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ry\Desktop\Myriapod paper 2022 1st revision\"/>
    </mc:Choice>
  </mc:AlternateContent>
  <xr:revisionPtr revIDLastSave="0" documentId="13_ncr:1_{F3710BB0-4926-418A-8D74-B5DC6E382F1C}" xr6:coauthVersionLast="47" xr6:coauthVersionMax="47" xr10:uidLastSave="{00000000-0000-0000-0000-000000000000}"/>
  <bookViews>
    <workbookView xWindow="-120" yWindow="-120" windowWidth="29040" windowHeight="15840" tabRatio="920" firstSheet="4" activeTab="5" xr2:uid="{00000000-000D-0000-FFFF-FFFF00000000}"/>
  </bookViews>
  <sheets>
    <sheet name="Content Page" sheetId="22" r:id="rId1"/>
    <sheet name="Data 1. NGS data" sheetId="1" r:id="rId2"/>
    <sheet name="Data 2. TE analyses" sheetId="21" r:id="rId3"/>
    <sheet name="Data 3. Primer used" sheetId="17" r:id="rId4"/>
    <sheet name="Data 4. Gain&amp;Loss_GO" sheetId="20" r:id="rId5"/>
    <sheet name="Data 5. Gain&amp;Loss_KOG" sheetId="19" r:id="rId6"/>
    <sheet name="Data 6. Gain&amp;Loss_KEGG" sheetId="18" r:id="rId7"/>
    <sheet name="Data 7. ANTP gene annotation" sheetId="3" r:id="rId8"/>
    <sheet name="Data 8. HGT_WP_189008864.1" sheetId="24" r:id="rId9"/>
    <sheet name="Data 9. HGT_WP_146884959.1" sheetId="25" r:id="rId10"/>
    <sheet name="Data 10. HGT_WP_096595152.1" sheetId="26" r:id="rId11"/>
    <sheet name="Data 11. HGT_AQQ75061.1" sheetId="27" r:id="rId12"/>
    <sheet name="Data 12. HGT_WP_052600908.1" sheetId="28" r:id="rId13"/>
    <sheet name="Data 13. HGT_WP_163176792.1" sheetId="29" r:id="rId14"/>
    <sheet name="Data 14. HGT_WP_034862301.1" sheetId="30" r:id="rId15"/>
    <sheet name="Data 15. HGT_WP_095524423.1" sheetId="31" r:id="rId16"/>
    <sheet name="Data 16. HGT_SBW02910.1" sheetId="32" r:id="rId17"/>
    <sheet name="Data 17. HGT_OYY43986.1" sheetId="33" r:id="rId18"/>
    <sheet name="Data 18. HGT_RPH48231.1" sheetId="34" r:id="rId19"/>
    <sheet name="Data 19. Sesquiterpenoid_Ttu" sheetId="7" r:id="rId20"/>
    <sheet name="Data 20. Sesquiterpenoid_Rim" sheetId="8" r:id="rId21"/>
    <sheet name="Data 21. Sesquiterpenoid_Lni" sheetId="9" r:id="rId22"/>
    <sheet name="Data 22. Sesquiterpenoid_Sma" sheetId="10" r:id="rId23"/>
    <sheet name="Data 23. Sesquiterpenoid_Gma" sheetId="11" r:id="rId24"/>
    <sheet name="Data 24. Sesquiterpenoid_Nno" sheetId="12" r:id="rId25"/>
    <sheet name="Data 25. Sesquiterpenoid_Ato" sheetId="13" r:id="rId26"/>
    <sheet name="Data 26. Sesquiterpenoid_Hho" sheetId="14" r:id="rId27"/>
    <sheet name="Data 27. Sesquiterpenoid_Tco" sheetId="15" r:id="rId28"/>
    <sheet name="Data 28. JHAMT_microsynteny" sheetId="16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F4" i="1"/>
  <c r="G4" i="1" s="1"/>
  <c r="E5" i="1"/>
  <c r="F5" i="1"/>
  <c r="G5" i="1" s="1"/>
  <c r="E6" i="1"/>
  <c r="F6" i="1"/>
  <c r="G6" i="1"/>
  <c r="E7" i="1"/>
  <c r="F7" i="1"/>
  <c r="G7" i="1"/>
  <c r="E8" i="1"/>
  <c r="F8" i="1"/>
  <c r="G8" i="1" s="1"/>
  <c r="E9" i="1"/>
  <c r="F9" i="1"/>
  <c r="G9" i="1"/>
  <c r="E10" i="1"/>
  <c r="F10" i="1" s="1"/>
  <c r="G10" i="1" s="1"/>
  <c r="E16" i="1"/>
  <c r="F16" i="1"/>
  <c r="E17" i="1"/>
  <c r="F17" i="1"/>
  <c r="E18" i="1"/>
  <c r="F18" i="1"/>
  <c r="E19" i="1"/>
  <c r="F19" i="1"/>
  <c r="E20" i="1"/>
  <c r="F20" i="1"/>
  <c r="E21" i="1"/>
  <c r="F21" i="1"/>
  <c r="B4" i="21"/>
  <c r="D4" i="21"/>
  <c r="E4" i="21"/>
  <c r="F4" i="21"/>
  <c r="G4" i="21"/>
  <c r="H4" i="21"/>
  <c r="J4" i="21"/>
  <c r="K4" i="21"/>
  <c r="M4" i="21"/>
  <c r="N4" i="21"/>
  <c r="P4" i="21"/>
  <c r="P18" i="21" s="1"/>
  <c r="Q4" i="21"/>
  <c r="R4" i="21"/>
  <c r="R18" i="21" s="1"/>
  <c r="R20" i="21" s="1"/>
  <c r="S4" i="21"/>
  <c r="T4" i="21"/>
  <c r="V4" i="21"/>
  <c r="W4" i="21"/>
  <c r="Y4" i="21"/>
  <c r="Z4" i="21"/>
  <c r="AB4" i="21"/>
  <c r="F5" i="21"/>
  <c r="I5" i="21"/>
  <c r="I4" i="21" s="1"/>
  <c r="I18" i="21" s="1"/>
  <c r="I20" i="21" s="1"/>
  <c r="O5" i="21"/>
  <c r="R5" i="21"/>
  <c r="U5" i="21"/>
  <c r="U4" i="21" s="1"/>
  <c r="U18" i="21" s="1"/>
  <c r="U20" i="21" s="1"/>
  <c r="X5" i="21"/>
  <c r="X4" i="21" s="1"/>
  <c r="X18" i="21" s="1"/>
  <c r="X20" i="21" s="1"/>
  <c r="AA5" i="21"/>
  <c r="AA4" i="21" s="1"/>
  <c r="AA18" i="21" s="1"/>
  <c r="AA20" i="21" s="1"/>
  <c r="C6" i="21"/>
  <c r="F6" i="21"/>
  <c r="I6" i="21"/>
  <c r="L6" i="21"/>
  <c r="L4" i="21" s="1"/>
  <c r="L18" i="21" s="1"/>
  <c r="L20" i="21" s="1"/>
  <c r="O6" i="21"/>
  <c r="O4" i="21" s="1"/>
  <c r="O18" i="21" s="1"/>
  <c r="O20" i="21" s="1"/>
  <c r="R6" i="21"/>
  <c r="U6" i="21"/>
  <c r="X6" i="21"/>
  <c r="AA6" i="21"/>
  <c r="C7" i="21"/>
  <c r="C4" i="21" s="1"/>
  <c r="C18" i="21" s="1"/>
  <c r="C20" i="21" s="1"/>
  <c r="F7" i="21"/>
  <c r="I7" i="21"/>
  <c r="L7" i="21"/>
  <c r="R7" i="21"/>
  <c r="U7" i="21"/>
  <c r="X7" i="21"/>
  <c r="AA7" i="21"/>
  <c r="C8" i="21"/>
  <c r="F8" i="21"/>
  <c r="I8" i="21"/>
  <c r="L8" i="21"/>
  <c r="O8" i="21"/>
  <c r="R8" i="21"/>
  <c r="U8" i="21"/>
  <c r="X8" i="21"/>
  <c r="AA8" i="21"/>
  <c r="C10" i="21"/>
  <c r="F10" i="21"/>
  <c r="I10" i="21"/>
  <c r="L10" i="21"/>
  <c r="O10" i="21"/>
  <c r="R10" i="21"/>
  <c r="U10" i="21"/>
  <c r="X10" i="21"/>
  <c r="AA10" i="21"/>
  <c r="C12" i="21"/>
  <c r="F12" i="21"/>
  <c r="I12" i="21"/>
  <c r="L12" i="21"/>
  <c r="O12" i="21"/>
  <c r="R12" i="21"/>
  <c r="U12" i="21"/>
  <c r="X12" i="21"/>
  <c r="AA12" i="21"/>
  <c r="C14" i="21"/>
  <c r="F14" i="21"/>
  <c r="I14" i="21"/>
  <c r="L14" i="21"/>
  <c r="O14" i="21"/>
  <c r="R14" i="21"/>
  <c r="U14" i="21"/>
  <c r="X14" i="21"/>
  <c r="AA14" i="21"/>
  <c r="C16" i="21"/>
  <c r="F16" i="21"/>
  <c r="I16" i="21"/>
  <c r="L16" i="21"/>
  <c r="O16" i="21"/>
  <c r="R16" i="21"/>
  <c r="U16" i="21"/>
  <c r="X16" i="21"/>
  <c r="AA16" i="21"/>
  <c r="B18" i="21"/>
  <c r="D18" i="21"/>
  <c r="E18" i="21"/>
  <c r="F18" i="21"/>
  <c r="G18" i="21"/>
  <c r="H18" i="21"/>
  <c r="J18" i="21"/>
  <c r="K18" i="21"/>
  <c r="M18" i="21"/>
  <c r="N18" i="21"/>
  <c r="Q18" i="21"/>
  <c r="S18" i="21"/>
  <c r="T18" i="21"/>
  <c r="V18" i="21"/>
  <c r="W18" i="21"/>
  <c r="Y18" i="21"/>
  <c r="Z18" i="21"/>
  <c r="AB18" i="21"/>
  <c r="F20" i="21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</calcChain>
</file>

<file path=xl/sharedStrings.xml><?xml version="1.0" encoding="utf-8"?>
<sst xmlns="http://schemas.openxmlformats.org/spreadsheetml/2006/main" count="103364" uniqueCount="35381">
  <si>
    <t>Content</t>
  </si>
  <si>
    <t>Data 1</t>
  </si>
  <si>
    <t>NGS Data</t>
  </si>
  <si>
    <t>Data 2</t>
  </si>
  <si>
    <t>Transposable element genome analyses data</t>
  </si>
  <si>
    <t>Data 3</t>
  </si>
  <si>
    <t>Primer used</t>
  </si>
  <si>
    <t>Data 4</t>
  </si>
  <si>
    <t>Gain&amp;Loss analyses data annotated by GO</t>
  </si>
  <si>
    <t>Data 5</t>
  </si>
  <si>
    <t>Gain&amp;Loss analyses data annotated by KOG</t>
  </si>
  <si>
    <t>Data 6</t>
  </si>
  <si>
    <t>Gain&amp;Loss analyses data annotated KEGG</t>
  </si>
  <si>
    <t>Data 7</t>
  </si>
  <si>
    <t>ANTP subclass gene annotation</t>
  </si>
  <si>
    <t>Data 8</t>
  </si>
  <si>
    <t>Microsynteny of glucose/arabinose dehydrogenase (GDH; WP_189008864.1)</t>
  </si>
  <si>
    <t>Data 9</t>
  </si>
  <si>
    <t>Microsynteny of glucose/arabinose dehydrogenase (GDH; WP_146884959.1)</t>
  </si>
  <si>
    <t>Data 10</t>
  </si>
  <si>
    <t>Microsynteny of non-ribosomal peptide synthetase (NRPS; WP_096595152.1)</t>
  </si>
  <si>
    <t>Data 11</t>
  </si>
  <si>
    <t>Microsynteny of glycoside hydrolase family 16 protein (GH16; AQQ75061.1)</t>
  </si>
  <si>
    <t>Data 12</t>
  </si>
  <si>
    <t>Microsynteny of glycoside hydrolase family 16 protein (GH16; WP_052600908.1)</t>
  </si>
  <si>
    <t>Data 13</t>
  </si>
  <si>
    <t>Microsynteny of efflux RND transporter permease subunit (WP_163176792.1)</t>
  </si>
  <si>
    <t>Data 14</t>
  </si>
  <si>
    <t>Microsynteny of NADH dehydrogenase (WP_034862301.1)</t>
  </si>
  <si>
    <t>Data 15</t>
  </si>
  <si>
    <t>Microsynteny of AzlD domain-containing protein (WP_095524423.1)</t>
  </si>
  <si>
    <t>Data 16</t>
  </si>
  <si>
    <t>Microsynteny of anaerobic sulfatase maturase (SBW02910.1)</t>
  </si>
  <si>
    <t>Data 17</t>
  </si>
  <si>
    <t>Microsynteny of alpha-2-macroglobulin (OYY43986.1)</t>
  </si>
  <si>
    <t>Data 18</t>
  </si>
  <si>
    <t>Microsynteny of SYLF domain-containing protein (RPH48231.1)</t>
  </si>
  <si>
    <t>Data 19</t>
  </si>
  <si>
    <t>Sesquiterpenoid hormone genes in T. tuberculata</t>
  </si>
  <si>
    <t>Data 20</t>
  </si>
  <si>
    <t>Sesquiterpenoid hormone  genes in R. immarginata</t>
  </si>
  <si>
    <t>Data 21</t>
  </si>
  <si>
    <t>Sesquiterpenoid hormone  genes in L. niger</t>
  </si>
  <si>
    <t>Data 22</t>
  </si>
  <si>
    <t>Sesquiterpenoid hormone genes in S. maritima</t>
  </si>
  <si>
    <t>Data 23</t>
  </si>
  <si>
    <t>Sesquiterpenoid hormone genes in G. maerens</t>
  </si>
  <si>
    <t>Data 24</t>
  </si>
  <si>
    <t>Sesquiterpenoid hormone genes in N. nodulosa</t>
  </si>
  <si>
    <t>Data 25</t>
  </si>
  <si>
    <t>Sesquiterpenoid hormone genes in A. tonginus</t>
  </si>
  <si>
    <t>Data 26</t>
  </si>
  <si>
    <t>Sesquiterpenoid hormone genes in H. holstii</t>
  </si>
  <si>
    <t>Data 27</t>
  </si>
  <si>
    <t>Sesquiterpenoid hormone genes in T.corallinus</t>
  </si>
  <si>
    <t>Data 28</t>
  </si>
  <si>
    <t>Centipede JHAMT microsynteny data</t>
  </si>
  <si>
    <t xml:space="preserve">Table Information of genome sequencing data </t>
  </si>
  <si>
    <t>Species</t>
  </si>
  <si>
    <t xml:space="preserve">Platform </t>
  </si>
  <si>
    <t xml:space="preserve">Read length(bp) </t>
  </si>
  <si>
    <t xml:space="preserve">Library size </t>
  </si>
  <si>
    <t xml:space="preserve">Reads </t>
  </si>
  <si>
    <t xml:space="preserve">Bases </t>
  </si>
  <si>
    <t xml:space="preserve">Coverage** </t>
  </si>
  <si>
    <t>Accession number</t>
  </si>
  <si>
    <t>Thereuonema tuberculata</t>
  </si>
  <si>
    <t>HiseqXten 150PE
(Chromium WGS)</t>
  </si>
  <si>
    <t>50kp</t>
  </si>
  <si>
    <t>SRR13637550</t>
  </si>
  <si>
    <t>Omni-C</t>
  </si>
  <si>
    <t>100-1000kb</t>
  </si>
  <si>
    <t>SRR13077034</t>
  </si>
  <si>
    <t>Glomeris maerens</t>
  </si>
  <si>
    <t xml:space="preserve">SRR14842607 </t>
  </si>
  <si>
    <t>Anaulaciulus tonginus</t>
  </si>
  <si>
    <t>SRR14859487</t>
  </si>
  <si>
    <t>Niponia nodulosa</t>
  </si>
  <si>
    <t>SRR14859493</t>
  </si>
  <si>
    <t>Lithobius niger</t>
  </si>
  <si>
    <t>SAMN19759499</t>
  </si>
  <si>
    <t>Rhysida immarginata</t>
  </si>
  <si>
    <t>SRR13674406</t>
  </si>
  <si>
    <t>Table Information of transcriptome sequencing data</t>
  </si>
  <si>
    <t>Samples</t>
  </si>
  <si>
    <t>Type</t>
  </si>
  <si>
    <t>Platform</t>
  </si>
  <si>
    <t>No. of Reads</t>
  </si>
  <si>
    <t>No. of Bases</t>
  </si>
  <si>
    <t>Scutigera</t>
  </si>
  <si>
    <t>mRNA</t>
  </si>
  <si>
    <t>Novaseq PE150</t>
  </si>
  <si>
    <t xml:space="preserve">SAMN19666338 </t>
  </si>
  <si>
    <t>Gma_M</t>
  </si>
  <si>
    <t xml:space="preserve">SAMN19735967 </t>
  </si>
  <si>
    <t>Julidae_sp</t>
  </si>
  <si>
    <t>PRJNA598060</t>
  </si>
  <si>
    <t>Platydesmida</t>
  </si>
  <si>
    <t xml:space="preserve">SAMN19736492 </t>
  </si>
  <si>
    <t>Lni_mRNA</t>
  </si>
  <si>
    <t xml:space="preserve">SAMN19769073 </t>
  </si>
  <si>
    <t>Rim_mRNA</t>
  </si>
  <si>
    <t xml:space="preserve">SAMN19768624 </t>
  </si>
  <si>
    <t xml:space="preserve">Detail Information of each genome sequencing data </t>
  </si>
  <si>
    <t>Assembly (bp)</t>
  </si>
  <si>
    <t>N50</t>
  </si>
  <si>
    <t>BUSCO</t>
  </si>
  <si>
    <t>Number of Proteins</t>
  </si>
  <si>
    <t>% of hit NR/swissprot</t>
  </si>
  <si>
    <t>% of mRNA support</t>
  </si>
  <si>
    <t>Number of the longest gene only</t>
  </si>
  <si>
    <t>Sum of Amino Acids</t>
  </si>
  <si>
    <t>Mean of Proteins</t>
  </si>
  <si>
    <t>Sum of Exons(bp)</t>
  </si>
  <si>
    <t>Mean of Exons</t>
  </si>
  <si>
    <t>Sum of Introns(bp)</t>
  </si>
  <si>
    <t>Mean of Introns</t>
  </si>
  <si>
    <t>Numer of gene loci</t>
  </si>
  <si>
    <t>Sum of gene region (bp)</t>
  </si>
  <si>
    <t>% of gene loci in genome</t>
  </si>
  <si>
    <t>Average gene region(bp)</t>
  </si>
  <si>
    <t>Repetitive genome size (bp)</t>
  </si>
  <si>
    <t>Non-repetitive genome size (bp)</t>
  </si>
  <si>
    <t>Non-repetitive, non-intron, non-exon genome size (bp)</t>
  </si>
  <si>
    <t>Glomeris_maerens</t>
  </si>
  <si>
    <t>Helicorthomorpha_holstii</t>
  </si>
  <si>
    <t>Anaulaciulus_tonginus</t>
  </si>
  <si>
    <t>Niponia_nodulosa</t>
  </si>
  <si>
    <t>Trigoniulus_corallinus</t>
  </si>
  <si>
    <t>Lithobius_niger</t>
  </si>
  <si>
    <t>Rhysida_immarginata</t>
  </si>
  <si>
    <t>Thereuonema_tuberculata</t>
  </si>
  <si>
    <t>Strigamia_maritima</t>
  </si>
  <si>
    <t>Repeat Class</t>
  </si>
  <si>
    <t>Trigoniulus corallinus</t>
  </si>
  <si>
    <t>Helicorthomorpha holstii</t>
  </si>
  <si>
    <t>Strigamia maritima</t>
  </si>
  <si>
    <t>No. elements</t>
  </si>
  <si>
    <t>Total Length (Mb)</t>
  </si>
  <si>
    <t>Percentage sequence (%)</t>
  </si>
  <si>
    <t>Retroelement</t>
  </si>
  <si>
    <t>SINE</t>
  </si>
  <si>
    <t>LINE</t>
  </si>
  <si>
    <t>Penelope</t>
  </si>
  <si>
    <t>LTR element</t>
  </si>
  <si>
    <t>DNA transposon</t>
  </si>
  <si>
    <t>Rolling-circle</t>
  </si>
  <si>
    <t>Unclassified</t>
  </si>
  <si>
    <t>Other</t>
  </si>
  <si>
    <t>Total repeats</t>
  </si>
  <si>
    <t>Genome size</t>
  </si>
  <si>
    <t>Non-repetitive genome size</t>
  </si>
  <si>
    <t>Targeted species</t>
  </si>
  <si>
    <t>Targeted gene</t>
  </si>
  <si>
    <t>Primer Name</t>
  </si>
  <si>
    <t>Sequence (5' to 3')</t>
  </si>
  <si>
    <t>Myirapods</t>
  </si>
  <si>
    <t>cytochrome oxidase I (COI)</t>
  </si>
  <si>
    <t>LCO1490</t>
  </si>
  <si>
    <t>GGTCAACAAATCATAAAGATATTGG</t>
  </si>
  <si>
    <t>HCO2198</t>
  </si>
  <si>
    <t>TAAACTTCAGGGTGACCAAAAAATCA</t>
  </si>
  <si>
    <t>H. holstii</t>
  </si>
  <si>
    <t>eukaryotic large ribosomal subunit</t>
  </si>
  <si>
    <t>Hho_60S_F</t>
  </si>
  <si>
    <t>AGCGGTTTCAGGAAGGTTTTGGT</t>
  </si>
  <si>
    <t>Hho_60S_R</t>
  </si>
  <si>
    <t>CATTGCCATTGTTACACGGACTG</t>
  </si>
  <si>
    <t>vitellogenin (Vg)</t>
  </si>
  <si>
    <t>Hho_Vg_F</t>
  </si>
  <si>
    <t>ACCAAATCCATCAGGTTTCCACTAC</t>
  </si>
  <si>
    <t>Hho_Vg_R</t>
  </si>
  <si>
    <t>CAAATTTCTCTGGGAGTTTCTTATGTGT</t>
  </si>
  <si>
    <t>T. tuberculata</t>
  </si>
  <si>
    <t>Ttu_60S_F</t>
  </si>
  <si>
    <t>ACGGATGGATAACTGCTGTGC</t>
  </si>
  <si>
    <t>Ttu_60S_R</t>
  </si>
  <si>
    <t>AGTGAGGAGGAGATTCAAAGGC</t>
  </si>
  <si>
    <t>Ttu_Vg_F</t>
  </si>
  <si>
    <t>TGCTATGTGGGGTCTTGCTG</t>
  </si>
  <si>
    <t>Ttu_Vg_R</t>
  </si>
  <si>
    <t>GGATCAGTGGAGTTGGCGAT</t>
  </si>
  <si>
    <t>juvenile hormone acid methyltransferase1 (JHAMT1)</t>
  </si>
  <si>
    <t>Ttu_JHAMT1_F</t>
  </si>
  <si>
    <t>TCGTCGACGTTAAGCAACCT</t>
  </si>
  <si>
    <t>Ttu_JHAMT1_R</t>
  </si>
  <si>
    <t>TTGGCCCAACGCTTGTTTTC</t>
  </si>
  <si>
    <t>juvenile hormone acid methyltransferase3 (JHAMT3)</t>
  </si>
  <si>
    <t>Ttu_JHAMT3_F</t>
  </si>
  <si>
    <t>ACGCTGGGCTCGTTATTTGA</t>
  </si>
  <si>
    <t>Ttu_JHAMT3_R</t>
  </si>
  <si>
    <t>TTCGTGTAAATCCGTGGGCA</t>
  </si>
  <si>
    <t>juvenile hormone acid methyltransferase4 (JHAMT4)</t>
  </si>
  <si>
    <t>Ttu_JHAMT4_F</t>
  </si>
  <si>
    <t>AGTCACCACGAAACAACCCA</t>
  </si>
  <si>
    <t>Ttu_JHAMT4_R</t>
  </si>
  <si>
    <t>ATATCGTGCCCAGCGTTTGT</t>
  </si>
  <si>
    <t>sugar dehydrogenase1 (GDH1)</t>
  </si>
  <si>
    <t>Ttu_GDH1_F</t>
  </si>
  <si>
    <t>CTTGTTCGTTCCCGAAGGCT</t>
  </si>
  <si>
    <t>Ttu_GDH1_R</t>
  </si>
  <si>
    <t>TACCCACGGTTGTTGTTCGG</t>
  </si>
  <si>
    <t>sugar dehydrogenase3 (GDH3)</t>
  </si>
  <si>
    <t>Ttu_GDH3_F</t>
  </si>
  <si>
    <t>GACAACGACGATTGGCACAC</t>
  </si>
  <si>
    <t>Ttu_GDH3_R</t>
  </si>
  <si>
    <t>AAAGGATGGCGGAACCTCTG</t>
  </si>
  <si>
    <t>goClass</t>
  </si>
  <si>
    <t>Groups</t>
  </si>
  <si>
    <t>Genenumerator</t>
  </si>
  <si>
    <t>Genedenominator</t>
  </si>
  <si>
    <t>BGnumerator</t>
  </si>
  <si>
    <t>BGdenominator</t>
  </si>
  <si>
    <t>pvalue</t>
  </si>
  <si>
    <t>p.adjust</t>
  </si>
  <si>
    <t>qvalue</t>
  </si>
  <si>
    <t>geneID</t>
  </si>
  <si>
    <t>ONTOLOGY</t>
  </si>
  <si>
    <t>ratio1</t>
  </si>
  <si>
    <t>ratio2</t>
  </si>
  <si>
    <t>GO:0000001</t>
  </si>
  <si>
    <t>mitochondrion inheritance</t>
  </si>
  <si>
    <t>GO:0000002</t>
  </si>
  <si>
    <t>mitochondrial genome maintenance</t>
  </si>
  <si>
    <t>GO:0000003</t>
  </si>
  <si>
    <t>reproduction</t>
  </si>
  <si>
    <t>GO:0000009</t>
  </si>
  <si>
    <t>alpha-1,6-mannosyltransferase activity</t>
  </si>
  <si>
    <t>GO:0000011</t>
  </si>
  <si>
    <t>vacuole inheritance</t>
  </si>
  <si>
    <t>GO:0000012</t>
  </si>
  <si>
    <t>single strand break repair</t>
  </si>
  <si>
    <t>GO:0000014</t>
  </si>
  <si>
    <t>single-stranded DNA endodeoxyribonuclease activity</t>
  </si>
  <si>
    <t>GO:0000018</t>
  </si>
  <si>
    <t>regulation of DNA recombination</t>
  </si>
  <si>
    <t>GO:0000019</t>
  </si>
  <si>
    <t>regulation of mitotic recombination</t>
  </si>
  <si>
    <t>GO:0000022</t>
  </si>
  <si>
    <t>mitotic spindle elongation</t>
  </si>
  <si>
    <t>GO:0000023</t>
  </si>
  <si>
    <t>maltose metabolic process</t>
  </si>
  <si>
    <t>GO:0000026</t>
  </si>
  <si>
    <t>alpha-1,2-mannosyltransferase activity</t>
  </si>
  <si>
    <t>GO:0000027</t>
  </si>
  <si>
    <t>ribosomal large subunit assembly</t>
  </si>
  <si>
    <t>GO:0000028</t>
  </si>
  <si>
    <t>ribosomal small subunit assembly</t>
  </si>
  <si>
    <t>GO:0000030</t>
  </si>
  <si>
    <t>mannosyltransferase activity</t>
  </si>
  <si>
    <t>GO:0000033</t>
  </si>
  <si>
    <t>alpha-1,3-mannosyltransferase activity</t>
  </si>
  <si>
    <t>GO:0000035</t>
  </si>
  <si>
    <t>acyl binding</t>
  </si>
  <si>
    <t>GO:0000036</t>
  </si>
  <si>
    <t>acyl carrier activity</t>
  </si>
  <si>
    <t>GO:0000038</t>
  </si>
  <si>
    <t>very long-chain fatty acid metabolic process</t>
  </si>
  <si>
    <t>GO:0000041</t>
  </si>
  <si>
    <t>transition metal ion transport</t>
  </si>
  <si>
    <t>GO:0000045</t>
  </si>
  <si>
    <t>autophagosome assembly</t>
  </si>
  <si>
    <t>GO:0000049</t>
  </si>
  <si>
    <t>tRNA binding</t>
  </si>
  <si>
    <t>GO:0000050</t>
  </si>
  <si>
    <t>urea cycle</t>
  </si>
  <si>
    <t>GO:0000053</t>
  </si>
  <si>
    <t>argininosuccinate metabolic process</t>
  </si>
  <si>
    <t>GO:0000054</t>
  </si>
  <si>
    <t>ribosomal subunit export from nucleus</t>
  </si>
  <si>
    <t>GO:0000055</t>
  </si>
  <si>
    <t>ribosomal large subunit export from nucleus</t>
  </si>
  <si>
    <t>GO:0000056</t>
  </si>
  <si>
    <t>ribosomal small subunit export from nucleus</t>
  </si>
  <si>
    <t>GO:0000060</t>
  </si>
  <si>
    <t>obsolete protein import into nucleus, translocation</t>
  </si>
  <si>
    <t>GO:0000062</t>
  </si>
  <si>
    <t>fatty-acyl-CoA binding</t>
  </si>
  <si>
    <t>GO:0000064</t>
  </si>
  <si>
    <t>L-ornithine transmembrane transporter activity</t>
  </si>
  <si>
    <t>GO:0000070</t>
  </si>
  <si>
    <t>mitotic sister chromatid segregation</t>
  </si>
  <si>
    <t>GO:0000075</t>
  </si>
  <si>
    <t>cell cycle checkpoint</t>
  </si>
  <si>
    <t>GO:0000076</t>
  </si>
  <si>
    <t>DNA replication checkpoint</t>
  </si>
  <si>
    <t>GO:0000077</t>
  </si>
  <si>
    <t>DNA damage checkpoint</t>
  </si>
  <si>
    <t>GO:0000079</t>
  </si>
  <si>
    <t>regulation of cyclin-dependent protein serine/threonine kinase activity</t>
  </si>
  <si>
    <t>GO:0000082</t>
  </si>
  <si>
    <t>G1/S transition of mitotic cell cycle</t>
  </si>
  <si>
    <t>GO:0000086</t>
  </si>
  <si>
    <t>G2/M transition of mitotic cell cycle</t>
  </si>
  <si>
    <t>GO:0000095</t>
  </si>
  <si>
    <t>S-adenosyl-L-methionine transmembrane transporter activity</t>
  </si>
  <si>
    <t>GO:0000096</t>
  </si>
  <si>
    <t>sulfur amino acid metabolic process</t>
  </si>
  <si>
    <t>GO:0000097</t>
  </si>
  <si>
    <t>sulfur amino acid biosynthetic process</t>
  </si>
  <si>
    <t>GO:0000098</t>
  </si>
  <si>
    <t>sulfur amino acid catabolic process</t>
  </si>
  <si>
    <t>GO:0000099</t>
  </si>
  <si>
    <t>sulfur amino acid transmembrane transporter activity</t>
  </si>
  <si>
    <t>GO:0000101</t>
  </si>
  <si>
    <t>sulfur amino acid transport</t>
  </si>
  <si>
    <t>GO:0000103</t>
  </si>
  <si>
    <t>sulfate assimilation</t>
  </si>
  <si>
    <t>GO:0000104</t>
  </si>
  <si>
    <t>succinate dehydrogenase activity</t>
  </si>
  <si>
    <t>GO:0000109</t>
  </si>
  <si>
    <t>nucleotide-excision repair complex</t>
  </si>
  <si>
    <t>GO:0000110</t>
  </si>
  <si>
    <t>nucleotide-excision repair factor 1 complex</t>
  </si>
  <si>
    <t>GO:0000111</t>
  </si>
  <si>
    <t>nucleotide-excision repair factor 2 complex</t>
  </si>
  <si>
    <t>GO:0000117</t>
  </si>
  <si>
    <t>regulation of transcription involved in G2/M transition of mitotic cell cycle</t>
  </si>
  <si>
    <t>GO:0000118</t>
  </si>
  <si>
    <t>histone deacetylase complex</t>
  </si>
  <si>
    <t>GO:0000122</t>
  </si>
  <si>
    <t>negative regulation of transcription by RNA polymerase II</t>
  </si>
  <si>
    <t>GO:0000123</t>
  </si>
  <si>
    <t>histone acetyltransferase complex</t>
  </si>
  <si>
    <t>GO:0000124</t>
  </si>
  <si>
    <t>SAGA complex</t>
  </si>
  <si>
    <t>GO:0000126</t>
  </si>
  <si>
    <t>transcription factor TFIIIB complex</t>
  </si>
  <si>
    <t>GO:0000127</t>
  </si>
  <si>
    <t>transcription factor TFIIIC complex</t>
  </si>
  <si>
    <t>GO:0000132</t>
  </si>
  <si>
    <t>establishment of mitotic spindle orientation</t>
  </si>
  <si>
    <t>GO:0000137</t>
  </si>
  <si>
    <t>Golgi cis cisterna</t>
  </si>
  <si>
    <t>GO:0000138</t>
  </si>
  <si>
    <t>Golgi trans cisterna</t>
  </si>
  <si>
    <t>GO:0000139</t>
  </si>
  <si>
    <t>Golgi membrane</t>
  </si>
  <si>
    <t>GO:0000145</t>
  </si>
  <si>
    <t>exocyst</t>
  </si>
  <si>
    <t>GO:0000146</t>
  </si>
  <si>
    <t>microfilament motor activity</t>
  </si>
  <si>
    <t>GO:0000149</t>
  </si>
  <si>
    <t>SNARE binding</t>
  </si>
  <si>
    <t>GO:0000150</t>
  </si>
  <si>
    <t>recombinase activity</t>
  </si>
  <si>
    <t>GO:0000151</t>
  </si>
  <si>
    <t>ubiquitin ligase complex</t>
  </si>
  <si>
    <t>GO:0000152</t>
  </si>
  <si>
    <t>nuclear ubiquitin ligase complex</t>
  </si>
  <si>
    <t>GO:0000153</t>
  </si>
  <si>
    <t>cytoplasmic ubiquitin ligase complex</t>
  </si>
  <si>
    <t>GO:0000154</t>
  </si>
  <si>
    <t>rRNA modification</t>
  </si>
  <si>
    <t>GO:0000159</t>
  </si>
  <si>
    <t>protein phosphatase type 2A complex</t>
  </si>
  <si>
    <t>GO:0000164</t>
  </si>
  <si>
    <t>protein phosphatase type 1 complex</t>
  </si>
  <si>
    <t>GO:0000165</t>
  </si>
  <si>
    <t>MAPK cascade</t>
  </si>
  <si>
    <t>GO:0000166</t>
  </si>
  <si>
    <t>nucleotide binding</t>
  </si>
  <si>
    <t>GO:0000171</t>
  </si>
  <si>
    <t>ribonuclease MRP activity</t>
  </si>
  <si>
    <t>GO:0000172</t>
  </si>
  <si>
    <t>ribonuclease MRP complex</t>
  </si>
  <si>
    <t>GO:0000175</t>
  </si>
  <si>
    <t>3'-5'-exoribonuclease activity</t>
  </si>
  <si>
    <t>GO:0000176</t>
  </si>
  <si>
    <t>nuclear exosome (RNase complex)</t>
  </si>
  <si>
    <t>GO:0000177</t>
  </si>
  <si>
    <t>cytoplasmic exosome (RNase complex)</t>
  </si>
  <si>
    <t>GO:0000178</t>
  </si>
  <si>
    <t>exosome (RNase complex)</t>
  </si>
  <si>
    <t>GO:0000179</t>
  </si>
  <si>
    <t>rRNA (adenine-N6,N6-)-dimethyltransferase activity</t>
  </si>
  <si>
    <t>GO:0000182</t>
  </si>
  <si>
    <t>rDNA binding</t>
  </si>
  <si>
    <t>GO:0000183</t>
  </si>
  <si>
    <t>rDNA heterochromatin assembly</t>
  </si>
  <si>
    <t>GO:0000184</t>
  </si>
  <si>
    <t>nuclear-transcribed mRNA catabolic process, nonsense-mediated decay</t>
  </si>
  <si>
    <t>GO:0000185</t>
  </si>
  <si>
    <t>activation of MAPKKK activity</t>
  </si>
  <si>
    <t>GO:0000186</t>
  </si>
  <si>
    <t>activation of MAPKK activity</t>
  </si>
  <si>
    <t>GO:0000187</t>
  </si>
  <si>
    <t>activation of MAPK activity</t>
  </si>
  <si>
    <t>GO:0000188</t>
  </si>
  <si>
    <t>inactivation of MAPK activity</t>
  </si>
  <si>
    <t>GO:0000209</t>
  </si>
  <si>
    <t>protein polyubiquitination</t>
  </si>
  <si>
    <t>GO:0000212</t>
  </si>
  <si>
    <t>meiotic spindle organization</t>
  </si>
  <si>
    <t>GO:0000213</t>
  </si>
  <si>
    <t>tRNA-intron endonuclease activity</t>
  </si>
  <si>
    <t>GO:0000214</t>
  </si>
  <si>
    <t>tRNA-intron endonuclease complex</t>
  </si>
  <si>
    <t>GO:0000217</t>
  </si>
  <si>
    <t>DNA secondary structure binding</t>
  </si>
  <si>
    <t>GO:0000220</t>
  </si>
  <si>
    <t>vacuolar proton-transporting V-type ATPase, V0 domain</t>
  </si>
  <si>
    <t>GO:0000221</t>
  </si>
  <si>
    <t>vacuolar proton-transporting V-type ATPase, V1 domain</t>
  </si>
  <si>
    <t>GO:0000224</t>
  </si>
  <si>
    <t>peptide-N4-(N-acetyl-beta-glucosaminyl)asparagine amidase activity</t>
  </si>
  <si>
    <t>GO:0000225</t>
  </si>
  <si>
    <t>N-acetylglucosaminylphosphatidylinositol deacetylase activity</t>
  </si>
  <si>
    <t>GO:0000226</t>
  </si>
  <si>
    <t>microtubule cytoskeleton organization</t>
  </si>
  <si>
    <t>GO:0000228</t>
  </si>
  <si>
    <t>nuclear chromosome</t>
  </si>
  <si>
    <t>GO:0000229</t>
  </si>
  <si>
    <t>cytoplasmic chromosome</t>
  </si>
  <si>
    <t>GO:0000235</t>
  </si>
  <si>
    <t>astral microtubule</t>
  </si>
  <si>
    <t>GO:0000242</t>
  </si>
  <si>
    <t>pericentriolar material</t>
  </si>
  <si>
    <t>GO:0000243</t>
  </si>
  <si>
    <t>commitment complex</t>
  </si>
  <si>
    <t>GO:0000244</t>
  </si>
  <si>
    <t>spliceosomal tri-snRNP complex assembly</t>
  </si>
  <si>
    <t>GO:0000245</t>
  </si>
  <si>
    <t>spliceosomal complex assembly</t>
  </si>
  <si>
    <t>GO:0000262</t>
  </si>
  <si>
    <t>mitochondrial chromosome</t>
  </si>
  <si>
    <t>GO:0000266</t>
  </si>
  <si>
    <t>mitochondrial fission</t>
  </si>
  <si>
    <t>GO:0000268</t>
  </si>
  <si>
    <t>peroxisome targeting sequence binding</t>
  </si>
  <si>
    <t>GO:0000270</t>
  </si>
  <si>
    <t>peptidoglycan metabolic process</t>
  </si>
  <si>
    <t>GO:0000271</t>
  </si>
  <si>
    <t>polysaccharide biosynthetic process</t>
  </si>
  <si>
    <t>GO:0000272</t>
  </si>
  <si>
    <t>polysaccharide catabolic process</t>
  </si>
  <si>
    <t>GO:0000274</t>
  </si>
  <si>
    <t>mitochondrial proton-transporting ATP synthase, stator stalk</t>
  </si>
  <si>
    <t>GO:0000275</t>
  </si>
  <si>
    <t>mitochondrial proton-transporting ATP synthase complex, catalytic sector F(1)</t>
  </si>
  <si>
    <t>GO:0000276</t>
  </si>
  <si>
    <t>mitochondrial proton-transporting ATP synthase complex, coupling factor F(o)</t>
  </si>
  <si>
    <t>GO:0000278</t>
  </si>
  <si>
    <t>mitotic cell cycle</t>
  </si>
  <si>
    <t>GO:0000280</t>
  </si>
  <si>
    <t>nuclear division</t>
  </si>
  <si>
    <t>GO:0000281</t>
  </si>
  <si>
    <t>mitotic cytokinesis</t>
  </si>
  <si>
    <t>GO:0000285</t>
  </si>
  <si>
    <t>1-phosphatidylinositol-3-phosphate 5-kinase activity</t>
  </si>
  <si>
    <t>GO:0000287</t>
  </si>
  <si>
    <t>magnesium ion binding</t>
  </si>
  <si>
    <t>GO:0000288</t>
  </si>
  <si>
    <t>nuclear-transcribed mRNA catabolic process, deadenylation-dependent decay</t>
  </si>
  <si>
    <t>GO:0000289</t>
  </si>
  <si>
    <t>nuclear-transcribed mRNA poly(A) tail shortening</t>
  </si>
  <si>
    <t>GO:0000290</t>
  </si>
  <si>
    <t>deadenylation-dependent decapping of nuclear-transcribed mRNA</t>
  </si>
  <si>
    <t>GO:0000291</t>
  </si>
  <si>
    <t>nuclear-transcribed mRNA catabolic process, exonucleolytic</t>
  </si>
  <si>
    <t>GO:0000293</t>
  </si>
  <si>
    <t>ferric-chelate reductase activity</t>
  </si>
  <si>
    <t>GO:0000295</t>
  </si>
  <si>
    <t>adenine nucleotide transmembrane transporter activity</t>
  </si>
  <si>
    <t>GO:0000298</t>
  </si>
  <si>
    <t>endopolyphosphatase activity</t>
  </si>
  <si>
    <t>GO:0000301</t>
  </si>
  <si>
    <t>retrograde transport, vesicle recycling within Golgi</t>
  </si>
  <si>
    <t>GO:0000302</t>
  </si>
  <si>
    <t>response to reactive oxygen species</t>
  </si>
  <si>
    <t>GO:0000303</t>
  </si>
  <si>
    <t>response to superoxide</t>
  </si>
  <si>
    <t>GO:0000305</t>
  </si>
  <si>
    <t>response to oxygen radical</t>
  </si>
  <si>
    <t>GO:0000306</t>
  </si>
  <si>
    <t>extrinsic component of vacuolar membrane</t>
  </si>
  <si>
    <t>GO:0000307</t>
  </si>
  <si>
    <t>cyclin-dependent protein kinase holoenzyme complex</t>
  </si>
  <si>
    <t>GO:0000309</t>
  </si>
  <si>
    <t>nicotinamide-nucleotide adenylyltransferase activity</t>
  </si>
  <si>
    <t>GO:0000313</t>
  </si>
  <si>
    <t>organellar ribosome</t>
  </si>
  <si>
    <t>GO:0000314</t>
  </si>
  <si>
    <t>organellar small ribosomal subunit</t>
  </si>
  <si>
    <t>GO:0000315</t>
  </si>
  <si>
    <t>organellar large ribosomal subunit</t>
  </si>
  <si>
    <t>GO:0000323</t>
  </si>
  <si>
    <t>lytic vacuole</t>
  </si>
  <si>
    <t>GO:0000335</t>
  </si>
  <si>
    <t>negative regulation of transposition, DNA-mediated</t>
  </si>
  <si>
    <t>GO:0000337</t>
  </si>
  <si>
    <t>regulation of transposition, DNA-mediated</t>
  </si>
  <si>
    <t>GO:0000338</t>
  </si>
  <si>
    <t>protein deneddylation</t>
  </si>
  <si>
    <t>GO:0000339</t>
  </si>
  <si>
    <t>RNA cap binding</t>
  </si>
  <si>
    <t>GO:0000340</t>
  </si>
  <si>
    <t>RNA 7-methylguanosine cap binding</t>
  </si>
  <si>
    <t>GO:0000346</t>
  </si>
  <si>
    <t>transcription export complex</t>
  </si>
  <si>
    <t>GO:0000347</t>
  </si>
  <si>
    <t>THO complex</t>
  </si>
  <si>
    <t>GO:0000349</t>
  </si>
  <si>
    <t>generation of catalytic spliceosome for first transesterification step</t>
  </si>
  <si>
    <t>GO:0000350</t>
  </si>
  <si>
    <t>generation of catalytic spliceosome for second transesterification step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</si>
  <si>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</si>
  <si>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</si>
  <si>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</si>
  <si>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</si>
  <si>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GO:0000379</t>
  </si>
  <si>
    <t>tRNA-type intron splice site recognition and cleavage</t>
  </si>
  <si>
    <t>GO:0000380</t>
  </si>
  <si>
    <t>alternative mRNA splicing, via spliceosome</t>
  </si>
  <si>
    <t>GO:0000381</t>
  </si>
  <si>
    <t>regulation of alternative mRNA splicing, via spliceosome</t>
  </si>
  <si>
    <t>GO:0000386</t>
  </si>
  <si>
    <t>second spliceosomal transesterification activity</t>
  </si>
  <si>
    <t>GO:0000387</t>
  </si>
  <si>
    <t>spliceosomal snRNP assembly</t>
  </si>
  <si>
    <t>GO:0000389</t>
  </si>
  <si>
    <t>mRNA 3'-splice site recognition</t>
  </si>
  <si>
    <t>GO:0000390</t>
  </si>
  <si>
    <t>spliceosomal complex disassembly</t>
  </si>
  <si>
    <t>GO:0000393</t>
  </si>
  <si>
    <t>spliceosomal conformational changes to generate catalytic conformation</t>
  </si>
  <si>
    <t>GO:0000394</t>
  </si>
  <si>
    <t>RNA splicing, via endonucleolytic cleavage and ligation</t>
  </si>
  <si>
    <t>GO:0000395</t>
  </si>
  <si>
    <t>mRNA 5'-splice site recognition</t>
  </si>
  <si>
    <t>GO:0000398</t>
  </si>
  <si>
    <t>mRNA splicing, via spliceosome</t>
  </si>
  <si>
    <t>GO:0000400</t>
  </si>
  <si>
    <t>four-way junction DNA binding</t>
  </si>
  <si>
    <t>GO:0000403</t>
  </si>
  <si>
    <t>Y-form DNA binding</t>
  </si>
  <si>
    <t>GO:0000404</t>
  </si>
  <si>
    <t>heteroduplex DNA loop binding</t>
  </si>
  <si>
    <t>GO:0000406</t>
  </si>
  <si>
    <t>double-strand/single-strand DNA junction binding</t>
  </si>
  <si>
    <t>GO:0000407</t>
  </si>
  <si>
    <t>phagophore assembly site</t>
  </si>
  <si>
    <t>GO:0000408</t>
  </si>
  <si>
    <t>EKC/KEOPS complex</t>
  </si>
  <si>
    <t>GO:0000413</t>
  </si>
  <si>
    <t>protein peptidyl-prolyl isomerization</t>
  </si>
  <si>
    <t>GO:0000414</t>
  </si>
  <si>
    <t>regulation of histone H3-K36 methylation</t>
  </si>
  <si>
    <t>GO:0000416</t>
  </si>
  <si>
    <t>positive regulation of histone H3-K36 methylation</t>
  </si>
  <si>
    <t>GO:0000421</t>
  </si>
  <si>
    <t>autophagosome membrane</t>
  </si>
  <si>
    <t>GO:0000422</t>
  </si>
  <si>
    <t>autophagy of mitochondrion</t>
  </si>
  <si>
    <t>GO:0000428</t>
  </si>
  <si>
    <t>DNA-directed RNA polymerase complex</t>
  </si>
  <si>
    <t>GO:0000439</t>
  </si>
  <si>
    <t>transcription factor TFIIH core complex</t>
  </si>
  <si>
    <t>GO:0000445</t>
  </si>
  <si>
    <t>THO complex part of transcription export complex</t>
  </si>
  <si>
    <t>GO:0000447</t>
  </si>
  <si>
    <t>endonucleolytic cleavage in ITS1 to separate SSU-rRNA from 5.8S rRNA and LSU-rRNA from tricistronic rRNA transcript (SSU-rRNA, 5.8S rRNA, LSU-rRNA)</t>
  </si>
  <si>
    <t>GO:0000451</t>
  </si>
  <si>
    <t>rRNA 2'-O-methylation</t>
  </si>
  <si>
    <t>GO:0000453</t>
  </si>
  <si>
    <t>enzyme-directed rRNA 2'-O-methylation</t>
  </si>
  <si>
    <t>GO:0000455</t>
  </si>
  <si>
    <t>enzyme-directed rRNA pseudouridine synthesis</t>
  </si>
  <si>
    <t>GO:0000459</t>
  </si>
  <si>
    <t>exonucleolytic trimming involved in rRNA processing</t>
  </si>
  <si>
    <t>GO:0000460</t>
  </si>
  <si>
    <t>maturation of 5.8S rRNA</t>
  </si>
  <si>
    <t>GO:0000461</t>
  </si>
  <si>
    <t>endonucleolytic cleavage to generate mature 3'-end of SSU-rRNA from (SSU-rRNA, 5.8S rRNA, LSU-rRNA)</t>
  </si>
  <si>
    <t>GO:0000462</t>
  </si>
  <si>
    <t>maturation of SSU-rRNA from tricistronic rRNA transcript (SSU-rRNA, 5.8S rRNA, LSU-rRNA)</t>
  </si>
  <si>
    <t>GO:0000463</t>
  </si>
  <si>
    <t>maturation of LSU-rRNA from tricistronic rRNA transcript (SSU-rRNA, 5.8S rRNA, LSU-rRNA)</t>
  </si>
  <si>
    <t>GO:0000466</t>
  </si>
  <si>
    <t>maturation of 5.8S rRNA from tricistronic rRNA transcript (SSU-rRNA, 5.8S rRNA, LSU-rRNA)</t>
  </si>
  <si>
    <t>GO:0000467</t>
  </si>
  <si>
    <t>exonucleolytic trimming to generate mature 3'-end of 5.8S rRNA from tricistronic rRNA transcript (SSU-rRNA, 5.8S rRNA, LSU-rRNA)</t>
  </si>
  <si>
    <t>GO:0000469</t>
  </si>
  <si>
    <t>cleavage involved in rRNA processing</t>
  </si>
  <si>
    <t>GO:0000470</t>
  </si>
  <si>
    <t>maturation of LSU-rRNA</t>
  </si>
  <si>
    <t>GO:0000472</t>
  </si>
  <si>
    <t>endonucleolytic cleavage to generate mature 5'-end of SSU-rRNA from (SSU-rRNA, 5.8S rRNA, LSU-rRNA)</t>
  </si>
  <si>
    <t>GO:0000478</t>
  </si>
  <si>
    <t>endonucleolytic cleavage involved in rRNA processing</t>
  </si>
  <si>
    <t>GO:0000479</t>
  </si>
  <si>
    <t>endonucleolytic cleavage of tricistronic rRNA transcript (SSU-rRNA, 5.8S rRNA, LSU-rRNA)</t>
  </si>
  <si>
    <t>GO:0000480</t>
  </si>
  <si>
    <t>endonucleolytic cleavage in 5'-ETS of tricistronic rRNA transcript (SSU-rRNA, 5.8S rRNA, LSU-rRNA)</t>
  </si>
  <si>
    <t>GO:0000481</t>
  </si>
  <si>
    <t>maturation of 5S rRNA</t>
  </si>
  <si>
    <t>GO:0000491</t>
  </si>
  <si>
    <t>small nucleolar ribonucleoprotein complex assembly</t>
  </si>
  <si>
    <t>GO:0000492</t>
  </si>
  <si>
    <t>box C/D snoRNP assembly</t>
  </si>
  <si>
    <t>GO:0000493</t>
  </si>
  <si>
    <t>box H/ACA snoRNP assembly</t>
  </si>
  <si>
    <t>GO:0000494</t>
  </si>
  <si>
    <t>box C/D RNA 3'-end processing</t>
  </si>
  <si>
    <t>GO:0000495</t>
  </si>
  <si>
    <t>box H/ACA RNA 3'-end processing</t>
  </si>
  <si>
    <t>GO:0000502</t>
  </si>
  <si>
    <t>proteasome complex</t>
  </si>
  <si>
    <t>GO:0000506</t>
  </si>
  <si>
    <t>glycosylphosphatidylinositol-N-acetylglucosaminyltransferase (GPI-GnT) complex</t>
  </si>
  <si>
    <t>GO:0000578</t>
  </si>
  <si>
    <t>embryonic axis specification</t>
  </si>
  <si>
    <t>GO:0000700</t>
  </si>
  <si>
    <t>mismatch base pair DNA N-glycosylase activity</t>
  </si>
  <si>
    <t>GO:0000702</t>
  </si>
  <si>
    <t>oxidized base lesion DNA N-glycosylase activity</t>
  </si>
  <si>
    <t>GO:0000703</t>
  </si>
  <si>
    <t>oxidized pyrimidine nucleobase lesion DNA N-glycosylase activity</t>
  </si>
  <si>
    <t>GO:0000705</t>
  </si>
  <si>
    <t>achiasmate meiosis I</t>
  </si>
  <si>
    <t>GO:0000706</t>
  </si>
  <si>
    <t>meiotic DNA double-strand break processing</t>
  </si>
  <si>
    <t>GO:0000707</t>
  </si>
  <si>
    <t>meiotic DNA recombinase assembly</t>
  </si>
  <si>
    <t>GO:0000710</t>
  </si>
  <si>
    <t>meiotic mismatch repair</t>
  </si>
  <si>
    <t>GO:0000711</t>
  </si>
  <si>
    <t>meiotic DNA repair synthesis</t>
  </si>
  <si>
    <t>GO:0000712</t>
  </si>
  <si>
    <t>resolution of meiotic recombination intermediates</t>
  </si>
  <si>
    <t>GO:0000715</t>
  </si>
  <si>
    <t>nucleotide-excision repair, DNA damage recognition</t>
  </si>
  <si>
    <t>GO:0000722</t>
  </si>
  <si>
    <t>telomere maintenance via recombination</t>
  </si>
  <si>
    <t>GO:0000723</t>
  </si>
  <si>
    <t>telomere maintenance</t>
  </si>
  <si>
    <t>GO:0000724</t>
  </si>
  <si>
    <t>double-strand break repair via homologous recombination</t>
  </si>
  <si>
    <t>GO:0000725</t>
  </si>
  <si>
    <t>recombinational repair</t>
  </si>
  <si>
    <t>GO:0000726</t>
  </si>
  <si>
    <t>non-recombinational repair</t>
  </si>
  <si>
    <t>GO:0000727</t>
  </si>
  <si>
    <t>double-strand break repair via break-induced replication</t>
  </si>
  <si>
    <t>GO:0000729</t>
  </si>
  <si>
    <t>DNA double-strand break processing</t>
  </si>
  <si>
    <t>GO:0000730</t>
  </si>
  <si>
    <t>DNA recombinase assembly</t>
  </si>
  <si>
    <t>GO:0000731</t>
  </si>
  <si>
    <t>DNA synthesis involved in DNA repair</t>
  </si>
  <si>
    <t>GO:0000732</t>
  </si>
  <si>
    <t>strand displacement</t>
  </si>
  <si>
    <t>GO:0000733</t>
  </si>
  <si>
    <t>DNA strand renaturation</t>
  </si>
  <si>
    <t>GO:0000737</t>
  </si>
  <si>
    <t>DNA catabolic process, endonucleolytic</t>
  </si>
  <si>
    <t>GO:0000738</t>
  </si>
  <si>
    <t>DNA catabolic process, exonucleolytic</t>
  </si>
  <si>
    <t>GO:0000741</t>
  </si>
  <si>
    <t>karyogamy</t>
  </si>
  <si>
    <t>GO:0000768</t>
  </si>
  <si>
    <t>syncytium formation by plasma membrane fusion</t>
  </si>
  <si>
    <t>GO:0000774</t>
  </si>
  <si>
    <t>adenyl-nucleotide exchange factor activity</t>
  </si>
  <si>
    <t>GO:0000775</t>
  </si>
  <si>
    <t>chromosome, centromeric region</t>
  </si>
  <si>
    <t>GO:0000776</t>
  </si>
  <si>
    <t>kinetochore</t>
  </si>
  <si>
    <t>GO:0000777</t>
  </si>
  <si>
    <t>condensed chromosome kinetochore</t>
  </si>
  <si>
    <t>GO:0000778</t>
  </si>
  <si>
    <t>condensed nuclear chromosome kinetochore</t>
  </si>
  <si>
    <t>GO:0000779</t>
  </si>
  <si>
    <t>condensed chromosome, centromeric region</t>
  </si>
  <si>
    <t>GO:0000781</t>
  </si>
  <si>
    <t>chromosome, telomeric region</t>
  </si>
  <si>
    <t>GO:0000785</t>
  </si>
  <si>
    <t>chromatin</t>
  </si>
  <si>
    <t>GO:0000786</t>
  </si>
  <si>
    <t>nucleosome</t>
  </si>
  <si>
    <t>GO:0000791</t>
  </si>
  <si>
    <t>euchromatin</t>
  </si>
  <si>
    <t>GO:0000792</t>
  </si>
  <si>
    <t>heterochromatin</t>
  </si>
  <si>
    <t>GO:0000793</t>
  </si>
  <si>
    <t>condensed chromosome</t>
  </si>
  <si>
    <t>GO:0000794</t>
  </si>
  <si>
    <t>condensed nuclear chromosome</t>
  </si>
  <si>
    <t>GO:0000795</t>
  </si>
  <si>
    <t>synaptonemal complex</t>
  </si>
  <si>
    <t>GO:0000796</t>
  </si>
  <si>
    <t>condensin complex</t>
  </si>
  <si>
    <t>GO:0000798</t>
  </si>
  <si>
    <t>nuclear cohesin complex</t>
  </si>
  <si>
    <t>GO:0000803</t>
  </si>
  <si>
    <t>sex chromosome</t>
  </si>
  <si>
    <t>GO:0000805</t>
  </si>
  <si>
    <t>X chromosome</t>
  </si>
  <si>
    <t>GO:0000806</t>
  </si>
  <si>
    <t>Y chromosome</t>
  </si>
  <si>
    <t>GO:0000808</t>
  </si>
  <si>
    <t>origin recognition complex</t>
  </si>
  <si>
    <t>GO:0000811</t>
  </si>
  <si>
    <t>GINS complex</t>
  </si>
  <si>
    <t>GO:0000812</t>
  </si>
  <si>
    <t>Swr1 complex</t>
  </si>
  <si>
    <t>GO:0000813</t>
  </si>
  <si>
    <t>ESCRT I complex</t>
  </si>
  <si>
    <t>GO:0000814</t>
  </si>
  <si>
    <t>ESCRT II complex</t>
  </si>
  <si>
    <t>GO:0000815</t>
  </si>
  <si>
    <t>ESCRT III complex</t>
  </si>
  <si>
    <t>GO:0000819</t>
  </si>
  <si>
    <t>sister chromatid segregation</t>
  </si>
  <si>
    <t>GO:0000820</t>
  </si>
  <si>
    <t>regulation of glutamine family amino acid metabolic process</t>
  </si>
  <si>
    <t>GO:0000822</t>
  </si>
  <si>
    <t>inositol hexakisphosphate binding</t>
  </si>
  <si>
    <t>GO:0000823</t>
  </si>
  <si>
    <t>inositol-1,4,5-trisphosphate 6-kinase activity</t>
  </si>
  <si>
    <t>GO:0000827</t>
  </si>
  <si>
    <t>inositol-1,3,4,5,6-pentakisphosphate kinase activity</t>
  </si>
  <si>
    <t>GO:0000828</t>
  </si>
  <si>
    <t>inositol hexakisphosphate kinase activity</t>
  </si>
  <si>
    <t>GO:0000829</t>
  </si>
  <si>
    <t>inositol heptakisphosphate kinase activity</t>
  </si>
  <si>
    <t>GO:0000832</t>
  </si>
  <si>
    <t>inositol hexakisphosphate 5-kinase activity</t>
  </si>
  <si>
    <t>GO:0000835</t>
  </si>
  <si>
    <t>ER ubiquitin ligase complex</t>
  </si>
  <si>
    <t>GO:0000836</t>
  </si>
  <si>
    <t>Hrd1p ubiquitin ligase complex</t>
  </si>
  <si>
    <t>GO:0000900</t>
  </si>
  <si>
    <t>translation repressor activity, mRNA regulatory element binding</t>
  </si>
  <si>
    <t>GO:0000902</t>
  </si>
  <si>
    <t>cell morphogenesis</t>
  </si>
  <si>
    <t>GO:0000904</t>
  </si>
  <si>
    <t>cell morphogenesis involved in differentiation</t>
  </si>
  <si>
    <t>GO:0000910</t>
  </si>
  <si>
    <t>cytokinesis</t>
  </si>
  <si>
    <t>GO:0000912</t>
  </si>
  <si>
    <t>assembly of actomyosin apparatus involved in cytokinesis</t>
  </si>
  <si>
    <t>GO:0000915</t>
  </si>
  <si>
    <t>actomyosin contractile ring assembly</t>
  </si>
  <si>
    <t>GO:0000916</t>
  </si>
  <si>
    <t>actomyosin contractile ring contraction</t>
  </si>
  <si>
    <t>GO:0000920</t>
  </si>
  <si>
    <t>septum digestion after cytokinesis</t>
  </si>
  <si>
    <t>GO:0000922</t>
  </si>
  <si>
    <t>spindle pole</t>
  </si>
  <si>
    <t>GO:0000923</t>
  </si>
  <si>
    <t>equatorial microtubule organizing center</t>
  </si>
  <si>
    <t>GO:0000930</t>
  </si>
  <si>
    <t>gamma-tubulin complex</t>
  </si>
  <si>
    <t>GO:0000931</t>
  </si>
  <si>
    <t>gamma-tubulin large complex</t>
  </si>
  <si>
    <t>GO:0000932</t>
  </si>
  <si>
    <t>P-body</t>
  </si>
  <si>
    <t>GO:0000938</t>
  </si>
  <si>
    <t>GARP complex</t>
  </si>
  <si>
    <t>GO:0000939</t>
  </si>
  <si>
    <t>condensed chromosome inner kinetochore</t>
  </si>
  <si>
    <t>GO:0000940</t>
  </si>
  <si>
    <t>condensed chromosome outer kinetochore</t>
  </si>
  <si>
    <t>GO:0000941</t>
  </si>
  <si>
    <t>condensed nuclear chromosome inner kinetochore</t>
  </si>
  <si>
    <t>GO:0000942</t>
  </si>
  <si>
    <t>condensed nuclear chromosome outer kinetochore</t>
  </si>
  <si>
    <t>GO:0000956</t>
  </si>
  <si>
    <t>nuclear-transcribed mRNA catabolic process</t>
  </si>
  <si>
    <t>GO:0000959</t>
  </si>
  <si>
    <t>mitochondrial RNA metabolic process</t>
  </si>
  <si>
    <t>GO:0000963</t>
  </si>
  <si>
    <t>mitochondrial RNA processing</t>
  </si>
  <si>
    <t>GO:0000965</t>
  </si>
  <si>
    <t>mitochondrial RNA 3'-end processing</t>
  </si>
  <si>
    <t>GO:0000966</t>
  </si>
  <si>
    <t>RNA 5'-end processing</t>
  </si>
  <si>
    <t>GO:0000967</t>
  </si>
  <si>
    <t>rRNA 5'-end processing</t>
  </si>
  <si>
    <t>GO:0000972</t>
  </si>
  <si>
    <t>transcription-dependent tethering of RNA polymerase II gene DNA at nuclear periphery</t>
  </si>
  <si>
    <t>GO:0000973</t>
  </si>
  <si>
    <t>posttranscriptional tethering of RNA polymerase II gene DNA at nuclear periphery</t>
  </si>
  <si>
    <t>GO:0000974</t>
  </si>
  <si>
    <t>Prp19 complex</t>
  </si>
  <si>
    <t>GO:0000976</t>
  </si>
  <si>
    <t>transcription regulatory region sequence-specific DNA binding</t>
  </si>
  <si>
    <t>GO:0000977</t>
  </si>
  <si>
    <t>RNA polymerase II transcription regulatory region sequence-specific DNA binding</t>
  </si>
  <si>
    <t>GO:0000978</t>
  </si>
  <si>
    <t>RNA polymerase II cis-regulatory region sequence-specific DNA binding</t>
  </si>
  <si>
    <t>GO:0000979</t>
  </si>
  <si>
    <t>RNA polymerase II core promoter sequence-specific DNA binding</t>
  </si>
  <si>
    <t>GO:0000981</t>
  </si>
  <si>
    <t>DNA-binding transcription factor activity, RNA polymerase II-specific</t>
  </si>
  <si>
    <t>GO:0000987</t>
  </si>
  <si>
    <t>cis-regulatory region sequence-specific DNA binding</t>
  </si>
  <si>
    <t>GO:0000988</t>
  </si>
  <si>
    <t>obsolete transcription factor activity, protein binding</t>
  </si>
  <si>
    <t>GO:0000989</t>
  </si>
  <si>
    <t>obsolete transcription factor activity, transcription factor binding</t>
  </si>
  <si>
    <t>GO:0000990</t>
  </si>
  <si>
    <t>obsolete transcription factor activity, core RNA polymerase binding</t>
  </si>
  <si>
    <t>GO:0000991</t>
  </si>
  <si>
    <t>obsolete transcription factor activity, core RNA polymerase II binding</t>
  </si>
  <si>
    <t>GO:0000992</t>
  </si>
  <si>
    <t>RNA polymerase III cis-regulatory region sequence-specific DNA binding</t>
  </si>
  <si>
    <t>GO:0000993</t>
  </si>
  <si>
    <t>RNA polymerase II complex binding</t>
  </si>
  <si>
    <t>GO:0000994</t>
  </si>
  <si>
    <t>RNA polymerase III core binding</t>
  </si>
  <si>
    <t>GO:0001002</t>
  </si>
  <si>
    <t>RNA polymerase III type 1 promoter sequence-specific DNA binding</t>
  </si>
  <si>
    <t>GO:0001003</t>
  </si>
  <si>
    <t>RNA polymerase III type 2 promoter sequence-specific DNA binding</t>
  </si>
  <si>
    <t>GO:0001006</t>
  </si>
  <si>
    <t>RNA polymerase III type 3 promoter sequence-specific DNA binding</t>
  </si>
  <si>
    <t>GO:0001011</t>
  </si>
  <si>
    <t>obsolete transcription factor activity, sequence-specific DNA binding, RNA polymerase recruiting</t>
  </si>
  <si>
    <t>GO:0001016</t>
  </si>
  <si>
    <t>RNA polymerase III transcription regulatory region sequence-specific DNA binding</t>
  </si>
  <si>
    <t>GO:0001025</t>
  </si>
  <si>
    <t>RNA polymerase III general transcription initiation factor binding</t>
  </si>
  <si>
    <t>GO:0001042</t>
  </si>
  <si>
    <t>RNA polymerase I core binding</t>
  </si>
  <si>
    <t>GO:0001046</t>
  </si>
  <si>
    <t>core promoter sequence-specific DNA binding</t>
  </si>
  <si>
    <t>GO:0001054</t>
  </si>
  <si>
    <t>RNA polymerase I activity</t>
  </si>
  <si>
    <t>GO:0001067</t>
  </si>
  <si>
    <t>regulatory region nucleic acid binding</t>
  </si>
  <si>
    <t>GO:0001076</t>
  </si>
  <si>
    <t>obsolete transcription factor activity, RNA polymerase II transcription factor binding</t>
  </si>
  <si>
    <t>GO:0001085</t>
  </si>
  <si>
    <t>RNA polymerase II transcription factor binding</t>
  </si>
  <si>
    <t>GO:0001091</t>
  </si>
  <si>
    <t>RNA polymerase II general transcription initiation factor binding</t>
  </si>
  <si>
    <t>GO:0001092</t>
  </si>
  <si>
    <t>TFIIA-class transcription factor complex binding</t>
  </si>
  <si>
    <t>GO:0001094</t>
  </si>
  <si>
    <t>TFIID-class transcription factor complex binding</t>
  </si>
  <si>
    <t>GO:0001096</t>
  </si>
  <si>
    <t>TFIIF-class transcription factor complex binding</t>
  </si>
  <si>
    <t>GO:0001098</t>
  </si>
  <si>
    <t>basal transcription machinery binding</t>
  </si>
  <si>
    <t>GO:0001099</t>
  </si>
  <si>
    <t>basal RNA polymerase II transcription machinery binding</t>
  </si>
  <si>
    <t>GO:0001101</t>
  </si>
  <si>
    <t>response to acid chemical</t>
  </si>
  <si>
    <t>GO:0001102</t>
  </si>
  <si>
    <t>RNA polymerase II activating transcription factor binding</t>
  </si>
  <si>
    <t>GO:0001103</t>
  </si>
  <si>
    <t>RNA polymerase II repressing transcription factor binding</t>
  </si>
  <si>
    <t>GO:0001109</t>
  </si>
  <si>
    <t>promoter clearance during DNA-templated transcription</t>
  </si>
  <si>
    <t>GO:0001111</t>
  </si>
  <si>
    <t>promoter clearance from RNA polymerase II promoter</t>
  </si>
  <si>
    <t>GO:0001112</t>
  </si>
  <si>
    <t>DNA-templated transcription open complex formation</t>
  </si>
  <si>
    <t>GO:0001113</t>
  </si>
  <si>
    <t>transcription open complex formation at RNA polymerase II promoter</t>
  </si>
  <si>
    <t>GO:0001120</t>
  </si>
  <si>
    <t>protein-DNA complex remodeling</t>
  </si>
  <si>
    <t>GO:0001128</t>
  </si>
  <si>
    <t>obsolete RNA polymerase II transcription coactivator activity involved in preinitiation complex assembly</t>
  </si>
  <si>
    <t>GO:0001129</t>
  </si>
  <si>
    <t>obsolete RNA polymerase II transcription factor activity, TBP-class protein binding, involved in preinitiation complex assembly</t>
  </si>
  <si>
    <t>GO:0001132</t>
  </si>
  <si>
    <t>obsolete RNA polymerase II transcription factor activity, TBP-class protein binding</t>
  </si>
  <si>
    <t>GO:0001134</t>
  </si>
  <si>
    <t>obsolete transcription regulator recruiting activity</t>
  </si>
  <si>
    <t>GO:0001135</t>
  </si>
  <si>
    <t>obsolete RNA polymerase II transcription regulator recruiting activity</t>
  </si>
  <si>
    <t>GO:0001156</t>
  </si>
  <si>
    <t>TFIIIC-class transcription factor complex binding</t>
  </si>
  <si>
    <t>GO:0001163</t>
  </si>
  <si>
    <t>RNA polymerase I transcription regulatory region sequence-specific DNA binding</t>
  </si>
  <si>
    <t>GO:0001173</t>
  </si>
  <si>
    <t>DNA-templated transcriptional start site selection</t>
  </si>
  <si>
    <t>GO:0001174</t>
  </si>
  <si>
    <t>transcriptional start site selection at RNA polymerase II promoter</t>
  </si>
  <si>
    <t>GO:0001178</t>
  </si>
  <si>
    <t>regulation of transcriptional start site selection at RNA polymerase II promoter</t>
  </si>
  <si>
    <t>GO:0001181</t>
  </si>
  <si>
    <t>RNA polymerase I general transcription initiation factor activity</t>
  </si>
  <si>
    <t>GO:0001191</t>
  </si>
  <si>
    <t>obsolete transcriptional repressor activity, RNA polymerase II transcription factor binding</t>
  </si>
  <si>
    <t>GO:0001192</t>
  </si>
  <si>
    <t>maintenance of transcriptional fidelity during DNA-templated transcription elongation</t>
  </si>
  <si>
    <t>GO:0001193</t>
  </si>
  <si>
    <t>maintenance of transcriptional fidelity during DNA-templated transcription elongation from RNA polymerase II promoter</t>
  </si>
  <si>
    <t>GO:0001221</t>
  </si>
  <si>
    <t>transcription coregulator binding</t>
  </si>
  <si>
    <t>GO:0001222</t>
  </si>
  <si>
    <t>transcription corepressor binding</t>
  </si>
  <si>
    <t>GO:0001223</t>
  </si>
  <si>
    <t>transcription coactivator binding</t>
  </si>
  <si>
    <t>GO:0001224</t>
  </si>
  <si>
    <t>RNA polymerase II transcription coregulator binding</t>
  </si>
  <si>
    <t>GO:0001225</t>
  </si>
  <si>
    <t>RNA polymerase II transcription coactivator binding</t>
  </si>
  <si>
    <t>GO:0001226</t>
  </si>
  <si>
    <t>RNA polymerase II transcription corepressor binding</t>
  </si>
  <si>
    <t>GO:0001227</t>
  </si>
  <si>
    <t>DNA-binding transcription repressor activity, RNA polymerase II-specific</t>
  </si>
  <si>
    <t>GO:0001228</t>
  </si>
  <si>
    <t>DNA-binding transcription activator activity, RNA polymerase II-specific</t>
  </si>
  <si>
    <t>GO:0001306</t>
  </si>
  <si>
    <t>age-dependent response to oxidative stress</t>
  </si>
  <si>
    <t>GO:0001315</t>
  </si>
  <si>
    <t>age-dependent response to reactive oxygen species</t>
  </si>
  <si>
    <t>GO:0001405</t>
  </si>
  <si>
    <t>PAM complex, Tim23 associated import motor</t>
  </si>
  <si>
    <t>GO:0001408</t>
  </si>
  <si>
    <t>guanine nucleotide transport</t>
  </si>
  <si>
    <t>GO:0001409</t>
  </si>
  <si>
    <t>guanine nucleotide transmembrane transporter activity</t>
  </si>
  <si>
    <t>GO:0001504</t>
  </si>
  <si>
    <t>neurotransmitter uptake</t>
  </si>
  <si>
    <t>GO:0001505</t>
  </si>
  <si>
    <t>regulation of neurotransmitter levels</t>
  </si>
  <si>
    <t>GO:0001508</t>
  </si>
  <si>
    <t>action potential</t>
  </si>
  <si>
    <t>GO:0001510</t>
  </si>
  <si>
    <t>RNA methylation</t>
  </si>
  <si>
    <t>GO:0001514</t>
  </si>
  <si>
    <t>selenocysteine incorporation</t>
  </si>
  <si>
    <t>GO:0001517</t>
  </si>
  <si>
    <t>N-acetylglucosamine 6-O-sulfotransferase activity</t>
  </si>
  <si>
    <t>GO:0001522</t>
  </si>
  <si>
    <t>pseudouridine synthesis</t>
  </si>
  <si>
    <t>GO:0001523</t>
  </si>
  <si>
    <t>retinoid metabolic process</t>
  </si>
  <si>
    <t>GO:0001530</t>
  </si>
  <si>
    <t>lipopolysaccharide binding</t>
  </si>
  <si>
    <t>GO:0001539</t>
  </si>
  <si>
    <t>cilium or flagellum-dependent cell motility</t>
  </si>
  <si>
    <t>GO:0001540</t>
  </si>
  <si>
    <t>amyloid-beta binding</t>
  </si>
  <si>
    <t>GO:0001541</t>
  </si>
  <si>
    <t>ovarian follicle development</t>
  </si>
  <si>
    <t>GO:0001555</t>
  </si>
  <si>
    <t>oocyte growth</t>
  </si>
  <si>
    <t>GO:0001556</t>
  </si>
  <si>
    <t>oocyte maturation</t>
  </si>
  <si>
    <t>GO:0001558</t>
  </si>
  <si>
    <t>regulation of cell growth</t>
  </si>
  <si>
    <t>GO:0001561</t>
  </si>
  <si>
    <t>fatty acid alpha-oxidation</t>
  </si>
  <si>
    <t>GO:0001578</t>
  </si>
  <si>
    <t>microtubule bundle formation</t>
  </si>
  <si>
    <t>GO:0001580</t>
  </si>
  <si>
    <t>detection of chemical stimulus involved in sensory perception of bitter taste</t>
  </si>
  <si>
    <t>GO:0001582</t>
  </si>
  <si>
    <t>detection of chemical stimulus involved in sensory perception of sweet taste</t>
  </si>
  <si>
    <t>GO:0001586</t>
  </si>
  <si>
    <t>Gi/o-coupled serotonin receptor activity</t>
  </si>
  <si>
    <t>GO:0001588</t>
  </si>
  <si>
    <t>dopamine neurotransmitter receptor activity, coupled via Gs</t>
  </si>
  <si>
    <t>GO:0001591</t>
  </si>
  <si>
    <t>dopamine neurotransmitter receptor activity, coupled via Gi/Go</t>
  </si>
  <si>
    <t>GO:0001609</t>
  </si>
  <si>
    <t>G protein-coupled adenosine receptor activity</t>
  </si>
  <si>
    <t>GO:0001640</t>
  </si>
  <si>
    <t>adenylate cyclase inhibiting G protein-coupled glutamate receptor activity</t>
  </si>
  <si>
    <t>GO:0001641</t>
  </si>
  <si>
    <t>group II metabotropic glutamate receptor activity</t>
  </si>
  <si>
    <t>GO:0001651</t>
  </si>
  <si>
    <t>dense fibrillar component</t>
  </si>
  <si>
    <t>GO:0001652</t>
  </si>
  <si>
    <t>granular component</t>
  </si>
  <si>
    <t>GO:0001653</t>
  </si>
  <si>
    <t>peptide receptor activity</t>
  </si>
  <si>
    <t>GO:0001654</t>
  </si>
  <si>
    <t>eye development</t>
  </si>
  <si>
    <t>GO:0001655</t>
  </si>
  <si>
    <t>urogenital system development</t>
  </si>
  <si>
    <t>GO:0001659</t>
  </si>
  <si>
    <t>temperature homeostasis</t>
  </si>
  <si>
    <t>GO:0001661</t>
  </si>
  <si>
    <t>conditioned taste aversion</t>
  </si>
  <si>
    <t>GO:0001664</t>
  </si>
  <si>
    <t>G protein-coupled receptor binding</t>
  </si>
  <si>
    <t>GO:0001666</t>
  </si>
  <si>
    <t>response to hypoxia</t>
  </si>
  <si>
    <t>GO:0001667</t>
  </si>
  <si>
    <t>ameboidal-type cell migration</t>
  </si>
  <si>
    <t>GO:0001669</t>
  </si>
  <si>
    <t>acrosomal vesicle</t>
  </si>
  <si>
    <t>GO:0001671</t>
  </si>
  <si>
    <t>ATPase activator activity</t>
  </si>
  <si>
    <t>GO:0001672</t>
  </si>
  <si>
    <t>regulation of chromatin assembly or disassembly</t>
  </si>
  <si>
    <t>GO:0001673</t>
  </si>
  <si>
    <t>male germ cell nucleus</t>
  </si>
  <si>
    <t>GO:0001674</t>
  </si>
  <si>
    <t>female germ cell nucleus</t>
  </si>
  <si>
    <t>GO:0001675</t>
  </si>
  <si>
    <t>acrosome assembly</t>
  </si>
  <si>
    <t>GO:0001676</t>
  </si>
  <si>
    <t>long-chain fatty acid metabolic process</t>
  </si>
  <si>
    <t>GO:0001678</t>
  </si>
  <si>
    <t>cellular glucose homeostasis</t>
  </si>
  <si>
    <t>GO:0001682</t>
  </si>
  <si>
    <t>tRNA 5'-leader removal</t>
  </si>
  <si>
    <t>GO:0001692</t>
  </si>
  <si>
    <t>histamine metabolic process</t>
  </si>
  <si>
    <t>GO:0001694</t>
  </si>
  <si>
    <t>histamine biosynthetic process</t>
  </si>
  <si>
    <t>GO:0001700</t>
  </si>
  <si>
    <t>embryonic development via the syncytial blastoderm</t>
  </si>
  <si>
    <t>GO:0001703</t>
  </si>
  <si>
    <t>gastrulation with mouth forming first</t>
  </si>
  <si>
    <t>GO:0001704</t>
  </si>
  <si>
    <t>formation of primary germ layer</t>
  </si>
  <si>
    <t>GO:0001705</t>
  </si>
  <si>
    <t>ectoderm formation</t>
  </si>
  <si>
    <t>GO:0001706</t>
  </si>
  <si>
    <t>endoderm formation</t>
  </si>
  <si>
    <t>GO:0001707</t>
  </si>
  <si>
    <t>mesoderm formation</t>
  </si>
  <si>
    <t>GO:0001708</t>
  </si>
  <si>
    <t>cell fate specification</t>
  </si>
  <si>
    <t>GO:0001709</t>
  </si>
  <si>
    <t>cell fate determination</t>
  </si>
  <si>
    <t>GO:0001710</t>
  </si>
  <si>
    <t>mesodermal cell fate commitment</t>
  </si>
  <si>
    <t>GO:0001711</t>
  </si>
  <si>
    <t>endodermal cell fate commitment</t>
  </si>
  <si>
    <t>GO:0001712</t>
  </si>
  <si>
    <t>ectodermal cell fate commitment</t>
  </si>
  <si>
    <t>GO:0001713</t>
  </si>
  <si>
    <t>ectodermal cell fate determination</t>
  </si>
  <si>
    <t>GO:0001714</t>
  </si>
  <si>
    <t>endodermal cell fate specification</t>
  </si>
  <si>
    <t>GO:0001715</t>
  </si>
  <si>
    <t>ectodermal cell fate specification</t>
  </si>
  <si>
    <t>GO:0001725</t>
  </si>
  <si>
    <t>stress fiber</t>
  </si>
  <si>
    <t>GO:0001726</t>
  </si>
  <si>
    <t>ruffle</t>
  </si>
  <si>
    <t>GO:0001727</t>
  </si>
  <si>
    <t>lipid kinase activity</t>
  </si>
  <si>
    <t>GO:0001729</t>
  </si>
  <si>
    <t>ceramide kinase activity</t>
  </si>
  <si>
    <t>GO:0001731</t>
  </si>
  <si>
    <t>formation of translation preinitiation complex</t>
  </si>
  <si>
    <t>GO:0001732</t>
  </si>
  <si>
    <t>formation of cytoplasmic translation initiation complex</t>
  </si>
  <si>
    <t>GO:0001734</t>
  </si>
  <si>
    <t>mRNA (N6-adenosine)-methyltransferase activity</t>
  </si>
  <si>
    <t>GO:0001736</t>
  </si>
  <si>
    <t>establishment of planar polarity</t>
  </si>
  <si>
    <t>GO:0001737</t>
  </si>
  <si>
    <t>establishment of imaginal disc-derived wing hair orientation</t>
  </si>
  <si>
    <t>GO:0001738</t>
  </si>
  <si>
    <t>morphogenesis of a polarized epithelium</t>
  </si>
  <si>
    <t>GO:0001742</t>
  </si>
  <si>
    <t>oenocyte differentiation</t>
  </si>
  <si>
    <t>GO:0001744</t>
  </si>
  <si>
    <t>optic lobe placode formation</t>
  </si>
  <si>
    <t>GO:0001745</t>
  </si>
  <si>
    <t>compound eye morphogenesis</t>
  </si>
  <si>
    <t>GO:0001746</t>
  </si>
  <si>
    <t>Bolwig's organ morphogenesis</t>
  </si>
  <si>
    <t>GO:0001748</t>
  </si>
  <si>
    <t>optic lobe placode development</t>
  </si>
  <si>
    <t>GO:0001751</t>
  </si>
  <si>
    <t>compound eye photoreceptor cell differentiation</t>
  </si>
  <si>
    <t>GO:0001752</t>
  </si>
  <si>
    <t>compound eye photoreceptor fate commitment</t>
  </si>
  <si>
    <t>GO:0001754</t>
  </si>
  <si>
    <t>eye photoreceptor cell differentiation</t>
  </si>
  <si>
    <t>GO:0001761</t>
  </si>
  <si>
    <t>beta-alanine transmembrane transporter activity</t>
  </si>
  <si>
    <t>GO:0001762</t>
  </si>
  <si>
    <t>beta-alanine transport</t>
  </si>
  <si>
    <t>GO:0001763</t>
  </si>
  <si>
    <t>morphogenesis of a branching structure</t>
  </si>
  <si>
    <t>GO:0001764</t>
  </si>
  <si>
    <t>neuron migration</t>
  </si>
  <si>
    <t>GO:0001775</t>
  </si>
  <si>
    <t>cell activation</t>
  </si>
  <si>
    <t>GO:0001784</t>
  </si>
  <si>
    <t>phosphotyrosine residue binding</t>
  </si>
  <si>
    <t>GO:0001786</t>
  </si>
  <si>
    <t>phosphatidylserine binding</t>
  </si>
  <si>
    <t>GO:0001817</t>
  </si>
  <si>
    <t>regulation of cytokine production</t>
  </si>
  <si>
    <t>GO:0001818</t>
  </si>
  <si>
    <t>negative regulation of cytokine production</t>
  </si>
  <si>
    <t>GO:0001837</t>
  </si>
  <si>
    <t>epithelial to mesenchymal transition</t>
  </si>
  <si>
    <t>GO:0001838</t>
  </si>
  <si>
    <t>embryonic epithelial tube formation</t>
  </si>
  <si>
    <t>GO:0001845</t>
  </si>
  <si>
    <t>phagolysosome assembly</t>
  </si>
  <si>
    <t>GO:0001871</t>
  </si>
  <si>
    <t>obsolete pattern binding</t>
  </si>
  <si>
    <t>GO:0001881</t>
  </si>
  <si>
    <t>receptor recycling</t>
  </si>
  <si>
    <t>GO:0001882</t>
  </si>
  <si>
    <t>nucleoside binding</t>
  </si>
  <si>
    <t>GO:0001883</t>
  </si>
  <si>
    <t>purine nucleoside binding</t>
  </si>
  <si>
    <t>GO:0001885</t>
  </si>
  <si>
    <t>endothelial cell development</t>
  </si>
  <si>
    <t>GO:0001888</t>
  </si>
  <si>
    <t>glucuronyl-galactosyl-proteoglycan 4-alpha-N-acetylglucosaminyltransferase activity</t>
  </si>
  <si>
    <t>GO:0001894</t>
  </si>
  <si>
    <t>tissue homeostasis</t>
  </si>
  <si>
    <t>GO:0001895</t>
  </si>
  <si>
    <t>retina homeostasis</t>
  </si>
  <si>
    <t>GO:0001927</t>
  </si>
  <si>
    <t>exocyst assembly</t>
  </si>
  <si>
    <t>GO:0001932</t>
  </si>
  <si>
    <t>regulation of protein phosphorylation</t>
  </si>
  <si>
    <t>GO:0001933</t>
  </si>
  <si>
    <t>negative regulation of protein phosphorylation</t>
  </si>
  <si>
    <t>GO:0001934</t>
  </si>
  <si>
    <t>positive regulation of protein phosphorylation</t>
  </si>
  <si>
    <t>GO:0001940</t>
  </si>
  <si>
    <t>male pronucleus</t>
  </si>
  <si>
    <t>GO:0001941</t>
  </si>
  <si>
    <t>postsynaptic membrane organization</t>
  </si>
  <si>
    <t>GO:0001952</t>
  </si>
  <si>
    <t>regulation of cell-matrix adhesion</t>
  </si>
  <si>
    <t>GO:0001953</t>
  </si>
  <si>
    <t>negative regulation of cell-matrix adhesion</t>
  </si>
  <si>
    <t>GO:0001954</t>
  </si>
  <si>
    <t>positive regulation of cell-matrix adhesion</t>
  </si>
  <si>
    <t>GO:0001956</t>
  </si>
  <si>
    <t>positive regulation of neurotransmitter secretion</t>
  </si>
  <si>
    <t>GO:0001963</t>
  </si>
  <si>
    <t>synaptic transmission, dopaminergic</t>
  </si>
  <si>
    <t>GO:0001964</t>
  </si>
  <si>
    <t>startle response</t>
  </si>
  <si>
    <t>GO:0001965</t>
  </si>
  <si>
    <t>G-protein alpha-subunit binding</t>
  </si>
  <si>
    <t>GO:0001973</t>
  </si>
  <si>
    <t>G protein-coupled adenosine receptor signaling pathway</t>
  </si>
  <si>
    <t>GO:0002009</t>
  </si>
  <si>
    <t>morphogenesis of an epithelium</t>
  </si>
  <si>
    <t>GO:0002011</t>
  </si>
  <si>
    <t>morphogenesis of an epithelial sheet</t>
  </si>
  <si>
    <t>GO:0002020</t>
  </si>
  <si>
    <t>protease binding</t>
  </si>
  <si>
    <t>GO:0002021</t>
  </si>
  <si>
    <t>response to dietary excess</t>
  </si>
  <si>
    <t>GO:0002027</t>
  </si>
  <si>
    <t>regulation of heart rate</t>
  </si>
  <si>
    <t>GO:0002028</t>
  </si>
  <si>
    <t>regulation of sodium ion transport</t>
  </si>
  <si>
    <t>GO:0002029</t>
  </si>
  <si>
    <t>desensitization of G protein-coupled receptor signaling pathway</t>
  </si>
  <si>
    <t>GO:0002032</t>
  </si>
  <si>
    <t>desensitization of G protein-coupled receptor signaling pathway by arrestin</t>
  </si>
  <si>
    <t>GO:0002039</t>
  </si>
  <si>
    <t>p53 binding</t>
  </si>
  <si>
    <t>GO:0002046</t>
  </si>
  <si>
    <t>opsin binding</t>
  </si>
  <si>
    <t>GO:0002052</t>
  </si>
  <si>
    <t>positive regulation of neuroblast proliferation</t>
  </si>
  <si>
    <t>GO:0002064</t>
  </si>
  <si>
    <t>epithelial cell development</t>
  </si>
  <si>
    <t>GO:0002065</t>
  </si>
  <si>
    <t>columnar/cuboidal epithelial cell differentiation</t>
  </si>
  <si>
    <t>GO:0002066</t>
  </si>
  <si>
    <t>columnar/cuboidal epithelial cell development</t>
  </si>
  <si>
    <t>GO:0002067</t>
  </si>
  <si>
    <t>glandular epithelial cell differentiation</t>
  </si>
  <si>
    <t>GO:0002080</t>
  </si>
  <si>
    <t>acrosomal membrane</t>
  </si>
  <si>
    <t>GO:0002081</t>
  </si>
  <si>
    <t>outer acrosomal membrane</t>
  </si>
  <si>
    <t>GO:0002082</t>
  </si>
  <si>
    <t>regulation of oxidative phosphorylation</t>
  </si>
  <si>
    <t>GO:0002084</t>
  </si>
  <si>
    <t>protein depalmitoylation</t>
  </si>
  <si>
    <t>GO:0002090</t>
  </si>
  <si>
    <t>regulation of receptor internalization</t>
  </si>
  <si>
    <t>GO:0002092</t>
  </si>
  <si>
    <t>positive regulation of receptor internalization</t>
  </si>
  <si>
    <t>GO:0002094</t>
  </si>
  <si>
    <t>polyprenyltransferase activity</t>
  </si>
  <si>
    <t>GO:0002097</t>
  </si>
  <si>
    <t>tRNA wobble base modification</t>
  </si>
  <si>
    <t>GO:0002098</t>
  </si>
  <si>
    <t>tRNA wobble uridine modification</t>
  </si>
  <si>
    <t>GO:0002101</t>
  </si>
  <si>
    <t>tRNA wobble cytosine modification</t>
  </si>
  <si>
    <t>GO:0002115</t>
  </si>
  <si>
    <t>store-operated calcium entry</t>
  </si>
  <si>
    <t>GO:0002118</t>
  </si>
  <si>
    <t>aggressive behavior</t>
  </si>
  <si>
    <t>GO:0002121</t>
  </si>
  <si>
    <t>inter-male aggressive behavior</t>
  </si>
  <si>
    <t>GO:0002143</t>
  </si>
  <si>
    <t>tRNA wobble position uridine thiolation</t>
  </si>
  <si>
    <t>GO:0002151</t>
  </si>
  <si>
    <t>G-quadruplex RNA binding</t>
  </si>
  <si>
    <t>GO:0002161</t>
  </si>
  <si>
    <t>aminoacyl-tRNA editing activity</t>
  </si>
  <si>
    <t>GO:0002164</t>
  </si>
  <si>
    <t>larval development</t>
  </si>
  <si>
    <t>GO:0002165</t>
  </si>
  <si>
    <t>instar larval or pupal development</t>
  </si>
  <si>
    <t>GO:0002168</t>
  </si>
  <si>
    <t>instar larval development</t>
  </si>
  <si>
    <t>GO:0002178</t>
  </si>
  <si>
    <t>palmitoyltransferase complex</t>
  </si>
  <si>
    <t>GO:0002181</t>
  </si>
  <si>
    <t>cytoplasmic translation</t>
  </si>
  <si>
    <t>GO:0002183</t>
  </si>
  <si>
    <t>cytoplasmic translational initiation</t>
  </si>
  <si>
    <t>GO:0002184</t>
  </si>
  <si>
    <t>cytoplasmic translational termination</t>
  </si>
  <si>
    <t>GO:0002188</t>
  </si>
  <si>
    <t>translation reinitiation</t>
  </si>
  <si>
    <t>GO:0002190</t>
  </si>
  <si>
    <t>cap-independent translational initiation</t>
  </si>
  <si>
    <t>GO:0002191</t>
  </si>
  <si>
    <t>cap-dependent translational initiation</t>
  </si>
  <si>
    <t>GO:0002192</t>
  </si>
  <si>
    <t>IRES-dependent translational initiation of linear mRNA</t>
  </si>
  <si>
    <t>GO:0002209</t>
  </si>
  <si>
    <t>behavioral defense response</t>
  </si>
  <si>
    <t>GO:0002213</t>
  </si>
  <si>
    <t>defense response to insect</t>
  </si>
  <si>
    <t>GO:0002218</t>
  </si>
  <si>
    <t>activation of innate immune response</t>
  </si>
  <si>
    <t>GO:0002221</t>
  </si>
  <si>
    <t>pattern recognition receptor signaling pathway</t>
  </si>
  <si>
    <t>GO:0002224</t>
  </si>
  <si>
    <t>toll-like receptor signaling pathway</t>
  </si>
  <si>
    <t>GO:0002225</t>
  </si>
  <si>
    <t>positive regulation of antimicrobial peptide production</t>
  </si>
  <si>
    <t>GO:0002227</t>
  </si>
  <si>
    <t>innate immune response in mucosa</t>
  </si>
  <si>
    <t>GO:0002229</t>
  </si>
  <si>
    <t>defense response to oomycetes</t>
  </si>
  <si>
    <t>GO:0002230</t>
  </si>
  <si>
    <t>positive regulation of defense response to virus by host</t>
  </si>
  <si>
    <t>GO:0002237</t>
  </si>
  <si>
    <t>response to molecule of bacterial origin</t>
  </si>
  <si>
    <t>GO:0002239</t>
  </si>
  <si>
    <t>response to oomycetes</t>
  </si>
  <si>
    <t>GO:0002244</t>
  </si>
  <si>
    <t>hematopoietic progenitor cell differentiation</t>
  </si>
  <si>
    <t>GO:0002250</t>
  </si>
  <si>
    <t>adaptive immune response</t>
  </si>
  <si>
    <t>GO:0002251</t>
  </si>
  <si>
    <t>organ or tissue specific immune response</t>
  </si>
  <si>
    <t>GO:0002252</t>
  </si>
  <si>
    <t>immune effector process</t>
  </si>
  <si>
    <t>GO:0002253</t>
  </si>
  <si>
    <t>activation of immune response</t>
  </si>
  <si>
    <t>GO:0002274</t>
  </si>
  <si>
    <t>myeloid leukocyte activation</t>
  </si>
  <si>
    <t>GO:0002376</t>
  </si>
  <si>
    <t>immune system process</t>
  </si>
  <si>
    <t>GO:0002385</t>
  </si>
  <si>
    <t>mucosal immune response</t>
  </si>
  <si>
    <t>GO:0002433</t>
  </si>
  <si>
    <t>immune response-regulating cell surface receptor signaling pathway involved in phagocytosis</t>
  </si>
  <si>
    <t>GO:0002440</t>
  </si>
  <si>
    <t>production of molecular mediator of immune response</t>
  </si>
  <si>
    <t>GO:0002520</t>
  </si>
  <si>
    <t>immune system development</t>
  </si>
  <si>
    <t>GO:0002682</t>
  </si>
  <si>
    <t>regulation of immune system process</t>
  </si>
  <si>
    <t>GO:0002683</t>
  </si>
  <si>
    <t>negative regulation of immune system process</t>
  </si>
  <si>
    <t>GO:0002684</t>
  </si>
  <si>
    <t>positive regulation of immune system process</t>
  </si>
  <si>
    <t>GO:0002685</t>
  </si>
  <si>
    <t>regulation of leukocyte migration</t>
  </si>
  <si>
    <t>GO:0002688</t>
  </si>
  <si>
    <t>regulation of leukocyte chemotaxis</t>
  </si>
  <si>
    <t>GO:0002697</t>
  </si>
  <si>
    <t>regulation of immune effector process</t>
  </si>
  <si>
    <t>GO:0002698</t>
  </si>
  <si>
    <t>negative regulation of immune effector process</t>
  </si>
  <si>
    <t>GO:0002699</t>
  </si>
  <si>
    <t>positive regulation of immune effector process</t>
  </si>
  <si>
    <t>GO:0002700</t>
  </si>
  <si>
    <t>regulation of production of molecular mediator of immune response</t>
  </si>
  <si>
    <t>GO:0002701</t>
  </si>
  <si>
    <t>negative regulation of production of molecular mediator of immune response</t>
  </si>
  <si>
    <t>GO:0002702</t>
  </si>
  <si>
    <t>positive regulation of production of molecular mediator of immune response</t>
  </si>
  <si>
    <t>GO:0002718</t>
  </si>
  <si>
    <t>regulation of cytokine production involved in immune response</t>
  </si>
  <si>
    <t>GO:0002719</t>
  </si>
  <si>
    <t>negative regulation of cytokine production involved in immune response</t>
  </si>
  <si>
    <t>GO:0002757</t>
  </si>
  <si>
    <t>immune response-activating signal transduction</t>
  </si>
  <si>
    <t>GO:0002758</t>
  </si>
  <si>
    <t>innate immune response-activating signal transduction</t>
  </si>
  <si>
    <t>GO:0002759</t>
  </si>
  <si>
    <t>regulation of antimicrobial humoral response</t>
  </si>
  <si>
    <t>GO:0002760</t>
  </si>
  <si>
    <t>positive regulation of antimicrobial humoral response</t>
  </si>
  <si>
    <t>GO:0002764</t>
  </si>
  <si>
    <t>immune response-regulating signaling pathway</t>
  </si>
  <si>
    <t>GO:0002768</t>
  </si>
  <si>
    <t>immune response-regulating cell surface receptor signaling pathway</t>
  </si>
  <si>
    <t>GO:0002775</t>
  </si>
  <si>
    <t>antimicrobial peptide production</t>
  </si>
  <si>
    <t>GO:0002781</t>
  </si>
  <si>
    <t>antifungal peptide production</t>
  </si>
  <si>
    <t>GO:0002784</t>
  </si>
  <si>
    <t>regulation of antimicrobial peptide production</t>
  </si>
  <si>
    <t>GO:0002785</t>
  </si>
  <si>
    <t>negative regulation of antimicrobial peptide production</t>
  </si>
  <si>
    <t>GO:0002786</t>
  </si>
  <si>
    <t>regulation of antibacterial peptide production</t>
  </si>
  <si>
    <t>GO:0002787</t>
  </si>
  <si>
    <t>negative regulation of antibacterial peptide production</t>
  </si>
  <si>
    <t>GO:0002788</t>
  </si>
  <si>
    <t>regulation of antifungal peptide production</t>
  </si>
  <si>
    <t>GO:0002790</t>
  </si>
  <si>
    <t>peptide secretion</t>
  </si>
  <si>
    <t>GO:0002791</t>
  </si>
  <si>
    <t>regulation of peptide secretion</t>
  </si>
  <si>
    <t>GO:0002792</t>
  </si>
  <si>
    <t>negative regulation of peptide secretion</t>
  </si>
  <si>
    <t>GO:0002793</t>
  </si>
  <si>
    <t>positive regulation of peptide secretion</t>
  </si>
  <si>
    <t>GO:0002803</t>
  </si>
  <si>
    <t>positive regulation of antibacterial peptide production</t>
  </si>
  <si>
    <t>GO:0002804</t>
  </si>
  <si>
    <t>positive regulation of antifungal peptide production</t>
  </si>
  <si>
    <t>GO:0002805</t>
  </si>
  <si>
    <t>regulation of antimicrobial peptide biosynthetic process</t>
  </si>
  <si>
    <t>GO:0002806</t>
  </si>
  <si>
    <t>negative regulation of antimicrobial peptide biosynthetic process</t>
  </si>
  <si>
    <t>GO:0002807</t>
  </si>
  <si>
    <t>positive regulation of antimicrobial peptide biosynthetic process</t>
  </si>
  <si>
    <t>GO:0002808</t>
  </si>
  <si>
    <t>regulation of antibacterial peptide biosynthetic process</t>
  </si>
  <si>
    <t>GO:0002809</t>
  </si>
  <si>
    <t>negative regulation of antibacterial peptide biosynthetic process</t>
  </si>
  <si>
    <t>GO:0002810</t>
  </si>
  <si>
    <t>regulation of antifungal peptide biosynthetic process</t>
  </si>
  <si>
    <t>GO:0002813</t>
  </si>
  <si>
    <t>regulation of biosynthetic process of antibacterial peptides active against Gram-negative bacteria</t>
  </si>
  <si>
    <t>GO:0002814</t>
  </si>
  <si>
    <t>negative regulation of biosynthetic process of antibacterial peptides active against Gram-negative bacteria</t>
  </si>
  <si>
    <t>GO:0002816</t>
  </si>
  <si>
    <t>regulation of biosynthetic process of antibacterial peptides active against Gram-positive bacteria</t>
  </si>
  <si>
    <t>GO:0002831</t>
  </si>
  <si>
    <t>regulation of response to biotic stimulus</t>
  </si>
  <si>
    <t>GO:0002832</t>
  </si>
  <si>
    <t>negative regulation of response to biotic stimulus</t>
  </si>
  <si>
    <t>GO:0002833</t>
  </si>
  <si>
    <t>positive regulation of response to biotic stimulus</t>
  </si>
  <si>
    <t>GO:0002920</t>
  </si>
  <si>
    <t>regulation of humoral immune response</t>
  </si>
  <si>
    <t>GO:0002921</t>
  </si>
  <si>
    <t>negative regulation of humoral immune response</t>
  </si>
  <si>
    <t>GO:0002922</t>
  </si>
  <si>
    <t>positive regulation of humoral immune response</t>
  </si>
  <si>
    <t>GO:0002940</t>
  </si>
  <si>
    <t>tRNA N2-guanine methylation</t>
  </si>
  <si>
    <t>GO:0002943</t>
  </si>
  <si>
    <t>tRNA dihydrouridine synthesis</t>
  </si>
  <si>
    <t>GO:0002949</t>
  </si>
  <si>
    <t>tRNA threonylcarbamoyladenosine modification</t>
  </si>
  <si>
    <t>GO:0003002</t>
  </si>
  <si>
    <t>regionalization</t>
  </si>
  <si>
    <t>GO:0003006</t>
  </si>
  <si>
    <t>developmental process involved in reproduction</t>
  </si>
  <si>
    <t>GO:0003007</t>
  </si>
  <si>
    <t>heart morphogenesis</t>
  </si>
  <si>
    <t>GO:0003008</t>
  </si>
  <si>
    <t>system process</t>
  </si>
  <si>
    <t>GO:0003009</t>
  </si>
  <si>
    <t>skeletal muscle contraction</t>
  </si>
  <si>
    <t>GO:0003012</t>
  </si>
  <si>
    <t>muscle system process</t>
  </si>
  <si>
    <t>GO:0003013</t>
  </si>
  <si>
    <t>circulatory system process</t>
  </si>
  <si>
    <t>GO:0003014</t>
  </si>
  <si>
    <t>renal system process</t>
  </si>
  <si>
    <t>GO:0003015</t>
  </si>
  <si>
    <t>heart process</t>
  </si>
  <si>
    <t>GO:0003091</t>
  </si>
  <si>
    <t>renal water homeostasis</t>
  </si>
  <si>
    <t>GO:0003096</t>
  </si>
  <si>
    <t>renal sodium ion transport</t>
  </si>
  <si>
    <t>GO:0003097</t>
  </si>
  <si>
    <t>renal water transport</t>
  </si>
  <si>
    <t>GO:0003143</t>
  </si>
  <si>
    <t>embryonic heart tube morphogenesis</t>
  </si>
  <si>
    <t>GO:0003144</t>
  </si>
  <si>
    <t>embryonic heart tube formation</t>
  </si>
  <si>
    <t>GO:0003151</t>
  </si>
  <si>
    <t>outflow tract morphogenesis</t>
  </si>
  <si>
    <t>GO:0003156</t>
  </si>
  <si>
    <t>regulation of animal organ formation</t>
  </si>
  <si>
    <t>GO:0003158</t>
  </si>
  <si>
    <t>endothelium development</t>
  </si>
  <si>
    <t>GO:0003254</t>
  </si>
  <si>
    <t>regulation of membrane depolarization</t>
  </si>
  <si>
    <t>GO:0003264</t>
  </si>
  <si>
    <t>regulation of cardioblast proliferation</t>
  </si>
  <si>
    <t>GO:0003306</t>
  </si>
  <si>
    <t>Wnt signaling pathway involved in heart development</t>
  </si>
  <si>
    <t>GO:0003313</t>
  </si>
  <si>
    <t>heart rudiment development</t>
  </si>
  <si>
    <t>GO:0003314</t>
  </si>
  <si>
    <t>heart rudiment morphogenesis</t>
  </si>
  <si>
    <t>GO:0003315</t>
  </si>
  <si>
    <t>heart rudiment formation</t>
  </si>
  <si>
    <t>GO:0003318</t>
  </si>
  <si>
    <t>cell migration to the midline involved in heart development</t>
  </si>
  <si>
    <t>GO:0003319</t>
  </si>
  <si>
    <t>cardioblast migration to the midline involved in heart rudiment formation</t>
  </si>
  <si>
    <t>GO:0003330</t>
  </si>
  <si>
    <t>regulation of extracellular matrix constituent secretion</t>
  </si>
  <si>
    <t>GO:0003331</t>
  </si>
  <si>
    <t>positive regulation of extracellular matrix constituent secretion</t>
  </si>
  <si>
    <t>GO:0003333</t>
  </si>
  <si>
    <t>amino acid transmembrane transport</t>
  </si>
  <si>
    <t>GO:0003341</t>
  </si>
  <si>
    <t>cilium movement</t>
  </si>
  <si>
    <t>GO:0003344</t>
  </si>
  <si>
    <t>pericardium morphogenesis</t>
  </si>
  <si>
    <t>GO:0003351</t>
  </si>
  <si>
    <t>epithelial cilium movement involved in extracellular fluid movement</t>
  </si>
  <si>
    <t>GO:0003365</t>
  </si>
  <si>
    <t>establishment of cell polarity involved in ameboidal cell migration</t>
  </si>
  <si>
    <t>GO:0003371</t>
  </si>
  <si>
    <t>establishment or maintenance of cytoskeleton polarity involved in ameboidal cell migration</t>
  </si>
  <si>
    <t>GO:0003373</t>
  </si>
  <si>
    <t>dynamin family protein polymerization involved in membrane fission</t>
  </si>
  <si>
    <t>GO:0003374</t>
  </si>
  <si>
    <t>dynamin family protein polymerization involved in mitochondrial fission</t>
  </si>
  <si>
    <t>GO:0003376</t>
  </si>
  <si>
    <t>sphingosine-1-phosphate receptor signaling pathway</t>
  </si>
  <si>
    <t>GO:0003379</t>
  </si>
  <si>
    <t>establishment of cell polarity involved in gastrulation cell migration</t>
  </si>
  <si>
    <t>GO:0003380</t>
  </si>
  <si>
    <t>establishment or maintenance of cytoskeleton polarity involved in gastrulation</t>
  </si>
  <si>
    <t>GO:0003381</t>
  </si>
  <si>
    <t>epithelial cell morphogenesis involved in gastrulation</t>
  </si>
  <si>
    <t>GO:0003382</t>
  </si>
  <si>
    <t>epithelial cell morphogenesis</t>
  </si>
  <si>
    <t>GO:0003383</t>
  </si>
  <si>
    <t>apical constriction</t>
  </si>
  <si>
    <t>GO:0003384</t>
  </si>
  <si>
    <t>apical constriction involved in gastrulation</t>
  </si>
  <si>
    <t>GO:0003399</t>
  </si>
  <si>
    <t>cytoneme morphogenesis</t>
  </si>
  <si>
    <t>GO:0003400</t>
  </si>
  <si>
    <t>regulation of COPII vesicle coating</t>
  </si>
  <si>
    <t>GO:0003401</t>
  </si>
  <si>
    <t>axis elongation</t>
  </si>
  <si>
    <t>GO:0003407</t>
  </si>
  <si>
    <t>neural retina development</t>
  </si>
  <si>
    <t>GO:0003674</t>
  </si>
  <si>
    <t>molecular_function</t>
  </si>
  <si>
    <t>GO:0003676</t>
  </si>
  <si>
    <t>nucleic acid binding</t>
  </si>
  <si>
    <t>GO:0003677</t>
  </si>
  <si>
    <t>DNA binding</t>
  </si>
  <si>
    <t>GO:0003678</t>
  </si>
  <si>
    <t>DNA helicase activity</t>
  </si>
  <si>
    <t>GO:0003680</t>
  </si>
  <si>
    <t>minor groove of adenine-thymine-rich DNA binding</t>
  </si>
  <si>
    <t>GO:0003681</t>
  </si>
  <si>
    <t>bent DNA binding</t>
  </si>
  <si>
    <t>GO:0003682</t>
  </si>
  <si>
    <t>chromatin binding</t>
  </si>
  <si>
    <t>GO:0003684</t>
  </si>
  <si>
    <t>damaged DNA binding</t>
  </si>
  <si>
    <t>GO:0003688</t>
  </si>
  <si>
    <t>DNA replication origin binding</t>
  </si>
  <si>
    <t>GO:0003690</t>
  </si>
  <si>
    <t>double-stranded DNA binding</t>
  </si>
  <si>
    <t>GO:0003691</t>
  </si>
  <si>
    <t>double-stranded telomeric DNA binding</t>
  </si>
  <si>
    <t>GO:0003696</t>
  </si>
  <si>
    <t>satellite DNA binding</t>
  </si>
  <si>
    <t>GO:0003697</t>
  </si>
  <si>
    <t>single-stranded DNA binding</t>
  </si>
  <si>
    <t>GO:0003700</t>
  </si>
  <si>
    <t>DNA-binding transcription factor activity</t>
  </si>
  <si>
    <t>GO:0003707</t>
  </si>
  <si>
    <t>steroid hormone receptor activity</t>
  </si>
  <si>
    <t>GO:0003712</t>
  </si>
  <si>
    <t>transcription coregulator activity</t>
  </si>
  <si>
    <t>GO:0003713</t>
  </si>
  <si>
    <t>transcription coactivator activity</t>
  </si>
  <si>
    <t>GO:0003714</t>
  </si>
  <si>
    <t>transcription corepressor activity</t>
  </si>
  <si>
    <t>GO:0003723</t>
  </si>
  <si>
    <t>RNA binding</t>
  </si>
  <si>
    <t>GO:0003724</t>
  </si>
  <si>
    <t>RNA helicase activity</t>
  </si>
  <si>
    <t>GO:0003725</t>
  </si>
  <si>
    <t>double-stranded RNA binding</t>
  </si>
  <si>
    <t>GO:0003726</t>
  </si>
  <si>
    <t>double-stranded RNA adenosine deaminase activity</t>
  </si>
  <si>
    <t>GO:0003727</t>
  </si>
  <si>
    <t>single-stranded RNA binding</t>
  </si>
  <si>
    <t>GO:0003729</t>
  </si>
  <si>
    <t>mRNA binding</t>
  </si>
  <si>
    <t>GO:0003730</t>
  </si>
  <si>
    <t>mRNA 3'-UTR binding</t>
  </si>
  <si>
    <t>GO:0003735</t>
  </si>
  <si>
    <t>structural constituent of ribosome</t>
  </si>
  <si>
    <t>GO:0003743</t>
  </si>
  <si>
    <t>translation initiation factor activity</t>
  </si>
  <si>
    <t>GO:0003746</t>
  </si>
  <si>
    <t>translation elongation factor activity</t>
  </si>
  <si>
    <t>GO:0003747</t>
  </si>
  <si>
    <t>translation release factor activity</t>
  </si>
  <si>
    <t>GO:0003755</t>
  </si>
  <si>
    <t>peptidyl-prolyl cis-trans isomerase activity</t>
  </si>
  <si>
    <t>GO:0003756</t>
  </si>
  <si>
    <t>protein disulfide isomerase activity</t>
  </si>
  <si>
    <t>GO:0003774</t>
  </si>
  <si>
    <t>motor activity</t>
  </si>
  <si>
    <t>GO:0003777</t>
  </si>
  <si>
    <t>microtubule motor activity</t>
  </si>
  <si>
    <t>GO:0003779</t>
  </si>
  <si>
    <t>actin binding</t>
  </si>
  <si>
    <t>GO:0003796</t>
  </si>
  <si>
    <t>lysozyme activity</t>
  </si>
  <si>
    <t>GO:0003810</t>
  </si>
  <si>
    <t>protein-glutamine gamma-glutamyltransferase activity</t>
  </si>
  <si>
    <t>GO:0003823</t>
  </si>
  <si>
    <t>antigen binding</t>
  </si>
  <si>
    <t>GO:0003824</t>
  </si>
  <si>
    <t>catalytic activity</t>
  </si>
  <si>
    <t>GO:0003827</t>
  </si>
  <si>
    <t>alpha-1,3-mannosylglycoprotein 2-beta-N-acetylglucosaminyltransferase activity</t>
  </si>
  <si>
    <t>GO:0003832</t>
  </si>
  <si>
    <t>beta-alanyl-dopamine hydrolase activity</t>
  </si>
  <si>
    <t>GO:0003833</t>
  </si>
  <si>
    <t>beta-alanyl-dopamine synthase activity</t>
  </si>
  <si>
    <t>GO:0003834</t>
  </si>
  <si>
    <t>beta-carotene 15,15'-monooxygenase activity</t>
  </si>
  <si>
    <t>GO:0003835</t>
  </si>
  <si>
    <t>beta-galactoside alpha-2,6-sialyltransferase activity</t>
  </si>
  <si>
    <t>GO:0003837</t>
  </si>
  <si>
    <t>beta-ureidopropionase activity</t>
  </si>
  <si>
    <t>GO:0003839</t>
  </si>
  <si>
    <t>gamma-glutamylcyclotransferase activity</t>
  </si>
  <si>
    <t>GO:0003842</t>
  </si>
  <si>
    <t>1-pyrroline-5-carboxylate dehydrogenase activity</t>
  </si>
  <si>
    <t>GO:0003857</t>
  </si>
  <si>
    <t>3-hydroxyacyl-CoA dehydrogenase activity</t>
  </si>
  <si>
    <t>GO:0003863</t>
  </si>
  <si>
    <t>3-methyl-2-oxobutanoate dehydrogenase (2-methylpropanoyl-transferring) activity</t>
  </si>
  <si>
    <t>GO:0003867</t>
  </si>
  <si>
    <t>4-aminobutyrate transaminase activity</t>
  </si>
  <si>
    <t>GO:0003868</t>
  </si>
  <si>
    <t>4-hydroxyphenylpyruvate dioxygenase activity</t>
  </si>
  <si>
    <t>GO:0003870</t>
  </si>
  <si>
    <t>5-aminolevulinate synthase activity</t>
  </si>
  <si>
    <t>GO:0003872</t>
  </si>
  <si>
    <t>6-phosphofructokinase activity</t>
  </si>
  <si>
    <t>GO:0003873</t>
  </si>
  <si>
    <t>6-phosphofructo-2-kinase activity</t>
  </si>
  <si>
    <t>GO:0003878</t>
  </si>
  <si>
    <t>ATP citrate synthase activity</t>
  </si>
  <si>
    <t>GO:0003880</t>
  </si>
  <si>
    <t>protein C-terminal carboxyl O-methyltransferase activity</t>
  </si>
  <si>
    <t>GO:0003881</t>
  </si>
  <si>
    <t>CDP-diacylglycerol-inositol 3-phosphatidyltransferase activity</t>
  </si>
  <si>
    <t>GO:0003883</t>
  </si>
  <si>
    <t>CTP synthase activity</t>
  </si>
  <si>
    <t>GO:0003884</t>
  </si>
  <si>
    <t>D-amino-acid oxidase activity</t>
  </si>
  <si>
    <t>GO:0003886</t>
  </si>
  <si>
    <t>DNA (cytosine-5-)-methyltransferase activity</t>
  </si>
  <si>
    <t>GO:0003887</t>
  </si>
  <si>
    <t>DNA-directed DNA polymerase activity</t>
  </si>
  <si>
    <t>GO:0003896</t>
  </si>
  <si>
    <t>DNA primase activity</t>
  </si>
  <si>
    <t>GO:0003899</t>
  </si>
  <si>
    <t>DNA-directed 5'-3' RNA polymerase activity</t>
  </si>
  <si>
    <t>GO:0003906</t>
  </si>
  <si>
    <t>DNA-(apurinic or apyrimidinic site) endonuclease activity</t>
  </si>
  <si>
    <t>GO:0003908</t>
  </si>
  <si>
    <t>methylated-DNA-[protein]-cysteine S-methyltransferase activity</t>
  </si>
  <si>
    <t>GO:0003909</t>
  </si>
  <si>
    <t>DNA ligase activity</t>
  </si>
  <si>
    <t>GO:0003910</t>
  </si>
  <si>
    <t>DNA ligase (ATP) activity</t>
  </si>
  <si>
    <t>GO:0003916</t>
  </si>
  <si>
    <t>DNA topoisomerase activity</t>
  </si>
  <si>
    <t>GO:0003917</t>
  </si>
  <si>
    <t>DNA topoisomerase type I (single strand cut, ATP-independent) activity</t>
  </si>
  <si>
    <t>GO:0003918</t>
  </si>
  <si>
    <t>DNA topoisomerase type II (double strand cut, ATP-hydrolyzing) activity</t>
  </si>
  <si>
    <t>GO:0003919</t>
  </si>
  <si>
    <t>FMN adenylyltransferase activity</t>
  </si>
  <si>
    <t>GO:0003921</t>
  </si>
  <si>
    <t>GMP synthase activity</t>
  </si>
  <si>
    <t>GO:0003922</t>
  </si>
  <si>
    <t>GMP synthase (glutamine-hydrolyzing) activity</t>
  </si>
  <si>
    <t>GO:0003923</t>
  </si>
  <si>
    <t>GPI-anchor transamidase activity</t>
  </si>
  <si>
    <t>GO:0003924</t>
  </si>
  <si>
    <t>GTPase activity</t>
  </si>
  <si>
    <t>GO:0003933</t>
  </si>
  <si>
    <t>GTP cyclohydrolase activity</t>
  </si>
  <si>
    <t>GO:0003934</t>
  </si>
  <si>
    <t>GTP cyclohydrolase I activity</t>
  </si>
  <si>
    <t>GO:0003938</t>
  </si>
  <si>
    <t>IMP dehydrogenase activity</t>
  </si>
  <si>
    <t>GO:0003940</t>
  </si>
  <si>
    <t>L-iduronidase activity</t>
  </si>
  <si>
    <t>GO:0003948</t>
  </si>
  <si>
    <t>N4-(beta-N-acetylglucosaminyl)-L-asparaginase activity</t>
  </si>
  <si>
    <t>GO:0003950</t>
  </si>
  <si>
    <t>NAD+ ADP-ribosyltransferase activity</t>
  </si>
  <si>
    <t>GO:0003951</t>
  </si>
  <si>
    <t>NAD+ kinase activity</t>
  </si>
  <si>
    <t>GO:0003952</t>
  </si>
  <si>
    <t>NAD+ synthase (glutamine-hydrolyzing) activity</t>
  </si>
  <si>
    <t>GO:0003954</t>
  </si>
  <si>
    <t>NADH dehydrogenase activity</t>
  </si>
  <si>
    <t>GO:0003956</t>
  </si>
  <si>
    <t>NAD(P)+-protein-arginine ADP-ribosyltransferase activity</t>
  </si>
  <si>
    <t>GO:0003958</t>
  </si>
  <si>
    <t>NADPH-hemoprotein reductase activity</t>
  </si>
  <si>
    <t>GO:0003962</t>
  </si>
  <si>
    <t>cystathionine gamma-synthase activity</t>
  </si>
  <si>
    <t>GO:0003963</t>
  </si>
  <si>
    <t>RNA-3'-phosphate cyclase activity</t>
  </si>
  <si>
    <t>GO:0003974</t>
  </si>
  <si>
    <t>UDP-N-acetylglucosamine 4-epimerase activity</t>
  </si>
  <si>
    <t>GO:0003975</t>
  </si>
  <si>
    <t>UDP-N-acetylglucosamine-dolichyl-phosphate N-acetylglucosaminephosphotransferase activity</t>
  </si>
  <si>
    <t>GO:0003977</t>
  </si>
  <si>
    <t>UDP-N-acetylglucosamine diphosphorylase activity</t>
  </si>
  <si>
    <t>GO:0003978</t>
  </si>
  <si>
    <t>UDP-glucose 4-epimerase activity</t>
  </si>
  <si>
    <t>GO:0003979</t>
  </si>
  <si>
    <t>UDP-glucose 6-dehydrogenase activity</t>
  </si>
  <si>
    <t>GO:0003980</t>
  </si>
  <si>
    <t>UDP-glucose:glycoprotein glucosyltransferase activity</t>
  </si>
  <si>
    <t>GO:0003983</t>
  </si>
  <si>
    <t>UTP:glucose-1-phosphate uridylyltransferase activity</t>
  </si>
  <si>
    <t>GO:0003985</t>
  </si>
  <si>
    <t>acetyl-CoA C-acetyltransferase activity</t>
  </si>
  <si>
    <t>GO:0003988</t>
  </si>
  <si>
    <t>acetyl-CoA C-acyltransferase activity</t>
  </si>
  <si>
    <t>GO:0003990</t>
  </si>
  <si>
    <t>acetylcholinesterase activity</t>
  </si>
  <si>
    <t>GO:0003993</t>
  </si>
  <si>
    <t>acid phosphatase activity</t>
  </si>
  <si>
    <t>GO:0003994</t>
  </si>
  <si>
    <t>aconitate hydratase activity</t>
  </si>
  <si>
    <t>GO:0003995</t>
  </si>
  <si>
    <t>acyl-CoA dehydrogenase activity</t>
  </si>
  <si>
    <t>GO:0003997</t>
  </si>
  <si>
    <t>acyl-CoA oxidase activity</t>
  </si>
  <si>
    <t>GO:0004000</t>
  </si>
  <si>
    <t>adenosine deaminase activity</t>
  </si>
  <si>
    <t>GO:0004001</t>
  </si>
  <si>
    <t>adenosine kinase activity</t>
  </si>
  <si>
    <t>GO:0004013</t>
  </si>
  <si>
    <t>adenosylhomocysteinase activity</t>
  </si>
  <si>
    <t>GO:0004014</t>
  </si>
  <si>
    <t>adenosylmethionine decarboxylase activity</t>
  </si>
  <si>
    <t>GO:0004016</t>
  </si>
  <si>
    <t>adenylate cyclase activity</t>
  </si>
  <si>
    <t>GO:0004017</t>
  </si>
  <si>
    <t>adenylate kinase activity</t>
  </si>
  <si>
    <t>GO:0004018</t>
  </si>
  <si>
    <t>N6-(1,2-dicarboxyethyl)AMP AMP-lyase (fumarate-forming) activity</t>
  </si>
  <si>
    <t>GO:0004019</t>
  </si>
  <si>
    <t>adenylosuccinate synthase activity</t>
  </si>
  <si>
    <t>GO:0004020</t>
  </si>
  <si>
    <t>adenylylsulfate kinase activity</t>
  </si>
  <si>
    <t>GO:0004022</t>
  </si>
  <si>
    <t>alcohol dehydrogenase (NAD+) activity</t>
  </si>
  <si>
    <t>GO:0004029</t>
  </si>
  <si>
    <t>aldehyde dehydrogenase (NAD+) activity</t>
  </si>
  <si>
    <t>GO:0004031</t>
  </si>
  <si>
    <t>aldehyde oxidase activity</t>
  </si>
  <si>
    <t>GO:0004035</t>
  </si>
  <si>
    <t>alkaline phosphatase activity</t>
  </si>
  <si>
    <t>GO:0004040</t>
  </si>
  <si>
    <t>amidase activity</t>
  </si>
  <si>
    <t>GO:0004044</t>
  </si>
  <si>
    <t>amidophosphoribosyltransferase activity</t>
  </si>
  <si>
    <t>GO:0004045</t>
  </si>
  <si>
    <t>aminoacyl-tRNA hydrolase activity</t>
  </si>
  <si>
    <t>GO:0004047</t>
  </si>
  <si>
    <t>aminomethyltransferase activity</t>
  </si>
  <si>
    <t>GO:0004054</t>
  </si>
  <si>
    <t>arginine kinase activity</t>
  </si>
  <si>
    <t>GO:0004055</t>
  </si>
  <si>
    <t>argininosuccinate synthase activity</t>
  </si>
  <si>
    <t>GO:0004056</t>
  </si>
  <si>
    <t>argininosuccinate lyase activity</t>
  </si>
  <si>
    <t>GO:0004057</t>
  </si>
  <si>
    <t>arginyltransferase activity</t>
  </si>
  <si>
    <t>GO:0004058</t>
  </si>
  <si>
    <t>aromatic-L-amino-acid decarboxylase activity</t>
  </si>
  <si>
    <t>GO:0004061</t>
  </si>
  <si>
    <t>arylformamidase activity</t>
  </si>
  <si>
    <t>GO:0004066</t>
  </si>
  <si>
    <t>asparagine synthase (glutamine-hydrolyzing) activity</t>
  </si>
  <si>
    <t>GO:0004067</t>
  </si>
  <si>
    <t>asparaginase activity</t>
  </si>
  <si>
    <t>GO:0004068</t>
  </si>
  <si>
    <t>aspartate 1-decarboxylase activity</t>
  </si>
  <si>
    <t>GO:0004069</t>
  </si>
  <si>
    <t>L-aspartate:2-oxoglutarate aminotransferase activity</t>
  </si>
  <si>
    <t>GO:0004070</t>
  </si>
  <si>
    <t>aspartate carbamoyltransferase activity</t>
  </si>
  <si>
    <t>GO:0004084</t>
  </si>
  <si>
    <t>branched-chain-amino-acid transaminase activity</t>
  </si>
  <si>
    <t>GO:0004087</t>
  </si>
  <si>
    <t>carbamoyl-phosphate synthase (ammonia) activity</t>
  </si>
  <si>
    <t>GO:0004088</t>
  </si>
  <si>
    <t>carbamoyl-phosphate synthase (glutamine-hydrolyzing) activity</t>
  </si>
  <si>
    <t>GO:0004089</t>
  </si>
  <si>
    <t>carbonate dehydratase activity</t>
  </si>
  <si>
    <t>GO:0004090</t>
  </si>
  <si>
    <t>carbonyl reductase (NADPH) activity</t>
  </si>
  <si>
    <t>GO:0004092</t>
  </si>
  <si>
    <t>carnitine O-acetyltransferase activity</t>
  </si>
  <si>
    <t>GO:0004096</t>
  </si>
  <si>
    <t>catalase activity</t>
  </si>
  <si>
    <t>GO:0004099</t>
  </si>
  <si>
    <t>chitin deacetylase activity</t>
  </si>
  <si>
    <t>GO:0004100</t>
  </si>
  <si>
    <t>chitin synthase activity</t>
  </si>
  <si>
    <t>GO:0004102</t>
  </si>
  <si>
    <t>choline O-acetyltransferase activity</t>
  </si>
  <si>
    <t>GO:0004103</t>
  </si>
  <si>
    <t>choline kinase activity</t>
  </si>
  <si>
    <t>GO:0004104</t>
  </si>
  <si>
    <t>cholinesterase activity</t>
  </si>
  <si>
    <t>GO:0004105</t>
  </si>
  <si>
    <t>choline-phosphate cytidylyltransferase activity</t>
  </si>
  <si>
    <t>GO:0004108</t>
  </si>
  <si>
    <t>citrate (Si)-synthase activity</t>
  </si>
  <si>
    <t>GO:0004109</t>
  </si>
  <si>
    <t>coproporphyrinogen oxidase activity</t>
  </si>
  <si>
    <t>GO:0004112</t>
  </si>
  <si>
    <t>cyclic-nucleotide phosphodiesterase activity</t>
  </si>
  <si>
    <t>GO:0004114</t>
  </si>
  <si>
    <t>3',5'-cyclic-nucleotide phosphodiesterase activity</t>
  </si>
  <si>
    <t>GO:0004115</t>
  </si>
  <si>
    <t>3',5'-cyclic-AMP phosphodiesterase activity</t>
  </si>
  <si>
    <t>GO:0004123</t>
  </si>
  <si>
    <t>cystathionine gamma-lyase activity</t>
  </si>
  <si>
    <t>GO:0004126</t>
  </si>
  <si>
    <t>cytidine deaminase activity</t>
  </si>
  <si>
    <t>GO:0004127</t>
  </si>
  <si>
    <t>cytidylate kinase activity</t>
  </si>
  <si>
    <t>GO:0004129</t>
  </si>
  <si>
    <t>cytochrome-c oxidase activity</t>
  </si>
  <si>
    <t>GO:0004132</t>
  </si>
  <si>
    <t>dCMP deaminase activity</t>
  </si>
  <si>
    <t>GO:0004133</t>
  </si>
  <si>
    <t>glycogen debranching enzyme activity</t>
  </si>
  <si>
    <t>GO:0004134</t>
  </si>
  <si>
    <t>4-alpha-glucanotransferase activity</t>
  </si>
  <si>
    <t>GO:0004135</t>
  </si>
  <si>
    <t>amylo-alpha-1,6-glucosidase activity</t>
  </si>
  <si>
    <t>GO:0004139</t>
  </si>
  <si>
    <t>deoxyribose-phosphate aldolase activity</t>
  </si>
  <si>
    <t>GO:0004140</t>
  </si>
  <si>
    <t>dephospho-CoA kinase activity</t>
  </si>
  <si>
    <t>GO:0004143</t>
  </si>
  <si>
    <t>diacylglycerol kinase activity</t>
  </si>
  <si>
    <t>GO:0004144</t>
  </si>
  <si>
    <t>diacylglycerol O-acyltransferase activity</t>
  </si>
  <si>
    <t>GO:0004146</t>
  </si>
  <si>
    <t>dihydrofolate reductase activity</t>
  </si>
  <si>
    <t>GO:0004147</t>
  </si>
  <si>
    <t>dihydrolipoamide branched chain acyltransferase activity</t>
  </si>
  <si>
    <t>GO:0004148</t>
  </si>
  <si>
    <t>dihydrolipoyl dehydrogenase activity</t>
  </si>
  <si>
    <t>GO:0004149</t>
  </si>
  <si>
    <t>dihydrolipoyllysine-residue succinyltransferase activity</t>
  </si>
  <si>
    <t>GO:0004151</t>
  </si>
  <si>
    <t>dihydroorotase activity</t>
  </si>
  <si>
    <t>GO:0004152</t>
  </si>
  <si>
    <t>dihydroorotate dehydrogenase activity</t>
  </si>
  <si>
    <t>GO:0004153</t>
  </si>
  <si>
    <t>dihydropterin deaminase activity</t>
  </si>
  <si>
    <t>GO:0004157</t>
  </si>
  <si>
    <t>dihydropyrimidinase activity</t>
  </si>
  <si>
    <t>GO:0004161</t>
  </si>
  <si>
    <t>dimethylallyltranstransferase activity</t>
  </si>
  <si>
    <t>GO:0004163</t>
  </si>
  <si>
    <t>diphosphomevalonate decarboxylase activity</t>
  </si>
  <si>
    <t>GO:0004164</t>
  </si>
  <si>
    <t>diphthine synthase activity</t>
  </si>
  <si>
    <t>GO:0004165</t>
  </si>
  <si>
    <t>dodecenoyl-CoA delta-isomerase activity</t>
  </si>
  <si>
    <t>GO:0004168</t>
  </si>
  <si>
    <t>dolichol kinase activity</t>
  </si>
  <si>
    <t>GO:0004169</t>
  </si>
  <si>
    <t>dolichyl-phosphate-mannose-protein mannosyltransferase activity</t>
  </si>
  <si>
    <t>GO:0004174</t>
  </si>
  <si>
    <t>electron-transferring-flavoprotein dehydrogenase activity</t>
  </si>
  <si>
    <t>GO:0004175</t>
  </si>
  <si>
    <t>endopeptidase activity</t>
  </si>
  <si>
    <t>GO:0004176</t>
  </si>
  <si>
    <t>ATP-dependent peptidase activity</t>
  </si>
  <si>
    <t>GO:0004177</t>
  </si>
  <si>
    <t>aminopeptidase activity</t>
  </si>
  <si>
    <t>GO:0004180</t>
  </si>
  <si>
    <t>carboxypeptidase activity</t>
  </si>
  <si>
    <t>GO:0004181</t>
  </si>
  <si>
    <t>metallocarboxypeptidase activity</t>
  </si>
  <si>
    <t>GO:0004185</t>
  </si>
  <si>
    <t>serine-type carboxypeptidase activity</t>
  </si>
  <si>
    <t>GO:0004190</t>
  </si>
  <si>
    <t>aspartic-type endopeptidase activity</t>
  </si>
  <si>
    <t>GO:0004197</t>
  </si>
  <si>
    <t>cysteine-type endopeptidase activity</t>
  </si>
  <si>
    <t>GO:0004198</t>
  </si>
  <si>
    <t>calcium-dependent cysteine-type endopeptidase activity</t>
  </si>
  <si>
    <t>GO:0004222</t>
  </si>
  <si>
    <t>metalloendopeptidase activity</t>
  </si>
  <si>
    <t>GO:0004252</t>
  </si>
  <si>
    <t>serine-type endopeptidase activity</t>
  </si>
  <si>
    <t>GO:0004298</t>
  </si>
  <si>
    <t>threonine-type endopeptidase activity</t>
  </si>
  <si>
    <t>GO:0004300</t>
  </si>
  <si>
    <t>enoyl-CoA hydratase activity</t>
  </si>
  <si>
    <t>GO:0004301</t>
  </si>
  <si>
    <t>epoxide hydrolase activity</t>
  </si>
  <si>
    <t>GO:0004303</t>
  </si>
  <si>
    <t>estradiol 17-beta-dehydrogenase activity</t>
  </si>
  <si>
    <t>GO:0004305</t>
  </si>
  <si>
    <t>ethanolamine kinase activity</t>
  </si>
  <si>
    <t>GO:0004311</t>
  </si>
  <si>
    <t>farnesyltranstransferase activity</t>
  </si>
  <si>
    <t>GO:0004312</t>
  </si>
  <si>
    <t>fatty acid synthase activity</t>
  </si>
  <si>
    <t>GO:0004314</t>
  </si>
  <si>
    <t>[acyl-carrier-protein] S-malonyltransferase activity</t>
  </si>
  <si>
    <t>GO:0004322</t>
  </si>
  <si>
    <t>ferroxidase activity</t>
  </si>
  <si>
    <t>GO:0004325</t>
  </si>
  <si>
    <t>ferrochelatase activity</t>
  </si>
  <si>
    <t>GO:0004326</t>
  </si>
  <si>
    <t>tetrahydrofolylpolyglutamate synthase activity</t>
  </si>
  <si>
    <t>GO:0004329</t>
  </si>
  <si>
    <t>formate-tetrahydrofolate ligase activity</t>
  </si>
  <si>
    <t>GO:0004331</t>
  </si>
  <si>
    <t>fructose-2,6-bisphosphate 2-phosphatase activity</t>
  </si>
  <si>
    <t>GO:0004332</t>
  </si>
  <si>
    <t>fructose-bisphosphate aldolase activity</t>
  </si>
  <si>
    <t>GO:0004333</t>
  </si>
  <si>
    <t>fumarate hydratase activity</t>
  </si>
  <si>
    <t>GO:0004335</t>
  </si>
  <si>
    <t>galactokinase activity</t>
  </si>
  <si>
    <t>GO:0004337</t>
  </si>
  <si>
    <t>geranyltranstransferase activity</t>
  </si>
  <si>
    <t>GO:0004340</t>
  </si>
  <si>
    <t>glucokinase activity</t>
  </si>
  <si>
    <t>GO:0004341</t>
  </si>
  <si>
    <t>gluconolactonase activity</t>
  </si>
  <si>
    <t>GO:0004342</t>
  </si>
  <si>
    <t>glucosamine-6-phosphate deaminase activity</t>
  </si>
  <si>
    <t>GO:0004343</t>
  </si>
  <si>
    <t>glucosamine 6-phosphate N-acetyltransferase activity</t>
  </si>
  <si>
    <t>GO:0004345</t>
  </si>
  <si>
    <t>glucose-6-phosphate dehydrogenase activity</t>
  </si>
  <si>
    <t>GO:0004346</t>
  </si>
  <si>
    <t>glucose-6-phosphatase activity</t>
  </si>
  <si>
    <t>GO:0004347</t>
  </si>
  <si>
    <t>glucose-6-phosphate isomerase activity</t>
  </si>
  <si>
    <t>GO:0004348</t>
  </si>
  <si>
    <t>glucosylceramidase activity</t>
  </si>
  <si>
    <t>GO:0004350</t>
  </si>
  <si>
    <t>glutamate-5-semialdehyde dehydrogenase activity</t>
  </si>
  <si>
    <t>GO:0004351</t>
  </si>
  <si>
    <t>glutamate decarboxylase activity</t>
  </si>
  <si>
    <t>GO:0004352</t>
  </si>
  <si>
    <t>glutamate dehydrogenase (NAD+) activity</t>
  </si>
  <si>
    <t>GO:0004353</t>
  </si>
  <si>
    <t>glutamate dehydrogenase [NAD(P)+] activity</t>
  </si>
  <si>
    <t>GO:0004356</t>
  </si>
  <si>
    <t>glutamate-ammonia ligase activity</t>
  </si>
  <si>
    <t>GO:0004357</t>
  </si>
  <si>
    <t>glutamate-cysteine ligase activity</t>
  </si>
  <si>
    <t>GO:0004359</t>
  </si>
  <si>
    <t>glutaminase activity</t>
  </si>
  <si>
    <t>GO:0004360</t>
  </si>
  <si>
    <t>glutamine-fructose-6-phosphate transaminase (isomerizing) activity</t>
  </si>
  <si>
    <t>GO:0004361</t>
  </si>
  <si>
    <t>glutaryl-CoA dehydrogenase activity</t>
  </si>
  <si>
    <t>GO:0004362</t>
  </si>
  <si>
    <t>glutathione-disulfide reductase activity</t>
  </si>
  <si>
    <t>GO:0004364</t>
  </si>
  <si>
    <t>glutathione transferase activity</t>
  </si>
  <si>
    <t>GO:0004365</t>
  </si>
  <si>
    <t>glyceraldehyde-3-phosphate dehydrogenase (NAD+) (phosphorylating) activity</t>
  </si>
  <si>
    <t>GO:0004366</t>
  </si>
  <si>
    <t>glycerol-3-phosphate O-acyltransferase activity</t>
  </si>
  <si>
    <t>GO:0004367</t>
  </si>
  <si>
    <t>glycerol-3-phosphate dehydrogenase [NAD+] activity</t>
  </si>
  <si>
    <t>GO:0004368</t>
  </si>
  <si>
    <t>glycerol-3-phosphate dehydrogenase (quinone) activity</t>
  </si>
  <si>
    <t>GO:0004370</t>
  </si>
  <si>
    <t>glycerol kinase activity</t>
  </si>
  <si>
    <t>GO:0004372</t>
  </si>
  <si>
    <t>glycine hydroxymethyltransferase activity</t>
  </si>
  <si>
    <t>GO:0004373</t>
  </si>
  <si>
    <t>glycogen (starch) synthase activity</t>
  </si>
  <si>
    <t>GO:0004376</t>
  </si>
  <si>
    <t>glycolipid mannosyltransferase activity</t>
  </si>
  <si>
    <t>GO:0004377</t>
  </si>
  <si>
    <t>GDP-Man:Man3GlcNAc2-PP-Dol alpha-1,2-mannosyltransferase activity</t>
  </si>
  <si>
    <t>GO:0004379</t>
  </si>
  <si>
    <t>glycylpeptide N-tetradecanoyltransferase activity</t>
  </si>
  <si>
    <t>GO:0004382</t>
  </si>
  <si>
    <t>guanosine-diphosphatase activity</t>
  </si>
  <si>
    <t>GO:0004383</t>
  </si>
  <si>
    <t>guanylate cyclase activity</t>
  </si>
  <si>
    <t>GO:0004385</t>
  </si>
  <si>
    <t>guanylate kinase activity</t>
  </si>
  <si>
    <t>GO:0004386</t>
  </si>
  <si>
    <t>helicase activity</t>
  </si>
  <si>
    <t>GO:0004394</t>
  </si>
  <si>
    <t>heparan sulfate 2-O-sulfotransferase activity</t>
  </si>
  <si>
    <t>GO:0004396</t>
  </si>
  <si>
    <t>hexokinase activity</t>
  </si>
  <si>
    <t>GO:0004398</t>
  </si>
  <si>
    <t>histidine decarboxylase activity</t>
  </si>
  <si>
    <t>GO:0004402</t>
  </si>
  <si>
    <t>histone acetyltransferase activity</t>
  </si>
  <si>
    <t>GO:0004407</t>
  </si>
  <si>
    <t>histone deacetylase activity</t>
  </si>
  <si>
    <t>GO:0004408</t>
  </si>
  <si>
    <t>holocytochrome-c synthase activity</t>
  </si>
  <si>
    <t>GO:0004418</t>
  </si>
  <si>
    <t>hydroxymethylbilane synthase activity</t>
  </si>
  <si>
    <t>GO:0004419</t>
  </si>
  <si>
    <t>hydroxymethylglutaryl-CoA lyase activity</t>
  </si>
  <si>
    <t>GO:0004420</t>
  </si>
  <si>
    <t>hydroxymethylglutaryl-CoA reductase (NADPH) activity</t>
  </si>
  <si>
    <t>GO:0004427</t>
  </si>
  <si>
    <t>inorganic diphosphatase activity</t>
  </si>
  <si>
    <t>GO:0004430</t>
  </si>
  <si>
    <t>1-phosphatidylinositol 4-kinase activity</t>
  </si>
  <si>
    <t>GO:0004435</t>
  </si>
  <si>
    <t>phosphatidylinositol phospholipase C activity</t>
  </si>
  <si>
    <t>GO:0004438</t>
  </si>
  <si>
    <t>phosphatidylinositol-3-phosphatase activity</t>
  </si>
  <si>
    <t>GO:0004439</t>
  </si>
  <si>
    <t>phosphatidylinositol-4,5-bisphosphate 5-phosphatase activity</t>
  </si>
  <si>
    <t>GO:0004445</t>
  </si>
  <si>
    <t>inositol-polyphosphate 5-phosphatase activity</t>
  </si>
  <si>
    <t>GO:0004448</t>
  </si>
  <si>
    <t>isocitrate dehydrogenase activity</t>
  </si>
  <si>
    <t>GO:0004449</t>
  </si>
  <si>
    <t>isocitrate dehydrogenase (NAD+) activity</t>
  </si>
  <si>
    <t>GO:0004450</t>
  </si>
  <si>
    <t>isocitrate dehydrogenase (NADP+) activity</t>
  </si>
  <si>
    <t>GO:0004452</t>
  </si>
  <si>
    <t>isopentenyl-diphosphate delta-isomerase activity</t>
  </si>
  <si>
    <t>GO:0004453</t>
  </si>
  <si>
    <t>juvenile-hormone esterase activity</t>
  </si>
  <si>
    <t>GO:0004457</t>
  </si>
  <si>
    <t>lactate dehydrogenase activity</t>
  </si>
  <si>
    <t>GO:0004458</t>
  </si>
  <si>
    <t>D-lactate dehydrogenase (cytochrome) activity</t>
  </si>
  <si>
    <t>GO:0004462</t>
  </si>
  <si>
    <t>lactoylglutathione lyase activity</t>
  </si>
  <si>
    <t>GO:0004465</t>
  </si>
  <si>
    <t>lipoprotein lipase activity</t>
  </si>
  <si>
    <t>GO:0004467</t>
  </si>
  <si>
    <t>long-chain fatty acid-CoA ligase activity</t>
  </si>
  <si>
    <t>GO:0004468</t>
  </si>
  <si>
    <t>lysine N-acetyltransferase activity, acting on acetyl phosphate as donor</t>
  </si>
  <si>
    <t>GO:0004470</t>
  </si>
  <si>
    <t>malic enzyme activity</t>
  </si>
  <si>
    <t>GO:0004473</t>
  </si>
  <si>
    <t>malate dehydrogenase (decarboxylating) (NADP+) activity</t>
  </si>
  <si>
    <t>GO:0004477</t>
  </si>
  <si>
    <t>methenyltetrahydrofolate cyclohydrolase activity</t>
  </si>
  <si>
    <t>GO:0004478</t>
  </si>
  <si>
    <t>methionine adenosyltransferase activity</t>
  </si>
  <si>
    <t>GO:0004479</t>
  </si>
  <si>
    <t>methionyl-tRNA formyltransferase activity</t>
  </si>
  <si>
    <t>GO:0004484</t>
  </si>
  <si>
    <t>mRNA guanylyltransferase activity</t>
  </si>
  <si>
    <t>GO:0004485</t>
  </si>
  <si>
    <t>methylcrotonoyl-CoA carboxylase activity</t>
  </si>
  <si>
    <t>GO:0004488</t>
  </si>
  <si>
    <t>methylenetetrahydrofolate dehydrogenase (NADP+) activity</t>
  </si>
  <si>
    <t>GO:0004491</t>
  </si>
  <si>
    <t>methylmalonate-semialdehyde dehydrogenase (acylating) activity</t>
  </si>
  <si>
    <t>GO:0004496</t>
  </si>
  <si>
    <t>mevalonate kinase activity</t>
  </si>
  <si>
    <t>GO:0004497</t>
  </si>
  <si>
    <t>monooxygenase activity</t>
  </si>
  <si>
    <t>GO:0004500</t>
  </si>
  <si>
    <t>dopamine beta-monooxygenase activity</t>
  </si>
  <si>
    <t>GO:0004502</t>
  </si>
  <si>
    <t>kynurenine 3-monooxygenase activity</t>
  </si>
  <si>
    <t>GO:0004505</t>
  </si>
  <si>
    <t>phenylalanine 4-monooxygenase activity</t>
  </si>
  <si>
    <t>GO:0004510</t>
  </si>
  <si>
    <t>tryptophan 5-monooxygenase activity</t>
  </si>
  <si>
    <t>GO:0004511</t>
  </si>
  <si>
    <t>tyrosine 3-monooxygenase activity</t>
  </si>
  <si>
    <t>GO:0004512</t>
  </si>
  <si>
    <t>inositol-3-phosphate synthase activity</t>
  </si>
  <si>
    <t>GO:0004515</t>
  </si>
  <si>
    <t>nicotinate-nucleotide adenylyltransferase activity</t>
  </si>
  <si>
    <t>GO:0004516</t>
  </si>
  <si>
    <t>nicotinate phosphoribosyltransferase activity</t>
  </si>
  <si>
    <t>GO:0004517</t>
  </si>
  <si>
    <t>nitric-oxide synthase activity</t>
  </si>
  <si>
    <t>GO:0004518</t>
  </si>
  <si>
    <t>nuclease activity</t>
  </si>
  <si>
    <t>GO:0004519</t>
  </si>
  <si>
    <t>endonuclease activity</t>
  </si>
  <si>
    <t>GO:0004520</t>
  </si>
  <si>
    <t>endodeoxyribonuclease activity</t>
  </si>
  <si>
    <t>GO:0004521</t>
  </si>
  <si>
    <t>endoribonuclease activity</t>
  </si>
  <si>
    <t>GO:0004523</t>
  </si>
  <si>
    <t>RNA-DNA hybrid ribonuclease activity</t>
  </si>
  <si>
    <t>GO:0004525</t>
  </si>
  <si>
    <t>ribonuclease III activity</t>
  </si>
  <si>
    <t>GO:0004526</t>
  </si>
  <si>
    <t>ribonuclease P activity</t>
  </si>
  <si>
    <t>GO:0004527</t>
  </si>
  <si>
    <t>exonuclease activity</t>
  </si>
  <si>
    <t>GO:0004529</t>
  </si>
  <si>
    <t>exodeoxyribonuclease activity</t>
  </si>
  <si>
    <t>GO:0004530</t>
  </si>
  <si>
    <t>deoxyribonuclease I activity</t>
  </si>
  <si>
    <t>GO:0004531</t>
  </si>
  <si>
    <t>deoxyribonuclease II activity</t>
  </si>
  <si>
    <t>GO:0004532</t>
  </si>
  <si>
    <t>exoribonuclease activity</t>
  </si>
  <si>
    <t>GO:0004535</t>
  </si>
  <si>
    <t>poly(A)-specific ribonuclease activity</t>
  </si>
  <si>
    <t>GO:0004536</t>
  </si>
  <si>
    <t>deoxyribonuclease activity</t>
  </si>
  <si>
    <t>GO:0004540</t>
  </si>
  <si>
    <t>ribonuclease activity</t>
  </si>
  <si>
    <t>GO:0004549</t>
  </si>
  <si>
    <t>tRNA-specific ribonuclease activity</t>
  </si>
  <si>
    <t>GO:0004550</t>
  </si>
  <si>
    <t>nucleoside diphosphate kinase activity</t>
  </si>
  <si>
    <t>GO:0004551</t>
  </si>
  <si>
    <t>nucleotide diphosphatase activity</t>
  </si>
  <si>
    <t>GO:0004552</t>
  </si>
  <si>
    <t>octanol dehydrogenase activity</t>
  </si>
  <si>
    <t>GO:0004553</t>
  </si>
  <si>
    <t>hydrolase activity, hydrolyzing O-glycosyl compounds</t>
  </si>
  <si>
    <t>GO:0004556</t>
  </si>
  <si>
    <t>alpha-amylase activity</t>
  </si>
  <si>
    <t>GO:0004557</t>
  </si>
  <si>
    <t>alpha-galactosidase activity</t>
  </si>
  <si>
    <t>GO:0004559</t>
  </si>
  <si>
    <t>alpha-mannosidase activity</t>
  </si>
  <si>
    <t>GO:0004560</t>
  </si>
  <si>
    <t>alpha-L-fucosidase activity</t>
  </si>
  <si>
    <t>GO:0004561</t>
  </si>
  <si>
    <t>alpha-N-acetylglucosaminidase activity</t>
  </si>
  <si>
    <t>GO:0004563</t>
  </si>
  <si>
    <t>beta-N-acetylhexosaminidase activity</t>
  </si>
  <si>
    <t>GO:0004565</t>
  </si>
  <si>
    <t>beta-galactosidase activity</t>
  </si>
  <si>
    <t>GO:0004566</t>
  </si>
  <si>
    <t>beta-glucuronidase activity</t>
  </si>
  <si>
    <t>GO:0004567</t>
  </si>
  <si>
    <t>beta-mannosidase activity</t>
  </si>
  <si>
    <t>GO:0004568</t>
  </si>
  <si>
    <t>chitinase activity</t>
  </si>
  <si>
    <t>GO:0004571</t>
  </si>
  <si>
    <t>mannosyl-oligosaccharide 1,2-alpha-mannosidase activity</t>
  </si>
  <si>
    <t>GO:0004576</t>
  </si>
  <si>
    <t>oligosaccharyl transferase activity</t>
  </si>
  <si>
    <t>GO:0004579</t>
  </si>
  <si>
    <t>dolichyl-diphosphooligosaccharide-protein glycotransferase activity</t>
  </si>
  <si>
    <t>GO:0004581</t>
  </si>
  <si>
    <t>dolichyl-phosphate beta-glucosyltransferase activity</t>
  </si>
  <si>
    <t>GO:0004582</t>
  </si>
  <si>
    <t>dolichyl-phosphate beta-D-mannosyltransferase activity</t>
  </si>
  <si>
    <t>GO:0004583</t>
  </si>
  <si>
    <t>dolichyl-phosphate-glucose-glycolipid alpha-glucosyltransferase activity</t>
  </si>
  <si>
    <t>GO:0004584</t>
  </si>
  <si>
    <t>obsolete dolichyl-phosphate-mannose-glycolipid alpha-mannosyltransferase activity</t>
  </si>
  <si>
    <t>GO:0004586</t>
  </si>
  <si>
    <t>ornithine decarboxylase activity</t>
  </si>
  <si>
    <t>GO:0004587</t>
  </si>
  <si>
    <t>ornithine-oxo-acid transaminase activity</t>
  </si>
  <si>
    <t>GO:0004588</t>
  </si>
  <si>
    <t>orotate phosphoribosyltransferase activity</t>
  </si>
  <si>
    <t>GO:0004590</t>
  </si>
  <si>
    <t>orotidine-5'-phosphate decarboxylase activity</t>
  </si>
  <si>
    <t>GO:0004591</t>
  </si>
  <si>
    <t>oxoglutarate dehydrogenase (succinyl-transferring) activity</t>
  </si>
  <si>
    <t>GO:0004594</t>
  </si>
  <si>
    <t>pantothenate kinase activity</t>
  </si>
  <si>
    <t>GO:0004595</t>
  </si>
  <si>
    <t>pantetheine-phosphate adenylyltransferase activity</t>
  </si>
  <si>
    <t>GO:0004596</t>
  </si>
  <si>
    <t>peptide alpha-N-acetyltransferase activity</t>
  </si>
  <si>
    <t>GO:0004598</t>
  </si>
  <si>
    <t>peptidylamidoglycolate lyase activity</t>
  </si>
  <si>
    <t>GO:0004601</t>
  </si>
  <si>
    <t>peroxidase activity</t>
  </si>
  <si>
    <t>GO:0004602</t>
  </si>
  <si>
    <t>glutathione peroxidase activity</t>
  </si>
  <si>
    <t>GO:0004605</t>
  </si>
  <si>
    <t>phosphatidate cytidylyltransferase activity</t>
  </si>
  <si>
    <t>GO:0004611</t>
  </si>
  <si>
    <t>phosphoenolpyruvate carboxykinase activity</t>
  </si>
  <si>
    <t>GO:0004613</t>
  </si>
  <si>
    <t>phosphoenolpyruvate carboxykinase (GTP) activity</t>
  </si>
  <si>
    <t>GO:0004614</t>
  </si>
  <si>
    <t>phosphoglucomutase activity</t>
  </si>
  <si>
    <t>GO:0004615</t>
  </si>
  <si>
    <t>phosphomannomutase activity</t>
  </si>
  <si>
    <t>GO:0004618</t>
  </si>
  <si>
    <t>phosphoglycerate kinase activity</t>
  </si>
  <si>
    <t>GO:0004620</t>
  </si>
  <si>
    <t>phospholipase activity</t>
  </si>
  <si>
    <t>GO:0004622</t>
  </si>
  <si>
    <t>lysophospholipase activity</t>
  </si>
  <si>
    <t>GO:0004623</t>
  </si>
  <si>
    <t>phospholipase A2 activity</t>
  </si>
  <si>
    <t>GO:0004629</t>
  </si>
  <si>
    <t>phospholipase C activity</t>
  </si>
  <si>
    <t>GO:0004630</t>
  </si>
  <si>
    <t>phospholipase D activity</t>
  </si>
  <si>
    <t>GO:0004632</t>
  </si>
  <si>
    <t>phosphopantothenate</t>
  </si>
  <si>
    <t>GO:0004637</t>
  </si>
  <si>
    <t>phosphoribosylamine-glycine ligase activity</t>
  </si>
  <si>
    <t>GO:0004638</t>
  </si>
  <si>
    <t>phosphoribosylaminoimidazole carboxylase activity</t>
  </si>
  <si>
    <t>GO:0004639</t>
  </si>
  <si>
    <t>phosphoribosylaminoimidazolesuccinocarboxamide synthase activity</t>
  </si>
  <si>
    <t>GO:0004641</t>
  </si>
  <si>
    <t>phosphoribosylformylglycinamidine cyclo-ligase activity</t>
  </si>
  <si>
    <t>GO:0004642</t>
  </si>
  <si>
    <t>phosphoribosylformylglycinamidine synthase activity</t>
  </si>
  <si>
    <t>GO:0004644</t>
  </si>
  <si>
    <t>phosphoribosylglycinamide formyltransferase activity</t>
  </si>
  <si>
    <t>GO:0004645</t>
  </si>
  <si>
    <t>1,4-alpha-oligoglucan phosphorylase activity</t>
  </si>
  <si>
    <t>GO:0004647</t>
  </si>
  <si>
    <t>phosphoserine phosphatase activity</t>
  </si>
  <si>
    <t>GO:0004652</t>
  </si>
  <si>
    <t>polynucleotide adenylyltransferase activity</t>
  </si>
  <si>
    <t>GO:0004653</t>
  </si>
  <si>
    <t>polypeptide N-acetylgalactosaminyltransferase activity</t>
  </si>
  <si>
    <t>GO:0004655</t>
  </si>
  <si>
    <t>porphobilinogen synthase activity</t>
  </si>
  <si>
    <t>GO:0004657</t>
  </si>
  <si>
    <t>proline dehydrogenase activity</t>
  </si>
  <si>
    <t>GO:0004659</t>
  </si>
  <si>
    <t>prenyltransferase activity</t>
  </si>
  <si>
    <t>GO:0004661</t>
  </si>
  <si>
    <t>protein geranylgeranyltransferase activity</t>
  </si>
  <si>
    <t>GO:0004667</t>
  </si>
  <si>
    <t>prostaglandin-D synthase activity</t>
  </si>
  <si>
    <t>GO:0004672</t>
  </si>
  <si>
    <t>protein kinase activity</t>
  </si>
  <si>
    <t>GO:0004674</t>
  </si>
  <si>
    <t>protein serine/threonine kinase activity</t>
  </si>
  <si>
    <t>GO:0004675</t>
  </si>
  <si>
    <t>transmembrane receptor protein serine/threonine kinase activity</t>
  </si>
  <si>
    <t>GO:0004676</t>
  </si>
  <si>
    <t>3-phosphoinositide-dependent protein kinase activity</t>
  </si>
  <si>
    <t>GO:0004679</t>
  </si>
  <si>
    <t>AMP-activated protein kinase activity</t>
  </si>
  <si>
    <t>GO:0004683</t>
  </si>
  <si>
    <t>calmodulin-dependent protein kinase activity</t>
  </si>
  <si>
    <t>GO:0004686</t>
  </si>
  <si>
    <t>elongation factor-2 kinase activity</t>
  </si>
  <si>
    <t>GO:0004687</t>
  </si>
  <si>
    <t>myosin light chain kinase activity</t>
  </si>
  <si>
    <t>GO:0004689</t>
  </si>
  <si>
    <t>phosphorylase kinase activity</t>
  </si>
  <si>
    <t>GO:0004690</t>
  </si>
  <si>
    <t>cyclic nucleotide-dependent protein kinase activity</t>
  </si>
  <si>
    <t>GO:0004691</t>
  </si>
  <si>
    <t>cAMP-dependent protein kinase activity</t>
  </si>
  <si>
    <t>GO:0004692</t>
  </si>
  <si>
    <t>cGMP-dependent protein kinase activity</t>
  </si>
  <si>
    <t>GO:0004693</t>
  </si>
  <si>
    <t>cyclin-dependent protein serine/threonine kinase activity</t>
  </si>
  <si>
    <t>GO:0004694</t>
  </si>
  <si>
    <t>eukaryotic translation initiation factor 2alpha kinase activity</t>
  </si>
  <si>
    <t>GO:0004697</t>
  </si>
  <si>
    <t>protein kinase C activity</t>
  </si>
  <si>
    <t>GO:0004703</t>
  </si>
  <si>
    <t>G protein-coupled receptor kinase activity</t>
  </si>
  <si>
    <t>GO:0004705</t>
  </si>
  <si>
    <t>JUN kinase activity</t>
  </si>
  <si>
    <t>GO:0004706</t>
  </si>
  <si>
    <t>JUN kinase kinase kinase activity</t>
  </si>
  <si>
    <t>GO:0004707</t>
  </si>
  <si>
    <t>MAP kinase activity</t>
  </si>
  <si>
    <t>GO:0004708</t>
  </si>
  <si>
    <t>MAP kinase kinase activity</t>
  </si>
  <si>
    <t>GO:0004709</t>
  </si>
  <si>
    <t>MAP kinase kinase kinase activity</t>
  </si>
  <si>
    <t>GO:0004711</t>
  </si>
  <si>
    <t>ribosomal protein S6 kinase activity</t>
  </si>
  <si>
    <t>GO:0004712</t>
  </si>
  <si>
    <t>protein serine/threonine/tyrosine kinase activity</t>
  </si>
  <si>
    <t>GO:0004713</t>
  </si>
  <si>
    <t>protein tyrosine kinase activity</t>
  </si>
  <si>
    <t>GO:0004714</t>
  </si>
  <si>
    <t>transmembrane receptor protein tyrosine kinase activity</t>
  </si>
  <si>
    <t>GO:0004715</t>
  </si>
  <si>
    <t>non-membrane spanning protein tyrosine kinase activity</t>
  </si>
  <si>
    <t>GO:0004719</t>
  </si>
  <si>
    <t>protein-L-isoaspartate (D-aspartate) O-methyltransferase activity</t>
  </si>
  <si>
    <t>GO:0004720</t>
  </si>
  <si>
    <t>protein-lysine 6-oxidase activity</t>
  </si>
  <si>
    <t>GO:0004721</t>
  </si>
  <si>
    <t>phosphoprotein phosphatase activity</t>
  </si>
  <si>
    <t>GO:0004722</t>
  </si>
  <si>
    <t>protein serine/threonine phosphatase activity</t>
  </si>
  <si>
    <t>GO:0004723</t>
  </si>
  <si>
    <t>calcium-dependent protein serine/threonine phosphatase activity</t>
  </si>
  <si>
    <t>GO:0004725</t>
  </si>
  <si>
    <t>protein tyrosine phosphatase activity</t>
  </si>
  <si>
    <t>GO:0004726</t>
  </si>
  <si>
    <t>non-membrane spanning protein tyrosine phosphatase activity</t>
  </si>
  <si>
    <t>GO:0004729</t>
  </si>
  <si>
    <t>oxygen-dependent protoporphyrinogen oxidase activity</t>
  </si>
  <si>
    <t>GO:0004732</t>
  </si>
  <si>
    <t>pyridoxal oxidase activity</t>
  </si>
  <si>
    <t>GO:0004733</t>
  </si>
  <si>
    <t>pyridoxamine-phosphate oxidase activity</t>
  </si>
  <si>
    <t>GO:0004734</t>
  </si>
  <si>
    <t>pyrimidodiazepine synthase activity</t>
  </si>
  <si>
    <t>GO:0004736</t>
  </si>
  <si>
    <t>pyruvate carboxylase activity</t>
  </si>
  <si>
    <t>GO:0004738</t>
  </si>
  <si>
    <t>pyruvate dehydrogenase activity</t>
  </si>
  <si>
    <t>GO:0004739</t>
  </si>
  <si>
    <t>pyruvate dehydrogenase (acetyl-transferring) activity</t>
  </si>
  <si>
    <t>GO:0004740</t>
  </si>
  <si>
    <t>pyruvate dehydrogenase (acetyl-transferring) kinase activity</t>
  </si>
  <si>
    <t>GO:0004741</t>
  </si>
  <si>
    <t>[pyruvate dehydrogenase (lipoamide)] phosphatase activity</t>
  </si>
  <si>
    <t>GO:0004742</t>
  </si>
  <si>
    <t>dihydrolipoyllysine-residue acetyltransferase activity</t>
  </si>
  <si>
    <t>GO:0004743</t>
  </si>
  <si>
    <t>pyruvate kinase activity</t>
  </si>
  <si>
    <t>GO:0004744</t>
  </si>
  <si>
    <t>retinal isomerase activity</t>
  </si>
  <si>
    <t>GO:0004745</t>
  </si>
  <si>
    <t>retinol dehydrogenase activity</t>
  </si>
  <si>
    <t>GO:0004747</t>
  </si>
  <si>
    <t>ribokinase activity</t>
  </si>
  <si>
    <t>GO:0004748</t>
  </si>
  <si>
    <t>ribonucleoside-diphosphate reductase activity, thioredoxin disulfide as acceptor</t>
  </si>
  <si>
    <t>GO:0004751</t>
  </si>
  <si>
    <t>ribose-5-phosphate isomerase activity</t>
  </si>
  <si>
    <t>GO:0004757</t>
  </si>
  <si>
    <t>sepiapterin reductase activity</t>
  </si>
  <si>
    <t>GO:0004758</t>
  </si>
  <si>
    <t>serine C-palmitoyltransferase activity</t>
  </si>
  <si>
    <t>GO:0004766</t>
  </si>
  <si>
    <t>spermidine synthase activity</t>
  </si>
  <si>
    <t>GO:0004769</t>
  </si>
  <si>
    <t>steroid delta-isomerase activity</t>
  </si>
  <si>
    <t>GO:0004771</t>
  </si>
  <si>
    <t>sterol esterase activity</t>
  </si>
  <si>
    <t>GO:0004774</t>
  </si>
  <si>
    <t>succinate-CoA ligase activity</t>
  </si>
  <si>
    <t>GO:0004775</t>
  </si>
  <si>
    <t>succinate-CoA ligase (ADP-forming) activity</t>
  </si>
  <si>
    <t>GO:0004776</t>
  </si>
  <si>
    <t>succinate-CoA ligase (GDP-forming) activity</t>
  </si>
  <si>
    <t>GO:0004777</t>
  </si>
  <si>
    <t>succinate-semialdehyde dehydrogenase (NAD+) activity</t>
  </si>
  <si>
    <t>GO:0004778</t>
  </si>
  <si>
    <t>succinyl-CoA hydrolase activity</t>
  </si>
  <si>
    <t>GO:0004784</t>
  </si>
  <si>
    <t>superoxide dismutase activity</t>
  </si>
  <si>
    <t>GO:0004788</t>
  </si>
  <si>
    <t>thiamine diphosphokinase activity</t>
  </si>
  <si>
    <t>GO:0004791</t>
  </si>
  <si>
    <t>thioredoxin-disulfide reductase activity</t>
  </si>
  <si>
    <t>GO:0004792</t>
  </si>
  <si>
    <t>thiosulfate sulfurtransferase activity</t>
  </si>
  <si>
    <t>GO:0004793</t>
  </si>
  <si>
    <t>threonine aldolase activity</t>
  </si>
  <si>
    <t>GO:0004797</t>
  </si>
  <si>
    <t>thymidine kinase activity</t>
  </si>
  <si>
    <t>GO:0004798</t>
  </si>
  <si>
    <t>thymidylate kinase activity</t>
  </si>
  <si>
    <t>GO:0004806</t>
  </si>
  <si>
    <t>triglyceride lipase activity</t>
  </si>
  <si>
    <t>GO:0004807</t>
  </si>
  <si>
    <t>triose-phosphate isomerase activity</t>
  </si>
  <si>
    <t>GO:0004809</t>
  </si>
  <si>
    <t>tRNA (guanine-N2-)-methyltransferase activity</t>
  </si>
  <si>
    <t>GO:0004812</t>
  </si>
  <si>
    <t>aminoacyl-tRNA ligase activity</t>
  </si>
  <si>
    <t>GO:0004813</t>
  </si>
  <si>
    <t>alanine-tRNA ligase activity</t>
  </si>
  <si>
    <t>GO:0004814</t>
  </si>
  <si>
    <t>arginine-tRNA ligase activity</t>
  </si>
  <si>
    <t>GO:0004815</t>
  </si>
  <si>
    <t>aspartate-tRNA ligase activity</t>
  </si>
  <si>
    <t>GO:0004816</t>
  </si>
  <si>
    <t>asparagine-tRNA ligase activity</t>
  </si>
  <si>
    <t>GO:0004817</t>
  </si>
  <si>
    <t>cysteine-tRNA ligase activity</t>
  </si>
  <si>
    <t>GO:0004818</t>
  </si>
  <si>
    <t>glutamate-tRNA ligase activity</t>
  </si>
  <si>
    <t>GO:0004819</t>
  </si>
  <si>
    <t>glutamine-tRNA ligase activity</t>
  </si>
  <si>
    <t>GO:0004820</t>
  </si>
  <si>
    <t>glycine-tRNA ligase activity</t>
  </si>
  <si>
    <t>GO:0004821</t>
  </si>
  <si>
    <t>histidine-tRNA ligase activity</t>
  </si>
  <si>
    <t>GO:0004822</t>
  </si>
  <si>
    <t>isoleucine-tRNA ligase activity</t>
  </si>
  <si>
    <t>GO:0004823</t>
  </si>
  <si>
    <t>leucine-tRNA ligase activity</t>
  </si>
  <si>
    <t>GO:0004824</t>
  </si>
  <si>
    <t>lysine-tRNA ligase activity</t>
  </si>
  <si>
    <t>GO:0004825</t>
  </si>
  <si>
    <t>methionine-tRNA ligase activity</t>
  </si>
  <si>
    <t>GO:0004826</t>
  </si>
  <si>
    <t>phenylalanine-tRNA ligase activity</t>
  </si>
  <si>
    <t>GO:0004827</t>
  </si>
  <si>
    <t>proline-tRNA ligase activity</t>
  </si>
  <si>
    <t>GO:0004828</t>
  </si>
  <si>
    <t>serine-tRNA ligase activity</t>
  </si>
  <si>
    <t>GO:0004829</t>
  </si>
  <si>
    <t>threonine-tRNA ligase activity</t>
  </si>
  <si>
    <t>GO:0004830</t>
  </si>
  <si>
    <t>tryptophan-tRNA ligase activity</t>
  </si>
  <si>
    <t>GO:0004831</t>
  </si>
  <si>
    <t>tyrosine-tRNA ligase activity</t>
  </si>
  <si>
    <t>GO:0004832</t>
  </si>
  <si>
    <t>valine-tRNA ligase activity</t>
  </si>
  <si>
    <t>GO:0004833</t>
  </si>
  <si>
    <t>tryptophan 2,3-dioxygenase activity</t>
  </si>
  <si>
    <t>GO:0004837</t>
  </si>
  <si>
    <t>tyrosine decarboxylase activity</t>
  </si>
  <si>
    <t>GO:0004839</t>
  </si>
  <si>
    <t>ubiquitin activating enzyme activity</t>
  </si>
  <si>
    <t>GO:0004842</t>
  </si>
  <si>
    <t>ubiquitin-protein transferase activity</t>
  </si>
  <si>
    <t>GO:0004843</t>
  </si>
  <si>
    <t>thiol-dependent ubiquitin-specific protease activity</t>
  </si>
  <si>
    <t>GO:0004844</t>
  </si>
  <si>
    <t>uracil DNA N-glycosylase activity</t>
  </si>
  <si>
    <t>GO:0004845</t>
  </si>
  <si>
    <t>uracil phosphoribosyltransferase activity</t>
  </si>
  <si>
    <t>GO:0004849</t>
  </si>
  <si>
    <t>uridine kinase activity</t>
  </si>
  <si>
    <t>GO:0004853</t>
  </si>
  <si>
    <t>uroporphyrinogen decarboxylase activity</t>
  </si>
  <si>
    <t>GO:0004854</t>
  </si>
  <si>
    <t>xanthine dehydrogenase activity</t>
  </si>
  <si>
    <t>GO:0004856</t>
  </si>
  <si>
    <t>xylulokinase activity</t>
  </si>
  <si>
    <t>GO:0004857</t>
  </si>
  <si>
    <t>enzyme inhibitor activity</t>
  </si>
  <si>
    <t>GO:0004860</t>
  </si>
  <si>
    <t>protein kinase inhibitor activity</t>
  </si>
  <si>
    <t>GO:0004861</t>
  </si>
  <si>
    <t>cyclin-dependent protein serine/threonine kinase inhibitor activity</t>
  </si>
  <si>
    <t>GO:0004864</t>
  </si>
  <si>
    <t>protein phosphatase inhibitor activity</t>
  </si>
  <si>
    <t>GO:0004865</t>
  </si>
  <si>
    <t>protein serine/threonine phosphatase inhibitor activity</t>
  </si>
  <si>
    <t>GO:0004866</t>
  </si>
  <si>
    <t>endopeptidase inhibitor activity</t>
  </si>
  <si>
    <t>GO:0004867</t>
  </si>
  <si>
    <t>serine-type endopeptidase inhibitor activity</t>
  </si>
  <si>
    <t>GO:0004869</t>
  </si>
  <si>
    <t>cysteine-type endopeptidase inhibitor activity</t>
  </si>
  <si>
    <t>GO:0004879</t>
  </si>
  <si>
    <t>nuclear receptor activity</t>
  </si>
  <si>
    <t>GO:0004888</t>
  </si>
  <si>
    <t>transmembrane signaling receptor activity</t>
  </si>
  <si>
    <t>GO:0004890</t>
  </si>
  <si>
    <t>GABA-A receptor activity</t>
  </si>
  <si>
    <t>GO:0004896</t>
  </si>
  <si>
    <t>cytokine receptor activity</t>
  </si>
  <si>
    <t>GO:0004930</t>
  </si>
  <si>
    <t>G protein-coupled receptor activity</t>
  </si>
  <si>
    <t>GO:0004935</t>
  </si>
  <si>
    <t>adrenergic receptor activity</t>
  </si>
  <si>
    <t>GO:0004948</t>
  </si>
  <si>
    <t>calcitonin receptor activity</t>
  </si>
  <si>
    <t>GO:0004952</t>
  </si>
  <si>
    <t>dopamine neurotransmitter receptor activity</t>
  </si>
  <si>
    <t>GO:0004965</t>
  </si>
  <si>
    <t>G protein-coupled GABA receptor activity</t>
  </si>
  <si>
    <t>GO:0004969</t>
  </si>
  <si>
    <t>histamine receptor activity</t>
  </si>
  <si>
    <t>GO:0004970</t>
  </si>
  <si>
    <t>ionotropic glutamate receptor activity</t>
  </si>
  <si>
    <t>GO:0004971</t>
  </si>
  <si>
    <t>AMPA glutamate receptor activity</t>
  </si>
  <si>
    <t>GO:0004972</t>
  </si>
  <si>
    <t>NMDA glutamate receptor activity</t>
  </si>
  <si>
    <t>GO:0004989</t>
  </si>
  <si>
    <t>octopamine receptor activity</t>
  </si>
  <si>
    <t>GO:0004993</t>
  </si>
  <si>
    <t>G protein-coupled serotonin receptor activity</t>
  </si>
  <si>
    <t>GO:0004995</t>
  </si>
  <si>
    <t>tachykinin receptor activity</t>
  </si>
  <si>
    <t>GO:0005001</t>
  </si>
  <si>
    <t>transmembrane receptor protein tyrosine phosphatase activity</t>
  </si>
  <si>
    <t>GO:0005003</t>
  </si>
  <si>
    <t>ephrin receptor activity</t>
  </si>
  <si>
    <t>GO:0005005</t>
  </si>
  <si>
    <t>transmembrane-ephrin receptor activity</t>
  </si>
  <si>
    <t>GO:0005006</t>
  </si>
  <si>
    <t>epidermal growth factor-activated receptor activity</t>
  </si>
  <si>
    <t>GO:0005007</t>
  </si>
  <si>
    <t>fibroblast growth factor-activated receptor activity</t>
  </si>
  <si>
    <t>GO:0005009</t>
  </si>
  <si>
    <t>insulin-activated receptor activity</t>
  </si>
  <si>
    <t>GO:0005021</t>
  </si>
  <si>
    <t>vascular endothelial growth factor-activated receptor activity</t>
  </si>
  <si>
    <t>GO:0005024</t>
  </si>
  <si>
    <t>transforming growth factor beta-activated receptor activity</t>
  </si>
  <si>
    <t>GO:0005025</t>
  </si>
  <si>
    <t>transforming growth factor beta receptor activity, type I</t>
  </si>
  <si>
    <t>GO:0005026</t>
  </si>
  <si>
    <t>transforming growth factor beta receptor activity, type II</t>
  </si>
  <si>
    <t>GO:0005030</t>
  </si>
  <si>
    <t>neurotrophin receptor activity</t>
  </si>
  <si>
    <t>GO:0005034</t>
  </si>
  <si>
    <t>osmosensor activity</t>
  </si>
  <si>
    <t>GO:0005042</t>
  </si>
  <si>
    <t>netrin receptor activity</t>
  </si>
  <si>
    <t>GO:0005043</t>
  </si>
  <si>
    <t>netrin receptor activity involved in chemorepulsion</t>
  </si>
  <si>
    <t>GO:0005044</t>
  </si>
  <si>
    <t>scavenger receptor activity</t>
  </si>
  <si>
    <t>GO:0005046</t>
  </si>
  <si>
    <t>KDEL sequence binding</t>
  </si>
  <si>
    <t>GO:0005047</t>
  </si>
  <si>
    <t>signal recognition particle binding</t>
  </si>
  <si>
    <t>GO:0005048</t>
  </si>
  <si>
    <t>signal sequence binding</t>
  </si>
  <si>
    <t>GO:0005049</t>
  </si>
  <si>
    <t>nuclear export signal receptor activity</t>
  </si>
  <si>
    <t>GO:0005052</t>
  </si>
  <si>
    <t>peroxisome matrix targeting signal-1 binding</t>
  </si>
  <si>
    <t>GO:0005070</t>
  </si>
  <si>
    <t>obsolete SH3/SH2 adaptor activity</t>
  </si>
  <si>
    <t>GO:0005072</t>
  </si>
  <si>
    <t>obsolete transforming growth factor beta receptor, cytoplasmic mediator activity</t>
  </si>
  <si>
    <t>GO:0005078</t>
  </si>
  <si>
    <t>MAP-kinase scaffold activity</t>
  </si>
  <si>
    <t>GO:0005080</t>
  </si>
  <si>
    <t>protein kinase C binding</t>
  </si>
  <si>
    <t>GO:0005085</t>
  </si>
  <si>
    <t>guanyl-nucleotide exchange factor activity</t>
  </si>
  <si>
    <t>GO:0005092</t>
  </si>
  <si>
    <t>GDP-dissociation inhibitor activity</t>
  </si>
  <si>
    <t>GO:0005096</t>
  </si>
  <si>
    <t>GTPase activator activity</t>
  </si>
  <si>
    <t>GO:0005102</t>
  </si>
  <si>
    <t>signaling receptor binding</t>
  </si>
  <si>
    <t>GO:0005109</t>
  </si>
  <si>
    <t>frizzled binding</t>
  </si>
  <si>
    <t>GO:0005112</t>
  </si>
  <si>
    <t>Notch binding</t>
  </si>
  <si>
    <t>GO:0005113</t>
  </si>
  <si>
    <t>patched binding</t>
  </si>
  <si>
    <t>GO:0005118</t>
  </si>
  <si>
    <t>sevenless binding</t>
  </si>
  <si>
    <t>GO:0005119</t>
  </si>
  <si>
    <t>smoothened binding</t>
  </si>
  <si>
    <t>GO:0005121</t>
  </si>
  <si>
    <t>Toll binding</t>
  </si>
  <si>
    <t>GO:0005122</t>
  </si>
  <si>
    <t>torso binding</t>
  </si>
  <si>
    <t>GO:0005125</t>
  </si>
  <si>
    <t>cytokine activity</t>
  </si>
  <si>
    <t>GO:0005126</t>
  </si>
  <si>
    <t>cytokine receptor binding</t>
  </si>
  <si>
    <t>GO:0005154</t>
  </si>
  <si>
    <t>epidermal growth factor receptor binding</t>
  </si>
  <si>
    <t>GO:0005158</t>
  </si>
  <si>
    <t>insulin receptor binding</t>
  </si>
  <si>
    <t>GO:0005159</t>
  </si>
  <si>
    <t>insulin-like growth factor receptor binding</t>
  </si>
  <si>
    <t>GO:0005160</t>
  </si>
  <si>
    <t>transforming growth factor beta receptor binding</t>
  </si>
  <si>
    <t>GO:0005172</t>
  </si>
  <si>
    <t>vascular endothelial growth factor receptor binding</t>
  </si>
  <si>
    <t>GO:0005178</t>
  </si>
  <si>
    <t>integrin binding</t>
  </si>
  <si>
    <t>GO:0005198</t>
  </si>
  <si>
    <t>structural molecule activity</t>
  </si>
  <si>
    <t>GO:0005200</t>
  </si>
  <si>
    <t>structural constituent of cytoskeleton</t>
  </si>
  <si>
    <t>GO:0005201</t>
  </si>
  <si>
    <t>extracellular matrix structural constituent</t>
  </si>
  <si>
    <t>GO:0005215</t>
  </si>
  <si>
    <t>transporter activity</t>
  </si>
  <si>
    <t>GO:0005216</t>
  </si>
  <si>
    <t>ion channel activity</t>
  </si>
  <si>
    <t>GO:0005217</t>
  </si>
  <si>
    <t>intracellular ligand-gated ion channel activity</t>
  </si>
  <si>
    <t>GO:0005219</t>
  </si>
  <si>
    <t>ryanodine-sensitive calcium-release channel activity</t>
  </si>
  <si>
    <t>GO:0005220</t>
  </si>
  <si>
    <t>inositol 1,4,5-trisphosphate-sensitive calcium-release channel activity</t>
  </si>
  <si>
    <t>GO:0005221</t>
  </si>
  <si>
    <t>intracellular cyclic nucleotide activated cation channel activity</t>
  </si>
  <si>
    <t>GO:0005227</t>
  </si>
  <si>
    <t>calcium activated cation channel activity</t>
  </si>
  <si>
    <t>GO:0005228</t>
  </si>
  <si>
    <t>intracellular sodium activated potassium channel activity</t>
  </si>
  <si>
    <t>GO:0005229</t>
  </si>
  <si>
    <t>intracellular calcium activated chloride channel activity</t>
  </si>
  <si>
    <t>GO:0005230</t>
  </si>
  <si>
    <t>extracellular ligand-gated ion channel activity</t>
  </si>
  <si>
    <t>GO:0005231</t>
  </si>
  <si>
    <t>excitatory extracellular ligand-gated ion channel activity</t>
  </si>
  <si>
    <t>GO:0005234</t>
  </si>
  <si>
    <t>extracellularly glutamate-gated ion channel activity</t>
  </si>
  <si>
    <t>GO:0005242</t>
  </si>
  <si>
    <t>inward rectifier potassium channel activity</t>
  </si>
  <si>
    <t>GO:0005244</t>
  </si>
  <si>
    <t>voltage-gated ion channel activity</t>
  </si>
  <si>
    <t>GO:0005245</t>
  </si>
  <si>
    <t>voltage-gated calcium channel activity</t>
  </si>
  <si>
    <t>GO:0005246</t>
  </si>
  <si>
    <t>calcium channel regulator activity</t>
  </si>
  <si>
    <t>GO:0005247</t>
  </si>
  <si>
    <t>voltage-gated chloride channel activity</t>
  </si>
  <si>
    <t>GO:0005248</t>
  </si>
  <si>
    <t>voltage-gated sodium channel activity</t>
  </si>
  <si>
    <t>GO:0005249</t>
  </si>
  <si>
    <t>voltage-gated potassium channel activity</t>
  </si>
  <si>
    <t>GO:0005250</t>
  </si>
  <si>
    <t>A-type (transient outward) potassium channel activity</t>
  </si>
  <si>
    <t>GO:0005251</t>
  </si>
  <si>
    <t>delayed rectifier potassium channel activity</t>
  </si>
  <si>
    <t>GO:0005253</t>
  </si>
  <si>
    <t>anion channel activity</t>
  </si>
  <si>
    <t>GO:0005254</t>
  </si>
  <si>
    <t>chloride channel activity</t>
  </si>
  <si>
    <t>GO:0005261</t>
  </si>
  <si>
    <t>cation channel activity</t>
  </si>
  <si>
    <t>GO:0005262</t>
  </si>
  <si>
    <t>calcium channel activity</t>
  </si>
  <si>
    <t>GO:0005267</t>
  </si>
  <si>
    <t>potassium channel activity</t>
  </si>
  <si>
    <t>GO:0005272</t>
  </si>
  <si>
    <t>sodium channel activity</t>
  </si>
  <si>
    <t>GO:0005275</t>
  </si>
  <si>
    <t>amine transmembrane transporter activity</t>
  </si>
  <si>
    <t>GO:0005277</t>
  </si>
  <si>
    <t>acetylcholine transmembrane transporter activity</t>
  </si>
  <si>
    <t>GO:0005283</t>
  </si>
  <si>
    <t>amino acid:sodium symporter activity</t>
  </si>
  <si>
    <t>GO:0005295</t>
  </si>
  <si>
    <t>neutral amino acid:sodium symporter activity</t>
  </si>
  <si>
    <t>GO:0005307</t>
  </si>
  <si>
    <t>choline:sodium symporter activity</t>
  </si>
  <si>
    <t>GO:0005310</t>
  </si>
  <si>
    <t>dicarboxylic acid transmembrane transporter activity</t>
  </si>
  <si>
    <t>GO:0005313</t>
  </si>
  <si>
    <t>L-glutamate transmembrane transporter activity</t>
  </si>
  <si>
    <t>GO:0005314</t>
  </si>
  <si>
    <t>high-affinity glutamate transmembrane transporter activity</t>
  </si>
  <si>
    <t>GO:0005315</t>
  </si>
  <si>
    <t>inorganic phosphate transmembrane transporter activity</t>
  </si>
  <si>
    <t>GO:0005319</t>
  </si>
  <si>
    <t>lipid transporter activity</t>
  </si>
  <si>
    <t>GO:0005326</t>
  </si>
  <si>
    <t>neurotransmitter transmembrane transporter activity</t>
  </si>
  <si>
    <t>GO:0005328</t>
  </si>
  <si>
    <t>neurotransmitter:sodium symporter activity</t>
  </si>
  <si>
    <t>GO:0005330</t>
  </si>
  <si>
    <t>dopamine:sodium symporter activity</t>
  </si>
  <si>
    <t>GO:0005332</t>
  </si>
  <si>
    <t>gamma-aminobutyric acid:sodium symporter activity</t>
  </si>
  <si>
    <t>GO:0005337</t>
  </si>
  <si>
    <t>nucleoside transmembrane transporter activity</t>
  </si>
  <si>
    <t>GO:0005338</t>
  </si>
  <si>
    <t>nucleotide-sugar transmembrane transporter activity</t>
  </si>
  <si>
    <t>GO:0005342</t>
  </si>
  <si>
    <t>organic acid transmembrane transporter activity</t>
  </si>
  <si>
    <t>GO:0005343</t>
  </si>
  <si>
    <t>organic acid:sodium symporter activity</t>
  </si>
  <si>
    <t>GO:0005345</t>
  </si>
  <si>
    <t>purine nucleobase transmembrane transporter activity</t>
  </si>
  <si>
    <t>GO:0005346</t>
  </si>
  <si>
    <t>purine ribonucleotide transmembrane transporter activity</t>
  </si>
  <si>
    <t>GO:0005347</t>
  </si>
  <si>
    <t>ATP transmembrane transporter activity</t>
  </si>
  <si>
    <t>GO:0005351</t>
  </si>
  <si>
    <t>carbohydrate:proton symporter activity</t>
  </si>
  <si>
    <t>GO:0005355</t>
  </si>
  <si>
    <t>glucose transmembrane transporter activity</t>
  </si>
  <si>
    <t>GO:0005368</t>
  </si>
  <si>
    <t>taurine transmembrane transporter activity</t>
  </si>
  <si>
    <t>GO:0005369</t>
  </si>
  <si>
    <t>taurine:sodium symporter activity</t>
  </si>
  <si>
    <t>GO:0005372</t>
  </si>
  <si>
    <t>water transmembrane transporter activity</t>
  </si>
  <si>
    <t>GO:0005375</t>
  </si>
  <si>
    <t>copper ion transmembrane transporter activity</t>
  </si>
  <si>
    <t>GO:0005381</t>
  </si>
  <si>
    <t>iron ion transmembrane transporter activity</t>
  </si>
  <si>
    <t>GO:0005384</t>
  </si>
  <si>
    <t>manganese ion transmembrane transporter activity</t>
  </si>
  <si>
    <t>GO:0005385</t>
  </si>
  <si>
    <t>zinc ion transmembrane transporter activity</t>
  </si>
  <si>
    <t>GO:0005388</t>
  </si>
  <si>
    <t>calcium transmembrane transporter activity, phosphorylative mechanism</t>
  </si>
  <si>
    <t>GO:0005391</t>
  </si>
  <si>
    <t>P-type sodium:potassium-exchanging ATPase activity</t>
  </si>
  <si>
    <t>GO:0005395</t>
  </si>
  <si>
    <t>obsolete eye pigment precursor transporter activity</t>
  </si>
  <si>
    <t>GO:0005402</t>
  </si>
  <si>
    <t>carbohydrate:cation symporter activity</t>
  </si>
  <si>
    <t>GO:0005415</t>
  </si>
  <si>
    <t>nucleoside:sodium symporter activity</t>
  </si>
  <si>
    <t>GO:0005416</t>
  </si>
  <si>
    <t>amino acid:cation symporter activity</t>
  </si>
  <si>
    <t>GO:0005427</t>
  </si>
  <si>
    <t>proton-dependent oligopeptide secondary active transmembrane transporter activity</t>
  </si>
  <si>
    <t>GO:0005432</t>
  </si>
  <si>
    <t>calcium:sodium antiporter activity</t>
  </si>
  <si>
    <t>GO:0005436</t>
  </si>
  <si>
    <t>sodium:phosphate symporter activity</t>
  </si>
  <si>
    <t>GO:0005451</t>
  </si>
  <si>
    <t>monovalent cation:proton antiporter activity</t>
  </si>
  <si>
    <t>GO:0005452</t>
  </si>
  <si>
    <t>inorganic anion exchanger activity</t>
  </si>
  <si>
    <t>GO:0005457</t>
  </si>
  <si>
    <t>GDP-fucose transmembrane transporter activity</t>
  </si>
  <si>
    <t>GO:0005459</t>
  </si>
  <si>
    <t>UDP-galactose transmembrane transporter activity</t>
  </si>
  <si>
    <t>GO:0005460</t>
  </si>
  <si>
    <t>UDP-glucose transmembrane transporter activity</t>
  </si>
  <si>
    <t>GO:0005461</t>
  </si>
  <si>
    <t>UDP-glucuronic acid transmembrane transporter activity</t>
  </si>
  <si>
    <t>GO:0005462</t>
  </si>
  <si>
    <t>UDP-N-acetylglucosamine transmembrane transporter activity</t>
  </si>
  <si>
    <t>GO:0005463</t>
  </si>
  <si>
    <t>UDP-N-acetylgalactosamine transmembrane transporter activity</t>
  </si>
  <si>
    <t>GO:0005464</t>
  </si>
  <si>
    <t>UDP-xylose transmembrane transporter activity</t>
  </si>
  <si>
    <t>GO:0005471</t>
  </si>
  <si>
    <t>ATP:ADP antiporter activity</t>
  </si>
  <si>
    <t>GO:0005476</t>
  </si>
  <si>
    <t>carnitine:acyl carnitine antiporter activity</t>
  </si>
  <si>
    <t>GO:0005483</t>
  </si>
  <si>
    <t>soluble NSF attachment protein activity</t>
  </si>
  <si>
    <t>GO:0005484</t>
  </si>
  <si>
    <t>SNAP receptor activity</t>
  </si>
  <si>
    <t>GO:0005488</t>
  </si>
  <si>
    <t>binding</t>
  </si>
  <si>
    <t>GO:0005496</t>
  </si>
  <si>
    <t>steroid binding</t>
  </si>
  <si>
    <t>GO:0005500</t>
  </si>
  <si>
    <t>juvenile hormone binding</t>
  </si>
  <si>
    <t>GO:0005501</t>
  </si>
  <si>
    <t>retinoid binding</t>
  </si>
  <si>
    <t>GO:0005506</t>
  </si>
  <si>
    <t>iron ion binding</t>
  </si>
  <si>
    <t>GO:0005507</t>
  </si>
  <si>
    <t>copper ion binding</t>
  </si>
  <si>
    <t>GO:0005509</t>
  </si>
  <si>
    <t>calcium ion binding</t>
  </si>
  <si>
    <t>GO:0005513</t>
  </si>
  <si>
    <t>detection of calcium ion</t>
  </si>
  <si>
    <t>GO:0005515</t>
  </si>
  <si>
    <t>protein binding</t>
  </si>
  <si>
    <t>GO:0005516</t>
  </si>
  <si>
    <t>calmodulin binding</t>
  </si>
  <si>
    <t>GO:0005518</t>
  </si>
  <si>
    <t>collagen binding</t>
  </si>
  <si>
    <t>GO:0005519</t>
  </si>
  <si>
    <t>cytoskeletal regulatory protein binding</t>
  </si>
  <si>
    <t>GO:0005520</t>
  </si>
  <si>
    <t>insulin-like growth factor binding</t>
  </si>
  <si>
    <t>GO:0005521</t>
  </si>
  <si>
    <t>lamin binding</t>
  </si>
  <si>
    <t>GO:0005523</t>
  </si>
  <si>
    <t>tropomyosin binding</t>
  </si>
  <si>
    <t>GO:0005524</t>
  </si>
  <si>
    <t>ATP binding</t>
  </si>
  <si>
    <t>GO:0005525</t>
  </si>
  <si>
    <t>GTP binding</t>
  </si>
  <si>
    <t>GO:0005527</t>
  </si>
  <si>
    <t>macrolide binding</t>
  </si>
  <si>
    <t>GO:0005528</t>
  </si>
  <si>
    <t>FK506 binding</t>
  </si>
  <si>
    <t>GO:0005536</t>
  </si>
  <si>
    <t>glucose binding</t>
  </si>
  <si>
    <t>GO:0005539</t>
  </si>
  <si>
    <t>glycosaminoglycan binding</t>
  </si>
  <si>
    <t>GO:0005543</t>
  </si>
  <si>
    <t>phospholipid binding</t>
  </si>
  <si>
    <t>GO:0005544</t>
  </si>
  <si>
    <t>calcium-dependent phospholipid binding</t>
  </si>
  <si>
    <t>GO:0005545</t>
  </si>
  <si>
    <t>1-phosphatidylinositol binding</t>
  </si>
  <si>
    <t>GO:0005546</t>
  </si>
  <si>
    <t>phosphatidylinositol-4,5-bisphosphate binding</t>
  </si>
  <si>
    <t>GO:0005547</t>
  </si>
  <si>
    <t>phosphatidylinositol-3,4,5-trisphosphate binding</t>
  </si>
  <si>
    <t>GO:0005548</t>
  </si>
  <si>
    <t>phospholipid transporter activity</t>
  </si>
  <si>
    <t>GO:0005575</t>
  </si>
  <si>
    <t>cellular_component</t>
  </si>
  <si>
    <t>GO:0005576</t>
  </si>
  <si>
    <t>extracellular region</t>
  </si>
  <si>
    <t>GO:0005581</t>
  </si>
  <si>
    <t>collagen trimer</t>
  </si>
  <si>
    <t>GO:0005587</t>
  </si>
  <si>
    <t>collagen type IV trimer</t>
  </si>
  <si>
    <t>GO:0005604</t>
  </si>
  <si>
    <t>basement membrane</t>
  </si>
  <si>
    <t>GO:0005615</t>
  </si>
  <si>
    <t>extracellular space</t>
  </si>
  <si>
    <t>GO:0005622</t>
  </si>
  <si>
    <t>intracellular anatomical structure</t>
  </si>
  <si>
    <t>GO:0005623</t>
  </si>
  <si>
    <t>obsolete cell</t>
  </si>
  <si>
    <t>GO:0005634</t>
  </si>
  <si>
    <t>nucleus</t>
  </si>
  <si>
    <t>GO:0005635</t>
  </si>
  <si>
    <t>nuclear envelope</t>
  </si>
  <si>
    <t>GO:0005637</t>
  </si>
  <si>
    <t>nuclear inner membrane</t>
  </si>
  <si>
    <t>GO:0005638</t>
  </si>
  <si>
    <t>lamin filament</t>
  </si>
  <si>
    <t>GO:0005639</t>
  </si>
  <si>
    <t>integral component of nuclear inner membrane</t>
  </si>
  <si>
    <t>GO:0005640</t>
  </si>
  <si>
    <t>nuclear outer membrane</t>
  </si>
  <si>
    <t>GO:0005642</t>
  </si>
  <si>
    <t>annulate lamellae</t>
  </si>
  <si>
    <t>GO:0005643</t>
  </si>
  <si>
    <t>nuclear pore</t>
  </si>
  <si>
    <t>GO:0005652</t>
  </si>
  <si>
    <t>nuclear lamina</t>
  </si>
  <si>
    <t>GO:0005654</t>
  </si>
  <si>
    <t>nucleoplasm</t>
  </si>
  <si>
    <t>GO:0005655</t>
  </si>
  <si>
    <t>nucleolar ribonuclease P complex</t>
  </si>
  <si>
    <t>GO:0005656</t>
  </si>
  <si>
    <t>nuclear pre-replicative complex</t>
  </si>
  <si>
    <t>GO:0005657</t>
  </si>
  <si>
    <t>replication fork</t>
  </si>
  <si>
    <t>GO:0005658</t>
  </si>
  <si>
    <t>alpha DNA polymerase:primase complex</t>
  </si>
  <si>
    <t>GO:0005662</t>
  </si>
  <si>
    <t>DNA replication factor A complex</t>
  </si>
  <si>
    <t>GO:0005663</t>
  </si>
  <si>
    <t>DNA replication factor C complex</t>
  </si>
  <si>
    <t>GO:0005664</t>
  </si>
  <si>
    <t>nuclear origin of replication recognition complex</t>
  </si>
  <si>
    <t>GO:0005665</t>
  </si>
  <si>
    <t>RNA polymerase II, core complex</t>
  </si>
  <si>
    <t>GO:0005666</t>
  </si>
  <si>
    <t>RNA polymerase III complex</t>
  </si>
  <si>
    <t>GO:0005667</t>
  </si>
  <si>
    <t>transcription regulator complex</t>
  </si>
  <si>
    <t>GO:0005669</t>
  </si>
  <si>
    <t>transcription factor TFIID complex</t>
  </si>
  <si>
    <t>GO:0005671</t>
  </si>
  <si>
    <t>Ada2/Gcn5/Ada3 transcription activator complex</t>
  </si>
  <si>
    <t>GO:0005672</t>
  </si>
  <si>
    <t>transcription factor TFIIA complex</t>
  </si>
  <si>
    <t>GO:0005673</t>
  </si>
  <si>
    <t>transcription factor TFIIE complex</t>
  </si>
  <si>
    <t>GO:0005674</t>
  </si>
  <si>
    <t>transcription factor TFIIF complex</t>
  </si>
  <si>
    <t>GO:0005675</t>
  </si>
  <si>
    <t>transcription factor TFIIH holo complex</t>
  </si>
  <si>
    <t>GO:0005677</t>
  </si>
  <si>
    <t>chromatin silencing complex</t>
  </si>
  <si>
    <t>GO:0005680</t>
  </si>
  <si>
    <t>anaphase-promoting complex</t>
  </si>
  <si>
    <t>GO:0005681</t>
  </si>
  <si>
    <t>spliceosomal complex</t>
  </si>
  <si>
    <t>GO:0005682</t>
  </si>
  <si>
    <t>U5 snRNP</t>
  </si>
  <si>
    <t>GO:0005683</t>
  </si>
  <si>
    <t>U7 snRNP</t>
  </si>
  <si>
    <t>GO:0005684</t>
  </si>
  <si>
    <t>U2-type spliceosomal complex</t>
  </si>
  <si>
    <t>GO:0005685</t>
  </si>
  <si>
    <t>U1 snRNP</t>
  </si>
  <si>
    <t>GO:0005686</t>
  </si>
  <si>
    <t>U2 snRNP</t>
  </si>
  <si>
    <t>GO:0005687</t>
  </si>
  <si>
    <t>U4 snRNP</t>
  </si>
  <si>
    <t>GO:0005688</t>
  </si>
  <si>
    <t>U6 snRNP</t>
  </si>
  <si>
    <t>GO:0005689</t>
  </si>
  <si>
    <t>U12-type spliceosomal complex</t>
  </si>
  <si>
    <t>GO:0005690</t>
  </si>
  <si>
    <t>U4atac snRNP</t>
  </si>
  <si>
    <t>GO:0005693</t>
  </si>
  <si>
    <t>U12 snRNP</t>
  </si>
  <si>
    <t>GO:0005694</t>
  </si>
  <si>
    <t>chromosome</t>
  </si>
  <si>
    <t>GO:0005697</t>
  </si>
  <si>
    <t>telomerase holoenzyme complex</t>
  </si>
  <si>
    <t>GO:0005700</t>
  </si>
  <si>
    <t>polytene chromosome</t>
  </si>
  <si>
    <t>GO:0005701</t>
  </si>
  <si>
    <t>polytene chromosome chromocenter</t>
  </si>
  <si>
    <t>GO:0005703</t>
  </si>
  <si>
    <t>polytene chromosome puff</t>
  </si>
  <si>
    <t>GO:0005704</t>
  </si>
  <si>
    <t>polytene chromosome band</t>
  </si>
  <si>
    <t>GO:0005705</t>
  </si>
  <si>
    <t>polytene chromosome interband</t>
  </si>
  <si>
    <t>GO:0005712</t>
  </si>
  <si>
    <t>chiasma</t>
  </si>
  <si>
    <t>GO:0005721</t>
  </si>
  <si>
    <t>pericentric heterochromatin</t>
  </si>
  <si>
    <t>GO:0005722</t>
  </si>
  <si>
    <t>beta-heterochromatin</t>
  </si>
  <si>
    <t>GO:0005723</t>
  </si>
  <si>
    <t>alpha-heterochromatin</t>
  </si>
  <si>
    <t>GO:0005725</t>
  </si>
  <si>
    <t>intercalary heterochromatin</t>
  </si>
  <si>
    <t>GO:0005726</t>
  </si>
  <si>
    <t>perichromatin fibrils</t>
  </si>
  <si>
    <t>GO:0005730</t>
  </si>
  <si>
    <t>nucleolus</t>
  </si>
  <si>
    <t>GO:0005732</t>
  </si>
  <si>
    <t>sno(s)RNA-containing ribonucleoprotein complex</t>
  </si>
  <si>
    <t>GO:0005736</t>
  </si>
  <si>
    <t>RNA polymerase I complex</t>
  </si>
  <si>
    <t>GO:0005737</t>
  </si>
  <si>
    <t>cytoplasm</t>
  </si>
  <si>
    <t>GO:0005739</t>
  </si>
  <si>
    <t>mitochondrion</t>
  </si>
  <si>
    <t>GO:0005740</t>
  </si>
  <si>
    <t>mitochondrial envelope</t>
  </si>
  <si>
    <t>GO:0005741</t>
  </si>
  <si>
    <t>mitochondrial outer membrane</t>
  </si>
  <si>
    <t>GO:0005742</t>
  </si>
  <si>
    <t>mitochondrial outer membrane translocase complex</t>
  </si>
  <si>
    <t>GO:0005743</t>
  </si>
  <si>
    <t>mitochondrial inner membrane</t>
  </si>
  <si>
    <t>GO:0005744</t>
  </si>
  <si>
    <t>TIM23 mitochondrial import inner membrane translocase complex</t>
  </si>
  <si>
    <t>GO:0005746</t>
  </si>
  <si>
    <t>mitochondrial respirasome</t>
  </si>
  <si>
    <t>GO:0005747</t>
  </si>
  <si>
    <t>mitochondrial respiratory chain complex I</t>
  </si>
  <si>
    <t>GO:0005749</t>
  </si>
  <si>
    <t>mitochondrial respiratory chain complex II, succinate dehydrogenase complex (ubiquinone)</t>
  </si>
  <si>
    <t>GO:0005750</t>
  </si>
  <si>
    <t>mitochondrial respiratory chain complex III</t>
  </si>
  <si>
    <t>GO:0005751</t>
  </si>
  <si>
    <t>mitochondrial respiratory chain complex IV</t>
  </si>
  <si>
    <t>GO:0005753</t>
  </si>
  <si>
    <t>mitochondrial proton-transporting ATP synthase complex</t>
  </si>
  <si>
    <t>GO:0005756</t>
  </si>
  <si>
    <t>mitochondrial proton-transporting ATP synthase, central stalk</t>
  </si>
  <si>
    <t>GO:0005758</t>
  </si>
  <si>
    <t>mitochondrial intermembrane space</t>
  </si>
  <si>
    <t>GO:0005759</t>
  </si>
  <si>
    <t>mitochondrial matrix</t>
  </si>
  <si>
    <t>GO:0005760</t>
  </si>
  <si>
    <t>gamma DNA polymerase complex</t>
  </si>
  <si>
    <t>GO:0005761</t>
  </si>
  <si>
    <t>mitochondrial ribosome</t>
  </si>
  <si>
    <t>GO:0005762</t>
  </si>
  <si>
    <t>mitochondrial large ribosomal subunit</t>
  </si>
  <si>
    <t>GO:0005763</t>
  </si>
  <si>
    <t>mitochondrial small ribosomal subunit</t>
  </si>
  <si>
    <t>GO:0005764</t>
  </si>
  <si>
    <t>lysosome</t>
  </si>
  <si>
    <t>GO:0005765</t>
  </si>
  <si>
    <t>lysosomal membrane</t>
  </si>
  <si>
    <t>GO:0005767</t>
  </si>
  <si>
    <t>secondary lysosome</t>
  </si>
  <si>
    <t>GO:0005768</t>
  </si>
  <si>
    <t>endosome</t>
  </si>
  <si>
    <t>GO:0005769</t>
  </si>
  <si>
    <t>early endosome</t>
  </si>
  <si>
    <t>GO:0005770</t>
  </si>
  <si>
    <t>late endosome</t>
  </si>
  <si>
    <t>GO:0005771</t>
  </si>
  <si>
    <t>multivesicular body</t>
  </si>
  <si>
    <t>GO:0005773</t>
  </si>
  <si>
    <t>vacuole</t>
  </si>
  <si>
    <t>GO:0005774</t>
  </si>
  <si>
    <t>vacuolar membrane</t>
  </si>
  <si>
    <t>GO:0005776</t>
  </si>
  <si>
    <t>autophagosome</t>
  </si>
  <si>
    <t>GO:0005777</t>
  </si>
  <si>
    <t>peroxisome</t>
  </si>
  <si>
    <t>GO:0005778</t>
  </si>
  <si>
    <t>peroxisomal membrane</t>
  </si>
  <si>
    <t>GO:0005779</t>
  </si>
  <si>
    <t>integral component of peroxisomal membrane</t>
  </si>
  <si>
    <t>GO:0005783</t>
  </si>
  <si>
    <t>endoplasmic reticulum</t>
  </si>
  <si>
    <t>GO:0005785</t>
  </si>
  <si>
    <t>signal recognition particle receptor complex</t>
  </si>
  <si>
    <t>GO:0005786</t>
  </si>
  <si>
    <t>signal recognition particle, endoplasmic reticulum targeting</t>
  </si>
  <si>
    <t>GO:0005787</t>
  </si>
  <si>
    <t>signal peptidase complex</t>
  </si>
  <si>
    <t>GO:0005788</t>
  </si>
  <si>
    <t>endoplasmic reticulum lumen</t>
  </si>
  <si>
    <t>GO:0005789</t>
  </si>
  <si>
    <t>endoplasmic reticulum membrane</t>
  </si>
  <si>
    <t>GO:0005790</t>
  </si>
  <si>
    <t>smooth endoplasmic reticulum</t>
  </si>
  <si>
    <t>GO:0005791</t>
  </si>
  <si>
    <t>rough endoplasmic reticulum</t>
  </si>
  <si>
    <t>GO:0005793</t>
  </si>
  <si>
    <t>endoplasmic reticulum-Golgi intermediate compartment</t>
  </si>
  <si>
    <t>GO:0005794</t>
  </si>
  <si>
    <t>Golgi apparatus</t>
  </si>
  <si>
    <t>GO:0005795</t>
  </si>
  <si>
    <t>Golgi stack</t>
  </si>
  <si>
    <t>GO:0005797</t>
  </si>
  <si>
    <t>Golgi medial cisterna</t>
  </si>
  <si>
    <t>GO:0005798</t>
  </si>
  <si>
    <t>Golgi-associated vesicle</t>
  </si>
  <si>
    <t>GO:0005801</t>
  </si>
  <si>
    <t>cis-Golgi network</t>
  </si>
  <si>
    <t>GO:0005802</t>
  </si>
  <si>
    <t>trans-Golgi network</t>
  </si>
  <si>
    <t>GO:0005811</t>
  </si>
  <si>
    <t>lipid droplet</t>
  </si>
  <si>
    <t>GO:0005813</t>
  </si>
  <si>
    <t>centrosome</t>
  </si>
  <si>
    <t>GO:0005814</t>
  </si>
  <si>
    <t>centriole</t>
  </si>
  <si>
    <t>GO:0005815</t>
  </si>
  <si>
    <t>microtubule organizing center</t>
  </si>
  <si>
    <t>GO:0005818</t>
  </si>
  <si>
    <t>aster</t>
  </si>
  <si>
    <t>GO:0005819</t>
  </si>
  <si>
    <t>spindle</t>
  </si>
  <si>
    <t>GO:0005826</t>
  </si>
  <si>
    <t>actomyosin contractile ring</t>
  </si>
  <si>
    <t>GO:0005827</t>
  </si>
  <si>
    <t>polar microtubule</t>
  </si>
  <si>
    <t>GO:0005828</t>
  </si>
  <si>
    <t>kinetochore microtubule</t>
  </si>
  <si>
    <t>GO:0005829</t>
  </si>
  <si>
    <t>cytosol</t>
  </si>
  <si>
    <t>GO:0005832</t>
  </si>
  <si>
    <t>chaperonin-containing T-complex</t>
  </si>
  <si>
    <t>GO:0005834</t>
  </si>
  <si>
    <t>heterotrimeric G-protein complex</t>
  </si>
  <si>
    <t>GO:0005838</t>
  </si>
  <si>
    <t>proteasome regulatory particle</t>
  </si>
  <si>
    <t>GO:0005839</t>
  </si>
  <si>
    <t>proteasome core complex</t>
  </si>
  <si>
    <t>GO:0005840</t>
  </si>
  <si>
    <t>ribosome</t>
  </si>
  <si>
    <t>GO:0005844</t>
  </si>
  <si>
    <t>polysome</t>
  </si>
  <si>
    <t>GO:0005845</t>
  </si>
  <si>
    <t>mRNA cap binding complex</t>
  </si>
  <si>
    <t>GO:0005846</t>
  </si>
  <si>
    <t>nuclear cap binding complex</t>
  </si>
  <si>
    <t>GO:0005847</t>
  </si>
  <si>
    <t>mRNA cleavage and polyadenylation specificity factor complex</t>
  </si>
  <si>
    <t>GO:0005848</t>
  </si>
  <si>
    <t>mRNA cleavage stimulating factor complex</t>
  </si>
  <si>
    <t>GO:0005849</t>
  </si>
  <si>
    <t>mRNA cleavage factor complex</t>
  </si>
  <si>
    <t>GO:0005851</t>
  </si>
  <si>
    <t>eukaryotic translation initiation factor 2B complex</t>
  </si>
  <si>
    <t>GO:0005852</t>
  </si>
  <si>
    <t>eukaryotic translation initiation factor 3 complex</t>
  </si>
  <si>
    <t>GO:0005853</t>
  </si>
  <si>
    <t>eukaryotic translation elongation factor 1 complex</t>
  </si>
  <si>
    <t>GO:0005854</t>
  </si>
  <si>
    <t>nascent polypeptide-associated complex</t>
  </si>
  <si>
    <t>GO:0005856</t>
  </si>
  <si>
    <t>cytoskeleton</t>
  </si>
  <si>
    <t>GO:0005858</t>
  </si>
  <si>
    <t>axonemal dynein complex</t>
  </si>
  <si>
    <t>GO:0005859</t>
  </si>
  <si>
    <t>muscle myosin complex</t>
  </si>
  <si>
    <t>GO:0005861</t>
  </si>
  <si>
    <t>troponin complex</t>
  </si>
  <si>
    <t>GO:0005862</t>
  </si>
  <si>
    <t>muscle thin filament tropomyosin</t>
  </si>
  <si>
    <t>GO:0005863</t>
  </si>
  <si>
    <t>striated muscle myosin thick filament</t>
  </si>
  <si>
    <t>GO:0005865</t>
  </si>
  <si>
    <t>striated muscle thin filament</t>
  </si>
  <si>
    <t>GO:0005868</t>
  </si>
  <si>
    <t>cytoplasmic dynein complex</t>
  </si>
  <si>
    <t>GO:0005869</t>
  </si>
  <si>
    <t>dynactin complex</t>
  </si>
  <si>
    <t>GO:0005871</t>
  </si>
  <si>
    <t>kinesin complex</t>
  </si>
  <si>
    <t>GO:0005874</t>
  </si>
  <si>
    <t>microtubule</t>
  </si>
  <si>
    <t>GO:0005875</t>
  </si>
  <si>
    <t>microtubule associated complex</t>
  </si>
  <si>
    <t>GO:0005876</t>
  </si>
  <si>
    <t>spindle microtubule</t>
  </si>
  <si>
    <t>GO:0005879</t>
  </si>
  <si>
    <t>axonemal microtubule</t>
  </si>
  <si>
    <t>GO:0005880</t>
  </si>
  <si>
    <t>nuclear microtubule</t>
  </si>
  <si>
    <t>GO:0005881</t>
  </si>
  <si>
    <t>cytoplasmic microtubule</t>
  </si>
  <si>
    <t>GO:0005882</t>
  </si>
  <si>
    <t>intermediate filament</t>
  </si>
  <si>
    <t>GO:0005884</t>
  </si>
  <si>
    <t>actin filament</t>
  </si>
  <si>
    <t>GO:0005885</t>
  </si>
  <si>
    <t>Arp2/3 protein complex</t>
  </si>
  <si>
    <t>GO:0005886</t>
  </si>
  <si>
    <t>plasma membrane</t>
  </si>
  <si>
    <t>GO:0005887</t>
  </si>
  <si>
    <t>integral component of plasma membrane</t>
  </si>
  <si>
    <t>GO:0005890</t>
  </si>
  <si>
    <t>sodium:potassium-exchanging ATPase complex</t>
  </si>
  <si>
    <t>GO:0005891</t>
  </si>
  <si>
    <t>voltage-gated calcium channel complex</t>
  </si>
  <si>
    <t>GO:0005892</t>
  </si>
  <si>
    <t>acetylcholine-gated channel complex</t>
  </si>
  <si>
    <t>GO:0005899</t>
  </si>
  <si>
    <t>insulin receptor complex</t>
  </si>
  <si>
    <t>GO:0005901</t>
  </si>
  <si>
    <t>caveola</t>
  </si>
  <si>
    <t>GO:0005902</t>
  </si>
  <si>
    <t>microvillus</t>
  </si>
  <si>
    <t>GO:0005903</t>
  </si>
  <si>
    <t>brush border</t>
  </si>
  <si>
    <t>GO:0005905</t>
  </si>
  <si>
    <t>clathrin-coated pit</t>
  </si>
  <si>
    <t>GO:0005911</t>
  </si>
  <si>
    <t>cell-cell junction</t>
  </si>
  <si>
    <t>GO:0005912</t>
  </si>
  <si>
    <t>adherens junction</t>
  </si>
  <si>
    <t>GO:0005914</t>
  </si>
  <si>
    <t>spot adherens junction</t>
  </si>
  <si>
    <t>GO:0005915</t>
  </si>
  <si>
    <t>zonula adherens</t>
  </si>
  <si>
    <t>GO:0005917</t>
  </si>
  <si>
    <t>nephrocyte diaphragm</t>
  </si>
  <si>
    <t>GO:0005918</t>
  </si>
  <si>
    <t>septate junction</t>
  </si>
  <si>
    <t>GO:0005919</t>
  </si>
  <si>
    <t>pleated septate junction</t>
  </si>
  <si>
    <t>GO:0005920</t>
  </si>
  <si>
    <t>smooth septate junction</t>
  </si>
  <si>
    <t>GO:0005923</t>
  </si>
  <si>
    <t>bicellular tight junction</t>
  </si>
  <si>
    <t>GO:0005924</t>
  </si>
  <si>
    <t>obsolete cell-substrate adherens junction</t>
  </si>
  <si>
    <t>GO:0005925</t>
  </si>
  <si>
    <t>focal adhesion</t>
  </si>
  <si>
    <t>GO:0005927</t>
  </si>
  <si>
    <t>muscle tendon junction</t>
  </si>
  <si>
    <t>GO:0005929</t>
  </si>
  <si>
    <t>cilium</t>
  </si>
  <si>
    <t>GO:0005930</t>
  </si>
  <si>
    <t>axoneme</t>
  </si>
  <si>
    <t>GO:0005938</t>
  </si>
  <si>
    <t>cell cortex</t>
  </si>
  <si>
    <t>GO:0005940</t>
  </si>
  <si>
    <t>septin ring</t>
  </si>
  <si>
    <t>GO:0005942</t>
  </si>
  <si>
    <t>phosphatidylinositol 3-kinase complex</t>
  </si>
  <si>
    <t>GO:0005943</t>
  </si>
  <si>
    <t>phosphatidylinositol 3-kinase complex, class IA</t>
  </si>
  <si>
    <t>GO:0005945</t>
  </si>
  <si>
    <t>6-phosphofructokinase complex</t>
  </si>
  <si>
    <t>GO:0005947</t>
  </si>
  <si>
    <t>mitochondrial alpha-ketoglutarate dehydrogenase complex</t>
  </si>
  <si>
    <t>GO:0005953</t>
  </si>
  <si>
    <t>CAAX-protein geranylgeranyltransferase complex</t>
  </si>
  <si>
    <t>GO:0005954</t>
  </si>
  <si>
    <t>calcium- and calmodulin-dependent protein kinase complex</t>
  </si>
  <si>
    <t>GO:0005955</t>
  </si>
  <si>
    <t>calcineurin complex</t>
  </si>
  <si>
    <t>GO:0005956</t>
  </si>
  <si>
    <t>protein kinase CK2 complex</t>
  </si>
  <si>
    <t>GO:0005958</t>
  </si>
  <si>
    <t>DNA-dependent protein kinase-DNA ligase 4 complex</t>
  </si>
  <si>
    <t>GO:0005960</t>
  </si>
  <si>
    <t>glycine cleavage complex</t>
  </si>
  <si>
    <t>GO:0005964</t>
  </si>
  <si>
    <t>phosphorylase kinase complex</t>
  </si>
  <si>
    <t>GO:0005965</t>
  </si>
  <si>
    <t>protein farnesyltransferase complex</t>
  </si>
  <si>
    <t>GO:0005967</t>
  </si>
  <si>
    <t>mitochondrial pyruvate dehydrogenase complex</t>
  </si>
  <si>
    <t>GO:0005968</t>
  </si>
  <si>
    <t>Rab-protein geranylgeranyltransferase complex</t>
  </si>
  <si>
    <t>GO:0005971</t>
  </si>
  <si>
    <t>ribonucleoside-diphosphate reductase complex</t>
  </si>
  <si>
    <t>GO:0005975</t>
  </si>
  <si>
    <t>carbohydrate metabolic process</t>
  </si>
  <si>
    <t>GO:0005976</t>
  </si>
  <si>
    <t>polysaccharide metabolic process</t>
  </si>
  <si>
    <t>GO:0005977</t>
  </si>
  <si>
    <t>glycogen metabolic process</t>
  </si>
  <si>
    <t>GO:0005978</t>
  </si>
  <si>
    <t>glycogen biosynthetic process</t>
  </si>
  <si>
    <t>GO:0005979</t>
  </si>
  <si>
    <t>regulation of glycogen biosynthetic process</t>
  </si>
  <si>
    <t>GO:0005980</t>
  </si>
  <si>
    <t>glycogen catabolic process</t>
  </si>
  <si>
    <t>GO:0005981</t>
  </si>
  <si>
    <t>regulation of glycogen catabolic process</t>
  </si>
  <si>
    <t>GO:0005984</t>
  </si>
  <si>
    <t>disaccharide metabolic process</t>
  </si>
  <si>
    <t>GO:0005985</t>
  </si>
  <si>
    <t>sucrose metabolic process</t>
  </si>
  <si>
    <t>GO:0005986</t>
  </si>
  <si>
    <t>sucrose biosynthetic process</t>
  </si>
  <si>
    <t>GO:0005991</t>
  </si>
  <si>
    <t>trehalose metabolic process</t>
  </si>
  <si>
    <t>GO:0005996</t>
  </si>
  <si>
    <t>monosaccharide metabolic process</t>
  </si>
  <si>
    <t>GO:0005997</t>
  </si>
  <si>
    <t>xylulose metabolic process</t>
  </si>
  <si>
    <t>GO:0006000</t>
  </si>
  <si>
    <t>fructose metabolic process</t>
  </si>
  <si>
    <t>GO:0006002</t>
  </si>
  <si>
    <t>fructose 6-phosphate metabolic process</t>
  </si>
  <si>
    <t>GO:0006004</t>
  </si>
  <si>
    <t>fucose metabolic process</t>
  </si>
  <si>
    <t>GO:0006006</t>
  </si>
  <si>
    <t>glucose metabolic process</t>
  </si>
  <si>
    <t>GO:0006007</t>
  </si>
  <si>
    <t>glucose catabolic process</t>
  </si>
  <si>
    <t>GO:0006011</t>
  </si>
  <si>
    <t>UDP-glucose metabolic process</t>
  </si>
  <si>
    <t>GO:0006012</t>
  </si>
  <si>
    <t>galactose metabolic process</t>
  </si>
  <si>
    <t>GO:0006013</t>
  </si>
  <si>
    <t>mannose metabolic process</t>
  </si>
  <si>
    <t>GO:0006014</t>
  </si>
  <si>
    <t>D-ribose metabolic process</t>
  </si>
  <si>
    <t>GO:0006020</t>
  </si>
  <si>
    <t>inositol metabolic process</t>
  </si>
  <si>
    <t>GO:0006021</t>
  </si>
  <si>
    <t>inositol biosynthetic process</t>
  </si>
  <si>
    <t>GO:0006022</t>
  </si>
  <si>
    <t>aminoglycan metabolic process</t>
  </si>
  <si>
    <t>GO:0006023</t>
  </si>
  <si>
    <t>aminoglycan biosynthetic process</t>
  </si>
  <si>
    <t>GO:0006024</t>
  </si>
  <si>
    <t>glycosaminoglycan biosynthetic process</t>
  </si>
  <si>
    <t>GO:0006026</t>
  </si>
  <si>
    <t>aminoglycan catabolic process</t>
  </si>
  <si>
    <t>GO:0006027</t>
  </si>
  <si>
    <t>glycosaminoglycan catabolic process</t>
  </si>
  <si>
    <t>GO:0006029</t>
  </si>
  <si>
    <t>proteoglycan metabolic process</t>
  </si>
  <si>
    <t>GO:0006030</t>
  </si>
  <si>
    <t>chitin metabolic process</t>
  </si>
  <si>
    <t>GO:0006031</t>
  </si>
  <si>
    <t>chitin biosynthetic process</t>
  </si>
  <si>
    <t>GO:0006032</t>
  </si>
  <si>
    <t>chitin catabolic process</t>
  </si>
  <si>
    <t>GO:0006034</t>
  </si>
  <si>
    <t>cuticle chitin metabolic process</t>
  </si>
  <si>
    <t>GO:0006035</t>
  </si>
  <si>
    <t>cuticle chitin biosynthetic process</t>
  </si>
  <si>
    <t>GO:0006037</t>
  </si>
  <si>
    <t>cell wall chitin metabolic process</t>
  </si>
  <si>
    <t>GO:0006038</t>
  </si>
  <si>
    <t>cell wall chitin biosynthetic process</t>
  </si>
  <si>
    <t>GO:0006040</t>
  </si>
  <si>
    <t>amino sugar metabolic process</t>
  </si>
  <si>
    <t>GO:0006041</t>
  </si>
  <si>
    <t>glucosamine metabolic process</t>
  </si>
  <si>
    <t>GO:0006043</t>
  </si>
  <si>
    <t>glucosamine catabolic process</t>
  </si>
  <si>
    <t>GO:0006044</t>
  </si>
  <si>
    <t>N-acetylglucosamine metabolic process</t>
  </si>
  <si>
    <t>GO:0006046</t>
  </si>
  <si>
    <t>N-acetylglucosamine catabolic process</t>
  </si>
  <si>
    <t>GO:0006047</t>
  </si>
  <si>
    <t>UDP-N-acetylglucosamine metabolic process</t>
  </si>
  <si>
    <t>GO:0006048</t>
  </si>
  <si>
    <t>UDP-N-acetylglucosamine biosynthetic process</t>
  </si>
  <si>
    <t>GO:0006066</t>
  </si>
  <si>
    <t>alcohol metabolic process</t>
  </si>
  <si>
    <t>GO:0006067</t>
  </si>
  <si>
    <t>ethanol metabolic process</t>
  </si>
  <si>
    <t>GO:0006071</t>
  </si>
  <si>
    <t>glycerol metabolic process</t>
  </si>
  <si>
    <t>GO:0006072</t>
  </si>
  <si>
    <t>glycerol-3-phosphate metabolic process</t>
  </si>
  <si>
    <t>GO:0006073</t>
  </si>
  <si>
    <t>cellular glucan metabolic process</t>
  </si>
  <si>
    <t>GO:0006081</t>
  </si>
  <si>
    <t>cellular aldehyde metabolic process</t>
  </si>
  <si>
    <t>GO:0006082</t>
  </si>
  <si>
    <t>organic acid metabolic process</t>
  </si>
  <si>
    <t>GO:0006084</t>
  </si>
  <si>
    <t>acetyl-CoA metabolic process</t>
  </si>
  <si>
    <t>GO:0006085</t>
  </si>
  <si>
    <t>acetyl-CoA biosynthetic process</t>
  </si>
  <si>
    <t>GO:0006086</t>
  </si>
  <si>
    <t>acetyl-CoA biosynthetic process from pyruvate</t>
  </si>
  <si>
    <t>GO:0006089</t>
  </si>
  <si>
    <t>lactate metabolic process</t>
  </si>
  <si>
    <t>GO:0006090</t>
  </si>
  <si>
    <t>pyruvate metabolic process</t>
  </si>
  <si>
    <t>GO:0006091</t>
  </si>
  <si>
    <t>generation of precursor metabolites and energy</t>
  </si>
  <si>
    <t>GO:0006094</t>
  </si>
  <si>
    <t>gluconeogenesis</t>
  </si>
  <si>
    <t>GO:0006096</t>
  </si>
  <si>
    <t>glycolytic process</t>
  </si>
  <si>
    <t>GO:0006098</t>
  </si>
  <si>
    <t>pentose-phosphate shunt</t>
  </si>
  <si>
    <t>GO:0006099</t>
  </si>
  <si>
    <t>tricarboxylic acid cycle</t>
  </si>
  <si>
    <t>GO:0006101</t>
  </si>
  <si>
    <t>citrate metabolic process</t>
  </si>
  <si>
    <t>GO:0006102</t>
  </si>
  <si>
    <t>isocitrate metabolic process</t>
  </si>
  <si>
    <t>GO:0006103</t>
  </si>
  <si>
    <t>2-oxoglutarate metabolic process</t>
  </si>
  <si>
    <t>GO:0006105</t>
  </si>
  <si>
    <t>succinate metabolic process</t>
  </si>
  <si>
    <t>GO:0006106</t>
  </si>
  <si>
    <t>fumarate metabolic process</t>
  </si>
  <si>
    <t>GO:0006107</t>
  </si>
  <si>
    <t>oxaloacetate metabolic process</t>
  </si>
  <si>
    <t>GO:0006108</t>
  </si>
  <si>
    <t>malate metabolic process</t>
  </si>
  <si>
    <t>GO:0006109</t>
  </si>
  <si>
    <t>regulation of carbohydrate metabolic process</t>
  </si>
  <si>
    <t>GO:0006110</t>
  </si>
  <si>
    <t>regulation of glycolytic process</t>
  </si>
  <si>
    <t>GO:0006111</t>
  </si>
  <si>
    <t>regulation of gluconeogenesis</t>
  </si>
  <si>
    <t>GO:0006112</t>
  </si>
  <si>
    <t>energy reserve metabolic process</t>
  </si>
  <si>
    <t>GO:0006116</t>
  </si>
  <si>
    <t>NADH oxidation</t>
  </si>
  <si>
    <t>GO:0006117</t>
  </si>
  <si>
    <t>acetaldehyde metabolic process</t>
  </si>
  <si>
    <t>GO:0006119</t>
  </si>
  <si>
    <t>oxidative phosphorylation</t>
  </si>
  <si>
    <t>GO:0006120</t>
  </si>
  <si>
    <t>mitochondrial electron transport, NADH to ubiquinone</t>
  </si>
  <si>
    <t>GO:0006121</t>
  </si>
  <si>
    <t>mitochondrial electron transport, succinate to ubiquinone</t>
  </si>
  <si>
    <t>GO:0006122</t>
  </si>
  <si>
    <t>mitochondrial electron transport, ubiquinol to cytochrome c</t>
  </si>
  <si>
    <t>GO:0006123</t>
  </si>
  <si>
    <t>mitochondrial electron transport, cytochrome c to oxygen</t>
  </si>
  <si>
    <t>GO:0006127</t>
  </si>
  <si>
    <t>glycerophosphate shuttle</t>
  </si>
  <si>
    <t>GO:0006139</t>
  </si>
  <si>
    <t>nucleobase-containing compound metabolic process</t>
  </si>
  <si>
    <t>GO:0006140</t>
  </si>
  <si>
    <t>regulation of nucleotide metabolic process</t>
  </si>
  <si>
    <t>GO:0006144</t>
  </si>
  <si>
    <t>purine nucleobase metabolic process</t>
  </si>
  <si>
    <t>GO:0006145</t>
  </si>
  <si>
    <t>purine nucleobase catabolic process</t>
  </si>
  <si>
    <t>GO:0006152</t>
  </si>
  <si>
    <t>purine nucleoside catabolic process</t>
  </si>
  <si>
    <t>GO:0006154</t>
  </si>
  <si>
    <t>adenosine catabolic process</t>
  </si>
  <si>
    <t>GO:0006163</t>
  </si>
  <si>
    <t>purine nucleotide metabolic process</t>
  </si>
  <si>
    <t>GO:0006164</t>
  </si>
  <si>
    <t>purine nucleotide biosynthetic process</t>
  </si>
  <si>
    <t>GO:0006165</t>
  </si>
  <si>
    <t>nucleoside diphosphate phosphorylation</t>
  </si>
  <si>
    <t>GO:0006166</t>
  </si>
  <si>
    <t>purine ribonucleoside salvage</t>
  </si>
  <si>
    <t>GO:0006167</t>
  </si>
  <si>
    <t>AMP biosynthetic process</t>
  </si>
  <si>
    <t>GO:0006169</t>
  </si>
  <si>
    <t>adenosine salvage</t>
  </si>
  <si>
    <t>GO:0006171</t>
  </si>
  <si>
    <t>cAMP biosynthetic process</t>
  </si>
  <si>
    <t>GO:0006172</t>
  </si>
  <si>
    <t>ADP biosynthetic process</t>
  </si>
  <si>
    <t>GO:0006177</t>
  </si>
  <si>
    <t>GMP biosynthetic process</t>
  </si>
  <si>
    <t>GO:0006182</t>
  </si>
  <si>
    <t>cGMP biosynthetic process</t>
  </si>
  <si>
    <t>GO:0006183</t>
  </si>
  <si>
    <t>GTP biosynthetic process</t>
  </si>
  <si>
    <t>GO:0006188</t>
  </si>
  <si>
    <t>IMP biosynthetic process</t>
  </si>
  <si>
    <t>GO:0006189</t>
  </si>
  <si>
    <t>'de novo' IMP biosynthetic process</t>
  </si>
  <si>
    <t>GO:0006195</t>
  </si>
  <si>
    <t>purine nucleotide catabolic process</t>
  </si>
  <si>
    <t>GO:0006198</t>
  </si>
  <si>
    <t>cAMP catabolic process</t>
  </si>
  <si>
    <t>GO:0006203</t>
  </si>
  <si>
    <t>dGTP catabolic process</t>
  </si>
  <si>
    <t>GO:0006206</t>
  </si>
  <si>
    <t>pyrimidine nucleobase metabolic process</t>
  </si>
  <si>
    <t>GO:0006207</t>
  </si>
  <si>
    <t>'de novo' pyrimidine nucleobase biosynthetic process</t>
  </si>
  <si>
    <t>GO:0006208</t>
  </si>
  <si>
    <t>pyrimidine nucleobase catabolic process</t>
  </si>
  <si>
    <t>GO:0006212</t>
  </si>
  <si>
    <t>uracil catabolic process</t>
  </si>
  <si>
    <t>GO:0006213</t>
  </si>
  <si>
    <t>pyrimidine nucleoside metabolic process</t>
  </si>
  <si>
    <t>GO:0006216</t>
  </si>
  <si>
    <t>cytidine catabolic process</t>
  </si>
  <si>
    <t>GO:0006220</t>
  </si>
  <si>
    <t>pyrimidine nucleotide metabolic process</t>
  </si>
  <si>
    <t>GO:0006221</t>
  </si>
  <si>
    <t>pyrimidine nucleotide biosynthetic process</t>
  </si>
  <si>
    <t>GO:0006222</t>
  </si>
  <si>
    <t>UMP biosynthetic process</t>
  </si>
  <si>
    <t>GO:0006226</t>
  </si>
  <si>
    <t>dUMP biosynthetic process</t>
  </si>
  <si>
    <t>GO:0006227</t>
  </si>
  <si>
    <t>dUDP biosynthetic process</t>
  </si>
  <si>
    <t>GO:0006228</t>
  </si>
  <si>
    <t>UTP biosynthetic process</t>
  </si>
  <si>
    <t>GO:0006230</t>
  </si>
  <si>
    <t>TMP biosynthetic process</t>
  </si>
  <si>
    <t>GO:0006231</t>
  </si>
  <si>
    <t>dTMP biosynthetic process</t>
  </si>
  <si>
    <t>GO:0006233</t>
  </si>
  <si>
    <t>dTDP biosynthetic process</t>
  </si>
  <si>
    <t>GO:0006235</t>
  </si>
  <si>
    <t>dTTP biosynthetic process</t>
  </si>
  <si>
    <t>GO:0006241</t>
  </si>
  <si>
    <t>CTP biosynthetic process</t>
  </si>
  <si>
    <t>GO:0006259</t>
  </si>
  <si>
    <t>DNA metabolic process</t>
  </si>
  <si>
    <t>GO:0006260</t>
  </si>
  <si>
    <t>DNA replication</t>
  </si>
  <si>
    <t>GO:0006261</t>
  </si>
  <si>
    <t>DNA-dependent DNA replication</t>
  </si>
  <si>
    <t>GO:0006264</t>
  </si>
  <si>
    <t>mitochondrial DNA replication</t>
  </si>
  <si>
    <t>GO:0006265</t>
  </si>
  <si>
    <t>DNA topological change</t>
  </si>
  <si>
    <t>GO:0006266</t>
  </si>
  <si>
    <t>DNA ligation</t>
  </si>
  <si>
    <t>GO:0006267</t>
  </si>
  <si>
    <t>pre-replicative complex assembly involved in nuclear cell cycle DNA replication</t>
  </si>
  <si>
    <t>GO:0006268</t>
  </si>
  <si>
    <t>DNA unwinding involved in DNA replication</t>
  </si>
  <si>
    <t>GO:0006269</t>
  </si>
  <si>
    <t>DNA replication, synthesis of RNA primer</t>
  </si>
  <si>
    <t>GO:0006270</t>
  </si>
  <si>
    <t>DNA replication initiation</t>
  </si>
  <si>
    <t>GO:0006271</t>
  </si>
  <si>
    <t>DNA strand elongation involved in DNA replication</t>
  </si>
  <si>
    <t>GO:0006272</t>
  </si>
  <si>
    <t>leading strand elongation</t>
  </si>
  <si>
    <t>GO:0006273</t>
  </si>
  <si>
    <t>lagging strand elongation</t>
  </si>
  <si>
    <t>GO:0006274</t>
  </si>
  <si>
    <t>DNA replication termination</t>
  </si>
  <si>
    <t>GO:0006275</t>
  </si>
  <si>
    <t>regulation of DNA replication</t>
  </si>
  <si>
    <t>GO:0006277</t>
  </si>
  <si>
    <t>DNA amplification</t>
  </si>
  <si>
    <t>GO:0006278</t>
  </si>
  <si>
    <t>RNA-dependent DNA biosynthetic process</t>
  </si>
  <si>
    <t>GO:0006279</t>
  </si>
  <si>
    <t>premeiotic DNA replication</t>
  </si>
  <si>
    <t>GO:0006281</t>
  </si>
  <si>
    <t>DNA repair</t>
  </si>
  <si>
    <t>GO:0006282</t>
  </si>
  <si>
    <t>regulation of DNA repair</t>
  </si>
  <si>
    <t>GO:0006283</t>
  </si>
  <si>
    <t>transcription-coupled nucleotide-excision repair</t>
  </si>
  <si>
    <t>GO:0006284</t>
  </si>
  <si>
    <t>base-excision repair</t>
  </si>
  <si>
    <t>GO:0006285</t>
  </si>
  <si>
    <t>base-excision repair, AP site formation</t>
  </si>
  <si>
    <t>GO:0006287</t>
  </si>
  <si>
    <t>base-excision repair, gap-filling</t>
  </si>
  <si>
    <t>GO:0006289</t>
  </si>
  <si>
    <t>nucleotide-excision repair</t>
  </si>
  <si>
    <t>GO:0006296</t>
  </si>
  <si>
    <t>nucleotide-excision repair, DNA incision, 5'-to lesion</t>
  </si>
  <si>
    <t>GO:0006297</t>
  </si>
  <si>
    <t>nucleotide-excision repair, DNA gap filling</t>
  </si>
  <si>
    <t>GO:0006298</t>
  </si>
  <si>
    <t>mismatch repair</t>
  </si>
  <si>
    <t>GO:0006301</t>
  </si>
  <si>
    <t>postreplication repair</t>
  </si>
  <si>
    <t>GO:0006302</t>
  </si>
  <si>
    <t>double-strand break repair</t>
  </si>
  <si>
    <t>GO:0006303</t>
  </si>
  <si>
    <t>double-strand break repair via nonhomologous end joining</t>
  </si>
  <si>
    <t>GO:0006304</t>
  </si>
  <si>
    <t>DNA modification</t>
  </si>
  <si>
    <t>GO:0006305</t>
  </si>
  <si>
    <t>DNA alkylation</t>
  </si>
  <si>
    <t>GO:0006306</t>
  </si>
  <si>
    <t>DNA methylation</t>
  </si>
  <si>
    <t>GO:0006307</t>
  </si>
  <si>
    <t>DNA dealkylation involved in DNA repair</t>
  </si>
  <si>
    <t>GO:0006308</t>
  </si>
  <si>
    <t>DNA catabolic process</t>
  </si>
  <si>
    <t>GO:0006309</t>
  </si>
  <si>
    <t>apoptotic DNA fragmentation</t>
  </si>
  <si>
    <t>GO:0006310</t>
  </si>
  <si>
    <t>DNA recombination</t>
  </si>
  <si>
    <t>GO:0006311</t>
  </si>
  <si>
    <t>meiotic gene conversion</t>
  </si>
  <si>
    <t>GO:0006312</t>
  </si>
  <si>
    <t>mitotic recombination</t>
  </si>
  <si>
    <t>GO:0006323</t>
  </si>
  <si>
    <t>DNA packaging</t>
  </si>
  <si>
    <t>GO:0006325</t>
  </si>
  <si>
    <t>chromatin organization</t>
  </si>
  <si>
    <t>GO:0006333</t>
  </si>
  <si>
    <t>chromatin assembly or disassembly</t>
  </si>
  <si>
    <t>GO:0006334</t>
  </si>
  <si>
    <t>nucleosome assembly</t>
  </si>
  <si>
    <t>GO:0006336</t>
  </si>
  <si>
    <t>DNA replication-independent nucleosome assembly</t>
  </si>
  <si>
    <t>GO:0006337</t>
  </si>
  <si>
    <t>nucleosome disassembly</t>
  </si>
  <si>
    <t>GO:0006338</t>
  </si>
  <si>
    <t>chromatin remodeling</t>
  </si>
  <si>
    <t>GO:0006342</t>
  </si>
  <si>
    <t>chromatin silencing</t>
  </si>
  <si>
    <t>GO:0006346</t>
  </si>
  <si>
    <t>DNA methylation-dependent heterochromatin assembly</t>
  </si>
  <si>
    <t>GO:0006348</t>
  </si>
  <si>
    <t>chromatin silencing at telomere</t>
  </si>
  <si>
    <t>GO:0006351</t>
  </si>
  <si>
    <t>transcription, DNA-templated</t>
  </si>
  <si>
    <t>GO:0006352</t>
  </si>
  <si>
    <t>DNA-templated transcription, initiation</t>
  </si>
  <si>
    <t>GO:0006353</t>
  </si>
  <si>
    <t>DNA-templated transcription, termination</t>
  </si>
  <si>
    <t>GO:0006354</t>
  </si>
  <si>
    <t>DNA-templated transcription, elongation</t>
  </si>
  <si>
    <t>GO:0006355</t>
  </si>
  <si>
    <t>regulation of transcription, DNA-templated</t>
  </si>
  <si>
    <t>GO:0006356</t>
  </si>
  <si>
    <t>regulation of transcription by RNA polymerase I</t>
  </si>
  <si>
    <t>GO:0006357</t>
  </si>
  <si>
    <t>regulation of transcription by RNA polymerase II</t>
  </si>
  <si>
    <t>GO:0006359</t>
  </si>
  <si>
    <t>regulation of transcription by RNA polymerase III</t>
  </si>
  <si>
    <t>GO:0006360</t>
  </si>
  <si>
    <t>transcription by RNA polymerase I</t>
  </si>
  <si>
    <t>GO:0006361</t>
  </si>
  <si>
    <t>transcription initiation from RNA polymerase I promoter</t>
  </si>
  <si>
    <t>GO:0006363</t>
  </si>
  <si>
    <t>termination of RNA polymerase I transcription</t>
  </si>
  <si>
    <t>GO:0006364</t>
  </si>
  <si>
    <t>rRNA processing</t>
  </si>
  <si>
    <t>GO:0006366</t>
  </si>
  <si>
    <t>transcription by RNA polymerase II</t>
  </si>
  <si>
    <t>GO:0006367</t>
  </si>
  <si>
    <t>transcription initiation from RNA polymerase II promoter</t>
  </si>
  <si>
    <t>GO:0006368</t>
  </si>
  <si>
    <t>transcription elongation from RNA polymerase II promoter</t>
  </si>
  <si>
    <t>GO:0006369</t>
  </si>
  <si>
    <t>termination of RNA polymerase II transcription</t>
  </si>
  <si>
    <t>GO:0006370</t>
  </si>
  <si>
    <t>7-methylguanosine mRNA capping</t>
  </si>
  <si>
    <t>GO:0006376</t>
  </si>
  <si>
    <t>mRNA splice site selection</t>
  </si>
  <si>
    <t>GO:0006378</t>
  </si>
  <si>
    <t>mRNA polyadenylation</t>
  </si>
  <si>
    <t>GO:0006379</t>
  </si>
  <si>
    <t>mRNA cleavage</t>
  </si>
  <si>
    <t>GO:0006382</t>
  </si>
  <si>
    <t>adenosine to inosine editing</t>
  </si>
  <si>
    <t>GO:0006383</t>
  </si>
  <si>
    <t>transcription by RNA polymerase III</t>
  </si>
  <si>
    <t>GO:0006384</t>
  </si>
  <si>
    <t>transcription initiation from RNA polymerase III promoter</t>
  </si>
  <si>
    <t>GO:0006386</t>
  </si>
  <si>
    <t>termination of RNA polymerase III transcription</t>
  </si>
  <si>
    <t>GO:0006388</t>
  </si>
  <si>
    <t>tRNA splicing, via endonucleolytic cleavage and ligation</t>
  </si>
  <si>
    <t>GO:0006390</t>
  </si>
  <si>
    <t>mitochondrial transcription</t>
  </si>
  <si>
    <t>GO:0006396</t>
  </si>
  <si>
    <t>RNA processing</t>
  </si>
  <si>
    <t>GO:0006397</t>
  </si>
  <si>
    <t>mRNA processing</t>
  </si>
  <si>
    <t>GO:0006398</t>
  </si>
  <si>
    <t>mRNA 3'-end processing by stem-loop binding and cleavage</t>
  </si>
  <si>
    <t>GO:0006399</t>
  </si>
  <si>
    <t>tRNA metabolic process</t>
  </si>
  <si>
    <t>GO:0006400</t>
  </si>
  <si>
    <t>tRNA modification</t>
  </si>
  <si>
    <t>GO:0006401</t>
  </si>
  <si>
    <t>RNA catabolic process</t>
  </si>
  <si>
    <t>GO:0006402</t>
  </si>
  <si>
    <t>mRNA catabolic process</t>
  </si>
  <si>
    <t>GO:0006403</t>
  </si>
  <si>
    <t>RNA localization</t>
  </si>
  <si>
    <t>GO:0006405</t>
  </si>
  <si>
    <t>RNA export from nucleus</t>
  </si>
  <si>
    <t>GO:0006406</t>
  </si>
  <si>
    <t>mRNA export from nucleus</t>
  </si>
  <si>
    <t>GO:0006407</t>
  </si>
  <si>
    <t>rRNA export from nucleus</t>
  </si>
  <si>
    <t>GO:0006408</t>
  </si>
  <si>
    <t>snRNA export from nucleus</t>
  </si>
  <si>
    <t>GO:0006409</t>
  </si>
  <si>
    <t>tRNA export from nucleus</t>
  </si>
  <si>
    <t>GO:0006412</t>
  </si>
  <si>
    <t>translation</t>
  </si>
  <si>
    <t>GO:0006413</t>
  </si>
  <si>
    <t>translational initiation</t>
  </si>
  <si>
    <t>GO:0006414</t>
  </si>
  <si>
    <t>translational elongation</t>
  </si>
  <si>
    <t>GO:0006415</t>
  </si>
  <si>
    <t>translational termination</t>
  </si>
  <si>
    <t>GO:0006417</t>
  </si>
  <si>
    <t>regulation of translation</t>
  </si>
  <si>
    <t>GO:0006418</t>
  </si>
  <si>
    <t>tRNA aminoacylation for protein translation</t>
  </si>
  <si>
    <t>GO:0006419</t>
  </si>
  <si>
    <t>alanyl-tRNA aminoacylation</t>
  </si>
  <si>
    <t>GO:0006420</t>
  </si>
  <si>
    <t>arginyl-tRNA aminoacylation</t>
  </si>
  <si>
    <t>GO:0006421</t>
  </si>
  <si>
    <t>asparaginyl-tRNA aminoacylation</t>
  </si>
  <si>
    <t>GO:0006422</t>
  </si>
  <si>
    <t>aspartyl-tRNA aminoacylation</t>
  </si>
  <si>
    <t>GO:0006423</t>
  </si>
  <si>
    <t>cysteinyl-tRNA aminoacylation</t>
  </si>
  <si>
    <t>GO:0006424</t>
  </si>
  <si>
    <t>glutamyl-tRNA aminoacylation</t>
  </si>
  <si>
    <t>GO:0006425</t>
  </si>
  <si>
    <t>glutaminyl-tRNA aminoacylation</t>
  </si>
  <si>
    <t>GO:0006426</t>
  </si>
  <si>
    <t>glycyl-tRNA aminoacylation</t>
  </si>
  <si>
    <t>GO:0006427</t>
  </si>
  <si>
    <t>histidyl-tRNA aminoacylation</t>
  </si>
  <si>
    <t>GO:0006428</t>
  </si>
  <si>
    <t>isoleucyl-tRNA aminoacylation</t>
  </si>
  <si>
    <t>GO:0006429</t>
  </si>
  <si>
    <t>leucyl-tRNA aminoacylation</t>
  </si>
  <si>
    <t>GO:0006430</t>
  </si>
  <si>
    <t>lysyl-tRNA aminoacylation</t>
  </si>
  <si>
    <t>GO:0006431</t>
  </si>
  <si>
    <t>methionyl-tRNA aminoacylation</t>
  </si>
  <si>
    <t>GO:0006432</t>
  </si>
  <si>
    <t>phenylalanyl-tRNA aminoacylation</t>
  </si>
  <si>
    <t>GO:0006433</t>
  </si>
  <si>
    <t>prolyl-tRNA aminoacylation</t>
  </si>
  <si>
    <t>GO:0006434</t>
  </si>
  <si>
    <t>seryl-tRNA aminoacylation</t>
  </si>
  <si>
    <t>GO:0006435</t>
  </si>
  <si>
    <t>threonyl-tRNA aminoacylation</t>
  </si>
  <si>
    <t>GO:0006436</t>
  </si>
  <si>
    <t>tryptophanyl-tRNA aminoacylation</t>
  </si>
  <si>
    <t>GO:0006437</t>
  </si>
  <si>
    <t>tyrosyl-tRNA aminoacylation</t>
  </si>
  <si>
    <t>GO:0006438</t>
  </si>
  <si>
    <t>valyl-tRNA aminoacylation</t>
  </si>
  <si>
    <t>GO:0006446</t>
  </si>
  <si>
    <t>regulation of translational initiation</t>
  </si>
  <si>
    <t>GO:0006448</t>
  </si>
  <si>
    <t>regulation of translational elongation</t>
  </si>
  <si>
    <t>GO:0006449</t>
  </si>
  <si>
    <t>regulation of translational termination</t>
  </si>
  <si>
    <t>GO:0006450</t>
  </si>
  <si>
    <t>regulation of translational fidelity</t>
  </si>
  <si>
    <t>GO:0006451</t>
  </si>
  <si>
    <t>translational readthrough</t>
  </si>
  <si>
    <t>GO:0006457</t>
  </si>
  <si>
    <t>protein folding</t>
  </si>
  <si>
    <t>GO:0006458</t>
  </si>
  <si>
    <t>'de novo' protein folding</t>
  </si>
  <si>
    <t>GO:0006464</t>
  </si>
  <si>
    <t>cellular protein modification process</t>
  </si>
  <si>
    <t>GO:0006465</t>
  </si>
  <si>
    <t>signal peptide processing</t>
  </si>
  <si>
    <t>GO:0006468</t>
  </si>
  <si>
    <t>protein phosphorylation</t>
  </si>
  <si>
    <t>GO:0006469</t>
  </si>
  <si>
    <t>negative regulation of protein kinase activity</t>
  </si>
  <si>
    <t>GO:0006470</t>
  </si>
  <si>
    <t>protein dephosphorylation</t>
  </si>
  <si>
    <t>GO:0006471</t>
  </si>
  <si>
    <t>protein ADP-ribosylation</t>
  </si>
  <si>
    <t>GO:0006473</t>
  </si>
  <si>
    <t>protein acetylation</t>
  </si>
  <si>
    <t>GO:0006474</t>
  </si>
  <si>
    <t>N-terminal protein amino acid acetylation</t>
  </si>
  <si>
    <t>GO:0006475</t>
  </si>
  <si>
    <t>internal protein amino acid acetylation</t>
  </si>
  <si>
    <t>GO:0006476</t>
  </si>
  <si>
    <t>protein deacetylation</t>
  </si>
  <si>
    <t>GO:0006477</t>
  </si>
  <si>
    <t>protein sulfation</t>
  </si>
  <si>
    <t>GO:0006478</t>
  </si>
  <si>
    <t>peptidyl-tyrosine sulfation</t>
  </si>
  <si>
    <t>GO:0006479</t>
  </si>
  <si>
    <t>protein methylation</t>
  </si>
  <si>
    <t>GO:0006480</t>
  </si>
  <si>
    <t>N-terminal protein amino acid methylation</t>
  </si>
  <si>
    <t>GO:0006481</t>
  </si>
  <si>
    <t>C-terminal protein methylation</t>
  </si>
  <si>
    <t>GO:0006482</t>
  </si>
  <si>
    <t>protein demethylation</t>
  </si>
  <si>
    <t>GO:0006486</t>
  </si>
  <si>
    <t>protein glycosylation</t>
  </si>
  <si>
    <t>GO:0006487</t>
  </si>
  <si>
    <t>protein N-linked glycosylation</t>
  </si>
  <si>
    <t>GO:0006488</t>
  </si>
  <si>
    <t>dolichol-linked oligosaccharide biosynthetic process</t>
  </si>
  <si>
    <t>GO:0006489</t>
  </si>
  <si>
    <t>dolichyl diphosphate biosynthetic process</t>
  </si>
  <si>
    <t>GO:0006490</t>
  </si>
  <si>
    <t>oligosaccharide-lipid intermediate biosynthetic process</t>
  </si>
  <si>
    <t>GO:0006491</t>
  </si>
  <si>
    <t>N-glycan processing</t>
  </si>
  <si>
    <t>GO:0006493</t>
  </si>
  <si>
    <t>protein O-linked glycosylation</t>
  </si>
  <si>
    <t>GO:0006497</t>
  </si>
  <si>
    <t>protein lipidation</t>
  </si>
  <si>
    <t>GO:0006498</t>
  </si>
  <si>
    <t>N-terminal protein lipidation</t>
  </si>
  <si>
    <t>GO:0006499</t>
  </si>
  <si>
    <t>N-terminal protein myristoylation</t>
  </si>
  <si>
    <t>GO:0006500</t>
  </si>
  <si>
    <t>N-terminal protein palmitoylation</t>
  </si>
  <si>
    <t>GO:0006501</t>
  </si>
  <si>
    <t>C-terminal protein lipidation</t>
  </si>
  <si>
    <t>GO:0006505</t>
  </si>
  <si>
    <t>GPI anchor metabolic process</t>
  </si>
  <si>
    <t>GO:0006506</t>
  </si>
  <si>
    <t>GPI anchor biosynthetic process</t>
  </si>
  <si>
    <t>GO:0006507</t>
  </si>
  <si>
    <t>GPI anchor release</t>
  </si>
  <si>
    <t>GO:0006508</t>
  </si>
  <si>
    <t>proteolysis</t>
  </si>
  <si>
    <t>GO:0006509</t>
  </si>
  <si>
    <t>membrane protein ectodomain proteolysis</t>
  </si>
  <si>
    <t>GO:0006511</t>
  </si>
  <si>
    <t>ubiquitin-dependent protein catabolic process</t>
  </si>
  <si>
    <t>GO:0006513</t>
  </si>
  <si>
    <t>protein monoubiquitination</t>
  </si>
  <si>
    <t>GO:0006515</t>
  </si>
  <si>
    <t>protein quality control for misfolded or incompletely synthesized proteins</t>
  </si>
  <si>
    <t>GO:0006516</t>
  </si>
  <si>
    <t>glycoprotein catabolic process</t>
  </si>
  <si>
    <t>GO:0006517</t>
  </si>
  <si>
    <t>protein deglycosylation</t>
  </si>
  <si>
    <t>GO:0006518</t>
  </si>
  <si>
    <t>peptide metabolic process</t>
  </si>
  <si>
    <t>GO:0006520</t>
  </si>
  <si>
    <t>cellular amino acid metabolic process</t>
  </si>
  <si>
    <t>GO:0006521</t>
  </si>
  <si>
    <t>regulation of cellular amino acid metabolic process</t>
  </si>
  <si>
    <t>GO:0006525</t>
  </si>
  <si>
    <t>arginine metabolic process</t>
  </si>
  <si>
    <t>GO:0006526</t>
  </si>
  <si>
    <t>arginine biosynthetic process</t>
  </si>
  <si>
    <t>GO:0006528</t>
  </si>
  <si>
    <t>asparagine metabolic process</t>
  </si>
  <si>
    <t>GO:0006529</t>
  </si>
  <si>
    <t>asparagine biosynthetic process</t>
  </si>
  <si>
    <t>GO:0006530</t>
  </si>
  <si>
    <t>asparagine catabolic process</t>
  </si>
  <si>
    <t>GO:0006531</t>
  </si>
  <si>
    <t>aspartate metabolic process</t>
  </si>
  <si>
    <t>GO:0006532</t>
  </si>
  <si>
    <t>aspartate biosynthetic process</t>
  </si>
  <si>
    <t>GO:0006533</t>
  </si>
  <si>
    <t>aspartate catabolic process</t>
  </si>
  <si>
    <t>GO:0006534</t>
  </si>
  <si>
    <t>cysteine metabolic process</t>
  </si>
  <si>
    <t>GO:0006536</t>
  </si>
  <si>
    <t>glutamate metabolic process</t>
  </si>
  <si>
    <t>GO:0006537</t>
  </si>
  <si>
    <t>glutamate biosynthetic process</t>
  </si>
  <si>
    <t>GO:0006538</t>
  </si>
  <si>
    <t>glutamate catabolic process</t>
  </si>
  <si>
    <t>GO:0006540</t>
  </si>
  <si>
    <t>glutamate decarboxylation to succinate</t>
  </si>
  <si>
    <t>GO:0006541</t>
  </si>
  <si>
    <t>glutamine metabolic process</t>
  </si>
  <si>
    <t>GO:0006542</t>
  </si>
  <si>
    <t>glutamine biosynthetic process</t>
  </si>
  <si>
    <t>GO:0006543</t>
  </si>
  <si>
    <t>glutamine catabolic process</t>
  </si>
  <si>
    <t>GO:0006544</t>
  </si>
  <si>
    <t>glycine metabolic process</t>
  </si>
  <si>
    <t>GO:0006545</t>
  </si>
  <si>
    <t>glycine biosynthetic process</t>
  </si>
  <si>
    <t>GO:0006546</t>
  </si>
  <si>
    <t>glycine catabolic process</t>
  </si>
  <si>
    <t>GO:0006551</t>
  </si>
  <si>
    <t>leucine metabolic process</t>
  </si>
  <si>
    <t>GO:0006552</t>
  </si>
  <si>
    <t>leucine catabolic process</t>
  </si>
  <si>
    <t>GO:0006553</t>
  </si>
  <si>
    <t>lysine metabolic process</t>
  </si>
  <si>
    <t>GO:0006554</t>
  </si>
  <si>
    <t>lysine catabolic process</t>
  </si>
  <si>
    <t>GO:0006555</t>
  </si>
  <si>
    <t>methionine metabolic process</t>
  </si>
  <si>
    <t>GO:0006556</t>
  </si>
  <si>
    <t>S-adenosylmethionine biosynthetic process</t>
  </si>
  <si>
    <t>GO:0006558</t>
  </si>
  <si>
    <t>L-phenylalanine metabolic process</t>
  </si>
  <si>
    <t>GO:0006559</t>
  </si>
  <si>
    <t>L-phenylalanine catabolic process</t>
  </si>
  <si>
    <t>GO:0006560</t>
  </si>
  <si>
    <t>proline metabolic process</t>
  </si>
  <si>
    <t>GO:0006561</t>
  </si>
  <si>
    <t>proline biosynthetic process</t>
  </si>
  <si>
    <t>GO:0006562</t>
  </si>
  <si>
    <t>proline catabolic process</t>
  </si>
  <si>
    <t>GO:0006563</t>
  </si>
  <si>
    <t>L-serine metabolic process</t>
  </si>
  <si>
    <t>GO:0006564</t>
  </si>
  <si>
    <t>L-serine biosynthetic process</t>
  </si>
  <si>
    <t>GO:0006566</t>
  </si>
  <si>
    <t>threonine metabolic process</t>
  </si>
  <si>
    <t>GO:0006567</t>
  </si>
  <si>
    <t>threonine catabolic process</t>
  </si>
  <si>
    <t>GO:0006568</t>
  </si>
  <si>
    <t>tryptophan metabolic process</t>
  </si>
  <si>
    <t>GO:0006569</t>
  </si>
  <si>
    <t>tryptophan catabolic process</t>
  </si>
  <si>
    <t>GO:0006570</t>
  </si>
  <si>
    <t>tyrosine metabolic process</t>
  </si>
  <si>
    <t>GO:0006572</t>
  </si>
  <si>
    <t>tyrosine catabolic process</t>
  </si>
  <si>
    <t>GO:0006573</t>
  </si>
  <si>
    <t>valine metabolic process</t>
  </si>
  <si>
    <t>GO:0006575</t>
  </si>
  <si>
    <t>cellular modified amino acid metabolic process</t>
  </si>
  <si>
    <t>GO:0006576</t>
  </si>
  <si>
    <t>cellular biogenic amine metabolic process</t>
  </si>
  <si>
    <t>GO:0006577</t>
  </si>
  <si>
    <t>amino-acid betaine metabolic process</t>
  </si>
  <si>
    <t>GO:0006581</t>
  </si>
  <si>
    <t>acetylcholine catabolic process</t>
  </si>
  <si>
    <t>GO:0006582</t>
  </si>
  <si>
    <t>melanin metabolic process</t>
  </si>
  <si>
    <t>GO:0006583</t>
  </si>
  <si>
    <t>melanin biosynthetic process from tyrosine</t>
  </si>
  <si>
    <t>GO:0006584</t>
  </si>
  <si>
    <t>catecholamine metabolic process</t>
  </si>
  <si>
    <t>GO:0006585</t>
  </si>
  <si>
    <t>dopamine biosynthetic process from tyrosine</t>
  </si>
  <si>
    <t>GO:0006586</t>
  </si>
  <si>
    <t>indolalkylamine metabolic process</t>
  </si>
  <si>
    <t>GO:0006587</t>
  </si>
  <si>
    <t>serotonin biosynthetic process from tryptophan</t>
  </si>
  <si>
    <t>GO:0006589</t>
  </si>
  <si>
    <t>octopamine biosynthetic process</t>
  </si>
  <si>
    <t>GO:0006591</t>
  </si>
  <si>
    <t>ornithine metabolic process</t>
  </si>
  <si>
    <t>GO:0006595</t>
  </si>
  <si>
    <t>polyamine metabolic process</t>
  </si>
  <si>
    <t>GO:0006596</t>
  </si>
  <si>
    <t>polyamine biosynthetic process</t>
  </si>
  <si>
    <t>GO:0006597</t>
  </si>
  <si>
    <t>spermine biosynthetic process</t>
  </si>
  <si>
    <t>GO:0006605</t>
  </si>
  <si>
    <t>protein targeting</t>
  </si>
  <si>
    <t>GO:0006606</t>
  </si>
  <si>
    <t>protein import into nucleus</t>
  </si>
  <si>
    <t>GO:0006607</t>
  </si>
  <si>
    <t>NLS-bearing protein import into nucleus</t>
  </si>
  <si>
    <t>GO:0006610</t>
  </si>
  <si>
    <t>ribosomal protein import into nucleus</t>
  </si>
  <si>
    <t>GO:0006611</t>
  </si>
  <si>
    <t>protein export from nucleus</t>
  </si>
  <si>
    <t>GO:0006612</t>
  </si>
  <si>
    <t>protein targeting to membrane</t>
  </si>
  <si>
    <t>GO:0006613</t>
  </si>
  <si>
    <t>cotranslational protein targeting to membrane</t>
  </si>
  <si>
    <t>GO:0006614</t>
  </si>
  <si>
    <t>SRP-dependent cotranslational protein targeting to membrane</t>
  </si>
  <si>
    <t>GO:0006616</t>
  </si>
  <si>
    <t>SRP-dependent cotranslational protein targeting to membrane, translocation</t>
  </si>
  <si>
    <t>GO:0006617</t>
  </si>
  <si>
    <t>SRP-dependent cotranslational protein targeting to membrane, signal sequence recognition</t>
  </si>
  <si>
    <t>GO:0006620</t>
  </si>
  <si>
    <t>posttranslational protein targeting to endoplasmic reticulum membrane</t>
  </si>
  <si>
    <t>GO:0006621</t>
  </si>
  <si>
    <t>protein retention in ER lumen</t>
  </si>
  <si>
    <t>GO:0006622</t>
  </si>
  <si>
    <t>protein targeting to lysosome</t>
  </si>
  <si>
    <t>GO:0006623</t>
  </si>
  <si>
    <t>protein targeting to vacuole</t>
  </si>
  <si>
    <t>GO:0006624</t>
  </si>
  <si>
    <t>vacuolar protein processing</t>
  </si>
  <si>
    <t>GO:0006625</t>
  </si>
  <si>
    <t>protein targeting to peroxisome</t>
  </si>
  <si>
    <t>GO:0006626</t>
  </si>
  <si>
    <t>protein targeting to mitochondrion</t>
  </si>
  <si>
    <t>GO:0006627</t>
  </si>
  <si>
    <t>protein processing involved in protein targeting to mitochondrion</t>
  </si>
  <si>
    <t>GO:0006629</t>
  </si>
  <si>
    <t>lipid metabolic process</t>
  </si>
  <si>
    <t>GO:0006631</t>
  </si>
  <si>
    <t>fatty acid metabolic process</t>
  </si>
  <si>
    <t>GO:0006633</t>
  </si>
  <si>
    <t>fatty acid biosynthetic process</t>
  </si>
  <si>
    <t>GO:0006635</t>
  </si>
  <si>
    <t>fatty acid beta-oxidation</t>
  </si>
  <si>
    <t>GO:0006637</t>
  </si>
  <si>
    <t>acyl-CoA metabolic process</t>
  </si>
  <si>
    <t>GO:0006638</t>
  </si>
  <si>
    <t>neutral lipid metabolic process</t>
  </si>
  <si>
    <t>GO:0006639</t>
  </si>
  <si>
    <t>acylglycerol metabolic process</t>
  </si>
  <si>
    <t>GO:0006641</t>
  </si>
  <si>
    <t>triglyceride metabolic process</t>
  </si>
  <si>
    <t>GO:0006642</t>
  </si>
  <si>
    <t>triglyceride mobilization</t>
  </si>
  <si>
    <t>GO:0006643</t>
  </si>
  <si>
    <t>membrane lipid metabolic process</t>
  </si>
  <si>
    <t>GO:0006644</t>
  </si>
  <si>
    <t>phospholipid metabolic process</t>
  </si>
  <si>
    <t>GO:0006650</t>
  </si>
  <si>
    <t>glycerophospholipid metabolic process</t>
  </si>
  <si>
    <t>GO:0006651</t>
  </si>
  <si>
    <t>diacylglycerol biosynthetic process</t>
  </si>
  <si>
    <t>GO:0006654</t>
  </si>
  <si>
    <t>phosphatidic acid biosynthetic process</t>
  </si>
  <si>
    <t>GO:0006655</t>
  </si>
  <si>
    <t>phosphatidylglycerol biosynthetic process</t>
  </si>
  <si>
    <t>GO:0006656</t>
  </si>
  <si>
    <t>phosphatidylcholine biosynthetic process</t>
  </si>
  <si>
    <t>GO:0006657</t>
  </si>
  <si>
    <t>CDP-choline pathway</t>
  </si>
  <si>
    <t>GO:0006661</t>
  </si>
  <si>
    <t>phosphatidylinositol biosynthetic process</t>
  </si>
  <si>
    <t>GO:0006662</t>
  </si>
  <si>
    <t>glycerol ether metabolic process</t>
  </si>
  <si>
    <t>GO:0006664</t>
  </si>
  <si>
    <t>glycolipid metabolic process</t>
  </si>
  <si>
    <t>GO:0006665</t>
  </si>
  <si>
    <t>sphingolipid metabolic process</t>
  </si>
  <si>
    <t>GO:0006672</t>
  </si>
  <si>
    <t>ceramide metabolic process</t>
  </si>
  <si>
    <t>GO:0006677</t>
  </si>
  <si>
    <t>glycosylceramide metabolic process</t>
  </si>
  <si>
    <t>GO:0006678</t>
  </si>
  <si>
    <t>glucosylceramide metabolic process</t>
  </si>
  <si>
    <t>GO:0006679</t>
  </si>
  <si>
    <t>glucosylceramide biosynthetic process</t>
  </si>
  <si>
    <t>GO:0006680</t>
  </si>
  <si>
    <t>glucosylceramide catabolic process</t>
  </si>
  <si>
    <t>GO:0006684</t>
  </si>
  <si>
    <t>sphingomyelin metabolic process</t>
  </si>
  <si>
    <t>GO:0006686</t>
  </si>
  <si>
    <t>sphingomyelin biosynthetic process</t>
  </si>
  <si>
    <t>GO:0006687</t>
  </si>
  <si>
    <t>glycosphingolipid metabolic process</t>
  </si>
  <si>
    <t>GO:0006688</t>
  </si>
  <si>
    <t>glycosphingolipid biosynthetic process</t>
  </si>
  <si>
    <t>GO:0006690</t>
  </si>
  <si>
    <t>icosanoid metabolic process</t>
  </si>
  <si>
    <t>GO:0006692</t>
  </si>
  <si>
    <t>prostanoid metabolic process</t>
  </si>
  <si>
    <t>GO:0006693</t>
  </si>
  <si>
    <t>prostaglandin metabolic process</t>
  </si>
  <si>
    <t>GO:0006694</t>
  </si>
  <si>
    <t>steroid biosynthetic process</t>
  </si>
  <si>
    <t>GO:0006695</t>
  </si>
  <si>
    <t>cholesterol biosynthetic process</t>
  </si>
  <si>
    <t>GO:0006696</t>
  </si>
  <si>
    <t>ergosterol biosynthetic process</t>
  </si>
  <si>
    <t>GO:0006697</t>
  </si>
  <si>
    <t>ecdysone biosynthetic process</t>
  </si>
  <si>
    <t>GO:0006706</t>
  </si>
  <si>
    <t>steroid catabolic process</t>
  </si>
  <si>
    <t>GO:0006707</t>
  </si>
  <si>
    <t>cholesterol catabolic process</t>
  </si>
  <si>
    <t>GO:0006714</t>
  </si>
  <si>
    <t>sesquiterpenoid metabolic process</t>
  </si>
  <si>
    <t>GO:0006716</t>
  </si>
  <si>
    <t>juvenile hormone metabolic process</t>
  </si>
  <si>
    <t>GO:0006718</t>
  </si>
  <si>
    <t>juvenile hormone biosynthetic process</t>
  </si>
  <si>
    <t>GO:0006719</t>
  </si>
  <si>
    <t>juvenile hormone catabolic process</t>
  </si>
  <si>
    <t>GO:0006720</t>
  </si>
  <si>
    <t>isoprenoid metabolic process</t>
  </si>
  <si>
    <t>GO:0006721</t>
  </si>
  <si>
    <t>terpenoid metabolic process</t>
  </si>
  <si>
    <t>GO:0006723</t>
  </si>
  <si>
    <t>cuticle hydrocarbon biosynthetic process</t>
  </si>
  <si>
    <t>GO:0006725</t>
  </si>
  <si>
    <t>cellular aromatic compound metabolic process</t>
  </si>
  <si>
    <t>GO:0006726</t>
  </si>
  <si>
    <t>eye pigment biosynthetic process</t>
  </si>
  <si>
    <t>GO:0006727</t>
  </si>
  <si>
    <t>ommochrome biosynthetic process</t>
  </si>
  <si>
    <t>GO:0006728</t>
  </si>
  <si>
    <t>pteridine biosynthetic process</t>
  </si>
  <si>
    <t>GO:0006729</t>
  </si>
  <si>
    <t>tetrahydrobiopterin biosynthetic process</t>
  </si>
  <si>
    <t>GO:0006730</t>
  </si>
  <si>
    <t>one-carbon metabolic process</t>
  </si>
  <si>
    <t>GO:0006732</t>
  </si>
  <si>
    <t>obsolete coenzyme metabolic process</t>
  </si>
  <si>
    <t>GO:0006733</t>
  </si>
  <si>
    <t>obsolete oxidoreduction coenzyme metabolic process</t>
  </si>
  <si>
    <t>GO:0006734</t>
  </si>
  <si>
    <t>NADH metabolic process</t>
  </si>
  <si>
    <t>GO:0006735</t>
  </si>
  <si>
    <t>NADH regeneration</t>
  </si>
  <si>
    <t>GO:0006739</t>
  </si>
  <si>
    <t>NADP metabolic process</t>
  </si>
  <si>
    <t>GO:0006741</t>
  </si>
  <si>
    <t>NADP biosynthetic process</t>
  </si>
  <si>
    <t>GO:0006743</t>
  </si>
  <si>
    <t>ubiquinone metabolic process</t>
  </si>
  <si>
    <t>GO:0006744</t>
  </si>
  <si>
    <t>ubiquinone biosynthetic process</t>
  </si>
  <si>
    <t>GO:0006747</t>
  </si>
  <si>
    <t>FAD biosynthetic process</t>
  </si>
  <si>
    <t>GO:0006748</t>
  </si>
  <si>
    <t>lipoamide metabolic process</t>
  </si>
  <si>
    <t>GO:0006749</t>
  </si>
  <si>
    <t>glutathione metabolic process</t>
  </si>
  <si>
    <t>GO:0006750</t>
  </si>
  <si>
    <t>glutathione biosynthetic process</t>
  </si>
  <si>
    <t>GO:0006751</t>
  </si>
  <si>
    <t>glutathione catabolic process</t>
  </si>
  <si>
    <t>GO:0006753</t>
  </si>
  <si>
    <t>nucleoside phosphate metabolic process</t>
  </si>
  <si>
    <t>GO:0006754</t>
  </si>
  <si>
    <t>ATP biosynthetic process</t>
  </si>
  <si>
    <t>GO:0006757</t>
  </si>
  <si>
    <t>ATP generation from ADP</t>
  </si>
  <si>
    <t>GO:0006760</t>
  </si>
  <si>
    <t>folic acid-containing compound metabolic process</t>
  </si>
  <si>
    <t>GO:0006766</t>
  </si>
  <si>
    <t>vitamin metabolic process</t>
  </si>
  <si>
    <t>GO:0006767</t>
  </si>
  <si>
    <t>water-soluble vitamin metabolic process</t>
  </si>
  <si>
    <t>GO:0006769</t>
  </si>
  <si>
    <t>nicotinamide metabolic process</t>
  </si>
  <si>
    <t>GO:0006775</t>
  </si>
  <si>
    <t>fat-soluble vitamin metabolic process</t>
  </si>
  <si>
    <t>GO:0006776</t>
  </si>
  <si>
    <t>vitamin A metabolic process</t>
  </si>
  <si>
    <t>GO:0006777</t>
  </si>
  <si>
    <t>Mo-molybdopterin cofactor biosynthetic process</t>
  </si>
  <si>
    <t>GO:0006778</t>
  </si>
  <si>
    <t>porphyrin-containing compound metabolic process</t>
  </si>
  <si>
    <t>GO:0006779</t>
  </si>
  <si>
    <t>porphyrin-containing compound biosynthetic process</t>
  </si>
  <si>
    <t>GO:0006782</t>
  </si>
  <si>
    <t>protoporphyrinogen IX biosynthetic process</t>
  </si>
  <si>
    <t>GO:0006783</t>
  </si>
  <si>
    <t>heme biosynthetic process</t>
  </si>
  <si>
    <t>GO:0006790</t>
  </si>
  <si>
    <t>sulfur compound metabolic process</t>
  </si>
  <si>
    <t>GO:0006793</t>
  </si>
  <si>
    <t>phosphorus metabolic process</t>
  </si>
  <si>
    <t>GO:0006796</t>
  </si>
  <si>
    <t>phosphate-containing compound metabolic process</t>
  </si>
  <si>
    <t>GO:0006801</t>
  </si>
  <si>
    <t>superoxide metabolic process</t>
  </si>
  <si>
    <t>GO:0006805</t>
  </si>
  <si>
    <t>xenobiotic metabolic process</t>
  </si>
  <si>
    <t>GO:0006807</t>
  </si>
  <si>
    <t>nitrogen compound metabolic process</t>
  </si>
  <si>
    <t>GO:0006809</t>
  </si>
  <si>
    <t>nitric oxide biosynthetic process</t>
  </si>
  <si>
    <t>GO:0006810</t>
  </si>
  <si>
    <t>transport</t>
  </si>
  <si>
    <t>GO:0006811</t>
  </si>
  <si>
    <t>ion transport</t>
  </si>
  <si>
    <t>GO:0006812</t>
  </si>
  <si>
    <t>cation transport</t>
  </si>
  <si>
    <t>GO:0006813</t>
  </si>
  <si>
    <t>potassium ion transport</t>
  </si>
  <si>
    <t>GO:0006814</t>
  </si>
  <si>
    <t>sodium ion transport</t>
  </si>
  <si>
    <t>GO:0006816</t>
  </si>
  <si>
    <t>calcium ion transport</t>
  </si>
  <si>
    <t>GO:0006817</t>
  </si>
  <si>
    <t>phosphate ion transport</t>
  </si>
  <si>
    <t>GO:0006820</t>
  </si>
  <si>
    <t>anion transport</t>
  </si>
  <si>
    <t>GO:0006821</t>
  </si>
  <si>
    <t>chloride transport</t>
  </si>
  <si>
    <t>GO:0006825</t>
  </si>
  <si>
    <t>copper ion transport</t>
  </si>
  <si>
    <t>GO:0006826</t>
  </si>
  <si>
    <t>iron ion transport</t>
  </si>
  <si>
    <t>GO:0006828</t>
  </si>
  <si>
    <t>manganese ion transport</t>
  </si>
  <si>
    <t>GO:0006829</t>
  </si>
  <si>
    <t>zinc ion transport</t>
  </si>
  <si>
    <t>GO:0006833</t>
  </si>
  <si>
    <t>water transport</t>
  </si>
  <si>
    <t>GO:0006835</t>
  </si>
  <si>
    <t>dicarboxylic acid transport</t>
  </si>
  <si>
    <t>GO:0006836</t>
  </si>
  <si>
    <t>neurotransmitter transport</t>
  </si>
  <si>
    <t>GO:0006837</t>
  </si>
  <si>
    <t>serotonin transport</t>
  </si>
  <si>
    <t>GO:0006839</t>
  </si>
  <si>
    <t>mitochondrial transport</t>
  </si>
  <si>
    <t>GO:0006842</t>
  </si>
  <si>
    <t>tricarboxylic acid transport</t>
  </si>
  <si>
    <t>GO:0006843</t>
  </si>
  <si>
    <t>mitochondrial citrate transmembrane transport</t>
  </si>
  <si>
    <t>GO:0006844</t>
  </si>
  <si>
    <t>acyl carnitine transport</t>
  </si>
  <si>
    <t>GO:0006848</t>
  </si>
  <si>
    <t>pyruvate transport</t>
  </si>
  <si>
    <t>GO:0006851</t>
  </si>
  <si>
    <t>mitochondrial calcium ion transmembrane transport</t>
  </si>
  <si>
    <t>GO:0006855</t>
  </si>
  <si>
    <t>drug transmembrane transport</t>
  </si>
  <si>
    <t>GO:0006856</t>
  </si>
  <si>
    <t>eye pigment precursor transport</t>
  </si>
  <si>
    <t>GO:0006857</t>
  </si>
  <si>
    <t>oligopeptide transport</t>
  </si>
  <si>
    <t>GO:0006858</t>
  </si>
  <si>
    <t>extracellular transport</t>
  </si>
  <si>
    <t>GO:0006862</t>
  </si>
  <si>
    <t>nucleotide transport</t>
  </si>
  <si>
    <t>GO:0006863</t>
  </si>
  <si>
    <t>purine nucleobase transport</t>
  </si>
  <si>
    <t>GO:0006864</t>
  </si>
  <si>
    <t>pyrimidine nucleotide transport</t>
  </si>
  <si>
    <t>GO:0006865</t>
  </si>
  <si>
    <t>amino acid transport</t>
  </si>
  <si>
    <t>GO:0006869</t>
  </si>
  <si>
    <t>lipid transport</t>
  </si>
  <si>
    <t>GO:0006873</t>
  </si>
  <si>
    <t>cellular ion homeostasis</t>
  </si>
  <si>
    <t>GO:0006874</t>
  </si>
  <si>
    <t>cellular calcium ion homeostasis</t>
  </si>
  <si>
    <t>GO:0006875</t>
  </si>
  <si>
    <t>cellular metal ion homeostasis</t>
  </si>
  <si>
    <t>GO:0006878</t>
  </si>
  <si>
    <t>cellular copper ion homeostasis</t>
  </si>
  <si>
    <t>GO:0006879</t>
  </si>
  <si>
    <t>cellular iron ion homeostasis</t>
  </si>
  <si>
    <t>GO:0006880</t>
  </si>
  <si>
    <t>intracellular sequestering of iron ion</t>
  </si>
  <si>
    <t>GO:0006882</t>
  </si>
  <si>
    <t>cellular zinc ion homeostasis</t>
  </si>
  <si>
    <t>GO:0006885</t>
  </si>
  <si>
    <t>regulation of pH</t>
  </si>
  <si>
    <t>GO:0006886</t>
  </si>
  <si>
    <t>intracellular protein transport</t>
  </si>
  <si>
    <t>GO:0006887</t>
  </si>
  <si>
    <t>exocytosis</t>
  </si>
  <si>
    <t>GO:0006888</t>
  </si>
  <si>
    <t>endoplasmic reticulum to Golgi vesicle-mediated transport</t>
  </si>
  <si>
    <t>GO:0006890</t>
  </si>
  <si>
    <t>retrograde vesicle-mediated transport, Golgi to endoplasmic reticulum</t>
  </si>
  <si>
    <t>GO:0006891</t>
  </si>
  <si>
    <t>intra-Golgi vesicle-mediated transport</t>
  </si>
  <si>
    <t>GO:0006892</t>
  </si>
  <si>
    <t>post-Golgi vesicle-mediated transport</t>
  </si>
  <si>
    <t>GO:0006893</t>
  </si>
  <si>
    <t>Golgi to plasma membrane transport</t>
  </si>
  <si>
    <t>GO:0006895</t>
  </si>
  <si>
    <t>Golgi to endosome transport</t>
  </si>
  <si>
    <t>GO:0006896</t>
  </si>
  <si>
    <t>Golgi to vacuole transport</t>
  </si>
  <si>
    <t>GO:0006897</t>
  </si>
  <si>
    <t>endocytosis</t>
  </si>
  <si>
    <t>GO:0006898</t>
  </si>
  <si>
    <t>receptor-mediated endocytosis</t>
  </si>
  <si>
    <t>GO:0006900</t>
  </si>
  <si>
    <t>vesicle budding from membrane</t>
  </si>
  <si>
    <t>GO:0006903</t>
  </si>
  <si>
    <t>vesicle targeting</t>
  </si>
  <si>
    <t>GO:0006904</t>
  </si>
  <si>
    <t>vesicle docking involved in exocytosis</t>
  </si>
  <si>
    <t>GO:0006906</t>
  </si>
  <si>
    <t>vesicle fusion</t>
  </si>
  <si>
    <t>GO:0006907</t>
  </si>
  <si>
    <t>pinocytosis</t>
  </si>
  <si>
    <t>GO:0006909</t>
  </si>
  <si>
    <t>phagocytosis</t>
  </si>
  <si>
    <t>GO:0006911</t>
  </si>
  <si>
    <t>phagocytosis, engulfment</t>
  </si>
  <si>
    <t>GO:0006913</t>
  </si>
  <si>
    <t>nucleocytoplasmic transport</t>
  </si>
  <si>
    <t>GO:0006914</t>
  </si>
  <si>
    <t>autophagy</t>
  </si>
  <si>
    <t>GO:0006915</t>
  </si>
  <si>
    <t>apoptotic process</t>
  </si>
  <si>
    <t>GO:0006919</t>
  </si>
  <si>
    <t>activation of cysteine-type endopeptidase activity involved in apoptotic process</t>
  </si>
  <si>
    <t>GO:0006921</t>
  </si>
  <si>
    <t>cellular component disassembly involved in execution phase of apoptosis</t>
  </si>
  <si>
    <t>GO:0006928</t>
  </si>
  <si>
    <t>movement of cell or subcellular component</t>
  </si>
  <si>
    <t>GO:0006929</t>
  </si>
  <si>
    <t>substrate-dependent cell migration</t>
  </si>
  <si>
    <t>GO:0006930</t>
  </si>
  <si>
    <t>substrate-dependent cell migration, cell extension</t>
  </si>
  <si>
    <t>GO:0006935</t>
  </si>
  <si>
    <t>chemotaxis</t>
  </si>
  <si>
    <t>GO:0006936</t>
  </si>
  <si>
    <t>muscle contraction</t>
  </si>
  <si>
    <t>GO:0006937</t>
  </si>
  <si>
    <t>regulation of muscle contraction</t>
  </si>
  <si>
    <t>GO:0006939</t>
  </si>
  <si>
    <t>smooth muscle contraction</t>
  </si>
  <si>
    <t>GO:0006940</t>
  </si>
  <si>
    <t>regulation of smooth muscle contraction</t>
  </si>
  <si>
    <t>GO:0006941</t>
  </si>
  <si>
    <t>striated muscle contraction</t>
  </si>
  <si>
    <t>GO:0006942</t>
  </si>
  <si>
    <t>regulation of striated muscle contraction</t>
  </si>
  <si>
    <t>GO:0006949</t>
  </si>
  <si>
    <t>syncytium formation</t>
  </si>
  <si>
    <t>GO:0006950</t>
  </si>
  <si>
    <t>response to stress</t>
  </si>
  <si>
    <t>GO:0006952</t>
  </si>
  <si>
    <t>defense response</t>
  </si>
  <si>
    <t>GO:0006955</t>
  </si>
  <si>
    <t>immune response</t>
  </si>
  <si>
    <t>GO:0006959</t>
  </si>
  <si>
    <t>humoral immune response</t>
  </si>
  <si>
    <t>GO:0006963</t>
  </si>
  <si>
    <t>positive regulation of antibacterial peptide biosynthetic process</t>
  </si>
  <si>
    <t>GO:0006964</t>
  </si>
  <si>
    <t>positive regulation of biosynthetic process of antibacterial peptides active against Gram-negative bacteria</t>
  </si>
  <si>
    <t>GO:0006965</t>
  </si>
  <si>
    <t>positive regulation of biosynthetic process of antibacterial peptides active against Gram-positive bacteria</t>
  </si>
  <si>
    <t>GO:0006967</t>
  </si>
  <si>
    <t>positive regulation of antifungal peptide biosynthetic process</t>
  </si>
  <si>
    <t>GO:0006970</t>
  </si>
  <si>
    <t>response to osmotic stress</t>
  </si>
  <si>
    <t>GO:0006972</t>
  </si>
  <si>
    <t>hyperosmotic response</t>
  </si>
  <si>
    <t>GO:0006974</t>
  </si>
  <si>
    <t>cellular response to DNA damage stimulus</t>
  </si>
  <si>
    <t>GO:0006979</t>
  </si>
  <si>
    <t>response to oxidative stress</t>
  </si>
  <si>
    <t>GO:0006984</t>
  </si>
  <si>
    <t>ER-nucleus signaling pathway</t>
  </si>
  <si>
    <t>GO:0006986</t>
  </si>
  <si>
    <t>response to unfolded protein</t>
  </si>
  <si>
    <t>GO:0006991</t>
  </si>
  <si>
    <t>response to sterol depletion</t>
  </si>
  <si>
    <t>GO:0006995</t>
  </si>
  <si>
    <t>cellular response to nitrogen starvation</t>
  </si>
  <si>
    <t>GO:0006996</t>
  </si>
  <si>
    <t>organelle organization</t>
  </si>
  <si>
    <t>GO:0006997</t>
  </si>
  <si>
    <t>nucleus organization</t>
  </si>
  <si>
    <t>GO:0006998</t>
  </si>
  <si>
    <t>nuclear envelope organization</t>
  </si>
  <si>
    <t>GO:0006999</t>
  </si>
  <si>
    <t>nuclear pore organization</t>
  </si>
  <si>
    <t>GO:0007000</t>
  </si>
  <si>
    <t>nucleolus organization</t>
  </si>
  <si>
    <t>GO:0007004</t>
  </si>
  <si>
    <t>telomere maintenance via telomerase</t>
  </si>
  <si>
    <t>GO:0007005</t>
  </si>
  <si>
    <t>mitochondrion organization</t>
  </si>
  <si>
    <t>GO:0007006</t>
  </si>
  <si>
    <t>mitochondrial membrane organization</t>
  </si>
  <si>
    <t>GO:0007007</t>
  </si>
  <si>
    <t>inner mitochondrial membrane organization</t>
  </si>
  <si>
    <t>GO:0007008</t>
  </si>
  <si>
    <t>outer mitochondrial membrane organization</t>
  </si>
  <si>
    <t>GO:0007009</t>
  </si>
  <si>
    <t>plasma membrane organization</t>
  </si>
  <si>
    <t>GO:0007010</t>
  </si>
  <si>
    <t>cytoskeleton organization</t>
  </si>
  <si>
    <t>GO:0007015</t>
  </si>
  <si>
    <t>actin filament organization</t>
  </si>
  <si>
    <t>GO:0007016</t>
  </si>
  <si>
    <t>obsolete cytoskeletal anchoring at plasma membrane</t>
  </si>
  <si>
    <t>GO:0007017</t>
  </si>
  <si>
    <t>microtubule-based process</t>
  </si>
  <si>
    <t>GO:0007018</t>
  </si>
  <si>
    <t>microtubule-based movement</t>
  </si>
  <si>
    <t>GO:0007019</t>
  </si>
  <si>
    <t>microtubule depolymerization</t>
  </si>
  <si>
    <t>GO:0007020</t>
  </si>
  <si>
    <t>microtubule nucleation</t>
  </si>
  <si>
    <t>GO:0007021</t>
  </si>
  <si>
    <t>tubulin complex assembly</t>
  </si>
  <si>
    <t>GO:0007026</t>
  </si>
  <si>
    <t>negative regulation of microtubule depolymerization</t>
  </si>
  <si>
    <t>GO:0007028</t>
  </si>
  <si>
    <t>cytoplasm organization</t>
  </si>
  <si>
    <t>GO:0007029</t>
  </si>
  <si>
    <t>endoplasmic reticulum organization</t>
  </si>
  <si>
    <t>GO:0007030</t>
  </si>
  <si>
    <t>Golgi organization</t>
  </si>
  <si>
    <t>GO:0007031</t>
  </si>
  <si>
    <t>peroxisome organization</t>
  </si>
  <si>
    <t>GO:0007032</t>
  </si>
  <si>
    <t>endosome organization</t>
  </si>
  <si>
    <t>GO:0007033</t>
  </si>
  <si>
    <t>vacuole organization</t>
  </si>
  <si>
    <t>GO:0007034</t>
  </si>
  <si>
    <t>vacuolar transport</t>
  </si>
  <si>
    <t>GO:0007035</t>
  </si>
  <si>
    <t>vacuolar acidification</t>
  </si>
  <si>
    <t>GO:0007040</t>
  </si>
  <si>
    <t>lysosome organization</t>
  </si>
  <si>
    <t>GO:0007041</t>
  </si>
  <si>
    <t>lysosomal transport</t>
  </si>
  <si>
    <t>GO:0007042</t>
  </si>
  <si>
    <t>lysosomal lumen acidification</t>
  </si>
  <si>
    <t>GO:0007043</t>
  </si>
  <si>
    <t>cell-cell junction assembly</t>
  </si>
  <si>
    <t>GO:0007049</t>
  </si>
  <si>
    <t>cell cycle</t>
  </si>
  <si>
    <t>GO:0007050</t>
  </si>
  <si>
    <t>cell cycle arrest</t>
  </si>
  <si>
    <t>GO:0007051</t>
  </si>
  <si>
    <t>spindle organization</t>
  </si>
  <si>
    <t>GO:0007052</t>
  </si>
  <si>
    <t>mitotic spindle organization</t>
  </si>
  <si>
    <t>GO:0007053</t>
  </si>
  <si>
    <t>spindle assembly involved in male meiosis</t>
  </si>
  <si>
    <t>GO:0007054</t>
  </si>
  <si>
    <t>spindle assembly involved in male meiosis I</t>
  </si>
  <si>
    <t>GO:0007056</t>
  </si>
  <si>
    <t>spindle assembly involved in female meiosis</t>
  </si>
  <si>
    <t>GO:0007057</t>
  </si>
  <si>
    <t>spindle assembly involved in female meiosis I</t>
  </si>
  <si>
    <t>GO:0007058</t>
  </si>
  <si>
    <t>spindle assembly involved in female meiosis II</t>
  </si>
  <si>
    <t>GO:0007059</t>
  </si>
  <si>
    <t>chromosome segregation</t>
  </si>
  <si>
    <t>GO:0007060</t>
  </si>
  <si>
    <t>male meiosis chromosome segregation</t>
  </si>
  <si>
    <t>GO:0007062</t>
  </si>
  <si>
    <t>sister chromatid cohesion</t>
  </si>
  <si>
    <t>GO:0007063</t>
  </si>
  <si>
    <t>regulation of sister chromatid cohesion</t>
  </si>
  <si>
    <t>GO:0007064</t>
  </si>
  <si>
    <t>mitotic sister chromatid cohesion</t>
  </si>
  <si>
    <t>GO:0007065</t>
  </si>
  <si>
    <t>male meiosis sister chromatid cohesion</t>
  </si>
  <si>
    <t>GO:0007066</t>
  </si>
  <si>
    <t>female meiosis sister chromatid cohesion</t>
  </si>
  <si>
    <t>GO:0007076</t>
  </si>
  <si>
    <t>mitotic chromosome condensation</t>
  </si>
  <si>
    <t>GO:0007079</t>
  </si>
  <si>
    <t>mitotic chromosome movement towards spindle pole</t>
  </si>
  <si>
    <t>GO:0007080</t>
  </si>
  <si>
    <t>mitotic metaphase plate congression</t>
  </si>
  <si>
    <t>GO:0007084</t>
  </si>
  <si>
    <t>mitotic nuclear envelope reassembly</t>
  </si>
  <si>
    <t>GO:0007088</t>
  </si>
  <si>
    <t>regulation of mitotic nuclear division</t>
  </si>
  <si>
    <t>GO:0007091</t>
  </si>
  <si>
    <t>metaphase/anaphase transition of mitotic cell cycle</t>
  </si>
  <si>
    <t>GO:0007093</t>
  </si>
  <si>
    <t>mitotic cell cycle checkpoint</t>
  </si>
  <si>
    <t>GO:0007094</t>
  </si>
  <si>
    <t>mitotic spindle assembly checkpoint</t>
  </si>
  <si>
    <t>GO:0007095</t>
  </si>
  <si>
    <t>mitotic G2 DNA damage checkpoint</t>
  </si>
  <si>
    <t>GO:0007096</t>
  </si>
  <si>
    <t>regulation of exit from mitosis</t>
  </si>
  <si>
    <t>GO:0007097</t>
  </si>
  <si>
    <t>nuclear migration</t>
  </si>
  <si>
    <t>GO:0007098</t>
  </si>
  <si>
    <t>centrosome cycle</t>
  </si>
  <si>
    <t>GO:0007099</t>
  </si>
  <si>
    <t>centriole replication</t>
  </si>
  <si>
    <t>GO:0007100</t>
  </si>
  <si>
    <t>mitotic centrosome separation</t>
  </si>
  <si>
    <t>GO:0007107</t>
  </si>
  <si>
    <t>membrane addition at site of cytokinesis</t>
  </si>
  <si>
    <t>GO:0007110</t>
  </si>
  <si>
    <t>meiosis I cytokinesis</t>
  </si>
  <si>
    <t>GO:0007111</t>
  </si>
  <si>
    <t>meiosis II cytokinesis</t>
  </si>
  <si>
    <t>GO:0007112</t>
  </si>
  <si>
    <t>male meiosis cytokinesis</t>
  </si>
  <si>
    <t>GO:0007113</t>
  </si>
  <si>
    <t>endomitotic cell cycle</t>
  </si>
  <si>
    <t>GO:0007127</t>
  </si>
  <si>
    <t>meiosis I</t>
  </si>
  <si>
    <t>GO:0007129</t>
  </si>
  <si>
    <t>homologous chromosome pairing at meiosis</t>
  </si>
  <si>
    <t>GO:0007130</t>
  </si>
  <si>
    <t>synaptonemal complex assembly</t>
  </si>
  <si>
    <t>GO:0007131</t>
  </si>
  <si>
    <t>reciprocal meiotic recombination</t>
  </si>
  <si>
    <t>GO:0007135</t>
  </si>
  <si>
    <t>meiosis II</t>
  </si>
  <si>
    <t>GO:0007140</t>
  </si>
  <si>
    <t>male meiotic nuclear division</t>
  </si>
  <si>
    <t>GO:0007141</t>
  </si>
  <si>
    <t>male meiosis I</t>
  </si>
  <si>
    <t>GO:0007143</t>
  </si>
  <si>
    <t>female meiotic nuclear division</t>
  </si>
  <si>
    <t>GO:0007144</t>
  </si>
  <si>
    <t>female meiosis I</t>
  </si>
  <si>
    <t>GO:0007146</t>
  </si>
  <si>
    <t>meiotic recombination nodule assembly</t>
  </si>
  <si>
    <t>GO:0007147</t>
  </si>
  <si>
    <t>female meiosis II</t>
  </si>
  <si>
    <t>GO:0007154</t>
  </si>
  <si>
    <t>cell communication</t>
  </si>
  <si>
    <t>GO:0007155</t>
  </si>
  <si>
    <t>cell adhesion</t>
  </si>
  <si>
    <t>GO:0007156</t>
  </si>
  <si>
    <t>homophilic cell adhesion via plasma membrane adhesion molecules</t>
  </si>
  <si>
    <t>GO:0007157</t>
  </si>
  <si>
    <t>heterophilic cell-cell adhesion via plasma membrane cell adhesion molecules</t>
  </si>
  <si>
    <t>GO:0007158</t>
  </si>
  <si>
    <t>neuron cell-cell adhesion</t>
  </si>
  <si>
    <t>GO:0007160</t>
  </si>
  <si>
    <t>cell-matrix adhesion</t>
  </si>
  <si>
    <t>GO:0007162</t>
  </si>
  <si>
    <t>negative regulation of cell adhesion</t>
  </si>
  <si>
    <t>GO:0007163</t>
  </si>
  <si>
    <t>establishment or maintenance of cell polarity</t>
  </si>
  <si>
    <t>GO:0007164</t>
  </si>
  <si>
    <t>establishment of tissue polarity</t>
  </si>
  <si>
    <t>GO:0007165</t>
  </si>
  <si>
    <t>signal transduction</t>
  </si>
  <si>
    <t>GO:0007166</t>
  </si>
  <si>
    <t>cell surface receptor signaling pathway</t>
  </si>
  <si>
    <t>GO:0007167</t>
  </si>
  <si>
    <t>enzyme linked receptor protein signaling pathway</t>
  </si>
  <si>
    <t>GO:0007169</t>
  </si>
  <si>
    <t>transmembrane receptor protein tyrosine kinase signaling pathway</t>
  </si>
  <si>
    <t>GO:0007171</t>
  </si>
  <si>
    <t>activation of transmembrane receptor protein tyrosine kinase activity</t>
  </si>
  <si>
    <t>GO:0007173</t>
  </si>
  <si>
    <t>epidermal growth factor receptor signaling pathway</t>
  </si>
  <si>
    <t>GO:0007175</t>
  </si>
  <si>
    <t>negative regulation of epidermal growth factor-activated receptor activity</t>
  </si>
  <si>
    <t>GO:0007176</t>
  </si>
  <si>
    <t>regulation of epidermal growth factor-activated receptor activity</t>
  </si>
  <si>
    <t>GO:0007178</t>
  </si>
  <si>
    <t>transmembrane receptor protein serine/threonine kinase signaling pathway</t>
  </si>
  <si>
    <t>GO:0007179</t>
  </si>
  <si>
    <t>transforming growth factor beta receptor signaling pathway</t>
  </si>
  <si>
    <t>GO:0007181</t>
  </si>
  <si>
    <t>transforming growth factor beta receptor complex assembly</t>
  </si>
  <si>
    <t>GO:0007185</t>
  </si>
  <si>
    <t>transmembrane receptor protein tyrosine phosphatase signaling pathway</t>
  </si>
  <si>
    <t>GO:0007186</t>
  </si>
  <si>
    <t>G protein-coupled receptor signaling pathway</t>
  </si>
  <si>
    <t>GO:0007187</t>
  </si>
  <si>
    <t>G protein-coupled receptor signaling pathway, coupled to cyclic nucleotide second messenger</t>
  </si>
  <si>
    <t>GO:0007188</t>
  </si>
  <si>
    <t>adenylate cyclase-modulating G protein-coupled receptor signaling pathway</t>
  </si>
  <si>
    <t>GO:0007189</t>
  </si>
  <si>
    <t>adenylate cyclase-activating G protein-coupled receptor signaling pathway</t>
  </si>
  <si>
    <t>GO:0007190</t>
  </si>
  <si>
    <t>activation of adenylate cyclase activity</t>
  </si>
  <si>
    <t>GO:0007191</t>
  </si>
  <si>
    <t>adenylate cyclase-activating dopamine receptor signaling pathway</t>
  </si>
  <si>
    <t>GO:0007193</t>
  </si>
  <si>
    <t>adenylate cyclase-inhibiting G protein-coupled receptor signaling pathway</t>
  </si>
  <si>
    <t>GO:0007194</t>
  </si>
  <si>
    <t>negative regulation of adenylate cyclase activity</t>
  </si>
  <si>
    <t>GO:0007196</t>
  </si>
  <si>
    <t>adenylate cyclase-inhibiting G protein-coupled glutamate receptor signaling pathway</t>
  </si>
  <si>
    <t>GO:0007197</t>
  </si>
  <si>
    <t>adenylate cyclase-inhibiting G protein-coupled acetylcholine receptor signaling pathway</t>
  </si>
  <si>
    <t>GO:0007198</t>
  </si>
  <si>
    <t>adenylate cyclase-inhibiting serotonin receptor signaling pathway</t>
  </si>
  <si>
    <t>GO:0007200</t>
  </si>
  <si>
    <t>phospholipase C-activating G protein-coupled receptor signaling pathway</t>
  </si>
  <si>
    <t>GO:0007202</t>
  </si>
  <si>
    <t>activation of phospholipase C activity</t>
  </si>
  <si>
    <t>GO:0007204</t>
  </si>
  <si>
    <t>positive regulation of cytosolic calcium ion concentration</t>
  </si>
  <si>
    <t>GO:0007205</t>
  </si>
  <si>
    <t>protein kinase C-activating G protein-coupled receptor signaling pathway</t>
  </si>
  <si>
    <t>GO:0007207</t>
  </si>
  <si>
    <t>phospholipase C-activating G protein-coupled acetylcholine receptor signaling pathway</t>
  </si>
  <si>
    <t>GO:0007208</t>
  </si>
  <si>
    <t>phospholipase C-activating serotonin receptor signaling pathway</t>
  </si>
  <si>
    <t>GO:0007210</t>
  </si>
  <si>
    <t>serotonin receptor signaling pathway</t>
  </si>
  <si>
    <t>GO:0007211</t>
  </si>
  <si>
    <t>octopamine or tyramine signaling pathway</t>
  </si>
  <si>
    <t>GO:0007212</t>
  </si>
  <si>
    <t>dopamine receptor signaling pathway</t>
  </si>
  <si>
    <t>GO:0007213</t>
  </si>
  <si>
    <t>G protein-coupled acetylcholine receptor signaling pathway</t>
  </si>
  <si>
    <t>GO:0007214</t>
  </si>
  <si>
    <t>gamma-aminobutyric acid signaling pathway</t>
  </si>
  <si>
    <t>GO:0007215</t>
  </si>
  <si>
    <t>glutamate receptor signaling pathway</t>
  </si>
  <si>
    <t>GO:0007216</t>
  </si>
  <si>
    <t>G protein-coupled glutamate receptor signaling pathway</t>
  </si>
  <si>
    <t>GO:0007217</t>
  </si>
  <si>
    <t>tachykinin receptor signaling pathway</t>
  </si>
  <si>
    <t>GO:0007218</t>
  </si>
  <si>
    <t>neuropeptide signaling pathway</t>
  </si>
  <si>
    <t>GO:0007219</t>
  </si>
  <si>
    <t>Notch signaling pathway</t>
  </si>
  <si>
    <t>GO:0007220</t>
  </si>
  <si>
    <t>Notch receptor processing</t>
  </si>
  <si>
    <t>GO:0007221</t>
  </si>
  <si>
    <t>positive regulation of transcription of Notch receptor target</t>
  </si>
  <si>
    <t>GO:0007224</t>
  </si>
  <si>
    <t>smoothened signaling pathway</t>
  </si>
  <si>
    <t>GO:0007227</t>
  </si>
  <si>
    <t>signal transduction downstream of smoothened</t>
  </si>
  <si>
    <t>GO:0007228</t>
  </si>
  <si>
    <t>positive regulation of hh target transcription factor activity</t>
  </si>
  <si>
    <t>GO:0007229</t>
  </si>
  <si>
    <t>integrin-mediated signaling pathway</t>
  </si>
  <si>
    <t>GO:0007249</t>
  </si>
  <si>
    <t>I-kappaB kinase/NF-kappaB signaling</t>
  </si>
  <si>
    <t>GO:0007252</t>
  </si>
  <si>
    <t>I-kappaB phosphorylation</t>
  </si>
  <si>
    <t>GO:0007254</t>
  </si>
  <si>
    <t>JNK cascade</t>
  </si>
  <si>
    <t>GO:0007256</t>
  </si>
  <si>
    <t>activation of JNKK activity</t>
  </si>
  <si>
    <t>GO:0007257</t>
  </si>
  <si>
    <t>activation of JUN kinase activity</t>
  </si>
  <si>
    <t>GO:0007258</t>
  </si>
  <si>
    <t>JUN phosphorylation</t>
  </si>
  <si>
    <t>GO:0007259</t>
  </si>
  <si>
    <t>receptor signaling pathway via JAK-STAT</t>
  </si>
  <si>
    <t>GO:0007260</t>
  </si>
  <si>
    <t>tyrosine phosphorylation of STAT protein</t>
  </si>
  <si>
    <t>GO:0007263</t>
  </si>
  <si>
    <t>nitric oxide mediated signal transduction</t>
  </si>
  <si>
    <t>GO:0007264</t>
  </si>
  <si>
    <t>small GTPase mediated signal transduction</t>
  </si>
  <si>
    <t>GO:0007265</t>
  </si>
  <si>
    <t>Ras protein signal transduction</t>
  </si>
  <si>
    <t>GO:0007266</t>
  </si>
  <si>
    <t>Rho protein signal transduction</t>
  </si>
  <si>
    <t>GO:0007267</t>
  </si>
  <si>
    <t>cell-cell signaling</t>
  </si>
  <si>
    <t>GO:0007268</t>
  </si>
  <si>
    <t>chemical synaptic transmission</t>
  </si>
  <si>
    <t>GO:0007269</t>
  </si>
  <si>
    <t>neurotransmitter secretion</t>
  </si>
  <si>
    <t>GO:0007270</t>
  </si>
  <si>
    <t>neuron-neuron synaptic transmission</t>
  </si>
  <si>
    <t>GO:0007271</t>
  </si>
  <si>
    <t>synaptic transmission, cholinergic</t>
  </si>
  <si>
    <t>GO:0007272</t>
  </si>
  <si>
    <t>ensheathment of neurons</t>
  </si>
  <si>
    <t>GO:0007274</t>
  </si>
  <si>
    <t>neuromuscular synaptic transmission</t>
  </si>
  <si>
    <t>GO:0007275</t>
  </si>
  <si>
    <t>multicellular organism development</t>
  </si>
  <si>
    <t>GO:0007276</t>
  </si>
  <si>
    <t>gamete generation</t>
  </si>
  <si>
    <t>GO:0007277</t>
  </si>
  <si>
    <t>pole cell development</t>
  </si>
  <si>
    <t>GO:0007278</t>
  </si>
  <si>
    <t>pole cell fate determination</t>
  </si>
  <si>
    <t>GO:0007279</t>
  </si>
  <si>
    <t>pole cell formation</t>
  </si>
  <si>
    <t>GO:0007280</t>
  </si>
  <si>
    <t>pole cell migration</t>
  </si>
  <si>
    <t>GO:0007281</t>
  </si>
  <si>
    <t>germ cell development</t>
  </si>
  <si>
    <t>GO:0007282</t>
  </si>
  <si>
    <t>cystoblast division</t>
  </si>
  <si>
    <t>GO:0007283</t>
  </si>
  <si>
    <t>spermatogenesis</t>
  </si>
  <si>
    <t>GO:0007284</t>
  </si>
  <si>
    <t>spermatogonial cell division</t>
  </si>
  <si>
    <t>GO:0007285</t>
  </si>
  <si>
    <t>primary spermatocyte growth</t>
  </si>
  <si>
    <t>GO:0007286</t>
  </si>
  <si>
    <t>spermatid development</t>
  </si>
  <si>
    <t>GO:0007287</t>
  </si>
  <si>
    <t>Nebenkern assembly</t>
  </si>
  <si>
    <t>GO:0007288</t>
  </si>
  <si>
    <t>sperm axoneme assembly</t>
  </si>
  <si>
    <t>GO:0007289</t>
  </si>
  <si>
    <t>spermatid nucleus differentiation</t>
  </si>
  <si>
    <t>GO:0007290</t>
  </si>
  <si>
    <t>spermatid nucleus elongation</t>
  </si>
  <si>
    <t>GO:0007291</t>
  </si>
  <si>
    <t>sperm individualization</t>
  </si>
  <si>
    <t>GO:0007292</t>
  </si>
  <si>
    <t>female gamete generation</t>
  </si>
  <si>
    <t>GO:0007293</t>
  </si>
  <si>
    <t>germarium-derived egg chamber formation</t>
  </si>
  <si>
    <t>GO:0007294</t>
  </si>
  <si>
    <t>germarium-derived oocyte fate determination</t>
  </si>
  <si>
    <t>GO:0007295</t>
  </si>
  <si>
    <t>growth of a germarium-derived egg chamber</t>
  </si>
  <si>
    <t>GO:0007296</t>
  </si>
  <si>
    <t>vitellogenesis</t>
  </si>
  <si>
    <t>GO:0007297</t>
  </si>
  <si>
    <t>ovarian follicle cell migration</t>
  </si>
  <si>
    <t>GO:0007298</t>
  </si>
  <si>
    <t>border follicle cell migration</t>
  </si>
  <si>
    <t>GO:0007299</t>
  </si>
  <si>
    <t>ovarian follicle cell-cell adhesion</t>
  </si>
  <si>
    <t>GO:0007300</t>
  </si>
  <si>
    <t>ovarian nurse cell to oocyte transport</t>
  </si>
  <si>
    <t>GO:0007301</t>
  </si>
  <si>
    <t>female germline ring canal formation</t>
  </si>
  <si>
    <t>GO:0007302</t>
  </si>
  <si>
    <t>nurse cell nucleus anchoring</t>
  </si>
  <si>
    <t>GO:0007303</t>
  </si>
  <si>
    <t>cytoplasmic transport, nurse cell to oocyte</t>
  </si>
  <si>
    <t>GO:0007304</t>
  </si>
  <si>
    <t>chorion-containing eggshell formation</t>
  </si>
  <si>
    <t>GO:0007305</t>
  </si>
  <si>
    <t>vitelline membrane formation involved in chorion-containing eggshell formation</t>
  </si>
  <si>
    <t>GO:0007306</t>
  </si>
  <si>
    <t>eggshell chorion assembly</t>
  </si>
  <si>
    <t>GO:0007307</t>
  </si>
  <si>
    <t>eggshell chorion gene amplification</t>
  </si>
  <si>
    <t>GO:0007308</t>
  </si>
  <si>
    <t>oocyte construction</t>
  </si>
  <si>
    <t>GO:0007309</t>
  </si>
  <si>
    <t>oocyte axis specification</t>
  </si>
  <si>
    <t>GO:0007310</t>
  </si>
  <si>
    <t>oocyte dorsal/ventral axis specification</t>
  </si>
  <si>
    <t>GO:0007311</t>
  </si>
  <si>
    <t>maternal specification of dorsal/ventral axis, oocyte, germ-line encoded</t>
  </si>
  <si>
    <t>GO:0007312</t>
  </si>
  <si>
    <t>oocyte nucleus migration involved in oocyte dorsal/ventral axis specification</t>
  </si>
  <si>
    <t>GO:0007313</t>
  </si>
  <si>
    <t>maternal specification of dorsal/ventral axis, oocyte, soma encoded</t>
  </si>
  <si>
    <t>GO:0007314</t>
  </si>
  <si>
    <t>oocyte anterior/posterior axis specification</t>
  </si>
  <si>
    <t>GO:0007315</t>
  </si>
  <si>
    <t>pole plasm assembly</t>
  </si>
  <si>
    <t>GO:0007316</t>
  </si>
  <si>
    <t>pole plasm RNA localization</t>
  </si>
  <si>
    <t>GO:0007317</t>
  </si>
  <si>
    <t>regulation of pole plasm oskar mRNA localization</t>
  </si>
  <si>
    <t>GO:0007318</t>
  </si>
  <si>
    <t>pole plasm protein localization</t>
  </si>
  <si>
    <t>GO:0007319</t>
  </si>
  <si>
    <t>negative regulation of oskar mRNA translation</t>
  </si>
  <si>
    <t>GO:0007320</t>
  </si>
  <si>
    <t>insemination</t>
  </si>
  <si>
    <t>GO:0007338</t>
  </si>
  <si>
    <t>single fertilization</t>
  </si>
  <si>
    <t>GO:0007339</t>
  </si>
  <si>
    <t>binding of sperm to zona pellucida</t>
  </si>
  <si>
    <t>GO:0007343</t>
  </si>
  <si>
    <t>egg activation</t>
  </si>
  <si>
    <t>GO:0007344</t>
  </si>
  <si>
    <t>pronuclear fusion</t>
  </si>
  <si>
    <t>GO:0007346</t>
  </si>
  <si>
    <t>regulation of mitotic cell cycle</t>
  </si>
  <si>
    <t>GO:0007347</t>
  </si>
  <si>
    <t>regulation of preblastoderm mitotic cell cycle</t>
  </si>
  <si>
    <t>GO:0007348</t>
  </si>
  <si>
    <t>regulation of syncytial blastoderm mitotic cell cycle</t>
  </si>
  <si>
    <t>GO:0007349</t>
  </si>
  <si>
    <t>cellularization</t>
  </si>
  <si>
    <t>GO:0007350</t>
  </si>
  <si>
    <t>blastoderm segmentation</t>
  </si>
  <si>
    <t>GO:0007351</t>
  </si>
  <si>
    <t>tripartite regional subdivision</t>
  </si>
  <si>
    <t>GO:0007352</t>
  </si>
  <si>
    <t>zygotic specification of dorsal/ventral axis</t>
  </si>
  <si>
    <t>GO:0007354</t>
  </si>
  <si>
    <t>zygotic determination of anterior/posterior axis, embryo</t>
  </si>
  <si>
    <t>GO:0007355</t>
  </si>
  <si>
    <t>anterior region determination</t>
  </si>
  <si>
    <t>GO:0007362</t>
  </si>
  <si>
    <t>terminal region determination</t>
  </si>
  <si>
    <t>GO:0007365</t>
  </si>
  <si>
    <t>periodic partitioning</t>
  </si>
  <si>
    <t>GO:0007366</t>
  </si>
  <si>
    <t>periodic partitioning by pair rule gene</t>
  </si>
  <si>
    <t>GO:0007367</t>
  </si>
  <si>
    <t>segment polarity determination</t>
  </si>
  <si>
    <t>GO:0007368</t>
  </si>
  <si>
    <t>determination of left/right symmetry</t>
  </si>
  <si>
    <t>GO:0007369</t>
  </si>
  <si>
    <t>gastrulation</t>
  </si>
  <si>
    <t>GO:0007370</t>
  </si>
  <si>
    <t>ventral furrow formation</t>
  </si>
  <si>
    <t>GO:0007374</t>
  </si>
  <si>
    <t>posterior midgut invagination</t>
  </si>
  <si>
    <t>GO:0007375</t>
  </si>
  <si>
    <t>anterior midgut invagination</t>
  </si>
  <si>
    <t>GO:0007376</t>
  </si>
  <si>
    <t>cephalic furrow formation</t>
  </si>
  <si>
    <t>GO:0007377</t>
  </si>
  <si>
    <t>germ-band extension</t>
  </si>
  <si>
    <t>GO:0007378</t>
  </si>
  <si>
    <t>amnioserosa formation</t>
  </si>
  <si>
    <t>GO:0007379</t>
  </si>
  <si>
    <t>segment specification</t>
  </si>
  <si>
    <t>GO:0007380</t>
  </si>
  <si>
    <t>specification of segmental identity, head</t>
  </si>
  <si>
    <t>GO:0007381</t>
  </si>
  <si>
    <t>specification of segmental identity, labial segment</t>
  </si>
  <si>
    <t>GO:0007382</t>
  </si>
  <si>
    <t>specification of segmental identity, maxillary segment</t>
  </si>
  <si>
    <t>GO:0007383</t>
  </si>
  <si>
    <t>specification of segmental identity, antennal segment</t>
  </si>
  <si>
    <t>GO:0007384</t>
  </si>
  <si>
    <t>specification of segmental identity, thorax</t>
  </si>
  <si>
    <t>GO:0007385</t>
  </si>
  <si>
    <t>specification of segmental identity, abdomen</t>
  </si>
  <si>
    <t>GO:0007386</t>
  </si>
  <si>
    <t>compartment pattern specification</t>
  </si>
  <si>
    <t>GO:0007388</t>
  </si>
  <si>
    <t>posterior compartment specification</t>
  </si>
  <si>
    <t>GO:0007389</t>
  </si>
  <si>
    <t>pattern specification process</t>
  </si>
  <si>
    <t>GO:0007390</t>
  </si>
  <si>
    <t>germ-band shortening</t>
  </si>
  <si>
    <t>GO:0007391</t>
  </si>
  <si>
    <t>dorsal closure</t>
  </si>
  <si>
    <t>GO:0007392</t>
  </si>
  <si>
    <t>initiation of dorsal closure</t>
  </si>
  <si>
    <t>GO:0007393</t>
  </si>
  <si>
    <t>dorsal closure, leading edge cell fate determination</t>
  </si>
  <si>
    <t>GO:0007394</t>
  </si>
  <si>
    <t>dorsal closure, elongation of leading edge cells</t>
  </si>
  <si>
    <t>GO:0007395</t>
  </si>
  <si>
    <t>dorsal closure, spreading of leading edge cells</t>
  </si>
  <si>
    <t>GO:0007396</t>
  </si>
  <si>
    <t>suture of dorsal opening</t>
  </si>
  <si>
    <t>GO:0007398</t>
  </si>
  <si>
    <t>ectoderm development</t>
  </si>
  <si>
    <t>GO:0007399</t>
  </si>
  <si>
    <t>nervous system development</t>
  </si>
  <si>
    <t>GO:0007400</t>
  </si>
  <si>
    <t>neuroblast fate determination</t>
  </si>
  <si>
    <t>GO:0007402</t>
  </si>
  <si>
    <t>ganglion mother cell fate determination</t>
  </si>
  <si>
    <t>GO:0007403</t>
  </si>
  <si>
    <t>glial cell fate determination</t>
  </si>
  <si>
    <t>GO:0007405</t>
  </si>
  <si>
    <t>neuroblast proliferation</t>
  </si>
  <si>
    <t>GO:0007406</t>
  </si>
  <si>
    <t>negative regulation of neuroblast proliferation</t>
  </si>
  <si>
    <t>GO:0007409</t>
  </si>
  <si>
    <t>axonogenesis</t>
  </si>
  <si>
    <t>GO:0007411</t>
  </si>
  <si>
    <t>axon guidance</t>
  </si>
  <si>
    <t>GO:0007412</t>
  </si>
  <si>
    <t>axon target recognition</t>
  </si>
  <si>
    <t>GO:0007413</t>
  </si>
  <si>
    <t>axonal fasciculation</t>
  </si>
  <si>
    <t>GO:0007414</t>
  </si>
  <si>
    <t>axonal defasciculation</t>
  </si>
  <si>
    <t>GO:0007415</t>
  </si>
  <si>
    <t>defasciculation of motor neuron axon</t>
  </si>
  <si>
    <t>GO:0007416</t>
  </si>
  <si>
    <t>synapse assembly</t>
  </si>
  <si>
    <t>GO:0007417</t>
  </si>
  <si>
    <t>central nervous system development</t>
  </si>
  <si>
    <t>GO:0007418</t>
  </si>
  <si>
    <t>ventral midline development</t>
  </si>
  <si>
    <t>GO:0007419</t>
  </si>
  <si>
    <t>ventral cord development</t>
  </si>
  <si>
    <t>GO:0007420</t>
  </si>
  <si>
    <t>brain development</t>
  </si>
  <si>
    <t>GO:0007421</t>
  </si>
  <si>
    <t>stomatogastric nervous system development</t>
  </si>
  <si>
    <t>GO:0007422</t>
  </si>
  <si>
    <t>peripheral nervous system development</t>
  </si>
  <si>
    <t>GO:0007423</t>
  </si>
  <si>
    <t>sensory organ development</t>
  </si>
  <si>
    <t>GO:0007424</t>
  </si>
  <si>
    <t>open tracheal system development</t>
  </si>
  <si>
    <t>GO:0007425</t>
  </si>
  <si>
    <t>epithelial cell fate determination, open tracheal system</t>
  </si>
  <si>
    <t>GO:0007426</t>
  </si>
  <si>
    <t>tracheal outgrowth, open tracheal system</t>
  </si>
  <si>
    <t>GO:0007427</t>
  </si>
  <si>
    <t>epithelial cell migration, open tracheal system</t>
  </si>
  <si>
    <t>GO:0007428</t>
  </si>
  <si>
    <t>primary branching, open tracheal system</t>
  </si>
  <si>
    <t>GO:0007429</t>
  </si>
  <si>
    <t>secondary branching, open tracheal system</t>
  </si>
  <si>
    <t>GO:0007430</t>
  </si>
  <si>
    <t>terminal branching, open tracheal system</t>
  </si>
  <si>
    <t>GO:0007431</t>
  </si>
  <si>
    <t>salivary gland development</t>
  </si>
  <si>
    <t>GO:0007432</t>
  </si>
  <si>
    <t>salivary gland boundary specification</t>
  </si>
  <si>
    <t>GO:0007435</t>
  </si>
  <si>
    <t>salivary gland morphogenesis</t>
  </si>
  <si>
    <t>GO:0007436</t>
  </si>
  <si>
    <t>larval salivary gland morphogenesis</t>
  </si>
  <si>
    <t>GO:0007438</t>
  </si>
  <si>
    <t>oenocyte development</t>
  </si>
  <si>
    <t>GO:0007439</t>
  </si>
  <si>
    <t>ectodermal digestive tract development</t>
  </si>
  <si>
    <t>GO:0007440</t>
  </si>
  <si>
    <t>foregut morphogenesis</t>
  </si>
  <si>
    <t>GO:0007441</t>
  </si>
  <si>
    <t>anterior midgut (ectodermal) morphogenesis</t>
  </si>
  <si>
    <t>GO:0007442</t>
  </si>
  <si>
    <t>hindgut morphogenesis</t>
  </si>
  <si>
    <t>GO:0007443</t>
  </si>
  <si>
    <t>Malpighian tubule morphogenesis</t>
  </si>
  <si>
    <t>GO:0007444</t>
  </si>
  <si>
    <t>imaginal disc development</t>
  </si>
  <si>
    <t>GO:0007445</t>
  </si>
  <si>
    <t>determination of imaginal disc primordium</t>
  </si>
  <si>
    <t>GO:0007446</t>
  </si>
  <si>
    <t>imaginal disc growth</t>
  </si>
  <si>
    <t>GO:0007447</t>
  </si>
  <si>
    <t>imaginal disc pattern formation</t>
  </si>
  <si>
    <t>GO:0007448</t>
  </si>
  <si>
    <t>anterior/posterior pattern specification, imaginal disc</t>
  </si>
  <si>
    <t>GO:0007449</t>
  </si>
  <si>
    <t>proximal/distal pattern formation, imaginal disc</t>
  </si>
  <si>
    <t>GO:0007450</t>
  </si>
  <si>
    <t>dorsal/ventral pattern formation, imaginal disc</t>
  </si>
  <si>
    <t>GO:0007451</t>
  </si>
  <si>
    <t>dorsal/ventral lineage restriction, imaginal disc</t>
  </si>
  <si>
    <t>GO:0007455</t>
  </si>
  <si>
    <t>eye-antennal disc morphogenesis</t>
  </si>
  <si>
    <t>GO:0007458</t>
  </si>
  <si>
    <t>progression of morphogenetic furrow involved in compound eye morphogenesis</t>
  </si>
  <si>
    <t>GO:0007460</t>
  </si>
  <si>
    <t>R8 cell fate commitment</t>
  </si>
  <si>
    <t>GO:0007462</t>
  </si>
  <si>
    <t>R1/R6 cell fate commitment</t>
  </si>
  <si>
    <t>GO:0007463</t>
  </si>
  <si>
    <t>R2/R5 cell fate commitment</t>
  </si>
  <si>
    <t>GO:0007464</t>
  </si>
  <si>
    <t>R3/R4 cell fate commitment</t>
  </si>
  <si>
    <t>GO:0007465</t>
  </si>
  <si>
    <t>R7 cell fate commitment</t>
  </si>
  <si>
    <t>GO:0007468</t>
  </si>
  <si>
    <t>obsolete regulation of rhodopsin gene expression</t>
  </si>
  <si>
    <t>GO:0007469</t>
  </si>
  <si>
    <t>antennal development</t>
  </si>
  <si>
    <t>GO:0007472</t>
  </si>
  <si>
    <t>wing disc morphogenesis</t>
  </si>
  <si>
    <t>GO:0007473</t>
  </si>
  <si>
    <t>wing disc proximal/distal pattern formation</t>
  </si>
  <si>
    <t>GO:0007474</t>
  </si>
  <si>
    <t>imaginal disc-derived wing vein specification</t>
  </si>
  <si>
    <t>GO:0007475</t>
  </si>
  <si>
    <t>apposition of dorsal and ventral imaginal disc-derived wing surfaces</t>
  </si>
  <si>
    <t>GO:0007476</t>
  </si>
  <si>
    <t>imaginal disc-derived wing morphogenesis</t>
  </si>
  <si>
    <t>GO:0007477</t>
  </si>
  <si>
    <t>notum development</t>
  </si>
  <si>
    <t>GO:0007478</t>
  </si>
  <si>
    <t>leg disc morphogenesis</t>
  </si>
  <si>
    <t>GO:0007479</t>
  </si>
  <si>
    <t>leg disc proximal/distal pattern formation</t>
  </si>
  <si>
    <t>GO:0007480</t>
  </si>
  <si>
    <t>imaginal disc-derived leg morphogenesis</t>
  </si>
  <si>
    <t>GO:0007481</t>
  </si>
  <si>
    <t>haltere disc morphogenesis</t>
  </si>
  <si>
    <t>GO:0007482</t>
  </si>
  <si>
    <t>haltere development</t>
  </si>
  <si>
    <t>GO:0007483</t>
  </si>
  <si>
    <t>genital disc morphogenesis</t>
  </si>
  <si>
    <t>GO:0007484</t>
  </si>
  <si>
    <t>imaginal disc-derived genitalia development</t>
  </si>
  <si>
    <t>GO:0007485</t>
  </si>
  <si>
    <t>imaginal disc-derived male genitalia development</t>
  </si>
  <si>
    <t>GO:0007486</t>
  </si>
  <si>
    <t>imaginal disc-derived female genitalia development</t>
  </si>
  <si>
    <t>GO:0007487</t>
  </si>
  <si>
    <t>analia development</t>
  </si>
  <si>
    <t>GO:0007488</t>
  </si>
  <si>
    <t>histoblast morphogenesis</t>
  </si>
  <si>
    <t>GO:0007489</t>
  </si>
  <si>
    <t>maintenance of imaginal histoblast diploidy</t>
  </si>
  <si>
    <t>GO:0007490</t>
  </si>
  <si>
    <t>tergite morphogenesis</t>
  </si>
  <si>
    <t>GO:0007491</t>
  </si>
  <si>
    <t>sternite morphogenesis</t>
  </si>
  <si>
    <t>GO:0007492</t>
  </si>
  <si>
    <t>endoderm development</t>
  </si>
  <si>
    <t>GO:0007493</t>
  </si>
  <si>
    <t>endodermal cell fate determination</t>
  </si>
  <si>
    <t>GO:0007494</t>
  </si>
  <si>
    <t>midgut development</t>
  </si>
  <si>
    <t>GO:0007495</t>
  </si>
  <si>
    <t>visceral mesoderm-endoderm interaction involved in midgut development</t>
  </si>
  <si>
    <t>GO:0007496</t>
  </si>
  <si>
    <t>anterior midgut development</t>
  </si>
  <si>
    <t>GO:0007498</t>
  </si>
  <si>
    <t>mesoderm development</t>
  </si>
  <si>
    <t>GO:0007499</t>
  </si>
  <si>
    <t>ectoderm and mesoderm interaction</t>
  </si>
  <si>
    <t>GO:0007500</t>
  </si>
  <si>
    <t>mesodermal cell fate determination</t>
  </si>
  <si>
    <t>GO:0007501</t>
  </si>
  <si>
    <t>mesodermal cell fate specification</t>
  </si>
  <si>
    <t>GO:0007502</t>
  </si>
  <si>
    <t>digestive tract mesoderm development</t>
  </si>
  <si>
    <t>GO:0007503</t>
  </si>
  <si>
    <t>fat body development</t>
  </si>
  <si>
    <t>GO:0007504</t>
  </si>
  <si>
    <t>larval fat body development</t>
  </si>
  <si>
    <t>GO:0007505</t>
  </si>
  <si>
    <t>adult fat body development</t>
  </si>
  <si>
    <t>GO:0007506</t>
  </si>
  <si>
    <t>gonadal mesoderm development</t>
  </si>
  <si>
    <t>GO:0007507</t>
  </si>
  <si>
    <t>heart development</t>
  </si>
  <si>
    <t>GO:0007508</t>
  </si>
  <si>
    <t>larval heart development</t>
  </si>
  <si>
    <t>GO:0007509</t>
  </si>
  <si>
    <t>mesoderm migration involved in gastrulation</t>
  </si>
  <si>
    <t>GO:0007510</t>
  </si>
  <si>
    <t>cardioblast cell fate determination</t>
  </si>
  <si>
    <t>GO:0007512</t>
  </si>
  <si>
    <t>adult heart development</t>
  </si>
  <si>
    <t>GO:0007516</t>
  </si>
  <si>
    <t>hemocyte development</t>
  </si>
  <si>
    <t>GO:0007517</t>
  </si>
  <si>
    <t>muscle organ development</t>
  </si>
  <si>
    <t>GO:0007518</t>
  </si>
  <si>
    <t>myoblast fate determination</t>
  </si>
  <si>
    <t>GO:0007519</t>
  </si>
  <si>
    <t>skeletal muscle tissue development</t>
  </si>
  <si>
    <t>GO:0007520</t>
  </si>
  <si>
    <t>myoblast fusion</t>
  </si>
  <si>
    <t>GO:0007521</t>
  </si>
  <si>
    <t>muscle cell fate determination</t>
  </si>
  <si>
    <t>GO:0007522</t>
  </si>
  <si>
    <t>visceral muscle development</t>
  </si>
  <si>
    <t>GO:0007523</t>
  </si>
  <si>
    <t>larval visceral muscle development</t>
  </si>
  <si>
    <t>GO:0007525</t>
  </si>
  <si>
    <t>somatic muscle development</t>
  </si>
  <si>
    <t>GO:0007526</t>
  </si>
  <si>
    <t>larval somatic muscle development</t>
  </si>
  <si>
    <t>GO:0007527</t>
  </si>
  <si>
    <t>adult somatic muscle development</t>
  </si>
  <si>
    <t>GO:0007528</t>
  </si>
  <si>
    <t>neuromuscular junction development</t>
  </si>
  <si>
    <t>GO:0007529</t>
  </si>
  <si>
    <t>establishment of synaptic specificity at neuromuscular junction</t>
  </si>
  <si>
    <t>GO:0007530</t>
  </si>
  <si>
    <t>sex determination</t>
  </si>
  <si>
    <t>GO:0007538</t>
  </si>
  <si>
    <t>primary sex determination</t>
  </si>
  <si>
    <t>GO:0007539</t>
  </si>
  <si>
    <t>primary sex determination, soma</t>
  </si>
  <si>
    <t>GO:0007540</t>
  </si>
  <si>
    <t>sex determination, establishment of X:A ratio</t>
  </si>
  <si>
    <t>GO:0007541</t>
  </si>
  <si>
    <t>sex determination, primary response to X:A ratio</t>
  </si>
  <si>
    <t>GO:0007542</t>
  </si>
  <si>
    <t>primary sex determination, germ-line</t>
  </si>
  <si>
    <t>GO:0007548</t>
  </si>
  <si>
    <t>sex differentiation</t>
  </si>
  <si>
    <t>GO:0007549</t>
  </si>
  <si>
    <t>dosage compensation</t>
  </si>
  <si>
    <t>GO:0007552</t>
  </si>
  <si>
    <t>metamorphosis</t>
  </si>
  <si>
    <t>GO:0007553</t>
  </si>
  <si>
    <t>regulation of ecdysteroid metabolic process</t>
  </si>
  <si>
    <t>GO:0007554</t>
  </si>
  <si>
    <t>regulation of ecdysteroid biosynthetic process</t>
  </si>
  <si>
    <t>GO:0007555</t>
  </si>
  <si>
    <t>regulation of ecdysteroid secretion</t>
  </si>
  <si>
    <t>GO:0007560</t>
  </si>
  <si>
    <t>imaginal disc morphogenesis</t>
  </si>
  <si>
    <t>GO:0007561</t>
  </si>
  <si>
    <t>imaginal disc eversion</t>
  </si>
  <si>
    <t>GO:0007562</t>
  </si>
  <si>
    <t>eclosion</t>
  </si>
  <si>
    <t>GO:0007563</t>
  </si>
  <si>
    <t>regulation of eclosion</t>
  </si>
  <si>
    <t>GO:0007564</t>
  </si>
  <si>
    <t>regulation of chitin-based cuticle tanning</t>
  </si>
  <si>
    <t>GO:0007568</t>
  </si>
  <si>
    <t>aging</t>
  </si>
  <si>
    <t>GO:0007569</t>
  </si>
  <si>
    <t>cell aging</t>
  </si>
  <si>
    <t>GO:0007571</t>
  </si>
  <si>
    <t>age-dependent general metabolic decline</t>
  </si>
  <si>
    <t>GO:0007584</t>
  </si>
  <si>
    <t>response to nutrient</t>
  </si>
  <si>
    <t>GO:0007586</t>
  </si>
  <si>
    <t>digestion</t>
  </si>
  <si>
    <t>GO:0007588</t>
  </si>
  <si>
    <t>excretion</t>
  </si>
  <si>
    <t>GO:0007589</t>
  </si>
  <si>
    <t>body fluid secretion</t>
  </si>
  <si>
    <t>GO:0007591</t>
  </si>
  <si>
    <t>molting cycle, chitin-based cuticle</t>
  </si>
  <si>
    <t>GO:0007593</t>
  </si>
  <si>
    <t>chitin-based cuticle sclerotization</t>
  </si>
  <si>
    <t>GO:0007594</t>
  </si>
  <si>
    <t>puparial adhesion</t>
  </si>
  <si>
    <t>GO:0007599</t>
  </si>
  <si>
    <t>hemostasis</t>
  </si>
  <si>
    <t>GO:0007600</t>
  </si>
  <si>
    <t>sensory perception</t>
  </si>
  <si>
    <t>GO:0007601</t>
  </si>
  <si>
    <t>visual perception</t>
  </si>
  <si>
    <t>GO:0007602</t>
  </si>
  <si>
    <t>phototransduction</t>
  </si>
  <si>
    <t>GO:0007603</t>
  </si>
  <si>
    <t>phototransduction, visible light</t>
  </si>
  <si>
    <t>GO:0007604</t>
  </si>
  <si>
    <t>phototransduction, UV</t>
  </si>
  <si>
    <t>GO:0007605</t>
  </si>
  <si>
    <t>sensory perception of sound</t>
  </si>
  <si>
    <t>GO:0007606</t>
  </si>
  <si>
    <t>sensory perception of chemical stimulus</t>
  </si>
  <si>
    <t>GO:0007608</t>
  </si>
  <si>
    <t>sensory perception of smell</t>
  </si>
  <si>
    <t>GO:0007610</t>
  </si>
  <si>
    <t>behavior</t>
  </si>
  <si>
    <t>GO:0007611</t>
  </si>
  <si>
    <t>learning or memory</t>
  </si>
  <si>
    <t>GO:0007612</t>
  </si>
  <si>
    <t>learning</t>
  </si>
  <si>
    <t>GO:0007613</t>
  </si>
  <si>
    <t>memory</t>
  </si>
  <si>
    <t>GO:0007614</t>
  </si>
  <si>
    <t>short-term memory</t>
  </si>
  <si>
    <t>GO:0007615</t>
  </si>
  <si>
    <t>anesthesia-resistant memory</t>
  </si>
  <si>
    <t>GO:0007616</t>
  </si>
  <si>
    <t>long-term memory</t>
  </si>
  <si>
    <t>GO:0007617</t>
  </si>
  <si>
    <t>mating behavior</t>
  </si>
  <si>
    <t>GO:0007618</t>
  </si>
  <si>
    <t>mating</t>
  </si>
  <si>
    <t>GO:0007619</t>
  </si>
  <si>
    <t>courtship behavior</t>
  </si>
  <si>
    <t>GO:0007620</t>
  </si>
  <si>
    <t>copulation</t>
  </si>
  <si>
    <t>GO:0007621</t>
  </si>
  <si>
    <t>negative regulation of female receptivity</t>
  </si>
  <si>
    <t>GO:0007622</t>
  </si>
  <si>
    <t>rhythmic behavior</t>
  </si>
  <si>
    <t>GO:0007623</t>
  </si>
  <si>
    <t>circadian rhythm</t>
  </si>
  <si>
    <t>GO:0007625</t>
  </si>
  <si>
    <t>grooming behavior</t>
  </si>
  <si>
    <t>GO:0007626</t>
  </si>
  <si>
    <t>locomotory behavior</t>
  </si>
  <si>
    <t>GO:0007628</t>
  </si>
  <si>
    <t>adult walking behavior</t>
  </si>
  <si>
    <t>GO:0007629</t>
  </si>
  <si>
    <t>flight behavior</t>
  </si>
  <si>
    <t>GO:0007630</t>
  </si>
  <si>
    <t>jump response</t>
  </si>
  <si>
    <t>GO:0007631</t>
  </si>
  <si>
    <t>feeding behavior</t>
  </si>
  <si>
    <t>GO:0007632</t>
  </si>
  <si>
    <t>visual behavior</t>
  </si>
  <si>
    <t>GO:0007634</t>
  </si>
  <si>
    <t>optokinetic behavior</t>
  </si>
  <si>
    <t>GO:0007635</t>
  </si>
  <si>
    <t>chemosensory behavior</t>
  </si>
  <si>
    <t>GO:0007636</t>
  </si>
  <si>
    <t>chemosensory jump behavior</t>
  </si>
  <si>
    <t>GO:0007637</t>
  </si>
  <si>
    <t>proboscis extension reflex</t>
  </si>
  <si>
    <t>GO:0007638</t>
  </si>
  <si>
    <t>mechanosensory behavior</t>
  </si>
  <si>
    <t>GO:0008013</t>
  </si>
  <si>
    <t>beta-catenin binding</t>
  </si>
  <si>
    <t>GO:0008015</t>
  </si>
  <si>
    <t>blood circulation</t>
  </si>
  <si>
    <t>GO:0008016</t>
  </si>
  <si>
    <t>regulation of heart contraction</t>
  </si>
  <si>
    <t>GO:0008017</t>
  </si>
  <si>
    <t>microtubule binding</t>
  </si>
  <si>
    <t>GO:0008021</t>
  </si>
  <si>
    <t>synaptic vesicle</t>
  </si>
  <si>
    <t>GO:0008022</t>
  </si>
  <si>
    <t>protein C-terminus binding</t>
  </si>
  <si>
    <t>GO:0008023</t>
  </si>
  <si>
    <t>transcription elongation factor complex</t>
  </si>
  <si>
    <t>GO:0008024</t>
  </si>
  <si>
    <t>cyclin/CDK positive transcription elongation factor complex</t>
  </si>
  <si>
    <t>GO:0008028</t>
  </si>
  <si>
    <t>monocarboxylic acid transmembrane transporter activity</t>
  </si>
  <si>
    <t>GO:0008033</t>
  </si>
  <si>
    <t>tRNA processing</t>
  </si>
  <si>
    <t>GO:0008036</t>
  </si>
  <si>
    <t>diuretic hormone receptor activity</t>
  </si>
  <si>
    <t>GO:0008037</t>
  </si>
  <si>
    <t>cell recognition</t>
  </si>
  <si>
    <t>GO:0008038</t>
  </si>
  <si>
    <t>neuron recognition</t>
  </si>
  <si>
    <t>GO:0008039</t>
  </si>
  <si>
    <t>synaptic target recognition</t>
  </si>
  <si>
    <t>GO:0008043</t>
  </si>
  <si>
    <t>intracellular ferritin complex</t>
  </si>
  <si>
    <t>GO:0008045</t>
  </si>
  <si>
    <t>motor neuron axon guidance</t>
  </si>
  <si>
    <t>GO:0008046</t>
  </si>
  <si>
    <t>axon guidance receptor activity</t>
  </si>
  <si>
    <t>GO:0008047</t>
  </si>
  <si>
    <t>enzyme activator activity</t>
  </si>
  <si>
    <t>GO:0008048</t>
  </si>
  <si>
    <t>calcium sensitive guanylate cyclase activator activity</t>
  </si>
  <si>
    <t>GO:0008049</t>
  </si>
  <si>
    <t>male courtship behavior</t>
  </si>
  <si>
    <t>GO:0008050</t>
  </si>
  <si>
    <t>female courtship behavior</t>
  </si>
  <si>
    <t>GO:0008052</t>
  </si>
  <si>
    <t>sensory organ boundary specification</t>
  </si>
  <si>
    <t>GO:0008053</t>
  </si>
  <si>
    <t>mitochondrial fusion</t>
  </si>
  <si>
    <t>GO:0008055</t>
  </si>
  <si>
    <t>ocellus pigment biosynthetic process</t>
  </si>
  <si>
    <t>GO:0008056</t>
  </si>
  <si>
    <t>ocellus development</t>
  </si>
  <si>
    <t>GO:0008057</t>
  </si>
  <si>
    <t>eye pigment granule organization</t>
  </si>
  <si>
    <t>GO:0008061</t>
  </si>
  <si>
    <t>chitin binding</t>
  </si>
  <si>
    <t>GO:0008062</t>
  </si>
  <si>
    <t>eclosion rhythm</t>
  </si>
  <si>
    <t>GO:0008063</t>
  </si>
  <si>
    <t>Toll signaling pathway</t>
  </si>
  <si>
    <t>GO:0008064</t>
  </si>
  <si>
    <t>regulation of actin polymerization or depolymerization</t>
  </si>
  <si>
    <t>GO:0008065</t>
  </si>
  <si>
    <t>establishment of blood-nerve barrier</t>
  </si>
  <si>
    <t>GO:0008066</t>
  </si>
  <si>
    <t>glutamate receptor activity</t>
  </si>
  <si>
    <t>GO:0008068</t>
  </si>
  <si>
    <t>extracellularly glutamate-gated chloride channel activity</t>
  </si>
  <si>
    <t>GO:0008069</t>
  </si>
  <si>
    <t>dorsal/ventral axis specification, ovarian follicular epithelium</t>
  </si>
  <si>
    <t>GO:0008070</t>
  </si>
  <si>
    <t>maternal determination of dorsal/ventral axis, ovarian follicular epithelium, germ-line encoded</t>
  </si>
  <si>
    <t>GO:0008071</t>
  </si>
  <si>
    <t>maternal determination of dorsal/ventral axis, ovarian follicular epithelium, soma encoded</t>
  </si>
  <si>
    <t>GO:0008074</t>
  </si>
  <si>
    <t>guanylate cyclase complex, soluble</t>
  </si>
  <si>
    <t>GO:0008076</t>
  </si>
  <si>
    <t>voltage-gated potassium channel complex</t>
  </si>
  <si>
    <t>GO:0008078</t>
  </si>
  <si>
    <t>mesodermal cell migration</t>
  </si>
  <si>
    <t>GO:0008079</t>
  </si>
  <si>
    <t>translation termination factor activity</t>
  </si>
  <si>
    <t>GO:0008080</t>
  </si>
  <si>
    <t>N-acetyltransferase activity</t>
  </si>
  <si>
    <t>GO:0008081</t>
  </si>
  <si>
    <t>phosphoric diester hydrolase activity</t>
  </si>
  <si>
    <t>GO:0008088</t>
  </si>
  <si>
    <t>axo-dendritic transport</t>
  </si>
  <si>
    <t>GO:0008089</t>
  </si>
  <si>
    <t>anterograde axonal transport</t>
  </si>
  <si>
    <t>GO:0008090</t>
  </si>
  <si>
    <t>retrograde axonal transport</t>
  </si>
  <si>
    <t>GO:0008091</t>
  </si>
  <si>
    <t>spectrin</t>
  </si>
  <si>
    <t>GO:0008092</t>
  </si>
  <si>
    <t>cytoskeletal protein binding</t>
  </si>
  <si>
    <t>GO:0008093</t>
  </si>
  <si>
    <t>cytoskeletal anchor activity</t>
  </si>
  <si>
    <t>GO:0008094</t>
  </si>
  <si>
    <t>DNA-dependent ATPase activity</t>
  </si>
  <si>
    <t>GO:0008096</t>
  </si>
  <si>
    <t>juvenile hormone epoxide hydrolase activity</t>
  </si>
  <si>
    <t>GO:0008097</t>
  </si>
  <si>
    <t>5S rRNA binding</t>
  </si>
  <si>
    <t>GO:0008098</t>
  </si>
  <si>
    <t>5S rRNA primary transcript binding</t>
  </si>
  <si>
    <t>GO:0008103</t>
  </si>
  <si>
    <t>oocyte microtubule cytoskeleton polarization</t>
  </si>
  <si>
    <t>GO:0008104</t>
  </si>
  <si>
    <t>protein localization</t>
  </si>
  <si>
    <t>GO:0008108</t>
  </si>
  <si>
    <t>UDP-glucose:hexose-1-phosphate uridylyltransferase activity</t>
  </si>
  <si>
    <t>GO:0008111</t>
  </si>
  <si>
    <t>alpha-methylacyl-CoA racemase activity</t>
  </si>
  <si>
    <t>GO:0008117</t>
  </si>
  <si>
    <t>sphinganine-1-phosphate aldolase activity</t>
  </si>
  <si>
    <t>GO:0008120</t>
  </si>
  <si>
    <t>ceramide glucosyltransferase activity</t>
  </si>
  <si>
    <t>GO:0008121</t>
  </si>
  <si>
    <t>ubiquinol-cytochrome-c reductase activity</t>
  </si>
  <si>
    <t>GO:0008134</t>
  </si>
  <si>
    <t>transcription factor binding</t>
  </si>
  <si>
    <t>GO:0008135</t>
  </si>
  <si>
    <t>translation factor activity, RNA binding</t>
  </si>
  <si>
    <t>GO:0008137</t>
  </si>
  <si>
    <t>NADH dehydrogenase (ubiquinone) activity</t>
  </si>
  <si>
    <t>GO:0008138</t>
  </si>
  <si>
    <t>protein tyrosine/serine/threonine phosphatase activity</t>
  </si>
  <si>
    <t>GO:0008139</t>
  </si>
  <si>
    <t>nuclear localization sequence binding</t>
  </si>
  <si>
    <t>GO:0008140</t>
  </si>
  <si>
    <t>cAMP response element binding protein binding</t>
  </si>
  <si>
    <t>GO:0008143</t>
  </si>
  <si>
    <t>poly(A) binding</t>
  </si>
  <si>
    <t>GO:0008144</t>
  </si>
  <si>
    <t>drug binding</t>
  </si>
  <si>
    <t>GO:0008146</t>
  </si>
  <si>
    <t>sulfotransferase activity</t>
  </si>
  <si>
    <t>GO:0008150</t>
  </si>
  <si>
    <t>biological_process</t>
  </si>
  <si>
    <t>GO:0008152</t>
  </si>
  <si>
    <t>metabolic process</t>
  </si>
  <si>
    <t>GO:0008154</t>
  </si>
  <si>
    <t>actin polymerization or depolymerization</t>
  </si>
  <si>
    <t>GO:0008156</t>
  </si>
  <si>
    <t>negative regulation of DNA replication</t>
  </si>
  <si>
    <t>GO:0008157</t>
  </si>
  <si>
    <t>protein phosphatase 1 binding</t>
  </si>
  <si>
    <t>GO:0008158</t>
  </si>
  <si>
    <t>hedgehog receptor activity</t>
  </si>
  <si>
    <t>GO:0008160</t>
  </si>
  <si>
    <t>protein tyrosine phosphatase activator activity</t>
  </si>
  <si>
    <t>GO:0008168</t>
  </si>
  <si>
    <t>methyltransferase activity</t>
  </si>
  <si>
    <t>GO:0008169</t>
  </si>
  <si>
    <t>C-methyltransferase activity</t>
  </si>
  <si>
    <t>GO:0008170</t>
  </si>
  <si>
    <t>N-methyltransferase activity</t>
  </si>
  <si>
    <t>GO:0008171</t>
  </si>
  <si>
    <t>O-methyltransferase activity</t>
  </si>
  <si>
    <t>GO:0008172</t>
  </si>
  <si>
    <t>S-methyltransferase activity</t>
  </si>
  <si>
    <t>GO:0008173</t>
  </si>
  <si>
    <t>RNA methyltransferase activity</t>
  </si>
  <si>
    <t>GO:0008174</t>
  </si>
  <si>
    <t>mRNA methyltransferase activity</t>
  </si>
  <si>
    <t>GO:0008175</t>
  </si>
  <si>
    <t>tRNA methyltransferase activity</t>
  </si>
  <si>
    <t>GO:0008176</t>
  </si>
  <si>
    <t>tRNA (guanine-N7-)-methyltransferase activity</t>
  </si>
  <si>
    <t>GO:0008177</t>
  </si>
  <si>
    <t>succinate dehydrogenase (ubiquinone) activity</t>
  </si>
  <si>
    <t>GO:0008179</t>
  </si>
  <si>
    <t>adenylate cyclase binding</t>
  </si>
  <si>
    <t>GO:0008180</t>
  </si>
  <si>
    <t>COP9 signalosome</t>
  </si>
  <si>
    <t>GO:0008184</t>
  </si>
  <si>
    <t>glycogen phosphorylase activity</t>
  </si>
  <si>
    <t>GO:0008186</t>
  </si>
  <si>
    <t>RNA-dependent ATPase activity</t>
  </si>
  <si>
    <t>GO:0008187</t>
  </si>
  <si>
    <t>poly-pyrimidine tract binding</t>
  </si>
  <si>
    <t>GO:0008188</t>
  </si>
  <si>
    <t>neuropeptide receptor activity</t>
  </si>
  <si>
    <t>GO:0008190</t>
  </si>
  <si>
    <t>eukaryotic initiation factor 4E binding</t>
  </si>
  <si>
    <t>GO:0008191</t>
  </si>
  <si>
    <t>metalloendopeptidase inhibitor activity</t>
  </si>
  <si>
    <t>GO:0008192</t>
  </si>
  <si>
    <t>RNA guanylyltransferase activity</t>
  </si>
  <si>
    <t>GO:0008194</t>
  </si>
  <si>
    <t>UDP-glycosyltransferase activity</t>
  </si>
  <si>
    <t>GO:0008195</t>
  </si>
  <si>
    <t>phosphatidate phosphatase activity</t>
  </si>
  <si>
    <t>GO:0008196</t>
  </si>
  <si>
    <t>vitellogenin receptor activity</t>
  </si>
  <si>
    <t>GO:0008198</t>
  </si>
  <si>
    <t>ferrous iron binding</t>
  </si>
  <si>
    <t>GO:0008199</t>
  </si>
  <si>
    <t>ferric iron binding</t>
  </si>
  <si>
    <t>GO:0008201</t>
  </si>
  <si>
    <t>heparin binding</t>
  </si>
  <si>
    <t>GO:0008202</t>
  </si>
  <si>
    <t>steroid metabolic process</t>
  </si>
  <si>
    <t>GO:0008203</t>
  </si>
  <si>
    <t>cholesterol metabolic process</t>
  </si>
  <si>
    <t>GO:0008204</t>
  </si>
  <si>
    <t>ergosterol metabolic process</t>
  </si>
  <si>
    <t>GO:0008205</t>
  </si>
  <si>
    <t>ecdysone metabolic process</t>
  </si>
  <si>
    <t>GO:0008206</t>
  </si>
  <si>
    <t>bile acid metabolic process</t>
  </si>
  <si>
    <t>GO:0008209</t>
  </si>
  <si>
    <t>androgen metabolic process</t>
  </si>
  <si>
    <t>GO:0008210</t>
  </si>
  <si>
    <t>estrogen metabolic process</t>
  </si>
  <si>
    <t>GO:0008213</t>
  </si>
  <si>
    <t>protein alkylation</t>
  </si>
  <si>
    <t>GO:0008214</t>
  </si>
  <si>
    <t>protein dealkylation</t>
  </si>
  <si>
    <t>GO:0008215</t>
  </si>
  <si>
    <t>spermine metabolic process</t>
  </si>
  <si>
    <t>GO:0008216</t>
  </si>
  <si>
    <t>spermidine metabolic process</t>
  </si>
  <si>
    <t>GO:0008219</t>
  </si>
  <si>
    <t>cell death</t>
  </si>
  <si>
    <t>GO:0008226</t>
  </si>
  <si>
    <t>tyramine receptor activity</t>
  </si>
  <si>
    <t>GO:0008227</t>
  </si>
  <si>
    <t>G protein-coupled amine receptor activity</t>
  </si>
  <si>
    <t>GO:0008230</t>
  </si>
  <si>
    <t>ecdysone receptor holocomplex</t>
  </si>
  <si>
    <t>GO:0008231</t>
  </si>
  <si>
    <t>repressor ecdysone receptor complex</t>
  </si>
  <si>
    <t>GO:0008232</t>
  </si>
  <si>
    <t>activator ecdysone receptor complex</t>
  </si>
  <si>
    <t>GO:0008233</t>
  </si>
  <si>
    <t>peptidase activity</t>
  </si>
  <si>
    <t>GO:0008234</t>
  </si>
  <si>
    <t>cysteine-type peptidase activity</t>
  </si>
  <si>
    <t>GO:0008235</t>
  </si>
  <si>
    <t>metalloexopeptidase activity</t>
  </si>
  <si>
    <t>GO:0008236</t>
  </si>
  <si>
    <t>serine-type peptidase activity</t>
  </si>
  <si>
    <t>GO:0008237</t>
  </si>
  <si>
    <t>metallopeptidase activity</t>
  </si>
  <si>
    <t>GO:0008238</t>
  </si>
  <si>
    <t>exopeptidase activity</t>
  </si>
  <si>
    <t>GO:0008239</t>
  </si>
  <si>
    <t>dipeptidyl-peptidase activity</t>
  </si>
  <si>
    <t>GO:0008240</t>
  </si>
  <si>
    <t>tripeptidyl-peptidase activity</t>
  </si>
  <si>
    <t>GO:0008241</t>
  </si>
  <si>
    <t>peptidyl-dipeptidase activity</t>
  </si>
  <si>
    <t>GO:0008242</t>
  </si>
  <si>
    <t>omega peptidase activity</t>
  </si>
  <si>
    <t>GO:0008250</t>
  </si>
  <si>
    <t>oligosaccharyltransferase complex</t>
  </si>
  <si>
    <t>GO:0008251</t>
  </si>
  <si>
    <t>tRNA-specific adenosine deaminase activity</t>
  </si>
  <si>
    <t>GO:0008252</t>
  </si>
  <si>
    <t>nucleotidase activity</t>
  </si>
  <si>
    <t>GO:0008253</t>
  </si>
  <si>
    <t>5'-nucleotidase activity</t>
  </si>
  <si>
    <t>GO:0008258</t>
  </si>
  <si>
    <t>head involution</t>
  </si>
  <si>
    <t>GO:0008260</t>
  </si>
  <si>
    <t>3-oxoacid CoA-transferase activity</t>
  </si>
  <si>
    <t>GO:0008261</t>
  </si>
  <si>
    <t>allatostatin receptor activity</t>
  </si>
  <si>
    <t>GO:0008263</t>
  </si>
  <si>
    <t>pyrimidine-specific mismatch base pair DNA N-glycosylase activity</t>
  </si>
  <si>
    <t>GO:0008265</t>
  </si>
  <si>
    <t>Mo-molybdopterin cofactor sulfurase activity</t>
  </si>
  <si>
    <t>GO:0008266</t>
  </si>
  <si>
    <t>poly(U) RNA binding</t>
  </si>
  <si>
    <t>GO:0008270</t>
  </si>
  <si>
    <t>zinc ion binding</t>
  </si>
  <si>
    <t>GO:0008272</t>
  </si>
  <si>
    <t>sulfate transport</t>
  </si>
  <si>
    <t>GO:0008273</t>
  </si>
  <si>
    <t>calcium, potassium:sodium antiporter activity</t>
  </si>
  <si>
    <t>GO:0008274</t>
  </si>
  <si>
    <t>gamma-tubulin ring complex</t>
  </si>
  <si>
    <t>GO:0008275</t>
  </si>
  <si>
    <t>gamma-tubulin small complex</t>
  </si>
  <si>
    <t>GO:0008276</t>
  </si>
  <si>
    <t>protein methyltransferase activity</t>
  </si>
  <si>
    <t>GO:0008277</t>
  </si>
  <si>
    <t>regulation of G protein-coupled receptor signaling pathway</t>
  </si>
  <si>
    <t>GO:0008278</t>
  </si>
  <si>
    <t>cohesin complex</t>
  </si>
  <si>
    <t>GO:0008283</t>
  </si>
  <si>
    <t>cell population proliferation</t>
  </si>
  <si>
    <t>GO:0008284</t>
  </si>
  <si>
    <t>positive regulation of cell population proliferation</t>
  </si>
  <si>
    <t>GO:0008285</t>
  </si>
  <si>
    <t>negative regulation of cell population proliferation</t>
  </si>
  <si>
    <t>GO:0008286</t>
  </si>
  <si>
    <t>insulin receptor signaling pathway</t>
  </si>
  <si>
    <t>GO:0008287</t>
  </si>
  <si>
    <t>protein serine/threonine phosphatase complex</t>
  </si>
  <si>
    <t>GO:0008289</t>
  </si>
  <si>
    <t>lipid binding</t>
  </si>
  <si>
    <t>GO:0008290</t>
  </si>
  <si>
    <t>F-actin capping protein complex</t>
  </si>
  <si>
    <t>GO:0008291</t>
  </si>
  <si>
    <t>acetylcholine metabolic process</t>
  </si>
  <si>
    <t>GO:0008292</t>
  </si>
  <si>
    <t>acetylcholine biosynthetic process</t>
  </si>
  <si>
    <t>GO:0008293</t>
  </si>
  <si>
    <t>torso signaling pathway</t>
  </si>
  <si>
    <t>GO:0008294</t>
  </si>
  <si>
    <t>calcium- and calmodulin-responsive adenylate cyclase activity</t>
  </si>
  <si>
    <t>GO:0008295</t>
  </si>
  <si>
    <t>spermidine biosynthetic process</t>
  </si>
  <si>
    <t>GO:0008296</t>
  </si>
  <si>
    <t>3'-5'-exodeoxyribonuclease activity</t>
  </si>
  <si>
    <t>GO:0008297</t>
  </si>
  <si>
    <t>single-stranded DNA exodeoxyribonuclease activity</t>
  </si>
  <si>
    <t>GO:0008298</t>
  </si>
  <si>
    <t>intracellular mRNA localization</t>
  </si>
  <si>
    <t>GO:0008299</t>
  </si>
  <si>
    <t>isoprenoid biosynthetic process</t>
  </si>
  <si>
    <t>GO:0008300</t>
  </si>
  <si>
    <t>isoprenoid catabolic process</t>
  </si>
  <si>
    <t>GO:0008301</t>
  </si>
  <si>
    <t>DNA binding, bending</t>
  </si>
  <si>
    <t>GO:0008302</t>
  </si>
  <si>
    <t>female germline ring canal formation, actin assembly</t>
  </si>
  <si>
    <t>GO:0008305</t>
  </si>
  <si>
    <t>integrin complex</t>
  </si>
  <si>
    <t>GO:0008306</t>
  </si>
  <si>
    <t>associative learning</t>
  </si>
  <si>
    <t>GO:0008307</t>
  </si>
  <si>
    <t>structural constituent of muscle</t>
  </si>
  <si>
    <t>GO:0008308</t>
  </si>
  <si>
    <t>voltage-gated anion channel activity</t>
  </si>
  <si>
    <t>GO:0008309</t>
  </si>
  <si>
    <t>double-stranded DNA exodeoxyribonuclease activity</t>
  </si>
  <si>
    <t>GO:0008310</t>
  </si>
  <si>
    <t>single-stranded DNA 3'-5' exodeoxyribonuclease activity</t>
  </si>
  <si>
    <t>GO:0008311</t>
  </si>
  <si>
    <t>double-stranded DNA 3'-5' exodeoxyribonuclease activity</t>
  </si>
  <si>
    <t>GO:0008312</t>
  </si>
  <si>
    <t>7S RNA binding</t>
  </si>
  <si>
    <t>GO:0008315</t>
  </si>
  <si>
    <t>G2/MI transition of meiotic cell cycle</t>
  </si>
  <si>
    <t>GO:0008318</t>
  </si>
  <si>
    <t>protein prenyltransferase activity</t>
  </si>
  <si>
    <t>GO:0008320</t>
  </si>
  <si>
    <t>protein transmembrane transporter activity</t>
  </si>
  <si>
    <t>GO:0008324</t>
  </si>
  <si>
    <t>cation transmembrane transporter activity</t>
  </si>
  <si>
    <t>GO:0008327</t>
  </si>
  <si>
    <t>methyl-CpG binding</t>
  </si>
  <si>
    <t>GO:0008328</t>
  </si>
  <si>
    <t>ionotropic glutamate receptor complex</t>
  </si>
  <si>
    <t>GO:0008331</t>
  </si>
  <si>
    <t>high voltage-gated calcium channel activity</t>
  </si>
  <si>
    <t>GO:0008332</t>
  </si>
  <si>
    <t>low voltage-gated calcium channel activity</t>
  </si>
  <si>
    <t>GO:0008333</t>
  </si>
  <si>
    <t>endosome to lysosome transport</t>
  </si>
  <si>
    <t>GO:0008334</t>
  </si>
  <si>
    <t>histone mRNA metabolic process</t>
  </si>
  <si>
    <t>GO:0008335</t>
  </si>
  <si>
    <t>female germline ring canal stabilization</t>
  </si>
  <si>
    <t>GO:0008340</t>
  </si>
  <si>
    <t>determination of adult lifespan</t>
  </si>
  <si>
    <t>GO:0008343</t>
  </si>
  <si>
    <t>adult feeding behavior</t>
  </si>
  <si>
    <t>GO:0008344</t>
  </si>
  <si>
    <t>adult locomotory behavior</t>
  </si>
  <si>
    <t>GO:0008345</t>
  </si>
  <si>
    <t>larval locomotory behavior</t>
  </si>
  <si>
    <t>GO:0008347</t>
  </si>
  <si>
    <t>glial cell migration</t>
  </si>
  <si>
    <t>GO:0008348</t>
  </si>
  <si>
    <t>negative regulation of antimicrobial humoral response</t>
  </si>
  <si>
    <t>GO:0008349</t>
  </si>
  <si>
    <t>MAP kinase kinase kinase kinase activity</t>
  </si>
  <si>
    <t>GO:0008352</t>
  </si>
  <si>
    <t>katanin complex</t>
  </si>
  <si>
    <t>GO:0008353</t>
  </si>
  <si>
    <t>RNA polymerase II CTD heptapeptide repeat kinase activity</t>
  </si>
  <si>
    <t>GO:0008354</t>
  </si>
  <si>
    <t>germ cell migration</t>
  </si>
  <si>
    <t>GO:0008355</t>
  </si>
  <si>
    <t>olfactory learning</t>
  </si>
  <si>
    <t>GO:0008356</t>
  </si>
  <si>
    <t>asymmetric cell division</t>
  </si>
  <si>
    <t>GO:0008358</t>
  </si>
  <si>
    <t>maternal determination of anterior/posterior axis, embryo</t>
  </si>
  <si>
    <t>GO:0008359</t>
  </si>
  <si>
    <t>regulation of bicoid mRNA localization</t>
  </si>
  <si>
    <t>GO:0008360</t>
  </si>
  <si>
    <t>regulation of cell shape</t>
  </si>
  <si>
    <t>GO:0008361</t>
  </si>
  <si>
    <t>regulation of cell size</t>
  </si>
  <si>
    <t>GO:0008362</t>
  </si>
  <si>
    <t>chitin-based embryonic cuticle biosynthetic process</t>
  </si>
  <si>
    <t>GO:0008363</t>
  </si>
  <si>
    <t>larval chitin-based cuticle development</t>
  </si>
  <si>
    <t>GO:0008365</t>
  </si>
  <si>
    <t>adult chitin-based cuticle development</t>
  </si>
  <si>
    <t>GO:0008366</t>
  </si>
  <si>
    <t>axon ensheathment</t>
  </si>
  <si>
    <t>GO:0008373</t>
  </si>
  <si>
    <t>sialyltransferase activity</t>
  </si>
  <si>
    <t>GO:0008374</t>
  </si>
  <si>
    <t>O-acyltransferase activity</t>
  </si>
  <si>
    <t>GO:0008375</t>
  </si>
  <si>
    <t>acetylglucosaminyltransferase activity</t>
  </si>
  <si>
    <t>GO:0008376</t>
  </si>
  <si>
    <t>acetylgalactosaminyltransferase activity</t>
  </si>
  <si>
    <t>GO:0008377</t>
  </si>
  <si>
    <t>light-induced release of internally sequestered calcium ion</t>
  </si>
  <si>
    <t>GO:0008378</t>
  </si>
  <si>
    <t>galactosyltransferase activity</t>
  </si>
  <si>
    <t>GO:0008379</t>
  </si>
  <si>
    <t>thioredoxin peroxidase activity</t>
  </si>
  <si>
    <t>GO:0008380</t>
  </si>
  <si>
    <t>RNA splicing</t>
  </si>
  <si>
    <t>GO:0008381</t>
  </si>
  <si>
    <t>mechanosensitive ion channel activity</t>
  </si>
  <si>
    <t>GO:0008384</t>
  </si>
  <si>
    <t>IkappaB kinase activity</t>
  </si>
  <si>
    <t>GO:0008385</t>
  </si>
  <si>
    <t>IkappaB kinase complex</t>
  </si>
  <si>
    <t>GO:0008395</t>
  </si>
  <si>
    <t>steroid hydroxylase activity</t>
  </si>
  <si>
    <t>GO:0008406</t>
  </si>
  <si>
    <t>gonad development</t>
  </si>
  <si>
    <t>GO:0008407</t>
  </si>
  <si>
    <t>chaeta morphogenesis</t>
  </si>
  <si>
    <t>GO:0008408</t>
  </si>
  <si>
    <t>3'-5' exonuclease activity</t>
  </si>
  <si>
    <t>GO:0008409</t>
  </si>
  <si>
    <t>5'-3' exonuclease activity</t>
  </si>
  <si>
    <t>GO:0008410</t>
  </si>
  <si>
    <t>CoA-transferase activity</t>
  </si>
  <si>
    <t>GO:0008412</t>
  </si>
  <si>
    <t>4-hydroxybenzoate octaprenyltransferase activity</t>
  </si>
  <si>
    <t>GO:0008417</t>
  </si>
  <si>
    <t>fucosyltransferase activity</t>
  </si>
  <si>
    <t>GO:0008419</t>
  </si>
  <si>
    <t>RNA lariat debranching enzyme activity</t>
  </si>
  <si>
    <t>GO:0008420</t>
  </si>
  <si>
    <t>RNA polymerase II CTD heptapeptide repeat phosphatase activity</t>
  </si>
  <si>
    <t>GO:0008422</t>
  </si>
  <si>
    <t>beta-glucosidase activity</t>
  </si>
  <si>
    <t>GO:0008424</t>
  </si>
  <si>
    <t>glycoprotein 6-alpha-L-fucosyltransferase activity</t>
  </si>
  <si>
    <t>GO:0008425</t>
  </si>
  <si>
    <t>2-polyprenyl-6-methoxy-1,4-benzoquinone methyltransferase activity</t>
  </si>
  <si>
    <t>GO:0008426</t>
  </si>
  <si>
    <t>protein kinase C inhibitor activity</t>
  </si>
  <si>
    <t>GO:0008428</t>
  </si>
  <si>
    <t>ribonuclease inhibitor activity</t>
  </si>
  <si>
    <t>GO:0008432</t>
  </si>
  <si>
    <t>JUN kinase binding</t>
  </si>
  <si>
    <t>GO:0008440</t>
  </si>
  <si>
    <t>inositol-1,4,5-trisphosphate 3-kinase activity</t>
  </si>
  <si>
    <t>GO:0008442</t>
  </si>
  <si>
    <t>3-hydroxyisobutyrate dehydrogenase activity</t>
  </si>
  <si>
    <t>GO:0008443</t>
  </si>
  <si>
    <t>phosphofructokinase activity</t>
  </si>
  <si>
    <t>GO:0008445</t>
  </si>
  <si>
    <t>D-aspartate oxidase activity</t>
  </si>
  <si>
    <t>GO:0008446</t>
  </si>
  <si>
    <t>GDP-mannose 4,6-dehydratase activity</t>
  </si>
  <si>
    <t>GO:0008448</t>
  </si>
  <si>
    <t>N-acetylglucosamine-6-phosphate deacetylase activity</t>
  </si>
  <si>
    <t>GO:0008449</t>
  </si>
  <si>
    <t>N-acetylglucosamine-6-sulfatase activity</t>
  </si>
  <si>
    <t>GO:0008453</t>
  </si>
  <si>
    <t>alanine-glyoxylate transaminase activity</t>
  </si>
  <si>
    <t>GO:0008466</t>
  </si>
  <si>
    <t>glycogenin glucosyltransferase activity</t>
  </si>
  <si>
    <t>GO:0008467</t>
  </si>
  <si>
    <t>[heparan sulfate]-glucosamine 3-sulfotransferase 1 activity</t>
  </si>
  <si>
    <t>GO:0008469</t>
  </si>
  <si>
    <t>histone-arginine N-methyltransferase activity</t>
  </si>
  <si>
    <t>GO:0008470</t>
  </si>
  <si>
    <t>isovaleryl-CoA dehydrogenase activity</t>
  </si>
  <si>
    <t>GO:0008474</t>
  </si>
  <si>
    <t>palmitoyl-(protein) hydrolase activity</t>
  </si>
  <si>
    <t>GO:0008476</t>
  </si>
  <si>
    <t>protein-tyrosine sulfotransferase activity</t>
  </si>
  <si>
    <t>GO:0008477</t>
  </si>
  <si>
    <t>purine nucleosidase activity</t>
  </si>
  <si>
    <t>GO:0008478</t>
  </si>
  <si>
    <t>pyridoxal kinase activity</t>
  </si>
  <si>
    <t>GO:0008480</t>
  </si>
  <si>
    <t>sarcosine dehydrogenase activity</t>
  </si>
  <si>
    <t>GO:0008482</t>
  </si>
  <si>
    <t>sulfite oxidase activity</t>
  </si>
  <si>
    <t>GO:0008483</t>
  </si>
  <si>
    <t>transaminase activity</t>
  </si>
  <si>
    <t>GO:0008484</t>
  </si>
  <si>
    <t>sulfuric ester hydrolase activity</t>
  </si>
  <si>
    <t>GO:0008486</t>
  </si>
  <si>
    <t>diphosphoinositol-polyphosphate diphosphatase activity</t>
  </si>
  <si>
    <t>GO:0008488</t>
  </si>
  <si>
    <t>gamma-glutamyl carboxylase activity</t>
  </si>
  <si>
    <t>GO:0008493</t>
  </si>
  <si>
    <t>tetracycline transmembrane transporter activity</t>
  </si>
  <si>
    <t>GO:0008494</t>
  </si>
  <si>
    <t>translation activator activity</t>
  </si>
  <si>
    <t>GO:0008503</t>
  </si>
  <si>
    <t>benzodiazepine receptor activity</t>
  </si>
  <si>
    <t>GO:0008504</t>
  </si>
  <si>
    <t>monoamine transmembrane transporter activity</t>
  </si>
  <si>
    <t>GO:0008509</t>
  </si>
  <si>
    <t>anion transmembrane transporter activity</t>
  </si>
  <si>
    <t>GO:0008510</t>
  </si>
  <si>
    <t>sodium:bicarbonate symporter activity</t>
  </si>
  <si>
    <t>GO:0008511</t>
  </si>
  <si>
    <t>sodium:potassium:chloride symporter activity</t>
  </si>
  <si>
    <t>GO:0008514</t>
  </si>
  <si>
    <t>organic anion transmembrane transporter activity</t>
  </si>
  <si>
    <t>GO:0008515</t>
  </si>
  <si>
    <t>sucrose transmembrane transporter activity</t>
  </si>
  <si>
    <t>GO:0008517</t>
  </si>
  <si>
    <t>folic acid transmembrane transporter activity</t>
  </si>
  <si>
    <t>GO:0008519</t>
  </si>
  <si>
    <t>ammonium transmembrane transporter activity</t>
  </si>
  <si>
    <t>GO:0008525</t>
  </si>
  <si>
    <t>phosphatidylcholine transporter activity</t>
  </si>
  <si>
    <t>GO:0008526</t>
  </si>
  <si>
    <t>phosphatidylinositol transfer activity</t>
  </si>
  <si>
    <t>GO:0008528</t>
  </si>
  <si>
    <t>G protein-coupled peptide receptor activity</t>
  </si>
  <si>
    <t>GO:0008531</t>
  </si>
  <si>
    <t>riboflavin kinase activity</t>
  </si>
  <si>
    <t>GO:0008534</t>
  </si>
  <si>
    <t>oxidized purine nucleobase lesion DNA N-glycosylase activity</t>
  </si>
  <si>
    <t>GO:0008535</t>
  </si>
  <si>
    <t>respiratory chain complex IV assembly</t>
  </si>
  <si>
    <t>GO:0008540</t>
  </si>
  <si>
    <t>proteasome regulatory particle, base subcomplex</t>
  </si>
  <si>
    <t>GO:0008541</t>
  </si>
  <si>
    <t>proteasome regulatory particle, lid subcomplex</t>
  </si>
  <si>
    <t>GO:0008542</t>
  </si>
  <si>
    <t>visual learning</t>
  </si>
  <si>
    <t>GO:0008543</t>
  </si>
  <si>
    <t>fibroblast growth factor receptor signaling pathway</t>
  </si>
  <si>
    <t>GO:0008544</t>
  </si>
  <si>
    <t>epidermis development</t>
  </si>
  <si>
    <t>GO:0008545</t>
  </si>
  <si>
    <t>JUN kinase kinase activity</t>
  </si>
  <si>
    <t>GO:0008553</t>
  </si>
  <si>
    <t>proton-exporting ATPase activity, phosphorylative mechanism</t>
  </si>
  <si>
    <t>GO:0008556</t>
  </si>
  <si>
    <t>potassium transmembrane transporter activity, phosphorylative mechanism</t>
  </si>
  <si>
    <t>GO:0008558</t>
  </si>
  <si>
    <t>ABC-type guanine transporter activity</t>
  </si>
  <si>
    <t>GO:0008559</t>
  </si>
  <si>
    <t>ABC-type xenobiotic transporter activity</t>
  </si>
  <si>
    <t>GO:0008565</t>
  </si>
  <si>
    <t>obsolete protein transporter activity</t>
  </si>
  <si>
    <t>GO:0008568</t>
  </si>
  <si>
    <t>microtubule-severing ATPase activity</t>
  </si>
  <si>
    <t>GO:0008569</t>
  </si>
  <si>
    <t>ATP-dependent microtubule motor activity, minus-end-directed</t>
  </si>
  <si>
    <t>GO:0008574</t>
  </si>
  <si>
    <t>ATP-dependent microtubule motor activity, plus-end-directed</t>
  </si>
  <si>
    <t>GO:0008582</t>
  </si>
  <si>
    <t>regulation of synaptic growth at neuromuscular junction</t>
  </si>
  <si>
    <t>GO:0008583</t>
  </si>
  <si>
    <t>mystery cell differentiation</t>
  </si>
  <si>
    <t>GO:0008584</t>
  </si>
  <si>
    <t>male gonad development</t>
  </si>
  <si>
    <t>GO:0008585</t>
  </si>
  <si>
    <t>female gonad development</t>
  </si>
  <si>
    <t>GO:0008586</t>
  </si>
  <si>
    <t>imaginal disc-derived wing vein morphogenesis</t>
  </si>
  <si>
    <t>GO:0008587</t>
  </si>
  <si>
    <t>imaginal disc-derived wing margin morphogenesis</t>
  </si>
  <si>
    <t>GO:0008589</t>
  </si>
  <si>
    <t>regulation of smoothened signaling pathway</t>
  </si>
  <si>
    <t>GO:0008592</t>
  </si>
  <si>
    <t>regulation of Toll signaling pathway</t>
  </si>
  <si>
    <t>GO:0008593</t>
  </si>
  <si>
    <t>regulation of Notch signaling pathway</t>
  </si>
  <si>
    <t>GO:0008594</t>
  </si>
  <si>
    <t>photoreceptor cell morphogenesis</t>
  </si>
  <si>
    <t>GO:0008595</t>
  </si>
  <si>
    <t>anterior/posterior axis specification, embryo</t>
  </si>
  <si>
    <t>GO:0008597</t>
  </si>
  <si>
    <t>calcium-dependent protein serine/threonine phosphatase regulator activity</t>
  </si>
  <si>
    <t>GO:0008603</t>
  </si>
  <si>
    <t>cAMP-dependent protein kinase regulator activity</t>
  </si>
  <si>
    <t>GO:0008607</t>
  </si>
  <si>
    <t>phosphorylase kinase regulator activity</t>
  </si>
  <si>
    <t>GO:0008608</t>
  </si>
  <si>
    <t>attachment of spindle microtubules to kinetochore</t>
  </si>
  <si>
    <t>GO:0008609</t>
  </si>
  <si>
    <t>alkylglycerone-phosphate synthase activity</t>
  </si>
  <si>
    <t>GO:0008610</t>
  </si>
  <si>
    <t>lipid biosynthetic process</t>
  </si>
  <si>
    <t>GO:0008611</t>
  </si>
  <si>
    <t>ether lipid biosynthetic process</t>
  </si>
  <si>
    <t>GO:0008612</t>
  </si>
  <si>
    <t>peptidyl-lysine modification to peptidyl-hypusine</t>
  </si>
  <si>
    <t>GO:0008616</t>
  </si>
  <si>
    <t>queuosine biosynthetic process</t>
  </si>
  <si>
    <t>GO:0008622</t>
  </si>
  <si>
    <t>epsilon DNA polymerase complex</t>
  </si>
  <si>
    <t>GO:0008623</t>
  </si>
  <si>
    <t>CHRAC</t>
  </si>
  <si>
    <t>GO:0008630</t>
  </si>
  <si>
    <t>intrinsic apoptotic signaling pathway in response to DNA damage</t>
  </si>
  <si>
    <t>GO:0008637</t>
  </si>
  <si>
    <t>apoptotic mitochondrial changes</t>
  </si>
  <si>
    <t>GO:0008641</t>
  </si>
  <si>
    <t>ubiquitin-like modifier activating enzyme activity</t>
  </si>
  <si>
    <t>GO:0008643</t>
  </si>
  <si>
    <t>carbohydrate transport</t>
  </si>
  <si>
    <t>GO:0008645</t>
  </si>
  <si>
    <t>hexose transmembrane transport</t>
  </si>
  <si>
    <t>GO:0008649</t>
  </si>
  <si>
    <t>rRNA methyltransferase activity</t>
  </si>
  <si>
    <t>GO:0008650</t>
  </si>
  <si>
    <t>rRNA (uridine-2'-O-)-methyltransferase activity</t>
  </si>
  <si>
    <t>GO:0008652</t>
  </si>
  <si>
    <t>cellular amino acid biosynthetic process</t>
  </si>
  <si>
    <t>GO:0008654</t>
  </si>
  <si>
    <t>phospholipid biosynthetic process</t>
  </si>
  <si>
    <t>GO:0008655</t>
  </si>
  <si>
    <t>pyrimidine-containing compound salvage</t>
  </si>
  <si>
    <t>GO:0008656</t>
  </si>
  <si>
    <t>cysteine-type endopeptidase activator activity involved in apoptotic process</t>
  </si>
  <si>
    <t>GO:0008732</t>
  </si>
  <si>
    <t>L-allo-threonine aldolase activity</t>
  </si>
  <si>
    <t>GO:0008745</t>
  </si>
  <si>
    <t>N-acetylmuramoyl-L-alanine amidase activity</t>
  </si>
  <si>
    <t>GO:0008757</t>
  </si>
  <si>
    <t>S-adenosylmethionine-dependent methyltransferase activity</t>
  </si>
  <si>
    <t>GO:0008774</t>
  </si>
  <si>
    <t>acetaldehyde dehydrogenase (acetylating) activity</t>
  </si>
  <si>
    <t>GO:0008781</t>
  </si>
  <si>
    <t>N-acylneuraminate cytidylyltransferase activity</t>
  </si>
  <si>
    <t>GO:0008808</t>
  </si>
  <si>
    <t>cardiolipin synthase activity</t>
  </si>
  <si>
    <t>GO:0008832</t>
  </si>
  <si>
    <t>dGTPase activity</t>
  </si>
  <si>
    <t>GO:0008865</t>
  </si>
  <si>
    <t>fructokinase activity</t>
  </si>
  <si>
    <t>GO:0008887</t>
  </si>
  <si>
    <t>glycerate kinase activity</t>
  </si>
  <si>
    <t>GO:0008889</t>
  </si>
  <si>
    <t>glycerophosphodiester phosphodiesterase activity</t>
  </si>
  <si>
    <t>GO:0008890</t>
  </si>
  <si>
    <t>glycine C-acetyltransferase activity</t>
  </si>
  <si>
    <t>GO:0008892</t>
  </si>
  <si>
    <t>guanine deaminase activity</t>
  </si>
  <si>
    <t>GO:0008893</t>
  </si>
  <si>
    <t>guanosine-3',5'-bis(diphosphate) 3'-diphosphatase activity</t>
  </si>
  <si>
    <t>GO:0008897</t>
  </si>
  <si>
    <t>holo-[acyl-carrier-protein] synthase activity</t>
  </si>
  <si>
    <t>GO:0008903</t>
  </si>
  <si>
    <t>hydroxypyruvate isomerase activity</t>
  </si>
  <si>
    <t>GO:0008934</t>
  </si>
  <si>
    <t>inositol monophosphate 1-phosphatase activity</t>
  </si>
  <si>
    <t>GO:0008936</t>
  </si>
  <si>
    <t>nicotinamidase activity</t>
  </si>
  <si>
    <t>GO:0008946</t>
  </si>
  <si>
    <t>oligonucleotidase activity</t>
  </si>
  <si>
    <t>GO:0008988</t>
  </si>
  <si>
    <t>rRNA (adenine-N6-)-methyltransferase activity</t>
  </si>
  <si>
    <t>GO:0009007</t>
  </si>
  <si>
    <t>site-specific DNA-methyltransferase (adenine-specific) activity</t>
  </si>
  <si>
    <t>GO:0009008</t>
  </si>
  <si>
    <t>DNA-methyltransferase activity</t>
  </si>
  <si>
    <t>GO:0009041</t>
  </si>
  <si>
    <t>uridylate kinase activity</t>
  </si>
  <si>
    <t>GO:0009047</t>
  </si>
  <si>
    <t>dosage compensation by hyperactivation of X chromosome</t>
  </si>
  <si>
    <t>GO:0009051</t>
  </si>
  <si>
    <t>pentose-phosphate shunt, oxidative branch</t>
  </si>
  <si>
    <t>GO:0009052</t>
  </si>
  <si>
    <t>pentose-phosphate shunt, non-oxidative branch</t>
  </si>
  <si>
    <t>GO:0009055</t>
  </si>
  <si>
    <t>electron transfer activity</t>
  </si>
  <si>
    <t>GO:0009056</t>
  </si>
  <si>
    <t>catabolic process</t>
  </si>
  <si>
    <t>GO:0009057</t>
  </si>
  <si>
    <t>macromolecule catabolic process</t>
  </si>
  <si>
    <t>GO:0009058</t>
  </si>
  <si>
    <t>biosynthetic process</t>
  </si>
  <si>
    <t>GO:0009059</t>
  </si>
  <si>
    <t>macromolecule biosynthetic process</t>
  </si>
  <si>
    <t>GO:0009060</t>
  </si>
  <si>
    <t>aerobic respiration</t>
  </si>
  <si>
    <t>GO:0009061</t>
  </si>
  <si>
    <t>anaerobic respiration</t>
  </si>
  <si>
    <t>GO:0009062</t>
  </si>
  <si>
    <t>fatty acid catabolic process</t>
  </si>
  <si>
    <t>GO:0009063</t>
  </si>
  <si>
    <t>cellular amino acid catabolic process</t>
  </si>
  <si>
    <t>GO:0009064</t>
  </si>
  <si>
    <t>glutamine family amino acid metabolic process</t>
  </si>
  <si>
    <t>GO:0009065</t>
  </si>
  <si>
    <t>glutamine family amino acid catabolic process</t>
  </si>
  <si>
    <t>GO:0009066</t>
  </si>
  <si>
    <t>aspartate family amino acid metabolic process</t>
  </si>
  <si>
    <t>GO:0009067</t>
  </si>
  <si>
    <t>aspartate family amino acid biosynthetic process</t>
  </si>
  <si>
    <t>GO:0009068</t>
  </si>
  <si>
    <t>aspartate family amino acid catabolic process</t>
  </si>
  <si>
    <t>GO:0009069</t>
  </si>
  <si>
    <t>serine family amino acid metabolic process</t>
  </si>
  <si>
    <t>GO:0009070</t>
  </si>
  <si>
    <t>serine family amino acid biosynthetic process</t>
  </si>
  <si>
    <t>GO:0009071</t>
  </si>
  <si>
    <t>serine family amino acid catabolic process</t>
  </si>
  <si>
    <t>GO:0009072</t>
  </si>
  <si>
    <t>aromatic amino acid family metabolic process</t>
  </si>
  <si>
    <t>GO:0009074</t>
  </si>
  <si>
    <t>aromatic amino acid family catabolic process</t>
  </si>
  <si>
    <t>GO:0009081</t>
  </si>
  <si>
    <t>branched-chain amino acid metabolic process</t>
  </si>
  <si>
    <t>GO:0009082</t>
  </si>
  <si>
    <t>branched-chain amino acid biosynthetic process</t>
  </si>
  <si>
    <t>GO:0009083</t>
  </si>
  <si>
    <t>branched-chain amino acid catabolic process</t>
  </si>
  <si>
    <t>GO:0009084</t>
  </si>
  <si>
    <t>glutamine family amino acid biosynthetic process</t>
  </si>
  <si>
    <t>GO:0009085</t>
  </si>
  <si>
    <t>lysine biosynthetic process</t>
  </si>
  <si>
    <t>GO:0009086</t>
  </si>
  <si>
    <t>methionine biosynthetic process</t>
  </si>
  <si>
    <t>GO:0009092</t>
  </si>
  <si>
    <t>homoserine metabolic process</t>
  </si>
  <si>
    <t>GO:0009098</t>
  </si>
  <si>
    <t>leucine biosynthetic process</t>
  </si>
  <si>
    <t>GO:0009099</t>
  </si>
  <si>
    <t>valine biosynthetic process</t>
  </si>
  <si>
    <t>GO:0009100</t>
  </si>
  <si>
    <t>glycoprotein metabolic process</t>
  </si>
  <si>
    <t>GO:0009101</t>
  </si>
  <si>
    <t>glycoprotein biosynthetic process</t>
  </si>
  <si>
    <t>GO:0009106</t>
  </si>
  <si>
    <t>lipoate metabolic process</t>
  </si>
  <si>
    <t>GO:0009107</t>
  </si>
  <si>
    <t>lipoate biosynthetic process</t>
  </si>
  <si>
    <t>GO:0009108</t>
  </si>
  <si>
    <t>obsolete coenzyme biosynthetic process</t>
  </si>
  <si>
    <t>GO:0009109</t>
  </si>
  <si>
    <t>obsolete coenzyme catabolic process</t>
  </si>
  <si>
    <t>GO:0009110</t>
  </si>
  <si>
    <t>vitamin biosynthetic process</t>
  </si>
  <si>
    <t>GO:0009112</t>
  </si>
  <si>
    <t>nucleobase metabolic process</t>
  </si>
  <si>
    <t>GO:0009113</t>
  </si>
  <si>
    <t>purine nucleobase biosynthetic process</t>
  </si>
  <si>
    <t>GO:0009115</t>
  </si>
  <si>
    <t>xanthine catabolic process</t>
  </si>
  <si>
    <t>GO:0009116</t>
  </si>
  <si>
    <t>nucleoside metabolic process</t>
  </si>
  <si>
    <t>GO:0009117</t>
  </si>
  <si>
    <t>nucleotide metabolic process</t>
  </si>
  <si>
    <t>GO:0009119</t>
  </si>
  <si>
    <t>ribonucleoside metabolic process</t>
  </si>
  <si>
    <t>GO:0009123</t>
  </si>
  <si>
    <t>nucleoside monophosphate metabolic process</t>
  </si>
  <si>
    <t>GO:0009124</t>
  </si>
  <si>
    <t>nucleoside monophosphate biosynthetic process</t>
  </si>
  <si>
    <t>GO:0009125</t>
  </si>
  <si>
    <t>nucleoside monophosphate catabolic process</t>
  </si>
  <si>
    <t>GO:0009126</t>
  </si>
  <si>
    <t>purine nucleoside monophosphate metabolic process</t>
  </si>
  <si>
    <t>GO:0009127</t>
  </si>
  <si>
    <t>purine nucleoside monophosphate biosynthetic process</t>
  </si>
  <si>
    <t>GO:0009128</t>
  </si>
  <si>
    <t>purine nucleoside monophosphate catabolic process</t>
  </si>
  <si>
    <t>GO:0009129</t>
  </si>
  <si>
    <t>pyrimidine nucleoside monophosphate metabolic process</t>
  </si>
  <si>
    <t>GO:0009130</t>
  </si>
  <si>
    <t>pyrimidine nucleoside monophosphate biosynthetic process</t>
  </si>
  <si>
    <t>GO:0009132</t>
  </si>
  <si>
    <t>nucleoside diphosphate metabolic process</t>
  </si>
  <si>
    <t>GO:0009133</t>
  </si>
  <si>
    <t>nucleoside diphosphate biosynthetic process</t>
  </si>
  <si>
    <t>GO:0009135</t>
  </si>
  <si>
    <t>purine nucleoside diphosphate metabolic process</t>
  </si>
  <si>
    <t>GO:0009136</t>
  </si>
  <si>
    <t>purine nucleoside diphosphate biosynthetic process</t>
  </si>
  <si>
    <t>GO:0009138</t>
  </si>
  <si>
    <t>pyrimidine nucleoside diphosphate metabolic process</t>
  </si>
  <si>
    <t>GO:0009139</t>
  </si>
  <si>
    <t>pyrimidine nucleoside diphosphate biosynthetic process</t>
  </si>
  <si>
    <t>GO:0009141</t>
  </si>
  <si>
    <t>nucleoside triphosphate metabolic process</t>
  </si>
  <si>
    <t>GO:0009142</t>
  </si>
  <si>
    <t>nucleoside triphosphate biosynthetic process</t>
  </si>
  <si>
    <t>GO:0009143</t>
  </si>
  <si>
    <t>nucleoside triphosphate catabolic process</t>
  </si>
  <si>
    <t>GO:0009144</t>
  </si>
  <si>
    <t>purine nucleoside triphosphate metabolic process</t>
  </si>
  <si>
    <t>GO:0009145</t>
  </si>
  <si>
    <t>purine nucleoside triphosphate biosynthetic process</t>
  </si>
  <si>
    <t>GO:0009146</t>
  </si>
  <si>
    <t>purine nucleoside triphosphate catabolic process</t>
  </si>
  <si>
    <t>GO:0009147</t>
  </si>
  <si>
    <t>pyrimidine nucleoside triphosphate metabolic process</t>
  </si>
  <si>
    <t>GO:0009148</t>
  </si>
  <si>
    <t>pyrimidine nucleoside triphosphate biosynthetic process</t>
  </si>
  <si>
    <t>GO:0009150</t>
  </si>
  <si>
    <t>purine ribonucleotide metabolic process</t>
  </si>
  <si>
    <t>GO:0009151</t>
  </si>
  <si>
    <t>purine deoxyribonucleotide metabolic process</t>
  </si>
  <si>
    <t>GO:0009152</t>
  </si>
  <si>
    <t>purine ribonucleotide biosynthetic process</t>
  </si>
  <si>
    <t>GO:0009154</t>
  </si>
  <si>
    <t>purine ribonucleotide catabolic process</t>
  </si>
  <si>
    <t>GO:0009155</t>
  </si>
  <si>
    <t>purine deoxyribonucleotide catabolic process</t>
  </si>
  <si>
    <t>GO:0009156</t>
  </si>
  <si>
    <t>ribonucleoside monophosphate biosynthetic process</t>
  </si>
  <si>
    <t>GO:0009157</t>
  </si>
  <si>
    <t>deoxyribonucleoside monophosphate biosynthetic process</t>
  </si>
  <si>
    <t>GO:0009158</t>
  </si>
  <si>
    <t>ribonucleoside monophosphate catabolic process</t>
  </si>
  <si>
    <t>GO:0009161</t>
  </si>
  <si>
    <t>ribonucleoside monophosphate metabolic process</t>
  </si>
  <si>
    <t>GO:0009162</t>
  </si>
  <si>
    <t>deoxyribonucleoside monophosphate metabolic process</t>
  </si>
  <si>
    <t>GO:0009163</t>
  </si>
  <si>
    <t>nucleoside biosynthetic process</t>
  </si>
  <si>
    <t>GO:0009164</t>
  </si>
  <si>
    <t>nucleoside catabolic process</t>
  </si>
  <si>
    <t>GO:0009165</t>
  </si>
  <si>
    <t>nucleotide biosynthetic process</t>
  </si>
  <si>
    <t>GO:0009166</t>
  </si>
  <si>
    <t>nucleotide catabolic process</t>
  </si>
  <si>
    <t>GO:0009167</t>
  </si>
  <si>
    <t>purine ribonucleoside monophosphate metabolic process</t>
  </si>
  <si>
    <t>GO:0009168</t>
  </si>
  <si>
    <t>purine ribonucleoside monophosphate biosynthetic process</t>
  </si>
  <si>
    <t>GO:0009169</t>
  </si>
  <si>
    <t>purine ribonucleoside monophosphate catabolic process</t>
  </si>
  <si>
    <t>GO:0009173</t>
  </si>
  <si>
    <t>pyrimidine ribonucleoside monophosphate metabolic process</t>
  </si>
  <si>
    <t>GO:0009174</t>
  </si>
  <si>
    <t>pyrimidine ribonucleoside monophosphate biosynthetic process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</si>
  <si>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</si>
  <si>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</si>
  <si>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</si>
  <si>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</si>
  <si>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GO:0009179</t>
  </si>
  <si>
    <t>purine ribonucleoside diphosphate metabolic process</t>
  </si>
  <si>
    <t>GO:0009180</t>
  </si>
  <si>
    <t>purine ribonucleoside diphosphate biosynthetic process</t>
  </si>
  <si>
    <t>GO:0009185</t>
  </si>
  <si>
    <t>ribonucleoside diphosphate metabolic process</t>
  </si>
  <si>
    <t>GO:0009186</t>
  </si>
  <si>
    <t>deoxyribonucleoside diphosphate metabolic process</t>
  </si>
  <si>
    <t>GO:0009187</t>
  </si>
  <si>
    <t>cyclic nucleotide metabolic process</t>
  </si>
  <si>
    <t>GO:0009188</t>
  </si>
  <si>
    <t>ribonucleoside diphosphate biosynthetic process</t>
  </si>
  <si>
    <t>GO:0009189</t>
  </si>
  <si>
    <t>deoxyribonucleoside diphosphate biosynthetic process</t>
  </si>
  <si>
    <t>GO:0009190</t>
  </si>
  <si>
    <t>cyclic nucleotide biosynthetic process</t>
  </si>
  <si>
    <t>GO:0009196</t>
  </si>
  <si>
    <t>pyrimidine deoxyribonucleoside diphosphate metabolic process</t>
  </si>
  <si>
    <t>GO:0009197</t>
  </si>
  <si>
    <t>pyrimidine deoxyribonucleoside diphosphate biosynthetic process</t>
  </si>
  <si>
    <t>GO:0009199</t>
  </si>
  <si>
    <t>ribonucleoside triphosphate metabolic process</t>
  </si>
  <si>
    <t>GO:0009200</t>
  </si>
  <si>
    <t>deoxyribonucleoside triphosphate metabolic process</t>
  </si>
  <si>
    <t>GO:0009201</t>
  </si>
  <si>
    <t>ribonucleoside triphosphate biosynthetic process</t>
  </si>
  <si>
    <t>GO:0009202</t>
  </si>
  <si>
    <t>deoxyribonucleoside triphosphate biosynthetic process</t>
  </si>
  <si>
    <t>GO:0009204</t>
  </si>
  <si>
    <t>deoxyribonucleoside triphosphate catabolic process</t>
  </si>
  <si>
    <t>GO:0009205</t>
  </si>
  <si>
    <t>purine ribonucleoside triphosphate metabolic process</t>
  </si>
  <si>
    <t>GO:0009206</t>
  </si>
  <si>
    <t>purine ribonucleoside triphosphate biosynthetic process</t>
  </si>
  <si>
    <t>GO:0009208</t>
  </si>
  <si>
    <t>pyrimidine ribonucleoside triphosphate metabolic process</t>
  </si>
  <si>
    <t>GO:0009209</t>
  </si>
  <si>
    <t>pyrimidine ribonucleoside triphosphate biosynthetic process</t>
  </si>
  <si>
    <t>GO:0009211</t>
  </si>
  <si>
    <t>pyrimidine deoxyribonucleoside triphosphate metabolic process</t>
  </si>
  <si>
    <t>GO:0009212</t>
  </si>
  <si>
    <t>pyrimidine deoxyribonucleoside triphosphate biosynthetic process</t>
  </si>
  <si>
    <t>GO:0009214</t>
  </si>
  <si>
    <t>cyclic nucleotide catabolic process</t>
  </si>
  <si>
    <t>GO:0009215</t>
  </si>
  <si>
    <t>purine deoxyribonucleoside triphosphate metabolic process</t>
  </si>
  <si>
    <t>GO:0009217</t>
  </si>
  <si>
    <t>purine deoxyribonucleoside triphosphate catabolic process</t>
  </si>
  <si>
    <t>GO:0009218</t>
  </si>
  <si>
    <t>pyrimidine ribonucleotide metabolic process</t>
  </si>
  <si>
    <t>GO:0009219</t>
  </si>
  <si>
    <t>pyrimidine deoxyribonucleotide metabolic process</t>
  </si>
  <si>
    <t>GO:0009220</t>
  </si>
  <si>
    <t>pyrimidine ribonucleotide biosynthetic process</t>
  </si>
  <si>
    <t>GO:0009221</t>
  </si>
  <si>
    <t>pyrimidine deoxyribonucleotide biosynthetic process</t>
  </si>
  <si>
    <t>GO:0009225</t>
  </si>
  <si>
    <t>nucleotide-sugar metabolic process</t>
  </si>
  <si>
    <t>GO:0009226</t>
  </si>
  <si>
    <t>nucleotide-sugar biosynthetic process</t>
  </si>
  <si>
    <t>GO:0009229</t>
  </si>
  <si>
    <t>thiamine diphosphate biosynthetic process</t>
  </si>
  <si>
    <t>GO:0009233</t>
  </si>
  <si>
    <t>menaquinone metabolic process</t>
  </si>
  <si>
    <t>GO:0009234</t>
  </si>
  <si>
    <t>menaquinone biosynthetic process</t>
  </si>
  <si>
    <t>GO:0009240</t>
  </si>
  <si>
    <t>isopentenyl diphosphate biosynthetic process</t>
  </si>
  <si>
    <t>GO:0009245</t>
  </si>
  <si>
    <t>lipid A biosynthetic process</t>
  </si>
  <si>
    <t>GO:0009247</t>
  </si>
  <si>
    <t>glycolipid biosynthetic process</t>
  </si>
  <si>
    <t>GO:0009249</t>
  </si>
  <si>
    <t>protein lipoylation</t>
  </si>
  <si>
    <t>GO:0009250</t>
  </si>
  <si>
    <t>glucan biosynthetic process</t>
  </si>
  <si>
    <t>GO:0009251</t>
  </si>
  <si>
    <t>glucan catabolic process</t>
  </si>
  <si>
    <t>GO:0009253</t>
  </si>
  <si>
    <t>peptidoglycan catabolic process</t>
  </si>
  <si>
    <t>GO:0009256</t>
  </si>
  <si>
    <t>10-formyltetrahydrofolate metabolic process</t>
  </si>
  <si>
    <t>GO:0009257</t>
  </si>
  <si>
    <t>10-formyltetrahydrofolate biosynthetic process</t>
  </si>
  <si>
    <t>GO:0009259</t>
  </si>
  <si>
    <t>ribonucleotide metabolic process</t>
  </si>
  <si>
    <t>GO:0009260</t>
  </si>
  <si>
    <t>ribonucleotide biosynthetic process</t>
  </si>
  <si>
    <t>GO:0009261</t>
  </si>
  <si>
    <t>ribonucleotide catabolic process</t>
  </si>
  <si>
    <t>GO:0009262</t>
  </si>
  <si>
    <t>deoxyribonucleotide metabolic process</t>
  </si>
  <si>
    <t>GO:0009263</t>
  </si>
  <si>
    <t>deoxyribonucleotide biosynthetic process</t>
  </si>
  <si>
    <t>GO:0009264</t>
  </si>
  <si>
    <t>deoxyribonucleotide catabolic process</t>
  </si>
  <si>
    <t>GO:0009265</t>
  </si>
  <si>
    <t>2'-deoxyribonucleotide biosynthetic process</t>
  </si>
  <si>
    <t>GO:0009266</t>
  </si>
  <si>
    <t>response to temperature stimulus</t>
  </si>
  <si>
    <t>GO:0009267</t>
  </si>
  <si>
    <t>cellular response to starvation</t>
  </si>
  <si>
    <t>GO:0009269</t>
  </si>
  <si>
    <t>response to desiccation</t>
  </si>
  <si>
    <t>GO:0009270</t>
  </si>
  <si>
    <t>response to humidity</t>
  </si>
  <si>
    <t>GO:0009295</t>
  </si>
  <si>
    <t>nucleoid</t>
  </si>
  <si>
    <t>GO:0009299</t>
  </si>
  <si>
    <t>mRNA transcription</t>
  </si>
  <si>
    <t>GO:0009301</t>
  </si>
  <si>
    <t>snRNA transcription</t>
  </si>
  <si>
    <t>GO:0009303</t>
  </si>
  <si>
    <t>rRNA transcription</t>
  </si>
  <si>
    <t>GO:0009304</t>
  </si>
  <si>
    <t>tRNA transcription</t>
  </si>
  <si>
    <t>GO:0009305</t>
  </si>
  <si>
    <t>protein biotinylation</t>
  </si>
  <si>
    <t>GO:0009306</t>
  </si>
  <si>
    <t>protein secretion</t>
  </si>
  <si>
    <t>GO:0009308</t>
  </si>
  <si>
    <t>amine metabolic process</t>
  </si>
  <si>
    <t>GO:0009309</t>
  </si>
  <si>
    <t>amine biosynthetic process</t>
  </si>
  <si>
    <t>GO:0009310</t>
  </si>
  <si>
    <t>amine catabolic process</t>
  </si>
  <si>
    <t>GO:0009311</t>
  </si>
  <si>
    <t>oligosaccharide metabolic process</t>
  </si>
  <si>
    <t>GO:0009312</t>
  </si>
  <si>
    <t>oligosaccharide biosynthetic process</t>
  </si>
  <si>
    <t>GO:0009314</t>
  </si>
  <si>
    <t>response to radiation</t>
  </si>
  <si>
    <t>GO:0009328</t>
  </si>
  <si>
    <t>phenylalanine-tRNA ligase complex</t>
  </si>
  <si>
    <t>GO:0009346</t>
  </si>
  <si>
    <t>citrate lyase complex</t>
  </si>
  <si>
    <t>GO:0009353</t>
  </si>
  <si>
    <t>mitochondrial oxoglutarate dehydrogenase complex</t>
  </si>
  <si>
    <t>GO:0009361</t>
  </si>
  <si>
    <t>succinate-CoA ligase complex (ADP-forming)</t>
  </si>
  <si>
    <t>GO:0009378</t>
  </si>
  <si>
    <t>four-way junction helicase activity</t>
  </si>
  <si>
    <t>GO:0009383</t>
  </si>
  <si>
    <t>rRNA (cytosine-C5-)-methyltransferase activity</t>
  </si>
  <si>
    <t>GO:0009394</t>
  </si>
  <si>
    <t>2'-deoxyribonucleotide metabolic process</t>
  </si>
  <si>
    <t>GO:0009395</t>
  </si>
  <si>
    <t>phospholipid catabolic process</t>
  </si>
  <si>
    <t>GO:0009396</t>
  </si>
  <si>
    <t>folic acid-containing compound biosynthetic process</t>
  </si>
  <si>
    <t>GO:0009398</t>
  </si>
  <si>
    <t>FMN biosynthetic process</t>
  </si>
  <si>
    <t>GO:0009404</t>
  </si>
  <si>
    <t>toxin metabolic process</t>
  </si>
  <si>
    <t>GO:0009405</t>
  </si>
  <si>
    <t>pathogenesis</t>
  </si>
  <si>
    <t>GO:0009407</t>
  </si>
  <si>
    <t>toxin catabolic process</t>
  </si>
  <si>
    <t>GO:0009408</t>
  </si>
  <si>
    <t>response to heat</t>
  </si>
  <si>
    <t>GO:0009409</t>
  </si>
  <si>
    <t>response to cold</t>
  </si>
  <si>
    <t>GO:0009410</t>
  </si>
  <si>
    <t>response to xenobiotic stimulus</t>
  </si>
  <si>
    <t>GO:0009411</t>
  </si>
  <si>
    <t>response to UV</t>
  </si>
  <si>
    <t>GO:0009414</t>
  </si>
  <si>
    <t>response to water deprivation</t>
  </si>
  <si>
    <t>GO:0009415</t>
  </si>
  <si>
    <t>response to water</t>
  </si>
  <si>
    <t>GO:0009416</t>
  </si>
  <si>
    <t>response to light stimulus</t>
  </si>
  <si>
    <t>GO:0009435</t>
  </si>
  <si>
    <t>NAD biosynthetic process</t>
  </si>
  <si>
    <t>GO:0009437</t>
  </si>
  <si>
    <t>carnitine metabolic process</t>
  </si>
  <si>
    <t>GO:0009443</t>
  </si>
  <si>
    <t>pyridoxal 5'-phosphate salvage</t>
  </si>
  <si>
    <t>GO:0009445</t>
  </si>
  <si>
    <t>putrescine metabolic process</t>
  </si>
  <si>
    <t>GO:0009446</t>
  </si>
  <si>
    <t>putrescine biosynthetic process</t>
  </si>
  <si>
    <t>GO:0009448</t>
  </si>
  <si>
    <t>gamma-aminobutyric acid metabolic process</t>
  </si>
  <si>
    <t>GO:0009449</t>
  </si>
  <si>
    <t>gamma-aminobutyric acid biosynthetic process</t>
  </si>
  <si>
    <t>GO:0009450</t>
  </si>
  <si>
    <t>gamma-aminobutyric acid catabolic process</t>
  </si>
  <si>
    <t>GO:0009451</t>
  </si>
  <si>
    <t>RNA modification</t>
  </si>
  <si>
    <t>GO:0009452</t>
  </si>
  <si>
    <t>7-methylguanosine RNA capping</t>
  </si>
  <si>
    <t>GO:0009453</t>
  </si>
  <si>
    <t>energy taxis</t>
  </si>
  <si>
    <t>GO:0009566</t>
  </si>
  <si>
    <t>fertilization</t>
  </si>
  <si>
    <t>GO:0009581</t>
  </si>
  <si>
    <t>detection of external stimulus</t>
  </si>
  <si>
    <t>GO:0009582</t>
  </si>
  <si>
    <t>detection of abiotic stimulus</t>
  </si>
  <si>
    <t>GO:0009583</t>
  </si>
  <si>
    <t>detection of light stimulus</t>
  </si>
  <si>
    <t>GO:0009584</t>
  </si>
  <si>
    <t>detection of visible light</t>
  </si>
  <si>
    <t>GO:0009589</t>
  </si>
  <si>
    <t>detection of UV</t>
  </si>
  <si>
    <t>GO:0009593</t>
  </si>
  <si>
    <t>detection of chemical stimulus</t>
  </si>
  <si>
    <t>GO:0009595</t>
  </si>
  <si>
    <t>detection of biotic stimulus</t>
  </si>
  <si>
    <t>GO:0009597</t>
  </si>
  <si>
    <t>detection of virus</t>
  </si>
  <si>
    <t>GO:0009605</t>
  </si>
  <si>
    <t>response to external stimulus</t>
  </si>
  <si>
    <t>GO:0009607</t>
  </si>
  <si>
    <t>response to biotic stimulus</t>
  </si>
  <si>
    <t>GO:0009608</t>
  </si>
  <si>
    <t>response to symbiont</t>
  </si>
  <si>
    <t>GO:0009609</t>
  </si>
  <si>
    <t>response to symbiotic bacterium</t>
  </si>
  <si>
    <t>GO:0009611</t>
  </si>
  <si>
    <t>response to wounding</t>
  </si>
  <si>
    <t>GO:0009612</t>
  </si>
  <si>
    <t>response to mechanical stimulus</t>
  </si>
  <si>
    <t>GO:0009615</t>
  </si>
  <si>
    <t>response to virus</t>
  </si>
  <si>
    <t>GO:0009617</t>
  </si>
  <si>
    <t>response to bacterium</t>
  </si>
  <si>
    <t>GO:0009620</t>
  </si>
  <si>
    <t>response to fungus</t>
  </si>
  <si>
    <t>GO:0009628</t>
  </si>
  <si>
    <t>response to abiotic stimulus</t>
  </si>
  <si>
    <t>GO:0009629</t>
  </si>
  <si>
    <t>response to gravity</t>
  </si>
  <si>
    <t>GO:0009631</t>
  </si>
  <si>
    <t>cold acclimation</t>
  </si>
  <si>
    <t>GO:0009635</t>
  </si>
  <si>
    <t>response to herbicide</t>
  </si>
  <si>
    <t>GO:0009636</t>
  </si>
  <si>
    <t>response to toxic substance</t>
  </si>
  <si>
    <t>GO:0009639</t>
  </si>
  <si>
    <t>response to red or far red light</t>
  </si>
  <si>
    <t>GO:0009642</t>
  </si>
  <si>
    <t>response to light intensity</t>
  </si>
  <si>
    <t>GO:0009648</t>
  </si>
  <si>
    <t>photoperiodism</t>
  </si>
  <si>
    <t>GO:0009649</t>
  </si>
  <si>
    <t>entrainment of circadian clock</t>
  </si>
  <si>
    <t>GO:0009650</t>
  </si>
  <si>
    <t>UV protection</t>
  </si>
  <si>
    <t>GO:0009651</t>
  </si>
  <si>
    <t>response to salt stress</t>
  </si>
  <si>
    <t>GO:0009653</t>
  </si>
  <si>
    <t>anatomical structure morphogenesis</t>
  </si>
  <si>
    <t>GO:0009674</t>
  </si>
  <si>
    <t>potassium:sodium symporter activity</t>
  </si>
  <si>
    <t>GO:0009712</t>
  </si>
  <si>
    <t>catechol-containing compound metabolic process</t>
  </si>
  <si>
    <t>GO:0009713</t>
  </si>
  <si>
    <t>catechol-containing compound biosynthetic process</t>
  </si>
  <si>
    <t>GO:0009719</t>
  </si>
  <si>
    <t>response to endogenous stimulus</t>
  </si>
  <si>
    <t>GO:0009725</t>
  </si>
  <si>
    <t>response to hormone</t>
  </si>
  <si>
    <t>GO:0009743</t>
  </si>
  <si>
    <t>response to carbohydrate</t>
  </si>
  <si>
    <t>GO:0009744</t>
  </si>
  <si>
    <t>response to sucrose</t>
  </si>
  <si>
    <t>GO:0009755</t>
  </si>
  <si>
    <t>hormone-mediated signaling pathway</t>
  </si>
  <si>
    <t>GO:0009786</t>
  </si>
  <si>
    <t>regulation of asymmetric cell division</t>
  </si>
  <si>
    <t>GO:0009790</t>
  </si>
  <si>
    <t>embryo development</t>
  </si>
  <si>
    <t>GO:0009791</t>
  </si>
  <si>
    <t>post-embryonic development</t>
  </si>
  <si>
    <t>GO:0009792</t>
  </si>
  <si>
    <t>embryo development ending in birth or egg hatching</t>
  </si>
  <si>
    <t>GO:0009794</t>
  </si>
  <si>
    <t>regulation of mitotic cell cycle, embryonic</t>
  </si>
  <si>
    <t>GO:0009798</t>
  </si>
  <si>
    <t>axis specification</t>
  </si>
  <si>
    <t>GO:0009799</t>
  </si>
  <si>
    <t>specification of symmetry</t>
  </si>
  <si>
    <t>GO:0009820</t>
  </si>
  <si>
    <t>alkaloid metabolic process</t>
  </si>
  <si>
    <t>GO:0009826</t>
  </si>
  <si>
    <t>unidimensional cell growth</t>
  </si>
  <si>
    <t>GO:0009855</t>
  </si>
  <si>
    <t>determination of bilateral symmetry</t>
  </si>
  <si>
    <t>GO:0009880</t>
  </si>
  <si>
    <t>embryonic pattern specification</t>
  </si>
  <si>
    <t>GO:0009881</t>
  </si>
  <si>
    <t>photoreceptor activity</t>
  </si>
  <si>
    <t>GO:0009886</t>
  </si>
  <si>
    <t>post-embryonic animal morphogenesis</t>
  </si>
  <si>
    <t>GO:0009887</t>
  </si>
  <si>
    <t>animal organ morphogenesis</t>
  </si>
  <si>
    <t>GO:0009888</t>
  </si>
  <si>
    <t>tissue development</t>
  </si>
  <si>
    <t>GO:0009889</t>
  </si>
  <si>
    <t>regulation of biosynthetic process</t>
  </si>
  <si>
    <t>GO:0009890</t>
  </si>
  <si>
    <t>negative regulation of biosynthetic process</t>
  </si>
  <si>
    <t>GO:0009891</t>
  </si>
  <si>
    <t>positive regulation of biosynthetic process</t>
  </si>
  <si>
    <t>GO:0009892</t>
  </si>
  <si>
    <t>negative regulation of metabolic process</t>
  </si>
  <si>
    <t>GO:0009893</t>
  </si>
  <si>
    <t>positive regulation of metabolic process</t>
  </si>
  <si>
    <t>GO:0009894</t>
  </si>
  <si>
    <t>regulation of catabolic process</t>
  </si>
  <si>
    <t>GO:0009895</t>
  </si>
  <si>
    <t>negative regulation of catabolic process</t>
  </si>
  <si>
    <t>GO:0009896</t>
  </si>
  <si>
    <t>positive regulation of catabolic process</t>
  </si>
  <si>
    <t>GO:0009897</t>
  </si>
  <si>
    <t>external side of plasma membrane</t>
  </si>
  <si>
    <t>GO:0009898</t>
  </si>
  <si>
    <t>cytoplasmic side of plasma membrane</t>
  </si>
  <si>
    <t>GO:0009913</t>
  </si>
  <si>
    <t>epidermal cell differentiation</t>
  </si>
  <si>
    <t>GO:0009914</t>
  </si>
  <si>
    <t>hormone transport</t>
  </si>
  <si>
    <t>GO:0009922</t>
  </si>
  <si>
    <t>fatty acid elongase activity</t>
  </si>
  <si>
    <t>GO:0009925</t>
  </si>
  <si>
    <t>basal plasma membrane</t>
  </si>
  <si>
    <t>GO:0009931</t>
  </si>
  <si>
    <t>calcium-dependent protein serine/threonine kinase activity</t>
  </si>
  <si>
    <t>GO:0009948</t>
  </si>
  <si>
    <t>anterior/posterior axis specification</t>
  </si>
  <si>
    <t>GO:0009949</t>
  </si>
  <si>
    <t>polarity specification of anterior/posterior axis</t>
  </si>
  <si>
    <t>GO:0009950</t>
  </si>
  <si>
    <t>dorsal/ventral axis specification</t>
  </si>
  <si>
    <t>GO:0009951</t>
  </si>
  <si>
    <t>polarity specification of dorsal/ventral axis</t>
  </si>
  <si>
    <t>GO:0009952</t>
  </si>
  <si>
    <t>anterior/posterior pattern specification</t>
  </si>
  <si>
    <t>GO:0009953</t>
  </si>
  <si>
    <t>dorsal/ventral pattern formation</t>
  </si>
  <si>
    <t>GO:0009954</t>
  </si>
  <si>
    <t>proximal/distal pattern formation</t>
  </si>
  <si>
    <t>GO:0009966</t>
  </si>
  <si>
    <t>regulation of signal transduction</t>
  </si>
  <si>
    <t>GO:0009967</t>
  </si>
  <si>
    <t>positive regulation of signal transduction</t>
  </si>
  <si>
    <t>GO:0009968</t>
  </si>
  <si>
    <t>negative regulation of signal transduction</t>
  </si>
  <si>
    <t>GO:0009972</t>
  </si>
  <si>
    <t>cytidine deamination</t>
  </si>
  <si>
    <t>GO:0009975</t>
  </si>
  <si>
    <t>cyclase activity</t>
  </si>
  <si>
    <t>GO:0009982</t>
  </si>
  <si>
    <t>pseudouridine synthase activity</t>
  </si>
  <si>
    <t>GO:0009986</t>
  </si>
  <si>
    <t>cell surface</t>
  </si>
  <si>
    <t>GO:0009987</t>
  </si>
  <si>
    <t>cellular process</t>
  </si>
  <si>
    <t>GO:0009988</t>
  </si>
  <si>
    <t>cell-cell recognition</t>
  </si>
  <si>
    <t>GO:0009991</t>
  </si>
  <si>
    <t>response to extracellular stimulus</t>
  </si>
  <si>
    <t>GO:0009994</t>
  </si>
  <si>
    <t>oocyte differentiation</t>
  </si>
  <si>
    <t>GO:0009996</t>
  </si>
  <si>
    <t>negative regulation of cell fate specification</t>
  </si>
  <si>
    <t>GO:0009997</t>
  </si>
  <si>
    <t>negative regulation of cardioblast cell fate specification</t>
  </si>
  <si>
    <t>GO:0010001</t>
  </si>
  <si>
    <t>glial cell differentiation</t>
  </si>
  <si>
    <t>GO:0010002</t>
  </si>
  <si>
    <t>cardioblast differentiation</t>
  </si>
  <si>
    <t>GO:0010004</t>
  </si>
  <si>
    <t>gastrulation involving germ band extension</t>
  </si>
  <si>
    <t>GO:0010008</t>
  </si>
  <si>
    <t>endosome membrane</t>
  </si>
  <si>
    <t>GO:0010009</t>
  </si>
  <si>
    <t>cytoplasmic side of endosome membrane</t>
  </si>
  <si>
    <t>GO:0010025</t>
  </si>
  <si>
    <t>wax biosynthetic process</t>
  </si>
  <si>
    <t>GO:0010032</t>
  </si>
  <si>
    <t>meiotic chromosome condensation</t>
  </si>
  <si>
    <t>GO:0010033</t>
  </si>
  <si>
    <t>response to organic substance</t>
  </si>
  <si>
    <t>GO:0010034</t>
  </si>
  <si>
    <t>response to acetate</t>
  </si>
  <si>
    <t>GO:0010035</t>
  </si>
  <si>
    <t>response to inorganic substance</t>
  </si>
  <si>
    <t>GO:0010037</t>
  </si>
  <si>
    <t>response to carbon dioxide</t>
  </si>
  <si>
    <t>GO:0010038</t>
  </si>
  <si>
    <t>response to metal ion</t>
  </si>
  <si>
    <t>GO:0010039</t>
  </si>
  <si>
    <t>response to iron ion</t>
  </si>
  <si>
    <t>GO:0010043</t>
  </si>
  <si>
    <t>response to zinc ion</t>
  </si>
  <si>
    <t>GO:0010092</t>
  </si>
  <si>
    <t>specification of animal organ identity</t>
  </si>
  <si>
    <t>GO:0010106</t>
  </si>
  <si>
    <t>cellular response to iron ion starvation</t>
  </si>
  <si>
    <t>GO:0010114</t>
  </si>
  <si>
    <t>response to red light</t>
  </si>
  <si>
    <t>GO:0010133</t>
  </si>
  <si>
    <t>proline catabolic process to glutamate</t>
  </si>
  <si>
    <t>GO:0010157</t>
  </si>
  <si>
    <t>response to chlorate</t>
  </si>
  <si>
    <t>GO:0010160</t>
  </si>
  <si>
    <t>formation of animal organ boundary</t>
  </si>
  <si>
    <t>GO:0010165</t>
  </si>
  <si>
    <t>response to X-ray</t>
  </si>
  <si>
    <t>GO:0010166</t>
  </si>
  <si>
    <t>wax metabolic process</t>
  </si>
  <si>
    <t>GO:0010171</t>
  </si>
  <si>
    <t>body morphogenesis</t>
  </si>
  <si>
    <t>GO:0010212</t>
  </si>
  <si>
    <t>response to ionizing radiation</t>
  </si>
  <si>
    <t>GO:0010224</t>
  </si>
  <si>
    <t>response to UV-B</t>
  </si>
  <si>
    <t>GO:0010225</t>
  </si>
  <si>
    <t>response to UV-C</t>
  </si>
  <si>
    <t>GO:0010226</t>
  </si>
  <si>
    <t>response to lithium ion</t>
  </si>
  <si>
    <t>GO:0010243</t>
  </si>
  <si>
    <t>response to organonitrogen compound</t>
  </si>
  <si>
    <t>GO:0010248</t>
  </si>
  <si>
    <t>establishment or maintenance of transmembrane electrochemical gradient</t>
  </si>
  <si>
    <t>GO:0010256</t>
  </si>
  <si>
    <t>endomembrane system organization</t>
  </si>
  <si>
    <t>GO:0010257</t>
  </si>
  <si>
    <t>NADH dehydrogenase complex assembly</t>
  </si>
  <si>
    <t>GO:0010259</t>
  </si>
  <si>
    <t>multicellular organism aging</t>
  </si>
  <si>
    <t>GO:0010265</t>
  </si>
  <si>
    <t>SCF complex assembly</t>
  </si>
  <si>
    <t>GO:0010272</t>
  </si>
  <si>
    <t>response to silver ion</t>
  </si>
  <si>
    <t>GO:0010286</t>
  </si>
  <si>
    <t>heat acclimation</t>
  </si>
  <si>
    <t>GO:0010309</t>
  </si>
  <si>
    <t>acireductone dioxygenase [iron(II)-requiring] activity</t>
  </si>
  <si>
    <t>GO:0010310</t>
  </si>
  <si>
    <t>regulation of hydrogen peroxide metabolic process</t>
  </si>
  <si>
    <t>GO:0010312</t>
  </si>
  <si>
    <t>detoxification of zinc ion</t>
  </si>
  <si>
    <t>GO:0010314</t>
  </si>
  <si>
    <t>phosphatidylinositol-5-phosphate binding</t>
  </si>
  <si>
    <t>GO:0010324</t>
  </si>
  <si>
    <t>membrane invagination</t>
  </si>
  <si>
    <t>GO:0010332</t>
  </si>
  <si>
    <t>response to gamma radiation</t>
  </si>
  <si>
    <t>GO:0010340</t>
  </si>
  <si>
    <t>carboxyl-O-methyltransferase activity</t>
  </si>
  <si>
    <t>GO:0010353</t>
  </si>
  <si>
    <t>response to trehalose</t>
  </si>
  <si>
    <t>GO:0010369</t>
  </si>
  <si>
    <t>chromocenter</t>
  </si>
  <si>
    <t>GO:0010378</t>
  </si>
  <si>
    <t>temperature compensation of the circadian clock</t>
  </si>
  <si>
    <t>GO:0010383</t>
  </si>
  <si>
    <t>cell wall polysaccharide metabolic process</t>
  </si>
  <si>
    <t>GO:0010387</t>
  </si>
  <si>
    <t>COP9 signalosome assembly</t>
  </si>
  <si>
    <t>GO:0010389</t>
  </si>
  <si>
    <t>regulation of G2/M transition of mitotic cell cycle</t>
  </si>
  <si>
    <t>GO:0010390</t>
  </si>
  <si>
    <t>histone monoubiquitination</t>
  </si>
  <si>
    <t>GO:0010436</t>
  </si>
  <si>
    <t>carotenoid dioxygenase activity</t>
  </si>
  <si>
    <t>GO:0010452</t>
  </si>
  <si>
    <t>histone H3-K36 methylation</t>
  </si>
  <si>
    <t>GO:0010453</t>
  </si>
  <si>
    <t>regulation of cell fate commitment</t>
  </si>
  <si>
    <t>GO:0010454</t>
  </si>
  <si>
    <t>negative regulation of cell fate commitment</t>
  </si>
  <si>
    <t>GO:0010457</t>
  </si>
  <si>
    <t>centriole-centriole cohesion</t>
  </si>
  <si>
    <t>GO:0010458</t>
  </si>
  <si>
    <t>exit from mitosis</t>
  </si>
  <si>
    <t>GO:0010461</t>
  </si>
  <si>
    <t>light-activated ion channel activity</t>
  </si>
  <si>
    <t>GO:0010466</t>
  </si>
  <si>
    <t>negative regulation of peptidase activity</t>
  </si>
  <si>
    <t>GO:0010467</t>
  </si>
  <si>
    <t>gene expression</t>
  </si>
  <si>
    <t>GO:0010468</t>
  </si>
  <si>
    <t>regulation of gene expression</t>
  </si>
  <si>
    <t>GO:0010469</t>
  </si>
  <si>
    <t>regulation of signaling receptor activity</t>
  </si>
  <si>
    <t>GO:0010470</t>
  </si>
  <si>
    <t>regulation of gastrulation</t>
  </si>
  <si>
    <t>GO:0010484</t>
  </si>
  <si>
    <t>H3 histone acetyltransferase activity</t>
  </si>
  <si>
    <t>GO:0010485</t>
  </si>
  <si>
    <t>H4 histone acetyltransferase activity</t>
  </si>
  <si>
    <t>GO:0010494</t>
  </si>
  <si>
    <t>cytoplasmic stress granule</t>
  </si>
  <si>
    <t>GO:0010498</t>
  </si>
  <si>
    <t>proteasomal protein catabolic process</t>
  </si>
  <si>
    <t>GO:0010499</t>
  </si>
  <si>
    <t>proteasomal ubiquitin-independent protein catabolic process</t>
  </si>
  <si>
    <t>GO:0010501</t>
  </si>
  <si>
    <t>RNA secondary structure unwinding</t>
  </si>
  <si>
    <t>GO:0010506</t>
  </si>
  <si>
    <t>regulation of autophagy</t>
  </si>
  <si>
    <t>GO:0010507</t>
  </si>
  <si>
    <t>negative regulation of autophagy</t>
  </si>
  <si>
    <t>GO:0010508</t>
  </si>
  <si>
    <t>positive regulation of autophagy</t>
  </si>
  <si>
    <t>GO:0010511</t>
  </si>
  <si>
    <t>regulation of phosphatidylinositol biosynthetic process</t>
  </si>
  <si>
    <t>GO:0010513</t>
  </si>
  <si>
    <t>positive regulation of phosphatidylinositol biosynthetic process</t>
  </si>
  <si>
    <t>GO:0010517</t>
  </si>
  <si>
    <t>regulation of phospholipase activity</t>
  </si>
  <si>
    <t>GO:0010518</t>
  </si>
  <si>
    <t>positive regulation of phospholipase activity</t>
  </si>
  <si>
    <t>GO:0010520</t>
  </si>
  <si>
    <t>regulation of reciprocal meiotic recombination</t>
  </si>
  <si>
    <t>GO:0010521</t>
  </si>
  <si>
    <t>telomerase inhibitor activity</t>
  </si>
  <si>
    <t>GO:0010522</t>
  </si>
  <si>
    <t>regulation of calcium ion transport into cytosol</t>
  </si>
  <si>
    <t>GO:0010524</t>
  </si>
  <si>
    <t>positive regulation of calcium ion transport into cytosol</t>
  </si>
  <si>
    <t>GO:0010525</t>
  </si>
  <si>
    <t>regulation of transposition, RNA-mediated</t>
  </si>
  <si>
    <t>GO:0010526</t>
  </si>
  <si>
    <t>negative regulation of transposition, RNA-mediated</t>
  </si>
  <si>
    <t>GO:0010528</t>
  </si>
  <si>
    <t>regulation of transposition</t>
  </si>
  <si>
    <t>GO:0010529</t>
  </si>
  <si>
    <t>negative regulation of transposition</t>
  </si>
  <si>
    <t>GO:0010530</t>
  </si>
  <si>
    <t>positive regulation of transposition</t>
  </si>
  <si>
    <t>GO:0010556</t>
  </si>
  <si>
    <t>regulation of macromolecule biosynthetic process</t>
  </si>
  <si>
    <t>GO:0010557</t>
  </si>
  <si>
    <t>positive regulation of macromolecule biosynthetic process</t>
  </si>
  <si>
    <t>GO:0010558</t>
  </si>
  <si>
    <t>negative regulation of macromolecule biosynthetic process</t>
  </si>
  <si>
    <t>GO:0010559</t>
  </si>
  <si>
    <t>regulation of glycoprotein biosynthetic process</t>
  </si>
  <si>
    <t>GO:0010560</t>
  </si>
  <si>
    <t>positive regulation of glycoprotein biosynthetic process</t>
  </si>
  <si>
    <t>GO:0010561</t>
  </si>
  <si>
    <t>negative regulation of glycoprotein biosynthetic process</t>
  </si>
  <si>
    <t>GO:0010562</t>
  </si>
  <si>
    <t>positive regulation of phosphorus metabolic process</t>
  </si>
  <si>
    <t>GO:0010563</t>
  </si>
  <si>
    <t>negative regulation of phosphorus metabolic process</t>
  </si>
  <si>
    <t>GO:0010564</t>
  </si>
  <si>
    <t>regulation of cell cycle process</t>
  </si>
  <si>
    <t>GO:0010565</t>
  </si>
  <si>
    <t>regulation of cellular ketone metabolic process</t>
  </si>
  <si>
    <t>GO:0010566</t>
  </si>
  <si>
    <t>regulation of ketone biosynthetic process</t>
  </si>
  <si>
    <t>GO:0010569</t>
  </si>
  <si>
    <t>regulation of double-strand break repair via homologous recombination</t>
  </si>
  <si>
    <t>GO:0010578</t>
  </si>
  <si>
    <t>regulation of adenylate cyclase activity involved in G protein-coupled receptor signaling pathway</t>
  </si>
  <si>
    <t>GO:0010586</t>
  </si>
  <si>
    <t>miRNA metabolic process</t>
  </si>
  <si>
    <t>GO:0010587</t>
  </si>
  <si>
    <t>miRNA catabolic process</t>
  </si>
  <si>
    <t>GO:0010591</t>
  </si>
  <si>
    <t>regulation of lamellipodium assembly</t>
  </si>
  <si>
    <t>GO:0010592</t>
  </si>
  <si>
    <t>positive regulation of lamellipodium assembly</t>
  </si>
  <si>
    <t>GO:0010593</t>
  </si>
  <si>
    <t>negative regulation of lamellipodium assembly</t>
  </si>
  <si>
    <t>GO:0010603</t>
  </si>
  <si>
    <t>regulation of cytoplasmic mRNA processing body assembly</t>
  </si>
  <si>
    <t>GO:0010604</t>
  </si>
  <si>
    <t>positive regulation of macromolecule metabolic process</t>
  </si>
  <si>
    <t>GO:0010605</t>
  </si>
  <si>
    <t>negative regulation of macromolecule metabolic process</t>
  </si>
  <si>
    <t>GO:0010606</t>
  </si>
  <si>
    <t>positive regulation of cytoplasmic mRNA processing body assembly</t>
  </si>
  <si>
    <t>GO:0010608</t>
  </si>
  <si>
    <t>posttranscriptional regulation of gene expression</t>
  </si>
  <si>
    <t>GO:0010623</t>
  </si>
  <si>
    <t>programmed cell death involved in cell development</t>
  </si>
  <si>
    <t>GO:0010628</t>
  </si>
  <si>
    <t>positive regulation of gene expression</t>
  </si>
  <si>
    <t>GO:0010629</t>
  </si>
  <si>
    <t>negative regulation of gene expression</t>
  </si>
  <si>
    <t>GO:0010631</t>
  </si>
  <si>
    <t>epithelial cell migration</t>
  </si>
  <si>
    <t>GO:0010632</t>
  </si>
  <si>
    <t>regulation of epithelial cell migration</t>
  </si>
  <si>
    <t>GO:0010633</t>
  </si>
  <si>
    <t>negative regulation of epithelial cell migration</t>
  </si>
  <si>
    <t>GO:0010634</t>
  </si>
  <si>
    <t>positive regulation of epithelial cell migration</t>
  </si>
  <si>
    <t>GO:0010635</t>
  </si>
  <si>
    <t>regulation of mitochondrial fusion</t>
  </si>
  <si>
    <t>GO:0010636</t>
  </si>
  <si>
    <t>positive regulation of mitochondrial fusion</t>
  </si>
  <si>
    <t>GO:0010637</t>
  </si>
  <si>
    <t>negative regulation of mitochondrial fusion</t>
  </si>
  <si>
    <t>GO:0010638</t>
  </si>
  <si>
    <t>positive regulation of organelle organization</t>
  </si>
  <si>
    <t>GO:0010639</t>
  </si>
  <si>
    <t>negative regulation of organelle organization</t>
  </si>
  <si>
    <t>GO:0010646</t>
  </si>
  <si>
    <t>regulation of cell communication</t>
  </si>
  <si>
    <t>GO:0010647</t>
  </si>
  <si>
    <t>positive regulation of cell communication</t>
  </si>
  <si>
    <t>GO:0010648</t>
  </si>
  <si>
    <t>negative regulation of cell communication</t>
  </si>
  <si>
    <t>GO:0010668</t>
  </si>
  <si>
    <t>ectodermal cell differentiation</t>
  </si>
  <si>
    <t>GO:0010669</t>
  </si>
  <si>
    <t>epithelial structure maintenance</t>
  </si>
  <si>
    <t>GO:0010675</t>
  </si>
  <si>
    <t>regulation of cellular carbohydrate metabolic process</t>
  </si>
  <si>
    <t>GO:0010676</t>
  </si>
  <si>
    <t>positive regulation of cellular carbohydrate metabolic process</t>
  </si>
  <si>
    <t>GO:0010709</t>
  </si>
  <si>
    <t>heteroduplex formation involved in double-strand break repair via synthesis-dependent strand annealing</t>
  </si>
  <si>
    <t>GO:0010720</t>
  </si>
  <si>
    <t>positive regulation of cell development</t>
  </si>
  <si>
    <t>GO:0010721</t>
  </si>
  <si>
    <t>negative regulation of cell development</t>
  </si>
  <si>
    <t>GO:0010738</t>
  </si>
  <si>
    <t>regulation of protein kinase A signaling</t>
  </si>
  <si>
    <t>GO:0010758</t>
  </si>
  <si>
    <t>regulation of macrophage chemotaxis</t>
  </si>
  <si>
    <t>GO:0010769</t>
  </si>
  <si>
    <t>regulation of cell morphogenesis involved in differentiation</t>
  </si>
  <si>
    <t>GO:0010770</t>
  </si>
  <si>
    <t>positive regulation of cell morphogenesis involved in differentiation</t>
  </si>
  <si>
    <t>GO:0010771</t>
  </si>
  <si>
    <t>negative regulation of cell morphogenesis involved in differentiation</t>
  </si>
  <si>
    <t>GO:0010777</t>
  </si>
  <si>
    <t>meiotic mismatch repair involved in reciprocal meiotic recombination</t>
  </si>
  <si>
    <t>GO:0010778</t>
  </si>
  <si>
    <t>meiotic DNA repair synthesis involved in reciprocal meiotic recombination</t>
  </si>
  <si>
    <t>GO:0010793</t>
  </si>
  <si>
    <t>regulation of mRNA export from nucleus</t>
  </si>
  <si>
    <t>GO:0010796</t>
  </si>
  <si>
    <t>regulation of multivesicular body size</t>
  </si>
  <si>
    <t>GO:0010797</t>
  </si>
  <si>
    <t>regulation of multivesicular body size involved in endosome transport</t>
  </si>
  <si>
    <t>GO:0010799</t>
  </si>
  <si>
    <t>regulation of peptidyl-threonine phosphorylation</t>
  </si>
  <si>
    <t>GO:0010800</t>
  </si>
  <si>
    <t>positive regulation of peptidyl-threonine phosphorylation</t>
  </si>
  <si>
    <t>GO:0010810</t>
  </si>
  <si>
    <t>regulation of cell-substrate adhesion</t>
  </si>
  <si>
    <t>GO:0010811</t>
  </si>
  <si>
    <t>positive regulation of cell-substrate adhesion</t>
  </si>
  <si>
    <t>GO:0010812</t>
  </si>
  <si>
    <t>negative regulation of cell-substrate adhesion</t>
  </si>
  <si>
    <t>GO:0010817</t>
  </si>
  <si>
    <t>regulation of hormone levels</t>
  </si>
  <si>
    <t>GO:0010821</t>
  </si>
  <si>
    <t>regulation of mitochondrion organization</t>
  </si>
  <si>
    <t>GO:0010822</t>
  </si>
  <si>
    <t>positive regulation of mitochondrion organization</t>
  </si>
  <si>
    <t>GO:0010823</t>
  </si>
  <si>
    <t>negative regulation of mitochondrion organization</t>
  </si>
  <si>
    <t>GO:0010824</t>
  </si>
  <si>
    <t>regulation of centrosome duplication</t>
  </si>
  <si>
    <t>GO:0010826</t>
  </si>
  <si>
    <t>negative regulation of centrosome duplication</t>
  </si>
  <si>
    <t>GO:0010830</t>
  </si>
  <si>
    <t>regulation of myotube differentiation</t>
  </si>
  <si>
    <t>GO:0010831</t>
  </si>
  <si>
    <t>positive regulation of myotube differentiation</t>
  </si>
  <si>
    <t>GO:0010833</t>
  </si>
  <si>
    <t>telomere maintenance via telomere lengthening</t>
  </si>
  <si>
    <t>GO:0010840</t>
  </si>
  <si>
    <t>regulation of circadian sleep/wake cycle, wakefulness</t>
  </si>
  <si>
    <t>GO:0010841</t>
  </si>
  <si>
    <t>positive regulation of circadian sleep/wake cycle, wakefulness</t>
  </si>
  <si>
    <t>GO:0010847</t>
  </si>
  <si>
    <t>regulation of chromatin assembly</t>
  </si>
  <si>
    <t>GO:0010851</t>
  </si>
  <si>
    <t>cyclase regulator activity</t>
  </si>
  <si>
    <t>GO:0010853</t>
  </si>
  <si>
    <t>cyclase activator activity</t>
  </si>
  <si>
    <t>GO:0010857</t>
  </si>
  <si>
    <t>calcium-dependent protein kinase activity</t>
  </si>
  <si>
    <t>GO:0010862</t>
  </si>
  <si>
    <t>positive regulation of pathway-restricted SMAD protein phosphorylation</t>
  </si>
  <si>
    <t>GO:0010863</t>
  </si>
  <si>
    <t>positive regulation of phospholipase C activity</t>
  </si>
  <si>
    <t>GO:0010866</t>
  </si>
  <si>
    <t>regulation of triglyceride biosynthetic process</t>
  </si>
  <si>
    <t>GO:0010867</t>
  </si>
  <si>
    <t>positive regulation of triglyceride biosynthetic process</t>
  </si>
  <si>
    <t>GO:0010868</t>
  </si>
  <si>
    <t>negative regulation of triglyceride biosynthetic process</t>
  </si>
  <si>
    <t>GO:0010869</t>
  </si>
  <si>
    <t>obsolete regulation of receptor biosynthetic process</t>
  </si>
  <si>
    <t>GO:0010876</t>
  </si>
  <si>
    <t>lipid localization</t>
  </si>
  <si>
    <t>GO:0010883</t>
  </si>
  <si>
    <t>regulation of lipid storage</t>
  </si>
  <si>
    <t>GO:0010884</t>
  </si>
  <si>
    <t>positive regulation of lipid storage</t>
  </si>
  <si>
    <t>GO:0010888</t>
  </si>
  <si>
    <t>negative regulation of lipid storage</t>
  </si>
  <si>
    <t>GO:0010889</t>
  </si>
  <si>
    <t>regulation of sequestering of triglyceride</t>
  </si>
  <si>
    <t>GO:0010890</t>
  </si>
  <si>
    <t>positive regulation of sequestering of triglyceride</t>
  </si>
  <si>
    <t>GO:0010891</t>
  </si>
  <si>
    <t>negative regulation of sequestering of triglyceride</t>
  </si>
  <si>
    <t>GO:0010893</t>
  </si>
  <si>
    <t>positive regulation of steroid biosynthetic process</t>
  </si>
  <si>
    <t>GO:0010896</t>
  </si>
  <si>
    <t>regulation of triglyceride catabolic process</t>
  </si>
  <si>
    <t>GO:0010897</t>
  </si>
  <si>
    <t>negative regulation of triglyceride catabolic process</t>
  </si>
  <si>
    <t>GO:0010898</t>
  </si>
  <si>
    <t>positive regulation of triglyceride catabolic process</t>
  </si>
  <si>
    <t>GO:0010906</t>
  </si>
  <si>
    <t>regulation of glucose metabolic process</t>
  </si>
  <si>
    <t>GO:0010907</t>
  </si>
  <si>
    <t>positive regulation of glucose metabolic process</t>
  </si>
  <si>
    <t>GO:0010911</t>
  </si>
  <si>
    <t>regulation of isomerase activity</t>
  </si>
  <si>
    <t>GO:0010912</t>
  </si>
  <si>
    <t>positive regulation of isomerase activity</t>
  </si>
  <si>
    <t>GO:0010918</t>
  </si>
  <si>
    <t>positive regulation of mitochondrial membrane potential</t>
  </si>
  <si>
    <t>GO:0010921</t>
  </si>
  <si>
    <t>regulation of phosphatase activity</t>
  </si>
  <si>
    <t>GO:0010923</t>
  </si>
  <si>
    <t>negative regulation of phosphatase activity</t>
  </si>
  <si>
    <t>GO:0010927</t>
  </si>
  <si>
    <t>cellular component assembly involved in morphogenesis</t>
  </si>
  <si>
    <t>GO:0010935</t>
  </si>
  <si>
    <t>regulation of macrophage cytokine production</t>
  </si>
  <si>
    <t>GO:0010936</t>
  </si>
  <si>
    <t>negative regulation of macrophage cytokine production</t>
  </si>
  <si>
    <t>GO:0010939</t>
  </si>
  <si>
    <t>regulation of necrotic cell death</t>
  </si>
  <si>
    <t>GO:0010940</t>
  </si>
  <si>
    <t>positive regulation of necrotic cell death</t>
  </si>
  <si>
    <t>GO:0010941</t>
  </si>
  <si>
    <t>regulation of cell death</t>
  </si>
  <si>
    <t>GO:0010942</t>
  </si>
  <si>
    <t>positive regulation of cell death</t>
  </si>
  <si>
    <t>GO:0010948</t>
  </si>
  <si>
    <t>negative regulation of cell cycle process</t>
  </si>
  <si>
    <t>GO:0010950</t>
  </si>
  <si>
    <t>positive regulation of endopeptidase activity</t>
  </si>
  <si>
    <t>GO:0010951</t>
  </si>
  <si>
    <t>negative regulation of endopeptidase activity</t>
  </si>
  <si>
    <t>GO:0010952</t>
  </si>
  <si>
    <t>positive regulation of peptidase activity</t>
  </si>
  <si>
    <t>GO:0010955</t>
  </si>
  <si>
    <t>negative regulation of protein processing</t>
  </si>
  <si>
    <t>GO:0010959</t>
  </si>
  <si>
    <t>regulation of metal ion transport</t>
  </si>
  <si>
    <t>GO:0010960</t>
  </si>
  <si>
    <t>magnesium ion homeostasis</t>
  </si>
  <si>
    <t>GO:0010961</t>
  </si>
  <si>
    <t>cellular magnesium ion homeostasis</t>
  </si>
  <si>
    <t>GO:0010962</t>
  </si>
  <si>
    <t>regulation of glucan biosynthetic process</t>
  </si>
  <si>
    <t>GO:0010965</t>
  </si>
  <si>
    <t>regulation of mitotic sister chromatid separation</t>
  </si>
  <si>
    <t>GO:0010968</t>
  </si>
  <si>
    <t>regulation of microtubule nucleation</t>
  </si>
  <si>
    <t>GO:0010970</t>
  </si>
  <si>
    <t>transport along microtubule</t>
  </si>
  <si>
    <t>GO:0010971</t>
  </si>
  <si>
    <t>positive regulation of G2/M transition of mitotic cell cycle</t>
  </si>
  <si>
    <t>GO:0010972</t>
  </si>
  <si>
    <t>negative regulation of G2/M transition of mitotic cell cycle</t>
  </si>
  <si>
    <t>GO:0010975</t>
  </si>
  <si>
    <t>regulation of neuron projection development</t>
  </si>
  <si>
    <t>GO:0010976</t>
  </si>
  <si>
    <t>positive regulation of neuron projection development</t>
  </si>
  <si>
    <t>GO:0010977</t>
  </si>
  <si>
    <t>negative regulation of neuron projection development</t>
  </si>
  <si>
    <t>GO:0010992</t>
  </si>
  <si>
    <t>ubiquitin recycling</t>
  </si>
  <si>
    <t>GO:0010995</t>
  </si>
  <si>
    <t>free ubiquitin chain depolymerization</t>
  </si>
  <si>
    <t>GO:0010996</t>
  </si>
  <si>
    <t>response to auditory stimulus</t>
  </si>
  <si>
    <t>GO:0010998</t>
  </si>
  <si>
    <t>regulation of translational initiation by eIF2 alpha phosphorylation</t>
  </si>
  <si>
    <t>GO:0012501</t>
  </si>
  <si>
    <t>programmed cell death</t>
  </si>
  <si>
    <t>GO:0012502</t>
  </si>
  <si>
    <t>induction of programmed cell death</t>
  </si>
  <si>
    <t>GO:0012505</t>
  </si>
  <si>
    <t>endomembrane system</t>
  </si>
  <si>
    <t>GO:0012506</t>
  </si>
  <si>
    <t>vesicle membrane</t>
  </si>
  <si>
    <t>GO:0012507</t>
  </si>
  <si>
    <t>ER to Golgi transport vesicle membrane</t>
  </si>
  <si>
    <t>GO:0012510</t>
  </si>
  <si>
    <t>trans-Golgi network transport vesicle membrane</t>
  </si>
  <si>
    <t>GO:0014009</t>
  </si>
  <si>
    <t>glial cell proliferation</t>
  </si>
  <si>
    <t>GO:0014013</t>
  </si>
  <si>
    <t>regulation of gliogenesis</t>
  </si>
  <si>
    <t>GO:0014014</t>
  </si>
  <si>
    <t>negative regulation of gliogenesis</t>
  </si>
  <si>
    <t>GO:0014015</t>
  </si>
  <si>
    <t>positive regulation of gliogenesis</t>
  </si>
  <si>
    <t>GO:0014016</t>
  </si>
  <si>
    <t>neuroblast differentiation</t>
  </si>
  <si>
    <t>GO:0014017</t>
  </si>
  <si>
    <t>neuroblast fate commitment</t>
  </si>
  <si>
    <t>GO:0014018</t>
  </si>
  <si>
    <t>neuroblast fate specification</t>
  </si>
  <si>
    <t>GO:0014019</t>
  </si>
  <si>
    <t>neuroblast development</t>
  </si>
  <si>
    <t>GO:0014041</t>
  </si>
  <si>
    <t>regulation of neuron maturation</t>
  </si>
  <si>
    <t>GO:0014042</t>
  </si>
  <si>
    <t>positive regulation of neuron maturation</t>
  </si>
  <si>
    <t>GO:0014043</t>
  </si>
  <si>
    <t>negative regulation of neuron maturation</t>
  </si>
  <si>
    <t>GO:0014045</t>
  </si>
  <si>
    <t>establishment of endothelial blood-brain barrier</t>
  </si>
  <si>
    <t>GO:0014047</t>
  </si>
  <si>
    <t>glutamate secretion</t>
  </si>
  <si>
    <t>GO:0014048</t>
  </si>
  <si>
    <t>regulation of glutamate secretion</t>
  </si>
  <si>
    <t>GO:0014049</t>
  </si>
  <si>
    <t>positive regulation of glutamate secretion</t>
  </si>
  <si>
    <t>GO:0014059</t>
  </si>
  <si>
    <t>regulation of dopamine secretion</t>
  </si>
  <si>
    <t>GO:0014065</t>
  </si>
  <si>
    <t>phosphatidylinositol 3-kinase signaling</t>
  </si>
  <si>
    <t>GO:0014066</t>
  </si>
  <si>
    <t>regulation of phosphatidylinositol 3-kinase signaling</t>
  </si>
  <si>
    <t>GO:0014067</t>
  </si>
  <si>
    <t>negative regulation of phosphatidylinositol 3-kinase signaling</t>
  </si>
  <si>
    <t>GO:0014068</t>
  </si>
  <si>
    <t>positive regulation of phosphatidylinositol 3-kinase signaling</t>
  </si>
  <si>
    <t>GO:0014069</t>
  </si>
  <si>
    <t>postsynaptic density</t>
  </si>
  <si>
    <t>GO:0014070</t>
  </si>
  <si>
    <t>response to organic cyclic compound</t>
  </si>
  <si>
    <t>GO:0014074</t>
  </si>
  <si>
    <t>response to purine-containing compound</t>
  </si>
  <si>
    <t>GO:0014075</t>
  </si>
  <si>
    <t>response to amine</t>
  </si>
  <si>
    <t>GO:0014706</t>
  </si>
  <si>
    <t>striated muscle tissue development</t>
  </si>
  <si>
    <t>GO:0014743</t>
  </si>
  <si>
    <t>regulation of muscle hypertrophy</t>
  </si>
  <si>
    <t>GO:0014819</t>
  </si>
  <si>
    <t>regulation of skeletal muscle contraction</t>
  </si>
  <si>
    <t>GO:0014821</t>
  </si>
  <si>
    <t>phasic smooth muscle contraction</t>
  </si>
  <si>
    <t>GO:0014852</t>
  </si>
  <si>
    <t>regulation of skeletal muscle contraction by neural stimulation via neuromuscular junction</t>
  </si>
  <si>
    <t>GO:0014853</t>
  </si>
  <si>
    <t>regulation of excitatory postsynaptic membrane potential involved in skeletal muscle contraction</t>
  </si>
  <si>
    <t>GO:0014866</t>
  </si>
  <si>
    <t>skeletal myofibril assembly</t>
  </si>
  <si>
    <t>GO:0014881</t>
  </si>
  <si>
    <t>regulation of myofibril size</t>
  </si>
  <si>
    <t>GO:0014902</t>
  </si>
  <si>
    <t>myotube differentiation</t>
  </si>
  <si>
    <t>GO:0014904</t>
  </si>
  <si>
    <t>myotube cell development</t>
  </si>
  <si>
    <t>GO:0015002</t>
  </si>
  <si>
    <t>heme-copper terminal oxidase activity</t>
  </si>
  <si>
    <t>GO:0015012</t>
  </si>
  <si>
    <t>heparan sulfate proteoglycan biosynthetic process</t>
  </si>
  <si>
    <t>GO:0015014</t>
  </si>
  <si>
    <t>heparan sulfate proteoglycan biosynthetic process, polysaccharide chain biosynthetic process</t>
  </si>
  <si>
    <t>GO:0015015</t>
  </si>
  <si>
    <t>heparan sulfate proteoglycan biosynthetic process, enzymatic modification</t>
  </si>
  <si>
    <t>GO:0015016</t>
  </si>
  <si>
    <t>[heparan sulfate]-glucosamine N-sulfotransferase activity</t>
  </si>
  <si>
    <t>GO:0015018</t>
  </si>
  <si>
    <t>galactosylgalactosylxylosylprotein 3-beta-glucuronosyltransferase activity</t>
  </si>
  <si>
    <t>GO:0015020</t>
  </si>
  <si>
    <t>glucuronosyltransferase activity</t>
  </si>
  <si>
    <t>GO:0015026</t>
  </si>
  <si>
    <t>coreceptor activity</t>
  </si>
  <si>
    <t>GO:0015030</t>
  </si>
  <si>
    <t>Cajal body</t>
  </si>
  <si>
    <t>GO:0015031</t>
  </si>
  <si>
    <t>protein transport</t>
  </si>
  <si>
    <t>GO:0015035</t>
  </si>
  <si>
    <t>protein disulfide oxidoreductase activity</t>
  </si>
  <si>
    <t>GO:0015036</t>
  </si>
  <si>
    <t>disulfide oxidoreductase activity</t>
  </si>
  <si>
    <t>GO:0015037</t>
  </si>
  <si>
    <t>peptide disulfide oxidoreductase activity</t>
  </si>
  <si>
    <t>GO:0015038</t>
  </si>
  <si>
    <t>glutathione disulfide oxidoreductase activity</t>
  </si>
  <si>
    <t>GO:0015039</t>
  </si>
  <si>
    <t>NADPH-adrenodoxin reductase activity</t>
  </si>
  <si>
    <t>GO:0015075</t>
  </si>
  <si>
    <t>ion transmembrane transporter activity</t>
  </si>
  <si>
    <t>GO:0015078</t>
  </si>
  <si>
    <t>proton transmembrane transporter activity</t>
  </si>
  <si>
    <t>GO:0015079</t>
  </si>
  <si>
    <t>potassium ion transmembrane transporter activity</t>
  </si>
  <si>
    <t>GO:0015081</t>
  </si>
  <si>
    <t>sodium ion transmembrane transporter activity</t>
  </si>
  <si>
    <t>GO:0015085</t>
  </si>
  <si>
    <t>calcium ion transmembrane transporter activity</t>
  </si>
  <si>
    <t>GO:0015095</t>
  </si>
  <si>
    <t>magnesium ion transmembrane transporter activity</t>
  </si>
  <si>
    <t>GO:0015101</t>
  </si>
  <si>
    <t>organic cation transmembrane transporter activity</t>
  </si>
  <si>
    <t>GO:0015103</t>
  </si>
  <si>
    <t>inorganic anion transmembrane transporter activity</t>
  </si>
  <si>
    <t>GO:0015106</t>
  </si>
  <si>
    <t>bicarbonate transmembrane transporter activity</t>
  </si>
  <si>
    <t>GO:0015108</t>
  </si>
  <si>
    <t>chloride transmembrane transporter activity</t>
  </si>
  <si>
    <t>GO:0015114</t>
  </si>
  <si>
    <t>phosphate ion transmembrane transporter activity</t>
  </si>
  <si>
    <t>GO:0015116</t>
  </si>
  <si>
    <t>sulfate transmembrane transporter activity</t>
  </si>
  <si>
    <t>GO:0015117</t>
  </si>
  <si>
    <t>thiosulfate transmembrane transporter activity</t>
  </si>
  <si>
    <t>GO:0015131</t>
  </si>
  <si>
    <t>oxaloacetate transmembrane transporter activity</t>
  </si>
  <si>
    <t>GO:0015137</t>
  </si>
  <si>
    <t>citrate transmembrane transporter activity</t>
  </si>
  <si>
    <t>GO:0015140</t>
  </si>
  <si>
    <t>malate transmembrane transporter activity</t>
  </si>
  <si>
    <t>GO:0015141</t>
  </si>
  <si>
    <t>succinate transmembrane transporter activity</t>
  </si>
  <si>
    <t>GO:0015142</t>
  </si>
  <si>
    <t>tricarboxylic acid transmembrane transporter activity</t>
  </si>
  <si>
    <t>GO:0015144</t>
  </si>
  <si>
    <t>carbohydrate transmembrane transporter activity</t>
  </si>
  <si>
    <t>GO:0015145</t>
  </si>
  <si>
    <t>monosaccharide transmembrane transporter activity</t>
  </si>
  <si>
    <t>GO:0015149</t>
  </si>
  <si>
    <t>hexose transmembrane transporter activity</t>
  </si>
  <si>
    <t>GO:0015154</t>
  </si>
  <si>
    <t>disaccharide transmembrane transporter activity</t>
  </si>
  <si>
    <t>GO:0015157</t>
  </si>
  <si>
    <t>oligosaccharide transmembrane transporter activity</t>
  </si>
  <si>
    <t>GO:0015165</t>
  </si>
  <si>
    <t>pyrimidine nucleotide-sugar transmembrane transporter activity</t>
  </si>
  <si>
    <t>GO:0015171</t>
  </si>
  <si>
    <t>amino acid transmembrane transporter activity</t>
  </si>
  <si>
    <t>GO:0015172</t>
  </si>
  <si>
    <t>acidic amino acid transmembrane transporter activity</t>
  </si>
  <si>
    <t>GO:0015174</t>
  </si>
  <si>
    <t>basic amino acid transmembrane transporter activity</t>
  </si>
  <si>
    <t>GO:0015175</t>
  </si>
  <si>
    <t>neutral amino acid transmembrane transporter activity</t>
  </si>
  <si>
    <t>GO:0015179</t>
  </si>
  <si>
    <t>L-amino acid transmembrane transporter activity</t>
  </si>
  <si>
    <t>GO:0015183</t>
  </si>
  <si>
    <t>L-aspartate transmembrane transporter activity</t>
  </si>
  <si>
    <t>GO:0015184</t>
  </si>
  <si>
    <t>L-cystine transmembrane transporter activity</t>
  </si>
  <si>
    <t>GO:0015185</t>
  </si>
  <si>
    <t>gamma-aminobutyric acid transmembrane transporter activity</t>
  </si>
  <si>
    <t>GO:0015187</t>
  </si>
  <si>
    <t>glycine transmembrane transporter activity</t>
  </si>
  <si>
    <t>GO:0015194</t>
  </si>
  <si>
    <t>L-serine transmembrane transporter activity</t>
  </si>
  <si>
    <t>GO:0015205</t>
  </si>
  <si>
    <t>nucleobase transmembrane transporter activity</t>
  </si>
  <si>
    <t>GO:0015208</t>
  </si>
  <si>
    <t>guanine transmembrane transporter activity</t>
  </si>
  <si>
    <t>GO:0015215</t>
  </si>
  <si>
    <t>nucleotide transmembrane transporter activity</t>
  </si>
  <si>
    <t>GO:0015216</t>
  </si>
  <si>
    <t>purine nucleotide transmembrane transporter activity</t>
  </si>
  <si>
    <t>GO:0015217</t>
  </si>
  <si>
    <t>ADP transmembrane transporter activity</t>
  </si>
  <si>
    <t>GO:0015218</t>
  </si>
  <si>
    <t>pyrimidine nucleotide transmembrane transporter activity</t>
  </si>
  <si>
    <t>GO:0015220</t>
  </si>
  <si>
    <t>choline transmembrane transporter activity</t>
  </si>
  <si>
    <t>GO:0015226</t>
  </si>
  <si>
    <t>carnitine transmembrane transporter activity</t>
  </si>
  <si>
    <t>GO:0015227</t>
  </si>
  <si>
    <t>acyl carnitine transmembrane transporter activity</t>
  </si>
  <si>
    <t>GO:0015228</t>
  </si>
  <si>
    <t>coenzyme A transmembrane transporter activity</t>
  </si>
  <si>
    <t>GO:0015230</t>
  </si>
  <si>
    <t>FAD transmembrane transporter activity</t>
  </si>
  <si>
    <t>GO:0015232</t>
  </si>
  <si>
    <t>heme transmembrane transporter activity</t>
  </si>
  <si>
    <t>GO:0015234</t>
  </si>
  <si>
    <t>thiamine transmembrane transporter activity</t>
  </si>
  <si>
    <t>GO:0015245</t>
  </si>
  <si>
    <t>fatty acid transmembrane transporter activity</t>
  </si>
  <si>
    <t>GO:0015248</t>
  </si>
  <si>
    <t>sterol transporter activity</t>
  </si>
  <si>
    <t>GO:0015250</t>
  </si>
  <si>
    <t>water channel activity</t>
  </si>
  <si>
    <t>GO:0015252</t>
  </si>
  <si>
    <t>proton channel activity</t>
  </si>
  <si>
    <t>GO:0015267</t>
  </si>
  <si>
    <t>channel activity</t>
  </si>
  <si>
    <t>GO:0015269</t>
  </si>
  <si>
    <t>calcium-activated potassium channel activity</t>
  </si>
  <si>
    <t>GO:0015271</t>
  </si>
  <si>
    <t>outward rectifier potassium channel activity</t>
  </si>
  <si>
    <t>GO:0015276</t>
  </si>
  <si>
    <t>ligand-gated ion channel activity</t>
  </si>
  <si>
    <t>GO:0015277</t>
  </si>
  <si>
    <t>kainate selective glutamate receptor activity</t>
  </si>
  <si>
    <t>GO:0015278</t>
  </si>
  <si>
    <t>calcium-release channel activity</t>
  </si>
  <si>
    <t>GO:0015279</t>
  </si>
  <si>
    <t>store-operated calcium channel activity</t>
  </si>
  <si>
    <t>GO:0015288</t>
  </si>
  <si>
    <t>porin activity</t>
  </si>
  <si>
    <t>GO:0015291</t>
  </si>
  <si>
    <t>secondary active transmembrane transporter activity</t>
  </si>
  <si>
    <t>GO:0015292</t>
  </si>
  <si>
    <t>uniporter activity</t>
  </si>
  <si>
    <t>GO:0015293</t>
  </si>
  <si>
    <t>symporter activity</t>
  </si>
  <si>
    <t>GO:0015294</t>
  </si>
  <si>
    <t>solute:cation symporter activity</t>
  </si>
  <si>
    <t>GO:0015295</t>
  </si>
  <si>
    <t>solute:proton symporter activity</t>
  </si>
  <si>
    <t>GO:0015296</t>
  </si>
  <si>
    <t>anion:cation symporter activity</t>
  </si>
  <si>
    <t>GO:0015297</t>
  </si>
  <si>
    <t>antiporter activity</t>
  </si>
  <si>
    <t>GO:0015298</t>
  </si>
  <si>
    <t>solute:cation antiporter activity</t>
  </si>
  <si>
    <t>GO:0015299</t>
  </si>
  <si>
    <t>solute:proton antiporter activity</t>
  </si>
  <si>
    <t>GO:0015301</t>
  </si>
  <si>
    <t>anion:anion antiporter activity</t>
  </si>
  <si>
    <t>GO:0015318</t>
  </si>
  <si>
    <t>inorganic molecular entity transmembrane transporter activity</t>
  </si>
  <si>
    <t>GO:0015319</t>
  </si>
  <si>
    <t>sodium:inorganic phosphate symporter activity</t>
  </si>
  <si>
    <t>GO:0015322</t>
  </si>
  <si>
    <t>secondary active oligopeptide transmembrane transporter activity</t>
  </si>
  <si>
    <t>GO:0015347</t>
  </si>
  <si>
    <t>sodium-independent organic anion transmembrane transporter activity</t>
  </si>
  <si>
    <t>GO:0015355</t>
  </si>
  <si>
    <t>secondary active monocarboxylate transmembrane transporter activity</t>
  </si>
  <si>
    <t>GO:0015367</t>
  </si>
  <si>
    <t>oxoglutarate:malate antiporter activity</t>
  </si>
  <si>
    <t>GO:0015368</t>
  </si>
  <si>
    <t>calcium:cation antiporter activity</t>
  </si>
  <si>
    <t>GO:0015370</t>
  </si>
  <si>
    <t>solute:sodium symporter activity</t>
  </si>
  <si>
    <t>GO:0015373</t>
  </si>
  <si>
    <t>anion:sodium symporter activity</t>
  </si>
  <si>
    <t>GO:0015375</t>
  </si>
  <si>
    <t>glycine:sodium symporter activity</t>
  </si>
  <si>
    <t>GO:0015377</t>
  </si>
  <si>
    <t>cation:chloride symporter activity</t>
  </si>
  <si>
    <t>GO:0015378</t>
  </si>
  <si>
    <t>sodium:chloride symporter activity</t>
  </si>
  <si>
    <t>GO:0015379</t>
  </si>
  <si>
    <t>potassium:chloride symporter activity</t>
  </si>
  <si>
    <t>GO:0015385</t>
  </si>
  <si>
    <t>sodium:proton antiporter activity</t>
  </si>
  <si>
    <t>GO:0015386</t>
  </si>
  <si>
    <t>potassium:proton antiporter activity</t>
  </si>
  <si>
    <t>GO:0015399</t>
  </si>
  <si>
    <t>primary active transmembrane transporter activity</t>
  </si>
  <si>
    <t>GO:0015410</t>
  </si>
  <si>
    <t>manganese transmembrane transporter activity, phosphorylative mechanism</t>
  </si>
  <si>
    <t>GO:0015450</t>
  </si>
  <si>
    <t>P-P-bond-hydrolysis-driven protein transmembrane transporter activity</t>
  </si>
  <si>
    <t>GO:0015459</t>
  </si>
  <si>
    <t>potassium channel regulator activity</t>
  </si>
  <si>
    <t>GO:0015464</t>
  </si>
  <si>
    <t>acetylcholine receptor activity</t>
  </si>
  <si>
    <t>GO:0015485</t>
  </si>
  <si>
    <t>cholesterol binding</t>
  </si>
  <si>
    <t>GO:0015491</t>
  </si>
  <si>
    <t>cation:cation antiporter activity</t>
  </si>
  <si>
    <t>GO:0015499</t>
  </si>
  <si>
    <t>formate transmembrane transporter activity</t>
  </si>
  <si>
    <t>GO:0015501</t>
  </si>
  <si>
    <t>glutamate:sodium symporter activity</t>
  </si>
  <si>
    <t>GO:0015556</t>
  </si>
  <si>
    <t>C4-dicarboxylate transmembrane transporter activity</t>
  </si>
  <si>
    <t>GO:0015562</t>
  </si>
  <si>
    <t>efflux transmembrane transporter activity</t>
  </si>
  <si>
    <t>GO:0015574</t>
  </si>
  <si>
    <t>trehalose transmembrane transporter activity</t>
  </si>
  <si>
    <t>GO:0015605</t>
  </si>
  <si>
    <t>organophosphate ester transmembrane transporter activity</t>
  </si>
  <si>
    <t>GO:0015629</t>
  </si>
  <si>
    <t>actin cytoskeleton</t>
  </si>
  <si>
    <t>GO:0015630</t>
  </si>
  <si>
    <t>microtubule cytoskeleton</t>
  </si>
  <si>
    <t>GO:0015631</t>
  </si>
  <si>
    <t>tubulin binding</t>
  </si>
  <si>
    <t>GO:0015643</t>
  </si>
  <si>
    <t>toxic substance binding</t>
  </si>
  <si>
    <t>GO:0015645</t>
  </si>
  <si>
    <t>fatty acid ligase activity</t>
  </si>
  <si>
    <t>GO:0015651</t>
  </si>
  <si>
    <t>quaternary ammonium group transmembrane transporter activity</t>
  </si>
  <si>
    <t>GO:0015662</t>
  </si>
  <si>
    <t>ion transmembrane transporter activity, phosphorylative mechanism</t>
  </si>
  <si>
    <t>GO:0015665</t>
  </si>
  <si>
    <t>alcohol transmembrane transporter activity</t>
  </si>
  <si>
    <t>GO:0015669</t>
  </si>
  <si>
    <t>gas transport</t>
  </si>
  <si>
    <t>GO:0015671</t>
  </si>
  <si>
    <t>oxygen transport</t>
  </si>
  <si>
    <t>GO:0015677</t>
  </si>
  <si>
    <t>copper ion import</t>
  </si>
  <si>
    <t>GO:0015679</t>
  </si>
  <si>
    <t>plasma membrane copper ion transport</t>
  </si>
  <si>
    <t>GO:0015680</t>
  </si>
  <si>
    <t>protein maturation by copper ion transfer</t>
  </si>
  <si>
    <t>GO:0015693</t>
  </si>
  <si>
    <t>magnesium ion transport</t>
  </si>
  <si>
    <t>GO:0015695</t>
  </si>
  <si>
    <t>organic cation transport</t>
  </si>
  <si>
    <t>GO:0015696</t>
  </si>
  <si>
    <t>ammonium transport</t>
  </si>
  <si>
    <t>GO:0015697</t>
  </si>
  <si>
    <t>quaternary ammonium group transport</t>
  </si>
  <si>
    <t>GO:0015698</t>
  </si>
  <si>
    <t>inorganic anion transport</t>
  </si>
  <si>
    <t>GO:0015701</t>
  </si>
  <si>
    <t>bicarbonate transport</t>
  </si>
  <si>
    <t>GO:0015709</t>
  </si>
  <si>
    <t>thiosulfate transport</t>
  </si>
  <si>
    <t>GO:0015711</t>
  </si>
  <si>
    <t>organic anion transport</t>
  </si>
  <si>
    <t>GO:0015718</t>
  </si>
  <si>
    <t>monocarboxylic acid transport</t>
  </si>
  <si>
    <t>GO:0015724</t>
  </si>
  <si>
    <t>formate transport</t>
  </si>
  <si>
    <t>GO:0015729</t>
  </si>
  <si>
    <t>oxaloacetate transport</t>
  </si>
  <si>
    <t>GO:0015734</t>
  </si>
  <si>
    <t>taurine transport</t>
  </si>
  <si>
    <t>GO:0015740</t>
  </si>
  <si>
    <t>C4-dicarboxylate transport</t>
  </si>
  <si>
    <t>GO:0015742</t>
  </si>
  <si>
    <t>alpha-ketoglutarate transport</t>
  </si>
  <si>
    <t>GO:0015743</t>
  </si>
  <si>
    <t>malate transport</t>
  </si>
  <si>
    <t>GO:0015744</t>
  </si>
  <si>
    <t>succinate transport</t>
  </si>
  <si>
    <t>GO:0015746</t>
  </si>
  <si>
    <t>citrate transport</t>
  </si>
  <si>
    <t>GO:0015748</t>
  </si>
  <si>
    <t>organophosphate ester transport</t>
  </si>
  <si>
    <t>GO:0015749</t>
  </si>
  <si>
    <t>monosaccharide transmembrane transport</t>
  </si>
  <si>
    <t>GO:0015757</t>
  </si>
  <si>
    <t>galactose transmembrane transport</t>
  </si>
  <si>
    <t>GO:0015766</t>
  </si>
  <si>
    <t>disaccharide transport</t>
  </si>
  <si>
    <t>GO:0015770</t>
  </si>
  <si>
    <t>sucrose transport</t>
  </si>
  <si>
    <t>GO:0015771</t>
  </si>
  <si>
    <t>trehalose transport</t>
  </si>
  <si>
    <t>GO:0015772</t>
  </si>
  <si>
    <t>oligosaccharide transport</t>
  </si>
  <si>
    <t>GO:0015780</t>
  </si>
  <si>
    <t>nucleotide-sugar transmembrane transport</t>
  </si>
  <si>
    <t>GO:0015783</t>
  </si>
  <si>
    <t>GDP-fucose transmembrane transport</t>
  </si>
  <si>
    <t>GO:0015786</t>
  </si>
  <si>
    <t>UDP-glucose transmembrane transport</t>
  </si>
  <si>
    <t>GO:0015787</t>
  </si>
  <si>
    <t>UDP-glucuronic acid transmembrane transport</t>
  </si>
  <si>
    <t>GO:0015789</t>
  </si>
  <si>
    <t>UDP-N-acetylgalactosamine transmembrane transport</t>
  </si>
  <si>
    <t>GO:0015790</t>
  </si>
  <si>
    <t>UDP-xylose transmembrane transport</t>
  </si>
  <si>
    <t>GO:0015791</t>
  </si>
  <si>
    <t>polyol transport</t>
  </si>
  <si>
    <t>GO:0015798</t>
  </si>
  <si>
    <t>myo-inositol transport</t>
  </si>
  <si>
    <t>GO:0015800</t>
  </si>
  <si>
    <t>acidic amino acid transport</t>
  </si>
  <si>
    <t>GO:0015802</t>
  </si>
  <si>
    <t>basic amino acid transport</t>
  </si>
  <si>
    <t>GO:0015803</t>
  </si>
  <si>
    <t>branched-chain amino acid transport</t>
  </si>
  <si>
    <t>GO:0015804</t>
  </si>
  <si>
    <t>neutral amino acid transport</t>
  </si>
  <si>
    <t>GO:0015805</t>
  </si>
  <si>
    <t>S-adenosyl-L-methionine transport</t>
  </si>
  <si>
    <t>GO:0015807</t>
  </si>
  <si>
    <t>L-amino acid transport</t>
  </si>
  <si>
    <t>GO:0015809</t>
  </si>
  <si>
    <t>arginine transport</t>
  </si>
  <si>
    <t>GO:0015810</t>
  </si>
  <si>
    <t>aspartate transmembrane transport</t>
  </si>
  <si>
    <t>GO:0015811</t>
  </si>
  <si>
    <t>L-cystine transport</t>
  </si>
  <si>
    <t>GO:0015812</t>
  </si>
  <si>
    <t>gamma-aminobutyric acid transport</t>
  </si>
  <si>
    <t>GO:0015813</t>
  </si>
  <si>
    <t>L-glutamate transmembrane transport</t>
  </si>
  <si>
    <t>GO:0015816</t>
  </si>
  <si>
    <t>glycine transport</t>
  </si>
  <si>
    <t>GO:0015820</t>
  </si>
  <si>
    <t>leucine transport</t>
  </si>
  <si>
    <t>GO:0015822</t>
  </si>
  <si>
    <t>ornithine transport</t>
  </si>
  <si>
    <t>GO:0015825</t>
  </si>
  <si>
    <t>L-serine transport</t>
  </si>
  <si>
    <t>GO:0015833</t>
  </si>
  <si>
    <t>peptide transport</t>
  </si>
  <si>
    <t>GO:0015837</t>
  </si>
  <si>
    <t>amine transport</t>
  </si>
  <si>
    <t>GO:0015838</t>
  </si>
  <si>
    <t>amino-acid betaine transport</t>
  </si>
  <si>
    <t>GO:0015842</t>
  </si>
  <si>
    <t>aminergic neurotransmitter loading into synaptic vesicle</t>
  </si>
  <si>
    <t>GO:0015844</t>
  </si>
  <si>
    <t>monoamine transport</t>
  </si>
  <si>
    <t>GO:0015849</t>
  </si>
  <si>
    <t>organic acid transport</t>
  </si>
  <si>
    <t>GO:0015850</t>
  </si>
  <si>
    <t>organic hydroxy compound transport</t>
  </si>
  <si>
    <t>GO:0015851</t>
  </si>
  <si>
    <t>nucleobase transport</t>
  </si>
  <si>
    <t>GO:0015854</t>
  </si>
  <si>
    <t>guanine transport</t>
  </si>
  <si>
    <t>GO:0015858</t>
  </si>
  <si>
    <t>nucleoside transport</t>
  </si>
  <si>
    <t>GO:0015865</t>
  </si>
  <si>
    <t>purine nucleotide transport</t>
  </si>
  <si>
    <t>GO:0015866</t>
  </si>
  <si>
    <t>ADP transport</t>
  </si>
  <si>
    <t>GO:0015867</t>
  </si>
  <si>
    <t>ATP transport</t>
  </si>
  <si>
    <t>GO:0015868</t>
  </si>
  <si>
    <t>purine ribonucleotide transport</t>
  </si>
  <si>
    <t>GO:0015870</t>
  </si>
  <si>
    <t>acetylcholine transport</t>
  </si>
  <si>
    <t>GO:0015871</t>
  </si>
  <si>
    <t>choline transport</t>
  </si>
  <si>
    <t>GO:0015872</t>
  </si>
  <si>
    <t>dopamine transport</t>
  </si>
  <si>
    <t>GO:0015879</t>
  </si>
  <si>
    <t>carnitine transport</t>
  </si>
  <si>
    <t>GO:0015880</t>
  </si>
  <si>
    <t>coenzyme A transport</t>
  </si>
  <si>
    <t>GO:0015884</t>
  </si>
  <si>
    <t>folic acid transport</t>
  </si>
  <si>
    <t>GO:0015886</t>
  </si>
  <si>
    <t>heme transport</t>
  </si>
  <si>
    <t>GO:0015893</t>
  </si>
  <si>
    <t>drug transport</t>
  </si>
  <si>
    <t>GO:0015904</t>
  </si>
  <si>
    <t>tetracycline transmembrane transport</t>
  </si>
  <si>
    <t>GO:0015908</t>
  </si>
  <si>
    <t>fatty acid transport</t>
  </si>
  <si>
    <t>GO:0015914</t>
  </si>
  <si>
    <t>phospholipid transport</t>
  </si>
  <si>
    <t>GO:0015918</t>
  </si>
  <si>
    <t>sterol transport</t>
  </si>
  <si>
    <t>GO:0015919</t>
  </si>
  <si>
    <t>peroxisomal membrane transport</t>
  </si>
  <si>
    <t>GO:0015922</t>
  </si>
  <si>
    <t>aspartate oxidase activity</t>
  </si>
  <si>
    <t>GO:0015923</t>
  </si>
  <si>
    <t>mannosidase activity</t>
  </si>
  <si>
    <t>GO:0015924</t>
  </si>
  <si>
    <t>mannosyl-oligosaccharide mannosidase activity</t>
  </si>
  <si>
    <t>GO:0015925</t>
  </si>
  <si>
    <t>galactosidase activity</t>
  </si>
  <si>
    <t>GO:0015926</t>
  </si>
  <si>
    <t>glucosidase activity</t>
  </si>
  <si>
    <t>GO:0015928</t>
  </si>
  <si>
    <t>fucosidase activity</t>
  </si>
  <si>
    <t>GO:0015929</t>
  </si>
  <si>
    <t>hexosaminidase activity</t>
  </si>
  <si>
    <t>GO:0015930</t>
  </si>
  <si>
    <t>glutamate synthase activity</t>
  </si>
  <si>
    <t>GO:0015931</t>
  </si>
  <si>
    <t>nucleobase-containing compound transport</t>
  </si>
  <si>
    <t>GO:0015932</t>
  </si>
  <si>
    <t>nucleobase-containing compound transmembrane transporter activity</t>
  </si>
  <si>
    <t>GO:0015934</t>
  </si>
  <si>
    <t>large ribosomal subunit</t>
  </si>
  <si>
    <t>GO:0015935</t>
  </si>
  <si>
    <t>small ribosomal subunit</t>
  </si>
  <si>
    <t>GO:0015936</t>
  </si>
  <si>
    <t>coenzyme A metabolic process</t>
  </si>
  <si>
    <t>GO:0015937</t>
  </si>
  <si>
    <t>coenzyme A biosynthetic process</t>
  </si>
  <si>
    <t>GO:0015959</t>
  </si>
  <si>
    <t>diadenosine polyphosphate metabolic process</t>
  </si>
  <si>
    <t>GO:0015960</t>
  </si>
  <si>
    <t>diadenosine polyphosphate biosynthetic process</t>
  </si>
  <si>
    <t>GO:0015961</t>
  </si>
  <si>
    <t>diadenosine polyphosphate catabolic process</t>
  </si>
  <si>
    <t>GO:0015965</t>
  </si>
  <si>
    <t>diadenosine tetraphosphate metabolic process</t>
  </si>
  <si>
    <t>GO:0015966</t>
  </si>
  <si>
    <t>diadenosine tetraphosphate biosynthetic process</t>
  </si>
  <si>
    <t>GO:0015969</t>
  </si>
  <si>
    <t>guanosine tetraphosphate metabolic process</t>
  </si>
  <si>
    <t>GO:0015971</t>
  </si>
  <si>
    <t>guanosine tetraphosphate catabolic process</t>
  </si>
  <si>
    <t>GO:0015980</t>
  </si>
  <si>
    <t>energy derivation by oxidation of organic compounds</t>
  </si>
  <si>
    <t>GO:0015985</t>
  </si>
  <si>
    <t>energy coupled proton transport, down electrochemical gradient</t>
  </si>
  <si>
    <t>GO:0015986</t>
  </si>
  <si>
    <t>ATP synthesis coupled proton transport</t>
  </si>
  <si>
    <t>GO:0015988</t>
  </si>
  <si>
    <t>energy coupled proton transmembrane transport, against electrochemical gradient</t>
  </si>
  <si>
    <t>GO:0016006</t>
  </si>
  <si>
    <t>Nebenkern</t>
  </si>
  <si>
    <t>GO:0016010</t>
  </si>
  <si>
    <t>dystrophin-associated glycoprotein complex</t>
  </si>
  <si>
    <t>GO:0016011</t>
  </si>
  <si>
    <t>dystroglycan complex</t>
  </si>
  <si>
    <t>GO:0016012</t>
  </si>
  <si>
    <t>sarcoglycan complex</t>
  </si>
  <si>
    <t>GO:0016013</t>
  </si>
  <si>
    <t>syntrophin complex</t>
  </si>
  <si>
    <t>GO:0016014</t>
  </si>
  <si>
    <t>dystrobrevin complex</t>
  </si>
  <si>
    <t>GO:0016015</t>
  </si>
  <si>
    <t>morphogen activity</t>
  </si>
  <si>
    <t>GO:0016018</t>
  </si>
  <si>
    <t>cyclosporin A binding</t>
  </si>
  <si>
    <t>GO:0016019</t>
  </si>
  <si>
    <t>peptidoglycan immune receptor activity</t>
  </si>
  <si>
    <t>GO:0016020</t>
  </si>
  <si>
    <t>membrane</t>
  </si>
  <si>
    <t>GO:0016021</t>
  </si>
  <si>
    <t>integral component of membrane</t>
  </si>
  <si>
    <t>GO:0016024</t>
  </si>
  <si>
    <t>CDP-diacylglycerol biosynthetic process</t>
  </si>
  <si>
    <t>GO:0016027</t>
  </si>
  <si>
    <t>inaD signaling complex</t>
  </si>
  <si>
    <t>GO:0016028</t>
  </si>
  <si>
    <t>rhabdomere</t>
  </si>
  <si>
    <t>GO:0016029</t>
  </si>
  <si>
    <t>subrhabdomeral cisterna</t>
  </si>
  <si>
    <t>GO:0016031</t>
  </si>
  <si>
    <t>tRNA import into mitochondrion</t>
  </si>
  <si>
    <t>GO:0016032</t>
  </si>
  <si>
    <t>viral process</t>
  </si>
  <si>
    <t>GO:0016034</t>
  </si>
  <si>
    <t>maleylacetoacetate isomerase activity</t>
  </si>
  <si>
    <t>GO:0016035</t>
  </si>
  <si>
    <t>zeta DNA polymerase complex</t>
  </si>
  <si>
    <t>GO:0016042</t>
  </si>
  <si>
    <t>lipid catabolic process</t>
  </si>
  <si>
    <t>GO:0016043</t>
  </si>
  <si>
    <t>cellular component organization</t>
  </si>
  <si>
    <t>GO:0016048</t>
  </si>
  <si>
    <t>detection of temperature stimulus</t>
  </si>
  <si>
    <t>GO:0016049</t>
  </si>
  <si>
    <t>cell growth</t>
  </si>
  <si>
    <t>GO:0016050</t>
  </si>
  <si>
    <t>vesicle organization</t>
  </si>
  <si>
    <t>GO:0016051</t>
  </si>
  <si>
    <t>carbohydrate biosynthetic process</t>
  </si>
  <si>
    <t>GO:0016052</t>
  </si>
  <si>
    <t>carbohydrate catabolic process</t>
  </si>
  <si>
    <t>GO:0016053</t>
  </si>
  <si>
    <t>organic acid biosynthetic process</t>
  </si>
  <si>
    <t>GO:0016054</t>
  </si>
  <si>
    <t>organic acid catabolic process</t>
  </si>
  <si>
    <t>GO:0016055</t>
  </si>
  <si>
    <t>Wnt signaling pathway</t>
  </si>
  <si>
    <t>GO:0016056</t>
  </si>
  <si>
    <t>rhodopsin mediated signaling pathway</t>
  </si>
  <si>
    <t>GO:0016057</t>
  </si>
  <si>
    <t>regulation of membrane potential in photoreceptor cell</t>
  </si>
  <si>
    <t>GO:0016059</t>
  </si>
  <si>
    <t>deactivation of rhodopsin mediated signaling</t>
  </si>
  <si>
    <t>GO:0016060</t>
  </si>
  <si>
    <t>metarhodopsin inactivation</t>
  </si>
  <si>
    <t>GO:0016061</t>
  </si>
  <si>
    <t>regulation of light-activated channel activity</t>
  </si>
  <si>
    <t>GO:0016062</t>
  </si>
  <si>
    <t>adaptation of rhodopsin mediated signaling</t>
  </si>
  <si>
    <t>GO:0016063</t>
  </si>
  <si>
    <t>rhodopsin biosynthetic process</t>
  </si>
  <si>
    <t>GO:0016070</t>
  </si>
  <si>
    <t>RNA metabolic process</t>
  </si>
  <si>
    <t>GO:0016071</t>
  </si>
  <si>
    <t>mRNA metabolic process</t>
  </si>
  <si>
    <t>GO:0016072</t>
  </si>
  <si>
    <t>rRNA metabolic process</t>
  </si>
  <si>
    <t>GO:0016073</t>
  </si>
  <si>
    <t>snRNA metabolic process</t>
  </si>
  <si>
    <t>GO:0016074</t>
  </si>
  <si>
    <t>sno(s)RNA metabolic process</t>
  </si>
  <si>
    <t>GO:0016075</t>
  </si>
  <si>
    <t>rRNA catabolic process</t>
  </si>
  <si>
    <t>GO:0016078</t>
  </si>
  <si>
    <t>tRNA catabolic process</t>
  </si>
  <si>
    <t>GO:0016079</t>
  </si>
  <si>
    <t>synaptic vesicle exocytosis</t>
  </si>
  <si>
    <t>GO:0016080</t>
  </si>
  <si>
    <t>synaptic vesicle targeting</t>
  </si>
  <si>
    <t>GO:0016081</t>
  </si>
  <si>
    <t>synaptic vesicle docking</t>
  </si>
  <si>
    <t>GO:0016082</t>
  </si>
  <si>
    <t>synaptic vesicle priming</t>
  </si>
  <si>
    <t>GO:0016093</t>
  </si>
  <si>
    <t>polyprenol metabolic process</t>
  </si>
  <si>
    <t>GO:0016094</t>
  </si>
  <si>
    <t>polyprenol biosynthetic process</t>
  </si>
  <si>
    <t>GO:0016095</t>
  </si>
  <si>
    <t>polyprenol catabolic process</t>
  </si>
  <si>
    <t>GO:0016101</t>
  </si>
  <si>
    <t>diterpenoid metabolic process</t>
  </si>
  <si>
    <t>GO:0016102</t>
  </si>
  <si>
    <t>diterpenoid biosynthetic process</t>
  </si>
  <si>
    <t>GO:0016106</t>
  </si>
  <si>
    <t>sesquiterpenoid biosynthetic process</t>
  </si>
  <si>
    <t>GO:0016107</t>
  </si>
  <si>
    <t>sesquiterpenoid catabolic process</t>
  </si>
  <si>
    <t>GO:0016108</t>
  </si>
  <si>
    <t>tetraterpenoid metabolic process</t>
  </si>
  <si>
    <t>GO:0016114</t>
  </si>
  <si>
    <t>terpenoid biosynthetic process</t>
  </si>
  <si>
    <t>GO:0016115</t>
  </si>
  <si>
    <t>terpenoid catabolic process</t>
  </si>
  <si>
    <t>GO:0016116</t>
  </si>
  <si>
    <t>carotenoid metabolic process</t>
  </si>
  <si>
    <t>GO:0016119</t>
  </si>
  <si>
    <t>carotene metabolic process</t>
  </si>
  <si>
    <t>GO:0016125</t>
  </si>
  <si>
    <t>sterol metabolic process</t>
  </si>
  <si>
    <t>GO:0016126</t>
  </si>
  <si>
    <t>sterol biosynthetic process</t>
  </si>
  <si>
    <t>GO:0016127</t>
  </si>
  <si>
    <t>sterol catabolic process</t>
  </si>
  <si>
    <t>GO:0016128</t>
  </si>
  <si>
    <t>phytosteroid metabolic process</t>
  </si>
  <si>
    <t>GO:0016129</t>
  </si>
  <si>
    <t>phytosteroid biosynthetic process</t>
  </si>
  <si>
    <t>GO:0016137</t>
  </si>
  <si>
    <t>glycoside metabolic process</t>
  </si>
  <si>
    <t>GO:0016139</t>
  </si>
  <si>
    <t>glycoside catabolic process</t>
  </si>
  <si>
    <t>GO:0016149</t>
  </si>
  <si>
    <t>translation release factor activity, codon specific</t>
  </si>
  <si>
    <t>GO:0016150</t>
  </si>
  <si>
    <t>translation release factor activity, codon nonspecific</t>
  </si>
  <si>
    <t>GO:0016155</t>
  </si>
  <si>
    <t>formyltetrahydrofolate dehydrogenase activity</t>
  </si>
  <si>
    <t>GO:0016160</t>
  </si>
  <si>
    <t>amylase activity</t>
  </si>
  <si>
    <t>GO:0016174</t>
  </si>
  <si>
    <t>NAD(P)H oxidase H2O2-forming activity</t>
  </si>
  <si>
    <t>GO:0016180</t>
  </si>
  <si>
    <t>snRNA processing</t>
  </si>
  <si>
    <t>GO:0016185</t>
  </si>
  <si>
    <t>synaptic vesicle budding from presynaptic endocytic zone membrane</t>
  </si>
  <si>
    <t>GO:0016188</t>
  </si>
  <si>
    <t>synaptic vesicle maturation</t>
  </si>
  <si>
    <t>GO:0016189</t>
  </si>
  <si>
    <t>synaptic vesicle to endosome fusion</t>
  </si>
  <si>
    <t>GO:0016192</t>
  </si>
  <si>
    <t>vesicle-mediated transport</t>
  </si>
  <si>
    <t>GO:0016197</t>
  </si>
  <si>
    <t>endosomal transport</t>
  </si>
  <si>
    <t>GO:0016198</t>
  </si>
  <si>
    <t>axon choice point recognition</t>
  </si>
  <si>
    <t>GO:0016199</t>
  </si>
  <si>
    <t>axon midline choice point recognition</t>
  </si>
  <si>
    <t>GO:0016200</t>
  </si>
  <si>
    <t>synaptic target attraction</t>
  </si>
  <si>
    <t>GO:0016201</t>
  </si>
  <si>
    <t>synaptic target inhibition</t>
  </si>
  <si>
    <t>GO:0016202</t>
  </si>
  <si>
    <t>regulation of striated muscle tissue development</t>
  </si>
  <si>
    <t>GO:0016203</t>
  </si>
  <si>
    <t>muscle attachment</t>
  </si>
  <si>
    <t>GO:0016204</t>
  </si>
  <si>
    <t>determination of muscle attachment site</t>
  </si>
  <si>
    <t>GO:0016209</t>
  </si>
  <si>
    <t>antioxidant activity</t>
  </si>
  <si>
    <t>GO:0016211</t>
  </si>
  <si>
    <t>ammonia ligase activity</t>
  </si>
  <si>
    <t>GO:0016226</t>
  </si>
  <si>
    <t>iron-sulfur cluster assembly</t>
  </si>
  <si>
    <t>GO:0016229</t>
  </si>
  <si>
    <t>steroid dehydrogenase activity</t>
  </si>
  <si>
    <t>GO:0016231</t>
  </si>
  <si>
    <t>beta-N-acetylglucosaminidase activity</t>
  </si>
  <si>
    <t>GO:0016233</t>
  </si>
  <si>
    <t>telomere capping</t>
  </si>
  <si>
    <t>GO:0016234</t>
  </si>
  <si>
    <t>inclusion body</t>
  </si>
  <si>
    <t>GO:0016235</t>
  </si>
  <si>
    <t>aggresome</t>
  </si>
  <si>
    <t>GO:0016236</t>
  </si>
  <si>
    <t>macroautophagy</t>
  </si>
  <si>
    <t>GO:0016237</t>
  </si>
  <si>
    <t>lysosomal microautophagy</t>
  </si>
  <si>
    <t>GO:0016239</t>
  </si>
  <si>
    <t>positive regulation of macroautophagy</t>
  </si>
  <si>
    <t>GO:0016241</t>
  </si>
  <si>
    <t>regulation of macroautophagy</t>
  </si>
  <si>
    <t>GO:0016242</t>
  </si>
  <si>
    <t>negative regulation of macroautophagy</t>
  </si>
  <si>
    <t>GO:0016243</t>
  </si>
  <si>
    <t>regulation of autophagosome size</t>
  </si>
  <si>
    <t>GO:0016246</t>
  </si>
  <si>
    <t>RNA interference</t>
  </si>
  <si>
    <t>GO:0016247</t>
  </si>
  <si>
    <t>channel regulator activity</t>
  </si>
  <si>
    <t>GO:0016255</t>
  </si>
  <si>
    <t>attachment of GPI anchor to protein</t>
  </si>
  <si>
    <t>GO:0016259</t>
  </si>
  <si>
    <t>selenocysteine metabolic process</t>
  </si>
  <si>
    <t>GO:0016260</t>
  </si>
  <si>
    <t>selenocysteine biosynthetic process</t>
  </si>
  <si>
    <t>GO:0016262</t>
  </si>
  <si>
    <t>protein N-acetylglucosaminyltransferase activity</t>
  </si>
  <si>
    <t>GO:0016263</t>
  </si>
  <si>
    <t>glycoprotein-N-acetylgalactosamine 3-beta-galactosyltransferase activity</t>
  </si>
  <si>
    <t>GO:0016266</t>
  </si>
  <si>
    <t>O-glycan processing</t>
  </si>
  <si>
    <t>GO:0016267</t>
  </si>
  <si>
    <t>O-glycan processing, core 1</t>
  </si>
  <si>
    <t>GO:0016272</t>
  </si>
  <si>
    <t>prefoldin complex</t>
  </si>
  <si>
    <t>GO:0016273</t>
  </si>
  <si>
    <t>arginine N-methyltransferase activity</t>
  </si>
  <si>
    <t>GO:0016274</t>
  </si>
  <si>
    <t>protein-arginine N-methyltransferase activity</t>
  </si>
  <si>
    <t>GO:0016278</t>
  </si>
  <si>
    <t>lysine N-methyltransferase activity</t>
  </si>
  <si>
    <t>GO:0016279</t>
  </si>
  <si>
    <t>protein-lysine N-methyltransferase activity</t>
  </si>
  <si>
    <t>GO:0016281</t>
  </si>
  <si>
    <t>eukaryotic translation initiation factor 4F complex</t>
  </si>
  <si>
    <t>GO:0016282</t>
  </si>
  <si>
    <t>eukaryotic 43S preinitiation complex</t>
  </si>
  <si>
    <t>GO:0016286</t>
  </si>
  <si>
    <t>small conductance calcium-activated potassium channel activity</t>
  </si>
  <si>
    <t>GO:0016287</t>
  </si>
  <si>
    <t>glycerone-phosphate O-acyltransferase activity</t>
  </si>
  <si>
    <t>GO:0016289</t>
  </si>
  <si>
    <t>CoA hydrolase activity</t>
  </si>
  <si>
    <t>GO:0016298</t>
  </si>
  <si>
    <t>lipase activity</t>
  </si>
  <si>
    <t>GO:0016300</t>
  </si>
  <si>
    <t>tRNA (uracil) methyltransferase activity</t>
  </si>
  <si>
    <t>GO:0016301</t>
  </si>
  <si>
    <t>kinase activity</t>
  </si>
  <si>
    <t>GO:0016303</t>
  </si>
  <si>
    <t>1-phosphatidylinositol-3-kinase activity</t>
  </si>
  <si>
    <t>GO:0016307</t>
  </si>
  <si>
    <t>phosphatidylinositol phosphate kinase activity</t>
  </si>
  <si>
    <t>GO:0016308</t>
  </si>
  <si>
    <t>1-phosphatidylinositol-4-phosphate 5-kinase activity</t>
  </si>
  <si>
    <t>GO:0016309</t>
  </si>
  <si>
    <t>1-phosphatidylinositol-5-phosphate 4-kinase activity</t>
  </si>
  <si>
    <t>GO:0016310</t>
  </si>
  <si>
    <t>phosphorylation</t>
  </si>
  <si>
    <t>GO:0016311</t>
  </si>
  <si>
    <t>dephosphorylation</t>
  </si>
  <si>
    <t>GO:0016314</t>
  </si>
  <si>
    <t>phosphatidylinositol-3,4,5-trisphosphate 3-phosphatase activity</t>
  </si>
  <si>
    <t>GO:0016316</t>
  </si>
  <si>
    <t>phosphatidylinositol-3,4-bisphosphate 4-phosphatase activity</t>
  </si>
  <si>
    <t>GO:0016318</t>
  </si>
  <si>
    <t>ommatidial rotation</t>
  </si>
  <si>
    <t>GO:0016319</t>
  </si>
  <si>
    <t>mushroom body development</t>
  </si>
  <si>
    <t>GO:0016320</t>
  </si>
  <si>
    <t>endoplasmic reticulum membrane fusion</t>
  </si>
  <si>
    <t>GO:0016321</t>
  </si>
  <si>
    <t>female meiosis chromosome segregation</t>
  </si>
  <si>
    <t>GO:0016322</t>
  </si>
  <si>
    <t>neuron remodeling</t>
  </si>
  <si>
    <t>GO:0016323</t>
  </si>
  <si>
    <t>basolateral plasma membrane</t>
  </si>
  <si>
    <t>GO:0016324</t>
  </si>
  <si>
    <t>apical plasma membrane</t>
  </si>
  <si>
    <t>GO:0016325</t>
  </si>
  <si>
    <t>oocyte microtubule cytoskeleton organization</t>
  </si>
  <si>
    <t>GO:0016327</t>
  </si>
  <si>
    <t>apicolateral plasma membrane</t>
  </si>
  <si>
    <t>GO:0016328</t>
  </si>
  <si>
    <t>lateral plasma membrane</t>
  </si>
  <si>
    <t>GO:0016330</t>
  </si>
  <si>
    <t>second mitotic wave involved in compound eye morphogenesis</t>
  </si>
  <si>
    <t>GO:0016331</t>
  </si>
  <si>
    <t>morphogenesis of embryonic epithelium</t>
  </si>
  <si>
    <t>GO:0016332</t>
  </si>
  <si>
    <t>establishment or maintenance of polarity of embryonic epithelium</t>
  </si>
  <si>
    <t>GO:0016333</t>
  </si>
  <si>
    <t>morphogenesis of follicular epithelium</t>
  </si>
  <si>
    <t>GO:0016334</t>
  </si>
  <si>
    <t>establishment or maintenance of polarity of follicular epithelium</t>
  </si>
  <si>
    <t>GO:0016335</t>
  </si>
  <si>
    <t>morphogenesis of larval imaginal disc epithelium</t>
  </si>
  <si>
    <t>GO:0016336</t>
  </si>
  <si>
    <t>establishment or maintenance of polarity of larval imaginal disc epithelium</t>
  </si>
  <si>
    <t>GO:0016339</t>
  </si>
  <si>
    <t>calcium-dependent cell-cell adhesion via plasma membrane cell adhesion molecules</t>
  </si>
  <si>
    <t>GO:0016340</t>
  </si>
  <si>
    <t>calcium-dependent cell-matrix adhesion</t>
  </si>
  <si>
    <t>GO:0016342</t>
  </si>
  <si>
    <t>catenin complex</t>
  </si>
  <si>
    <t>GO:0016344</t>
  </si>
  <si>
    <t>meiotic chromosome movement towards spindle pole</t>
  </si>
  <si>
    <t>GO:0016346</t>
  </si>
  <si>
    <t>male meiotic chromosome movement towards spindle pole</t>
  </si>
  <si>
    <t>GO:0016348</t>
  </si>
  <si>
    <t>imaginal disc-derived leg joint morphogenesis</t>
  </si>
  <si>
    <t>GO:0016358</t>
  </si>
  <si>
    <t>dendrite development</t>
  </si>
  <si>
    <t>GO:0016360</t>
  </si>
  <si>
    <t>sensory organ precursor cell fate determination</t>
  </si>
  <si>
    <t>GO:0016361</t>
  </si>
  <si>
    <t>activin receptor activity, type I</t>
  </si>
  <si>
    <t>GO:0016363</t>
  </si>
  <si>
    <t>nuclear matrix</t>
  </si>
  <si>
    <t>GO:0016405</t>
  </si>
  <si>
    <t>CoA-ligase activity</t>
  </si>
  <si>
    <t>GO:0016406</t>
  </si>
  <si>
    <t>carnitine O-acyltransferase activity</t>
  </si>
  <si>
    <t>GO:0016407</t>
  </si>
  <si>
    <t>acetyltransferase activity</t>
  </si>
  <si>
    <t>GO:0016408</t>
  </si>
  <si>
    <t>C-acyltransferase activity</t>
  </si>
  <si>
    <t>GO:0016409</t>
  </si>
  <si>
    <t>palmitoyltransferase activity</t>
  </si>
  <si>
    <t>GO:0016410</t>
  </si>
  <si>
    <t>N-acyltransferase activity</t>
  </si>
  <si>
    <t>GO:0016411</t>
  </si>
  <si>
    <t>acylglycerol O-acyltransferase activity</t>
  </si>
  <si>
    <t>GO:0016413</t>
  </si>
  <si>
    <t>O-acetyltransferase activity</t>
  </si>
  <si>
    <t>GO:0016417</t>
  </si>
  <si>
    <t>S-acyltransferase activity</t>
  </si>
  <si>
    <t>GO:0016418</t>
  </si>
  <si>
    <t>S-acetyltransferase activity</t>
  </si>
  <si>
    <t>GO:0016419</t>
  </si>
  <si>
    <t>S-malonyltransferase activity</t>
  </si>
  <si>
    <t>GO:0016420</t>
  </si>
  <si>
    <t>malonyltransferase activity</t>
  </si>
  <si>
    <t>GO:0016421</t>
  </si>
  <si>
    <t>CoA carboxylase activity</t>
  </si>
  <si>
    <t>GO:0016422</t>
  </si>
  <si>
    <t>mRNA (2'-O-methyladenosine-N6-)-methyltransferase activity</t>
  </si>
  <si>
    <t>GO:0016423</t>
  </si>
  <si>
    <t>tRNA (guanine) methyltransferase activity</t>
  </si>
  <si>
    <t>GO:0016427</t>
  </si>
  <si>
    <t>tRNA (cytosine) methyltransferase activity</t>
  </si>
  <si>
    <t>GO:0016428</t>
  </si>
  <si>
    <t>tRNA (cytosine-5-)-methyltransferase activity</t>
  </si>
  <si>
    <t>GO:0016433</t>
  </si>
  <si>
    <t>rRNA (adenine) methyltransferase activity</t>
  </si>
  <si>
    <t>GO:0016434</t>
  </si>
  <si>
    <t>rRNA (cytosine) methyltransferase activity</t>
  </si>
  <si>
    <t>GO:0016435</t>
  </si>
  <si>
    <t>rRNA (guanine) methyltransferase activity</t>
  </si>
  <si>
    <t>GO:0016436</t>
  </si>
  <si>
    <t>rRNA (uridine) methyltransferase activity</t>
  </si>
  <si>
    <t>GO:0016441</t>
  </si>
  <si>
    <t>posttranscriptional gene silencing</t>
  </si>
  <si>
    <t>GO:0016442</t>
  </si>
  <si>
    <t>RISC complex</t>
  </si>
  <si>
    <t>GO:0016443</t>
  </si>
  <si>
    <t>bidentate ribonuclease III activity</t>
  </si>
  <si>
    <t>GO:0016453</t>
  </si>
  <si>
    <t>C-acetyltransferase activity</t>
  </si>
  <si>
    <t>GO:0016454</t>
  </si>
  <si>
    <t>C-palmitoyltransferase activity</t>
  </si>
  <si>
    <t>GO:0016456</t>
  </si>
  <si>
    <t>X chromosome located dosage compensation complex, transcription activating</t>
  </si>
  <si>
    <t>GO:0016457</t>
  </si>
  <si>
    <t>dosage compensation complex assembly involved in dosage compensation by hyperactivation of X chromosome</t>
  </si>
  <si>
    <t>GO:0016458</t>
  </si>
  <si>
    <t>gene silencing</t>
  </si>
  <si>
    <t>GO:0016459</t>
  </si>
  <si>
    <t>myosin complex</t>
  </si>
  <si>
    <t>GO:0016460</t>
  </si>
  <si>
    <t>myosin II complex</t>
  </si>
  <si>
    <t>GO:0016461</t>
  </si>
  <si>
    <t>unconventional myosin complex</t>
  </si>
  <si>
    <t>GO:0016462</t>
  </si>
  <si>
    <t>pyrophosphatase activity</t>
  </si>
  <si>
    <t>GO:0016469</t>
  </si>
  <si>
    <t>proton-transporting two-sector ATPase complex</t>
  </si>
  <si>
    <t>GO:0016471</t>
  </si>
  <si>
    <t>vacuolar proton-transporting V-type ATPase complex</t>
  </si>
  <si>
    <t>GO:0016476</t>
  </si>
  <si>
    <t>regulation of embryonic cell shape</t>
  </si>
  <si>
    <t>GO:0016477</t>
  </si>
  <si>
    <t>cell migration</t>
  </si>
  <si>
    <t>GO:0016480</t>
  </si>
  <si>
    <t>negative regulation of transcription by RNA polymerase III</t>
  </si>
  <si>
    <t>GO:0016482</t>
  </si>
  <si>
    <t>cytosolic transport</t>
  </si>
  <si>
    <t>GO:0016485</t>
  </si>
  <si>
    <t>protein processing</t>
  </si>
  <si>
    <t>GO:0016486</t>
  </si>
  <si>
    <t>peptide hormone processing</t>
  </si>
  <si>
    <t>GO:0016491</t>
  </si>
  <si>
    <t>oxidoreductase activity</t>
  </si>
  <si>
    <t>GO:0016500</t>
  </si>
  <si>
    <t>protein-hormone receptor activity</t>
  </si>
  <si>
    <t>GO:0016504</t>
  </si>
  <si>
    <t>peptidase activator activity</t>
  </si>
  <si>
    <t>GO:0016505</t>
  </si>
  <si>
    <t>peptidase activator activity involved in apoptotic process</t>
  </si>
  <si>
    <t>GO:0016507</t>
  </si>
  <si>
    <t>mitochondrial fatty acid beta-oxidation multienzyme complex</t>
  </si>
  <si>
    <t>GO:0016509</t>
  </si>
  <si>
    <t>long-chain-3-hydroxyacyl-CoA dehydrogenase activity</t>
  </si>
  <si>
    <t>GO:0016524</t>
  </si>
  <si>
    <t>latrotoxin receptor activity</t>
  </si>
  <si>
    <t>GO:0016528</t>
  </si>
  <si>
    <t>sarcoplasm</t>
  </si>
  <si>
    <t>GO:0016529</t>
  </si>
  <si>
    <t>sarcoplasmic reticulum</t>
  </si>
  <si>
    <t>GO:0016530</t>
  </si>
  <si>
    <t>metallochaperone activity</t>
  </si>
  <si>
    <t>GO:0016531</t>
  </si>
  <si>
    <t>copper chaperone activity</t>
  </si>
  <si>
    <t>GO:0016532</t>
  </si>
  <si>
    <t>superoxide dismutase copper chaperone activity</t>
  </si>
  <si>
    <t>GO:0016533</t>
  </si>
  <si>
    <t>protein kinase 5 complex</t>
  </si>
  <si>
    <t>GO:0016538</t>
  </si>
  <si>
    <t>cyclin-dependent protein serine/threonine kinase regulator activity</t>
  </si>
  <si>
    <t>GO:0016540</t>
  </si>
  <si>
    <t>protein autoprocessing</t>
  </si>
  <si>
    <t>GO:0016545</t>
  </si>
  <si>
    <t>male courtship behavior, veined wing vibration</t>
  </si>
  <si>
    <t>GO:0016553</t>
  </si>
  <si>
    <t>base conversion or substitution editing</t>
  </si>
  <si>
    <t>GO:0016556</t>
  </si>
  <si>
    <t>mRNA modification</t>
  </si>
  <si>
    <t>GO:0016558</t>
  </si>
  <si>
    <t>protein import into peroxisome matrix</t>
  </si>
  <si>
    <t>GO:0016559</t>
  </si>
  <si>
    <t>peroxisome fission</t>
  </si>
  <si>
    <t>GO:0016560</t>
  </si>
  <si>
    <t>protein import into peroxisome matrix, docking</t>
  </si>
  <si>
    <t>GO:0016567</t>
  </si>
  <si>
    <t>protein ubiquitination</t>
  </si>
  <si>
    <t>GO:0016569</t>
  </si>
  <si>
    <t>covalent chromatin modification</t>
  </si>
  <si>
    <t>GO:0016570</t>
  </si>
  <si>
    <t>histone modification</t>
  </si>
  <si>
    <t>GO:0016571</t>
  </si>
  <si>
    <t>histone methylation</t>
  </si>
  <si>
    <t>GO:0016572</t>
  </si>
  <si>
    <t>histone phosphorylation</t>
  </si>
  <si>
    <t>GO:0016573</t>
  </si>
  <si>
    <t>histone acetylation</t>
  </si>
  <si>
    <t>GO:0016574</t>
  </si>
  <si>
    <t>histone ubiquitination</t>
  </si>
  <si>
    <t>GO:0016575</t>
  </si>
  <si>
    <t>histone deacetylation</t>
  </si>
  <si>
    <t>GO:0016576</t>
  </si>
  <si>
    <t>histone dephosphorylation</t>
  </si>
  <si>
    <t>GO:0016577</t>
  </si>
  <si>
    <t>histone demethylation</t>
  </si>
  <si>
    <t>GO:0016578</t>
  </si>
  <si>
    <t>histone deubiquitination</t>
  </si>
  <si>
    <t>GO:0016579</t>
  </si>
  <si>
    <t>protein deubiquitination</t>
  </si>
  <si>
    <t>GO:0016580</t>
  </si>
  <si>
    <t>Sin3 complex</t>
  </si>
  <si>
    <t>GO:0016581</t>
  </si>
  <si>
    <t>NuRD complex</t>
  </si>
  <si>
    <t>GO:0016584</t>
  </si>
  <si>
    <t>nucleosome positioning</t>
  </si>
  <si>
    <t>GO:0016586</t>
  </si>
  <si>
    <t>RSC-type complex</t>
  </si>
  <si>
    <t>GO:0016589</t>
  </si>
  <si>
    <t>NURF complex</t>
  </si>
  <si>
    <t>GO:0016590</t>
  </si>
  <si>
    <t>ACF complex</t>
  </si>
  <si>
    <t>GO:0016591</t>
  </si>
  <si>
    <t>RNA polymerase II, holoenzyme</t>
  </si>
  <si>
    <t>GO:0016592</t>
  </si>
  <si>
    <t>mediator complex</t>
  </si>
  <si>
    <t>GO:0016593</t>
  </si>
  <si>
    <t>Cdc73/Paf1 complex</t>
  </si>
  <si>
    <t>GO:0016595</t>
  </si>
  <si>
    <t>glutamate binding</t>
  </si>
  <si>
    <t>GO:0016597</t>
  </si>
  <si>
    <t>amino acid binding</t>
  </si>
  <si>
    <t>GO:0016598</t>
  </si>
  <si>
    <t>protein arginylation</t>
  </si>
  <si>
    <t>GO:0016600</t>
  </si>
  <si>
    <t>flotillin complex</t>
  </si>
  <si>
    <t>GO:0016601</t>
  </si>
  <si>
    <t>Rac protein signal transduction</t>
  </si>
  <si>
    <t>GO:0016602</t>
  </si>
  <si>
    <t>CCAAT-binding factor complex</t>
  </si>
  <si>
    <t>GO:0016603</t>
  </si>
  <si>
    <t>glutaminyl-peptide cyclotransferase activity</t>
  </si>
  <si>
    <t>GO:0016604</t>
  </si>
  <si>
    <t>nuclear body</t>
  </si>
  <si>
    <t>GO:0016607</t>
  </si>
  <si>
    <t>nuclear speck</t>
  </si>
  <si>
    <t>GO:0016614</t>
  </si>
  <si>
    <t>oxidoreductase activity, acting on CH-OH group of donors</t>
  </si>
  <si>
    <t>GO:0016615</t>
  </si>
  <si>
    <t>malate dehydrogenase activity</t>
  </si>
  <si>
    <t>GO:0016616</t>
  </si>
  <si>
    <t>oxidoreductase activity, acting on the CH-OH group of donors, NAD or NADP as acceptor</t>
  </si>
  <si>
    <t>GO:0016618</t>
  </si>
  <si>
    <t>hydroxypyruvate reductase activity</t>
  </si>
  <si>
    <t>GO:0016620</t>
  </si>
  <si>
    <t>oxidoreductase activity, acting on the aldehyde or oxo group of donors, NAD or NADP as acceptor</t>
  </si>
  <si>
    <t>GO:0016623</t>
  </si>
  <si>
    <t>oxidoreductase activity, acting on the aldehyde or oxo group of donors, oxygen as acceptor</t>
  </si>
  <si>
    <t>GO:0016624</t>
  </si>
  <si>
    <t>oxidoreductase activity, acting on the aldehyde or oxo group of donors, disulfide as acceptor</t>
  </si>
  <si>
    <t>GO:0016627</t>
  </si>
  <si>
    <t>oxidoreductase activity, acting on the CH-CH group of donors</t>
  </si>
  <si>
    <t>GO:0016628</t>
  </si>
  <si>
    <t>oxidoreductase activity, acting on the CH-CH group of donors, NAD or NADP as acceptor</t>
  </si>
  <si>
    <t>GO:0016634</t>
  </si>
  <si>
    <t>oxidoreductase activity, acting on the CH-CH group of donors, oxygen as acceptor</t>
  </si>
  <si>
    <t>GO:0016635</t>
  </si>
  <si>
    <t>oxidoreductase activity, acting on the CH-CH group of donors, quinone or related compound as acceptor</t>
  </si>
  <si>
    <t>GO:0016638</t>
  </si>
  <si>
    <t>oxidoreductase activity, acting on the CH-NH2 group of donors</t>
  </si>
  <si>
    <t>GO:0016639</t>
  </si>
  <si>
    <t>oxidoreductase activity, acting on the CH-NH2 group of donors, NAD or NADP as acceptor</t>
  </si>
  <si>
    <t>GO:0016641</t>
  </si>
  <si>
    <t>oxidoreductase activity, acting on the CH-NH2 group of donors, oxygen as acceptor</t>
  </si>
  <si>
    <t>GO:0016645</t>
  </si>
  <si>
    <t>oxidoreductase activity, acting on the CH-NH group of donors</t>
  </si>
  <si>
    <t>GO:0016646</t>
  </si>
  <si>
    <t>oxidoreductase activity, acting on the CH-NH group of donors, NAD or NADP as acceptor</t>
  </si>
  <si>
    <t>GO:0016648</t>
  </si>
  <si>
    <t>oxidoreductase activity, acting on the CH-NH group of donors, disulfide as acceptor</t>
  </si>
  <si>
    <t>GO:0016649</t>
  </si>
  <si>
    <t>oxidoreductase activity, acting on the CH-NH group of donors, quinone or similar compound as acceptor</t>
  </si>
  <si>
    <t>GO:0016651</t>
  </si>
  <si>
    <t>oxidoreductase activity, acting on NAD(P)H</t>
  </si>
  <si>
    <t>GO:0016653</t>
  </si>
  <si>
    <t>oxidoreductase activity, acting on NAD(P)H, heme protein as acceptor</t>
  </si>
  <si>
    <t>GO:0016655</t>
  </si>
  <si>
    <t>oxidoreductase activity, acting on NAD(P)H, quinone or similar compound as acceptor</t>
  </si>
  <si>
    <t>GO:0016657</t>
  </si>
  <si>
    <t>oxidoreductase activity, acting on NAD(P)H, nitrogenous group as acceptor</t>
  </si>
  <si>
    <t>GO:0016667</t>
  </si>
  <si>
    <t>oxidoreductase activity, acting on a sulfur group of donors</t>
  </si>
  <si>
    <t>GO:0016668</t>
  </si>
  <si>
    <t>oxidoreductase activity, acting on a sulfur group of donors, NAD(P) as acceptor</t>
  </si>
  <si>
    <t>GO:0016670</t>
  </si>
  <si>
    <t>oxidoreductase activity, acting on a sulfur group of donors, oxygen as acceptor</t>
  </si>
  <si>
    <t>GO:0016671</t>
  </si>
  <si>
    <t>oxidoreductase activity, acting on a sulfur group of donors, disulfide as acceptor</t>
  </si>
  <si>
    <t>GO:0016672</t>
  </si>
  <si>
    <t>oxidoreductase activity, acting on a sulfur group of donors, quinone or similar compound as acceptor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</si>
  <si>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</si>
  <si>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</si>
  <si>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</si>
  <si>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</si>
  <si>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GO:0016679</t>
  </si>
  <si>
    <t>oxidoreductase activity, acting on diphenols and related substances as donors</t>
  </si>
  <si>
    <t>GO:0016681</t>
  </si>
  <si>
    <t>obsolete oxidoreductase activity, acting on diphenols and related substances as donors, cytochrome as acceptor</t>
  </si>
  <si>
    <t>GO:0016684</t>
  </si>
  <si>
    <t>oxidoreductase activity, acting on peroxide as acceptor</t>
  </si>
  <si>
    <t>GO:0016701</t>
  </si>
  <si>
    <t>oxidoreductase activity, acting on single donors with incorporation of molecular oxygen</t>
  </si>
  <si>
    <t>GO:0016702</t>
  </si>
  <si>
    <t>oxidoreductase activity, acting on single donors with incorporation of molecular oxygen, incorporation of two atoms of oxygen</t>
  </si>
  <si>
    <t>GO:0016705</t>
  </si>
  <si>
    <t>oxidoreductase activity, acting on paired donors, with incorporation or reduction of molecular oxygen</t>
  </si>
  <si>
    <t>GO:0016706</t>
  </si>
  <si>
    <t>2-oxoglutarate-dependent dioxygenase activity</t>
  </si>
  <si>
    <t>GO:0016709</t>
  </si>
  <si>
    <t>oxidoreductase activity, acting on paired donors, with incorporation or reduction of molecular oxygen, NAD(P)H as one donor, and incorporation of one atom of oxygen</t>
  </si>
  <si>
    <t>GO:0016713</t>
  </si>
  <si>
    <t>oxidoreductase activity, acting on paired donors, with incorporation or reduction of molecular oxygen, reduced iron-sulfur protein as one donor, and incorporation of one atom of oxygen</t>
  </si>
  <si>
    <t>GO:0016714</t>
  </si>
  <si>
    <t>oxidoreductase activity, acting on paired donors, with incorporation or reduction of molecular oxygen, reduced pteridine as one donor, and incorporation of one atom of oxygen</t>
  </si>
  <si>
    <t>GO:0016715</t>
  </si>
  <si>
    <t>oxidoreductase activity, acting on paired donors, with incorporation or reduction of molecular oxygen, reduced ascorbate as one donor, and incorporation of one atom of oxygen</t>
  </si>
  <si>
    <t>GO:0016721</t>
  </si>
  <si>
    <t>oxidoreductase activity, acting on superoxide radicals as acceptor</t>
  </si>
  <si>
    <t>GO:0016722</t>
  </si>
  <si>
    <t>oxidoreductase activity, acting on metal ions</t>
  </si>
  <si>
    <t>GO:0016723</t>
  </si>
  <si>
    <t>oxidoreductase activity, acting on metal ions, NAD or NADP as acceptor</t>
  </si>
  <si>
    <t>GO:0016724</t>
  </si>
  <si>
    <t>oxidoreductase activity, acting on metal ions, oxygen as acceptor</t>
  </si>
  <si>
    <t>GO:0016725</t>
  </si>
  <si>
    <t>oxidoreductase activity, acting on CH or CH2 groups</t>
  </si>
  <si>
    <t>GO:0016726</t>
  </si>
  <si>
    <t>oxidoreductase activity, acting on CH or CH2 groups, NAD or NADP as acceptor</t>
  </si>
  <si>
    <t>GO:0016728</t>
  </si>
  <si>
    <t>oxidoreductase activity, acting on CH or CH2 groups, disulfide as acceptor</t>
  </si>
  <si>
    <t>GO:0016740</t>
  </si>
  <si>
    <t>transferase activity</t>
  </si>
  <si>
    <t>GO:0016741</t>
  </si>
  <si>
    <t>transferase activity, transferring one-carbon groups</t>
  </si>
  <si>
    <t>GO:0016742</t>
  </si>
  <si>
    <t>hydroxymethyl-, formyl- and related transferase activity</t>
  </si>
  <si>
    <t>GO:0016743</t>
  </si>
  <si>
    <t>carboxyl- or carbamoyltransferase activity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</si>
  <si>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</si>
  <si>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</si>
  <si>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</si>
  <si>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</si>
  <si>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GO:0016748</t>
  </si>
  <si>
    <t>succinyltransferase activity</t>
  </si>
  <si>
    <t>GO:0016749</t>
  </si>
  <si>
    <t>N-succinyltransferase activity</t>
  </si>
  <si>
    <t>GO:0016751</t>
  </si>
  <si>
    <t>S-succinyltransferase activity</t>
  </si>
  <si>
    <t>GO:0016755</t>
  </si>
  <si>
    <t>transferase activity, transferring amino-acyl groups</t>
  </si>
  <si>
    <t>GO:0016757</t>
  </si>
  <si>
    <t>transferase activity, transferring glycosyl groups</t>
  </si>
  <si>
    <t>GO:0016758</t>
  </si>
  <si>
    <t>transferase activity, transferring hexosyl groups</t>
  </si>
  <si>
    <t>GO:0016763</t>
  </si>
  <si>
    <t>transferase activity, transferring pentosyl groups</t>
  </si>
  <si>
    <t>GO:0016765</t>
  </si>
  <si>
    <t>transferase activity, transferring alkyl or aryl (other than methyl) groups</t>
  </si>
  <si>
    <t>GO:0016768</t>
  </si>
  <si>
    <t>spermine synthase activity</t>
  </si>
  <si>
    <t>GO:0016769</t>
  </si>
  <si>
    <t>transferase activity, transferring nitrogenous groups</t>
  </si>
  <si>
    <t>GO:0016772</t>
  </si>
  <si>
    <t>transferase activity, transferring phosphorus-containing groups</t>
  </si>
  <si>
    <t>GO:0016773</t>
  </si>
  <si>
    <t>phosphotransferase activity, alcohol group as acceptor</t>
  </si>
  <si>
    <t>GO:0016774</t>
  </si>
  <si>
    <t>phosphotransferase activity, carboxyl group as acceptor</t>
  </si>
  <si>
    <t>GO:0016775</t>
  </si>
  <si>
    <t>phosphotransferase activity, nitrogenous group as acceptor</t>
  </si>
  <si>
    <t>GO:0016776</t>
  </si>
  <si>
    <t>phosphotransferase activity, phosphate group as acceptor</t>
  </si>
  <si>
    <t>GO:0016778</t>
  </si>
  <si>
    <t>diphosphotransferase activity</t>
  </si>
  <si>
    <t>GO:0016779</t>
  </si>
  <si>
    <t>nucleotidyltransferase activity</t>
  </si>
  <si>
    <t>GO:0016780</t>
  </si>
  <si>
    <t>phosphotransferase activity, for other substituted phosphate groups</t>
  </si>
  <si>
    <t>GO:0016782</t>
  </si>
  <si>
    <t>transferase activity, transferring sulfur-containing groups</t>
  </si>
  <si>
    <t>GO:0016783</t>
  </si>
  <si>
    <t>sulfurtransferase activity</t>
  </si>
  <si>
    <t>GO:0016787</t>
  </si>
  <si>
    <t>hydrolase activity</t>
  </si>
  <si>
    <t>GO:0016788</t>
  </si>
  <si>
    <t>hydrolase activity, acting on ester bonds</t>
  </si>
  <si>
    <t>GO:0016790</t>
  </si>
  <si>
    <t>thiolester hydrolase activity</t>
  </si>
  <si>
    <t>GO:0016791</t>
  </si>
  <si>
    <t>phosphatase activity</t>
  </si>
  <si>
    <t>GO:0016793</t>
  </si>
  <si>
    <t>triphosphoric monoester hydrolase activity</t>
  </si>
  <si>
    <t>GO:0016794</t>
  </si>
  <si>
    <t>diphosphoric monoester hydrolase activity</t>
  </si>
  <si>
    <t>GO:0016796</t>
  </si>
  <si>
    <t>exonuclease activity, active with either ribo- or deoxyribonucleic acids and producing 5'-phosphomonoesters</t>
  </si>
  <si>
    <t>GO:0016798</t>
  </si>
  <si>
    <t>hydrolase activity, acting on glycosyl bonds</t>
  </si>
  <si>
    <t>GO:0016799</t>
  </si>
  <si>
    <t>hydrolase activity, hydrolyzing N-glycosyl compounds</t>
  </si>
  <si>
    <t>GO:0016801</t>
  </si>
  <si>
    <t>hydrolase activity, acting on ether bonds</t>
  </si>
  <si>
    <t>GO:0016802</t>
  </si>
  <si>
    <t>trialkylsulfonium hydrolase activity</t>
  </si>
  <si>
    <t>GO:0016803</t>
  </si>
  <si>
    <t>ether hydrolase activity</t>
  </si>
  <si>
    <t>GO:0016805</t>
  </si>
  <si>
    <t>dipeptidase activity</t>
  </si>
  <si>
    <t>GO:0016810</t>
  </si>
  <si>
    <t>hydrolase activity, acting on carbon-nitrogen (but not peptide) bonds</t>
  </si>
  <si>
    <t>GO:0016811</t>
  </si>
  <si>
    <t>hydrolase activity, acting on carbon-nitrogen (but not peptide) bonds, in linear amides</t>
  </si>
  <si>
    <t>GO:0016812</t>
  </si>
  <si>
    <t>hydrolase activity, acting on carbon-nitrogen (but not peptide) bonds, in cyclic amides</t>
  </si>
  <si>
    <t>GO:0016814</t>
  </si>
  <si>
    <t>hydrolase activity, acting on carbon-nitrogen (but not peptide) bonds, in cyclic amidines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</si>
  <si>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</si>
  <si>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</si>
  <si>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</si>
  <si>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</si>
  <si>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GO:0016829</t>
  </si>
  <si>
    <t>lyase activity</t>
  </si>
  <si>
    <t>GO:0016830</t>
  </si>
  <si>
    <t>carbon-carbon lyase activity</t>
  </si>
  <si>
    <t>GO:0016831</t>
  </si>
  <si>
    <t>carboxy-lyase activity</t>
  </si>
  <si>
    <t>GO:0016832</t>
  </si>
  <si>
    <t>aldehyde-lyase activity</t>
  </si>
  <si>
    <t>GO:0016833</t>
  </si>
  <si>
    <t>oxo-acid-lyase activity</t>
  </si>
  <si>
    <t>GO:0016835</t>
  </si>
  <si>
    <t>carbon-oxygen lyase activity</t>
  </si>
  <si>
    <t>GO:0016836</t>
  </si>
  <si>
    <t>hydro-lyase activity</t>
  </si>
  <si>
    <t>GO:0016838</t>
  </si>
  <si>
    <t>carbon-oxygen lyase activity, acting on phosphates</t>
  </si>
  <si>
    <t>GO:0016840</t>
  </si>
  <si>
    <t>carbon-nitrogen lyase activity</t>
  </si>
  <si>
    <t>GO:0016842</t>
  </si>
  <si>
    <t>amidine-lyase activity</t>
  </si>
  <si>
    <t>GO:0016846</t>
  </si>
  <si>
    <t>carbon-sulfur lyase activity</t>
  </si>
  <si>
    <t>GO:0016848</t>
  </si>
  <si>
    <t>carbon-halide lyase activity</t>
  </si>
  <si>
    <t>GO:0016849</t>
  </si>
  <si>
    <t>phosphorus-oxygen lyase activity</t>
  </si>
  <si>
    <t>GO:0016853</t>
  </si>
  <si>
    <t>isomerase activity</t>
  </si>
  <si>
    <t>GO:0016854</t>
  </si>
  <si>
    <t>racemase and epimerase activity</t>
  </si>
  <si>
    <t>GO:0016855</t>
  </si>
  <si>
    <t>racemase and epimerase activity, acting on amino acids and derivatives</t>
  </si>
  <si>
    <t>GO:0016857</t>
  </si>
  <si>
    <t>racemase and epimerase activity, acting on carbohydrates and derivatives</t>
  </si>
  <si>
    <t>GO:0016859</t>
  </si>
  <si>
    <t>cis-trans isomerase activity</t>
  </si>
  <si>
    <t>GO:0016860</t>
  </si>
  <si>
    <t>intramolecular oxidoreductase activity</t>
  </si>
  <si>
    <t>GO:0016861</t>
  </si>
  <si>
    <t>intramolecular oxidoreductase activity, interconverting aldoses and ketoses</t>
  </si>
  <si>
    <t>GO:0016863</t>
  </si>
  <si>
    <t>intramolecular oxidoreductase activity, transposing C=C bonds</t>
  </si>
  <si>
    <t>GO:0016864</t>
  </si>
  <si>
    <t>intramolecular oxidoreductase activity, transposing S-S bonds</t>
  </si>
  <si>
    <t>GO:0016866</t>
  </si>
  <si>
    <t>intramolecular transferase activity</t>
  </si>
  <si>
    <t>GO:0016868</t>
  </si>
  <si>
    <t>intramolecular transferase activity, phosphotransferases</t>
  </si>
  <si>
    <t>GO:0016872</t>
  </si>
  <si>
    <t>intramolecular lyase activity</t>
  </si>
  <si>
    <t>GO:0016874</t>
  </si>
  <si>
    <t>ligase activity</t>
  </si>
  <si>
    <t>GO:0016875</t>
  </si>
  <si>
    <t>ligase activity, forming carbon-oxygen bonds</t>
  </si>
  <si>
    <t>GO:0016877</t>
  </si>
  <si>
    <t>ligase activity, forming carbon-sulfur bonds</t>
  </si>
  <si>
    <t>GO:0016878</t>
  </si>
  <si>
    <t>acid-thiol ligase activity</t>
  </si>
  <si>
    <t>GO:0016879</t>
  </si>
  <si>
    <t>ligase activity, forming carbon-nitrogen bonds</t>
  </si>
  <si>
    <t>GO:0016880</t>
  </si>
  <si>
    <t>acid-ammonia (or amide) ligase activity</t>
  </si>
  <si>
    <t>GO:0016881</t>
  </si>
  <si>
    <t>acid-amino acid ligase activity</t>
  </si>
  <si>
    <t>GO:0016882</t>
  </si>
  <si>
    <t>cyclo-ligase activity</t>
  </si>
  <si>
    <t>GO:0016884</t>
  </si>
  <si>
    <t>carbon-nitrogen ligase activity, with glutamine as amido-N-donor</t>
  </si>
  <si>
    <t>GO:0016885</t>
  </si>
  <si>
    <t>ligase activity, forming carbon-carbon bonds</t>
  </si>
  <si>
    <t>GO:0016886</t>
  </si>
  <si>
    <t>ligase activity, forming phosphoric ester bonds</t>
  </si>
  <si>
    <t>GO:0016887</t>
  </si>
  <si>
    <t>ATPase activity</t>
  </si>
  <si>
    <t>GO:0016888</t>
  </si>
  <si>
    <t>endodeoxyribonuclease activity, producing 5'-phosphomonoesters</t>
  </si>
  <si>
    <t>GO:0016889</t>
  </si>
  <si>
    <t>endodeoxyribonuclease activity, producing 3'-phosphomonoesters</t>
  </si>
  <si>
    <t>GO:0016891</t>
  </si>
  <si>
    <t>endoribonuclease activity, producing 5'-phosphomonoesters</t>
  </si>
  <si>
    <t>GO:0016892</t>
  </si>
  <si>
    <t>endoribonuclease activity, producing 3'-phosphomonoesters</t>
  </si>
  <si>
    <t>GO:0016893</t>
  </si>
  <si>
    <t>endonuclease activity, active with either ribo- or deoxyribonucleic acids and producing 5'-phosphomonoesters</t>
  </si>
  <si>
    <t>GO:0016894</t>
  </si>
  <si>
    <t>endonuclease activity, active with either ribo- or deoxyribonucleic acids and producing 3'-phosphomonoesters</t>
  </si>
  <si>
    <t>GO:0016895</t>
  </si>
  <si>
    <t>exodeoxyribonuclease activity, producing 5'-phosphomonoesters</t>
  </si>
  <si>
    <t>GO:0016896</t>
  </si>
  <si>
    <t>exoribonuclease activity, producing 5'-phosphomonoesters</t>
  </si>
  <si>
    <t>GO:0016898</t>
  </si>
  <si>
    <t>oxidoreductase activity, acting on the CH-OH group of donors, cytochrome as acceptor</t>
  </si>
  <si>
    <t>GO:0016901</t>
  </si>
  <si>
    <t>oxidoreductase activity, acting on the CH-OH group of donors, quinone or similar compound as acceptor</t>
  </si>
  <si>
    <t>GO:0016903</t>
  </si>
  <si>
    <t>oxidoreductase activity, acting on the aldehyde or oxo group of donors</t>
  </si>
  <si>
    <t>GO:0016907</t>
  </si>
  <si>
    <t>G protein-coupled acetylcholine receptor activity</t>
  </si>
  <si>
    <t>GO:0016917</t>
  </si>
  <si>
    <t>GABA receptor activity</t>
  </si>
  <si>
    <t>GO:0016922</t>
  </si>
  <si>
    <t>nuclear receptor binding</t>
  </si>
  <si>
    <t>GO:0016925</t>
  </si>
  <si>
    <t>protein sumoylation</t>
  </si>
  <si>
    <t>GO:0016926</t>
  </si>
  <si>
    <t>protein desumoylation</t>
  </si>
  <si>
    <t>GO:0016929</t>
  </si>
  <si>
    <t>SUMO-specific protease activity</t>
  </si>
  <si>
    <t>GO:0016933</t>
  </si>
  <si>
    <t>extracellularly glycine-gated ion channel activity</t>
  </si>
  <si>
    <t>GO:0016936</t>
  </si>
  <si>
    <t>galactoside binding</t>
  </si>
  <si>
    <t>GO:0016971</t>
  </si>
  <si>
    <t>flavin-linked sulfhydryl oxidase activity</t>
  </si>
  <si>
    <t>GO:0016972</t>
  </si>
  <si>
    <t>thiol oxidase activity</t>
  </si>
  <si>
    <t>GO:0016973</t>
  </si>
  <si>
    <t>poly(A)+ mRNA export from nucleus</t>
  </si>
  <si>
    <t>GO:0016979</t>
  </si>
  <si>
    <t>lipoate-protein ligase activity</t>
  </si>
  <si>
    <t>GO:0016992</t>
  </si>
  <si>
    <t>lipoate synthase activity</t>
  </si>
  <si>
    <t>GO:0016998</t>
  </si>
  <si>
    <t>cell wall macromolecule catabolic process</t>
  </si>
  <si>
    <t>GO:0016999</t>
  </si>
  <si>
    <t>antibiotic metabolic process</t>
  </si>
  <si>
    <t>GO:0017001</t>
  </si>
  <si>
    <t>antibiotic catabolic process</t>
  </si>
  <si>
    <t>GO:0017002</t>
  </si>
  <si>
    <t>activin-activated receptor activity</t>
  </si>
  <si>
    <t>GO:0017003</t>
  </si>
  <si>
    <t>protein-heme linkage</t>
  </si>
  <si>
    <t>GO:0017004</t>
  </si>
  <si>
    <t>cytochrome complex assembly</t>
  </si>
  <si>
    <t>GO:0017005</t>
  </si>
  <si>
    <t>3'-tyrosyl-DNA phosphodiesterase activity</t>
  </si>
  <si>
    <t>GO:0017006</t>
  </si>
  <si>
    <t>protein-tetrapyrrole linkage</t>
  </si>
  <si>
    <t>GO:0017015</t>
  </si>
  <si>
    <t>regulation of transforming growth factor beta receptor signaling pathway</t>
  </si>
  <si>
    <t>GO:0017017</t>
  </si>
  <si>
    <t>MAP kinase tyrosine/serine/threonine phosphatase activity</t>
  </si>
  <si>
    <t>GO:0017018</t>
  </si>
  <si>
    <t>myosin phosphatase activity</t>
  </si>
  <si>
    <t>GO:0017020</t>
  </si>
  <si>
    <t>myosin phosphatase regulator activity</t>
  </si>
  <si>
    <t>GO:0017022</t>
  </si>
  <si>
    <t>myosin binding</t>
  </si>
  <si>
    <t>GO:0017025</t>
  </si>
  <si>
    <t>TBP-class protein binding</t>
  </si>
  <si>
    <t>GO:0017038</t>
  </si>
  <si>
    <t>protein import</t>
  </si>
  <si>
    <t>GO:0017040</t>
  </si>
  <si>
    <t>N-acylsphingosine amidohydrolase activity</t>
  </si>
  <si>
    <t>GO:0017046</t>
  </si>
  <si>
    <t>peptide hormone binding</t>
  </si>
  <si>
    <t>GO:0017050</t>
  </si>
  <si>
    <t>D-erythro-sphingosine kinase activity</t>
  </si>
  <si>
    <t>GO:0017053</t>
  </si>
  <si>
    <t>transcription repressor complex</t>
  </si>
  <si>
    <t>GO:0017055</t>
  </si>
  <si>
    <t>negative regulation of RNA polymerase II transcription preinitiation complex assembly</t>
  </si>
  <si>
    <t>GO:0017056</t>
  </si>
  <si>
    <t>structural constituent of nuclear pore</t>
  </si>
  <si>
    <t>GO:0017057</t>
  </si>
  <si>
    <t>6-phosphogluconolactonase activity</t>
  </si>
  <si>
    <t>GO:0017059</t>
  </si>
  <si>
    <t>serine C-palmitoyltransferase complex</t>
  </si>
  <si>
    <t>GO:0017062</t>
  </si>
  <si>
    <t>respiratory chain complex III assembly</t>
  </si>
  <si>
    <t>GO:0017069</t>
  </si>
  <si>
    <t>snRNA binding</t>
  </si>
  <si>
    <t>GO:0017070</t>
  </si>
  <si>
    <t>U6 snRNA binding</t>
  </si>
  <si>
    <t>GO:0017071</t>
  </si>
  <si>
    <t>intracellular cyclic nucleotide activated cation channel complex</t>
  </si>
  <si>
    <t>GO:0017075</t>
  </si>
  <si>
    <t>syntaxin-1 binding</t>
  </si>
  <si>
    <t>GO:0017076</t>
  </si>
  <si>
    <t>purine nucleotide binding</t>
  </si>
  <si>
    <t>GO:0017077</t>
  </si>
  <si>
    <t>oxidative phosphorylation uncoupler activity</t>
  </si>
  <si>
    <t>GO:0017084</t>
  </si>
  <si>
    <t>delta1-pyrroline-5-carboxylate synthetase activity</t>
  </si>
  <si>
    <t>GO:0017085</t>
  </si>
  <si>
    <t>response to insecticide</t>
  </si>
  <si>
    <t>GO:0017086</t>
  </si>
  <si>
    <t>3-methyl-2-oxobutanoate dehydrogenase (lipoamide) complex</t>
  </si>
  <si>
    <t>GO:0017095</t>
  </si>
  <si>
    <t>heparan sulfate 6-O-sulfotransferase activity</t>
  </si>
  <si>
    <t>GO:0017101</t>
  </si>
  <si>
    <t>aminoacyl-tRNA synthetase multienzyme complex</t>
  </si>
  <si>
    <t>GO:0017102</t>
  </si>
  <si>
    <t>methionyl glutamyl tRNA synthetase complex</t>
  </si>
  <si>
    <t>GO:0017109</t>
  </si>
  <si>
    <t>glutamate-cysteine ligase complex</t>
  </si>
  <si>
    <t>GO:0017110</t>
  </si>
  <si>
    <t>nucleoside-diphosphatase activity</t>
  </si>
  <si>
    <t>GO:0017111</t>
  </si>
  <si>
    <t>nucleoside-triphosphatase activity</t>
  </si>
  <si>
    <t>GO:0017116</t>
  </si>
  <si>
    <t>single-stranded DNA helicase activity</t>
  </si>
  <si>
    <t>GO:0017118</t>
  </si>
  <si>
    <t>lipoyltransferase activity</t>
  </si>
  <si>
    <t>GO:0017119</t>
  </si>
  <si>
    <t>Golgi transport complex</t>
  </si>
  <si>
    <t>GO:0017121</t>
  </si>
  <si>
    <t>plasma membrane phospholipid scrambling</t>
  </si>
  <si>
    <t>GO:0017124</t>
  </si>
  <si>
    <t>SH3 domain binding</t>
  </si>
  <si>
    <t>GO:0017125</t>
  </si>
  <si>
    <t>deoxycytidyl transferase activity</t>
  </si>
  <si>
    <t>GO:0017128</t>
  </si>
  <si>
    <t>phospholipid scramblase activity</t>
  </si>
  <si>
    <t>GO:0017133</t>
  </si>
  <si>
    <t>mitochondrial electron transfer flavoprotein complex</t>
  </si>
  <si>
    <t>GO:0017134</t>
  </si>
  <si>
    <t>fibroblast growth factor binding</t>
  </si>
  <si>
    <t>GO:0017136</t>
  </si>
  <si>
    <t>NAD-dependent histone deacetylase activity</t>
  </si>
  <si>
    <t>GO:0017143</t>
  </si>
  <si>
    <t>insecticide metabolic process</t>
  </si>
  <si>
    <t>GO:0017144</t>
  </si>
  <si>
    <t>drug metabolic process</t>
  </si>
  <si>
    <t>GO:0017145</t>
  </si>
  <si>
    <t>stem cell division</t>
  </si>
  <si>
    <t>GO:0017146</t>
  </si>
  <si>
    <t>NMDA selective glutamate receptor complex</t>
  </si>
  <si>
    <t>GO:0017147</t>
  </si>
  <si>
    <t>Wnt-protein binding</t>
  </si>
  <si>
    <t>GO:0017148</t>
  </si>
  <si>
    <t>negative regulation of translation</t>
  </si>
  <si>
    <t>GO:0017150</t>
  </si>
  <si>
    <t>tRNA dihydrouridine synthase activity</t>
  </si>
  <si>
    <t>GO:0017151</t>
  </si>
  <si>
    <t>DEAD/H-box RNA helicase binding</t>
  </si>
  <si>
    <t>GO:0017153</t>
  </si>
  <si>
    <t>sodium:dicarboxylate symporter activity</t>
  </si>
  <si>
    <t>GO:0017154</t>
  </si>
  <si>
    <t>semaphorin receptor activity</t>
  </si>
  <si>
    <t>GO:0017156</t>
  </si>
  <si>
    <t>calcium-ion regulated exocytosis</t>
  </si>
  <si>
    <t>GO:0017157</t>
  </si>
  <si>
    <t>regulation of exocytosis</t>
  </si>
  <si>
    <t>GO:0017158</t>
  </si>
  <si>
    <t>regulation of calcium ion-dependent exocytosis</t>
  </si>
  <si>
    <t>GO:0017168</t>
  </si>
  <si>
    <t>5-oxoprolinase (ATP-hydrolyzing) activity</t>
  </si>
  <si>
    <t>GO:0017169</t>
  </si>
  <si>
    <t>CDP-alcohol phosphatidyltransferase activity</t>
  </si>
  <si>
    <t>GO:0017171</t>
  </si>
  <si>
    <t>serine hydrolase activity</t>
  </si>
  <si>
    <t>GO:0017176</t>
  </si>
  <si>
    <t>phosphatidylinositol N-acetylglucosaminyltransferase activity</t>
  </si>
  <si>
    <t>GO:0017178</t>
  </si>
  <si>
    <t>diphthine-ammonia ligase activity</t>
  </si>
  <si>
    <t>GO:0017182</t>
  </si>
  <si>
    <t>peptidyl-diphthamide metabolic process</t>
  </si>
  <si>
    <t>GO:0017183</t>
  </si>
  <si>
    <t>peptidyl-diphthamide biosynthetic process from peptidyl-histidine</t>
  </si>
  <si>
    <t>GO:0017185</t>
  </si>
  <si>
    <t>peptidyl-lysine hydroxylation</t>
  </si>
  <si>
    <t>GO:0017186</t>
  </si>
  <si>
    <t>peptidyl-pyroglutamic acid biosynthetic process, using glutaminyl-peptide cyclotransferase</t>
  </si>
  <si>
    <t>GO:0017187</t>
  </si>
  <si>
    <t>peptidyl-glutamic acid carboxylation</t>
  </si>
  <si>
    <t>GO:0017196</t>
  </si>
  <si>
    <t>N-terminal peptidyl-methionine acetylation</t>
  </si>
  <si>
    <t>GO:0017198</t>
  </si>
  <si>
    <t>N-terminal peptidyl-serine acetylation</t>
  </si>
  <si>
    <t>GO:0018002</t>
  </si>
  <si>
    <t>N-terminal peptidyl-glutamic acid acetylation</t>
  </si>
  <si>
    <t>GO:0018008</t>
  </si>
  <si>
    <t>N-terminal peptidyl-glycine N-myristoylation</t>
  </si>
  <si>
    <t>GO:0018009</t>
  </si>
  <si>
    <t>N-terminal peptidyl-L-cysteine N-palmitoylation</t>
  </si>
  <si>
    <t>GO:0018016</t>
  </si>
  <si>
    <t>N-terminal peptidyl-proline dimethylation</t>
  </si>
  <si>
    <t>GO:0018022</t>
  </si>
  <si>
    <t>peptidyl-lysine methylation</t>
  </si>
  <si>
    <t>GO:0018023</t>
  </si>
  <si>
    <t>peptidyl-lysine trimethylation</t>
  </si>
  <si>
    <t>GO:0018024</t>
  </si>
  <si>
    <t>histone-lysine N-methyltransferase activity</t>
  </si>
  <si>
    <t>GO:0018026</t>
  </si>
  <si>
    <t>peptidyl-lysine monomethylation</t>
  </si>
  <si>
    <t>GO:0018027</t>
  </si>
  <si>
    <t>peptidyl-lysine dimethylation</t>
  </si>
  <si>
    <t>GO:0018054</t>
  </si>
  <si>
    <t>peptidyl-lysine biotinylation</t>
  </si>
  <si>
    <t>GO:0018063</t>
  </si>
  <si>
    <t>cytochrome c-heme linkage</t>
  </si>
  <si>
    <t>GO:0018065</t>
  </si>
  <si>
    <t>obsolete protein-cofactor linkage</t>
  </si>
  <si>
    <t>GO:0018094</t>
  </si>
  <si>
    <t>protein polyglycylation</t>
  </si>
  <si>
    <t>GO:0018095</t>
  </si>
  <si>
    <t>protein polyglutamylation</t>
  </si>
  <si>
    <t>GO:0018103</t>
  </si>
  <si>
    <t>protein C-linked glycosylation</t>
  </si>
  <si>
    <t>GO:0018105</t>
  </si>
  <si>
    <t>peptidyl-serine phosphorylation</t>
  </si>
  <si>
    <t>GO:0018107</t>
  </si>
  <si>
    <t>peptidyl-threonine phosphorylation</t>
  </si>
  <si>
    <t>GO:0018108</t>
  </si>
  <si>
    <t>peptidyl-tyrosine phosphorylation</t>
  </si>
  <si>
    <t>GO:0018117</t>
  </si>
  <si>
    <t>protein adenylylation</t>
  </si>
  <si>
    <t>GO:0018126</t>
  </si>
  <si>
    <t>protein hydroxylation</t>
  </si>
  <si>
    <t>GO:0018130</t>
  </si>
  <si>
    <t>heterocycle biosynthetic process</t>
  </si>
  <si>
    <t>GO:0018149</t>
  </si>
  <si>
    <t>peptide cross-linking</t>
  </si>
  <si>
    <t>GO:0018175</t>
  </si>
  <si>
    <t>protein nucleotidylation</t>
  </si>
  <si>
    <t>GO:0018193</t>
  </si>
  <si>
    <t>peptidyl-amino acid modification</t>
  </si>
  <si>
    <t>GO:0018195</t>
  </si>
  <si>
    <t>peptidyl-arginine modification</t>
  </si>
  <si>
    <t>GO:0018196</t>
  </si>
  <si>
    <t>peptidyl-asparagine modification</t>
  </si>
  <si>
    <t>GO:0018198</t>
  </si>
  <si>
    <t>peptidyl-cysteine modification</t>
  </si>
  <si>
    <t>GO:0018199</t>
  </si>
  <si>
    <t>peptidyl-glutamine modification</t>
  </si>
  <si>
    <t>GO:0018200</t>
  </si>
  <si>
    <t>peptidyl-glutamic acid modification</t>
  </si>
  <si>
    <t>GO:0018201</t>
  </si>
  <si>
    <t>peptidyl-glycine modification</t>
  </si>
  <si>
    <t>GO:0018202</t>
  </si>
  <si>
    <t>peptidyl-histidine modification</t>
  </si>
  <si>
    <t>GO:0018205</t>
  </si>
  <si>
    <t>peptidyl-lysine modification</t>
  </si>
  <si>
    <t>GO:0018206</t>
  </si>
  <si>
    <t>peptidyl-methionine modification</t>
  </si>
  <si>
    <t>GO:0018208</t>
  </si>
  <si>
    <t>peptidyl-proline modification</t>
  </si>
  <si>
    <t>GO:0018209</t>
  </si>
  <si>
    <t>peptidyl-serine modification</t>
  </si>
  <si>
    <t>GO:0018210</t>
  </si>
  <si>
    <t>peptidyl-threonine modification</t>
  </si>
  <si>
    <t>GO:0018211</t>
  </si>
  <si>
    <t>peptidyl-tryptophan modification</t>
  </si>
  <si>
    <t>GO:0018212</t>
  </si>
  <si>
    <t>peptidyl-tyrosine modification</t>
  </si>
  <si>
    <t>GO:0018214</t>
  </si>
  <si>
    <t>protein carboxylation</t>
  </si>
  <si>
    <t>GO:0018216</t>
  </si>
  <si>
    <t>peptidyl-arginine methylation</t>
  </si>
  <si>
    <t>GO:0018230</t>
  </si>
  <si>
    <t>peptidyl-L-cysteine S-palmitoylation</t>
  </si>
  <si>
    <t>GO:0018231</t>
  </si>
  <si>
    <t>peptidyl-S-diacylglycerol-L-cysteine biosynthetic process from peptidyl-cysteine</t>
  </si>
  <si>
    <t>GO:0018243</t>
  </si>
  <si>
    <t>protein O-linked glycosylation via threonine</t>
  </si>
  <si>
    <t>GO:0018279</t>
  </si>
  <si>
    <t>protein N-linked glycosylation via asparagine</t>
  </si>
  <si>
    <t>GO:0018282</t>
  </si>
  <si>
    <t>metal incorporation into metallo-sulfur cluster</t>
  </si>
  <si>
    <t>GO:0018283</t>
  </si>
  <si>
    <t>iron incorporation into metallo-sulfur cluster</t>
  </si>
  <si>
    <t>GO:0018293</t>
  </si>
  <si>
    <t>protein-FAD linkage</t>
  </si>
  <si>
    <t>GO:0018315</t>
  </si>
  <si>
    <t>molybdenum incorporation into molybdenum-molybdopterin complex</t>
  </si>
  <si>
    <t>GO:0018317</t>
  </si>
  <si>
    <t>protein C-linked glycosylation via tryptophan</t>
  </si>
  <si>
    <t>GO:0018342</t>
  </si>
  <si>
    <t>protein prenylation</t>
  </si>
  <si>
    <t>GO:0018343</t>
  </si>
  <si>
    <t>protein farnesylation</t>
  </si>
  <si>
    <t>GO:0018344</t>
  </si>
  <si>
    <t>protein geranylgeranylation</t>
  </si>
  <si>
    <t>GO:0018345</t>
  </si>
  <si>
    <t>protein palmitoylation</t>
  </si>
  <si>
    <t>GO:0018364</t>
  </si>
  <si>
    <t>peptidyl-glutamine methylation</t>
  </si>
  <si>
    <t>GO:0018377</t>
  </si>
  <si>
    <t>protein myristoylation</t>
  </si>
  <si>
    <t>GO:0018392</t>
  </si>
  <si>
    <t>glycoprotein 3-alpha-L-fucosyltransferase activity</t>
  </si>
  <si>
    <t>GO:0018393</t>
  </si>
  <si>
    <t>internal peptidyl-lysine acetylation</t>
  </si>
  <si>
    <t>GO:0018394</t>
  </si>
  <si>
    <t>peptidyl-lysine acetylation</t>
  </si>
  <si>
    <t>GO:0018395</t>
  </si>
  <si>
    <t>peptidyl-lysine hydroxylation to 5-hydroxy-L-lysine</t>
  </si>
  <si>
    <t>GO:0018401</t>
  </si>
  <si>
    <t>peptidyl-proline hydroxylation to 4-hydroxy-L-proline</t>
  </si>
  <si>
    <t>GO:0018406</t>
  </si>
  <si>
    <t>protein C-linked glycosylation via 2'-alpha-mannosyl-L-tryptophan</t>
  </si>
  <si>
    <t>GO:0018410</t>
  </si>
  <si>
    <t>C-terminal protein amino acid modification</t>
  </si>
  <si>
    <t>GO:0018423</t>
  </si>
  <si>
    <t>protein C-terminal leucine carboxyl O-methyltransferase activity</t>
  </si>
  <si>
    <t>GO:0018444</t>
  </si>
  <si>
    <t>translation release factor complex</t>
  </si>
  <si>
    <t>GO:0018454</t>
  </si>
  <si>
    <t>acetoacetyl-CoA reductase activity</t>
  </si>
  <si>
    <t>GO:0018478</t>
  </si>
  <si>
    <t>malonate-semialdehyde dehydrogenase (acetylating) activity</t>
  </si>
  <si>
    <t>GO:0018685</t>
  </si>
  <si>
    <t>alkane 1-monooxygenase activity</t>
  </si>
  <si>
    <t>GO:0018812</t>
  </si>
  <si>
    <t>3-hydroxyacyl-CoA dehydratase activity</t>
  </si>
  <si>
    <t>GO:0018833</t>
  </si>
  <si>
    <t>DDT-dehydrochlorinase activity</t>
  </si>
  <si>
    <t>GO:0018904</t>
  </si>
  <si>
    <t>ether metabolic process</t>
  </si>
  <si>
    <t>GO:0018958</t>
  </si>
  <si>
    <t>phenol-containing compound metabolic process</t>
  </si>
  <si>
    <t>GO:0018990</t>
  </si>
  <si>
    <t>ecdysis, chitin-based cuticle</t>
  </si>
  <si>
    <t>GO:0018991</t>
  </si>
  <si>
    <t>oviposition</t>
  </si>
  <si>
    <t>GO:0018992</t>
  </si>
  <si>
    <t>germ-line sex determination</t>
  </si>
  <si>
    <t>GO:0018993</t>
  </si>
  <si>
    <t>somatic sex determination</t>
  </si>
  <si>
    <t>GO:0019001</t>
  </si>
  <si>
    <t>guanyl nucleotide binding</t>
  </si>
  <si>
    <t>GO:0019003</t>
  </si>
  <si>
    <t>GDP binding</t>
  </si>
  <si>
    <t>GO:0019005</t>
  </si>
  <si>
    <t>SCF ubiquitin ligase complex</t>
  </si>
  <si>
    <t>GO:0019008</t>
  </si>
  <si>
    <t>molybdopterin synthase complex</t>
  </si>
  <si>
    <t>GO:0019010</t>
  </si>
  <si>
    <t>farnesoic acid O-methyltransferase activity</t>
  </si>
  <si>
    <t>GO:0019058</t>
  </si>
  <si>
    <t>viral life cycle</t>
  </si>
  <si>
    <t>GO:0019080</t>
  </si>
  <si>
    <t>viral gene expression</t>
  </si>
  <si>
    <t>GO:0019081</t>
  </si>
  <si>
    <t>viral translation</t>
  </si>
  <si>
    <t>GO:0019094</t>
  </si>
  <si>
    <t>pole plasm mRNA localization</t>
  </si>
  <si>
    <t>GO:0019098</t>
  </si>
  <si>
    <t>reproductive behavior</t>
  </si>
  <si>
    <t>GO:0019099</t>
  </si>
  <si>
    <t>female germ-line sex determination</t>
  </si>
  <si>
    <t>GO:0019100</t>
  </si>
  <si>
    <t>male germ-line sex determination</t>
  </si>
  <si>
    <t>GO:0019101</t>
  </si>
  <si>
    <t>female somatic sex determination</t>
  </si>
  <si>
    <t>GO:0019102</t>
  </si>
  <si>
    <t>male somatic sex determination</t>
  </si>
  <si>
    <t>GO:0019104</t>
  </si>
  <si>
    <t>DNA N-glycosylase activity</t>
  </si>
  <si>
    <t>GO:0019107</t>
  </si>
  <si>
    <t>myristoyltransferase activity</t>
  </si>
  <si>
    <t>GO:0019135</t>
  </si>
  <si>
    <t>deoxyhypusine monooxygenase activity</t>
  </si>
  <si>
    <t>GO:0019136</t>
  </si>
  <si>
    <t>deoxynucleoside kinase activity</t>
  </si>
  <si>
    <t>GO:0019158</t>
  </si>
  <si>
    <t>mannokinase activity</t>
  </si>
  <si>
    <t>GO:0019166</t>
  </si>
  <si>
    <t>trans-2-enoyl-CoA reductase (NADPH) activity</t>
  </si>
  <si>
    <t>GO:0019182</t>
  </si>
  <si>
    <t>histamine-gated chloride channel activity</t>
  </si>
  <si>
    <t>GO:0019183</t>
  </si>
  <si>
    <t>histamine-gated chloride channel complex</t>
  </si>
  <si>
    <t>GO:0019184</t>
  </si>
  <si>
    <t>nonribosomal peptide biosynthetic process</t>
  </si>
  <si>
    <t>GO:0019185</t>
  </si>
  <si>
    <t>snRNA-activating protein complex</t>
  </si>
  <si>
    <t>GO:0019198</t>
  </si>
  <si>
    <t>transmembrane receptor protein phosphatase activity</t>
  </si>
  <si>
    <t>GO:0019199</t>
  </si>
  <si>
    <t>transmembrane receptor protein kinase activity</t>
  </si>
  <si>
    <t>GO:0019200</t>
  </si>
  <si>
    <t>carbohydrate kinase activity</t>
  </si>
  <si>
    <t>GO:0019202</t>
  </si>
  <si>
    <t>amino acid kinase activity</t>
  </si>
  <si>
    <t>GO:0019203</t>
  </si>
  <si>
    <t>carbohydrate phosphatase activity</t>
  </si>
  <si>
    <t>GO:0019205</t>
  </si>
  <si>
    <t>nucleobase-containing compound kinase activity</t>
  </si>
  <si>
    <t>GO:0019206</t>
  </si>
  <si>
    <t>nucleoside kinase activity</t>
  </si>
  <si>
    <t>GO:0019207</t>
  </si>
  <si>
    <t>kinase regulator activity</t>
  </si>
  <si>
    <t>GO:0019208</t>
  </si>
  <si>
    <t>phosphatase regulator activity</t>
  </si>
  <si>
    <t>GO:0019209</t>
  </si>
  <si>
    <t>kinase activator activity</t>
  </si>
  <si>
    <t>GO:0019210</t>
  </si>
  <si>
    <t>kinase inhibitor activity</t>
  </si>
  <si>
    <t>GO:0019211</t>
  </si>
  <si>
    <t>phosphatase activator activity</t>
  </si>
  <si>
    <t>GO:0019212</t>
  </si>
  <si>
    <t>phosphatase inhibitor activity</t>
  </si>
  <si>
    <t>GO:0019213</t>
  </si>
  <si>
    <t>deacetylase activity</t>
  </si>
  <si>
    <t>GO:0019216</t>
  </si>
  <si>
    <t>regulation of lipid metabolic process</t>
  </si>
  <si>
    <t>GO:0019217</t>
  </si>
  <si>
    <t>regulation of fatty acid metabolic process</t>
  </si>
  <si>
    <t>GO:0019218</t>
  </si>
  <si>
    <t>regulation of steroid metabolic process</t>
  </si>
  <si>
    <t>GO:0019219</t>
  </si>
  <si>
    <t>regulation of nucleobase-containing compound metabolic process</t>
  </si>
  <si>
    <t>GO:0019220</t>
  </si>
  <si>
    <t>regulation of phosphate metabolic process</t>
  </si>
  <si>
    <t>GO:0019221</t>
  </si>
  <si>
    <t>cytokine-mediated signaling pathway</t>
  </si>
  <si>
    <t>GO:0019222</t>
  </si>
  <si>
    <t>regulation of metabolic process</t>
  </si>
  <si>
    <t>GO:0019226</t>
  </si>
  <si>
    <t>transmission of nerve impulse</t>
  </si>
  <si>
    <t>GO:0019228</t>
  </si>
  <si>
    <t>neuronal action potential</t>
  </si>
  <si>
    <t>GO:0019230</t>
  </si>
  <si>
    <t>proprioception</t>
  </si>
  <si>
    <t>GO:0019233</t>
  </si>
  <si>
    <t>sensory perception of pain</t>
  </si>
  <si>
    <t>GO:0019237</t>
  </si>
  <si>
    <t>centromeric DNA binding</t>
  </si>
  <si>
    <t>GO:0019238</t>
  </si>
  <si>
    <t>cyclohydrolase activity</t>
  </si>
  <si>
    <t>GO:0019239</t>
  </si>
  <si>
    <t>deaminase activity</t>
  </si>
  <si>
    <t>GO:0019264</t>
  </si>
  <si>
    <t>glycine biosynthetic process from serine</t>
  </si>
  <si>
    <t>GO:0019287</t>
  </si>
  <si>
    <t>isopentenyl diphosphate biosynthetic process, mevalonate pathway</t>
  </si>
  <si>
    <t>GO:0019318</t>
  </si>
  <si>
    <t>hexose metabolic process</t>
  </si>
  <si>
    <t>GO:0019319</t>
  </si>
  <si>
    <t>hexose biosynthetic process</t>
  </si>
  <si>
    <t>GO:0019320</t>
  </si>
  <si>
    <t>hexose catabolic process</t>
  </si>
  <si>
    <t>GO:0019321</t>
  </si>
  <si>
    <t>pentose metabolic process</t>
  </si>
  <si>
    <t>GO:0019336</t>
  </si>
  <si>
    <t>phenol-containing compound catabolic process</t>
  </si>
  <si>
    <t>GO:0019343</t>
  </si>
  <si>
    <t>cysteine biosynthetic process via cystathionine</t>
  </si>
  <si>
    <t>GO:0019344</t>
  </si>
  <si>
    <t>cysteine biosynthetic process</t>
  </si>
  <si>
    <t>GO:0019346</t>
  </si>
  <si>
    <t>transsulfuration</t>
  </si>
  <si>
    <t>GO:0019348</t>
  </si>
  <si>
    <t>dolichol metabolic process</t>
  </si>
  <si>
    <t>GO:0019355</t>
  </si>
  <si>
    <t>nicotinamide nucleotide biosynthetic process from aspartate</t>
  </si>
  <si>
    <t>GO:0019359</t>
  </si>
  <si>
    <t>nicotinamide nucleotide biosynthetic process</t>
  </si>
  <si>
    <t>GO:0019362</t>
  </si>
  <si>
    <t>pyridine nucleotide metabolic process</t>
  </si>
  <si>
    <t>GO:0019363</t>
  </si>
  <si>
    <t>pyridine nucleotide biosynthetic process</t>
  </si>
  <si>
    <t>GO:0019367</t>
  </si>
  <si>
    <t>fatty acid elongation, saturated fatty acid</t>
  </si>
  <si>
    <t>GO:0019368</t>
  </si>
  <si>
    <t>fatty acid elongation, unsaturated fatty acid</t>
  </si>
  <si>
    <t>GO:0019377</t>
  </si>
  <si>
    <t>glycolipid catabolic process</t>
  </si>
  <si>
    <t>GO:0019388</t>
  </si>
  <si>
    <t>galactose catabolic process</t>
  </si>
  <si>
    <t>GO:0019395</t>
  </si>
  <si>
    <t>fatty acid oxidation</t>
  </si>
  <si>
    <t>GO:0019400</t>
  </si>
  <si>
    <t>alditol metabolic process</t>
  </si>
  <si>
    <t>GO:0019405</t>
  </si>
  <si>
    <t>alditol catabolic process</t>
  </si>
  <si>
    <t>GO:0019430</t>
  </si>
  <si>
    <t>removal of superoxide radicals</t>
  </si>
  <si>
    <t>GO:0019432</t>
  </si>
  <si>
    <t>triglyceride biosynthetic process</t>
  </si>
  <si>
    <t>GO:0019433</t>
  </si>
  <si>
    <t>triglyceride catabolic process</t>
  </si>
  <si>
    <t>GO:0019438</t>
  </si>
  <si>
    <t>aromatic compound biosynthetic process</t>
  </si>
  <si>
    <t>GO:0019439</t>
  </si>
  <si>
    <t>aromatic compound catabolic process</t>
  </si>
  <si>
    <t>GO:0019441</t>
  </si>
  <si>
    <t>tryptophan catabolic process to kynurenine</t>
  </si>
  <si>
    <t>GO:0019442</t>
  </si>
  <si>
    <t>tryptophan catabolic process to acetyl-CoA</t>
  </si>
  <si>
    <t>GO:0019471</t>
  </si>
  <si>
    <t>4-hydroxyproline metabolic process</t>
  </si>
  <si>
    <t>GO:0019482</t>
  </si>
  <si>
    <t>beta-alanine metabolic process</t>
  </si>
  <si>
    <t>GO:0019483</t>
  </si>
  <si>
    <t>beta-alanine biosynthetic process</t>
  </si>
  <si>
    <t>GO:0019509</t>
  </si>
  <si>
    <t>L-methionine salvage from methylthioadenosine</t>
  </si>
  <si>
    <t>GO:0019511</t>
  </si>
  <si>
    <t>peptidyl-proline hydroxylation</t>
  </si>
  <si>
    <t>GO:0019516</t>
  </si>
  <si>
    <t>lactate oxidation</t>
  </si>
  <si>
    <t>GO:0019531</t>
  </si>
  <si>
    <t>oxalate transmembrane transporter activity</t>
  </si>
  <si>
    <t>GO:0019532</t>
  </si>
  <si>
    <t>oxalate transport</t>
  </si>
  <si>
    <t>GO:0019538</t>
  </si>
  <si>
    <t>protein metabolic process</t>
  </si>
  <si>
    <t>GO:0019551</t>
  </si>
  <si>
    <t>glutamate catabolic process to 2-oxoglutarate</t>
  </si>
  <si>
    <t>GO:0019563</t>
  </si>
  <si>
    <t>glycerol catabolic process</t>
  </si>
  <si>
    <t>GO:0019614</t>
  </si>
  <si>
    <t>catechol-containing compound catabolic process</t>
  </si>
  <si>
    <t>GO:0019627</t>
  </si>
  <si>
    <t>urea metabolic process</t>
  </si>
  <si>
    <t>GO:0019637</t>
  </si>
  <si>
    <t>organophosphate metabolic process</t>
  </si>
  <si>
    <t>GO:0019646</t>
  </si>
  <si>
    <t>aerobic electron transport chain</t>
  </si>
  <si>
    <t>GO:0019674</t>
  </si>
  <si>
    <t>NAD metabolic process</t>
  </si>
  <si>
    <t>GO:0019676</t>
  </si>
  <si>
    <t>ammonia assimilation cycle</t>
  </si>
  <si>
    <t>GO:0019682</t>
  </si>
  <si>
    <t>glyceraldehyde-3-phosphate metabolic process</t>
  </si>
  <si>
    <t>GO:0019692</t>
  </si>
  <si>
    <t>deoxyribose phosphate metabolic process</t>
  </si>
  <si>
    <t>GO:0019693</t>
  </si>
  <si>
    <t>ribose phosphate metabolic process</t>
  </si>
  <si>
    <t>GO:0019695</t>
  </si>
  <si>
    <t>choline metabolic process</t>
  </si>
  <si>
    <t>GO:0019706</t>
  </si>
  <si>
    <t>protein-cysteine S-palmitoyltransferase activity</t>
  </si>
  <si>
    <t>GO:0019707</t>
  </si>
  <si>
    <t>protein-cysteine S-acyltransferase activity</t>
  </si>
  <si>
    <t>GO:0019720</t>
  </si>
  <si>
    <t>Mo-molybdopterin cofactor metabolic process</t>
  </si>
  <si>
    <t>GO:0019722</t>
  </si>
  <si>
    <t>calcium-mediated signaling</t>
  </si>
  <si>
    <t>GO:0019725</t>
  </si>
  <si>
    <t>cellular homeostasis</t>
  </si>
  <si>
    <t>GO:0019730</t>
  </si>
  <si>
    <t>antimicrobial humoral response</t>
  </si>
  <si>
    <t>GO:0019731</t>
  </si>
  <si>
    <t>antibacterial humoral response</t>
  </si>
  <si>
    <t>GO:0019732</t>
  </si>
  <si>
    <t>antifungal humoral response</t>
  </si>
  <si>
    <t>GO:0019740</t>
  </si>
  <si>
    <t>nitrogen utilization</t>
  </si>
  <si>
    <t>GO:0019748</t>
  </si>
  <si>
    <t>secondary metabolic process</t>
  </si>
  <si>
    <t>GO:0019749</t>
  </si>
  <si>
    <t>cytoskeleton-dependent cytoplasmic transport, nurse cell to oocyte</t>
  </si>
  <si>
    <t>GO:0019751</t>
  </si>
  <si>
    <t>polyol metabolic process</t>
  </si>
  <si>
    <t>GO:0019752</t>
  </si>
  <si>
    <t>carboxylic acid metabolic process</t>
  </si>
  <si>
    <t>GO:0019773</t>
  </si>
  <si>
    <t>proteasome core complex, alpha-subunit complex</t>
  </si>
  <si>
    <t>GO:0019774</t>
  </si>
  <si>
    <t>proteasome core complex, beta-subunit complex</t>
  </si>
  <si>
    <t>GO:0019776</t>
  </si>
  <si>
    <t>Atg8 ligase activity</t>
  </si>
  <si>
    <t>GO:0019778</t>
  </si>
  <si>
    <t>Atg12 activating enzyme activity</t>
  </si>
  <si>
    <t>GO:0019779</t>
  </si>
  <si>
    <t>Atg8 activating enzyme activity</t>
  </si>
  <si>
    <t>GO:0019783</t>
  </si>
  <si>
    <t>ubiquitin-like protein-specific protease activity</t>
  </si>
  <si>
    <t>GO:0019784</t>
  </si>
  <si>
    <t>NEDD8-specific protease activity</t>
  </si>
  <si>
    <t>GO:0019787</t>
  </si>
  <si>
    <t>ubiquitin-like protein transferase activity</t>
  </si>
  <si>
    <t>GO:0019788</t>
  </si>
  <si>
    <t>NEDD8 transferase activity</t>
  </si>
  <si>
    <t>GO:0019789</t>
  </si>
  <si>
    <t>SUMO transferase activity</t>
  </si>
  <si>
    <t>GO:0019799</t>
  </si>
  <si>
    <t>tubulin N-acetyltransferase activity</t>
  </si>
  <si>
    <t>GO:0019811</t>
  </si>
  <si>
    <t>cocaine binding</t>
  </si>
  <si>
    <t>GO:0019825</t>
  </si>
  <si>
    <t>oxygen binding</t>
  </si>
  <si>
    <t>GO:0019826</t>
  </si>
  <si>
    <t>oxygen sensor activity</t>
  </si>
  <si>
    <t>GO:0019827</t>
  </si>
  <si>
    <t>stem cell population maintenance</t>
  </si>
  <si>
    <t>GO:0019829</t>
  </si>
  <si>
    <t>ATPase-coupled cation transmembrane transporter activity</t>
  </si>
  <si>
    <t>GO:0019838</t>
  </si>
  <si>
    <t>growth factor binding</t>
  </si>
  <si>
    <t>GO:0019840</t>
  </si>
  <si>
    <t>isoprenoid binding</t>
  </si>
  <si>
    <t>GO:0019842</t>
  </si>
  <si>
    <t>vitamin binding</t>
  </si>
  <si>
    <t>GO:0019843</t>
  </si>
  <si>
    <t>rRNA binding</t>
  </si>
  <si>
    <t>GO:0019852</t>
  </si>
  <si>
    <t>L-ascorbic acid metabolic process</t>
  </si>
  <si>
    <t>GO:0019853</t>
  </si>
  <si>
    <t>L-ascorbic acid biosynthetic process</t>
  </si>
  <si>
    <t>GO:0019856</t>
  </si>
  <si>
    <t>pyrimidine nucleobase biosynthetic process</t>
  </si>
  <si>
    <t>GO:0019859</t>
  </si>
  <si>
    <t>thymine metabolic process</t>
  </si>
  <si>
    <t>GO:0019860</t>
  </si>
  <si>
    <t>uracil metabolic process</t>
  </si>
  <si>
    <t>GO:0019866</t>
  </si>
  <si>
    <t>organelle inner membrane</t>
  </si>
  <si>
    <t>GO:0019867</t>
  </si>
  <si>
    <t>outer membrane</t>
  </si>
  <si>
    <t>GO:0019878</t>
  </si>
  <si>
    <t>lysine biosynthetic process via aminoadipic acid</t>
  </si>
  <si>
    <t>GO:0019887</t>
  </si>
  <si>
    <t>protein kinase regulator activity</t>
  </si>
  <si>
    <t>GO:0019888</t>
  </si>
  <si>
    <t>protein phosphatase regulator activity</t>
  </si>
  <si>
    <t>GO:0019889</t>
  </si>
  <si>
    <t>pteridine metabolic process</t>
  </si>
  <si>
    <t>GO:0019894</t>
  </si>
  <si>
    <t>kinesin binding</t>
  </si>
  <si>
    <t>GO:0019896</t>
  </si>
  <si>
    <t>axonal transport of mitochondrion</t>
  </si>
  <si>
    <t>GO:0019897</t>
  </si>
  <si>
    <t>extrinsic component of plasma membrane</t>
  </si>
  <si>
    <t>GO:0019898</t>
  </si>
  <si>
    <t>extrinsic component of membrane</t>
  </si>
  <si>
    <t>GO:0019899</t>
  </si>
  <si>
    <t>enzyme binding</t>
  </si>
  <si>
    <t>GO:0019900</t>
  </si>
  <si>
    <t>kinase binding</t>
  </si>
  <si>
    <t>GO:0019901</t>
  </si>
  <si>
    <t>protein kinase binding</t>
  </si>
  <si>
    <t>GO:0019902</t>
  </si>
  <si>
    <t>phosphatase binding</t>
  </si>
  <si>
    <t>GO:0019903</t>
  </si>
  <si>
    <t>protein phosphatase binding</t>
  </si>
  <si>
    <t>GO:0019904</t>
  </si>
  <si>
    <t>protein domain specific binding</t>
  </si>
  <si>
    <t>GO:0019905</t>
  </si>
  <si>
    <t>syntaxin binding</t>
  </si>
  <si>
    <t>GO:0019908</t>
  </si>
  <si>
    <t>nuclear cyclin-dependent protein kinase holoenzyme complex</t>
  </si>
  <si>
    <t>GO:0019912</t>
  </si>
  <si>
    <t>cyclin-dependent protein kinase activating kinase activity</t>
  </si>
  <si>
    <t>GO:0019915</t>
  </si>
  <si>
    <t>lipid storage</t>
  </si>
  <si>
    <t>GO:0019918</t>
  </si>
  <si>
    <t>peptidyl-arginine methylation, to symmetrical-dimethyl arginine</t>
  </si>
  <si>
    <t>GO:0019919</t>
  </si>
  <si>
    <t>peptidyl-arginine methylation, to asymmetrical-dimethyl arginine</t>
  </si>
  <si>
    <t>GO:0019932</t>
  </si>
  <si>
    <t>second-messenger-mediated signaling</t>
  </si>
  <si>
    <t>GO:0019933</t>
  </si>
  <si>
    <t>cAMP-mediated signaling</t>
  </si>
  <si>
    <t>GO:0019934</t>
  </si>
  <si>
    <t>cGMP-mediated signaling</t>
  </si>
  <si>
    <t>GO:0019935</t>
  </si>
  <si>
    <t>cyclic-nucleotide-mediated signaling</t>
  </si>
  <si>
    <t>GO:0019941</t>
  </si>
  <si>
    <t>modification-dependent protein catabolic process</t>
  </si>
  <si>
    <t>GO:0019948</t>
  </si>
  <si>
    <t>SUMO activating enzyme activity</t>
  </si>
  <si>
    <t>GO:0019953</t>
  </si>
  <si>
    <t>sexual reproduction</t>
  </si>
  <si>
    <t>GO:0019955</t>
  </si>
  <si>
    <t>cytokine binding</t>
  </si>
  <si>
    <t>GO:0019985</t>
  </si>
  <si>
    <t>translesion synthesis</t>
  </si>
  <si>
    <t>GO:0019988</t>
  </si>
  <si>
    <t>charged-tRNA amino acid modification</t>
  </si>
  <si>
    <t>GO:0019991</t>
  </si>
  <si>
    <t>septate junction assembly</t>
  </si>
  <si>
    <t>GO:0020037</t>
  </si>
  <si>
    <t>heme binding</t>
  </si>
  <si>
    <t>GO:0021510</t>
  </si>
  <si>
    <t>spinal cord development</t>
  </si>
  <si>
    <t>GO:0021511</t>
  </si>
  <si>
    <t>spinal cord patterning</t>
  </si>
  <si>
    <t>GO:0021513</t>
  </si>
  <si>
    <t>spinal cord dorsal/ventral patterning</t>
  </si>
  <si>
    <t>GO:0021537</t>
  </si>
  <si>
    <t>telencephalon development</t>
  </si>
  <si>
    <t>GO:0021545</t>
  </si>
  <si>
    <t>cranial nerve development</t>
  </si>
  <si>
    <t>GO:0021550</t>
  </si>
  <si>
    <t>medulla oblongata development</t>
  </si>
  <si>
    <t>GO:0021551</t>
  </si>
  <si>
    <t>central nervous system morphogenesis</t>
  </si>
  <si>
    <t>GO:0021553</t>
  </si>
  <si>
    <t>olfactory nerve development</t>
  </si>
  <si>
    <t>GO:0021575</t>
  </si>
  <si>
    <t>hindbrain morphogenesis</t>
  </si>
  <si>
    <t>GO:0021579</t>
  </si>
  <si>
    <t>medulla oblongata morphogenesis</t>
  </si>
  <si>
    <t>GO:0021675</t>
  </si>
  <si>
    <t>nerve development</t>
  </si>
  <si>
    <t>GO:0021682</t>
  </si>
  <si>
    <t>nerve maturation</t>
  </si>
  <si>
    <t>GO:0021700</t>
  </si>
  <si>
    <t>developmental maturation</t>
  </si>
  <si>
    <t>GO:0021781</t>
  </si>
  <si>
    <t>glial cell fate commitment</t>
  </si>
  <si>
    <t>GO:0021782</t>
  </si>
  <si>
    <t>glial cell development</t>
  </si>
  <si>
    <t>GO:0021785</t>
  </si>
  <si>
    <t>branchiomotor neuron axon guidance</t>
  </si>
  <si>
    <t>GO:0021914</t>
  </si>
  <si>
    <t>negative regulation of smoothened signaling pathway involved in ventral spinal cord patterning</t>
  </si>
  <si>
    <t>GO:0021919</t>
  </si>
  <si>
    <t>BMP signaling pathway involved in spinal cord dorsal/ventral patterning</t>
  </si>
  <si>
    <t>GO:0021952</t>
  </si>
  <si>
    <t>central nervous system projection neuron axonogenesis</t>
  </si>
  <si>
    <t>GO:0021953</t>
  </si>
  <si>
    <t>central nervous system neuron differentiation</t>
  </si>
  <si>
    <t>GO:0021954</t>
  </si>
  <si>
    <t>central nervous system neuron development</t>
  </si>
  <si>
    <t>GO:0021955</t>
  </si>
  <si>
    <t>central nervous system neuron axonogenesis</t>
  </si>
  <si>
    <t>GO:0021960</t>
  </si>
  <si>
    <t>anterior commissure morphogenesis</t>
  </si>
  <si>
    <t>GO:0022008</t>
  </si>
  <si>
    <t>neurogenesis</t>
  </si>
  <si>
    <t>GO:0022400</t>
  </si>
  <si>
    <t>regulation of rhodopsin mediated signaling pathway</t>
  </si>
  <si>
    <t>GO:0022401</t>
  </si>
  <si>
    <t>negative adaptation of signaling pathway</t>
  </si>
  <si>
    <t>GO:0022402</t>
  </si>
  <si>
    <t>cell cycle process</t>
  </si>
  <si>
    <t>GO:0022404</t>
  </si>
  <si>
    <t>molting cycle process</t>
  </si>
  <si>
    <t>GO:0022406</t>
  </si>
  <si>
    <t>membrane docking</t>
  </si>
  <si>
    <t>GO:0022407</t>
  </si>
  <si>
    <t>regulation of cell-cell adhesion</t>
  </si>
  <si>
    <t>GO:0022408</t>
  </si>
  <si>
    <t>negative regulation of cell-cell adhesion</t>
  </si>
  <si>
    <t>GO:0022409</t>
  </si>
  <si>
    <t>positive regulation of cell-cell adhesion</t>
  </si>
  <si>
    <t>GO:0022410</t>
  </si>
  <si>
    <t>circadian sleep/wake cycle process</t>
  </si>
  <si>
    <t>GO:0022411</t>
  </si>
  <si>
    <t>cellular component disassembly</t>
  </si>
  <si>
    <t>GO:0022412</t>
  </si>
  <si>
    <t>cellular process involved in reproduction in multicellular organism</t>
  </si>
  <si>
    <t>GO:0022414</t>
  </si>
  <si>
    <t>reproductive process</t>
  </si>
  <si>
    <t>GO:0022416</t>
  </si>
  <si>
    <t>chaeta development</t>
  </si>
  <si>
    <t>GO:0022600</t>
  </si>
  <si>
    <t>digestive system process</t>
  </si>
  <si>
    <t>GO:0022603</t>
  </si>
  <si>
    <t>regulation of anatomical structure morphogenesis</t>
  </si>
  <si>
    <t>GO:0022604</t>
  </si>
  <si>
    <t>regulation of cell morphogenesis</t>
  </si>
  <si>
    <t>GO:0022606</t>
  </si>
  <si>
    <t>establishment of proximal/distal cell polarity</t>
  </si>
  <si>
    <t>GO:0022607</t>
  </si>
  <si>
    <t>cellular component assembly</t>
  </si>
  <si>
    <t>GO:0022608</t>
  </si>
  <si>
    <t>multicellular organism adhesion</t>
  </si>
  <si>
    <t>GO:0022609</t>
  </si>
  <si>
    <t>multicellular organism adhesion to substrate</t>
  </si>
  <si>
    <t>GO:0022610</t>
  </si>
  <si>
    <t>biological adhesion</t>
  </si>
  <si>
    <t>GO:0022611</t>
  </si>
  <si>
    <t>dormancy process</t>
  </si>
  <si>
    <t>GO:0022612</t>
  </si>
  <si>
    <t>gland morphogenesis</t>
  </si>
  <si>
    <t>GO:0022613</t>
  </si>
  <si>
    <t>ribonucleoprotein complex biogenesis</t>
  </si>
  <si>
    <t>GO:0022616</t>
  </si>
  <si>
    <t>DNA strand elongation</t>
  </si>
  <si>
    <t>GO:0022618</t>
  </si>
  <si>
    <t>ribonucleoprotein complex assembly</t>
  </si>
  <si>
    <t>GO:0022624</t>
  </si>
  <si>
    <t>proteasome accessory complex</t>
  </si>
  <si>
    <t>GO:0022625</t>
  </si>
  <si>
    <t>cytosolic large ribosomal subunit</t>
  </si>
  <si>
    <t>GO:0022626</t>
  </si>
  <si>
    <t>cytosolic ribosome</t>
  </si>
  <si>
    <t>GO:0022627</t>
  </si>
  <si>
    <t>cytosolic small ribosomal subunit</t>
  </si>
  <si>
    <t>GO:0022803</t>
  </si>
  <si>
    <t>passive transmembrane transporter activity</t>
  </si>
  <si>
    <t>GO:0022804</t>
  </si>
  <si>
    <t>active transmembrane transporter activity</t>
  </si>
  <si>
    <t>GO:0022821</t>
  </si>
  <si>
    <t>potassium ion antiporter activity</t>
  </si>
  <si>
    <t>GO:0022824</t>
  </si>
  <si>
    <t>transmitter-gated ion channel activity</t>
  </si>
  <si>
    <t>GO:0022829</t>
  </si>
  <si>
    <t>wide pore channel activity</t>
  </si>
  <si>
    <t>GO:0022832</t>
  </si>
  <si>
    <t>voltage-gated channel activity</t>
  </si>
  <si>
    <t>GO:0022834</t>
  </si>
  <si>
    <t>ligand-gated channel activity</t>
  </si>
  <si>
    <t>GO:0022835</t>
  </si>
  <si>
    <t>transmitter-gated channel activity</t>
  </si>
  <si>
    <t>GO:0022836</t>
  </si>
  <si>
    <t>gated channel activity</t>
  </si>
  <si>
    <t>GO:0022839</t>
  </si>
  <si>
    <t>ion gated channel activity</t>
  </si>
  <si>
    <t>GO:0022840</t>
  </si>
  <si>
    <t>leak channel activity</t>
  </si>
  <si>
    <t>GO:0022841</t>
  </si>
  <si>
    <t>potassium ion leak channel activity</t>
  </si>
  <si>
    <t>GO:0022842</t>
  </si>
  <si>
    <t>narrow pore channel activity</t>
  </si>
  <si>
    <t>GO:0022843</t>
  </si>
  <si>
    <t>voltage-gated cation channel activity</t>
  </si>
  <si>
    <t>GO:0022848</t>
  </si>
  <si>
    <t>acetylcholine-gated cation-selective channel activity</t>
  </si>
  <si>
    <t>GO:0022849</t>
  </si>
  <si>
    <t>glutamate-gated calcium ion channel activity</t>
  </si>
  <si>
    <t>GO:0022851</t>
  </si>
  <si>
    <t>GABA-gated chloride ion channel activity</t>
  </si>
  <si>
    <t>GO:0022852</t>
  </si>
  <si>
    <t>glycine-gated chloride ion channel activity</t>
  </si>
  <si>
    <t>GO:0022853</t>
  </si>
  <si>
    <t>active ion transmembrane transporter activity</t>
  </si>
  <si>
    <t>GO:0022857</t>
  </si>
  <si>
    <t>transmembrane transporter activity</t>
  </si>
  <si>
    <t>GO:0022883</t>
  </si>
  <si>
    <t>zinc efflux transmembrane transporter activity</t>
  </si>
  <si>
    <t>GO:0022884</t>
  </si>
  <si>
    <t>macromolecule transmembrane transporter activity</t>
  </si>
  <si>
    <t>GO:0022889</t>
  </si>
  <si>
    <t>serine transmembrane transporter activity</t>
  </si>
  <si>
    <t>GO:0022890</t>
  </si>
  <si>
    <t>inorganic cation transmembrane transporter activity</t>
  </si>
  <si>
    <t>GO:0022898</t>
  </si>
  <si>
    <t>regulation of transmembrane transporter activity</t>
  </si>
  <si>
    <t>GO:0022900</t>
  </si>
  <si>
    <t>electron transport chain</t>
  </si>
  <si>
    <t>GO:0022904</t>
  </si>
  <si>
    <t>respiratory electron transport chain</t>
  </si>
  <si>
    <t>GO:0023041</t>
  </si>
  <si>
    <t>neuronal signal transduction</t>
  </si>
  <si>
    <t>GO:0023051</t>
  </si>
  <si>
    <t>regulation of signaling</t>
  </si>
  <si>
    <t>GO:0023052</t>
  </si>
  <si>
    <t>signaling</t>
  </si>
  <si>
    <t>GO:0023056</t>
  </si>
  <si>
    <t>positive regulation of signaling</t>
  </si>
  <si>
    <t>GO:0023057</t>
  </si>
  <si>
    <t>negative regulation of signaling</t>
  </si>
  <si>
    <t>GO:0023058</t>
  </si>
  <si>
    <t>adaptation of signaling pathway</t>
  </si>
  <si>
    <t>GO:0023061</t>
  </si>
  <si>
    <t>signal release</t>
  </si>
  <si>
    <t>GO:0030001</t>
  </si>
  <si>
    <t>metal ion transport</t>
  </si>
  <si>
    <t>GO:0030002</t>
  </si>
  <si>
    <t>cellular anion homeostasis</t>
  </si>
  <si>
    <t>GO:0030003</t>
  </si>
  <si>
    <t>cellular cation homeostasis</t>
  </si>
  <si>
    <t>GO:0030004</t>
  </si>
  <si>
    <t>cellular monovalent inorganic cation homeostasis</t>
  </si>
  <si>
    <t>GO:0030008</t>
  </si>
  <si>
    <t>TRAPP complex</t>
  </si>
  <si>
    <t>GO:0030010</t>
  </si>
  <si>
    <t>establishment of cell polarity</t>
  </si>
  <si>
    <t>GO:0030011</t>
  </si>
  <si>
    <t>maintenance of cell polarity</t>
  </si>
  <si>
    <t>GO:0030014</t>
  </si>
  <si>
    <t>CCR4-NOT complex</t>
  </si>
  <si>
    <t>GO:0030015</t>
  </si>
  <si>
    <t>CCR4-NOT core complex</t>
  </si>
  <si>
    <t>GO:0030016</t>
  </si>
  <si>
    <t>myofibril</t>
  </si>
  <si>
    <t>GO:0030017</t>
  </si>
  <si>
    <t>sarcomere</t>
  </si>
  <si>
    <t>GO:0030018</t>
  </si>
  <si>
    <t>Z disc</t>
  </si>
  <si>
    <t>GO:0030027</t>
  </si>
  <si>
    <t>lamellipodium</t>
  </si>
  <si>
    <t>GO:0030029</t>
  </si>
  <si>
    <t>actin filament-based process</t>
  </si>
  <si>
    <t>GO:0030030</t>
  </si>
  <si>
    <t>cell projection organization</t>
  </si>
  <si>
    <t>GO:0030031</t>
  </si>
  <si>
    <t>cell projection assembly</t>
  </si>
  <si>
    <t>GO:0030032</t>
  </si>
  <si>
    <t>lamellipodium assembly</t>
  </si>
  <si>
    <t>GO:0030033</t>
  </si>
  <si>
    <t>microvillus assembly</t>
  </si>
  <si>
    <t>GO:0030034</t>
  </si>
  <si>
    <t>microvillar actin bundle assembly</t>
  </si>
  <si>
    <t>GO:0030036</t>
  </si>
  <si>
    <t>actin cytoskeleton organization</t>
  </si>
  <si>
    <t>GO:0030037</t>
  </si>
  <si>
    <t>actin filament reorganization involved in cell cycle</t>
  </si>
  <si>
    <t>GO:0030038</t>
  </si>
  <si>
    <t>contractile actin filament bundle assembly</t>
  </si>
  <si>
    <t>GO:0030041</t>
  </si>
  <si>
    <t>actin filament polymerization</t>
  </si>
  <si>
    <t>GO:0030042</t>
  </si>
  <si>
    <t>actin filament depolymerization</t>
  </si>
  <si>
    <t>GO:0030046</t>
  </si>
  <si>
    <t>parallel actin filament bundle assembly</t>
  </si>
  <si>
    <t>GO:0030047</t>
  </si>
  <si>
    <t>actin modification</t>
  </si>
  <si>
    <t>GO:0030048</t>
  </si>
  <si>
    <t>actin filament-based movement</t>
  </si>
  <si>
    <t>GO:0030054</t>
  </si>
  <si>
    <t>cell junction</t>
  </si>
  <si>
    <t>GO:0030055</t>
  </si>
  <si>
    <t>cell-substrate junction</t>
  </si>
  <si>
    <t>GO:0030060</t>
  </si>
  <si>
    <t>L-malate dehydrogenase activity</t>
  </si>
  <si>
    <t>GO:0030062</t>
  </si>
  <si>
    <t>mitochondrial tricarboxylic acid cycle enzyme complex</t>
  </si>
  <si>
    <t>GO:0030071</t>
  </si>
  <si>
    <t>regulation of mitotic metaphase/anaphase transition</t>
  </si>
  <si>
    <t>GO:0030091</t>
  </si>
  <si>
    <t>protein repair</t>
  </si>
  <si>
    <t>GO:0030097</t>
  </si>
  <si>
    <t>hemopoiesis</t>
  </si>
  <si>
    <t>GO:0030100</t>
  </si>
  <si>
    <t>regulation of endocytosis</t>
  </si>
  <si>
    <t>GO:0030104</t>
  </si>
  <si>
    <t>water homeostasis</t>
  </si>
  <si>
    <t>GO:0030111</t>
  </si>
  <si>
    <t>regulation of Wnt signaling pathway</t>
  </si>
  <si>
    <t>GO:0030117</t>
  </si>
  <si>
    <t>membrane coat</t>
  </si>
  <si>
    <t>GO:0030118</t>
  </si>
  <si>
    <t>clathrin coat</t>
  </si>
  <si>
    <t>GO:0030119</t>
  </si>
  <si>
    <t>AP-type membrane coat adaptor complex</t>
  </si>
  <si>
    <t>GO:0030120</t>
  </si>
  <si>
    <t>vesicle coat</t>
  </si>
  <si>
    <t>GO:0030121</t>
  </si>
  <si>
    <t>AP-1 adaptor complex</t>
  </si>
  <si>
    <t>GO:0030122</t>
  </si>
  <si>
    <t>AP-2 adaptor complex</t>
  </si>
  <si>
    <t>GO:0030123</t>
  </si>
  <si>
    <t>AP-3 adaptor complex</t>
  </si>
  <si>
    <t>GO:0030125</t>
  </si>
  <si>
    <t>clathrin vesicle coat</t>
  </si>
  <si>
    <t>GO:0030126</t>
  </si>
  <si>
    <t>COPI vesicle coat</t>
  </si>
  <si>
    <t>GO:0030127</t>
  </si>
  <si>
    <t>COPII vesicle coat</t>
  </si>
  <si>
    <t>GO:0030128</t>
  </si>
  <si>
    <t>clathrin coat of endocytic vesicle</t>
  </si>
  <si>
    <t>GO:0030130</t>
  </si>
  <si>
    <t>clathrin coat of trans-Golgi network vesicle</t>
  </si>
  <si>
    <t>GO:0030131</t>
  </si>
  <si>
    <t>clathrin adaptor complex</t>
  </si>
  <si>
    <t>GO:0030132</t>
  </si>
  <si>
    <t>clathrin coat of coated pit</t>
  </si>
  <si>
    <t>GO:0030133</t>
  </si>
  <si>
    <t>transport vesicle</t>
  </si>
  <si>
    <t>GO:0030134</t>
  </si>
  <si>
    <t>COPII-coated ER to Golgi transport vesicle</t>
  </si>
  <si>
    <t>GO:0030135</t>
  </si>
  <si>
    <t>coated vesicle</t>
  </si>
  <si>
    <t>GO:0030136</t>
  </si>
  <si>
    <t>clathrin-coated vesicle</t>
  </si>
  <si>
    <t>GO:0030137</t>
  </si>
  <si>
    <t>COPI-coated vesicle</t>
  </si>
  <si>
    <t>GO:0030139</t>
  </si>
  <si>
    <t>endocytic vesicle</t>
  </si>
  <si>
    <t>GO:0030140</t>
  </si>
  <si>
    <t>trans-Golgi network transport vesicle</t>
  </si>
  <si>
    <t>GO:0030141</t>
  </si>
  <si>
    <t>secretory granule</t>
  </si>
  <si>
    <t>GO:0030148</t>
  </si>
  <si>
    <t>sphingolipid biosynthetic process</t>
  </si>
  <si>
    <t>GO:0030149</t>
  </si>
  <si>
    <t>sphingolipid catabolic process</t>
  </si>
  <si>
    <t>GO:0030150</t>
  </si>
  <si>
    <t>protein import into mitochondrial matrix</t>
  </si>
  <si>
    <t>GO:0030154</t>
  </si>
  <si>
    <t>cell differentiation</t>
  </si>
  <si>
    <t>GO:0030155</t>
  </si>
  <si>
    <t>regulation of cell adhesion</t>
  </si>
  <si>
    <t>GO:0030158</t>
  </si>
  <si>
    <t>protein xylosyltransferase activity</t>
  </si>
  <si>
    <t>GO:0030159</t>
  </si>
  <si>
    <t>signaling receptor complex adaptor activity</t>
  </si>
  <si>
    <t>GO:0030160</t>
  </si>
  <si>
    <t>synaptic receptor adaptor activity</t>
  </si>
  <si>
    <t>GO:0030162</t>
  </si>
  <si>
    <t>regulation of proteolysis</t>
  </si>
  <si>
    <t>GO:0030163</t>
  </si>
  <si>
    <t>protein catabolic process</t>
  </si>
  <si>
    <t>GO:0030165</t>
  </si>
  <si>
    <t>PDZ domain binding</t>
  </si>
  <si>
    <t>GO:0030166</t>
  </si>
  <si>
    <t>proteoglycan biosynthetic process</t>
  </si>
  <si>
    <t>GO:0030170</t>
  </si>
  <si>
    <t>pyridoxal phosphate binding</t>
  </si>
  <si>
    <t>GO:0030173</t>
  </si>
  <si>
    <t>integral component of Golgi membrane</t>
  </si>
  <si>
    <t>GO:0030174</t>
  </si>
  <si>
    <t>regulation of DNA-dependent DNA replication initiation</t>
  </si>
  <si>
    <t>GO:0030175</t>
  </si>
  <si>
    <t>filopodium</t>
  </si>
  <si>
    <t>GO:0030176</t>
  </si>
  <si>
    <t>integral component of endoplasmic reticulum membrane</t>
  </si>
  <si>
    <t>GO:0030177</t>
  </si>
  <si>
    <t>positive regulation of Wnt signaling pathway</t>
  </si>
  <si>
    <t>GO:0030178</t>
  </si>
  <si>
    <t>negative regulation of Wnt signaling pathway</t>
  </si>
  <si>
    <t>GO:0030182</t>
  </si>
  <si>
    <t>neuron differentiation</t>
  </si>
  <si>
    <t>GO:0030198</t>
  </si>
  <si>
    <t>extracellular matrix organization</t>
  </si>
  <si>
    <t>GO:0030201</t>
  </si>
  <si>
    <t>heparan sulfate proteoglycan metabolic process</t>
  </si>
  <si>
    <t>GO:0030202</t>
  </si>
  <si>
    <t>heparin metabolic process</t>
  </si>
  <si>
    <t>GO:0030203</t>
  </si>
  <si>
    <t>glycosaminoglycan metabolic process</t>
  </si>
  <si>
    <t>GO:0030204</t>
  </si>
  <si>
    <t>chondroitin sulfate metabolic process</t>
  </si>
  <si>
    <t>GO:0030206</t>
  </si>
  <si>
    <t>chondroitin sulfate biosynthetic process</t>
  </si>
  <si>
    <t>GO:0030210</t>
  </si>
  <si>
    <t>heparin biosynthetic process</t>
  </si>
  <si>
    <t>GO:0030215</t>
  </si>
  <si>
    <t>semaphorin receptor binding</t>
  </si>
  <si>
    <t>GO:0030228</t>
  </si>
  <si>
    <t>lipoprotein particle receptor activity</t>
  </si>
  <si>
    <t>GO:0030234</t>
  </si>
  <si>
    <t>enzyme regulator activity</t>
  </si>
  <si>
    <t>GO:0030237</t>
  </si>
  <si>
    <t>female sex determination</t>
  </si>
  <si>
    <t>GO:0030238</t>
  </si>
  <si>
    <t>male sex determination</t>
  </si>
  <si>
    <t>GO:0030239</t>
  </si>
  <si>
    <t>myofibril assembly</t>
  </si>
  <si>
    <t>GO:0030240</t>
  </si>
  <si>
    <t>skeletal muscle thin filament assembly</t>
  </si>
  <si>
    <t>GO:0030241</t>
  </si>
  <si>
    <t>skeletal muscle myosin thick filament assembly</t>
  </si>
  <si>
    <t>GO:0030242</t>
  </si>
  <si>
    <t>autophagy of peroxisome</t>
  </si>
  <si>
    <t>GO:0030246</t>
  </si>
  <si>
    <t>carbohydrate binding</t>
  </si>
  <si>
    <t>GO:0030247</t>
  </si>
  <si>
    <t>polysaccharide binding</t>
  </si>
  <si>
    <t>GO:0030249</t>
  </si>
  <si>
    <t>guanylate cyclase regulator activity</t>
  </si>
  <si>
    <t>GO:0030250</t>
  </si>
  <si>
    <t>guanylate cyclase activator activity</t>
  </si>
  <si>
    <t>GO:0030258</t>
  </si>
  <si>
    <t>lipid modification</t>
  </si>
  <si>
    <t>GO:0030259</t>
  </si>
  <si>
    <t>lipid glycosylation</t>
  </si>
  <si>
    <t>GO:0030261</t>
  </si>
  <si>
    <t>chromosome condensation</t>
  </si>
  <si>
    <t>GO:0030262</t>
  </si>
  <si>
    <t>apoptotic nuclear changes</t>
  </si>
  <si>
    <t>GO:0030267</t>
  </si>
  <si>
    <t>glyoxylate reductase (NADP+) activity</t>
  </si>
  <si>
    <t>GO:0030272</t>
  </si>
  <si>
    <t>5-formyltetrahydrofolate cyclo-ligase activity</t>
  </si>
  <si>
    <t>GO:0030276</t>
  </si>
  <si>
    <t>clathrin binding</t>
  </si>
  <si>
    <t>GO:0030277</t>
  </si>
  <si>
    <t>maintenance of gastrointestinal epithelium</t>
  </si>
  <si>
    <t>GO:0030285</t>
  </si>
  <si>
    <t>integral component of synaptic vesicle membrane</t>
  </si>
  <si>
    <t>GO:0030286</t>
  </si>
  <si>
    <t>dynein complex</t>
  </si>
  <si>
    <t>GO:0030289</t>
  </si>
  <si>
    <t>protein phosphatase 4 complex</t>
  </si>
  <si>
    <t>GO:0030291</t>
  </si>
  <si>
    <t>protein serine/threonine kinase inhibitor activity</t>
  </si>
  <si>
    <t>GO:0030292</t>
  </si>
  <si>
    <t>protein tyrosine kinase inhibitor activity</t>
  </si>
  <si>
    <t>GO:0030295</t>
  </si>
  <si>
    <t>protein kinase activator activity</t>
  </si>
  <si>
    <t>GO:0030296</t>
  </si>
  <si>
    <t>protein tyrosine kinase activator activity</t>
  </si>
  <si>
    <t>GO:0030297</t>
  </si>
  <si>
    <t>transmembrane receptor protein tyrosine kinase activator activity</t>
  </si>
  <si>
    <t>GO:0030299</t>
  </si>
  <si>
    <t>intestinal cholesterol absorption</t>
  </si>
  <si>
    <t>GO:0030301</t>
  </si>
  <si>
    <t>cholesterol transport</t>
  </si>
  <si>
    <t>GO:0030302</t>
  </si>
  <si>
    <t>deoxynucleotide transport</t>
  </si>
  <si>
    <t>GO:0030307</t>
  </si>
  <si>
    <t>positive regulation of cell growth</t>
  </si>
  <si>
    <t>GO:0030308</t>
  </si>
  <si>
    <t>negative regulation of cell growth</t>
  </si>
  <si>
    <t>GO:0030312</t>
  </si>
  <si>
    <t>external encapsulating structure</t>
  </si>
  <si>
    <t>GO:0030314</t>
  </si>
  <si>
    <t>junctional membrane complex</t>
  </si>
  <si>
    <t>GO:0030315</t>
  </si>
  <si>
    <t>T-tubule</t>
  </si>
  <si>
    <t>GO:0030317</t>
  </si>
  <si>
    <t>flagellated sperm motility</t>
  </si>
  <si>
    <t>GO:0030320</t>
  </si>
  <si>
    <t>cellular monovalent inorganic anion homeostasis</t>
  </si>
  <si>
    <t>GO:0030321</t>
  </si>
  <si>
    <t>transepithelial chloride transport</t>
  </si>
  <si>
    <t>GO:0030322</t>
  </si>
  <si>
    <t>stabilization of membrane potential</t>
  </si>
  <si>
    <t>GO:0030330</t>
  </si>
  <si>
    <t>DNA damage response, signal transduction by p53 class mediator</t>
  </si>
  <si>
    <t>GO:0030332</t>
  </si>
  <si>
    <t>cyclin binding</t>
  </si>
  <si>
    <t>GO:0030334</t>
  </si>
  <si>
    <t>regulation of cell migration</t>
  </si>
  <si>
    <t>GO:0030335</t>
  </si>
  <si>
    <t>positive regulation of cell migration</t>
  </si>
  <si>
    <t>GO:0030336</t>
  </si>
  <si>
    <t>negative regulation of cell migration</t>
  </si>
  <si>
    <t>GO:0030337</t>
  </si>
  <si>
    <t>DNA polymerase processivity factor activity</t>
  </si>
  <si>
    <t>GO:0030342</t>
  </si>
  <si>
    <t>1-alpha,25-dihydroxyvitamin D3 24-hydroxylase activity</t>
  </si>
  <si>
    <t>GO:0030350</t>
  </si>
  <si>
    <t>iron-responsive element binding</t>
  </si>
  <si>
    <t>GO:0030366</t>
  </si>
  <si>
    <t>molybdopterin synthase activity</t>
  </si>
  <si>
    <t>GO:0030371</t>
  </si>
  <si>
    <t>translation repressor activity</t>
  </si>
  <si>
    <t>GO:0030374</t>
  </si>
  <si>
    <t>nuclear receptor coactivator activity</t>
  </si>
  <si>
    <t>GO:0030378</t>
  </si>
  <si>
    <t>serine racemase activity</t>
  </si>
  <si>
    <t>GO:0030381</t>
  </si>
  <si>
    <t>chorion-containing eggshell pattern formation</t>
  </si>
  <si>
    <t>GO:0030382</t>
  </si>
  <si>
    <t>sperm mitochondrion organization</t>
  </si>
  <si>
    <t>GO:0030388</t>
  </si>
  <si>
    <t>fructose 1,6-bisphosphate metabolic process</t>
  </si>
  <si>
    <t>GO:0030397</t>
  </si>
  <si>
    <t>membrane disassembly</t>
  </si>
  <si>
    <t>GO:0030414</t>
  </si>
  <si>
    <t>peptidase inhibitor activity</t>
  </si>
  <si>
    <t>GO:0030422</t>
  </si>
  <si>
    <t>production of siRNA involved in RNA interference</t>
  </si>
  <si>
    <t>GO:0030423</t>
  </si>
  <si>
    <t>targeting of mRNA for destruction involved in RNA interference</t>
  </si>
  <si>
    <t>GO:0030424</t>
  </si>
  <si>
    <t>axon</t>
  </si>
  <si>
    <t>GO:0030425</t>
  </si>
  <si>
    <t>dendrite</t>
  </si>
  <si>
    <t>GO:0030426</t>
  </si>
  <si>
    <t>growth cone</t>
  </si>
  <si>
    <t>GO:0030427</t>
  </si>
  <si>
    <t>site of polarized growth</t>
  </si>
  <si>
    <t>GO:0030428</t>
  </si>
  <si>
    <t>cell septum</t>
  </si>
  <si>
    <t>GO:0030431</t>
  </si>
  <si>
    <t>sleep</t>
  </si>
  <si>
    <t>GO:0030432</t>
  </si>
  <si>
    <t>peristalsis</t>
  </si>
  <si>
    <t>GO:0030433</t>
  </si>
  <si>
    <t>ubiquitin-dependent ERAD pathway</t>
  </si>
  <si>
    <t>GO:0030473</t>
  </si>
  <si>
    <t>nuclear migration along microtubule</t>
  </si>
  <si>
    <t>GO:0030478</t>
  </si>
  <si>
    <t>actin cap</t>
  </si>
  <si>
    <t>GO:0030488</t>
  </si>
  <si>
    <t>tRNA methylation</t>
  </si>
  <si>
    <t>GO:0030490</t>
  </si>
  <si>
    <t>maturation of SSU-rRNA</t>
  </si>
  <si>
    <t>GO:0030491</t>
  </si>
  <si>
    <t>heteroduplex formation</t>
  </si>
  <si>
    <t>GO:0030496</t>
  </si>
  <si>
    <t>midbody</t>
  </si>
  <si>
    <t>GO:0030497</t>
  </si>
  <si>
    <t>fatty acid elongation</t>
  </si>
  <si>
    <t>GO:0030506</t>
  </si>
  <si>
    <t>ankyrin binding</t>
  </si>
  <si>
    <t>GO:0030507</t>
  </si>
  <si>
    <t>spectrin binding</t>
  </si>
  <si>
    <t>GO:0030509</t>
  </si>
  <si>
    <t>BMP signaling pathway</t>
  </si>
  <si>
    <t>GO:0030510</t>
  </si>
  <si>
    <t>regulation of BMP signaling pathway</t>
  </si>
  <si>
    <t>GO:0030511</t>
  </si>
  <si>
    <t>positive regulation of transforming growth factor beta receptor signaling pathway</t>
  </si>
  <si>
    <t>GO:0030512</t>
  </si>
  <si>
    <t>negative regulation of transforming growth factor beta receptor signaling pathway</t>
  </si>
  <si>
    <t>GO:0030513</t>
  </si>
  <si>
    <t>positive regulation of BMP signaling pathway</t>
  </si>
  <si>
    <t>GO:0030514</t>
  </si>
  <si>
    <t>negative regulation of BMP signaling pathway</t>
  </si>
  <si>
    <t>GO:0030515</t>
  </si>
  <si>
    <t>snoRNA binding</t>
  </si>
  <si>
    <t>GO:0030516</t>
  </si>
  <si>
    <t>regulation of axon extension</t>
  </si>
  <si>
    <t>GO:0030518</t>
  </si>
  <si>
    <t>intracellular steroid hormone receptor signaling pathway</t>
  </si>
  <si>
    <t>GO:0030522</t>
  </si>
  <si>
    <t>intracellular receptor signaling pathway</t>
  </si>
  <si>
    <t>GO:0030523</t>
  </si>
  <si>
    <t>dihydrolipoamide S-acyltransferase activity</t>
  </si>
  <si>
    <t>GO:0030532</t>
  </si>
  <si>
    <t>small nuclear ribonucleoprotein complex</t>
  </si>
  <si>
    <t>GO:0030534</t>
  </si>
  <si>
    <t>adult behavior</t>
  </si>
  <si>
    <t>GO:0030536</t>
  </si>
  <si>
    <t>larval feeding behavior</t>
  </si>
  <si>
    <t>GO:0030537</t>
  </si>
  <si>
    <t>larval behavior</t>
  </si>
  <si>
    <t>GO:0030539</t>
  </si>
  <si>
    <t>male genitalia development</t>
  </si>
  <si>
    <t>GO:0030540</t>
  </si>
  <si>
    <t>female genitalia development</t>
  </si>
  <si>
    <t>GO:0030544</t>
  </si>
  <si>
    <t>Hsp70 protein binding</t>
  </si>
  <si>
    <t>GO:0030545</t>
  </si>
  <si>
    <t>receptor regulator activity</t>
  </si>
  <si>
    <t>GO:0030546</t>
  </si>
  <si>
    <t>signaling receptor activator activity</t>
  </si>
  <si>
    <t>GO:0030547</t>
  </si>
  <si>
    <t>receptor inhibitor activity</t>
  </si>
  <si>
    <t>GO:0030554</t>
  </si>
  <si>
    <t>adenyl nucleotide binding</t>
  </si>
  <si>
    <t>GO:0030572</t>
  </si>
  <si>
    <t>phosphatidyltransferase activity</t>
  </si>
  <si>
    <t>GO:0030575</t>
  </si>
  <si>
    <t>nuclear body organization</t>
  </si>
  <si>
    <t>GO:0030576</t>
  </si>
  <si>
    <t>Cajal body organization</t>
  </si>
  <si>
    <t>GO:0030579</t>
  </si>
  <si>
    <t>ubiquitin-dependent SMAD protein catabolic process</t>
  </si>
  <si>
    <t>GO:0030580</t>
  </si>
  <si>
    <t>quinone cofactor methyltransferase activity</t>
  </si>
  <si>
    <t>GO:0030586</t>
  </si>
  <si>
    <t>[methionine synthase] reductase activity</t>
  </si>
  <si>
    <t>GO:0030588</t>
  </si>
  <si>
    <t>pseudocleavage</t>
  </si>
  <si>
    <t>GO:0030589</t>
  </si>
  <si>
    <t>pseudocleavage involved in syncytial blastoderm formation</t>
  </si>
  <si>
    <t>GO:0030594</t>
  </si>
  <si>
    <t>neurotransmitter receptor activity</t>
  </si>
  <si>
    <t>GO:0030616</t>
  </si>
  <si>
    <t>obsolete transforming growth factor beta receptor, common-partner cytoplasmic mediator activity</t>
  </si>
  <si>
    <t>GO:0030617</t>
  </si>
  <si>
    <t>obsolete transforming growth factor beta receptor, inhibitory cytoplasmic mediator activity</t>
  </si>
  <si>
    <t>GO:0030618</t>
  </si>
  <si>
    <t>obsolete transforming growth factor beta receptor, pathway-specific cytoplasmic mediator activity</t>
  </si>
  <si>
    <t>GO:0030619</t>
  </si>
  <si>
    <t>U1 snRNA binding</t>
  </si>
  <si>
    <t>GO:0030620</t>
  </si>
  <si>
    <t>U2 snRNA binding</t>
  </si>
  <si>
    <t>GO:0030621</t>
  </si>
  <si>
    <t>U4 snRNA binding</t>
  </si>
  <si>
    <t>GO:0030623</t>
  </si>
  <si>
    <t>U5 snRNA binding</t>
  </si>
  <si>
    <t>GO:0030627</t>
  </si>
  <si>
    <t>pre-mRNA 5'-splice site binding</t>
  </si>
  <si>
    <t>GO:0030628</t>
  </si>
  <si>
    <t>pre-mRNA 3'-splice site binding</t>
  </si>
  <si>
    <t>GO:0030641</t>
  </si>
  <si>
    <t>regulation of cellular pH</t>
  </si>
  <si>
    <t>GO:0030643</t>
  </si>
  <si>
    <t>cellular phosphate ion homeostasis</t>
  </si>
  <si>
    <t>GO:0030658</t>
  </si>
  <si>
    <t>transport vesicle membrane</t>
  </si>
  <si>
    <t>GO:0030659</t>
  </si>
  <si>
    <t>cytoplasmic vesicle membrane</t>
  </si>
  <si>
    <t>GO:0030660</t>
  </si>
  <si>
    <t>Golgi-associated vesicle membrane</t>
  </si>
  <si>
    <t>GO:0030662</t>
  </si>
  <si>
    <t>coated vesicle membrane</t>
  </si>
  <si>
    <t>GO:0030663</t>
  </si>
  <si>
    <t>COPI-coated vesicle membrane</t>
  </si>
  <si>
    <t>GO:0030665</t>
  </si>
  <si>
    <t>clathrin-coated vesicle membrane</t>
  </si>
  <si>
    <t>GO:0030666</t>
  </si>
  <si>
    <t>endocytic vesicle membrane</t>
  </si>
  <si>
    <t>GO:0030667</t>
  </si>
  <si>
    <t>secretory granule membrane</t>
  </si>
  <si>
    <t>GO:0030669</t>
  </si>
  <si>
    <t>clathrin-coated endocytic vesicle membrane</t>
  </si>
  <si>
    <t>GO:0030670</t>
  </si>
  <si>
    <t>phagocytic vesicle membrane</t>
  </si>
  <si>
    <t>GO:0030672</t>
  </si>
  <si>
    <t>synaptic vesicle membrane</t>
  </si>
  <si>
    <t>GO:0030673</t>
  </si>
  <si>
    <t>axolemma</t>
  </si>
  <si>
    <t>GO:0030674</t>
  </si>
  <si>
    <t>protein-macromolecule adaptor activity</t>
  </si>
  <si>
    <t>GO:0030677</t>
  </si>
  <si>
    <t>ribonuclease P complex</t>
  </si>
  <si>
    <t>GO:0030678</t>
  </si>
  <si>
    <t>mitochondrial ribonuclease P complex</t>
  </si>
  <si>
    <t>GO:0030681</t>
  </si>
  <si>
    <t>multimeric ribonuclease P complex</t>
  </si>
  <si>
    <t>GO:0030684</t>
  </si>
  <si>
    <t>preribosome</t>
  </si>
  <si>
    <t>GO:0030686</t>
  </si>
  <si>
    <t>90S preribosome</t>
  </si>
  <si>
    <t>GO:0030687</t>
  </si>
  <si>
    <t>preribosome, large subunit precursor</t>
  </si>
  <si>
    <t>GO:0030688</t>
  </si>
  <si>
    <t>preribosome, small subunit precursor</t>
  </si>
  <si>
    <t>GO:0030689</t>
  </si>
  <si>
    <t>Noc complex</t>
  </si>
  <si>
    <t>GO:0030690</t>
  </si>
  <si>
    <t>Noc1p-Noc2p complex</t>
  </si>
  <si>
    <t>GO:0030691</t>
  </si>
  <si>
    <t>Noc2p-Noc3p complex</t>
  </si>
  <si>
    <t>GO:0030692</t>
  </si>
  <si>
    <t>Noc4p-Nop14p complex</t>
  </si>
  <si>
    <t>GO:0030695</t>
  </si>
  <si>
    <t>GTPase regulator activity</t>
  </si>
  <si>
    <t>GO:0030703</t>
  </si>
  <si>
    <t>eggshell formation</t>
  </si>
  <si>
    <t>GO:0030704</t>
  </si>
  <si>
    <t>vitelline membrane formation</t>
  </si>
  <si>
    <t>GO:0030705</t>
  </si>
  <si>
    <t>cytoskeleton-dependent intracellular transport</t>
  </si>
  <si>
    <t>GO:0030706</t>
  </si>
  <si>
    <t>germarium-derived oocyte differentiation</t>
  </si>
  <si>
    <t>GO:0030707</t>
  </si>
  <si>
    <t>ovarian follicle cell development</t>
  </si>
  <si>
    <t>GO:0030708</t>
  </si>
  <si>
    <t>germarium-derived female germ-line cyst encapsulation</t>
  </si>
  <si>
    <t>GO:0030709</t>
  </si>
  <si>
    <t>border follicle cell delamination</t>
  </si>
  <si>
    <t>GO:0030710</t>
  </si>
  <si>
    <t>regulation of border follicle cell delamination</t>
  </si>
  <si>
    <t>GO:0030713</t>
  </si>
  <si>
    <t>ovarian follicle cell stalk formation</t>
  </si>
  <si>
    <t>GO:0030714</t>
  </si>
  <si>
    <t>anterior/posterior axis specification, follicular epithelium</t>
  </si>
  <si>
    <t>GO:0030715</t>
  </si>
  <si>
    <t>oocyte growth in germarium-derived egg chamber</t>
  </si>
  <si>
    <t>GO:0030716</t>
  </si>
  <si>
    <t>oocyte fate determination</t>
  </si>
  <si>
    <t>GO:0030717</t>
  </si>
  <si>
    <t>oocyte karyosome formation</t>
  </si>
  <si>
    <t>GO:0030718</t>
  </si>
  <si>
    <t>germ-line stem cell population maintenance</t>
  </si>
  <si>
    <t>GO:0030719</t>
  </si>
  <si>
    <t>P granule organization</t>
  </si>
  <si>
    <t>GO:0030720</t>
  </si>
  <si>
    <t>oocyte localization involved in germarium-derived egg chamber formation</t>
  </si>
  <si>
    <t>GO:0030721</t>
  </si>
  <si>
    <t>spectrosome organization</t>
  </si>
  <si>
    <t>GO:0030723</t>
  </si>
  <si>
    <t>ovarian fusome organization</t>
  </si>
  <si>
    <t>GO:0030724</t>
  </si>
  <si>
    <t>testicular fusome organization</t>
  </si>
  <si>
    <t>GO:0030725</t>
  </si>
  <si>
    <t>germline ring canal formation</t>
  </si>
  <si>
    <t>GO:0030726</t>
  </si>
  <si>
    <t>male germline ring canal formation</t>
  </si>
  <si>
    <t>GO:0030727</t>
  </si>
  <si>
    <t>germarium-derived female germ-line cyst formation</t>
  </si>
  <si>
    <t>GO:0030728</t>
  </si>
  <si>
    <t>ovulation</t>
  </si>
  <si>
    <t>GO:0030730</t>
  </si>
  <si>
    <t>sequestering of triglyceride</t>
  </si>
  <si>
    <t>GO:0030735</t>
  </si>
  <si>
    <t>carnosine N-methyltransferase activity</t>
  </si>
  <si>
    <t>GO:0030808</t>
  </si>
  <si>
    <t>regulation of nucleotide biosynthetic process</t>
  </si>
  <si>
    <t>GO:0030810</t>
  </si>
  <si>
    <t>positive regulation of nucleotide biosynthetic process</t>
  </si>
  <si>
    <t>GO:0030811</t>
  </si>
  <si>
    <t>regulation of nucleotide catabolic process</t>
  </si>
  <si>
    <t>GO:0030832</t>
  </si>
  <si>
    <t>regulation of actin filament length</t>
  </si>
  <si>
    <t>GO:0030833</t>
  </si>
  <si>
    <t>regulation of actin filament polymerization</t>
  </si>
  <si>
    <t>GO:0030834</t>
  </si>
  <si>
    <t>regulation of actin filament depolymerization</t>
  </si>
  <si>
    <t>GO:0030835</t>
  </si>
  <si>
    <t>negative regulation of actin filament depolymerization</t>
  </si>
  <si>
    <t>GO:0030836</t>
  </si>
  <si>
    <t>positive regulation of actin filament depolymerization</t>
  </si>
  <si>
    <t>GO:0030837</t>
  </si>
  <si>
    <t>negative regulation of actin filament polymerization</t>
  </si>
  <si>
    <t>GO:0030838</t>
  </si>
  <si>
    <t>positive regulation of actin filament polymerization</t>
  </si>
  <si>
    <t>GO:0030845</t>
  </si>
  <si>
    <t>phospholipase C-inhibiting G protein-coupled receptor signaling pathway</t>
  </si>
  <si>
    <t>GO:0030855</t>
  </si>
  <si>
    <t>epithelial cell differentiation</t>
  </si>
  <si>
    <t>GO:0030856</t>
  </si>
  <si>
    <t>regulation of epithelial cell differentiation</t>
  </si>
  <si>
    <t>GO:0030858</t>
  </si>
  <si>
    <t>positive regulation of epithelial cell differentiation</t>
  </si>
  <si>
    <t>GO:0030859</t>
  </si>
  <si>
    <t>polarized epithelial cell differentiation</t>
  </si>
  <si>
    <t>GO:0030860</t>
  </si>
  <si>
    <t>regulation of polarized epithelial cell differentiation</t>
  </si>
  <si>
    <t>GO:0030863</t>
  </si>
  <si>
    <t>cortical cytoskeleton</t>
  </si>
  <si>
    <t>GO:0030864</t>
  </si>
  <si>
    <t>cortical actin cytoskeleton</t>
  </si>
  <si>
    <t>GO:0030865</t>
  </si>
  <si>
    <t>cortical cytoskeleton organization</t>
  </si>
  <si>
    <t>GO:0030866</t>
  </si>
  <si>
    <t>cortical actin cytoskeleton organization</t>
  </si>
  <si>
    <t>GO:0030867</t>
  </si>
  <si>
    <t>rough endoplasmic reticulum membrane</t>
  </si>
  <si>
    <t>GO:0030870</t>
  </si>
  <si>
    <t>Mre11 complex</t>
  </si>
  <si>
    <t>GO:0030877</t>
  </si>
  <si>
    <t>beta-catenin destruction complex</t>
  </si>
  <si>
    <t>GO:0030880</t>
  </si>
  <si>
    <t>RNA polymerase complex</t>
  </si>
  <si>
    <t>GO:0030882</t>
  </si>
  <si>
    <t>lipid antigen binding</t>
  </si>
  <si>
    <t>GO:0030891</t>
  </si>
  <si>
    <t>VCB complex</t>
  </si>
  <si>
    <t>GO:0030892</t>
  </si>
  <si>
    <t>mitotic cohesin complex</t>
  </si>
  <si>
    <t>GO:0030894</t>
  </si>
  <si>
    <t>replisome</t>
  </si>
  <si>
    <t>GO:0030896</t>
  </si>
  <si>
    <t>checkpoint clamp complex</t>
  </si>
  <si>
    <t>GO:0030897</t>
  </si>
  <si>
    <t>HOPS complex</t>
  </si>
  <si>
    <t>GO:0030898</t>
  </si>
  <si>
    <t>actin-dependent ATPase activity</t>
  </si>
  <si>
    <t>GO:0030899</t>
  </si>
  <si>
    <t>calcium-dependent ATPase activity</t>
  </si>
  <si>
    <t>GO:0030900</t>
  </si>
  <si>
    <t>forebrain development</t>
  </si>
  <si>
    <t>GO:0030902</t>
  </si>
  <si>
    <t>hindbrain development</t>
  </si>
  <si>
    <t>GO:0030904</t>
  </si>
  <si>
    <t>retromer complex</t>
  </si>
  <si>
    <t>GO:0030905</t>
  </si>
  <si>
    <t>retromer, tubulation complex</t>
  </si>
  <si>
    <t>GO:0030906</t>
  </si>
  <si>
    <t>retromer, cargo-selective complex</t>
  </si>
  <si>
    <t>GO:0030911</t>
  </si>
  <si>
    <t>TPR domain binding</t>
  </si>
  <si>
    <t>GO:0030915</t>
  </si>
  <si>
    <t>Smc5-Smc6 complex</t>
  </si>
  <si>
    <t>GO:0030920</t>
  </si>
  <si>
    <t>peptidyl-serine acetylation</t>
  </si>
  <si>
    <t>GO:0030943</t>
  </si>
  <si>
    <t>mitochondrion targeting sequence binding</t>
  </si>
  <si>
    <t>GO:0030946</t>
  </si>
  <si>
    <t>protein tyrosine phosphatase activity, metal-dependent</t>
  </si>
  <si>
    <t>GO:0030947</t>
  </si>
  <si>
    <t>regulation of vascular endothelial growth factor receptor signaling pathway</t>
  </si>
  <si>
    <t>GO:0030948</t>
  </si>
  <si>
    <t>negative regulation of vascular endothelial growth factor receptor signaling pathway</t>
  </si>
  <si>
    <t>GO:0030950</t>
  </si>
  <si>
    <t>establishment or maintenance of actin cytoskeleton polarity</t>
  </si>
  <si>
    <t>GO:0030951</t>
  </si>
  <si>
    <t>establishment or maintenance of microtubule cytoskeleton polarity</t>
  </si>
  <si>
    <t>GO:0030952</t>
  </si>
  <si>
    <t>establishment or maintenance of cytoskeleton polarity</t>
  </si>
  <si>
    <t>GO:0030953</t>
  </si>
  <si>
    <t>astral microtubule organization</t>
  </si>
  <si>
    <t>GO:0030954</t>
  </si>
  <si>
    <t>astral microtubule nucleation</t>
  </si>
  <si>
    <t>GO:0030955</t>
  </si>
  <si>
    <t>potassium ion binding</t>
  </si>
  <si>
    <t>GO:0030956</t>
  </si>
  <si>
    <t>glutamyl-tRNA(Gln) amidotransferase complex</t>
  </si>
  <si>
    <t>GO:0030957</t>
  </si>
  <si>
    <t>Tat protein binding</t>
  </si>
  <si>
    <t>GO:0030961</t>
  </si>
  <si>
    <t>peptidyl-arginine hydroxylation</t>
  </si>
  <si>
    <t>GO:0030964</t>
  </si>
  <si>
    <t>NADH dehydrogenase complex</t>
  </si>
  <si>
    <t>GO:0030968</t>
  </si>
  <si>
    <t>endoplasmic reticulum unfolded protein response</t>
  </si>
  <si>
    <t>GO:0030970</t>
  </si>
  <si>
    <t>retrograde protein transport, ER to cytosol</t>
  </si>
  <si>
    <t>GO:0030971</t>
  </si>
  <si>
    <t>receptor tyrosine kinase binding</t>
  </si>
  <si>
    <t>GO:0030974</t>
  </si>
  <si>
    <t>thiamine pyrophosphate transmembrane transport</t>
  </si>
  <si>
    <t>GO:0030981</t>
  </si>
  <si>
    <t>cortical microtubule cytoskeleton</t>
  </si>
  <si>
    <t>GO:0030983</t>
  </si>
  <si>
    <t>mismatched DNA binding</t>
  </si>
  <si>
    <t>GO:0030990</t>
  </si>
  <si>
    <t>intraciliary transport particle</t>
  </si>
  <si>
    <t>GO:0030991</t>
  </si>
  <si>
    <t>intraciliary transport particle A</t>
  </si>
  <si>
    <t>GO:0030992</t>
  </si>
  <si>
    <t>intraciliary transport particle B</t>
  </si>
  <si>
    <t>GO:0030997</t>
  </si>
  <si>
    <t>regulation of centriole-centriole cohesion</t>
  </si>
  <si>
    <t>GO:0031000</t>
  </si>
  <si>
    <t>response to caffeine</t>
  </si>
  <si>
    <t>GO:0031005</t>
  </si>
  <si>
    <t>filamin binding</t>
  </si>
  <si>
    <t>GO:0031010</t>
  </si>
  <si>
    <t>ISWI-type complex</t>
  </si>
  <si>
    <t>GO:0031011</t>
  </si>
  <si>
    <t>Ino80 complex</t>
  </si>
  <si>
    <t>GO:0031012</t>
  </si>
  <si>
    <t>extracellular matrix</t>
  </si>
  <si>
    <t>GO:0031021</t>
  </si>
  <si>
    <t>interphase microtubule organizing center</t>
  </si>
  <si>
    <t>GO:0031023</t>
  </si>
  <si>
    <t>microtubule organizing center organization</t>
  </si>
  <si>
    <t>GO:0031032</t>
  </si>
  <si>
    <t>actomyosin structure organization</t>
  </si>
  <si>
    <t>GO:0031033</t>
  </si>
  <si>
    <t>myosin filament organization</t>
  </si>
  <si>
    <t>GO:0031034</t>
  </si>
  <si>
    <t>myosin filament assembly</t>
  </si>
  <si>
    <t>GO:0031036</t>
  </si>
  <si>
    <t>myosin II filament assembly</t>
  </si>
  <si>
    <t>GO:0031038</t>
  </si>
  <si>
    <t>myosin II filament organization</t>
  </si>
  <si>
    <t>GO:0031045</t>
  </si>
  <si>
    <t>dense core granule</t>
  </si>
  <si>
    <t>GO:0031047</t>
  </si>
  <si>
    <t>gene silencing by RNA</t>
  </si>
  <si>
    <t>GO:0031048</t>
  </si>
  <si>
    <t>heterochromatin assembly by small RNA</t>
  </si>
  <si>
    <t>GO:0031050</t>
  </si>
  <si>
    <t>dsRNA processing</t>
  </si>
  <si>
    <t>GO:0031053</t>
  </si>
  <si>
    <t>primary miRNA processing</t>
  </si>
  <si>
    <t>GO:0031054</t>
  </si>
  <si>
    <t>pre-miRNA processing</t>
  </si>
  <si>
    <t>GO:0031055</t>
  </si>
  <si>
    <t>chromatin remodeling at centromere</t>
  </si>
  <si>
    <t>GO:0031056</t>
  </si>
  <si>
    <t>regulation of histone modification</t>
  </si>
  <si>
    <t>GO:0031057</t>
  </si>
  <si>
    <t>negative regulation of histone modification</t>
  </si>
  <si>
    <t>GO:0031058</t>
  </si>
  <si>
    <t>positive regulation of histone modification</t>
  </si>
  <si>
    <t>GO:0031060</t>
  </si>
  <si>
    <t>regulation of histone methylation</t>
  </si>
  <si>
    <t>GO:0031061</t>
  </si>
  <si>
    <t>negative regulation of histone methylation</t>
  </si>
  <si>
    <t>GO:0031062</t>
  </si>
  <si>
    <t>positive regulation of histone methylation</t>
  </si>
  <si>
    <t>GO:0031063</t>
  </si>
  <si>
    <t>regulation of histone deacetylation</t>
  </si>
  <si>
    <t>GO:0031065</t>
  </si>
  <si>
    <t>positive regulation of histone deacetylation</t>
  </si>
  <si>
    <t>GO:0031071</t>
  </si>
  <si>
    <t>cysteine desulfurase activity</t>
  </si>
  <si>
    <t>GO:0031072</t>
  </si>
  <si>
    <t>heat shock protein binding</t>
  </si>
  <si>
    <t>GO:0031074</t>
  </si>
  <si>
    <t>nucleocytoplasmic transport complex</t>
  </si>
  <si>
    <t>GO:0031080</t>
  </si>
  <si>
    <t>nuclear pore outer ring</t>
  </si>
  <si>
    <t>GO:0031082</t>
  </si>
  <si>
    <t>BLOC complex</t>
  </si>
  <si>
    <t>GO:0031083</t>
  </si>
  <si>
    <t>BLOC-1 complex</t>
  </si>
  <si>
    <t>GO:0031084</t>
  </si>
  <si>
    <t>BLOC-2 complex</t>
  </si>
  <si>
    <t>GO:0031085</t>
  </si>
  <si>
    <t>BLOC-3 complex</t>
  </si>
  <si>
    <t>GO:0031086</t>
  </si>
  <si>
    <t>nuclear-transcribed mRNA catabolic process, deadenylation-independent decay</t>
  </si>
  <si>
    <t>GO:0031087</t>
  </si>
  <si>
    <t>deadenylation-independent decapping of nuclear-transcribed mRNA</t>
  </si>
  <si>
    <t>GO:0031090</t>
  </si>
  <si>
    <t>organelle membrane</t>
  </si>
  <si>
    <t>GO:0031098</t>
  </si>
  <si>
    <t>stress-activated protein kinase signaling cascade</t>
  </si>
  <si>
    <t>GO:0031099</t>
  </si>
  <si>
    <t>regeneration</t>
  </si>
  <si>
    <t>GO:0031102</t>
  </si>
  <si>
    <t>neuron projection regeneration</t>
  </si>
  <si>
    <t>GO:0031103</t>
  </si>
  <si>
    <t>axon regeneration</t>
  </si>
  <si>
    <t>GO:0031104</t>
  </si>
  <si>
    <t>dendrite regeneration</t>
  </si>
  <si>
    <t>GO:0031105</t>
  </si>
  <si>
    <t>septin complex</t>
  </si>
  <si>
    <t>GO:0031106</t>
  </si>
  <si>
    <t>septin ring organization</t>
  </si>
  <si>
    <t>GO:0031109</t>
  </si>
  <si>
    <t>microtubule polymerization or depolymerization</t>
  </si>
  <si>
    <t>GO:0031110</t>
  </si>
  <si>
    <t>regulation of microtubule polymerization or depolymerization</t>
  </si>
  <si>
    <t>GO:0031111</t>
  </si>
  <si>
    <t>negative regulation of microtubule polymerization or depolymerization</t>
  </si>
  <si>
    <t>GO:0031112</t>
  </si>
  <si>
    <t>positive regulation of microtubule polymerization or depolymerization</t>
  </si>
  <si>
    <t>GO:0031113</t>
  </si>
  <si>
    <t>regulation of microtubule polymerization</t>
  </si>
  <si>
    <t>GO:0031114</t>
  </si>
  <si>
    <t>regulation of microtubule depolymerization</t>
  </si>
  <si>
    <t>GO:0031115</t>
  </si>
  <si>
    <t>negative regulation of microtubule polymerization</t>
  </si>
  <si>
    <t>GO:0031116</t>
  </si>
  <si>
    <t>positive regulation of microtubule polymerization</t>
  </si>
  <si>
    <t>GO:0031117</t>
  </si>
  <si>
    <t>positive regulation of microtubule depolymerization</t>
  </si>
  <si>
    <t>GO:0031118</t>
  </si>
  <si>
    <t>rRNA pseudouridine synthesis</t>
  </si>
  <si>
    <t>GO:0031119</t>
  </si>
  <si>
    <t>tRNA pseudouridine synthesis</t>
  </si>
  <si>
    <t>GO:0031120</t>
  </si>
  <si>
    <t>snRNA pseudouridine synthesis</t>
  </si>
  <si>
    <t>GO:0031122</t>
  </si>
  <si>
    <t>cytoplasmic microtubule organization</t>
  </si>
  <si>
    <t>GO:0031123</t>
  </si>
  <si>
    <t>RNA 3'-end processing</t>
  </si>
  <si>
    <t>GO:0031124</t>
  </si>
  <si>
    <t>mRNA 3'-end processing</t>
  </si>
  <si>
    <t>GO:0031125</t>
  </si>
  <si>
    <t>rRNA 3'-end processing</t>
  </si>
  <si>
    <t>GO:0031126</t>
  </si>
  <si>
    <t>sno(s)RNA 3'-end processing</t>
  </si>
  <si>
    <t>GO:0031134</t>
  </si>
  <si>
    <t>sister chromatid biorientation</t>
  </si>
  <si>
    <t>GO:0031145</t>
  </si>
  <si>
    <t>anaphase-promoting complex-dependent catabolic process</t>
  </si>
  <si>
    <t>GO:0031146</t>
  </si>
  <si>
    <t>SCF-dependent proteasomal ubiquitin-dependent protein catabolic process</t>
  </si>
  <si>
    <t>GO:0031151</t>
  </si>
  <si>
    <t>histone methyltransferase activity (H3-K79 specific)</t>
  </si>
  <si>
    <t>GO:0031163</t>
  </si>
  <si>
    <t>metallo-sulfur cluster assembly</t>
  </si>
  <si>
    <t>GO:0031167</t>
  </si>
  <si>
    <t>rRNA methylation</t>
  </si>
  <si>
    <t>GO:0031175</t>
  </si>
  <si>
    <t>neuron projection development</t>
  </si>
  <si>
    <t>GO:0031177</t>
  </si>
  <si>
    <t>phosphopantetheine binding</t>
  </si>
  <si>
    <t>GO:0031201</t>
  </si>
  <si>
    <t>SNARE complex</t>
  </si>
  <si>
    <t>GO:0031204</t>
  </si>
  <si>
    <t>posttranslational protein targeting to membrane, translocation</t>
  </si>
  <si>
    <t>GO:0031205</t>
  </si>
  <si>
    <t>endoplasmic reticulum Sec complex</t>
  </si>
  <si>
    <t>GO:0031208</t>
  </si>
  <si>
    <t>POZ domain binding</t>
  </si>
  <si>
    <t>GO:0031209</t>
  </si>
  <si>
    <t>SCAR complex</t>
  </si>
  <si>
    <t>GO:0031211</t>
  </si>
  <si>
    <t>endoplasmic reticulum palmitoyltransferase complex</t>
  </si>
  <si>
    <t>GO:0031213</t>
  </si>
  <si>
    <t>RSF complex</t>
  </si>
  <si>
    <t>GO:0031223</t>
  </si>
  <si>
    <t>auditory behavior</t>
  </si>
  <si>
    <t>GO:0031224</t>
  </si>
  <si>
    <t>intrinsic component of membrane</t>
  </si>
  <si>
    <t>GO:0031225</t>
  </si>
  <si>
    <t>anchored component of membrane</t>
  </si>
  <si>
    <t>GO:0031226</t>
  </si>
  <si>
    <t>intrinsic component of plasma membrane</t>
  </si>
  <si>
    <t>GO:0031227</t>
  </si>
  <si>
    <t>intrinsic component of endoplasmic reticulum membrane</t>
  </si>
  <si>
    <t>GO:0031228</t>
  </si>
  <si>
    <t>intrinsic component of Golgi membrane</t>
  </si>
  <si>
    <t>GO:0031229</t>
  </si>
  <si>
    <t>intrinsic component of nuclear inner membrane</t>
  </si>
  <si>
    <t>GO:0031231</t>
  </si>
  <si>
    <t>intrinsic component of peroxisomal membrane</t>
  </si>
  <si>
    <t>GO:0031233</t>
  </si>
  <si>
    <t>intrinsic component of external side of plasma membrane</t>
  </si>
  <si>
    <t>GO:0031234</t>
  </si>
  <si>
    <t>extrinsic component of cytoplasmic side of plasma membrane</t>
  </si>
  <si>
    <t>GO:0031235</t>
  </si>
  <si>
    <t>intrinsic component of the cytoplasmic side of the plasma membrane</t>
  </si>
  <si>
    <t>GO:0031248</t>
  </si>
  <si>
    <t>protein acetyltransferase complex</t>
  </si>
  <si>
    <t>GO:0031251</t>
  </si>
  <si>
    <t>PAN complex</t>
  </si>
  <si>
    <t>GO:0031252</t>
  </si>
  <si>
    <t>cell leading edge</t>
  </si>
  <si>
    <t>GO:0031253</t>
  </si>
  <si>
    <t>cell projection membrane</t>
  </si>
  <si>
    <t>GO:0031254</t>
  </si>
  <si>
    <t>cell trailing edge</t>
  </si>
  <si>
    <t>GO:0031256</t>
  </si>
  <si>
    <t>leading edge membrane</t>
  </si>
  <si>
    <t>GO:0031258</t>
  </si>
  <si>
    <t>lamellipodium membrane</t>
  </si>
  <si>
    <t>GO:0031261</t>
  </si>
  <si>
    <t>DNA replication preinitiation complex</t>
  </si>
  <si>
    <t>GO:0031267</t>
  </si>
  <si>
    <t>small GTPase binding</t>
  </si>
  <si>
    <t>GO:0031279</t>
  </si>
  <si>
    <t>regulation of cyclase activity</t>
  </si>
  <si>
    <t>GO:0031280</t>
  </si>
  <si>
    <t>negative regulation of cyclase activity</t>
  </si>
  <si>
    <t>GO:0031281</t>
  </si>
  <si>
    <t>positive regulation of cyclase activity</t>
  </si>
  <si>
    <t>GO:0031282</t>
  </si>
  <si>
    <t>regulation of guanylate cyclase activity</t>
  </si>
  <si>
    <t>GO:0031284</t>
  </si>
  <si>
    <t>positive regulation of guanylate cyclase activity</t>
  </si>
  <si>
    <t>GO:0031290</t>
  </si>
  <si>
    <t>retinal ganglion cell axon guidance</t>
  </si>
  <si>
    <t>GO:0031297</t>
  </si>
  <si>
    <t>replication fork processing</t>
  </si>
  <si>
    <t>GO:0031298</t>
  </si>
  <si>
    <t>replication fork protection complex</t>
  </si>
  <si>
    <t>GO:0031300</t>
  </si>
  <si>
    <t>intrinsic component of organelle membrane</t>
  </si>
  <si>
    <t>GO:0031301</t>
  </si>
  <si>
    <t>integral component of organelle membrane</t>
  </si>
  <si>
    <t>GO:0031304</t>
  </si>
  <si>
    <t>intrinsic component of mitochondrial inner membrane</t>
  </si>
  <si>
    <t>GO:0031305</t>
  </si>
  <si>
    <t>integral component of mitochondrial inner membrane</t>
  </si>
  <si>
    <t>GO:0031306</t>
  </si>
  <si>
    <t>intrinsic component of mitochondrial outer membrane</t>
  </si>
  <si>
    <t>GO:0031307</t>
  </si>
  <si>
    <t>integral component of mitochondrial outer membrane</t>
  </si>
  <si>
    <t>GO:0031312</t>
  </si>
  <si>
    <t>extrinsic component of organelle membrane</t>
  </si>
  <si>
    <t>GO:0031313</t>
  </si>
  <si>
    <t>extrinsic component of endosome membrane</t>
  </si>
  <si>
    <t>GO:0031314</t>
  </si>
  <si>
    <t>extrinsic component of mitochondrial inner membrane</t>
  </si>
  <si>
    <t>GO:0031315</t>
  </si>
  <si>
    <t>extrinsic component of mitochondrial outer membrane</t>
  </si>
  <si>
    <t>GO:0031323</t>
  </si>
  <si>
    <t>regulation of cellular metabolic process</t>
  </si>
  <si>
    <t>GO:0031324</t>
  </si>
  <si>
    <t>negative regulation of cellular metabolic process</t>
  </si>
  <si>
    <t>GO:0031325</t>
  </si>
  <si>
    <t>positive regulation of cellular metabolic process</t>
  </si>
  <si>
    <t>GO:0031326</t>
  </si>
  <si>
    <t>regulation of cellular biosynthetic process</t>
  </si>
  <si>
    <t>GO:0031327</t>
  </si>
  <si>
    <t>negative regulation of cellular biosynthetic process</t>
  </si>
  <si>
    <t>GO:0031328</t>
  </si>
  <si>
    <t>positive regulation of cellular biosynthetic process</t>
  </si>
  <si>
    <t>GO:0031329</t>
  </si>
  <si>
    <t>regulation of cellular catabolic process</t>
  </si>
  <si>
    <t>GO:0031330</t>
  </si>
  <si>
    <t>negative regulation of cellular catabolic process</t>
  </si>
  <si>
    <t>GO:0031331</t>
  </si>
  <si>
    <t>positive regulation of cellular catabolic process</t>
  </si>
  <si>
    <t>GO:0031332</t>
  </si>
  <si>
    <t>RNAi effector complex</t>
  </si>
  <si>
    <t>GO:0031333</t>
  </si>
  <si>
    <t>negative regulation of protein-containing complex assembly</t>
  </si>
  <si>
    <t>GO:0031334</t>
  </si>
  <si>
    <t>positive regulation of protein-containing complex assembly</t>
  </si>
  <si>
    <t>GO:0031338</t>
  </si>
  <si>
    <t>regulation of vesicle fusion</t>
  </si>
  <si>
    <t>GO:0031339</t>
  </si>
  <si>
    <t>negative regulation of vesicle fusion</t>
  </si>
  <si>
    <t>GO:0031340</t>
  </si>
  <si>
    <t>positive regulation of vesicle fusion</t>
  </si>
  <si>
    <t>GO:0031344</t>
  </si>
  <si>
    <t>regulation of cell projection organization</t>
  </si>
  <si>
    <t>GO:0031345</t>
  </si>
  <si>
    <t>negative regulation of cell projection organization</t>
  </si>
  <si>
    <t>GO:0031346</t>
  </si>
  <si>
    <t>positive regulation of cell projection organization</t>
  </si>
  <si>
    <t>GO:0031347</t>
  </si>
  <si>
    <t>regulation of defense response</t>
  </si>
  <si>
    <t>GO:0031348</t>
  </si>
  <si>
    <t>negative regulation of defense response</t>
  </si>
  <si>
    <t>GO:0031349</t>
  </si>
  <si>
    <t>positive regulation of defense response</t>
  </si>
  <si>
    <t>GO:0031362</t>
  </si>
  <si>
    <t>anchored component of external side of plasma membrane</t>
  </si>
  <si>
    <t>GO:0031365</t>
  </si>
  <si>
    <t>N-terminal protein amino acid modification</t>
  </si>
  <si>
    <t>GO:0031369</t>
  </si>
  <si>
    <t>translation initiation factor binding</t>
  </si>
  <si>
    <t>GO:0031370</t>
  </si>
  <si>
    <t>eukaryotic initiation factor 4G binding</t>
  </si>
  <si>
    <t>GO:0031371</t>
  </si>
  <si>
    <t>ubiquitin conjugating enzyme complex</t>
  </si>
  <si>
    <t>GO:0031386</t>
  </si>
  <si>
    <t>protein tag</t>
  </si>
  <si>
    <t>GO:0031390</t>
  </si>
  <si>
    <t>Ctf18 RFC-like complex</t>
  </si>
  <si>
    <t>GO:0031391</t>
  </si>
  <si>
    <t>Elg1 RFC-like complex</t>
  </si>
  <si>
    <t>GO:0031396</t>
  </si>
  <si>
    <t>regulation of protein ubiquitination</t>
  </si>
  <si>
    <t>GO:0031397</t>
  </si>
  <si>
    <t>negative regulation of protein ubiquitination</t>
  </si>
  <si>
    <t>GO:0031398</t>
  </si>
  <si>
    <t>positive regulation of protein ubiquitination</t>
  </si>
  <si>
    <t>GO:0031399</t>
  </si>
  <si>
    <t>regulation of protein modification process</t>
  </si>
  <si>
    <t>GO:0031400</t>
  </si>
  <si>
    <t>negative regulation of protein modification process</t>
  </si>
  <si>
    <t>GO:0031401</t>
  </si>
  <si>
    <t>positive regulation of protein modification process</t>
  </si>
  <si>
    <t>GO:0031402</t>
  </si>
  <si>
    <t>sodium ion binding</t>
  </si>
  <si>
    <t>GO:0031406</t>
  </si>
  <si>
    <t>carboxylic acid binding</t>
  </si>
  <si>
    <t>GO:0031410</t>
  </si>
  <si>
    <t>cytoplasmic vesicle</t>
  </si>
  <si>
    <t>GO:0031414</t>
  </si>
  <si>
    <t>N-terminal protein acetyltransferase complex</t>
  </si>
  <si>
    <t>GO:0031415</t>
  </si>
  <si>
    <t>NatA complex</t>
  </si>
  <si>
    <t>GO:0031416</t>
  </si>
  <si>
    <t>NatB complex</t>
  </si>
  <si>
    <t>GO:0031417</t>
  </si>
  <si>
    <t>NatC complex</t>
  </si>
  <si>
    <t>GO:0031420</t>
  </si>
  <si>
    <t>alkali metal ion binding</t>
  </si>
  <si>
    <t>GO:0031426</t>
  </si>
  <si>
    <t>polycistronic mRNA processing</t>
  </si>
  <si>
    <t>GO:0031428</t>
  </si>
  <si>
    <t>box C/D RNP complex</t>
  </si>
  <si>
    <t>GO:0031429</t>
  </si>
  <si>
    <t>box H/ACA snoRNP complex</t>
  </si>
  <si>
    <t>GO:0031430</t>
  </si>
  <si>
    <t>M band</t>
  </si>
  <si>
    <t>GO:0031431</t>
  </si>
  <si>
    <t>Dbf4-dependent protein kinase complex</t>
  </si>
  <si>
    <t>GO:0031434</t>
  </si>
  <si>
    <t>mitogen-activated protein kinase kinase binding</t>
  </si>
  <si>
    <t>GO:0031435</t>
  </si>
  <si>
    <t>mitogen-activated protein kinase kinase kinase binding</t>
  </si>
  <si>
    <t>GO:0031440</t>
  </si>
  <si>
    <t>regulation of mRNA 3'-end processing</t>
  </si>
  <si>
    <t>GO:0031441</t>
  </si>
  <si>
    <t>negative regulation of mRNA 3'-end processing</t>
  </si>
  <si>
    <t>GO:0031445</t>
  </si>
  <si>
    <t>regulation of heterochromatin assembly</t>
  </si>
  <si>
    <t>GO:0031452</t>
  </si>
  <si>
    <t>negative regulation of heterochromatin assembly</t>
  </si>
  <si>
    <t>GO:0031453</t>
  </si>
  <si>
    <t>positive regulation of heterochromatin assembly</t>
  </si>
  <si>
    <t>GO:0031454</t>
  </si>
  <si>
    <t>regulation of extent of heterochromatin assembly</t>
  </si>
  <si>
    <t>GO:0031461</t>
  </si>
  <si>
    <t>cullin-RING ubiquitin ligase complex</t>
  </si>
  <si>
    <t>GO:0031462</t>
  </si>
  <si>
    <t>Cul2-RING ubiquitin ligase complex</t>
  </si>
  <si>
    <t>GO:0031463</t>
  </si>
  <si>
    <t>Cul3-RING ubiquitin ligase complex</t>
  </si>
  <si>
    <t>GO:0031466</t>
  </si>
  <si>
    <t>Cul5-RING ubiquitin ligase complex</t>
  </si>
  <si>
    <t>GO:0031467</t>
  </si>
  <si>
    <t>Cul7-RING ubiquitin ligase complex</t>
  </si>
  <si>
    <t>GO:0031468</t>
  </si>
  <si>
    <t>nuclear envelope reassembly</t>
  </si>
  <si>
    <t>GO:0031475</t>
  </si>
  <si>
    <t>myosin V complex</t>
  </si>
  <si>
    <t>GO:0031476</t>
  </si>
  <si>
    <t>myosin VI complex</t>
  </si>
  <si>
    <t>GO:0031477</t>
  </si>
  <si>
    <t>myosin VII complex</t>
  </si>
  <si>
    <t>GO:0031489</t>
  </si>
  <si>
    <t>myosin V binding</t>
  </si>
  <si>
    <t>GO:0031490</t>
  </si>
  <si>
    <t>chromatin DNA binding</t>
  </si>
  <si>
    <t>GO:0031491</t>
  </si>
  <si>
    <t>nucleosome binding</t>
  </si>
  <si>
    <t>GO:0031492</t>
  </si>
  <si>
    <t>nucleosomal DNA binding</t>
  </si>
  <si>
    <t>GO:0031494</t>
  </si>
  <si>
    <t>regulation of mating type switching</t>
  </si>
  <si>
    <t>GO:0031497</t>
  </si>
  <si>
    <t>chromatin assembly</t>
  </si>
  <si>
    <t>GO:0031498</t>
  </si>
  <si>
    <t>chromatin disassembly</t>
  </si>
  <si>
    <t>GO:0031501</t>
  </si>
  <si>
    <t>mannosyltransferase complex</t>
  </si>
  <si>
    <t>GO:0031503</t>
  </si>
  <si>
    <t>protein-containing complex localization</t>
  </si>
  <si>
    <t>GO:0031507</t>
  </si>
  <si>
    <t>heterochromatin assembly</t>
  </si>
  <si>
    <t>GO:0031510</t>
  </si>
  <si>
    <t>SUMO activating enzyme complex</t>
  </si>
  <si>
    <t>GO:0031514</t>
  </si>
  <si>
    <t>motile cilium</t>
  </si>
  <si>
    <t>GO:0031515</t>
  </si>
  <si>
    <t>tRNA (m1A) methyltransferase complex</t>
  </si>
  <si>
    <t>GO:0031519</t>
  </si>
  <si>
    <t>PcG protein complex</t>
  </si>
  <si>
    <t>GO:0031523</t>
  </si>
  <si>
    <t>Myb complex</t>
  </si>
  <si>
    <t>GO:0031526</t>
  </si>
  <si>
    <t>brush border membrane</t>
  </si>
  <si>
    <t>GO:0031528</t>
  </si>
  <si>
    <t>microvillus membrane</t>
  </si>
  <si>
    <t>GO:0031532</t>
  </si>
  <si>
    <t>actin cytoskeleton reorganization</t>
  </si>
  <si>
    <t>GO:0031534</t>
  </si>
  <si>
    <t>minus-end directed microtubule sliding</t>
  </si>
  <si>
    <t>GO:0031535</t>
  </si>
  <si>
    <t>plus-end directed microtubule sliding</t>
  </si>
  <si>
    <t>GO:0031536</t>
  </si>
  <si>
    <t>positive regulation of exit from mitosis</t>
  </si>
  <si>
    <t>GO:0031543</t>
  </si>
  <si>
    <t>peptidyl-proline dioxygenase activity</t>
  </si>
  <si>
    <t>GO:0031545</t>
  </si>
  <si>
    <t>peptidyl-proline 4-dioxygenase activity</t>
  </si>
  <si>
    <t>GO:0031566</t>
  </si>
  <si>
    <t>actomyosin contractile ring maintenance</t>
  </si>
  <si>
    <t>GO:0031570</t>
  </si>
  <si>
    <t>DNA integrity checkpoint</t>
  </si>
  <si>
    <t>GO:0031571</t>
  </si>
  <si>
    <t>mitotic G1 DNA damage checkpoint</t>
  </si>
  <si>
    <t>GO:0031572</t>
  </si>
  <si>
    <t>G2 DNA damage checkpoint</t>
  </si>
  <si>
    <t>GO:0031573</t>
  </si>
  <si>
    <t>intra-S DNA damage checkpoint</t>
  </si>
  <si>
    <t>GO:0031577</t>
  </si>
  <si>
    <t>spindle checkpoint</t>
  </si>
  <si>
    <t>GO:0031588</t>
  </si>
  <si>
    <t>nucleotide-activated protein kinase complex</t>
  </si>
  <si>
    <t>GO:0031589</t>
  </si>
  <si>
    <t>cell-substrate adhesion</t>
  </si>
  <si>
    <t>GO:0031593</t>
  </si>
  <si>
    <t>polyubiquitin modification-dependent protein binding</t>
  </si>
  <si>
    <t>GO:0031594</t>
  </si>
  <si>
    <t>neuromuscular junction</t>
  </si>
  <si>
    <t>GO:0031595</t>
  </si>
  <si>
    <t>nuclear proteasome complex</t>
  </si>
  <si>
    <t>GO:0031597</t>
  </si>
  <si>
    <t>cytosolic proteasome complex</t>
  </si>
  <si>
    <t>GO:0031616</t>
  </si>
  <si>
    <t>spindle pole centrosome</t>
  </si>
  <si>
    <t>GO:0031623</t>
  </si>
  <si>
    <t>receptor internalization</t>
  </si>
  <si>
    <t>GO:0031624</t>
  </si>
  <si>
    <t>ubiquitin conjugating enzyme binding</t>
  </si>
  <si>
    <t>GO:0031625</t>
  </si>
  <si>
    <t>ubiquitin protein ligase binding</t>
  </si>
  <si>
    <t>GO:0031629</t>
  </si>
  <si>
    <t>synaptic vesicle fusion to presynaptic active zone membrane</t>
  </si>
  <si>
    <t>GO:0031630</t>
  </si>
  <si>
    <t>regulation of synaptic vesicle fusion to presynaptic active zone membrane</t>
  </si>
  <si>
    <t>GO:0031631</t>
  </si>
  <si>
    <t>negative regulation of synaptic vesicle fusion to presynaptic active zone membrane</t>
  </si>
  <si>
    <t>GO:0031638</t>
  </si>
  <si>
    <t>zymogen activation</t>
  </si>
  <si>
    <t>GO:0031644</t>
  </si>
  <si>
    <t>regulation of nervous system process</t>
  </si>
  <si>
    <t>GO:0031645</t>
  </si>
  <si>
    <t>negative regulation of nervous system process</t>
  </si>
  <si>
    <t>GO:0031646</t>
  </si>
  <si>
    <t>positive regulation of nervous system process</t>
  </si>
  <si>
    <t>GO:0031647</t>
  </si>
  <si>
    <t>regulation of protein stability</t>
  </si>
  <si>
    <t>GO:0031648</t>
  </si>
  <si>
    <t>protein destabilization</t>
  </si>
  <si>
    <t>GO:0031660</t>
  </si>
  <si>
    <t>regulation of cyclin-dependent protein serine/threonine kinase activity involved in G2/M transition of mitotic cell cycle</t>
  </si>
  <si>
    <t>GO:0031667</t>
  </si>
  <si>
    <t>response to nutrient levels</t>
  </si>
  <si>
    <t>GO:0031668</t>
  </si>
  <si>
    <t>cellular response to extracellular stimulus</t>
  </si>
  <si>
    <t>GO:0031669</t>
  </si>
  <si>
    <t>cellular response to nutrient levels</t>
  </si>
  <si>
    <t>GO:0031670</t>
  </si>
  <si>
    <t>cellular response to nutrient</t>
  </si>
  <si>
    <t>GO:0031672</t>
  </si>
  <si>
    <t>A band</t>
  </si>
  <si>
    <t>GO:0031673</t>
  </si>
  <si>
    <t>H zone</t>
  </si>
  <si>
    <t>GO:0031674</t>
  </si>
  <si>
    <t>I band</t>
  </si>
  <si>
    <t>GO:0031683</t>
  </si>
  <si>
    <t>G-protein beta/gamma-subunit complex binding</t>
  </si>
  <si>
    <t>GO:0031752</t>
  </si>
  <si>
    <t>D5 dopamine receptor binding</t>
  </si>
  <si>
    <t>GO:0031848</t>
  </si>
  <si>
    <t>protection from non-homologous end joining at telomere</t>
  </si>
  <si>
    <t>GO:0031887</t>
  </si>
  <si>
    <t>lipid droplet transport along microtubule</t>
  </si>
  <si>
    <t>GO:0031901</t>
  </si>
  <si>
    <t>early endosome membrane</t>
  </si>
  <si>
    <t>GO:0031902</t>
  </si>
  <si>
    <t>late endosome membrane</t>
  </si>
  <si>
    <t>GO:0031903</t>
  </si>
  <si>
    <t>microbody membrane</t>
  </si>
  <si>
    <t>GO:0031929</t>
  </si>
  <si>
    <t>TOR signaling</t>
  </si>
  <si>
    <t>GO:0031931</t>
  </si>
  <si>
    <t>TORC1 complex</t>
  </si>
  <si>
    <t>GO:0031932</t>
  </si>
  <si>
    <t>TORC2 complex</t>
  </si>
  <si>
    <t>GO:0031933</t>
  </si>
  <si>
    <t>obsolete telomeric heterochromatin</t>
  </si>
  <si>
    <t>GO:0031935</t>
  </si>
  <si>
    <t>regulation of chromatin silencing</t>
  </si>
  <si>
    <t>GO:0031936</t>
  </si>
  <si>
    <t>negative regulation of chromatin silencing</t>
  </si>
  <si>
    <t>GO:0031937</t>
  </si>
  <si>
    <t>positive regulation of chromatin silencing</t>
  </si>
  <si>
    <t>GO:0031938</t>
  </si>
  <si>
    <t>regulation of chromatin silencing at telomere</t>
  </si>
  <si>
    <t>GO:0031940</t>
  </si>
  <si>
    <t>positive regulation of chromatin silencing at telomere</t>
  </si>
  <si>
    <t>GO:0031952</t>
  </si>
  <si>
    <t>regulation of protein autophosphorylation</t>
  </si>
  <si>
    <t>GO:0031954</t>
  </si>
  <si>
    <t>positive regulation of protein autophosphorylation</t>
  </si>
  <si>
    <t>GO:0031957</t>
  </si>
  <si>
    <t>very long-chain fatty acid-CoA ligase activity</t>
  </si>
  <si>
    <t>GO:0031964</t>
  </si>
  <si>
    <t>beta-alanyl-histamine hydrolase activity</t>
  </si>
  <si>
    <t>GO:0031965</t>
  </si>
  <si>
    <t>nuclear membrane</t>
  </si>
  <si>
    <t>GO:0031966</t>
  </si>
  <si>
    <t>mitochondrial membrane</t>
  </si>
  <si>
    <t>GO:0031967</t>
  </si>
  <si>
    <t>organelle envelope</t>
  </si>
  <si>
    <t>GO:0031968</t>
  </si>
  <si>
    <t>organelle outer membrane</t>
  </si>
  <si>
    <t>GO:0031970</t>
  </si>
  <si>
    <t>organelle envelope lumen</t>
  </si>
  <si>
    <t>GO:0031974</t>
  </si>
  <si>
    <t>membrane-enclosed lumen</t>
  </si>
  <si>
    <t>GO:0031975</t>
  </si>
  <si>
    <t>envelope</t>
  </si>
  <si>
    <t>GO:0031981</t>
  </si>
  <si>
    <t>nuclear lumen</t>
  </si>
  <si>
    <t>GO:0031982</t>
  </si>
  <si>
    <t>vesicle</t>
  </si>
  <si>
    <t>GO:0031984</t>
  </si>
  <si>
    <t>organelle subcompartment</t>
  </si>
  <si>
    <t>GO:0031985</t>
  </si>
  <si>
    <t>Golgi cisterna</t>
  </si>
  <si>
    <t>GO:0031990</t>
  </si>
  <si>
    <t>mRNA export from nucleus in response to heat stress</t>
  </si>
  <si>
    <t>GO:0031991</t>
  </si>
  <si>
    <t>regulation of actomyosin contractile ring contraction</t>
  </si>
  <si>
    <t>GO:0031998</t>
  </si>
  <si>
    <t>regulation of fatty acid beta-oxidation</t>
  </si>
  <si>
    <t>GO:0032006</t>
  </si>
  <si>
    <t>regulation of TOR signaling</t>
  </si>
  <si>
    <t>GO:0032007</t>
  </si>
  <si>
    <t>negative regulation of TOR signaling</t>
  </si>
  <si>
    <t>GO:0032008</t>
  </si>
  <si>
    <t>positive regulation of TOR signaling</t>
  </si>
  <si>
    <t>GO:0032011</t>
  </si>
  <si>
    <t>ARF protein signal transduction</t>
  </si>
  <si>
    <t>GO:0032012</t>
  </si>
  <si>
    <t>regulation of ARF protein signal transduction</t>
  </si>
  <si>
    <t>GO:0032014</t>
  </si>
  <si>
    <t>positive regulation of ARF protein signal transduction</t>
  </si>
  <si>
    <t>GO:0032021</t>
  </si>
  <si>
    <t>NELF complex</t>
  </si>
  <si>
    <t>GO:0032024</t>
  </si>
  <si>
    <t>positive regulation of insulin secretion</t>
  </si>
  <si>
    <t>GO:0032027</t>
  </si>
  <si>
    <t>myosin light chain binding</t>
  </si>
  <si>
    <t>GO:0032028</t>
  </si>
  <si>
    <t>myosin head/neck binding</t>
  </si>
  <si>
    <t>GO:0032033</t>
  </si>
  <si>
    <t>myosin II light chain binding</t>
  </si>
  <si>
    <t>GO:0032036</t>
  </si>
  <si>
    <t>myosin heavy chain binding</t>
  </si>
  <si>
    <t>GO:0032038</t>
  </si>
  <si>
    <t>myosin II heavy chain binding</t>
  </si>
  <si>
    <t>GO:0032039</t>
  </si>
  <si>
    <t>integrator complex</t>
  </si>
  <si>
    <t>GO:0032040</t>
  </si>
  <si>
    <t>small-subunit processome</t>
  </si>
  <si>
    <t>GO:0032042</t>
  </si>
  <si>
    <t>mitochondrial DNA metabolic process</t>
  </si>
  <si>
    <t>GO:0032044</t>
  </si>
  <si>
    <t>DSIF complex</t>
  </si>
  <si>
    <t>GO:0032045</t>
  </si>
  <si>
    <t>guanyl-nucleotide exchange factor complex</t>
  </si>
  <si>
    <t>GO:0032048</t>
  </si>
  <si>
    <t>cardiolipin metabolic process</t>
  </si>
  <si>
    <t>GO:0032049</t>
  </si>
  <si>
    <t>cardiolipin biosynthetic process</t>
  </si>
  <si>
    <t>GO:0032050</t>
  </si>
  <si>
    <t>clathrin heavy chain binding</t>
  </si>
  <si>
    <t>GO:0032051</t>
  </si>
  <si>
    <t>clathrin light chain binding</t>
  </si>
  <si>
    <t>GO:0032053</t>
  </si>
  <si>
    <t>ciliary basal body organization</t>
  </si>
  <si>
    <t>GO:0032065</t>
  </si>
  <si>
    <t>maintenance of protein location in cell cortex</t>
  </si>
  <si>
    <t>GO:0032069</t>
  </si>
  <si>
    <t>regulation of nuclease activity</t>
  </si>
  <si>
    <t>GO:0032074</t>
  </si>
  <si>
    <t>negative regulation of nuclease activity</t>
  </si>
  <si>
    <t>GO:0032091</t>
  </si>
  <si>
    <t>negative regulation of protein binding</t>
  </si>
  <si>
    <t>GO:0032092</t>
  </si>
  <si>
    <t>positive regulation of protein binding</t>
  </si>
  <si>
    <t>GO:0032093</t>
  </si>
  <si>
    <t>SAM domain binding</t>
  </si>
  <si>
    <t>GO:0032101</t>
  </si>
  <si>
    <t>regulation of response to external stimulus</t>
  </si>
  <si>
    <t>GO:0032102</t>
  </si>
  <si>
    <t>negative regulation of response to external stimulus</t>
  </si>
  <si>
    <t>GO:0032103</t>
  </si>
  <si>
    <t>positive regulation of response to external stimulus</t>
  </si>
  <si>
    <t>GO:0032116</t>
  </si>
  <si>
    <t>SMC loading complex</t>
  </si>
  <si>
    <t>GO:0032133</t>
  </si>
  <si>
    <t>chromosome passenger complex</t>
  </si>
  <si>
    <t>GO:0032135</t>
  </si>
  <si>
    <t>DNA insertion or deletion binding</t>
  </si>
  <si>
    <t>GO:0032137</t>
  </si>
  <si>
    <t>guanine/thymine mispair binding</t>
  </si>
  <si>
    <t>GO:0032138</t>
  </si>
  <si>
    <t>single base insertion or deletion binding</t>
  </si>
  <si>
    <t>GO:0032147</t>
  </si>
  <si>
    <t>activation of protein kinase activity</t>
  </si>
  <si>
    <t>GO:0032153</t>
  </si>
  <si>
    <t>cell division site</t>
  </si>
  <si>
    <t>GO:0032154</t>
  </si>
  <si>
    <t>cleavage furrow</t>
  </si>
  <si>
    <t>GO:0032155</t>
  </si>
  <si>
    <t>obsolete cell division site part</t>
  </si>
  <si>
    <t>GO:0032156</t>
  </si>
  <si>
    <t>septin cytoskeleton</t>
  </si>
  <si>
    <t>GO:0032182</t>
  </si>
  <si>
    <t>ubiquitin-like protein binding</t>
  </si>
  <si>
    <t>GO:0032185</t>
  </si>
  <si>
    <t>septin cytoskeleton organization</t>
  </si>
  <si>
    <t>GO:0032187</t>
  </si>
  <si>
    <t>actomyosin contractile ring localization</t>
  </si>
  <si>
    <t>GO:0032189</t>
  </si>
  <si>
    <t>maintenance of actomyosin contractile ring localization</t>
  </si>
  <si>
    <t>GO:0032194</t>
  </si>
  <si>
    <t>ubiquinone biosynthetic process via 3,4-dihydroxy-5-polyprenylbenzoate</t>
  </si>
  <si>
    <t>GO:0032200</t>
  </si>
  <si>
    <t>telomere organization</t>
  </si>
  <si>
    <t>GO:0032204</t>
  </si>
  <si>
    <t>regulation of telomere maintenance</t>
  </si>
  <si>
    <t>GO:0032205</t>
  </si>
  <si>
    <t>negative regulation of telomere maintenance</t>
  </si>
  <si>
    <t>GO:0032210</t>
  </si>
  <si>
    <t>regulation of telomere maintenance via telomerase</t>
  </si>
  <si>
    <t>GO:0032211</t>
  </si>
  <si>
    <t>negative regulation of telomere maintenance via telomerase</t>
  </si>
  <si>
    <t>GO:0032222</t>
  </si>
  <si>
    <t>regulation of synaptic transmission, cholinergic</t>
  </si>
  <si>
    <t>GO:0032223</t>
  </si>
  <si>
    <t>negative regulation of synaptic transmission, cholinergic</t>
  </si>
  <si>
    <t>GO:0032224</t>
  </si>
  <si>
    <t>positive regulation of synaptic transmission, cholinergic</t>
  </si>
  <si>
    <t>GO:0032225</t>
  </si>
  <si>
    <t>regulation of synaptic transmission, dopaminergic</t>
  </si>
  <si>
    <t>GO:0032228</t>
  </si>
  <si>
    <t>regulation of synaptic transmission, GABAergic</t>
  </si>
  <si>
    <t>GO:0032229</t>
  </si>
  <si>
    <t>negative regulation of synaptic transmission, GABAergic</t>
  </si>
  <si>
    <t>GO:0032231</t>
  </si>
  <si>
    <t>regulation of actin filament bundle assembly</t>
  </si>
  <si>
    <t>GO:0032232</t>
  </si>
  <si>
    <t>negative regulation of actin filament bundle assembly</t>
  </si>
  <si>
    <t>GO:0032233</t>
  </si>
  <si>
    <t>positive regulation of actin filament bundle assembly</t>
  </si>
  <si>
    <t>GO:0032237</t>
  </si>
  <si>
    <t>activation of store-operated calcium channel activity</t>
  </si>
  <si>
    <t>GO:0032239</t>
  </si>
  <si>
    <t>regulation of nucleobase-containing compound transport</t>
  </si>
  <si>
    <t>GO:0032241</t>
  </si>
  <si>
    <t>positive regulation of nucleobase-containing compound transport</t>
  </si>
  <si>
    <t>GO:0032252</t>
  </si>
  <si>
    <t>secretory granule localization</t>
  </si>
  <si>
    <t>GO:0032253</t>
  </si>
  <si>
    <t>dense core granule localization</t>
  </si>
  <si>
    <t>GO:0032259</t>
  </si>
  <si>
    <t>methylation</t>
  </si>
  <si>
    <t>GO:0032266</t>
  </si>
  <si>
    <t>phosphatidylinositol-3-phosphate binding</t>
  </si>
  <si>
    <t>GO:0032268</t>
  </si>
  <si>
    <t>regulation of cellular protein metabolic process</t>
  </si>
  <si>
    <t>GO:0032269</t>
  </si>
  <si>
    <t>negative regulation of cellular protein metabolic process</t>
  </si>
  <si>
    <t>GO:0032270</t>
  </si>
  <si>
    <t>positive regulation of cellular protein metabolic process</t>
  </si>
  <si>
    <t>GO:0032271</t>
  </si>
  <si>
    <t>regulation of protein polymerization</t>
  </si>
  <si>
    <t>GO:0032272</t>
  </si>
  <si>
    <t>negative regulation of protein polymerization</t>
  </si>
  <si>
    <t>GO:0032273</t>
  </si>
  <si>
    <t>positive regulation of protein polymerization</t>
  </si>
  <si>
    <t>GO:0032279</t>
  </si>
  <si>
    <t>asymmetric synapse</t>
  </si>
  <si>
    <t>GO:0032281</t>
  </si>
  <si>
    <t>AMPA glutamate receptor complex</t>
  </si>
  <si>
    <t>GO:0032291</t>
  </si>
  <si>
    <t>axon ensheathment in central nervous system</t>
  </si>
  <si>
    <t>GO:0032296</t>
  </si>
  <si>
    <t>double-stranded RNA-specific ribonuclease activity</t>
  </si>
  <si>
    <t>GO:0032300</t>
  </si>
  <si>
    <t>mismatch repair complex</t>
  </si>
  <si>
    <t>GO:0032301</t>
  </si>
  <si>
    <t>MutSalpha complex</t>
  </si>
  <si>
    <t>GO:0032302</t>
  </si>
  <si>
    <t>MutSbeta complex</t>
  </si>
  <si>
    <t>GO:0032324</t>
  </si>
  <si>
    <t>molybdopterin cofactor biosynthetic process</t>
  </si>
  <si>
    <t>GO:0032329</t>
  </si>
  <si>
    <t>serine transport</t>
  </si>
  <si>
    <t>GO:0032350</t>
  </si>
  <si>
    <t>regulation of hormone metabolic process</t>
  </si>
  <si>
    <t>GO:0032351</t>
  </si>
  <si>
    <t>negative regulation of hormone metabolic process</t>
  </si>
  <si>
    <t>GO:0032352</t>
  </si>
  <si>
    <t>positive regulation of hormone metabolic process</t>
  </si>
  <si>
    <t>GO:0032353</t>
  </si>
  <si>
    <t>negative regulation of hormone biosynthetic process</t>
  </si>
  <si>
    <t>GO:0032356</t>
  </si>
  <si>
    <t>oxidized DNA binding</t>
  </si>
  <si>
    <t>GO:0032357</t>
  </si>
  <si>
    <t>oxidized purine DNA binding</t>
  </si>
  <si>
    <t>GO:0032365</t>
  </si>
  <si>
    <t>intracellular lipid transport</t>
  </si>
  <si>
    <t>GO:0032368</t>
  </si>
  <si>
    <t>regulation of lipid transport</t>
  </si>
  <si>
    <t>GO:0032370</t>
  </si>
  <si>
    <t>positive regulation of lipid transport</t>
  </si>
  <si>
    <t>GO:0032371</t>
  </si>
  <si>
    <t>regulation of sterol transport</t>
  </si>
  <si>
    <t>GO:0032374</t>
  </si>
  <si>
    <t>regulation of cholesterol transport</t>
  </si>
  <si>
    <t>GO:0032386</t>
  </si>
  <si>
    <t>regulation of intracellular transport</t>
  </si>
  <si>
    <t>GO:0032387</t>
  </si>
  <si>
    <t>negative regulation of intracellular transport</t>
  </si>
  <si>
    <t>GO:0032388</t>
  </si>
  <si>
    <t>positive regulation of intracellular transport</t>
  </si>
  <si>
    <t>GO:0032389</t>
  </si>
  <si>
    <t>MutLalpha complex</t>
  </si>
  <si>
    <t>GO:0032392</t>
  </si>
  <si>
    <t>DNA geometric change</t>
  </si>
  <si>
    <t>GO:0032400</t>
  </si>
  <si>
    <t>melanosome localization</t>
  </si>
  <si>
    <t>GO:0032401</t>
  </si>
  <si>
    <t>establishment of melanosome localization</t>
  </si>
  <si>
    <t>GO:0032402</t>
  </si>
  <si>
    <t>melanosome transport</t>
  </si>
  <si>
    <t>GO:0032409</t>
  </si>
  <si>
    <t>regulation of transporter activity</t>
  </si>
  <si>
    <t>GO:0032410</t>
  </si>
  <si>
    <t>negative regulation of transporter activity</t>
  </si>
  <si>
    <t>GO:0032411</t>
  </si>
  <si>
    <t>positive regulation of transporter activity</t>
  </si>
  <si>
    <t>GO:0032412</t>
  </si>
  <si>
    <t>regulation of ion transmembrane transporter activity</t>
  </si>
  <si>
    <t>GO:0032413</t>
  </si>
  <si>
    <t>negative regulation of ion transmembrane transporter activity</t>
  </si>
  <si>
    <t>GO:0032414</t>
  </si>
  <si>
    <t>positive regulation of ion transmembrane transporter activity</t>
  </si>
  <si>
    <t>GO:0032418</t>
  </si>
  <si>
    <t>lysosome localization</t>
  </si>
  <si>
    <t>GO:0032419</t>
  </si>
  <si>
    <t>extrinsic component of lysosome membrane</t>
  </si>
  <si>
    <t>GO:0032432</t>
  </si>
  <si>
    <t>actin filament bundle</t>
  </si>
  <si>
    <t>GO:0032433</t>
  </si>
  <si>
    <t>filopodium tip</t>
  </si>
  <si>
    <t>GO:0032434</t>
  </si>
  <si>
    <t>regulation of proteasomal ubiquitin-dependent protein catabolic process</t>
  </si>
  <si>
    <t>GO:0032435</t>
  </si>
  <si>
    <t>negative regulation of proteasomal ubiquitin-dependent protein catabolic process</t>
  </si>
  <si>
    <t>GO:0032436</t>
  </si>
  <si>
    <t>positive regulation of proteasomal ubiquitin-dependent protein catabolic process</t>
  </si>
  <si>
    <t>GO:0032438</t>
  </si>
  <si>
    <t>melanosome organization</t>
  </si>
  <si>
    <t>GO:0032446</t>
  </si>
  <si>
    <t>protein modification by small protein conjugation</t>
  </si>
  <si>
    <t>GO:0032447</t>
  </si>
  <si>
    <t>protein urmylation</t>
  </si>
  <si>
    <t>GO:0032450</t>
  </si>
  <si>
    <t>maltose alpha-glucosidase activity</t>
  </si>
  <si>
    <t>GO:0032451</t>
  </si>
  <si>
    <t>demethylase activity</t>
  </si>
  <si>
    <t>GO:0032452</t>
  </si>
  <si>
    <t>histone demethylase activity</t>
  </si>
  <si>
    <t>GO:0032453</t>
  </si>
  <si>
    <t>histone demethylase activity (H3-K4 specific)</t>
  </si>
  <si>
    <t>GO:0032454</t>
  </si>
  <si>
    <t>histone demethylase activity (H3-K9 specific)</t>
  </si>
  <si>
    <t>GO:0032456</t>
  </si>
  <si>
    <t>endocytic recycling</t>
  </si>
  <si>
    <t>GO:0032459</t>
  </si>
  <si>
    <t>regulation of protein oligomerization</t>
  </si>
  <si>
    <t>GO:0032460</t>
  </si>
  <si>
    <t>negative regulation of protein oligomerization</t>
  </si>
  <si>
    <t>GO:0032461</t>
  </si>
  <si>
    <t>positive regulation of protein oligomerization</t>
  </si>
  <si>
    <t>GO:0032465</t>
  </si>
  <si>
    <t>regulation of cytokinesis</t>
  </si>
  <si>
    <t>GO:0032467</t>
  </si>
  <si>
    <t>positive regulation of cytokinesis</t>
  </si>
  <si>
    <t>GO:0032469</t>
  </si>
  <si>
    <t>endoplasmic reticulum calcium ion homeostasis</t>
  </si>
  <si>
    <t>GO:0032471</t>
  </si>
  <si>
    <t>negative regulation of endoplasmic reticulum calcium ion concentration</t>
  </si>
  <si>
    <t>GO:0032482</t>
  </si>
  <si>
    <t>Rab protein signal transduction</t>
  </si>
  <si>
    <t>GO:0032483</t>
  </si>
  <si>
    <t>regulation of Rab protein signal transduction</t>
  </si>
  <si>
    <t>GO:0032485</t>
  </si>
  <si>
    <t>regulation of Ral protein signal transduction</t>
  </si>
  <si>
    <t>GO:0032486</t>
  </si>
  <si>
    <t>Rap protein signal transduction</t>
  </si>
  <si>
    <t>GO:0032487</t>
  </si>
  <si>
    <t>regulation of Rap protein signal transduction</t>
  </si>
  <si>
    <t>GO:0032489</t>
  </si>
  <si>
    <t>regulation of Cdc42 protein signal transduction</t>
  </si>
  <si>
    <t>GO:0032490</t>
  </si>
  <si>
    <t>detection of molecule of bacterial origin</t>
  </si>
  <si>
    <t>GO:0032494</t>
  </si>
  <si>
    <t>response to peptidoglycan</t>
  </si>
  <si>
    <t>GO:0032496</t>
  </si>
  <si>
    <t>response to lipopolysaccharide</t>
  </si>
  <si>
    <t>GO:0032499</t>
  </si>
  <si>
    <t>detection of peptidoglycan</t>
  </si>
  <si>
    <t>GO:0032500</t>
  </si>
  <si>
    <t>muramyl dipeptide binding</t>
  </si>
  <si>
    <t>GO:0032501</t>
  </si>
  <si>
    <t>multicellular organismal process</t>
  </si>
  <si>
    <t>GO:0032502</t>
  </si>
  <si>
    <t>developmental process</t>
  </si>
  <si>
    <t>GO:0032504</t>
  </si>
  <si>
    <t>multicellular organism reproduction</t>
  </si>
  <si>
    <t>GO:0032506</t>
  </si>
  <si>
    <t>cytokinetic process</t>
  </si>
  <si>
    <t>GO:0032507</t>
  </si>
  <si>
    <t>maintenance of protein location in cell</t>
  </si>
  <si>
    <t>GO:0032508</t>
  </si>
  <si>
    <t>DNA duplex unwinding</t>
  </si>
  <si>
    <t>GO:0032509</t>
  </si>
  <si>
    <t>endosome transport via multivesicular body sorting pathway</t>
  </si>
  <si>
    <t>GO:0032510</t>
  </si>
  <si>
    <t>endosome to lysosome transport via multivesicular body sorting pathway</t>
  </si>
  <si>
    <t>GO:0032511</t>
  </si>
  <si>
    <t>late endosome to vacuole transport via multivesicular body sorting pathway</t>
  </si>
  <si>
    <t>GO:0032515</t>
  </si>
  <si>
    <t>negative regulation of phosphoprotein phosphatase activity</t>
  </si>
  <si>
    <t>GO:0032527</t>
  </si>
  <si>
    <t>protein exit from endoplasmic reticulum</t>
  </si>
  <si>
    <t>GO:0032528</t>
  </si>
  <si>
    <t>microvillus organization</t>
  </si>
  <si>
    <t>GO:0032529</t>
  </si>
  <si>
    <t>follicle cell microvillus organization</t>
  </si>
  <si>
    <t>GO:0032530</t>
  </si>
  <si>
    <t>regulation of microvillus organization</t>
  </si>
  <si>
    <t>GO:0032531</t>
  </si>
  <si>
    <t>regulation of follicle cell microvillus organization</t>
  </si>
  <si>
    <t>GO:0032532</t>
  </si>
  <si>
    <t>regulation of microvillus length</t>
  </si>
  <si>
    <t>GO:0032533</t>
  </si>
  <si>
    <t>regulation of follicle cell microvillus length</t>
  </si>
  <si>
    <t>GO:0032535</t>
  </si>
  <si>
    <t>regulation of cellular component size</t>
  </si>
  <si>
    <t>GO:0032536</t>
  </si>
  <si>
    <t>regulation of cell projection size</t>
  </si>
  <si>
    <t>GO:0032543</t>
  </si>
  <si>
    <t>mitochondrial translation</t>
  </si>
  <si>
    <t>GO:0032545</t>
  </si>
  <si>
    <t>CURI complex</t>
  </si>
  <si>
    <t>GO:0032549</t>
  </si>
  <si>
    <t>ribonucleoside binding</t>
  </si>
  <si>
    <t>GO:0032550</t>
  </si>
  <si>
    <t>purine ribonucleoside binding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</si>
  <si>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</si>
  <si>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</si>
  <si>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</si>
  <si>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</si>
  <si>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</si>
  <si>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</si>
  <si>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GO:0032561</t>
  </si>
  <si>
    <t>guanyl ribonucleotide binding</t>
  </si>
  <si>
    <t>GO:0032576</t>
  </si>
  <si>
    <t>O-linoleoyltransferase activity</t>
  </si>
  <si>
    <t>GO:0032577</t>
  </si>
  <si>
    <t>phosphatidylcholine:cardiolipin O-linoleoyltransferase activity</t>
  </si>
  <si>
    <t>GO:0032580</t>
  </si>
  <si>
    <t>Golgi cisterna membrane</t>
  </si>
  <si>
    <t>GO:0032584</t>
  </si>
  <si>
    <t>growth cone membrane</t>
  </si>
  <si>
    <t>GO:0032588</t>
  </si>
  <si>
    <t>trans-Golgi network membrane</t>
  </si>
  <si>
    <t>GO:0032589</t>
  </si>
  <si>
    <t>neuron projection membrane</t>
  </si>
  <si>
    <t>GO:0032590</t>
  </si>
  <si>
    <t>dendrite membrane</t>
  </si>
  <si>
    <t>GO:0032592</t>
  </si>
  <si>
    <t>integral component of mitochondrial membrane</t>
  </si>
  <si>
    <t>GO:0032593</t>
  </si>
  <si>
    <t>insulin-responsive compartment</t>
  </si>
  <si>
    <t>GO:0032768</t>
  </si>
  <si>
    <t>regulation of monooxygenase activity</t>
  </si>
  <si>
    <t>GO:0032769</t>
  </si>
  <si>
    <t>negative regulation of monooxygenase activity</t>
  </si>
  <si>
    <t>GO:0032774</t>
  </si>
  <si>
    <t>RNA biosynthetic process</t>
  </si>
  <si>
    <t>GO:0032775</t>
  </si>
  <si>
    <t>DNA methylation on adenine</t>
  </si>
  <si>
    <t>GO:0032776</t>
  </si>
  <si>
    <t>DNA methylation on cytosine</t>
  </si>
  <si>
    <t>GO:0032777</t>
  </si>
  <si>
    <t>Piccolo NuA4 histone acetyltransferase complex</t>
  </si>
  <si>
    <t>GO:0032780</t>
  </si>
  <si>
    <t>negative regulation of ATPase activity</t>
  </si>
  <si>
    <t>GO:0032781</t>
  </si>
  <si>
    <t>positive regulation of ATPase activity</t>
  </si>
  <si>
    <t>GO:0032783</t>
  </si>
  <si>
    <t>super elongation complex</t>
  </si>
  <si>
    <t>GO:0032784</t>
  </si>
  <si>
    <t>regulation of DNA-templated transcription, elongation</t>
  </si>
  <si>
    <t>GO:0032785</t>
  </si>
  <si>
    <t>negative regulation of DNA-templated transcription, elongation</t>
  </si>
  <si>
    <t>GO:0032786</t>
  </si>
  <si>
    <t>positive regulation of DNA-templated transcription, elongation</t>
  </si>
  <si>
    <t>GO:0032787</t>
  </si>
  <si>
    <t>monocarboxylic acid metabolic process</t>
  </si>
  <si>
    <t>GO:0032790</t>
  </si>
  <si>
    <t>ribosome disassembly</t>
  </si>
  <si>
    <t>GO:0032793</t>
  </si>
  <si>
    <t>positive regulation of CREB transcription factor activity</t>
  </si>
  <si>
    <t>GO:0032794</t>
  </si>
  <si>
    <t>GTPase activating protein binding</t>
  </si>
  <si>
    <t>GO:0032795</t>
  </si>
  <si>
    <t>heterotrimeric G-protein binding</t>
  </si>
  <si>
    <t>GO:0032797</t>
  </si>
  <si>
    <t>SMN complex</t>
  </si>
  <si>
    <t>GO:0032806</t>
  </si>
  <si>
    <t>carboxy-terminal domain protein kinase complex</t>
  </si>
  <si>
    <t>GO:0032807</t>
  </si>
  <si>
    <t>DNA ligase IV complex</t>
  </si>
  <si>
    <t>GO:0032809</t>
  </si>
  <si>
    <t>neuronal cell body membrane</t>
  </si>
  <si>
    <t>GO:0032837</t>
  </si>
  <si>
    <t>distributive segregation</t>
  </si>
  <si>
    <t>GO:0032838</t>
  </si>
  <si>
    <t>plasma membrane bounded cell projection cytoplasm</t>
  </si>
  <si>
    <t>GO:0032868</t>
  </si>
  <si>
    <t>response to insulin</t>
  </si>
  <si>
    <t>GO:0032869</t>
  </si>
  <si>
    <t>cellular response to insulin stimulus</t>
  </si>
  <si>
    <t>GO:0032870</t>
  </si>
  <si>
    <t>cellular response to hormone stimulus</t>
  </si>
  <si>
    <t>GO:0032872</t>
  </si>
  <si>
    <t>regulation of stress-activated MAPK cascade</t>
  </si>
  <si>
    <t>GO:0032873</t>
  </si>
  <si>
    <t>negative regulation of stress-activated MAPK cascade</t>
  </si>
  <si>
    <t>GO:0032874</t>
  </si>
  <si>
    <t>positive regulation of stress-activated MAPK cascade</t>
  </si>
  <si>
    <t>GO:0032875</t>
  </si>
  <si>
    <t>regulation of DNA endoreduplication</t>
  </si>
  <si>
    <t>GO:0032876</t>
  </si>
  <si>
    <t>negative regulation of DNA endoreduplication</t>
  </si>
  <si>
    <t>GO:0032877</t>
  </si>
  <si>
    <t>positive regulation of DNA endoreduplication</t>
  </si>
  <si>
    <t>GO:0032878</t>
  </si>
  <si>
    <t>regulation of establishment or maintenance of cell polarity</t>
  </si>
  <si>
    <t>GO:0032879</t>
  </si>
  <si>
    <t>regulation of localization</t>
  </si>
  <si>
    <t>GO:0032880</t>
  </si>
  <si>
    <t>regulation of protein localization</t>
  </si>
  <si>
    <t>GO:0032881</t>
  </si>
  <si>
    <t>regulation of polysaccharide metabolic process</t>
  </si>
  <si>
    <t>GO:0032885</t>
  </si>
  <si>
    <t>regulation of polysaccharide biosynthetic process</t>
  </si>
  <si>
    <t>GO:0032886</t>
  </si>
  <si>
    <t>regulation of microtubule-based process</t>
  </si>
  <si>
    <t>GO:0032887</t>
  </si>
  <si>
    <t>regulation of spindle elongation</t>
  </si>
  <si>
    <t>GO:0032888</t>
  </si>
  <si>
    <t>regulation of mitotic spindle elongation</t>
  </si>
  <si>
    <t>GO:0032889</t>
  </si>
  <si>
    <t>regulation of vacuole fusion, non-autophagic</t>
  </si>
  <si>
    <t>GO:0032890</t>
  </si>
  <si>
    <t>regulation of organic acid transport</t>
  </si>
  <si>
    <t>GO:0032892</t>
  </si>
  <si>
    <t>positive regulation of organic acid transport</t>
  </si>
  <si>
    <t>GO:0032897</t>
  </si>
  <si>
    <t>negative regulation of viral transcription</t>
  </si>
  <si>
    <t>GO:0032922</t>
  </si>
  <si>
    <t>circadian regulation of gene expression</t>
  </si>
  <si>
    <t>GO:0032924</t>
  </si>
  <si>
    <t>activin receptor signaling pathway</t>
  </si>
  <si>
    <t>GO:0032925</t>
  </si>
  <si>
    <t>regulation of activin receptor signaling pathway</t>
  </si>
  <si>
    <t>GO:0032926</t>
  </si>
  <si>
    <t>negative regulation of activin receptor signaling pathway</t>
  </si>
  <si>
    <t>GO:0032927</t>
  </si>
  <si>
    <t>positive regulation of activin receptor signaling pathway</t>
  </si>
  <si>
    <t>GO:0032933</t>
  </si>
  <si>
    <t>SREBP signaling pathway</t>
  </si>
  <si>
    <t>GO:0032934</t>
  </si>
  <si>
    <t>sterol binding</t>
  </si>
  <si>
    <t>GO:0032940</t>
  </si>
  <si>
    <t>secretion by cell</t>
  </si>
  <si>
    <t>GO:0032954</t>
  </si>
  <si>
    <t>regulation of cytokinetic process</t>
  </si>
  <si>
    <t>GO:0032956</t>
  </si>
  <si>
    <t>regulation of actin cytoskeleton organization</t>
  </si>
  <si>
    <t>GO:0032958</t>
  </si>
  <si>
    <t>inositol phosphate biosynthetic process</t>
  </si>
  <si>
    <t>GO:0032968</t>
  </si>
  <si>
    <t>positive regulation of transcription elongation from RNA polymerase II promoter</t>
  </si>
  <si>
    <t>GO:0032970</t>
  </si>
  <si>
    <t>regulation of actin filament-based process</t>
  </si>
  <si>
    <t>GO:0032978</t>
  </si>
  <si>
    <t>protein insertion into membrane from inner side</t>
  </si>
  <si>
    <t>GO:0032979</t>
  </si>
  <si>
    <t>protein insertion into mitochondrial inner membrane from matrix</t>
  </si>
  <si>
    <t>GO:0032981</t>
  </si>
  <si>
    <t>mitochondrial respiratory chain complex I assembly</t>
  </si>
  <si>
    <t>GO:0032982</t>
  </si>
  <si>
    <t>myosin filament</t>
  </si>
  <si>
    <t>GO:0032984</t>
  </si>
  <si>
    <t>protein-containing complex disassembly</t>
  </si>
  <si>
    <t>GO:0032986</t>
  </si>
  <si>
    <t>protein-DNA complex disassembly</t>
  </si>
  <si>
    <t>GO:0032988</t>
  </si>
  <si>
    <t>ribonucleoprotein complex disassembly</t>
  </si>
  <si>
    <t>GO:0032989</t>
  </si>
  <si>
    <t>cellular component morphogenesis</t>
  </si>
  <si>
    <t>GO:0032990</t>
  </si>
  <si>
    <t>cell part morphogenesis</t>
  </si>
  <si>
    <t>GO:0032991</t>
  </si>
  <si>
    <t>protein-containing complex</t>
  </si>
  <si>
    <t>GO:0032992</t>
  </si>
  <si>
    <t>protein-carbohydrate complex</t>
  </si>
  <si>
    <t>GO:0032993</t>
  </si>
  <si>
    <t>protein-DNA complex</t>
  </si>
  <si>
    <t>GO:0032994</t>
  </si>
  <si>
    <t>protein-lipid complex</t>
  </si>
  <si>
    <t>GO:0033013</t>
  </si>
  <si>
    <t>tetrapyrrole metabolic process</t>
  </si>
  <si>
    <t>GO:0033014</t>
  </si>
  <si>
    <t>tetrapyrrole biosynthetic process</t>
  </si>
  <si>
    <t>GO:0033036</t>
  </si>
  <si>
    <t>macromolecule localization</t>
  </si>
  <si>
    <t>GO:0033043</t>
  </si>
  <si>
    <t>regulation of organelle organization</t>
  </si>
  <si>
    <t>GO:0033044</t>
  </si>
  <si>
    <t>regulation of chromosome organization</t>
  </si>
  <si>
    <t>GO:0033045</t>
  </si>
  <si>
    <t>regulation of sister chromatid segregation</t>
  </si>
  <si>
    <t>GO:0033046</t>
  </si>
  <si>
    <t>negative regulation of sister chromatid segregation</t>
  </si>
  <si>
    <t>GO:0033047</t>
  </si>
  <si>
    <t>regulation of mitotic sister chromatid segregation</t>
  </si>
  <si>
    <t>GO:0033048</t>
  </si>
  <si>
    <t>negative regulation of mitotic sister chromatid segregation</t>
  </si>
  <si>
    <t>GO:0033059</t>
  </si>
  <si>
    <t>cellular pigmentation</t>
  </si>
  <si>
    <t>GO:0033060</t>
  </si>
  <si>
    <t>ocellus pigmentation</t>
  </si>
  <si>
    <t>GO:0033061</t>
  </si>
  <si>
    <t>DNA recombinase mediator complex</t>
  </si>
  <si>
    <t>GO:0033063</t>
  </si>
  <si>
    <t>Rad51B-Rad51C-Rad51D-XRCC2 complex</t>
  </si>
  <si>
    <t>GO:0033108</t>
  </si>
  <si>
    <t>mitochondrial respiratory chain complex assembly</t>
  </si>
  <si>
    <t>GO:0033119</t>
  </si>
  <si>
    <t>negative regulation of RNA splicing</t>
  </si>
  <si>
    <t>GO:0033120</t>
  </si>
  <si>
    <t>positive regulation of RNA splicing</t>
  </si>
  <si>
    <t>GO:0033127</t>
  </si>
  <si>
    <t>regulation of histone phosphorylation</t>
  </si>
  <si>
    <t>GO:0033128</t>
  </si>
  <si>
    <t>negative regulation of histone phosphorylation</t>
  </si>
  <si>
    <t>GO:0033129</t>
  </si>
  <si>
    <t>positive regulation of histone phosphorylation</t>
  </si>
  <si>
    <t>GO:0033130</t>
  </si>
  <si>
    <t>acetylcholine receptor binding</t>
  </si>
  <si>
    <t>GO:0033134</t>
  </si>
  <si>
    <t>ubiquitin activating enzyme binding</t>
  </si>
  <si>
    <t>GO:0033135</t>
  </si>
  <si>
    <t>regulation of peptidyl-serine phosphorylation</t>
  </si>
  <si>
    <t>GO:0033138</t>
  </si>
  <si>
    <t>positive regulation of peptidyl-serine phosphorylation</t>
  </si>
  <si>
    <t>GO:0033143</t>
  </si>
  <si>
    <t>regulation of intracellular steroid hormone receptor signaling pathway</t>
  </si>
  <si>
    <t>GO:0033157</t>
  </si>
  <si>
    <t>regulation of intracellular protein transport</t>
  </si>
  <si>
    <t>GO:0033158</t>
  </si>
  <si>
    <t>obsolete regulation of protein import into nucleus, translocation</t>
  </si>
  <si>
    <t>GO:0033160</t>
  </si>
  <si>
    <t>obsolete positive regulation of protein import into nucleus, translocation</t>
  </si>
  <si>
    <t>GO:0033168</t>
  </si>
  <si>
    <t>conversion of ds siRNA to ss siRNA involved in RNA interference</t>
  </si>
  <si>
    <t>GO:0033169</t>
  </si>
  <si>
    <t>histone H3-K9 demethylation</t>
  </si>
  <si>
    <t>GO:0033173</t>
  </si>
  <si>
    <t>calcineurin-NFAT signaling cascade</t>
  </si>
  <si>
    <t>GO:0033176</t>
  </si>
  <si>
    <t>proton-transporting V-type ATPase complex</t>
  </si>
  <si>
    <t>GO:0033177</t>
  </si>
  <si>
    <t>proton-transporting two-sector ATPase complex, proton-transporting domain</t>
  </si>
  <si>
    <t>GO:0033178</t>
  </si>
  <si>
    <t>proton-transporting two-sector ATPase complex, catalytic domain</t>
  </si>
  <si>
    <t>GO:0033179</t>
  </si>
  <si>
    <t>proton-transporting V-type ATPase, V0 domain</t>
  </si>
  <si>
    <t>GO:0033180</t>
  </si>
  <si>
    <t>proton-transporting V-type ATPase, V1 domain</t>
  </si>
  <si>
    <t>GO:0033181</t>
  </si>
  <si>
    <t>plasma membrane proton-transporting V-type ATPase complex</t>
  </si>
  <si>
    <t>GO:0033182</t>
  </si>
  <si>
    <t>regulation of histone ubiquitination</t>
  </si>
  <si>
    <t>GO:0033184</t>
  </si>
  <si>
    <t>positive regulation of histone ubiquitination</t>
  </si>
  <si>
    <t>GO:0033186</t>
  </si>
  <si>
    <t>CAF-1 complex</t>
  </si>
  <si>
    <t>GO:0033188</t>
  </si>
  <si>
    <t>sphingomyelin synthase activity</t>
  </si>
  <si>
    <t>GO:0033192</t>
  </si>
  <si>
    <t>calmodulin-dependent protein phosphatase activity</t>
  </si>
  <si>
    <t>GO:0033202</t>
  </si>
  <si>
    <t>DNA helicase complex</t>
  </si>
  <si>
    <t>GO:0033204</t>
  </si>
  <si>
    <t>ribonuclease P RNA binding</t>
  </si>
  <si>
    <t>GO:0033206</t>
  </si>
  <si>
    <t>meiotic cytokinesis</t>
  </si>
  <si>
    <t>GO:0033207</t>
  </si>
  <si>
    <t>beta-1,4-N-acetylgalactosaminyltransferase activity</t>
  </si>
  <si>
    <t>GO:0033209</t>
  </si>
  <si>
    <t>tumor necrosis factor-mediated signaling pathway</t>
  </si>
  <si>
    <t>GO:0033211</t>
  </si>
  <si>
    <t>adiponectin-activated signaling pathway</t>
  </si>
  <si>
    <t>GO:0033212</t>
  </si>
  <si>
    <t>iron import into cell</t>
  </si>
  <si>
    <t>GO:0033215</t>
  </si>
  <si>
    <t>reductive iron assimilation</t>
  </si>
  <si>
    <t>GO:0033218</t>
  </si>
  <si>
    <t>amide binding</t>
  </si>
  <si>
    <t>GO:0033227</t>
  </si>
  <si>
    <t>dsRNA transport</t>
  </si>
  <si>
    <t>GO:0033233</t>
  </si>
  <si>
    <t>regulation of protein sumoylation</t>
  </si>
  <si>
    <t>GO:0033234</t>
  </si>
  <si>
    <t>negative regulation of protein sumoylation</t>
  </si>
  <si>
    <t>GO:0033238</t>
  </si>
  <si>
    <t>regulation of cellular amine metabolic process</t>
  </si>
  <si>
    <t>GO:0033239</t>
  </si>
  <si>
    <t>negative regulation of cellular amine metabolic process</t>
  </si>
  <si>
    <t>GO:0033256</t>
  </si>
  <si>
    <t>I-kappaB/NF-kappaB complex</t>
  </si>
  <si>
    <t>GO:0033260</t>
  </si>
  <si>
    <t>nuclear DNA replication</t>
  </si>
  <si>
    <t>GO:0033262</t>
  </si>
  <si>
    <t>regulation of nuclear cell cycle DNA replication</t>
  </si>
  <si>
    <t>GO:0033263</t>
  </si>
  <si>
    <t>CORVET complex</t>
  </si>
  <si>
    <t>GO:0033265</t>
  </si>
  <si>
    <t>choline binding</t>
  </si>
  <si>
    <t>GO:0033267</t>
  </si>
  <si>
    <t>obsolete axon part</t>
  </si>
  <si>
    <t>GO:0033301</t>
  </si>
  <si>
    <t>cell cycle comprising mitosis without cytokinesis</t>
  </si>
  <si>
    <t>GO:0033313</t>
  </si>
  <si>
    <t>meiotic cell cycle checkpoint</t>
  </si>
  <si>
    <t>GO:0033314</t>
  </si>
  <si>
    <t>mitotic DNA replication checkpoint</t>
  </si>
  <si>
    <t>GO:0033316</t>
  </si>
  <si>
    <t>meiotic spindle assembly checkpoint</t>
  </si>
  <si>
    <t>GO:0033328</t>
  </si>
  <si>
    <t>peroxisome membrane targeting sequence binding</t>
  </si>
  <si>
    <t>GO:0033345</t>
  </si>
  <si>
    <t>asparagine catabolic process via L-aspartate</t>
  </si>
  <si>
    <t>GO:0033353</t>
  </si>
  <si>
    <t>S-adenosylmethionine cycle</t>
  </si>
  <si>
    <t>GO:0033363</t>
  </si>
  <si>
    <t>secretory granule organization</t>
  </si>
  <si>
    <t>GO:0033365</t>
  </si>
  <si>
    <t>protein localization to organelle</t>
  </si>
  <si>
    <t>GO:0033387</t>
  </si>
  <si>
    <t>putrescine biosynthetic process from ornithine</t>
  </si>
  <si>
    <t>GO:0033500</t>
  </si>
  <si>
    <t>carbohydrate homeostasis</t>
  </si>
  <si>
    <t>GO:0033501</t>
  </si>
  <si>
    <t>galactose homeostasis</t>
  </si>
  <si>
    <t>GO:0033503</t>
  </si>
  <si>
    <t>HULC complex</t>
  </si>
  <si>
    <t>GO:0033522</t>
  </si>
  <si>
    <t>histone H2A ubiquitination</t>
  </si>
  <si>
    <t>GO:0033539</t>
  </si>
  <si>
    <t>fatty acid beta-oxidation using acyl-CoA dehydrogenase</t>
  </si>
  <si>
    <t>GO:0033540</t>
  </si>
  <si>
    <t>fatty acid beta-oxidation using acyl-CoA oxidase</t>
  </si>
  <si>
    <t>GO:0033549</t>
  </si>
  <si>
    <t>MAP kinase phosphatase activity</t>
  </si>
  <si>
    <t>GO:0033553</t>
  </si>
  <si>
    <t>rDNA heterochromatin</t>
  </si>
  <si>
    <t>GO:0033554</t>
  </si>
  <si>
    <t>cellular response to stress</t>
  </si>
  <si>
    <t>GO:0033555</t>
  </si>
  <si>
    <t>multicellular organismal response to stress</t>
  </si>
  <si>
    <t>GO:0033557</t>
  </si>
  <si>
    <t>Slx1-Slx4 complex</t>
  </si>
  <si>
    <t>GO:0033558</t>
  </si>
  <si>
    <t>protein deacetylase activity</t>
  </si>
  <si>
    <t>GO:0033559</t>
  </si>
  <si>
    <t>unsaturated fatty acid metabolic process</t>
  </si>
  <si>
    <t>GO:0033563</t>
  </si>
  <si>
    <t>dorsal/ventral axon guidance</t>
  </si>
  <si>
    <t>GO:0033565</t>
  </si>
  <si>
    <t>ESCRT-0 complex</t>
  </si>
  <si>
    <t>GO:0033567</t>
  </si>
  <si>
    <t>DNA replication, Okazaki fragment processing</t>
  </si>
  <si>
    <t>GO:0033573</t>
  </si>
  <si>
    <t>high-affinity iron permease complex</t>
  </si>
  <si>
    <t>GO:0033577</t>
  </si>
  <si>
    <t>protein glycosylation in endoplasmic reticulum</t>
  </si>
  <si>
    <t>GO:0033583</t>
  </si>
  <si>
    <t>rhabdomere membrane</t>
  </si>
  <si>
    <t>GO:0033588</t>
  </si>
  <si>
    <t>elongator holoenzyme complex</t>
  </si>
  <si>
    <t>GO:0033592</t>
  </si>
  <si>
    <t>RNA strand annealing activity</t>
  </si>
  <si>
    <t>GO:0033596</t>
  </si>
  <si>
    <t>TSC1-TSC2 complex</t>
  </si>
  <si>
    <t>GO:0033597</t>
  </si>
  <si>
    <t>mitotic checkpoint complex</t>
  </si>
  <si>
    <t>GO:0033612</t>
  </si>
  <si>
    <t>receptor serine/threonine kinase binding</t>
  </si>
  <si>
    <t>GO:0033613</t>
  </si>
  <si>
    <t>activating transcription factor binding</t>
  </si>
  <si>
    <t>GO:0033615</t>
  </si>
  <si>
    <t>mitochondrial proton-transporting ATP synthase complex assembly</t>
  </si>
  <si>
    <t>GO:0033617</t>
  </si>
  <si>
    <t>mitochondrial cytochrome c oxidase assembly</t>
  </si>
  <si>
    <t>GO:0033619</t>
  </si>
  <si>
    <t>membrane protein proteolysis</t>
  </si>
  <si>
    <t>GO:0033627</t>
  </si>
  <si>
    <t>cell adhesion mediated by integrin</t>
  </si>
  <si>
    <t>GO:0033628</t>
  </si>
  <si>
    <t>regulation of cell adhesion mediated by integrin</t>
  </si>
  <si>
    <t>GO:0033630</t>
  </si>
  <si>
    <t>positive regulation of cell adhesion mediated by integrin</t>
  </si>
  <si>
    <t>GO:0033632</t>
  </si>
  <si>
    <t>regulation of cell-cell adhesion mediated by integrin</t>
  </si>
  <si>
    <t>GO:0033673</t>
  </si>
  <si>
    <t>negative regulation of kinase activity</t>
  </si>
  <si>
    <t>GO:0033674</t>
  </si>
  <si>
    <t>positive regulation of kinase activity</t>
  </si>
  <si>
    <t>GO:0033677</t>
  </si>
  <si>
    <t>DNA/RNA helicase activity</t>
  </si>
  <si>
    <t>GO:0033683</t>
  </si>
  <si>
    <t>nucleotide-excision repair, DNA incision</t>
  </si>
  <si>
    <t>GO:0033692</t>
  </si>
  <si>
    <t>cellular polysaccharide biosynthetic process</t>
  </si>
  <si>
    <t>GO:0033697</t>
  </si>
  <si>
    <t>positive regulation of extent of heterochromatin assembly</t>
  </si>
  <si>
    <t>GO:0033743</t>
  </si>
  <si>
    <t>peptide-methionine (R)-S-oxide reductase activity</t>
  </si>
  <si>
    <t>GO:0033750</t>
  </si>
  <si>
    <t>ribosome localization</t>
  </si>
  <si>
    <t>GO:0033764</t>
  </si>
  <si>
    <t>steroid dehydrogenase activity, acting on the CH-OH group of donors, NAD or NADP as acceptor</t>
  </si>
  <si>
    <t>GO:0033768</t>
  </si>
  <si>
    <t>SUMO-targeted ubiquitin ligase complex</t>
  </si>
  <si>
    <t>GO:0033819</t>
  </si>
  <si>
    <t>lipoyl(octanoyl) transferase activity</t>
  </si>
  <si>
    <t>GO:0033829</t>
  </si>
  <si>
    <t>O-fucosylpeptide 3-beta-N-acetylglucosaminyltransferase activity</t>
  </si>
  <si>
    <t>GO:0033842</t>
  </si>
  <si>
    <t>N-acetyl-beta-glucosaminyl-glycoprotein 4-beta-N-acetylgalactosaminyltransferase activity</t>
  </si>
  <si>
    <t>GO:0033857</t>
  </si>
  <si>
    <t>diphosphoinositol-pentakisphosphate kinase activity</t>
  </si>
  <si>
    <t>GO:0033865</t>
  </si>
  <si>
    <t>nucleoside bisphosphate metabolic process</t>
  </si>
  <si>
    <t>GO:0033866</t>
  </si>
  <si>
    <t>nucleoside bisphosphate biosynthetic process</t>
  </si>
  <si>
    <t>GO:0033869</t>
  </si>
  <si>
    <t>nucleoside bisphosphate catabolic process</t>
  </si>
  <si>
    <t>GO:0033875</t>
  </si>
  <si>
    <t>ribonucleoside bisphosphate metabolic process</t>
  </si>
  <si>
    <t>GO:0033932</t>
  </si>
  <si>
    <t>1,3-alpha-L-fucosidase activity</t>
  </si>
  <si>
    <t>GO:0033962</t>
  </si>
  <si>
    <t>P-body assembly</t>
  </si>
  <si>
    <t>GO:0033967</t>
  </si>
  <si>
    <t>box C/D RNA metabolic process</t>
  </si>
  <si>
    <t>GO:0033979</t>
  </si>
  <si>
    <t>box H/ACA RNA metabolic process</t>
  </si>
  <si>
    <t>GO:0033993</t>
  </si>
  <si>
    <t>response to lipid</t>
  </si>
  <si>
    <t>GO:0034030</t>
  </si>
  <si>
    <t>ribonucleoside bisphosphate biosynthetic process</t>
  </si>
  <si>
    <t>GO:0034031</t>
  </si>
  <si>
    <t>ribonucleoside bisphosphate catabolic process</t>
  </si>
  <si>
    <t>GO:0034032</t>
  </si>
  <si>
    <t>purine nucleoside bisphosphate metabolic process</t>
  </si>
  <si>
    <t>GO:0034033</t>
  </si>
  <si>
    <t>purine nucleoside bisphosphate biosynthetic process</t>
  </si>
  <si>
    <t>GO:0034034</t>
  </si>
  <si>
    <t>purine nucleoside bisphosphate catabolic process</t>
  </si>
  <si>
    <t>GO:0034035</t>
  </si>
  <si>
    <t>purine ribonucleoside bisphosphate metabolic process</t>
  </si>
  <si>
    <t>GO:0034036</t>
  </si>
  <si>
    <t>purine ribonucleoside bisphosphate biosynthetic process</t>
  </si>
  <si>
    <t>GO:0034037</t>
  </si>
  <si>
    <t>purine ribonucleoside bisphosphate catabolic process</t>
  </si>
  <si>
    <t>GO:0034038</t>
  </si>
  <si>
    <t>deoxyhypusine synthase activity</t>
  </si>
  <si>
    <t>GO:0034040</t>
  </si>
  <si>
    <t>ATPase-coupled lipid transmembrane transporter activity</t>
  </si>
  <si>
    <t>GO:0034041</t>
  </si>
  <si>
    <t>ABC-type sterol transporter activity</t>
  </si>
  <si>
    <t>GO:0034045</t>
  </si>
  <si>
    <t>phagophore assembly site membrane</t>
  </si>
  <si>
    <t>GO:0034057</t>
  </si>
  <si>
    <t>RNA strand-exchange activity</t>
  </si>
  <si>
    <t>GO:0034058</t>
  </si>
  <si>
    <t>endosomal vesicle fusion</t>
  </si>
  <si>
    <t>GO:0034059</t>
  </si>
  <si>
    <t>response to anoxia</t>
  </si>
  <si>
    <t>GO:0034061</t>
  </si>
  <si>
    <t>DNA polymerase activity</t>
  </si>
  <si>
    <t>GO:0034062</t>
  </si>
  <si>
    <t>5'-3' RNA polymerase activity</t>
  </si>
  <si>
    <t>GO:0034063</t>
  </si>
  <si>
    <t>stress granule assembly</t>
  </si>
  <si>
    <t>GO:0034066</t>
  </si>
  <si>
    <t>Ric1-Rgp1 guanyl-nucleotide exchange factor complex</t>
  </si>
  <si>
    <t>GO:0034067</t>
  </si>
  <si>
    <t>protein localization to Golgi apparatus</t>
  </si>
  <si>
    <t>GO:0034080</t>
  </si>
  <si>
    <t>CENP-A containing nucleosome assembly</t>
  </si>
  <si>
    <t>GO:0034085</t>
  </si>
  <si>
    <t>establishment of sister chromatid cohesion</t>
  </si>
  <si>
    <t>GO:0034086</t>
  </si>
  <si>
    <t>maintenance of sister chromatid cohesion</t>
  </si>
  <si>
    <t>GO:0034087</t>
  </si>
  <si>
    <t>establishment of mitotic sister chromatid cohesion</t>
  </si>
  <si>
    <t>GO:0034088</t>
  </si>
  <si>
    <t>maintenance of mitotic sister chromatid cohesion</t>
  </si>
  <si>
    <t>GO:0034097</t>
  </si>
  <si>
    <t>response to cytokine</t>
  </si>
  <si>
    <t>GO:0034109</t>
  </si>
  <si>
    <t>homotypic cell-cell adhesion</t>
  </si>
  <si>
    <t>GO:0034110</t>
  </si>
  <si>
    <t>regulation of homotypic cell-cell adhesion</t>
  </si>
  <si>
    <t>GO:0034114</t>
  </si>
  <si>
    <t>regulation of heterotypic cell-cell adhesion</t>
  </si>
  <si>
    <t>GO:0034116</t>
  </si>
  <si>
    <t>positive regulation of heterotypic cell-cell adhesion</t>
  </si>
  <si>
    <t>GO:0034121</t>
  </si>
  <si>
    <t>regulation of toll-like receptor signaling pathway</t>
  </si>
  <si>
    <t>GO:0034122</t>
  </si>
  <si>
    <t>negative regulation of toll-like receptor signaling pathway</t>
  </si>
  <si>
    <t>GO:0034123</t>
  </si>
  <si>
    <t>positive regulation of toll-like receptor signaling pathway</t>
  </si>
  <si>
    <t>GO:0034124</t>
  </si>
  <si>
    <t>regulation of MyD88-dependent toll-like receptor signaling pathway</t>
  </si>
  <si>
    <t>GO:0034125</t>
  </si>
  <si>
    <t>negative regulation of MyD88-dependent toll-like receptor signaling pathway</t>
  </si>
  <si>
    <t>GO:0034126</t>
  </si>
  <si>
    <t>positive regulation of MyD88-dependent toll-like receptor signaling pathway</t>
  </si>
  <si>
    <t>GO:0034185</t>
  </si>
  <si>
    <t>apolipoprotein binding</t>
  </si>
  <si>
    <t>GO:0034196</t>
  </si>
  <si>
    <t>acylglycerol transport</t>
  </si>
  <si>
    <t>GO:0034198</t>
  </si>
  <si>
    <t>cellular response to amino acid starvation</t>
  </si>
  <si>
    <t>GO:0034203</t>
  </si>
  <si>
    <t>glycolipid translocation</t>
  </si>
  <si>
    <t>GO:0034204</t>
  </si>
  <si>
    <t>lipid translocation</t>
  </si>
  <si>
    <t>GO:0034212</t>
  </si>
  <si>
    <t>peptide N-acetyltransferase activity</t>
  </si>
  <si>
    <t>GO:0034214</t>
  </si>
  <si>
    <t>protein hexamerization</t>
  </si>
  <si>
    <t>GO:0034219</t>
  </si>
  <si>
    <t>carbohydrate transmembrane transport</t>
  </si>
  <si>
    <t>GO:0034220</t>
  </si>
  <si>
    <t>ion transmembrane transport</t>
  </si>
  <si>
    <t>GO:0034227</t>
  </si>
  <si>
    <t>tRNA thio-modification</t>
  </si>
  <si>
    <t>GO:0034236</t>
  </si>
  <si>
    <t>protein kinase A catalytic subunit binding</t>
  </si>
  <si>
    <t>GO:0034243</t>
  </si>
  <si>
    <t>regulation of transcription elongation from RNA polymerase II promoter</t>
  </si>
  <si>
    <t>GO:0034244</t>
  </si>
  <si>
    <t>negative regulation of transcription elongation from RNA polymerase II promoter</t>
  </si>
  <si>
    <t>GO:0034245</t>
  </si>
  <si>
    <t>mitochondrial DNA-directed RNA polymerase complex</t>
  </si>
  <si>
    <t>GO:0034247</t>
  </si>
  <si>
    <t>snoRNA splicing</t>
  </si>
  <si>
    <t>GO:0034248</t>
  </si>
  <si>
    <t>regulation of cellular amide metabolic process</t>
  </si>
  <si>
    <t>GO:0034249</t>
  </si>
  <si>
    <t>negative regulation of cellular amide metabolic process</t>
  </si>
  <si>
    <t>GO:0034250</t>
  </si>
  <si>
    <t>positive regulation of cellular amide metabolic process</t>
  </si>
  <si>
    <t>GO:0034260</t>
  </si>
  <si>
    <t>negative regulation of GTPase activity</t>
  </si>
  <si>
    <t>GO:0034271</t>
  </si>
  <si>
    <t>phosphatidylinositol 3-kinase complex, class III, type I</t>
  </si>
  <si>
    <t>GO:0034272</t>
  </si>
  <si>
    <t>phosphatidylinositol 3-kinase complex, class III, type II</t>
  </si>
  <si>
    <t>GO:0034274</t>
  </si>
  <si>
    <t>Atg12-Atg5-Atg16 complex</t>
  </si>
  <si>
    <t>GO:0034284</t>
  </si>
  <si>
    <t>response to monosaccharide</t>
  </si>
  <si>
    <t>GO:0034285</t>
  </si>
  <si>
    <t>response to disaccharide</t>
  </si>
  <si>
    <t>GO:0034308</t>
  </si>
  <si>
    <t>primary alcohol metabolic process</t>
  </si>
  <si>
    <t>GO:0034311</t>
  </si>
  <si>
    <t>diol metabolic process</t>
  </si>
  <si>
    <t>GO:0034312</t>
  </si>
  <si>
    <t>diol biosynthetic process</t>
  </si>
  <si>
    <t>GO:0034314</t>
  </si>
  <si>
    <t>Arp2/3 complex-mediated actin nucleation</t>
  </si>
  <si>
    <t>GO:0034315</t>
  </si>
  <si>
    <t>regulation of Arp2/3 complex-mediated actin nucleation</t>
  </si>
  <si>
    <t>GO:0034316</t>
  </si>
  <si>
    <t>negative regulation of Arp2/3 complex-mediated actin nucleation</t>
  </si>
  <si>
    <t>GO:0034329</t>
  </si>
  <si>
    <t>cell junction assembly</t>
  </si>
  <si>
    <t>GO:0034330</t>
  </si>
  <si>
    <t>cell junction organization</t>
  </si>
  <si>
    <t>GO:0034331</t>
  </si>
  <si>
    <t>cell junction maintenance</t>
  </si>
  <si>
    <t>GO:0034332</t>
  </si>
  <si>
    <t>adherens junction organization</t>
  </si>
  <si>
    <t>GO:0034333</t>
  </si>
  <si>
    <t>adherens junction assembly</t>
  </si>
  <si>
    <t>GO:0034334</t>
  </si>
  <si>
    <t>adherens junction maintenance</t>
  </si>
  <si>
    <t>GO:0034338</t>
  </si>
  <si>
    <t>short-chain carboxylesterase activity</t>
  </si>
  <si>
    <t>GO:0034349</t>
  </si>
  <si>
    <t>glial cell apoptotic process</t>
  </si>
  <si>
    <t>GO:0034350</t>
  </si>
  <si>
    <t>regulation of glial cell apoptotic process</t>
  </si>
  <si>
    <t>GO:0034351</t>
  </si>
  <si>
    <t>negative regulation of glial cell apoptotic process</t>
  </si>
  <si>
    <t>GO:0034367</t>
  </si>
  <si>
    <t>protein-containing complex remodeling</t>
  </si>
  <si>
    <t>GO:0034388</t>
  </si>
  <si>
    <t>Pwp2p-containing subcomplex of 90S preribosome</t>
  </si>
  <si>
    <t>GO:0034389</t>
  </si>
  <si>
    <t>lipid droplet organization</t>
  </si>
  <si>
    <t>GO:0034394</t>
  </si>
  <si>
    <t>protein localization to cell surface</t>
  </si>
  <si>
    <t>GO:0034397</t>
  </si>
  <si>
    <t>telomere localization</t>
  </si>
  <si>
    <t>GO:0034398</t>
  </si>
  <si>
    <t>telomere tethering at nuclear periphery</t>
  </si>
  <si>
    <t>GO:0034399</t>
  </si>
  <si>
    <t>nuclear periphery</t>
  </si>
  <si>
    <t>GO:0034401</t>
  </si>
  <si>
    <t>chromatin organization involved in regulation of transcription</t>
  </si>
  <si>
    <t>GO:0034402</t>
  </si>
  <si>
    <t>recruitment of 3'-end processing factors to RNA polymerase II holoenzyme complex</t>
  </si>
  <si>
    <t>GO:0034404</t>
  </si>
  <si>
    <t>nucleobase-containing small molecule biosynthetic process</t>
  </si>
  <si>
    <t>GO:0034414</t>
  </si>
  <si>
    <t>tRNA 3'-trailer cleavage, endonucleolytic</t>
  </si>
  <si>
    <t>GO:0034416</t>
  </si>
  <si>
    <t>bisphosphoglycerate phosphatase activity</t>
  </si>
  <si>
    <t>GO:0034417</t>
  </si>
  <si>
    <t>bisphosphoglycerate 3-phosphatase activity</t>
  </si>
  <si>
    <t>GO:0034427</t>
  </si>
  <si>
    <t>nuclear-transcribed mRNA catabolic process, exonucleolytic, 3'-5'</t>
  </si>
  <si>
    <t>GO:0034428</t>
  </si>
  <si>
    <t>nuclear-transcribed mRNA catabolic process, exonucleolytic, 5'-3'</t>
  </si>
  <si>
    <t>GO:0034431</t>
  </si>
  <si>
    <t>bis(5'-adenosyl)-hexaphosphatase activity</t>
  </si>
  <si>
    <t>GO:0034432</t>
  </si>
  <si>
    <t>bis(5'-adenosyl)-pentaphosphatase activity</t>
  </si>
  <si>
    <t>GO:0034440</t>
  </si>
  <si>
    <t>lipid oxidation</t>
  </si>
  <si>
    <t>GO:0034446</t>
  </si>
  <si>
    <t>substrate adhesion-dependent cell spreading</t>
  </si>
  <si>
    <t>GO:0034448</t>
  </si>
  <si>
    <t>EGO complex</t>
  </si>
  <si>
    <t>GO:0034450</t>
  </si>
  <si>
    <t>ubiquitin-ubiquitin ligase activity</t>
  </si>
  <si>
    <t>GO:0034452</t>
  </si>
  <si>
    <t>dynactin binding</t>
  </si>
  <si>
    <t>GO:0034453</t>
  </si>
  <si>
    <t>microtubule anchoring</t>
  </si>
  <si>
    <t>GO:0034454</t>
  </si>
  <si>
    <t>microtubule anchoring at centrosome</t>
  </si>
  <si>
    <t>GO:0034455</t>
  </si>
  <si>
    <t>t-UTP complex</t>
  </si>
  <si>
    <t>GO:0034456</t>
  </si>
  <si>
    <t>UTP-C complex</t>
  </si>
  <si>
    <t>GO:0034457</t>
  </si>
  <si>
    <t>Mpp10 complex</t>
  </si>
  <si>
    <t>GO:0034462</t>
  </si>
  <si>
    <t>small-subunit processome assembly</t>
  </si>
  <si>
    <t>GO:0034464</t>
  </si>
  <si>
    <t>BBSome</t>
  </si>
  <si>
    <t>GO:0034470</t>
  </si>
  <si>
    <t>ncRNA processing</t>
  </si>
  <si>
    <t>GO:0034471</t>
  </si>
  <si>
    <t>ncRNA 5'-end processing</t>
  </si>
  <si>
    <t>GO:0034472</t>
  </si>
  <si>
    <t>snRNA 3'-end processing</t>
  </si>
  <si>
    <t>GO:0034473</t>
  </si>
  <si>
    <t>U1 snRNA 3'-end processing</t>
  </si>
  <si>
    <t>GO:0034474</t>
  </si>
  <si>
    <t>U2 snRNA 3'-end processing</t>
  </si>
  <si>
    <t>GO:0034475</t>
  </si>
  <si>
    <t>U4 snRNA 3'-end processing</t>
  </si>
  <si>
    <t>GO:0034476</t>
  </si>
  <si>
    <t>U5 snRNA 3'-end processing</t>
  </si>
  <si>
    <t>GO:0034477</t>
  </si>
  <si>
    <t>U6 snRNA 3'-end processing</t>
  </si>
  <si>
    <t>GO:0034483</t>
  </si>
  <si>
    <t>heparan sulfate sulfotransferase activity</t>
  </si>
  <si>
    <t>GO:0034497</t>
  </si>
  <si>
    <t>protein localization to phagophore assembly site</t>
  </si>
  <si>
    <t>GO:0034498</t>
  </si>
  <si>
    <t>early endosome to Golgi transport</t>
  </si>
  <si>
    <t>GO:0034501</t>
  </si>
  <si>
    <t>protein localization to kinetochore</t>
  </si>
  <si>
    <t>GO:0034502</t>
  </si>
  <si>
    <t>protein localization to chromosome</t>
  </si>
  <si>
    <t>GO:0034504</t>
  </si>
  <si>
    <t>protein localization to nucleus</t>
  </si>
  <si>
    <t>GO:0034506</t>
  </si>
  <si>
    <t>chromosome, centromeric core domain</t>
  </si>
  <si>
    <t>GO:0034508</t>
  </si>
  <si>
    <t>centromere complex assembly</t>
  </si>
  <si>
    <t>GO:0034511</t>
  </si>
  <si>
    <t>U3 snoRNA binding</t>
  </si>
  <si>
    <t>GO:0034512</t>
  </si>
  <si>
    <t>box C/D RNA binding</t>
  </si>
  <si>
    <t>GO:0034513</t>
  </si>
  <si>
    <t>box H/ACA snoRNA binding</t>
  </si>
  <si>
    <t>GO:0034514</t>
  </si>
  <si>
    <t>mitochondrial unfolded protein response</t>
  </si>
  <si>
    <t>GO:0034515</t>
  </si>
  <si>
    <t>proteasome storage granule</t>
  </si>
  <si>
    <t>GO:0034518</t>
  </si>
  <si>
    <t>RNA cap binding complex</t>
  </si>
  <si>
    <t>GO:0034551</t>
  </si>
  <si>
    <t>mitochondrial respiratory chain complex III assembly</t>
  </si>
  <si>
    <t>GO:0034552</t>
  </si>
  <si>
    <t>respiratory chain complex II assembly</t>
  </si>
  <si>
    <t>GO:0034553</t>
  </si>
  <si>
    <t>mitochondrial respiratory chain complex II assembly</t>
  </si>
  <si>
    <t>GO:0034584</t>
  </si>
  <si>
    <t>piRNA binding</t>
  </si>
  <si>
    <t>GO:0034587</t>
  </si>
  <si>
    <t>piRNA metabolic process</t>
  </si>
  <si>
    <t>GO:0034593</t>
  </si>
  <si>
    <t>phosphatidylinositol bisphosphate phosphatase activity</t>
  </si>
  <si>
    <t>GO:0034594</t>
  </si>
  <si>
    <t>phosphatidylinositol trisphosphate phosphatase activity</t>
  </si>
  <si>
    <t>GO:0034595</t>
  </si>
  <si>
    <t>phosphatidylinositol phosphate 5-phosphatase activity</t>
  </si>
  <si>
    <t>GO:0034596</t>
  </si>
  <si>
    <t>phosphatidylinositol phosphate 4-phosphatase activity</t>
  </si>
  <si>
    <t>GO:0034597</t>
  </si>
  <si>
    <t>phosphatidylinositol-4,5-bisphosphate 4-phosphatase activity</t>
  </si>
  <si>
    <t>GO:0034599</t>
  </si>
  <si>
    <t>cellular response to oxidative stress</t>
  </si>
  <si>
    <t>GO:0034605</t>
  </si>
  <si>
    <t>cellular response to heat</t>
  </si>
  <si>
    <t>GO:0034612</t>
  </si>
  <si>
    <t>response to tumor necrosis factor</t>
  </si>
  <si>
    <t>GO:0034613</t>
  </si>
  <si>
    <t>cellular protein localization</t>
  </si>
  <si>
    <t>GO:0034614</t>
  </si>
  <si>
    <t>cellular response to reactive oxygen species</t>
  </si>
  <si>
    <t>GO:0034620</t>
  </si>
  <si>
    <t>cellular response to unfolded protein</t>
  </si>
  <si>
    <t>GO:0034622</t>
  </si>
  <si>
    <t>cellular protein-containing complex assembly</t>
  </si>
  <si>
    <t>GO:0034625</t>
  </si>
  <si>
    <t>fatty acid elongation, monounsaturated fatty acid</t>
  </si>
  <si>
    <t>GO:0034626</t>
  </si>
  <si>
    <t>fatty acid elongation, polyunsaturated fatty acid</t>
  </si>
  <si>
    <t>GO:0034627</t>
  </si>
  <si>
    <t>'de novo' NAD biosynthetic process</t>
  </si>
  <si>
    <t>GO:0034628</t>
  </si>
  <si>
    <t>'de novo' NAD biosynthetic process from aspartate</t>
  </si>
  <si>
    <t>GO:0034629</t>
  </si>
  <si>
    <t>cellular protein-containing complex localization</t>
  </si>
  <si>
    <t>GO:0034633</t>
  </si>
  <si>
    <t>retinol transport</t>
  </si>
  <si>
    <t>GO:0034637</t>
  </si>
  <si>
    <t>cellular carbohydrate biosynthetic process</t>
  </si>
  <si>
    <t>GO:0034641</t>
  </si>
  <si>
    <t>cellular nitrogen compound metabolic process</t>
  </si>
  <si>
    <t>GO:0034643</t>
  </si>
  <si>
    <t>establishment of mitochondrion localization, microtubule-mediated</t>
  </si>
  <si>
    <t>GO:0034644</t>
  </si>
  <si>
    <t>cellular response to UV</t>
  </si>
  <si>
    <t>GO:0034645</t>
  </si>
  <si>
    <t>cellular macromolecule biosynthetic process</t>
  </si>
  <si>
    <t>GO:0034647</t>
  </si>
  <si>
    <t>histone demethylase activity (H3-trimethyl-K4 specific)</t>
  </si>
  <si>
    <t>GO:0034654</t>
  </si>
  <si>
    <t>nucleobase-containing compound biosynthetic process</t>
  </si>
  <si>
    <t>GO:0034655</t>
  </si>
  <si>
    <t>nucleobase-containing compound catabolic process</t>
  </si>
  <si>
    <t>GO:0034656</t>
  </si>
  <si>
    <t>nucleobase-containing small molecule catabolic process</t>
  </si>
  <si>
    <t>GO:0034657</t>
  </si>
  <si>
    <t>GID complex</t>
  </si>
  <si>
    <t>GO:0034660</t>
  </si>
  <si>
    <t>ncRNA metabolic process</t>
  </si>
  <si>
    <t>GO:0034661</t>
  </si>
  <si>
    <t>ncRNA catabolic process</t>
  </si>
  <si>
    <t>GO:0034693</t>
  </si>
  <si>
    <t>U11/U12 snRNP</t>
  </si>
  <si>
    <t>GO:0034702</t>
  </si>
  <si>
    <t>ion channel complex</t>
  </si>
  <si>
    <t>GO:0034703</t>
  </si>
  <si>
    <t>cation channel complex</t>
  </si>
  <si>
    <t>GO:0034704</t>
  </si>
  <si>
    <t>calcium channel complex</t>
  </si>
  <si>
    <t>GO:0034705</t>
  </si>
  <si>
    <t>potassium channel complex</t>
  </si>
  <si>
    <t>GO:0034707</t>
  </si>
  <si>
    <t>chloride channel complex</t>
  </si>
  <si>
    <t>GO:0034708</t>
  </si>
  <si>
    <t>methyltransferase complex</t>
  </si>
  <si>
    <t>GO:0034715</t>
  </si>
  <si>
    <t>pICln-Sm protein complex</t>
  </si>
  <si>
    <t>GO:0034718</t>
  </si>
  <si>
    <t>SMN-Gemin2 complex</t>
  </si>
  <si>
    <t>GO:0034719</t>
  </si>
  <si>
    <t>SMN-Sm protein complex</t>
  </si>
  <si>
    <t>GO:0034720</t>
  </si>
  <si>
    <t>histone H3-K4 demethylation</t>
  </si>
  <si>
    <t>GO:0034721</t>
  </si>
  <si>
    <t>histone H3-K4 demethylation, trimethyl-H3-K4-specific</t>
  </si>
  <si>
    <t>GO:0034722</t>
  </si>
  <si>
    <t>gamma-glutamyl-peptidase activity</t>
  </si>
  <si>
    <t>GO:0034724</t>
  </si>
  <si>
    <t>DNA replication-independent nucleosome organization</t>
  </si>
  <si>
    <t>GO:0034727</t>
  </si>
  <si>
    <t>piecemeal microautophagy of the nucleus</t>
  </si>
  <si>
    <t>GO:0034728</t>
  </si>
  <si>
    <t>nucleosome organization</t>
  </si>
  <si>
    <t>GO:0034729</t>
  </si>
  <si>
    <t>histone H3-K79 methylation</t>
  </si>
  <si>
    <t>GO:0034730</t>
  </si>
  <si>
    <t>SmD-containing SMN-Sm protein complex</t>
  </si>
  <si>
    <t>GO:0034751</t>
  </si>
  <si>
    <t>aryl hydrocarbon receptor complex</t>
  </si>
  <si>
    <t>GO:0034753</t>
  </si>
  <si>
    <t>nuclear aryl hydrocarbon receptor complex</t>
  </si>
  <si>
    <t>GO:0034754</t>
  </si>
  <si>
    <t>cellular hormone metabolic process</t>
  </si>
  <si>
    <t>GO:0034755</t>
  </si>
  <si>
    <t>iron ion transmembrane transport</t>
  </si>
  <si>
    <t>GO:0034756</t>
  </si>
  <si>
    <t>regulation of iron ion transport</t>
  </si>
  <si>
    <t>GO:0034758</t>
  </si>
  <si>
    <t>positive regulation of iron ion transport</t>
  </si>
  <si>
    <t>GO:0034759</t>
  </si>
  <si>
    <t>regulation of iron ion transmembrane transport</t>
  </si>
  <si>
    <t>GO:0034761</t>
  </si>
  <si>
    <t>positive regulation of iron ion transmembrane transport</t>
  </si>
  <si>
    <t>GO:0034762</t>
  </si>
  <si>
    <t>regulation of transmembrane transport</t>
  </si>
  <si>
    <t>GO:0034763</t>
  </si>
  <si>
    <t>negative regulation of transmembrane transport</t>
  </si>
  <si>
    <t>GO:0034764</t>
  </si>
  <si>
    <t>positive regulation of transmembrane transport</t>
  </si>
  <si>
    <t>GO:0034765</t>
  </si>
  <si>
    <t>regulation of ion transmembrane transport</t>
  </si>
  <si>
    <t>GO:0034766</t>
  </si>
  <si>
    <t>negative regulation of ion transmembrane transport</t>
  </si>
  <si>
    <t>GO:0034767</t>
  </si>
  <si>
    <t>positive regulation of ion transmembrane transport</t>
  </si>
  <si>
    <t>GO:0034769</t>
  </si>
  <si>
    <t>basement membrane disassembly</t>
  </si>
  <si>
    <t>GO:0034770</t>
  </si>
  <si>
    <t>histone H4-K20 methylation</t>
  </si>
  <si>
    <t>GO:0034771</t>
  </si>
  <si>
    <t>histone H4-K20 monomethylation</t>
  </si>
  <si>
    <t>GO:0034963</t>
  </si>
  <si>
    <t>box C/D RNA processing</t>
  </si>
  <si>
    <t>GO:0034964</t>
  </si>
  <si>
    <t>box H/ACA RNA processing</t>
  </si>
  <si>
    <t>GO:0034968</t>
  </si>
  <si>
    <t>histone lysine methylation</t>
  </si>
  <si>
    <t>GO:0034969</t>
  </si>
  <si>
    <t>histone arginine methylation</t>
  </si>
  <si>
    <t>GO:0034975</t>
  </si>
  <si>
    <t>protein folding in endoplasmic reticulum</t>
  </si>
  <si>
    <t>GO:0034976</t>
  </si>
  <si>
    <t>response to endoplasmic reticulum stress</t>
  </si>
  <si>
    <t>GO:0034979</t>
  </si>
  <si>
    <t>NAD-dependent protein deacetylase activity</t>
  </si>
  <si>
    <t>GO:0034982</t>
  </si>
  <si>
    <t>mitochondrial protein processing</t>
  </si>
  <si>
    <t>GO:0034986</t>
  </si>
  <si>
    <t>iron chaperone activity</t>
  </si>
  <si>
    <t>GO:0034990</t>
  </si>
  <si>
    <t>nuclear mitotic cohesin complex</t>
  </si>
  <si>
    <t>GO:0035001</t>
  </si>
  <si>
    <t>dorsal trunk growth, open tracheal system</t>
  </si>
  <si>
    <t>GO:0035002</t>
  </si>
  <si>
    <t>liquid clearance, open tracheal system</t>
  </si>
  <si>
    <t>GO:0035003</t>
  </si>
  <si>
    <t>subapical complex</t>
  </si>
  <si>
    <t>GO:0035004</t>
  </si>
  <si>
    <t>phosphatidylinositol 3-kinase activity</t>
  </si>
  <si>
    <t>GO:0035005</t>
  </si>
  <si>
    <t>1-phosphatidylinositol-4-phosphate 3-kinase activity</t>
  </si>
  <si>
    <t>GO:0035006</t>
  </si>
  <si>
    <t>melanization defense response</t>
  </si>
  <si>
    <t>GO:0035007</t>
  </si>
  <si>
    <t>regulation of melanization defense response</t>
  </si>
  <si>
    <t>GO:0035010</t>
  </si>
  <si>
    <t>encapsulation of foreign target</t>
  </si>
  <si>
    <t>GO:0035011</t>
  </si>
  <si>
    <t>melanotic encapsulation of foreign target</t>
  </si>
  <si>
    <t>GO:0035012</t>
  </si>
  <si>
    <t>obsolete polytene chromosome, telomeric region</t>
  </si>
  <si>
    <t>GO:0035014</t>
  </si>
  <si>
    <t>phosphatidylinositol 3-kinase regulator activity</t>
  </si>
  <si>
    <t>GO:0035015</t>
  </si>
  <si>
    <t>elongation of arista core</t>
  </si>
  <si>
    <t>GO:0035017</t>
  </si>
  <si>
    <t>cuticle pattern formation</t>
  </si>
  <si>
    <t>GO:0035018</t>
  </si>
  <si>
    <t>adult chitin-based cuticle pattern formation</t>
  </si>
  <si>
    <t>GO:0035019</t>
  </si>
  <si>
    <t>somatic stem cell population maintenance</t>
  </si>
  <si>
    <t>GO:0035020</t>
  </si>
  <si>
    <t>regulation of Rac protein signal transduction</t>
  </si>
  <si>
    <t>GO:0035021</t>
  </si>
  <si>
    <t>negative regulation of Rac protein signal transduction</t>
  </si>
  <si>
    <t>GO:0035022</t>
  </si>
  <si>
    <t>positive regulation of Rac protein signal transduction</t>
  </si>
  <si>
    <t>GO:0035023</t>
  </si>
  <si>
    <t>regulation of Rho protein signal transduction</t>
  </si>
  <si>
    <t>GO:0035024</t>
  </si>
  <si>
    <t>negative regulation of Rho protein signal transduction</t>
  </si>
  <si>
    <t>GO:0035025</t>
  </si>
  <si>
    <t>positive regulation of Rho protein signal transduction</t>
  </si>
  <si>
    <t>GO:0035026</t>
  </si>
  <si>
    <t>leading edge cell differentiation</t>
  </si>
  <si>
    <t>GO:0035027</t>
  </si>
  <si>
    <t>leading edge cell fate commitment</t>
  </si>
  <si>
    <t>GO:0035028</t>
  </si>
  <si>
    <t>leading edge cell fate determination</t>
  </si>
  <si>
    <t>GO:0035029</t>
  </si>
  <si>
    <t>dorsal closure, leading edge cell fate commitment</t>
  </si>
  <si>
    <t>GO:0035032</t>
  </si>
  <si>
    <t>phosphatidylinositol 3-kinase complex, class III</t>
  </si>
  <si>
    <t>GO:0035035</t>
  </si>
  <si>
    <t>histone acetyltransferase binding</t>
  </si>
  <si>
    <t>GO:0035036</t>
  </si>
  <si>
    <t>sperm-egg recognition</t>
  </si>
  <si>
    <t>GO:0035038</t>
  </si>
  <si>
    <t>female pronucleus assembly</t>
  </si>
  <si>
    <t>GO:0035039</t>
  </si>
  <si>
    <t>male pronucleus assembly</t>
  </si>
  <si>
    <t>GO:0035041</t>
  </si>
  <si>
    <t>sperm chromatin decondensation</t>
  </si>
  <si>
    <t>GO:0035042</t>
  </si>
  <si>
    <t>fertilization, exchange of chromosomal proteins</t>
  </si>
  <si>
    <t>GO:0035044</t>
  </si>
  <si>
    <t>sperm aster formation</t>
  </si>
  <si>
    <t>GO:0035046</t>
  </si>
  <si>
    <t>pronuclear migration</t>
  </si>
  <si>
    <t>GO:0035049</t>
  </si>
  <si>
    <t>juvenile hormone acid methyltransferase activity</t>
  </si>
  <si>
    <t>GO:0035050</t>
  </si>
  <si>
    <t>embryonic heart tube development</t>
  </si>
  <si>
    <t>GO:0035051</t>
  </si>
  <si>
    <t>cardiocyte differentiation</t>
  </si>
  <si>
    <t>GO:0035052</t>
  </si>
  <si>
    <t>dorsal vessel aortic cell fate commitment</t>
  </si>
  <si>
    <t>GO:0035053</t>
  </si>
  <si>
    <t>dorsal vessel heart proper cell fate commitment</t>
  </si>
  <si>
    <t>GO:0035054</t>
  </si>
  <si>
    <t>embryonic heart tube anterior/posterior pattern specification</t>
  </si>
  <si>
    <t>GO:0035059</t>
  </si>
  <si>
    <t>RCAF complex</t>
  </si>
  <si>
    <t>GO:0035060</t>
  </si>
  <si>
    <t>brahma complex</t>
  </si>
  <si>
    <t>GO:0035062</t>
  </si>
  <si>
    <t>omega speckle</t>
  </si>
  <si>
    <t>GO:0035063</t>
  </si>
  <si>
    <t>nuclear speck organization</t>
  </si>
  <si>
    <t>GO:0035064</t>
  </si>
  <si>
    <t>methylated histone binding</t>
  </si>
  <si>
    <t>GO:0035065</t>
  </si>
  <si>
    <t>regulation of histone acetylation</t>
  </si>
  <si>
    <t>GO:0035066</t>
  </si>
  <si>
    <t>positive regulation of histone acetylation</t>
  </si>
  <si>
    <t>GO:0035067</t>
  </si>
  <si>
    <t>negative regulation of histone acetylation</t>
  </si>
  <si>
    <t>GO:0035069</t>
  </si>
  <si>
    <t>larval midgut histolysis</t>
  </si>
  <si>
    <t>GO:0035070</t>
  </si>
  <si>
    <t>salivary gland histolysis</t>
  </si>
  <si>
    <t>GO:0035071</t>
  </si>
  <si>
    <t>salivary gland cell autophagic cell death</t>
  </si>
  <si>
    <t>GO:0035072</t>
  </si>
  <si>
    <t>ecdysone-mediated induction of salivary gland cell autophagic cell death</t>
  </si>
  <si>
    <t>GO:0035073</t>
  </si>
  <si>
    <t>pupariation</t>
  </si>
  <si>
    <t>GO:0035074</t>
  </si>
  <si>
    <t>pupation</t>
  </si>
  <si>
    <t>GO:0035075</t>
  </si>
  <si>
    <t>response to ecdysone</t>
  </si>
  <si>
    <t>GO:0035076</t>
  </si>
  <si>
    <t>ecdysone receptor-mediated signaling pathway</t>
  </si>
  <si>
    <t>GO:0035077</t>
  </si>
  <si>
    <t>ecdysone-mediated polytene chromosome puffing</t>
  </si>
  <si>
    <t>GO:0035078</t>
  </si>
  <si>
    <t>induction of programmed cell death by ecdysone</t>
  </si>
  <si>
    <t>GO:0035079</t>
  </si>
  <si>
    <t>polytene chromosome puffing</t>
  </si>
  <si>
    <t>GO:0035080</t>
  </si>
  <si>
    <t>heat shock-mediated polytene chromosome puffing</t>
  </si>
  <si>
    <t>GO:0035081</t>
  </si>
  <si>
    <t>induction of programmed cell death by hormones</t>
  </si>
  <si>
    <t>GO:0035082</t>
  </si>
  <si>
    <t>axoneme assembly</t>
  </si>
  <si>
    <t>GO:0035087</t>
  </si>
  <si>
    <t>siRNA loading onto RISC involved in RNA interference</t>
  </si>
  <si>
    <t>GO:0035088</t>
  </si>
  <si>
    <t>establishment or maintenance of apical/basal cell polarity</t>
  </si>
  <si>
    <t>GO:0035089</t>
  </si>
  <si>
    <t>establishment of apical/basal cell polarity</t>
  </si>
  <si>
    <t>GO:0035090</t>
  </si>
  <si>
    <t>maintenance of apical/basal cell polarity</t>
  </si>
  <si>
    <t>GO:0035091</t>
  </si>
  <si>
    <t>phosphatidylinositol binding</t>
  </si>
  <si>
    <t>GO:0035092</t>
  </si>
  <si>
    <t>sperm chromatin condensation</t>
  </si>
  <si>
    <t>GO:0035094</t>
  </si>
  <si>
    <t>response to nicotine</t>
  </si>
  <si>
    <t>GO:0035095</t>
  </si>
  <si>
    <t>behavioral response to nicotine</t>
  </si>
  <si>
    <t>GO:0035096</t>
  </si>
  <si>
    <t>larval midgut cell programmed cell death</t>
  </si>
  <si>
    <t>GO:0035097</t>
  </si>
  <si>
    <t>histone methyltransferase complex</t>
  </si>
  <si>
    <t>GO:0035098</t>
  </si>
  <si>
    <t>ESC/E(Z) complex</t>
  </si>
  <si>
    <t>GO:0035099</t>
  </si>
  <si>
    <t>hemocyte migration</t>
  </si>
  <si>
    <t>GO:0035100</t>
  </si>
  <si>
    <t>ecdysone binding</t>
  </si>
  <si>
    <t>GO:0035101</t>
  </si>
  <si>
    <t>FACT complex</t>
  </si>
  <si>
    <t>GO:0035102</t>
  </si>
  <si>
    <t>PRC1 complex</t>
  </si>
  <si>
    <t>GO:0035103</t>
  </si>
  <si>
    <t>sterol regulatory element binding protein cleavage</t>
  </si>
  <si>
    <t>GO:0035106</t>
  </si>
  <si>
    <t>operant conditioning</t>
  </si>
  <si>
    <t>GO:0035107</t>
  </si>
  <si>
    <t>appendage morphogenesis</t>
  </si>
  <si>
    <t>GO:0035108</t>
  </si>
  <si>
    <t>limb morphogenesis</t>
  </si>
  <si>
    <t>GO:0035112</t>
  </si>
  <si>
    <t>genitalia morphogenesis</t>
  </si>
  <si>
    <t>GO:0035114</t>
  </si>
  <si>
    <t>imaginal disc-derived appendage morphogenesis</t>
  </si>
  <si>
    <t>GO:0035120</t>
  </si>
  <si>
    <t>post-embryonic appendage morphogenesis</t>
  </si>
  <si>
    <t>GO:0035126</t>
  </si>
  <si>
    <t>post-embryonic genitalia morphogenesis</t>
  </si>
  <si>
    <t>GO:0035145</t>
  </si>
  <si>
    <t>exon-exon junction complex</t>
  </si>
  <si>
    <t>GO:0035146</t>
  </si>
  <si>
    <t>tube fusion</t>
  </si>
  <si>
    <t>GO:0035147</t>
  </si>
  <si>
    <t>branch fusion, open tracheal system</t>
  </si>
  <si>
    <t>GO:0035148</t>
  </si>
  <si>
    <t>tube formation</t>
  </si>
  <si>
    <t>GO:0035149</t>
  </si>
  <si>
    <t>lumen formation, open tracheal system</t>
  </si>
  <si>
    <t>GO:0035150</t>
  </si>
  <si>
    <t>regulation of tube size</t>
  </si>
  <si>
    <t>GO:0035151</t>
  </si>
  <si>
    <t>regulation of tube size, open tracheal system</t>
  </si>
  <si>
    <t>GO:0035152</t>
  </si>
  <si>
    <t>regulation of tube architecture, open tracheal system</t>
  </si>
  <si>
    <t>GO:0035153</t>
  </si>
  <si>
    <t>epithelial cell type specification, open tracheal system</t>
  </si>
  <si>
    <t>GO:0035154</t>
  </si>
  <si>
    <t>terminal cell fate specification, open tracheal system</t>
  </si>
  <si>
    <t>GO:0035155</t>
  </si>
  <si>
    <t>negative regulation of terminal cell fate specification, open tracheal system</t>
  </si>
  <si>
    <t>GO:0035156</t>
  </si>
  <si>
    <t>fusion cell fate specification</t>
  </si>
  <si>
    <t>GO:0035157</t>
  </si>
  <si>
    <t>negative regulation of fusion cell fate specification</t>
  </si>
  <si>
    <t>GO:0035158</t>
  </si>
  <si>
    <t>regulation of tube diameter, open tracheal system</t>
  </si>
  <si>
    <t>GO:0035159</t>
  </si>
  <si>
    <t>regulation of tube length, open tracheal system</t>
  </si>
  <si>
    <t>GO:0035160</t>
  </si>
  <si>
    <t>maintenance of epithelial integrity, open tracheal system</t>
  </si>
  <si>
    <t>GO:0035161</t>
  </si>
  <si>
    <t>imaginal disc lineage restriction</t>
  </si>
  <si>
    <t>GO:0035162</t>
  </si>
  <si>
    <t>embryonic hemopoiesis</t>
  </si>
  <si>
    <t>GO:0035163</t>
  </si>
  <si>
    <t>embryonic hemocyte differentiation</t>
  </si>
  <si>
    <t>GO:0035164</t>
  </si>
  <si>
    <t>embryonic plasmatocyte differentiation</t>
  </si>
  <si>
    <t>GO:0035165</t>
  </si>
  <si>
    <t>embryonic crystal cell differentiation</t>
  </si>
  <si>
    <t>GO:0035166</t>
  </si>
  <si>
    <t>post-embryonic hemopoiesis</t>
  </si>
  <si>
    <t>GO:0035167</t>
  </si>
  <si>
    <t>larval lymph gland hemopoiesis</t>
  </si>
  <si>
    <t>GO:0035168</t>
  </si>
  <si>
    <t>larval lymph gland hemocyte differentiation</t>
  </si>
  <si>
    <t>GO:0035169</t>
  </si>
  <si>
    <t>lymph gland plasmatocyte differentiation</t>
  </si>
  <si>
    <t>GO:0035170</t>
  </si>
  <si>
    <t>lymph gland crystal cell differentiation</t>
  </si>
  <si>
    <t>GO:0035171</t>
  </si>
  <si>
    <t>lamellocyte differentiation</t>
  </si>
  <si>
    <t>GO:0035172</t>
  </si>
  <si>
    <t>hemocyte proliferation</t>
  </si>
  <si>
    <t>GO:0035173</t>
  </si>
  <si>
    <t>histone kinase activity</t>
  </si>
  <si>
    <t>GO:0035174</t>
  </si>
  <si>
    <t>histone serine kinase activity</t>
  </si>
  <si>
    <t>GO:0035175</t>
  </si>
  <si>
    <t>histone kinase activity (H3-S10 specific)</t>
  </si>
  <si>
    <t>GO:0035176</t>
  </si>
  <si>
    <t>social behavior</t>
  </si>
  <si>
    <t>GO:0035180</t>
  </si>
  <si>
    <t>larval wandering behavior</t>
  </si>
  <si>
    <t>GO:0035182</t>
  </si>
  <si>
    <t>female germline ring canal outer rim</t>
  </si>
  <si>
    <t>GO:0035183</t>
  </si>
  <si>
    <t>female germline ring canal inner rim</t>
  </si>
  <si>
    <t>GO:0035184</t>
  </si>
  <si>
    <t>histone threonine kinase activity</t>
  </si>
  <si>
    <t>GO:0035185</t>
  </si>
  <si>
    <t>preblastoderm mitotic cell cycle</t>
  </si>
  <si>
    <t>GO:0035186</t>
  </si>
  <si>
    <t>syncytial blastoderm mitotic cell cycle</t>
  </si>
  <si>
    <t>GO:0035187</t>
  </si>
  <si>
    <t>hatching behavior</t>
  </si>
  <si>
    <t>GO:0035188</t>
  </si>
  <si>
    <t>hatching</t>
  </si>
  <si>
    <t>GO:0035189</t>
  </si>
  <si>
    <t>Rb-E2F complex</t>
  </si>
  <si>
    <t>GO:0035190</t>
  </si>
  <si>
    <t>syncytial nuclear migration</t>
  </si>
  <si>
    <t>GO:0035191</t>
  </si>
  <si>
    <t>nuclear axial expansion</t>
  </si>
  <si>
    <t>GO:0035192</t>
  </si>
  <si>
    <t>nuclear cortical migration</t>
  </si>
  <si>
    <t>GO:0035193</t>
  </si>
  <si>
    <t>larval central nervous system remodeling</t>
  </si>
  <si>
    <t>GO:0035194</t>
  </si>
  <si>
    <t>post-transcriptional gene silencing by RNA</t>
  </si>
  <si>
    <t>GO:0035195</t>
  </si>
  <si>
    <t>gene silencing by miRNA</t>
  </si>
  <si>
    <t>GO:0035196</t>
  </si>
  <si>
    <t>production of miRNAs involved in gene silencing by miRNA</t>
  </si>
  <si>
    <t>GO:0035197</t>
  </si>
  <si>
    <t>siRNA binding</t>
  </si>
  <si>
    <t>GO:0035198</t>
  </si>
  <si>
    <t>miRNA binding</t>
  </si>
  <si>
    <t>GO:0035202</t>
  </si>
  <si>
    <t>tracheal pit formation in open tracheal system</t>
  </si>
  <si>
    <t>GO:0035203</t>
  </si>
  <si>
    <t>regulation of lamellocyte differentiation</t>
  </si>
  <si>
    <t>GO:0035204</t>
  </si>
  <si>
    <t>negative regulation of lamellocyte differentiation</t>
  </si>
  <si>
    <t>GO:0035206</t>
  </si>
  <si>
    <t>regulation of hemocyte proliferation</t>
  </si>
  <si>
    <t>GO:0035207</t>
  </si>
  <si>
    <t>negative regulation of hemocyte proliferation</t>
  </si>
  <si>
    <t>GO:0035208</t>
  </si>
  <si>
    <t>positive regulation of hemocyte proliferation</t>
  </si>
  <si>
    <t>GO:0035209</t>
  </si>
  <si>
    <t>pupal development</t>
  </si>
  <si>
    <t>GO:0035210</t>
  </si>
  <si>
    <t>prepupal development</t>
  </si>
  <si>
    <t>GO:0035211</t>
  </si>
  <si>
    <t>spermathecum morphogenesis</t>
  </si>
  <si>
    <t>GO:0035212</t>
  </si>
  <si>
    <t>cell competition in a multicellular organism</t>
  </si>
  <si>
    <t>GO:0035213</t>
  </si>
  <si>
    <t>clypeo-labral disc development</t>
  </si>
  <si>
    <t>GO:0035214</t>
  </si>
  <si>
    <t>eye-antennal disc development</t>
  </si>
  <si>
    <t>GO:0035215</t>
  </si>
  <si>
    <t>genital disc development</t>
  </si>
  <si>
    <t>GO:0035216</t>
  </si>
  <si>
    <t>haltere disc development</t>
  </si>
  <si>
    <t>GO:0035217</t>
  </si>
  <si>
    <t>labial disc development</t>
  </si>
  <si>
    <t>GO:0035218</t>
  </si>
  <si>
    <t>leg disc development</t>
  </si>
  <si>
    <t>GO:0035220</t>
  </si>
  <si>
    <t>wing disc development</t>
  </si>
  <si>
    <t>GO:0035221</t>
  </si>
  <si>
    <t>genital disc pattern formation</t>
  </si>
  <si>
    <t>GO:0035222</t>
  </si>
  <si>
    <t>wing disc pattern formation</t>
  </si>
  <si>
    <t>GO:0035223</t>
  </si>
  <si>
    <t>leg disc pattern formation</t>
  </si>
  <si>
    <t>GO:0035224</t>
  </si>
  <si>
    <t>genital disc anterior/posterior pattern formation</t>
  </si>
  <si>
    <t>GO:0035225</t>
  </si>
  <si>
    <t>determination of genital disc primordium</t>
  </si>
  <si>
    <t>GO:0035226</t>
  </si>
  <si>
    <t>glutamate-cysteine ligase catalytic subunit binding</t>
  </si>
  <si>
    <t>GO:0035227</t>
  </si>
  <si>
    <t>regulation of glutamate-cysteine ligase activity</t>
  </si>
  <si>
    <t>GO:0035229</t>
  </si>
  <si>
    <t>positive regulation of glutamate-cysteine ligase activity</t>
  </si>
  <si>
    <t>GO:0035231</t>
  </si>
  <si>
    <t>cytoneme assembly</t>
  </si>
  <si>
    <t>GO:0035232</t>
  </si>
  <si>
    <t>germ cell attraction</t>
  </si>
  <si>
    <t>GO:0035233</t>
  </si>
  <si>
    <t>germ cell repulsion</t>
  </si>
  <si>
    <t>GO:0035234</t>
  </si>
  <si>
    <t>ectopic germ cell programmed cell death</t>
  </si>
  <si>
    <t>GO:0035235</t>
  </si>
  <si>
    <t>ionotropic glutamate receptor signaling pathway</t>
  </si>
  <si>
    <t>GO:0035236</t>
  </si>
  <si>
    <t>proctolin receptor activity</t>
  </si>
  <si>
    <t>GO:0035237</t>
  </si>
  <si>
    <t>corazonin receptor activity</t>
  </si>
  <si>
    <t>GO:0035238</t>
  </si>
  <si>
    <t>vitamin A biosynthetic process</t>
  </si>
  <si>
    <t>GO:0035239</t>
  </si>
  <si>
    <t>tube morphogenesis</t>
  </si>
  <si>
    <t>GO:0035241</t>
  </si>
  <si>
    <t>protein-arginine omega-N monomethyltransferase activity</t>
  </si>
  <si>
    <t>GO:0035242</t>
  </si>
  <si>
    <t>protein-arginine omega-N asymmetric methyltransferase activity</t>
  </si>
  <si>
    <t>GO:0035243</t>
  </si>
  <si>
    <t>protein-arginine omega-N symmetric methyltransferase activity</t>
  </si>
  <si>
    <t>GO:0035246</t>
  </si>
  <si>
    <t>peptidyl-arginine N-methylation</t>
  </si>
  <si>
    <t>GO:0035247</t>
  </si>
  <si>
    <t>peptidyl-arginine omega-N-methylation</t>
  </si>
  <si>
    <t>GO:0035248</t>
  </si>
  <si>
    <t>alpha-1,4-N-acetylgalactosaminyltransferase activity</t>
  </si>
  <si>
    <t>GO:0035249</t>
  </si>
  <si>
    <t>synaptic transmission, glutamatergic</t>
  </si>
  <si>
    <t>GO:0035250</t>
  </si>
  <si>
    <t>UDP-galactosyltransferase activity</t>
  </si>
  <si>
    <t>GO:0035251</t>
  </si>
  <si>
    <t>UDP-glucosyltransferase activity</t>
  </si>
  <si>
    <t>GO:0035252</t>
  </si>
  <si>
    <t>UDP-xylosyltransferase activity</t>
  </si>
  <si>
    <t>GO:0035253</t>
  </si>
  <si>
    <t>ciliary rootlet</t>
  </si>
  <si>
    <t>GO:0035254</t>
  </si>
  <si>
    <t>glutamate receptor binding</t>
  </si>
  <si>
    <t>GO:0035255</t>
  </si>
  <si>
    <t>ionotropic glutamate receptor binding</t>
  </si>
  <si>
    <t>GO:0035256</t>
  </si>
  <si>
    <t>G protein-coupled glutamate receptor binding</t>
  </si>
  <si>
    <t>GO:0035257</t>
  </si>
  <si>
    <t>nuclear hormone receptor binding</t>
  </si>
  <si>
    <t>GO:0035258</t>
  </si>
  <si>
    <t>steroid hormone receptor binding</t>
  </si>
  <si>
    <t>GO:0035260</t>
  </si>
  <si>
    <t>internal genitalia morphogenesis</t>
  </si>
  <si>
    <t>GO:0035261</t>
  </si>
  <si>
    <t>external genitalia morphogenesis</t>
  </si>
  <si>
    <t>GO:0035262</t>
  </si>
  <si>
    <t>gonad morphogenesis</t>
  </si>
  <si>
    <t>GO:0035263</t>
  </si>
  <si>
    <t>genital disc sexually dimorphic development</t>
  </si>
  <si>
    <t>GO:0035264</t>
  </si>
  <si>
    <t>multicellular organism growth</t>
  </si>
  <si>
    <t>GO:0035265</t>
  </si>
  <si>
    <t>organ growth</t>
  </si>
  <si>
    <t>GO:0035267</t>
  </si>
  <si>
    <t>NuA4 histone acetyltransferase complex</t>
  </si>
  <si>
    <t>GO:0035268</t>
  </si>
  <si>
    <t>protein mannosylation</t>
  </si>
  <si>
    <t>GO:0035269</t>
  </si>
  <si>
    <t>protein O-linked mannosylation</t>
  </si>
  <si>
    <t>GO:0035270</t>
  </si>
  <si>
    <t>endocrine system development</t>
  </si>
  <si>
    <t>GO:0035271</t>
  </si>
  <si>
    <t>ring gland development</t>
  </si>
  <si>
    <t>GO:0035272</t>
  </si>
  <si>
    <t>exocrine system development</t>
  </si>
  <si>
    <t>GO:0035277</t>
  </si>
  <si>
    <t>spiracle morphogenesis, open tracheal system</t>
  </si>
  <si>
    <t>GO:0035279</t>
  </si>
  <si>
    <t>mRNA cleavage involved in gene silencing by miRNA</t>
  </si>
  <si>
    <t>GO:0035280</t>
  </si>
  <si>
    <t>miRNA loading onto RISC involved in gene silencing by miRNA</t>
  </si>
  <si>
    <t>GO:0035282</t>
  </si>
  <si>
    <t>segmentation</t>
  </si>
  <si>
    <t>GO:0035283</t>
  </si>
  <si>
    <t>central nervous system segmentation</t>
  </si>
  <si>
    <t>GO:0035284</t>
  </si>
  <si>
    <t>brain segmentation</t>
  </si>
  <si>
    <t>GO:0035285</t>
  </si>
  <si>
    <t>appendage segmentation</t>
  </si>
  <si>
    <t>GO:0035287</t>
  </si>
  <si>
    <t>head segmentation</t>
  </si>
  <si>
    <t>GO:0035288</t>
  </si>
  <si>
    <t>anterior head segmentation</t>
  </si>
  <si>
    <t>GO:0035289</t>
  </si>
  <si>
    <t>posterior head segmentation</t>
  </si>
  <si>
    <t>GO:0035290</t>
  </si>
  <si>
    <t>trunk segmentation</t>
  </si>
  <si>
    <t>GO:0035291</t>
  </si>
  <si>
    <t>specification of segmental identity, intercalary segment</t>
  </si>
  <si>
    <t>GO:0035292</t>
  </si>
  <si>
    <t>specification of segmental identity, trunk</t>
  </si>
  <si>
    <t>GO:0035293</t>
  </si>
  <si>
    <t>chitin-based larval cuticle pattern formation</t>
  </si>
  <si>
    <t>GO:0035295</t>
  </si>
  <si>
    <t>tube development</t>
  </si>
  <si>
    <t>GO:0035296</t>
  </si>
  <si>
    <t>regulation of tube diameter</t>
  </si>
  <si>
    <t>GO:0035297</t>
  </si>
  <si>
    <t>regulation of Malpighian tubule diameter</t>
  </si>
  <si>
    <t>GO:0035298</t>
  </si>
  <si>
    <t>regulation of Malpighian tubule size</t>
  </si>
  <si>
    <t>GO:0035299</t>
  </si>
  <si>
    <t>inositol pentakisphosphate 2-kinase activity</t>
  </si>
  <si>
    <t>GO:0035301</t>
  </si>
  <si>
    <t>Hedgehog signaling complex</t>
  </si>
  <si>
    <t>GO:0035302</t>
  </si>
  <si>
    <t>ecdysteroid 25-hydroxylase activity</t>
  </si>
  <si>
    <t>GO:0035303</t>
  </si>
  <si>
    <t>regulation of dephosphorylation</t>
  </si>
  <si>
    <t>GO:0035304</t>
  </si>
  <si>
    <t>regulation of protein dephosphorylation</t>
  </si>
  <si>
    <t>GO:0035305</t>
  </si>
  <si>
    <t>negative regulation of dephosphorylation</t>
  </si>
  <si>
    <t>GO:0035306</t>
  </si>
  <si>
    <t>positive regulation of dephosphorylation</t>
  </si>
  <si>
    <t>GO:0035307</t>
  </si>
  <si>
    <t>positive regulation of protein dephosphorylation</t>
  </si>
  <si>
    <t>GO:0035308</t>
  </si>
  <si>
    <t>negative regulation of protein dephosphorylation</t>
  </si>
  <si>
    <t>GO:0035309</t>
  </si>
  <si>
    <t>wing and notum subfield formation</t>
  </si>
  <si>
    <t>GO:0035310</t>
  </si>
  <si>
    <t>notum cell fate specification</t>
  </si>
  <si>
    <t>GO:0035311</t>
  </si>
  <si>
    <t>wing cell fate specification</t>
  </si>
  <si>
    <t>GO:0035312</t>
  </si>
  <si>
    <t>5'-3' exodeoxyribonuclease activity</t>
  </si>
  <si>
    <t>GO:0035313</t>
  </si>
  <si>
    <t>wound healing, spreading of epidermal cells</t>
  </si>
  <si>
    <t>GO:0035314</t>
  </si>
  <si>
    <t>scab formation</t>
  </si>
  <si>
    <t>GO:0035315</t>
  </si>
  <si>
    <t>hair cell differentiation</t>
  </si>
  <si>
    <t>GO:0035316</t>
  </si>
  <si>
    <t>non-sensory hair organization</t>
  </si>
  <si>
    <t>GO:0035317</t>
  </si>
  <si>
    <t>imaginal disc-derived wing hair organization</t>
  </si>
  <si>
    <t>GO:0035318</t>
  </si>
  <si>
    <t>imaginal disc-derived wing hair outgrowth</t>
  </si>
  <si>
    <t>GO:0035320</t>
  </si>
  <si>
    <t>imaginal disc-derived wing hair site selection</t>
  </si>
  <si>
    <t>GO:0035321</t>
  </si>
  <si>
    <t>maintenance of imaginal disc-derived wing hair orientation</t>
  </si>
  <si>
    <t>GO:0035323</t>
  </si>
  <si>
    <t>male germline ring canal</t>
  </si>
  <si>
    <t>GO:0035324</t>
  </si>
  <si>
    <t>female germline ring canal</t>
  </si>
  <si>
    <t>GO:0035327</t>
  </si>
  <si>
    <t>transcriptionally active chromatin</t>
  </si>
  <si>
    <t>GO:0035328</t>
  </si>
  <si>
    <t>transcriptionally silent chromatin</t>
  </si>
  <si>
    <t>GO:0035329</t>
  </si>
  <si>
    <t>hippo signaling</t>
  </si>
  <si>
    <t>GO:0035330</t>
  </si>
  <si>
    <t>regulation of hippo signaling</t>
  </si>
  <si>
    <t>GO:0035331</t>
  </si>
  <si>
    <t>negative regulation of hippo signaling</t>
  </si>
  <si>
    <t>GO:0035332</t>
  </si>
  <si>
    <t>positive regulation of hippo signaling</t>
  </si>
  <si>
    <t>GO:0035335</t>
  </si>
  <si>
    <t>peptidyl-tyrosine dephosphorylation</t>
  </si>
  <si>
    <t>GO:0035336</t>
  </si>
  <si>
    <t>long-chain fatty-acyl-CoA metabolic process</t>
  </si>
  <si>
    <t>GO:0035337</t>
  </si>
  <si>
    <t>fatty-acyl-CoA metabolic process</t>
  </si>
  <si>
    <t>GO:0035338</t>
  </si>
  <si>
    <t>long-chain fatty-acyl-CoA biosynthetic process</t>
  </si>
  <si>
    <t>GO:0035339</t>
  </si>
  <si>
    <t>SPOTS complex</t>
  </si>
  <si>
    <t>GO:0035349</t>
  </si>
  <si>
    <t>coenzyme A transmembrane transport</t>
  </si>
  <si>
    <t>GO:0035350</t>
  </si>
  <si>
    <t>FAD transmembrane transport</t>
  </si>
  <si>
    <t>GO:0035352</t>
  </si>
  <si>
    <t>NAD transmembrane transport</t>
  </si>
  <si>
    <t>GO:0035363</t>
  </si>
  <si>
    <t>histone locus body</t>
  </si>
  <si>
    <t>GO:0035368</t>
  </si>
  <si>
    <t>selenocysteine insertion sequence binding</t>
  </si>
  <si>
    <t>GO:0035370</t>
  </si>
  <si>
    <t>UBC13-UEV1A complex</t>
  </si>
  <si>
    <t>GO:0035371</t>
  </si>
  <si>
    <t>microtubule plus-end</t>
  </si>
  <si>
    <t>GO:0035377</t>
  </si>
  <si>
    <t>transepithelial water transport</t>
  </si>
  <si>
    <t>GO:0035383</t>
  </si>
  <si>
    <t>thioester metabolic process</t>
  </si>
  <si>
    <t>GO:0035384</t>
  </si>
  <si>
    <t>thioester biosynthetic process</t>
  </si>
  <si>
    <t>GO:0035385</t>
  </si>
  <si>
    <t>Roundabout signaling pathway</t>
  </si>
  <si>
    <t>GO:0035386</t>
  </si>
  <si>
    <t>regulation of Roundabout signaling pathway</t>
  </si>
  <si>
    <t>GO:0035404</t>
  </si>
  <si>
    <t>histone-serine phosphorylation</t>
  </si>
  <si>
    <t>GO:0035405</t>
  </si>
  <si>
    <t>histone-threonine phosphorylation</t>
  </si>
  <si>
    <t>GO:0035418</t>
  </si>
  <si>
    <t>protein localization to synapse</t>
  </si>
  <si>
    <t>GO:0035434</t>
  </si>
  <si>
    <t>copper ion transmembrane transport</t>
  </si>
  <si>
    <t>GO:0035435</t>
  </si>
  <si>
    <t>phosphate ion transmembrane transport</t>
  </si>
  <si>
    <t>GO:0035437</t>
  </si>
  <si>
    <t>maintenance of protein localization in endoplasmic reticulum</t>
  </si>
  <si>
    <t>GO:0035442</t>
  </si>
  <si>
    <t>dipeptide transmembrane transport</t>
  </si>
  <si>
    <t>GO:0035459</t>
  </si>
  <si>
    <t>vesicle cargo loading</t>
  </si>
  <si>
    <t>GO:0035461</t>
  </si>
  <si>
    <t>vitamin transmembrane transport</t>
  </si>
  <si>
    <t>GO:0035482</t>
  </si>
  <si>
    <t>gastric motility</t>
  </si>
  <si>
    <t>GO:0035483</t>
  </si>
  <si>
    <t>gastric emptying</t>
  </si>
  <si>
    <t>GO:0035493</t>
  </si>
  <si>
    <t>SNARE complex assembly</t>
  </si>
  <si>
    <t>GO:0035494</t>
  </si>
  <si>
    <t>SNARE complex disassembly</t>
  </si>
  <si>
    <t>GO:0035498</t>
  </si>
  <si>
    <t>carnosine metabolic process</t>
  </si>
  <si>
    <t>GO:0035507</t>
  </si>
  <si>
    <t>regulation of myosin-light-chain-phosphatase activity</t>
  </si>
  <si>
    <t>GO:0035509</t>
  </si>
  <si>
    <t>negative regulation of myosin-light-chain-phosphatase activity</t>
  </si>
  <si>
    <t>GO:0035510</t>
  </si>
  <si>
    <t>DNA dealkylation</t>
  </si>
  <si>
    <t>GO:0035511</t>
  </si>
  <si>
    <t>oxidative DNA demethylation</t>
  </si>
  <si>
    <t>GO:0035514</t>
  </si>
  <si>
    <t>DNA demethylase activity</t>
  </si>
  <si>
    <t>GO:0035516</t>
  </si>
  <si>
    <t>oxidative DNA demethylase activity</t>
  </si>
  <si>
    <t>GO:0035517</t>
  </si>
  <si>
    <t>PR-DUB complex</t>
  </si>
  <si>
    <t>GO:0035518</t>
  </si>
  <si>
    <t>histone H2A monoubiquitination</t>
  </si>
  <si>
    <t>GO:0035520</t>
  </si>
  <si>
    <t>monoubiquitinated protein deubiquitination</t>
  </si>
  <si>
    <t>GO:0035521</t>
  </si>
  <si>
    <t>monoubiquitinated histone deubiquitination</t>
  </si>
  <si>
    <t>GO:0035522</t>
  </si>
  <si>
    <t>monoubiquitinated histone H2A deubiquitination</t>
  </si>
  <si>
    <t>GO:0035523</t>
  </si>
  <si>
    <t>protein K29-linked deubiquitination</t>
  </si>
  <si>
    <t>GO:0035542</t>
  </si>
  <si>
    <t>regulation of SNARE complex assembly</t>
  </si>
  <si>
    <t>GO:0035552</t>
  </si>
  <si>
    <t>oxidative single-stranded DNA demethylation</t>
  </si>
  <si>
    <t>GO:0035556</t>
  </si>
  <si>
    <t>intracellular signal transduction</t>
  </si>
  <si>
    <t>GO:0035561</t>
  </si>
  <si>
    <t>regulation of chromatin binding</t>
  </si>
  <si>
    <t>GO:0035562</t>
  </si>
  <si>
    <t>negative regulation of chromatin binding</t>
  </si>
  <si>
    <t>GO:0035567</t>
  </si>
  <si>
    <t>non-canonical Wnt signaling pathway</t>
  </si>
  <si>
    <t>GO:0035568</t>
  </si>
  <si>
    <t>N-terminal peptidyl-proline methylation</t>
  </si>
  <si>
    <t>GO:0035588</t>
  </si>
  <si>
    <t>G protein-coupled purinergic receptor signaling pathway</t>
  </si>
  <si>
    <t>GO:0035591</t>
  </si>
  <si>
    <t>signaling adaptor activity</t>
  </si>
  <si>
    <t>GO:0035592</t>
  </si>
  <si>
    <t>establishment of protein localization to extracellular region</t>
  </si>
  <si>
    <t>GO:0035593</t>
  </si>
  <si>
    <t>positive regulation of Wnt signaling pathway by establishment of Wnt protein localization to extracellular region</t>
  </si>
  <si>
    <t>GO:0035596</t>
  </si>
  <si>
    <t>methylthiotransferase activity</t>
  </si>
  <si>
    <t>GO:0035598</t>
  </si>
  <si>
    <t>N6-threonylcarbomyladenosine methylthiotransferase activity</t>
  </si>
  <si>
    <t>GO:0035600</t>
  </si>
  <si>
    <t>tRNA methylthiolation</t>
  </si>
  <si>
    <t>GO:0035601</t>
  </si>
  <si>
    <t>protein deacylation</t>
  </si>
  <si>
    <t>GO:0035612</t>
  </si>
  <si>
    <t>AP-2 adaptor complex binding</t>
  </si>
  <si>
    <t>GO:0035613</t>
  </si>
  <si>
    <t>RNA stem-loop binding</t>
  </si>
  <si>
    <t>GO:0035614</t>
  </si>
  <si>
    <t>snRNA stem-loop binding</t>
  </si>
  <si>
    <t>GO:0035616</t>
  </si>
  <si>
    <t>histone H2B conserved C-terminal lysine deubiquitination</t>
  </si>
  <si>
    <t>GO:0035617</t>
  </si>
  <si>
    <t>stress granule disassembly</t>
  </si>
  <si>
    <t>GO:0035621</t>
  </si>
  <si>
    <t>ER to Golgi ceramide transport</t>
  </si>
  <si>
    <t>GO:0035626</t>
  </si>
  <si>
    <t>juvenile hormone mediated signaling pathway</t>
  </si>
  <si>
    <t>GO:0035627</t>
  </si>
  <si>
    <t>ceramide transport</t>
  </si>
  <si>
    <t>GO:0035637</t>
  </si>
  <si>
    <t>multicellular organismal signaling</t>
  </si>
  <si>
    <t>GO:0035639</t>
  </si>
  <si>
    <t>purine ribonucleoside triphosphate binding</t>
  </si>
  <si>
    <t>GO:0035640</t>
  </si>
  <si>
    <t>exploration behavior</t>
  </si>
  <si>
    <t>GO:0035641</t>
  </si>
  <si>
    <t>locomotory exploration behavior</t>
  </si>
  <si>
    <t>GO:0035650</t>
  </si>
  <si>
    <t>AP-1 adaptor complex binding</t>
  </si>
  <si>
    <t>GO:0035652</t>
  </si>
  <si>
    <t>clathrin-coated vesicle cargo loading</t>
  </si>
  <si>
    <t>GO:0035658</t>
  </si>
  <si>
    <t>Mon1-Ccz1 complex</t>
  </si>
  <si>
    <t>GO:0035672</t>
  </si>
  <si>
    <t>oligopeptide transmembrane transport</t>
  </si>
  <si>
    <t>GO:0035673</t>
  </si>
  <si>
    <t>oligopeptide transmembrane transporter activity</t>
  </si>
  <si>
    <t>GO:0035674</t>
  </si>
  <si>
    <t>tricarboxylic acid transmembrane transport</t>
  </si>
  <si>
    <t>GO:0035690</t>
  </si>
  <si>
    <t>cellular response to drug</t>
  </si>
  <si>
    <t>GO:0035694</t>
  </si>
  <si>
    <t>mitochondrial protein catabolic process</t>
  </si>
  <si>
    <t>GO:0035695</t>
  </si>
  <si>
    <t>mitophagy by induced vacuole formation</t>
  </si>
  <si>
    <t>GO:0035721</t>
  </si>
  <si>
    <t>intraciliary retrograde transport</t>
  </si>
  <si>
    <t>GO:0035725</t>
  </si>
  <si>
    <t>sodium ion transmembrane transport</t>
  </si>
  <si>
    <t>GO:0035736</t>
  </si>
  <si>
    <t>cell proliferation involved in compound eye morphogenesis</t>
  </si>
  <si>
    <t>GO:0035751</t>
  </si>
  <si>
    <t>regulation of lysosomal lumen pH</t>
  </si>
  <si>
    <t>GO:0035755</t>
  </si>
  <si>
    <t>cardiolipin hydrolase activity</t>
  </si>
  <si>
    <t>GO:0035770</t>
  </si>
  <si>
    <t>ribonucleoprotein granule</t>
  </si>
  <si>
    <t>GO:0035794</t>
  </si>
  <si>
    <t>positive regulation of mitochondrial membrane permeability</t>
  </si>
  <si>
    <t>GO:0035800</t>
  </si>
  <si>
    <t>deubiquitinase activator activity</t>
  </si>
  <si>
    <t>GO:0035803</t>
  </si>
  <si>
    <t>egg coat formation</t>
  </si>
  <si>
    <t>GO:0035805</t>
  </si>
  <si>
    <t>egg coat</t>
  </si>
  <si>
    <t>GO:0035821</t>
  </si>
  <si>
    <t>modulation of process of other organism</t>
  </si>
  <si>
    <t>GO:0035822</t>
  </si>
  <si>
    <t>gene conversion</t>
  </si>
  <si>
    <t>GO:0035825</t>
  </si>
  <si>
    <t>homologous recombination</t>
  </si>
  <si>
    <t>GO:0035848</t>
  </si>
  <si>
    <t>oviduct morphogenesis</t>
  </si>
  <si>
    <t>GO:0035859</t>
  </si>
  <si>
    <t>Seh1-associated complex</t>
  </si>
  <si>
    <t>GO:0035861</t>
  </si>
  <si>
    <t>site of double-strand break</t>
  </si>
  <si>
    <t>GO:0035869</t>
  </si>
  <si>
    <t>ciliary transition zone</t>
  </si>
  <si>
    <t>GO:0035871</t>
  </si>
  <si>
    <t>protein K11-linked deubiquitination</t>
  </si>
  <si>
    <t>GO:0035883</t>
  </si>
  <si>
    <t>enteroendocrine cell differentiation</t>
  </si>
  <si>
    <t>GO:0035924</t>
  </si>
  <si>
    <t>cellular response to vascular endothelial growth factor stimulus</t>
  </si>
  <si>
    <t>GO:0035925</t>
  </si>
  <si>
    <t>mRNA 3'-UTR AU-rich region binding</t>
  </si>
  <si>
    <t>GO:0035927</t>
  </si>
  <si>
    <t>RNA import into mitochondrion</t>
  </si>
  <si>
    <t>GO:0035965</t>
  </si>
  <si>
    <t>cardiolipin acyl-chain remodeling</t>
  </si>
  <si>
    <t>GO:0035966</t>
  </si>
  <si>
    <t>response to topologically incorrect protein</t>
  </si>
  <si>
    <t>GO:0035967</t>
  </si>
  <si>
    <t>cellular response to topologically incorrect protein</t>
  </si>
  <si>
    <t>GO:0035970</t>
  </si>
  <si>
    <t>peptidyl-threonine dephosphorylation</t>
  </si>
  <si>
    <t>GO:0035971</t>
  </si>
  <si>
    <t>peptidyl-histidine dephosphorylation</t>
  </si>
  <si>
    <t>GO:0035976</t>
  </si>
  <si>
    <t>transcription factor AP-1 complex</t>
  </si>
  <si>
    <t>GO:0035987</t>
  </si>
  <si>
    <t>endodermal cell differentiation</t>
  </si>
  <si>
    <t>GO:0035989</t>
  </si>
  <si>
    <t>tendon development</t>
  </si>
  <si>
    <t>GO:0035996</t>
  </si>
  <si>
    <t>rhabdomere microvillus</t>
  </si>
  <si>
    <t>GO:0035997</t>
  </si>
  <si>
    <t>rhabdomere microvillus membrane</t>
  </si>
  <si>
    <t>GO:0035999</t>
  </si>
  <si>
    <t>tetrahydrofolate interconversion</t>
  </si>
  <si>
    <t>GO:0036002</t>
  </si>
  <si>
    <t>pre-mRNA binding</t>
  </si>
  <si>
    <t>GO:0036003</t>
  </si>
  <si>
    <t>positive regulation of transcription from RNA polymerase II promoter in response to stress</t>
  </si>
  <si>
    <t>GO:0036009</t>
  </si>
  <si>
    <t>protein-glutamine N-methyltransferase activity</t>
  </si>
  <si>
    <t>GO:0036011</t>
  </si>
  <si>
    <t>imaginal disc-derived leg segmentation</t>
  </si>
  <si>
    <t>GO:0036019</t>
  </si>
  <si>
    <t>endolysosome</t>
  </si>
  <si>
    <t>GO:0036020</t>
  </si>
  <si>
    <t>endolysosome membrane</t>
  </si>
  <si>
    <t>GO:0036022</t>
  </si>
  <si>
    <t>limb joint morphogenesis</t>
  </si>
  <si>
    <t>GO:0036038</t>
  </si>
  <si>
    <t>MKS complex</t>
  </si>
  <si>
    <t>GO:0036056</t>
  </si>
  <si>
    <t>filtration diaphragm</t>
  </si>
  <si>
    <t>GO:0036058</t>
  </si>
  <si>
    <t>filtration diaphragm assembly</t>
  </si>
  <si>
    <t>GO:0036059</t>
  </si>
  <si>
    <t>nephrocyte diaphragm assembly</t>
  </si>
  <si>
    <t>GO:0036062</t>
  </si>
  <si>
    <t>presynaptic periactive zone</t>
  </si>
  <si>
    <t>GO:0036063</t>
  </si>
  <si>
    <t>acroblast</t>
  </si>
  <si>
    <t>GO:0036064</t>
  </si>
  <si>
    <t>ciliary basal body</t>
  </si>
  <si>
    <t>GO:0036065</t>
  </si>
  <si>
    <t>fucosylation</t>
  </si>
  <si>
    <t>GO:0036066</t>
  </si>
  <si>
    <t>protein O-linked fucosylation</t>
  </si>
  <si>
    <t>GO:0036071</t>
  </si>
  <si>
    <t>N-glycan fucosylation</t>
  </si>
  <si>
    <t>GO:0036080</t>
  </si>
  <si>
    <t>purine nucleotide-sugar transmembrane transporter activity</t>
  </si>
  <si>
    <t>GO:0036084</t>
  </si>
  <si>
    <t>GDP-fucose import into endoplasmic reticulum lumen</t>
  </si>
  <si>
    <t>GO:0036085</t>
  </si>
  <si>
    <t>GDP-fucose import into Golgi lumen</t>
  </si>
  <si>
    <t>GO:0036089</t>
  </si>
  <si>
    <t>cleavage furrow formation</t>
  </si>
  <si>
    <t>GO:0036090</t>
  </si>
  <si>
    <t>cleavage furrow ingression</t>
  </si>
  <si>
    <t>GO:0036092</t>
  </si>
  <si>
    <t>phosphatidylinositol-3-phosphate biosynthetic process</t>
  </si>
  <si>
    <t>GO:0036093</t>
  </si>
  <si>
    <t>germ cell proliferation</t>
  </si>
  <si>
    <t>GO:0036094</t>
  </si>
  <si>
    <t>small molecule binding</t>
  </si>
  <si>
    <t>GO:0036098</t>
  </si>
  <si>
    <t>male germ-line stem cell population maintenance</t>
  </si>
  <si>
    <t>GO:0036099</t>
  </si>
  <si>
    <t>female germ-line stem cell population maintenance</t>
  </si>
  <si>
    <t>GO:0036122</t>
  </si>
  <si>
    <t>BMP binding</t>
  </si>
  <si>
    <t>GO:0036125</t>
  </si>
  <si>
    <t>fatty acid beta-oxidation multienzyme complex</t>
  </si>
  <si>
    <t>GO:0036126</t>
  </si>
  <si>
    <t>sperm flagellum</t>
  </si>
  <si>
    <t>GO:0036156</t>
  </si>
  <si>
    <t>inner dynein arm</t>
  </si>
  <si>
    <t>GO:0036157</t>
  </si>
  <si>
    <t>outer dynein arm</t>
  </si>
  <si>
    <t>GO:0036158</t>
  </si>
  <si>
    <t>outer dynein arm assembly</t>
  </si>
  <si>
    <t>GO:0036159</t>
  </si>
  <si>
    <t>inner dynein arm assembly</t>
  </si>
  <si>
    <t>GO:0036194</t>
  </si>
  <si>
    <t>muscle cell projection</t>
  </si>
  <si>
    <t>GO:0036211</t>
  </si>
  <si>
    <t>protein modification process</t>
  </si>
  <si>
    <t>GO:0036212</t>
  </si>
  <si>
    <t>contractile ring maintenance</t>
  </si>
  <si>
    <t>GO:0036213</t>
  </si>
  <si>
    <t>contractile ring contraction</t>
  </si>
  <si>
    <t>GO:0036214</t>
  </si>
  <si>
    <t>contractile ring localization</t>
  </si>
  <si>
    <t>GO:0036228</t>
  </si>
  <si>
    <t>protein localization to nuclear inner membrane</t>
  </si>
  <si>
    <t>GO:0036257</t>
  </si>
  <si>
    <t>multivesicular body organization</t>
  </si>
  <si>
    <t>GO:0036258</t>
  </si>
  <si>
    <t>multivesicular body assembly</t>
  </si>
  <si>
    <t>GO:0036260</t>
  </si>
  <si>
    <t>RNA capping</t>
  </si>
  <si>
    <t>GO:0036261</t>
  </si>
  <si>
    <t>7-methylguanosine cap hypermethylation</t>
  </si>
  <si>
    <t>GO:0036265</t>
  </si>
  <si>
    <t>RNA (guanine-N7)-methylation</t>
  </si>
  <si>
    <t>GO:0036270</t>
  </si>
  <si>
    <t>response to diuretic</t>
  </si>
  <si>
    <t>GO:0036285</t>
  </si>
  <si>
    <t>SAGA complex assembly</t>
  </si>
  <si>
    <t>GO:0036290</t>
  </si>
  <si>
    <t>protein trans-autophosphorylation</t>
  </si>
  <si>
    <t>GO:0036292</t>
  </si>
  <si>
    <t>DNA rewinding</t>
  </si>
  <si>
    <t>GO:0036293</t>
  </si>
  <si>
    <t>response to decreased oxygen levels</t>
  </si>
  <si>
    <t>GO:0036294</t>
  </si>
  <si>
    <t>cellular response to decreased oxygen levels</t>
  </si>
  <si>
    <t>GO:0036295</t>
  </si>
  <si>
    <t>cellular response to increased oxygen levels</t>
  </si>
  <si>
    <t>GO:0036296</t>
  </si>
  <si>
    <t>response to increased oxygen levels</t>
  </si>
  <si>
    <t>GO:0036297</t>
  </si>
  <si>
    <t>interstrand cross-link repair</t>
  </si>
  <si>
    <t>GO:0036309</t>
  </si>
  <si>
    <t>protein localization to M-band</t>
  </si>
  <si>
    <t>GO:0036310</t>
  </si>
  <si>
    <t>annealing helicase activity</t>
  </si>
  <si>
    <t>GO:0036313</t>
  </si>
  <si>
    <t>phosphatidylinositol 3-kinase catalytic subunit binding</t>
  </si>
  <si>
    <t>GO:0036314</t>
  </si>
  <si>
    <t>response to sterol</t>
  </si>
  <si>
    <t>GO:0036315</t>
  </si>
  <si>
    <t>cellular response to sterol</t>
  </si>
  <si>
    <t>GO:0036335</t>
  </si>
  <si>
    <t>intestinal stem cell homeostasis</t>
  </si>
  <si>
    <t>GO:0036361</t>
  </si>
  <si>
    <t>racemase activity, acting on amino acids and derivatives</t>
  </si>
  <si>
    <t>GO:0036367</t>
  </si>
  <si>
    <t>light adaption</t>
  </si>
  <si>
    <t>GO:0036374</t>
  </si>
  <si>
    <t>glutathione hydrolase activity</t>
  </si>
  <si>
    <t>GO:0036375</t>
  </si>
  <si>
    <t>Kibra-Ex-Mer complex</t>
  </si>
  <si>
    <t>GO:0036379</t>
  </si>
  <si>
    <t>myofilament</t>
  </si>
  <si>
    <t>GO:0036387</t>
  </si>
  <si>
    <t>pre-replicative complex</t>
  </si>
  <si>
    <t>GO:0036388</t>
  </si>
  <si>
    <t>pre-replicative complex assembly</t>
  </si>
  <si>
    <t>GO:0036396</t>
  </si>
  <si>
    <t>RNA N6-methyladenosine methyltransferase complex</t>
  </si>
  <si>
    <t>GO:0036401</t>
  </si>
  <si>
    <t>pyrokinin receptor activity</t>
  </si>
  <si>
    <t>GO:0036402</t>
  </si>
  <si>
    <t>proteasome-activating ATPase activity</t>
  </si>
  <si>
    <t>GO:0036404</t>
  </si>
  <si>
    <t>conversion of ds siRNA to ss siRNA</t>
  </si>
  <si>
    <t>GO:0036408</t>
  </si>
  <si>
    <t>histone acetyltransferase activity (H3-K14 specific)</t>
  </si>
  <si>
    <t>GO:0036415</t>
  </si>
  <si>
    <t>regulation of tRNA stability</t>
  </si>
  <si>
    <t>GO:0036416</t>
  </si>
  <si>
    <t>tRNA stabilization</t>
  </si>
  <si>
    <t>GO:0036435</t>
  </si>
  <si>
    <t>K48-linked polyubiquitin modification-dependent protein binding</t>
  </si>
  <si>
    <t>GO:0036440</t>
  </si>
  <si>
    <t>citrate synthase activity</t>
  </si>
  <si>
    <t>GO:0036444</t>
  </si>
  <si>
    <t>calcium import into the mitochondrion</t>
  </si>
  <si>
    <t>GO:0036445</t>
  </si>
  <si>
    <t>neuronal stem cell division</t>
  </si>
  <si>
    <t>GO:0036452</t>
  </si>
  <si>
    <t>ESCRT complex</t>
  </si>
  <si>
    <t>GO:0036455</t>
  </si>
  <si>
    <t>iron-sulfur transferase activity</t>
  </si>
  <si>
    <t>GO:0036464</t>
  </si>
  <si>
    <t>cytoplasmic ribonucleoprotein granule</t>
  </si>
  <si>
    <t>GO:0036465</t>
  </si>
  <si>
    <t>synaptic vesicle recycling</t>
  </si>
  <si>
    <t>GO:0036466</t>
  </si>
  <si>
    <t>synaptic vesicle recycling via endosome</t>
  </si>
  <si>
    <t>GO:0036473</t>
  </si>
  <si>
    <t>cell death in response to oxidative stress</t>
  </si>
  <si>
    <t>GO:0036474</t>
  </si>
  <si>
    <t>cell death in response to hydrogen peroxide</t>
  </si>
  <si>
    <t>GO:0036477</t>
  </si>
  <si>
    <t>somatodendritic compartment</t>
  </si>
  <si>
    <t>GO:0036490</t>
  </si>
  <si>
    <t>regulation of translation in response to endoplasmic reticulum stress</t>
  </si>
  <si>
    <t>GO:0036498</t>
  </si>
  <si>
    <t>IRE1-mediated unfolded protein response</t>
  </si>
  <si>
    <t>GO:0036499</t>
  </si>
  <si>
    <t>PERK-mediated unfolded protein response</t>
  </si>
  <si>
    <t>GO:0036500</t>
  </si>
  <si>
    <t>ATF6-mediated unfolded protein response</t>
  </si>
  <si>
    <t>GO:0036503</t>
  </si>
  <si>
    <t>ERAD pathway</t>
  </si>
  <si>
    <t>GO:0036513</t>
  </si>
  <si>
    <t>Derlin-1 retrotranslocation complex</t>
  </si>
  <si>
    <t>GO:0036524</t>
  </si>
  <si>
    <t>protein deglycase activity</t>
  </si>
  <si>
    <t>GO:0036525</t>
  </si>
  <si>
    <t>protein deglycation</t>
  </si>
  <si>
    <t>GO:0038001</t>
  </si>
  <si>
    <t>paracrine signaling</t>
  </si>
  <si>
    <t>GO:0038004</t>
  </si>
  <si>
    <t>epidermal growth factor receptor ligand maturation</t>
  </si>
  <si>
    <t>GO:0038007</t>
  </si>
  <si>
    <t>netrin-activated signaling pathway</t>
  </si>
  <si>
    <t>GO:0038023</t>
  </si>
  <si>
    <t>signaling receptor activity</t>
  </si>
  <si>
    <t>GO:0038024</t>
  </si>
  <si>
    <t>cargo receptor activity</t>
  </si>
  <si>
    <t>GO:0038034</t>
  </si>
  <si>
    <t>signal transduction in absence of ligand</t>
  </si>
  <si>
    <t>GO:0038037</t>
  </si>
  <si>
    <t>G protein-coupled receptor dimeric complex</t>
  </si>
  <si>
    <t>GO:0038038</t>
  </si>
  <si>
    <t>G protein-coupled receptor homodimeric complex</t>
  </si>
  <si>
    <t>GO:0038039</t>
  </si>
  <si>
    <t>G protein-coupled receptor heterodimeric complex</t>
  </si>
  <si>
    <t>GO:0038061</t>
  </si>
  <si>
    <t>NIK/NF-kappaB signaling</t>
  </si>
  <si>
    <t>GO:0038063</t>
  </si>
  <si>
    <t>collagen-activated tyrosine kinase receptor signaling pathway</t>
  </si>
  <si>
    <t>GO:0038065</t>
  </si>
  <si>
    <t>collagen-activated signaling pathway</t>
  </si>
  <si>
    <t>GO:0038066</t>
  </si>
  <si>
    <t>p38MAPK cascade</t>
  </si>
  <si>
    <t>GO:0038083</t>
  </si>
  <si>
    <t>peptidyl-tyrosine autophosphorylation</t>
  </si>
  <si>
    <t>GO:0038084</t>
  </si>
  <si>
    <t>vascular endothelial growth factor signaling pathway</t>
  </si>
  <si>
    <t>GO:0038127</t>
  </si>
  <si>
    <t>ERBB signaling pathway</t>
  </si>
  <si>
    <t>GO:0038179</t>
  </si>
  <si>
    <t>neurotrophin signaling pathway</t>
  </si>
  <si>
    <t>GO:0038187</t>
  </si>
  <si>
    <t>pattern recognition receptor activity</t>
  </si>
  <si>
    <t>GO:0038201</t>
  </si>
  <si>
    <t>TOR complex</t>
  </si>
  <si>
    <t>GO:0038202</t>
  </si>
  <si>
    <t>TORC1 signaling</t>
  </si>
  <si>
    <t>GO:0038203</t>
  </si>
  <si>
    <t>TORC2 signaling</t>
  </si>
  <si>
    <t>GO:0040001</t>
  </si>
  <si>
    <t>establishment of mitotic spindle localization</t>
  </si>
  <si>
    <t>GO:0040003</t>
  </si>
  <si>
    <t>chitin-based cuticle development</t>
  </si>
  <si>
    <t>GO:0040007</t>
  </si>
  <si>
    <t>growth</t>
  </si>
  <si>
    <t>GO:0040008</t>
  </si>
  <si>
    <t>regulation of growth</t>
  </si>
  <si>
    <t>GO:0040009</t>
  </si>
  <si>
    <t>regulation of growth rate</t>
  </si>
  <si>
    <t>GO:0040011</t>
  </si>
  <si>
    <t>locomotion</t>
  </si>
  <si>
    <t>GO:0040012</t>
  </si>
  <si>
    <t>regulation of locomotion</t>
  </si>
  <si>
    <t>GO:0040013</t>
  </si>
  <si>
    <t>negative regulation of locomotion</t>
  </si>
  <si>
    <t>GO:0040014</t>
  </si>
  <si>
    <t>regulation of multicellular organism growth</t>
  </si>
  <si>
    <t>GO:0040015</t>
  </si>
  <si>
    <t>negative regulation of multicellular organism growth</t>
  </si>
  <si>
    <t>GO:0040016</t>
  </si>
  <si>
    <t>embryonic cleavage</t>
  </si>
  <si>
    <t>GO:0040017</t>
  </si>
  <si>
    <t>positive regulation of locomotion</t>
  </si>
  <si>
    <t>GO:0040018</t>
  </si>
  <si>
    <t>positive regulation of multicellular organism growth</t>
  </si>
  <si>
    <t>GO:0040019</t>
  </si>
  <si>
    <t>positive regulation of embryonic development</t>
  </si>
  <si>
    <t>GO:0040020</t>
  </si>
  <si>
    <t>regulation of meiotic nuclear division</t>
  </si>
  <si>
    <t>GO:0040029</t>
  </si>
  <si>
    <t>regulation of gene expression, epigenetic</t>
  </si>
  <si>
    <t>GO:0040031</t>
  </si>
  <si>
    <t>snRNA modification</t>
  </si>
  <si>
    <t>GO:0040034</t>
  </si>
  <si>
    <t>regulation of development, heterochronic</t>
  </si>
  <si>
    <t>GO:0040036</t>
  </si>
  <si>
    <t>regulation of fibroblast growth factor receptor signaling pathway</t>
  </si>
  <si>
    <t>GO:0040037</t>
  </si>
  <si>
    <t>negative regulation of fibroblast growth factor receptor signaling pathway</t>
  </si>
  <si>
    <t>GO:0040040</t>
  </si>
  <si>
    <t>thermosensory behavior</t>
  </si>
  <si>
    <t>GO:0042023</t>
  </si>
  <si>
    <t>DNA endoreduplication</t>
  </si>
  <si>
    <t>GO:0042026</t>
  </si>
  <si>
    <t>protein refolding</t>
  </si>
  <si>
    <t>GO:0042040</t>
  </si>
  <si>
    <t>metal incorporation into metallo-molybdopterin complex</t>
  </si>
  <si>
    <t>GO:0042043</t>
  </si>
  <si>
    <t>neurexin family protein binding</t>
  </si>
  <si>
    <t>GO:0042044</t>
  </si>
  <si>
    <t>fluid transport</t>
  </si>
  <si>
    <t>GO:0042045</t>
  </si>
  <si>
    <t>epithelial fluid transport</t>
  </si>
  <si>
    <t>GO:0042048</t>
  </si>
  <si>
    <t>olfactory behavior</t>
  </si>
  <si>
    <t>GO:0042051</t>
  </si>
  <si>
    <t>compound eye photoreceptor development</t>
  </si>
  <si>
    <t>GO:0042052</t>
  </si>
  <si>
    <t>rhabdomere development</t>
  </si>
  <si>
    <t>GO:0042053</t>
  </si>
  <si>
    <t>regulation of dopamine metabolic process</t>
  </si>
  <si>
    <t>GO:0042054</t>
  </si>
  <si>
    <t>histone methyltransferase activity</t>
  </si>
  <si>
    <t>GO:0042056</t>
  </si>
  <si>
    <t>chemoattractant activity</t>
  </si>
  <si>
    <t>GO:0042058</t>
  </si>
  <si>
    <t>regulation of epidermal growth factor receptor signaling pathway</t>
  </si>
  <si>
    <t>GO:0042059</t>
  </si>
  <si>
    <t>negative regulation of epidermal growth factor receptor signaling pathway</t>
  </si>
  <si>
    <t>GO:0042060</t>
  </si>
  <si>
    <t>wound healing</t>
  </si>
  <si>
    <t>GO:0042062</t>
  </si>
  <si>
    <t>long-term strengthening of neuromuscular junction</t>
  </si>
  <si>
    <t>GO:0042063</t>
  </si>
  <si>
    <t>gliogenesis</t>
  </si>
  <si>
    <t>GO:0042065</t>
  </si>
  <si>
    <t>glial cell growth</t>
  </si>
  <si>
    <t>GO:0042066</t>
  </si>
  <si>
    <t>perineurial glial growth</t>
  </si>
  <si>
    <t>GO:0042067</t>
  </si>
  <si>
    <t>establishment of ommatidial planar polarity</t>
  </si>
  <si>
    <t>GO:0042069</t>
  </si>
  <si>
    <t>regulation of catecholamine metabolic process</t>
  </si>
  <si>
    <t>GO:0042073</t>
  </si>
  <si>
    <t>intraciliary transport</t>
  </si>
  <si>
    <t>GO:0042074</t>
  </si>
  <si>
    <t>cell migration involved in gastrulation</t>
  </si>
  <si>
    <t>GO:0042078</t>
  </si>
  <si>
    <t>germ-line stem cell division</t>
  </si>
  <si>
    <t>GO:0042116</t>
  </si>
  <si>
    <t>macrophage activation</t>
  </si>
  <si>
    <t>GO:0042127</t>
  </si>
  <si>
    <t>regulation of cell population proliferation</t>
  </si>
  <si>
    <t>GO:0042132</t>
  </si>
  <si>
    <t>fructose 1,6-bisphosphate 1-phosphatase activity</t>
  </si>
  <si>
    <t>GO:0042133</t>
  </si>
  <si>
    <t>neurotransmitter metabolic process</t>
  </si>
  <si>
    <t>GO:0042134</t>
  </si>
  <si>
    <t>rRNA primary transcript binding</t>
  </si>
  <si>
    <t>GO:0042135</t>
  </si>
  <si>
    <t>neurotransmitter catabolic process</t>
  </si>
  <si>
    <t>GO:0042136</t>
  </si>
  <si>
    <t>neurotransmitter biosynthetic process</t>
  </si>
  <si>
    <t>GO:0042138</t>
  </si>
  <si>
    <t>meiotic DNA double-strand break formation</t>
  </si>
  <si>
    <t>GO:0042139</t>
  </si>
  <si>
    <t>early meiotic recombination nodule assembly</t>
  </si>
  <si>
    <t>GO:0042140</t>
  </si>
  <si>
    <t>late meiotic recombination nodule assembly</t>
  </si>
  <si>
    <t>GO:0042144</t>
  </si>
  <si>
    <t>vacuole fusion, non-autophagic</t>
  </si>
  <si>
    <t>GO:0042147</t>
  </si>
  <si>
    <t>retrograde transport, endosome to Golgi</t>
  </si>
  <si>
    <t>GO:0042148</t>
  </si>
  <si>
    <t>strand invasion</t>
  </si>
  <si>
    <t>GO:0042149</t>
  </si>
  <si>
    <t>cellular response to glucose starvation</t>
  </si>
  <si>
    <t>GO:0042157</t>
  </si>
  <si>
    <t>lipoprotein metabolic process</t>
  </si>
  <si>
    <t>GO:0042158</t>
  </si>
  <si>
    <t>lipoprotein biosynthetic process</t>
  </si>
  <si>
    <t>GO:0042159</t>
  </si>
  <si>
    <t>lipoprotein catabolic process</t>
  </si>
  <si>
    <t>GO:0042162</t>
  </si>
  <si>
    <t>telomeric DNA binding</t>
  </si>
  <si>
    <t>GO:0042165</t>
  </si>
  <si>
    <t>neurotransmitter binding</t>
  </si>
  <si>
    <t>GO:0042166</t>
  </si>
  <si>
    <t>acetylcholine binding</t>
  </si>
  <si>
    <t>GO:0042168</t>
  </si>
  <si>
    <t>heme metabolic process</t>
  </si>
  <si>
    <t>GO:0042169</t>
  </si>
  <si>
    <t>SH2 domain binding</t>
  </si>
  <si>
    <t>GO:0042171</t>
  </si>
  <si>
    <t>lysophosphatidic acid acyltransferase activity</t>
  </si>
  <si>
    <t>GO:0042175</t>
  </si>
  <si>
    <t>nuclear outer membrane-endoplasmic reticulum membrane network</t>
  </si>
  <si>
    <t>GO:0042176</t>
  </si>
  <si>
    <t>regulation of protein catabolic process</t>
  </si>
  <si>
    <t>GO:0042177</t>
  </si>
  <si>
    <t>negative regulation of protein catabolic process</t>
  </si>
  <si>
    <t>GO:0042180</t>
  </si>
  <si>
    <t>cellular ketone metabolic process</t>
  </si>
  <si>
    <t>GO:0042181</t>
  </si>
  <si>
    <t>ketone biosynthetic process</t>
  </si>
  <si>
    <t>GO:0042214</t>
  </si>
  <si>
    <t>terpene metabolic process</t>
  </si>
  <si>
    <t>GO:0042219</t>
  </si>
  <si>
    <t>cellular modified amino acid catabolic process</t>
  </si>
  <si>
    <t>GO:0042220</t>
  </si>
  <si>
    <t>response to cocaine</t>
  </si>
  <si>
    <t>GO:0042221</t>
  </si>
  <si>
    <t>response to chemical</t>
  </si>
  <si>
    <t>GO:0042245</t>
  </si>
  <si>
    <t>RNA repair</t>
  </si>
  <si>
    <t>GO:0042246</t>
  </si>
  <si>
    <t>tissue regeneration</t>
  </si>
  <si>
    <t>GO:0042247</t>
  </si>
  <si>
    <t>establishment of planar polarity of follicular epithelium</t>
  </si>
  <si>
    <t>GO:0042248</t>
  </si>
  <si>
    <t>maintenance of polarity of follicular epithelium</t>
  </si>
  <si>
    <t>GO:0042249</t>
  </si>
  <si>
    <t>establishment of planar polarity of embryonic epithelium</t>
  </si>
  <si>
    <t>GO:0042254</t>
  </si>
  <si>
    <t>ribosome biogenesis</t>
  </si>
  <si>
    <t>GO:0042255</t>
  </si>
  <si>
    <t>ribosome assembly</t>
  </si>
  <si>
    <t>GO:0042263</t>
  </si>
  <si>
    <t>neuropeptide F receptor activity</t>
  </si>
  <si>
    <t>GO:0042273</t>
  </si>
  <si>
    <t>ribosomal large subunit biogenesis</t>
  </si>
  <si>
    <t>GO:0042274</t>
  </si>
  <si>
    <t>ribosomal small subunit biogenesis</t>
  </si>
  <si>
    <t>GO:0042276</t>
  </si>
  <si>
    <t>error-prone translesion synthesis</t>
  </si>
  <si>
    <t>GO:0042277</t>
  </si>
  <si>
    <t>peptide binding</t>
  </si>
  <si>
    <t>GO:0042278</t>
  </si>
  <si>
    <t>purine nucleoside metabolic process</t>
  </si>
  <si>
    <t>GO:0042281</t>
  </si>
  <si>
    <t>dolichyl pyrophosphate Man9GlcNAc2 alpha-1,3-glucosyltransferase activity</t>
  </si>
  <si>
    <t>GO:0042283</t>
  </si>
  <si>
    <t>dolichyl pyrophosphate Glc1Man9GlcNAc2 alpha-1,3-glucosyltransferase activity</t>
  </si>
  <si>
    <t>GO:0042284</t>
  </si>
  <si>
    <t>sphingolipid delta-4 desaturase activity</t>
  </si>
  <si>
    <t>GO:0042285</t>
  </si>
  <si>
    <t>xylosyltransferase activity</t>
  </si>
  <si>
    <t>GO:0042292</t>
  </si>
  <si>
    <t>URM1 activating enzyme activity</t>
  </si>
  <si>
    <t>GO:0042303</t>
  </si>
  <si>
    <t>molting cycle</t>
  </si>
  <si>
    <t>GO:0042304</t>
  </si>
  <si>
    <t>regulation of fatty acid biosynthetic process</t>
  </si>
  <si>
    <t>GO:0042306</t>
  </si>
  <si>
    <t>regulation of protein import into nucleus</t>
  </si>
  <si>
    <t>GO:0042307</t>
  </si>
  <si>
    <t>positive regulation of protein import into nucleus</t>
  </si>
  <si>
    <t>GO:0042308</t>
  </si>
  <si>
    <t>negative regulation of protein import into nucleus</t>
  </si>
  <si>
    <t>GO:0042321</t>
  </si>
  <si>
    <t>negative regulation of circadian sleep/wake cycle, sleep</t>
  </si>
  <si>
    <t>GO:0042325</t>
  </si>
  <si>
    <t>regulation of phosphorylation</t>
  </si>
  <si>
    <t>GO:0042326</t>
  </si>
  <si>
    <t>negative regulation of phosphorylation</t>
  </si>
  <si>
    <t>GO:0042327</t>
  </si>
  <si>
    <t>positive regulation of phosphorylation</t>
  </si>
  <si>
    <t>GO:0042330</t>
  </si>
  <si>
    <t>taxis</t>
  </si>
  <si>
    <t>GO:0042331</t>
  </si>
  <si>
    <t>phototaxis</t>
  </si>
  <si>
    <t>GO:0042332</t>
  </si>
  <si>
    <t>gravitaxis</t>
  </si>
  <si>
    <t>GO:0042335</t>
  </si>
  <si>
    <t>cuticle development</t>
  </si>
  <si>
    <t>GO:0042337</t>
  </si>
  <si>
    <t>cuticle development involved in chitin-based cuticle molting cycle</t>
  </si>
  <si>
    <t>GO:0042350</t>
  </si>
  <si>
    <t>GDP-L-fucose biosynthetic process</t>
  </si>
  <si>
    <t>GO:0042357</t>
  </si>
  <si>
    <t>thiamine diphosphate metabolic process</t>
  </si>
  <si>
    <t>GO:0042362</t>
  </si>
  <si>
    <t>fat-soluble vitamin biosynthetic process</t>
  </si>
  <si>
    <t>GO:0042364</t>
  </si>
  <si>
    <t>water-soluble vitamin biosynthetic process</t>
  </si>
  <si>
    <t>GO:0042371</t>
  </si>
  <si>
    <t>vitamin K biosynthetic process</t>
  </si>
  <si>
    <t>GO:0042373</t>
  </si>
  <si>
    <t>vitamin K metabolic process</t>
  </si>
  <si>
    <t>GO:0042381</t>
  </si>
  <si>
    <t>hemolymph coagulation</t>
  </si>
  <si>
    <t>GO:0042383</t>
  </si>
  <si>
    <t>sarcolemma</t>
  </si>
  <si>
    <t>GO:0042385</t>
  </si>
  <si>
    <t>myosin III complex</t>
  </si>
  <si>
    <t>GO:0042386</t>
  </si>
  <si>
    <t>hemocyte differentiation</t>
  </si>
  <si>
    <t>GO:0042387</t>
  </si>
  <si>
    <t>plasmatocyte differentiation</t>
  </si>
  <si>
    <t>GO:0042391</t>
  </si>
  <si>
    <t>regulation of membrane potential</t>
  </si>
  <si>
    <t>GO:0042393</t>
  </si>
  <si>
    <t>histone binding</t>
  </si>
  <si>
    <t>GO:0042398</t>
  </si>
  <si>
    <t>cellular modified amino acid biosynthetic process</t>
  </si>
  <si>
    <t>GO:0042401</t>
  </si>
  <si>
    <t>cellular biogenic amine biosynthetic process</t>
  </si>
  <si>
    <t>GO:0042402</t>
  </si>
  <si>
    <t>cellular biogenic amine catabolic process</t>
  </si>
  <si>
    <t>GO:0042405</t>
  </si>
  <si>
    <t>nuclear inclusion body</t>
  </si>
  <si>
    <t>GO:0042407</t>
  </si>
  <si>
    <t>cristae formation</t>
  </si>
  <si>
    <t>GO:0042415</t>
  </si>
  <si>
    <t>norepinephrine metabolic process</t>
  </si>
  <si>
    <t>GO:0042416</t>
  </si>
  <si>
    <t>dopamine biosynthetic process</t>
  </si>
  <si>
    <t>GO:0042417</t>
  </si>
  <si>
    <t>dopamine metabolic process</t>
  </si>
  <si>
    <t>GO:0042420</t>
  </si>
  <si>
    <t>dopamine catabolic process</t>
  </si>
  <si>
    <t>GO:0042421</t>
  </si>
  <si>
    <t>norepinephrine biosynthetic process</t>
  </si>
  <si>
    <t>GO:0042423</t>
  </si>
  <si>
    <t>catecholamine biosynthetic process</t>
  </si>
  <si>
    <t>GO:0042424</t>
  </si>
  <si>
    <t>catecholamine catabolic process</t>
  </si>
  <si>
    <t>GO:0042426</t>
  </si>
  <si>
    <t>choline catabolic process</t>
  </si>
  <si>
    <t>GO:0042427</t>
  </si>
  <si>
    <t>serotonin biosynthetic process</t>
  </si>
  <si>
    <t>GO:0042428</t>
  </si>
  <si>
    <t>serotonin metabolic process</t>
  </si>
  <si>
    <t>GO:0042430</t>
  </si>
  <si>
    <t>indole-containing compound metabolic process</t>
  </si>
  <si>
    <t>GO:0042435</t>
  </si>
  <si>
    <t>indole-containing compound biosynthetic process</t>
  </si>
  <si>
    <t>GO:0042436</t>
  </si>
  <si>
    <t>indole-containing compound catabolic process</t>
  </si>
  <si>
    <t>GO:0042438</t>
  </si>
  <si>
    <t>melanin biosynthetic process</t>
  </si>
  <si>
    <t>GO:0042439</t>
  </si>
  <si>
    <t>ethanolamine-containing compound metabolic process</t>
  </si>
  <si>
    <t>GO:0042440</t>
  </si>
  <si>
    <t>pigment metabolic process</t>
  </si>
  <si>
    <t>GO:0042441</t>
  </si>
  <si>
    <t>eye pigment metabolic process</t>
  </si>
  <si>
    <t>GO:0042445</t>
  </si>
  <si>
    <t>hormone metabolic process</t>
  </si>
  <si>
    <t>GO:0042446</t>
  </si>
  <si>
    <t>hormone biosynthetic process</t>
  </si>
  <si>
    <t>GO:0042447</t>
  </si>
  <si>
    <t>hormone catabolic process</t>
  </si>
  <si>
    <t>GO:0042450</t>
  </si>
  <si>
    <t>arginine biosynthetic process via ornithine</t>
  </si>
  <si>
    <t>GO:0042451</t>
  </si>
  <si>
    <t>purine nucleoside biosynthetic process</t>
  </si>
  <si>
    <t>GO:0042454</t>
  </si>
  <si>
    <t>ribonucleoside catabolic process</t>
  </si>
  <si>
    <t>GO:0042455</t>
  </si>
  <si>
    <t>ribonucleoside biosynthetic process</t>
  </si>
  <si>
    <t>GO:0042461</t>
  </si>
  <si>
    <t>photoreceptor cell development</t>
  </si>
  <si>
    <t>GO:0042462</t>
  </si>
  <si>
    <t>eye photoreceptor cell development</t>
  </si>
  <si>
    <t>GO:0042463</t>
  </si>
  <si>
    <t>ocellus photoreceptor cell development</t>
  </si>
  <si>
    <t>GO:0042470</t>
  </si>
  <si>
    <t>melanosome</t>
  </si>
  <si>
    <t>GO:0042478</t>
  </si>
  <si>
    <t>regulation of eye photoreceptor cell development</t>
  </si>
  <si>
    <t>GO:0042479</t>
  </si>
  <si>
    <t>positive regulation of eye photoreceptor cell development</t>
  </si>
  <si>
    <t>GO:0042480</t>
  </si>
  <si>
    <t>negative regulation of eye photoreceptor cell development</t>
  </si>
  <si>
    <t>GO:0042493</t>
  </si>
  <si>
    <t>response to drug</t>
  </si>
  <si>
    <t>GO:0042500</t>
  </si>
  <si>
    <t>aspartic endopeptidase activity, intramembrane cleaving</t>
  </si>
  <si>
    <t>GO:0042509</t>
  </si>
  <si>
    <t>regulation of tyrosine phosphorylation of STAT protein</t>
  </si>
  <si>
    <t>GO:0042532</t>
  </si>
  <si>
    <t>negative regulation of tyrosine phosphorylation of STAT protein</t>
  </si>
  <si>
    <t>GO:0042537</t>
  </si>
  <si>
    <t>benzene-containing compound metabolic process</t>
  </si>
  <si>
    <t>GO:0042538</t>
  </si>
  <si>
    <t>hyperosmotic salinity response</t>
  </si>
  <si>
    <t>GO:0042542</t>
  </si>
  <si>
    <t>response to hydrogen peroxide</t>
  </si>
  <si>
    <t>GO:0042546</t>
  </si>
  <si>
    <t>cell wall biogenesis</t>
  </si>
  <si>
    <t>GO:0042551</t>
  </si>
  <si>
    <t>neuron maturation</t>
  </si>
  <si>
    <t>GO:0042558</t>
  </si>
  <si>
    <t>pteridine-containing compound metabolic process</t>
  </si>
  <si>
    <t>GO:0042559</t>
  </si>
  <si>
    <t>pteridine-containing compound biosynthetic process</t>
  </si>
  <si>
    <t>GO:0042562</t>
  </si>
  <si>
    <t>hormone binding</t>
  </si>
  <si>
    <t>GO:0042565</t>
  </si>
  <si>
    <t>RNA nuclear export complex</t>
  </si>
  <si>
    <t>GO:0042572</t>
  </si>
  <si>
    <t>retinol metabolic process</t>
  </si>
  <si>
    <t>GO:0042574</t>
  </si>
  <si>
    <t>retinal metabolic process</t>
  </si>
  <si>
    <t>GO:0042575</t>
  </si>
  <si>
    <t>DNA polymerase complex</t>
  </si>
  <si>
    <t>GO:0042577</t>
  </si>
  <si>
    <t>lipid phosphatase activity</t>
  </si>
  <si>
    <t>GO:0042578</t>
  </si>
  <si>
    <t>phosphoric ester hydrolase activity</t>
  </si>
  <si>
    <t>GO:0042579</t>
  </si>
  <si>
    <t>microbody</t>
  </si>
  <si>
    <t>GO:0042585</t>
  </si>
  <si>
    <t>germinal vesicle</t>
  </si>
  <si>
    <t>GO:0042586</t>
  </si>
  <si>
    <t>peptide deformylase activity</t>
  </si>
  <si>
    <t>GO:0042592</t>
  </si>
  <si>
    <t>homeostatic process</t>
  </si>
  <si>
    <t>GO:0042593</t>
  </si>
  <si>
    <t>glucose homeostasis</t>
  </si>
  <si>
    <t>GO:0042594</t>
  </si>
  <si>
    <t>response to starvation</t>
  </si>
  <si>
    <t>GO:0042595</t>
  </si>
  <si>
    <t>behavioral response to starvation</t>
  </si>
  <si>
    <t>GO:0042600</t>
  </si>
  <si>
    <t>egg chorion</t>
  </si>
  <si>
    <t>GO:0042625</t>
  </si>
  <si>
    <t>ATPase-coupled ion transmembrane transporter activity</t>
  </si>
  <si>
    <t>GO:0042626</t>
  </si>
  <si>
    <t>ATPase-coupled transmembrane transporter activity</t>
  </si>
  <si>
    <t>GO:0042631</t>
  </si>
  <si>
    <t>cellular response to water deprivation</t>
  </si>
  <si>
    <t>GO:0042632</t>
  </si>
  <si>
    <t>cholesterol homeostasis</t>
  </si>
  <si>
    <t>GO:0042641</t>
  </si>
  <si>
    <t>actomyosin</t>
  </si>
  <si>
    <t>GO:0042643</t>
  </si>
  <si>
    <t>obsolete actomyosin, actin portion</t>
  </si>
  <si>
    <t>GO:0042645</t>
  </si>
  <si>
    <t>mitochondrial nucleoid</t>
  </si>
  <si>
    <t>GO:0042654</t>
  </si>
  <si>
    <t>ecdysis-triggering hormone receptor activity</t>
  </si>
  <si>
    <t>GO:0042655</t>
  </si>
  <si>
    <t>activation of JNKKK activity</t>
  </si>
  <si>
    <t>GO:0042656</t>
  </si>
  <si>
    <t>JUN kinase kinase kinase kinase activity</t>
  </si>
  <si>
    <t>GO:0042659</t>
  </si>
  <si>
    <t>regulation of cell fate specification</t>
  </si>
  <si>
    <t>GO:0042670</t>
  </si>
  <si>
    <t>retinal cone cell differentiation</t>
  </si>
  <si>
    <t>GO:0042673</t>
  </si>
  <si>
    <t>regulation of retinal cone cell fate specification</t>
  </si>
  <si>
    <t>GO:0042675</t>
  </si>
  <si>
    <t>compound eye cone cell differentiation</t>
  </si>
  <si>
    <t>GO:0042676</t>
  </si>
  <si>
    <t>compound eye cone cell fate commitment</t>
  </si>
  <si>
    <t>GO:0042682</t>
  </si>
  <si>
    <t>regulation of compound eye cone cell fate specification</t>
  </si>
  <si>
    <t>GO:0042683</t>
  </si>
  <si>
    <t>negative regulation of compound eye cone cell fate specification</t>
  </si>
  <si>
    <t>GO:0042684</t>
  </si>
  <si>
    <t>cardioblast cell fate commitment</t>
  </si>
  <si>
    <t>GO:0042686</t>
  </si>
  <si>
    <t>regulation of cardioblast cell fate specification</t>
  </si>
  <si>
    <t>GO:0042688</t>
  </si>
  <si>
    <t>crystal cell differentiation</t>
  </si>
  <si>
    <t>GO:0042689</t>
  </si>
  <si>
    <t>regulation of crystal cell differentiation</t>
  </si>
  <si>
    <t>GO:0042690</t>
  </si>
  <si>
    <t>negative regulation of crystal cell differentiation</t>
  </si>
  <si>
    <t>GO:0042691</t>
  </si>
  <si>
    <t>positive regulation of crystal cell differentiation</t>
  </si>
  <si>
    <t>GO:0042692</t>
  </si>
  <si>
    <t>muscle cell differentiation</t>
  </si>
  <si>
    <t>GO:0042693</t>
  </si>
  <si>
    <t>muscle cell fate commitment</t>
  </si>
  <si>
    <t>GO:0042694</t>
  </si>
  <si>
    <t>muscle cell fate specification</t>
  </si>
  <si>
    <t>GO:0042705</t>
  </si>
  <si>
    <t>ocellus photoreceptor cell differentiation</t>
  </si>
  <si>
    <t>GO:0042706</t>
  </si>
  <si>
    <t>eye photoreceptor cell fate commitment</t>
  </si>
  <si>
    <t>GO:0042709</t>
  </si>
  <si>
    <t>succinate-CoA ligase complex</t>
  </si>
  <si>
    <t>GO:0042714</t>
  </si>
  <si>
    <t>dosage compensation complex assembly</t>
  </si>
  <si>
    <t>GO:0042719</t>
  </si>
  <si>
    <t>mitochondrial intermembrane space protein transporter complex</t>
  </si>
  <si>
    <t>GO:0042720</t>
  </si>
  <si>
    <t>mitochondrial inner membrane peptidase complex</t>
  </si>
  <si>
    <t>GO:0042721</t>
  </si>
  <si>
    <t>TIM22 mitochondrial import inner membrane insertion complex</t>
  </si>
  <si>
    <t>GO:0042726</t>
  </si>
  <si>
    <t>flavin-containing compound metabolic process</t>
  </si>
  <si>
    <t>GO:0042727</t>
  </si>
  <si>
    <t>flavin-containing compound biosynthetic process</t>
  </si>
  <si>
    <t>GO:0042732</t>
  </si>
  <si>
    <t>D-xylose metabolic process</t>
  </si>
  <si>
    <t>GO:0042734</t>
  </si>
  <si>
    <t>presynaptic membrane</t>
  </si>
  <si>
    <t>GO:0042737</t>
  </si>
  <si>
    <t>drug catabolic process</t>
  </si>
  <si>
    <t>GO:0042742</t>
  </si>
  <si>
    <t>defense response to bacterium</t>
  </si>
  <si>
    <t>GO:0042743</t>
  </si>
  <si>
    <t>hydrogen peroxide metabolic process</t>
  </si>
  <si>
    <t>GO:0042744</t>
  </si>
  <si>
    <t>hydrogen peroxide catabolic process</t>
  </si>
  <si>
    <t>GO:0042745</t>
  </si>
  <si>
    <t>circadian sleep/wake cycle</t>
  </si>
  <si>
    <t>GO:0042749</t>
  </si>
  <si>
    <t>regulation of circadian sleep/wake cycle</t>
  </si>
  <si>
    <t>GO:0042752</t>
  </si>
  <si>
    <t>regulation of circadian rhythm</t>
  </si>
  <si>
    <t>GO:0042753</t>
  </si>
  <si>
    <t>positive regulation of circadian rhythm</t>
  </si>
  <si>
    <t>GO:0042754</t>
  </si>
  <si>
    <t>negative regulation of circadian rhythm</t>
  </si>
  <si>
    <t>GO:0042756</t>
  </si>
  <si>
    <t>drinking behavior</t>
  </si>
  <si>
    <t>GO:0042759</t>
  </si>
  <si>
    <t>long-chain fatty acid biosynthetic process</t>
  </si>
  <si>
    <t>GO:0042760</t>
  </si>
  <si>
    <t>very long-chain fatty acid catabolic process</t>
  </si>
  <si>
    <t>GO:0042761</t>
  </si>
  <si>
    <t>very long-chain fatty acid biosynthetic process</t>
  </si>
  <si>
    <t>GO:0042765</t>
  </si>
  <si>
    <t>GPI-anchor transamidase complex</t>
  </si>
  <si>
    <t>GO:0042766</t>
  </si>
  <si>
    <t>nucleosome mobilization</t>
  </si>
  <si>
    <t>GO:0042767</t>
  </si>
  <si>
    <t>ecdysteroid 22-hydroxylase activity</t>
  </si>
  <si>
    <t>GO:0042768</t>
  </si>
  <si>
    <t>ecdysteroid 2-hydroxylase activity</t>
  </si>
  <si>
    <t>GO:0042770</t>
  </si>
  <si>
    <t>signal transduction in response to DNA damage</t>
  </si>
  <si>
    <t>GO:0042771</t>
  </si>
  <si>
    <t>intrinsic apoptotic signaling pathway in response to DNA damage by p53 class mediator</t>
  </si>
  <si>
    <t>GO:0042773</t>
  </si>
  <si>
    <t>ATP synthesis coupled electron transport</t>
  </si>
  <si>
    <t>GO:0042775</t>
  </si>
  <si>
    <t>mitochondrial ATP synthesis coupled electron transport</t>
  </si>
  <si>
    <t>GO:0042776</t>
  </si>
  <si>
    <t>mitochondrial ATP synthesis coupled proton transport</t>
  </si>
  <si>
    <t>GO:0042779</t>
  </si>
  <si>
    <t>tRNA 3'-trailer cleavage</t>
  </si>
  <si>
    <t>GO:0042780</t>
  </si>
  <si>
    <t>tRNA 3'-end processing</t>
  </si>
  <si>
    <t>GO:0042781</t>
  </si>
  <si>
    <t>3'-tRNA processing endoribonuclease activity</t>
  </si>
  <si>
    <t>GO:0042788</t>
  </si>
  <si>
    <t>polysomal ribosome</t>
  </si>
  <si>
    <t>GO:0042789</t>
  </si>
  <si>
    <t>mRNA transcription by RNA polymerase II</t>
  </si>
  <si>
    <t>GO:0042790</t>
  </si>
  <si>
    <t>nucleolar large rRNA transcription by RNA polymerase I</t>
  </si>
  <si>
    <t>GO:0042791</t>
  </si>
  <si>
    <t>5S class rRNA transcription by RNA polymerase III</t>
  </si>
  <si>
    <t>GO:0042795</t>
  </si>
  <si>
    <t>snRNA transcription by RNA polymerase II</t>
  </si>
  <si>
    <t>GO:0042796</t>
  </si>
  <si>
    <t>snRNA transcription by RNA polymerase III</t>
  </si>
  <si>
    <t>GO:0042797</t>
  </si>
  <si>
    <t>tRNA transcription by RNA polymerase III</t>
  </si>
  <si>
    <t>GO:0042799</t>
  </si>
  <si>
    <t>histone methyltransferase activity (H4-K20 specific)</t>
  </si>
  <si>
    <t>GO:0042800</t>
  </si>
  <si>
    <t>histone methyltransferase activity (H3-K4 specific)</t>
  </si>
  <si>
    <t>GO:0042802</t>
  </si>
  <si>
    <t>identical protein binding</t>
  </si>
  <si>
    <t>GO:0042803</t>
  </si>
  <si>
    <t>protein homodimerization activity</t>
  </si>
  <si>
    <t>GO:0042805</t>
  </si>
  <si>
    <t>actinin binding</t>
  </si>
  <si>
    <t>GO:0042806</t>
  </si>
  <si>
    <t>fucose binding</t>
  </si>
  <si>
    <t>GO:0042810</t>
  </si>
  <si>
    <t>pheromone metabolic process</t>
  </si>
  <si>
    <t>GO:0042811</t>
  </si>
  <si>
    <t>pheromone biosynthetic process</t>
  </si>
  <si>
    <t>GO:0042813</t>
  </si>
  <si>
    <t>Wnt-activated receptor activity</t>
  </si>
  <si>
    <t>GO:0042816</t>
  </si>
  <si>
    <t>vitamin B6 metabolic process</t>
  </si>
  <si>
    <t>GO:0042817</t>
  </si>
  <si>
    <t>pyridoxal metabolic process</t>
  </si>
  <si>
    <t>GO:0042819</t>
  </si>
  <si>
    <t>vitamin B6 biosynthetic process</t>
  </si>
  <si>
    <t>GO:0042822</t>
  </si>
  <si>
    <t>pyridoxal phosphate metabolic process</t>
  </si>
  <si>
    <t>GO:0042823</t>
  </si>
  <si>
    <t>pyridoxal phosphate biosynthetic process</t>
  </si>
  <si>
    <t>GO:0042826</t>
  </si>
  <si>
    <t>histone deacetylase binding</t>
  </si>
  <si>
    <t>GO:0042834</t>
  </si>
  <si>
    <t>peptidoglycan binding</t>
  </si>
  <si>
    <t>GO:0042866</t>
  </si>
  <si>
    <t>pyruvate biosynthetic process</t>
  </si>
  <si>
    <t>GO:0042886</t>
  </si>
  <si>
    <t>amide transport</t>
  </si>
  <si>
    <t>GO:0042887</t>
  </si>
  <si>
    <t>amide transmembrane transporter activity</t>
  </si>
  <si>
    <t>GO:0042891</t>
  </si>
  <si>
    <t>obsolete antibiotic transport</t>
  </si>
  <si>
    <t>GO:0042895</t>
  </si>
  <si>
    <t>obsolete antibiotic transmembrane transporter activity</t>
  </si>
  <si>
    <t>GO:0042908</t>
  </si>
  <si>
    <t>xenobiotic transport</t>
  </si>
  <si>
    <t>GO:0042910</t>
  </si>
  <si>
    <t>xenobiotic transmembrane transporter activity</t>
  </si>
  <si>
    <t>GO:0042923</t>
  </si>
  <si>
    <t>neuropeptide binding</t>
  </si>
  <si>
    <t>GO:0042938</t>
  </si>
  <si>
    <t>dipeptide transport</t>
  </si>
  <si>
    <t>GO:0042940</t>
  </si>
  <si>
    <t>D-amino acid transport</t>
  </si>
  <si>
    <t>GO:0042943</t>
  </si>
  <si>
    <t>D-amino acid transmembrane transporter activity</t>
  </si>
  <si>
    <t>GO:0042953</t>
  </si>
  <si>
    <t>lipoprotein transport</t>
  </si>
  <si>
    <t>GO:0042981</t>
  </si>
  <si>
    <t>regulation of apoptotic process</t>
  </si>
  <si>
    <t>GO:0042982</t>
  </si>
  <si>
    <t>amyloid precursor protein metabolic process</t>
  </si>
  <si>
    <t>GO:0042984</t>
  </si>
  <si>
    <t>regulation of amyloid precursor protein biosynthetic process</t>
  </si>
  <si>
    <t>GO:0042985</t>
  </si>
  <si>
    <t>negative regulation of amyloid precursor protein biosynthetic process</t>
  </si>
  <si>
    <t>GO:0042987</t>
  </si>
  <si>
    <t>amyloid precursor protein catabolic process</t>
  </si>
  <si>
    <t>GO:0042995</t>
  </si>
  <si>
    <t>cell projection</t>
  </si>
  <si>
    <t>GO:0042996</t>
  </si>
  <si>
    <t>regulation of Golgi to plasma membrane protein transport</t>
  </si>
  <si>
    <t>GO:0042998</t>
  </si>
  <si>
    <t>positive regulation of Golgi to plasma membrane protein transport</t>
  </si>
  <si>
    <t>GO:0043001</t>
  </si>
  <si>
    <t>Golgi to plasma membrane protein transport</t>
  </si>
  <si>
    <t>GO:0043005</t>
  </si>
  <si>
    <t>neuron projection</t>
  </si>
  <si>
    <t>GO:0043010</t>
  </si>
  <si>
    <t>camera-type eye development</t>
  </si>
  <si>
    <t>GO:0043014</t>
  </si>
  <si>
    <t>alpha-tubulin binding</t>
  </si>
  <si>
    <t>GO:0043015</t>
  </si>
  <si>
    <t>gamma-tubulin binding</t>
  </si>
  <si>
    <t>GO:0043021</t>
  </si>
  <si>
    <t>ribonucleoprotein complex binding</t>
  </si>
  <si>
    <t>GO:0043022</t>
  </si>
  <si>
    <t>ribosome binding</t>
  </si>
  <si>
    <t>GO:0043023</t>
  </si>
  <si>
    <t>ribosomal large subunit binding</t>
  </si>
  <si>
    <t>GO:0043024</t>
  </si>
  <si>
    <t>ribosomal small subunit binding</t>
  </si>
  <si>
    <t>GO:0043025</t>
  </si>
  <si>
    <t>neuronal cell body</t>
  </si>
  <si>
    <t>GO:0043027</t>
  </si>
  <si>
    <t>cysteine-type endopeptidase inhibitor activity involved in apoptotic process</t>
  </si>
  <si>
    <t>GO:0043028</t>
  </si>
  <si>
    <t>cysteine-type endopeptidase regulator activity involved in apoptotic process</t>
  </si>
  <si>
    <t>GO:0043034</t>
  </si>
  <si>
    <t>costamere</t>
  </si>
  <si>
    <t>GO:0043035</t>
  </si>
  <si>
    <t>chromatin insulator sequence binding</t>
  </si>
  <si>
    <t>GO:0043038</t>
  </si>
  <si>
    <t>amino acid activation</t>
  </si>
  <si>
    <t>GO:0043039</t>
  </si>
  <si>
    <t>tRNA aminoacylation</t>
  </si>
  <si>
    <t>GO:0043041</t>
  </si>
  <si>
    <t>amino acid activation for nonribosomal peptide biosynthetic process</t>
  </si>
  <si>
    <t>GO:0043042</t>
  </si>
  <si>
    <t>amino acid adenylylation by nonribosomal peptide synthase</t>
  </si>
  <si>
    <t>GO:0043043</t>
  </si>
  <si>
    <t>peptide biosynthetic process</t>
  </si>
  <si>
    <t>GO:0043044</t>
  </si>
  <si>
    <t>ATP-dependent chromatin remodeling</t>
  </si>
  <si>
    <t>GO:0043045</t>
  </si>
  <si>
    <t>DNA methylation involved in embryo development</t>
  </si>
  <si>
    <t>GO:0043047</t>
  </si>
  <si>
    <t>single-stranded telomeric DNA binding</t>
  </si>
  <si>
    <t>GO:0043048</t>
  </si>
  <si>
    <t>dolichyl monophosphate biosynthetic process</t>
  </si>
  <si>
    <t>GO:0043052</t>
  </si>
  <si>
    <t>thermotaxis</t>
  </si>
  <si>
    <t>GO:0043059</t>
  </si>
  <si>
    <t>regulation of forward locomotion</t>
  </si>
  <si>
    <t>GO:0043060</t>
  </si>
  <si>
    <t>meiotic metaphase I plate congression</t>
  </si>
  <si>
    <t>GO:0043062</t>
  </si>
  <si>
    <t>extracellular structure organization</t>
  </si>
  <si>
    <t>GO:0043063</t>
  </si>
  <si>
    <t>intercellular bridge organization</t>
  </si>
  <si>
    <t>GO:0043065</t>
  </si>
  <si>
    <t>positive regulation of apoptotic process</t>
  </si>
  <si>
    <t>GO:0043066</t>
  </si>
  <si>
    <t>negative regulation of apoptotic process</t>
  </si>
  <si>
    <t>GO:0043067</t>
  </si>
  <si>
    <t>regulation of programmed cell death</t>
  </si>
  <si>
    <t>GO:0043068</t>
  </si>
  <si>
    <t>positive regulation of programmed cell death</t>
  </si>
  <si>
    <t>GO:0043069</t>
  </si>
  <si>
    <t>negative regulation of programmed cell death</t>
  </si>
  <si>
    <t>GO:0043073</t>
  </si>
  <si>
    <t>germ cell nucleus</t>
  </si>
  <si>
    <t>GO:0043083</t>
  </si>
  <si>
    <t>synaptic cleft</t>
  </si>
  <si>
    <t>GO:0043085</t>
  </si>
  <si>
    <t>positive regulation of catalytic activity</t>
  </si>
  <si>
    <t>GO:0043086</t>
  </si>
  <si>
    <t>negative regulation of catalytic activity</t>
  </si>
  <si>
    <t>GO:0043087</t>
  </si>
  <si>
    <t>regulation of GTPase activity</t>
  </si>
  <si>
    <t>GO:0043090</t>
  </si>
  <si>
    <t>amino acid import</t>
  </si>
  <si>
    <t>GO:0043094</t>
  </si>
  <si>
    <t>cellular metabolic compound salvage</t>
  </si>
  <si>
    <t>GO:0043095</t>
  </si>
  <si>
    <t>regulation of GTP cyclohydrolase I activity</t>
  </si>
  <si>
    <t>GO:0043097</t>
  </si>
  <si>
    <t>pyrimidine nucleoside salvage</t>
  </si>
  <si>
    <t>GO:0043101</t>
  </si>
  <si>
    <t>purine-containing compound salvage</t>
  </si>
  <si>
    <t>GO:0043102</t>
  </si>
  <si>
    <t>amino acid salvage</t>
  </si>
  <si>
    <t>GO:0043104</t>
  </si>
  <si>
    <t>positive regulation of GTP cyclohydrolase I activity</t>
  </si>
  <si>
    <t>GO:0043111</t>
  </si>
  <si>
    <t>replication fork arrest</t>
  </si>
  <si>
    <t>GO:0043112</t>
  </si>
  <si>
    <t>receptor metabolic process</t>
  </si>
  <si>
    <t>GO:0043113</t>
  </si>
  <si>
    <t>receptor clustering</t>
  </si>
  <si>
    <t>GO:0043122</t>
  </si>
  <si>
    <t>regulation of I-kappaB kinase/NF-kappaB signaling</t>
  </si>
  <si>
    <t>GO:0043124</t>
  </si>
  <si>
    <t>negative regulation of I-kappaB kinase/NF-kappaB signaling</t>
  </si>
  <si>
    <t>GO:0043130</t>
  </si>
  <si>
    <t>ubiquitin binding</t>
  </si>
  <si>
    <t>GO:0043132</t>
  </si>
  <si>
    <t>NAD transport</t>
  </si>
  <si>
    <t>GO:0043137</t>
  </si>
  <si>
    <t>DNA replication, removal of RNA primer</t>
  </si>
  <si>
    <t>GO:0043138</t>
  </si>
  <si>
    <t>3'-5' DNA helicase activity</t>
  </si>
  <si>
    <t>GO:0043139</t>
  </si>
  <si>
    <t>5'-3' DNA helicase activity</t>
  </si>
  <si>
    <t>GO:0043143</t>
  </si>
  <si>
    <t>regulation of translation by machinery localization</t>
  </si>
  <si>
    <t>GO:0043144</t>
  </si>
  <si>
    <t>sno(s)RNA processing</t>
  </si>
  <si>
    <t>GO:0043149</t>
  </si>
  <si>
    <t>stress fiber assembly</t>
  </si>
  <si>
    <t>GO:0043150</t>
  </si>
  <si>
    <t>DNA synthesis involved in double-strand break repair via homologous recombination</t>
  </si>
  <si>
    <t>GO:0043153</t>
  </si>
  <si>
    <t>entrainment of circadian clock by photoperiod</t>
  </si>
  <si>
    <t>GO:0043154</t>
  </si>
  <si>
    <t>negative regulation of cysteine-type endopeptidase activity involved in apoptotic process</t>
  </si>
  <si>
    <t>GO:0043161</t>
  </si>
  <si>
    <t>proteasome-mediated ubiquitin-dependent protein catabolic process</t>
  </si>
  <si>
    <t>GO:0043162</t>
  </si>
  <si>
    <t>ubiquitin-dependent protein catabolic process via the multivesicular body sorting pathway</t>
  </si>
  <si>
    <t>GO:0043167</t>
  </si>
  <si>
    <t>ion binding</t>
  </si>
  <si>
    <t>GO:0043168</t>
  </si>
  <si>
    <t>anion binding</t>
  </si>
  <si>
    <t>GO:0043169</t>
  </si>
  <si>
    <t>cation binding</t>
  </si>
  <si>
    <t>GO:0043170</t>
  </si>
  <si>
    <t>macromolecule metabolic process</t>
  </si>
  <si>
    <t>GO:0043171</t>
  </si>
  <si>
    <t>peptide catabolic process</t>
  </si>
  <si>
    <t>GO:0043174</t>
  </si>
  <si>
    <t>nucleoside salvage</t>
  </si>
  <si>
    <t>GO:0043175</t>
  </si>
  <si>
    <t>RNA polymerase core enzyme binding</t>
  </si>
  <si>
    <t>GO:0043177</t>
  </si>
  <si>
    <t>organic acid binding</t>
  </si>
  <si>
    <t>GO:0043178</t>
  </si>
  <si>
    <t>alcohol binding</t>
  </si>
  <si>
    <t>GO:0043179</t>
  </si>
  <si>
    <t>rhythmic excitation</t>
  </si>
  <si>
    <t>GO:0043186</t>
  </si>
  <si>
    <t>P granule</t>
  </si>
  <si>
    <t>GO:0043189</t>
  </si>
  <si>
    <t>H4/H2A histone acetyltransferase complex</t>
  </si>
  <si>
    <t>GO:0043190</t>
  </si>
  <si>
    <t>ATP-binding cassette (ABC) transporter complex</t>
  </si>
  <si>
    <t>GO:0043195</t>
  </si>
  <si>
    <t>terminal bouton</t>
  </si>
  <si>
    <t>GO:0043197</t>
  </si>
  <si>
    <t>dendritic spine</t>
  </si>
  <si>
    <t>GO:0043198</t>
  </si>
  <si>
    <t>dendritic shaft</t>
  </si>
  <si>
    <t>GO:0043200</t>
  </si>
  <si>
    <t>response to amino acid</t>
  </si>
  <si>
    <t>GO:0043204</t>
  </si>
  <si>
    <t>perikaryon</t>
  </si>
  <si>
    <t>GO:0043207</t>
  </si>
  <si>
    <t>response to external biotic stimulus</t>
  </si>
  <si>
    <t>GO:0043224</t>
  </si>
  <si>
    <t>nuclear SCF ubiquitin ligase complex</t>
  </si>
  <si>
    <t>GO:0043225</t>
  </si>
  <si>
    <t>ATPase-coupled inorganic anion transmembrane transporter activity</t>
  </si>
  <si>
    <t>GO:0043226</t>
  </si>
  <si>
    <t>organelle</t>
  </si>
  <si>
    <t>GO:0043227</t>
  </si>
  <si>
    <t>membrane-bounded organelle</t>
  </si>
  <si>
    <t>GO:0043228</t>
  </si>
  <si>
    <t>non-membrane-bounded organelle</t>
  </si>
  <si>
    <t>GO:0043229</t>
  </si>
  <si>
    <t>intracellular organelle</t>
  </si>
  <si>
    <t>GO:0043230</t>
  </si>
  <si>
    <t>extracellular organelle</t>
  </si>
  <si>
    <t>GO:0043231</t>
  </si>
  <si>
    <t>intracellular membrane-bounded organelle</t>
  </si>
  <si>
    <t>GO:0043232</t>
  </si>
  <si>
    <t>intracellular non-membrane-bounded organelle</t>
  </si>
  <si>
    <t>GO:0043233</t>
  </si>
  <si>
    <t>organelle lumen</t>
  </si>
  <si>
    <t>GO:0043235</t>
  </si>
  <si>
    <t>receptor complex</t>
  </si>
  <si>
    <t>GO:0043242</t>
  </si>
  <si>
    <t>negative regulation of protein-containing complex disassembly</t>
  </si>
  <si>
    <t>GO:0043243</t>
  </si>
  <si>
    <t>positive regulation of protein-containing complex disassembly</t>
  </si>
  <si>
    <t>GO:0043244</t>
  </si>
  <si>
    <t>regulation of protein-containing complex disassembly</t>
  </si>
  <si>
    <t>GO:0043247</t>
  </si>
  <si>
    <t>telomere maintenance in response to DNA damage</t>
  </si>
  <si>
    <t>GO:0043248</t>
  </si>
  <si>
    <t>proteasome assembly</t>
  </si>
  <si>
    <t>GO:0043252</t>
  </si>
  <si>
    <t>sodium-independent organic anion transport</t>
  </si>
  <si>
    <t>GO:0043254</t>
  </si>
  <si>
    <t>regulation of protein-containing complex assembly</t>
  </si>
  <si>
    <t>GO:0043255</t>
  </si>
  <si>
    <t>regulation of carbohydrate biosynthetic process</t>
  </si>
  <si>
    <t>GO:0043262</t>
  </si>
  <si>
    <t>adenosine-diphosphatase activity</t>
  </si>
  <si>
    <t>GO:0043266</t>
  </si>
  <si>
    <t>regulation of potassium ion transport</t>
  </si>
  <si>
    <t>GO:0043268</t>
  </si>
  <si>
    <t>positive regulation of potassium ion transport</t>
  </si>
  <si>
    <t>GO:0043269</t>
  </si>
  <si>
    <t>regulation of ion transport</t>
  </si>
  <si>
    <t>GO:0043270</t>
  </si>
  <si>
    <t>positive regulation of ion transport</t>
  </si>
  <si>
    <t>GO:0043271</t>
  </si>
  <si>
    <t>negative regulation of ion transport</t>
  </si>
  <si>
    <t>GO:0043277</t>
  </si>
  <si>
    <t>apoptotic cell clearance</t>
  </si>
  <si>
    <t>GO:0043279</t>
  </si>
  <si>
    <t>response to alkaloid</t>
  </si>
  <si>
    <t>GO:0043280</t>
  </si>
  <si>
    <t>positive regulation of cysteine-type endopeptidase activity involved in apoptotic process</t>
  </si>
  <si>
    <t>GO:0043281</t>
  </si>
  <si>
    <t>regulation of cysteine-type endopeptidase activity involved in apoptotic process</t>
  </si>
  <si>
    <t>GO:0043291</t>
  </si>
  <si>
    <t>RAVE complex</t>
  </si>
  <si>
    <t>GO:0043292</t>
  </si>
  <si>
    <t>contractile fiber</t>
  </si>
  <si>
    <t>GO:0043293</t>
  </si>
  <si>
    <t>apoptosome</t>
  </si>
  <si>
    <t>GO:0043295</t>
  </si>
  <si>
    <t>glutathione binding</t>
  </si>
  <si>
    <t>GO:0043296</t>
  </si>
  <si>
    <t>apical junction complex</t>
  </si>
  <si>
    <t>GO:0043297</t>
  </si>
  <si>
    <t>apical junction assembly</t>
  </si>
  <si>
    <t>GO:0043324</t>
  </si>
  <si>
    <t>pigment metabolic process involved in developmental pigmentation</t>
  </si>
  <si>
    <t>GO:0043328</t>
  </si>
  <si>
    <t>protein transport to vacuole involved in ubiquitin-dependent protein catabolic process via the multivesicular body sorting pathway</t>
  </si>
  <si>
    <t>GO:0043331</t>
  </si>
  <si>
    <t>response to dsRNA</t>
  </si>
  <si>
    <t>GO:0043334</t>
  </si>
  <si>
    <t>2-hexaprenyl-6-methoxy-1,4-benzoquinone methyltransferase activity</t>
  </si>
  <si>
    <t>GO:0043388</t>
  </si>
  <si>
    <t>positive regulation of DNA binding</t>
  </si>
  <si>
    <t>GO:0043392</t>
  </si>
  <si>
    <t>negative regulation of DNA binding</t>
  </si>
  <si>
    <t>GO:0043393</t>
  </si>
  <si>
    <t>regulation of protein binding</t>
  </si>
  <si>
    <t>GO:0043394</t>
  </si>
  <si>
    <t>proteoglycan binding</t>
  </si>
  <si>
    <t>GO:0043395</t>
  </si>
  <si>
    <t>heparan sulfate proteoglycan binding</t>
  </si>
  <si>
    <t>GO:0043401</t>
  </si>
  <si>
    <t>steroid hormone mediated signaling pathway</t>
  </si>
  <si>
    <t>GO:0043405</t>
  </si>
  <si>
    <t>regulation of MAP kinase activity</t>
  </si>
  <si>
    <t>GO:0043406</t>
  </si>
  <si>
    <t>positive regulation of MAP kinase activity</t>
  </si>
  <si>
    <t>GO:0043407</t>
  </si>
  <si>
    <t>negative regulation of MAP kinase activity</t>
  </si>
  <si>
    <t>GO:0043408</t>
  </si>
  <si>
    <t>regulation of MAPK cascade</t>
  </si>
  <si>
    <t>GO:0043409</t>
  </si>
  <si>
    <t>negative regulation of MAPK cascade</t>
  </si>
  <si>
    <t>GO:0043410</t>
  </si>
  <si>
    <t>positive regulation of MAPK cascade</t>
  </si>
  <si>
    <t>GO:0043412</t>
  </si>
  <si>
    <t>macromolecule modification</t>
  </si>
  <si>
    <t>GO:0043413</t>
  </si>
  <si>
    <t>macromolecule glycosylation</t>
  </si>
  <si>
    <t>GO:0043414</t>
  </si>
  <si>
    <t>macromolecule methylation</t>
  </si>
  <si>
    <t>GO:0043418</t>
  </si>
  <si>
    <t>homocysteine catabolic process</t>
  </si>
  <si>
    <t>GO:0043425</t>
  </si>
  <si>
    <t>bHLH transcription factor binding</t>
  </si>
  <si>
    <t>GO:0043433</t>
  </si>
  <si>
    <t>negative regulation of DNA-binding transcription factor activity</t>
  </si>
  <si>
    <t>GO:0043434</t>
  </si>
  <si>
    <t>response to peptide hormone</t>
  </si>
  <si>
    <t>GO:0043436</t>
  </si>
  <si>
    <t>oxoacid metabolic process</t>
  </si>
  <si>
    <t>GO:0043455</t>
  </si>
  <si>
    <t>regulation of secondary metabolic process</t>
  </si>
  <si>
    <t>GO:0043457</t>
  </si>
  <si>
    <t>regulation of cellular respiration</t>
  </si>
  <si>
    <t>GO:0043461</t>
  </si>
  <si>
    <t>proton-transporting ATP synthase complex assembly</t>
  </si>
  <si>
    <t>GO:0043462</t>
  </si>
  <si>
    <t>regulation of ATPase activity</t>
  </si>
  <si>
    <t>GO:0043467</t>
  </si>
  <si>
    <t>regulation of generation of precursor metabolites and energy</t>
  </si>
  <si>
    <t>GO:0043470</t>
  </si>
  <si>
    <t>regulation of carbohydrate catabolic process</t>
  </si>
  <si>
    <t>GO:0043471</t>
  </si>
  <si>
    <t>regulation of cellular carbohydrate catabolic process</t>
  </si>
  <si>
    <t>GO:0043473</t>
  </si>
  <si>
    <t>pigmentation</t>
  </si>
  <si>
    <t>GO:0043474</t>
  </si>
  <si>
    <t>pigment metabolic process involved in pigmentation</t>
  </si>
  <si>
    <t>GO:0043484</t>
  </si>
  <si>
    <t>regulation of RNA splicing</t>
  </si>
  <si>
    <t>GO:0043486</t>
  </si>
  <si>
    <t>histone exchange</t>
  </si>
  <si>
    <t>GO:0043487</t>
  </si>
  <si>
    <t>regulation of RNA stability</t>
  </si>
  <si>
    <t>GO:0043488</t>
  </si>
  <si>
    <t>regulation of mRNA stability</t>
  </si>
  <si>
    <t>GO:0043489</t>
  </si>
  <si>
    <t>RNA stabilization</t>
  </si>
  <si>
    <t>GO:0043490</t>
  </si>
  <si>
    <t>malate-aspartate shuttle</t>
  </si>
  <si>
    <t>GO:0043491</t>
  </si>
  <si>
    <t>protein kinase B signaling</t>
  </si>
  <si>
    <t>GO:0043495</t>
  </si>
  <si>
    <t>protein-membrane adaptor activity</t>
  </si>
  <si>
    <t>GO:0043505</t>
  </si>
  <si>
    <t>CENP-A containing nucleosome</t>
  </si>
  <si>
    <t>GO:0043506</t>
  </si>
  <si>
    <t>regulation of JUN kinase activity</t>
  </si>
  <si>
    <t>GO:0043507</t>
  </si>
  <si>
    <t>positive regulation of JUN kinase activity</t>
  </si>
  <si>
    <t>GO:0043508</t>
  </si>
  <si>
    <t>negative regulation of JUN kinase activity</t>
  </si>
  <si>
    <t>GO:0043516</t>
  </si>
  <si>
    <t>regulation of DNA damage response, signal transduction by p53 class mediator</t>
  </si>
  <si>
    <t>GO:0043518</t>
  </si>
  <si>
    <t>negative regulation of DNA damage response, signal transduction by p53 class mediator</t>
  </si>
  <si>
    <t>GO:0043519</t>
  </si>
  <si>
    <t>regulation of myosin II filament organization</t>
  </si>
  <si>
    <t>GO:0043520</t>
  </si>
  <si>
    <t>regulation of myosin II filament assembly</t>
  </si>
  <si>
    <t>GO:0043523</t>
  </si>
  <si>
    <t>regulation of neuron apoptotic process</t>
  </si>
  <si>
    <t>GO:0043524</t>
  </si>
  <si>
    <t>negative regulation of neuron apoptotic process</t>
  </si>
  <si>
    <t>GO:0043525</t>
  </si>
  <si>
    <t>positive regulation of neuron apoptotic process</t>
  </si>
  <si>
    <t>GO:0043527</t>
  </si>
  <si>
    <t>tRNA methyltransferase complex</t>
  </si>
  <si>
    <t>GO:0043539</t>
  </si>
  <si>
    <t>protein serine/threonine kinase activator activity</t>
  </si>
  <si>
    <t>GO:0043541</t>
  </si>
  <si>
    <t>UDP-N-acetylglucosamine transferase complex</t>
  </si>
  <si>
    <t>GO:0043543</t>
  </si>
  <si>
    <t>protein acylation</t>
  </si>
  <si>
    <t>GO:0043545</t>
  </si>
  <si>
    <t>molybdopterin cofactor metabolic process</t>
  </si>
  <si>
    <t>GO:0043546</t>
  </si>
  <si>
    <t>molybdopterin cofactor binding</t>
  </si>
  <si>
    <t>GO:0043547</t>
  </si>
  <si>
    <t>positive regulation of GTPase activity</t>
  </si>
  <si>
    <t>GO:0043548</t>
  </si>
  <si>
    <t>phosphatidylinositol 3-kinase binding</t>
  </si>
  <si>
    <t>GO:0043549</t>
  </si>
  <si>
    <t>regulation of kinase activity</t>
  </si>
  <si>
    <t>GO:0043550</t>
  </si>
  <si>
    <t>regulation of lipid kinase activity</t>
  </si>
  <si>
    <t>GO:0043551</t>
  </si>
  <si>
    <t>regulation of phosphatidylinositol 3-kinase activity</t>
  </si>
  <si>
    <t>GO:0043553</t>
  </si>
  <si>
    <t>negative regulation of phosphatidylinositol 3-kinase activity</t>
  </si>
  <si>
    <t>GO:0043555</t>
  </si>
  <si>
    <t>regulation of translation in response to stress</t>
  </si>
  <si>
    <t>GO:0043558</t>
  </si>
  <si>
    <t>regulation of translational initiation in response to stress</t>
  </si>
  <si>
    <t>GO:0043559</t>
  </si>
  <si>
    <t>insulin binding</t>
  </si>
  <si>
    <t>GO:0043560</t>
  </si>
  <si>
    <t>insulin receptor substrate binding</t>
  </si>
  <si>
    <t>GO:0043562</t>
  </si>
  <si>
    <t>cellular response to nitrogen levels</t>
  </si>
  <si>
    <t>GO:0043564</t>
  </si>
  <si>
    <t>Ku70:Ku80 complex</t>
  </si>
  <si>
    <t>GO:0043565</t>
  </si>
  <si>
    <t>sequence-specific DNA binding</t>
  </si>
  <si>
    <t>GO:0043567</t>
  </si>
  <si>
    <t>regulation of insulin-like growth factor receptor signaling pathway</t>
  </si>
  <si>
    <t>GO:0043570</t>
  </si>
  <si>
    <t>maintenance of DNA repeat elements</t>
  </si>
  <si>
    <t>GO:0043574</t>
  </si>
  <si>
    <t>peroxisomal transport</t>
  </si>
  <si>
    <t>GO:0043596</t>
  </si>
  <si>
    <t>nuclear replication fork</t>
  </si>
  <si>
    <t>GO:0043601</t>
  </si>
  <si>
    <t>nuclear replisome</t>
  </si>
  <si>
    <t>GO:0043603</t>
  </si>
  <si>
    <t>cellular amide metabolic process</t>
  </si>
  <si>
    <t>GO:0043604</t>
  </si>
  <si>
    <t>amide biosynthetic process</t>
  </si>
  <si>
    <t>GO:0043614</t>
  </si>
  <si>
    <t>multi-eIF complex</t>
  </si>
  <si>
    <t>GO:0043618</t>
  </si>
  <si>
    <t>regulation of transcription from RNA polymerase II promoter in response to stress</t>
  </si>
  <si>
    <t>GO:0043620</t>
  </si>
  <si>
    <t>regulation of DNA-templated transcription in response to stress</t>
  </si>
  <si>
    <t>GO:0043621</t>
  </si>
  <si>
    <t>protein self-association</t>
  </si>
  <si>
    <t>GO:0043622</t>
  </si>
  <si>
    <t>cortical microtubule organization</t>
  </si>
  <si>
    <t>GO:0043624</t>
  </si>
  <si>
    <t>cellular protein complex disassembly</t>
  </si>
  <si>
    <t>GO:0043625</t>
  </si>
  <si>
    <t>delta DNA polymerase complex</t>
  </si>
  <si>
    <t>GO:0043626</t>
  </si>
  <si>
    <t>PCNA complex</t>
  </si>
  <si>
    <t>GO:0043628</t>
  </si>
  <si>
    <t>ncRNA 3'-end processing</t>
  </si>
  <si>
    <t>GO:0043629</t>
  </si>
  <si>
    <t>ncRNA polyadenylation</t>
  </si>
  <si>
    <t>GO:0043630</t>
  </si>
  <si>
    <t>ncRNA polyadenylation involved in polyadenylation-dependent ncRNA catabolic process</t>
  </si>
  <si>
    <t>GO:0043631</t>
  </si>
  <si>
    <t>RNA polyadenylation</t>
  </si>
  <si>
    <t>GO:0043632</t>
  </si>
  <si>
    <t>modification-dependent macromolecule catabolic process</t>
  </si>
  <si>
    <t>GO:0043633</t>
  </si>
  <si>
    <t>polyadenylation-dependent RNA catabolic process</t>
  </si>
  <si>
    <t>GO:0043634</t>
  </si>
  <si>
    <t>polyadenylation-dependent ncRNA catabolic process</t>
  </si>
  <si>
    <t>GO:0043647</t>
  </si>
  <si>
    <t>inositol phosphate metabolic process</t>
  </si>
  <si>
    <t>GO:0043648</t>
  </si>
  <si>
    <t>dicarboxylic acid metabolic process</t>
  </si>
  <si>
    <t>GO:0043649</t>
  </si>
  <si>
    <t>dicarboxylic acid catabolic process</t>
  </si>
  <si>
    <t>GO:0043650</t>
  </si>
  <si>
    <t>dicarboxylic acid biosynthetic process</t>
  </si>
  <si>
    <t>GO:0043652</t>
  </si>
  <si>
    <t>engulfment of apoptotic cell</t>
  </si>
  <si>
    <t>GO:0043666</t>
  </si>
  <si>
    <t>regulation of phosphoprotein phosphatase activity</t>
  </si>
  <si>
    <t>GO:0043679</t>
  </si>
  <si>
    <t>axon terminus</t>
  </si>
  <si>
    <t>GO:0043686</t>
  </si>
  <si>
    <t>co-translational protein modification</t>
  </si>
  <si>
    <t>GO:0043687</t>
  </si>
  <si>
    <t>post-translational protein modification</t>
  </si>
  <si>
    <t>GO:0043696</t>
  </si>
  <si>
    <t>dedifferentiation</t>
  </si>
  <si>
    <t>GO:0043697</t>
  </si>
  <si>
    <t>cell dedifferentiation</t>
  </si>
  <si>
    <t>GO:0043704</t>
  </si>
  <si>
    <t>photoreceptor cell fate specification</t>
  </si>
  <si>
    <t>GO:0043734</t>
  </si>
  <si>
    <t>DNA-N1-methyladenine dioxygenase activity</t>
  </si>
  <si>
    <t>GO:0043783</t>
  </si>
  <si>
    <t>oxidoreductase activity, acting on metal ions, flavin as acceptor</t>
  </si>
  <si>
    <t>GO:0043812</t>
  </si>
  <si>
    <t>phosphatidylinositol-4-phosphate phosphatase activity</t>
  </si>
  <si>
    <t>GO:0043855</t>
  </si>
  <si>
    <t>cyclic nucleotide-gated ion channel activity</t>
  </si>
  <si>
    <t>GO:0043891</t>
  </si>
  <si>
    <t>glyceraldehyde-3-phosphate dehydrogenase (NAD(P)+) (phosphorylating) activity</t>
  </si>
  <si>
    <t>GO:0043900</t>
  </si>
  <si>
    <t>regulation of multi-organism process</t>
  </si>
  <si>
    <t>GO:0043901</t>
  </si>
  <si>
    <t>negative regulation of multi-organism process</t>
  </si>
  <si>
    <t>GO:0043902</t>
  </si>
  <si>
    <t>positive regulation of multi-organism process</t>
  </si>
  <si>
    <t>GO:0043903</t>
  </si>
  <si>
    <t>regulation of biological process involved in symbiotic interaction</t>
  </si>
  <si>
    <t>GO:0043921</t>
  </si>
  <si>
    <t>modulation by host of viral transcription</t>
  </si>
  <si>
    <t>GO:0043922</t>
  </si>
  <si>
    <t>negative regulation by host of viral transcription</t>
  </si>
  <si>
    <t>GO:0043928</t>
  </si>
  <si>
    <t>exonucleolytic catabolism of deadenylated mRNA</t>
  </si>
  <si>
    <t>GO:0043933</t>
  </si>
  <si>
    <t>protein-containing complex subunit organization</t>
  </si>
  <si>
    <t>GO:0043949</t>
  </si>
  <si>
    <t>regulation of cAMP-mediated signaling</t>
  </si>
  <si>
    <t>GO:0043950</t>
  </si>
  <si>
    <t>positive regulation of cAMP-mediated signaling</t>
  </si>
  <si>
    <t>GO:0043951</t>
  </si>
  <si>
    <t>negative regulation of cAMP-mediated signaling</t>
  </si>
  <si>
    <t>GO:0043954</t>
  </si>
  <si>
    <t>cellular component maintenance</t>
  </si>
  <si>
    <t>GO:0043966</t>
  </si>
  <si>
    <t>histone H3 acetylation</t>
  </si>
  <si>
    <t>GO:0043967</t>
  </si>
  <si>
    <t>histone H4 acetylation</t>
  </si>
  <si>
    <t>GO:0043968</t>
  </si>
  <si>
    <t>histone H2A acetylation</t>
  </si>
  <si>
    <t>GO:0043970</t>
  </si>
  <si>
    <t>histone H3-K9 acetylation</t>
  </si>
  <si>
    <t>GO:0043971</t>
  </si>
  <si>
    <t>histone H3-K18 acetylation</t>
  </si>
  <si>
    <t>GO:0043972</t>
  </si>
  <si>
    <t>histone H3-K23 acetylation</t>
  </si>
  <si>
    <t>GO:0043974</t>
  </si>
  <si>
    <t>histone H3-K27 acetylation</t>
  </si>
  <si>
    <t>GO:0043982</t>
  </si>
  <si>
    <t>histone H4-K8 acetylation</t>
  </si>
  <si>
    <t>GO:0043983</t>
  </si>
  <si>
    <t>histone H4-K12 acetylation</t>
  </si>
  <si>
    <t>GO:0043984</t>
  </si>
  <si>
    <t>histone H4-K16 acetylation</t>
  </si>
  <si>
    <t>GO:0043985</t>
  </si>
  <si>
    <t>histone H4-R3 methylation</t>
  </si>
  <si>
    <t>GO:0043987</t>
  </si>
  <si>
    <t>histone H3-S10 phosphorylation</t>
  </si>
  <si>
    <t>GO:0043993</t>
  </si>
  <si>
    <t>histone acetyltransferase activity (H3-K18 specific)</t>
  </si>
  <si>
    <t>GO:0043994</t>
  </si>
  <si>
    <t>histone acetyltransferase activity (H3-K23 specific)</t>
  </si>
  <si>
    <t>GO:0043998</t>
  </si>
  <si>
    <t>H2A histone acetyltransferase activity</t>
  </si>
  <si>
    <t>GO:0044017</t>
  </si>
  <si>
    <t>histone acetyltransferase activity (H3-K27 specific)</t>
  </si>
  <si>
    <t>GO:0044020</t>
  </si>
  <si>
    <t>histone methyltransferase activity (H4-R3 specific)</t>
  </si>
  <si>
    <t>GO:0044036</t>
  </si>
  <si>
    <t>cell wall macromolecule metabolic process</t>
  </si>
  <si>
    <t>GO:0044038</t>
  </si>
  <si>
    <t>cell wall macromolecule biosynthetic process</t>
  </si>
  <si>
    <t>GO:0044042</t>
  </si>
  <si>
    <t>glucan metabolic process</t>
  </si>
  <si>
    <t>GO:0044057</t>
  </si>
  <si>
    <t>regulation of system process</t>
  </si>
  <si>
    <t>GO:0044058</t>
  </si>
  <si>
    <t>regulation of digestive system process</t>
  </si>
  <si>
    <t>GO:0044060</t>
  </si>
  <si>
    <t>regulation of endocrine process</t>
  </si>
  <si>
    <t>GO:0044070</t>
  </si>
  <si>
    <t>regulation of anion transport</t>
  </si>
  <si>
    <t>GO:0044085</t>
  </si>
  <si>
    <t>cellular component biogenesis</t>
  </si>
  <si>
    <t>GO:0044087</t>
  </si>
  <si>
    <t>regulation of cellular component biogenesis</t>
  </si>
  <si>
    <t>GO:0044088</t>
  </si>
  <si>
    <t>regulation of vacuole organization</t>
  </si>
  <si>
    <t>GO:0044089</t>
  </si>
  <si>
    <t>positive regulation of cellular component biogenesis</t>
  </si>
  <si>
    <t>GO:0044090</t>
  </si>
  <si>
    <t>positive regulation of vacuole organization</t>
  </si>
  <si>
    <t>GO:0044091</t>
  </si>
  <si>
    <t>membrane biogenesis</t>
  </si>
  <si>
    <t>GO:0044092</t>
  </si>
  <si>
    <t>negative regulation of molecular function</t>
  </si>
  <si>
    <t>GO:0044093</t>
  </si>
  <si>
    <t>positive regulation of molecular function</t>
  </si>
  <si>
    <t>GO:0044106</t>
  </si>
  <si>
    <t>cellular amine metabolic process</t>
  </si>
  <si>
    <t>GO:0044107</t>
  </si>
  <si>
    <t>cellular alcohol metabolic process</t>
  </si>
  <si>
    <t>GO:0044108</t>
  </si>
  <si>
    <t>cellular alcohol biosynthetic process</t>
  </si>
  <si>
    <t>GO:0044126</t>
  </si>
  <si>
    <t>obsolete regulation of growth of symbiont in host</t>
  </si>
  <si>
    <t>GO:0044130</t>
  </si>
  <si>
    <t>obsolete negative regulation of growth of symbiont in host</t>
  </si>
  <si>
    <t>GO:0044144</t>
  </si>
  <si>
    <t>obsolete modulation of growth of symbiont involved in interaction with host</t>
  </si>
  <si>
    <t>GO:0044146</t>
  </si>
  <si>
    <t>obsolete negative regulation of growth of symbiont involved in interaction with host</t>
  </si>
  <si>
    <t>GO:0044154</t>
  </si>
  <si>
    <t>histone H3-K14 acetylation</t>
  </si>
  <si>
    <t>GO:0044183</t>
  </si>
  <si>
    <t>protein folding chaperone</t>
  </si>
  <si>
    <t>GO:0044208</t>
  </si>
  <si>
    <t>'de novo' AMP biosynthetic process</t>
  </si>
  <si>
    <t>GO:0044214</t>
  </si>
  <si>
    <t>spanning component of plasma membrane</t>
  </si>
  <si>
    <t>GO:0044232</t>
  </si>
  <si>
    <t>organelle membrane contact site</t>
  </si>
  <si>
    <t>GO:0044237</t>
  </si>
  <si>
    <t>cellular metabolic process</t>
  </si>
  <si>
    <t>GO:0044238</t>
  </si>
  <si>
    <t>primary metabolic process</t>
  </si>
  <si>
    <t>GO:0044241</t>
  </si>
  <si>
    <t>lipid digestion</t>
  </si>
  <si>
    <t>GO:0044242</t>
  </si>
  <si>
    <t>cellular lipid catabolic process</t>
  </si>
  <si>
    <t>GO:0044247</t>
  </si>
  <si>
    <t>cellular polysaccharide catabolic process</t>
  </si>
  <si>
    <t>GO:0044248</t>
  </si>
  <si>
    <t>cellular catabolic process</t>
  </si>
  <si>
    <t>GO:0044249</t>
  </si>
  <si>
    <t>cellular biosynthetic process</t>
  </si>
  <si>
    <t>GO:0044255</t>
  </si>
  <si>
    <t>cellular lipid metabolic process</t>
  </si>
  <si>
    <t>GO:0044257</t>
  </si>
  <si>
    <t>cellular protein catabolic process</t>
  </si>
  <si>
    <t>GO:0044260</t>
  </si>
  <si>
    <t>cellular macromolecule metabolic process</t>
  </si>
  <si>
    <t>GO:0044262</t>
  </si>
  <si>
    <t>cellular carbohydrate metabolic process</t>
  </si>
  <si>
    <t>GO:0044264</t>
  </si>
  <si>
    <t>cellular polysaccharide metabolic process</t>
  </si>
  <si>
    <t>GO:0044265</t>
  </si>
  <si>
    <t>cellular macromolecule catabolic process</t>
  </si>
  <si>
    <t>GO:0044267</t>
  </si>
  <si>
    <t>cellular protein metabolic process</t>
  </si>
  <si>
    <t>GO:0044270</t>
  </si>
  <si>
    <t>cellular nitrogen compound catabolic process</t>
  </si>
  <si>
    <t>GO:0044271</t>
  </si>
  <si>
    <t>cellular nitrogen compound biosynthetic process</t>
  </si>
  <si>
    <t>GO:0044272</t>
  </si>
  <si>
    <t>sulfur compound biosynthetic process</t>
  </si>
  <si>
    <t>GO:0044273</t>
  </si>
  <si>
    <t>sulfur compound catabolic process</t>
  </si>
  <si>
    <t>GO:0044275</t>
  </si>
  <si>
    <t>cellular carbohydrate catabolic process</t>
  </si>
  <si>
    <t>GO:0044281</t>
  </si>
  <si>
    <t>small molecule metabolic process</t>
  </si>
  <si>
    <t>GO:0044282</t>
  </si>
  <si>
    <t>small molecule catabolic process</t>
  </si>
  <si>
    <t>GO:0044283</t>
  </si>
  <si>
    <t>small molecule biosynthetic process</t>
  </si>
  <si>
    <t>GO:0044291</t>
  </si>
  <si>
    <t>cell-cell contact zone</t>
  </si>
  <si>
    <t>GO:0044292</t>
  </si>
  <si>
    <t>dendrite terminus</t>
  </si>
  <si>
    <t>GO:0044295</t>
  </si>
  <si>
    <t>axonal growth cone</t>
  </si>
  <si>
    <t>GO:0044297</t>
  </si>
  <si>
    <t>cell body</t>
  </si>
  <si>
    <t>GO:0044298</t>
  </si>
  <si>
    <t>cell body membrane</t>
  </si>
  <si>
    <t>GO:0044304</t>
  </si>
  <si>
    <t>main axon</t>
  </si>
  <si>
    <t>GO:0044306</t>
  </si>
  <si>
    <t>neuron projection terminus</t>
  </si>
  <si>
    <t>GO:0044309</t>
  </si>
  <si>
    <t>neuron spine</t>
  </si>
  <si>
    <t>GO:0044313</t>
  </si>
  <si>
    <t>protein K6-linked deubiquitination</t>
  </si>
  <si>
    <t>GO:0044319</t>
  </si>
  <si>
    <t>wound healing, spreading of cells</t>
  </si>
  <si>
    <t>GO:0044322</t>
  </si>
  <si>
    <t>endoplasmic reticulum quality control compartment</t>
  </si>
  <si>
    <t>GO:0044324</t>
  </si>
  <si>
    <t>regulation of transcription involved in anterior/posterior axis specification</t>
  </si>
  <si>
    <t>GO:0044325</t>
  </si>
  <si>
    <t>ion channel binding</t>
  </si>
  <si>
    <t>GO:0044331</t>
  </si>
  <si>
    <t>cell-cell adhesion mediated by cadherin</t>
  </si>
  <si>
    <t>GO:0044341</t>
  </si>
  <si>
    <t>sodium-dependent phosphate transport</t>
  </si>
  <si>
    <t>GO:0044344</t>
  </si>
  <si>
    <t>cellular response to fibroblast growth factor stimulus</t>
  </si>
  <si>
    <t>GO:0044351</t>
  </si>
  <si>
    <t>macropinocytosis</t>
  </si>
  <si>
    <t>GO:0044375</t>
  </si>
  <si>
    <t>regulation of peroxisome size</t>
  </si>
  <si>
    <t>GO:0044380</t>
  </si>
  <si>
    <t>protein localization to cytoskeleton</t>
  </si>
  <si>
    <t>GO:0044388</t>
  </si>
  <si>
    <t>small protein activating enzyme binding</t>
  </si>
  <si>
    <t>GO:0044389</t>
  </si>
  <si>
    <t>ubiquitin-like protein ligase binding</t>
  </si>
  <si>
    <t>GO:0044390</t>
  </si>
  <si>
    <t>ubiquitin-like protein conjugating enzyme binding</t>
  </si>
  <si>
    <t>GO:0044391</t>
  </si>
  <si>
    <t>ribosomal subunit</t>
  </si>
  <si>
    <t>GO:0044403</t>
  </si>
  <si>
    <t>biological process involved in symbiotic interaction</t>
  </si>
  <si>
    <t>GO:0044409</t>
  </si>
  <si>
    <t>entry into host</t>
  </si>
  <si>
    <t>GO:0044419</t>
  </si>
  <si>
    <t>biological process involved in interspecies interaction between organisms</t>
  </si>
  <si>
    <t>GO:0044420</t>
  </si>
  <si>
    <t>obsolete extracellular matrix component</t>
  </si>
  <si>
    <t>GO:0044421</t>
  </si>
  <si>
    <t>obsolete extracellular region part</t>
  </si>
  <si>
    <t>GO:0044422</t>
  </si>
  <si>
    <t>obsolete organelle part</t>
  </si>
  <si>
    <t>GO:0044424</t>
  </si>
  <si>
    <t>obsolete intracellular part</t>
  </si>
  <si>
    <t>GO:0044425</t>
  </si>
  <si>
    <t>obsolete membrane part</t>
  </si>
  <si>
    <t>GO:0044427</t>
  </si>
  <si>
    <t>obsolete chromosomal part</t>
  </si>
  <si>
    <t>GO:0044428</t>
  </si>
  <si>
    <t>obsolete nuclear part</t>
  </si>
  <si>
    <t>GO:0044429</t>
  </si>
  <si>
    <t>obsolete mitochondrial part</t>
  </si>
  <si>
    <t>GO:0044430</t>
  </si>
  <si>
    <t>obsolete cytoskeletal part</t>
  </si>
  <si>
    <t>GO:0044431</t>
  </si>
  <si>
    <t>obsolete Golgi apparatus part</t>
  </si>
  <si>
    <t>GO:0044432</t>
  </si>
  <si>
    <t>obsolete endoplasmic reticulum part</t>
  </si>
  <si>
    <t>GO:0044433</t>
  </si>
  <si>
    <t>obsolete cytoplasmic vesicle part</t>
  </si>
  <si>
    <t>GO:0044437</t>
  </si>
  <si>
    <t>obsolete vacuolar part</t>
  </si>
  <si>
    <t>GO:0044438</t>
  </si>
  <si>
    <t>obsolete microbody part</t>
  </si>
  <si>
    <t>GO:0044439</t>
  </si>
  <si>
    <t>obsolete peroxisomal part</t>
  </si>
  <si>
    <t>GO:0044440</t>
  </si>
  <si>
    <t>obsolete endosomal part</t>
  </si>
  <si>
    <t>GO:0044441</t>
  </si>
  <si>
    <t>obsolete ciliary part</t>
  </si>
  <si>
    <t>GO:0044444</t>
  </si>
  <si>
    <t>obsolete cytoplasmic part</t>
  </si>
  <si>
    <t>GO:0044445</t>
  </si>
  <si>
    <t>obsolete cytosolic part</t>
  </si>
  <si>
    <t>GO:0044446</t>
  </si>
  <si>
    <t>obsolete intracellular organelle part</t>
  </si>
  <si>
    <t>GO:0044447</t>
  </si>
  <si>
    <t>obsolete axoneme part</t>
  </si>
  <si>
    <t>GO:0044448</t>
  </si>
  <si>
    <t>obsolete cell cortex part</t>
  </si>
  <si>
    <t>GO:0044449</t>
  </si>
  <si>
    <t>obsolete contractile fiber part</t>
  </si>
  <si>
    <t>GO:0044450</t>
  </si>
  <si>
    <t>obsolete microtubule organizing center part</t>
  </si>
  <si>
    <t>GO:0044451</t>
  </si>
  <si>
    <t>obsolete nucleoplasm part</t>
  </si>
  <si>
    <t>GO:0044452</t>
  </si>
  <si>
    <t>obsolete nucleolar part</t>
  </si>
  <si>
    <t>GO:0044453</t>
  </si>
  <si>
    <t>obsolete nuclear membrane part</t>
  </si>
  <si>
    <t>GO:0044454</t>
  </si>
  <si>
    <t>obsolete nuclear chromosome part</t>
  </si>
  <si>
    <t>GO:0044455</t>
  </si>
  <si>
    <t>obsolete mitochondrial membrane part</t>
  </si>
  <si>
    <t>GO:0044456</t>
  </si>
  <si>
    <t>obsolete synapse part</t>
  </si>
  <si>
    <t>GO:0044458</t>
  </si>
  <si>
    <t>motile cilium assembly</t>
  </si>
  <si>
    <t>GO:0044459</t>
  </si>
  <si>
    <t>obsolete plasma membrane part</t>
  </si>
  <si>
    <t>GO:0044462</t>
  </si>
  <si>
    <t>obsolete external encapsulating structure part</t>
  </si>
  <si>
    <t>GO:0044463</t>
  </si>
  <si>
    <t>obsolete cell projection part</t>
  </si>
  <si>
    <t>GO:0044464</t>
  </si>
  <si>
    <t>obsolete cell part</t>
  </si>
  <si>
    <t>GO:0044528</t>
  </si>
  <si>
    <t>regulation of mitochondrial mRNA stability</t>
  </si>
  <si>
    <t>GO:0044545</t>
  </si>
  <si>
    <t>NSL complex</t>
  </si>
  <si>
    <t>GO:0044547</t>
  </si>
  <si>
    <t>DNA topoisomerase binding</t>
  </si>
  <si>
    <t>GO:0044550</t>
  </si>
  <si>
    <t>secondary metabolite biosynthetic process</t>
  </si>
  <si>
    <t>GO:0044601</t>
  </si>
  <si>
    <t>protein denucleotidylation</t>
  </si>
  <si>
    <t>GO:0044602</t>
  </si>
  <si>
    <t>protein deadenylylation</t>
  </si>
  <si>
    <t>GO:0044603</t>
  </si>
  <si>
    <t>protein adenylylhydrolase activity</t>
  </si>
  <si>
    <t>GO:0044610</t>
  </si>
  <si>
    <t>FMN transmembrane transporter activity</t>
  </si>
  <si>
    <t>GO:0044611</t>
  </si>
  <si>
    <t>nuclear pore inner ring</t>
  </si>
  <si>
    <t>GO:0044613</t>
  </si>
  <si>
    <t>nuclear pore central transport channel</t>
  </si>
  <si>
    <t>GO:0044614</t>
  </si>
  <si>
    <t>nuclear pore cytoplasmic filaments</t>
  </si>
  <si>
    <t>GO:0044615</t>
  </si>
  <si>
    <t>nuclear pore nuclear basket</t>
  </si>
  <si>
    <t>GO:0044620</t>
  </si>
  <si>
    <t>ACP phosphopantetheine attachment site binding</t>
  </si>
  <si>
    <t>GO:0044648</t>
  </si>
  <si>
    <t>histone H3-K4 dimethylation</t>
  </si>
  <si>
    <t>GO:0044665</t>
  </si>
  <si>
    <t>MLL1/2 complex</t>
  </si>
  <si>
    <t>GO:0044666</t>
  </si>
  <si>
    <t>MLL3/4 complex</t>
  </si>
  <si>
    <t>GO:0044703</t>
  </si>
  <si>
    <t>multi-organism reproductive process</t>
  </si>
  <si>
    <t>GO:0044706</t>
  </si>
  <si>
    <t>multi-multicellular organism process</t>
  </si>
  <si>
    <t>GO:0044719</t>
  </si>
  <si>
    <t>regulation of imaginal disc-derived wing size</t>
  </si>
  <si>
    <t>GO:0044720</t>
  </si>
  <si>
    <t>negative regulation of imaginal disc-derived wing size</t>
  </si>
  <si>
    <t>GO:0044728</t>
  </si>
  <si>
    <t>DNA methylation or demethylation</t>
  </si>
  <si>
    <t>GO:0044743</t>
  </si>
  <si>
    <t>protein transmembrane import into intracellular organelle</t>
  </si>
  <si>
    <t>GO:0044747</t>
  </si>
  <si>
    <t>mature miRNA 3'-end processing</t>
  </si>
  <si>
    <t>GO:0044748</t>
  </si>
  <si>
    <t>3'-5'-exoribonuclease activity involved in mature miRNA 3'-end processing</t>
  </si>
  <si>
    <t>GO:0044753</t>
  </si>
  <si>
    <t>amphisome</t>
  </si>
  <si>
    <t>GO:0044754</t>
  </si>
  <si>
    <t>autolysosome</t>
  </si>
  <si>
    <t>GO:0044769</t>
  </si>
  <si>
    <t>ATPase activity, coupled to transmembrane movement of ions, rotational mechanism</t>
  </si>
  <si>
    <t>GO:0044770</t>
  </si>
  <si>
    <t>cell cycle phase transition</t>
  </si>
  <si>
    <t>GO:0044771</t>
  </si>
  <si>
    <t>meiotic cell cycle phase transition</t>
  </si>
  <si>
    <t>GO:0044772</t>
  </si>
  <si>
    <t>mitotic cell cycle phase transition</t>
  </si>
  <si>
    <t>GO:0044773</t>
  </si>
  <si>
    <t>mitotic DNA damage checkpoint</t>
  </si>
  <si>
    <t>GO:0044774</t>
  </si>
  <si>
    <t>mitotic DNA integrity checkpoint</t>
  </si>
  <si>
    <t>GO:0044778</t>
  </si>
  <si>
    <t>meiotic DNA integrity checkpoint</t>
  </si>
  <si>
    <t>GO:0044779</t>
  </si>
  <si>
    <t>meiotic spindle checkpoint</t>
  </si>
  <si>
    <t>GO:0044782</t>
  </si>
  <si>
    <t>cilium organization</t>
  </si>
  <si>
    <t>GO:0044783</t>
  </si>
  <si>
    <t>G1 DNA damage checkpoint</t>
  </si>
  <si>
    <t>GO:0044784</t>
  </si>
  <si>
    <t>metaphase/anaphase transition of cell cycle</t>
  </si>
  <si>
    <t>GO:0044786</t>
  </si>
  <si>
    <t>cell cycle DNA replication</t>
  </si>
  <si>
    <t>GO:0044788</t>
  </si>
  <si>
    <t>modulation by host of viral process</t>
  </si>
  <si>
    <t>GO:0044794</t>
  </si>
  <si>
    <t>positive regulation by host of viral process</t>
  </si>
  <si>
    <t>GO:0044796</t>
  </si>
  <si>
    <t>DNA polymerase processivity factor complex</t>
  </si>
  <si>
    <t>GO:0044804</t>
  </si>
  <si>
    <t>autophagy of nucleus</t>
  </si>
  <si>
    <t>GO:0044805</t>
  </si>
  <si>
    <t>late nucleophagy</t>
  </si>
  <si>
    <t>GO:0044806</t>
  </si>
  <si>
    <t>G-quadruplex DNA unwinding</t>
  </si>
  <si>
    <t>GO:0044815</t>
  </si>
  <si>
    <t>DNA packaging complex</t>
  </si>
  <si>
    <t>GO:0044818</t>
  </si>
  <si>
    <t>mitotic G2/M transition checkpoint</t>
  </si>
  <si>
    <t>GO:0044819</t>
  </si>
  <si>
    <t>mitotic G1/S transition checkpoint</t>
  </si>
  <si>
    <t>GO:0044827</t>
  </si>
  <si>
    <t>modulation by host of viral genome replication</t>
  </si>
  <si>
    <t>GO:0044829</t>
  </si>
  <si>
    <t>positive regulation by host of viral genome replication</t>
  </si>
  <si>
    <t>GO:0044837</t>
  </si>
  <si>
    <t>actomyosin contractile ring organization</t>
  </si>
  <si>
    <t>GO:0044839</t>
  </si>
  <si>
    <t>cell cycle G2/M phase transition</t>
  </si>
  <si>
    <t>GO:0044843</t>
  </si>
  <si>
    <t>cell cycle G1/S phase transition</t>
  </si>
  <si>
    <t>GO:0044853</t>
  </si>
  <si>
    <t>plasma membrane raft</t>
  </si>
  <si>
    <t>GO:0044872</t>
  </si>
  <si>
    <t>lipoprotein localization</t>
  </si>
  <si>
    <t>GO:0044877</t>
  </si>
  <si>
    <t>protein-containing complex binding</t>
  </si>
  <si>
    <t>GO:0045002</t>
  </si>
  <si>
    <t>double-strand break repair via single-strand annealing</t>
  </si>
  <si>
    <t>GO:0045003</t>
  </si>
  <si>
    <t>double-strand break repair via synthesis-dependent strand annealing</t>
  </si>
  <si>
    <t>GO:0045004</t>
  </si>
  <si>
    <t>DNA replication proofreading</t>
  </si>
  <si>
    <t>GO:0045005</t>
  </si>
  <si>
    <t>DNA-dependent DNA replication maintenance of fidelity</t>
  </si>
  <si>
    <t>GO:0045010</t>
  </si>
  <si>
    <t>actin nucleation</t>
  </si>
  <si>
    <t>GO:0045016</t>
  </si>
  <si>
    <t>mitochondrial magnesium ion transmembrane transport</t>
  </si>
  <si>
    <t>GO:0045017</t>
  </si>
  <si>
    <t>glycerolipid biosynthetic process</t>
  </si>
  <si>
    <t>GO:0045022</t>
  </si>
  <si>
    <t>early endosome to late endosome transport</t>
  </si>
  <si>
    <t>GO:0045025</t>
  </si>
  <si>
    <t>mitochondrial degradosome</t>
  </si>
  <si>
    <t>GO:0045026</t>
  </si>
  <si>
    <t>plasma membrane fusion</t>
  </si>
  <si>
    <t>GO:0045035</t>
  </si>
  <si>
    <t>sensory organ precursor cell division</t>
  </si>
  <si>
    <t>GO:0045039</t>
  </si>
  <si>
    <t>protein insertion into mitochondrial inner membrane</t>
  </si>
  <si>
    <t>GO:0045040</t>
  </si>
  <si>
    <t>protein insertion into mitochondrial outer membrane</t>
  </si>
  <si>
    <t>GO:0045047</t>
  </si>
  <si>
    <t>protein targeting to ER</t>
  </si>
  <si>
    <t>GO:0045048</t>
  </si>
  <si>
    <t>protein insertion into ER membrane</t>
  </si>
  <si>
    <t>GO:0045052</t>
  </si>
  <si>
    <t>protein insertion into ER membrane by GPI attachment sequence</t>
  </si>
  <si>
    <t>GO:0045055</t>
  </si>
  <si>
    <t>regulated exocytosis</t>
  </si>
  <si>
    <t>GO:0045056</t>
  </si>
  <si>
    <t>transcytosis</t>
  </si>
  <si>
    <t>GO:0045069</t>
  </si>
  <si>
    <t>regulation of viral genome replication</t>
  </si>
  <si>
    <t>GO:0045070</t>
  </si>
  <si>
    <t>positive regulation of viral genome replication</t>
  </si>
  <si>
    <t>GO:0045071</t>
  </si>
  <si>
    <t>negative regulation of viral genome replication</t>
  </si>
  <si>
    <t>GO:0045087</t>
  </si>
  <si>
    <t>innate immune response</t>
  </si>
  <si>
    <t>GO:0045088</t>
  </si>
  <si>
    <t>regulation of innate immune response</t>
  </si>
  <si>
    <t>GO:0045089</t>
  </si>
  <si>
    <t>positive regulation of innate immune response</t>
  </si>
  <si>
    <t>GO:0045103</t>
  </si>
  <si>
    <t>intermediate filament-based process</t>
  </si>
  <si>
    <t>GO:0045104</t>
  </si>
  <si>
    <t>intermediate filament cytoskeleton organization</t>
  </si>
  <si>
    <t>GO:0045111</t>
  </si>
  <si>
    <t>intermediate filament cytoskeleton</t>
  </si>
  <si>
    <t>GO:0045116</t>
  </si>
  <si>
    <t>protein neddylation</t>
  </si>
  <si>
    <t>GO:0045117</t>
  </si>
  <si>
    <t>azole transmembrane transport</t>
  </si>
  <si>
    <t>GO:0045120</t>
  </si>
  <si>
    <t>pronucleus</t>
  </si>
  <si>
    <t>GO:0045121</t>
  </si>
  <si>
    <t>membrane raft</t>
  </si>
  <si>
    <t>GO:0045127</t>
  </si>
  <si>
    <t>N-acetylglucosamine kinase activity</t>
  </si>
  <si>
    <t>GO:0045128</t>
  </si>
  <si>
    <t>negative regulation of reciprocal meiotic recombination</t>
  </si>
  <si>
    <t>GO:0045132</t>
  </si>
  <si>
    <t>meiotic chromosome segregation</t>
  </si>
  <si>
    <t>GO:0045134</t>
  </si>
  <si>
    <t>uridine-diphosphatase activity</t>
  </si>
  <si>
    <t>GO:0045137</t>
  </si>
  <si>
    <t>development of primary sexual characteristics</t>
  </si>
  <si>
    <t>GO:0045143</t>
  </si>
  <si>
    <t>homologous chromosome segregation</t>
  </si>
  <si>
    <t>GO:0045144</t>
  </si>
  <si>
    <t>meiotic sister chromatid segregation</t>
  </si>
  <si>
    <t>GO:0045145</t>
  </si>
  <si>
    <t>single-stranded DNA 5'-3' exodeoxyribonuclease activity</t>
  </si>
  <si>
    <t>GO:0045155</t>
  </si>
  <si>
    <t>obsolete electron transporter, transferring electrons from CoQH2-cytochrome c reductase complex and cytochrome c oxidase complex activity</t>
  </si>
  <si>
    <t>GO:0045159</t>
  </si>
  <si>
    <t>myosin II binding</t>
  </si>
  <si>
    <t>GO:0045161</t>
  </si>
  <si>
    <t>neuronal ion channel clustering</t>
  </si>
  <si>
    <t>GO:0045165</t>
  </si>
  <si>
    <t>cell fate commitment</t>
  </si>
  <si>
    <t>GO:0045167</t>
  </si>
  <si>
    <t>asymmetric protein localization involved in cell fate determination</t>
  </si>
  <si>
    <t>GO:0045168</t>
  </si>
  <si>
    <t>cell-cell signaling involved in cell fate commitment</t>
  </si>
  <si>
    <t>GO:0045169</t>
  </si>
  <si>
    <t>fusome</t>
  </si>
  <si>
    <t>GO:0045170</t>
  </si>
  <si>
    <t>spectrosome</t>
  </si>
  <si>
    <t>GO:0045171</t>
  </si>
  <si>
    <t>intercellular bridge</t>
  </si>
  <si>
    <t>GO:0045172</t>
  </si>
  <si>
    <t>germline ring canal</t>
  </si>
  <si>
    <t>GO:0045174</t>
  </si>
  <si>
    <t>glutathione dehydrogenase (ascorbate) activity</t>
  </si>
  <si>
    <t>GO:0045175</t>
  </si>
  <si>
    <t>basal protein localization</t>
  </si>
  <si>
    <t>GO:0045176</t>
  </si>
  <si>
    <t>apical protein localization</t>
  </si>
  <si>
    <t>GO:0045177</t>
  </si>
  <si>
    <t>apical part of cell</t>
  </si>
  <si>
    <t>GO:0045178</t>
  </si>
  <si>
    <t>basal part of cell</t>
  </si>
  <si>
    <t>GO:0045179</t>
  </si>
  <si>
    <t>apical cortex</t>
  </si>
  <si>
    <t>GO:0045180</t>
  </si>
  <si>
    <t>basal cortex</t>
  </si>
  <si>
    <t>GO:0045182</t>
  </si>
  <si>
    <t>translation regulator activity</t>
  </si>
  <si>
    <t>GO:0045184</t>
  </si>
  <si>
    <t>establishment of protein localization</t>
  </si>
  <si>
    <t>GO:0045185</t>
  </si>
  <si>
    <t>maintenance of protein location</t>
  </si>
  <si>
    <t>GO:0045186</t>
  </si>
  <si>
    <t>zonula adherens assembly</t>
  </si>
  <si>
    <t>GO:0045187</t>
  </si>
  <si>
    <t>regulation of circadian sleep/wake cycle, sleep</t>
  </si>
  <si>
    <t>GO:0045196</t>
  </si>
  <si>
    <t>establishment or maintenance of neuroblast polarity</t>
  </si>
  <si>
    <t>GO:0045197</t>
  </si>
  <si>
    <t>establishment or maintenance of epithelial cell apical/basal polarity</t>
  </si>
  <si>
    <t>GO:0045198</t>
  </si>
  <si>
    <t>establishment of epithelial cell apical/basal polarity</t>
  </si>
  <si>
    <t>GO:0045199</t>
  </si>
  <si>
    <t>maintenance of epithelial cell apical/basal polarity</t>
  </si>
  <si>
    <t>GO:0045200</t>
  </si>
  <si>
    <t>establishment of neuroblast polarity</t>
  </si>
  <si>
    <t>GO:0045201</t>
  </si>
  <si>
    <t>maintenance of neuroblast polarity</t>
  </si>
  <si>
    <t>GO:0045202</t>
  </si>
  <si>
    <t>synapse</t>
  </si>
  <si>
    <t>GO:0045211</t>
  </si>
  <si>
    <t>postsynaptic membrane</t>
  </si>
  <si>
    <t>GO:0045213</t>
  </si>
  <si>
    <t>neurotransmitter receptor metabolic process</t>
  </si>
  <si>
    <t>GO:0045214</t>
  </si>
  <si>
    <t>sarcomere organization</t>
  </si>
  <si>
    <t>GO:0045216</t>
  </si>
  <si>
    <t>cell-cell junction organization</t>
  </si>
  <si>
    <t>GO:0045217</t>
  </si>
  <si>
    <t>cell-cell junction maintenance</t>
  </si>
  <si>
    <t>GO:0045218</t>
  </si>
  <si>
    <t>zonula adherens maintenance</t>
  </si>
  <si>
    <t>GO:0045234</t>
  </si>
  <si>
    <t>protein palmitoleylation</t>
  </si>
  <si>
    <t>GO:0045239</t>
  </si>
  <si>
    <t>tricarboxylic acid cycle enzyme complex</t>
  </si>
  <si>
    <t>GO:0045240</t>
  </si>
  <si>
    <t>dihydrolipoyl dehydrogenase complex</t>
  </si>
  <si>
    <t>GO:0045244</t>
  </si>
  <si>
    <t>succinate-CoA ligase complex (GDP-forming)</t>
  </si>
  <si>
    <t>GO:0045251</t>
  </si>
  <si>
    <t>electron transfer flavoprotein complex</t>
  </si>
  <si>
    <t>GO:0045252</t>
  </si>
  <si>
    <t>oxoglutarate dehydrogenase complex</t>
  </si>
  <si>
    <t>GO:0045254</t>
  </si>
  <si>
    <t>pyruvate dehydrogenase complex</t>
  </si>
  <si>
    <t>GO:0045257</t>
  </si>
  <si>
    <t>succinate dehydrogenase complex (ubiquinone)</t>
  </si>
  <si>
    <t>GO:0045259</t>
  </si>
  <si>
    <t>proton-transporting ATP synthase complex</t>
  </si>
  <si>
    <t>GO:0045261</t>
  </si>
  <si>
    <t>proton-transporting ATP synthase complex, catalytic core F(1)</t>
  </si>
  <si>
    <t>GO:0045263</t>
  </si>
  <si>
    <t>proton-transporting ATP synthase complex, coupling factor F(o)</t>
  </si>
  <si>
    <t>GO:0045265</t>
  </si>
  <si>
    <t>proton-transporting ATP synthase, stator stalk</t>
  </si>
  <si>
    <t>GO:0045269</t>
  </si>
  <si>
    <t>proton-transporting ATP synthase, central stalk</t>
  </si>
  <si>
    <t>GO:0045271</t>
  </si>
  <si>
    <t>respiratory chain complex I</t>
  </si>
  <si>
    <t>GO:0045273</t>
  </si>
  <si>
    <t>respiratory chain complex II</t>
  </si>
  <si>
    <t>GO:0045275</t>
  </si>
  <si>
    <t>respiratory chain complex III</t>
  </si>
  <si>
    <t>GO:0045277</t>
  </si>
  <si>
    <t>respiratory chain complex IV</t>
  </si>
  <si>
    <t>GO:0045281</t>
  </si>
  <si>
    <t>succinate dehydrogenase complex</t>
  </si>
  <si>
    <t>GO:0045283</t>
  </si>
  <si>
    <t>fumarate reductase complex</t>
  </si>
  <si>
    <t>GO:0045292</t>
  </si>
  <si>
    <t>mRNA cis splicing, via spliceosome</t>
  </si>
  <si>
    <t>GO:0045293</t>
  </si>
  <si>
    <t>mRNA editing complex</t>
  </si>
  <si>
    <t>GO:0045294</t>
  </si>
  <si>
    <t>alpha-catenin binding</t>
  </si>
  <si>
    <t>GO:0045296</t>
  </si>
  <si>
    <t>cadherin binding</t>
  </si>
  <si>
    <t>GO:0045309</t>
  </si>
  <si>
    <t>protein phosphorylated amino acid binding</t>
  </si>
  <si>
    <t>GO:0045313</t>
  </si>
  <si>
    <t>rhabdomere membrane biogenesis</t>
  </si>
  <si>
    <t>GO:0045314</t>
  </si>
  <si>
    <t>regulation of compound eye photoreceptor development</t>
  </si>
  <si>
    <t>GO:0045315</t>
  </si>
  <si>
    <t>positive regulation of compound eye photoreceptor development</t>
  </si>
  <si>
    <t>GO:0045316</t>
  </si>
  <si>
    <t>negative regulation of compound eye photoreceptor development</t>
  </si>
  <si>
    <t>GO:0045317</t>
  </si>
  <si>
    <t>equator specification</t>
  </si>
  <si>
    <t>GO:0045321</t>
  </si>
  <si>
    <t>leukocyte activation</t>
  </si>
  <si>
    <t>GO:0045324</t>
  </si>
  <si>
    <t>late endosome to vacuole transport</t>
  </si>
  <si>
    <t>GO:0045332</t>
  </si>
  <si>
    <t>phospholipid translocation</t>
  </si>
  <si>
    <t>GO:0045333</t>
  </si>
  <si>
    <t>cellular respiration</t>
  </si>
  <si>
    <t>GO:0045334</t>
  </si>
  <si>
    <t>clathrin-coated endocytic vesicle</t>
  </si>
  <si>
    <t>GO:0045335</t>
  </si>
  <si>
    <t>phagocytic vesicle</t>
  </si>
  <si>
    <t>GO:0045337</t>
  </si>
  <si>
    <t>farnesyl diphosphate biosynthetic process</t>
  </si>
  <si>
    <t>GO:0045338</t>
  </si>
  <si>
    <t>farnesyl diphosphate metabolic process</t>
  </si>
  <si>
    <t>GO:0045428</t>
  </si>
  <si>
    <t>regulation of nitric oxide biosynthetic process</t>
  </si>
  <si>
    <t>GO:0045429</t>
  </si>
  <si>
    <t>positive regulation of nitric oxide biosynthetic process</t>
  </si>
  <si>
    <t>GO:0045433</t>
  </si>
  <si>
    <t>male courtship behavior, veined wing generated song production</t>
  </si>
  <si>
    <t>GO:0045434</t>
  </si>
  <si>
    <t>negative regulation of female receptivity, post-mating</t>
  </si>
  <si>
    <t>GO:0045445</t>
  </si>
  <si>
    <t>myoblast differentiation</t>
  </si>
  <si>
    <t>GO:0045446</t>
  </si>
  <si>
    <t>endothelial cell differentiation</t>
  </si>
  <si>
    <t>GO:0045448</t>
  </si>
  <si>
    <t>mitotic cell cycle, embryonic</t>
  </si>
  <si>
    <t>GO:0045450</t>
  </si>
  <si>
    <t>bicoid mRNA localization</t>
  </si>
  <si>
    <t>GO:0045451</t>
  </si>
  <si>
    <t>pole plasm oskar mRNA localization</t>
  </si>
  <si>
    <t>GO:0045454</t>
  </si>
  <si>
    <t>cell redox homeostasis</t>
  </si>
  <si>
    <t>GO:0045455</t>
  </si>
  <si>
    <t>ecdysteroid metabolic process</t>
  </si>
  <si>
    <t>GO:0045456</t>
  </si>
  <si>
    <t>ecdysteroid biosynthetic process</t>
  </si>
  <si>
    <t>GO:0045463</t>
  </si>
  <si>
    <t>R8 cell development</t>
  </si>
  <si>
    <t>GO:0045464</t>
  </si>
  <si>
    <t>R8 cell fate specification</t>
  </si>
  <si>
    <t>GO:0045465</t>
  </si>
  <si>
    <t>R8 cell differentiation</t>
  </si>
  <si>
    <t>GO:0045466</t>
  </si>
  <si>
    <t>R7 cell differentiation</t>
  </si>
  <si>
    <t>GO:0045467</t>
  </si>
  <si>
    <t>R7 cell development</t>
  </si>
  <si>
    <t>GO:0045468</t>
  </si>
  <si>
    <t>regulation of R8 cell spacing in compound eye</t>
  </si>
  <si>
    <t>GO:0045470</t>
  </si>
  <si>
    <t>R8 cell-mediated photoreceptor organization</t>
  </si>
  <si>
    <t>GO:0045471</t>
  </si>
  <si>
    <t>response to ethanol</t>
  </si>
  <si>
    <t>GO:0045472</t>
  </si>
  <si>
    <t>response to ether</t>
  </si>
  <si>
    <t>GO:0045475</t>
  </si>
  <si>
    <t>locomotor rhythm</t>
  </si>
  <si>
    <t>GO:0045476</t>
  </si>
  <si>
    <t>nurse cell apoptotic process</t>
  </si>
  <si>
    <t>GO:0045477</t>
  </si>
  <si>
    <t>regulation of nurse cell apoptotic process</t>
  </si>
  <si>
    <t>GO:0045478</t>
  </si>
  <si>
    <t>fusome organization</t>
  </si>
  <si>
    <t>GO:0045494</t>
  </si>
  <si>
    <t>photoreceptor cell maintenance</t>
  </si>
  <si>
    <t>GO:0045495</t>
  </si>
  <si>
    <t>pole plasm</t>
  </si>
  <si>
    <t>GO:0045496</t>
  </si>
  <si>
    <t>male analia development</t>
  </si>
  <si>
    <t>GO:0045497</t>
  </si>
  <si>
    <t>female analia development</t>
  </si>
  <si>
    <t>GO:0045498</t>
  </si>
  <si>
    <t>sex comb development</t>
  </si>
  <si>
    <t>GO:0045500</t>
  </si>
  <si>
    <t>sevenless signaling pathway</t>
  </si>
  <si>
    <t>GO:0045501</t>
  </si>
  <si>
    <t>regulation of sevenless signaling pathway</t>
  </si>
  <si>
    <t>GO:0045503</t>
  </si>
  <si>
    <t>dynein light chain binding</t>
  </si>
  <si>
    <t>GO:0045504</t>
  </si>
  <si>
    <t>dynein heavy chain binding</t>
  </si>
  <si>
    <t>GO:0045505</t>
  </si>
  <si>
    <t>dynein intermediate chain binding</t>
  </si>
  <si>
    <t>GO:0045570</t>
  </si>
  <si>
    <t>regulation of imaginal disc growth</t>
  </si>
  <si>
    <t>GO:0045571</t>
  </si>
  <si>
    <t>negative regulation of imaginal disc growth</t>
  </si>
  <si>
    <t>GO:0045572</t>
  </si>
  <si>
    <t>positive regulation of imaginal disc growth</t>
  </si>
  <si>
    <t>GO:0045595</t>
  </si>
  <si>
    <t>regulation of cell differentiation</t>
  </si>
  <si>
    <t>GO:0045596</t>
  </si>
  <si>
    <t>negative regulation of cell differentiation</t>
  </si>
  <si>
    <t>GO:0045597</t>
  </si>
  <si>
    <t>positive regulation of cell differentiation</t>
  </si>
  <si>
    <t>GO:0045610</t>
  </si>
  <si>
    <t>regulation of hemocyte differentiation</t>
  </si>
  <si>
    <t>GO:0045611</t>
  </si>
  <si>
    <t>negative regulation of hemocyte differentiation</t>
  </si>
  <si>
    <t>GO:0045612</t>
  </si>
  <si>
    <t>positive regulation of hemocyte differentiation</t>
  </si>
  <si>
    <t>GO:0045613</t>
  </si>
  <si>
    <t>regulation of plasmatocyte differentiation</t>
  </si>
  <si>
    <t>GO:0045614</t>
  </si>
  <si>
    <t>negative regulation of plasmatocyte differentiation</t>
  </si>
  <si>
    <t>GO:0045661</t>
  </si>
  <si>
    <t>regulation of myoblast differentiation</t>
  </si>
  <si>
    <t>GO:0045663</t>
  </si>
  <si>
    <t>positive regulation of myoblast differentiation</t>
  </si>
  <si>
    <t>GO:0045664</t>
  </si>
  <si>
    <t>regulation of neuron differentiation</t>
  </si>
  <si>
    <t>GO:0045665</t>
  </si>
  <si>
    <t>negative regulation of neuron differentiation</t>
  </si>
  <si>
    <t>GO:0045666</t>
  </si>
  <si>
    <t>positive regulation of neuron differentiation</t>
  </si>
  <si>
    <t>GO:0045676</t>
  </si>
  <si>
    <t>regulation of R7 cell differentiation</t>
  </si>
  <si>
    <t>GO:0045677</t>
  </si>
  <si>
    <t>negative regulation of R7 cell differentiation</t>
  </si>
  <si>
    <t>GO:0045678</t>
  </si>
  <si>
    <t>positive regulation of R7 cell differentiation</t>
  </si>
  <si>
    <t>GO:0045679</t>
  </si>
  <si>
    <t>regulation of R8 cell differentiation</t>
  </si>
  <si>
    <t>GO:0045680</t>
  </si>
  <si>
    <t>negative regulation of R8 cell differentiation</t>
  </si>
  <si>
    <t>GO:0045685</t>
  </si>
  <si>
    <t>regulation of glial cell differentiation</t>
  </si>
  <si>
    <t>GO:0045687</t>
  </si>
  <si>
    <t>positive regulation of glial cell differentiation</t>
  </si>
  <si>
    <t>GO:0045704</t>
  </si>
  <si>
    <t>regulation of salivary gland boundary specification</t>
  </si>
  <si>
    <t>GO:0045705</t>
  </si>
  <si>
    <t>negative regulation of salivary gland boundary specification</t>
  </si>
  <si>
    <t>GO:0045725</t>
  </si>
  <si>
    <t>positive regulation of glycogen biosynthetic process</t>
  </si>
  <si>
    <t>GO:0045727</t>
  </si>
  <si>
    <t>positive regulation of translation</t>
  </si>
  <si>
    <t>GO:0045732</t>
  </si>
  <si>
    <t>positive regulation of protein catabolic process</t>
  </si>
  <si>
    <t>GO:0045736</t>
  </si>
  <si>
    <t>negative regulation of cyclin-dependent protein serine/threonine kinase activity</t>
  </si>
  <si>
    <t>GO:0045737</t>
  </si>
  <si>
    <t>positive regulation of cyclin-dependent protein serine/threonine kinase activity</t>
  </si>
  <si>
    <t>GO:0045738</t>
  </si>
  <si>
    <t>negative regulation of DNA repair</t>
  </si>
  <si>
    <t>GO:0045739</t>
  </si>
  <si>
    <t>positive regulation of DNA repair</t>
  </si>
  <si>
    <t>GO:0045740</t>
  </si>
  <si>
    <t>positive regulation of DNA replication</t>
  </si>
  <si>
    <t>GO:0045742</t>
  </si>
  <si>
    <t>positive regulation of epidermal growth factor receptor signaling pathway</t>
  </si>
  <si>
    <t>GO:0045743</t>
  </si>
  <si>
    <t>positive regulation of fibroblast growth factor receptor signaling pathway</t>
  </si>
  <si>
    <t>GO:0045744</t>
  </si>
  <si>
    <t>negative regulation of G protein-coupled receptor signaling pathway</t>
  </si>
  <si>
    <t>GO:0045745</t>
  </si>
  <si>
    <t>positive regulation of G protein-coupled receptor signaling pathway</t>
  </si>
  <si>
    <t>GO:0045746</t>
  </si>
  <si>
    <t>negative regulation of Notch signaling pathway</t>
  </si>
  <si>
    <t>GO:0045747</t>
  </si>
  <si>
    <t>positive regulation of Notch signaling pathway</t>
  </si>
  <si>
    <t>GO:0045751</t>
  </si>
  <si>
    <t>negative regulation of Toll signaling pathway</t>
  </si>
  <si>
    <t>GO:0045752</t>
  </si>
  <si>
    <t>positive regulation of Toll signaling pathway</t>
  </si>
  <si>
    <t>GO:0045759</t>
  </si>
  <si>
    <t>negative regulation of action potential</t>
  </si>
  <si>
    <t>GO:0045761</t>
  </si>
  <si>
    <t>regulation of adenylate cyclase activity</t>
  </si>
  <si>
    <t>GO:0045762</t>
  </si>
  <si>
    <t>positive regulation of adenylate cyclase activity</t>
  </si>
  <si>
    <t>GO:0045771</t>
  </si>
  <si>
    <t>negative regulation of autophagosome size</t>
  </si>
  <si>
    <t>GO:0045773</t>
  </si>
  <si>
    <t>positive regulation of axon extension</t>
  </si>
  <si>
    <t>GO:0045785</t>
  </si>
  <si>
    <t>positive regulation of cell adhesion</t>
  </si>
  <si>
    <t>GO:0045786</t>
  </si>
  <si>
    <t>negative regulation of cell cycle</t>
  </si>
  <si>
    <t>GO:0045787</t>
  </si>
  <si>
    <t>positive regulation of cell cycle</t>
  </si>
  <si>
    <t>GO:0045792</t>
  </si>
  <si>
    <t>negative regulation of cell size</t>
  </si>
  <si>
    <t>GO:0045793</t>
  </si>
  <si>
    <t>positive regulation of cell size</t>
  </si>
  <si>
    <t>GO:0045798</t>
  </si>
  <si>
    <t>negative regulation of chromatin assembly or disassembly</t>
  </si>
  <si>
    <t>GO:0045799</t>
  </si>
  <si>
    <t>positive regulation of chromatin assembly or disassembly</t>
  </si>
  <si>
    <t>GO:0045804</t>
  </si>
  <si>
    <t>negative regulation of eclosion</t>
  </si>
  <si>
    <t>GO:0045805</t>
  </si>
  <si>
    <t>positive regulation of eclosion</t>
  </si>
  <si>
    <t>GO:0045806</t>
  </si>
  <si>
    <t>negative regulation of endocytosis</t>
  </si>
  <si>
    <t>GO:0045807</t>
  </si>
  <si>
    <t>positive regulation of endocytosis</t>
  </si>
  <si>
    <t>GO:0045814</t>
  </si>
  <si>
    <t>negative regulation of gene expression, epigenetic</t>
  </si>
  <si>
    <t>GO:0045815</t>
  </si>
  <si>
    <t>positive regulation of gene expression, epigenetic</t>
  </si>
  <si>
    <t>GO:0045819</t>
  </si>
  <si>
    <t>positive regulation of glycogen catabolic process</t>
  </si>
  <si>
    <t>GO:0045823</t>
  </si>
  <si>
    <t>positive regulation of heart contraction</t>
  </si>
  <si>
    <t>GO:0045824</t>
  </si>
  <si>
    <t>negative regulation of innate immune response</t>
  </si>
  <si>
    <t>GO:0045833</t>
  </si>
  <si>
    <t>negative regulation of lipid metabolic process</t>
  </si>
  <si>
    <t>GO:0045834</t>
  </si>
  <si>
    <t>positive regulation of lipid metabolic process</t>
  </si>
  <si>
    <t>GO:0045835</t>
  </si>
  <si>
    <t>negative regulation of meiotic nuclear division</t>
  </si>
  <si>
    <t>GO:0045837</t>
  </si>
  <si>
    <t>negative regulation of membrane potential</t>
  </si>
  <si>
    <t>GO:0045838</t>
  </si>
  <si>
    <t>positive regulation of membrane potential</t>
  </si>
  <si>
    <t>GO:0045839</t>
  </si>
  <si>
    <t>negative regulation of mitotic nuclear division</t>
  </si>
  <si>
    <t>GO:0045840</t>
  </si>
  <si>
    <t>positive regulation of mitotic nuclear division</t>
  </si>
  <si>
    <t>GO:0045841</t>
  </si>
  <si>
    <t>negative regulation of mitotic metaphase/anaphase transition</t>
  </si>
  <si>
    <t>GO:0045842</t>
  </si>
  <si>
    <t>positive regulation of mitotic metaphase/anaphase transition</t>
  </si>
  <si>
    <t>GO:0045843</t>
  </si>
  <si>
    <t>negative regulation of striated muscle tissue development</t>
  </si>
  <si>
    <t>GO:0045844</t>
  </si>
  <si>
    <t>positive regulation of striated muscle tissue development</t>
  </si>
  <si>
    <t>GO:0045849</t>
  </si>
  <si>
    <t>negative regulation of nurse cell apoptotic process</t>
  </si>
  <si>
    <t>GO:0045850</t>
  </si>
  <si>
    <t>positive regulation of nurse cell apoptotic process</t>
  </si>
  <si>
    <t>GO:0045851</t>
  </si>
  <si>
    <t>pH reduction</t>
  </si>
  <si>
    <t>GO:0045856</t>
  </si>
  <si>
    <t>positive regulation of pole plasm oskar mRNA localization</t>
  </si>
  <si>
    <t>GO:0045859</t>
  </si>
  <si>
    <t>regulation of protein kinase activity</t>
  </si>
  <si>
    <t>GO:0045860</t>
  </si>
  <si>
    <t>positive regulation of protein kinase activity</t>
  </si>
  <si>
    <t>GO:0045861</t>
  </si>
  <si>
    <t>negative regulation of proteolysis</t>
  </si>
  <si>
    <t>GO:0045862</t>
  </si>
  <si>
    <t>positive regulation of proteolysis</t>
  </si>
  <si>
    <t>GO:0045871</t>
  </si>
  <si>
    <t>obsolete negative regulation of rhodopsin gene expression</t>
  </si>
  <si>
    <t>GO:0045872</t>
  </si>
  <si>
    <t>obsolete positive regulation of rhodopsin gene expression</t>
  </si>
  <si>
    <t>GO:0045873</t>
  </si>
  <si>
    <t>negative regulation of sevenless signaling pathway</t>
  </si>
  <si>
    <t>GO:0045875</t>
  </si>
  <si>
    <t>negative regulation of sister chromatid cohesion</t>
  </si>
  <si>
    <t>GO:0045879</t>
  </si>
  <si>
    <t>negative regulation of smoothened signaling pathway</t>
  </si>
  <si>
    <t>GO:0045880</t>
  </si>
  <si>
    <t>positive regulation of smoothened signaling pathway</t>
  </si>
  <si>
    <t>GO:0045886</t>
  </si>
  <si>
    <t>negative regulation of synaptic growth at neuromuscular junction</t>
  </si>
  <si>
    <t>GO:0045887</t>
  </si>
  <si>
    <t>positive regulation of synaptic growth at neuromuscular junction</t>
  </si>
  <si>
    <t>GO:0045892</t>
  </si>
  <si>
    <t>negative regulation of transcription, DNA-templated</t>
  </si>
  <si>
    <t>GO:0045893</t>
  </si>
  <si>
    <t>positive regulation of transcription, DNA-templated</t>
  </si>
  <si>
    <t>GO:0045898</t>
  </si>
  <si>
    <t>regulation of RNA polymerase II transcription preinitiation complex assembly</t>
  </si>
  <si>
    <t>GO:0045899</t>
  </si>
  <si>
    <t>positive regulation of RNA polymerase II transcription preinitiation complex assembly</t>
  </si>
  <si>
    <t>GO:0045903</t>
  </si>
  <si>
    <t>positive regulation of translational fidelity</t>
  </si>
  <si>
    <t>GO:0045910</t>
  </si>
  <si>
    <t>negative regulation of DNA recombination</t>
  </si>
  <si>
    <t>GO:0045913</t>
  </si>
  <si>
    <t>positive regulation of carbohydrate metabolic process</t>
  </si>
  <si>
    <t>GO:0045914</t>
  </si>
  <si>
    <t>negative regulation of catecholamine metabolic process</t>
  </si>
  <si>
    <t>GO:0045920</t>
  </si>
  <si>
    <t>negative regulation of exocytosis</t>
  </si>
  <si>
    <t>GO:0045921</t>
  </si>
  <si>
    <t>positive regulation of exocytosis</t>
  </si>
  <si>
    <t>GO:0045924</t>
  </si>
  <si>
    <t>regulation of female receptivity</t>
  </si>
  <si>
    <t>GO:0045926</t>
  </si>
  <si>
    <t>negative regulation of growth</t>
  </si>
  <si>
    <t>GO:0045927</t>
  </si>
  <si>
    <t>positive regulation of growth</t>
  </si>
  <si>
    <t>GO:0045930</t>
  </si>
  <si>
    <t>negative regulation of mitotic cell cycle</t>
  </si>
  <si>
    <t>GO:0045931</t>
  </si>
  <si>
    <t>positive regulation of mitotic cell cycle</t>
  </si>
  <si>
    <t>GO:0045933</t>
  </si>
  <si>
    <t>positive regulation of muscle contraction</t>
  </si>
  <si>
    <t>GO:0045934</t>
  </si>
  <si>
    <t>negative regulation of nucleobase-containing compound metabolic process</t>
  </si>
  <si>
    <t>GO:0045935</t>
  </si>
  <si>
    <t>positive regulation of nucleobase-containing compound metabolic process</t>
  </si>
  <si>
    <t>GO:0045936</t>
  </si>
  <si>
    <t>negative regulation of phosphate metabolic process</t>
  </si>
  <si>
    <t>GO:0045937</t>
  </si>
  <si>
    <t>positive regulation of phosphate metabolic process</t>
  </si>
  <si>
    <t>GO:0045938</t>
  </si>
  <si>
    <t>positive regulation of circadian sleep/wake cycle, sleep</t>
  </si>
  <si>
    <t>GO:0045940</t>
  </si>
  <si>
    <t>positive regulation of steroid metabolic process</t>
  </si>
  <si>
    <t>GO:0045943</t>
  </si>
  <si>
    <t>positive regulation of transcription by RNA polymerase I</t>
  </si>
  <si>
    <t>GO:0045944</t>
  </si>
  <si>
    <t>positive regulation of transcription by RNA polymerase II</t>
  </si>
  <si>
    <t>GO:0045945</t>
  </si>
  <si>
    <t>positive regulation of transcription by RNA polymerase III</t>
  </si>
  <si>
    <t>GO:0045947</t>
  </si>
  <si>
    <t>negative regulation of translational initiation</t>
  </si>
  <si>
    <t>GO:0045948</t>
  </si>
  <si>
    <t>positive regulation of translational initiation</t>
  </si>
  <si>
    <t>GO:0045950</t>
  </si>
  <si>
    <t>negative regulation of mitotic recombination</t>
  </si>
  <si>
    <t>GO:0045955</t>
  </si>
  <si>
    <t>negative regulation of calcium ion-dependent exocytosis</t>
  </si>
  <si>
    <t>GO:0045956</t>
  </si>
  <si>
    <t>positive regulation of calcium ion-dependent exocytosis</t>
  </si>
  <si>
    <t>GO:0045963</t>
  </si>
  <si>
    <t>negative regulation of dopamine metabolic process</t>
  </si>
  <si>
    <t>GO:0045966</t>
  </si>
  <si>
    <t>positive regulation of ecdysteroid metabolic process</t>
  </si>
  <si>
    <t>GO:0045977</t>
  </si>
  <si>
    <t>positive regulation of mitotic cell cycle, embryonic</t>
  </si>
  <si>
    <t>GO:0045981</t>
  </si>
  <si>
    <t>positive regulation of nucleotide metabolic process</t>
  </si>
  <si>
    <t>GO:0045987</t>
  </si>
  <si>
    <t>positive regulation of smooth muscle contraction</t>
  </si>
  <si>
    <t>GO:0045995</t>
  </si>
  <si>
    <t>regulation of embryonic development</t>
  </si>
  <si>
    <t>GO:0045998</t>
  </si>
  <si>
    <t>positive regulation of ecdysteroid biosynthetic process</t>
  </si>
  <si>
    <t>GO:0046000</t>
  </si>
  <si>
    <t>positive regulation of ecdysteroid secretion</t>
  </si>
  <si>
    <t>GO:0046008</t>
  </si>
  <si>
    <t>regulation of female receptivity, post-mating</t>
  </si>
  <si>
    <t>GO:0046011</t>
  </si>
  <si>
    <t>regulation of oskar mRNA translation</t>
  </si>
  <si>
    <t>GO:0046012</t>
  </si>
  <si>
    <t>positive regulation of oskar mRNA translation</t>
  </si>
  <si>
    <t>GO:0046015</t>
  </si>
  <si>
    <t>regulation of transcription by glucose</t>
  </si>
  <si>
    <t>GO:0046030</t>
  </si>
  <si>
    <t>inositol trisphosphate phosphatase activity</t>
  </si>
  <si>
    <t>GO:0046031</t>
  </si>
  <si>
    <t>ADP metabolic process</t>
  </si>
  <si>
    <t>GO:0046033</t>
  </si>
  <si>
    <t>AMP metabolic process</t>
  </si>
  <si>
    <t>GO:0046034</t>
  </si>
  <si>
    <t>ATP metabolic process</t>
  </si>
  <si>
    <t>GO:0046036</t>
  </si>
  <si>
    <t>CTP metabolic process</t>
  </si>
  <si>
    <t>GO:0046037</t>
  </si>
  <si>
    <t>GMP metabolic process</t>
  </si>
  <si>
    <t>GO:0046039</t>
  </si>
  <si>
    <t>GTP metabolic process</t>
  </si>
  <si>
    <t>GO:0046040</t>
  </si>
  <si>
    <t>IMP metabolic process</t>
  </si>
  <si>
    <t>GO:0046044</t>
  </si>
  <si>
    <t>TMP metabolic process</t>
  </si>
  <si>
    <t>GO:0046049</t>
  </si>
  <si>
    <t>UMP metabolic process</t>
  </si>
  <si>
    <t>GO:0046051</t>
  </si>
  <si>
    <t>UTP metabolic process</t>
  </si>
  <si>
    <t>GO:0046058</t>
  </si>
  <si>
    <t>cAMP metabolic process</t>
  </si>
  <si>
    <t>GO:0046068</t>
  </si>
  <si>
    <t>cGMP metabolic process</t>
  </si>
  <si>
    <t>GO:0046070</t>
  </si>
  <si>
    <t>dGTP metabolic process</t>
  </si>
  <si>
    <t>GO:0046072</t>
  </si>
  <si>
    <t>dTDP metabolic process</t>
  </si>
  <si>
    <t>GO:0046073</t>
  </si>
  <si>
    <t>dTMP metabolic process</t>
  </si>
  <si>
    <t>GO:0046075</t>
  </si>
  <si>
    <t>dTTP metabolic process</t>
  </si>
  <si>
    <t>GO:0046077</t>
  </si>
  <si>
    <t>dUDP metabolic process</t>
  </si>
  <si>
    <t>GO:0046078</t>
  </si>
  <si>
    <t>dUMP metabolic process</t>
  </si>
  <si>
    <t>GO:0046085</t>
  </si>
  <si>
    <t>adenosine metabolic process</t>
  </si>
  <si>
    <t>GO:0046086</t>
  </si>
  <si>
    <t>adenosine biosynthetic process</t>
  </si>
  <si>
    <t>GO:0046087</t>
  </si>
  <si>
    <t>cytidine metabolic process</t>
  </si>
  <si>
    <t>GO:0046098</t>
  </si>
  <si>
    <t>guanine metabolic process</t>
  </si>
  <si>
    <t>GO:0046102</t>
  </si>
  <si>
    <t>inosine metabolic process</t>
  </si>
  <si>
    <t>GO:0046103</t>
  </si>
  <si>
    <t>inosine biosynthetic process</t>
  </si>
  <si>
    <t>GO:0046110</t>
  </si>
  <si>
    <t>xanthine metabolic process</t>
  </si>
  <si>
    <t>GO:0046112</t>
  </si>
  <si>
    <t>nucleobase biosynthetic process</t>
  </si>
  <si>
    <t>GO:0046113</t>
  </si>
  <si>
    <t>nucleobase catabolic process</t>
  </si>
  <si>
    <t>GO:0046116</t>
  </si>
  <si>
    <t>queuosine metabolic process</t>
  </si>
  <si>
    <t>GO:0046128</t>
  </si>
  <si>
    <t>purine ribonucleoside metabolic process</t>
  </si>
  <si>
    <t>GO:0046129</t>
  </si>
  <si>
    <t>purine ribonucleoside biosynthetic process</t>
  </si>
  <si>
    <t>GO:0046130</t>
  </si>
  <si>
    <t>purine ribonucleoside catabolic process</t>
  </si>
  <si>
    <t>GO:0046131</t>
  </si>
  <si>
    <t>pyrimidine ribonucleoside metabolic process</t>
  </si>
  <si>
    <t>GO:0046132</t>
  </si>
  <si>
    <t>pyrimidine ribonucleoside biosynthetic process</t>
  </si>
  <si>
    <t>GO:0046133</t>
  </si>
  <si>
    <t>pyrimidine ribonucleoside catabolic process</t>
  </si>
  <si>
    <t>GO:0046134</t>
  </si>
  <si>
    <t>pyrimidine nucleoside biosynthetic process</t>
  </si>
  <si>
    <t>GO:0046135</t>
  </si>
  <si>
    <t>pyrimidine nucleoside catabolic process</t>
  </si>
  <si>
    <t>GO:0046146</t>
  </si>
  <si>
    <t>tetrahydrobiopterin metabolic process</t>
  </si>
  <si>
    <t>GO:0046148</t>
  </si>
  <si>
    <t>pigment biosynthetic process</t>
  </si>
  <si>
    <t>GO:0046152</t>
  </si>
  <si>
    <t>ommochrome metabolic process</t>
  </si>
  <si>
    <t>GO:0046154</t>
  </si>
  <si>
    <t>rhodopsin metabolic process</t>
  </si>
  <si>
    <t>GO:0046158</t>
  </si>
  <si>
    <t>ocellus pigment metabolic process</t>
  </si>
  <si>
    <t>GO:0046164</t>
  </si>
  <si>
    <t>alcohol catabolic process</t>
  </si>
  <si>
    <t>GO:0046165</t>
  </si>
  <si>
    <t>alcohol biosynthetic process</t>
  </si>
  <si>
    <t>GO:0046166</t>
  </si>
  <si>
    <t>glyceraldehyde-3-phosphate biosynthetic process</t>
  </si>
  <si>
    <t>GO:0046167</t>
  </si>
  <si>
    <t>glycerol-3-phosphate biosynthetic process</t>
  </si>
  <si>
    <t>GO:0046173</t>
  </si>
  <si>
    <t>polyol biosynthetic process</t>
  </si>
  <si>
    <t>GO:0046174</t>
  </si>
  <si>
    <t>polyol catabolic process</t>
  </si>
  <si>
    <t>GO:0046184</t>
  </si>
  <si>
    <t>aldehyde biosynthetic process</t>
  </si>
  <si>
    <t>GO:0046189</t>
  </si>
  <si>
    <t>phenol-containing compound biosynthetic process</t>
  </si>
  <si>
    <t>GO:0046209</t>
  </si>
  <si>
    <t>nitric oxide metabolic process</t>
  </si>
  <si>
    <t>GO:0046218</t>
  </si>
  <si>
    <t>indolalkylamine catabolic process</t>
  </si>
  <si>
    <t>GO:0046320</t>
  </si>
  <si>
    <t>regulation of fatty acid oxidation</t>
  </si>
  <si>
    <t>GO:0046323</t>
  </si>
  <si>
    <t>glucose import</t>
  </si>
  <si>
    <t>GO:0046328</t>
  </si>
  <si>
    <t>regulation of JNK cascade</t>
  </si>
  <si>
    <t>GO:0046329</t>
  </si>
  <si>
    <t>negative regulation of JNK cascade</t>
  </si>
  <si>
    <t>GO:0046330</t>
  </si>
  <si>
    <t>positive regulation of JNK cascade</t>
  </si>
  <si>
    <t>GO:0046331</t>
  </si>
  <si>
    <t>lateral inhibition</t>
  </si>
  <si>
    <t>GO:0046332</t>
  </si>
  <si>
    <t>SMAD binding</t>
  </si>
  <si>
    <t>GO:0046333</t>
  </si>
  <si>
    <t>octopamine metabolic process</t>
  </si>
  <si>
    <t>GO:0046337</t>
  </si>
  <si>
    <t>phosphatidylethanolamine metabolic process</t>
  </si>
  <si>
    <t>GO:0046339</t>
  </si>
  <si>
    <t>diacylglycerol metabolic process</t>
  </si>
  <si>
    <t>GO:0046341</t>
  </si>
  <si>
    <t>CDP-diacylglycerol metabolic process</t>
  </si>
  <si>
    <t>GO:0046348</t>
  </si>
  <si>
    <t>amino sugar catabolic process</t>
  </si>
  <si>
    <t>GO:0046349</t>
  </si>
  <si>
    <t>amino sugar biosynthetic process</t>
  </si>
  <si>
    <t>GO:0046351</t>
  </si>
  <si>
    <t>disaccharide biosynthetic process</t>
  </si>
  <si>
    <t>GO:0046364</t>
  </si>
  <si>
    <t>monosaccharide biosynthetic process</t>
  </si>
  <si>
    <t>GO:0046365</t>
  </si>
  <si>
    <t>monosaccharide catabolic process</t>
  </si>
  <si>
    <t>GO:0046368</t>
  </si>
  <si>
    <t>GDP-L-fucose metabolic process</t>
  </si>
  <si>
    <t>GO:0046385</t>
  </si>
  <si>
    <t>deoxyribose phosphate biosynthetic process</t>
  </si>
  <si>
    <t>GO:0046386</t>
  </si>
  <si>
    <t>deoxyribose phosphate catabolic process</t>
  </si>
  <si>
    <t>GO:0046390</t>
  </si>
  <si>
    <t>ribose phosphate biosynthetic process</t>
  </si>
  <si>
    <t>GO:0046394</t>
  </si>
  <si>
    <t>carboxylic acid biosynthetic process</t>
  </si>
  <si>
    <t>GO:0046395</t>
  </si>
  <si>
    <t>carboxylic acid catabolic process</t>
  </si>
  <si>
    <t>GO:0046403</t>
  </si>
  <si>
    <t>polynucleotide 3'-phosphatase activity</t>
  </si>
  <si>
    <t>GO:0046404</t>
  </si>
  <si>
    <t>ATP-dependent polydeoxyribonucleotide 5'-hydroxyl-kinase activity</t>
  </si>
  <si>
    <t>GO:0046416</t>
  </si>
  <si>
    <t>D-amino acid metabolic process</t>
  </si>
  <si>
    <t>GO:0046425</t>
  </si>
  <si>
    <t>regulation of receptor signaling pathway via JAK-STAT</t>
  </si>
  <si>
    <t>GO:0046426</t>
  </si>
  <si>
    <t>negative regulation of receptor signaling pathway via JAK-STAT</t>
  </si>
  <si>
    <t>GO:0046427</t>
  </si>
  <si>
    <t>positive regulation of receptor signaling pathway via JAK-STAT</t>
  </si>
  <si>
    <t>GO:0046434</t>
  </si>
  <si>
    <t>organophosphate catabolic process</t>
  </si>
  <si>
    <t>GO:0046439</t>
  </si>
  <si>
    <t>L-cysteine metabolic process</t>
  </si>
  <si>
    <t>GO:0046443</t>
  </si>
  <si>
    <t>FAD metabolic process</t>
  </si>
  <si>
    <t>GO:0046444</t>
  </si>
  <si>
    <t>FMN metabolic process</t>
  </si>
  <si>
    <t>GO:0046460</t>
  </si>
  <si>
    <t>neutral lipid biosynthetic process</t>
  </si>
  <si>
    <t>GO:0046461</t>
  </si>
  <si>
    <t>neutral lipid catabolic process</t>
  </si>
  <si>
    <t>GO:0046463</t>
  </si>
  <si>
    <t>acylglycerol biosynthetic process</t>
  </si>
  <si>
    <t>GO:0046464</t>
  </si>
  <si>
    <t>acylglycerol catabolic process</t>
  </si>
  <si>
    <t>GO:0046465</t>
  </si>
  <si>
    <t>dolichyl diphosphate metabolic process</t>
  </si>
  <si>
    <t>GO:0046466</t>
  </si>
  <si>
    <t>membrane lipid catabolic process</t>
  </si>
  <si>
    <t>GO:0046467</t>
  </si>
  <si>
    <t>membrane lipid biosynthetic process</t>
  </si>
  <si>
    <t>GO:0046470</t>
  </si>
  <si>
    <t>phosphatidylcholine metabolic process</t>
  </si>
  <si>
    <t>GO:0046471</t>
  </si>
  <si>
    <t>phosphatidylglycerol metabolic process</t>
  </si>
  <si>
    <t>GO:0046473</t>
  </si>
  <si>
    <t>phosphatidic acid metabolic process</t>
  </si>
  <si>
    <t>GO:0046474</t>
  </si>
  <si>
    <t>glycerophospholipid biosynthetic process</t>
  </si>
  <si>
    <t>GO:0046475</t>
  </si>
  <si>
    <t>glycerophospholipid catabolic process</t>
  </si>
  <si>
    <t>GO:0046476</t>
  </si>
  <si>
    <t>glycosylceramide biosynthetic process</t>
  </si>
  <si>
    <t>GO:0046477</t>
  </si>
  <si>
    <t>glycosylceramide catabolic process</t>
  </si>
  <si>
    <t>GO:0046479</t>
  </si>
  <si>
    <t>glycosphingolipid catabolic process</t>
  </si>
  <si>
    <t>GO:0046483</t>
  </si>
  <si>
    <t>heterocycle metabolic process</t>
  </si>
  <si>
    <t>GO:0046485</t>
  </si>
  <si>
    <t>ether lipid metabolic process</t>
  </si>
  <si>
    <t>GO:0046486</t>
  </si>
  <si>
    <t>glycerolipid metabolic process</t>
  </si>
  <si>
    <t>GO:0046487</t>
  </si>
  <si>
    <t>glyoxylate metabolic process</t>
  </si>
  <si>
    <t>GO:0046488</t>
  </si>
  <si>
    <t>phosphatidylinositol metabolic process</t>
  </si>
  <si>
    <t>GO:0046490</t>
  </si>
  <si>
    <t>isopentenyl diphosphate metabolic process</t>
  </si>
  <si>
    <t>GO:0046493</t>
  </si>
  <si>
    <t>lipid A metabolic process</t>
  </si>
  <si>
    <t>GO:0046495</t>
  </si>
  <si>
    <t>nicotinamide riboside metabolic process</t>
  </si>
  <si>
    <t>GO:0046496</t>
  </si>
  <si>
    <t>nicotinamide nucleotide metabolic process</t>
  </si>
  <si>
    <t>GO:0046498</t>
  </si>
  <si>
    <t>S-adenosylhomocysteine metabolic process</t>
  </si>
  <si>
    <t>GO:0046500</t>
  </si>
  <si>
    <t>S-adenosylmethionine metabolic process</t>
  </si>
  <si>
    <t>GO:0046501</t>
  </si>
  <si>
    <t>protoporphyrinogen IX metabolic process</t>
  </si>
  <si>
    <t>GO:0046503</t>
  </si>
  <si>
    <t>glycerolipid catabolic process</t>
  </si>
  <si>
    <t>GO:0046504</t>
  </si>
  <si>
    <t>glycerol ether biosynthetic process</t>
  </si>
  <si>
    <t>GO:0046513</t>
  </si>
  <si>
    <t>ceramide biosynthetic process</t>
  </si>
  <si>
    <t>GO:0046514</t>
  </si>
  <si>
    <t>ceramide catabolic process</t>
  </si>
  <si>
    <t>GO:0046523</t>
  </si>
  <si>
    <t>S-methyl-5-thioribose-1-phosphate isomerase activity</t>
  </si>
  <si>
    <t>GO:0046525</t>
  </si>
  <si>
    <t>xylosylprotein 4-beta-galactosyltransferase activity</t>
  </si>
  <si>
    <t>GO:0046527</t>
  </si>
  <si>
    <t>glucosyltransferase activity</t>
  </si>
  <si>
    <t>GO:0046528</t>
  </si>
  <si>
    <t>imaginal disc fusion</t>
  </si>
  <si>
    <t>GO:0046529</t>
  </si>
  <si>
    <t>imaginal disc fusion, thorax closure</t>
  </si>
  <si>
    <t>GO:0046530</t>
  </si>
  <si>
    <t>photoreceptor cell differentiation</t>
  </si>
  <si>
    <t>GO:0046532</t>
  </si>
  <si>
    <t>regulation of photoreceptor cell differentiation</t>
  </si>
  <si>
    <t>GO:0046533</t>
  </si>
  <si>
    <t>negative regulation of photoreceptor cell differentiation</t>
  </si>
  <si>
    <t>GO:0046534</t>
  </si>
  <si>
    <t>positive regulation of photoreceptor cell differentiation</t>
  </si>
  <si>
    <t>GO:0046536</t>
  </si>
  <si>
    <t>dosage compensation complex</t>
  </si>
  <si>
    <t>GO:0046540</t>
  </si>
  <si>
    <t>U4/U6 x U5 tri-snRNP complex</t>
  </si>
  <si>
    <t>GO:0046545</t>
  </si>
  <si>
    <t>development of primary female sexual characteristics</t>
  </si>
  <si>
    <t>GO:0046546</t>
  </si>
  <si>
    <t>development of primary male sexual characteristics</t>
  </si>
  <si>
    <t>GO:0046552</t>
  </si>
  <si>
    <t>photoreceptor cell fate commitment</t>
  </si>
  <si>
    <t>GO:0046570</t>
  </si>
  <si>
    <t>methylthioribulose 1-phosphate dehydratase activity</t>
  </si>
  <si>
    <t>GO:0046578</t>
  </si>
  <si>
    <t>regulation of Ras protein signal transduction</t>
  </si>
  <si>
    <t>GO:0046579</t>
  </si>
  <si>
    <t>positive regulation of Ras protein signal transduction</t>
  </si>
  <si>
    <t>GO:0046580</t>
  </si>
  <si>
    <t>negative regulation of Ras protein signal transduction</t>
  </si>
  <si>
    <t>GO:0046583</t>
  </si>
  <si>
    <t>cation efflux transmembrane transporter activity</t>
  </si>
  <si>
    <t>GO:0046594</t>
  </si>
  <si>
    <t>maintenance of pole plasm mRNA location</t>
  </si>
  <si>
    <t>GO:0046596</t>
  </si>
  <si>
    <t>regulation of viral entry into host cell</t>
  </si>
  <si>
    <t>GO:0046598</t>
  </si>
  <si>
    <t>positive regulation of viral entry into host cell</t>
  </si>
  <si>
    <t>GO:0046599</t>
  </si>
  <si>
    <t>regulation of centriole replication</t>
  </si>
  <si>
    <t>GO:0046600</t>
  </si>
  <si>
    <t>negative regulation of centriole replication</t>
  </si>
  <si>
    <t>GO:0046602</t>
  </si>
  <si>
    <t>regulation of mitotic centrosome separation</t>
  </si>
  <si>
    <t>GO:0046604</t>
  </si>
  <si>
    <t>positive regulation of mitotic centrosome separation</t>
  </si>
  <si>
    <t>GO:0046605</t>
  </si>
  <si>
    <t>regulation of centrosome cycle</t>
  </si>
  <si>
    <t>GO:0046606</t>
  </si>
  <si>
    <t>negative regulation of centrosome cycle</t>
  </si>
  <si>
    <t>GO:0046607</t>
  </si>
  <si>
    <t>positive regulation of centrosome cycle</t>
  </si>
  <si>
    <t>GO:0046620</t>
  </si>
  <si>
    <t>regulation of organ growth</t>
  </si>
  <si>
    <t>GO:0046621</t>
  </si>
  <si>
    <t>negative regulation of organ growth</t>
  </si>
  <si>
    <t>GO:0046622</t>
  </si>
  <si>
    <t>positive regulation of organ growth</t>
  </si>
  <si>
    <t>GO:0046624</t>
  </si>
  <si>
    <t>sphingolipid transporter activity</t>
  </si>
  <si>
    <t>GO:0046625</t>
  </si>
  <si>
    <t>sphingolipid binding</t>
  </si>
  <si>
    <t>GO:0046626</t>
  </si>
  <si>
    <t>regulation of insulin receptor signaling pathway</t>
  </si>
  <si>
    <t>GO:0046627</t>
  </si>
  <si>
    <t>negative regulation of insulin receptor signaling pathway</t>
  </si>
  <si>
    <t>GO:0046628</t>
  </si>
  <si>
    <t>positive regulation of insulin receptor signaling pathway</t>
  </si>
  <si>
    <t>GO:0046653</t>
  </si>
  <si>
    <t>tetrahydrofolate metabolic process</t>
  </si>
  <si>
    <t>GO:0046654</t>
  </si>
  <si>
    <t>tetrahydrofolate biosynthetic process</t>
  </si>
  <si>
    <t>GO:0046658</t>
  </si>
  <si>
    <t>anchored component of plasma membrane</t>
  </si>
  <si>
    <t>GO:0046660</t>
  </si>
  <si>
    <t>female sex differentiation</t>
  </si>
  <si>
    <t>GO:0046661</t>
  </si>
  <si>
    <t>male sex differentiation</t>
  </si>
  <si>
    <t>GO:0046662</t>
  </si>
  <si>
    <t>regulation of oviposition</t>
  </si>
  <si>
    <t>GO:0046663</t>
  </si>
  <si>
    <t>dorsal closure, leading edge cell differentiation</t>
  </si>
  <si>
    <t>GO:0046664</t>
  </si>
  <si>
    <t>dorsal closure, amnioserosa morphology change</t>
  </si>
  <si>
    <t>GO:0046665</t>
  </si>
  <si>
    <t>amnioserosa maintenance</t>
  </si>
  <si>
    <t>GO:0046666</t>
  </si>
  <si>
    <t>retinal cell programmed cell death</t>
  </si>
  <si>
    <t>GO:0046667</t>
  </si>
  <si>
    <t>compound eye retinal cell programmed cell death</t>
  </si>
  <si>
    <t>GO:0046668</t>
  </si>
  <si>
    <t>regulation of retinal cell programmed cell death</t>
  </si>
  <si>
    <t>GO:0046669</t>
  </si>
  <si>
    <t>regulation of compound eye retinal cell programmed cell death</t>
  </si>
  <si>
    <t>GO:0046670</t>
  </si>
  <si>
    <t>positive regulation of retinal cell programmed cell death</t>
  </si>
  <si>
    <t>GO:0046671</t>
  </si>
  <si>
    <t>negative regulation of retinal cell programmed cell death</t>
  </si>
  <si>
    <t>GO:0046672</t>
  </si>
  <si>
    <t>positive regulation of compound eye retinal cell programmed cell death</t>
  </si>
  <si>
    <t>GO:0046673</t>
  </si>
  <si>
    <t>negative regulation of compound eye retinal cell programmed cell death</t>
  </si>
  <si>
    <t>GO:0046676</t>
  </si>
  <si>
    <t>negative regulation of insulin secretion</t>
  </si>
  <si>
    <t>GO:0046677</t>
  </si>
  <si>
    <t>response to antibiotic</t>
  </si>
  <si>
    <t>GO:0046680</t>
  </si>
  <si>
    <t>response to DDT</t>
  </si>
  <si>
    <t>GO:0046683</t>
  </si>
  <si>
    <t>response to organophosphorus</t>
  </si>
  <si>
    <t>GO:0046685</t>
  </si>
  <si>
    <t>response to arsenic-containing substance</t>
  </si>
  <si>
    <t>GO:0046686</t>
  </si>
  <si>
    <t>response to cadmium ion</t>
  </si>
  <si>
    <t>GO:0046688</t>
  </si>
  <si>
    <t>response to copper ion</t>
  </si>
  <si>
    <t>GO:0046692</t>
  </si>
  <si>
    <t>sperm competition</t>
  </si>
  <si>
    <t>GO:0046693</t>
  </si>
  <si>
    <t>sperm storage</t>
  </si>
  <si>
    <t>GO:0046700</t>
  </si>
  <si>
    <t>heterocycle catabolic process</t>
  </si>
  <si>
    <t>GO:0046710</t>
  </si>
  <si>
    <t>GDP metabolic process</t>
  </si>
  <si>
    <t>GO:0046716</t>
  </si>
  <si>
    <t>muscle cell cellular homeostasis</t>
  </si>
  <si>
    <t>GO:0046717</t>
  </si>
  <si>
    <t>acid secretion</t>
  </si>
  <si>
    <t>GO:0046718</t>
  </si>
  <si>
    <t>viral entry into host cell</t>
  </si>
  <si>
    <t>GO:0046777</t>
  </si>
  <si>
    <t>protein autophosphorylation</t>
  </si>
  <si>
    <t>GO:0046782</t>
  </si>
  <si>
    <t>regulation of viral transcription</t>
  </si>
  <si>
    <t>GO:0046785</t>
  </si>
  <si>
    <t>microtubule polymerization</t>
  </si>
  <si>
    <t>GO:0046822</t>
  </si>
  <si>
    <t>regulation of nucleocytoplasmic transport</t>
  </si>
  <si>
    <t>GO:0046823</t>
  </si>
  <si>
    <t>negative regulation of nucleocytoplasmic transport</t>
  </si>
  <si>
    <t>GO:0046824</t>
  </si>
  <si>
    <t>positive regulation of nucleocytoplasmic transport</t>
  </si>
  <si>
    <t>GO:0046825</t>
  </si>
  <si>
    <t>regulation of protein export from nucleus</t>
  </si>
  <si>
    <t>GO:0046826</t>
  </si>
  <si>
    <t>negative regulation of protein export from nucleus</t>
  </si>
  <si>
    <t>GO:0046827</t>
  </si>
  <si>
    <t>positive regulation of protein export from nucleus</t>
  </si>
  <si>
    <t>GO:0046831</t>
  </si>
  <si>
    <t>regulation of RNA export from nucleus</t>
  </si>
  <si>
    <t>GO:0046833</t>
  </si>
  <si>
    <t>positive regulation of RNA export from nucleus</t>
  </si>
  <si>
    <t>GO:0046834</t>
  </si>
  <si>
    <t>lipid phosphorylation</t>
  </si>
  <si>
    <t>GO:0046835</t>
  </si>
  <si>
    <t>carbohydrate phosphorylation</t>
  </si>
  <si>
    <t>GO:0046836</t>
  </si>
  <si>
    <t>glycolipid transport</t>
  </si>
  <si>
    <t>GO:0046838</t>
  </si>
  <si>
    <t>phosphorylated carbohydrate dephosphorylation</t>
  </si>
  <si>
    <t>GO:0046839</t>
  </si>
  <si>
    <t>phospholipid dephosphorylation</t>
  </si>
  <si>
    <t>GO:0046843</t>
  </si>
  <si>
    <t>dorsal appendage formation</t>
  </si>
  <si>
    <t>GO:0046844</t>
  </si>
  <si>
    <t>chorion micropyle formation</t>
  </si>
  <si>
    <t>GO:0046845</t>
  </si>
  <si>
    <t>branched duct epithelial cell fate determination, open tracheal system</t>
  </si>
  <si>
    <t>GO:0046847</t>
  </si>
  <si>
    <t>filopodium assembly</t>
  </si>
  <si>
    <t>GO:0046854</t>
  </si>
  <si>
    <t>phosphatidylinositol phosphorylation</t>
  </si>
  <si>
    <t>GO:0046855</t>
  </si>
  <si>
    <t>inositol phosphate dephosphorylation</t>
  </si>
  <si>
    <t>GO:0046856</t>
  </si>
  <si>
    <t>phosphatidylinositol dephosphorylation</t>
  </si>
  <si>
    <t>GO:0046864</t>
  </si>
  <si>
    <t>isoprenoid transport</t>
  </si>
  <si>
    <t>GO:0046865</t>
  </si>
  <si>
    <t>terpenoid transport</t>
  </si>
  <si>
    <t>GO:0046866</t>
  </si>
  <si>
    <t>tetraterpenoid transport</t>
  </si>
  <si>
    <t>GO:0046867</t>
  </si>
  <si>
    <t>carotenoid transport</t>
  </si>
  <si>
    <t>GO:0046872</t>
  </si>
  <si>
    <t>metal ion binding</t>
  </si>
  <si>
    <t>GO:0046873</t>
  </si>
  <si>
    <t>metal ion transmembrane transporter activity</t>
  </si>
  <si>
    <t>GO:0046883</t>
  </si>
  <si>
    <t>regulation of hormone secretion</t>
  </si>
  <si>
    <t>GO:0046885</t>
  </si>
  <si>
    <t>regulation of hormone biosynthetic process</t>
  </si>
  <si>
    <t>GO:0046886</t>
  </si>
  <si>
    <t>positive regulation of hormone biosynthetic process</t>
  </si>
  <si>
    <t>GO:0046887</t>
  </si>
  <si>
    <t>positive regulation of hormone secretion</t>
  </si>
  <si>
    <t>GO:0046888</t>
  </si>
  <si>
    <t>negative regulation of hormone secretion</t>
  </si>
  <si>
    <t>GO:0046889</t>
  </si>
  <si>
    <t>positive regulation of lipid biosynthetic process</t>
  </si>
  <si>
    <t>GO:0046890</t>
  </si>
  <si>
    <t>regulation of lipid biosynthetic process</t>
  </si>
  <si>
    <t>GO:0046899</t>
  </si>
  <si>
    <t>nucleoside triphosphate adenylate kinase activity</t>
  </si>
  <si>
    <t>GO:0046900</t>
  </si>
  <si>
    <t>tetrahydrofolylpolyglutamate metabolic process</t>
  </si>
  <si>
    <t>GO:0046901</t>
  </si>
  <si>
    <t>tetrahydrofolylpolyglutamate biosynthetic process</t>
  </si>
  <si>
    <t>GO:0046902</t>
  </si>
  <si>
    <t>regulation of mitochondrial membrane permeability</t>
  </si>
  <si>
    <t>GO:0046903</t>
  </si>
  <si>
    <t>secretion</t>
  </si>
  <si>
    <t>GO:0046906</t>
  </si>
  <si>
    <t>tetrapyrrole binding</t>
  </si>
  <si>
    <t>GO:0046907</t>
  </si>
  <si>
    <t>intracellular transport</t>
  </si>
  <si>
    <t>GO:0046912</t>
  </si>
  <si>
    <t>transferase activity, transferring acyl groups, acyl groups converted into alkyl on transfer</t>
  </si>
  <si>
    <t>GO:0046914</t>
  </si>
  <si>
    <t>transition metal ion binding</t>
  </si>
  <si>
    <t>GO:0046915</t>
  </si>
  <si>
    <t>transition metal ion transmembrane transporter activity</t>
  </si>
  <si>
    <t>GO:0046916</t>
  </si>
  <si>
    <t>cellular transition metal ion homeostasis</t>
  </si>
  <si>
    <t>GO:0046920</t>
  </si>
  <si>
    <t>alpha-(1-&gt;3)-fucosyltransferase activity</t>
  </si>
  <si>
    <t>GO:0046921</t>
  </si>
  <si>
    <t>alpha-(1-&gt;6)-fucosyltransferase activity</t>
  </si>
  <si>
    <t>GO:0046922</t>
  </si>
  <si>
    <t>peptide-O-fucosyltransferase activity</t>
  </si>
  <si>
    <t>GO:0046923</t>
  </si>
  <si>
    <t>ER retention sequence binding</t>
  </si>
  <si>
    <t>GO:0046928</t>
  </si>
  <si>
    <t>regulation of neurotransmitter secretion</t>
  </si>
  <si>
    <t>GO:0046929</t>
  </si>
  <si>
    <t>negative regulation of neurotransmitter secretion</t>
  </si>
  <si>
    <t>GO:0046931</t>
  </si>
  <si>
    <t>pore complex assembly</t>
  </si>
  <si>
    <t>GO:0046933</t>
  </si>
  <si>
    <t>proton-transporting ATP synthase activity, rotational mechanism</t>
  </si>
  <si>
    <t>GO:0046934</t>
  </si>
  <si>
    <t>phosphatidylinositol-4,5-bisphosphate 3-kinase activity</t>
  </si>
  <si>
    <t>GO:0046935</t>
  </si>
  <si>
    <t>1-phosphatidylinositol-3-kinase regulator activity</t>
  </si>
  <si>
    <t>GO:0046939</t>
  </si>
  <si>
    <t>nucleotide phosphorylation</t>
  </si>
  <si>
    <t>GO:0046940</t>
  </si>
  <si>
    <t>nucleoside monophosphate phosphorylation</t>
  </si>
  <si>
    <t>GO:0046942</t>
  </si>
  <si>
    <t>carboxylic acid transport</t>
  </si>
  <si>
    <t>GO:0046943</t>
  </si>
  <si>
    <t>carboxylic acid transmembrane transporter activity</t>
  </si>
  <si>
    <t>GO:0046946</t>
  </si>
  <si>
    <t>hydroxylysine metabolic process</t>
  </si>
  <si>
    <t>GO:0046948</t>
  </si>
  <si>
    <t>hydroxylysine catabolic process</t>
  </si>
  <si>
    <t>GO:0046949</t>
  </si>
  <si>
    <t>fatty-acyl-CoA biosynthetic process</t>
  </si>
  <si>
    <t>GO:0046950</t>
  </si>
  <si>
    <t>cellular ketone body metabolic process</t>
  </si>
  <si>
    <t>GO:0046951</t>
  </si>
  <si>
    <t>ketone body biosynthetic process</t>
  </si>
  <si>
    <t>GO:0046952</t>
  </si>
  <si>
    <t>ketone body catabolic process</t>
  </si>
  <si>
    <t>GO:0046956</t>
  </si>
  <si>
    <t>positive phototaxis</t>
  </si>
  <si>
    <t>GO:0046957</t>
  </si>
  <si>
    <t>negative phototaxis</t>
  </si>
  <si>
    <t>GO:0046958</t>
  </si>
  <si>
    <t>nonassociative learning</t>
  </si>
  <si>
    <t>GO:0046959</t>
  </si>
  <si>
    <t>habituation</t>
  </si>
  <si>
    <t>GO:0046960</t>
  </si>
  <si>
    <t>sensitization</t>
  </si>
  <si>
    <t>GO:0046961</t>
  </si>
  <si>
    <t>proton-transporting ATPase activity, rotational mechanism</t>
  </si>
  <si>
    <t>GO:0046963</t>
  </si>
  <si>
    <t>3'-phosphoadenosine 5'-phosphosulfate transport</t>
  </si>
  <si>
    <t>GO:0046964</t>
  </si>
  <si>
    <t>3'-phosphoadenosine 5'-phosphosulfate transmembrane transporter activity</t>
  </si>
  <si>
    <t>GO:0046972</t>
  </si>
  <si>
    <t>histone acetyltransferase activity (H4-K16 specific)</t>
  </si>
  <si>
    <t>GO:0046974</t>
  </si>
  <si>
    <t>histone methyltransferase activity (H3-K9 specific)</t>
  </si>
  <si>
    <t>GO:0046975</t>
  </si>
  <si>
    <t>histone methyltransferase activity (H3-K36 specific)</t>
  </si>
  <si>
    <t>GO:0046976</t>
  </si>
  <si>
    <t>histone methyltransferase activity (H3-K27 specific)</t>
  </si>
  <si>
    <t>GO:0046981</t>
  </si>
  <si>
    <t>beta-1,4-mannosylglycolipid beta-1,3-N-acetylglucosaminyltransferase activity</t>
  </si>
  <si>
    <t>GO:0046982</t>
  </si>
  <si>
    <t>protein heterodimerization activity</t>
  </si>
  <si>
    <t>GO:0046983</t>
  </si>
  <si>
    <t>protein dimerization activity</t>
  </si>
  <si>
    <t>GO:0046987</t>
  </si>
  <si>
    <t>N-acetyllactosamine beta-1,3-glucuronosyltransferase activity</t>
  </si>
  <si>
    <t>GO:0046988</t>
  </si>
  <si>
    <t>asioloorosomucoid beta-1,3-glucuronosyltransferase activity</t>
  </si>
  <si>
    <t>GO:0046989</t>
  </si>
  <si>
    <t>galactosyl beta-1,3 N-acetylgalactosamine beta-1,3-glucuronosyltransferase activity</t>
  </si>
  <si>
    <t>GO:0046997</t>
  </si>
  <si>
    <t>oxidoreductase activity, acting on the CH-NH group of donors, flavin as acceptor</t>
  </si>
  <si>
    <t>GO:0047022</t>
  </si>
  <si>
    <t>7-beta-hydroxysteroid dehydrogenase (NADP+) activity</t>
  </si>
  <si>
    <t>GO:0047035</t>
  </si>
  <si>
    <t>testosterone dehydrogenase (NAD+) activity</t>
  </si>
  <si>
    <t>GO:0047134</t>
  </si>
  <si>
    <t>protein-disulfide reductase activity</t>
  </si>
  <si>
    <t>GO:0047184</t>
  </si>
  <si>
    <t>1-acylglycerophosphocholine O-acyltransferase activity</t>
  </si>
  <si>
    <t>GO:0047326</t>
  </si>
  <si>
    <t>inositol tetrakisphosphate 5-kinase activity</t>
  </si>
  <si>
    <t>GO:0047372</t>
  </si>
  <si>
    <t>acylglycerol lipase activity</t>
  </si>
  <si>
    <t>GO:0047389</t>
  </si>
  <si>
    <t>glycerophosphocholine phosphodiesterase activity</t>
  </si>
  <si>
    <t>GO:0047429</t>
  </si>
  <si>
    <t>nucleoside-triphosphate diphosphatase activity</t>
  </si>
  <si>
    <t>GO:0047444</t>
  </si>
  <si>
    <t>N-acylneuraminate-9-phosphate synthase activity</t>
  </si>
  <si>
    <t>GO:0047464</t>
  </si>
  <si>
    <t>heparosan-N-sulfate-glucuronate 5-epimerase activity</t>
  </si>
  <si>
    <t>GO:0047484</t>
  </si>
  <si>
    <t>regulation of response to osmotic stress</t>
  </si>
  <si>
    <t>GO:0047485</t>
  </si>
  <si>
    <t>protein N-terminus binding</t>
  </si>
  <si>
    <t>GO:0047493</t>
  </si>
  <si>
    <t>ceramide cholinephosphotransferase activity</t>
  </si>
  <si>
    <t>GO:0047496</t>
  </si>
  <si>
    <t>vesicle transport along microtubule</t>
  </si>
  <si>
    <t>GO:0047497</t>
  </si>
  <si>
    <t>mitochondrion transport along microtubule</t>
  </si>
  <si>
    <t>GO:0047498</t>
  </si>
  <si>
    <t>calcium-dependent phospholipase A2 activity</t>
  </si>
  <si>
    <t>GO:0047555</t>
  </si>
  <si>
    <t>3',5'-cyclic-GMP phosphodiesterase activity</t>
  </si>
  <si>
    <t>GO:0047617</t>
  </si>
  <si>
    <t>acyl-CoA hydrolase activity</t>
  </si>
  <si>
    <t>GO:0047661</t>
  </si>
  <si>
    <t>amino-acid racemase activity</t>
  </si>
  <si>
    <t>GO:0047710</t>
  </si>
  <si>
    <t>bis(5'-adenosyl)-triphosphatase activity</t>
  </si>
  <si>
    <t>GO:0047804</t>
  </si>
  <si>
    <t>cysteine-S-conjugate beta-lyase activity</t>
  </si>
  <si>
    <t>GO:0047918</t>
  </si>
  <si>
    <t>GDP-mannose 3,5-epimerase activity</t>
  </si>
  <si>
    <t>GO:0047938</t>
  </si>
  <si>
    <t>glucose-6-phosphate 1-epimerase activity</t>
  </si>
  <si>
    <t>GO:0048009</t>
  </si>
  <si>
    <t>insulin-like growth factor receptor signaling pathway</t>
  </si>
  <si>
    <t>GO:0048010</t>
  </si>
  <si>
    <t>vascular endothelial growth factor receptor signaling pathway</t>
  </si>
  <si>
    <t>GO:0048013</t>
  </si>
  <si>
    <t>ephrin receptor signaling pathway</t>
  </si>
  <si>
    <t>GO:0048015</t>
  </si>
  <si>
    <t>phosphatidylinositol-mediated signaling</t>
  </si>
  <si>
    <t>GO:0048016</t>
  </si>
  <si>
    <t>inositol phosphate-mediated signaling</t>
  </si>
  <si>
    <t>GO:0048017</t>
  </si>
  <si>
    <t>inositol lipid-mediated signaling</t>
  </si>
  <si>
    <t>GO:0048018</t>
  </si>
  <si>
    <t>receptor ligand activity</t>
  </si>
  <si>
    <t>GO:0048019</t>
  </si>
  <si>
    <t>receptor antagonist activity</t>
  </si>
  <si>
    <t>GO:0048021</t>
  </si>
  <si>
    <t>regulation of melanin biosynthetic process</t>
  </si>
  <si>
    <t>GO:0048022</t>
  </si>
  <si>
    <t>negative regulation of melanin biosynthetic process</t>
  </si>
  <si>
    <t>GO:0048024</t>
  </si>
  <si>
    <t>regulation of mRNA splicing, via spliceosome</t>
  </si>
  <si>
    <t>GO:0048025</t>
  </si>
  <si>
    <t>negative regulation of mRNA splicing, via spliceosome</t>
  </si>
  <si>
    <t>GO:0048027</t>
  </si>
  <si>
    <t>mRNA 5'-UTR binding</t>
  </si>
  <si>
    <t>GO:0048029</t>
  </si>
  <si>
    <t>monosaccharide binding</t>
  </si>
  <si>
    <t>GO:0048036</t>
  </si>
  <si>
    <t>central complex development</t>
  </si>
  <si>
    <t>GO:0048037</t>
  </si>
  <si>
    <t>obsolete cofactor binding</t>
  </si>
  <si>
    <t>GO:0048038</t>
  </si>
  <si>
    <t>quinone binding</t>
  </si>
  <si>
    <t>GO:0048039</t>
  </si>
  <si>
    <t>ubiquinone binding</t>
  </si>
  <si>
    <t>GO:0048040</t>
  </si>
  <si>
    <t>UDP-glucuronate decarboxylase activity</t>
  </si>
  <si>
    <t>GO:0048047</t>
  </si>
  <si>
    <t>mating behavior, sex discrimination</t>
  </si>
  <si>
    <t>GO:0048052</t>
  </si>
  <si>
    <t>R1/R6 cell differentiation</t>
  </si>
  <si>
    <t>GO:0048054</t>
  </si>
  <si>
    <t>R2/R5 cell differentiation</t>
  </si>
  <si>
    <t>GO:0048056</t>
  </si>
  <si>
    <t>R3/R4 cell differentiation</t>
  </si>
  <si>
    <t>GO:0048057</t>
  </si>
  <si>
    <t>R3/R4 development</t>
  </si>
  <si>
    <t>GO:0048058</t>
  </si>
  <si>
    <t>compound eye corneal lens development</t>
  </si>
  <si>
    <t>GO:0048060</t>
  </si>
  <si>
    <t>negative gravitaxis</t>
  </si>
  <si>
    <t>GO:0048065</t>
  </si>
  <si>
    <t>male courtship behavior, veined wing extension</t>
  </si>
  <si>
    <t>GO:0048066</t>
  </si>
  <si>
    <t>developmental pigmentation</t>
  </si>
  <si>
    <t>GO:0048067</t>
  </si>
  <si>
    <t>cuticle pigmentation</t>
  </si>
  <si>
    <t>GO:0048069</t>
  </si>
  <si>
    <t>eye pigmentation</t>
  </si>
  <si>
    <t>GO:0048070</t>
  </si>
  <si>
    <t>regulation of developmental pigmentation</t>
  </si>
  <si>
    <t>GO:0048071</t>
  </si>
  <si>
    <t>sex-specific pigmentation</t>
  </si>
  <si>
    <t>GO:0048072</t>
  </si>
  <si>
    <t>compound eye pigmentation</t>
  </si>
  <si>
    <t>GO:0048073</t>
  </si>
  <si>
    <t>regulation of eye pigmentation</t>
  </si>
  <si>
    <t>GO:0048075</t>
  </si>
  <si>
    <t>positive regulation of eye pigmentation</t>
  </si>
  <si>
    <t>GO:0048076</t>
  </si>
  <si>
    <t>regulation of compound eye pigmentation</t>
  </si>
  <si>
    <t>GO:0048078</t>
  </si>
  <si>
    <t>positive regulation of compound eye pigmentation</t>
  </si>
  <si>
    <t>GO:0048079</t>
  </si>
  <si>
    <t>regulation of cuticle pigmentation</t>
  </si>
  <si>
    <t>GO:0048081</t>
  </si>
  <si>
    <t>positive regulation of cuticle pigmentation</t>
  </si>
  <si>
    <t>GO:0048082</t>
  </si>
  <si>
    <t>regulation of adult chitin-containing cuticle pigmentation</t>
  </si>
  <si>
    <t>GO:0048085</t>
  </si>
  <si>
    <t>adult chitin-containing cuticle pigmentation</t>
  </si>
  <si>
    <t>GO:0048086</t>
  </si>
  <si>
    <t>negative regulation of developmental pigmentation</t>
  </si>
  <si>
    <t>GO:0048087</t>
  </si>
  <si>
    <t>positive regulation of developmental pigmentation</t>
  </si>
  <si>
    <t>GO:0048094</t>
  </si>
  <si>
    <t>male pigmentation</t>
  </si>
  <si>
    <t>GO:0048096</t>
  </si>
  <si>
    <t>chromatin-mediated maintenance of transcription</t>
  </si>
  <si>
    <t>GO:0048098</t>
  </si>
  <si>
    <t>antennal joint development</t>
  </si>
  <si>
    <t>GO:0048099</t>
  </si>
  <si>
    <t>anterior/posterior lineage restriction, imaginal disc</t>
  </si>
  <si>
    <t>GO:0048100</t>
  </si>
  <si>
    <t>wing disc anterior/posterior pattern formation</t>
  </si>
  <si>
    <t>GO:0048101</t>
  </si>
  <si>
    <t>calcium- and calmodulin-regulated 3',5'-cyclic-GMP phosphodiesterase activity</t>
  </si>
  <si>
    <t>GO:0048102</t>
  </si>
  <si>
    <t>autophagic cell death</t>
  </si>
  <si>
    <t>GO:0048103</t>
  </si>
  <si>
    <t>somatic stem cell division</t>
  </si>
  <si>
    <t>GO:0048104</t>
  </si>
  <si>
    <t>establishment of body hair or bristle planar orientation</t>
  </si>
  <si>
    <t>GO:0048105</t>
  </si>
  <si>
    <t>establishment of body hair planar orientation</t>
  </si>
  <si>
    <t>GO:0048106</t>
  </si>
  <si>
    <t>establishment of thoracic bristle planar orientation</t>
  </si>
  <si>
    <t>GO:0048132</t>
  </si>
  <si>
    <t>female germ-line stem cell asymmetric division</t>
  </si>
  <si>
    <t>GO:0048133</t>
  </si>
  <si>
    <t>male germ-line stem cell asymmetric division</t>
  </si>
  <si>
    <t>GO:0048134</t>
  </si>
  <si>
    <t>germ-line cyst formation</t>
  </si>
  <si>
    <t>GO:0048135</t>
  </si>
  <si>
    <t>female germ-line cyst formation</t>
  </si>
  <si>
    <t>GO:0048136</t>
  </si>
  <si>
    <t>male germ-line cyst formation</t>
  </si>
  <si>
    <t>GO:0048137</t>
  </si>
  <si>
    <t>spermatocyte division</t>
  </si>
  <si>
    <t>GO:0048138</t>
  </si>
  <si>
    <t>germ-line cyst encapsulation</t>
  </si>
  <si>
    <t>GO:0048139</t>
  </si>
  <si>
    <t>female germ-line cyst encapsulation</t>
  </si>
  <si>
    <t>GO:0048140</t>
  </si>
  <si>
    <t>male germ-line cyst encapsulation</t>
  </si>
  <si>
    <t>GO:0048142</t>
  </si>
  <si>
    <t>germarium-derived cystoblast division</t>
  </si>
  <si>
    <t>GO:0048148</t>
  </si>
  <si>
    <t>behavioral response to cocaine</t>
  </si>
  <si>
    <t>GO:0048149</t>
  </si>
  <si>
    <t>behavioral response to ethanol</t>
  </si>
  <si>
    <t>GO:0048150</t>
  </si>
  <si>
    <t>behavioral response to ether</t>
  </si>
  <si>
    <t>GO:0048167</t>
  </si>
  <si>
    <t>regulation of synaptic plasticity</t>
  </si>
  <si>
    <t>GO:0048168</t>
  </si>
  <si>
    <t>regulation of neuronal synaptic plasticity</t>
  </si>
  <si>
    <t>GO:0048169</t>
  </si>
  <si>
    <t>regulation of long-term neuronal synaptic plasticity</t>
  </si>
  <si>
    <t>GO:0048172</t>
  </si>
  <si>
    <t>regulation of short-term neuronal synaptic plasticity</t>
  </si>
  <si>
    <t>GO:0048179</t>
  </si>
  <si>
    <t>activin receptor complex</t>
  </si>
  <si>
    <t>GO:0048185</t>
  </si>
  <si>
    <t>activin binding</t>
  </si>
  <si>
    <t>GO:0048188</t>
  </si>
  <si>
    <t>Set1C/COMPASS complex</t>
  </si>
  <si>
    <t>GO:0048190</t>
  </si>
  <si>
    <t>wing disc dorsal/ventral pattern formation</t>
  </si>
  <si>
    <t>GO:0048193</t>
  </si>
  <si>
    <t>Golgi vesicle transport</t>
  </si>
  <si>
    <t>GO:0048194</t>
  </si>
  <si>
    <t>Golgi vesicle budding</t>
  </si>
  <si>
    <t>GO:0048209</t>
  </si>
  <si>
    <t>regulation of vesicle targeting, to, from or within Golgi</t>
  </si>
  <si>
    <t>GO:0048210</t>
  </si>
  <si>
    <t>Golgi vesicle fusion to target membrane</t>
  </si>
  <si>
    <t>GO:0048211</t>
  </si>
  <si>
    <t>Golgi vesicle docking</t>
  </si>
  <si>
    <t>GO:0048213</t>
  </si>
  <si>
    <t>Golgi vesicle prefusion complex stabilization</t>
  </si>
  <si>
    <t>GO:0048214</t>
  </si>
  <si>
    <t>regulation of Golgi vesicle fusion to target membrane</t>
  </si>
  <si>
    <t>GO:0048215</t>
  </si>
  <si>
    <t>positive regulation of Golgi vesicle fusion to target membrane</t>
  </si>
  <si>
    <t>GO:0048227</t>
  </si>
  <si>
    <t>plasma membrane to endosome transport</t>
  </si>
  <si>
    <t>GO:0048232</t>
  </si>
  <si>
    <t>male gamete generation</t>
  </si>
  <si>
    <t>GO:0048240</t>
  </si>
  <si>
    <t>sperm capacitation</t>
  </si>
  <si>
    <t>GO:0048244</t>
  </si>
  <si>
    <t>phytanoyl-CoA dioxygenase activity</t>
  </si>
  <si>
    <t>GO:0048250</t>
  </si>
  <si>
    <t>iron import into the mitochondrion</t>
  </si>
  <si>
    <t>GO:0048252</t>
  </si>
  <si>
    <t>lauric acid metabolic process</t>
  </si>
  <si>
    <t>GO:0048255</t>
  </si>
  <si>
    <t>mRNA stabilization</t>
  </si>
  <si>
    <t>GO:0048256</t>
  </si>
  <si>
    <t>flap endonuclease activity</t>
  </si>
  <si>
    <t>GO:0048257</t>
  </si>
  <si>
    <t>3'-flap endonuclease activity</t>
  </si>
  <si>
    <t>GO:0048259</t>
  </si>
  <si>
    <t>regulation of receptor-mediated endocytosis</t>
  </si>
  <si>
    <t>GO:0048260</t>
  </si>
  <si>
    <t>positive regulation of receptor-mediated endocytosis</t>
  </si>
  <si>
    <t>GO:0048261</t>
  </si>
  <si>
    <t>negative regulation of receptor-mediated endocytosis</t>
  </si>
  <si>
    <t>GO:0048262</t>
  </si>
  <si>
    <t>determination of dorsal/ventral asymmetry</t>
  </si>
  <si>
    <t>GO:0048264</t>
  </si>
  <si>
    <t>determination of ventral identity</t>
  </si>
  <si>
    <t>GO:0048278</t>
  </si>
  <si>
    <t>vesicle docking</t>
  </si>
  <si>
    <t>GO:0048280</t>
  </si>
  <si>
    <t>vesicle fusion with Golgi apparatus</t>
  </si>
  <si>
    <t>GO:0048284</t>
  </si>
  <si>
    <t>organelle fusion</t>
  </si>
  <si>
    <t>GO:0048285</t>
  </si>
  <si>
    <t>organelle fission</t>
  </si>
  <si>
    <t>GO:0048306</t>
  </si>
  <si>
    <t>calcium-dependent protein binding</t>
  </si>
  <si>
    <t>GO:0048308</t>
  </si>
  <si>
    <t>organelle inheritance</t>
  </si>
  <si>
    <t>GO:0048311</t>
  </si>
  <si>
    <t>mitochondrion distribution</t>
  </si>
  <si>
    <t>GO:0048312</t>
  </si>
  <si>
    <t>intracellular distribution of mitochondria</t>
  </si>
  <si>
    <t>GO:0048332</t>
  </si>
  <si>
    <t>mesoderm morphogenesis</t>
  </si>
  <si>
    <t>GO:0048333</t>
  </si>
  <si>
    <t>mesodermal cell differentiation</t>
  </si>
  <si>
    <t>GO:0048383</t>
  </si>
  <si>
    <t>mesectoderm development</t>
  </si>
  <si>
    <t>GO:0048388</t>
  </si>
  <si>
    <t>endosomal lumen acidification</t>
  </si>
  <si>
    <t>GO:0048468</t>
  </si>
  <si>
    <t>cell development</t>
  </si>
  <si>
    <t>GO:0048469</t>
  </si>
  <si>
    <t>cell maturation</t>
  </si>
  <si>
    <t>GO:0048471</t>
  </si>
  <si>
    <t>perinuclear region of cytoplasm</t>
  </si>
  <si>
    <t>GO:0048475</t>
  </si>
  <si>
    <t>coated membrane</t>
  </si>
  <si>
    <t>GO:0048476</t>
  </si>
  <si>
    <t>Holliday junction resolvase complex</t>
  </si>
  <si>
    <t>GO:0048477</t>
  </si>
  <si>
    <t>oogenesis</t>
  </si>
  <si>
    <t>GO:0048478</t>
  </si>
  <si>
    <t>replication fork protection</t>
  </si>
  <si>
    <t>GO:0048487</t>
  </si>
  <si>
    <t>beta-tubulin binding</t>
  </si>
  <si>
    <t>GO:0048488</t>
  </si>
  <si>
    <t>synaptic vesicle endocytosis</t>
  </si>
  <si>
    <t>GO:0048489</t>
  </si>
  <si>
    <t>synaptic vesicle transport</t>
  </si>
  <si>
    <t>GO:0048490</t>
  </si>
  <si>
    <t>anterograde synaptic vesicle transport</t>
  </si>
  <si>
    <t>GO:0048491</t>
  </si>
  <si>
    <t>retrograde synaptic vesicle transport</t>
  </si>
  <si>
    <t>GO:0048495</t>
  </si>
  <si>
    <t>Roundabout binding</t>
  </si>
  <si>
    <t>GO:0048499</t>
  </si>
  <si>
    <t>synaptic vesicle membrane organization</t>
  </si>
  <si>
    <t>GO:0048500</t>
  </si>
  <si>
    <t>signal recognition particle</t>
  </si>
  <si>
    <t>GO:0048505</t>
  </si>
  <si>
    <t>regulation of timing of cell differentiation</t>
  </si>
  <si>
    <t>GO:0048511</t>
  </si>
  <si>
    <t>rhythmic process</t>
  </si>
  <si>
    <t>GO:0048512</t>
  </si>
  <si>
    <t>circadian behavior</t>
  </si>
  <si>
    <t>GO:0048513</t>
  </si>
  <si>
    <t>animal organ development</t>
  </si>
  <si>
    <t>GO:0048515</t>
  </si>
  <si>
    <t>spermatid differentiation</t>
  </si>
  <si>
    <t>GO:0048518</t>
  </si>
  <si>
    <t>positive regulation of biological process</t>
  </si>
  <si>
    <t>GO:0048519</t>
  </si>
  <si>
    <t>negative regulation of biological process</t>
  </si>
  <si>
    <t>GO:0048520</t>
  </si>
  <si>
    <t>positive regulation of behavior</t>
  </si>
  <si>
    <t>GO:0048521</t>
  </si>
  <si>
    <t>negative regulation of behavior</t>
  </si>
  <si>
    <t>GO:0048522</t>
  </si>
  <si>
    <t>positive regulation of cellular process</t>
  </si>
  <si>
    <t>GO:0048523</t>
  </si>
  <si>
    <t>negative regulation of cellular process</t>
  </si>
  <si>
    <t>GO:0048524</t>
  </si>
  <si>
    <t>positive regulation of viral process</t>
  </si>
  <si>
    <t>GO:0048525</t>
  </si>
  <si>
    <t>negative regulation of viral process</t>
  </si>
  <si>
    <t>GO:0048526</t>
  </si>
  <si>
    <t>imaginal disc-derived wing expansion</t>
  </si>
  <si>
    <t>GO:0048531</t>
  </si>
  <si>
    <t>beta-1,3-galactosyltransferase activity</t>
  </si>
  <si>
    <t>GO:0048534</t>
  </si>
  <si>
    <t>hematopoietic or lymphoid organ development</t>
  </si>
  <si>
    <t>GO:0048542</t>
  </si>
  <si>
    <t>lymph gland development</t>
  </si>
  <si>
    <t>GO:0048545</t>
  </si>
  <si>
    <t>response to steroid hormone</t>
  </si>
  <si>
    <t>GO:0048546</t>
  </si>
  <si>
    <t>digestive tract morphogenesis</t>
  </si>
  <si>
    <t>GO:0048557</t>
  </si>
  <si>
    <t>embryonic digestive tract morphogenesis</t>
  </si>
  <si>
    <t>GO:0048562</t>
  </si>
  <si>
    <t>embryonic organ morphogenesis</t>
  </si>
  <si>
    <t>GO:0048563</t>
  </si>
  <si>
    <t>post-embryonic animal organ morphogenesis</t>
  </si>
  <si>
    <t>GO:0048565</t>
  </si>
  <si>
    <t>digestive tract development</t>
  </si>
  <si>
    <t>GO:0048566</t>
  </si>
  <si>
    <t>embryonic digestive tract development</t>
  </si>
  <si>
    <t>GO:0048567</t>
  </si>
  <si>
    <t>ectodermal digestive tract morphogenesis</t>
  </si>
  <si>
    <t>GO:0048568</t>
  </si>
  <si>
    <t>embryonic organ development</t>
  </si>
  <si>
    <t>GO:0048569</t>
  </si>
  <si>
    <t>post-embryonic animal organ development</t>
  </si>
  <si>
    <t>GO:0048580</t>
  </si>
  <si>
    <t>regulation of post-embryonic development</t>
  </si>
  <si>
    <t>GO:0048581</t>
  </si>
  <si>
    <t>negative regulation of post-embryonic development</t>
  </si>
  <si>
    <t>GO:0048582</t>
  </si>
  <si>
    <t>positive regulation of post-embryonic development</t>
  </si>
  <si>
    <t>GO:0048583</t>
  </si>
  <si>
    <t>regulation of response to stimulus</t>
  </si>
  <si>
    <t>GO:0048584</t>
  </si>
  <si>
    <t>positive regulation of response to stimulus</t>
  </si>
  <si>
    <t>GO:0048585</t>
  </si>
  <si>
    <t>negative regulation of response to stimulus</t>
  </si>
  <si>
    <t>GO:0048588</t>
  </si>
  <si>
    <t>developmental cell growth</t>
  </si>
  <si>
    <t>GO:0048589</t>
  </si>
  <si>
    <t>developmental growth</t>
  </si>
  <si>
    <t>GO:0048592</t>
  </si>
  <si>
    <t>eye morphogenesis</t>
  </si>
  <si>
    <t>GO:0048593</t>
  </si>
  <si>
    <t>camera-type eye morphogenesis</t>
  </si>
  <si>
    <t>GO:0048598</t>
  </si>
  <si>
    <t>embryonic morphogenesis</t>
  </si>
  <si>
    <t>GO:0048599</t>
  </si>
  <si>
    <t>oocyte development</t>
  </si>
  <si>
    <t>GO:0048600</t>
  </si>
  <si>
    <t>oocyte fate commitment</t>
  </si>
  <si>
    <t>GO:0048601</t>
  </si>
  <si>
    <t>oocyte morphogenesis</t>
  </si>
  <si>
    <t>GO:0048608</t>
  </si>
  <si>
    <t>reproductive structure development</t>
  </si>
  <si>
    <t>GO:0048609</t>
  </si>
  <si>
    <t>multicellular organismal reproductive process</t>
  </si>
  <si>
    <t>GO:0048611</t>
  </si>
  <si>
    <t>embryonic ectodermal digestive tract development</t>
  </si>
  <si>
    <t>GO:0048613</t>
  </si>
  <si>
    <t>embryonic ectodermal digestive tract morphogenesis</t>
  </si>
  <si>
    <t>GO:0048615</t>
  </si>
  <si>
    <t>embryonic anterior midgut (ectodermal) morphogenesis</t>
  </si>
  <si>
    <t>GO:0048617</t>
  </si>
  <si>
    <t>embryonic foregut morphogenesis</t>
  </si>
  <si>
    <t>GO:0048619</t>
  </si>
  <si>
    <t>embryonic hindgut morphogenesis</t>
  </si>
  <si>
    <t>GO:0048621</t>
  </si>
  <si>
    <t>post-embryonic digestive tract morphogenesis</t>
  </si>
  <si>
    <t>GO:0048625</t>
  </si>
  <si>
    <t>myoblast fate commitment</t>
  </si>
  <si>
    <t>GO:0048627</t>
  </si>
  <si>
    <t>myoblast development</t>
  </si>
  <si>
    <t>GO:0048634</t>
  </si>
  <si>
    <t>regulation of muscle organ development</t>
  </si>
  <si>
    <t>GO:0048635</t>
  </si>
  <si>
    <t>negative regulation of muscle organ development</t>
  </si>
  <si>
    <t>GO:0048636</t>
  </si>
  <si>
    <t>positive regulation of muscle organ development</t>
  </si>
  <si>
    <t>GO:0048638</t>
  </si>
  <si>
    <t>regulation of developmental growth</t>
  </si>
  <si>
    <t>GO:0048639</t>
  </si>
  <si>
    <t>positive regulation of developmental growth</t>
  </si>
  <si>
    <t>GO:0048640</t>
  </si>
  <si>
    <t>negative regulation of developmental growth</t>
  </si>
  <si>
    <t>GO:0048644</t>
  </si>
  <si>
    <t>muscle organ morphogenesis</t>
  </si>
  <si>
    <t>GO:0048645</t>
  </si>
  <si>
    <t>animal organ formation</t>
  </si>
  <si>
    <t>GO:0048646</t>
  </si>
  <si>
    <t>anatomical structure formation involved in morphogenesis</t>
  </si>
  <si>
    <t>GO:0048663</t>
  </si>
  <si>
    <t>neuron fate commitment</t>
  </si>
  <si>
    <t>GO:0048665</t>
  </si>
  <si>
    <t>neuron fate specification</t>
  </si>
  <si>
    <t>GO:0048666</t>
  </si>
  <si>
    <t>neuron development</t>
  </si>
  <si>
    <t>GO:0048667</t>
  </si>
  <si>
    <t>cell morphogenesis involved in neuron differentiation</t>
  </si>
  <si>
    <t>GO:0048668</t>
  </si>
  <si>
    <t>collateral sprouting</t>
  </si>
  <si>
    <t>GO:0048674</t>
  </si>
  <si>
    <t>collateral sprouting of injured axon</t>
  </si>
  <si>
    <t>GO:0048675</t>
  </si>
  <si>
    <t>axon extension</t>
  </si>
  <si>
    <t>GO:0048678</t>
  </si>
  <si>
    <t>response to axon injury</t>
  </si>
  <si>
    <t>GO:0048679</t>
  </si>
  <si>
    <t>regulation of axon regeneration</t>
  </si>
  <si>
    <t>GO:0048680</t>
  </si>
  <si>
    <t>positive regulation of axon regeneration</t>
  </si>
  <si>
    <t>GO:0048681</t>
  </si>
  <si>
    <t>negative regulation of axon regeneration</t>
  </si>
  <si>
    <t>GO:0048682</t>
  </si>
  <si>
    <t>sprouting of injured axon</t>
  </si>
  <si>
    <t>GO:0048686</t>
  </si>
  <si>
    <t>regulation of sprouting of injured axon</t>
  </si>
  <si>
    <t>GO:0048687</t>
  </si>
  <si>
    <t>positive regulation of sprouting of injured axon</t>
  </si>
  <si>
    <t>GO:0048690</t>
  </si>
  <si>
    <t>regulation of axon extension involved in regeneration</t>
  </si>
  <si>
    <t>GO:0048691</t>
  </si>
  <si>
    <t>positive regulation of axon extension involved in regeneration</t>
  </si>
  <si>
    <t>GO:0048699</t>
  </si>
  <si>
    <t>generation of neurons</t>
  </si>
  <si>
    <t>GO:0048707</t>
  </si>
  <si>
    <t>instar larval or pupal morphogenesis</t>
  </si>
  <si>
    <t>GO:0048728</t>
  </si>
  <si>
    <t>proboscis development</t>
  </si>
  <si>
    <t>GO:0048729</t>
  </si>
  <si>
    <t>tissue morphogenesis</t>
  </si>
  <si>
    <t>GO:0048730</t>
  </si>
  <si>
    <t>epidermis morphogenesis</t>
  </si>
  <si>
    <t>GO:0048731</t>
  </si>
  <si>
    <t>system development</t>
  </si>
  <si>
    <t>GO:0048732</t>
  </si>
  <si>
    <t>gland development</t>
  </si>
  <si>
    <t>GO:0048734</t>
  </si>
  <si>
    <t>proboscis morphogenesis</t>
  </si>
  <si>
    <t>GO:0048735</t>
  </si>
  <si>
    <t>haltere morphogenesis</t>
  </si>
  <si>
    <t>GO:0048736</t>
  </si>
  <si>
    <t>appendage development</t>
  </si>
  <si>
    <t>GO:0048737</t>
  </si>
  <si>
    <t>imaginal disc-derived appendage development</t>
  </si>
  <si>
    <t>GO:0048738</t>
  </si>
  <si>
    <t>cardiac muscle tissue development</t>
  </si>
  <si>
    <t>GO:0048741</t>
  </si>
  <si>
    <t>skeletal muscle fiber development</t>
  </si>
  <si>
    <t>GO:0048747</t>
  </si>
  <si>
    <t>muscle fiber development</t>
  </si>
  <si>
    <t>GO:0048749</t>
  </si>
  <si>
    <t>compound eye development</t>
  </si>
  <si>
    <t>GO:0048753</t>
  </si>
  <si>
    <t>pigment granule organization</t>
  </si>
  <si>
    <t>GO:0048754</t>
  </si>
  <si>
    <t>branching morphogenesis of an epithelial tube</t>
  </si>
  <si>
    <t>GO:0048762</t>
  </si>
  <si>
    <t>mesenchymal cell differentiation</t>
  </si>
  <si>
    <t>GO:0048763</t>
  </si>
  <si>
    <t>calcium-induced calcium release activity</t>
  </si>
  <si>
    <t>GO:0048770</t>
  </si>
  <si>
    <t>pigment granule</t>
  </si>
  <si>
    <t>GO:0048786</t>
  </si>
  <si>
    <t>presynaptic active zone</t>
  </si>
  <si>
    <t>GO:0048788</t>
  </si>
  <si>
    <t>cytoskeleton of presynaptic active zone</t>
  </si>
  <si>
    <t>GO:0048789</t>
  </si>
  <si>
    <t>cytoskeletal matrix organization at active zone</t>
  </si>
  <si>
    <t>GO:0048790</t>
  </si>
  <si>
    <t>maintenance of presynaptic active zone structure</t>
  </si>
  <si>
    <t>GO:0048791</t>
  </si>
  <si>
    <t>calcium ion-regulated exocytosis of neurotransmitter</t>
  </si>
  <si>
    <t>GO:0048800</t>
  </si>
  <si>
    <t>antennal morphogenesis</t>
  </si>
  <si>
    <t>GO:0048801</t>
  </si>
  <si>
    <t>antennal joint morphogenesis</t>
  </si>
  <si>
    <t>GO:0048802</t>
  </si>
  <si>
    <t>notum morphogenesis</t>
  </si>
  <si>
    <t>GO:0048803</t>
  </si>
  <si>
    <t>imaginal disc-derived male genitalia morphogenesis</t>
  </si>
  <si>
    <t>GO:0048804</t>
  </si>
  <si>
    <t>imaginal disc-derived female genitalia morphogenesis</t>
  </si>
  <si>
    <t>GO:0048805</t>
  </si>
  <si>
    <t>imaginal disc-derived genitalia morphogenesis</t>
  </si>
  <si>
    <t>GO:0048806</t>
  </si>
  <si>
    <t>genitalia development</t>
  </si>
  <si>
    <t>GO:0048807</t>
  </si>
  <si>
    <t>female genitalia morphogenesis</t>
  </si>
  <si>
    <t>GO:0048808</t>
  </si>
  <si>
    <t>male genitalia morphogenesis</t>
  </si>
  <si>
    <t>GO:0048812</t>
  </si>
  <si>
    <t>neuron projection morphogenesis</t>
  </si>
  <si>
    <t>GO:0048813</t>
  </si>
  <si>
    <t>dendrite morphogenesis</t>
  </si>
  <si>
    <t>GO:0048814</t>
  </si>
  <si>
    <t>regulation of dendrite morphogenesis</t>
  </si>
  <si>
    <t>GO:0048816</t>
  </si>
  <si>
    <t>ocellus morphogenesis</t>
  </si>
  <si>
    <t>GO:0048841</t>
  </si>
  <si>
    <t>regulation of axon extension involved in axon guidance</t>
  </si>
  <si>
    <t>GO:0048842</t>
  </si>
  <si>
    <t>positive regulation of axon extension involved in axon guidance</t>
  </si>
  <si>
    <t>GO:0048846</t>
  </si>
  <si>
    <t>axon extension involved in axon guidance</t>
  </si>
  <si>
    <t>GO:0048854</t>
  </si>
  <si>
    <t>brain morphogenesis</t>
  </si>
  <si>
    <t>GO:0048856</t>
  </si>
  <si>
    <t>anatomical structure development</t>
  </si>
  <si>
    <t>GO:0048858</t>
  </si>
  <si>
    <t>cell projection morphogenesis</t>
  </si>
  <si>
    <t>GO:0048859</t>
  </si>
  <si>
    <t>formation of anatomical boundary</t>
  </si>
  <si>
    <t>GO:0048863</t>
  </si>
  <si>
    <t>stem cell differentiation</t>
  </si>
  <si>
    <t>GO:0048864</t>
  </si>
  <si>
    <t>stem cell development</t>
  </si>
  <si>
    <t>GO:0048865</t>
  </si>
  <si>
    <t>stem cell fate commitment</t>
  </si>
  <si>
    <t>GO:0048866</t>
  </si>
  <si>
    <t>stem cell fate specification</t>
  </si>
  <si>
    <t>GO:0048867</t>
  </si>
  <si>
    <t>stem cell fate determination</t>
  </si>
  <si>
    <t>GO:0048869</t>
  </si>
  <si>
    <t>cellular developmental process</t>
  </si>
  <si>
    <t>GO:0048870</t>
  </si>
  <si>
    <t>cell motility</t>
  </si>
  <si>
    <t>GO:0048871</t>
  </si>
  <si>
    <t>multicellular organismal homeostasis</t>
  </si>
  <si>
    <t>GO:0048872</t>
  </si>
  <si>
    <t>homeostasis of number of cells</t>
  </si>
  <si>
    <t>GO:0048873</t>
  </si>
  <si>
    <t>homeostasis of number of cells within a tissue</t>
  </si>
  <si>
    <t>GO:0048878</t>
  </si>
  <si>
    <t>chemical homeostasis</t>
  </si>
  <si>
    <t>GO:0048934</t>
  </si>
  <si>
    <t>peripheral nervous system neuron differentiation</t>
  </si>
  <si>
    <t>GO:0048935</t>
  </si>
  <si>
    <t>peripheral nervous system neuron development</t>
  </si>
  <si>
    <t>GO:0048936</t>
  </si>
  <si>
    <t>peripheral nervous system neuron axonogenesis</t>
  </si>
  <si>
    <t>GO:0050000</t>
  </si>
  <si>
    <t>chromosome localization</t>
  </si>
  <si>
    <t>GO:0050062</t>
  </si>
  <si>
    <t>long-chain-fatty-acyl-CoA reductase activity</t>
  </si>
  <si>
    <t>GO:0050072</t>
  </si>
  <si>
    <t>m7G(5')pppN diphosphatase activity</t>
  </si>
  <si>
    <t>GO:0050136</t>
  </si>
  <si>
    <t>NADH dehydrogenase (quinone) activity</t>
  </si>
  <si>
    <t>GO:0050145</t>
  </si>
  <si>
    <t>nucleoside monophosphate kinase activity</t>
  </si>
  <si>
    <t>GO:0050220</t>
  </si>
  <si>
    <t>prostaglandin-E synthase activity</t>
  </si>
  <si>
    <t>GO:0050254</t>
  </si>
  <si>
    <t>rhodopsin kinase activity</t>
  </si>
  <si>
    <t>GO:0050262</t>
  </si>
  <si>
    <t>ribosylnicotinamide kinase activity</t>
  </si>
  <si>
    <t>GO:0050291</t>
  </si>
  <si>
    <t>sphingosine N-acyltransferase activity</t>
  </si>
  <si>
    <t>GO:0050308</t>
  </si>
  <si>
    <t>sugar-phosphatase activity</t>
  </si>
  <si>
    <t>GO:0050309</t>
  </si>
  <si>
    <t>sugar-terminal-phosphatase activity</t>
  </si>
  <si>
    <t>GO:0050321</t>
  </si>
  <si>
    <t>tau-protein kinase activity</t>
  </si>
  <si>
    <t>GO:0050427</t>
  </si>
  <si>
    <t>3'-phosphoadenosine 5'-phosphosulfate metabolic process</t>
  </si>
  <si>
    <t>GO:0050428</t>
  </si>
  <si>
    <t>3'-phosphoadenosine 5'-phosphosulfate biosynthetic process</t>
  </si>
  <si>
    <t>GO:0050431</t>
  </si>
  <si>
    <t>transforming growth factor beta binding</t>
  </si>
  <si>
    <t>GO:0050433</t>
  </si>
  <si>
    <t>regulation of catecholamine secretion</t>
  </si>
  <si>
    <t>GO:0050435</t>
  </si>
  <si>
    <t>amyloid-beta metabolic process</t>
  </si>
  <si>
    <t>GO:0050459</t>
  </si>
  <si>
    <t>ethanolamine-phosphate phospho-lyase activity</t>
  </si>
  <si>
    <t>GO:0050497</t>
  </si>
  <si>
    <t>transferase activity, transferring alkylthio groups</t>
  </si>
  <si>
    <t>GO:0050508</t>
  </si>
  <si>
    <t>glucuronosyl-N-acetylglucosaminyl-proteoglycan 4-alpha-N-acetylglucosaminyltransferase activity</t>
  </si>
  <si>
    <t>GO:0050509</t>
  </si>
  <si>
    <t>N-acetylglucosaminyl-proteoglycan 4-beta-glucuronosyltransferase activity</t>
  </si>
  <si>
    <t>GO:0050567</t>
  </si>
  <si>
    <t>glutaminyl-tRNA synthase (glutamine-hydrolyzing) activity</t>
  </si>
  <si>
    <t>GO:0050577</t>
  </si>
  <si>
    <t>GDP-L-fucose synthase activity</t>
  </si>
  <si>
    <t>GO:0050650</t>
  </si>
  <si>
    <t>chondroitin sulfate proteoglycan biosynthetic process</t>
  </si>
  <si>
    <t>GO:0050654</t>
  </si>
  <si>
    <t>chondroitin sulfate proteoglycan metabolic process</t>
  </si>
  <si>
    <t>GO:0050657</t>
  </si>
  <si>
    <t>nucleic acid transport</t>
  </si>
  <si>
    <t>GO:0050658</t>
  </si>
  <si>
    <t>RNA transport</t>
  </si>
  <si>
    <t>GO:0050660</t>
  </si>
  <si>
    <t>flavin adenine dinucleotide binding</t>
  </si>
  <si>
    <t>GO:0050662</t>
  </si>
  <si>
    <t>obsolete coenzyme binding</t>
  </si>
  <si>
    <t>GO:0050664</t>
  </si>
  <si>
    <t>oxidoreductase activity, acting on NAD(P)H, oxygen as acceptor</t>
  </si>
  <si>
    <t>GO:0050667</t>
  </si>
  <si>
    <t>homocysteine metabolic process</t>
  </si>
  <si>
    <t>GO:0050673</t>
  </si>
  <si>
    <t>epithelial cell proliferation</t>
  </si>
  <si>
    <t>GO:0050678</t>
  </si>
  <si>
    <t>regulation of epithelial cell proliferation</t>
  </si>
  <si>
    <t>GO:0050680</t>
  </si>
  <si>
    <t>negative regulation of epithelial cell proliferation</t>
  </si>
  <si>
    <t>GO:0050684</t>
  </si>
  <si>
    <t>regulation of mRNA processing</t>
  </si>
  <si>
    <t>GO:0050686</t>
  </si>
  <si>
    <t>negative regulation of mRNA processing</t>
  </si>
  <si>
    <t>GO:0050688</t>
  </si>
  <si>
    <t>regulation of defense response to virus</t>
  </si>
  <si>
    <t>GO:0050691</t>
  </si>
  <si>
    <t>regulation of defense response to virus by host</t>
  </si>
  <si>
    <t>GO:0050699</t>
  </si>
  <si>
    <t>WW domain binding</t>
  </si>
  <si>
    <t>GO:0050700</t>
  </si>
  <si>
    <t>CARD domain binding</t>
  </si>
  <si>
    <t>GO:0050708</t>
  </si>
  <si>
    <t>regulation of protein secretion</t>
  </si>
  <si>
    <t>GO:0050709</t>
  </si>
  <si>
    <t>negative regulation of protein secretion</t>
  </si>
  <si>
    <t>GO:0050714</t>
  </si>
  <si>
    <t>positive regulation of protein secretion</t>
  </si>
  <si>
    <t>GO:0050727</t>
  </si>
  <si>
    <t>regulation of inflammatory response</t>
  </si>
  <si>
    <t>GO:0050728</t>
  </si>
  <si>
    <t>negative regulation of inflammatory response</t>
  </si>
  <si>
    <t>GO:0050730</t>
  </si>
  <si>
    <t>regulation of peptidyl-tyrosine phosphorylation</t>
  </si>
  <si>
    <t>GO:0050731</t>
  </si>
  <si>
    <t>positive regulation of peptidyl-tyrosine phosphorylation</t>
  </si>
  <si>
    <t>GO:0050732</t>
  </si>
  <si>
    <t>negative regulation of peptidyl-tyrosine phosphorylation</t>
  </si>
  <si>
    <t>GO:0050746</t>
  </si>
  <si>
    <t>regulation of lipoprotein metabolic process</t>
  </si>
  <si>
    <t>GO:0050747</t>
  </si>
  <si>
    <t>positive regulation of lipoprotein metabolic process</t>
  </si>
  <si>
    <t>GO:0050764</t>
  </si>
  <si>
    <t>regulation of phagocytosis</t>
  </si>
  <si>
    <t>GO:0050766</t>
  </si>
  <si>
    <t>positive regulation of phagocytosis</t>
  </si>
  <si>
    <t>GO:0050767</t>
  </si>
  <si>
    <t>regulation of neurogenesis</t>
  </si>
  <si>
    <t>GO:0050768</t>
  </si>
  <si>
    <t>negative regulation of neurogenesis</t>
  </si>
  <si>
    <t>GO:0050769</t>
  </si>
  <si>
    <t>positive regulation of neurogenesis</t>
  </si>
  <si>
    <t>GO:0050770</t>
  </si>
  <si>
    <t>regulation of axonogenesis</t>
  </si>
  <si>
    <t>GO:0050771</t>
  </si>
  <si>
    <t>negative regulation of axonogenesis</t>
  </si>
  <si>
    <t>GO:0050772</t>
  </si>
  <si>
    <t>positive regulation of axonogenesis</t>
  </si>
  <si>
    <t>GO:0050773</t>
  </si>
  <si>
    <t>regulation of dendrite development</t>
  </si>
  <si>
    <t>GO:0050774</t>
  </si>
  <si>
    <t>negative regulation of dendrite morphogenesis</t>
  </si>
  <si>
    <t>GO:0050775</t>
  </si>
  <si>
    <t>positive regulation of dendrite morphogenesis</t>
  </si>
  <si>
    <t>GO:0050776</t>
  </si>
  <si>
    <t>regulation of immune response</t>
  </si>
  <si>
    <t>GO:0050777</t>
  </si>
  <si>
    <t>negative regulation of immune response</t>
  </si>
  <si>
    <t>GO:0050778</t>
  </si>
  <si>
    <t>positive regulation of immune response</t>
  </si>
  <si>
    <t>GO:0050779</t>
  </si>
  <si>
    <t>RNA destabilization</t>
  </si>
  <si>
    <t>GO:0050780</t>
  </si>
  <si>
    <t>dopamine receptor binding</t>
  </si>
  <si>
    <t>GO:0050789</t>
  </si>
  <si>
    <t>regulation of biological process</t>
  </si>
  <si>
    <t>GO:0050790</t>
  </si>
  <si>
    <t>regulation of catalytic activity</t>
  </si>
  <si>
    <t>GO:0050792</t>
  </si>
  <si>
    <t>regulation of viral process</t>
  </si>
  <si>
    <t>GO:0050793</t>
  </si>
  <si>
    <t>regulation of developmental process</t>
  </si>
  <si>
    <t>GO:0050794</t>
  </si>
  <si>
    <t>regulation of cellular process</t>
  </si>
  <si>
    <t>GO:0050795</t>
  </si>
  <si>
    <t>regulation of behavior</t>
  </si>
  <si>
    <t>GO:0050796</t>
  </si>
  <si>
    <t>regulation of insulin secretion</t>
  </si>
  <si>
    <t>GO:0050801</t>
  </si>
  <si>
    <t>ion homeostasis</t>
  </si>
  <si>
    <t>GO:0050802</t>
  </si>
  <si>
    <t>circadian sleep/wake cycle, sleep</t>
  </si>
  <si>
    <t>GO:0050803</t>
  </si>
  <si>
    <t>regulation of synapse structure or activity</t>
  </si>
  <si>
    <t>GO:0050804</t>
  </si>
  <si>
    <t>modulation of chemical synaptic transmission</t>
  </si>
  <si>
    <t>GO:0050805</t>
  </si>
  <si>
    <t>negative regulation of synaptic transmission</t>
  </si>
  <si>
    <t>GO:0050806</t>
  </si>
  <si>
    <t>positive regulation of synaptic transmission</t>
  </si>
  <si>
    <t>GO:0050807</t>
  </si>
  <si>
    <t>regulation of synapse organization</t>
  </si>
  <si>
    <t>GO:0050808</t>
  </si>
  <si>
    <t>synapse organization</t>
  </si>
  <si>
    <t>GO:0050810</t>
  </si>
  <si>
    <t>regulation of steroid biosynthetic process</t>
  </si>
  <si>
    <t>GO:0050811</t>
  </si>
  <si>
    <t>GABA receptor binding</t>
  </si>
  <si>
    <t>GO:0050815</t>
  </si>
  <si>
    <t>phosphoserine residue binding</t>
  </si>
  <si>
    <t>GO:0050817</t>
  </si>
  <si>
    <t>coagulation</t>
  </si>
  <si>
    <t>GO:0050821</t>
  </si>
  <si>
    <t>protein stabilization</t>
  </si>
  <si>
    <t>GO:0050829</t>
  </si>
  <si>
    <t>defense response to Gram-negative bacterium</t>
  </si>
  <si>
    <t>GO:0050830</t>
  </si>
  <si>
    <t>defense response to Gram-positive bacterium</t>
  </si>
  <si>
    <t>GO:0050832</t>
  </si>
  <si>
    <t>defense response to fungus</t>
  </si>
  <si>
    <t>GO:0050833</t>
  </si>
  <si>
    <t>pyruvate transmembrane transporter activity</t>
  </si>
  <si>
    <t>GO:0050839</t>
  </si>
  <si>
    <t>cell adhesion molecule binding</t>
  </si>
  <si>
    <t>GO:0050840</t>
  </si>
  <si>
    <t>extracellular matrix binding</t>
  </si>
  <si>
    <t>GO:0050843</t>
  </si>
  <si>
    <t>S-adenosylmethionine catabolic process</t>
  </si>
  <si>
    <t>GO:0050848</t>
  </si>
  <si>
    <t>regulation of calcium-mediated signaling</t>
  </si>
  <si>
    <t>GO:0050850</t>
  </si>
  <si>
    <t>positive regulation of calcium-mediated signaling</t>
  </si>
  <si>
    <t>T cell receptor signaling pathway</t>
  </si>
  <si>
    <t>B cell receptor signaling pathway</t>
  </si>
  <si>
    <t>GO:0050877</t>
  </si>
  <si>
    <t>nervous system process</t>
  </si>
  <si>
    <t>GO:0050878</t>
  </si>
  <si>
    <t>regulation of body fluid levels</t>
  </si>
  <si>
    <t>GO:0050879</t>
  </si>
  <si>
    <t>multicellular organismal movement</t>
  </si>
  <si>
    <t>GO:0050881</t>
  </si>
  <si>
    <t>musculoskeletal movement</t>
  </si>
  <si>
    <t>GO:0050884</t>
  </si>
  <si>
    <t>neuromuscular process controlling posture</t>
  </si>
  <si>
    <t>GO:0050890</t>
  </si>
  <si>
    <t>cognition</t>
  </si>
  <si>
    <t>GO:0050891</t>
  </si>
  <si>
    <t>multicellular organismal water homeostasis</t>
  </si>
  <si>
    <t>GO:0050892</t>
  </si>
  <si>
    <t>intestinal absorption</t>
  </si>
  <si>
    <t>GO:0050896</t>
  </si>
  <si>
    <t>response to stimulus</t>
  </si>
  <si>
    <t>GO:0050905</t>
  </si>
  <si>
    <t>neuromuscular process</t>
  </si>
  <si>
    <t>GO:0050906</t>
  </si>
  <si>
    <t>detection of stimulus involved in sensory perception</t>
  </si>
  <si>
    <t>GO:0050907</t>
  </si>
  <si>
    <t>detection of chemical stimulus involved in sensory perception</t>
  </si>
  <si>
    <t>GO:0050908</t>
  </si>
  <si>
    <t>detection of light stimulus involved in visual perception</t>
  </si>
  <si>
    <t>GO:0050909</t>
  </si>
  <si>
    <t>sensory perception of taste</t>
  </si>
  <si>
    <t>GO:0050911</t>
  </si>
  <si>
    <t>detection of chemical stimulus involved in sensory perception of smell</t>
  </si>
  <si>
    <t>GO:0050912</t>
  </si>
  <si>
    <t>detection of chemical stimulus involved in sensory perception of taste</t>
  </si>
  <si>
    <t>GO:0050913</t>
  </si>
  <si>
    <t>sensory perception of bitter taste</t>
  </si>
  <si>
    <t>GO:0050916</t>
  </si>
  <si>
    <t>sensory perception of sweet taste</t>
  </si>
  <si>
    <t>GO:0050918</t>
  </si>
  <si>
    <t>positive chemotaxis</t>
  </si>
  <si>
    <t>GO:0050919</t>
  </si>
  <si>
    <t>negative chemotaxis</t>
  </si>
  <si>
    <t>GO:0050920</t>
  </si>
  <si>
    <t>regulation of chemotaxis</t>
  </si>
  <si>
    <t>GO:0050921</t>
  </si>
  <si>
    <t>positive regulation of chemotaxis</t>
  </si>
  <si>
    <t>GO:0050923</t>
  </si>
  <si>
    <t>regulation of negative chemotaxis</t>
  </si>
  <si>
    <t>GO:0050924</t>
  </si>
  <si>
    <t>positive regulation of negative chemotaxis</t>
  </si>
  <si>
    <t>GO:0050929</t>
  </si>
  <si>
    <t>induction of negative chemotaxis</t>
  </si>
  <si>
    <t>GO:0050931</t>
  </si>
  <si>
    <t>pigment cell differentiation</t>
  </si>
  <si>
    <t>GO:0050932</t>
  </si>
  <si>
    <t>regulation of pigment cell differentiation</t>
  </si>
  <si>
    <t>GO:0050941</t>
  </si>
  <si>
    <t>negative regulation of pigment cell differentiation</t>
  </si>
  <si>
    <t>GO:0050951</t>
  </si>
  <si>
    <t>sensory perception of temperature stimulus</t>
  </si>
  <si>
    <t>GO:0050953</t>
  </si>
  <si>
    <t>sensory perception of light stimulus</t>
  </si>
  <si>
    <t>GO:0050954</t>
  </si>
  <si>
    <t>sensory perception of mechanical stimulus</t>
  </si>
  <si>
    <t>GO:0050955</t>
  </si>
  <si>
    <t>thermoception</t>
  </si>
  <si>
    <t>GO:0050960</t>
  </si>
  <si>
    <t>detection of temperature stimulus involved in thermoception</t>
  </si>
  <si>
    <t>GO:0050961</t>
  </si>
  <si>
    <t>detection of temperature stimulus involved in sensory perception</t>
  </si>
  <si>
    <t>GO:0050962</t>
  </si>
  <si>
    <t>detection of light stimulus involved in sensory perception</t>
  </si>
  <si>
    <t>GO:0050965</t>
  </si>
  <si>
    <t>detection of temperature stimulus involved in sensory perception of pain</t>
  </si>
  <si>
    <t>GO:0050968</t>
  </si>
  <si>
    <t>detection of chemical stimulus involved in sensory perception of pain</t>
  </si>
  <si>
    <t>GO:0050974</t>
  </si>
  <si>
    <t>detection of mechanical stimulus involved in sensory perception</t>
  </si>
  <si>
    <t>GO:0050975</t>
  </si>
  <si>
    <t>sensory perception of touch</t>
  </si>
  <si>
    <t>GO:0050976</t>
  </si>
  <si>
    <t>detection of mechanical stimulus involved in sensory perception of touch</t>
  </si>
  <si>
    <t>GO:0050982</t>
  </si>
  <si>
    <t>detection of mechanical stimulus</t>
  </si>
  <si>
    <t>GO:0050994</t>
  </si>
  <si>
    <t>regulation of lipid catabolic process</t>
  </si>
  <si>
    <t>GO:0050995</t>
  </si>
  <si>
    <t>negative regulation of lipid catabolic process</t>
  </si>
  <si>
    <t>GO:0050996</t>
  </si>
  <si>
    <t>positive regulation of lipid catabolic process</t>
  </si>
  <si>
    <t>GO:0050999</t>
  </si>
  <si>
    <t>regulation of nitric-oxide synthase activity</t>
  </si>
  <si>
    <t>GO:0051001</t>
  </si>
  <si>
    <t>negative regulation of nitric-oxide synthase activity</t>
  </si>
  <si>
    <t>GO:0051010</t>
  </si>
  <si>
    <t>microtubule plus-end binding</t>
  </si>
  <si>
    <t>GO:0051011</t>
  </si>
  <si>
    <t>microtubule minus-end binding</t>
  </si>
  <si>
    <t>GO:0051012</t>
  </si>
  <si>
    <t>microtubule sliding</t>
  </si>
  <si>
    <t>GO:0051013</t>
  </si>
  <si>
    <t>microtubule severing</t>
  </si>
  <si>
    <t>GO:0051014</t>
  </si>
  <si>
    <t>actin filament severing</t>
  </si>
  <si>
    <t>GO:0051015</t>
  </si>
  <si>
    <t>actin filament binding</t>
  </si>
  <si>
    <t>GO:0051016</t>
  </si>
  <si>
    <t>barbed-end actin filament capping</t>
  </si>
  <si>
    <t>GO:0051017</t>
  </si>
  <si>
    <t>actin filament bundle assembly</t>
  </si>
  <si>
    <t>GO:0051018</t>
  </si>
  <si>
    <t>protein kinase A binding</t>
  </si>
  <si>
    <t>GO:0051019</t>
  </si>
  <si>
    <t>mitogen-activated protein kinase binding</t>
  </si>
  <si>
    <t>GO:0051020</t>
  </si>
  <si>
    <t>GTPase binding</t>
  </si>
  <si>
    <t>GO:0051028</t>
  </si>
  <si>
    <t>mRNA transport</t>
  </si>
  <si>
    <t>GO:0051029</t>
  </si>
  <si>
    <t>rRNA transport</t>
  </si>
  <si>
    <t>GO:0051030</t>
  </si>
  <si>
    <t>snRNA transport</t>
  </si>
  <si>
    <t>GO:0051031</t>
  </si>
  <si>
    <t>tRNA transport</t>
  </si>
  <si>
    <t>GO:0051036</t>
  </si>
  <si>
    <t>regulation of endosome size</t>
  </si>
  <si>
    <t>GO:0051037</t>
  </si>
  <si>
    <t>regulation of transcription involved in meiotic cell cycle</t>
  </si>
  <si>
    <t>GO:0051038</t>
  </si>
  <si>
    <t>negative regulation of transcription involved in meiotic cell cycle</t>
  </si>
  <si>
    <t>GO:0051039</t>
  </si>
  <si>
    <t>positive regulation of transcription involved in meiotic cell cycle</t>
  </si>
  <si>
    <t>GO:0051043</t>
  </si>
  <si>
    <t>regulation of membrane protein ectodomain proteolysis</t>
  </si>
  <si>
    <t>GO:0051045</t>
  </si>
  <si>
    <t>negative regulation of membrane protein ectodomain proteolysis</t>
  </si>
  <si>
    <t>GO:0051046</t>
  </si>
  <si>
    <t>regulation of secretion</t>
  </si>
  <si>
    <t>GO:0051047</t>
  </si>
  <si>
    <t>positive regulation of secretion</t>
  </si>
  <si>
    <t>GO:0051048</t>
  </si>
  <si>
    <t>negative regulation of secretion</t>
  </si>
  <si>
    <t>GO:0051049</t>
  </si>
  <si>
    <t>regulation of transport</t>
  </si>
  <si>
    <t>GO:0051050</t>
  </si>
  <si>
    <t>positive regulation of transport</t>
  </si>
  <si>
    <t>GO:0051051</t>
  </si>
  <si>
    <t>negative regulation of transport</t>
  </si>
  <si>
    <t>GO:0051052</t>
  </si>
  <si>
    <t>regulation of DNA metabolic process</t>
  </si>
  <si>
    <t>GO:0051053</t>
  </si>
  <si>
    <t>negative regulation of DNA metabolic process</t>
  </si>
  <si>
    <t>GO:0051054</t>
  </si>
  <si>
    <t>positive regulation of DNA metabolic process</t>
  </si>
  <si>
    <t>GO:0051055</t>
  </si>
  <si>
    <t>negative regulation of lipid biosynthetic process</t>
  </si>
  <si>
    <t>GO:0051056</t>
  </si>
  <si>
    <t>regulation of small GTPase mediated signal transduction</t>
  </si>
  <si>
    <t>GO:0051057</t>
  </si>
  <si>
    <t>positive regulation of small GTPase mediated signal transduction</t>
  </si>
  <si>
    <t>GO:0051058</t>
  </si>
  <si>
    <t>negative regulation of small GTPase mediated signal transduction</t>
  </si>
  <si>
    <t>GO:0051067</t>
  </si>
  <si>
    <t>dihydropteridine metabolic process</t>
  </si>
  <si>
    <t>GO:0051078</t>
  </si>
  <si>
    <t>meiotic nuclear envelope disassembly</t>
  </si>
  <si>
    <t>GO:0051081</t>
  </si>
  <si>
    <t>nuclear envelope disassembly</t>
  </si>
  <si>
    <t>GO:0051082</t>
  </si>
  <si>
    <t>unfolded protein binding</t>
  </si>
  <si>
    <t>GO:0051084</t>
  </si>
  <si>
    <t>'de novo' posttranslational protein folding</t>
  </si>
  <si>
    <t>GO:0051085</t>
  </si>
  <si>
    <t>chaperone cofactor-dependent protein refolding</t>
  </si>
  <si>
    <t>GO:0051087</t>
  </si>
  <si>
    <t>chaperone binding</t>
  </si>
  <si>
    <t>GO:0051090</t>
  </si>
  <si>
    <t>regulation of DNA-binding transcription factor activity</t>
  </si>
  <si>
    <t>GO:0051091</t>
  </si>
  <si>
    <t>positive regulation of DNA-binding transcription factor activity</t>
  </si>
  <si>
    <t>GO:0051092</t>
  </si>
  <si>
    <t>positive regulation of NF-kappaB transcription factor activity</t>
  </si>
  <si>
    <t>GO:0051093</t>
  </si>
  <si>
    <t>negative regulation of developmental process</t>
  </si>
  <si>
    <t>GO:0051094</t>
  </si>
  <si>
    <t>positive regulation of developmental process</t>
  </si>
  <si>
    <t>GO:0051098</t>
  </si>
  <si>
    <t>regulation of binding</t>
  </si>
  <si>
    <t>GO:0051099</t>
  </si>
  <si>
    <t>positive regulation of binding</t>
  </si>
  <si>
    <t>GO:0051100</t>
  </si>
  <si>
    <t>negative regulation of binding</t>
  </si>
  <si>
    <t>GO:0051101</t>
  </si>
  <si>
    <t>regulation of DNA binding</t>
  </si>
  <si>
    <t>GO:0051103</t>
  </si>
  <si>
    <t>DNA ligation involved in DNA repair</t>
  </si>
  <si>
    <t>GO:0051117</t>
  </si>
  <si>
    <t>ATPase binding</t>
  </si>
  <si>
    <t>GO:0051119</t>
  </si>
  <si>
    <t>sugar transmembrane transporter activity</t>
  </si>
  <si>
    <t>GO:0051123</t>
  </si>
  <si>
    <t>RNA polymerase II preinitiation complex assembly</t>
  </si>
  <si>
    <t>GO:0051124</t>
  </si>
  <si>
    <t>synaptic growth at neuromuscular junction</t>
  </si>
  <si>
    <t>GO:0051125</t>
  </si>
  <si>
    <t>regulation of actin nucleation</t>
  </si>
  <si>
    <t>GO:0051126</t>
  </si>
  <si>
    <t>negative regulation of actin nucleation</t>
  </si>
  <si>
    <t>GO:0051127</t>
  </si>
  <si>
    <t>positive regulation of actin nucleation</t>
  </si>
  <si>
    <t>GO:0051128</t>
  </si>
  <si>
    <t>regulation of cellular component organization</t>
  </si>
  <si>
    <t>GO:0051129</t>
  </si>
  <si>
    <t>negative regulation of cellular component organization</t>
  </si>
  <si>
    <t>GO:0051130</t>
  </si>
  <si>
    <t>positive regulation of cellular component organization</t>
  </si>
  <si>
    <t>GO:0051146</t>
  </si>
  <si>
    <t>striated muscle cell differentiation</t>
  </si>
  <si>
    <t>GO:0051147</t>
  </si>
  <si>
    <t>regulation of muscle cell differentiation</t>
  </si>
  <si>
    <t>GO:0051149</t>
  </si>
  <si>
    <t>positive regulation of muscle cell differentiation</t>
  </si>
  <si>
    <t>GO:0051153</t>
  </si>
  <si>
    <t>regulation of striated muscle cell differentiation</t>
  </si>
  <si>
    <t>GO:0051155</t>
  </si>
  <si>
    <t>positive regulation of striated muscle cell differentiation</t>
  </si>
  <si>
    <t>GO:0051156</t>
  </si>
  <si>
    <t>glucose 6-phosphate metabolic process</t>
  </si>
  <si>
    <t>GO:0051168</t>
  </si>
  <si>
    <t>nuclear export</t>
  </si>
  <si>
    <t>GO:0051169</t>
  </si>
  <si>
    <t>nuclear transport</t>
  </si>
  <si>
    <t>GO:0051170</t>
  </si>
  <si>
    <t>import into nucleus</t>
  </si>
  <si>
    <t>GO:0051171</t>
  </si>
  <si>
    <t>regulation of nitrogen compound metabolic process</t>
  </si>
  <si>
    <t>GO:0051172</t>
  </si>
  <si>
    <t>negative regulation of nitrogen compound metabolic process</t>
  </si>
  <si>
    <t>GO:0051173</t>
  </si>
  <si>
    <t>positive regulation of nitrogen compound metabolic process</t>
  </si>
  <si>
    <t>GO:0051174</t>
  </si>
  <si>
    <t>regulation of phosphorus metabolic process</t>
  </si>
  <si>
    <t>GO:0051177</t>
  </si>
  <si>
    <t>meiotic sister chromatid cohesion</t>
  </si>
  <si>
    <t>GO:0051179</t>
  </si>
  <si>
    <t>localization</t>
  </si>
  <si>
    <t>GO:0051180</t>
  </si>
  <si>
    <t>vitamin transport</t>
  </si>
  <si>
    <t>GO:0051181</t>
  </si>
  <si>
    <t>obsolete cofactor transport</t>
  </si>
  <si>
    <t>GO:0051182</t>
  </si>
  <si>
    <t>obsolete coenzyme transport</t>
  </si>
  <si>
    <t>GO:0051184</t>
  </si>
  <si>
    <t>obsolete cofactor transmembrane transporter activity</t>
  </si>
  <si>
    <t>GO:0051185</t>
  </si>
  <si>
    <t>obsolete coenzyme transmembrane transporter activity</t>
  </si>
  <si>
    <t>GO:0051186</t>
  </si>
  <si>
    <t>obsolete cofactor metabolic process</t>
  </si>
  <si>
    <t>GO:0051187</t>
  </si>
  <si>
    <t>obsolete cofactor catabolic process</t>
  </si>
  <si>
    <t>GO:0051188</t>
  </si>
  <si>
    <t>obsolete cofactor biosynthetic process</t>
  </si>
  <si>
    <t>GO:0051189</t>
  </si>
  <si>
    <t>prosthetic group metabolic process</t>
  </si>
  <si>
    <t>GO:0051192</t>
  </si>
  <si>
    <t>prosthetic group binding</t>
  </si>
  <si>
    <t>GO:0051193</t>
  </si>
  <si>
    <t>obsolete regulation of cofactor metabolic process</t>
  </si>
  <si>
    <t>GO:0051196</t>
  </si>
  <si>
    <t>obsolete regulation of coenzyme metabolic process</t>
  </si>
  <si>
    <t>GO:0051204</t>
  </si>
  <si>
    <t>protein insertion into mitochondrial membrane</t>
  </si>
  <si>
    <t>GO:0051205</t>
  </si>
  <si>
    <t>protein insertion into membrane</t>
  </si>
  <si>
    <t>GO:0051208</t>
  </si>
  <si>
    <t>sequestering of calcium ion</t>
  </si>
  <si>
    <t>GO:0051209</t>
  </si>
  <si>
    <t>release of sequestered calcium ion into cytosol</t>
  </si>
  <si>
    <t>GO:0051213</t>
  </si>
  <si>
    <t>dioxygenase activity</t>
  </si>
  <si>
    <t>GO:0051219</t>
  </si>
  <si>
    <t>phosphoprotein binding</t>
  </si>
  <si>
    <t>GO:0051222</t>
  </si>
  <si>
    <t>positive regulation of protein transport</t>
  </si>
  <si>
    <t>GO:0051223</t>
  </si>
  <si>
    <t>regulation of protein transport</t>
  </si>
  <si>
    <t>GO:0051224</t>
  </si>
  <si>
    <t>negative regulation of protein transport</t>
  </si>
  <si>
    <t>GO:0051225</t>
  </si>
  <si>
    <t>spindle assembly</t>
  </si>
  <si>
    <t>GO:0051231</t>
  </si>
  <si>
    <t>spindle elongation</t>
  </si>
  <si>
    <t>GO:0051233</t>
  </si>
  <si>
    <t>spindle midzone</t>
  </si>
  <si>
    <t>GO:0051234</t>
  </si>
  <si>
    <t>establishment of localization</t>
  </si>
  <si>
    <t>GO:0051235</t>
  </si>
  <si>
    <t>maintenance of location</t>
  </si>
  <si>
    <t>GO:0051236</t>
  </si>
  <si>
    <t>establishment of RNA localization</t>
  </si>
  <si>
    <t>GO:0051237</t>
  </si>
  <si>
    <t>maintenance of RNA location</t>
  </si>
  <si>
    <t>GO:0051238</t>
  </si>
  <si>
    <t>sequestering of metal ion</t>
  </si>
  <si>
    <t>GO:0051239</t>
  </si>
  <si>
    <t>regulation of multicellular organismal process</t>
  </si>
  <si>
    <t>GO:0051240</t>
  </si>
  <si>
    <t>positive regulation of multicellular organismal process</t>
  </si>
  <si>
    <t>GO:0051241</t>
  </si>
  <si>
    <t>negative regulation of multicellular organismal process</t>
  </si>
  <si>
    <t>GO:0051246</t>
  </si>
  <si>
    <t>regulation of protein metabolic process</t>
  </si>
  <si>
    <t>GO:0051247</t>
  </si>
  <si>
    <t>positive regulation of protein metabolic process</t>
  </si>
  <si>
    <t>GO:0051248</t>
  </si>
  <si>
    <t>negative regulation of protein metabolic process</t>
  </si>
  <si>
    <t>GO:0051252</t>
  </si>
  <si>
    <t>regulation of RNA metabolic process</t>
  </si>
  <si>
    <t>GO:0051253</t>
  </si>
  <si>
    <t>negative regulation of RNA metabolic process</t>
  </si>
  <si>
    <t>GO:0051254</t>
  </si>
  <si>
    <t>positive regulation of RNA metabolic process</t>
  </si>
  <si>
    <t>GO:0051255</t>
  </si>
  <si>
    <t>spindle midzone assembly</t>
  </si>
  <si>
    <t>GO:0051256</t>
  </si>
  <si>
    <t>mitotic spindle midzone assembly</t>
  </si>
  <si>
    <t>GO:0051257</t>
  </si>
  <si>
    <t>meiotic spindle midzone assembly</t>
  </si>
  <si>
    <t>GO:0051258</t>
  </si>
  <si>
    <t>protein polymerization</t>
  </si>
  <si>
    <t>GO:0051259</t>
  </si>
  <si>
    <t>protein complex oligomerization</t>
  </si>
  <si>
    <t>GO:0051260</t>
  </si>
  <si>
    <t>protein homooligomerization</t>
  </si>
  <si>
    <t>GO:0051261</t>
  </si>
  <si>
    <t>protein depolymerization</t>
  </si>
  <si>
    <t>GO:0051262</t>
  </si>
  <si>
    <t>protein tetramerization</t>
  </si>
  <si>
    <t>GO:0051267</t>
  </si>
  <si>
    <t>CP2 mannose-ethanolamine phosphotransferase activity</t>
  </si>
  <si>
    <t>GO:0051270</t>
  </si>
  <si>
    <t>regulation of cellular component movement</t>
  </si>
  <si>
    <t>GO:0051271</t>
  </si>
  <si>
    <t>negative regulation of cellular component movement</t>
  </si>
  <si>
    <t>GO:0051272</t>
  </si>
  <si>
    <t>positive regulation of cellular component movement</t>
  </si>
  <si>
    <t>GO:0051276</t>
  </si>
  <si>
    <t>chromosome organization</t>
  </si>
  <si>
    <t>GO:0051282</t>
  </si>
  <si>
    <t>regulation of sequestering of calcium ion</t>
  </si>
  <si>
    <t>GO:0051283</t>
  </si>
  <si>
    <t>negative regulation of sequestering of calcium ion</t>
  </si>
  <si>
    <t>GO:0051286</t>
  </si>
  <si>
    <t>cell tip</t>
  </si>
  <si>
    <t>GO:0051287</t>
  </si>
  <si>
    <t>NAD binding</t>
  </si>
  <si>
    <t>GO:0051289</t>
  </si>
  <si>
    <t>protein homotetramerization</t>
  </si>
  <si>
    <t>GO:0051290</t>
  </si>
  <si>
    <t>protein heterotetramerization</t>
  </si>
  <si>
    <t>GO:0051291</t>
  </si>
  <si>
    <t>protein heterooligomerization</t>
  </si>
  <si>
    <t>GO:0051292</t>
  </si>
  <si>
    <t>nuclear pore complex assembly</t>
  </si>
  <si>
    <t>GO:0051293</t>
  </si>
  <si>
    <t>establishment of spindle localization</t>
  </si>
  <si>
    <t>GO:0051294</t>
  </si>
  <si>
    <t>establishment of spindle orientation</t>
  </si>
  <si>
    <t>GO:0051295</t>
  </si>
  <si>
    <t>establishment of meiotic spindle localization</t>
  </si>
  <si>
    <t>GO:0051296</t>
  </si>
  <si>
    <t>establishment of meiotic spindle orientation</t>
  </si>
  <si>
    <t>GO:0051298</t>
  </si>
  <si>
    <t>centrosome duplication</t>
  </si>
  <si>
    <t>GO:0051299</t>
  </si>
  <si>
    <t>centrosome separation</t>
  </si>
  <si>
    <t>GO:0051301</t>
  </si>
  <si>
    <t>cell division</t>
  </si>
  <si>
    <t>GO:0051302</t>
  </si>
  <si>
    <t>regulation of cell division</t>
  </si>
  <si>
    <t>GO:0051303</t>
  </si>
  <si>
    <t>establishment of chromosome localization</t>
  </si>
  <si>
    <t>GO:0051304</t>
  </si>
  <si>
    <t>chromosome separation</t>
  </si>
  <si>
    <t>GO:0051305</t>
  </si>
  <si>
    <t>chromosome movement towards spindle pole</t>
  </si>
  <si>
    <t>GO:0051306</t>
  </si>
  <si>
    <t>mitotic sister chromatid separation</t>
  </si>
  <si>
    <t>GO:0051307</t>
  </si>
  <si>
    <t>meiotic chromosome separation</t>
  </si>
  <si>
    <t>GO:0051310</t>
  </si>
  <si>
    <t>metaphase plate congression</t>
  </si>
  <si>
    <t>GO:0051311</t>
  </si>
  <si>
    <t>meiotic metaphase plate congression</t>
  </si>
  <si>
    <t>GO:0051312</t>
  </si>
  <si>
    <t>chromosome decondensation</t>
  </si>
  <si>
    <t>GO:0051315</t>
  </si>
  <si>
    <t>attachment of mitotic spindle microtubules to kinetochore</t>
  </si>
  <si>
    <t>GO:0051316</t>
  </si>
  <si>
    <t>attachment of spindle microtubules to kinetochore involved in meiotic chromosome segregation</t>
  </si>
  <si>
    <t>GO:0051321</t>
  </si>
  <si>
    <t>meiotic cell cycle</t>
  </si>
  <si>
    <t>GO:0051336</t>
  </si>
  <si>
    <t>regulation of hydrolase activity</t>
  </si>
  <si>
    <t>GO:0051338</t>
  </si>
  <si>
    <t>regulation of transferase activity</t>
  </si>
  <si>
    <t>GO:0051339</t>
  </si>
  <si>
    <t>regulation of lyase activity</t>
  </si>
  <si>
    <t>GO:0051340</t>
  </si>
  <si>
    <t>regulation of ligase activity</t>
  </si>
  <si>
    <t>GO:0051341</t>
  </si>
  <si>
    <t>regulation of oxidoreductase activity</t>
  </si>
  <si>
    <t>GO:0051345</t>
  </si>
  <si>
    <t>positive regulation of hydrolase activity</t>
  </si>
  <si>
    <t>GO:0051346</t>
  </si>
  <si>
    <t>negative regulation of hydrolase activity</t>
  </si>
  <si>
    <t>GO:0051347</t>
  </si>
  <si>
    <t>positive regulation of transferase activity</t>
  </si>
  <si>
    <t>GO:0051348</t>
  </si>
  <si>
    <t>negative regulation of transferase activity</t>
  </si>
  <si>
    <t>GO:0051349</t>
  </si>
  <si>
    <t>positive regulation of lyase activity</t>
  </si>
  <si>
    <t>GO:0051350</t>
  </si>
  <si>
    <t>negative regulation of lyase activity</t>
  </si>
  <si>
    <t>GO:0051351</t>
  </si>
  <si>
    <t>positive regulation of ligase activity</t>
  </si>
  <si>
    <t>GO:0051353</t>
  </si>
  <si>
    <t>positive regulation of oxidoreductase activity</t>
  </si>
  <si>
    <t>GO:0051354</t>
  </si>
  <si>
    <t>negative regulation of oxidoreductase activity</t>
  </si>
  <si>
    <t>GO:0051371</t>
  </si>
  <si>
    <t>muscle alpha-actinin binding</t>
  </si>
  <si>
    <t>GO:0051377</t>
  </si>
  <si>
    <t>mannose-ethanolamine phosphotransferase activity</t>
  </si>
  <si>
    <t>GO:0051382</t>
  </si>
  <si>
    <t>kinetochore assembly</t>
  </si>
  <si>
    <t>GO:0051383</t>
  </si>
  <si>
    <t>kinetochore organization</t>
  </si>
  <si>
    <t>GO:0051391</t>
  </si>
  <si>
    <t>tRNA acetylation</t>
  </si>
  <si>
    <t>GO:0051392</t>
  </si>
  <si>
    <t>tRNA N-acetyltransferase activity</t>
  </si>
  <si>
    <t>GO:0051393</t>
  </si>
  <si>
    <t>alpha-actinin binding</t>
  </si>
  <si>
    <t>GO:0051402</t>
  </si>
  <si>
    <t>neuron apoptotic process</t>
  </si>
  <si>
    <t>GO:0051403</t>
  </si>
  <si>
    <t>stress-activated MAPK cascade</t>
  </si>
  <si>
    <t>GO:0051415</t>
  </si>
  <si>
    <t>microtubule nucleation by interphase microtubule organizing center</t>
  </si>
  <si>
    <t>GO:0051418</t>
  </si>
  <si>
    <t>microtubule nucleation by microtubule organizing center</t>
  </si>
  <si>
    <t>GO:0051425</t>
  </si>
  <si>
    <t>PTB domain binding</t>
  </si>
  <si>
    <t>GO:0051427</t>
  </si>
  <si>
    <t>hormone receptor binding</t>
  </si>
  <si>
    <t>GO:0051438</t>
  </si>
  <si>
    <t>regulation of ubiquitin-protein transferase activity</t>
  </si>
  <si>
    <t>GO:0051443</t>
  </si>
  <si>
    <t>positive regulation of ubiquitin-protein transferase activity</t>
  </si>
  <si>
    <t>GO:0051444</t>
  </si>
  <si>
    <t>negative regulation of ubiquitin-protein transferase activity</t>
  </si>
  <si>
    <t>GO:0051445</t>
  </si>
  <si>
    <t>regulation of meiotic cell cycle</t>
  </si>
  <si>
    <t>GO:0051446</t>
  </si>
  <si>
    <t>positive regulation of meiotic cell cycle</t>
  </si>
  <si>
    <t>GO:0051447</t>
  </si>
  <si>
    <t>negative regulation of meiotic cell cycle</t>
  </si>
  <si>
    <t>GO:0051450</t>
  </si>
  <si>
    <t>myoblast proliferation</t>
  </si>
  <si>
    <t>GO:0051452</t>
  </si>
  <si>
    <t>intracellular pH reduction</t>
  </si>
  <si>
    <t>GO:0051453</t>
  </si>
  <si>
    <t>regulation of intracellular pH</t>
  </si>
  <si>
    <t>GO:0051457</t>
  </si>
  <si>
    <t>maintenance of protein location in nucleus</t>
  </si>
  <si>
    <t>GO:0051480</t>
  </si>
  <si>
    <t>regulation of cytosolic calcium ion concentration</t>
  </si>
  <si>
    <t>GO:0051482</t>
  </si>
  <si>
    <t>positive regulation of cytosolic calcium ion concentration involved in phospholipase C-activating G protein-coupled signaling pathway</t>
  </si>
  <si>
    <t>GO:0051489</t>
  </si>
  <si>
    <t>regulation of filopodium assembly</t>
  </si>
  <si>
    <t>GO:0051490</t>
  </si>
  <si>
    <t>negative regulation of filopodium assembly</t>
  </si>
  <si>
    <t>GO:0051491</t>
  </si>
  <si>
    <t>positive regulation of filopodium assembly</t>
  </si>
  <si>
    <t>GO:0051492</t>
  </si>
  <si>
    <t>regulation of stress fiber assembly</t>
  </si>
  <si>
    <t>GO:0051493</t>
  </si>
  <si>
    <t>regulation of cytoskeleton organization</t>
  </si>
  <si>
    <t>GO:0051494</t>
  </si>
  <si>
    <t>negative regulation of cytoskeleton organization</t>
  </si>
  <si>
    <t>GO:0051495</t>
  </si>
  <si>
    <t>positive regulation of cytoskeleton organization</t>
  </si>
  <si>
    <t>GO:0051496</t>
  </si>
  <si>
    <t>positive regulation of stress fiber assembly</t>
  </si>
  <si>
    <t>GO:0051497</t>
  </si>
  <si>
    <t>negative regulation of stress fiber assembly</t>
  </si>
  <si>
    <t>GO:0051499</t>
  </si>
  <si>
    <t>D-aminoacyl-tRNA deacylase activity</t>
  </si>
  <si>
    <t>GO:0051500</t>
  </si>
  <si>
    <t>D-tyrosyl-tRNA(Tyr) deacylase activity</t>
  </si>
  <si>
    <t>GO:0051503</t>
  </si>
  <si>
    <t>adenine nucleotide transport</t>
  </si>
  <si>
    <t>GO:0051536</t>
  </si>
  <si>
    <t>iron-sulfur cluster binding</t>
  </si>
  <si>
    <t>GO:0051537</t>
  </si>
  <si>
    <t>2 iron, 2 sulfur cluster binding</t>
  </si>
  <si>
    <t>GO:0051538</t>
  </si>
  <si>
    <t>3 iron, 4 sulfur cluster binding</t>
  </si>
  <si>
    <t>GO:0051539</t>
  </si>
  <si>
    <t>4 iron, 4 sulfur cluster binding</t>
  </si>
  <si>
    <t>GO:0051540</t>
  </si>
  <si>
    <t>metal cluster binding</t>
  </si>
  <si>
    <t>GO:0051560</t>
  </si>
  <si>
    <t>mitochondrial calcium ion homeostasis</t>
  </si>
  <si>
    <t>GO:0051561</t>
  </si>
  <si>
    <t>positive regulation of mitochondrial calcium ion concentration</t>
  </si>
  <si>
    <t>GO:0051567</t>
  </si>
  <si>
    <t>histone H3-K9 methylation</t>
  </si>
  <si>
    <t>GO:0051568</t>
  </si>
  <si>
    <t>histone H3-K4 methylation</t>
  </si>
  <si>
    <t>GO:0051569</t>
  </si>
  <si>
    <t>regulation of histone H3-K4 methylation</t>
  </si>
  <si>
    <t>GO:0051570</t>
  </si>
  <si>
    <t>regulation of histone H3-K9 methylation</t>
  </si>
  <si>
    <t>GO:0051571</t>
  </si>
  <si>
    <t>positive regulation of histone H3-K4 methylation</t>
  </si>
  <si>
    <t>GO:0051574</t>
  </si>
  <si>
    <t>positive regulation of histone H3-K9 methylation</t>
  </si>
  <si>
    <t>GO:0051575</t>
  </si>
  <si>
    <t>5'-deoxyribose-5-phosphate lyase activity</t>
  </si>
  <si>
    <t>GO:0051583</t>
  </si>
  <si>
    <t>dopamine uptake involved in synaptic transmission</t>
  </si>
  <si>
    <t>GO:0051588</t>
  </si>
  <si>
    <t>regulation of neurotransmitter transport</t>
  </si>
  <si>
    <t>GO:0051589</t>
  </si>
  <si>
    <t>negative regulation of neurotransmitter transport</t>
  </si>
  <si>
    <t>GO:0051590</t>
  </si>
  <si>
    <t>positive regulation of neurotransmitter transport</t>
  </si>
  <si>
    <t>GO:0051591</t>
  </si>
  <si>
    <t>response to cAMP</t>
  </si>
  <si>
    <t>GO:0051592</t>
  </si>
  <si>
    <t>response to calcium ion</t>
  </si>
  <si>
    <t>GO:0051598</t>
  </si>
  <si>
    <t>meiotic recombination checkpoint</t>
  </si>
  <si>
    <t>GO:0051601</t>
  </si>
  <si>
    <t>exocyst localization</t>
  </si>
  <si>
    <t>GO:0051602</t>
  </si>
  <si>
    <t>response to electrical stimulus</t>
  </si>
  <si>
    <t>GO:0051603</t>
  </si>
  <si>
    <t>proteolysis involved in cellular protein catabolic process</t>
  </si>
  <si>
    <t>GO:0051604</t>
  </si>
  <si>
    <t>protein maturation</t>
  </si>
  <si>
    <t>GO:0051606</t>
  </si>
  <si>
    <t>detection of stimulus</t>
  </si>
  <si>
    <t>GO:0051607</t>
  </si>
  <si>
    <t>defense response to virus</t>
  </si>
  <si>
    <t>GO:0051608</t>
  </si>
  <si>
    <t>histamine transport</t>
  </si>
  <si>
    <t>GO:0051610</t>
  </si>
  <si>
    <t>serotonin uptake</t>
  </si>
  <si>
    <t>GO:0051615</t>
  </si>
  <si>
    <t>histamine uptake</t>
  </si>
  <si>
    <t>GO:0051639</t>
  </si>
  <si>
    <t>actin filament network formation</t>
  </si>
  <si>
    <t>GO:0051640</t>
  </si>
  <si>
    <t>organelle localization</t>
  </si>
  <si>
    <t>GO:0051641</t>
  </si>
  <si>
    <t>cellular localization</t>
  </si>
  <si>
    <t>GO:0051642</t>
  </si>
  <si>
    <t>centrosome localization</t>
  </si>
  <si>
    <t>GO:0051643</t>
  </si>
  <si>
    <t>endoplasmic reticulum localization</t>
  </si>
  <si>
    <t>GO:0051645</t>
  </si>
  <si>
    <t>Golgi localization</t>
  </si>
  <si>
    <t>GO:0051646</t>
  </si>
  <si>
    <t>mitochondrion localization</t>
  </si>
  <si>
    <t>GO:0051647</t>
  </si>
  <si>
    <t>nucleus localization</t>
  </si>
  <si>
    <t>GO:0051648</t>
  </si>
  <si>
    <t>vesicle localization</t>
  </si>
  <si>
    <t>GO:0051649</t>
  </si>
  <si>
    <t>establishment of localization in cell</t>
  </si>
  <si>
    <t>GO:0051650</t>
  </si>
  <si>
    <t>establishment of vesicle localization</t>
  </si>
  <si>
    <t>GO:0051651</t>
  </si>
  <si>
    <t>maintenance of location in cell</t>
  </si>
  <si>
    <t>GO:0051653</t>
  </si>
  <si>
    <t>spindle localization</t>
  </si>
  <si>
    <t>GO:0051654</t>
  </si>
  <si>
    <t>establishment of mitochondrion localization</t>
  </si>
  <si>
    <t>GO:0051656</t>
  </si>
  <si>
    <t>establishment of organelle localization</t>
  </si>
  <si>
    <t>GO:0051663</t>
  </si>
  <si>
    <t>oocyte nucleus localization involved in oocyte dorsal/ventral axis specification</t>
  </si>
  <si>
    <t>GO:0051664</t>
  </si>
  <si>
    <t>nuclear pore localization</t>
  </si>
  <si>
    <t>GO:0051668</t>
  </si>
  <si>
    <t>localization within membrane</t>
  </si>
  <si>
    <t>GO:0051674</t>
  </si>
  <si>
    <t>localization of cell</t>
  </si>
  <si>
    <t>GO:0051683</t>
  </si>
  <si>
    <t>establishment of Golgi localization</t>
  </si>
  <si>
    <t>GO:0051686</t>
  </si>
  <si>
    <t>establishment of ER localization</t>
  </si>
  <si>
    <t>GO:0051693</t>
  </si>
  <si>
    <t>actin filament capping</t>
  </si>
  <si>
    <t>GO:0051697</t>
  </si>
  <si>
    <t>protein delipidation</t>
  </si>
  <si>
    <t>GO:0051701</t>
  </si>
  <si>
    <t>biological process involved in interaction with host</t>
  </si>
  <si>
    <t>GO:0051702</t>
  </si>
  <si>
    <t>biological process involved in interaction with symbiont</t>
  </si>
  <si>
    <t>GO:0051703</t>
  </si>
  <si>
    <t>biological process involved in intraspecies interaction between organisms</t>
  </si>
  <si>
    <t>GO:0051704</t>
  </si>
  <si>
    <t>multi-organism process</t>
  </si>
  <si>
    <t>GO:0051705</t>
  </si>
  <si>
    <t>obsolete multi-organism behavior</t>
  </si>
  <si>
    <t>GO:0051707</t>
  </si>
  <si>
    <t>response to other organism</t>
  </si>
  <si>
    <t>GO:0051716</t>
  </si>
  <si>
    <t>cellular response to stimulus</t>
  </si>
  <si>
    <t>GO:0051717</t>
  </si>
  <si>
    <t>inositol-1,3,4,5-tetrakisphosphate 3-phosphatase activity</t>
  </si>
  <si>
    <t>GO:0051721</t>
  </si>
  <si>
    <t>protein phosphatase 2A binding</t>
  </si>
  <si>
    <t>GO:0051723</t>
  </si>
  <si>
    <t>protein methylesterase activity</t>
  </si>
  <si>
    <t>GO:0051724</t>
  </si>
  <si>
    <t>NAD transmembrane transporter activity</t>
  </si>
  <si>
    <t>GO:0051726</t>
  </si>
  <si>
    <t>regulation of cell cycle</t>
  </si>
  <si>
    <t>GO:0051728</t>
  </si>
  <si>
    <t>cell cycle switching, mitotic to meiotic cell cycle</t>
  </si>
  <si>
    <t>GO:0051729</t>
  </si>
  <si>
    <t>germline cell cycle switching, mitotic to meiotic cell cycle</t>
  </si>
  <si>
    <t>GO:0051731</t>
  </si>
  <si>
    <t>polynucleotide 5'-hydroxyl-kinase activity</t>
  </si>
  <si>
    <t>GO:0051733</t>
  </si>
  <si>
    <t>polydeoxyribonucleotide kinase activity</t>
  </si>
  <si>
    <t>GO:0051734</t>
  </si>
  <si>
    <t>ATP-dependent polynucleotide kinase activity</t>
  </si>
  <si>
    <t>GO:0051748</t>
  </si>
  <si>
    <t>UTP-monosaccharide-1-phosphate uridylyltransferase activity</t>
  </si>
  <si>
    <t>GO:0051754</t>
  </si>
  <si>
    <t>meiotic sister chromatid cohesion, centromeric</t>
  </si>
  <si>
    <t>GO:0051764</t>
  </si>
  <si>
    <t>actin crosslink formation</t>
  </si>
  <si>
    <t>GO:0051765</t>
  </si>
  <si>
    <t>inositol tetrakisphosphate kinase activity</t>
  </si>
  <si>
    <t>GO:0051766</t>
  </si>
  <si>
    <t>inositol trisphosphate kinase activity</t>
  </si>
  <si>
    <t>GO:0051780</t>
  </si>
  <si>
    <t>behavioral response to nutrient</t>
  </si>
  <si>
    <t>GO:0051781</t>
  </si>
  <si>
    <t>positive regulation of cell division</t>
  </si>
  <si>
    <t>GO:0051783</t>
  </si>
  <si>
    <t>regulation of nuclear division</t>
  </si>
  <si>
    <t>GO:0051784</t>
  </si>
  <si>
    <t>negative regulation of nuclear division</t>
  </si>
  <si>
    <t>GO:0051785</t>
  </si>
  <si>
    <t>positive regulation of nuclear division</t>
  </si>
  <si>
    <t>GO:0051788</t>
  </si>
  <si>
    <t>response to misfolded protein</t>
  </si>
  <si>
    <t>GO:0051791</t>
  </si>
  <si>
    <t>medium-chain fatty acid metabolic process</t>
  </si>
  <si>
    <t>GO:0051800</t>
  </si>
  <si>
    <t>phosphatidylinositol-3,4-bisphosphate 3-phosphatase activity</t>
  </si>
  <si>
    <t>GO:0051817</t>
  </si>
  <si>
    <t>modulation of process of other organism involved in symbiotic interaction</t>
  </si>
  <si>
    <t>GO:0051823</t>
  </si>
  <si>
    <t>regulation of synapse structural plasticity</t>
  </si>
  <si>
    <t>GO:0051851</t>
  </si>
  <si>
    <t>modulation by host of symbiont process</t>
  </si>
  <si>
    <t>GO:0051864</t>
  </si>
  <si>
    <t>histone demethylase activity (H3-K36 specific)</t>
  </si>
  <si>
    <t>GO:0051865</t>
  </si>
  <si>
    <t>protein autoubiquitination</t>
  </si>
  <si>
    <t>GO:0051875</t>
  </si>
  <si>
    <t>pigment granule localization</t>
  </si>
  <si>
    <t>GO:0051879</t>
  </si>
  <si>
    <t>Hsp90 protein binding</t>
  </si>
  <si>
    <t>GO:0051880</t>
  </si>
  <si>
    <t>G-quadruplex DNA binding</t>
  </si>
  <si>
    <t>GO:0051881</t>
  </si>
  <si>
    <t>regulation of mitochondrial membrane potential</t>
  </si>
  <si>
    <t>GO:0051890</t>
  </si>
  <si>
    <t>regulation of cardioblast differentiation</t>
  </si>
  <si>
    <t>GO:0051892</t>
  </si>
  <si>
    <t>negative regulation of cardioblast differentiation</t>
  </si>
  <si>
    <t>GO:0051893</t>
  </si>
  <si>
    <t>regulation of focal adhesion assembly</t>
  </si>
  <si>
    <t>GO:0051895</t>
  </si>
  <si>
    <t>negative regulation of focal adhesion assembly</t>
  </si>
  <si>
    <t>GO:0051896</t>
  </si>
  <si>
    <t>regulation of protein kinase B signaling</t>
  </si>
  <si>
    <t>GO:0051897</t>
  </si>
  <si>
    <t>positive regulation of protein kinase B signaling</t>
  </si>
  <si>
    <t>GO:0051898</t>
  </si>
  <si>
    <t>negative regulation of protein kinase B signaling</t>
  </si>
  <si>
    <t>GO:0051899</t>
  </si>
  <si>
    <t>membrane depolarization</t>
  </si>
  <si>
    <t>GO:0051900</t>
  </si>
  <si>
    <t>regulation of mitochondrial depolarization</t>
  </si>
  <si>
    <t>GO:0051903</t>
  </si>
  <si>
    <t>S-(hydroxymethyl)glutathione dehydrogenase activity</t>
  </si>
  <si>
    <t>GO:0051904</t>
  </si>
  <si>
    <t>pigment granule transport</t>
  </si>
  <si>
    <t>GO:0051905</t>
  </si>
  <si>
    <t>establishment of pigment granule localization</t>
  </si>
  <si>
    <t>GO:0051908</t>
  </si>
  <si>
    <t>double-stranded DNA 5'-3' exodeoxyribonuclease activity</t>
  </si>
  <si>
    <t>GO:0051920</t>
  </si>
  <si>
    <t>peroxiredoxin activity</t>
  </si>
  <si>
    <t>GO:0051923</t>
  </si>
  <si>
    <t>sulfation</t>
  </si>
  <si>
    <t>GO:0051924</t>
  </si>
  <si>
    <t>regulation of calcium ion transport</t>
  </si>
  <si>
    <t>GO:0051926</t>
  </si>
  <si>
    <t>negative regulation of calcium ion transport</t>
  </si>
  <si>
    <t>GO:0051928</t>
  </si>
  <si>
    <t>positive regulation of calcium ion transport</t>
  </si>
  <si>
    <t>GO:0051930</t>
  </si>
  <si>
    <t>regulation of sensory perception of pain</t>
  </si>
  <si>
    <t>GO:0051931</t>
  </si>
  <si>
    <t>regulation of sensory perception</t>
  </si>
  <si>
    <t>GO:0051932</t>
  </si>
  <si>
    <t>synaptic transmission, GABAergic</t>
  </si>
  <si>
    <t>GO:0051934</t>
  </si>
  <si>
    <t>catecholamine uptake involved in synaptic transmission</t>
  </si>
  <si>
    <t>GO:0051937</t>
  </si>
  <si>
    <t>catecholamine transport</t>
  </si>
  <si>
    <t>GO:0051938</t>
  </si>
  <si>
    <t>L-glutamate import</t>
  </si>
  <si>
    <t>GO:0051952</t>
  </si>
  <si>
    <t>regulation of amine transport</t>
  </si>
  <si>
    <t>GO:0051954</t>
  </si>
  <si>
    <t>positive regulation of amine transport</t>
  </si>
  <si>
    <t>GO:0051955</t>
  </si>
  <si>
    <t>regulation of amino acid transport</t>
  </si>
  <si>
    <t>GO:0051957</t>
  </si>
  <si>
    <t>positive regulation of amino acid transport</t>
  </si>
  <si>
    <t>GO:0051959</t>
  </si>
  <si>
    <t>dynein light intermediate chain binding</t>
  </si>
  <si>
    <t>GO:0051960</t>
  </si>
  <si>
    <t>regulation of nervous system development</t>
  </si>
  <si>
    <t>GO:0051961</t>
  </si>
  <si>
    <t>negative regulation of nervous system development</t>
  </si>
  <si>
    <t>GO:0051962</t>
  </si>
  <si>
    <t>positive regulation of nervous system development</t>
  </si>
  <si>
    <t>GO:0051963</t>
  </si>
  <si>
    <t>regulation of synapse assembly</t>
  </si>
  <si>
    <t>GO:0051964</t>
  </si>
  <si>
    <t>negative regulation of synapse assembly</t>
  </si>
  <si>
    <t>GO:0051965</t>
  </si>
  <si>
    <t>positive regulation of synapse assembly</t>
  </si>
  <si>
    <t>GO:0051966</t>
  </si>
  <si>
    <t>regulation of synaptic transmission, glutamatergic</t>
  </si>
  <si>
    <t>GO:0051968</t>
  </si>
  <si>
    <t>positive regulation of synaptic transmission, glutamatergic</t>
  </si>
  <si>
    <t>GO:0051969</t>
  </si>
  <si>
    <t>regulation of transmission of nerve impulse</t>
  </si>
  <si>
    <t>GO:0051970</t>
  </si>
  <si>
    <t>negative regulation of transmission of nerve impulse</t>
  </si>
  <si>
    <t>GO:0051972</t>
  </si>
  <si>
    <t>regulation of telomerase activity</t>
  </si>
  <si>
    <t>GO:0051974</t>
  </si>
  <si>
    <t>negative regulation of telomerase activity</t>
  </si>
  <si>
    <t>GO:0051983</t>
  </si>
  <si>
    <t>regulation of chromosome segregation</t>
  </si>
  <si>
    <t>GO:0051984</t>
  </si>
  <si>
    <t>positive regulation of chromosome segregation</t>
  </si>
  <si>
    <t>GO:0051985</t>
  </si>
  <si>
    <t>negative regulation of chromosome segregation</t>
  </si>
  <si>
    <t>GO:0051990</t>
  </si>
  <si>
    <t>(R)-2-hydroxyglutarate dehydrogenase activity</t>
  </si>
  <si>
    <t>GO:0051998</t>
  </si>
  <si>
    <t>protein carboxyl O-methyltransferase activity</t>
  </si>
  <si>
    <t>GO:0052128</t>
  </si>
  <si>
    <t>positive energy taxis</t>
  </si>
  <si>
    <t>GO:0052129</t>
  </si>
  <si>
    <t>negative energy taxis</t>
  </si>
  <si>
    <t>GO:0052312</t>
  </si>
  <si>
    <t>modulation of transcription in other organism involved in symbiotic interaction</t>
  </si>
  <si>
    <t>GO:0052381</t>
  </si>
  <si>
    <t>tRNA dimethylallyltransferase activity</t>
  </si>
  <si>
    <t>GO:0052472</t>
  </si>
  <si>
    <t>modulation by host of symbiont transcription</t>
  </si>
  <si>
    <t>GO:0052547</t>
  </si>
  <si>
    <t>regulation of peptidase activity</t>
  </si>
  <si>
    <t>GO:0052548</t>
  </si>
  <si>
    <t>regulation of endopeptidase activity</t>
  </si>
  <si>
    <t>GO:0052575</t>
  </si>
  <si>
    <t>carbohydrate localization</t>
  </si>
  <si>
    <t>GO:0052576</t>
  </si>
  <si>
    <t>carbohydrate storage</t>
  </si>
  <si>
    <t>GO:0052642</t>
  </si>
  <si>
    <t>lysophosphatidic acid phosphatase activity</t>
  </si>
  <si>
    <t>GO:0052646</t>
  </si>
  <si>
    <t>alditol phosphate metabolic process</t>
  </si>
  <si>
    <t>GO:0052652</t>
  </si>
  <si>
    <t>cyclic purine nucleotide metabolic process</t>
  </si>
  <si>
    <t>GO:0052689</t>
  </si>
  <si>
    <t>carboxylic ester hydrolase activity</t>
  </si>
  <si>
    <t>GO:0052717</t>
  </si>
  <si>
    <t>tRNA-specific adenosine-34 deaminase activity</t>
  </si>
  <si>
    <t>GO:0052718</t>
  </si>
  <si>
    <t>tRNA-specific adenosine-34 deaminase complex</t>
  </si>
  <si>
    <t>GO:0052720</t>
  </si>
  <si>
    <t>class II DNA-(apurinic or apyrimidinic site) endonuclease activity</t>
  </si>
  <si>
    <t>GO:0052742</t>
  </si>
  <si>
    <t>phosphatidylinositol kinase activity</t>
  </si>
  <si>
    <t>GO:0052743</t>
  </si>
  <si>
    <t>inositol tetrakisphosphate phosphatase activity</t>
  </si>
  <si>
    <t>GO:0052744</t>
  </si>
  <si>
    <t>phosphatidylinositol monophosphate phosphatase activity</t>
  </si>
  <si>
    <t>GO:0052745</t>
  </si>
  <si>
    <t>inositol phosphate phosphatase activity</t>
  </si>
  <si>
    <t>GO:0052746</t>
  </si>
  <si>
    <t>inositol phosphorylation</t>
  </si>
  <si>
    <t>GO:0052803</t>
  </si>
  <si>
    <t>imidazole-containing compound metabolic process</t>
  </si>
  <si>
    <t>GO:0052813</t>
  </si>
  <si>
    <t>phosphatidylinositol bisphosphate kinase activity</t>
  </si>
  <si>
    <t>GO:0052834</t>
  </si>
  <si>
    <t>inositol monophosphate phosphatase activity</t>
  </si>
  <si>
    <t>GO:0052856</t>
  </si>
  <si>
    <t>NADHX epimerase activity</t>
  </si>
  <si>
    <t>GO:0052857</t>
  </si>
  <si>
    <t>NADPHX epimerase activity</t>
  </si>
  <si>
    <t>GO:0052866</t>
  </si>
  <si>
    <t>phosphatidylinositol phosphate phosphatase activity</t>
  </si>
  <si>
    <t>GO:0052907</t>
  </si>
  <si>
    <t>23S rRNA (adenine(1618)-N(6))-methyltransferase activity</t>
  </si>
  <si>
    <t>GO:0055001</t>
  </si>
  <si>
    <t>muscle cell development</t>
  </si>
  <si>
    <t>GO:0055002</t>
  </si>
  <si>
    <t>striated muscle cell development</t>
  </si>
  <si>
    <t>GO:0055006</t>
  </si>
  <si>
    <t>cardiac cell development</t>
  </si>
  <si>
    <t>GO:0055007</t>
  </si>
  <si>
    <t>cardiac muscle cell differentiation</t>
  </si>
  <si>
    <t>GO:0055013</t>
  </si>
  <si>
    <t>cardiac muscle cell development</t>
  </si>
  <si>
    <t>GO:0055024</t>
  </si>
  <si>
    <t>regulation of cardiac muscle tissue development</t>
  </si>
  <si>
    <t>GO:0055025</t>
  </si>
  <si>
    <t>positive regulation of cardiac muscle tissue development</t>
  </si>
  <si>
    <t>GO:0055028</t>
  </si>
  <si>
    <t>cortical microtubule</t>
  </si>
  <si>
    <t>GO:0055029</t>
  </si>
  <si>
    <t>nuclear DNA-directed RNA polymerase complex</t>
  </si>
  <si>
    <t>GO:0055034</t>
  </si>
  <si>
    <t>Bolwig's organ development</t>
  </si>
  <si>
    <t>GO:0055037</t>
  </si>
  <si>
    <t>recycling endosome</t>
  </si>
  <si>
    <t>GO:0055047</t>
  </si>
  <si>
    <t>generative cell mitosis</t>
  </si>
  <si>
    <t>GO:0055049</t>
  </si>
  <si>
    <t>astral spindle assembly</t>
  </si>
  <si>
    <t>GO:0055050</t>
  </si>
  <si>
    <t>astral spindle assembly involved in male meiosis</t>
  </si>
  <si>
    <t>GO:0055057</t>
  </si>
  <si>
    <t>neuroblast division</t>
  </si>
  <si>
    <t>GO:0055059</t>
  </si>
  <si>
    <t>asymmetric neuroblast division</t>
  </si>
  <si>
    <t>GO:0055060</t>
  </si>
  <si>
    <t>asymmetric neuroblast division resulting in ganglion mother cell formation</t>
  </si>
  <si>
    <t>GO:0055062</t>
  </si>
  <si>
    <t>phosphate ion homeostasis</t>
  </si>
  <si>
    <t>GO:0055065</t>
  </si>
  <si>
    <t>metal ion homeostasis</t>
  </si>
  <si>
    <t>GO:0055067</t>
  </si>
  <si>
    <t>monovalent inorganic cation homeostasis</t>
  </si>
  <si>
    <t>GO:0055069</t>
  </si>
  <si>
    <t>zinc ion homeostasis</t>
  </si>
  <si>
    <t>GO:0055070</t>
  </si>
  <si>
    <t>copper ion homeostasis</t>
  </si>
  <si>
    <t>GO:0055072</t>
  </si>
  <si>
    <t>iron ion homeostasis</t>
  </si>
  <si>
    <t>GO:0055074</t>
  </si>
  <si>
    <t>calcium ion homeostasis</t>
  </si>
  <si>
    <t>GO:0055076</t>
  </si>
  <si>
    <t>transition metal ion homeostasis</t>
  </si>
  <si>
    <t>GO:0055080</t>
  </si>
  <si>
    <t>cation homeostasis</t>
  </si>
  <si>
    <t>GO:0055081</t>
  </si>
  <si>
    <t>anion homeostasis</t>
  </si>
  <si>
    <t>GO:0055082</t>
  </si>
  <si>
    <t>cellular chemical homeostasis</t>
  </si>
  <si>
    <t>GO:0055083</t>
  </si>
  <si>
    <t>monovalent inorganic anion homeostasis</t>
  </si>
  <si>
    <t>GO:0055085</t>
  </si>
  <si>
    <t>transmembrane transport</t>
  </si>
  <si>
    <t>GO:0055086</t>
  </si>
  <si>
    <t>nucleobase-containing small molecule metabolic process</t>
  </si>
  <si>
    <t>GO:0055087</t>
  </si>
  <si>
    <t>Ski complex</t>
  </si>
  <si>
    <t>GO:0055088</t>
  </si>
  <si>
    <t>lipid homeostasis</t>
  </si>
  <si>
    <t>GO:0055089</t>
  </si>
  <si>
    <t>fatty acid homeostasis</t>
  </si>
  <si>
    <t>GO:0055090</t>
  </si>
  <si>
    <t>acylglycerol homeostasis</t>
  </si>
  <si>
    <t>GO:0055091</t>
  </si>
  <si>
    <t>phospholipid homeostasis</t>
  </si>
  <si>
    <t>GO:0055092</t>
  </si>
  <si>
    <t>sterol homeostasis</t>
  </si>
  <si>
    <t>GO:0055093</t>
  </si>
  <si>
    <t>response to hyperoxia</t>
  </si>
  <si>
    <t>GO:0055105</t>
  </si>
  <si>
    <t>ubiquitin-protein transferase inhibitor activity</t>
  </si>
  <si>
    <t>GO:0055106</t>
  </si>
  <si>
    <t>ubiquitin-protein transferase regulator activity</t>
  </si>
  <si>
    <t>GO:0055114</t>
  </si>
  <si>
    <t>obsolete oxidation-reduction process</t>
  </si>
  <si>
    <t>GO:0055115</t>
  </si>
  <si>
    <t>entry into diapause</t>
  </si>
  <si>
    <t>GO:0055116</t>
  </si>
  <si>
    <t>entry into reproductive diapause</t>
  </si>
  <si>
    <t>GO:0055120</t>
  </si>
  <si>
    <t>striated muscle dense body</t>
  </si>
  <si>
    <t>GO:0055123</t>
  </si>
  <si>
    <t>digestive system development</t>
  </si>
  <si>
    <t>GO:0060004</t>
  </si>
  <si>
    <t>reflex</t>
  </si>
  <si>
    <t>GO:0060012</t>
  </si>
  <si>
    <t>synaptic transmission, glycinergic</t>
  </si>
  <si>
    <t>GO:0060024</t>
  </si>
  <si>
    <t>rhythmic synaptic transmission</t>
  </si>
  <si>
    <t>GO:0060025</t>
  </si>
  <si>
    <t>regulation of synaptic activity</t>
  </si>
  <si>
    <t>GO:0060026</t>
  </si>
  <si>
    <t>convergent extension</t>
  </si>
  <si>
    <t>GO:0060027</t>
  </si>
  <si>
    <t>convergent extension involved in gastrulation</t>
  </si>
  <si>
    <t>GO:0060031</t>
  </si>
  <si>
    <t>mediolateral intercalation</t>
  </si>
  <si>
    <t>GO:0060033</t>
  </si>
  <si>
    <t>anatomical structure regression</t>
  </si>
  <si>
    <t>GO:0060039</t>
  </si>
  <si>
    <t>pericardium development</t>
  </si>
  <si>
    <t>GO:0060041</t>
  </si>
  <si>
    <t>retina development in camera-type eye</t>
  </si>
  <si>
    <t>GO:0060042</t>
  </si>
  <si>
    <t>retina morphogenesis in camera-type eye</t>
  </si>
  <si>
    <t>GO:0060047</t>
  </si>
  <si>
    <t>heart contraction</t>
  </si>
  <si>
    <t>GO:0060048</t>
  </si>
  <si>
    <t>cardiac muscle contraction</t>
  </si>
  <si>
    <t>GO:0060049</t>
  </si>
  <si>
    <t>regulation of protein glycosylation</t>
  </si>
  <si>
    <t>GO:0060050</t>
  </si>
  <si>
    <t>positive regulation of protein glycosylation</t>
  </si>
  <si>
    <t>GO:0060052</t>
  </si>
  <si>
    <t>neurofilament cytoskeleton organization</t>
  </si>
  <si>
    <t>GO:0060066</t>
  </si>
  <si>
    <t>oviduct development</t>
  </si>
  <si>
    <t>GO:0060070</t>
  </si>
  <si>
    <t>canonical Wnt signaling pathway</t>
  </si>
  <si>
    <t>GO:0060071</t>
  </si>
  <si>
    <t>Wnt signaling pathway, planar cell polarity pathway</t>
  </si>
  <si>
    <t>GO:0060072</t>
  </si>
  <si>
    <t>large conductance calcium-activated potassium channel activity</t>
  </si>
  <si>
    <t>GO:0060074</t>
  </si>
  <si>
    <t>synapse maturation</t>
  </si>
  <si>
    <t>GO:0060078</t>
  </si>
  <si>
    <t>regulation of postsynaptic membrane potential</t>
  </si>
  <si>
    <t>GO:0060079</t>
  </si>
  <si>
    <t>excitatory postsynaptic potential</t>
  </si>
  <si>
    <t>GO:0060086</t>
  </si>
  <si>
    <t>circadian temperature homeostasis</t>
  </si>
  <si>
    <t>GO:0060089</t>
  </si>
  <si>
    <t>molecular transducer activity</t>
  </si>
  <si>
    <t>GO:0060090</t>
  </si>
  <si>
    <t>molecular adaptor activity</t>
  </si>
  <si>
    <t>GO:0060142</t>
  </si>
  <si>
    <t>regulation of syncytium formation by plasma membrane fusion</t>
  </si>
  <si>
    <t>GO:0060143</t>
  </si>
  <si>
    <t>positive regulation of syncytium formation by plasma membrane fusion</t>
  </si>
  <si>
    <t>GO:0060147</t>
  </si>
  <si>
    <t>regulation of posttranscriptional gene silencing</t>
  </si>
  <si>
    <t>GO:0060148</t>
  </si>
  <si>
    <t>positive regulation of posttranscriptional gene silencing</t>
  </si>
  <si>
    <t>GO:0060149</t>
  </si>
  <si>
    <t>negative regulation of posttranscriptional gene silencing</t>
  </si>
  <si>
    <t>GO:0060158</t>
  </si>
  <si>
    <t>phospholipase C-activating dopamine receptor signaling pathway</t>
  </si>
  <si>
    <t>GO:0060159</t>
  </si>
  <si>
    <t>regulation of dopamine receptor signaling pathway</t>
  </si>
  <si>
    <t>GO:0060170</t>
  </si>
  <si>
    <t>ciliary membrane</t>
  </si>
  <si>
    <t>GO:0060173</t>
  </si>
  <si>
    <t>limb development</t>
  </si>
  <si>
    <t>GO:0060179</t>
  </si>
  <si>
    <t>male mating behavior</t>
  </si>
  <si>
    <t>GO:0060180</t>
  </si>
  <si>
    <t>female mating behavior</t>
  </si>
  <si>
    <t>GO:0060184</t>
  </si>
  <si>
    <t>cell cycle switching</t>
  </si>
  <si>
    <t>GO:0060187</t>
  </si>
  <si>
    <t>cell pole</t>
  </si>
  <si>
    <t>GO:0060188</t>
  </si>
  <si>
    <t>regulation of protein desumoylation</t>
  </si>
  <si>
    <t>GO:0060189</t>
  </si>
  <si>
    <t>positive regulation of protein desumoylation</t>
  </si>
  <si>
    <t>GO:0060191</t>
  </si>
  <si>
    <t>regulation of lipase activity</t>
  </si>
  <si>
    <t>GO:0060193</t>
  </si>
  <si>
    <t>positive regulation of lipase activity</t>
  </si>
  <si>
    <t>GO:0060211</t>
  </si>
  <si>
    <t>regulation of nuclear-transcribed mRNA poly(A) tail shortening</t>
  </si>
  <si>
    <t>GO:0060213</t>
  </si>
  <si>
    <t>positive regulation of nuclear-transcribed mRNA poly(A) tail shortening</t>
  </si>
  <si>
    <t>GO:0060219</t>
  </si>
  <si>
    <t>camera-type eye photoreceptor cell differentiation</t>
  </si>
  <si>
    <t>GO:0060222</t>
  </si>
  <si>
    <t>regulation of retinal cone cell fate commitment</t>
  </si>
  <si>
    <t>GO:0060232</t>
  </si>
  <si>
    <t>delamination</t>
  </si>
  <si>
    <t>GO:0060233</t>
  </si>
  <si>
    <t>oenocyte delamination</t>
  </si>
  <si>
    <t>GO:0060236</t>
  </si>
  <si>
    <t>regulation of mitotic spindle organization</t>
  </si>
  <si>
    <t>GO:0060249</t>
  </si>
  <si>
    <t>anatomical structure homeostasis</t>
  </si>
  <si>
    <t>GO:0060250</t>
  </si>
  <si>
    <t>germ-line stem-cell niche homeostasis</t>
  </si>
  <si>
    <t>GO:0060251</t>
  </si>
  <si>
    <t>regulation of glial cell proliferation</t>
  </si>
  <si>
    <t>GO:0060252</t>
  </si>
  <si>
    <t>positive regulation of glial cell proliferation</t>
  </si>
  <si>
    <t>GO:0060253</t>
  </si>
  <si>
    <t>negative regulation of glial cell proliferation</t>
  </si>
  <si>
    <t>GO:0060255</t>
  </si>
  <si>
    <t>regulation of macromolecule metabolic process</t>
  </si>
  <si>
    <t>GO:0060259</t>
  </si>
  <si>
    <t>regulation of feeding behavior</t>
  </si>
  <si>
    <t>GO:0060260</t>
  </si>
  <si>
    <t>regulation of transcription initiation from RNA polymerase II promoter</t>
  </si>
  <si>
    <t>GO:0060261</t>
  </si>
  <si>
    <t>positive regulation of transcription initiation from RNA polymerase II promoter</t>
  </si>
  <si>
    <t>GO:0060269</t>
  </si>
  <si>
    <t>centripetally migrating follicle cell migration</t>
  </si>
  <si>
    <t>GO:0060271</t>
  </si>
  <si>
    <t>cilium assembly</t>
  </si>
  <si>
    <t>GO:0060278</t>
  </si>
  <si>
    <t>regulation of ovulation</t>
  </si>
  <si>
    <t>GO:0060281</t>
  </si>
  <si>
    <t>regulation of oocyte development</t>
  </si>
  <si>
    <t>GO:0060282</t>
  </si>
  <si>
    <t>positive regulation of oocyte development</t>
  </si>
  <si>
    <t>GO:0060284</t>
  </si>
  <si>
    <t>regulation of cell development</t>
  </si>
  <si>
    <t>GO:0060285</t>
  </si>
  <si>
    <t>cilium-dependent cell motility</t>
  </si>
  <si>
    <t>GO:0060287</t>
  </si>
  <si>
    <t>epithelial cilium movement involved in determination of left/right asymmetry</t>
  </si>
  <si>
    <t>GO:0060288</t>
  </si>
  <si>
    <t>formation of a compartment boundary</t>
  </si>
  <si>
    <t>GO:0060289</t>
  </si>
  <si>
    <t>compartment boundary maintenance</t>
  </si>
  <si>
    <t>GO:0060291</t>
  </si>
  <si>
    <t>long-term synaptic potentiation</t>
  </si>
  <si>
    <t>GO:0060292</t>
  </si>
  <si>
    <t>long-term synaptic depression</t>
  </si>
  <si>
    <t>GO:0060293</t>
  </si>
  <si>
    <t>germ plasm</t>
  </si>
  <si>
    <t>GO:0060294</t>
  </si>
  <si>
    <t>cilium movement involved in cell motility</t>
  </si>
  <si>
    <t>GO:0060297</t>
  </si>
  <si>
    <t>regulation of sarcomere organization</t>
  </si>
  <si>
    <t>GO:0060298</t>
  </si>
  <si>
    <t>positive regulation of sarcomere organization</t>
  </si>
  <si>
    <t>GO:0060305</t>
  </si>
  <si>
    <t>regulation of cell diameter</t>
  </si>
  <si>
    <t>GO:0060308</t>
  </si>
  <si>
    <t>GTP cyclohydrolase I regulator activity</t>
  </si>
  <si>
    <t>GO:0060322</t>
  </si>
  <si>
    <t>head development</t>
  </si>
  <si>
    <t>GO:0060323</t>
  </si>
  <si>
    <t>head morphogenesis</t>
  </si>
  <si>
    <t>GO:0060326</t>
  </si>
  <si>
    <t>cell chemotaxis</t>
  </si>
  <si>
    <t>GO:0060341</t>
  </si>
  <si>
    <t>regulation of cellular localization</t>
  </si>
  <si>
    <t>GO:0060359</t>
  </si>
  <si>
    <t>response to ammonium ion</t>
  </si>
  <si>
    <t>GO:0060361</t>
  </si>
  <si>
    <t>flight</t>
  </si>
  <si>
    <t>GO:0060384</t>
  </si>
  <si>
    <t>innervation</t>
  </si>
  <si>
    <t>GO:0060385</t>
  </si>
  <si>
    <t>axonogenesis involved in innervation</t>
  </si>
  <si>
    <t>GO:0060386</t>
  </si>
  <si>
    <t>synapse assembly involved in innervation</t>
  </si>
  <si>
    <t>GO:0060388</t>
  </si>
  <si>
    <t>vitelline envelope</t>
  </si>
  <si>
    <t>GO:0060393</t>
  </si>
  <si>
    <t>regulation of pathway-restricted SMAD protein phosphorylation</t>
  </si>
  <si>
    <t>GO:0060395</t>
  </si>
  <si>
    <t>SMAD protein signal transduction</t>
  </si>
  <si>
    <t>GO:0060401</t>
  </si>
  <si>
    <t>cytosolic calcium ion transport</t>
  </si>
  <si>
    <t>GO:0060402</t>
  </si>
  <si>
    <t>calcium ion transport into cytosol</t>
  </si>
  <si>
    <t>GO:0060415</t>
  </si>
  <si>
    <t>muscle tissue morphogenesis</t>
  </si>
  <si>
    <t>GO:0060429</t>
  </si>
  <si>
    <t>epithelium development</t>
  </si>
  <si>
    <t>GO:0060438</t>
  </si>
  <si>
    <t>trachea development</t>
  </si>
  <si>
    <t>GO:0060439</t>
  </si>
  <si>
    <t>trachea morphogenesis</t>
  </si>
  <si>
    <t>GO:0060446</t>
  </si>
  <si>
    <t>branching involved in open tracheal system development</t>
  </si>
  <si>
    <t>GO:0060465</t>
  </si>
  <si>
    <t>pharynx development</t>
  </si>
  <si>
    <t>GO:0060485</t>
  </si>
  <si>
    <t>mesenchyme development</t>
  </si>
  <si>
    <t>GO:0060491</t>
  </si>
  <si>
    <t>regulation of cell projection assembly</t>
  </si>
  <si>
    <t>GO:0060537</t>
  </si>
  <si>
    <t>muscle tissue development</t>
  </si>
  <si>
    <t>GO:0060538</t>
  </si>
  <si>
    <t>skeletal muscle organ development</t>
  </si>
  <si>
    <t>GO:0060541</t>
  </si>
  <si>
    <t>respiratory system development</t>
  </si>
  <si>
    <t>GO:0060547</t>
  </si>
  <si>
    <t>negative regulation of necrotic cell death</t>
  </si>
  <si>
    <t>GO:0060548</t>
  </si>
  <si>
    <t>negative regulation of cell death</t>
  </si>
  <si>
    <t>GO:0060560</t>
  </si>
  <si>
    <t>developmental growth involved in morphogenesis</t>
  </si>
  <si>
    <t>GO:0060561</t>
  </si>
  <si>
    <t>apoptotic process involved in morphogenesis</t>
  </si>
  <si>
    <t>GO:0060562</t>
  </si>
  <si>
    <t>epithelial tube morphogenesis</t>
  </si>
  <si>
    <t>GO:0060563</t>
  </si>
  <si>
    <t>neuroepithelial cell differentiation</t>
  </si>
  <si>
    <t>GO:0060571</t>
  </si>
  <si>
    <t>morphogenesis of an epithelial fold</t>
  </si>
  <si>
    <t>GO:0060572</t>
  </si>
  <si>
    <t>morphogenesis of an epithelial bud</t>
  </si>
  <si>
    <t>GO:0060573</t>
  </si>
  <si>
    <t>cell fate specification involved in pattern specification</t>
  </si>
  <si>
    <t>GO:0060575</t>
  </si>
  <si>
    <t>intestinal epithelial cell differentiation</t>
  </si>
  <si>
    <t>GO:0060581</t>
  </si>
  <si>
    <t>cell fate commitment involved in pattern specification</t>
  </si>
  <si>
    <t>GO:0060582</t>
  </si>
  <si>
    <t>cell fate determination involved in pattern specification</t>
  </si>
  <si>
    <t>GO:0060586</t>
  </si>
  <si>
    <t>multicellular organismal iron ion homeostasis</t>
  </si>
  <si>
    <t>GO:0060589</t>
  </si>
  <si>
    <t>nucleoside-triphosphatase regulator activity</t>
  </si>
  <si>
    <t>GO:0060590</t>
  </si>
  <si>
    <t>ATPase regulator activity</t>
  </si>
  <si>
    <t>GO:0060612</t>
  </si>
  <si>
    <t>adipose tissue development</t>
  </si>
  <si>
    <t>GO:0060623</t>
  </si>
  <si>
    <t>regulation of chromosome condensation</t>
  </si>
  <si>
    <t>GO:0060625</t>
  </si>
  <si>
    <t>regulation of protein deneddylation</t>
  </si>
  <si>
    <t>GO:0060627</t>
  </si>
  <si>
    <t>regulation of vesicle-mediated transport</t>
  </si>
  <si>
    <t>GO:0060628</t>
  </si>
  <si>
    <t>regulation of ER to Golgi vesicle-mediated transport</t>
  </si>
  <si>
    <t>GO:0060631</t>
  </si>
  <si>
    <t>regulation of meiosis I</t>
  </si>
  <si>
    <t>GO:0060632</t>
  </si>
  <si>
    <t>regulation of microtubule-based movement</t>
  </si>
  <si>
    <t>GO:0060633</t>
  </si>
  <si>
    <t>negative regulation of transcription initiation from RNA polymerase II promoter</t>
  </si>
  <si>
    <t>GO:0060698</t>
  </si>
  <si>
    <t>endoribonuclease inhibitor activity</t>
  </si>
  <si>
    <t>GO:0060699</t>
  </si>
  <si>
    <t>regulation of endoribonuclease activity</t>
  </si>
  <si>
    <t>GO:0060700</t>
  </si>
  <si>
    <t>regulation of ribonuclease activity</t>
  </si>
  <si>
    <t>GO:0060701</t>
  </si>
  <si>
    <t>negative regulation of ribonuclease activity</t>
  </si>
  <si>
    <t>GO:0060702</t>
  </si>
  <si>
    <t>negative regulation of endoribonuclease activity</t>
  </si>
  <si>
    <t>GO:0060729</t>
  </si>
  <si>
    <t>intestinal epithelial structure maintenance</t>
  </si>
  <si>
    <t>GO:0060786</t>
  </si>
  <si>
    <t>regulation of cell differentiation involved in tissue homeostasis</t>
  </si>
  <si>
    <t>GO:0060788</t>
  </si>
  <si>
    <t>ectodermal placode formation</t>
  </si>
  <si>
    <t>GO:0060795</t>
  </si>
  <si>
    <t>cell fate commitment involved in formation of primary germ layer</t>
  </si>
  <si>
    <t>GO:0060797</t>
  </si>
  <si>
    <t>transforming growth factor beta receptor signaling pathway involved in primary germ layer cell fate commitment</t>
  </si>
  <si>
    <t>GO:0060799</t>
  </si>
  <si>
    <t>transforming growth factor beta receptor signaling pathway involved in endodermal cell fate specification</t>
  </si>
  <si>
    <t>GO:0060810</t>
  </si>
  <si>
    <t>intracellular mRNA localization involved in pattern specification process</t>
  </si>
  <si>
    <t>GO:0060811</t>
  </si>
  <si>
    <t>intracellular mRNA localization involved in anterior/posterior axis specification</t>
  </si>
  <si>
    <t>GO:0060814</t>
  </si>
  <si>
    <t>posterior mRNA localization involved in anterior/posterior axis specification</t>
  </si>
  <si>
    <t>GO:0060828</t>
  </si>
  <si>
    <t>regulation of canonical Wnt signaling pathway</t>
  </si>
  <si>
    <t>GO:0060856</t>
  </si>
  <si>
    <t>establishment of blood-brain barrier</t>
  </si>
  <si>
    <t>GO:0060857</t>
  </si>
  <si>
    <t>establishment of glial blood-brain barrier</t>
  </si>
  <si>
    <t>GO:0060911</t>
  </si>
  <si>
    <t>cardiac cell fate commitment</t>
  </si>
  <si>
    <t>GO:0060912</t>
  </si>
  <si>
    <t>cardiac cell fate specification</t>
  </si>
  <si>
    <t>GO:0060913</t>
  </si>
  <si>
    <t>cardiac cell fate determination</t>
  </si>
  <si>
    <t>GO:0060914</t>
  </si>
  <si>
    <t>heart formation</t>
  </si>
  <si>
    <t>GO:0060962</t>
  </si>
  <si>
    <t>regulation of ribosomal protein gene transcription by RNA polymerase II</t>
  </si>
  <si>
    <t>GO:0060963</t>
  </si>
  <si>
    <t>positive regulation of ribosomal protein gene transcription by RNA polymerase II</t>
  </si>
  <si>
    <t>GO:0060964</t>
  </si>
  <si>
    <t>regulation of gene silencing by miRNA</t>
  </si>
  <si>
    <t>GO:0060965</t>
  </si>
  <si>
    <t>negative regulation of gene silencing by miRNA</t>
  </si>
  <si>
    <t>GO:0060966</t>
  </si>
  <si>
    <t>regulation of gene silencing by RNA</t>
  </si>
  <si>
    <t>GO:0060967</t>
  </si>
  <si>
    <t>negative regulation of gene silencing by RNA</t>
  </si>
  <si>
    <t>GO:0060968</t>
  </si>
  <si>
    <t>regulation of gene silencing</t>
  </si>
  <si>
    <t>GO:0060969</t>
  </si>
  <si>
    <t>negative regulation of gene silencing</t>
  </si>
  <si>
    <t>GO:0060972</t>
  </si>
  <si>
    <t>left/right pattern formation</t>
  </si>
  <si>
    <t>GO:0060973</t>
  </si>
  <si>
    <t>cell migration involved in heart development</t>
  </si>
  <si>
    <t>GO:0060996</t>
  </si>
  <si>
    <t>dendritic spine development</t>
  </si>
  <si>
    <t>GO:0060997</t>
  </si>
  <si>
    <t>dendritic spine morphogenesis</t>
  </si>
  <si>
    <t>GO:0061013</t>
  </si>
  <si>
    <t>regulation of mRNA catabolic process</t>
  </si>
  <si>
    <t>GO:0061014</t>
  </si>
  <si>
    <t>positive regulation of mRNA catabolic process</t>
  </si>
  <si>
    <t>GO:0061024</t>
  </si>
  <si>
    <t>membrane organization</t>
  </si>
  <si>
    <t>GO:0061025</t>
  </si>
  <si>
    <t>membrane fusion</t>
  </si>
  <si>
    <t>GO:0061028</t>
  </si>
  <si>
    <t>establishment of endothelial barrier</t>
  </si>
  <si>
    <t>GO:0061031</t>
  </si>
  <si>
    <t>endodermal digestive tract morphogenesis</t>
  </si>
  <si>
    <t>GO:0061040</t>
  </si>
  <si>
    <t>female gonad morphogenesis</t>
  </si>
  <si>
    <t>GO:0061041</t>
  </si>
  <si>
    <t>regulation of wound healing</t>
  </si>
  <si>
    <t>GO:0061057</t>
  </si>
  <si>
    <t>peptidoglycan recognition protein signaling pathway</t>
  </si>
  <si>
    <t>GO:0061058</t>
  </si>
  <si>
    <t>regulation of peptidoglycan recognition protein signaling pathway</t>
  </si>
  <si>
    <t>GO:0061059</t>
  </si>
  <si>
    <t>positive regulation of peptidoglycan recognition protein signaling pathway</t>
  </si>
  <si>
    <t>GO:0061060</t>
  </si>
  <si>
    <t>negative regulation of peptidoglycan recognition protein signaling pathway</t>
  </si>
  <si>
    <t>GO:0061061</t>
  </si>
  <si>
    <t>muscle structure development</t>
  </si>
  <si>
    <t>GO:0061074</t>
  </si>
  <si>
    <t>regulation of neural retina development</t>
  </si>
  <si>
    <t>GO:0061077</t>
  </si>
  <si>
    <t>chaperone-mediated protein folding</t>
  </si>
  <si>
    <t>GO:0061085</t>
  </si>
  <si>
    <t>regulation of histone H3-K27 methylation</t>
  </si>
  <si>
    <t>GO:0061086</t>
  </si>
  <si>
    <t>negative regulation of histone H3-K27 methylation</t>
  </si>
  <si>
    <t>GO:0061088</t>
  </si>
  <si>
    <t>regulation of sequestering of zinc ion</t>
  </si>
  <si>
    <t>GO:0061097</t>
  </si>
  <si>
    <t>regulation of protein tyrosine kinase activity</t>
  </si>
  <si>
    <t>GO:0061098</t>
  </si>
  <si>
    <t>positive regulation of protein tyrosine kinase activity</t>
  </si>
  <si>
    <t>GO:0061099</t>
  </si>
  <si>
    <t>negative regulation of protein tyrosine kinase activity</t>
  </si>
  <si>
    <t>GO:0061101</t>
  </si>
  <si>
    <t>neuroendocrine cell differentiation</t>
  </si>
  <si>
    <t>GO:0061133</t>
  </si>
  <si>
    <t>endopeptidase activator activity</t>
  </si>
  <si>
    <t>GO:0061134</t>
  </si>
  <si>
    <t>peptidase regulator activity</t>
  </si>
  <si>
    <t>GO:0061135</t>
  </si>
  <si>
    <t>endopeptidase regulator activity</t>
  </si>
  <si>
    <t>GO:0061136</t>
  </si>
  <si>
    <t>regulation of proteasomal protein catabolic process</t>
  </si>
  <si>
    <t>GO:0061138</t>
  </si>
  <si>
    <t>morphogenesis of a branching epithelium</t>
  </si>
  <si>
    <t>GO:0061157</t>
  </si>
  <si>
    <t>mRNA destabilization</t>
  </si>
  <si>
    <t>GO:0061158</t>
  </si>
  <si>
    <t>3'-UTR-mediated mRNA destabilization</t>
  </si>
  <si>
    <t>GO:0061162</t>
  </si>
  <si>
    <t>establishment of monopolar cell polarity</t>
  </si>
  <si>
    <t>GO:0061172</t>
  </si>
  <si>
    <t>regulation of establishment of bipolar cell polarity</t>
  </si>
  <si>
    <t>GO:0061174</t>
  </si>
  <si>
    <t>type I terminal bouton</t>
  </si>
  <si>
    <t>GO:0061175</t>
  </si>
  <si>
    <t>type II terminal bouton</t>
  </si>
  <si>
    <t>GO:0061176</t>
  </si>
  <si>
    <t>type Ib terminal bouton</t>
  </si>
  <si>
    <t>GO:0061177</t>
  </si>
  <si>
    <t>type Is terminal bouton</t>
  </si>
  <si>
    <t>GO:0061245</t>
  </si>
  <si>
    <t>establishment or maintenance of bipolar cell polarity</t>
  </si>
  <si>
    <t>GO:0061306</t>
  </si>
  <si>
    <t>DNA strand renaturation involved in double-strand break repair</t>
  </si>
  <si>
    <t>GO:0061311</t>
  </si>
  <si>
    <t>cell surface receptor signaling pathway involved in heart development</t>
  </si>
  <si>
    <t>GO:0061316</t>
  </si>
  <si>
    <t>canonical Wnt signaling pathway involved in heart development</t>
  </si>
  <si>
    <t>GO:0061318</t>
  </si>
  <si>
    <t>renal filtration cell differentiation</t>
  </si>
  <si>
    <t>GO:0061319</t>
  </si>
  <si>
    <t>nephrocyte differentiation</t>
  </si>
  <si>
    <t>GO:0061320</t>
  </si>
  <si>
    <t>pericardial nephrocyte differentiation</t>
  </si>
  <si>
    <t>GO:0061321</t>
  </si>
  <si>
    <t>garland nephrocyte differentiation</t>
  </si>
  <si>
    <t>GO:0061326</t>
  </si>
  <si>
    <t>renal tubule development</t>
  </si>
  <si>
    <t>GO:0061327</t>
  </si>
  <si>
    <t>anterior Malpighian tubule development</t>
  </si>
  <si>
    <t>GO:0061328</t>
  </si>
  <si>
    <t>posterior Malpighian tubule development</t>
  </si>
  <si>
    <t>GO:0061330</t>
  </si>
  <si>
    <t>Malpighian tubule stellate cell differentiation</t>
  </si>
  <si>
    <t>GO:0061331</t>
  </si>
  <si>
    <t>epithelial cell proliferation involved in Malpighian tubule morphogenesis</t>
  </si>
  <si>
    <t>GO:0061332</t>
  </si>
  <si>
    <t>Malpighian tubule bud morphogenesis</t>
  </si>
  <si>
    <t>GO:0061333</t>
  </si>
  <si>
    <t>renal tubule morphogenesis</t>
  </si>
  <si>
    <t>GO:0061334</t>
  </si>
  <si>
    <t>cell rearrangement involved in Malpighian tubule morphogenesis</t>
  </si>
  <si>
    <t>GO:0061336</t>
  </si>
  <si>
    <t>cell morphogenesis involved in Malpighian tubule morphogenesis</t>
  </si>
  <si>
    <t>GO:0061339</t>
  </si>
  <si>
    <t>establishment or maintenance of monopolar cell polarity</t>
  </si>
  <si>
    <t>GO:0061343</t>
  </si>
  <si>
    <t>cell adhesion involved in heart morphogenesis</t>
  </si>
  <si>
    <t>GO:0061351</t>
  </si>
  <si>
    <t>neural precursor cell proliferation</t>
  </si>
  <si>
    <t>GO:0061352</t>
  </si>
  <si>
    <t>cell chemotaxis involved in Malpighian tubule morphogenesis</t>
  </si>
  <si>
    <t>GO:0061353</t>
  </si>
  <si>
    <t>BMP signaling pathway involved in Malpighian tubule cell chemotaxis</t>
  </si>
  <si>
    <t>GO:0061355</t>
  </si>
  <si>
    <t>Wnt protein secretion</t>
  </si>
  <si>
    <t>GO:0061356</t>
  </si>
  <si>
    <t>regulation of Wnt protein secretion</t>
  </si>
  <si>
    <t>GO:0061357</t>
  </si>
  <si>
    <t>positive regulation of Wnt protein secretion</t>
  </si>
  <si>
    <t>GO:0061382</t>
  </si>
  <si>
    <t>Malpighian tubule tip cell differentiation</t>
  </si>
  <si>
    <t>GO:0061387</t>
  </si>
  <si>
    <t>regulation of extent of cell growth</t>
  </si>
  <si>
    <t>GO:0061448</t>
  </si>
  <si>
    <t>connective tissue development</t>
  </si>
  <si>
    <t>GO:0061458</t>
  </si>
  <si>
    <t>reproductive system development</t>
  </si>
  <si>
    <t>GO:0061462</t>
  </si>
  <si>
    <t>protein localization to lysosome</t>
  </si>
  <si>
    <t>GO:0061502</t>
  </si>
  <si>
    <t>early endosome to recycling endosome transport</t>
  </si>
  <si>
    <t>GO:0061512</t>
  </si>
  <si>
    <t>protein localization to cilium</t>
  </si>
  <si>
    <t>GO:0061525</t>
  </si>
  <si>
    <t>hindgut development</t>
  </si>
  <si>
    <t>GO:0061541</t>
  </si>
  <si>
    <t>rhabdomere morphogenesis</t>
  </si>
  <si>
    <t>GO:0061564</t>
  </si>
  <si>
    <t>axon development</t>
  </si>
  <si>
    <t>GO:0061572</t>
  </si>
  <si>
    <t>actin filament bundle organization</t>
  </si>
  <si>
    <t>GO:0061578</t>
  </si>
  <si>
    <t>Lys63-specific deubiquitinase activity</t>
  </si>
  <si>
    <t>GO:0061586</t>
  </si>
  <si>
    <t>positive regulation of transcription by transcription factor localization</t>
  </si>
  <si>
    <t>GO:0061598</t>
  </si>
  <si>
    <t>molybdopterin adenylyltransferase activity</t>
  </si>
  <si>
    <t>GO:0061599</t>
  </si>
  <si>
    <t>molybdopterin molybdotransferase activity</t>
  </si>
  <si>
    <t>GO:0061615</t>
  </si>
  <si>
    <t>glycolytic process through fructose-6-phosphate</t>
  </si>
  <si>
    <t>GO:0061620</t>
  </si>
  <si>
    <t>glycolytic process through glucose-6-phosphate</t>
  </si>
  <si>
    <t>GO:0061621</t>
  </si>
  <si>
    <t>canonical glycolysis</t>
  </si>
  <si>
    <t>GO:0061629</t>
  </si>
  <si>
    <t>RNA polymerase II-specific DNA-binding transcription factor binding</t>
  </si>
  <si>
    <t>GO:0061630</t>
  </si>
  <si>
    <t>ubiquitin protein ligase activity</t>
  </si>
  <si>
    <t>GO:0061631</t>
  </si>
  <si>
    <t>ubiquitin conjugating enzyme activity</t>
  </si>
  <si>
    <t>GO:0061638</t>
  </si>
  <si>
    <t>CENP-A containing chromatin</t>
  </si>
  <si>
    <t>GO:0061640</t>
  </si>
  <si>
    <t>cytoskeleton-dependent cytokinesis</t>
  </si>
  <si>
    <t>GO:0061641</t>
  </si>
  <si>
    <t>CENP-A containing chromatin organization</t>
  </si>
  <si>
    <t>GO:0061643</t>
  </si>
  <si>
    <t>chemorepulsion of axon</t>
  </si>
  <si>
    <t>GO:0061646</t>
  </si>
  <si>
    <t>positive regulation of glutamate neurotransmitter secretion in response to membrane depolarization</t>
  </si>
  <si>
    <t>GO:0061647</t>
  </si>
  <si>
    <t>histone H3-K9 modification</t>
  </si>
  <si>
    <t>GO:0061650</t>
  </si>
  <si>
    <t>ubiquitin-like protein conjugating enzyme activity</t>
  </si>
  <si>
    <t>GO:0061659</t>
  </si>
  <si>
    <t>ubiquitin-like protein ligase activity</t>
  </si>
  <si>
    <t>GO:0061663</t>
  </si>
  <si>
    <t>NEDD8 ligase activity</t>
  </si>
  <si>
    <t>GO:0061665</t>
  </si>
  <si>
    <t>SUMO ligase activity</t>
  </si>
  <si>
    <t>GO:0061668</t>
  </si>
  <si>
    <t>mitochondrial ribosome assembly</t>
  </si>
  <si>
    <t>GO:0061670</t>
  </si>
  <si>
    <t>evoked neurotransmitter secretion</t>
  </si>
  <si>
    <t>GO:0061673</t>
  </si>
  <si>
    <t>mitotic spindle astral microtubule</t>
  </si>
  <si>
    <t>GO:0061687</t>
  </si>
  <si>
    <t>detoxification of inorganic compound</t>
  </si>
  <si>
    <t>GO:0061689</t>
  </si>
  <si>
    <t>tricellular tight junction</t>
  </si>
  <si>
    <t>GO:0061695</t>
  </si>
  <si>
    <t>transferase complex, transferring phosphorus-containing groups</t>
  </si>
  <si>
    <t>GO:0061700</t>
  </si>
  <si>
    <t>GATOR2 complex</t>
  </si>
  <si>
    <t>GO:0061709</t>
  </si>
  <si>
    <t>reticulophagy</t>
  </si>
  <si>
    <t>GO:0061718</t>
  </si>
  <si>
    <t>glucose catabolic process to pyruvate</t>
  </si>
  <si>
    <t>GO:0061723</t>
  </si>
  <si>
    <t>glycophagy</t>
  </si>
  <si>
    <t>GO:0061726</t>
  </si>
  <si>
    <t>mitochondrion disassembly</t>
  </si>
  <si>
    <t>GO:0061731</t>
  </si>
  <si>
    <t>ribonucleoside-diphosphate reductase activity</t>
  </si>
  <si>
    <t>GO:0061733</t>
  </si>
  <si>
    <t>peptide-lysine-N-acetyltransferase activity</t>
  </si>
  <si>
    <t>GO:0061738</t>
  </si>
  <si>
    <t>late endosomal microautophagy</t>
  </si>
  <si>
    <t>GO:0061770</t>
  </si>
  <si>
    <t>translation elongation factor binding</t>
  </si>
  <si>
    <t>GO:0061774</t>
  </si>
  <si>
    <t>cohesin unloading</t>
  </si>
  <si>
    <t>GO:0061778</t>
  </si>
  <si>
    <t>intracellular chloride channel activity</t>
  </si>
  <si>
    <t>GO:0061780</t>
  </si>
  <si>
    <t>mitotic cohesin loading</t>
  </si>
  <si>
    <t>GO:0061781</t>
  </si>
  <si>
    <t>mitotic cohesin unloading</t>
  </si>
  <si>
    <t>GO:0061783</t>
  </si>
  <si>
    <t>peptidoglycan muralytic activity</t>
  </si>
  <si>
    <t>GO:0061798</t>
  </si>
  <si>
    <t>GTP 3',8'-cyclase activity</t>
  </si>
  <si>
    <t>GO:0061799</t>
  </si>
  <si>
    <t>cyclic pyranopterin monophosphate synthase activity</t>
  </si>
  <si>
    <t>GO:0061815</t>
  </si>
  <si>
    <t>ubiquitinyl hydrolase activity, acting on linear ubiquitin</t>
  </si>
  <si>
    <t>GO:0061822</t>
  </si>
  <si>
    <t>ciliary cap</t>
  </si>
  <si>
    <t>GO:0061824</t>
  </si>
  <si>
    <t>cytosolic ciliogenesis</t>
  </si>
  <si>
    <t>GO:0061842</t>
  </si>
  <si>
    <t>microtubule organizing center localization</t>
  </si>
  <si>
    <t>GO:0061844</t>
  </si>
  <si>
    <t>antimicrobial humoral immune response mediated by antimicrobial peptide</t>
  </si>
  <si>
    <t>GO:0061845</t>
  </si>
  <si>
    <t>neuron projection branch point</t>
  </si>
  <si>
    <t>GO:0061864</t>
  </si>
  <si>
    <t>basement membrane constituent secretion</t>
  </si>
  <si>
    <t>GO:0061865</t>
  </si>
  <si>
    <t>polarized secretion of basement membrane proteins in epithelium</t>
  </si>
  <si>
    <t>GO:0061867</t>
  </si>
  <si>
    <t>establishment of mitotic spindle asymmetry</t>
  </si>
  <si>
    <t>GO:0061883</t>
  </si>
  <si>
    <t>clathrin-dependent endocytosis involved in vitellogenesis</t>
  </si>
  <si>
    <t>GO:0061912</t>
  </si>
  <si>
    <t>selective autophagy</t>
  </si>
  <si>
    <t>GO:0061919</t>
  </si>
  <si>
    <t>process utilizing autophagic mechanism</t>
  </si>
  <si>
    <t>GO:0061929</t>
  </si>
  <si>
    <t>gamma-glutamylaminecyclotransferase activity</t>
  </si>
  <si>
    <t>GO:0061945</t>
  </si>
  <si>
    <t>regulation of protein K48-linked ubiquitination</t>
  </si>
  <si>
    <t>GO:0061951</t>
  </si>
  <si>
    <t>establishment of protein localization to plasma membrane</t>
  </si>
  <si>
    <t>GO:0061980</t>
  </si>
  <si>
    <t>regulatory RNA binding</t>
  </si>
  <si>
    <t>GO:0061982</t>
  </si>
  <si>
    <t>meiosis I cell cycle process</t>
  </si>
  <si>
    <t>GO:0061983</t>
  </si>
  <si>
    <t>meiosis II cell cycle process</t>
  </si>
  <si>
    <t>GO:0061988</t>
  </si>
  <si>
    <t>karyosome formation</t>
  </si>
  <si>
    <t>GO:0062012</t>
  </si>
  <si>
    <t>regulation of small molecule metabolic process</t>
  </si>
  <si>
    <t>GO:0062013</t>
  </si>
  <si>
    <t>positive regulation of small molecule metabolic process</t>
  </si>
  <si>
    <t>GO:0062023</t>
  </si>
  <si>
    <t>collagen-containing extracellular matrix</t>
  </si>
  <si>
    <t>GO:0062033</t>
  </si>
  <si>
    <t>positive regulation of mitotic sister chromatid segregation</t>
  </si>
  <si>
    <t>GO:0065001</t>
  </si>
  <si>
    <t>specification of axis polarity</t>
  </si>
  <si>
    <t>GO:0065002</t>
  </si>
  <si>
    <t>intracellular protein transmembrane transport</t>
  </si>
  <si>
    <t>GO:0065003</t>
  </si>
  <si>
    <t>protein-containing complex assembly</t>
  </si>
  <si>
    <t>GO:0065004</t>
  </si>
  <si>
    <t>protein-DNA complex assembly</t>
  </si>
  <si>
    <t>GO:0065007</t>
  </si>
  <si>
    <t>biological regulation</t>
  </si>
  <si>
    <t>GO:0065008</t>
  </si>
  <si>
    <t>regulation of biological quality</t>
  </si>
  <si>
    <t>GO:0065009</t>
  </si>
  <si>
    <t>regulation of molecular function</t>
  </si>
  <si>
    <t>GO:0070001</t>
  </si>
  <si>
    <t>aspartic-type peptidase activity</t>
  </si>
  <si>
    <t>GO:0070003</t>
  </si>
  <si>
    <t>threonine-type peptidase activity</t>
  </si>
  <si>
    <t>GO:0070006</t>
  </si>
  <si>
    <t>metalloaminopeptidase activity</t>
  </si>
  <si>
    <t>GO:0070008</t>
  </si>
  <si>
    <t>serine-type exopeptidase activity</t>
  </si>
  <si>
    <t>GO:0070013</t>
  </si>
  <si>
    <t>intracellular organelle lumen</t>
  </si>
  <si>
    <t>GO:0070025</t>
  </si>
  <si>
    <t>carbon monoxide binding</t>
  </si>
  <si>
    <t>GO:0070026</t>
  </si>
  <si>
    <t>nitric oxide binding</t>
  </si>
  <si>
    <t>GO:0070034</t>
  </si>
  <si>
    <t>telomerase RNA binding</t>
  </si>
  <si>
    <t>GO:0070035</t>
  </si>
  <si>
    <t>obsolete purine NTP-dependent helicase activity</t>
  </si>
  <si>
    <t>GO:0070037</t>
  </si>
  <si>
    <t>rRNA (pseudouridine) methyltransferase activity</t>
  </si>
  <si>
    <t>GO:0070039</t>
  </si>
  <si>
    <t>rRNA (guanosine-2'-O-)-methyltransferase activity</t>
  </si>
  <si>
    <t>GO:0070050</t>
  </si>
  <si>
    <t>neuron cellular homeostasis</t>
  </si>
  <si>
    <t>GO:0070059</t>
  </si>
  <si>
    <t>intrinsic apoptotic signaling pathway in response to endoplasmic reticulum stress</t>
  </si>
  <si>
    <t>GO:0070062</t>
  </si>
  <si>
    <t>extracellular exosome</t>
  </si>
  <si>
    <t>GO:0070063</t>
  </si>
  <si>
    <t>RNA polymerase binding</t>
  </si>
  <si>
    <t>GO:0070064</t>
  </si>
  <si>
    <t>proline-rich region binding</t>
  </si>
  <si>
    <t>GO:0070069</t>
  </si>
  <si>
    <t>cytochrome complex</t>
  </si>
  <si>
    <t>GO:0070070</t>
  </si>
  <si>
    <t>proton-transporting V-type ATPase complex assembly</t>
  </si>
  <si>
    <t>GO:0070071</t>
  </si>
  <si>
    <t>proton-transporting two-sector ATPase complex assembly</t>
  </si>
  <si>
    <t>GO:0070072</t>
  </si>
  <si>
    <t>vacuolar proton-transporting V-type ATPase complex assembly</t>
  </si>
  <si>
    <t>GO:0070073</t>
  </si>
  <si>
    <t>clustering of voltage-gated calcium channels</t>
  </si>
  <si>
    <t>GO:0070076</t>
  </si>
  <si>
    <t>histone lysine demethylation</t>
  </si>
  <si>
    <t>GO:0070085</t>
  </si>
  <si>
    <t>glycosylation</t>
  </si>
  <si>
    <t>GO:0070086</t>
  </si>
  <si>
    <t>ubiquitin-dependent endocytosis</t>
  </si>
  <si>
    <t>GO:0070090</t>
  </si>
  <si>
    <t>metaphase plate</t>
  </si>
  <si>
    <t>GO:0070096</t>
  </si>
  <si>
    <t>mitochondrial outer membrane translocase complex assembly</t>
  </si>
  <si>
    <t>GO:0070122</t>
  </si>
  <si>
    <t>isopeptidase activity</t>
  </si>
  <si>
    <t>GO:0070124</t>
  </si>
  <si>
    <t>mitochondrial translational initiation</t>
  </si>
  <si>
    <t>GO:0070125</t>
  </si>
  <si>
    <t>mitochondrial translational elongation</t>
  </si>
  <si>
    <t>GO:0070126</t>
  </si>
  <si>
    <t>mitochondrial translational termination</t>
  </si>
  <si>
    <t>GO:0070127</t>
  </si>
  <si>
    <t>tRNA aminoacylation for mitochondrial protein translation</t>
  </si>
  <si>
    <t>GO:0070129</t>
  </si>
  <si>
    <t>regulation of mitochondrial translation</t>
  </si>
  <si>
    <t>GO:0070131</t>
  </si>
  <si>
    <t>positive regulation of mitochondrial translation</t>
  </si>
  <si>
    <t>GO:0070138</t>
  </si>
  <si>
    <t>ubiquitin-like protein-specific isopeptidase activity</t>
  </si>
  <si>
    <t>GO:0070140</t>
  </si>
  <si>
    <t>SUMO-specific isopeptidase activity</t>
  </si>
  <si>
    <t>GO:0070142</t>
  </si>
  <si>
    <t>synaptic vesicle budding</t>
  </si>
  <si>
    <t>GO:0070150</t>
  </si>
  <si>
    <t>mitochondrial glycyl-tRNA aminoacylation</t>
  </si>
  <si>
    <t>GO:0070158</t>
  </si>
  <si>
    <t>mitochondrial seryl-tRNA aminoacylation</t>
  </si>
  <si>
    <t>GO:0070160</t>
  </si>
  <si>
    <t>tight junction</t>
  </si>
  <si>
    <t>GO:0070161</t>
  </si>
  <si>
    <t>anchoring junction</t>
  </si>
  <si>
    <t>GO:0070180</t>
  </si>
  <si>
    <t>large ribosomal subunit rRNA binding</t>
  </si>
  <si>
    <t>GO:0070181</t>
  </si>
  <si>
    <t>small ribosomal subunit rRNA binding</t>
  </si>
  <si>
    <t>GO:0070182</t>
  </si>
  <si>
    <t>DNA polymerase binding</t>
  </si>
  <si>
    <t>GO:0070184</t>
  </si>
  <si>
    <t>mitochondrial tyrosyl-tRNA aminoacylation</t>
  </si>
  <si>
    <t>GO:0070189</t>
  </si>
  <si>
    <t>kynurenine metabolic process</t>
  </si>
  <si>
    <t>GO:0070192</t>
  </si>
  <si>
    <t>chromosome organization involved in meiotic cell cycle</t>
  </si>
  <si>
    <t>GO:0070193</t>
  </si>
  <si>
    <t>synaptonemal complex organization</t>
  </si>
  <si>
    <t>GO:0070194</t>
  </si>
  <si>
    <t>synaptonemal complex disassembly</t>
  </si>
  <si>
    <t>GO:0070201</t>
  </si>
  <si>
    <t>regulation of establishment of protein localization</t>
  </si>
  <si>
    <t>GO:0070206</t>
  </si>
  <si>
    <t>protein trimerization</t>
  </si>
  <si>
    <t>GO:0070207</t>
  </si>
  <si>
    <t>protein homotrimerization</t>
  </si>
  <si>
    <t>GO:0070212</t>
  </si>
  <si>
    <t>protein poly-ADP-ribosylation</t>
  </si>
  <si>
    <t>GO:0070252</t>
  </si>
  <si>
    <t>actin-mediated cell contraction</t>
  </si>
  <si>
    <t>GO:0070259</t>
  </si>
  <si>
    <t>tyrosyl-DNA phosphodiesterase activity</t>
  </si>
  <si>
    <t>GO:0070262</t>
  </si>
  <si>
    <t>peptidyl-serine dephosphorylation</t>
  </si>
  <si>
    <t>GO:0070273</t>
  </si>
  <si>
    <t>phosphatidylinositol-4-phosphate binding</t>
  </si>
  <si>
    <t>GO:0070274</t>
  </si>
  <si>
    <t>RES complex</t>
  </si>
  <si>
    <t>GO:0070278</t>
  </si>
  <si>
    <t>extracellular matrix constituent secretion</t>
  </si>
  <si>
    <t>GO:0070279</t>
  </si>
  <si>
    <t>vitamin B6 binding</t>
  </si>
  <si>
    <t>GO:0070285</t>
  </si>
  <si>
    <t>pigment cell development</t>
  </si>
  <si>
    <t>GO:0070286</t>
  </si>
  <si>
    <t>axonemal dynein complex assembly</t>
  </si>
  <si>
    <t>GO:0070288</t>
  </si>
  <si>
    <t>ferritin complex</t>
  </si>
  <si>
    <t>GO:0070293</t>
  </si>
  <si>
    <t>renal absorption</t>
  </si>
  <si>
    <t>GO:0070300</t>
  </si>
  <si>
    <t>phosphatidic acid binding</t>
  </si>
  <si>
    <t>GO:0070301</t>
  </si>
  <si>
    <t>cellular response to hydrogen peroxide</t>
  </si>
  <si>
    <t>GO:0070302</t>
  </si>
  <si>
    <t>regulation of stress-activated protein kinase signaling cascade</t>
  </si>
  <si>
    <t>GO:0070303</t>
  </si>
  <si>
    <t>negative regulation of stress-activated protein kinase signaling cascade</t>
  </si>
  <si>
    <t>GO:0070304</t>
  </si>
  <si>
    <t>positive regulation of stress-activated protein kinase signaling cascade</t>
  </si>
  <si>
    <t>GO:0070314</t>
  </si>
  <si>
    <t>G1 to G0 transition</t>
  </si>
  <si>
    <t>GO:0070325</t>
  </si>
  <si>
    <t>lipoprotein particle receptor binding</t>
  </si>
  <si>
    <t>GO:0070328</t>
  </si>
  <si>
    <t>triglyceride homeostasis</t>
  </si>
  <si>
    <t>GO:0070344</t>
  </si>
  <si>
    <t>regulation of fat cell proliferation</t>
  </si>
  <si>
    <t>GO:0070345</t>
  </si>
  <si>
    <t>negative regulation of fat cell proliferation</t>
  </si>
  <si>
    <t>GO:0070346</t>
  </si>
  <si>
    <t>positive regulation of fat cell proliferation</t>
  </si>
  <si>
    <t>GO:0070371</t>
  </si>
  <si>
    <t>ERK1 and ERK2 cascade</t>
  </si>
  <si>
    <t>GO:0070372</t>
  </si>
  <si>
    <t>regulation of ERK1 and ERK2 cascade</t>
  </si>
  <si>
    <t>GO:0070373</t>
  </si>
  <si>
    <t>negative regulation of ERK1 and ERK2 cascade</t>
  </si>
  <si>
    <t>GO:0070374</t>
  </si>
  <si>
    <t>positive regulation of ERK1 and ERK2 cascade</t>
  </si>
  <si>
    <t>GO:0070379</t>
  </si>
  <si>
    <t>high mobility group box 1 binding</t>
  </si>
  <si>
    <t>GO:0070382</t>
  </si>
  <si>
    <t>exocytic vesicle</t>
  </si>
  <si>
    <t>GO:0070390</t>
  </si>
  <si>
    <t>transcription export complex 2</t>
  </si>
  <si>
    <t>GO:0070403</t>
  </si>
  <si>
    <t>NAD+ binding</t>
  </si>
  <si>
    <t>GO:0070405</t>
  </si>
  <si>
    <t>ammonium ion binding</t>
  </si>
  <si>
    <t>GO:0070406</t>
  </si>
  <si>
    <t>glutamine binding</t>
  </si>
  <si>
    <t>GO:0070410</t>
  </si>
  <si>
    <t>co-SMAD binding</t>
  </si>
  <si>
    <t>GO:0070417</t>
  </si>
  <si>
    <t>cellular response to cold</t>
  </si>
  <si>
    <t>GO:0070419</t>
  </si>
  <si>
    <t>nonhomologous end joining complex</t>
  </si>
  <si>
    <t>GO:0070449</t>
  </si>
  <si>
    <t>elongin complex</t>
  </si>
  <si>
    <t>GO:0070451</t>
  </si>
  <si>
    <t>cell hair</t>
  </si>
  <si>
    <t>GO:0070461</t>
  </si>
  <si>
    <t>SAGA-type complex</t>
  </si>
  <si>
    <t>GO:0070462</t>
  </si>
  <si>
    <t>plus-end specific microtubule depolymerization</t>
  </si>
  <si>
    <t>GO:0070469</t>
  </si>
  <si>
    <t>respirasome</t>
  </si>
  <si>
    <t>GO:0070475</t>
  </si>
  <si>
    <t>rRNA base methylation</t>
  </si>
  <si>
    <t>GO:0070476</t>
  </si>
  <si>
    <t>rRNA (guanine-N7)-methylation</t>
  </si>
  <si>
    <t>GO:0070478</t>
  </si>
  <si>
    <t>nuclear-transcribed mRNA catabolic process, 3'-5' exonucleolytic nonsense-mediated decay</t>
  </si>
  <si>
    <t>GO:0070481</t>
  </si>
  <si>
    <t>nuclear-transcribed mRNA catabolic process, non-stop decay</t>
  </si>
  <si>
    <t>GO:0070482</t>
  </si>
  <si>
    <t>response to oxygen levels</t>
  </si>
  <si>
    <t>GO:0070491</t>
  </si>
  <si>
    <t>repressing transcription factor binding</t>
  </si>
  <si>
    <t>GO:0070492</t>
  </si>
  <si>
    <t>oligosaccharide binding</t>
  </si>
  <si>
    <t>GO:0070507</t>
  </si>
  <si>
    <t>regulation of microtubule cytoskeleton organization</t>
  </si>
  <si>
    <t>GO:0070509</t>
  </si>
  <si>
    <t>calcium ion import</t>
  </si>
  <si>
    <t>GO:0070510</t>
  </si>
  <si>
    <t>regulation of histone H4-K20 methylation</t>
  </si>
  <si>
    <t>GO:0070511</t>
  </si>
  <si>
    <t>negative regulation of histone H4-K20 methylation</t>
  </si>
  <si>
    <t>GO:0070513</t>
  </si>
  <si>
    <t>death domain binding</t>
  </si>
  <si>
    <t>GO:0070522</t>
  </si>
  <si>
    <t>ERCC4-ERCC1 complex</t>
  </si>
  <si>
    <t>GO:0070525</t>
  </si>
  <si>
    <t>tRNA threonylcarbamoyladenosine metabolic process</t>
  </si>
  <si>
    <t>GO:0070528</t>
  </si>
  <si>
    <t>protein kinase C signaling</t>
  </si>
  <si>
    <t>GO:0070530</t>
  </si>
  <si>
    <t>K63-linked polyubiquitin modification-dependent protein binding</t>
  </si>
  <si>
    <t>GO:0070534</t>
  </si>
  <si>
    <t>protein K63-linked ubiquitination</t>
  </si>
  <si>
    <t>GO:0070536</t>
  </si>
  <si>
    <t>protein K63-linked deubiquitination</t>
  </si>
  <si>
    <t>GO:0070544</t>
  </si>
  <si>
    <t>histone H3-K36 demethylation</t>
  </si>
  <si>
    <t>GO:0070545</t>
  </si>
  <si>
    <t>PeBoW complex</t>
  </si>
  <si>
    <t>GO:0070548</t>
  </si>
  <si>
    <t>L-glutamine aminotransferase activity</t>
  </si>
  <si>
    <t>GO:0070566</t>
  </si>
  <si>
    <t>adenylyltransferase activity</t>
  </si>
  <si>
    <t>GO:0070567</t>
  </si>
  <si>
    <t>cytidylyltransferase activity</t>
  </si>
  <si>
    <t>GO:0070568</t>
  </si>
  <si>
    <t>guanylyltransferase activity</t>
  </si>
  <si>
    <t>GO:0070569</t>
  </si>
  <si>
    <t>uridylyltransferase activity</t>
  </si>
  <si>
    <t>GO:0070570</t>
  </si>
  <si>
    <t>regulation of neuron projection regeneration</t>
  </si>
  <si>
    <t>GO:0070571</t>
  </si>
  <si>
    <t>negative regulation of neuron projection regeneration</t>
  </si>
  <si>
    <t>GO:0070572</t>
  </si>
  <si>
    <t>positive regulation of neuron projection regeneration</t>
  </si>
  <si>
    <t>GO:0070576</t>
  </si>
  <si>
    <t>vitamin D 24-hydroxylase activity</t>
  </si>
  <si>
    <t>GO:0070577</t>
  </si>
  <si>
    <t>lysine-acetylated histone binding</t>
  </si>
  <si>
    <t>GO:0070578</t>
  </si>
  <si>
    <t>RISC-loading complex</t>
  </si>
  <si>
    <t>GO:0070579</t>
  </si>
  <si>
    <t>methylcytosine dioxygenase activity</t>
  </si>
  <si>
    <t>GO:0070584</t>
  </si>
  <si>
    <t>mitochondrion morphogenesis</t>
  </si>
  <si>
    <t>GO:0070585</t>
  </si>
  <si>
    <t>protein localization to mitochondrion</t>
  </si>
  <si>
    <t>GO:0070588</t>
  </si>
  <si>
    <t>calcium ion transmembrane transport</t>
  </si>
  <si>
    <t>GO:0070589</t>
  </si>
  <si>
    <t>cellular component macromolecule biosynthetic process</t>
  </si>
  <si>
    <t>GO:0070592</t>
  </si>
  <si>
    <t>cell wall polysaccharide biosynthetic process</t>
  </si>
  <si>
    <t>GO:0070593</t>
  </si>
  <si>
    <t>dendrite self-avoidance</t>
  </si>
  <si>
    <t>GO:0070594</t>
  </si>
  <si>
    <t>juvenile hormone response element binding</t>
  </si>
  <si>
    <t>GO:0070601</t>
  </si>
  <si>
    <t>centromeric sister chromatid cohesion</t>
  </si>
  <si>
    <t>GO:0070603</t>
  </si>
  <si>
    <t>SWI/SNF superfamily-type complex</t>
  </si>
  <si>
    <t>GO:0070613</t>
  </si>
  <si>
    <t>regulation of protein processing</t>
  </si>
  <si>
    <t>GO:0070615</t>
  </si>
  <si>
    <t>nucleosome-dependent ATPase activity</t>
  </si>
  <si>
    <t>GO:0070626</t>
  </si>
  <si>
    <t>(S)-2-(5-amino-1-(5-phospho-D-ribosyl)imidazole-4-carboxamido)succinate AMP-lyase (fumarate-forming) activity</t>
  </si>
  <si>
    <t>GO:0070628</t>
  </si>
  <si>
    <t>proteasome binding</t>
  </si>
  <si>
    <t>GO:0070633</t>
  </si>
  <si>
    <t>transepithelial transport</t>
  </si>
  <si>
    <t>GO:0070637</t>
  </si>
  <si>
    <t>pyridine nucleoside metabolic process</t>
  </si>
  <si>
    <t>GO:0070646</t>
  </si>
  <si>
    <t>protein modification by small protein removal</t>
  </si>
  <si>
    <t>GO:0070647</t>
  </si>
  <si>
    <t>protein modification by small protein conjugation or removal</t>
  </si>
  <si>
    <t>GO:0070651</t>
  </si>
  <si>
    <t>nonfunctional rRNA decay</t>
  </si>
  <si>
    <t>GO:0070676</t>
  </si>
  <si>
    <t>intralumenal vesicle formation</t>
  </si>
  <si>
    <t>GO:0070681</t>
  </si>
  <si>
    <t>glutaminyl-tRNAGln biosynthesis via transamidation</t>
  </si>
  <si>
    <t>GO:0070682</t>
  </si>
  <si>
    <t>proteasome regulatory particle assembly</t>
  </si>
  <si>
    <t>GO:0070696</t>
  </si>
  <si>
    <t>transmembrane receptor protein serine/threonine kinase binding</t>
  </si>
  <si>
    <t>GO:0070700</t>
  </si>
  <si>
    <t>BMP receptor binding</t>
  </si>
  <si>
    <t>GO:0070717</t>
  </si>
  <si>
    <t>poly-purine tract binding</t>
  </si>
  <si>
    <t>GO:0070725</t>
  </si>
  <si>
    <t>Yb body</t>
  </si>
  <si>
    <t>GO:0070727</t>
  </si>
  <si>
    <t>cellular macromolecule localization</t>
  </si>
  <si>
    <t>GO:0070729</t>
  </si>
  <si>
    <t>cyclic nucleotide transport</t>
  </si>
  <si>
    <t>GO:0070731</t>
  </si>
  <si>
    <t>cGMP transport</t>
  </si>
  <si>
    <t>GO:0070732</t>
  </si>
  <si>
    <t>spindle envelope</t>
  </si>
  <si>
    <t>GO:0070733</t>
  </si>
  <si>
    <t>protein adenylyltransferase activity</t>
  </si>
  <si>
    <t>GO:0070734</t>
  </si>
  <si>
    <t>histone H3-K27 methylation</t>
  </si>
  <si>
    <t>GO:0070735</t>
  </si>
  <si>
    <t>protein-glycine ligase activity</t>
  </si>
  <si>
    <t>GO:0070736</t>
  </si>
  <si>
    <t>protein-glycine ligase activity, initiating</t>
  </si>
  <si>
    <t>GO:0070737</t>
  </si>
  <si>
    <t>protein-glycine ligase activity, elongating</t>
  </si>
  <si>
    <t>GO:0070739</t>
  </si>
  <si>
    <t>protein-glutamic acid ligase activity</t>
  </si>
  <si>
    <t>GO:0070740</t>
  </si>
  <si>
    <t>tubulin-glutamic acid ligase activity</t>
  </si>
  <si>
    <t>GO:0070762</t>
  </si>
  <si>
    <t>nuclear pore transmembrane ring</t>
  </si>
  <si>
    <t>GO:0070765</t>
  </si>
  <si>
    <t>gamma-secretase complex</t>
  </si>
  <si>
    <t>GO:0070775</t>
  </si>
  <si>
    <t>H3 histone acetyltransferase complex</t>
  </si>
  <si>
    <t>GO:0070776</t>
  </si>
  <si>
    <t>MOZ/MORF histone acetyltransferase complex</t>
  </si>
  <si>
    <t>GO:0070778</t>
  </si>
  <si>
    <t>L-aspartate transmembrane transport</t>
  </si>
  <si>
    <t>GO:0070815</t>
  </si>
  <si>
    <t>peptidyl-lysine 5-dioxygenase activity</t>
  </si>
  <si>
    <t>GO:0070816</t>
  </si>
  <si>
    <t>phosphorylation of RNA polymerase II C-terminal domain</t>
  </si>
  <si>
    <t>GO:0070818</t>
  </si>
  <si>
    <t>protoporphyrinogen oxidase activity</t>
  </si>
  <si>
    <t>GO:0070822</t>
  </si>
  <si>
    <t>Sin3-type complex</t>
  </si>
  <si>
    <t>GO:0070825</t>
  </si>
  <si>
    <t>micropyle</t>
  </si>
  <si>
    <t>GO:0070827</t>
  </si>
  <si>
    <t>chromatin maintenance</t>
  </si>
  <si>
    <t>GO:0070828</t>
  </si>
  <si>
    <t>heterochromatin organization</t>
  </si>
  <si>
    <t>GO:0070829</t>
  </si>
  <si>
    <t>heterochromatin maintenance</t>
  </si>
  <si>
    <t>GO:0070830</t>
  </si>
  <si>
    <t>bicellular tight junction assembly</t>
  </si>
  <si>
    <t>GO:0070831</t>
  </si>
  <si>
    <t>basement membrane assembly</t>
  </si>
  <si>
    <t>GO:0070840</t>
  </si>
  <si>
    <t>dynein complex binding</t>
  </si>
  <si>
    <t>GO:0070847</t>
  </si>
  <si>
    <t>core mediator complex</t>
  </si>
  <si>
    <t>GO:0070848</t>
  </si>
  <si>
    <t>response to growth factor</t>
  </si>
  <si>
    <t>GO:0070849</t>
  </si>
  <si>
    <t>response to epidermal growth factor</t>
  </si>
  <si>
    <t>GO:0070851</t>
  </si>
  <si>
    <t>growth factor receptor binding</t>
  </si>
  <si>
    <t>GO:0070853</t>
  </si>
  <si>
    <t>myosin VI binding</t>
  </si>
  <si>
    <t>GO:0070854</t>
  </si>
  <si>
    <t>myosin VI heavy chain binding</t>
  </si>
  <si>
    <t>GO:0070855</t>
  </si>
  <si>
    <t>myosin VI head/neck binding</t>
  </si>
  <si>
    <t>GO:0070856</t>
  </si>
  <si>
    <t>myosin VI light chain binding</t>
  </si>
  <si>
    <t>GO:0070861</t>
  </si>
  <si>
    <t>regulation of protein exit from endoplasmic reticulum</t>
  </si>
  <si>
    <t>GO:0070863</t>
  </si>
  <si>
    <t>positive regulation of protein exit from endoplasmic reticulum</t>
  </si>
  <si>
    <t>GO:0070864</t>
  </si>
  <si>
    <t>sperm individualization complex</t>
  </si>
  <si>
    <t>GO:0070865</t>
  </si>
  <si>
    <t>investment cone</t>
  </si>
  <si>
    <t>GO:0070868</t>
  </si>
  <si>
    <t>heterochromatin organization involved in chromatin silencing</t>
  </si>
  <si>
    <t>GO:0070873</t>
  </si>
  <si>
    <t>regulation of glycogen metabolic process</t>
  </si>
  <si>
    <t>GO:0070875</t>
  </si>
  <si>
    <t>positive regulation of glycogen metabolic process</t>
  </si>
  <si>
    <t>GO:0070883</t>
  </si>
  <si>
    <t>pre-miRNA binding</t>
  </si>
  <si>
    <t>GO:0070884</t>
  </si>
  <si>
    <t>regulation of calcineurin-NFAT signaling cascade</t>
  </si>
  <si>
    <t>GO:0070886</t>
  </si>
  <si>
    <t>positive regulation of calcineurin-NFAT signaling cascade</t>
  </si>
  <si>
    <t>GO:0070887</t>
  </si>
  <si>
    <t>cellular response to chemical stimulus</t>
  </si>
  <si>
    <t>GO:0070888</t>
  </si>
  <si>
    <t>E-box binding</t>
  </si>
  <si>
    <t>GO:0070891</t>
  </si>
  <si>
    <t>lipoteichoic acid binding</t>
  </si>
  <si>
    <t>GO:0070894</t>
  </si>
  <si>
    <t>regulation of transposon integration</t>
  </si>
  <si>
    <t>GO:0070896</t>
  </si>
  <si>
    <t>positive regulation of transposon integration</t>
  </si>
  <si>
    <t>GO:0070897</t>
  </si>
  <si>
    <t>transcription preinitiation complex assembly</t>
  </si>
  <si>
    <t>GO:0070898</t>
  </si>
  <si>
    <t>RNA polymerase III preinitiation complex assembly</t>
  </si>
  <si>
    <t>GO:0070899</t>
  </si>
  <si>
    <t>mitochondrial tRNA wobble uridine modification</t>
  </si>
  <si>
    <t>GO:0070900</t>
  </si>
  <si>
    <t>mitochondrial tRNA modification</t>
  </si>
  <si>
    <t>GO:0070903</t>
  </si>
  <si>
    <t>mitochondrial tRNA thio-modification</t>
  </si>
  <si>
    <t>GO:0070914</t>
  </si>
  <si>
    <t>UV-damage excision repair</t>
  </si>
  <si>
    <t>GO:0070918</t>
  </si>
  <si>
    <t>production of small RNA involved in gene silencing by RNA</t>
  </si>
  <si>
    <t>GO:0070920</t>
  </si>
  <si>
    <t>regulation of production of small RNA involved in gene silencing by RNA</t>
  </si>
  <si>
    <t>GO:0070922</t>
  </si>
  <si>
    <t>small RNA loading onto RISC</t>
  </si>
  <si>
    <t>GO:0070923</t>
  </si>
  <si>
    <t>siRNA loading onto RISC involved in chromatin silencing by small RNA</t>
  </si>
  <si>
    <t>GO:0070925</t>
  </si>
  <si>
    <t>organelle assembly</t>
  </si>
  <si>
    <t>GO:0070935</t>
  </si>
  <si>
    <t>3'-UTR-mediated mRNA stabilization</t>
  </si>
  <si>
    <t>GO:0070936</t>
  </si>
  <si>
    <t>protein K48-linked ubiquitination</t>
  </si>
  <si>
    <t>GO:0070938</t>
  </si>
  <si>
    <t>contractile ring</t>
  </si>
  <si>
    <t>GO:0070939</t>
  </si>
  <si>
    <t>Dsl1/NZR complex</t>
  </si>
  <si>
    <t>GO:0070940</t>
  </si>
  <si>
    <t>dephosphorylation of RNA polymerase II C-terminal domain</t>
  </si>
  <si>
    <t>GO:0070966</t>
  </si>
  <si>
    <t>nuclear-transcribed mRNA catabolic process, no-go decay</t>
  </si>
  <si>
    <t>GO:0070971</t>
  </si>
  <si>
    <t>endoplasmic reticulum exit site</t>
  </si>
  <si>
    <t>GO:0070972</t>
  </si>
  <si>
    <t>protein localization to endoplasmic reticulum</t>
  </si>
  <si>
    <t>GO:0070973</t>
  </si>
  <si>
    <t>protein localization to endoplasmic reticulum exit site</t>
  </si>
  <si>
    <t>GO:0070976</t>
  </si>
  <si>
    <t>TIR domain binding</t>
  </si>
  <si>
    <t>GO:0070979</t>
  </si>
  <si>
    <t>protein K11-linked ubiquitination</t>
  </si>
  <si>
    <t>GO:0070983</t>
  </si>
  <si>
    <t>dendrite guidance</t>
  </si>
  <si>
    <t>GO:0070984</t>
  </si>
  <si>
    <t>SET domain binding</t>
  </si>
  <si>
    <t>GO:0070985</t>
  </si>
  <si>
    <t>transcription factor TFIIK complex</t>
  </si>
  <si>
    <t>GO:0070986</t>
  </si>
  <si>
    <t>left/right axis specification</t>
  </si>
  <si>
    <t>GO:0070988</t>
  </si>
  <si>
    <t>demethylation</t>
  </si>
  <si>
    <t>GO:0070989</t>
  </si>
  <si>
    <t>oxidative demethylation</t>
  </si>
  <si>
    <t>GO:0070990</t>
  </si>
  <si>
    <t>snRNP binding</t>
  </si>
  <si>
    <t>GO:0070992</t>
  </si>
  <si>
    <t>translation initiation complex</t>
  </si>
  <si>
    <t>GO:0070993</t>
  </si>
  <si>
    <t>translation preinitiation complex</t>
  </si>
  <si>
    <t>GO:0070997</t>
  </si>
  <si>
    <t>neuron death</t>
  </si>
  <si>
    <t>GO:0071000</t>
  </si>
  <si>
    <t>response to magnetism</t>
  </si>
  <si>
    <t>GO:0071004</t>
  </si>
  <si>
    <t>U2-type prespliceosome</t>
  </si>
  <si>
    <t>GO:0071006</t>
  </si>
  <si>
    <t>U2-type catalytic step 1 spliceosome</t>
  </si>
  <si>
    <t>GO:0071007</t>
  </si>
  <si>
    <t>U2-type catalytic step 2 spliceosome</t>
  </si>
  <si>
    <t>GO:0071008</t>
  </si>
  <si>
    <t>U2-type post-mRNA release spliceosomal complex</t>
  </si>
  <si>
    <t>GO:0071010</t>
  </si>
  <si>
    <t>prespliceosome</t>
  </si>
  <si>
    <t>GO:0071011</t>
  </si>
  <si>
    <t>precatalytic spliceosome</t>
  </si>
  <si>
    <t>GO:0071012</t>
  </si>
  <si>
    <t>catalytic step 1 spliceosome</t>
  </si>
  <si>
    <t>GO:0071013</t>
  </si>
  <si>
    <t>catalytic step 2 spliceosome</t>
  </si>
  <si>
    <t>GO:0071014</t>
  </si>
  <si>
    <t>post-mRNA release spliceosomal complex</t>
  </si>
  <si>
    <t>GO:0071020</t>
  </si>
  <si>
    <t>post-spliceosomal complex</t>
  </si>
  <si>
    <t>GO:0071021</t>
  </si>
  <si>
    <t>U2-type post-spliceosomal complex</t>
  </si>
  <si>
    <t>GO:0071025</t>
  </si>
  <si>
    <t>RNA surveillance</t>
  </si>
  <si>
    <t>GO:0071027</t>
  </si>
  <si>
    <t>nuclear RNA surveillance</t>
  </si>
  <si>
    <t>GO:0071028</t>
  </si>
  <si>
    <t>nuclear mRNA surveillance</t>
  </si>
  <si>
    <t>GO:0071029</t>
  </si>
  <si>
    <t>nuclear ncRNA surveillance</t>
  </si>
  <si>
    <t>GO:0071030</t>
  </si>
  <si>
    <t>nuclear mRNA surveillance of spliceosomal pre-mRNA splicing</t>
  </si>
  <si>
    <t>GO:0071031</t>
  </si>
  <si>
    <t>nuclear mRNA surveillance of mRNA 3'-end processing</t>
  </si>
  <si>
    <t>GO:0071033</t>
  </si>
  <si>
    <t>nuclear retention of pre-mRNA at the site of transcription</t>
  </si>
  <si>
    <t>GO:0071034</t>
  </si>
  <si>
    <t>CUT catabolic process</t>
  </si>
  <si>
    <t>GO:0071035</t>
  </si>
  <si>
    <t>nuclear polyadenylation-dependent rRNA catabolic process</t>
  </si>
  <si>
    <t>GO:0071038</t>
  </si>
  <si>
    <t>nuclear polyadenylation-dependent tRNA catabolic process</t>
  </si>
  <si>
    <t>GO:0071042</t>
  </si>
  <si>
    <t>nuclear polyadenylation-dependent mRNA catabolic process</t>
  </si>
  <si>
    <t>GO:0071043</t>
  </si>
  <si>
    <t>CUT metabolic process</t>
  </si>
  <si>
    <t>GO:0071046</t>
  </si>
  <si>
    <t>nuclear polyadenylation-dependent ncRNA catabolic process</t>
  </si>
  <si>
    <t>GO:0071047</t>
  </si>
  <si>
    <t>polyadenylation-dependent mRNA catabolic process</t>
  </si>
  <si>
    <t>GO:0071048</t>
  </si>
  <si>
    <t>nuclear retention of unspliced pre-mRNA at the site of transcription</t>
  </si>
  <si>
    <t>GO:0071049</t>
  </si>
  <si>
    <t>nuclear retention of pre-mRNA with aberrant 3'-ends at the site of transcription</t>
  </si>
  <si>
    <t>GO:0071051</t>
  </si>
  <si>
    <t>polyadenylation-dependent snoRNA 3'-end processing</t>
  </si>
  <si>
    <t>GO:0071071</t>
  </si>
  <si>
    <t>regulation of phospholipid biosynthetic process</t>
  </si>
  <si>
    <t>GO:0071072</t>
  </si>
  <si>
    <t>negative regulation of phospholipid biosynthetic process</t>
  </si>
  <si>
    <t>GO:0071073</t>
  </si>
  <si>
    <t>positive regulation of phospholipid biosynthetic process</t>
  </si>
  <si>
    <t>GO:0071077</t>
  </si>
  <si>
    <t>adenosine 3',5'-bisphosphate transmembrane transporter activity</t>
  </si>
  <si>
    <t>GO:0071103</t>
  </si>
  <si>
    <t>DNA conformation change</t>
  </si>
  <si>
    <t>GO:0071106</t>
  </si>
  <si>
    <t>adenosine 3',5'-bisphosphate transmembrane transport</t>
  </si>
  <si>
    <t>GO:0071108</t>
  </si>
  <si>
    <t>protein K48-linked deubiquitination</t>
  </si>
  <si>
    <t>GO:0071110</t>
  </si>
  <si>
    <t>histone biotinylation</t>
  </si>
  <si>
    <t>GO:0071141</t>
  </si>
  <si>
    <t>SMAD protein complex</t>
  </si>
  <si>
    <t>GO:0071156</t>
  </si>
  <si>
    <t>regulation of cell cycle arrest</t>
  </si>
  <si>
    <t>GO:0071158</t>
  </si>
  <si>
    <t>positive regulation of cell cycle arrest</t>
  </si>
  <si>
    <t>GO:0071163</t>
  </si>
  <si>
    <t>DNA replication preinitiation complex assembly</t>
  </si>
  <si>
    <t>GO:0071164</t>
  </si>
  <si>
    <t>RNA trimethylguanosine synthase activity</t>
  </si>
  <si>
    <t>GO:0071166</t>
  </si>
  <si>
    <t>ribonucleoprotein complex localization</t>
  </si>
  <si>
    <t>GO:0071168</t>
  </si>
  <si>
    <t>protein localization to chromatin</t>
  </si>
  <si>
    <t>GO:0071170</t>
  </si>
  <si>
    <t>site-specific DNA replication termination</t>
  </si>
  <si>
    <t>GO:0071171</t>
  </si>
  <si>
    <t>site-specific DNA replication termination at RTS1 barrier</t>
  </si>
  <si>
    <t>GO:0071173</t>
  </si>
  <si>
    <t>spindle assembly checkpoint</t>
  </si>
  <si>
    <t>GO:0071174</t>
  </si>
  <si>
    <t>mitotic spindle checkpoint</t>
  </si>
  <si>
    <t>GO:0071203</t>
  </si>
  <si>
    <t>WASH complex</t>
  </si>
  <si>
    <t>GO:0071204</t>
  </si>
  <si>
    <t>histone pre-mRNA 3'end processing complex</t>
  </si>
  <si>
    <t>GO:0071209</t>
  </si>
  <si>
    <t>U7 snRNA binding</t>
  </si>
  <si>
    <t>GO:0071212</t>
  </si>
  <si>
    <t>subsynaptic reticulum</t>
  </si>
  <si>
    <t>GO:0071214</t>
  </si>
  <si>
    <t>cellular response to abiotic stimulus</t>
  </si>
  <si>
    <t>GO:0071216</t>
  </si>
  <si>
    <t>cellular response to biotic stimulus</t>
  </si>
  <si>
    <t>GO:0071218</t>
  </si>
  <si>
    <t>cellular response to misfolded protein</t>
  </si>
  <si>
    <t>GO:0071219</t>
  </si>
  <si>
    <t>cellular response to molecule of bacterial origin</t>
  </si>
  <si>
    <t>GO:0071222</t>
  </si>
  <si>
    <t>cellular response to lipopolysaccharide</t>
  </si>
  <si>
    <t>GO:0071229</t>
  </si>
  <si>
    <t>cellular response to acid chemical</t>
  </si>
  <si>
    <t>GO:0071230</t>
  </si>
  <si>
    <t>cellular response to amino acid stimulus</t>
  </si>
  <si>
    <t>GO:0071236</t>
  </si>
  <si>
    <t>cellular response to antibiotic</t>
  </si>
  <si>
    <t>GO:0071241</t>
  </si>
  <si>
    <t>cellular response to inorganic substance</t>
  </si>
  <si>
    <t>GO:0071242</t>
  </si>
  <si>
    <t>cellular response to ammonium ion</t>
  </si>
  <si>
    <t>GO:0071243</t>
  </si>
  <si>
    <t>cellular response to arsenic-containing substance</t>
  </si>
  <si>
    <t>GO:0071244</t>
  </si>
  <si>
    <t>cellular response to carbon dioxide</t>
  </si>
  <si>
    <t>GO:0071248</t>
  </si>
  <si>
    <t>cellular response to metal ion</t>
  </si>
  <si>
    <t>GO:0071254</t>
  </si>
  <si>
    <t>cytoplasmic U snRNP body</t>
  </si>
  <si>
    <t>GO:0071260</t>
  </si>
  <si>
    <t>cellular response to mechanical stimulus</t>
  </si>
  <si>
    <t>GO:0071265</t>
  </si>
  <si>
    <t>L-methionine biosynthetic process</t>
  </si>
  <si>
    <t>GO:0071266</t>
  </si>
  <si>
    <t>'de novo' L-methionine biosynthetic process</t>
  </si>
  <si>
    <t>GO:0071267</t>
  </si>
  <si>
    <t>L-methionine salvage</t>
  </si>
  <si>
    <t>GO:0071276</t>
  </si>
  <si>
    <t>cellular response to cadmium ion</t>
  </si>
  <si>
    <t>GO:0071310</t>
  </si>
  <si>
    <t>cellular response to organic substance</t>
  </si>
  <si>
    <t>GO:0071311</t>
  </si>
  <si>
    <t>cellular response to acetate</t>
  </si>
  <si>
    <t>GO:0071320</t>
  </si>
  <si>
    <t>cellular response to cAMP</t>
  </si>
  <si>
    <t>GO:0071322</t>
  </si>
  <si>
    <t>cellular response to carbohydrate stimulus</t>
  </si>
  <si>
    <t>GO:0071324</t>
  </si>
  <si>
    <t>cellular response to disaccharide stimulus</t>
  </si>
  <si>
    <t>GO:0071326</t>
  </si>
  <si>
    <t>cellular response to monosaccharide stimulus</t>
  </si>
  <si>
    <t>GO:0071329</t>
  </si>
  <si>
    <t>cellular response to sucrose stimulus</t>
  </si>
  <si>
    <t>GO:0071339</t>
  </si>
  <si>
    <t>MLL1 complex</t>
  </si>
  <si>
    <t>GO:0071345</t>
  </si>
  <si>
    <t>cellular response to cytokine stimulus</t>
  </si>
  <si>
    <t>GO:0071356</t>
  </si>
  <si>
    <t>cellular response to tumor necrosis factor</t>
  </si>
  <si>
    <t>GO:0071359</t>
  </si>
  <si>
    <t>cellular response to dsRNA</t>
  </si>
  <si>
    <t>GO:0071361</t>
  </si>
  <si>
    <t>cellular response to ethanol</t>
  </si>
  <si>
    <t>GO:0071363</t>
  </si>
  <si>
    <t>cellular response to growth factor stimulus</t>
  </si>
  <si>
    <t>GO:0071364</t>
  </si>
  <si>
    <t>cellular response to epidermal growth factor stimulus</t>
  </si>
  <si>
    <t>GO:0071375</t>
  </si>
  <si>
    <t>cellular response to peptide hormone stimulus</t>
  </si>
  <si>
    <t>GO:0071383</t>
  </si>
  <si>
    <t>cellular response to steroid hormone stimulus</t>
  </si>
  <si>
    <t>GO:0071390</t>
  </si>
  <si>
    <t>cellular response to ecdysone</t>
  </si>
  <si>
    <t>GO:0071396</t>
  </si>
  <si>
    <t>cellular response to lipid</t>
  </si>
  <si>
    <t>GO:0071407</t>
  </si>
  <si>
    <t>cellular response to organic cyclic compound</t>
  </si>
  <si>
    <t>GO:0071417</t>
  </si>
  <si>
    <t>cellular response to organonitrogen compound</t>
  </si>
  <si>
    <t>GO:0071418</t>
  </si>
  <si>
    <t>cellular response to amine stimulus</t>
  </si>
  <si>
    <t>GO:0071421</t>
  </si>
  <si>
    <t>manganese ion transmembrane transport</t>
  </si>
  <si>
    <t>GO:0071422</t>
  </si>
  <si>
    <t>succinate transmembrane transport</t>
  </si>
  <si>
    <t>GO:0071423</t>
  </si>
  <si>
    <t>malate transmembrane transport</t>
  </si>
  <si>
    <t>GO:0071424</t>
  </si>
  <si>
    <t>rRNA (cytosine-N4-)-methyltransferase activity</t>
  </si>
  <si>
    <t>GO:0071426</t>
  </si>
  <si>
    <t>ribonucleoprotein complex export from nucleus</t>
  </si>
  <si>
    <t>GO:0071427</t>
  </si>
  <si>
    <t>mRNA-containing ribonucleoprotein complex export from nucleus</t>
  </si>
  <si>
    <t>GO:0071428</t>
  </si>
  <si>
    <t>rRNA-containing ribonucleoprotein complex export from nucleus</t>
  </si>
  <si>
    <t>GO:0071431</t>
  </si>
  <si>
    <t>tRNA-containing ribonucleoprotein complex export from nucleus</t>
  </si>
  <si>
    <t>GO:0071439</t>
  </si>
  <si>
    <t>clathrin complex</t>
  </si>
  <si>
    <t>GO:0071450</t>
  </si>
  <si>
    <t>cellular response to oxygen radical</t>
  </si>
  <si>
    <t>GO:0071451</t>
  </si>
  <si>
    <t>cellular response to superoxide</t>
  </si>
  <si>
    <t>GO:0071453</t>
  </si>
  <si>
    <t>cellular response to oxygen levels</t>
  </si>
  <si>
    <t>GO:0071454</t>
  </si>
  <si>
    <t>cellular response to anoxia</t>
  </si>
  <si>
    <t>GO:0071456</t>
  </si>
  <si>
    <t>cellular response to hypoxia</t>
  </si>
  <si>
    <t>GO:0071458</t>
  </si>
  <si>
    <t>integral component of cytoplasmic side of endoplasmic reticulum membrane</t>
  </si>
  <si>
    <t>GO:0071459</t>
  </si>
  <si>
    <t>protein localization to chromosome, centromeric region</t>
  </si>
  <si>
    <t>GO:0071462</t>
  </si>
  <si>
    <t>cellular response to water stimulus</t>
  </si>
  <si>
    <t>GO:0071465</t>
  </si>
  <si>
    <t>cellular response to desiccation</t>
  </si>
  <si>
    <t>GO:0071466</t>
  </si>
  <si>
    <t>cellular response to xenobiotic stimulus</t>
  </si>
  <si>
    <t>GO:0071470</t>
  </si>
  <si>
    <t>cellular response to osmotic stress</t>
  </si>
  <si>
    <t>GO:0071472</t>
  </si>
  <si>
    <t>cellular response to salt stress</t>
  </si>
  <si>
    <t>GO:0071474</t>
  </si>
  <si>
    <t>cellular hyperosmotic response</t>
  </si>
  <si>
    <t>GO:0071475</t>
  </si>
  <si>
    <t>cellular hyperosmotic salinity response</t>
  </si>
  <si>
    <t>GO:0071478</t>
  </si>
  <si>
    <t>cellular response to radiation</t>
  </si>
  <si>
    <t>GO:0071479</t>
  </si>
  <si>
    <t>cellular response to ionizing radiation</t>
  </si>
  <si>
    <t>GO:0071480</t>
  </si>
  <si>
    <t>cellular response to gamma radiation</t>
  </si>
  <si>
    <t>GO:0071481</t>
  </si>
  <si>
    <t>cellular response to X-ray</t>
  </si>
  <si>
    <t>GO:0071482</t>
  </si>
  <si>
    <t>cellular response to light stimulus</t>
  </si>
  <si>
    <t>GO:0071484</t>
  </si>
  <si>
    <t>cellular response to light intensity</t>
  </si>
  <si>
    <t>GO:0071495</t>
  </si>
  <si>
    <t>cellular response to endogenous stimulus</t>
  </si>
  <si>
    <t>GO:0071496</t>
  </si>
  <si>
    <t>cellular response to external stimulus</t>
  </si>
  <si>
    <t>GO:0071501</t>
  </si>
  <si>
    <t>cellular response to sterol depletion</t>
  </si>
  <si>
    <t>GO:0071514</t>
  </si>
  <si>
    <t>genetic imprinting</t>
  </si>
  <si>
    <t>GO:0071515</t>
  </si>
  <si>
    <t>genetic imprinting at mating-type locus</t>
  </si>
  <si>
    <t>GO:0071516</t>
  </si>
  <si>
    <t>establishment of imprinting at mating-type locus</t>
  </si>
  <si>
    <t>GO:0071526</t>
  </si>
  <si>
    <t>semaphorin-plexin signaling pathway</t>
  </si>
  <si>
    <t>GO:0071539</t>
  </si>
  <si>
    <t>protein localization to centrosome</t>
  </si>
  <si>
    <t>GO:0071540</t>
  </si>
  <si>
    <t>eukaryotic translation initiation factor 3 complex, eIF3e</t>
  </si>
  <si>
    <t>GO:0071541</t>
  </si>
  <si>
    <t>eukaryotic translation initiation factor 3 complex, eIF3m</t>
  </si>
  <si>
    <t>GO:0071542</t>
  </si>
  <si>
    <t>dopaminergic neuron differentiation</t>
  </si>
  <si>
    <t>GO:0071543</t>
  </si>
  <si>
    <t>diphosphoinositol polyphosphate metabolic process</t>
  </si>
  <si>
    <t>GO:0071545</t>
  </si>
  <si>
    <t>inositol phosphate catabolic process</t>
  </si>
  <si>
    <t>GO:0071554</t>
  </si>
  <si>
    <t>cell wall organization or biogenesis</t>
  </si>
  <si>
    <t>GO:0071556</t>
  </si>
  <si>
    <t>integral component of lumenal side of endoplasmic reticulum membrane</t>
  </si>
  <si>
    <t>GO:0071557</t>
  </si>
  <si>
    <t>histone H3-K27 demethylation</t>
  </si>
  <si>
    <t>GO:0071558</t>
  </si>
  <si>
    <t>histone demethylase activity (H3-K27 specific)</t>
  </si>
  <si>
    <t>GO:0071559</t>
  </si>
  <si>
    <t>response to transforming growth factor beta</t>
  </si>
  <si>
    <t>GO:0071560</t>
  </si>
  <si>
    <t>cellular response to transforming growth factor beta stimulus</t>
  </si>
  <si>
    <t>GO:0071561</t>
  </si>
  <si>
    <t>nucleus-vacuole junction</t>
  </si>
  <si>
    <t>GO:0071566</t>
  </si>
  <si>
    <t>UFM1 activating enzyme activity</t>
  </si>
  <si>
    <t>GO:0071567</t>
  </si>
  <si>
    <t>UFM1 hydrolase activity</t>
  </si>
  <si>
    <t>GO:0071568</t>
  </si>
  <si>
    <t>UFM1 transferase activity</t>
  </si>
  <si>
    <t>GO:0071569</t>
  </si>
  <si>
    <t>protein ufmylation</t>
  </si>
  <si>
    <t>GO:0071577</t>
  </si>
  <si>
    <t>zinc ion transmembrane transport</t>
  </si>
  <si>
    <t>GO:0071578</t>
  </si>
  <si>
    <t>zinc ion import across plasma membrane</t>
  </si>
  <si>
    <t>GO:0071586</t>
  </si>
  <si>
    <t>CAAX-box protein processing</t>
  </si>
  <si>
    <t>GO:0071595</t>
  </si>
  <si>
    <t>Nem1-Spo7 phosphatase complex</t>
  </si>
  <si>
    <t>GO:0071596</t>
  </si>
  <si>
    <t>ubiquitin-dependent protein catabolic process via the N-end rule pathway</t>
  </si>
  <si>
    <t>GO:0071598</t>
  </si>
  <si>
    <t>neuronal ribonucleoprotein granule</t>
  </si>
  <si>
    <t>GO:0071616</t>
  </si>
  <si>
    <t>acyl-CoA biosynthetic process</t>
  </si>
  <si>
    <t>GO:0071617</t>
  </si>
  <si>
    <t>lysophospholipid acyltransferase activity</t>
  </si>
  <si>
    <t>GO:0071630</t>
  </si>
  <si>
    <t>nuclear protein quality control by the ubiquitin-proteasome system</t>
  </si>
  <si>
    <t>GO:0071632</t>
  </si>
  <si>
    <t>optomotor response</t>
  </si>
  <si>
    <t>GO:0071666</t>
  </si>
  <si>
    <t>Slit-Robo signaling complex</t>
  </si>
  <si>
    <t>GO:0071678</t>
  </si>
  <si>
    <t>olfactory bulb axon guidance</t>
  </si>
  <si>
    <t>GO:0071683</t>
  </si>
  <si>
    <t>sensory dendrite</t>
  </si>
  <si>
    <t>GO:0071684</t>
  </si>
  <si>
    <t>organism emergence from protective structure</t>
  </si>
  <si>
    <t>GO:0071688</t>
  </si>
  <si>
    <t>striated muscle myosin thick filament assembly</t>
  </si>
  <si>
    <t>GO:0071689</t>
  </si>
  <si>
    <t>muscle thin filament assembly</t>
  </si>
  <si>
    <t>GO:0071692</t>
  </si>
  <si>
    <t>protein localization to extracellular region</t>
  </si>
  <si>
    <t>GO:0071695</t>
  </si>
  <si>
    <t>anatomical structure maturation</t>
  </si>
  <si>
    <t>GO:0071696</t>
  </si>
  <si>
    <t>ectodermal placode development</t>
  </si>
  <si>
    <t>GO:0071697</t>
  </si>
  <si>
    <t>ectodermal placode morphogenesis</t>
  </si>
  <si>
    <t>GO:0071702</t>
  </si>
  <si>
    <t>organic substance transport</t>
  </si>
  <si>
    <t>GO:0071704</t>
  </si>
  <si>
    <t>organic substance metabolic process</t>
  </si>
  <si>
    <t>GO:0071705</t>
  </si>
  <si>
    <t>nitrogen compound transport</t>
  </si>
  <si>
    <t>GO:0071709</t>
  </si>
  <si>
    <t>membrane assembly</t>
  </si>
  <si>
    <t>GO:0071711</t>
  </si>
  <si>
    <t>basement membrane organization</t>
  </si>
  <si>
    <t>GO:0071712</t>
  </si>
  <si>
    <t>ER-associated misfolded protein catabolic process</t>
  </si>
  <si>
    <t>GO:0071722</t>
  </si>
  <si>
    <t>detoxification of arsenic-containing substance</t>
  </si>
  <si>
    <t>GO:0071733</t>
  </si>
  <si>
    <t>transcriptional activation by promoter-enhancer looping</t>
  </si>
  <si>
    <t>GO:0071763</t>
  </si>
  <si>
    <t>nuclear membrane organization</t>
  </si>
  <si>
    <t>GO:0071772</t>
  </si>
  <si>
    <t>response to BMP</t>
  </si>
  <si>
    <t>GO:0071773</t>
  </si>
  <si>
    <t>cellular response to BMP stimulus</t>
  </si>
  <si>
    <t>GO:0071774</t>
  </si>
  <si>
    <t>response to fibroblast growth factor</t>
  </si>
  <si>
    <t>GO:0071781</t>
  </si>
  <si>
    <t>endoplasmic reticulum cisternal network</t>
  </si>
  <si>
    <t>GO:0071782</t>
  </si>
  <si>
    <t>endoplasmic reticulum tubular network</t>
  </si>
  <si>
    <t>GO:0071786</t>
  </si>
  <si>
    <t>endoplasmic reticulum tubular network organization</t>
  </si>
  <si>
    <t>GO:0071805</t>
  </si>
  <si>
    <t>potassium ion transmembrane transport</t>
  </si>
  <si>
    <t>GO:0071806</t>
  </si>
  <si>
    <t>protein transmembrane transport</t>
  </si>
  <si>
    <t>GO:0071813</t>
  </si>
  <si>
    <t>lipoprotein particle binding</t>
  </si>
  <si>
    <t>GO:0071814</t>
  </si>
  <si>
    <t>protein-lipid complex binding</t>
  </si>
  <si>
    <t>GO:0071818</t>
  </si>
  <si>
    <t>BAT3 complex</t>
  </si>
  <si>
    <t>GO:0071819</t>
  </si>
  <si>
    <t>DUBm complex</t>
  </si>
  <si>
    <t>GO:0071824</t>
  </si>
  <si>
    <t>protein-DNA complex subunit organization</t>
  </si>
  <si>
    <t>GO:0071826</t>
  </si>
  <si>
    <t>ribonucleoprotein complex subunit organization</t>
  </si>
  <si>
    <t>GO:0071837</t>
  </si>
  <si>
    <t>HMG box domain binding</t>
  </si>
  <si>
    <t>GO:0071840</t>
  </si>
  <si>
    <t>cellular component organization or biogenesis</t>
  </si>
  <si>
    <t>GO:0071846</t>
  </si>
  <si>
    <t>actin filament debranching</t>
  </si>
  <si>
    <t>GO:0071850</t>
  </si>
  <si>
    <t>mitotic cell cycle arrest</t>
  </si>
  <si>
    <t>GO:0071867</t>
  </si>
  <si>
    <t>response to monoamine</t>
  </si>
  <si>
    <t>GO:0071868</t>
  </si>
  <si>
    <t>cellular response to monoamine stimulus</t>
  </si>
  <si>
    <t>GO:0071869</t>
  </si>
  <si>
    <t>response to catecholamine</t>
  </si>
  <si>
    <t>GO:0071870</t>
  </si>
  <si>
    <t>cellular response to catecholamine stimulus</t>
  </si>
  <si>
    <t>GO:0071875</t>
  </si>
  <si>
    <t>adrenergic receptor signaling pathway</t>
  </si>
  <si>
    <t>GO:0071880</t>
  </si>
  <si>
    <t>adenylate cyclase-activating adrenergic receptor signaling pathway</t>
  </si>
  <si>
    <t>GO:0071885</t>
  </si>
  <si>
    <t>N-terminal protein N-methyltransferase activity</t>
  </si>
  <si>
    <t>GO:0071889</t>
  </si>
  <si>
    <t>14-3-3 protein binding</t>
  </si>
  <si>
    <t>GO:0071896</t>
  </si>
  <si>
    <t>protein localization to adherens junction</t>
  </si>
  <si>
    <t>GO:0071897</t>
  </si>
  <si>
    <t>DNA biosynthetic process</t>
  </si>
  <si>
    <t>GO:0071900</t>
  </si>
  <si>
    <t>regulation of protein serine/threonine kinase activity</t>
  </si>
  <si>
    <t>GO:0071901</t>
  </si>
  <si>
    <t>negative regulation of protein serine/threonine kinase activity</t>
  </si>
  <si>
    <t>GO:0071902</t>
  </si>
  <si>
    <t>positive regulation of protein serine/threonine kinase activity</t>
  </si>
  <si>
    <t>GO:0071906</t>
  </si>
  <si>
    <t>CRD domain binding</t>
  </si>
  <si>
    <t>GO:0071907</t>
  </si>
  <si>
    <t>determination of digestive tract left/right asymmetry</t>
  </si>
  <si>
    <t>GO:0071921</t>
  </si>
  <si>
    <t>cohesin loading</t>
  </si>
  <si>
    <t>GO:0071922</t>
  </si>
  <si>
    <t>regulation of cohesin loading</t>
  </si>
  <si>
    <t>GO:0071923</t>
  </si>
  <si>
    <t>negative regulation of cohesin loading</t>
  </si>
  <si>
    <t>GO:0071927</t>
  </si>
  <si>
    <t>octopamine signaling pathway</t>
  </si>
  <si>
    <t>GO:0071928</t>
  </si>
  <si>
    <t>tyramine signaling pathway</t>
  </si>
  <si>
    <t>GO:0071929</t>
  </si>
  <si>
    <t>alpha-tubulin acetylation</t>
  </si>
  <si>
    <t>GO:0071934</t>
  </si>
  <si>
    <t>thiamine transmembrane transport</t>
  </si>
  <si>
    <t>GO:0071938</t>
  </si>
  <si>
    <t>vitamin A transport</t>
  </si>
  <si>
    <t>GO:0071941</t>
  </si>
  <si>
    <t>nitrogen cycle metabolic process</t>
  </si>
  <si>
    <t>GO:0071942</t>
  </si>
  <si>
    <t>XPC complex</t>
  </si>
  <si>
    <t>GO:0071944</t>
  </si>
  <si>
    <t>cell periphery</t>
  </si>
  <si>
    <t>GO:0071947</t>
  </si>
  <si>
    <t>protein deubiquitination involved in ubiquitin-dependent protein catabolic process</t>
  </si>
  <si>
    <t>GO:0071949</t>
  </si>
  <si>
    <t>FAD binding</t>
  </si>
  <si>
    <t>GO:0071951</t>
  </si>
  <si>
    <t>conversion of methionyl-tRNA to N-formyl-methionyl-tRNA</t>
  </si>
  <si>
    <t>GO:0071985</t>
  </si>
  <si>
    <t>multivesicular body sorting pathway</t>
  </si>
  <si>
    <t>GO:0071986</t>
  </si>
  <si>
    <t>Ragulator complex</t>
  </si>
  <si>
    <t>GO:0072001</t>
  </si>
  <si>
    <t>renal system development</t>
  </si>
  <si>
    <t>GO:0072002</t>
  </si>
  <si>
    <t>Malpighian tubule development</t>
  </si>
  <si>
    <t>GO:0072089</t>
  </si>
  <si>
    <t>stem cell proliferation</t>
  </si>
  <si>
    <t>GO:0072091</t>
  </si>
  <si>
    <t>regulation of stem cell proliferation</t>
  </si>
  <si>
    <t>GO:0072148</t>
  </si>
  <si>
    <t>epithelial cell fate commitment</t>
  </si>
  <si>
    <t>GO:0072175</t>
  </si>
  <si>
    <t>epithelial tube formation</t>
  </si>
  <si>
    <t>GO:0072321</t>
  </si>
  <si>
    <t>chaperone-mediated protein transport</t>
  </si>
  <si>
    <t>GO:0072329</t>
  </si>
  <si>
    <t>monocarboxylic acid catabolic process</t>
  </si>
  <si>
    <t>GO:0072330</t>
  </si>
  <si>
    <t>monocarboxylic acid biosynthetic process</t>
  </si>
  <si>
    <t>GO:0072331</t>
  </si>
  <si>
    <t>signal transduction by p53 class mediator</t>
  </si>
  <si>
    <t>GO:0072332</t>
  </si>
  <si>
    <t>intrinsic apoptotic signaling pathway by p53 class mediator</t>
  </si>
  <si>
    <t>GO:0072334</t>
  </si>
  <si>
    <t>UDP-galactose transmembrane transport</t>
  </si>
  <si>
    <t>GO:0072337</t>
  </si>
  <si>
    <t>modified amino acid transport</t>
  </si>
  <si>
    <t>GO:0072341</t>
  </si>
  <si>
    <t>modified amino acid binding</t>
  </si>
  <si>
    <t>GO:0072344</t>
  </si>
  <si>
    <t>rescue of stalled ribosome</t>
  </si>
  <si>
    <t>GO:0072347</t>
  </si>
  <si>
    <t>response to anesthetic</t>
  </si>
  <si>
    <t>GO:0072348</t>
  </si>
  <si>
    <t>sulfur compound transport</t>
  </si>
  <si>
    <t>GO:0072349</t>
  </si>
  <si>
    <t>modified amino acid transmembrane transporter activity</t>
  </si>
  <si>
    <t>GO:0072350</t>
  </si>
  <si>
    <t>tricarboxylic acid metabolic process</t>
  </si>
  <si>
    <t>GO:0072354</t>
  </si>
  <si>
    <t>histone kinase activity (H3-T3 specific)</t>
  </si>
  <si>
    <t>GO:0072355</t>
  </si>
  <si>
    <t>histone H3-T3 phosphorylation</t>
  </si>
  <si>
    <t>GO:0072359</t>
  </si>
  <si>
    <t>circulatory system development</t>
  </si>
  <si>
    <t>GO:0072375</t>
  </si>
  <si>
    <t>medium-term memory</t>
  </si>
  <si>
    <t>GO:0072379</t>
  </si>
  <si>
    <t>ER membrane insertion complex</t>
  </si>
  <si>
    <t>GO:0072382</t>
  </si>
  <si>
    <t>minus-end-directed vesicle transport along microtubule</t>
  </si>
  <si>
    <t>GO:0072383</t>
  </si>
  <si>
    <t>plus-end-directed vesicle transport along microtubule</t>
  </si>
  <si>
    <t>GO:0072384</t>
  </si>
  <si>
    <t>organelle transport along microtubule</t>
  </si>
  <si>
    <t>GO:0072385</t>
  </si>
  <si>
    <t>minus-end-directed organelle transport along microtubule</t>
  </si>
  <si>
    <t>GO:0072386</t>
  </si>
  <si>
    <t>plus-end-directed organelle transport along microtubule</t>
  </si>
  <si>
    <t>GO:0072387</t>
  </si>
  <si>
    <t>flavin adenine dinucleotide metabolic process</t>
  </si>
  <si>
    <t>GO:0072388</t>
  </si>
  <si>
    <t>flavin adenine dinucleotide biosynthetic process</t>
  </si>
  <si>
    <t>GO:0072393</t>
  </si>
  <si>
    <t>microtubule anchoring at microtubule organizing center</t>
  </si>
  <si>
    <t>GO:0072395</t>
  </si>
  <si>
    <t>signal transduction involved in cell cycle checkpoint</t>
  </si>
  <si>
    <t>GO:0072401</t>
  </si>
  <si>
    <t>signal transduction involved in DNA integrity checkpoint</t>
  </si>
  <si>
    <t>GO:0072413</t>
  </si>
  <si>
    <t>signal transduction involved in mitotic cell cycle checkpoint</t>
  </si>
  <si>
    <t>GO:0072422</t>
  </si>
  <si>
    <t>signal transduction involved in DNA damage checkpoint</t>
  </si>
  <si>
    <t>GO:0072487</t>
  </si>
  <si>
    <t>MSL complex</t>
  </si>
  <si>
    <t>GO:0072488</t>
  </si>
  <si>
    <t>ammonium transmembrane transport</t>
  </si>
  <si>
    <t>GO:0072499</t>
  </si>
  <si>
    <t>photoreceptor cell axon guidance</t>
  </si>
  <si>
    <t>GO:0072501</t>
  </si>
  <si>
    <t>cellular divalent inorganic anion homeostasis</t>
  </si>
  <si>
    <t>GO:0072502</t>
  </si>
  <si>
    <t>cellular trivalent inorganic anion homeostasis</t>
  </si>
  <si>
    <t>GO:0072503</t>
  </si>
  <si>
    <t>cellular divalent inorganic cation homeostasis</t>
  </si>
  <si>
    <t>GO:0072505</t>
  </si>
  <si>
    <t>divalent inorganic anion homeostasis</t>
  </si>
  <si>
    <t>GO:0072506</t>
  </si>
  <si>
    <t>trivalent inorganic anion homeostasis</t>
  </si>
  <si>
    <t>GO:0072507</t>
  </si>
  <si>
    <t>divalent inorganic cation homeostasis</t>
  </si>
  <si>
    <t>GO:0072521</t>
  </si>
  <si>
    <t>purine-containing compound metabolic process</t>
  </si>
  <si>
    <t>GO:0072522</t>
  </si>
  <si>
    <t>purine-containing compound biosynthetic process</t>
  </si>
  <si>
    <t>GO:0072523</t>
  </si>
  <si>
    <t>purine-containing compound catabolic process</t>
  </si>
  <si>
    <t>GO:0072524</t>
  </si>
  <si>
    <t>pyridine-containing compound metabolic process</t>
  </si>
  <si>
    <t>GO:0072525</t>
  </si>
  <si>
    <t>pyridine-containing compound biosynthetic process</t>
  </si>
  <si>
    <t>GO:0072527</t>
  </si>
  <si>
    <t>pyrimidine-containing compound metabolic process</t>
  </si>
  <si>
    <t>GO:0072528</t>
  </si>
  <si>
    <t>pyrimidine-containing compound biosynthetic process</t>
  </si>
  <si>
    <t>GO:0072529</t>
  </si>
  <si>
    <t>pyrimidine-containing compound catabolic process</t>
  </si>
  <si>
    <t>GO:0072530</t>
  </si>
  <si>
    <t>purine-containing compound transmembrane transport</t>
  </si>
  <si>
    <t>GO:0072531</t>
  </si>
  <si>
    <t>pyrimidine-containing compound transmembrane transport</t>
  </si>
  <si>
    <t>GO:0072542</t>
  </si>
  <si>
    <t>protein phosphatase activator activity</t>
  </si>
  <si>
    <t>GO:0072546</t>
  </si>
  <si>
    <t>EMC complex</t>
  </si>
  <si>
    <t>GO:0072553</t>
  </si>
  <si>
    <t>terminal button organization</t>
  </si>
  <si>
    <t>GO:0072572</t>
  </si>
  <si>
    <t>poly-ADP-D-ribose binding</t>
  </si>
  <si>
    <t>GO:0072578</t>
  </si>
  <si>
    <t>neurotransmitter-gated ion channel clustering</t>
  </si>
  <si>
    <t>GO:0072583</t>
  </si>
  <si>
    <t>clathrin-dependent endocytosis</t>
  </si>
  <si>
    <t>GO:0072586</t>
  </si>
  <si>
    <t>DNA topoisomerase type II (double strand cut, ATP-hydrolyzing) regulator activity</t>
  </si>
  <si>
    <t>GO:0072587</t>
  </si>
  <si>
    <t>DNA topoisomerase type II (double strand cut, ATP-hydrolyzing) activator activity</t>
  </si>
  <si>
    <t>GO:0072588</t>
  </si>
  <si>
    <t>box H/ACA RNP complex</t>
  </si>
  <si>
    <t>GO:0072593</t>
  </si>
  <si>
    <t>reactive oxygen species metabolic process</t>
  </si>
  <si>
    <t>GO:0072594</t>
  </si>
  <si>
    <t>establishment of protein localization to organelle</t>
  </si>
  <si>
    <t>GO:0072595</t>
  </si>
  <si>
    <t>maintenance of protein localization in organelle</t>
  </si>
  <si>
    <t>GO:0072599</t>
  </si>
  <si>
    <t>establishment of protein localization to endoplasmic reticulum</t>
  </si>
  <si>
    <t>GO:0072655</t>
  </si>
  <si>
    <t>establishment of protein localization to mitochondrion</t>
  </si>
  <si>
    <t>GO:0072657</t>
  </si>
  <si>
    <t>protein localization to membrane</t>
  </si>
  <si>
    <t>GO:0072659</t>
  </si>
  <si>
    <t>protein localization to plasma membrane</t>
  </si>
  <si>
    <t>GO:0072662</t>
  </si>
  <si>
    <t>protein localization to peroxisome</t>
  </si>
  <si>
    <t>GO:0072663</t>
  </si>
  <si>
    <t>establishment of protein localization to peroxisome</t>
  </si>
  <si>
    <t>GO:0072665</t>
  </si>
  <si>
    <t>protein localization to vacuole</t>
  </si>
  <si>
    <t>GO:0072666</t>
  </si>
  <si>
    <t>establishment of protein localization to vacuole</t>
  </si>
  <si>
    <t>GO:0072669</t>
  </si>
  <si>
    <t>tRNA-splicing ligase complex</t>
  </si>
  <si>
    <t>GO:0072684</t>
  </si>
  <si>
    <t>mitochondrial tRNA 3'-trailer cleavage, endonucleolytic</t>
  </si>
  <si>
    <t>GO:0072686</t>
  </si>
  <si>
    <t>mitotic spindle</t>
  </si>
  <si>
    <t>GO:0072687</t>
  </si>
  <si>
    <t>meiotic spindle</t>
  </si>
  <si>
    <t>GO:0072697</t>
  </si>
  <si>
    <t>protein localization to cell cortex</t>
  </si>
  <si>
    <t>GO:0072698</t>
  </si>
  <si>
    <t>protein localization to microtubule cytoskeleton</t>
  </si>
  <si>
    <t>GO:0072741</t>
  </si>
  <si>
    <t>protein localization to cell division site</t>
  </si>
  <si>
    <t>GO:0075522</t>
  </si>
  <si>
    <t>IRES-dependent viral translational initiation</t>
  </si>
  <si>
    <t>GO:0080007</t>
  </si>
  <si>
    <t>S-nitrosoglutathione reductase activity</t>
  </si>
  <si>
    <t>GO:0080008</t>
  </si>
  <si>
    <t>Cul4-RING E3 ubiquitin ligase complex</t>
  </si>
  <si>
    <t>GO:0080009</t>
  </si>
  <si>
    <t>mRNA methylation</t>
  </si>
  <si>
    <t>GO:0080019</t>
  </si>
  <si>
    <t>fatty-acyl-CoA reductase (alcohol-forming) activity</t>
  </si>
  <si>
    <t>GO:0080023</t>
  </si>
  <si>
    <t>3R-hydroxyacyl-CoA dehydratase activity</t>
  </si>
  <si>
    <t>GO:0080025</t>
  </si>
  <si>
    <t>phosphatidylinositol-3,5-bisphosphate binding</t>
  </si>
  <si>
    <t>GO:0080048</t>
  </si>
  <si>
    <t>GDP-D-glucose phosphorylase activity</t>
  </si>
  <si>
    <t>GO:0080084</t>
  </si>
  <si>
    <t>5S rDNA binding</t>
  </si>
  <si>
    <t>GO:0080090</t>
  </si>
  <si>
    <t>regulation of primary metabolic process</t>
  </si>
  <si>
    <t>GO:0080111</t>
  </si>
  <si>
    <t>DNA demethylation</t>
  </si>
  <si>
    <t>GO:0080120</t>
  </si>
  <si>
    <t>CAAX-box protein maturation</t>
  </si>
  <si>
    <t>GO:0080121</t>
  </si>
  <si>
    <t>AMP transport</t>
  </si>
  <si>
    <t>GO:0080122</t>
  </si>
  <si>
    <t>AMP transmembrane transporter activity</t>
  </si>
  <si>
    <t>GO:0080132</t>
  </si>
  <si>
    <t>fatty acid alpha-hydroxylase activity</t>
  </si>
  <si>
    <t>GO:0080134</t>
  </si>
  <si>
    <t>regulation of response to stress</t>
  </si>
  <si>
    <t>GO:0080135</t>
  </si>
  <si>
    <t>regulation of cellular response to stress</t>
  </si>
  <si>
    <t>GO:0080154</t>
  </si>
  <si>
    <t>regulation of fertilization</t>
  </si>
  <si>
    <t>GO:0080164</t>
  </si>
  <si>
    <t>regulation of nitric oxide metabolic process</t>
  </si>
  <si>
    <t>GO:0080171</t>
  </si>
  <si>
    <t>lytic vacuole organization</t>
  </si>
  <si>
    <t>GO:0080182</t>
  </si>
  <si>
    <t>histone H3-K4 trimethylation</t>
  </si>
  <si>
    <t>GO:0085029</t>
  </si>
  <si>
    <t>extracellular matrix assembly</t>
  </si>
  <si>
    <t>GO:0086010</t>
  </si>
  <si>
    <t>membrane depolarization during action potential</t>
  </si>
  <si>
    <t>GO:0086042</t>
  </si>
  <si>
    <t>cardiac muscle cell-cardiac muscle cell adhesion</t>
  </si>
  <si>
    <t>GO:0089700</t>
  </si>
  <si>
    <t>protein kinase D signaling</t>
  </si>
  <si>
    <t>GO:0089701</t>
  </si>
  <si>
    <t>U2AF complex</t>
  </si>
  <si>
    <t>GO:0089717</t>
  </si>
  <si>
    <t>spanning component of membrane</t>
  </si>
  <si>
    <t>GO:0089718</t>
  </si>
  <si>
    <t>amino acid import across plasma membrane</t>
  </si>
  <si>
    <t>GO:0089720</t>
  </si>
  <si>
    <t>caspase binding</t>
  </si>
  <si>
    <t>GO:0090030</t>
  </si>
  <si>
    <t>regulation of steroid hormone biosynthetic process</t>
  </si>
  <si>
    <t>GO:0090031</t>
  </si>
  <si>
    <t>positive regulation of steroid hormone biosynthetic process</t>
  </si>
  <si>
    <t>GO:0090062</t>
  </si>
  <si>
    <t>regulation of trehalose metabolic process</t>
  </si>
  <si>
    <t>GO:0090063</t>
  </si>
  <si>
    <t>positive regulation of microtubule nucleation</t>
  </si>
  <si>
    <t>GO:0090065</t>
  </si>
  <si>
    <t>regulation of production of siRNA involved in RNA interference</t>
  </si>
  <si>
    <t>GO:0090066</t>
  </si>
  <si>
    <t>regulation of anatomical structure size</t>
  </si>
  <si>
    <t>GO:0090068</t>
  </si>
  <si>
    <t>positive regulation of cell cycle process</t>
  </si>
  <si>
    <t>GO:0090069</t>
  </si>
  <si>
    <t>regulation of ribosome biogenesis</t>
  </si>
  <si>
    <t>GO:0090070</t>
  </si>
  <si>
    <t>positive regulation of ribosome biogenesis</t>
  </si>
  <si>
    <t>GO:0090071</t>
  </si>
  <si>
    <t>negative regulation of ribosome biogenesis</t>
  </si>
  <si>
    <t>GO:0090079</t>
  </si>
  <si>
    <t>translation regulator activity, nucleic acid binding</t>
  </si>
  <si>
    <t>GO:0090087</t>
  </si>
  <si>
    <t>regulation of peptide transport</t>
  </si>
  <si>
    <t>GO:0090090</t>
  </si>
  <si>
    <t>negative regulation of canonical Wnt signaling pathway</t>
  </si>
  <si>
    <t>GO:0090092</t>
  </si>
  <si>
    <t>regulation of transmembrane receptor protein serine/threonine kinase signaling pathway</t>
  </si>
  <si>
    <t>GO:0090100</t>
  </si>
  <si>
    <t>positive regulation of transmembrane receptor protein serine/threonine kinase signaling pathway</t>
  </si>
  <si>
    <t>GO:0090101</t>
  </si>
  <si>
    <t>negative regulation of transmembrane receptor protein serine/threonine kinase signaling pathway</t>
  </si>
  <si>
    <t>GO:0090109</t>
  </si>
  <si>
    <t>regulation of cell-substrate junction assembly</t>
  </si>
  <si>
    <t>GO:0090110</t>
  </si>
  <si>
    <t>COPII-coated vesicle cargo loading</t>
  </si>
  <si>
    <t>GO:0090113</t>
  </si>
  <si>
    <t>regulation of ER to Golgi vesicle-mediated transport by GTP hydrolysis</t>
  </si>
  <si>
    <t>GO:0090114</t>
  </si>
  <si>
    <t>COPII-coated vesicle budding</t>
  </si>
  <si>
    <t>GO:0090116</t>
  </si>
  <si>
    <t>C-5 methylation of cytosine</t>
  </si>
  <si>
    <t>GO:0090128</t>
  </si>
  <si>
    <t>regulation of synapse maturation</t>
  </si>
  <si>
    <t>GO:0090129</t>
  </si>
  <si>
    <t>positive regulation of synapse maturation</t>
  </si>
  <si>
    <t>GO:0090130</t>
  </si>
  <si>
    <t>tissue migration</t>
  </si>
  <si>
    <t>GO:0090132</t>
  </si>
  <si>
    <t>epithelium migration</t>
  </si>
  <si>
    <t>GO:0090136</t>
  </si>
  <si>
    <t>epithelial cell-cell adhesion</t>
  </si>
  <si>
    <t>GO:0090138</t>
  </si>
  <si>
    <t>regulation of actin cytoskeleton organization by cell-cell adhesion</t>
  </si>
  <si>
    <t>GO:0090140</t>
  </si>
  <si>
    <t>regulation of mitochondrial fission</t>
  </si>
  <si>
    <t>GO:0090141</t>
  </si>
  <si>
    <t>positive regulation of mitochondrial fission</t>
  </si>
  <si>
    <t>GO:0090148</t>
  </si>
  <si>
    <t>membrane fission</t>
  </si>
  <si>
    <t>GO:0090150</t>
  </si>
  <si>
    <t>establishment of protein localization to membrane</t>
  </si>
  <si>
    <t>GO:0090151</t>
  </si>
  <si>
    <t>establishment of protein localization to mitochondrial membrane</t>
  </si>
  <si>
    <t>GO:0090153</t>
  </si>
  <si>
    <t>regulation of sphingolipid biosynthetic process</t>
  </si>
  <si>
    <t>GO:0090154</t>
  </si>
  <si>
    <t>positive regulation of sphingolipid biosynthetic process</t>
  </si>
  <si>
    <t>GO:0090155</t>
  </si>
  <si>
    <t>negative regulation of sphingolipid biosynthetic process</t>
  </si>
  <si>
    <t>GO:0090156</t>
  </si>
  <si>
    <t>cellular sphingolipid homeostasis</t>
  </si>
  <si>
    <t>GO:0090158</t>
  </si>
  <si>
    <t>endoplasmic reticulum membrane organization</t>
  </si>
  <si>
    <t>GO:0090160</t>
  </si>
  <si>
    <t>Golgi to lysosome transport</t>
  </si>
  <si>
    <t>GO:0090162</t>
  </si>
  <si>
    <t>establishment of epithelial cell polarity</t>
  </si>
  <si>
    <t>GO:0090163</t>
  </si>
  <si>
    <t>establishment of epithelial cell planar polarity</t>
  </si>
  <si>
    <t>GO:0090169</t>
  </si>
  <si>
    <t>regulation of spindle assembly</t>
  </si>
  <si>
    <t>GO:0090174</t>
  </si>
  <si>
    <t>organelle membrane fusion</t>
  </si>
  <si>
    <t>GO:0090175</t>
  </si>
  <si>
    <t>regulation of establishment of planar polarity</t>
  </si>
  <si>
    <t>GO:0090176</t>
  </si>
  <si>
    <t>microtubule cytoskeleton organization involved in establishment of planar polarity</t>
  </si>
  <si>
    <t>GO:0090202</t>
  </si>
  <si>
    <t>gene looping</t>
  </si>
  <si>
    <t>GO:0090207</t>
  </si>
  <si>
    <t>regulation of triglyceride metabolic process</t>
  </si>
  <si>
    <t>GO:0090208</t>
  </si>
  <si>
    <t>positive regulation of triglyceride metabolic process</t>
  </si>
  <si>
    <t>GO:0090209</t>
  </si>
  <si>
    <t>negative regulation of triglyceride metabolic process</t>
  </si>
  <si>
    <t>GO:0090219</t>
  </si>
  <si>
    <t>negative regulation of lipid kinase activity</t>
  </si>
  <si>
    <t>GO:0090224</t>
  </si>
  <si>
    <t>regulation of spindle organization</t>
  </si>
  <si>
    <t>GO:0090231</t>
  </si>
  <si>
    <t>regulation of spindle checkpoint</t>
  </si>
  <si>
    <t>GO:0090232</t>
  </si>
  <si>
    <t>positive regulation of spindle checkpoint</t>
  </si>
  <si>
    <t>GO:0090235</t>
  </si>
  <si>
    <t>regulation of metaphase plate congression</t>
  </si>
  <si>
    <t>GO:0090239</t>
  </si>
  <si>
    <t>regulation of histone H4 acetylation</t>
  </si>
  <si>
    <t>GO:0090240</t>
  </si>
  <si>
    <t>positive regulation of histone H4 acetylation</t>
  </si>
  <si>
    <t>GO:0090241</t>
  </si>
  <si>
    <t>negative regulation of histone H4 acetylation</t>
  </si>
  <si>
    <t>GO:0090250</t>
  </si>
  <si>
    <t>cell-cell adhesion involved in establishment of planar polarity</t>
  </si>
  <si>
    <t>GO:0090251</t>
  </si>
  <si>
    <t>protein localization involved in establishment of planar polarity</t>
  </si>
  <si>
    <t>GO:0090254</t>
  </si>
  <si>
    <t>cell elongation involved in imaginal disc-derived wing morphogenesis</t>
  </si>
  <si>
    <t>GO:0090256</t>
  </si>
  <si>
    <t>regulation of cell proliferation involved in imaginal disc-derived wing morphogenesis</t>
  </si>
  <si>
    <t>GO:0090257</t>
  </si>
  <si>
    <t>regulation of muscle system process</t>
  </si>
  <si>
    <t>GO:0090263</t>
  </si>
  <si>
    <t>positive regulation of canonical Wnt signaling pathway</t>
  </si>
  <si>
    <t>GO:0090266</t>
  </si>
  <si>
    <t>regulation of mitotic cell cycle spindle assembly checkpoint</t>
  </si>
  <si>
    <t>GO:0090267</t>
  </si>
  <si>
    <t>positive regulation of mitotic cell cycle spindle assembly checkpoint</t>
  </si>
  <si>
    <t>GO:0090276</t>
  </si>
  <si>
    <t>regulation of peptide hormone secretion</t>
  </si>
  <si>
    <t>GO:0090277</t>
  </si>
  <si>
    <t>positive regulation of peptide hormone secretion</t>
  </si>
  <si>
    <t>GO:0090278</t>
  </si>
  <si>
    <t>negative regulation of peptide hormone secretion</t>
  </si>
  <si>
    <t>GO:0090279</t>
  </si>
  <si>
    <t>regulation of calcium ion import</t>
  </si>
  <si>
    <t>GO:0090281</t>
  </si>
  <si>
    <t>negative regulation of calcium ion import</t>
  </si>
  <si>
    <t>GO:0090282</t>
  </si>
  <si>
    <t>positive regulation of transcription involved in G2/M transition of mitotic cell cycle</t>
  </si>
  <si>
    <t>GO:0090287</t>
  </si>
  <si>
    <t>regulation of cellular response to growth factor stimulus</t>
  </si>
  <si>
    <t>GO:0090288</t>
  </si>
  <si>
    <t>negative regulation of cellular response to growth factor stimulus</t>
  </si>
  <si>
    <t>GO:0090296</t>
  </si>
  <si>
    <t>regulation of mitochondrial DNA replication</t>
  </si>
  <si>
    <t>GO:0090297</t>
  </si>
  <si>
    <t>positive regulation of mitochondrial DNA replication</t>
  </si>
  <si>
    <t>GO:0090303</t>
  </si>
  <si>
    <t>positive regulation of wound healing</t>
  </si>
  <si>
    <t>GO:0090304</t>
  </si>
  <si>
    <t>nucleic acid metabolic process</t>
  </si>
  <si>
    <t>GO:0090305</t>
  </si>
  <si>
    <t>nucleic acid phosphodiester bond hydrolysis</t>
  </si>
  <si>
    <t>GO:0090306</t>
  </si>
  <si>
    <t>spindle assembly involved in meiosis</t>
  </si>
  <si>
    <t>GO:0090307</t>
  </si>
  <si>
    <t>mitotic spindle assembly</t>
  </si>
  <si>
    <t>GO:0090308</t>
  </si>
  <si>
    <t>regulation of DNA methylation-dependent heterochromatin assembly</t>
  </si>
  <si>
    <t>GO:0090309</t>
  </si>
  <si>
    <t>positive regulation of DNA methylation-dependent heterochromatin assembly</t>
  </si>
  <si>
    <t>GO:0090311</t>
  </si>
  <si>
    <t>regulation of protein deacetylation</t>
  </si>
  <si>
    <t>GO:0090312</t>
  </si>
  <si>
    <t>positive regulation of protein deacetylation</t>
  </si>
  <si>
    <t>GO:0090316</t>
  </si>
  <si>
    <t>positive regulation of intracellular protein transport</t>
  </si>
  <si>
    <t>GO:0090317</t>
  </si>
  <si>
    <t>negative regulation of intracellular protein transport</t>
  </si>
  <si>
    <t>GO:0090325</t>
  </si>
  <si>
    <t>regulation of locomotion involved in locomotory behavior</t>
  </si>
  <si>
    <t>GO:0090327</t>
  </si>
  <si>
    <t>negative regulation of locomotion involved in locomotory behavior</t>
  </si>
  <si>
    <t>GO:0090328</t>
  </si>
  <si>
    <t>regulation of olfactory learning</t>
  </si>
  <si>
    <t>GO:0090329</t>
  </si>
  <si>
    <t>regulation of DNA-dependent DNA replication</t>
  </si>
  <si>
    <t>GO:0090364</t>
  </si>
  <si>
    <t>regulation of proteasome assembly</t>
  </si>
  <si>
    <t>GO:0090382</t>
  </si>
  <si>
    <t>phagosome maturation</t>
  </si>
  <si>
    <t>GO:0090383</t>
  </si>
  <si>
    <t>phagosome acidification</t>
  </si>
  <si>
    <t>GO:0090385</t>
  </si>
  <si>
    <t>phagosome-lysosome fusion</t>
  </si>
  <si>
    <t>GO:0090407</t>
  </si>
  <si>
    <t>organophosphate biosynthetic process</t>
  </si>
  <si>
    <t>GO:0090409</t>
  </si>
  <si>
    <t>malonyl-CoA synthetase activity</t>
  </si>
  <si>
    <t>GO:0090410</t>
  </si>
  <si>
    <t>malonate catabolic process</t>
  </si>
  <si>
    <t>GO:0090433</t>
  </si>
  <si>
    <t>palmitoyl-CoA ligase activity</t>
  </si>
  <si>
    <t>GO:0090435</t>
  </si>
  <si>
    <t>protein localization to nuclear envelope</t>
  </si>
  <si>
    <t>GO:0090443</t>
  </si>
  <si>
    <t>FAR/SIN/STRIPAK complex</t>
  </si>
  <si>
    <t>GO:0090480</t>
  </si>
  <si>
    <t>purine nucleotide-sugar transmembrane transport</t>
  </si>
  <si>
    <t>GO:0090481</t>
  </si>
  <si>
    <t>pyrimidine nucleotide-sugar transmembrane transport</t>
  </si>
  <si>
    <t>GO:0090482</t>
  </si>
  <si>
    <t>vitamin transmembrane transporter activity</t>
  </si>
  <si>
    <t>GO:0090493</t>
  </si>
  <si>
    <t>catecholamine uptake</t>
  </si>
  <si>
    <t>GO:0090494</t>
  </si>
  <si>
    <t>dopamine uptake</t>
  </si>
  <si>
    <t>GO:0090501</t>
  </si>
  <si>
    <t>RNA phosphodiester bond hydrolysis</t>
  </si>
  <si>
    <t>GO:0090502</t>
  </si>
  <si>
    <t>RNA phosphodiester bond hydrolysis, endonucleolytic</t>
  </si>
  <si>
    <t>GO:0090503</t>
  </si>
  <si>
    <t>RNA phosphodiester bond hydrolysis, exonucleolytic</t>
  </si>
  <si>
    <t>GO:0090504</t>
  </si>
  <si>
    <t>epiboly</t>
  </si>
  <si>
    <t>GO:0090505</t>
  </si>
  <si>
    <t>epiboly involved in wound healing</t>
  </si>
  <si>
    <t>GO:0090520</t>
  </si>
  <si>
    <t>sphingolipid mediated signaling pathway</t>
  </si>
  <si>
    <t>GO:0090522</t>
  </si>
  <si>
    <t>vesicle tethering involved in exocytosis</t>
  </si>
  <si>
    <t>GO:0090527</t>
  </si>
  <si>
    <t>actin filament reorganization</t>
  </si>
  <si>
    <t>GO:0090528</t>
  </si>
  <si>
    <t>smooth septate junction assembly</t>
  </si>
  <si>
    <t>GO:0090533</t>
  </si>
  <si>
    <t>cation-transporting ATPase complex</t>
  </si>
  <si>
    <t>GO:0090545</t>
  </si>
  <si>
    <t>CHD-type complex</t>
  </si>
  <si>
    <t>GO:0090557</t>
  </si>
  <si>
    <t>establishment of endothelial intestinal barrier</t>
  </si>
  <si>
    <t>GO:0090559</t>
  </si>
  <si>
    <t>regulation of membrane permeability</t>
  </si>
  <si>
    <t>GO:0090575</t>
  </si>
  <si>
    <t>RNA polymerase II transcription regulator complex</t>
  </si>
  <si>
    <t>GO:0090576</t>
  </si>
  <si>
    <t>RNA polymerase III transcription regulator complex</t>
  </si>
  <si>
    <t>GO:0090579</t>
  </si>
  <si>
    <t>dsDNA loop formation</t>
  </si>
  <si>
    <t>GO:0090596</t>
  </si>
  <si>
    <t>sensory organ morphogenesis</t>
  </si>
  <si>
    <t>GO:0090598</t>
  </si>
  <si>
    <t>male anatomical structure morphogenesis</t>
  </si>
  <si>
    <t>GO:0090599</t>
  </si>
  <si>
    <t>alpha-glucosidase activity</t>
  </si>
  <si>
    <t>GO:0090615</t>
  </si>
  <si>
    <t>mitochondrial mRNA processing</t>
  </si>
  <si>
    <t>GO:0090616</t>
  </si>
  <si>
    <t>mitochondrial mRNA 3'-end processing</t>
  </si>
  <si>
    <t>GO:0090619</t>
  </si>
  <si>
    <t>meiotic spindle pole</t>
  </si>
  <si>
    <t>GO:0090630</t>
  </si>
  <si>
    <t>activation of GTPase activity</t>
  </si>
  <si>
    <t>GO:0090646</t>
  </si>
  <si>
    <t>mitochondrial tRNA processing</t>
  </si>
  <si>
    <t>GO:0090659</t>
  </si>
  <si>
    <t>walking behavior</t>
  </si>
  <si>
    <t>GO:0090665</t>
  </si>
  <si>
    <t>glycoprotein complex</t>
  </si>
  <si>
    <t>GO:0090676</t>
  </si>
  <si>
    <t>calcium ion transmembrane transport via low voltage-gated calcium channel</t>
  </si>
  <si>
    <t>GO:0090723</t>
  </si>
  <si>
    <t>obsolete growth cone part</t>
  </si>
  <si>
    <t>GO:0090734</t>
  </si>
  <si>
    <t>site of DNA damage</t>
  </si>
  <si>
    <t>GO:0090735</t>
  </si>
  <si>
    <t>DNA repair complex assembly</t>
  </si>
  <si>
    <t>GO:0090740</t>
  </si>
  <si>
    <t>integral component of pigment granule membrane</t>
  </si>
  <si>
    <t>GO:0090741</t>
  </si>
  <si>
    <t>pigment granule membrane</t>
  </si>
  <si>
    <t>GO:0095500</t>
  </si>
  <si>
    <t>acetylcholine receptor signaling pathway</t>
  </si>
  <si>
    <t>GO:0097001</t>
  </si>
  <si>
    <t>ceramide binding</t>
  </si>
  <si>
    <t>GO:0097003</t>
  </si>
  <si>
    <t>adipokinetic hormone receptor activity</t>
  </si>
  <si>
    <t>GO:0097004</t>
  </si>
  <si>
    <t>adipokinetic hormone binding</t>
  </si>
  <si>
    <t>GO:0097009</t>
  </si>
  <si>
    <t>energy homeostasis</t>
  </si>
  <si>
    <t>GO:0097010</t>
  </si>
  <si>
    <t>eukaryotic translation initiation factor 4F complex assembly</t>
  </si>
  <si>
    <t>GO:0097014</t>
  </si>
  <si>
    <t>ciliary plasm</t>
  </si>
  <si>
    <t>GO:0097017</t>
  </si>
  <si>
    <t>renal protein absorption</t>
  </si>
  <si>
    <t>GO:0097020</t>
  </si>
  <si>
    <t>COPII receptor activity</t>
  </si>
  <si>
    <t>GO:0097035</t>
  </si>
  <si>
    <t>regulation of membrane lipid distribution</t>
  </si>
  <si>
    <t>GO:0097038</t>
  </si>
  <si>
    <t>perinuclear endoplasmic reticulum</t>
  </si>
  <si>
    <t>GO:0097039</t>
  </si>
  <si>
    <t>protein linear polyubiquitination</t>
  </si>
  <si>
    <t>GO:0097051</t>
  </si>
  <si>
    <t>establishment of protein localization to endoplasmic reticulum membrane</t>
  </si>
  <si>
    <t>GO:0097060</t>
  </si>
  <si>
    <t>synaptic membrane</t>
  </si>
  <si>
    <t>GO:0097061</t>
  </si>
  <si>
    <t>dendritic spine organization</t>
  </si>
  <si>
    <t>GO:0097062</t>
  </si>
  <si>
    <t>dendritic spine maintenance</t>
  </si>
  <si>
    <t>GO:0097064</t>
  </si>
  <si>
    <t>ncRNA export from nucleus</t>
  </si>
  <si>
    <t>GO:0097065</t>
  </si>
  <si>
    <t>anterior head development</t>
  </si>
  <si>
    <t>GO:0097089</t>
  </si>
  <si>
    <t>methyl-branched fatty acid metabolic process</t>
  </si>
  <si>
    <t>GO:0097090</t>
  </si>
  <si>
    <t>presynaptic membrane organization</t>
  </si>
  <si>
    <t>GO:0097091</t>
  </si>
  <si>
    <t>synaptic vesicle clustering</t>
  </si>
  <si>
    <t>GO:0097104</t>
  </si>
  <si>
    <t>postsynaptic membrane assembly</t>
  </si>
  <si>
    <t>GO:0097105</t>
  </si>
  <si>
    <t>presynaptic membrane assembly</t>
  </si>
  <si>
    <t>GO:0097106</t>
  </si>
  <si>
    <t>postsynaptic density organization</t>
  </si>
  <si>
    <t>GO:0097107</t>
  </si>
  <si>
    <t>postsynaptic density assembly</t>
  </si>
  <si>
    <t>GO:0097109</t>
  </si>
  <si>
    <t>neuroligin family protein binding</t>
  </si>
  <si>
    <t>GO:0097110</t>
  </si>
  <si>
    <t>scaffold protein binding</t>
  </si>
  <si>
    <t>GO:0097113</t>
  </si>
  <si>
    <t>AMPA glutamate receptor clustering</t>
  </si>
  <si>
    <t>GO:0097118</t>
  </si>
  <si>
    <t>neuroligin clustering involved in postsynaptic membrane assembly</t>
  </si>
  <si>
    <t>GO:0097120</t>
  </si>
  <si>
    <t>receptor localization to synapse</t>
  </si>
  <si>
    <t>GO:0097150</t>
  </si>
  <si>
    <t>neuronal stem cell population maintenance</t>
  </si>
  <si>
    <t>GO:0097153</t>
  </si>
  <si>
    <t>cysteine-type endopeptidase activity involved in apoptotic process</t>
  </si>
  <si>
    <t>GO:0097155</t>
  </si>
  <si>
    <t>fasciculation of sensory neuron axon</t>
  </si>
  <si>
    <t>GO:0097156</t>
  </si>
  <si>
    <t>fasciculation of motor neuron axon</t>
  </si>
  <si>
    <t>GO:0097157</t>
  </si>
  <si>
    <t>pre-mRNA intronic binding</t>
  </si>
  <si>
    <t>GO:0097158</t>
  </si>
  <si>
    <t>pre-mRNA intronic pyrimidine-rich binding</t>
  </si>
  <si>
    <t>GO:0097159</t>
  </si>
  <si>
    <t>organic cyclic compound binding</t>
  </si>
  <si>
    <t>GO:0097164</t>
  </si>
  <si>
    <t>ammonium ion metabolic process</t>
  </si>
  <si>
    <t>GO:0097167</t>
  </si>
  <si>
    <t>circadian regulation of translation</t>
  </si>
  <si>
    <t>GO:0097190</t>
  </si>
  <si>
    <t>apoptotic signaling pathway</t>
  </si>
  <si>
    <t>GO:0097191</t>
  </si>
  <si>
    <t>extrinsic apoptotic signaling pathway</t>
  </si>
  <si>
    <t>GO:0097192</t>
  </si>
  <si>
    <t>extrinsic apoptotic signaling pathway in absence of ligand</t>
  </si>
  <si>
    <t>GO:0097193</t>
  </si>
  <si>
    <t>intrinsic apoptotic signaling pathway</t>
  </si>
  <si>
    <t>GO:0097194</t>
  </si>
  <si>
    <t>execution phase of apoptosis</t>
  </si>
  <si>
    <t>GO:0097199</t>
  </si>
  <si>
    <t>cysteine-type endopeptidase activity involved in apoptotic signaling pathway</t>
  </si>
  <si>
    <t>GO:0097200</t>
  </si>
  <si>
    <t>cysteine-type endopeptidase activity involved in execution phase of apoptosis</t>
  </si>
  <si>
    <t>GO:0097202</t>
  </si>
  <si>
    <t>activation of cysteine-type endopeptidase activity</t>
  </si>
  <si>
    <t>GO:0097205</t>
  </si>
  <si>
    <t>renal filtration</t>
  </si>
  <si>
    <t>GO:0097206</t>
  </si>
  <si>
    <t>nephrocyte filtration</t>
  </si>
  <si>
    <t>GO:0097222</t>
  </si>
  <si>
    <t>mitochondrial mRNA polyadenylation</t>
  </si>
  <si>
    <t>GO:0097223</t>
  </si>
  <si>
    <t>obsolete sperm part</t>
  </si>
  <si>
    <t>GO:0097237</t>
  </si>
  <si>
    <t>cellular response to toxic substance</t>
  </si>
  <si>
    <t>GO:0097240</t>
  </si>
  <si>
    <t>chromosome attachment to the nuclear envelope</t>
  </si>
  <si>
    <t>GO:0097254</t>
  </si>
  <si>
    <t>renal tubular secretion</t>
  </si>
  <si>
    <t>GO:0097255</t>
  </si>
  <si>
    <t>R2TP complex</t>
  </si>
  <si>
    <t>GO:0097268</t>
  </si>
  <si>
    <t>cytoophidium</t>
  </si>
  <si>
    <t>GO:0097298</t>
  </si>
  <si>
    <t>regulation of nucleus size</t>
  </si>
  <si>
    <t>GO:0097305</t>
  </si>
  <si>
    <t>response to alcohol</t>
  </si>
  <si>
    <t>GO:0097306</t>
  </si>
  <si>
    <t>cellular response to alcohol</t>
  </si>
  <si>
    <t>GO:0097320</t>
  </si>
  <si>
    <t>plasma membrane tubulation</t>
  </si>
  <si>
    <t>GO:0097322</t>
  </si>
  <si>
    <t>7SK snRNA binding</t>
  </si>
  <si>
    <t>GO:0097327</t>
  </si>
  <si>
    <t>response to antineoplastic agent</t>
  </si>
  <si>
    <t>GO:0097340</t>
  </si>
  <si>
    <t>inhibition of cysteine-type endopeptidase activity</t>
  </si>
  <si>
    <t>GO:0097341</t>
  </si>
  <si>
    <t>zymogen inhibition</t>
  </si>
  <si>
    <t>GO:0097344</t>
  </si>
  <si>
    <t>Rix1 complex</t>
  </si>
  <si>
    <t>GO:0097345</t>
  </si>
  <si>
    <t>mitochondrial outer membrane permeabilization</t>
  </si>
  <si>
    <t>GO:0097346</t>
  </si>
  <si>
    <t>INO80-type complex</t>
  </si>
  <si>
    <t>GO:0097352</t>
  </si>
  <si>
    <t>autophagosome maturation</t>
  </si>
  <si>
    <t>GO:0097354</t>
  </si>
  <si>
    <t>prenylation</t>
  </si>
  <si>
    <t>GO:0097355</t>
  </si>
  <si>
    <t>protein localization to heterochromatin</t>
  </si>
  <si>
    <t>GO:0097359</t>
  </si>
  <si>
    <t>UDP-glucosylation</t>
  </si>
  <si>
    <t>GO:0097361</t>
  </si>
  <si>
    <t>CIA complex</t>
  </si>
  <si>
    <t>GO:0097363</t>
  </si>
  <si>
    <t>protein O-GlcNAc transferase activity</t>
  </si>
  <si>
    <t>GO:0097367</t>
  </si>
  <si>
    <t>carbohydrate derivative binding</t>
  </si>
  <si>
    <t>GO:0097370</t>
  </si>
  <si>
    <t>protein O-GlcNAcylation via threonine</t>
  </si>
  <si>
    <t>GO:0097374</t>
  </si>
  <si>
    <t>sensory neuron axon guidance</t>
  </si>
  <si>
    <t>GO:0097384</t>
  </si>
  <si>
    <t>cellular lipid biosynthetic process</t>
  </si>
  <si>
    <t>GO:0097386</t>
  </si>
  <si>
    <t>glial cell projection</t>
  </si>
  <si>
    <t>GO:0097425</t>
  </si>
  <si>
    <t>obsolete smooth endoplasmic reticulum part</t>
  </si>
  <si>
    <t>GO:0097428</t>
  </si>
  <si>
    <t>protein maturation by iron-sulfur cluster transfer</t>
  </si>
  <si>
    <t>GO:0097431</t>
  </si>
  <si>
    <t>mitotic spindle pole</t>
  </si>
  <si>
    <t>GO:0097435</t>
  </si>
  <si>
    <t>supramolecular fiber organization</t>
  </si>
  <si>
    <t>GO:0097447</t>
  </si>
  <si>
    <t>dendritic tree</t>
  </si>
  <si>
    <t>GO:0097458</t>
  </si>
  <si>
    <t>obsolete neuron part</t>
  </si>
  <si>
    <t>GO:0097466</t>
  </si>
  <si>
    <t>ubiquitin-dependent glycoprotein ERAD pathway</t>
  </si>
  <si>
    <t>GO:0097467</t>
  </si>
  <si>
    <t>type III terminal bouton</t>
  </si>
  <si>
    <t>GO:0097472</t>
  </si>
  <si>
    <t>cyclin-dependent protein kinase activity</t>
  </si>
  <si>
    <t>GO:0097479</t>
  </si>
  <si>
    <t>synaptic vesicle localization</t>
  </si>
  <si>
    <t>GO:0097480</t>
  </si>
  <si>
    <t>establishment of synaptic vesicle localization</t>
  </si>
  <si>
    <t>GO:0097482</t>
  </si>
  <si>
    <t>muscle cell postsynaptic specialization</t>
  </si>
  <si>
    <t>GO:0097485</t>
  </si>
  <si>
    <t>neuron projection guidance</t>
  </si>
  <si>
    <t>GO:0097493</t>
  </si>
  <si>
    <t>structural molecule activity conferring elasticity</t>
  </si>
  <si>
    <t>GO:0097501</t>
  </si>
  <si>
    <t>stress response to metal ion</t>
  </si>
  <si>
    <t>GO:0097502</t>
  </si>
  <si>
    <t>mannosylation</t>
  </si>
  <si>
    <t>GO:0097503</t>
  </si>
  <si>
    <t>sialylation</t>
  </si>
  <si>
    <t>GO:0097504</t>
  </si>
  <si>
    <t>Gemini of coiled bodies</t>
  </si>
  <si>
    <t>GO:0097506</t>
  </si>
  <si>
    <t>deaminated base DNA N-glycosylase activity</t>
  </si>
  <si>
    <t>GO:0097517</t>
  </si>
  <si>
    <t>contractile actin filament bundle</t>
  </si>
  <si>
    <t>GO:0097524</t>
  </si>
  <si>
    <t>sperm plasma membrane</t>
  </si>
  <si>
    <t>GO:0097525</t>
  </si>
  <si>
    <t>spliceosomal snRNP complex</t>
  </si>
  <si>
    <t>GO:0097526</t>
  </si>
  <si>
    <t>spliceosomal tri-snRNP complex</t>
  </si>
  <si>
    <t>GO:0097546</t>
  </si>
  <si>
    <t>ciliary base</t>
  </si>
  <si>
    <t>GO:0097549</t>
  </si>
  <si>
    <t>chromatin organization involved in negative regulation of transcription</t>
  </si>
  <si>
    <t>GO:0097550</t>
  </si>
  <si>
    <t>transcription preinitiation complex</t>
  </si>
  <si>
    <t>GO:0097553</t>
  </si>
  <si>
    <t>calcium ion transmembrane import into cytosol</t>
  </si>
  <si>
    <t>GO:0097574</t>
  </si>
  <si>
    <t>lateral part of cell</t>
  </si>
  <si>
    <t>GO:0097575</t>
  </si>
  <si>
    <t>lateral cell cortex</t>
  </si>
  <si>
    <t>GO:0097576</t>
  </si>
  <si>
    <t>vacuole fusion</t>
  </si>
  <si>
    <t>GO:0097577</t>
  </si>
  <si>
    <t>sequestering of iron ion</t>
  </si>
  <si>
    <t>GO:0097581</t>
  </si>
  <si>
    <t>lamellipodium organization</t>
  </si>
  <si>
    <t>GO:0097602</t>
  </si>
  <si>
    <t>cullin family protein binding</t>
  </si>
  <si>
    <t>GO:0097603</t>
  </si>
  <si>
    <t>temperature-gated ion channel activity</t>
  </si>
  <si>
    <t>GO:0097604</t>
  </si>
  <si>
    <t>temperature-gated cation channel activity</t>
  </si>
  <si>
    <t>GO:0097617</t>
  </si>
  <si>
    <t>annealing activity</t>
  </si>
  <si>
    <t>GO:0097642</t>
  </si>
  <si>
    <t>calcitonin family receptor activity</t>
  </si>
  <si>
    <t>GO:0097648</t>
  </si>
  <si>
    <t>G protein-coupled receptor complex</t>
  </si>
  <si>
    <t>GO:0097651</t>
  </si>
  <si>
    <t>phosphatidylinositol 3-kinase complex, class I</t>
  </si>
  <si>
    <t>GO:0097659</t>
  </si>
  <si>
    <t>nucleic acid-templated transcription</t>
  </si>
  <si>
    <t>GO:0097676</t>
  </si>
  <si>
    <t>histone H3-K36 dimethylation</t>
  </si>
  <si>
    <t>GO:0097677</t>
  </si>
  <si>
    <t>STAT family protein binding</t>
  </si>
  <si>
    <t>GO:0097678</t>
  </si>
  <si>
    <t>SOCS family protein binding</t>
  </si>
  <si>
    <t>GO:0097681</t>
  </si>
  <si>
    <t>double-strand break repair via alternative nonhomologous end joining</t>
  </si>
  <si>
    <t>GO:0097682</t>
  </si>
  <si>
    <t>intracellular phosphatidylinositol-3,5-bisphosphate-sensitive cation channel activity</t>
  </si>
  <si>
    <t>GO:0097688</t>
  </si>
  <si>
    <t>glutamate receptor clustering</t>
  </si>
  <si>
    <t>GO:0097696</t>
  </si>
  <si>
    <t>receptor signaling pathway via STAT</t>
  </si>
  <si>
    <t>GO:0097708</t>
  </si>
  <si>
    <t>intracellular vesicle</t>
  </si>
  <si>
    <t>GO:0097720</t>
  </si>
  <si>
    <t>calcineurin-mediated signaling</t>
  </si>
  <si>
    <t>GO:0097722</t>
  </si>
  <si>
    <t>sperm motility</t>
  </si>
  <si>
    <t>GO:0097729</t>
  </si>
  <si>
    <t>9+2 motile cilium</t>
  </si>
  <si>
    <t>GO:0097730</t>
  </si>
  <si>
    <t>non-motile cilium</t>
  </si>
  <si>
    <t>GO:0097734</t>
  </si>
  <si>
    <t>extracellular exosome biogenesis</t>
  </si>
  <si>
    <t>GO:0097747</t>
  </si>
  <si>
    <t>RNA polymerase activity</t>
  </si>
  <si>
    <t>GO:0097749</t>
  </si>
  <si>
    <t>membrane tubulation</t>
  </si>
  <si>
    <t>GO:0097753</t>
  </si>
  <si>
    <t>membrane bending</t>
  </si>
  <si>
    <t>GO:0098501</t>
  </si>
  <si>
    <t>polynucleotide dephosphorylation</t>
  </si>
  <si>
    <t>GO:0098502</t>
  </si>
  <si>
    <t>DNA dephosphorylation</t>
  </si>
  <si>
    <t>GO:0098503</t>
  </si>
  <si>
    <t>obsolete DNA 3' dephosphorylation</t>
  </si>
  <si>
    <t>GO:0098504</t>
  </si>
  <si>
    <t>obsolete DNA 3' dephosphorylation involved in DNA repair</t>
  </si>
  <si>
    <t>GO:0098506</t>
  </si>
  <si>
    <t>polynucleotide 3' dephosphorylation</t>
  </si>
  <si>
    <t>GO:0098518</t>
  </si>
  <si>
    <t>polynucleotide phosphatase activity</t>
  </si>
  <si>
    <t>GO:0098527</t>
  </si>
  <si>
    <t>neuromuscular junction of somatic muscle</t>
  </si>
  <si>
    <t>GO:0098529</t>
  </si>
  <si>
    <t>neuromuscular junction development, skeletal muscle fiber</t>
  </si>
  <si>
    <t>GO:0098531</t>
  </si>
  <si>
    <t>ligand-activated transcription factor activity</t>
  </si>
  <si>
    <t>GO:0098533</t>
  </si>
  <si>
    <t>ATPase dependent transmembrane transport complex</t>
  </si>
  <si>
    <t>GO:0098534</t>
  </si>
  <si>
    <t>centriole assembly</t>
  </si>
  <si>
    <t>GO:0098542</t>
  </si>
  <si>
    <t>defense response to other organism</t>
  </si>
  <si>
    <t>GO:0098549</t>
  </si>
  <si>
    <t>somatic ring canal</t>
  </si>
  <si>
    <t>GO:0098552</t>
  </si>
  <si>
    <t>side of membrane</t>
  </si>
  <si>
    <t>GO:0098553</t>
  </si>
  <si>
    <t>lumenal side of endoplasmic reticulum membrane</t>
  </si>
  <si>
    <t>GO:0098554</t>
  </si>
  <si>
    <t>cytoplasmic side of endoplasmic reticulum membrane</t>
  </si>
  <si>
    <t>GO:0098556</t>
  </si>
  <si>
    <t>cytoplasmic side of rough endoplasmic reticulum membrane</t>
  </si>
  <si>
    <t>GO:0098562</t>
  </si>
  <si>
    <t>cytoplasmic side of membrane</t>
  </si>
  <si>
    <t>GO:0098563</t>
  </si>
  <si>
    <t>intrinsic component of synaptic vesicle membrane</t>
  </si>
  <si>
    <t>GO:0098573</t>
  </si>
  <si>
    <t>intrinsic component of mitochondrial membrane</t>
  </si>
  <si>
    <t>GO:0098581</t>
  </si>
  <si>
    <t>detection of external biotic stimulus</t>
  </si>
  <si>
    <t>GO:0098586</t>
  </si>
  <si>
    <t>cellular response to virus</t>
  </si>
  <si>
    <t>GO:0098588</t>
  </si>
  <si>
    <t>bounding membrane of organelle</t>
  </si>
  <si>
    <t>GO:0098590</t>
  </si>
  <si>
    <t>plasma membrane region</t>
  </si>
  <si>
    <t>GO:0098592</t>
  </si>
  <si>
    <t>cytoplasmic side of apical plasma membrane</t>
  </si>
  <si>
    <t>GO:0098599</t>
  </si>
  <si>
    <t>palmitoyl hydrolase activity</t>
  </si>
  <si>
    <t>GO:0098609</t>
  </si>
  <si>
    <t>cell-cell adhesion</t>
  </si>
  <si>
    <t>GO:0098631</t>
  </si>
  <si>
    <t>cell adhesion mediator activity</t>
  </si>
  <si>
    <t>GO:0098632</t>
  </si>
  <si>
    <t>cell-cell adhesion mediator activity</t>
  </si>
  <si>
    <t>GO:0098636</t>
  </si>
  <si>
    <t>protein complex involved in cell adhesion</t>
  </si>
  <si>
    <t>GO:0098642</t>
  </si>
  <si>
    <t>network-forming collagen trimer</t>
  </si>
  <si>
    <t>GO:0098644</t>
  </si>
  <si>
    <t>complex of collagen trimers</t>
  </si>
  <si>
    <t>GO:0098645</t>
  </si>
  <si>
    <t>collagen network</t>
  </si>
  <si>
    <t>GO:0098651</t>
  </si>
  <si>
    <t>basement membrane collagen trimer</t>
  </si>
  <si>
    <t>GO:0098655</t>
  </si>
  <si>
    <t>cation transmembrane transport</t>
  </si>
  <si>
    <t>GO:0098656</t>
  </si>
  <si>
    <t>anion transmembrane transport</t>
  </si>
  <si>
    <t>GO:0098657</t>
  </si>
  <si>
    <t>import into cell</t>
  </si>
  <si>
    <t>GO:0098659</t>
  </si>
  <si>
    <t>inorganic cation import across plasma membrane</t>
  </si>
  <si>
    <t>GO:0098660</t>
  </si>
  <si>
    <t>inorganic ion transmembrane transport</t>
  </si>
  <si>
    <t>GO:0098661</t>
  </si>
  <si>
    <t>inorganic anion transmembrane transport</t>
  </si>
  <si>
    <t>GO:0098662</t>
  </si>
  <si>
    <t>inorganic cation transmembrane transport</t>
  </si>
  <si>
    <t>GO:0098664</t>
  </si>
  <si>
    <t>G protein-coupled serotonin receptor signaling pathway</t>
  </si>
  <si>
    <t>GO:0098687</t>
  </si>
  <si>
    <t>chromosomal region</t>
  </si>
  <si>
    <t>GO:0098693</t>
  </si>
  <si>
    <t>regulation of synaptic vesicle cycle</t>
  </si>
  <si>
    <t>GO:0098698</t>
  </si>
  <si>
    <t>postsynaptic specialization assembly</t>
  </si>
  <si>
    <t>GO:0098700</t>
  </si>
  <si>
    <t>neurotransmitter loading into synaptic vesicle</t>
  </si>
  <si>
    <t>GO:0098703</t>
  </si>
  <si>
    <t>calcium ion import across plasma membrane</t>
  </si>
  <si>
    <t>GO:0098711</t>
  </si>
  <si>
    <t>iron ion import across plasma membrane</t>
  </si>
  <si>
    <t>GO:0098713</t>
  </si>
  <si>
    <t>leucine import across plasma membrane</t>
  </si>
  <si>
    <t>GO:0098719</t>
  </si>
  <si>
    <t>sodium ion import across plasma membrane</t>
  </si>
  <si>
    <t>GO:0098722</t>
  </si>
  <si>
    <t>asymmetric stem cell division</t>
  </si>
  <si>
    <t>GO:0098724</t>
  </si>
  <si>
    <t>symmetric stem cell division</t>
  </si>
  <si>
    <t>GO:0098725</t>
  </si>
  <si>
    <t>symmetric cell division</t>
  </si>
  <si>
    <t>GO:0098727</t>
  </si>
  <si>
    <t>maintenance of cell number</t>
  </si>
  <si>
    <t>GO:0098728</t>
  </si>
  <si>
    <t>germline stem cell asymmetric division</t>
  </si>
  <si>
    <t>GO:0098729</t>
  </si>
  <si>
    <t>germline stem cell symmetric division</t>
  </si>
  <si>
    <t>GO:0098730</t>
  </si>
  <si>
    <t>male germline stem cell symmetric division</t>
  </si>
  <si>
    <t>GO:0098732</t>
  </si>
  <si>
    <t>macromolecule deacylation</t>
  </si>
  <si>
    <t>GO:0098734</t>
  </si>
  <si>
    <t>macromolecule depalmitoylation</t>
  </si>
  <si>
    <t>GO:0098739</t>
  </si>
  <si>
    <t>import across plasma membrane</t>
  </si>
  <si>
    <t>GO:0098742</t>
  </si>
  <si>
    <t>cell-cell adhesion via plasma-membrane adhesion molecules</t>
  </si>
  <si>
    <t>GO:0098754</t>
  </si>
  <si>
    <t>detoxification</t>
  </si>
  <si>
    <t>GO:0098771</t>
  </si>
  <si>
    <t>inorganic ion homeostasis</t>
  </si>
  <si>
    <t>GO:0098772</t>
  </si>
  <si>
    <t>molecular function regulator</t>
  </si>
  <si>
    <t>GO:0098780</t>
  </si>
  <si>
    <t>response to mitochondrial depolarisation</t>
  </si>
  <si>
    <t>GO:0098781</t>
  </si>
  <si>
    <t>ncRNA transcription</t>
  </si>
  <si>
    <t>GO:0098787</t>
  </si>
  <si>
    <t>mRNA cleavage involved in mRNA processing</t>
  </si>
  <si>
    <t>GO:0098789</t>
  </si>
  <si>
    <t>pre-mRNA cleavage required for polyadenylation</t>
  </si>
  <si>
    <t>GO:0098791</t>
  </si>
  <si>
    <t>Golgi apparatus subcompartment</t>
  </si>
  <si>
    <t>GO:0098793</t>
  </si>
  <si>
    <t>presynapse</t>
  </si>
  <si>
    <t>GO:0098794</t>
  </si>
  <si>
    <t>postsynapse</t>
  </si>
  <si>
    <t>GO:0098795</t>
  </si>
  <si>
    <t>mRNA cleavage involved in gene silencing</t>
  </si>
  <si>
    <t>GO:0098796</t>
  </si>
  <si>
    <t>membrane protein complex</t>
  </si>
  <si>
    <t>GO:0098797</t>
  </si>
  <si>
    <t>plasma membrane protein complex</t>
  </si>
  <si>
    <t>GO:0098798</t>
  </si>
  <si>
    <t>mitochondrial protein-containing complex</t>
  </si>
  <si>
    <t>GO:0098799</t>
  </si>
  <si>
    <t>outer mitochondrial membrane protein complex</t>
  </si>
  <si>
    <t>GO:0098800</t>
  </si>
  <si>
    <t>inner mitochondrial membrane protein complex</t>
  </si>
  <si>
    <t>GO:0098802</t>
  </si>
  <si>
    <t>plasma membrane signaling receptor complex</t>
  </si>
  <si>
    <t>GO:0098803</t>
  </si>
  <si>
    <t>respiratory chain complex</t>
  </si>
  <si>
    <t>GO:0098808</t>
  </si>
  <si>
    <t>mRNA cap binding</t>
  </si>
  <si>
    <t>GO:0098810</t>
  </si>
  <si>
    <t>neurotransmitter reuptake</t>
  </si>
  <si>
    <t>GO:0098813</t>
  </si>
  <si>
    <t>nuclear chromosome segregation</t>
  </si>
  <si>
    <t>GO:0098815</t>
  </si>
  <si>
    <t>modulation of excitatory postsynaptic potential</t>
  </si>
  <si>
    <t>GO:0098820</t>
  </si>
  <si>
    <t>trans-synaptic protein complex</t>
  </si>
  <si>
    <t>GO:0098827</t>
  </si>
  <si>
    <t>endoplasmic reticulum subcompartment</t>
  </si>
  <si>
    <t>GO:0098831</t>
  </si>
  <si>
    <t>presynaptic active zone cytoplasmic component</t>
  </si>
  <si>
    <t>GO:0098847</t>
  </si>
  <si>
    <t>sequence-specific single stranded DNA binding</t>
  </si>
  <si>
    <t>GO:0098852</t>
  </si>
  <si>
    <t>lytic vacuole membrane</t>
  </si>
  <si>
    <t>GO:0098856</t>
  </si>
  <si>
    <t>intestinal lipid absorption</t>
  </si>
  <si>
    <t>GO:0098857</t>
  </si>
  <si>
    <t>membrane microdomain</t>
  </si>
  <si>
    <t>GO:0098858</t>
  </si>
  <si>
    <t>actin-based cell projection</t>
  </si>
  <si>
    <t>GO:0098862</t>
  </si>
  <si>
    <t>cluster of actin-based cell projections</t>
  </si>
  <si>
    <t>GO:0098869</t>
  </si>
  <si>
    <t>cellular oxidant detoxification</t>
  </si>
  <si>
    <t>GO:0098876</t>
  </si>
  <si>
    <t>vesicle-mediated transport to the plasma membrane</t>
  </si>
  <si>
    <t>GO:0098878</t>
  </si>
  <si>
    <t>neurotransmitter receptor complex</t>
  </si>
  <si>
    <t>GO:0098889</t>
  </si>
  <si>
    <t>intrinsic component of presynaptic membrane</t>
  </si>
  <si>
    <t>GO:0098900</t>
  </si>
  <si>
    <t>regulation of action potential</t>
  </si>
  <si>
    <t>GO:0098908</t>
  </si>
  <si>
    <t>regulation of neuronal action potential</t>
  </si>
  <si>
    <t>GO:0098916</t>
  </si>
  <si>
    <t>anterograde trans-synaptic signaling</t>
  </si>
  <si>
    <t>GO:0098927</t>
  </si>
  <si>
    <t>vesicle-mediated transport between endosomal compartments</t>
  </si>
  <si>
    <t>GO:0098930</t>
  </si>
  <si>
    <t>axonal transport</t>
  </si>
  <si>
    <t>GO:0098935</t>
  </si>
  <si>
    <t>dendritic transport</t>
  </si>
  <si>
    <t>GO:0098937</t>
  </si>
  <si>
    <t>anterograde dendritic transport</t>
  </si>
  <si>
    <t>GO:0098957</t>
  </si>
  <si>
    <t>anterograde axonal transport of mitochondrion</t>
  </si>
  <si>
    <t>GO:0098958</t>
  </si>
  <si>
    <t>retrograde axonal transport of mitochondrion</t>
  </si>
  <si>
    <t>GO:0098960</t>
  </si>
  <si>
    <t>postsynaptic neurotransmitter receptor activity</t>
  </si>
  <si>
    <t>GO:0098975</t>
  </si>
  <si>
    <t>postsynapse of neuromuscular junction</t>
  </si>
  <si>
    <t>GO:0098984</t>
  </si>
  <si>
    <t>neuron to neuron synapse</t>
  </si>
  <si>
    <t>GO:0098988</t>
  </si>
  <si>
    <t>G protein-coupled glutamate receptor activity</t>
  </si>
  <si>
    <t>GO:0099003</t>
  </si>
  <si>
    <t>vesicle-mediated transport in synapse</t>
  </si>
  <si>
    <t>GO:0099022</t>
  </si>
  <si>
    <t>vesicle tethering</t>
  </si>
  <si>
    <t>GO:0099023</t>
  </si>
  <si>
    <t>vesicle tethering complex</t>
  </si>
  <si>
    <t>GO:0099024</t>
  </si>
  <si>
    <t>plasma membrane invagination</t>
  </si>
  <si>
    <t>GO:0099054</t>
  </si>
  <si>
    <t>presynapse assembly</t>
  </si>
  <si>
    <t>GO:0099056</t>
  </si>
  <si>
    <t>integral component of presynaptic membrane</t>
  </si>
  <si>
    <t>GO:0099068</t>
  </si>
  <si>
    <t>postsynapse assembly</t>
  </si>
  <si>
    <t>GO:0099069</t>
  </si>
  <si>
    <t>synaptic vesicle tethering involved in synaptic vesicle exocytosis</t>
  </si>
  <si>
    <t>GO:0099080</t>
  </si>
  <si>
    <t>supramolecular complex</t>
  </si>
  <si>
    <t>GO:0099081</t>
  </si>
  <si>
    <t>supramolecular polymer</t>
  </si>
  <si>
    <t>GO:0099084</t>
  </si>
  <si>
    <t>postsynaptic specialization organization</t>
  </si>
  <si>
    <t>GO:0099086</t>
  </si>
  <si>
    <t>synaptonemal structure</t>
  </si>
  <si>
    <t>GO:0099094</t>
  </si>
  <si>
    <t>ligand-gated cation channel activity</t>
  </si>
  <si>
    <t>GO:0099095</t>
  </si>
  <si>
    <t>ligand-gated anion channel activity</t>
  </si>
  <si>
    <t>GO:0099106</t>
  </si>
  <si>
    <t>ion channel regulator activity</t>
  </si>
  <si>
    <t>GO:0099111</t>
  </si>
  <si>
    <t>microtubule-based transport</t>
  </si>
  <si>
    <t>GO:0099116</t>
  </si>
  <si>
    <t>tRNA 5'-end processing</t>
  </si>
  <si>
    <t>GO:0099122</t>
  </si>
  <si>
    <t>RNA polymerase II C-terminal domain binding</t>
  </si>
  <si>
    <t>GO:0099172</t>
  </si>
  <si>
    <t>presynapse organization</t>
  </si>
  <si>
    <t>GO:0099173</t>
  </si>
  <si>
    <t>postsynapse organization</t>
  </si>
  <si>
    <t>GO:0099174</t>
  </si>
  <si>
    <t>regulation of presynapse organization</t>
  </si>
  <si>
    <t>GO:0099175</t>
  </si>
  <si>
    <t>regulation of postsynapse organization</t>
  </si>
  <si>
    <t>GO:0099177</t>
  </si>
  <si>
    <t>regulation of trans-synaptic signaling</t>
  </si>
  <si>
    <t>GO:0099240</t>
  </si>
  <si>
    <t>intrinsic component of synaptic membrane</t>
  </si>
  <si>
    <t>GO:0099500</t>
  </si>
  <si>
    <t>vesicle fusion to plasma membrane</t>
  </si>
  <si>
    <t>GO:0099501</t>
  </si>
  <si>
    <t>exocytic vesicle membrane</t>
  </si>
  <si>
    <t>GO:0099503</t>
  </si>
  <si>
    <t>secretory vesicle</t>
  </si>
  <si>
    <t>GO:0099504</t>
  </si>
  <si>
    <t>synaptic vesicle cycle</t>
  </si>
  <si>
    <t>GO:0099509</t>
  </si>
  <si>
    <t>regulation of presynaptic cytosolic calcium ion concentration</t>
  </si>
  <si>
    <t>GO:0099512</t>
  </si>
  <si>
    <t>supramolecular fiber</t>
  </si>
  <si>
    <t>GO:0099513</t>
  </si>
  <si>
    <t>polymeric cytoskeletal fiber</t>
  </si>
  <si>
    <t>GO:0099514</t>
  </si>
  <si>
    <t>synaptic vesicle cytoskeletal transport</t>
  </si>
  <si>
    <t>GO:0099517</t>
  </si>
  <si>
    <t>synaptic vesicle transport along microtubule</t>
  </si>
  <si>
    <t>GO:0099518</t>
  </si>
  <si>
    <t>vesicle cytoskeletal trafficking</t>
  </si>
  <si>
    <t>GO:0099519</t>
  </si>
  <si>
    <t>dense core granule cytoskeletal transport</t>
  </si>
  <si>
    <t>GO:0099528</t>
  </si>
  <si>
    <t>G protein-coupled neurotransmitter receptor activity</t>
  </si>
  <si>
    <t>GO:0099529</t>
  </si>
  <si>
    <t>neurotransmitter receptor activity involved in regulation of postsynaptic membrane potential</t>
  </si>
  <si>
    <t>GO:0099531</t>
  </si>
  <si>
    <t>presynaptic process involved in chemical synaptic transmission</t>
  </si>
  <si>
    <t>GO:0099532</t>
  </si>
  <si>
    <t>synaptic vesicle endosomal processing</t>
  </si>
  <si>
    <t>GO:0099533</t>
  </si>
  <si>
    <t>positive regulation of presynaptic cytosolic calcium concentration</t>
  </si>
  <si>
    <t>GO:0099536</t>
  </si>
  <si>
    <t>synaptic signaling</t>
  </si>
  <si>
    <t>GO:0099537</t>
  </si>
  <si>
    <t>trans-synaptic signaling</t>
  </si>
  <si>
    <t>GO:0099558</t>
  </si>
  <si>
    <t>maintenance of synapse structure</t>
  </si>
  <si>
    <t>GO:0099565</t>
  </si>
  <si>
    <t>chemical synaptic transmission, postsynaptic</t>
  </si>
  <si>
    <t>GO:0099568</t>
  </si>
  <si>
    <t>cytoplasmic region</t>
  </si>
  <si>
    <t>GO:0099569</t>
  </si>
  <si>
    <t>presynaptic cytoskeleton</t>
  </si>
  <si>
    <t>GO:0099572</t>
  </si>
  <si>
    <t>postsynaptic specialization</t>
  </si>
  <si>
    <t>GO:0099587</t>
  </si>
  <si>
    <t>inorganic ion import across plasma membrane</t>
  </si>
  <si>
    <t>GO:0099589</t>
  </si>
  <si>
    <t>serotonin receptor activity</t>
  </si>
  <si>
    <t>GO:0099601</t>
  </si>
  <si>
    <t>regulation of neurotransmitter receptor activity</t>
  </si>
  <si>
    <t>GO:0099604</t>
  </si>
  <si>
    <t>ligand-gated calcium channel activity</t>
  </si>
  <si>
    <t>GO:0099643</t>
  </si>
  <si>
    <t>signal release from synapse</t>
  </si>
  <si>
    <t>GO:0099699</t>
  </si>
  <si>
    <t>integral component of synaptic membrane</t>
  </si>
  <si>
    <t>GO:0099738</t>
  </si>
  <si>
    <t>cell cortex region</t>
  </si>
  <si>
    <t>GO:0101005</t>
  </si>
  <si>
    <t>ubiquitinyl hydrolase activity</t>
  </si>
  <si>
    <t>GO:0101031</t>
  </si>
  <si>
    <t>chaperone complex</t>
  </si>
  <si>
    <t>GO:0104004</t>
  </si>
  <si>
    <t>cellular response to environmental stimulus</t>
  </si>
  <si>
    <t>GO:0106004</t>
  </si>
  <si>
    <t>tRNA (guanine-N7)-methylation</t>
  </si>
  <si>
    <t>GO:0106017</t>
  </si>
  <si>
    <t>phosphatidylinositol-3,4-bisphosphate phosphatase activity</t>
  </si>
  <si>
    <t>GO:0106019</t>
  </si>
  <si>
    <t>phosphatidylinositol-4,5-bisphosphate phosphatase activity</t>
  </si>
  <si>
    <t>GO:0106023</t>
  </si>
  <si>
    <t>regulation of pupariation</t>
  </si>
  <si>
    <t>GO:0106024</t>
  </si>
  <si>
    <t>negative regulation of pupariation</t>
  </si>
  <si>
    <t>GO:0106026</t>
  </si>
  <si>
    <t>Gly-tRNA(Ala) hydrolase activity</t>
  </si>
  <si>
    <t>GO:0106027</t>
  </si>
  <si>
    <t>neuron projection organization</t>
  </si>
  <si>
    <t>GO:0106030</t>
  </si>
  <si>
    <t>neuron projection fasciculation</t>
  </si>
  <si>
    <t>GO:0106036</t>
  </si>
  <si>
    <t>assembly of apicomedial cortex actomyosin</t>
  </si>
  <si>
    <t>GO:0106037</t>
  </si>
  <si>
    <t>apicomedial cortex</t>
  </si>
  <si>
    <t>GO:0106056</t>
  </si>
  <si>
    <t>regulation of calcineurin-mediated signaling</t>
  </si>
  <si>
    <t>GO:0106058</t>
  </si>
  <si>
    <t>positive regulation of calcineurin-mediated signaling</t>
  </si>
  <si>
    <t>GO:0106068</t>
  </si>
  <si>
    <t>SUMO ligase complex</t>
  </si>
  <si>
    <t>GO:0106074</t>
  </si>
  <si>
    <t>aminoacyl-tRNA metabolism involved in translational fidelity</t>
  </si>
  <si>
    <t>GO:0110010</t>
  </si>
  <si>
    <t>basolateral protein secretion</t>
  </si>
  <si>
    <t>GO:0110011</t>
  </si>
  <si>
    <t>regulation of basement membrane organization</t>
  </si>
  <si>
    <t>GO:0110017</t>
  </si>
  <si>
    <t>cap-independent translational initiation of linear mRNA</t>
  </si>
  <si>
    <t>GO:0110020</t>
  </si>
  <si>
    <t>regulation of actomyosin structure organization</t>
  </si>
  <si>
    <t>GO:0110028</t>
  </si>
  <si>
    <t>positive regulation of mitotic spindle organization</t>
  </si>
  <si>
    <t>GO:0110029</t>
  </si>
  <si>
    <t>negative regulation of meiosis I</t>
  </si>
  <si>
    <t>GO:0110053</t>
  </si>
  <si>
    <t>regulation of actin filament organization</t>
  </si>
  <si>
    <t>GO:0120025</t>
  </si>
  <si>
    <t>plasma membrane bounded cell projection</t>
  </si>
  <si>
    <t>GO:0120031</t>
  </si>
  <si>
    <t>plasma membrane bounded cell projection assembly</t>
  </si>
  <si>
    <t>GO:0120032</t>
  </si>
  <si>
    <t>regulation of plasma membrane bounded cell projection assembly</t>
  </si>
  <si>
    <t>GO:0120033</t>
  </si>
  <si>
    <t>negative regulation of plasma membrane bounded cell projection assembly</t>
  </si>
  <si>
    <t>GO:0120034</t>
  </si>
  <si>
    <t>positive regulation of plasma membrane bounded cell projection assembly</t>
  </si>
  <si>
    <t>GO:0120035</t>
  </si>
  <si>
    <t>regulation of plasma membrane bounded cell projection organization</t>
  </si>
  <si>
    <t>GO:0120036</t>
  </si>
  <si>
    <t>plasma membrane bounded cell projection organization</t>
  </si>
  <si>
    <t>GO:0120038</t>
  </si>
  <si>
    <t>obsolete plasma membrane bounded cell projection part</t>
  </si>
  <si>
    <t>GO:0120039</t>
  </si>
  <si>
    <t>plasma membrane bounded cell projection morphogenesis</t>
  </si>
  <si>
    <t>GO:0120082</t>
  </si>
  <si>
    <t>smooth endoplasmic reticulum cisterna</t>
  </si>
  <si>
    <t>GO:0120111</t>
  </si>
  <si>
    <t>neuron projection cytoplasm</t>
  </si>
  <si>
    <t>GO:0120114</t>
  </si>
  <si>
    <t>Sm-like protein family complex</t>
  </si>
  <si>
    <t>GO:0140013</t>
  </si>
  <si>
    <t>meiotic nuclear division</t>
  </si>
  <si>
    <t>GO:0140014</t>
  </si>
  <si>
    <t>mitotic nuclear division</t>
  </si>
  <si>
    <t>GO:0140024</t>
  </si>
  <si>
    <t>plus-end-directed endosome transport along mitotic spindle midzone microtubule</t>
  </si>
  <si>
    <t>GO:0140029</t>
  </si>
  <si>
    <t>exocytic process</t>
  </si>
  <si>
    <t>GO:0140030</t>
  </si>
  <si>
    <t>modification-dependent protein binding</t>
  </si>
  <si>
    <t>GO:0140033</t>
  </si>
  <si>
    <t>acetylation-dependent protein binding</t>
  </si>
  <si>
    <t>GO:0140034</t>
  </si>
  <si>
    <t>methylation-dependent protein binding</t>
  </si>
  <si>
    <t>GO:0140040</t>
  </si>
  <si>
    <t>mitochondrial polycistronic RNA processing</t>
  </si>
  <si>
    <t>GO:0140053</t>
  </si>
  <si>
    <t>mitochondrial gene expression</t>
  </si>
  <si>
    <t>GO:0140056</t>
  </si>
  <si>
    <t>organelle localization by membrane tethering</t>
  </si>
  <si>
    <t>GO:0140078</t>
  </si>
  <si>
    <t>class I DNA-(apurinic or apyrimidinic site) endonuclease activity</t>
  </si>
  <si>
    <t>GO:0140096</t>
  </si>
  <si>
    <t>catalytic activity, acting on a protein</t>
  </si>
  <si>
    <t>GO:0140097</t>
  </si>
  <si>
    <t>catalytic activity, acting on DNA</t>
  </si>
  <si>
    <t>GO:0140098</t>
  </si>
  <si>
    <t>catalytic activity, acting on RNA</t>
  </si>
  <si>
    <t>GO:0140101</t>
  </si>
  <si>
    <t>catalytic activity, acting on a tRNA</t>
  </si>
  <si>
    <t>GO:0140102</t>
  </si>
  <si>
    <t>catalytic activity, acting on a rRNA</t>
  </si>
  <si>
    <t>GO:0140103</t>
  </si>
  <si>
    <t>catalytic activity, acting on a glycoprotein</t>
  </si>
  <si>
    <t>GO:0140104</t>
  </si>
  <si>
    <t>molecular carrier activity</t>
  </si>
  <si>
    <t>GO:0140110</t>
  </si>
  <si>
    <t>transcription regulator activity</t>
  </si>
  <si>
    <t>GO:0140112</t>
  </si>
  <si>
    <t>extracellular vesicle biogenesis</t>
  </si>
  <si>
    <t>GO:0140142</t>
  </si>
  <si>
    <t>nucleocytoplasmic carrier activity</t>
  </si>
  <si>
    <t>GO:0140161</t>
  </si>
  <si>
    <t>monocarboxylate:sodium symporter activity</t>
  </si>
  <si>
    <t>GO:0140223</t>
  </si>
  <si>
    <t>general transcription initiation factor activity</t>
  </si>
  <si>
    <t>GO:0150034</t>
  </si>
  <si>
    <t>distal axon</t>
  </si>
  <si>
    <t>GO:0198738</t>
  </si>
  <si>
    <t>cell-cell signaling by wnt</t>
  </si>
  <si>
    <t>GO:1900006</t>
  </si>
  <si>
    <t>positive regulation of dendrite development</t>
  </si>
  <si>
    <t>GO:1900024</t>
  </si>
  <si>
    <t>regulation of substrate adhesion-dependent cell spreading</t>
  </si>
  <si>
    <t>GO:1900026</t>
  </si>
  <si>
    <t>positive regulation of substrate adhesion-dependent cell spreading</t>
  </si>
  <si>
    <t>GO:1900027</t>
  </si>
  <si>
    <t>regulation of ruffle assembly</t>
  </si>
  <si>
    <t>GO:1900029</t>
  </si>
  <si>
    <t>positive regulation of ruffle assembly</t>
  </si>
  <si>
    <t>GO:1900037</t>
  </si>
  <si>
    <t>regulation of cellular response to hypoxia</t>
  </si>
  <si>
    <t>GO:1900038</t>
  </si>
  <si>
    <t>negative regulation of cellular response to hypoxia</t>
  </si>
  <si>
    <t>GO:1900060</t>
  </si>
  <si>
    <t>negative regulation of ceramide biosynthetic process</t>
  </si>
  <si>
    <t>GO:1900073</t>
  </si>
  <si>
    <t>regulation of neuromuscular synaptic transmission</t>
  </si>
  <si>
    <t>GO:1900074</t>
  </si>
  <si>
    <t>negative regulation of neuromuscular synaptic transmission</t>
  </si>
  <si>
    <t>GO:1900075</t>
  </si>
  <si>
    <t>positive regulation of neuromuscular synaptic transmission</t>
  </si>
  <si>
    <t>GO:1900076</t>
  </si>
  <si>
    <t>regulation of cellular response to insulin stimulus</t>
  </si>
  <si>
    <t>GO:1900077</t>
  </si>
  <si>
    <t>negative regulation of cellular response to insulin stimulus</t>
  </si>
  <si>
    <t>GO:1900078</t>
  </si>
  <si>
    <t>positive regulation of cellular response to insulin stimulus</t>
  </si>
  <si>
    <t>GO:1900087</t>
  </si>
  <si>
    <t>positive regulation of G1/S transition of mitotic cell cycle</t>
  </si>
  <si>
    <t>GO:1900101</t>
  </si>
  <si>
    <t>regulation of endoplasmic reticulum unfolded protein response</t>
  </si>
  <si>
    <t>GO:1900102</t>
  </si>
  <si>
    <t>negative regulation of endoplasmic reticulum unfolded protein response</t>
  </si>
  <si>
    <t>GO:1900109</t>
  </si>
  <si>
    <t>regulation of histone H3-K9 dimethylation</t>
  </si>
  <si>
    <t>GO:1900111</t>
  </si>
  <si>
    <t>positive regulation of histone H3-K9 dimethylation</t>
  </si>
  <si>
    <t>GO:1900112</t>
  </si>
  <si>
    <t>regulation of histone H3-K9 trimethylation</t>
  </si>
  <si>
    <t>GO:1900114</t>
  </si>
  <si>
    <t>positive regulation of histone H3-K9 trimethylation</t>
  </si>
  <si>
    <t>GO:1900115</t>
  </si>
  <si>
    <t>extracellular regulation of signal transduction</t>
  </si>
  <si>
    <t>GO:1900116</t>
  </si>
  <si>
    <t>extracellular negative regulation of signal transduction</t>
  </si>
  <si>
    <t>GO:1900117</t>
  </si>
  <si>
    <t>regulation of execution phase of apoptosis</t>
  </si>
  <si>
    <t>GO:1900118</t>
  </si>
  <si>
    <t>negative regulation of execution phase of apoptosis</t>
  </si>
  <si>
    <t>GO:1900119</t>
  </si>
  <si>
    <t>positive regulation of execution phase of apoptosis</t>
  </si>
  <si>
    <t>GO:1900144</t>
  </si>
  <si>
    <t>positive regulation of BMP secretion</t>
  </si>
  <si>
    <t>GO:1900150</t>
  </si>
  <si>
    <t>regulation of defense response to fungus</t>
  </si>
  <si>
    <t>GO:1900151</t>
  </si>
  <si>
    <t>regulation of nuclear-transcribed mRNA catabolic process, deadenylation-dependent decay</t>
  </si>
  <si>
    <t>GO:1900153</t>
  </si>
  <si>
    <t>positive regulation of nuclear-transcribed mRNA catabolic process, deadenylation-dependent decay</t>
  </si>
  <si>
    <t>GO:1900180</t>
  </si>
  <si>
    <t>regulation of protein localization to nucleus</t>
  </si>
  <si>
    <t>GO:1900181</t>
  </si>
  <si>
    <t>negative regulation of protein localization to nucleus</t>
  </si>
  <si>
    <t>GO:1900182</t>
  </si>
  <si>
    <t>positive regulation of protein localization to nucleus</t>
  </si>
  <si>
    <t>GO:1900186</t>
  </si>
  <si>
    <t>negative regulation of clathrin-dependent endocytosis</t>
  </si>
  <si>
    <t>GO:1900242</t>
  </si>
  <si>
    <t>regulation of synaptic vesicle endocytosis</t>
  </si>
  <si>
    <t>GO:1900244</t>
  </si>
  <si>
    <t>positive regulation of synaptic vesicle endocytosis</t>
  </si>
  <si>
    <t>GO:1900247</t>
  </si>
  <si>
    <t>regulation of cytoplasmic translational elongation</t>
  </si>
  <si>
    <t>GO:1900274</t>
  </si>
  <si>
    <t>regulation of phospholipase C activity</t>
  </si>
  <si>
    <t>GO:1900363</t>
  </si>
  <si>
    <t>regulation of mRNA polyadenylation</t>
  </si>
  <si>
    <t>GO:1900364</t>
  </si>
  <si>
    <t>negative regulation of mRNA polyadenylation</t>
  </si>
  <si>
    <t>GO:1900368</t>
  </si>
  <si>
    <t>regulation of RNA interference</t>
  </si>
  <si>
    <t>GO:1900370</t>
  </si>
  <si>
    <t>positive regulation of RNA interference</t>
  </si>
  <si>
    <t>GO:1900371</t>
  </si>
  <si>
    <t>regulation of purine nucleotide biosynthetic process</t>
  </si>
  <si>
    <t>GO:1900373</t>
  </si>
  <si>
    <t>positive regulation of purine nucleotide biosynthetic process</t>
  </si>
  <si>
    <t>GO:1900376</t>
  </si>
  <si>
    <t>regulation of secondary metabolite biosynthetic process</t>
  </si>
  <si>
    <t>GO:1900377</t>
  </si>
  <si>
    <t>negative regulation of secondary metabolite biosynthetic process</t>
  </si>
  <si>
    <t>GO:1900407</t>
  </si>
  <si>
    <t>regulation of cellular response to oxidative stress</t>
  </si>
  <si>
    <t>GO:1900408</t>
  </si>
  <si>
    <t>negative regulation of cellular response to oxidative stress</t>
  </si>
  <si>
    <t>GO:1900409</t>
  </si>
  <si>
    <t>positive regulation of cellular response to oxidative stress</t>
  </si>
  <si>
    <t>GO:1900424</t>
  </si>
  <si>
    <t>regulation of defense response to bacterium</t>
  </si>
  <si>
    <t>GO:1900425</t>
  </si>
  <si>
    <t>negative regulation of defense response to bacterium</t>
  </si>
  <si>
    <t>GO:1900426</t>
  </si>
  <si>
    <t>positive regulation of defense response to bacterium</t>
  </si>
  <si>
    <t>GO:1900449</t>
  </si>
  <si>
    <t>regulation of glutamate receptor signaling pathway</t>
  </si>
  <si>
    <t>GO:1900542</t>
  </si>
  <si>
    <t>regulation of purine nucleotide metabolic process</t>
  </si>
  <si>
    <t>GO:1900544</t>
  </si>
  <si>
    <t>positive regulation of purine nucleotide metabolic process</t>
  </si>
  <si>
    <t>GO:1900619</t>
  </si>
  <si>
    <t>acetate ester metabolic process</t>
  </si>
  <si>
    <t>GO:1900620</t>
  </si>
  <si>
    <t>acetate ester biosynthetic process</t>
  </si>
  <si>
    <t>GO:1900736</t>
  </si>
  <si>
    <t>regulation of phospholipase C-activating G protein-coupled receptor signaling pathway</t>
  </si>
  <si>
    <t>GO:1900738</t>
  </si>
  <si>
    <t>positive regulation of phospholipase C-activating G protein-coupled receptor signaling pathway</t>
  </si>
  <si>
    <t>GO:1900744</t>
  </si>
  <si>
    <t>regulation of p38MAPK cascade</t>
  </si>
  <si>
    <t>GO:1900745</t>
  </si>
  <si>
    <t>positive regulation of p38MAPK cascade</t>
  </si>
  <si>
    <t>GO:1900750</t>
  </si>
  <si>
    <t>oligopeptide binding</t>
  </si>
  <si>
    <t>GO:1900864</t>
  </si>
  <si>
    <t>mitochondrial RNA modification</t>
  </si>
  <si>
    <t>GO:1901004</t>
  </si>
  <si>
    <t>ubiquinone-6 metabolic process</t>
  </si>
  <si>
    <t>GO:1901006</t>
  </si>
  <si>
    <t>ubiquinone-6 biosynthetic process</t>
  </si>
  <si>
    <t>GO:1901019</t>
  </si>
  <si>
    <t>regulation of calcium ion transmembrane transporter activity</t>
  </si>
  <si>
    <t>GO:1901020</t>
  </si>
  <si>
    <t>negative regulation of calcium ion transmembrane transporter activity</t>
  </si>
  <si>
    <t>GO:1901021</t>
  </si>
  <si>
    <t>positive regulation of calcium ion transmembrane transporter activity</t>
  </si>
  <si>
    <t>GO:1901028</t>
  </si>
  <si>
    <t>regulation of mitochondrial outer membrane permeabilization involved in apoptotic signaling pathway</t>
  </si>
  <si>
    <t>GO:1901029</t>
  </si>
  <si>
    <t>negative regulation of mitochondrial outer membrane permeabilization involved in apoptotic signaling pathway</t>
  </si>
  <si>
    <t>GO:1901031</t>
  </si>
  <si>
    <t>regulation of response to reactive oxygen species</t>
  </si>
  <si>
    <t>GO:1901032</t>
  </si>
  <si>
    <t>negative regulation of response to reactive oxygen species</t>
  </si>
  <si>
    <t>GO:1901044</t>
  </si>
  <si>
    <t>protein polyubiquitination involved in nucleus-associated proteasomal ubiquitin-dependent protein catabolic process</t>
  </si>
  <si>
    <t>GO:1901052</t>
  </si>
  <si>
    <t>sarcosine metabolic process</t>
  </si>
  <si>
    <t>GO:1901053</t>
  </si>
  <si>
    <t>sarcosine catabolic process</t>
  </si>
  <si>
    <t>GO:1901054</t>
  </si>
  <si>
    <t>sarcosine biosynthetic process</t>
  </si>
  <si>
    <t>GO:1901068</t>
  </si>
  <si>
    <t>guanosine-containing compound metabolic process</t>
  </si>
  <si>
    <t>GO:1901069</t>
  </si>
  <si>
    <t>guanosine-containing compound catabolic process</t>
  </si>
  <si>
    <t>GO:1901070</t>
  </si>
  <si>
    <t>guanosine-containing compound biosynthetic process</t>
  </si>
  <si>
    <t>GO:1901071</t>
  </si>
  <si>
    <t>glucosamine-containing compound metabolic process</t>
  </si>
  <si>
    <t>GO:1901072</t>
  </si>
  <si>
    <t>glucosamine-containing compound catabolic process</t>
  </si>
  <si>
    <t>GO:1901073</t>
  </si>
  <si>
    <t>glucosamine-containing compound biosynthetic process</t>
  </si>
  <si>
    <t>GO:1901090</t>
  </si>
  <si>
    <t>regulation of protein tetramerization</t>
  </si>
  <si>
    <t>GO:1901092</t>
  </si>
  <si>
    <t>positive regulation of protein tetramerization</t>
  </si>
  <si>
    <t>GO:1901096</t>
  </si>
  <si>
    <t>regulation of autophagosome maturation</t>
  </si>
  <si>
    <t>GO:1901098</t>
  </si>
  <si>
    <t>positive regulation of autophagosome maturation</t>
  </si>
  <si>
    <t>GO:1901099</t>
  </si>
  <si>
    <t>negative regulation of signal transduction in absence of ligand</t>
  </si>
  <si>
    <t>GO:1901135</t>
  </si>
  <si>
    <t>carbohydrate derivative metabolic process</t>
  </si>
  <si>
    <t>GO:1901136</t>
  </si>
  <si>
    <t>carbohydrate derivative catabolic process</t>
  </si>
  <si>
    <t>GO:1901137</t>
  </si>
  <si>
    <t>carbohydrate derivative biosynthetic process</t>
  </si>
  <si>
    <t>GO:1901142</t>
  </si>
  <si>
    <t>insulin metabolic process</t>
  </si>
  <si>
    <t>GO:1901143</t>
  </si>
  <si>
    <t>insulin catabolic process</t>
  </si>
  <si>
    <t>GO:1901160</t>
  </si>
  <si>
    <t>primary amino compound metabolic process</t>
  </si>
  <si>
    <t>GO:1901162</t>
  </si>
  <si>
    <t>primary amino compound biosynthetic process</t>
  </si>
  <si>
    <t>GO:1901184</t>
  </si>
  <si>
    <t>regulation of ERBB signaling pathway</t>
  </si>
  <si>
    <t>GO:1901185</t>
  </si>
  <si>
    <t>negative regulation of ERBB signaling pathway</t>
  </si>
  <si>
    <t>GO:1901186</t>
  </si>
  <si>
    <t>positive regulation of ERBB signaling pathway</t>
  </si>
  <si>
    <t>GO:1901190</t>
  </si>
  <si>
    <t>regulation of formation of translation initiation ternary complex</t>
  </si>
  <si>
    <t>GO:1901201</t>
  </si>
  <si>
    <t>regulation of extracellular matrix assembly</t>
  </si>
  <si>
    <t>GO:1901202</t>
  </si>
  <si>
    <t>negative regulation of extracellular matrix assembly</t>
  </si>
  <si>
    <t>GO:1901203</t>
  </si>
  <si>
    <t>positive regulation of extracellular matrix assembly</t>
  </si>
  <si>
    <t>GO:1901214</t>
  </si>
  <si>
    <t>regulation of neuron death</t>
  </si>
  <si>
    <t>GO:1901215</t>
  </si>
  <si>
    <t>negative regulation of neuron death</t>
  </si>
  <si>
    <t>GO:1901216</t>
  </si>
  <si>
    <t>positive regulation of neuron death</t>
  </si>
  <si>
    <t>GO:1901222</t>
  </si>
  <si>
    <t>regulation of NIK/NF-kappaB signaling</t>
  </si>
  <si>
    <t>GO:1901223</t>
  </si>
  <si>
    <t>negative regulation of NIK/NF-kappaB signaling</t>
  </si>
  <si>
    <t>GO:1901255</t>
  </si>
  <si>
    <t>nucleotide-excision repair involved in interstrand cross-link repair</t>
  </si>
  <si>
    <t>GO:1901264</t>
  </si>
  <si>
    <t>carbohydrate derivative transport</t>
  </si>
  <si>
    <t>GO:1901265</t>
  </si>
  <si>
    <t>nucleoside phosphate binding</t>
  </si>
  <si>
    <t>GO:1901269</t>
  </si>
  <si>
    <t>lipooligosaccharide metabolic process</t>
  </si>
  <si>
    <t>GO:1901271</t>
  </si>
  <si>
    <t>lipooligosaccharide biosynthetic process</t>
  </si>
  <si>
    <t>GO:1901291</t>
  </si>
  <si>
    <t>negative regulation of double-strand break repair via single-strand annealing</t>
  </si>
  <si>
    <t>GO:1901292</t>
  </si>
  <si>
    <t>nucleoside phosphate catabolic process</t>
  </si>
  <si>
    <t>GO:1901293</t>
  </si>
  <si>
    <t>nucleoside phosphate biosynthetic process</t>
  </si>
  <si>
    <t>GO:1901317</t>
  </si>
  <si>
    <t>regulation of flagellated sperm motility</t>
  </si>
  <si>
    <t>GO:1901339</t>
  </si>
  <si>
    <t>regulation of store-operated calcium channel activity</t>
  </si>
  <si>
    <t>GO:1901341</t>
  </si>
  <si>
    <t>positive regulation of store-operated calcium channel activity</t>
  </si>
  <si>
    <t>GO:1901360</t>
  </si>
  <si>
    <t>organic cyclic compound metabolic process</t>
  </si>
  <si>
    <t>GO:1901361</t>
  </si>
  <si>
    <t>organic cyclic compound catabolic process</t>
  </si>
  <si>
    <t>GO:1901362</t>
  </si>
  <si>
    <t>organic cyclic compound biosynthetic process</t>
  </si>
  <si>
    <t>GO:1901363</t>
  </si>
  <si>
    <t>heterocyclic compound binding</t>
  </si>
  <si>
    <t>GO:1901374</t>
  </si>
  <si>
    <t>acetate ester transport</t>
  </si>
  <si>
    <t>GO:1901375</t>
  </si>
  <si>
    <t>acetate ester transmembrane transporter activity</t>
  </si>
  <si>
    <t>GO:1901379</t>
  </si>
  <si>
    <t>regulation of potassium ion transmembrane transport</t>
  </si>
  <si>
    <t>GO:1901381</t>
  </si>
  <si>
    <t>positive regulation of potassium ion transmembrane transport</t>
  </si>
  <si>
    <t>GO:1901385</t>
  </si>
  <si>
    <t>regulation of voltage-gated calcium channel activity</t>
  </si>
  <si>
    <t>GO:1901407</t>
  </si>
  <si>
    <t>regulation of phosphorylation of RNA polymerase II C-terminal domain</t>
  </si>
  <si>
    <t>GO:1901409</t>
  </si>
  <si>
    <t>positive regulation of phosphorylation of RNA polymerase II C-terminal domain</t>
  </si>
  <si>
    <t>GO:1901416</t>
  </si>
  <si>
    <t>regulation of response to ethanol</t>
  </si>
  <si>
    <t>GO:1901418</t>
  </si>
  <si>
    <t>positive regulation of response to ethanol</t>
  </si>
  <si>
    <t>GO:1901419</t>
  </si>
  <si>
    <t>regulation of response to alcohol</t>
  </si>
  <si>
    <t>GO:1901421</t>
  </si>
  <si>
    <t>positive regulation of response to alcohol</t>
  </si>
  <si>
    <t>GO:1901474</t>
  </si>
  <si>
    <t>azole transmembrane transporter activity</t>
  </si>
  <si>
    <t>GO:1901475</t>
  </si>
  <si>
    <t>pyruvate transmembrane transport</t>
  </si>
  <si>
    <t>GO:1901503</t>
  </si>
  <si>
    <t>ether biosynthetic process</t>
  </si>
  <si>
    <t>GO:1901505</t>
  </si>
  <si>
    <t>carbohydrate derivative transmembrane transporter activity</t>
  </si>
  <si>
    <t>GO:1901532</t>
  </si>
  <si>
    <t>regulation of hematopoietic progenitor cell differentiation</t>
  </si>
  <si>
    <t>GO:1901533</t>
  </si>
  <si>
    <t>negative regulation of hematopoietic progenitor cell differentiation</t>
  </si>
  <si>
    <t>GO:1901535</t>
  </si>
  <si>
    <t>regulation of DNA demethylation</t>
  </si>
  <si>
    <t>GO:1901537</t>
  </si>
  <si>
    <t>positive regulation of DNA demethylation</t>
  </si>
  <si>
    <t>GO:1901538</t>
  </si>
  <si>
    <t>changes to DNA methylation involved in embryo development</t>
  </si>
  <si>
    <t>GO:1901562</t>
  </si>
  <si>
    <t>response to paraquat</t>
  </si>
  <si>
    <t>GO:1901563</t>
  </si>
  <si>
    <t>response to camptothecin</t>
  </si>
  <si>
    <t>GO:1901564</t>
  </si>
  <si>
    <t>organonitrogen compound metabolic process</t>
  </si>
  <si>
    <t>GO:1901565</t>
  </si>
  <si>
    <t>organonitrogen compound catabolic process</t>
  </si>
  <si>
    <t>GO:1901566</t>
  </si>
  <si>
    <t>organonitrogen compound biosynthetic process</t>
  </si>
  <si>
    <t>GO:1901567</t>
  </si>
  <si>
    <t>fatty acid derivative binding</t>
  </si>
  <si>
    <t>GO:1901568</t>
  </si>
  <si>
    <t>fatty acid derivative metabolic process</t>
  </si>
  <si>
    <t>GO:1901569</t>
  </si>
  <si>
    <t>fatty acid derivative catabolic process</t>
  </si>
  <si>
    <t>GO:1901570</t>
  </si>
  <si>
    <t>fatty acid derivative biosynthetic process</t>
  </si>
  <si>
    <t>GO:1901575</t>
  </si>
  <si>
    <t>organic substance catabolic process</t>
  </si>
  <si>
    <t>GO:1901576</t>
  </si>
  <si>
    <t>organic substance biosynthetic process</t>
  </si>
  <si>
    <t>GO:1901605</t>
  </si>
  <si>
    <t>alpha-amino acid metabolic process</t>
  </si>
  <si>
    <t>GO:1901606</t>
  </si>
  <si>
    <t>alpha-amino acid catabolic process</t>
  </si>
  <si>
    <t>GO:1901607</t>
  </si>
  <si>
    <t>alpha-amino acid biosynthetic process</t>
  </si>
  <si>
    <t>GO:1901615</t>
  </si>
  <si>
    <t>organic hydroxy compound metabolic process</t>
  </si>
  <si>
    <t>GO:1901616</t>
  </si>
  <si>
    <t>organic hydroxy compound catabolic process</t>
  </si>
  <si>
    <t>GO:1901617</t>
  </si>
  <si>
    <t>organic hydroxy compound biosynthetic process</t>
  </si>
  <si>
    <t>GO:1901618</t>
  </si>
  <si>
    <t>organic hydroxy compound transmembrane transporter activity</t>
  </si>
  <si>
    <t>GO:1901642</t>
  </si>
  <si>
    <t>nucleoside transmembrane transport</t>
  </si>
  <si>
    <t>GO:1901648</t>
  </si>
  <si>
    <t>regulation of actomyosin contractile ring localization</t>
  </si>
  <si>
    <t>GO:1901652</t>
  </si>
  <si>
    <t>response to peptide</t>
  </si>
  <si>
    <t>GO:1901653</t>
  </si>
  <si>
    <t>cellular response to peptide</t>
  </si>
  <si>
    <t>GO:1901654</t>
  </si>
  <si>
    <t>response to ketone</t>
  </si>
  <si>
    <t>GO:1901655</t>
  </si>
  <si>
    <t>cellular response to ketone</t>
  </si>
  <si>
    <t>GO:1901657</t>
  </si>
  <si>
    <t>glycosyl compound metabolic process</t>
  </si>
  <si>
    <t>GO:1901658</t>
  </si>
  <si>
    <t>glycosyl compound catabolic process</t>
  </si>
  <si>
    <t>GO:1901659</t>
  </si>
  <si>
    <t>glycosyl compound biosynthetic process</t>
  </si>
  <si>
    <t>GO:1901661</t>
  </si>
  <si>
    <t>quinone metabolic process</t>
  </si>
  <si>
    <t>GO:1901663</t>
  </si>
  <si>
    <t>quinone biosynthetic process</t>
  </si>
  <si>
    <t>GO:1901673</t>
  </si>
  <si>
    <t>regulation of mitotic spindle assembly</t>
  </si>
  <si>
    <t>GO:1901678</t>
  </si>
  <si>
    <t>iron coordination entity transport</t>
  </si>
  <si>
    <t>GO:1901679</t>
  </si>
  <si>
    <t>nucleotide transmembrane transport</t>
  </si>
  <si>
    <t>GO:1901681</t>
  </si>
  <si>
    <t>sulfur compound binding</t>
  </si>
  <si>
    <t>GO:1901682</t>
  </si>
  <si>
    <t>sulfur compound transmembrane transporter activity</t>
  </si>
  <si>
    <t>GO:1901692</t>
  </si>
  <si>
    <t>regulation of compound eye retinal cell apoptotic process</t>
  </si>
  <si>
    <t>GO:1901693</t>
  </si>
  <si>
    <t>negative regulation of compound eye retinal cell apoptotic process</t>
  </si>
  <si>
    <t>GO:1901698</t>
  </si>
  <si>
    <t>response to nitrogen compound</t>
  </si>
  <si>
    <t>GO:1901699</t>
  </si>
  <si>
    <t>cellular response to nitrogen compound</t>
  </si>
  <si>
    <t>GO:1901700</t>
  </si>
  <si>
    <t>response to oxygen-containing compound</t>
  </si>
  <si>
    <t>GO:1901701</t>
  </si>
  <si>
    <t>cellular response to oxygen-containing compound</t>
  </si>
  <si>
    <t>GO:1901739</t>
  </si>
  <si>
    <t>regulation of myoblast fusion</t>
  </si>
  <si>
    <t>GO:1901741</t>
  </si>
  <si>
    <t>positive regulation of myoblast fusion</t>
  </si>
  <si>
    <t>GO:1901796</t>
  </si>
  <si>
    <t>regulation of signal transduction by p53 class mediator</t>
  </si>
  <si>
    <t>GO:1901797</t>
  </si>
  <si>
    <t>negative regulation of signal transduction by p53 class mediator</t>
  </si>
  <si>
    <t>GO:1901798</t>
  </si>
  <si>
    <t>positive regulation of signal transduction by p53 class mediator</t>
  </si>
  <si>
    <t>GO:1901799</t>
  </si>
  <si>
    <t>negative regulation of proteasomal protein catabolic process</t>
  </si>
  <si>
    <t>GO:1901800</t>
  </si>
  <si>
    <t>positive regulation of proteasomal protein catabolic process</t>
  </si>
  <si>
    <t>GO:1901836</t>
  </si>
  <si>
    <t>regulation of transcription of nucleolar large rRNA by RNA polymerase I</t>
  </si>
  <si>
    <t>GO:1901838</t>
  </si>
  <si>
    <t>positive regulation of transcription of nucleolar large rRNA by RNA polymerase I</t>
  </si>
  <si>
    <t>GO:1901858</t>
  </si>
  <si>
    <t>regulation of mitochondrial DNA metabolic process</t>
  </si>
  <si>
    <t>GO:1901860</t>
  </si>
  <si>
    <t>positive regulation of mitochondrial DNA metabolic process</t>
  </si>
  <si>
    <t>GO:1901861</t>
  </si>
  <si>
    <t>regulation of muscle tissue development</t>
  </si>
  <si>
    <t>GO:1901862</t>
  </si>
  <si>
    <t>negative regulation of muscle tissue development</t>
  </si>
  <si>
    <t>GO:1901863</t>
  </si>
  <si>
    <t>positive regulation of muscle tissue development</t>
  </si>
  <si>
    <t>GO:1901879</t>
  </si>
  <si>
    <t>regulation of protein depolymerization</t>
  </si>
  <si>
    <t>GO:1901880</t>
  </si>
  <si>
    <t>negative regulation of protein depolymerization</t>
  </si>
  <si>
    <t>GO:1901881</t>
  </si>
  <si>
    <t>positive regulation of protein depolymerization</t>
  </si>
  <si>
    <t>GO:1901888</t>
  </si>
  <si>
    <t>regulation of cell junction assembly</t>
  </si>
  <si>
    <t>GO:1901889</t>
  </si>
  <si>
    <t>negative regulation of cell junction assembly</t>
  </si>
  <si>
    <t>GO:1901894</t>
  </si>
  <si>
    <t>regulation of ATPase-coupled calcium transmembrane transporter activity</t>
  </si>
  <si>
    <t>GO:1901895</t>
  </si>
  <si>
    <t>negative regulation of ATPase-coupled calcium transmembrane transporter activity</t>
  </si>
  <si>
    <t>GO:1901896</t>
  </si>
  <si>
    <t>positive regulation of ATPase-coupled calcium transmembrane transporter activity</t>
  </si>
  <si>
    <t>GO:1901906</t>
  </si>
  <si>
    <t>diadenosine pentaphosphate metabolic process</t>
  </si>
  <si>
    <t>GO:1901907</t>
  </si>
  <si>
    <t>diadenosine pentaphosphate catabolic process</t>
  </si>
  <si>
    <t>GO:1901908</t>
  </si>
  <si>
    <t>diadenosine hexaphosphate metabolic process</t>
  </si>
  <si>
    <t>GO:1901909</t>
  </si>
  <si>
    <t>diadenosine hexaphosphate catabolic process</t>
  </si>
  <si>
    <t>GO:1901910</t>
  </si>
  <si>
    <t>adenosine 5'-(hexahydrogen pentaphosphate) metabolic process</t>
  </si>
  <si>
    <t>GO:1901911</t>
  </si>
  <si>
    <t>adenosine 5'-(hexahydrogen pentaphosphate) catabolic process</t>
  </si>
  <si>
    <t>GO:1901950</t>
  </si>
  <si>
    <t>dense core granule transport</t>
  </si>
  <si>
    <t>GO:1901962</t>
  </si>
  <si>
    <t>S-adenosyl-L-methionine transmembrane transport</t>
  </si>
  <si>
    <t>GO:1901970</t>
  </si>
  <si>
    <t>positive regulation of mitotic sister chromatid separation</t>
  </si>
  <si>
    <t>GO:1901976</t>
  </si>
  <si>
    <t>regulation of cell cycle checkpoint</t>
  </si>
  <si>
    <t>GO:1901977</t>
  </si>
  <si>
    <t>negative regulation of cell cycle checkpoint</t>
  </si>
  <si>
    <t>GO:1901978</t>
  </si>
  <si>
    <t>positive regulation of cell cycle checkpoint</t>
  </si>
  <si>
    <t>GO:1901981</t>
  </si>
  <si>
    <t>phosphatidylinositol phosphate binding</t>
  </si>
  <si>
    <t>GO:1901983</t>
  </si>
  <si>
    <t>regulation of protein acetylation</t>
  </si>
  <si>
    <t>GO:1901984</t>
  </si>
  <si>
    <t>negative regulation of protein acetylation</t>
  </si>
  <si>
    <t>GO:1901985</t>
  </si>
  <si>
    <t>positive regulation of protein acetylation</t>
  </si>
  <si>
    <t>GO:1901987</t>
  </si>
  <si>
    <t>regulation of cell cycle phase transition</t>
  </si>
  <si>
    <t>GO:1901988</t>
  </si>
  <si>
    <t>negative regulation of cell cycle phase transition</t>
  </si>
  <si>
    <t>GO:1901989</t>
  </si>
  <si>
    <t>positive regulation of cell cycle phase transition</t>
  </si>
  <si>
    <t>GO:1901990</t>
  </si>
  <si>
    <t>regulation of mitotic cell cycle phase transition</t>
  </si>
  <si>
    <t>GO:1901991</t>
  </si>
  <si>
    <t>negative regulation of mitotic cell cycle phase transition</t>
  </si>
  <si>
    <t>GO:1901992</t>
  </si>
  <si>
    <t>positive regulation of mitotic cell cycle phase transition</t>
  </si>
  <si>
    <t>GO:1901993</t>
  </si>
  <si>
    <t>regulation of meiotic cell cycle phase transition</t>
  </si>
  <si>
    <t>GO:1901994</t>
  </si>
  <si>
    <t>negative regulation of meiotic cell cycle phase transition</t>
  </si>
  <si>
    <t>GO:1902017</t>
  </si>
  <si>
    <t>regulation of cilium assembly</t>
  </si>
  <si>
    <t>GO:1902036</t>
  </si>
  <si>
    <t>regulation of hematopoietic stem cell differentiation</t>
  </si>
  <si>
    <t>GO:1902037</t>
  </si>
  <si>
    <t>negative regulation of hematopoietic stem cell differentiation</t>
  </si>
  <si>
    <t>GO:1902041</t>
  </si>
  <si>
    <t>regulation of extrinsic apoptotic signaling pathway via death domain receptors</t>
  </si>
  <si>
    <t>GO:1902064</t>
  </si>
  <si>
    <t>regulation of transcription from RNA polymerase II promoter involved in spermatogenesis</t>
  </si>
  <si>
    <t>GO:1902093</t>
  </si>
  <si>
    <t>positive regulation of flagellated sperm motility</t>
  </si>
  <si>
    <t>GO:1902099</t>
  </si>
  <si>
    <t>regulation of metaphase/anaphase transition of cell cycle</t>
  </si>
  <si>
    <t>GO:1902100</t>
  </si>
  <si>
    <t>negative regulation of metaphase/anaphase transition of cell cycle</t>
  </si>
  <si>
    <t>GO:1902101</t>
  </si>
  <si>
    <t>positive regulation of metaphase/anaphase transition of cell cycle</t>
  </si>
  <si>
    <t>GO:1902102</t>
  </si>
  <si>
    <t>regulation of metaphase/anaphase transition of meiotic cell cycle</t>
  </si>
  <si>
    <t>GO:1902103</t>
  </si>
  <si>
    <t>negative regulation of metaphase/anaphase transition of meiotic cell cycle</t>
  </si>
  <si>
    <t>GO:1902108</t>
  </si>
  <si>
    <t>regulation of mitochondrial membrane permeability involved in apoptotic process</t>
  </si>
  <si>
    <t>GO:1902110</t>
  </si>
  <si>
    <t>positive regulation of mitochondrial membrane permeability involved in apoptotic process</t>
  </si>
  <si>
    <t>GO:1902115</t>
  </si>
  <si>
    <t>regulation of organelle assembly</t>
  </si>
  <si>
    <t>GO:1902116</t>
  </si>
  <si>
    <t>negative regulation of organelle assembly</t>
  </si>
  <si>
    <t>GO:1902117</t>
  </si>
  <si>
    <t>positive regulation of organelle assembly</t>
  </si>
  <si>
    <t>GO:1902165</t>
  </si>
  <si>
    <t>regulation of intrinsic apoptotic signaling pathway in response to DNA damage by p53 class mediator</t>
  </si>
  <si>
    <t>GO:1902166</t>
  </si>
  <si>
    <t>negative regulation of intrinsic apoptotic signaling pathway in response to DNA damage by p53 class mediator</t>
  </si>
  <si>
    <t>GO:1902167</t>
  </si>
  <si>
    <t>positive regulation of intrinsic apoptotic signaling pathway in response to DNA damage by p53 class mediator</t>
  </si>
  <si>
    <t>GO:1902175</t>
  </si>
  <si>
    <t>regulation of oxidative stress-induced intrinsic apoptotic signaling pathway</t>
  </si>
  <si>
    <t>GO:1902176</t>
  </si>
  <si>
    <t>negative regulation of oxidative stress-induced intrinsic apoptotic signaling pathway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</si>
  <si>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</si>
  <si>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</si>
  <si>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</si>
  <si>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</si>
  <si>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GO:1902224</t>
  </si>
  <si>
    <t>ketone body metabolic process</t>
  </si>
  <si>
    <t>GO:1902229</t>
  </si>
  <si>
    <t>regulation of intrinsic apoptotic signaling pathway in response to DNA damage</t>
  </si>
  <si>
    <t>GO:1902230</t>
  </si>
  <si>
    <t>negative regulation of intrinsic apoptotic signaling pathway in response to DNA damage</t>
  </si>
  <si>
    <t>GO:1902231</t>
  </si>
  <si>
    <t>positive regulation of intrinsic apoptotic signaling pathway in response to DNA damage</t>
  </si>
  <si>
    <t>GO:1902235</t>
  </si>
  <si>
    <t>regulation of endoplasmic reticulum stress-induced intrinsic apoptotic signaling pathway</t>
  </si>
  <si>
    <t>GO:1902236</t>
  </si>
  <si>
    <t>negative regulation of endoplasmic reticulum stress-induced intrinsic apoptotic signaling pathway</t>
  </si>
  <si>
    <t>GO:1902253</t>
  </si>
  <si>
    <t>regulation of intrinsic apoptotic signaling pathway by p53 class mediator</t>
  </si>
  <si>
    <t>GO:1902254</t>
  </si>
  <si>
    <t>negative regulation of intrinsic apoptotic signaling pathway by p53 class mediator</t>
  </si>
  <si>
    <t>GO:1902255</t>
  </si>
  <si>
    <t>positive regulation of intrinsic apoptotic signaling pathway by p53 class mediator</t>
  </si>
  <si>
    <t>GO:1902275</t>
  </si>
  <si>
    <t>regulation of chromatin organization</t>
  </si>
  <si>
    <t>GO:1902284</t>
  </si>
  <si>
    <t>neuron projection extension involved in neuron projection guidance</t>
  </si>
  <si>
    <t>GO:1902292</t>
  </si>
  <si>
    <t>cell cycle DNA replication initiation</t>
  </si>
  <si>
    <t>GO:1902296</t>
  </si>
  <si>
    <t>DNA strand elongation involved in cell cycle DNA replication</t>
  </si>
  <si>
    <t>GO:1902299</t>
  </si>
  <si>
    <t>pre-replicative complex assembly involved in cell cycle DNA replication</t>
  </si>
  <si>
    <t>GO:1902315</t>
  </si>
  <si>
    <t>nuclear cell cycle DNA replication initiation</t>
  </si>
  <si>
    <t>GO:1902319</t>
  </si>
  <si>
    <t>DNA strand elongation involved in nuclear cell cycle DNA replication</t>
  </si>
  <si>
    <t>GO:1902321</t>
  </si>
  <si>
    <t>methyl-branched fatty acid biosynthetic process</t>
  </si>
  <si>
    <t>GO:1902337</t>
  </si>
  <si>
    <t>regulation of apoptotic process involved in morphogenesis</t>
  </si>
  <si>
    <t>GO:1902339</t>
  </si>
  <si>
    <t>positive regulation of apoptotic process involved in morphogenesis</t>
  </si>
  <si>
    <t>GO:1902349</t>
  </si>
  <si>
    <t>response to chloroquine</t>
  </si>
  <si>
    <t>GO:1902350</t>
  </si>
  <si>
    <t>cellular response to chloroquine</t>
  </si>
  <si>
    <t>GO:1902356</t>
  </si>
  <si>
    <t>oxaloacetate(2-) transmembrane transport</t>
  </si>
  <si>
    <t>GO:1902358</t>
  </si>
  <si>
    <t>sulfate transmembrane transport</t>
  </si>
  <si>
    <t>GO:1902369</t>
  </si>
  <si>
    <t>negative regulation of RNA catabolic process</t>
  </si>
  <si>
    <t>GO:1902370</t>
  </si>
  <si>
    <t>regulation of tRNA catabolic process</t>
  </si>
  <si>
    <t>GO:1902371</t>
  </si>
  <si>
    <t>negative regulation of tRNA catabolic process</t>
  </si>
  <si>
    <t>GO:1902373</t>
  </si>
  <si>
    <t>negative regulation of mRNA catabolic process</t>
  </si>
  <si>
    <t>GO:1902375</t>
  </si>
  <si>
    <t>nuclear tRNA 3'-trailer cleavage, endonucleolytic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</si>
  <si>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</si>
  <si>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</si>
  <si>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</si>
  <si>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</si>
  <si>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GO:1902407</t>
  </si>
  <si>
    <t>assembly of actomyosin apparatus involved in mitotic cytokinesis</t>
  </si>
  <si>
    <t>GO:1902410</t>
  </si>
  <si>
    <t>mitotic cytokinetic process</t>
  </si>
  <si>
    <t>GO:1902414</t>
  </si>
  <si>
    <t>protein localization to cell junction</t>
  </si>
  <si>
    <t>GO:1902459</t>
  </si>
  <si>
    <t>positive regulation of stem cell population maintenance</t>
  </si>
  <si>
    <t>GO:1902463</t>
  </si>
  <si>
    <t>protein localization to cell leading edge</t>
  </si>
  <si>
    <t>GO:1902464</t>
  </si>
  <si>
    <t>regulation of histone H3-K27 trimethylation</t>
  </si>
  <si>
    <t>GO:1902465</t>
  </si>
  <si>
    <t>negative regulation of histone H3-K27 trimethylation</t>
  </si>
  <si>
    <t>GO:1902475</t>
  </si>
  <si>
    <t>L-alpha-amino acid transmembrane transport</t>
  </si>
  <si>
    <t>GO:1902476</t>
  </si>
  <si>
    <t>chloride transmembrane transport</t>
  </si>
  <si>
    <t>GO:1902493</t>
  </si>
  <si>
    <t>acetyltransferase complex</t>
  </si>
  <si>
    <t>GO:1902494</t>
  </si>
  <si>
    <t>catalytic complex</t>
  </si>
  <si>
    <t>GO:1902495</t>
  </si>
  <si>
    <t>transmembrane transporter complex</t>
  </si>
  <si>
    <t>GO:1902524</t>
  </si>
  <si>
    <t>positive regulation of protein K48-linked ubiquitination</t>
  </si>
  <si>
    <t>GO:1902531</t>
  </si>
  <si>
    <t>regulation of intracellular signal transduction</t>
  </si>
  <si>
    <t>GO:1902532</t>
  </si>
  <si>
    <t>negative regulation of intracellular signal transduction</t>
  </si>
  <si>
    <t>GO:1902533</t>
  </si>
  <si>
    <t>positive regulation of intracellular signal transduction</t>
  </si>
  <si>
    <t>GO:1902554</t>
  </si>
  <si>
    <t>serine/threonine protein kinase complex</t>
  </si>
  <si>
    <t>GO:1902555</t>
  </si>
  <si>
    <t>endoribonuclease complex</t>
  </si>
  <si>
    <t>GO:1902559</t>
  </si>
  <si>
    <t>3'-phospho-5'-adenylyl sulfate transmembrane transport</t>
  </si>
  <si>
    <t>GO:1902562</t>
  </si>
  <si>
    <t>H4 histone acetyltransferase complex</t>
  </si>
  <si>
    <t>GO:1902600</t>
  </si>
  <si>
    <t>proton transmembrane transport</t>
  </si>
  <si>
    <t>GO:1902603</t>
  </si>
  <si>
    <t>carnitine transmembrane transport</t>
  </si>
  <si>
    <t>GO:1902616</t>
  </si>
  <si>
    <t>acyl carnitine transmembrane transport</t>
  </si>
  <si>
    <t>GO:1902626</t>
  </si>
  <si>
    <t>assembly of large subunit precursor of preribosome</t>
  </si>
  <si>
    <t>GO:1902652</t>
  </si>
  <si>
    <t>secondary alcohol metabolic process</t>
  </si>
  <si>
    <t>GO:1902653</t>
  </si>
  <si>
    <t>secondary alcohol biosynthetic process</t>
  </si>
  <si>
    <t>GO:1902656</t>
  </si>
  <si>
    <t>calcium ion import into cytosol</t>
  </si>
  <si>
    <t>GO:1902667</t>
  </si>
  <si>
    <t>regulation of axon guidance</t>
  </si>
  <si>
    <t>GO:1902669</t>
  </si>
  <si>
    <t>positive regulation of axon guidance</t>
  </si>
  <si>
    <t>GO:1902679</t>
  </si>
  <si>
    <t>negative regulation of RNA biosynthetic process</t>
  </si>
  <si>
    <t>GO:1902680</t>
  </si>
  <si>
    <t>positive regulation of RNA biosynthetic process</t>
  </si>
  <si>
    <t>GO:1902683</t>
  </si>
  <si>
    <t>regulation of receptor localization to synapse</t>
  </si>
  <si>
    <t>GO:1902685</t>
  </si>
  <si>
    <t>positive regulation of receptor localization to synapse</t>
  </si>
  <si>
    <t>GO:1902686</t>
  </si>
  <si>
    <t>mitochondrial outer membrane permeabilization involved in programmed cell death</t>
  </si>
  <si>
    <t>GO:1902692</t>
  </si>
  <si>
    <t>regulation of neuroblast proliferation</t>
  </si>
  <si>
    <t>GO:1902710</t>
  </si>
  <si>
    <t>GABA receptor complex</t>
  </si>
  <si>
    <t>GO:1902711</t>
  </si>
  <si>
    <t>GABA-A receptor complex</t>
  </si>
  <si>
    <t>GO:1902742</t>
  </si>
  <si>
    <t>apoptotic process involved in development</t>
  </si>
  <si>
    <t>GO:1902743</t>
  </si>
  <si>
    <t>regulation of lamellipodium organization</t>
  </si>
  <si>
    <t>GO:1902744</t>
  </si>
  <si>
    <t>negative regulation of lamellipodium organization</t>
  </si>
  <si>
    <t>GO:1902745</t>
  </si>
  <si>
    <t>positive regulation of lamellipodium organization</t>
  </si>
  <si>
    <t>GO:1902749</t>
  </si>
  <si>
    <t>regulation of cell cycle G2/M phase transition</t>
  </si>
  <si>
    <t>GO:1902750</t>
  </si>
  <si>
    <t>negative regulation of cell cycle G2/M phase transition</t>
  </si>
  <si>
    <t>GO:1902751</t>
  </si>
  <si>
    <t>positive regulation of cell cycle G2/M phase transition</t>
  </si>
  <si>
    <t>GO:1902769</t>
  </si>
  <si>
    <t>regulation of choline O-acetyltransferase activity</t>
  </si>
  <si>
    <t>GO:1902803</t>
  </si>
  <si>
    <t>regulation of synaptic vesicle transport</t>
  </si>
  <si>
    <t>GO:1902804</t>
  </si>
  <si>
    <t>negative regulation of synaptic vesicle transport</t>
  </si>
  <si>
    <t>GO:1902805</t>
  </si>
  <si>
    <t>positive regulation of synaptic vesicle transport</t>
  </si>
  <si>
    <t>GO:1902806</t>
  </si>
  <si>
    <t>regulation of cell cycle G1/S phase transition</t>
  </si>
  <si>
    <t>GO:1902807</t>
  </si>
  <si>
    <t>negative regulation of cell cycle G1/S phase transition</t>
  </si>
  <si>
    <t>GO:1902808</t>
  </si>
  <si>
    <t>positive regulation of cell cycle G1/S phase transition</t>
  </si>
  <si>
    <t>GO:1902841</t>
  </si>
  <si>
    <t>regulation of netrin-activated signaling pathway</t>
  </si>
  <si>
    <t>GO:1902843</t>
  </si>
  <si>
    <t>positive regulation of netrin-activated signaling pathway</t>
  </si>
  <si>
    <t>GO:1902846</t>
  </si>
  <si>
    <t>positive regulation of mitotic spindle elongation</t>
  </si>
  <si>
    <t>GO:1902850</t>
  </si>
  <si>
    <t>microtubule cytoskeleton organization involved in mitosis</t>
  </si>
  <si>
    <t>GO:1902866</t>
  </si>
  <si>
    <t>regulation of retina development in camera-type eye</t>
  </si>
  <si>
    <t>GO:1902875</t>
  </si>
  <si>
    <t>regulation of embryonic pattern specification</t>
  </si>
  <si>
    <t>GO:1902877</t>
  </si>
  <si>
    <t>positive regulation of embryonic pattern specification</t>
  </si>
  <si>
    <t>GO:1902882</t>
  </si>
  <si>
    <t>regulation of response to oxidative stress</t>
  </si>
  <si>
    <t>GO:1902883</t>
  </si>
  <si>
    <t>negative regulation of response to oxidative stress</t>
  </si>
  <si>
    <t>GO:1902884</t>
  </si>
  <si>
    <t>positive regulation of response to oxidative stress</t>
  </si>
  <si>
    <t>GO:1902903</t>
  </si>
  <si>
    <t>regulation of supramolecular fiber organization</t>
  </si>
  <si>
    <t>GO:1902904</t>
  </si>
  <si>
    <t>negative regulation of supramolecular fiber organization</t>
  </si>
  <si>
    <t>GO:1902905</t>
  </si>
  <si>
    <t>positive regulation of supramolecular fiber organization</t>
  </si>
  <si>
    <t>GO:1902911</t>
  </si>
  <si>
    <t>protein kinase complex</t>
  </si>
  <si>
    <t>GO:1902914</t>
  </si>
  <si>
    <t>regulation of protein polyubiquitination</t>
  </si>
  <si>
    <t>GO:1902916</t>
  </si>
  <si>
    <t>positive regulation of protein polyubiquitination</t>
  </si>
  <si>
    <t>GO:1902936</t>
  </si>
  <si>
    <t>phosphatidylinositol bisphosphate binding</t>
  </si>
  <si>
    <t>GO:1902956</t>
  </si>
  <si>
    <t>regulation of mitochondrial electron transport, NADH to ubiquinone</t>
  </si>
  <si>
    <t>GO:1902969</t>
  </si>
  <si>
    <t>mitotic DNA replication</t>
  </si>
  <si>
    <t>GO:1902975</t>
  </si>
  <si>
    <t>mitotic DNA replication initiation</t>
  </si>
  <si>
    <t>GO:1902977</t>
  </si>
  <si>
    <t>mitotic DNA replication preinitiation complex assembly</t>
  </si>
  <si>
    <t>GO:1902983</t>
  </si>
  <si>
    <t>DNA strand elongation involved in mitotic DNA replication</t>
  </si>
  <si>
    <t>GO:1903008</t>
  </si>
  <si>
    <t>organelle disassembly</t>
  </si>
  <si>
    <t>GO:1903018</t>
  </si>
  <si>
    <t>regulation of glycoprotein metabolic process</t>
  </si>
  <si>
    <t>GO:1903019</t>
  </si>
  <si>
    <t>negative regulation of glycoprotein metabolic process</t>
  </si>
  <si>
    <t>GO:1903020</t>
  </si>
  <si>
    <t>positive regulation of glycoprotein metabolic process</t>
  </si>
  <si>
    <t>GO:1903025</t>
  </si>
  <si>
    <t>regulation of RNA polymerase II regulatory region sequence-specific DNA binding</t>
  </si>
  <si>
    <t>GO:1903034</t>
  </si>
  <si>
    <t>regulation of response to wounding</t>
  </si>
  <si>
    <t>GO:1903035</t>
  </si>
  <si>
    <t>negative regulation of response to wounding</t>
  </si>
  <si>
    <t>GO:1903036</t>
  </si>
  <si>
    <t>positive regulation of response to wounding</t>
  </si>
  <si>
    <t>GO:1903040</t>
  </si>
  <si>
    <t>exon-exon junction complex assembly</t>
  </si>
  <si>
    <t>GO:1903046</t>
  </si>
  <si>
    <t>meiotic cell cycle process</t>
  </si>
  <si>
    <t>GO:1903047</t>
  </si>
  <si>
    <t>mitotic cell cycle process</t>
  </si>
  <si>
    <t>GO:1903050</t>
  </si>
  <si>
    <t>regulation of proteolysis involved in cellular protein catabolic process</t>
  </si>
  <si>
    <t>GO:1903051</t>
  </si>
  <si>
    <t>negative regulation of proteolysis involved in cellular protein catabolic process</t>
  </si>
  <si>
    <t>GO:1903052</t>
  </si>
  <si>
    <t>positive regulation of proteolysis involved in cellular protein catabolic process</t>
  </si>
  <si>
    <t>GO:1903053</t>
  </si>
  <si>
    <t>regulation of extracellular matrix organization</t>
  </si>
  <si>
    <t>GO:1903054</t>
  </si>
  <si>
    <t>negative regulation of extracellular matrix organization</t>
  </si>
  <si>
    <t>GO:1903055</t>
  </si>
  <si>
    <t>positive regulation of extracellular matrix organization</t>
  </si>
  <si>
    <t>GO:1903059</t>
  </si>
  <si>
    <t>regulation of protein lipidation</t>
  </si>
  <si>
    <t>GO:1903061</t>
  </si>
  <si>
    <t>positive regulation of protein lipidation</t>
  </si>
  <si>
    <t>GO:1903076</t>
  </si>
  <si>
    <t>regulation of protein localization to plasma membrane</t>
  </si>
  <si>
    <t>GO:1903077</t>
  </si>
  <si>
    <t>negative regulation of protein localization to plasma membrane</t>
  </si>
  <si>
    <t>GO:1903078</t>
  </si>
  <si>
    <t>positive regulation of protein localization to plasma membrane</t>
  </si>
  <si>
    <t>GO:1903108</t>
  </si>
  <si>
    <t>regulation of mitochondrial transcription</t>
  </si>
  <si>
    <t>GO:1903146</t>
  </si>
  <si>
    <t>regulation of autophagy of mitochondrion</t>
  </si>
  <si>
    <t>GO:1903147</t>
  </si>
  <si>
    <t>negative regulation of autophagy of mitochondrion</t>
  </si>
  <si>
    <t>GO:1903169</t>
  </si>
  <si>
    <t>regulation of calcium ion transmembrane transport</t>
  </si>
  <si>
    <t>GO:1903170</t>
  </si>
  <si>
    <t>negative regulation of calcium ion transmembrane transport</t>
  </si>
  <si>
    <t>GO:1903201</t>
  </si>
  <si>
    <t>regulation of oxidative stress-induced cell death</t>
  </si>
  <si>
    <t>GO:1903202</t>
  </si>
  <si>
    <t>negative regulation of oxidative stress-induced cell death</t>
  </si>
  <si>
    <t>GO:1903203</t>
  </si>
  <si>
    <t>regulation of oxidative stress-induced neuron death</t>
  </si>
  <si>
    <t>GO:1903204</t>
  </si>
  <si>
    <t>negative regulation of oxidative stress-induced neuron death</t>
  </si>
  <si>
    <t>GO:1903205</t>
  </si>
  <si>
    <t>regulation of hydrogen peroxide-induced cell death</t>
  </si>
  <si>
    <t>GO:1903206</t>
  </si>
  <si>
    <t>negative regulation of hydrogen peroxide-induced cell death</t>
  </si>
  <si>
    <t>GO:1903209</t>
  </si>
  <si>
    <t>positive regulation of oxidative stress-induced cell death</t>
  </si>
  <si>
    <t>GO:1903218</t>
  </si>
  <si>
    <t>regulation of malate dehydrogenase (decarboxylating) (NADP+) activity</t>
  </si>
  <si>
    <t>GO:1903220</t>
  </si>
  <si>
    <t>positive regulation of malate dehydrogenase (decarboxylating) (NADP+) activity</t>
  </si>
  <si>
    <t>GO:1903223</t>
  </si>
  <si>
    <t>positive regulation of oxidative stress-induced neuron death</t>
  </si>
  <si>
    <t>GO:1903233</t>
  </si>
  <si>
    <t>regulation of calcium ion-dependent exocytosis of neurotransmitter</t>
  </si>
  <si>
    <t>GO:1903259</t>
  </si>
  <si>
    <t>exon-exon junction complex disassembly</t>
  </si>
  <si>
    <t>GO:1903286</t>
  </si>
  <si>
    <t>regulation of potassium ion import</t>
  </si>
  <si>
    <t>GO:1903288</t>
  </si>
  <si>
    <t>positive regulation of potassium ion import across plasma membrane</t>
  </si>
  <si>
    <t>GO:1903292</t>
  </si>
  <si>
    <t>protein localization to Golgi membrane</t>
  </si>
  <si>
    <t>GO:1903293</t>
  </si>
  <si>
    <t>phosphatase complex</t>
  </si>
  <si>
    <t>GO:1903294</t>
  </si>
  <si>
    <t>regulation of glutamate secretion, neurotransmission</t>
  </si>
  <si>
    <t>GO:1903296</t>
  </si>
  <si>
    <t>positive regulation of glutamate secretion, neurotransmission</t>
  </si>
  <si>
    <t>GO:1903305</t>
  </si>
  <si>
    <t>regulation of regulated secretory pathway</t>
  </si>
  <si>
    <t>GO:1903306</t>
  </si>
  <si>
    <t>negative regulation of regulated secretory pathway</t>
  </si>
  <si>
    <t>GO:1903307</t>
  </si>
  <si>
    <t>positive regulation of regulated secretory pathway</t>
  </si>
  <si>
    <t>GO:1903311</t>
  </si>
  <si>
    <t>regulation of mRNA metabolic process</t>
  </si>
  <si>
    <t>GO:1903312</t>
  </si>
  <si>
    <t>negative regulation of mRNA metabolic process</t>
  </si>
  <si>
    <t>GO:1903313</t>
  </si>
  <si>
    <t>positive regulation of mRNA metabolic process</t>
  </si>
  <si>
    <t>GO:1903317</t>
  </si>
  <si>
    <t>regulation of protein maturation</t>
  </si>
  <si>
    <t>GO:1903318</t>
  </si>
  <si>
    <t>negative regulation of protein maturation</t>
  </si>
  <si>
    <t>GO:1903320</t>
  </si>
  <si>
    <t>regulation of protein modification by small protein conjugation or removal</t>
  </si>
  <si>
    <t>GO:1903321</t>
  </si>
  <si>
    <t>negative regulation of protein modification by small protein conjugation or removal</t>
  </si>
  <si>
    <t>GO:1903322</t>
  </si>
  <si>
    <t>positive regulation of protein modification by small protein conjugation or removal</t>
  </si>
  <si>
    <t>GO:1903326</t>
  </si>
  <si>
    <t>regulation of tRNA metabolic process</t>
  </si>
  <si>
    <t>GO:1903327</t>
  </si>
  <si>
    <t>negative regulation of tRNA metabolic process</t>
  </si>
  <si>
    <t>GO:1903328</t>
  </si>
  <si>
    <t>positive regulation of tRNA metabolic process</t>
  </si>
  <si>
    <t>GO:1903332</t>
  </si>
  <si>
    <t>regulation of protein folding</t>
  </si>
  <si>
    <t>GO:1903334</t>
  </si>
  <si>
    <t>positive regulation of protein folding</t>
  </si>
  <si>
    <t>GO:1903350</t>
  </si>
  <si>
    <t>response to dopamine</t>
  </si>
  <si>
    <t>GO:1903351</t>
  </si>
  <si>
    <t>cellular response to dopamine</t>
  </si>
  <si>
    <t>GO:1903352</t>
  </si>
  <si>
    <t>L-ornithine transmembrane transport</t>
  </si>
  <si>
    <t>GO:1903358</t>
  </si>
  <si>
    <t>regulation of Golgi organization</t>
  </si>
  <si>
    <t>GO:1903361</t>
  </si>
  <si>
    <t>protein localization to basolateral plasma membrane</t>
  </si>
  <si>
    <t>GO:1903362</t>
  </si>
  <si>
    <t>regulation of cellular protein catabolic process</t>
  </si>
  <si>
    <t>GO:1903363</t>
  </si>
  <si>
    <t>negative regulation of cellular protein catabolic process</t>
  </si>
  <si>
    <t>GO:1903364</t>
  </si>
  <si>
    <t>positive regulation of cellular protein catabolic process</t>
  </si>
  <si>
    <t>GO:1903371</t>
  </si>
  <si>
    <t>regulation of endoplasmic reticulum tubular network organization</t>
  </si>
  <si>
    <t>GO:1903373</t>
  </si>
  <si>
    <t>positive regulation of endoplasmic reticulum tubular network organization</t>
  </si>
  <si>
    <t>GO:1903385</t>
  </si>
  <si>
    <t>regulation of homophilic cell adhesion</t>
  </si>
  <si>
    <t>GO:1903386</t>
  </si>
  <si>
    <t>negative regulation of homophilic cell adhesion</t>
  </si>
  <si>
    <t>GO:1903387</t>
  </si>
  <si>
    <t>positive regulation of homophilic cell adhesion</t>
  </si>
  <si>
    <t>GO:1903391</t>
  </si>
  <si>
    <t>regulation of adherens junction organization</t>
  </si>
  <si>
    <t>GO:1903392</t>
  </si>
  <si>
    <t>negative regulation of adherens junction organization</t>
  </si>
  <si>
    <t>GO:1903409</t>
  </si>
  <si>
    <t>reactive oxygen species biosynthetic process</t>
  </si>
  <si>
    <t>GO:1903421</t>
  </si>
  <si>
    <t>regulation of synaptic vesicle recycling</t>
  </si>
  <si>
    <t>GO:1903422</t>
  </si>
  <si>
    <t>negative regulation of synaptic vesicle recycling</t>
  </si>
  <si>
    <t>GO:1903423</t>
  </si>
  <si>
    <t>positive regulation of synaptic vesicle recycling</t>
  </si>
  <si>
    <t>GO:1903426</t>
  </si>
  <si>
    <t>regulation of reactive oxygen species biosynthetic process</t>
  </si>
  <si>
    <t>GO:1903428</t>
  </si>
  <si>
    <t>positive regulation of reactive oxygen species biosynthetic process</t>
  </si>
  <si>
    <t>GO:1903429</t>
  </si>
  <si>
    <t>regulation of cell maturation</t>
  </si>
  <si>
    <t>GO:1903430</t>
  </si>
  <si>
    <t>negative regulation of cell maturation</t>
  </si>
  <si>
    <t>GO:1903431</t>
  </si>
  <si>
    <t>positive regulation of cell maturation</t>
  </si>
  <si>
    <t>GO:1903432</t>
  </si>
  <si>
    <t>regulation of TORC1 signaling</t>
  </si>
  <si>
    <t>GO:1903461</t>
  </si>
  <si>
    <t>Okazaki fragment processing involved in mitotic DNA replication</t>
  </si>
  <si>
    <t>GO:1903475</t>
  </si>
  <si>
    <t>mitotic actomyosin contractile ring assembly</t>
  </si>
  <si>
    <t>GO:1903504</t>
  </si>
  <si>
    <t>regulation of mitotic spindle checkpoint</t>
  </si>
  <si>
    <t>GO:1903506</t>
  </si>
  <si>
    <t>regulation of nucleic acid-templated transcription</t>
  </si>
  <si>
    <t>GO:1903507</t>
  </si>
  <si>
    <t>negative regulation of nucleic acid-templated transcription</t>
  </si>
  <si>
    <t>GO:1903508</t>
  </si>
  <si>
    <t>positive regulation of nucleic acid-templated transcription</t>
  </si>
  <si>
    <t>GO:1903509</t>
  </si>
  <si>
    <t>liposaccharide metabolic process</t>
  </si>
  <si>
    <t>GO:1903510</t>
  </si>
  <si>
    <t>mucopolysaccharide metabolic process</t>
  </si>
  <si>
    <t>GO:1903513</t>
  </si>
  <si>
    <t>endoplasmic reticulum to cytosol transport</t>
  </si>
  <si>
    <t>GO:1903515</t>
  </si>
  <si>
    <t>calcium ion transport from cytosol to endoplasmic reticulum</t>
  </si>
  <si>
    <t>GO:1903522</t>
  </si>
  <si>
    <t>regulation of blood circulation</t>
  </si>
  <si>
    <t>GO:1903524</t>
  </si>
  <si>
    <t>positive regulation of blood circulation</t>
  </si>
  <si>
    <t>GO:1903530</t>
  </si>
  <si>
    <t>regulation of secretion by cell</t>
  </si>
  <si>
    <t>GO:1903531</t>
  </si>
  <si>
    <t>negative regulation of secretion by cell</t>
  </si>
  <si>
    <t>GO:1903532</t>
  </si>
  <si>
    <t>positive regulation of secretion by cell</t>
  </si>
  <si>
    <t>GO:1903561</t>
  </si>
  <si>
    <t>extracellular vesicle</t>
  </si>
  <si>
    <t>GO:1903562</t>
  </si>
  <si>
    <t>microtubule bundle formation involved in mitotic spindle midzone assembly</t>
  </si>
  <si>
    <t>GO:1903573</t>
  </si>
  <si>
    <t>negative regulation of response to endoplasmic reticulum stress</t>
  </si>
  <si>
    <t>GO:1903578</t>
  </si>
  <si>
    <t>regulation of ATP metabolic process</t>
  </si>
  <si>
    <t>GO:1903580</t>
  </si>
  <si>
    <t>positive regulation of ATP metabolic process</t>
  </si>
  <si>
    <t>GO:1903644</t>
  </si>
  <si>
    <t>regulation of chaperone-mediated protein folding</t>
  </si>
  <si>
    <t>GO:1903646</t>
  </si>
  <si>
    <t>positive regulation of chaperone-mediated protein folding</t>
  </si>
  <si>
    <t>GO:1903649</t>
  </si>
  <si>
    <t>regulation of cytoplasmic transport</t>
  </si>
  <si>
    <t>GO:1903681</t>
  </si>
  <si>
    <t>regulation of epithelial cell-cell adhesion involved in epithelium migration</t>
  </si>
  <si>
    <t>GO:1903683</t>
  </si>
  <si>
    <t>positive regulation of epithelial cell-cell adhesion involved in epithelium migration</t>
  </si>
  <si>
    <t>GO:1903684</t>
  </si>
  <si>
    <t>regulation of border follicle cell migration</t>
  </si>
  <si>
    <t>GO:1903688</t>
  </si>
  <si>
    <t>positive regulation of border follicle cell migration</t>
  </si>
  <si>
    <t>GO:1903703</t>
  </si>
  <si>
    <t>enterocyte differentiation</t>
  </si>
  <si>
    <t>GO:1903705</t>
  </si>
  <si>
    <t>positive regulation of production of siRNA involved in RNA interference</t>
  </si>
  <si>
    <t>GO:1903706</t>
  </si>
  <si>
    <t>regulation of hemopoiesis</t>
  </si>
  <si>
    <t>GO:1903707</t>
  </si>
  <si>
    <t>negative regulation of hemopoiesis</t>
  </si>
  <si>
    <t>GO:1903716</t>
  </si>
  <si>
    <t>guanine transmembrane transport</t>
  </si>
  <si>
    <t>GO:1903722</t>
  </si>
  <si>
    <t>regulation of centriole elongation</t>
  </si>
  <si>
    <t>GO:1903723</t>
  </si>
  <si>
    <t>negative regulation of centriole elongation</t>
  </si>
  <si>
    <t>GO:1903725</t>
  </si>
  <si>
    <t>regulation of phospholipid metabolic process</t>
  </si>
  <si>
    <t>GO:1903726</t>
  </si>
  <si>
    <t>negative regulation of phospholipid metabolic process</t>
  </si>
  <si>
    <t>GO:1903727</t>
  </si>
  <si>
    <t>positive regulation of phospholipid metabolic process</t>
  </si>
  <si>
    <t>GO:1903729</t>
  </si>
  <si>
    <t>regulation of plasma membrane organization</t>
  </si>
  <si>
    <t>GO:1903730</t>
  </si>
  <si>
    <t>regulation of phosphatidate phosphatase activity</t>
  </si>
  <si>
    <t>GO:1903741</t>
  </si>
  <si>
    <t>negative regulation of phosphatidate phosphatase activity</t>
  </si>
  <si>
    <t>GO:1903775</t>
  </si>
  <si>
    <t>regulation of DNA double-strand break processing</t>
  </si>
  <si>
    <t>GO:1903790</t>
  </si>
  <si>
    <t>guanine nucleotide transmembrane transport</t>
  </si>
  <si>
    <t>GO:1903793</t>
  </si>
  <si>
    <t>positive regulation of anion transport</t>
  </si>
  <si>
    <t>GO:1903798</t>
  </si>
  <si>
    <t>regulation of production of miRNAs involved in gene silencing by miRNA</t>
  </si>
  <si>
    <t>GO:1903799</t>
  </si>
  <si>
    <t>negative regulation of production of miRNAs involved in gene silencing by miRNA</t>
  </si>
  <si>
    <t>GO:1903801</t>
  </si>
  <si>
    <t>L-leucine import across plasma membrane</t>
  </si>
  <si>
    <t>GO:1903804</t>
  </si>
  <si>
    <t>glycine import across plasma membrane</t>
  </si>
  <si>
    <t>GO:1903825</t>
  </si>
  <si>
    <t>organic acid transmembrane transport</t>
  </si>
  <si>
    <t>GO:1903827</t>
  </si>
  <si>
    <t>regulation of cellular protein localization</t>
  </si>
  <si>
    <t>GO:1903828</t>
  </si>
  <si>
    <t>negative regulation of cellular protein localization</t>
  </si>
  <si>
    <t>GO:1903829</t>
  </si>
  <si>
    <t>positive regulation of cellular protein localization</t>
  </si>
  <si>
    <t>GO:1903830</t>
  </si>
  <si>
    <t>magnesium ion transmembrane transport</t>
  </si>
  <si>
    <t>GO:1903831</t>
  </si>
  <si>
    <t>signal transduction involved in cellular response to ammonium ion</t>
  </si>
  <si>
    <t>GO:1903844</t>
  </si>
  <si>
    <t>regulation of cellular response to transforming growth factor beta stimulus</t>
  </si>
  <si>
    <t>GO:1903845</t>
  </si>
  <si>
    <t>negative regulation of cellular response to transforming growth factor beta stimulus</t>
  </si>
  <si>
    <t>GO:1903846</t>
  </si>
  <si>
    <t>positive regulation of cellular response to transforming growth factor beta stimulus</t>
  </si>
  <si>
    <t>GO:1903859</t>
  </si>
  <si>
    <t>regulation of dendrite extension</t>
  </si>
  <si>
    <t>GO:1903861</t>
  </si>
  <si>
    <t>positive regulation of dendrite extension</t>
  </si>
  <si>
    <t>GO:1903862</t>
  </si>
  <si>
    <t>positive regulation of oxidative phosphorylation</t>
  </si>
  <si>
    <t>GO:1903900</t>
  </si>
  <si>
    <t>regulation of viral life cycle</t>
  </si>
  <si>
    <t>GO:1903901</t>
  </si>
  <si>
    <t>negative regulation of viral life cycle</t>
  </si>
  <si>
    <t>GO:1903902</t>
  </si>
  <si>
    <t>positive regulation of viral life cycle</t>
  </si>
  <si>
    <t>GO:1903939</t>
  </si>
  <si>
    <t>regulation of TORC2 signaling</t>
  </si>
  <si>
    <t>GO:1903940</t>
  </si>
  <si>
    <t>negative regulation of TORC2 signaling</t>
  </si>
  <si>
    <t>GO:1904029</t>
  </si>
  <si>
    <t>regulation of cyclin-dependent protein kinase activity</t>
  </si>
  <si>
    <t>GO:1904030</t>
  </si>
  <si>
    <t>negative regulation of cyclin-dependent protein kinase activity</t>
  </si>
  <si>
    <t>GO:1904031</t>
  </si>
  <si>
    <t>positive regulation of cyclin-dependent protein kinase activity</t>
  </si>
  <si>
    <t>GO:1904058</t>
  </si>
  <si>
    <t>positive regulation of sensory perception of pain</t>
  </si>
  <si>
    <t>GO:1904059</t>
  </si>
  <si>
    <t>regulation of locomotor rhythm</t>
  </si>
  <si>
    <t>GO:1904062</t>
  </si>
  <si>
    <t>regulation of cation transmembrane transport</t>
  </si>
  <si>
    <t>GO:1904063</t>
  </si>
  <si>
    <t>negative regulation of cation transmembrane transport</t>
  </si>
  <si>
    <t>GO:1904064</t>
  </si>
  <si>
    <t>positive regulation of cation transmembrane transport</t>
  </si>
  <si>
    <t>GO:1904071</t>
  </si>
  <si>
    <t>presynaptic active zone assembly</t>
  </si>
  <si>
    <t>GO:1904115</t>
  </si>
  <si>
    <t>axon cytoplasm</t>
  </si>
  <si>
    <t>GO:1904262</t>
  </si>
  <si>
    <t>negative regulation of TORC1 signaling</t>
  </si>
  <si>
    <t>GO:1904263</t>
  </si>
  <si>
    <t>positive regulation of TORC1 signaling</t>
  </si>
  <si>
    <t>GO:1904269</t>
  </si>
  <si>
    <t>cell leading edge cell cortex</t>
  </si>
  <si>
    <t>GO:1904274</t>
  </si>
  <si>
    <t>tricellular tight junction assembly</t>
  </si>
  <si>
    <t>GO:1904315</t>
  </si>
  <si>
    <t>transmitter-gated ion channel activity involved in regulation of postsynaptic membrane potential</t>
  </si>
  <si>
    <t>GO:1904338</t>
  </si>
  <si>
    <t>regulation of dopaminergic neuron differentiation</t>
  </si>
  <si>
    <t>GO:1904340</t>
  </si>
  <si>
    <t>positive regulation of dopaminergic neuron differentiation</t>
  </si>
  <si>
    <t>GO:1904350</t>
  </si>
  <si>
    <t>regulation of protein catabolic process in the vacuole</t>
  </si>
  <si>
    <t>GO:1904352</t>
  </si>
  <si>
    <t>positive regulation of protein catabolic process in the vacuole</t>
  </si>
  <si>
    <t>GO:1904356</t>
  </si>
  <si>
    <t>regulation of telomere maintenance via telomere lengthening</t>
  </si>
  <si>
    <t>GO:1904357</t>
  </si>
  <si>
    <t>negative regulation of telomere maintenance via telomere lengthening</t>
  </si>
  <si>
    <t>GO:1904375</t>
  </si>
  <si>
    <t>regulation of protein localization to cell periphery</t>
  </si>
  <si>
    <t>GO:1904376</t>
  </si>
  <si>
    <t>negative regulation of protein localization to cell periphery</t>
  </si>
  <si>
    <t>GO:1904377</t>
  </si>
  <si>
    <t>positive regulation of protein localization to cell periphery</t>
  </si>
  <si>
    <t>GO:1904396</t>
  </si>
  <si>
    <t>regulation of neuromuscular junction development</t>
  </si>
  <si>
    <t>GO:1904397</t>
  </si>
  <si>
    <t>negative regulation of neuromuscular junction development</t>
  </si>
  <si>
    <t>GO:1904398</t>
  </si>
  <si>
    <t>positive regulation of neuromuscular junction development</t>
  </si>
  <si>
    <t>GO:1904407</t>
  </si>
  <si>
    <t>positive regulation of nitric oxide metabolic process</t>
  </si>
  <si>
    <t>GO:1904427</t>
  </si>
  <si>
    <t>positive regulation of calcium ion transmembrane transport</t>
  </si>
  <si>
    <t>GO:1904456</t>
  </si>
  <si>
    <t>negative regulation of neuronal action potential</t>
  </si>
  <si>
    <t>GO:1904515</t>
  </si>
  <si>
    <t>positive regulation of TORC2 signaling</t>
  </si>
  <si>
    <t>GO:1904580</t>
  </si>
  <si>
    <t>regulation of intracellular mRNA localization</t>
  </si>
  <si>
    <t>GO:1904582</t>
  </si>
  <si>
    <t>positive regulation of intracellular mRNA localization</t>
  </si>
  <si>
    <t>GO:1904587</t>
  </si>
  <si>
    <t>response to glycoprotein</t>
  </si>
  <si>
    <t>GO:1904589</t>
  </si>
  <si>
    <t>regulation of protein import</t>
  </si>
  <si>
    <t>GO:1904590</t>
  </si>
  <si>
    <t>negative regulation of protein import</t>
  </si>
  <si>
    <t>GO:1904591</t>
  </si>
  <si>
    <t>positive regulation of protein import</t>
  </si>
  <si>
    <t>GO:1904647</t>
  </si>
  <si>
    <t>response to rotenone</t>
  </si>
  <si>
    <t>GO:1904659</t>
  </si>
  <si>
    <t>glucose transmembrane transport</t>
  </si>
  <si>
    <t>GO:1904666</t>
  </si>
  <si>
    <t>regulation of ubiquitin protein ligase activity</t>
  </si>
  <si>
    <t>GO:1904667</t>
  </si>
  <si>
    <t>negative regulation of ubiquitin protein ligase activity</t>
  </si>
  <si>
    <t>GO:1904668</t>
  </si>
  <si>
    <t>positive regulation of ubiquitin protein ligase activity</t>
  </si>
  <si>
    <t>GO:1904680</t>
  </si>
  <si>
    <t>peptide transmembrane transporter activity</t>
  </si>
  <si>
    <t>GO:1904746</t>
  </si>
  <si>
    <t>negative regulation of apoptotic process involved in development</t>
  </si>
  <si>
    <t>GO:1904747</t>
  </si>
  <si>
    <t>positive regulation of apoptotic process involved in development</t>
  </si>
  <si>
    <t>GO:1904748</t>
  </si>
  <si>
    <t>regulation of apoptotic process involved in development</t>
  </si>
  <si>
    <t>GO:1904766</t>
  </si>
  <si>
    <t>negative regulation of macroautophagy by TORC1 signaling</t>
  </si>
  <si>
    <t>GO:1904776</t>
  </si>
  <si>
    <t>regulation of protein localization to cell cortex</t>
  </si>
  <si>
    <t>GO:1904778</t>
  </si>
  <si>
    <t>positive regulation of protein localization to cell cortex</t>
  </si>
  <si>
    <t>GO:1904785</t>
  </si>
  <si>
    <t>regulation of asymmetric protein localization involved in cell fate determination</t>
  </si>
  <si>
    <t>GO:1904799</t>
  </si>
  <si>
    <t>regulation of neuron remodeling</t>
  </si>
  <si>
    <t>GO:1904800</t>
  </si>
  <si>
    <t>negative regulation of neuron remodeling</t>
  </si>
  <si>
    <t>GO:1904801</t>
  </si>
  <si>
    <t>positive regulation of neuron remodeling</t>
  </si>
  <si>
    <t>GO:1904812</t>
  </si>
  <si>
    <t>rRNA acetylation involved in maturation of SSU-rRNA</t>
  </si>
  <si>
    <t>GO:1904823</t>
  </si>
  <si>
    <t>purine nucleobase transmembrane transport</t>
  </si>
  <si>
    <t>GO:1904861</t>
  </si>
  <si>
    <t>excitatory synapse assembly</t>
  </si>
  <si>
    <t>GO:1904886</t>
  </si>
  <si>
    <t>beta-catenin destruction complex disassembly</t>
  </si>
  <si>
    <t>GO:1904892</t>
  </si>
  <si>
    <t>regulation of receptor signaling pathway via STAT</t>
  </si>
  <si>
    <t>GO:1904893</t>
  </si>
  <si>
    <t>negative regulation of receptor signaling pathway via STAT</t>
  </si>
  <si>
    <t>GO:1904894</t>
  </si>
  <si>
    <t>positive regulation of receptor signaling pathway via STAT</t>
  </si>
  <si>
    <t>GO:1904949</t>
  </si>
  <si>
    <t>ATPase complex</t>
  </si>
  <si>
    <t>GO:1904950</t>
  </si>
  <si>
    <t>negative regulation of establishment of protein localization</t>
  </si>
  <si>
    <t>GO:1904951</t>
  </si>
  <si>
    <t>positive regulation of establishment of protein localization</t>
  </si>
  <si>
    <t>GO:1905037</t>
  </si>
  <si>
    <t>autophagosome organization</t>
  </si>
  <si>
    <t>GO:1905038</t>
  </si>
  <si>
    <t>regulation of membrane lipid metabolic process</t>
  </si>
  <si>
    <t>GO:1905039</t>
  </si>
  <si>
    <t>carboxylic acid transmembrane transport</t>
  </si>
  <si>
    <t>GO:1905062</t>
  </si>
  <si>
    <t>positive regulation of cardioblast proliferation</t>
  </si>
  <si>
    <t>GO:1905114</t>
  </si>
  <si>
    <t>cell surface receptor signaling pathway involved in cell-cell signaling</t>
  </si>
  <si>
    <t>GO:1905126</t>
  </si>
  <si>
    <t>regulation of axo-dendritic protein transport</t>
  </si>
  <si>
    <t>GO:1905130</t>
  </si>
  <si>
    <t>carcinine import across plasma membrane</t>
  </si>
  <si>
    <t>GO:1905131</t>
  </si>
  <si>
    <t>carcinine transmembrane transporter activity</t>
  </si>
  <si>
    <t>GO:1905132</t>
  </si>
  <si>
    <t>regulation of meiotic chromosome separation</t>
  </si>
  <si>
    <t>GO:1905133</t>
  </si>
  <si>
    <t>negative regulation of meiotic chromosome separation</t>
  </si>
  <si>
    <t>GO:1905144</t>
  </si>
  <si>
    <t>response to acetylcholine</t>
  </si>
  <si>
    <t>GO:1905145</t>
  </si>
  <si>
    <t>cellular response to acetylcholine</t>
  </si>
  <si>
    <t>GO:1905165</t>
  </si>
  <si>
    <t>regulation of lysosomal protein catabolic process</t>
  </si>
  <si>
    <t>GO:1905167</t>
  </si>
  <si>
    <t>positive regulation of lysosomal protein catabolic process</t>
  </si>
  <si>
    <t>GO:1905172</t>
  </si>
  <si>
    <t>RISC complex binding</t>
  </si>
  <si>
    <t>GO:1905207</t>
  </si>
  <si>
    <t>regulation of cardiocyte differentiation</t>
  </si>
  <si>
    <t>GO:1905208</t>
  </si>
  <si>
    <t>negative regulation of cardiocyte differentiation</t>
  </si>
  <si>
    <t>GO:1905209</t>
  </si>
  <si>
    <t>positive regulation of cardiocyte differentiation</t>
  </si>
  <si>
    <t>GO:1905267</t>
  </si>
  <si>
    <t>endonucleolytic cleavage involved in tRNA processing</t>
  </si>
  <si>
    <t>GO:1905268</t>
  </si>
  <si>
    <t>negative regulation of chromatin organization</t>
  </si>
  <si>
    <t>GO:1905269</t>
  </si>
  <si>
    <t>positive regulation of chromatin organization</t>
  </si>
  <si>
    <t>GO:1905304</t>
  </si>
  <si>
    <t>regulation of cardiac myofibril assembly</t>
  </si>
  <si>
    <t>GO:1905306</t>
  </si>
  <si>
    <t>positive regulation of cardiac myofibril assembly</t>
  </si>
  <si>
    <t>GO:1905330</t>
  </si>
  <si>
    <t>regulation of morphogenesis of an epithelium</t>
  </si>
  <si>
    <t>GO:1905345</t>
  </si>
  <si>
    <t>protein localization to cleavage furrow</t>
  </si>
  <si>
    <t>GO:1905348</t>
  </si>
  <si>
    <t>endonuclease complex</t>
  </si>
  <si>
    <t>GO:1905349</t>
  </si>
  <si>
    <t>ciliary transition zone assembly</t>
  </si>
  <si>
    <t>GO:1905354</t>
  </si>
  <si>
    <t>exoribonuclease complex</t>
  </si>
  <si>
    <t>GO:1905360</t>
  </si>
  <si>
    <t>GTPase complex</t>
  </si>
  <si>
    <t>GO:1905368</t>
  </si>
  <si>
    <t>peptidase complex</t>
  </si>
  <si>
    <t>GO:1905369</t>
  </si>
  <si>
    <t>endopeptidase complex</t>
  </si>
  <si>
    <t>GO:1905383</t>
  </si>
  <si>
    <t>protein localization to presynapse</t>
  </si>
  <si>
    <t>GO:1905435</t>
  </si>
  <si>
    <t>regulation of histone H3-K4 trimethylation</t>
  </si>
  <si>
    <t>GO:1905437</t>
  </si>
  <si>
    <t>positive regulation of histone H3-K4 trimethylation</t>
  </si>
  <si>
    <t>GO:1905446</t>
  </si>
  <si>
    <t>regulation of mitochondrial ATP synthesis coupled electron transport</t>
  </si>
  <si>
    <t>GO:1905475</t>
  </si>
  <si>
    <t>regulation of protein localization to membrane</t>
  </si>
  <si>
    <t>GO:1905476</t>
  </si>
  <si>
    <t>negative regulation of protein localization to membrane</t>
  </si>
  <si>
    <t>GO:1905477</t>
  </si>
  <si>
    <t>positive regulation of protein localization to membrane</t>
  </si>
  <si>
    <t>GO:1905503</t>
  </si>
  <si>
    <t>regulation of motile cilium assembly</t>
  </si>
  <si>
    <t>GO:1905508</t>
  </si>
  <si>
    <t>protein localization to microtubule organizing center</t>
  </si>
  <si>
    <t>GO:1905515</t>
  </si>
  <si>
    <t>non-motile cilium assembly</t>
  </si>
  <si>
    <t>GO:1905518</t>
  </si>
  <si>
    <t>regulation of presynaptic active zone assembly</t>
  </si>
  <si>
    <t>GO:1905521</t>
  </si>
  <si>
    <t>regulation of macrophage migration</t>
  </si>
  <si>
    <t>GO:1905606</t>
  </si>
  <si>
    <t>regulation of presynapse assembly</t>
  </si>
  <si>
    <t>GO:1905607</t>
  </si>
  <si>
    <t>negative regulation of presynapse assembly</t>
  </si>
  <si>
    <t>GO:1905634</t>
  </si>
  <si>
    <t>regulation of protein localization to chromatin</t>
  </si>
  <si>
    <t>GO:1905710</t>
  </si>
  <si>
    <t>positive regulation of membrane permeability</t>
  </si>
  <si>
    <t>GO:1905809</t>
  </si>
  <si>
    <t>negative regulation of synapse organization</t>
  </si>
  <si>
    <t>GO:1905818</t>
  </si>
  <si>
    <t>regulation of chromosome separation</t>
  </si>
  <si>
    <t>GO:1905819</t>
  </si>
  <si>
    <t>negative regulation of chromosome separation</t>
  </si>
  <si>
    <t>GO:1905820</t>
  </si>
  <si>
    <t>positive regulation of chromosome separation</t>
  </si>
  <si>
    <t>GO:1905832</t>
  </si>
  <si>
    <t>positive regulation of spindle assembly</t>
  </si>
  <si>
    <t>GO:1905862</t>
  </si>
  <si>
    <t>ferroxidase complex</t>
  </si>
  <si>
    <t>GO:1905879</t>
  </si>
  <si>
    <t>regulation of oogenesis</t>
  </si>
  <si>
    <t>GO:1905880</t>
  </si>
  <si>
    <t>negative regulation of oogenesis</t>
  </si>
  <si>
    <t>GO:1905881</t>
  </si>
  <si>
    <t>positive regulation of oogenesis</t>
  </si>
  <si>
    <t>GO:1905897</t>
  </si>
  <si>
    <t>regulation of response to endoplasmic reticulum stress</t>
  </si>
  <si>
    <t>GO:1905933</t>
  </si>
  <si>
    <t>regulation of cell fate determination</t>
  </si>
  <si>
    <t>GO:1905936</t>
  </si>
  <si>
    <t>regulation of germ cell proliferation</t>
  </si>
  <si>
    <t>GO:1905937</t>
  </si>
  <si>
    <t>negative regulation of germ cell proliferation</t>
  </si>
  <si>
    <t>GO:1905938</t>
  </si>
  <si>
    <t>positive regulation of germ cell proliferation</t>
  </si>
  <si>
    <t>GO:1905948</t>
  </si>
  <si>
    <t>ABC-type 3',5'-cyclic GMP transmembrane transporter activity</t>
  </si>
  <si>
    <t>GO:1905952</t>
  </si>
  <si>
    <t>regulation of lipid localization</t>
  </si>
  <si>
    <t>GO:1905953</t>
  </si>
  <si>
    <t>negative regulation of lipid localization</t>
  </si>
  <si>
    <t>GO:1905954</t>
  </si>
  <si>
    <t>positive regulation of lipid localization</t>
  </si>
  <si>
    <t>GO:1905961</t>
  </si>
  <si>
    <t>protein-cysteine S-palmitoyltransferase complex</t>
  </si>
  <si>
    <t>GO:1990001</t>
  </si>
  <si>
    <t>inhibition of cysteine-type endopeptidase activity involved in apoptotic process</t>
  </si>
  <si>
    <t>GO:1990023</t>
  </si>
  <si>
    <t>mitotic spindle midzone</t>
  </si>
  <si>
    <t>GO:1990033</t>
  </si>
  <si>
    <t>dendritic branch point</t>
  </si>
  <si>
    <t>GO:1990044</t>
  </si>
  <si>
    <t>protein localization to lipid droplet</t>
  </si>
  <si>
    <t>GO:1990047</t>
  </si>
  <si>
    <t>spindle matrix</t>
  </si>
  <si>
    <t>GO:1990049</t>
  </si>
  <si>
    <t>retrograde neuronal dense core vesicle transport</t>
  </si>
  <si>
    <t>GO:1990050</t>
  </si>
  <si>
    <t>phosphatidic acid transfer activity</t>
  </si>
  <si>
    <t>GO:1990071</t>
  </si>
  <si>
    <t>TRAPPII protein complex</t>
  </si>
  <si>
    <t>GO:1990072</t>
  </si>
  <si>
    <t>TRAPPIII protein complex</t>
  </si>
  <si>
    <t>GO:1990108</t>
  </si>
  <si>
    <t>protein linear deubiquitination</t>
  </si>
  <si>
    <t>GO:1990116</t>
  </si>
  <si>
    <t>ribosome-associated ubiquitin-dependent protein catabolic process</t>
  </si>
  <si>
    <t>GO:1990124</t>
  </si>
  <si>
    <t>messenger ribonucleoprotein complex</t>
  </si>
  <si>
    <t>GO:1990126</t>
  </si>
  <si>
    <t>retrograde transport, endosome to plasma membrane</t>
  </si>
  <si>
    <t>GO:1990130</t>
  </si>
  <si>
    <t>GATOR1 complex</t>
  </si>
  <si>
    <t>GO:1990131</t>
  </si>
  <si>
    <t>Gtr1-Gtr2 GTPase complex</t>
  </si>
  <si>
    <t>GO:1990138</t>
  </si>
  <si>
    <t>neuron projection extension</t>
  </si>
  <si>
    <t>GO:1990146</t>
  </si>
  <si>
    <t>protein localization to rhabdomere</t>
  </si>
  <si>
    <t>GO:1990164</t>
  </si>
  <si>
    <t>histone H2A phosphorylation</t>
  </si>
  <si>
    <t>GO:1990168</t>
  </si>
  <si>
    <t>protein K33-linked deubiquitination</t>
  </si>
  <si>
    <t>GO:1990170</t>
  </si>
  <si>
    <t>stress response to cadmium ion</t>
  </si>
  <si>
    <t>GO:1990182</t>
  </si>
  <si>
    <t>exosomal secretion</t>
  </si>
  <si>
    <t>GO:1990189</t>
  </si>
  <si>
    <t>peptide-serine-N-acetyltransferase activity</t>
  </si>
  <si>
    <t>GO:1990190</t>
  </si>
  <si>
    <t>peptide-glutamate-N-acetyltransferase activity</t>
  </si>
  <si>
    <t>GO:1990194</t>
  </si>
  <si>
    <t>cytoplasmic U snRNP body assembly</t>
  </si>
  <si>
    <t>GO:1990204</t>
  </si>
  <si>
    <t>oxidoreductase complex</t>
  </si>
  <si>
    <t>GO:1990221</t>
  </si>
  <si>
    <t>L-cysteine desulfurase complex</t>
  </si>
  <si>
    <t>GO:1990226</t>
  </si>
  <si>
    <t>histone methyltransferase binding</t>
  </si>
  <si>
    <t>GO:1990234</t>
  </si>
  <si>
    <t>transferase complex</t>
  </si>
  <si>
    <t>GO:1990246</t>
  </si>
  <si>
    <t>uniplex complex</t>
  </si>
  <si>
    <t>GO:1990247</t>
  </si>
  <si>
    <t>N6-methyladenosine-containing RNA binding</t>
  </si>
  <si>
    <t>GO:1990248</t>
  </si>
  <si>
    <t>regulation of transcription from RNA polymerase II promoter in response to DNA damage</t>
  </si>
  <si>
    <t>GO:1990255</t>
  </si>
  <si>
    <t>subsynaptic reticulum organization</t>
  </si>
  <si>
    <t>GO:1990258</t>
  </si>
  <si>
    <t>histone glutamine methylation</t>
  </si>
  <si>
    <t>GO:1990259</t>
  </si>
  <si>
    <t>histone-glutamine methyltransferase activity</t>
  </si>
  <si>
    <t>GO:1990261</t>
  </si>
  <si>
    <t>pre-mRNA catabolic process</t>
  </si>
  <si>
    <t>GO:1990269</t>
  </si>
  <si>
    <t>RNA polymerase II C-terminal domain phosphoserine binding</t>
  </si>
  <si>
    <t>GO:1990298</t>
  </si>
  <si>
    <t>bub1-bub3 complex</t>
  </si>
  <si>
    <t>GO:1990316</t>
  </si>
  <si>
    <t>Atg1/ULK1 kinase complex</t>
  </si>
  <si>
    <t>GO:1990351</t>
  </si>
  <si>
    <t>transporter complex</t>
  </si>
  <si>
    <t>GO:1990359</t>
  </si>
  <si>
    <t>stress response to zinc ion</t>
  </si>
  <si>
    <t>GO:1990380</t>
  </si>
  <si>
    <t>Lys48-specific deubiquitinase activity</t>
  </si>
  <si>
    <t>GO:1990381</t>
  </si>
  <si>
    <t>ubiquitin-specific protease binding</t>
  </si>
  <si>
    <t>GO:1990385</t>
  </si>
  <si>
    <t>meiotic spindle midzone</t>
  </si>
  <si>
    <t>GO:1990386</t>
  </si>
  <si>
    <t>mitotic cleavage furrow ingression</t>
  </si>
  <si>
    <t>GO:1990391</t>
  </si>
  <si>
    <t>DNA repair complex</t>
  </si>
  <si>
    <t>GO:1990403</t>
  </si>
  <si>
    <t>embryonic brain development</t>
  </si>
  <si>
    <t>GO:1990415</t>
  </si>
  <si>
    <t>Pex17p-Pex14p docking complex</t>
  </si>
  <si>
    <t>GO:1990423</t>
  </si>
  <si>
    <t>RZZ complex</t>
  </si>
  <si>
    <t>GO:1990429</t>
  </si>
  <si>
    <t>peroxisomal importomer complex</t>
  </si>
  <si>
    <t>GO:1990440</t>
  </si>
  <si>
    <t>positive regulation of transcription from RNA polymerase II promoter in response to endoplasmic reticulum stress</t>
  </si>
  <si>
    <t>GO:1990447</t>
  </si>
  <si>
    <t>U2 snRNP binding</t>
  </si>
  <si>
    <t>GO:1990448</t>
  </si>
  <si>
    <t>exon-exon junction complex binding</t>
  </si>
  <si>
    <t>GO:1990450</t>
  </si>
  <si>
    <t>linear polyubiquitin binding</t>
  </si>
  <si>
    <t>GO:1990461</t>
  </si>
  <si>
    <t>detoxification of iron ion</t>
  </si>
  <si>
    <t>GO:1990481</t>
  </si>
  <si>
    <t>mRNA pseudouridine synthesis</t>
  </si>
  <si>
    <t>GO:1990498</t>
  </si>
  <si>
    <t>mitotic spindle microtubule</t>
  </si>
  <si>
    <t>GO:1990511</t>
  </si>
  <si>
    <t>piRNA biosynthetic process</t>
  </si>
  <si>
    <t>GO:1990519</t>
  </si>
  <si>
    <t>pyrimidine nucleotide import into mitochondrion</t>
  </si>
  <si>
    <t>GO:1990525</t>
  </si>
  <si>
    <t>BIR domain binding</t>
  </si>
  <si>
    <t>GO:1990533</t>
  </si>
  <si>
    <t>Dom34-Hbs1 complex</t>
  </si>
  <si>
    <t>GO:1990542</t>
  </si>
  <si>
    <t>mitochondrial transmembrane transport</t>
  </si>
  <si>
    <t>GO:1990545</t>
  </si>
  <si>
    <t>mitochondrial thiamine pyrophosphate transmembrane transport</t>
  </si>
  <si>
    <t>GO:1990546</t>
  </si>
  <si>
    <t>mitochondrial tricarboxylic acid transmembrane transport</t>
  </si>
  <si>
    <t>GO:1990564</t>
  </si>
  <si>
    <t>protein polyufmylation</t>
  </si>
  <si>
    <t>GO:1990569</t>
  </si>
  <si>
    <t>UDP-N-acetylglucosamine transmembrane transport</t>
  </si>
  <si>
    <t>GO:1990575</t>
  </si>
  <si>
    <t>mitochondrial L-ornithine transmembrane transport</t>
  </si>
  <si>
    <t>GO:1990592</t>
  </si>
  <si>
    <t>protein K69-linked ufmylation</t>
  </si>
  <si>
    <t>GO:1990605</t>
  </si>
  <si>
    <t>GU repeat RNA binding</t>
  </si>
  <si>
    <t>GO:1990616</t>
  </si>
  <si>
    <t>magnesium ion export from mitochondrion</t>
  </si>
  <si>
    <t>GO:1990621</t>
  </si>
  <si>
    <t>ESCRT IV complex</t>
  </si>
  <si>
    <t>GO:1990635</t>
  </si>
  <si>
    <t>proximal dendrite</t>
  </si>
  <si>
    <t>GO:1990697</t>
  </si>
  <si>
    <t>protein depalmitoleylation</t>
  </si>
  <si>
    <t>GO:1990698</t>
  </si>
  <si>
    <t>palmitoleoyltransferase activity</t>
  </si>
  <si>
    <t>GO:1990699</t>
  </si>
  <si>
    <t>palmitoleyl hydrolase activity</t>
  </si>
  <si>
    <t>GO:1990709</t>
  </si>
  <si>
    <t>presynaptic active zone organization</t>
  </si>
  <si>
    <t>GO:1990726</t>
  </si>
  <si>
    <t>Lsm1-7-Pat1 complex</t>
  </si>
  <si>
    <t>GO:1990729</t>
  </si>
  <si>
    <t>primary miRNA modification</t>
  </si>
  <si>
    <t>GO:1990744</t>
  </si>
  <si>
    <t>primary miRNA methylation</t>
  </si>
  <si>
    <t>GO:1990745</t>
  </si>
  <si>
    <t>EARP complex</t>
  </si>
  <si>
    <t>GO:1990748</t>
  </si>
  <si>
    <t>cellular detoxification</t>
  </si>
  <si>
    <t>GO:1990752</t>
  </si>
  <si>
    <t>microtubule end</t>
  </si>
  <si>
    <t>GO:1990761</t>
  </si>
  <si>
    <t>growth cone lamellipodium</t>
  </si>
  <si>
    <t>GO:1990778</t>
  </si>
  <si>
    <t>protein localization to cell periphery</t>
  </si>
  <si>
    <t>GO:1990782</t>
  </si>
  <si>
    <t>protein tyrosine kinase binding</t>
  </si>
  <si>
    <t>GO:1990794</t>
  </si>
  <si>
    <t>basolateral part of cell</t>
  </si>
  <si>
    <t>GO:1990809</t>
  </si>
  <si>
    <t>endoplasmic reticulum tubular network membrane organization</t>
  </si>
  <si>
    <t>GO:1990817</t>
  </si>
  <si>
    <t>RNA adenylyltransferase activity</t>
  </si>
  <si>
    <t>GO:1990822</t>
  </si>
  <si>
    <t>basic amino acid transmembrane transport</t>
  </si>
  <si>
    <t>GO:1990825</t>
  </si>
  <si>
    <t>sequence-specific mRNA binding</t>
  </si>
  <si>
    <t>GO:1990834</t>
  </si>
  <si>
    <t>response to odorant</t>
  </si>
  <si>
    <t>GO:1990837</t>
  </si>
  <si>
    <t>sequence-specific double-stranded DNA binding</t>
  </si>
  <si>
    <t>GO:1990841</t>
  </si>
  <si>
    <t>promoter-specific chromatin binding</t>
  </si>
  <si>
    <t>GO:1990845</t>
  </si>
  <si>
    <t>adaptive thermogenesis</t>
  </si>
  <si>
    <t>GO:1990882</t>
  </si>
  <si>
    <t>rRNA acetylation</t>
  </si>
  <si>
    <t>GO:1990883</t>
  </si>
  <si>
    <t>rRNA cytidine N-acetyltransferase activity</t>
  </si>
  <si>
    <t>GO:1990884</t>
  </si>
  <si>
    <t>RNA acetylation</t>
  </si>
  <si>
    <t>GO:1990904</t>
  </si>
  <si>
    <t>ribonucleoprotein complex</t>
  </si>
  <si>
    <t>GO:1990907</t>
  </si>
  <si>
    <t>beta-catenin-TCF complex</t>
  </si>
  <si>
    <t>GO:1990918</t>
  </si>
  <si>
    <t>double-strand break repair involved in meiotic recombination</t>
  </si>
  <si>
    <t>GO:1990923</t>
  </si>
  <si>
    <t>PET complex</t>
  </si>
  <si>
    <t>GO:1990928</t>
  </si>
  <si>
    <t>response to amino acid starvation</t>
  </si>
  <si>
    <t>GO:1990939</t>
  </si>
  <si>
    <t>ATP-dependent microtubule motor activity</t>
  </si>
  <si>
    <t>GO:2000001</t>
  </si>
  <si>
    <t>regulation of DNA damage checkpoint</t>
  </si>
  <si>
    <t>GO:2000002</t>
  </si>
  <si>
    <t>negative regulation of DNA damage checkpoint</t>
  </si>
  <si>
    <t>GO:2000008</t>
  </si>
  <si>
    <t>regulation of protein localization to cell surface</t>
  </si>
  <si>
    <t>GO:2000009</t>
  </si>
  <si>
    <t>negative regulation of protein localization to cell surface</t>
  </si>
  <si>
    <t>GO:2000010</t>
  </si>
  <si>
    <t>positive regulation of protein localization to cell surface</t>
  </si>
  <si>
    <t>GO:2000026</t>
  </si>
  <si>
    <t>regulation of multicellular organismal development</t>
  </si>
  <si>
    <t>GO:2000027</t>
  </si>
  <si>
    <t>regulation of animal organ morphogenesis</t>
  </si>
  <si>
    <t>GO:2000035</t>
  </si>
  <si>
    <t>regulation of stem cell division</t>
  </si>
  <si>
    <t>GO:2000036</t>
  </si>
  <si>
    <t>regulation of stem cell population maintenance</t>
  </si>
  <si>
    <t>GO:2000040</t>
  </si>
  <si>
    <t>regulation of planar cell polarity pathway involved in axis elongation</t>
  </si>
  <si>
    <t>GO:2000043</t>
  </si>
  <si>
    <t>regulation of cardiac cell fate specification</t>
  </si>
  <si>
    <t>GO:2000044</t>
  </si>
  <si>
    <t>negative regulation of cardiac cell fate specification</t>
  </si>
  <si>
    <t>GO:2000045</t>
  </si>
  <si>
    <t>regulation of G1/S transition of mitotic cell cycle</t>
  </si>
  <si>
    <t>GO:2000047</t>
  </si>
  <si>
    <t>regulation of cell-cell adhesion mediated by cadherin</t>
  </si>
  <si>
    <t>GO:2000048</t>
  </si>
  <si>
    <t>negative regulation of cell-cell adhesion mediated by cadherin</t>
  </si>
  <si>
    <t>GO:2000050</t>
  </si>
  <si>
    <t>regulation of non-canonical Wnt signaling pathway</t>
  </si>
  <si>
    <t>GO:2000051</t>
  </si>
  <si>
    <t>negative regulation of non-canonical Wnt signaling pathway</t>
  </si>
  <si>
    <t>GO:2000058</t>
  </si>
  <si>
    <t>regulation of ubiquitin-dependent protein catabolic process</t>
  </si>
  <si>
    <t>GO:2000059</t>
  </si>
  <si>
    <t>negative regulation of ubiquitin-dependent protein catabolic process</t>
  </si>
  <si>
    <t>GO:2000060</t>
  </si>
  <si>
    <t>positive regulation of ubiquitin-dependent protein catabolic process</t>
  </si>
  <si>
    <t>GO:2000095</t>
  </si>
  <si>
    <t>regulation of Wnt signaling pathway, planar cell polarity pathway</t>
  </si>
  <si>
    <t>GO:2000104</t>
  </si>
  <si>
    <t>negative regulation of DNA-dependent DNA replication</t>
  </si>
  <si>
    <t>GO:2000105</t>
  </si>
  <si>
    <t>positive regulation of DNA-dependent DNA replication</t>
  </si>
  <si>
    <t>GO:2000112</t>
  </si>
  <si>
    <t>regulation of cellular macromolecule biosynthetic process</t>
  </si>
  <si>
    <t>GO:2000113</t>
  </si>
  <si>
    <t>negative regulation of cellular macromolecule biosynthetic process</t>
  </si>
  <si>
    <t>GO:2000114</t>
  </si>
  <si>
    <t>regulation of establishment of cell polarity</t>
  </si>
  <si>
    <t>GO:2000116</t>
  </si>
  <si>
    <t>regulation of cysteine-type endopeptidase activity</t>
  </si>
  <si>
    <t>GO:2000117</t>
  </si>
  <si>
    <t>negative regulation of cysteine-type endopeptidase activity</t>
  </si>
  <si>
    <t>GO:2000125</t>
  </si>
  <si>
    <t>regulation of octopamine or tyramine signaling pathway</t>
  </si>
  <si>
    <t>GO:2000127</t>
  </si>
  <si>
    <t>positive regulation of octopamine or tyramine signaling pathway</t>
  </si>
  <si>
    <t>GO:2000128</t>
  </si>
  <si>
    <t>regulation of octopamine signaling pathway</t>
  </si>
  <si>
    <t>GO:2000130</t>
  </si>
  <si>
    <t>positive regulation of octopamine signaling pathway</t>
  </si>
  <si>
    <t>GO:2000134</t>
  </si>
  <si>
    <t>negative regulation of G1/S transition of mitotic cell cycle</t>
  </si>
  <si>
    <t>GO:2000136</t>
  </si>
  <si>
    <t>regulation of cell proliferation involved in heart morphogenesis</t>
  </si>
  <si>
    <t>GO:2000138</t>
  </si>
  <si>
    <t>positive regulation of cell proliferation involved in heart morphogenesis</t>
  </si>
  <si>
    <t>GO:2000142</t>
  </si>
  <si>
    <t>regulation of DNA-templated transcription, initiation</t>
  </si>
  <si>
    <t>GO:2000143</t>
  </si>
  <si>
    <t>negative regulation of DNA-templated transcription, initiation</t>
  </si>
  <si>
    <t>GO:2000144</t>
  </si>
  <si>
    <t>positive regulation of DNA-templated transcription, initiation</t>
  </si>
  <si>
    <t>GO:2000145</t>
  </si>
  <si>
    <t>regulation of cell motility</t>
  </si>
  <si>
    <t>GO:2000146</t>
  </si>
  <si>
    <t>negative regulation of cell motility</t>
  </si>
  <si>
    <t>GO:2000147</t>
  </si>
  <si>
    <t>positive regulation of cell motility</t>
  </si>
  <si>
    <t>GO:2000152</t>
  </si>
  <si>
    <t>regulation of ubiquitin-specific protease activity</t>
  </si>
  <si>
    <t>GO:2000158</t>
  </si>
  <si>
    <t>positive regulation of ubiquitin-specific protease activity</t>
  </si>
  <si>
    <t>GO:2000169</t>
  </si>
  <si>
    <t>regulation of peptidyl-cysteine S-nitrosylation</t>
  </si>
  <si>
    <t>GO:2000171</t>
  </si>
  <si>
    <t>negative regulation of dendrite development</t>
  </si>
  <si>
    <t>GO:2000177</t>
  </si>
  <si>
    <t>regulation of neural precursor cell proliferation</t>
  </si>
  <si>
    <t>GO:2000178</t>
  </si>
  <si>
    <t>negative regulation of neural precursor cell proliferation</t>
  </si>
  <si>
    <t>GO:2000179</t>
  </si>
  <si>
    <t>positive regulation of neural precursor cell proliferation</t>
  </si>
  <si>
    <t>GO:2000197</t>
  </si>
  <si>
    <t>regulation of ribonucleoprotein complex localization</t>
  </si>
  <si>
    <t>GO:2000211</t>
  </si>
  <si>
    <t>regulation of glutamate metabolic process</t>
  </si>
  <si>
    <t>GO:2000235</t>
  </si>
  <si>
    <t>regulation of tRNA processing</t>
  </si>
  <si>
    <t>GO:2000237</t>
  </si>
  <si>
    <t>positive regulation of tRNA processing</t>
  </si>
  <si>
    <t>GO:2000241</t>
  </si>
  <si>
    <t>regulation of reproductive process</t>
  </si>
  <si>
    <t>GO:2000242</t>
  </si>
  <si>
    <t>negative regulation of reproductive process</t>
  </si>
  <si>
    <t>GO:2000243</t>
  </si>
  <si>
    <t>positive regulation of reproductive process</t>
  </si>
  <si>
    <t>GO:2000249</t>
  </si>
  <si>
    <t>regulation of actin cytoskeleton reorganization</t>
  </si>
  <si>
    <t>GO:2000251</t>
  </si>
  <si>
    <t>positive regulation of actin cytoskeleton reorganization</t>
  </si>
  <si>
    <t>GO:2000252</t>
  </si>
  <si>
    <t>negative regulation of feeding behavior</t>
  </si>
  <si>
    <t>GO:2000253</t>
  </si>
  <si>
    <t>positive regulation of feeding behavior</t>
  </si>
  <si>
    <t>GO:2000254</t>
  </si>
  <si>
    <t>regulation of male germ cell proliferation</t>
  </si>
  <si>
    <t>GO:2000255</t>
  </si>
  <si>
    <t>negative regulation of male germ cell proliferation</t>
  </si>
  <si>
    <t>GO:2000272</t>
  </si>
  <si>
    <t>negative regulation of signaling receptor activity</t>
  </si>
  <si>
    <t>GO:2000273</t>
  </si>
  <si>
    <t>positive regulation of signaling receptor activity</t>
  </si>
  <si>
    <t>GO:2000274</t>
  </si>
  <si>
    <t>regulation of epithelial cell migration, open tracheal system</t>
  </si>
  <si>
    <t>GO:2000278</t>
  </si>
  <si>
    <t>regulation of DNA biosynthetic process</t>
  </si>
  <si>
    <t>GO:2000279</t>
  </si>
  <si>
    <t>negative regulation of DNA biosynthetic process</t>
  </si>
  <si>
    <t>GO:2000289</t>
  </si>
  <si>
    <t>regulation of photoreceptor cell axon guidance</t>
  </si>
  <si>
    <t>GO:2000300</t>
  </si>
  <si>
    <t>regulation of synaptic vesicle exocytosis</t>
  </si>
  <si>
    <t>GO:2000301</t>
  </si>
  <si>
    <t>negative regulation of synaptic vesicle exocytosis</t>
  </si>
  <si>
    <t>GO:2000302</t>
  </si>
  <si>
    <t>positive regulation of synaptic vesicle exocytosis</t>
  </si>
  <si>
    <t>GO:2000303</t>
  </si>
  <si>
    <t>regulation of ceramide biosynthetic process</t>
  </si>
  <si>
    <t>GO:2000304</t>
  </si>
  <si>
    <t>positive regulation of ceramide biosynthetic process</t>
  </si>
  <si>
    <t>GO:2000305</t>
  </si>
  <si>
    <t>semaphorin-plexin signaling pathway involved in regulation of photoreceptor cell axon guidance</t>
  </si>
  <si>
    <t>GO:2000311</t>
  </si>
  <si>
    <t>regulation of AMPA receptor activity</t>
  </si>
  <si>
    <t>GO:2000331</t>
  </si>
  <si>
    <t>regulation of terminal button organization</t>
  </si>
  <si>
    <t>GO:2000369</t>
  </si>
  <si>
    <t>regulation of clathrin-dependent endocytosis</t>
  </si>
  <si>
    <t>GO:2000370</t>
  </si>
  <si>
    <t>positive regulation of clathrin-dependent endocytosis</t>
  </si>
  <si>
    <t>GO:2000371</t>
  </si>
  <si>
    <t>regulation of DNA topoisomerase (ATP-hydrolyzing) activity</t>
  </si>
  <si>
    <t>GO:2000373</t>
  </si>
  <si>
    <t>positive regulation of DNA topoisomerase (ATP-hydrolyzing) activity</t>
  </si>
  <si>
    <t>GO:2000377</t>
  </si>
  <si>
    <t>regulation of reactive oxygen species metabolic process</t>
  </si>
  <si>
    <t>GO:2000378</t>
  </si>
  <si>
    <t>negative regulation of reactive oxygen species metabolic process</t>
  </si>
  <si>
    <t>GO:2000379</t>
  </si>
  <si>
    <t>positive regulation of reactive oxygen species metabolic process</t>
  </si>
  <si>
    <t>GO:2000425</t>
  </si>
  <si>
    <t>regulation of apoptotic cell clearance</t>
  </si>
  <si>
    <t>GO:2000427</t>
  </si>
  <si>
    <t>positive regulation of apoptotic cell clearance</t>
  </si>
  <si>
    <t>GO:2000431</t>
  </si>
  <si>
    <t>regulation of cytokinesis, actomyosin contractile ring assembly</t>
  </si>
  <si>
    <t>GO:2000433</t>
  </si>
  <si>
    <t>positive regulation of cytokinesis, actomyosin contractile ring assembly</t>
  </si>
  <si>
    <t>GO:2000434</t>
  </si>
  <si>
    <t>regulation of protein neddylation</t>
  </si>
  <si>
    <t>GO:2000435</t>
  </si>
  <si>
    <t>negative regulation of protein neddylation</t>
  </si>
  <si>
    <t>GO:2000436</t>
  </si>
  <si>
    <t>positive regulation of protein neddylation</t>
  </si>
  <si>
    <t>GO:2000479</t>
  </si>
  <si>
    <t>regulation of cAMP-dependent protein kinase activity</t>
  </si>
  <si>
    <t>GO:2000480</t>
  </si>
  <si>
    <t>negative regulation of cAMP-dependent protein kinase activity</t>
  </si>
  <si>
    <t>GO:2000481</t>
  </si>
  <si>
    <t>positive regulation of cAMP-dependent protein kinase activity</t>
  </si>
  <si>
    <t>GO:2000495</t>
  </si>
  <si>
    <t>regulation of cell proliferation involved in compound eye morphogenesis</t>
  </si>
  <si>
    <t>GO:2000497</t>
  </si>
  <si>
    <t>positive regulation of cell proliferation involved in compound eye morphogenesis</t>
  </si>
  <si>
    <t>GO:2000574</t>
  </si>
  <si>
    <t>regulation of microtubule motor activity</t>
  </si>
  <si>
    <t>GO:2000576</t>
  </si>
  <si>
    <t>positive regulation of microtubule motor activity</t>
  </si>
  <si>
    <t>GO:2000577</t>
  </si>
  <si>
    <t>regulation of ATP-dependent microtubule motor activity, minus-end-directed</t>
  </si>
  <si>
    <t>GO:2000579</t>
  </si>
  <si>
    <t>positive regulation of ATP-dependent microtubule motor activity, minus-end-directed</t>
  </si>
  <si>
    <t>GO:2000580</t>
  </si>
  <si>
    <t>regulation of ATP-dependent microtubule motor activity, plus-end-directed</t>
  </si>
  <si>
    <t>GO:2000582</t>
  </si>
  <si>
    <t>positive regulation of ATP-dependent microtubule motor activity, plus-end-directed</t>
  </si>
  <si>
    <t>GO:2000615</t>
  </si>
  <si>
    <t>regulation of histone H3-K9 acetylation</t>
  </si>
  <si>
    <t>GO:2000618</t>
  </si>
  <si>
    <t>regulation of histone H4-K16 acetylation</t>
  </si>
  <si>
    <t>GO:2000619</t>
  </si>
  <si>
    <t>negative regulation of histone H4-K16 acetylation</t>
  </si>
  <si>
    <t>GO:2000620</t>
  </si>
  <si>
    <t>positive regulation of histone H4-K16 acetylation</t>
  </si>
  <si>
    <t>GO:2000622</t>
  </si>
  <si>
    <t>regulation of nuclear-transcribed mRNA catabolic process, nonsense-mediated decay</t>
  </si>
  <si>
    <t>GO:2000624</t>
  </si>
  <si>
    <t>positive regulation of nuclear-transcribed mRNA catabolic process, nonsense-mediated decay</t>
  </si>
  <si>
    <t>GO:2000631</t>
  </si>
  <si>
    <t>regulation of pre-miRNA processing</t>
  </si>
  <si>
    <t>GO:2000632</t>
  </si>
  <si>
    <t>negative regulation of pre-miRNA processing</t>
  </si>
  <si>
    <t>GO:2000637</t>
  </si>
  <si>
    <t>positive regulation of gene silencing by miRNA</t>
  </si>
  <si>
    <t>GO:2000641</t>
  </si>
  <si>
    <t>regulation of early endosome to late endosome transport</t>
  </si>
  <si>
    <t>GO:2000647</t>
  </si>
  <si>
    <t>negative regulation of stem cell proliferation</t>
  </si>
  <si>
    <t>GO:2000648</t>
  </si>
  <si>
    <t>positive regulation of stem cell proliferation</t>
  </si>
  <si>
    <t>GO:2000671</t>
  </si>
  <si>
    <t>regulation of motor neuron apoptotic process</t>
  </si>
  <si>
    <t>GO:2000672</t>
  </si>
  <si>
    <t>negative regulation of motor neuron apoptotic process</t>
  </si>
  <si>
    <t>GO:2000677</t>
  </si>
  <si>
    <t>regulation of transcription regulatory region DNA binding</t>
  </si>
  <si>
    <t>GO:2000683</t>
  </si>
  <si>
    <t>regulation of cellular response to X-ray</t>
  </si>
  <si>
    <t>GO:2000725</t>
  </si>
  <si>
    <t>regulation of cardiac muscle cell differentiation</t>
  </si>
  <si>
    <t>GO:2000727</t>
  </si>
  <si>
    <t>positive regulation of cardiac muscle cell differentiation</t>
  </si>
  <si>
    <t>GO:2000736</t>
  </si>
  <si>
    <t>regulation of stem cell differentiation</t>
  </si>
  <si>
    <t>GO:2000737</t>
  </si>
  <si>
    <t>negative regulation of stem cell differentiation</t>
  </si>
  <si>
    <t>GO:2000738</t>
  </si>
  <si>
    <t>positive regulation of stem cell differentiation</t>
  </si>
  <si>
    <t>GO:2000756</t>
  </si>
  <si>
    <t>regulation of peptidyl-lysine acetylation</t>
  </si>
  <si>
    <t>GO:2000757</t>
  </si>
  <si>
    <t>negative regulation of peptidyl-lysine acetylation</t>
  </si>
  <si>
    <t>GO:2000758</t>
  </si>
  <si>
    <t>positive regulation of peptidyl-lysine acetylation</t>
  </si>
  <si>
    <t>GO:2000765</t>
  </si>
  <si>
    <t>regulation of cytoplasmic translation</t>
  </si>
  <si>
    <t>GO:2000766</t>
  </si>
  <si>
    <t>negative regulation of cytoplasmic translation</t>
  </si>
  <si>
    <t>GO:2000767</t>
  </si>
  <si>
    <t>positive regulation of cytoplasmic translation</t>
  </si>
  <si>
    <t>GO:2000779</t>
  </si>
  <si>
    <t>regulation of double-strand break repair</t>
  </si>
  <si>
    <t>GO:2000780</t>
  </si>
  <si>
    <t>negative regulation of double-strand break repair</t>
  </si>
  <si>
    <t>GO:2000785</t>
  </si>
  <si>
    <t>regulation of autophagosome assembly</t>
  </si>
  <si>
    <t>GO:2000786</t>
  </si>
  <si>
    <t>positive regulation of autophagosome assembly</t>
  </si>
  <si>
    <t>GO:2000807</t>
  </si>
  <si>
    <t>regulation of synaptic vesicle clustering</t>
  </si>
  <si>
    <t>GO:2000809</t>
  </si>
  <si>
    <t>positive regulation of synaptic vesicle clustering</t>
  </si>
  <si>
    <t>GO:2000816</t>
  </si>
  <si>
    <t>negative regulation of mitotic sister chromatid separation</t>
  </si>
  <si>
    <t>GO:2000826</t>
  </si>
  <si>
    <t>regulation of heart morphogenesis</t>
  </si>
  <si>
    <t>GO:2000831</t>
  </si>
  <si>
    <t>regulation of steroid hormone secretion</t>
  </si>
  <si>
    <t>GO:2000833</t>
  </si>
  <si>
    <t>positive regulation of steroid hormone secretion</t>
  </si>
  <si>
    <t>GO:2000873</t>
  </si>
  <si>
    <t>regulation of histone H4 acetylation involved in response to DNA damage stimulus</t>
  </si>
  <si>
    <t>GO:2001013</t>
  </si>
  <si>
    <t>epithelial cell proliferation involved in renal tubule morphogenesis</t>
  </si>
  <si>
    <t>GO:2001017</t>
  </si>
  <si>
    <t>regulation of retrograde axon cargo transport</t>
  </si>
  <si>
    <t>GO:2001019</t>
  </si>
  <si>
    <t>positive regulation of retrograde axon cargo transport</t>
  </si>
  <si>
    <t>GO:2001020</t>
  </si>
  <si>
    <t>regulation of response to DNA damage stimulus</t>
  </si>
  <si>
    <t>GO:2001021</t>
  </si>
  <si>
    <t>negative regulation of response to DNA damage stimulus</t>
  </si>
  <si>
    <t>GO:2001022</t>
  </si>
  <si>
    <t>positive regulation of response to DNA damage stimulus</t>
  </si>
  <si>
    <t>GO:2001023</t>
  </si>
  <si>
    <t>regulation of response to drug</t>
  </si>
  <si>
    <t>GO:2001024</t>
  </si>
  <si>
    <t>negative regulation of response to drug</t>
  </si>
  <si>
    <t>GO:2001025</t>
  </si>
  <si>
    <t>positive regulation of response to drug</t>
  </si>
  <si>
    <t>GO:2001038</t>
  </si>
  <si>
    <t>regulation of cellular response to drug</t>
  </si>
  <si>
    <t>GO:2001039</t>
  </si>
  <si>
    <t>negative regulation of cellular response to drug</t>
  </si>
  <si>
    <t>GO:2001044</t>
  </si>
  <si>
    <t>regulation of integrin-mediated signaling pathway</t>
  </si>
  <si>
    <t>GO:2001046</t>
  </si>
  <si>
    <t>positive regulation of integrin-mediated signaling pathway</t>
  </si>
  <si>
    <t>GO:2001056</t>
  </si>
  <si>
    <t>positive regulation of cysteine-type endopeptidase activity</t>
  </si>
  <si>
    <t>GO:2001057</t>
  </si>
  <si>
    <t>reactive nitrogen species metabolic process</t>
  </si>
  <si>
    <t>GO:2001069</t>
  </si>
  <si>
    <t>glycogen binding</t>
  </si>
  <si>
    <t>GO:2001135</t>
  </si>
  <si>
    <t>regulation of endocytic recycling</t>
  </si>
  <si>
    <t>GO:2001136</t>
  </si>
  <si>
    <t>negative regulation of endocytic recycling</t>
  </si>
  <si>
    <t>GO:2001141</t>
  </si>
  <si>
    <t>regulation of RNA biosynthetic process</t>
  </si>
  <si>
    <t>GO:2001166</t>
  </si>
  <si>
    <t>regulation of histone H2B ubiquitination</t>
  </si>
  <si>
    <t>GO:2001168</t>
  </si>
  <si>
    <t>positive regulation of histone H2B ubiquitination</t>
  </si>
  <si>
    <t>GO:2001169</t>
  </si>
  <si>
    <t>regulation of ATP biosynthetic process</t>
  </si>
  <si>
    <t>GO:2001171</t>
  </si>
  <si>
    <t>positive regulation of ATP biosynthetic process</t>
  </si>
  <si>
    <t>GO:2001222</t>
  </si>
  <si>
    <t>regulation of neuron migration</t>
  </si>
  <si>
    <t>GO:2001223</t>
  </si>
  <si>
    <t>negative regulation of neuron migration</t>
  </si>
  <si>
    <t>GO:2001228</t>
  </si>
  <si>
    <t>regulation of response to gamma radiation</t>
  </si>
  <si>
    <t>GO:2001229</t>
  </si>
  <si>
    <t>negative regulation of response to gamma radiation</t>
  </si>
  <si>
    <t>GO:2001233</t>
  </si>
  <si>
    <t>regulation of apoptotic signaling pathway</t>
  </si>
  <si>
    <t>GO:2001234</t>
  </si>
  <si>
    <t>negative regulation of apoptotic signaling pathway</t>
  </si>
  <si>
    <t>GO:2001235</t>
  </si>
  <si>
    <t>positive regulation of apoptotic signaling pathway</t>
  </si>
  <si>
    <t>GO:2001236</t>
  </si>
  <si>
    <t>regulation of extrinsic apoptotic signaling pathway</t>
  </si>
  <si>
    <t>GO:2001237</t>
  </si>
  <si>
    <t>negative regulation of extrinsic apoptotic signaling pathway</t>
  </si>
  <si>
    <t>GO:2001239</t>
  </si>
  <si>
    <t>regulation of extrinsic apoptotic signaling pathway in absence of ligand</t>
  </si>
  <si>
    <t>GO:2001240</t>
  </si>
  <si>
    <t>negative regulation of extrinsic apoptotic signaling pathway in absence of ligand</t>
  </si>
  <si>
    <t>GO:2001242</t>
  </si>
  <si>
    <t>regulation of intrinsic apoptotic signaling pathway</t>
  </si>
  <si>
    <t>GO:2001243</t>
  </si>
  <si>
    <t>negative regulation of intrinsic apoptotic signaling pathway</t>
  </si>
  <si>
    <t>GO:2001244</t>
  </si>
  <si>
    <t>positive regulation of intrinsic apoptotic signaling pathway</t>
  </si>
  <si>
    <t>GO:2001251</t>
  </si>
  <si>
    <t>negative regulation of chromosome organization</t>
  </si>
  <si>
    <t>GO:2001252</t>
  </si>
  <si>
    <t>positive regulation of chromosome organization</t>
  </si>
  <si>
    <t>GO:2001253</t>
  </si>
  <si>
    <t>regulation of histone H3-K36 trimethylation</t>
  </si>
  <si>
    <t>GO:2001257</t>
  </si>
  <si>
    <t>regulation of cation channel activity</t>
  </si>
  <si>
    <t>GO:2001259</t>
  </si>
  <si>
    <t>positive regulation of cation channel activity</t>
  </si>
  <si>
    <t>GO:2001260</t>
  </si>
  <si>
    <t>regulation of semaphorin-plexin signaling pathway</t>
  </si>
  <si>
    <t>GO:2001261</t>
  </si>
  <si>
    <t>negative regulation of semaphorin-plexin signaling pathway</t>
  </si>
  <si>
    <t>GO:2001262</t>
  </si>
  <si>
    <t>positive regulation of semaphorin-plexin signaling pathway</t>
  </si>
  <si>
    <t>GO:2001267</t>
  </si>
  <si>
    <t>regulation of cysteine-type endopeptidase activity involved in apoptotic signaling pathway</t>
  </si>
  <si>
    <t>GO:2001269</t>
  </si>
  <si>
    <t>positive regulation of cysteine-type endopeptidase activity involved in apoptotic signaling pathway</t>
  </si>
  <si>
    <t>GO:2001270</t>
  </si>
  <si>
    <t>regulation of cysteine-type endopeptidase activity involved in execution phase of apoptosis</t>
  </si>
  <si>
    <t>GO:2001271</t>
  </si>
  <si>
    <t>negative regulation of cysteine-type endopeptidase activity involved in execution phase of apoptosis</t>
  </si>
  <si>
    <t>GO:2001272</t>
  </si>
  <si>
    <t>positive regulation of cysteine-type endopeptidase activity involved in execution phase of apoptosis</t>
  </si>
  <si>
    <t>GO:2001284</t>
  </si>
  <si>
    <t>regulation of BMP secretion</t>
  </si>
  <si>
    <t>kogClass</t>
  </si>
  <si>
    <t>A</t>
  </si>
  <si>
    <t xml:space="preserve"> RNA processing and modification </t>
  </si>
  <si>
    <t>Information storage and processing</t>
  </si>
  <si>
    <t>B</t>
  </si>
  <si>
    <t xml:space="preserve"> Chromatin structure and dynamics </t>
  </si>
  <si>
    <t>C</t>
  </si>
  <si>
    <t xml:space="preserve"> Energy production and conversion </t>
  </si>
  <si>
    <t>Metabolism</t>
  </si>
  <si>
    <t>D</t>
  </si>
  <si>
    <t xml:space="preserve"> Cell cycle control, cell division, chromosome partitioning </t>
  </si>
  <si>
    <t>Cellular processes and signaling</t>
  </si>
  <si>
    <t>E</t>
  </si>
  <si>
    <t xml:space="preserve"> Amino acid transport and metabolism </t>
  </si>
  <si>
    <t>F</t>
  </si>
  <si>
    <t xml:space="preserve"> Nucleotide transport and metabolism </t>
  </si>
  <si>
    <t>G</t>
  </si>
  <si>
    <t xml:space="preserve"> Carbohydrate transport and metabolism </t>
  </si>
  <si>
    <t>H</t>
  </si>
  <si>
    <t xml:space="preserve"> Coenzyme transport and metabolism </t>
  </si>
  <si>
    <t>I</t>
  </si>
  <si>
    <t xml:space="preserve"> Lipid transport and metabolism </t>
  </si>
  <si>
    <t>J</t>
  </si>
  <si>
    <t xml:space="preserve"> Translation, ribosomal structure and biogenesis </t>
  </si>
  <si>
    <t>K</t>
  </si>
  <si>
    <t xml:space="preserve"> Transcription </t>
  </si>
  <si>
    <t>L</t>
  </si>
  <si>
    <t xml:space="preserve"> Replication, recombination and repair </t>
  </si>
  <si>
    <t>M</t>
  </si>
  <si>
    <t xml:space="preserve"> Cell wall/membrane/envelope biogenesis </t>
  </si>
  <si>
    <t>N</t>
  </si>
  <si>
    <t xml:space="preserve"> Cell motility </t>
  </si>
  <si>
    <t>O</t>
  </si>
  <si>
    <t xml:space="preserve"> Posttranslational modification, protein turnover, chaperones </t>
  </si>
  <si>
    <t>P</t>
  </si>
  <si>
    <t xml:space="preserve"> Inorganic ion transport and metabolism </t>
  </si>
  <si>
    <t>Q</t>
  </si>
  <si>
    <t xml:space="preserve"> Secondary metabolites biosynthesis, transport and catabolism </t>
  </si>
  <si>
    <t>S</t>
  </si>
  <si>
    <t xml:space="preserve"> Function unknown </t>
  </si>
  <si>
    <t>Poor</t>
  </si>
  <si>
    <t>T</t>
  </si>
  <si>
    <t xml:space="preserve"> Signal transduction mechanisms </t>
  </si>
  <si>
    <t>U</t>
  </si>
  <si>
    <t xml:space="preserve"> Intracellular trafficking, secretion, and vesicular transport </t>
  </si>
  <si>
    <t>V</t>
  </si>
  <si>
    <t xml:space="preserve"> Defense mechanisms </t>
  </si>
  <si>
    <t>W</t>
  </si>
  <si>
    <t xml:space="preserve"> Extracellular structures </t>
  </si>
  <si>
    <t>Y</t>
  </si>
  <si>
    <t xml:space="preserve"> Nuclear structure </t>
  </si>
  <si>
    <t>Z</t>
  </si>
  <si>
    <t xml:space="preserve"> Cytoskeleton </t>
  </si>
  <si>
    <t>ID</t>
  </si>
  <si>
    <t>Description</t>
  </si>
  <si>
    <t>ko04979</t>
  </si>
  <si>
    <t>ko00950</t>
  </si>
  <si>
    <t>ko04726</t>
  </si>
  <si>
    <t>ko04151</t>
  </si>
  <si>
    <t>ko00330</t>
  </si>
  <si>
    <t>ko04975</t>
  </si>
  <si>
    <t>ko04610</t>
  </si>
  <si>
    <t>ko00350</t>
  </si>
  <si>
    <t>ko04066</t>
  </si>
  <si>
    <t>ko04512</t>
  </si>
  <si>
    <t>ko04970</t>
  </si>
  <si>
    <t>ko04142</t>
  </si>
  <si>
    <t>ko00230</t>
  </si>
  <si>
    <t>ko00360</t>
  </si>
  <si>
    <t>ko04120</t>
  </si>
  <si>
    <t>ko04657</t>
  </si>
  <si>
    <t>ko04130</t>
  </si>
  <si>
    <t>ko01524</t>
  </si>
  <si>
    <t>ko00440</t>
  </si>
  <si>
    <t>ko04214</t>
  </si>
  <si>
    <t>ko04960</t>
  </si>
  <si>
    <t>ko04320</t>
  </si>
  <si>
    <t>ko04514</t>
  </si>
  <si>
    <t>ko04744</t>
  </si>
  <si>
    <t>ko04624</t>
  </si>
  <si>
    <t>ko04920</t>
  </si>
  <si>
    <t>ko04215</t>
  </si>
  <si>
    <t>ko04910</t>
  </si>
  <si>
    <t>ko00982</t>
  </si>
  <si>
    <t>ko00100</t>
  </si>
  <si>
    <t>ko04015</t>
  </si>
  <si>
    <t>ko04145</t>
  </si>
  <si>
    <t>ko00960</t>
  </si>
  <si>
    <t>ko00981</t>
  </si>
  <si>
    <t>ko04390</t>
  </si>
  <si>
    <t>ko03440</t>
  </si>
  <si>
    <t>ko04115</t>
  </si>
  <si>
    <t>ko04658</t>
  </si>
  <si>
    <t>ko01522</t>
  </si>
  <si>
    <t>ko04925</t>
  </si>
  <si>
    <t>ko00400</t>
  </si>
  <si>
    <t>ko00340</t>
  </si>
  <si>
    <t>ko04927</t>
  </si>
  <si>
    <t>ko02010</t>
  </si>
  <si>
    <t>ko04080</t>
  </si>
  <si>
    <t>ko01210</t>
  </si>
  <si>
    <t>ko00561</t>
  </si>
  <si>
    <t>ko04620</t>
  </si>
  <si>
    <t>ko04150</t>
  </si>
  <si>
    <t>ko00780</t>
  </si>
  <si>
    <t>ko04210</t>
  </si>
  <si>
    <t>ko04742</t>
  </si>
  <si>
    <t>ko00333</t>
  </si>
  <si>
    <t>ko04972</t>
  </si>
  <si>
    <t>ko03010</t>
  </si>
  <si>
    <t>ko04919</t>
  </si>
  <si>
    <t>ko00290</t>
  </si>
  <si>
    <t>ko04745</t>
  </si>
  <si>
    <t>ko00010</t>
  </si>
  <si>
    <t>ko04976</t>
  </si>
  <si>
    <t>ko04064</t>
  </si>
  <si>
    <t>ko04973</t>
  </si>
  <si>
    <t>ko04270</t>
  </si>
  <si>
    <t>ko00380</t>
  </si>
  <si>
    <t>ko02024</t>
  </si>
  <si>
    <t>ko03022</t>
  </si>
  <si>
    <t>ko04621</t>
  </si>
  <si>
    <t>ko00130</t>
  </si>
  <si>
    <t>ko00220</t>
  </si>
  <si>
    <t>ko04916</t>
  </si>
  <si>
    <t>ko00261</t>
  </si>
  <si>
    <t>ko00901</t>
  </si>
  <si>
    <t>ko00940</t>
  </si>
  <si>
    <t>ko00965</t>
  </si>
  <si>
    <t>ko04672</t>
  </si>
  <si>
    <t>ko00260</t>
  </si>
  <si>
    <t>ko04520</t>
  </si>
  <si>
    <t>ko00250</t>
  </si>
  <si>
    <t>ko01521</t>
  </si>
  <si>
    <t>ko04721</t>
  </si>
  <si>
    <t>ko00563</t>
  </si>
  <si>
    <t>ko04977</t>
  </si>
  <si>
    <t>ko00514</t>
  </si>
  <si>
    <t>ko04261</t>
  </si>
  <si>
    <t>ko04139</t>
  </si>
  <si>
    <t>ko04974</t>
  </si>
  <si>
    <t>ko00710</t>
  </si>
  <si>
    <t>ko04310</t>
  </si>
  <si>
    <t>ko04510</t>
  </si>
  <si>
    <t>ko00300</t>
  </si>
  <si>
    <t>ko00430</t>
  </si>
  <si>
    <t>ko00980</t>
  </si>
  <si>
    <t>ko03460</t>
  </si>
  <si>
    <t>ko04913</t>
  </si>
  <si>
    <t>ko04068</t>
  </si>
  <si>
    <t>ko04350</t>
  </si>
  <si>
    <t>ko00140</t>
  </si>
  <si>
    <t>ko04622</t>
  </si>
  <si>
    <t>ko04750</t>
  </si>
  <si>
    <t>ko00052</t>
  </si>
  <si>
    <t>ko04961</t>
  </si>
  <si>
    <t>ko00730</t>
  </si>
  <si>
    <t>ko04668</t>
  </si>
  <si>
    <t>ko04212</t>
  </si>
  <si>
    <t>ko04550</t>
  </si>
  <si>
    <t>ko04659</t>
  </si>
  <si>
    <t>ko00520</t>
  </si>
  <si>
    <t>ko00910</t>
  </si>
  <si>
    <t>ko02025</t>
  </si>
  <si>
    <t>ko04711</t>
  </si>
  <si>
    <t>ko00532</t>
  </si>
  <si>
    <t>ko04260</t>
  </si>
  <si>
    <t>ko04911</t>
  </si>
  <si>
    <t>ko04014</t>
  </si>
  <si>
    <t>ko04330</t>
  </si>
  <si>
    <t>ko04216</t>
  </si>
  <si>
    <t>ko01110</t>
  </si>
  <si>
    <t>ko04640</t>
  </si>
  <si>
    <t>ko04022</t>
  </si>
  <si>
    <t>ko00601</t>
  </si>
  <si>
    <t>ko04371</t>
  </si>
  <si>
    <t>ko01230</t>
  </si>
  <si>
    <t>ko04213</t>
  </si>
  <si>
    <t>ko00120</t>
  </si>
  <si>
    <t>ko03020</t>
  </si>
  <si>
    <t>ko04152</t>
  </si>
  <si>
    <t>ko04921</t>
  </si>
  <si>
    <t>ko04978</t>
  </si>
  <si>
    <t>ko00603</t>
  </si>
  <si>
    <t>ko00500</t>
  </si>
  <si>
    <t>ko04392</t>
  </si>
  <si>
    <t>ko04727</t>
  </si>
  <si>
    <t>ko00521</t>
  </si>
  <si>
    <t>ko00590</t>
  </si>
  <si>
    <t>ko04340</t>
  </si>
  <si>
    <t>ko04918</t>
  </si>
  <si>
    <t>ko00061</t>
  </si>
  <si>
    <t>ko00770</t>
  </si>
  <si>
    <t>ko04728</t>
  </si>
  <si>
    <t>ko00240</t>
  </si>
  <si>
    <t>ko04012</t>
  </si>
  <si>
    <t>ko04623</t>
  </si>
  <si>
    <t>ko04024</t>
  </si>
  <si>
    <t>ko00600</t>
  </si>
  <si>
    <t>ko01212</t>
  </si>
  <si>
    <t>ko04020</t>
  </si>
  <si>
    <t>ko04670</t>
  </si>
  <si>
    <t>ko04218</t>
  </si>
  <si>
    <t>ko00030</t>
  </si>
  <si>
    <t>ko00480</t>
  </si>
  <si>
    <t>ko00460</t>
  </si>
  <si>
    <t>ko00750</t>
  </si>
  <si>
    <t>ko04016</t>
  </si>
  <si>
    <t>ko04724</t>
  </si>
  <si>
    <t>ko04723</t>
  </si>
  <si>
    <t>ko03320</t>
  </si>
  <si>
    <t>ko04612</t>
  </si>
  <si>
    <t>ko04211</t>
  </si>
  <si>
    <t>ko00071</t>
  </si>
  <si>
    <t>ko00510</t>
  </si>
  <si>
    <t>ko04662</t>
  </si>
  <si>
    <t>ko04626</t>
  </si>
  <si>
    <t>ko04713</t>
  </si>
  <si>
    <t>ko00053</t>
  </si>
  <si>
    <t>ko03015</t>
  </si>
  <si>
    <t>ko03013</t>
  </si>
  <si>
    <t>ko04666</t>
  </si>
  <si>
    <t>ko00020</t>
  </si>
  <si>
    <t>ko04714</t>
  </si>
  <si>
    <t>ko00062</t>
  </si>
  <si>
    <t>ko00591</t>
  </si>
  <si>
    <t>ko00930</t>
  </si>
  <si>
    <t>ko04122</t>
  </si>
  <si>
    <t>ko04740</t>
  </si>
  <si>
    <t>ko04141</t>
  </si>
  <si>
    <t>ko04011</t>
  </si>
  <si>
    <t>ko04360</t>
  </si>
  <si>
    <t>ko00270</t>
  </si>
  <si>
    <t>ko04917</t>
  </si>
  <si>
    <t>ko04922</t>
  </si>
  <si>
    <t>ko01100</t>
  </si>
  <si>
    <t>ko00564</t>
  </si>
  <si>
    <t>ko04391</t>
  </si>
  <si>
    <t>ko04110</t>
  </si>
  <si>
    <t>ko00040</t>
  </si>
  <si>
    <t>ko00790</t>
  </si>
  <si>
    <t>ko04060</t>
  </si>
  <si>
    <t>ko04664</t>
  </si>
  <si>
    <t>ko04971</t>
  </si>
  <si>
    <t>ko00983</t>
  </si>
  <si>
    <t>ko03450</t>
  </si>
  <si>
    <t>ko04966</t>
  </si>
  <si>
    <t>ko01523</t>
  </si>
  <si>
    <t>ko00190</t>
  </si>
  <si>
    <t>ko04926</t>
  </si>
  <si>
    <t>ko00513</t>
  </si>
  <si>
    <t>ko04720</t>
  </si>
  <si>
    <t>ko04923</t>
  </si>
  <si>
    <t>ko00051</t>
  </si>
  <si>
    <t>ko00511</t>
  </si>
  <si>
    <t>ko04144</t>
  </si>
  <si>
    <t>ko00450</t>
  </si>
  <si>
    <t>ko01040</t>
  </si>
  <si>
    <t>ko00630</t>
  </si>
  <si>
    <t>ko03008</t>
  </si>
  <si>
    <t>ko04137</t>
  </si>
  <si>
    <t>ko03018</t>
  </si>
  <si>
    <t>ko00860</t>
  </si>
  <si>
    <t>ko00900</t>
  </si>
  <si>
    <t>ko00592</t>
  </si>
  <si>
    <t>ko04710</t>
  </si>
  <si>
    <t>ko04962</t>
  </si>
  <si>
    <t>ko04146</t>
  </si>
  <si>
    <t>ko04924</t>
  </si>
  <si>
    <t>ko04341</t>
  </si>
  <si>
    <t>ko04912</t>
  </si>
  <si>
    <t>ko04370</t>
  </si>
  <si>
    <t>ko04730</t>
  </si>
  <si>
    <t>ko04217</t>
  </si>
  <si>
    <t>ko04010</t>
  </si>
  <si>
    <t>ko01120</t>
  </si>
  <si>
    <t>ko04725</t>
  </si>
  <si>
    <t>ko04964</t>
  </si>
  <si>
    <t>ko04072</t>
  </si>
  <si>
    <t>ko04722</t>
  </si>
  <si>
    <t>ko00562</t>
  </si>
  <si>
    <t>ko00620</t>
  </si>
  <si>
    <t>ko04113</t>
  </si>
  <si>
    <t>ko04914</t>
  </si>
  <si>
    <t>ko04611</t>
  </si>
  <si>
    <t>ko04650</t>
  </si>
  <si>
    <t>ko04380</t>
  </si>
  <si>
    <t>ko04630</t>
  </si>
  <si>
    <t>ko04810</t>
  </si>
  <si>
    <t>ko04070</t>
  </si>
  <si>
    <t>ko04071</t>
  </si>
  <si>
    <t>ko00310</t>
  </si>
  <si>
    <t>ko00565</t>
  </si>
  <si>
    <t>ko03420</t>
  </si>
  <si>
    <t>ko03040</t>
  </si>
  <si>
    <t>ko00515</t>
  </si>
  <si>
    <t>ko04915</t>
  </si>
  <si>
    <t>ko04540</t>
  </si>
  <si>
    <t>ko03060</t>
  </si>
  <si>
    <t>ko01200</t>
  </si>
  <si>
    <t>ko04140</t>
  </si>
  <si>
    <t>ko00760</t>
  </si>
  <si>
    <t>ko04114</t>
  </si>
  <si>
    <t>ko00830</t>
  </si>
  <si>
    <t>ko00280</t>
  </si>
  <si>
    <t>ko00970</t>
  </si>
  <si>
    <t>ko04062</t>
  </si>
  <si>
    <t>ko04530</t>
  </si>
  <si>
    <t>ko00410</t>
  </si>
  <si>
    <t>ko00680</t>
  </si>
  <si>
    <t>ko04136</t>
  </si>
  <si>
    <t>ko00650</t>
  </si>
  <si>
    <t>ko00640</t>
  </si>
  <si>
    <t>ko04660</t>
  </si>
  <si>
    <t>ko04111</t>
  </si>
  <si>
    <t>ko03410</t>
  </si>
  <si>
    <t>ko03050</t>
  </si>
  <si>
    <t>ko03030</t>
  </si>
  <si>
    <t>ko04138</t>
  </si>
  <si>
    <t>ko02020</t>
  </si>
  <si>
    <t>ko00627</t>
  </si>
  <si>
    <t>ko04614</t>
  </si>
  <si>
    <t>ko00720</t>
  </si>
  <si>
    <t>ko00531</t>
  </si>
  <si>
    <t>ko00534</t>
  </si>
  <si>
    <t>ko03430</t>
  </si>
  <si>
    <t>ko00643</t>
  </si>
  <si>
    <t>ko00740</t>
  </si>
  <si>
    <t>ko00281</t>
  </si>
  <si>
    <t>ko00512</t>
  </si>
  <si>
    <t>ko00232</t>
  </si>
  <si>
    <t>ko00362</t>
  </si>
  <si>
    <t>ko00471</t>
  </si>
  <si>
    <t>ko00072</t>
  </si>
  <si>
    <t>ko00604</t>
  </si>
  <si>
    <t>ko00920</t>
  </si>
  <si>
    <t>ko00903</t>
  </si>
  <si>
    <t>ko04112</t>
  </si>
  <si>
    <t>ko00670</t>
  </si>
  <si>
    <t>ko00073</t>
  </si>
  <si>
    <t>ko00311</t>
  </si>
  <si>
    <t>ko00472</t>
  </si>
  <si>
    <t>ko00908</t>
  </si>
  <si>
    <t>ko01051</t>
  </si>
  <si>
    <t>ko02026</t>
  </si>
  <si>
    <t>ko00254</t>
  </si>
  <si>
    <t>ko04712</t>
  </si>
  <si>
    <t>ko00533</t>
  </si>
  <si>
    <t>ko00524</t>
  </si>
  <si>
    <t>ko01220</t>
  </si>
  <si>
    <t>ko00785</t>
  </si>
  <si>
    <t>ko03070</t>
  </si>
  <si>
    <t>ko00625</t>
  </si>
  <si>
    <t>ko00626</t>
  </si>
  <si>
    <t>ko00401</t>
  </si>
  <si>
    <t>ko00944</t>
  </si>
  <si>
    <t>Gene</t>
  </si>
  <si>
    <t>Sequence</t>
  </si>
  <si>
    <t>#residue</t>
  </si>
  <si>
    <t>Genome location</t>
  </si>
  <si>
    <t>Gma_AbdA</t>
  </si>
  <si>
    <t>RRRGRQTYTRFQTLELEKEFHFNHYLTRRRRIEIAHALCLTERQIKIWFQNRRMKLKKEL</t>
  </si>
  <si>
    <t>55.93x_52651:2121-2300:-</t>
  </si>
  <si>
    <t>Gma_AbdB</t>
  </si>
  <si>
    <t>VRKKRKPYSKFQTLELEKEFLFNAYVSKQKRWELARNLNLTERQVKIWFQNRRMKNKKNS</t>
  </si>
  <si>
    <t>55.93x_42084:7685-7864:-</t>
  </si>
  <si>
    <t>Gma_Abox</t>
  </si>
  <si>
    <t>DRKPRQAYSSKQLERLEAEFKVDKYLSVSKRMELAQSLSLTEVQIKTWFQNRRTKWKKQM</t>
  </si>
  <si>
    <t>55.93x_52702:2999-3259:-</t>
  </si>
  <si>
    <t>Gma_Antp</t>
  </si>
  <si>
    <t>RKRGRQTYTRYQTLELEKEFHFNRYLTRRRRIEIAHALCLTERQIKIWFQNRRMKWKKEN</t>
  </si>
  <si>
    <t>55.93x_45706:14471-14650:-</t>
  </si>
  <si>
    <t>Gma_Barh</t>
  </si>
  <si>
    <t>PRKARTAFTDHQLQTLEKNFERQKYLSVQDRMELAASLQLTDTQVKTWYQNRRTKWKRQT</t>
  </si>
  <si>
    <t>55.93x_56172:6203-6361:+</t>
  </si>
  <si>
    <t>Gma_Bari</t>
  </si>
  <si>
    <t>ARRRRTAFTPKQLTYLERKFRLQKYLSVADRGDVAEALNLTEVQVKTWYQNRRTKWKRQN</t>
  </si>
  <si>
    <t>55.93x_51908:894-1070:+</t>
  </si>
  <si>
    <t>Gma_Bsx</t>
  </si>
  <si>
    <t>RRKARTVFSDQQLNGLEKRFETQRYLSTPERVELATALSLSETQVKTWFQNRRMKHKKQV</t>
  </si>
  <si>
    <t>55.93x_51537:2273-2431:+...55.93x_42062:1031-1081:+</t>
  </si>
  <si>
    <t>Gma_Cad/Cdx</t>
  </si>
  <si>
    <t>KDKYRVVYSDHQRLELEKEFHYSRYITIRRKAELAQMLGLSERQVKIWFQNRRAKERKQV</t>
  </si>
  <si>
    <t>55.93x_46082:28097-30372:-</t>
  </si>
  <si>
    <t>Gma_Dbx</t>
  </si>
  <si>
    <t>VMLRRAVFSDAQRKELERRFQIQKYISKPDRKKLAEKLGLKDSQVKIWFQNRRMKWRNSK</t>
  </si>
  <si>
    <t>55.93x_60909:7026-7160:+ ...55.93x_46295:7108-7158:+</t>
  </si>
  <si>
    <t>Gma_Dfd</t>
  </si>
  <si>
    <t>HKRQRTAYTRQQILELEKEFHFNRYLTRRRRIEIAHSLCLSERQIKIWFQNRRMKWKKDN</t>
  </si>
  <si>
    <t>55.93x_54648:1191-1370:-</t>
  </si>
  <si>
    <t>Gma_Dlx</t>
  </si>
  <si>
    <t>MRKPRTIYSSLQLQQLNRRFQRTQYLALPERAELAASLGLTQTQVKIWFQNRRSKYKKLM</t>
  </si>
  <si>
    <t>55.93x_31268:1396-1533:-...55.93x_47420:4300-4350:</t>
  </si>
  <si>
    <t>55.93x_35828:1431-1568:-... 55.93x_47420:4300-4350:-</t>
  </si>
  <si>
    <t>Gma_Emx</t>
  </si>
  <si>
    <t>PKRIRTAFSPSQLLKLEHAFEKNHYVVGAERKHLAQSLSLTETQVKVWFQNRRTKHKRLK</t>
  </si>
  <si>
    <t>55.93x_57614:2320-2460:-...55.93x_56014:5409-5459:-</t>
  </si>
  <si>
    <t>Gma_En</t>
  </si>
  <si>
    <t>EKRPRTAFTNEQLARLKKEFQENRYLTEKRRQDLARELKLNESQIKIWFQNKRAKIKKAS</t>
  </si>
  <si>
    <t>55.93x_61760:24287-24466:+</t>
  </si>
  <si>
    <t>Gma_Evx</t>
  </si>
  <si>
    <t>IRRYRTAFTREQIARLEKEFYRENYVSRPRRCELAASLNLPEGTIKVWFQNRRMKDKRQR</t>
  </si>
  <si>
    <t>55.93x_57518:4687-6446:-</t>
  </si>
  <si>
    <t>Gma_Ftz</t>
  </si>
  <si>
    <t>RKRTRQTYTRFQTLGLEKEFHSNRYLNRRRRIEIANSLTLTERQVKIWFQNRRMKAKKEP</t>
  </si>
  <si>
    <t>55.93x_56867:3883-4062:-</t>
  </si>
  <si>
    <t>Gma_Gbx</t>
  </si>
  <si>
    <t>NRRRRTAFTSEQLLELEKEFHSKKYLSLTERSQIATSLKLSEVQVKIWFQNRRAKWKRVK</t>
  </si>
  <si>
    <t>55.93x_55859:10727-10906:+</t>
  </si>
  <si>
    <t>Gma_Hhex</t>
  </si>
  <si>
    <t>RKGGQVRFTNGQTSILEKKFLTHKYLTPPERKKLSRGLQLTEKQVKTWFQNRRAKWRRLR</t>
  </si>
  <si>
    <t>55.93x_62351:6950-7694:-</t>
  </si>
  <si>
    <t>Gma_Hlx</t>
  </si>
  <si>
    <t xml:space="preserve">RSWSRAVFSNLQRKGLEKRFQIQKYITKPDRRQLAATLGLTDAQ </t>
  </si>
  <si>
    <t>55.93x_43367:1029-1160:+</t>
  </si>
  <si>
    <t>Gma_Hox3</t>
  </si>
  <si>
    <t>NKRIRTAFTNCQLLELEKEFHFNPYICRPRRVQMAHILGLQEKQIKIWFQNRRMKFKKDN</t>
  </si>
  <si>
    <t>55.93x_52390:3279-3458:+</t>
  </si>
  <si>
    <t>Gma_Ind/Gsx</t>
  </si>
  <si>
    <t>NKRMRTAFTSTQLLELEREFSGNMYLSRLRRIEIATYLKLSEKQVKIWFQNRRVKFKKEG</t>
  </si>
  <si>
    <t>55.93x_60792:4352-4531:+</t>
  </si>
  <si>
    <t>Gma_Lab</t>
  </si>
  <si>
    <t>NNSGRTNFTTKQLTELEKEFHFNKYLTRARRIEIATALLLNETQVKIWFQNRRMKQKKRM</t>
  </si>
  <si>
    <t>55.93x_56392:1728-1907:+</t>
  </si>
  <si>
    <t>Gma_Lbx</t>
  </si>
  <si>
    <t>KRKSRTAFTNHQIFELEKRFLYQKYLSPADRDEIAQSLGLTNAQVITWFQNRRAKLKRDM</t>
  </si>
  <si>
    <t>55.93x_59102:2746-2925:+</t>
  </si>
  <si>
    <t>Gma_Meox</t>
  </si>
  <si>
    <t>PRKERTAFTKQQIRELEAEFAHHNYLTRLRRYEIAVSLDLTERQVKVWFQNRRMKWKRTK</t>
  </si>
  <si>
    <t>55.93x_49163:152-421:+</t>
  </si>
  <si>
    <t>Gma_Mnx</t>
  </si>
  <si>
    <t>TRRPRTAFTSQQLLELENQFRNNKYLSRPKRFEVATSLMLTETQVKIWFQNRRMKWKRSK</t>
  </si>
  <si>
    <t>55.93x_46389:1481-1624:+</t>
  </si>
  <si>
    <t>Gma_Msx</t>
  </si>
  <si>
    <t>NRKPRTPFTTQQLLALERKFRTKQYLSIAERAEFSSSLNLTETQVKIWFQNRRAKAKRLQ</t>
  </si>
  <si>
    <t>55.93x_56342:1675-1854:+</t>
  </si>
  <si>
    <t>Gma_Nedx</t>
  </si>
  <si>
    <t>KKRPRTAFTAAQIKALETEFEKNKYLSVSKRSQLSKLLKLTETQIKIWFQNRRTKWKRKY</t>
  </si>
  <si>
    <t>55.93x_59490:941-2269:-</t>
  </si>
  <si>
    <t>Gma_Nk1</t>
  </si>
  <si>
    <t>PRRARTAFTYEQLVALENKFKTTRYLSVCERLNLALSLSLTETQVKIWFQNRRTKWKKQN</t>
  </si>
  <si>
    <t>55.93x_61516:4103-4651:+</t>
  </si>
  <si>
    <t>Gma_Nk2.1</t>
  </si>
  <si>
    <t>RRKRRVLFTQAQVYELERRFKQQKYLSAPEREHLASLIHLTYTQVKIWFQNHRYKCKRQA</t>
  </si>
  <si>
    <t>55.93x_62566:25545-25788:-</t>
  </si>
  <si>
    <t>Gma_Nk2.2</t>
  </si>
  <si>
    <t>KRKRRVLFSKAQTYELERRFRQQRYLSAPEREHLASIIRLTPTQVKIWFQNHRYKTKRAR</t>
  </si>
  <si>
    <t>55.93x_59361:7852-8031:-</t>
  </si>
  <si>
    <t>Gma_Nk3</t>
  </si>
  <si>
    <t>KKRSRAAFSHAQVFELERRFNHQRYLSGPERADLAQVLKLTETQVKIWFQNRRYKTKRKQ</t>
  </si>
  <si>
    <t>55.93x_58588:6196-6897:-</t>
  </si>
  <si>
    <t>Gma_Nk4</t>
  </si>
  <si>
    <t>KRKPRVLFSQGQVYELERRFKQQRYVSAPEREHLAQVLKLTSTQVKIWFQNRRYKCKRQR</t>
  </si>
  <si>
    <t>55.93x_53015:21141-22375:-</t>
  </si>
  <si>
    <t>Gma_Nk5</t>
  </si>
  <si>
    <t>KKKTRTVFSRSQVFQLESTFDMKRYLSSSERAGLAASLHLTETQVKIWFQNRRNKWKRQL</t>
  </si>
  <si>
    <t>55.93x_60848:8461-8640:+</t>
  </si>
  <si>
    <t>Gma_Nk6</t>
  </si>
  <si>
    <t xml:space="preserve">KKHTRPTFSGQQIFALEKTFEQTKYLAGPERAKLAYALGMSESQVK </t>
  </si>
  <si>
    <t>55.93x_61711:1028-1165:-</t>
  </si>
  <si>
    <t>Gma_Nk7</t>
  </si>
  <si>
    <t xml:space="preserve">KKKARTTFTGRQIFELEKQFEIKKYLSSSERAEMAKLLNVTETQ </t>
  </si>
  <si>
    <t>55.93x_62428:19408-19539:-</t>
  </si>
  <si>
    <t>Gma_Noto</t>
  </si>
  <si>
    <t>SKRVRTIFTPEQLERLEGEFERQQYMVGSERLYLAASLNLTEAQVKVWFQNRRIKWRRQH</t>
  </si>
  <si>
    <t>55.93x_59146:13070-14223:+</t>
  </si>
  <si>
    <t>Gma_Pb</t>
  </si>
  <si>
    <t>PRRLRTAYTNTQLLELEKEFHFNKYLCRPRRIEIAASLDLTERQVKVWFQNRRMKHKRQT</t>
  </si>
  <si>
    <t>55.93x_59500:1668-1847:-</t>
  </si>
  <si>
    <t>Gma_Ro</t>
  </si>
  <si>
    <t>QRRQRTTFTTEQTLRLEVEYHRSEYISRPRRLELAERLALSETQVKIWFQNRRAKDKRIE</t>
  </si>
  <si>
    <t>55.93x_60679:8715-8843:-</t>
  </si>
  <si>
    <t>Gma_Scr</t>
  </si>
  <si>
    <t>QKRQRTSYTRYQTLELEKEFHFNRYLTRRRRIEIAHSLCLTERQIKIWFQNRRMKWKKEH</t>
  </si>
  <si>
    <t>55.93x_52739:2346-2525:+</t>
  </si>
  <si>
    <t>Gma_Tlx</t>
  </si>
  <si>
    <t>RKKPRTSFTRMQICELEKRFHKQKYLASAERASLAKALKMTDAQVKTWFQNRRTKWRYLS</t>
  </si>
  <si>
    <t>55.93x_51338:1015-1188:+</t>
  </si>
  <si>
    <t>Gma_Ubx</t>
  </si>
  <si>
    <t>RRRGRQTYTRYQTLELEKEFHTNHYLTRRRRIEMAHALCLTERQIKIWFQNRRMKLKKEI</t>
  </si>
  <si>
    <t>55.93x_57423:12829-12969:-</t>
  </si>
  <si>
    <t>Hho_AbdA</t>
  </si>
  <si>
    <t>SczTNLB_5799;HRSCAF=6209::2908499_-1</t>
  </si>
  <si>
    <t>Hho_AbdB</t>
  </si>
  <si>
    <t>SczTNLB_5799;HRSCAF=6209::3147524_-1</t>
  </si>
  <si>
    <t>Hho_Abox</t>
  </si>
  <si>
    <t>DRKPRQAYSSKQLEKLESEFKLDKYLSVSKRMELSHTLNLTEVQIKTWFQNRRTKWKKQM</t>
  </si>
  <si>
    <t>SczTNLB_5799:11132030-11132221:+</t>
  </si>
  <si>
    <t>DRKPRQAYSSKQLERLEAEFKLDKYLSVSKRMELSQTLNLTEVQIKTWFQNRRTKWKKQM</t>
  </si>
  <si>
    <t>SczTNLB_6657:16216496-16217690:-</t>
  </si>
  <si>
    <t>Hho_Antp</t>
  </si>
  <si>
    <t>SczTNLB_5799;HRSCAF=6209::2726069_-1</t>
  </si>
  <si>
    <t>Hho_Barh</t>
  </si>
  <si>
    <t>ARKARTAFTDHQLQTLEKSFERQKYLSVQDRMELAASLNLSDTQVKTWYQNRRTKWKRQT</t>
  </si>
  <si>
    <t>SczTNLB_6789:26452137-26452313:+</t>
  </si>
  <si>
    <t>SczTNLB_6789:26462398-26462574:+</t>
  </si>
  <si>
    <t>Hho_Bari</t>
  </si>
  <si>
    <t>PRRRRTAFTHAQLAYLERKFRVQKYLSVADRGDVAEALNLSETQVKTWYQNRRTKWKRQN</t>
  </si>
  <si>
    <t>SczTNLB_5799:12679763-12679921:-</t>
  </si>
  <si>
    <t>Hho_Bsx</t>
  </si>
  <si>
    <t>RRKARTVFSDQQLNGLEKRFETQRYLSTPERVELATALSLTETQVKTWFQNRRMKHKKHM</t>
  </si>
  <si>
    <t>SczTNLB_2740:4283255-4282976:-</t>
  </si>
  <si>
    <t>Hho_Cad/Cdx</t>
  </si>
  <si>
    <t>KDKYRVVYSDHQRLELEKEFHYSRYITIRRKAELAQLLGLSERQVKIWFQNRRAKERKQG</t>
  </si>
  <si>
    <t>SczTNLB_6657;HRSCAF=7276::30286107_-3_+_30283689_-3</t>
  </si>
  <si>
    <t>Hho_Dbx</t>
  </si>
  <si>
    <t>VMLRRAVFSDAQRKELEKRFQIQKYISKPDRKKLAEKLGLKDSQVKIWFQNRRMKWRNSK</t>
  </si>
  <si>
    <t>SczTNLB_6657:8789302-8793648:-</t>
  </si>
  <si>
    <t>Hho_Dfd</t>
  </si>
  <si>
    <t>SKRQRTAYTRQQILELEKEFHFNRYLTRRRRIEIAHTLCLSERQIKIWFQNRRMKWKKDN</t>
  </si>
  <si>
    <t>SczTNLB_5799;HRSCAF=6209::2563917_-3</t>
  </si>
  <si>
    <t>Hho_Dlx</t>
  </si>
  <si>
    <t>SczTNLB_5799:11542589-11555297:+</t>
  </si>
  <si>
    <t>Hho_Emx</t>
  </si>
  <si>
    <t>PKRIRTAFSPSQLLKLEHAFEKNHYVVGAERKHLAQNLSLTETQVKVWFQNRRTKHKRLK</t>
  </si>
  <si>
    <t>SczTNLB_3777:4220977-4228641:-</t>
  </si>
  <si>
    <t>Hho_En</t>
  </si>
  <si>
    <t>EKRPRTAFTNDQLTRLKKEFNDNRYLTEKRRQDLARDLQLNESQIKIWFQNKRAKIKKAS</t>
  </si>
  <si>
    <t>SczTNLB_3777:5507866-5508045:+</t>
  </si>
  <si>
    <t>Hho_Evx</t>
  </si>
  <si>
    <t>IRRYRTAFTREQIARLEKEFYRENYVSRPRRCELAAALNLPESTIKVWFQNRRMKDKRQR</t>
  </si>
  <si>
    <t>SczTNLB_7440:6225229-6226483:-</t>
  </si>
  <si>
    <t>Hho_Ftz</t>
  </si>
  <si>
    <t>PKRTRQTYTRHQTLELEKEFHFNRYLTRRRRIEIAHSLTLSERQIKIWFQNRRMKAKKDP</t>
  </si>
  <si>
    <t>SczTNLB_5799;HRSCAF=6209::2651273_-1</t>
  </si>
  <si>
    <t>Hho_Gbx</t>
  </si>
  <si>
    <t>SRRRRTAFTSEQLLELEKEFHSKKYLSLTERSHIANTLKLSEVQVKIWFQNRRAKWKRVK</t>
  </si>
  <si>
    <t>SczTNLB_3777:10448892-10449071:-</t>
  </si>
  <si>
    <t>Hho_Hhex</t>
  </si>
  <si>
    <t>RKGGQIRFSHEQTNQLEKKFQQQKYLSPNERKKMAKTLQLTERQVKTWFQNRRAKWRRLT</t>
  </si>
  <si>
    <t>SczTNLB_6789:26410150-26410407:+</t>
  </si>
  <si>
    <t>Hho_Hlx</t>
  </si>
  <si>
    <t>RSWSRAVFSNLQRKGLEKRFQIQKYITKPDRRQLAATLGLTDAQVKVWFQNRRMKWRHSK</t>
  </si>
  <si>
    <t>SczTNLB_5799:13066109-13066690:-</t>
  </si>
  <si>
    <t>Hho_IndA/GsxA</t>
  </si>
  <si>
    <t>NKRIRTAFTSVQLLELEREFSSSMYLSRLRRIQIATSLRLSEKQVKIWFQNRRVKHKKED</t>
  </si>
  <si>
    <t>SczTNLB_6789;HRSCAF=7430::16674375_+3</t>
  </si>
  <si>
    <t>Hho_IndB/GsxB</t>
  </si>
  <si>
    <t>SKRIRTAFTSVQLLELEREFSSNMYLSRLRRIEIATYLSLSEKQVKIWFQNRRVKHKKDG</t>
  </si>
  <si>
    <t>SczTNLB_7440;HRSCAF=8168::5738882_+2</t>
  </si>
  <si>
    <t>Hho_Lab</t>
  </si>
  <si>
    <t>NNSGRTNFTTKQLTELEKEFHFNKYLTRARRIEIASALQLNETQVKIWFQNRRMKQKKRM</t>
  </si>
  <si>
    <t>SczTNLB_5799;HRSCAF=6209::2425845_-3</t>
  </si>
  <si>
    <t>Hho_Lbx</t>
  </si>
  <si>
    <t>KRKSRTAFTNHQIFELEKRFLYQKYLSPADRDEIALSLGLTNAQVITWFQNRRAKLKRDM</t>
  </si>
  <si>
    <t>SczTNLB_6789:27204116-27204295:-</t>
  </si>
  <si>
    <t>Hho_Meox</t>
  </si>
  <si>
    <t>SRKERTAFTKQQIKELENEFARQNYLTRLRRYEIAVSLDLTERQVKVWFQNRRMKWKRTK</t>
  </si>
  <si>
    <t>SczTNLB_6789:16609229-16609697:-</t>
  </si>
  <si>
    <t>Hho_Mnx</t>
  </si>
  <si>
    <t>TRRPRTAFTSQQLLELENQFRHNKYLSRPKRFEVATSLMLTETQVKIWFQNRRMKWKRSK</t>
  </si>
  <si>
    <t>SczTNLB_5985:9216450-9216697:-</t>
  </si>
  <si>
    <t>Hho_Msx</t>
  </si>
  <si>
    <t>NRKPRTPFTTTQLLALERKFRTKQYLSIAERAEFSSSLNLTETQVKIWFQNRRAKAKRLQ</t>
  </si>
  <si>
    <t>SczTNLB_6789:27112281-27112460:-</t>
  </si>
  <si>
    <t>Hho_Nedx</t>
  </si>
  <si>
    <t>KKRPRTAFTAAQIKVLESEFEKNKYLSVSKRMSLSKSLKLTETQIKIWFQNRRTKWKRKY</t>
  </si>
  <si>
    <t>SczTNLB_6789:15046949-15047199:-</t>
  </si>
  <si>
    <t>Hho_Nk1</t>
  </si>
  <si>
    <t>SczTNLB_6789:21537958-21538137 :-</t>
  </si>
  <si>
    <t>Hho_Nk2.1</t>
  </si>
  <si>
    <t>RRKRRILFTQAQVYELERRFKQQKYLSAPEREHLASLIHLTPTQVKIWFQNHRYKCKRQA</t>
  </si>
  <si>
    <t>SczTNLB_6789:26604463-26604774:+</t>
  </si>
  <si>
    <t>Hho_Nk2.2</t>
  </si>
  <si>
    <t>SczTNLB_6789:26003349-26003528:+</t>
  </si>
  <si>
    <t>Hho_Nk3</t>
  </si>
  <si>
    <t>KKRSRAAFTHNQVAELERRFNLQRYLSGPERADLAHMLQLTETQVKIWFQNRRYKTKKKD</t>
  </si>
  <si>
    <t>SczTNLB_6657:14800990-14801169:-</t>
  </si>
  <si>
    <t>KKRCRAAFSQSQVAELERNFVSQRYLSASERANLSAKLKLSETQVKIWFQNRRYKTKRKL</t>
  </si>
  <si>
    <t>SczTNLB_6789:31259179-31259358:-</t>
  </si>
  <si>
    <t>KKRSRAAFSHAQVYELERRFNHQRYLSGPERADLAQALKLTETQVKIWFQNRRYKTKRKQ</t>
  </si>
  <si>
    <t>SczTNLB_7440:6930688-6930867:+</t>
  </si>
  <si>
    <t>Hho_Nk4</t>
  </si>
  <si>
    <t>KRKPRILFSQAQVYELERRFKQQRYLSAPEREHLAQMLKLSSTQVKIWFQNRRYKCKRQR</t>
  </si>
  <si>
    <t>SczTNLB_3777:9510009-9510188:+</t>
  </si>
  <si>
    <t>Hho_Nk5</t>
  </si>
  <si>
    <t>KKKTRTVFSRSQVFQLESTFELKRYLSSSERAGLAASLHLTETQVKIWFQNRRNKWKRQL</t>
  </si>
  <si>
    <t>SczTNLB_6657:14413763-14413942:-</t>
  </si>
  <si>
    <t>Hho_Nk6</t>
  </si>
  <si>
    <t>KKHTRPTFSGQQIFALEKTFEQTKYLAGPERAKLAYALGMSESQVKVWFQNRRTKWRKKH</t>
  </si>
  <si>
    <t>SczTNLB_3777:5142719-5164377:+</t>
  </si>
  <si>
    <t>Hho_Nk7</t>
  </si>
  <si>
    <t>KKKARTTFTGRQIFELEKQFEIKKYLSSSERAEMAKLLTVTETQVKIWFQNRRTKWKKQD</t>
  </si>
  <si>
    <t>SczTNLB_6789:27312217-27337589:+</t>
  </si>
  <si>
    <t>Hho_Noto</t>
  </si>
  <si>
    <t>SKRIRTSFTSEQLNKLEEQFAIQSYLTGQERLHFASSLNLKDAKVKVWFQNRRTKERKNN</t>
  </si>
  <si>
    <t>SczTNLB_6657:16192976-16193226:+</t>
  </si>
  <si>
    <t>SKRVRTIFTPDQLEALESQFSKQQYMVGAQRVHLARTLGLQESQVKVWFQNRRIKWRKQA</t>
  </si>
  <si>
    <t>SczTNLB_6789:24154986-24155242:+</t>
  </si>
  <si>
    <t>SKRLRTTFTSEQLKMLENEFEKQPYKAGQERLEFASSLNLSDLQVKVWFQNRRIKSRKQQ</t>
  </si>
  <si>
    <t>SczTNLB_7440:3723951-3724191:+</t>
  </si>
  <si>
    <t>Hho_Pb</t>
  </si>
  <si>
    <t>PRRLRTAYTNNQLLELEKEFHFNKYLCRPRRIEIAASLDLTERQVKVWFQNRRMKHKRQT</t>
  </si>
  <si>
    <t>SczTNLB_5799;HRSCAF=6209::2454153_-3</t>
  </si>
  <si>
    <t>Hho_Ro</t>
  </si>
  <si>
    <t>QRRQRTTFTTEQTLRLEMEFNRNEYISRPRRFELADSLQLTETQIKIWFQNRRAKDKRIE</t>
  </si>
  <si>
    <t>SczTNLB_6657:13651721-13651849:+</t>
  </si>
  <si>
    <t>Hho_Scr</t>
  </si>
  <si>
    <t>SKRQRTSYTRYQTLELEKEFHFNRYLTRRRRIEIAHSLCLTERQIKIWFQNRRMKWKKEH</t>
  </si>
  <si>
    <t>SczTNLB_5799;HRSCAF=6209::2629058_-1</t>
  </si>
  <si>
    <t>Hho_Tlx</t>
  </si>
  <si>
    <t>RKKPRTSFTRMQICELEKRFHKQKYLASAERASLAKTLKMTDAQVKTWFQNRRTKWRRQT</t>
  </si>
  <si>
    <t>SczTNLB_3777:10862617-10862787:-</t>
  </si>
  <si>
    <t>Hho_Ubx</t>
  </si>
  <si>
    <t>RRRGRQTYTRYQTLELEKEFHTNHYLTRRRRIEMAHTLCLTERQIKIWFQNRRMKLKKEI</t>
  </si>
  <si>
    <t>SczTNLB_5799;HRSCAF=6209::2834010_-3</t>
  </si>
  <si>
    <t>Hho_Vax</t>
  </si>
  <si>
    <t>/</t>
  </si>
  <si>
    <t>Ato_AbdA</t>
  </si>
  <si>
    <t>MLPKYQSEAGAGYNPHQPRMYPYVSVPHQTSATATGCPPYCSNPEIAKSCRFSNEATSDTAAANYSLNLQNCSSTPSMVSPSQFYHHPGADANSLNPCSQTPA</t>
  </si>
  <si>
    <t>10x_115400:408-716:+</t>
  </si>
  <si>
    <t>Ato_AbdB</t>
  </si>
  <si>
    <t>10x_167540:5232-5411:-</t>
  </si>
  <si>
    <t>Ato_Abox</t>
  </si>
  <si>
    <t xml:space="preserve">DRKPRQAYSSKQLERLETEFKIDKYLSVSKRMELSQALSLTEVQVKIWFQNRRTKWKKQ </t>
  </si>
  <si>
    <t>10x_163945:36653-37029:-...10x_160037:5365-5412:+</t>
  </si>
  <si>
    <t>Ato_Antp</t>
  </si>
  <si>
    <t>RKRGRQTYTRYQTLELEKEFHFNRYLTRRRRIEIAHSLCLTERQIKIWFQNRRMKWKKEN</t>
  </si>
  <si>
    <t>10x_162010:32251-32430:+</t>
  </si>
  <si>
    <t>Ato_Barh</t>
  </si>
  <si>
    <t>PRKARTAFTDHQLQTLEKSFERQKYLSVQDRMELAASLNLTDTQVKTWYQNRR*VVELFN</t>
  </si>
  <si>
    <t>10x_161967:3169-3348:+</t>
  </si>
  <si>
    <t>Ato_Bari</t>
  </si>
  <si>
    <t>10x_163554:25254-25412:+</t>
  </si>
  <si>
    <t>Ato_Bsx</t>
  </si>
  <si>
    <t>RRKARTVFSDQQLNGLEKRFETQRYLSTPERVELATALSLSETQVKTWFQNRRMKHKKQL</t>
  </si>
  <si>
    <t>10x_159154:15933-17551:+</t>
  </si>
  <si>
    <t>Ato_Cad/Cdx</t>
  </si>
  <si>
    <t>KDKYRVVYSDHQRLELEKEFHYNRYITIRRKGDLAQMLGLSERQVKIWFQNRRAKERKQG</t>
  </si>
  <si>
    <t>10x_163231:14889-16806:-</t>
  </si>
  <si>
    <t>Ato_Dbx</t>
  </si>
  <si>
    <t>MLRRAVFSDAQRKELEKRFQIQKYISKPDRKKLAEKLGLKDSQVVKIWFQNRRMKWRNSK</t>
  </si>
  <si>
    <t>10x_85845:76-204:+…10x_154166:8946-8996:+</t>
  </si>
  <si>
    <t xml:space="preserve">MLRRAVFSDAQRKELEKRFQIQKYISKPDRKKLAEKLGLKDSQVKIWFQNRRMKWRNSK </t>
  </si>
  <si>
    <t>10x_89832:2306-2434  10x_154166:8946-8996</t>
  </si>
  <si>
    <t>Ato_Dfd</t>
  </si>
  <si>
    <t>SKRQRTAYTRQQILELEKEFHFNRYLTRRRRIEIAHSLILSERQIKIWFQNRRMKWKKDN</t>
  </si>
  <si>
    <t>10x_167028:23285-23464:+</t>
  </si>
  <si>
    <t>Ato_Dlx</t>
  </si>
  <si>
    <t>10x_165301:19631-19765 10x_141838:1892-1942</t>
  </si>
  <si>
    <t>Ato_Emx</t>
  </si>
  <si>
    <t>PKRIRTAFSPSQLLKLEHAFEKNHYVVGAERKHLAQTLSLTETQVVI</t>
  </si>
  <si>
    <t>10x_140310:974-1108:+</t>
  </si>
  <si>
    <t>Ato_En</t>
  </si>
  <si>
    <t>EKRPRTAFTNEQLARLKKEFQENRYLTEKRRQDLARELQLNESQIKIWFQNKRAKIKKAS</t>
  </si>
  <si>
    <t>10x_163456:37510-37689:+</t>
  </si>
  <si>
    <t>Ato_Evx</t>
  </si>
  <si>
    <t xml:space="preserve">IRRYRTAFTREQIARLEKEFYRENYVSRPRRCELAASLNLPESTIKV </t>
  </si>
  <si>
    <t>10x_92186:2726-2866:+</t>
  </si>
  <si>
    <t>10x_92187:2750-2890:+</t>
  </si>
  <si>
    <t>Ato_Ftz</t>
  </si>
  <si>
    <t>PKRTRQTYSRLQTLELEKEFHYNRYLTRRRRIEIAHALCLTERQIKIWFQNRRMKAKKET</t>
  </si>
  <si>
    <t>10x_196746:9613-9792:-</t>
  </si>
  <si>
    <t>10x_196749:10029-10208:-</t>
  </si>
  <si>
    <t>Ato_Gbx</t>
  </si>
  <si>
    <t>NRRRRTAFTSEQLLELEKEFHSKKYLSLTERSHIANTLKLSEVQVKIWFQNRRAKWKRVK</t>
  </si>
  <si>
    <t>10x_202970:5526-5705:-</t>
  </si>
  <si>
    <t>10x_202972:6095-6274:-</t>
  </si>
  <si>
    <t>Ato_Hhex</t>
  </si>
  <si>
    <t>RKGGQVRFSNDQTTELERKFELQKYLTPSERKKLAKTLSLSERQVKTWFQNRRAKWRRLK</t>
  </si>
  <si>
    <t>10x_188701:6097-6781:-</t>
  </si>
  <si>
    <t>10x_188702:5713-6397:-</t>
  </si>
  <si>
    <t>Ato_Hlx</t>
  </si>
  <si>
    <t>10x_163056:8508-15259:-</t>
  </si>
  <si>
    <t>Ato_Hox3</t>
  </si>
  <si>
    <t>SKRARTAYTSGQLVELEKEFHSNRYLCRPRRIEMAAMLGLTERQIKIWFQNRRMKYKRER</t>
  </si>
  <si>
    <t>10x_157096:5645-5824:+</t>
  </si>
  <si>
    <t>Ato_IndA/GsxA</t>
  </si>
  <si>
    <t>SKRIRTAFTSTQLLELEREFSSNMYLSRLRRIEIATYLNLSEKQVKIWFQNRRVKYKKEG</t>
  </si>
  <si>
    <t>10x_165137:26291-26470:-</t>
  </si>
  <si>
    <t>Ato_IndB/GsxB</t>
  </si>
  <si>
    <t>RKKIRTAFTSTQLLELEREFLSSIYLSRLRRIKIANCLNLSEKQVKIWFQNRRVKHKKEE</t>
  </si>
  <si>
    <t>10x_162469:21173-21352:+</t>
  </si>
  <si>
    <t>Ato_Lab</t>
  </si>
  <si>
    <t>10x_192095:10255-10434:-</t>
  </si>
  <si>
    <t>10x_192096:10460-10281:-</t>
  </si>
  <si>
    <t>Ato_Lbx</t>
  </si>
  <si>
    <t>10x_175613:17591-17770:-</t>
  </si>
  <si>
    <t>10x_175614:17627-17806:-</t>
  </si>
  <si>
    <t>Ato_Meox</t>
  </si>
  <si>
    <t>PRKERTAFTKLQIKELENEFSHHNYLTRLRRYEIAVSLDLTERQVKVWFQNRRMKWKRTK</t>
  </si>
  <si>
    <t>10x_91990:1779-2138:+</t>
  </si>
  <si>
    <t>10x_93261:1547-1912:+</t>
  </si>
  <si>
    <t>Ato_Mnx</t>
  </si>
  <si>
    <t>10x_164779:3751-5699:-</t>
  </si>
  <si>
    <t>Ato_Msx</t>
  </si>
  <si>
    <t>10x_174159:3014-3193:+</t>
  </si>
  <si>
    <t>10x_174161:21340-21519:+</t>
  </si>
  <si>
    <t>Ato_Nedx</t>
  </si>
  <si>
    <t>KKRPRTAFTATQIKALESEFEKNKYLSVSKRMQLSKSLKLTETQIKIWFQNRRTKWKRKY</t>
  </si>
  <si>
    <t>10x_161844:7367-8668:-</t>
  </si>
  <si>
    <t>Ato_Nk1</t>
  </si>
  <si>
    <t>10x_159844:4089-4268:+</t>
  </si>
  <si>
    <t>Ato_Nk2.1</t>
  </si>
  <si>
    <t>RRKRRVLFTQAQVYELERRFKQQKYLSAPEREHLASLIHLTPTQVKIWFQNHRYKCKRQA</t>
  </si>
  <si>
    <t>10x_164009:38243-38422:-</t>
  </si>
  <si>
    <t>Ato_Nk2.2</t>
  </si>
  <si>
    <t>10x_138839:1223-1402:+</t>
  </si>
  <si>
    <t>Ato_Nk3</t>
  </si>
  <si>
    <t>KKRSRAAFSHAQVFELERRFNHQRYLSGPERADLAQALKLTETQVKIWFQNRRYKTKRKQ</t>
  </si>
  <si>
    <t>10x_159795:2413-2592:-</t>
  </si>
  <si>
    <t>Ato_Nk4</t>
  </si>
  <si>
    <t>KRKPRVLFSQAQVYELERRFKQQRYLSAPEREHLAQMLKLTSTQVKIWFQNRRYKCKRQR</t>
  </si>
  <si>
    <t>10x_153117:12965-13144:+</t>
  </si>
  <si>
    <t>Ato_Nk5</t>
  </si>
  <si>
    <t>10x_164625:28506-28685:-</t>
  </si>
  <si>
    <t>Ato_Nk6</t>
  </si>
  <si>
    <t>10x_167853:69891-70028:-</t>
  </si>
  <si>
    <t>10x_77454:35284-1714:-</t>
  </si>
  <si>
    <t>Ato_Nk7</t>
  </si>
  <si>
    <t>KKKARTTFTGRQIFELEKQFEIKKYLSSSERAEMAKLLNVTETQ</t>
  </si>
  <si>
    <t>10x_144644:24398-24529:+</t>
  </si>
  <si>
    <t>Ato_Noto</t>
  </si>
  <si>
    <t>SKRVRTIFTPEQLERLEVEFERQQYMVGPERLYLAATLNLTEAQVKVWFQNRRIKWRKQH</t>
  </si>
  <si>
    <t>10x_164743:13857-13988:+</t>
  </si>
  <si>
    <t>Ato_Pb</t>
  </si>
  <si>
    <t>10x_161268:6801-6980:+</t>
  </si>
  <si>
    <t>Ato_Ro</t>
  </si>
  <si>
    <t>QRRQRTTFTTEQTLRLEVEYNRNEYISRPRRYELADQLELTETQIKIWFQNRRAKDKRIE</t>
  </si>
  <si>
    <t>10x_207232:8448-8576:+</t>
  </si>
  <si>
    <t>10x_207233:8089-8217:+</t>
  </si>
  <si>
    <t>Ato_Scr</t>
  </si>
  <si>
    <t>10x_165467:7354-7533:+</t>
  </si>
  <si>
    <t>Ato_Tlx</t>
  </si>
  <si>
    <t xml:space="preserve">RKKPRTSFTRMQICELEKRFHKQKYLASAERASLAKALKMTDAQVKTWFQNRRTKWR </t>
  </si>
  <si>
    <t>10x_114815:1889-2056:-</t>
  </si>
  <si>
    <t>RKKPRTSFTRMQICELEKRFHKQKYLASAERASLAKALKMTDAQVKTWFQNRRTKWR</t>
  </si>
  <si>
    <t>10x_80322:1821-1988:-</t>
  </si>
  <si>
    <t>Ato_Ubx</t>
  </si>
  <si>
    <t>10x_164515:12311-12490:-</t>
  </si>
  <si>
    <t>Ato_Vax</t>
  </si>
  <si>
    <t>Lni_AbdA</t>
  </si>
  <si>
    <t>RRRGRQTYTRFQTLELEKEFHFNHYLTRRRRIEIAHALCLTERQIKIWFQNRRMKLKKEM</t>
  </si>
  <si>
    <t>10x_753726:28368-28547:-</t>
  </si>
  <si>
    <t>Lni_AbdB</t>
  </si>
  <si>
    <t>10x_1221813:18227-18406:-</t>
  </si>
  <si>
    <t>10x_1221814:18227-18406:-</t>
  </si>
  <si>
    <t>Lni_Abox</t>
  </si>
  <si>
    <t>DRKPRQAYSTKQLERLETEFKVDKYLSVSKRMELSQALNLTEVQIKTWFQNRR</t>
  </si>
  <si>
    <t>10x_655664:750-1156:-</t>
  </si>
  <si>
    <t>10x_708094:9783-10185:+</t>
  </si>
  <si>
    <t>Lni_Antp</t>
  </si>
  <si>
    <t>10x_1108262:44412-44591:+</t>
  </si>
  <si>
    <t>Lni_Barh</t>
  </si>
  <si>
    <t>RKARTAFTDHQLQSLEKSFERQKYLSVQDRMELAASLNLTDTQVKTWYQNRR</t>
  </si>
  <si>
    <t>10x_2040:5443-5598:-</t>
  </si>
  <si>
    <t>RKSRTAFTDYQLQTLERSFERHKYLSVQDRYELAAELKLTGTQVKTWYQNRRTKWKRET</t>
  </si>
  <si>
    <t>10x_363808:1724-1879:-</t>
  </si>
  <si>
    <t>RKARTAFTDHQLQSLEKSFERQKYLSVQDRMELAASLNLTDTQVKTWYQNRRTKWKRQT</t>
  </si>
  <si>
    <t>10x_765200:9027-9182:-</t>
  </si>
  <si>
    <t>Lni_Bari</t>
  </si>
  <si>
    <t>PRRRRTAFTHTQLAYLERKFRCQKYLSVADRGDVAEALNLSETQVKTWYQNRRTKWKRQI</t>
  </si>
  <si>
    <t>10x_3469:2119-2277:+</t>
  </si>
  <si>
    <t>Lni_Bsx</t>
  </si>
  <si>
    <t>RRKARTVFSDHQLNGLEKRFEAQRYLSTPERVELATALSLSETQV</t>
  </si>
  <si>
    <t>10x_687733:710-892:+</t>
  </si>
  <si>
    <t>Lni_Cad/Cdx</t>
  </si>
  <si>
    <t>KDKYRVVYSDLQRLELEKEFHYSRYITIRRKAELAQMLGLSERQVKIWFQNRRAKERKQV</t>
  </si>
  <si>
    <t>10x_744162:35210-37294:-</t>
  </si>
  <si>
    <t>Lni_Dbx</t>
  </si>
  <si>
    <t>MLRRAVFSDVQRRELEKRFHIQKYISKPDRKKLAEKLGLKDSQKIWFQNRRMKWRNSK</t>
  </si>
  <si>
    <t>10x_761945:74979-75107:+...10x_833942:4448-4492:+</t>
  </si>
  <si>
    <t>Lni_Dfd</t>
  </si>
  <si>
    <t>PKRQRTAYTRQQILELEKEFHFNRYLTRRRRIEIAHSLCLSERQIKIWFQNRRMKWKKDN</t>
  </si>
  <si>
    <t>10x_769031:29744-29923:+</t>
  </si>
  <si>
    <t>Lni_Dlx</t>
  </si>
  <si>
    <t>10x_2816:29190-29324:+...10x_141838:1892-1942:-</t>
  </si>
  <si>
    <t>Lni_Emx</t>
  </si>
  <si>
    <t xml:space="preserve">PKRIRTAFSPSQLLKLEHAFEKNHYVVGAERKHLAQSLSLTETQV </t>
  </si>
  <si>
    <t>10x_717:18078-18212:+</t>
  </si>
  <si>
    <t>Lni_En</t>
  </si>
  <si>
    <t>10x_250:2527-2706:-</t>
  </si>
  <si>
    <t>Lni_Evx</t>
  </si>
  <si>
    <t>IRRYRTAFTREQIARLEKEFYRENYVSRPRRCELAASLNLPESTIKVWFQNRRMKDKRQR</t>
  </si>
  <si>
    <t>10x_769419:17831-24468:+</t>
  </si>
  <si>
    <t>Lni_Ftz</t>
  </si>
  <si>
    <t>PKRTRQTYTRFQTLELEKEFHFNRYLTRRRRIEIAHSLGLTERQIKIWFQNRRMKAKKEN</t>
  </si>
  <si>
    <t>10x_835:64875-65054:-</t>
  </si>
  <si>
    <t>Lni_Gbx</t>
  </si>
  <si>
    <t>SRRRRTAFTSEQLLELEKEFHSKKYLSLTERSQIAHSLKLSEVQVKIWFQNRRAKWKRVK</t>
  </si>
  <si>
    <t>10x_735722:16625-16804:+</t>
  </si>
  <si>
    <t>Lni_Hhex</t>
  </si>
  <si>
    <t>RKGGQVRFSTDQTTELERRFEAQKYLTPPERKKLAKVLQLSERQVKTWFQNRRAKWRRLK</t>
  </si>
  <si>
    <t>10x_747565:98849-104710:+</t>
  </si>
  <si>
    <t>Lni_Hlx</t>
  </si>
  <si>
    <t>10x_679917:1436-1573:+...10x_1280086:1641-1688:+</t>
  </si>
  <si>
    <t>Lni_Hox3</t>
  </si>
  <si>
    <t>PKRARTAYTNSQLVELEKEFHFNRYLCRPRRVEMARDLKLTDRQIKIWFQNRRMKLKKEQ</t>
  </si>
  <si>
    <t>10x_2469:1465-1644:+</t>
  </si>
  <si>
    <t>Lni_IndA/GsxA</t>
  </si>
  <si>
    <t>SKRIRTAFTSRQLLELEREFTSNMYLSRLRRIEIATCLNLSEKQVKIWFQNRRVKYKKEG</t>
  </si>
  <si>
    <t>10x_576534:1491-1670:-</t>
  </si>
  <si>
    <t>Lni_IndB/GsxB</t>
  </si>
  <si>
    <t>10x_691822:1496-1675:-</t>
  </si>
  <si>
    <t>Lni_LabA</t>
  </si>
  <si>
    <t>NNSGRTNFTTKQLTELEKEFHFNKYLTRARRIEIATALQLNETQVKIWFQNRRMKQKKRM</t>
  </si>
  <si>
    <t>10x_1243785:3905-4084:-</t>
  </si>
  <si>
    <t>Lni_LabB</t>
  </si>
  <si>
    <t>10x_1243789:3722-3901:-</t>
  </si>
  <si>
    <t>Lni_Lbx</t>
  </si>
  <si>
    <t>10x_1193:36372-36551:+</t>
  </si>
  <si>
    <t>Lni_Meox</t>
  </si>
  <si>
    <t xml:space="preserve">PRKERTAFTKNQLRELEAEFAHHNYLTRLRRYEIAVSLDLTERQVRI </t>
  </si>
  <si>
    <t>10x_692112:1706-1846</t>
  </si>
  <si>
    <t>PRKERTAFTKNQLRELEAEFAHHNYLTRLRRYEIAVSLDLTERQVKVWFQNRRMKWKRTK</t>
  </si>
  <si>
    <t>10x_540786:2054-2194:+...10x_767459:1913-1963:+</t>
  </si>
  <si>
    <t>Lni_Mnx</t>
  </si>
  <si>
    <t>10x_3330:17897-27604:+</t>
  </si>
  <si>
    <t>Lni_Msx</t>
  </si>
  <si>
    <t>10x_330688:870-1049:+</t>
  </si>
  <si>
    <t>Lni_Nedx</t>
  </si>
  <si>
    <t xml:space="preserve">KKRPRTAFTAAQIKALESEFEKNKYLSVSKRLQLSKTLKLTETQQIKIWFQNRRTKWKR </t>
  </si>
  <si>
    <t>10x_753617:71645-76332:-</t>
  </si>
  <si>
    <t>Lni_Nk1</t>
  </si>
  <si>
    <t>PRRARTAFTYEQLVALENKFKTTRYLSVCERLNLALSLGLTETQVKIWFQNRRTKWKKQN</t>
  </si>
  <si>
    <t>10x_1213643:7345-7524:-</t>
  </si>
  <si>
    <t>10x_1213644:7389-7568 :-</t>
  </si>
  <si>
    <t>Lni_Nk2.1</t>
  </si>
  <si>
    <t>10x_761802:20378-20557:+</t>
  </si>
  <si>
    <t>Lni_Nk2.2</t>
  </si>
  <si>
    <t>10x_770242:30491-30670:-</t>
  </si>
  <si>
    <t>Lni_Nk3</t>
  </si>
  <si>
    <t>10x_658398:6191-6370:+</t>
  </si>
  <si>
    <t>Lni_Nk4</t>
  </si>
  <si>
    <t>10x_1236069:7767-7946:-</t>
  </si>
  <si>
    <t>10x_1236070:7768-7947:-</t>
  </si>
  <si>
    <t>Lni_Nk5</t>
  </si>
  <si>
    <t>KKKTRTVFSRSQVFQLESTFDVKRYLSSSERAGLAASLHLTETQVKIWFQNRRNKWKRQL</t>
  </si>
  <si>
    <t>10x_765086:12007-12186:+</t>
  </si>
  <si>
    <t>Lni_Nk6</t>
  </si>
  <si>
    <t>KKHTRPTFSGQQIFALEKTFEQTKYLAGPERAKLAYALGMSESQVKVRFSN</t>
  </si>
  <si>
    <t>10x_778279:1424-1576:-</t>
  </si>
  <si>
    <t>KKHTRPTFSGQQIFALEKTFEQTKYLAGPERAKLAYALGMSESQVKVGFSN</t>
  </si>
  <si>
    <t>10x_778280:1423-1575:-</t>
  </si>
  <si>
    <t>Lni_Nk7</t>
  </si>
  <si>
    <t>KKKARTTFTGRQIFELEKQFEIKKYLSSSERAEMAKLLNVTETQV</t>
  </si>
  <si>
    <t>10x_767894:10x_767894:32352-32486:-</t>
  </si>
  <si>
    <t>Lni_Noto</t>
  </si>
  <si>
    <t>SKRVRTIFTPEQLERLEGEFERQQYMVGPERLYLASALNLTEAQVKVWFQNRRIKWRKQ</t>
  </si>
  <si>
    <t>10x_3800:92528-98443:-</t>
  </si>
  <si>
    <t>Lni_Pb</t>
  </si>
  <si>
    <t>10x_769527:17654-17833:+</t>
  </si>
  <si>
    <t>Lni_Ro</t>
  </si>
  <si>
    <t>QRRQRTTFTSEQTLRLELEFQRSEYISRARRCELAERLQLTETQVKIWFQNRRAKDKRIE</t>
  </si>
  <si>
    <t>10x_655619:3150-3329:+</t>
  </si>
  <si>
    <t>10x_711413:9593-9772:-</t>
  </si>
  <si>
    <t>Lni_Scr</t>
  </si>
  <si>
    <t>TKRQRTSYTRYQTLELEKEFHFNRYLTRRRRIEIAHSLCLSERQIKIWFQNRRMKWKKEH</t>
  </si>
  <si>
    <t>10x_835:28894-29073:-</t>
  </si>
  <si>
    <t>Lni_Tlx</t>
  </si>
  <si>
    <t>10x_1237124:10189-10362:-</t>
  </si>
  <si>
    <t>10x_1237127:9363-9536:-</t>
  </si>
  <si>
    <t>Lni_Ubx</t>
  </si>
  <si>
    <t>10x_766755:20043-20222:+</t>
  </si>
  <si>
    <t>Lni_Vax</t>
  </si>
  <si>
    <t xml:space="preserve">PKRARTTFSSQQLDQLEQEFIRNPYLVGKERSQLAHKLQLSETQVKVWFQNRRTKQKRE </t>
  </si>
  <si>
    <t>10x_3830:19738-24079:-</t>
  </si>
  <si>
    <t>Nno_AbdA</t>
  </si>
  <si>
    <t>10x_160129:4298-4477:+</t>
  </si>
  <si>
    <t>10x_160130:4292-4471:+</t>
  </si>
  <si>
    <t>Nno_AbdB</t>
  </si>
  <si>
    <t xml:space="preserve">RKKRKPYSKFQTLELEKEFLFNAYVSKQKRWELARNLNLTERQVKIWFQNRRMKNKKNS </t>
  </si>
  <si>
    <t>10x_134270:13156-13335:+</t>
  </si>
  <si>
    <t>Nno_Abox</t>
  </si>
  <si>
    <t>DRKPRQAYSSKQLEQLEAEFKLDKYLSVSKRMELSHALSLTEVQIKTWFQNRRTKWKKQM</t>
  </si>
  <si>
    <t>10x_113301:7327-8294:-</t>
  </si>
  <si>
    <t>DRKPRQAYSSKQLEKLEAEFKLDKYLSVSKRMELSQALNLTEVQIKTWFQNRRTKWKKQM</t>
  </si>
  <si>
    <t>10x_124092:22920-23365:+</t>
  </si>
  <si>
    <t>Nno_Antp</t>
  </si>
  <si>
    <t>10x_48:11919-12098:-</t>
  </si>
  <si>
    <t>Nno_Barh</t>
  </si>
  <si>
    <t>PRKARTAFTDHQLQTLEKSFERQKYLSVQDRMELAASLNLTDTQVKTWYQNRR</t>
  </si>
  <si>
    <t>10x_105259:1562-1717:+</t>
  </si>
  <si>
    <t>QRKARTAFTDHQLQTLEKSFERQKYLSVQDRMELAASLNLTDTQVKTWYQNRRTKWKRQT</t>
  </si>
  <si>
    <t>10x_130716:1856-2014:-</t>
  </si>
  <si>
    <t>Nno_Bari</t>
  </si>
  <si>
    <t>PRRRRTAFTHAQLAYLERKFRLQKYLSVADRGDVAEALNLSETQVKTWYQNRRTKWKRQN</t>
  </si>
  <si>
    <t>10x_130020:2899-3140:+</t>
  </si>
  <si>
    <t>Nno_Bsx</t>
  </si>
  <si>
    <t>RRKARTVFSDQQLNGLEKRFESQRYLSTPERVELASALSLTETQVKTWFQNRRMKHKKQL</t>
  </si>
  <si>
    <t>10x_130269:13134-13373:-</t>
  </si>
  <si>
    <t>Nno_Cad/Cdx</t>
  </si>
  <si>
    <t>10x_131126:2851-2997:-</t>
  </si>
  <si>
    <t>Nno_Dbx</t>
  </si>
  <si>
    <t xml:space="preserve">MLRRAVFSDAQRKELEKRFQIQKYISKPDRKKLAEKLGLKDSQVKIWFQNRRMKWRNCK </t>
  </si>
  <si>
    <t>10x_159034:22481-26002:+</t>
  </si>
  <si>
    <t>10x_159034:3023-4353:+</t>
  </si>
  <si>
    <t>VMLRRAVFSDAQRKELEKRFQIQKYISKPDRKKLAEKLGLKDSQVKIWFQNRRMKWRNCK</t>
  </si>
  <si>
    <t>10x_159035:20313-23837:+</t>
  </si>
  <si>
    <t>10x_159035:793-2121:+</t>
  </si>
  <si>
    <t>Nno_Dfd</t>
  </si>
  <si>
    <t>SKRQRTAYTRQQILELEKEFHFNRYLTRRRRIEIAHSLSLSERQIKIWFQNRRMKWKKDN</t>
  </si>
  <si>
    <t>10x_131625:11020-11199:+</t>
  </si>
  <si>
    <t>Nno_Dlx</t>
  </si>
  <si>
    <t>10x_118968:587-721:+</t>
  </si>
  <si>
    <t>Nno_Emx</t>
  </si>
  <si>
    <t>10x_134254:15912-21471:+</t>
  </si>
  <si>
    <t>Nno_En</t>
  </si>
  <si>
    <t>EKRPRTAFTNEQLARLKKEFQENRYLTEKRRQDLARDLQLNESQIKIWFQNKRAKIKKAS</t>
  </si>
  <si>
    <t>10x_125422:9785-9964:+</t>
  </si>
  <si>
    <t>10x_125423:9523-9702:+</t>
  </si>
  <si>
    <t>Nno_Evx</t>
  </si>
  <si>
    <t>10x_132869:15635-17958:+</t>
  </si>
  <si>
    <t>Nno_Ftz</t>
  </si>
  <si>
    <t>PKRTRQTYSKYQTLELEKEFHFNRYLTRRRRIEIAHTLALSERQIKIWFQNRRMKAKKDP</t>
  </si>
  <si>
    <t>10x_59:31735-31914:+</t>
  </si>
  <si>
    <t>Nno_Gbx</t>
  </si>
  <si>
    <t>SRRRRTAFTSEQLLELEKEFHSKKYLSLTERSHIANSLKLSEVQVKIWFQNRRAKWKRVK</t>
  </si>
  <si>
    <t>10x_115026:209-388:+</t>
  </si>
  <si>
    <t>Nno_Hhex</t>
  </si>
  <si>
    <t>Nno_Hlx</t>
  </si>
  <si>
    <t>10x_120674:7147-7385:+</t>
  </si>
  <si>
    <t>Nno_IndA/GsxA</t>
  </si>
  <si>
    <t>SKRIRTAFSSVQLLELEREFAANKYLNRLRRIEIATSLSLSEKQVKIWFQNRRVKHKKEE</t>
  </si>
  <si>
    <t>10x_129733:16413-16592:+</t>
  </si>
  <si>
    <t>Nno_IndB/GsxB</t>
  </si>
  <si>
    <t>SKRIRTAFSSVQLLELEREFASNMYLSRLRRIEIATVLSLSEKQVKIWFQNRRVKQKKEE</t>
  </si>
  <si>
    <t>10x_130893:4343-4519:+</t>
  </si>
  <si>
    <t>Nno_Lab</t>
  </si>
  <si>
    <t>10x_138:14517-14696:+</t>
  </si>
  <si>
    <t>Nno_Lbx</t>
  </si>
  <si>
    <t>10x_187:14112-14291:-</t>
  </si>
  <si>
    <t>Nno_Meox</t>
  </si>
  <si>
    <t>CRKERTAFTKQQIKELENEFAHQNYLTRLRRYEIAVSLDLTERQVKVWFQNRRMKWKRTK</t>
  </si>
  <si>
    <t>10x_129589:44899-45139:+</t>
  </si>
  <si>
    <t>Nno_Mnx</t>
  </si>
  <si>
    <t>10x_123114:1269-2348:-</t>
  </si>
  <si>
    <t>Nno_Msx</t>
  </si>
  <si>
    <t>10x_134109:2775-2954:-</t>
  </si>
  <si>
    <t>Nno_Nedx</t>
  </si>
  <si>
    <t>KKRPRTAFTASQIKVLESEFEKNKYLSVSKRMALSKSLKLTETQVQVKVWFQNRRMKWKR</t>
  </si>
  <si>
    <t>10x_119798:2638-2772,10x_129589:45089-45133:+</t>
  </si>
  <si>
    <t>Nno_Nk1</t>
  </si>
  <si>
    <t>10x_133886:13477-13656:+</t>
  </si>
  <si>
    <t>Nno_Nk2.1</t>
  </si>
  <si>
    <t>10x_54:38774-40393:-</t>
  </si>
  <si>
    <t>Nno_Nk2.2</t>
  </si>
  <si>
    <t>10x_125953:4532-4711:+</t>
  </si>
  <si>
    <t>Nno_Nk3</t>
  </si>
  <si>
    <t>10x_127903:6862-7041:+</t>
  </si>
  <si>
    <t>Nno_Nk4</t>
  </si>
  <si>
    <t>KRKPRILFSQYQVYELERRFKQQRYLTAPERENLAQTLKLSSTQVKIWFQNRRYKCKRQR</t>
  </si>
  <si>
    <t>10x_128939:5819-5998:-</t>
  </si>
  <si>
    <t>Nno_Nk5</t>
  </si>
  <si>
    <t>KKKTRTVFSRSQVFQLESTFEMKRYLSSSERAGLAASLHLTETQVKIWFQNRRNKWKRQL</t>
  </si>
  <si>
    <t>10x_130968:9610-9789:+</t>
  </si>
  <si>
    <t>Nno_Nk6</t>
  </si>
  <si>
    <t>10x_133906:20798-40144:-</t>
  </si>
  <si>
    <t>Nno_Nk7</t>
  </si>
  <si>
    <t>KKKARTTFTGRQIFELEKQFEIKKYLSSSERAEMAKLLTVTETQ EAAPTLMREQRILVY</t>
  </si>
  <si>
    <t>10x_131890:2129-2260:+</t>
  </si>
  <si>
    <t>Nno_Noto</t>
  </si>
  <si>
    <t>SKRVRTIFTPEQLERLENEFERQQYMVGPERLYLASSLNLTEAQVKVWFQNRRIKWRKHH</t>
  </si>
  <si>
    <t>10x_134039:31787-32038:+</t>
  </si>
  <si>
    <t>Nno_Pb</t>
  </si>
  <si>
    <t>10x_161253:31584-31763:+</t>
  </si>
  <si>
    <t>10x_161259:6655-6834:+</t>
  </si>
  <si>
    <t>Nno_Ro</t>
  </si>
  <si>
    <t>QRRQRTTFTTEQTLRLEMEFTRNEYISRPRRFELADSLQLTETQIKIWFQNRRAKDKRIE</t>
  </si>
  <si>
    <t>10x_133634:11753-11881:-</t>
  </si>
  <si>
    <t>Nno_Scr</t>
  </si>
  <si>
    <t>NKRQRTSYTRYQTLELEKEFHFNRYLTRRRRIEIAHSLCLTERQIKIWFQNRRMKWKKEH</t>
  </si>
  <si>
    <t>10x_59:50321-50500:+</t>
  </si>
  <si>
    <t>Nno_Tlx</t>
  </si>
  <si>
    <t>RKKPRTSFTRMQICELEKRFHKQKYLASAERASLAKTLKMTDAQVKTWFQNRRTKWR</t>
  </si>
  <si>
    <t>10x_133144:208-375:-</t>
  </si>
  <si>
    <t>Nno_Ubx</t>
  </si>
  <si>
    <t>10x_131629:23667-23807:+</t>
  </si>
  <si>
    <t>Nno_Vax</t>
  </si>
  <si>
    <t>Rim_AbdA</t>
  </si>
  <si>
    <t>PRRRGRQTYTRFQTLELEKEFHFNHYLTRRRRIEIAHALCLTERQIKIWFQNRRMKLKKE</t>
  </si>
  <si>
    <t>10x_122:1801148-1801330:-</t>
  </si>
  <si>
    <t>Rim_AbdB</t>
  </si>
  <si>
    <t>VRKKRKPYSKFQTLELEKEFLFNAYVSKQKRWELARNLNLTERQVKIWFQNRRMKNKKN</t>
  </si>
  <si>
    <t>10x_122:2574623-2574799:-</t>
  </si>
  <si>
    <t>Rim_Abox</t>
  </si>
  <si>
    <t>DRKPRQAYSTKQLERLETEFKVSQVDKYLSVSKRMELSQALNLTEVQIKTWFQNRR</t>
  </si>
  <si>
    <t>10x_122:6592481-6592552:+...10x_304918:2363-2461:-</t>
  </si>
  <si>
    <t>Rim_Antp</t>
  </si>
  <si>
    <t>10x_122:1279152-1279331:-</t>
  </si>
  <si>
    <t>Rim_Barh</t>
  </si>
  <si>
    <t>RKARTAFTDHQLQTLEKNFERQKYLSVQDRMELAASLNLSDTQVKTWYQNRR</t>
  </si>
  <si>
    <t>10x_193801:1421-1576:+</t>
  </si>
  <si>
    <t>10x_193956:1428-1583:+</t>
  </si>
  <si>
    <t>RKARTAFTDHQLQTLEKSFERQKYLSVQDRMELAASLNLSDTQVKTWYQNRR</t>
  </si>
  <si>
    <t>10x_339900:41440-41595:-</t>
  </si>
  <si>
    <t>Rim_Bari</t>
  </si>
  <si>
    <t>PRRRRTAFTHTQLAFLERKFRCQKYLSVADRGDVAEALSLSETQVKTWYQNRR</t>
  </si>
  <si>
    <t>10x_1289:118401-118559:+</t>
  </si>
  <si>
    <t>Rim_Bsx</t>
  </si>
  <si>
    <t>RRKARTVFSDHQLNGLEKRFEAQRYLSTPERVELATALSLSETQVRHIEKKKKNRYDRML</t>
  </si>
  <si>
    <t>10x_569:3666383-3666562:+</t>
  </si>
  <si>
    <t>Rim_Cad/Cdx</t>
  </si>
  <si>
    <t>KDKYRVVYSDLQRLELEKEFHYCKYITIRRKAELAQMLGLSERQVKIWFQNRRAKDRKQQ</t>
  </si>
  <si>
    <t>10x_1353:285331-285510</t>
  </si>
  <si>
    <t>Rim_Dbx</t>
  </si>
  <si>
    <t xml:space="preserve">MLRRAVFSDVQRRELEKRFHIQKYISKPDRKKLAEKLGLKDSQKIWFQNRRMKWRNSK  </t>
  </si>
  <si>
    <t>10x_169:3013174-3034342:-</t>
  </si>
  <si>
    <t>Rim_Dfd</t>
  </si>
  <si>
    <t>10x_122:842136-842315:-</t>
  </si>
  <si>
    <t>Rim_Dlx</t>
  </si>
  <si>
    <t>10x_1257:746657-773595:+</t>
  </si>
  <si>
    <t>Rim_Emx</t>
  </si>
  <si>
    <t>10x_1697:261287-315222:-</t>
  </si>
  <si>
    <t>Rim_En</t>
  </si>
  <si>
    <t>10x_1257:1595919-1596098:+</t>
  </si>
  <si>
    <t>Rim_Evx</t>
  </si>
  <si>
    <t>10x_122:2931331-2931471:+</t>
  </si>
  <si>
    <t>Rim_Ftz</t>
  </si>
  <si>
    <t>Rim_Gbx</t>
  </si>
  <si>
    <t>10x_245:2423058-2423237:+</t>
  </si>
  <si>
    <t>Rim_Hhex</t>
  </si>
  <si>
    <t>RKGGQVRFSTEQTTELERRFEGQKYLTPPERKKLAKVLQLSERQVKTWFQNRRAKWRRLK</t>
  </si>
  <si>
    <t>10x_1231:291934-292205:+</t>
  </si>
  <si>
    <t>Rim_Hlx</t>
  </si>
  <si>
    <t>RSWSRAVFSNLQRKGLEKRFQIQRYITKPDRRQLAATLGLTDAQVKVWFQNRRMKWRHSK</t>
  </si>
  <si>
    <t>10x_337538:67438-68491:+</t>
  </si>
  <si>
    <t>Rim_Hox3</t>
  </si>
  <si>
    <t>PKRARTAYSNSQLVELEKEFHFNRYLCRPRRVEMAALLNLSERQIKIWFQNRRMKWKKEK</t>
  </si>
  <si>
    <t>10x_122:642833-643012:-</t>
  </si>
  <si>
    <t>Rim_Ind/Gsx</t>
  </si>
  <si>
    <t>SKRIRTAFTSRQLLELEREFSANMYLSRLRRIEIATYLNLSEKQVKIWFQNRRVKYKKEG</t>
  </si>
  <si>
    <t>10x_305:1535856-1536035:-</t>
  </si>
  <si>
    <t>Rim_Lab</t>
  </si>
  <si>
    <t>SNAGRTNFTTKQLTELEKEFHFNKYLTRARRIEIASALQLNETQVKIWFQNRRMKQKKRL</t>
  </si>
  <si>
    <t>10x_122:330105-329926:-</t>
  </si>
  <si>
    <t>Rim_Lbx</t>
  </si>
  <si>
    <t>10x_808:755486-755665:-</t>
  </si>
  <si>
    <t>Rim_Meox</t>
  </si>
  <si>
    <t>PRKERTAFTKQQLKALETEFAHHNYVTRLRRYEIAVSLDLTERQVKVWFQNRRMKWKRTK</t>
  </si>
  <si>
    <t>10x_329584:421-777:+</t>
  </si>
  <si>
    <t>Rim_Mnx</t>
  </si>
  <si>
    <t>TRRPRTAFTSQQLLELENQFRNNKYLSRPKRFEVATSLMLTETQVSIVKIWFQNRRMKWK</t>
  </si>
  <si>
    <t xml:space="preserve">10x_518:2005274-2012993:- </t>
  </si>
  <si>
    <t>Rim_Msx</t>
  </si>
  <si>
    <t>10x_513:1073184-1073363:-</t>
  </si>
  <si>
    <t>Rim_Nedx</t>
  </si>
  <si>
    <t xml:space="preserve">KKRPRTAFTASQIKALESEFEKNKYLSVSKRLQLSKALKLTETQVRM </t>
  </si>
  <si>
    <t>10x_398468:2052-2192:-</t>
  </si>
  <si>
    <t>KKRPRTAFTASQIKALESEFEKNKYLSVSKRLQLSKALKLTETQIKIWFQNRRTKWKRKY</t>
  </si>
  <si>
    <t>10x_398468:6002-6142:-...10x_1257:1285222-1285269:+</t>
  </si>
  <si>
    <t>Rim_Nk1</t>
  </si>
  <si>
    <t>10x_924:1108175-1108354:+</t>
  </si>
  <si>
    <t>Rim_Nk2.1</t>
  </si>
  <si>
    <t>10x_507:2267789-2267968:-</t>
  </si>
  <si>
    <t>Rim_Nk2.2</t>
  </si>
  <si>
    <t>KRKRRVLFSKAQTYELERRFRQQRYLSAPEREHLASIIRLTPTQVKIWFQNHRYKTKR</t>
  </si>
  <si>
    <t>10x_507:2516051-2516224:+</t>
  </si>
  <si>
    <t>Rim_Nk3</t>
  </si>
  <si>
    <t>10x_808:214693-214872:-</t>
  </si>
  <si>
    <t>Rim_Nk4</t>
  </si>
  <si>
    <t>KRKPRVLFSQAQVFELERRFKQQRYLSAPEREHLAQMLKLTSTQVKIWFQNRRYKCKRQR</t>
  </si>
  <si>
    <t>10x_1281:308370-308549:+</t>
  </si>
  <si>
    <t>Rim_Nk5</t>
  </si>
  <si>
    <t>10x_546:403689-403868:+</t>
  </si>
  <si>
    <t>Rim_Nk6</t>
  </si>
  <si>
    <t>10x_1146:648744-718340:-</t>
  </si>
  <si>
    <t>Rim_Nk7</t>
  </si>
  <si>
    <t>KKKARTTFTGRQIFELEKQFEIKKYLSSSERAEMAKLLNVTETQVKIWFQNRRTKWKKQD</t>
  </si>
  <si>
    <t>10x_559:864227-967973:-</t>
  </si>
  <si>
    <t>Rim_Noto</t>
  </si>
  <si>
    <t>KRVRTIFTPEQLERLESEFERQQYMVGPERLYLASALNLTEAQVKVWFQNRRIKWRK</t>
  </si>
  <si>
    <t>10x_1695:73658-74741:-</t>
  </si>
  <si>
    <t>Rim_Pb</t>
  </si>
  <si>
    <t>10x_122:429944-430123:-</t>
  </si>
  <si>
    <t>Rim_Ro</t>
  </si>
  <si>
    <t>QRRQRTTFTSEQTLRLELEFQRSEYISRARRCELAERLTLTETQVKIWFQNRRAKDKRIE</t>
  </si>
  <si>
    <t>10x_1232:672284-672463:+</t>
  </si>
  <si>
    <t>Rim_Scr</t>
  </si>
  <si>
    <t>10x_122:945229-945408:-</t>
  </si>
  <si>
    <t>Rim_Tlx</t>
  </si>
  <si>
    <t>RKKPRTSFTRMQICELEKRFHKQKYLASAERANLAKALKMTDAQVKTWFQNRRTKWR</t>
  </si>
  <si>
    <t>10x_808:1857815-1857985:+</t>
  </si>
  <si>
    <t>Rim_Ubx</t>
  </si>
  <si>
    <t>10x_122:1522150-1522329:-</t>
  </si>
  <si>
    <t>Sma_AbdA</t>
  </si>
  <si>
    <t>JH431446:540033-540212:-</t>
  </si>
  <si>
    <t>Sma_AbdB</t>
  </si>
  <si>
    <t>VRKKRKPYSKFQTLELEKEFLFNAYVSKQKRWELARNLNLTERQVKIWFQNRRMKNKKTA</t>
  </si>
  <si>
    <t>JH431446:692523-692702:-</t>
  </si>
  <si>
    <t>Sma_Abox</t>
  </si>
  <si>
    <t>DRKPRQAYSTKQLERLETEFKLDKYLSVSKRMELSQVLNLTEVQIKTWFQNRRTKWKKQV</t>
  </si>
  <si>
    <t>JH431731:98196-98428:-</t>
  </si>
  <si>
    <t>Sma_Antp</t>
  </si>
  <si>
    <t>JH431446:425690-425869:-</t>
  </si>
  <si>
    <t>Sma_Barh</t>
  </si>
  <si>
    <t>PRKARTAFTDHQLQTLEKSFERQKYLSVQDRMELAASLNLTDTQVKTWYQNRRTKWKRQT</t>
  </si>
  <si>
    <t>JH430339:54500-54655:+</t>
  </si>
  <si>
    <t>JH430339:68678-68836:+</t>
  </si>
  <si>
    <t>Sma_Bari</t>
  </si>
  <si>
    <t>PRRRRTAFTHAQLTYLERKFRCQKYLSVADRGDVAETLNLSETQVKTWYQNRRTKWKRQI</t>
  </si>
  <si>
    <t>JH431781:7697-7953:+</t>
  </si>
  <si>
    <t>Sma_Bsx</t>
  </si>
  <si>
    <t>RRKARTVFSDHQLNGLEKRFEAQRYLSTPERVELATALSLSETQVKTWFQNRRMKHKKQM</t>
  </si>
  <si>
    <t>JH431610:20874-21053:-</t>
  </si>
  <si>
    <t>Sma_CadA/CdxA</t>
  </si>
  <si>
    <t>KDKYRVVYSDLQRLELEKEFYVSRYITMKRKAELAQLFGLSERQVKIWFQNRRAKERKQV</t>
  </si>
  <si>
    <t>JH431244:82420-82671:-</t>
  </si>
  <si>
    <t>Sma_CadB/CdxB</t>
  </si>
  <si>
    <t>KDKYRVVYSDIQRLELEKEFHYSRYITIRRKAELAQLLGLSERQVKIWFQNRRAKERKQV</t>
  </si>
  <si>
    <t>JH431896:59601-60189:-</t>
  </si>
  <si>
    <t>Sma_CadC/CdxC</t>
  </si>
  <si>
    <t>KDKYRVVYSDIQRLELEKEFHFSRYITIKRKAELAQHLCLSERQVKIWFQNRRAKDRKQV</t>
  </si>
  <si>
    <t>JH431952:34918-35653:+</t>
  </si>
  <si>
    <t>Sma_Dbx</t>
  </si>
  <si>
    <t>Sma_Dfd</t>
  </si>
  <si>
    <t>PKRQRTAYTRQQILELEKEFHFNRYLTRRRRIEIAHTLCLSERQIKIWFQNRRMKWKKDN</t>
  </si>
  <si>
    <t>Sma_Dlx</t>
  </si>
  <si>
    <t>JH431376:43594-53133:-</t>
  </si>
  <si>
    <t>Sma_Emx</t>
  </si>
  <si>
    <t>JH431792:97715-102246:+</t>
  </si>
  <si>
    <t>Sma_En</t>
  </si>
  <si>
    <t>JH431870:76432-76611:-</t>
  </si>
  <si>
    <t>Sma_Evx</t>
  </si>
  <si>
    <t xml:space="preserve">RRYRTAFSREQVTQLEKEFYRENYVSRPRRCELAAALNLAESTIKVWFQNRRMKDKRQR </t>
  </si>
  <si>
    <t>JH431313:211241-211643:+</t>
  </si>
  <si>
    <t>IRRYRTAFTREQITRLEKEFFRENYVSRPRRCELAAELNLPESTIKVWFQNRRMKDKRQR</t>
  </si>
  <si>
    <t>JH431446:737033-737341:+</t>
  </si>
  <si>
    <t>IRRYRTAFTREQIGRLEKEFYRENYVSRPRRCELAAALNLPESTIKVWFQNRRMKDKRQR</t>
  </si>
  <si>
    <t>JH432147:227006-227614:-</t>
  </si>
  <si>
    <t>Sma_Ftz</t>
  </si>
  <si>
    <t>PKRTRQTYTRFQTLELEKEFHFNRYLTRRRRIEIAHALGLTERQIKIWFQNRRMKAKKEN</t>
  </si>
  <si>
    <t>JH431446:380767-380946:-</t>
  </si>
  <si>
    <t>Sma_Gbx</t>
  </si>
  <si>
    <t>JH431477:283554-283733:-</t>
  </si>
  <si>
    <t>Sma_Hhex</t>
  </si>
  <si>
    <t>RKGGQVRFSSDQTAELERKFDEQKYLTPPERRKLAKILRLSERQVKTWFQNRRAKWRRLK</t>
  </si>
  <si>
    <t>JH430212:215618-215797:-</t>
  </si>
  <si>
    <t>Sma_Hlx</t>
  </si>
  <si>
    <t>JH431071:181203-182094:-</t>
  </si>
  <si>
    <t>Sma_Hox3A</t>
  </si>
  <si>
    <t>NKRSRTAYTQSQLLELEKEFHFNRYLCRPRRLELASLLNLTERQIKIWFQNRRMKIKKIK</t>
  </si>
  <si>
    <t>JH431820:533228-533407:-</t>
  </si>
  <si>
    <t>Sma_Hox3B</t>
  </si>
  <si>
    <t>NKRSRTAYTQSQLVELEKEFHFNRYLCRPRRVELASMLNLTERQIKIWFQNRRMKNKKIK</t>
  </si>
  <si>
    <t>Sma_IndA/GsxA</t>
  </si>
  <si>
    <t>SKRIRTAFTSRQLLELEREFASNMYLSRLRRIEIATYLNLSEKQVKIWFQNRRVKYKKEG</t>
  </si>
  <si>
    <t>AFFK01020810:23348-23527:+</t>
  </si>
  <si>
    <t>Sma_IndB/GsxB</t>
  </si>
  <si>
    <t>SKRIRTAFTSRQLLELEREFAINIYLSRLRRIEIATYLNLSEKQVKIWFQNRRVKYKKED</t>
  </si>
  <si>
    <t>JH431792:114296-114475:+</t>
  </si>
  <si>
    <t>Sma_Lab</t>
  </si>
  <si>
    <t>NISGRTNFTTKQLTELEKEFHFNKYLTRARRIEIASALQLNEVQVKIWFQNRRMKQKKRI</t>
  </si>
  <si>
    <t>JH431446:281718-281897:-</t>
  </si>
  <si>
    <t>Sma_Lbx</t>
  </si>
  <si>
    <t>Sma_Meox</t>
  </si>
  <si>
    <t>PRKERTAFTKNQLKELESEFSHNNYLTRLRRYEIAVSLDLTERQVKVWFQNRRMKWKRTK</t>
  </si>
  <si>
    <t>JH431870:27586-27915:+</t>
  </si>
  <si>
    <t>Sma_Mnx</t>
  </si>
  <si>
    <t>Sma_Msx</t>
  </si>
  <si>
    <t>JH431607:245327-245506:-</t>
  </si>
  <si>
    <t>Sma_Nedx</t>
  </si>
  <si>
    <t>KKRPRTAFTAAQIKALETEFERNKYLSVSKRLLLSKSLKLTETQIKIWFQNRRTKWKRKY</t>
  </si>
  <si>
    <t>JH431734:670097-671328:-</t>
  </si>
  <si>
    <t>Sma_Nk1</t>
  </si>
  <si>
    <t>JH431607:146974-147153:-</t>
  </si>
  <si>
    <t>Sma_Nk2.1</t>
  </si>
  <si>
    <t>JH432107:387622-387801:-</t>
  </si>
  <si>
    <t>Sma_Nk2.2</t>
  </si>
  <si>
    <t>KRKRRVLFSKAQTYELERRFRQQRYLSAPEREHLASIIRLTPTQVKIWFQNHRYKTKRSR</t>
  </si>
  <si>
    <t>JH432116:471063-471242:+</t>
  </si>
  <si>
    <t>JH432205:93199-93378:-</t>
  </si>
  <si>
    <t>Sma_Nk3</t>
  </si>
  <si>
    <t>JH431574:20826-21005:-</t>
  </si>
  <si>
    <t>Sma_Nk4</t>
  </si>
  <si>
    <t>KRKPRILFSQAQVYELERRFKQQRYLSAPEREHLAQMLKLTSTQVKIWFQNRRYKCKRQR</t>
  </si>
  <si>
    <t>JH431574:9091-9270:+</t>
  </si>
  <si>
    <t>Sma_Nk5</t>
  </si>
  <si>
    <t>QKKTRTVFSRHQVFQLESTFEMKRYLSSSERAALASSLHLTETQVKIWFQNRRNKWKRQV</t>
  </si>
  <si>
    <t>JH431627:85978-86157:+</t>
  </si>
  <si>
    <t>Sma_Nk6</t>
  </si>
  <si>
    <t>JH431944:237769-246467:+</t>
  </si>
  <si>
    <t>Sma_Nk7</t>
  </si>
  <si>
    <t>JH431226:30887-38079:-</t>
  </si>
  <si>
    <t>Sma_Noto</t>
  </si>
  <si>
    <t>KRIRTAFTVKQMKKLEDTFERVQYMVGEERKELAASLGLSDVQVKVWFQNRRIKWRK</t>
  </si>
  <si>
    <t>JH431778:21328-21498:-</t>
  </si>
  <si>
    <t>Sma_Pb</t>
  </si>
  <si>
    <t>JH431446:294683-294862:-</t>
  </si>
  <si>
    <t>Sma_Ro</t>
  </si>
  <si>
    <t>QRRQRTTFTSEQTLRLELEFQRNEYISRAKRYELAERLLLTETQVKIWFQNRRAKDKRIE</t>
  </si>
  <si>
    <t>JH431646:59884-60063:-</t>
  </si>
  <si>
    <t>Sma_Scr</t>
  </si>
  <si>
    <t>TKRQRTSYTRYQTLELEKEFHFNRYLTRRRRIEIAHALCLSERQIKIWFQNRRMKWKKEH</t>
  </si>
  <si>
    <t>JH431446:373668-373847:-</t>
  </si>
  <si>
    <t>Sma_Tlx</t>
  </si>
  <si>
    <t>RKKPRTSFTRMQICELEKRFHKQKYLASAERASLAKALKMTDAQVKTWFQNRRTKWRRQT</t>
  </si>
  <si>
    <t>JH432058:3341-3511:-</t>
  </si>
  <si>
    <t>Sma_Ubx</t>
  </si>
  <si>
    <t>JH431446:483788-483967:-</t>
  </si>
  <si>
    <t>Sma_Vax</t>
  </si>
  <si>
    <t>PKRSRTTFSTEQLNHLEDEFQRNQYLAGRDRSQLADKLGLSETQIKVWFQNRRTKHKREK</t>
  </si>
  <si>
    <t>JH431574:106372-106621:+</t>
  </si>
  <si>
    <t>PKRSRTTFSTEQLNHLEDEFQRNQYLAGRDRSQLADTLGLSETQIKVWFQNRRTKHKREK</t>
  </si>
  <si>
    <t>JH431742:171623-171872 :-</t>
  </si>
  <si>
    <t>Tco_AbdA</t>
  </si>
  <si>
    <t>Scaffold_4228:16030697_-3</t>
  </si>
  <si>
    <t>Tco_AbdB</t>
  </si>
  <si>
    <t>Scaffold_4228:16570759_-1</t>
  </si>
  <si>
    <t>Tco_Abox</t>
  </si>
  <si>
    <t>DRKPRQAYSSKQLERLEAEFKVDKYLSVSKRMELSQALTLTEVQIKTWFQNRRTKWKKQM</t>
  </si>
  <si>
    <t>Scaffold_4228:9807609-9806406:-</t>
  </si>
  <si>
    <t>Tco_Antp</t>
  </si>
  <si>
    <t>Scaffold_4228:15668256_-2</t>
  </si>
  <si>
    <t>Tco_Barh</t>
  </si>
  <si>
    <t>QRKARTAFSDHQLQTLEKNFERQKYLSVQDRMELAASLNLTDTQVKTWYQNRRTKWKRQT</t>
  </si>
  <si>
    <t>Scaffold_9389:20500253-20500411:-</t>
  </si>
  <si>
    <t>Scaffold_9389:20599897-20600055:-</t>
  </si>
  <si>
    <t>Tco_Bari</t>
  </si>
  <si>
    <t>PRRRRTAFTHAQLAYLERKFRIQKYLSVADRGDVAEALNLSETQVKTWYQNRRTKWKRQN</t>
  </si>
  <si>
    <t>Scaffold_9389:15990931-15991089:+</t>
  </si>
  <si>
    <t>Tco_Bsx</t>
  </si>
  <si>
    <t>RRKARTVFSDQQLNGLEKRFETQRYLSTPERVELASALSLSETQVKTWFQNRRMKHKKQL</t>
  </si>
  <si>
    <t>Scaffold_9089:34736045-34736621:+</t>
  </si>
  <si>
    <t>Tco_Cad/Cdx</t>
  </si>
  <si>
    <t>KDKYRVVYSDHQRLELEKEFHYSRYITIRRKAELAQMLGLSERQVKIWFQNRRAKERKQG</t>
  </si>
  <si>
    <t>Scaffold_1043:2202253_-1_+_2201116_-1</t>
  </si>
  <si>
    <t>Tco_Dbx</t>
  </si>
  <si>
    <t>Scaffold_1043:62011464-62053061:-</t>
  </si>
  <si>
    <t>Tco_Dfd</t>
  </si>
  <si>
    <t>SKRQRTAYTRQQILELEKEFHFNRYLTRRRRIEIAHSLCLSERQIKIWFQNRRMKWKKDN</t>
  </si>
  <si>
    <t>Scaffold_4228:15422878_-1</t>
  </si>
  <si>
    <t>Tco_Dlx</t>
  </si>
  <si>
    <t>Scaffold_5748:8076113-8105581:-</t>
  </si>
  <si>
    <t>Tco_Emx</t>
  </si>
  <si>
    <t>PKRIRTAFSPSQLLKLEHAFEKNHYVVGAERKHLAQTLSLTETQVKVWFQNRRTKHKRLK</t>
  </si>
  <si>
    <t>Scaffold_5748:8105435-8105581:-</t>
  </si>
  <si>
    <t>Tco_En</t>
  </si>
  <si>
    <t>Scaffold_4228:19876075-19876254:-</t>
  </si>
  <si>
    <t>Tco_Evx</t>
  </si>
  <si>
    <t>IRRYRTAFTREQIARLEKEFYRENYVSRPRRCELAATLNLPESTIKVWFQNRRMKDKRQR</t>
  </si>
  <si>
    <t>Scaffold_4228:16752892-16760698:+</t>
  </si>
  <si>
    <t>Tco_Ftz</t>
  </si>
  <si>
    <t>PKRTRQTYSRYQTLELEKEFHFNRYLTRRRRIEIAHSLSLTERQIKIWFQNRRMKAKKEL</t>
  </si>
  <si>
    <t>Scaffold_4228:15540292_-1</t>
  </si>
  <si>
    <t>Tco_Gbx</t>
  </si>
  <si>
    <t>SRRRRTAFTSEQLLELEKEFHSKKYLSLTERSQIANTLKLSEVQVKIWFQNRRAKWKRVK</t>
  </si>
  <si>
    <t>Scaffold_4228:17748717-17748896:-</t>
  </si>
  <si>
    <t>Tco_Hhex</t>
  </si>
  <si>
    <t>RKGGQVRFSNDQTTELERRFETQKYLTPPERKKLAKLLRLSERQVKTWFQNRRAKWRRLK</t>
  </si>
  <si>
    <t>Scaffold_9389:21228357-21228627:+</t>
  </si>
  <si>
    <t>Tco_Hlx</t>
  </si>
  <si>
    <t>RSWSRAVFSNLQRKGLEKRFQMQKYITKPDRRQLAATLGLTDAQVKVWFQNRRMKWRHSK</t>
  </si>
  <si>
    <t>Scaffold_6181:17525152-17525909:-</t>
  </si>
  <si>
    <t>Tco_Hox3A</t>
  </si>
  <si>
    <t>FKRARTAYTSSQLVELEKEFHFNRYLCRPRRMEMAKMLHLTERQIKIWFQNRRMKLKKGQ</t>
  </si>
  <si>
    <t>Scaffold_8946:46239_-1</t>
  </si>
  <si>
    <t>Tco_Hox3B</t>
  </si>
  <si>
    <t>Scaffold_8946:86430_+3</t>
  </si>
  <si>
    <t>Tco_Ind/Gsx</t>
  </si>
  <si>
    <t>SKRIRTAFTSTQLLELEREFTSNMYLSRLRRIEIATYLNLSEKQVKIWFQNRRVKYKKEG</t>
  </si>
  <si>
    <t>Scaffold_1043:12564947_-3</t>
  </si>
  <si>
    <t>Tco_Lab</t>
  </si>
  <si>
    <t>Scaffold_4228:15286563_-2</t>
  </si>
  <si>
    <t>Tco_Lbx</t>
  </si>
  <si>
    <t>Scaffold_5748:11048230-11048409:+</t>
  </si>
  <si>
    <t>Tco_Meox</t>
  </si>
  <si>
    <t xml:space="preserve">RKERTAFTKHQIRELENEFSHHNYLTRLRRYEIAVSLDLTERQVKVWFQNRRMKWKRTK </t>
  </si>
  <si>
    <t>Scaffold_4228:12637647-12637778:-</t>
  </si>
  <si>
    <t>Tco_Mnx</t>
  </si>
  <si>
    <t>Scaffold_4228:20824628-20825275:+</t>
  </si>
  <si>
    <t>Tco_Msx</t>
  </si>
  <si>
    <t>Scaffold_5748:10686036-10686215:-</t>
  </si>
  <si>
    <t>Tco_Nedx</t>
  </si>
  <si>
    <t>KKRPRTAFTATQIKVLESEFEKNKYLSVSKRMQLSKTLKLTETQIKIWFQNRRTKWKRKY</t>
  </si>
  <si>
    <t>Scaffold_4228:20034217-20035442:-</t>
  </si>
  <si>
    <t>Tco_Nk1</t>
  </si>
  <si>
    <t>Scaffold_9389:21714645-21714824:+</t>
  </si>
  <si>
    <t>Tco_Nk2.1</t>
  </si>
  <si>
    <t>Scaffold_5748:14597237-14597416:+</t>
  </si>
  <si>
    <t>Tco_Nk2.2</t>
  </si>
  <si>
    <t>Scaffold_5748:14505589-14505768:-</t>
  </si>
  <si>
    <t>Tco_Nk3</t>
  </si>
  <si>
    <t>Scaffold_5748:10897203-10897382:-</t>
  </si>
  <si>
    <t>Tco_Nk4</t>
  </si>
  <si>
    <t>Scaffold_5748:10825984-10826163:-</t>
  </si>
  <si>
    <t>Tco_Nk5</t>
  </si>
  <si>
    <t>Scaffold_9389:21545180-21545359:+</t>
  </si>
  <si>
    <t>Tco_Nk6</t>
  </si>
  <si>
    <t>Scaffold_5748:11540215-11570345:+</t>
  </si>
  <si>
    <t>Tco_Nk7</t>
  </si>
  <si>
    <t>KKKARTTFTGRQIFELEKQFEIKKYLSSSERADMAKLLNVTETQVKIWFQNRRTKWKKQD</t>
  </si>
  <si>
    <t>Scaffold_5748:11371540-11436538:+</t>
  </si>
  <si>
    <t>Tco_Noto</t>
  </si>
  <si>
    <t>SKRVRTIFTPEQLERLENEFERQQYMVGPERLYLAASLNLTEAQANKVTWISSEQSRIDN</t>
  </si>
  <si>
    <t>Scaffold_9389:11132491-11135625:+</t>
  </si>
  <si>
    <t>Tco_Pb</t>
  </si>
  <si>
    <t>Scaffold_4228:15324839_-3</t>
  </si>
  <si>
    <t>Tco_Ro</t>
  </si>
  <si>
    <t>QRRQRTTFSTDQTLRLEMEYSRNEYISRPRRYELADTLELTETQIKIWFQNRRAKDKRIE</t>
  </si>
  <si>
    <t>Scaffold_4228:13296627-13296806:-</t>
  </si>
  <si>
    <t>Tco_Scr</t>
  </si>
  <si>
    <t>TKRQRTSYTRYQTLELEKEFHFNRYLTRRRRIEIAHSLCLTERQIKIWFQNRRMKWKKEH</t>
  </si>
  <si>
    <t>Scaffold_4228:15499607_-3</t>
  </si>
  <si>
    <t>Tco_Tlx</t>
  </si>
  <si>
    <t>Scaffold_5748:11164268-11164438:+</t>
  </si>
  <si>
    <t>Tco_Ubx</t>
  </si>
  <si>
    <t>Scaffold_4228:15870682_-1</t>
  </si>
  <si>
    <t>Tco_Vax</t>
  </si>
  <si>
    <t>PKRARTTFTDIQIKLLEEEFQRNQYLIGHDRINLAHRLGLSEIQVKVWFQNRRTKHKRDK</t>
  </si>
  <si>
    <t>Scaffold_5748:4000214-4003843:+</t>
  </si>
  <si>
    <t>Ttu_AbdA</t>
  </si>
  <si>
    <t>ScORjMK_116994:164686934-164687113:-</t>
  </si>
  <si>
    <t>Ttu_AbdB</t>
  </si>
  <si>
    <t>ScORjMK_116994:165634567-165634746:-</t>
  </si>
  <si>
    <t>Ttu_Abox</t>
  </si>
  <si>
    <t>DRKPRQAYSTKQLERLEAEFKVDKYLSVSKRMELSQALNLSEVQIKTWFQNRR</t>
  </si>
  <si>
    <t>ScORjMK_34470:3062-5363:-</t>
  </si>
  <si>
    <t>MDVNLRLKNTFTSITAIKRRIVDKYLSVSKRMELSQALNLTEVQIKTWFQNRRTKWKKQI</t>
  </si>
  <si>
    <t>ScORjMK_116994:147955565-147960714:+</t>
  </si>
  <si>
    <t>Ttu_Antp</t>
  </si>
  <si>
    <t>ScORjMK_116994:164039876-164040055:-</t>
  </si>
  <si>
    <t>Ttu_Barh</t>
  </si>
  <si>
    <t>PRKARTAFTDHQLQTLEKSFERQKYLSVQDRMELAASLNLTDTQVKTWYQNRRNPDLTMT</t>
  </si>
  <si>
    <t>ScORjMK_7:50656794-50656952:+</t>
  </si>
  <si>
    <t xml:space="preserve">RKARTAFTDHQLQTLEKSFERQKYLSVQDRMELAASLNLTDTQVKTWYQNRRTKWKRQT </t>
  </si>
  <si>
    <t>ScORjMK_7:50897446-50897601:+</t>
  </si>
  <si>
    <t>Ttu_Bari</t>
  </si>
  <si>
    <t>PRRRRTAFTHAQLAYLERKFRCQKYLSVADRSDVAEALNLSETQVKTWYQNRRTKWKRQI</t>
  </si>
  <si>
    <t>ScORjMK_110452:302213731-302213889:+</t>
  </si>
  <si>
    <t>Ttu_Bsx</t>
  </si>
  <si>
    <t>RRKARTVFSDQQLNGLEKRFEAQRYLSTPERVELATALSLSETQVKTWFQNRRMKHKKQL</t>
  </si>
  <si>
    <t>ScORjMK_48104:31240561-31242588:+</t>
  </si>
  <si>
    <t>Ttu_Cad/Cdx</t>
  </si>
  <si>
    <t>KDKYRVVYSDHQRLELEKEFHYSRYITIRRKSELAQMLGLSERQVNSWFLLRKSSYSGFF</t>
  </si>
  <si>
    <t>ScORjMK_1:147219736-147219915:-</t>
  </si>
  <si>
    <t>Ttu_Dbx</t>
  </si>
  <si>
    <t>MLRRAVFSDIQRRELEKRFHIQKYISKPDRKKLAEKLGLKDSQKIWFQNRRMKWRNSK</t>
  </si>
  <si>
    <t>ScORjMK_110452:122223850-122250323:-</t>
  </si>
  <si>
    <t>Ttu_Dfd</t>
  </si>
  <si>
    <t>ScORjMK_116994:163397314-163397493:-</t>
  </si>
  <si>
    <t>Ttu_Dlx</t>
  </si>
  <si>
    <t>ScORjMK_94551:35385123-35443472:+</t>
  </si>
  <si>
    <t>Ttu_Emx</t>
  </si>
  <si>
    <t>ScORjMK_1:052479198-052512650:+</t>
  </si>
  <si>
    <t>Ttu_En</t>
  </si>
  <si>
    <t>ScORjMK_72212:44480796-44480975:-</t>
  </si>
  <si>
    <t>Ttu_Evx</t>
  </si>
  <si>
    <t>ScORjMK_116994:166457576-166461484:+</t>
  </si>
  <si>
    <t>Ttu_Ftz</t>
  </si>
  <si>
    <t>ScORjMK_116994:163551979-163552158:-</t>
  </si>
  <si>
    <t>Ttu_Gbx</t>
  </si>
  <si>
    <t>SRRRRTAFTSEQLLELEKEFHSKKYLSLTERSHIAHSLKLSEVQVKIWFQNRRAKWKRVK</t>
  </si>
  <si>
    <t>ScORjMK_72212:26836131-26836310:-</t>
  </si>
  <si>
    <t>Ttu_Hhex</t>
  </si>
  <si>
    <t>RKGGQVRFSTDQTTELERKFENQKYLTPPERKKLAKLLQLSERQVKTWFQNRRAKWRRLK</t>
  </si>
  <si>
    <t>ScORjMK_68253:93411695-93417408:-</t>
  </si>
  <si>
    <t>Ttu_Hlx</t>
  </si>
  <si>
    <t>RSWSRAVFSSLQRKGLEKRFQIQKYITKPDRRQLAATLGLKDAQVKVWFQNRRMKWRHSK</t>
  </si>
  <si>
    <t>ScORjMK_122366:50506982-50508985:-</t>
  </si>
  <si>
    <t>Ttu_Hox3</t>
  </si>
  <si>
    <t>NKRPRTAYTTAQLVELEKEFHYNRYLCRPRRIEMAALLNLTERQIKIWFQNRRMKFKKEQ</t>
  </si>
  <si>
    <t>ScORjMK_116994:163133607-163133786:-</t>
  </si>
  <si>
    <t>Ttu_Ind/Gsx</t>
  </si>
  <si>
    <t>SKRIRTAFTSRQLLELEREFSSNMYLSRLRRIEIATYLNLSEKQVKIWFQNRRVKYKKEG</t>
  </si>
  <si>
    <t>ScORjMK_118289:52145288-52145467:-</t>
  </si>
  <si>
    <t>Ttu_Lab</t>
  </si>
  <si>
    <t>SNSGRTNFSTKQLTELEKEFHFNKYLTRARRIEIANALELNETQVKIWFQNRRMKQKKRM</t>
  </si>
  <si>
    <t>ScORjMK_116994:162592240-162594516:+</t>
  </si>
  <si>
    <t>Ttu_Lbx</t>
  </si>
  <si>
    <t>ScORjMK_1:062260580-062260759:-</t>
  </si>
  <si>
    <t>Ttu_Meox</t>
  </si>
  <si>
    <t>PRKERTAFTKHQLRELENEFTHHNYLTRLRRYEIAVALDLTERQVKVWFQNRRMKWKRTK</t>
  </si>
  <si>
    <t>ScORjMK_118289:06409551-06415326:+</t>
  </si>
  <si>
    <t>Ttu_Mnx</t>
  </si>
  <si>
    <t>ScORjMK_118289:15842184-15844599:+</t>
  </si>
  <si>
    <t>Ttu_Msx</t>
  </si>
  <si>
    <t>ScORjMK_1:063039282-063039461:+</t>
  </si>
  <si>
    <t>Ttu_Nedx</t>
  </si>
  <si>
    <t>KKRPRTAFTANQIKALETEFEKNKYLSVSKRLQLSKALKLTETQVQIKIWFQNRRTKWKR</t>
  </si>
  <si>
    <t>ScORjMK_94551:36092185-36106903:+</t>
  </si>
  <si>
    <t>Ttu_Nk1</t>
  </si>
  <si>
    <t>ScORjMK_1:051255198-051255377:+</t>
  </si>
  <si>
    <t>Ttu_Nk2.1</t>
  </si>
  <si>
    <t>ScORjMK_116994:015433853-015434032:-</t>
  </si>
  <si>
    <t>Ttu_Nk2.2</t>
  </si>
  <si>
    <t>ScORjMK_116994:056171934-056172113:+</t>
  </si>
  <si>
    <t>Ttu_Nk3</t>
  </si>
  <si>
    <t>ScORjMK_1:062601630-062601809:+</t>
  </si>
  <si>
    <t>Ttu_Nk4</t>
  </si>
  <si>
    <t>ScORjMK_1:062730837-062731016:-</t>
  </si>
  <si>
    <t>Ttu_Nk5</t>
  </si>
  <si>
    <t>KKKTRTVFSRSQVFQLESTFDIKRYLSSSERAGLAASLHLTETQVKIWFQNRRNKWKRQL</t>
  </si>
  <si>
    <t>ScORjMK_1:050647130-050647309:-</t>
  </si>
  <si>
    <t>Ttu_Nk6</t>
  </si>
  <si>
    <t>ScORjMK_1:061446309-061480377:-</t>
  </si>
  <si>
    <t>Ttu_Nk7</t>
  </si>
  <si>
    <t>ScORjMK_1:060778441-060872958:+</t>
  </si>
  <si>
    <t>Ttu_Noto</t>
  </si>
  <si>
    <t xml:space="preserve">SKRVRTIFTPEQLERLESEFERQQYMVGPERLYLASALNLTEAQVKVWFQNRRIKWRKQ </t>
  </si>
  <si>
    <t>ScORjMK_1:051744121-051748226:+</t>
  </si>
  <si>
    <t>Ttu_Pb</t>
  </si>
  <si>
    <t>Ttu_Ro</t>
  </si>
  <si>
    <t>ScORjMK_110452:359909582-359909761:+</t>
  </si>
  <si>
    <t>Ttu_Scr</t>
  </si>
  <si>
    <t>ScORjMK_116994:163534480-163534659:-</t>
  </si>
  <si>
    <t>Ttu_Tlx</t>
  </si>
  <si>
    <t>RKKPRTSFTRMQICELEKRFHKQKYLASAERASLAKALKMTDAQVKTWFQNRRTKWR*DI</t>
  </si>
  <si>
    <t>ScORjMK_1:061910921-061911100:-</t>
  </si>
  <si>
    <t>Ttu_Ubx</t>
  </si>
  <si>
    <t>ScORjMK_116994:164273740-164273919:-</t>
  </si>
  <si>
    <t>Ttu_Vax</t>
  </si>
  <si>
    <t>PKRSRTTFSTEQLHQLEVEFQRNPYLVGSQRINLAKKLQLSESQVKVWFQNRRTKYKRDQ</t>
  </si>
  <si>
    <t>ScORjMK_1:055127542-055127951:+</t>
  </si>
  <si>
    <t>gene</t>
  </si>
  <si>
    <t>chr</t>
  </si>
  <si>
    <t>start</t>
  </si>
  <si>
    <t>end</t>
  </si>
  <si>
    <t>strand</t>
  </si>
  <si>
    <t>species</t>
  </si>
  <si>
    <t>genetype</t>
  </si>
  <si>
    <t>OGname</t>
  </si>
  <si>
    <t>start1</t>
  </si>
  <si>
    <t>end1</t>
  </si>
  <si>
    <t>specieschr</t>
  </si>
  <si>
    <t>Lni_014197-T1</t>
  </si>
  <si>
    <t>10x_434605</t>
  </si>
  <si>
    <t>-</t>
  </si>
  <si>
    <t>HGT(WP_189008864.1)</t>
  </si>
  <si>
    <t>NA</t>
  </si>
  <si>
    <t>Lni_015335-T1</t>
  </si>
  <si>
    <t>10x_488805</t>
  </si>
  <si>
    <t>Lni_048203-T1</t>
  </si>
  <si>
    <t>10x_742323</t>
  </si>
  <si>
    <t>+</t>
  </si>
  <si>
    <t>Lni_049859-T1</t>
  </si>
  <si>
    <t>10x_744706</t>
  </si>
  <si>
    <t>Rim_047081-T1</t>
  </si>
  <si>
    <t>10x_553</t>
  </si>
  <si>
    <t>OrthogroupB</t>
  </si>
  <si>
    <t>Rim_047082-T1</t>
  </si>
  <si>
    <t>OrthogroupC</t>
  </si>
  <si>
    <t>Rim_047083-T1</t>
  </si>
  <si>
    <t>OrthogroupD</t>
  </si>
  <si>
    <t>Rim_047084-T1</t>
  </si>
  <si>
    <t>OrthogroupE</t>
  </si>
  <si>
    <t>Rim_047085-T1</t>
  </si>
  <si>
    <t>Rim_047086-T1</t>
  </si>
  <si>
    <t>OrthogroupF</t>
  </si>
  <si>
    <t>Rim_047087-T1</t>
  </si>
  <si>
    <t>Rim_047088-T1</t>
  </si>
  <si>
    <t>OrthogroupG</t>
  </si>
  <si>
    <t>Rim_047089-T1</t>
  </si>
  <si>
    <t>OrthogroupH</t>
  </si>
  <si>
    <t>Rim_047090-T1</t>
  </si>
  <si>
    <t>Unique gene</t>
  </si>
  <si>
    <t>SMAR002720-RA</t>
  </si>
  <si>
    <t>JH431229</t>
  </si>
  <si>
    <t>SMAR002722-RA</t>
  </si>
  <si>
    <t>SMAR002723-RA</t>
  </si>
  <si>
    <t>SMAR002724-RA</t>
  </si>
  <si>
    <t>SMAR002725-RA</t>
  </si>
  <si>
    <t>SMAR002726-RA</t>
  </si>
  <si>
    <t>SMAR002727-RA</t>
  </si>
  <si>
    <t>OrthogroupA</t>
  </si>
  <si>
    <t>SMAR002729-RA</t>
  </si>
  <si>
    <t>SMAR006307-RA</t>
  </si>
  <si>
    <t>JH431684</t>
  </si>
  <si>
    <t>SMAR006308-RA</t>
  </si>
  <si>
    <t>SMAR006310-RA</t>
  </si>
  <si>
    <t>SMAR014988-RA</t>
  </si>
  <si>
    <t>SMAR015584-RA</t>
  </si>
  <si>
    <t>Ttu_017634-T1</t>
  </si>
  <si>
    <t>ScORjMK_122366</t>
  </si>
  <si>
    <t>Ttu_017635-T1</t>
  </si>
  <si>
    <t>Ttu_017636-T1</t>
  </si>
  <si>
    <t>Ttu_017637-T1</t>
  </si>
  <si>
    <t>Ttu_017638-T1</t>
  </si>
  <si>
    <t>Ttu_017639-T1</t>
  </si>
  <si>
    <t>Ttu_017640-T1</t>
  </si>
  <si>
    <t>Ttu_017641-T1</t>
  </si>
  <si>
    <t>Ttu_017642-T1</t>
  </si>
  <si>
    <t>Ttu_017643-T1</t>
  </si>
  <si>
    <t>Ttu_017644-T1</t>
  </si>
  <si>
    <t>Ttu_017646-T1</t>
  </si>
  <si>
    <t>Ttu_017648-T1</t>
  </si>
  <si>
    <t>Lni_036013-T1</t>
  </si>
  <si>
    <t>10x_719517</t>
  </si>
  <si>
    <t>HGT(WP_146884959.1)</t>
  </si>
  <si>
    <t>Lni_059015-T1</t>
  </si>
  <si>
    <t>10x_754571</t>
  </si>
  <si>
    <t>Lni_068185-T1</t>
  </si>
  <si>
    <t>10x_764024</t>
  </si>
  <si>
    <t>SMAR010158-RA</t>
  </si>
  <si>
    <t>JH431968</t>
  </si>
  <si>
    <t>SMAR010159-RA</t>
  </si>
  <si>
    <t>SMAR010160-RA</t>
  </si>
  <si>
    <t>SMAR010161-RA</t>
  </si>
  <si>
    <t>SMAR010162-RA</t>
  </si>
  <si>
    <t>SMAR010163-RA</t>
  </si>
  <si>
    <t>SMAR010164-RA</t>
  </si>
  <si>
    <t>SMAR010165-RA</t>
  </si>
  <si>
    <t>SMAR010166-RA</t>
  </si>
  <si>
    <t>SMAR010167-RA</t>
  </si>
  <si>
    <t>SMAR013595-RA</t>
  </si>
  <si>
    <t>SMAR013994-RA</t>
  </si>
  <si>
    <t>Lni_033521-T1</t>
  </si>
  <si>
    <t>10x_711991</t>
  </si>
  <si>
    <t>Lni_033522-T1</t>
  </si>
  <si>
    <t>HGT(WP_096595152.1)</t>
  </si>
  <si>
    <t>Lni_058713-T1</t>
  </si>
  <si>
    <t>10x_754290</t>
  </si>
  <si>
    <t>Lni_058714-T1</t>
  </si>
  <si>
    <t>Rim_003161-T1</t>
  </si>
  <si>
    <t>10x_1295</t>
  </si>
  <si>
    <t>Rim_003161-T2</t>
  </si>
  <si>
    <t>Rim_003161-T3</t>
  </si>
  <si>
    <t>Rim_003162-T1</t>
  </si>
  <si>
    <t>Rim_003164-T2</t>
  </si>
  <si>
    <t>Rim_003165-T1</t>
  </si>
  <si>
    <t>Rim_003167-T1</t>
  </si>
  <si>
    <t>Rim_003170-T1</t>
  </si>
  <si>
    <t>Rim_003171-T1</t>
  </si>
  <si>
    <t>Rim_003173-T1</t>
  </si>
  <si>
    <t>Rim_003174-T1</t>
  </si>
  <si>
    <t>Ttu_043168-T1</t>
  </si>
  <si>
    <t>ScORjMK_72788</t>
  </si>
  <si>
    <t>Ttu_043170-T1</t>
  </si>
  <si>
    <t>Ttu_043171-T1</t>
  </si>
  <si>
    <t>Ttu_043177-T1</t>
  </si>
  <si>
    <t>Ttu_043178-T1</t>
  </si>
  <si>
    <t>Ttu_043180-T1</t>
  </si>
  <si>
    <t>Ttu_043181-T1</t>
  </si>
  <si>
    <t>Ttu_043182-T1</t>
  </si>
  <si>
    <t>Ttu_043199-T1</t>
  </si>
  <si>
    <t>Ttu_043201-T1</t>
  </si>
  <si>
    <t>Ttu_043205-T1</t>
  </si>
  <si>
    <t>Hho_003018-T1</t>
  </si>
  <si>
    <t>SczTNLB_2740</t>
  </si>
  <si>
    <t>Hho_003019-T1</t>
  </si>
  <si>
    <t>Hho_003020-T1</t>
  </si>
  <si>
    <t>Hho_003021-T1</t>
  </si>
  <si>
    <t>Hho_003022-T1</t>
  </si>
  <si>
    <t>Hho_003023-T1</t>
  </si>
  <si>
    <t>HGT(AQQ75061.1)</t>
  </si>
  <si>
    <t>Hho_003024-T1</t>
  </si>
  <si>
    <t>Hho_003027-T1</t>
  </si>
  <si>
    <t>Hho_003028-T1</t>
  </si>
  <si>
    <t>Hho_003029-T1</t>
  </si>
  <si>
    <t>Hho_003030-T1</t>
  </si>
  <si>
    <t>Hho_003031-T1</t>
  </si>
  <si>
    <t>Hho_003032-T1</t>
  </si>
  <si>
    <t>Hho_003033-T1</t>
  </si>
  <si>
    <t>Hho_003784-T1</t>
  </si>
  <si>
    <t>Hho_003785-T1</t>
  </si>
  <si>
    <t>Hho_003786-T1</t>
  </si>
  <si>
    <t>Hho_003787-T1</t>
  </si>
  <si>
    <t>Hho_003788-T1</t>
  </si>
  <si>
    <t>Hho_003789-T1</t>
  </si>
  <si>
    <t>Hho_003790-T2</t>
  </si>
  <si>
    <t>Hho_003791-T1</t>
  </si>
  <si>
    <t>Hho_003792-T1</t>
  </si>
  <si>
    <t>Hho_003793-T1</t>
  </si>
  <si>
    <t>Hho_003794-T1</t>
  </si>
  <si>
    <t>Hho_016037-T1</t>
  </si>
  <si>
    <t>SczTNLB_6657</t>
  </si>
  <si>
    <t>Hho_016038-T1</t>
  </si>
  <si>
    <t>Hho_016039-T1</t>
  </si>
  <si>
    <t>Hho_016040-T1</t>
  </si>
  <si>
    <t>Hho_016041-T1</t>
  </si>
  <si>
    <t>Hho_016042-T1</t>
  </si>
  <si>
    <t>Hho_016043-T1</t>
  </si>
  <si>
    <t>Hho_016044-T1</t>
  </si>
  <si>
    <t>Hho_016045-T1</t>
  </si>
  <si>
    <t>Hho_016046-T1</t>
  </si>
  <si>
    <t>Hho_016047-T1</t>
  </si>
  <si>
    <t>Jul_038630-T1</t>
  </si>
  <si>
    <t>10x_166370</t>
  </si>
  <si>
    <t>Jul_038631-T1</t>
  </si>
  <si>
    <t>Jul_038632-T1</t>
  </si>
  <si>
    <t>Jul_038633-T1</t>
  </si>
  <si>
    <t>Jul_038634-T1</t>
  </si>
  <si>
    <t>Jul_038635-T1</t>
  </si>
  <si>
    <t>Nno_009617-T1</t>
  </si>
  <si>
    <t>10x_107603</t>
  </si>
  <si>
    <t>Nno_025878-T1</t>
  </si>
  <si>
    <t>10x_123844</t>
  </si>
  <si>
    <t>Nno_028111-T1</t>
  </si>
  <si>
    <t>10x_125290</t>
  </si>
  <si>
    <t>Nno_028112-T1</t>
  </si>
  <si>
    <t>Nno_028113-T2</t>
  </si>
  <si>
    <t>Nno_044003-T1</t>
  </si>
  <si>
    <t>10x_133502</t>
  </si>
  <si>
    <t>Nno_044004-T1</t>
  </si>
  <si>
    <t>Nno_055080-T1</t>
  </si>
  <si>
    <t>10x_71553</t>
  </si>
  <si>
    <t>Tco_007231-T1</t>
  </si>
  <si>
    <t>Scaffold_5748</t>
  </si>
  <si>
    <t>Tco_007232-T1</t>
  </si>
  <si>
    <t>Tco_007233-T1</t>
  </si>
  <si>
    <t>Tco_007234-T1</t>
  </si>
  <si>
    <t>Tco_007235-T1</t>
  </si>
  <si>
    <t>Tco_007236-T1</t>
  </si>
  <si>
    <t>Tco_007237-T1</t>
  </si>
  <si>
    <t>Tco_007238-T1</t>
  </si>
  <si>
    <t>Tco_007239-T1</t>
  </si>
  <si>
    <t>Tco_007240-T1</t>
  </si>
  <si>
    <t>Tco_007241-T1</t>
  </si>
  <si>
    <t>Tco_007242-T1</t>
  </si>
  <si>
    <t>Tco_007243-T1</t>
  </si>
  <si>
    <t>Tco_007244-T1</t>
  </si>
  <si>
    <t>Tco_021310-T2</t>
  </si>
  <si>
    <t>HGT(WP_052600908.1)</t>
  </si>
  <si>
    <t>Gma_006471-T1</t>
  </si>
  <si>
    <t>55.93x_46933</t>
  </si>
  <si>
    <t>Gma_006472-T1</t>
  </si>
  <si>
    <t>HGT(WP_163176792.1)</t>
  </si>
  <si>
    <t>Jul_002860-T1</t>
  </si>
  <si>
    <t>10x_115458</t>
  </si>
  <si>
    <t>Jul_002861-T1</t>
  </si>
  <si>
    <t>Jul_020700-T1</t>
  </si>
  <si>
    <t>10x_151650</t>
  </si>
  <si>
    <t>Jul_021621-T1</t>
  </si>
  <si>
    <t>10x_152844</t>
  </si>
  <si>
    <t>Jul_021622-T1</t>
  </si>
  <si>
    <t>Jul_021623-T1</t>
  </si>
  <si>
    <t>Jul_021624-T1</t>
  </si>
  <si>
    <t>Jul_021625-T1</t>
  </si>
  <si>
    <t>Jul_021626-T1</t>
  </si>
  <si>
    <t>Jul_021627-T1</t>
  </si>
  <si>
    <t>Jul_021628-T1</t>
  </si>
  <si>
    <t>Jul_032084-T1</t>
  </si>
  <si>
    <t>10x_163097</t>
  </si>
  <si>
    <t>Jul_032085-T1</t>
  </si>
  <si>
    <t>Jul_032086-T1</t>
  </si>
  <si>
    <t>Jul_032087-T1</t>
  </si>
  <si>
    <t>Nno_029811-T1</t>
  </si>
  <si>
    <t>10x_126750</t>
  </si>
  <si>
    <t>Nno_029812-T1</t>
  </si>
  <si>
    <t>Nno_029813-T1</t>
  </si>
  <si>
    <t>Nno_029814-T1</t>
  </si>
  <si>
    <t>Nno_029815-T1</t>
  </si>
  <si>
    <t>Nno_029816-T1</t>
  </si>
  <si>
    <t>Nno_029817-T1</t>
  </si>
  <si>
    <t>Nno_029818-T1</t>
  </si>
  <si>
    <t>Hho_005421-T1</t>
  </si>
  <si>
    <t>SczTNLB_3280</t>
  </si>
  <si>
    <t>Hho_005422-T1</t>
  </si>
  <si>
    <t>Hho_005423-T1</t>
  </si>
  <si>
    <t>Hho_005424-T1</t>
  </si>
  <si>
    <t>HGT(WP_034862301.1)</t>
  </si>
  <si>
    <t>Hho_005425-T1</t>
  </si>
  <si>
    <t>Hho_005426-T1</t>
  </si>
  <si>
    <t>Hho_005427-T1</t>
  </si>
  <si>
    <t>Hho_005428-T1</t>
  </si>
  <si>
    <t>Hho_005429-T1</t>
  </si>
  <si>
    <t>Jul_004181-T1</t>
  </si>
  <si>
    <t>10x_117206</t>
  </si>
  <si>
    <t>Nno_067004-T1</t>
  </si>
  <si>
    <t>10x_93502</t>
  </si>
  <si>
    <t>Nno_067005-T1</t>
  </si>
  <si>
    <t>Nno_067006-T1</t>
  </si>
  <si>
    <t>Nno_067007-T1</t>
  </si>
  <si>
    <t>Nno_067008-T1</t>
  </si>
  <si>
    <t>Nno_067009-T1</t>
  </si>
  <si>
    <t>Nno_069748-T1</t>
  </si>
  <si>
    <t>10x_94781</t>
  </si>
  <si>
    <t>Nno_069749-T1</t>
  </si>
  <si>
    <t>Hho_008776-T1</t>
  </si>
  <si>
    <t>SczTNLB_5252</t>
  </si>
  <si>
    <t>Hho_008777-T1</t>
  </si>
  <si>
    <t>HGT(WP_095524423.1)</t>
  </si>
  <si>
    <t>Jul_007692-T1</t>
  </si>
  <si>
    <t>10x_121389</t>
  </si>
  <si>
    <t>Jul_007693-T1</t>
  </si>
  <si>
    <t>Jul_007694-T1</t>
  </si>
  <si>
    <t>Jul_007695-T1</t>
  </si>
  <si>
    <t>Jul_007696-T1</t>
  </si>
  <si>
    <t>Jul_007697-T1</t>
  </si>
  <si>
    <t>Nno_029408-T1</t>
  </si>
  <si>
    <t>10x_126423</t>
  </si>
  <si>
    <t>Nno_029409-T1</t>
  </si>
  <si>
    <t>Nno_029410-T1</t>
  </si>
  <si>
    <t>Nno_029411-T1</t>
  </si>
  <si>
    <t>Nno_029412-T1</t>
  </si>
  <si>
    <t>Nno_029413-T1</t>
  </si>
  <si>
    <t>Nno_029414-T1</t>
  </si>
  <si>
    <t>Nno_029415-T1</t>
  </si>
  <si>
    <t>Nno_029416-T1</t>
  </si>
  <si>
    <t>Nno_029417-T1</t>
  </si>
  <si>
    <t>Nno_029418-T1</t>
  </si>
  <si>
    <t>Nno_059657-T1</t>
  </si>
  <si>
    <t>10x_80813</t>
  </si>
  <si>
    <t>Nno_059658-T1</t>
  </si>
  <si>
    <t>Nno_059659-T1</t>
  </si>
  <si>
    <t>Nno_059660-T1</t>
  </si>
  <si>
    <t>Nno_059661-T1</t>
  </si>
  <si>
    <t>Nno_059662-T1</t>
  </si>
  <si>
    <t>Hho_007900-T1</t>
  </si>
  <si>
    <t>SczTNLB_3953</t>
  </si>
  <si>
    <t>HGT(SBW02910.1)</t>
  </si>
  <si>
    <t>Jul_018612-T1</t>
  </si>
  <si>
    <t>10x_147933</t>
  </si>
  <si>
    <t>Jul_018613-T1</t>
  </si>
  <si>
    <t>Jul_025429-T1</t>
  </si>
  <si>
    <t>10x_157965</t>
  </si>
  <si>
    <t>Jul_025430-T1</t>
  </si>
  <si>
    <t>Jul_025431-T1</t>
  </si>
  <si>
    <t>Jul_025432-T1</t>
  </si>
  <si>
    <t>Jul_025433-T1</t>
  </si>
  <si>
    <t>Jul_025434-T1</t>
  </si>
  <si>
    <t>Jul_025435-T1</t>
  </si>
  <si>
    <t>Jul_025436-T1</t>
  </si>
  <si>
    <t>Jul_025437-T1</t>
  </si>
  <si>
    <t>Jul_025438-T1</t>
  </si>
  <si>
    <t>Jul_025439-T1</t>
  </si>
  <si>
    <t>Nno_026762-T1</t>
  </si>
  <si>
    <t>10x_124526</t>
  </si>
  <si>
    <t>Nno_026763-T1</t>
  </si>
  <si>
    <t>Nno_026764-T1</t>
  </si>
  <si>
    <t>Nno_026765-T1</t>
  </si>
  <si>
    <t>Nno_026766-T1</t>
  </si>
  <si>
    <t>Nno_026767-T1</t>
  </si>
  <si>
    <t>Nno_026768-T1</t>
  </si>
  <si>
    <t>Nno_026769-T1</t>
  </si>
  <si>
    <t>Nno_061658-T1</t>
  </si>
  <si>
    <t>10x_82537</t>
  </si>
  <si>
    <t>Nno_061659-T1</t>
  </si>
  <si>
    <t>Hho_000465-T1</t>
  </si>
  <si>
    <t>SczTNLB_1937</t>
  </si>
  <si>
    <t>HGT(OYY43986.1)</t>
  </si>
  <si>
    <t>Hho_000466-T1</t>
  </si>
  <si>
    <t>Hho_000467-T1</t>
  </si>
  <si>
    <t>Hho_000468-T1</t>
  </si>
  <si>
    <t>Jul_006182-T1</t>
  </si>
  <si>
    <t>10x_120068</t>
  </si>
  <si>
    <t>Nno_008168-T1</t>
  </si>
  <si>
    <t>10x_105823</t>
  </si>
  <si>
    <t>Nno_008169-T1</t>
  </si>
  <si>
    <t>Nno_008170-T1</t>
  </si>
  <si>
    <t>Nno_008171-T1</t>
  </si>
  <si>
    <t>Nno_022752-T1</t>
  </si>
  <si>
    <t>10x_121640</t>
  </si>
  <si>
    <t>Nno_022753-T1</t>
  </si>
  <si>
    <t>Nno_022755-T1</t>
  </si>
  <si>
    <t>Nno_022756-T1</t>
  </si>
  <si>
    <t>Nno_022757-T1</t>
  </si>
  <si>
    <t>Nno_022758-T1</t>
  </si>
  <si>
    <t>Hho_009012-T1</t>
  </si>
  <si>
    <t>SczTNLB_5601</t>
  </si>
  <si>
    <t>Hho_009013-T1</t>
  </si>
  <si>
    <t>Hho_009014-T1</t>
  </si>
  <si>
    <t>HGT(RPH48231.1)</t>
  </si>
  <si>
    <t>Hho_009015-T1</t>
  </si>
  <si>
    <t>Jul_002633-T1</t>
  </si>
  <si>
    <t>10x_115226</t>
  </si>
  <si>
    <t>Jul_002634-T1</t>
  </si>
  <si>
    <t>Jul_002635-T1</t>
  </si>
  <si>
    <t>Jul_002636-T1</t>
  </si>
  <si>
    <t>Nno_027321-T1</t>
  </si>
  <si>
    <t>10x_124977</t>
  </si>
  <si>
    <t>Nno_027322-T1</t>
  </si>
  <si>
    <t>Nno_027323-T1</t>
  </si>
  <si>
    <t>Nno_027324-T1</t>
  </si>
  <si>
    <t>Nno_027325-T1</t>
  </si>
  <si>
    <t>Nno_027326-T1</t>
  </si>
  <si>
    <t>Nno_027327-T1</t>
  </si>
  <si>
    <t>Nno_027328-T1</t>
  </si>
  <si>
    <t>Nno_027329-T1</t>
  </si>
  <si>
    <t>Nno_027330-T1</t>
  </si>
  <si>
    <t>Nno_027331-T1</t>
  </si>
  <si>
    <t>Nno_056975-T1</t>
  </si>
  <si>
    <t>10x_79429</t>
  </si>
  <si>
    <t>Nno_056976-T1</t>
  </si>
  <si>
    <t># copy</t>
  </si>
  <si>
    <t>ACAT1</t>
  </si>
  <si>
    <t>MAQYIGKVLKLSIRFSSSSSNMAAINEVFIVSAARTPIGSFRSNLATIPARQLGAIAIEAAISKAGMKKDVVNEVCMGNVLQAGEGQSPARQALIFAGLPITTDCTTINKVCASGMKAIMMAAQSLMLGHQEVIVVGGMESKSNIPYYLSRGDAPYGGVHLRDGITFDGLTDVYNNFHMGNCAEATPKKINLTREDQDEYAVSSYKRTAEASTGGIFKAEIAPVVVPGKAGKADVTISEDEEFNNIYSIAIEEVQTLFQPIVFYYPDVHNLRDPAE</t>
  </si>
  <si>
    <t>ScORjMK_75505:4961230-4966402:+</t>
  </si>
  <si>
    <t>ACAT</t>
  </si>
  <si>
    <t>MRENSPTFGDKQGHCAESTAKKLNLTREEQDEYAINSYKRSAAAAEKGFFKAEIVPVVIPGKKGKADVTVSEDEELKKVNFDRLKTLPTVFQEIDGTVTAGNASGLSDGAAACVLMTQQAAKKLKVKPLARIIGFADAAIDPIDFPMAPSHAISKLMKRFNIQNDDIALWEINEPFSAVALANIKMLNLDPSKVNIHGGAVSLGHPLGTSGCRITGHLALSLKPGEKGIAAICNGGGGGSAILIEKL</t>
  </si>
  <si>
    <t>ScORjMK_4:22811259-22827745:+</t>
  </si>
  <si>
    <t>MESMSNVPYYLRRGDTPYGGVHLRDGITFDGLTDVYNNFHMGNCAEATAKKLNLTREDQDEYAVSSYKRTAEASAGGIFKAEIAPVVVPGKAGKADVTISEDEEFKKAKFEKFKTLPTVFQEKEGTITVANASTLNDGAAACVLMTQQAVKKFHAKPLAKIIGFSDAALDPIDFPVAPAHAVSKLMERFNLQNDDIALWELNEAFSAVALANIRLLNLDPSKVNVHGGAVSLGHPIGMSGCRITGHLAHSLKPAEKGIAAICNGGGGSSAILIEKL</t>
  </si>
  <si>
    <t>ScORjMK_118289:54819401-54837099:+</t>
  </si>
  <si>
    <t>ACAT2</t>
  </si>
  <si>
    <t>MSEEIYIVSAVRTPIGDFNGCLASLKAHELGSIVIREALKKSNLQPSCVSELIMGQVLTAGQGQNPARQSSIMAGLPEAVPAYTVNMVCGSGLKAIALGAQAIKCADSSVVVAGGQESMSKAPHCLHIRSGTKMGNSHLTDTVLSDGLTDAFHNYHMGITAENISKMYKVSREEQDKFALQSQLKAETAIKSEYFKQEIVPVVIAQKSKGVTSLLLEFKQIFLDEHPRSGCTLEGLQRLKTCFEKGNSGTVTAGNSSGINDGAAAVVLVNSVVAKQEGLTPLARIVSWAQTGVAPNIMGIGTVSAVQKALEKSGWSIGDVDLFELNEAFAAQSVAVVRELGINSGKVSLQQL</t>
  </si>
  <si>
    <t>ScORjMK_110452:241122665-241149849:+</t>
  </si>
  <si>
    <t>HMGS</t>
  </si>
  <si>
    <t>MMPSFQNSNYRGWPEDVGILALEIYFPSQYVSQSELEQFDGVSEGKYLIGLGQEKMGFCSDNEDVYSLCLTVTQRLLERNGIDPNMIGRLEVGTETLVDKSKSIKTVLMQLFEGCENKDIEGVDSVNACYGGTAALLNSIAWIESSSWDGRFALVVAGDIAIYASGNARSTGGAGAVAMLIGPHAPLVIERGLRASHMEHVYDFYKPDLQSEYPIVDGKLSVQCYLSALDKCYQRYCQKYALSMKKDFLPTRFTVNSVQSVLFHSPYCKLVQKSLARLVLNDFLNSSPEEQQSYYSEVEQFRDLKLEESYFNRDVEKAFLEFSKANFKIKTAPSLLLAKQVGNMYTPSLYACLASLISCTSLSKLAGQRILLFSYGSGLASTLFSLKVTSDCIPGSSLEKLHRSLSDLQTRLNNRIHIDPFTFTEVLKLREENHNKAPYFPQTDSTDLFPGTWFLTEIDDKYRRKYERKPLSSFVKSKTAIGSSSENKILGMPSAANDSHEAHPTFNSH</t>
  </si>
  <si>
    <t>ScORjMK_11985:12163343-12177873:+</t>
  </si>
  <si>
    <t>HMGR</t>
  </si>
  <si>
    <t>MSRAFYTHGLFCASHPWEVIVFTSTLTLCILSMKNTFFCNQTFDNWNQNCTSTEVNNSIDIVIMTITRCMAVLYVYHNFCNLQKVGSKYVLGIAGLFTVFSSFVFSSAVLNFMETNFVELNEALPFFLLLIDLSKASLLAQSALQSSSQKEVRENIAQGMAVLGPLITLDTIVETLVISIGILSGVKRLEVLCWFACLSVIVNYLVFMTFFPACLSLMLELSQDKHDGHPAWQLKSFTQVLHDESQKPNPVLQRVKIIMSAGLLIVHVHSHWPVLADPYSNSVTSSRIDFDKKEPSIWFKELGRWLTVSTDQVVMMILALALFIKYVFFEAAHVHTVIQREDSGILQRNPSLTSQQISFEDKSVQTGDSPVLSVSCSEEEFECGTSTCPSRTLKECVDILKSEGVQKLNDDEIAELVKAKYIPAYNLEKALQNPLRGVGIRRKVIMDSINCPEIMEHLPYKNYEYSFVMGTCCENVIGYIPVPVGVAGPLLLDEVQYYVPLATTEGCLVASTNRGCRALRTCGGVQSNVVADGMTRGPVVRFPSANRAGIVMQKLKENSLFELLKKSFDTSSRFAQLQRLQVRIAGRYLFIRFEATTGDAMGMNMLSKGTEIALKTLQHEYPDMEILSLSGNYCTDKKAAAVNWIEGRGKSVVCEAIVPSKIIKEVLKTTTQSLIDVNISKNLIGSAVAGSIGGFNAQAANIVTAIFIATGQDPAQAITSSNCLTLLEPTGVDGEDLYISCTMPSLEVGTVGGGTVLPPQGTCLGLMGIQGPCTHDPGQHSILLARIVCGTVLAGELSLLSALSAGHLVSSHLKHNRPNERLLGSAHKLLKTTSLPS</t>
  </si>
  <si>
    <t>ScORjMK_110452:202946616-203007566:+</t>
  </si>
  <si>
    <t>MK</t>
  </si>
  <si>
    <t>MFYFGTKAFTTEINYAKHLLLANLAVAIDYESFANQTAVAVSLNLRTRIEFEPCEDGIEITLPGFENHIKWSSNDLSQLQPFPPSKRTLPGLKVRVSSELPIGAGLGSSAAFSVCLVVGLLTLRHALSKDTILSEKGTVQSWSDSDLSLINKWAYIAEQVVHGMPSGIDNSICTFGGAITFKQGRRTHLCRRISKLKVLLVNTKIFRNTKALVTLVKDKYRKHPNVISHILESIDCIAHEGKDALCQLIQSNSSLDPYSRLEELMAINQPLLVSLGVSHPKLDLICRIASEHNLTAKLTGAGGGGFAFILIRPDASPTQISDLKESLEQEDFECWETSIGGPGVLLKTED</t>
  </si>
  <si>
    <t>ScORjMK_110452:52021257-52030987:-</t>
  </si>
  <si>
    <t>PMK</t>
  </si>
  <si>
    <t>MMSSVKEDKEVKSYPELIYIISGKRKSGKDFIANKLRCRFGEETAVIIHLSGPLKFKYAEERNLDADRLMDSSLYKENFREHMIKWGEEQRQKDPYVFCDAALVMTESHRFPIWIVSDARRESDLQYFNERYMSRVVMIRVRATIETRKKRGWIFKAGVDDKESECGLDCISNWDFIIENNDNDEETEAVLELILNLGKKFLSSTN</t>
  </si>
  <si>
    <t>ScORjMK_110452:170136644-170149895:+</t>
  </si>
  <si>
    <t>DPMD</t>
  </si>
  <si>
    <t>MAQMVEPNRIGDGKIFMVTCRAPVNIAVIKYWGKRDEDLILPLNDSISVTLSLNEMYAQTTVAISKSFIKDRIWLNGKEASCDTPRIQNCLREIRRRARKRKAKYYDGSDDTQIEDILNWHVHICSVNNFPTAAGLASSAAGYACLVYSLAKLYNIDMEISEIARQGSGSACRSVYGGFVQWLSGSAIDGSDSIAKQILPKSHWSELHILILVVSDKCKAVSSTSGMQQSVKTSELLQHRINVSLRKRIPALLEAIENHDFEKFAEITMQDSNQFHAICLDTFPPIKYLNDISYQVMQLVHQYNKWCNKNMVAYTFDAGPNAFLFLLDSTIPVVAALIEHYFPSSSQDYFRGVPVDNGIVVTKEMEKAINLEPCPDAIKYVIHTKVGDGPQTLHDPFHHLLNDEGMPKEET</t>
  </si>
  <si>
    <t>ScORjMK_3:25604477-25632717:+</t>
  </si>
  <si>
    <t>IPPI</t>
  </si>
  <si>
    <t>MDPVQEGLLSHLCIATDNDDNPIRSATKLDCHLMKNINEGLLHRAFSVFLFNSHKELLLQQRSDAKITFPGYFTNTCCSHPSYTEEEMEESNAMGVKRAAQRRLTEELGIRKEQLPLDAFVYLTRIHYMAPYNEKWGEHEIDYILFIQKDVDVFPNKNEVKSYCYVGRDQLKEFLGSINSPVTPWFSLILNKFLYQWWDSLDNLNKFIDHKTIHRMIEEKQPKEAEESL</t>
  </si>
  <si>
    <t>ScORjMK_68253:100554958-100564656:+</t>
  </si>
  <si>
    <t>FPPS</t>
  </si>
  <si>
    <t>MQCQEVSNVEERFFVSSSSKWFLNVSKTEWEEFDDLFSEVIDSAISIPDADMKEAVEWFQKVLEYNVPHGKKTRGMSVVQSFKLLVNPHVPSSEDIKLARILGWCVELLQAFFLIYDDVMDQSTTRRGKLCWYKNKEVGLMACNDSILIEASVYAILKQYFRNKSYYINLMETFHEITFYTSLGQCVDIMYSKSSRGIDLEKFGPEQYSTIVKYKTALYSFYLPVALSMYMVGITDQKLHNQAKAILLEIGHLFQVQDDYLDCFGDPQITGKIGTDIEEGKCSWLVLMAMKKGDSSQRNIIKDNYGRSDPVSISTIKDLYESLKLREFYRNYEEGTYNKIKSEIENMNSQLPSLIFTELLHKIYQRNK</t>
  </si>
  <si>
    <t>ScORjMK_72788:66927323-66947929:+</t>
  </si>
  <si>
    <t>FNTB</t>
  </si>
  <si>
    <t>MPMILPHHTQEIEIPTIQGSMCELMRYTTRWVVNRQMKFEGGFQGRTNKLVDGCYSFWQGGVFPLLHRMIMKEGSLTLGMEKWLFNQGALQEYLLICCQFPEGGLIDKPGKEKLQEFLFQLRSPDGAFKMHKGGEVDIRGAYCAAAVATLLNIFTPELFDGTAEWIISCQSYEGGFSGVPGMEAHGGYTFCGLATLVLLGKECLCDSQALLSRFNLSGDTGHQLIWREVAHDITPQITERYDIAVKAHHGRHYAEWTNRAPDTGRR</t>
  </si>
  <si>
    <t>ScORjMK_72788:22264598-22277620:+</t>
  </si>
  <si>
    <t>ste24</t>
  </si>
  <si>
    <t>MTAMYCCNNGHSLDLVNPIIYDKSNFGLWYGLYSQIETTLILLLFAIPWLWDQSGILLIEFGCEGEHEIKQTVLFALLGSIISTIIDLPWSIYSTFVIEEKHGFNKQTPGFYAKDRVKKFFVIQAITLPIIASIVLIVRIGGDFFFIYLWLFTVIVCLFLMTVYPDYIAPLFDKYTPLPEGELRTEIETLAASINFPLTKIYVVEGSKRSAHSNAYFYGFFKNKRIVLFDTLLEDYSPPSTAEQDNEANESKAAESKDKSKEKKKKGSDDNTEVKRKKGCNNQEILAVLGHELGHWKYNHVMKNLLITQVNLFLCFLVFALLYRNEHLYKAFGFENSMPIFIGLVIIFQYVFSPYNELLTFCMTLLSRRFEFQADAFAKSLGRADHLRSALIKLNEDNLSFPVDDWLYSTWNYSHPPLLERLKALEKTD</t>
  </si>
  <si>
    <t>ScORjMK_110452:238514790-238578326:+</t>
  </si>
  <si>
    <t>ste14 / ICMT</t>
  </si>
  <si>
    <t>MALIASARLSLRTFVLGTGVIFMPISEKIILWIFGSCPISSLYLILSYGLIIFLLLLILLRGNPFQVAVRASGLGFVFGIGILVCVLAPESWTVFGIYTCLLSFFHFSEYFTTAIINAKTLSTDSFLINHSVGYGVAIVCSWVEYVLEQAIYPDMKLINPISFIGLLMCLCGEFVRKLAMFTARTNFNHIIQVQREEGHVLVTHGVYKYMRHPSYVGWFWWSIGTQLVLCNPICLIVYIIVSWMFFNERILEEEITLLNFFGEDYLEYQQRVPTGMPFIEGYKLEFNIFSKKQ</t>
  </si>
  <si>
    <t>ScORjMK_5:48992776-49003322:+</t>
  </si>
  <si>
    <t>PCYOX1</t>
  </si>
  <si>
    <t>MVKKMKLFYVFSLVWTVSGIRSVSSTAPRIAVIGGGIGGASSCYFLRQLFGKDITIDIYEARNVGGRISNIEIAGHQYEAGGAVIHDRNRYMALIADKAGLKRGTNPGFRLGMYNGKEYVFKQSESSIHTYFDLIWRYGLNLLRWDNLIDDMLKKFDHIYEYQDQQFAFTTVEKLLKSMDHSFGNLTQKTVESALQDIGFTEQFIREFVLAVTRVNYGQTTGVNGFVGAVALAAAQPKLWSVYGGNYQLAESAIKLSKANLINKPISAVTLGNDSYILRSLGVDPNNNEVTQDSEYDIVVVACPQTQDLTSINFEGFQPDFPQFSGKYHQTVATFVEGEVNITSLGFLNADDAVDDIITINTDMVYNSLSRNNPVNYNDNMKNLPKVWKIFSQDPLSENTLDFLFVKRNETKVIPWLAYPHYTPPEKLGSFHLHRNLFYVSPIEWAASAMEMSGIGGRNVALLAYNLWNNNKSKVDPEDLSKIVKDEL</t>
  </si>
  <si>
    <t>ScORjMK_48104:53522669-53535968:-</t>
  </si>
  <si>
    <t>ITSRDASLKEINFKIDTIIILILFSESLENIMHDNEDFKFLFALTRVNALKTFRLKRWAVNGGIRQLVEYLISKSSSRIKRKQVSSITWSNEAYIITAHDIDSKQNNFEVNTYDIIVIACPLAKDLASFKFHKFSKTLPEISGEYQKTVATFVKGVLNFKSVGFNDNSEVVEEIINIDPFSPFYSLQRAYPVSREENPPVVWKVLSQEPLSEEILDSLFINRTAIQAVEWMAYPQYSPPEKLGKFELHPNLYHTNAIEWADSSMEMSFIGGRNVALLAYNQWMRKTEYVDPNPDNINNSEVNTYDIIVIACPLAKDSFKFHKFSKTLPEISGEYQKTVVTFVQGVLNFKSVGFNDNSEVVEPIINIDPSSPFYSLQRAYPVYREENPPVVWKVLSQESLSEELLDSLFINRTAIQAVEWLAYPQYSPPEKLGKFELHPNLYHTNAIEWADSNMEMSAIASKNVALLAYNKWMRKTEYVDPYCKCNRKTWWFY</t>
  </si>
  <si>
    <t>ScORjMK_90191:686-6419:+</t>
  </si>
  <si>
    <t>VYKVLYEEFAFSTVEKLLSSMDYTFVYLKQISANLALKSFGFSDMFIQEYGMAVAKSCYGQSTSINGFVELNAFNSFSHKRWAVNGGIRQLVEYLISKYSSRIKRKQVSNITWSNETYIITAHDIDSKQNNFEVNTYDIIVIACPLAKDLASFKFHKFSKSLPEISGEYQKTVATFVQGVLNFKSVGFNDNSEVVEEIINIDPSSPFYSLQRAYPVYREENPPVVWKVLSQEPLSEEILDSIFLNRTAIQAVEWMAYPQYSPPEKLSKFELHPNLYHTNAIEWADSNMEMSAIASINVASLAYNRWMRKTEYVDPNTDNIVRNYPKSKRKRWWFY</t>
  </si>
  <si>
    <t>ScORjMK_48104:53556238-53560084:+</t>
  </si>
  <si>
    <t>VAVHGFEKFLYLCYVGFFVEDDDVDIPDIVYRRLNQDFAFSTVEKLLSSMDLSFVNLTQTSANLALKSFGFSDMFIEEFGMAVAKSCYGQSTSINGFVGLNALNSIREKSWVVNGGLRQLVEYLIRQSSSRIKRKQVSNITWSNETYIITAHDIDSKHNYSEVNTYDIIVIACPLAKDSFKFHKFTATLPEISGKYQKTVATFVQGDLNFKLFGFHYNSDVVEELINIGPFSPFYSLQRAYPVLFPVAWKVPPKKNPPIAWKVLSQEPLLEEILDSLFLNRTAIQAVEWMGYPQYSPPEKLGKFELHPNLYHTNAIEWADSNMEMSAIASTNVALLAYNQWMRKTEYVDPNSDNI</t>
  </si>
  <si>
    <t>ScORjMK_112237:439-6032:+</t>
  </si>
  <si>
    <t>FPPP</t>
  </si>
  <si>
    <t>N/A</t>
  </si>
  <si>
    <t>FOHSDR</t>
  </si>
  <si>
    <t>ALDH3</t>
  </si>
  <si>
    <t>MDFSKKVLHVRETFNSGRTRPYEFRMQQLEGMLRMMQDNEGLWAETMKKDLGKPKQESILMEIGFMTNDIKTAMFNLKKWMQPQKVQKTVLTLLDDAFILYEPFGLVLIIGAWNYPLQLLLGPLVGALSAGNCAILKPSELAPHTAQLMAELLPRYLDKDCFQIIPGGPEETQSLLQEKFDFIFYTGSAPVGKIIYEQAAKQLTPVTLELGGKCPVFMDDSVNIEYATKRLLWGRYVNAGQTCVSPDYLMCSREVRDKFLQIAKGVLEEWYGEDPQKSPDLARIVNDRHFQRLVKLLESGKVVIGGQYDPADRFIAPTIVVDVKPEDPLMQEEIFGPILPIMIVDGPDEAIKHINSRAKPLAVYTFSTKKSVKEKMLYQTTSGGHSANETIMHVAVETLPFGGVGTSGFGQYHGHFSFECFSHKKSVLVRDYNFLSEKIGVARYPPYSDRKITYCKKLLTKRKGISLAYFPYLLIFFLGVASVFFIRYLKQVFNL</t>
  </si>
  <si>
    <t>ScORjMK_48104:60338020-60385180:-</t>
  </si>
  <si>
    <t>JHAMT</t>
  </si>
  <si>
    <t>MNNPSLYAVSNHLPRHHANTILDQYVSKMPWSKDDIIMDAGCGSGNVTCDILRPHCPAFAEIVGVDKSAKMISFARDNFTHEKISYTVMDIVDVKQPRSVFPKGFNKIFSFFCFHWIQNQTSAIKNFYQLLNPGGYCLITFFAKHTMFDIFERLAQNKRWAKYMTDVQQFIPIQQKSSEPEKEFRQTLEECGFNVIDCVAPELRFPFESHDSFKNIRRAVDPFIERMPPDVQDEYMVDYFNQVANNPSNLLNGKIAPHYKLMTAFAQKPF</t>
  </si>
  <si>
    <t>ScORjMK_110452:247729163-247737416:+</t>
  </si>
  <si>
    <t>MDLVGTKQPRTIFPQGFSKIISFFCLHWIENQSLAVNNFYQLLNPGGDCLLIFFASSPMFDVYERLIHNKSWAQYMTDFQKFVPVHQKSSEPEKEFRQTLQECGFNVIDYLRRSVDPFFQRMPKHLQEKYMEAYFNDIISNPENLLNGKIAPPYKLIMAFAKKPS</t>
  </si>
  <si>
    <t>ScORjMK_110452:247798860-247805068:+</t>
  </si>
  <si>
    <t>MNNALLYLSHNAMQKRDAIRVLHKYAPKMAWSDNDVIMDAGCGSGDVTHNILLPHCPAFDKIIAVDKSNEMISFAIKNFTHEKISYTVVDLNDTKQLKSLFPQRFTKIFSSYCLHWIDTQSLVVNNFHTLLKPGGYCLLAFLARFPIFDVIERQAKKKRWARYLMDYQKVSPAHQKSTEPEKEFRQTLEECGFNVIDCVAPEFTFIHETHDSFKNSMQAVSPFISQMPTDLHEEYMLDCLKEMTDILKQTYNETSTLSLRYKLMIAFAQKPF</t>
  </si>
  <si>
    <t>ScORjMK_110452:247906380-247915061:+</t>
  </si>
  <si>
    <t>MNNAPLYASSNAFQKRDAIIILRQYTTSMIWSDDDVIMDAGCGSGDVTRNILLPHCPEFAEIVGVDQSAEMISFARDNFTHEKISYSIMDLVATKQPRNLFPQGFSKIFSFYCLHWIKNQSHALNNLYQLLNPGGCCLLVFLARNPIFDMYERQAKNKRWARYMMDVQKFIPVHQKSTEPEEDFRQTLEECGFNVIDCVAPEFTFAFENLNYLKNAIRAVNPFIARMPTDLQEDYLLDCLQELKRMQTPTLNGKMMARYNLMIAFAEKPF</t>
  </si>
  <si>
    <t>ScORjMK_110452:247972939-247974962</t>
  </si>
  <si>
    <t>CYP15A1</t>
  </si>
  <si>
    <t>CYP15C1</t>
  </si>
  <si>
    <t>JHEH</t>
  </si>
  <si>
    <t>MAALKCLLLSFLLLGILSAVLWNVGHKLYSSQDPPILKDGWWAKESKESFKENKAIRKFQISISNEVLSDLKERLNKTRLIEPLQDVSFQYGFNTNYLKEVIDYWMNKYDWKKQEKIINQFEGFKTQIDGIDIHFLHIKPRTKLKNQKVIPLLMIHGWPGSVAEFFKILPILTTSHANSNFVLEVICPHIPGYGFSEAPHRPGFGQIEAAQTFDKLMQRLGFSHYYVQGGDWGSIIAKLMGYLFPERLLQTSSLEDQ</t>
  </si>
  <si>
    <t>ScORjMK_3:2961786-2974974:-</t>
  </si>
  <si>
    <t>JHDK</t>
  </si>
  <si>
    <t>MVLDNPDITVMSELSLFTGKEINILIKTCRMRGWDESNPKGKETRETLMLLWEGLRSKADMDNDEKVTTDEWYQMWSDDADTAAEWQNKYMDFMFEVEDTSDI</t>
  </si>
  <si>
    <t>ScORjMK_110452:357515182-357513376:+</t>
  </si>
  <si>
    <t>MRGWDESNPKGKESRETLMLLWEGLRSKADKDNDEKVTTDEWYQMWSDDADTAAEWQNKYMDFMFEVEDTS</t>
  </si>
  <si>
    <t>ScORjMK_53058:9-221:+</t>
  </si>
  <si>
    <t>cJHBP</t>
  </si>
  <si>
    <t>MAGRRALHFVFKVGDRPLTAKFYREILGMKVLRHEEFQEGCKAACNGPYDGKWSKTMIGYGPEDNHFVIELTYNYGIGSYKLGNDFLGITIQSKEAIEKARKQNWPMTVEGEQYVLEAPGGYKFYLINEPQPTSQDPVKKVSLSCSNLQRSIDYWNKLCDMKLYSKTPDQALLGYSDEQCKLELKCIGQAVDHAKAFGRIAFSCPKQQLPDIEKQMQDNGEKILTNLVSLDTPGKATVQVVILADPDGHEICFVGDEAFRELSQVDPKGDQLLNEAMEADRSKEWFAKKGLSKVDDA</t>
  </si>
  <si>
    <t>ScORjMK_110452:36317640-36367779:-</t>
  </si>
  <si>
    <t>EcR</t>
  </si>
  <si>
    <t>REDMSPPSSINSYSMDSFGESKKKKGPTPRQQEELCLVCGDRASGYHYNALTCEGCKGFFRRSITKNAVYQCKYGNNCEIDMYMRRKCQECRLKKCLNVGMRPECVVPEYQCLVKREAKRAQKEKDKPNSTTKEHSSSPDTHKEEMIKEKEPPSNKLSPEEQELIERLVYFQEEFESPSQEDLKKITHFPFTGDDGESRFKHITEITILTVQLIVEFSKRLPGFDTLQREDQITLLKACSSEVMMLRTARRYDIHTDSIVFANDQPYTRENYNSAGVGDSADAIFHFCRQMCVMKVDNAEYALLTSIVIFSERPHLIEPKKVEKIQEIYLEALRKYVDTHRSRGNNMFARLLSVLTELRTLGNLNSEMCFSLKLKNKKLPPFLAEIWDIQC</t>
  </si>
  <si>
    <t>ScORjMK_68253:54167115-54174108:-</t>
  </si>
  <si>
    <t>USP</t>
  </si>
  <si>
    <t>MMKKEKPMMSVTAIIQGAHSNPMWNTGGLALDTSLNMSSVGPHSPLEIKPDTATLIPQPNFSPGGGGNGNSNGTNSGSSSGGGPNSPSISQSFTIGHSGFISTGNNSIGQKSSSYPPNHPLSGSKHLCSICGDRASGKHYGVYSCEGCKGFFKRTVRKDLSYACREERNCVIDKRQRNRCQYCRYQKCLAMGMKREAVQEERQRTKDRGENEVESTSSLHNDMPLERILEAEVRVEPKDEQIVDNQDAVTSFCHAANKQLFHIVEWAKHIPHFTELPLEDQVTLLRAGWNELLIAAFSHRSINIKDSIVLATGLQIHRNHAHSAGVGAIFDRVLTELVAKMREMKMDRTELGCLRAIILYNPGN</t>
  </si>
  <si>
    <t>ScORjMK_110452:303074696-303115892:+</t>
  </si>
  <si>
    <t>SRC</t>
  </si>
  <si>
    <t>APPEGRVSKHGCSVPATCTDSRRWALPKYRPWIGSLPVTADRRLPIQMSGTKLGPCDHQDPLWFKMSSVGNAISRKRKKTDSKPPSQLNKCLNEKRRREQENVYFEELAELIASIADMNSLSVKPDKCAILQETVNHIRRIKQQESGQSDAVQQSDVSSSKPTLIGSDILGPLVLEALDGFLFVVNTEGKVDYVSENVNFFLKYTQDDLISKSIYNVIHVGDHTRFSQNLNPMPFGNDIGWNTDTNTPSKSRQFTCRLLVKPDDQEETMEEKQQRVFQYENMQISAVLLPYPGDKGDMSDSDSEVQNCLVCIARRIPPNEKTSESSVEQFTTRTDSHFKVIAVDTSGMTLALSQYLNKDIEGQNILELCHPSDQIRLRQHLQEATQSGSCTSGIFRIKVAPDKFIRVQTRSQCFRYNSSEPEFIMSTHSVVGDNELSLSLDSSANSNQHSQSTGGLGLQSSPLPSLTSQSSMVVGSSSSTATASTSGTATTTTTAASSSSSLSFSGFSLNTSDLNLNDLDIFPTSSWPDVDSSENGLDTSGGMNFMANSGGNGGNNAGDNSGNKSTTPNSNANSPHPPSVGGTWAVSTPSSRPSSRQSTPAPATSGYGSSELGSIGIVSLSPMMSLGNSGSPSATTTVATSFGGTFRCSSMRDSSASFGKMSPSPGPGSIGSYDSLDKKSQLLHSEDPVASSAQESPNSGLSNTIELSGTNAKLRQLLTQHGNSIMSNTASGNLDNSDAASSGMMMGTMNTGRDGNKFLAGKIKLESPDSKDSKTNANIILKKLLNQEDEEYDETSPDGQKLTEERGLIQTSNMNLTGNMEIKKEMLGDSDCPKKGNNTLLRTLLNEKSDDDEADKSAALKKPGTDLLLNKLLADLPEDHDDADMSSEANPSHPQGSALESSVLRQSLYSSIRPSNSNLPPSYGNGEARGIKRKVTPEQEADSGTESIPKQASLLQQQQQQQQQQQQQIHSQHQQHQQQQHQQQIQIGSNPQVGNNKLCQKNKMLATLLASTPPTVSNVPPMAMKIATRRPQENLPKGLEKKIISTPLVNMRQHRLPEESMGGHHLSGGSMITNPMVSTTSTALPQQAAVVSVPSRADAYSSLVEAQPQADTQSQLIQQHRANPIINVTANNPRGQSVSTSTMNNASGIQSALGMQPSSQNLNQDLNSFAPTSTSAGGYNDLLTDTTTVSADSVDSQSEDQILSKIVNEVYMLQQDMAIQPDDSTILFTLIDEVFEGGTGSMSNSNYDVNSEKLNEKIAINEIQKQLMSCETQNPPSSPTISMLPPLTPYSTTQASQNQNLPMSPNLQNFQTLPPPVYQQASYQQQQQQQQTNQAQQQQQQQQQPQQRPRFPAMQGQLGLVGQRPTSSPYSTVGSPNPNSLATSAILGLGSGVSPQVRQNMLLRGQKPQLAPQRRRVINQQIPVQTSAGPGAALNDQLSPSGFEMNDLLNNTVAPNVTLQRSSSVPDSQLSPAYSSSVLGQMPSPLNQATASQISPGNRLAPSNQQPYSPHSQGASPLSGQQQFTTHSGQMNAYSPQTQQQARLSPHPQQLTFSQQSAPHSQLSPRLGQQGTFASQLSPQPGSQTQPNWNPTPPPNTRGGGANLQQQNPMLNAQLSQSRFAQQQRQSMATLRSLPSPNTSGTRQSPFAEQQFPPSSPSNQVLYQQQQQFLQQQQQQQQQQQQQQQQQQQQQQQQQQARLQRAMSAPGQMPVLFWALQLNVNFAYRNRTALSQTAVNTRTSEYVRQELRNLVARTQQNQQSQHQSTQGGQMPGQNVQQSVGGQTNQSMTSEFDALALQLDLPAGANDPQSRSPGLFNPMMGLSSSSDGGLGRGGHLGPSSSPRTLDDSRQGEKKSLLQQLLSE</t>
  </si>
  <si>
    <t>ScORjMK_1:4601838-4652052:+</t>
  </si>
  <si>
    <t>Met</t>
  </si>
  <si>
    <t>MNENQTMNTNGSPDSSGLDYEGDKRHRRATSSDEDMPSSTRMMRNIAEKMRRDKLNTHITELASIVPIVSMASKKVDKTSILRLSAAYLRMYHNLAKINVQVKDWKPALPTTDNLEALLLEAVNGFLIIVHSSGKIIYVSEEIEKVLGHSQVDLMGHSIYTILHPDDHMMLQKHFQEALNSRMSFYCRLLERKLSRADRGRYDLVHCLGLIRPLKKQQNNPDITG</t>
  </si>
  <si>
    <t>ScORjMK_1:122856108-122866829:+</t>
  </si>
  <si>
    <t>Hsp83</t>
  </si>
  <si>
    <t>MPEESPQPMETMNEVDVETFAFQAEIAQLMSLIINTFYSNKEIFLRELISNSSDALDKIRYESLTDPSRLESGKDLFIKLVPNKDDRTLTITDSGIGMTKADLVNNLGTIAKSGTKAFMEALQAGADISMIGQFGVGFYSAYLVADKVTVHSKHNDDEQYIWESSAGGSFTIRPDHGEPLGRGTKIVLHLKEDQTEYLEERRVKEVVKKHSQFIGYPIRLLVEKERDKEVSDEEEEEEKKEEEEENKEEKPKIEDVGEEDEEDKSKDKKKKKIKEKYTEDEELNKTKPIWTRNPDDISQEEYGEFYKSLTNDWEDHLAVKHFSVEGQLEFRALLFVPKRAPFDLFENRKKKNNIKLYVRRVFIMDNCEELIPEYLNFIKGVVDSEDLPLNISREMLQQSKILKVIRKNLVKKCVELFDEIAEDKDNYKKFYEQFSKNLKLGIHEDHQNRKKLAEFLRYHTSSSGDEMCSLKDYVSRMKENQKHIYYITGESKDQVANSAFVERVKKRGFEVVYMIEPIDEYCVQQLKEYDGKTLVSVTKEGLELPEDDDEKKKREEDKTKYESLCKIMKDILDKKVEKVVISNRLVTSPCCIVTSQYGWTANMERIMKAQALRDTSTMGYMAAKKHLEINPDHPIVDTLRQKADADKSDKSVKDLVMLLFETALLSSGFSLEDPQMHASRIHRMIKLGLGIDEDDLEIPEQEKAEDMPPLEGDGEDASKMEEVD</t>
  </si>
  <si>
    <t>ScORjMK_122366:24271550-24275155:+</t>
  </si>
  <si>
    <t>Kr-h1</t>
  </si>
  <si>
    <t>AT</t>
  </si>
  <si>
    <t>MWLKFIVPVRPEGDIRVLPLGVTQQCVWLAPTGDRRYIRHINTESRPRQQDEPKLEELSPFQVQRRVHNTPNSAMMKLVICLTTLYVVLVIASPSSSDEQQNKVRQTRGFKNSALATARGFGKRNSLQDFFDTSDGAVVSTAWLADQMSRNPELAQLIISKFVDVDGDGRITFSELFREL</t>
  </si>
  <si>
    <t>ScORjMK_110452:189814632-189870954:+</t>
  </si>
  <si>
    <t>AS</t>
  </si>
  <si>
    <t>MEKCVGAQETPLTGCPAYDWPTSRPDVTTIGGCFFKCHARSHTSRATITSSCWQKTLNKMRSLGIAVIICLAAHLRDVASDDDSQLLDLEDYPSPSTDWLEDEEDDWEGRVLPKRAQMYSFGLGRRSSSGDDSSSVQPMPPKKNVYRRFYFGLGKRSYPDMEDELDWDEDDNQYTKRYEGHKYAFGLGKRPEGHRFSFGLGKREVDSEELAEVEEEMDKRGPSKFNFGLGKRSRQYAFGLGKRSRQYAFGLGKRSRQYAFGLGKRVPEAVEEDMENEMDKRARSYSFGLGKRDEDKRSPKPYSFGIGKRLSESNDDEDVKRNKMYSFGLGKRFDEESKRNKMYSFGLGKREAASLEEEEKRAPKMYGFGIGKKRDEDEEKRAKSYSFGLGKRQPDNDEAGKRNKMYSFGLGKKSSDEMKRAKPYAFGIGKKDDSDKRNKMYSFGLGKRSSDASQVPENSIATAN</t>
  </si>
  <si>
    <t>ScORjMK_110452:143308749-143379083:+</t>
  </si>
  <si>
    <t>ATR</t>
  </si>
  <si>
    <t>MEARSVQLPDELKAIPELVVLHTQANDLVSARIDTIFLTDCVAYWSDESENAYRLILAALLYIAPLFLMSVAYYQIVRVLWQNDIPGTSETKNHVTECNGRKSILTPPNASSVGQIRSRRKAAKMLIAVVIMFAVCYFPVHLINILRYTEMGLDNDDVTITFSNLSHWLCYANSSMNPIIYNFMSGKC</t>
  </si>
  <si>
    <t>ScORjMK_118350:5944-9829:-</t>
  </si>
  <si>
    <t>ASR</t>
  </si>
  <si>
    <t>MDIWNLVLDGLNMMNLNSSDSSIGIDSIAVSEIEGNPDPNGSIGNEIPNGDEEIDYLDNELTEKIIGIVVPILFGLIVVIGLFGNALVVIVVAFNQQMRNTTNLLIINLAIADLLFIVFCVPFTATDYAVPSWPFGDLWCRIVQYLVIVTAYASVYTLVLMSLDRFLAVVHPITSMSIRNERNTYLAIGIMWFVILVVCFPALMSHGEIVYEFRDRNHSVCAFLQSDDYNYAAFQISFFVSSYLVPLALICGLYLLMLMRLWCGSAPGGHVSAESLRGKKRVTRMVVIVVVIFAACWCPIQVVLVLKSLQAYDLNTVNVAVQIASQVFAYMNSCVNPILYAFLSENFRKAFRKVIACNSERSNANRFLSEKTETRGLTTRSSRYMNNENNDIL</t>
  </si>
  <si>
    <t>ScORjMK_72788:47417438-47418616:+</t>
  </si>
  <si>
    <t>MAT</t>
  </si>
  <si>
    <t>MEGEPIRRDRRKISTDPFFASHQHQNVYNPKTVAQVTAGIDSMMNNHNNSNSNHVDENNIVYGASEAEYNEVDTFLFSSESVGEGHPDKICDQISDAILDAHLKQDADAKVACETVTKTGMILICGEITSKAVVDYQKVIRDTIKQIGYDDSKKGFDYKTCNVLVAVEQQSPEIAAGVHEDKDEDDIGAGDQGLMFGYATDETEECMPLTVVLAHRLNHKIAELRRNGTFWWARPDSKTQVTCEYFFDHGACIPLRVHTVVISVQHSEQITLEDLRHAVMEKVIKVVIPEKYLDRRTAYHINPCGNFIIGGPQGDAGLTGRKIIVDTYGGWGAHGGGAFSGKDYTKVDRSAAYAARWVAKSLVSNKICRRCLVQISYAIGIAEPLSITIFSYGTSNRTQRELLDIVKKNFDLRPGKIVKELNLKNPIYQQTSCYGHFGRHGFTWEIPKKLIL</t>
  </si>
  <si>
    <t>ScORjMK_3:65170388-65221788:-</t>
  </si>
  <si>
    <t>MEMNHINYSNIYSASEANCNDVDTFLFSSESVGEGHPDKMCDQISDAILDAHLQQDPDAKVACETVTKTGMILVCGEITSNAVVDYQKVIRDTIQEIGYDDSEKGFDYKTCNVLVAVEQQSTDIAAGVHVDKNEEEVGAGDQGLMFGYATDETEELMPLTVVLAHQLSQKIDELRKNGTFWWALPDSKAQVTCEYLFERGACIPQRVHTVVISVKHSKEVKLEELRKAVMEKVIKVVIPGKYLDERTVYHINPSGKFVADGPQSDAGLTGRKIIVDTYGGWGAHGGGAFSGKDYTKVDRSAAYAARWVAKSLVANKLCRRCLVQISYAIGIAEPLSITIFSYGTSSKNQKELLDIVKKNFDLKPGKIVKALDLKNPIYKQTSCYGHFGRPGFTWEVPKKLTV</t>
  </si>
  <si>
    <t>ScORjMK_4:25888231-25889436:+</t>
  </si>
  <si>
    <t>AHC</t>
  </si>
  <si>
    <t>MTNKKMSEGDKLPYKVADINLADFGRKEITLAENEMPGLMAIRKTYGPQKILKGTRIAGCLHMTIQTAVLIETLLELGAEVQWSSCNIFSTQDHAAAAIAKRGVPVYAWKGETDEEYIWCIEQTLVFKDNQPLNMILDDGGDLTNLVHEKYPQFLDGIKGISEETTTGVHNLYKMHKTGRLKVPAFNVNDSVTKSKFDNLYGCRESLTDGIKRATDIMLAGKTCVVAGFGDVGKGSAQSLRAFGARVIITEVDPINALQASMEGYEVTTLEEAAPKAQIFVTTTGCKDIIKGEHFMLMRNDSIVCNIGHFDCEIDVTWLEKNAKEKVNIKPQVDRYKLANGNHIILLAEGRLVNLGCAMGHPSFVMSNSFCNQVLAQIELWTKPGQYPVGVHILPKKLDEEVAAFHLEHLGVKLTKLSKDQAEYLGISSNGPFKPDHYRY</t>
  </si>
  <si>
    <t>ScORjMK_110452:280201134-280221828:+</t>
  </si>
  <si>
    <t>AK</t>
  </si>
  <si>
    <t>MAKKFCAFGNPLLDIVANVDKGLLTKYNLKLDQVVEAEPWQLPLFQDILHFPVEYKPGGSTLNTCRVIQKYRPGCVTFVGCVGRDKFGQILESEAKSAGVNLSCQYDDLLPNGVAAALVLGKYRTLCAYLGAAINFRLNHLLLPPNQAVLQQTDILYVEGFWVDHCFDSVLYLGRFAKENKKLFTMNVSGTYLCEKWGSRLRQMMEFSGIIFGNQEEFRALADDLGLGKTDIEEIALTFSQIGCEASFQKESSARDQPFFSGTAMKFESRVVVVTNNALPVIVASQGQILSFPVPVVPEEEIADTIGAGDAFVGGFFAYCMADKSLDECVKFGIQEAVECIKKIGA</t>
  </si>
  <si>
    <t>ScORjMK_94551:31291432-31292469:-</t>
  </si>
  <si>
    <t>MPASSKLREGQLFCLGNPLLDITSNVDPSFLESYGLKPDDAILAEERHYTMYEEMLQKYQVEYSGGGSVQNAARVIQWILKVPNVVTYTGCVGKDKFSEILSAKSREAGVNVNYMIHDTEPTGKCAVLITGKNRSLCAYLAAANCFQKDHLLKDEIQQLINKAQYFYIEGFHLTVSPESILYLAQHACDNEKTLAMNLNAPFLITVFKEPMMKALPYVDILMGNKNEALTFAETHNFETKDIHQIALKLSHLPKENEEKPRMVVITQGKDPVVVAYQEKITEYPVPPVEDAKIIDTNAAGDGFAGGFLSKYIEGKPLDVCVRCGIYAAEEVIQRYGCSLPPESNFTE</t>
  </si>
  <si>
    <t>ScORjMK_3:61271664-61311714:+</t>
  </si>
  <si>
    <t>MQLFNRLFRCKNFPFELYLKGYRLYSSKGAKEVYIISAGRTPIGSFRSQFKSLTAPELGAIAIKGAIENAGVAKEEVQEVYMGNVLQANAGQAPARQAMVFAGLPKSTECTTINKVCASGMKSIMLAAQSLLLDHQELMVAGGMESMSNVPFYLSRGETTYGGMQMRDGIVYDGLTDAYDKIHMGNCAEKTAKDFKITRDEQDDYAVISYKRAEGAVKAGLFEPEIIPVTIKGKKGKGDETIFEDEEYKRVNFDKFRKLPTVFQKENGTVTAGNASSLNDGAAACVLANSKGVQRLKLKPAAIIRGFADAAVDPIDFPIAPAQAMKKLLAMTGVKPEDVSMWEINEAFSVVVLANMKLMNLESNKVNVHGGAVSLGHPIGMSGARLVVHLVNSLRPGQLGVASICNGGGGSSAIMIEKL</t>
  </si>
  <si>
    <t>10x_332369:1155-10579:+...10x_2272:1069578-1069943:+</t>
  </si>
  <si>
    <t>MSTEVYIASAVRTPIGSFNGSLASVPAHELGSCVISEALKRAQISGDRVSEVILGHVYTAGLGQNPARQASVQANIPYPVPAWSLNMLCGSGLKSVAIGYNQILNGESKIVVAGGQENMSQAPHTMMLRNGVRLGNGTLLDSLINDGLTDAFYNCHMGITCENVVKDYKITREEQDVYALNCQMKTKHAMENGYFSDEIVPVTVTDKKGKRDVSTDEFPRPDTTLEGLRKLKPCFAKGADATVTAGNASGMNDGAAAVVLVDGELAQVENIPVLAKIVSVGQGGLSPHIMGMGPVPAVRQAVKKAGWTLDNVDLFEINEPFAGVSVAILRDLGIDPQKVNVNGGAIALGHPLGASGTRVLVTLVHALKRLNKKRGVTSLCIGGGMGIAMCVELSHCIIRWSVQKCAIRP</t>
  </si>
  <si>
    <t>10x_2269:505504-517420:+</t>
  </si>
  <si>
    <t>MTETIRREFQMPSFKNFTGQTGWPEDVGILCIELYFPKLYVNQSELEIFDGVSEGKYTVGLGQNNMGFCTDREDVYSLCLTVVQRLLHRTGIDLTAIGRLEVGTETIVDKSKSIKTVLMQLFEESGNTEIEGIDVINACYGGTAALFNALAWIESSAWDGRYALVIAADIAVYAKGNARCTGGAGAVAMLVGHNAPLVIERGLRGTHMQHVYDFYKPDLVSEYPVVDGKLSIQCYFSALDKCYERYKQKTKRKGESDFTLADVDAVLFHSPYSKLVQKSFARLAFNDFLSTSSQDQKLSYAGLEGFSDLKLEETYFNRDVEKAFLDFSQPAFDLKTAPSLLVAKEVGNMYTPSLYSCLASLLCCNKAAEIAGKRILIFSYGSGLASSMFSMRVTDNCSPGSDLDQLCQNLSYIPSELKKRHKVSPLEFAKAMELRETTHHQAPYVPEGSLDDLFTGTWYLTEIDEMHRRKYEFKSEAQSEPHSLLSTALDSKINSLPDGIKDGPSAVDYFSRT</t>
  </si>
  <si>
    <t>10x_315:237396-252170:-</t>
  </si>
  <si>
    <t>MSRLFRVHGLFCASHPWEVIVFTLTLTFCMISMGSSLTGNQKLCGWNKACTPNEFDKNANVIIMTIIRCMAVLYIYHQLRNLCKLGSKYILGIAAIFTVYSSFVFSTGVINFLQRDFAELNEALPFFLLLIDISKASLLAQFALMSSSQKEVRDNIARGMSVLGPTITLDTLVKTLVIGVGTLSGLKHLEIMCCFACLSIIVNYIVFMTFFPACLSLVLELSRDHDESHPVWQIKSLTRVLQEEEQKPNPVLQRVKVIMSAGLLLVHAHSRWPVHDDYGSEDGRLHVEAVSKNIHHSYLSHESSVWISQISRWVTVSLDQLIMLVLAMALAVKYTFFESRDDMAHIMKISESEKLLQLPSLPETSGTCFKQVPNSDLSYRIDVKNTKDIVKEDKIVQTEDLKTEYSASLSSSSTQKHVLSVKQPRPLHTCRSILDKEDPSKLTDEEFVRLMKAKCLPTYQLETTLRDPKRAVVVRRKYLASESRQLGAIEKIPQENYSYDKVVGVCCENVIGYIPIPVGVAGPLLVDGKQYYVPMATTEGCLVASANRGCRALLLSGGVKSSAVSDGMTRGPVVRLPSAQRAGEVKYWLQTNEHFVQIKKSFDSTSHYARLQKLHMRVTGRYLFIRFEATTGDAMGMNMLSKGTETALNTLQSFFPDLEIISLSGNYCTDKKPAAINWIEGRGKCVVCEAIIPAKVVNEVLKTKVQALIDVNISKNLVGSAVAGCIGGFNAQAANIVTAIFIATGQDPAQNVTSSNCITLMESTGQSKEDLYISCTMPSLEIGTVGGGTVLTAQSACLEMLGVQGSCKQDPGRHATQFACIVCATVLAGELSLMSALSAGHLVRSHMQHNRVKQKEIK</t>
  </si>
  <si>
    <t>10x_250:1700440-1719989:-</t>
  </si>
  <si>
    <t>MDEIVVSAPGKIILFGEHAVVYGKLGIAASLDMRTTLKLQKPDNNEVSIMFSNIRVNKCWNIQDLETKFGSWPASNPNYPRNLSPDCERILKDFIESEKDEDSISDLTQLIFLTLYLSITRVKGSYPSLKITTTTDLPVGSGLGSSASFSTCLAAALLSFIGALTSDKSKLTSVDLDLINQWAFIGEVIVHGKPSGIDNSICTYGGILKYQNGEMTPVSSSIDLKILLVNTRIERNTKTLVTKVQQLHKQFPKVISPILDAIDAIAQIGCSILMQLCNKEQGDPKNIIILWRNLSP</t>
  </si>
  <si>
    <t>10x_2130:305745-390764:-</t>
  </si>
  <si>
    <t>MQNNHPSLILLLSGKRKSGKDFIANKLIQKYGKNKATVIRLSGPLKQEYAKNHSLNIDKLMDDSPYKEHYRKDMIKWGEDMRLENPFYFCEKALEQKNASEYAIWIISDARRLSDLEFFKKFYGHLLRAVRITASNESRIARGWKFTPGVDDAESECGLDEVKSWDLVLPNDGNDKETDDAWERFEATLSLTKLV</t>
  </si>
  <si>
    <t>10x_448:277534-290772:+</t>
  </si>
  <si>
    <t>MDDQACFVTCKAPVNIAVIKYWGKRDEELLLPLNDSISVTLDPNEMYAKTTICASQAFKRDRMWLNGCEISVENPRIQNCLKAIRQRSRDQCQGGEKSQDISDWHLHISSVNNFPTAAGLASSAAGYACLVYTLSKLFNISTEISDIARLGSGSACRSIYGGFVHWSRGKERDGSDSVARQLAPPSHWPELHILILVVSDKKKQTSSSDGMKNSIKTSELLRHRVNNVVDKHLQTITTAIQKRDFQQFARLTMQESNQFHAVCLDTWPPIKYLNDVSFHIISLIHKVHDYYNEAKAAYTFDAGPNAVLFVLGSNLPLLYALIKHFYPSDNEHFFQGLPFDDIQEPLSHNLKAALDIEPQRNALKYVIHTKVGDGPTLLPATEHLLDENGFPLQT</t>
  </si>
  <si>
    <t>10x_721:1900613-1929323:-</t>
  </si>
  <si>
    <t>MQFLRSLITPNKLLLQSFRNKSYRRKPFYNQESQYRYFGNMPETDKNWSQNSSHPDLDPIQASYLNEMCIVIDENDQPLKAASKECCHLMSNIKKGLLHRAFSVFMFNNRGEMLLQQRSDTKITFPGYFTNTCCSHPLYNEQELDESDALGVKRAAQRRLYQELGIEASEIPLNAFTFLTRIHYQAPYNETWGEHEIDYILFIQKDVTVKPNPNEVKQYCYVSKHDLKEFLESTKSPITPWFQLIMNKFLFSWWEKLENIETLRDQKIHCEI</t>
  </si>
  <si>
    <t>10x_2242:800070-835387:+</t>
  </si>
  <si>
    <t>MTVVKSFHTFASSDKVHEKSIHLATILGWCVELLQAFFLMADDVMDQSITRRGRPCWFRLDGVGLMAVNDAFAIENGVYTILKKYFRNKDCYVHLMELFHETTRQTIFGQCLDGLSSQTGDEIDFDKYTPIRYSAITKYKTSFYSFYLPVALGLHLAGISDDKTHQRIKPILLQMGHLFQVQDDYLDCFGDPEITGKIGTDIEDGKCTWLIVTALEELSEEGKKVLKDNYGKSDKAAIEKVKELYTGLNLPEKYEKYETECYCNILKLIDELEIGTGIFHELLRSIYKR</t>
  </si>
  <si>
    <t>10x_339840:67806-79293:+</t>
  </si>
  <si>
    <t>MALLFDHSLELLDEKLSNSQVSDICKFLNKCQHPDGGFGGGPGQLAHLATTYAAVNALCILGTEEAYSVINRRKLLQYLRRMKTPKGSFLMHDGGEIDIRSAYCAAAVATLTNIYNENLFEGTAEWVVSCQTYEGGFSGMPGMEAHGGYTFCGLAALIMFGKAQLCDMHALLRWAVNRQMRFEGGFQGRTNKLVDGCYSFWQGGIFPLIHKILTKEEDLTMGMERWLFHQGALQEYLLICCQYASGGLIDKPGKYRDFYHTCYTLSGLSIAQHFAGGRLGHEFIIGDPSNELVPTHPIYNVCIEAIINAHDYFKNTPIKDEDDQNHMETNGI</t>
  </si>
  <si>
    <t>10x_756:627698-657747:+</t>
  </si>
  <si>
    <t>MALEDIDILLAVLVILWVLYIWEEYLSYRQYKIYKSTTDVPSELRGLLDKETFDKARLYQLDKCYFGFWKGLYSQLETTLILIFFGIPFIWNWSGRIVEKFGYVGYHEIKQTVVFACVGSFISVIIDLPWTAYNTFVIEQRHGFNKQTPSFFIKDRIKRFIVSQCIMLPIIASLVLIVRIGGDYFFIYLWLFTVAICLFLMTIYPDYIAPLFDKYTPLQEGELKTQIEKLAASIDFPLTKIYIVEGSKRSSHSNAYFYGFFKNKRIVLFDTLLEEQTPTDQDGTTKTESSSSLEGLTADEPTPTSEEPQRKRKKGCNNDEILAVLGHELGHWNYNHVFKNLFITQVNLFLCFVVFGMLYQNKHLYTAFGFYDSMPIFIGLLIIFQYIFSIYNVLLSFCLTMLSRRFEFHADAFAKSLGRAEHLKSALIKLNIDNLSFPVYDWLYSMWHHSHPPLLERLKALEKVD</t>
  </si>
  <si>
    <t>10x_377:3931356-3943178:+</t>
  </si>
  <si>
    <t>MKSLYPISIIGLLMCIGGEVIRKLAMFTAKTNFNHLIQFQREEGHVLVTHGMYRIWRHPSYVGWFWWSIGTQIILINPICLIGYTLASWNFFYERIMEEEITLLNFFGEDYFRYQQAVPTGLPFINGFRVN</t>
  </si>
  <si>
    <t>10x_88:10951958-10952438:-</t>
  </si>
  <si>
    <t>MYGWMSSGRVLRVTCMFLAFRQFCQAFSVVPRIGVIGGGIGGTLSSYYLKELFGEDAKVDVYEGNRVGGRAATVKIGESYYEAGASIIHGRNRYLSKLAQTLGLERRHSPGGKLSIFNGINYVFIESNYSLLTYLELFWRYGWSMVLWNNLISDMLYKFDRIYDYQDHGFCFTSVEKLLESMDSSFVKLTQITTEEFLRQHGFSSLFIDELATAVTRVNYGQTSKVNGFVGAVSLAAADSSLWSVEGGNYKLAEGALNLSQAELIRSNAQTVTLRDGKYLVSSSSVDENGTTVMHQQSYDILIIAAPQTSDLASLQFVGFPHLHTPFPGHYHRTVATFVEGEVNCSYFGFDSPEDIGDVITINTSINYNSVSRNYPVEATKLTNNVWKIFSQAPLNMSNLQEMFHDISSIKVHDWLAYPHYTPPQNLGSFQIHDKMFYTSNIEWAASAMEMSAVAARNVALLAYNQWHENNDLIDASDIQSITEERQDL</t>
  </si>
  <si>
    <t>10x_338478:233458-241273:+</t>
  </si>
  <si>
    <t>MAKYAKIVQTARDAFISHRTRNYEFRLSQLKGLLNMLNENEDTFAEALKEDLAKPYLESILMEIGYMRNETLNAIFNLKDWMKPEKVSKNIMTLMDNVYLFSEPYGVTLILSAWNYPVTLLLQPLIGAVMAGNCAVLKPSEVAPASAKLLAELIPKYLDQECYPVVMGGPQDTQDLLKEKFDYIFFTGSQRIGKIIYEVAAKQMTPVTLEMGGKCPVYMDDSVNLDYAAKRLMWGKLVNAGQTCVAPDYLLCTKKVRDELVDRIKVNLKEWYGEDMKKTPDLARIVNDSHFQRLVKLLDSGTVAVGGKYDSDERFIEPTVLIDVKPTDPVMQEEIFGPILPILTVSGMDEAIEFINSR</t>
  </si>
  <si>
    <t xml:space="preserve">10x_338524:3686133-3712721:- </t>
  </si>
  <si>
    <t>MGFTNVEEFISGHLIRWGEGAAQRGDNSRWLNDERSTSEGSQSLIHDFKIKMNDAKLYASSNAMQKRDALLILQRFMLRMNWSPSDVILDVGSGSGDVTRNILFPFCPAFDRIVGVDQSEEMVDFANAHFGHDKITYQQMDLMKVTQPRRYFPEGFDKVFSFYCFHWMKDHSRVLNNIYQLLQPGGQCLFMFLAKNPIFDMYRVMAKKDRWAHYMQDATNFVPFYQDSTDPGVEFKRSMESCGFVVLECEAPEFSFTFENVNYLKNAVRAVNPFVNRIGEELRDAYLADCVQELAREQINAWPTIMARYNLLIAFAEKPNDAPFYLYTLNLVKTWNGEDDIVPPDKVPCAFSLSAKGDDVVVTANFTSFVDSERRAFIPKAFGIMLKGEENRYIHVEFTNENNNSTAKLYNGYGHILDTKEKLKISYSTLLVYSAWNVTITIPVDYLPRATNAIAAYANYSTSSDHKMIILSLQSIKSDKKEQLPNMHKEGFFQDINLEQYLPSVAVKLIHWSAMWQKLLNISPGGSPLHPDMTTTDYHHSEESEKNAAS</t>
  </si>
  <si>
    <t>10x_305:2690781-2659799:+</t>
  </si>
  <si>
    <t>MSGIKVLSIVYVILAILAAVFWKIGHKIVPAPEVPPQIDNWWAKAPKEKFVENETIRRFKISIPDEVLEDLKVRLKNTRFQNPLEDSAFEYGFNTKYMKEIVNYWLNKYDWRKEEKWLNQFDGYMTQIEGIDIHFMQAKPKNVPPNKKVIPLLMIHGWPGSLVEFYKILPLLTAVKPDKNYVFEVVCPHIPGYGFSEAPHRQGFSPAAAAQIFDKLMQRLGYSYYYAQGGDWGSIVTTNLGTLYKERVRGIHLTMMPVKSSVGVWFKWFVGSWLPWLVVDDQDYSKLYPMSDKFGFLLKESGYFHLQATKPDTVGVALGDSPAGLAAYILEKFSTWTLPKNTLKEDGGLTEKFPLNELLTNVMLYWVTGSITSSMRFYKESLADSEKQLDRVPVLVPTGVAVFPNEILITPKSLAEHSYFDIVRYTDMPRGGHFNAWEEPQLLADDIRAFVETVEKSIEEKQKEAKEKAKK</t>
  </si>
  <si>
    <t>10x_339289:16127-16907:+...10x_302636:3-9437:-...10x_306327:272-520:+...10x_1456:635218-635409:-</t>
  </si>
  <si>
    <t>MSISEFRKKKLLHVFSVFFDVNHSGTIEQKDFELAVEKTCRMRGWDESHPKNRETRDTLMMVWESLRHRADIDNDETVTTDEWYQMWSREANDVTEWQSKYMDFMFDLEDTSGDGAIDENEFTSVYTSYGLSEEECRKAFRLFSQNDTITVTREVFRNLWREYFSSDDPKSLGNYIFGKVNFN</t>
  </si>
  <si>
    <t>10x_171:6969609-7002746:-</t>
  </si>
  <si>
    <t>MGNTMQVPANQTRLSPFQKKKLLHEYHTFYDQNKDGIIEWKDFSLARENICLLNGWVPGSKKYEETSALFRDIWTSLCRSADRNQDDQITADEWLVMWEQFHKACLRKETQELPTWLSNYLQFRFNMYDRTGDGVIDCEEFIYVVTRMGISEKDARQAYLIFTETNTKEVDFEYFAKLVSEYYLSDDPSSLGNFITGRLEF</t>
  </si>
  <si>
    <t>10x_171:4699824-4843854:-</t>
  </si>
  <si>
    <t>MATRRALHFVFKIGDRAASIKFFKDVLGMKVLRHEEFTEGCLATCNGPYDGRWSKTMIGYGPEDEHFVMELTYNYGVSNYKMGNDFKGLTIKSKEAVENAKRLNWPITEEEGLYIVTSPDGYKFQLLNESQSVVKDPVEKVSLSSSDLKRSIEYWNGLCKMKIYDQKEKEAILGYDDDQCKLELIEIFEPVDHAKAYGRIAFSCPSCELPSIEAIMKENDKTILTPLVSLETPGKATVQVVILADPDSHEICFVGEEAFKELSQFDPKGDELLTEAMAADKSNEWFAQKGLAKAEG</t>
  </si>
  <si>
    <t>10x_335:25044-39443:-</t>
  </si>
  <si>
    <t>MECKSEAGGGVSLATHLRNFSTSRGDAVSTTAHHKDVTSTAPIIKSEPGSQRSPCVSSMDIGYSSPTGKRPRPPSGDDFLASPNAMTLDSPPICTHPFLTTGFSPMSTTSDPYSPNGREDMSPPSSLNGFQGDSYDAKKKKGPTPRQQEELCLVCGDRASGYHYNALTCEGCKGFFRRSITKNAVYQCKYGNNCEIDMYMRRKCQECRLKKCLSVGMRPECVVPEYQCAVKREAKRAQKEKDKPNSTTKEHGSPPDILKEESKDKETVSNRLSDEELELIERLVYFQEEFESPSQEDLKKITHFPFTGDDGESRFKHITEITILTVQLIVEFSKRLPGFDTLQREDQITLLKGCSSEVMMLRTARRYDINTDSIVFANDQPYTRENYNSAGVGESADDIFHFCQQMCVMKVDNAEYALLTAIVIFSERPQLIEPKKVEKIQEIYLEALRKYVEQNRSKSSNMFARLLSVLTELRTLGNLNSEMCFSLKLKHKKLPPFLAEIWDIQC</t>
  </si>
  <si>
    <t>10x_1325:84937-166600:+</t>
  </si>
  <si>
    <t>MMKKEKPMMSVAAIIQGAQSNPMWNTGGILPLESTLNMSSVGSHSPLEMKAEGTALSTSYSPGNGGGSGSPNSPNLSQSSFTIGHSAFGNGNSNSKTPNFPPNHPLSGSKHLCSICGDRASGKHYGVYSCEGCKGFFKRTVRKDLSYACREERSCVIDKRQRNRCQYCRYQKCLAMGMKREAVQEERQRTKEKSENEVESTSSSHNDMPLDRILEAEMRVEPKDEQVVNNDNPMSNFCHAANKQLFQLVEWAKHIPHFTELPIEDQVILLRAGWNELLIAAFSHRSVNVKDSIVLATGLQIHRNHAHGAGVGTIFDRVLTELVAKMREMKMDRTELGCLRAIILFNPEAKGLRSLQVIETLREKVYAALEEYCKHQYPDEPGRFAKLLLRLPSLRSIGLKCLEHLFFFKLIGDTPIDMFLMEMLEAPSDT</t>
  </si>
  <si>
    <t>10x_232:3393522-3432662:-</t>
  </si>
  <si>
    <t>MNPVGNALNRKRKKPDSKPPSQLNKCLNEKRRREQENIYFEELAELIASIADMNSLSVKPDKCAILQETVNQIRRIKQHESGHSDAVQQSDVSSSKPTLIASDILGPLLLEALDGFLFVVNTEGKVDFVSENVTSFLKYTQDDLVGKSIYNVIHVGDHARFSQNLTPMPFGWSSDINTPSKSRSFNCRLLAKQPDDQEETMEEKQQRVFQYENMQISAVLLPYPGEKGDTTETDTEIQNCLVCVARRIPPNEKNSEATVEQFTTRLDSHFKVIGVDTSGMSMTFNQYLNKDLEGQNLQEICHPADQIRLRQHLQEVIQSGSCSSGIFRIKVAPDKFVRVQTRSQRFNYNPVTAEPEFIMSTHTILGDNEINIGLENNSSTSQHLPNSNLGIQSTPSSIAGSSMPSSGAPTSGSSTTTAASSSSTVSFGGGLSVNPTSDLNLNDLQLDFFPTSSWDDDVDSSENGLDAGGNISTLPCSAGNNPNASSNTIGTNSPRPPSASATWSVVTPSSRPNSRQPTPAPTPTGFAGSDLGSGMVTLSPMMPLANTGSPTTATSATVSFGNSYHCNTVRDSSVTLSKVSPAHTSVSVTSYEIEKKTQLMHSEDSVASSGQDSPRTLMTETSESNNSNAKLRQLLTKHGNNSSGNILFSVNIDNSDGASNLAVTPSVSDNCESNSYLNTELKIDQGESKEGKPDCHILKRLLNQDDEDFEEVEADVQIKSEECVLVQSSNVSVDIHKDNNSDDENQKKLNADNNNKLLRKLLNEKSDDDETEKFAGHKKPNELLHKLLNIPDTGEDRDDGDISSETTSIQQTNSLAPTSLLKSLARENVVSNSDATAFIAEIRGVKRKSSPEHEADSGSESVIKTTYVTQQQQQHHHQQQQQQQQQQQQQQQQQQQQQQQQQQPISKLSQQNRMLATLLAQTPPQPIILPVADATNLIRGLPQNKLPKGLDKKIIPTPRCPSQPTPRTSQDGATGSHFSGGVVTITSSVATTNSSTPLLNRTTPVFTNILDSQISQPTQPQPPPPPPPPQQICAPSLNLPSISSGVMPANAPSTTGSNDSTTNISNLSSLSNLAVQVSNTPITSIDSNLAISFNTTPSSGFGDMMVEPVLTTEPVDSQTQDQELSRLLDEVDTLREEMALPDVALYKFIEEVLDTQGNPGDAAYDPNKEKLAINEIQKQLMSFENQNSPASPTINMLPPLTSFPSSQVPPNHSLTMSPNMQNYQSIPPPVYQLNQYQQQSQQRPRFTNQQTVAGLQAQIALNSQRPAGVQYNVNSPSAASVNSVNLATLGASVASQHLRKLTPAELKRQALLRNPKMQLAASASQRRRNITQLPLQGTPSSVPTALNDQLSPSGYDSMNNMNELLNSTVAPNVTLQRSSSVPDSQLSPGYGNAVLGQMPSPLSQAPASQVSPGARMGPGTQQPYSPHSQGTSPLSGQQSFTPHSSQLNAFSPQPQQQSRLSPHPQQLPFTSQTAPHSQLSPRLGQQNAFSPQLSPQPGTQSQPNWNAAPPTTRSTGGNLQQQNPMLNAQLSQQSYANQTRFAQQQRQAVSSLRSMPSPGTANARQSPFPDQQYPPASPNNHMNLYHQQQYLQQQQQQQQQQQQQQQQQQQQQQQQQQQQQQQQQQQQQQQQQQQQQQQQQQVRLQRTMSAPGQMPGRVHSPRAPQGSYLGPQESMLSPGPQMSPSYPQSLPNTPSGLPQGFSNPNSNPNASAPQTAPPPPSYSATTTADQTHFPFDHQTLQIFNTGSPNPLADRTRSALNQTANITSEYVRQELRNRVARTQQNHQQGQSQHPGSVGGTLPGPNVQSPLTGQTHQSMAPSDFESLVLQLDLPSENRIYPNSGPSDPQSKSPSLFNPLLGLPPSDGSLSRSVQAQLAAANSPRGLEDTRQGEKKSLLQQLLSE</t>
  </si>
  <si>
    <t>10x_311:1433941-1510328:+</t>
  </si>
  <si>
    <t>METSNEEFSPLDNGVNSNNCVKQEKSDGSVVPLHISSSTRLMRNLAEKMRRDKLNTHISELAAIVPMVATATKRIDKTSVLRLSAAYLRIHQNILSGQIDKIDWKPYFLNEDNLSSMLMEAVNGFLLITTTSGKIIYVSKEIEKILGHSPVDVVGHSLFTIIHPDDHLLIQQQMQNDQESNRRSFYCHFAERCLSRNDCGRYSLVHALGHIRSTPHHSSENQDLLAAVQENLFIGIVRLLRNRAITELSLLDGCHDEYITHHSLDGRIICADHRISIIAGFLPEEVVGKSAYEYILLEDIPVSLFVHRHIFSASHGTIKAMYRLHTKTDKLIYLKSQGILQYNSVTGEMDSFICVNKLLRTSNDFIATFVSLHLRDLHPDFLDPDLSLQSHFAALIKKSRYIDFLIYSATKEETTSVIFHESYLLLTQCMAMTTTEIKNQIPDGYTEELDSRGRLRGRGWFTNGKKSGLWWIHKQVNGRVVGTVDEHGAMTGDKIAYIYPDCWTALVGQFKDGELVKAKLGHIKCITKGVPEFHIHESDVQYTRDVSTNEKFCEYPLLPDPYESERVYVKTSNISGANEGLFSKLDVAANVILSFYNGIRLSPEEVDKRDWSQNGYTMLLNDDVILDIPSDCISLDSYCATLGHKANHSPTPNCACDDFDHPRFGPIIALQSIKPIKKDEEITINYGYGPLEIGEELDVPVWYKKLIPFYDQHNLEIKLYKDNVAKDN</t>
  </si>
  <si>
    <t>10x_371:1895721-1945901:+</t>
  </si>
  <si>
    <t>MPEETVQSMEPTEAEVETFAFQAEIAQLMSLIINTFYSNKEIFMRELISNSSDALDKIRYESLTDPSRLEPVKDLYIKIIPNKNDRTLTIIDTGIGMTKADLVNNLGTIAKSGTKAFMEALQAGADISMIGQFGVGFYSAYLVADKVTVHSKNNDDEQYIWESSAGGSFTIRPDHGEPLGRGTKIVLHLKEDQTEYLEERRIKEVVKKHSQFIGYPIKLVVEKERDKEVSDEEEEEEEEEKKEEENKEEQPKIEDVGEEDEDEDKNKDKKKKKKIKEKYTEDEELNKTKPIWTRNPDDISQEEYGEFYKSLTNDWEDHLAVKHFSVEGQLEFKALLFVPKRAPFDLFENRKKKNNIKLYVRRVFIMDNCEELIPEYLNFIKGVVDSEDLPLNISREMLQQSKILKVIRKNLVKKCVELFDEIAEDKDNYKKFYEQFSKNIKLGIHEDHQNRKKLAEFLRYHTSASGDEMCSLKDYVSRIKENQKHIYYITGESKDQVANSAFVERVKKRGFEVVYMVEPIDEYCVQQLKEYDGKTLVSVTKEGLELPEDEDEKKKREEDKTKFENLCKIMKDILDKKVEKVVISNRLVTSPCCIVTSQYGWTANMERIMKAQALRDTSTMGYMAAKKHLEINPDHSIVEMLRQKAEADKNDKSVKDLVMLLYETALLSSGFTLEDPQTHASRIHRMIKLGLGIEEDDVEMGDAMKTEEMPPLEGDVEDASRMEEVD</t>
  </si>
  <si>
    <t>10x_342:1650527-1653948:-</t>
  </si>
  <si>
    <t>MMTSAVCLVVLCVLAMSARAEKDESQTKVREARGFKNSALATARGFGKRTVLQELVDSAIPTDNGVVTDEWLVEQMIRKPNLARMIVSKFVDVDGDGVLSIRELFPEL</t>
  </si>
  <si>
    <t>10x_374:579414-583960:+</t>
  </si>
  <si>
    <t>MLLLNICFWPCLLVLHMVSGWKEDPREIFDREYIDDTLTDRYDSDNLEGKAPILTLKGIGWWMALGVRNGKDRPLTNLYEVRKKNSQNSISNKNSMHRRFSFGIGKRNGETWLMDDNDDTEWDNSPWLTDDKRANNGENRYSFGIGKRERQRYSFGLGKREVNLKELADLQKEDDKRSRKFSFGLGKREDLEEEKRSKSYSFGLGKRDLDEDVKRGGGPNMQYSFGLGKRELETDDEPEKVYPMESSELFDKRNRNFNFGLGKRMGFDNSEFVPSDEEEKRALAYSFGLGKRGKSYSFGLGKRGNQKVYGFGLGKRQDEEVEEENKRNKMYGFGIGKREDKKSKSYSFGLGKRTDAEESSTDEAAKRSRSNQYSFGLGKRTTTADNGNVASPQATSSDNALHQP</t>
  </si>
  <si>
    <t>10x_549:1652746-1653942:+</t>
  </si>
  <si>
    <t>MNSSDYFTVDADPTNSSNCTNDYCISDEDYWDLIYEHIFPTPYEWVLITFHFMVFIIGLVGNILVGVAVYRNHSMQTVTNYFIVNLAVADLLVILVCLPPSVVWDVTETWFLGSVPCKIVVFVQTTSVSVSVLTLTFISIDRWYAICYPLRFSSTTARAKTAIFILWVLSLIIASPELVVFDTVAKEFTSPAVDTILFTDCRPSWDDEKQKTYQLVLMVLLYIAPFVLMSVAYYQIIRVLWKDNIPGSAETNSSVVDSAGRKSLMRGPNTSTQGQIRSRRKAAKMLIAVVIMFGICYFPVHLLNVLRYTTGIDNNDATIAISLLSHWLCYANSAMNPLIYNFMSGKFRKEFQRLYTCGCSRPRLRSRIRTLNSGDTYRFVSSATHMEIIHMNSYKP</t>
  </si>
  <si>
    <t>10x_338689:3092133-3122920:+</t>
  </si>
  <si>
    <t>MVECVELLCQVQEMEYYSDEPYGSSTNDYQSGIILNVSRNHSSEELIDGEDLLVDYSDIEAVERVFAVVVPMVFGLIVLIGLFGNALVVIVVACYQQMRNTTNLLIINLAVADLLFIVFCVPFTATDYALPSWIFGRVWCSIVQFLVIVCAYASVYTLVFMSCDRFLAVVFPVESLRIRTERNTLIAIAVMWGIILLSCAPTLLAHGLFLYEHNDQNYTACTFLKSEYNFPAFQISFFLTSYIVPLLLVVGLYLCMLKRLWHGVAPGDRSSADNRRKKRATRLVIVVVIIFAVCWGPIQFVLVFKSVDKFESTTGNIIFQIISQILAYMNSCVNPILYAFLSENFRKAFRKVIWCGAEGQNTQRSNSKKKELKDFSKCSRYINNDTETTNAVV</t>
  </si>
  <si>
    <t>10x_346:475875-477053:+</t>
  </si>
  <si>
    <t>MDLGTIVPHLVHCAPKRVGSSSRRSRTKAKGDSDSSMNHDYINSNHVDGGNHHVYGVSEADSEESTPFLFTSESVGEGHPDKICDQISDAILDAHLDQDPDAKVACETVTKTGMILICGEISSRAIVDYQKVIRDTIKKIGYDDSSKGFDYKTCNVLVAVEQQSPEIAAGVHIDRDEDGVGAGDQGLMFGYATDETEECMPLTVSLAHKLNQKMAELRHNGVFWWARPDSKTQVTCEYRFDHGACIPMRVHTVVVSLQHSEQIKLEDLREQVMEKVIKKVIPERYLDKNTAYRINPCGNFIIGGPQGDAGLTGRKIIVDTYGGWGAHGGGAFSGKDYTKVDRSAAYAARWVAKSLVANKLCRRCLVQISYAIGVAEPIAVTVFSYGTSVKTQSQLLDIVKKNFDLRPGGIVKELNLRKPLYEATSCYGHFGRPEFPWEIPKKLLY</t>
  </si>
  <si>
    <t>10x_326:326623-357782:+</t>
  </si>
  <si>
    <t>MACGENKPLYKVADINLADFGRKEIVLAENEMPGLMAIRRKYGPHKPLQGARIAGCLHMTIQTAVLIETLLELGAEVQWSSCNIFSTQDHAAAAIAKRGVPVYAWKGETDEEYIWCIEQTLVFKNGQPLNMILDDGGDLTNLVHEKYPQYLAGIKGLSEETTTGVHNLYKMCKSGRLQVPAFNVNDSVTKSKFDNLYGCRESLTDGIKRATDIMLAGKTCVVAGFGDVGKGSAQSLRAFGARVIITEIDPINALQASMEGYEVTTMEEAAPKAQIFVTTTGCKDIIRGEHFKVMRNDSIVCNIGHFDCEIDVRWLEDNALEKVNIKPQVDRYMLSNGNHIILLAEGRLVNLGCAMGHPSFVMSNSFSNQVLAQIELWTKPGQYPVGVHILPKKLDEEVAALHLDHLGVKLTKLSAEQAAYLGISSTGPYKPDHYRY</t>
  </si>
  <si>
    <t>10x_271066:1381-1684:-...10x_736:23853-41375:-</t>
  </si>
  <si>
    <t>MAAGRESPSPCEDADFTNRLMAKSSFKVPEKLLELTPFKERTRRRLSLPVGRHLDSRRSSTASVCSTSSSYTGSSSDDEGDVSPREKNQVTSKGFKDFCVKNIAQAAYGRREIEIAEQEMPGIMALRRRASEEKPLASGCIVGCTHINAQTAVLIETLTILGAKVRWAACNIYSTQNEVAAALAEAGFPIFAWKGETEEDFWWCIDRCIGAEGWEPNMILDDGGDATYLMLKKYPEAMKKMKGIVEESVTGVHRLYQLSKAETLYIPAINVNDSVTKSKFDNLYSCRESILDSLKRCTDVMFGGKQVCVCGYGEVGKGCCQALKGLGSIIYVTEIDPICALQACMDGFRVVKLNEIVRNIDILITATGNKNVVLREHMDKMKNGCIVCNMGHSNTEIDVNSLRTPELTWEKVRSQVDHVIWPNGKRIVLLAEGRLVNLSCSSIPSFVVSITATTQALALIELCNAPLTRYGKEVYLLPKKMDEFVASLHLPTFDAHLTELTDEQAKYMGLYKAGPFKPNYYRY</t>
  </si>
  <si>
    <t>10x_1700:224172-394823:-</t>
  </si>
  <si>
    <t>MPSQVKEGILFALGNPLLDISAVSDQEFLQKYDLQSNDAILADTKHLQMYEEMLKKYQCEYSAGGSVLNAARVFEWLLQVPKAVTYTGCIGKDQMGEDLISESQKAGVNVQFMVHQKEATGKCAVLITGTNRSLCAYLGAASCFQLEHLLKPEIESLIHKAEYFYIEGYHLAVSIESILHLAKHACKNNKPFILNMNAPYLITVYKEQMMQVLPYVDIIFSNEEEAAAFSEEHNFGTKDFKEIALNFLTLPKENKQRERIAIITQGSSPVIVATKDKVQLFPVPVIPTERIVDTNAAGDGFAGGFLAMLVQRKPMDVCVRCGNYAAGEVIQQFGCKFPKEPAFVE</t>
  </si>
  <si>
    <t>10x_326:1116167-1153306:-</t>
  </si>
  <si>
    <t>MENRKICLLGNPLADLIVECDDELLSKFNLQSDGAMEFEDWQMDLFDDIRDKIVARTLGGSALNSSRVLQWVAGEDPHHVTFMGCLGNDERGEFLEKEAKKAKVRLVCPRENSSPTGLSVALVHGAHRSLCANIGAAKYFEKSHLLSPPIRDALNDASVYYIEGFFLTHSIDVALSVAEMSVKSNKIFAVNVSGVYVCLEFGDHLTKLLPYIDILFGNEDEIKALCDLYNIDHSNLKTSATHLASLPRKCTEFTMPRIISETDRIVVVTRGSRPIIVAVGGKTTEYNVTPIA</t>
  </si>
  <si>
    <t>10x_537:588305-589180:-</t>
  </si>
  <si>
    <t>MIAGGMESMSNVPYYLTRGETPYGGVKMLDGIVYDGLTDVYNHFHMGNCAENTAKVQGISRAQQDEYALASYKRSAQSITDGLLNAEIVPVSVPGKRKNDPSITISEDEEYKKVNYDKITKLSTVFQKEGGTVTAANASTLNDGACACVLMTGAAAKKLNVKPLARIRGMQKRDEIFEVPLGSDSVIQCMESYHKWNVKILSVYCTKFKAVLVPILAAPLSGFADAAVDPIDFPIAPAFSTKKLLESAGLKAEDIAMWEINEAFSVVVLANMKLLGLKHDKVNIHGGAVSLGHPIGMSGARLVAHLAHSLKPGQLGVASICNGGGGSSAILIEKV</t>
  </si>
  <si>
    <t>10x_706936:444-18093:-…10x_615230:1050-9733:+</t>
  </si>
  <si>
    <t>MKSLFWPIRKRAYPENVAQEYNVSREEQDSYAHQSQIKTENAVKLGHFEKEIVGVAVGKKGASKLVIADEYPRPGTTLEGLNRLKPCFLTTGDGTVTAGNASGINDGAAAVVLMSTERAAQGSFPVLAKVISWAQAGVAPRIMGMGPSPAIRRALEKANWTVNDVDLFELNEAFSAQAIAVAKELEIDTTKVNVNGGAIALGHPIGASGARILVTLLHALQRTGGKKGVAALCVGGGMGIAMCVQVD</t>
  </si>
  <si>
    <t>10x_757041:7687-16795:+</t>
  </si>
  <si>
    <t>MMPSFHNSESHQKWPQDVGIVALELYFPSQYVDQAELEEFDKVSTGKYTIGLGQTSMGFCSDREDIYSLCLSVVQRLMDRTGVDANAIGRLEVGTETLIDKSKSVKTVLMQLFEESGNTDMEGVDNINACYGGTAALFNSLAWVESSAWDGRYALVVAGDIAIYAEGNARSTGGAGAVAMLVGPNAPLVIDRGLRGSHMQHVYDFYKPDLMSEYPTVDGKLSIQCYLSALDKCYERYRRKFEAAANPEKPNTKFSLQSVDGVLFHSPFCKLVQKSLARLVFNDFLTASPAEQGSKFKQLEPFKDLKLEDTYFNRDVEKASLELSKETFASKTLPSLTVSKLVGNMYTPSLYGCLASFIASKQTVSDLAGKKMLLFSYGSGLASSMYSISVTEDMSPGSPLERLFNSLSNLSTRLQTRSKIDPSVFTEHMRLKEKTHHKGMALWNS</t>
  </si>
  <si>
    <t>10x_751229:115255-143855:+</t>
  </si>
  <si>
    <t>MLSRGFHAHGLFCASHPWEVIVCTLTLTLCILSMGTTFAGSNKFCGWNSNCVPNVTEFDKNADVVIMTITRCMALLYIYHQFRNLRKLGSKYILGIAGLFTVFSSFVFSSSVINFLQGDFAELNEALPFFLLLIDLSKASLLAQFALASSSQKEVRDNIARGMAVLGPTITLDTLVETLVIGVGTLSGVKRLEVMCCFACLSVIVNYLVFMTFFPACLSLVLELSRDHDEAHPVWQLKSLTRVLHEEQQKPNPVLQRVKVIMSAGLVLVHAHSRWPLYAEYEGGLQPQNENDSNSINVNPEAAWWMSHFTRWLTVSPDQLVMLILAVALSVKYIFFESTDEVAQMISTAEAEHAAYSRQESNISTASTDTSKTGMTMLTSTDWKEYTDMKTTSTQTDQSIQKVETKVLKNPDDLPQQPRPLDVCNTILKQKGSRHLLDEEIVSLVTAKRIASYQLEKVLENPERAVAIRRQLVASASKCPMGIQKLPFVNYDYTQVMGVCCENVIGYTPVPVGVAGPHLINGQQYYVPMATTEGCLVASTNRGCRALLKSGGVRACVVADGMTRGPVVRFPSASRAGEIMIWLQKNENFTKLKSSFDSTSRYCRLQNIQVRVAGRYLFIRFQASTGDAMGMNMLSKGTEVALLSLQKIYPDMEILSLSGNFCTDKKAAAVNWIQGRGKSVVSEAVVPAHVIKEVLKTTAQALIDVNISKNLVGSAMAGSIGGFNAQAANIVTAIYIATGQDPAQCVGSSSCITLMEASGPSGEDLHISCTMPSLELGTVGGGTVLPAQSSCLDLLGVRGACPEEPGKHATQLASIVCATVLAGELSLMSALAAGHLVRSHMQHN</t>
  </si>
  <si>
    <t>10x_768858:118-13934:-...10x_757135:545-12585:-...10x_594537:4294-4608:-</t>
  </si>
  <si>
    <t>MAKFAVSAPGKVIWFGEHAVVYKKLAVAVSINLRTTVKLESSDTTVDVNLPSIGLKRSWTVEELKELAIRPSADPATPTLISDESLSRLKKFVACQSNGNDLHAIAEVVFLALYFSIGQDNGSLPGLKIVATSELPVGGGLGSSAAYSSCLVTCLLYNRGVLPLETRAERGDIGDWSPKELSLINQWAYLAETITHGSPSGIDNSVATFGGILKFINGNITPLDGNPGLKILLINTKVARNTKMLVSGVQEKCKKYPEVVKPVLDAIGAIAEQGCNILTDWIVQGGLPEHFVALEDLISMNQPLLESLGVSHPKLSQICRLANEHGLHAKLTGAGGGGFAFVLVPPYADATLVSQLIEKLEVSDFECWETTLGGTGLRIEQDLISSEFKS</t>
  </si>
  <si>
    <t>10x_753723:22263-62159:-</t>
  </si>
  <si>
    <t>MNPNPKLILLFSGKRKSGKDYIAAKLQTEFRSSACVIVTLSAPLKAEYAKIHGLQLDRLMDTSSYKETYRQAMITWGEEVRDKDPGFFCEAAISLTNAYEFPIWIISDARRLSDVQYFQNKFGPQLRTVRINANVQTRKERGWIFTPGVDDAVSECGLDDVQDWDYVVNNDSDCNAEPILKQIRELAKDKLTSTNVNVEDKE</t>
  </si>
  <si>
    <t>10x_695766:5863-5952:-...10x_754934:10571-10645:+...10x_706485:4141-5659:+</t>
  </si>
  <si>
    <t>MAAEGTVGSVREVNGIHIVTCKAPVNIAVIKYWGKRNEELLLPLNDSISVTLDLNEMSAKTTVAISKAFTKDRMWLNKLEVSMENQRVQNCLREIRRRARKRKVGSSGGDSPEDEDSINWHIHICSENDFPTAAGLASSAAGYACLVFALSKLYNIEVDVSEIARQGSGSACRSIYGGFVQWVSGSEKDGGDSVALQLAPALHWPELHVLILVASDKRKPIGSTTGMQQSVKTSELLQHRVHDILPKRIPAMLDAIKFKNFEQFAKITMQDSNQLHAICLDTWPPITYLNDISRSVIQLVHKFNDFCGEAQIAYTFDAGPNAFLFMLESTVPTAVAFFEYYFPNNRNDYIRGLSVANGVTVAKELKESVNMEPQPGAVKQVIHTKVGNGPLLMTNDSDHLLNDKGLPA</t>
  </si>
  <si>
    <t>10x_759517:57761-94748:-</t>
  </si>
  <si>
    <t>MNPATGWCISGLKRFRTFTRMSQSAAPALEHLDPFQVSLMAEKCIVVDENDTVSRAETKEKCHLMENITKGLLHRAFSVFLFNTKGELLLQQRSDTKITYPGYFSNTCCSHPLYTESEVDETEAMGVKRAAQRRLFQELGIQPEMAILDGFQYITRIHYMAPYNDTWGEHEIDYILFMQKDVEVVANPKEVKRHCFVGRRQLKEFVDSVDAPVTPWFKLIMNTFLFDWWDNLNNLDKFKNHKVIYRMS</t>
  </si>
  <si>
    <t>10x_761979:30402-31145:+</t>
  </si>
  <si>
    <t>MCNFLLPTAKSIDSCLSGAKTFRTCAKMLQNGVPSIAIDHLDPFQVSLMKEKCIVVDENDCVVRAETKENCHLMENIKKGLLHRAFSVFLFNSKGELLLQQRSDTKITYPGFFSNTCCSHPLFTDSEVDETDAVGVKKAAQRKLFQELGIKSDQATLDGFNYITRIHYLAPYNATWGEHEIDYILFMQKDVDVVANPKEVKRHCYVGRHQLKEFVDSVDAPFTPWFKLMMNSFLFDWWDNLNNLDKLKNHKIIHRLS</t>
  </si>
  <si>
    <t>10x_738246:7398-57014:-</t>
  </si>
  <si>
    <t>VIQYNVFDGKKTRGTSVVKCLKQLLGSQTLTEERIHLAHIVGWCVELLQAFFLVADDVMDQSLTRRGKPCWYKKMQTILGQSLDAALSSNGVVNLNQYTPSNYAAIVKYKTAFYSFYLPVALGMCLAGIVDEQLHFRAKSVLLEIGHLFQVQDDYIDCFGDPEITGKIGTDIEEGKCSWLVVEALKRATPLQKQILQDNYGKNDVESVARVKELYLTLSLPAVFTNYEESRYKHIMDLIGQFDDNLPQDIFYELIKGIYKRQH</t>
  </si>
  <si>
    <t>10x_763365:4661-12055:+...10x_750478:1307-12834:-</t>
  </si>
  <si>
    <t>ARFVGRSMAACRCLKPDIEQERFNDEGNITVSSQEQIKVEESIQVLYEQFRNRIDIDPECPVLFRDQHVQFLKKGLCYLSPSYECLDASRPWMCYWILHSLELLDEKISDAQASGVCAFLALCQHPDGGFGGGPGQLAHLAPTYAAVNALSVLKTEEAYQVINRVTLQAYLFRMRTAEGAYKMHDGGEVDIRGAYCAISVATLTNIVTPQLFDKTAEWIVSCQTYEGGFSGSPGMEAHGGYTFCGLAALVMLGKEILCDLKLLLRWAANRQMRYEGGFQGRTNKLVDGCYSFWQGGIFPLIHRMLLKEETISLGIEKWLFHQGALQEYLLICCQYSTGGLIDKPGKNRDFYHTCYTLSGLSVAQHFAGGKLGSTVLFGGPQNELVPTHPVYNICIDAAISAHQYYSKLPPPMYTHNEQQENGTC</t>
  </si>
  <si>
    <t>10x_757067:230810-340616:+</t>
  </si>
  <si>
    <t>LILVFYGIPWLWNACGFLLKQTGLKGDHEIMQTMTFALIGSVISTVLDIPWTIYDTFVIEQRHGFNKQTPGFFVKDRIKKFCVMQAIFLPIIASLVFIVKVGGDFFFIYLWLFMVLICLFLMTIYPDYIAPLFDKYTPLPSGELKTQIEELAASIEFPLTKIYIVEGSKRSSHSNAYFYGFFKNKRIVLFDTLLEEYAPANKEVQESETQTPTQTSKLLQDNDGNKPSTSPGKPKRKQGCKHDEVLAVLGHELGHWKYNHVFKNLLITQVNLFLCFLVFALLYKNDHLFAAFGFYDSKPVFIGLLIIFQYIFSPYNELLTFCLTVLSRRFEFQADAFAKSLGRAKELKSALIKLNIDNLSFPVYDWLYSSWHHSHPPLLERLKAMEKED</t>
  </si>
  <si>
    <t>10x_711448:5542-23511:-</t>
  </si>
  <si>
    <t>LSVFVWSSAIVVGQATKLHGKSQGNSEGVFKKKIVFKPWQRLKEMHWISLIGVLMCIGGETVRKLSMITARSNFNHIIQVQREEGHVLVTHGIYGVWRHPSYVGWFWWSIGTQIVLCNPMCIIAYTAASWKFFKDRIMDEEITLLNFFGEDYVMYQKKVPTGLPLIEGFKVEL</t>
  </si>
  <si>
    <t>10x_733446:10494-17235:-</t>
  </si>
  <si>
    <t>MMNIRFSRSLLTIQTLLWLQTFSTATSPPLIAVIGGGIGGATASYYLHELFGSGAKIDVYEANKVGGRLAVVEVGGRNYEAGGSIIHERNQNMNNLAQKLGLKHSQSPGGRLGLYNGEDYAFRESNYKLWTYFELLTRYGLSMFRWDNLMHHMLKDFDRIYEHQDKGHSFTTVEKLLEAMSPNFVNLTQETADYVLDSLQFNERFIKELGLAVVRVNYGQTTKVNGLVGAISLAAAQPALWSVAGGNFQLASGAIRLSEAKLVHSKVKSVRLKNDGKFELTIDAEDDNSNNTERTKKQTYDIVVIASPQTSDLKTITFEGFPVSNFSGQYHQTVATFVQGKLNYSYFGFLDEDDAVEDIVTIDTSMVFNSLSRNYPVDWSEETDSDLLPVYKIFSQNILEEEVLNEMFESRTITKVIDWLAYPEYTPPETLGSFQLRDRLYYTSPIEWAGSAMEMSAIAGRNVALLAYHQWNGNTQNIDHFKDSESNKDEL</t>
  </si>
  <si>
    <t>10x_1208177:6440-26408:+</t>
  </si>
  <si>
    <t>10x_1208178:6436-26400:+</t>
  </si>
  <si>
    <t>MRFCSIREAWVRRYAVLATFLDIRAAYDTVQVEWIKYSFAGMGIDRGLADAILALLSHRKYTTRVGGFWSTALESDHRLPQRSYLSPVLFAIVIYEVLQELGQSIIGGGIGGATTSYHLQKLFGTDGAYIDVYEAKKVGGRMAIVEIGGRRYEAGATVIHKRHRYMNNLAKRMGLQHTKSVVGRLGFFDGRRFVFKESSYRLWTYLELLVRYGLSAFRWETLVDQVMASFDRIYYHQDEGHSYTTVENLLKAMNPKFIKLTNYTIEFSLNALQFNDKFINEVGLALTRQNYGQTTKASGLVGVLSLTSSQPNLWSVEGGNYQLAATALKLSDANVLASRAQKIILNDMGKYEVVTNVKHIDANLTTYVQKQIYDIVVIASPQIPDGSTNIEFEGFTEEVSDSIQGHYETIIATFVQGSINNSYFHFSGESDSVEDIITIDTSMDYNSFSRIYPVDWSEEKDKQLLPVYKLLSHKIINDQTLDAMFEKRTATKIVDWFMLQHYNPPETLGSFHLHKHLYYTSAIESAGSAIEMSAIAGRNVALLAWNHWKNQITKVDLFKSFPRTEL</t>
  </si>
  <si>
    <t>10x_760624:3672-34253:-</t>
  </si>
  <si>
    <t>MGITDSLLTSLAGVLLHPVPYQKIAMWAHLSSDPVPSLYIPDLSYRLPAPDTASSPLTSPFRYPSVTASVSYAPPRDIPAALPPCSRITVFLESPLPTFKPYQESVLMEVGFMRNDILNAIYSLEEWMKPEKAALPFYAFREDAFIVNDPYGVALIIGTWNYPIQLLLSPFVGALAAGNKASGRDVGHCVYSVRTVWRHHDNERLELPCHSLTMVVLSVFYAVQNISNYHLKTVQDCFPVVTGGADVVQELLKHKFDFIFYTGSTKVGQIIYEAAAKQLTPVTLELGGKCPVYMDDSVNMDFAIKRLMWGKLVNAGQTCVAPDYLLCSKKIQEKFVSRVKDFIKEWYGEDPQQSPDLSRIINKNHYERLLRLMKCGTIAVGGETDEMDKYIAPTVLVDVKPTDPVMQEEIFGPILPIITVNSLDEAIDFINSR</t>
  </si>
  <si>
    <t>10x_1737:16027-117189:+</t>
  </si>
  <si>
    <t>MNNAQLYAQSNALQKRDAENVLREFIPKMQWSDNDAILDVGSGSGDVTRNVILPQCPGTGSVVGVDRSTDMVTFAQNHYTHERLSFRAMDVSEVTQPRQHFPEGFTKIFSFYCLHWIKDHTRVLNNIYQLLRPGGTCLLTFLAHNPIFYMYKRMAADSQWAPYMTDVEKYIPVHQDSPAPDAEFRAALEGCGFKVIECAAPEFTYVFENLNYLKNAVKAVNPFIERIPEELKDDYLNACLQELRKMKTPLLNGKMVARYNLLVAYAQK</t>
  </si>
  <si>
    <t>10x_749545:19554-22906:+</t>
  </si>
  <si>
    <t>MRLGPDSKHDVQDPVWKGLQKHNSADKCFLVVYQLLVEFDPIGTRSQIKCPMVMLEECTPGAGVVMNGRGMEEAKMAIQEGAVTTTFNAHLYAQFNALQKRDAECILRHYIPRMTWSDSDTILDVGSGSGDVTRHIISRLCPRFRSLLGIDRNRDMVAYAQNRYTHERLSFQVLDLAEVAQPLKEFPDGFTKIFSFYCLHWIKDHIPLLKNIYQLLRPRGVCLLVFIAYNPIFTMYKRLAQYRRWAPYMTDVDKFIPAHQDSRYPDDEFHATLEQCNFRVAEYALRAVNPFIERIPQEYRDDYLNACVEEFRKMKTPLLDGKMVARYNLLIAFVQK</t>
  </si>
  <si>
    <t>10x_744338:25374-41769:+</t>
  </si>
  <si>
    <t>MAATKVLIIVFFITGVILGIVWKLGPCMWPSPQLPPIQEGWWAREDKSSFKENQAIRKFKISVSDEVLVDLKTRLKNARTLAEPLKDAAFHYGFNTKYLEEVKTYWLEKYDWRKEEARLNQFDGFKTQIEGIDIHFLHVKPQNVPADTKILPLLMIHGWPGSVAEFYKIIPLLTTSRKENKFVFEVICPHIPGYGFSEAPHRPGFGQLDAAQVFHKLMKRLGHEKYYVQGGDWGSIITQFVAVCFPERFQQYVGCVRVAKWSKASDTSSGTQMRAMPGLEEIRIGYQIEPELVVLFAVLQLGEQIPYGKVERRLKTIVSSLEVRDDFVGCLVREDHGDNRFCILVPWTLHKRMVAVYYDSVLRGYFGVSETPYRSYTMLHLASVLGIHVTMVTPTTTGQWIKLMVGNWFPFLVVDTKDYHKMFPLGQKALFMLQEMGYMHLQATKPDTIGAGLNDSPIGLAAYILEKFSTWTSAQNIPKDDGGLTKKFTMDELLTNVMIYWVTGSITSSMRFYKEWVLDYDIAKTVER</t>
  </si>
  <si>
    <t>10x_2846:6904-76497:+</t>
  </si>
  <si>
    <t>KTCRMRGWDESHPKNRETRDTLMMVWESLRHRADIDNDETVTTDEWYQMWSREANDVTEWQSKYMDFMFDLEDTSGELTSFTGDGAIDENEFTSVYTSYGLSEEECRKAFRLFSQNDTITVTREVFRNLWREYFSSDDPKSLGNYIFGKVNFN</t>
  </si>
  <si>
    <t>10x_760763:1981-2208:-...10x_725243:18695-18799:-...10x_713716:34056-34169:-</t>
  </si>
  <si>
    <t>MATRRALHYVFKIGDRAATAKFYREVLGMKVLRHEEFEEGCKATCNGPYDGKWSKTMVGYGPEDNHFVVELTYNYGVSSYKFGNDFIGMTIASKKAIENAEKLNWPITNENGINVVQAPDGYKFYLLDEDQDANEDPVKKVILASSDMLKSVEYWTKLCNMTVFFQDADEALLGYDENQCKLELRNINGSVEHAKAFGRIAFSCPSAELPGIEQVMVENDQTIIQPFISLDTPGKATVQVVILADPNGHEICFVGDEAFRELSQVDPKGDDLLDKAMADDHSNEWFAKKGLSKVEG</t>
  </si>
  <si>
    <t>10x_753018:1680-2567:+</t>
  </si>
  <si>
    <t>MAVDSGREDMSPPGSINGYPVDSFGESKKKKGPTPRQQEELCLVCGDRASGYHYNALTCEGCKGFFRRSITKNAVYQCKYGNNCEIDMYMRRKCQECRLKKCLNVGMRPECVVPEYQCAVKREAKRAQKEKDRPNSTTKEHGSPPDTPVKEDMMLPTPKEKEPISNTLTAEEQELIERLVYFQEEFESPSNEDLKKITAFPFTGDDQQDDESRFKHITEITILTVQLIVEYAKRIPGFNTLQREDQITLLKGCSSEVMMLRTARRYDINTDSIVFANDQPYTRENYNSAGVGDSADDIFHFCQQMCVMKVDNAEYALLTAIVIFSERPHLIEPKKVEKIQEIYLEALRKYVENHRSKSVNMFARLLSVLTELRTLGNLNSELCFSLKLKNKKLPPFLAEIWDINPC</t>
  </si>
  <si>
    <t>10x_2435:2736-18809:-</t>
  </si>
  <si>
    <t>MMKKEKPMMSVAAIIQGAQSNPMWNPTGGLPLDTSLSMSSVGPHSPLEIKPDAASLLSSSNFSPGGGGGGSPNSPSLPQPSFTIGHSGFMSSGNGSSNSSKSVGYPPNHPLSGSKHLCSICGDRASGKHYGVYSCEGCKGFFKRTVRKDLSYACREDRNCVIDKRQRNRCQYCRYQKCLSMGMKREAVQEERQRNKEKNENEVESTSSIHNDMPLERILEAELRVEPKDEQIIDKNTMTDFCQAANQQLIQLVEWAKHIPHFVELPIEDQVTLLRAGWNELLIAAFSHRSVNVKDSIVLATGLQIHRTDAHGAGVGTIFDRVLTELVAKMREMKMDRTELGCLRAIILFNPVKGLRSSQVIESLRERVYAALEEYCKQQYPDEPGRFAKLLLRLPALRSIGLKCLEHLFFFKLIGDTPIDTFLMEMLEAPSDP</t>
  </si>
  <si>
    <t>10x_765947:23332-40130:-</t>
  </si>
  <si>
    <t>MRNLAEKMRRDKLNMHISELATIVPMVSTASKRIDKTSVLRLSAAYLRIYQNLLLSDRMEKQEWKPVFLQADNLGGLLLEAVEGFLLVLSASGKVVYVSEGIEKTLGHTPIDVLGHSVYNIIHQDDFIVMQKQLQPDNGMENQRRSFYCRMAERCLSRSECGRYDLVHVVGHIRSVEHLDNNNDGKTNPWSIYRAFVFVTFFSFN</t>
  </si>
  <si>
    <t>10x_743632:6519-21334:+</t>
  </si>
  <si>
    <t>MPEETAEAMESMTVEDVETFAFQAEIAQLMSLIINTFYSNKEIFLRELISNSSDALDKIRYESLTDPSRLESGKELYIKIIPDKQAQTLTIIDTGIGMTKADLVNNLGTIAKSGTKAFMEALQAGADISMIGQFGVGFYSAYLVADRVTVYSKSNDDEQYIWESSAGGSFTVRLDHGEPLGRGTKIVLHLKEDQMEYLEERRVKDVVKKHSQFIGYPIKLLVEKERDKEVSDEEEEEEKKEEDEDEKKEEDPDKPKVEDVGDDEEDKEKDKKKKKKIKEKYTEDEELNKTKPIWTRNPDDISQEEYGEFYKSLTNDWEDHLAVKHFSVEGQLEFRALLFIPKRAPFDLFENRKKKNNIKLYVRRVFIMDNCEELIPEYLNFIKGVVDSEDLPLNISREMLQQSKILKVIRKNLVKKCVELFEEISEDKENYKKYYDQFSKNLKLGIHEDHQNRKKLAEFLRYHTSASGDEVCSLKEYVSRMKESQKHIYYITGESKEQVANSAFVERVKKRGFEVVYMVEPIDEYCVQQLKEFDGKTLVSVTKEGLELPEDEDEKKKREEDKVKFENLCKITKDILDKKVEKVIVSNRLVSSPCCIVTSQYGWTANMERIMKAQALRDTSTMGYMAAKKHLEINPDHPIVETLRVKAEADKNDKSVKDLVMLLYETALLSSGFTLEEPQTHASRIHRMIKLGLGIDEDDVESADAKIEEMPPLEGDAEDASRMEEVD</t>
  </si>
  <si>
    <t>10x_674189:521-3778:+...10x_765286:16-10516:+</t>
  </si>
  <si>
    <t>MTCLPCVRLLVVFLLIGCSWCSGTDDPSPAARVRQARGFKNSALATARGFGKRTAMLQDLVDSAATGSSDSGALSSEWLAEQMAHNPELAQLIVTKFIDTDGK</t>
  </si>
  <si>
    <t>10x_1225572:5374-7331:-</t>
  </si>
  <si>
    <t>10x_1225573:5380-7432:-</t>
  </si>
  <si>
    <t>MVKKPVIDLKPIAVILPKPTMDYPDYEDFGNDSLNLFATTSDGIVADNSTLNNCTNDYCIPDEDYFAMMTDYIFPSPYEWSLIVLHTIVFVVGLVGNCLVAAAVYRNHSMQTVTNYFIVNLAVADFLVILICLPPTVLWDVTETWFFGSVMCKVVLYTQ</t>
  </si>
  <si>
    <t>10x_724415:13919-14395:-</t>
  </si>
  <si>
    <t>FIVFCVPFTATDYAMPYWPFGNIWCKIVQYLIMVCAYASVYTLMLMSLDRFLAVVHPITSMAIRTERNTYFAIGIMWVVILISCIPVVMAHGQVPISYNNQTFEICTFKTDEYNQPFFQVIFF</t>
  </si>
  <si>
    <t>10x_762368:32924-33292:-</t>
  </si>
  <si>
    <t>FMVFCMPFIASSYALPNWIFGNAWCKINEYLNFAFVCSSAYTLLLMSVERFLVAVSPIRSTAIRTNRVTILAIIAVWLVVLSSSLPLFGAHKEIHFNYGDVNETFCTFNFEEYSYFAVVIYFF</t>
  </si>
  <si>
    <t>10x_664809:5189-5557:-</t>
  </si>
  <si>
    <t>FIVFCMPFTIASYAHPNWIFGNTWCKIFQYFDFAFVCSNAYILLLMSVERFLVVVNPIGSTSIRTNRITILAIIAVWLVVLLSCIPLLETHKETHLYYGDSSAEFCAFNFEEYSYFTLVISFF</t>
  </si>
  <si>
    <t>10x_745535:25556-25924:-</t>
  </si>
  <si>
    <t>FVVLCMPFIAASYAHQNWIFGNAWCKISKYLDFAFVCSSSYTLLLMSVERFLVVVSPIGSTAIRTNRITIFAIIAVWLVVLLSSLPLFGAHKETHFYYGDMKETLCTFNFKEYSYFAIVIYFF</t>
  </si>
  <si>
    <t>10x_706994:7143-7511:+</t>
  </si>
  <si>
    <t>YIVFWMPFTIARFAHPNWIFGNTWCKIVQYLNFTLVGINAYTLLLMSVEHFLIVVYPIGSKAIRTNRTTISAIIAVWLVLSLSYTPLLGAHETAHFKDGDRTHSVCGFNAEEYSYFTLIISFF</t>
  </si>
  <si>
    <t>10x_745535:53987-54355:-</t>
  </si>
  <si>
    <t>FIMCCMPSTIANYARSQWIFGSAWCKIAQYLNFALVCSNAYTLLLMSVERFLVVVNPIGSVAIRTNRITICAIIVVWLVLLLFCIPLLWVYVEVHFNYGGGTHPFCAFNSDE</t>
  </si>
  <si>
    <t>10x_738530:40454-40789:+</t>
  </si>
  <si>
    <t>VFCLPFFVMHYAFQLWIFGNAWCKIVQYLVIVFRCINVYTLMHMSIERFLVLMHPAGSRAICTNRNTYLVIIITWLVIFIACTP</t>
  </si>
  <si>
    <t>10x_650540:3592-3843:+</t>
  </si>
  <si>
    <t>FIVFCMTSTIAIYAHPDWIFGDVWCKISNYLHFALICSNACTLLLVSVERFLFVVNPIGSTAIRTNCITILAIIALWLLVLLSYIPILAIFHEMRWGYAASRAACTENFEEYSYFTF</t>
  </si>
  <si>
    <t>10x_992574:4837-5187:+</t>
  </si>
  <si>
    <t>10x_992575:4837-5187:+</t>
  </si>
  <si>
    <t>MATNHFNCNDTNHIDGDKQNGVSEADSDDNTPFMFTSESVGEGHPDKICDQISDAILDAHLRQDPESKVACETVTKTGMILICGEITSAAHVDYQKVIRETIKKIGYDDSNKGFDYKTCNVLVAVEQQSPEIAAGVHVDKDEANVGAGDQGLMFGYATDETEECMPLTAVLAHQLNQKMAELRRNGVFWWARPDSKTQITAEYRFERGACIPIRVHTVVVSLQHSEDITLEDLRREVKEKVINVVIPAKYLDNNTDYHINPCGKFIIGGPQGDAGLTGRKIIVDTYGGWGAHGGGAFSGKDYTKVDRSAAYAGRWVAKSLVANKLCRRCLVQISYAIGVAEPISVTVFSYGTSHKTQLELLAIVKKNFDLRPGSIVKELNLKNPIYQDTSCYGHFGRPGFPWEVPKKL</t>
  </si>
  <si>
    <t>10x_738456:2983-4206:+</t>
  </si>
  <si>
    <t>MKKSLAKLSRQQGIAPKSASLSDAAEPPHLSPLIRSLSRTTSYTGSSSDEEDISPRQKEQKNSKGFSDFSVKNISQAAFGRREIEIAEQEMPGIMALRKRAVDDKPLKGAKIVGCTHINAQTAVLIETLIELGASVRWAACNIYSTQNEVAAALAEAGYPIFAWKGETEEDFWWCIDRCVNAENWQPNMILDDGGDATHLMLKKYPALFKLIKGIVEESVTGVHRLYQLSKAGKLTVPAMNVNDSVTKTKFDNLYSCRESILDSLKRSTDVMFGGKQVCVCGYGEVGKGCCQALKGLGCVVYVTEIDPICALQACMDGFRVLKLNEVIRNIDILITATGNKNVVVREHMDKMKNGCIICNMGHSNTEIDVNSLHTPELTWEKVRSQVDHVIWPDGKRIVLLAEGRLVNLSCSSIPSFVVSITAATQALALIELFNAPQGRYKSDVYLLPKKMDEYVASLHLPTFDAHLTELTDEQAKYMGLNKAGPFKPNYYRY</t>
  </si>
  <si>
    <t>10x_767920:34731-93977:-</t>
  </si>
  <si>
    <t>MSESITSDRIMAGGQPKPPYKVADIGLADFGRKELIMAENEMPGLMAIRRKYGPLQPLKGARIAGCLHMTIQTAVLIETLLELGAEVQWSSCNIFSTQDHAAAAIAKRGVPVYAWKGETDEEYVWCIEQTLIFANGQPLNMILDDGGDLTNLVHEKFSHLLPGKLFLYMLKQLTIVVRLQSPRCSLKFVIACYSKFKSKFDNLYGCRESLTDGIKRATDVMLAGKVCVVAGFGDVGKGSAQSLRAFGARVIVTEIDPINALQASMEGMPFSNLMTLGYLFIGYEVTTMEEAASQGQIFVTTTGCKDIIQGRHFLQMRNDSIVCNIGHFDCEIDVAWLEKNNVQKVNIKPQVDRFKLSTGNHIILLAEGRLVNLGCAMGHPSFVMSNSFTNQVLAQIELWTKPGQYPIGVHVLPKKLDEEVASLHLEHLGVKLTKLTPAQSEYLGIPVDGPYKPDHYRY</t>
  </si>
  <si>
    <t>10x_753203:17677-32779:+...10x_768841:20637-35040:-</t>
  </si>
  <si>
    <t>MDSSTLAPPIKAEGCVSSSSKLFASFRVTMGPVREGILFCLGNPLLDITARTDTDFLQKYGLEENNAILAEDKHFTMYDEMLQKYPVEYSGGGSVQNAARIFQWLVRLPNASTFVGCIGKDNFGETLTAVSSEAGVNVQYMIHPTEPTGKCAVLVTGTNRSLCAYLAAANCFQKEHLEKPDIDSLMRKADYFYIEGYHLTVSPESILHIAEYAATNDKMMSINLNAPFLIQFFKDAMMKVLPYVDVIFCNAAEAETFSDEHKFGSKALSDIALKLLALPKVNTQRQRLIVITHGSQPITVAHEGKTQEYPVPPVDKEKVVDTNGAGDGFAG</t>
  </si>
  <si>
    <t>10x_2723:11833-46411:-</t>
  </si>
  <si>
    <t>MATASVSTSLMCAFGNPLLDIVVKCEDDSLLKKYDLNADDAIEVDMWQMPLFDDIIKYKDAKYMPGGSALNTSRVFQKMMRTHDSAVTFLGCIGNDENGGILKDKVSEDGVTGCYMCDDTHPTGVSAALIYGALRSLCANIGAANCFKLEHVKTQDVQLALSTAEIVYVEGYFLTHSQDCALYLGKLAQQAKKLFVINLSAVYVCKSFCNELLELLPYSDVVFGNADEFAEFGKNFENKNSNLKEIALEMCKHSETATKKGKNFREELGQGRIVVITQGSGSIIVAHKSGVREYPVPTITDDEIVDTIGAGDAFVGGFLAKLVQMGSLEDCVRNGITTSAIIVRNPGCSFTDTVK</t>
  </si>
  <si>
    <t>10x_760646:16593-17657:-</t>
  </si>
  <si>
    <t>MTAQIRHFASSSRKIQDVLIVAGVRTPIGSFRSCLASLPAPQLGAIAIERVIAKAGISKDAVNEVLMGTVLQAGMKQAPTRQAALLAGLPKSIICTTIHKVCASGMKTIMFAAQALMLGHQRVMIAGGMESMSNVPFLMKRGDTPYGGISLQDGITYDGLLDAYSNIHMGNCAEKTAKDLNLSRDEQDEFAITSYKRTASAVDSGVFDSQIAPVTIKGKKGKPDTTIKVDEEYKKVNFDKFKSLPTVFQKEGGTVTAANSSTLNDGAAACLLMNSDAVDKFKAKPLARIVGFADAAVEPIDFPIAPVYATKKLLAETGVKIEDISLWEINEAFSAVVLANMKMLNIPHDKVNIHGGAVSLGHPIGMSGARIVLHLAHVLKPGQKGLASICNGGGGASAMLIEKLRRSFCLKVGSRLPVVTMYTKSSCSLCEESLDRLKHLFNRFHLVKVDIELPANKEWADKYRYEIPVFHFEGHFLMKNRAKIELLQQKLEEYEKQFI</t>
  </si>
  <si>
    <t>JH431789:593716-595260:+</t>
  </si>
  <si>
    <t>MNQSVYIVAASRTPIGSFNGCLSGLSAAELGSTVIEDVVKRALINTSDVSEVIVGQVYTAGQGQNPARQASLKAGIPHDVPAWGVNMLCGSGLKAIALGVQSIKCGDADLIIAGGQESMSQTPHATCMRAGTKMGNVVAVDTLIKDGLQDAFIDCHMGVTAENIVKIYNVSREAQDIFAYKSQQKTEVAINSGYFNREIVPVTIPGKKGNSEISKDEYPRSGCTLESLGRLKPCFILTGEGTVTPGNASGINDGAAAVVLASEDKLRRDANVQKLCRIVSWAQVGVLPNIMGMGPVTAIQAALKKAKWSIDEVDLYELNEAFAAQSIAVLQELSIDSNKVNINGGAIALGHPLGASGARVLVTLIYALQRTGGKKGVAALCIGGGQGIAMCIEVA</t>
  </si>
  <si>
    <t>JH431584:329530-331168:+</t>
  </si>
  <si>
    <t>MDAYDVFRKLTRGIKFDTNKFHEDAVRFQLIRPKKPEETSLGRASAKESTEKDSTDPDADADTDADALKKKTAKRKRDENDNDDDEDEDDEHTERTEPAKIKIKSKKEKSAKLIADLKQEDINHFRNENRIYVSGSDIPKPIETFHELQNDYKVNPILINNIKSLGYAKPTPIQMQAIPLMIQRRELLGCAPTGSGKTAAFLIPILHHLKGPRKCGFRAVVVSPTRELAKQTYQECNRLSQGLGFRTHIIDKPAKAAEKFGPKSSQKFDILVTTPNRLVYLIQQDPAIISMNNVEWLVVDESDKLFETGETGFRDQLAVIFNACDSPDMRHAMFSATFAFDVEEWCKVNFDNMVNVCIGLRNSAADLVDQELIFVGNEGGKLIAFRDIIKKGLKPPVLVFVQSKERAQELYRELVYDGINVDIIHSDRTQLQRENVVKCFRSGAIWVLICTELMGRGMDFKGVNLVINYDFPPSIISYIHRIGRTGRAGRSGKAITFFTCDDVTNLRSIAQVMVSSGCQVPEYMLQLKKPTKKEKKKIARSEVKREGISTTPLYDIEKEKKRKKMIAKSKKKEEESSLKSSPFLIEHNSITNCIHGTFRGTDQGQGQGQGQGQGQGQAQGGAQCWPQDVGIIAMEVYFPAQYVDQSELEKFDQVSEGKYTIGLGQSKMSFCTDRENIHSICLTVVHALLERTGTDPTEIGRLEVGTETILDKSKSVKSVLMQLFEQSGNTEIEGIDTINACYGATSALFNAVQWIESSAWDGRYALVVAGDIAVYSKGNARSTGGAGAVAMLIGSSAPLILERGFRGTHMQHVYDFYKPNLESDYPIVDGKLSIRCYLATLDKCYERFKRKVQSQTSKVFDDASTFTLQNADAVLFHSPYCKLVQKSFARLAFNDFLSTGICDGDLNDLRLAEFRNLKLQDTYDNRDVEKAFCEYSAKSFEAKTLPSLSLAKQVGNMYTPSLYGCLASLLYTKSPLELAGKRILLFSYGSGLAASMFSITVSNDCTLGSPLQKLCCSLENVSSRLESRIKVSPDQFTTVLEAQEENHNKASYVPTGNAELLFPGTWYLTSIDGMYRRAYEQKPLKADDSLINSKMKSLLKDEIFPKDQ</t>
  </si>
  <si>
    <t>JH431986:30197-31778:+</t>
  </si>
  <si>
    <t>MFEKIFYSHGFFCASHPWEVIVFTLTLTLSILCMGNQLNSNTICVWSKNCSTSDFDKNAYIIFMTIIRCTAVLYIVHQFRNLRKLGSKYLLGIALLFTVFSSFVFSNSVIKFFQGDFAELNEALPIFLLLIDLSKASLLAQFALTSSNQKEVRDNIARGMSLLGPTITLDTVVDTLVIGVGPLSGVKRLEVMCCFACLSVILSRDVNVWQVASFARSLKENEHKPNLILQRVKLIMSAGLSLVHVHSRWPGTAELHSIPEVVPAVHSNFMNEESMLVRWFCVSPDQVVILILVLCLTIKYIFFESYNNEEMIIPVLSENGDITPSSTICSSTTSLSNDEKKIDVMTKCTQTVTDEVNYGTDSLCLTPSAPRSMEDCLNILKSASGTVLTDHEILSLLISKRIASYQLENIVKDPFRAVILRRLLISAKMGNEKALQDLPFRHYNYSDVTGVCCENVIGYMPVPVGVAGPLLMNGKEYYVPMATTEGCLVASTNRGCSALMRSGGVTGFLLRDAMTRGPVVTFKTVEKAVEVYRWLGRDENFAKIKSRFDSTSRFARLLGLKPICTGRNLYIRFEATTGDAMGMNMIDGRGKSIVCTALIPESVVQEVLKTTVSDLVDLNLSKDLVGSAMAGTMGGFNAQAANIVAATFIATGQDPAQVVSSSNCLTLMERDGPTKTDLRISITMPSLEVGTVGGGTSLTPQGACLDVLSAKGSCDEDPGQNAATLALVIGGTVLAGELSLLSCLAAGQLVKKPVNLHEIEFSTNFKDSIRCQRLNLYADVYTILCK</t>
  </si>
  <si>
    <t>JH431728:191784-194913:-</t>
  </si>
  <si>
    <t>MALDVYRKVVISAPGKTAIAVTVDLRLKVKLEPTESTVEFVMPILGVDKSWDIKKVQAVKRWQSVPGDGLKKIAIQKECLQAVNNFLGITSAPTQRELSEIIFYALYYSISCSKGEFPAMKLTVESQLPIGSGLGSSAAYSTCLVTALLCQQRINADLESEELILINKWAFLAEKIIHGTPSGIDNSVCSFGGIITFKDGAIKNVEGILNLKILLVDTMVSRNTKALVENVRSKYNKFTAIVSPILTSIDAISQEAILSLTNIITKTNSVDIETYKTLEELIFTNQHLLASLGVSHPRLNKICEIASEFNLRAKMTGAGGGDAESNTVSQLVTKLEANEFQCWETTIGYDGNKHLTPSVLV</t>
  </si>
  <si>
    <t>JH431806:236181-237073:+</t>
  </si>
  <si>
    <t>MAHNPYFVLLISGKRKCGKDYLAEKLVDLFGHQHLVCKITISEPLKAEYANIYGLDSCRLMESSAYKEEFRTSMIKWGEKIRSQDPGYFCRKAIEQTKAIQFPIWVITDIRRQTDLDYFQNSFGDKVKTVRITAEDNIRQQRHWAYTHGVDDAESECDLDNVSSWNWIVNNSGNDIAVMKTLQEIKDKAQAIVPPFVYNMLQ</t>
  </si>
  <si>
    <t>JH432130:64475-64883:+</t>
  </si>
  <si>
    <t>METVKAAENMRVITCKSPVNIALIKYWGKRDEELMLPLNDSISITLDNKQMCARTTIATAKSFTGDRIWLNRTETSVLNPRIQNCIKYVREMVQKDRSDEKDWHVHICSENNFPTAAGLASSAAGYACLAFSFCKLFYLNANVSEMARLGSGSACRSVHGGFVHWKKGVEENGSDSIAYQIAPASHWPDLRILILVVNDERKPISSTHGMQCSVKTSTLLKYRVESVVEERVKAMIDAIKIKDFETFSTITMQVRNQYIVLIQYSNNPIKTKESNQLHAICLDTWPPITYLNDVSRSIIQLVCKYNELSGKNKVAYTFDAGPNAFLFILKSELPKVLGVINHFFPSDDSNFLRGIPVDISEISAVKTLISQIKLNPQKYAIKYIIHTQV</t>
  </si>
  <si>
    <t>JH431850:778105-779623:+</t>
  </si>
  <si>
    <t>MVEEKGVVKLWATSGGIMTQYLNRKGVDGINQIDFLRFYLLQQIKRHFEGLFTINVEVIPKLEPKEKKNYLHISSLPIDGECYKNALKGDFVGDGCRPFASTKSKGGIFRCCDEMNSGPSLQDIKLELKIWENEFVKCNLRKANAEDIKLAPQKIKDAYKLYWKVKKSAESGSSWGSHFNKNKEAKNTSDNDGKHCDLNKFCEKIKKIPLTKKMPVLSVKQVLNVPRLNREIEINSSKTFSLDSGFKIDDSNKKKSLNFKRVNAASVHSLSFRVKTVNNDWLNRCNINPESDSEGNLNIREPNEETTDKLNEDTGDKQFTFVERSEKTDVKQYNSIESFEKTGEQFNFIEANEITGDKQFDFIESSDNPHSEVIKSYPELSGRQKQNAELFFEASPININIDVPETNTNGRKRVLRDFSPTNREKTKKIKQEDGISLKNEKIIESPELSGRRKQNADSFSEMSSINIDVPKANTNGRKRVSRDFSPTNREKTKNTRQEDGISLKNEKKIDLLEKKMKSNSVNDNFVRIDIKHKKFHRGKRAFSAVKYKRKKWAMKQKFKDDLGDESECFRCGQTGHWIKNCPLNGGRSKKDIERREDKIEDENEETSAFLTLEEAAALATGIKPKNTTENCVKVQVFSTVKEDLKPRTIEKESQIDDFIEQNEVSDTRLVEPLCEMNENGDISKTPKLVFDTLKKFGYDRFRPGQEETIMRILSGLSTLLVLSTGAGKSLCYQLPAYLYAQKSNCITLVISPLVSLMEDQVTGLPSCLKAVCLHTNLTTTQRKKSLDAISSGKVHIILISPEMAVGGRTGFSLPADLPPIAFACIDEAHCVSEWSHNFRPSYLRLNKVLRERFKVKCILALTATATSKTAGSVAAHLGIHDDTSGIIRGNIIPPNLCLSASRDDNKDEALINLLKGDRFSSSDSILVYCTRREQTERLATGGDLMELRRHIYANDVDRSSLRKLVCDVFPPCKCEQNETVSCCKHEVALPIEELIQKLDLKEENISTLLCYLELSPEKWIEILNPVYSWCKIFCYDGPKQLKTTSNKCPPLAAAIALDVQNGLNHDKSSSIEFPIVSVASRMGWDSGIVKREVKGLEWNQVNGKFRKSEIMTEFSKLAFHFKAPGNFSGDEMDRVLDYLNSYVVNQKKTELQQLESSYKAFYTVSKPRYWSCSDSYDREKSDQLKEFLKDYFDGRPITDEESISVPKLDVEKQMNNVLSDIRAFLGIYSDQSFTGRSVARIFCGIDSPCFPAPVWGRVRRFWRTWKNTSIRTVTQNKKEIRLLGSSLKNYFLVLRQQMNCKNTAIEMNHLSCVDSKQLQLLKEPCILVDSTDKVIKVETKENCHLMKNIKQGMLHRAFSVFLFNSNGDLLLQQRADVKITFPGYFTNTCCSHPLYTKEEMDEKDGMGVKRAARRRLYQELGISKDEISLDDFHFITRIHYLGPYNEIWGEHEIDHILFIQKNVQLDINLNEVKNYVYISKDQILDYLGSVKAPLTPWFELVLNNFLFHWWDNLDSIAKIKDESTIHHMNLKIWTN</t>
  </si>
  <si>
    <t>JH432107:84450-85817:-</t>
  </si>
  <si>
    <t>MRLLSSFHLNYLFSYSELSSRIFFARNRVWLSSVLSASHSHSIAVRSRLSQQLVPLVIDRRRLSIDISLMAFHMNEMEMKEFDAVYPDIVKSLTNDFMQPECEIKAAISRLKEVVDYNVPFGKKTRGLFVVKAFKQICGVDKIDEENVYLAQVLGWCVEMLQAFFLVCDDVMDQSKTRRGQLCWYKKDGVGLIAINDAFSLEAGLYFLLKKYFRHKSYYINIIELFHETTFQTVMGQSLDLLTSSTTGQLEFDKFTIETYNAIVKYKTAYYSFYLPIALAMCMAGITDQQLHNKAKNVLVEMGNLFQVQDDYIDCFGDPAITGKIGTDIEDGKCSWLIVTAFQLANPDQIAIIQENYRKSDPQCVAKVKNVYEKLQIPAVYEKYEEERYKEIVKLIDELDSDLPSNIFCELANAIYKRKR</t>
  </si>
  <si>
    <t>JH431162:16211-17549:+</t>
  </si>
  <si>
    <t>MAGFRCVKENFYRERFNDDKFKTKTSKEQNKIEDSIQLLYEHFRSEAQTDPEICTFLKNCQHPDGGFGGGPMQVAHLAATYAAVCALVIIGTDEAYEVIDRKKLGEYLSRMKQPEGSFKMHDYGEADIRGAYCAATVASLTNIYTQEMFDGTSEWIMTCQTYEGGFAGISGMEAHGGYTFCGLATLLILGKEKLCDVNALLKWAVNRQMRFEGGFQGRTNKLVDGCYSFWQGGLFPLIHRILVKTDSLTLGLERWLFHQGALQEYLLICCQTVNGGLIDKPGKNRDYYHTCYTLSGLSVAQHFAGGKFGSTWISGDAQNELIPIHPIYNICVDSVVNAHEFFSNLPSLDELDKQAYSES</t>
  </si>
  <si>
    <t>JH431512:78209-79748:+</t>
  </si>
  <si>
    <t>MKMEPESILYVVLVILWIIFIWEQYLAYRQFKVYKNTKTIPNELVGILDEETFTKARLYQIDKSTFSFWMSFYAQIEATLILVFFGVAYLWTWSGGIIEGMGFEGEFEISQTMIFCIAGSIISTVLDIPWSVYNTFVIEQRHGFNKQTPGFFVLDRIKKFFVTQAIMLPIIAALVYIVKIGGDYFFIYLWLFVVVVILFLMTIFPDYIAPLFDKYTPLPEGVLRTRIEELAASIHFPLTKIYVVEGSKRSSHSNAYFYGFFKNKRIVLFDTLLENYQSEKDAKEAKTESETDPSKQHRKKGCNDDEVLAVLGHELGHWKYNHVFKNLFITQVNLFICFAVFRLLYQNSQLYQAFGFNHSQPIFIGLLIIFQYVFSPYNELLSFCLTVLSRQFEFQADNFAKSLGRTEQLKSALIKLNMDNLSFPVYDCFVS</t>
  </si>
  <si>
    <t>JH431526:61086-62921:-</t>
  </si>
  <si>
    <t>MVAIRSFGLGFVFGVAVLLSLWAESRAVSFGWYLCLLSFFHISEYVTTAMIVLCNPICLIGYTIASWNFFNERIYEEELILLNFFGKDYVKYQKKVPTGLPFISGFRVEN</t>
  </si>
  <si>
    <t>JH431312:35970-37943:-</t>
  </si>
  <si>
    <t>MDSHAFKSRAFVGGSLLILLSKCLFSTAIPVNSAPRIGIVGAGIGGAMTAHFTRNLFGVDAKIDVYEKSHVGGRLSVVEFGGQKYEAGGSIIHERNRYMADIAKLLKLEHAPQPSWRSGLYNGKEFVFEESSFSYLTYVDLIWRYGLSIIKWNTLMSEMLNHFDNVYGFQEDGYAYTTVDQLLHAMNPEFVNMTQTTTSDFLEARGFSDTFIKEIATAAARVNYGQSTNINAFVGAASLAAAQPSLWSVEGGNYQLAEGALNLSKANLIPAKVSAVTLLSGGTYKISTTSPENSVDKEYDIVVVAAPQTKDLRSISFNGFSEPFDDKFFGRYHQTIATFVEGIVNSSHFGSQLQLAIPDGIISINFNLPYNCLARNYAVTVKDPDDAKMKSPKIYKLFSQKEMSNEQLDILFEERTAVKSVNWLAYPQYNPPEKLGDFKLHDFLYYTSAIEWAGSAMEMSAVAARNAALLAYNEYNDISKNDEVYTSSSIKTEL</t>
  </si>
  <si>
    <t>JH430495:11675-14048:-</t>
  </si>
  <si>
    <t>MGQLQRLKAMLEDNQNLFVEALKKDLSKPYMECVIMEVGFMVNDILNTIYNLKDWMKPEKVEKPWYAFTDKAYISRDPLGVAVILSAWNYPVQLLISPLVGAIASGNCAVVKPSEISPATAQLLADLIPRYLDKECYPVVLGGAAETTELLKNKFDHIFYTGSVRVGRIIYETAAKQFTPVTLELGGKCPTYIDDTVRYDYAAKRIMWGKLINSGQTCVAPDYVMCTKAVEEKFLTNVSKYLREWYGDDPKSRPIWLVLLTKACLIKLLGNGTIAIGGEYDPEELYIAPTVLTNIFGPILPIITIDSLDEAVEFVNSRYVL</t>
  </si>
  <si>
    <t>JH431912:244-4175:-</t>
  </si>
  <si>
    <t>MEEPELYANSNALPKHDISIILSEFMPLMKWSNDDAILDVGAGPGDVTRHLLWPSCAKFSHIVGIDRSQKMVNYAREHFQNERLTFEKMDIVDAVQPTNVFPHGFTKIFSFFCFHWIHDQRKAMSNLYELLRPGGICLLVFIAQSPIFDMYERLVKNPRWAPYMNVIVDIKNGSYDLHEFIPIYQNRKDAATDFRATVENCGFHVLSCKAPEFTYVFDDVDCVPDYLKAVNPFVSRMTEEEQNDYIIDCLKETPLVDGKVKMEDPELYANSNLKIAQKHGTSIVLSELMPLMKWSNDDAILDVGAGPGDVTRCLLWPSCAKFDHIVGIDSSQKMVPLLTYTKNSQKIQDGHRT</t>
  </si>
  <si>
    <t>JH430530:143589-144071:-</t>
  </si>
  <si>
    <t>MEDPELYANSNGLQKHDTSIVLSEFMPLMKWSNDDAILDVGAGSGDVTRHLLWPSCAKFSHIVGIDRSQKMVNYARKHFQNERLTFEKMDIVDAVQPINVFPHGFTKIFSFFCFHWIHDQRKAMSNLYELFRPGGICLLVFVARSLVFDMYERLAKNPRWAPYMNVLLDIKNGSYVDLLKL</t>
  </si>
  <si>
    <t>JH430502:4559-5116:-</t>
  </si>
  <si>
    <t>MEDAELYANSNAFQKRDTSMVLSEFMPLMNWSNDDEILDVGAGSGDVTRNLLWPGCVKFDRIVGIDRSQKMVNYAREHFENERLSFEQMDIADAVQPINVFPRGFTKIFSFFCLHWIQKQRKAISNLYQLLRPGGTCLLVFLARNPVFDMYERLAKNPRWAPYMNDLDKFIPIHQYSTDAATDFRATLENCGFRVLSCEAPEFSYVFENLNYLRDCLKAVNPFVNRMPQEEQNDYMIDCLKELQNMKTPLVDGKMVSKYNLL</t>
  </si>
  <si>
    <t>JH431370:12040-14508:+</t>
  </si>
  <si>
    <t>MMSLMKIIFVFHLLLAFILGILWKYGHKLQPESELPPLKDNWWAKEAKINFLVDEKVHPFKIAVSEKVLDDLKSRLQNARFSEPLEGADFQYGFNTNYLKQVVEYWKTKYNWRVHEKILNQFDGYKTQIDGIDIHFLHVIPKNVPVNKKVLPLLLMHGWPGSVYEFYKMLPILTTPRENSSFVFEVICPHIPGYGFSEAPHRTGFGPLEASQTFDKLMSRLGFNNYYVQGGDWGSIIAVHMALYFPKRVNGIHLNTTPFATKGQYIKMLIGTLWPSILGDDKDDNKHYSLADKFKYLLAETGYIHIQATKPDTIGVGLNDSPVGLAAYILEKFSTWVNPSYKTLTDGGLTKKFTLDELLTNVMIYWVTGSITTSLRFYKECFLQYNRNTGIMSDHFINVPAATATFPQELFIQEIFSFNPESLAHHHFSNLVQCTKMPRGGHFAAFEEPNLLADDVYSFVQKVENSKSEIKT</t>
  </si>
  <si>
    <t>JH431047:84458-86348:-</t>
  </si>
  <si>
    <t>MMALIEIIFLLPLLLAIIIGILWTYGHKLQPESELPPLKDNWWAKEAKTNFLVDEKVYPFKIAVSDKVLDDLKSRLQNARFSEPLEGADFQYGFNTNYLKEVVEYWKTKYNWREHEKSFNQFDGYKTQIDGIDIHFLHVKPKNIPVNKKVLPLLLIHGWPGSVYEFYKILPILTTPRENSSFVFEVICPHIPGYGFSEAPHRTGFGPLEASQTFDKLMSRLGFNKYYVQGGDWGSFIAMHMAIYFPNRVNGLHTNFARIATKGQYIKMLIGSLWPSVLVDDKNYNKLYPVIGNFLFALSETGYLHIQATKPDTVGVGLNDSPVGLAAYTLEKFSTWVNPSYKTLADGGLTKKFTLDELLTNVMLYWVTGSITSSVRFYKEFILQNHLKIVPSHFINVPTAIAAFPHELGCTPESLTHHQFSNLVQYTDMPRGGHFAAFEEPYLLADDIYCFVKKVENLKIRA</t>
  </si>
  <si>
    <t>JH431649:6287-8554:-</t>
  </si>
  <si>
    <t>MLRGGHFAAFEEPNLLADDNFSNFVQYTDMFVVFQSASQIGKSFLALIKRYTLTQVTMSLVKIIFLLNLLLAVIIGILWKYGHKLQPESELPPLKDNWWAKEAKTNFLADDKVHPFKISVSEKVLDDLKSKLQNARYSEPLEDAYFQYGFNTNYLKEVVEYWKTKYNWRDHEKTFNQFDGYKTQIDGIDIHFLHVKPKNIPLLPLLLIHGWPGSVYEFHKILPILTTPRENSSFGPLEASQTFDKLMSRLGFNKYYVQGGDWGSIIATHTALYFPKRVNGLHINMAPIATKGQYIKMLLGSFWPSVLVEDKDYNKLYPVADKFIEALSETGYMHIQATKPDTVGVGLNDSPVGLAAYILEKFSTWVNPSYKTLADGGLTKKFTLDELLTNVMVYWVTGSITSSVRFYKECFLQYHLKIMSHHFINVPSAIAAFPQELFFCIPETLAHHQFTNLVQYTNMPQGGHFAAFEEPNLLADDVYSFVQKVEISKIKK</t>
  </si>
  <si>
    <t>JH431649:21451-23984:-</t>
  </si>
  <si>
    <t>MYFFGCNTNQSGTIEGRDFELAVEKTCRMRGWDEKHAKYRETYDNLMHIWEILRTKADTDNDDKVTTDEWYEMWSKDSNEEEDWQTKYMDFMFQLEDTSGDGIIDENEFISVYTHYGIPADECRQAFGVFSQNNTVKVTKDYFRKLWKEYFMSDDPKSTGNFIFGKIKFD</t>
  </si>
  <si>
    <t>JH431646:17797-21049:-</t>
  </si>
  <si>
    <t>MGNSMNVHSNNALQLSDFQKRKLLHEFHTFYDLNKDGIIEWKDFSMAKDNICMLNGWVPGSKKHQETSALFKDIWTSLCRSADRYQDDQITADEWISMWQQFHKLCCRRETQELPSWLSNYMQYRFNMYDRTGDGVIDCEEFVYVVTRLGIPEKDARQAYLIFTETNTKDVDFEYFSKLVGEYYMSNDPASLGNFITGKLNI</t>
  </si>
  <si>
    <t>JH430359:150794-158651:-</t>
  </si>
  <si>
    <t>MELTYNYGVGTYKMGNDFMGIFLQSSEAIEKGKLFGWLSTVENDYHVMEAPGGYKFYILDRPQPKDKDPVMKVQLACENLDRSINYWRQLCQMNVYSQSSNHCELGYGDEQCKLEFMCINKPVDHAKGFGRIAFSCPSAELPDIEKVMKEKKNTILTPLLSLDTPGKATVHVVILADPDGHEVCFVGDEAFRELSVVDAKANSLLEGAIATDKSDEWFARKGLSKIEG</t>
  </si>
  <si>
    <t>JH431878:277925-278857:+</t>
  </si>
  <si>
    <t>MSPPGSINGFPVDSFGESKKKKGPTPRQQEELCLVCGDRASGYHYNALTCEGCKGFFRRSITKNAVYQCKYGNNCEIDMYMRRKCQECRLKKCLNVGMRPECVVPEQQCAVKREAKRQQKEKDKPNSTTKEHGSPVDLHKEETKEKDPAMANKLSSEEAELIERLVYFQEEFESPSDDDLKKITQFPFTGQDVSDDDRRFKHITEITILTVQLIVEFAKCVPGFIPLKREDQITLLKTFPFTGEDGEKRPQLLEPKKVEKIQEIYLEALRKYVDNHRTKSVNMFARLLSVLTELRTLGNLNSEMCFSLKLSNKKLPPFLAEIWDIQC</t>
  </si>
  <si>
    <t>JH432100:183383-185662:-</t>
  </si>
  <si>
    <t>MMKKDKPMMSVAAIIQGAQANPMWNTVGGLIENAYNMSSANPHSPIEHKPDAATLLSSSNYSPGGGPNSPNLSQQSFTIGHSGFVSGSQSNGKSPSYPPNHPLSGSKHLCSICGDRASGKHYGVYSCEGCKGFFKRTVRKDLSYACREDRLCVIDKRQRNRCQYCRYQKCLSMGMKREAVQEERQRNREKNENEVESTSSLHNDMPLERILEAEMRVEPKPEQISSDENSIPDFCNAASKQLHQLVDWAKHIPHFTELPISDQVLLLRAGWNELLIASFSHRSVHVRDSIVLATGLQVHRNHAHSAGVGTIFDRVLTELVAKMREMKMDHTELGCLRAIILFNPAKGLRSTQAIESLREKVYAALEEYCKQQYPDEPGRFAKLLLRLPSVRSIGLKCLEHLFFFKLIGDTPIDTFLTEMLESPIDT</t>
  </si>
  <si>
    <t>JH430339:44790-46512:+</t>
  </si>
  <si>
    <t>MWTRADPEKLQYGGSRLSPPDNQDPLWVKMSTVNTCISRKRKKSENKPPSQLNKCLNEKRRREQENIYFEELAELIASIADMSSLSVKPDKCAILQETVNQIRRIKQQDNGNSDAVQLSDVSSTKHPLIPSDNLGPLLLEALDGFLFVVNTDGKIEFVSTNVTSFLKYTDVELYGKSIYKIIHIGDHVRFSQHLIPFGDLVWASETNIPSSKNRSFNCRLLVKEISSDESDDENNEMDEKQRLIQYENMQISAILLPYPGDKADTSESENEVQNCLVCVARRIPHNEKTSDNSVEQFTTRLDAHFKVTHIDTSGMSINLSQYLNKDLEGQNLMELCHHGDQHRLRQHLQEVTQGGSCNSGLFRIKIAPDKFVRVQIRSQRFPFNPTTNEPEFIMATHTVIEDTDVGVWQENNTQTQHQSPQGPLLSSLSPLSTASTSVSNSTTTATSSGDVGFGALAVHPTTDLNLNEMTFDFFTSGGPCFVDSSENGLDSAPNETTPTSTNGSSSPRPPSTSASWTTVTLTPTSRPASRQPTPAPTPSTYVNDLNLSPMISLASNSSRPETPVTTPSFSGAYSFNSGLRESGKTAPSPGLSSGKTVLILSDESVASSGQMSPSEPVDGDSSVGGNAKLRQLLTQHGAGSGMASIDEQVTPSSADKVDSSPATFLGEEIKMEAVSADCNEGKQECHILKKLLNQDDEDFDDADVEGPKSSEERAMVHSSNELSRAEGEAENKNGKENNKLLRVSSHFITPRLEDHPQLASLLNNDDEEAEKRKPQELLNKLLNVTDSGDGREIGTLLAEASASHQQSSNNMPSSTMLKNMYEMPVSNSVQSNYDIGPRGVKRKESPDHEPDSGLEPVVSRPKHMALSQAQMVSNVSKLYQQNQMLAQLLAHPPPQTSVVPPVSKDIITQQPQVKLPKNLNEKIIQTPSQQLALSRASQDGPTAAHFSGGRLVTNAMVSSSANTPAPNRTNNLFNNILDQQQQPQPSGPPVTSRQQSMAAALGHLGGPPGNMSAASGNMTPMGNMPTTSMGHDMGMDYTGSPSASGFSDLLAEASNTPVPMDLQTQDPILSKILDDVCTLQQEMCHDDTLFRFLEDMIDHHSTTSGDTQYDAEKMAIKEIQKDLMSCETQNAAPSPGMNMLPQLPQFAHNQAQSSQNIAMTQAMQNYQGGPPPVYQAGNYQPPQQRPRFTGQQSNLQNQLQMGMQRPGNGPYGSPAGGLNNPNLVGMGSSITPSQVRQMILRNQKPQLTQAANSRRVRVAQQLSLQGTNPQVAASLNDQLSPSGFDNMNELLNTTVAPNVSLQRSSSVPDSQLSPGYGNTMLNQMPSPLGQSQPSQMSPGNRLASQQQPYSPHSQRASPQGFPPHTQMNAYSPQSQQAARVSPHPQQLPFPQQGTPHSQLSPRMAQPPFSQLSPQGNAPRSWSPAPQQQQRPVVNLQQQNPMLNAQLSQSSYGNQPRFVQQQQQQQQQQQQQQQQQQQQQQQQQQQQQQQQQQQQQQQQQQQQQQQRQNMPLRGMAAVNTANNARQSPYQTDPQLLYQQQFLQQQVRLQRTMSAPTQMPGRVHSPRTPQGPYLGNQDSMLSPSTQMSPSYPQSMPNTPGGLNQTFQAPNVTVPQSAPPPPPSYSATTNADQTHFPFDQQSLQIFNTNTGASMSSDRARSTMAQGNAVSSEHVRQEIRNRLNRTQQSQQQGQHHGNSNQMPGHNVQQSLASQAGQSLQSQADYDSLSIHLELPTGGSDQQAKSPSLYSMMGLSMPDGNLVGRPNHGHMTANSPRNMDESRQGEKKSLLQQLLSE</t>
  </si>
  <si>
    <t>JH431307:56791-68844:+</t>
  </si>
  <si>
    <t>MRNLAEKTRRDKLNKHISQLASIVPIVSTATKRVDKTSILRLSAAFLRINQNLLTEKSVIQWRPCFLQDGQLSNLLLDVSFKRFLIILSTSGKVIYVSDEIEKILGHSPVDIIGHSVYNIIHPDDYLVVQKNLQVTSDNVNERRSFYCHFSERTLSRSDCGKYDLVNVVGHARVADNRNENLLICVVRLIRNQPISEISWMDGYQNEYITQHSFDGRIICADHRISLLIGHMPEEVCGKNAYEYMYAKDIPVATLAHKDMFVSESGFGTAVYRLWTRTRSLVYLKSQGHMQQNHQLETKQTFLCINKLLSDEEGQNELHKLRMRFKPSFHEESSTGGVECIKPETTNEAMAVAVADVDVDDDKDTDSEDCLQLTNSSLKSLLLFLKSQVVTSSYHSKSPESSHGNGVSPASQTKEKRLQSADSWSQLSPDSMHMSGVTSTVSESHLLDYDGKNGDDDSEVSDCTLTATAQIMNVPSESQKTNSFELTSTSDSSDVSVPTLTSAAAIGRMRRVSRNVVRLPSYHSPSPGDVRMLLENAHRMHTEVNVPLKRRCSKVTSSEMGQPMVKRSRGRPRLVPR</t>
  </si>
  <si>
    <t>JH431303:21050-22625:-</t>
  </si>
  <si>
    <t>MPEETMTVDEGDVETFAFQAEIAQLMSLIINTFYSNKEIFLRELISNSSDALDKIRYESLTDPTKLESGKELYIKITPNKNDRSLTIVDTGIGMTKADLVNNLGTIAKSGTKAFMEALQAGADISMIGQFGVGFYSAYLVADRVVVHSKHNDDEQYMWESSAGGSFTVRVDPGEPMVRGTKIVLYLKEDQTEYLEERKIKEVVKKHSQFIGYPIKLLVEKERDKEVSDDEEEEEEKKEEEEENKEEDKPKIEDIKEKYTEDEELNKTKPIWTRNPDDISQEEYGEFYKSLTNDWEDHLAVKHFSVEGQLEFRALLFVPKRAPFDLFENRKKKNNIKLYVRRVFIMDNCEELIPEYLNFVKGVVDSEDLPLNISREMLQQSKILKVIRKNLVKKCVELFDEIEEDKDNYKKFYEQFSKNLKLGIHEDHQNRKKLAEFLRYHTSASGDEMCSLKEYVSRMKESQKHIYYITGENKDQVSNSAFVELVKKRGFEVVYMVEPIDEYCVQQLKEYDGKTLVSVTKEGLELPEDDEEKKKRDEDKAKYENLCKVMKDILDKKVEKVVISNRLVSSPCCIVTSQYGWTANMERIMKAQALRDSSTMGYMAAKKHLEINPDHSIIDTLRNKADVDKNDKSVKDLVMLLYETSLLASGFSLEDPQTHASRIHRMIKLGLGIDEEDIAIPEDKIEDMPPLEGDAEDASRMEEVD</t>
  </si>
  <si>
    <t>JH431265:953087-955558:-</t>
  </si>
  <si>
    <t>MKPVCLVILLFGLLVSATSSSTDEPANRVRQTRGFKNSALATARGFGKRTMLNDLVDSTDRAIMSNEQLADLMSRNPQFAQQILTKFVDTDGDGVLSFRELFPEE</t>
  </si>
  <si>
    <t>JH431646:123911-124217:+</t>
  </si>
  <si>
    <t>MTFAVTWWCLLLTAPTLLMSEYIYDISSESDSNDQEKRGLNTPWKLPEGYVYLRKVDPSTDVLLENNEDEVGKRGSQRNRHFGLGKRQPVDYLQGRIGRYNMGLGKRSVDSREAEEVAIEEMKRGASKFNFGLGKRTKPYSFGLGKRWDDRGVEENLIEEYKRAKTYGFGLGKRDEEEMEEEKKNRPYQFGLGKRDRSYSFGLGKRMEEEKKT</t>
  </si>
  <si>
    <t>JH431356:8642-9357:-</t>
  </si>
  <si>
    <t>MTDLPDFSSDDLALSNDSDALANCSNAYCVSDDEYLEMMEDFIFPNSYEWVLIVMHTFAFTVGIVGNFLVGLAVYRNQSMQTVTNFFIVNLALADFLVILVCLPPTVLWDVTETWFFGSVLCKIVVYTQTASISVSVLTLTFISLDRYYAICHPLTFSSTTAKAKTAILVVLETRPGRVLPIETVYFTDCKPLWEESSQKTYTFVLMTLLYIIPFLLMSFAYYKIVRVLWKKDIPGSSEVRKTKKSFKNGDDGTGKKSLMPQGQISSTQAQINSRRKAAKMLIAVVVMFGICYFPVHLLNVLRYTVGLETTHITVTVSLLSHWLCYANSAMNPVIYNFMSGKFRQEFKRACLCFCGGSKRLHQRSNVTTARAHFNAQNNHNNR</t>
  </si>
  <si>
    <t>JH431696:2987-23607:+</t>
  </si>
  <si>
    <t>MRNTTNLLIINLAIADLLFIVFCVPFTATDYVIPFWPFGLAWCKIVQYLIVVCAYTSVYTLVLMSVDRFLAVVYPVEAMAIRTERNTCLAIVAVWMVSVLCCIPWAYAHGFEEYTYNKEEYNVCRFRDTDNQMIYQIVFFYPHTPFL</t>
  </si>
  <si>
    <t>AFFK01020258:184842-185892:+</t>
  </si>
  <si>
    <t>MNSIHMNSNHFANDGNNVYAVSESDLDDSSSFLFTSESVGEGHPDKICDQISDAILDAHLKQDPNAKVACETVTKTGMIMIFGEITSKGTVDYQSIIRNTIKKIGYDDSRKGFDYKTCNVLIAVEEQSIHIASGVHENKDENEIGAGDQGLMFGYATDETEECMPLTVVLAHKLNQKIAELRRSGVFWWARPDTKTQVTAEYKFDHGACIPIRVHTVVVSVQHSEQITLDDLRKEVIEKVIKEVIPEKFLDKDTDFHVNPCGLFLIGGPQGDAGLTGRKIIVDTYGGWGAHGGGAFSGKDYTKVDRSAAYAARWVAKSLVANKFCRRCLVQISYAIGVAEPLSVTVFSYGTSHLSQAELLDIVKKNFNLKPGGIVKELNLKNPIYEETSCYGHFGRPGFAWEIPKKLKCVTGDKHYNAVPLDQ</t>
  </si>
  <si>
    <t>JH431661:169713-172593:+</t>
  </si>
  <si>
    <t>MAGGDKLPYKIADIKLAEFGRKEIVLAENEMPGLMAIRKKYGPLKPLKGAKIAGCLHMTIQTAVLIETLLELGAEVQWSSCNIFSTQDHAAAAIASHGIPVYAWKGETDDEYMWCIEQTLVFKDGQPLNMILDDGGDLTNLVHEKFAQYLPGIKGLSEETTTGVHNLYRMVKEGKLKVPAFNVNDSVTKSKFDNLYGCRESLTDGIKRATDIMLAGKTCVVAGFGDVGKGSAQSLRAFGARVIITEIDPINALQASMEGYEVTTMEEAASKAQVFVTTTGCKDIIRGEHFMKMRNDSIVCNIGHFDCEIDVPWLEKNAVEKINIKPQVDRFKLSNGNHIILLAEGRLVNLGCAMGHPSFVMSNSFSNQVLAQIELWTKPGTYAVGVHILPKTVYVFILFIIL</t>
  </si>
  <si>
    <t>JH430221:183180-184542:+</t>
  </si>
  <si>
    <t>MAGGDKLPYKIADIKLAEFGRKEIVLAENEMPGLMAIRKKYGPLKPLKGPMVKLQYFSTQDHAAAAIASHGIPVYAWKGETDDEYMWCIEQTLVFKDGQPLNMILDDGGDLTNLVHEKFAQYLPGIKGLSEETTTGVHNLYRMVKEGKLKVPAFNVNDSVTKSKFDNLYGCRESLTDGIKRATDMMLAGKTCVVAGFGDVGKGSAQSLRAFGARVIITEIDPINALQASMEGYEVTTMEEAASKAQVFVTTTGCKDIIRGEHFMKMRNDSIVCNIGHFDCEIDVPWLEKNAVDRFKLSNGNHIILLAEGRLVNLGCAMGHPSFVMSNSFSNQVLAQIELWTKPGTYALDEEVASLHLEHLGVKLTKLTPAQATYLGISENGPFKPEHYRY</t>
  </si>
  <si>
    <t>AFFK01018203:16620-17982:+</t>
  </si>
  <si>
    <t>SYTASSSDEDDAISPKEKIQKNSKGFGDFSVKNIAQAAFGRREIEIAEQEMPGIMALRKRAMEDKPLKGARVIGCTHINAQTAVLIETLAELGATVRWAACNIYSTQNEVAAALAEAGFPIFAWKGESEEDFWWCINRCICAENWQPNMILDDGGDATHQVLRAYPAISKLIKGVVEESVTGVHRLYQLSKAGHLIVPAMNVNDSVTKTKFDNLYSCRESILDSV</t>
  </si>
  <si>
    <t>JH430262:58605-60942:+</t>
  </si>
  <si>
    <t>MHFRETSSRADSDVMPPPMMDLYIETLTGTAFEVRVSPFETILSVKSKIQRMEGIPASQQHLIWQSKELENENCLRDYCITDGSTLKLVLAMRGGPINTRRIPIEDPTWREMMEYMEANREEIWEKLPGGRQVTLLVFRDGDQINFFRVIDRGDGTLSPLTESISGSSMRALNEEDTEDAAAQERVLENAVTLQKMHALRTKMDALNLKKKPKKLRNPTCNRPTSRPVTNHHVLAVKPKIHSGSFSLNKHTRLPPVAATQTRDLESSSSSLDDLSESSVRSPLPLSKDSEIERGLPKRRQIPGMSYATLEAFRRSMVQLQPNVASTSHAPEIEQSEPVITAITTATGAKPKTVVVPRVNRTVSGKRKVLYAGRRLESLDPSEVQHTLAKIDPRISIGRNPSGGSRGRRERLLSSSVALPSRLELHPMEKLMEVRPNTSPEKWDRSLSDVSVRSSLSSKDLCCDLLSRASRLTSQGRTLVAATSAVDKKKKSEVEEEEEASDDSELEASGGDCKREMELFKSMLSSSKDEANGVRRKLSLEEKKAVAHEISLKATQLLLRLSPSRATKLSSSAHKLPPVNIPKKMDPIPARCQVCKKKIGLATTYTCRCGRNFCATHRYAETHDCTFDYKTEGRRLLEQANPLSVLPSINSCRSSQRGSRYLPIPTSRTDRVMQPQAVKNGVLFALGNPLLDITARPEATFLEKYNLKANDAILAEDKHISMYDEMLEKYPVEYSGGGSVQNACRVFAWVLKVSDAATFVGCIGIDKFGERLQSVVKAAGVNAQYMHHPTESTGKCAVLVTGFNRSLCAYLGAANLFQKNHLEKPEGYHLTVSIESILYVAEHASTNNKVVALNLNAPFLITVFKDNMMKALPYVDIIIGNETEAETFADEHNFGTKNLSEIALQLLKLPKINNNRNRMAIITHGKSPVIVAHEGKLMQFPVPDISEEKIIDTNGAGDGFAGGFLAMYVQGKPLEVCIRCGIYAASEIIQRDGCTLPAEFKFQE</t>
  </si>
  <si>
    <t>JH431483:22693-25062:+</t>
  </si>
  <si>
    <t>DIIVKCESGAQLISKYNLPPDGAVEAESWQMGLFDEIYKDKYQQKPGGSAQNTCRIARSFISAKNVNIVFVGCVGKDVHAEILNDLVMKSGVKTLYMDEKEPTGISADIVHGPHRSLCANIGAAKCFDLHHLSQPRVEAAMSSSAILYVEGYFLTHSFDSACYVAEFASRNGKTFALNLSAVYVCREFSHQLTRLIPFSHLIVGNEDEVREFCSRSSFPTVDCGEMVSKICTYDFKGAPSALNLLKNIQRCVVMTRGPKAIVVALGDRVREFSVPHVSKEKLVDTVGAGDAFIGGFLAAMIRGDNLDSCVDLGAVASSRVVQKEGCSI</t>
  </si>
  <si>
    <t>JH431944:83626-84687:+</t>
  </si>
  <si>
    <t>MALNTRALSGFRVAKILRNNFADYSTISRNEVVIGSAVRTPIGSFKGSLSSVPAPRLGAVVLQAAVEKTGIAKDEVKEVYMGNVLQAGAGQSPARQSVIFAGFPKSTECTTINKVCASGMKAIMLASQSIMLGHQDVMIAGGMESMSNVPYYLVRGETPYGGVNMLDGIVYDGLTDVY</t>
  </si>
  <si>
    <t>55.93x_47625:1-1574:-</t>
  </si>
  <si>
    <t>MSRDVFIVSAVRTPIGKLNGSLSSMKAHQLGATVMKEAVSRAKVDVNDVEEVIFGQVLAAGHGMNPARQASLAAKIPEKTPAWSLNMVCGSGLKSIAVGAQSIRNSDADIIVAGGMESMTLAPHTVHMREGVKFGNVPLKDSLIDDGLMDAMLHCHMGVTAENVAAKWEIGREEQDAFAFESQRRCGIAQTNGYFREEIVNIDITDRRGTVRVDTDEQPRSDTTVGGLAKLKPAFKPDGTVTAGNASTLADGAAAVLLASGDTVRKMHLKPMAKIVAFAQSGVSPSIMGIGPVPAVKLALEKSSWTKESVDLFELNEAFAVQSIAVIRDLGLDMQKVNIQGGAIALGHPLGASGTRILTTLLHSLQRTGGKRGVAALCVGGGMGVAMCVETV</t>
  </si>
  <si>
    <t>55.93x_58599:2787-5894:-</t>
  </si>
  <si>
    <t>MMPSFGKVEATQWPVDVGILAIEIYFPSSFVDQTELEEFDNVSAGKYTIGLGQSKMGFCDDREDIHTLCLSVVQRLMERTGLGYESIGRLEVGTETLLDKSKSVKTVLMQLFEGSGNTDVEGVDTSNACYGGTAALFNAVAWVESSAWDG</t>
  </si>
  <si>
    <t>55.93x_59039:3315-3764:-</t>
  </si>
  <si>
    <t>GISGLFAVFSSLVFSSSVVNLLHIDFAQLHEAWPFFLLLIDLPKTSHLVQLALGSSSQMEVRENIGQGMAKLGPIITLDTLVETLVIGVGTLSGVKRLELVCFFACASVIANYLVFMSFFPACLSLVLELAREREGRPIRPLTSLARVLQDEEHKQNPVLQRVKVIMSVGLMLVHVHSRWPMSARDNNATEIPCTLTVSPYSPNLHEPSTWAFQMERWVTPSSPDQLVMLILCIALIIKYMFFENDTSELRFHRAASVDGCGLDPQEQPCISNRNRVDSESRAVQTDGSPCSCKECANDSEKMVFQYENPPRSLDECVQLLKQGLTESLSDDEVLLLAEARHISCYQLEKTLNSASRGVAIRRRLISKKVGDHKVLGNLPYEHYDYSHVMGACCENVIGYLPIPVGVAGPLLLDEKMYYVPMATTEGCLVASTNRGCRALTACGGVRSSVVADGMTRGPVVRFSTAQKASKVKEWLERPENFKVMKDSFDLTSSYARLQRYKVTVAARYLFIRFQAHTGDAMGMNMLTKGTEIALVKLQEVFPDMEIVSLSGNYCSDKKPAAVNWIEGRGKSVVCEAVISAKVVREVL</t>
  </si>
  <si>
    <t>55.93x_56684:135-3533:+</t>
  </si>
  <si>
    <t>MESKRFVATAPGKLILFGEHSVVYGKTAIAVSVDKRTQIELDLCENGFIVVEFDDVQLNKQWAVAAIDSLPLQSLGGPLHPFSMLEQHLQVLHQFLEITPSTELLPCNLAAVIFIFLLKNIVDLKEFPGGFKVCVKTELVVAAGLGSSASFAVCLVTVLLALSGTIEHLANGSVDLKKEDHDLINKWAYVAEEVCHGKPSGIDNTVCTLGGAVSFQRGKFQAFKIGIELQILLVNTNVPRNTKLMVAKVKERHSRHTGLVNSILDAMDAVSVETESLLQRATVDNEGKDKVYALLEEMIDVNQGLLYALGISHPKLDEIIAIANKYGLHAKLTGAGGGGFAFVLLRSDRADTLTATVRELGDRGYECHRVNIGGAGARLKMST</t>
  </si>
  <si>
    <t>55.93x_62367:17664-20697:+</t>
  </si>
  <si>
    <t>ETYRRQPIQRTAPAVWIISDARRLSDVAFFKERFGDLVKTVRVQATDLTRTGRGWSPTAGVDDAPSECGLDTFDTWDFVVQNDGSTEDIKTFLDAIQKLVGENGVQI</t>
  </si>
  <si>
    <t>55.93x_60671:6672-7178:+</t>
  </si>
  <si>
    <t>METMRCVTCSAPVNIAVIKYWGKRSEELILPLNDSISLTLNQDEMQAKTTIMISPEFSENRMWLNDIEIGTNSTRLQNCLKEVRRIALLEKSVAPELLNWHIHICSVNNFPTAAGLASSAAGYACLVFALSKLYGIHSDISVIARQGSGSACRSIHGGFVQWVKGSLLDGTDSNAIQVAAETHWPEMRIVILVVNVKQKETGSSVGMSQSVATSDLLKLRVQQIPQRMEEIKHAILNKDFHTFSKITMQDSDQFHDVCSDTKPPIFYLTETSRAIMDLVHQCNSFYKTNKVAYTFDAGSNACLFTLEQDLSSLLDLIELYLPSENKNFFTGITPSRENPNVDLISSIKMEPKPESLQYAIITNVGDGPRQLDDSQRLLNNDGFPLAKQ</t>
  </si>
  <si>
    <t>55.93x_60363:17274-19379:+</t>
  </si>
  <si>
    <t>MMNMSGLMRTSAGNGGILYHACRLFSVLQTEKLDEMQMLLMKEPCIVVDENDVVVRQETKQRCHLLSSAHPKGMLHRAFSVFLFNGKGELLLQQRSHNKITFPGYVTNTCCSHPLYTAMEMKEESAVGIKMAARRRLFLEFGILQDEMPIECLHFMTRIHYSAPSGENWGENEIDYILIAQRDVNIDPNPNEIISHRYVSRNEFLNFIDQAQENGIMLTPWFRLIIAKFLFHWWDNLNALKSLQDQATIHRL</t>
  </si>
  <si>
    <t>55.93x_25271:17745-18775:-</t>
  </si>
  <si>
    <t>MWKRVLSPIIASKRAKRTITTLSNVNVPKQGIELPAIDLQEERCQFEKVYPEFMSALLPKFTEPCLQEILHSHKMSIDYNVHLGKKNRGIATVLTYKLTASSDEEMHLARIMGWTMELLQAYLVMLDDIQDQSYIRRGKKCWFRKEEIGLRAVNDASLLYFGIFAILQRYFCNKQYYVPVMQLFNDTAAKTTFGQNLDGWPCNISEFTQERFETITKYKTGYYSFYLPVAAALHMAGMQSEVEREDLVRILLQMGYLFQAQDDFYDCYGDPKVTGKIGTDIKERKCTWLVVKAFENASVEQMKILKENYGRGEEHNIGEVRKVYDELNLKNMFYPHATDVHADLLQQIHQLDNQRLQHCLQYMLDFVYMRPS</t>
  </si>
  <si>
    <t>55.93x_60329:9076-11707:+</t>
  </si>
  <si>
    <t>SPVLRRGDHITFLKRGLVNLSKTYECLDSSRPWICYWILHSLELLDEPLSDQILNDVAEFLGRCQSPTGGFGGGPGQLPHLAPTYAAVSALCVIGTETAYDVIDREKLYGFLKRQKNPDGSFSMHEGGEIDVRGAYCALSVAKITNIGDDELFENAAEWIVRCQTYEGGFGGVPGMEAHGGYTFCAFAALVLLGKEHLCDVAVLMRWAAKRQMKYEGGFQGRTNKSVDGCYSFWQGGIFPLIHRFLVKQDSQTVDLEKWLFNQGALQEYLLVCCQYSNGGLIDKPGR</t>
  </si>
  <si>
    <t>55.93x_50503:47-6494:+</t>
  </si>
  <si>
    <t>MILTIGQGKQFEMEESSVPWWIFYSTVVFLWLTYFWESYLANRQKLIYENTTRVPKELEDILDSETFEKCRQYALSKSKFNTWLRLFSQIENTLILLLGGIPFLWSFSMKTVRSWGLASDYEIPETLLFAFLSSVFSTVTDLPWSAYYTFVVEEKHSFNKQTVGFFIKDKLKSFAVTQTISMPIIAALVVIIHVGGKYFFLYLWMFAFVVMLLLMTVYPDYIAPLFDKYAPLQEGELKTQIEDMARNIKFPLTKLFVVEGSKRSAHSNAYMYGFWNNKRIVLFDTLLEDYTPLNESENEPKDKDENKVDDDKPKKTKTGCNNDEVLAVLAHELGHWKLNHTLKNIIISQVNLFFCFAVFALLYQNQQMFAAFGFNKTKPVFVGMLIIFMYIFSPYYELLSFVLTCLSRKYEFQADAFAAAMGKAKYLKSALVKLNKDNLGFPVYDWLFSAWHNSHPPLLERIAALK</t>
  </si>
  <si>
    <t>55.93x_57699:776-4162:-</t>
  </si>
  <si>
    <t>MAIVGDGVVSLKAFITGLSVLIGPVLVVLLRDHRDGHFVYVSIAILLHLLAILAIVAFVLSNAIQVAWRGAMLGVCFAMGILVCLLAGPTWTVFGWYLCVLSFFHYSEYLTTAVTNPRSLNLDTFLLNHSTEYRLAALCSVLEFLVERWLFPDLKLCVLGYVGLGTCLLGEVLRKIAMLTAGSNFNHIIQMQREEGHVLVTRGVYAVCRHPSYVGWFWWSIGTQILLCNPICLVGYTIAAWRFFEERVFEEERTLLNFFGEEYLHYQNRVATGLPFIKGYRRAV</t>
  </si>
  <si>
    <t>55.93x_58954:3492-6062:-</t>
  </si>
  <si>
    <t>MTVNYQAAVKSVRDAFNSGRTRPYEFRKKQLENLLRLLTENEDRLLDALYKDLRKSKQEALQTEIDFERNDVRHVIFSLEEWMKEKPISKTLLTLMETVYTRPEPFGVALIIGAWNYPVQVTISPLVGAIAAGNCAIIKPSEMAPATAAALAELIPKYLDNDCFPVIQGGKDETTELLKERFDYIFYTGSTFVGKIVHAAANKYLTPCTLELGGKSPAYVDESSDLNITTRRLLWGKFTNAGQTCIAPDYVLCSKSIQERMVELAKGILREWYGDDIKASPDYGRMINEFHFRRVMKLLDASRTSVSLGGESDIGDLYIAPTLLLDVPETDIIMQEEIFGPILPFITVNSVDEAIAFINKREKPLTMYPFASKRSVLKEILARTSAGSVCCNDTLIHMSVETLPFGGVGNSGMGRYHGKFSFDTFSHLKPILIRNFSALGESLAASRYPPYSESKINHVAFIVKKRRPLNLLSHPYLLTFFLGVLTTLGILFGWVL</t>
  </si>
  <si>
    <t>55.93x_55772:17437-20824:+</t>
  </si>
  <si>
    <t>MVDFKAIVKRVRDAFNSGRTRPYEFRKGQLENLFRLLTDNEDQLVDALYKDLRKPKQESVLAEIELKRNDIRYTLLNLEEWMAKKPISKTLVTVMETMYIHPEPYGVALVIGAWNFPILVTIGPLIGAIAAGNCAIIKPSEIASTTATALAELIPKYLDNDCFPVVLGGKEDMAELLKERFDYIFYTGSPAVGKIVRAATNEHLTPCTLELGGKSPAYIDPSSDLNITTRRLLWGKFSNCGQTCVAPDYVLCSKSIQERIVELAKGILREWYGDDIKTSRDYGRIVNEFHFRRVVKLLEASRKSVSLGGETNFQDLFIAPTLLLDVQPTAPVMQEEIFGPILPFITVNSLDEAIEFINSREKPLTMYPFASNKSVINEFLARTSAGSVCCNDTTVHIIVPTFPFGGVGNSGMGCYNGKFTFDAFSHMKPIMIKRFSRLGESIAAVRYPPYSDKKISRISFLMKSRKSMVLSRPFLLAFSLGALTTFGLWFKWPVF</t>
  </si>
  <si>
    <t>55.93x_55772:21989-24459:+</t>
  </si>
  <si>
    <t>MGSVTTGFITFFILSVVTAILVAFAAILWESGFIIAYKAPKLEDQYWGRGAVSVYKESTAITSFTVKIPDEVLSNLKRRLDLTVYPEPLEDVKHFENGFRSTYLREVVKYWQNEYDWRIHEAKINKFPQFKTELDGISVHFLHVKPTVSDSSKTVLPLLLIHGWPGSIVEFIHILPLLTTPRPDFPFVFEVICPSIPGYGFSEAPHKEGFGPLQAAKLFNKLMLRLGFNKYYVQGG</t>
  </si>
  <si>
    <t>55.93x_54588:3-851:-</t>
  </si>
  <si>
    <t>MGSVTRGFITFFILSALTAIFVAFVAILWESGFIIAYKPPKLEDRYWGQGDASSYKESTDITSFTVKVPDEVLSDLKNRLELTVFPEPLEDVKHFENGFRSTHLQEVVKYWKNEYDWRIHEARINKFPQFKTQLDGISVHFLHVKPTINDSSKTVLPLLLIHGWPGSIVEFIHILPLLTTPRPDFPFIFEVICPSIPGYGFSEAPHKKGFSPLQAAKLFNKLMLRLGFNKYYAQGGDWGATIARHIATLYPESVTGLHINMIFAPYNHPMFWIKTFLASYVPFLITKEEYSSIFPISEKFGFMMKESGYFHLQATKPETIGIALANSPAGLAAYILEKFGTWTNKSYTTTKTDGGLTEKFTLDDLLTNVMVYYTTGTITSSVRLYKEFISSESAVYQMDRVPVKVKTGLAGFPGEIATTPRWLASTKFHKIIQYNYMPRGGHFAAFEEPKMLSDDLFAFVQKAQNLK</t>
  </si>
  <si>
    <t>55.93x_61736:660-3052:-</t>
  </si>
  <si>
    <t>MGSIKSGFSRFFIVSVLAAILIAFVAILWESGFIIEYKPPKLEDRYWGRGDVSTYKESTEITSFTVKIPDKVLTDLKSRLELTVYPEPLEDVKHFENGFRSTYLKEVVKYWKNDYDWRIHEARLNMFPQFKTQLDGISVHFLHVKPEVSDSAKTVLPLLLLHGWPGSIVEFIHILPLLTTPRPDFPFVFEVICPSIPGYAFSEAPHKEGFGPLQAARIFDKLMLRLKHAKYYVQGGDWGAAIATHMGTLFPERVSGLHVNMIVAPFNDPMFWVKTFLARYVPYLISEQEYNLFFPLSETFGFMIKEGGYLHLQATKPDTIGTALANSPAGLAAYILQLFSTATNKSYMTTKTDGGLTEKLSLDDLITNIMVYYTTGTITSSVRIYKEFFGNEIASYQMDRDSMNDMVACIQHVRLINASEHNLQYQMKDEHIHDAAGSLSLKSKIDGYGSTERSSKHDYL</t>
  </si>
  <si>
    <t>55.93x_56319:684-7208:+</t>
  </si>
  <si>
    <t>FSLQTAPLCSPAEKRLLVYVYLVLGDDIGGIGSQSVPSTYTTAAIRIPGDLGMKIGKKDGKHFRLSTQEAIAHTNRSGTIEEKDFELAVEKIRSMRGWSEGDAKFTETRDALLLIWESLRKRADADNDQTVTTDEWCQMWTQDDSDADWQQHYLDFMFALEDTSCKSKQVMLSSCSTREMT</t>
  </si>
  <si>
    <t>55.93x_58237:2718-6102:+</t>
  </si>
  <si>
    <t>MYGIARALHFVFKVGDRPSTIKFFRDILGMKILRHEEFEAGCKATCNGPYDGKWSKTMVGFGSEDNHFVIELTYNYGIETYNLGNDFVGIAVQSKEAHEAAIKYNWPMSKENILEAPGGYKFKILLEPQPIDRDPVRKVTLASSNLKRSIDYWSGLCGMKIYSQDDKIATLGFSDEQCKLELVDIGTKVDHATAFGRIAFSCPRAELPRIQEIMQKNGQSIITPLVSLDTPGKATVEVVILGDVDDHEICFVGDEAFRELSQVDPKAEQLLDEAMAADKSNEWFARKGISKAQA</t>
  </si>
  <si>
    <t>55.93x_61354:17106-18982:-</t>
  </si>
  <si>
    <t>MDGFRENRRNRGPTSRQQEELCLVCGDRASGYHYNALTCEGCKGFFRRSITKTAVYECKYGKICDIDMYMRRKCQECRLKKCLKVGMRPECVVPESQCAVKREAKRAQKEKDKPNSTTKECMVVSPDPQKEEPKEPRMIRMGLTAEEDELIERLVFFQEEFEAPSHEDLEKITCFPISGDDGESRYKHITEITIYTVQLIVEFAKRVPWFDSLQREDQITLLKACSSEVMMLRTARRYDIQTESIVFANDQPYTKENYNSAGVGDSADALFHFCKQMCLLKVDNAEYALLTAIVLFSERPNLMEPGKVEKIQEIYLEALRKYVSIHRPKCPHMFARLLSVLTELRTLGNLNSEMCFSLKLKNKQLPPFLAEIWDINNRGPRRGDPTRQTDGVHTVATCLFFLSLARLEMTTWPVEESPSPSPVCPMTGREMLRGQPAEVMKRTIQRTRHRAED</t>
  </si>
  <si>
    <t>55.93x_60410:7974-11063:-</t>
  </si>
  <si>
    <t>CEGCKGFFKRTVRKDLTYACREDRNCVIDKRQRNRCQYCRYQKCLAMGMKREAVQEERQRTKEKNESEVESTSCIQNDMPLERILEAELRVEPEPENSPALDPVSNISHVAGKQLLHLVDWAKHIPHFTELPIADQVVLLRAGWNELLIAAFSHRSINCVDTIVLASGLEVHRMQAAVAGVGTIFDRMLSELVSKMREMRMDRTELGCLRAIILFNPVRQDKLYCNVENLRNLFLFAWTESRGLRSMQQVEALRERVYAALEDHCKSTYPNEHGRFAKLLLRLPALRSIGLKCLEHLFFFKLIGDTPIDTFLMEMLEG</t>
  </si>
  <si>
    <t>55.93x_58267:11581-14124:-</t>
  </si>
  <si>
    <t>MSAVTNVISKKRKKSDGKPQSQINKCLNEKRRREQENIYIEELAELISASISDMNSLSVKPDKCAILQETVNQIRRIKQQESEPSDAVQQSDVSSSKPTILANDVLGPLLLEALDGFLFVVNTEGKIEFVSDNVTSFLKYSQDDLVEKSIYDIIHVGDHDRFSSVLLPVSVGWTCDPNTQSKSRSFNCRLLVQPCEDQDEEGMEEKQQQRRLCQHENMQISAVLMPYPGEKGEATENESEVQNYLVCVARRVPANDKNPDSTVEQFTTELDLDGKITKIDASGVSSTYRQHLDQDLIGRYILDLCHPEDQQKLSKYLKETLHNGSSTSGIYRFRLAPDKYMPVNTRTKKFSNSSSGREPEFIIATHSITGDGEGSGKPDGACVASTSSSSSSSSSSMSSAPCTPPVAMSALQMTGPGSSSSTSSSNHHMTVVTASGFASTTTSASSAAYAVPPDLNLSDLAAELFPHSTWVDQVDPCYGESTSLEAVCHSVGPGSWTQSDHGSRPGSRQPTPAPGGVPGSAAGSAFSPADATGMSPMNMLTSSAAAGSRCNSGGAASSPVVVVASSSSFVASYPFSPLANDPTSSTTSVKAQQASRYSLGGEDAVASSGRGATPPQNELVCDAGVVSGAVGGGGQMMGLRTPPDQHQQSTAKLRQLLTHGPESEEGMMMGHHVVAAGDRCSESMRGDCGGGPSSVDSSKDSSAKSDNAILKELLNQEDDDNDEPTEGHRASAAAQSSEHGKGPCGDRDQAKKCGGGNNHLLRTLLNDTTDECESDRGGCGSRKSNELLQHLLEQPPDSEEKAERDRLGRLKQDHACGMAQQAAGGGKMTYSDAANINHRSLLHPTMKRKLSPEHEADSVGEPASKLMNMQQQQHLLRNKMLLDLLNKNSAPSIAPQPTVPPKLITKLPQENLPKDLKQKIIRTPTTVEMSMASLGQQQHQQQQQQRTPGMPNTVQVVHQRDVFSPEGHGHGGPVIAVPSSSAGPSMNAMTSNAAVMKMQLAGGRVAMQTHPASGPSPPQLHLAARSSGGCLSELLNQQLRPENQMQGAGAGVVGQSGASAPMSNLGPPQQQQQQQQSSLPQSVAGGVSRDSPPGRASGGGDLVGGQGPPSFAASPALMEFQNEAMPHASSTQSFAHSDSHNSDPVLSDILTQAIALQQEMNLDLSDGALLKMLTEALDPPTMGSPSISSQDEKTAISAIQMQLMSLENQNLPPSPSLTLPPYSSQMSSGGNHPSSAAAMGNYPNVPPPVYQASSSRPSSGPYQQQQQQQQQQQQRMRFPGQQPQMAGLGMQRTPGVQYSPAGGGVMANAQTMVTQRRPKQIVQPQRRMMLMQSQGQPSLADQLSPVGFDGMADLLSGSVAPNVTVQRQGNLPDPQLSPGGYGNQMMAPLQSPLGQHSQISPGANRMGSMQPQQQQQQQPFSPHSHAQSLAAQQSFIQHGQMGPYSPQNQQQARLSPQLQYATAQQQQQQQQQQQQQQQQQQQQQQQQQQHHMFQDNRLPFAQQQQQALQRQSMASGVRPMQNQGVVSQGNRLQQQQQQFSDQQFPPPAAQLIQNSGANKLGMYQQAYQTNSAQQQQVRLQRAVSVPSQMPGRVHSPRTPQFVTTQDPMMSPGQMSPSYPPSAGLVQQSFQGVAPAPIPQSAPPPGYGPAAESTHFPFDHQSLQIFGSNGGPQLDNRTRQVIGQPAANPSSEYVKQEIRNKVGARTQLQQGHILQQPHQLSANIQTSMGGGSGAGPSSGQGAQQSSGLALSDYDQLAMQLELPGDGSAKSPSGLFGQQLMGLSGNSDGGDASGRQGQQVHMVATSSPRMDEQRPEQKSLLQKLLSE</t>
  </si>
  <si>
    <t>55.93x_62546:8976-24398:+</t>
  </si>
  <si>
    <t>MKEDVVDMDNLSPDSTTDPTDRSESAESNEDDGDDDQTEAGNNDLDNDKDSRIPASTRLMRNLAEKQRRDRMNTCIGKLASLVPIVAMSTKRIDKSGILRLSASYLRIHYSLLKSVAKSAGWRPSSISYAELGRLLLEAMNGFLLIISESGKIIYVSDGVEKVLGHHVVDVLGQSVYSLIHQDDWSSFQNHLQQSLGRPSVTSNGGNQCNFFCCMSVSNRFKAVAANYELVHVMGRVREVHRMGRLLAESKQPDGQKTEKLLVAMVKPAKVQPVLQMSSATCQNEFISQHSLDGKFTYCDH</t>
  </si>
  <si>
    <t>55.93x_60059:2405-14969:-</t>
  </si>
  <si>
    <t>MPEQMETATDDVETFAFQAEIAQLMSLIINTFYSNKEVFLRELISNSSDALDKIRYESLTEPSKLDSGKELNIKIIPNKSENSLTIIDTGVGMTKADLVNNLGTIAKSGTKAFMEALQAGADISMIGQFGVGFYSAYLVADKVQVHSKHNDDEQYVWESSAGGSFTIRTDTGEPLGRGTKIVLQFKEDQVEYLEEKRLKDVVKKHSQFIGYPIRLLVEKERDKEISDDEEDEDEDKKDEPKEGAAEDEEKPKIEDVGEDEDEDKETKKDEKKKKKTIKEKYVDDEELNKTKPLWTRNPDDISQEEYGEFYKSLTNDWEDHLAVKHFSVEGQLEFRALLFVPKRAPFDLFENRKKKNNIKLYVRRVFIMDNCDELIPEYLNFMKGVVDSEDLPLNISREMLQQSKILKVIRKNLVKKCVELFDEIAEDKENYKKFYEQFSKNMKLGIHEDHQNRKKLAEFLRYYTSASGDELASLKDYVSRMKENQKHIYYITGESKEQVSNSAFVERVKKRGYEVLYMVEPIDEYCVQQLKEYDGKTLVSVTKEGLELPEDEEETKKREEDKTKFEPLCKTMKDILDKKVEKVVVSNRLVTSPCCIVTSQYGWSANMERIMKAQALRDSATMGYMAAKKHLEVNPDHAIIESLRVKAEADKNDRSVKDLVMLLYETSLLASGFSLEEPQTHASRIHRMIKLGLGIDEEEPAEVAASVEKTEEMPPLEGDAEDASRMEEVD</t>
  </si>
  <si>
    <t>55.93x_62251:24375-26915:-</t>
  </si>
  <si>
    <t>MMKSLFVALLLSCLVMVGAGSLPASGPTSALTSGSPLAARVRHVRGFRHSQLATARGFGKRTSSDLLQTLMASDNGGVSTSWPVEQLAKSPQIAEVLIRKFVDVDGDGIITVDELSREV</t>
  </si>
  <si>
    <t>55.93x_44725:476-2041:+</t>
  </si>
  <si>
    <t>MRSRAELEMAPFAVTLIAFSLATMNNAVDAGHVHNSIPPRSAFLLCWSGRCGYPPWDETTKRAPYYSFGLGKRHERTGFLDENQFTSQHEDEIEQHIPQDDLMRILSKRSEFAQKVTRHAPYQRFALDLGKRKREIMSVPQELNDISEVDSEDDRQQGYLLDLAKRDSAFGPGSYKDKMYGFGLGKRKNQMYEFGLGKRDKMYEYGLGKRDKMYGFGLGKRFDQMNESGLRQRDKMYGFGLGKKDKMYGFGLGKRQTINIVPSRKEVTSVQGDTGNSLLTHNSLV</t>
  </si>
  <si>
    <t>55.93x_62154:765-1619:-</t>
  </si>
  <si>
    <t>MMSFSPHSDNVSSDWVTSAPQEANYTNSSLFTENVTTACSNDYCMSEYDYWVFVANDVLWPSSFEWILIILHVVVFVIGLVGNFLVCVAVYRNQTMRTVTNYFIVNLAVADFFVILVCLPPTVLWDVTQTWFFGDLLCKTIPYIQSVSVSVSVMTLTFISMDRWYAICFPLRFKSTTSKAKSAIFLIWLASLVFVLPELVVLKTQPSDELQAKLRMQTLFLTECTHTWSDNNQTTYQIVQLLLMYVFPFILMSVAYYQIVRVLWTSDFPGSRESQYISTSTSCKSLTSNNTLSRQNAATDGQIRSRRKAAKMLIAVVAMFGVCYFPVHMLNVLRYTVGLPQNDGTTALSLISHWVVYANSSMNPVIYNFMSGKFRSEFKMAFRCHCSRNDYTNRNGTRIGRQTTYLCHYTSTLTHVEVVNLAKMTSTLEMS</t>
  </si>
  <si>
    <t>55.93x_61411:15062-31006:+</t>
  </si>
  <si>
    <t>MNPLSQTDEGNLTWSPVSMEVSMGIKPTDINSSLEEIDYTEGMQMERIISIVVPVLFGLVVLIGLVGNALVVVVVICNQQMRNTTNILIINLALADLLFIIFCVPFTATDYALPVWPFGDLWCRVVQYLLHVCAYASVYTLVLMSLDRFLAVVMPIASMSMRTVRNTCVAISVLWSVILFSCIPVYFAHGTLYYTYSNTEMVACVFLQKEGYSSLAFQISFFLTSYLVPLTLICALYLLMLKRLWYGVVPGCHISEESKRSKKRVTRLVIIVVFTFALCWFPIQVVLLCKSLDMYNITPFNVVVQIIAHVLAYTSSCVNPILYAFLSENFRKAFRKVVACYPAQSPPVNARHANGERSETKCMITKTTTTTNNDLV</t>
  </si>
  <si>
    <t>55.93x_58725:2248-3375:-</t>
  </si>
  <si>
    <t>TVSRWWSHEERKEDEHQVQARRDRGDLKMNPLSQTDEGNLTWSPVSMEVSMGIKPTDINSSLEEIDYTEGMQMERIISIVVPVLFGLVVLIGLVGNALVVVVVICNQQMRNTTNILIINLALADLLFIIFCVPFTATDYALPVWPFGDLWCRVVQYLLHVCAYASVYTLVLMSLDRFLAVVMPIASMSMRTVRNTCVAISVLWSVILFSCIPVYFAHGTLYYTYSNTE</t>
  </si>
  <si>
    <t>55.93x_58725:2776-3450:-</t>
  </si>
  <si>
    <t>MVLVCGEITSSAIVDYQKVIRETVKRIGYDSSDKGFDYKTCNVLVAIEEQHREIAAGVHVQRSEDEVGAGDQGLMFGYATDETEELMPLTVILSHKLNQKVSELRRDGTFWWARPDSKSQVTCQYLDNKGACIPLRVHTVVVSVQHSDKISLDDLRQEILEKVIKVVIPNKFLDEETIVHINPCGPFVLGGPFADAGLTGRKIIVDTYGGWGAHGGGAFSGKDGTKVDRSGAYAARWVAKSLVAAGLCKRCLVQISYAIGVAEPLSVTVMTYGTATKKHKELLEIVKENFDLRPGRIIKELHLKEPIYQHTSCYGHFGRDEDFSWERPKKLIY</t>
  </si>
  <si>
    <t>55.93x_58776:13-1818:+</t>
  </si>
  <si>
    <t>MPGITALRKRAQEDRPLKGAKIVGCTHINAQTAVLMETLIELGASVRWAACNIYSTQNEVAAALAEAGVAIYAWKGESEEDFWWSIDRCVNAENWQPNMILDDGGDATHLMMKKYPAMFKMIKGIVEESVTGVHRLYQLSKAGKLAVPAMNVNDSVTKTKFDNLYSCRESILDSLKRSTDVMFGGKQVGVCGYGEVGKGCCQALKGLGCVVYVTEIDPICALQACMDGFRVVKLNEVVRNVDILITATGNKNVVTRDHMDKMKTGCVVCNMGHSNTEVDVNSLRTPDLTWEKVRSQVDHIIWPDGKRIILLAEGRLVNLSCSSIPSFVVSITAATQALAVIELFNAPQGRYKADVYLLPKKMDEYVASLHLPTFDAHLTELSDEQAKYLGLNKAGPFKPNYYRY</t>
  </si>
  <si>
    <t>55.93x_53648:3547-7324:+</t>
  </si>
  <si>
    <t>MTIQTAVLIETLIELGAEVQWSSCNIFSTQDNAAAAIAATGVPVYAWKGETEEEYLWCIEQTIVFNDGQPLNMILDDGGDLTNLVHDKYPELLAGIRGLSEETTTGVHNLAKMHKAGKLKVPAFNVNDSVTKSKFDNLYGCRESLTDGLKRATDVMLAGKTCLVVGFGDVGKGSAQSLRAFGARVIVSEVDPICALQAVMEGYQVTTVDEAIPQSQIVVTCTGCKDIITSKHFLQLKEDAIVCNIGHFDCEIDVKWLEANATEKVTVKPQVDRYTLANGRHVILLAEGRLVNLGCAHGHPSFVMSNSFSNQVLAQIELWTKPGQYDIGIHFLPKKLDEEVAALHLEHLGVKLSKLTPEQAAYLGVPEDGPYKPDHYRY</t>
  </si>
  <si>
    <t>55.93x_56027:73-1416:+</t>
  </si>
  <si>
    <t>MIRMPKFLRFYEDIVEFCRSLCANLSAANCFKIDHIRKPENRESFFLTVCPEAMHEVAKHSYKFDKTVFLNLSAPFLVESYDKPMMKIMPYVDVLIGNETEALTFARHHNFQVENMEEIAFKLSKLPKKNNVPRIVVITQGLDPVIVAQDGRINVYPTKELATELIKDTNGAGDAFAGGNIAK</t>
  </si>
  <si>
    <t>55.93x_60044:5647-7640:+</t>
  </si>
  <si>
    <t>ACAT1a</t>
  </si>
  <si>
    <t>MLSNKVPSKLRKVVWIPARCISQSNLKDVFIVSAVRTPMGSFRSTLSALSASRLGAVAVQKAIEKAGVPKEEIKEVYMGNVLQAMVGQSPCRQAVLFAGLPKSTECTTINKVCASGMKAVMMAAQNLMCGHQDVMVAGGMESMSNVPFYMNRGDTPYGGLNLIDGILHDGLLDVYDKIHMGNCAEMVAKKHNISREAQDEYAIGSYKKSAAAAESGAFSAEIVSVTIPGKKGKADTVINEDEEYKKVNFDKFKSLPTVFQREGGTLTAANSSTLNDGASAVLLMDEGAVKRLKVKPLARIVGFADAAVEPVDFPLAPINATTKLLSQTGLKVADIDQWEINEAFSLVVLANIKLLGLDPAKVNIHGGAVSLGHPIGMSGARLVTHLAHTLKKPGSKGLASICNGGGGASAILIEKL</t>
  </si>
  <si>
    <t>10x_132255:49965-51848:-</t>
  </si>
  <si>
    <t>ACAT2b</t>
  </si>
  <si>
    <t>MLSNKVPSKLRKVVWIPARCISQSNLKDVFIVSAVRTPMGSFRSTLSALSASRLGAVAVQKAIEKAGVPKEEIKEVYMGNVLQAMVGQSPCRQAVLFAGLPKSTECTTINKVCASGMKAVMMAAQNLMCGHQDVMVAGGMESMSNVPFYMNRGDTPYGGLNLIDGILHDGLLDVYDKIHMGNCAEMVAKKHNISREAQDEYAIGSYKKSAAAAESGAFSAEIVSVTIPGKKGKADTVINEDEEYKKVNFDKFKSLPTVFQREGGSQHLIQHIFLSLTPVF</t>
  </si>
  <si>
    <t>10x_118261:1609-2623:-</t>
  </si>
  <si>
    <t>ACAT2a</t>
  </si>
  <si>
    <t>MAAPQKEEVYIVSATRTPVGNLCGSLSSLSAAQLGAVTIKEVLKRANVDANDVSEVIFGHCLTANGGQNSVRQASLGAGLPITVPAYGVNMLCGSGLKSVALGYQAILAGDSKIVVAGGQECMSRAPHAMLLRIQERKFGNAELVDTALKDGLTDAFQCGHMGETAENVAVDYGISREDQDGLAAASQAKYAQAKK</t>
  </si>
  <si>
    <t>10x_101661:2677-3380:+</t>
  </si>
  <si>
    <t>MAAPQKEEVYIVSATRTPVGNLCGSLSSLSAAQLGAVTIKEVLKRANVDANDVSEVIFGHCLTANGGQNSVRQASLGAGLPITVPAYGVNMLCGSGLKSVALGYQAILAGDSKIVVAGGQECMSRAPHAMLLRIQERKFGNAELVDTALKDGLTDAFQCGHMGETAENVAVDYGISREDQDGLAAASQAKYAQAKKEG</t>
  </si>
  <si>
    <t>10x_120187:1277-2705:-</t>
  </si>
  <si>
    <t>MPSFKVTNGEYWPRDVGIIAIEIYFPSFYVEQSELEEFDGVGQGKYTIGLGQTRMGFCSDREDVNSLCLTVVQKLIKRHSLSYNNIGWLGVGTETLLDKSKSVKTVLMQLFEESGNTEVEGIDNINACYGGTAALFNALAWVESSAYDGRYAMVVTGDIAIYASGNARCTGGAGAVAMLVGPNAPLIIDRGLRSTHMSHVYDFYKPDLSSEYPTVDGKLSIKCYLWALDKCYQGFQRKAQMILKEGKPTSRFTLDDFDAVVFHTPFCKLVQKSLARMALNDFHLDPSPDFQDKYSKLKAFRDVKLEDSYFDRDVEKAFLDHSKDIYNAKTKPSLRIATLVGNMYTPSLYASLVSYLISKKPEDLTGKRVGLFSYGSGLASSMFSLTISEDISSGSPLTKLLEGLADVEQRLESRTKVSPRDFEETLKHREETHSKAPHKPKGSTNELFPGTWYLEEVDEMYRRKYNFKSDAENEFSKDKVCGNCITK</t>
  </si>
  <si>
    <t>10x_133963:16329-18656:+</t>
  </si>
  <si>
    <t>MYYVPLATTEGCLVASTNRGCRALSSGAGALSSLYGDGMTRAPVVELPTVQRAVEVMMWLKDADNFQLVKQQFDSSSRFARLEKLQTRIAGIQLYIRFQAKTGDAMGMNMVSKGSEIALKFLRTIFNDMEIVCLSGNFCTDKKPSAANWIKGRGKSVVCEAVVSAKIVREVLKTSVKSLVDKNISKNLVGSAIAGSIGGFNAQAANIVTAIFIATGQDPAQNVTSSNCITLMTSTGEGDLHISVTMPSIETGTIGGGTILAPQAACLELMGVRGSCVENPGQNSCNLARIICATVMAGELSLMSALSSGDLVRSHLTHNRSQTSVDSSPVHKVSDVGAPST</t>
  </si>
  <si>
    <t>10x_106279:6317-8058:+</t>
  </si>
  <si>
    <t>MEVSAPGKVILYGEHSVVYGKTAIAVSLNLRSTLRVASNDSNQIQLHIANYPVKKWDLLDIKNLKELVDVDVFNPIEPSPQVQDIIKKLVTNDGSVSAFDLTYVAVIYLAKSLIHSSGGLTLTIESEIPQGAGLGSSASISVCLSTAFLCIAGFLTLKQSDIGTEDSSLSPSDLELINKWAFVVEKIFHGSPSGIDNHTSSYGGAIVYKKGTFNHVKSVPPINVLLVNSMIQRNTKCIVADVRNRKEKYPLIIEPVLEAMDQVASKCVSVFNHTEISSSDFYDTLEDLIVINQGLLNSLDVSHVRLQEIISIAAENNFRAKLTGAGRGGFAYVLIRPGNQSFINNTRQHDFFNRDANRWILKDFS</t>
  </si>
  <si>
    <t>10x_127333:3682-5726:-</t>
  </si>
  <si>
    <t>MDADSKLDYVNEHNLPRVIIILSGKRKSGKDYISECLRQRLGSDETAILRLSEPLKKQYAKENCLNGERLLDSTQYKEIYRKEMILWGEEKRNCDPGYFCRLTIEQSLDSPKEKHVWIISDARRETDIHFFEENYSGRVKKVRIVANDEVRKSRGWCFTNGVDDVESECGLDKFGKWDYIIGNNGNDDELEKFIFEIESVLQPKDIKK</t>
  </si>
  <si>
    <t>10x_132666:30549-31357:-</t>
  </si>
  <si>
    <t>MGCFMHDFLTIQENCLNGERLLDSTQYKEIYRKEMILWGEEKRNCDPGYFCRLTIEQSLDSPKEKHVWIISDARRETDIHFFEENYSGRVKKVRIVANDEVRKSRGWCFTNGVDDVESECGLDKFGKWDYIIGNNGNDDELEKFIFEIESVLQPKDIKK</t>
  </si>
  <si>
    <t>10x_126795:6347-6793:+</t>
  </si>
  <si>
    <t>MCAQTTVARSKNFESDNFWLNGEIQDLKKNKRLQSCLNEIRKRSLLPDDYHVHICSSNNFPTAAGLASSAAGFACLVSALAKIYQVDDDISQLARRGSGSACRSVYGGFVEWRKGELDDGSDSIAHQVVPASHWPELRILVLVVNDRAKKIGSTEAMRISIASSDFVKTWAEQCVPKQISLIKKAILEKDFSTLAKLTMKASNQLHAVCLETYPPVVYMTDVSHAIVRLIHAYNDFHGQILAAYTFDAGPNACIVTQQAQVAELLALFNHCFPSLQPQDTSYLRGISVENIPQPNLDIPTTAGVETNPGALRYIIHTQLGEGPQQISNHLLDVNGLPIHK</t>
  </si>
  <si>
    <t>10x_130751:33827-35363:+</t>
  </si>
  <si>
    <t>MLNTSSLRIIEQVFERRNGILSLLKRAAFQPRRCNSSSVANLSKLMESYDPQQVTFLDEQCIAVNEMDQVVGSTSKKDCHLFIDQSNGILHRAFSVFLFNSQGNLLLQRRSQSKITFPGCYTNTCCSHPLFTTSEMAEDNALGVKLAAQRRLGIELGIPKKQIPIERFNFITRIHYCASADPPWGEHEIDYILFINADVSVNKNLNEVSEYCYVSQQDFPKFISEYFI</t>
  </si>
  <si>
    <t>10x_129626:228-1140:-</t>
  </si>
  <si>
    <t>MMENLVYKLVGSYFCNEKYYTNIIDLLHKLEVGVAVGHHLEFKIAGASGFTDANYNTICYYKAFVFSYYLPVSLALTMSGVREDDFFQTSKDILIKIGKLFQMRNDYLDCFGSPDETGKIGTDISEGKCTWFIVNALKLADENEARQLLSCYGKKDESMIQLVIKKFLELNLDRLFLEQEKQMYDSIVIAVNQQPANASKSLFHYILATVDIEKANFTINS</t>
  </si>
  <si>
    <t>10x_133708:25208-33147:-</t>
  </si>
  <si>
    <t>MTDKDNIRFEETFSRVVDCLTTSNDTRLKSMMEYYRQVMEYNVPHGSQRMGLLTVAAYKILDKTASEQQLHRASIMGWAVEVLKASFLISDDIVDDSLTRHGQLCWHRKEEVGLTSAVNDISLLENFAYKLLKIHFRDEKYYTNVMDLFLDITLCTNIGQQLDIRFPKKDLNISDFNEDNYNLTCYYKTFLVMYYFPIALAMYMAGIEELDFCPTSFELLKNMAKLVQIRNDYLDCFGRLNQTGKIGTDIQSGKCSWLILRALEMINEEEAQKLLSWYGKDDELMVELVVQKYRELHLDRMFLEHSKQNFDSLVTAANELPKNIPTSIFHHILSNMFIQKRNY</t>
  </si>
  <si>
    <t>10x_133708:21492-23083:-</t>
  </si>
  <si>
    <t>MAFRCCNPDHDKEKFNDDDLTTSSSEQQIQVENSVEELYKFFRSKLSIDPESPLLKRETHAAFLRKGLCHLSDAYESLDASRPWLCYWILHSLSLLNESVSEPVSTGIVEFLKRCQHPDGGFGGGPYQIAHLATTYAAVNALCILGTENAYNAINREKLYNFIKRLKLPDGSFQMHTDGEIDIRGVYCALSVAHLTNLYTKELFEDSAQWIARCQTYEGGFGGVPGMEAHGGYSFCGLASLVILKKEHLCDIQALLRWTVNRQMRYEGGFQGRTNKLVDGCYSFWQGAVFPLIHYYLARKDASNVDMKRWMFNQGALQEYLLICCQSSNGGLIDKPGKHRDFYHTCYTLCGLSIAQHFAGGNLGSTFIIGDSNNELQPVYPVYNIGIDAAVNAFAYFQKLPVIN</t>
  </si>
  <si>
    <t>10x_116840:5633-8012:-</t>
  </si>
  <si>
    <t>MELYDQIFVAVLLFMWMTFLWESYLAWRQHKIYKTCTEIPKELLGILDSETFNKARSYQLDNSNFDFYSRWFSQIESTLILLLGGIPWLWGYSGKIMSKWGYGADNEIKQTLLFLLLSSVYSTIIDLPWSIYHTFVVEQKHGFNKQTPWFYAKDRFKKFVVTQIITLPIVSALIFIIKKGGDYFFLYVWIFTIVVSLFLLTIYPDFIAPLFDKYTTLPDGDLKTRIEDLAASIEFPLKKIFVVEGSKRSSHSNAYLYGFFKNKRIVLFDTLLEDYNPLTKEASDKTKNEETTETNKESTNSANSEQAKPESNRSNGCKTPEVVAVLAHELGHWKFSHVLKNFFASQINLLICFIGFSLLYKNKVLYRAFGFHRSQPTIIGLLIIFQFIFSPYNTIISFLLTMVTRMFEFQADAFAKTLGKEAFLRSALIKLNRDNLGFPIYDRFYSMWHHSHPPLLERLEALKIKPH</t>
  </si>
  <si>
    <t>10x_122028:3053-5318:+</t>
  </si>
  <si>
    <t>MLVTNGRISLQAFCSACSVLPVAIISYKIYPEVFTYLVTFYLLLVVAVLRLRYKGPSFQVAIRAYLLGAGFTIGILISFLADRSWIVLGWYLCCLTFFHYSEYFTTSVINPKALCLDSFLINHSLEYGLAALCCLLEFVVERWLYPEMKMSWLSYLGLTMCIAGEVLRKVSMFTAKTNFNHLIQIQREEGHVLVTHGIYSLCRHPSYVGWFLWSIGTQVLVCNPICFVGYLLVAWKFFQDRIYNEEITLLNFFGEDYIRYQRRVPTGLPFIHGYKLKL</t>
  </si>
  <si>
    <t>10x_128660:34607-35962:+</t>
  </si>
  <si>
    <t>MNLIYEQELRVNSCERGGHLHAVTSSSAKTQLNETTSRKSLTLSGPLCLLLYVSKAHLLTTFTGLFTSRLQQLFKDNFDKKFERMLWRLLLLLCCGLTYCSAAKWPPKIAVVGAGIGGATATHFLRHLLGPEVELDVYEKERVGGRLSTVDVDGHMYETGGSALHPKNKYMLEFIKTLGLEKRHVFGIRLGLYDGKQYLVMEGDRPINSFGKLFHRYGNSISNWHTVIDQVLNQFLRIYDVQRDGYAFTTVEQLLNAAHPSTFNLTRISASQYLLNNNLLPVFVNEIATGVIRICYGQSTNINAFAGTISLAGAKAGLWGVRGGNEKVPQQLLSEANATLLMKKVTDIRLLDNNKYQLQVAGGQVQPKSYDMVIVTTPLIDNVSDIAFRGFPRPIANFDGHYQESVTTLVRGSVNTKYLNAQQHKEEDLQEILTTIDHVLFNSLSRVYPVDLDEEWNASSTVWKLVSQRQLTDAELDTVFVERKVTVSKSWSAYPHYKPPEKLGPFVLHPGLFYTSSLEWAASAMEMSAIAGKNAALLANYYWKKDSSLVDSYVQLRDEL</t>
  </si>
  <si>
    <t>10x_133138:2024-15176:+</t>
  </si>
  <si>
    <t>MGLPFTMNRFIQLLVPVIIATIQYTIAENDMAPRIGIIGAGIGGASTAHFLKSLFKNDAVISVYESKQIGGRLATTVLGQHEYELGGSVIHPTNKYMVDFTKLAGLEKRIDKSNGRLGLYDGSDYVFIDSDWQIVTLCKMLWRYGFSFFKWETLMDNTLSQFSKIYELQDKGYAYTTPVKLLNAMSPHFANLTQITIKKHLEAKSFSNSFINEFVMAVTRVNYGQTPDINGFVGEVALAGATPDLWSVTGGNRLVPEKLLKMSGAVIIPETVLEIKFRNEDEKFVVVSSSVDPNNNIPLKREETYDIVIVASPLIDHLSNISFTGFPSPVTNFKGQYHRTVATLVQGEINKTHLHIPDLELDNILTTTTNIDFNSLSRIFPVNDLKENEEIPKVWKIFSQEPLTDQQLDTIFIERRETHVTDWFAYPHYTPPEELHPFLLHSNLPIFYTSAIEWAASAMEMSCIAGRNAALLAYQFWNKQTDTLDHGEQIPTHSEL</t>
  </si>
  <si>
    <t>10x_131595:17859-19964:-</t>
  </si>
  <si>
    <t>MGLPFTMNRFIQLLVPVIIATIQYTIAENDMAPRIGIIGAGIGGASTAHFLKSLFKNDAVISVYESKQIGGRLATTVLGQHEYELGGSVIHPTNKYMVDFTKLAGLEKRIDKSNGRLGLYDGSDYVFIDSDWQIVTLCKMLWRYGFSFFKWETLMDNTLSQFSKIYELQEKGYAYTTPAKLLNAMSPHFANLTQITIKKHLEAKSFSNSFINEFVMAVTRVNYGQTPDINGFVGEVALAGATPDLWSVTGGNRLVPEKLLKMSGAVIIPETVSEIKFRKEDEKFVVVSSSVDPNNNIPLKREETYDIVIIASPLIDHLSNISFTGFPSPVTNFKGQYHRTVTTLVQGEINKTHLHIPDLELDNILTTTTNIDFNSLSRIFPVNDLKENEEIPKVWKIFSQEPLTDQQLDTIFIERRETHVTDWLAYPHYTPPEELHPFLLHSNLPIFYTSAIEWAASAMEMSCIAGRNAALLAYQFWNKQTDTLDHGEQLPTHSEL</t>
  </si>
  <si>
    <t>10x_95402:2350-4427:+</t>
  </si>
  <si>
    <t>MQDYKAIVKRAREAFNSGRTKNKEFRRSQLKGLLRLVEENEEQLVDALHKDLRKSRQESMLMELVFMKADITVALYSLDKWMKKEPVEKTLVTLMETVYIHSEPYGVALIMGAWNYPLTLTGSPLVGAIAAGNCCIIKPSEVSAATAKALSDLVPKYLDNECFPVVLGGPEETTELLKERFDYVFYTGSTRVGQIVREAANKYLTPCTLELGGKSPVFIDSECDMLITTRRLFWGKMANLGQTCVAPDYVLCTPETQERFVETAKRVLKEWYADDPKASPDLGRIINERQYKRILNLLKNTKGDIVIGGNVDELERYIAPTVVVNVKPDDALMQEEIFGPILPILNVSGVDEAIEFINSR</t>
  </si>
  <si>
    <t>10x_132379:8647-12745:+</t>
  </si>
  <si>
    <t>MGLFKKILVVGIITAIAFYFCPCCHDVELKVIKSGWWGKGSRSDYKEDASIKKININISEKVLQNLKTQLKSTVYPEPLEDSNFEYGFNTDYLKQIVDYWINKYDWKLQETKLNSFGHFTTQIDGLKIHFVHAKPKSVGPKLRVIPLIMVHGWPGSFVEYIGVVEYLTTPDPTKDFVFEVIIPSIPGYGFSEAPHKKGFSQMEAAYIFDKLMQRLGYTSYYAHGGDWGSFIVRNMALQYPERVKGMHTTFVPTLSPWSIFKWVAGSIFPSLIVDAEDYNKLYPVSFHFIRMLRESGYMHFQASKPDTVGLGLANSPAGLAAYILEKFSTWTTPDGPEYPDGLLTKKFTLDQLLTNVMIYYTTNSITSSVRFYKEWALNSYQRETEKLKIPVPGGIAAFPNEILSWPESFAKSSFENLVSFTKMARGGHFGAFEEPELLAKDVWKFVNIVEKLPKRG</t>
  </si>
  <si>
    <t>10x_125655:31-1698:+</t>
  </si>
  <si>
    <t>RSCRTHSPPDDATQRSSITAVAAALQTAADARRKTASKQRMAGGVSEFRKKKLMHVFNVIFDFNRSGTIEEKDFELAIEKICRSRGWDESDPKAKETRETLFLLWESLKKKADADKDNSVSAEEWCHMWADSSSNEWQQKYMEFMFNLEDTSGDGEIDEEEFVKVYKNFNMEEDELRQAYQKFSK</t>
  </si>
  <si>
    <t>10x_131604:28659-42807:-</t>
  </si>
  <si>
    <t>MTERRALHFVFKIGDRQKTIQFYEDILGMKVLRHEEFDEKCQAACNGPYDGKWSKTMIGYGPEDDHFVIELTYNYGISTYRRGNDFGHITIRSKEILENARKQNWPIEDGNKVRAPDGYLFVIIDESRPTDEDPVKVVSLNVSNIQRSRDYWHRLCGLQIFSENDNKILLGFEDNKCKLELVLAEEPINHATAFGRIAFAIPTFDLPKLEQSMKDAGEKILTSLLTLQTPGKADVQVVILSDPDGHEICFVGVEGFNELSQFDPDGNRKLKEAMEADKSNQWFSEKGINKAAA</t>
  </si>
  <si>
    <t>10x_122019:2844-4469:+</t>
  </si>
  <si>
    <t>MSAGSYDTYSPNGREDMSPPSSINGNTMDSFRENRRNRGPTSRQQEELCLVCGDRASGYHYNALTCEGCKGFFRRSITKNAVYQCKYGNNCEIDMYMRRKCQECRLKKCLKVGMRPECVVPEYQCAVKREAKRAQKDKDKPNSTTKDRPPSPDPIRTSTTTTTTTSSSSTSSIAISPDNRKSNVDDSTSDFELTMEEEELIERLVFFQEEFESPSPEDMAKITNSHPSSDDGENRYKHITEITIYTIRLIVEFAKRVPWFDTLIREDQITLLKACSSEVMMLRTARRYDINTDTIVFANDQPYTRENYNSAGLGDCTNAIFHFCRQMCLFKVDNAEYALLTAVVLFSDRPHLVELKKVEQVQEIYLEALRKYELKNRQRGHLRFARLLSVLTELRSLGSLNSEMCFSLKLKNKELPPFLAEIWDINS</t>
  </si>
  <si>
    <t>10x_129378:3394-4753:-</t>
  </si>
  <si>
    <t>MAASHPRSAGGILPLESTLNMSSVGSHSPLEMKAEGTALSTSYSPGNGGGSGSPNSPNLSQSSFTIGHSAFGNGNSNSKTPNFPPNHPLSGSKHLCSICGDRASGKHYGVYSCEGCKGFFKRTVRKDLSYACREERSCVIDKRQRNRCQYCRYQKCLAMGMKREAVQEERQRTKEKSENEVESTSSSHNDMPLDRILEAEMRVEPKDEQVVNNDNPMSNFCHAANKQLFQLVEWAKHIPHFTELPIEDQVILLRAGWNELLIAAFSHRSVNVKDSIVLATGLQIHRNHAHGAGVGTIFDRVLTELVAKMREMKMDRTELGCLRAIILFNPEAKGLRSLQVIETLREKVYAALEEYCKHQYPDEPGRFAKLLLRLPSLRSIGLKCLEHLFFFKLIGDTPIDMFLMEMLEAPSDT</t>
  </si>
  <si>
    <t>10x_122720:1038-3912:-</t>
  </si>
  <si>
    <t>MSSVTNAANVNKKQRRTSENKQQSLINKCLNEKRRREQENNHIEELAELLSASIPDMSSVSVKPDKCAILQQTVNQIQRINKEGRDHCDAVQQSDVSSSKPTILPNEYLGPLLLETLNSFLFVVNTEGKIEFVSDNVCSFLKFNRDELIGESITNFIHSNDVPRFGSALLPVSIGWNSDPTGQSKSQLFNCRLKVKSERQPGEGSSEEAASHVHYETLQISALPSRCPGEKTETSSELKLDGPNYLVCVARRVPLNENTSSTVEQFTTKLDISGKIQAVDTSGVSSSYSQYLNKELVGRVILELCHPADQLKLTQHLKEIVSLQSGSCGSSATSGIYRLLLTRDKYIHVQTTSSKFSHGPLTRDPDSYIMSIHSIIGESELGASANDSNGSVGGAVVALSPAASSLLGSHSLGSSATNITPNTSPVMTSASSVFGGSSSVTVSSMGSDVAVTLSSTTSTSGSSSSAAATANTNGASSLSSTYTLDTELDFSTLAELFPHNSYEAGGGESSLDPSSDIGFASSHNSPAAAGGGGGSGGGSGHVISSQTVNQWSNGRPGSRSSASTPTSINAATATTSSSYGGLQNTMTVSPGNVMSSSRGSATPPTPFSNPFPFSPMGPEPSSGERGSVTSPSSLKGGVTSFESEKRICPVDESGVASNSSSSLAVSSCDTVVNTSGGSAMVDSQAVKLRQLLMQGDDEEPSSAALGSLREVSDVSVETSKDSMSKGEDTILKGLLKQDDEDFDEMNNVGDSRRHSDSKSYLPSSSYSPPESQEGKKDLCNTEQESKKFPLNDNLLLRTLLNEKSDDDDMDRNLKPTTNEMLNRLLDEREQREGNLPDESILRNLVTNQRGNCDNRSVNASAGRRDFSQPDLMEMLDGRGMKREADSMGECSVPKKLMGGQSPSSGICPNNNKMLLDLLNKEPQTHPMPPVSIDTSRLLSLTPQDKLPKGLKEKIIHTPNTPGPQYNSPRLSQQMFNMQQQQQQVREAANQAPQVPPPPQPRPAPPQQQQPQPQQRQSPQQRMTVMNREVVSSDTGNMVGLQMSGGHVSIAPGTSPSVQQPVKNPSYLGILLNQPLRQDNNAMTPMTSSSSVMSSVANTSSVAPPIVRSVATTSMDVADIGSSSHYTLSPGGNKPMMDYVGDSSSVMTSVASSTQSNAHSDEIISDIVQHVMDLQNELNMESTLSLADGTSDSTLMSFLDDISVGPSNVSTTSITSQDERMAISAIQKQLMSCENQNLPLSPSLAVSQALPYNTSQLSSSPNMTQYQQHSQPPPPPVYGGGAGQAAPGPAPAYQQQRMRFVNQQQMVLQRPGQFGVSPNMSGMAGAGLVQGGGTSQPQIRQSMVLQQRRQKQIQAQQQNVVAGGRRMLTNQQQQQLLMQASNVRVHSPSMTDQLSPTQYDNMVDLLNTAVAPNVTVQRSGNIPDSQLSPSGYPPGMLGQQPSSQMSPNTRMNSGGPQQPSYSSHPSLPSPLSGQQSFSSHYSLQGQSQPQQSHITSLPPPHPSPQQQQSMPYPQSNTHPQLSPRIVTTHQQQSQFSSQLSPQSSGSQSSGISQTPPSWSQQALRNNPNHLQQQNPMLNAQLSHFLQQQQQQQQQQQQQQQQQQDAEHNALTQAQMNQQGGYQQAQARYMQQSQQQQQQRPQLTPSGASIRAMQSPGAQQPHPPSFGDQQPFPNATSLPGGANPQVALYQQQVRIQRALSVPGQIPGRVHSPRASQFVGNADPILSPGPQMSPSFTQSYTNVQSNIPQSAPPPSYGASHAAEATHFPFDQSNLEVFGRNSGSPMERGGRGSSEYVRQELRAKVSRTQQQQQQNQGNMSSTPTSTLNSTDFDPLGLQQDLTSADSQSKSPGGLFINLNDSDLGVGLPNRQPSSQPPPQSHMGPNQMIMDDSRTNEKSLLQQLLSE</t>
  </si>
  <si>
    <t>10x_112034:639-8326:-</t>
  </si>
  <si>
    <t>MKLAGQLLAMDYCTTNLPLPLVLSDSSCTSSSSDAIDLNIFQMPDSSDCIYQGIIYTNQLNNSNSFDTYNNSFHGRLGEEVTDIRHHDKSDGLQARSLCPKSVNKKLPRNTRIMRNVAEKQRRDKLNNCISKLASLVPLVSLSNKRINKSGILRLAASYLRLHSGAINRFMKENSFSFLPFLDRELSQFLLDMTEGFAVITDESLKVLFTSDLIESFLRHSVVDVLGQPFSNLIHPDDCVRLEEILKANEDKEKEIFSLYCSMIEGNNDGRTKSNYKLMRIVGYQKSFSVNRDSRGENTGKLYIFIVKLCLVQPRNTITWTTNPNEITFRSAFTGRCLFVDHKRNEE</t>
  </si>
  <si>
    <t>10x_129493:1636-4692:-</t>
  </si>
  <si>
    <t>10x_132126:44512-47285:-</t>
  </si>
  <si>
    <t>MSSTPASIYPSKAILFCVLTVTLLMMMVVHCSQASPATPGVPHRDILSAAKVRQTRGFRNSALSTARGFGKRTSTNAMSPLLSSVLADGNSAISTEWLANMMSKNPDVAQFIVDRFVDTDGDGVLTVDELIRDI</t>
  </si>
  <si>
    <t>10x_133589:15505-20812:+</t>
  </si>
  <si>
    <t>MCQLVVLLTLGLIYHWSPSAMAAADQPNLLANKHFPGAIPVLVKGDGTNGSGRQLIYVQPRAYLLCWNRVCDPRLLAEMVKRTPYYNFGLGKRSVESEEMADELSEQLENDKRGGGGAAARYNFGIGKKDEQNHRFNFGIGKREGQHRFAFGLGKRDPLKHKFAFGLGKRDAEATAEDVVENSLEEMDQQQKRQLYNFGLGKRASGPYNFGLGKRDMRYAFGLGKRIYNFGLGKKSQNDFENQFHPGDDDADPVEQTDENHMEEEIEENETKRAAGPYSFGLGKRSADYKRHRFAFGLGKREATTTSPLSEEGPSLEEKNSSRTTAIPTKESHH</t>
  </si>
  <si>
    <t>10x_132266:22157-23146:+</t>
  </si>
  <si>
    <t>MEVNVSELMRQTTTEEVIDYSNLSNFNMSGAFNDSNVTSPNLTSTRMCTNEYCMDDNDYLELVREYIYPSTNEWIFIGLHCVVFVVGLVGNFLVALAVFRNQTMQTVTNYFIVNLALADFFVILLCLPPTVLWDVTETWFFGSTMCKIILYIQ</t>
  </si>
  <si>
    <t>10x_130728:27563-28021:+</t>
  </si>
  <si>
    <t>MLGGTNSVSSNGSRLNSDMDFIVCSPSYNNTNNCYVNMTEHFDYPDNDYPEGLAMERIIGIVVPILFGLVVFIGLIGNTLVVVVVACNQQMRNTTNILIINLAVADLLFIIFCVPFTATDYAMRVWPFGDAWCKVVQYLIIVCAYASVYTLMLMSLDRFLAVVLPITSMSLRTERNTYWAIFFLWILILLCCIPASLAHGEVSYIFARQALSSCVFLSDTNNVAAFQISFFVTSYVLPLALICVLYLFMLMRLWHGVVPGGHCSVESLRGKKRVTRLVIVVVVIFAVCWGPIQIVLVLKNLDMYPLTKRNIAIQIISQVLAYVNSCVNPILYAFLSENFRKAFRKLIACQSARVVNARANGERSETRCMITRTTRILNNDTDII</t>
  </si>
  <si>
    <t>10x_133670:6200-7351:+</t>
  </si>
  <si>
    <t>MSENHHNSNHNSNHIINNHYDTVSEADPNDVETFLFTSESVGEGHPDKMCDQISDAILDAHLKQDPNAKVACETVTKTGMILICGEITSRAAVDYQKVVRETIKNIGYDDSSKGFDYKTCNLLIAVEQQNPEIAAGVHVDRSEEDIGAGDQGIMFGYATNETEECMPLTVVLAHRLNRKVAQLRRDGTFWWARPDSKSQVTCEYYFDNGACIPLRVHTVVMSVQHSDEITLEELRHEIMEKVIDEVIPDKYLDKKTIIHINPCGAFIIGGPMGDAGLTGRKIIVDTYGGWGAHGGGAFSGKDFTKVDRSAAYAARWVAKSLVVAGLCKRCLVQISYAIGIAEPLSITVFSYGTATMSQKELLEVVKKNFDLRPGKIVKALNLRQPIYQKTSCYGHFGRSEFTWEIPKKLEL</t>
  </si>
  <si>
    <t>10x_133283:24727-28483:+</t>
  </si>
  <si>
    <t>MDANGQKLDDKKIQEEEEVMDEEEAARYFETGRRSSEVYPRRNSVNKVGGGGRRKSHSAEKQQQDNKLAGGMKKRNRYRSRSRSVSSTDSYSSASYTGSSSDEDDVSPKEKVVKNSKGQSDFCVRNIVQAAFGRREIEIAEQEMPGIMALRKRAAEDKPLKGAKIVGCTHINAQTAVLVETLVELGASVRWSACNIYSTQNEVAAALAESGLPIFAWKGETEEDFWWCIDRCVNAENWQPNLILDDGGDSTHLMLKKYPAMFKMVKGIVEESVTGVHRLYQMSKASKLNVPAMNVNDSVTKTKFDNLYSCRESIIDSLKRSTDVMFGGKQVCVCGYGEVGKGCCQALKGLGCVVYVTEIDPICALQACMDGFRVVKLNEVIRSIDILITATGNKNVVTREHMDKMKNGCIVCNMGHSNTEIDVNSLRTPDLTWEKVRSQVDHVIWPDGKRIVLLAEGRLVNLSCSSIPSFVVSITAATQALALIELFNAPPGRYKSDVYLLPKKMDEYVASLHLPTFDAHLTELTDEQAKYMGLNKAGPFKPNYYRY</t>
  </si>
  <si>
    <t>10x_129520:13275-18977:-</t>
  </si>
  <si>
    <t>MANKLPYKVADINLAETGRKAIILAENEMPGLMSIRKKYGPLKPLKGAKIAGCLHMTVQTAVLIETLLELGAEVQWSSCNIFSTVDHAAAAIAATGVPVYAWKGETDEEYIWCIEQTLVFRDGTSLNMILDDGGDLTNLVHEKYSHLLPGIRGISEETTTGVHNLYKLFNEGRLQVPSFNVNDSVTKSKFDNLYGCRESLVDGIKRATDVMLAGKVCLVAGFGDVGKGCAQALRAFGARVIITEIDPINALQAAMEGYEVTTIEEAASKAQIFVTATGCQGIIKGEHILQMRNDSIVCNIGHFDCEIDVKWLETNAVEKINIQPQVDR</t>
  </si>
  <si>
    <t>10x_131598:32418-33844:+</t>
  </si>
  <si>
    <t>MTSNGVCLRQGLLLGLGNPLLDIIAVVDLDFLNRYGMKPNDAILADERHKPMYGEMTEKFKVDYVAGGASQNTMRVAQFIIETPKVAVYMGCIGKDKFGRILEEKARESGVETCYMYEESEGTGTCAVLVTGQDRSLCAYLGAANHFKISHVQIPENWAHVENAMYYYLSSFFLTVSPDTMLLVAQHANQFNKTIFMNLSAPFLIQYYQEPMMQVMPYIDILFGNETEASTFGKMHNFGTDDLKEIALKITRLEKINRERKRMAVITQGPGPVIVAYDEKITEFVVPALTEKEIVDTNGAGDAFSGGFIAMYIQEMPLSKCVKCGIYAAAEVIKRSGCTYPSKQNFKEEDF</t>
  </si>
  <si>
    <t>10x_107931:1413-3264:+</t>
  </si>
  <si>
    <t>MLVTKFTLAPGVQKAFHCARCYSKATSLNEVFIVSSARTPIGSFRSSLASVPATKLGALVIQQAISRAGIPKEEIKEVYMGNVIQAMEGQSPARQSVIFAGLPTSTECSTINKVCASGMKSVMLAAQSLMCGHQDVMIAGGMESMSNTPYYLGRGDTPYGGLKVVDSIVFDGLTDVYNHIHMGNCGENTAKKHNITRDQQDEYA</t>
  </si>
  <si>
    <t>10x_114102:3-2437:-</t>
  </si>
  <si>
    <t>ACAT1b</t>
  </si>
  <si>
    <t>MLVTKFTLAPGVQKAFHCARCYSKATSLNEVFIVSSARTPIGSFRSSLASVPATKLGALVIQQAISRAGIPKEEIKEVYMGNVIQAMEGQSPARQSVIFAGLPTSTECSTINKVCASGMKSIMLAAQSLMCGHQDVMIAGGMESMSNTPYYLGRGDTPYGGLKVVDSIVFDGLTDVYNHIHMGNCGENTAKKHNITRDQQDEYA</t>
  </si>
  <si>
    <t>10x_85550:3361-5926:+</t>
  </si>
  <si>
    <t>MGQVLTSNQGQNPARQASLQAGLPLSVPAWGLNMLCGSGLKAVILGAQAIQGGHANIIVAGGQESMTQAPHALALRSSQSKLGDAPLVDTILRDGLVDVFENCHMGVTAENVAKDYGVSRKEQDELAACSQERFARAKAAGHIKKEIVPVTVKKQKETTEVENDEHPRPNTSMDVLSKLKSAFVTNGTVTAGNASGINDGAAAIVLLSATETEKRGIKPMAKIIAWAQAGMEPRVMGMGPVPAIKLLMEKACWSIEDVDLFEINEAFAAPSIAVARQLGVDVNKINIHGGAIALGHPIGASGTRVLVTLLNALQTTGKTKGVAALCIGGGMGIAMGIEMV</t>
  </si>
  <si>
    <t>10x_160933:1642-3173:-</t>
  </si>
  <si>
    <t>MVTMPSFQNGELEWWPRDVGIIAMEIYFPSLYVEQSELELYDQVGQGKYTVGLGQTRMGICTDREDINSLCLTVVQRLMERQELGYGSIGRLEVGTETILDKSKSVKTVLMQLFEASGNTEVEGIDTTNACYGGTAALFNSLAWVESSAWDGRYALVVAADIAIYASGSARCTGGAGAVAMLVGKDAPLVLDRGIRSTHMAHVYDFYKPDLSSEYPTVDGKLSIKCYLSALDKCYQSYRHKAQMAMDK</t>
  </si>
  <si>
    <t>10x_151021:13235-20152:+</t>
  </si>
  <si>
    <t>MLSGAFHAHGHFCASHPWEVIVCTLTLTIYMLSMGGIPAEREEFGRWRDEGCINQIKEDSKGVDAIVMTAMRCLALLYIYHQFRKLWKLGSKYVLGIAGLFAVFSSLVFSSSVINFLKIDFAELNEAWPFFLLLIDLAKASLLAQLALSSSCQKEVRENIARGIAVLGPTITLDTLVETLVIGVGTLSGVRRLEMMCCFACMSVVVNYFVFMSFYPACLSLVLELSREEDEGRPVWQLTSLTRALQVEEPKPNPVIQRVKVIMSAGLVLVHAHSRWPIILERSDIASEAGHHVLPKQDDSAEWASSINKWLSGSPEHIVMLILAFALCMKYIFFENKESLPESYLVPLLSTNGKRESEVQREHKRVLVRQEIVSMARGMSVCSIEKEVESKAVQTETVEANLAESTLIRESQQNVQARPNRSMERCLEIFREKKRPLALTDDEVIMLVNARHILGYRLEWELEDPERGVVIRRKIITDKAKCGDAMDKLPYSDYDYSCVMGACCENVVGYVPIPVGVVGPLFVDGKPYYVPMATTEGCLVASTNRGCRALVDNGGVRSSVVADGMTRGPVVSFPSAQRASEAMLWLNTEENFQKMKDSFDGTSRFARLSKLLVRVAARYLFIRFQAKTGDAMGMNMLSKGSETALKYLQTIFADMDIISLSGNFCTDKKPSAVNWIEGRGKSVVCEAIVPAKTVREILKTTVSSLIEKNTSKNLVGSAIAGSIGGFNAQAANIVTAIYIATGQDPAQNVTSSNCLTLMEPHGPDGQDLYLSVTMPSIEIGTIGGGTMLPPQAACLELLGVKGPCSHNPGQNATTLARVVCATVLAGELSLMSALASGDLVKSHLTHNRSQVSEEGSPKHKHCESADGQTAEADDDSGKS</t>
  </si>
  <si>
    <t>10x_164887:2869-9237:-</t>
  </si>
  <si>
    <t>MICFYNSIFFVHSESQGLNVTLNSELPLAAGLGSSASVAVCLSAALLKVAEIINLPEGGGPPSHLDLINQWALMVEKIFHGNPSGVDNCTCTYGGAIVYTNGCFNQKQMNIPMRILVVNSMVPRNTKKLVADVRCKIEKYPAIINPIMEAIGQIANTFEQTVWQDSVREDHEKLYDKFEDLINMNQALLNALGVSHPKLEQIIDIVNKHGLRAKLTGAGGGGVVFILLRPGTRDDVLETVKKELEEKCYQFWDVMIGGSGVEIAESASGV</t>
  </si>
  <si>
    <t>10x_122783:6277-7952:-</t>
  </si>
  <si>
    <t>MATQVEMSSTTPKHIFIFSGKRKTGKDYLASLMQKRFGDGKIVIVRLSAPLKCQYAKEHNLDYEKLLDASAYKETYRADMIQWGEELRNRDPGYFCRHAIEQSEAWKMPIWVVCDARRLSDIMYFKEHFPNVVETVRVTADDDVRLARGWEFVKGIDDAESECGLDSFTKWDFHICTNPNNDSTENFFSKINHFFIS</t>
  </si>
  <si>
    <t>10x_166248:11750-16518:+</t>
  </si>
  <si>
    <t>MAGSVSVTLNTDQMHAKTTVAKSKGFPKDRFWLNDKEQSMDNPRMLACINEIKSRASLQNKIEDTDQSDEYHIHISSTNNFPTAAGLASSAAGYACLVSALSKLYGLEGDISDLARRGSGSACRSTLGGFVEWVRGEKEDGSDSVARQISTAAYWPELKILVLVVNDRPKHIGSSEAMRRGVETSDFLHYWANQCVPKQIPLIKAAILKKDFSTLAKMTMKASNQLHAVCLDGFPPVAYLNDISHAIIQLVHAYNSALGQTKLAYTFDAGPNACLLMEDPDVPIVVGLLLHFFPPANENAGVFIRGQSAECHLAADLKELIEKMDMKKMPAVLQYIICTQLGDEPVEVNEHLLNDDGYPVA</t>
  </si>
  <si>
    <t>10x_162983:10819-13063:-</t>
  </si>
  <si>
    <t>GILHRAFSVFLFDLDGKLLVQQRSMAKITFPGYFTNTCCSHPLYTPSEMELNNAVGVKRAAQRRLGIELGISKEQIPLEKFHYITRIHYCSPYDDEWGEHEIDYILLLQANVTVNSNLNEVKSYCSITKKDFPGFLANLEKKNIPITPWFRLIVNNFLMHWWSNLSNINSIQDHNVIHRL</t>
  </si>
  <si>
    <t>10x_142344:539-1558:+</t>
  </si>
  <si>
    <t>MAVFVRLNSLVEKFSKVCRFGCRCATLSHDVIHKNVDSKQLQETADHKMFTDMFPHIVKTLAYEEDSRLNDVMQHFKQVLEYNVPHGKKNRGIATLLTFKMLNDHQIIAKEQLFLANIMGWCIELLQAFFLVSDDVMDQSYTRRGRPCWFRKEGVGLSAINDAILIDAAIFKLLKIHFGSQPYYLSLLELFHEVILKTSYGQSIDLLCSGNKKSTRFAMFTPDNYSTITEYKTGYYSFYLPVAAALCMSGITDPNTHIQARRILLQIGHYFQVQDDFLDCFGNPSITGKMGTDIQEGKCTWLIVNALGKADIQQLQLLKDNYGCKDIQCVQRIIGLYQDLEIPQMYASYEQDMQHRITEVITKESLKLPISIFEYCLKQIYKRKA</t>
  </si>
  <si>
    <t>10x_161192:35226-40965:+</t>
  </si>
  <si>
    <t>MSAFRCVDPNHSKERFDEEGLPTPTSVQQIKVEESVQEYYDYFKAKLDIDPDPLLNREAHISFLKKGLTNLSVSYQCLDASRPWICYWILHSMDLLNVRVSEEQSSRLVQFLKKCQHPDGGFGGGPDQIAHLAPTYAAVNALCILGTEEAYKAIDRDKMYGFLKRLKCPEGCFTMHDGGEVDIRGSYCALSVARLINICTDELFDRCAEWIVMCQTYEGGFGGVPGMEAHGGYTFCGFAALVLLGKDHLADLKSLLRWTANRQMRYEGGFQGRTNKLVDGCYSFWQGGVFPLVHRVLARDANSGSVLDMKRWLFHQEALQEYLLVCCQYPGGGLIDKPGKHRDFYHTCYTLSGLSIAQHFAGGNIGSKTIIGDERNELLPTHPIYNIGVDAVANAYSYFKRLLIPENSNSD</t>
  </si>
  <si>
    <t>10x_164388:2613-8203:+</t>
  </si>
  <si>
    <t>MDLGSLIFIGVVAFLWIIFLWESYLARRQHKIYETVRTIPPEINGILDTDTFDKARRYQLDKSNFDFYSGWYSHIESTLILVFGGIPCLWALSGGLIAKWGYTAEDEIKRTLVFLLIGSIFSTIMDLPWSIYYTFVIEEKHGFNKQTLGFYAKDKVKKFFVMQAIMMPIIAGIVYIIKQGGPYFFVYIWLFTVIVSVFLLTIYPDFIAPLFDKYTPLPEGDLRTRIEDLAVSIHFPLTKLYVVEGSKRSSHSNAYFYGFFKNKRIVLFDTLLEDYTPLNDENNSKEKEEDVNADKASDSQPEKLVKDDIPVKKTGCKNTEVLAVLAHELGHWKYNHVLKNFVVSQANFLLCCAGFGFLYQSDVLYEAFGFYSKPAFIGLLIIFQFIFSPYNTVVSFLMTMASRRFEFQADDFAKSLGKEIYLRSALIKLNKDNLGFPIYDPLYSMWHHSHPPLLERLDALKKKSH</t>
  </si>
  <si>
    <t>10x_165434:49903-58226:+</t>
  </si>
  <si>
    <t>MFTLNGRISLLAFSGSASTLIVTILCRAFLRQSHQYYLSVVYLLIIGGIFFVRYKGQAFQVVVRAYALGAVFAFGVAIFLFAPPSWIVFGWYLALLAFFHYSEYFTTSIINPKTLSLDSFLINHSPQYNIAAVCSWVEFLLERWLYPGMKICWLSYIGLALCITGEILRKLAMLTARSNFNHIIQIQREEGHMLITSGIYSLFRHPSYVGWFWWSVGTQVVMCNPLCLIGYTIASWMFFNVRIHEEEITLLNFFGEDYVRYQKKVGTGLPFIKGYRLEL</t>
  </si>
  <si>
    <t>10x_122146:6062-9352:-</t>
  </si>
  <si>
    <t xml:space="preserve">MFTLNGRISLLAFSGSASTLIVTILCRAFLRQSHQYYFSGVYLLIIGGIFFVRYKGQAFQVVVRAYALGGVFAFGVAIFLFAPPSWIVFGWYLALLAFFHYSEYFTTSIINPKTLSLDSFLINHSPQYNIAAVCSWVEFLLERWLYPGGMKICWLSYIGLALCITGEILRKLAMLTARSNFNHIIQIQREEGHMLITSGIYSLFRHPSYVGWFWWSVGTQVISFYYCHFLIFLLMHVIVSTVLTFTWNYLVVMCNPLCLIGYTIASWMFFNVRIHEEEITLLNFFGEDYVRYQKKVGTGLPFIKGYRLEL </t>
  </si>
  <si>
    <t>10x_162069:42496 -45172:+</t>
  </si>
  <si>
    <t>MKISRLFLSAVFFVFNSSAVLKLVYSRHSPSIAVVGAGIGGGSTVHFLRSLFGEKGAKIDVYEARQVGGRLAVAEIGNRNYETGGSIIHPKNEYMTEFTRLLDLKHQGPPEGRLGIYDGNKYIFTESNWEIVTYFKLFWQYGSNLLKLHYFIEGLMQHFSKIYQIQDHGNAFSSVEKLLSAMNPLFVNMSQTTARSTLRQHKFSEDFIDEFLMAITRVNYGQTPDINGFVGSVALAGSESGLWSVMDGNRLVPELLIKKANAHVISADVKDIILQNDTFKLQFVHTLNSDSHDDEHQESVNGTGAEEIQEATYDLVVVATPLIENLSEINFKEFPAPITNFNGKYHRTVCTLVRGEINSTSLNMNVKLDAVLTTNGSTLFNSLSKIYPVDFKKGEQYQSPGVWKIFSQQPLTDDELNLLFTERFETHVSDWMAYPHYTPPEDLESFVLHPGLYYTSSIEWAASAMEMSAIAGRNAALLAYNHWYDIPDKLDTLPADHLHTEL</t>
  </si>
  <si>
    <t>10x_167385:1690-4282:-</t>
  </si>
  <si>
    <t>IVGAGIGGAASSHFLKVLFGQDGADIDVYEKEHVGGRLAITKIDGHFYEVGGSAIHPKNKYMADFLRQLGLSRRHVFGIRLGLYDGKEYLLLEGDRPVSAYGQLFHRYGNSLTNWHTVIDKVLKRFLRIYEVQDRGFAFTTVDKLLAAADPFMVNLTKITARKYLLDHDLLNVFINEIATGVIRICYGQTTDVNAFV</t>
  </si>
  <si>
    <t>10x_115364:1553-5282:-</t>
  </si>
  <si>
    <t>LSRRHVFGIRLGLYDGKEYLLLEGDRPVSAYGQLFHRYGNSLTNWHTVIDKVLKRFLRIYEVQDRGFAFTTVDKLLAAADPFMVNLTKITARKYLLDHDLLNVFINEIATGVIRICYGQTTDVNAFVGTISLAGAKAGLWGVRGGNEKIPQTLIEKSNSTIIWAKVTKIKQKSDNLFEVISERLQKDVNDDTSRELSRTYDMVIVATPLINDLSNITFEGFPETIKNFKGRYHPSVTTLVSGVVNTSFLQTTAKESDLDEILTTTDKSLFNSLTRVYPVDVDEEWNQSGMKVWKVVSQRPLTEEEMDLVFAERKTVVSRSWLAYPHYTPPETLGPFVLHPGVFYTSSIDWAASAMEMSAISGKNAALLAFYHWRAMTSHVDSFPGHHTEL</t>
  </si>
  <si>
    <t>10x_124209:2832-6924:-</t>
  </si>
  <si>
    <t>IVQVARDAFASGRTRNKEFRKQQLRQLLKLVDENEEALANALREDLHKPKQEAMLMEIEMMRADVSVALFNLDDWMSDKNVEKTVVTLMETAYIHYDPFGVTLVIGAWNYPLELTGGPLVGAISAGNCCVIKPSEISSHSADLLAELIPKYLDSECYPVVLGGAEETTELLKQRFDYVFYTGSSHVGRIVRDAANKFLTPCTLELGGKSPVYVSPDCNIEVTAKRLMWGKLVNLGQTCVAPDYVLCNKSVQDELINAIRPVLKAWFGENPKDSPDLGRIVNERNFSRIMKLLDSSRGKVIIGGESDEKERFIAPTILTNVTEDDDIMKEEIFGPLLPFVNVNSIDEAIHFINKREKPLTMYVFSSQDSILRKMIAKTTAGSVCGNDTMLHLSVETLPFGGVGMSGMGSYHGKYSFESFSHRKSCLLRNFSKIGETLSKDRYPPYSEKKISRLQFIMRKRKPIRIPYFTYIVVFLLGICLSSIIACIID</t>
  </si>
  <si>
    <t>10x_150599:1842-8425:-</t>
  </si>
  <si>
    <t>MGFKGIFYTFLVLGLATAAVIYFCPCGQAPEIPKIQSGWWGKGDKSKYNEDKSIKKFTIKVEDKILQDLKTNLKNTVYPEPLENAQFEYGFNTDYLKQVVDYWINKYDWRIHEARLNTFGNFKTQIDGLDIHFMHVKPKNVPANVRVLPLILVHGWPGSVVEFLDIIPMLTTPSKDKDFVFEVICPSIPGYGFSDAPQQIGFGPIEAAYTFDQLMQRLGFHSYYAQGGDWGSLIVRHLSVLYPQRVKGVHVTVVFSMSPSYYFKLILGHFFPSLVVSEHDYPKVYPIGEKFVYMIRESGYMHLQSTRPDTVGLGLRNSPAGLAAYILEKFAVWTDRTAIEHQDGLLTKKFTLDQLLTNVMIYHVTGTITSSTRFYKENFKESQQKHKMDNIPVLIPSGVAMFPNEIITTPENFARTGFKQLVSYTEMPRGGHFAAFEEPRLLADDIWQFVDKVEKLPKEKV</t>
  </si>
  <si>
    <t>10x_166099:8626-12705:-</t>
  </si>
  <si>
    <t>MAGISEFRRKKLMHVFNVIFDFNHSGTIEEKDFDLAIEKINRTRGWDDSNPKAKETRDTLFMIWDSLKKRADKDKDNAVSADEWCQMWSAGGDSDWQQRYMDFMFGLEDTSGDGQIDEEEFVKVYTNFNMPEDEAREAYQKFSKNSAVKVTKDVFAQLWKEYFTSEDPSALGNFIFAKANFE</t>
  </si>
  <si>
    <t>10x_163390:69852-88888:-</t>
  </si>
  <si>
    <t>MCSRRALHFVFKVGDRPKTIKFFKDVLGMKVLRHEEFEEGCKATCNGPYDGKWSKTMVGYGEEDNNFVIELTYNYGVSNYTLGNDFLGIVIASQDVLNKAKEQKWPMTPHGKQFIVEAPGGYKFYLESNRNSKGERVVEVILGSSDLEKSLNYWHNQLGLKIFSKEESEAVLGFVQHEQCHLRLKYLGQKINHASAFGRVAFSCPAVELPELEKRGKEAGGKVITPLVSLDTPGKATVQVVILGDPDGHEICFVNDEGFRQLSQFDKDSDGLLLKAMSADKSDEWFQKKGKSKASA</t>
  </si>
  <si>
    <t>10x_167745:36310-39833:+</t>
  </si>
  <si>
    <t>MCSRRALHFVFKVGDRPKTIKFFKDVLGMKVLRHEEFEEGCKATCNGPYDGKWSKTMVGYGEEDNNFVIELTYNYGVSNYTLGNDFLGIVIASQDVLNKAREQKWPMTPHGKQFIVEAPGGYKFYLESNRNSKGERVVEVILGSSDLEKSLNYWHNQLGLKIFSKEESEAVLGFVQHEQCHLRLKYLGQKINHASAFGRVAFSCPAVELPELEKRGKEAGGKVITPFVSLDTPGKATVQVVILGDPDGHEICFVNDEGFRQLSQFDKDSDGLLLKAMSADKSDEWFQKKGKSKASA</t>
  </si>
  <si>
    <t>10x_100084:120-3566:-</t>
  </si>
  <si>
    <t>MYMRRKCQECRLKKCLKVGMRPECVVPEYQCAVKREAKRAQKDKDKPNSTTKDRAASPDPIRTPEIRKPVLDNGAADGELTVEEEELIQRLVFFQEEFESPSTDDLQKIT</t>
  </si>
  <si>
    <t>10x_144390:12-913:-</t>
  </si>
  <si>
    <t>MMAGLFAVSIEVIGSYKVCANLIGLPEPSNHAVNKGVFFESIGCVIMGLLGFGNGTTTHSENMRVITLTGVISHYVIKVAAGLMILLSVITKFSALFTIVPHPILGAIYTVEIIMVIGIGINNVQDVNIFSLRNLFIMGLSLFLGFMLPKAVLQQEDGIKTGYDIVDQSLNVLLSTGMLVGGLTCAVLDNTVPGILKTVSTAYEKMEMPLDLSVKSDPRNRPQKLAGDCPESLPDAHSKSFRPILRARRRRRNHEGANGELTVEEEELIQRLVFFQKEFESPSTDDLQKTTCIPILKDDGESHYKHIIEITDQTVRLIVEFAKRIPQFDTLVRDDQITLLKASTSEVLMLRAAKRYDISTDAILFANNQSYTRENLNSAGLGDLSNAIFDFCKQMCLKKVDDVEYSLLTSIVIFSGKHIL</t>
  </si>
  <si>
    <t>10x_157771:2031-20218:+</t>
  </si>
  <si>
    <t>MSSVGPHSPLQIQPEASSMLSSSSFSPHNGGDSNSPNVPQPSFTIGHNGSYSPGTVPQRAPQYPPNHPLSGSKHLCSICGDRASGKHYGVYFSCEGCKGFFKRTVRKDLTYACREDRNCVIDKRQRNRCQYCRYQKCLSMGMKREAVQEERQRTKEKNENEVESTSNIHNDMPIEKILEAELRVDPKDEMIDHEVRQLQILSLHVIFSSNVQKDAVVNICHVADRQLLQLVEWAKHIPHFPELPIPDQVTLLRAGGWNELLIASFSHRSTEFQDSIVLATGLMVHRSQASGAGVGAIFDRVLTELVGKMREMKMDRTELGCLKAIVLYNPEAKGLSQTYQVEMLREKVYMSLEEHCKATYPDDPGRFAKLLLRLPALRSIGLKCLEHLFFFKLIGDTPIDTFLTEMLEAPSD</t>
  </si>
  <si>
    <t>10x_195052:2167-2439:+...10x_195055:2010-6455:+</t>
  </si>
  <si>
    <t>MGMKREAVQEERQRTKEKNENEVESTSNIHNDMPIEKILEAELRVDPKDEMIDHEKDAVVNICHVADRQLLQLVEWAKHIPHFPELPIPDQVTLLRAGWNELLIASFSHRSTEFQDSIVLATGLMVHRSQASGAGVGAIFDRVLTELVGKMREMKMDRTELGCLKAIVLYNPEAKGLSQTYQVEMLREKVYMSLEEHCKATYPDDPGRFAKLLLRLPALRSIGLKCLEHLFFFKLIGDTPIDTFLTEMLEAPSDN</t>
  </si>
  <si>
    <t>10x_195054:3167-5948:+</t>
  </si>
  <si>
    <t>MFSYVKKSAKTNQKSLKRRCFKMLCIPDFSRWYFGKIKRIEAEKKLLQPENEHGAFLIRDSESRRNDYSLSVRDGDTVKHYRIRQLDDGGFFIARRTTFRILQELVEHYSKDADGLCVNLRKPCIQIEKPMTEGLSYSTRDQWEIDRTSLKFVRKLGHGQFGEVWEGLWNNTTPVAIKTLKPGTMDPKDFLAEAQIMKKLRHQKLIQLYAVCTLEEPIYIITELMKNGSLLEYLQGKGRALKLPQLIDMAAQIAAGMAYLESQNYIHRDLAARNVLVGDNNVVKIADFGLARLIKEDEYEARVGARFPIKWTAPEAANYSKFSIKSDVWSFGILLTELVTFGRIPYPGMTNAEVLHQVEHGYRMPSPPGCTTALYDIMLECWHKDPMKRPTFETLQWKLEDFFTIDSSEYKEASNAY</t>
  </si>
  <si>
    <t>10x_163418:21193-29001:+</t>
  </si>
  <si>
    <t>MIGHPRSLGPCDHREDPLWVKMSAVTNVANVISKKRRKSDSKPQSQINKCLNEKRRREQENIHFEELAELISASISDMNSLSVKPDKCAILQETVNQIRKIKEQENEHCDAVQQSDVSSSKPSILNDILLGPVLLETLDGFVILVNTDGKIEFVSGDVTSFIKYTRDDLIGESIYSIIHIGDHARFSSALLPVSIGWLTDPNSQNKGRTFDCRLLVKPADRQAETMEESQQRVSHYENMQISAAFFPRPGEREENSEMETEVQNFMVCVARRIPANEKNSGSPVEQFSTKLDVTGKITAVDTSGVSSTYSQYLNKDLVGRIIIEFCHPTDQQKLTQHLKEALQGGSCTSGIYRFRLAQEKYIHVQTKSTKFSHNALSREPEFIMSIHSIIGDNEIGGSNESNGSTSGAVSPSSGAGAPSSSMATTSVAPSPSSLIMGASLVGSGVDGSDPPASSSSATQNPNGTNCSGNGSSGGASGSGGANVNFSVAPDLDFSLDMFQSTAWEVGCSESALDSSQDVNFSNSSIVVSTATHTLSSMAPVSWSNGRPISRLSTSVATSSGAPAAGSMGFDSAVSLSPVNVINSRRGSATPPTAFPNSFQFSPLHEPSSMSGSERVVSSLAHSGRVAKSSGFDVDKKAILDDGVASSSSPMTVSGPCESVTSGTTDSQQATAKLRQLLTQGEEDNKPSSAIMSLGLSDESKSSRGGGDAGGGTASAEASQATLESDKDVPKGGNAILIGLLNQEDDDDDMDADPRRSTEEEKSCVVPSSSHNSNVACSEHQEIPKKPTSSNNVLLRTLLNEKLSDDDCDSDRLQPKRNNEFLHQLLDMDQEFDESANENQVDESILRQLVCNPLQRNVRGDARQPREFQRLQQQPQQHEFSEVFTNSLKRKTSMDHEPDSMGESSIPVKQANIQISGNSFVYNNKMLLDLLNKEPKKDPAPASVDTSKLITQRPQDKLPKDLRVRIMHTPVLVDSMAHQRLQQQHQQHQQQQQQQAHQHHQQHQQQSPQQSRPTHRVAPMSRELISPDGSLIGMQMSGGRVDISTTVHSIPTPVSGGVAQPRGSSNYLCNLLNQPLRHDVSQLAQVKQQMHHSVMLGLSSGSGGMPTVSTSTTTMAPSSVPSPMTTPSLPNMLDAPNSSMNEAMAANTRYAAPPPGHSLLVDYAADTSAPPMPSTSQADTHSDIISDIVQHVMDLQNEMNMDPSLSLSEGSNDPNLMNLLSEIGPTNVSVSSTIASQDEKMAINAIQKHLMSCENQNMPLSPSLAVPQQLPPYSSSQMPPSPNVSLQSYSNHPPPVYQHQQGLTSLPPPSQSSAPPGSFTQRTRFVSQNALQSQMMISMQRPSPGGGVPQYSPNVSLSGMGPQQNIRQSLILHQRRQPKHSLQQQQQQQQQSQTLPQRRMITSQQQQQLLMQQAAQEQLSPTGYDNMADLLNSPAAPNVTLQRSSNSNLPDSQLSPSYGGNLISGQQQSLAQPSSTSSQQISPGTRMSSQLQGPYSPHSQMASPLPFPAPHGGAAYSPQQGQQQQARLSPHPQATMPSYSQQQQQSAHSQLSPRITTPHQQQQQPFPSPQRSPQPQSVNASGAPPNQAGWTQASRNNPNLQQNNPNLQQNNPNLQQNNPMLNAQLSQFMSMSAEGEHVNLPTSHPLQQQQQQQQSAYSNQVRFSQPPRQQHPQGGGGGVRSMPSPGTPGPISHQSPFPDQHFAQASLSTGQPNPQVALYQQQQQVRMQRTVSVPGQMPGRVLSPRASHFVGSSDPLLSPGQQMSPSFPNTGLSQSYTIAATSVPQSAPPPSYSTSSMGNPHNERTHFPFDDQSLHVYGGNASTQMDRGSGITEYVRSELRNHVGARTQRQQGQGQQQQLMAQNMGGPGAPPTSSMHQSEFDSLTHQLDLPTGDGQSKSPGLFNQPMLALAAGSDGEAPPPQHNSRIHEEQRPNEKSLLQKLLSEPS</t>
  </si>
  <si>
    <t>10x_125571:62-2768:+</t>
  </si>
  <si>
    <t>MATAKLLIFVTTFSLLVIYTCSVPQAGASTSSKVRQTRGFRNSALATARGFGKRTFQSRGLIPDLRSAIADG</t>
  </si>
  <si>
    <t>10x_159086:3873-4088:-</t>
  </si>
  <si>
    <t>MNSLTSPLIVACLLCLMSLVWPTTLLAASSDSESPHLPGGQIVYLPPRAYLLCWKGTCDPRLWADMAKRTPYYNFGLGKRSANDQLYYDLDDDNSEDFESASGSNEDSGENVSGALEKRAKYGFGIGKREDESRRFNFGLGKREDSHRFEFGLGKRGNKAFNFWLGKRENRRFGFGLGKREADPSALEEASLENEDNHNNYVEMDEDPTEANDKRSPMYGFGLGKREKMMYNFGLGKRDKMYGFGLGKRNQMYGFGLGKRAKQYGFGLGKRFDDSESLGYMPYDVKRASPYSFGLGKRNGPTTAYLQRLHASAANNDDNGKRSKFAFGLGKRSLERPLEESKEGTKTTVAPIYGEYLFYVNLIPWTL</t>
  </si>
  <si>
    <t>10x_159840:25207-26307:+</t>
  </si>
  <si>
    <t>MTMDATSSPLSSLMSNESSTVSWHDDNATLANATPTVCTNDYCIPDEDYVDMIEAYIFPKPHEWVLIALHCIVFVVGLVGNFLVCLAVYRNHSMRTVTNYFIVNLAVADFMVVLMCLPPTVLWDVTETWFFGSGLCKTVLYLQAVSVSVSVLTLTFISTDRWYAICFPLKFKSTTNRAKVAIFFIWFISLSLVMPELVVFDTRPGQNLKIKSHYFTDCSATWSAESQKTYQFILLVFLYILPFILMSVAYHQIVRVLWKNDIPGNSESKVNMCKSASTKKGVISRPNSSSDGQIRSRRKAAKMLIAIVVMFGVCYFPVHLLNVLRYSTGIPQNDFTVTASLLSHWLCYANSAMNPVIYNFMSGKFRKEFQKAFSCFCFSSPLLQGHGTRTTANTYKYTSTSTHVDTINLNSITP</t>
  </si>
  <si>
    <t>10x_165456:25631-52205:-</t>
  </si>
  <si>
    <t>MAHGEHSYYYAKQPQTSCIFLQEEGYHLAAFQIAFFLTSYVIPVAAICVLYLFMLKRLWHGVAPGCRVSVESLRGKKRVTRLVIVVVIIFAVCWCPIQVVLLLKSLKAFELDWATIVIQITAQVLAYTNSCVNPILYAFLSDNFRKAFRKLIYCQTARPVIDRCANGEKSETRAMITRTSRLTNDTDII</t>
  </si>
  <si>
    <t>10x_142755:40-606:+</t>
  </si>
  <si>
    <t>MSHNNHIMIKGKSSSKYLDFAEVDPNDAASFLFTSESVGEGHPDKMCDQISDAILDAHLKQDPNAKVACETVTKTGMILI</t>
  </si>
  <si>
    <t>10x_163417:2534-8272:-</t>
  </si>
  <si>
    <t>MSSARVQSAGQKPAYKVADISLAPTGRKAITLAENEMPGLMSLRKKYGPSKILKGARIAGCLHMTVQTAVLIETLLELGADVQWSSCNIFSTVDHAAAAIAERGVPVYAWKGETDEEYLWCIEQTLIFPDGQPLNMILDDGGDLTNLVHDKYPQLMDGIRGISEETTTGVHILYKRFSEGRLKVPSINVNDSVTKSKFDNLYGCRESLVDGIKRATDVMLAGKVAVVCGFGDVGKGCAQALKAFGSRVLITEIDPINALQAAMEGYEVSTMDDIATIGQIFVTTTGCKNVINSSHFEKMRNDSIVCNIGHFDCEIDVAWLEKNAAEKVNIQPQVDRYRLSNGKHIIVLAEGRLVNLGCAHGHPSFVMSTSFTNQVLAQIELWTKPGEYKVGVHFLPKKLDEEVAALHLEHLGVKLTKLTPSQSEYTNIPINGPYKPDHYRY</t>
  </si>
  <si>
    <t>10x_167438:63277-68396:+</t>
  </si>
  <si>
    <t>KVPEKLLELTPFKERNRRRLSLPVGRPRDSRRSSLASVCSTSSSYTGSSSDEEELSPRDKEQKNSKGQSDFCVRNIAQAAFGRREIEIAEQEMPGIVALRKRAAEDKPLKGAKIVGCTHINAQTAVLIETLAELGATVRWAACNIYSTQNEVSAALAEAGFSIFAWKGETEEDFWWSIDKCVNAENWQPNMILDDGGDTTHLMLKKYPAMFKMVKGIVEESVTGVHRLYQLSKAGKLTVPAMNVNDSVTKTKFDNLYSCRESIIDSLKRSTDVMFGGKQVCVCGYGEVGKGCCQALKGLGSVVYITEIDPICALQACMDGFRVVKLNEVIRNADILITATGNKNVVTREHMDKMKNGCIVCNMGHSNTEIDVNSLRTPDLTWEKVRSQVDHVIWPDGKRIILLAEGRLVNLSCSSIPSFVVSITAATQALALIELFNAPPGRYKSDVYLLPKKMDEYVASLHLPTFDAHLTELSDEQAKYMGLNKAGPFKPNYYRY</t>
  </si>
  <si>
    <t>10x_171536:1247-24817:+</t>
  </si>
  <si>
    <t>VPEKLLELTPFKERNRRRLSLPVGRPRDSRRSSLASVCSTSSSYTGSSSDEEELSPRDKEQKNSKGQSDFCVRNIAQAAFGRREIEIAEQEMPGIVALRKRAAEDKPLKGAKIVGCTHINAQTAVLIETLAELGATVRWAACNIYSTQNEVSAALAEAGFSIFAWKGETEEDFWWSIDKCVNAENWQPNMILDDGGDTTHLMLKKYPAMFKMVKGIVEESVTGVHRLYQLSKAGKLTVPAMNVNDSVTKTKFDNLYSCRESIIDSLKRSTDVMFGGKQVCVCGYGEVGKGCCQALKGLGSVVYITEIDPICALQACMDGFRVVKLNEVIRNADILITATGNKNVVTREHMDKMKNGCIVCNMGHSNTEIDVNSLRTPDLTWEKVRSQVDHVIWPDGKRIILLAEGRLVNLSCSSIPSFVVSITAATQALALIELFNAPPGRYKSDVYLLPKKMDEYVASLHLPTFDAHLTELSDEQAKYMGLNKAGPFKPNYYRY</t>
  </si>
  <si>
    <t>10x_171535:1250-24803:+</t>
  </si>
  <si>
    <t>RESLLLALGNPLLDVIAVADQGLLEKYDMKPNNAILADEKHKTICDEMVQKFKVEYVAGGASQNTCRGIQWIIGVPNVVVYMGCIGRDKFGEILETKAREAGVNTHYMHDDTHPTGTCAVVVTGHERSLCADLAAANCFKISHLKKPENWKFVELASYYYLTGFFLTVSPDTMLEVARHASEHRKPVAMNLSAPFLVQAFFKPMMEVMPYVDILFGNETEAAEFGNKNGFGTSDLKEIALKITKLEKVDRNFNRIAIVTQGPGTVIVAEDEKISEYIVEPLTADKIVDTNGAGDAFVGGFMAMYIQKKPLETCVKCGIYTARKVIKESGCTYPAKCNFKE</t>
  </si>
  <si>
    <t>10x_166208:430-2651:+</t>
  </si>
  <si>
    <t>MWAKKLSTNAIKTSIIKTQTRNLSKGNKGLQDVFIVSAVRTPIGSFRSTLSALSATRLGAVAVKAAVEKAGIPKEEVKEVYMGNVISAMLGQAPCRQAVLFAGFPKSTECTTINKVCASGMKAVMLASQSLMCGHQDVMIAGGMESMSNVPYYMGRGETPYGGLNLIDGIVFDGLLDVYDKIHMGNCAENTAKKHNITRDQQDEYGIQSYKRSAAAVERGSFKNEIVSVTIPGKRGKPDTVVSEDEEYKKVNFEKFKSLPTVFQKEGGTLTAANSSTLNDGGCALVLMNEEAVNRLKVKPLARIVGFADAAVEPIDFSVAPVNAANKVLEESGLKINDIAKWEINEAFSLVVLANIKLLGLDPAKVNVDGGAVSLGHPIGMSGARLVTHLAHSLKTGEKGLASICNGGGGASAIIVEKL</t>
  </si>
  <si>
    <t xml:space="preserve">SczTNLB_3777:9725005-9723301:- </t>
  </si>
  <si>
    <t>MYSICMLFTMLQYLLSFNSTGEVAVNPEMSLQKEVCIVSAARTPVGSLCGKLSSLPAHELGAVVIKEAVKRANVAVDDVDEVILGHVLTATEGQNPARQAAKLAGLPISVPAWCINMLCGSGMKSVTTACQSILNDDAKCIIAGGQESMSRAPHATLLRIQEKKLGDISMIDTMLTDGLTDAFGCGHMGVTAENIARDFSISREEQDKFAELSQKKYGEAKKLGYFDKEIVPVPVRVRGGQVDVTDDEYPKIDSTYEKLCKLRPAFPTNGCGSVTAGNASGINDGAAALLLMSSHEVQRRGLTSLAKVVAWAQVGNEPRIMGMAPVEAIKKALAKAGWKLEEVDLFEINEAFAAQAIAVNKELKVDASKVNVNGGAIAIGHPIGASGARVIVTLLHSLERTNGKKGVASVCIGGGMGLAVCIQRD</t>
  </si>
  <si>
    <t>SczTNLB_3777:6489443-6490813:+</t>
  </si>
  <si>
    <t>MPSYKPMNGDNWPRDVGILAIEIYFPSFYVDQTELEAYDGVGAGKYTVGLGQTRMGFCTDREDINSLCLTVVQRLMKRQNLNYNSIGWLGVGTETILDKSKSVKTVLMQLFEESGNTEIEGIDSINACYGGTATLFNALAWVESSAYDGRYAIVVAGDIAIYASGNARCTGGAGSVAILVGPNAPLVVDRGVRCTHMSHVYDFYKPDLSSEYPEVDGKLSIQCYLWALDKCYQGFQKKAQALLNSGNTKSWFSLNDFDAVVFHTPYCKLVQKSLARLALNDFLLDPSPDIQGKYADLKEYRDVKLEDTYFDREMEAKCMKFSKNLFETKTKPSLHISTHVGNMYTPSLYASLVSYLISKRPNELAGNRIGLFSYGSGLASSMYSISISEDYSPGSPLSKLLLGLSDVEQRLESRIKISPKEFEETLKLREETHSQAPYKPQADITDLFVGTWYLEEVDAMHRRKYKHKPDADIAVINDKDVVVSASSGRTLGDESIANKTISSVDHSKVKFALNLANFGVWRFGMAIHKILSLSPCYNTVLVEVKEKSSKVTCHGTMGSHKILNASKMDKKKKTTNEIA</t>
  </si>
  <si>
    <t>SczTNLB_3777:14514336-14524643:+</t>
  </si>
  <si>
    <t>MMSHAFYKQGHFCAAHPWEVIVGMLTMTICLISMGGMLTDPEKLVNNWTEGDRGGIETRGLDYIVMTAMKCVALLYIYHQFRKLWKLGSHYVLGIAGLFAVFSSLVFSGSVINFLKIDFAELNEAWPFFLLLIDLSKASLLAQWALSSSCQKEVRENIARGMALLGPTLTLDTLVETLVIGVGTLSGVKRLELICRFACTSVVVNYFVFMSFYPACLSLVLELSKEQDGSRPVWQLTSFTRALQDEERKPNPVIQRVKLIMSAGLVLVHAHSRWPIFNNSREMAIDRNPGLSLMEDSINDSNKWATQFNRWVSGSADQVVMLILAIVLSIKYMFFENKDSLPEPCLVPVVAMSGKNESQKVLVRQDSVTVPEPCLKCNLQYESKAVQVEGLFKEYELSKVSRPLATKEKTQTSYSQPPRSIEQCLDILRLQRRPEELSDEEVMQLVEIRKILEYRLEWELNDPERGVKIRRKLFKKKLNSQNAFDNLPYTDYDYSLVMGACCENVVGYVPVPVGVVGPLLMNKKQYYVPLATTEGCLVASTNRGCRALSSGDPGKGISCYITGDGMTRGPCVELPSVQRAVEVMEWLKEPQNFQLVKERFDSSSRFARLLDLEIRVVSRLVYIRFKATTGDAMGMNMLSKGSEIALKYLRTIFEDMKIVSLSANFCTDKKPSALNWIEGRGKSVVCEATVPEKVVREVLKTSVEALVELNHNKNHIGSAVAGSIGGFNAQAANIVTAIFIATGQDPAQNVTSSYCMTIMEPSKANPKDLYVSVTMPCMEVGTIGGGTILPPQSSCLDLMSVRGPCLQKPGQNSSTLAQIICATVLAGELSLMSALASGDLVRSHLTHNRSQASVEGSPAHRVSSIDSTATS</t>
  </si>
  <si>
    <t xml:space="preserve">SczTNLB_6657:6008719-6003538:- </t>
  </si>
  <si>
    <t>MKHFEVSAPGKVILFGEHSVVYGKTAIAVSLNLRTTLKVIHTESQALELQVTNYPDKKWALEDIKNLEGIPNVDNFHPVALSPDGLSAIKKLIVTDETFLPIHEASVAVIFLAKLLLHSSGGLKLVFNSELPMGAGLGSSASFSVCIATAFHFIGNNLSRKWQDIGTNELNFNSDDFELINKWAFVVEKIFHGSPSGLDNNTSCYGGAIVYKSGVFTHLKNIPNVNVLLVNTMIQRNTKEIVQDVKAKKAKYPGIIDPILESMDQLANTCVETFNNQTIEPSVFYSILEDLIDMNQGLLNALNVSHSRLQDVFSIAAKYKFHAKLTGAGRGGFAFILIRPETPIEQIENLKQDLDVEGFQCYNVTIGSNGVQLKSFIY</t>
  </si>
  <si>
    <t>MDSQPSLILIFSGKRKSGKDFITELLLQRLGQDKCVTIRLSGPLKQQYAKENNLNYEKLLDASEYKELYREDMIVWGEAKRNADPGYFCRLAIEQTMAWTKPIWIISDARRPTDIHYFKDTYDNKVKTIRVQTSIEIRQKRGWYFTKGVDDVDSECALDNFVGWDYEVNNDGNVEDLNPFVCQIAEIVRQI</t>
  </si>
  <si>
    <t>SczTNLB_6657:10525127-10526539:+</t>
  </si>
  <si>
    <t>MDISMVTCTAPVNIALIKYWGKRNEDLILPIASSLSITLDQEQMCAKTTVAWSSKFEKDQFWLNGEEQDLNNPRLQSCLSEIRKRSPIKNDYKIRICSSNNFPTAAGLASSAAGYACLVAALSRLYKVEGDISQLARRGSGSACRSVYGGFVEWQRGIQEDGSDSLAVPIAPANHWPELRVLVLVVSDRKKSVGSTDGMRRCVATSDFIKTWAEKCVPQQIKDLKEAILRKDFNTLAHITMKSSHQFHALALETFPPVVYMNDTSHTIVRLIHAFNEFSKATLAAYTFDAGPNACIVTQEENVPQLLALFHHCFPSTSSSSSSPFIRGIQTTEPIPQPNLEIVKKGNVDVCPDSVRYIIQTKLGEGPQEIQSHLLTSNGLPS</t>
  </si>
  <si>
    <t xml:space="preserve">SczTNLB_6789:3374422-3371254:- </t>
  </si>
  <si>
    <t>MDISMVTCTAPVNIALIKYWGKRNEDLILPIASSLSITLDQEQMCAKTTVAWSSKFEKDQFWLNGEEQDLNNPRLQSCLSEIRKRSPIKNDYKIRICSSNNFPTAAGLASSAAGYACLVAALSRLYKVEGDISQLARRGSGSACRSVYGGFVEWQRGIQEDGSDSLAVPIAPANHWPELRVLVLVVSDRKKSVGSTDGMRRCVATSDFIKTWAEKCVPQQITDLKEAILRKDFNTLAHITMKSSHQFHALALETFPPVVYMNDTSHTIVRLIHAFNEFSKATLAAYTFDAGPNACIVTQEENVPQLLALFHHCFPSSTTSSSSPFLRGIQATEPIPQPNLEIVKKGNVDVCPDSVRYIIQTKLGEGPQEIQSHLLTSNGLPS</t>
  </si>
  <si>
    <t>SczTNLB_6789:3364260-3376508:+</t>
  </si>
  <si>
    <t>MMLRTLCKTSFLNNGISKLIKVTRNYSNRDSLANLMSAHDPQQVLLLEEPCIVVDETDKVLGQKSKKECHLFSQQNTGILHRAFSVFLFNSQGDLLLQRRSNAKITFPGYYSNTCCSHPLFTPSELDETDAIGVKKAAQRRLEFELGIPIYQIPLDKFDYLTRVHYSAAADPPWGEHEMDYILFVKADVNLSINTNEVSEHRYVSRQQLNSFVHSLDSSGIPITPWFRLIIKHLLPYWWKNLDDVEAIKDVKTIHRM</t>
  </si>
  <si>
    <t>SczTNLB_6789:10201756-10203368:+</t>
  </si>
  <si>
    <t>MAYKTVISKLLTRYQPTIVFRRCLSTPETGLQIGTRSVLGEEDKQRFDKVFPHLVETVCSNNDIRLKHAIEHCKQALEYNVPKGKKIRGLLAVASYKLLSNNVTDEDLFKISVMGWCVEMLQAFFLVSDDIIDNSYLRRGVPCWYRQPDIGLKFAVCDITVIEMAIYKILRNYFRTEQYYVDVLELFLEITNCTANGQLMDIHVSKGSLDNFTEDNYDAIVLHKTSLYTVYLPVALALHMAGINDKHILKKTKEILVQIGHLFQVQDDYLDCFGDPTKTGKIGTDIQERKCSWLFVNALKIASKKDSDLLKLWYGKNDPKLIKLVRDKYEELQLNRLYHEYEKGTHDSILATISELPPTIPANVLSFCTQMLYKRQK</t>
  </si>
  <si>
    <t xml:space="preserve">SczTNLB_6789:27064124-27057481:- </t>
  </si>
  <si>
    <t>MIVKLFTSTVDIDSCSFEMSIKLLLAKTSCKFNFKTKLILLTRLSSSVYRNNFITENEQNVIRNSYEIVKDCVTSHSDVRLKPVMDHYKQVLDYNMSTGLHQRVVLTIAAYKWLTKKQTAEQLFKVSILGWCIELLHTSVNVSDDIADNSTMRRGALCWYKKEDVGISSAVNDLMMFQSAIYKVLKTYIGNENYYYPMLHLFMEAISNTYHGQTLDVLSSMKISKGKLFEQKYHHAMCDYKGTLYSLYLPMAFAMLMNGITNQEIYEEIKQKIFDTFYFCFAQNDYNDCFSDTNKTGNTGNDIEEGKCTWLMINALQKCNEEEKKEFLFMYGKNNQEYISSVVEKYKKLGLEDQFVEYSKEFPRILLEAVKSLPLQFTVNAETICNFIMDIVIDKKKFEKKCIIDKVQIEMSNN</t>
  </si>
  <si>
    <t xml:space="preserve">SczTNLB_6789:3617369-3616179:- </t>
  </si>
  <si>
    <t>MLSTAALFKKIRFKIGASNLPWNGKRNNFKYVHCFSKNDQKIFERLFPVVVSSIQIDDNRLQPISNHFKKMLEYNVPHGKKQRGLLTMASYKLLAKDPTEDEIFEACIAGWSVELLQASCLVADDIMDGAVLRRGRPCWHTQKNIGLSYAINDTFFLENGAYILLQKYLSQRPYYNYLMDFIREIAFQTIYGQMLDLFYTKNQLHLFTKENYRMICHYKTSLYTFYLPVGVAMFMIGCNDQKLHDEVKNVLLKIGLLFQMQDDYLDCFGDPRKSGKSSQDIQEGKCTWFVAEAVDLLNNEEIQVLKSWYGKDDPNLVKNVINKYRDLGLHEIYWRQSQDIVHSITEAIQQLSEKSFPKEIFDLCLKSFHTKNQLQGILLN</t>
  </si>
  <si>
    <t>SczTNLB_5985:12593730-12595528:+</t>
  </si>
  <si>
    <t>MVDFRCCALEHLKEKLNDDGLVTSTSEQQAQVESSVEELYNFFKSKISVDPESPLLRRESHATFLRKGLSHLSDAYECLDASRPWLCYWILHSLSLLSETVSDTVSTGVVNFLKKCQNPNGGFGGGPYQIPHLAPTYAAVNALCILGTEEAYNAINRKKLYSFLKGLKQPDGSFQMHNEGEVDIRGVYCALSVAKLTNIYTDELFDQSAQWVVRCQTYEGGFGGVPGMEAHGGYSFCGLAALVFLNKTHLCDVQALLKWTANRQMRFEGGFQGRTNKLVDGCYSFWQGGVFPLIHYYLCSEDPENVDMKSWMFNQGALQEYLLICCQSANGGLIDKPGKHRDFYHTCYTLCGLSIAQHFAGGNIGSTLIVGDPNNELLPTYPLYNIGVEIAASAVAFFSKLPNVSDNLPTN</t>
  </si>
  <si>
    <t>SczTNLB_6789:6629619-6632405:+</t>
  </si>
  <si>
    <t>MAQPNAVPNVGAFEPVTFDLHRNFEDIKQFVKRMELSSSIFYGVFAFMWLIFLWESYLAKRQHKIYKTCTDIPRALVGILDTATFNKARSYQLDNSNFDFYSRWFSQIESALILLLGGIPFLWIYSGSLLTKLGYSSEILQTLVFLFLSSIYSTIIDLPWSVYHTFVTEQKHGFNKQTPLFYVKDRIKKFIVTQVIMLPIVSALIYIIKVGGDYFFFYVWIFTIAVSLFLLTIYPDFIAPLFDKYTPLPEGDLKTRIEDLAASIDYPLKKIFVVEGSKRSSHSNAYLYGFFKNKRIVLFDTLLEDYNPLSKKPEETSENTPAENTEERRDKVKPTGCKTPEVVAVLAHELGHWKFSHVLKNFVITQTNLLLCFVGFSFLYKNEVLYQAFGFYDSKPTFIGLLIIFQFIFSPYNTLLSFIVTAMTRYFEFQADDFAKTLGKEYYLRSALIKLNRDNLGFPIYDRLYSMWHHSHPPLLERLEALKTKAN</t>
  </si>
  <si>
    <t>SczTNLB_6657:35882477-35884960:-</t>
  </si>
  <si>
    <t>MLVTNGRISLQAFCSACSVLPVAIISYKIYPEVFPYFVTVYLLLVVGVLRLRYKGPAFQVAIRACLLGTGFAIGILIASLADRSWIVFGWYLCCLTFFHYSEYFTTSVVNPKALCLDSFLINHSLEYGLAALCCLTEFVIERWLIPEMKMSRLSYIGLTMCIAGEVLRKVAMFTAKTNFNHLIQIQREEGHVLITHGIYSLCRHPSYVGWFLWSVGTQILVCNPICFVGYLLASWSFFKTRVYEEEITLLNFFGEDYVKYQRKVPTGLPFISGYRMKL</t>
  </si>
  <si>
    <t xml:space="preserve">SczTNLB_5799:6387057-6385084:- </t>
  </si>
  <si>
    <t>MAYQLYLAIISITVAILGSNVNCIQSTTATNKKTNKAIPTIAVIGAGIGGASTTHFLRQLFQTEVNIDVYEKEHVGGRLSTVKVGDYLYETGGSALHPKNKYMLEFLKNLGLKKRHVFGIRLGQFDGKQYLVMEGDRPINSFGKLFHRYGNSISNWHTVIDQVLNHFLRIYEVQSQGYAFSSVDKLLSSAHPGLVNLTKVTARQYLLQNDLLPVFVNEVATGITRICYGQNTELNAFAGTISLAGAKAGLWGVRGGNEKLPQMLIKKANATLIKRKVTDISLLGNGQFEVTFEPKMQKKRYDMVVMATPLIENINNIKFHNFPNKITNFGGHYHNSVTTLVKGKVNTDFFNVENKEADIQEILTINENNIFNSLSRIYPVDLDEEWNASSTVWKLVSQRVLSEDELGQMFSERKSTFVKSWLAYPHYNPPELLGPFVLYPGLFYTSSIEWAASAMEMSAIAAKNVALLAYYNWIADDTLTDSYNAYKDEL</t>
  </si>
  <si>
    <t xml:space="preserve">SczTNLB_6657:28404968-28402681:- </t>
  </si>
  <si>
    <t>MQDFKAIVARTREAFNSGRTRNKEFRRQQLKALLRLVEENEEQLVEALYQDLHKSRQESMLMELVFTKADISVALHNLDDWVQDEYVAKTMLTLLETVYIHNDPYGVALVMGAWNYPLALTGSPLVGAISAGNCCVIKPSEVAPATAKVLADLIPKYLDNECYPVVLGGPEECVELLKERFDYIFYTGSARVGQLVREAANKYLTPCTLELGGKSPTYIDDDVDMLITTRRLLWGKTANLGQTCIAPDYILCTPETQERFVQTAKRVLSEWYKDDPKSSPDLGRIINDRQYKRVLNLLRSTRGTVAIGGDVDDEERYIAPTIITNVKPDDPIMQEEIFGPLLPIVNVRNVDEAIEFINARPKPLAVYVFATNTRISDRFRDETSSGGFLANDAIVHYGLETIPFGGVGMSGMGNYHGKFSFDTFSHKKGCLIRKFSNLGEKLARARYPPYSESKIKEGMRLLKKRKPIKIPYFTYILTFIFGVLLSYLVFSLTS</t>
  </si>
  <si>
    <t>SczTNLB_5985:16197722-16203264:+</t>
  </si>
  <si>
    <t>MGLFKIFLIIGCVSALALYLCPCCHKDTELKIVNSGWWGKGSRATYTEDQSIRKFSINVSDKVLENLKVQLKSTVYPEPLENANFEFGFNSDYLKTVIDYWINKYDWKKQEAKINSFSHFKTQIDGIDVHFMHVKPKSVGPKIRVLPLIMVHGWPGSFVEFLDIVHLLTKPDPKRDFVFEIVVPSIPGYGFSEAAHQKGFNQMSAAYVFDKLMQRLGYTYYYAHGGDWGSAIVHNMALFYPERVKAMHVTMVMGRDTWSTLKMFVGTIFPSLVVDEKDYKKLYPLKDTFFRIMRESGYMHIQATKPDTVGIALANSPAGLAAYILEKFSTWTMPDGPHYADGLLTKKFNMDQLLTNVMVYYVTNTITSSVRFYKEWNLNEYQHELDTAIVHVPAGVAVFPNELLAIPKNFISNKFPKLVSYTDQPRGGHFAAFEEPELLATDIWKFVEIVEKLPKSENK</t>
  </si>
  <si>
    <t>SczTNLB_6789:26876593-26877967:+</t>
  </si>
  <si>
    <t>MLTFNVRKALTASVPLRRCISISAIDCNKAGKSNDYQLVVVGGGAGGCSMAAKFSRKLGAGKVAIVEPHETHYYQPMWTLVGGGIKSFENSGRPMKDVLPSNAVWIKDKAASFDPANNKLTTANGEQIGYKYLIVSAGIQLNYDWVKGLNEALETPGVCSNYSPKHVTKTFPAIQQLSKGNAVFTFPNTPIKCAGAPQKIMYLAEDYWRKNGKRNDIEVIYVTSLAVMFGVKKYAEELGKIVKNRNIKVYFRHNLVEVNPDKNEAIFENLDKPDTILTLPYSLLHVTPPMSPPDFLKTSPLADNAGWVDVNKHTLQHNKFPNVFALGDCSSVPTSRTAAAVAAQTGIVYRNLSKVMTGSTGDSIYDGYTSCPLVTGYGKCILAEFDFDGQPLETFPIDQGVERRLSYEMKKEIMPRLYWNLMMKGLWEGPKVIRKSIQKRSYRWSKKELRGAPKMASSVSEFRRKKLMHVFNVIFDFNGSGTIEEKDFELAIEKICRSRSWTENDPKAKETRDTLFLLWESLKKKADKDKDGSVSAEEWCHMWTDGGSTEWQQKYMEFMFNLEDSSGDGEIDEEEFVKVYKNFNMEENELKQAYQKFSKNNSVKVTKEVFSKLWVQYFTSENPADLGNFIFGKASFD</t>
  </si>
  <si>
    <t xml:space="preserve">SczTNLB_5799:4201665-4198773:- </t>
  </si>
  <si>
    <t>MYDSNINTSSRVTSNIIARLLKPANLTADAYVTLVKVVEENQIAACFSFNLIILLELHQKRNKIMASKRALHFVFKIGDRAKTIKFYKEILGMKVLRHEEFDEGCKASCNGPYDGKWSKTMVGYGSEDNHFVVELTYNYGISNYQLGNDFRSLTVWSQEAVERAKKSNWPISEKNEIQAPDGYTFVLVEKPQPVDKDPVKTVSLSVSNLRDSLDYWHRLCGLTIFKQEEKRALIGFDADQCQLELVEIGEEIKHATAFGRIAFARPTAELAPLEQAVKDAKRKILTSLVTLQTPGKADVQVVILADPDGHEICFVGTEGFSDLAQFDPEGDKKLEEAMAADQSNQWFASKGLSKASA</t>
  </si>
  <si>
    <t>SczTNLB_2740:8644302-8646120:-</t>
  </si>
  <si>
    <t>MDCKQDMLSNVSPSSISSPYNNISLYGGHNSAQSIYSSGLVSDPNGFPCPIIKEEREDFVDGSGGGGGSCQMRNNSNNTNNMIVNNIISIPTLNSNAFGSINSPTSMSGRLGANQPEDWSSSSSPGKMTVESAINGNNPIFGPNGFSPMSTGSFDNYSPQGREDMSPPSSINGNTMDSFRENRRNRGPTSRQQEELCLVCGDRASGYHYNALTCEGCKGFFRRSITKNAVYQCKYGNNCEIDMYMRRKCQECRLKKCLKVGMRPECVVPEYQCAVKREAKRAQKDKDKPNSTTKDRPQSPDLIRTSSSTTTTNTTTSTTIAVSPERKNPDDGVSEMELTMEEEELIERLVFFQEEFESPSPEDMAKITNSHPSDDDGENRYKHITEITIYTIRLIVEFAKRVPWFDTLLREDQITLLKVFKIWC</t>
  </si>
  <si>
    <t>SczTNLB_6657:38657461-38659560:+</t>
  </si>
  <si>
    <t>MDSTDSDEGLNETVKQEPPSSGSSNGGLMVDSAMTMSSVGPNSPLEIQSDGNSMMSSPNFSPRNGGESNSPNMPQPSFTIGHSGYGASGSAQQRAQQYPPNHPLSGSKHLCSICGDRASGKHYGVYSCEGCKGFFKRTVRKDLTYACREERNCIIDKRQRNRCQYCRYQKCLSMGMKREAVQEERQRTKEKSENEVESTSNIHTDMSLEKILEAELRSDIKHPSLDSEVSKDSVFNICQVADKQLLHLVEWAKHIPHFVELPISDQVVLLRAGWNELLIASFSHRSTDFPDSIALATGLVIHRSQANGAGVGAIFDRVLTELVAKMREMKMDRTELGCLRAIVLFNPEAKGLISLHQVEMLREKVYAALEEHCKTTYSDEQGRFAKLLLRLPALRSIGLKCLEHLFFFKLIGDTPIDTFLLEMLEAPCDP</t>
  </si>
  <si>
    <t>SczTNLB_3777:11641163-11666012:+</t>
  </si>
  <si>
    <t>MSSVTNAANVISKKRRTSESKQQSQINKCLNEKRRREQENNHIEELAELLSASIPDMSSLSVKPDKCAILQQTVNQIQRIKKEERDNCDAVQQSDVSSSKPAILPNDLLGQLLLETLNGFLFVVNFEGRIEFVSENVSSFIKYTRDELIGESISNIIYKSDFPRFRSALLPISLAWSSDLADQKRENFTCRLAVKQERQGEGMEEVQSKSTRYETLQISALPSRYPEEKGENTEAKAEAPNCLVCIARRVNQNETIVSKVEQFSTKLDITGKIQTVDTSGVSSNYSQYLTKDLVGRALLDLCHPSDTHKLAQHLKEIVALQNGSCTSGIYRMLLNRDKFIHVQTTSSKFTHGITRESDIIIMSLHSIIGENELGSNNDSNGSVAAGGAGTPSPASLLGSHNTNLNSTTNLTPTPSPVMTSASSVFGAGTSVAVSSMGSDSTVASLVTSMSGGGSSGGCSATVSGSTNGTGSAINTTYGELDFSNLDMFHHPSWEVVGGESNLDAASDIGFTSSSSHNSPAPTSGTVSGQVISSQTVSQWSNGRPASRSSASTPTSANVSVTTTSSYGALQNTMIVSPGNAMSSSRNSATPPTPFSNSFPFSPIGAEPTGGERCGVTGSTPISSSSLKGNGPATSFESEKRVCDESGVMTANSSSSSLVVVSSCDTVMSGNTNNGNSGVMADSQQSDRLRQLLTQGDGEEPSSGGDEPGKETMSKSENTILKELLNRDDEDFEDANVSDSRRLADSKSFLPSSSYTSPEPRKDVSVGDQEAKNRMASSTSNILLRSLLNEKNDDDDVERTSKTSDDILNNILDDVTDEQSHTTDGSILRNLVSSQGGDSLGRYPRSREFGQSDLVPDMPGRGVKRGEPDSMGECSIPKKLMGGQSPGGGMCGNNNKMLLDLLNKEPQIPPVSHMVSTSKLLTQRPQDKLPKDLEKKIISATGPSTTNSYNSNRDRILQQQMFQPMHPREVASNQVTSQQPSSLPPQQQRQSPQQIMATASREVVFSESANIGVMAMSGGHVSIAQGAPTSVQQPVKSSPSSQLSTLLNLPPRQENNQPSPMMSSVSGNMISVTSATTRVVSSAAMDVVDMNAHYNSSSGNNSLMDYVNDNSAPIPVSSTTQPVTHSDEITALMVQQVLDLQSELNLDSNMPMPDCTNDSGIINFLGDINSPNVSTTSTQDERMAISAIQKQLMSYENLRLSPSLVGQSQPMPFNNSQLASNPTMGMQQYPTHSQQPPPPVYGAGVGAIPGPGTPAYSRIRFNNNQSQLLLGQRPGQYGPNMNIAGAGIVQSGASQVRQGLMMQQRRQKQQQNMAGAPGQRRMSNQQMLMQATVRGHSPGMPEQLSPTGFDNMVDLLNTAVAPNVTVQRQNNIPDSQLSPGGYGGGMLGQQPPPQMSPNTRMSSGGVPPQQSPYSPHSSLSSPISGQQSFSSHYSLQGQPQAQSSHLSPLPPSHPSLQQQQPMPYPQSNTLPQLSPRIATSHQQQPPFSSQLSPQSSGSQSAGISQTPPNWNQQALRNNPSLQQQQNPMLNAQLNLYMQQQQQQQQQQQQQQQQQQQQQQQQQPSDSEHNAMVQGQLPLSQQSGYPQAQARYIQQQQQRPQMAPSGASIRAMQSPGAQPHPPPSFGDPQSFPNATSLPAGTNPQVALYQQQQQVRIQRALSVPGQMPGRVHSPRASQFVGNSDLSPGPQMSPSYNQQYTGVPTSIPQSAPPPSYGSSHAAEATHFSFDQSNMEVFGRNSGSPLDRGMSRQGSSEYVRQELRNKVGARSQQHQQQQQQNQGNMSGTPTSTLTQPDFDSLGLQQELSSDSQSKSPGGLFIGLNDNDLSGAPPNRQPQQQPSLMGPSQRILEDSRPGEKSLLQQLLSD</t>
  </si>
  <si>
    <t>SczTNLB_6657:23340175-23349414:-</t>
  </si>
  <si>
    <t>MKLEEQLFSMDYFTTSTVTLSDCSSSGSFNGEISNDLCPLNNNGSNFHDLQLNFSSPEEYNTFDEQLDLETDFTNIRQNRDNDYNGRSTAIKKVSRTSRIMRNVAEKQRRDKLNTCISKLASLVPLVSLSNKRMNKSAILRLAASYLRLHSGVMNGFVKEYMGGCFPFLDKDLSKLLLELTEGFAVITNESLKVIFVSDLIENFLRHSVVDVLGQSFYTLIHPDDQSILEEKIFNTDLSGENGNFSLFCSMMEGNSEGRSKPNCRLMRIVGHRKTFTIKGDSVQERTGTIYVFIVKLCLVQPRNTIAWTTNPNEITFRSAFTGRCMFVDHKLSILLGIMPVEIEGSSGYDWIYKEDHPIAAVAHTQMLNDGYYRGIPIRLVTRNKMAIYFMTAGKLVSSIEGGPIDLMYMVCTMISNDEGERIQALVRHRLANQLGAFKPHDFDKELEDEKITEKIPEQESSSESLQPLKRPRGRPRKYPLNSAVALKPRKVNSRVNENIAVELSVVTKVE</t>
  </si>
  <si>
    <t>SczTNLB_6789:24659832-24662949:-</t>
  </si>
  <si>
    <t>MTKEEMDVNEEQPETFAFQAEIAQLMSLIINTFYSNKEIFLRELISNSSDALDKIRYESLTDPSKLDACKELFIKIIPDKNDRTLTLIDSGIGMTKADLVNNLGTIAKSGTKAFMEALQAGADISMIGQFGVGFYSAYLVADRVEVVSKHNDDEQYIWESSAGGSFTVRVDHGEPLGRGTKIILHLKEDQAEYLEEKKIKEVVKKHSQFIGYPIRLLVEKERDKEVSDDEEEEEKKEDEKPAEDEDKPKIEDVGEDEEEDKEGKDKKKTKKIKEKYTEDEELNKTKPIWTRNPDDIKQEEYGEFYKSLTNDWEDHLAVKHFSVEGQLEFRALLFVPKRAPFDLFENRKKKNNIKLYVRRVFIMDNCEELIPEYLNFVRGVVDSEDLPLNISREMLQQSKILKVIRKNLVKKCVELFEEISEDKENYKKFYEQFSKNLKLGIHEDNQNRKKLAEFLRYHSSASGDEQTSLKDYVARMKENQKHIYYLTGETKEQVANSAFVERVKKRGYEVIYMVEPIDEYCVQQLKEYDGKNLVSVAKEGLELPEDEEEKKKFEEDKKKFETLCKVTKDILDKKVEKVVISNRLETSPCCIVTSQYGWSANMERIMKAQALRDSSTMGYMAAKKHLELNPDHSIIIALNQKALADKNDKSVKDLVMLLYETSLLSSGFSLEDPQMHSSRIYRMIKLGLGIDEDELELPSAAAGGSGEASMEDMPPLEGDADDASRMEEVD</t>
  </si>
  <si>
    <t>SczTNLB_3097:2431087-2434081:-</t>
  </si>
  <si>
    <t>MASAASIPFSKTLMVFVVSVAVVMVVVAQFSHASPASSGVPRREMITAAKVRQTRGFRNSALSTARGFGKRTSPSGVSPLLSSVLADGNSVISAEWLANLMSKNPDVAQLIVDRFVDTDGDGLLTAEELVREM</t>
  </si>
  <si>
    <t>SczTNLB_5799:7572742-7567375:+</t>
  </si>
  <si>
    <t>MSCWFLVVSLTLIQYWSSENTEAAELPVLVNGDDNGGRQVIYLPPRAYLLCWKGVCDPRLWAEMAKRTPYYNFGLGKRSDQFVVDEATSSPAEYTENYEIKRGAAPSRYNFGIGKKAAEASQRFNFGLGKRQSQRFAFGLGKREIRNRFAFGLGKRDVEEAEDNVSNDDFDADEDQMDDEFQKRSMYNFGLGKRPSPYSFGLGKRSVRYDFGLGKRGKYQFGLGKRSRFQYNFGLGKREIDAADMNNDYQVEAQENEDYIDSDDKDEKRAGPYSFGLGKRSINFKRSRYAFGLGKRSIPTTTPTIGNDHAGANKDTNTSRTTPMPTLETHH</t>
  </si>
  <si>
    <t>SczTNLB_6789:8065512-8066492:+</t>
  </si>
  <si>
    <t>MLSDDSESGDTWGSSYKNNEFDFPDFNYNYSSSNSFHSSSRRNMSDIFNSSSNFGNMSDDVTTTPCTNEYCMSDEDYLDLIKDYIYPRTSEWIVISLHCVVFVVGLIGNFLVALAVFRNPTMQTVTNYFIVNLALADFFVILVCLPPTVLWDVTETWFFGSALCKIVLYVQTVSVTVSVLTLTFISIDRWYAICYPLKFKSTTGRAKVAIFIIWFVSLMIGGLFSIIYFYFYNFHKCQQDFNNYYSSTVISFLVYYSFVFVFLSVIVLPDLVVLDTKPSERLSEKVETILLTDCYATWSAASQKAYQIILLLFLYIAPFLLMSIAYNQIFKVLWRNSMPSHSESKVIVTKSSMKKNLRSGCSTMSTASVDGKVKSRRKAAKMLIAVVIMFGVCYFPVHLMNVLRYSIGLPQNEYTATLSLFSHWLCYANSAMNPIIYNIMSGKFRKEFKKAFFCCLCCCCDWHSNKPTYGRRGLATRNYIGGVTSMDGGTLTKNRYNNTSMSCKYTNSTIVSHHAVTINLANMTPPDDEDDAR</t>
  </si>
  <si>
    <t>SczTNLB_2740:5806148-5815254:+</t>
  </si>
  <si>
    <t>MADILFMGETEYDTKFDGFLSNRSHITLENAPGVVVCGRSFNNTTSCYVNITRPDDPDYSDGLAMEHIISIVVPILFGLVVFVGLIGNALVVVVVACNQQMRNTTNILIINLAVADLLFIIFCVPFTATDYALRVWPFGDAWCKVVQYLIIVCAYASVYTLMLMSLDRFLAVVFPINSMSIRTDRNTYWAIFVLWLVILVFCTPAMLSHGEVPYLYAEQIQTSCVFLTEIHNLAAFQITFFLTSYVIPLTLICVLYLAMLKRLWHGVVPGGHCSVESLRGKKRVTRLVIVVVVIFAVCWGPIQIVLVLKSLDSYQITEKTIAIQITSHVLAYVNSCVNPILYAFLSENFRKAFRKLIACQSARTVNARANGERSETRAMITRTTRLNNDTDII</t>
  </si>
  <si>
    <t xml:space="preserve">SczTNLB_6789:11677776-11676598:- </t>
  </si>
  <si>
    <t>MSNNHTNHVNGNHYDSVSEVDPDDVETFLFTSESVGEGHPDKMCDQISDAILDAHLKQDSNAKVACETVTKTGMILICGEITSRAVVDYQKVVRDTIKNIGYDDSSKGFDYKTCNLLIAVEQQNPEIAAGVHIDRSDEDIGAGDQGIMFGYATDETEECMPLTVVLSHRLNQRLAHLRRDGTFWWARPDSKSQVTCEYYFDNGACIPQRVHTVVISVQHSEEITLEELRQEVMDKVILEVIPGKYLDKKTIFHINPCGPFIIGGPMGDAGLTGRKIIVDTYGGWGAHGGGAFSGKDFTKVDRSAAYAARWVAKSLVAGGLCKRCLVQISYAIGIAEPLSVTVFSYGTATMSQKQLLEVVKKNFDLRPGKIVKALNLRSPIYQKTSCYGHFGRPEFSWEVPKKLEL</t>
  </si>
  <si>
    <t xml:space="preserve">SczTNLB_6657:12711044-12707307:- </t>
  </si>
  <si>
    <t>MANKLPYKVADIKLAETGRKAIEIAENEMPGLMSIRKKYGPLKPLKGARIAGCLHMTVQTAVLIETLLELGAEVQWSSCNIFSTVDYAAAAIAATGVPVYAWKGETDEEYVWCIEQTLQFRDGQYLNMILDDGGDLTNLVHEKYPQLLAGIRGISEETTTGVHNLYKLLSAGKLKVPSFNVNDSVTKSKFDNLYGCRESLVDGIKRATDVMLAGKVCLVAGFGDVGKGCAQALRAFGARVIVSEIDPITALQAAMEGYEVTTVEEAASKAQIFVTATGCEGIIRGEHIAQMRNDSIICNIGHFDCEIDVKWLEGIAVEKINVQPQVDRYRLPNGNHIILLAEGRLVNLGCAHGHPSFVMSNSFTNQVLAQIELWTKPGIYAVGVHMLPKKLDEEVAALHLEHLGVKLTKLTENQAKYLGIPQEGPYKPEHYRY</t>
  </si>
  <si>
    <t xml:space="preserve">SczTNLB_6789:8575022-8573139:- </t>
  </si>
  <si>
    <t>MTTNGVVVREGLLLGLGNPLLDIIAVVDPEFILKYGMKPNDAILADEKHKPMYDEMVKKYKVDYVAGGASQNTMRVAQFLLETPNTAVYMGCIGKDKFGKILEEKAKESGVRTCYMYEENEGTGTCAVLVTGQERSLCAYLGAANFFKISHVQKPENWALVENALYYYLTGFFLTVSTDTMLEVAQHAKLQNKTVFLNLSAPFLIQYYGQQMMQVMPYVDILFGNETEAGTFGKEHNFGTDDLREIALKITKLEKFNDKRKRMVVITQGPGPVIVAYDDKITEYPVPKLSENEIVDTNGAGDAFAGGFLAKYIQNLPIKTCVKCGIYAAVEIIKRSGCTYPSKPNFREDDY</t>
  </si>
  <si>
    <t>SczTNLB_6657:17204777-17206320:+</t>
  </si>
  <si>
    <t>MFATKMNFQSYLTKMLRHVRRYSSGSSLNEVFIVSGVRTPIGSFKSTLSSLTAPKLGAVALEAAINKAGIPKEEVKEVFLGNVISAMLGQSPARQAVIFSGFPSSTECTTINKVCASGMKSIMLAAQSLMCGHQDVMIAGGMESMSNVPFYMRRGDTPYGGINMVDGIVHDGLTDVYNRIHMGNCAENTAKKHNISKDEQDEYAINSYKRSAAAIQEGVFKHEIVPVTIPGKKGKQDVMVTEDEEYKRVNFDKFKSLPTVFQKDGTITAANASTLNDGAAACVLMTGEAVKRLKVKPLARIVGFADAALEPIDFPIAPAHATTKLLAQTGVQKDDIAMWEINEAFSVVVLANIKILGLDPSKVNIHGGAVSLGHPIGMSGARITLHMAHTLKPGQKGLASICNGGGGSSAVLIEKL</t>
  </si>
  <si>
    <t>Scaffold_1043:24262296-24262638:-</t>
  </si>
  <si>
    <t>MSLQEAYIVSAVRTPVGTLNGCLSSIKAHELGAAVIREALARANIAPEDVSEVIMGQVLTAGQGQNPARQASLAAGLPKSVPAWGLNLLCGSGLKAIAMGAQSIQTGDANIVVAGGQESMSQAPHVVSIRSKGNHFGNIELPDTVLQDGLVDAFEKCHMGITAENVANDYLITREEQDKCATESQERYSHAKSAGYFSEEIIPVSYQTKEGIIQVTSDEFPKPFTTVERLSKLKSAFISNGTVTAGNASGICDGAAAVVILSKMECERRSIRPLAKIVASVLVGIEPRIMGMGPVPAVIQVVQKAGWLLEDVDLFELNEAFAAQSVAVVKELGIDIKKVNIHGGAIAIGHPIGASGARILVTLLNALKITKQKKGVASLCIGGGMGIAMCVEMV</t>
  </si>
  <si>
    <t>Scaffold_1043:24525179-24526935:+</t>
  </si>
  <si>
    <t>MVTMPSYQKNECGCWPRDVGIIAIEIYFPFTYVEQSELEAYDNVDKGKYTIGLGQTRMGFCSDREDINSLCLTVVQRLLERQELDFDSIGRLEVGTETILDKSKSVKSVLMQLFEMSGNNEIEGVDTTNACYGGTAALFNALSWVESSAWDGRYALVVAGDIAVYASGNARCTGGAGAVAMLVGPNAPLVIDRGVRSTYMAHVYDFYKPDLTSEYPIVDGKLSIKCYLTALDKCYQGFRFKAQAAFDKVSDKTKEKFTLEDLDAVIFHSPYCKLVQKSLARLALIDFLSEPNPDFGGKHSGLEAFRDVKIEDTYFDRDVEKAFMEHTKRMFEAKTKPSLLVSTLVGNMYTSSLYSCLVAYLISKPLKDLAGKRVGLFSYGSGLASSMYSLTVSEDYSSGSSLKKLVASLDDVRQRLDSREKVSPVDFEKHMKLREESHLQASYLPVADIDRLFPGTFYLTEVDEKHRRKYERKPLAESACGNDVPLCMATNVIKEAALKNAKIWSASSDGDKVPAS</t>
  </si>
  <si>
    <t>Scaffold_6978:16241363-16250532:+</t>
  </si>
  <si>
    <t>MLSEVFYKHGHFCASHPWEVIFGTLTLTIYMLSMGGILNKHEEFYQCQDGCVVSKEDTKSLDIAIMTTMRCIALLYIYHQFRKLWKLGSKYVLGIAGLFAVFSSLIFSSSVINVLKIDFVELNKAWPFFLLLIDLSKASLLAQLALSSSCKKEVRENIARGMALLGPTVTLDAIVVTLVVGVGTLSGLKLLEMICCFAAMSVVVNYVVFMSFYPACLSLVLELSREKDQERPVWQLSSLTRALQDEESKPNPVIQRVKIIMSAGLVLVHAQSRWPLMLERTLVNSKDDDDLPSPLIQQTLSESSEWANWMNRWLSGSPDQVVMLILTLALSMKYIFFENRDSLSEAYLVPLVPSDSINDREHKHQKRLLVRQESFSFARCSSVVGDDINVTNRKCESRHCQTDLSYNEISAELQGTAKLDQVEVPRSFEQCLEIFHEKKNPALLTDDEVIMLVNSRHILPYRLEWELNNPERGVSIRRKIISQKSKLGSAIEKLPYSNYDYSFVMGACCENVIGYVPVPVGVVGPLSLDGKMYYVPMATTEGCLVASTNRGCRALLGSGVRSSVVADGMTRGPVVRFPTAQRAGEVMTWLNCEENFQKIKNNFDSSSRFARLNKLLVRVAARYLFIRFQAKTGDAMGMNMVSKGSEVALKYLQTIFHDMEIISLSGNFCADKKPAAVNWIEGRGKSVVCEAIVPAEVVHQILKTTVKDLIEKNTSKNLVGSAIAGSIGGFNAQAANIVTAIYIATGQDPAQNVTSSNCLTLMEATGSNGENLYISVTMPSIEIGTIGGGTGLPPQSTCLELLGVKGACSHNPGQHATTLARIVCATVLAGELSLLSALAAGHLVRSHLSLNRSQVSEEGGSAQK</t>
  </si>
  <si>
    <t>Scaffold_6695:15863543-15869393:+</t>
  </si>
  <si>
    <t>MAPLIFSVSAPGKIILHGEHSVVYGKTAIALSLNLRTALTLKSDADIRCITLNIPVIDQVKTWSLEDITKLDVCTQGDALKPAPISTDDQPSSVKIKSGITIDITSSIPFSAGLGSSASVAVCLSSSLLKLAGLLSVGKDTREINQGCLNQSDLELVNQWAFMIEKIFHGNPSGIDNTTSTYGGAVIYSNGRFSPMKIGSELKLLVVNSMIPRNTKEMVLRARDWLGKYPAIVNPILESMDQISLLAIDLLMKSDLGNEHYKIFEDLININQALLTALNVNHPKIQEITSIAAHHGFSAKLTGAGGGGVAFILLKPGLEMDQLEMLKGDLDKGGFQLWEVAVGGNGVEIGVDKHIT</t>
  </si>
  <si>
    <t>Scaffold_5748:16697282-16699595:+</t>
  </si>
  <si>
    <t>MADMSTSASTPRAIFIFSGKRKSGKDYVSNLLQTRLGCDKAIIIRLSGPLKKQYAKENNLDFSKLLDASSYKEEYREDMIRWGEEVRSLDPGYFCRHAIEQSQAFNKDIWIVSDARRMSDVEFFKKNFGIIVKTVRITAQDDVRQVRGWSFVKGIDDAESECGLDNYQDWDIIVKNDGNEADIEPFLQEATALTITS</t>
  </si>
  <si>
    <t>Scaffold_4307:4791533-4793606:-</t>
  </si>
  <si>
    <t>MDSDITVITCTAPVNIALIKYWGKRNEDLILPIAGSVSITLSKAHMCAKTTIACSKHFPKDQFWLNGKEQSLDNQRLVACLTEIRKRASRTHLLGDSYRLRIVSVNNFPTGAGLASSAAGYACLVSALAKLYGVDGNISDIARRGSGSACRSIFGGFVEWMPGELVDGRDSIARQIAPAEHWPELRILVLVVSDQQKTVGSTEGMRRGLATSDFMQYWAKDIVPNQINQMKDAIMKKDFRTLAMLTMKASNQLHAICMECYPPVIYMNHISHSIVNFVHKYNSTCGSIRLAYTFDAGPNACLVLDSSDVPMVAALVNHYFNDASNSGEGSFFKGIPINPVSKENLKNFIDKMDFNLVPRSLHYVLHTMLGNAPAESEDHLLDGNGDPY</t>
  </si>
  <si>
    <t>Scaffold_7780:6252693-6254581:-</t>
  </si>
  <si>
    <t>MMLCQIHPFCRRFCRSQRWFVNCSRANVLMSSMFNVRLGQAKISNSTKAHVLNTDTLQLQLLKEPCIIVDEDDNVLGTKSKKDCHLLSDNSKGILHRAFSVFLFNSNGHLLMQQRSMAKITFPGYFTNSCCSHPLYVPEEMEIQNAVGVKRAAQRRLKMELGIPEIPLERFHYLTRIHYCSQYNDHWGEHEIDYILIVKADVTTNINSNEVLQLCYVSQEEFPSFIGNLQERNIPITPWFQLIMSNFLQHWWTNLSDIEHIESKATIHRL</t>
  </si>
  <si>
    <t>Scaffold_1043:27748065-27750024:-</t>
  </si>
  <si>
    <t>MVHRNDDIMDQSLTRRGRQCWYRNKDVGLVAINDGLFLGNSIFKILKKYFRDHSYYVNIMELFHEVQLKTVYGQSIDTRCGTKFSAHEFQKYTSEHYATIVEYKTSYYSLYLPVAVALYMCGVTDPNIHAQAKDILLLIGHYYQVQDDFLDCFGDPNKTGKIGSDIKEGKCTWLIVTALQKADAEQRKLLENNYGQETADSKASVIKVFNDLKLPELYQDYEKETKNRIMSLVNLPHAQLPSDIFTFCLNQIYKRTS</t>
  </si>
  <si>
    <t>Scaffold_6978:16293435-16294746:+</t>
  </si>
  <si>
    <t>MTSLRCTSSNHLKERFVDDGLITESSEQQVSVEESVQQLYNLLRSKKDFDPESLTLNREAHVSFLKKGLSRLSENYQCLDASQPWLCYWIIHCLSLLNSPVSDTMSSSVVAFLKRCQHPDGGFGGGPGQIAHLAPTYAAVNALCILGTIEAYSAIDRETLYGFLQRVKTADGCFRMHDNGEVDIRGIYCALAVARLTNIASDKLFNNCAEWIIRCQTYEGGFGGVPGMEAHGGYTFCGFAALVLLGKDHLADMKSLMRWAVNRQMRYEGGFQGRTNKLVDGCYSFWQGGIFPIIHRVLAREDPGILDMRSWLFDQGALQEYLLVCCQHPGGGLIDKPGKHRDFYHTCYTLSGLTIAQHFAGGNIGSNFVLGNPSNELLPTHPVYNIGLDAVANAYSYFKQLPVDGFGDGKRSH</t>
  </si>
  <si>
    <t>Scaffold_6181:4781812-4801090:+</t>
  </si>
  <si>
    <t>MDWADNIFYSVLAFLWVMFLWECFLSSRQHRIYKTAIKFPDELIGIMDSETFDKARRYQFDKSNFEFWSHWYSQIESTLILLLGGLPWLWAFSERIISKFGYTAEDEIKQSLVFLFVASIFVTITDLPWTIYYTFVVEQKHGFNKQTPGFFFKDKIKKFVVIQAITNPITAMLIYIIKAGGTYFFVYIWIFSFVISVFLLMIYPDFIAPLFDKYTPLPEGDLKTRIEELAASIEFPLKKLYVVEGSKRSSHSNAYFYGFFKNKRIVLFDTLLEDYTPINKENKEEESKLENKEERNDGDNAEERNDGDNAEERNDGDNTEENNEDIKEEKKEDTLKDQVETSAPAKKTGCNTEEVLAVLGHELGHWKYNHILKNFVVSQANLLICFMVFGLLYQSDILYHAFGFHGTKPALIGLLIIFQFIFSPYHAILDFLMTMVSRRFEFQADEFARSLRKEEHLKSALIKLNKDNLGFPIYDHLYSMWHHSHPPLLERLDALKKSQ</t>
  </si>
  <si>
    <t>Scaffold_1043:18815533-18818026:+</t>
  </si>
  <si>
    <t>MLCFDSDVAGEQNLTIFNITSEFVTTNIYYVVVLYSIIGACGIFWHGRGKSFQVNHMPVMKYGTVCRLADISTYEVNLQSVHCCLVAIRAYVLGAAFAFGLTVSLLAKPSWVVFGWYLCLLTFFHYSEYFTTSIINPTFLSLDSFLINHSTEYNLAALCSCIEFMIERWYYPDMKMSWLSYIGLGLCLAGEVLRKLAMFTAKSNFNHIIQVKKKAGHVLVTNGIYGLCRHPSYVGWFWWSIGTQVCHRRVDFYSSPIEYLPFVSSWKFFKVRIWEEEIILLNFFGRDYFEYQKKVSTGLPFIKGYDPGVWLPNMSS</t>
  </si>
  <si>
    <t>Scaffold_1043:54568311-54570694:-</t>
  </si>
  <si>
    <t>MKLNHIIGLLFLSDFVNPIRAAKQNVPKIAVIGGGIGGASTAHFLTSLFGSSRVSVDVFEKSEIGGRIALAKIGSEQYENGGSIIHDKNKYMRDFSKMLGLRQRKIPEVRHALYDGKKIVFEEKNWAIVTFIDMFLRYGFDLFKIDSIIQGLLKDFSKIYSLQDQGYTYSSVDNLLAAMNPQFVNMTRKTALSYLKEMKISDKFIDEIFAAVVRVNYGQTHDVNSFVGSVALAGMGSSLWAVNGGNKLIPELLLKTAKAKVLPASVVNVRLKDDQFIVRYTYTDGNDRKASDKDAELNLHIEDIYDIVIVATPLIQDVTDIRFEGFPKPIHNFDGKYHHTVCTLVSGDLNRSYFKLNDGVNAVLTTTTDINYNSLSLLYPANDTTNVSTSNVWKLFSQVPFTKKELSEMFNDIYEIRVTDWLAYPHYSPPDGLSPFILHPGLYYVSSIEWAASAMEMSAIGGRNAALLAYKYWYGINGKHDRVTLN</t>
  </si>
  <si>
    <t>Scaffold_9089:12021632-12063467:-</t>
  </si>
  <si>
    <t>MSGEVGLQRNTKKMFIGSFGLFCLLVFCTTVVSEGRKPRIAIVGGGIGGTSAAYFLKSLFGDDGVAVDIYERLHVGGRLATTQLDGKWFETGGSAIHPKNKYMTKFVKELGLTKRHVFGIRLGLYDGDQYLILNGNRPVSAFGQLFHRYGDSISDFHAVINDFFTRFLRIYDVQEKGFAFTNVKNLLEAVDPLMVNLTQVTARKYFLDKGLLHAFVNEICSGILRICFGQSPEVNGFV</t>
  </si>
  <si>
    <t>Scaffold_9089:11973069-11992235:-</t>
  </si>
  <si>
    <t>MQDYAALLQRTRDAFNTGRTITKEFRRRQLKNLLKLLDDNEDALIVALHEDLHKPKQEAALMEIHQMKGAIQVAIFNLDEWMKPRKAEKSLVTMMETLFIHPEPYGVALVIGAWNYPLELTGSPLVGAIAAGNCCVIKPSEISPNVAQVLCEQIPKYLDPDCYPVVLGGPEETSELLKQRFDYVFFTGSTHIGKIVREATNKYLTPCTLELGGKSPTYVADDADIEITAKRLIWGKLSNFGQTCIAPDYVLCSKNIQSVLIDEIKKVIRNWYGDDPKESPDLARIVNDRNYKRLVTMLKNSKGDVVLGGTMDANERYISPTLIVNVTEDDSTMTEEIFGPILPFVNVDSAEEAIKFINKGEKPLTLYAFSRDNRTLMKFINKTSSGSVLCNDTLIHLSVESLPFGGVGMSGMGSYHGKTSFDTFSHFKSCLIRNFSGVGEYLAKGRYPPYSEKKIKHLSFMLQKRKPITIPYFTYILTFCFGVLMSVIISQIINEAI</t>
  </si>
  <si>
    <t>Scaffold_9406:3402225-3407490:+</t>
  </si>
  <si>
    <t>MGFFKGIFLTFLILGLGTVAVTYYWLHYYHQEPDVPNVTNQWWGKGPKNNYKEDVTLRKFKINISNKTLQELTSHLENSIYAEPLEDVDFEFGFNTNYLKKVVSYWLTSYDWRQQEALINSYDHFKTQIDGIDIHFMHAKPKNVPSGIKVLPIIMAHGWPGSFIEFLNIIPLLTKVDPKNKFVFEVICPSIPGYGFSEAGHRKGLGAVETAFIFNKLMKRLGFETYYAQGGDWGSLIVTNMAVLYPESVKGVHVNMAFVEDPRIFFSWILGSFFPSLVVDTKDYSKMYPMSDKIYYLIQESGYMHIQGTKPDTVGVALTNSPAGLAAYILEKFSTWTNMEGRNHPEGLLTEKFTLDQLLNNVMIYYVTGSITSSMRYYKENFSSRQAAYQTNKISVKVPAGMAVFPAEIINLPESLVRYKFPNLLSYTDMPRGGHFAAYEEPKLLANDVWQFVDKVERLPKN</t>
  </si>
  <si>
    <t>Scaffold_9089:38800416-38803527:+</t>
  </si>
  <si>
    <t>MANISEFRRKKLMHVFNVIFDFNHSGTIEEKDFELAIEKICRTRGWDDSNPKAKVTRETLLMIWDSLKTWADADKDNAVSADEWCQMWSSDGNSEWQQRYMDFMFNLEDTSGDGEIDEEEYIKVYKNFSMSEDDAREAFLKFSKDKSVKITKDVFAQLWKEYFSSEDPNALGNFIFAKTSFD</t>
  </si>
  <si>
    <t>Scaffold_4228:1891217-1896899:+</t>
  </si>
  <si>
    <t>MSTRRALHFVFKVGNRTETAKFYREVLGMKILRHEEFEEGCKASCNGPYDGKWSKTMVGYGPEDNHFVVELTYNYGISNYTLGNDYLGITIVSREAIANAKRLNWPIKTEDDHFVVEAPGGYKFFLVDRPQPTNKDPVEKVAIGVSNLERSLDYWHKKCAMKIYSQSNDKAELAYGDSQCKLVLKNLKTDINHATAFGRIAFACPSSELPGLEKRMKDDGQKILTPLVSLDTPGKATVQVVILADPDGHEICFVGDEAFRSLSQVDPKGDDLLTEAIKADKSDEWFAKKGRSKASA</t>
  </si>
  <si>
    <t>Scaffold_5748:20796032-20798880:+</t>
  </si>
  <si>
    <t>MGLFWLCRAFIDHIHKIIWICARKMRNFDESSFSPESESYSNEGREDMSPPSSINGNALDSFRESRRNRGPSSRQQEELCLVCGDRASGYHYNALTCEGCKGFFRRSITKNAVYQCKYGNSCEIDMYMRRKCQECRLKKCLKVGMRPECVVPEYQCAVKREAKRAQKDKDKPNSTTKDRPPSPDPIRNNEIRKPAIDNGANENDLTVEEEELIQRLVFFQEEFESPSVDDLAKITHFPGIGEDGESRYKHITEITIYTIRLIVEFAKRVPWFDTLIREDQITLLKACSSEVMMLRTARRYDMSTDTIVFANDQPYTRENYNSAGLGDCTNAIFHFCKQLCLMKVDNAEYALLTAIVIFSERPCLVETQKVEKIQEIYLEALRKYEVKHRTRGQLMFARLLSVLTELRTLGTLNSEMCFSLKLKNKELPPFLAEIWDISS</t>
  </si>
  <si>
    <t>Scaffold_1043:33660460-33713903:+</t>
  </si>
  <si>
    <t>MTSVTAIIENSKKIEWCGKRPLVSDFPFGSMSSVGPHSPLQIQPETSSMLSPSSFSPHNGGDSNSPGVPQTLFTIGHNGGGNGGGGGAGGGYTSTSPGSVPQRAPQYPPNHPLSGSKHLCSICGDRASGKHYGVYSCEGCKGFFKRTVRKDLTYACREDRNCVIDKRQRNRCQYCRYQKCLSMGMKREAVQEERQRTKEKNENEVESTSNIHNDMPIDKILEAELRVDPKDEMIDHEKDAVVNICHVADRQLLQLVEWAKHIPHFCELPIQDQVVLLRAGWNELLIASFSHRSIDYQDTIVLATGLMVHRNQASGAGVGAIFDRVLTELVGKMREMKMDRTELGCLRAIILFNPEAKGLAQVYQVETFREKVYIALEEHCKLTYPDDPGRFAKLLLRLPALRSIGLKCLEHLFFFKLIGDTPIDTFLTEMLEAPSDN</t>
  </si>
  <si>
    <t>Scaffold_9389:27339479-27366732:+</t>
  </si>
  <si>
    <t>MLHRRGIDDEPPPTVSGLSDNNFASFGYPIWSRQRVDGDWFAMLNVDASLGPCDRQDPLWVKMSAVTNVANVIGKKRRKSDSKPQAQINKCLNEKRRREQENIHFEELAELISASISDMNSLSVKPDKCAILQETVNQIRKIKEEESEHCDAVQQSDVSSSKPTLLGNDVLGPLLLEALDGFLFAVSTEGKIESVSDNVTSFIRYTPDDLCGESIYNIIHIGDHARFSSALLPVSIGWMTDPNSQSKSRCFNCRLLVKPVDRQGETMEESQQRVLHYENMQISAVLFPRPGDRSESSEGETDGQNYLFCISRRIPSNEKNSNSNVEQFTTRLDAGGKITAVDTSGVSSAYSQYLNKDLVGRPIVDLCHPNDQQKLAQHLKEALQSGSCTSGIYRFRLTHEKYIHVQTKSHLFPSQGSVSREPEFIMSVHSIIGDNEIGGSSESNGSSTGNLSPASVLGTQSSSVAHSPAPIMTSGVGAGTGCGVSGVSASASIGTSSADVLASASTTMTSAESGNAPNSSGTNGSVGDSGSVSNVSGGFSVAPDLDFSTLEMYPNSGWDVGVSESNLDSASDVGFGSTSSHVSPPAVSTAPHSAGSSTAVTWPNSRPSSRASESVPSASAATTTAMVASSVGFDSSILSPVGPMNGGRGGSGTPPVSFANSFQFSPLPEPSSVSSSLVGSPATPVRSVTSGASMTGFCDSLDKKPHVDDVVASSSGSQTSSTTTTMMMMAAATATRIDGNVDAQQQQPPAIKLRQLLIHGEEEKPSSAVMLGLTSDGVGADASSHCVSGDVAKDGPKGENAILKGLLKEVDEEFDELEAEPRRMLDDKNAVATSSHHMMGMKSECLKKPSNDELLRQLLNEKSDDDCDSDKLPVKRENEYLNQLLDIHHPQQQQALSHHHQLHHEQMQQEYAQDSSESKDVNSILRQLVSTSPQGSFREVRQPREFQRQMSQHPSQDFPEMVGSTLKRKSSMGHEADSMDESCMPPKLSNMQLPMSSSSLVRSNKMLLDLLNKESKANSTLASVDTSKLVTQTPQEKLPKDLLGRIMKTPQKQLVNSLPAQMAQQRPHSMQQQQQQQHQGVPPPSVLRQHQQGHPQSYTTLRATSTADSVNVLSTQVTGNRVPAPGSVPSTVSVSMPNSIPRSGQPPLQNRPTTGQLCDLLNRPLGHDTNQVGAAASGHLQHSPSVGLVGSGGLPLHSVPTAMTTTTVATSSSSSSSIRGVASALDPPCGPIVEVPHYSSASNNHSMMADCGSETSSPLISSASHGESDIISDIVQHVIDLQNEWNIEPNLDVNSDPSLATILCNNLDPTNVSSSSIASQDEKLAISAIQKQLMSCENQELPLSPSLAVHQQLPPYTAPQIPPTSTMGPTVSIPSYPSHPSVPHPHTPPPLYQGGNAALSSPSSTPSPGSFPPRMRFSNPPVPPGTVQHPLSMGIPRPPSGGNQYGAPPNVALPGMMPVTSQQQVRQSIAIQQRRQKQNVLQQQAAGPRHVAGSTGQHLLMQTAGVVQGHSPVMPEQLSPTAYDGVASVQVRAASPGRSSSRCRTSSQWPSHPNSNYPFAAQRSGSLPDSQLSPGFGGGPMGPQQPLPPPPPLPPSQVSPGTRMAPSHQQSQAPPPPQQPQQPYSPHSQMASPLGAQQSFATHAGPLNTYSTQGQQQARLSPHPHPQTGMPYGANAQQSAHSQLSPRIVTTHQPSPMSFPSQLSPQPGVPVSVAGATQPNSWNHTAGRNGRDLQQQNPMLNAQLSQLLAQEAEHGSMTAQQQQQQQQQGVYPAQVRFSQPPRQQIPQGAVGRSMPSPGTPGPAPHQSPFTDQPYSQAAPLQQGPGNSQVPLYQQQGRMQRTMSVPGQLPGRVHSPRAPHYVNAADPMLSPGPQMSPSFPTSGLPQYSGPSPSGMPQSAPPPGYGTGGLGMQQSSQQQQQTQHNDQTHFPFDSQSLQVFSGGGSSNMQERNRKECVIQVLRNKVEQRTQQQQQQQQQQQQQQQQQQQQQQQQQQQQQQQGQGQQQMLVQQIVQSLGGPGAPPSAGMSHSEYDSFVSLQLEMPSGDGQSKSPGLYNQSMMSLTGRADGGDLGVSVSLGPSGGNRQTSLHMVGTGNSRIHEEVRTNEKSSSLLQKLLSE</t>
  </si>
  <si>
    <t>Scaffold_9089:38810452-38821501:-</t>
  </si>
  <si>
    <t>MTETQTMETSGEDVETFAFQAEIAQLMSLIINTFYSNKEIFLRELISNASDALDKIRYESLTDPSKLDANKDLYIKIVPNKNDRTLTIVDTGIGMTKADLVNNLGTIAKSGTKAFMEALQAGADISMIGQFGVGFYSAYLVADKVKVHSKHNDDEQYVWESSAGGSFTVCTDHDEPLGRGTKIVLYLKEDQAEYLEEKKIKDVVKKHSQFIGYPIRLLVEKERDKEISDDEEEEEKKEEEKEEKDEEKPKIEDVEDDEDDKEESKDKKKKKTIKEKYTEDEELNKTKPIWTRNPDDIKQEEYGEFYKSLTNDWEDHLAVKHFSVEGQLEFRALLFVPKRAPFDLFENRKRKNNIKLYVRRVFIMDNCEELIPEYLNFIKGVVDSEDLPLNISREMLQQSKILKVIRKNLVKKCMELFDEVAEDKDNYKKFYEQFSKNLKLGIHEDYQNRKKLAEFLRYHTSASGDELSSLKDYVSRMKENQKHIYYITGESREQVANSSFVERMKKRGLEVVYMVEPIDEYCVQQLKEYEGKNLVSVTKEGLELPEDEEEKKKQEDDKKKYEPLCKVMKDILDKKVEKVVVSNRLVTSPCCIVTSQYGWSANMERIMKAQALRDSSTMGYMAAKKHLEINPDHAIINALSTKAEADKNDKSVKDLVMLLYETSLLSSGFSLEDPQTHSSRIYRMIKLGLGIDEEEMDVAPTEGASAEEMPPLEGDDDDASRMEEVD</t>
  </si>
  <si>
    <t>Scaffold_6978:26586077-26588987:+</t>
  </si>
  <si>
    <t>MKMATTSLIFLTTVCLLLVYTQCAVRDPASKGRQTRGFRNSALATARGFGKRTFLNGLNPALHSAMPEGSTISTSWLTEQMSKNPEIAQLIVERFVDLDGDGQVTMDELTRDL</t>
  </si>
  <si>
    <t>Scaffold_1043:44241165-44245794:+</t>
  </si>
  <si>
    <t>MTNTVAPLTLLCTAFLVVATWTTPGVQTAQIKGQVIFVPPRAAYLLCWRGICDPRLWAEMGKRTPFYNFGIGKRSYYDNSDTYQLIDQDGEKEEDDGQKWTTESDREQAMLNYLNELAVERDGEPEEESLHEGDQSDQTAESKRSRYSFGIGKKGGSVPRYSFGLGKRDGRQRYSFGLGKRSVPSRYVLKKREISPKMAPYQENDDDDNSEKQSRNGPLYPSSDDHMRVLEEEEEEQDDVNQGVNIDKRSVDDMGKRRYLYNFGLGKRARMYDFGLGKRQFKPDYSMGKREKMYNFGLGKRKLYSFGLGKRDVSNYGRMYGFGLGKRSNEEDEAASEFEDNDQSEVWRPSHLEKRSDRVPVTSDNLDGHTSHQTTDGLTQPNEELDKRNRFSFGLGKRNNATTAAPSVDGRQQSKEQ</t>
  </si>
  <si>
    <t>Scaffold_1043:8142851-8144074:-</t>
  </si>
  <si>
    <t>MMPAKDYDFMEYMSDGTLNSDNLTNSTSENGTGLPATTNCANDYCMPEGDYMDMLKNYIFPTSIEWIFIVLHCVVFIVGLVGNILVCLAVYRNQNMRTVTNYFIVNLALADFMVILVCLPPTVLWDVTETWFFGSVLCKGVLYVQAVSVCVSVLTLTFISVDRWYAICFPLNFKSTTNRAKIAIFIIWFLSLSLVFPELIVYDTKPTDRVKVKTIYFTDCTATWSEDSQKTYQIILLAVLYISPFILMSVAYHQIVRVLWTNDIPVNSESKVISCKSISTKKGITSRPNISSDGQIRSRRKAAKMLIAIVIMFGVCYFPVHLLNVLRYWIELPQNDFTVTVSLLSHWLCYANSAMNPVIYNFMSGKFRKEFRSVFTCFLCRGGHPSRMRAPTMTYSCRYTSTSTHMDTINLNSITI</t>
  </si>
  <si>
    <t>Scaffold_9389:22056602-22106149:-</t>
  </si>
  <si>
    <t>MELEMEYEPSKVMDGTAAYNSFSSNRTSRTVMNCGSQINSTCATVINLSEHEPIDYTDGVEMEHIIGIIVPILFGMVVVIGLIGNALVVVVVACNRQMRNTTNILIINLAMADLLFITFCVPFTATDYALSQWPFGNMWCKVVQYLLHVCAYASVYTLVLMSLDRFLAVVVPVASMSIRTEKNTYMAIAVVWSVILVSCIPVYISHGKYEYPYAMEEHSACTFLPTETYNLMAFQISFFLTSYVIPLTLICVLYLFMLMRLWHGVNPGGHVSIESIRGKKRVTRLVIVVVIIFAVCWAPVQIVLVLKSVQQYEINPTNIVIQIVSQVLAYSNSCVNPILYAFLSENFRKAFRKLIACNAKRPANSRCINGERSETRCMITGTSKLTNNDIDII</t>
  </si>
  <si>
    <t>Scaffold_7780:10454478-10455656:+</t>
  </si>
  <si>
    <t>RNSVVAIKLLPSRCFGLFSTATTDSYLASSSSPSNLPSLASVSIMSYNNHYSNNVGHHYADPFAEVDADDITHFLFTSESVGEGHPDKMCDQISDAILDAHLKQDPNAKVACETVTKTGMILICGEITSRANVDYQKVVRDTVKKIGYDDSSKGFDYKTCNLLIAIEQQNPEIAAGVHVDRNEDDIGAGDQGLMFGYATDETEECMPLTVVLAHKLNQKLAELRRDGTFWWARPDSKSQVTCEYSFQHGACVPNRVHTIVISVQHSDEISLDELREEVLEKVINLVIPQKYLDKDTVIHINPCGPFVIGGPMGDAGLTGRKIIVDTYGGWGAHGGGAFSGKDFTKVDRSAAYAARWVAKSLVAAGVCRRCLVQISYAIGIAQPLSITIFSYGTSTKSPAELLDIVKRNFDLRPGRIVKDLNLRSPIYQKTSCYGHFGRPEFSWEIPKKLDY</t>
  </si>
  <si>
    <t>Scaffold_9089:15874565-15880833:+</t>
  </si>
  <si>
    <t>MVTFVWHFDVVQNEVAAALAEAGFPIFCWKGESEEDFWWSIDKCVNAENWQPNMILDDGGDTTHLMLKKYPAMFKMVKGIVEESVTGVHRLYQLSKAGKLTVPAMNVNDSVTKTKFDNLYSCRESIIDSLKRSTDVMFGGKQVVVCGYGEVGKGCCQALRGLGSVVYVTEIDPICALQACMDGFRVVKLSEVIRTADILITATGNKNVITREHMDKTKNGCIVCNMGHSNTEIDVNSLRTPDLTWEKVRSQVDHVIWPDGKRIILLAEGRLVNLSCSSIPSFVVSITAATQALALIELFNAPAGRYKSDVYLLPKKMDEYVASLHLPTFDAHLTELTDEQAKYMGLNKAGPFKPNYYRY</t>
  </si>
  <si>
    <t>Scaffold_1043:36863677-36866972:-</t>
  </si>
  <si>
    <t>MLSFADISLADLGRKAINLAENEMPGLMSLRQKYGPLKPLKGARIAGCLHMTVQTAVLIETLLELGAEVQWSSCNIFSTVDYAAAAIAKRGVPVYAWKGETDEEYIWCIEQTLIFPDGQPLNMILDDGGDLTNLVHEKHPELLAGIKGISEETTTGVHNLYRMAKNGTLKLPAINVNDSVTKSKFDNLYGCRESLIDGIKRATDVMIAGKVAVVCGFGDVGKGCAQSLKAFGARVVITEIDPINALQAAMEGYEVTTMEEAASRGQIFVTATGCKGIITGKHLAEMKNDAIVCNIGHFDYEVDVAWLEKNAVEKINIQPQVDRYRLPSGSHIIVLAEGRLVNLGCAHGHPSFVMSNSFTNQVLAQIELWTKPGQYSLGVHFLPKKLDEEVAALHLDHLGVKLTKLTKEQADYCGVSVEGPYKPEFYRY</t>
  </si>
  <si>
    <t>Scaffold_7780:8544133-8546264:+</t>
  </si>
  <si>
    <t>MKPNDAILADEKHKPMYDEMIQKFKVEYVAGGASQNTMRGVQWVIGRPGVCVYMGCIGNDKFGNILEKRARESGVNTRYMLYDSEPTGTCAVVVTGHERSLCANLAAANCFKISHVKKEENWNFVKNALYYYLTGFFLTVSPDTMLEVANHACDNNKTVCMNLSAPFLVEYFSEPMMQVMPYVDIIIGNETEAMTFAKKHDFGTEDIVEIAQKLTQLDKINKICNRMAVITQGAGPVVVAYDGKTTTYEVPTLSSNQIVDTNGAGDAFAGGKQTNSKR</t>
  </si>
  <si>
    <t>Scaffold_9089:26075927-26080320:-</t>
  </si>
  <si>
    <t>Gene ID</t>
  </si>
  <si>
    <t>Locus</t>
  </si>
  <si>
    <t>Name</t>
  </si>
  <si>
    <t>Abbreviation</t>
  </si>
  <si>
    <t>Ttu_005284-T1</t>
  </si>
  <si>
    <t>MGCCFSSDDDKTSQQDDITERTRLLGNVVSNTPARPVHNDDYGSRNQNSLPKKGDEQSALNRILHQTATSVIDVSALDSHNLEQHEYMDRARHYNHRLASANFKSVEIRPCLLADIPAPEKVLSADPVNQQDILLITTAVDKAARALMEVKVQHKEDLVVQFGIP</t>
  </si>
  <si>
    <t>Scaffold_1:247100408-247135160:+</t>
  </si>
  <si>
    <t>leucine-rich repeat-containing protein 51</t>
  </si>
  <si>
    <t>LRTOMT</t>
  </si>
  <si>
    <t>Ttu_005285-T1</t>
  </si>
  <si>
    <t>MKLEALEEIPRFQLLRRTLPGKVKTSALKFNNNQLSIWTGLAKVTESILLRPHMLSWLDLSFNRFRYISAELLEFKNLKILYLHGNQITKLSDVEKLKVLPVLYNLTLHGNPVEEQQYRWKVLTILPNLRKFDFSGITPEERKMLELLIKQEKPHRRMF</t>
  </si>
  <si>
    <t>Scaffold_1:247146423-247138164:-</t>
  </si>
  <si>
    <t>Ttu_005286-T1</t>
  </si>
  <si>
    <t>MLELGCDYELPQLSSLGDVNPHTTIQAWHQQQFLLNVWAGIVGDHLTRPVFLPPMPIRNIYKHFLEPTYCIAGGCLIPHLSSTVALVHFSLTAQRHLNRIYPDRCIGRGGMFGLVFKLP</t>
  </si>
  <si>
    <t>Scaffold_1:247170722-247171081:-</t>
  </si>
  <si>
    <t>hypothetical protein</t>
  </si>
  <si>
    <t>HP</t>
  </si>
  <si>
    <t>Ttu_005287-T1</t>
  </si>
  <si>
    <t>MMTEDTLLQISQLSEENNNLFSSLQINKDDIIKLNEKNEELTKELQKKTEELKFQQDEKLKLENEMTELKEKWNSTVRESCKLKITEREQIEKINELSISLGNLAEERVELESTLDNITEKLEKSVSFAGDATIDKLEQEQQTDFVFKLKKVFEKILHLEKHCDEILLENKALKEELLSTKEKHNTEKKELLEKYDLTTEKVNHLLSELEENRNVQNNLKNELEVKKSEIQSELILIEEHNAQKINFEKSIANYKGELEGTKSELDKVKLKADDLIHENATMAEEISKLKNIRNTLELELNGHTNDINKLKSVVNDLTMELENSETRKKNEIGQLQVTISENLNEIDRLNSELKNFKSKLNASEKKNCGLDLLQSTVAEDLKEINRLNSVIEDYKLELNKMENKSKSDKQKYESAISEHLKEIDRLNSIVQNSEAQLEIIKSENKNALEEMASKRNDHINEISRLSKIEENIKLQLKTEIKEKKINLEQLEVKTREHKQEVDRLNSEIENLKQVLEALKAEKESDLHKIDSERKQQLTEIERLNLLIENLNLELQAANLEKNNIKENLDSGLAHSNNEIEQLKSVIENMHSDLEIAKAEKSDAIQQINSKDNEIKVLLQDNIKVKEKCEEIENSFVAEKLQNVVFKLDNDEKAQFLKKIIEEKQKLETELKDVKSYHSKLCQELTCVHQLFQQLEKCLKEMNDVENVNVEEHISSSHPEIAKAVKTSTVARNYENTLEEEKKFEDKFAVNSDANHCELEMVALIEQMKNQVIKDKESLFCKFEFLQNERKNLLDINNSLKLKVTNLEEVISQKSKELNAIRESHAFCSKHIEELTKYPEKNLADYKMFSLKKIDALENKVLEKNNDIEKLQLEIKELKAQVSQTNSGQSSTNEELAIILGKYEKAKGIIYDLQKQIETERKESSRKFTEQIEKYKQYSETKRNNLSECQKLLQEEKKISSDLLNQLKAKEKKIKDLEELLKLESEKVASMKSSLEKKEHINQNSISRQLPSLTQSHPALNCIMDQCNTFKKPYSVKVSVSAPHIANDNLDDSLQLSDASHTYHDSFFDISQNESVFHDSGTLALLSSVNRLSDVDFVSQRPVPAGTGFQFSCQEEESYVFNRSYLADLKQGTCNTVDGLGRLSELQRRNTLCLPHLKTSYPVETQMCHLTGFSDDEFKKGSGYKENLHKTDSPGTKERRPLTPVQASADAKVKVKNGTTYQKPGPPTPGRSTTSKPPIAKTSKTPSSLKRLINKTKLRTKRNMAFNIGFSPKPKKPEGEQSDNRQETDSNWTSTKMLKVFRKQFQHKTALNSEVF</t>
  </si>
  <si>
    <t>Scaffold_1:247223154-247271770:+</t>
  </si>
  <si>
    <t>Ttu_005288-T1</t>
  </si>
  <si>
    <t>MADHDRHLADNLSTQTTPIDLSKLSDEERWRYEHQRLHEKHRGHEAMHAEMILILLVTLIIAQVVLVEWKKRFFKSYQMVTLVGMWIIPTLISVHNSWWRFIIIWLLFSVITLLVMRKAIQKPISGTTPRLVYKWFYLNYKISYALGIAGHFIMVITLLGVNVIFQVKPSVWMDIGLLLLFYGLYYGVLSRDFAEICTDKMASHIGYYTPSGIPMRTLEPNVCAVCGNEILVKNNEEAIVEKTYRLTCNHIFHEFCIRGWCIIGKKQTCPYCKEKVDLKRMFCNPWERPHVLYGQLLDWIRYLVVWQPVIIVGVQGINWVLGLE</t>
  </si>
  <si>
    <t xml:space="preserve">Scaffold_1:247292302-247307116:- </t>
  </si>
  <si>
    <t>RING finger protein 121</t>
  </si>
  <si>
    <t>RNF121</t>
  </si>
  <si>
    <t>Ttu_005289-T1</t>
  </si>
  <si>
    <t>MTMNHYILIVSFIATVGTINPKSNSLVSPYTPTWQSIDSRPLPTWYDEAKIGIFIHWGVFSVPSFGSEWFWNYWSSGKSKPYVNFMNKNYKPNFTYPEFGPMFTAEFYDPDFWADLFQASGAKYVVLTSKHHEGFTMWPSKYSWNWNAMDVGPKRDLLGDLAASIRNRTHLRFGVYHSLYEWYHPLYIQDKKNLFKTRFFVDGKTMPELLELVFRYKPEVIWSDGDWEASDTYWNSTGFLSWLYNDSPVRQTVVVNDRWGSGIPCKHGGYYTCSDRFNPGVLQKHKWENCMTIDKSSWGYRRDAPLKDYLSIEELIKVMIETISCGGNLLMNVGPTHDGRIAPIFEERLRQMGQWLKINGEAIYNSKPWLYQNDTVTKGVWYTSKPSDPGSPVYATVLQWPSNNILNLGSPIASDTTLVSMLGVKSPLKWKALGSKGIQIVFPALSYSQMPCEWAWVLRLERMKNQN</t>
  </si>
  <si>
    <t>Scaffold_1:247367898-247394572:-</t>
  </si>
  <si>
    <t>alpha-L-fucosidase</t>
  </si>
  <si>
    <t>FUCA</t>
  </si>
  <si>
    <t>Ttu_005290-T1</t>
  </si>
  <si>
    <t>METYLAVSCALVGLMPILYWLHSSARFYMKVALLYVIMAVSALLALPIAAFTPGDPRNINYSVFFLKRFMKVFNIHWEYKNFEYLKTEEPYVVVSNHQSALDIVGMLLTFPYIHRCAPVIKQELLYAGPFGIMAWLSGCVFVNRSNSTSAQKSVNDAIINLQEKQTKLWIFPEGTRNDSGTFLNFKKGAFHVAIQAQ</t>
  </si>
  <si>
    <t xml:space="preserve">Scaffold_1:247348629-247442207:- </t>
  </si>
  <si>
    <t>1-acyl-sn-glycerol-3-phosphate acyltransferase alpha</t>
  </si>
  <si>
    <t>AGPAT1</t>
  </si>
  <si>
    <t>Ttu_005291-T1</t>
  </si>
  <si>
    <t>MHVLGLLLLLTAALAAYGNPQPTKRYEPTWESIDSRPLPSWYDEAKFGIFIHWGVFSVPSFGSEWFWNRWQGNYTDYVNFMTKNFKPNFTYPDFAPMFTAEFFNPDFWADLLQASGAKYVVLTSKHHEGFTLWPSKFSWNWNAMDVGPKRDLVGDLANSIRSRTDLHFGLYHSLFEWFHPLYLQDSANKFQTRLFPESKTLPELYELVYKYRPEVIWSDGDAGPDTYWNSTGFLAWLYNDSPIKDTVVTNDRWGNGISCHHGGYYTCNDRYNPGSLQNHKWENCMTIDKKSWGFRREAILQDFLSIHDLLQTLAETVSCGGNLLMNVGPTHDGRIAPIFEERLRQMGQWLKINGEAIYNSKPWLYQNDTVTKGVWYTSKPSEENSPVYAIVLQWPDNYSLYLDDPIASDSTQMYLLGNKEPLKWKAIGKKGIQVIFPLLSADQMSSQWAWVLKMNNLKNKK</t>
  </si>
  <si>
    <t>Scaffold_1:247491455-247503233:-</t>
  </si>
  <si>
    <t>alpha-L-fucosidase-like</t>
  </si>
  <si>
    <t>Ttu_005292-T1</t>
  </si>
  <si>
    <t>MYQKELFCFLLLATVFSNNCVARYLPNWQSVDSRPLPKWYDEAKFGIFIHWGVFSVPSFRSEWFWNNWEQGSKPVVDFMEKNFKPNFTYAEFGPMFTAEFFNPEFWADLLQDSGAKYVVLTSKHHEGFTLWPSKYSWNWNSVDVGPNRDLVGDLATAIRDRTKLHFGLYYSLMDWYHPLYLQDKANNWTTRYFPPIKTIPELKELIYSYKPEVIWSDGDWEPPDTYWNSTAFLSWLYNDSPVKDTVVVNDRWGSNIPCHHGGYYTCTDKFNPGTLQKHKWENCMTIDGSSWGYRREATLSDYLTIQQLILTLAETVSCGGNLLMNIGPRHDGGIDPIFEERLRQMGQWLSINGEAIYSSKPWLYQNDTITKGVWYTSKPNEEGSPVYAMFFQWPQNFSLILGAPVSTSATKISFLGVKQTVRWKAKGPKGIQMQLPILPPNANTWAWVLKLENLANK</t>
  </si>
  <si>
    <t>Scaffold_1:247507468-247521099:-</t>
  </si>
  <si>
    <t>Ttu_005295-T1</t>
  </si>
  <si>
    <t>MNIHWWTAKRALAGAIIVAASSLLFLSNQGILTQNLSPLFSLPSGKGYLQMNNTLQDFNSTLDSQTKAAFLIDSPGCRIPNFWLLDPSIRAFVRRSRPLDCSDVPPLTYTDGTDIIIDEKVLEKELPSVAKCSLWPILRENDKTLLKNISRIDFSRRISFPEESEQIHIRCFDIKNRQVYENFHWTFRAKLKSSLAMVSTPLPSSLPLNVLLLGIDSTSRLNKERQLQRTVKYLKQLNDQVELLGYTKVGDNTFPNIVPLLSGIFVEDNRCFYRRDSFDDCPLIFQNFSTQGYVTMLAEDRPRIAIFNFAKPGFKRPPTDHYLRPLMLSVESSTSSQVRLTTRECIGPRSETGLVLDYTADFLSTYSSKPSFTLTFITGRSHGDLNNLGSVDEDYLTFFHRLVDRHILNNTVVFFFSDHGLRFGRFRQSLLGKVEDRLPFMHILLPPWFSSRHPDLMKNLRQNAATITTPFDIHATIADILHLSKEKSASAATHRNPYGISLFNSVPANRTCKDASVPPMWCACRIVPHRLSPDDDTVRQAGKAIIRHVNQLLTPHLDLCWRLVLDRVEDAFLLLDEKGNEVTDDLLVTVRVAPGGGLFEAVVRVKFHSNQKPRVLGDDLSRINTYGSQSHCIDIVRFKKYCFCKDMLPRR</t>
  </si>
  <si>
    <t>Scaffold_1:247547306-247583139:+</t>
  </si>
  <si>
    <t>Ttu_005296-T1</t>
  </si>
  <si>
    <t>MAEHFREYFSSPRPPPSSSHLATKNFITNELRSYGLEVHLQPFNTSFQGAQMKGTNVIGVLKGKFWNSTYDRILIIAAHYDTEENQIGVDDNGSGVVAVLEVARLLTIITAADNNCELQYSVMFVAFDCGIHDFDRDPSELKGSSYFIADWLEPILLWHTTPSFIGAFILDSVLVWNNTMGSQVLPDGFQRMFPSQWHQMQQSGFRGDFLAMVNRGVPDDCLTTLLLHCWPQESQENISLFNLNLDLDAIPVPPVALEFLKQDHVEFWNAEVGEENAPLSAVLLTDTGAWRSGRGRECNHHCDSLDQVTDETLAFLSLIIRSLVNLITESHCIETSQSKLLFLLHLKNVN</t>
  </si>
  <si>
    <t>Scaffold_1:247589093-247599632:-</t>
  </si>
  <si>
    <t>Ttu_005304-T1</t>
  </si>
  <si>
    <t>MDLVGTKQPRTIFPQGFSKIISFFCLHWIENQSLAVNNFYQLLNPGGDCLLIFFASSPMFDVYERYFCFILTDLRRSVDPFFQRMPKHLQEKYMEAYFNDIISNPENLLNGKIAPPYKLIMAFAKKPS</t>
  </si>
  <si>
    <t>Scaffold_1:247764585-247770793:+</t>
  </si>
  <si>
    <t>juvenile hormone acid methyltransferase</t>
  </si>
  <si>
    <t>Ttu_005300-T1</t>
  </si>
  <si>
    <t>Scaffold_1:247811507-247815756:+</t>
  </si>
  <si>
    <t>Ttu_005306-T1</t>
  </si>
  <si>
    <t>MNNALLYLSHNAMQKRDAIRVLHKYAPKMTWSDNDVIMDAGCGSGDVTHNILLPHCPTFDKIIAVDKSSEMISFAIKNFTHEKISYTVVDLNDTKLLKSLFPQRFTKIFSSYCLHWIDTQSLVVNNFHTLLKPGGYCLLAFLARFPVFDVIERQAKKKRWARYLMDYQKVSPAHQKSTEPEKEFRQTLEECGFNVIDCVAPEFTFIHETHDSFKNSMQAVSPFISQMPTDLHEEYMLDCLKEMTDILKQTYNETSTLSLRYKLMIAFAQKPF</t>
  </si>
  <si>
    <t>Scaffold_1:247872105-247880786:+</t>
  </si>
  <si>
    <t>Ttu_005309-T1</t>
  </si>
  <si>
    <t>MNNAPLYASSNAFQKRDAIIILRQYTTSMIWSDDDVIMDAGCGSGDVTRNILLPHCPEFAEIVGVDQSAEMISFARDNFTHEKISYSIMDLVTTKQPRNLFPQGFSKIFSFYCLHWIKNQSHALNNLYQLLNPGGCCLLVFLARNPIFDMYERQAKNKRWARYMMDVQKFIPVHQKSTEPEEDFRQTLEECGFNVIDCVAPEFTFAFENLNYLKNAIRAVNPFIARMPTDLQEDYLLDCLQELKRMQTPTLNGKMMARYNLMIAFAEKPF</t>
  </si>
  <si>
    <t>Scaffold_1:247938664-247940693:+</t>
  </si>
  <si>
    <t>Ttu_005311-T1</t>
  </si>
  <si>
    <t>DDVLPPPHPPVARCCSPVGGPTVTSLTFRYRCCSLSSLRPQSLATHWAHKTLNFLEVSPAAAMSSDSRQMTVLLFTAIISTFVANLHAQDAPVTESSPMSHSGTFMRSLWKTYDDQSLVENLKTAPVQFAIIHEDPSTLRIDFNSSVVKDPSMSRNFTPEAFGMMFLGDKDRYVAFEVEKSDKSEVNFYDGFHKKLMPKEELKVSYKQLISDSEFWNGTVQIPVTYLPFGLSKMAVYCNFTEQPGDKKKVLSLQGKKTDMAETVPDLQKPEYFQDVNLKNQMADLDFTKKSKLWEDALQSHDSSSSAGNETDSTSDHQAHTGNGNNTATLTTPLFTLVSVSALMLTLHP</t>
  </si>
  <si>
    <t>Scaffold_1:248001664-248040933:+</t>
  </si>
  <si>
    <t>UPF0462 protein C4orf33 homolog</t>
  </si>
  <si>
    <t>C4orf33</t>
  </si>
  <si>
    <t>Ttu_005313-T1</t>
  </si>
  <si>
    <t>MDSAISKSLRQVAQELELETFLKLLPLVGLENMLVNNGRFTVFAPTDDAFASLKNETMEDLIDNPAALQDILMGHLVTGKYTSSNLIDKQALPTLHMMRRLRVKLYRKRTMIENALLLKTDKEARNGVIHVIDDVIFPPQNTIGQYIKKASNYTTLSNYLNITTTNLLEALDTGRGPFTLFAPDNYAFTLLPPGHMARLMEDSKLLTKVLNDHVLDDIIFTKGLLPKSSYQMRTRNGRHLSIREDDGSWTVGIASIKQPDIVCRNGVIHRVNRLIQFN</t>
  </si>
  <si>
    <t>Scaffold_1:248054441-248069084 :-</t>
  </si>
  <si>
    <t>periostin</t>
  </si>
  <si>
    <t>POSTN</t>
  </si>
  <si>
    <t>Ttu_005315-T1</t>
  </si>
  <si>
    <t>MACPHRVAKLFALVLLLLLLLVSVSADGRRRYSRRRYVRNHRQPWWGKRAREQGPNVCAVERVQGTARRFIRPWTGGSLCGSPTVIRFECCEGFAMLNSEPGCSLVKPLENLIESAKSSGATALAHGMKVSGLGKAMSSEGPYTLFAPVNQAFLNASEELIYMLSRKTALQVTV</t>
  </si>
  <si>
    <t>Scaffold_1:248093192-248131099:-</t>
  </si>
  <si>
    <t>Ttu_005320-T1</t>
  </si>
  <si>
    <t>MLANEIECFRKTNSEVKGSIMNCESIVCSPVFESQSKPPVAPKDVSFAARNTSTSASRYYLNGSNYCGYPSRMKESGDSSPTMHDECFRSINHAECSLLNMEAYLMKRQLCDVILVAATRRIPAHRLVLSAACDYFAAMFTNDVREATQEEIVMKDVDPDALWALVHYCYTGRHGFKPTERRRG</t>
  </si>
  <si>
    <t xml:space="preserve">Scaffold_1:248336427-248491768:- </t>
  </si>
  <si>
    <t>kelch-like protein 5</t>
  </si>
  <si>
    <t>KLHL5</t>
  </si>
  <si>
    <t>Ttu_005321-T1</t>
  </si>
  <si>
    <t>MGRIKMVTSLVKTRRDKTTGEQIAYSEVAGRNNAAIVEYCRTSMAALSGSTAGLLGLTGLSGFVFYFITAFILWVMIQVKAGRLWKKYFVNRQALLTNGLFGGIFTYILFWTIYGMVHVY</t>
  </si>
  <si>
    <t>Scaffold_1:248497502-248500778:+</t>
  </si>
  <si>
    <t>ER membrane protein complex subunit</t>
  </si>
  <si>
    <t>EMC</t>
  </si>
  <si>
    <t>Ttu_005324-T1</t>
  </si>
  <si>
    <t>MRCSWLTLGVIVVLAGLGDCRRKKIPGWHIRMAQRQGPNTCAVEEVPETNKKYYTECKYWMHRKICGRKTIIRYECCEGYERVNGEHGCIGVKALKDVVETARDLGATNFVQYLEQSGLDIQLRKAGAFTVFAPTNIAFETLTRDQREQLARSYNNPKSPILLYHVANKRVHSKDFHTDMMVDTMFPGRQVRVNKYSNNMMTVNCAPVMRKDQEATNGVVHLIDNVLEPQAPRSVADTISGDGRFQELARFIQDTGLTSQLRNAGSYTILVPSDEEFQKISSTKRQRLRTDPEARKAITSNHIIPHTVCMPAVVDEHKLTTLDGNKLTFLCNESGVYVDGSRLTGETIIGSNGIVLMISDVIVPDRAKFFTELAENYEVQTFFDLVRRTGLESMMMSGQNEFTIFAPSDEAFKELSQDEQERLRRDVQSTRDLLRFHIAHGKYTQDQMTDNQKIPTLDGRNSLRLRVYRKGFGVETAMFKDADVDCMNGVMHVVDKVLTPPTNDMIDLLQSDGNFSIMVEALQKMRNIDPYLLNSTEFQSGSLTLFAPSDEAFRKLGRSTLRKVMTNSTYLTKILKNHIVENMISSGSFKTKLHYNVRTKENVVEVHKRSHGIHVGNAMVMKPDIVTREGIMHMVDHVILPVDMEEHETFYHG</t>
  </si>
  <si>
    <t>Scaffold_1:248627468-248736530:+</t>
  </si>
  <si>
    <t>transforming growth factor-beta-induced protein ig-h3</t>
  </si>
  <si>
    <t>TGFBI</t>
  </si>
  <si>
    <t>Ttu_005325-T1</t>
  </si>
  <si>
    <t>MMAQKKKSVLNLELSEEQRQDIREAFDLFDTDGTGTIDVKELKVAMRALGFEPKKEEIKKMVLEVDKEGKGKISFDDFLKLMSAKMTEKDTNEEILKAFRLFDDDETGKISFNLKRVALELGENLTDEELQEMIDEADRDGDGEVNQDDFLRIMKKTSLY</t>
  </si>
  <si>
    <t xml:space="preserve">Scaffold_1:248740347-248762377:- </t>
  </si>
  <si>
    <t>centrin</t>
  </si>
  <si>
    <t>CETN</t>
  </si>
  <si>
    <t>Ttu_005326-T1</t>
  </si>
  <si>
    <t>MAKVKAPVKRHRSRFPPITEVKLPPIAQYIEDELKWTESDLAVLTEEFQVADQIPLEKKTLSLISQKRAKKIWLRSQPFRLPKLNKRENDQVSCSIKHNSCLDLLKEGFPRAFTELFDLLKEHVRVQEALGPTSPLYYEPPLETDQEKVNQLYKFLSKAEEADRKRTWIKAYQAKKKIALYFRQAGEDWLAKHFFFSALQTALRIRSDGGRRLAEANGFVGLVFEKEGYLDKACEHFWIMNNMTEKNKDWLNMHYKPMHAESCLYIARIYTTMAELKQEKGELNNALQLYLKALKMTKKAKARFVMIKVYFKLGHMYKSKNDLKKAMLFFRKLIKICKEVGEFRALCDTYEAMADIHTSRNELEKGKDYLRKFAYNAERHNLSEELIKASFLIGKAMSVTQTSYEVAWQNFLKSFFVAQRLGNRIMGDQIRINCAVAYAHHATKMFTGLITSKARHEFLTLLSWKVYPSPSESHAFMQKTSRTFPISPSLSSSK</t>
  </si>
  <si>
    <t>Scaffold_1:248764320-248792120:+</t>
  </si>
  <si>
    <t>tetratricopeptide repeat protein</t>
  </si>
  <si>
    <t>TPR</t>
  </si>
  <si>
    <t>Rim_021586-T1</t>
  </si>
  <si>
    <t>DFKDSRLFHGIDIDVYAYLTTVPIASNFHSTCLSSKNFKEYKMDKEIHALSIHKDGQTVYIDTFETLGYPFYGLSWHPEKNPFEWQQTSNSPHSYESIRVAQYFANFFVQEARNNDHTFDDKSKDSRSFIYTYRTYQLQDPNAPFTELYLFKNTSNGR</t>
  </si>
  <si>
    <t>10x_305:1993379-1995895:+</t>
  </si>
  <si>
    <t>gamma-glutamyl hydrolase</t>
  </si>
  <si>
    <t>GGH</t>
  </si>
  <si>
    <t>Rim_021587-T1</t>
  </si>
  <si>
    <t>MATTVVKTKKDKSTGEQIAYSEAAGRNNAAIVEYCRTSMAALSGSTAGLLGLTGLSGFVFYFITAFVLWLMILMKAGYHWKKYMIKRRALLTNGLFGGLFTYVLCWTFLYGMVHVY</t>
  </si>
  <si>
    <t>10x_305:2004453-2007895:+</t>
  </si>
  <si>
    <t xml:space="preserve">ER membrane protein complex </t>
  </si>
  <si>
    <t>Rim_021588-T1</t>
  </si>
  <si>
    <t>MNCLLWIVVLLSLYAGSEARRKKLPPWHIKMAQMQGPNTCAVEEVPDIGKQYWTECKYWMHRNICGRKTIIRYECCEGFERVHGEQGCTGVKPLKDVLQTAEDLGATIFVQYIREAGLDNQLRQSGAVTLFAPINSAFETITREQRDMLAKSFNNPKSPILLYHMANKRVYSKDFHTDLLVDSRHPRHQIRLNKYSSGMMTANCVPVMRKDQEASNGYVHLIENVLTPQAPKDLYQTLEGDGRFEELSRMIKDTGVSNQLQQHNGFFTIFAPSDEEFTNIPRSKRQQIKNDMAGQTVLSQNHIIPHTICLSAITDEHKMTTLNGNKLTLVCNETGLYVDGSKIMDESITGTNGVVHLIGSIINHDRVKTVWELANHYNLEVFSHLAKRTGLEAQLENYGDVTLFAFTDDAFKALKQEEQDDILNNMQRARELLRFHITPGKLLRNDITDDQRVRSLDGQNSLRMRIYRKGCGVENAMMTHTDIEGINGVIHVVDRVLTPPSRNVLETLQRDGNFSIISEAIQKVQNVDPTILNITRLNSGSVTFFAPSNAAFTKLGNERLREVMGNTTYLTKVVKNHIVENMISSGSFRSQLHYKVKTEENVLEVQKHSHHKIKIGKGVVMKPDIVTKDGIVHTVDTVLLPEEERREIRFHG</t>
  </si>
  <si>
    <t>10x_305:2023952-2036580:+</t>
  </si>
  <si>
    <t>Rim_021589-T1</t>
  </si>
  <si>
    <t>MTQKKKQGINLELSEEQKQDIREAFDLFDTDGTGTIDVKELKVAMRALGFEPKKEEIKKMVQEVDKDGKGRISFDDFLQLMATKMTEKDTNEEILKAFRLFDSDDTGKISFKNLKKVAEELGENLTDEELQEMIDEADRDGDGEINQEDFLRIMKKTSLY</t>
  </si>
  <si>
    <t>10x_305:2039202-2043399:-</t>
  </si>
  <si>
    <t>Rim_021590-T1</t>
  </si>
  <si>
    <t>MTKKQESLTYLPSVHKKSIPSRRRSMSADKESLDYDSILDQMHLTKSDLALLDTRQPFPEIGTKSAFAIKRSPRRKELFTGISPFLRFPIPVEKLNKKEVDKRTCIPKHNVCIELLKNGFPQAFTDMFNVFAEFKEHVKRNKPQNNDENGTSDIHKGEMEKSKLEYLAKYLHRAEDAERQGQWIQVYQAKKNLANYFRETGDDWLAQHFYHDCLQVANKIDSDDGRRLAEANGYMGIFYETKGNLDKALEHFQIMHQMTENTDWLNTNYKSMHVEASNYVAKIYSIMADNNLKQGEMGKALELYLSALEMTSKANDKMMMIKVYKKLGHMYKTKNELEESLNYFQQLEKICKEVGEFQSLCDTYEAIAQVYTCLDQQDQAKYYLKKFAYTAERHNLGEALIKASFLLGKIMSVNQRNYDAAWTNFIKSFMVSQKLGHIKLGDKVRVHSGVALSHSLWSQYTKLVKSDYSDDLYSLVEWKLFPIPIRLKPQKPRRLSLRGSSQVN</t>
  </si>
  <si>
    <t>10x_305:2047563-2052110:+</t>
  </si>
  <si>
    <t>Rim_021591-T1</t>
  </si>
  <si>
    <t>MSLSVKSYLVRNSGKTEVRRFILDEFEAKKGSLSSVWEKLNKLYAENLQEKGFALFWKDDDEDDIIMTVDEELITAIKSLKTDVLKIYVQKPKTSKKFSKQQDASDAHPGITCDGCEGGVSGMRYKCLQCPDYDLCGKCEHKSLHPEHVMIRIPLSSARNFGGAHPFFPFWMNPAFHRGRHGGCGWRRGHKFHHQKETSPQNSGQQQQQQQQQQQHTFNPADFLERVWRQLGNFVPQAGTTRSPQASDSTQEEQTFKPEDYLQSVGESVAAMLDPLGIDVLVDIEHNGERHTCSEPKNETSESKQPSSPPKSESKVPTSSSEEKMEMEQPASVESDGVAAREISPSTEGTDSNAESIKSNIQKSSAADYITNLSKALNSFAVGRSDPPSNEQTMSVDRDSPNILDTNEWTYINYQEKEQDANVTPQHTEPKKIAEEPSASATPSHPDPVIASAVDQMLSMGYDNEGNWLAVLLELNNGNIDQTLDMIVGLQQNQSSMMELVIKLMEKSNGDLTQLVANIEAIKNHL</t>
  </si>
  <si>
    <t>10x_305:2054394-2058074:-</t>
  </si>
  <si>
    <t>sequestosome-1</t>
  </si>
  <si>
    <t>SQSTM1</t>
  </si>
  <si>
    <t>Rim_021592-T1</t>
  </si>
  <si>
    <t>MADMNDEGSSAKSFTDLQLDDWILKQLKSVGVTKPTPIQCQCIPPILAGDDCVGCAKTGSGKTFAFALPIVQQFRKDPYGIYALVLTPTRELAFQIADQFNVLGKPINLKVAVIVGGMDMMIQGLELNKQPHIVVSTPGRLSDHLQSCNTFSLKKIKFLVLDEADRLLEGAFNEQLQVIFQALPEQRQTLLFSATISDVLEEMKTIGKRKVFFWKSPSAVATVEQLDQRYVLVPKDVKDGYLVQIILQHREEHKNTSIVVFTKTCKSCQIMAMMLKELGFECVALHSMLSQRERLLAFNRFKSNIVKILLATDVASRGLDIPQVDLIMNHTIPLNPKDYIHRVGRTARAGRGGMAITLVTQHDVHLVHAIEDEINTKLTEFKVDDKEVLKLLTQVAVAKRESEIRLDEADFEERRTINKRKQWILEGKNPDKEMKKYKKKKSRLK</t>
  </si>
  <si>
    <t>10x_305:2092695-2099600:+</t>
  </si>
  <si>
    <t>ATP-dependent RNA helicase DDX49</t>
  </si>
  <si>
    <t>DDX49</t>
  </si>
  <si>
    <t>Rim_021593-T1</t>
  </si>
  <si>
    <t>MVSQEDRLPPPLGDRKKKESAKKKKATKKGVKGRKETETSGGDAVGTTTAAPHAASPPTLAARALRNVIGAVRQLGKRQHNRKRASNCEKNWLKGMIITQRDLGCHMFLKVHFLDSHLDYWVRQVFENILKVQLISSVMKRTVRDAMLYCFCPNSSLSVGLVRLELKQMDYHDGVAAHGA</t>
  </si>
  <si>
    <t>10x_305:2170026-2177533:+</t>
  </si>
  <si>
    <t>Rim_021598-T1</t>
  </si>
  <si>
    <t>MVTQDATSAAAMQQPPQHRSDENIYENVARPVGELSSPDEPPPPPQPPYAPQEPRLRLERDRERRSIRKLTKDSGYETSQYAESDYANLDWDSEQASEAAASDRSPTSKSTRSPSSDWSGLASDTDASNYHHPWRNNALSPQQNPYNNYWNNNNNNNNNNNSNKPQHHHRSKSSHRISSSSSKHSGDPWEYCPWSSRSRLYSNGEEKPTSPPSYNSLSYAYSHHRKSSSSGNAGGGDPISRDQQQRPLGRYSSTDSLTSGSSSVFSYPLTSVSSAKSTPSLSRDAELDQRRLPAPMTGPCSPSTISSSRSTPNLEHEAGDAIMTRRFRKPSVYEALNNKSGLDFSPLVQGHPYWEDHESREDYEAQVRVAASNTYQAQHLRQTSSQSSGSEWTSSSSYSQSQHSRQVSSQSSLSEEDYRIQSIKEEFLHRTNHSHDYYTSPVRYGGKEDSANLHHYPSHHKYYSSDNLISSYADDKGDLSLRKMPHFIWAKSQPDLKGIEGRLSNNSNPPPPPVRDASSLKYSSRFVSGHEKYPSWPITNQFSDDLEYADDAEKMEKNFYNRSKKYSPSFTQYLKPVAENPCDKKRVQATVPPPVYASGKAAHHRSANDAYDYEDYYGDHGHYYLADYPGTTEREVPLPPERDASLGGVEERLSSGDDKQQQQQQHTYSPSKSSGEGSPCYCANGRLPVGSSEKTSPHGRHGTEHTSADEETERGSAKVMASSSDTGTPLMDSLRREIPQQQQQQWATEDGPSGGSPPTGRESVTSSNSSQETLKWHGSTSDVSVVSERTRAGYSVESIVHSARVQPPQRHHSMSVLYYSNDQHNNNSKGASNYAELNYNKLNSEQESCFLSKSAVNNNNNNNNNNNNNNNNNSENSATNNLNGNSETKDLNVPPRSQQHNKVQKNNNNNNWAEQVQKNNYLNSSLRRPVVVSDERRTSESFAREEFRPLPTPEYAKPLSVAKRVQDLERQARSNAGNTLLRTRGGKEDGTSPAFPKGKVEKNNAKPGAGPTSDASESSPDKALYLDPEKKHRVSDPELKAIQKQALLSFFERQTAINNNNNNNNSNSYGQQPTSSETMLARRPHSLPRDCLQEFKQHAQMYSNELSNARKCSSSRLDRVPEGSGQEAPARPNRFQRPQRLDLPLPTHDYHSLHPNESPVSPQKSPFSTGSLRHQGPRASDLVSRVAIYYNTYTQTLPWPDDDSRSSRLSPADNSPSDSPSRSPLSLRERHVAATTNGTYNPRKSVALQTDCSLPVNSPKGSLCAIGREGKPNDDHDDHQQGQQTKRTSSSVSNADNEQEKTSKNSISNHFVHRLSSPSVKTQNSDHFCANNNGNSHNNNSTTTTTTGSSNNNKNAKNGFKPVCVSPTPPERPPKRPHLRSSPPPATRSPSPPPLLPRAHSKPPPPQPPPPPPPSIADENTLEDAELRRIEDSARELRRLNDVGTTLAETLRNLPPPSRSPSPELPLPPPPPPPRPDDVEATVSDEPLPPPPTLTEVRQMATSPPPIYHKNSYMSYRNGRHLGRHGFDGNYSKKSLVNNNSNNNNNNNNNAVKTNTPEKQNMESVATSLTPNAWERWHNIGRTGATVVFTSQDIKQSGALKSLSNGGSRIRNSSSGSSAVTNGNESSVSELNSSESKQIKLGSDESVQKFTEPASYAPAYKPFSSFSQPRDTVAQKFLTVSRNKDEMFSTYTAKPLQRRSIRNGWWASLESLAPPPHQSKSANIPNAASWPPNRRVSVDHSGLGDQHVVKLSDCETQTSATETSNTPPRITSDSSSILTCEERQSIAKSLFKDHRKNSSTQTALEQLSHVEVMTQTTPSIVKNGRFKRKEEIECEQLTKDLASQLPEEDRALQAILFPTSQLKTTADYLEGLFEMDSSRSTPTKKRTSSIGVGDKQEGSLSDEIKRSPEAAPLPADSAYFTTSESKAKFLTRYSKDVNKPLVLDAKDTAELGKKKEELINSISRKLEILRSEQLAIQEEIQGNQELGIAVTARVEGSAKPNELDKYKQHIEETEKITSLLLSLSGRLARAENALMNSCENVNQEERKTLEAKRDKLFDQHEEAKKLKENIDRRSQRVSEFLSKYLTPEEYADYDHFIKMKSKLLIDSREIDEKIKLGEEQMLSLKESLAKKPYQ</t>
  </si>
  <si>
    <t>10x_305:2446978-2559320:+</t>
  </si>
  <si>
    <t>protein Shroom</t>
  </si>
  <si>
    <t>Shrm</t>
  </si>
  <si>
    <t>Rim_021600-T1</t>
  </si>
  <si>
    <t>MEYLFIIVLIQCATCLVLGRSKDPPMWWERRAKEQGSNVCAVEKVDGTNRRFFTPWTGGSVCSLPTVIRFECCEGFDMLDETTGCPLVKPLLNIVESVKGNGVTALGHAIRESGLTKSLATDGPFTLFAPVNHAFLNASEELIYSLNRKTALQGAAPSLLMYHLAQSRIIFNDLENEMLVPTLYYRQPIRINKFESGLVTVNCIPLVSINLEASNGVIHTVESILNAPSQNTIADHIVRDPLMSRLATVLVKSKMTSLLREKGPFTLFAPTDEAFGHLPQEELEAIMNDNDALIAFIKYHVVEGVWCTASVTDKSKLKTREGGRLLVSCNATHKFVNEAVILQSDLSVSNGFIHVIDQILVPQKAKSLKQIAEELELNTLLSLMQLSALENVLINNGKFTIIGPSDSAFEALSNETIQELLGDAGMLQDVLMAHLVPSIYHTQNLIDHQALPTLKLEHRLRVKITRNRVTIGGSHIESANNEGRNGIIHVIDDVLLPPKLTIAQYLMRSNFSSTFLLAMNATSPPLLDVLATGKGPFTVFVPDDYGFSLLPPGHLIRMLQEPSISNNIMNDHVVEDFITTDSLIPRVYYSHRTRGQRSLLLHDEDGYVTIGIARIKEANIMCTNGVVHRIDRLLQLE</t>
  </si>
  <si>
    <t>10x_305:2635607-2657952:+</t>
  </si>
  <si>
    <t>Periostin</t>
  </si>
  <si>
    <t>Rim_021601-T1</t>
  </si>
  <si>
    <t>Rim_021602-T1</t>
  </si>
  <si>
    <t>MDKKYRPTGKWIRSACILIDPSPCEEKDSFWLQISLTFGKDSNSSLSWPLQQGLDEKNAVEQVGVSGFTPTRTAVRGEEVMGPFLGRCWRTGLWFRFRLTLSIVCLATTCVILYTGTLLHHNTKSAWASIWHPSPLLTLPIANVDWETSPYLVDTPACRLPSLPPFSPSIQEFVRFHRPQNCSDVPRITFTEGPYIRVNPQEVSQWRHGLTTACFATDIVRGENDSALVPRPFSVLSTRQPFLMTTDFARVHCLDPDNRTVYEEFHFNIQNVAPLPLNTAGPRPISILILGVDSTSRLNMLRQMRRTYAFLKSLPGHVLMLGYNKLGENTFPNVVPLLSGRLLKEQPCFNKKEFFDECPLIWKDFRERGYATLYAEDRPRIATFNFEKPGFRRPPTHYYLRPLTLGVESSLIAKARLATVECIGRRTETQMVLDYTLDFVEKHSAAGRPFFAYSFVTGRSHGDINNIGTVDHEYEAFFRTLNSRGLLDNTLVIFFSDHGIRYGAFRKTNYGRHEARLPLMSIILPKSLMEENPEALRHLHTNARRLTVPTDIHATLRELGSIPMISYDNRVKPRKSYSLLSMDVPIDRTCEDAGIAPLWCACRITERVLPQGSFEGNLSGRVLVQHINKVLARKHPRLCAPLQLQQVLSAIVMSNDDGHDKDAQVLVTASVVPSGAIFEAVVSLQRDPHGRVKKARLLDGISRINLYGRQSHCIRSANLKNFCYCYDQ</t>
  </si>
  <si>
    <t>10x_305:2698985-2721600:-</t>
  </si>
  <si>
    <t>Rim_021603-T1</t>
  </si>
  <si>
    <t>MAGGGRRWHLLPALLLLLLPESAVRHSVAVRYEPTWDSLDARPLPSWYDEAKLGIFIHWGLFSVPSFGSEWFWSNWETGNNATVEFMKKNFKPNFTYPDFGPMFTAEMYDPNQWADLLKASGAKYVVLTSKHHEGYTLWPSKYSWNWNAKAVGPNRDLVGELAIAVRNRTDLQFGLYHSLFEWFHPLYLQDKANGFKTRAFVTAKAMPELFEIVDTYRPSIIWSDGDWEPTDSYWNSTGFLAWLYNDSPVKDIVVTNDRWGSGTACKHGGYYTCSDRYNPGVLQAHKWENCMTIDSGSWGFRRNVHLADYLTINDLITTLASTISCGGNVLMNVGPTHDGRIIPIYEERLRQLGEWLSVTGEAVYSSKPWVHQNDTVTKNIWYTSKSSADGSVVVYAFVLQWPANNVLTLGAVKSSPETKVTMLGLQAPFKWDQEPAGLRVAFPPLSPIQLPCQWSWVLKLENIGGADVPEVVGLKR</t>
  </si>
  <si>
    <t>10x_305:2722163-2734051:-</t>
  </si>
  <si>
    <t>Rim_021604-T1</t>
  </si>
  <si>
    <t>MAEHSFEKLEKEKDSAPTPTVDLSKLSEEERWKIEHQRMHERHRGHDGMHIIMIIIFFFTLFIAQFAVIEWKKRHYRSYQTVSLIGMWIIPTVISFHNGWWRFIIIWFLYTILTGLIMRKGWKKPIQGTTPRLVYKWFLLVHKLTYALGIFGHLVMVFTLFGFHQIFQAKANVCMDLGLITLFYGLYYGVLSRDVAEICTDKMAAHIGYYTPTGIPLRQLEANVCAVCGNKILVSNEEEGLIENTYKLSCNHTFHEFCIRGWCIVGKKQTCPYCKEKVDLKQMFCNPWERPHVFYGQLLDWIRYLVVWQPLILTTVQGINWALGLE</t>
  </si>
  <si>
    <t>10x_305:2741806-2755924:+</t>
  </si>
  <si>
    <t>Rim_021605-T1</t>
  </si>
  <si>
    <t>MADPRRIPITTVGPLKKDKKPKENAPTLRFNLVLLESNDKTCPEFNYSDLLKSARSKKESKTARAEGEGRASDVGERPHASGDDPFGDDQEDEKLKALARKFEEKYGPALGKKHRKKLGRIEDYIDLGMGYDENDPFIDNTDAYDELVPSTLTTQLGGFYINLGKLNFKEVHSDSSDEEILDTEVKKRRRKGKEKDHEKEGKRKKKLNKDGDAPKKRGRKHHEKPECM</t>
  </si>
  <si>
    <t>10x_305:2762606-2783636:+</t>
  </si>
  <si>
    <t>ubinuclein</t>
  </si>
  <si>
    <t>UBN1</t>
  </si>
  <si>
    <t>Rim_021606-T1</t>
  </si>
  <si>
    <t>TNAVNVSDWKAGNSTIVDVIESVINASRDHDSNECGMTGSSDSEIAMGLTAETDDVRKLPEGLPSELEAMIHLIKETALKSEEGKCKFFSPEVNNMLLNIELKSRELQCSQRTAVYAHLANHLPCTKETLLKRAKKLRLDQEDGKLKFLLQKLQEAINAAMPACQKKYAALLAAANARNAKAASTVGSENGDFVEKDHKTEKNNLPRRKFHWTDQLRTLICDVVSIKMKCFEVSKLRSQSAEEYLQLFLEKDVKPLWPQGWMHTRTLLKESSAAHAYLTCKPRKNIGGTTKKTISLPIPAEVTLTKQVINLNGLAQPIPSASSTTIIADSISNIRTNKSPSYSSSLLTVENSVVTTTGSITSVSSNSAVTVISMPSSTVLVPTTTIATATTTVVATTSSPATTTTTTVSTPLVTPSVITRTVLPSNDSVLSTSAINVVPVSSIKDDNDDGGGVGGGGSNVNNTKNINSTAVGSLNVITQVKSEPSIIVPAVCNGHPVVVTETSKSIVTTQSSIKHDVTYLSASKLQETSSPVNRKLSADNSTLPRLNNSLDLITVTSLLKQSNATSPSNNDLLGVGRVFPLFDYAEPVQTKPTETISSNDVLSQIIHASLGDFPNSSSITKTATIAGNVQFSSSSDFSSHGGNKVSATTSGTLGSSFSATKPVVTNSTASAHNHMDAKPAISRSQVSLLKNPPSSIKGENHSGSSGYSKIPDPLRSSTLLTAAATVPSADIQHNTQVSPHHKASSYGLVHDRSSKSSFTLPLQSSFEFQEAFERSLQGKGNQATALGVSTFPVASAAYCKDPSDSSLSAYATFTRKDISDLTHLGIQQASFSRKELVSEQPLNFSTGRSVSSANVSPTPLSSTNAIGSVITSSSYSSKVSPVPVGLSSPMKEGSKQQQQQQQQQQHTVSGHAPLRNTNLPQTSSYSSSSTSNSVRLISNKTSRGGTENTFSNPTHSSYLSSIPPITAASSSSQLRSHISLPTASNVVTQNTTTANHSHLSSSQAKSLPQISDLDFTQMLNSTWCNTSNSATSAAYSRHYSKLLPTITNNSSVSSCQGLKMAESSSKTSNSQPLQQQKGVMSRDAGISSMPTTSYGQSQGSY</t>
  </si>
  <si>
    <t>10x_305:2794185-2822511:+</t>
  </si>
  <si>
    <t>Rim_021611-T1</t>
  </si>
  <si>
    <t>MIRRAHKIPLGEENQKKELKTIKTFAYINGYVEKMIDKLSKKIKQLLSIETTTSLKDRRDNKKYLILPYNRGLKSLAKDFDYIVTYKTENTVKKLLDGPKDQIPIEEKPGVYQLPCAVGHLVLDLCVTLIEHVAIEFPFGANSFSCTSLFSSEDGVITRGDVDGGHGRAHRSASVVSLSFFWPKVTSHRLE</t>
  </si>
  <si>
    <t>10x_305:3335332-3337169:+</t>
  </si>
  <si>
    <t>Rim_021616-T1</t>
  </si>
  <si>
    <t>MFVCLCVSGPAFWGLINPEWSMCNKGKRQSPINIDPSKLLFEPLLRFIHLDKHRVSGNITNTGHSVIFRTDVLARHQVNVTGGPLSYKYQFQELHIHYGTKDDLGSEHTLNGYSFPAEVQLFGFNSDLYRNISEAKHKVQGLVGIALLIQLGDVPNPEFRIITSALNKIMFKGQQTAVKHISIRGLLPDTDFYMTYEGSTTMPGCYETVTWIIMNKPIYVTKQQLYALRRLMQGDRDHPKTVLANNIRPTMPLHHRVILTNIDFRHKSVSLELQHLLDKKCPTMYKEMHYKANLWNQP</t>
  </si>
  <si>
    <t>10x_305:3897555-4085272:+</t>
  </si>
  <si>
    <t>carbonic anhydrase-related protein 10</t>
  </si>
  <si>
    <t>CA10</t>
  </si>
  <si>
    <t>Rim_021622-T1</t>
  </si>
  <si>
    <t>MDGTPSDKGGAALAPPISSVFLPQPVRGKEKDFLLAVKRGDAPCVQRLLREGGLDINCVDPLGRSALTMAIENENLDLVHILVDGGVEIGDSLLHAIDQGFIEAVEFLLDKDKGADDASREKAIGGGAFAPEMTPLVLAAHRNHYEIVRLLLDRGISIPVPHDVRCDCEECVRSSAQDSIRHSRCRLSAYRALVSPCLLALATRDPLLTAFELSGQLERLSFSEPEFKQEYLELRQQCQQFAVDLLDQARSSHELKVLLNYDSVEENKPVSEDSMELARLKLAIKCKQKKFVSHPNVQQLLSALWFEGLPGFRRRSLVQQCAIVSLFAALFPLCATCYLVAPTSTLGRLMRKPFIKFLMHSSSYLFFLFLLILASQDFETFLFELLGISGQDIHENGLRQRQRGNPPTINEWFIFIYVIAFVWEETKSLWSMGFWAYATNMWNFIDLSRISLYVLTIVLRATVFILDRMAIAQDPLAAYIPREEWDDFDMYLIAEGLFAAANVFSALKLIHIFSVNPYLGPLQISLGRMVVDITKFFFFYTLVLFSFACGLTQLLSYYAALERDKCHVLPGGLPDWANNSESCYKWRRFANLFEACQSLFWASFGSLSLSDFELTGLKTYTRFWGLLMFGSYSVINVIVLLNLLIAMMNNSYNTISERSDMEWKFARTKLWLSYFAEGGTVPPPFNIVPRFKVIARFCGCKTGEDPALLNEENISELFHDVTRTVVWRYLVEHQSRLHSSNVVTEDHVDELKQDIGSFRYDLFAILRRNGMSVPMHKEKEEPTTILAESKRKMWERLLSTDFSLSASSSYAEEKLQVIVDKWRLKPKSKGGLLGPSKDSQNSHARMEDPAEGNIEPITKGDHVAIDMEGTTAGDDGQRPSKQVEEKVDNVDEPSRETVAAGTASLESTTAEGALETATEQGQDDERDAVGEETAIEDTAVVEETRDKEVDDVPCEAASGEMTTTSDTELLLPVSEEMEVAAGEVTAKTDTDLPPVADEEAVAAGEMMTATDTDLLLPVADEEAVATGDMMTATDTDLLLPAAGVEEVATAAEVEHLASSVGIINEGYISDEHAESTASPSPPPANEDDDDDDEEAATEEANDDVVDSTDYVSSDFGEKVNLIMPVSGDHLSRSQWF</t>
  </si>
  <si>
    <t>10x_305:4097744-4123136:+</t>
  </si>
  <si>
    <t>transient-receptor-potential-like protein</t>
  </si>
  <si>
    <t>TRP</t>
  </si>
  <si>
    <t>Lni_061701-T1</t>
  </si>
  <si>
    <t>MAAYRQGYEECHFPDAAAESPRLRAVKAGKKPEIPRRQYTRVLRLNNNLMSELTGLSKLVNIFFMSISRVQWIDLSFNHIFKMPKELRLLKELKILYLHGNKISQFVDIEPLADLENLMKLTLHGNPVDSEKNYRTTILSILINLKNLDFSDVTPCDRFLAKKLQEYKERRRPKRYS</t>
  </si>
  <si>
    <t>10x_757445:77772-83143:-</t>
  </si>
  <si>
    <t>Lni_061702-T1</t>
  </si>
  <si>
    <t>MDVSSVEPTIDFSQLSEDEKWRIEHQKMHERHRGHDGMHLMMALIFFFTMIIAQFGVIEWKRRHFKSYQMVSLVGMWIIPTLISCRNHWWRFVIIWLVFTVLTSLVMRRGLQKPIQGTTPRLVYKWFYLVYKISYGLGIFGHFVMVITLLGVNLLFSSKPSTWMDVGLLSLFYGLYYGVLSRDVAEICTDKMAAHIGYYTPTGMPVRRLEPNICAVCGNKIIVTDNDEAIIEKTYVLSCNHTFHEFCIRGWCIVGKKQTCPYCKEKVDLKRMFCNPWERPHVLYGQLLDWIRYLVVWQPVIITAIQGINWSLGLE</t>
  </si>
  <si>
    <t>10x_757445:102500-119314:-</t>
  </si>
  <si>
    <t xml:space="preserve">Lni_061704-T1 </t>
  </si>
  <si>
    <t>MLSGLCVLLTISASFAVRYEPTWDSLDARPLPGWYDDAKIGIFIHWGVFSVPSFGSEWFWTNWVGGQKPYVDFMTKNYAPNFTYPEFAPKFTAEFYDPDYWADLFSASGAKYVVLTSKHHEGYTLWPSKFSWNWNTQAVGPARDLLGDLAKSIRARTKIQFGLYHSLFEWYHPLYLQDKASGWKSQDFVLAKTMPELHELVETYKPSVIWSDGDWEAPDTYWTSKEFLAWLYNDSPVKDIVVANDRWGIDCACHHGGYMTCSDRYNPGTLQKRKWENAMTIDQKSWGFRRNAPLSDYLTTGQLIQSLAETVSCGGNLLLNIGPTHDGLIKPIFEDRLRGLGKWLGVNGEAIYGTKPWTYQNDTLTPGVWFTKKDSAVYGIVLKWPSQNKLNLGVIPASSTEMEVSMLGYGNKLTWKKTPKGISISFPALTPDVVPSEWAWVLKFTNIADDYDEE</t>
  </si>
  <si>
    <t>10x_757445:131545-147751:+</t>
  </si>
  <si>
    <t xml:space="preserve">Lni_054150-T1 </t>
  </si>
  <si>
    <t>Lni_054151-T1</t>
  </si>
  <si>
    <t>MAAPSDSSTSKTVDEDEICDRNFDNLKLNDWILQQLKCVGISRPTPIQQNCIPQILKGRDCIGCAKTGSGKTLAFALPILQDLCDDPFGIFALVLTPTRELAFQ</t>
  </si>
  <si>
    <t>10x_749545:30205-33270:+</t>
  </si>
  <si>
    <t xml:space="preserve">Lni_049595-T1 </t>
  </si>
  <si>
    <t>Lni_049596-T1</t>
  </si>
  <si>
    <t>MKAVVSMMRITSWPLGPKKWFLWRRPATDPGLRRQNTTQAAVPLEEFSSFDVKRRQEKIDSNSRTMRAWQAHQYGDLKELVLDNEVRVPPIREPSDVLVEIHAASVNVIDVRMLAGYGAKLLNFTRAITDSPTFSMEFPLTLGRDFSGVVVETGLAVRHLKQGDEVWGALWPQKQGTHAKYCIVPSNSLCKKPPNLTHVESASIPYCGLTAWGALCVTGELCEKNAVGKRVLVLGGSGGVGTVAVQMLKNWGAFVVTTCSTDAMPLMMSLGANHVIDYTKMDIHRELAAIGQFDLILNNTPSQNMDAMLPHLKPWLNSKYVTVLSPLLKNFDTYGIPFGFAASAVDLGIDLLQGIRRGSSCRWGFFIGSSTGLQYLTKIATQKKLLPVIDKVFPFEEVPAAYEKVSDGHARGKTVIKVV</t>
  </si>
  <si>
    <t>10x_744338:56355-57611:+</t>
  </si>
  <si>
    <t>reticulon-4-interacting protein 1 homolog, mitochondrial-like</t>
  </si>
  <si>
    <t>RTN4IP1</t>
  </si>
  <si>
    <t xml:space="preserve">Lni_057954-T1 </t>
  </si>
  <si>
    <t>MATLLVQTKMTTVLREKGPFTVFVPTDTAFNNLGDLEAIMSDEEALTALFQYHIVERVWCSSSVAEKSKFRSQEGSEILASCNSTGKYVNDARILQGDIMTANGFIHVIDKVLLPQKAKSLKSVAEELELRTLLSLMHVAALDNVLLNSGKFTIFAPTDAAFDALSNRTVSRLFTNPMLLQDLLMSHLVPNRQRSNGFMDNQNFSTLKLMHRLRIKRSRKRLTVEGATVQSCDHDARNGIIHIIDKVLFPPSKTVAEYLESAENLTMFTSALNQTTSQLLEVLNSTKGTFTVFAPDNYGFSLLPPGHVIRLLNDPTILNSVMNDHIIEDFIPVKGLLKKVYYPLQTRSRRTIQLREDEGSVSAGMAMIKRQDIICTNGIVHLIDRLLQLSV</t>
  </si>
  <si>
    <t>10x_753483:14724-23361:-</t>
  </si>
  <si>
    <t xml:space="preserve">Lni_004603-T1 </t>
  </si>
  <si>
    <t>MHAGYKIRLNKYSNGLMTANCVPVLRKDQEASNGVVHLIDSLLMPEMPRNVFDSIVDDGRFEELVRMMRETRIADQIRGIGSYTILTPSDEEFTKIPRAKRQQLLNNPDARKFLSQNHIIPHTICLAAIVDEHKLITLNGDELTFHCNETGYYVGDSRLLGESLSGTNGVAHIVSNIIAPDRAKSIWDLTAENGLETFSALARKTGLETQLDNYGDVTVFAFSDDAFRELPVKEQERLMIDTGAARELLRFHIAPGRFTRETITDDQKVQSLDGRNSLRLRVYRRGCGVESAIMTKMDIQGMNGVIHVIDRVLVAPTNNMLDLLQNDGNYSIVAEAIQKVRTVDPSIIDTTQWNGGTMTFFAPSDQAFRKLGRDNLKRVMGNTTYLTKILKNHIVENMISSGSFQSKLHYNVQTKQNLVEVRKQSHSIRVNNAMVMKPDLVTREGIVHMVDSVLMPEHAERRHHRHG</t>
  </si>
  <si>
    <t>10x_1265905:88-11368:+</t>
  </si>
  <si>
    <t>Lni_004604-T1</t>
  </si>
  <si>
    <t>VGPLVGQECRMTQKKKPGAPNLELSEEQKQDIREAFDLFDTDGSGTIDCKELKASLNDSSRLSENEILGSDVAMRALGFEPKKEEIKKMVQEVDKEGKGRISFDDFLKLMATKMTEKDQNEEILKAFRLFDDDETGKISFKNLKRVAQELGENLTDEELKEMIDEADRDGDGEINQEEFLRIMKKTSLY</t>
  </si>
  <si>
    <t>10x_1265905:12963-18528:-</t>
  </si>
  <si>
    <t>Lni_004605-T1</t>
  </si>
  <si>
    <t>10x_1265906:88-10555:+</t>
  </si>
  <si>
    <t>Lni_004606-T1</t>
  </si>
  <si>
    <t>MTQKKKPGAPNLELSEEQKQDIREAFDLFDTDGSGTIDCKELKVAMRALGFEPKKEEIKKMVQEVDKEGKGRISFDDFLKLMATKMTEKDQNEEILKAFRLFDDDETGKISFKNLKRVAQELGENLTDEELKEMIDEADRDGDGEINQEEFLRIMKKTSLY</t>
  </si>
  <si>
    <t>10x_1265906:12150-17712:-</t>
  </si>
  <si>
    <t>SMAR001390-PA</t>
  </si>
  <si>
    <t>JH430502:4520-5116:-</t>
  </si>
  <si>
    <t>SMAR003704-PA</t>
  </si>
  <si>
    <t>SMAR003705-PA</t>
  </si>
  <si>
    <t>MMATSPSLLLLLLAVVACAQRGPRRSTRYYGLSRDEWIKKQSEAQGPHVCATEKIGDTNHRFFKPWTNGAHCGLATEIRFECCQGFAMTPDEPGCSLVKPIENLVDSVRGNGASAFAHGISESGLEHSLSSEGPYTLFAPANHAFLNAPEELIAMLNTKTAIRGATPSILLYHLVANRIFVDQLHNEMLLETFYYSSSLRVHKFPSGLVTINCVPLVAVDLEASNGVVHKIENILRPPAHKSIGDYLVRQPTLGRIATFIIRSKMSELLHEMGSVTLFAPTDEAFAKLPQEELDAIANDTTYLVLHHVVPEVWCSSFLVEKSWVVAMDNEKLQLSCNATHKMVNGASILQSDVLAGNGFVHTIDQVLIPDKVTSLRVIAQQLPVLSFLQFLQMSSMDSVLNENTGKFTIFAPTDEAFDALNNETIQELLTNPVLLQDFIMSHLVPGEYTMANVIHKQRLNTLKRKRRLRIRLHRQRFSVDGILIKSANHRGRNGVIHLVDQVLVPPDLSISAYLESETSLSGFTGALNLTSPSLLEILASNRGGPYTVFAPDNYALSLLPPGFFARVIQESNLLNKLLSDHIVADYVITSALMANLVYPLYTTGGRVLHLRDEDGIVTVQGALIILANVRCSNGVVHNKNVQHSAENGRD</t>
  </si>
  <si>
    <t>JH431370:20441-27290:-</t>
  </si>
  <si>
    <t>SMAR001417-PA</t>
  </si>
  <si>
    <t>MPVMATQDLIVLLYGEFSPLHVSNTDDNAENICILAAKKCKIGPLARHLFGLFHPPTKTWLSPYDLLKDQDNTDSTGYEFRLRFKLPNVGKLARIDIAAFNYYFHQVVINCVLGRIFRGKIHETLKVKEKALGLAVTDMWRVKLEKNLSTQAIENDYKNYLPQEVMNQFKFFFLSRFLRKAMGDALSKLEENKQELLFVKEQYIQTILDLKPNYGCEEYCAFVDEEGQSIPVNLQMDPFHNTQPGLRRQMGNKKAPWTHVCSIEELCFISMGKDRTVEISRRNGVPQYFRFQKLGEMRSFVSLLDGYYRLTEKWTFNLCKELPTPSLRHLRSIKCHGPVDKEFAYNKLMSKSQNQCGVFILRENCDYSSFILDVILAGYEFPTSIHVIKLNTGEYRLENEDAAFASIQDLLNYYIRQNLLSTCIPPSEYDKSCLLLCKSEKSDYTSSSKDTLTIPLCINMKNLFCSGKDLDFQGKFTSVRQSTWKKGNQNISCCLKTLKSQFKHSHLHDFLNMINSCIYCHNEAIVSMYGMVINPPMIVMEYLPLGPLDSYLTSHCAELKEVDLVEAATYLAKALWYLEEENKCHGNIRCSNVLVSAHESNSFRVKLCDFGMPSCDITQIHWIPPECYETLHTSCHSLPADVWAFGTTIWEIFSYGLLPLPTTTPEEAKQLYLNGIRLPQPKHCDQDIYKLMIDCWVKDPDSRKKPQAIMRDINQTLYEAYNSRRTHEYAIVTAPPHQVELDSISISTVSSNTTDNETLPDTPHTSQRKFQDFFANFSLNRQSQIENNDSAKTHNENGNADRRGLQQSPSDISLLMFSQDQEWLIEMSQLEKKEKLGQGFYGEVYKASLTRWSGLGEEIVAIKQLKSGIGSGLQDLLREISIMKTLHHKNIVEIKGVVEEPEMLLVMEFVPLSSLLVYLRTYKSHLSEKQLIKFAMDIAEGMEYLGIKRIVHRDLAARNILVETPNSVKISDFGLAQLMGPKDYYRYAPETLRHWKFTHKSDVWSYGITLWEMFTFGEEPVLDGCQDDKLLHELESGKRLSCPPSASIDIYSYVMKRCWDADPKLRPTFTELVAEFTNMQL</t>
  </si>
  <si>
    <t>JH430530:12705-17410:-</t>
  </si>
  <si>
    <t>tyrosine-protein kinase</t>
  </si>
  <si>
    <t>PTK</t>
  </si>
  <si>
    <t>SMAR001418-PA</t>
  </si>
  <si>
    <t>MKTFILWTYFNAIICLSIIFNTYSTASIDQNVHNDSNNVPTPLENITYGLNTPTELPPTISTCEPDLIYNLVTQSCVDNETAQRIERRPSCKNITLLPNFVTIENGRLYVTGSAGNVSTDHFIVQNDNSVSLCYPLTPKFRACQRWGVYPNEYELANGGLTLFLTETNITVPAGDFTVNEEKFGVICVVTTRSQMYVIDAYATSWLISTVSLFVSLLIYAITNRKLNYQTKTMMCHMLSLFVFYLLLTIRAWGPDFETNLCLGYSVVVHYFFLASFFWINVMAFDIWKNLPRFATKAVTPWKDRRRFVFMSLYAWGLPAVIAVSAVLTDHFAPEESAFRPQFGRQCWFVGIEAKLTFLYGPVAVLLGANILFFGMTVWSLKRLGKDTMLVNKKIHSQLTRLYMKLLIVMGLCWIMEIVSGVVEKDDRYWYFTDIINGLQGFFLFLVYVCKANVLRDLLALWIKHVGIGSELCKKMTTISGRFSSAPFRENSSAHAERGGSVSSISLPNSDSLNSSSNDKLKSISDDNKKY</t>
  </si>
  <si>
    <t>JH430530:20039-21978:-</t>
  </si>
  <si>
    <t>G-protein coupled receptor Mth2</t>
  </si>
  <si>
    <t>MTH2</t>
  </si>
  <si>
    <t>SMAR001419-PA</t>
  </si>
  <si>
    <t>MSCSSFTMSFPLSIILTTLNLLFHRVICQQQQQQPCSNGAVYPSLNRCLFECRNDEYNNNASHPDEKHEYKVLVLSVNDFSITTNGFLVADLPIPELPTNLYVIHNFTARICYPLDQNFISCDKWSLESDEFVLSNDSHHLWTIPDNKIYTLGQFYMFMIDNESLPVVCISQKAIEHHKNIVAVDKWFLGLHIVSATSLIIAFVCCVRFPALNVRHNYNLLCHMCVMSVAYWTLVIEYFMRQWKTTPDACLVVAFIKQFAFLATFFWINVQAIDLFLRFNNLSINSTPGSNTRRFVYYSGYAWGCPFAVSCITLIVAKSDVELRYRPNWQQFCWFDYKYKLTGLIYFYAPIAIILVVNSGLFGLTMWKLYTVGKMVSNVNKRIHQQLLQLCVKLLVITGLCWSMEVIGWAVGEYKNNMFNAKKIEHIEEFDNDDDEFGFGRILREMDEEEKQNHEQNLKIEQFHNLNSDKILNEVEIEIQVQPSPHVDNNTIFISCKEEEKQEIHSRSIHVGNIAFTATPEDLKQHFNACGSIKRVTIVYDKVTGRSRGFAYIEFTDEDAVNNAVALNNSLFRDRNIKVHLCRQVFCDENGRSFAKKRFNDHNENDLTRYKKRKFNPVSPRSQWVRAFGRIKARGRVCSTGRGSDSGLSQLSITDPHPHLDGGNVFTIDKPDRSCASVPVHLADRVRRGLVLPCNNAFSNKHLELAYQRYSSRQKQKSLIVVNLVDFFVKLLLLASEILQKRESISPLNISFSACWMFFNLVVCVLCFWRCFANNYLRQSAVFTWLVLNIQGFSALSVGFKCDKMHQYGGIETSWYIIFIVFVTHAMLPLPLEWSVTAGSLTAVVHLLLSTIWNSADVTFYKLIFGNVLLYLCLNLAGIYGKYLMERAQRKAFVETRRSMETRYKTEKETERQEKLLLSMLPRFVAAEMINDIIAQEEAEKKAFQPSQFHKIYIHRYENVSILFADIKRFTELASRCTAQELVTLLNQLFARFDRLANETHCLRIKLLGDCYYCVSGLPEPRVDHAKCCVEMGLHMIKAIGSVREQTNVNVDMRIGIHSGSVLCGVLGLRKWQFDVWSNDVTMANHMESGGIPGRIHISKATLDCLGDHYRVEPGCGHERDVYLKHHGVPTFLIVATEPKRWTKLKRRERTRLWSLDEGLRLSAAATTRSDWMPEIPFENFEMGQHVNVEGFDDNSDLENGGVAFAAGGESMSDRVDDLIDNSIEIESNLRMRREHVNRFTLTFKDEHMETQFCRSADDVFKSNMLTAFFIWIIGTSTHCIVMHELIIWRLIISATATTLLFVGFALVMAEEFVSMPASLRRLSAHLTRNRNARNAFTCIFVSIICLASSIGMCLCSKHSDEPLASDCHNVSVYRTTHCFLPNVFGHVTVCHFPQYYIYLWALSMVACASFLQLPYLVKSSLLGAMMCLYCVLLLTVYQHVLSSNTHCDTIDCLFDDPIVLQLFMFFYVLMYQCRLVEITCRLDFLWKRQTEQEASEIRLLRHHNEHMLKNMLPVHVLVHFLSDDRNVDQLYYQSIDSVGVLFASIPNFAEFFSEDVNRGVECIRLLNEIIADFDELMEQPRFKCIEKIKTIGSTYMAASGLNPKQSDEEHAHICTLVDYALAIKGALKEVNRHSFNDFFLRIGISHGPLVGGVIGAKKPVFDIFGNTVNEASRMDSTGIVDAIQVPKNTADILGRCGYQVEFRGSVAVKGKGHMDTYLVAGKRSPKTVAFNRQASRQPSFAFVVYGMVQARRRQTSVKKSFVRRKPVDQ</t>
  </si>
  <si>
    <t>JH430530:26307-35691:-</t>
  </si>
  <si>
    <t>adenylyl cyclase 78C/adenylate cyclase type 8</t>
  </si>
  <si>
    <t>AC78C</t>
  </si>
  <si>
    <t>SMAR001420-PA</t>
  </si>
  <si>
    <t>JH430530:139538-144134:-</t>
  </si>
  <si>
    <t>Number of exons</t>
  </si>
  <si>
    <t>WP_189008864.1</t>
  </si>
  <si>
    <t>WP_146884959.1</t>
  </si>
  <si>
    <t>WP_096595152.1</t>
  </si>
  <si>
    <t>AQQ75061.1</t>
  </si>
  <si>
    <t>WP_052600908.1</t>
  </si>
  <si>
    <t>WP_163176792.1</t>
  </si>
  <si>
    <t>WP_034862301.1</t>
  </si>
  <si>
    <t>WP_095524423.1</t>
  </si>
  <si>
    <t>SBW02910.1</t>
  </si>
  <si>
    <t>OYY43986.1</t>
  </si>
  <si>
    <t>RPH48231.1</t>
  </si>
  <si>
    <t>Count</t>
  </si>
  <si>
    <t>Common (4880)</t>
  </si>
  <si>
    <t>OG0001855.1/OG0001855.2/OG0002739.1</t>
  </si>
  <si>
    <t>Centipede-specific (1089)</t>
  </si>
  <si>
    <t>OG0000572.2/OG0000572.1</t>
  </si>
  <si>
    <t>OG0000757.1/OG0004119.1/OG0004650.1/OG0005254.1/OG0007417.1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</si>
  <si>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0000056.5/OG0000056.2/OG0000056.1/OG0000056.6/OG0000056.3/OG0000056.4/OG0000056.7/OG0000056.9/OG0000056.8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0000089.4/OG0000089.8/OG0000089.5/OG0000089.2/OG0000089.6/OG0000089.3/OG0000089.7/OG0000089.1/OG0000091.3/OG0000091.4/OG0000091.7/OG0000091.1/OG0000091.6/OG0000091.5/OG0000091.8/OG0000091.2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0000119.6/OG0000119.1/OG0000119.5/OG0000119.4/OG0000119.7/OG0000119.3/OG0000119.2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0000143.2/OG0000143.3/OG0000143.1/OG0000143.4/OG0000144.8/OG0000144.6/OG0000144.1/OG0000144.7/OG0000144.5/OG0000144.4/OG0000144.3/OG0000144.2/OG0000150.2/OG0000150.4/OG0000150.3/OG0000150.1/OG0000150.5/OG0000155.5/OG0000155.4/OG0000155.3/OG0000155.1/OG0000155.6/OG0000155.2/OG0000172.3/OG0000172.4/OG0000172.2/OG0000172.1/OG0000173.4/OG0000173.2/OG0000173.3/OG0000173.1/OG0000181.3/OG0000181.5/OG0000181.1/OG0000181.2/OG0000181.4/OG0000182.3/OG0000182.5/OG0000182.2/OG0000182.6/OG0000182.1/OG0000182.4/OG0000187.6/OG0000187.5/OG0000187.4/OG0000187.3/OG0000187.1/OG0000187.2/OG0000192.1/OG0000192.2/OG0000192.5/OG0000192.4/OG0000192.3/OG0000193.1/OG0000193.2/OG0000193.5/OG0000193.4/OG0000193.3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0000218.4/OG0000218.2/OG0000218.1/OG0000218.3/OG0000218.5/OG0000226.1/OG0000226.2/OG0000226.5/OG0000226.4/OG0000226.6/OG0000226.3/OG0000232.4/OG0000232.2/OG0000232.5/OG0000232.1/OG0000232.3/OG0000247.4/OG0000247.5/OG0000247.1/OG0000247.3/OG0000247.2/OG0000260.3/OG0000260.4/OG0000260.1/OG0000260.2/OG0000267.4/OG0000267.1/OG0000267.2/OG0000267.5/OG0000267.3/OG0000271.2/OG0000271.1/OG0000271.4/OG0000271.3/OG0000273.1/OG0000273.5/OG0000273.4/OG0000273.2/OG0000273.3/OG0000274.1/OG0000274.4/OG0000274.5/OG0000274.2/OG0000274.3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0000300.2/OG0000300.3/OG0000300.1/OG0000305.1/OG0000305.4/OG0000305.2/OG0000305.3/OG0000312.1/OG0000314.2/OG0000314.4/OG0000314.3/OG0000314.1/OG0000316.4/OG0000316.2/OG0000316.5/OG0000316.1/OG0000316.3/OG0000320.4/OG0000320.3/OG0000320.2/OG0000320.1/OG0000320.5/OG0000331.1/OG0000331.3/OG0000331.2/OG0000331.4/OG0000334.3/OG0000334.1/OG0000334.4/OG0000334.2/OG0000337.3/OG0000337.1/OG0000337.2/OG0000340.4/OG0000340.1/OG0000340.3/OG0000340.2/OG0000344.3/OG0000344.1/OG0000344.4/OG0000344.2/OG0000354.3/OG0000354.2/OG0000354.1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0000447.3/OG0000447.2/OG0000447.1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0000524.2/OG0000524.1/OG0000524.3/OG0000525.3/OG0000525.1/OG0000525.2/OG0000526.3/OG0000526.2/OG0000526.1/OG0000533.2/OG0000533.3/OG0000533.4/OG0000533.1/OG0000540.3/OG0000540.4/OG0000540.2/OG0000540.1/OG0000543.3/OG0000543.2/OG0000543.4/OG0000543.1/OG0000551.3/OG0000551.2/OG0000551.1/OG0000555.1/OG0000555.2/OG0000555.3/OG0000559.3/OG0000559.2/OG0000559.1/OG0000562.2/OG0000562.1/OG0000567.1/OG0000567.3/OG0000567.2/OG0000571.3/OG0000571.1/OG0000571.2/OG0000583.2/OG0000583.1/OG0000583.3/OG0000590.2/OG0000590.1/OG0000590.3/OG0000592.2/OG0000592.1/OG0000592.3/OG0000608.1/OG0000608.2/OG0000613.1/OG0000613.3/OG0000613.2/OG0000616.2/OG0000616.1/OG0000616.3/OG0000617.1/OG0000617.2/OG0000617.3/OG0000618.2/OG0000618.1/OG0000618.3/OG0000619.1/OG0000619.3/OG0000619.2/OG0000631.2/OG0000631.1/OG0000631.3/OG0000632.1/OG0000632.2/OG0000635.1/OG0000635.2/OG0000636.3/OG0000636.1/OG0000636.2/OG0000666.3/OG0000666.2/OG0000666.1/OG0000670.2/OG0000670.1/OG0000671.3/OG0000671.1/OG0000671.2/OG0000672.2/OG0000672.1/OG0000686.1/OG0000686.2/OG0000686.3/OG0000690.2/OG0000690.1/OG0000695.2/OG0000695.3/OG0000695.1/OG0000696.1/OG0000696.2/OG0000696.3/OG0000704.2/OG0000704.1/OG0000704.3/OG0000707.1/OG0000707.3/OG0000707.2/OG0000708.2/OG0000708.3/OG0000708.1/OG0000712.1/OG0000712.2/OG0000730.2/OG0000730.1/OG0000732.1/OG0000732.2/OG0000732.3/OG0000739.1/OG0000739.2/OG0000741.2/OG0000741.1/OG0000741.3/OG0000745.2/OG0000745.1/OG0000745.3/OG0000748.2/OG0000748.1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0000904.2/OG0000904.3/OG0000904.1/OG0000911.2/OG0000911.1/OG0000912.1/OG0000912.2/OG0000915.1/OG0000915.2/OG0000917.2/OG0000917.1/OG0000921.3/OG0000921.1/OG0000921.2/OG0000935.2/OG0000935.1/OG0000938.1/OG0000938.3/OG0000938.2/OG0000942.2/OG0000942.3/OG0000942.1/OG0000947.1/OG0000947.2/OG0000951.1/OG0000951.2/OG0000952.2/OG0000952.1/OG0000971.1/OG0000971.2/OG0000971.3/OG0000997.1/OG0000997.2/OG0001001.1/OG0001001.2/OG0001005.2/OG0001005.1/OG0001006.1/OG0001006.2/OG0001017.1/OG0001017.2/OG0001026.1/OG0001026.2/OG0001032.2/OG0001032.1/OG0001033.2/OG0001033.1/OG0001034.2/OG0001034.1/OG0001050.2/OG0001050.1/OG0001055.1/OG0001055.2/OG0001081.2/OG0001081.1/OG0001090.1/OG0001090.2/OG0001118.1/OG0001118.2/OG0001128.1/OG0001128.2/OG0001155.2/OG0001155.1/OG0001157.2/OG0001157.1/OG0001167.1/OG0001167.2/OG0001169.2/OG0001169.1/OG0001170.2/OG0001170.1/OG0001171.2/OG0001171.1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0001355.2/OG0001355.1/OG0001358.1/OG0001358.2/OG0001365.2/OG0001365.1/OG0001395.2/OG0001395.1/OG0001401.3/OG0001401.2/OG0001401.1/OG0001403.2/OG0001403.1/OG0001412.2/OG0001412.1/OG0001415.2/OG0001415.1/OG0001416.1/OG0001416.2/OG0001420.1/OG0001438.2/OG0001438.1/OG0001466.2/OG0001466.1/OG0001501.1/OG0001502.2/OG0001502.1/OG0001504.1/OG0001504.2/OG0001505.2/OG0001505.1/OG0001513.2/OG0001513.1/OG0001523.1/OG0001523.2/OG0001543.2/OG0001543.1/OG0001559.2/OG0001559.1/OG0001560.1/OG0001560.2/OG0001567.1/OG0001571.3/OG0001571.2/OG0001571.1/OG0001607.2/OG0001607.1/OG0001628.1/OG0001628.2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0001765.1/OG0001768.1/OG0001769.2/OG0001769.1/OG0001772.2/OG0001772.1/OG0001774.1/OG0001774.2/OG0001782.1/OG0001782.2/OG0001785.1/OG0001785.2/OG0001786.2/OG0001786.1/OG0001792.2/OG0001792.1/OG0001814.1/OG0001814.2/OG0001826.2/OG0001826.1/OG0001855.1/OG0001855.2/OG0001858.1/OG0001867.1/OG0001870.2/OG0001870.1/OG0001900.1/OG0001945.1/OG0001945.2/OG0001946.2/OG0001946.1/OG0001953.2/OG0001953.1/OG0001956.1/OG0001963.1/OG0001963.2/OG0001970.1/OG0001970.2/OG0001972.1/OG0001972.2/OG0001980.1/OG0001980.2/OG0001981.2/OG0001981.1/OG0001991.1/OG0001998.1/OG0002009.1/OG0002009.2/OG0002018.1/OG0002024.1/OG0002024.2/OG0002035.2/OG0002035.1/OG0002039.1/OG0002043.2/OG0002043.1/OG0002061.1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0002208.1/OG0002208.2/OG0002236.1/OG0002236.2/OG0002237.1/OG0002241.1/OG0002241.2/OG0002242.2/OG0002242.1/OG0002267.1/OG0002277.2/OG0002277.1/OG0002291.1/OG0002292.2/OG0002292.1/OG0002295.1/OG0002341.1/OG0002342.1/OG0002342.2/OG0002351.1/OG0002360.1/OG0002360.2/OG0002361.2/OG0002361.1/OG0002366.1/OG0002366.2/OG0002367.1/OG0002367.2/OG0002377.1/OG0002377.2/OG0002380.1/OG0002381.2/OG0002381.1/OG0002384.1/OG0002409.1/OG0002443.2/OG0002443.1/OG0002463.1/OG0002464.1/OG0002464.2/OG0002469.1/OG0002475.1/OG0002486.1/OG0002486.2/OG0002492.1/OG0002493.2/OG0002493.1/OG0002496.2/OG0002496.1/OG0002502.1/OG0002503.1/OG0002513.1/OG0002515.1/OG0002551.1/OG0002551.2/OG0002553.1/OG0002557.2/OG0002557.1/OG0002569.1/OG0002575.1/OG0002578.1/OG0002585.1/OG0002586.1/OG0002586.2/OG0002589.1/OG0002589.2/OG0002602.2/OG0002602.1/OG0002603.1/OG0002607.1/OG0002638.1/OG0002642.1/OG0002642.2/OG0002644.1/OG0002655.2/OG0002655.1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0002923.1/OG0002934.1/OG0002943.2/OG0002943.1/OG0002947.2/OG0002947.1/OG0002950.1/OG0002957.1/OG0002963.1/OG0002969.1/OG0003026.1/OG0003028.1/OG0003028.2/OG0003031.1/OG0003044.1/OG0003049.1/OG0003053.1/OG0003058.1/OG0003065.1/OG0003068.1/OG0003090.1/OG0003095.1/OG0003131.1/OG0003133.1/OG0003137.1/OG0003142.1/OG0003202.1/OG0003208.1/OG0003208.2/OG0003210.1/OG0003218.1/OG0003219.1/OG0003221.1/OG0003243.1/OG0003262.1/OG0003264.1/OG0003266.2/OG0003266.1/OG0003273.1/OG0003276.1/OG0003277.1/OG0003287.1/OG0003291.1/OG0003292.1/OG0003309.1/OG0003318.1/OG0003332.1/OG0003340.1/OG0003340.2/OG0003389.1/OG0003416.1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0003769.1/OG0003774.1/OG0003775.1/OG0003778.1/OG0003793.1/OG0003794.1/OG0003804.1/OG0003808.1/OG0003820.1/OG0003827.1/OG0003831.1/OG0003833.1/OG0003922.1/OG0003941.1/OG0003947.1/OG0003961.1/OG0003972.1/OG0003990.1/OG0003994.1/OG0004011.1/OG0004028.1/OG0004029.1/OG0004038.1/OG0004044.1/OG0004045.1/OG0004046.1/OG0004047.1/OG0004085.1/OG0004098.1/OG0004105.1/OG0004107.1/OG0004111.1/OG0004124.1/OG0004125.1/OG0004127.1/OG0004136.1/OG0004142.1/OG0004146.1/OG0004149.1/OG0004152.1/OG0004210.1/OG0004212.2/OG0004212.1/OG0004223.1/OG0004234.1/OG0004243.1/OG0004245.1/OG0004251.1/OG0004281.1/OG0004287.1/OG0004311.1/OG0004319.1/OG0004326.2/OG0004326.1/OG0004333.1/OG0004336.1/OG0004345.1/OG0004350.1/OG0004370.1/OG0004371.1/OG0004388.1/OG0004389.1/OG0004397.1/OG0004398.1/OG0004404.1/OG0004413.1/OG0004423.1/OG0004428.1/OG0004445.1/OG0004454.1/OG0004469.1/OG0004538.1/OG0004563.1/OG0004566.1/OG0004568.1/OG0004614.1/OG0004628.1/OG0004630.1/OG0004632.1/OG0004634.1/OG0004636.1/OG0004637.1/OG0004662.1/OG0004664.1/OG0004667.1/OG0004694.1/OG0004699.2/OG0004699.1/OG0004718.1/OG0004726.1/OG0004731.1/OG0004750.1/OG0004752.1/OG0004755.1/OG0004771.1/OG0004789.1/OG0004791.1/OG0004796.1/OG0004813.1/OG0004815.1/OG0004818.1/OG0004883.1/OG0004904.1/OG0004908.1/OG0004930.1/OG0004932.1/OG0004955.1/OG0004983.1/OG0004990.1/OG0005007.1/OG0005027.1/OG0005035.1/OG0005043.1/OG0005053.1/OG0005055.1/OG0005072.1/OG0005074.1/OG0005078.1/OG0005081.1/OG0005097.1/OG0005099.1/OG0005103.1/OG0005105.1/OG0005111.1/OG0005114.1/OG0005116.1/OG0005134.1/OG0005140.1/OG0005144.1/OG0005154.1/OG0005163.1/OG0005277.1/OG0005278.1/OG0005282.1/OG0005297.1/OG0005300.1/OG0005320.1/OG0005347.1/OG0005356.1/OG0005365.1/OG0005368.1/OG0005369.1/OG0005379.1/OG0005392.1/OG0005394.1/OG0005434.1/OG0005445.1/OG0005458.1/OG0005479.1/OG0005491.1/OG0005498.1/OG0005509.1/OG0005510.1/OG0005520.1/OG0005524.1/OG0005528.1/OG0005537.1/OG0005541.1/OG0005585.1/OG0005648.1/OG0005694.1/OG0005702.1/OG0005711.1/OG0005713.1/OG0005758.1/OG0005832.1/OG0005838.1/OG0005850.1/OG0005862.1/OG0005871.1/OG0005879.1/OG0005926.1/OG0005930.1/OG0005966.1/OG0006011.1/OG0006015.1/OG0006019.1/OG0006025.1/OG0006041.1/OG0006059.1/OG0006147.1/OG0006181.1/OG0006236.1/OG0006248.1/OG0006284.1/OG0006286.1/OG0006320.1/OG0006337.1/OG0006338.1/OG0006340.1/OG0006342.1/OG0006375.1/OG0006379.1/OG0006395.1/OG0006410.1/OG0006415.1/OG0006425.1/OG0006436.1/OG0006448.1/OG0006457.1/OG0006469.1/OG0006484.1/OG0006659.1/OG0006678.1/OG0006722.1/OG0006741.1/OG0006765.1/OG0006819.1/OG0006832.1/OG0006850.1/OG0006854.1/OG0006861.1/OG0006867.1/OG0006873.1/OG0006912.1/OG0006915.1/OG0006918.1/OG0007073.1/OG0007085.1/OG0007090.1/OG0007103.1/OG0007129.1/OG0007130.1/OG0007141.1/OG0007205.1/OG0007298.1/OG0007319.1/OG0007353.1/OG0007570.1/OG0007600.1/OG0007601.1/OG0007737.1/OG0007748.1/OG0007773.1/OG0007787.1/OG0007811.1/OG0007822.1/OG0008000.1/OG0008008.1/OG0008039.1/OG0008053.1/OG0008106.1/OG0008130.1/OG0008226.1/OG0008490.1/OG0008492.1/OG0008542.1/OG0009051.1/OG0009945.1</t>
  </si>
  <si>
    <t>OG0000216.1/OG0000216.2/OG0001024.1/OG0001373.1/OG0001398.1/OG0001573.1/OG0001795.2/OG0001795.1/OG0001920.1/OG0002011.1/OG0002011.2/OG0002186.1/OG0002306.2/OG0002306.1/OG0002527.1/OG0002676.1/OG0002830.1/OG0002905.1/OG0002978.1/OG0003207.1/OG0003229.1/OG0003313.2/OG0003313.1/OG0003315.1/OG0003315.2/OG0003350.1/OG0003447.1/OG0003671.1/OG0003874.1/OG0003959.1/OG0004031.1/OG0004585.1/OG0004706.1/OG0005266.1/OG0005390.1/OG0005439.1/OG0005518.1/OG0005562.1/OG0005596.1/OG0005605.1/OG0005706.1/OG0005876.1/OG0005934.1/OG0005947.1/OG0006047.1/OG0006082.1/OG0006225.1/OG0006290.1/OG0006389.1/OG0006746.1/OG0006746.2/OG0007366.1/OG0007388.1/OG0007609.1/OG0008224.1/OG0008269.1/OG0008273.1/OG0008563.1/OG0008864.1/OG0010076.1/OG0011140.1</t>
  </si>
  <si>
    <t>Millipede-specific (1454)</t>
  </si>
  <si>
    <t>OG0000198.3/OG0000198.5/OG0000198.4/OG0000198.2/OG0000198.1/OG0000835.3/OG0000835.2/OG0000835.1/OG0001311.1/OG0001311.2/OG0001790.2/OG0001790.1/OG0001825.2/OG0001825.1/OG0001940.1/OG0001950.1/OG0001974.1/OG0002032.1/OG0002032.2/OG0002073.1/OG0002073.2/OG0002145.1/OG0002257.2/OG0002257.1/OG0002264.1/OG0002353.1/OG0002401.1/OG0002444.1/OG0002583.1/OG0002646.1/OG0002653.1/OG0002660.1/OG0003125.1/OG0003335.1/OG0003339.1/OG0003542.1/OG0003578.1/OG0003735.1/OG0003797.1/OG0003832.1/OG0004052.1/OG0004054.1/OG0004096.1/OG0004390.1/OG0004401.1/OG0004410.1/OG0004431.1/OG0004438.1/OG0004456.1/OG0004615.1/OG0004681.1/OG0004712.1/OG0004945.1/OG0005534.1/OG0005897.1/OG0006050.1/OG0006192.1/OG0006227.1/OG0006243.1/OG0006270.1/OG0006466.1/OG0006467.1/OG0006712.1/OG0006714.1/OG0006716.1/OG0006720.1/OG0006772.1/OG0006786.1/OG0007168.1/OG0007186.1/OG0007240.1/OG0007336.1/OG0007350.1/OG0007376.1/OG0007379.1/OG0007639.1/OG0007654.1/OG0007675.1/OG0007744.1/OG0007751.1/OG0007771.1/OG0007983.1/OG0008011.1/OG0008080.1/OG0008170.1/OG0008445.1/OG0008455.1/OG0008491.1/OG0008509.1/OG0009031.1</t>
  </si>
  <si>
    <t>OG0007614.1</t>
  </si>
  <si>
    <t>OG0007639.1</t>
  </si>
  <si>
    <t>OG0005473.1</t>
  </si>
  <si>
    <t>OG0007550.1</t>
  </si>
  <si>
    <t>OG0003941.1</t>
  </si>
  <si>
    <t>OG0006050.1</t>
  </si>
  <si>
    <t>OG0000696.1/OG0000696.2/OG0000696.3/OG0001078.2/OG0001078.3/OG0001078.1/OG0001275.2/OG0001275.1/OG0001648.2/OG0001648.1/OG0002024.1/OG0002024.2/OG0002502.1/OG0003266.2/OG0003266.1/OG0004089.1/OG0005354.1/OG0005510.1/OG0006198.1/OG0006375.1/OG0006680.1/OG0006850.1</t>
  </si>
  <si>
    <t>OG0006786.1</t>
  </si>
  <si>
    <t>OG0005706.1</t>
  </si>
  <si>
    <t>OG0001275.2/OG0001275.1/OG0004089.1/OG0005510.1</t>
  </si>
  <si>
    <t>OG0000745.2/OG0000745.1/OG0000745.3/OG0000971.1/OG0000971.2/OG0000971.3/OG0001212.2/OG0001212.1/OG0001466.2/OG0001466.1/OG0001510.2/OG0001510.1/OG0001963.1/OG0001963.2/OG0002745.1/OG0002745.2/OG0002934.1</t>
  </si>
  <si>
    <t>OG0001851.1</t>
  </si>
  <si>
    <t>OG0000291.3/OG0000291.4/OG0000291.2/OG0000291.1</t>
  </si>
  <si>
    <t>OG0007239.1</t>
  </si>
  <si>
    <t>OG0002001.2/OG0002001.1/OG0008050.1/OG0008520.1</t>
  </si>
  <si>
    <t>OG0001016.1/OG0001016.2/OG0002785.2/OG0002785.1/OG0003931.1/OG0004252.1/OG0004920.1/OG0004994.1/OG0005824.1/OG0006274.1/OG0006369.1/OG0006623.1/OG0006912.1/OG0007246.1</t>
  </si>
  <si>
    <t>OG0006670.1</t>
  </si>
  <si>
    <t>OG0000580.2/OG0000580.1/OG0000580.3/OG0001744.1/OG0003396.1/OG0003466.1/OG0003830.1/OG0003951.1/OG0004487.1/OG0005423.1/OG0005804.1</t>
  </si>
  <si>
    <t>OG0005866.1/OG0006974.1</t>
  </si>
  <si>
    <t>OG0005697.1/OG0005798.1/OG0006232.1/OG0007614.1/OG0007816.1</t>
  </si>
  <si>
    <t>OG0001618.1/OG0001618.2/OG0002863.1/OG0003756.1/OG0004483.1/OG0005396.1/OG0006390.1/OG0006792.1/OG0007239.1</t>
  </si>
  <si>
    <t>OG0005798.1/OG0007816.1</t>
  </si>
  <si>
    <t>OG0001668.1/OG0001668.2</t>
  </si>
  <si>
    <t>OG0000125.4/OG0000125.3/OG0000125.7/OG0000125.5/OG0000125.1/OG0000125.2/OG0000125.6/OG0000173.4/OG0000173.2/OG0000173.3/OG0000173.1/OG0004468.1/OG0006502.1/OG0006722.1/OG0007073.1</t>
  </si>
  <si>
    <t>OG0005516.1/OG0007983.1</t>
  </si>
  <si>
    <t>OG0000479.2/OG0000479.1/OG0005326.1/OG0008804.1</t>
  </si>
  <si>
    <t>OG0001215.1/OG0001215.2</t>
  </si>
  <si>
    <t>OG0000031.13/OG0000031.5/OG0000031.16/OG0000031.1/OG0000031.4/OG0000031.14/OG0000031.8/OG0000031.9/OG0000031.10/OG0000031.2/OG0000031.6/OG0000031.7/OG0000031.12/OG0000031.15/OG0000031.3/OG0000031.11/OG0000031.17/OG0000196.3/OG0000196.5/OG0000196.4/OG0000196.1/OG0000196.2/OG0000236.3/OG0000236.2/OG0000236.1/OG0000271.2/OG0000271.1/OG0000271.4/OG0000271.3/OG0000370.4/OG0000370.1/OG0000370.2/OG0000370.3/OG0000542.1/OG0000542.2/OG0000542.3/OG0000621.3/OG0000621.4/OG0000621.1/OG0000621.2/OG0000732.1/OG0000732.2/OG0000732.3/OG0001211.2/OG0001211.1/OG0001214.2/OG0001214.1/OG0001774.1/OG0001774.2/OG0002102.1/OG0002394.2/OG0002394.1/OG0002712.1/OG0002956.1/OG0002956.2/OG0002974.1/OG0005351.1/OG0005369.1/OG0005445.1/OG0006146.1</t>
  </si>
  <si>
    <t>OG0001104.2/OG0001104.1/OG0005427.1/OG0007852.1/OG0008221.1</t>
  </si>
  <si>
    <t>OG0006472.1</t>
  </si>
  <si>
    <t>OG0001462.1/OG0001462.2/OG0001552.2/OG0001552.1/OG0001793.2/OG0001793.1/OG0002514.1/OG0002514.2/OG0002614.1/OG0002809.2/OG0002809.1/OG0003112.1/OG0003473.1/OG0003484.1/OG0004301.1/OG0004943.1/OG0005359.1/OG0005465.1/OG0005543.1/OG0005838.1/OG0006188.1/OG0007097.1/OG0007215.1/OG0008398.1</t>
  </si>
  <si>
    <t>OG0006377.1/OG0007355.1</t>
  </si>
  <si>
    <t>OG0000476.1/OG0000476.2/OG0000476.3/OG0000556.3/OG0000556.1/OG0000556.2/OG0001027.2/OG0001027.1/OG0002126.2/OG0002126.1/OG0003486.1/OG0003710.1/OG0005656.1/OG0006417.1/OG0006748.1/OG0008523.1</t>
  </si>
  <si>
    <t>OG0000576.2/OG0000576.1/OG0004291.1</t>
  </si>
  <si>
    <t>OG0004291.1</t>
  </si>
  <si>
    <t>OG0004282.1/OG0008132.1</t>
  </si>
  <si>
    <t>OG0004341.1/OG0004471.1/OG0005171.1/OG0005494.1/OG0005541.1/OG0005830.1/OG0006514.1/OG0007246.1/OG0007801.1</t>
  </si>
  <si>
    <t>OG0008132.1</t>
  </si>
  <si>
    <t>OG0004341.1/OG0004471.1/OG0005830.1/OG0007246.1/OG0007801.1</t>
  </si>
  <si>
    <t>OG0004341.1/OG0004471.1/OG0005494.1</t>
  </si>
  <si>
    <t>OG0002287.1</t>
  </si>
  <si>
    <t>OG0001639.1/OG0001639.2/OG0001682.1/OG0001682.2/OG0003250.1/OG0003852.1/OG0005080.1/OG0005461.1</t>
  </si>
  <si>
    <t>OG0003248.1</t>
  </si>
  <si>
    <t>OG0001272.2/OG0001272.1</t>
  </si>
  <si>
    <t>OG0006285.1</t>
  </si>
  <si>
    <t>OG0001825.2/OG0001825.1/OG0001851.1/OG0003125.1/OG0006872.1/OG0007981.1/OG0008145.1/OG0008170.1</t>
  </si>
  <si>
    <t>OG0006435.1/OG0006435.2/OG0007264.1</t>
  </si>
  <si>
    <t>OG0000083.8/OG0000083.1/OG0000083.3/OG0000083.5/OG0000083.6/OG0000083.4/OG0000083.2/OG0000083.7/OG0000187.6/OG0000187.5/OG0000187.4/OG0000187.3/OG0000187.1/OG0000187.2/OG0000283.4/OG0000283.3/OG0000283.1/OG0000283.2/OG0000344.3/OG0000344.1/OG0000344.4/OG0000344.2/OG0000358.2/OG0000358.1/OG0000358.3/OG0000358.4/OG0000404.1/OG0000404.2/OG0000404.3/OG0000404.4/OG0000456.4/OG0000456.2/OG0000456.3/OG0000456.1/OG0000667.1/OG0000667.3/OG0000667.2/OG0000696.1/OG0000696.2/OG0000696.3/OG0000708.2/OG0000708.3/OG0000708.1/OG0000745.2/OG0000745.1/OG0000745.3/OG0000915.1/OG0000915.2/OG0000971.1/OG0000971.2/OG0000971.3/OG0001172.2/OG0001172.1/OG0001193.1/OG0001193.2/OG0001207.2/OG0001207.1/OG0001212.2/OG0001212.1/OG0001275.2/OG0001275.1/OG0001313.2/OG0001313.1/OG0001466.2/OG0001466.1/OG0001510.2/OG0001510.1/OG0001571.3/OG0001571.2/OG0001571.1/OG0001577.2/OG0001577.1/OG0001648.2/OG0001648.1/OG0001963.1/OG0001963.2/OG0002101.1/OG0002101.2/OG0002165.1/OG0002241.1/OG0002241.2/OG0002469.1/OG0002493.2/OG0002493.1/OG0002745.1/OG0002745.2/OG0002918.1/OG0002934.1/OG0003049.1/OG0003259.1/OG0003266.2/OG0003266.1/OG0003291.1/OG0003541.1/OG0004155.1/OG0004404.1/OG0004422.1/OG0004949.1/OG0005510.1/OG0005783.1/OG0005924.1/OG0006015.1/OG0006025.1/OG0006410.1/OG0006442.1/OG0006741.1/OG0007591.1</t>
  </si>
  <si>
    <t>OG0003315.1/OG0003315.2/OG0005518.1/OG0006047.1/OG0006435.1/OG0006435.2/OG0007345.1</t>
  </si>
  <si>
    <t>OG0000186.3/OG0000186.6/OG0000186.1/OG0000186.4/OG0000186.2/OG0000186.5/OG0000318.4/OG0000318.2/OG0000318.1/OG0000318.3/OG0000419.4/OG0000419.3/OG0000419.2/OG0000419.1/OG0000712.1/OG0000712.2/OG0000828.1/OG0000828.2/OG0001222.1/OG0001222.2/OG0001299.3/OG0001299.2/OG0001299.1/OG0001772.2/OG0001772.1/OG0001936.1/OG0001936.2/OG0002024.1/OG0002024.2/OG0002165.1/OG0002387.1/OG0002910.2/OG0002910.1/OG0002934.1/OG0002943.2/OG0002943.1/OG0003721.1/OG0003763.1/OG0004263.1/OG0004404.1/OG0004957.1/OG0005078.1/OG0005297.1/OG0005347.1/OG0005405.1/OG0005432.1/OG0005537.1/OG0005568.1/OG0005871.1/OG0005926.1/OG0006286.1/OG0006425.1/OG0006464.1/OG0006647.1/OG0006656.1/OG0006967.1/OG0007200.1/OG0007696.1</t>
  </si>
  <si>
    <t>OG0003125.1/OG0005534.1/OG0005749.1/OG0006712.1/OG0007229.1/OG0007796.1</t>
  </si>
  <si>
    <t>OG0000828.1/OG0000828.2/OG0001299.3/OG0001299.2/OG0001299.1/OG0001772.2/OG0001772.1/OG0003763.1/OG0004263.1/OG0004957.1/OG0005078.1/OG0005871.1/OG0005926.1/OG0006656.1</t>
  </si>
  <si>
    <t>OG0005518.1/OG0007345.1</t>
  </si>
  <si>
    <t>OG0007796.1</t>
  </si>
  <si>
    <t>OG0003315.1/OG0003315.2/OG0006047.1</t>
  </si>
  <si>
    <t>OG0000318.4/OG0000318.2/OG0000318.1/OG0000318.3/OG0000419.4/OG0000419.3/OG0000419.2/OG0000419.1/OG0000712.1/OG0000712.2/OG0001772.2/OG0001772.1/OG0001936.1/OG0001936.2/OG0002024.1/OG0002024.2/OG0002387.1/OG0002910.2/OG0002910.1/OG0003763.1/OG0004263.1/OG0004957.1/OG0005078.1/OG0005347.1/OG0005432.1/OG0005537.1/OG0005926.1/OG0006464.1/OG0006647.1/OG0006656.1/OG0007200.1</t>
  </si>
  <si>
    <t>OG0005534.1/OG0005749.1/OG0007229.1/OG0007796.1</t>
  </si>
  <si>
    <t>OG0001046.2/OG0001046.1/OG0004488.1/OG0004905.1</t>
  </si>
  <si>
    <t>OG0002668.2/OG0002668.1/OG0004038.1/OG0004269.1/OG0005405.1/OG0005686.1/OG0005998.1/OG0006279.1/OG0006394.1/OG0007638.1</t>
  </si>
  <si>
    <t>OG0001573.1/OG0007602.1</t>
  </si>
  <si>
    <t>OG0000375.4/OG0000375.3/OG0000375.2/OG0000375.1/OG0000419.4/OG0000419.3/OG0000419.2/OG0000419.1/OG0000526.3/OG0000526.2/OG0000526.1/OG0000812.1/OG0000812.2/OG0000812.3/OG0001257.1/OG0001257.2/OG0002144.1/OG0002144.2/OG0002298.1/OG0003243.1/OG0003292.1/OG0003730.1/OG0004628.1/OG0004933.1/OG0005811.1</t>
  </si>
  <si>
    <t>OG0006855.1</t>
  </si>
  <si>
    <t>OG0003959.1/OG0008164.1</t>
  </si>
  <si>
    <t>OG0000358.2/OG0000358.1/OG0000358.3/OG0000358.4/OG0000419.4/OG0000419.3/OG0000419.2/OG0000419.1/OG0000525.3/OG0000525.1/OG0000525.2/OG0000832.1/OG0000832.3/OG0000832.2/OG0001200.2/OG0001200.1/OG0002144.1/OG0002144.2/OG0004771.1</t>
  </si>
  <si>
    <t>OG0005373.1</t>
  </si>
  <si>
    <t>OG0004475.1/OG0008996.1</t>
  </si>
  <si>
    <t>OG0000723.3/OG0000723.2/OG0000723.1/OG0001443.1/OG0001443.2/OG0003977.1/OG0004134.1/OG0005370.1/OG0006186.1/OG0006407.1</t>
  </si>
  <si>
    <t>OG0003923.1/OG0003923.2</t>
  </si>
  <si>
    <t>OG0000723.3/OG0000723.2/OG0000723.1/OG0004134.1/OG0006186.1</t>
  </si>
  <si>
    <t>OG0008996.1</t>
  </si>
  <si>
    <t>OG0001754.1/OG0001754.2</t>
  </si>
  <si>
    <t>OG0003477.1</t>
  </si>
  <si>
    <t>OG0005861.1</t>
  </si>
  <si>
    <t>OG0002467.1/OG0003302.1</t>
  </si>
  <si>
    <t>OG0003941.1/OG0004245.1</t>
  </si>
  <si>
    <t>OG0004245.1</t>
  </si>
  <si>
    <t>OG0003959.1</t>
  </si>
  <si>
    <t>OG0003220.1/OG0007327.1</t>
  </si>
  <si>
    <t>OG0003874.1</t>
  </si>
  <si>
    <t>OG0000671.3/OG0000671.1/OG0000671.2/OG0000890.3/OG0000890.2/OG0000890.1/OG0001719.1/OG0001936.1/OG0001936.2/OG0002075.2/OG0002075.1/OG0002460.1/OG0002557.2/OG0002557.1/OG0003703.1/OG0004351.1/OG0004365.1/OG0004387.1/OG0004656.1/OG0004815.1/OG0004912.1/OG0004952.1/OG0005367.1/OG0006465.1/OG0006894.1/OG0007063.1</t>
  </si>
  <si>
    <t>OG0002905.1/OG0003353.1/OG0004075.1/OG0004956.1/OG0005572.1/OG0006389.1/OG0006412.1/OG0008269.1/OG0009738.1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</si>
  <si>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0000083.8/OG0000083.1/OG0000083.3/OG0000083.5/OG0000083.6/OG0000083.4/OG0000083.2/OG0000083.7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0000374.1/OG0000374.2/OG0000374.4/OG0000374.3/OG0000412.2/OG0000412.1/OG0000412.3/OG0000478.2/OG0000478.1/OG0000478.3/OG0000540.3/OG0000540.4/OG0000540.2/OG0000540.1/OG0000551.3/OG0000551.2/OG0000551.1/OG0000582.3/OG0000582.1/OG0000582.2/OG0000671.3/OG0000671.1/OG0000671.2/OG0000711.3/OG0000711.1/OG0000711.2/OG0000782.1/OG0000782.3/OG0000782.2/OG0000812.1/OG0000812.2/OG0000812.3/OG0000893.1/OG0000893.2/OG0000897.2/OG0000897.1/OG0001050.2/OG0001050.1/OG0001158.2/OG0001158.1/OG0001167.1/OG0001167.2/OG0001170.2/OG0001170.1/OG0001193.1/OG0001193.2/OG0001223.1/OG0001223.2/OG0001358.1/OG0001358.2/OG0001420.1/OG0001578.2/OG0001578.1/OG0001597.1/OG0001597.2/OG0001607.2/OG0001607.1/OG0001661.1/OG0001661.2/OG0001719.1/OG0001765.1/OG0001768.1/OG0001774.1/OG0001774.2/OG0001792.2/OG0001792.1/OG0001794.1/OG0001794.2/OG0001936.1/OG0001936.2/OG0001972.1/OG0001972.2/OG0002075.2/OG0002075.1/OG0002120.1/OG0002120.2/OG0002179.1/OG0002232.1/OG0002469.1/OG0002482.1/OG0002557.2/OG0002557.1/OG0002572.1/OG0002601.1/OG0002623.2/OG0002623.1/OG0002887.1/OG0002887.2/OG0003054.1/OG0003116.1/OG0003276.1/OG0003277.1/OG0003333.1/OG0003343.1/OG0003529.1/OG0003569.1/OG0003582.1/OG0003752.1/OG0003774.1/OG0003775.1/OG0003855.1/OG0004306.1/OG0004351.1/OG0004363.1/OG0004365.1/OG0004391.1/OG0004425.1/OG0004632.1/OG0004726.1/OG0004815.1/OG0004883.1/OG0005391.1/OG0005472.1/OG0005524.1/OG0005527.1/OG0005657.1/OG0005963.1/OG0006033.1/OG0006465.1/OG0006918.1/OG0007063.1/OG0007820.1/OG0008008.1/OG0008508.1</t>
  </si>
  <si>
    <t>OG0001940.1/OG0002257.2/OG0002257.1/OG0003151.1/OG0003220.1/OG0003335.1/OG0004598.1/OG0006257.1/OG0008056.1/OG0009053.1</t>
  </si>
  <si>
    <t>OG0000074.1/OG0000074.8/OG0000074.3/OG0000074.2/OG0000074.6/OG0000074.5/OG0000074.7/OG0000074.4/OG0000318.4/OG0000318.2/OG0000318.1/OG0000318.3/OG0000613.1/OG0000613.3/OG0000613.2/OG0000618.2/OG0000618.1/OG0000618.3/OG0000828.1/OG0000828.2/OG0000890.3/OG0000890.2/OG0000890.1/OG0001087.1/OG0001087.2/OG0001173.2/OG0001173.1/OG0002443.2/OG0002443.1/OG0003190.1/OG0003584.1/OG0003718.1/OG0004207.1/OG0004251.1/OG0004400.1/OG0004408.1/OG0004433.1/OG0004665.1/OG0005091.1/OG0005238.1/OG0005273.1/OG0005284.1/OG0005413.1/OG0005466.1/OG0005677.1/OG0005871.1/OG0005932.1/OG0006152.1/OG0006294.1/OG0006381.1/OG0006846.1/OG0008035.1/OG0008434.1/OG0008551.1/OG0008782.1</t>
  </si>
  <si>
    <t>OG0003350.1/OG0005695.1/OG0006594.1/OG0007144.1/OG0007344.1</t>
  </si>
  <si>
    <t>OG0004040.1/OG0004702.1/OG0006064.1/OG0006257.1/OG0006813.1/OG0007127.1/OG0007826.1/OG0008019.1/OG0008098.1/OG0008519.1</t>
  </si>
  <si>
    <t>OG0007826.1/OG0008098.1</t>
  </si>
  <si>
    <t>OG0001087.1/OG0001087.2/OG0001173.2/OG0001173.1/OG0004207.1/OG0004251.1/OG0004400.1/OG0005091.1/OG0005284.1/OG0005677.1/OG0005932.1/OG0006152.1/OG0006381.1</t>
  </si>
  <si>
    <t>OG0006594.1</t>
  </si>
  <si>
    <t>OG0006761.1</t>
  </si>
  <si>
    <t>OG0002794.2/OG0002794.1/OG0002937.1/OG0002937.2</t>
  </si>
  <si>
    <t>OG0002742.1/OG0003279.1/OG0005453.1</t>
  </si>
  <si>
    <t>OG0002259.1</t>
  </si>
  <si>
    <t>OG0001420.1/OG0001963.1/OG0001963.2/OG0002273.1/OG0002273.2/OG0002379.1/OG0002379.2/OG0002487.1/OG0002885.1/OG0002947.2/OG0002947.1/OG0003049.1/OG0003061.1/OG0003580.1/OG0003721.1/OG0004103.1/OG0005541.1/OG0005786.1</t>
  </si>
  <si>
    <t>OG0003229.1/OG0006082.1</t>
  </si>
  <si>
    <t>OG0006049.1</t>
  </si>
  <si>
    <t>OG0005842.1/OG0008715.1</t>
  </si>
  <si>
    <t>OG0002360.1/OG0002360.2/OG0002504.2/OG0002504.1/OG0003856.1/OG0005401.1/OG0007278.1</t>
  </si>
  <si>
    <t>OG0003044.1/OG0005546.1/OG0005864.1/OG0006775.1</t>
  </si>
  <si>
    <t>OG0005122.1/OG0005842.1/OG0008526.1</t>
  </si>
  <si>
    <t>OG0007458.1</t>
  </si>
  <si>
    <t>OG0000059.3/OG0000059.9/OG0000059.6/OG0000059.5/OG0000059.11/OG0000059.10/OG0000059.1/OG0000059.8/OG0000059.4/OG0000059.7/OG0000059.2/OG0000550.1/OG0000550.3/OG0000550.2/OG0001690.1/OG0001946.2/OG0001946.1/OG0002133.1/OG0002398.1/OG0002404.1/OG0002404.2/OG0002408.2/OG0002408.1/OG0002472.1/OG0002573.1/OG0002879.2/OG0002879.1/OG0002921.1/OG0003234.2/OG0003234.1/OG0003280.1/OG0003540.1/OG0003813.1/OG0004313.1/OG0004402.1/OG0004914.1/OG0005277.1/OG0005341.1/OG0005350.1/OG0005401.1/OG0005475.1/OG0005973.1/OG0006032.1/OG0006258.1/OG0006362.1/OG0006717.1/OG0007208.1/OG0007278.1/OG0008039.1</t>
  </si>
  <si>
    <t>OG0003797.1/OG0005842.1/OG0005907.1/OG0006043.1/OG0006771.1/OG0006969.1/OG0007253.1/OG0007318.1/OG0008526.1</t>
  </si>
  <si>
    <t>OG0000512.1/OG0000512.8/OG0000512.3/OG0000512.7/OG0000512.9/OG0000512.5/OG0000512.6/OG0000512.4/OG0000512.2/OG0005794.1/OG0006692.1/OG0007000.1</t>
  </si>
  <si>
    <t>OG0003474.1</t>
  </si>
  <si>
    <t>OG0003655.1/OG0003655.2/OG0004077.1/OG0004149.1/OG0004384.1/OG0005584.1/OG0006011.1/OG0006284.1/OG0007811.1</t>
  </si>
  <si>
    <t>OG0000917.2/OG0000917.1/OG0005491.1</t>
  </si>
  <si>
    <t>OG0004941.1/OG0005889.1/OG0007747.1/OG0008022.1/OG0008526.1</t>
  </si>
  <si>
    <t>OG0000614.3/OG0000614.2/OG0000614.1/OG0000771.3/OG0000771.2/OG0000771.1/OG0001149.1/OG0001149.2/OG0001229.3/OG0001229.1/OG0001229.2/OG0001528.2/OG0001528.1/OG0001944.1/OG0002077.2/OG0002077.1/OG0002161.1/OG0002161.2/OG0002380.1/OG0002618.2/OG0002618.1/OG0002667.1/OG0002947.2/OG0002947.1/OG0003044.1/OG0003548.1/OG0003573.1/OG0003822.1/OG0003849.1/OG0004073.1/OG0004158.1/OG0004310.1/OG0005277.1/OG0005341.1/OG0005482.1/OG0005966.1/OG0006013.1/OG0006032.1/OG0006240.1/OG0006293.1/OG0007811.1/OG0008012.1/OG0008363.1/OG0009072.1</t>
  </si>
  <si>
    <t>OG0000512.1/OG0000512.8/OG0000512.3/OG0000512.7/OG0000512.9/OG0000512.5/OG0000512.6/OG0000512.4/OG0000512.2/OG0002231.1/OG0002231.2/OG0003286.1/OG0004117.2/OG0004117.1</t>
  </si>
  <si>
    <t>OG0007744.1/OG0008455.1</t>
  </si>
  <si>
    <t>OG0006375.1/OG0006850.1/OG0008000.1</t>
  </si>
  <si>
    <t>OG0000198.3/OG0000198.5/OG0000198.4/OG0000198.2/OG0000198.1/OG0003688.1/OG0003716.1/OG0004317.1/OG0004945.1/OG0005462.1/OG0005582.1/OG0006270.1/OG0006462.1/OG0006639.1/OG0007651.1/OG0008413.1/OG0009118.1/OG0011506.1</t>
  </si>
  <si>
    <t>OG0000115.5/OG0000115.7/OG0000115.4/OG0000115.6/OG0000115.3/OG0000115.1/OG0000115.2/OG0000140.1/OG0000140.4/OG0000140.2/OG0000140.3/OG0000140.5/OG0000140.6/OG0000140.7/OG0000215.4/OG0000215.5/OG0000215.3/OG0000215.1/OG0000215.2/OG0000305.1/OG0000305.4/OG0000305.2/OG0000305.3/OG0000344.3/OG0000344.1/OG0000344.4/OG0000344.2/OG0000513.2/OG0000513.1/OG0000756.1/OG0001513.2/OG0001513.1/OG0001948.1/OG0001948.2/OG0001973.1/OG0002023.1/OG0002108.1/OG0002348.1/OG0002551.1/OG0002551.2/OG0002553.1/OG0002925.1/OG0002932.1/OG0003068.1/OG0003122.1/OG0003138.1/OG0003287.1/OG0003425.1/OG0003593.1/OG0003642.1/OG0003690.1/OG0003693.1/OG0004045.1/OG0004111.1/OG0004359.1/OG0004416.1/OG0004460.1/OG0004469.1/OG0004559.1/OG0004579.1/OG0004590.1/OG0004703.1/OG0004725.1/OG0004742.1/OG0004746.1/OG0004749.1/OG0004751.1/OG0005081.1/OG0005310.1/OG0005460.1/OG0005508.1/OG0005519.1/OG0005543.1/OG0005678.1/OG0005764.1/OG0005812.1/OG0005978.1/OG0006151.1/OG0006360.1/OG0006915.1/OG0007091.1/OG0007325.1/OG0007624.1/OG0007644.1/OG0007832.1/OG0008857.1</t>
  </si>
  <si>
    <t>OG0002582.1/OG0003568.2/OG0003568.1/OG0004847.1/OG0005576.1/OG0005810.1/OG0006295.1/OG0007002.1/OG0007225.1/OG0008274.1/OG0009154.1/OG0009176.1/OG0009611.1/OG0009667.1/OG0009984.1</t>
  </si>
  <si>
    <t>OG0008274.1/OG0009154.1</t>
  </si>
  <si>
    <t>OG0000215.4/OG0000215.5/OG0000215.3/OG0000215.1/OG0000215.2/OG0000344.3/OG0000344.1/OG0000344.4/OG0000344.2/OG0001973.1/OG0003425.1/OG0003593.1/OG0003690.1/OG0003693.1/OG0004416.1/OG0005460.1/OG0005508.1/OG0005764.1/OG0005978.1</t>
  </si>
  <si>
    <t>OG0003688.1/OG0003716.1/OG0006639.1/OG0008413.1</t>
  </si>
  <si>
    <t>OG0007225.1</t>
  </si>
  <si>
    <t>OG0002023.1/OG0005519.1/OG0005543.1</t>
  </si>
  <si>
    <t>OG0000725.1/OG0000725.2/OG0001015.1/OG0001499.1/OG0002126.2/OG0002126.1/OG0002752.1/OG0003667.1/OG0004019.1/OG0004434.1/OG0005112.1/OG0005307.1/OG0005374.1/OG0005383.1/OG0006010.1/OG0006769.1/OG0007392.1/OG0007702.1/OG0007839.1</t>
  </si>
  <si>
    <t>OG0002480.1/OG0006736.1/OG0008552.1</t>
  </si>
  <si>
    <t>OG0005776.1/OG0005876.1/OG0006529.1/OG0007750.1</t>
  </si>
  <si>
    <t>OG0007234.1/OG0007357.1</t>
  </si>
  <si>
    <t>OG0000526.3/OG0000526.2/OG0000526.1/OG0003691.1/OG0003993.1</t>
  </si>
  <si>
    <t>OG0000404.1/OG0000404.2/OG0000404.3/OG0000404.4/OG0004273.1</t>
  </si>
  <si>
    <t>OG0002813.1</t>
  </si>
  <si>
    <t>OG0002132.2/OG0002132.1/OG0002168.1/OG0004681.1</t>
  </si>
  <si>
    <t>OG0000299.2/OG0000299.4/OG0000299.3/OG0000299.1/OG0000322.1/OG0000322.2/OG0000322.4/OG0000322.3/OG0000449.3/OG0000449.1/OG0000449.2/OG0001090.1/OG0001090.2/OG0001275.2/OG0001275.1/OG0001690.1/OG0001757.2/OG0001757.1/OG0001970.1/OG0001970.2/OG0001972.1/OG0001972.2/OG0002047.1/OG0002047.2/OG0002134.1/OG0002142.1/OG0002142.2/OG0002228.1/OG0002361.2/OG0002361.1/OG0002515.1/OG0003078.1/OG0003090.1/OG0003243.1/OG0003423.1/OG0003591.1/OG0003826.1/OG0004038.1/OG0004883.1/OG0004948.1/OG0005078.1/OG0005786.1/OG0006248.1/OG0006320.1/OG0007634.1</t>
  </si>
  <si>
    <t>OG0008269.1</t>
  </si>
  <si>
    <t>OG0001177.1/OG0001340.2/OG0001340.3/OG0001340.1/OG0003748.1/OG0004090.1/OG0004282.1/OG0005935.1/OG0006061.1/OG0007586.1</t>
  </si>
  <si>
    <t>OG0000106.2/OG0000106.3/OG0000106.5/OG0000106.4/OG0000106.7/OG0000106.6/OG0000106.1/OG0000172.3/OG0000172.4/OG0000172.2/OG0000172.1/OG0000294.3/OG0000294.4/OG0000294.1/OG0000294.5/OG0000294.2/OG0000351.4/OG0000351.3/OG0000351.1/OG0000351.2/OG0000375.4/OG0000375.3/OG0000375.2/OG0000375.1/OG0000389.2/OG0000389.3/OG0000389.1/OG0000576.2/OG0000576.1/OG0000615.3/OG0000615.1/OG0000615.2/OG0000628.1/OG0000628.2/OG0000708.2/OG0000708.3/OG0000708.1/OG0000745.2/OG0000745.1/OG0000745.3/OG0000917.2/OG0000917.1/OG0000990.2/OG0000990.1/OG0001078.2/OG0001078.3/OG0001078.1/OG0001082.2/OG0001082.1/OG0001202.2/OG0001202.1/OG0001247.1/OG0001247.2/OG0001268.1/OG0001268.2/OG0001321.1/OG0001321.2/OG0001339.2/OG0001339.1/OG0001397.1/OG0001397.2/OG0001440.1/OG0001440.2/OG0001697.2/OG0001697.1/OG0001700.1/OG0002339.1/OG0002379.1/OG0002379.2/OG0002412.2/OG0002412.1/OG0002738.1/OG0002738.2/OG0002899.1/OG0002959.1/OG0003152.1/OG0003248.1/OG0003486.1/OG0003541.1/OG0003567.1/OG0004083.1/OG0004097.1/OG0004332.1/OG0004339.1/OG0004351.1/OG0004489.1/OG0004569.1/OG0004642.1/OG0004714.1/OG0005319.1/OG0005357.1/OG0005541.1/OG0005890.1/OG0006015.1/OG0006249.1/OG0006514.1/OG0006763.1/OG0007373.1/OG0010324.1</t>
  </si>
  <si>
    <t>OG0002055.2/OG0002055.1/OG0002922.1/OG0008105.1</t>
  </si>
  <si>
    <t>OG0007658.1</t>
  </si>
  <si>
    <t>OG0004540.1</t>
  </si>
  <si>
    <t>OG0008214.1</t>
  </si>
  <si>
    <t>OG0007658.1/OG0008460.1</t>
  </si>
  <si>
    <t>OG0003733.1</t>
  </si>
  <si>
    <t>OG0000968.1/OG0000968.3/OG0000968.2/OG0001743.1/OG0001743.2/OG0002292.2/OG0002292.1/OG0002468.1/OG0002468.2/OG0003328.1/OG0003827.1/OG0005127.1/OG0005406.1/OG0006048.1/OG0006922.1</t>
  </si>
  <si>
    <t>OG0006383.1/OG0007590.1</t>
  </si>
  <si>
    <t>OG0006261.1/OG0006922.1/OG0006954.1/OG0007299.1/OG0007734.1</t>
  </si>
  <si>
    <t>OG0004779.1</t>
  </si>
  <si>
    <t>OG0005059.1/OG0006261.1/OG0006954.1/OG0007299.1</t>
  </si>
  <si>
    <t>OG0005059.1/OG0005127.1/OG0006261.1/OG0006922.1/OG0006954.1/OG0007299.1/OG0007734.1</t>
  </si>
  <si>
    <t>OG0005776.1</t>
  </si>
  <si>
    <t>OG0001499.1</t>
  </si>
  <si>
    <t>OG0008552.1</t>
  </si>
  <si>
    <t>OG0003125.1</t>
  </si>
  <si>
    <t>OG0003279.1/OG0004404.1</t>
  </si>
  <si>
    <t>OG0005813.1</t>
  </si>
  <si>
    <t>OG0000932.3/OG0000932.1/OG0000932.2/OG0001025.2/OG0001025.1/OG0001025.3/OG0001081.2/OG0001081.1/OG0001598.2/OG0001598.1/OG0002163.1/OG0002163.2/OG0002454.1/OG0002454.2/OG0002762.2/OG0002762.1/OG0003098.1/OG0003264.1/OG0005825.1/OG0006351.1/OG0006429.1</t>
  </si>
  <si>
    <t>OG0001632.1/OG0005706.1</t>
  </si>
  <si>
    <t>OG0002047.1/OG0002047.2/OG0002134.1/OG0002228.1</t>
  </si>
  <si>
    <t>OG0002132.2/OG0002132.1/OG0004681.1</t>
  </si>
  <si>
    <t>OG0001225.2/OG0001225.1/OG0002142.1/OG0002142.2/OG0002361.2/OG0002361.1/OG0002515.1/OG0003423.1/OG0003591.1/OG0003826.1</t>
  </si>
  <si>
    <t>OG0000403.2/OG0000403.1/OG0001090.1/OG0001090.2/OG0001690.1/OG0002361.2/OG0002361.1/OG0002451.1/OG0002451.2/OG0002959.1/OG0003280.1/OG0005078.1/OG0006248.1</t>
  </si>
  <si>
    <t>OG0005125.1</t>
  </si>
  <si>
    <t>OG0002764.1/OG0003308.1/OG0003868.1/OG0004945.1/OG0005582.1/OG0005897.1/OG0007220.1/OG0007693.1/OG0008080.1</t>
  </si>
  <si>
    <t>OG0000133.3/OG0000133.1/OG0000133.4/OG0000133.2/OG0000140.1/OG0000140.4/OG0000140.2/OG0000140.3/OG0000140.5/OG0000140.6/OG0000140.7/OG0000269.4/OG0000269.2/OG0000269.3/OG0000269.1/OG0000292.1/OG0000292.2/OG0000292.3/OG0000305.1/OG0000305.4/OG0000305.2/OG0000305.3/OG0000470.3/OG0000470.2/OG0000470.1/OG0000570.1/OG0000570.3/OG0000570.2/OG0000583.2/OG0000583.1/OG0000583.3/OG0000739.1/OG0000739.2/OG0000795.1/OG0000795.2/OG0001496.3/OG0001496.2/OG0001496.1/OG0001713.1/OG0001716.1/OG0001716.2/OG0001853.2/OG0001853.1/OG0002510.1/OG0002510.2/OG0002848.1/OG0003068.1/OG0003122.1/OG0003283.1/OG0003659.1/OG0004018.1/OG0004111.1/OG0004389.1/OG0004559.1/OG0004725.1/OG0004746.1/OG0004751.1/OG0004973.1/OG0005011.1/OG0005081.1/OG0005138.1/OG0005154.1/OG0005256.1/OG0005678.1/OG0005737.1/OG0005764.1/OG0005873.1/OG0005950.1/OG0006630.1/OG0006718.1/OG0006840.1/OG0006915.1/OG0007111.1/OG0007346.1</t>
  </si>
  <si>
    <t>OG0004171.1/OG0004353.1/OG0004937.1/OG0007225.1/OG0007279.1/OG0009176.1</t>
  </si>
  <si>
    <t>OG0000862.2/OG0000862.1/OG0000915.1/OG0000915.2/OG0000971.1/OG0000971.2/OG0000971.3/OG0001212.2/OG0001212.1/OG0001416.1/OG0001416.2/OG0002125.1/OG0002241.1/OG0002241.2/OG0002242.2/OG0002242.1/OG0002513.1/OG0002569.1/OG0002578.1/OG0002603.1/OG0002638.1/OG0002739.1/OG0002766.2/OG0002766.1/OG0003219.1/OG0003655.1/OG0003655.2/OG0003833.1/OG0005278.1/OG0005528.1/OG0005541.1/OG0005832.1/OG0006015.1/OG0006284.1</t>
  </si>
  <si>
    <t>OG0006466.1/OG0006714.1/OG0008170.1</t>
  </si>
  <si>
    <t>OG0004585.1</t>
  </si>
  <si>
    <t>OG0007757.1</t>
  </si>
  <si>
    <t>OG0004441.1</t>
  </si>
  <si>
    <t>OG0001507.2/OG0001507.1/OG0001992.1</t>
  </si>
  <si>
    <t>OG0003125.1/OG0007744.1/OG0008455.1</t>
  </si>
  <si>
    <t>OG0000708.2/OG0000708.3/OG0000708.1/OG0002024.1/OG0002024.2/OG0002502.1/OG0004404.1/OG0005432.1/OG0006375.1/OG0006850.1/OG0008000.1</t>
  </si>
  <si>
    <t>OG0005560.1</t>
  </si>
  <si>
    <t>OG0006957.1</t>
  </si>
  <si>
    <t>OG0001274.1/OG0001274.2/OG0003085.1</t>
  </si>
  <si>
    <t>OG0004424.1/OG0004721.1/OG0004732.1/OG0005032.1/OG0005109.1/OG0005485.1</t>
  </si>
  <si>
    <t>OG0007438.1</t>
  </si>
  <si>
    <t>OG0007349.1</t>
  </si>
  <si>
    <t>OG0007351.1</t>
  </si>
  <si>
    <t>OG0001398.1/OG0002628.2/OG0002628.1/OG0002978.1/OG0003229.1/OG0003447.1/OG0003471.1/OG0003671.1/OG0003959.1/OG0004585.1/OG0004706.1/OG0005371.1/OG0005518.1/OG0005706.1/OG0005732.1/OG0005863.1/OG0006082.1/OG0007264.1/OG0007388.1/OG0007458.1/OG0011594.1</t>
  </si>
  <si>
    <t>OG0000038.11/OG0000038.6/OG0000038.9/OG0000038.12/OG0000038.2/OG0000038.8/OG0000038.10/OG0000038.7/OG0000038.1/OG0000038.4/OG0000038.5/OG0000038.3/OG0000114.2/OG0000114.1/OG0000114.3/OG0000114.5/OG0000114.4/OG0000168.1/OG0000168.4/OG0000168.2/OG0000168.3/OG0000168.5/OG0000187.6/OG0000187.5/OG0000187.4/OG0000187.3/OG0000187.1/OG0000187.2/OG0000283.4/OG0000283.3/OG0000283.1/OG0000283.2/OG0000311.2/OG0000311.3/OG0000311.1/OG0000311.4/OG0000316.4/OG0000316.2/OG0000316.5/OG0000316.1/OG0000316.3/OG0000320.4/OG0000320.3/OG0000320.2/OG0000320.1/OG0000320.5/OG0000334.3/OG0000334.1/OG0000334.4/OG0000334.2/OG0000351.4/OG0000351.3/OG0000351.1/OG0000351.2/OG0000404.1/OG0000404.2/OG0000404.3/OG0000404.4/OG0000419.4/OG0000419.3/OG0000419.2/OG0000419.1/OG0000456.4/OG0000456.2/OG0000456.3/OG0000456.1/OG0000467.4/OG0000467.3/OG0000467.2/OG0000467.1/OG0000521.2/OG0000521.1/OG0000521.3/OG0000524.2/OG0000524.1/OG0000524.3/OG0000526.3/OG0000526.2/OG0000526.1/OG0000636.3/OG0000636.1/OG0000636.2/OG0000666.3/OG0000666.2/OG0000666.1/OG0000707.1/OG0000707.3/OG0000707.2/OG0000709.3/OG0000709.1/OG0000709.2/OG0000712.1/OG0000712.2/OG0000745.2/OG0000745.1/OG0000745.3/OG0000764.1/OG0000764.2/OG0000764.3/OG0000862.2/OG0000862.1/OG0000886.1/OG0000886.3/OG0000886.2/OG0000904.2/OG0000904.3/OG0000904.1/OG0000915.1/OG0000915.2/OG0000917.2/OG0000917.1/OG0000918.2/OG0000918.3/OG0000918.1/OG0000971.1/OG0000971.2/OG0000971.3/OG0000974.1/OG0000974.2/OG0001072.2/OG0001072.1/OG0001081.2/OG0001081.1/OG0001149.1/OG0001149.2/OG0001157.2/OG0001157.1/OG0001169.2/OG0001169.1/OG0001200.2/OG0001200.1/OG0001212.2/OG0001212.1/OG0001278.2/OG0001278.1/OG0001313.2/OG0001313.1/OG0001397.1/OG0001397.2/OG0001409.1/OG0001409.2/OG0001416.1/OG0001416.2/OG0001420.1/OG0001466.2/OG0001466.1/OG0001510.2/OG0001510.1/OG0001543.2/OG0001543.1/OG0001567.1/OG0001638.1/OG0001638.2/OG0001648.2/OG0001648.1/OG0001706.1/OG0001706.2/OG0001763.2/OG0001763.1/OG0001782.1/OG0001782.2/OG0001856.2/OG0001856.1/OG0001870.2/OG0001870.1/OG0001932.1/OG0001932.2/OG0001945.1/OG0001945.2/OG0001956.1/OG0001963.1/OG0001963.2/OG0002044.1/OG0002044.2/OG0002051.1/OG0002064.2/OG0002064.1/OG0002079.1/OG0002101.1/OG0002101.2/OG0002125.1/OG0002144.1/OG0002144.2/OG0002205.1/OG0002241.1/OG0002241.2/OG0002242.2/OG0002242.1/OG0002273.1/OG0002273.2/OG0002298.1/OG0002379.1/OG0002379.2/OG0002381.2/OG0002381.1/OG0002411.1/OG0002487.1/OG0002513.1/OG0002569.1/OG0002578.1/OG0002585.1/OG0002587.1/OG0002589.1/OG0002589.2/OG0002603.1/OG0002638.1/OG0002666.1/OG0002739.1/OG0002745.1/OG0002745.2/OG0002766.2/OG0002766.1/OG0002806.1/OG0002806.2/OG0002876.1/OG0002885.1/OG0002932.1/OG0002934.1/OG0002947.2/OG0002947.1/OG0002969.1/OG0003028.1/OG0003028.2/OG0003049.1/OG0003061.1/OG0003219.1/OG0003273.1/OG0003291.1/OG0003491.1/OG0003580.1/OG0003655.1/OG0003655.2/OG0003669.1/OG0003691.1/OG0003704.1/OG0003704.2/OG0003721.1/OG0003745.1/OG0003769.1/OG0003794.1/OG0003831.1/OG0003833.1/OG0003839.1/OG0003864.1/OG0003947.1/OG0003993.1/OG0004048.1/OG0004103.1/OG0004124.1/OG0004142.1/OG0004155.1/OG0004243.1/OG0004263.1/OG0004339.1/OG0004340.1/OG0004341.1/OG0004347.1/OG0004407.1/OG0004429.1/OG0004464.1/OG0004609.1/OG0004617.1/OG0004620.1/OG0004651.1/OG0004665.1/OG0004746.1/OG0004748.1/OG0004930.1/OG0004933.1/OG0004980.1/OG0005007.1/OG0005043.1/OG0005074.1/OG0005270.1/OG0005278.1/OG0005389.1/OG0005405.1/OG0005413.1/OG0005491.1/OG0005519.1/OG0005528.1/OG0005541.1/OG0005559.1/OG0005568.1/OG0005758.1/OG0005786.1/OG0005832.1/OG0005900.1/OG0005911.1/OG0005970.1/OG0006015.1/OG0006025.1/OG0006178.1/OG0006251.1/OG0006274.1/OG0006284.1/OG0006323.1/OG0006338.1/OG0006415.1/OG0006461.1/OG0006732.1/OG0006850.1/OG0006918.1/OG0007090.1/OG0007591.1/OG0007601.1</t>
  </si>
  <si>
    <t>OG0001345.3/OG0001345.2/OG0001345.1/OG0001362.2/OG0001362.1/OG0001851.1/OG0002176.2/OG0002176.1/OG0002259.1/OG0002282.1/OG0002353.1/OG0002646.1/OG0004054.1/OG0004438.1/OG0004702.1/OG0005897.1/OG0006061.1/OG0006466.1/OG0006714.1/OG0006786.1/OG0007336.1/OG0007357.1/OG0007639.1/OG0008170.1/OG0009119.1/OG0009130.1/OG0009351.1</t>
  </si>
  <si>
    <t>OG0001825.2/OG0001825.1/OG0002145.1/OG0002148.1/OG0002148.2/OG0002970.1/OG0003125.1/OG0003220.1/OG0004218.1/OG0004218.2/OG0004542.1/OG0004744.1/OG0006064.1/OG0006374.1/OG0006750.1/OG0006872.1/OG0007186.1/OG0007327.1/OG0007387.1/OG0007622.1/OG0007654.1/OG0008519.1/OG0008800.1</t>
  </si>
  <si>
    <t>OG0002831.1/OG0003874.1/OG0003959.1/OG0005599.1/OG0005803.1/OG0006047.1/OG0006883.1/OG0007144.1/OG0007344.1</t>
  </si>
  <si>
    <t>OG0000036.7/OG0000036.3/OG0000036.12/OG0000036.6/OG0000036.11/OG0000036.5/OG0000036.10/OG0000036.8/OG0000036.1/OG0000036.9/OG0000036.4/OG0000036.2/OG0000051.3/OG0000051.1/OG0000051.7/OG0000051.9/OG0000051.11/OG0000051.6/OG0000051.2/OG0000051.5/OG0000051.4/OG0000051.10/OG0000051.8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0000121.5/OG0000121.1/OG0000121.2/OG0000121.3/OG0000121.4/OG0000121.6/OG0000121.8/OG0000121.7/OG0000150.2/OG0000150.4/OG0000150.3/OG0000150.1/OG0000150.5/OG0000215.4/OG0000215.5/OG0000215.3/OG0000215.1/OG0000215.2/OG0000280.1/OG0000280.2/OG0000280.4/OG0000280.3/OG0000283.4/OG0000283.3/OG0000283.1/OG0000283.2/OG0000318.4/OG0000318.2/OG0000318.1/OG0000318.3/OG0000540.3/OG0000540.4/OG0000540.2/OG0000540.1/OG0000618.2/OG0000618.1/OG0000618.3/OG0000667.1/OG0000667.3/OG0000667.2/OG0000671.3/OG0000671.1/OG0000671.2/OG0000704.2/OG0000704.1/OG0000704.3/OG0000707.1/OG0000707.3/OG0000707.2/OG0000737.1/OG0000737.3/OG0000737.2/OG0000846.1/OG0000846.2/OG0000890.3/OG0000890.2/OG0000890.1/OG0000897.2/OG0000897.1/OG0001247.1/OG0001247.2/OG0001275.2/OG0001275.1/OG0001364.2/OG0001364.1/OG0001640.1/OG0001640.2/OG0001661.1/OG0001661.2/OG0001719.1/OG0001837.1/OG0001837.2/OG0001936.1/OG0001936.2/OG0001945.1/OG0001945.2/OG0001972.1/OG0001972.2/OG0001979.1/OG0002040.2/OG0002040.1/OG0002384.1/OG0002413.1/OG0002460.1/OG0002466.1/OG0002477.1/OG0002493.2/OG0002493.1/OG0002518.1/OG0002557.2/OG0002557.1/OG0002591.1/OG0002797.1/OG0002916.1/OG0002918.1/OG0002934.1/OG0002943.2/OG0002943.1/OG0003056.2/OG0003056.1/OG0003133.1/OG0003431.1/OG0003522.1/OG0003523.1/OG0003593.1/OG0003699.1/OG0003703.1/OG0003718.1/OG0003754.1/OG0003763.1/OG0003784.1/OG0003801.1/OG0003855.1/OG0003919.1/OG0003955.1/OG0003983.1/OG0004011.1/OG0004094.1/OG0004155.1/OG0004249.1/OG0004287.1/OG0004333.1/OG0004351.1/OG0004365.1/OG0004387.1/OG0004404.1/OG0004422.1/OG0004559.1/OG0004656.1/OG0004723.1/OG0004746.1/OG0004755.1/OG0004815.1/OG0004912.1/OG0004949.1/OG0004957.1/OG0005035.1/OG0005073.1/OG0005090.1/OG0005413.1/OG0005466.1/OG0005492.1/OG0005507.1/OG0005510.1/OG0005653.1/OG0005736.1/OG0005879.1/OG0005915.1/OG0005925.1/OG0005926.1/OG0006025.1/OG0006041.1/OG0006197.1/OG0006366.1/OG0006375.1/OG0006425.1/OG0006465.1/OG0006647.1/OG0006656.1/OG0006702.1/OG0006790.1/OG0006850.1/OG0006889.1/OG0006918.1/OG0006931.1/OG0007063.1/OG0007098.1/OG0007372.1/OG0007591.1/OG0007766.1/OG0007768.1/OG0007803.1/OG0007819.1/OG0007980.1/OG0010635.1</t>
  </si>
  <si>
    <t>OG0000757.1</t>
  </si>
  <si>
    <t>OG0000186.3/OG0000186.6/OG0000186.1/OG0000186.4/OG0000186.2/OG0000186.5/OG0000316.4/OG0000316.2/OG0000316.5/OG0000316.1/OG0000316.3/OG0000886.1/OG0000886.3/OG0000886.2/OG0002241.1/OG0002241.2</t>
  </si>
  <si>
    <t>OG0002628.2/OG0002628.1</t>
  </si>
  <si>
    <t>OG0007336.1</t>
  </si>
  <si>
    <t>OG0001811.2/OG0001811.1/OG0004651.1/OG0005270.1/OG0006015.1/OG0007090.1</t>
  </si>
  <si>
    <t>OG0001670.2/OG0001670.1/OG0002709.1/OG0004700.1/OG0005053.1/OG0006519.1</t>
  </si>
  <si>
    <t>OG0005934.1</t>
  </si>
  <si>
    <t>OG0005738.1/OG0005754.1/OG0006448.1</t>
  </si>
  <si>
    <t>OG0000862.2/OG0000862.1/OG0001750.1/OG0001750.2/OG0002650.1/OG0002650.2/OG0002709.1/OG0003472.1/OG0003778.1/OG0004371.1/OG0004601.1/OG0004700.1/OG0005788.1/OG0005845.1/OG0006275.1/OG0006519.1/OG0006854.1/OG0007772.1</t>
  </si>
  <si>
    <t>OG0004443.1/OG0008856.1</t>
  </si>
  <si>
    <t>OG0000305.1/OG0000305.4/OG0000305.2/OG0000305.3/OG0001203.2/OG0001203.1/OG0004014.1/OG0004538.1/OG0005312.1/OG0006490.1</t>
  </si>
  <si>
    <t>OG0004945.1</t>
  </si>
  <si>
    <t>OG0003823.1</t>
  </si>
  <si>
    <t>OG0006699.1/OG0007320.1</t>
  </si>
  <si>
    <t>OG0000266.6/OG0000266.3/OG0000266.5/OG0000266.1/OG0000266.2/OG0000266.4</t>
  </si>
  <si>
    <t>OG0000435.3/OG0000435.2/OG0000435.1/OG0001045.2/OG0001045.1/OG0001562.1/OG0001562.2/OG0002360.1/OG0002360.2/OG0002767.1/OG0002826.1/OG0002826.2/OG0004256.1/OG0005569.1</t>
  </si>
  <si>
    <t>OG0002162.1/OG0002162.2/OG0002514.1/OG0002514.2/OG0002584.1/OG0002584.2/OG0002614.1/OG0003473.1/OG0003484.1/OG0004029.1/OG0004943.1/OG0005359.1/OG0005543.1/OG0007097.1</t>
  </si>
  <si>
    <t>OG0005129.1</t>
  </si>
  <si>
    <t>OG0001104.2/OG0001104.1/OG0007852.1</t>
  </si>
  <si>
    <t>OG0007666.1</t>
  </si>
  <si>
    <t>OG0001110.1/OG0001110.2/OG0005094.1/OG0006946.1</t>
  </si>
  <si>
    <t>OG0000612.2/OG0000612.3/OG0000612.1/OG0006451.1/OG0008144.1</t>
  </si>
  <si>
    <t>OG0004355.1</t>
  </si>
  <si>
    <t>OG0004081.1/OG0007396.1/OG0007666.1</t>
  </si>
  <si>
    <t>OG0001345.3/OG0001345.2/OG0001345.1/OG0001361.1/OG0001361.2/OG0001825.2/OG0001825.1/OG0001851.1/OG0002032.1/OG0002032.2/OG0002176.2/OG0002176.1/OG0002259.1/OG0002646.1/OG0003125.1/OG0003294.1/OG0003294.2/OG0003797.1/OG0004438.1/OG0004712.1/OG0004779.1/OG0005534.1/OG0006061.1/OG0006475.1/OG0006714.1/OG0006855.1/OG0006872.1/OG0007229.1/OG0007357.1/OG0007622.1/OG0007981.1/OG0008145.1/OG0008170.1/OG0009351.1</t>
  </si>
  <si>
    <t>OG0001398.1/OG0001573.1/OG0002676.1/OG0003229.1/OG0003315.1/OG0003315.2/OG0003471.1/OG0003959.1/OG0004585.1/OG0004706.1/OG0005518.1/OG0005562.1/OG0006047.1/OG0006082.1/OG0006435.1/OG0006435.2/OG0007264.1/OG0007345.1/OG0008164.1</t>
  </si>
  <si>
    <t>OG0000074.1/OG0000074.8/OG0000074.3/OG0000074.2/OG0000074.6/OG0000074.5/OG0000074.7/OG0000074.4/OG0000083.8/OG0000083.1/OG0000083.3/OG0000083.5/OG0000083.6/OG0000083.4/OG0000083.2/OG0000083.7/OG0000172.3/OG0000172.4/OG0000172.2/OG0000172.1/OG0000186.3/OG0000186.6/OG0000186.1/OG0000186.4/OG0000186.2/OG0000186.5/OG0000187.6/OG0000187.5/OG0000187.4/OG0000187.3/OG0000187.1/OG0000187.2/OG0000215.4/OG0000215.5/OG0000215.3/OG0000215.1/OG0000215.2/OG0000283.4/OG0000283.3/OG0000283.1/OG0000283.2/OG0000322.1/OG0000322.2/OG0000322.4/OG0000322.3/OG0000331.1/OG0000331.3/OG0000331.2/OG0000331.4/OG0000344.3/OG0000344.1/OG0000344.4/OG0000344.2/OG0000354.3/OG0000354.2/OG0000354.1/OG0000358.2/OG0000358.1/OG0000358.3/OG0000358.4/OG0000375.4/OG0000375.3/OG0000375.2/OG0000375.1/OG0000389.2/OG0000389.3/OG0000389.1/OG0000391.4/OG0000391.3/OG0000391.1/OG0000391.2/OG0000400.4/OG0000400.1/OG0000400.3/OG0000400.2/OG0000403.2/OG0000403.1/OG0000404.1/OG0000404.2/OG0000404.3/OG0000404.4/OG0000419.4/OG0000419.3/OG0000419.2/OG0000419.1/OG0000456.4/OG0000456.2/OG0000456.3/OG0000456.1/OG0000501.1/OG0000525.3/OG0000525.1/OG0000525.2/OG0000526.3/OG0000526.2/OG0000526.1/OG0000567.1/OG0000567.3/OG0000567.2/OG0000582.3/OG0000582.1/OG0000582.2/OG0000583.2/OG0000583.1/OG0000583.3/OG0000607.1/OG0000607.2/OG0000614.3/OG0000614.2/OG0000614.1/OG0000667.1/OG0000667.3/OG0000667.2/OG0000696.1/OG0000696.2/OG0000696.3/OG0000707.1/OG0000707.3/OG0000707.2/OG0000708.2/OG0000708.3/OG0000708.1/OG0000712.1/OG0000712.2/OG0000745.2/OG0000745.1/OG0000745.3/OG0000795.1/OG0000795.2/OG0000812.1/OG0000812.2/OG0000812.3/OG0000832.1/OG0000832.3/OG0000832.2/OG0000915.1/OG0000915.2/OG0000917.2/OG0000917.1/OG0000971.1/OG0000971.2/OG0000971.3/OG0001033.2/OG0001033.1/OG0001149.1/OG0001149.2/OG0001172.2/OG0001172.1/OG0001173.2/OG0001173.1/OG0001193.1/OG0001193.2/OG0001200.2/OG0001200.1/OG0001203.2/OG0001203.1/OG0001207.2/OG0001207.1/OG0001212.2/OG0001212.1/OG0001222.1/OG0001222.2/OG0001229.3/OG0001229.1/OG0001229.2/OG0001257.1/OG0001257.2/OG0001275.2/OG0001275.1/OG0001299.3/OG0001299.2/OG0001299.1/OG0001305.2/OG0001305.1/OG0001313.2/OG0001313.1/OG0001420.1/OG0001440.1/OG0001440.2/OG0001466.2/OG0001466.1/OG0001510.2/OG0001510.1/OG0001559.2/OG0001559.1/OG0001567.1/OG0001571.3/OG0001571.2/OG0001571.1/OG0001577.2/OG0001577.1/OG0001638.1/OG0001638.2/OG0001648.2/OG0001648.1/OG0001768.1/OG0001772.2/OG0001772.1/OG0001782.1/OG0001782.2/OG0001837.1/OG0001837.2/OG0001838.2/OG0001838.1/OG0001856.2/OG0001856.1/OG0001870.2/OG0001870.1/OG0001935.1/OG0001936.1/OG0001936.2/OG0001945.1/OG0001945.2/OG0001963.1/OG0001963.2/OG0001976.2/OG0001976.1/OG0002024.1/OG0002024.2/OG0002101.1/OG0002101.2/OG0002144.1/OG0002144.2/OG0002165.1/OG0002241.1/OG0002241.2/OG0002273.1/OG0002273.2/OG0002298.1/OG0002379.1/OG0002379.2/OG0002380.1/OG0002403.2/OG0002403.1/OG0002469.1/OG0002487.1/OG0002493.2/OG0002493.1/OG0002513.1/OG0002578.1/OG0002585.1/OG0002739.1/OG0002745.1/OG0002745.2/OG0002766.2/OG0002766.1/OG0002797.1/OG0002824.1/OG0002824.2/OG0002885.1/OG0002918.1/OG0002934.1/OG0002943.2/OG0002943.1/OG0002947.2/OG0002947.1/OG0003028.1/OG0003028.2/OG0003049.1/OG0003061.1/OG0003193.1/OG0003219.1/OG0003243.1/OG0003259.1/OG0003266.2/OG0003266.1/OG0003291.1/OG0003292.1/OG0003309.1/OG0003312.1/OG0003312.2/OG0003323.1/OG0003336.1/OG0003340.1/OG0003340.2/OG0003481.1/OG0003496.1/OG0003541.1/OG0003580.1/OG0003584.1/OG0003693.1/OG0003698.1/OG0003699.1/OG0003721.1/OG0003730.1/OG0003738.1/OG0003763.1/OG0003769.1/OG0003831.1/OG0003849.1/OG0003993.1/OG0004028.1/OG0004038.1/OG0004103.1/OG0004135.1/OG0004142.1/OG0004149.1/OG0004155.1/OG0004263.1/OG0004397.1/OG0004404.1/OG0004407.1/OG0004422.1/OG0004460.1/OG0004464.1/OG0004489.1/OG0004628.1/OG0004664.1/OG0004720.1/OG0004726.1/OG0004771.1/OG0004815.1/OG0004930.1/OG0004933.1/OG0004949.1/OG0004957.1/OG0005066.1/OG0005078.1/OG0005090.1/OG0005103.1/OG0005132.1/OG0005277.1/OG0005347.1/OG0005405.1/OG0005413.1/OG0005432.1/OG0005466.1/OG0005477.1/OG0005491.1/OG0005510.1/OG0005519.1/OG0005528.1/OG0005537.1/OG0005541.1/OG0005559.1/OG0005568.1/OG0005653.1/OG0005764.1/OG0005783.1/OG0005786.1/OG0005811.1/OG0005832.1/OG0005850.1/OG0005900.1/OG0005924.1/OG0005926.1/OG0005930.1/OG0005998.1/OG0006015.1/OG0006025.1/OG0006251.1/OG0006256.1/OG0006272.1/OG0006274.1/OG0006286.1/OG0006323.1/OG0006338.1/OG0006346.1/OG0006410.1/OG0006415.1/OG0006425.1/OG0006442.1/OG0006464.1/OG0006490.1/OG0006630.1/OG0006647.1/OG0006656.1/OG0006741.1/OG0006922.1/OG0006967.1/OG0007582.1/OG0007591.1/OG0007696.1/OG0007766.1/OG0008028.1/OG0010635.1</t>
  </si>
  <si>
    <t>OG0001790.2/OG0001790.1/OG0001825.2/OG0001825.1/OG0001851.1/OG0002353.1/OG0003125.1/OG0003797.1/OG0004438.1/OG0005897.1/OG0006050.1/OG0006061.1/OG0006466.1/OG0006714.1/OG0006872.1/OG0007654.1/OG0007744.1/OG0007981.1/OG0007983.1/OG0008080.1/OG0008145.1/OG0008170.1/OG0008455.1/OG0008509.1</t>
  </si>
  <si>
    <t>OG0003313.2/OG0003313.1/OG0003447.1/OG0004585.1/OG0004706.1/OG0006047.1/OG0006435.1/OG0006435.2/OG0007264.1</t>
  </si>
  <si>
    <t>OG0000036.7/OG0000036.3/OG0000036.12/OG0000036.6/OG0000036.11/OG0000036.5/OG0000036.10/OG0000036.8/OG0000036.1/OG0000036.9/OG0000036.4/OG0000036.2/OG0000083.8/OG0000083.1/OG0000083.3/OG0000083.5/OG0000083.6/OG0000083.4/OG0000083.2/OG0000083.7/OG0000150.2/OG0000150.4/OG0000150.3/OG0000150.1/OG0000150.5/OG0000187.6/OG0000187.5/OG0000187.4/OG0000187.3/OG0000187.1/OG0000187.2/OG0000283.4/OG0000283.3/OG0000283.1/OG0000283.2/OG0000344.3/OG0000344.1/OG0000344.4/OG0000344.2/OG0000358.2/OG0000358.1/OG0000358.3/OG0000358.4/OG0000375.4/OG0000375.3/OG0000375.2/OG0000375.1/OG0000400.4/OG0000400.1/OG0000400.3/OG0000400.2/OG0000404.1/OG0000404.2/OG0000404.3/OG0000404.4/OG0000419.4/OG0000419.3/OG0000419.2/OG0000419.1/OG0000456.4/OG0000456.2/OG0000456.3/OG0000456.1/OG0000501.1/OG0000583.2/OG0000583.1/OG0000583.3/OG0000667.1/OG0000667.3/OG0000667.2/OG0000696.1/OG0000696.2/OG0000696.3/OG0000708.2/OG0000708.3/OG0000708.1/OG0000745.2/OG0000745.1/OG0000745.3/OG0000763.1/OG0000763.2/OG0000862.2/OG0000862.1/OG0000915.1/OG0000915.2/OG0000942.2/OG0000942.3/OG0000942.1/OG0000971.1/OG0000971.2/OG0000971.3/OG0001149.1/OG0001149.2/OG0001157.2/OG0001157.1/OG0001172.2/OG0001172.1/OG0001193.1/OG0001193.2/OG0001207.2/OG0001207.1/OG0001212.2/OG0001212.1/OG0001229.3/OG0001229.1/OG0001229.2/OG0001243.2/OG0001243.1/OG0001275.2/OG0001275.1/OG0001313.2/OG0001313.1/OG0001393.1/OG0001393.2/OG0001412.2/OG0001412.1/OG0001416.1/OG0001416.2/OG0001466.2/OG0001466.1/OG0001510.2/OG0001510.1/OG0001571.3/OG0001571.2/OG0001571.1/OG0001577.2/OG0001577.1/OG0001648.2/OG0001648.1/OG0001706.1/OG0001706.2/OG0001772.2/OG0001772.1/OG0001784.2/OG0001784.1/OG0001945.1/OG0001945.2/OG0001963.1/OG0001963.2/OG0002101.1/OG0002101.2/OG0002125.1/OG0002165.1/OG0002241.1/OG0002241.2/OG0002242.2/OG0002242.1/OG0002381.2/OG0002381.1/OG0002469.1/OG0002493.2/OG0002493.1/OG0002513.1/OG0002569.1/OG0002578.1/OG0002603.1/OG0002739.1/OG0002745.1/OG0002745.2/OG0002766.2/OG0002766.1/OG0002889.1/OG0002889.2/OG0002918.1/OG0002934.1/OG0002943.2/OG0002943.1/OG0003049.1/OG0003095.1/OG0003219.1/OG0003259.1/OG0003266.2/OG0003266.1/OG0003291.1/OG0003340.1/OG0003340.2/OG0003541.1/OG0003690.1/OG0003704.1/OG0003704.2/OG0003831.1/OG0003833.1/OG0003941.1/OG0004011.1/OG0004028.1/OG0004047.1/OG0004142.1/OG0004155.1/OG0004245.1/OG0004389.1/OG0004397.1/OG0004398.1/OG0004404.1/OG0004422.1/OG0004614.1/OG0004637.1/OG0004750.1/OG0004771.1/OG0004949.1/OG0004955.1/OG0005140.1/OG0005277.1/OG0005278.1/OG0005297.1/OG0005413.1/OG0005479.1/OG0005510.1/OG0005519.1/OG0005528.1/OG0005537.1/OG0005568.1/OG0005694.1/OG0005783.1/OG0005832.1/OG0005862.1/OG0005900.1/OG0005924.1/OG0005930.1/OG0006015.1/OG0006025.1/OG0006041.1/OG0006251.1/OG0006274.1/OG0006323.1/OG0006338.1/OG0006375.1/OG0006410.1/OG0006425.1/OG0006442.1/OG0006630.1/OG0006722.1/OG0006741.1/OG0006850.1/OG0006918.1/OG0007319.1/OG0007591.1/OG0007822.1/OG0008000.1</t>
  </si>
  <si>
    <t>OG0000074.1/OG0000074.8/OG0000074.3/OG0000074.2/OG0000074.6/OG0000074.5/OG0000074.7/OG0000074.4/OG0000172.3/OG0000172.4/OG0000172.2/OG0000172.1/OG0000186.3/OG0000186.6/OG0000186.1/OG0000186.4/OG0000186.2/OG0000186.5/OG0000354.3/OG0000354.2/OG0000354.1/OG0000358.2/OG0000358.1/OG0000358.3/OG0000358.4/OG0000375.4/OG0000375.3/OG0000375.2/OG0000375.1/OG0000389.2/OG0000389.3/OG0000389.1/OG0000391.4/OG0000391.3/OG0000391.1/OG0000391.2/OG0000400.4/OG0000400.1/OG0000400.3/OG0000400.2/OG0000567.1/OG0000567.3/OG0000567.2/OG0000614.3/OG0000614.2/OG0000614.1/OG0000971.1/OG0000971.2/OG0000971.3/OG0001173.2/OG0001173.1/OG0001203.2/OG0001203.1/OG0001466.2/OG0001466.1/OG0001559.2/OG0001559.1/OG0001782.1/OG0001782.2/OG0001838.2/OG0001838.1/OG0001935.1/OG0002380.1/OG0002578.1/OG0002585.1/OG0002824.1/OG0002824.2/OG0003061.1/OG0003309.1/OG0003336.1/OG0003340.1/OG0003340.2/OG0003698.1/OG0003769.1/OG0003849.1/OG0004028.1/OG0004149.1/OG0004664.1/OG0004720.1/OG0004726.1/OG0004815.1/OG0005277.1/OG0005466.1/OG0005477.1/OG0005832.1/OG0006490.1/OG0008028.1</t>
  </si>
  <si>
    <t>OG0002176.2/OG0002176.1/OG0003294.1/OG0003294.2/OG0003797.1/OG0004712.1</t>
  </si>
  <si>
    <t>OG0001398.1/OG0002676.1/OG0003959.1/OG0004706.1/OG0005518.1</t>
  </si>
  <si>
    <t>OG0002169.2/OG0002169.1</t>
  </si>
  <si>
    <t>OG0006467.1</t>
  </si>
  <si>
    <t>OG0000696.1/OG0000696.2/OG0000696.3/OG0001648.2/OG0001648.1/OG0004339.1/OG0004489.1</t>
  </si>
  <si>
    <t>OG0005600.1/OG0006383.1/OG0007590.1</t>
  </si>
  <si>
    <t>OG0002032.1/OG0002032.2/OG0007751.1</t>
  </si>
  <si>
    <t>OG0000932.3/OG0000932.1/OG0000932.2/OG0001616.1/OG0001616.2/OG0002292.2/OG0002292.1/OG0002369.1/OG0002468.1/OG0002468.2/OG0003326.1/OG0003328.1/OG0003421.1/OG0003755.1/OG0003827.1/OG0004413.1/OG0004591.1/OG0005402.1/OG0005406.1/OG0006261.1/OG0006441.1/OG0006866.1/OG0007648.1</t>
  </si>
  <si>
    <t>OG0001616.1/OG0001616.2/OG0002292.2/OG0002292.1/OG0002369.1/OG0002468.1/OG0002468.2/OG0003326.1/OG0003328.1/OG0003827.1/OG0004591.1</t>
  </si>
  <si>
    <t>OG0005600.1</t>
  </si>
  <si>
    <t>OG0003421.1/OG0004413.1/OG0004591.1/OG0006441.1/OG0006866.1/OG0007648.1</t>
  </si>
  <si>
    <t>OG0000932.3/OG0000932.1/OG0000932.2/OG0002468.1/OG0002468.2/OG0003264.1/OG0006261.1/OG0006954.1/OG0007299.1</t>
  </si>
  <si>
    <t>OG0000769.2/OG0000769.1</t>
  </si>
  <si>
    <t>OG0001251.2/OG0001251.1/OG0003062.1/OG0006757.1/OG0007278.1/OG0007848.1/OG0008039.1</t>
  </si>
  <si>
    <t>OG0003211.1</t>
  </si>
  <si>
    <t>OG0005707.1/OG0005832.1/OG0005973.1</t>
  </si>
  <si>
    <t>OG0008529.1</t>
  </si>
  <si>
    <t>OG0000015.9/OG0000015.11/OG0000015.13/OG0000015.6/OG0000015.3/OG0000015.7/OG0000015.4/OG0000015.5/OG0000015.8/OG0000015.14/OG0000015.1/OG0000015.2/OG0000015.12/OG0000015.10/OG0000131.4/OG0000131.6/OG0000131.2/OG0000131.1/OG0000131.3/OG0000131.5/OG0000131.7/OG0000322.1/OG0000322.2/OG0000322.4/OG0000322.3/OG0000498.1/OG0000498.3/OG0000498.2/OG0000498.4/OG0000558.2/OG0000558.3/OG0000558.1/OG0000676.3/OG0000676.1/OG0000676.2/OG0001068.2/OG0001068.1/OG0001191.1/OG0001191.2/OG0003090.1/OG0004250.1/OG0004327.1/OG0006431.1/OG0007680.1</t>
  </si>
  <si>
    <t>OG0007413.1/OG0009041.1</t>
  </si>
  <si>
    <t>OG0000676.3/OG0000676.1/OG0000676.2/OG0004250.1</t>
  </si>
  <si>
    <t>OG0000498.1/OG0000498.3/OG0000498.2/OG0000498.4/OG0000676.3/OG0000676.1/OG0000676.2/OG0004250.1</t>
  </si>
  <si>
    <t>OG0000294.3/OG0000294.4/OG0000294.1/OG0000294.5/OG0000294.2/OG0004642.1</t>
  </si>
  <si>
    <t>OG0007602.1</t>
  </si>
  <si>
    <t>OG0000737.1/OG0000737.3/OG0000737.2/OG0002668.2/OG0002668.1/OG0003730.1/OG0004269.1/OG0004742.1/OG0006394.1/OG0007638.1</t>
  </si>
  <si>
    <t>OG0004488.1</t>
  </si>
  <si>
    <t>OG0004461.1</t>
  </si>
  <si>
    <t>OG0001460.3/OG0001460.1/OG0001460.2/OG0001605.2/OG0001605.1/OG0001605.3/OG0004911.1/OG0005288.1/OG0006154.1/OG0006237.1/OG0006797.1/OG0006951.1/OG0007256.1/OG0007289.1/OG0007979.1/OG0008045.1/OG0008085.1/OG0008128.1/OG0008139.1/OG0008212.1/OG0008340.1/OG0008539.1/OG0008783.1/OG0008789.1</t>
  </si>
  <si>
    <t>OG0000333.4/OG0000333.2/OG0000333.1/OG0000333.3/OG0000580.2/OG0000580.1/OG0000580.3/OG0001501.1/OG0001744.1/OG0003597.1/OG0004539.1/OG0004780.1/OG0004944.1/OG0005254.1/OG0005258.1/OG0005364.1/OG0005457.1/OG0005574.1/OG0005671.1/OG0006010.1/OG0006016.1/OG0006205.1/OG0006749.1/OG0006782.1/OG0007077.1/OG0007173.1/OG0007184.1/OG0007224.1/OG0007268.1/OG0007365.1/OG0007640.1/OG0007711.1/OG0007754.1/OG0007800.1/OG0007805.1/OG0007991.1/OG0008097.1/OG0008151.1/OG0008535.1/OG0008793.1</t>
  </si>
  <si>
    <t>OG0002001.2/OG0002001.1/OG0007286.1/OG0007523.1/OG0007697.1/OG0007846.1/OG0008026.1/OG0008215.1/OG0008250.1/OG0008478.1/OG0008567.1/OG0010823.1</t>
  </si>
  <si>
    <t>OG0000580.2/OG0000580.1/OG0000580.3/OG0001501.1/OG0001744.1/OG0003597.1/OG0004780.1/OG0004944.1/OG0005258.1/OG0005364.1/OG0005671.1/OG0006016.1/OG0006205.1/OG0007077.1/OG0007640.1/OG0007711.1/OG0007800.1/OG0008097.1/OG0008793.1</t>
  </si>
  <si>
    <t>OG0007286.1/OG0008478.1</t>
  </si>
  <si>
    <t>OG0001605.2/OG0001605.1/OG0001605.3/OG0005288.1/OG0006237.1/OG0006797.1/OG0007979.1/OG0008045.1/OG0008085.1/OG0008789.1</t>
  </si>
  <si>
    <t>OG0002001.2/OG0002001.1/OG0007523.1/OG0007697.1/OG0007846.1/OG0008026.1/OG0008215.1/OG0008250.1/OG0008478.1/OG0008567.1/OG0010823.1</t>
  </si>
  <si>
    <t>OG0001460.3/OG0001460.1/OG0001460.2/OG0004911.1/OG0006154.1/OG0006951.1/OG0007256.1/OG0007289.1/OG0008128.1/OG0008139.1/OG0008212.1/OG0008340.1/OG0008539.1/OG0008783.1</t>
  </si>
  <si>
    <t>OG0000333.4/OG0000333.2/OG0000333.1/OG0000333.3/OG0004539.1/OG0004944.1/OG0005254.1/OG0005457.1/OG0005574.1/OG0006010.1/OG0006749.1/OG0006782.1/OG0007173.1/OG0007184.1/OG0007224.1/OG0007268.1/OG0007365.1/OG0007754.1/OG0007805.1/OG0007991.1/OG0008097.1/OG0008151.1/OG0008535.1</t>
  </si>
  <si>
    <t>OG0001471.2/OG0001471.1/OG0002497.2/OG0002497.1/OG0003459.1/OG0003672.1/OG0004401.1/OG0006634.1/OG0008180.1</t>
  </si>
  <si>
    <t>OG0000028.8/OG0000028.1/OG0000028.5/OG0000028.3/OG0000028.6/OG0000028.4/OG0000028.11/OG0000028.7/OG0000028.2/OG0000028.15/OG0000028.17/OG0000028.13/OG0000028.12/OG0000028.9/OG0000028.16/OG0000028.10/OG0000028.14/OG0000119.6/OG0000119.1/OG0000119.5/OG0000119.4/OG0000119.7/OG0000119.3/OG0000119.2/OG0000294.3/OG0000294.4/OG0000294.1/OG0000294.5/OG0000294.2/OG0000320.4/OG0000320.3/OG0000320.2/OG0000320.1/OG0000320.5/OG0000663.3/OG0000663.2/OG0000663.1/OG0000793.1/OG0000793.2/OG0000908.2/OG0000908.1/OG0001149.1/OG0001149.2/OG0001306.2/OG0001306.1/OG0001318.1/OG0001318.2/OG0001323.2/OG0001323.1/OG0001552.2/OG0001552.1/OG0001754.1/OG0001754.2/OG0002064.2/OG0002064.1/OG0002225.2/OG0002225.1/OG0002586.1/OG0002586.2/OG0002732.1/OG0002756.1/OG0002875.1/OG0002957.1/OG0003073.1/OG0003088.1/OG0003943.1/OG0004092.1/OG0004127.1/OG0004260.1/OG0004336.1/OG0004388.1/OG0004620.1/OG0004642.1/OG0004692.1/OG0005032.1/OG0005092.1/OG0005109.1/OG0005282.1/OG0005341.1/OG0005362.1/OG0005485.1/OG0005780.1/OG0005966.1/OG0005983.1/OG0006146.1/OG0006379.1/OG0006424.1/OG0006706.1/OG0007143.1/OG0007291.1</t>
  </si>
  <si>
    <t>OG0001522.4/OG0001522.1/OG0001522.2/OG0001522.3/OG0002172.1/OG0002172.2/OG0002231.1/OG0002231.2/OG0004784.1/OG0005560.1/OG0005609.1</t>
  </si>
  <si>
    <t>OG0000696.1/OG0000696.2/OG0000696.3/OG0003266.2/OG0003266.1/OG0005354.1/OG0006680.1</t>
  </si>
  <si>
    <t>OG0003464.1/OG0004752.1/OG0005300.1/OG0005392.1/OG0006304.1/OG0006342.1/OG0006659.1/OG0007787.1</t>
  </si>
  <si>
    <t>OG0004410.1/OG0004615.1</t>
  </si>
  <si>
    <t>OG0000763.1/OG0000763.2/OG0003095.1/OG0003098.1/OG0003421.1/OG0004589.1/OG0005877.1/OG0007648.1</t>
  </si>
  <si>
    <t>OG0008623.1</t>
  </si>
  <si>
    <t>OG0000763.1/OG0000763.2/OG0003095.1/OG0003421.1</t>
  </si>
  <si>
    <t>OG0008154.1</t>
  </si>
  <si>
    <t>OG0000490.2/OG0000490.1/OG0002128.1/OG0002128.2/OG0002954.1/OG0003449.1/OG0004047.1/OG0004136.1/OG0007789.1</t>
  </si>
  <si>
    <t>OG0002128.1/OG0002128.2/OG0003449.1/OG0004047.1/OG0004136.1/OG0007789.1</t>
  </si>
  <si>
    <t>OG0003043.1/OG0004246.1</t>
  </si>
  <si>
    <t>OG0003969.1/OG0005981.1/OG0007772.1</t>
  </si>
  <si>
    <t>OG0000408.2/OG0000408.1/OG0000408.3/OG0000408.4/OG0000408.5/OG0001974.1/OG0003938.1/OG0004443.1/OG0004779.1/OG0004810.1/OG0006207.1/OG0006264.1/OG0006495.1/OG0006708.1/OG0006786.1/OG0006827.1/OG0007150.1/OG0007155.1/OG0007192.1/OG0007220.1/OG0007550.1/OG0008109.1/OG0008147.1/OG0008856.1</t>
  </si>
  <si>
    <t>OG0002011.1/OG0002011.2/OG0004418.1/OG0005064.1/OG0005190.1/OG0005605.1/OG0005706.1/OG0005934.1/OG0006964.1/OG0006987.1/OG0007109.1/OG0007617.1/OG0007742.1/OG0007865.1/OG0008615.1/OG0009134.1</t>
  </si>
  <si>
    <t>OG0000121.5/OG0000121.1/OG0000121.2/OG0000121.3/OG0000121.4/OG0000121.6/OG0000121.8/OG0000121.7/OG0000205.5/OG0000205.2/OG0000205.7/OG0000205.3/OG0000205.1/OG0000205.4/OG0000205.6/OG0000343.4/OG0000343.1/OG0000343.2/OG0000343.3/OG0000446.3/OG0000446.2/OG0000446.1/OG0000490.2/OG0000490.1/OG0000636.3/OG0000636.1/OG0000636.2/OG0000695.2/OG0000695.3/OG0000695.1/OG0000696.1/OG0000696.2/OG0000696.3/OG0000741.2/OG0000741.1/OG0000741.3/OG0000852.2/OG0000852.1/OG0000862.2/OG0000862.1/OG0000932.3/OG0000932.1/OG0000932.2/OG0000938.1/OG0000938.3/OG0000938.2/OG0001154.1/OG0001154.2/OG0001164.2/OG0001164.1/OG0001222.1/OG0001222.2/OG0001243.2/OG0001243.1/OG0001355.2/OG0001355.1/OG0001403.2/OG0001403.1/OG0001512.1/OG0001512.2/OG0001616.1/OG0001616.2/OG0001640.1/OG0001640.2/OG0001670.2/OG0001670.1/OG0001750.1/OG0001750.2/OG0001853.2/OG0001853.1/OG0001943.1/OG0001943.2/OG0001964.1/OG0002167.1/OG0002364.1/OG0002364.2/OG0002386.1/OG0002506.1/OG0002597.1/OG0002597.2/OG0002602.2/OG0002602.1/OG0002640.1/OG0002650.1/OG0002650.2/OG0002709.1/OG0002730.1/OG0002761.1/OG0002784.2/OG0002784.1/OG0002954.1/OG0003031.1/OG0003043.1/OG0003098.1/OG0003304.1/OG0003416.1/OG0003472.1/OG0003478.1/OG0003478.2/OG0003642.1/OG0003665.1/OG0003708.1/OG0003715.1/OG0003717.1/OG0003723.1/OG0003730.1/OG0003778.1/OG0003779.1/OG0003937.1/OG0003946.1/OG0003952.1/OG0003961.1/OG0003969.1/OG0003972.1/OG0004068.1/OG0004246.1/OG0004288.1/OG0004295.1/OG0004356.1/OG0004371.1/OG0004374.1/OG0004374.2/OG0004393.1/OG0004437.1/OG0004482.1/OG0004536.1/OG0004590.1/OG0004601.1/OG0004612.1/OG0004656.1/OG0004694.1/OG0004700.1/OG0004717.1/OG0004758.1/OG0004942.1/OG0004958.1/OG0004959.1/OG0005015.1/OG0005053.1/OG0005055.1/OG0005063.1/OG0005074.1/OG0005077.1/OG0005153.1/OG0005283.1/OG0005296.1/OG0005346.1/OG0005417.1/OG0005451.1/OG0005460.1/OG0005505.1/OG0005564.1/OG0005724.1/OG0005727.1/OG0005738.1/OG0005754.1/OG0005788.1/OG0005802.1/OG0005823.1/OG0005845.1/OG0005877.1/OG0005955.1/OG0005963.1/OG0005981.1/OG0005994.1/OG0006001.1/OG0006052.1/OG0006059.1/OG0006177.1/OG0006209.1/OG0006216.1/OG0006222.1/OG0006275.1/OG0006340.1/OG0006371.1/OG0006393.1/OG0006448.1/OG0006456.1/OG0006519.1/OG0006629.1/OG0006680.1/OG0006685.1/OG0006721.1/OG0006733.1/OG0006739.1/OG0006774.1/OG0006854.1/OG0006861.1/OG0007183.1/OG0007254.1/OG0007266.1/OG0007284.1/OG0007362.1/OG0007391.1/OG0007429.1/OG0007648.1/OG0007772.1/OG0008101.1/OG0008437.1</t>
  </si>
  <si>
    <t>OG0000121.5/OG0000121.1/OG0000121.2/OG0000121.3/OG0000121.4/OG0000121.6/OG0000121.8/OG0000121.7/OG0000343.4/OG0000343.1/OG0000343.2/OG0000343.3/OG0000446.3/OG0000446.2/OG0000446.1/OG0000490.2/OG0000490.1/OG0000636.3/OG0000636.1/OG0000636.2/OG0000695.2/OG0000695.3/OG0000695.1/OG0000696.1/OG0000696.2/OG0000696.3/OG0000741.2/OG0000741.1/OG0000741.3/OG0000852.2/OG0000852.1/OG0000862.2/OG0000862.1/OG0000932.3/OG0000932.1/OG0000932.2/OG0000938.1/OG0000938.3/OG0000938.2/OG0001154.1/OG0001154.2/OG0001164.2/OG0001164.1/OG0001222.1/OG0001222.2/OG0001243.2/OG0001243.1/OG0001355.2/OG0001355.1/OG0001403.2/OG0001403.1/OG0001512.1/OG0001512.2/OG0001616.1/OG0001616.2/OG0001640.1/OG0001640.2/OG0001670.2/OG0001670.1/OG0001750.1/OG0001750.2/OG0001853.2/OG0001853.1/OG0001943.1/OG0001943.2/OG0001964.1/OG0002167.1/OG0002364.1/OG0002364.2/OG0002386.1/OG0002506.1/OG0002597.1/OG0002597.2/OG0002602.2/OG0002602.1/OG0002640.1/OG0002650.1/OG0002650.2/OG0002709.1/OG0002730.1/OG0002761.1/OG0002784.2/OG0002784.1/OG0002954.1/OG0003031.1/OG0003043.1/OG0003098.1/OG0003304.1/OG0003416.1/OG0003472.1/OG0003478.1/OG0003478.2/OG0003642.1/OG0003665.1/OG0003708.1/OG0003717.1/OG0003723.1/OG0003730.1/OG0003778.1/OG0003779.1/OG0003937.1/OG0003946.1/OG0003952.1/OG0003969.1/OG0003972.1/OG0004068.1/OG0004246.1/OG0004288.1/OG0004295.1/OG0004356.1/OG0004371.1/OG0004374.1/OG0004374.2/OG0004393.1/OG0004437.1/OG0004482.1/OG0004536.1/OG0004590.1/OG0004601.1/OG0004612.1/OG0004656.1/OG0004694.1/OG0004700.1/OG0004717.1/OG0004758.1/OG0004942.1/OG0004958.1/OG0004959.1/OG0005015.1/OG0005053.1/OG0005055.1/OG0005063.1/OG0005074.1/OG0005077.1/OG0005153.1/OG0005283.1/OG0005296.1/OG0005346.1/OG0005417.1/OG0005451.1/OG0005460.1/OG0005505.1/OG0005564.1/OG0005724.1/OG0005727.1/OG0005738.1/OG0005754.1/OG0005788.1/OG0005802.1/OG0005823.1/OG0005845.1/OG0005877.1/OG0005955.1/OG0005963.1/OG0005981.1/OG0005994.1/OG0006001.1/OG0006052.1/OG0006059.1/OG0006177.1/OG0006209.1/OG0006216.1/OG0006222.1/OG0006275.1/OG0006340.1/OG0006371.1/OG0006393.1/OG0006448.1/OG0006456.1/OG0006519.1/OG0006629.1/OG0006680.1/OG0006685.1/OG0006721.1/OG0006733.1/OG0006739.1/OG0006774.1/OG0006854.1/OG0006861.1/OG0007183.1/OG0007254.1/OG0007266.1/OG0007284.1/OG0007362.1/OG0007391.1/OG0007429.1/OG0007648.1/OG0007772.1/OG0008101.1/OG0008437.1</t>
  </si>
  <si>
    <t>OG0001507.2/OG0001507.1/OG0004441.1</t>
  </si>
  <si>
    <t>OG0004371.1</t>
  </si>
  <si>
    <t>OG0000205.5/OG0000205.2/OG0000205.7/OG0000205.3/OG0000205.1/OG0000205.4/OG0000205.6/OG0000446.3/OG0000446.2/OG0000446.1/OG0000502.2/OG0000502.1/OG0000502.3/OG0000636.3/OG0000636.1/OG0000636.2/OG0000695.2/OG0000695.3/OG0000695.1/OG0000741.2/OG0000741.1/OG0000741.3/OG0000997.1/OG0000997.2/OG0001154.1/OG0001154.2/OG0001222.1/OG0001222.2/OG0001523.1/OG0001523.2/OG0001645.2/OG0001645.1/OG0002167.1/OG0002597.1/OG0002597.2/OG0002650.1/OG0002650.2/OG0002709.1/OG0002871.1/OG0002954.1/OG0003715.1/OG0003731.1/OG0003778.1/OG0003946.1/OG0003961.1/OG0003972.1/OG0004068.1/OG0004246.1/OG0004288.1/OG0004371.1/OG0004596.1/OG0004614.1/OG0006052.1/OG0006457.1/OG0006519.1/OG0007132.1/OG0007809.1/OG0008106.1/OG0008485.1</t>
  </si>
  <si>
    <t>OG0001795.2/OG0001795.1/OG0005190.1/OG0005605.1/OG0005706.1</t>
  </si>
  <si>
    <t>OG0002257.2/OG0002257.1/OG0006264.1/OG0006495.1/OG0006708.1</t>
  </si>
  <si>
    <t>OG0006448.1</t>
  </si>
  <si>
    <t>OG0002761.1/OG0003642.1/OG0004700.1/OG0005738.1/OG0005754.1/OG0006209.1/OG0006448.1/OG0006629.1/OG0008101.1</t>
  </si>
  <si>
    <t>OG0001974.1/OG0008856.1</t>
  </si>
  <si>
    <t>OG0004601.1/OG0006854.1/OG0007772.1</t>
  </si>
  <si>
    <t>OG0005724.1</t>
  </si>
  <si>
    <t>OG0003043.1/OG0003969.1/OG0004246.1/OG0005981.1/OG0007772.1</t>
  </si>
  <si>
    <t>OG0001507.2/OG0001507.1/OG0001992.1/OG0002018.1/OG0004441.1/OG0007402.1</t>
  </si>
  <si>
    <t>OG0004443.1</t>
  </si>
  <si>
    <t>OG0002709.1/OG0006519.1</t>
  </si>
  <si>
    <t>OG0002024.1/OG0002024.2/OG0002502.1/OG0004404.1/OG0006375.1/OG0006850.1/OG0008000.1</t>
  </si>
  <si>
    <t>OG0000708.2/OG0000708.3/OG0000708.1/OG0002024.1/OG0002024.2/OG0005432.1</t>
  </si>
  <si>
    <t>OG0002024.1/OG0002024.2</t>
  </si>
  <si>
    <t>OG0001462.1/OG0001462.2/OG0002514.1/OG0002514.2/OG0002614.1/OG0003484.1/OG0004301.1/OG0004329.1/OG0004943.1/OG0005359.1/OG0005838.1/OG0007097.1/OG0008398.1</t>
  </si>
  <si>
    <t>OG0005444.1/OG0007852.1/OG0008221.1</t>
  </si>
  <si>
    <t>OG0001199.1/OG0007783.1</t>
  </si>
  <si>
    <t>OG0000276.4/OG0000276.1/OG0000276.2/OG0000276.3/OG0000343.4/OG0000343.1/OG0000343.2/OG0000343.3/OG0001322.1/OG0001322.2/OG0001853.2/OG0001853.1/OG0003952.1/OG0005002.1/OG0005691.1/OG0005702.1/OG0006733.1/OG0007165.1/OG0007284.1/OG0007587.1</t>
  </si>
  <si>
    <t>OG0003415.1/OG0007220.1/OG0007234.1</t>
  </si>
  <si>
    <t>OG0004433.1/OG0005913.1</t>
  </si>
  <si>
    <t>OG0004433.1</t>
  </si>
  <si>
    <t>OG0001104.2/OG0001104.1/OG0008221.1</t>
  </si>
  <si>
    <t>OG0001552.2/OG0001552.1/OG0001793.2/OG0001793.1/OG0003473.1/OG0004301.1/OG0009072.1</t>
  </si>
  <si>
    <t>OG0000305.1/OG0000305.4/OG0000305.2/OG0000305.3/OG0000880.2/OG0000880.1/OG0001462.1/OG0001462.2/OG0001552.2/OG0001552.1/OG0001793.2/OG0001793.1/OG0002288.1/OG0002288.2/OG0002514.1/OG0002514.2/OG0002614.1/OG0003484.1/OG0004141.1/OG0004538.1/OG0004746.1/OG0004943.1/OG0005399.1/OG0005543.1/OG0005838.1/OG0007097.1/OG0007215.1</t>
  </si>
  <si>
    <t>OG0004945.1/OG0005427.1/OG0007852.1</t>
  </si>
  <si>
    <t>OG0002951.1/OG0003341.1/OG0003746.1/OG0004278.1/OG0004280.1/OG0005376.1/OG0005988.1/OG0006374.1/OG0007691.1/OG0008803.1/OG0009100.1</t>
  </si>
  <si>
    <t>OG0004150.1/OG0004687.1/OG0004687.2/OG0005064.1/OG0005822.1/OG0006219.1/OG0006594.1/OG0006665.1/OG0006986.1/OG0007602.1/OG0007667.1/OG0008218.1</t>
  </si>
  <si>
    <t>OG0001714.2/OG0001714.1/OG0001831.1/OG0001837.1/OG0001837.2/OG0001918.1/OG0001929.1/OG0001980.1/OG0001980.2/OG0002056.1/OG0002112.1/OG0002501.1/OG0002501.2/OG0002794.2/OG0002794.1/OG0002949.1/OG0002949.2/OG0003431.1/OG0003457.1/OG0003511.1/OG0003522.1/OG0003555.1/OG0003750.1/OG0003783.1/OG0004033.1/OG0004112.1/OG0004112.2/OG0004207.1/OG0004251.1/OG0004293.1/OG0004354.1/OG0004408.1/OG0004419.1/OG0004493.1/OG0004561.1/OG0004653.1/OG0004701.1/OG0004711.1/OG0004729.1/OG0004757.1/OG0004778.1/OG0005013.1/OG0005054.1/OG0005159.1/OG0005162.1/OG0005243.1/OG0005293.1/OG0005397.1/OG0005402.1/OG0005434.1/OG0005458.1/OG0005555.1/OG0005664.1/OG0005686.1/OG0005693.1/OG0005720.1/OG0005746.1/OG0005748.1/OG0005797.1/OG0005819.1/OG0005821.1/OG0005852.1/OG0005998.1/OG0006321.1/OG0006381.1/OG0006385.1/OG0006395.1/OG0006515.1/OG0006516.1/OG0006650.1/OG0006837.1/OG0006963.1/OG0007197.1/OG0007280.1/OG0007698.1/OG0007756.1/OG0007819.1</t>
  </si>
  <si>
    <t>OG0004419.1/OG0004653.1/OG0004778.1/OG0005013.1/OG0005852.1</t>
  </si>
  <si>
    <t>OG0003449.1/OG0004047.1/OG0004136.1/OG0007789.1</t>
  </si>
  <si>
    <t>OG0003466.1/OG0003830.1/OG0006479.1/OG0007801.1</t>
  </si>
  <si>
    <t>OG0005557.1</t>
  </si>
  <si>
    <t>OG0006529.1</t>
  </si>
  <si>
    <t>OG0000725.1/OG0000725.2</t>
  </si>
  <si>
    <t>OG0004019.1</t>
  </si>
  <si>
    <t>OG0006261.1</t>
  </si>
  <si>
    <t>OG0000932.3/OG0000932.1/OG0000932.2/OG0001842.2/OG0001842.1/OG0002474.2/OG0002474.1/OG0003466.1/OG0003667.1/OG0003830.1/OG0005156.1/OG0005171.1/OG0005666.1/OG0006261.1/OG0006479.1/OG0007166.1/OG0007399.1/OG0007699.1/OG0007801.1</t>
  </si>
  <si>
    <t>OG0003466.1</t>
  </si>
  <si>
    <t>OG0002181.1/OG0002181.2/OG0006233.1/OG0006788.1</t>
  </si>
  <si>
    <t>OG0000073.10/OG0000073.7/OG0000073.3/OG0000073.11/OG0000073.8/OG0000073.1/OG0000073.5/OG0000073.2/OG0000073.9/OG0000073.4/OG0000073.6/OG0000580.2/OG0000580.1/OG0000580.3/OG0001202.2/OG0001202.1/OG0001842.2/OG0001842.1/OG0002160.1/OG0003466.1/OG0003830.1/OG0003951.1/OG0004097.1/OG0004714.1/OG0005310.1/OG0005554.1/OG0005910.1/OG0005969.1/OG0006150.1/OG0006479.1/OG0006701.1/OG0006723.1/OG0007222.1/OG0007277.1/OG0007333.1/OG0007425.1/OG0007702.1/OG0007801.1/OG0008140.1</t>
  </si>
  <si>
    <t>OG0003927.1/OG0003927.2/OG0005557.1/OG0006237.1/OG0007675.1</t>
  </si>
  <si>
    <t>OG0005745.1/OG0006830.1/OG0007213.1</t>
  </si>
  <si>
    <t>OG0003667.1/OG0003926.1/OG0006274.1/OG0007399.1</t>
  </si>
  <si>
    <t>OG0001842.2/OG0001842.1/OG0003466.1/OG0003667.1/OG0003830.1/OG0006261.1/OG0006479.1/OG0007801.1</t>
  </si>
  <si>
    <t>OG0001202.2/OG0001202.1/OG0002474.2/OG0002474.1/OG0003466.1/OG0003830.1/OG0004097.1/OG0004714.1/OG0005246.1/OG0005383.1/OG0006010.1/OG0006261.1/OG0006479.1/OG0007735.1/OG0007801.1</t>
  </si>
  <si>
    <t>OG0002474.2/OG0002474.1/OG0003667.1/OG0003926.1/OG0004434.1/OG0005156.1/OG0005166.1/OG0005171.1/OG0005383.1/OG0005666.1/OG0005967.1/OG0006010.1/OG0006274.1/OG0007166.1/OG0007183.1/OG0007399.1/OG0007699.1</t>
  </si>
  <si>
    <t>OG0005285.1/OG0005745.1/OG0006830.1/OG0007213.1</t>
  </si>
  <si>
    <t>OG0003830.1</t>
  </si>
  <si>
    <t>OG0001202.2/OG0001202.1/OG0002474.2/OG0002474.1/OG0003466.1/OG0003830.1/OG0004097.1/OG0004714.1/OG0006479.1/OG0007735.1/OG0007801.1</t>
  </si>
  <si>
    <t>OG0001202.2/OG0001202.1/OG0003466.1/OG0003830.1/OG0004097.1/OG0004714.1/OG0006479.1/OG0007735.1/OG0007801.1</t>
  </si>
  <si>
    <t>OG0002761.1</t>
  </si>
  <si>
    <t>OG0007344.1/OG0008874.1</t>
  </si>
  <si>
    <t>OG0002389.1/OG0006064.1</t>
  </si>
  <si>
    <t>OG0005413.1</t>
  </si>
  <si>
    <t>OG0007344.1</t>
  </si>
  <si>
    <t>OG0008874.1</t>
  </si>
  <si>
    <t>OG0005307.1</t>
  </si>
  <si>
    <t>OG0005876.1</t>
  </si>
  <si>
    <t>OG0000320.4/OG0000320.3/OG0000320.2/OG0000320.1/OG0000320.5/OG0001198.2/OG0001198.3/OG0001198.1/OG0002945.2/OG0002945.1/OG0003483.1/OG0003803.1/OG0003839.1/OG0003974.1/OG0004289.1/OG0004350.1/OG0004485.1/OG0004643.1/OG0004731.1/OG0004986.1/OG0005115.1/OG0005128.1/OG0005306.1/OG0005318.1/OG0005428.1/OG0005451.1/OG0005575.1/OG0005722.1/OG0005796.1/OG0005847.1/OG0005893.1/OG0005924.1/OG0006234.1/OG0006334.1/OG0006461.1/OG0006779.1/OG0006820.1/OG0006873.1/OG0006888.1/OG0007141.1/OG0007209.1/OG0007705.1/OG0007779.1/OG0007840.1</t>
  </si>
  <si>
    <t>OG0006760.1/OG0007683.1/OG0007704.1/OG0008465.1</t>
  </si>
  <si>
    <t>OG0010069.1</t>
  </si>
  <si>
    <t>OG0009035.1/OG0009121.1</t>
  </si>
  <si>
    <t>OG0005858.1/OG0006511.1</t>
  </si>
  <si>
    <t>OG0001311.1/OG0001311.2/OG0002032.1/OG0002032.2/OG0002073.1/OG0002073.2/OG0006270.1/OG0006786.1/OG0007350.1/OG0007639.1</t>
  </si>
  <si>
    <t>OG0002905.1/OG0003447.1/OG0003454.1/OG0003671.1/OG0004031.1/OG0005706.1/OG0005934.1/OG0006746.1/OG0006746.2/OG0007388.1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</si>
  <si>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0000192.1/OG0000192.2/OG0000192.5/OG0000192.4/OG0000192.3/OG0000200.4/OG0000200.5/OG0000200.2/OG0000200.6/OG0000200.3/OG0000200.1/OG0000247.4/OG0000247.5/OG0000247.1/OG0000247.3/OG0000247.2/OG0000283.4/OG0000283.3/OG0000283.1/OG0000283.2/OG0000331.1/OG0000331.3/OG0000331.2/OG0000331.4/OG0000334.3/OG0000334.1/OG0000334.4/OG0000334.2/OG0000356.4/OG0000356.1/OG0000356.2/OG0000356.3/OG0000396.4/OG0000396.3/OG0000396.1/OG0000396.2/OG0000467.4/OG0000467.3/OG0000467.2/OG0000467.1/OG0000521.2/OG0000521.1/OG0000521.3/OG0000525.3/OG0000525.1/OG0000525.2/OG0000582.3/OG0000582.1/OG0000582.2/OG0000696.1/OG0000696.2/OG0000696.3/OG0000711.3/OG0000711.1/OG0000711.2/OG0000741.2/OG0000741.1/OG0000741.3/OG0000772.1/OG0000772.2/OG0001081.2/OG0001081.1/OG0001090.1/OG0001090.2/OG0001155.2/OG0001155.1/OG0001157.2/OG0001157.1/OG0001169.2/OG0001169.1/OG0001259.2/OG0001259.1/OG0001271.2/OG0001271.1/OG0001395.2/OG0001395.1/OG0001401.3/OG0001401.2/OG0001401.1/OG0001420.1/OG0001469.2/OG0001469.1/OG0001543.2/OG0001543.1/OG0001567.1/OG0001578.2/OG0001578.1/OG0001640.1/OG0001640.2/OG0001680.1/OG0001680.2/OG0001768.1/OG0001963.1/OG0001963.2/OG0002079.1/OG0002142.1/OG0002142.2/OG0002154.1/OG0002154.2/OG0002236.1/OG0002236.2/OG0002503.1/OG0002515.1/OG0002754.1/OG0002806.1/OG0002806.2/OG0002812.1/OG0002873.1/OG0002873.2/OG0002947.2/OG0002947.1/OG0002969.1/OG0003054.1/OG0003068.1/OG0003133.1/OG0003219.1/OG0003243.1/OG0003266.2/OG0003266.1/OG0003318.1/OG0003456.1/OG0003481.1/OG0003569.1/OG0003580.1/OG0003752.1/OG0003945.1/OG0003973.1/OG0004281.1/OG0004292.1/OG0004309.1/OG0004311.1/OG0004370.1/OG0004413.1/OG0004428.1/OG0004632.1/OG0004636.1/OG0004930.1/OG0005078.1/OG0005081.1/OG0005099.1/OG0005515.1/OG0005528.1/OG0006041.1/OG0006305.1/OG0006415.1/OG0006659.1/OG0006678.1/OG0006832.1/OG0008490.1/OG0009945.1</t>
  </si>
  <si>
    <t>OG0006672.1</t>
  </si>
  <si>
    <t>OG0006285.1/OG0007242.1</t>
  </si>
  <si>
    <t>OG0007218.1/OG0007836.1</t>
  </si>
  <si>
    <t>OG0007836.1</t>
  </si>
  <si>
    <t>OG0007242.1</t>
  </si>
  <si>
    <t>OG0006425.1</t>
  </si>
  <si>
    <t>OG0003315.1/OG0003315.2</t>
  </si>
  <si>
    <t>OG0001772.2/OG0001772.1</t>
  </si>
  <si>
    <t>OG0007654.1</t>
  </si>
  <si>
    <t>OG0006850.1/OG0008000.1</t>
  </si>
  <si>
    <t>OG0007654.1/OG0007744.1/OG0008455.1</t>
  </si>
  <si>
    <t>OG0002502.1/OG0004245.1</t>
  </si>
  <si>
    <t>OG0001412.2/OG0001412.1/OG0005297.1</t>
  </si>
  <si>
    <t>OG0006047.1</t>
  </si>
  <si>
    <t>OG0003941.1/OG0004398.1/OG0004404.1/OG0005479.1/OG0005537.1</t>
  </si>
  <si>
    <t>OG0003125.1/OG0006050.1/OG0008509.1</t>
  </si>
  <si>
    <t>OG0004769.1</t>
  </si>
  <si>
    <t>OG0004011.1</t>
  </si>
  <si>
    <t>OG0000704.2/OG0000704.1/OG0000704.3/OG0001772.2/OG0001772.1/OG0001785.1/OG0001785.2/OG0002762.2/OG0002762.1/OG0002796.1/OG0003056.2/OG0003056.1/OG0004011.1/OG0004422.1/OG0006197.1/OG0006647.1/OG0007432.1</t>
  </si>
  <si>
    <t>OG0007229.1</t>
  </si>
  <si>
    <t>OG0001632.1/OG0003315.1/OG0003315.2/OG0005606.1</t>
  </si>
  <si>
    <t>OG0000708.2/OG0000708.3/OG0000708.1/OG0000994.2/OG0000994.1/OG0001412.2/OG0001412.1/OG0001772.2/OG0001772.1/OG0002470.1/OG0002941.2/OG0002941.1/OG0003699.1/OG0003941.1/OG0004011.1/OG0004089.1/OG0004094.1/OG0004650.1/OG0005297.1/OG0005537.1/OG0005653.1/OG0005850.1/OG0005926.1/OG0006375.1/OG0006647.1/OG0006850.1/OG0007319.1/OG0007766.1/OG0008000.1</t>
  </si>
  <si>
    <t>OG0003160.1/OG0003978.1/OG0004157.1/OG0006730.1/OG0007654.1/OG0007744.1/OG0008443.1/OG0008455.1</t>
  </si>
  <si>
    <t>OG0003160.1</t>
  </si>
  <si>
    <t>OG0000708.2/OG0000708.3/OG0000708.1/OG0000942.2/OG0000942.3/OG0000942.1/OG0001772.2/OG0001772.1/OG0002796.1/OG0003056.2/OG0003056.1/OG0003431.1/OG0006197.1</t>
  </si>
  <si>
    <t>OG0003699.1/OG0005537.1/OG0005653.1/OG0005850.1/OG0007766.1</t>
  </si>
  <si>
    <t>OG0000708.2/OG0000708.3/OG0000708.1/OG0001412.2/OG0001412.1/OG0002941.2/OG0002941.1/OG0003028.1/OG0003028.2/OG0003754.1/OG0005297.1/OG0006198.1</t>
  </si>
  <si>
    <t>OG0003978.1/OG0008443.1</t>
  </si>
  <si>
    <t>OG0000708.2/OG0000708.3/OG0000708.1</t>
  </si>
  <si>
    <t>OG0001033.2/OG0001033.1/OG0001309.1/OG0001309.2/OG0001855.1/OG0001855.2</t>
  </si>
  <si>
    <t>OG0003430.1</t>
  </si>
  <si>
    <t>OG0000915.1/OG0000915.2/OG0001963.1/OG0001963.2/OG0002766.2/OG0002766.1</t>
  </si>
  <si>
    <t>OG0000278.4/OG0000278.2/OG0000278.1/OG0000278.3/OG0000278.5/OG0000283.4/OG0000283.3/OG0000283.1/OG0000283.2/OG0000292.1/OG0000292.2/OG0000292.3/OG0000299.2/OG0000299.4/OG0000299.3/OG0000299.1/OG0000312.1/OG0000400.4/OG0000400.1/OG0000400.3/OG0000400.2/OG0000420.3/OG0000420.2/OG0000420.1/OG0000503.2/OG0000503.3/OG0000503.1/OG0000623.1/OG0000623.2/OG0000648.2/OG0000648.1/OG0000667.1/OG0000667.3/OG0000667.2/OG0000807.1/OG0000807.2/OG0000811.2/OG0000811.3/OG0000811.1/OG0000833.2/OG0000833.1/OG0000947.1/OG0000947.2/OG0001275.2/OG0001275.1/OG0001339.2/OG0001339.1/OG0001572.2/OG0001572.1/OG0001660.1/OG0001772.2/OG0001772.1/OG0001794.1/OG0001794.2/OG0001814.1/OG0001814.2/OG0001932.1/OG0001932.2/OG0002120.1/OG0002120.2/OG0002133.1/OG0002156.1/OG0002178.1/OG0002178.2/OG0002340.1/OG0002340.2/OG0002876.1/OG0003026.1/OG0003109.1/OG0003137.1/OG0003808.1/OG0004001.1/OG0004794.1/OG0005116.1/OG0006867.1</t>
  </si>
  <si>
    <t>OG0001748.2/OG0001748.1/OG0006406.1</t>
  </si>
  <si>
    <t>OG0007366.1</t>
  </si>
  <si>
    <t>OG0005357.1</t>
  </si>
  <si>
    <t>OG0004706.1/OG0006435.1/OG0006435.2/OG0008014.1</t>
  </si>
  <si>
    <t>OG0000187.6/OG0000187.5/OG0000187.4/OG0000187.3/OG0000187.1/OG0000187.2/OG0000358.2/OG0000358.1/OG0000358.3/OG0000358.4/OG0000526.3/OG0000526.2/OG0000526.1/OG0000707.1/OG0000707.3/OG0000707.2/OG0000710.3/OG0000710.1/OG0000710.2/OG0000745.2/OG0000745.1/OG0000745.3/OG0000854.1/OG0000854.2/OG0000915.1/OG0000915.2/OG0001275.2/OG0001275.1/OG0001510.2/OG0001510.1/OG0001577.2/OG0001577.1/OG0001870.2/OG0001870.1/OG0001945.1/OG0001945.2/OG0001963.1/OG0001963.2/OG0002165.1/OG0002241.1/OG0002241.2/OG0002254.1/OG0002493.2/OG0002493.1/OG0002918.1/OG0002943.2/OG0002943.1/OG0003049.1/OG0003690.1/OG0003721.1/OG0003919.1/OG0004155.1/OG0004755.1/OG0004949.1/OG0004980.1/OG0005086.1/OG0005140.1/OG0005510.1/OG0005568.1/OG0006025.1/OG0006041.1/OG0006234.1/OG0006286.1/OG0006327.1/OG0006425.1/OG0006442.1/OG0007582.1/OG0007696.1/OG0008053.1</t>
  </si>
  <si>
    <t>OG0008170.1</t>
  </si>
  <si>
    <t>OG0000187.6/OG0000187.5/OG0000187.4/OG0000187.3/OG0000187.1/OG0000187.2/OG0000707.1/OG0000707.3/OG0000707.2/OG0000745.2/OG0000745.1/OG0000745.3/OG0000854.1/OG0000854.2/OG0000915.1/OG0000915.2/OG0001510.2/OG0001510.1/OG0001577.2/OG0001577.1/OG0001870.2/OG0001870.1/OG0001963.1/OG0001963.2/OG0002165.1/OG0002943.2/OG0002943.1/OG0003049.1/OG0003690.1/OG0003721.1/OG0004155.1/OG0004980.1/OG0005086.1/OG0005140.1/OG0005568.1/OG0006041.1/OG0006234.1/OG0006286.1/OG0006327.1/OG0006425.1/OG0007696.1</t>
  </si>
  <si>
    <t>OG0004706.1/OG0006435.1/OG0006435.2</t>
  </si>
  <si>
    <t>OG0000187.6/OG0000187.5/OG0000187.4/OG0000187.3/OG0000187.1/OG0000187.2/OG0000707.1/OG0000707.3/OG0000707.2/OG0000915.1/OG0000915.2/OG0001577.2/OG0001577.1/OG0002165.1/OG0002943.2/OG0002943.1/OG0004155.1/OG0006041.1/OG0006425.1</t>
  </si>
  <si>
    <t>OG0002943.2/OG0002943.1/OG0004155.1/OG0006425.1</t>
  </si>
  <si>
    <t>OG0000187.6/OG0000187.5/OG0000187.4/OG0000187.3/OG0000187.1/OG0000187.2/OG0000707.1/OG0000707.3/OG0000707.2/OG0000915.1/OG0000915.2/OG0001275.2/OG0001275.1/OG0001577.2/OG0001577.1/OG0001945.1/OG0001945.2/OG0002165.1/OG0002493.2/OG0002493.1/OG0002943.2/OG0002943.1/OG0004155.1/OG0005510.1/OG0006041.1/OG0006425.1</t>
  </si>
  <si>
    <t>OG0005606.1/OG0005803.1</t>
  </si>
  <si>
    <t>OG0007186.1</t>
  </si>
  <si>
    <t>OG0000696.1/OG0000696.2/OG0000696.3/OG0000994.2/OG0000994.1/OG0003056.2/OG0003056.1/OG0004011.1/OG0004422.1/OG0006197.1/OG0006647.1/OG0007789.1</t>
  </si>
  <si>
    <t>OG0001825.2/OG0001825.1/OG0002145.1/OG0002148.1/OG0002148.2/OG0003125.1/OG0003220.1/OG0004218.1/OG0004218.2/OG0004456.1/OG0004744.1/OG0005075.1/OG0006064.1/OG0006750.1/OG0006872.1/OG0007327.1/OG0007387.1</t>
  </si>
  <si>
    <t>OG0000051.3/OG0000051.1/OG0000051.7/OG0000051.9/OG0000051.11/OG0000051.6/OG0000051.2/OG0000051.5/OG0000051.4/OG0000051.10/OG0000051.8/OG0000054.3/OG0000054.7/OG0000054.6/OG0000054.4/OG0000054.2/OG0000054.1/OG0000054.5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0000121.5/OG0000121.1/OG0000121.2/OG0000121.3/OG0000121.4/OG0000121.6/OG0000121.8/OG0000121.7/OG0000150.2/OG0000150.4/OG0000150.3/OG0000150.1/OG0000150.5/OG0000215.4/OG0000215.5/OG0000215.3/OG0000215.1/OG0000215.2/OG0000276.4/OG0000276.1/OG0000276.2/OG0000276.3/OG0000344.3/OG0000344.1/OG0000344.4/OG0000344.2/OG0000456.4/OG0000456.2/OG0000456.3/OG0000456.1/OG0000540.3/OG0000540.4/OG0000540.2/OG0000540.1/OG0000613.1/OG0000613.3/OG0000613.2/OG0000618.2/OG0000618.1/OG0000618.3/OG0000671.3/OG0000671.1/OG0000671.2/OG0000696.1/OG0000696.2/OG0000696.3/OG0000710.3/OG0000710.1/OG0000710.2/OG0000812.1/OG0000812.2/OG0000812.3/OG0000890.3/OG0000890.2/OG0000890.1/OG0000897.2/OG0000897.1/OG0001087.1/OG0001087.2/OG0001157.2/OG0001157.1/OG0001207.2/OG0001207.1/OG0001222.1/OG0001222.2/OG0001247.1/OG0001247.2/OG0001364.2/OG0001364.1/OG0001571.3/OG0001571.2/OG0001571.1/OG0001640.1/OG0001640.2/OG0001661.1/OG0001661.2/OG0001719.1/OG0001936.1/OG0001936.2/OG0001972.1/OG0001972.2/OG0001976.2/OG0001976.1/OG0001979.1/OG0002040.2/OG0002040.1/OG0002350.1/OG0002350.2/OG0002384.1/OG0002403.2/OG0002403.1/OG0002413.1/OG0002460.1/OG0002466.1/OG0002469.1/OG0002477.1/OG0002493.2/OG0002493.1/OG0002557.2/OG0002557.1/OG0002591.1/OG0002623.2/OG0002623.1/OG0002790.1/OG0002797.1/OG0002916.1/OG0002918.1/OG0002919.1/OG0002926.1/OG0002934.1/OG0003029.1/OG0003133.1/OG0003153.1/OG0003155.2/OG0003155.1/OG0003218.1/OG0003291.1/OG0003490.1/OG0003522.1/OG0003523.1/OG0003541.1/OG0003582.1/OG0003593.1/OG0003703.1/OG0003718.1/OG0003763.1/OG0003784.1/OG0003801.1/OG0003855.1/OG0003919.1/OG0003955.1/OG0004000.1/OG0004011.1/OG0004033.1/OG0004042.1/OG0004044.1/OG0004155.1/OG0004249.1/OG0004287.1/OG0004333.1/OG0004351.1/OG0004365.1/OG0004387.1/OG0004404.1/OG0004426.1/OG0004455.1/OG0004467.1/OG0004471.1/OG0004559.1/OG0004596.1/OG0004656.1/OG0004746.1/OG0004755.1/OG0004785.1/OG0004815.1/OG0004912.1/OG0004949.1/OG0004992.1/OG0005035.1/OG0005365.1/OG0005397.1/OG0005413.1/OG0005432.1/OG0005434.1/OG0005466.1/OG0005492.1/OG0005507.1/OG0005736.1/OG0005783.1/OG0005813.1/OG0005840.1/OG0005879.1/OG0005925.1/OG0006025.1/OG0006366.1/OG0006442.1/OG0006465.1/OG0006656.1/OG0006702.1/OG0006741.1/OG0006790.1/OG0006889.1/OG0006918.1/OG0006931.1/OG0006954.1/OG0007063.1/OG0007098.1/OG0007372.1/OG0007734.1/OG0007768.1/OG0007980.1/OG0008053.1/OG0008130.1/OG0008782.1</t>
  </si>
  <si>
    <t>OG0001795.2/OG0001795.1/OG0002831.1/OG0003874.1/OG0003959.1/OG0005606.1/OG0005803.1/OG0006047.1/OG0006883.1/OG0007344.1/OG0007458.1</t>
  </si>
  <si>
    <t>OG0000051.3/OG0000051.1/OG0000051.7/OG0000051.9/OG0000051.11/OG0000051.6/OG0000051.2/OG0000051.5/OG0000051.4/OG0000051.10/OG0000051.8/OG0000085.2/OG0000085.1/OG0000085.5/OG0000085.7/OG0000085.6/OG0000085.4/OG0000085.3/OG0000087.5/OG0000087.7/OG0000087.2/OG0000087.1/OG0000087.4/OG0000087.6/OG0000087.3/OG0000150.2/OG0000150.4/OG0000150.3/OG0000150.1/OG0000150.5/OG0004155.1</t>
  </si>
  <si>
    <t>OG0000540.3/OG0000540.4/OG0000540.2/OG0000540.1/OG0000613.1/OG0000613.3/OG0000613.2/OG0000696.1/OG0000696.2/OG0000696.3/OG0000897.2/OG0000897.1/OG0001719.1/OG0002919.1/OG0002934.1/OG0003801.1/OG0003955.1/OG0004333.1/OG0004785.1/OG0005035.1/OG0005879.1/OG0006790.1/OG0006931.1</t>
  </si>
  <si>
    <t>OG0003959.1/OG0005606.1/OG0006883.1</t>
  </si>
  <si>
    <t>OG0004744.1</t>
  </si>
  <si>
    <t>OG0000215.4/OG0000215.5/OG0000215.3/OG0000215.1/OG0000215.2/OG0000276.4/OG0000276.1/OG0000276.2/OG0000276.3/OG0000456.4/OG0000456.2/OG0000456.3/OG0000456.1/OG0000696.1/OG0000696.2/OG0000696.3/OG0000710.3/OG0000710.1/OG0000710.2/OG0001571.3/OG0001571.2/OG0001571.1/OG0001976.2/OG0001976.1/OG0002493.2/OG0002493.1/OG0002623.2/OG0002623.1/OG0002918.1/OG0003718.1/OG0003919.1/OG0004426.1/OG0004559.1/OG0004746.1/OG0004755.1/OG0005813.1/OG0006025.1/OG0008053.1</t>
  </si>
  <si>
    <t>OG0001795.2/OG0001795.1/OG0005606.1/OG0005803.1/OG0006883.1</t>
  </si>
  <si>
    <t>OG0001825.2/OG0001825.1/OG0003515.1/OG0006730.1</t>
  </si>
  <si>
    <t>OG0000187.6/OG0000187.5/OG0000187.4/OG0000187.3/OG0000187.1/OG0000187.2/OG0000283.4/OG0000283.3/OG0000283.1/OG0000283.2/OG0000667.1/OG0000667.3/OG0000667.2/OG0000707.1/OG0000707.3/OG0000707.2/OG0000846.1/OG0000846.2/OG0000915.1/OG0000915.2/OG0001260.1/OG0001275.2/OG0001275.1/OG0001577.2/OG0001577.1/OG0001936.1/OG0001936.2/OG0001945.1/OG0001945.2/OG0002165.1/OG0002493.2/OG0002493.1/OG0002723.2/OG0002723.1/OG0002889.1/OG0002889.2/OG0002918.1/OG0002943.2/OG0002943.1/OG0003091.1/OG0003104.1/OG0003153.1/OG0003155.2/OG0003155.1/OG0003541.1/OG0003736.1/OG0003947.1/OG0003983.1/OG0004011.1/OG0004155.1/OG0004949.1/OG0004957.1/OG0005078.1/OG0005510.1/OG0005926.1/OG0006041.1/OG0006375.1/OG0006425.1/OG0006850.1</t>
  </si>
  <si>
    <t>OG0001825.2/OG0001825.1</t>
  </si>
  <si>
    <t>OG0000283.4/OG0000283.3/OG0000283.1/OG0000283.2/OG0000667.1/OG0000667.3/OG0000667.2/OG0000707.1/OG0000707.3/OG0000707.2/OG0000846.1/OG0000846.2/OG0001275.2/OG0001275.1/OG0001945.1/OG0001945.2/OG0002493.2/OG0002493.1/OG0002918.1/OG0002943.2/OG0002943.1/OG0003983.1/OG0004011.1/OG0004155.1/OG0004949.1/OG0004957.1/OG0005510.1/OG0005926.1/OG0006041.1/OG0006375.1/OG0006425.1/OG0006850.1</t>
  </si>
  <si>
    <t>OG0000846.1/OG0000846.2/OG0002918.1</t>
  </si>
  <si>
    <t>OG0001275.2/OG0001275.1/OG0002889.1/OG0002889.2/OG0003153.1/OG0003541.1/OG0004949.1/OG0005510.1</t>
  </si>
  <si>
    <t>OG0002493.2/OG0002493.1/OG0002918.1</t>
  </si>
  <si>
    <t>OG0008519.1</t>
  </si>
  <si>
    <t>OG0000318.4/OG0000318.2/OG0000318.1/OG0000318.3/OG0000426.3/OG0000426.1/OG0000426.2/OG0000618.2/OG0000618.1/OG0000618.3/OG0000704.2/OG0000704.1/OG0000704.3</t>
  </si>
  <si>
    <t>OG0007144.1</t>
  </si>
  <si>
    <t>OG0000318.4/OG0000318.2/OG0000318.1/OG0000318.3/OG0000618.2/OG0000618.1/OG0000618.3/OG0000704.2/OG0000704.1/OG0000704.3</t>
  </si>
  <si>
    <t>OG0000426.3/OG0000426.1/OG0000426.2</t>
  </si>
  <si>
    <t>OG0006025.1/OG0007591.1/OG0010635.1</t>
  </si>
  <si>
    <t>OG0005599.1</t>
  </si>
  <si>
    <t>OG0007186.1/OG0008800.1</t>
  </si>
  <si>
    <t>OG0005653.1/OG0007766.1/OG0007803.1</t>
  </si>
  <si>
    <t>OG0007622.1</t>
  </si>
  <si>
    <t>OG0006064.1</t>
  </si>
  <si>
    <t>OG0003576.1</t>
  </si>
  <si>
    <t>OG0000068.3/OG0000068.5/OG0000068.1/OG0000068.2/OG0000068.9/OG0000068.7/OG0000068.6/OG0000068.8/OG0000068.4/OG0001352.2/OG0001352.1/OG0005018.1</t>
  </si>
  <si>
    <t>OG0006772.1</t>
  </si>
  <si>
    <t>OG0006746.1/OG0006746.2</t>
  </si>
  <si>
    <t>OG0006678.1</t>
  </si>
  <si>
    <t>OG0007350.1</t>
  </si>
  <si>
    <t>OG0001949.2/OG0001949.1/OG0002824.1/OG0002824.2/OG0005438.1/OG0005723.1/OG0005844.1/OG0006817.1/OG0007722.1/OG0007741.1</t>
  </si>
  <si>
    <t>OG0001825.2/OG0001825.1/OG0001851.1/OG0003125.1/OG0004218.1/OG0004218.2/OG0006872.1/OG0007796.1/OG0007981.1/OG0008145.1/OG0008170.1</t>
  </si>
  <si>
    <t>OG0000083.8/OG0000083.1/OG0000083.3/OG0000083.5/OG0000083.6/OG0000083.4/OG0000083.2/OG0000083.7/OG0000187.6/OG0000187.5/OG0000187.4/OG0000187.3/OG0000187.1/OG0000187.2/OG0000283.4/OG0000283.3/OG0000283.1/OG0000283.2/OG0000294.3/OG0000294.4/OG0000294.1/OG0000294.5/OG0000294.2/OG0000344.3/OG0000344.1/OG0000344.4/OG0000344.2/OG0000358.2/OG0000358.1/OG0000358.3/OG0000358.4/OG0000404.1/OG0000404.2/OG0000404.3/OG0000404.4/OG0000456.4/OG0000456.2/OG0000456.3/OG0000456.1/OG0000667.1/OG0000667.3/OG0000667.2/OG0000696.1/OG0000696.2/OG0000696.3/OG0000708.2/OG0000708.3/OG0000708.1/OG0000745.2/OG0000745.1/OG0000745.3/OG0000915.1/OG0000915.2/OG0000971.1/OG0000971.2/OG0000971.3/OG0001172.2/OG0001172.1/OG0001193.1/OG0001193.2/OG0001207.2/OG0001207.1/OG0001212.2/OG0001212.1/OG0001275.2/OG0001275.1/OG0001313.2/OG0001313.1/OG0001466.2/OG0001466.1/OG0001510.2/OG0001510.1/OG0001571.3/OG0001571.2/OG0001571.1/OG0001577.2/OG0001577.1/OG0001648.2/OG0001648.1/OG0001963.1/OG0001963.2/OG0002101.1/OG0002101.2/OG0002165.1/OG0002223.1/OG0002241.1/OG0002241.2/OG0002469.1/OG0002493.2/OG0002493.1/OG0002745.1/OG0002745.2/OG0002918.1/OG0002934.1/OG0002943.2/OG0002943.1/OG0003049.1/OG0003259.1/OG0003266.2/OG0003266.1/OG0003291.1/OG0003541.1/OG0004155.1/OG0004404.1/OG0004422.1/OG0004642.1/OG0004949.1/OG0005510.1/OG0005783.1/OG0005924.1/OG0006015.1/OG0006025.1/OG0006410.1/OG0006442.1/OG0006741.1/OG0007251.1/OG0007312.1/OG0007591.1</t>
  </si>
  <si>
    <t>OG0002078.2/OG0002078.1</t>
  </si>
  <si>
    <t>OG0002358.1/OG0002358.2</t>
  </si>
  <si>
    <t>OG0003301.2/OG0003301.1</t>
  </si>
  <si>
    <t>OG0002738.1/OG0002738.2</t>
  </si>
  <si>
    <t>OG0000396.4/OG0000396.3/OG0000396.1/OG0000396.2/OG0000834.2/OG0000834.1/OG0001278.2/OG0001278.1/OG0001706.1/OG0001706.2/OG0002369.1/OG0004370.1/OG0004614.1/OG0004955.1</t>
  </si>
  <si>
    <t>OG0002032.1/OG0002032.2</t>
  </si>
  <si>
    <t>OG0001398.1/OG0001758.1/OG0002628.2/OG0002628.1/OG0002658.1/OG0002817.2/OG0002817.1/OG0002830.1/OG0002905.1/OG0003454.1/OG0004302.1/OG0005810.1/OG0006225.1/OG0006392.1/OG0007366.1/OG0007609.1/OG0008466.1/OG0008563.1/OG0009738.1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</si>
  <si>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0000071.1/OG0000071.5/OG0000071.11/OG0000071.7/OG0000071.9/OG0000071.2/OG0000071.6/OG0000071.10/OG0000071.3/OG0000071.8/OG0000071.4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0000144.8/OG0000144.6/OG0000144.1/OG0000144.7/OG0000144.5/OG0000144.4/OG0000144.3/OG0000144.2/OG0000148.3/OG0000148.6/OG0000148.5/OG0000148.2/OG0000148.4/OG0000148.1/OG0000168.1/OG0000168.4/OG0000168.2/OG0000168.3/OG0000168.5/OG0000176.4/OG0000176.3/OG0000176.1/OG0000176.7/OG0000176.2/OG0000176.5/OG0000176.6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0000269.4/OG0000269.2/OG0000269.3/OG0000269.1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0000331.1/OG0000331.3/OG0000331.2/OG0000331.4/OG0000344.3/OG0000344.1/OG0000344.4/OG0000344.2/OG0000359.1/OG0000359.4/OG0000359.3/OG0000359.2/OG0000373.2/OG0000373.1/OG0000373.3/OG0000373.4/OG0000375.4/OG0000375.3/OG0000375.2/OG0000375.1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0000523.2/OG0000523.3/OG0000523.1/OG0000540.3/OG0000540.4/OG0000540.2/OG0000540.1/OG0000549.2/OG0000549.1/OG0000559.3/OG0000559.2/OG0000559.1/OG0000567.1/OG0000567.3/OG0000567.2/OG0000571.3/OG0000571.1/OG0000571.2/OG0000582.3/OG0000582.1/OG0000582.2/OG0000590.2/OG0000590.1/OG0000590.3/OG0000608.1/OG0000608.2/OG0000613.1/OG0000613.3/OG0000613.2/OG0000617.1/OG0000617.2/OG0000617.3/OG0000618.2/OG0000618.1/OG0000618.3/OG0000632.1/OG0000632.2/OG0000635.1/OG0000635.2/OG0000666.3/OG0000666.2/OG0000666.1/OG0000670.2/OG0000670.1/OG0000671.3/OG0000671.1/OG0000671.2/OG0000672.2/OG0000672.1/OG0000707.1/OG0000707.3/OG0000707.2/OG0000709.3/OG0000709.1/OG0000709.2/OG0000710.3/OG0000710.1/OG0000710.2/OG0000712.1/OG0000712.2/OG0000737.1/OG0000737.3/OG0000737.2/OG0000744.1/OG0000744.2/OG0000745.2/OG0000745.1/OG0000745.3/OG0000764.1/OG0000764.2/OG0000764.3/OG0000772.1/OG0000772.2/OG0000785.1/OG0000785.2/OG0000789.1/OG0000789.2/OG0000805.3/OG0000805.2/OG0000805.1/OG0000811.2/OG0000811.3/OG0000811.1/OG0000815.1/OG0000815.2/OG0000831.2/OG0000831.1/OG0000832.1/OG0000832.3/OG0000832.2/OG0000833.2/OG0000833.1/OG0000858.1/OG0000858.2/OG0000858.3/OG0000870.3/OG0000870.1/OG0000870.2/OG0000886.1/OG0000886.3/OG0000886.2/OG0000892.1/OG0000892.2/OG0000897.2/OG0000897.1/OG0000918.2/OG0000918.3/OG0000918.1/OG0000935.2/OG0000935.1/OG0000947.1/OG0000947.2/OG0000953.1/OG0000953.2/OG0000974.1/OG0000974.2/OG0000976.1/OG0000976.2/OG0000995.1/OG0000995.2/OG0001006.1/OG0001006.2/OG0001026.1/OG0001026.2/OG0001029.2/OG0001029.1/OG0001033.2/OG0001033.1/OG0001050.2/OG0001050.1/OG0001081.2/OG0001081.1/OG0001111.1/OG0001111.2/OG0001157.2/OG0001157.1/OG0001161.1/OG0001161.2/OG0001162.1/OG0001162.2/OG0001166.2/OG0001166.1/OG0001169.2/OG0001169.1/OG0001170.2/OG0001170.1/OG0001175.2/OG0001175.1/OG0001225.2/OG0001225.1/OG0001245.2/OG0001245.1/OG0001254.2/OG0001254.1/OG0001262.2/OG0001262.1/OG0001271.2/OG0001271.1/OG0001275.2/OG0001275.1/OG0001305.2/OG0001305.1/OG0001342.2/OG0001342.1/OG0001368.2/OG0001368.1/OG0001395.2/OG0001395.1/OG0001408.1/OG0001408.2/OG0001415.2/OG0001415.1/OG0001450.1/OG0001450.2/OG0001466.2/OG0001466.1/OG0001504.1/OG0001504.2/OG0001510.2/OG0001510.1/OG0001512.1/OG0001512.2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0001631.2/OG0001631.1/OG0001634.2/OG0001634.1/OG0001640.1/OG0001640.2/OG0001641.1/OG0001641.2/OG0001683.2/OG0001683.1/OG0001702.2/OG0001702.1/OG0001710.2/OG0001710.1/OG0001717.1/OG0001752.2/OG0001752.1/OG0001757.2/OG0001757.1/OG0001768.1/OG0001772.2/OG0001772.1/OG0001828.1/OG0001828.3/OG0001828.2/OG0001870.2/OG0001870.1/OG0001900.1/OG0001932.1/OG0001932.2/OG0001963.1/OG0001963.2/OG0001993.1/OG0001998.1/OG0002009.1/OG0002009.2/OG0002068.1/OG0002076.1/OG0002076.2/OG0002079.1/OG0002107.2/OG0002107.1/OG0002115.1/OG0002115.2/OG0002121.1/OG0002121.2/OG0002134.1/OG0002141.1/OG0002143.2/OG0002143.1/OG0002180.1/OG0002221.1/OG0002228.1/OG0002236.1/OG0002236.2/OG0002246.1/OG0002267.1/OG0002268.1/OG0002277.2/OG0002277.1/OG0002332.1/OG0002340.1/OG0002340.2/OG0002341.1/OG0002351.1/OG0002361.2/OG0002361.1/OG0002374.1/OG0002381.2/OG0002381.1/OG0002409.1/OG0002411.1/OG0002443.2/OG0002443.1/OG0002472.1/OG0002475.1/OG0002481.1/OG0002487.1/OG0002488.2/OG0002488.1/OG0002491.1/OG0002492.1/OG0002494.1/OG0002503.1/OG0002509.2/OG0002509.1/OG0002572.1/OG0002585.1/OG0002587.1/OG0002591.1/OG0002605.1/OG0002605.2/OG0002621.1/OG0002623.2/OG0002623.1/OG0002638.1/OG0002666.1/OG0002670.1/OG0002731.2/OG0002731.1/OG0002741.1/OG0002746.1/OG0002767.1/OG0002772.1/OG0002797.1/OG0002806.1/OG0002806.2/OG0002812.1/OG0002822.1/OG0002824.1/OG0002824.2/OG0002870.1/OG0002876.1/OG0002885.1/OG0002899.1/OG0002917.1/OG0003049.1/OG0003050.1/OG0003061.1/OG0003090.1/OG0003096.1/OG0003105.1/OG0003109.1/OG0003123.1/OG0003154.1/OG0003155.2/OG0003155.1/OG0003204.1/OG0003208.1/OG0003208.2/OG0003222.1/OG0003243.1/OG0003276.1/OG0003320.1/OG0003323.1/OG0003423.1/OG0003425.1/OG0003448.1/OG0003451.1/OG0003460.1/OG0003485.1/OG0003487.1/OG0003491.1/OG0003492.1/OG0003510.1/OG0003522.1/OG0003523.1/OG0003529.1/OG0003558.1/OG0003567.1/OG0003571.1/OG0003580.1/OG0003593.1/OG0003707.1/OG0003718.1/OG0003721.1/OG0003730.1/OG0003737.1/OG0003752.1/OG0003775.1/OG0003793.1/OG0003799.1/OG0003816.1/OG0003818.1/OG0003821.1/OG0003837.1/OG0003856.1/OG0003994.1/OG0004024.1/OG0004038.1/OG0004135.1/OG0004146.1/OG0004160.1/OG0004210.1/OG0004243.1/OG0004309.1/OG0004315.1/OG0004338.1/OG0004407.1/OG0004425.1/OG0004439.1/OG0004452.1/OG0004481.1/OG0004609.1/OG0004618.1/OG0004632.1/OG0004664.1/OG0004693.1/OG0004748.1/OG0004791.1/OG0004794.1/OG0004818.1/OG0005017.1/OG0005072.1/OG0005081.1/OG0005111.1/OG0005116.1/OG0005123.1/OG0005158.1/OG0005277.1/OG0005284.1/OG0005350.1/OG0005446.1/OG0005466.1/OG0005565.1/OG0005568.1/OG0005580.1/OG0005737.1/OG0005783.1/OG0005786.1/OG0005795.1/OG0005811.1/OG0005862.1/OG0005887.1/OG0005902.1/OG0005943.1/OG0006007.1/OG0006011.1/OG0006014.1/OG0006033.1/OG0006217.1/OG0006221.1/OG0006236.1/OG0006242.1/OG0006248.1/OG0006251.1/OG0006307.1/OG0006329.1/OG0006422.1/OG0006480.1/OG0006659.1/OG0006697.1/OG0006867.1/OG0006889.1/OG0006915.1/OG0006935.1/OG0007208.1/OG0008029.1</t>
  </si>
  <si>
    <t>OG0001609.1/OG0001940.1/OG0001966.2/OG0001966.1/OG0001974.1/OG0002032.1/OG0002032.2/OG0002073.1/OG0002073.2/OG0002145.1/OG0002282.1/OG0002353.1/OG0002646.1/OG0003077.2/OG0003077.1/OG0003238.1/OG0003335.1/OG0003415.1/OG0003508.1/OG0003542.1/OG0003578.1/OG0003681.1/OG0003735.1/OG0003998.1/OG0004040.1/OG0004052.1/OG0004096.1/OG0004390.1/OG0004401.1/OG0004688.1/OG0005288.1/OG0005295.1/OG0005534.1/OG0005582.1/OG0005703.1/OG0005784.1/OG0006227.1/OG0006467.1/OG0006475.1/OG0006512.1/OG0007336.1/OG0007747.1/OG0008034.1/OG0008043.1/OG0008491.1/OG0010621.1</t>
  </si>
  <si>
    <t>OG0001609.1/OG0001940.1/OG0001966.2/OG0001966.1/OG0001974.1/OG0002032.1/OG0002032.2/OG0002073.1/OG0002073.2/OG0002145.1/OG0002282.1/OG0002646.1/OG0003077.2/OG0003077.1/OG0003238.1/OG0003335.1/OG0003415.1/OG0003542.1/OG0003578.1/OG0003681.1/OG0003735.1/OG0003998.1/OG0004040.1/OG0004052.1/OG0004096.1/OG0004390.1/OG0004401.1/OG0004688.1/OG0005288.1/OG0005534.1/OG0005582.1/OG0005784.1/OG0006227.1/OG0006467.1/OG0007336.1/OG0008491.1/OG0010621.1</t>
  </si>
  <si>
    <t>OG0001398.1/OG0002628.2/OG0002628.1/OG0002817.2/OG0002817.1/OG0002830.1/OG0003454.1/OG0004302.1/OG0005810.1/OG0006392.1/OG0007366.1/OG0007609.1/OG0008466.1/OG0008563.1/OG0009738.1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</si>
  <si>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0000071.1/OG0000071.5/OG0000071.11/OG0000071.7/OG0000071.9/OG0000071.2/OG0000071.6/OG0000071.10/OG0000071.3/OG0000071.8/OG0000071.4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0000269.4/OG0000269.2/OG0000269.3/OG0000269.1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0000331.1/OG0000331.3/OG0000331.2/OG0000331.4/OG0000344.3/OG0000344.1/OG0000344.4/OG0000344.2/OG0000359.1/OG0000359.4/OG0000359.3/OG0000359.2/OG0000373.2/OG0000373.1/OG0000373.3/OG0000373.4/OG0000375.4/OG0000375.3/OG0000375.2/OG0000375.1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0000523.2/OG0000523.3/OG0000523.1/OG0000540.3/OG0000540.4/OG0000540.2/OG0000540.1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0000671.3/OG0000671.1/OG0000671.2/OG0000672.2/OG0000672.1/OG0000707.1/OG0000707.3/OG0000707.2/OG0000709.3/OG0000709.1/OG0000709.2/OG0000710.3/OG0000710.1/OG0000710.2/OG0000712.1/OG0000712.2/OG0000737.1/OG0000737.3/OG0000737.2/OG0000744.1/OG0000744.2/OG0000745.2/OG0000745.1/OG0000745.3/OG0000764.1/OG0000764.2/OG0000764.3/OG0000772.1/OG0000772.2/OG0000785.1/OG0000785.2/OG0000789.1/OG0000789.2/OG0000805.3/OG0000805.2/OG0000805.1/OG0000815.1/OG0000815.2/OG0000831.2/OG0000831.1/OG0000832.1/OG0000832.3/OG0000832.2/OG0000833.2/OG0000833.1/OG0000858.1/OG0000858.2/OG0000858.3/OG0000886.1/OG0000886.3/OG0000886.2/OG0000892.1/OG0000892.2/OG0000897.2/OG0000897.1/OG0000918.2/OG0000918.3/OG0000918.1/OG0000935.2/OG0000935.1/OG0000947.1/OG0000947.2/OG0000953.1/OG0000953.2/OG0000974.1/OG0000974.2/OG0000976.1/OG0000976.2/OG0000995.1/OG0000995.2/OG0001006.1/OG0001006.2/OG0001026.1/OG0001026.2/OG0001029.2/OG0001029.1/OG0001033.2/OG0001033.1/OG0001050.2/OG0001050.1/OG0001081.2/OG0001081.1/OG0001111.1/OG0001111.2/OG0001157.2/OG0001157.1/OG0001161.1/OG0001161.2/OG0001162.1/OG0001162.2/OG0001166.2/OG0001166.1/OG0001169.2/OG0001169.1/OG0001170.2/OG0001170.1/OG0001175.2/OG0001175.1/OG0001225.2/OG0001225.1/OG0001245.2/OG0001245.1/OG0001254.2/OG0001254.1/OG0001262.2/OG0001262.1/OG0001271.2/OG0001271.1/OG0001275.2/OG0001275.1/OG0001305.2/OG0001305.1/OG0001342.2/OG0001342.1/OG0001368.2/OG0001368.1/OG0001395.2/OG0001395.1/OG0001408.1/OG0001408.2/OG0001415.2/OG0001415.1/OG0001450.1/OG0001450.2/OG0001466.2/OG0001466.1/OG0001504.1/OG0001504.2/OG0001510.2/OG0001510.1/OG0001512.1/OG0001512.2/OG0001543.2/OG0001543.1/OG0001554.2/OG0001554.1/OG0001558.2/OG0001558.1/OG0001559.2/OG0001559.1/OG0001567.1/OG0001597.1/OG0001597.2/OG0001599.1/OG0001599.2/OG0001607.2/OG0001607.1/OG0001613.2/OG0001613.1/OG0001622.1/OG0001623.2/OG0001623.1/OG0001631.2/OG0001631.1/OG0001634.2/OG0001634.1/OG0001640.1/OG0001640.2/OG0001683.2/OG0001683.1/OG0001702.2/OG0001702.1/OG0001710.2/OG0001710.1/OG0001717.1/OG0001752.2/OG0001752.1/OG0001768.1/OG0001772.2/OG0001772.1/OG0001828.1/OG0001828.3/OG0001828.2/OG0001870.2/OG0001870.1/OG0001900.1/OG0001932.1/OG0001932.2/OG0001963.1/OG0001963.2/OG0001993.1/OG0001998.1/OG0002009.1/OG0002009.2/OG0002068.1/OG0002076.1/OG0002076.2/OG0002107.2/OG0002107.1/OG0002115.1/OG0002115.2/OG0002121.1/OG0002121.2/OG0002134.1/OG0002141.1/OG0002143.2/OG0002143.1/OG0002221.1/OG0002236.1/OG0002236.2/OG0002246.1/OG0002267.1/OG0002268.1/OG0002277.2/OG0002277.1/OG0002332.1/OG0002340.1/OG0002340.2/OG0002341.1/OG0002351.1/OG0002374.1/OG0002381.2/OG0002381.1/OG0002409.1/OG0002411.1/OG0002443.2/OG0002443.1/OG0002472.1/OG0002475.1/OG0002481.1/OG0002487.1/OG0002488.2/OG0002488.1/OG0002491.1/OG0002492.1/OG0002494.1/OG0002503.1/OG0002509.2/OG0002509.1/OG0002572.1/OG0002585.1/OG0002587.1/OG0002591.1/OG0002605.1/OG0002605.2/OG0002621.1/OG0002623.2/OG0002623.1/OG0002638.1/OG0002666.1/OG0002670.1/OG0002731.2/OG0002731.1/OG0002741.1/OG0002746.1/OG0002767.1/OG0002772.1/OG0002797.1/OG0002806.1/OG0002806.2/OG0002812.1/OG0002822.1/OG0002824.1/OG0002824.2/OG0002870.1/OG0002876.1/OG0002885.1/OG0002899.1/OG0003049.1/OG0003050.1/OG0003090.1/OG0003096.1/OG0003105.1/OG0003109.1/OG0003123.1/OG0003154.1/OG0003155.2/OG0003155.1/OG0003208.1/OG0003208.2/OG0003222.1/OG0003243.1/OG0003276.1/OG0003323.1/OG0003423.1/OG0003425.1/OG0003451.1/OG0003460.1/OG0003485.1/OG0003487.1/OG0003491.1/OG0003510.1/OG0003522.1/OG0003523.1/OG0003558.1/OG0003571.1/OG0003580.1/OG0003593.1/OG0003707.1/OG0003718.1/OG0003721.1/OG0003730.1/OG0003737.1/OG0003752.1/OG0003775.1/OG0003793.1/OG0003799.1/OG0003816.1/OG0003821.1/OG0003837.1/OG0003994.1/OG0004024.1/OG0004038.1/OG0004135.1/OG0004146.1/OG0004160.1/OG0004210.1/OG0004243.1/OG0004309.1/OG0004315.1/OG0004407.1/OG0004425.1/OG0004439.1/OG0004452.1/OG0004481.1/OG0004609.1/OG0004618.1/OG0004664.1/OG0004748.1/OG0004794.1/OG0004818.1/OG0005017.1/OG0005072.1/OG0005081.1/OG0005116.1/OG0005123.1/OG0005158.1/OG0005284.1/OG0005446.1/OG0005466.1/OG0005565.1/OG0005568.1/OG0005580.1/OG0005737.1/OG0005783.1/OG0005811.1/OG0006007.1/OG0006011.1/OG0006014.1/OG0006033.1/OG0006217.1/OG0006221.1/OG0006236.1/OG0006242.1/OG0006248.1/OG0006307.1/OG0006329.1/OG0006422.1/OG0006480.1/OG0006659.1/OG0006867.1/OG0006889.1/OG0006915.1/OG0006935.1/OG0007208.1/OG0008029.1</t>
  </si>
  <si>
    <t>OG0002176.2/OG0002176.1/OG0002353.1/OG0003294.1/OG0003294.2/OG0003797.1/OG0004712.1/OG0006466.1/OG0007983.1/OG0008080.1/OG0008170.1</t>
  </si>
  <si>
    <t>OG0000074.1/OG0000074.8/OG0000074.3/OG0000074.2/OG0000074.6/OG0000074.5/OG0000074.7/OG0000074.4/OG0000172.3/OG0000172.4/OG0000172.2/OG0000172.1/OG0000186.3/OG0000186.6/OG0000186.1/OG0000186.4/OG0000186.2/OG0000186.5/OG0000187.6/OG0000187.5/OG0000187.4/OG0000187.3/OG0000187.1/OG0000187.2/OG0000354.3/OG0000354.2/OG0000354.1/OG0000358.2/OG0000358.1/OG0000358.3/OG0000358.4/OG0000375.4/OG0000375.3/OG0000375.2/OG0000375.1/OG0000389.2/OG0000389.3/OG0000389.1/OG0000391.4/OG0000391.3/OG0000391.1/OG0000391.2/OG0000400.4/OG0000400.1/OG0000400.3/OG0000400.2/OG0000404.1/OG0000404.2/OG0000404.3/OG0000404.4/OG0000456.4/OG0000456.2/OG0000456.3/OG0000456.1/OG0000501.1/OG0000567.1/OG0000567.3/OG0000567.2/OG0000614.3/OG0000614.2/OG0000614.1/OG0000915.1/OG0000915.2/OG0000971.1/OG0000971.2/OG0000971.3/OG0001157.2/OG0001157.1/OG0001173.2/OG0001173.1/OG0001203.2/OG0001203.1/OG0001243.2/OG0001243.1/OG0001466.2/OG0001466.1/OG0001559.2/OG0001559.1/OG0001782.1/OG0001782.2/OG0001838.2/OG0001838.1/OG0001935.1/OG0002125.1/OG0002165.1/OG0002242.2/OG0002242.1/OG0002380.1/OG0002487.1/OG0002578.1/OG0002585.1/OG0002603.1/OG0002824.1/OG0002824.2/OG0002926.1/OG0003055.1/OG0003061.1/OG0003095.1/OG0003219.1/OG0003309.1/OG0003336.1/OG0003340.1/OG0003340.2/OG0003655.1/OG0003655.2/OG0003698.1/OG0003769.1/OG0003849.1/OG0004028.1/OG0004149.1/OG0004389.1/OG0004664.1/OG0004720.1/OG0004726.1/OG0004750.1/OG0004815.1/OG0005277.1/OG0005466.1/OG0005477.1/OG0005528.1/OG0005694.1/OG0005832.1/OG0005862.1/OG0006284.1/OG0006490.1/OG0006722.1/OG0007319.1/OG0007822.1/OG0008028.1</t>
  </si>
  <si>
    <t>OG0000375.4/OG0000375.3/OG0000375.2/OG0000375.1/OG0000389.2/OG0000389.3/OG0000389.1/OG0000915.1/OG0000915.2/OG0000971.1/OG0000971.2/OG0000971.3/OG0001203.2/OG0001203.1/OG0001559.2/OG0001559.1/OG0002242.2/OG0002242.1/OG0002487.1/OG0002585.1/OG0002926.1/OG0003055.1/OG0003340.1/OG0003340.2/OG0003769.1/OG0005832.1</t>
  </si>
  <si>
    <t>OG0001398.1/OG0004706.1</t>
  </si>
  <si>
    <t>OG0000375.4/OG0000375.3/OG0000375.2/OG0000375.1/OG0000389.2/OG0000389.3/OG0000389.1/OG0000915.1/OG0000915.2/OG0000971.1/OG0000971.2/OG0000971.3/OG0001203.2/OG0001203.1/OG0001559.2/OG0001559.1/OG0002242.2/OG0002242.1/OG0002585.1/OG0002926.1/OG0003055.1/OG0003340.1/OG0003340.2/OG0003769.1/OG0005832.1</t>
  </si>
  <si>
    <t>OG0000971.1/OG0000971.2/OG0000971.3/OG0002125.1/OG0002242.2/OG0002242.1/OG0002603.1/OG0003655.1/OG0003655.2/OG0005694.1/OG0006284.1</t>
  </si>
  <si>
    <t>OG0002176.2/OG0002176.1/OG0002353.1/OG0006466.1</t>
  </si>
  <si>
    <t>OG0000358.2/OG0000358.1/OG0000358.3/OG0000358.4</t>
  </si>
  <si>
    <t>OG0006082.1</t>
  </si>
  <si>
    <t>OG0000114.2/OG0000114.1/OG0000114.3/OG0000114.5/OG0000114.4/OG0000187.6/OG0000187.5/OG0000187.4/OG0000187.3/OG0000187.1/OG0000187.2/OG0000709.3/OG0000709.1/OG0000709.2/OG0000745.2/OG0000745.1/OG0000745.3/OG0000915.1/OG0000915.2/OG0000971.1/OG0000971.2/OG0000971.3/OG0001510.2/OG0001510.1/OG0001638.1/OG0001638.2/OG0001782.1/OG0001782.2/OG0001945.1/OG0001945.2/OG0001963.1/OG0001963.2/OG0002241.1/OG0002241.2/OG0002493.2/OG0002493.1/OG0002745.1/OG0002745.2/OG0003049.1/OG0003721.1/OG0003947.1/OG0006286.1/OG0006927.1</t>
  </si>
  <si>
    <t>OG0001345.3/OG0001345.2/OG0001345.1/OG0007336.1</t>
  </si>
  <si>
    <t>OG0002513.1/OG0003219.1/OG0004142.1/OG0005528.1</t>
  </si>
  <si>
    <t>OG0004438.1</t>
  </si>
  <si>
    <t>OG0002513.1/OG0003219.1/OG0004142.1/OG0005528.1/OG0006015.1</t>
  </si>
  <si>
    <t>OG0003219.1/OG0004142.1/OG0005528.1/OG0006015.1</t>
  </si>
  <si>
    <t>OG0003030.2/OG0003030.1/OG0006716.1/OG0007751.1/OG0008856.1</t>
  </si>
  <si>
    <t>OG0000795.1/OG0000795.2/OG0001943.1/OG0001943.2/OG0002033.1/OG0002369.1/OG0002468.1/OG0002468.2/OG0002784.2/OG0002784.1/OG0003095.1/OG0003264.1/OG0003326.1/OG0003328.1/OG0003421.1/OG0003827.1/OG0004311.1/OG0004413.1/OG0004428.1/OG0004591.1/OG0004634.1/OG0005127.1/OG0005402.1/OG0005406.1/OG0006441.1/OG0006866.1/OG0007648.1/OG0007812.1</t>
  </si>
  <si>
    <t>OG0005889.1</t>
  </si>
  <si>
    <t>OG0001646.1/OG0003044.1/OG0004707.1/OG0005327.1</t>
  </si>
  <si>
    <t>OG0004155.1</t>
  </si>
  <si>
    <t>OG0000187.6/OG0000187.5/OG0000187.4/OG0000187.3/OG0000187.1/OG0000187.2/OG0000707.1/OG0000707.3/OG0000707.2/OG0000915.1/OG0000915.2/OG0001577.2/OG0001577.1/OG0002165.1/OG0002943.2/OG0002943.1/OG0006041.1/OG0006425.1</t>
  </si>
  <si>
    <t>OG0002032.1/OG0002032.2/OG0004282.1/OG0007751.1/OG0008856.1</t>
  </si>
  <si>
    <t>OG0000932.3/OG0000932.1/OG0000932.2/OG0001025.2/OG0001025.1/OG0001025.3/OG0001081.2/OG0001081.1/OG0001598.2/OG0001598.1/OG0001616.1/OG0001616.2/OG0002163.1/OG0002163.2/OG0002292.2/OG0002292.1/OG0002369.1/OG0002454.1/OG0002454.2/OG0002468.1/OG0002468.2/OG0002762.2/OG0002762.1/OG0003098.1/OG0003217.1/OG0003264.1/OG0003326.1/OG0003328.1/OG0003421.1/OG0003755.1/OG0003827.1/OG0004311.1/OG0004413.1/OG0004591.1/OG0004994.1/OG0005102.1/OG0005278.1/OG0005402.1/OG0005406.1/OG0005825.1/OG0005981.1/OG0006261.1/OG0006351.1/OG0006429.1/OG0006441.1/OG0006866.1/OG0006954.1/OG0007299.1/OG0007648.1/OG0007812.1</t>
  </si>
  <si>
    <t>OG0001632.1/OG0005600.1/OG0005706.1/OG0006383.1/OG0007590.1</t>
  </si>
  <si>
    <t>OG0001069.2/OG0001069.1/OG0001686.1/OG0001686.2/OG0008552.1</t>
  </si>
  <si>
    <t>OG0000628.1/OG0000628.2/OG0001083.1/OG0001083.2/OG0001115.2/OG0001115.1/OG0001939.1/OG0001993.1/OG0002000.1/OG0002018.1/OG0003457.1/OG0003494.1/OG0004069.1/OG0005059.1/OG0007294.1/OG0007442.1</t>
  </si>
  <si>
    <t>OG0000628.1/OG0000628.2/OG0001083.1/OG0001083.2/OG0001115.2/OG0001115.1/OG0001939.1/OG0002000.1/OG0002018.1/OG0004069.1/OG0005059.1/OG0007294.1</t>
  </si>
  <si>
    <t>OG0001686.1/OG0001686.2</t>
  </si>
  <si>
    <t>OG0004069.1/OG0005059.1</t>
  </si>
  <si>
    <t>OG0004540.1/OG0009085.1</t>
  </si>
  <si>
    <t>OG0003830.1/OG0007294.1/OG0007658.1/OG0008460.1</t>
  </si>
  <si>
    <t>OG0000054.3/OG0000054.7/OG0000054.6/OG0000054.4/OG0000054.2/OG0000054.1/OG0000054.5/OG0002569.1/OG0002790.1/OG0003527.1/OG0005102.1/OG0005930.1/OG0007319.1</t>
  </si>
  <si>
    <t>OG0000054.3/OG0000054.7/OG0000054.6/OG0000054.4/OG0000054.2/OG0000054.1/OG0000054.5/OG0002790.1/OG0005102.1/OG0007319.1</t>
  </si>
  <si>
    <t>OG0000343.4/OG0000343.1/OG0000343.2/OG0000343.3/OG0002364.1/OG0002364.2/OG0002650.1/OG0002650.2/OG0003043.1/OG0003969.1/OG0004246.1/OG0004590.1/OG0006629.1/OG0006739.1/OG0007266.1/OG0007362.1/OG0007772.1</t>
  </si>
  <si>
    <t>OG0002186.1/OG0002287.1/OG0002658.1/OG0004837.1/OG0004956.1/OG0006836.1/OG0007594.1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</si>
  <si>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0000066.8/OG0000066.7/OG0000066.5/OG0000066.6/OG0000066.3/OG0000066.4/OG0000066.1/OG0000066.2/OG0000107.5/OG0000107.3/OG0000107.7/OG0000107.4/OG0000107.1/OG0000107.2/OG0000107.8/OG0000107.6/OG0000120.3/OG0000120.4/OG0000120.1/OG0000120.5/OG0000120.2/OG0000144.8/OG0000144.6/OG0000144.1/OG0000144.7/OG0000144.5/OG0000144.4/OG0000144.3/OG0000144.2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0000374.1/OG0000374.2/OG0000374.4/OG0000374.3/OG0000381.3/OG0000381.4/OG0000381.1/OG0000381.2/OG0000478.2/OG0000478.1/OG0000478.3/OG0000540.3/OG0000540.4/OG0000540.2/OG0000540.1/OG0000549.2/OG0000549.1/OG0000571.3/OG0000571.1/OG0000571.2/OG0000582.3/OG0000582.1/OG0000582.2/OG0000782.1/OG0000782.3/OG0000782.2/OG0000893.1/OG0000893.2/OG0000897.2/OG0000897.1/OG0000935.2/OG0000935.1/OG0001004.2/OG0001004.1/OG0001006.1/OG0001006.2/OG0001029.2/OG0001029.1/OG0001128.1/OG0001128.2/OG0001158.2/OG0001158.1/OG0001167.1/OG0001167.2/OG0001170.2/OG0001170.1/OG0001193.1/OG0001193.2/OG0001276.2/OG0001276.1/OG0001543.2/OG0001543.1/OG0001639.1/OG0001639.2/OG0001814.1/OG0001814.2/OG0001932.1/OG0001932.2/OG0001938.2/OG0001938.1/OG0001953.2/OG0001953.1/OG0001972.1/OG0001972.2/OG0002014.1/OG0002146.1/OG0002164.2/OG0002164.1/OG0002350.1/OG0002350.2/OG0002482.1/OG0002591.1/OG0002601.1/OG0002670.1/OG0002746.1/OG0002794.2/OG0002794.1/OG0002812.1/OG0002937.1/OG0002937.2/OG0003031.1/OG0003054.1/OG0003277.1/OG0003279.1/OG0003499.1/OG0003558.1/OG0003564.1/OG0003569.1/OG0003571.1/OG0003590.1/OG0003703.1/OG0003752.1/OG0003775.1/OG0003963.1/OG0004016.1/OG0004085.1/OG0004455.1/OG0004474.1/OG0004690.1/OG0004691.1/OG0004785.1/OG0004811.1/OG0005330.1/OG0005527.1/OG0005580.1/OG0005819.1/OG0005963.1/OG0007243.1</t>
  </si>
  <si>
    <t>OG0001662.2/OG0001662.1/OG0001924.1/OG0001940.1/OG0002257.2/OG0002257.1/OG0002633.1/OG0003257.1/OG0003335.1/OG0004795.1/OG0005075.1/OG0005534.1/OG0006253.1/OG0006761.1/OG0006781.1/OG0007753.1</t>
  </si>
  <si>
    <t>OG0001924.1/OG0001940.1/OG0002257.2/OG0002257.1/OG0002633.1/OG0003257.1/OG0003335.1/OG0004795.1/OG0007753.1</t>
  </si>
  <si>
    <t>OG0002186.1/OG0002658.1/OG0004837.1/OG0004956.1/OG0006836.1/OG0007594.1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</si>
  <si>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0000066.8/OG0000066.7/OG0000066.5/OG0000066.6/OG0000066.3/OG0000066.4/OG0000066.1/OG0000066.2/OG0000107.5/OG0000107.3/OG0000107.7/OG0000107.4/OG0000107.1/OG0000107.2/OG0000107.8/OG0000107.6/OG0000120.3/OG0000120.4/OG0000120.1/OG0000120.5/OG0000120.2/OG0000144.8/OG0000144.6/OG0000144.1/OG0000144.7/OG0000144.5/OG0000144.4/OG0000144.3/OG0000144.2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0000374.1/OG0000374.2/OG0000374.4/OG0000374.3/OG0000381.3/OG0000381.4/OG0000381.1/OG0000381.2/OG0000478.2/OG0000478.1/OG0000478.3/OG0000540.3/OG0000540.4/OG0000540.2/OG0000540.1/OG0000549.2/OG0000549.1/OG0000571.3/OG0000571.1/OG0000571.2/OG0000582.3/OG0000582.1/OG0000582.2/OG0000782.1/OG0000782.3/OG0000782.2/OG0000897.2/OG0000897.1/OG0001006.1/OG0001006.2/OG0001029.2/OG0001029.1/OG0001128.1/OG0001128.2/OG0001158.2/OG0001158.1/OG0001167.1/OG0001167.2/OG0001170.2/OG0001170.1/OG0001193.1/OG0001193.2/OG0001276.2/OG0001276.1/OG0001932.1/OG0001932.2/OG0001938.2/OG0001938.1/OG0001953.2/OG0001953.1/OG0001972.1/OG0001972.2/OG0002014.1/OG0002146.1/OG0002482.1/OG0002591.1/OG0002601.1/OG0002746.1/OG0002794.2/OG0002794.1/OG0002812.1/OG0003054.1/OG0003277.1/OG0003558.1/OG0003564.1/OG0003569.1/OG0003571.1/OG0003590.1/OG0003703.1/OG0003752.1/OG0003775.1/OG0003963.1/OG0004016.1/OG0004085.1/OG0004474.1/OG0004811.1/OG0005330.1/OG0005527.1/OG0005580.1/OG0005819.1/OG0005963.1/OG0007243.1</t>
  </si>
  <si>
    <t>OG0000020.1/OG0000020.2/OG0000020.9/OG0000020.3/OG0000020.13/OG0000020.6/OG0000020.5/OG0000020.4/OG0000020.11/OG0000020.10/OG0000020.8/OG0000020.7/OG0000020.12/OG0000120.3/OG0000120.4/OG0000120.1/OG0000120.5/OG0000120.2/OG0000144.8/OG0000144.6/OG0000144.1/OG0000144.7/OG0000144.5/OG0000144.4/OG0000144.3/OG0000144.2/OG0000276.4/OG0000276.1/OG0000276.2/OG0000276.3/OG0000381.3/OG0000381.4/OG0000381.1/OG0000381.2/OG0001006.1/OG0001006.2/OG0001158.2/OG0001158.1/OG0001193.1/OG0001193.2/OG0001276.2/OG0001276.1/OG0001972.1/OG0001972.2/OG0002146.1/OG0002794.2/OG0002794.1/OG0003277.1/OG0003571.1/OG0003590.1/OG0003963.1/OG0004085.1/OG0004474.1/OG0004811.1/OG0005963.1/OG0007243.1</t>
  </si>
  <si>
    <t>OG0004837.1</t>
  </si>
  <si>
    <t>OG0003257.1/OG0004795.1</t>
  </si>
  <si>
    <t>OG0007753.1</t>
  </si>
  <si>
    <t>OG0005819.1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</si>
  <si>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0000066.8/OG0000066.7/OG0000066.5/OG0000066.6/OG0000066.3/OG0000066.4/OG0000066.1/OG0000066.2/OG0000083.8/OG0000083.1/OG0000083.3/OG0000083.5/OG0000083.6/OG0000083.4/OG0000083.2/OG0000083.7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0000256.4/OG0000256.5/OG0000256.3/OG0000256.1/OG0000256.2/OG0000267.4/OG0000267.1/OG0000267.2/OG0000267.5/OG0000267.3/OG0000280.1/OG0000280.2/OG0000280.4/OG0000280.3/OG0000298.3/OG0000298.4/OG0000298.5/OG0000298.1/OG0000298.2/OG0000300.2/OG0000300.3/OG0000300.1/OG0000374.1/OG0000374.2/OG0000374.4/OG0000374.3/OG0000412.2/OG0000412.1/OG0000412.3/OG0000420.3/OG0000420.2/OG0000420.1/OG0000478.2/OG0000478.1/OG0000478.3/OG0000540.3/OG0000540.4/OG0000540.2/OG0000540.1/OG0000549.2/OG0000549.1/OG0000551.3/OG0000551.2/OG0000551.1/OG0000571.3/OG0000571.1/OG0000571.2/OG0000582.3/OG0000582.1/OG0000582.2/OG0000711.3/OG0000711.1/OG0000711.2/OG0000770.2/OG0000770.1/OG0000812.1/OG0000812.2/OG0000812.3/OG0000893.1/OG0000893.2/OG0000897.2/OG0000897.1/OG0000935.2/OG0000935.1/OG0000952.2/OG0000952.1/OG0001006.1/OG0001006.2/OG0001021.1/OG0001050.2/OG0001050.1/OG0001127.2/OG0001127.1/OG0001128.1/OG0001128.2/OG0001158.2/OG0001158.1/OG0001167.1/OG0001167.2/OG0001170.2/OG0001170.1/OG0001193.1/OG0001193.2/OG0001223.1/OG0001223.2/OG0001276.2/OG0001276.1/OG0001578.2/OG0001578.1/OG0001597.1/OG0001597.2/OG0001607.2/OG0001607.1/OG0001631.2/OG0001631.1/OG0001635.1/OG0001639.1/OG0001639.2/OG0001794.1/OG0001794.2/OG0001814.1/OG0001814.2/OG0001932.1/OG0001932.2/OG0001938.2/OG0001938.1/OG0001972.1/OG0001972.2/OG0002120.1/OG0002120.2/OG0002146.1/OG0002232.1/OG0002343.1/OG0002343.2/OG0002364.1/OG0002364.2/OG0002409.1/OG0002482.1/OG0002572.1/OG0002575.1/OG0002601.1/OG0002670.1/OG0002746.1/OG0002754.1/OG0002812.1/OG0002887.1/OG0002887.2/OG0003054.1/OG0003277.1/OG0003343.1/OG0003558.1/OG0003564.1/OG0003569.1/OG0003590.1/OG0003752.1/OG0003774.1/OG0003775.1/OG0003798.1/OG0003997.1/OG0004016.1/OG0004038.1/OG0004085.1/OG0004139.1/OG0004238.1/OG0004338.1/OG0004391.1/OG0004618.1/OG0004662.1/OG0004690.1/OG0004726.1/OG0004811.1/OG0004883.1/OG0005330.1/OG0005503.1/OG0005527.1/OG0005580.1/OG0005819.1/OG0005963.1/OG0006033.1/OG0006933.1/OG0007243.1/OG0008490.1</t>
  </si>
  <si>
    <t>OG0001920.1/OG0002287.1/OG0002527.1/OG0002658.1/OG0003959.1/OG0004501.1/OG0004956.1/OG0005596.1/OG0005606.1/OG0006389.1/OG0006836.1/OG0008269.1/OG0009738.1</t>
  </si>
  <si>
    <t>OG0001924.1/OG0001940.1/OG0003257.1/OG0003335.1/OG0003596.1/OG0004779.1/OG0005534.1/OG0006735.1/OG0006781.1/OG0010621.1</t>
  </si>
  <si>
    <t>OG0000020.1/OG0000020.2/OG0000020.9/OG0000020.3/OG0000020.13/OG0000020.6/OG0000020.5/OG0000020.4/OG0000020.11/OG0000020.10/OG0000020.8/OG0000020.7/OG0000020.12/OG0000120.3/OG0000120.4/OG0000120.1/OG0000120.5/OG0000120.2/OG0000144.8/OG0000144.6/OG0000144.1/OG0000144.7/OG0000144.5/OG0000144.4/OG0000144.3/OG0000144.2/OG0000276.4/OG0000276.1/OG0000276.2/OG0000276.3/OG0000381.3/OG0000381.4/OG0000381.1/OG0000381.2/OG0000893.1/OG0000893.2/OG0001006.1/OG0001006.2/OG0001158.2/OG0001158.1/OG0001193.1/OG0001193.2/OG0001276.2/OG0001276.1/OG0001972.1/OG0001972.2/OG0002146.1/OG0002794.2/OG0002794.1/OG0003277.1/OG0003571.1/OG0003590.1/OG0003963.1/OG0004085.1/OG0004474.1/OG0004811.1/OG0005963.1/OG0007243.1</t>
  </si>
  <si>
    <t>OG0003257.1/OG0004795.1/OG0006781.1</t>
  </si>
  <si>
    <t>OG0004280.1/OG0004456.1/OG0004779.1</t>
  </si>
  <si>
    <t>OG0003959.1/OG0004150.1</t>
  </si>
  <si>
    <t>OG0001929.1/OG0002179.1/OG0002364.1/OG0002364.2/OG0002794.2/OG0002794.1/OG0003511.1/OG0003590.1/OG0003750.1/OG0004044.1/OG0004112.1/OG0004112.2/OG0005159.1/OG0005397.1/OG0005821.1/OG0006381.1</t>
  </si>
  <si>
    <t>OG0004280.1/OG0004779.1</t>
  </si>
  <si>
    <t>OG0002179.1/OG0002364.1/OG0002364.2/OG0002794.2/OG0002794.1/OG0003511.1/OG0003590.1/OG0003750.1/OG0005159.1/OG0005397.1/OG0005821.1/OG0006381.1</t>
  </si>
  <si>
    <t>OG0001929.1/OG0004044.1/OG0004112.1/OG0004112.2</t>
  </si>
  <si>
    <t>OG0004456.1</t>
  </si>
  <si>
    <t>OG0004795.1/OG0006761.1</t>
  </si>
  <si>
    <t>OG0002794.2/OG0002794.1/OG0002937.1/OG0002937.2/OG0003279.1/OG0003590.1</t>
  </si>
  <si>
    <t>OG0007782.1</t>
  </si>
  <si>
    <t>OG0005695.1/OG0006412.1</t>
  </si>
  <si>
    <t>OG0002598.1/OG0002598.2/OG0003750.1/OG0005397.1/OG0005434.1</t>
  </si>
  <si>
    <t>OG0006439.1</t>
  </si>
  <si>
    <t>OG0003279.1</t>
  </si>
  <si>
    <t>OG0002794.2/OG0002794.1/OG0002937.1/OG0002937.2/OG0003590.1</t>
  </si>
  <si>
    <t>OG0004795.1</t>
  </si>
  <si>
    <t>OG0005733.1</t>
  </si>
  <si>
    <t>OG0006650.1</t>
  </si>
  <si>
    <t>OG0002186.1/OG0002287.1/OG0002658.1/OG0003447.1/OG0003454.1/OG0003959.1/OG0004837.1/OG0004956.1/OG0006184.1/OG0006392.1/OG0006836.1/OG0007594.1</t>
  </si>
  <si>
    <t>OG0001662.2/OG0001662.1/OG0001924.1/OG0001940.1/OG0002257.2/OG0002257.1/OG0002633.1/OG0003257.1/OG0003335.1/OG0004779.1/OG0004795.1/OG0005075.1/OG0005534.1/OG0006253.1/OG0006761.1/OG0006781.1/OG0007753.1/OG0008519.1/OG0009699.1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</si>
  <si>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0000066.8/OG0000066.7/OG0000066.5/OG0000066.6/OG0000066.3/OG0000066.4/OG0000066.1/OG0000066.2/OG0000107.5/OG0000107.3/OG0000107.7/OG0000107.4/OG0000107.1/OG0000107.2/OG0000107.8/OG0000107.6/OG0000120.3/OG0000120.4/OG0000120.1/OG0000120.5/OG0000120.2/OG0000144.8/OG0000144.6/OG0000144.1/OG0000144.7/OG0000144.5/OG0000144.4/OG0000144.3/OG0000144.2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0000374.1/OG0000374.2/OG0000374.4/OG0000374.3/OG0000381.3/OG0000381.4/OG0000381.1/OG0000381.2/OG0000478.2/OG0000478.1/OG0000478.3/OG0000540.3/OG0000540.4/OG0000540.2/OG0000540.1/OG0000549.2/OG0000549.1/OG0000571.3/OG0000571.1/OG0000571.2/OG0000582.3/OG0000582.1/OG0000582.2/OG0000737.1/OG0000737.3/OG0000737.2/OG0000782.1/OG0000782.3/OG0000782.2/OG0000812.1/OG0000812.2/OG0000812.3/OG0000893.1/OG0000893.2/OG0000897.2/OG0000897.1/OG0000935.2/OG0000935.1/OG0001004.2/OG0001004.1/OG0001006.1/OG0001006.2/OG0001029.2/OG0001029.1/OG0001050.2/OG0001050.1/OG0001128.1/OG0001128.2/OG0001158.2/OG0001158.1/OG0001167.1/OG0001167.2/OG0001170.2/OG0001170.1/OG0001193.1/OG0001193.2/OG0001276.2/OG0001276.1/OG0001523.1/OG0001523.2/OG0001543.2/OG0001543.1/OG0001639.1/OG0001639.2/OG0001718.1/OG0001814.1/OG0001814.2/OG0001932.1/OG0001932.2/OG0001938.2/OG0001938.1/OG0001953.2/OG0001953.1/OG0001972.1/OG0001972.2/OG0002014.1/OG0002040.2/OG0002040.1/OG0002146.1/OG0002164.2/OG0002164.1/OG0002350.1/OG0002350.2/OG0002364.1/OG0002364.2/OG0002469.1/OG0002482.1/OG0002572.1/OG0002591.1/OG0002601.1/OG0002626.1/OG0002670.1/OG0002746.1/OG0002754.1/OG0002794.2/OG0002794.1/OG0002812.1/OG0002937.1/OG0002937.2/OG0003031.1/OG0003054.1/OG0003277.1/OG0003279.1/OG0003333.1/OG0003499.1/OG0003558.1/OG0003564.1/OG0003569.1/OG0003571.1/OG0003590.1/OG0003703.1/OG0003752.1/OG0003775.1/OG0003963.1/OG0004016.1/OG0004085.1/OG0004251.1/OG0004387.1/OG0004455.1/OG0004474.1/OG0004690.1/OG0004691.1/OG0004742.1/OG0004785.1/OG0004811.1/OG0005243.1/OG0005330.1/OG0005367.1/OG0005432.1/OG0005527.1/OG0005580.1/OG0005819.1/OG0005963.1/OG0006307.1/OG0006342.1/OG0006873.1/OG0007243.1</t>
  </si>
  <si>
    <t>OG0004150.1/OG0004687.1/OG0004687.2/OG0007594.1</t>
  </si>
  <si>
    <t>OG0000020.1/OG0000020.2/OG0000020.9/OG0000020.3/OG0000020.13/OG0000020.6/OG0000020.5/OG0000020.4/OG0000020.11/OG0000020.10/OG0000020.8/OG0000020.7/OG0000020.12/OG0000267.4/OG0000267.1/OG0000267.2/OG0000267.5/OG0000267.3/OG0000571.3/OG0000571.1/OG0000571.2/OG0001578.2/OG0001578.1/OG0001929.1/OG0001938.2/OG0001938.1/OG0001980.1/OG0001980.2/OG0002572.1/OG0002601.1/OG0002794.2/OG0002794.1/OG0002812.1/OG0002926.1/OG0003801.1/OG0004439.1/OG0004918.1/OG0005819.1/OG0006381.1</t>
  </si>
  <si>
    <t>OG0001929.1/OG0001980.1/OG0001980.2/OG0002794.2/OG0002794.1/OG0005819.1</t>
  </si>
  <si>
    <t>OG0004150.1/OG0004687.1/OG0004687.2</t>
  </si>
  <si>
    <t>OG0001980.1/OG0001980.2/OG0002794.2/OG0002794.1/OG0005819.1</t>
  </si>
  <si>
    <t>OG0004150.1</t>
  </si>
  <si>
    <t>OG0004687.1/OG0004687.2</t>
  </si>
  <si>
    <t>OG0001929.1</t>
  </si>
  <si>
    <t>OG0001929.1/OG0001980.1/OG0001980.2/OG0002598.1/OG0002598.2/OG0002794.2/OG0002794.1/OG0003750.1/OG0005397.1/OG0005434.1/OG0005819.1</t>
  </si>
  <si>
    <t>OG0004150.1/OG0004687.1/OG0004687.2/OG0005695.1/OG0006412.1</t>
  </si>
  <si>
    <t>OG0000030.8/OG0000030.7/OG0000030.12/OG0000030.6/OG0000030.1/OG0000030.4/OG0000030.9/OG0000030.10/OG0000030.14/OG0000030.2/OG0000030.3/OG0000030.13/OG0000030.5/OG0000030.11/OG0000107.5/OG0000107.3/OG0000107.7/OG0000107.4/OG0000107.1/OG0000107.2/OG0000107.8/OG0000107.6/OG0000339.3/OG0000339.2/OG0000339.4/OG0000339.1/OG0000548.2/OG0000548.1/OG0000548.3/OG0000637.2/OG0000637.1/OG0000637.3/OG0000868.2/OG0000868.1/OG0000868.3/OG0003724.1/OG0005362.1</t>
  </si>
  <si>
    <t>OG0003339.1/OG0007123.1/OG0008075.1</t>
  </si>
  <si>
    <t>OG0005609.1/OG0008432.1</t>
  </si>
  <si>
    <t>OG0000020.1/OG0000020.2/OG0000020.9/OG0000020.3/OG0000020.13/OG0000020.6/OG0000020.5/OG0000020.4/OG0000020.11/OG0000020.10/OG0000020.8/OG0000020.7/OG0000020.12/OG0000571.3/OG0000571.1/OG0000571.2/OG0001578.2/OG0001578.1/OG0002572.1/OG0002812.1/OG0006381.1</t>
  </si>
  <si>
    <t>OG0007594.1</t>
  </si>
  <si>
    <t>OG0000267.4/OG0000267.1/OG0000267.2/OG0000267.5/OG0000267.3</t>
  </si>
  <si>
    <t>OG0002949.1/OG0002949.2/OG0004419.1/OG0004653.1/OG0004778.1/OG0005013.1/OG0005852.1/OG0005998.1</t>
  </si>
  <si>
    <t>OG0002949.1/OG0002949.2/OG0004419.1/OG0004653.1/OG0004778.1/OG0005013.1/OG0005852.1</t>
  </si>
  <si>
    <t>OG0005376.1</t>
  </si>
  <si>
    <t>OG0002794.2/OG0002794.1/OG0003511.1/OG0005159.1/OG0005821.1/OG0006381.1</t>
  </si>
  <si>
    <t>OG0004280.1</t>
  </si>
  <si>
    <t>OG0002364.1/OG0002364.2/OG0003590.1</t>
  </si>
  <si>
    <t>OG0006873.1</t>
  </si>
  <si>
    <t>OG0003525.1</t>
  </si>
  <si>
    <t>OG0005190.1</t>
  </si>
  <si>
    <t>OG0000446.3/OG0000446.2/OG0000446.1/OG0001222.1/OG0001222.2/OG0004596.1/OG0006052.1</t>
  </si>
  <si>
    <t>OG0006495.1</t>
  </si>
  <si>
    <t>OG0002179.1</t>
  </si>
  <si>
    <t>OG0007691.1</t>
  </si>
  <si>
    <t>OG0000120.3/OG0000120.4/OG0000120.1/OG0000120.5/OG0000120.2/OG0001639.1/OG0001639.2/OG0001938.2/OG0001938.1/OG0002746.1/OG0003522.1/OG0003523.1</t>
  </si>
  <si>
    <t>OG0002145.1</t>
  </si>
  <si>
    <t>OG0000120.3/OG0000120.4/OG0000120.1/OG0000120.5/OG0000120.2</t>
  </si>
  <si>
    <t>OG0001639.1/OG0001639.2/OG0001938.2/OG0001938.1/OG0002746.1/OG0003522.1/OG0003523.1</t>
  </si>
  <si>
    <t>OG0000120.3/OG0000120.4/OG0000120.1/OG0000120.5/OG0000120.2/OG0002746.1</t>
  </si>
  <si>
    <t>OG0002746.1</t>
  </si>
  <si>
    <t>OG0004956.1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</si>
  <si>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0000083.8/OG0000083.1/OG0000083.3/OG0000083.5/OG0000083.6/OG0000083.4/OG0000083.2/OG0000083.7/OG0000120.3/OG0000120.4/OG0000120.1/OG0000120.5/OG0000120.2/OG0000144.8/OG0000144.6/OG0000144.1/OG0000144.7/OG0000144.5/OG0000144.4/OG0000144.3/OG0000144.2/OG0000200.4/OG0000200.5/OG0000200.2/OG0000200.6/OG0000200.3/OG0000200.1/OG0000280.1/OG0000280.2/OG0000280.4/OG0000280.3/OG0000298.3/OG0000298.4/OG0000298.5/OG0000298.1/OG0000298.2/OG0000374.1/OG0000374.2/OG0000374.4/OG0000374.3/OG0001158.2/OG0001158.1/OG0001170.2/OG0001170.1/OG0001223.1/OG0001223.2/OG0001578.2/OG0001578.1/OG0001607.2/OG0001607.1/OG0003277.1/OG0003343.1/OG0003569.1/OG0004391.1/OG0005527.1/OG0005963.1/OG0006033.1</t>
  </si>
  <si>
    <t>OG0001940.1/OG0003257.1/OG0003335.1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</si>
  <si>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0000256.4/OG0000256.5/OG0000256.3/OG0000256.1/OG0000256.2/OG0000267.4/OG0000267.1/OG0000267.2/OG0000267.5/OG0000267.3/OG0000298.3/OG0000298.4/OG0000298.5/OG0000298.1/OG0000298.2/OG0000300.2/OG0000300.3/OG0000300.1/OG0000540.3/OG0000540.4/OG0000540.2/OG0000540.1/OG0000549.2/OG0000549.1/OG0000582.3/OG0000582.1/OG0000582.2/OG0000812.1/OG0000812.2/OG0000812.3/OG0000897.2/OG0000897.1/OG0000935.2/OG0000935.1/OG0001006.1/OG0001006.2/OG0001127.2/OG0001127.1/OG0001128.1/OG0001128.2/OG0001193.1/OG0001193.2/OG0001276.2/OG0001276.1/OG0001631.2/OG0001631.1/OG0001635.1/OG0001814.1/OG0001814.2/OG0001932.1/OG0001932.2/OG0002146.1/OG0002601.1/OG0002746.1/OG0003558.1/OG0003774.1/OG0004038.1/OG0004338.1/OG0004618.1/OG0005580.1/OG0007243.1</t>
  </si>
  <si>
    <t>OG0001920.1/OG0002527.1/OG0002658.1/OG0003959.1</t>
  </si>
  <si>
    <t>OG0000676.3/OG0000676.1/OG0000676.2/OG0004327.1</t>
  </si>
  <si>
    <t>OG0005474.1/OG0009041.1</t>
  </si>
  <si>
    <t>OG0004327.1</t>
  </si>
  <si>
    <t>OG0005050.1/OG0005357.1</t>
  </si>
  <si>
    <t>OG0000337.3/OG0000337.1/OG0000337.2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</si>
  <si>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0000337.3/OG0000337.1/OG0000337.2</t>
  </si>
  <si>
    <t>OG0000407.6/OG0000407.3/OG0000407.1/OG0000407.5/OG0000407.4/OG0000407.2/OG0003459.1/OG0003509.1/OG0003668.1/OG0004941.1/OG0008022.1</t>
  </si>
  <si>
    <t>OG0000821.1/OG0000821.3/OG0000821.2/OG0002304.1/OG0003286.1/OG0003474.1/OG0004117.2/OG0004117.1/OG0004442.1/OG0006476.1/OG0008563.1/OG0009366.2/OG0009366.1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</si>
  <si>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0000111.6/OG0000111.2/OG0000111.5/OG0000111.1/OG0000111.3/OG0000111.4/OG0000121.5/OG0000121.1/OG0000121.2/OG0000121.3/OG0000121.4/OG0000121.6/OG0000121.8/OG0000121.7/OG0000130.5/OG0000130.4/OG0000130.7/OG0000130.6/OG0000130.3/OG0000130.2/OG0000130.1/OG0000131.4/OG0000131.6/OG0000131.2/OG0000131.1/OG0000131.3/OG0000131.5/OG0000131.7/OG0000188.4/OG0000188.3/OG0000188.1/OG0000188.2/OG0000207.1/OG0000207.2/OG0000208.2/OG0000208.1/OG0000208.4/OG0000208.3/OG0000224.5/OG0000224.3/OG0000224.4/OG0000224.2/OG0000224.1/OG0000224.6/OG0000257.3/OG0000257.1/OG0000257.2/OG0000274.1/OG0000274.4/OG0000274.5/OG0000274.2/OG0000274.3/OG0000337.3/OG0000337.1/OG0000337.2/OG0000356.4/OG0000356.1/OG0000356.2/OG0000356.3/OG0000400.4/OG0000400.1/OG0000400.3/OG0000400.2/OG0000424.2/OG0000424.1/OG0000436.3/OG0000436.1/OG0000436.2/OG0000448.2/OG0000448.4/OG0000448.1/OG0000448.3/OG0000491.1/OG0000491.2/OG0000491.3/OG0000508.3/OG0000508.1/OG0000508.2/OG0000538.3/OG0000538.2/OG0000538.4/OG0000538.1/OG0000539.2/OG0000539.1/OG0000539.3/OG0000540.3/OG0000540.4/OG0000540.2/OG0000540.1/OG0000555.1/OG0000555.2/OG0000555.3/OG0000614.3/OG0000614.2/OG0000614.1/OG0000729.2/OG0000729.1/OG0000771.3/OG0000771.2/OG0000771.1/OG0000794.1/OG0000794.2/OG0000828.1/OG0000828.2/OG0000868.2/OG0000868.1/OG0000868.3/OG0000889.2/OG0000889.1/OG0000897.2/OG0000897.1/OG0000923.1/OG0000923.2/OG0001023.2/OG0001023.1/OG0001153.2/OG0001153.1/OG0001229.3/OG0001229.1/OG0001229.2/OG0001263.1/OG0001263.2/OG0001327.2/OG0001327.1/OG0001445.2/OG0001445.1/OG0001465.1/OG0001465.2/OG0001510.2/OG0001510.1/OG0001528.2/OG0001528.1/OG0001610.1/OG0001658.1/OG0001779.1/OG0001787.1/OG0001787.2/OG0001923.1/OG0001923.2/OG0001944.1/OG0001956.1/OG0002077.2/OG0002077.1/OG0002149.2/OG0002149.1/OG0002161.1/OG0002161.2/OG0002205.1/OG0002208.1/OG0002208.2/OG0002265.1/OG0002265.2/OG0002379.1/OG0002379.2/OG0002380.1/OG0002451.1/OG0002451.2/OG0002578.1/OG0002632.1/OG0002655.2/OG0002655.1/OG0002667.1/OG0002923.1/OG0002944.1/OG0002947.2/OG0002947.1/OG0002969.1/OG0003112.1/OG0003156.1/OG0003163.1/OG0003275.1/OG0003275.2/OG0003336.1/OG0003428.1/OG0003463.1/OG0003548.1/OG0003573.1/OG0003655.1/OG0003655.2/OG0003740.1/OG0003822.1/OG0003849.1/OG0003943.1/OG0004073.1/OG0004120.1/OG0004149.1/OG0004310.1/OG0004384.1/OG0004568.1/OG0004569.1/OG0004610.1/OG0004699.2/OG0004699.1/OG0004724.1/OG0004972.1/OG0005277.1/OG0005341.1/OG0005509.1/OG0005584.1/OG0005871.1/OG0005918.1/OG0005993.1/OG0006011.1/OG0006240.1/OG0006284.1/OG0006293.1/OG0006927.1/OG0007727.1/OG0007811.1/OG0008012.1/OG0008363.1/OG0009072.1</t>
  </si>
  <si>
    <t>OG0000208.2/OG0000208.1/OG0000208.4/OG0000208.3/OG0000340.4/OG0000340.1/OG0000340.3/OG0000340.2/OG0000632.1/OG0000632.2/OG0000809.3/OG0000809.1/OG0000809.2/OG0001251.2/OG0001251.1/OG0001551.1/OG0002485.2/OG0002485.1</t>
  </si>
  <si>
    <t>OG0000205.5/OG0000205.2/OG0000205.7/OG0000205.3/OG0000205.1/OG0000205.4/OG0000205.6/OG0000628.1/OG0000628.2/OG0000725.1/OG0000725.2/OG0001015.1/OG0001027.2/OG0001027.1/OG0001499.1/OG0002752.1/OG0003667.1/OG0003715.1/OG0003961.1/OG0004434.1/OG0004798.1/OG0004993.1/OG0005112.1/OG0005307.1/OG0005345.1/OG0005374.1/OG0005854.1/OG0006417.1/OG0006457.1/OG0006860.1/OG0007392.1/OG0007432.1/OG0007565.1/OG0007635.1/OG0007702.1/OG0008106.1</t>
  </si>
  <si>
    <t>OG0005776.1/OG0006529.1/OG0007750.1</t>
  </si>
  <si>
    <t>OG0005410.1/OG0006708.1/OG0006736.1/OG0007825.1/OG0008552.1/OG0008572.1</t>
  </si>
  <si>
    <t>OG0005003.1/OG0006185.1</t>
  </si>
  <si>
    <t>OG0000129.3/OG0000129.6/OG0000129.5/OG0000129.4/OG0000129.1/OG0000129.2</t>
  </si>
  <si>
    <t>OG0003943.1/OG0003965.1/OG0004019.1/OG0005160.1/OG0005383.1/OG0005717.1/OG0006010.1/OG0007759.1</t>
  </si>
  <si>
    <t>OG0000534.4/OG0000534.3/OG0000534.5/OG0000534.2/OG0000534.1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</si>
  <si>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0000348.2/OG0000348.1/OG0000348.3</t>
  </si>
  <si>
    <t>OG0000327.4/OG0000327.3/OG0000327.1/OG0000327.2</t>
  </si>
  <si>
    <t>OG0000524.2/OG0000524.1/OG0000524.3/OG0004340.1/OG0005758.1</t>
  </si>
  <si>
    <t>OG0005371.1/OG0006535.1/OG0011594.1</t>
  </si>
  <si>
    <t>OG0003446.1/OG0004797.1</t>
  </si>
  <si>
    <t>OG0000858.1/OG0000858.2/OG0000858.3</t>
  </si>
  <si>
    <t>OG0000126.3/OG0000126.2/OG0000126.8/OG0000126.6/OG0000126.5/OG0000126.1/OG0000126.4/OG0000126.7/OG0002569.1</t>
  </si>
  <si>
    <t>OG0006720.1</t>
  </si>
  <si>
    <t>OG0000696.1/OG0000696.2/OG0000696.3/OG0002766.2/OG0002766.1/OG0003266.2/OG0003266.1/OG0008226.1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</si>
  <si>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0000107.5/OG0000107.3/OG0000107.7/OG0000107.4/OG0000107.1/OG0000107.2/OG0000107.8/OG0000107.6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0000386.3/OG0000386.1/OG0000386.4/OG0000386.2/OG0000406.1/OG0000406.3/OG0000406.2/OG0000492.1/OG0000492.3/OG0000492.2/OG0000608.1/OG0000608.2/OG0000635.1/OG0000635.2/OG0000637.2/OG0000637.1/OG0000637.3/OG0000670.2/OG0000670.1/OG0000671.3/OG0000671.1/OG0000671.2/OG0000746.1/OG0000746.2/OG0000886.1/OG0000886.3/OG0000886.2/OG0000892.1/OG0000892.2/OG0000947.1/OG0000947.2/OG0001006.1/OG0001006.2/OG0001157.2/OG0001157.1/OG0001193.1/OG0001193.2/OG0001248.1/OG0001248.2/OG0001262.2/OG0001262.1/OG0001305.2/OG0001305.1/OG0001397.1/OG0001397.2/OG0001648.2/OG0001648.1/OG0001689.2/OG0001689.1/OG0001697.2/OG0001697.1/OG0001772.2/OG0001772.1/OG0001932.1/OG0001932.2/OG0001991.1/OG0002018.1/OG0002025.1/OG0002025.2/OG0002103.1/OG0002342.1/OG0002342.2/OG0002605.1/OG0002605.2/OG0002822.1/OG0002885.1/OG0003095.1/OG0003113.1/OG0003137.1/OG0003243.1/OG0003569.1/OG0003730.1/OG0004029.1/OG0004067.1/OG0004371.1/OG0005116.1/OG0005394.1/OG0005399.1/OG0007085.1/OG0007130.1/OG0007783.1/OG0008097.1</t>
  </si>
  <si>
    <t>OG0002011.1/OG0002011.2/OG0002593.1/OG0002628.2/OG0002628.1/OG0002830.1/OG0005609.1/OG0007366.1/OG0007609.1/OG0007786.1</t>
  </si>
  <si>
    <t>OG0003339.1/OG0003672.1/OG0004282.1/OG0005829.1/OG0006406.1/OG0006855.1/OG0007123.1/OG0009118.1/OG0010668.1</t>
  </si>
  <si>
    <t>OG0001291.1/OG0004172.1</t>
  </si>
  <si>
    <t>OG0003106.1</t>
  </si>
  <si>
    <t>OG0002646.1</t>
  </si>
  <si>
    <t>OG0002628.2/OG0002628.1/OG0002978.1/OG0005371.1/OG0005732.1/OG0005863.1/OG0011594.1</t>
  </si>
  <si>
    <t>OG0000038.11/OG0000038.6/OG0000038.9/OG0000038.12/OG0000038.2/OG0000038.8/OG0000038.10/OG0000038.7/OG0000038.1/OG0000038.4/OG0000038.5/OG0000038.3/OG0000187.6/OG0000187.5/OG0000187.4/OG0000187.3/OG0000187.1/OG0000187.2/OG0000316.4/OG0000316.2/OG0000316.5/OG0000316.1/OG0000316.3/OG0000636.3/OG0000636.1/OG0000636.2/OG0000886.1/OG0000886.3/OG0000886.2/OG0000904.2/OG0000904.3/OG0000904.1/OG0000971.1/OG0000971.2/OG0000971.3/OG0001072.2/OG0001072.1/OG0001212.2/OG0001212.1/OG0001409.1/OG0001409.2/OG0001706.1/OG0001706.2/OG0001932.1/OG0001932.2/OG0002064.2/OG0002064.1/OG0002079.1/OG0002241.1/OG0002241.2/OG0002876.1/OG0003794.1/OG0003831.1/OG0004340.1/OG0004617.1/OG0004620.1/OG0005007.1/OG0005074.1/OG0005758.1/OG0005911.1/OG0005970.1/OG0006338.1/OG0007090.1/OG0007601.1</t>
  </si>
  <si>
    <t>OG0000372.5/OG0000372.3/OG0000372.4/OG0000372.1/OG0000372.2/OG0000919.2/OG0000919.1</t>
  </si>
  <si>
    <t>OG0000102.3/OG0000102.1/OG0000102.2/OG0000102.6/OG0000102.5/OG0000102.4/OG0000102.7/OG0000102.8</t>
  </si>
  <si>
    <t>OG0000143.2/OG0000143.3/OG0000143.1/OG0000143.4</t>
  </si>
  <si>
    <t>OG0005069.1/OG0005474.1</t>
  </si>
  <si>
    <t>OG0001019.1/OG0001019.2</t>
  </si>
  <si>
    <t>OG0003572.1</t>
  </si>
  <si>
    <t>OG0002616.1</t>
  </si>
  <si>
    <t>OG0000193.1/OG0000193.2/OG0000193.5/OG0000193.4/OG0000193.3</t>
  </si>
  <si>
    <t>OG0006061.1</t>
  </si>
  <si>
    <t>OG0000622.1</t>
  </si>
  <si>
    <t>OG0000015.9/OG0000015.11/OG0000015.13/OG0000015.6/OG0000015.3/OG0000015.7/OG0000015.4/OG0000015.5/OG0000015.8/OG0000015.14/OG0000015.1/OG0000015.2/OG0000015.12/OG0000015.10/OG0000104.6/OG0000104.4/OG0000104.5/OG0000104.2/OG0000104.1/OG0000104.3/OG0000131.4/OG0000131.6/OG0000131.2/OG0000131.1/OG0000131.3/OG0000131.5/OG0000131.7/OG0000203.1/OG0000203.3/OG0000203.5/OG0000203.2/OG0000203.4/OG0000219.5/OG0000219.1/OG0000219.4/OG0000219.3/OG0000219.2/OG0000252.1/OG0000252.2/OG0000252.3/OG0000326.2/OG0000326.1/OG0000326.4/OG0000326.3/OG0000332.3/OG0000332.2/OG0000332.1/OG0000339.3/OG0000339.2/OG0000339.4/OG0000339.1/OG0000398.2/OG0000398.1/OG0000398.3/OG0000475.2/OG0000475.3/OG0000475.1/OG0000585.1/OG0000585.2/OG0000655.1/OG0000655.2/OG0000690.2/OG0000690.1/OG0000788.1/OG0000788.2/OG0000894.1/OG0000894.2/OG0001116.2/OG0001116.1/OG0001221.2/OG0001221.1/OG0002759.1/OG0004212.2/OG0004212.1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</si>
  <si>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0000032.12/OG0000032.2/OG0000032.8/OG0000032.10/OG0000032.9/OG0000032.7/OG0000032.14/OG0000032.6/OG0000032.5/OG0000032.3/OG0000032.11/OG0000032.1/OG0000032.4/OG0000032.13/OG0000050.7/OG0000050.8/OG0000050.1/OG0000050.6/OG0000050.10/OG0000050.5/OG0000050.11/OG0000050.9/OG0000050.3/OG0000050.2/OG0000050.4/OG0000089.4/OG0000089.8/OG0000089.5/OG0000089.2/OG0000089.6/OG0000089.3/OG0000089.7/OG0000089.1/OG0000107.5/OG0000107.3/OG0000107.7/OG0000107.4/OG0000107.1/OG0000107.2/OG0000107.8/OG0000107.6/OG0000114.2/OG0000114.1/OG0000114.3/OG0000114.5/OG0000114.4/OG0000120.3/OG0000120.4/OG0000120.1/OG0000120.5/OG0000120.2/OG0000144.8/OG0000144.6/OG0000144.1/OG0000144.7/OG0000144.5/OG0000144.4/OG0000144.3/OG0000144.2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0000256.4/OG0000256.5/OG0000256.3/OG0000256.1/OG0000256.2/OG0000269.4/OG0000269.2/OG0000269.3/OG0000269.1/OG0000280.1/OG0000280.2/OG0000280.4/OG0000280.3/OG0000283.4/OG0000283.3/OG0000283.1/OG0000283.2/OG0000299.2/OG0000299.4/OG0000299.3/OG0000299.1/OG0000311.2/OG0000311.3/OG0000311.1/OG0000311.4/OG0000312.1/OG0000322.1/OG0000322.2/OG0000322.4/OG0000322.3/OG0000331.1/OG0000331.3/OG0000331.2/OG0000331.4/OG0000356.4/OG0000356.1/OG0000356.2/OG0000356.3/OG0000375.4/OG0000375.3/OG0000375.2/OG0000375.1/OG0000386.3/OG0000386.1/OG0000386.4/OG0000386.2/OG0000400.4/OG0000400.1/OG0000400.3/OG0000400.2/OG0000403.2/OG0000403.1/OG0000412.2/OG0000412.1/OG0000412.3/OG0000416.1/OG0000416.4/OG0000416.2/OG0000416.3/OG0000420.3/OG0000420.2/OG0000420.1/OG0000429.3/OG0000429.2/OG0000429.1/OG0000449.3/OG0000449.1/OG0000449.2/OG0000485.1/OG0000485.3/OG0000485.2/OG0000495.2/OG0000495.1/OG0000495.3/OG0000500.3/OG0000500.2/OG0000500.1/OG0000501.1/OG0000513.2/OG0000513.1/OG0000521.2/OG0000521.1/OG0000521.3/OG0000525.3/OG0000525.1/OG0000525.2/OG0000526.3/OG0000526.2/OG0000526.1/OG0000561.2/OG0000561.3/OG0000561.1/OG0000567.1/OG0000567.3/OG0000567.2/OG0000571.3/OG0000571.1/OG0000571.2/OG0000583.2/OG0000583.1/OG0000583.3/OG0000590.2/OG0000590.1/OG0000590.3/OG0000608.1/OG0000608.2/OG0000613.1/OG0000613.3/OG0000613.2/OG0000623.1/OG0000623.2/OG0000635.1/OG0000635.2/OG0000709.3/OG0000709.1/OG0000709.2/OG0000737.1/OG0000737.3/OG0000737.2/OG0000764.1/OG0000764.2/OG0000764.3/OG0000811.2/OG0000811.3/OG0000811.1/OG0000827.1/OG0000827.2/OG0000828.1/OG0000828.2/OG0000831.2/OG0000831.1/OG0000832.1/OG0000832.3/OG0000832.2/OG0000833.2/OG0000833.1/OG0000892.1/OG0000892.2/OG0000917.2/OG0000917.1/OG0000918.2/OG0000918.3/OG0000918.1/OG0000953.1/OG0000953.2/OG0000974.1/OG0000974.2/OG0000994.2/OG0000994.1/OG0000997.1/OG0000997.2/OG0001017.1/OG0001017.2/OG0001050.2/OG0001050.1/OG0001111.1/OG0001111.2/OG0001120.2/OG0001120.1/OG0001153.2/OG0001153.1/OG0001157.2/OG0001157.1/OG0001169.2/OG0001169.1/OG0001203.2/OG0001203.1/OG0001225.2/OG0001225.1/OG0001248.1/OG0001248.2/OG0001271.2/OG0001271.1/OG0001274.1/OG0001274.2/OG0001369.1/OG0001408.1/OG0001408.2/OG0001459.1/OG0001459.2/OG0001466.2/OG0001466.1/OG0001510.2/OG0001510.1/OG0001512.1/OG0001512.2/OG0001526.2/OG0001526.1/OG0001559.2/OG0001559.1/OG0001578.2/OG0001578.1/OG0001597.1/OG0001597.2/OG0001599.1/OG0001599.2/OG0001607.2/OG0001607.1/OG0001623.2/OG0001623.1/OG0001627.1/OG0001627.2/OG0001631.2/OG0001631.1/OG0001639.1/OG0001639.2/OG0001714.2/OG0001714.1/OG0001765.1/OG0001768.1/OG0001769.2/OG0001769.1/OG0001786.2/OG0001786.1/OG0001837.1/OG0001837.2/OG0001860.2/OG0001860.1/OG0001932.1/OG0001932.2/OG0001935.1/OG0001938.2/OG0001938.1/OG0001970.1/OG0001970.2/OG0001972.1/OG0001972.2/OG0001973.1/OG0001991.1/OG0002003.2/OG0002003.1/OG0002031.2/OG0002031.1/OG0002056.1/OG0002064.2/OG0002064.1/OG0002068.1/OG0002076.1/OG0002076.2/OG0002107.2/OG0002107.1/OG0002115.1/OG0002115.2/OG0002121.1/OG0002121.2/OG0002133.1/OG0002179.1/OG0002268.1/OG0002277.2/OG0002277.1/OG0002295.1/OG0002340.1/OG0002340.2/OG0002351.1/OG0002398.1/OG0002409.1/OG0002411.1/OG0002463.1/OG0002472.1/OG0002492.1/OG0002515.1/OG0002518.1/OG0002569.1/OG0002572.1/OG0002589.1/OG0002589.2/OG0002605.1/OG0002605.2/OG0002623.2/OG0002623.1/OG0002730.1/OG0002754.1/OG0002774.2/OG0002774.1/OG0002801.1/OG0002805.1/OG0002806.1/OG0002806.2/OG0002807.1/OG0002822.1/OG0002885.1/OG0002924.1/OG0002926.1/OG0002936.1/OG0002950.1/OG0002959.1/OG0002969.1/OG0003058.1/OG0003084.1/OG0003105.1/OG0003132.1/OG0003190.1/OG0003202.1/OG0003234.2/OG0003234.1/OG0003243.1/OG0003252.1/OG0003262.1/OG0003292.1/OG0003320.1/OG0003323.1/OG0003423.1/OG0003425.1/OG0003481.1/OG0003491.1/OG0003492.1/OG0003499.1/OG0003510.1/OG0003529.1/OG0003539.1/OG0003558.1/OG0003566.1/OG0003569.1/OG0003580.1/OG0003721.1/OG0003750.1/OG0003766.1/OG0003804.1/OG0003826.1/OG0003829.1/OG0003840.1/OG0003849.1/OG0003945.1/OG0003961.1/OG0003984.1/OG0004014.1/OG0004038.1/OG0004079.1/OG0004120.1/OG0004146.1/OG0004152.1/OG0004156.1/OG0004210.1/OG0004292.1/OG0004294.1/OG0004305.1/OG0004309.1/OG0004334.1/OG0004345.1/OG0004347.1/OG0004389.1/OG0004435.1/OG0004439.1/OG0004460.1/OG0004479.1/OG0004538.1/OG0004620.1/OG0004628.1/OG0004632.1/OG0004636.1/OG0004657.1/OG0004664.1/OG0004673.1/OG0004678.1/OG0004691.1/OG0004718.1/OG0004726.1/OG0004748.1/OG0004785.1/OG0004818.1/OG0004883.1/OG0004884.1/OG0004948.1/OG0004952.1/OG0005055.1/OG0005123.1/OG0005154.1/OG0005278.1/OG0005465.1/OG0005475.1/OG0005565.1/OG0005713.1/OG0005786.1/OG0005871.1/OG0006014.1/OG0006033.1/OG0006256.1/OG0006310.1/OG0006342.1/OG0006357.1/OG0006371.1/OG0006659.1/OG0006792.1/OG0006915.1/OG0006924.1/OG0006933.1/OG0007093.1/OG0007172.1/OG0007680.1/OG0007737.1/OG0007787.1/OG0007811.1/OG0008100.1/OG0008120.1</t>
  </si>
  <si>
    <t>OG0001398.1/OG0001795.2/OG0001795.1/OG0002011.1/OG0002011.2/OG0002088.2/OG0002088.1/OG0002088.3/OG0002287.1/OG0002830.1/OG0002905.1/OG0003207.1/OG0003429.1/OG0003454.1/OG0003671.1/OG0004132.1/OG0005064.1/OG0005439.1/OG0005605.1/OG0005947.1/OG0007609.1/OG0008269.1/OG0009738.1</t>
  </si>
  <si>
    <t>OG0001361.1/OG0001361.2/OG0002019.1/OG0002168.1/OG0002257.2/OG0002257.1/OG0002353.1/OG0002583.1/OG0003542.1/OG0003735.1/OG0004096.1/OG0004312.1/OG0005534.1/OG0006036.1/OG0006264.1/OG0006396.1/OG0006454.1/OG0006639.1/OG0006708.1/OG0006772.1/OG0009035.1/OG0009699.1</t>
  </si>
  <si>
    <t>OG0002011.1/OG0002011.2/OG0002817.2/OG0002817.1/OG0002905.1/OG0003471.1/OG0005596.1</t>
  </si>
  <si>
    <t>OG0002633.1/OG0003735.1/OG0011448.1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</si>
  <si>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0000172.3/OG0000172.4/OG0000172.2/OG0000172.1/OG0000192.1/OG0000192.2/OG0000192.5/OG0000192.4/OG0000192.3/OG0000200.4/OG0000200.5/OG0000200.2/OG0000200.6/OG0000200.3/OG0000200.1/OG0000247.4/OG0000247.5/OG0000247.1/OG0000247.3/OG0000247.2/OG0000267.4/OG0000267.1/OG0000267.2/OG0000267.5/OG0000267.3/OG0000280.1/OG0000280.2/OG0000280.4/OG0000280.3/OG0000300.2/OG0000300.3/OG0000300.1/OG0000312.1/OG0000356.4/OG0000356.1/OG0000356.2/OG0000356.3/OG0000435.3/OG0000435.2/OG0000435.1/OG0000478.2/OG0000478.1/OG0000478.3/OG0000492.1/OG0000492.3/OG0000492.2/OG0000525.3/OG0000525.1/OG0000525.2/OG0000567.1/OG0000567.3/OG0000567.2/OG0000571.3/OG0000571.1/OG0000571.2/OG0000592.2/OG0000592.1/OG0000592.3/OG0000623.1/OG0000623.2/OG0000670.2/OG0000670.1/OG0000711.3/OG0000711.1/OG0000711.2/OG0000811.2/OG0000811.3/OG0000811.1/OG0000921.3/OG0000921.1/OG0000921.2/OG0001001.1/OG0001001.2/OG0001559.2/OG0001559.1/OG0001567.1/OG0001639.1/OG0001639.2/OG0001768.1/OG0002146.1/OG0002156.1/OG0002486.1/OG0002486.2/OG0002487.1/OG0002572.1/OG0002650.1/OG0002650.2/OG0002730.1/OG0002746.1/OG0002754.1/OG0002920.1/OG0003043.1/OG0003107.1/OG0003243.1/OG0003423.1/OG0003769.1/OG0003775.1/OG0003997.1/OG0004083.1/OG0004281.1/OG0004632.1/OG0004949.1/OG0005111.1</t>
  </si>
  <si>
    <t>OG0000585.1/OG0000585.2/OG0006933.1</t>
  </si>
  <si>
    <t>OG0000102.3/OG0000102.1/OG0000102.2/OG0000102.6/OG0000102.5/OG0000102.4/OG0000102.7/OG0000102.8/OG0001203.2/OG0001203.1/OG0001415.2/OG0001415.1</t>
  </si>
  <si>
    <t>OG0000004.13/OG0000004.3/OG0000004.7/OG0000004.6/OG0000004.17/OG0000004.10/OG0000004.5/OG0000004.9/OG0000004.12/OG0000004.2/OG0000004.4/OG0000004.19/OG0000004.1/OG0000004.18/OG0000004.11/OG0000004.14/OG0000004.15/OG0000004.8/OG0000004.16/OG0000050.7/OG0000050.8/OG0000050.1/OG0000050.6/OG0000050.10/OG0000050.5/OG0000050.11/OG0000050.9/OG0000050.3/OG0000050.2/OG0000050.4/OG0000351.4/OG0000351.3/OG0000351.1/OG0000351.2/OG0001084.2/OG0001084.1/OG0001271.2/OG0001271.1/OG0001991.1/OG0002870.1/OG0002885.1/OG0003268.1/OG0004332.1/OG0004991.1/OG0006924.1</t>
  </si>
  <si>
    <t>OG0001966.2/OG0001966.1/OG0002497.2/OG0002497.1</t>
  </si>
  <si>
    <t>OG0005810.1/OG0007434.1</t>
  </si>
  <si>
    <t>OG0005534.1/OG0006950.1/OG0007747.1</t>
  </si>
  <si>
    <t>OG0000015.9/OG0000015.11/OG0000015.13/OG0000015.6/OG0000015.3/OG0000015.7/OG0000015.4/OG0000015.5/OG0000015.8/OG0000015.14/OG0000015.1/OG0000015.2/OG0000015.12/OG0000015.10/OG0000044.13/OG0000044.11/OG0000044.6/OG0000044.14/OG0000044.8/OG0000044.12/OG0000044.10/OG0000044.7/OG0000044.4/OG0000044.5/OG0000044.9/OG0000044.1/OG0000044.3/OG0000044.2/OG0000098.9/OG0000098.6/OG0000098.5/OG0000098.3/OG0000098.8/OG0000098.7/OG0000098.4/OG0000098.1/OG0000098.2/OG0000103.5/OG0000103.8/OG0000103.7/OG0000103.2/OG0000103.6/OG0000103.1/OG0000103.9/OG0000103.3/OG0000103.4/OG0000105.3/OG0000105.1/OG0000105.5/OG0000105.7/OG0000105.6/OG0000105.2/OG0000105.4/OG0000121.5/OG0000121.1/OG0000121.2/OG0000121.3/OG0000121.4/OG0000121.6/OG0000121.8/OG0000121.7/OG0000142.2/OG0000142.1/OG0000142.3/OG0000144.8/OG0000144.6/OG0000144.1/OG0000144.7/OG0000144.5/OG0000144.4/OG0000144.3/OG0000144.2/OG0000175.3/OG0000175.1/OG0000175.2/OG0000175.6/OG0000175.5/OG0000175.4/OG0000222.2/OG0000222.1/OG0000222.4/OG0000222.5/OG0000222.3/OG0000226.1/OG0000226.2/OG0000226.5/OG0000226.4/OG0000226.6/OG0000226.3/OG0000232.4/OG0000232.2/OG0000232.5/OG0000232.1/OG0000232.3/OG0000248.4/OG0000248.2/OG0000248.3/OG0000248.1/OG0000248.5/OG0000260.3/OG0000260.4/OG0000260.1/OG0000260.2/OG0000294.3/OG0000294.4/OG0000294.1/OG0000294.5/OG0000294.2/OG0000340.4/OG0000340.1/OG0000340.3/OG0000340.2/OG0000396.4/OG0000396.3/OG0000396.1/OG0000396.2/OG0000498.1/OG0000498.3/OG0000498.2/OG0000498.4/OG0000558.2/OG0000558.3/OG0000558.1/OG0000730.2/OG0000730.1/OG0000795.1/OG0000795.2/OG0001006.1/OG0001006.2/OG0001025.2/OG0001025.1/OG0001025.3/OG0001450.1/OG0001450.2/OG0001501.1/OG0002020.2/OG0002020.1/OG0002174.1/OG0002799.1/OG0003112.1/OG0003303.1/OG0003774.1/OG0004067.1/OG0004135.1/OG0004138.1/OG0004642.1/OG0004811.1/OG0005432.1/OG0005485.1/OG0005918.1/OG0006000.1/OG0006425.1/OG0006437.1/OG0006468.1/OG0006684.1/OG0006903.1/OG0007085.1/OG0007130.1/OG0007301.1/OG0007659.1</t>
  </si>
  <si>
    <t>OG0001373.1/OG0001398.1/OG0002830.1/OG0003207.1/OG0005439.1/OG0005596.1/OG0005947.1/OG0007609.1/OG0008269.1</t>
  </si>
  <si>
    <t>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0000133.3/OG0000133.1/OG0000133.4/OG0000133.2/OG0000172.3/OG0000172.4/OG0000172.2/OG0000172.1/OG0000202.5/OG0000202.4/OG0000202.1/OG0000202.6/OG0000202.2/OG0000202.3/OG0000205.5/OG0000205.2/OG0000205.7/OG0000205.3/OG0000205.1/OG0000205.4/OG0000205.6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0000373.2/OG0000373.1/OG0000373.3/OG0000373.4/OG0000375.4/OG0000375.3/OG0000375.2/OG0000375.1/OG0000391.4/OG0000391.3/OG0000391.1/OG0000391.2/OG0000396.4/OG0000396.3/OG0000396.1/OG0000396.2/OG0000416.1/OG0000416.4/OG0000416.2/OG0000416.3/OG0000492.1/OG0000492.3/OG0000492.2/OG0000525.3/OG0000525.1/OG0000525.2/OG0000567.1/OG0000567.3/OG0000567.2/OG0000617.1/OG0000617.2/OG0000617.3/OG0000635.1/OG0000635.2/OG0000636.3/OG0000636.1/OG0000636.2/OG0000670.2/OG0000670.1/OG0000811.2/OG0000811.3/OG0000811.1/OG0000827.1/OG0000827.2/OG0000889.2/OG0000889.1/OG0000892.1/OG0000892.2/OG0000912.1/OG0000912.2/OG0000917.2/OG0000917.1/OG0000921.3/OG0000921.1/OG0000921.2/OG0000935.2/OG0000935.1/OG0000952.2/OG0000952.1/OG0001001.1/OG0001001.2/OG0001032.2/OG0001032.1/OG0001045.2/OG0001045.1/OG0001118.1/OG0001118.2/OG0001193.1/OG0001193.2/OG0001203.2/OG0001203.1/OG0001271.2/OG0001271.1/OG0001365.2/OG0001365.1/OG0001504.1/OG0001504.2/OG0001559.2/OG0001559.1/OG0001567.1/OG0001631.2/OG0001631.1/OG0001712.1/OG0001712.2/OG0001719.1/OG0001768.1/OG0001786.2/OG0001786.1/OG0001870.2/OG0001870.1/OG0001942.1/OG0001942.2/OG0001953.2/OG0001953.1/OG0001991.1/OG0002039.1/OG0002103.1/OG0002113.1/OG0002142.1/OG0002142.2/OG0002156.1/OG0002174.1/OG0002178.1/OG0002178.2/OG0002267.1/OG0002291.1/OG0002343.1/OG0002343.2/OG0002351.1/OG0002360.1/OG0002360.2/OG0002367.1/OG0002367.2/OG0002486.1/OG0002486.2/OG0002487.1/OG0002670.1/OG0002746.1/OG0002754.1/OG0002770.1/OG0002778.2/OG0002778.1/OG0002806.1/OG0002806.2/OG0002870.1/OG0002885.1/OG0003026.1/OG0003049.1/OG0003054.1/OG0003090.1/OG0003137.1/OG0003221.1/OG0003243.1/OG0003276.1/OG0003428.1/OG0003463.1/OG0003481.1/OG0003539.1/OG0003575.1/OG0003655.1/OG0003655.2/OG0003663.1/OG0003715.1/OG0003721.1/OG0003769.1/OG0003793.1/OG0003808.1/OG0003821.1/OG0004038.1/OG0004105.1/OG0004127.1/OG0004146.1/OG0004149.1/OG0004489.1/OG0004568.1/OG0004628.1/OG0004630.1/OG0004718.1/OG0004791.1/OG0004818.1/OG0004883.1/OG0004990.1/OG0005072.1/OG0005078.1/OG0005081.1/OG0005445.1/OG0005491.1/OG0005519.1/OG0006011.1/OG0006181.1/OG0006248.1/OG0006469.1/OG0006819.1/OG0007811.1/OG0008542.1</t>
  </si>
  <si>
    <t>OG0001950.1/OG0002257.2/OG0002257.1/OG0002353.1/OG0003335.1/OG0004054.1/OG0004390.1/OG0004401.1/OG0005380.1/OG0005534.1/OG0006227.1/OG0006762.1/OG0007186.1/OG0007826.1/OG0008491.1</t>
  </si>
  <si>
    <t>OG0000835.3/OG0000835.2/OG0000835.1</t>
  </si>
  <si>
    <t>OG0003849.1/OG0004778.1/OG0004949.1/OG0005050.1/OG0005521.1/OG0005982.1</t>
  </si>
  <si>
    <t>OG0000215.4/OG0000215.5/OG0000215.3/OG0000215.1/OG0000215.2/OG0000618.2/OG0000618.1/OG0000618.3/OG0001631.2/OG0001631.1/OG0002273.1/OG0002273.2/OG0002413.1/OG0003801.1/OG0004146.1/OG0005114.1/OG0006901.1/OG0007980.1</t>
  </si>
  <si>
    <t>OG0002132.2/OG0002132.1</t>
  </si>
  <si>
    <t>OG0002583.1</t>
  </si>
  <si>
    <t>OG0004287.1/OG0004731.1/OG0005575.1/OG0005819.1/OG0007205.1/OG0007209.1/OG0007737.1</t>
  </si>
  <si>
    <t>OG0000073.10/OG0000073.7/OG0000073.3/OG0000073.11/OG0000073.8/OG0000073.1/OG0000073.5/OG0000073.2/OG0000073.9/OG0000073.4/OG0000073.6/OG0000710.3/OG0000710.1/OG0000710.2/OG0002732.1/OG0003104.1/OG0004287.1/OG0005066.1/OG0005140.1/OG0005819.1/OG0007205.1</t>
  </si>
  <si>
    <t>OG0007675.1</t>
  </si>
  <si>
    <t>OG0002125.1/OG0003044.1</t>
  </si>
  <si>
    <t>OG0000125.4/OG0000125.3/OG0000125.7/OG0000125.5/OG0000125.1/OG0000125.2/OG0000125.6/OG0000173.4/OG0000173.2/OG0000173.3/OG0000173.1/OG0000366.2/OG0000366.1/OG0000366.3/OG0001162.1/OG0001162.2</t>
  </si>
  <si>
    <t>OG0001474.2/OG0001474.1</t>
  </si>
  <si>
    <t>OG0000279.4/OG0000279.1/OG0000279.6/OG0000279.2/OG0000279.9/OG0000279.3/OG0000279.8/OG0000279.5/OG0000279.7</t>
  </si>
  <si>
    <t>OG0000857.3/OG0000857.2/OG0000857.1</t>
  </si>
  <si>
    <t>OG0007294.1/OG0007658.1/OG0008460.1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</si>
  <si>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0002944.1</t>
  </si>
  <si>
    <t>OG0000821.1/OG0000821.3/OG0000821.2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</si>
  <si>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0000121.5/OG0000121.1/OG0000121.2/OG0000121.3/OG0000121.4/OG0000121.6/OG0000121.8/OG0000121.7/OG0000126.3/OG0000126.2/OG0000126.8/OG0000126.6/OG0000126.5/OG0000126.1/OG0000126.4/OG0000126.7/OG0000172.3/OG0000172.4/OG0000172.2/OG0000172.1/OG0000202.5/OG0000202.4/OG0000202.1/OG0000202.6/OG0000202.2/OG0000202.3/OG0000247.4/OG0000247.5/OG0000247.1/OG0000247.3/OG0000247.2/OG0000267.4/OG0000267.1/OG0000267.2/OG0000267.5/OG0000267.3/OG0000269.4/OG0000269.2/OG0000269.3/OG0000269.1/OG0000273.1/OG0000273.5/OG0000273.4/OG0000273.2/OG0000273.3/OG0000299.2/OG0000299.4/OG0000299.3/OG0000299.1/OG0000312.1/OG0000316.4/OG0000316.2/OG0000316.5/OG0000316.1/OG0000316.3/OG0000356.4/OG0000356.1/OG0000356.2/OG0000356.3/OG0000358.2/OG0000358.1/OG0000358.3/OG0000358.4/OG0000367.2/OG0000367.1/OG0000367.3/OG0000367.4/OG0000391.4/OG0000391.3/OG0000391.1/OG0000391.2/OG0000412.2/OG0000412.1/OG0000412.3/OG0000416.1/OG0000416.4/OG0000416.2/OG0000416.3/OG0000424.2/OG0000424.1/OG0000449.3/OG0000449.1/OG0000449.2/OG0000525.3/OG0000525.1/OG0000525.2/OG0000567.1/OG0000567.3/OG0000567.2/OG0000571.3/OG0000571.1/OG0000571.2/OG0000592.2/OG0000592.1/OG0000592.3/OG0000623.1/OG0000623.2/OG0000650.1/OG0000650.2/OG0000650.3/OG0000811.2/OG0000811.3/OG0000811.1/OG0000886.1/OG0000886.3/OG0000886.2/OG0000911.2/OG0000911.1/OG0000917.2/OG0000917.1/OG0000936.2/OG0000936.1/OG0000947.1/OG0000947.2/OG0001017.1/OG0001017.2/OG0001026.1/OG0001026.2/OG0001029.2/OG0001029.1/OG0001111.1/OG0001111.2/OG0001193.1/OG0001193.2/OG0001262.2/OG0001262.1/OG0001263.1/OG0001263.2/OG0001275.2/OG0001275.1/OG0001342.2/OG0001342.1/OG0001365.2/OG0001365.1/OG0001420.1/OG0001466.2/OG0001466.1/OG0001559.2/OG0001559.1/OG0001578.2/OG0001578.1/OG0001757.2/OG0001757.1/OG0001768.1/OG0001769.2/OG0001769.1/OG0001772.2/OG0001772.1/OG0001782.1/OG0001782.2/OG0001934.2/OG0001934.1/OG0001970.1/OG0001970.2/OG0001972.1/OG0001972.2/OG0002009.1/OG0002009.2/OG0002033.1/OG0002134.1/OG0002179.1/OG0002221.1/OG0002242.2/OG0002242.1/OG0002276.1/OG0002332.1/OG0002340.1/OG0002340.2/OG0002351.1/OG0002361.2/OG0002361.1/OG0002381.2/OG0002381.1/OG0002487.1/OG0002494.1/OG0002515.1/OG0002572.1/OG0002585.1/OG0002666.1/OG0002730.1/OG0002746.1/OG0002812.1/OG0002885.1/OG0002947.2/OG0002947.1/OG0003078.1/OG0003090.1/OG0003105.1/OG0003210.1/OG0003218.1/OG0003233.1/OG0003243.1/OG0003264.1/OG0003280.1/OG0003423.1/OG0003448.1/OG0003529.1/OG0003775.1/OG0003791.1/OG0003793.1/OG0003819.1/OG0003826.1/OG0003855.1/OG0003969.1/OG0003993.1/OG0004038.1/OG0004083.1/OG0004147.1/OG0004210.1/OG0004235.1/OG0004263.1/OG0004271.1/OG0004363.1/OG0004445.1/OG0004469.1/OG0004632.1/OG0004704.1/OG0004720.1/OG0004785.1/OG0004796.1/OG0004883.1/OG0004930.1/OG0004949.1/OG0005111.1/OG0005405.1/OG0005491.1/OG0005565.1/OG0005648.1/OG0005786.1/OG0005985.1/OG0006033.1/OG0006041.1/OG0006248.1/OG0006256.1/OG0006320.1/OG0006430.1/OG0006867.1</t>
  </si>
  <si>
    <t>OG0001851.1/OG0002032.1/OG0002032.2/OG0002168.1/OG0002353.1/OG0003294.1/OG0003294.2/OG0003542.1/OG0003735.1/OG0005500.1/OG0005534.1/OG0006762.1</t>
  </si>
  <si>
    <t>OG0000123.2/OG0000123.3/OG0000123.5/OG0000123.6/OG0000123.4/OG0000123.7/OG0000123.1/OG0002011.1/OG0002011.2/OG0002581.1/OG0002628.2/OG0002628.1/OG0002905.1/OG0003454.1/OG0004031.1/OG0005439.1/OG0007382.1/OG0008269.1</t>
  </si>
  <si>
    <t>OG0000050.7/OG0000050.8/OG0000050.1/OG0000050.6/OG0000050.10/OG0000050.5/OG0000050.11/OG0000050.9/OG0000050.3/OG0000050.2/OG0000050.4/OG0000269.4/OG0000269.2/OG0000269.3/OG0000269.1/OG0000273.1/OG0000273.5/OG0000273.4/OG0000273.2/OG0000273.3/OG0000280.1/OG0000280.2/OG0000280.4/OG0000280.3/OG0000356.4/OG0000356.1/OG0000356.2/OG0000356.3/OG0000772.1/OG0000772.2/OG0000893.1/OG0000893.2/OG0000897.2/OG0000897.1/OG0001026.1/OG0001026.2/OG0001395.2/OG0001395.1/OG0001527.2/OG0001527.1/OG0001559.2/OG0001559.1/OG0001567.1/OG0001666.2/OG0001666.1/OG0002359.1/OG0002870.1/OG0003529.1/OG0003752.1/OG0003822.1/OG0004066.1/OG0004135.1/OG0004281.1/OG0004731.1/OG0005515.1/OG0005559.1/OG0006317.1/OG0006490.1</t>
  </si>
  <si>
    <t>OG0002633.1/OG0003542.1/OG0005380.1/OG0005784.1/OG0007826.1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</si>
  <si>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0000066.8/OG0000066.7/OG0000066.5/OG0000066.6/OG0000066.3/OG0000066.4/OG0000066.1/OG0000066.2/OG0000247.4/OG0000247.5/OG0000247.1/OG0000247.3/OG0000247.2/OG0000267.4/OG0000267.1/OG0000267.2/OG0000267.5/OG0000267.3/OG0000280.1/OG0000280.2/OG0000280.4/OG0000280.3/OG0000356.4/OG0000356.1/OG0000356.2/OG0000356.3/OG0000374.1/OG0000374.2/OG0000374.4/OG0000374.3/OG0000478.2/OG0000478.1/OG0000478.3/OG0000571.3/OG0000571.1/OG0000571.2/OG0000897.2/OG0000897.1/OG0001045.2/OG0001045.1/OG0001504.1/OG0001504.2/OG0001794.1/OG0001794.2/OG0002039.1/OG0002360.1/OG0002360.2/OG0002486.1/OG0002486.2/OG0003769.1/OG0004345.1/OG0004690.1/OG0006507.1</t>
  </si>
  <si>
    <t>OG0002658.1/OG0003353.1/OG0005596.1/OG0007882.1</t>
  </si>
  <si>
    <t>OG0005380.1/OG0006735.1/OG0007826.1/OG0008442.1</t>
  </si>
  <si>
    <t>OG0007882.1</t>
  </si>
  <si>
    <t>OG0000356.4/OG0000356.1/OG0000356.2/OG0000356.3/OG0000897.2/OG0000897.1</t>
  </si>
  <si>
    <t>OG0000046.8/OG0000046.2/OG0000046.5/OG0000046.6/OG0000046.4/OG0000046.11/OG0000046.1/OG0000046.7/OG0000046.9/OG0000046.3/OG0000046.10/OG0000066.8/OG0000066.7/OG0000066.5/OG0000066.6/OG0000066.3/OG0000066.4/OG0000066.1/OG0000066.2/OG0000247.4/OG0000247.5/OG0000247.1/OG0000247.3/OG0000247.2/OG0000267.4/OG0000267.1/OG0000267.2/OG0000267.5/OG0000267.3/OG0000571.3/OG0000571.1/OG0000571.2/OG0002486.1/OG0002486.2</t>
  </si>
  <si>
    <t>OG0002658.1/OG0003353.1/OG0005596.1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</si>
  <si>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0000267.4/OG0000267.1/OG0000267.2/OG0000267.5/OG0000267.3/OG0000280.1/OG0000280.2/OG0000280.4/OG0000280.3/OG0000374.1/OG0000374.2/OG0000374.4/OG0000374.3/OG0000478.2/OG0000478.1/OG0000478.3/OG0000897.2/OG0000897.1/OG0001045.2/OG0001045.1/OG0001504.1/OG0001504.2/OG0001794.1/OG0001794.2/OG0002039.1/OG0002360.1/OG0002360.2/OG0002486.1/OG0002486.2/OG0003769.1/OG0004345.1/OG0004690.1/OG0006507.1</t>
  </si>
  <si>
    <t>OG0002905.1/OG0003353.1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</si>
  <si>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0000200.4/OG0000200.5/OG0000200.2/OG0000200.6/OG0000200.3/OG0000200.1/OG0000247.4/OG0000247.5/OG0000247.1/OG0000247.3/OG0000247.2/OG0000280.1/OG0000280.2/OG0000280.4/OG0000280.3/OG0000331.1/OG0000331.3/OG0000331.2/OG0000331.4/OG0000356.4/OG0000356.1/OG0000356.2/OG0000356.3/OG0000374.1/OG0000374.2/OG0000374.4/OG0000374.3/OG0000375.4/OG0000375.3/OG0000375.2/OG0000375.1/OG0000403.2/OG0000403.1/OG0000412.2/OG0000412.1/OG0000412.3/OG0000478.2/OG0000478.1/OG0000478.3/OG0000525.3/OG0000525.1/OG0000525.2/OG0000567.1/OG0000567.3/OG0000567.2/OG0000571.3/OG0000571.1/OG0000571.2/OG0000617.1/OG0000617.2/OG0000617.3/OG0000897.2/OG0000897.1/OG0000952.2/OG0000952.1/OG0001271.2/OG0001271.1/OG0001342.2/OG0001342.1/OG0001420.1/OG0001607.2/OG0001607.1/OG0001712.1/OG0001712.2/OG0001764.2/OG0001764.1/OG0001768.1/OG0001794.1/OG0001794.2/OG0001936.1/OG0001936.2/OG0001953.2/OG0001953.1/OG0002409.1/OG0002463.1/OG0002623.2/OG0002623.1/OG0002812.1/OG0002920.1/OG0003084.1/OG0003243.1/OG0003292.1/OG0003529.1/OG0003945.1/OG0004294.1/OG0004628.1/OG0004632.1/OG0004718.1/OG0006706.1/OG0006751.1</t>
  </si>
  <si>
    <t>OG0001974.1/OG0002168.1/OG0002257.2/OG0002257.1/OG0003220.1/OG0006735.1/OG0009699.1</t>
  </si>
  <si>
    <t>OG0002257.2/OG0002257.1/OG0002353.1/OG0002646.1/OG0002660.1/OG0008509.1</t>
  </si>
  <si>
    <t>OG0000046.8/OG0000046.2/OG0000046.5/OG0000046.6/OG0000046.4/OG0000046.11/OG0000046.1/OG0000046.7/OG0000046.9/OG0000046.3/OG0000046.10/OG0000120.3/OG0000120.4/OG0000120.1/OG0000120.5/OG0000120.2/OG0000187.6/OG0000187.5/OG0000187.4/OG0000187.3/OG0000187.1/OG0000187.2/OG0000192.1/OG0000192.2/OG0000192.5/OG0000192.4/OG0000192.3/OG0000200.4/OG0000200.5/OG0000200.2/OG0000200.6/OG0000200.3/OG0000200.1/OG0000247.4/OG0000247.5/OG0000247.1/OG0000247.3/OG0000247.2/OG0000267.4/OG0000267.1/OG0000267.2/OG0000267.5/OG0000267.3/OG0000269.4/OG0000269.2/OG0000269.3/OG0000269.1/OG0000280.1/OG0000280.2/OG0000280.4/OG0000280.3/OG0000300.2/OG0000300.3/OG0000300.1/OG0000316.4/OG0000316.2/OG0000316.5/OG0000316.1/OG0000316.3/OG0000318.4/OG0000318.2/OG0000318.1/OG0000318.3/OG0000334.3/OG0000334.1/OG0000334.4/OG0000334.2/OG0000351.4/OG0000351.3/OG0000351.1/OG0000351.2/OG0000356.4/OG0000356.1/OG0000356.2/OG0000356.3/OG0000386.3/OG0000386.1/OG0000386.4/OG0000386.2/OG0000396.4/OG0000396.3/OG0000396.1/OG0000396.2/OG0000403.2/OG0000403.1/OG0000478.2/OG0000478.1/OG0000478.3/OG0000492.1/OG0000492.3/OG0000492.2/OG0000525.3/OG0000525.1/OG0000525.2/OG0000549.2/OG0000549.1/OG0000567.1/OG0000567.3/OG0000567.2/OG0000619.1/OG0000619.3/OG0000619.2/OG0000635.1/OG0000635.2/OG0000636.3/OG0000636.1/OG0000636.2/OG0000670.2/OG0000670.1/OG0000696.1/OG0000696.2/OG0000696.3/OG0000712.1/OG0000712.2/OG0000785.1/OG0000785.2/OG0000876.1/OG0000876.2/OG0000886.1/OG0000886.3/OG0000886.2/OG0000917.2/OG0000917.1/OG0000942.2/OG0000942.3/OG0000942.1/OG0000971.1/OG0000971.2/OG0000971.3/OG0001033.2/OG0001033.1/OG0001050.2/OG0001050.1/OG0001170.2/OG0001170.1/OG0001248.1/OG0001248.2/OG0001412.2/OG0001412.1/OG0001420.1/OG0001510.2/OG0001510.1/OG0001512.1/OG0001512.2/OG0001567.1/OG0001571.3/OG0001571.2/OG0001571.1/OG0001578.2/OG0001578.1/OG0001597.1/OG0001597.2/OG0001607.2/OG0001607.1/OG0001631.2/OG0001631.1/OG0001702.2/OG0001702.1/OG0001768.1/OG0001772.2/OG0001772.1/OG0001856.2/OG0001856.1/OG0001870.2/OG0001870.1/OG0001945.1/OG0001945.2/OG0001956.1/OG0001981.2/OG0001981.1/OG0002076.1/OG0002076.2/OG0002146.1/OG0002241.1/OG0002241.2/OG0002341.1/OG0002403.2/OG0002403.1/OG0002486.1/OG0002486.2/OG0002601.1/OG0002638.1/OG0002732.1/OG0002812.1/OG0002920.1/OG0002947.2/OG0002947.1/OG0002955.1/OG0003043.1/OG0003049.1/OG0003054.1/OG0003055.1/OG0003068.1/OG0003243.1/OG0003266.2/OG0003266.1/OG0003287.1/OG0003292.1/OG0003529.1/OG0003580.1/OG0003721.1/OG0003752.1/OG0003854.1/OG0003855.1/OG0003941.1/OG0003997.1/OG0004103.1/OG0004345.1/OG0004370.1/OG0004423.1/OG0004428.1/OG0004620.1/OG0004664.1/OG0004883.1/OG0004904.1/OG0005144.1/OG0005154.1/OG0005491.1/OG0005580.1/OG0006375.1/OG0006850.1/OG0006915.1/OG0008000.1</t>
  </si>
  <si>
    <t>OG0001573.1/OG0002628.2/OG0002628.1/OG0002658.1/OG0002830.1/OG0003353.1/OG0003454.1/OG0003471.1/OG0005596.1/OG0005706.1/OG0006225.1/OG0007882.1/OG0008269.1/OG0009738.1</t>
  </si>
  <si>
    <t>OG0000046.8/OG0000046.2/OG0000046.5/OG0000046.6/OG0000046.4/OG0000046.11/OG0000046.1/OG0000046.7/OG0000046.9/OG0000046.3/OG0000046.10/OG0000267.4/OG0000267.1/OG0000267.2/OG0000267.5/OG0000267.3/OG0000280.1/OG0000280.2/OG0000280.4/OG0000280.3/OG0000374.1/OG0000374.2/OG0000374.4/OG0000374.3/OG0000478.2/OG0000478.1/OG0000478.3/OG0000897.2/OG0000897.1/OG0001794.1/OG0001794.2/OG0002486.1/OG0002486.2/OG0004345.1/OG0004690.1</t>
  </si>
  <si>
    <t>OG0002658.1/OG0003353.1</t>
  </si>
  <si>
    <t>OG0006735.1</t>
  </si>
  <si>
    <t>OG0000247.4/OG0000247.5/OG0000247.1/OG0000247.3/OG0000247.2/OG0000571.3/OG0000571.1/OG0000571.2/OG0002486.1/OG0002486.2</t>
  </si>
  <si>
    <t>OG0000247.4/OG0000247.5/OG0000247.1/OG0000247.3/OG0000247.2/OG0000571.3/OG0000571.1/OG0000571.2</t>
  </si>
  <si>
    <t>OG0001077.2/OG0001077.1</t>
  </si>
  <si>
    <t>OG0000299.2/OG0000299.4/OG0000299.3/OG0000299.1/OG0000811.2/OG0000811.3/OG0000811.1/OG0001275.2/OG0001275.1</t>
  </si>
  <si>
    <t>OG0001502.2/OG0001502.1/OG0004667.1</t>
  </si>
  <si>
    <t>OG0007376.1</t>
  </si>
  <si>
    <t>OG0005241.1</t>
  </si>
  <si>
    <t>OG0001464.1/OG0001464.2/OG0004137.1/OG0006437.1/OG0007650.1</t>
  </si>
  <si>
    <t>OG0006078.1</t>
  </si>
  <si>
    <t>OG0006457.1/OG0008106.1</t>
  </si>
  <si>
    <t>OG0000004.13/OG0000004.3/OG0000004.7/OG0000004.6/OG0000004.17/OG0000004.10/OG0000004.5/OG0000004.9/OG0000004.12/OG0000004.2/OG0000004.4/OG0000004.19/OG0000004.1/OG0000004.18/OG0000004.11/OG0000004.14/OG0000004.15/OG0000004.8/OG0000004.16/OG0000050.7/OG0000050.8/OG0000050.1/OG0000050.6/OG0000050.10/OG0000050.5/OG0000050.11/OG0000050.9/OG0000050.3/OG0000050.2/OG0000050.4/OG0000168.1/OG0000168.4/OG0000168.2/OG0000168.3/OG0000168.5/OG0000171.3/OG0000171.1/OG0000171.2/OG0000171.5/OG0000171.4/OG0000172.3/OG0000172.4/OG0000172.2/OG0000172.1/OG0000200.4/OG0000200.5/OG0000200.2/OG0000200.6/OG0000200.3/OG0000200.1/OG0000299.2/OG0000299.4/OG0000299.3/OG0000299.1/OG0000311.2/OG0000311.3/OG0000311.1/OG0000311.4/OG0000312.1/OG0000331.1/OG0000331.3/OG0000331.2/OG0000331.4/OG0000334.3/OG0000334.1/OG0000334.4/OG0000334.2/OG0000351.4/OG0000351.3/OG0000351.1/OG0000351.2/OG0000368.2/OG0000368.3/OG0000368.1/OG0000391.4/OG0000391.3/OG0000391.1/OG0000391.2/OG0000412.2/OG0000412.1/OG0000412.3/OG0000525.3/OG0000525.1/OG0000525.2/OG0000608.1/OG0000608.2/OG0000635.1/OG0000635.2/OG0000737.1/OG0000737.3/OG0000737.2/OG0000764.1/OG0000764.2/OG0000764.3/OG0000815.1/OG0000815.2/OG0000828.1/OG0000828.2/OG0000918.2/OG0000918.3/OG0000918.1/OG0001466.2/OG0001466.1/OG0001512.1/OG0001512.2/OG0001559.2/OG0001559.1/OG0001567.1/OG0001623.2/OG0001623.1/OG0001634.2/OG0001634.1/OG0001768.1/OG0001769.2/OG0001769.1/OG0001972.1/OG0001972.2/OG0001991.1/OG0002003.2/OG0002003.1/OG0002076.1/OG0002076.2/OG0002134.1/OG0002605.1/OG0002605.2/OG0002723.2/OG0002723.1/OG0002754.1/OG0002778.2/OG0002778.1/OG0002885.1/OG0002936.1/OG0003072.1/OG0003084.1/OG0003090.1/OG0003212.1/OG0003452.1/OG0003566.1/OG0003804.1/OG0003822.1/OG0003826.1/OG0003945.1/OG0004038.1/OG0004146.1/OG0004152.1/OG0004210.1/OG0004334.1/OG0004632.1/OG0004636.1/OG0004883.1/OG0004948.1/OG0005055.1/OG0005072.1/OG0005709.1/OG0005786.1/OG0005871.1/OG0006248.1/OG0006924.1/OG0007142.1</t>
  </si>
  <si>
    <t>OG0001398.1/OG0001758.1/OG0002088.2/OG0002088.1/OG0002088.3/OG0002830.1/OG0002905.1/OG0003429.1/OG0003454.1/OG0004161.1/OG0005439.1/OG0008269.1</t>
  </si>
  <si>
    <t>OG0003077.2/OG0003077.1/OG0006036.1/OG0006227.1/OG0007639.1/OG0009699.1</t>
  </si>
  <si>
    <t>OG0000168.1/OG0000168.4/OG0000168.2/OG0000168.3/OG0000168.5/OG0000299.2/OG0000299.4/OG0000299.3/OG0000299.1/OG0000311.2/OG0000311.3/OG0000311.1/OG0000311.4/OG0000334.3/OG0000334.1/OG0000334.4/OG0000334.2/OG0000351.4/OG0000351.3/OG0000351.1/OG0000351.2/OG0000608.1/OG0000608.2/OG0000635.1/OG0000635.2/OG0000764.1/OG0000764.2/OG0000764.3/OG0000918.2/OG0000918.3/OG0000918.1/OG0001466.2/OG0001466.1/OG0002723.2/OG0002723.1/OG0002885.1/OG0003072.1/OG0003212.1/OG0003452.1/OG0003804.1/OG0004632.1/OG0005709.1/OG0006924.1</t>
  </si>
  <si>
    <t>OG0001398.1/OG0002830.1/OG0002905.1/OG0003429.1/OG0004161.1</t>
  </si>
  <si>
    <t>OG0006036.1/OG0007639.1</t>
  </si>
  <si>
    <t>OG0000004.13/OG0000004.3/OG0000004.7/OG0000004.6/OG0000004.17/OG0000004.10/OG0000004.5/OG0000004.9/OG0000004.12/OG0000004.2/OG0000004.4/OG0000004.19/OG0000004.1/OG0000004.18/OG0000004.11/OG0000004.14/OG0000004.15/OG0000004.8/OG0000004.16/OG0000050.7/OG0000050.8/OG0000050.1/OG0000050.6/OG0000050.10/OG0000050.5/OG0000050.11/OG0000050.9/OG0000050.3/OG0000050.2/OG0000050.4/OG0000168.1/OG0000168.4/OG0000168.2/OG0000168.3/OG0000168.5/OG0000171.3/OG0000171.1/OG0000171.2/OG0000171.5/OG0000171.4/OG0000172.3/OG0000172.4/OG0000172.2/OG0000172.1/OG0000200.4/OG0000200.5/OG0000200.2/OG0000200.6/OG0000200.3/OG0000200.1/OG0000299.2/OG0000299.4/OG0000299.3/OG0000299.1/OG0000311.2/OG0000311.3/OG0000311.1/OG0000311.4/OG0000312.1/OG0000331.1/OG0000331.3/OG0000331.2/OG0000331.4/OG0000334.3/OG0000334.1/OG0000334.4/OG0000334.2/OG0000351.4/OG0000351.3/OG0000351.1/OG0000351.2/OG0000368.2/OG0000368.3/OG0000368.1/OG0000391.4/OG0000391.3/OG0000391.1/OG0000391.2/OG0000412.2/OG0000412.1/OG0000412.3/OG0000525.3/OG0000525.1/OG0000525.2/OG0000608.1/OG0000608.2/OG0000635.1/OG0000635.2/OG0000737.1/OG0000737.3/OG0000737.2/OG0000764.1/OG0000764.2/OG0000764.3/OG0000815.1/OG0000815.2/OG0000828.1/OG0000828.2/OG0000918.2/OG0000918.3/OG0000918.1/OG0001111.1/OG0001111.2/OG0001203.2/OG0001203.1/OG0001266.2/OG0001266.1/OG0001420.1/OG0001466.2/OG0001466.1/OG0001510.2/OG0001510.1/OG0001512.1/OG0001512.2/OG0001559.2/OG0001559.1/OG0001567.1/OG0001623.2/OG0001623.1/OG0001634.2/OG0001634.1/OG0001768.1/OG0001769.2/OG0001769.1/OG0001870.2/OG0001870.1/OG0001972.1/OG0001972.2/OG0001991.1/OG0002003.2/OG0002003.1/OG0002076.1/OG0002076.2/OG0002134.1/OG0002605.1/OG0002605.2/OG0002723.2/OG0002723.1/OG0002754.1/OG0002778.2/OG0002778.1/OG0002885.1/OG0002936.1/OG0002947.2/OG0002947.1/OG0003072.1/OG0003084.1/OG0003090.1/OG0003212.1/OG0003221.1/OG0003452.1/OG0003566.1/OG0003580.1/OG0003804.1/OG0003822.1/OG0003826.1/OG0003945.1/OG0004038.1/OG0004057.1/OG0004146.1/OG0004152.1/OG0004210.1/OG0004334.1/OG0004632.1/OG0004636.1/OG0004883.1/OG0004948.1/OG0005055.1/OG0005072.1/OG0005709.1/OG0005786.1/OG0005871.1/OG0006188.1/OG0006248.1/OG0006924.1/OG0007142.1</t>
  </si>
  <si>
    <t>OG0002257.2/OG0002257.1</t>
  </si>
  <si>
    <t>OG0000046.8/OG0000046.2/OG0000046.5/OG0000046.6/OG0000046.4/OG0000046.11/OG0000046.1/OG0000046.7/OG0000046.9/OG0000046.3/OG0000046.10/OG0000403.2/OG0000403.1/OG0000525.3/OG0000525.1/OG0000525.2/OG0000567.1/OG0000567.3/OG0000567.2/OG0000636.3/OG0000636.1/OG0000636.2/OG0001639.1/OG0001639.2/OG0002650.1/OG0002650.2/OG0002754.1</t>
  </si>
  <si>
    <t>OG0000022.12/OG0000022.10/OG0000022.15/OG0000022.8/OG0000022.9/OG0000022.4/OG0000022.1/OG0000022.16/OG0000022.7/OG0000022.6/OG0000022.13/OG0000022.5/OG0000022.14/OG0000022.11/OG0000022.2/OG0000022.3/OG0000420.3/OG0000420.2/OG0000420.1/OG0002107.2/OG0002107.1</t>
  </si>
  <si>
    <t>OG0001361.1/OG0001361.2/OG0002019.1/OG0002168.1/OG0002257.2/OG0002257.1/OG0002353.1/OG0003735.1/OG0004312.1/OG0006036.1/OG0006264.1/OG0006396.1/OG0006454.1/OG0006639.1/OG0009035.1/OG0009699.1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</si>
  <si>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0000032.12/OG0000032.2/OG0000032.8/OG0000032.10/OG0000032.9/OG0000032.7/OG0000032.14/OG0000032.6/OG0000032.5/OG0000032.3/OG0000032.11/OG0000032.1/OG0000032.4/OG0000032.13/OG0000050.7/OG0000050.8/OG0000050.1/OG0000050.6/OG0000050.10/OG0000050.5/OG0000050.11/OG0000050.9/OG0000050.3/OG0000050.2/OG0000050.4/OG0000107.5/OG0000107.3/OG0000107.7/OG0000107.4/OG0000107.1/OG0000107.2/OG0000107.8/OG0000107.6/OG0000114.2/OG0000114.1/OG0000114.3/OG0000114.5/OG0000114.4/OG0000120.3/OG0000120.4/OG0000120.1/OG0000120.5/OG0000120.2/OG0000144.8/OG0000144.6/OG0000144.1/OG0000144.7/OG0000144.5/OG0000144.4/OG0000144.3/OG0000144.2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0000256.4/OG0000256.5/OG0000256.3/OG0000256.1/OG0000256.2/OG0000299.2/OG0000299.4/OG0000299.3/OG0000299.1/OG0000311.2/OG0000311.3/OG0000311.1/OG0000311.4/OG0000312.1/OG0000322.1/OG0000322.2/OG0000322.4/OG0000322.3/OG0000331.1/OG0000331.3/OG0000331.2/OG0000331.4/OG0000356.4/OG0000356.1/OG0000356.2/OG0000356.3/OG0000375.4/OG0000375.3/OG0000375.2/OG0000375.1/OG0000386.3/OG0000386.1/OG0000386.4/OG0000386.2/OG0000400.4/OG0000400.1/OG0000400.3/OG0000400.2/OG0000403.2/OG0000403.1/OG0000412.2/OG0000412.1/OG0000412.3/OG0000420.3/OG0000420.2/OG0000420.1/OG0000495.2/OG0000495.1/OG0000495.3/OG0000501.1/OG0000513.2/OG0000513.1/OG0000525.3/OG0000525.1/OG0000525.2/OG0000526.3/OG0000526.2/OG0000526.1/OG0000561.2/OG0000561.3/OG0000561.1/OG0000567.1/OG0000567.3/OG0000567.2/OG0000571.3/OG0000571.1/OG0000571.2/OG0000583.2/OG0000583.1/OG0000583.3/OG0000590.2/OG0000590.1/OG0000590.3/OG0000608.1/OG0000608.2/OG0000623.1/OG0000623.2/OG0000635.1/OG0000635.2/OG0000709.3/OG0000709.1/OG0000709.2/OG0000737.1/OG0000737.3/OG0000737.2/OG0000764.1/OG0000764.2/OG0000764.3/OG0000811.2/OG0000811.3/OG0000811.1/OG0000827.1/OG0000827.2/OG0000828.1/OG0000828.2/OG0000832.1/OG0000832.3/OG0000832.2/OG0000833.2/OG0000833.1/OG0000892.1/OG0000892.2/OG0000917.2/OG0000917.1/OG0000918.2/OG0000918.3/OG0000918.1/OG0000953.1/OG0000953.2/OG0000974.1/OG0000974.2/OG0000997.1/OG0000997.2/OG0001017.1/OG0001017.2/OG0001050.2/OG0001050.1/OG0001120.2/OG0001120.1/OG0001153.2/OG0001153.1/OG0001157.2/OG0001157.1/OG0001203.2/OG0001203.1/OG0001225.2/OG0001225.1/OG0001248.1/OG0001248.2/OG0001271.2/OG0001271.1/OG0001369.1/OG0001459.1/OG0001459.2/OG0001466.2/OG0001466.1/OG0001510.2/OG0001510.1/OG0001559.2/OG0001559.1/OG0001597.1/OG0001597.2/OG0001599.1/OG0001599.2/OG0001607.2/OG0001607.1/OG0001623.2/OG0001623.1/OG0001627.1/OG0001627.2/OG0001639.1/OG0001639.2/OG0001765.1/OG0001768.1/OG0001769.2/OG0001769.1/OG0001786.2/OG0001786.1/OG0001837.1/OG0001837.2/OG0001932.1/OG0001932.2/OG0001935.1/OG0001938.2/OG0001938.1/OG0001972.1/OG0001972.2/OG0001991.1/OG0002003.2/OG0002003.1/OG0002031.2/OG0002031.1/OG0002068.1/OG0002076.1/OG0002076.2/OG0002107.2/OG0002107.1/OG0002115.1/OG0002115.2/OG0002121.1/OG0002121.2/OG0002133.1/OG0002179.1/OG0002295.1/OG0002340.1/OG0002340.2/OG0002398.1/OG0002409.1/OG0002463.1/OG0002472.1/OG0002515.1/OG0002518.1/OG0002572.1/OG0002605.1/OG0002605.2/OG0002623.2/OG0002623.1/OG0002730.1/OG0002754.1/OG0002801.1/OG0002806.1/OG0002806.2/OG0002822.1/OG0002885.1/OG0002924.1/OG0002926.1/OG0002936.1/OG0002950.1/OG0002959.1/OG0002969.1/OG0003058.1/OG0003084.1/OG0003105.1/OG0003202.1/OG0003234.2/OG0003234.1/OG0003243.1/OG0003292.1/OG0003320.1/OG0003423.1/OG0003481.1/OG0003491.1/OG0003492.1/OG0003499.1/OG0003510.1/OG0003529.1/OG0003539.1/OG0003566.1/OG0003580.1/OG0003721.1/OG0003750.1/OG0003766.1/OG0003826.1/OG0003829.1/OG0003840.1/OG0003849.1/OG0003945.1/OG0004014.1/OG0004038.1/OG0004079.1/OG0004146.1/OG0004152.1/OG0004156.1/OG0004210.1/OG0004292.1/OG0004294.1/OG0004305.1/OG0004309.1/OG0004334.1/OG0004347.1/OG0004628.1/OG0004632.1/OG0004636.1/OG0004664.1/OG0004718.1/OG0004748.1/OG0004818.1/OG0004883.1/OG0004884.1/OG0004948.1/OG0004952.1/OG0005055.1/OG0005123.1/OG0005278.1/OG0005465.1/OG0005475.1/OG0005565.1/OG0005713.1/OG0005786.1/OG0005871.1/OG0006014.1/OG0006033.1/OG0006256.1/OG0006310.1/OG0006342.1/OG0006357.1/OG0006371.1/OG0006659.1/OG0006792.1/OG0006915.1/OG0006933.1/OG0007093.1/OG0007172.1/OG0007787.1/OG0007811.1/OG0008100.1/OG0008120.1</t>
  </si>
  <si>
    <t>OG0001398.1/OG0001795.2/OG0001795.1/OG0002011.1/OG0002011.2/OG0002088.2/OG0002088.1/OG0002088.3/OG0002830.1/OG0002905.1/OG0003207.1/OG0003429.1/OG0003454.1/OG0003671.1/OG0004132.1/OG0005439.1/OG0005947.1/OG0007609.1/OG0008269.1/OG0009738.1</t>
  </si>
  <si>
    <t>OG0000200.4/OG0000200.5/OG0000200.2/OG0000200.6/OG0000200.3/OG0000200.1/OG0000403.2/OG0000403.1/OG0000420.3/OG0000420.2/OG0000420.1/OG0001271.2/OG0001271.1/OG0002107.2/OG0002107.1/OG0002277.2/OG0002277.1/OG0002492.1/OG0003262.1</t>
  </si>
  <si>
    <t>OG0003151.1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</si>
  <si>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0000200.4/OG0000200.5/OG0000200.2/OG0000200.6/OG0000200.3/OG0000200.1/OG0000403.2/OG0000403.1/OG0002134.1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</si>
  <si>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0000114.2/OG0000114.1/OG0000114.3/OG0000114.5/OG0000114.4/OG0000144.8/OG0000144.6/OG0000144.1/OG0000144.7/OG0000144.5/OG0000144.4/OG0000144.3/OG0000144.2/OG0000168.1/OG0000168.4/OG0000168.2/OG0000168.3/OG0000168.5/OG0000200.4/OG0000200.5/OG0000200.2/OG0000200.6/OG0000200.3/OG0000200.1/OG0000256.4/OG0000256.5/OG0000256.3/OG0000256.1/OG0000256.2/OG0000299.2/OG0000299.4/OG0000299.3/OG0000299.1/OG0000312.1/OG0000322.1/OG0000322.2/OG0000322.4/OG0000322.3/OG0000331.1/OG0000331.3/OG0000331.2/OG0000331.4/OG0000375.4/OG0000375.3/OG0000375.2/OG0000375.1/OG0000386.3/OG0000386.1/OG0000386.4/OG0000386.2/OG0000403.2/OG0000403.1/OG0000420.3/OG0000420.2/OG0000420.1/OG0000513.2/OG0000513.1/OG0000525.3/OG0000525.1/OG0000525.2/OG0000526.3/OG0000526.2/OG0000526.1/OG0000567.1/OG0000567.3/OG0000567.2/OG0000583.2/OG0000583.1/OG0000583.3/OG0000635.1/OG0000635.2/OG0000709.3/OG0000709.1/OG0000709.2/OG0000811.2/OG0000811.3/OG0000811.1/OG0000828.1/OG0000828.2/OG0000832.1/OG0000832.3/OG0000832.2/OG0000892.1/OG0000892.2/OG0000917.2/OG0000917.1/OG0000953.1/OG0000953.2/OG0000974.1/OG0000974.2/OG0000997.1/OG0000997.2/OG0001050.2/OG0001050.1/OG0001157.2/OG0001157.1/OG0001225.2/OG0001225.1/OG0001248.1/OG0001248.2/OG0001271.2/OG0001271.1/OG0001369.1/OG0001510.2/OG0001510.1/OG0001597.1/OG0001597.2/OG0001599.1/OG0001599.2/OG0001607.2/OG0001607.1/OG0001639.1/OG0001639.2/OG0001765.1/OG0001768.1/OG0001972.1/OG0001972.2/OG0002031.2/OG0002031.1/OG0002068.1/OG0002076.1/OG0002076.2/OG0002107.2/OG0002107.1/OG0002121.1/OG0002121.2/OG0002179.1/OG0002295.1/OG0002409.1/OG0002472.1/OG0002515.1/OG0002518.1/OG0002605.1/OG0002605.2/OG0002623.2/OG0002623.1/OG0002754.1/OG0002801.1/OG0002806.1/OG0002806.2/OG0002822.1/OG0002924.1/OG0002926.1/OG0002959.1/OG0003058.1/OG0003084.1/OG0003105.1/OG0003243.1/OG0003320.1/OG0003423.1/OG0003481.1/OG0003491.1/OG0003499.1/OG0003510.1/OG0003539.1/OG0003721.1/OG0003840.1/OG0003945.1/OG0004038.1/OG0004079.1/OG0004146.1/OG0004292.1/OG0004294.1/OG0004305.1/OG0004309.1/OG0004347.1/OG0004628.1/OG0004632.1/OG0004718.1/OG0004748.1/OG0004883.1/OG0005055.1/OG0005123.1/OG0005465.1/OG0005475.1/OG0005713.1/OG0005871.1/OG0006014.1/OG0006342.1/OG0006357.1/OG0006371.1/OG0006659.1/OG0006792.1/OG0006933.1/OG0007093.1/OG0007172.1/OG0007811.1/OG0008100.1/OG0008120.1</t>
  </si>
  <si>
    <t>OG0001361.1/OG0001361.2/OG0002257.2/OG0002257.1/OG0002353.1/OG0003735.1/OG0004312.1/OG0006454.1/OG0009035.1/OG0009699.1</t>
  </si>
  <si>
    <t>OG0001398.1/OG0002830.1/OG0002905.1/OG0003671.1/OG0004132.1/OG0005439.1/OG0005947.1/OG0007609.1/OG0008269.1/OG0009738.1</t>
  </si>
  <si>
    <t>OG0001361.1/OG0001361.2/OG0009699.1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</si>
  <si>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0000144.8/OG0000144.6/OG0000144.1/OG0000144.7/OG0000144.5/OG0000144.4/OG0000144.3/OG0000144.2/OG0000200.4/OG0000200.5/OG0000200.2/OG0000200.6/OG0000200.3/OG0000200.1/OG0000322.1/OG0000322.2/OG0000322.4/OG0000322.3/OG0000331.1/OG0000331.3/OG0000331.2/OG0000331.4/OG0000375.4/OG0000375.3/OG0000375.2/OG0000375.1/OG0000403.2/OG0000403.1/OG0000513.2/OG0000513.1/OG0000525.3/OG0000525.1/OG0000525.2/OG0000526.3/OG0000526.2/OG0000526.1/OG0000567.1/OG0000567.3/OG0000567.2/OG0000635.1/OG0000635.2/OG0000828.1/OG0000828.2/OG0001271.2/OG0001271.1/OG0001607.2/OG0001607.1/OG0001639.1/OG0001639.2/OG0001768.1/OG0001972.1/OG0001972.2/OG0002076.1/OG0002076.2/OG0002179.1/OG0002515.1/OG0002518.1/OG0002605.1/OG0002605.2/OG0002754.1/OG0003105.1/OG0003243.1/OG0003481.1/OG0003539.1/OG0003945.1/OG0004038.1/OG0004292.1/OG0004294.1/OG0004309.1/OG0004628.1/OG0004632.1/OG0004718.1/OG0004883.1/OG0005055.1/OG0005871.1/OG0006933.1</t>
  </si>
  <si>
    <t>OG0002830.1/OG0002905.1/OG0003671.1/OG0004132.1/OG0005439.1/OG0008269.1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</si>
  <si>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0000114.2/OG0000114.1/OG0000114.3/OG0000114.5/OG0000114.4/OG0000144.8/OG0000144.6/OG0000144.1/OG0000144.7/OG0000144.5/OG0000144.4/OG0000144.3/OG0000144.2/OG0000168.1/OG0000168.4/OG0000168.2/OG0000168.3/OG0000168.5/OG0000200.4/OG0000200.5/OG0000200.2/OG0000200.6/OG0000200.3/OG0000200.1/OG0000256.4/OG0000256.5/OG0000256.3/OG0000256.1/OG0000256.2/OG0000299.2/OG0000299.4/OG0000299.3/OG0000299.1/OG0000312.1/OG0000322.1/OG0000322.2/OG0000322.4/OG0000322.3/OG0000331.1/OG0000331.3/OG0000331.2/OG0000331.4/OG0000375.4/OG0000375.3/OG0000375.2/OG0000375.1/OG0000386.3/OG0000386.1/OG0000386.4/OG0000386.2/OG0000403.2/OG0000403.1/OG0000420.3/OG0000420.2/OG0000420.1/OG0000513.2/OG0000513.1/OG0000525.3/OG0000525.1/OG0000525.2/OG0000526.3/OG0000526.2/OG0000526.1/OG0000567.1/OG0000567.3/OG0000567.2/OG0000583.2/OG0000583.1/OG0000583.3/OG0000635.1/OG0000635.2/OG0000709.3/OG0000709.1/OG0000709.2/OG0000811.2/OG0000811.3/OG0000811.1/OG0000828.1/OG0000828.2/OG0000832.1/OG0000832.3/OG0000832.2/OG0000892.1/OG0000892.2/OG0000917.2/OG0000917.1/OG0000953.1/OG0000953.2/OG0000974.1/OG0000974.2/OG0000997.1/OG0000997.2/OG0001050.2/OG0001050.1/OG0001111.1/OG0001111.2/OG0001157.2/OG0001157.1/OG0001169.2/OG0001169.1/OG0001225.2/OG0001225.1/OG0001248.1/OG0001248.2/OG0001271.2/OG0001271.1/OG0001369.1/OG0001459.1/OG0001459.2/OG0001510.2/OG0001510.1/OG0001597.1/OG0001597.2/OG0001599.1/OG0001599.2/OG0001607.2/OG0001607.1/OG0001639.1/OG0001639.2/OG0001765.1/OG0001768.1/OG0001972.1/OG0001972.2/OG0002031.2/OG0002031.1/OG0002068.1/OG0002076.1/OG0002076.2/OG0002107.2/OG0002107.1/OG0002121.1/OG0002121.2/OG0002179.1/OG0002295.1/OG0002409.1/OG0002472.1/OG0002515.1/OG0002518.1/OG0002589.1/OG0002589.2/OG0002605.1/OG0002605.2/OG0002623.2/OG0002623.1/OG0002754.1/OG0002801.1/OG0002806.1/OG0002806.2/OG0002822.1/OG0002924.1/OG0002926.1/OG0002959.1/OG0003058.1/OG0003084.1/OG0003105.1/OG0003243.1/OG0003320.1/OG0003423.1/OG0003481.1/OG0003491.1/OG0003499.1/OG0003510.1/OG0003539.1/OG0003721.1/OG0003840.1/OG0003945.1/OG0004038.1/OG0004079.1/OG0004146.1/OG0004292.1/OG0004294.1/OG0004305.1/OG0004309.1/OG0004347.1/OG0004628.1/OG0004632.1/OG0004718.1/OG0004748.1/OG0004883.1/OG0005055.1/OG0005123.1/OG0005465.1/OG0005475.1/OG0005713.1/OG0005871.1/OG0006014.1/OG0006342.1/OG0006357.1/OG0006371.1/OG0006659.1/OG0006792.1/OG0006933.1/OG0007093.1/OG0007172.1/OG0007811.1/OG0008100.1/OG0008120.1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</si>
  <si>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</t>
  </si>
  <si>
    <t>OG0002168.1/OG0005500.1/OG0006855.1/OG0006957.1</t>
  </si>
  <si>
    <t>OG0002628.2/OG0002628.1/OG0005560.1/OG0005810.1/OG0007366.1</t>
  </si>
  <si>
    <t>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0000247.4/OG0000247.5/OG0000247.1/OG0000247.3/OG0000247.2/OG0000271.2/OG0000271.1/OG0000271.4/OG0000271.3/OG0000280.1/OG0000280.2/OG0000280.4/OG0000280.3/OG0000299.2/OG0000299.4/OG0000299.3/OG0000299.1/OG0000316.4/OG0000316.2/OG0000316.5/OG0000316.1/OG0000316.3/OG0000356.4/OG0000356.1/OG0000356.2/OG0000356.3/OG0000395.1/OG0000395.2/OG0000395.3/OG0000501.1/OG0000563.2/OG0000563.3/OG0000563.1/OG0000567.1/OG0000567.3/OG0000567.2/OG0000591.1/OG0000591.2/OG0000591.3/OG0000886.1/OG0000886.3/OG0000886.2/OG0001045.2/OG0001045.1/OG0001274.1/OG0001274.2/OG0001567.1/OG0001769.2/OG0001769.1/OG0001772.2/OG0001772.1/OG0002039.1/OG0002076.1/OG0002076.2/OG0002142.1/OG0002142.2/OG0002343.1/OG0002343.2/OG0002518.1/OG0002623.2/OG0002623.1/OG0002754.1/OG0003054.1/OG0003221.1/OG0003243.1/OG0003481.1/OG0003529.1/OG0003580.1/OG0004028.1/OG0004149.1/OG0004424.1/OG0004471.1/OG0004636.1/OG0005446.1/OG0006012.1/OG0006751.1/OG0007373.1</t>
  </si>
  <si>
    <t>OG0003542.1</t>
  </si>
  <si>
    <t>OG0000034.10/OG0000034.14/OG0000034.3/OG0000034.12/OG0000034.2/OG0000034.6/OG0000034.8/OG0000034.15/OG0000034.7/OG0000034.1/OG0000034.4/OG0000034.13/OG0000034.5/OG0000034.9/OG0000034.11/OG0000617.1/OG0000617.2/OG0000617.3/OG0000833.2/OG0000833.1/OG0001504.1/OG0001504.2/OG0004794.1</t>
  </si>
  <si>
    <t>OG0000180.6/OG0000180.4/OG0000180.3/OG0000180.2/OG0000180.5/OG0000180.1/OG0002766.2/OG0002766.1</t>
  </si>
  <si>
    <t>OG0001652.1/OG0001652.2/OG0003539.1</t>
  </si>
  <si>
    <t>OG0008022.1</t>
  </si>
  <si>
    <t>OG0002077.2/OG0002077.1/OG0003573.1/OG0005072.1</t>
  </si>
  <si>
    <t>OG0007153.1</t>
  </si>
  <si>
    <t>OG0001662.2/OG0001662.1</t>
  </si>
  <si>
    <t>OG0000181.3/OG0000181.5/OG0000181.1/OG0000181.2/OG0000181.4/OG0000435.3/OG0000435.2/OG0000435.1/OG0000467.4/OG0000467.3/OG0000467.2/OG0000467.1/OG0003819.1</t>
  </si>
  <si>
    <t>OG0005441.1</t>
  </si>
  <si>
    <t>OG0004059.1</t>
  </si>
  <si>
    <t>OG0000286.3/OG0000286.6/OG0000286.7/OG0000286.1/OG0000286.4/OG0000286.2/OG0000286.5/OG0002724.1</t>
  </si>
  <si>
    <t>OG0001753.1/OG0001753.2/OG0007237.1</t>
  </si>
  <si>
    <t>OG0005927.1</t>
  </si>
  <si>
    <t>OG0000294.3/OG0000294.4/OG0000294.1/OG0000294.5/OG0000294.2/OG0000351.4/OG0000351.3/OG0000351.1/OG0000351.2/OG0000389.2/OG0000389.3/OG0000389.1/OG0000708.2/OG0000708.3/OG0000708.1/OG0000745.2/OG0000745.1/OG0000745.3/OG0001202.2/OG0001202.1/OG0001321.1/OG0001321.2/OG0001397.1/OG0001397.2/OG0001440.1/OG0001440.2/OG0002379.1/OG0002379.2/OG0003567.1/OG0004097.1/OG0004339.1/OG0004489.1/OG0004642.1/OG0004714.1/OG0005319.1/OG0005541.1/OG0006015.1/OG0006514.1/OG0007373.1</t>
  </si>
  <si>
    <t>OG0001177.1/OG0005935.1/OG0006061.1/OG0007586.1</t>
  </si>
  <si>
    <t>OG0000351.4/OG0000351.3/OG0000351.1/OG0000351.2/OG0002290.1/OG0006832.1</t>
  </si>
  <si>
    <t>OG0003960.1</t>
  </si>
  <si>
    <t>OG0005569.1</t>
  </si>
  <si>
    <t>OG0001104.2/OG0001104.1/OG0001662.2/OG0001662.1/OG0003735.1/OG0004681.1/OG0005829.1/OG0007771.1/OG0008221.1</t>
  </si>
  <si>
    <t>OG0001398.1/OG0003315.1/OG0003315.2/OG0003454.1/OG0006746.1/OG0006746.2/OG0009366.2/OG0009366.1</t>
  </si>
  <si>
    <t>OG0000018.12/OG0000018.1/OG0000018.7/OG0000018.6/OG0000018.11/OG0000018.4/OG0000018.10/OG0000018.9/OG0000018.3/OG0000018.14/OG0000018.8/OG0000018.13/OG0000018.15/OG0000018.2/OG0000018.5/OG0000126.3/OG0000126.2/OG0000126.8/OG0000126.6/OG0000126.5/OG0000126.1/OG0000126.4/OG0000126.7/OG0000172.3/OG0000172.4/OG0000172.2/OG0000172.1/OG0000267.4/OG0000267.1/OG0000267.2/OG0000267.5/OG0000267.3/OG0000273.1/OG0000273.5/OG0000273.4/OG0000273.2/OG0000273.3/OG0000367.2/OG0000367.1/OG0000367.3/OG0000367.4/OG0000391.4/OG0000391.3/OG0000391.1/OG0000391.2/OG0000525.3/OG0000525.1/OG0000525.2/OG0000563.2/OG0000563.3/OG0000563.1/OG0000567.1/OG0000567.3/OG0000567.2/OG0000592.2/OG0000592.1/OG0000592.3/OG0000815.1/OG0000815.2/OG0000917.2/OG0000917.1/OG0000919.2/OG0000919.1/OG0000920.2/OG0000920.1/OG0001052.2/OG0001052.1/OG0001111.1/OG0001111.2/OG0001365.2/OG0001365.1/OG0001511.1/OG0001578.2/OG0001578.1/OG0001768.1/OG0002079.1/OG0002487.1/OG0002614.1/OG0002812.1/OG0002890.1/OG0002890.2/OG0003275.1/OG0003275.2/OG0003423.1/OG0003473.1/OG0003591.1/OG0004029.1/OG0004301.1/OG0004361.1/OG0004396.1/OG0004461.1/OG0004943.1/OG0005322.1/OG0005538.1</t>
  </si>
  <si>
    <t>OG0000815.1/OG0000815.2/OG0000917.2/OG0000917.1/OG0000919.2/OG0000919.1/OG0000920.2/OG0000920.1/OG0001052.2/OG0001052.1/OG0001511.1/OG0002890.1/OG0002890.2/OG0003275.1/OG0003275.2/OG0003423.1/OG0004396.1/OG0004461.1/OG0005322.1/OG0005538.1</t>
  </si>
  <si>
    <t>OG0001662.2/OG0001662.1/OG0003735.1</t>
  </si>
  <si>
    <t>OG0003315.1/OG0003315.2/OG0009366.2/OG0009366.1</t>
  </si>
  <si>
    <t>OG0004149.1/OG0006284.1</t>
  </si>
  <si>
    <t>OG0000266.6/OG0000266.3/OG0000266.5/OG0000266.1/OG0000266.2/OG0000266.4/OG0001573.1/OG0003454.1/OG0003960.1/OG0005069.1/OG0005125.1/OG0005439.1/OG0005695.1/OG0006225.1/OG0007360.1/OG0007366.1/OG0007594.1/OG0007602.1/OG0008786.1</t>
  </si>
  <si>
    <t>OG0000004.13/OG0000004.3/OG0000004.7/OG0000004.6/OG0000004.17/OG0000004.10/OG0000004.5/OG0000004.9/OG0000004.12/OG0000004.2/OG0000004.4/OG0000004.19/OG0000004.1/OG0000004.18/OG0000004.11/OG0000004.14/OG0000004.15/OG0000004.8/OG0000004.16/OG0000247.4/OG0000247.5/OG0000247.1/OG0000247.3/OG0000247.2/OG0000265.3/OG0000265.1/OG0000265.2/OG0000265.4/OG0000265.5/OG0000269.4/OG0000269.2/OG0000269.3/OG0000269.1/OG0000299.2/OG0000299.4/OG0000299.3/OG0000299.1/OG0000305.1/OG0000305.4/OG0000305.2/OG0000305.3/OG0000322.1/OG0000322.2/OG0000322.4/OG0000322.3/OG0000332.3/OG0000332.2/OG0000332.1/OG0000334.3/OG0000334.1/OG0000334.4/OG0000334.2/OG0000356.4/OG0000356.1/OG0000356.2/OG0000356.3/OG0000358.2/OG0000358.1/OG0000358.3/OG0000358.4/OG0000363.4/OG0000363.1/OG0000363.2/OG0000363.3/OG0000386.3/OG0000386.1/OG0000386.4/OG0000386.2/OG0000403.2/OG0000403.1/OG0000404.1/OG0000404.2/OG0000404.3/OG0000404.4/OG0000419.4/OG0000419.3/OG0000419.2/OG0000419.1/OG0000449.3/OG0000449.1/OG0000449.2/OG0000484.2/OG0000484.1/OG0000484.3/OG0000526.3/OG0000526.2/OG0000526.1/OG0000563.2/OG0000563.3/OG0000563.1/OG0000608.1/OG0000608.2/OG0000666.3/OG0000666.2/OG0000666.1/OG0000707.1/OG0000707.3/OG0000707.2/OG0000710.3/OG0000710.1/OG0000710.2/OG0000712.1/OG0000712.2/OG0000746.1/OG0000746.2/OG0000920.2/OG0000920.1/OG0000921.3/OG0000921.1/OG0000921.2/OG0001001.1/OG0001001.2/OG0001034.2/OG0001034.1/OG0001052.2/OG0001052.1/OG0001053.1/OG0001053.2/OG0001053.3/OG0001090.1/OG0001090.2/OG0001157.2/OG0001157.1/OG0001203.2/OG0001203.1/OG0001218.2/OG0001218.1/OG0001225.2/OG0001225.1/OG0001248.1/OG0001248.2/OG0001257.1/OG0001257.2/OG0001262.2/OG0001262.1/OG0001267.2/OG0001267.1/OG0001275.2/OG0001275.1/OG0001466.2/OG0001466.1/OG0001559.2/OG0001559.1/OG0001690.1/OG0001764.2/OG0001764.1/OG0001768.1/OG0001772.2/OG0001772.1/OG0002047.1/OG0002047.2/OG0002134.1/OG0002142.1/OG0002142.2/OG0002144.1/OG0002144.2/OG0002178.1/OG0002178.2/OG0002228.1/OG0002276.1/OG0002284.1/OG0002342.1/OG0002342.2/OG0002359.1/OG0002361.2/OG0002361.1/OG0002381.2/OG0002381.1/OG0002451.1/OG0002451.2/OG0002515.1/OG0002594.2/OG0002594.1/OG0002614.1/OG0002615.1/OG0002621.1/OG0002649.1/OG0002666.1/OG0002668.2/OG0002668.1/OG0002773.1/OG0002932.1/OG0002947.2/OG0002947.1/OG0002959.1/OG0003026.1/OG0003061.1/OG0003078.1/OG0003090.1/OG0003132.1/OG0003221.1/OG0003243.1/OG0003280.1/OG0003292.1/OG0003423.1/OG0003479.1/OG0003510.1/OG0003539.1/OG0003591.1/OG0003683.1/OG0003826.1/OG0003846.1/OG0003952.1/OG0004038.1/OG0004135.1/OG0004269.1/OG0004283.1/OG0004305.1/OG0004396.1/OG0004544.1/OG0004568.1/OG0004691.1/OG0004718.1/OG0004791.1/OG0004930.1/OG0004943.1/OG0004952.1/OG0005000.1/OG0005017.1/OG0005043.1/OG0005051.1/OG0005065.1/OG0005072.1/OG0005078.1/OG0005092.1/OG0005111.1/OG0005114.1/OG0005325.1/OG0005394.1/OG0005405.1/OG0005432.1/OG0005493.1/OG0005686.1/OG0005774.1/OG0005786.1/OG0005789.1/OG0005998.1/OG0006248.1/OG0006256.1/OG0006279.1/OG0006307.1/OG0006340.1/OG0006368.1/OG0006394.1/OG0006464.1/OG0006626.1/OG0006685.1/OG0006819.1/OG0007130.1/OG0007634.1/OG0007638.1/OG0008083.1</t>
  </si>
  <si>
    <t>OG0001046.2/OG0001046.1/OG0001362.2/OG0001362.1/OG0002132.2/OG0002132.1/OG0002168.1/OG0002382.1/OG0003339.1/OG0003415.1/OG0004488.1/OG0004681.1/OG0004712.1/OG0004808.1/OG0004905.1/OG0004945.1/OG0005582.1/OG0006227.1/OG0006771.1/OG0007666.1/OG0007707.1/OG0008493.1</t>
  </si>
  <si>
    <t>OG0001362.2/OG0001362.1/OG0004945.1/OG0006771.1/OG0007666.1/OG0007707.1</t>
  </si>
  <si>
    <t>OG0000265.3/OG0000265.1/OG0000265.2/OG0000265.4/OG0000265.5/OG0000305.1/OG0000305.4/OG0000305.2/OG0000305.3/OG0000363.4/OG0000363.1/OG0000363.2/OG0000363.3/OG0000386.3/OG0000386.1/OG0000386.4/OG0000386.2/OG0000404.1/OG0000404.2/OG0000404.3/OG0000404.4/OG0000526.3/OG0000526.2/OG0000526.1/OG0000563.2/OG0000563.3/OG0000563.1/OG0000608.1/OG0000608.2/OG0000712.1/OG0000712.2/OG0000920.2/OG0000920.1/OG0001052.2/OG0001052.1/OG0001203.2/OG0001203.1/OG0001218.2/OG0001218.1/OG0001248.1/OG0001248.2/OG0001257.1/OG0001257.2/OG0001764.2/OG0001764.1/OG0001768.1/OG0002276.1/OG0002284.1/OG0002359.1/OG0002381.2/OG0002381.1/OG0002515.1/OG0002615.1/OG0002649.1/OG0002666.1/OG0002932.1/OG0002947.2/OG0002947.1/OG0003090.1/OG0003221.1/OG0003539.1/OG0004135.1/OG0004305.1/OG0004396.1/OG0004568.1/OG0004791.1/OG0004952.1/OG0005043.1/OG0005051.1/OG0005065.1/OG0005111.1/OG0005114.1/OG0005325.1/OG0005405.1/OG0005432.1/OG0005493.1/OG0006256.1/OG0006307.1/OG0006340.1/OG0006819.1/OG0008083.1</t>
  </si>
  <si>
    <t>OG0000266.6/OG0000266.3/OG0000266.5/OG0000266.1/OG0000266.2/OG0000266.4/OG0001573.1/OG0003454.1/OG0005125.1/OG0005439.1/OG0006225.1/OG0008786.1</t>
  </si>
  <si>
    <t>OG0000004.13/OG0000004.3/OG0000004.7/OG0000004.6/OG0000004.17/OG0000004.10/OG0000004.5/OG0000004.9/OG0000004.12/OG0000004.2/OG0000004.4/OG0000004.19/OG0000004.1/OG0000004.18/OG0000004.11/OG0000004.14/OG0000004.15/OG0000004.8/OG0000004.16/OG0000247.4/OG0000247.5/OG0000247.1/OG0000247.3/OG0000247.2/OG0000269.4/OG0000269.2/OG0000269.3/OG0000269.1/OG0000299.2/OG0000299.4/OG0000299.3/OG0000299.1/OG0000322.1/OG0000322.2/OG0000322.4/OG0000322.3/OG0000332.3/OG0000332.2/OG0000332.1/OG0000356.4/OG0000356.1/OG0000356.2/OG0000356.3/OG0000403.2/OG0000403.1/OG0000419.4/OG0000419.3/OG0000419.2/OG0000419.1/OG0000449.3/OG0000449.1/OG0000449.2/OG0000484.2/OG0000484.1/OG0000484.3/OG0000707.1/OG0000707.3/OG0000707.2/OG0000921.3/OG0000921.1/OG0000921.2/OG0001001.1/OG0001001.2/OG0001034.2/OG0001034.1/OG0001053.1/OG0001053.2/OG0001053.3/OG0001090.1/OG0001090.2/OG0001157.2/OG0001157.1/OG0001225.2/OG0001225.1/OG0001262.2/OG0001262.1/OG0001267.2/OG0001267.1/OG0001275.2/OG0001275.1/OG0001559.2/OG0001559.1/OG0001690.1/OG0001772.2/OG0001772.1/OG0002047.1/OG0002047.2/OG0002134.1/OG0002142.1/OG0002142.2/OG0002144.1/OG0002144.2/OG0002178.1/OG0002178.2/OG0002228.1/OG0002342.1/OG0002342.2/OG0002361.2/OG0002361.1/OG0002451.1/OG0002451.2/OG0002515.1/OG0002594.2/OG0002594.1/OG0002614.1/OG0002621.1/OG0002668.2/OG0002668.1/OG0002773.1/OG0002959.1/OG0003026.1/OG0003061.1/OG0003078.1/OG0003243.1/OG0003280.1/OG0003423.1/OG0003479.1/OG0003510.1/OG0003591.1/OG0003826.1/OG0003846.1/OG0004269.1/OG0004691.1/OG0004718.1/OG0004930.1/OG0004943.1/OG0005000.1/OG0005017.1/OG0005072.1/OG0005078.1/OG0005394.1/OG0005432.1/OG0005774.1/OG0005789.1/OG0006248.1/OG0006368.1/OG0006394.1/OG0006464.1/OG0006685.1/OG0007130.1/OG0007634.1/OG0007638.1</t>
  </si>
  <si>
    <t>OG0003960.1/OG0005069.1/OG0007360.1/OG0007366.1/OG0007594.1/OG0007602.1</t>
  </si>
  <si>
    <t>OG0002132.2/OG0002132.1/OG0002382.1/OG0003339.1/OG0003415.1/OG0004488.1/OG0004681.1/OG0004712.1/OG0004808.1/OG0005582.1/OG0006227.1</t>
  </si>
  <si>
    <t>OG0005066.1/OG0005140.1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</si>
  <si>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0000974.1/OG0000974.2/OG0001461.1/OG0001461.2/OG0006007.1/OG0006236.1</t>
  </si>
  <si>
    <t>OG0001974.1</t>
  </si>
  <si>
    <t>OG0000192.1/OG0000192.2/OG0000192.5/OG0000192.4/OG0000192.3/OG0000299.2/OG0000299.4/OG0000299.3/OG0000299.1/OG0000386.3/OG0000386.1/OG0000386.4/OG0000386.2/OG0000523.2/OG0000523.3/OG0000523.1/OG0001077.2/OG0001077.1/OG0001248.1/OG0001248.2/OG0008226.1</t>
  </si>
  <si>
    <t>OG0000386.3/OG0000386.1/OG0000386.4/OG0000386.2/OG0001248.1/OG0001248.2</t>
  </si>
  <si>
    <t>OG0000192.1/OG0000192.2/OG0000192.5/OG0000192.4/OG0000192.3/OG0000299.2/OG0000299.4/OG0000299.3/OG0000299.1</t>
  </si>
  <si>
    <t>OG0001779.1/OG0001956.1/OG0003112.1/OG0004724.1</t>
  </si>
  <si>
    <t>OG0007645.1</t>
  </si>
  <si>
    <t>OG0000030.8/OG0000030.7/OG0000030.12/OG0000030.6/OG0000030.1/OG0000030.4/OG0000030.9/OG0000030.10/OG0000030.14/OG0000030.2/OG0000030.3/OG0000030.13/OG0000030.5/OG0000030.11</t>
  </si>
  <si>
    <t>OG0000548.2/OG0000548.1/OG0000548.3/OG0000770.2/OG0000770.1/OG0001542.2/OG0001542.1</t>
  </si>
  <si>
    <t>OG0003077.2/OG0003077.1</t>
  </si>
  <si>
    <t>OG0000768.1/OG0000768.2/OG0005559.1/OG0006832.1</t>
  </si>
  <si>
    <t>OG0000198.3/OG0000198.5/OG0000198.4/OG0000198.2/OG0000198.1/OG0000939.1/OG0000939.2/OG0001662.2/OG0001662.1/OG0002073.1/OG0002073.2/OG0002145.1/OG0002168.1/OG0002257.2/OG0002257.1/OG0002353.1/OG0002633.1/OG0003077.2/OG0003077.1/OG0003294.1/OG0003294.2/OG0003300.1/OG0003335.1/OG0003542.1/OG0003578.1/OG0003735.1/OG0004052.1/OG0004214.1/OG0004410.1/OG0004615.1/OG0005113.1/OG0005143.1/OG0005242.1/OG0005500.1/OG0005534.1/OG0005895.1/OG0006036.1/OG0006064.1/OG0006227.1/OG0006270.1/OG0006396.1/OG0006482.1/OG0006639.1/OG0006654.1/OG0006762.1/OG0006855.1/OG0006957.1/OG0007357.1/OG0007639.1/OG0007689.1/OG0008491.1/OG0009699.1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</si>
  <si>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0000276.4/OG0000276.1/OG0000276.2/OG0000276.3/OG0000280.1/OG0000280.2/OG0000280.4/OG0000280.3/OG0000283.4/OG0000283.3/OG0000283.1/OG0000283.2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0000373.2/OG0000373.1/OG0000373.3/OG0000373.4/OG0000374.1/OG0000374.2/OG0000374.4/OG0000374.3/OG0000375.4/OG0000375.3/OG0000375.2/OG0000375.1/OG0000391.4/OG0000391.3/OG0000391.1/OG0000391.2/OG0000395.1/OG0000395.2/OG0000395.3/OG0000403.2/OG0000403.1/OG0000404.1/OG0000404.2/OG0000404.3/OG0000404.4/OG0000412.2/OG0000412.1/OG0000412.3/OG0000416.1/OG0000416.4/OG0000416.2/OG0000416.3/OG0000420.3/OG0000420.2/OG0000420.1/OG0000424.2/OG0000424.1/OG0000429.3/OG0000429.2/OG0000429.1/OG0000435.3/OG0000435.2/OG0000435.1/OG0000447.3/OG0000447.2/OG0000447.1/OG0000449.3/OG0000449.1/OG0000449.2/OG0000467.4/OG0000467.3/OG0000467.2/OG0000467.1/OG0000478.2/OG0000478.1/OG0000478.3/OG0000485.1/OG0000485.3/OG0000485.2/OG0000501.1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0000635.1/OG0000635.2/OG0000636.3/OG0000636.1/OG0000636.2/OG0000704.2/OG0000704.1/OG0000704.3/OG0000711.3/OG0000711.1/OG0000711.2/OG0000737.1/OG0000737.3/OG0000737.2/OG0000756.1/OG0000764.1/OG0000764.2/OG0000764.3/OG0000772.1/OG0000772.2/OG0000811.2/OG0000811.3/OG0000811.1/OG0000815.1/OG0000815.2/OG0000828.1/OG0000828.2/OG0000840.1/OG0000840.2/OG0000886.1/OG0000886.3/OG0000886.2/OG0000893.1/OG0000893.2/OG0000911.2/OG0000911.1/OG0000917.2/OG0000917.1/OG0000918.2/OG0000918.3/OG0000918.1/OG0000921.3/OG0000921.1/OG0000921.2/OG0000935.2/OG0000935.1/OG0000950.2/OG0000950.1/OG0000966.2/OG0000966.1/OG0000976.1/OG0000976.2/OG0001001.1/OG0001001.2/OG0001003.1/OG0001003.2/OG0001021.1/OG0001026.1/OG0001026.2/OG0001045.2/OG0001045.1/OG0001084.2/OG0001084.1/OG0001089.2/OG0001089.1/OG0001111.1/OG0001111.2/OG0001118.1/OG0001118.2/OG0001120.2/OG0001120.1/OG0001128.1/OG0001128.2/OG0001157.2/OG0001157.1/OG0001167.1/OG0001167.2/OG0001170.2/OG0001170.1/OG0001175.2/OG0001175.1/OG0001200.2/OG0001200.1/OG0001203.2/OG0001203.1/OG0001241.1/OG0001241.2/OG0001259.2/OG0001259.1/OG0001263.1/OG0001263.2/OG0001266.2/OG0001266.1/OG0001271.2/OG0001271.1/OG0001274.1/OG0001274.2/OG0001275.2/OG0001275.1/OG0001278.2/OG0001278.1/OG0001342.2/OG0001342.1/OG0001348.2/OG0001348.1/OG0001349.1/OG0001365.2/OG0001365.1/OG0001368.2/OG0001368.1/OG0001395.2/OG0001395.1/OG0001420.1/OG0001438.2/OG0001438.1/OG0001450.1/OG0001450.2/OG0001466.2/OG0001466.1/OG0001510.2/OG0001510.1/OG0001512.1/OG0001512.2/OG0001523.1/OG0001523.2/OG0001559.2/OG0001559.1/OG0001567.1/OG0001578.2/OG0001578.1/OG0001620.1/OG0001623.2/OG0001623.1/OG0001630.1/OG0001630.2/OG0001631.2/OG0001631.1/OG0001634.2/OG0001634.1/OG0001639.1/OG0001639.2/OG0001661.1/OG0001661.2/OG0001709.1/OG0001709.2/OG0001712.1/OG0001712.2/OG0001714.2/OG0001714.1/OG0001757.2/OG0001757.1/OG0001765.1/OG0001768.1/OG0001769.2/OG0001769.1/OG0001772.2/OG0001772.1/OG0001774.1/OG0001774.2/OG0001780.1/OG0001780.2/OG0001783.1/OG0001794.1/OG0001794.2/OG0001870.2/OG0001870.1/OG0001900.1/OG0001934.2/OG0001934.1/OG0001938.2/OG0001938.1/OG0001942.1/OG0001942.2/OG0001970.1/OG0001970.2/OG0001972.1/OG0001972.2/OG0001981.2/OG0001981.1/OG0001991.1/OG0001998.1/OG0002003.2/OG0002003.1/OG0002009.1/OG0002009.2/OG0002014.1/OG0002023.1/OG0002027.1/OG0002027.2/OG0002039.1/OG0002056.1/OG0002067.1/OG0002076.1/OG0002076.2/OG0002107.2/OG0002107.1/OG0002108.1/OG0002134.1/OG0002142.1/OG0002142.2/OG0002149.2/OG0002149.1/OG0002174.1/OG0002178.1/OG0002178.2/OG0002179.1/OG0002221.1/OG0002237.1/OG0002258.1/OG0002276.1/OG0002277.2/OG0002277.1/OG0002332.1/OG0002340.1/OG0002340.2/OG0002343.1/OG0002343.2/OG0002351.1/OG0002360.1/OG0002360.2/OG0002361.2/OG0002361.1/OG0002381.2/OG0002381.1/OG0002403.2/OG0002403.1/OG0002409.1/OG0002463.1/OG0002464.1/OG0002464.2/OG0002466.1/OG0002475.1/OG0002477.1/OG0002487.1/OG0002492.1/OG0002494.1/OG0002515.1/OG0002518.1/OG0002553.1/OG0002572.1/OG0002601.1/OG0002605.1/OG0002605.2/OG0002607.1/OG0002623.2/OG0002623.1/OG0002636.1/OG0002650.1/OG0002650.2/OG0002666.1/OG0002723.2/OG0002723.1/OG0002730.1/OG0002746.1/OG0002754.1/OG0002774.2/OG0002774.1/OG0002778.2/OG0002778.1/OG0002801.1/OG0002807.1/OG0002812.1/OG0002870.1/OG0002885.1/OG0002917.1/OG0002936.1/OG0002947.2/OG0002947.1/OG0003026.1/OG0003043.1/OG0003066.1/OG0003072.1/OG0003078.1/OG0003084.1/OG0003090.1/OG0003105.1/OG0003107.1/OG0003132.1/OG0003145.1/OG0003152.1/OG0003210.1/OG0003212.1/OG0003221.1/OG0003243.1/OG0003252.1/OG0003262.1/OG0003264.1/OG0003276.1/OG0003280.1/OG0003292.1/OG0003423.1/OG0003425.1/OG0003448.1/OG0003452.1/OG0003461.1/OG0003464.1/OG0003469.1/OG0003481.1/OG0003492.1/OG0003510.1/OG0003522.1/OG0003523.1/OG0003529.1/OG0003539.1/OG0003547.1/OG0003566.1/OG0003569.1/OG0003580.1/OG0003593.1/OG0003647.1/OG0003726.2/OG0003726.1/OG0003738.1/OG0003750.1/OG0003769.1/OG0003791.1/OG0003793.1/OG0003804.1/OG0003819.1/OG0003822.1/OG0003826.1/OG0003849.1/OG0003945.1/OG0003973.1/OG0003997.1/OG0004024.1/OG0004028.1/OG0004038.1/OG0004057.1/OG0004066.1/OG0004083.1/OG0004087.1/OG0004129.1/OG0004146.1/OG0004147.1/OG0004149.1/OG0004152.1/OG0004210.1/OG0004281.1/OG0004283.1/OG0004309.1/OG0004315.1/OG0004332.1/OG0004333.1/OG0004334.1/OG0004345.1/OG0004370.1/OG0004389.1/OG0004391.1/OG0004424.1/OG0004425.1/OG0004439.1/OG0004455.1/OG0004471.1/OG0004489.1/OG0004630.1/OG0004632.1/OG0004634.1/OG0004636.1/OG0004718.1/OG0004720.1/OG0004726.1/OG0004752.1/OG0004768.1/OG0004785.1/OG0004883.1/OG0004930.1/OG0004948.1/OG0004949.1/OG0004952.1/OG0005035.1/OG0005055.1/OG0005065.1/OG0005072.1/OG0005081.1/OG0005103.1/OG0005111.1/OG0005154.1/OG0005300.1/OG0005322.1/OG0005392.1/OG0005413.1/OG0005432.1/OG0005446.1/OG0005491.1/OG0005507.1/OG0005519.1/OG0005648.1/OG0005709.1/OG0005713.1/OG0005786.1/OG0005811.1/OG0005867.1/OG0005871.1/OG0005966.1/OG0005985.1/OG0006012.1/OG0006041.1/OG0006188.1/OG0006248.1/OG0006256.1/OG0006307.1/OG0006309.1/OG0006320.1/OG0006329.1/OG0006342.1/OG0006394.1/OG0006430.1/OG0006659.1/OG0006751.1/OG0006819.1/OG0006828.1/OG0006832.1/OG0006889.1/OG0006915.1/OG0006924.1/OG0007142.1/OG0007373.1/OG0007748.1/OG0007787.1/OG0008106.1/OG0008508.1/OG0009051.1</t>
  </si>
  <si>
    <t>OG0000493.2/OG0000493.3/OG0000493.1/OG0001000.1/OG0001000.2/OG0001398.1/OG0001573.1/OG0001758.1/OG0002011.1/OG0002011.2/OG0002088.2/OG0002088.1/OG0002088.3/OG0002581.1/OG0002628.2/OG0002628.1/OG0002658.1/OG0002817.2/OG0002817.1/OG0002830.1/OG0002905.1/OG0002922.1/OG0003229.1/OG0003429.1/OG0003454.1/OG0004132.1/OG0004161.1/OG0004638.1/OG0005439.1/OG0005560.1/OG0005596.1/OG0005810.1/OG0006389.1/OG0006746.1/OG0006746.2/OG0006883.1/OG0007344.1/OG0007366.1/OG0007382.1/OG0008269.1/OG0011919.1</t>
  </si>
  <si>
    <t>OG0000126.3/OG0000126.2/OG0000126.8/OG0000126.6/OG0000126.5/OG0000126.1/OG0000126.4/OG0000126.7/OG0000273.1/OG0000273.5/OG0000273.4/OG0000273.2/OG0000273.3/OG0001712.1/OG0001712.2/OG0001780.1/OG0001780.2/OG0003090.1/OG0004718.1</t>
  </si>
  <si>
    <t>OG0004638.1/OG0005810.1/OG0007225.1</t>
  </si>
  <si>
    <t>OG0000133.3/OG0000133.1/OG0000133.4/OG0000133.2/OG0005585.1</t>
  </si>
  <si>
    <t>OG0000967.1/OG0000967.2/OG0000967.3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</si>
  <si>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0000208.2/OG0000208.1/OG0000208.4/OG0000208.3/OG0000401.3/OG0000401.1/OG0000401.2/OG0000538.3/OG0000538.2/OG0000538.4/OG0000538.1/OG0000650.1/OG0000650.2/OG0000650.3/OG0000732.1/OG0000732.2/OG0000732.3/OG0003774.1/OG0006146.1/OG0007773.1</t>
  </si>
  <si>
    <t>OG0004476.1</t>
  </si>
  <si>
    <t>OG0001052.2/OG0001052.1</t>
  </si>
  <si>
    <t>OG0004746.1</t>
  </si>
  <si>
    <t>OG0004278.1</t>
  </si>
  <si>
    <t>OG0000144.8/OG0000144.6/OG0000144.1/OG0000144.7/OG0000144.5/OG0000144.4/OG0000144.3/OG0000144.2/OG0001607.2/OG0001607.1/OG0001768.1/OG0003580.1/OG0003846.1</t>
  </si>
  <si>
    <t>OG0001373.1/OG0001398.1/OG0002830.1/OG0002905.1/OG0003207.1/OG0003447.1/OG0003959.1/OG0003960.1/OG0005439.1/OG0005518.1/OG0005947.1/OG0007609.1/OG0008269.1</t>
  </si>
  <si>
    <t>OG0000022.12/OG0000022.10/OG0000022.15/OG0000022.8/OG0000022.9/OG0000022.4/OG0000022.1/OG0000022.16/OG0000022.7/OG0000022.6/OG0000022.13/OG0000022.5/OG0000022.14/OG0000022.11/OG0000022.2/OG0000022.3/OG0000050.7/OG0000050.8/OG0000050.1/OG0000050.6/OG0000050.10/OG0000050.5/OG0000050.11/OG0000050.9/OG0000050.3/OG0000050.2/OG0000050.4/OG0000071.1/OG0000071.5/OG0000071.11/OG0000071.7/OG0000071.9/OG0000071.2/OG0000071.6/OG0000071.10/OG0000071.3/OG0000071.8/OG0000071.4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0000172.3/OG0000172.4/OG0000172.2/OG0000172.1/OG0000202.5/OG0000202.4/OG0000202.1/OG0000202.6/OG0000202.2/OG0000202.3/OG0000205.5/OG0000205.2/OG0000205.7/OG0000205.3/OG0000205.1/OG0000205.4/OG0000205.6/OG0000247.4/OG0000247.5/OG0000247.1/OG0000247.3/OG0000247.2/OG0000269.4/OG0000269.2/OG0000269.3/OG0000269.1/OG0000273.1/OG0000273.5/OG0000273.4/OG0000273.2/OG0000273.3/OG0000278.4/OG0000278.2/OG0000278.1/OG0000278.3/OG0000278.5/OG0000299.2/OG0000299.4/OG0000299.3/OG0000299.1/OG0000316.4/OG0000316.2/OG0000316.5/OG0000316.1/OG0000316.3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0000373.2/OG0000373.1/OG0000373.3/OG0000373.4/OG0000375.4/OG0000375.3/OG0000375.2/OG0000375.1/OG0000386.3/OG0000386.1/OG0000386.4/OG0000386.2/OG0000391.4/OG0000391.3/OG0000391.1/OG0000391.2/OG0000396.4/OG0000396.3/OG0000396.1/OG0000396.2/OG0000412.2/OG0000412.1/OG0000412.3/OG0000416.1/OG0000416.4/OG0000416.2/OG0000416.3/OG0000419.4/OG0000419.3/OG0000419.2/OG0000419.1/OG0000445.2/OG0000445.3/OG0000445.1/OG0000449.3/OG0000449.1/OG0000449.2/OG0000456.4/OG0000456.2/OG0000456.3/OG0000456.1/OG0000492.1/OG0000492.3/OG0000492.2/OG0000525.3/OG0000525.1/OG0000525.2/OG0000540.3/OG0000540.4/OG0000540.2/OG0000540.1/OG0000567.1/OG0000567.3/OG0000567.2/OG0000571.3/OG0000571.1/OG0000571.2/OG0000635.1/OG0000635.2/OG0000670.2/OG0000670.1/OG0000672.2/OG0000672.1/OG0000696.1/OG0000696.2/OG0000696.3/OG0000707.1/OG0000707.3/OG0000707.2/OG0000739.1/OG0000739.2/OG0000795.1/OG0000795.2/OG0000811.2/OG0000811.3/OG0000811.1/OG0000812.1/OG0000812.2/OG0000812.3/OG0000827.1/OG0000827.2/OG0000828.1/OG0000828.2/OG0000858.1/OG0000858.2/OG0000858.3/OG0000883.1/OG0000883.2/OG0000883.3/OG0000889.2/OG0000889.1/OG0000892.1/OG0000892.2/OG0000912.1/OG0000912.2/OG0000917.2/OG0000917.1/OG0000921.3/OG0000921.1/OG0000921.2/OG0000935.2/OG0000935.1/OG0000938.1/OG0000938.3/OG0000938.2/OG0000947.1/OG0000947.2/OG0000952.2/OG0000952.1/OG0001001.1/OG0001001.2/OG0001026.1/OG0001026.2/OG0001032.2/OG0001032.1/OG0001034.2/OG0001034.1/OG0001081.2/OG0001081.1/OG0001118.1/OG0001118.2/OG0001169.2/OG0001169.1/OG0001175.2/OG0001175.1/OG0001203.2/OG0001203.1/OG0001241.1/OG0001241.2/OG0001248.1/OG0001248.2/OG0001262.2/OG0001262.1/OG0001271.2/OG0001271.1/OG0001365.2/OG0001365.1/OG0001420.1/OG0001466.2/OG0001466.1/OG0001505.2/OG0001505.1/OG0001559.2/OG0001559.1/OG0001567.1/OG0001571.3/OG0001571.2/OG0001571.1/OG0001631.2/OG0001631.1/OG0001661.1/OG0001661.2/OG0001702.2/OG0001702.1/OG0001712.1/OG0001712.2/OG0001757.2/OG0001757.1/OG0001763.2/OG0001763.1/OG0001768.1/OG0001769.2/OG0001769.1/OG0001786.2/OG0001786.1/OG0001814.1/OG0001814.2/OG0001870.2/OG0001870.1/OG0001953.2/OG0001953.1/OG0001972.1/OG0001972.2/OG0001991.1/OG0002075.2/OG0002075.1/OG0002076.1/OG0002076.2/OG0002103.1/OG0002107.2/OG0002107.1/OG0002113.1/OG0002142.1/OG0002142.2/OG0002156.1/OG0002174.1/OG0002178.1/OG0002178.2/OG0002179.1/OG0002267.1/OG0002277.2/OG0002277.1/OG0002290.1/OG0002291.1/OG0002341.1/OG0002351.1/OG0002361.2/OG0002361.1/OG0002367.1/OG0002367.2/OG0002380.1/OG0002381.2/OG0002381.1/OG0002469.1/OG0002475.1/OG0002494.1/OG0002496.2/OG0002496.1/OG0002515.1/OG0002551.1/OG0002551.2/OG0002585.1/OG0002642.1/OG0002642.2/OG0002670.1/OG0002746.1/OG0002754.1/OG0002770.1/OG0002778.2/OG0002778.1/OG0002806.1/OG0002806.2/OG0002870.1/OG0002876.1/OG0002885.1/OG0003026.1/OG0003028.1/OG0003028.2/OG0003049.1/OG0003090.1/OG0003142.1/OG0003208.1/OG0003208.2/OG0003221.1/OG0003243.1/OG0003262.1/OG0003266.2/OG0003266.1/OG0003273.1/OG0003276.1/OG0003292.1/OG0003309.1/OG0003332.1/OG0003423.1/OG0003425.1/OG0003428.1/OG0003463.1/OG0003469.1/OG0003481.1/OG0003487.1/OG0003539.1/OG0003558.1/OG0003569.1/OG0003575.1/OG0003580.1/OG0003582.1/OG0003591.1/OG0003593.1/OG0003655.1/OG0003655.2/OG0003659.1/OG0003663.1/OG0003715.1/OG0003721.1/OG0003737.1/OG0003793.1/OG0003808.1/OG0003820.1/OG0003827.1/OG0003837.1/OG0003856.1/OG0003990.1/OG0004038.1/OG0004044.1/OG0004045.1/OG0004105.1/OG0004127.1/OG0004146.1/OG0004149.1/OG0004210.1/OG0004234.1/OG0004251.1/OG0004333.1/OG0004345.1/OG0004370.1/OG0004566.1/OG0004568.1/OG0004628.1/OG0004630.1/OG0004632.1/OG0004634.1/OG0004636.1/OG0004718.1/OG0004791.1/OG0004815.1/OG0004818.1/OG0004883.1/OG0004930.1/OG0004990.1/OG0005035.1/OG0005055.1/OG0005072.1/OG0005078.1/OG0005081.1/OG0005103.1/OG0005114.1/OG0005154.1/OG0005163.1/OG0005445.1/OG0005458.1/OG0005491.1/OG0005850.1/OG0005871.1/OG0006011.1/OG0006025.1/OG0006181.1/OG0006248.1/OG0006469.1/OG0006819.1/OG0006832.1/OG0006850.1/OG0006867.1/OG0006873.1/OG0006918.1/OG0007129.1/OG0007141.1/OG0007600.1/OG0007811.1/OG0008008.1/OG0008106.1/OG0008542.1/OG0009945.1</t>
  </si>
  <si>
    <t>OG0001950.1/OG0002353.1/OG0002444.1/OG0002653.1/OG0003335.1/OG0003542.1/OG0003578.1/OG0003735.1/OG0004052.1/OG0004054.1/OG0004390.1/OG0004401.1/OG0004456.1/OG0004681.1/OG0005534.1/OG0005784.1/OG0006227.1/OG0006270.1/OG0006716.1/OG0007186.1/OG0008011.1/OG0008491.1</t>
  </si>
  <si>
    <t>OG0001104.2/OG0001104.1/OG0001950.1/OG0002353.1/OG0002444.1/OG0002653.1/OG0003335.1/OG0004052.1/OG0004054.1/OG0004390.1/OG0004401.1/OG0004456.1/OG0004681.1/OG0005534.1/OG0006227.1/OG0006270.1/OG0006716.1/OG0007186.1/OG0008011.1/OG0008491.1</t>
  </si>
  <si>
    <t>OG0000022.12/OG0000022.10/OG0000022.15/OG0000022.8/OG0000022.9/OG0000022.4/OG0000022.1/OG0000022.16/OG0000022.7/OG0000022.6/OG0000022.13/OG0000022.5/OG0000022.14/OG0000022.11/OG0000022.2/OG0000022.3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0000172.3/OG0000172.4/OG0000172.2/OG0000172.1/OG0000202.5/OG0000202.4/OG0000202.1/OG0000202.6/OG0000202.2/OG0000202.3/OG0000205.5/OG0000205.2/OG0000205.7/OG0000205.3/OG0000205.1/OG0000205.4/OG0000205.6/OG0000247.4/OG0000247.5/OG0000247.1/OG0000247.3/OG0000247.2/OG0000267.4/OG0000267.1/OG0000267.2/OG0000267.5/OG0000267.3/OG0000273.1/OG0000273.5/OG0000273.4/OG0000273.2/OG0000273.3/OG0000278.4/OG0000278.2/OG0000278.1/OG0000278.3/OG0000278.5/OG0000299.2/OG0000299.4/OG0000299.3/OG0000299.1/OG0000300.2/OG0000300.3/OG0000300.1/OG0000316.4/OG0000316.2/OG0000316.5/OG0000316.1/OG0000316.3/OG0000331.1/OG0000331.3/OG0000331.2/OG0000331.4/OG0000334.3/OG0000334.1/OG0000334.4/OG0000334.2/OG0000344.3/OG0000344.1/OG0000344.4/OG0000344.2/OG0000356.4/OG0000356.1/OG0000356.2/OG0000356.3/OG0000368.2/OG0000368.3/OG0000368.1/OG0000375.4/OG0000375.3/OG0000375.2/OG0000375.1/OG0000386.3/OG0000386.1/OG0000386.4/OG0000386.2/OG0000391.4/OG0000391.3/OG0000391.1/OG0000391.2/OG0000396.4/OG0000396.3/OG0000396.1/OG0000396.2/OG0000403.2/OG0000403.1/OG0000412.2/OG0000412.1/OG0000412.3/OG0000416.1/OG0000416.4/OG0000416.2/OG0000416.3/OG0000419.4/OG0000419.3/OG0000419.2/OG0000419.1/OG0000445.2/OG0000445.3/OG0000445.1/OG0000449.3/OG0000449.1/OG0000449.2/OG0000456.4/OG0000456.2/OG0000456.3/OG0000456.1/OG0000478.2/OG0000478.1/OG0000478.3/OG0000492.1/OG0000492.3/OG0000492.2/OG0000513.2/OG0000513.1/OG0000525.3/OG0000525.1/OG0000525.2/OG0000540.3/OG0000540.4/OG0000540.2/OG0000540.1/OG0000567.1/OG0000567.3/OG0000567.2/OG0000571.3/OG0000571.1/OG0000571.2/OG0000635.1/OG0000635.2/OG0000670.2/OG0000670.1/OG0000672.2/OG0000672.1/OG0000696.1/OG0000696.2/OG0000696.3/OG0000707.1/OG0000707.3/OG0000707.2/OG0000739.1/OG0000739.2/OG0000795.1/OG0000795.2/OG0000811.2/OG0000811.3/OG0000811.1/OG0000812.1/OG0000812.2/OG0000812.3/OG0000827.1/OG0000827.2/OG0000828.1/OG0000828.2/OG0000858.1/OG0000858.2/OG0000858.3/OG0000883.1/OG0000883.2/OG0000883.3/OG0000889.2/OG0000889.1/OG0000892.1/OG0000892.2/OG0000912.1/OG0000912.2/OG0000917.2/OG0000917.1/OG0000921.3/OG0000921.1/OG0000921.2/OG0000935.2/OG0000935.1/OG0000938.1/OG0000938.3/OG0000938.2/OG0000947.1/OG0000947.2/OG0000952.2/OG0000952.1/OG0001001.1/OG0001001.2/OG0001032.2/OG0001032.1/OG0001034.2/OG0001034.1/OG0001081.2/OG0001081.1/OG0001118.1/OG0001118.2/OG0001169.2/OG0001169.1/OG0001175.2/OG0001175.1/OG0001203.2/OG0001203.1/OG0001241.1/OG0001241.2/OG0001248.1/OG0001248.2/OG0001262.2/OG0001262.1/OG0001271.2/OG0001271.1/OG0001365.2/OG0001365.1/OG0001420.1/OG0001505.2/OG0001505.1/OG0001559.2/OG0001559.1/OG0001567.1/OG0001571.3/OG0001571.2/OG0001571.1/OG0001631.2/OG0001631.1/OG0001661.1/OG0001661.2/OG0001702.2/OG0001702.1/OG0001712.1/OG0001712.2/OG0001757.2/OG0001757.1/OG0001763.2/OG0001763.1/OG0001768.1/OG0001769.2/OG0001769.1/OG0001786.2/OG0001786.1/OG0001814.1/OG0001814.2/OG0001870.2/OG0001870.1/OG0001953.2/OG0001953.1/OG0001972.1/OG0001972.2/OG0001991.1/OG0002075.2/OG0002075.1/OG0002103.1/OG0002107.2/OG0002107.1/OG0002113.1/OG0002142.1/OG0002142.2/OG0002146.1/OG0002156.1/OG0002174.1/OG0002178.1/OG0002178.2/OG0002179.1/OG0002267.1/OG0002277.2/OG0002277.1/OG0002291.1/OG0002341.1/OG0002351.1/OG0002361.2/OG0002361.1/OG0002367.1/OG0002367.2/OG0002380.1/OG0002381.2/OG0002381.1/OG0002469.1/OG0002475.1/OG0002496.2/OG0002496.1/OG0002515.1/OG0002551.1/OG0002551.2/OG0002642.1/OG0002642.2/OG0002670.1/OG0002746.1/OG0002754.1/OG0002770.1/OG0002778.2/OG0002778.1/OG0002806.1/OG0002806.2/OG0002885.1/OG0003026.1/OG0003028.1/OG0003028.2/OG0003049.1/OG0003090.1/OG0003142.1/OG0003208.1/OG0003208.2/OG0003221.1/OG0003243.1/OG0003262.1/OG0003266.2/OG0003266.1/OG0003273.1/OG0003276.1/OG0003292.1/OG0003309.1/OG0003332.1/OG0003425.1/OG0003428.1/OG0003463.1/OG0003469.1/OG0003473.1/OG0003481.1/OG0003487.1/OG0003539.1/OG0003558.1/OG0003569.1/OG0003575.1/OG0003582.1/OG0003591.1/OG0003593.1/OG0003655.1/OG0003655.2/OG0003659.1/OG0003663.1/OG0003715.1/OG0003721.1/OG0003793.1/OG0003808.1/OG0003820.1/OG0003827.1/OG0003990.1/OG0004038.1/OG0004044.1/OG0004045.1/OG0004105.1/OG0004127.1/OG0004146.1/OG0004149.1/OG0004210.1/OG0004234.1/OG0004251.1/OG0004333.1/OG0004345.1/OG0004370.1/OG0004566.1/OG0004568.1/OG0004628.1/OG0004630.1/OG0004632.1/OG0004634.1/OG0004636.1/OG0004718.1/OG0004791.1/OG0004815.1/OG0004818.1/OG0004883.1/OG0004930.1/OG0004990.1/OG0005035.1/OG0005055.1/OG0005072.1/OG0005078.1/OG0005081.1/OG0005103.1/OG0005114.1/OG0005154.1/OG0005163.1/OG0005445.1/OG0005458.1/OG0005491.1/OG0005850.1/OG0005871.1/OG0006011.1/OG0006025.1/OG0006181.1/OG0006248.1/OG0006469.1/OG0006819.1/OG0006832.1/OG0006850.1/OG0006867.1/OG0006873.1/OG0006918.1/OG0007085.1/OG0007129.1/OG0007141.1/OG0007600.1/OG0007811.1/OG0008008.1/OG0008106.1/OG0008542.1/OG0009945.1</t>
  </si>
  <si>
    <t>OG0001373.1/OG0001398.1/OG0002186.1/OG0002830.1/OG0002905.1/OG0003207.1/OG0003447.1/OG0003959.1/OG0005439.1/OG0005518.1/OG0005947.1/OG0007609.1/OG0008269.1</t>
  </si>
  <si>
    <t>OG0001950.1/OG0002353.1/OG0002444.1/OG0002653.1/OG0003335.1/OG0004052.1/OG0004054.1/OG0004390.1/OG0004401.1/OG0004456.1/OG0004681.1/OG0005534.1/OG0006227.1/OG0006270.1/OG0006716.1/OG0007186.1/OG0008011.1/OG0008491.1</t>
  </si>
  <si>
    <t>OG0001373.1/OG0001398.1/OG0002830.1/OG0002905.1/OG0003207.1/OG0003447.1/OG0003959.1/OG0005439.1/OG0005518.1/OG0005947.1/OG0007609.1/OG0008269.1</t>
  </si>
  <si>
    <t>OG0000022.12/OG0000022.10/OG0000022.15/OG0000022.8/OG0000022.9/OG0000022.4/OG0000022.1/OG0000022.16/OG0000022.7/OG0000022.6/OG0000022.13/OG0000022.5/OG0000022.14/OG0000022.11/OG0000022.2/OG0000022.3/OG0000050.7/OG0000050.8/OG0000050.1/OG0000050.6/OG0000050.10/OG0000050.5/OG0000050.11/OG0000050.9/OG0000050.3/OG0000050.2/OG0000050.4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0000172.3/OG0000172.4/OG0000172.2/OG0000172.1/OG0000202.5/OG0000202.4/OG0000202.1/OG0000202.6/OG0000202.2/OG0000202.3/OG0000205.5/OG0000205.2/OG0000205.7/OG0000205.3/OG0000205.1/OG0000205.4/OG0000205.6/OG0000247.4/OG0000247.5/OG0000247.1/OG0000247.3/OG0000247.2/OG0000273.1/OG0000273.5/OG0000273.4/OG0000273.2/OG0000273.3/OG0000278.4/OG0000278.2/OG0000278.1/OG0000278.3/OG0000278.5/OG0000299.2/OG0000299.4/OG0000299.3/OG0000299.1/OG0000316.4/OG0000316.2/OG0000316.5/OG0000316.1/OG0000316.3/OG0000331.1/OG0000331.3/OG0000331.2/OG0000331.4/OG0000334.3/OG0000334.1/OG0000334.4/OG0000334.2/OG0000344.3/OG0000344.1/OG0000344.4/OG0000344.2/OG0000356.4/OG0000356.1/OG0000356.2/OG0000356.3/OG0000368.2/OG0000368.3/OG0000368.1/OG0000375.4/OG0000375.3/OG0000375.2/OG0000375.1/OG0000386.3/OG0000386.1/OG0000386.4/OG0000386.2/OG0000391.4/OG0000391.3/OG0000391.1/OG0000391.2/OG0000396.4/OG0000396.3/OG0000396.1/OG0000396.2/OG0000412.2/OG0000412.1/OG0000412.3/OG0000416.1/OG0000416.4/OG0000416.2/OG0000416.3/OG0000419.4/OG0000419.3/OG0000419.2/OG0000419.1/OG0000445.2/OG0000445.3/OG0000445.1/OG0000449.3/OG0000449.1/OG0000449.2/OG0000456.4/OG0000456.2/OG0000456.3/OG0000456.1/OG0000492.1/OG0000492.3/OG0000492.2/OG0000525.3/OG0000525.1/OG0000525.2/OG0000540.3/OG0000540.4/OG0000540.2/OG0000540.1/OG0000567.1/OG0000567.3/OG0000567.2/OG0000571.3/OG0000571.1/OG0000571.2/OG0000635.1/OG0000635.2/OG0000670.2/OG0000670.1/OG0000672.2/OG0000672.1/OG0000696.1/OG0000696.2/OG0000696.3/OG0000707.1/OG0000707.3/OG0000707.2/OG0000739.1/OG0000739.2/OG0000795.1/OG0000795.2/OG0000811.2/OG0000811.3/OG0000811.1/OG0000812.1/OG0000812.2/OG0000812.3/OG0000827.1/OG0000827.2/OG0000828.1/OG0000828.2/OG0000858.1/OG0000858.2/OG0000858.3/OG0000883.1/OG0000883.2/OG0000883.3/OG0000889.2/OG0000889.1/OG0000892.1/OG0000892.2/OG0000912.1/OG0000912.2/OG0000917.2/OG0000917.1/OG0000921.3/OG0000921.1/OG0000921.2/OG0000935.2/OG0000935.1/OG0000938.1/OG0000938.3/OG0000938.2/OG0000947.1/OG0000947.2/OG0000952.2/OG0000952.1/OG0001001.1/OG0001001.2/OG0001032.2/OG0001032.1/OG0001034.2/OG0001034.1/OG0001081.2/OG0001081.1/OG0001118.1/OG0001118.2/OG0001169.2/OG0001169.1/OG0001175.2/OG0001175.1/OG0001203.2/OG0001203.1/OG0001241.1/OG0001241.2/OG0001248.1/OG0001248.2/OG0001262.2/OG0001262.1/OG0001271.2/OG0001271.1/OG0001365.2/OG0001365.1/OG0001420.1/OG0001505.2/OG0001505.1/OG0001559.2/OG0001559.1/OG0001567.1/OG0001571.3/OG0001571.2/OG0001571.1/OG0001631.2/OG0001631.1/OG0001661.1/OG0001661.2/OG0001702.2/OG0001702.1/OG0001712.1/OG0001712.2/OG0001757.2/OG0001757.1/OG0001763.2/OG0001763.1/OG0001768.1/OG0001769.2/OG0001769.1/OG0001786.2/OG0001786.1/OG0001814.1/OG0001814.2/OG0001870.2/OG0001870.1/OG0001953.2/OG0001953.1/OG0001972.1/OG0001972.2/OG0001991.1/OG0002075.2/OG0002075.1/OG0002103.1/OG0002107.2/OG0002107.1/OG0002113.1/OG0002142.1/OG0002142.2/OG0002156.1/OG0002174.1/OG0002178.1/OG0002178.2/OG0002179.1/OG0002267.1/OG0002277.2/OG0002277.1/OG0002291.1/OG0002341.1/OG0002351.1/OG0002361.2/OG0002361.1/OG0002367.1/OG0002367.2/OG0002380.1/OG0002381.2/OG0002381.1/OG0002469.1/OG0002475.1/OG0002496.2/OG0002496.1/OG0002515.1/OG0002551.1/OG0002551.2/OG0002642.1/OG0002642.2/OG0002670.1/OG0002746.1/OG0002754.1/OG0002770.1/OG0002778.2/OG0002778.1/OG0002806.1/OG0002806.2/OG0002885.1/OG0003026.1/OG0003028.1/OG0003028.2/OG0003049.1/OG0003090.1/OG0003142.1/OG0003208.1/OG0003208.2/OG0003221.1/OG0003243.1/OG0003262.1/OG0003266.2/OG0003266.1/OG0003273.1/OG0003276.1/OG0003292.1/OG0003309.1/OG0003332.1/OG0003425.1/OG0003428.1/OG0003463.1/OG0003469.1/OG0003481.1/OG0003487.1/OG0003539.1/OG0003558.1/OG0003569.1/OG0003575.1/OG0003582.1/OG0003591.1/OG0003593.1/OG0003655.1/OG0003655.2/OG0003659.1/OG0003663.1/OG0003715.1/OG0003721.1/OG0003793.1/OG0003808.1/OG0003820.1/OG0003827.1/OG0003990.1/OG0004038.1/OG0004044.1/OG0004045.1/OG0004105.1/OG0004127.1/OG0004146.1/OG0004149.1/OG0004210.1/OG0004234.1/OG0004251.1/OG0004333.1/OG0004345.1/OG0004370.1/OG0004566.1/OG0004568.1/OG0004628.1/OG0004630.1/OG0004632.1/OG0004634.1/OG0004636.1/OG0004718.1/OG0004791.1/OG0004815.1/OG0004818.1/OG0004883.1/OG0004930.1/OG0004990.1/OG0005035.1/OG0005055.1/OG0005072.1/OG0005078.1/OG0005081.1/OG0005103.1/OG0005114.1/OG0005154.1/OG0005163.1/OG0005445.1/OG0005458.1/OG0005491.1/OG0005850.1/OG0005871.1/OG0006011.1/OG0006025.1/OG0006181.1/OG0006248.1/OG0006469.1/OG0006819.1/OG0006832.1/OG0006850.1/OG0006867.1/OG0006873.1/OG0006918.1/OG0007129.1/OG0007141.1/OG0007600.1/OG0007811.1/OG0008008.1/OG0008106.1/OG0008542.1/OG0009945.1</t>
  </si>
  <si>
    <t>OG0000267.4/OG0000267.1/OG0000267.2/OG0000267.5/OG0000267.3/OG0000300.2/OG0000300.3/OG0000300.1/OG0000513.2/OG0000513.1/OG0003473.1/OG0007085.1</t>
  </si>
  <si>
    <t>OG0001104.2/OG0001104.1</t>
  </si>
  <si>
    <t>OG0003435.1/OG0004069.1/OG0004538.1/OG0008490.1</t>
  </si>
  <si>
    <t>OG0005829.1</t>
  </si>
  <si>
    <t>OG0007459.1</t>
  </si>
  <si>
    <t>OG0002263.1/OG0002263.2/OG0006706.1</t>
  </si>
  <si>
    <t>OG0004315.1</t>
  </si>
  <si>
    <t>OG0001391.1/OG0001391.2/OG0001918.1</t>
  </si>
  <si>
    <t>OG0006377.1</t>
  </si>
  <si>
    <t>OG0000628.1/OG0000628.2/OG0001027.2/OG0001027.1/OG0001562.1/OG0001562.2/OG0001673.1/OG0002000.1/OG0002030.1/OG0002030.2/OG0002126.2/OG0002126.1</t>
  </si>
  <si>
    <t>OG0000628.1/OG0000628.2/OG0001027.2/OG0001027.1/OG0001562.1/OG0001562.2/OG0001673.1/OG0002000.1/OG0002030.1/OG0002030.2</t>
  </si>
  <si>
    <t>OG0002126.2/OG0002126.1</t>
  </si>
  <si>
    <t>OG0004114.1</t>
  </si>
  <si>
    <t>OG0003547.1</t>
  </si>
  <si>
    <t>OG0001024.1/OG0008563.1</t>
  </si>
  <si>
    <t>OG0006669.1</t>
  </si>
  <si>
    <t>OG0000014.7/OG0000014.8/OG0000014.13/OG0000014.14/OG0000014.9/OG0000014.5/OG0000014.4/OG0000014.6/OG0000014.1/OG0000014.11/OG0000014.2/OG0000014.10/OG0000014.12/OG0000014.3/OG0000111.6/OG0000111.2/OG0000111.5/OG0000111.1/OG0000111.3/OG0000111.4/OG0000143.2/OG0000143.3/OG0000143.1/OG0000143.4/OG0000200.4/OG0000200.5/OG0000200.2/OG0000200.6/OG0000200.3/OG0000200.1/OG0000299.2/OG0000299.4/OG0000299.3/OG0000299.1/OG0000398.2/OG0000398.1/OG0000398.3/OG0000436.3/OG0000436.1/OG0000436.2/OG0000923.1/OG0000923.2/OG0001167.1/OG0001167.2/OG0001191.1/OG0001191.2/OG0002774.2/OG0002774.1/OG0003053.1/OG0004699.2/OG0004699.1</t>
  </si>
  <si>
    <t>OG0000111.6/OG0000111.2/OG0000111.5/OG0000111.1/OG0000111.3/OG0000111.4/OG0000143.2/OG0000143.3/OG0000143.1/OG0000143.4/OG0000200.4/OG0000200.5/OG0000200.2/OG0000200.6/OG0000200.3/OG0000200.1/OG0000398.2/OG0000398.1/OG0000398.3/OG0000436.3/OG0000436.1/OG0000436.2/OG0000923.1/OG0000923.2/OG0001167.1/OG0001167.2/OG0001191.1/OG0001191.2/OG0002774.2/OG0002774.1/OG0003053.1/OG0004699.2/OG0004699.1</t>
  </si>
  <si>
    <t>OG0001562.1/OG0001562.2/OG0001673.1/OG0002000.1/OG0002030.1/OG0002030.2</t>
  </si>
  <si>
    <t>OG0000618.2/OG0000618.1/OG0000618.3</t>
  </si>
  <si>
    <t>OG0001600.1/OG0004296.1/OG0005450.1</t>
  </si>
  <si>
    <t>OG0000015.9/OG0000015.11/OG0000015.13/OG0000015.6/OG0000015.3/OG0000015.7/OG0000015.4/OG0000015.5/OG0000015.8/OG0000015.14/OG0000015.1/OG0000015.2/OG0000015.12/OG0000015.10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0000054.3/OG0000054.7/OG0000054.6/OG0000054.4/OG0000054.2/OG0000054.1/OG0000054.5/OG0000085.2/OG0000085.1/OG0000085.5/OG0000085.7/OG0000085.6/OG0000085.4/OG0000085.3/OG0000107.5/OG0000107.3/OG0000107.7/OG0000107.4/OG0000107.1/OG0000107.2/OG0000107.8/OG0000107.6/OG0000126.3/OG0000126.2/OG0000126.8/OG0000126.6/OG0000126.5/OG0000126.1/OG0000126.4/OG0000126.7/OG0000137.1/OG0000137.6/OG0000137.3/OG0000137.5/OG0000137.2/OG0000137.4/OG0000172.3/OG0000172.4/OG0000172.2/OG0000172.1/OG0000181.3/OG0000181.5/OG0000181.1/OG0000181.2/OG0000181.4/OG0000267.4/OG0000267.1/OG0000267.2/OG0000267.5/OG0000267.3/OG0000273.1/OG0000273.5/OG0000273.4/OG0000273.2/OG0000273.3/OG0000312.1/OG0000331.1/OG0000331.3/OG0000331.2/OG0000331.4/OG0000356.4/OG0000356.1/OG0000356.2/OG0000356.3/OG0000383.2/OG0000383.3/OG0000383.1/OG0000386.3/OG0000386.1/OG0000386.4/OG0000386.2/OG0000395.1/OG0000395.2/OG0000395.3/OG0000500.3/OG0000500.2/OG0000500.1/OG0000557.3/OG0000557.2/OG0000557.1/OG0000567.1/OG0000567.3/OG0000567.2/OG0000623.1/OG0000623.2/OG0000633.2/OG0000633.3/OG0000633.1/OG0000635.1/OG0000635.2/OG0000703.2/OG0000703.1/OG0000741.2/OG0000741.1/OG0000741.3/OG0000789.1/OG0000789.2/OG0000811.2/OG0000811.3/OG0000811.1/OG0000812.1/OG0000812.2/OG0000812.3/OG0000897.2/OG0000897.1/OG0000917.2/OG0000917.1/OG0000918.2/OG0000918.3/OG0000918.1/OG0000921.3/OG0000921.1/OG0000921.2/OG0000936.2/OG0000936.1/OG0001004.2/OG0001004.1/OG0001050.2/OG0001050.1/OG0001052.2/OG0001052.1/OG0001157.2/OG0001157.1/OG0001172.2/OG0001172.1/OG0001248.1/OG0001248.2/OG0001262.2/OG0001262.1/OG0001271.2/OG0001271.1/OG0001342.2/OG0001342.1/OG0001365.2/OG0001365.1/OG0001420.1/OG0001440.1/OG0001440.2/OG0001469.2/OG0001469.1/OG0001578.2/OG0001578.1/OG0001631.2/OG0001631.1/OG0001697.2/OG0001697.1/OG0001714.2/OG0001714.1/OG0001719.1/OG0001768.1/OG0001782.1/OG0001782.2/OG0001993.1/OG0002023.1/OG0002102.1/OG0002107.2/OG0002107.1/OG0002142.1/OG0002142.2/OG0002348.1/OG0002368.2/OG0002368.1/OG0002381.2/OG0002381.1/OG0002486.1/OG0002486.2/OG0002607.1/OG0002730.1/OG0002774.2/OG0002774.1/OG0002790.1/OG0002804.1/OG0002947.2/OG0002947.1/OG0003107.1/OG0003152.1/OG0003243.1/OG0003252.1/OG0003296.1/OG0003529.1/OG0003567.1/OG0003726.2/OG0003726.1/OG0003822.1/OG0004028.1/OG0004125.1/OG0004146.1/OG0004618.1/OG0004622.1/OG0004632.1/OG0004992.1/OG0005080.1/OG0005170.1/OG0005277.1/OG0005483.1/OG0005491.1/OG0005580.1/OG0005879.1/OG0005985.1/OG0006033.1/OG0006307.1/OG0006309.1/OG0006413.1/OG0006480.1/OG0006626.1/OG0006751.1/OG0006780.1/OG0006791.1/OG0006912.1/OG0007143.1/OG0007214.1</t>
  </si>
  <si>
    <t>OG0000581.1/OG0000581.2/OG0002011.1/OG0002011.2/OG0002658.1/OG0002817.2/OG0002817.1/OG0002830.1/OG0002905.1/OG0003350.1/OG0003874.1/OG0004132.1/OG0007590.1/OG0008014.1/OG0008567.1/OG0009611.1</t>
  </si>
  <si>
    <t>OG0001974.1/OG0003257.1/OG0003927.1/OG0003927.2/OG0004744.1/OG0005164.1/OG0006771.1/OG0010621.1/OG0011448.1</t>
  </si>
  <si>
    <t>OG0000377.1/OG0000377.3/OG0000377.2/OG0000493.2/OG0000493.3/OG0000493.1/OG0000581.1/OG0000581.2/OG0000705.3/OG0000705.2/OG0000705.1/OG0001000.1/OG0001000.2/OG0001398.1/OG0001573.1/OG0001920.1/OG0002011.1/OG0002011.2/OG0002088.2/OG0002088.1/OG0002088.3/OG0002628.2/OG0002628.1/OG0002658.1/OG0002817.2/OG0002817.1/OG0002830.1/OG0002905.1/OG0002922.1/OG0003229.1/OG0003293.1/OG0003429.1/OG0004132.1/OG0004161.1/OG0004638.1/OG0005606.1/OG0006389.1/OG0006746.1/OG0006746.2/OG0006883.1/OG0007344.1/OG0007366.1/OG0007382.1/OG0007594.1/OG0011140.1/OG0011919.1</t>
  </si>
  <si>
    <t>OG0000198.3/OG0000198.5/OG0000198.4/OG0000198.2/OG0000198.1/OG0000692.1/OG0000692.2/OG0000692.4/OG0000692.3/OG0000939.1/OG0000939.2/OG0001104.2/OG0001104.1/OG0001662.2/OG0001662.1/OG0002073.1/OG0002073.2/OG0002145.1/OG0002257.2/OG0002257.1/OG0003294.1/OG0003294.2/OG0003300.1/OG0003335.1/OG0003339.1/OG0003578.1/OG0004214.1/OG0005113.1/OG0005143.1/OG0005242.1/OG0005745.1/OG0005895.1/OG0006036.1/OG0006064.1/OG0006270.1/OG0006396.1/OG0006482.1/OG0006639.1/OG0006654.1/OG0007357.1/OG0007639.1/OG0007689.1/OG0007852.1/OG0008221.1/OG0008491.1/OG0010621.1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</si>
  <si>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0000168.1/OG0000168.4/OG0000168.2/OG0000168.3/OG0000168.5/OG0000171.3/OG0000171.1/OG0000171.2/OG0000171.5/OG0000171.4/OG0000172.3/OG0000172.4/OG0000172.2/OG0000172.1/OG0000181.3/OG0000181.5/OG0000181.1/OG0000181.2/OG0000181.4/OG0000200.4/OG0000200.5/OG0000200.2/OG0000200.6/OG0000200.3/OG0000200.1/OG0000202.5/OG0000202.4/OG0000202.1/OG0000202.6/OG0000202.2/OG0000202.3/OG0000247.4/OG0000247.5/OG0000247.1/OG0000247.3/OG0000247.2/OG0000256.4/OG0000256.5/OG0000256.3/OG0000256.1/OG0000256.2/OG0000265.3/OG0000265.1/OG0000265.2/OG0000265.4/OG0000265.5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0000316.4/OG0000316.2/OG0000316.5/OG0000316.1/OG0000316.3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0000386.3/OG0000386.1/OG0000386.4/OG0000386.2/OG0000391.4/OG0000391.3/OG0000391.1/OG0000391.2/OG0000395.1/OG0000395.2/OG0000395.3/OG0000403.2/OG0000403.1/OG0000404.1/OG0000404.2/OG0000404.3/OG0000404.4/OG0000412.2/OG0000412.1/OG0000412.3/OG0000420.3/OG0000420.2/OG0000420.1/OG0000429.3/OG0000429.2/OG0000429.1/OG0000447.3/OG0000447.2/OG0000447.1/OG0000449.3/OG0000449.1/OG0000449.2/OG0000485.1/OG0000485.3/OG0000485.2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0000608.1/OG0000608.2/OG0000633.2/OG0000633.3/OG0000633.1/OG0000635.1/OG0000635.2/OG0000636.3/OG0000636.1/OG0000636.2/OG0000704.2/OG0000704.1/OG0000704.3/OG0000707.1/OG0000707.3/OG0000707.2/OG0000709.3/OG0000709.1/OG0000709.2/OG0000711.3/OG0000711.1/OG0000711.2/OG0000739.1/OG0000739.2/OG0000741.2/OG0000741.1/OG0000741.3/OG0000756.1/OG0000764.1/OG0000764.2/OG0000764.3/OG0000772.1/OG0000772.2/OG0000815.1/OG0000815.2/OG0000840.1/OG0000840.2/OG0000886.1/OG0000886.3/OG0000886.2/OG0000893.1/OG0000893.2/OG0000897.2/OG0000897.1/OG0000911.2/OG0000911.1/OG0000916.2/OG0000916.1/OG0000916.3/OG0000917.2/OG0000917.1/OG0000918.2/OG0000918.3/OG0000918.1/OG0000921.3/OG0000921.1/OG0000921.2/OG0000935.2/OG0000935.1/OG0000936.2/OG0000936.1/OG0000945.1/OG0000945.2/OG0000950.2/OG0000950.1/OG0000966.2/OG0000966.1/OG0000976.1/OG0000976.2/OG0001003.1/OG0001003.2/OG0001004.2/OG0001004.1/OG0001021.1/OG0001026.1/OG0001026.2/OG0001052.2/OG0001052.1/OG0001057.1/OG0001057.2/OG0001083.1/OG0001083.2/OG0001084.2/OG0001084.1/OG0001089.2/OG0001089.1/OG0001120.2/OG0001120.1/OG0001128.1/OG0001128.2/OG0001157.2/OG0001157.1/OG0001167.1/OG0001167.2/OG0001170.2/OG0001170.1/OG0001172.2/OG0001172.1/OG0001176.1/OG0001176.2/OG0001200.2/OG0001200.1/OG0001241.1/OG0001241.2/OG0001248.1/OG0001248.2/OG0001259.2/OG0001259.1/OG0001262.2/OG0001262.1/OG0001271.2/OG0001271.1/OG0001275.2/OG0001275.1/OG0001278.2/OG0001278.1/OG0001342.2/OG0001342.1/OG0001348.2/OG0001348.1/OG0001349.1/OG0001365.2/OG0001365.1/OG0001368.2/OG0001368.1/OG0001393.1/OG0001393.2/OG0001395.2/OG0001395.1/OG0001420.1/OG0001438.2/OG0001438.1/OG0001440.1/OG0001440.2/OG0001450.1/OG0001450.2/OG0001466.2/OG0001466.1/OG0001512.1/OG0001512.2/OG0001523.1/OG0001523.2/OG0001552.2/OG0001552.1/OG0001559.2/OG0001559.1/OG0001620.1/OG0001630.1/OG0001630.2/OG0001631.2/OG0001631.1/OG0001639.1/OG0001639.2/OG0001661.1/OG0001661.2/OG0001697.2/OG0001697.1/OG0001709.1/OG0001709.2/OG0001714.2/OG0001714.1/OG0001765.1/OG0001768.1/OG0001769.2/OG0001769.1/OG0001772.2/OG0001772.1/OG0001774.1/OG0001774.2/OG0001780.1/OG0001780.2/OG0001782.1/OG0001782.2/OG0001783.1/OG0001794.1/OG0001794.2/OG0001900.1/OG0001932.1/OG0001932.2/OG0001938.2/OG0001938.1/OG0001970.1/OG0001970.2/OG0001972.1/OG0001972.2/OG0001981.2/OG0001981.1/OG0002003.2/OG0002003.1/OG0002009.1/OG0002009.2/OG0002014.1/OG0002023.1/OG0002027.1/OG0002027.2/OG0002056.1/OG0002067.1/OG0002107.2/OG0002107.1/OG0002134.1/OG0002142.1/OG0002142.2/OG0002149.2/OG0002149.1/OG0002174.1/OG0002178.1/OG0002178.2/OG0002179.1/OG0002237.1/OG0002258.1/OG0002276.1/OG0002277.2/OG0002277.1/OG0002332.1/OG0002343.1/OG0002343.2/OG0002360.1/OG0002360.2/OG0002361.2/OG0002361.1/OG0002368.2/OG0002368.1/OG0002381.2/OG0002381.1/OG0002384.1/OG0002403.2/OG0002403.1/OG0002409.1/OG0002443.2/OG0002443.1/OG0002463.1/OG0002464.1/OG0002464.2/OG0002466.1/OG0002475.1/OG0002477.1/OG0002487.1/OG0002492.1/OG0002514.1/OG0002514.2/OG0002515.1/OG0002553.1/OG0002572.1/OG0002586.1/OG0002586.2/OG0002601.1/OG0002607.1/OG0002614.1/OG0002636.1/OG0002670.1/OG0002723.2/OG0002723.1/OG0002728.1/OG0002730.1/OG0002746.1/OG0002754.1/OG0002774.2/OG0002774.1/OG0002778.2/OG0002778.1/OG0002801.1/OG0002807.1/OG0002885.1/OG0002917.1/OG0002947.2/OG0002947.1/OG0003026.1/OG0003066.1/OG0003072.1/OG0003084.1/OG0003090.1/OG0003107.1/OG0003132.1/OG0003145.1/OG0003152.1/OG0003212.1/OG0003243.1/OG0003252.1/OG0003262.1/OG0003264.1/OG0003276.1/OG0003280.1/OG0003292.1/OG0003296.1/OG0003343.1/OG0003448.1/OG0003452.1/OG0003461.1/OG0003469.1/OG0003473.1/OG0003484.1/OG0003492.1/OG0003510.1/OG0003522.1/OG0003523.1/OG0003529.1/OG0003539.1/OG0003547.1/OG0003566.1/OG0003567.1/OG0003569.1/OG0003647.1/OG0003659.1/OG0003679.1/OG0003726.2/OG0003726.1/OG0003738.1/OG0003750.1/OG0003793.1/OG0003804.1/OG0003822.1/OG0003826.1/OG0003849.1/OG0003973.1/OG0004024.1/OG0004028.1/OG0004029.1/OG0004038.1/OG0004057.1/OG0004066.1/OG0004087.1/OG0004125.1/OG0004129.1/OG0004146.1/OG0004147.1/OG0004240.1/OG0004281.1/OG0004283.1/OG0004301.1/OG0004309.1/OG0004315.1/OG0004332.1/OG0004345.1/OG0004361.1/OG0004389.1/OG0004391.1/OG0004423.1/OG0004425.1/OG0004439.1/OG0004455.1/OG0004622.1/OG0004630.1/OG0004632.1/OG0004720.1/OG0004726.1/OG0004768.1/OG0004785.1/OG0004943.1/OG0004948.1/OG0004952.1/OG0004992.1/OG0005007.1/OG0005065.1/OG0005154.1/OG0005322.1/OG0005359.1/OG0005379.1/OG0005413.1/OG0005432.1/OG0005446.1/OG0005483.1/OG0005491.1/OG0005507.1/OG0005542.1/OG0005648.1/OG0005709.1/OG0005713.1/OG0005811.1/OG0005819.1/OG0005838.1/OG0005867.1/OG0005879.1/OG0005966.1/OG0005985.1/OG0005999.1/OG0006248.1/OG0006256.1/OG0006307.1/OG0006309.1/OG0006320.1/OG0006329.1/OG0006394.1/OG0006413.1/OG0006480.1/OG0006626.1/OG0006751.1/OG0006819.1/OG0006828.1/OG0006889.1/OG0006915.1/OG0006924.1/OG0007085.1/OG0007097.1/OG0007130.1/OG0007214.1/OG0007748.1/OG0007787.1/OG0008398.1/OG0008508.1/OG0009051.1</t>
  </si>
  <si>
    <t>OG0010621.1/OG0011448.1</t>
  </si>
  <si>
    <t>OG0000031.13/OG0000031.5/OG0000031.16/OG0000031.1/OG0000031.4/OG0000031.14/OG0000031.8/OG0000031.9/OG0000031.10/OG0000031.2/OG0000031.6/OG0000031.7/OG0000031.12/OG0000031.15/OG0000031.3/OG0000031.11/OG0000031.17/OG0000050.7/OG0000050.8/OG0000050.1/OG0000050.6/OG0000050.10/OG0000050.5/OG0000050.11/OG0000050.9/OG0000050.3/OG0000050.2/OG0000050.4/OG0000137.1/OG0000137.6/OG0000137.3/OG0000137.5/OG0000137.2/OG0000137.4/OG0000172.3/OG0000172.4/OG0000172.2/OG0000172.1/OG0000181.3/OG0000181.5/OG0000181.1/OG0000181.2/OG0000181.4/OG0000331.1/OG0000331.3/OG0000331.2/OG0000331.4/OG0000386.3/OG0000386.1/OG0000386.4/OG0000386.2/OG0000395.1/OG0000395.2/OG0000395.3/OG0000567.1/OG0000567.3/OG0000567.2/OG0000633.2/OG0000633.3/OG0000633.1/OG0000635.1/OG0000635.2/OG0000741.2/OG0000741.1/OG0000741.3/OG0000917.2/OG0000917.1/OG0000918.2/OG0000918.3/OG0000918.1/OG0000936.2/OG0000936.1/OG0001004.2/OG0001004.1/OG0001052.2/OG0001052.1/OG0001157.2/OG0001157.1/OG0001172.2/OG0001172.1/OG0001248.1/OG0001248.2/OG0001262.2/OG0001262.1/OG0001271.2/OG0001271.1/OG0001420.1/OG0001440.1/OG0001440.2/OG0001697.2/OG0001697.1/OG0001782.1/OG0001782.2/OG0002142.1/OG0002142.2/OG0002368.2/OG0002368.1/OG0002381.2/OG0002381.1/OG0002607.1/OG0002730.1/OG0002947.2/OG0002947.1/OG0003107.1/OG0003152.1/OG0003243.1/OG0003296.1/OG0003529.1/OG0003567.1/OG0003726.2/OG0003726.1/OG0003822.1/OG0004028.1/OG0004125.1/OG0004622.1/OG0004632.1/OG0004992.1/OG0005483.1/OG0005491.1/OG0005879.1/OG0005985.1/OG0006307.1/OG0006309.1/OG0006413.1/OG0006480.1/OG0006626.1/OG0006751.1/OG0007214.1</t>
  </si>
  <si>
    <t>OG0000581.1/OG0000581.2/OG0002011.1/OG0002011.2/OG0002658.1/OG0002817.2/OG0002817.1/OG0002830.1/OG0002905.1</t>
  </si>
  <si>
    <t>OG0008049.1</t>
  </si>
  <si>
    <t>OG0007000.1</t>
  </si>
  <si>
    <t>OG0003927.1/OG0003927.2/OG0004734.1/OG0004808.1/OG0004989.1/OG0005285.1/OG0005557.1/OG0005725.1/OG0005745.1/OG0005866.1/OG0006285.1/OG0006738.1/OG0006830.1/OG0006882.1/OG0006884.1/OG0006974.1/OG0007598.1/OG0007709.1/OG0008227.1/OG0008721.1/OG0010344.1</t>
  </si>
  <si>
    <t>OG0000377.1/OG0000377.3/OG0000377.2/OG0002895.1/OG0004907.1/OG0005241.1/OG0006018.1/OG0006078.1/OG0006233.1/OG0006642.1/OG0007674.1/OG0007679.1/OG0008050.1/OG0008520.1</t>
  </si>
  <si>
    <t>OG0000433.3/OG0000433.2/OG0000433.1/OG0000580.2/OG0000580.1/OG0000580.3/OG0001464.1/OG0001464.2/OG0001602.1/OG0002785.2/OG0002785.1/OG0003095.1/OG0003147.1/OG0003396.1/OG0003466.1/OG0003725.1/OG0003931.1/OG0004137.1/OG0004621.1/OG0004920.1/OG0004954.1/OG0004993.1/OG0004994.1/OG0005025.1/OG0005152.1/OG0005303.1/OG0005319.1/OG0005324.1/OG0005423.1/OG0005448.1/OG0005585.1/OG0005651.1/OG0005719.1/OG0005744.1/OG0005804.1/OG0005824.1/OG0005827.1/OG0005885.1/OG0005944.1/OG0005967.1/OG0006142.1/OG0006218.1/OG0006349.1/OG0006361.1/OG0006369.1/OG0006403.1/OG0006437.1/OG0006623.1/OG0006657.1/OG0006664.1/OG0006701.1/OG0006724.1/OG0006941.1/OG0007218.1/OG0007337.1/OG0007650.1</t>
  </si>
  <si>
    <t>OG0005241.1/OG0006078.1</t>
  </si>
  <si>
    <t>OG0001464.1/OG0001464.2/OG0003095.1/OG0004137.1/OG0005585.1/OG0006437.1/OG0007650.1</t>
  </si>
  <si>
    <t>OG0005319.1</t>
  </si>
  <si>
    <t>OG0007650.1</t>
  </si>
  <si>
    <t>OG0003095.1</t>
  </si>
  <si>
    <t>OG0000252.1/OG0000252.2/OG0000252.3</t>
  </si>
  <si>
    <t>OG0001768.1</t>
  </si>
  <si>
    <t>OG0000181.3/OG0000181.5/OG0000181.1/OG0000181.2/OG0000181.4/OG0001721.2/OG0001721.1/OG0002488.2/OG0002488.1</t>
  </si>
  <si>
    <t>OG0002488.2/OG0002488.1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</si>
  <si>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0000540.3/OG0000540.4/OG0000540.2/OG0000540.1/OG0000549.2/OG0000549.1/OG0000897.2/OG0000897.1/OG0002643.1/OG0003270.1/OG0003826.1/OG0004138.1/OG0004333.1/OG0004971.1/OG0005035.1/OG0005238.1/OG0006765.1/OG0008553.1</t>
  </si>
  <si>
    <t>OG0002633.1</t>
  </si>
  <si>
    <t>OG0000266.6/OG0000266.3/OG0000266.5/OG0000266.1/OG0000266.2/OG0000266.4/OG0004966.1</t>
  </si>
  <si>
    <t>OG0000034.10/OG0000034.14/OG0000034.3/OG0000034.12/OG0000034.2/OG0000034.6/OG0000034.8/OG0000034.15/OG0000034.7/OG0000034.1/OG0000034.4/OG0000034.13/OG0000034.5/OG0000034.9/OG0000034.11</t>
  </si>
  <si>
    <t>OG0000054.3/OG0000054.7/OG0000054.6/OG0000054.4/OG0000054.2/OG0000054.1/OG0000054.5/OG0000089.4/OG0000089.8/OG0000089.5/OG0000089.2/OG0000089.6/OG0000089.3/OG0000089.7/OG0000089.1/OG0000540.3/OG0000540.4/OG0000540.2/OG0000540.1/OG0000737.1/OG0000737.3/OG0000737.2/OG0000897.2/OG0000897.1/OG0001033.2/OG0001033.1/OG0001631.2/OG0001631.1/OG0002790.1/OG0004138.1/OG0004742.1/OG0006765.1/OG0007432.1</t>
  </si>
  <si>
    <t>OG0004966.1</t>
  </si>
  <si>
    <t>OG0000617.1/OG0000617.2/OG0000617.3/OG0001631.2/OG0001631.1/OG0001972.1/OG0001972.2/OG0003826.1/OG0007195.1</t>
  </si>
  <si>
    <t>OG0000266.6/OG0000266.3/OG0000266.5/OG0000266.1/OG0000266.2/OG0000266.4/OG0002581.1</t>
  </si>
  <si>
    <t>OG0009379.1</t>
  </si>
  <si>
    <t>OG0001262.2/OG0001262.1</t>
  </si>
  <si>
    <t>OG0000034.10/OG0000034.14/OG0000034.3/OG0000034.12/OG0000034.2/OG0000034.6/OG0000034.8/OG0000034.15/OG0000034.7/OG0000034.1/OG0000034.4/OG0000034.13/OG0000034.5/OG0000034.9/OG0000034.11/OG0000322.1/OG0000322.2/OG0000322.4/OG0000322.3/OG0000563.2/OG0000563.3/OG0000563.1/OG0000919.2/OG0000919.1/OG0000966.2/OG0000966.1/OG0001090.1/OG0001090.2/OG0001271.2/OG0001271.1/OG0001505.2/OG0001505.1/OG0003262.1/OG0003558.1</t>
  </si>
  <si>
    <t>OG0001966.2/OG0001966.1/OG0002132.2/OG0002132.1</t>
  </si>
  <si>
    <t>OG0000977.1/OG0001851.1/OG0004779.1</t>
  </si>
  <si>
    <t>OG0000266.6/OG0000266.3/OG0000266.5/OG0000266.1/OG0000266.2/OG0000266.4/OG0004966.1/OG0006260.1/OG0006807.1</t>
  </si>
  <si>
    <t>OG0000180.6/OG0000180.4/OG0000180.3/OG0000180.2/OG0000180.5/OG0000180.1/OG0000299.2/OG0000299.4/OG0000299.3/OG0000299.1/OG0000322.1/OG0000322.2/OG0000322.4/OG0000322.3/OG0000386.3/OG0000386.1/OG0000386.4/OG0000386.2/OG0000419.4/OG0000419.3/OG0000419.2/OG0000419.1/OG0000437.2/OG0000437.4/OG0000437.1/OG0000437.3/OG0000540.3/OG0000540.4/OG0000540.2/OG0000540.1/OG0000559.3/OG0000559.2/OG0000559.1/OG0000854.1/OG0000854.2/OG0000897.2/OG0000897.1/OG0000932.3/OG0000932.1/OG0000932.2/OG0001033.2/OG0001033.1/OG0001222.1/OG0001222.2/OG0001248.1/OG0001248.2/OG0001259.2/OG0001259.1/OG0001510.2/OG0001510.1/OG0001870.2/OG0001870.1/OG0002149.2/OG0002149.1/OG0002178.1/OG0002178.2/OG0002281.1/OG0002281.2/OG0002340.1/OG0002340.2/OG0002408.2/OG0002408.1/OG0002509.2/OG0002509.1/OG0002585.1/OG0002621.1/OG0003046.1/OG0003243.1/OG0003274.1/OG0003345.1/OG0003484.1/OG0003540.1/OG0003580.1/OG0003730.1/OG0003826.1/OG0004138.1/OG0004139.1/OG0004146.1/OG0004257.1/OG0004309.1/OG0004402.1/OG0005078.1/OG0005431.1/OG0005649.1/OG0006261.1/OG0006922.1/OG0006954.1</t>
  </si>
  <si>
    <t>OG0004401.1</t>
  </si>
  <si>
    <t>OG0000180.6/OG0000180.4/OG0000180.3/OG0000180.2/OG0000180.5/OG0000180.1</t>
  </si>
  <si>
    <t>OG0000977.1/OG0001851.1/OG0001966.2/OG0001966.1/OG0002132.2/OG0002132.1/OG0002145.1/OG0002353.1/OG0003542.1/OG0003765.1/OG0003927.1/OG0003927.2/OG0004401.1/OG0004779.1/OG0005557.1/OG0006040.1/OG0006406.1/OG0006627.1/OG0006771.1/OG0006857.1/OG0007771.1/OG0009379.1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</si>
  <si>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0000089.4/OG0000089.8/OG0000089.5/OG0000089.2/OG0000089.6/OG0000089.3/OG0000089.7/OG0000089.1/OG0000119.6/OG0000119.1/OG0000119.5/OG0000119.4/OG0000119.7/OG0000119.3/OG0000119.2/OG0000126.3/OG0000126.2/OG0000126.8/OG0000126.6/OG0000126.5/OG0000126.1/OG0000126.4/OG0000126.7/OG0000180.6/OG0000180.4/OG0000180.3/OG0000180.2/OG0000180.5/OG0000180.1/OG0000181.3/OG0000181.5/OG0000181.1/OG0000181.2/OG0000181.4/OG0000186.3/OG0000186.6/OG0000186.1/OG0000186.4/OG0000186.2/OG0000186.5/OG0000267.4/OG0000267.1/OG0000267.2/OG0000267.5/OG0000267.3/OG0000269.4/OG0000269.2/OG0000269.3/OG0000269.1/OG0000273.1/OG0000273.5/OG0000273.4/OG0000273.2/OG0000273.3/OG0000293.1/OG0000293.3/OG0000293.4/OG0000293.5/OG0000293.2/OG0000299.2/OG0000299.4/OG0000299.3/OG0000299.1/OG0000322.1/OG0000322.2/OG0000322.4/OG0000322.3/OG0000331.1/OG0000331.3/OG0000331.2/OG0000331.4/OG0000334.3/OG0000334.1/OG0000334.4/OG0000334.2/OG0000356.4/OG0000356.1/OG0000356.2/OG0000356.3/OG0000386.3/OG0000386.1/OG0000386.4/OG0000386.2/OG0000393.2/OG0000393.3/OG0000393.1/OG0000410.3/OG0000410.2/OG0000410.1/OG0000419.4/OG0000419.3/OG0000419.2/OG0000419.1/OG0000437.2/OG0000437.4/OG0000437.1/OG0000437.3/OG0000449.3/OG0000449.1/OG0000449.2/OG0000474.3/OG0000474.4/OG0000474.2/OG0000474.5/OG0000474.1/OG0000478.2/OG0000478.1/OG0000478.3/OG0000492.1/OG0000492.3/OG0000492.2/OG0000540.3/OG0000540.4/OG0000540.2/OG0000540.1/OG0000551.3/OG0000551.2/OG0000551.1/OG0000557.3/OG0000557.2/OG0000557.1/OG0000559.3/OG0000559.2/OG0000559.1/OG0000563.2/OG0000563.3/OG0000563.1/OG0000670.2/OG0000670.1/OG0000703.2/OG0000703.1/OG0000745.2/OG0000745.1/OG0000745.3/OG0000812.1/OG0000812.2/OG0000812.3/OG0000827.1/OG0000827.2/OG0000828.1/OG0000828.2/OG0000854.1/OG0000854.2/OG0000897.2/OG0000897.1/OG0000919.2/OG0000919.1/OG0000921.3/OG0000921.1/OG0000921.2/OG0000932.3/OG0000932.1/OG0000932.2/OG0000966.2/OG0000966.1/OG0000994.2/OG0000994.1/OG0001001.1/OG0001001.2/OG0001033.2/OG0001033.1/OG0001050.2/OG0001050.1/OG0001090.1/OG0001090.2/OG0001149.1/OG0001149.2/OG0001222.1/OG0001222.2/OG0001248.1/OG0001248.2/OG0001259.2/OG0001259.1/OG0001262.2/OG0001262.1/OG0001271.2/OG0001271.1/OG0001342.2/OG0001342.1/OG0001469.2/OG0001469.1/OG0001505.2/OG0001505.1/OG0001510.2/OG0001510.1/OG0001559.2/OG0001559.1/OG0001578.2/OG0001578.1/OG0001631.2/OG0001631.1/OG0001648.2/OG0001648.1/OG0001721.2/OG0001721.1/OG0001757.2/OG0001757.1/OG0001768.1/OG0001814.1/OG0001814.2/OG0001870.2/OG0001870.1/OG0001964.1/OG0001970.1/OG0001970.2/OG0001976.2/OG0001976.1/OG0001993.1/OG0002031.2/OG0002031.1/OG0002079.1/OG0002107.2/OG0002107.1/OG0002142.1/OG0002142.2/OG0002149.2/OG0002149.1/OG0002178.1/OG0002178.2/OG0002221.1/OG0002281.1/OG0002281.2/OG0002291.1/OG0002340.1/OG0002340.2/OG0002384.1/OG0002408.2/OG0002408.1/OG0002443.2/OG0002443.1/OG0002486.1/OG0002486.2/OG0002488.2/OG0002488.1/OG0002509.2/OG0002509.1/OG0002515.1/OG0002585.1/OG0002601.1/OG0002621.1/OG0002625.1/OG0002643.1/OG0002649.1/OG0002730.1/OG0002790.1/OG0002812.1/OG0002917.1/OG0003028.1/OG0003028.2/OG0003046.1/OG0003090.1/OG0003210.1/OG0003243.1/OG0003262.1/OG0003270.1/OG0003273.1/OG0003274.1/OG0003276.1/OG0003345.1/OG0003484.1/OG0003522.1/OG0003523.1/OG0003540.1/OG0003558.1/OG0003580.1/OG0003730.1/OG0003775.1/OG0003826.1/OG0004038.1/OG0004059.1/OG0004138.1/OG0004139.1/OG0004146.1/OG0004149.1/OG0004210.1/OG0004257.1/OG0004292.1/OG0004309.1/OG0004333.1/OG0004402.1/OG0004440.1/OG0004471.1/OG0004618.1/OG0005027.1/OG0005035.1/OG0005078.1/OG0005080.1/OG0005170.1/OG0005277.1/OG0005359.1/OG0005431.1/OG0005580.1/OG0005649.1/OG0005871.1/OG0006041.1/OG0006248.1/OG0006261.1/OG0006320.1/OG0006626.1/OG0006710.1/OG0006791.1/OG0006922.1/OG0006954.1/OG0007143.1/OG0007606.1</t>
  </si>
  <si>
    <t>OG0000266.6/OG0000266.3/OG0000266.5/OG0000266.1/OG0000266.2/OG0000266.4/OG0000286.3/OG0000286.6/OG0000286.7/OG0000286.1/OG0000286.4/OG0000286.2/OG0000286.5/OG0002011.1/OG0002011.2/OG0002581.1/OG0004966.1/OG0005439.1/OG0005518.1/OG0005934.1/OG0006260.1/OG0006807.1/OG0007590.1/OG0007674.1/OG0007742.1/OG0008014.1/OG0008567.1/OG0009611.1</t>
  </si>
  <si>
    <t>OG0000180.6/OG0000180.4/OG0000180.3/OG0000180.2/OG0000180.5/OG0000180.1/OG0000299.2/OG0000299.4/OG0000299.3/OG0000299.1</t>
  </si>
  <si>
    <t>OG0000897.2/OG0000897.1/OG0002643.1/OG0003273.1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</si>
  <si>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0000126.3/OG0000126.2/OG0000126.8/OG0000126.6/OG0000126.5/OG0000126.1/OG0000126.4/OG0000126.7/OG0000267.4/OG0000267.1/OG0000267.2/OG0000267.5/OG0000267.3/OG0000273.1/OG0000273.5/OG0000273.4/OG0000273.2/OG0000273.3/OG0000293.1/OG0000293.3/OG0000293.4/OG0000293.5/OG0000293.2/OG0000299.2/OG0000299.4/OG0000299.3/OG0000299.1/OG0000331.1/OG0000331.3/OG0000331.2/OG0000331.4/OG0000356.4/OG0000356.1/OG0000356.2/OG0000356.3/OG0000478.2/OG0000478.1/OG0000478.3/OG0000492.1/OG0000492.3/OG0000492.2/OG0000540.3/OG0000540.4/OG0000540.2/OG0000540.1/OG0000557.3/OG0000557.2/OG0000557.1/OG0000670.2/OG0000670.1/OG0000703.2/OG0000703.1/OG0000745.2/OG0000745.1/OG0000745.3/OG0000812.1/OG0000812.2/OG0000812.3/OG0000828.1/OG0000828.2/OG0000897.2/OG0000897.1/OG0000921.3/OG0000921.1/OG0000921.2/OG0000994.2/OG0000994.1/OG0001001.1/OG0001001.2/OG0001050.2/OG0001050.1/OG0001469.2/OG0001469.1/OG0001559.2/OG0001559.1/OG0001578.2/OG0001578.1/OG0001631.2/OG0001631.1/OG0001648.2/OG0001648.1/OG0001768.1/OG0001970.1/OG0001970.2/OG0001993.1/OG0002142.1/OG0002142.2/OG0002384.1/OG0002443.2/OG0002443.1/OG0002486.1/OG0002486.2/OG0002601.1/OG0002730.1/OG0002790.1/OG0002812.1/OG0002917.1/OG0003243.1/OG0003775.1/OG0004146.1/OG0004210.1/OG0004618.1/OG0005027.1/OG0005080.1/OG0005170.1/OG0005277.1/OG0005359.1/OG0005580.1/OG0005871.1/OG0006626.1/OG0006791.1/OG0007143.1/OG0007606.1</t>
  </si>
  <si>
    <t>OG0003927.1/OG0003927.2/OG0005557.1/OG0006771.1/OG0009379.1</t>
  </si>
  <si>
    <t>OG0002011.1/OG0002011.2/OG0005934.1/OG0007590.1/OG0007742.1/OG0008014.1/OG0008567.1/OG0009611.1</t>
  </si>
  <si>
    <t>OG0002145.1/OG0002633.1/OG0003578.1/OG0003765.1/OG0004052.1/OG0004401.1/OG0004456.1/OG0004486.1/OG0004744.1/OG0005481.1/OG0006716.1/OG0006771.1/OG0006857.1/OG0007782.1</t>
  </si>
  <si>
    <t>OG0000266.6/OG0000266.3/OG0000266.5/OG0000266.1/OG0000266.2/OG0000266.4/OG0002011.1/OG0002011.2/OG0002306.2/OG0002306.1/OG0002658.1/OG0002830.1/OG0003315.1/OG0003315.2/OG0004966.1/OG0007144.1/OG0007153.1/OG0008269.1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</si>
  <si>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0000054.3/OG0000054.7/OG0000054.6/OG0000054.4/OG0000054.2/OG0000054.1/OG0000054.5/OG0000089.4/OG0000089.8/OG0000089.5/OG0000089.2/OG0000089.6/OG0000089.3/OG0000089.7/OG0000089.1/OG0000101.5/OG0000101.1/OG0000101.4/OG0000101.2/OG0000101.7/OG0000101.3/OG0000101.6/OG0000133.3/OG0000133.1/OG0000133.4/OG0000133.2/OG0000180.6/OG0000180.4/OG0000180.3/OG0000180.2/OG0000180.5/OG0000180.1/OG0000181.3/OG0000181.5/OG0000181.1/OG0000181.2/OG0000181.4/OG0000200.4/OG0000200.5/OG0000200.2/OG0000200.6/OG0000200.3/OG0000200.1/OG0000267.4/OG0000267.1/OG0000267.2/OG0000267.5/OG0000267.3/OG0000269.4/OG0000269.2/OG0000269.3/OG0000269.1/OG0000283.4/OG0000283.3/OG0000283.1/OG0000283.2/OG0000299.2/OG0000299.4/OG0000299.3/OG0000299.1/OG0000300.2/OG0000300.3/OG0000300.1/OG0000322.1/OG0000322.2/OG0000322.4/OG0000322.3/OG0000331.1/OG0000331.3/OG0000331.2/OG0000331.4/OG0000333.4/OG0000333.2/OG0000333.1/OG0000333.3/OG0000373.2/OG0000373.1/OG0000373.3/OG0000373.4/OG0000386.3/OG0000386.1/OG0000386.4/OG0000386.2/OG0000400.4/OG0000400.1/OG0000400.3/OG0000400.2/OG0000444.4/OG0000444.3/OG0000444.1/OG0000444.2/OG0000501.1/OG0000525.3/OG0000525.1/OG0000525.2/OG0000540.3/OG0000540.4/OG0000540.2/OG0000540.1/OG0000549.2/OG0000549.1/OG0000631.2/OG0000631.1/OG0000631.3/OG0000635.1/OG0000635.2/OG0000667.1/OG0000667.3/OG0000667.2/OG0000707.1/OG0000707.3/OG0000707.2/OG0000737.1/OG0000737.3/OG0000737.2/OG0000787.2/OG0000787.1/OG0000812.1/OG0000812.2/OG0000812.3/OG0000897.2/OG0000897.1/OG0000921.3/OG0000921.1/OG0000921.2/OG0001003.1/OG0001003.2/OG0001006.1/OG0001006.2/OG0001018.2/OG0001018.3/OG0001018.1/OG0001033.2/OG0001033.1/OG0001050.2/OG0001050.1/OG0001052.2/OG0001052.1/OG0001068.2/OG0001068.1/OG0001084.2/OG0001084.1/OG0001163.2/OG0001163.1/OG0001164.2/OG0001164.1/OG0001175.2/OG0001175.1/OG0001176.1/OG0001176.2/OG0001225.2/OG0001225.1/OG0001248.1/OG0001248.2/OG0001269.2/OG0001269.1/OG0001326.1/OG0001342.2/OG0001342.1/OG0001374.2/OG0001374.1/OG0001578.2/OG0001578.1/OG0001631.2/OG0001631.1/OG0001713.1/OG0001719.1/OG0001721.2/OG0001721.1/OG0001768.1/OG0001828.1/OG0001828.3/OG0001828.2/OG0001860.2/OG0001860.1/OG0001867.1/OG0001932.1/OG0001932.2/OG0001964.1/OG0001972.1/OG0001972.2/OG0002381.2/OG0002381.1/OG0002384.1/OG0002443.2/OG0002443.1/OG0002488.2/OG0002488.1/OG0002643.1/OG0002746.1/OG0002754.1/OG0002766.2/OG0002766.1/OG0002790.1/OG0003058.1/OG0003116.1/OG0003122.1/OG0003137.1/OG0003243.1/OG0003270.1/OG0003484.1/OG0003522.1/OG0003523.1/OG0003659.1/OG0003712.1/OG0003826.1/OG0003926.1/OG0004044.1/OG0004108.1/OG0004130.1/OG0004138.1/OG0004144.1/OG0004146.1/OG0004249.1/OG0004250.1/OG0004333.1/OG0004356.1/OG0004361.1/OG0004738.1/OG0004742.1/OG0004883.1/OG0004971.1/OG0005035.1/OG0005154.1/OG0005238.1/OG0005507.1/OG0005580.1/OG0005656.1/OG0005838.1/OG0005950.1/OG0006041.1/OG0006248.1/OG0006659.1/OG0006765.1/OG0007432.1/OG0008553.1</t>
  </si>
  <si>
    <t>OG0000266.6/OG0000266.3/OG0000266.5/OG0000266.1/OG0000266.2/OG0000266.4/OG0002011.1/OG0002011.2/OG0003315.1/OG0003315.2/OG0007153.1</t>
  </si>
  <si>
    <t>OG0000050.7/OG0000050.8/OG0000050.1/OG0000050.6/OG0000050.10/OG0000050.5/OG0000050.11/OG0000050.9/OG0000050.3/OG0000050.2/OG0000050.4/OG0000101.5/OG0000101.1/OG0000101.4/OG0000101.2/OG0000101.7/OG0000101.3/OG0000101.6/OG0000267.4/OG0000267.1/OG0000267.2/OG0000267.5/OG0000267.3/OG0000322.1/OG0000322.2/OG0000322.4/OG0000322.3/OG0000331.1/OG0000331.3/OG0000331.2/OG0000331.4/OG0000501.1/OG0000549.2/OG0000549.1/OG0000631.2/OG0000631.1/OG0000631.3/OG0001003.1/OG0001003.2/OG0001052.2/OG0001052.1/OG0001175.2/OG0001175.1/OG0001326.1/OG0001374.2/OG0001374.1/OG0001578.2/OG0001578.1/OG0001631.2/OG0001631.1/OG0001768.1/OG0001828.1/OG0001828.3/OG0001828.2/OG0001972.1/OG0001972.2/OG0002384.1/OG0002443.2/OG0002443.1/OG0003058.1/OG0003116.1/OG0004144.1/OG0005154.1/OG0005580.1/OG0006041.1/OG0006659.1/OG0008553.1</t>
  </si>
  <si>
    <t>OG0003765.1/OG0004052.1/OG0004486.1/OG0005481.1/OG0006771.1</t>
  </si>
  <si>
    <t>OG0002633.1/OG0004401.1/OG0004744.1/OG0006857.1</t>
  </si>
  <si>
    <t>OG0000266.6/OG0000266.3/OG0000266.5/OG0000266.1/OG0000266.2/OG0000266.4/OG0002306.2/OG0002306.1/OG0004966.1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</si>
  <si>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0000089.4/OG0000089.8/OG0000089.5/OG0000089.2/OG0000089.6/OG0000089.3/OG0000089.7/OG0000089.1/OG0000133.3/OG0000133.1/OG0000133.4/OG0000133.2/OG0000181.3/OG0000181.5/OG0000181.1/OG0000181.2/OG0000181.4/OG0000444.4/OG0000444.3/OG0000444.1/OG0000444.2/OG0000540.3/OG0000540.4/OG0000540.2/OG0000540.1/OG0000549.2/OG0000549.1/OG0000707.1/OG0000707.3/OG0000707.2/OG0000897.2/OG0000897.1/OG0001050.2/OG0001050.1/OG0001084.2/OG0001084.1/OG0001164.2/OG0001164.1/OG0001374.2/OG0001374.1/OG0001713.1/OG0001721.2/OG0001721.1/OG0001768.1/OG0002488.2/OG0002488.1/OG0002643.1/OG0003122.1/OG0003243.1/OG0003270.1/OG0003659.1/OG0003826.1/OG0004108.1/OG0004138.1/OG0004333.1/OG0004971.1/OG0005035.1/OG0005238.1/OG0005950.1/OG0006765.1/OG0007432.1/OG0008553.1</t>
  </si>
  <si>
    <t>OG0005656.1</t>
  </si>
  <si>
    <t>OG0002633.1/OG0003578.1/OG0004456.1/OG0005481.1/OG0006716.1</t>
  </si>
  <si>
    <t>OG0000266.6/OG0000266.3/OG0000266.5/OG0000266.1/OG0000266.2/OG0000266.4/OG0002011.1/OG0002011.2/OG0004966.1/OG0007153.1</t>
  </si>
  <si>
    <t>OG0000034.10/OG0000034.14/OG0000034.3/OG0000034.12/OG0000034.2/OG0000034.6/OG0000034.8/OG0000034.15/OG0000034.7/OG0000034.1/OG0000034.4/OG0000034.13/OG0000034.5/OG0000034.9/OG0000034.11/OG0000054.3/OG0000054.7/OG0000054.6/OG0000054.4/OG0000054.2/OG0000054.1/OG0000054.5/OG0000089.4/OG0000089.8/OG0000089.5/OG0000089.2/OG0000089.6/OG0000089.3/OG0000089.7/OG0000089.1/OG0000133.3/OG0000133.1/OG0000133.4/OG0000133.2/OG0000267.4/OG0000267.1/OG0000267.2/OG0000267.5/OG0000267.3/OG0000269.4/OG0000269.2/OG0000269.3/OG0000269.1/OG0000300.2/OG0000300.3/OG0000300.1/OG0000373.2/OG0000373.1/OG0000373.3/OG0000373.4/OG0000540.3/OG0000540.4/OG0000540.2/OG0000540.1/OG0000549.2/OG0000549.1/OG0000737.1/OG0000737.3/OG0000737.2/OG0000897.2/OG0000897.1/OG0001003.1/OG0001003.2/OG0001033.2/OG0001033.1/OG0001176.1/OG0001176.2/OG0001269.2/OG0001269.1/OG0001374.2/OG0001374.1/OG0001578.2/OG0001578.1/OG0001631.2/OG0001631.1/OG0001964.1/OG0002643.1/OG0002766.2/OG0002766.1/OG0002790.1/OG0003270.1/OG0003484.1/OG0003826.1/OG0004044.1/OG0004130.1/OG0004138.1/OG0004333.1/OG0004356.1/OG0004361.1/OG0004742.1/OG0004971.1/OG0005035.1/OG0005238.1/OG0005838.1/OG0006765.1/OG0007432.1/OG0008553.1</t>
  </si>
  <si>
    <t>OG0000549.2/OG0000549.1/OG0001003.1/OG0001003.2/OG0001374.2/OG0001374.1</t>
  </si>
  <si>
    <t>OG0005481.1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</si>
  <si>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0000267.4/OG0000267.1/OG0000267.2/OG0000267.5/OG0000267.3/OG0000300.2/OG0000300.3/OG0000300.1/OG0000373.2/OG0000373.1/OG0000373.3/OG0000373.4/OG0000540.3/OG0000540.4/OG0000540.2/OG0000540.1/OG0000549.2/OG0000549.1/OG0000897.2/OG0000897.1/OG0001003.1/OG0001003.2/OG0001269.2/OG0001269.1/OG0001374.2/OG0001374.1/OG0001578.2/OG0001578.1/OG0002643.1/OG0002766.2/OG0002766.1/OG0003270.1/OG0003826.1/OG0004044.1/OG0004130.1/OG0004138.1/OG0004333.1/OG0004361.1/OG0004971.1/OG0005035.1/OG0005238.1/OG0006765.1/OG0008553.1</t>
  </si>
  <si>
    <t>OG0002633.1/OG0003578.1/OG0004456.1/OG0005481.1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</si>
  <si>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0000267.4/OG0000267.1/OG0000267.2/OG0000267.5/OG0000267.3/OG0000300.2/OG0000300.3/OG0000300.1/OG0000322.1/OG0000322.2/OG0000322.4/OG0000322.3/OG0000333.4/OG0000333.2/OG0000333.1/OG0000333.3/OG0000373.2/OG0000373.1/OG0000373.3/OG0000373.4/OG0000540.3/OG0000540.4/OG0000540.2/OG0000540.1/OG0000549.2/OG0000549.1/OG0000897.2/OG0000897.1/OG0001003.1/OG0001003.2/OG0001269.2/OG0001269.1/OG0001374.2/OG0001374.1/OG0001578.2/OG0001578.1/OG0001631.2/OG0001631.1/OG0001972.1/OG0001972.2/OG0002643.1/OG0002766.2/OG0002766.1/OG0003116.1/OG0003270.1/OG0003826.1/OG0004044.1/OG0004130.1/OG0004138.1/OG0004144.1/OG0004333.1/OG0004361.1/OG0004971.1/OG0005035.1/OG0005238.1/OG0006765.1/OG0008553.1</t>
  </si>
  <si>
    <t>OG0000266.6/OG0000266.3/OG0000266.5/OG0000266.1/OG0000266.2/OG0000266.4/OG0002011.1/OG0002011.2/OG0004966.1</t>
  </si>
  <si>
    <t>OG0000180.6/OG0000180.4/OG0000180.3/OG0000180.2/OG0000180.5/OG0000180.1/OG0000299.2/OG0000299.4/OG0000299.3/OG0000299.1/OG0002488.2/OG0002488.1</t>
  </si>
  <si>
    <t>OG0000897.2/OG0000897.1/OG0002643.1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</si>
  <si>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0000540.3/OG0000540.4/OG0000540.2/OG0000540.1/OG0000549.2/OG0000549.1/OG0000897.2/OG0000897.1/OG0001374.2/OG0001374.1/OG0003270.1/OG0003826.1/OG0004138.1/OG0004333.1/OG0005035.1/OG0006765.1</t>
  </si>
  <si>
    <t>OG0000549.2/OG0000549.1/OG0001374.2/OG0001374.1</t>
  </si>
  <si>
    <t>OG0000034.10/OG0000034.14/OG0000034.3/OG0000034.12/OG0000034.2/OG0000034.6/OG0000034.8/OG0000034.15/OG0000034.7/OG0000034.1/OG0000034.4/OG0000034.13/OG0000034.5/OG0000034.9/OG0000034.11/OG0000540.3/OG0000540.4/OG0000540.2/OG0000540.1/OG0000897.2/OG0000897.1/OG0002643.1</t>
  </si>
  <si>
    <t>OG0000512.1/OG0000512.8/OG0000512.3/OG0000512.7/OG0000512.9/OG0000512.5/OG0000512.6/OG0000512.4/OG0000512.2/OG0005794.1/OG0006049.1/OG0006834.1</t>
  </si>
  <si>
    <t>OG0003797.1/OG0005444.1/OG0006598.1/OG0007586.1/OG0008751.1</t>
  </si>
  <si>
    <t>OG0000187.6/OG0000187.5/OG0000187.4/OG0000187.3/OG0000187.1/OG0000187.2/OG0000418.4/OG0000418.3/OG0000418.2/OG0000418.1/OG0001030.3/OG0001030.2/OG0001030.1/OG0001583.2/OG0001583.1/OG0002585.1/OG0002786.1/OG0003058.1/OG0003285.1/OG0003316.1/OG0003316.2/OG0003324.1/OG0003468.1/OG0003567.1/OG0003689.1/OG0003817.1/OG0003856.1/OG0004028.1/OG0004056.1/OG0004318.1/OG0004590.1/OG0004693.1/OG0005277.1/OG0005350.1/OG0005359.1/OG0005483.1/OG0005585.1/OG0005770.1/OG0005816.1/OG0005902.1/OG0006032.1/OG0006315.1/OG0006754.1/OG0006959.1</t>
  </si>
  <si>
    <t>OG0000411.1/OG0000411.2/OG0001398.1</t>
  </si>
  <si>
    <t>OG0003797.1/OG0004688.1/OG0005480.1/OG0008188.1</t>
  </si>
  <si>
    <t>OG0000224.5/OG0000224.3/OG0000224.4/OG0000224.2/OG0000224.1/OG0000224.6/OG0000322.1/OG0000322.2/OG0000322.4/OG0000322.3/OG0000339.3/OG0000339.2/OG0000339.4/OG0000339.1/OG0000353.1/OG0000353.4/OG0000353.3/OG0000353.2/OG0000403.2/OG0000403.1/OG0000484.2/OG0000484.1/OG0000484.3/OG0000567.1/OG0000567.3/OG0000567.2/OG0000947.1/OG0000947.2/OG0001692.2/OG0001692.1/OG0001718.1/OG0001834.1/OG0002161.1/OG0002161.2/OG0002655.2/OG0002655.1/OG0002947.2/OG0002947.1/OG0003137.1/OG0003145.1/OG0003273.1/OG0003295.1/OG0003345.1/OG0004127.1/OG0004568.1/OG0006221.1/OG0006440.1</t>
  </si>
  <si>
    <t>OG0005480.1</t>
  </si>
  <si>
    <t>OG0000224.5/OG0000224.3/OG0000224.4/OG0000224.2/OG0000224.1/OG0000224.6/OG0000322.1/OG0000322.2/OG0000322.4/OG0000322.3/OG0000339.3/OG0000339.2/OG0000339.4/OG0000339.1/OG0000947.1/OG0000947.2/OG0001718.1/OG0003137.1</t>
  </si>
  <si>
    <t>OG0000353.1/OG0000353.4/OG0000353.3/OG0000353.2/OG0000403.2/OG0000403.1/OG0000567.1/OG0000567.3/OG0000567.2/OG0001692.2/OG0001692.1/OG0001834.1/OG0002655.2/OG0002655.1/OG0003145.1/OG0003273.1/OG0003345.1/OG0004127.1/OG0004568.1/OG0006440.1</t>
  </si>
  <si>
    <t>OG0003797.1/OG0004688.1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</si>
  <si>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0000540.3/OG0000540.4/OG0000540.2/OG0000540.1/OG0000897.2/OG0000897.1/OG0003270.1/OG0003826.1/OG0004138.1/OG0004333.1/OG0005035.1/OG0006765.1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</si>
  <si>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0000267.4/OG0000267.1/OG0000267.2/OG0000267.5/OG0000267.3/OG0000300.2/OG0000300.3/OG0000300.1/OG0000373.2/OG0000373.1/OG0000373.3/OG0000373.4/OG0000540.3/OG0000540.4/OG0000540.2/OG0000540.1/OG0000549.2/OG0000549.1/OG0000897.2/OG0000897.1/OG0001269.2/OG0001269.1/OG0001374.2/OG0001374.1/OG0001578.2/OG0001578.1/OG0002766.2/OG0002766.1/OG0003270.1/OG0003826.1/OG0004044.1/OG0004130.1/OG0004138.1/OG0004333.1/OG0004971.1/OG0005035.1/OG0006765.1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</si>
  <si>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0000540.3/OG0000540.4/OG0000540.2/OG0000540.1/OG0000549.2/OG0000549.1/OG0000897.2/OG0000897.1/OG0003270.1/OG0003826.1/OG0004138.1/OG0004333.1/OG0004971.1/OG0005035.1/OG0006765.1</t>
  </si>
  <si>
    <t>OG0000034.10/OG0000034.14/OG0000034.3/OG0000034.12/OG0000034.2/OG0000034.6/OG0000034.8/OG0000034.15/OG0000034.7/OG0000034.1/OG0000034.4/OG0000034.13/OG0000034.5/OG0000034.9/OG0000034.11/OG0000540.3/OG0000540.4/OG0000540.2/OG0000540.1/OG0000897.2/OG0000897.1</t>
  </si>
  <si>
    <t>OG0000089.4/OG0000089.8/OG0000089.5/OG0000089.2/OG0000089.6/OG0000089.3/OG0000089.7/OG0000089.1/OG0000133.3/OG0000133.1/OG0000133.4/OG0000133.2/OG0000540.3/OG0000540.4/OG0000540.2/OG0000540.1/OG0000897.2/OG0000897.1/OG0001374.2/OG0001374.1/OG0003826.1/OG0006765.1</t>
  </si>
  <si>
    <t>OG0001374.2/OG0001374.1</t>
  </si>
  <si>
    <t>OG0000034.10/OG0000034.14/OG0000034.3/OG0000034.12/OG0000034.2/OG0000034.6/OG0000034.8/OG0000034.15/OG0000034.7/OG0000034.1/OG0000034.4/OG0000034.13/OG0000034.5/OG0000034.9/OG0000034.11/OG0000054.3/OG0000054.7/OG0000054.6/OG0000054.4/OG0000054.2/OG0000054.1/OG0000054.5/OG0000089.4/OG0000089.8/OG0000089.5/OG0000089.2/OG0000089.6/OG0000089.3/OG0000089.7/OG0000089.1/OG0000133.3/OG0000133.1/OG0000133.4/OG0000133.2/OG0000267.4/OG0000267.1/OG0000267.2/OG0000267.5/OG0000267.3/OG0000269.4/OG0000269.2/OG0000269.3/OG0000269.1/OG0000300.2/OG0000300.3/OG0000300.1/OG0000322.1/OG0000322.2/OG0000322.4/OG0000322.3/OG0000333.4/OG0000333.2/OG0000333.1/OG0000333.3/OG0000373.2/OG0000373.1/OG0000373.3/OG0000373.4/OG0000540.3/OG0000540.4/OG0000540.2/OG0000540.1/OG0000549.2/OG0000549.1/OG0000737.1/OG0000737.3/OG0000737.2/OG0000897.2/OG0000897.1/OG0001003.1/OG0001003.2/OG0001033.2/OG0001033.1/OG0001176.1/OG0001176.2/OG0001269.2/OG0001269.1/OG0001326.1/OG0001374.2/OG0001374.1/OG0001578.2/OG0001578.1/OG0001631.2/OG0001631.1/OG0001964.1/OG0001972.1/OG0001972.2/OG0002643.1/OG0002766.2/OG0002766.1/OG0002790.1/OG0003116.1/OG0003270.1/OG0003484.1/OG0003826.1/OG0004044.1/OG0004130.1/OG0004138.1/OG0004144.1/OG0004333.1/OG0004356.1/OG0004361.1/OG0004742.1/OG0004971.1/OG0005035.1/OG0005238.1/OG0005431.1/OG0005838.1/OG0006765.1/OG0007432.1/OG0008553.1</t>
  </si>
  <si>
    <t>OG0000408.2/OG0000408.1/OG0000408.3/OG0000408.4/OG0000408.5/OG0002633.1/OG0003578.1/OG0004456.1/OG0005481.1/OG0005729.1/OG0006716.1</t>
  </si>
  <si>
    <t>OG0000266.6/OG0000266.3/OG0000266.5/OG0000266.1/OG0000266.2/OG0000266.4/OG0002011.1/OG0002011.2</t>
  </si>
  <si>
    <t>OG0000322.1/OG0000322.2/OG0000322.4/OG0000322.3/OG0000549.2/OG0000549.1/OG0001003.1/OG0001003.2/OG0001326.1/OG0001374.2/OG0001374.1/OG0001631.2/OG0001631.1/OG0001972.1/OG0001972.2/OG0003116.1/OG0004144.1/OG0005431.1</t>
  </si>
  <si>
    <t>OG0005481.1/OG0005729.1</t>
  </si>
  <si>
    <t>OG0000408.2/OG0000408.1/OG0000408.3/OG0000408.4/OG0000408.5/OG0002633.1</t>
  </si>
  <si>
    <t>OG0000322.1/OG0000322.2/OG0000322.4/OG0000322.3/OG0000549.2/OG0000549.1/OG0001003.1/OG0001003.2/OG0001374.2/OG0001374.1/OG0001631.2/OG0001631.1/OG0001972.1/OG0001972.2/OG0003116.1/OG0004144.1</t>
  </si>
  <si>
    <t>OG0004798.1</t>
  </si>
  <si>
    <t>OG0003047.1/OG0005124.1/OG0005851.1/OG0006336.1</t>
  </si>
  <si>
    <t>OG0001199.1/OG0008523.1</t>
  </si>
  <si>
    <t>OG0000266.6/OG0000266.3/OG0000266.5/OG0000266.1/OG0000266.2/OG0000266.4/OG0001000.1/OG0001000.2/OG0001398.1/OG0002186.1/OG0002287.1/OG0002658.1/OG0002817.2/OG0002817.1/OG0002830.1/OG0002905.1/OG0003447.1/OG0003454.1/OG0003671.1/OG0004031.1/OG0004285.1/OG0005706.1/OG0005934.1/OG0006389.1/OG0006746.1/OG0006746.2/OG0006834.1/OG0007388.1/OG0008224.1/OG0009611.1/OG0009738.1/OG0010076.1/OG0011919.1</t>
  </si>
  <si>
    <t>OG0001311.1/OG0001311.2/OG0001662.2/OG0001662.1/OG0001940.1/OG0002032.1/OG0002032.2/OG0002073.1/OG0002073.2/OG0002145.1/OG0002257.2/OG0002257.1/OG0002353.1/OG0002633.1/OG0002646.1/OG0002660.1/OG0003335.1/OG0003578.1/OG0004096.1/OG0004312.1/OG0005060.1/OG0005113.1/OG0005143.1/OG0005366.1/OG0005380.1/OG0005462.1/OG0005534.1/OG0006036.1/OG0006192.1/OG0006270.1/OG0006396.1/OG0006654.1/OG0006708.1/OG0006762.1/OG0006786.1/OG0007350.1/OG0007639.1/OG0007747.1/OG0007826.1/OG0008188.1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</si>
  <si>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0000103.5/OG0000103.8/OG0000103.7/OG0000103.2/OG0000103.6/OG0000103.1/OG0000103.9/OG0000103.3/OG0000103.4/OG0000107.5/OG0000107.3/OG0000107.7/OG0000107.4/OG0000107.1/OG0000107.2/OG0000107.8/OG0000107.6/OG0000120.3/OG0000120.4/OG0000120.1/OG0000120.5/OG0000120.2/OG0000126.3/OG0000126.2/OG0000126.8/OG0000126.6/OG0000126.5/OG0000126.1/OG0000126.4/OG0000126.7/OG0000137.1/OG0000137.6/OG0000137.3/OG0000137.5/OG0000137.2/OG0000137.4/OG0000142.2/OG0000142.1/OG0000142.3/OG0000144.8/OG0000144.6/OG0000144.1/OG0000144.7/OG0000144.5/OG0000144.4/OG0000144.3/OG0000144.2/OG0000168.1/OG0000168.4/OG0000168.2/OG0000168.3/OG0000168.5/OG0000172.3/OG0000172.4/OG0000172.2/OG0000172.1/OG0000192.1/OG0000192.2/OG0000192.5/OG0000192.4/OG0000192.3/OG0000200.4/OG0000200.5/OG0000200.2/OG0000200.6/OG0000200.3/OG0000200.1/OG0000215.4/OG0000215.5/OG0000215.3/OG0000215.1/OG0000215.2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0000311.2/OG0000311.3/OG0000311.1/OG0000311.4/OG0000318.4/OG0000318.2/OG0000318.1/OG0000318.3/OG0000322.1/OG0000322.2/OG0000322.4/OG0000322.3/OG0000331.1/OG0000331.3/OG0000331.2/OG0000331.4/OG0000334.3/OG0000334.1/OG0000334.4/OG0000334.2/OG0000356.4/OG0000356.1/OG0000356.2/OG0000356.3/OG0000376.3/OG0000376.4/OG0000376.2/OG0000376.1/OG0000391.4/OG0000391.3/OG0000391.1/OG0000391.2/OG0000396.4/OG0000396.3/OG0000396.1/OG0000396.2/OG0000403.2/OG0000403.1/OG0000404.1/OG0000404.2/OG0000404.3/OG0000404.4/OG0000412.2/OG0000412.1/OG0000412.3/OG0000416.1/OG0000416.4/OG0000416.2/OG0000416.3/OG0000429.3/OG0000429.2/OG0000429.1/OG0000447.3/OG0000447.2/OG0000447.1/OG0000467.4/OG0000467.3/OG0000467.2/OG0000467.1/OG0000478.2/OG0000478.1/OG0000478.3/OG0000485.1/OG0000485.3/OG0000485.2/OG0000521.2/OG0000521.1/OG0000521.3/OG0000525.3/OG0000525.1/OG0000525.2/OG0000526.3/OG0000526.2/OG0000526.1/OG0000539.2/OG0000539.1/OG0000539.3/OG0000540.3/OG0000540.4/OG0000540.2/OG0000540.1/OG0000549.2/OG0000549.1/OG0000561.2/OG0000561.3/OG0000561.1/OG0000563.2/OG0000563.3/OG0000563.1/OG0000567.1/OG0000567.3/OG0000567.2/OG0000571.3/OG0000571.1/OG0000571.2/OG0000582.3/OG0000582.1/OG0000582.2/OG0000590.2/OG0000590.1/OG0000590.3/OG0000617.1/OG0000617.2/OG0000617.3/OG0000619.1/OG0000619.3/OG0000619.2/OG0000635.1/OG0000635.2/OG0000653.2/OG0000653.1/OG0000653.3/OG0000671.3/OG0000671.1/OG0000671.2/OG0000696.1/OG0000696.2/OG0000696.3/OG0000704.2/OG0000704.1/OG0000704.3/OG0000711.3/OG0000711.1/OG0000711.2/OG0000712.1/OG0000712.2/OG0000741.2/OG0000741.1/OG0000741.3/OG0000756.1/OG0000764.1/OG0000764.2/OG0000764.3/OG0000772.1/OG0000772.2/OG0000785.1/OG0000785.2/OG0000827.1/OG0000827.2/OG0000876.1/OG0000876.2/OG0000893.1/OG0000893.2/OG0000897.2/OG0000897.1/OG0000917.2/OG0000917.1/OG0000918.2/OG0000918.3/OG0000918.1/OG0000935.2/OG0000935.1/OG0000938.1/OG0000938.3/OG0000938.2/OG0000942.2/OG0000942.3/OG0000942.1/OG0000992.1/OG0000992.2/OG0000995.1/OG0000995.2/OG0001004.2/OG0001004.1/OG0001017.1/OG0001017.2/OG0001021.1/OG0001029.2/OG0001029.1/OG0001033.2/OG0001033.1/OG0001045.2/OG0001045.1/OG0001050.2/OG0001050.1/OG0001081.2/OG0001081.1/OG0001087.1/OG0001087.2/OG0001090.1/OG0001090.2/OG0001118.1/OG0001118.2/OG0001120.2/OG0001120.1/OG0001155.2/OG0001155.1/OG0001157.2/OG0001157.1/OG0001162.1/OG0001162.2/OG0001167.1/OG0001167.2/OG0001169.2/OG0001169.1/OG0001170.2/OG0001170.1/OG0001173.2/OG0001173.1/OG0001243.2/OG0001243.1/OG0001259.2/OG0001259.1/OG0001269.2/OG0001269.1/OG0001271.2/OG0001271.1/OG0001342.2/OG0001342.1/OG0001349.1/OG0001395.2/OG0001395.1/OG0001401.3/OG0001401.2/OG0001401.1/OG0001408.1/OG0001408.2/OG0001420.1/OG0001469.2/OG0001469.1/OG0001504.1/OG0001504.2/OG0001512.1/OG0001512.2/OG0001523.1/OG0001523.2/OG0001543.2/OG0001543.1/OG0001567.1/OG0001578.2/OG0001578.1/OG0001597.1/OG0001597.2/OG0001631.2/OG0001631.1/OG0001639.1/OG0001639.2/OG0001640.1/OG0001640.2/OG0001647.2/OG0001647.1/OG0001680.1/OG0001680.2/OG0001714.2/OG0001714.1/OG0001764.2/OG0001764.1/OG0001765.1/OG0001768.1/OG0001769.2/OG0001769.1/OG0001774.1/OG0001774.2/OG0001782.1/OG0001782.2/OG0001870.2/OG0001870.1/OG0001956.1/OG0001963.1/OG0001963.2/OG0001981.2/OG0001981.1/OG0002023.1/OG0002027.1/OG0002027.2/OG0002056.1/OG0002079.1/OG0002142.1/OG0002142.2/OG0002154.1/OG0002154.2/OG0002179.1/OG0002236.1/OG0002236.2/OG0002237.1/OG0002268.1/OG0002277.2/OG0002277.1/OG0002343.1/OG0002343.2/OG0002348.1/OG0002351.1/OG0002360.1/OG0002360.2/OG0002381.2/OG0002381.1/OG0002409.1/OG0002443.2/OG0002443.1/OG0002463.1/OG0002464.1/OG0002464.2/OG0002475.1/OG0002477.1/OG0002503.1/OG0002515.1/OG0002572.1/OG0002601.1/OG0002605.1/OG0002605.2/OG0002607.1/OG0002642.1/OG0002642.2/OG0002643.1/OG0002746.1/OG0002754.1/OG0002774.2/OG0002774.1/OG0002801.1/OG0002806.1/OG0002806.2/OG0002812.1/OG0002825.2/OG0002825.1/OG0002873.1/OG0002873.2/OG0002876.1/OG0002885.1/OG0002917.1/OG0002920.1/OG0002926.1/OG0002947.2/OG0002947.1/OG0002969.1/OG0003046.1/OG0003054.1/OG0003055.1/OG0003058.1/OG0003066.1/OG0003068.1/OG0003084.1/OG0003096.1/OG0003116.1/OG0003121.1/OG0003133.1/OG0003152.1/OG0003219.1/OG0003243.1/OG0003253.2/OG0003253.1/OG0003262.1/OG0003266.2/OG0003266.1/OG0003276.1/OG0003287.1/OG0003318.1/OG0003456.1/OG0003481.1/OG0003491.1/OG0003492.1/OG0003522.1/OG0003523.1/OG0003529.1/OG0003539.1/OG0003558.1/OG0003567.1/OG0003569.1/OG0003580.1/OG0003647.1/OG0003683.1/OG0003721.1/OG0003726.2/OG0003726.1/OG0003730.1/OG0003752.1/OG0003793.1/OG0003855.1/OG0003945.1/OG0003973.1/OG0003986.1/OG0003993.1/OG0004056.1/OG0004105.1/OG0004146.1/OG0004147.1/OG0004281.1/OG0004283.1/OG0004292.1/OG0004309.1/OG0004310.1/OG0004311.1/OG0004332.1/OG0004333.1/OG0004370.1/OG0004413.1/OG0004425.1/OG0004428.1/OG0004439.1/OG0004632.1/OG0004634.1/OG0004636.1/OG0004768.1/OG0004815.1/OG0004904.1/OG0004909.1/OG0004930.1/OG0004948.1/OG0004992.1/OG0005035.1/OG0005043.1/OG0005055.1/OG0005077.1/OG0005078.1/OG0005081.1/OG0005099.1/OG0005103.1/OG0005154.1/OG0005170.1/OG0005322.1/OG0005396.1/OG0005458.1/OG0005507.1/OG0005515.1/OG0005528.1/OG0005580.1/OG0005713.1/OG0005811.1/OG0006015.1/OG0006041.1/OG0006146.1/OG0006248.1/OG0006305.1/OG0006307.1/OG0006375.1/OG0006394.1/OG0006413.1/OG0006415.1/OG0006659.1/OG0006678.1/OG0006832.1/OG0006850.1/OG0006889.1/OG0007214.1/OG0007768.1/OG0008000.1/OG0008039.1/OG0008490.1/OG0008508.1/OG0009945.1</t>
  </si>
  <si>
    <t>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0000144.8/OG0000144.6/OG0000144.1/OG0000144.7/OG0000144.5/OG0000144.4/OG0000144.3/OG0000144.2/OG0000172.3/OG0000172.4/OG0000172.2/OG0000172.1/OG0000182.3/OG0000182.5/OG0000182.2/OG0000182.6/OG0000182.1/OG0000182.4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0000247.4/OG0000247.5/OG0000247.1/OG0000247.3/OG0000247.2/OG0000271.2/OG0000271.1/OG0000271.4/OG0000271.3/OG0000273.1/OG0000273.5/OG0000273.4/OG0000273.2/OG0000273.3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0000300.2/OG0000300.3/OG0000300.1/OG0000305.1/OG0000305.4/OG0000305.2/OG0000305.3/OG0000312.1/OG0000316.4/OG0000316.2/OG0000316.5/OG0000316.1/OG0000316.3/OG0000320.4/OG0000320.3/OG0000320.2/OG0000320.1/OG0000320.5/OG0000331.1/OG0000331.3/OG0000331.2/OG0000331.4/OG0000334.3/OG0000334.1/OG0000334.4/OG0000334.2/OG0000344.3/OG0000344.1/OG0000344.4/OG0000344.2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0000525.3/OG0000525.1/OG0000525.2/OG0000526.3/OG0000526.2/OG0000526.1/OG0000540.3/OG0000540.4/OG0000540.2/OG0000540.1/OG0000543.3/OG0000543.2/OG0000543.4/OG0000543.1/OG0000551.3/OG0000551.2/OG0000551.1/OG0000567.1/OG0000567.3/OG0000567.2/OG0000571.3/OG0000571.1/OG0000571.2/OG0000583.2/OG0000583.1/OG0000583.3/OG0000590.2/OG0000590.1/OG0000590.3/OG0000592.2/OG0000592.1/OG0000592.3/OG0000608.1/OG0000608.2/OG0000617.1/OG0000617.2/OG0000617.3/OG0000619.1/OG0000619.3/OG0000619.2/OG0000635.1/OG0000635.2/OG0000636.3/OG0000636.1/OG0000636.2/OG0000666.3/OG0000666.2/OG0000666.1/OG0000670.2/OG0000670.1/OG0000671.3/OG0000671.1/OG0000671.2/OG0000672.2/OG0000672.1/OG0000686.1/OG0000686.2/OG0000686.3/OG0000696.1/OG0000696.2/OG0000696.3/OG0000704.2/OG0000704.1/OG0000704.3/OG0000707.1/OG0000707.3/OG0000707.2/OG0000712.1/OG0000712.2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0001001.1/OG0001001.2/OG0001006.1/OG0001006.2/OG0001026.1/OG0001026.2/OG0001032.2/OG0001032.1/OG0001033.2/OG0001033.1/OG0001034.2/OG0001034.1/OG0001050.2/OG0001050.1/OG0001055.1/OG0001055.2/OG0001081.2/OG0001081.1/OG0001090.1/OG0001090.2/OG0001118.1/OG0001118.2/OG0001155.2/OG0001155.1/OG0001157.2/OG0001157.1/OG0001167.1/OG0001167.2/OG0001169.2/OG0001169.1/OG0001170.2/OG0001170.1/OG0001172.2/OG0001172.1/OG0001175.2/OG0001175.1/OG0001194.2/OG0001194.1/OG0001203.2/OG0001203.1/OG0001207.2/OG0001207.1/OG0001241.1/OG0001241.2/OG0001243.2/OG0001243.1/OG0001247.1/OG0001247.2/OG0001248.1/OG0001248.2/OG0001251.2/OG0001251.1/OG0001262.2/OG0001262.1/OG0001271.2/OG0001271.1/OG0001278.2/OG0001278.1/OG0001306.2/OG0001306.1/OG0001309.1/OG0001309.2/OG0001358.1/OG0001358.2/OG0001365.2/OG0001365.1/OG0001395.2/OG0001395.1/OG0001401.3/OG0001401.2/OG0001401.1/OG0001403.2/OG0001403.1/OG0001412.2/OG0001412.1/OG0001420.1/OG0001466.2/OG0001466.1/OG0001504.1/OG0001504.2/OG0001505.2/OG0001505.1/OG0001513.2/OG0001513.1/OG0001523.1/OG0001523.2/OG0001543.2/OG0001543.1/OG0001559.2/OG0001559.1/OG0001567.1/OG0001571.3/OG0001571.2/OG0001571.1/OG0001628.1/OG0001628.2/OG0001631.2/OG0001631.1/OG0001640.1/OG0001640.2/OG0001647.2/OG0001647.1/OG0001661.1/OG0001661.2/OG0001680.1/OG0001680.2/OG0001702.2/OG0001702.1/OG0001706.1/OG0001706.2/OG0001712.1/OG0001712.2/OG0001716.1/OG0001716.2/OG0001757.2/OG0001757.1/OG0001763.2/OG0001763.1/OG0001764.2/OG0001764.1/OG0001768.1/OG0001769.2/OG0001769.1/OG0001772.2/OG0001772.1/OG0001774.1/OG0001774.2/OG0001782.1/OG0001782.2/OG0001785.1/OG0001785.2/OG0001786.2/OG0001786.1/OG0001792.2/OG0001792.1/OG0001814.1/OG0001814.2/OG0001826.2/OG0001826.1/OG0001855.1/OG0001855.2/OG0001867.1/OG0001870.2/OG0001870.1/OG0001900.1/OG0001945.1/OG0001945.2/OG0001953.2/OG0001953.1/OG0001956.1/OG0001963.1/OG0001963.2/OG0001970.1/OG0001970.2/OG0001972.1/OG0001972.2/OG0001981.2/OG0001981.1/OG0001991.1/OG0001998.1/OG0002009.1/OG0002009.2/OG0002039.1/OG0002043.2/OG0002043.1/OG0002075.2/OG0002075.1/OG0002079.1/OG0002101.1/OG0002101.2/OG0002103.1/OG0002107.2/OG0002107.1/OG0002108.1/OG0002113.1/OG0002125.1/OG0002134.1/OG0002142.1/OG0002142.2/OG0002146.1/OG0002154.1/OG0002154.2/OG0002156.1/OG0002174.1/OG0002178.1/OG0002178.2/OG0002179.1/OG0002236.1/OG0002236.2/OG0002237.1/OG0002241.1/OG0002241.2/OG0002267.1/OG0002277.2/OG0002277.1/OG0002291.1/OG0002292.2/OG0002292.1/OG0002295.1/OG0002341.1/OG0002351.1/OG0002361.2/OG0002361.1/OG0002366.1/OG0002366.2/OG0002367.1/OG0002367.2/OG0002377.1/OG0002377.2/OG0002380.1/OG0002381.2/OG0002381.1/OG0002384.1/OG0002409.1/OG0002443.2/OG0002443.1/OG0002463.1/OG0002464.1/OG0002464.2/OG0002469.1/OG0002475.1/OG0002486.1/OG0002486.2/OG0002492.1/OG0002496.2/OG0002496.1/OG0002503.1/OG0002515.1/OG0002551.1/OG0002551.2/OG0002553.1/OG0002569.1/OG0002585.1/OG0002586.1/OG0002586.2/OG0002589.1/OG0002589.2/OG0002607.1/OG0002638.1/OG0002642.1/OG0002642.2/OG0002644.1/OG0002659.1/OG0002670.1/OG0002730.1/OG0002732.1/OG0002746.1/OG0002754.1/OG0002766.2/OG0002766.1/OG0002770.1/OG0002778.2/OG0002778.1/OG0002801.1/OG0002806.1/OG0002806.2/OG0002824.1/OG0002824.2/OG0002867.2/OG0002867.1/OG0002873.1/OG0002873.2/OG0002876.1/OG0002885.1/OG0002934.1/OG0002947.2/OG0002947.1/OG0002950.1/OG0002957.1/OG0002969.1/OG0003026.1/OG0003028.1/OG0003028.2/OG0003044.1/OG0003049.1/OG0003058.1/OG0003065.1/OG0003068.1/OG0003090.1/OG0003095.1/OG0003131.1/OG0003133.1/OG0003137.1/OG0003142.1/OG0003202.1/OG0003208.1/OG0003208.2/OG0003210.1/OG0003218.1/OG0003219.1/OG0003221.1/OG0003243.1/OG0003262.1/OG0003266.2/OG0003266.1/OG0003273.1/OG0003276.1/OG0003287.1/OG0003291.1/OG0003292.1/OG0003309.1/OG0003318.1/OG0003332.1/OG0003340.1/OG0003340.2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0003715.1/OG0003721.1/OG0003738.1/OG0003774.1/OG0003775.1/OG0003778.1/OG0003793.1/OG0003804.1/OG0003808.1/OG0003820.1/OG0003827.1/OG0003831.1/OG0003922.1/OG0003961.1/OG0003972.1/OG0003990.1/OG0004029.1/OG0004038.1/OG0004044.1/OG0004045.1/OG0004098.1/OG0004105.1/OG0004107.1/OG0004111.1/OG0004124.1/OG0004127.1/OG0004136.1/OG0004146.1/OG0004149.1/OG0004152.1/OG0004210.1/OG0004223.1/OG0004234.1/OG0004243.1/OG0004251.1/OG0004281.1/OG0004311.1/OG0004319.1/OG0004333.1/OG0004345.1/OG0004370.1/OG0004371.1/OG0004388.1/OG0004389.1/OG0004413.1/OG0004423.1/OG0004428.1/OG0004469.1/OG0004538.1/OG0004563.1/OG0004566.1/OG0004568.1/OG0004614.1/OG0004628.1/OG0004630.1/OG0004632.1/OG0004634.1/OG0004636.1/OG0004637.1/OG0004694.1/OG0004718.1/OG0004726.1/OG0004731.1/OG0004752.1/OG0004755.1/OG0004771.1/OG0004789.1/OG0004791.1/OG0004796.1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0005111.1/OG0005114.1/OG0005116.1/OG0005134.1/OG0005144.1/OG0005154.1/OG0005163.1/OG0005278.1/OG0005282.1/OG0005300.1/OG0005347.1/OG0005365.1/OG0005368.1/OG0005369.1/OG0005392.1/OG0005394.1/OG0005434.1/OG0005445.1/OG0005458.1/OG0005491.1/OG0005498.1/OG0005509.1/OG0005524.1/OG0005528.1/OG0005585.1/OG0005648.1/OG0005702.1/OG0005711.1/OG0005713.1/OG0005838.1/OG0005850.1/OG0005871.1/OG0005879.1/OG0005926.1/OG0005966.1/OG0006011.1/OG0006015.1/OG0006025.1/OG0006059.1/OG0006147.1/OG0006181.1/OG0006248.1/OG0006284.1/OG0006286.1/OG0006320.1/OG0006337.1/OG0006338.1/OG0006340.1/OG0006342.1/OG0006375.1/OG0006379.1/OG0006415.1/OG0006425.1/OG0006457.1/OG0006469.1/OG0006659.1/OG0006678.1/OG0006722.1/OG0006819.1/OG0006832.1/OG0006850.1/OG0006867.1/OG0006873.1/OG0006915.1/OG0006918.1/OG0007085.1/OG0007090.1/OG0007129.1/OG0007130.1/OG0007141.1/OG0007205.1/OG0007298.1/OG0007319.1/OG0007600.1/OG0007601.1/OG0007737.1/OG0007748.1/OG0007773.1/OG0007787.1/OG0007811.1/OG0008000.1/OG0008008.1/OG0008039.1/OG0008053.1/OG0008106.1/OG0008226.1/OG0008490.1/OG0008492.1/OG0008542.1/OG0009051.1/OG0009945.1</t>
  </si>
  <si>
    <t>OG0000198.3/OG0000198.5/OG0000198.4/OG0000198.2/OG0000198.1/OG0001311.1/OG0001311.2/OG0001950.1/OG0001974.1/OG0002032.1/OG0002032.2/OG0002073.1/OG0002073.2/OG0002145.1/OG0002257.2/OG0002257.1/OG0002353.1/OG0002401.1/OG0002444.1/OG0002583.1/OG0002646.1/OG0002653.1/OG0002660.1/OG0003335.1/OG0003339.1/OG0003542.1/OG0003578.1/OG0003735.1/OG0003832.1/OG0004052.1/OG0004054.1/OG0004096.1/OG0004390.1/OG0004401.1/OG0004410.1/OG0004431.1/OG0004456.1/OG0004615.1/OG0004681.1/OG0004712.1/OG0004945.1/OG0005534.1/OG0006192.1/OG0006227.1/OG0006270.1/OG0006716.1/OG0006720.1/OG0006772.1/OG0006786.1/OG0007186.1/OG0007336.1/OG0007350.1/OG0007379.1/OG0007639.1/OG0007654.1/OG0007675.1/OG0007771.1/OG0007983.1/OG0008011.1/OG0008080.1/OG0008445.1/OG0008491.1/OG0009031.1</t>
  </si>
  <si>
    <t>OG0001373.1/OG0001398.1/OG0001573.1/OG0001795.2/OG0001795.1/OG0001920.1/OG0002011.1/OG0002011.2/OG0002186.1/OG0002306.2/OG0002306.1/OG0002676.1/OG0002830.1/OG0002905.1/OG0002978.1/OG0003207.1/OG0003229.1/OG0003315.1/OG0003315.2/OG0003350.1/OG0003447.1/OG0003671.1/OG0003874.1/OG0003959.1/OG0004031.1/OG0005266.1/OG0005390.1/OG0005439.1/OG0005518.1/OG0005562.1/OG0005605.1/OG0005706.1/OG0005876.1/OG0005934.1/OG0005947.1/OG0006082.1/OG0006225.1/OG0006290.1/OG0006389.1/OG0006746.1/OG0006746.2/OG0007366.1/OG0007388.1/OG0007609.1/OG0008224.1/OG0008269.1/OG0010076.1</t>
  </si>
  <si>
    <t>OG0000018.12/OG0000018.1/OG0000018.7/OG0000018.6/OG0000018.11/OG0000018.4/OG0000018.10/OG0000018.9/OG0000018.3/OG0000018.14/OG0000018.8/OG0000018.13/OG0000018.15/OG0000018.2/OG0000018.5/OG0000021.4/OG0000021.11/OG0000021.2/OG0000021.9/OG0000021.10/OG0000021.13/OG0000021.6/OG0000021.8/OG0000021.14/OG0000021.15/OG0000021.5/OG0000021.1/OG0000021.7/OG0000021.3/OG0000021.12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0000181.3/OG0000181.5/OG0000181.1/OG0000181.2/OG0000181.4/OG0000182.3/OG0000182.5/OG0000182.2/OG0000182.6/OG0000182.1/OG0000182.4/OG0000322.1/OG0000322.2/OG0000322.4/OG0000322.3/OG0000351.4/OG0000351.3/OG0000351.1/OG0000351.2/OG0000424.2/OG0000424.1/OG0000492.1/OG0000492.3/OG0000492.2/OG0000559.3/OG0000559.2/OG0000559.1/OG0000617.1/OG0000617.2/OG0000617.3/OG0000670.2/OG0000670.1/OG0000697.2/OG0000697.1/OG0001068.2/OG0001068.1/OG0001263.1/OG0001263.2/OG0001271.2/OG0001271.1/OG0001504.1/OG0001504.2/OG0001712.1/OG0001712.2/OG0001942.1/OG0001942.2/OG0001998.1/OG0002885.1/OG0003529.1/OG0003558.1/OG0003752.1/OG0004147.1/OG0004250.1/OG0004345.1/OG0007773.1</t>
  </si>
  <si>
    <t>OG0000055.1/OG0000055.14/OG0000055.7/OG0000055.10/OG0000055.3/OG0000055.12/OG0000055.6/OG0000055.4/OG0000055.13/OG0000055.8/OG0000055.9/OG0000055.2/OG0000055.5/OG0000055.11/OG0000286.3/OG0000286.6/OG0000286.7/OG0000286.1/OG0000286.4/OG0000286.2/OG0000286.5/OG0000411.1/OG0000411.2/OG0001215.1/OG0001215.2/OG0001626.1/OG0001626.2/OG0001767.1/OG0002306.2/OG0002306.1/OG0002608.2/OG0002608.1/OG0002905.1/OG0003064.1/OG0005069.1/OG0005390.1/OG0005732.1/OG0005860.1/OG0006587.1/OG0007339.1/OG0007775.1/OG0008273.1/OG0008563.1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</si>
  <si>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0000064.11/OG0000064.7/OG0000064.3/OG0000064.8/OG0000064.4/OG0000064.2/OG0000064.6/OG0000064.10/OG0000064.9/OG0000064.1/OG0000064.5/OG0000102.3/OG0000102.1/OG0000102.2/OG0000102.6/OG0000102.5/OG0000102.4/OG0000102.7/OG0000102.8/OG0000105.3/OG0000105.1/OG0000105.5/OG0000105.7/OG0000105.6/OG0000105.2/OG0000105.4/OG0000111.6/OG0000111.2/OG0000111.5/OG0000111.1/OG0000111.3/OG0000111.4/OG0000114.2/OG0000114.1/OG0000114.3/OG0000114.5/OG0000114.4/OG0000120.3/OG0000120.4/OG0000120.1/OG0000120.5/OG0000120.2/OG0000126.3/OG0000126.2/OG0000126.8/OG0000126.6/OG0000126.5/OG0000126.1/OG0000126.4/OG0000126.7/OG0000143.2/OG0000143.3/OG0000143.1/OG0000143.4/OG0000159.7/OG0000159.2/OG0000159.6/OG0000159.5/OG0000159.1/OG0000159.4/OG0000159.3/OG0000172.3/OG0000172.4/OG0000172.2/OG0000172.1/OG0000180.6/OG0000180.4/OG0000180.3/OG0000180.2/OG0000180.5/OG0000180.1/OG0000184.3/OG0000184.1/OG0000184.4/OG0000184.2/OG0000187.6/OG0000187.5/OG0000187.4/OG0000187.3/OG0000187.1/OG0000187.2/OG0000193.1/OG0000193.2/OG0000193.5/OG0000193.4/OG0000193.3/OG0000196.3/OG0000196.5/OG0000196.4/OG0000196.1/OG0000196.2/OG0000208.2/OG0000208.1/OG0000208.4/OG0000208.3/OG0000214.1/OG0000214.3/OG0000214.4/OG0000214.2/OG0000214.5/OG0000221.1/OG0000221.2/OG0000221.4/OG0000221.6/OG0000221.5/OG0000221.3/OG0000226.1/OG0000226.2/OG0000226.5/OG0000226.4/OG0000226.6/OG0000226.3/OG0000232.4/OG0000232.2/OG0000232.5/OG0000232.1/OG0000232.3/OG0000265.3/OG0000265.1/OG0000265.2/OG0000265.4/OG0000265.5/OG0000267.4/OG0000267.1/OG0000267.2/OG0000267.5/OG0000267.3/OG0000272.4/OG0000272.1/OG0000272.2/OG0000272.5/OG0000272.3/OG0000273.1/OG0000273.5/OG0000273.4/OG0000273.2/OG0000273.3/OG0000274.1/OG0000274.4/OG0000274.5/OG0000274.2/OG0000274.3/OG0000283.4/OG0000283.3/OG0000283.1/OG0000283.2/OG0000296.1/OG0000296.2/OG0000296.3/OG0000299.2/OG0000299.4/OG0000299.3/OG0000299.1/OG0000306.4/OG0000306.1/OG0000306.2/OG0000306.3/OG0000309.3/OG0000309.4/OG0000309.2/OG0000309.1/OG0000312.1/OG0000328.1/OG0000328.4/OG0000328.3/OG0000328.2/OG0000337.3/OG0000337.1/OG0000337.2/OG0000340.4/OG0000340.1/OG0000340.3/OG0000340.2/OG0000351.4/OG0000351.3/OG0000351.1/OG0000351.2/OG0000367.2/OG0000367.1/OG0000367.3/OG0000367.4/OG0000372.5/OG0000372.3/OG0000372.4/OG0000372.1/OG0000372.2/OG0000381.3/OG0000381.4/OG0000381.1/OG0000381.2/OG0000391.4/OG0000391.3/OG0000391.1/OG0000391.2/OG0000398.2/OG0000398.1/OG0000398.3/OG0000402.2/OG0000402.3/OG0000402.1/OG0000403.2/OG0000403.1/OG0000404.1/OG0000404.2/OG0000404.3/OG0000404.4/OG0000424.2/OG0000424.1/OG0000431.2/OG0000431.1/OG0000431.3/OG0000436.3/OG0000436.1/OG0000436.2/OG0000437.2/OG0000437.4/OG0000437.1/OG0000437.3/OG0000447.3/OG0000447.2/OG0000447.1/OG0000448.2/OG0000448.4/OG0000448.1/OG0000448.3/OG0000449.3/OG0000449.1/OG0000449.2/OG0000480.3/OG0000480.1/OG0000480.2/OG0000485.1/OG0000485.3/OG0000485.2/OG0000521.2/OG0000521.1/OG0000521.3/OG0000525.3/OG0000525.1/OG0000525.2/OG0000533.2/OG0000533.3/OG0000533.4/OG0000533.1/OG0000541.1/OG0000541.2/OG0000541.3/OG0000548.2/OG0000548.1/OG0000548.3/OG0000555.1/OG0000555.2/OG0000555.3/OG0000567.1/OG0000567.3/OG0000567.2/OG0000590.2/OG0000590.1/OG0000590.3/OG0000592.2/OG0000592.1/OG0000592.3/OG0000608.1/OG0000608.2/OG0000617.1/OG0000617.2/OG0000617.3/OG0000619.1/OG0000619.3/OG0000619.2/OG0000623.1/OG0000623.2/OG0000632.1/OG0000632.2/OG0000636.3/OG0000636.1/OG0000636.2/OG0000648.2/OG0000648.1/OG0000650.1/OG0000650.2/OG0000650.3/OG0000653.2/OG0000653.1/OG0000653.3/OG0000654.2/OG0000654.3/OG0000654.1/OG0000663.3/OG0000663.2/OG0000663.1/OG0000666.3/OG0000666.2/OG0000666.1/OG0000672.2/OG0000672.1/OG0000704.2/OG0000704.1/OG0000704.3/OG0000709.3/OG0000709.1/OG0000709.2/OG0000712.1/OG0000712.2/OG0000729.2/OG0000729.1/OG0000762.3/OG0000762.1/OG0000762.2/OG0000770.2/OG0000770.1/OG0000772.1/OG0000772.2/OG0000809.3/OG0000809.1/OG0000809.2/OG0000815.1/OG0000815.2/OG0000817.2/OG0000817.1/OG0000827.1/OG0000827.2/OG0000830.2/OG0000830.1/OG0000868.2/OG0000868.1/OG0000868.3/OG0000889.2/OG0000889.1/OG0000904.2/OG0000904.3/OG0000904.1/OG0000911.2/OG0000911.1/OG0000917.2/OG0000917.1/OG0000919.2/OG0000919.1/OG0000920.2/OG0000920.1/OG0000937.2/OG0000937.1/OG0000978.2/OG0000978.1/OG0001005.2/OG0001005.1/OG0001019.1/OG0001019.2/OG0001023.2/OG0001023.1/OG0001030.3/OG0001030.2/OG0001030.1/OG0001032.2/OG0001032.1/OG0001052.2/OG0001052.1/OG0001072.2/OG0001072.1/OG0001081.2/OG0001081.1/OG0001082.2/OG0001082.1/OG0001084.2/OG0001084.1/OG0001089.2/OG0001089.1/OG0001118.1/OG0001118.2/OG0001163.2/OG0001163.1/OG0001175.2/OG0001175.1/OG0001176.1/OG0001176.2/OG0001203.2/OG0001203.1/OG0001249.1/OG0001263.1/OG0001263.2/OG0001327.2/OG0001327.1/OG0001393.1/OG0001393.2/OG0001415.2/OG0001415.1/OG0001459.1/OG0001459.2/OG0001461.1/OG0001461.2/OG0001501.1/OG0001509.2/OG0001509.1/OG0001511.1/OG0001516.1/OG0001516.2/OG0001523.1/OG0001523.2/OG0001529.2/OG0001529.1/OG0001542.2/OG0001542.1/OG0001570.1/OG0001570.2/OG0001580.2/OG0001580.1/OG0001582.2/OG0001582.1/OG0001607.2/OG0001607.1/OG0001621.2/OG0001621.1/OG0001631.2/OG0001631.1/OG0001648.2/OG0001648.1/OG0001678.2/OG0001678.1/OG0001685.1/OG0001706.1/OG0001706.2/OG0001765.1/OG0001768.1/OG0001771.1/OG0001771.2/OG0001780.1/OG0001780.2/OG0001784.2/OG0001784.1/OG0001844.2/OG0001844.1/OG0001854.1/OG0001854.2/OG0001858.1/OG0001867.1/OG0001936.1/OG0001936.2/OG0001948.1/OG0001948.2/OG0001952.1/OG0001952.2/OG0002061.1/OG0002072.2/OG0002072.1/OG0002135.2/OG0002135.1/OG0002161.1/OG0002161.2/OG0002208.1/OG0002208.2/OG0002242.2/OG0002242.1/OG0002248.1/OG0002284.1/OG0002295.1/OG0002362.1/OG0002381.2/OG0002381.1/OG0002395.1/OG0002406.1/OG0002411.1/OG0002471.1/OG0002485.2/OG0002485.1/OG0002487.1/OG0002492.1/OG0002503.1/OG0002515.1/OG0002562.1/OG0002575.1/OG0002585.1/OG0002601.1/OG0002614.1/OG0002746.1/OG0002748.1/OG0002766.2/OG0002766.1/OG0002892.2/OG0002892.1/OG0002926.1/OG0002944.1/OG0002965.1/OG0002974.1/OG0003031.1/OG0003090.1/OG0003123.1/OG0003130.1/OG0003142.1/OG0003152.1/OG0003156.1/OG0003276.1/OG0003303.1/OG0003311.2/OG0003311.1/OG0003320.1/OG0003468.1/OG0003485.1/OG0003487.1/OG0003504.1/OG0003529.1/OG0003571.1/OG0003572.1/OG0003577.1/OG0003580.1/OG0003695.1/OG0003742.1/OG0003745.1/OG0003771.1/OG0003794.1/OG0003821.1/OG0003824.1/OG0003853.2/OG0003853.1/OG0003987.1/OG0003994.1/OG0004004.1/OG0004029.1/OG0004048.1/OG0004064.1/OG0004146.1/OG0004147.1/OG0004152.1/OG0004205.2/OG0004205.1/OG0004283.1/OG0004340.1/OG0004380.1/OG0004396.1/OG0004428.1/OG0004632.1/OG0004692.1/OG0004699.2/OG0004699.1/OG0004709.1/OG0004724.1/OG0004904.1/OG0004943.1/OG0004970.1/OG0005002.1/OG0005154.1/OG0005158.1/OG0005356.1/OG0005375.1/OG0005411.1/OG0005533.1/OG0005737.1/OG0005758.1/OG0005923.1/OG0005943.1/OG0005983.1/OG0006060.1/OG0006146.1/OG0006239.1/OG0006297.1/OG0006320.1/OG0006371.1/OG0006417.1/OG0006684.1/OG0006741.1/OG0006751.1/OG0006819.1/OG0006832.1/OG0006924.1/OG0006933.1/OG0007301.1/OG0007661.1/OG0008074.1/OG0008115.1/OG0008811.1/OG0010324.1</t>
  </si>
  <si>
    <t>OG0000407.6/OG0000407.3/OG0000407.1/OG0000407.5/OG0000407.4/OG0000407.2/OG0000765.2/OG0000765.1/OG0001468.1/OG0001468.2/OG0001609.1/OG0001851.1/OG0001966.2/OG0001966.1/OG0001974.1/OG0002032.1/OG0002032.2/OG0002257.2/OG0002257.1/OG0002282.1/OG0002616.1/OG0002646.1/OG0002927.1/OG0003220.1/OG0003542.1/OG0004012.1/OG0004030.1/OG0004052.1/OG0006716.1/OG0006902.1/OG0007186.1/OG0007347.1</t>
  </si>
  <si>
    <t>OG0000159.7/OG0000159.2/OG0000159.6/OG0000159.5/OG0000159.1/OG0000159.4/OG0000159.3/OG0000306.4/OG0000306.1/OG0000306.2/OG0000306.3/OG0006297.1</t>
  </si>
  <si>
    <t>OG0000159.7/OG0000159.2/OG0000159.6/OG0000159.5/OG0000159.1/OG0000159.4/OG0000159.3/OG0000172.3/OG0000172.4/OG0000172.2/OG0000172.1/OG0000208.2/OG0000208.1/OG0000208.4/OG0000208.3/OG0000283.4/OG0000283.3/OG0000283.1/OG0000283.2/OG0000306.4/OG0000306.1/OG0000306.2/OG0000306.3/OG0000381.3/OG0000381.4/OG0000381.1/OG0000381.2/OG0000391.4/OG0000391.3/OG0000391.1/OG0000391.2/OG0000650.1/OG0000650.2/OG0000650.3/OG0001005.2/OG0001005.1/OG0001032.2/OG0001032.1/OG0001163.2/OG0001163.1/OG0001780.1/OG0001780.2/OG0001784.2/OG0001784.1/OG0002135.2/OG0002135.1/OG0002503.1/OG0003771.1/OG0005375.1/OG0006297.1/OG0008115.1</t>
  </si>
  <si>
    <t>OG0005390.1</t>
  </si>
  <si>
    <t>OG0001767.1</t>
  </si>
  <si>
    <t>OG0000120.3/OG0000120.4/OG0000120.1/OG0000120.5/OG0000120.2/OG0000267.4/OG0000267.1/OG0000267.2/OG0000267.5/OG0000267.3/OG0000424.2/OG0000424.1/OG0000525.3/OG0000525.1/OG0000525.2/OG0000567.1/OG0000567.3/OG0000567.2/OG0000650.1/OG0000650.2/OG0000650.3/OG0001163.2/OG0001163.1/OG0001263.1/OG0001263.2/OG0001784.2/OG0001784.1/OG0001952.1/OG0001952.2/OG0003142.1/OG0004147.1/OG0006832.1</t>
  </si>
  <si>
    <t>OG0000044.13/OG0000044.11/OG0000044.6/OG0000044.14/OG0000044.8/OG0000044.12/OG0000044.10/OG0000044.7/OG0000044.4/OG0000044.5/OG0000044.9/OG0000044.1/OG0000044.3/OG0000044.2/OG0000064.11/OG0000064.7/OG0000064.3/OG0000064.8/OG0000064.4/OG0000064.2/OG0000064.6/OG0000064.10/OG0000064.9/OG0000064.1/OG0000064.5/OG0000221.1/OG0000221.2/OG0000221.4/OG0000221.6/OG0000221.5/OG0000221.3/OG0000226.1/OG0000226.2/OG0000226.5/OG0000226.4/OG0000226.6/OG0000226.3/OG0000232.4/OG0000232.2/OG0000232.5/OG0000232.1/OG0000232.3/OG0000299.2/OG0000299.4/OG0000299.3/OG0000299.1/OG0000309.3/OG0000309.4/OG0000309.2/OG0000309.1/OG0000312.1/OG0000623.1/OG0000623.2/OG0000672.2/OG0000672.1/OG0000772.1/OG0000772.2/OG0001030.3/OG0001030.2/OG0001030.1/OG0001516.1/OG0001516.2/OG0001844.2/OG0001844.1/OG0003130.1</t>
  </si>
  <si>
    <t>OG0004012.1</t>
  </si>
  <si>
    <t>GO:0003053</t>
  </si>
  <si>
    <t>circadian regulation of heart rate</t>
  </si>
  <si>
    <t>OG0003774.1</t>
  </si>
  <si>
    <t>OG0003130.1</t>
  </si>
  <si>
    <t>OG0001030.3/OG0001030.2/OG0001030.1</t>
  </si>
  <si>
    <t>OG0000181.3/OG0000181.5/OG0000181.1/OG0000181.2/OG0000181.4/OG0001998.1</t>
  </si>
  <si>
    <t>OG0000181.3/OG0000181.5/OG0000181.1/OG0000181.2/OG0000181.4</t>
  </si>
  <si>
    <t>OG0000034.10/OG0000034.14/OG0000034.3/OG0000034.12/OG0000034.2/OG0000034.6/OG0000034.8/OG0000034.15/OG0000034.7/OG0000034.1/OG0000034.4/OG0000034.13/OG0000034.5/OG0000034.9/OG0000034.11/OG0000617.1/OG0000617.2/OG0000617.3/OG0001504.1/OG0001504.2</t>
  </si>
  <si>
    <t>OG0002186.1</t>
  </si>
  <si>
    <t>OG0000020.1/OG0000020.2/OG0000020.9/OG0000020.3/OG0000020.13/OG0000020.6/OG0000020.5/OG0000020.4/OG0000020.11/OG0000020.10/OG0000020.8/OG0000020.7/OG0000020.12/OG0000247.4/OG0000247.5/OG0000247.1/OG0000247.3/OG0000247.2/OG0000356.4/OG0000356.1/OG0000356.2/OG0000356.3/OG0000571.3/OG0000571.1/OG0000571.2/OG0002475.1/OG0002572.1/OG0004315.1</t>
  </si>
  <si>
    <t>OG0001251.2/OG0001251.1</t>
  </si>
  <si>
    <t>OG0000050.7/OG0000050.8/OG0000050.1/OG0000050.6/OG0000050.10/OG0000050.5/OG0000050.11/OG0000050.9/OG0000050.3/OG0000050.2/OG0000050.4</t>
  </si>
  <si>
    <t>OG0004693.1/OG0006413.1</t>
  </si>
  <si>
    <t>OG0005014.1/OG0005598.1</t>
  </si>
  <si>
    <t>OG0005398.1/OG0006285.1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</si>
  <si>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0000155.5/OG0000155.4/OG0000155.3/OG0000155.1/OG0000155.6/OG0000155.2/OG0000291.3/OG0000291.4/OG0000291.2/OG0000291.1/OG0000306.4/OG0000306.1/OG0000306.2/OG0000306.3/OG0000458.1/OG0000458.3/OG0000458.4/OG0000458.2/OG0000508.3/OG0000508.1/OG0000508.2/OG0000597.1/OG0000597.2/OG0000597.3/OG0000895.1/OG0000895.2/OG0000969.1/OG0000969.2/OG0001054.1/OG0001054.2/OG0001272.2/OG0001272.1/OG0001314.1/OG0001314.2/OG0001754.1/OG0001754.2/OG0002219.1/OG0003299.1/OG0004001.1/OG0005553.1/OG0006297.1/OG0006891.1</t>
  </si>
  <si>
    <t>OG0000038.11/OG0000038.6/OG0000038.9/OG0000038.12/OG0000038.2/OG0000038.8/OG0000038.10/OG0000038.7/OG0000038.1/OG0000038.4/OG0000038.5/OG0000038.3/OG0000524.2/OG0000524.1/OG0000524.3/OG0000904.2/OG0000904.3/OG0000904.1/OG0001072.2/OG0001072.1/OG0003794.1/OG0004340.1/OG0004617.1/OG0005911.1/OG0005970.1</t>
  </si>
  <si>
    <t>OG0005371.1/OG0005863.1/OG0011594.1</t>
  </si>
  <si>
    <t>OG0000126.3/OG0000126.2/OG0000126.8/OG0000126.6/OG0000126.5/OG0000126.1/OG0000126.4/OG0000126.7/OG0000273.1/OG0000273.5/OG0000273.4/OG0000273.2/OG0000273.3</t>
  </si>
  <si>
    <t>OG0005863.1</t>
  </si>
  <si>
    <t>OG0000373.2/OG0000373.1/OG0000373.3/OG0000373.4/OG0001942.1/OG0001942.2/OG0002870.1</t>
  </si>
  <si>
    <t>OG0001203.2/OG0001203.1/OG0004014.1/OG0006490.1</t>
  </si>
  <si>
    <t>OG0002586.1/OG0002586.2</t>
  </si>
  <si>
    <t>OG0000269.4/OG0000269.2/OG0000269.3/OG0000269.1/OG0000373.2/OG0000373.1/OG0000373.3/OG0000373.4/OG0000391.4/OG0000391.3/OG0000391.1/OG0000391.2/OG0001026.1/OG0001026.2/OG0001466.2/OG0001466.1/OG0002870.1</t>
  </si>
  <si>
    <t>OG0003578.1/OG0005784.1</t>
  </si>
  <si>
    <t>OG0000071.1/OG0000071.5/OG0000071.11/OG0000071.7/OG0000071.9/OG0000071.2/OG0000071.6/OG0000071.10/OG0000071.3/OG0000071.8/OG0000071.4/OG0000269.4/OG0000269.2/OG0000269.3/OG0000269.1/OG0000373.2/OG0000373.1/OG0000373.3/OG0000373.4/OG0000391.4/OG0000391.3/OG0000391.1/OG0000391.2/OG0000416.1/OG0000416.4/OG0000416.2/OG0000416.3/OG0001026.1/OG0001026.2/OG0001466.2/OG0001466.1/OG0002076.1/OG0002076.2/OG0002351.1/OG0002381.2/OG0002381.1/OG0002494.1/OG0002585.1/OG0002870.1/OG0002876.1/OG0003423.1/OG0003580.1/OG0003737.1/OG0003837.1/OG0004146.1</t>
  </si>
  <si>
    <t>OG0003542.1/OG0003578.1/OG0003735.1/OG0005534.1/OG0005784.1</t>
  </si>
  <si>
    <t>OG0000071.1/OG0000071.5/OG0000071.11/OG0000071.7/OG0000071.9/OG0000071.2/OG0000071.6/OG0000071.10/OG0000071.3/OG0000071.8/OG0000071.4/OG0000269.4/OG0000269.2/OG0000269.3/OG0000269.1/OG0000373.2/OG0000373.1/OG0000373.3/OG0000373.4/OG0000391.4/OG0000391.3/OG0000391.1/OG0000391.2/OG0001026.1/OG0001026.2/OG0001466.2/OG0001466.1/OG0002494.1/OG0002585.1/OG0002870.1/OG0002876.1/OG0003423.1/OG0004146.1</t>
  </si>
  <si>
    <t>OG0003578.1/OG0003735.1/OG0005784.1</t>
  </si>
  <si>
    <t>OG0001271.2/OG0001271.1</t>
  </si>
  <si>
    <t>OG0003567.1/OG0005902.1/OG0006413.1/OG0006481.1</t>
  </si>
  <si>
    <t>OG0000034.10/OG0000034.14/OG0000034.3/OG0000034.12/OG0000034.2/OG0000034.6/OG0000034.8/OG0000034.15/OG0000034.7/OG0000034.1/OG0000034.4/OG0000034.13/OG0000034.5/OG0000034.9/OG0000034.11/OG0001567.1</t>
  </si>
  <si>
    <t>OG0000050.7/OG0000050.8/OG0000050.1/OG0000050.6/OG0000050.10/OG0000050.5/OG0000050.11/OG0000050.9/OG0000050.3/OG0000050.2/OG0000050.4/OG0000500.3/OG0000500.2/OG0000500.1/OG0002801.1/OG0005713.1/OG0007680.1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</si>
  <si>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0000059.3/OG0000059.9/OG0000059.6/OG0000059.5/OG0000059.11/OG0000059.10/OG0000059.1/OG0000059.8/OG0000059.4/OG0000059.7/OG0000059.2/OG0000060.5/OG0000060.4/OG0000060.1/OG0000060.2/OG0000060.6/OG0000060.7/OG0000060.9/OG0000060.8/OG0000060.3/OG0000060.10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0000088.4/OG0000088.1/OG0000088.5/OG0000088.3/OG0000088.6/OG0000088.8/OG0000088.2/OG0000088.7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0000128.2/OG0000128.5/OG0000128.4/OG0000128.3/OG0000128.6/OG0000128.7/OG0000128.1/OG0000129.3/OG0000129.6/OG0000129.5/OG0000129.4/OG0000129.1/OG0000129.2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0000150.2/OG0000150.4/OG0000150.3/OG0000150.1/OG0000150.5/OG0000153.5/OG0000153.4/OG0000153.3/OG0000153.1/OG0000153.2/OG0000155.5/OG0000155.4/OG0000155.3/OG0000155.1/OG0000155.6/OG0000155.2/OG0000156.4/OG0000156.5/OG0000156.3/OG0000156.1/OG0000156.2/OG0000156.6/OG0000157.5/OG0000157.4/OG0000157.3/OG0000157.1/OG0000157.6/OG0000157.2/OG0000159.7/OG0000159.2/OG0000159.6/OG0000159.5/OG0000159.1/OG0000159.4/OG0000159.3/OG0000168.1/OG0000168.4/OG0000168.2/OG0000168.3/OG0000168.5/OG0000170.2/OG0000170.4/OG0000170.1/OG0000170.3/OG0000171.3/OG0000171.1/OG0000171.2/OG0000171.5/OG0000171.4/OG0000172.3/OG0000172.4/OG0000172.2/OG0000172.1/OG0000173.4/OG0000173.2/OG0000173.3/OG0000173.1/OG0000175.3/OG0000175.1/OG0000175.2/OG0000175.6/OG0000175.5/OG0000175.4/OG0000176.4/OG0000176.3/OG0000176.1/OG0000176.7/OG0000176.2/OG0000176.5/OG0000176.6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0000184.3/OG0000184.1/OG0000184.4/OG0000184.2/OG0000186.3/OG0000186.6/OG0000186.1/OG0000186.4/OG0000186.2/OG0000186.5/OG0000187.6/OG0000187.5/OG0000187.4/OG0000187.3/OG0000187.1/OG0000187.2/OG0000188.4/OG0000188.3/OG0000188.1/OG0000188.2/OG0000189.1/OG0000189.4/OG0000189.3/OG0000189.2/OG0000189.5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0000207.1/OG0000207.2/OG0000208.2/OG0000208.1/OG0000208.4/OG0000208.3/OG0000212.5/OG0000212.1/OG0000212.3/OG0000212.2/OG0000212.4/OG0000213.4/OG0000213.3/OG0000213.1/OG0000213.2/OG0000213.6/OG0000213.5/OG0000214.1/OG0000214.3/OG0000214.4/OG0000214.2/OG0000214.5/OG0000215.4/OG0000215.5/OG0000215.3/OG0000215.1/OG0000215.2/OG0000218.4/OG0000218.2/OG0000218.1/OG0000218.3/OG0000218.5/OG0000219.5/OG0000219.1/OG0000219.4/OG0000219.3/OG0000219.2/OG0000221.1/OG0000221.2/OG0000221.4/OG0000221.6/OG0000221.5/OG0000221.3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0000241.5/OG0000241.3/OG0000241.2/OG0000241.1/OG0000241.4/OG0000242.3/OG0000242.5/OG0000242.2/OG0000242.4/OG0000242.1/OG0000244.3/OG0000244.2/OG0000244.4/OG0000244.1/OG0000247.4/OG0000247.5/OG0000247.1/OG0000247.3/OG0000247.2/OG0000252.1/OG0000252.2/OG0000252.3/OG0000256.4/OG0000256.5/OG0000256.3/OG0000256.1/OG0000256.2/OG0000257.3/OG0000257.1/OG0000257.2/OG0000260.3/OG0000260.4/OG0000260.1/OG0000260.2/OG0000264.2/OG0000264.1/OG0000264.4/OG0000264.3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0000291.3/OG0000291.4/OG0000291.2/OG0000291.1/OG0000292.1/OG0000292.2/OG0000292.3/OG0000293.1/OG0000293.3/OG0000293.4/OG0000293.5/OG0000293.2/OG0000294.3/OG0000294.4/OG0000294.1/OG0000294.5/OG0000294.2/OG0000295.1/OG0000295.2/OG0000295.3/OG0000295.4/OG0000296.1/OG0000296.2/OG0000296.3/OG0000297.3/OG0000297.2/OG0000297.1/OG0000297.4/OG0000298.3/OG0000298.4/OG0000298.5/OG0000298.1/OG0000298.2/OG0000299.2/OG0000299.4/OG0000299.3/OG0000299.1/OG0000300.2/OG0000300.3/OG0000300.1/OG0000305.1/OG0000305.4/OG0000305.2/OG0000305.3/OG0000306.4/OG0000306.1/OG0000306.2/OG0000306.3/OG0000309.3/OG0000309.4/OG0000309.2/OG0000309.1/OG0000311.2/OG0000311.3/OG0000311.1/OG0000311.4/OG0000312.1/OG0000313.1/OG0000313.5/OG0000313.4/OG0000313.3/OG0000313.2/OG0000315.1/OG0000315.2/OG0000315.3/OG0000315.4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0000324.2/OG0000324.4/OG0000324.1/OG0000324.3/OG0000326.2/OG0000326.1/OG0000326.4/OG0000326.3/OG0000327.4/OG0000327.3/OG0000327.1/OG0000327.2/OG0000328.1/OG0000328.4/OG0000328.3/OG0000328.2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0000343.4/OG0000343.1/OG0000343.2/OG0000343.3/OG0000344.3/OG0000344.1/OG0000344.4/OG0000344.2/OG0000346.3/OG0000346.1/OG0000346.2/OG0000346.4/OG0000348.2/OG0000348.1/OG0000348.3/OG0000351.4/OG0000351.3/OG0000351.1/OG0000351.2/OG0000354.3/OG0000354.2/OG0000354.1/OG0000356.4/OG0000356.1/OG0000356.2/OG0000356.3/OG0000357.1/OG0000357.3/OG0000357.2/OG0000357.4/OG0000358.2/OG0000358.1/OG0000358.3/OG0000358.4/OG0000363.4/OG0000363.1/OG0000363.2/OG0000363.3/OG0000366.2/OG0000366.1/OG0000366.3/OG0000367.2/OG0000367.1/OG0000367.3/OG0000367.4/OG0000368.2/OG0000368.3/OG0000368.1/OG0000370.4/OG0000370.1/OG0000370.2/OG0000370.3/OG0000372.5/OG0000372.3/OG0000372.4/OG0000372.1/OG0000372.2/OG0000373.2/OG0000373.1/OG0000373.3/OG0000373.4/OG0000374.1/OG0000374.2/OG0000374.4/OG0000374.3/OG0000375.4/OG0000375.3/OG0000375.2/OG0000375.1/OG0000378.3/OG0000378.1/OG0000378.2/OG0000379.2/OG0000379.4/OG0000379.1/OG0000379.5/OG0000379.3/OG0000381.3/OG0000381.4/OG0000381.1/OG0000381.2/OG0000383.2/OG0000383.3/OG0000383.1/OG0000385.3/OG0000385.1/OG0000385.2/OG0000386.3/OG0000386.1/OG0000386.4/OG0000386.2/OG0000387.2/OG0000387.1/OG0000387.4/OG0000387.3/OG0000388.3/OG0000388.2/OG0000388.1/OG0000389.2/OG0000389.3/OG0000389.1/OG0000391.4/OG0000391.3/OG0000391.1/OG0000391.2/OG0000393.2/OG0000393.3/OG0000393.1/OG0000396.4/OG0000396.3/OG0000396.1/OG0000396.2/OG0000397.2/OG0000397.3/OG0000397.1/OG0000397.4/OG0000398.2/OG0000398.1/OG0000398.3/OG0000400.4/OG0000400.1/OG0000400.3/OG0000400.2/OG0000401.3/OG0000401.1/OG0000401.2/OG0000402.2/OG0000402.3/OG0000402.1/OG0000403.2/OG0000403.1/OG0000404.1/OG0000404.2/OG0000404.3/OG0000404.4/OG0000410.3/OG0000410.2/OG0000410.1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0000427.2/OG0000427.3/OG0000427.1/OG0000433.3/OG0000433.2/OG0000433.1/OG0000434.1/OG0000434.2/OG0000435.3/OG0000435.2/OG0000435.1/OG0000436.3/OG0000436.1/OG0000436.2/OG0000437.2/OG0000437.4/OG0000437.1/OG0000437.3/OG0000444.4/OG0000444.3/OG0000444.1/OG0000444.2/OG0000445.2/OG0000445.3/OG0000445.1/OG0000446.3/OG0000446.2/OG0000446.1/OG0000447.3/OG0000447.2/OG0000447.1/OG0000448.2/OG0000448.4/OG0000448.1/OG0000448.3/OG0000449.3/OG0000449.1/OG0000449.2/OG0000454.1/OG0000454.2/OG0000456.4/OG0000456.2/OG0000456.3/OG0000456.1/OG0000457.2/OG0000457.3/OG0000457.1/OG0000458.1/OG0000458.3/OG0000458.4/OG0000458.2/OG0000459.2/OG0000459.1/OG0000459.3/OG0000467.4/OG0000467.3/OG0000467.2/OG0000467.1/OG0000470.3/OG0000470.2/OG0000470.1/OG0000474.3/OG0000474.4/OG0000474.2/OG0000474.5/OG0000474.1/OG0000475.2/OG0000475.3/OG0000475.1/OG0000476.1/OG0000476.2/OG0000476.3/OG0000477.2/OG0000477.3/OG0000477.4/OG0000477.1/OG0000478.2/OG0000478.1/OG0000478.3/OG0000480.3/OG0000480.1/OG0000480.2/OG0000484.2/OG0000484.1/OG0000484.3/OG0000485.1/OG0000485.3/OG0000485.2/OG0000486.3/OG0000486.2/OG0000486.1/OG0000487.1/OG0000487.3/OG0000487.2/OG0000490.2/OG0000490.1/OG0000491.1/OG0000491.2/OG0000491.3/OG0000492.1/OG0000492.3/OG0000492.2/OG0000495.2/OG0000495.1/OG0000495.3/OG0000498.1/OG0000498.3/OG0000498.2/OG0000498.4/OG0000501.1/OG0000502.2/OG0000502.1/OG0000502.3/OG0000507.1/OG0000507.2/OG0000508.3/OG0000508.1/OG0000508.2/OG0000513.2/OG0000513.1/OG0000514.1/OG0000519.3/OG0000519.1/OG0000519.2/OG0000520.2/OG0000520.3/OG0000520.1/OG0000521.2/OG0000521.1/OG0000521.3/OG0000523.2/OG0000523.3/OG0000523.1/OG0000524.2/OG0000524.1/OG0000524.3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0000542.1/OG0000542.2/OG0000542.3/OG0000543.3/OG0000543.2/OG0000543.4/OG0000543.1/OG0000544.3/OG0000544.1/OG0000544.2/OG0000548.2/OG0000548.1/OG0000548.3/OG0000549.2/OG0000549.1/OG0000550.1/OG0000550.3/OG0000550.2/OG0000551.3/OG0000551.2/OG0000551.1/OG0000555.1/OG0000555.2/OG0000555.3/OG0000556.3/OG0000556.1/OG0000556.2/OG0000557.3/OG0000557.2/OG0000557.1/OG0000558.2/OG0000558.3/OG0000558.1/OG0000559.3/OG0000559.2/OG0000559.1/OG0000561.2/OG0000561.3/OG0000561.1/OG0000562.2/OG0000562.1/OG0000563.2/OG0000563.3/OG0000563.1/OG0000567.1/OG0000567.3/OG0000567.2/OG0000569.1/OG0000569.4/OG0000569.3/OG0000569.2/OG0000570.1/OG0000570.3/OG0000570.2/OG0000571.3/OG0000571.1/OG0000571.2/OG0000576.2/OG0000576.1/OG0000577.3/OG0000577.2/OG0000577.1/OG0000580.2/OG0000580.1/OG0000580.3/OG0000582.3/OG0000582.1/OG0000582.2/OG0000583.2/OG0000583.1/OG0000583.3/OG0000585.1/OG0000585.2/OG0000590.2/OG0000590.1/OG0000590.3/OG0000591.1/OG0000591.2/OG0000591.3/OG0000592.2/OG0000592.1/OG0000592.3/OG0000594.1/OG0000594.2/OG0000594.3/OG0000594.4/OG0000597.1/OG0000597.2/OG0000597.3/OG0000606.2/OG0000606.1/OG0000606.3/OG0000607.1/OG0000607.2/OG0000608.1/OG0000608.2/OG0000613.1/OG0000613.3/OG0000613.2/OG0000614.3/OG0000614.2/OG0000614.1/OG0000615.3/OG0000615.1/OG0000615.2/OG0000616.2/OG0000616.1/OG0000616.3/OG0000617.1/OG0000617.2/OG0000617.3/OG0000618.2/OG0000618.1/OG0000618.3/OG0000619.1/OG0000619.3/OG0000619.2/OG0000621.3/OG0000621.4/OG0000621.1/OG0000621.2/OG0000623.1/OG0000623.2/OG0000627.1/OG0000627.2/OG0000627.3/OG0000628.1/OG0000628.2/OG0000631.2/OG0000631.1/OG0000631.3/OG0000632.1/OG0000632.2/OG0000633.2/OG0000633.3/OG0000633.1/OG0000634.3/OG0000634.1/OG0000634.2/OG0000635.1/OG0000635.2/OG0000636.3/OG0000636.1/OG0000636.2/OG0000637.2/OG0000637.1/OG0000637.3/OG0000648.2/OG0000648.1/OG0000650.1/OG0000650.2/OG0000650.3/OG0000653.2/OG0000653.1/OG0000653.3/OG0000654.2/OG0000654.3/OG0000654.1/OG0000655.1/OG0000655.2/OG0000663.3/OG0000663.2/OG0000663.1/OG0000664.1/OG0000664.2/OG0000666.3/OG0000666.2/OG0000666.1/OG0000667.1/OG0000667.3/OG0000667.2/OG0000670.2/OG0000670.1/OG0000671.3/OG0000671.1/OG0000671.2/OG0000672.2/OG0000672.1/OG0000673.2/OG0000673.1/OG0000674.2/OG0000674.3/OG0000674.1/OG0000675.3/OG0000675.1/OG0000675.2/OG0000676.3/OG0000676.1/OG0000676.2/OG0000685.1/OG0000685.2/OG0000686.1/OG0000686.2/OG0000686.3/OG0000689.3/OG0000689.1/OG0000689.2/OG0000690.2/OG0000690.1/OG0000691.2/OG0000691.1/OG0000694.2/OG0000694.1/OG0000694.3/OG0000695.2/OG0000695.3/OG0000695.1/OG0000696.1/OG0000696.2/OG0000696.3/OG0000700.3/OG0000700.1/OG0000700.2/OG0000701.1/OG0000701.3/OG0000701.2/OG0000703.2/OG0000703.1/OG0000704.2/OG0000704.1/OG0000704.3/OG0000706.1/OG0000706.2/OG0000706.3/OG0000707.1/OG0000707.3/OG0000707.2/OG0000708.2/OG0000708.3/OG0000708.1/OG0000709.3/OG0000709.1/OG0000709.2/OG0000710.3/OG0000710.1/OG0000710.2/OG0000711.3/OG0000711.1/OG0000711.2/OG0000712.1/OG0000712.2/OG0000723.3/OG0000723.2/OG0000723.1/OG0000724.2/OG0000724.1/OG0000724.3/OG0000725.1/OG0000725.2/OG0000726.3/OG0000726.1/OG0000726.2/OG0000728.3/OG0000728.1/OG0000728.2/OG0000729.2/OG0000729.1/OG0000730.2/OG0000730.1/OG0000732.1/OG0000732.2/OG0000732.3/OG0000734.2/OG0000734.1/OG0000735.2/OG0000735.1/OG0000736.2/OG0000736.3/OG0000736.1/OG0000737.1/OG0000737.3/OG0000737.2/OG0000739.1/OG0000739.2/OG0000741.2/OG0000741.1/OG0000741.3/OG0000744.1/OG0000744.2/OG0000745.2/OG0000745.1/OG0000745.3/OG0000746.1/OG0000746.2/OG0000747.1/OG0000747.2/OG0000748.2/OG0000748.1/OG0000757.1/OG0000758.1/OG0000758.3/OG0000758.2/OG0000762.3/OG0000762.1/OG0000762.2/OG0000763.1/OG0000763.2/OG0000764.1/OG0000764.2/OG0000764.3/OG0000768.1/OG0000768.2/OG0000769.2/OG0000769.1/OG0000770.2/OG0000770.1/OG0000771.3/OG0000771.2/OG0000771.1/OG0000772.1/OG0000772.2/OG0000780.2/OG0000780.1/OG0000781.2/OG0000781.1/OG0000782.1/OG0000782.3/OG0000782.2/OG0000785.1/OG0000785.2/OG0000788.1/OG0000788.2/OG0000789.1/OG0000789.2/OG0000792.1/OG0000792.2/OG0000793.1/OG0000793.2/OG0000795.1/OG0000795.2/OG0000797.1/OG0000797.3/OG0000797.2/OG0000803.2/OG0000803.3/OG0000803.1/OG0000805.3/OG0000805.2/OG0000805.1/OG0000807.1/OG0000807.2/OG0000809.3/OG0000809.1/OG0000809.2/OG0000810.2/OG0000810.1/OG0000811.2/OG0000811.3/OG0000811.1/OG0000812.1/OG0000812.2/OG0000812.3/OG0000813.2/OG0000813.1/OG0000814.3/OG0000814.1/OG0000814.2/OG0000815.1/OG0000815.2/OG0000825.1/OG0000825.3/OG0000825.2/OG0000827.1/OG0000827.2/OG0000828.1/OG0000828.2/OG0000831.2/OG0000831.1/OG0000832.1/OG0000832.3/OG0000832.2/OG0000833.2/OG0000833.1/OG0000834.2/OG0000834.1/OG0000836.3/OG0000836.2/OG0000836.1/OG0000837.1/OG0000837.2/OG0000840.1/OG0000840.2/OG0000846.1/OG0000846.2/OG0000847.1/OG0000847.2/OG0000852.2/OG0000852.1/OG0000854.1/OG0000854.2/OG0000855.1/OG0000855.2/OG0000857.3/OG0000857.2/OG0000857.1/OG0000858.1/OG0000858.2/OG0000858.3/OG0000859.1/OG0000859.2/OG0000859.3/OG0000860.1/OG0000860.2/OG0000860.3/OG0000862.2/OG0000862.1/OG0000863.1/OG0000863.2/OG0000866.3/OG0000866.2/OG0000866.1/OG0000867.2/OG0000867.1/OG0000868.2/OG0000868.1/OG0000868.3/OG0000876.1/OG0000876.2/OG0000878.2/OG0000878.1/OG0000878.3/OG0000880.2/OG0000880.1/OG0000881.2/OG0000881.3/OG0000881.1/OG0000883.1/OG0000883.2/OG0000883.3/OG0000884.2/OG0000884.1/OG0000886.1/OG0000886.3/OG0000886.2/OG0000888.1/OG0000888.2/OG0000888.3/OG0000889.2/OG0000889.1/OG0000892.1/OG0000892.2/OG0000893.1/OG0000893.2/OG0000894.1/OG0000894.2/OG0000895.1/OG0000895.2/OG0000897.2/OG0000897.1/OG0000901.2/OG0000901.1/OG0000904.2/OG0000904.3/OG0000904.1/OG0000908.2/OG0000908.1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0000933.1/OG0000933.2/OG0000934.3/OG0000934.1/OG0000934.2/OG0000935.2/OG0000935.1/OG0000937.2/OG0000937.1/OG0000938.1/OG0000938.3/OG0000938.2/OG0000940.2/OG0000940.1/OG0000942.2/OG0000942.3/OG0000942.1/OG0000945.1/OG0000945.2/OG0000946.2/OG0000946.1/OG0000947.1/OG0000947.2/OG0000948.1/OG0000948.2/OG0000949.1/OG0000949.2/OG0000950.2/OG0000950.1/OG0000952.2/OG0000952.1/OG0000953.1/OG0000953.2/OG0000960.1/OG0000960.2/OG0000966.2/OG0000966.1/OG0000967.1/OG0000967.2/OG0000967.3/OG0000968.1/OG0000968.3/OG0000968.2/OG0000969.1/OG0000969.2/OG0000971.1/OG0000971.2/OG0000971.3/OG0000974.1/OG0000974.2/OG0000976.1/OG0000976.2/OG0000978.2/OG0000978.1/OG0000989.1/OG0000989.2/OG0000990.2/OG0000990.1/OG0000991.1/OG0000991.2/OG0000992.1/OG0000992.2/OG0000994.2/OG0000994.1/OG0000995.1/OG0000995.2/OG0000997.1/OG0000997.2/OG0000999.2/OG0000999.1/OG0001001.1/OG0001001.2/OG0001003.1/OG0001003.2/OG0001004.2/OG0001004.1/OG0001005.2/OG0001005.1/OG0001006.1/OG0001006.2/OG0001007.2/OG0001007.1/OG0001015.1/OG0001017.1/OG0001017.2/OG0001018.2/OG0001018.3/OG0001018.1/OG0001019.1/OG0001019.2/OG0001021.1/OG0001023.2/OG0001023.1/OG0001026.1/OG0001026.2/OG0001027.2/OG0001027.1/OG0001029.2/OG0001029.1/OG0001030.3/OG0001030.2/OG0001030.1/OG0001032.2/OG0001032.1/OG0001033.2/OG0001033.1/OG0001034.2/OG0001034.1/OG0001036.1/OG0001045.2/OG0001045.1/OG0001047.2/OG0001047.1/OG0001049.2/OG0001049.1/OG0001050.2/OG0001050.1/OG0001052.2/OG0001052.1/OG0001053.1/OG0001053.2/OG0001053.3/OG0001054.1/OG0001054.2/OG0001055.1/OG0001055.2/OG0001057.1/OG0001057.2/OG0001058.1/OG0001058.2/OG0001067.1/OG0001068.2/OG0001068.1/OG0001072.2/OG0001072.1/OG0001076.1/OG0001076.2/OG0001077.2/OG0001077.1/OG0001078.2/OG0001078.3/OG0001078.1/OG0001079.1/OG0001079.2/OG0001081.2/OG0001081.1/OG0001082.2/OG0001082.1/OG0001083.1/OG0001083.2/OG0001084.2/OG0001084.1/OG0001086.1/OG0001086.2/OG0001087.1/OG0001087.2/OG0001088.1/OG0001088.2/OG0001090.1/OG0001090.2/OG0001091.2/OG0001091.1/OG0001108.1/OG0001108.2/OG0001109.2/OG0001109.1/OG0001110.1/OG0001110.2/OG0001111.1/OG0001111.2/OG0001115.2/OG0001115.1/OG0001116.2/OG0001116.1/OG0001117.2/OG0001117.3/OG0001117.1/OG0001118.1/OG0001118.2/OG0001120.2/OG0001120.1/OG0001122.3/OG0001122.1/OG0001122.2/OG0001124.1/OG0001124.2/OG0001125.2/OG0001125.1/OG0001127.2/OG0001127.1/OG0001128.1/OG0001128.2/OG0001130.1/OG0001130.2/OG0001141.1/OG0001146.1/OG0001146.2/OG0001148.2/OG0001148.1/OG0001149.1/OG0001149.2/OG0001152.1/OG0001152.2/OG0001153.2/OG0001153.1/OG0001154.1/OG0001154.2/OG0001155.2/OG0001155.1/OG0001156.2/OG0001156.1/OG0001157.2/OG0001157.1/OG0001158.2/OG0001158.1/OG0001159.1/OG0001159.2/OG0001160.1/OG0001160.2/OG0001162.1/OG0001162.2/OG0001163.2/OG0001163.1/OG0001164.2/OG0001164.1/OG0001167.1/OG0001167.2/OG0001168.2/OG0001168.1/OG0001169.2/OG0001169.1/OG0001170.2/OG0001170.1/OG0001171.2/OG0001171.1/OG0001172.2/OG0001172.1/OG0001173.2/OG0001173.1/OG0001175.2/OG0001175.1/OG0001176.1/OG0001176.2/OG0001191.1/OG0001191.2/OG0001193.1/OG0001193.2/OG0001194.2/OG0001194.1/OG0001196.2/OG0001196.1/OG0001198.2/OG0001198.3/OG0001198.1/OG0001200.2/OG0001200.1/OG0001202.2/OG0001202.1/OG0001203.2/OG0001203.1/OG0001204.2/OG0001204.1/OG0001210.2/OG0001210.1/OG0001211.2/OG0001211.1/OG0001212.2/OG0001212.1/OG0001213.1/OG0001213.2/OG0001214.2/OG0001214.1/OG0001218.2/OG0001218.1/OG0001221.2/OG0001221.1/OG0001222.1/OG0001222.2/OG0001223.1/OG0001223.2/OG0001225.2/OG0001225.1/OG0001229.3/OG0001229.1/OG0001229.2/OG0001241.1/OG0001241.2/OG0001243.2/OG0001243.1/OG0001245.2/OG0001245.1/OG0001247.1/OG0001247.2/OG0001248.1/OG0001248.2/OG0001249.1/OG0001251.2/OG0001251.1/OG0001252.1/OG0001253.1/OG0001253.2/OG0001257.1/OG0001257.2/OG0001259.2/OG0001259.1/OG0001261.1/OG0001261.2/OG0001262.2/OG0001262.1/OG0001265.2/OG0001265.1/OG0001266.2/OG0001266.1/OG0001267.2/OG0001267.1/OG0001268.1/OG0001268.2/OG0001271.2/OG0001271.1/OG0001272.2/OG0001272.1/OG0001274.1/OG0001274.2/OG0001275.2/OG0001275.1/OG0001276.2/OG0001276.1/OG0001278.2/OG0001278.1/OG0001296.1/OG0001296.2/OG0001305.2/OG0001305.1/OG0001306.2/OG0001306.1/OG0001308.1/OG0001309.1/OG0001309.2/OG0001313.2/OG0001313.1/OG0001314.1/OG0001314.2/OG0001315.2/OG0001315.1/OG0001316.2/OG0001316.1/OG0001319.1/OG0001319.2/OG0001321.1/OG0001321.2/OG0001322.1/OG0001322.2/OG0001323.2/OG0001323.1/OG0001326.1/OG0001328.2/OG0001328.1/OG0001339.2/OG0001339.1/OG0001343.2/OG0001343.1/OG0001349.1/OG0001355.2/OG0001355.1/OG0001356.1/OG0001356.2/OG0001360.2/OG0001360.1/OG0001365.2/OG0001365.1/OG0001368.2/OG0001368.1/OG0001369.1/OG0001371.1/OG0001371.2/OG0001374.2/OG0001374.1/OG0001388.1/OG0001388.2/OG0001389.1/OG0001391.1/OG0001391.2/OG0001392.2/OG0001392.1/OG0001393.1/OG0001393.2/OG0001395.2/OG0001395.1/OG0001397.1/OG0001397.2/OG0001401.3/OG0001401.2/OG0001401.1/OG0001402.1/OG0001402.2/OG0001403.2/OG0001403.1/OG0001407.1/OG0001407.2/OG0001411.1/OG0001415.2/OG0001415.1/OG0001416.1/OG0001416.2/OG0001417.2/OG0001417.1/OG0001420.1/OG0001421.2/OG0001421.1/OG0001437.1/OG0001437.2/OG0001438.2/OG0001438.1/OG0001440.1/OG0001440.2/OG0001443.1/OG0001443.2/OG0001445.2/OG0001445.1/OG0001448.2/OG0001448.1/OG0001450.1/OG0001450.2/OG0001452.1/OG0001454.1/OG0001454.2/OG0001456.1/OG0001456.2/OG0001457.2/OG0001457.1/OG0001459.1/OG0001459.2/OG0001461.1/OG0001461.2/OG0001462.1/OG0001462.2/OG0001464.1/OG0001464.2/OG0001465.1/OG0001465.2/OG0001466.2/OG0001466.1/OG0001469.2/OG0001469.1/OG0001493.1/OG0001493.2/OG0001496.3/OG0001496.2/OG0001496.1/OG0001499.1/OG0001501.1/OG0001502.2/OG0001502.1/OG0001504.1/OG0001504.2/OG0001505.2/OG0001505.1/OG0001509.2/OG0001509.1/OG0001510.2/OG0001510.1/OG0001511.1/OG0001512.1/OG0001512.2/OG0001513.2/OG0001513.1/OG0001514.2/OG0001514.1/OG0001515.1/OG0001515.2/OG0001523.1/OG0001523.2/OG0001526.2/OG0001526.1/OG0001527.2/OG0001527.1/OG0001528.2/OG0001528.1/OG0001542.2/OG0001542.1/OG0001543.2/OG0001543.1/OG0001545.1/OG0001545.2/OG0001547.1/OG0001547.2/OG0001550.2/OG0001550.1/OG0001551.1/OG0001552.2/OG0001552.1/OG0001554.2/OG0001554.1/OG0001558.2/OG0001558.1/OG0001559.2/OG0001559.1/OG0001562.1/OG0001562.2/OG0001567.1/OG0001571.3/OG0001571.2/OG0001571.1/OG0001572.2/OG0001572.1/OG0001574.2/OG0001574.1/OG0001575.1/OG0001575.2/OG0001577.2/OG0001577.1/OG0001578.2/OG0001578.1/OG0001582.2/OG0001582.1/OG0001597.1/OG0001597.2/OG0001598.2/OG0001598.1/OG0001599.1/OG0001599.2/OG0001600.1/OG0001602.1/OG0001606.2/OG0001606.1/OG0001607.2/OG0001607.1/OG0001608.2/OG0001608.1/OG0001610.1/OG0001612.1/OG0001612.2/OG0001613.2/OG0001613.1/OG0001615.2/OG0001615.1/OG0001616.1/OG0001616.2/OG0001617.1/OG0001617.2/OG0001618.1/OG0001618.2/OG0001620.1/OG0001621.2/OG0001621.1/OG0001623.2/OG0001623.1/OG0001630.1/OG0001630.2/OG0001631.2/OG0001631.1/OG0001634.2/OG0001634.1/OG0001635.1/OG0001637.2/OG0001637.1/OG0001638.1/OG0001638.2/OG0001639.1/OG0001639.2/OG0001640.1/OG0001640.2/OG0001642.1/OG0001647.2/OG0001647.1/OG0001648.2/OG0001648.1/OG0001652.1/OG0001652.2/OG0001660.1/OG0001665.2/OG0001665.1/OG0001666.2/OG0001666.1/OG0001668.1/OG0001668.2/OG0001670.2/OG0001670.1/OG0001672.2/OG0001672.1/OG0001673.1/OG0001680.1/OG0001680.2/OG0001682.1/OG0001682.2/OG0001683.2/OG0001683.1/OG0001684.2/OG0001684.1/OG0001689.2/OG0001689.1/OG0001690.1/OG0001691.2/OG0001691.1/OG0001692.2/OG0001692.1/OG0001694.2/OG0001694.1/O</t>
  </si>
  <si>
    <t>OG0000198.3/OG0000198.5/OG0000198.4/OG0000198.2/OG0000198.1/OG0000302.7/OG0000302.3/OG0000302.2/OG0000302.6/OG0000302.1/OG0000302.5/OG0000302.4/OG0000407.6/OG0000407.3/OG0000407.1/OG0000407.5/OG0000407.4/OG0000407.2/OG0000408.2/OG0000408.1/OG0000408.3/OG0000408.4/OG0000408.5/OG0000415.3/OG0000415.1/OG0000415.2/OG0000479.2/OG0000479.1/OG0000494.1/OG0000494.2/OG0000494.3/OG0000494.4/OG0000553.2/OG0000553.3/OG0000553.1/OG0000553.4/OG0000612.2/OG0000612.3/OG0000612.1/OG0000622.1/OG0000692.1/OG0000692.2/OG0000692.4/OG0000692.3/OG0000835.3/OG0000835.2/OG0000835.1/OG0000850.3/OG0000850.1/OG0000850.2/OG0000887.2/OG0000887.1/OG0000939.1/OG0000939.2/OG0000958.2/OG0000958.1/OG0000977.1/OG0001069.2/OG0001069.1/OG0001085.2/OG0001085.1/OG0001113.2/OG0001113.1/OG0001151.2/OG0001151.1/OG0001177.1/OG0001195.1/OG0001292.2/OG0001292.1/OG0001311.1/OG0001311.2/OG0001340.2/OG0001340.3/OG0001340.1/OG0001345.3/OG0001345.2/OG0001345.1/OG0001347.3/OG0001347.1/OG0001347.2/OG0001361.1/OG0001361.2/OG0001362.2/OG0001362.1/OG0001460.3/OG0001460.1/OG0001460.2/OG0001471.2/OG0001471.1/OG0001474.2/OG0001474.1/OG0001497.1/OG0001497.2/OG0001555.2/OG0001555.1/OG0001605.2/OG0001605.1/OG0001605.3/OG0001609.1/OG0001636.1/OG0001636.2/OG0001662.2/OG0001662.1/OG0001686.1/OG0001686.2/OG0001699.1/OG0001790.2/OG0001790.1/OG0001812.2/OG0001812.1/OG0001822.1/OG0001822.2/OG0001825.2/OG0001825.1/OG0001851.1/OG0001915.1/OG0001924.1/OG0001940.1/OG0001950.1/OG0001966.2/OG0001966.1/OG0001974.1/OG0001975.1/OG0002015.1/OG0002019.1/OG0002032.1/OG0002032.2/OG0002073.1/OG0002073.2/OG0002078.2/OG0002078.1/OG0002117.1/OG0002132.2/OG0002132.1/OG0002145.1/OG0002148.1/OG0002148.2/OG0002159.2/OG0002159.1/OG0002159.3/OG0002168.1/OG0002169.2/OG0002169.1/OG0002257.2/OG0002257.1/OG0002259.1/OG0002264.1/OG0002269.1/OG0002270.1/OG0002270.2/OG0002282.1/OG0002338.1/OG0002338.2/OG0002353.1/OG0002382.1/OG0002388.1/OG0002389.1/OG0002402.1/OG0002448.2/OG0002448.1/OG0002480.1/OG0002490.1/OG0002490.2/OG0002497.2/OG0002497.1/OG0002583.1/OG0002588.2/OG0002588.1/OG0002616.1/OG0002633.1/OG0002646.1/OG0002653.1/OG0002764.1/OG0002860.1/OG0002882.1/OG0002913.1/OG0002928.2/OG0002928.1/OG0002952.2/OG0002952.1/OG0002966.1/OG0002970.1/OG0003077.2/OG0003077.1/OG0003081.1/OG0003102.2/OG0003102.1/OG0003106.1/OG0003125.1/OG0003136.1/OG0003151.1/OG0003160.1/OG0003220.1/OG0003238.1/OG0003246.1/OG0003257.1/OG0003294.1/OG0003294.2/OG0003300.1/OG0003308.1/OG0003334.1/OG0003335.1/OG0003339.1/OG0003346.1/OG0003415.1/OG0003500.1/OG0003517.1/OG0003542.1/OG0003553.1/OG0003578.1/OG0003596.1/OG0003668.1/OG0003681.1/OG0003688.1/OG0003696.1/OG0003716.1/OG0003733.1/OG0003735.1/OG0003746.1/OG0003748.1/OG0003797.1/OG0003832.1/OG0003868.1/OG0003921.1/OG0003923.1/OG0003923.2/OG0003927.1/OG0003927.2/OG0003938.1/OG0003978.1/OG0003998.1/OG0004002.1/OG0004052.1/OG0004054.1/OG0004060.1/OG0004063.1/OG0004086.1/OG0004090.1/OG0004096.1/OG0004109.1/OG0004114.1/OG0004128.1/OG0004157.1/OG0004218.1/OG0004218.2/OG0004226.1/OG0004278.1/OG0004280.1/OG0004282.1/OG0004312.1/OG0004372.1/OG0004390.1/OG0004401.1/OG0004410.1/OG0004420.1/OG0004438.1/OG0004453.1/OG0004456.1/OG0004476.1/OG0004486.1/OG0004488.1/OG0004541.2/OG0004541.1/OG0004542.1/OG0004598.1/OG0004607.1/OG0004619.1/OG0004661.1/OG0004681.1/OG0004688.1/OG0004696.1/OG0004698.1/OG0004702.1/OG0004705.1/OG0004734.1/OG0004739.1/OG0004744.1/OG0004769.1/OG0004779.1/OG0004795.1/OG0004808.1/OG0004810.1/OG0004911.1/OG0004941.1/OG0004945.1/OG0004989.1/OG0005026.1/OG0005031.1/OG0005034.1/OG0005075.1/OG0005079.1/OG0005093.1/OG0005113.1/OG0005121.1/OG0005122.1/OG0005143.1/OG0005164.1/OG0005167.1/OG0005242.1/OG0005285.1/OG0005288.1/OG0005295.1/OG0005326.1/OG0005331.1/OG0005333.2/OG0005333.1/OG0005340.1/OG0005366.1/OG0005376.1/OG0005380.1/OG0005388.1/OG0005398.1/OG0005410.1/OG0005420.1/OG0005422.1/OG0005427.1/OG0005441.1/OG0005443.1/OG0005456.1/OG0005467.1/OG0005497.1/OG0005499.1/OG0005516.1/OG0005534.1/OG0005557.1/OG0005573.1/OG0005582.1/OG0005652.1/OG0005697.1/OG0005718.1/OG0005725.1/OG0005745.1/OG0005752.1/OG0005756.1/OG0005761.1/OG0005784.1/OG0005798.1/OG0005801.1/OG0005829.1/OG0005842.1/OG0005846.1/OG0005861.1/OG0005866.1/OG0005869.1/OG0005886.1/OG0005889.1/OG0005895.1/OG0005897.1/OG0005903.1/OG0005905.1/OG0005907.1/OG0005935.1/OG0005951.1/OG0005952.1/OG0005959.1/OG0005977.1/OG0006022.1/OG0006036.1/OG0006040.1/OG0006043.1/OG0006050.1/OG0006061.1/OG0006064.1/OG0006154.1/OG0006206.1/OG0006207.1/OG0006213.1/OG0006227.1/OG0006232.1/OG0006237.1/OG0006253.1/OG0006257.1/OG0006265.1/OG0006267.1/OG0006270.1/OG0006283.1/OG0006285.1/OG0006299.1/OG0006374.1/OG0006377.1/OG0006396.1/OG0006406.1/OG0006408.1/OG0006454.1/OG0006462.1/OG0006466.1/OG0006467.1/OG0006470.1/OG0006471.1/OG0006475.1/OG0006495.1/OG0006512.1/OG0006598.1/OG0006627.1/OG0006628.1/OG0006634.1/OG0006637.1/OG0006639.1/OG0006653.1/OG0006660.1/OG0006670.1/OG0006708.1/OG0006714.1/OG0006716.1/OG0006730.1/OG0006734.1/OG0006735.1/OG0006738.1/OG0006756.1/OG0006760.1/OG0006761.1/OG0006762.1/OG0006771.1/OG0006772.1/OG0006781.1/OG0006786.1/OG0006797.1/OG0006803.1/OG0006822.1/OG0006827.1/OG0006830.1/OG0006855.1/OG0006856.1/OG0006857.1/OG0006863.1/OG0006872.1/OG0006882.1/OG0006884.1/OG0006910.1/OG0006940.1/OG0006948.1/OG0006950.1/OG0006951.1/OG0006955.1/OG0006957.1/OG0006966.1/OG0006969.1/OG0006974.1/OG0007087.1/OG0007101.1/OG0007123.1/OG0007125.1/OG0007126.1/OG0007151.1/OG0007155.1/OG0007186.1/OG0007190.1/OG0007192.1/OG0007196.1/OG0007213.1/OG0007220.1/OG0007234.1/OG0007236.1/OG0007240.1/OG0007242.1/OG0007256.1/OG0007257.1/OG0007281.1/OG0007289.1/OG0007296.1/OG0007303.1/OG0007308.1/OG0007313.1/OG0007332.1/OG0007336.1/OG0007355.1/OG0007357.1/OG0007376.1/OG0007379.1/OG0007385.1/OG0007387.1/OG0007412.1/OG0007415.1/OG0007438.1/OG0007550.1/OG0007566.1/OG0007576.1/OG0007586.1/OG0007598.1/OG0007614.1/OG0007639.1/OG0007643.1/OG0007654.1/OG0007669.1/OG0007671.1/OG0007678.1/OG0007684.1/OG0007689.1/OG0007691.1/OG0007693.1/OG0007707.1/OG0007709.1/OG0007744.1/OG0007747.1/OG0007753.1/OG0007757.1/OG0007771.1/OG0007782.1/OG0007790.1/OG0007791.1/OG0007796.1/OG0007816.1/OG0007825.1/OG0007826.1/OG0007833.1/OG0007851.1/OG0007852.1/OG0007853.1/OG0007959.1/OG0007979.1/OG0007981.1/OG0007983.1/OG0008004.1/OG0008011.1/OG0008015.1/OG0008022.1/OG0008034.1/OG0008045.1/OG0008056.1/OG0008068.1/OG0008072.1/OG0008078.1/OG0008080.1/OG0008085.1/OG0008098.1/OG0008107.1/OG0008109.1/OG0008128.1/OG0008129.1/OG0008132.1/OG0008134.1/OG0008139.1/OG0008141.1/OG0008145.1/OG0008158.1/OG0008165.1/OG0008170.1/OG0008174.1/OG0008180.1/OG0008188.1/OG0008195.1/OG0008197.1/OG0008207.1/OG0008212.1/OG0008214.1/OG0008220.1/OG0008221.1/OG0008227.1/OG0008340.1/OG0008394.1/OG0008413.1/OG0008414.1/OG0008435.1/OG0008443.1/OG0008455.1/OG0008479.1/OG0008484.1/OG0008491.1/OG0008493.1/OG0008509.1/OG0008512.1/OG0008519.1/OG0008526.1/OG0008529.1/OG0008536.1/OG0008539.1/OG0008552.1/OG0008562.1/OG0008572.1/OG0008714.1/OG0008715.1/OG0008721.1/OG0008751.1/OG0008757.1/OG0008783.1/OG0008789.1/OG0008796.1/OG0008800.1/OG0008804.1/OG0008809.1/OG0008842.1/OG0008856.1/OG0009025.1/OG0009035.1/OG0009049.1/OG0009053.1/OG0009067.1/OG0009118.1/OG0009119.1/OG0009284.1/OG0009359.1/OG0009363.1/OG0009699.1/OG0010016.1/OG0010344.1/OG0010621.1/OG0010668.1/OG0011448.1</t>
  </si>
  <si>
    <t>OG0000055.1/OG0000055.14/OG0000055.7/OG0000055.10/OG0000055.3/OG0000055.12/OG0000055.6/OG0000055.4/OG0000055.13/OG0000055.8/OG0000055.9/OG0000055.2/OG0000055.5/OG0000055.11/OG0000216.1/OG0000216.2/OG0000266.6/OG0000266.3/OG0000266.5/OG0000266.1/OG0000266.2/OG0000266.4/OG0000279.4/OG0000279.1/OG0000279.6/OG0000279.2/OG0000279.9/OG0000279.3/OG0000279.8/OG0000279.5/OG0000279.7/OG0000286.3/OG0000286.6/OG0000286.7/OG0000286.1/OG0000286.4/OG0000286.2/OG0000286.5/OG0000377.1/OG0000377.3/OG0000377.2/OG0000411.1/OG0000411.2/OG0000452.1/OG0000452.4/OG0000452.3/OG0000452.2/OG0000512.1/OG0000512.8/OG0000512.3/OG0000512.7/OG0000512.9/OG0000512.5/OG0000512.6/OG0000512.4/OG0000512.2/OG0000534.4/OG0000534.3/OG0000534.5/OG0000534.2/OG0000534.1/OG0000572.2/OG0000572.1/OG0000578.1/OG0000705.3/OG0000705.2/OG0000705.1/OG0000740.2/OG0000740.1/OG0000740.3/OG0000766.1/OG0000816.2/OG0000816.1/OG0000821.1/OG0000821.3/OG0000821.2/OG0000879.2/OG0000879.1/OG0001000.1/OG0001000.2/OG0001056.1/OG0001056.2/OG0001180.2/OG0001180.1/OG0001180.3/OG0001215.1/OG0001215.2/OG0001291.1/OG0001294.1/OG0001370.1/OG0001370.2/OG0001373.1/OG0001398.1/OG0001453.2/OG0001453.1/OG0001522.4/OG0001522.1/OG0001522.2/OG0001522.3/OG0001573.1/OG0001576.2/OG0001576.1/OG0001626.1/OG0001626.2/OG0001632.1/OG0001696.1/OG0001696.2/OG0001758.1/OG0001767.1/OG0001795.2/OG0001795.1/OG0001836.1/OG0001836.2/OG0001920.1/OG0001961.1/OG0002001.2/OG0002001.1/OG0002011.1/OG0002011.2/OG0002055.2/OG0002055.1/OG0002088.2/OG0002088.1/OG0002088.3/OG0002172.1/OG0002172.2/OG0002181.1/OG0002181.2/OG0002186.1/OG0002231.1/OG0002231.2/OG0002287.1/OG0002304.1/OG0002306.2/OG0002306.1/OG0002372.1/OG0002527.1/OG0002581.1/OG0002582.1/OG0002628.2/OG0002628.1/OG0002658.1/OG0002674.2/OG0002674.1/OG0002676.1/OG0002724.1/OG0002813.1/OG0002817.2/OG0002817.1/OG0002830.1/OG0002831.1/OG0002895.1/OG0002905.1/OG0002922.1/OG0002978.1/OG0003038.1/OG0003038.2/OG0003060.1/OG0003064.1/OG0003080.1/OG0003199.1/OG0003207.1/OG0003211.1/OG0003229.1/OG0003286.1/OG0003293.1/OG0003313.2/OG0003313.1/OG0003315.1/OG0003315.2/OG0003347.1/OG0003350.1/OG0003434.2/OG0003434.1/OG0003447.1/OG0003454.1/OG0003470.1/OG0003471.1/OG0003474.1/OG0003568.2/OG0003568.1/OG0003576.1/OG0003611.1/OG0003611.2/OG0003671.1/OG0003749.1/OG0003823.1/OG0003874.1/OG0003878.1/OG0003885.1/OG0003944.1/OG0003959.1/OG0003960.1/OG0004031.1/OG0004075.1/OG0004117.2/OG0004117.1/OG0004126.1/OG0004150.1/OG0004161.1/OG0004168.1/OG0004169.1/OG0004171.1/OG0004172.1/OG0004285.1/OG0004302.1/OG0004325.1/OG0004352.1/OG0004353.1/OG0004360.1/OG0004381.1/OG0004406.1/OG0004418.1/OG0004442.1/OG0004446.1/OG0004501.1/OG0004585.1/OG0004638.1/OG0004687.1/OG0004687.2/OG0004706.1/OG0004784.1/OG0004837.1/OG0004847.1/OG0004907.1/OG0004937.1/OG0004956.1/OG0004966.1/OG0005012.1/OG0005014.1/OG0005046.2/OG0005046.1/OG0005064.1/OG0005069.1/OG0005125.1/OG0005129.1/OG0005180.1/OG0005181.1/OG0005190.1/OG0005197.1/OG0005197.3/OG0005197.2/OG0005241.1/OG0005266.1/OG0005271.1/OG0005373.1/OG0005390.1/OG0005439.1/OG0005442.1/OG0005442.2/OG0005474.1/OG0005511.1/OG0005548.1/OG0005560.1/OG0005562.1/OG0005572.1/OG0005576.1/OG0005596.1/OG0005598.1/OG0005606.1/OG0005609.1/OG0005695.1/OG0005700.1/OG0005706.1/OG0005732.1/OG0005776.1/OG0005800.1/OG0005810.1/OG0005822.1/OG0005876.1/OG0005880.1/OG0005898.1/OG0005898.2/OG0005901.2/OG0005901.1/OG0005927.1/OG0005934.1/OG0005947.1/OG0005991.1/OG0006018.1/OG0006049.1/OG0006062.1/OG0006078.1/OG0006082.1/OG0006184.1/OG0006225.1/OG0006233.1/OG0006290.1/OG0006358.1/OG0006383.1/OG0006389.1/OG0006392.1/OG0006397.1/OG0006412.1/OG0006458.1/OG0006476.1/OG0006532.1/OG0006594.1/OG0006642.1/OG0006692.1/OG0006719.1/OG0006725.1/OG0006746.1/OG0006746.2/OG0006834.1/OG0006836.1/OG0006883.1/OG0006964.1/OG0006995.1/OG0007109.1/OG0007144.1/OG0007170.1/OG0007225.1/OG0007238.1/OG0007247.1/OG0007267.1/OG0007279.1/OG0007286.1/OG0007344.1/OG0007360.1/OG0007366.1/OG0007382.1/OG0007388.1/OG0007407.1/OG0007408.1/OG0007413.1/OG0007434.1/OG0007441.1/OG0007458.1/OG0007523.1/OG0007590.1/OG0007594.1/OG0007602.1/OG0007609.1/OG0007615.1/OG0007667.1/OG0007674.1/OG0007679.1/OG0007692.1/OG0007697.1/OG0007724.1/OG0007742.1/OG0007750.1/OG0007752.1/OG0007775.1/OG0007846.1/OG0007855.1/OG0007859.1/OG0007884.1/OG0008026.1/OG0008050.1/OG0008059.1/OG0008086.1/OG0008091.1/OG0008105.1/OG0008116.1/OG0008164.1/OG0008215.1/OG0008224.1/OG0008247.1/OG0008250.1/OG0008269.1/OG0008274.1/OG0008478.1/OG0008520.1/OG0008563.1/OG0008567.1/OG0008615.1/OG0008623.1/OG0008865.1/OG0008874.1/OG0008883.1/OG0008996.1/OG0009069.1/OG0009134.1/OG0009154.1/OG0009157.1/OG0009366.2/OG0009366.1/OG0009377.1/OG0009434.1/OG0009611.1/OG0009654.1/OG0009738.1/OG0009754.1/OG0009984.1/OG0010076.1/OG0010101.1/OG0010397.1/OG0010659.1/OG0010823.1</t>
  </si>
  <si>
    <t>OG0000692.1/OG0000692.2/OG0000692.4/OG0000692.3/OG0001555.2/OG0001555.1/OG0001662.2/OG0001662.1/OG0001686.1/OG0001686.2/OG0001924.1/OG0001940.1/OG0002019.1/OG0002032.1/OG0002032.2/OG0002257.2/OG0002257.1/OG0002270.1/OG0002270.2/OG0002389.1/OG0002480.1/OG0002633.1/OG0002646.1/OG0002952.2/OG0002952.1/OG0002970.1/OG0003081.1/OG0003125.1/OG0003160.1/OG0003257.1/OG0003335.1/OG0004280.1/OG0004486.1/OG0004779.1/OG0004795.1/OG0004810.1/OG0004911.1/OG0005031.1/OG0005075.1/OG0005285.1/OG0005331.1/OG0005420.1/OG0005497.1/OG0005534.1/OG0005725.1/OG0005745.1/OG0005801.1/OG0005829.1/OG0005869.1/OG0005952.1/OG0006050.1/OG0006207.1/OG0006237.1/OG0006253.1/OG0006285.1/OG0006377.1/OG0006495.1/OG0006627.1/OG0006660.1/OG0006670.1/OG0006708.1/OG0006716.1/OG0006735.1/OG0006761.1/OG0006781.1/OG0006827.1/OG0006830.1/OG0006951.1/OG0007155.1/OG0007186.1/OG0007213.1/OG0007236.1/OG0007355.1/OG0007415.1/OG0007550.1/OG0007598.1/OG0007654.1/OG0007709.1/OG0007744.1/OG0007753.1/OG0007796.1/OG0007833.1/OG0008011.1/OG0008056.1/OG0008109.1/OG0008139.1/OG0008145.1/OG0008214.1/OG0008455.1/OG0008509.1/OG0008519.1/OG0008721.1/OG0008800.1/OG0008856.1/OG0009053.1/OG0009119.1/OG0009363.1/OG0009699.1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</si>
  <si>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0000150.2/OG0000150.4/OG0000150.3/OG0000150.1/OG0000150.5/OG0000170.2/OG0000170.4/OG0000170.1/OG0000170.3/OG0000200.4/OG0000200.5/OG0000200.2/OG0000200.6/OG0000200.3/OG0000200.1/OG0000205.5/OG0000205.2/OG0000205.7/OG0000205.3/OG0000205.1/OG0000205.4/OG0000205.6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0000318.4/OG0000318.2/OG0000318.1/OG0000318.3/OG0000343.4/OG0000343.1/OG0000343.2/OG0000343.3/OG0000351.4/OG0000351.3/OG0000351.1/OG0000351.2/OG0000374.1/OG0000374.2/OG0000374.4/OG0000374.3/OG0000381.3/OG0000381.4/OG0000381.1/OG0000381.2/OG0000396.4/OG0000396.3/OG0000396.1/OG0000396.2/OG0000420.3/OG0000420.2/OG0000420.1/OG0000433.3/OG0000433.2/OG0000433.1/OG0000446.3/OG0000446.2/OG0000446.1/OG0000476.1/OG0000476.2/OG0000476.3/OG0000478.2/OG0000478.1/OG0000478.3/OG0000490.2/OG0000490.1/OG0000502.2/OG0000502.1/OG0000502.3/OG0000540.3/OG0000540.4/OG0000540.2/OG0000540.1/OG0000549.2/OG0000549.1/OG0000551.3/OG0000551.2/OG0000551.1/OG0000556.3/OG0000556.1/OG0000556.2/OG0000571.3/OG0000571.1/OG0000571.2/OG0000580.2/OG0000580.1/OG0000580.3/OG0000582.3/OG0000582.1/OG0000582.2/OG0000607.1/OG0000607.2/OG0000618.2/OG0000618.1/OG0000618.3/OG0000619.1/OG0000619.3/OG0000619.2/OG0000636.3/OG0000636.1/OG0000636.2/OG0000696.1/OG0000696.2/OG0000696.3/OG0000700.3/OG0000700.1/OG0000700.2/OG0000708.2/OG0000708.3/OG0000708.1/OG0000711.3/OG0000711.1/OG0000711.2/OG0000730.2/OG0000730.1/OG0000737.1/OG0000737.3/OG0000737.2/OG0000741.2/OG0000741.1/OG0000741.3/OG0000757.1/OG0000763.1/OG0000763.2/OG0000781.2/OG0000781.1/OG0000782.1/OG0000782.3/OG0000782.2/OG0000785.1/OG0000785.2/OG0000797.1/OG0000797.3/OG0000797.2/OG0000803.2/OG0000803.3/OG0000803.1/OG0000812.1/OG0000812.2/OG0000812.3/OG0000834.2/OG0000834.1/OG0000846.1/OG0000846.2/OG0000852.2/OG0000852.1/OG0000893.1/OG0000893.2/OG0000897.2/OG0000897.1/OG0000935.2/OG0000935.1/OG0000938.1/OG0000938.3/OG0000938.2/OG0000994.2/OG0000994.1/OG0000997.1/OG0000997.2/OG0001004.2/OG0001004.1/OG0001006.1/OG0001006.2/OG0001018.2/OG0001018.3/OG0001018.1/OG0001027.2/OG0001027.1/OG0001029.2/OG0001029.1/OG0001033.2/OG0001033.1/OG0001050.2/OG0001050.1/OG0001127.2/OG0001127.1/OG0001128.1/OG0001128.2/OG0001154.1/OG0001154.2/OG0001158.2/OG0001158.1/OG0001167.1/OG0001167.2/OG0001170.2/OG0001170.1/OG0001193.1/OG0001193.2/OG0001202.2/OG0001202.1/OG0001222.1/OG0001222.2/OG0001243.2/OG0001243.1/OG0001276.2/OG0001276.1/OG0001278.2/OG0001278.1/OG0001355.2/OG0001355.1/OG0001389.1/OG0001403.2/OG0001403.1/OG0001452.1/OG0001464.1/OG0001464.2/OG0001512.1/OG0001512.2/OG0001523.1/OG0001523.2/OG0001543.2/OG0001543.1/OG0001597.1/OG0001597.2/OG0001602.1/OG0001607.2/OG0001607.1/OG0001616.1/OG0001616.2/OG0001631.2/OG0001631.1/OG0001635.1/OG0001638.1/OG0001638.2/OG0001639.1/OG0001639.2/OG0001666.2/OG0001666.1/OG0001670.2/OG0001670.1/OG0001689.2/OG0001689.1/OG0001694.2/OG0001694.1/OG0001706.1/OG0001706.2/OG0001718.1/OG0001744.1/OG0001774.1/OG0001774.2/OG0001814.1/OG0001814.2/OG0001837.1/OG0001837.2/OG0001842.2/OG0001842.1/OG0001850.1/OG0001850.2/OG0001932.1/OG0001932.2/OG0001937.1/OG0001938.2/OG0001938.1/OG0001943.1/OG0001943.2/OG0001953.2/OG0001953.1/OG0001964.1/OG0001972.1/OG0001972.2/OG0001980.1/OG0001980.2/OG0001981.2/OG0001981.1/OG0001982.1/OG0002014.1/OG0002024.1/OG0002024.2/OG0002040.2/OG0002040.1/OG0002051.1/OG0002074.2/OG0002074.1/OG0002076.1/OG0002076.2/OG0002126.2/OG0002126.1/OG0002146.1/OG0002164.2/OG0002164.1/OG0002167.1/OG0002283.1/OG0002283.2/OG0002295.1/OG0002329.1/OG0002343.1/OG0002343.2/OG0002350.1/OG0002350.2/OG0002364.1/OG0002364.2/OG0002369.1/OG0002375.1/OG0002413.1/OG0002432.1/OG0002432.2/OG0002469.1/OG0002475.1/OG0002477.1/OG0002482.1/OG0002502.1/OG0002551.1/OG0002551.2/OG0002557.2/OG0002557.1/OG0002572.1/OG0002580.2/OG0002580.1/OG0002591.1/OG0002597.1/OG0002597.2/OG0002598.1/OG0002598.2/OG0002601.1/OG0002626.1/OG0002650.1/OG0002650.2/OG0002659.1/OG0002670.1/OG0002709.1/OG0002746.1/OG0002748.1/OG0002754.1/OG0002761.1/OG0002762.2/OG0002762.1/OG0002768.1/OG0002774.2/OG0002774.1/OG0002784.2/OG0002784.1/OG0002785.2/OG0002785.1/OG0002790.1/OG0002794.2/OG0002794.1/OG0002797.1/OG0002804.1/OG0002812.1/OG0002825.2/OG0002825.1/OG0002848.1/OG0002919.1/OG0002926.1/OG0002934.1/OG0002937.1/OG0002937.2/OG0002955.1/OG0003029.1/OG0003031.1/OG0003050.1/OG0003054.1/OG0003056.2/OG0003056.1/OG0003084.1/OG0003095.1/OG0003098.1/OG0003104.1/OG0003111.1/OG0003116.1/OG0003126.1/OG0003126.2/OG0003133.1/OG0003141.1/OG0003141.2/OG0003143.1/OG0003146.1/OG0003224.1/OG0003226.1/OG0003252.1/OG0003266.2/OG0003266.1/OG0003277.1/OG0003279.1/OG0003318.1/OG0003333.1/OG0003396.1/OG0003416.1/OG0003421.1/OG0003427.1/OG0003472.1/OG0003486.1/OG0003499.1/OG0003511.1/OG0003541.1/OG0003558.1/OG0003564.1/OG0003569.1/OG0003571.1/OG0003582.1/OG0003588.1/OG0003590.1/OG0003699.1/OG0003702.1/OG0003703.1/OG0003708.1/OG0003710.1/OG0003712.1/OG0003715.1/OG0003717.1/OG0003723.1/OG0003725.1/OG0003731.1/OG0003736.1/OG0003752.1/OG0003774.1/OG0003775.1/OG0003778.1/OG0003779.1/OG0003801.1/OG0003830.1/OG0003834.1/OG0003931.1/OG0003941.1/OG0003946.1/OG0003951.1/OG0003952.1/OG0003963.1/OG0003972.1/OG0003983.1/OG0003997.1/OG0004011.1/OG0004016.1/OG0004017.1/OG0004038.1/OG0004042.1/OG0004047.1/OG0004068.1/OG0004069.1/OG0004085.1/OG0004097.1/OG0004106.1/OG0004129.1/OG0004136.1/OG0004137.1/OG0004155.1/OG0004234.1/OG0004241.1/OG0004245.1/OG0004251.1/OG0004277.1/OG0004288.1/OG0004295.1/OG0004319.1/OG0004351.1/OG0004363.1/OG0004370.1/OG0004371.1/OG0004377.1/OG0004387.1/OG0004404.1/OG0004409.1/OG0004413.1/OG0004423.1/OG0004426.1/OG0004428.1/OG0004452.1/OG0004454.1/OG0004455.1/OG0004467.1/OG0004474.1/OG0004482.1/OG0004484.1/OG0004539.1/OG0004583.1/OG0004589.1/OG0004596.1/OG0004601.1/OG0004604.1/OG0004614.1/OG0004621.1/OG0004653.1/OG0004690.1/OG0004691.1/OG0004694.1/OG0004700.1/OG0004714.1/OG0004742.1/OG0004755.1/OG0004758.1/OG0004767.1/OG0004778.1/OG0004782.1/OG0004785.1/OG0004792.1/OG0004793.1/OG0004796.1/OG0004811.1/OG0004904.1/OG0004918.1/OG0004920.1/OG0004932.1/OG0004942.1/OG0004955.1/OG0004958.1/OG0004965.1/OG0005003.1/OG0005013.1/OG0005015.1/OG0005025.1/OG0005049.1/OG0005053.1/OG0005055.1/OG0005059.1/OG0005073.1/OG0005077.1/OG0005090.1/OG0005102.1/OG0005103.1/OG0005114.1/OG0005131.1/OG0005140.1/OG0005144.1/OG0005152.1/OG0005153.1/OG0005159.1/OG0005166.1/OG0005171.1/OG0005243.1/OG0005283.1/OG0005297.1/OG0005307.1/OG0005319.1/OG0005330.1/OG0005354.1/OG0005365.1/OG0005367.1/OG0005383.1/OG0005432.1/OG0005454.1/OG0005457.1/OG0005463.1/OG0005473.1/OG0005505.1/OG0005513.1/OG0005514.1/OG0005527.1/OG0005554.1/OG0005564.1/OG0005574.1/OG0005580.1/OG0005651.1/OG0005656.1/OG0005657.1/OG0005671.1/OG0005701.1/OG0005727.1/OG0005743.1/OG0005754.1/OG0005767.1/OG0005783.1/OG0005788.1/OG0005802.1/OG0005804.1/OG0005819.1/OG0005824.1/OG0005827.1/OG0005845.1/OG0005853.1/OG0005867.1/OG0005877.1/OG0005885.1/OG0005930.1/OG0005944.1/OG0005962.1/OG0005963.1/OG0005967.1/OG0005994.1/OG0006000.1/OG0006001.1/OG0006010.1/OG0006025.1/OG0006033.1/OG0006052.1/OG0006059.1/OG0006142.1/OG0006150.1/OG0006157.1/OG0006177.1/OG0006185.1/OG0006197.1/OG0006221.1/OG0006222.1/OG0006226.1/OG0006261.1/OG0006274.1/OG0006275.1/OG0006300.1/OG0006307.1/OG0006342.1/OG0006361.1/OG0006366.1/OG0006369.1/OG0006375.1/OG0006381.1/OG0006393.1/OG0006403.1/OG0006404.1/OG0006417.1/OG0006422.1/OG0006424.1/OG0006429.1/OG0006437.1/OG0006441.1/OG0006448.1/OG0006456.1/OG0006623.1/OG0006629.1/OG0006640.1/OG0006647.1/OG0006656.1/OG0006657.1/OG0006671.1/OG0006672.1/OG0006678.1/OG0006685.1/OG0006709.1/OG0006724.1/OG0006739.1/OG0006748.1/OG0006769.1/OG0006770.1/OG0006815.1/OG0006850.1/OG0006851.1/OG0006854.1/OG0006859.1/OG0006861.1/OG0006873.1/OG0006892.1/OG0006903.1/OG0006912.1/OG0006918.1/OG0006931.1/OG0006933.1/OG0007074.1/OG0007132.1/OG0007140.1/OG0007167.1/OG0007173.1/OG0007183.1/OG0007202.1/OG0007218.1/OG0007222.1/OG0007243.1/OG0007246.1/OG0007254.1/OG0007301.1/OG0007306.1/OG0007337.1/OG0007354.1/OG0007362.1/OG0007372.1/OG0007391.1/OG0007417.1/OG0007419.1/OG0007591.1/OG0007648.1/OG0007650.1/OG0007702.1/OG0007730.1/OG0007772.1/OG0007809.1/OG0007812.1/OG0007819.1/OG0007820.1/OG0007839.1/OG0007980.1/OG0008000.1/OG0008073.1/OG0008083.1/OG0008140.1/OG0008166.1/OG0008168.1/OG0008437.1/OG0008460.1/OG0008504.1/OG0008523.1/OG0008535.1/OG0008776.1/OG0010635.1</t>
  </si>
  <si>
    <t>OG0001632.1/OG0001795.2/OG0001795.1/OG0002001.2/OG0002001.1/OG0002181.1/OG0002181.2/OG0002186.1/OG0002287.1/OG0002658.1/OG0002895.1/OG0003199.1/OG0003313.2/OG0003313.1/OG0003447.1/OG0003454.1/OG0003470.1/OG0003823.1/OG0003959.1/OG0004418.1/OG0004837.1/OG0004907.1/OG0004956.1/OG0005012.1/OG0005064.1/OG0005181.1/OG0005190.1/OG0005241.1/OG0005271.1/OG0005572.1/OG0005596.1/OG0005606.1/OG0005700.1/OG0005706.1/OG0005800.1/OG0005898.1/OG0005898.2/OG0005934.1/OG0006078.1/OG0006184.1/OG0006233.1/OG0006383.1/OG0006389.1/OG0006392.1/OG0006412.1/OG0006594.1/OG0006642.1/OG0006719.1/OG0006836.1/OG0007109.1/OG0007144.1/OG0007590.1/OG0007594.1/OG0007742.1/OG0007752.1/OG0008050.1/OG0008250.1/OG0008520.1/OG0008563.1/OG0008615.1/OG0008623.1/OG0009134.1/OG0009738.1/OG0009754.1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</si>
  <si>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0000150.2/OG0000150.4/OG0000150.3/OG0000150.1/OG0000150.5/OG0000200.4/OG0000200.5/OG0000200.2/OG0000200.6/OG0000200.3/OG0000200.1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0000351.4/OG0000351.3/OG0000351.1/OG0000351.2/OG0000374.1/OG0000374.2/OG0000374.4/OG0000374.3/OG0000381.3/OG0000381.4/OG0000381.1/OG0000381.2/OG0000396.4/OG0000396.3/OG0000396.1/OG0000396.2/OG0000420.3/OG0000420.2/OG0000420.1/OG0000478.2/OG0000478.1/OG0000478.3/OG0000540.3/OG0000540.4/OG0000540.2/OG0000540.1/OG0000549.2/OG0000549.1/OG0000551.3/OG0000551.2/OG0000551.1/OG0000571.3/OG0000571.1/OG0000571.2/OG0000582.3/OG0000582.1/OG0000582.2/OG0000618.2/OG0000618.1/OG0000618.3/OG0000708.2/OG0000708.3/OG0000708.1/OG0000711.3/OG0000711.1/OG0000711.2/OG0000737.1/OG0000737.3/OG0000737.2/OG0000757.1/OG0000782.1/OG0000782.3/OG0000782.2/OG0000797.1/OG0000797.3/OG0000797.2/OG0000803.2/OG0000803.3/OG0000803.1/OG0000812.1/OG0000812.2/OG0000812.3/OG0000846.1/OG0000846.2/OG0000893.1/OG0000893.2/OG0000897.2/OG0000897.1/OG0000935.2/OG0000935.1/OG0000994.2/OG0000994.1/OG0000997.1/OG0000997.2/OG0001004.2/OG0001004.1/OG0001006.1/OG0001006.2/OG0001018.2/OG0001018.3/OG0001018.1/OG0001029.2/OG0001029.1/OG0001050.2/OG0001050.1/OG0001127.2/OG0001127.1/OG0001128.1/OG0001128.2/OG0001158.2/OG0001158.1/OG0001167.1/OG0001167.2/OG0001170.2/OG0001170.1/OG0001193.1/OG0001193.2/OG0001276.2/OG0001276.1/OG0001523.1/OG0001523.2/OG0001543.2/OG0001543.1/OG0001597.1/OG0001597.2/OG0001607.2/OG0001607.1/OG0001631.2/OG0001631.1/OG0001635.1/OG0001639.1/OG0001639.2/OG0001689.2/OG0001689.1/OG0001718.1/OG0001774.1/OG0001774.2/OG0001814.1/OG0001814.2/OG0001837.1/OG0001837.2/OG0001932.1/OG0001932.2/OG0001937.1/OG0001938.2/OG0001938.1/OG0001953.2/OG0001953.1/OG0001972.1/OG0001972.2/OG0001980.1/OG0001980.2/OG0001981.2/OG0001981.1/OG0002014.1/OG0002024.1/OG0002024.2/OG0002040.2/OG0002040.1/OG0002076.1/OG0002076.2/OG0002146.1/OG0002164.2/OG0002164.1/OG0002343.1/OG0002343.2/OG0002350.1/OG0002350.2/OG0002364.1/OG0002364.2/OG0002375.1/OG0002413.1/OG0002469.1/OG0002475.1/OG0002477.1/OG0002482.1/OG0002502.1/OG0002551.1/OG0002551.2/OG0002557.2/OG0002557.1/OG0002572.1/OG0002591.1/OG0002601.1/OG0002626.1/OG0002670.1/OG0002746.1/OG0002748.1/OG0002754.1/OG0002762.2/OG0002762.1/OG0002774.2/OG0002774.1/OG0002790.1/OG0002794.2/OG0002794.1/OG0002797.1/OG0002804.1/OG0002812.1/OG0002825.2/OG0002825.1/OG0002926.1/OG0002934.1/OG0002937.1/OG0002937.2/OG0002955.1/OG0003029.1/OG0003031.1/OG0003054.1/OG0003056.2/OG0003056.1/OG0003104.1/OG0003116.1/OG0003252.1/OG0003277.1/OG0003279.1/OG0003333.1/OG0003499.1/OG0003511.1/OG0003541.1/OG0003558.1/OG0003564.1/OG0003569.1/OG0003571.1/OG0003582.1/OG0003590.1/OG0003699.1/OG0003703.1/OG0003736.1/OG0003752.1/OG0003774.1/OG0003775.1/OG0003779.1/OG0003801.1/OG0003941.1/OG0003963.1/OG0003997.1/OG0004011.1/OG0004016.1/OG0004017.1/OG0004038.1/OG0004042.1/OG0004085.1/OG0004106.1/OG0004155.1/OG0004245.1/OG0004251.1/OG0004351.1/OG0004363.1/OG0004387.1/OG0004404.1/OG0004426.1/OG0004452.1/OG0004455.1/OG0004474.1/OG0004690.1/OG0004691.1/OG0004742.1/OG0004755.1/OG0004778.1/OG0004785.1/OG0004811.1/OG0004932.1/OG0004965.1/OG0005013.1/OG0005059.1/OG0005073.1/OG0005090.1/OG0005102.1/OG0005103.1/OG0005114.1/OG0005140.1/OG0005159.1/OG0005243.1/OG0005297.1/OG0005330.1/OG0005365.1/OG0005367.1/OG0005432.1/OG0005454.1/OG0005473.1/OG0005527.1/OG0005580.1/OG0005657.1/OG0005727.1/OG0005783.1/OG0005819.1/OG0005867.1/OG0005963.1/OG0006025.1/OG0006033.1/OG0006197.1/OG0006307.1/OG0006342.1/OG0006366.1/OG0006375.1/OG0006381.1/OG0006647.1/OG0006656.1/OG0006671.1/OG0006672.1/OG0006770.1/OG0006850.1/OG0006851.1/OG0006873.1/OG0006918.1/OG0006931.1/OG0006933.1/OG0007218.1/OG0007243.1/OG0007301.1/OG0007372.1/OG0007417.1/OG0007591.1/OG0007819.1/OG0007980.1/OG0008000.1/OG0010635.1</t>
  </si>
  <si>
    <t>OG0000692.1/OG0000692.2/OG0000692.4/OG0000692.3/OG0001662.2/OG0001662.1/OG0001924.1/OG0001940.1/OG0002019.1/OG0002257.2/OG0002257.1/OG0002270.1/OG0002270.2/OG0002633.1/OG0002952.2/OG0002952.1/OG0002970.1/OG0003125.1/OG0003257.1/OG0003335.1/OG0004280.1/OG0004486.1/OG0004779.1/OG0004795.1/OG0005075.1/OG0005534.1/OG0006050.1/OG0006253.1/OG0006285.1/OG0006627.1/OG0006735.1/OG0006761.1/OG0006781.1/OG0007186.1/OG0007550.1/OG0007654.1/OG0007744.1/OG0007753.1/OG0007796.1/OG0008011.1/OG0008455.1/OG0008509.1/OG0008519.1/OG0008800.1/OG0009699.1/OG0010621.1</t>
  </si>
  <si>
    <t>OG0001632.1/OG0001795.2/OG0001795.1/OG0002186.1/OG0002287.1/OG0002658.1/OG0003447.1/OG0003454.1/OG0003959.1/OG0004837.1/OG0004956.1/OG0005190.1/OG0005596.1/OG0005606.1/OG0006184.1/OG0006389.1/OG0006392.1/OG0006594.1/OG0006719.1/OG0006836.1/OG0007594.1/OG0009738.1</t>
  </si>
  <si>
    <t>OG0000572.2/OG0000572.1/OG0007344.1</t>
  </si>
  <si>
    <t>OG0003160.1/OG0006064.1</t>
  </si>
  <si>
    <t>OG0000618.2/OG0000618.1/OG0000618.3/OG0000708.2/OG0000708.3/OG0000708.1/OG0001078.2/OG0001078.3/OG0001078.1/OG0001081.2/OG0001081.1/OG0001247.1/OG0001247.2/OG0002949.1/OG0002949.2/OG0003270.1/OG0004089.1/OG0004419.1/OG0005059.1/OG0005413.1/OG0007417.1</t>
  </si>
  <si>
    <t>OG0000036.7/OG0000036.3/OG0000036.12/OG0000036.6/OG0000036.11/OG0000036.5/OG0000036.10/OG0000036.8/OG0000036.1/OG0000036.9/OG0000036.4/OG0000036.2</t>
  </si>
  <si>
    <t>OG0003590.1</t>
  </si>
  <si>
    <t>OG0001825.2/OG0001825.1/OG0003125.1/OG0004218.1/OG0004218.2/OG0004278.1/OG0004456.1/OG0004598.1/OG0005075.1/OG0007678.1/OG0008011.1/OG0008519.1/OG0010344.1/OG0010621.1</t>
  </si>
  <si>
    <t>OG0000036.7/OG0000036.3/OG0000036.12/OG0000036.6/OG0000036.11/OG0000036.5/OG0000036.10/OG0000036.8/OG0000036.1/OG0000036.9/OG0000036.4/OG0000036.2/OG0000054.3/OG0000054.7/OG0000054.6/OG0000054.4/OG0000054.2/OG0000054.1/OG0000054.5/OG0000082.1/OG0000082.7/OG0000082.6/OG0000082.3/OG0000082.4/OG0000082.5/OG0000082.2/OG0000087.5/OG0000087.7/OG0000087.2/OG0000087.1/OG0000087.4/OG0000087.6/OG0000087.3/OG0000137.1/OG0000137.6/OG0000137.3/OG0000137.5/OG0000137.2/OG0000137.4/OG0000200.4/OG0000200.5/OG0000200.2/OG0000200.6/OG0000200.3/OG0000200.1/OG0000215.4/OG0000215.5/OG0000215.3/OG0000215.1/OG0000215.2/OG0000267.4/OG0000267.1/OG0000267.2/OG0000267.5/OG0000267.3/OG0000318.4/OG0000318.2/OG0000318.1/OG0000318.3/OG0000344.3/OG0000344.1/OG0000344.4/OG0000344.2/OG0000416.1/OG0000416.4/OG0000416.2/OG0000416.3/OG0000456.4/OG0000456.2/OG0000456.3/OG0000456.1/OG0000540.3/OG0000540.4/OG0000540.2/OG0000540.1/OG0000571.3/OG0000571.1/OG0000571.2/OG0000613.1/OG0000613.3/OG0000613.2/OG0000618.2/OG0000618.1/OG0000618.3/OG0000782.1/OG0000782.3/OG0000782.2/OG0000797.1/OG0000797.3/OG0000797.2/OG0000897.2/OG0000897.1/OG0000935.2/OG0000935.1/OG0000945.1/OG0000945.2/OG0001055.1/OG0001055.2/OG0001087.1/OG0001087.2/OG0001120.2/OG0001120.1/OG0001275.2/OG0001275.1/OG0001558.2/OG0001558.1/OG0001571.3/OG0001571.2/OG0001571.1/OG0001640.1/OG0001640.2/OG0001719.1/OG0001768.1/OG0002075.2/OG0002075.1/OG0002350.1/OG0002350.2/OG0002403.2/OG0002403.1/OG0002493.2/OG0002493.1/OG0002557.2/OG0002557.1/OG0002569.1/OG0002591.1/OG0002723.2/OG0002723.1/OG0002790.1/OG0002794.2/OG0002794.1/OG0002825.2/OG0002825.1/OG0002889.1/OG0002889.2/OG0002918.1/OG0002934.1/OG0003091.1/OG0003153.1/OG0003155.2/OG0003155.1/OG0003218.1/OG0003277.1/OG0003333.1/OG0003541.1/OG0003584.1/OG0003699.1/OG0003703.1/OG0003763.1/OG0003784.1/OG0003949.2/OG0003949.1/OG0004000.1/OG0004017.1/OG0004042.1/OG0004044.1/OG0004085.1/OG0004155.1/OG0004287.1/OG0004363.1/OG0004365.1/OG0004400.1/OG0004404.1/OG0004433.1/OG0004455.1/OG0004471.1/OG0004581.1/OG0004755.1/OG0004796.1/OG0004932.1/OG0004949.1/OG0004952.1/OG0004992.1/OG0005114.1/OG0005159.1/OG0005365.1/OG0005432.1/OG0005510.1/OG0005524.1/OG0005657.1/OG0005819.1/OG0005840.1/OG0006025.1/OG0006395.1/OG0006741.1/OG0006901.1/OG0006931.1/OG0007372.1/OG0007748.1/OG0007768.1/OG0008097.1/OG0008782.1</t>
  </si>
  <si>
    <t>OG0003350.1/OG0003878.1/OG0004075.1/OG0006883.1/OG0007144.1/OG0008164.1</t>
  </si>
  <si>
    <t>OG0006050.1/OG0006285.1/OG0007550.1</t>
  </si>
  <si>
    <t>OG0002024.1/OG0002024.2/OG0002502.1/OG0002551.1/OG0002551.2/OG0003056.2/OG0003056.1/OG0003104.1/OG0003736.1/OG0003941.1/OG0004245.1/OG0005013.1/OG0006647.1/OG0007218.1</t>
  </si>
  <si>
    <t>OG0003699.1/OG0005073.1/OG0006025.1/OG0007591.1/OG0010635.1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</si>
  <si>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0000098.9/OG0000098.6/OG0000098.5/OG0000098.3/OG0000098.8/OG0000098.7/OG0000098.4/OG0000098.1/OG0000098.2/OG0000107.5/OG0000107.3/OG0000107.7/OG0000107.4/OG0000107.1/OG0000107.2/OG0000107.8/OG0000107.6/OG0000120.3/OG0000120.4/OG0000120.1/OG0000120.5/OG0000120.2/OG0000144.8/OG0000144.6/OG0000144.1/OG0000144.7/OG0000144.5/OG0000144.4/OG0000144.3/OG0000144.2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0000374.1/OG0000374.2/OG0000374.4/OG0000374.3/OG0000381.3/OG0000381.4/OG0000381.1/OG0000381.2/OG0000478.2/OG0000478.1/OG0000478.3/OG0000540.3/OG0000540.4/OG0000540.2/OG0000540.1/OG0000549.2/OG0000549.1/OG0000571.3/OG0000571.1/OG0000571.2/OG0000582.3/OG0000582.1/OG0000582.2/OG0000618.2/OG0000618.1/OG0000618.3/OG0000782.1/OG0000782.3/OG0000782.2/OG0000893.1/OG0000893.2/OG0000897.2/OG0000897.1/OG0000935.2/OG0000935.1/OG0001004.2/OG0001004.1/OG0001006.1/OG0001006.2/OG0001029.2/OG0001029.1/OG0001128.1/OG0001128.2/OG0001158.2/OG0001158.1/OG0001167.1/OG0001167.2/OG0001170.2/OG0001170.1/OG0001193.1/OG0001193.2/OG0001276.2/OG0001276.1/OG0001543.2/OG0001543.1/OG0001639.1/OG0001639.2/OG0001814.1/OG0001814.2/OG0001932.1/OG0001932.2/OG0001938.2/OG0001938.1/OG0001953.2/OG0001953.1/OG0001972.1/OG0001972.2/OG0002014.1/OG0002024.1/OG0002024.2/OG0002146.1/OG0002164.2/OG0002164.1/OG0002350.1/OG0002350.2/OG0002482.1/OG0002502.1/OG0002591.1/OG0002601.1/OG0002670.1/OG0002746.1/OG0002794.2/OG0002794.1/OG0002812.1/OG0002937.1/OG0002937.2/OG0003031.1/OG0003054.1/OG0003277.1/OG0003279.1/OG0003499.1/OG0003558.1/OG0003564.1/OG0003569.1/OG0003571.1/OG0003590.1/OG0003699.1/OG0003703.1/OG0003752.1/OG0003775.1/OG0003963.1/OG0004011.1/OG0004016.1/OG0004085.1/OG0004155.1/OG0004404.1/OG0004426.1/OG0004455.1/OG0004474.1/OG0004690.1/OG0004691.1/OG0004778.1/OG0004785.1/OG0004811.1/OG0004965.1/OG0005073.1/OG0005102.1/OG0005330.1/OG0005432.1/OG0005473.1/OG0005527.1/OG0005580.1/OG0005727.1/OG0005783.1/OG0005819.1/OG0005963.1/OG0006025.1/OG0006375.1/OG0006672.1/OG0006850.1/OG0007243.1/OG0007417.1/OG0007591.1/OG0008000.1/OG0010635.1</t>
  </si>
  <si>
    <t>OG0001662.2/OG0001662.1/OG0001924.1/OG0001940.1/OG0002257.2/OG0002257.1/OG0002270.1/OG0002270.2/OG0002633.1/OG0003125.1/OG0003257.1/OG0003335.1/OG0004795.1/OG0005075.1/OG0005534.1/OG0006253.1/OG0006761.1/OG0006781.1/OG0007186.1/OG0007744.1/OG0007753.1/OG0008455.1/OG0008800.1</t>
  </si>
  <si>
    <t>OG0004404.1/OG0004426.1</t>
  </si>
  <si>
    <t>OG0002970.1/OG0006050.1/OG0007744.1/OG0008455.1/OG0008509.1</t>
  </si>
  <si>
    <t>OG0006719.1</t>
  </si>
  <si>
    <t>OG0000396.4/OG0000396.3/OG0000396.1/OG0000396.2/OG0000757.1/OG0000803.2/OG0000803.3/OG0000803.1/OG0000846.1/OG0000846.2/OG0001276.2/OG0001276.1/OG0001837.1/OG0001837.2/OG0003116.1/OG0003699.1/OG0003941.1/OG0004011.1/OG0004106.1/OG0004245.1/OG0004426.1/OG0005073.1/OG0005297.1/OG0005473.1/OG0006375.1/OG0006671.1/OG0006770.1/OG0006850.1/OG0007417.1/OG0007819.1/OG0008000.1</t>
  </si>
  <si>
    <t>OG0001924.1/OG0001940.1/OG0002257.2/OG0002257.1/OG0002633.1/OG0002952.2/OG0002952.1/OG0003151.1/OG0003257.1/OG0003335.1/OG0003596.1/OG0004456.1/OG0004779.1/OG0004795.1/OG0005534.1/OG0006253.1/OG0006735.1/OG0006781.1/OG0010621.1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</si>
  <si>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0000083.8/OG0000083.1/OG0000083.3/OG0000083.5/OG0000083.6/OG0000083.4/OG0000083.2/OG0000083.7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0000256.4/OG0000256.5/OG0000256.3/OG0000256.1/OG0000256.2/OG0000267.4/OG0000267.1/OG0000267.2/OG0000267.5/OG0000267.3/OG0000280.1/OG0000280.2/OG0000280.4/OG0000280.3/OG0000298.3/OG0000298.4/OG0000298.5/OG0000298.1/OG0000298.2/OG0000300.2/OG0000300.3/OG0000300.1/OG0000374.1/OG0000374.2/OG0000374.4/OG0000374.3/OG0000412.2/OG0000412.1/OG0000412.3/OG0000420.3/OG0000420.2/OG0000420.1/OG0000478.2/OG0000478.1/OG0000478.3/OG0000540.3/OG0000540.4/OG0000540.2/OG0000540.1/OG0000549.2/OG0000549.1/OG0000551.3/OG0000551.2/OG0000551.1/OG0000571.3/OG0000571.1/OG0000571.2/OG0000582.3/OG0000582.1/OG0000582.2/OG0000711.3/OG0000711.1/OG0000711.2/OG0000770.2/OG0000770.1/OG0000812.1/OG0000812.2/OG0000812.3/OG0000893.1/OG0000893.2/OG0000897.2/OG0000897.1/OG0000935.2/OG0000935.1/OG0000952.2/OG0000952.1/OG0001004.2/OG0001004.1/OG0001006.1/OG0001006.2/OG0001018.2/OG0001018.3/OG0001018.1/OG0001021.1/OG0001050.2/OG0001050.1/OG0001087.1/OG0001087.2/OG0001127.2/OG0001127.1/OG0001128.1/OG0001128.2/OG0001158.2/OG0001158.1/OG0001167.1/OG0001167.2/OG0001170.2/OG0001170.1/OG0001193.1/OG0001193.2/OG0001223.1/OG0001223.2/OG0001276.2/OG0001276.1/OG0001514.2/OG0001514.1/OG0001543.2/OG0001543.1/OG0001578.2/OG0001578.1/OG0001597.1/OG0001597.2/OG0001607.2/OG0001607.1/OG0001631.2/OG0001631.1/OG0001635.1/OG0001639.1/OG0001639.2/OG0001718.1/OG0001752.2/OG0001752.1/OG0001774.1/OG0001774.2/OG0001794.1/OG0001794.2/OG0001814.1/OG0001814.2/OG0001932.1/OG0001932.2/OG0001938.2/OG0001938.1/OG0001972.1/OG0001972.2/OG0002071.1/OG0002071.2/OG0002076.1/OG0002076.2/OG0002120.1/OG0002120.2/OG0002146.1/OG0002232.1/OG0002343.1/OG0002343.2/OG0002364.1/OG0002364.2/OG0002375.1/OG0002409.1/OG0002482.1/OG0002572.1/OG0002575.1/OG0002601.1/OG0002626.1/OG0002670.1/OG0002746.1/OG0002754.1/OG0002794.2/OG0002794.1/OG0002797.1/OG0002804.1/OG0002812.1/OG0002887.1/OG0002887.2/OG0002926.1/OG0002955.1/OG0003029.1/OG0003054.1/OG0003277.1/OG0003333.1/OG0003343.1/OG0003558.1/OG0003564.1/OG0003569.1/OG0003571.1/OG0003590.1/OG0003594.1/OG0003752.1/OG0003774.1/OG0003775.1/OG0003798.1/OG0003963.1/OG0003997.1/OG0004016.1/OG0004017.1/OG0004038.1/OG0004044.1/OG0004085.1/OG0004125.1/OG0004139.1/OG0004238.1/OG0004338.1/OG0004357.1/OG0004391.1/OG0004618.1/OG0004662.1/OG0004690.1/OG0004726.1/OG0004778.1/OG0004785.1/OG0004811.1/OG0004883.1/OG0005158.1/OG0005243.1/OG0005330.1/OG0005367.1/OG0005391.1/OG0005472.1/OG0005503.1/OG0005527.1/OG0005580.1/OG0005819.1/OG0005963.1/OG0006033.1/OG0006382.1/OG0006727.1/OG0006933.1/OG0007243.1/OG0008490.1/OG0008508.1</t>
  </si>
  <si>
    <t>OG0001920.1/OG0002186.1/OG0002287.1/OG0002527.1/OG0002658.1/OG0003454.1/OG0003959.1/OG0004501.1/OG0004837.1/OG0004956.1/OG0005596.1/OG0005606.1/OG0006184.1/OG0006389.1/OG0006412.1/OG0006836.1/OG0007594.1/OG0008269.1/OG0009738.1</t>
  </si>
  <si>
    <t>OG0000200.4/OG0000200.5/OG0000200.2/OG0000200.6/OG0000200.3/OG0000200.1/OG0000935.2/OG0000935.1/OG0002670.1/OG0002746.1</t>
  </si>
  <si>
    <t>OG0004410.1/OG0004598.1/OG0004744.1/OG0005376.1/OG0005829.1/OG0006064.1/OG0007791.1/OG0007826.1/OG0008098.1/OG0008165.1/OG0008552.1</t>
  </si>
  <si>
    <t>OG0002011.1/OG0002011.2/OG0002287.1/OG0005548.1/OG0005776.1/OG0005822.1/OG0006184.1/OG0006594.1/OG0007344.1/OG0007594.1</t>
  </si>
  <si>
    <t>OG0000020.1/OG0000020.2/OG0000020.9/OG0000020.3/OG0000020.13/OG0000020.6/OG0000020.5/OG0000020.4/OG0000020.11/OG0000020.10/OG0000020.8/OG0000020.7/OG0000020.12/OG0000318.4/OG0000318.2/OG0000318.1/OG0000318.3/OG0000402.2/OG0000402.3/OG0000402.1/OG0000571.3/OG0000571.1/OG0000571.2/OG0000671.3/OG0000671.1/OG0000671.2/OG0000782.1/OG0000782.3/OG0000782.2/OG0000795.1/OG0000795.2/OG0000828.1/OG0000828.2/OG0000883.1/OG0000883.2/OG0000883.3/OG0000992.1/OG0000992.2/OG0001087.1/OG0001087.2/OG0001120.2/OG0001120.1/OG0001712.1/OG0001712.2/OG0001714.2/OG0001714.1/OG0001719.1/OG0001792.2/OG0001792.1/OG0001860.2/OG0001860.1/OG0001972.1/OG0001972.2/OG0001980.1/OG0001980.2/OG0002056.1/OG0002075.2/OG0002075.1/OG0002107.2/OG0002107.1/OG0002174.1/OG0002267.1/OG0002572.1/OG0002730.1/OG0002774.2/OG0002774.1/OG0002798.1/OG0002798.2/OG0003333.1/OG0003529.1/OG0003703.1/OG0003855.1/OG0003919.1/OG0003969.1/OG0003990.1/OG0004130.1/OG0004287.1/OG0004306.1/OG0004351.1/OG0004425.1/OG0004632.1/OG0004656.1/OG0004711.1/OG0004796.1/OG0005120.1/OG0005158.1/OG0005238.1/OG0005243.1/OG0005413.1/OG0005469.1/OG0005492.1/OG0005542.1/OG0005736.1/OG0005871.1/OG0006321.1/OG0006394.1/OG0006503.1/OG0006515.1/OG0006752.1/OG0006778.1/OG0006894.1/OG0006919.1/OG0007195.1/OG0007197.1/OG0007241.1/OG0007280.1/OG0007282.1/OG0008071.1/OG0009051.1/OG0009116.1</t>
  </si>
  <si>
    <t>OG0005376.1/OG0005829.1/OG0007791.1/OG0008098.1</t>
  </si>
  <si>
    <t>OG0000020.1/OG0000020.2/OG0000020.9/OG0000020.3/OG0000020.13/OG0000020.6/OG0000020.5/OG0000020.4/OG0000020.11/OG0000020.10/OG0000020.8/OG0000020.7/OG0000020.12/OG0000318.4/OG0000318.2/OG0000318.1/OG0000318.3/OG0000571.3/OG0000571.1/OG0000571.2/OG0000828.1/OG0000828.2/OG0001087.1/OG0001087.2/OG0001120.2/OG0001120.1/OG0001712.1/OG0001712.2/OG0001860.2/OG0001860.1/OG0001972.1/OG0001972.2/OG0001980.1/OG0001980.2/OG0002107.2/OG0002107.1/OG0002174.1/OG0002267.1/OG0002572.1/OG0002730.1/OG0003529.1/OG0003855.1/OG0004632.1/OG0005243.1/OG0005413.1/OG0005469.1/OG0005492.1/OG0005736.1/OG0005871.1/OG0006503.1/OG0006515.1/OG0006752.1/OG0006778.1/OG0007195.1</t>
  </si>
  <si>
    <t>OG0002011.1/OG0002011.2/OG0002287.1/OG0006184.1/OG0007594.1</t>
  </si>
  <si>
    <t>OG0000402.2/OG0000402.3/OG0000402.1/OG0000671.3/OG0000671.1/OG0000671.2/OG0000795.1/OG0000795.2/OG0001792.2/OG0001792.1/OG0002075.2/OG0002075.1/OG0002774.2/OG0002774.1/OG0003333.1/OG0003855.1/OG0004287.1/OG0004306.1/OG0004351.1/OG0004425.1/OG0004656.1/OG0005158.1/OG0005238.1/OG0005413.1/OG0007241.1</t>
  </si>
  <si>
    <t>OG0004410.1/OG0004598.1/OG0006064.1/OG0008165.1</t>
  </si>
  <si>
    <t>OG0001632.1/OG0001795.2/OG0001795.1/OG0002001.2/OG0002001.1/OG0002181.1/OG0002181.2/OG0002895.1/OG0003199.1/OG0003313.2/OG0003313.1/OG0003470.1/OG0003823.1/OG0004418.1/OG0004907.1/OG0005012.1/OG0005064.1/OG0005181.1/OG0005190.1/OG0005241.1/OG0005271.1/OG0005572.1/OG0005700.1/OG0005706.1/OG0005800.1/OG0005898.1/OG0005898.2/OG0005934.1/OG0006078.1/OG0006233.1/OG0006383.1/OG0006412.1/OG0006642.1/OG0007109.1/OG0007144.1/OG0007590.1/OG0007742.1/OG0007752.1/OG0008050.1/OG0008250.1/OG0008520.1/OG0008563.1/OG0008615.1/OG0008623.1/OG0009134.1/OG0009754.1</t>
  </si>
  <si>
    <t>OG0000692.1/OG0000692.2/OG0000692.4/OG0000692.3/OG0001555.2/OG0001555.1/OG0001686.1/OG0001686.2/OG0002032.1/OG0002032.2/OG0002270.1/OG0002270.2/OG0002389.1/OG0002480.1/OG0002646.1/OG0003081.1/OG0003125.1/OG0004779.1/OG0004810.1/OG0004911.1/OG0005031.1/OG0005285.1/OG0005331.1/OG0005420.1/OG0005497.1/OG0005725.1/OG0005745.1/OG0005801.1/OG0005829.1/OG0005869.1/OG0005952.1/OG0006207.1/OG0006237.1/OG0006377.1/OG0006495.1/OG0006660.1/OG0006670.1/OG0006708.1/OG0006716.1/OG0006827.1/OG0006830.1/OG0006951.1/OG0007155.1/OG0007213.1/OG0007236.1/OG0007355.1/OG0007415.1/OG0007598.1/OG0007709.1/OG0007833.1/OG0008056.1/OG0008109.1/OG0008139.1/OG0008145.1/OG0008214.1/OG0008721.1/OG0008856.1/OG0009053.1/OG0009119.1/OG0009363.1</t>
  </si>
  <si>
    <t>OG0000054.3/OG0000054.7/OG0000054.6/OG0000054.4/OG0000054.2/OG0000054.1/OG0000054.5/OG0000098.9/OG0000098.6/OG0000098.5/OG0000098.3/OG0000098.8/OG0000098.7/OG0000098.4/OG0000098.1/OG0000098.2/OG0000137.1/OG0000137.6/OG0000137.3/OG0000137.5/OG0000137.2/OG0000137.4/OG0000170.2/OG0000170.4/OG0000170.1/OG0000170.3/OG0000318.4/OG0000318.2/OG0000318.1/OG0000318.3/OG0000343.4/OG0000343.1/OG0000343.2/OG0000343.3/OG0000396.4/OG0000396.3/OG0000396.1/OG0000396.2/OG0000433.3/OG0000433.2/OG0000433.1/OG0000446.3/OG0000446.2/OG0000446.1/OG0000476.1/OG0000476.2/OG0000476.3/OG0000490.2/OG0000490.1/OG0000502.2/OG0000502.1/OG0000502.3/OG0000556.3/OG0000556.1/OG0000556.2/OG0000580.2/OG0000580.1/OG0000580.3/OG0000607.1/OG0000607.2/OG0000618.2/OG0000618.1/OG0000618.3/OG0000619.1/OG0000619.3/OG0000619.2/OG0000636.3/OG0000636.1/OG0000636.2/OG0000696.1/OG0000696.2/OG0000696.3/OG0000700.3/OG0000700.1/OG0000700.2/OG0000730.2/OG0000730.1/OG0000741.2/OG0000741.1/OG0000741.3/OG0000763.1/OG0000763.2/OG0000781.2/OG0000781.1/OG0000785.1/OG0000785.2/OG0000834.2/OG0000834.1/OG0000852.2/OG0000852.1/OG0000938.1/OG0000938.3/OG0000938.2/OG0001027.2/OG0001027.1/OG0001033.2/OG0001033.1/OG0001154.1/OG0001154.2/OG0001202.2/OG0001202.1/OG0001222.1/OG0001222.2/OG0001243.2/OG0001243.1/OG0001278.2/OG0001278.1/OG0001355.2/OG0001355.1/OG0001389.1/OG0001403.2/OG0001403.1/OG0001452.1/OG0001464.1/OG0001464.2/OG0001523.1/OG0001523.2/OG0001602.1/OG0001616.1/OG0001616.2/OG0001638.1/OG0001638.2/OG0001666.2/OG0001666.1/OG0001670.2/OG0001670.1/OG0001694.2/OG0001694.1/OG0001706.1/OG0001706.2/OG0001744.1/OG0001842.2/OG0001842.1/OG0001850.1/OG0001850.2/OG0001937.1/OG0001943.1/OG0001943.2/OG0001964.1/OG0001982.1/OG0002051.1/OG0002074.2/OG0002074.1/OG0002126.2/OG0002126.1/OG0002167.1/OG0002283.1/OG0002283.2/OG0002295.1/OG0002329.1/OG0002364.1/OG0002364.2/OG0002369.1/OG0002432.1/OG0002432.2/OG0002580.2/OG0002580.1/OG0002597.1/OG0002597.2/OG0002598.1/OG0002598.2/OG0002650.1/OG0002650.2/OG0002659.1/OG0002709.1/OG0002761.1/OG0002762.2/OG0002762.1/OG0002768.1/OG0002784.2/OG0002784.1/OG0002785.2/OG0002785.1/OG0002790.1/OG0002848.1/OG0002919.1/OG0003031.1/OG0003050.1/OG0003084.1/OG0003095.1/OG0003098.1/OG0003111.1/OG0003126.1/OG0003126.2/OG0003133.1/OG0003141.1/OG0003141.2/OG0003143.1/OG0003146.1/OG0003224.1/OG0003226.1/OG0003266.2/OG0003266.1/OG0003318.1/OG0003396.1/OG0003416.1/OG0003421.1/OG0003427.1/OG0003472.1/OG0003486.1/OG0003588.1/OG0003702.1/OG0003708.1/OG0003710.1/OG0003712.1/OG0003717.1/OG0003723.1/OG0003725.1/OG0003731.1/OG0003778.1/OG0003779.1/OG0003830.1/OG0003834.1/OG0003931.1/OG0003946.1/OG0003951.1/OG0003952.1/OG0003972.1/OG0003983.1/OG0004047.1/OG0004068.1/OG0004069.1/OG0004097.1/OG0004106.1/OG0004129.1/OG0004136.1/OG0004137.1/OG0004234.1/OG0004241.1/OG0004277.1/OG0004288.1/OG0004295.1/OG0004319.1/OG0004370.1/OG0004371.1/OG0004377.1/OG0004404.1/OG0004409.1/OG0004413.1/OG0004423.1/OG0004426.1/OG0004428.1/OG0004454.1/OG0004467.1/OG0004482.1/OG0004484.1/OG0004539.1/OG0004583.1/OG0004589.1/OG0004596.1/OG0004601.1/OG0004604.1/OG0004614.1/OG0004621.1/OG0004694.1/OG0004700.1/OG0004714.1/OG0004758.1/OG0004767.1/OG0004782.1/OG0004792.1/OG0004793.1/OG0004796.1/OG0004904.1/OG0004918.1/OG0004920.1/OG0004942.1/OG0004955.1/OG0004958.1/OG0005003.1/OG0005013.1/OG0005015.1/OG0005025.1/OG0005049.1/OG0005053.1/OG0005055.1/OG0005077.1/OG0005102.1/OG0005131.1/OG0005144.1/OG0005152.1/OG0005153.1/OG0005166.1/OG0005171.1/OG0005283.1/OG0005307.1/OG0005319.1/OG0005354.1/OG0005383.1/OG0005457.1/OG0005463.1/OG0005505.1/OG0005513.1/OG0005514.1/OG0005554.1/OG0005564.1/OG0005574.1/OG0005651.1/OG0005656.1/OG0005657.1/OG0005671.1/OG0005701.1/OG0005743.1/OG0005754.1/OG0005767.1/OG0005788.1/OG0005802.1/OG0005804.1/OG0005824.1/OG0005827.1/OG0005845.1/OG0005853.1/OG0005877.1/OG0005885.1/OG0005930.1/OG0005944.1/OG0005962.1/OG0005967.1/OG0005994.1/OG0006000.1/OG0006001.1/OG0006010.1/OG0006052.1/OG0006059.1/OG0006142.1/OG0006150.1/OG0006157.1/OG0006177.1/OG0006185.1/OG0006221.1/OG0006222.1/OG0006226.1/OG0006261.1/OG0006274.1/OG0006275.1/OG0006300.1/OG0006361.1/OG0006369.1/OG0006393.1/OG0006403.1/OG0006404.1/OG0006417.1/OG0006422.1/OG0006424.1/OG0006429.1/OG0006437.1/OG0006441.1/OG0006448.1/OG0006456.1/OG0006623.1/OG0006629.1/OG0006640.1/OG0006657.1/OG0006678.1/OG0006685.1/OG0006709.1/OG0006724.1/OG0006739.1/OG0006748.1/OG0006769.1/OG0006815.1/OG0006851.1/OG0006854.1/OG0006859.1/OG0006861.1/OG0006892.1/OG0006903.1/OG0006912.1/OG0007074.1/OG0007132.1/OG0007140.1/OG0007167.1/OG0007173.1/OG0007183.1/OG0007202.1/OG0007222.1/OG0007246.1/OG0007254.1/OG0007306.1/OG0007337.1/OG0007354.1/OG0007362.1/OG0007391.1/OG0007419.1/OG0007648.1/OG0007650.1/OG0007702.1/OG0007730.1/OG0007772.1/OG0007809.1/OG0007812.1/OG0007820.1/OG0007839.1/OG0008073.1/OG0008083.1/OG0008140.1/OG0008166.1/OG0008168.1/OG0008437.1/OG0008460.1/OG0008504.1/OG0008523.1/OG0008535.1/OG0008776.1</t>
  </si>
  <si>
    <t>OG0000264.2/OG0000264.1/OG0000264.4/OG0000264.3/OG0000618.2/OG0000618.1/OG0000618.3/OG0000695.2/OG0000695.3/OG0000695.1/OG0000741.2/OG0000741.1/OG0000741.3/OG0000932.3/OG0000932.1/OG0000932.2/OG0000942.2/OG0000942.3/OG0000942.1/OG0001172.2/OG0001172.1/OG0001360.2/OG0001360.1/OG0001964.1/OG0002116.2/OG0002116.1/OG0002810.1/OG0002954.1/OG0003266.2/OG0003266.1/OG0003918.1/OG0003958.1/OG0004235.1/OG0004288.1/OG0004356.1/OG0004393.1/OG0004415.1/OG0004597.2/OG0004597.1/OG0004614.1/OG0004694.1/OG0004796.1/OG0004955.1/OG0005059.1/OG0005296.1/OG0005551.1/OG0005853.1/OG0006177.1/OG0006393.1/OG0006685.1/OG0006694.1/OG0007211.1/OG0008101.1</t>
  </si>
  <si>
    <t>OG0005164.1/OG0005801.1/OG0006716.1/OG0006822.1/OG0007643.1/OG0007851.1/OG0008015.1</t>
  </si>
  <si>
    <t>OG0000098.9/OG0000098.6/OG0000098.5/OG0000098.3/OG0000098.8/OG0000098.7/OG0000098.4/OG0000098.1/OG0000098.2/OG0000618.2/OG0000618.1/OG0000618.3/OG0000730.2/OG0000730.1/OG0001033.2/OG0001033.1/OG0001464.1/OG0001464.2/OG0002580.2/OG0002580.1/OG0002659.1/OG0003779.1/OG0004423.1/OG0004428.1/OG0005144.1/OG0007173.1/OG0008083.1</t>
  </si>
  <si>
    <t>OG0000098.9/OG0000098.6/OG0000098.5/OG0000098.3/OG0000098.8/OG0000098.7/OG0000098.4/OG0000098.1/OG0000098.2/OG0000730.2/OG0000730.1</t>
  </si>
  <si>
    <t>OG0005031.1/OG0006495.1</t>
  </si>
  <si>
    <t>OG0000396.4/OG0000396.3/OG0000396.1/OG0000396.2/OG0000834.2/OG0000834.1/OG0001033.2/OG0001033.1/OG0001243.2/OG0001243.1/OG0001464.1/OG0001464.2/OG0001616.1/OG0001616.2/OG0001670.2/OG0001670.1/OG0003031.1/OG0003972.1/OG0004068.1/OG0004371.1/OG0004796.1/OG0006052.1/OG0007074.1/OG0007132.1</t>
  </si>
  <si>
    <t>OG0001795.2/OG0001795.1/OG0006412.1</t>
  </si>
  <si>
    <t>OG0001795.2/OG0001795.1/OG0003470.1/OG0005064.1/OG0005190.1/OG0005706.1/OG0005800.1/OG0006078.1/OG0007144.1/OG0007742.1/OG0008563.1/OG0009134.1</t>
  </si>
  <si>
    <t>OG0000098.9/OG0000098.6/OG0000098.5/OG0000098.3/OG0000098.8/OG0000098.7/OG0000098.4/OG0000098.1/OG0000098.2/OG0000137.1/OG0000137.6/OG0000137.3/OG0000137.5/OG0000137.2/OG0000137.4/OG0000318.4/OG0000318.2/OG0000318.1/OG0000318.3/OG0000343.4/OG0000343.1/OG0000343.2/OG0000343.3/OG0000396.4/OG0000396.3/OG0000396.1/OG0000396.2/OG0000446.3/OG0000446.2/OG0000446.1/OG0000490.2/OG0000490.1/OG0000502.2/OG0000502.1/OG0000502.3/OG0000580.2/OG0000580.1/OG0000580.3/OG0000636.3/OG0000636.1/OG0000636.2/OG0000700.3/OG0000700.1/OG0000700.2/OG0000785.1/OG0000785.2/OG0000834.2/OG0000834.1/OG0000852.2/OG0000852.1/OG0000938.1/OG0000938.3/OG0000938.2/OG0001154.1/OG0001154.2/OG0001222.1/OG0001222.2/OG0001243.2/OG0001243.1/OG0001278.2/OG0001278.1/OG0001355.2/OG0001355.1/OG0001403.2/OG0001403.1/OG0001464.1/OG0001464.2/OG0001523.1/OG0001523.2/OG0001616.1/OG0001616.2/OG0001666.2/OG0001666.1/OG0001670.2/OG0001670.1/OG0001694.2/OG0001694.1/OG0001706.1/OG0001706.2/OG0001744.1/OG0001937.1/OG0001964.1/OG0001982.1/OG0002051.1/OG0002167.1/OG0002283.1/OG0002283.2/OG0002369.1/OG0002432.1/OG0002432.2/OG0002597.1/OG0002597.2/OG0002598.1/OG0002598.2/OG0002919.1/OG0003031.1/OG0003050.1/OG0003098.1/OG0003126.1/OG0003126.2/OG0003133.1/OG0003146.1/OG0003224.1/OG0003318.1/OG0003396.1/OG0003427.1/OG0003472.1/OG0003702.1/OG0003712.1/OG0003731.1/OG0003778.1/OG0003834.1/OG0003946.1/OG0003952.1/OG0003972.1/OG0004047.1/OG0004068.1/OG0004069.1/OG0004106.1/OG0004129.1/OG0004136.1/OG0004234.1/OG0004241.1/OG0004295.1/OG0004319.1/OG0004370.1/OG0004371.1/OG0004404.1/OG0004413.1/OG0004426.1/OG0004428.1/OG0004454.1/OG0004467.1/OG0004484.1/OG0004589.1/OG0004596.1/OG0004614.1/OG0004767.1/OG0004782.1/OG0004942.1/OG0005003.1/OG0005025.1/OG0005053.1/OG0005055.1/OG0005153.1/OG0005354.1/OG0005513.1/OG0005657.1/OG0005788.1/OG0005802.1/OG0005877.1/OG0006052.1/OG0006275.1/OG0006422.1/OG0006456.1/OG0006629.1/OG0006678.1/OG0006709.1/OG0007132.1/OG0007167.1/OG0007183.1/OG0007306.1/OG0007650.1/OG0007809.1/OG0007812.1/OG0008437.1/OG0008504.1/OG0008535.1</t>
  </si>
  <si>
    <t>OG0002032.1/OG0002032.2/OG0002270.1/OG0002270.2/OG0002646.1/OG0003125.1/OG0005031.1/OG0005331.1/OG0005420.1/OG0005829.1/OG0006495.1/OG0006708.1/OG0006830.1/OG0007155.1/OG0007355.1/OG0008109.1/OG0009053.1/OG0009119.1</t>
  </si>
  <si>
    <t>OG0000137.1/OG0000137.6/OG0000137.3/OG0000137.5/OG0000137.2/OG0000137.4/OG0000396.4/OG0000396.3/OG0000396.1/OG0000396.2/OG0000502.2/OG0000502.1/OG0000502.3/OG0000636.3/OG0000636.1/OG0000636.2/OG0000785.1/OG0000785.2/OG0001243.2/OG0001243.1/OG0001278.2/OG0001278.1/OG0001355.2/OG0001355.1/OG0001523.1/OG0001523.2/OG0001694.2/OG0001694.1/OG0001706.1/OG0001706.2/OG0001982.1/OG0002369.1/OG0003133.1/OG0004069.1/OG0004241.1/OG0004370.1/OG0004426.1/OG0004428.1/OG0004782.1/OG0005003.1/OG0006678.1</t>
  </si>
  <si>
    <t>OG0001795.2/OG0001795.1/OG0008563.1</t>
  </si>
  <si>
    <t>OG0001460.3/OG0001460.1/OG0001460.2/OG0001605.2/OG0001605.1/OG0001605.3/OG0003927.1/OG0003927.2/OG0004734.1/OG0004808.1/OG0004989.1/OG0005285.1/OG0005288.1/OG0005557.1/OG0005725.1/OG0005745.1/OG0005866.1/OG0006154.1/OG0006237.1/OG0006285.1/OG0006738.1/OG0006797.1/OG0006830.1/OG0006882.1/OG0006884.1/OG0006974.1/OG0007256.1/OG0007289.1/OG0007598.1/OG0007709.1/OG0007979.1/OG0008045.1/OG0008085.1/OG0008128.1/OG0008139.1/OG0008212.1/OG0008227.1/OG0008340.1/OG0008539.1/OG0008721.1/OG0008783.1/OG0008789.1/OG0010344.1</t>
  </si>
  <si>
    <t>OG0000377.1/OG0000377.3/OG0000377.2/OG0002001.2/OG0002001.1/OG0002895.1/OG0004907.1/OG0006018.1/OG0006233.1/OG0006642.1/OG0007286.1/OG0007523.1/OG0007674.1/OG0007679.1/OG0007697.1/OG0007846.1/OG0008026.1/OG0008050.1/OG0008215.1/OG0008250.1/OG0008478.1/OG0008520.1/OG0008567.1/OG0010823.1</t>
  </si>
  <si>
    <t>OG0000333.4/OG0000333.2/OG0000333.1/OG0000333.3/OG0000433.3/OG0000433.2/OG0000433.1/OG0000580.2/OG0000580.1/OG0000580.3/OG0001501.1/OG0001602.1/OG0001744.1/OG0002785.2/OG0002785.1/OG0003147.1/OG0003396.1/OG0003466.1/OG0003597.1/OG0003725.1/OG0003931.1/OG0004539.1/OG0004621.1/OG0004780.1/OG0004920.1/OG0004944.1/OG0004954.1/OG0004994.1/OG0005025.1/OG0005152.1/OG0005254.1/OG0005258.1/OG0005303.1/OG0005324.1/OG0005364.1/OG0005423.1/OG0005448.1/OG0005457.1/OG0005574.1/OG0005651.1/OG0005671.1/OG0005719.1/OG0005744.1/OG0005804.1/OG0005824.1/OG0005827.1/OG0005885.1/OG0005944.1/OG0005967.1/OG0006010.1/OG0006016.1/OG0006142.1/OG0006205.1/OG0006218.1/OG0006349.1/OG0006361.1/OG0006369.1/OG0006403.1/OG0006623.1/OG0006657.1/OG0006664.1/OG0006701.1/OG0006724.1/OG0006749.1/OG0006782.1/OG0007077.1/OG0007173.1/OG0007184.1/OG0007218.1/OG0007224.1/OG0007268.1/OG0007337.1/OG0007365.1/OG0007640.1/OG0007711.1/OG0007754.1/OG0007800.1/OG0007805.1/OG0007991.1/OG0008097.1/OG0008151.1/OG0008535.1/OG0008793.1</t>
  </si>
  <si>
    <t>OG0007355.1</t>
  </si>
  <si>
    <t>OG0005181.1/OG0005241.1/OG0006078.1/OG0007752.1</t>
  </si>
  <si>
    <t>OG0000170.2/OG0000170.4/OG0000170.1/OG0000170.3/OG0000556.3/OG0000556.1/OG0000556.2/OG0000741.2/OG0000741.1/OG0000741.3/OG0000763.1/OG0000763.2/OG0001464.1/OG0001464.2/OG0003095.1/OG0004137.1/OG0004234.1/OG0004409.1/OG0004484.1/OG0004583.1/OG0004589.1/OG0004792.1/OG0005131.1/OG0005171.1/OG0005514.1/OG0006000.1/OG0006157.1/OG0006226.1/OG0006437.1/OG0006903.1/OG0007140.1/OG0007167.1/OG0007202.1/OG0007419.1/OG0007650.1/OG0008073.1/OG0008168.1</t>
  </si>
  <si>
    <t>OG0003199.1/OG0003823.1/OG0005700.1/OG0009754.1</t>
  </si>
  <si>
    <t>OG0000607.1/OG0000607.2/OG0001389.1/OG0001452.1/OG0001850.1/OG0001850.2/OG0003143.1/OG0005564.1/OG0006185.1</t>
  </si>
  <si>
    <t>OG0004911.1/OG0006951.1</t>
  </si>
  <si>
    <t>OG0000781.2/OG0000781.1/OG0005319.1</t>
  </si>
  <si>
    <t>OG0000076.4/OG0000076.7/OG0000076.9/OG0000076.3/OG0000076.5/OG0000076.6/OG0000076.10/OG0000076.1/OG0000076.8/OG0000076.2/OG0000426.3/OG0000426.1/OG0000426.2/OG0001156.2/OG0001156.1/OG0001946.2/OG0001946.1/OG0002881.1/OG0003666.1/OG0003677.1/OG0005426.1/OG0005965.1/OG0006517.1/OG0007249.1/OG0007331.1</t>
  </si>
  <si>
    <t>OG0005886.1/OG0006803.1</t>
  </si>
  <si>
    <t>OG0000038.11/OG0000038.6/OG0000038.9/OG0000038.12/OG0000038.2/OG0000038.8/OG0000038.10/OG0000038.7/OG0000038.1/OG0000038.4/OG0000038.5/OG0000038.3/OG0000172.3/OG0000172.4/OG0000172.2/OG0000172.1/OG0000187.6/OG0000187.5/OG0000187.4/OG0000187.3/OG0000187.1/OG0000187.2/OG0000456.4/OG0000456.2/OG0000456.3/OG0000456.1/OG0000904.2/OG0000904.3/OG0000904.1/OG0000917.2/OG0000917.1/OG0000971.1/OG0000971.2/OG0000971.3/OG0001169.2/OG0001169.1/OG0001212.2/OG0001212.1/OG0001571.3/OG0001571.2/OG0001571.1/OG0001577.2/OG0001577.1/OG0001647.2/OG0001647.1/OG0001870.2/OG0001870.1/OG0002044.1/OG0002044.2/OG0002241.1/OG0002241.2/OG0002487.1/OG0002496.2/OG0002496.1/OG0003152.1/OG0003745.1/OG0004124.1/OG0004155.1/OG0004255.2/OG0004255.1/OG0004651.1/OG0005491.1</t>
  </si>
  <si>
    <t>OG0004688.1/OG0006299.1/OG0008170.1</t>
  </si>
  <si>
    <t>OG0000038.11/OG0000038.6/OG0000038.9/OG0000038.12/OG0000038.2/OG0000038.8/OG0000038.10/OG0000038.7/OG0000038.1/OG0000038.4/OG0000038.5/OG0000038.3/OG0000187.6/OG0000187.5/OG0000187.4/OG0000187.3/OG0000187.1/OG0000187.2/OG0000456.4/OG0000456.2/OG0000456.3/OG0000456.1/OG0000904.2/OG0000904.3/OG0000904.1/OG0000971.1/OG0000971.2/OG0000971.3/OG0001169.2/OG0001169.1/OG0001212.2/OG0001212.1/OG0001571.3/OG0001571.2/OG0001571.1/OG0001577.2/OG0001577.1/OG0001647.2/OG0001647.1/OG0001870.2/OG0001870.1/OG0002044.1/OG0002044.2/OG0002241.1/OG0002241.2/OG0002487.1/OG0002496.2/OG0002496.1/OG0003745.1/OG0004124.1/OG0004155.1/OG0004255.2/OG0004255.1/OG0004651.1</t>
  </si>
  <si>
    <t>OG0000198.3/OG0000198.5/OG0000198.4/OG0000198.2/OG0000198.1/OG0002653.1/OG0003300.1/OG0004052.1/OG0004401.1/OG0004698.1/OG0005295.1/OG0005534.1/OG0006512.1/OG0006856.1/OG0008034.1</t>
  </si>
  <si>
    <t>OG0000172.3/OG0000172.4/OG0000172.2/OG0000172.1/OG0000222.2/OG0000222.1/OG0000222.4/OG0000222.5/OG0000222.3/OG0000242.3/OG0000242.5/OG0000242.2/OG0000242.4/OG0000242.1/OG0000283.4/OG0000283.3/OG0000283.1/OG0000283.2/OG0000316.4/OG0000316.2/OG0000316.5/OG0000316.1/OG0000316.3/OG0000381.3/OG0000381.4/OG0000381.1/OG0000381.2/OG0000386.3/OG0000386.1/OG0000386.4/OG0000386.2/OG0000389.2/OG0000389.3/OG0000389.1/OG0000416.1/OG0000416.4/OG0000416.2/OG0000416.3/OG0000507.1/OG0000507.2/OG0000520.2/OG0000520.3/OG0000520.1/OG0000539.2/OG0000539.1/OG0000539.3/OG0000591.1/OG0000591.2/OG0000591.3/OG0000634.3/OG0000634.1/OG0000634.2/OG0000667.1/OG0000667.3/OG0000667.2/OG0000737.1/OG0000737.3/OG0000737.2/OG0000795.1/OG0000795.2/OG0000827.1/OG0000827.2/OG0000833.2/OG0000833.1/OG0000837.1/OG0000837.2/OG0000840.1/OG0000840.2/OG0000854.1/OG0000854.2/OG0000886.1/OG0000886.3/OG0000886.2/OG0000917.2/OG0000917.1/OG0000950.2/OG0000950.1/OG0001077.2/OG0001077.1/OG0001152.1/OG0001152.2/OG0001155.2/OG0001155.1/OG0001157.2/OG0001157.1/OG0001175.2/OG0001175.1/OG0001203.2/OG0001203.1/OG0001248.1/OG0001248.2/OG0001365.2/OG0001365.1/OG0001613.2/OG0001613.1/OG0001623.2/OG0001623.1/OG0001634.2/OG0001634.1/OG0001680.1/OG0001680.2/OG0001702.2/OG0001702.1/OG0001709.1/OG0001709.2/OG0001780.1/OG0001780.2/OG0001784.2/OG0001784.1/OG0002003.2/OG0002003.1/OG0002012.1/OG0002012.2/OG0002341.1/OG0002351.1/OG0002491.1/OG0002494.1/OG0002503.1/OG0002553.1/OG0002585.1/OG0002733.1/OG0002760.1/OG0002772.1/OG0002778.2/OG0002778.1/OG0002869.1/OG0002875.1/OG0002876.1/OG0002899.1/OG0002917.1/OG0003152.1/OG0003154.1/OG0003157.1/OG0003241.1/OG0003323.1/OG0003327.1/OG0003340.1/OG0003340.2/OG0003491.1/OG0003551.1/OG0003689.1/OG0003706.1/OG0004791.1/OG0004990.1/OG0005072.1/OG0005491.1/OG0005565.1/OG0005782.1/OG0005891.1/OG0006007.1/OG0006317.1/OG0006641.1</t>
  </si>
  <si>
    <t>OG0001398.1/OG0001758.1/OG0002628.2/OG0002628.1</t>
  </si>
  <si>
    <t>OG0000313.1/OG0000313.5/OG0000313.4/OG0000313.3/OG0000313.2/OG0000736.2/OG0000736.3/OG0000736.1</t>
  </si>
  <si>
    <t>OG0000410.3/OG0000410.2/OG0000410.1</t>
  </si>
  <si>
    <t>OG0000327.4/OG0000327.3/OG0000327.1/OG0000327.2/OG0000617.1/OG0000617.2/OG0000617.3</t>
  </si>
  <si>
    <t>OG0000216.1/OG0000216.2/OG0000266.6/OG0000266.3/OG0000266.5/OG0000266.1/OG0000266.2/OG0000266.4/OG0000279.4/OG0000279.1/OG0000279.6/OG0000279.2/OG0000279.9/OG0000279.3/OG0000279.8/OG0000279.5/OG0000279.7/OG0000411.1/OG0000411.2/OG0000452.1/OG0000452.4/OG0000452.3/OG0000452.2/OG0000534.4/OG0000534.3/OG0000534.5/OG0000534.2/OG0000534.1/OG0000572.2/OG0000572.1/OG0000578.1/OG0000705.3/OG0000705.2/OG0000705.1/OG0000740.2/OG0000740.1/OG0000740.3/OG0000766.1/OG0000821.1/OG0000821.3/OG0000821.2/OG0000879.2/OG0000879.1/OG0001180.2/OG0001180.1/OG0001180.3/OG0001291.1/OG0001294.1/OG0001370.1/OG0001370.2/OG0001373.1/OG0001522.4/OG0001522.1/OG0001522.2/OG0001522.3/OG0001576.2/OG0001576.1/OG0001632.1/OG0001836.1/OG0001836.2/OG0002011.1/OG0002011.2/OG0002055.2/OG0002055.1/OG0002088.2/OG0002088.1/OG0002088.3/OG0002172.1/OG0002172.2/OG0002304.1/OG0002372.1/OG0002581.1/OG0002676.1/OG0002922.1/OG0002978.1/OG0003038.1/OG0003038.2/OG0003060.1/OG0003064.1/OG0003080.1/OG0003211.1/OG0003229.1/OG0003315.1/OG0003315.2/OG0003347.1/OG0003470.1/OG0003568.2/OG0003568.1/OG0003611.1/OG0003611.2/OG0003749.1/OG0003823.1/OG0003874.1/OG0003885.1/OG0003960.1/OG0004169.1/OG0004171.1/OG0004172.1/OG0004285.1/OG0004325.1/OG0004353.1/OG0004706.1/OG0004784.1/OG0004937.1/OG0005125.1/OG0005129.1/OG0005266.1/OG0005271.1/OG0005439.1/OG0005442.1/OG0005442.2/OG0005511.1/OG0005560.1/OG0005609.1/OG0005700.1/OG0005776.1/OG0005876.1/OG0005880.1/OG0005901.2/OG0005901.1/OG0006290.1/OG0006358.1/OG0006397.1/OG0006458.1/OG0006476.1/OG0006532.1/OG0006692.1/OG0006719.1/OG0006725.1/OG0007170.1/OG0007225.1/OG0007238.1/OG0007267.1/OG0007279.1/OG0007344.1/OG0007366.1/OG0007382.1/OG0007407.1/OG0007408.1/OG0007413.1/OG0007434.1/OG0007441.1/OG0007609.1/OG0007615.1/OG0007667.1/OG0007724.1/OG0007750.1/OG0007752.1/OG0007855.1/OG0007859.1/OG0007884.1/OG0008086.1/OG0008105.1/OG0008116.1/OG0008247.1/OG0008274.1/OG0008563.1/OG0008883.1/OG0008996.1/OG0009069.1/OG0009154.1/OG0009157.1/OG0009366.2/OG0009366.1/OG0009434.1/OG0009754.1/OG0009984.1/OG0010076.1/OG0010659.1</t>
  </si>
  <si>
    <t>OG0000302.7/OG0000302.3/OG0000302.2/OG0000302.6/OG0000302.1/OG0000302.5/OG0000302.4/OG0000407.6/OG0000407.3/OG0000407.1/OG0000407.5/OG0000407.4/OG0000407.2/OG0000408.2/OG0000408.1/OG0000408.3/OG0000408.4/OG0000408.5/OG0000415.3/OG0000415.1/OG0000415.2/OG0000494.1/OG0000494.2/OG0000494.3/OG0000494.4/OG0000612.2/OG0000612.3/OG0000612.1/OG0000835.3/OG0000835.2/OG0000835.1/OG0000850.3/OG0000850.1/OG0000850.2/OG0000887.2/OG0000887.1/OG0000939.1/OG0000939.2/OG0000958.2/OG0000958.1/OG0000977.1/OG0001069.2/OG0001069.1/OG0001085.2/OG0001085.1/OG0001113.2/OG0001113.1/OG0001151.2/OG0001151.1/OG0001195.1/OG0001292.2/OG0001292.1/OG0001340.2/OG0001340.3/OG0001340.1/OG0001347.3/OG0001347.1/OG0001347.2/OG0001361.1/OG0001361.2/OG0001471.2/OG0001471.1/OG0001474.2/OG0001474.1/OG0001497.1/OG0001497.2/OG0001555.2/OG0001555.1/OG0001636.1/OG0001636.2/OG0001686.1/OG0001686.2/OG0001699.1/OG0001790.2/OG0001790.1/OG0001812.2/OG0001812.1/OG0001915.1/OG0001950.1/OG0001966.2/OG0001966.1/OG0001975.1/OG0002078.2/OG0002078.1/OG0002132.2/OG0002132.1/OG0002145.1/OG0002159.2/OG0002159.1/OG0002159.3/OG0002168.1/OG0002169.2/OG0002169.1/OG0002269.1/OG0002353.1/OG0002388.1/OG0002402.1/OG0002448.2/OG0002448.1/OG0002490.1/OG0002490.2/OG0002588.2/OG0002588.1/OG0002764.1/OG0002860.1/OG0002882.1/OG0002913.1/OG0002928.2/OG0002928.1/OG0003081.1/OG0003102.2/OG0003102.1/OG0003106.1/OG0003125.1/OG0003160.1/OG0003238.1/OG0003246.1/OG0003294.1/OG0003294.2/OG0003308.1/OG0003334.1/OG0003346.1/OG0003415.1/OG0003517.1/OG0003542.1/OG0003553.1/OG0003578.1/OG0003668.1/OG0003681.1/OG0003688.1/OG0003696.1/OG0003716.1/OG0003733.1/OG0003746.1/OG0003748.1/OG0003797.1/OG0003868.1/OG0003921.1/OG0003923.1/OG0003923.2/OG0003938.1/OG0003978.1/OG0003998.1/OG0004002.1/OG0004063.1/OG0004086.1/OG0004090.1/OG0004096.1/OG0004128.1/OG0004226.1/OG0004280.1/OG0004312.1/OG0004372.1/OG0004453.1/OG0004541.2/OG0004541.1/OG0004542.1/OG0004607.1/OG0004681.1/OG0004688.1/OG0004911.1/OG0004945.1/OG0005026.1/OG0005034.1/OG0005079.1/OG0005121.1/OG0005143.1/OG0005164.1/OG0005167.1/OG0005340.1/OG0005380.1/OG0005388.1/OG0005410.1/OG0005422.1/OG0005427.1/OG0005441.1/OG0005443.1/OG0005467.1/OG0005497.1/OG0005516.1/OG0005573.1/OG0005582.1/OG0005697.1/OG0005718.1/OG0005752.1/OG0005756.1/OG0005761.1/OG0005784.1/OG0005798.1/OG0005801.1/OG0005861.1/OG0005869.1/OG0005886.1/OG0005897.1/OG0005903.1/OG0005905.1/OG0005907.1/OG0005959.1/OG0005977.1/OG0006036.1/OG0006040.1/OG0006050.1/OG0006061.1/OG0006064.1/OG0006206.1/OG0006213.1/OG0006232.1/OG0006267.1/OG0006285.1/OG0006299.1/OG0006374.1/OG0006466.1/OG0006467.1/OG0006470.1/OG0006628.1/OG0006634.1/OG0006637.1/OG0006639.1/OG0006653.1/OG0006716.1/OG0006730.1/OG0006734.1/OG0006756.1/OG0006762.1/OG0006771.1/OG0006803.1/OG0006822.1/OG0006827.1/OG0006855.1/OG0006857.1/OG0006872.1/OG0006910.1/OG0006940.1/OG0006948.1/OG0006951.1/OG0006955.1/OG0006957.1/OG0006966.1/OG0007087.1/OG0007125.1/OG0007126.1/OG0007151.1/OG0007220.1/OG0007234.1/OG0007240.1/OG0007242.1/OG0007308.1/OG0007313.1/OG0007332.1/OG0007376.1/OG0007379.1/OG0007385.1/OG0007412.1/OG0007438.1/OG0007566.1/OG0007576.1/OG0007586.1/OG0007614.1/OG0007643.1/OG0007654.1/OG0007669.1/OG0007671.1/OG0007684.1/OG0007691.1/OG0007693.1/OG0007707.1/OG0007744.1/OG0007757.1/OG0007771.1/OG0007816.1/OG0007825.1/OG0007826.1/OG0007833.1/OG0007851.1/OG0007852.1/OG0007981.1/OG0007983.1/OG0008004.1/OG0008015.1/OG0008068.1/OG0008072.1/OG0008080.1/OG0008134.1/OG0008158.1/OG0008170.1/OG0008174.1/OG0008195.1/OG0008197.1/OG0008220.1/OG0008221.1/OG0008227.1/OG0008394.1/OG0008413.1/OG0008435.1/OG0008455.1/OG0008484.1/OG0008491.1/OG0008509.1/OG0008529.1/OG0008536.1/OG0008552.1/OG0008562.1/OG0008572.1/OG0008751.1/OG0008757.1/OG0008796.1/OG0008842.1/OG0009035.1/OG0009067.1/OG0009284.1/OG0011448.1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</si>
  <si>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0000067.5/OG0000067.4/OG0000067.9/OG0000067.2/OG0000067.8/OG0000067.6/OG0000067.7/OG0000067.3/OG0000067.1/OG0000068.3/OG0000068.5/OG0000068.1/OG0000068.2/OG0000068.9/OG0000068.7/OG0000068.6/OG0000068.8/OG0000068.4/OG0000073.10/OG0000073.7/OG0000073.3/OG0000073.11/OG0000073.8/OG0000073.1/OG0000073.5/OG0000073.2/OG0000073.9/OG0000073.4/OG0000073.6/OG0000076.4/OG0000076.7/OG0000076.9/OG0000076.3/OG0000076.5/OG0000076.6/OG0000076.10/OG0000076.1/OG0000076.8/OG0000076.2/OG0000078.10/OG0000078.11/OG0000078.3/OG0000078.7/OG0000078.9/OG0000078.6/OG0000078.2/OG0000078.5/OG0000078.4/OG0000078.8/OG0000078.1/OG0000088.4/OG0000088.1/OG0000088.5/OG0000088.3/OG0000088.6/OG0000088.8/OG0000088.2/OG0000088.7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0000105.3/OG0000105.1/OG0000105.5/OG0000105.7/OG0000105.6/OG0000105.2/OG0000105.4/OG0000106.2/OG0000106.3/OG0000106.5/OG0000106.4/OG0000106.7/OG0000106.6/OG0000106.1/OG0000109.4/OG0000109.8/OG0000109.1/OG0000109.3/OG0000109.7/OG0000109.6/OG0000109.9/OG0000109.5/OG0000109.2/OG0000111.6/OG0000111.2/OG0000111.5/OG0000111.1/OG0000111.3/OG0000111.4/OG0000117.3/OG0000117.1/OG0000117.7/OG0000117.6/OG0000117.2/OG0000117.4/OG0000117.5/OG0000119.6/OG0000119.1/OG0000119.5/OG0000119.4/OG0000119.7/OG0000119.3/OG0000119.2/OG0000125.4/OG0000125.3/OG0000125.7/OG0000125.5/OG0000125.1/OG0000125.2/OG0000125.6/OG0000129.3/OG0000129.6/OG0000129.5/OG0000129.4/OG0000129.1/OG0000129.2/OG0000133.3/OG0000133.1/OG0000133.4/OG0000133.2/OG0000140.1/OG0000140.4/OG0000140.2/OG0000140.3/OG0000140.5/OG0000140.6/OG0000140.7/OG0000142.2/OG0000142.1/OG0000142.3/OG0000146.3/OG0000146.2/OG0000146.5/OG0000146.1/OG0000146.7/OG0000146.6/OG0000146.4/OG0000153.5/OG0000153.4/OG0000153.3/OG0000153.1/OG0000153.2/OG0000156.4/OG0000156.5/OG0000156.3/OG0000156.1/OG0000156.2/OG0000156.6/OG0000157.5/OG0000157.4/OG0000157.3/OG0000157.1/OG0000157.6/OG0000157.2/OG0000172.3/OG0000172.4/OG0000172.2/OG0000172.1/OG0000173.4/OG0000173.2/OG0000173.3/OG0000173.1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0000189.1/OG0000189.4/OG0000189.3/OG0000189.2/OG0000189.5/OG0000192.1/OG0000192.2/OG0000192.5/OG0000192.4/OG0000192.3/OG0000202.5/OG0000202.4/OG0000202.1/OG0000202.6/OG0000202.2/OG0000202.3/OG0000207.1/OG0000207.2/OG0000213.4/OG0000213.3/OG0000213.1/OG0000213.2/OG0000213.6/OG0000213.5/OG0000218.4/OG0000218.2/OG0000218.1/OG0000218.3/OG0000218.5/OG0000226.1/OG0000226.2/OG0000226.5/OG0000226.4/OG0000226.6/OG0000226.3/OG0000232.4/OG0000232.2/OG0000232.5/OG0000232.1/OG0000232.3/OG0000236.3/OG0000236.2/OG0000236.1/OG0000241.5/OG0000241.3/OG0000241.2/OG0000241.1/OG0000241.4/OG0000247.4/OG0000247.5/OG0000247.1/OG0000247.3/OG0000247.2/OG0000260.3/OG0000260.4/OG0000260.1/OG0000260.2/OG0000264.2/OG0000264.1/OG0000264.4/OG0000264.3/OG0000265.3/OG0000265.1/OG0000265.2/OG0000265.4/OG0000265.5/OG0000269.4/OG0000269.2/OG0000269.3/OG0000269.1/OG0000274.1/OG0000274.4/OG0000274.5/OG0000274.2/OG0000274.3/OG0000276.4/OG0000276.1/OG0000276.2/OG0000276.3/OG0000278.4/OG0000278.2/OG0000278.1/OG0000278.3/OG0000278.5/OG0000283.4/OG0000283.3/OG0000283.1/OG0000283.2/OG0000291.3/OG0000291.4/OG0000291.2/OG0000291.1/OG0000292.1/OG0000292.2/OG0000292.3/OG0000295.1/OG0000295.2/OG0000295.3/OG0000295.4/OG0000297.3/OG0000297.2/OG0000297.1/OG0000297.4/OG0000299.2/OG0000299.4/OG0000299.3/OG0000299.1/OG0000305.1/OG0000305.4/OG0000305.2/OG0000305.3/OG0000313.1/OG0000313.5/OG0000313.4/OG0000313.3/OG0000313.2/OG0000318.4/OG0000318.2/OG0000318.1/OG0000318.3/OG0000320.4/OG0000320.3/OG0000320.2/OG0000320.1/OG0000320.5/OG0000321.4/OG0000321.2/OG0000321.1/OG0000321.3/OG0000322.1/OG0000322.2/OG0000322.4/OG0000322.3/OG0000324.2/OG0000324.4/OG0000324.1/OG0000324.3/OG0000334.3/OG0000334.1/OG0000334.4/OG0000334.2/OG0000337.3/OG0000337.1/OG0000337.2/OG0000343.4/OG0000343.1/OG0000343.2/OG0000343.3/OG0000348.2/OG0000348.1/OG0000348.3/OG0000351.4/OG0000351.3/OG0000351.1/OG0000351.2/OG0000354.3/OG0000354.2/OG0000354.1/OG0000357.1/OG0000357.3/OG0000357.2/OG0000357.4/OG0000366.2/OG0000366.1/OG0000366.3/OG0000367.2/OG0000367.1/OG0000367.3/OG0000367.4/OG0000375.4/OG0000375.3/OG0000375.2/OG0000375.1/OG0000378.3/OG0000378.1/OG0000378.2/OG0000379.2/OG0000379.4/OG0000379.1/OG0000379.5/OG0000379.3/OG0000386.3/OG0000386.1/OG0000386.4/OG0000386.2/OG0000387.2/OG0000387.1/OG0000387.4/OG0000387.3/OG0000388.3/OG0000388.2/OG0000388.1/OG0000389.2/OG0000389.3/OG0000389.1/OG0000397.2/OG0000397.3/OG0000397.1/OG0000397.4/OG0000400.4/OG0000400.1/OG0000400.3/OG0000400.2/OG0000404.1/OG0000404.2/OG0000404.3/OG0000404.4/OG0000410.3/OG0000410.2/OG0000410.1/OG0000416.1/OG0000416.4/OG0000416.2/OG0000416.3/OG0000418.4/OG0000418.3/OG0000418.2/OG0000418.1/OG0000419.4/OG0000419.3/OG0000419.2/OG0000419.1/OG0000425.1/OG0000425.3/OG0000425.2/OG0000426.3/OG0000426.1/OG0000426.2/OG0000427.2/OG0000427.3/OG0000427.1/OG0000434.1/OG0000434.2/OG0000435.3/OG0000435.2/OG0000435.1/OG0000448.2/OG0000448.4/OG0000448.1/OG0000448.3/OG0000449.3/OG0000449.1/OG0000449.2/OG0000454.1/OG0000454.2/OG0000456.4/OG0000456.2/OG0000456.3/OG0000456.1/OG0000459.2/OG0000459.1/OG0000459.3/OG0000467.4/OG0000467.3/OG0000467.2/OG0000467.1/OG0000470.3/OG0000470.2/OG0000470.1/OG0000474.3/OG0000474.4/OG0000474.2/OG0000474.5/OG0000474.1/OG0000476.1/OG0000476.2/OG0000476.3/OG0000477.2/OG0000477.3/OG0000477.4/OG0000477.1/OG0000480.3/OG0000480.1/OG0000480.2/OG0000486.3/OG0000486.2/OG0000486.1/OG0000491.1/OG0000491.2/OG0000491.3/OG0000492.1/OG0000492.3/OG0000492.2/OG0000498.1/OG0000498.3/OG0000498.2/OG0000498.4/OG0000513.2/OG0000513.1/OG0000514.1/OG0000520.2/OG0000520.3/OG0000520.1/OG0000521.2/OG0000521.1/OG0000521.3/OG0000524.2/OG0000524.1/OG0000524.3/OG0000525.3/OG0000525.1/OG0000525.2/OG0000526.3/OG0000526.2/OG0000526.1/OG0000538.3/OG0000538.2/OG0000538.4/OG0000538.1/OG0000543.3/OG0000543.2/OG0000543.4/OG0000543.1/OG0000544.3/OG0000544.1/OG0000544.2/OG0000550.1/OG0000550.3/OG0000550.2/OG0000555.1/OG0000555.2/OG0000555.3/OG0000556.3/OG0000556.1/OG0000556.2/OG0000557.3/OG0000557.2/OG0000557.1/OG0000558.2/OG0000558.3/OG0000558.1/OG0000561.2/OG0000561.3/OG0000561.1/OG0000563.2/OG0000563.3/OG0000563.1/OG0000567.1/OG0000567.3/OG0000567.2/OG0000570.1/OG0000570.3/OG0000570.2/OG0000576.2/OG0000576.1/OG0000577.3/OG0000577.2/OG0000577.1/OG0000583.2/OG0000583.1/OG0000583.3/OG0000606.2/OG0000606.1/OG0000606.3/OG0000607.1/OG0000607.2/OG0000608.1/OG0000608.2/OG0000613.1/OG0000613.3/OG0000613.2/OG0000615.3/OG0000615.1/OG0000615.2/OG0000618.2/OG0000618.1/OG0000618.3/OG0000627.1/OG0000627.2/OG0000627.3/OG0000631.2/OG0000631.1/OG0000631.3/OG0000634.3/OG0000634.1/OG0000634.2/OG0000648.2/OG0000648.1/OG0000653.2/OG0000653.1/OG0000653.3/OG0000663.3/OG0000663.2/OG0000663.1/OG0000670.2/OG0000670.1/OG0000671.3/OG0000671.1/OG0000671.2/OG0000672.2/OG0000672.1/OG0000673.2/OG0000673.1/OG0000674.2/OG0000674.3/OG0000674.1/OG0000675.3/OG0000675.1/OG0000675.2/OG0000676.3/OG0000676.1/OG0000676.2/OG0000685.1/OG0000685.2/OG0000686.1/OG0000686.2/OG0000686.3/OG0000689.3/OG0000689.1/OG0000689.2/OG0000691.2/OG0000691.1/OG0000694.2/OG0000694.1/OG0000694.3/OG0000695.2/OG0000695.3/OG0000695.1/OG0000696.1/OG0000696.2/OG0000696.3/OG0000701.1/OG0000701.3/OG0000701.2/OG0000703.2/OG0000703.1/OG0000704.2/OG0000704.1/OG0000704.3/OG0000706.1/OG0000706.2/OG0000706.3/OG0000708.2/OG0000708.3/OG0000708.1/OG0000710.3/OG0000710.1/OG0000710.2/OG0000723.3/OG0000723.2/OG0000723.1/OG0000724.2/OG0000724.1/OG0000724.3/OG0000725.1/OG0000725.2/OG0000726.3/OG0000726.1/OG0000726.2/OG0000728.3/OG0000728.1/OG0000728.2/OG0000729.2/OG0000729.1/OG0000730.2/OG0000730.1/OG0000734.2/OG0000734.1/OG0000736.2/OG0000736.3/OG0000736.1/OG0000737.1/OG0000737.3/OG0000737.2/OG0000739.1/OG0000739.2/OG0000741.2/OG0000741.1/OG0000741.3/OG0000744.1/OG0000744.2/OG0000747.1/OG0000747.2/OG0000758.1/OG0000758.3/OG0000758.2/OG0000769.2/OG0000769.1/OG0000772.1/OG0000772.2/OG0000780.2/OG0000780.1/OG0000789.1/OG0000789.2/OG0000792.1/OG0000792.2/OG0000793.1/OG0000793.2/OG0000795.1/OG0000795.2/OG0000797.1/OG0000797.3/OG0000797.2/OG0000803.2/OG0000803.3/OG0000803.1/OG0000805.3/OG0000805.2/OG0000805.1/OG0000807.1/OG0000807.2/OG0000810.2/OG0000810.1/OG0000825.1/OG0000825.3/OG0000825.2/OG0000828.1/OG0000828.2/OG0000831.2/OG0000831.1/OG0000836.3/OG0000836.2/OG0000836.1/OG0000846.1/OG0000846.2/OG0000847.1/OG0000847.2/OG0000855.1/OG0000855.2/OG0000857.3/OG0000857.2/OG0000857.1/OG0000858.1/OG0000858.2/OG0000858.3/OG0000862.2/OG0000862.1/OG0000866.3/OG0000866.2/OG0000866.1/OG0000867.2/OG0000867.1/OG0000883.1/OG0000883.2/OG0000883.3/OG0000884.2/OG0000884.1/OG0000888.1/OG0000888.2/OG0000888.3/OG0000892.1/OG0000892.2/OG0000901.2/OG0000901.1/OG0000904.2/OG0000904.3/OG0000904.1/OG0000908.2/OG0000908.1/OG0000915.1/OG0000915.2/OG0000916.2/OG0000916.1/OG0000916.3/OG0000917.2/OG0000917.1/OG0000919.2/OG0000919.1/OG0000920.2/OG0000920.1/OG0000921.3/OG0000921.1/OG0000921.2/OG0000931.3/OG0000931.2/OG0000931.1/OG0000932.3/OG0000932.1/OG0000932.2/OG0000933.1/OG0000933.2/OG0000940.2/OG0000940.1/OG0000942.2/OG0000942.3/OG0000942.1/OG0000945.1/OG0000945.2/OG0000946.2/OG0000946.1/OG0000947.1/OG0000947.2/OG0000948.1/OG0000948.2/OG0000950.2/OG0000950.1/OG0000960.1/OG0000960.2/OG0000966.2/OG0000966.1/OG0000968.1/OG0000968.3/OG0000968.2/OG0000971.1/OG0000971.2/OG0000971.3/OG0000976.1/OG0000976.2/OG0000989.1/OG0000989.2/OG0000990.2/OG0000990.1/OG0000991.1/OG0000991.2/OG0001003.1/OG0001003.2/OG0001007.2/OG0001007.1/OG0001015.1/OG0001017.1/OG0001017.2/OG0001023.2/OG0001023.1/OG0001027.2/OG0001027.1/OG0001032.2/OG0001032.1/OG0001033.2/OG0001033.1/OG0001045.2/OG0001045.1/OG0001047.2/OG0001047.1/OG0001049.2/OG0001049.1/OG0001053.1/OG0001053.2/OG0001053.3/OG0001057.1/OG0001057.2/OG0001058.1/OG0001058.2/OG0001067.1/OG0001068.2/OG0001068.1/OG0001076.1/OG0001076.2/OG0001078.2/OG0001078.3/OG0001078.1/OG0001081.2/OG0001081.1/OG0001082.2/OG0001082.1/OG0001083.1/OG0001083.2/OG0001084.2/OG0001084.1/OG0001088.1/OG0001088.2/OG0001090.1/OG0001090.2/OG0001091.2/OG0001091.1/OG0001108.1/OG0001108.2/OG0001109.2/OG0001109.1/OG0001110.1/OG0001110.2/OG0001111.1/OG0001111.2/OG0001115.2/OG0001115.1/OG0001117.2/OG0001117.3/OG0001117.1/OG0001120.2/OG0001120.1/OG0001122.3/OG0001122.1/OG0001122.2/OG0001141.1/OG0001146.1/OG0001146.2/OG0001153.2/OG0001153.1/OG0001156.2/OG0001156.1/OG0001159.1/OG0001159.2/OG0001162.1/OG0001162.2/OG0001164.2/OG0001164.1/OG0001169.2/OG0001169.1/OG0001172.2/OG0001172.1/OG0001173.2/OG0001173.1/OG0001176.1/OG0001176.2/OG0001191.1/OG0001191.2/OG0001194.2/OG0001194.1/OG0001196.2/OG0001196.1/OG0001200.2/OG0001200.1/OG0001202.2/OG0001202.1/OG0001203.2/OG0001203.1/OG0001204.2/OG0001204.1/OG0001210.2/OG0001210.1/OG0001212.2/OG0001212.1/OG0001213.1/OG0001213.2/OG0001225.2/OG0001225.1/OG0001245.2/OG0001245.1/OG0001247.1/OG0001247.2/OG0001248.1/OG0001248.2/OG0001253.1/OG0001253.2/OG0001257.1/OG0001257.2/OG0001259.2/OG0001259.1/OG0001261.1/OG0001261.2/OG0001262.2/OG0001262.1/OG0001265.2/OG0001265.1/OG0001266.2/OG0001266.1/OG0001267.2/OG0001267.1/OG0001268.1/OG0001268.2/OG0001274.1/OG0001274.2/OG0001275.2/OG0001275.1/OG0001305.2/OG0001305.1/OG0001306.2/OG0001306.1/OG0001308.1/OG0001309.1/OG0001309.2/OG0001313.2/OG0001313.1/OG0001316.2/OG0001316.1/OG0001322.1/OG0001322.2/OG0001323.2/OG0001323.1/OG0001326.1/OG0001328.2/OG0001328.1/OG0001339.2/OG0001339.1/OG0001343.2/OG0001343.1/OG0001349.1/OG0001360.2/OG0001360.1/OG0001388.1/OG0001388.2/OG0001391.1/OG0001391.2/OG0001392.2/OG0001392.1/OG0001395.2/OG0001395.1/OG0001397.1/OG0001397.2/OG0001401.3/OG0001401.2/OG0001401.1/OG0001402.1/OG0001402.2/OG0001407.1/OG0001407.2/OG0001415.2/OG0001415.1/OG0001416.1/OG0001416.2/OG0001417.2/OG0001417.1/OG0001420.1/OG0001437.1/OG0001437.2/OG0001438.2/OG0001438.1/OG0001440.1/OG0001440.2/OG0001443.1/OG0001443.2/OG0001445.2/OG0001445.1/OG0001448.2/OG0001448.1/OG0001452.1/OG0001454.1/OG0001454.2/OG0001457.2/OG0001457.1/OG0001466.2/OG0001466.1/OG0001469.2/OG0001469.1/OG0001496.3/OG0001496.2/OG0001496.1/OG0001499.1/OG0001502.2/OG0001502.1/OG0001509.2/OG0001509.1/OG0001511.1/OG0001513.2/OG0001513.1/OG0001527.2/OG0001527.1/OG0001545.1/OG0001545.2/OG0001554.2/OG0001554.1/OG0001558.2/OG0001558.1/OG0001559.2/OG0001559.1/OG0001562.1/OG0001562.2/OG0001571.3/OG0001571.2/OG0001571.1/OG0001572.2/OG0001572.1/OG0001575.1/OG0001575.2/OG0001577.2/OG0001577.1/OG0001582.2/OG0001582.1/OG0001598.2/OG0001598.1/OG0001599.1/OG0001599.2/OG0001600.1/OG0001606.2/OG0001606.1/OG0001608.2/OG0001608.1/OG0001612.1/OG0001612.2/OG0001617.1/OG0001617.2/OG0001618.1/OG0001618.2/OG0001621.2/OG0001621.1/OG0001642.1/OG0001647.2/OG0001647.1/OG0001648.2/OG0001648.1/OG0001660.1/OG0001666.2/OG0001666.1/OG0001672.2/OG0001672.1/OG0001673.1/OG0001682.1/OG0001682.2/OG0001684.2/OG0001684.1/OG0001691.2/OG0001691.1/OG0001697.2/OG0001697.1/OG0001700.1/OG0001703.1/OG0001710.2/OG0001710.1/OG0001712.1/OG0001712.2/OG0001713.1/OG0001715.2/OG0001715.1/OG0001716.1/OG0001716.2/OG0001743.1/OG0001743.2/OG0001747.1/OG0001747.2/OG0001751.2/OG0001751.1/OG0001755.1/OG0001755.2/OG0001757.2/OG0001757.1/OG0001761.1/OG0001761.2/OG0001772.2/OG0001772.1/OG0001775.2/OG0001775.1/OG0001776.1/OG0001813.1/OG0001815.2/OG0001815.1/OG0001817.2/OG0001817.1/OG0001835.1/OG0001835.2/OG0001837.1/OG0001837.2/OG0001838.2/OG0001838.1/OG0001849.1/OG0001849.2/OG0001853.2/OG0001853.1/OG0001855.1/OG0001855.2/OG0001858.1/OG0001863.2/OG0001863.1/OG0001867.1/OG0001870.2/OG0001870.1/OG0001900.1/OG0001911.2/OG0001911.1/OG0001918.1/OG0001921.1/OG0001921.2/OG0001927.1/OG0001934.2/OG0001934.1/OG0001945.1/OG0001945.2/OG0001946.2/OG0001946.1/OG0001948.1/OG0001948.2/OG0001954.1/OG0001955.1/OG0001955.2/OG0001959.2/OG0001959.1/OG0001964.1/OG0001973.1/OG0001976.2/OG0001976.1/OG0001978.1/OG0001978.2/OG0001979.1/OG0001980.1/OG0001980.2/OG0001992.1/OG0001993.1/OG0002007.1/OG0002007.2/OG0002008.1/OG0002016.2/OG0002016.1/OG0002018.1/OG0002024.1/OG0002024.2/OG0002030.1/OG0002030.2/OG0002035.2/OG0002035.1/OG0002037.1/OG0002037.2/OG0002040.2/OG0002040.1/OG0002044.1/OG0002044.2/OG0002047.1/OG0002047.2/OG0002050.1/OG0002050.2/OG0002057.2/OG0002057.1/OG0002062.2/OG0002062.1/OG0002066.2/OG0002066.1/OG0002079.1/OG0002101.1/OG0002101.2/OG0002106.1/OG0002107.2/OG0002107.1/OG0002110.1/OG0002116.2/OG0002116.1/OG0002126.2/OG0002126.1/OG0002129.1/OG0002134.1/OG0002138.2/OG0002138.1/OG0002139.1/OG0002142.1/OG0002142.2/OG0002144.1/OG0002144.2/OG0002150.2/OG0002150.1/OG0002152.1/OG0002152.2/OG0002154.1/OG0002154.2/OG0002157.2/OG0002157.1/OG0002162.1/OG0002162.2/OG0002173.1/OG0002173.2/OG0002175.1/OG0002182.1/OG0002182.2/OG0002207.1/OG0002207.2/OG0002214.1/OG0002221.1/OG0002222.1/OG0002222.2/OG0002223.1/OG0002228.1/OG0002229.1/OG0002229.2/OG0002235.2/OG0002235.1/OG0002241.1/OG0002241.2/OG0002242.2/OG0002242.1/OG0002243.1/OG0002243.2/OG0002262.1/OG0002263.1/OG0002263.2/OG0002271.1/OG0002271.2/OG0002274.1/OG0002279.1/OG0002284.1/OG0002290.1/OG0002292.2/OG0002292.1/OG0002332.1/OG0002339.1/OG0002344.2/OG0002344.1/OG0002348.1/OG0002350.1/OG0002350.2/OG0002355.1/OG0002357.1/OG0002357.2/OG0002360.1/OG0002360.2/OG0002361.2/OG0002361.1/OG0002363.1/OG0002366.1/OG0002366.2/OG0002368.2/OG0002368.1/OG0002377.1/OG0002377.2/OG0002379.1/OG0002379.2/OG0002381.2/OG0002381.1/OG0002387.1/OG0002395.1/OG0002408.2/OG0002408.1/OG0002412.2/OG0002412.1/OG0002413.1/OG0002431.1/OG0002431.2/OG0002443.2/OG0002443.1/OG0002463.1/OG0002464.1/OG0002464.2/OG0002467.1/OG0002468.1/OG0002468.2/OG0002471.1/OG0002473.1/OG0002473.2/OG0002481.1/OG0002486.1/OG0002486.2/OG0002487.1/OG0002488.2/OG0002488.1/OG0002496.2/OG0002496.1/OG0002502.1/OG0002510.1/OG0002510.2/OG0002515.1/OG0002556.1/OG0002557.2/OG0002557.1/OG0002567.1/OG0002573.1/OG0002579.2/OG0002579.1/OG0002584.1/OG0002584.2/OG0002590.1/OG0002594.2/OG0002594.1/OG0002596.1/OG0002596.2/OG0002604.1/OG0002611.1/OG0002613.1/OG0002613.2/OG0002623.2/OG0002623.1/OG0002624.1/OG0002625.1/OG0002631.1/OG0002631.2/OG0002632.1/OG0002636.1/OG0002642.1/OG0002642.2/OG0002648.1/OG0002649.1/OG0002651.1/OG0002655.2/OG0002655.1/OG0002661.1/OG0002663.1/OG0002664.1/OG0002666.1/OG0002707.1/OG0002707.2/OG0002712.1/OG0002720.1/OG0002722.1/OG0002728.1/OG0002733.1/OG0002738.1/OG0002738.2/OG0002741.1/OG0002743.1/OG0002743.2/OG0002745.1/OG0002745.2/OG0002747.1/OG0002752.1/OG0002756.1/OG0002762.2/OG0002762.1/OG0002765.2/OG0002765.1/OG0002766.2/OG0002766.1/OG0002767.1/OG0002771.1/OG0002774.2/OG0002774.1/OG0002776.1/OG0002780.1/OG0002782.1/OG0002796.1/OG0002797.1/OG0002806.1/OG0002806.2/OG0002807.1/OG0002809.2/OG0002809.1/OG0002810.1/OG0002823.1/OG0002826.1/OG0002826.2/OG0002848.1/OG0002850.1/OG0002856.1/OG0002856.2/OG0002863.1/OG0002867.2/OG0002867.1/OG0002870.1/OG0002880.1/OG0002881.1/OG0002886.1/OG0002886.2/OG0002899.1/OG0002904.1/OG0002907.1/OG0002921.1/OG0002925.1/OG0002941.2/OG0002941.1/OG0002943.2/OG0002943.1/OG0002944.1/OG0002949.1/OG0002949.2/OG0002954.1/OG0002956.1/OG0002956.2/OG0002959.1/OG0002963.1/OG0002965.1/OG0002968.1/OG0002968.2/OG0002971.1/OG0003014.1/OG0003033.1/OG0003036.1/OG0003042.2/OG0003042.1/OG0003046.1/OG0003047.1/OG0003048.1/OG0003056.2/OG0003056.1/OG0003058.1/OG0003061.1/OG0003065.1/OG0003067.1/OG0003070.1/OG0003071.1/OG0003073.1/OG0003076.1/OG0003085.1/OG0003088.1/OG0003089.1/OG0003090.1/OG0003093.1/OG0003096.1/OG0003097.1/OG0003113.1/OG0003117.1/OG0003122.1/OG0003131.1/OG0003137.1/OG0003142.1/OG0003143.1/OG0003152.1/OG0003153.1/OG0003162.1/OG0003163.1/OG0003164.1/OG0003202.1/OG0003210.1/OG0003212.1/OG0003217.1/OG0003218.1/OG0003228.1/OG0003231.1/OG0003243.1/OG0003248.1/OG0003256.1/OG0003266.2/OG0003266.1/OG0003267.1/OG0003270.1/OG0003274.1/OG0003275.1/OG0003275.2/OG0003276.1/OG0003283.1/OG0003285.1/OG0003291.1/OG0003301.2/OG0003301.1/OG0003302.1/OG0003303.1/OG0003310.1/OG0003312.1/OG0003312.2/OG0003317.1/OG0003319.1/OG0003323.1/OG0003328.1/OG0003390.1/OG0003417.1/OG0003421.1/OG0003422.1/OG0003423.1/OG0003430.1/OG0003431.1/OG0003435.1/OG0003442.1/OG0003444.1/OG0003451.1/OG0003453.1/OG0003456.1/OG0003457.1/OG0003476.2/OG0003476.1/OG0003477.1/OG0003478.1/OG0003478.2/OG0003479.1/OG0003481.1/OG0003486.1/OG0003490.1/OG0003493.1/OG0003496.1/OG0003503.1/OG0003507.1/OG0003511.1/OG0003521.1/OG0003522.1/OG0003523.1/OG0003524.1/OG0003526.1/OG0003528.1/OG0003539.1/OG0003540.1/OG0003541.1/OG0003566.1/OG0003567.1/OG0003580.1/OG0003591.1/OG0003598.1/OG0003644.1/OG0003659.1/OG0003666.1/OG0003667.1/OG0003677.1/OG0003678.1/OG0003683.1/OG0003690.1/OG0003692.1/OG0003693.1/OG0003698.1/OG0003704.1/OG0003704.2/OG0003710.1/OG0003711.1/OG0003721.1/OG0003730.1/OG0003736.1/OG0003738.1/OG0003745.1/OG0003755.1/OG0003756.1/OG0003766.1/OG0003768.1/OG0003771.1/OG0003776.1/OG0003788.1/OG0003793.1/OG0003795.1/OG0003804.1/OG0003809.1/OG0003819.1/OG0003826.1/OG0003827.1/OG0003829.1/OG0003831.1/OG0003833.1/OG0003839.1/OG0003845.1/OG0003855.1/OG0003857.1/OG0003859.1/OG0003918.1/OG0003941.1/OG0003943.1/OG0003945.1/OG0003952.1/OG0003953.1/OG0003958.1/OG0003965.1/OG0003968.1/OG0003991.1/OG0003993.1/OG0003994.1/OG0004006.1/OG0004007.1/OG0004009.1/OG0004011.1/OG0004014.1/OG0004018.1/OG0004019.1/OG0004024.1/OG0004029.1/OG0004046.1/OG0004055.1/OG0004064.1/OG0004067.1/OG0004069.1/OG0004083.1/OG0004084.1/OG0004089.1/OG0004092.1/OG0004093.1/OG0004097.1/OG0004105.1/OG0004110.1/OG0004111.1/OG0004119.1/OG0004124.1/OG0004134.1/OG0004135.1/OG0004138.1/OG0004144.1/OG0004145.1/OG0004146.1/OG0004152.1/OG0004155.1/OG0004210.1/OG0004223.1/OG0004235.1/OG0004240.1/OG0004246.1/OG0004249.1/OG0004250.1/OG0004255.2/OG0004255.1/OG0004256.1/OG0004257.1/OG0004261.1/OG0004263.1/OG0004264.1/OG0004283.1/OG0004284.1/OG0004288.1/OG0004289.1/OG0004291.1/OG0004293.1/OG0004296.1/OG0004301.1/OG0004304.1/OG0004305.1/OG0004315.1/OG0004321.1/OG0004326.2/OG0004326.1/OG0004327.1/OG0004330.1/OG0004332.1/OG0004333.1/OG0004336.1/OG0004337.1/OG0004339.1/OG0004340.1/OG0004342.1/OG0004343.1/OG0004346.1/OG0004356.1/OG0004361.1/OG0004363.1/OG0004366.1/OG0004369.1/OG0004389.1/OG0004393.1/OG0004396.1/OG0004397.1/OG0004400.1/OG0004402.1/OG0004404.1/OG0004414.1/OG0004415.1/OG0004417.1/OG0004419.1/OG0004423.1/OG0004432.1/OG0004434.1/OG0004436.1/OG0004441.1/OG0004444.1/OG0004450.1/OG0004457.1/OG0004461.1/OG0004468.1/OG0004469.1/OG0004477.1/OG0004480.1/OG0004483.1/OG0004485.1/OG0004489.1/OG0004538.1/OG0004557.1/OG0004559.1/OG0004563.1/OG0004569.1/OG0004571.1/OG0004574.1/OG0004582.1/OG0004588.1/OG0004595.1/OG0004597.2/OG0004597.1/OG0004610.1/OG0004611.1/OG0004614.1/OG0004622.1/OG0004628.1/OG0004630.1/OG0004631.1/OG0004632.1/OG0004648.1/OG0004650.1/OG0004651.1/OG0004666.1/OG0004667.1/OG0004668.1/OG0004694.1/OG0004699.2/OG0004699.1/OG0004704.1/OG0004714.1/OG0004718.1/OG0004720.1/OG0004723.1/OG0004728.1/OG0004735.1/OG0004738.1/OG0004742.1/OG0004743.1/OG0004746.1/OG0004751.1/OG0004755.1/OG0004757.1/OG0004759.1/OG0004768.1/OG0004771.1/OG0004789.1/OG0004796.1/OG0004798.1/OG0004807.1/OG0004884.1/OG0004895.1/OG0004914.1/OG0004918.1/OG0004921.1/OG0004925.1/OG0004930.1/OG0004948.1/OG0004955.1/OG0004957.1/OG0004961.1/OG0004965.1/OG0004969.1/OG0004972.1/OG0004973.1/OG0004974.1/OG0004975.1/OG0004986.1/OG0004993.1/OG0004999.1/OG0005002.1/OG0005004.1/OG0005008.1/OG0005011.1/OG0005016.1/OG0005030.1/OG0005032.1/OG0005035.1/OG0005039.1/OG0005043.1/OG0005048.1/OG0005051.1/OG0005058.1/OG0005059.1/OG0005078.1/OG0005082.1/OG0005085.1/OG0005090.1/OG0005105.1/OG0005106.1/OG0005109.1/OG0005112.1/OG0005116.1/OG0005123.1/OG0005124.1/OG0005127.1/OG0005128.1/OG0005132.1/OG0005135.1/OG0005138.1/OG0005142.1/OG0005147.1/OG0005154.1/OG0005160.1/OG0005161.1/OG0005176.1/OG0005237.1/OG0005246.1/OG0005256.1/OG0005257.1/OG0005265.1/OG0005272.1/OG0005273.1/OG0005276.2/OG0005276.1/OG0005284.1/OG0005296.1/OG0005298.1/OG0005299.1/OG0005307.1/OG0005313.1/OG0005319.1/OG0005332.1/OG0005338.1/OG0005345.1/OG0005347.1/OG0005360.1/OG0005361.1/OG0005362.1/OG0005368.1/OG0005370.1/OG0005372.1/OG0005374.1/OG0005381.1/OG0005382.1/OG0005386.1/OG0005394.1/OG0005396.1/OG0005397.1/OG0005400.1/OG0005402.1/OG0005405.1/OG0005406.1/OG0005412.1/OG0005413.1/OG0005426.1/OG0005435.1/OG0005450.1/OG0005460.1/OG0005473.1/OG0005477.1/OG0005485.1/OG0005488.1/OG0005490.1/OG0005491.1/OG0005492.1/OG0005495.1/OG0005508.1/OG0005520.1/OG0005530.1/OG0005535.1/OG0005537.1/OG0005539.1/OG0005541.1/OG0005543.1/OG0005551.1/OG0005555.1/OG0005569.1/OG0005571.1/OG0005575.1/OG0005648.1/OG0005656.1/OG0005678.1/OG0005691.1/OG0005702.1/OG0005717.1/OG0005720.1/OG0005722.1/OG0005728.1/OG0005736.1/OG0005737.1/OG0005762.1/OG0005764.1/OG0005770.1/OG0005771.1/OG0005789.1/OG0005806.1/OG0005811.1/OG0005812.1/OG0005813.1/OG0005815.1/OG0005818.1/OG0005828.1/OG0005838.1/OG0005839.1/OG0005850.1/OG0005851.1/OG0005853.1/OG0005854.1/OG0005858.1/OG0005865.1/OG0005871.1/OG0005872.1/OG0005873.1/OG0005879.1/OG0005881.1/OG0005890.1/OG0005892.1/OG0005893.1/OG0005904.1/OG0005920.1/OG0005925.1/OG0005938.1/OG0005949.1/OG0005950.1/OG0005954.1/OG0005958.1/OG0005960.1/OG0005965.1/OG0005978.1/OG0005985.1/OG0005990.1/OG0005995.1/OG0005998.1/OG0006003.1/OG0006013.1/OG0006014.1/OG0006024.1/OG0006030.1/OG0006038.1/OG0006041.1/OG0006044.1/OG0006048.1/OG0006053.1/OG0006146.1/OG0006151.1/OG0006162.1/OG0006177.1/OG0006185.1/OG0006186.1/OG0006188.1/OG0006193.1/OG0006197.1/OG0006198.1/OG0006217.1/OG0006224.1/OG0006229.1/OG0006236.1/OG0006238.1/OG0006248.1/OG0006249.1/OG0006256.1/OG0006266.1/OG0006272.1/OG0006276.1/OG0006304.1/OG0006308.1/OG0006313.1/OG0006320.1/OG0006324.1/OG0006330.1/OG0006336.1/OG0006346.1/OG0006362.1/OG0006364.1/OG0006370.1/OG0006372.1/OG0006373.1/OG0006375.1/OG0006384.1/OG0006386.1/OG0006390.1/OG0006393.1/OG0006413.1/OG0006417.1/OG0006419.1/OG0006424.1/OG0006425.1/OG0006430.1/OG0006431.1/OG0006432.1/OG0006436.1/OG0006446.1/OG0006448.1/OG0006457.1/OG0006460.1/OG0006490.1/OG0006496.1/OG0006498.1/OG0006502.1/OG0006514.1/OG0006516.1/OG0006517.1/OG0006615.1/OG0006619.1/OG0006621.1/OG0006622.1/OG0006626.1/OG0006630.1/OG0006648.1/OG0006650.1/OG0006659.1/OG0006672.1/OG0006674.1/OG0006679.1/OG0006683.1/OG0006685.1/OG0006687.1/OG0006693.1/OG0006694.1/OG0006702.1/OG0006706.1/OG0006710.1/OG0006718.1/OG0006721.1/OG0006722.1/OG0006728.1/OG0006729.1/OG0006733.1/OG0006742.1/OG0006763.1/OG0006790.1/OG0006792.1/OG0006796.1/OG0006820.1/OG0006823.1/OG0006840.1/OG0006850.1/OG0006860.1/OG0006866.1/OG0006869.1/OG0006873.1/OG0006894.1/OG0006909.1/OG0006915.1/OG0006917.1/OG0006922.1/OG0006923.1/OG0006943.1/OG0006952.1/OG0007054.1/OG0007089.1/OG0007093.1/OG0007106.1/OG0007110.1/OG0007111.1/OG0007165.1/OG0007173.1/OG0007199.1/OG0007200.1/OG0007211.1/OG0007212.1/OG0007214.1/OG0007215.1/OG0007218.1/OG0007239.1/OG0007245.1/OG0007249.1/OG0007261.1/OG0007273.1/OG0007283.1/OG0007284.1/OG0007291.1/OG0007294.1/OG0007297.1/OG0007298.1/OG0007314.1/OG0007323.1/OG0007331.1/OG0007346.1/OG0007349.1/OG0007351.1/OG0007354.1/OG0007361.1/OG0007392.1/OG0007409.1/OG0007417.1/OG0007418.1/OG0007432.1/OG0007442.1/OG0007562.1/OG0007565.1/OG0007587.1/OG0007600.1/OG0007604.1/OG0007607.1/OG0007635.1/OG0007647.1/OG0007649.1/OG0007658.1/OG0007661.1/OG0007701.1/OG0007702.1/OG0007712.1/OG0007734.1/OG0007735.1/OG0007748.1/OG0007756.1/OG0007759.1/OG0007761.1/OG0007768.1/OG0007773.1/OG0007781.1/OG0007783.1/OG0007792.1/OG0007808.1/OG0007819.1/OG0007836.1/OG0007843.1/OG0007980.1/OG0008000.1/OG0008032.1/OG0008053.1/OG0008055.1/OG0008101.1/OG0008106.1/OG0008108.1/OG0008113.1/OG0008143.1/OG0008175.1/OG0008177.1/OG0008191.1/OG0008208.1/OG0008434.1/OG0008449.1/OG0008453.1/OG0008456.1/OG0008482.1/OG0008492.1/OG0008523.1/OG0008550.1/OG0008560.1/OG0008850.1/OG0009034.1/OG0010324.1</t>
  </si>
  <si>
    <t>OG0003046.1</t>
  </si>
  <si>
    <t>OG0002944.1</t>
  </si>
  <si>
    <t>OG0000348.2/OG0000348.1/OG0000348.3</t>
  </si>
  <si>
    <t>OG0006692.1</t>
  </si>
  <si>
    <t>OG0005495.1</t>
  </si>
  <si>
    <t>OG0001911.2/OG0001911.1</t>
  </si>
  <si>
    <t>OG0001606.2/OG0001606.1</t>
  </si>
  <si>
    <t>OG0004304.1/OG0005361.1</t>
  </si>
  <si>
    <t>OG0005488.1/OG0008177.1</t>
  </si>
  <si>
    <t>OG0002573.1</t>
  </si>
  <si>
    <t>OG0002556.1</t>
  </si>
  <si>
    <t>OG0001572.2/OG0001572.1</t>
  </si>
  <si>
    <t>OG0001863.2/OG0001863.1</t>
  </si>
  <si>
    <t>OG0003102.2/OG0003102.1</t>
  </si>
  <si>
    <t>OG0007238.1</t>
  </si>
  <si>
    <t>OG0007332.1</t>
  </si>
  <si>
    <t>OG0000557.3/OG0000557.2/OG0000557.1</t>
  </si>
  <si>
    <t>OG0000747.1/OG0000747.2</t>
  </si>
  <si>
    <t>OG0007432.1</t>
  </si>
  <si>
    <t>OG0000942.2/OG0000942.3/OG0000942.1/OG0001837.1/OG0001837.2/OG0002223.1/OG0002941.2/OG0002941.1/OG0003431.1/OG0004119.1/OG0004723.1/OG0005090.1/OG0007819.1</t>
  </si>
  <si>
    <t>OG0003978.1/OG0006374.1</t>
  </si>
  <si>
    <t>OG0007819.1</t>
  </si>
  <si>
    <t>OG0003457.1/OG0004293.1/OG0004757.1/OG0005402.1/OG0005720.1/OG0006516.1/OG0006650.1/OG0007756.1/OG0007819.1</t>
  </si>
  <si>
    <t>OG0007667.1</t>
  </si>
  <si>
    <t>OG0003746.1/OG0007691.1</t>
  </si>
  <si>
    <t>OG0003060.1</t>
  </si>
  <si>
    <t>OG0006790.1/OG0007218.1/OG0007604.1/OG0007836.1</t>
  </si>
  <si>
    <t>OG0006285.1/OG0008227.1</t>
  </si>
  <si>
    <t>OG0000850.3/OG0000850.1/OG0000850.2</t>
  </si>
  <si>
    <t>OG0002796.1/OG0003496.1/OG0004333.1/OG0005035.1</t>
  </si>
  <si>
    <t>OG0003125.1/OG0007654.1</t>
  </si>
  <si>
    <t>OG0004404.1/OG0004650.1/OG0005879.1/OG0005995.1</t>
  </si>
  <si>
    <t>OG0005879.1/OG0005995.1</t>
  </si>
  <si>
    <t>OG0004404.1</t>
  </si>
  <si>
    <t>OG0002956.1/OG0002956.2</t>
  </si>
  <si>
    <t>OG0003238.1</t>
  </si>
  <si>
    <t>OG0007323.1</t>
  </si>
  <si>
    <t>OG0000015.9/OG0000015.11/OG0000015.13/OG0000015.6/OG0000015.3/OG0000015.7/OG0000015.4/OG0000015.5/OG0000015.8/OG0000015.14/OG0000015.1/OG0000015.2/OG0000015.12/OG0000015.10/OG0000299.2/OG0000299.4/OG0000299.3/OG0000299.1/OG0000351.4/OG0000351.3/OG0000351.1/OG0000351.2/OG0000389.2/OG0000389.3/OG0000389.1/OG0000400.4/OG0000400.1/OG0000400.3/OG0000400.2/OG0000418.4/OG0000418.3/OG0000418.2/OG0000418.1/OG0000556.3/OG0000556.1/OG0000556.2/OG0000558.2/OG0000558.3/OG0000558.1/OG0000607.1/OG0000607.2/OG0000708.2/OG0000708.3/OG0000708.1/OG0000793.1/OG0000793.2/OG0001084.2/OG0001084.1/OG0001202.2/OG0001202.1/OG0001203.2/OG0001203.1/OG0001397.1/OG0001397.2/OG0001452.1/OG0001559.2/OG0001559.1/OG0002152.1/OG0002152.2/OG0002379.1/OG0002379.2/OG0002471.1/OG0002806.1/OG0002806.2/OG0002870.1/OG0003143.1/OG0003163.1/OG0003243.1/OG0003567.1/OG0003793.1/OG0003859.1/OG0004014.1/OG0004097.1/OG0004105.1/OG0004210.1/OG0004240.1/OG0004284.1/OG0004339.1/OG0004610.1/OG0004714.1/OG0004884.1/OG0004895.1/OG0004921.1/OG0004974.1/OG0005319.1/OG0005362.1/OG0005477.1/OG0005541.1/OG0006003.1/OG0006053.1/OG0006185.1/OG0006188.1/OG0006324.1/OG0006362.1/OG0006446.1/OG0006490.1/OG0006514.1/OG0006693.1/OG0007106.1/OG0007214.1/OG0007600.1/OG0008108.1</t>
  </si>
  <si>
    <t>OG0002676.1/OG0003080.1/OG0005439.1/OG0005442.1/OG0005442.2/OG0005609.1/OG0007382.1/OG0009157.1</t>
  </si>
  <si>
    <t>OG0001966.2/OG0001966.1/OG0002353.1/OG0003668.1/OG0003797.1/OG0005441.1/OG0006061.1/OG0006653.1/OG0006855.1/OG0007566.1/OG0007586.1/OG0008751.1/OG0008842.1</t>
  </si>
  <si>
    <t>OG0001440.1/OG0001440.2</t>
  </si>
  <si>
    <t>OG0001245.2/OG0001245.1</t>
  </si>
  <si>
    <t>OG0005872.1</t>
  </si>
  <si>
    <t>OG0002172.1/OG0002172.2</t>
  </si>
  <si>
    <t>OG0003953.1/OG0004333.1/OG0005035.1</t>
  </si>
  <si>
    <t>OG0004925.1/OG0006742.1</t>
  </si>
  <si>
    <t>OG0006498.1</t>
  </si>
  <si>
    <t>OG0007724.1/OG0009069.1</t>
  </si>
  <si>
    <t>OG0001191.1/OG0001191.2/OG0001328.2/OG0001328.1/OG0003042.2/OG0003042.1/OG0005958.1/OG0006224.1/OG0006431.1/OG0006460.1/OG0006619.1/OG0006869.1/OG0006923.1/OG0007054.1/OG0007283.1/OG0007409.1/OG0008143.1/OG0008453.1</t>
  </si>
  <si>
    <t>OG0006213.1/OG0006966.1/OG0007313.1/OG0007576.1/OG0008072.1/OG0008158.1/OG0008435.1/OG0008757.1</t>
  </si>
  <si>
    <t>OG0000400.4/OG0000400.1/OG0000400.3/OG0000400.2/OG0001153.2/OG0001153.1</t>
  </si>
  <si>
    <t>OG0000538.3/OG0000538.2/OG0000538.4/OG0000538.1/OG0008032.1</t>
  </si>
  <si>
    <t>OG0000723.3/OG0000723.2/OG0000723.1</t>
  </si>
  <si>
    <t>OG0005167.1</t>
  </si>
  <si>
    <t>OG0000703.2/OG0000703.1</t>
  </si>
  <si>
    <t>OG0006615.1</t>
  </si>
  <si>
    <t>OG0003819.1</t>
  </si>
  <si>
    <t>OG0001045.2/OG0001045.1</t>
  </si>
  <si>
    <t>OG0002624.1</t>
  </si>
  <si>
    <t>OG0003117.1</t>
  </si>
  <si>
    <t>OG0000387.2/OG0000387.1/OG0000387.4/OG0000387.3/OG0001751.2/OG0001751.1</t>
  </si>
  <si>
    <t>OG0000387.2/OG0000387.1/OG0000387.4/OG0000387.3/OG0001751.2/OG0001751.1/OG0005361.1</t>
  </si>
  <si>
    <t>OG0000207.1/OG0000207.2</t>
  </si>
  <si>
    <t>OG0000425.1/OG0000425.3/OG0000425.2/OG0001402.1/OG0001402.2/OG0003476.2/OG0003476.1</t>
  </si>
  <si>
    <t>OG0001608.2/OG0001608.1/OG0001666.2/OG0001666.1</t>
  </si>
  <si>
    <t>OG0000691.2/OG0000691.1/OG0001268.1/OG0001268.2/OG0002412.2/OG0002412.1/OG0004264.1</t>
  </si>
  <si>
    <t>OG0002159.2/OG0002159.1/OG0002159.3/OG0002388.1</t>
  </si>
  <si>
    <t>OG0001268.1/OG0001268.2/OG0002412.2/OG0002412.1</t>
  </si>
  <si>
    <t>OG0005271.1/OG0009434.1</t>
  </si>
  <si>
    <t>OG0008134.1</t>
  </si>
  <si>
    <t>OG0002173.1/OG0002173.2</t>
  </si>
  <si>
    <t>OG0001443.1/OG0001443.2</t>
  </si>
  <si>
    <t>OG0004169.1</t>
  </si>
  <si>
    <t>OG0008482.1</t>
  </si>
  <si>
    <t>OG0000064.11/OG0000064.7/OG0000064.3/OG0000064.8/OG0000064.4/OG0000064.2/OG0000064.6/OG0000064.10/OG0000064.9/OG0000064.1/OG0000064.5/OG0000102.3/OG0000102.1/OG0000102.2/OG0000102.6/OG0000102.5/OG0000102.4/OG0000102.7/OG0000102.8/OG0001980.1/OG0001980.2/OG0005871.1</t>
  </si>
  <si>
    <t>OG0000689.3/OG0000689.1/OG0000689.2/OG0003231.1/OG0004011.1/OG0006249.1/OG0006308.1</t>
  </si>
  <si>
    <t>OG0003317.1</t>
  </si>
  <si>
    <t>OG0007087.1</t>
  </si>
  <si>
    <t>OG0000407.6/OG0000407.3/OG0000407.1/OG0000407.5/OG0000407.4/OG0000407.2</t>
  </si>
  <si>
    <t>OG0000577.3/OG0000577.2/OG0000577.1/OG0004337.1</t>
  </si>
  <si>
    <t>OG0000106.2/OG0000106.3/OG0000106.5/OG0000106.4/OG0000106.7/OG0000106.6/OG0000106.1</t>
  </si>
  <si>
    <t>OG0003553.1</t>
  </si>
  <si>
    <t>OG0000260.3/OG0000260.4/OG0000260.1/OG0000260.2</t>
  </si>
  <si>
    <t>OG0004789.1</t>
  </si>
  <si>
    <t>OG0004972.1</t>
  </si>
  <si>
    <t>OG0000766.1</t>
  </si>
  <si>
    <t>OG0005257.1</t>
  </si>
  <si>
    <t>OG0005762.1</t>
  </si>
  <si>
    <t>OG0000274.1/OG0000274.4/OG0000274.5/OG0000274.2/OG0000274.3</t>
  </si>
  <si>
    <t>OG0003749.1</t>
  </si>
  <si>
    <t>OG0005881.1</t>
  </si>
  <si>
    <t>OG0001204.2/OG0001204.1</t>
  </si>
  <si>
    <t>OG0001023.2/OG0001023.1</t>
  </si>
  <si>
    <t>OG0005761.1</t>
  </si>
  <si>
    <t>OG0004588.1/OG0007734.1</t>
  </si>
  <si>
    <t>OG0000576.2/OG0000576.1</t>
  </si>
  <si>
    <t>OG0001642.1</t>
  </si>
  <si>
    <t>OG0000067.5/OG0000067.4/OG0000067.9/OG0000067.2/OG0000067.8/OG0000067.6/OG0000067.7/OG0000067.3/OG0000067.1</t>
  </si>
  <si>
    <t>OG0001113.2/OG0001113.1</t>
  </si>
  <si>
    <t>OG0000491.1/OG0000491.2/OG0000491.3</t>
  </si>
  <si>
    <t>OG0000028.8/OG0000028.1/OG0000028.5/OG0000028.3/OG0000028.6/OG0000028.4/OG0000028.11/OG0000028.7/OG0000028.2/OG0000028.15/OG0000028.17/OG0000028.13/OG0000028.12/OG0000028.9/OG0000028.16/OG0000028.10/OG0000028.14/OG0001068.2/OG0001068.1</t>
  </si>
  <si>
    <t>OG0000073.10/OG0000073.7/OG0000073.3/OG0000073.11/OG0000073.8/OG0000073.1/OG0000073.5/OG0000073.2/OG0000073.9/OG0000073.4/OG0000073.6</t>
  </si>
  <si>
    <t>OG0000435.3/OG0000435.2/OG0000435.1</t>
  </si>
  <si>
    <t>OG0000105.3/OG0000105.1/OG0000105.5/OG0000105.7/OG0000105.6/OG0000105.2/OG0000105.4/OG0003303.1</t>
  </si>
  <si>
    <t>OG0003566.1</t>
  </si>
  <si>
    <t>OG0001703.1</t>
  </si>
  <si>
    <t>OG0002661.1</t>
  </si>
  <si>
    <t>OG0000674.2/OG0000674.3/OG0000674.1/OG0001153.2/OG0001153.1/OG0001415.2/OG0001415.1/OG0002594.2/OG0002594.1/OG0002963.1</t>
  </si>
  <si>
    <t>OG0000674.2/OG0000674.3/OG0000674.1/OG0001415.2/OG0001415.1/OG0002594.2/OG0002594.1/OG0002963.1</t>
  </si>
  <si>
    <t>OG0004128.1</t>
  </si>
  <si>
    <t>OG0000689.3/OG0000689.1/OG0000689.2</t>
  </si>
  <si>
    <t>OG0002928.2/OG0002928.1/OG0005443.1/OG0005756.1</t>
  </si>
  <si>
    <t>OG0007884.1</t>
  </si>
  <si>
    <t>OG0003164.1/OG0005132.1/OG0005338.1</t>
  </si>
  <si>
    <t>OG0002431.1/OG0002431.2</t>
  </si>
  <si>
    <t>OG0002162.1/OG0002162.2</t>
  </si>
  <si>
    <t>OG0004648.1</t>
  </si>
  <si>
    <t>OG0007615.1</t>
  </si>
  <si>
    <t>OG0004630.1</t>
  </si>
  <si>
    <t>OG0007671.1</t>
  </si>
  <si>
    <t>OG0001511.1/OG0002363.1/OG0002765.2/OG0002765.1/OG0004336.1</t>
  </si>
  <si>
    <t>OG0001836.1/OG0001836.2</t>
  </si>
  <si>
    <t>OG0004975.1</t>
  </si>
  <si>
    <t>OG0005977.1</t>
  </si>
  <si>
    <t>OG0000117.3/OG0000117.1/OG0000117.7/OG0000117.6/OG0000117.2/OG0000117.4/OG0000117.5/OG0005892.1</t>
  </si>
  <si>
    <t>OG0002632.1</t>
  </si>
  <si>
    <t>OG0001954.1</t>
  </si>
  <si>
    <t>OG0001109.2/OG0001109.1</t>
  </si>
  <si>
    <t>OG0002016.2/OG0002016.1</t>
  </si>
  <si>
    <t>OG0001582.2/OG0001582.1</t>
  </si>
  <si>
    <t>OG0004046.1</t>
  </si>
  <si>
    <t>OG0007267.1</t>
  </si>
  <si>
    <t>OG0005147.1</t>
  </si>
  <si>
    <t>OG0000797.1/OG0000797.3/OG0000797.2/OG0002207.1/OG0002207.2</t>
  </si>
  <si>
    <t>OG0007843.1</t>
  </si>
  <si>
    <t>OG0003756.1/OG0005396.1</t>
  </si>
  <si>
    <t>OG0006232.1</t>
  </si>
  <si>
    <t>OG0002782.1</t>
  </si>
  <si>
    <t>OG0001497.1/OG0001497.2/OG0005427.1/OG0006061.1/OG0006634.1/OG0007240.1/OG0007412.1/OG0009284.1</t>
  </si>
  <si>
    <t>OG0000411.1/OG0000411.2/OG0002088.2/OG0002088.1/OG0002088.3/OG0004784.1/OG0005511.1/OG0006725.1</t>
  </si>
  <si>
    <t>OG0000010.2/OG0000010.4/OG0000010.6/OG0000010.7/OG0000010.13/OG0000010.12/OG0000010.15/OG0000010.8/OG0000010.17/OG0000010.14/OG0000010.3/OG0000010.10/OG0000010.11/OG0000010.1/OG0000010.16/OG0000010.5/OG0000010.18/OG0000010.9/OG0000021.4/OG0000021.11/OG0000021.2/OG0000021.9/OG0000021.10/OG0000021.13/OG0000021.6/OG0000021.8/OG0000021.14/OG0000021.15/OG0000021.5/OG0000021.1/OG0000021.7/OG0000021.3/OG0000021.12/OG0000049.14/OG0000049.7/OG0000049.11/OG0000049.6/OG0000049.1/OG0000049.12/OG0000049.5/OG0000049.10/OG0000049.9/OG0000049.13/OG0000049.3/OG0000049.4/OG0000049.15/OG0000049.8/OG0000049.2/OG0000064.11/OG0000064.7/OG0000064.3/OG0000064.8/OG0000064.4/OG0000064.2/OG0000064.6/OG0000064.10/OG0000064.9/OG0000064.1/OG0000064.5/OG0000089.4/OG0000089.8/OG0000089.5/OG0000089.2/OG0000089.6/OG0000089.3/OG0000089.7/OG0000089.1/OG0000119.6/OG0000119.1/OG0000119.5/OG0000119.4/OG0000119.7/OG0000119.3/OG0000119.2/OG0000140.1/OG0000140.4/OG0000140.2/OG0000140.3/OG0000140.5/OG0000140.6/OG0000140.7/OG0000181.3/OG0000181.5/OG0000181.1/OG0000181.2/OG0000181.4/OG0000182.3/OG0000182.5/OG0000182.2/OG0000182.6/OG0000182.1/OG0000182.4/OG0000278.4/OG0000278.2/OG0000278.1/OG0000278.3/OG0000278.5/OG0000454.1/OG0000454.2/OG0000474.3/OG0000474.4/OG0000474.2/OG0000474.5/OG0000474.1/OG0000492.1/OG0000492.3/OG0000492.2/OG0000567.1/OG0000567.3/OG0000567.2/OG0000670.2/OG0000670.1/OG0000758.1/OG0000758.3/OG0000758.2/OG0000772.1/OG0000772.2/OG0000858.1/OG0000858.2/OG0000858.3/OG0000908.2/OG0000908.1/OG0000990.2/OG0000990.1/OG0001053.1/OG0001053.2/OG0001053.3/OG0001265.2/OG0001265.1/OG0001306.2/OG0001306.1/OG0001395.2/OG0001395.1/OG0001416.1/OG0001416.2/OG0001776.1/OG0002057.2/OG0002057.1/OG0002344.2/OG0002344.1/OG0002756.1/OG0003839.1/OG0004084.1/OG0004414.1/OG0004485.1/OG0005030.1/OG0005313.1/OG0005828.1/OG0005960.1/OG0006014.1/OG0006146.1/OG0006304.1/OG0006424.1/OG0006436.1/OG0006496.1/OG0006648.1/OG0006909.1/OG0007215.1/OG0007773.1</t>
  </si>
  <si>
    <t>OG0000990.2/OG0000990.1/OG0004084.1</t>
  </si>
  <si>
    <t>OG0001497.1/OG0001497.2</t>
  </si>
  <si>
    <t>OG0000091.3/OG0000091.4/OG0000091.7/OG0000091.1/OG0000091.6/OG0000091.5/OG0000091.8/OG0000091.2/OG0000119.6/OG0000119.1/OG0000119.5/OG0000119.4/OG0000119.7/OG0000119.3/OG0000119.2/OG0000378.3/OG0000378.1/OG0000378.2/OG0000701.1/OG0000701.3/OG0000701.2/OG0000888.1/OG0000888.2/OG0000888.3/OG0002129.1/OG0002175.1/OG0003274.1/OG0005265.1/OG0005865.1</t>
  </si>
  <si>
    <t>OG0001347.3/OG0001347.1/OG0001347.2</t>
  </si>
  <si>
    <t>OG0005901.2/OG0005901.1</t>
  </si>
  <si>
    <t>OG0000189.1/OG0000189.4/OG0000189.3/OG0000189.2/OG0000189.5/OG0000265.3/OG0000265.1/OG0000265.2/OG0000265.4/OG0000265.5/OG0002182.1/OG0002182.2</t>
  </si>
  <si>
    <t>OG0000494.1/OG0000494.2/OG0000494.3/OG0000494.4</t>
  </si>
  <si>
    <t>OG0000189.1/OG0000189.4/OG0000189.3/OG0000189.2/OG0000189.5/OG0000265.3/OG0000265.1/OG0000265.2/OG0000265.4/OG0000265.5</t>
  </si>
  <si>
    <t>OG0000265.3/OG0000265.1/OG0000265.2/OG0000265.4/OG0000265.5/OG0002182.1/OG0002182.2</t>
  </si>
  <si>
    <t>OG0001306.2/OG0001306.1/OG0002756.1/OG0006424.1</t>
  </si>
  <si>
    <t>OG0004784.1</t>
  </si>
  <si>
    <t>OG0005427.1/OG0006634.1</t>
  </si>
  <si>
    <t>OG0005511.1</t>
  </si>
  <si>
    <t>OG0000089.4/OG0000089.8/OG0000089.5/OG0000089.2/OG0000089.6/OG0000089.3/OG0000089.7/OG0000089.1/OG0000119.6/OG0000119.1/OG0000119.5/OG0000119.4/OG0000119.7/OG0000119.3/OG0000119.2/OG0000278.4/OG0000278.2/OG0000278.1/OG0000278.3/OG0000278.5/OG0000908.2/OG0000908.1/OG0001053.1/OG0001053.2/OG0001053.3/OG0006909.1/OG0007215.1</t>
  </si>
  <si>
    <t>OG0000278.4/OG0000278.2/OG0000278.1/OG0000278.3/OG0000278.5/OG0001053.1/OG0001053.2/OG0001053.3</t>
  </si>
  <si>
    <t>OG0000010.2/OG0000010.4/OG0000010.6/OG0000010.7/OG0000010.13/OG0000010.12/OG0000010.15/OG0000010.8/OG0000010.17/OG0000010.14/OG0000010.3/OG0000010.10/OG0000010.11/OG0000010.1/OG0000010.16/OG0000010.5/OG0000010.18/OG0000010.9/OG0000021.4/OG0000021.11/OG0000021.2/OG0000021.9/OG0000021.10/OG0000021.13/OG0000021.6/OG0000021.8/OG0000021.14/OG0000021.15/OG0000021.5/OG0000021.1/OG0000021.7/OG0000021.3/OG0000021.12/OG0000049.14/OG0000049.7/OG0000049.11/OG0000049.6/OG0000049.1/OG0000049.12/OG0000049.5/OG0000049.10/OG0000049.9/OG0000049.13/OG0000049.3/OG0000049.4/OG0000049.15/OG0000049.8/OG0000049.2/OG0000181.3/OG0000181.5/OG0000181.1/OG0000181.2/OG0000181.4/OG0000182.3/OG0000182.5/OG0000182.2/OG0000182.6/OG0000182.1/OG0000182.4/OG0000492.1/OG0000492.3/OG0000492.2/OG0000670.2/OG0000670.1/OG0000758.1/OG0000758.3/OG0000758.2/OG0000772.1/OG0000772.2/OG0000858.1/OG0000858.2/OG0000858.3/OG0001265.2/OG0001265.1/OG0001395.2/OG0001395.1/OG0001776.1/OG0002344.2/OG0002344.1/OG0004414.1/OG0005030.1/OG0005313.1/OG0005960.1/OG0006436.1/OG0006496.1/OG0006648.1/OG0006909.1/OG0007773.1</t>
  </si>
  <si>
    <t>OG0001497.1/OG0001497.2/OG0009284.1</t>
  </si>
  <si>
    <t>OG0000064.11/OG0000064.7/OG0000064.3/OG0000064.8/OG0000064.4/OG0000064.2/OG0000064.6/OG0000064.10/OG0000064.9/OG0000064.1/OG0000064.5/OG0000140.1/OG0000140.4/OG0000140.2/OG0000140.3/OG0000140.5/OG0000140.6/OG0000140.7/OG0000454.1/OG0000454.2/OG0000474.3/OG0000474.4/OG0000474.2/OG0000474.5/OG0000474.1/OG0000567.1/OG0000567.3/OG0000567.2/OG0000990.2/OG0000990.1/OG0001416.1/OG0001416.2/OG0002057.2/OG0002057.1/OG0004084.1</t>
  </si>
  <si>
    <t>OG0000411.1/OG0000411.2/OG0002088.2/OG0002088.1/OG0002088.3</t>
  </si>
  <si>
    <t>OG0007240.1</t>
  </si>
  <si>
    <t>OG0002490.1/OG0002490.2</t>
  </si>
  <si>
    <t>OG0000797.1/OG0000797.3/OG0000797.2/OG0002207.1/OG0002207.2/OG0003788.1/OG0004304.1</t>
  </si>
  <si>
    <t>OG0001180.2/OG0001180.1/OG0001180.3/OG0005901.2/OG0005901.1</t>
  </si>
  <si>
    <t>OG0002129.1/OG0002271.1/OG0002271.2</t>
  </si>
  <si>
    <t>OG0001083.1/OG0001083.2</t>
  </si>
  <si>
    <t>OG0006193.1</t>
  </si>
  <si>
    <t>OG0000125.4/OG0000125.3/OG0000125.7/OG0000125.5/OG0000125.1/OG0000125.2/OG0000125.6/OG0000173.4/OG0000173.2/OG0000173.3/OG0000173.1/OG0000213.4/OG0000213.3/OG0000213.1/OG0000213.2/OG0000213.6/OG0000213.5/OG0004145.1</t>
  </si>
  <si>
    <t>OG0004145.1</t>
  </si>
  <si>
    <t>OG0000236.3/OG0000236.2/OG0000236.1</t>
  </si>
  <si>
    <t>OG0004321.1</t>
  </si>
  <si>
    <t>OG0005771.1</t>
  </si>
  <si>
    <t>OG0000825.1/OG0000825.3/OG0000825.2</t>
  </si>
  <si>
    <t>OG0003246.1</t>
  </si>
  <si>
    <t>OG0001975.1</t>
  </si>
  <si>
    <t>OG0001308.1</t>
  </si>
  <si>
    <t>OG0005571.1</t>
  </si>
  <si>
    <t>OG0000939.1/OG0000939.2</t>
  </si>
  <si>
    <t>OG0002850.1</t>
  </si>
  <si>
    <t>OG0005388.1</t>
  </si>
  <si>
    <t>OG0001448.2/OG0001448.1</t>
  </si>
  <si>
    <t>OG0001979.1</t>
  </si>
  <si>
    <t>OG0002007.1/OG0002007.2</t>
  </si>
  <si>
    <t>OG0008197.1</t>
  </si>
  <si>
    <t>OG0000663.3/OG0000663.2/OG0000663.1</t>
  </si>
  <si>
    <t>OG0006373.1</t>
  </si>
  <si>
    <t>OG0005869.1</t>
  </si>
  <si>
    <t>OG0003417.1</t>
  </si>
  <si>
    <t>OG0000948.1/OG0000948.2</t>
  </si>
  <si>
    <t>OG0000976.1/OG0000976.2</t>
  </si>
  <si>
    <t>OG0001927.1/OG0006498.1</t>
  </si>
  <si>
    <t>OG0001388.1/OG0001388.2</t>
  </si>
  <si>
    <t>OG0002388.1</t>
  </si>
  <si>
    <t>OG0000498.1/OG0000498.3/OG0000498.2/OG0000498.4</t>
  </si>
  <si>
    <t>OG0005718.1</t>
  </si>
  <si>
    <t>OG0000740.2/OG0000740.1/OG0000740.3/OG0003823.1/OG0005700.1/OG0009754.1</t>
  </si>
  <si>
    <t>OG0000097.4/OG0000097.5/OG0000097.1/OG0000097.3/OG0000097.2/OG0000097.6/OG0000146.3/OG0000146.2/OG0000146.5/OG0000146.1/OG0000146.7/OG0000146.6/OG0000146.4/OG0001761.1/OG0001761.2/OG0001978.1/OG0001978.2</t>
  </si>
  <si>
    <t>OG0000807.1/OG0000807.2</t>
  </si>
  <si>
    <t>OG0005435.1</t>
  </si>
  <si>
    <t>OG0002157.2/OG0002157.1/OG0008550.1</t>
  </si>
  <si>
    <t>OG0003711.1</t>
  </si>
  <si>
    <t>OG0001921.1/OG0001921.2</t>
  </si>
  <si>
    <t>OG0001445.2/OG0001445.1</t>
  </si>
  <si>
    <t>OG0006430.1</t>
  </si>
  <si>
    <t>OG0003347.1/OG0006532.1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</si>
  <si>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0000558.2/OG0000558.3/OG0000558.1/OG0001454.1/OG0001454.2/OG0001980.1/OG0001980.2/OG0005871.1</t>
  </si>
  <si>
    <t>OG0004607.1</t>
  </si>
  <si>
    <t>OG0002168.1</t>
  </si>
  <si>
    <t>OG0001108.1/OG0001108.2/OG0001266.2/OG0001266.1/OG0001420.1/OG0001682.1/OG0001682.2</t>
  </si>
  <si>
    <t>OG0003160.1/OG0005164.1/OG0005801.1/OG0006064.1/OG0006716.1/OG0006822.1/OG0007643.1/OG0007851.1/OG0008015.1</t>
  </si>
  <si>
    <t>OG0000572.2/OG0000572.1/OG0003470.1/OG0007344.1</t>
  </si>
  <si>
    <t>OG0000264.2/OG0000264.1/OG0000264.4/OG0000264.3/OG0000618.2/OG0000618.1/OG0000618.3/OG0000695.2/OG0000695.3/OG0000695.1/OG0000708.2/OG0000708.3/OG0000708.1/OG0000741.2/OG0000741.1/OG0000741.3/OG0000932.3/OG0000932.1/OG0000932.2/OG0000942.2/OG0000942.3/OG0000942.1/OG0001033.2/OG0001033.1/OG0001078.2/OG0001078.3/OG0001078.1/OG0001081.2/OG0001081.1/OG0001172.2/OG0001172.1/OG0001247.1/OG0001247.2/OG0001360.2/OG0001360.1/OG0001964.1/OG0002116.2/OG0002116.1/OG0002557.2/OG0002557.1/OG0002810.1/OG0002949.1/OG0002949.2/OG0002954.1/OG0003266.2/OG0003266.1/OG0003270.1/OG0003678.1/OG0003918.1/OG0003958.1/OG0004089.1/OG0004235.1/OG0004288.1/OG0004356.1/OG0004393.1/OG0004415.1/OG0004419.1/OG0004597.2/OG0004597.1/OG0004614.1/OG0004694.1/OG0004796.1/OG0004955.1/OG0005059.1/OG0005296.1/OG0005413.1/OG0005551.1/OG0005853.1/OG0006177.1/OG0006393.1/OG0006685.1/OG0006694.1/OG0007211.1/OG0007417.1/OG0007748.1/OG0008101.1</t>
  </si>
  <si>
    <t>OG0004571.1</t>
  </si>
  <si>
    <t>OG0000318.4/OG0000318.2/OG0000318.1/OG0000318.3/OG0000828.1/OG0000828.2/OG0003511.1/OG0004400.1/OG0005273.1/OG0005871.1/OG0005925.1/OG0006626.1</t>
  </si>
  <si>
    <t>OG0004280.1/OG0008220.1</t>
  </si>
  <si>
    <t>OG0000448.2/OG0000448.4/OG0000448.1/OG0000448.3/OG0000671.3/OG0000671.1/OG0000671.2/OG0002774.2/OG0002774.1/OG0004480.1/OG0004807.1/OG0006894.1</t>
  </si>
  <si>
    <t>OG0007407.1</t>
  </si>
  <si>
    <t>OG0003517.1/OG0005340.1</t>
  </si>
  <si>
    <t>OG0006734.1</t>
  </si>
  <si>
    <t>OG0002588.2/OG0002588.1</t>
  </si>
  <si>
    <t>OG0005806.1</t>
  </si>
  <si>
    <t>OG0003131.1</t>
  </si>
  <si>
    <t>OG0002631.1/OG0002631.2/OG0004249.1</t>
  </si>
  <si>
    <t>OG0006466.1</t>
  </si>
  <si>
    <t>OG0002366.1/OG0002366.2/OG0007291.1</t>
  </si>
  <si>
    <t>OG0000919.2/OG0000919.1</t>
  </si>
  <si>
    <t>OG0005903.1</t>
  </si>
  <si>
    <t>OG0000386.3/OG0000386.1/OG0000386.4/OG0000386.2/OG0001248.1/OG0001248.2/OG0004092.1/OG0004477.1/OG0006346.1</t>
  </si>
  <si>
    <t>OG0004325.1/OG0005266.1</t>
  </si>
  <si>
    <t>OG0003064.1</t>
  </si>
  <si>
    <t>OG0004092.1/OG0005920.1</t>
  </si>
  <si>
    <t>OG0005959.1</t>
  </si>
  <si>
    <t>OG0000916.2/OG0000916.1/OG0000916.3/OG0001316.2/OG0001316.1/OG0005085.1</t>
  </si>
  <si>
    <t>OG0000705.3/OG0000705.2/OG0000705.1</t>
  </si>
  <si>
    <t>OG0000916.2/OG0000916.1/OG0000916.3/OG0005085.1</t>
  </si>
  <si>
    <t>OG0001316.2/OG0001316.1</t>
  </si>
  <si>
    <t>OG0007126.1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</si>
  <si>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</t>
  </si>
  <si>
    <t>OG0001340.2/OG0001340.3/OG0001340.1</t>
  </si>
  <si>
    <t>OG0007361.1</t>
  </si>
  <si>
    <t>OG0000950.2/OG0000950.1</t>
  </si>
  <si>
    <t>OG0000366.2/OG0000366.1/OG0000366.3/OG0001162.1/OG0001162.2</t>
  </si>
  <si>
    <t>OG0000318.4/OG0000318.2/OG0000318.1/OG0000318.3</t>
  </si>
  <si>
    <t>OG0002110.1</t>
  </si>
  <si>
    <t>OG0000627.1/OG0000627.2/OG0000627.3</t>
  </si>
  <si>
    <t>OG0000302.7/OG0000302.3/OG0000302.2/OG0000302.6/OG0000302.1/OG0000302.5/OG0000302.4</t>
  </si>
  <si>
    <t>GO:0004483</t>
  </si>
  <si>
    <t>mRNA (nucleoside-2'-O-)-methyltransferase activity</t>
  </si>
  <si>
    <t>OG0005410.1</t>
  </si>
  <si>
    <t>OG0003921.1</t>
  </si>
  <si>
    <t>OG0000109.4/OG0000109.8/OG0000109.1/OG0000109.3/OG0000109.7/OG0000109.6/OG0000109.9/OG0000109.5/OG0000109.2</t>
  </si>
  <si>
    <t>OG0001085.2/OG0001085.1</t>
  </si>
  <si>
    <t>OG0000855.1/OG0000855.2</t>
  </si>
  <si>
    <t>OG0006621.1</t>
  </si>
  <si>
    <t>OG0008563.1</t>
  </si>
  <si>
    <t>OG0004090.1/OG0008394.1</t>
  </si>
  <si>
    <t>OG0000014.7/OG0000014.8/OG0000014.13/OG0000014.14/OG0000014.9/OG0000014.5/OG0000014.4/OG0000014.6/OG0000014.1/OG0000014.11/OG0000014.2/OG0000014.10/OG0000014.12/OG0000014.3/OG0000076.4/OG0000076.7/OG0000076.9/OG0000076.3/OG0000076.5/OG0000076.6/OG0000076.10/OG0000076.1/OG0000076.8/OG0000076.2/OG0000105.3/OG0000105.1/OG0000105.5/OG0000105.7/OG0000105.6/OG0000105.2/OG0000105.4/OG0000111.6/OG0000111.2/OG0000111.5/OG0000111.1/OG0000111.3/OG0000111.4/OG0000202.5/OG0000202.4/OG0000202.1/OG0000202.6/OG0000202.2/OG0000202.3/OG0000467.4/OG0000467.3/OG0000467.2/OG0000467.1/OG0000538.3/OG0000538.2/OG0000538.4/OG0000538.1/OG0000555.1/OG0000555.2/OG0000555.3/OG0001088.1/OG0001088.2/OG0002332.1/OG0002899.1/OG0004699.2/OG0004699.1</t>
  </si>
  <si>
    <t>OG0000111.6/OG0000111.2/OG0000111.5/OG0000111.1/OG0000111.3/OG0000111.4/OG0000467.4/OG0000467.3/OG0000467.2/OG0000467.1/OG0004699.2/OG0004699.1</t>
  </si>
  <si>
    <t>OG0004090.1</t>
  </si>
  <si>
    <t>OG0000555.1/OG0000555.2/OG0000555.3</t>
  </si>
  <si>
    <t>OG0003070.1</t>
  </si>
  <si>
    <t>OG0003507.1</t>
  </si>
  <si>
    <t>OG0000538.3/OG0000538.2/OG0000538.4/OG0000538.1</t>
  </si>
  <si>
    <t>OG0001370.1/OG0001370.2/OG0001632.1/OG0003060.1/OG0008883.1</t>
  </si>
  <si>
    <t>OG0000696.1/OG0000696.2/OG0000696.3/OG0000968.1/OG0000968.3/OG0000968.2/OG0001033.2/OG0001033.1/OG0001309.1/OG0001309.2/OG0001743.1/OG0001743.2/OG0001855.1/OG0001855.2/OG0002018.1/OG0002154.1/OG0002154.2/OG0002292.2/OG0002292.1/OG0002468.1/OG0002468.2/OG0002762.2/OG0002762.1/OG0002771.1/OG0003056.2/OG0003056.1/OG0003328.1/OG0003430.1/OG0003478.1/OG0003478.2/OG0003768.1/OG0003827.1/OG0003941.1/OG0004069.1/OG0004119.1/OG0004223.1/OG0004423.1/OG0004441.1/OG0004723.1/OG0004796.1/OG0004957.1/OG0004961.1/OG0005090.1/OG0005123.1/OG0005127.1/OG0005246.1/OG0005406.1/OG0005537.1/OG0006044.1/OG0006048.1/OG0006922.1/OG0006952.1/OG0007173.1/OG0007294.1/OG0007297.1/OG0007354.1/OG0007658.1/OG0007735.1/OG0008113.1</t>
  </si>
  <si>
    <t>OG0001555.2/OG0001555.1/OG0003733.1/OG0004542.1/OG0005079.1/OG0005467.1/OG0005497.1/OG0006050.1/OG0007654.1/OG0007757.1/OG0007833.1/OG0008227.1/OG0008509.1</t>
  </si>
  <si>
    <t>OG0001555.2/OG0001555.1/OG0004542.1/OG0005467.1/OG0005497.1/OG0006050.1/OG0007654.1/OG0007757.1/OG0007833.1/OG0008227.1</t>
  </si>
  <si>
    <t>OG0000696.1/OG0000696.2/OG0000696.3/OG0001033.2/OG0001033.1/OG0001309.1/OG0001309.2/OG0001855.1/OG0001855.2/OG0002018.1/OG0002762.2/OG0002762.1/OG0003478.1/OG0003478.2/OG0003941.1/OG0004069.1/OG0004223.1/OG0004423.1/OG0004441.1/OG0004961.1/OG0005123.1/OG0005246.1/OG0005537.1/OG0006044.1/OG0006922.1/OG0006952.1/OG0007173.1/OG0007294.1/OG0007354.1/OG0007658.1/OG0007735.1/OG0008113.1</t>
  </si>
  <si>
    <t>OG0001370.1/OG0001370.2/OG0003060.1</t>
  </si>
  <si>
    <t>OG0004542.1/OG0006050.1/OG0007654.1/OG0008227.1</t>
  </si>
  <si>
    <t>OG0001033.2/OG0001033.1/OG0001309.1/OG0001309.2/OG0001855.1/OG0001855.2/OG0003941.1/OG0004961.1/OG0005537.1</t>
  </si>
  <si>
    <t>OG0001555.2/OG0001555.1/OG0005467.1/OG0005497.1/OG0007757.1</t>
  </si>
  <si>
    <t>OG0001370.1/OG0001370.2</t>
  </si>
  <si>
    <t>OG0000696.1/OG0000696.2/OG0000696.3/OG0001033.2/OG0001033.1/OG0001855.1/OG0001855.2/OG0002018.1/OG0002762.2/OG0002762.1/OG0003478.1/OG0003478.2/OG0004223.1/OG0004423.1/OG0004441.1/OG0005123.1/OG0005246.1/OG0006044.1/OG0006922.1/OG0007173.1/OG0007294.1/OG0007354.1/OG0007658.1/OG0007735.1/OG0008113.1</t>
  </si>
  <si>
    <t>OG0001033.2/OG0001033.1/OG0004423.1/OG0007173.1</t>
  </si>
  <si>
    <t>OG0007294.1/OG0007658.1</t>
  </si>
  <si>
    <t>OG0003733.1/OG0008509.1</t>
  </si>
  <si>
    <t>OG0000968.1/OG0000968.3/OG0000968.2/OG0001743.1/OG0001743.2/OG0002154.1/OG0002154.2/OG0002292.2/OG0002292.1/OG0002468.1/OG0002468.2/OG0003056.2/OG0003056.1/OG0003328.1/OG0003430.1/OG0003827.1/OG0004119.1/OG0004723.1/OG0004957.1/OG0004961.1/OG0005090.1/OG0005127.1/OG0005406.1/OG0006048.1/OG0006922.1</t>
  </si>
  <si>
    <t>OG0008509.1</t>
  </si>
  <si>
    <t>OG0003056.2/OG0003056.1/OG0004723.1/OG0004961.1/OG0005090.1</t>
  </si>
  <si>
    <t>OG0001033.2/OG0001033.1</t>
  </si>
  <si>
    <t>OG0001309.1/OG0001309.2</t>
  </si>
  <si>
    <t>OG0002292.2/OG0002292.1/OG0002468.1/OG0002468.2/OG0003328.1/OG0003827.1/OG0005406.1</t>
  </si>
  <si>
    <t>OG0001033.2/OG0001033.1/OG0001309.1/OG0001309.2/OG0001855.1/OG0001855.2/OG0003056.2/OG0003056.1/OG0003941.1/OG0004723.1/OG0004961.1/OG0005090.1/OG0005537.1/OG0007297.1</t>
  </si>
  <si>
    <t>OG0003060.1/OG0008883.1</t>
  </si>
  <si>
    <t>OG0004542.1/OG0006050.1/OG0007654.1/OG0008227.1/OG0008509.1</t>
  </si>
  <si>
    <t>OG0000696.1/OG0000696.2/OG0000696.3/OG0000968.1/OG0000968.3/OG0000968.2/OG0001033.2/OG0001033.1/OG0001743.1/OG0001743.2/OG0001855.1/OG0001855.2/OG0002018.1/OG0002292.2/OG0002292.1/OG0002468.1/OG0002468.2/OG0002762.2/OG0002762.1/OG0002771.1/OG0003328.1/OG0003478.1/OG0003478.2/OG0003827.1/OG0004223.1/OG0004423.1/OG0004441.1/OG0005123.1/OG0005127.1/OG0005246.1/OG0005406.1/OG0006044.1/OG0006048.1/OG0006922.1/OG0007173.1/OG0007294.1/OG0007354.1/OG0007658.1/OG0007735.1/OG0008113.1</t>
  </si>
  <si>
    <t>OG0001370.1/OG0001370.2/OG0001632.1</t>
  </si>
  <si>
    <t>OG0001555.2/OG0001555.1/OG0003733.1/OG0005467.1/OG0005497.1/OG0007757.1</t>
  </si>
  <si>
    <t>OG0004441.1/OG0007294.1/OG0007658.1</t>
  </si>
  <si>
    <t>OG0007125.1</t>
  </si>
  <si>
    <t>OG0000792.1/OG0000792.2/OG0004489.1</t>
  </si>
  <si>
    <t>OG0002882.1</t>
  </si>
  <si>
    <t>OG0000415.3/OG0000415.1/OG0000415.2/OG0000835.3/OG0000835.2/OG0000835.1/OG0001471.2/OG0001471.1</t>
  </si>
  <si>
    <t>OG0000031.13/OG0000031.5/OG0000031.16/OG0000031.1/OG0000031.4/OG0000031.14/OG0000031.8/OG0000031.9/OG0000031.10/OG0000031.2/OG0000031.6/OG0000031.7/OG0000031.12/OG0000031.15/OG0000031.3/OG0000031.11/OG0000031.17/OG0000059.3/OG0000059.9/OG0000059.6/OG0000059.5/OG0000059.11/OG0000059.10/OG0000059.1/OG0000059.8/OG0000059.4/OG0000059.7/OG0000059.2/OG0000073.10/OG0000073.7/OG0000073.3/OG0000073.11/OG0000073.8/OG0000073.1/OG0000073.5/OG0000073.2/OG0000073.9/OG0000073.4/OG0000073.6/OG0000291.3/OG0000291.4/OG0000291.2/OG0000291.1/OG0000313.1/OG0000313.5/OG0000313.4/OG0000313.3/OG0000313.2/OG0000324.2/OG0000324.4/OG0000324.1/OG0000324.3/OG0000397.2/OG0000397.3/OG0000397.1/OG0000397.4/OG0000663.3/OG0000663.2/OG0000663.1/OG0000728.3/OG0000728.1/OG0000728.2/OG0000736.2/OG0000736.3/OG0000736.1/OG0002162.1/OG0002162.2/OG0002235.2/OG0002235.1/OG0002408.2/OG0002408.1/OG0002968.1/OG0002968.2/OG0003162.1/OG0003540.1/OG0004019.1/OG0004093.1/OG0004402.1/OG0004432.1/OG0004631.1/OG0005400.1/OG0005872.1/OG0007647.1/OG0007792.1</t>
  </si>
  <si>
    <t>OG0000415.3/OG0000415.1/OG0000415.2</t>
  </si>
  <si>
    <t>OG0000728.3/OG0000728.1/OG0000728.2</t>
  </si>
  <si>
    <t>OG0000324.2/OG0000324.4/OG0000324.1/OG0000324.3/OG0002408.2/OG0002408.1/OG0003540.1/OG0004019.1/OG0004402.1/OG0004631.1/OG0007647.1</t>
  </si>
  <si>
    <t>OG0000059.3/OG0000059.9/OG0000059.6/OG0000059.5/OG0000059.11/OG0000059.10/OG0000059.1/OG0000059.8/OG0000059.4/OG0000059.7/OG0000059.2</t>
  </si>
  <si>
    <t>OG0002235.2/OG0002235.1</t>
  </si>
  <si>
    <t>OG0004093.1</t>
  </si>
  <si>
    <t>OG0000397.2/OG0000397.3/OG0000397.1/OG0000397.4/OG0004432.1</t>
  </si>
  <si>
    <t>OG0001471.2/OG0001471.1</t>
  </si>
  <si>
    <t>OG0002968.1/OG0002968.2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</si>
  <si>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0003162.1/OG0005400.1</t>
  </si>
  <si>
    <t>OG0000324.2/OG0000324.4/OG0000324.1/OG0000324.3/OG0002408.2/OG0002408.1/OG0004019.1/OG0004402.1/OG0004631.1/OG0007647.1</t>
  </si>
  <si>
    <t>OG0001617.1/OG0001617.2/OG0005058.1</t>
  </si>
  <si>
    <t>OG0005380.1/OG0007826.1</t>
  </si>
  <si>
    <t>OG0002863.1</t>
  </si>
  <si>
    <t>OG0006040.1</t>
  </si>
  <si>
    <t>OG0006792.1</t>
  </si>
  <si>
    <t>OG0000810.2/OG0000810.1</t>
  </si>
  <si>
    <t>OG0002214.1</t>
  </si>
  <si>
    <t>OG0002596.1/OG0002596.2</t>
  </si>
  <si>
    <t>OG0001437.1/OG0001437.2/OG0002262.1</t>
  </si>
  <si>
    <t>OG0003738.1</t>
  </si>
  <si>
    <t>OG0003528.1/OG0006364.1</t>
  </si>
  <si>
    <t>OG0006290.1</t>
  </si>
  <si>
    <t>OG0006910.1/OG0007981.1/OG0008220.1/OG0008484.1</t>
  </si>
  <si>
    <t>OG0001438.2/OG0001438.1</t>
  </si>
  <si>
    <t>OG0000028.8/OG0000028.1/OG0000028.5/OG0000028.3/OG0000028.6/OG0000028.4/OG0000028.11/OG0000028.7/OG0000028.2/OG0000028.15/OG0000028.17/OG0000028.13/OG0000028.12/OG0000028.9/OG0000028.16/OG0000028.10/OG0000028.14/OG0000097.4/OG0000097.5/OG0000097.1/OG0000097.3/OG0000097.2/OG0000097.6/OG0000146.3/OG0000146.2/OG0000146.5/OG0000146.1/OG0000146.7/OG0000146.6/OG0000146.4/OG0000686.1/OG0000686.2/OG0000686.3/OG0000966.2/OG0000966.1/OG0001068.2/OG0001068.1</t>
  </si>
  <si>
    <t>OG0002372.1</t>
  </si>
  <si>
    <t>OG0001699.1</t>
  </si>
  <si>
    <t>OG0000097.4/OG0000097.5/OG0000097.1/OG0000097.3/OG0000097.2/OG0000097.6/OG0000146.3/OG0000146.2/OG0000146.5/OG0000146.1/OG0000146.7/OG0000146.6/OG0000146.4</t>
  </si>
  <si>
    <t>OG0004563.1</t>
  </si>
  <si>
    <t>OG0007669.1</t>
  </si>
  <si>
    <t>OG0001636.1/OG0001636.2</t>
  </si>
  <si>
    <t>OG0004256.1</t>
  </si>
  <si>
    <t>OG0007434.1</t>
  </si>
  <si>
    <t>OG0001339.2/OG0001339.1</t>
  </si>
  <si>
    <t>OG0000357.1/OG0000357.3/OG0000357.2/OG0000357.4/OG0000919.2/OG0000919.1/OG0000920.2/OG0000920.1/OG0001527.2/OG0001527.1/OG0004223.1/OG0004326.2/OG0004326.1/OG0004396.1</t>
  </si>
  <si>
    <t>OG0000920.2/OG0000920.1/OG0004396.1</t>
  </si>
  <si>
    <t>OG0000357.1/OG0000357.3/OG0000357.2/OG0000357.4</t>
  </si>
  <si>
    <t>OG0001527.2/OG0001527.1</t>
  </si>
  <si>
    <t>OG0008491.1</t>
  </si>
  <si>
    <t>GO:0004633</t>
  </si>
  <si>
    <t>phosphopantothenoylcysteine decarboxylase activity</t>
  </si>
  <si>
    <t>OG0000958.2/OG0000958.1</t>
  </si>
  <si>
    <t>OG0001813.1</t>
  </si>
  <si>
    <t>OG0003503.1</t>
  </si>
  <si>
    <t>OG0000847.1/OG0000847.2</t>
  </si>
  <si>
    <t>OG0002584.1/OG0002584.2/OG0008055.1</t>
  </si>
  <si>
    <t>OG0002223.1/OG0002229.1/OG0002229.2/OG0002766.2/OG0002766.1</t>
  </si>
  <si>
    <t>OG0000218.4/OG0000218.2/OG0000218.1/OG0000218.3/OG0000218.5/OG0002035.2/OG0002035.1/OG0002904.1/OG0003524.1/OG0006823.1</t>
  </si>
  <si>
    <t>OG0001343.2/OG0001343.1</t>
  </si>
  <si>
    <t>OG0000615.3/OG0000615.1/OG0000615.2</t>
  </si>
  <si>
    <t>OG0001391.1/OG0001391.2/OG0001918.1/OG0004046.1/OG0006193.1/OG0007607.1</t>
  </si>
  <si>
    <t>OG0006771.1</t>
  </si>
  <si>
    <t>OG0007607.1</t>
  </si>
  <si>
    <t>OG0000097.4/OG0000097.5/OG0000097.1/OG0000097.3/OG0000097.2/OG0000097.6</t>
  </si>
  <si>
    <t>OG0000705.3/OG0000705.2/OG0000705.1/OG0001373.1/OG0002055.2/OG0002055.1/OG0002922.1/OG0003315.1/OG0003315.2/OG0003960.1/OG0007366.1/OG0010076.1</t>
  </si>
  <si>
    <t>OG0000977.1/OG0002132.2/OG0002132.1/OG0003294.1/OG0003294.2/OG0003542.1/OG0003578.1/OG0003998.1/OG0004096.1/OG0004280.1/OG0004372.1/OG0004681.1/OG0005026.1/OG0006036.1/OG0007151.1/OG0007771.1</t>
  </si>
  <si>
    <t>OG0000031.13/OG0000031.5/OG0000031.16/OG0000031.1/OG0000031.4/OG0000031.14/OG0000031.8/OG0000031.9/OG0000031.10/OG0000031.2/OG0000031.6/OG0000031.7/OG0000031.12/OG0000031.15/OG0000031.3/OG0000031.11/OG0000031.17/OG0000157.5/OG0000157.4/OG0000157.3/OG0000157.1/OG0000157.6/OG0000157.2/OG0000192.1/OG0000192.2/OG0000192.5/OG0000192.4/OG0000192.3/OG0000247.4/OG0000247.5/OG0000247.1/OG0000247.3/OG0000247.2/OG0000283.4/OG0000283.3/OG0000283.1/OG0000283.2/OG0000321.4/OG0000321.2/OG0000321.1/OG0000321.3/OG0000322.1/OG0000322.2/OG0000322.4/OG0000322.3/OG0000334.3/OG0000334.1/OG0000334.4/OG0000334.2/OG0000354.3/OG0000354.2/OG0000354.1/OG0000375.4/OG0000375.3/OG0000375.2/OG0000375.1/OG0000419.4/OG0000419.3/OG0000419.2/OG0000419.1/OG0000449.3/OG0000449.1/OG0000449.2/OG0000520.2/OG0000520.3/OG0000520.1/OG0000521.2/OG0000521.1/OG0000521.3/OG0000525.3/OG0000525.1/OG0000525.2/OG0000608.1/OG0000608.2/OG0000634.3/OG0000634.1/OG0000634.2/OG0000653.2/OG0000653.1/OG0000653.3/OG0000694.2/OG0000694.1/OG0000694.3/OG0000704.2/OG0000704.1/OG0000704.3/OG0000737.1/OG0000737.3/OG0000737.2/OG0000789.1/OG0000789.2/OG0000862.2/OG0000862.1/OG0000915.1/OG0000915.2/OG0000917.2/OG0000917.1/OG0000921.3/OG0000921.1/OG0000921.2/OG0000947.1/OG0000947.2/OG0001007.2/OG0001007.1/OG0001082.2/OG0001082.1/OG0001090.1/OG0001090.2/OG0001091.2/OG0001091.1/OG0001164.2/OG0001164.1/OG0001210.2/OG0001210.1/OG0001225.2/OG0001225.1/OG0001259.2/OG0001259.1/OG0001261.1/OG0001261.2/OG0001267.2/OG0001267.1/OG0001275.2/OG0001275.1/OG0001305.2/OG0001305.1/OG0001466.2/OG0001466.1/OG0001469.2/OG0001469.1/OG0001598.2/OG0001598.1/OG0001599.1/OG0001599.2/OG0001691.2/OG0001691.1/OG0001757.2/OG0001757.1/OG0001772.2/OG0001772.1/OG0001838.2/OG0001838.1/OG0001858.1/OG0001867.1/OG0001900.1/OG0001945.1/OG0001945.2/OG0001976.2/OG0001976.1/OG0002047.1/OG0002047.2/OG0002079.1/OG0002134.1/OG0002142.1/OG0002142.2/OG0002144.1/OG0002144.2/OG0002150.2/OG0002150.1/OG0002221.1/OG0002228.1/OG0002243.1/OG0002243.2/OG0002284.1/OG0002361.2/OG0002361.1/OG0002381.2/OG0002381.1/OG0002481.1/OG0002486.1/OG0002486.2/OG0002515.1/OG0002625.1/OG0002649.1/OG0002780.1/OG0002807.1/OG0002943.2/OG0002943.1/OG0002959.1/OG0003058.1/OG0003061.1/OG0003088.1/OG0003090.1/OG0003137.1/OG0003202.1/OG0003210.1/OG0003291.1/OG0003423.1/OG0003479.1/OG0003511.1/OG0003580.1/OG0003591.1/OG0003683.1/OG0003730.1/OG0003804.1/OG0003826.1/OG0003831.1/OG0003945.1/OG0003968.1/OG0003991.1/OG0003994.1/OG0004024.1/OG0004029.1/OG0004138.1/OG0004146.1/OG0004152.1/OG0004263.1/OG0004283.1/OG0004332.1/OG0004361.1/OG0004363.1/OG0004397.1/OG0004538.1/OG0004628.1/OG0004704.1/OG0004718.1/OG0004720.1/OG0004728.1/OG0004742.1/OG0004771.1/OG0004930.1/OG0004948.1/OG0005078.1/OG0005116.1/OG0005123.1/OG0005135.1/OG0005142.1/OG0005161.1/OG0005347.1/OG0005394.1/OG0005405.1/OG0005811.1/OG0005818.1/OG0005850.1/OG0005985.1/OG0005998.1/OG0006024.1/OG0006217.1/OG0006248.1/OG0006320.1/OG0006370.1/OG0006413.1/OG0006425.1/OG0006721.1/OG0007245.1/OG0007783.1/OG0010324.1</t>
  </si>
  <si>
    <t>OG0000705.3/OG0000705.2/OG0000705.1/OG0001373.1/OG0002055.2/OG0002055.1/OG0002922.1/OG0003960.1/OG0007366.1/OG0010076.1</t>
  </si>
  <si>
    <t>OG0000157.5/OG0000157.4/OG0000157.3/OG0000157.1/OG0000157.6/OG0000157.2/OG0000247.4/OG0000247.5/OG0000247.1/OG0000247.3/OG0000247.2/OG0000283.4/OG0000283.3/OG0000283.1/OG0000283.2/OG0000322.1/OG0000322.2/OG0000322.4/OG0000322.3/OG0000334.3/OG0000334.1/OG0000334.4/OG0000334.2/OG0000354.3/OG0000354.2/OG0000354.1/OG0000375.4/OG0000375.3/OG0000375.2/OG0000375.1/OG0000419.4/OG0000419.3/OG0000419.2/OG0000419.1/OG0000520.2/OG0000520.3/OG0000520.1/OG0000521.2/OG0000521.1/OG0000521.3/OG0000608.1/OG0000608.2/OG0000634.3/OG0000634.1/OG0000634.2/OG0000653.2/OG0000653.1/OG0000653.3/OG0000704.2/OG0000704.1/OG0000704.3/OG0000737.1/OG0000737.3/OG0000737.2/OG0000789.1/OG0000789.2/OG0000862.2/OG0000862.1/OG0000915.1/OG0000915.2/OG0000917.2/OG0000917.1/OG0001007.2/OG0001007.1/OG0001082.2/OG0001082.1/OG0001090.1/OG0001090.2/OG0001164.2/OG0001164.1/OG0001210.2/OG0001210.1/OG0001261.1/OG0001261.2/OG0001267.2/OG0001267.1/OG0001275.2/OG0001275.1/OG0001305.2/OG0001305.1/OG0001466.2/OG0001466.1/OG0001469.2/OG0001469.1/OG0001598.2/OG0001598.1/OG0001691.2/OG0001691.1/OG0001772.2/OG0001772.1/OG0001838.2/OG0001838.1/OG0001858.1/OG0001867.1/OG0001945.1/OG0001945.2/OG0001976.2/OG0001976.1/OG0002047.1/OG0002047.2/OG0002079.1/OG0002134.1/OG0002142.1/OG0002142.2/OG0002144.1/OG0002144.2/OG0002150.2/OG0002150.1/OG0002228.1/OG0002243.1/OG0002243.2/OG0002284.1/OG0002361.2/OG0002361.1/OG0002381.2/OG0002381.1/OG0002780.1/OG0002807.1/OG0002959.1/OG0003058.1/OG0003061.1/OG0003088.1/OG0003090.1/OG0003137.1/OG0003291.1/OG0003423.1/OG0003479.1/OG0003511.1/OG0003580.1/OG0003591.1/OG0003683.1/OG0003730.1/OG0003804.1/OG0003826.1/OG0003831.1/OG0003968.1/OG0003991.1/OG0003994.1/OG0004029.1/OG0004138.1/OG0004152.1/OG0004263.1/OG0004283.1/OG0004332.1/OG0004361.1/OG0004363.1/OG0004397.1/OG0004538.1/OG0004628.1/OG0004704.1/OG0004718.1/OG0004720.1/OG0004742.1/OG0004930.1/OG0004948.1/OG0005078.1/OG0005116.1/OG0005135.1/OG0005142.1/OG0005161.1/OG0005347.1/OG0005394.1/OG0005811.1/OG0005850.1/OG0005985.1/OG0005998.1/OG0006024.1/OG0006217.1/OG0006248.1/OG0006370.1/OG0006413.1/OG0007783.1/OG0010324.1</t>
  </si>
  <si>
    <t>OG0002132.2/OG0002132.1/OG0003294.1/OG0003294.2/OG0003578.1/OG0003998.1/OG0004096.1/OG0004280.1/OG0004372.1/OG0004681.1/OG0005026.1</t>
  </si>
  <si>
    <t>OG0000247.4/OG0000247.5/OG0000247.1/OG0000247.3/OG0000247.2/OG0006217.1</t>
  </si>
  <si>
    <t>OG0005394.1</t>
  </si>
  <si>
    <t>OG0001305.2/OG0001305.1</t>
  </si>
  <si>
    <t>OG0000354.3/OG0000354.2/OG0000354.1/OG0000520.2/OG0000520.3/OG0000520.1/OG0000634.3/OG0000634.1/OG0000634.2/OG0001007.2/OG0001007.1/OG0001267.2/OG0001267.1/OG0001858.1/OG0002144.1/OG0002144.2/OG0002780.1/OG0003479.1/OG0003991.1/OG0004283.1</t>
  </si>
  <si>
    <t>OG0001267.2/OG0001267.1</t>
  </si>
  <si>
    <t>OG0000520.2/OG0000520.3/OG0000520.1/OG0000634.3/OG0000634.1/OG0000634.2</t>
  </si>
  <si>
    <t>OG0003991.1</t>
  </si>
  <si>
    <t>OG0000521.2/OG0000521.1/OG0000521.3/OG0000789.1/OG0000789.2</t>
  </si>
  <si>
    <t>OG0000521.2/OG0000521.1/OG0000521.3</t>
  </si>
  <si>
    <t>OG0000789.1/OG0000789.2</t>
  </si>
  <si>
    <t>OG0000419.4/OG0000419.3/OG0000419.2/OG0000419.1/OG0000737.1/OG0000737.3/OG0000737.2/OG0001164.2/OG0001164.1/OG0001838.2/OG0001838.1/OG0002144.1/OG0002144.2/OG0003730.1/OG0004742.1/OG0005811.1/OG0005985.1/OG0005998.1</t>
  </si>
  <si>
    <t>OG0001267.2/OG0001267.1/OG0002150.2/OG0002150.1</t>
  </si>
  <si>
    <t>OG0000653.2/OG0000653.1/OG0000653.3/OG0001867.1</t>
  </si>
  <si>
    <t>OG0003578.1</t>
  </si>
  <si>
    <t>OG0000247.4/OG0000247.5/OG0000247.1/OG0000247.3/OG0000247.2/OG0001305.2/OG0001305.1/OG0004332.1</t>
  </si>
  <si>
    <t>OG0003090.1</t>
  </si>
  <si>
    <t>OG0002361.2/OG0002361.1/OG0003826.1</t>
  </si>
  <si>
    <t>OG0000322.1/OG0000322.2/OG0000322.4/OG0000322.3/OG0003090.1/OG0004948.1</t>
  </si>
  <si>
    <t>OG0001090.1/OG0001090.2/OG0005078.1/OG0006248.1</t>
  </si>
  <si>
    <t>OG0002142.1/OG0002142.2/OG0002361.2/OG0002361.1/OG0003423.1/OG0003591.1/OG0003826.1</t>
  </si>
  <si>
    <t>OG0000704.2/OG0000704.1/OG0000704.3/OG0004283.1/OG0005116.1</t>
  </si>
  <si>
    <t>OG0001090.1/OG0001090.2/OG0001867.1/OG0001945.1/OG0001945.2/OG0004771.1/OG0005078.1/OG0006248.1</t>
  </si>
  <si>
    <t>OG0000192.1/OG0000192.2/OG0000192.5/OG0000192.4/OG0000192.3/OG0000321.4/OG0000321.2/OG0000321.1/OG0000321.3/OG0000449.3/OG0000449.1/OG0000449.2/OG0000525.3/OG0000525.1/OG0000525.2/OG0000921.3/OG0000921.1/OG0000921.2/OG0000947.1/OG0000947.2/OG0001091.2/OG0001091.1/OG0001225.2/OG0001225.1/OG0001599.1/OG0001599.2/OG0001757.2/OG0001757.1/OG0001900.1/OG0002221.1/OG0002486.1/OG0002486.2/OG0002515.1/OG0002625.1/OG0002649.1/OG0003210.1/OG0003945.1/OG0004146.1/OG0005405.1/OG0006320.1</t>
  </si>
  <si>
    <t>OG0000977.1/OG0003542.1/OG0007771.1</t>
  </si>
  <si>
    <t>OG0000977.1</t>
  </si>
  <si>
    <t>OG0000192.1/OG0000192.2/OG0000192.5/OG0000192.4/OG0000192.3/OG0000525.3/OG0000525.1/OG0000525.2/OG0000921.3/OG0000921.1/OG0000921.2/OG0000947.1/OG0000947.2/OG0001225.2/OG0001225.1/OG0001599.1/OG0001599.2/OG0001900.1/OG0002486.1/OG0002486.2/OG0003945.1</t>
  </si>
  <si>
    <t>OG0000449.3/OG0000449.1/OG0000449.2/OG0001757.2/OG0001757.1/OG0002221.1/OG0002515.1/OG0002625.1/OG0002649.1/OG0003210.1/OG0006320.1</t>
  </si>
  <si>
    <t>OG0003542.1/OG0007771.1</t>
  </si>
  <si>
    <t>OG0003795.1</t>
  </si>
  <si>
    <t>OG0001457.2/OG0001457.1</t>
  </si>
  <si>
    <t>OG0005125.1/OG0006358.1/OG0007441.1/OG0007609.1</t>
  </si>
  <si>
    <t>OG0000109.4/OG0000109.8/OG0000109.1/OG0000109.3/OG0000109.7/OG0000109.6/OG0000109.9/OG0000109.5/OG0000109.2/OG0000283.4/OG0000283.3/OG0000283.1/OG0000283.2/OG0000386.3/OG0000386.1/OG0000386.4/OG0000386.2/OG0000404.1/OG0000404.2/OG0000404.3/OG0000404.4/OG0000480.3/OG0000480.1/OG0000480.2/OG0000524.2/OG0000524.1/OG0000524.3/OG0000526.3/OG0000526.2/OG0000526.1/OG0000563.2/OG0000563.3/OG0000563.1/OG0000892.1/OG0000892.2/OG0001058.1/OG0001058.2/OG0001111.1/OG0001111.2/OG0001200.2/OG0001200.1/OG0001248.1/OG0001248.2/OG0001257.1/OG0001257.2/OG0001554.2/OG0001554.1/OG0001710.2/OG0001710.1/OG0002107.2/OG0002107.1/OG0002741.1/OG0002745.1/OG0002745.2/OG0002886.1/OG0002886.2/OG0003076.1/OG0003312.1/OG0003312.2/OG0003323.1/OG0003422.1/OG0003444.1/OG0003453.1/OG0003481.1/OG0003993.1/OG0004007.1/OG0004135.1/OG0004450.1/OG0004768.1/OG0005051.1/OG0005555.1/OG0005789.1/OG0005920.1/OG0006256.1/OG0006272.1/OG0006346.1/OG0006419.1/OG0006432.1/OG0007089.1/OG0007649.1</t>
  </si>
  <si>
    <t>OG0001361.1/OG0001361.2/OG0001790.2/OG0001790.1/OG0001950.1/OG0003346.1/OG0003553.1/OG0003921.1/OG0004063.1/OG0004086.1/OG0005422.1/OG0006628.1/OG0006955.1/OG0011448.1</t>
  </si>
  <si>
    <t>OG0001790.2/OG0001790.1/OG0003346.1/OG0004063.1/OG0005422.1/OG0006628.1</t>
  </si>
  <si>
    <t>OG0006358.1/OG0007441.1</t>
  </si>
  <si>
    <t>OG0000386.3/OG0000386.1/OG0000386.4/OG0000386.2/OG0000404.1/OG0000404.2/OG0000404.3/OG0000404.4/OG0000524.2/OG0000524.1/OG0000524.3/OG0000526.3/OG0000526.2/OG0000526.1/OG0001248.1/OG0001248.2/OG0001257.1/OG0001257.2/OG0002745.1/OG0002745.2/OG0002886.1/OG0002886.2/OG0003312.1/OG0003312.2/OG0003444.1/OG0003993.1/OG0004007.1/OG0004450.1/OG0004768.1/OG0005555.1/OG0005789.1/OG0006256.1/OG0006419.1/OG0006432.1/OG0007089.1/OG0007649.1</t>
  </si>
  <si>
    <t>OG0003444.1</t>
  </si>
  <si>
    <t>OG0001790.2/OG0001790.1</t>
  </si>
  <si>
    <t>OG0000283.4/OG0000283.3/OG0000283.1/OG0000283.2/OG0000386.3/OG0000386.1/OG0000386.4/OG0000386.2/OG0000480.3/OG0000480.1/OG0000480.2/OG0000524.2/OG0000524.1/OG0000524.3/OG0000892.1/OG0000892.2/OG0001111.1/OG0001111.2/OG0001200.2/OG0001200.1/OG0001248.1/OG0001248.2/OG0001554.2/OG0001554.1/OG0001710.2/OG0001710.1/OG0002107.2/OG0002107.1/OG0002741.1/OG0002745.1/OG0002745.2/OG0003076.1/OG0003422.1/OG0003453.1/OG0003481.1/OG0004135.1/OG0006432.1</t>
  </si>
  <si>
    <t>OG0001361.1/OG0001361.2/OG0001950.1</t>
  </si>
  <si>
    <t>OG0007609.1</t>
  </si>
  <si>
    <t>OG0003481.1</t>
  </si>
  <si>
    <t>OG0005535.1</t>
  </si>
  <si>
    <t>OG0001195.1</t>
  </si>
  <si>
    <t>OG0000740.2/OG0000740.1/OG0000740.3</t>
  </si>
  <si>
    <t>OG0002590.1</t>
  </si>
  <si>
    <t>OG0003696.1</t>
  </si>
  <si>
    <t>OG0002139.1</t>
  </si>
  <si>
    <t>OG0005818.1</t>
  </si>
  <si>
    <t>OG0006419.1</t>
  </si>
  <si>
    <t>OG0001159.1/OG0001159.2</t>
  </si>
  <si>
    <t>OG0001660.1</t>
  </si>
  <si>
    <t>OG0002473.1/OG0002473.2</t>
  </si>
  <si>
    <t>OG0007385.1</t>
  </si>
  <si>
    <t>OG0000960.1/OG0000960.2/OG0001407.1/OG0001407.2</t>
  </si>
  <si>
    <t>OG0002604.1</t>
  </si>
  <si>
    <t>OG0000933.1/OG0000933.2</t>
  </si>
  <si>
    <t>OG0005106.1</t>
  </si>
  <si>
    <t>OG0000578.1</t>
  </si>
  <si>
    <t>OG0000078.10/OG0000078.11/OG0000078.3/OG0000078.7/OG0000078.9/OG0000078.6/OG0000078.2/OG0000078.5/OG0000078.4/OG0000078.8/OG0000078.1</t>
  </si>
  <si>
    <t>OG0001513.2/OG0001513.1/OG0001747.1/OG0001747.2</t>
  </si>
  <si>
    <t>OG0001513.2/OG0001513.1</t>
  </si>
  <si>
    <t>OG0004569.1</t>
  </si>
  <si>
    <t>OG0001747.1/OG0001747.2</t>
  </si>
  <si>
    <t>OG0005039.1</t>
  </si>
  <si>
    <t>OG0000426.3/OG0000426.1/OG0000426.2/OG0000498.1/OG0000498.3/OG0000498.2/OG0000498.4/OG0008208.1</t>
  </si>
  <si>
    <t>OG0001673.1</t>
  </si>
  <si>
    <t>OG0002304.1</t>
  </si>
  <si>
    <t>OG0004342.1</t>
  </si>
  <si>
    <t>OG0006386.1</t>
  </si>
  <si>
    <t>OG0001576.2/OG0001576.1</t>
  </si>
  <si>
    <t>OG0000648.2/OG0000648.1</t>
  </si>
  <si>
    <t>OG0001069.2/OG0001069.1/OG0003681.1/OG0004453.1/OG0008174.1</t>
  </si>
  <si>
    <t>OG0000434.1/OG0000434.2/OG0000476.1/OG0000476.2/OG0000476.3/OG0000724.2/OG0000724.1/OG0000724.3/OG0000780.2/OG0000780.1/OG0000805.3/OG0000805.2/OG0000805.1/OG0001047.2/OG0001047.1/OG0001067.1/OG0001141.1/OG0001612.1/OG0001612.2/OG0001959.2/OG0001959.1/OG0001993.1/OG0002355.1/OG0002357.1/OG0002357.2/OG0003067.1/OG0003390.1/OG0003486.1/OG0003521.1/OG0003710.1/OG0004055.1/OG0004296.1/OG0005298.1/OG0005381.1/OG0005450.1/OG0005656.1/OG0005728.1/OG0005890.1/OG0006763.1/OG0006943.1/OG0007261.1/OG0007442.1/OG0008175.1</t>
  </si>
  <si>
    <t>OG0000476.1/OG0000476.2/OG0000476.3</t>
  </si>
  <si>
    <t>OG0002355.1/OG0005381.1</t>
  </si>
  <si>
    <t>OG0001067.1/OG0006943.1</t>
  </si>
  <si>
    <t>OG0001047.2/OG0001047.1</t>
  </si>
  <si>
    <t>OG0004453.1</t>
  </si>
  <si>
    <t>OG0003486.1/OG0006763.1</t>
  </si>
  <si>
    <t>OG0000434.1/OG0000434.2/OG0004055.1</t>
  </si>
  <si>
    <t>OG0000805.3/OG0000805.2/OG0000805.1</t>
  </si>
  <si>
    <t>OG0001993.1</t>
  </si>
  <si>
    <t>OG0003067.1</t>
  </si>
  <si>
    <t>OG0003521.1</t>
  </si>
  <si>
    <t>OG0008174.1</t>
  </si>
  <si>
    <t>OG0002357.1/OG0002357.2/OG0007261.1</t>
  </si>
  <si>
    <t>OG0005728.1</t>
  </si>
  <si>
    <t>OG0001141.1/OG0001612.1/OG0001612.2/OG0008175.1</t>
  </si>
  <si>
    <t>OG0003710.1/OG0004296.1/OG0005450.1</t>
  </si>
  <si>
    <t>OG0004055.1/OG0005298.1</t>
  </si>
  <si>
    <t>OG0005890.1/OG0007442.1</t>
  </si>
  <si>
    <t>OG0000780.2/OG0000780.1</t>
  </si>
  <si>
    <t>OG0003390.1</t>
  </si>
  <si>
    <t>OG0003681.1</t>
  </si>
  <si>
    <t>OG0001069.2/OG0001069.1</t>
  </si>
  <si>
    <t>OG0000724.2/OG0000724.1/OG0000724.3/OG0001959.2/OG0001959.1/OG0007261.1</t>
  </si>
  <si>
    <t>OG0002913.1</t>
  </si>
  <si>
    <t>OG0000739.1/OG0000739.2/OG0003659.1</t>
  </si>
  <si>
    <t>OG0000133.3/OG0000133.1/OG0000133.4/OG0000133.2/OG0000140.1/OG0000140.4/OG0000140.2/OG0000140.3/OG0000140.5/OG0000140.6/OG0000140.7/OG0000269.4/OG0000269.2/OG0000269.3/OG0000269.1/OG0000292.1/OG0000292.2/OG0000292.3/OG0000305.1/OG0000305.4/OG0000305.2/OG0000305.3/OG0000343.4/OG0000343.1/OG0000343.2/OG0000343.3/OG0000470.3/OG0000470.2/OG0000470.1/OG0000513.2/OG0000513.1/OG0000570.1/OG0000570.3/OG0000570.2/OG0000583.2/OG0000583.1/OG0000583.3/OG0000795.1/OG0000795.2/OG0000831.2/OG0000831.1/OG0001213.1/OG0001213.2/OG0001349.1/OG0001401.3/OG0001401.2/OG0001401.1/OG0001496.3/OG0001496.2/OG0001496.1/OG0001509.2/OG0001509.1/OG0001558.2/OG0001558.1/OG0001713.1/OG0001716.1/OG0001716.2/OG0001853.2/OG0001853.1/OG0001948.1/OG0001948.2/OG0001955.1/OG0001955.2/OG0001973.1/OG0002037.1/OG0002037.2/OG0002138.2/OG0002138.1/OG0002290.1/OG0002510.1/OG0002510.2/OG0002720.1/OG0002848.1/OG0002925.1/OG0002965.1/OG0002971.1/OG0003036.1/OG0003122.1/OG0003283.1/OG0003310.1/OG0003526.1/OG0003539.1/OG0003690.1/OG0003693.1/OG0003755.1/OG0003766.1/OG0003771.1/OG0004018.1/OG0004110.1/OG0004111.1/OG0004144.1/OG0004246.1/OG0004261.1/OG0004315.1/OG0004389.1/OG0004444.1/OG0004469.1/OG0004559.1/OG0004574.1/OG0004746.1/OG0004751.1/OG0004914.1/OG0004973.1/OG0005011.1/OG0005138.1/OG0005154.1/OG0005256.1/OG0005332.1/OG0005360.1/OG0005460.1/OG0005508.1/OG0005530.1/OG0005678.1/OG0005737.1/OG0005764.1/OG0005812.1/OG0005873.1/OG0005950.1/OG0005978.1/OG0006151.1/OG0006229.1/OG0006330.1/OG0006630.1/OG0006683.1/OG0006718.1/OG0006722.1/OG0006729.1/OG0006840.1/OG0006915.1/OG0007111.1/OG0007346.1/OG0008560.1</t>
  </si>
  <si>
    <t>OG0002269.1/OG0002764.1/OG0003308.1/OG0003688.1/OG0003716.1/OG0003868.1/OG0004945.1/OG0005121.1/OG0005143.1/OG0005582.1/OG0005897.1/OG0006639.1/OG0006730.1/OG0006762.1/OG0006827.1/OG0006940.1/OG0007220.1/OG0007379.1/OG0007693.1/OG0007983.1/OG0008080.1/OG0008413.1/OG0008796.1</t>
  </si>
  <si>
    <t>OG0002581.1/OG0003885.1/OG0004171.1/OG0004353.1/OG0004706.1/OG0004937.1/OG0006397.1/OG0006458.1/OG0007225.1/OG0007279.1/OG0007855.1/OG0008274.1/OG0009154.1/OG0009984.1</t>
  </si>
  <si>
    <t>OG0001003.1/OG0001003.2/OG0001017.1/OG0001017.2/OG0001326.1/OG0001684.2/OG0001684.1/OG0001835.1/OG0001835.2/OG0003490.1/OG0003692.1/OG0003829.1/OG0003845.1/OG0003857.1/OG0004305.1/OG0004343.1/OG0004738.1/OG0004743.1/OG0004986.1/OG0005004.1/OG0005128.1/OG0005284.1/OG0005368.1/OG0005490.1/OG0005949.1/OG0006384.1/OG0006674.1/OG0007768.1</t>
  </si>
  <si>
    <t>OG0002011.1/OG0002011.2/OG0007752.1/OG0008086.1/OG0008116.1</t>
  </si>
  <si>
    <t>OG0003938.1/OG0005752.1/OG0007684.1</t>
  </si>
  <si>
    <t>OG0006238.1</t>
  </si>
  <si>
    <t>OG0002856.1/OG0002856.2/OG0005272.1/OG0006238.1</t>
  </si>
  <si>
    <t>OG0001817.2/OG0001817.1</t>
  </si>
  <si>
    <t>OG0004666.1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</si>
  <si>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0000712.1/OG0000712.2/OG0001218.2/OG0001218.1/OG0001764.2/OG0001764.1/OG0002284.1/OG0002359.1/OG0002947.2/OG0002947.1/OG0004273.1/OG0005325.1/OG0005451.1/OG0006395.1/OG0006422.1/OG0006819.1/OG0006897.1/OG0007832.1/OG0008083.1</t>
  </si>
  <si>
    <t>OG0007357.1/OG0007790.1</t>
  </si>
  <si>
    <t>OG0000572.2/OG0000572.1/OG0001573.1/OG0003293.1/OG0004638.1/OG0004706.1/OG0005562.1/OG0007360.1</t>
  </si>
  <si>
    <t>OG0000712.1/OG0000712.2/OG0001218.2/OG0001218.1/OG0001764.2/OG0001764.1/OG0002284.1/OG0002359.1/OG0002947.2/OG0002947.1/OG0005325.1/OG0006819.1/OG0008083.1</t>
  </si>
  <si>
    <t>OG0001573.1</t>
  </si>
  <si>
    <t>OG0004273.1/OG0006422.1</t>
  </si>
  <si>
    <t>OG0005562.1</t>
  </si>
  <si>
    <t>OG0006422.1</t>
  </si>
  <si>
    <t>OG0007790.1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</si>
  <si>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0005451.1</t>
  </si>
  <si>
    <t>OG0004638.1/OG0004706.1/OG0007360.1</t>
  </si>
  <si>
    <t>OG0000013.15/OG0000013.12/OG0000013.16/OG0000013.20/OG0000013.3/OG0000013.5/OG0000013.14/OG0000013.4/OG0000013.6/OG0000013.19/OG0000013.18/OG0000013.2/OG0000013.13/OG0000013.1/OG0000013.9/OG0000013.11/OG0000013.8/OG0000013.10/OG0000013.7/OG0000013.17</t>
  </si>
  <si>
    <t>OG0004706.1/OG0007360.1</t>
  </si>
  <si>
    <t>OG0000133.3/OG0000133.1/OG0000133.4/OG0000133.2</t>
  </si>
  <si>
    <t>OG0000200.4/OG0000200.5/OG0000200.2/OG0000200.6/OG0000200.3/OG0000200.1/OG0000551.3/OG0000551.2/OG0000551.1/OG0000935.2/OG0000935.1/OG0002482.1/OG0002670.1/OG0002746.1/OG0003564.1/OG0004016.1/OG0004085.1/OG0004238.1/OG0004662.1/OG0004811.1</t>
  </si>
  <si>
    <t>OG0001924.1/OG0003596.1</t>
  </si>
  <si>
    <t>OG0002830.1/OG0005069.1/OG0005474.1/OG0007609.1</t>
  </si>
  <si>
    <t>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0000104.6/OG0000104.4/OG0000104.5/OG0000104.2/OG0000104.1/OG0000104.3/OG0000130.5/OG0000130.4/OG0000130.7/OG0000130.6/OG0000130.3/OG0000130.2/OG0000130.1/OG0000131.4/OG0000131.6/OG0000131.2/OG0000131.1/OG0000131.3/OG0000131.5/OG0000131.7/OG0000143.2/OG0000143.3/OG0000143.1/OG0000143.4/OG0000148.3/OG0000148.6/OG0000148.5/OG0000148.2/OG0000148.4/OG0000148.1/OG0000188.4/OG0000188.3/OG0000188.1/OG0000188.2/OG0000192.1/OG0000192.2/OG0000192.5/OG0000192.4/OG0000192.3/OG0000193.1/OG0000193.2/OG0000193.5/OG0000193.4/OG0000193.3/OG0000203.1/OG0000203.3/OG0000203.5/OG0000203.2/OG0000203.4/OG0000219.5/OG0000219.1/OG0000219.4/OG0000219.3/OG0000219.2/OG0000224.5/OG0000224.3/OG0000224.4/OG0000224.2/OG0000224.1/OG0000224.6/OG0000247.4/OG0000247.5/OG0000247.1/OG0000247.3/OG0000247.2/OG0000252.1/OG0000252.2/OG0000252.3/OG0000272.4/OG0000272.1/OG0000272.2/OG0000272.5/OG0000272.3/OG0000283.4/OG0000283.3/OG0000283.1/OG0000283.2/OG0000326.2/OG0000326.1/OG0000326.4/OG0000326.3/OG0000332.3/OG0000332.2/OG0000332.1/OG0000339.3/OG0000339.2/OG0000339.4/OG0000339.1/OG0000373.2/OG0000373.1/OG0000373.3/OG0000373.4/OG0000385.3/OG0000385.1/OG0000385.2/OG0000398.2/OG0000398.1/OG0000398.3/OG0000436.3/OG0000436.1/OG0000436.2/OG0000475.2/OG0000475.3/OG0000475.1/OG0000480.3/OG0000480.1/OG0000480.2/OG0000525.3/OG0000525.1/OG0000525.2/OG0000585.1/OG0000585.2/OG0000590.2/OG0000590.1/OG0000590.3/OG0000617.1/OG0000617.2/OG0000617.3/OG0000635.1/OG0000635.2/OG0000655.1/OG0000655.2/OG0000690.2/OG0000690.1/OG0000788.1/OG0000788.2/OG0000827.1/OG0000827.2/OG0000863.1/OG0000863.2/OG0000868.2/OG0000868.1/OG0000868.3/OG0000892.1/OG0000892.2/OG0000894.1/OG0000894.2/OG0000921.3/OG0000921.1/OG0000921.2/OG0000923.1/OG0000923.2/OG0000947.1/OG0000947.2/OG0000995.1/OG0000995.2/OG0001019.1/OG0001019.2/OG0001116.2/OG0001116.1/OG0001221.2/OG0001221.1/OG0001225.2/OG0001225.1/OG0001315.2/OG0001315.1/OG0001547.1/OG0001547.2/OG0001554.2/OG0001554.1/OG0001599.1/OG0001599.2/OG0001710.2/OG0001710.1/OG0001768.1/OG0001771.1/OG0001771.2/OG0001900.1/OG0002268.1/OG0002277.2/OG0002277.1/OG0002383.1/OG0002462.1/OG0002462.2/OG0002486.1/OG0002486.2/OG0002605.1/OG0002605.2/OG0002759.1/OG0003485.1/OG0003572.1/OG0003945.1/OG0004212.2/OG0004212.1/OG0006217.1</t>
  </si>
  <si>
    <t>OG0000622.1/OG0000977.1/OG0001609.1/OG0002264.1/OG0002616.1</t>
  </si>
  <si>
    <t>OG0000436.3/OG0000436.1/OG0000436.2/OG0000923.1/OG0000923.2</t>
  </si>
  <si>
    <t>OG0000827.1/OG0000827.2</t>
  </si>
  <si>
    <t>OG0000622.1/OG0002264.1/OG0002616.1</t>
  </si>
  <si>
    <t>OG0002830.1/OG0005069.1/OG0005474.1</t>
  </si>
  <si>
    <t>OG0000104.6/OG0000104.4/OG0000104.5/OG0000104.2/OG0000104.1/OG0000104.3/OG0000131.4/OG0000131.6/OG0000131.2/OG0000131.1/OG0000131.3/OG0000131.5/OG0000131.7/OG0000143.2/OG0000143.3/OG0000143.1/OG0000143.4/OG0000193.1/OG0000193.2/OG0000193.5/OG0000193.4/OG0000193.3/OG0000203.1/OG0000203.3/OG0000203.5/OG0000203.2/OG0000203.4/OG0000219.5/OG0000219.1/OG0000219.4/OG0000219.3/OG0000219.2/OG0000224.5/OG0000224.3/OG0000224.4/OG0000224.2/OG0000224.1/OG0000224.6/OG0000252.1/OG0000252.2/OG0000252.3/OG0000326.2/OG0000326.1/OG0000326.4/OG0000326.3/OG0000332.3/OG0000332.2/OG0000332.1/OG0000339.3/OG0000339.2/OG0000339.4/OG0000339.1/OG0000373.2/OG0000373.1/OG0000373.3/OG0000373.4/OG0000385.3/OG0000385.1/OG0000385.2/OG0000398.2/OG0000398.1/OG0000398.3/OG0000475.2/OG0000475.3/OG0000475.1/OG0000585.1/OG0000585.2/OG0000635.1/OG0000635.2/OG0000655.1/OG0000655.2/OG0000690.2/OG0000690.1/OG0000788.1/OG0000788.2/OG0000894.1/OG0000894.2/OG0001019.1/OG0001019.2/OG0001116.2/OG0001116.1/OG0001221.2/OG0001221.1/OG0001315.2/OG0001315.1/OG0001547.1/OG0001547.2/OG0002383.1/OG0002462.1/OG0002462.2/OG0002759.1/OG0003572.1/OG0004212.2/OG0004212.1</t>
  </si>
  <si>
    <t>OG0005474.1</t>
  </si>
  <si>
    <t>OG0000143.2/OG0000143.3/OG0000143.1/OG0000143.4/OG0001547.1/OG0001547.2</t>
  </si>
  <si>
    <t>OG0000104.6/OG0000104.4/OG0000104.5/OG0000104.2/OG0000104.1/OG0000104.3/OG0000585.1/OG0000585.2/OG0000655.1/OG0000655.2</t>
  </si>
  <si>
    <t>OG0001019.1/OG0001019.2/OG0003572.1</t>
  </si>
  <si>
    <t>OG0000224.5/OG0000224.3/OG0000224.4/OG0000224.2/OG0000224.1/OG0000224.6</t>
  </si>
  <si>
    <t>OG0000130.5/OG0000130.4/OG0000130.7/OG0000130.6/OG0000130.3/OG0000130.2/OG0000130.1/OG0000272.4/OG0000272.1/OG0000272.2/OG0000272.5/OG0000272.3/OG0000863.1/OG0000863.2/OG0000868.2/OG0000868.1/OG0000868.3/OG0001771.1/OG0001771.2</t>
  </si>
  <si>
    <t>OG0000863.1/OG0000863.2</t>
  </si>
  <si>
    <t>OG0000272.4/OG0000272.1/OG0000272.2/OG0000272.5/OG0000272.3/OG0001771.1/OG0001771.2</t>
  </si>
  <si>
    <t>OG0002264.1</t>
  </si>
  <si>
    <t>OG0000332.3/OG0000332.2/OG0000332.1/OG0000398.2/OG0000398.1/OG0000398.3</t>
  </si>
  <si>
    <t>OG0000283.4/OG0000283.3/OG0000283.1/OG0000283.2/OG0000480.3/OG0000480.1/OG0000480.2/OG0000892.1/OG0000892.2/OG0001554.2/OG0001554.1/OG0001710.2/OG0001710.1</t>
  </si>
  <si>
    <t>OG0000525.3/OG0000525.1/OG0000525.2</t>
  </si>
  <si>
    <t>OG0002486.1/OG0002486.2</t>
  </si>
  <si>
    <t>OG0000947.1/OG0000947.2</t>
  </si>
  <si>
    <t>OG0000921.3/OG0000921.1/OG0000921.2</t>
  </si>
  <si>
    <t>OG0000247.4/OG0000247.5/OG0000247.1/OG0000247.3/OG0000247.2</t>
  </si>
  <si>
    <t>OG0000995.1/OG0000995.2/OG0002268.1</t>
  </si>
  <si>
    <t>OG0000995.1/OG0000995.2</t>
  </si>
  <si>
    <t>OG0000286.3/OG0000286.6/OG0000286.7/OG0000286.1/OG0000286.4/OG0000286.2/OG0000286.5</t>
  </si>
  <si>
    <t>OG0003866.1</t>
  </si>
  <si>
    <t>OG0008479.1</t>
  </si>
  <si>
    <t>OG0006452.1/OG0007214.1</t>
  </si>
  <si>
    <t>OG0000054.3/OG0000054.7/OG0000054.6/OG0000054.4/OG0000054.2/OG0000054.1/OG0000054.5/OG0000293.1/OG0000293.3/OG0000293.4/OG0000293.5/OG0000293.2/OG0002656.1/OG0002790.1/OG0003250.1/OG0003781.1/OG0003852.1/OG0003866.1/OG0004394.1/OG0005080.1/OG0005461.1/OG0006699.1/OG0006703.1/OG0006931.1/OG0006942.1/OG0007320.1</t>
  </si>
  <si>
    <t>OG0004739.1/OG0005499.1/OG0007296.1</t>
  </si>
  <si>
    <t>OG0002158.2/OG0002158.1/OG0003074.2/OG0003074.1/OG0003111.1/OG0004341.1</t>
  </si>
  <si>
    <t>OG0004438.1/OG0007236.1</t>
  </si>
  <si>
    <t>OG0007320.1</t>
  </si>
  <si>
    <t>OG0002178.1/OG0002178.2/OG0002515.1/OG0003026.1/OG0003109.1/OG0003758.1/OG0004292.1/OG0004316.1</t>
  </si>
  <si>
    <t>OG0000571.3/OG0000571.1/OG0000571.2/OG0002475.1</t>
  </si>
  <si>
    <t>OG0002817.2/OG0002817.1</t>
  </si>
  <si>
    <t>OG0001690.1/OG0006248.1/OG0007634.1</t>
  </si>
  <si>
    <t>OG0003735.1</t>
  </si>
  <si>
    <t>OG0000815.1/OG0000815.2/OG0003423.1</t>
  </si>
  <si>
    <t>OG0002913.1/OG0004390.1/OG0005895.1/OG0006043.1/OG0007123.1/OG0009359.1</t>
  </si>
  <si>
    <t>OG0004360.1/OG0008059.1/OG0010101.1</t>
  </si>
  <si>
    <t>OG0000637.2/OG0000637.1/OG0000637.3/OG0000811.2/OG0000811.3/OG0000811.1/OG0000854.1/OG0000854.2/OG0001026.1/OG0001026.2/OG0001148.2/OG0001148.1/OG0001368.2/OG0001368.1/OG0001450.1/OG0001450.2/OG0001620.1/OG0001630.1/OG0001630.2/OG0001665.2/OG0001665.1/OG0001848.2/OG0001848.1/OG0001970.1/OG0001970.2/OG0002027.1/OG0002027.2/OG0002036.1/OG0002133.1/OG0002149.2/OG0002149.1/OG0002153.1/OG0002281.1/OG0002281.2/OG0002296.1/OG0002340.1/OG0002340.2/OG0002398.1/OG0002451.1/OG0002451.2/OG0002472.1/OG0002612.2/OG0002612.1/OG0002786.1/OG0002915.1/OG0003066.1/OG0003091.1/OG0003234.2/OG0003234.1/OG0003274.1/OG0003280.1/OG0003289.1/OG0003428.1/OG0003584.1/OG0003687.1/OG0003769.1/OG0003782.1/OG0003856.1/OG0004008.1/OG0004088.1/OG0004309.1/OG0004316.1/OG0004470.1/OG0004583.1/OG0005036.1/OG0005339.1/OG0005559.1/OG0005772.1/OG0005902.1/OG0005984.1/OG0006329.1/OG0006464.1/OG0006690.1</t>
  </si>
  <si>
    <t>OG0000768.1/OG0000768.2/OG0004103.1/OG0006832.1</t>
  </si>
  <si>
    <t>OG0004442.1</t>
  </si>
  <si>
    <t>OG0005093.1/OG0005242.1/OG0005456.1/OG0005846.1/OG0006022.1/OG0006265.1/OG0007689.1</t>
  </si>
  <si>
    <t>OG0003313.2/OG0003313.1/OG0004352.1/OG0004406.1/OG0006995.1/OG0008091.1</t>
  </si>
  <si>
    <t>OG0000148.3/OG0000148.6/OG0000148.5/OG0000148.2/OG0000148.4/OG0000148.1/OG0000735.2/OG0000735.1/OG0000768.1/OG0000768.2/OG0000919.2/OG0000919.1/OG0001249.1/OG0001683.2/OG0001683.1/OG0001833.1/OG0001935.1/OG0002065.2/OG0002065.1/OG0002068.1/OG0002113.1/OG0002161.1/OG0002161.2/OG0002166.2/OG0002166.1/OG0002246.1/OG0002471.1/OG0002487.1/OG0002607.1/OG0002612.2/OG0002612.1/OG0002787.1/OG0002931.1/OG0002947.2/OG0002947.1/OG0002957.1/OG0003052.1/OG0003132.1/OG0003134.1/OG0003145.1/OG0003204.1/OG0003278.1/OG0003400.1/OG0003461.1/OG0003536.1/OG0003543.1/OG0003575.1/OG0003579.1/OG0003698.1/OG0003743.1/OG0003743.2/OG0003753.1/OG0003835.1/OG0003973.1/OG0004032.1/OG0004066.1/OG0004205.2/OG0004205.1/OG0004407.1/OG0004592.1/OG0004664.1/OG0004724.1/OG0004935.1/OG0005100.1/OG0005137.1/OG0005489.1/OG0005559.1/OG0005902.1/OG0006181.1/OG0006269.1/OG0006310.1/OG0006350.1/OG0006413.1/OG0006469.1/OG0006832.1/OG0006958.1/OG0007130.1/OG0007364.1/OG0010635.1</t>
  </si>
  <si>
    <t>OG0000266.6/OG0000266.3/OG0000266.5/OG0000266.1/OG0000266.2/OG0000266.4/OG0001000.1/OG0001000.2/OG0001767.1/OG0001961.1/OG0002306.2/OG0002306.1/OG0007247.1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</si>
  <si>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0000192.1/OG0000192.2/OG0000192.5/OG0000192.4/OG0000192.3/OG0000293.1/OG0000293.3/OG0000293.4/OG0000293.5/OG0000293.2/OG0000295.1/OG0000295.2/OG0000295.3/OG0000295.4/OG0000331.1/OG0000331.3/OG0000331.2/OG0000331.4/OG0000351.4/OG0000351.3/OG0000351.1/OG0000351.2/OG0000356.4/OG0000356.1/OG0000356.2/OG0000356.3/OG0000363.4/OG0000363.1/OG0000363.2/OG0000363.3/OG0000449.3/OG0000449.1/OG0000449.2/OG0000484.2/OG0000484.1/OG0000484.3/OG0000501.1/OG0000523.2/OG0000523.3/OG0000523.1/OG0000569.1/OG0000569.4/OG0000569.3/OG0000569.2/OG0000868.2/OG0000868.1/OG0000868.3/OG0000876.1/OG0000876.2/OG0000889.2/OG0000889.1/OG0000945.1/OG0000945.2/OG0001001.1/OG0001001.2/OG0001084.2/OG0001084.1/OG0001120.2/OG0001120.1/OG0001271.2/OG0001271.1/OG0001349.1/OG0001365.2/OG0001365.1/OG0001420.1/OG0001461.1/OG0001461.2/OG0001504.1/OG0001504.2/OG0001631.2/OG0001631.1/OG0001682.1/OG0001682.2/OG0001757.2/OG0001757.1/OG0001900.1/OG0001911.2/OG0001911.1/OG0001991.1/OG0002075.2/OG0002075.1/OG0002178.1/OG0002178.2/OG0002221.1/OG0002267.1/OG0002384.1/OG0002515.1/OG0002607.1/OG0002625.1/OG0002643.1/OG0002649.1/OG0002787.1/OG0002870.1/OG0002885.1/OG0002920.1/OG0003105.1/OG0003109.1/OG0003148.1/OG0003210.1/OG0003262.1/OG0003268.1/OG0003539.1/OG0003769.1/OG0003835.1/OG0004146.1/OG0004252.1/OG0004315.1/OG0004332.1/OG0004919.1/OG0004991.1/OG0005044.1/OG0005382.1/OG0005656.1/OG0005774.1/OG0006236.1/OG0006305.1/OG0006819.1/OG0006924.1/OG0007736.1</t>
  </si>
  <si>
    <t>OG0001966.2/OG0001966.1/OG0002259.1/OG0002497.2/OG0002497.1/OG0003125.1/OG0003542.1/OG0004390.1/OG0004410.1/OG0005143.1/OG0005846.1/OG0007771.1/OG0008414.1</t>
  </si>
  <si>
    <t>OG0000050.7/OG0000050.8/OG0000050.1/OG0000050.6/OG0000050.10/OG0000050.5/OG0000050.11/OG0000050.9/OG0000050.3/OG0000050.2/OG0000050.4/OG0001991.1/OG0002885.1/OG0006924.1</t>
  </si>
  <si>
    <t>OG0000293.1/OG0000293.3/OG0000293.4/OG0000293.5/OG0000293.2/OG0000331.1/OG0000331.3/OG0000331.2/OG0000331.4/OG0000876.1/OG0000876.2/OG0001349.1/OG0001911.2/OG0001911.1/OG0002885.1/OG0002920.1/OG0004252.1/OG0004315.1/OG0005382.1</t>
  </si>
  <si>
    <t>OG0005143.1</t>
  </si>
  <si>
    <t>OG0001271.2/OG0001271.1/OG0003262.1/OG0004919.1/OG0004991.1</t>
  </si>
  <si>
    <t>OG0002515.1/OG0003105.1</t>
  </si>
  <si>
    <t>OG0001271.2/OG0001271.1/OG0004991.1</t>
  </si>
  <si>
    <t>OG0000034.10/OG0000034.14/OG0000034.3/OG0000034.12/OG0000034.2/OG0000034.6/OG0000034.8/OG0000034.15/OG0000034.7/OG0000034.1/OG0000034.4/OG0000034.13/OG0000034.5/OG0000034.9/OG0000034.11/OG0002643.1</t>
  </si>
  <si>
    <t>OG0006305.1</t>
  </si>
  <si>
    <t>OG0000356.4/OG0000356.1/OG0000356.2/OG0000356.3/OG0000484.2/OG0000484.1/OG0000484.3/OG0005774.1</t>
  </si>
  <si>
    <t>OG0000356.4/OG0000356.1/OG0000356.2/OG0000356.3/OG0000484.2/OG0000484.1/OG0000484.3/OG0001001.1/OG0001001.2/OG0001631.2/OG0001631.1/OG0004146.1/OG0005774.1/OG0006819.1</t>
  </si>
  <si>
    <t>OG0000363.4/OG0000363.1/OG0000363.2/OG0000363.3/OG0001420.1</t>
  </si>
  <si>
    <t>OG0003109.1</t>
  </si>
  <si>
    <t>OG0002306.2/OG0002306.1</t>
  </si>
  <si>
    <t>OG0001001.1/OG0001001.2</t>
  </si>
  <si>
    <t>OG0001961.1</t>
  </si>
  <si>
    <t>OG0000192.1/OG0000192.2/OG0000192.5/OG0000192.4/OG0000192.3/OG0001365.2/OG0001365.1/OG0003835.1/OG0005044.1</t>
  </si>
  <si>
    <t>OG0000054.3/OG0000054.7/OG0000054.6/OG0000054.4/OG0000054.2/OG0000054.1/OG0000054.5/OG0000074.1/OG0000074.8/OG0000074.3/OG0000074.2/OG0000074.6/OG0000074.5/OG0000074.7/OG0000074.4/OG0000172.3/OG0000172.4/OG0000172.2/OG0000172.1/OG0000186.3/OG0000186.6/OG0000186.1/OG0000186.4/OG0000186.2/OG0000186.5/OG0000244.3/OG0000244.2/OG0000244.4/OG0000244.1/OG0000283.4/OG0000283.3/OG0000283.1/OG0000283.2/OG0000333.4/OG0000333.2/OG0000333.1/OG0000333.3/OG0000383.2/OG0000383.3/OG0000383.1/OG0000433.3/OG0000433.2/OG0000433.1/OG0000467.4/OG0000467.3/OG0000467.2/OG0000467.1/OG0000501.1/OG0000520.2/OG0000520.3/OG0000520.1/OG0000524.2/OG0000524.1/OG0000524.3/OG0000539.2/OG0000539.1/OG0000539.3/OG0000580.2/OG0000580.1/OG0000580.3/OG0000592.2/OG0000592.1/OG0000592.3/OG0000634.3/OG0000634.1/OG0000634.2/OG0000637.2/OG0000637.1/OG0000637.3/OG0000667.1/OG0000667.3/OG0000667.2/OG0000815.1/OG0000815.2/OG0001032.2/OG0001032.1/OG0001111.1/OG0001111.2/OG0001261.1/OG0001261.2/OG0001305.2/OG0001305.1/OG0001501.1/OG0001602.1/OG0001690.1/OG0001744.1/OG0001782.1/OG0001782.2/OG0001866.2/OG0001866.1/OG0001952.1/OG0001952.2/OG0002003.2/OG0002003.1/OG0002156.1/OG0002180.1/OG0002278.2/OG0002278.1/OG0002503.1/OG0002513.1/OG0002569.1/OG0002607.1/OG0002614.1/OG0002785.2/OG0002785.1/OG0002790.1/OG0002791.2/OG0002791.1/OG0002885.1/OG0002902.1/OG0003039.1/OG0003147.1/OG0003162.1/OG0003219.1/OG0003345.1/OG0003396.1/OG0003466.1/OG0003493.1/OG0003527.1/OG0003543.1/OG0003581.1/OG0003597.1/OG0003725.1/OG0003818.1/OG0003827.1/OG0003931.1/OG0004142.1/OG0004147.1/OG0004335.1/OG0004470.1/OG0004539.1/OG0004621.1/OG0004640.1/OG0004780.1/OG0004920.1/OG0004932.1/OG0004944.1/OG0004954.1/OG0004992.1/OG0004994.1/OG0005025.1/OG0005152.1/OG0005254.1/OG0005258.1/OG0005267.1/OG0005268.1/OG0005303.1/OG0005324.1/OG0005364.1/OG0005365.1/OG0005423.1/OG0005448.1/OG0005457.1/OG0005528.1/OG0005565.1/OG0005571.1/OG0005574.1/OG0005651.1/OG0005671.1/OG0005719.1/OG0005744.1/OG0005804.1/OG0005824.1/OG0005827.1/OG0005885.1/OG0005944.1/OG0005948.1/OG0005967.1/OG0006010.1/OG0006015.1/OG0006016.1/OG0006142.1/OG0006205.1/OG0006218.1/OG0006248.1/OG0006349.1/OG0006361.1/OG0006369.1/OG0006403.1/OG0006623.1/OG0006641.1/OG0006657.1/OG0006664.1/OG0006671.1/OG0006701.1/OG0006724.1/OG0006749.1/OG0006782.1/OG0006867.1/OG0006875.1/OG0006888.1/OG0006931.1/OG0006953.1/OG0007077.1/OG0007173.1/OG0007184.1/OG0007210.1/OG0007218.1/OG0007224.1/OG0007268.1/OG0007319.1/OG0007337.1/OG0007365.1/OG0007634.1/OG0007640.1/OG0007682.1/OG0007711.1/OG0007754.1/OG0007800.1/OG0007805.1/OG0007840.1/OG0007991.1/OG0008097.1/OG0008115.1/OG0008151.1/OG0008535.1/OG0008793.1</t>
  </si>
  <si>
    <t>OG0000055.1/OG0000055.14/OG0000055.7/OG0000055.10/OG0000055.3/OG0000055.12/OG0000055.6/OG0000055.4/OG0000055.13/OG0000055.8/OG0000055.9/OG0000055.2/OG0000055.5/OG0000055.11/OG0000377.1/OG0000377.3/OG0000377.2/OG0002001.2/OG0002001.1/OG0002581.1/OG0002895.1/OG0004907.1/OG0006018.1/OG0006233.1/OG0006642.1/OG0006746.1/OG0006746.2/OG0007286.1/OG0007523.1/OG0007674.1/OG0007679.1/OG0007697.1/OG0007846.1/OG0008026.1/OG0008050.1/OG0008215.1/OG0008250.1/OG0008478.1/OG0008520.1/OG0008567.1/OG0010823.1</t>
  </si>
  <si>
    <t>OG0001460.3/OG0001460.1/OG0001460.2/OG0001605.2/OG0001605.1/OG0001605.3/OG0002073.1/OG0002073.2/OG0003927.1/OG0003927.2/OG0004157.1/OG0004438.1/OG0004734.1/OG0004808.1/OG0004989.1/OG0005285.1/OG0005288.1/OG0005295.1/OG0005557.1/OG0005725.1/OG0005745.1/OG0005866.1/OG0006154.1/OG0006237.1/OG0006285.1/OG0006454.1/OG0006512.1/OG0006738.1/OG0006797.1/OG0006830.1/OG0006882.1/OG0006884.1/OG0006974.1/OG0007101.1/OG0007123.1/OG0007192.1/OG0007256.1/OG0007289.1/OG0007598.1/OG0007709.1/OG0007979.1/OG0008034.1/OG0008045.1/OG0008085.1/OG0008128.1/OG0008139.1/OG0008212.1/OG0008227.1/OG0008340.1/OG0008539.1/OG0008721.1/OG0008783.1/OG0008789.1/OG0010344.1</t>
  </si>
  <si>
    <t>OG0004438.1/OG0005295.1/OG0006512.1/OG0008034.1</t>
  </si>
  <si>
    <t>OG0000074.1/OG0000074.8/OG0000074.3/OG0000074.2/OG0000074.6/OG0000074.5/OG0000074.7/OG0000074.4/OG0000186.3/OG0000186.6/OG0000186.1/OG0000186.4/OG0000186.2/OG0000186.5/OG0000244.3/OG0000244.2/OG0000244.4/OG0000244.1/OG0000520.2/OG0000520.3/OG0000520.1/OG0000524.2/OG0000524.1/OG0000524.3/OG0000634.3/OG0000634.1/OG0000634.2/OG0001111.1/OG0001111.2/OG0002180.1/OG0002513.1/OG0003219.1/OG0003818.1/OG0004142.1/OG0004147.1/OG0005268.1/OG0005528.1/OG0005565.1/OG0005948.1/OG0006015.1/OG0006641.1/OG0006867.1/OG0006875.1</t>
  </si>
  <si>
    <t>OG0000055.1/OG0000055.14/OG0000055.7/OG0000055.10/OG0000055.3/OG0000055.12/OG0000055.6/OG0000055.4/OG0000055.13/OG0000055.8/OG0000055.9/OG0000055.2/OG0000055.5/OG0000055.11</t>
  </si>
  <si>
    <t>OG0000383.2/OG0000383.3/OG0000383.1/OG0000592.2/OG0000592.1/OG0000592.3/OG0003162.1/OG0005571.1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</si>
  <si>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0000142.2/OG0000142.1/OG0000142.3/OG0000155.5/OG0000155.4/OG0000155.3/OG0000155.1/OG0000155.6/OG0000155.2/OG0000156.4/OG0000156.5/OG0000156.3/OG0000156.1/OG0000156.2/OG0000156.6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0000221.1/OG0000221.2/OG0000221.4/OG0000221.6/OG0000221.5/OG0000221.3/OG0000226.1/OG0000226.2/OG0000226.5/OG0000226.4/OG0000226.6/OG0000226.3/OG0000229.4/OG0000229.5/OG0000229.3/OG0000229.1/OG0000229.2/OG0000232.4/OG0000232.2/OG0000232.5/OG0000232.1/OG0000232.3/OG0000237.2/OG0000237.1/OG0000237.3/OG0000237.4/OG0000237.5/OG0000271.2/OG0000271.1/OG0000271.4/OG0000271.3/OG0000272.4/OG0000272.1/OG0000272.2/OG0000272.5/OG0000272.3/OG0000293.1/OG0000293.3/OG0000293.4/OG0000293.5/OG0000293.2/OG0000296.1/OG0000296.2/OG0000296.3/OG0000306.4/OG0000306.1/OG0000306.2/OG0000306.3/OG0000315.1/OG0000315.2/OG0000315.3/OG0000315.4/OG0000328.1/OG0000328.4/OG0000328.3/OG0000328.2/OG0000337.3/OG0000337.1/OG0000337.2/OG0000340.4/OG0000340.1/OG0000340.3/OG0000340.2/OG0000346.3/OG0000346.1/OG0000346.2/OG0000346.4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0000477.2/OG0000477.3/OG0000477.4/OG0000477.1/OG0000495.2/OG0000495.1/OG0000495.3/OG0000508.3/OG0000508.1/OG0000508.2/OG0000533.2/OG0000533.3/OG0000533.4/OG0000533.1/OG0000537.3/OG0000537.1/OG0000537.2/OG0000541.1/OG0000541.2/OG0000541.3/OG0000548.2/OG0000548.1/OG0000548.3/OG0000569.1/OG0000569.4/OG0000569.3/OG0000569.2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0000762.3/OG0000762.1/OG0000762.2/OG0000809.3/OG0000809.1/OG0000809.2/OG0000813.2/OG0000813.1/OG0000814.3/OG0000814.1/OG0000814.2/OG0000836.3/OG0000836.2/OG0000836.1/OG0000859.1/OG0000859.2/OG0000859.3/OG0000863.1/OG0000863.2/OG0000868.2/OG0000868.1/OG0000868.3/OG0000878.2/OG0000878.1/OG0000878.3/OG0000895.1/OG0000895.2/OG0000923.1/OG0000923.2/OG0000934.3/OG0000934.1/OG0000934.2/OG0000937.2/OG0000937.1/OG0000940.2/OG0000940.1/OG0000949.1/OG0000949.2/OG0000969.1/OG0000969.2/OG0000991.1/OG0000991.2/OG0001005.2/OG0001005.1/OG0001030.3/OG0001030.2/OG0001030.1/OG0001036.1/OG0001054.1/OG0001054.2/OG0001079.1/OG0001079.2/OG0001110.1/OG0001110.2/OG0001122.3/OG0001122.1/OG0001122.2/OG0001124.1/OG0001124.2/OG0001130.1/OG0001130.2/OG0001163.2/OG0001163.1/OG0001171.2/OG0001171.1/OG0001211.2/OG0001211.1/OG0001214.2/OG0001214.1/OG0001251.2/OG0001251.1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0001615.2/OG0001615.1/OG0001621.2/OG0001621.1/OG0001754.1/OG0001754.2/OG0001771.1/OG0001771.2/OG0001844.2/OG0001844.1/OG0001951.1/OG0001951.2/OG0002013.1/OG0002020.2/OG0002020.1/OG0002029.1/OG0002029.2/OG0002034.1/OG0002061.1/OG0002102.1/OG0002121.1/OG0002121.2/OG0002219.1/OG0002225.2/OG0002225.1/OG0002242.2/OG0002242.1/OG0002266.1/OG0002274.1/OG0002362.1/OG0002370.1/OG0002394.2/OG0002394.1/OG0002395.1/OG0002404.1/OG0002404.2/OG0002406.1/OG0002485.2/OG0002485.1/OG0002499.1/OG0002499.2/OG0002586.1/OG0002586.2/OG0002611.1/OG0002644.1/OG0002656.1/OG0002712.1/OG0002757.1/OG0002805.1/OG0002879.2/OG0002879.1/OG0002939.1/OG0002956.1/OG0002956.2/OG0002974.1/OG0003062.1/OG0003084.1/OG0003085.1/OG0003089.1/OG0003094.1/OG0003120.1/OG0003130.1/OG0003142.1/OG0003164.1/OG0003250.1/OG0003289.1/OG0003299.1/OG0003309.1/OG0003344.1/OG0003433.1/OG0003494.1/OG0003547.1/OG0003554.1/OG0003560.1/OG0003583.1/OG0003587.1/OG0003673.1/OG0003695.1/OG0003727.1/OG0003737.1/OG0003781.1/OG0003817.1/OG0003852.1/OG0003858.1/OG0003984.1/OG0004001.1/OG0004006.1/OG0004056.1/OG0004087.1/OG0004131.1/OG0004267.1/OG0004272.1/OG0004313.1/OG0004340.1/OG0004341.1/OG0004346.1/OG0004394.1/OG0004411.1/OG0004436.1/OG0004447.1/OG0004471.1/OG0004673.1/OG0004679.1/OG0004692.1/OG0004709.1/OG0004747.1/OG0004750.1/OG0004762.1/OG0004813.1/OG0004979.1/OG0004981.1/OG0005032.1/OG0005033.1/OG0005080.1/OG0005109.1/OG0005132.1/OG0005291.1/OG0005338.1/OG0005343.1/OG0005351.1/OG0005369.1/OG0005416.1/OG0005445.1/OG0005461.1/OG0005475.1/OG0005485.1/OG0005553.1/OG0005586.1/OG0005721.1/OG0005844.1/OG0005918.1/OG0006056.1/OG0006060.1/OG0006161.1/OG0006297.1/OG0006315.1/OG0006440.1/OG0006468.1/OG0006513.1/OG0006518.1/OG0006703.1/OG0006754.1/OG0006757.1/OG0006891.1/OG0006942.1/OG0007208.1/OG0007278.1/OG0007380.1/OG0007848.1/OG0008039.1/OG0008553.1</t>
  </si>
  <si>
    <t>OG0001056.1/OG0001056.2/OG0001215.1/OG0001215.2/OG0001453.2/OG0001453.1/OG0001626.1/OG0001626.2/OG0001696.1/OG0001696.2/OG0004031.1/OG0004126.1/OG0004302.1/OG0005014.1/OG0005197.1/OG0005197.3/OG0005197.2/OG0005373.1/OG0005390.1/OG0005560.1/OG0005598.1/OG0005991.1/OG0006049.1/OG0006834.1/OG0007884.1/OG0009377.1</t>
  </si>
  <si>
    <t>OG0000479.2/OG0000479.1/OG0000553.2/OG0000553.3/OG0000553.1/OG0000553.4/OG0000612.2/OG0000612.3/OG0000612.1/OG0001822.1/OG0001822.2/OG0002480.1/OG0002928.2/OG0002928.1/OG0004109.1/OG0004114.1/OG0004696.1/OG0004705.1/OG0005326.1/OG0005366.1/OG0005398.1/OG0005443.1/OG0005756.1/OG0005951.1/OG0006154.1/OG0006285.1/OG0006396.1/OG0006408.1/OG0006471.1/OG0006950.1/OG0006957.1/OG0006969.1/OG0007190.1/OG0007438.1/OG0007959.1/OG0008078.1/OG0008129.1/OG0008809.1</t>
  </si>
  <si>
    <t>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0000081.3/OG0000081.9/OG0000081.8/OG0000081.5/OG0000081.4/OG0000081.1/OG0000081.6/OG0000081.7/OG0000081.2/OG0000127.2/OG0000127.3/OG0000127.1/OG0000127.5/OG0000127.4/OG0000127.6/OG0000128.2/OG0000128.5/OG0000128.4/OG0000128.3/OG0000128.6/OG0000128.7/OG0000128.1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0000214.1/OG0000214.3/OG0000214.4/OG0000214.2/OG0000214.5/OG0000229.4/OG0000229.5/OG0000229.3/OG0000229.1/OG0000229.2/OG0000237.2/OG0000237.1/OG0000237.3/OG0000237.4/OG0000237.5/OG0000272.4/OG0000272.1/OG0000272.2/OG0000272.5/OG0000272.3/OG0000328.1/OG0000328.4/OG0000328.3/OG0000328.2/OG0000340.4/OG0000340.1/OG0000340.3/OG0000340.2/OG0000372.5/OG0000372.3/OG0000372.4/OG0000372.1/OG0000372.2/OG0000401.3/OG0000401.1/OG0000401.2/OG0000436.3/OG0000436.1/OG0000436.2/OG0000537.3/OG0000537.1/OG0000537.2/OG0000541.1/OG0000541.2/OG0000541.3/OG0000548.2/OG0000548.1/OG0000548.3/OG0000594.1/OG0000594.2/OG0000594.3/OG0000594.4/OG0000616.2/OG0000616.1/OG0000616.3/OG0000621.3/OG0000621.4/OG0000621.1/OG0000621.2/OG0000632.1/OG0000632.2/OG0000650.1/OG0000650.2/OG0000650.3/OG0000654.2/OG0000654.3/OG0000654.1/OG0000809.3/OG0000809.1/OG0000809.2/OG0000813.2/OG0000813.1/OG0000859.1/OG0000859.2/OG0000859.3/OG0000863.1/OG0000863.2/OG0000868.2/OG0000868.1/OG0000868.3/OG0000923.1/OG0000923.2/OG0001005.2/OG0001005.1/OG0001036.1/OG0001163.2/OG0001163.1/OG0001171.2/OG0001171.1/OG0001296.1/OG0001296.2/OG0001393.1/OG0001393.2/OG0001416.1/OG0001416.2/OG0001493.1/OG0001493.2/OG0001526.2/OG0001526.1/OG0001542.2/OG0001542.1/OG0001551.1/OG0001574.2/OG0001574.1/OG0001610.1/OG0001615.2/OG0001615.1/OG0001771.1/OG0001771.2/OG0001844.2/OG0001844.1/OG0002029.1/OG0002029.2/OG0002034.1/OG0002061.1/OG0002225.2/OG0002225.1/OG0002362.1/OG0002406.1/OG0002485.2/OG0002485.1/OG0002644.1/OG0003130.1/OG0003289.1/OG0003547.1/OG0003583.1/OG0003587.1/OG0003695.1/OG0004313.1/OG0004692.1/OG0004709.1</t>
  </si>
  <si>
    <t>OG0000479.2/OG0000479.1/OG0002480.1/OG0004114.1/OG0004696.1/OG0008078.1</t>
  </si>
  <si>
    <t>OG0001056.1/OG0001056.2/OG0001626.1/OG0001626.2</t>
  </si>
  <si>
    <t>OG0000479.2/OG0000479.1/OG0004696.1</t>
  </si>
  <si>
    <t>OG0000175.3/OG0000175.1/OG0000175.2/OG0000175.6/OG0000175.5/OG0000175.4/OG0000621.3/OG0000621.4/OG0000621.1/OG0000621.2/OG0001163.2/OG0001163.1/OG0001393.1/OG0001393.2/OG0002225.2/OG0002225.1/OG0003547.1</t>
  </si>
  <si>
    <t>OG0001163.2/OG0001163.1</t>
  </si>
  <si>
    <t>OG0001393.1/OG0001393.2</t>
  </si>
  <si>
    <t>OG0000175.3/OG0000175.1/OG0000175.2/OG0000175.6/OG0000175.5/OG0000175.4</t>
  </si>
  <si>
    <t>OG0004696.1</t>
  </si>
  <si>
    <t>OG0000594.1/OG0000594.2/OG0000594.3/OG0000594.4/OG0000813.2/OG0000813.1/OG0001171.2/OG0001171.1/OG0001416.1/OG0001416.2/OG0003587.1</t>
  </si>
  <si>
    <t>OG0000594.1/OG0000594.2/OG0000594.3/OG0000594.4</t>
  </si>
  <si>
    <t>OG0000328.1/OG0000328.4/OG0000328.3/OG0000328.2/OG0001416.1/OG0001416.2</t>
  </si>
  <si>
    <t>OG0001626.1/OG0001626.2</t>
  </si>
  <si>
    <t>OG0000053.9/OG0000053.10/OG0000053.2/OG0000053.7/OG0000053.12/OG0000053.4/OG0000053.1/OG0000053.6/OG0000053.11/OG0000053.8/OG0000053.5/OG0000053.3/OG0000130.5/OG0000130.4/OG0000130.7/OG0000130.6/OG0000130.3/OG0000130.2/OG0000130.1/OG0000214.1/OG0000214.3/OG0000214.4/OG0000214.2/OG0000214.5/OG0000272.4/OG0000272.1/OG0000272.2/OG0000272.5/OG0000272.3/OG0000436.3/OG0000436.1/OG0000436.2/OG0000654.2/OG0000654.3/OG0000654.1/OG0000863.1/OG0000863.2/OG0000868.2/OG0000868.1/OG0000868.3/OG0000923.1/OG0000923.2/OG0001771.1/OG0001771.2</t>
  </si>
  <si>
    <t>OG0000053.9/OG0000053.10/OG0000053.2/OG0000053.7/OG0000053.12/OG0000053.4/OG0000053.1/OG0000053.6/OG0000053.11/OG0000053.8/OG0000053.5/OG0000053.3/OG0000214.1/OG0000214.3/OG0000214.4/OG0000214.2/OG0000214.5/OG0000436.3/OG0000436.1/OG0000436.2/OG0000654.2/OG0000654.3/OG0000654.1</t>
  </si>
  <si>
    <t>OG0000654.2/OG0000654.3/OG0000654.1</t>
  </si>
  <si>
    <t>OG0001036.1</t>
  </si>
  <si>
    <t>OG0002480.1/OG0004696.1</t>
  </si>
  <si>
    <t>OG0000175.3/OG0000175.1/OG0000175.2/OG0000175.6/OG0000175.5/OG0000175.4/OG0000208.2/OG0000208.1/OG0000208.4/OG0000208.3/OG0000272.4/OG0000272.1/OG0000272.2/OG0000272.5/OG0000272.3/OG0000328.1/OG0000328.4/OG0000328.3/OG0000328.2/OG0000340.4/OG0000340.1/OG0000340.3/OG0000340.2/OG0000541.1/OG0000541.2/OG0000541.3/OG0000594.1/OG0000594.2/OG0000594.3/OG0000594.4/OG0000632.1/OG0000632.2/OG0000650.1/OG0000650.2/OG0000650.3/OG0000809.3/OG0000809.1/OG0000809.2/OG0000859.1/OG0000859.2/OG0000859.3/OG0001036.1/OG0001171.2/OG0001171.1/OG0001296.1/OG0001296.2/OG0001551.1/OG0001610.1/OG0001771.1/OG0001771.2/OG0001844.2/OG0001844.1/OG0002034.1/OG0002061.1/OG0002362.1/OG0002406.1/OG0002644.1/OG0003130.1/OG0003695.1/OG0004313.1/OG0004692.1</t>
  </si>
  <si>
    <t>OG0000208.2/OG0000208.1/OG0000208.4/OG0000208.3/OG0000541.1/OG0000541.2/OG0000541.3/OG0000809.3/OG0000809.1/OG0000809.2/OG0003695.1</t>
  </si>
  <si>
    <t>OG0002480.1</t>
  </si>
  <si>
    <t>OG0000328.1/OG0000328.4/OG0000328.3/OG0000328.2/OG0001844.2/OG0001844.1/OG0003130.1/OG0004692.1</t>
  </si>
  <si>
    <t>OG0000340.4/OG0000340.1/OG0000340.3/OG0000340.2/OG0000809.3/OG0000809.1/OG0000809.2</t>
  </si>
  <si>
    <t>OG0000175.3/OG0000175.1/OG0000175.2/OG0000175.6/OG0000175.5/OG0000175.4/OG0000594.1/OG0000594.2/OG0000594.3/OG0000594.4/OG0000632.1/OG0000632.2/OG0000650.1/OG0000650.2/OG0000650.3/OG0000859.1/OG0000859.2/OG0000859.3/OG0001036.1/OG0001171.2/OG0001171.1/OG0001296.1/OG0001296.2/OG0001551.1/OG0001610.1/OG0002034.1/OG0002061.1/OG0002362.1/OG0002406.1</t>
  </si>
  <si>
    <t>OG0002362.1</t>
  </si>
  <si>
    <t>OG0001551.1</t>
  </si>
  <si>
    <t>OG0000229.4/OG0000229.5/OG0000229.3/OG0000229.1/OG0000229.2/OG0000237.2/OG0000237.1/OG0000237.3/OG0000237.4/OG0000237.5/OG0000328.1/OG0000328.4/OG0000328.3/OG0000328.2/OG0000436.3/OG0000436.1/OG0000436.2/OG0000616.2/OG0000616.1/OG0000616.3/OG0000654.2/OG0000654.3/OG0000654.1/OG0000923.1/OG0000923.2/OG0001416.1/OG0001416.2/OG0001615.2/OG0001615.1/OG0001844.2/OG0001844.1/OG0002644.1/OG0003130.1/OG0003583.1/OG0004313.1/OG0004692.1</t>
  </si>
  <si>
    <t>OG0000229.4/OG0000229.5/OG0000229.3/OG0000229.1/OG0000229.2/OG0000237.2/OG0000237.1/OG0000237.3/OG0000237.4/OG0000237.5/OG0000328.1/OG0000328.4/OG0000328.3/OG0000328.2/OG0000436.3/OG0000436.1/OG0000436.2/OG0000616.2/OG0000616.1/OG0000616.3/OG0000654.2/OG0000654.3/OG0000654.1/OG0000923.1/OG0000923.2/OG0001416.1/OG0001416.2/OG0001615.2/OG0001615.1/OG0001844.2/OG0001844.1/OG0003130.1/OG0003583.1/OG0004692.1</t>
  </si>
  <si>
    <t>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0000081.3/OG0000081.9/OG0000081.8/OG0000081.5/OG0000081.4/OG0000081.1/OG0000081.6/OG0000081.7/OG0000081.2/OG0000127.2/OG0000127.3/OG0000127.1/OG0000127.5/OG0000127.4/OG0000127.6/OG0000128.2/OG0000128.5/OG0000128.4/OG0000128.3/OG0000128.6/OG0000128.7/OG0000128.1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0000214.1/OG0000214.3/OG0000214.4/OG0000214.2/OG0000214.5/OG0000272.4/OG0000272.1/OG0000272.2/OG0000272.5/OG0000272.3/OG0000340.4/OG0000340.1/OG0000340.3/OG0000340.2/OG0000372.5/OG0000372.3/OG0000372.4/OG0000372.1/OG0000372.2/OG0000401.3/OG0000401.1/OG0000401.2/OG0000436.3/OG0000436.1/OG0000436.2/OG0000537.3/OG0000537.1/OG0000537.2/OG0000541.1/OG0000541.2/OG0000541.3/OG0000548.2/OG0000548.1/OG0000548.3/OG0000594.1/OG0000594.2/OG0000594.3/OG0000594.4/OG0000621.3/OG0000621.4/OG0000621.1/OG0000621.2/OG0000632.1/OG0000632.2/OG0000650.1/OG0000650.2/OG0000650.3/OG0000809.3/OG0000809.1/OG0000809.2/OG0000813.2/OG0000813.1/OG0000859.1/OG0000859.2/OG0000859.3/OG0000863.1/OG0000863.2/OG0000868.2/OG0000868.1/OG0000868.3/OG0001005.2/OG0001005.1/OG0001036.1/OG0001163.2/OG0001163.1/OG0001171.2/OG0001171.1/OG0001296.1/OG0001296.2/OG0001393.1/OG0001393.2/OG0001416.1/OG0001416.2/OG0001493.1/OG0001493.2/OG0001526.2/OG0001526.1/OG0001542.2/OG0001542.1/OG0001551.1/OG0001574.2/OG0001574.1/OG0001610.1/OG0001771.1/OG0001771.2/OG0002029.1/OG0002029.2/OG0002034.1/OG0002061.1/OG0002225.2/OG0002225.1/OG0002362.1/OG0002406.1/OG0002485.2/OG0002485.1/OG0002644.1/OG0003289.1/OG0003547.1/OG0003587.1/OG0003695.1/OG0004709.1</t>
  </si>
  <si>
    <t>OG0002480.1/OG0004114.1/OG0008078.1</t>
  </si>
  <si>
    <t>OG0000130.5/OG0000130.4/OG0000130.7/OG0000130.6/OG0000130.3/OG0000130.2/OG0000130.1/OG0000184.3/OG0000184.1/OG0000184.4/OG0000184.2/OG0000196.3/OG0000196.5/OG0000196.4/OG0000196.1/OG0000196.2/OG0000208.2/OG0000208.1/OG0000208.4/OG0000208.3/OG0000372.5/OG0000372.3/OG0000372.4/OG0000372.1/OG0000372.2/OG0000537.3/OG0000537.1/OG0000537.2/OG0000541.1/OG0000541.2/OG0000541.3/OG0000548.2/OG0000548.1/OG0000548.3/OG0000809.3/OG0000809.1/OG0000809.2/OG0000868.2/OG0000868.1/OG0000868.3/OG0001005.2/OG0001005.1/OG0001163.2/OG0001163.1/OG0001393.1/OG0001393.2/OG0001526.2/OG0001526.1/OG0001542.2/OG0001542.1/OG0001574.2/OG0001574.1/OG0002225.2/OG0002225.1/OG0003289.1/OG0003547.1/OG0003695.1/OG0004709.1</t>
  </si>
  <si>
    <t>OG0000081.3/OG0000081.9/OG0000081.8/OG0000081.5/OG0000081.4/OG0000081.1/OG0000081.6/OG0000081.7/OG0000081.2/OG0000130.5/OG0000130.4/OG0000130.7/OG0000130.6/OG0000130.3/OG0000130.2/OG0000130.1/OG0000175.3/OG0000175.1/OG0000175.2/OG0000175.6/OG0000175.5/OG0000175.4/OG0000401.3/OG0000401.1/OG0000401.2/OG0000594.1/OG0000594.2/OG0000594.3/OG0000594.4/OG0000632.1/OG0000632.2/OG0000650.1/OG0000650.2/OG0000650.3/OG0000813.2/OG0000813.1/OG0000859.1/OG0000859.2/OG0000859.3/OG0000863.1/OG0000863.2/OG0000868.2/OG0000868.1/OG0000868.3/OG0001036.1/OG0001171.2/OG0001171.1/OG0001296.1/OG0001296.2/OG0001493.1/OG0001493.2/OG0001551.1/OG0001610.1/OG0002034.1/OG0002061.1/OG0002362.1/OG0002406.1/OG0003587.1</t>
  </si>
  <si>
    <t>OG0000130.5/OG0000130.4/OG0000130.7/OG0000130.6/OG0000130.3/OG0000130.2/OG0000130.1/OG0000340.4/OG0000340.1/OG0000340.3/OG0000340.2/OG0000809.3/OG0000809.1/OG0000809.2/OG0000863.1/OG0000863.2/OG0000868.2/OG0000868.1/OG0000868.3</t>
  </si>
  <si>
    <t>OG0000533.2/OG0000533.3/OG0000533.4/OG0000533.1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</si>
  <si>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0000306.4/OG0000306.1/OG0000306.2/OG0000306.3/OG0004001.1/OG0006297.1</t>
  </si>
  <si>
    <t>OG0000508.3/OG0000508.1/OG0000508.2</t>
  </si>
  <si>
    <t>OG0005991.1</t>
  </si>
  <si>
    <t>OG0005951.1</t>
  </si>
  <si>
    <t>OG0000103.5/OG0000103.8/OG0000103.7/OG0000103.2/OG0000103.6/OG0000103.1/OG0000103.9/OG0000103.3/OG0000103.4/OG0000178.3/OG0000178.6/OG0000178.4/OG0000178.5/OG0000178.1/OG0000178.2/OG0000237.2/OG0000237.1/OG0000237.3/OG0000237.4/OG0000237.5/OG0000306.4/OG0000306.1/OG0000306.2/OG0000306.3/OG0000616.2/OG0000616.1/OG0000616.3/OG0000969.1/OG0000969.2/OG0002266.1/OG0003299.1/OG0004001.1/OG0004131.1/OG0006297.1</t>
  </si>
  <si>
    <t>OG0000103.5/OG0000103.8/OG0000103.7/OG0000103.2/OG0000103.6/OG0000103.1/OG0000103.9/OG0000103.3/OG0000103.4/OG0000306.4/OG0000306.1/OG0000306.2/OG0000306.3/OG0000969.1/OG0000969.2/OG0003299.1/OG0004001.1/OG0006297.1</t>
  </si>
  <si>
    <t>OG0000103.5/OG0000103.8/OG0000103.7/OG0000103.2/OG0000103.6/OG0000103.1/OG0000103.9/OG0000103.3/OG0000103.4/OG0004001.1</t>
  </si>
  <si>
    <t>OG0002266.1/OG0002757.1</t>
  </si>
  <si>
    <t>OG0004302.1/OG0005390.1</t>
  </si>
  <si>
    <t>OG0000337.3/OG0000337.1/OG0000337.2/OG0000346.3/OG0000346.1/OG0000346.2/OG0000346.4/OG0000477.2/OG0000477.3/OG0000477.4/OG0000477.1/OG0000569.1/OG0000569.4/OG0000569.3/OG0000569.2/OG0000673.2/OG0000673.1/OG0000991.1/OG0000991.2/OG0001122.3/OG0001122.1/OG0001122.2/OG0001621.2/OG0001621.1/OG0002242.2/OG0002242.1/OG0002395.1/OG0002586.1/OG0002586.2/OG0003089.1/OG0004006.1/OG0004346.1/OG0004411.1/OG0004436.1/OG0005033.1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</si>
  <si>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0000306.4/OG0000306.1/OG0000306.2/OG0000306.3/OG0000508.3/OG0000508.1/OG0000508.2/OG0000533.2/OG0000533.3/OG0000533.4/OG0000533.1/OG0000969.1/OG0000969.2/OG0001124.1/OG0001124.2/OG0003299.1/OG0004001.1/OG0006297.1/OG0006891.1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</si>
  <si>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0000508.3/OG0000508.1/OG0000508.2/OG0001124.1/OG0001124.2/OG0004001.1</t>
  </si>
  <si>
    <t>OG0006408.1</t>
  </si>
  <si>
    <t>OG0000315.1/OG0000315.2/OG0000315.3/OG0000315.4/OG0000762.3/OG0000762.1/OG0000762.2/OG0000878.2/OG0000878.1/OG0000878.3</t>
  </si>
  <si>
    <t>OG0000814.3/OG0000814.1/OG0000814.2/OG0002879.2/OG0002879.1/OG0005416.1/OG0007208.1/OG0008553.1</t>
  </si>
  <si>
    <t>OG0006396.1/OG0006969.1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</si>
  <si>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0000045.12/OG0000045.7/OG0000045.11/OG0000045.2/OG0000045.4/OG0000045.13/OG0000045.10/OG0000045.9/OG0000045.8/OG0000045.6/OG0000045.3/OG0000045.5/OG0000045.1/OG0000103.5/OG0000103.8/OG0000103.7/OG0000103.2/OG0000103.6/OG0000103.1/OG0000103.9/OG0000103.3/OG0000103.4/OG0000155.5/OG0000155.4/OG0000155.3/OG0000155.1/OG0000155.6/OG0000155.2/OG0000178.3/OG0000178.6/OG0000178.4/OG0000178.5/OG0000178.1/OG0000178.2/OG0000237.2/OG0000237.1/OG0000237.3/OG0000237.4/OG0000237.5/OG0000306.4/OG0000306.1/OG0000306.2/OG0000306.3/OG0000458.1/OG0000458.3/OG0000458.4/OG0000458.2/OG0000508.3/OG0000508.1/OG0000508.2/OG0000597.1/OG0000597.2/OG0000597.3/OG0000616.2/OG0000616.1/OG0000616.3/OG0000673.2/OG0000673.1/OG0000895.1/OG0000895.2/OG0000969.1/OG0000969.2/OG0001054.1/OG0001054.2/OG0001272.2/OG0001272.1/OG0001314.1/OG0001314.2/OG0001754.1/OG0001754.2/OG0002219.1/OG0002266.1/OG0003299.1/OG0004001.1/OG0004131.1/OG0005553.1/OG0006297.1/OG0006891.1</t>
  </si>
  <si>
    <t>OG0005398.1/OG0005951.1/OG0006285.1/OG0007190.1</t>
  </si>
  <si>
    <t>OG0001696.1/OG0001696.2/OG0004126.1/OG0005014.1/OG0005197.1/OG0005197.3/OG0005197.2/OG0005598.1/OG0005991.1</t>
  </si>
  <si>
    <t>OG0000337.3/OG0000337.1/OG0000337.2/OG0001251.2/OG0001251.1/OG0003062.1/OG0006757.1/OG0007278.1/OG0007848.1/OG0008039.1</t>
  </si>
  <si>
    <t>OG0001251.2/OG0001251.1/OG0003062.1/OG0007848.1</t>
  </si>
  <si>
    <t>OG0000212.5/OG0000212.1/OG0000212.3/OG0000212.2/OG0000212.4</t>
  </si>
  <si>
    <t>OG0000306.4/OG0000306.1/OG0000306.2/OG0000306.3</t>
  </si>
  <si>
    <t>OG0000127.2/OG0000127.3/OG0000127.1/OG0000127.5/OG0000127.4/OG0000127.6</t>
  </si>
  <si>
    <t>OG0000031.13/OG0000031.5/OG0000031.16/OG0000031.1/OG0000031.4/OG0000031.14/OG0000031.8/OG0000031.9/OG0000031.10/OG0000031.2/OG0000031.6/OG0000031.7/OG0000031.12/OG0000031.15/OG0000031.3/OG0000031.11/OG0000031.17/OG0000732.1/OG0000732.2/OG0000732.3/OG0002102.1/OG0002974.1</t>
  </si>
  <si>
    <t>OG0000031.13/OG0000031.5/OG0000031.16/OG0000031.1/OG0000031.4/OG0000031.14/OG0000031.8/OG0000031.9/OG0000031.10/OG0000031.2/OG0000031.6/OG0000031.7/OG0000031.12/OG0000031.15/OG0000031.3/OG0000031.11/OG0000031.17/OG0002974.1/OG0005369.1</t>
  </si>
  <si>
    <t>OG0005326.1</t>
  </si>
  <si>
    <t>OG0000031.13/OG0000031.5/OG0000031.16/OG0000031.1/OG0000031.4/OG0000031.14/OG0000031.8/OG0000031.9/OG0000031.10/OG0000031.2/OG0000031.6/OG0000031.7/OG0000031.12/OG0000031.15/OG0000031.3/OG0000031.11/OG0000031.17/OG0002712.1/OG0002974.1</t>
  </si>
  <si>
    <t>OG0000271.2/OG0000271.1/OG0000271.4/OG0000271.3/OG0000370.4/OG0000370.1/OG0000370.2/OG0000370.3/OG0000621.3/OG0000621.4/OG0000621.1/OG0000621.2/OG0001211.2/OG0001211.1/OG0001214.2/OG0001214.1/OG0002394.2/OG0002394.1/OG0002956.1/OG0002956.2/OG0005351.1/OG0005445.1</t>
  </si>
  <si>
    <t>OG0000479.2/OG0000479.1/OG0005326.1</t>
  </si>
  <si>
    <t>OG0000836.3/OG0000836.2/OG0000836.1/OG0001417.2/OG0001417.1/OG0001621.2/OG0001621.1/OG0002242.2/OG0002242.1/OG0002611.1/OG0002712.1/OG0003142.1</t>
  </si>
  <si>
    <t>OG0000367.2/OG0000367.1/OG0000367.3/OG0000367.4</t>
  </si>
  <si>
    <t>OG0000315.1/OG0000315.2/OG0000315.3/OG0000315.4/OG0000878.2/OG0000878.1/OG0000878.3</t>
  </si>
  <si>
    <t>OG0003554.1</t>
  </si>
  <si>
    <t>OG0000553.2/OG0000553.3/OG0000553.1/OG0000553.4</t>
  </si>
  <si>
    <t>OG0000937.2/OG0000937.1/OG0005918.1</t>
  </si>
  <si>
    <t>OG0002757.1</t>
  </si>
  <si>
    <t>OG0000495.2/OG0000495.1/OG0000495.3/OG0001030.3/OG0001030.2/OG0001030.1/OG0003120.1/OG0004267.1/OG0005918.1</t>
  </si>
  <si>
    <t>OG0000237.2/OG0000237.1/OG0000237.3/OG0000237.4/OG0000237.5</t>
  </si>
  <si>
    <t>OG0006969.1</t>
  </si>
  <si>
    <t>OG0002879.2/OG0002879.1/OG0005416.1</t>
  </si>
  <si>
    <t>OG0006396.1</t>
  </si>
  <si>
    <t>OG0000814.3/OG0000814.1/OG0000814.2/OG0007208.1/OG0008553.1</t>
  </si>
  <si>
    <t>OG0002879.2/OG0002879.1</t>
  </si>
  <si>
    <t>OG0000814.3/OG0000814.1/OG0000814.2</t>
  </si>
  <si>
    <t>OG0003737.1</t>
  </si>
  <si>
    <t>OG0003849.1/OG0004310.1</t>
  </si>
  <si>
    <t>OG0000614.3/OG0000614.2/OG0000614.1/OG0000771.3/OG0000771.2/OG0000771.1/OG0001229.3/OG0001229.1/OG0001229.2/OG0001528.2/OG0001528.1/OG0002618.2/OG0002618.1/OG0004158.1/OG0005277.1/OG0005341.1/OG0006013.1/OG0006032.1/OG0006293.1/OG0006445.1/OG0008012.1/OG0009072.1</t>
  </si>
  <si>
    <t>OG0000512.1/OG0000512.8/OG0000512.3/OG0000512.7/OG0000512.9/OG0000512.5/OG0000512.6/OG0000512.4/OG0000512.2/OG0002231.1/OG0002231.2/OG0004117.2/OG0004117.1</t>
  </si>
  <si>
    <t>OG0006598.1/OG0008526.1</t>
  </si>
  <si>
    <t>OG0000266.6/OG0000266.3/OG0000266.5/OG0000266.1/OG0000266.2/OG0000266.4/OG0000286.3/OG0000286.6/OG0000286.7/OG0000286.1/OG0000286.4/OG0000286.2/OG0000286.5/OG0000512.1/OG0000512.8/OG0000512.3/OG0000512.7/OG0000512.9/OG0000512.5/OG0000512.6/OG0000512.4/OG0000512.2/OG0000740.2/OG0000740.1/OG0000740.3/OG0000816.2/OG0000816.1/OG0001000.1/OG0001000.2/OG0001398.1/OG0001632.1/OG0001758.1/OG0001767.1/OG0001795.2/OG0001795.1/OG0001961.1/OG0002001.2/OG0002001.1/OG0002011.1/OG0002011.2/OG0002055.2/OG0002055.1/OG0002088.2/OG0002088.1/OG0002088.3/OG0002181.1/OG0002181.2/OG0002186.1/OG0002231.1/OG0002231.2/OG0002287.1/OG0002306.2/OG0002306.1/OG0002527.1/OG0002581.1/OG0002582.1/OG0002628.2/OG0002628.1/OG0002658.1/OG0002674.2/OG0002674.1/OG0002676.1/OG0002724.1/OG0002813.1/OG0002817.2/OG0002817.1/OG0002830.1/OG0002831.1/OG0002895.1/OG0002905.1/OG0002922.1/OG0003199.1/OG0003207.1/OG0003229.1/OG0003286.1/OG0003313.2/OG0003313.1/OG0003350.1/OG0003434.2/OG0003434.1/OG0003447.1/OG0003454.1/OG0003470.1/OG0003471.1/OG0003474.1/OG0003576.1/OG0003671.1/OG0003823.1/OG0003874.1/OG0003878.1/OG0003885.1/OG0003944.1/OG0003959.1/OG0004031.1/OG0004075.1/OG0004117.2/OG0004117.1/OG0004150.1/OG0004161.1/OG0004168.1/OG0004171.1/OG0004352.1/OG0004353.1/OG0004360.1/OG0004381.1/OG0004418.1/OG0004446.1/OG0004585.1/OG0004638.1/OG0004687.1/OG0004687.2/OG0004837.1/OG0004847.1/OG0004907.1/OG0004937.1/OG0004956.1/OG0004966.1/OG0005012.1/OG0005046.2/OG0005046.1/OG0005064.1/OG0005069.1/OG0005180.1/OG0005181.1/OG0005190.1/OG0005241.1/OG0005271.1/OG0005439.1/OG0005548.1/OG0005572.1/OG0005576.1/OG0005596.1/OG0005606.1/OG0005609.1/OG0005695.1/OG0005700.1/OG0005706.1/OG0005732.1/OG0005800.1/OG0005810.1/OG0005822.1/OG0005898.1/OG0005898.2/OG0005901.2/OG0005901.1/OG0005927.1/OG0005934.1/OG0005947.1/OG0006062.1/OG0006078.1/OG0006082.1/OG0006184.1/OG0006225.1/OG0006233.1/OG0006383.1/OG0006389.1/OG0006392.1/OG0006397.1/OG0006412.1/OG0006458.1/OG0006594.1/OG0006642.1/OG0006719.1/OG0006725.1/OG0006746.1/OG0006746.2/OG0006836.1/OG0006883.1/OG0006964.1/OG0007109.1/OG0007144.1/OG0007225.1/OG0007247.1/OG0007279.1/OG0007344.1/OG0007366.1/OG0007382.1/OG0007388.1/OG0007408.1/OG0007458.1/OG0007590.1/OG0007594.1/OG0007609.1/OG0007667.1/OG0007692.1/OG0007742.1/OG0007752.1/OG0007775.1/OG0007855.1/OG0008050.1/OG0008059.1/OG0008105.1/OG0008116.1/OG0008164.1/OG0008224.1/OG0008250.1/OG0008269.1/OG0008274.1/OG0008520.1/OG0008563.1/OG0008615.1/OG0008623.1/OG0008865.1/OG0008874.1/OG0009134.1/OG0009157.1/OG0009611.1/OG0009654.1/OG0009738.1/OG0009754.1/OG0009984.1/OG0010076.1/OG0010101.1/OG0010397.1</t>
  </si>
  <si>
    <t>OG0000198.3/OG0000198.5/OG0000198.4/OG0000198.2/OG0000198.1/OG0000408.2/OG0000408.1/OG0000408.3/OG0000408.4/OG0000408.5/OG0000415.3/OG0000415.1/OG0000415.2/OG0000622.1/OG0000692.1/OG0000692.2/OG0000692.4/OG0000692.3/OG0000835.3/OG0000835.2/OG0000835.1/OG0000939.1/OG0000939.2/OG0001177.1/OG0001311.1/OG0001311.2/OG0001340.2/OG0001340.3/OG0001340.1/OG0001345.3/OG0001345.2/OG0001345.1/OG0001555.2/OG0001555.1/OG0001609.1/OG0001662.2/OG0001662.1/OG0001686.1/OG0001686.2/OG0001790.2/OG0001790.1/OG0001822.1/OG0001822.2/OG0001825.2/OG0001825.1/OG0001851.1/OG0001924.1/OG0001940.1/OG0001966.2/OG0001966.1/OG0001974.1/OG0002015.1/OG0002019.1/OG0002032.1/OG0002032.2/OG0002073.1/OG0002073.2/OG0002117.1/OG0002132.2/OG0002132.1/OG0002145.1/OG0002148.1/OG0002148.2/OG0002168.1/OG0002169.2/OG0002169.1/OG0002257.2/OG0002257.1/OG0002259.1/OG0002269.1/OG0002270.1/OG0002270.2/OG0002282.1/OG0002338.1/OG0002338.2/OG0002353.1/OG0002382.1/OG0002389.1/OG0002480.1/OG0002490.1/OG0002490.2/OG0002497.2/OG0002497.1/OG0002583.1/OG0002633.1/OG0002646.1/OG0002653.1/OG0002764.1/OG0002913.1/OG0002952.2/OG0002952.1/OG0002966.1/OG0002970.1/OG0003077.2/OG0003077.1/OG0003081.1/OG0003125.1/OG0003136.1/OG0003160.1/OG0003220.1/OG0003257.1/OG0003294.1/OG0003294.2/OG0003300.1/OG0003308.1/OG0003335.1/OG0003339.1/OG0003500.1/OG0003542.1/OG0003688.1/OG0003735.1/OG0003748.1/OG0003797.1/OG0003832.1/OG0003868.1/OG0003998.1/OG0004052.1/OG0004054.1/OG0004060.1/OG0004090.1/OG0004096.1/OG0004128.1/OG0004157.1/OG0004218.1/OG0004218.2/OG0004226.1/OG0004278.1/OG0004280.1/OG0004282.1/OG0004390.1/OG0004401.1/OG0004410.1/OG0004420.1/OG0004438.1/OG0004456.1/OG0004476.1/OG0004486.1/OG0004488.1/OG0004542.1/OG0004598.1/OG0004619.1/OG0004661.1/OG0004681.1/OG0004698.1/OG0004702.1/OG0004739.1/OG0004769.1/OG0004779.1/OG0004795.1/OG0004810.1/OG0004911.1/OG0004941.1/OG0004945.1/OG0005031.1/OG0005075.1/OG0005093.1/OG0005113.1/OG0005121.1/OG0005122.1/OG0005143.1/OG0005285.1/OG0005295.1/OG0005331.1/OG0005333.2/OG0005333.1/OG0005340.1/OG0005376.1/OG0005420.1/OG0005497.1/OG0005499.1/OG0005516.1/OG0005534.1/OG0005557.1/OG0005582.1/OG0005652.1/OG0005725.1/OG0005745.1/OG0005752.1/OG0005801.1/OG0005829.1/OG0005842.1/OG0005846.1/OG0005869.1/OG0005889.1/OG0005895.1/OG0005897.1/OG0005935.1/OG0005952.1/OG0005977.1/OG0006022.1/OG0006036.1/OG0006043.1/OG0006050.1/OG0006061.1/OG0006064.1/OG0006207.1/OG0006213.1/OG0006227.1/OG0006237.1/OG0006253.1/OG0006257.1/OG0006265.1/OG0006270.1/OG0006283.1/OG0006285.1/OG0006374.1/OG0006377.1/OG0006406.1/OG0006454.1/OG0006462.1/OG0006467.1/OG0006475.1/OG0006495.1/OG0006512.1/OG0006598.1/OG0006627.1/OG0006653.1/OG0006660.1/OG0006670.1/OG0006708.1/OG0006714.1/OG0006716.1/OG0006730.1/OG0006735.1/OG0006760.1/OG0006761.1/OG0006762.1/OG0006772.1/OG0006781.1/OG0006786.1/OG0006827.1/OG0006830.1/OG0006856.1/OG0006857.1/OG0006863.1/OG0006950.1/OG0006951.1/OG0007101.1/OG0007123.1/OG0007155.1/OG0007186.1/OG0007192.1/OG0007196.1/OG0007213.1/OG0007236.1/OG0007257.1/OG0007281.1/OG0007296.1/OG0007303.1/OG0007336.1/OG0007355.1/OG0007357.1/OG0007387.1/OG0007415.1/OG0007550.1/OG0007586.1/OG0007598.1/OG0007639.1/OG0007654.1/OG0007678.1/OG0007684.1/OG0007693.1/OG0007709.1/OG0007744.1/OG0007747.1/OG0007753.1/OG0007771.1/OG0007782.1/OG0007790.1/OG0007796.1/OG0007833.1/OG0007853.1/OG0007983.1/OG0008011.1/OG0008022.1/OG0008034.1/OG0008056.1/OG0008080.1/OG0008107.1/OG0008109.1/OG0008132.1/OG0008139.1/OG0008141.1/OG0008145.1/OG0008165.1/OG0008180.1/OG0008188.1/OG0008207.1/OG0008214.1/OG0008413.1/OG0008414.1/OG0008443.1/OG0008455.1/OG0008479.1/OG0008509.1/OG0008512.1/OG0008519.1/OG0008526.1/OG0008529.1/OG0008562.1/OG0008714.1/OG0008715.1/OG0008721.1/OG0008800.1/OG0008804.1/OG0008856.1/OG0009025.1/OG0009049.1/OG0009053.1/OG0009118.1/OG0009119.1/OG0009359.1/OG0009363.1/OG0009699.1/OG0010016.1/OG0010344.1/OG0010621.1/OG0010668.1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</si>
  <si>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0000060.5/OG0000060.4/OG0000060.1/OG0000060.2/OG0000060.6/OG0000060.7/OG0000060.9/OG0000060.8/OG0000060.3/OG0000060.10/OG0000066.8/OG0000066.7/OG0000066.5/OG0000066.6/OG0000066.3/OG0000066.4/OG0000066.1/OG0000066.2/OG0000068.3/OG0000068.5/OG0000068.1/OG0000068.2/OG0000068.9/OG0000068.7/OG0000068.6/OG0000068.8/OG0000068.4/OG0000073.10/OG0000073.7/OG0000073.3/OG0000073.11/OG0000073.8/OG0000073.1/OG0000073.5/OG0000073.2/OG0000073.9/OG0000073.4/OG0000073.6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0000091.3/OG0000091.4/OG0000091.7/OG0000091.1/OG0000091.6/OG0000091.5/OG0000091.8/OG0000091.2/OG0000098.9/OG0000098.6/OG0000098.5/OG0000098.3/OG0000098.8/OG0000098.7/OG0000098.4/OG0000098.1/OG0000098.2/OG0000101.5/OG0000101.1/OG0000101.4/OG0000101.2/OG0000101.7/OG0000101.3/OG0000101.6/OG0000106.2/OG0000106.3/OG0000106.5/OG0000106.4/OG0000106.7/OG0000106.6/OG0000106.1/OG0000107.5/OG0000107.3/OG0000107.7/OG0000107.4/OG0000107.1/OG0000107.2/OG0000107.8/OG0000107.6/OG0000111.6/OG0000111.2/OG0000111.5/OG0000111.1/OG0000111.3/OG0000111.4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0000150.2/OG0000150.4/OG0000150.3/OG0000150.1/OG0000150.5/OG0000168.1/OG0000168.4/OG0000168.2/OG0000168.3/OG0000168.5/OG0000170.2/OG0000170.4/OG0000170.1/OG0000170.3/OG0000171.3/OG0000171.1/OG0000171.2/OG0000171.5/OG0000171.4/OG0000172.3/OG0000172.4/OG0000172.2/OG0000172.1/OG0000182.3/OG0000182.5/OG0000182.2/OG0000182.6/OG0000182.1/OG0000182.4/OG0000186.3/OG0000186.6/OG0000186.1/OG0000186.4/OG0000186.2/OG0000186.5/OG0000187.6/OG0000187.5/OG0000187.4/OG0000187.3/OG0000187.1/OG0000187.2/OG0000192.1/OG0000192.2/OG0000192.5/OG0000192.4/OG0000192.3/OG0000193.1/OG0000193.2/OG0000193.5/OG0000193.4/OG0000193.3/OG0000196.3/OG0000196.5/OG0000196.4/OG0000196.1/OG0000196.2/OG0000200.4/OG0000200.5/OG0000200.2/OG0000200.6/OG0000200.3/OG0000200.1/OG0000205.5/OG0000205.2/OG0000205.7/OG0000205.3/OG0000205.1/OG0000205.4/OG0000205.6/OG0000207.1/OG0000207.2/OG0000212.5/OG0000212.1/OG0000212.3/OG0000212.2/OG0000212.4/OG0000215.4/OG0000215.5/OG0000215.3/OG0000215.1/OG0000215.2/OG0000219.5/OG0000219.1/OG0000219.4/OG0000219.3/OG0000219.2/OG0000222.2/OG0000222.1/OG0000222.4/OG0000222.5/OG0000222.3/OG0000224.5/OG0000224.3/OG0000224.4/OG0000224.2/OG0000224.1/OG0000224.6/OG0000242.3/OG0000242.5/OG0000242.2/OG0000242.4/OG0000242.1/OG0000247.4/OG0000247.5/OG0000247.1/OG0000247.3/OG0000247.2/OG0000256.4/OG0000256.5/OG0000256.3/OG0000256.1/OG0000256.2/OG0000257.3/OG0000257.1/OG0000257.2/OG0000267.4/OG0000267.1/OG0000267.2/OG0000267.5/OG0000267.3/OG0000269.4/OG0000269.2/OG0000269.3/OG0000269.1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0000294.3/OG0000294.4/OG0000294.1/OG0000294.5/OG0000294.2/OG0000295.1/OG0000295.2/OG0000295.3/OG0000295.4/OG0000298.3/OG0000298.4/OG0000298.5/OG0000298.1/OG0000298.2/OG0000299.2/OG0000299.4/OG0000299.3/OG0000299.1/OG0000300.2/OG0000300.3/OG0000300.1/OG0000305.1/OG0000305.4/OG0000305.2/OG0000305.3/OG0000309.3/OG0000309.4/OG0000309.2/OG0000309.1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0000322.1/OG0000322.2/OG0000322.4/OG0000322.3/OG0000327.4/OG0000327.3/OG0000327.1/OG0000327.2/OG0000331.1/OG0000331.3/OG0000331.2/OG0000331.4/OG0000333.4/OG0000333.2/OG0000333.1/OG0000333.3/OG0000343.4/OG0000343.1/OG0000343.2/OG0000343.3/OG0000344.3/OG0000344.1/OG0000344.4/OG0000344.2/OG0000351.4/OG0000351.3/OG0000351.1/OG0000351.2/OG0000354.3/OG0000354.2/OG0000354.1/OG0000356.4/OG0000356.1/OG0000356.2/OG0000356.3/OG0000357.1/OG0000357.3/OG0000357.2/OG0000357.4/OG0000358.2/OG0000358.1/OG0000358.3/OG0000358.4/OG0000363.4/OG0000363.1/OG0000363.2/OG0000363.3/OG0000368.2/OG0000368.3/OG0000368.1/OG0000374.1/OG0000374.2/OG0000374.4/OG0000374.3/OG0000375.4/OG0000375.3/OG0000375.2/OG0000375.1/OG0000381.3/OG0000381.4/OG0000381.1/OG0000381.2/OG0000386.3/OG0000386.1/OG0000386.4/OG0000386.2/OG0000389.2/OG0000389.3/OG0000389.1/OG0000391.4/OG0000391.3/OG0000391.1/OG0000391.2/OG0000393.2/OG0000393.3/OG0000393.1/OG0000396.4/OG0000396.3/OG0000396.1/OG0000396.2/OG0000397.2/OG0000397.3/OG0000397.1/OG0000397.4/OG0000401.3/OG0000401.1/OG0000401.2/OG0000402.2/OG0000402.3/OG0000402.1/OG0000403.2/OG0000403.1/OG0000412.2/OG0000412.1/OG0000412.3/OG0000416.1/OG0000416.4/OG0000416.2/OG0000416.3/OG0000419.4/OG0000419.3/OG0000419.2/OG0000419.1/OG0000420.3/OG0000420.2/OG0000420.1/OG0000425.1/OG0000425.3/OG0000425.2/OG0000433.3/OG0000433.2/OG0000433.1/OG0000437.2/OG0000437.4/OG0000437.1/OG0000437.3/OG0000444.4/OG0000444.3/OG0000444.1/OG0000444.2/OG0000445.2/OG0000445.3/OG0000445.1/OG0000446.3/OG0000446.2/OG0000446.1/OG0000447.3/OG0000447.2/OG0000447.1/OG0000449.3/OG0000449.1/OG0000449.2/OG0000454.1/OG0000454.2/OG0000456.4/OG0000456.2/OG0000456.3/OG0000456.1/OG0000457.2/OG0000457.3/OG0000457.1/OG0000470.3/OG0000470.2/OG0000470.1/OG0000475.2/OG0000475.3/OG0000475.1/OG0000476.1/OG0000476.2/OG0000476.3/OG0000477.2/OG0000477.3/OG0000477.4/OG0000477.1/OG0000478.2/OG0000478.1/OG0000478.3/OG0000484.2/OG0000484.1/OG0000484.3/OG0000485.1/OG0000485.3/OG0000485.2/OG0000487.1/OG0000487.3/OG0000487.2/OG0000490.2/OG0000490.1/OG0000498.1/OG0000498.3/OG0000498.2/OG0000498.4/OG0000501.1/OG0000502.2/OG0000502.1/OG0000502.3/OG0000507.1/OG0000507.2/OG0000508.3/OG0000508.1/OG0000508.2/OG0000513.2/OG0000513.1/OG0000519.3/OG0000519.1/OG0000519.2/OG0000520.2/OG0000520.3/OG0000520.1/OG0000521.2/OG0000521.1/OG0000521.3/OG0000523.2/OG0000523.3/OG0000523.1/OG0000524.2/OG0000524.1/OG0000524.3/OG0000525.3/OG0000525.1/OG0000525.2/OG0000533.2/OG0000533.3/OG0000533.4/OG0000533.1/OG0000537.3/OG0000537.1/OG0000537.2/OG0000538.3/OG0000538.2/OG0000538.4/OG0000538.1/OG0000539.2/OG0000539.1/OG0000539.3/OG0000540.3/OG0000540.4/OG0000540.2/OG0000540.1/OG0000542.1/OG0000542.2/OG0000542.3/OG0000549.2/OG0000549.1/OG0000551.3/OG0000551.2/OG0000551.1/OG0000556.3/OG0000556.1/OG0000556.2/OG0000558.2/OG0000558.3/OG0000558.1/OG0000559.3/OG0000559.2/OG0000559.1/OG0000562.2/OG0000562.1/OG0000569.1/OG0000569.4/OG0000569.3/OG0000569.2/OG0000570.1/OG0000570.3/OG0000570.2/OG0000571.3/OG0000571.1/OG0000571.2/OG0000576.2/OG0000576.1/OG0000580.2/OG0000580.1/OG0000580.3/OG0000582.3/OG0000582.1/OG0000582.2/OG0000583.2/OG0000583.1/OG0000583.3/OG0000585.1/OG0000585.2/OG0000590.2/OG0000590.1/OG0000590.3/OG0000591.1/OG0000591.2/OG0000591.3/OG0000607.1/OG0000607.2/OG0000608.1/OG0000608.2/OG0000613.1/OG0000613.3/OG0000613.2/OG0000614.3/OG0000614.2/OG0000614.1/OG0000615.3/OG0000615.1/OG0000615.2/OG0000617.1/OG0000617.2/OG0000617.3/OG0000618.2/OG0000618.1/OG0000618.3/OG0000619.1/OG0000619.3/OG0000619.2/OG0000623.1/OG0000623.2/OG0000628.1/OG0000628.2/OG0000633.2/OG0000633.3/OG0000633.1/OG0000634.3/OG0000634.1/OG0000634.2/OG0000635.1/OG0000635.2/OG0000636.3/OG0000636.1/OG0000636.2/OG0000637.2/OG0000637.1/OG0000637.3/OG0000648.2/OG0000648.1/OG0000664.1/OG0000664.2/OG0000666.3/OG0000666.2/OG0000666.1/OG0000667.1/OG0000667.3/OG0000667.2/OG0000671.3/OG0000671.1/OG0000671.2/OG0000676.3/OG0000676.1/OG0000676.2/OG0000686.1/OG0000686.2/OG0000686.3/OG0000696.1/OG0000696.2/OG0000696.3/OG0000700.3/OG0000700.1/OG0000700.2/OG0000704.2/OG0000704.1/OG0000704.3/OG0000707.1/OG0000707.3/OG0000707.2/OG0000708.2/OG0000708.3/OG0000708.1/OG0000709.3/OG0000709.1/OG0000709.2/OG0000711.3/OG0000711.1/OG0000711.2/OG0000712.1/OG0000712.2/OG0000723.3/OG0000723.2/OG0000723.1/OG0000730.2/OG0000730.1/OG0000737.1/OG0000737.3/OG0000737.2/OG0000741.2/OG0000741.1/OG0000741.3/OG0000744.1/OG0000744.2/OG0000745.2/OG0000745.1/OG0000745.3/OG0000746.1/OG0000746.2/OG0000748.2/OG0000748.1/OG0000757.1/OG0000763.1/OG0000763.2/OG0000764.1/OG0000764.2/OG0000764.3/OG0000768.1/OG0000768.2/OG0000771.3/OG0000771.2/OG0000771.1/OG0000781.2/OG0000781.1/OG0000782.1/OG0000782.3/OG0000782.2/OG0000785.1/OG0000785.2/OG0000789.1/OG0000789.2/OG0000793.1/OG0000793.2/OG0000795.1/OG0000795.2/OG0000797.1/OG0000797.3/OG0000797.2/OG0000803.2/OG0000803.3/OG0000803.1/OG0000811.2/OG0000811.3/OG0000811.1/OG0000812.1/OG0000812.2/OG0000812.3/OG0000813.2/OG0000813.1/OG0000815.1/OG0000815.2/OG0000827.1/OG0000827.2/OG0000828.1/OG0000828.2/OG0000831.2/OG0000831.1/OG0000832.1/OG0000832.3/OG0000832.2/OG0000833.2/OG0000833.1/OG0000834.2/OG0000834.1/OG0000837.1/OG0000837.2/OG0000840.1/OG0000840.2/OG0000846.1/OG0000846.2/OG0000852.2/OG0000852.1/OG0000854.1/OG0000854.2/OG0000858.1/OG0000858.2/OG0000858.3/OG0000860.1/OG0000860.2/OG0000860.3/OG0000868.2/OG0000868.1/OG0000868.3/OG0000876.1/OG0000876.2/OG0000880.2/OG0000880.1/OG0000881.2/OG0000881.3/OG0000881.1/OG0000886.1/OG0000886.3/OG0000886.2/OG0000889.2/OG0000889.1/OG0000892.1/OG0000892.2/OG0000893.1/OG0000893.2/OG0000897.2/OG0000897.1/OG0000904.2/OG0000904.3/OG0000904.1/OG0000915.1/OG0000915.2/OG0000917.2/OG0000917.1/OG0000918.2/OG0000918.3/OG0000918.1/OG0000920.2/OG0000920.1/OG0000921.3/OG0000921.1/OG0000921.2/OG0000935.2/OG0000935.1/OG0000937.2/OG0000937.1/OG0000938.1/OG0000938.3/OG0000938.2/OG0000945.1/OG0000945.2/OG0000947.1/OG0000947.2/OG0000950.2/OG0000950.1/OG0000952.2/OG0000952.1/OG0000953.1/OG0000953.2/OG0000967.1/OG0000967.2/OG0000967.3/OG0000974.1/OG0000974.2/OG0000976.1/OG0000976.2/OG0000978.2/OG0000978.1/OG0000990.2/OG0000990.1/OG0000994.2/OG0000994.1/OG0000997.1/OG0000997.2/OG0000999.2/OG0000999.1/OG0001001.1/OG0001001.2/OG0001003.1/OG0001003.2/OG0001004.2/OG0001004.1/OG0001006.1/OG0001006.2/OG0001007.2/OG0001007.1/OG0001017.1/OG0001017.2/OG0001018.2/OG0001018.3/OG0001018.1/OG0001021.1/OG0001026.1/OG0001026.2/OG0001027.2/OG0001027.1/OG0001029.2/OG0001029.1/OG0001032.2/OG0001032.1/OG0001033.2/OG0001033.1/OG0001034.2/OG0001034.1/OG0001049.2/OG0001049.1/OG0001050.2/OG0001050.1/OG0001052.2/OG0001052.1/OG0001055.1/OG0001055.2/OG0001057.1/OG0001057.2/OG0001068.2/OG0001068.1/OG0001072.2/OG0001072.1/OG0001077.2/OG0001077.1/OG0001078.2/OG0001078.3/OG0001078.1/OG0001081.2/OG0001081.1/OG0001082.2/OG0001082.1/OG0001084.2/OG0001084.1/OG0001086.1/OG0001086.2/OG0001087.1/OG0001087.2/OG0001090.1/OG0001090.2/OG0001091.2/OG0001091.1/OG0001111.1/OG0001111.2/OG0001116.2/OG0001116.1/OG0001118.1/OG0001118.2/OG0001120.2/OG0001120.1/OG0001125.2/OG0001125.1/OG0001127.2/OG0001127.1/OG0001128.1/OG0001128.2/OG0001148.2/OG0001148.1/OG0001149.1/OG0001149.2/OG0001152.1/OG0001152.2/OG0001154.1/OG0001154.2/OG0001155.2/OG0001155.1/OG0001157.2/OG0001157.1/OG0001158.2/OG0001158.1/OG0001160.1/OG0001160.2/OG0001163.2/OG0001163.1/OG0001167.1/OG0001167.2/OG0001168.2/OG0001168.1/OG0001169.2/OG0001169.1/OG0001170.2/OG0001170.1/OG0001171.2/OG0001171.1/OG0001175.2/OG0001175.1/OG0001193.1/OG0001193.2/OG0001198.2/OG0001198.3/OG0001198.1/OG0001202.2/OG0001202.1/OG0001203.2/OG0001203.1/OG0001212.2/OG0001212.1/OG0001213.1/OG0001213.2/OG0001218.2/OG0001218.1/OG0001222.1/OG0001222.2/OG0001229.3/OG0001229.1/OG0001229.2/OG0001241.1/OG0001241.2/OG0001243.2/OG0001243.1/OG0001247.1/OG0001247.2/OG0001248.1/OG0001248.2/OG0001252.1/OG0001262.2/OG0001262.1/OG0001265.2/OG0001265.1/OG0001266.2/OG0001266.1/OG0001268.1/OG0001268.2/OG0001271.2/OG0001271.1/OG0001274.1/OG0001274.2/OG0001275.2/OG0001275.1/OG0001276.2/OG0001276.1/OG0001278.2/OG0001278.1/OG0001313.2/OG0001313.1/OG0001315.2/OG0001315.1/OG0001319.1/OG0001319.2/OG0001321.1/OG0001321.2/OG0001322.1/OG0001322.2/OG0001326.1/OG0001339.2/OG0001339.1/OG0001343.2/OG0001343.1/OG0001349.1/OG0001355.2/OG0001355.1/OG0001365.2/OG0001365.1/OG0001368.2/OG0001368.1/OG0001369.1/OG0001374.2/OG0001374.1/OG0001389.1/OG0001393.1/OG0001393.2/OG0001397.1/OG0001397.2/OG0001401.3/OG0001401.2/OG0001401.1/OG0001403.2/OG0001403.1/OG0001411.1/OG0001420.1/OG0001421.2/OG0001421.1/OG0001440.1/OG0001440.2/OG0001450.1/OG0001450.2/OG0001452.1/OG0001456.1/OG0001456.2/OG0001459.1/OG0001459.2/OG0001461.1/OG0001461.2/OG0001462.1/OG0001462.2/OG0001464.1/OG0001464.2/OG0001465.1/OG0001465.2/OG0001466.2/OG0001466.1/OG0001469.2/OG0001469.1/OG0001493.1/OG0001493.2/OG0001496.3/OG0001496.2/OG0001496.1/OG0001504.1/OG0001504.2/OG0001505.2/OG0001505.1/OG0001509.2/OG0001509.1/OG0001510.2/OG0001510.1/OG0001512.1/OG0001512.2/OG0001515.1/OG0001515.2/OG0001523.1/OG0001523.2/OG0001526.2/OG0001526.1/OG0001528.2/OG0001528.1/OG0001542.2/OG0001542.1/OG0001543.2/OG0001543.1/OG0001547.1/OG0001547.2/OG0001550.2/OG0001550.1/OG0001552.2/OG0001552.1/OG0001558.2/OG0001558.1/OG0001559.2/OG0001559.1/OG0001567.1/OG0001571.3/OG0001571.2/OG0001571.1/OG0001578.2/OG0001578.1/OG0001597.1/OG0001597.2/OG0001602.1/OG0001607.2/OG0001607.1/OG0001613.2/OG0001613.1/OG0001615.2/OG0001615.1/OG0001616.1/OG0001616.2/OG0001620.1/OG0001621.2/OG0001621.1/OG0001623.2/OG0001623.1/OG0001630.1/OG0001630.2/OG0001631.2/OG0001631.1/OG0001634.2/OG0001634.1/OG0001635.1/OG0001637.2/OG0001637.1/OG0001638.1/OG0001638.2/OG0001639.1/OG0001639.2/OG0001640.1/OG0001640.2/OG0001647.2/OG0001647.1/OG0001648.2/OG0001648.1/OG0001652.1/OG0001652.2/OG0001665.2/OG0001665.1/OG0001666.2/OG0001666.1/OG0001668.1/OG0001668.2/OG0001670.2/OG0001670.1/OG0001680.1/OG0001680.2/OG0001682.1/OG0001682.2/OG0001689.2/OG0001689.1/OG0001690.1/OG0001692.2/OG0001692.1/OG0001694.2/OG0001694.1/OG0001697.2/OG0001697.1/OG0001700.1/OG0001702.2/OG0001702.1/OG0001706.1/OG0001706.2/OG0001709.1/OG0001709.2/OG0001712.1/OG0001712.2/OG0001714.2/OG0001714.1/OG0001718.1/OG0001719.1/OG0001744.1/OG0001753.1/OG0001753.2/OG0001757.2/OG0001757.1/OG0001763.2/OG0001763.1/OG0001764.2/OG0001764.1/OG0001765.1/OG0001768.1/OG0001769.2/OG0001769.1/OG0001772.2/OG0001772.1/OG0001774.1/OG0001774.2/OG0001778.2/OG0001778.1/OG0001780.1/OG0001780.2/OG0001782.1/OG0001782.2/OG0001783.1/OG0001784.2/OG0001784.1/OG0001785.1/OG0001785.2/OG0001786.2/OG0001786.1/OG0001789.1/OG0001789.2/OG0001792.2/OG0001792.1/OG0001811.2/OG0001811.1/OG0001814.1/OG0001814.2/OG0001827.2/OG0001827.1/OG0001828.1/OG0001828.3/OG0001828.2/OG0001834.1/OG0001837.1/OG0001837.2/OG0001842.2/OG0001842.1/OG0001843.1/OG0001843.2/OG0001845.1/OG0001845.2/OG0001848.2/OG0001848.1/OG0001850.1/OG0001850.2/OG0001856.2/OG0001856.1/OG0001858.1/OG0001860.2/OG0001860.1/OG0001861.2/OG0001861.1/OG0001866.2/OG0001866.1/OG0001867.1/OG0001870.2/OG0001870.1/OG0001900.1/OG0001911.2/OG0001911.1/OG0001923.1/OG0001923.2/OG0001929.1/OG0001932.1/OG0001932.2/OG0001934.2/OG0001934.1/OG0001935.1/OG0001936.1/OG0001936.2/OG0001937.1/OG0001938.2/OG0001938.1/OG0001942.1/OG0001942.2/OG0001943.1/OG0001943.2/OG0001944.1/OG0001945.1/OG0001945.2/OG0001948.1/OG0001948.2/OG0001953.2/OG0001953.1/OG0001956.1/OG0001963.1/OG0001963.2/OG0001964.1/OG0001970.1/OG0001970.2/OG0001972.1/OG0001972.2/OG0001976.2/OG0001976.1/OG0001979.1/OG0001980.1/OG0001980.2/OG0001981.2/OG0001981.1/OG0001982.1/OG0001991.1/OG0001993.1/OG0002003.2/OG0002003.1/OG0002012.1/OG0002012.2/OG0002014.1/OG0002016.2/OG0002016.1/OG0002024.1/OG0002024.2/OG0002027.1/OG0002027.2/OG0002031.2/OG0002031.1/OG0002033.1/OG0002036.1/OG0002040.2/OG0002040.1/OG0002042.2/OG0002042.1/OG0002043.2/OG0002043.1/OG0002044.1/OG0002044.2/OG0002051.1/OG0002056.1/OG0002065.2/OG0002065.1/OG0002067.1/OG0002071.1/OG0002071.2/OG0002074.2/OG0002074.1/OG0002075.2/OG0002075.1/OG0002076.1/OG0002076.2/OG0002077.2/OG0002077.1/OG0002079.1/OG0002102.1/OG0002107.2/OG0002107.1/OG0002108.1/OG0002113.1/OG0002119.2/OG0002119.1/OG0002121.1/OG0002121.2/OG0002126.2/OG0002126.1/OG0002129.1/OG0002133.1/OG0002138.2/OG0002138.1/OG0002141.1/OG0002142.1/OG0002142.2/OG0002143.2/OG0002143.1/OG0002144.1/OG0002144.2/OG0002146.1/OG0002149.2/OG0002149.1/OG0002152.1/OG0002152.2/OG0002153.1/OG0002156.1/OG0002158.2/OG0002158.1/OG0002161.1/OG0002161.2/OG0002164.2/OG0002164.1/OG0002165.1/OG0002167.1/OG0002174.1/OG0002178.1/OG0002178.2/OG0002179.1/OG0002214.1/OG0002221.1/OG0002225.2/OG0002225.1/OG0002228.1/OG0002236.1/OG0002236.2/OG0002242.2/OG0002242.1/OG0002248.1/OG0002254.1/OG0002261.1/OG0002265.1/OG0002265.2/OG0002267.1/OG0002268.1/OG0002277.2/OG0002277.1/OG0002278.2/OG0002278.1/OG0002281.1/OG0002281.2/OG0002283.1/OG0002283.2/OG0002290.1/OG0002292.2/OG0002292.1/OG0002295.1/OG0002296.1/OG0002298.1/OG0002329.1/OG0002339.1/OG0002340.1/OG0002340.2/OG0002341.1/OG0002342.1/OG0002342.2/OG0002343.1/OG0002343.2/OG0002350.1/OG0002350.2/OG0002351.1/OG0002358.1/OG0002358.2/OG0002359.1/OG0002361.2/OG0002361.1/OG0002364.1/OG0002364.2/OG0002367.1/OG0002367.2/OG0002368.2/OG0002368.1/OG0002369.1/OG0002370.1/OG0002375.1/OG0002377.1/OG0002377.2/OG0002379.1/OG0002379.2/OG0002380.1/OG0002381.2/OG0002381.1/OG0002384.1/OG0002392.1/OG0002396.1/OG0002398.1/OG0002399.1/OG0002399.2/OG0002403.2/OG0002403.1/OG0002409.1/OG0002411.1/OG0002412.2/OG0002412.1/OG0002413.1/OG0002432.1/OG0002432.2/OG0002443.2/OG0002443.1/OG0002451.1/OG0002451.2/OG0002464.1/OG0002464.2/OG0002466.1/OG0002468.1/OG0002468.2/OG0002469.1/OG0002470.1/OG0002472.1/OG0002475.1/OG0002477.1/OG0002482.1/OG0002483.1/OG0002491.1/OG0002492.1/OG0002493.2/OG0002493.1/OG0002494.1/OG0002496.2/OG0002496.1/OG0002502.1/OG0002503.1/OG0002504.2/OG0002504.1/OG0002510.1/OG0002510.2/OG0002513.1/OG0002515.1/OG0002518.1/OG0002551.1/OG0002551.2/OG0002553.1/OG0002557.2/OG0002557.1/OG0002569.1/OG0002572.1/OG0002578.1/OG0002580.2/OG0002580.1/OG0002584.1/OG0002584.2/OG0002585.1/OG0002587.1/OG0002589.1/OG0002589.2/OG0002591.1/OG0002597.1/OG0002597.2/OG0002598.1/OG0002598.2/OG0002601.1/OG0002605.1/OG0002605.2/OG0002607.1/OG0002612.2/OG0002612.1/OG0002613.1/OG0002613.2/OG0002614.1/OG0002618.2/OG0002618.1/OG0002620.1/OG0002624.1/OG0002625.1/OG0002626.1/OG0002630.1/OG0002630.2/OG0002640.1/OG0002643.1/OG0002649.1/OG0002650.1/OG0002650.2/OG0002651.1/OG0002656.1/OG0002659.1/OG0002661.1/OG0002663.1/OG0002667.1/OG0002670.1/OG0002709.1/OG0002720.1/OG0002723.2/OG0002723.1/OG0002730.1/OG0002733.1/OG0002738.1/OG0002738.2/OG0002741.1/OG0002743.1/OG0002743.2/OG0002746.1/OG0002748.1/OG0002754.1/OG0002760.1/OG0002761.1/OG0002762.2/OG0002762.1/OG0002766.2/OG0002766.1/OG0002767.1/OG0002768.1/OG0002772.1/OG0002774.2/OG0002774.1/OG0002778.2/OG0002778.1/OG0002780.1/OG0002781.1/OG0002782.1/OG0002784.2/OG0002784.1/OG0002785.2/OG0002785.1/OG0002786.1/OG0002787.1/OG0002790.1/OG0002794.2/OG0002794.1/OG0002796.1/OG0002797.1/OG0002798.1/OG0002798.2/OG0002804.1/OG0002806.1/OG0002806.2/OG0002807.1/OG0002809.2/OG0002809.1/OG0002812.1/OG0002815.1/OG0002822.1/OG0002824.1/OG0002824.2/OG0002825.2/OG0002825.1/OG0002826.1/OG0002826.2/OG0002848.1/OG0002853.1/OG0002865.1/OG0002869.1/OG0002870.1/OG0002871.1/OG0002875.1/OG0002876.1/OG0002885.1/OG0002887.1/OG0002887.2/OG0002889.1/OG0002889.2/OG0002890.1/OG0002890.2/OG0002899.1/OG0002915.1/OG0002917.1/OG0002918.1/OG0002919.1/OG0002920.1/OG0002923.1/OG0002925.1/OG0002926.1/OG0002931.1/OG0002932.1/OG0002934.1/OG0002936.1/OG0002937.1/OG0002937.2/OG0002945.2/OG0002945.1/OG0002947.2/OG0002947.1/OG0002955.1/OG0002959.1/OG0002963.1/OG0002965.1/OG0002969.1/OG0003026.1/OG0003028.1/OG0003028.2/OG0003029.1/OG0003031.1/OG0003044.1/OG0003049.1/OG0003050.1/OG0003054.1/OG0003055.1/OG0003056.2/OG0003056.1/OG0003066.1/OG0003068.1/OG0003078.1/OG0003084.1/OG0003088.1/OG0003090.1/OG0003091.1/OG0003095.1/OG0003098.1/OG0003100.1/OG0003104.1/OG0003105.1/OG0003107.1/OG0003109.1/OG0003111.1/OG0003112.1/OG0003116.1/OG0003122.1/OG0003126.1/OG0003126.2/OG0003128.1/OG0003133.1/OG0003137.1/OG0003138.1/OG0003141.1/OG0003141.2/OG0003142.1/OG0003143.1/OG0003144.1/OG0003145.1/OG0003146.1/OG0003148.1/OG0003152.1/OG0003153.1/OG0003154.1/OG0003155.2/OG0003155.1/OG0003157.1/OG0003162.1/OG0003164.1/OG0003190.1/OG0003204.1/OG0003205.1/OG0003210.1/OG0003218.1/OG0003219.1/OG0003221.1/OG0003224.1/OG0003226.1/OG0003227.1/OG0003230.1/OG0003230.2/OG0003234.2/OG0003234.1/OG0003241.1/OG0003243.1/OG0003248.1/OG0003250.1/OG0003252.1/OG0003253.2/OG0003253.1/OG0003260.1/OG0003262.1/OG0003265.1/OG0003266.2/OG0003266.1/OG0003268.1/OG0003274.1/OG0003277.1/OG0003278.1/OG0003279.1/OG0003280.1/OG0003283.1/OG0003287.1/OG0003289.1/OG0003291.1/OG0003292.1/OG0003299.1/OG0003302.1/OG0003306.1/OG0003318.1/OG0003320.1/OG0003323.1/OG0003326.1/OG0003327.1/OG0003328.1/OG0003332.1/OG0003333.1/OG0003340.1/OG0003340.2/OG0003396.1/OG0003416.1/OG0003417.1/OG0003421.1/OG0003423.1/OG0003425.1/OG0003427.1/OG0003428.1/OG0003444.1/OG0003446.1/OG0003460.1/OG0003466.1/OG0003469.1/OG0003472.1/OG0003479.1/OG0003481.1/OG0003483.1/OG0003484.1/OG0003485.1/OG0003486.1/OG0003487.1/OG0003491.1/OG0003492.1/OG0003499.1/OG0003510.1/OG0003511.1/OG0003522.1/OG0003523.1/OG0003525.1/OG0003526.1/OG0003529.1/OG0003536.1/OG0003539.1/OG0003541.1/OG0003543.1/OG0003547.1/OG0003548.1/OG0003551.1/OG0003558.1/OG0003564.1/OG0003567.1/OG0003569.1/OG0003571.1/OG0003573.1/OG0003575.1/OG0003579.1/OG0003580.1/OG0003581.1/OG0003582.1/OG0003584.1/OG0003588.1/OG0003590.1/OG0003591.1/OG0003593.1/OG0003642.1/OG0003659.1/OG0003663.1/OG0003687.1/OG0003689.1/OG0003699.1/OG0003702.1/OG0003703.1/OG0003706.1/OG0003708.1/OG0003710.1/OG0003712.1/OG0003715.1/OG0003717.1/OG0003721.1/OG0003722.1/OG0003723.1/OG0003725.1/OG0003730.1/OG0003731.1/OG0003736.1/OG0003740.1/OG0003742.1/OG0003745.1/OG0003750.1/OG0003752.1/OG0003753.1/OG0003755.1/OG0003756.1/OG0003758.1/OG0003763.1/OG0003766.1/OG0003768.1/OG0003769.1/OG0003771.1/OG0003774.1/OG0003775.1/OG0003778.1/OG0003779.1/OG0003781.1/OG0003782.1/OG0003784.1/OG0003793.1/OG0003794.1/OG0003799.1/OG0003801.1/OG0003808.1/OG0003820.1/OG0003822.1/OG0003826.1/OG0003827.1/OG0003830.1/OG0003834.1/OG0003835.1/OG0003841.1/OG0003846.1/OG0003849.1/OG0003852.1/OG0003854.1/OG0003855.1/OG0003856.1/OG0003864.1/OG0003866.1/OG0003919.1/OG0003926.1/OG0003931.1/OG0003937.1/OG0003941.1/OG0003945.1/OG0003946.1/OG0003949.2/OG0003949.1/OG0003951.1/OG0003952.1/OG0003953.1/OG0003961.1/OG0003963.1/OG0003969.1/OG0003972.1/OG0003977.1/OG0003983.1/OG0003997.1/OG0004000.1/OG0004008.1/OG0004011.1/OG0004014.1/OG0004016.1/OG0004017.1/OG0004020.1/OG0004024.1/OG0004029.1/OG0004032.1/OG0004033.1/OG0004038.1/OG0004042.1/OG0004044.1/OG0004045.1/OG0004047.1/OG0004059.1/OG0004064.1/OG0004066.1/OG0004067.1/OG0004068.1/OG0004069.1/OG0004072.1/OG0004073.1/OG0004077.1/OG0004083.1/OG0004085.1/OG0004088.1/OG0004095.1/OG0004097.1/OG0004103.1/OG0004105.1/OG0004106.1/OG0004108.1/OG0004110.1/OG0004111.1/OG0004120.1/OG0004124.1/OG0004127.1/OG0004129.1/OG0004135.1/OG0004136.1/OG0004137.1/OG0004138.1/OG0004142.1/OG0004146.1/OG0004147.1/OG0004149.1/OG0004154.1/OG0004155.1/OG0004158.1/OG0004204.1/OG0004207.1/OG0004210.1/OG0004234.1/OG0004236.1/OG0004238.1/OG0004241.1/OG0004243.1/OG0004245.1/OG0004251.1/OG0004252.1/OG0004261.1/OG0004273.1/OG0004277.1/OG0004281.1/OG0004283.1/OG0004284.1/OG0004287.1/OG0004288.1/OG0004289.1/OG0004292.1/OG0004294.1/OG0004295.1/OG0004300.1/OG0004306.1/OG0004309.1/OG0004310.1/OG0004311.1/OG0004315.1/OG0004316.1/OG0004318.1/OG0004319.1/OG0004329.1/OG0004332.1/OG0004333.1/OG0004339.1/OG0004340.1/OG0004341.1/OG0004347.1/OG0004351.1/OG0004363.1/OG0004365.1/OG0004368.1/OG0004370.1/OG0004371.1/OG0004377.1/OG0004384.1/OG0004387.1/OG0004388.1/OG0004394.1/OG0004396.1/OG0004397.1/OG0004399.1/OG0004400.1/OG0004404.1/OG0004407.1/OG0004409.1/OG0004411.1/OG0004413.1/OG0004414.1/OG0004422.1/OG0004423.1/OG0004426.1/OG0004428.1/OG0004432.1/OG0004433.1/OG0004437.1/OG0004439.1/OG0004444.1/OG0004452.1/OG0004454.1/OG0004455.1/OG0004459.1/OG0004459.2/OG0004461.1/OG0004467.1/OG0004468.1/OG0004469.1/OG0004470.1/OG0004471.1/OG0004474.1/OG0004482.1/OG0004484.1/OG0004489.1/OG0004536.1/OG0004538.1/OG0004539.1/OG0004548.1/OG0004559.1/OG0004568.1/OG0004569.1/OG0004574.1/OG0004581.1/OG0004583.1/OG0004589.1/OG0004591.1/OG0004593.1/OG0004596.1/OG0004601.1/OG0004604.1/OG0004608.1/OG0004610.1/OG0004614.1/OG0004617.1/OG0004620.1/OG0004621.1/OG0004628.1/OG0004631.1/OG0004632.1/OG0004634.1/OG0004642.1/OG0004651.1/OG0004653.1/OG0004656.1/OG0004657.1/OG0004664.1/OG0004671.1/OG0004673.1/OG0004677.1/OG0004690.1/OG0004691.1/OG0004694.1/OG0004699.2/OG0004699.1/OG0004700.1/OG0004703.1/OG0004711.1/OG0004714.1/OG0004718.1/OG0004720.1/OG0004724.1/OG0004726.1/OG0004742.1/OG0004746.1/OG0004748.1/OG0004749.1/OG0004751.1/OG0004755.1/OG0004758.1/OG0004765.1/OG0004767.1/OG0004778.1/OG0004782.1/OG0004785.1/OG0004791.1/OG0004792.1/OG0004793.1/OG0004794.1/OG0004796.1/OG0004797.1/OG0004809.1/OG0004811.1/OG0004815.1/OG0004818.1/OG0004883.1/OG0004900.1/OG0004904.1/OG0004914.1/OG0004918.1/OG0004919.1/OG0004920.1/OG0004928.1/OG0004930.1/OG0004932.1/OG0004933.1/OG0004942.1/OG0004949.1/OG0004952.1/OG0004955.1/OG0004957.1/OG0004958.1/OG0004965.1/OG0004970.1/OG0004973.1/OG0004974.1/OG0004980.1/OG0004983.1/OG0004990.1/OG0004991.1/OG0004992.1/OG0005000.1/OG0005002.1/OG0005003.1/OG0005007.1/OG0005010.1/OG0005011.1/OG0005013.1/OG0005015.1/OG0005017.1/OG0005018.1/OG0005023.1/OG0005025.1/OG0005027.1/OG0005035.1/OG0005036.1/OG0005043.1/OG0005044.1/OG0005049.1/OG0005053.1/OG0005055.1/OG0005059.1/OG0005066.1/OG0005070.1/OG0005072.1/OG0005073.1/OG0005077.1/OG0005080.1/OG0005081.1/OG0005083.1/OG0005087.1/OG0005090.1/OG0005091.1/OG0005100.1/OG0005102.1/OG0005103.1/OG0005114.1/OG0005115.1/OG0005116.1/OG0005126.1/OG0005131.1/OG0005137.1/OG0005138.1/OG0005140.1/OG0005144.1/OG0005152.1/OG0005153.1/OG0005154.1/OG0005159.1/OG0005166.1/OG0005171.1/OG0005173.1/OG0005243.1/OG0005267.1/OG0005268.1/OG0005277.1/OG0005278.1/OG0005282.1/OG0005283.1/OG0005284.1/OG0005287.1/OG0005297.1/OG0005299.1/OG0005300.1/OG0005307.1/OG0005314.1/OG0005319.1/OG0005320.1/OG0005330.1/OG0005332.1/OG0005339.1/OG0005341.1/OG0005354.1/OG0005356.1/OG0005357.1/OG0005358.1/OG0005360.1/OG0005362.1/OG0005365.1/OG0005367.1/OG0005382.1/OG0005383.1/OG0005384.1/OG0005387.1/OG0005392.1/OG0005396.1/OG0005397.1/OG0005400.1/OG0005401.1/OG0005402.1/OG0005405.1/OG0005406.1/OG0005413.1/OG0005432.1/OG0005434.1/OG0005454.1/OG0005457.1/OG0005461.1/OG0005463.1/OG0005464.1/OG0005465.1/OG0005469.1/OG0005472.1/OG0005473.1/OG0005475.1/OG0005482.1/OG0005489.1/OG0005491.1/OG0005494.1/OG0005498.1/OG0005501.1/OG0005505.1/OG0005507.1/OG0005508.1/OG0005510.1/OG0005513.1/OG0005514.1/OG0005515.1/OG0005517.1/OG0005519.1/OG0005520.1/OG0005524.1/OG0005527.1/OG0005528.1/OG0005540.1/OG0005541.1/OG0005542.1/OG0005554.1/OG0005559.1/OG0005564.1/OG0005565.1/OG0005568.1/OG0005574.1/OG0005575.1/OG0005578.1/OG0005580.1/OG0005581.1/OG0005583.1/OG0005584.1/OG0005585.1/OG0005648.1/OG0005651.1/OG0005656.1/OG0005657.1/OG0005671.1/OG0005676.1/OG0005677.1/OG0005678.1/OG0005686.1/OG0005701.1/OG0005702.1/OG0005713.1/OG0005722.1/OG0005724.1/OG0005727.1/OG0005733.1/OG0005743.1/OG0005754.1/OG0005767.1/OG0005770.1/OG0005772.1/OG0005774.1/OG0005775.1/OG0005780.1/OG0005782.1/OG0005783.1/OG0005786.1/OG0005788.1/OG0005789.1/OG0005802.1/OG0005804.1/OG0005808.1/OG0005811.1/OG0005813.1/OG0005817.1/OG0005819.1/OG0005821.1/OG0005824.1/OG0005827.1/OG0005830.1/OG0005832.1/OG0005840.1/OG0005841.1/OG0005845.1/OG0005847.1/OG0005853.1/OG0005867.1/OG0005871.1/OG0005873.1/OG0005877.1/OG0005881.1/OG0005882.1/OG0005885.1/OG0005890.1/OG0005891.1/OG0005893.1/OG0005902.1/OG0005924.1/OG0005925.1/OG0005930.1/OG0005943.1/OG0005944.1/OG0005949.1/OG0005960.1/OG0005962.1/OG0005963.1/OG0005966.1/OG0005967.1/OG0005968.1/OG0005970.1/OG0005972.1/OG0005973.1/OG0005980.1/OG0005984.1/OG0005985.1/OG0005987.1/OG0005993.1/OG0005994.1/OG0006000.1/OG0006001.1/OG0006007.1/OG0006010.1/OG0006011.1/OG0006012.1/OG0006013.1/OG0006015.1/OG0006025.1/OG0006030.1/OG0006032.1/OG0006033.1/OG0006041.1/OG0006048.1/OG0006052.1/OG0006059.1/OG0006142.1/OG0006146.1/OG0006147.1/OG0006150.1/OG0006151.1/OG0006157.1/OG0006177.1/OG0006178.1/OG0006181.1/OG0006185.1/OG0006197.1/OG0006221.1/OG0006222.1/OG0006226.1/OG0006234.1/OG0006236.1/OG0006240.1/OG0006248.1/OG0006249.1/OG0006251.1/OG0006258.1/OG0006261.1/OG0006266.1/OG0006269.1/OG0006271.1/OG0006274.1/OG0006275.1/OG0006286.1/OG0006293.1/OG0006300.1/OG0006305.1/OG0006306.1/OG0006307.1/OG0006310.1/OG0006317.1/OG0006319.1/OG0006321.1/OG0006327.1/OG0006329.1/OG0006338.1/OG0006342.1/OG0006346.1/OG0006350.1/OG0006357.1/OG0006361.1/OG0006362.1/OG0006366.1/OG0006369.1/OG0006375.1/OG0006381.1/OG0006382.1/OG000638</t>
  </si>
  <si>
    <t>OG0000193.1/OG0000193.2/OG0000193.5/OG0000193.4/OG0000193.3/OG0000327.4/OG0000327.3/OG0000327.1/OG0000327.2/OG0002746.1/OG0003722.1</t>
  </si>
  <si>
    <t>OG0002674.2/OG0002674.1/OG0005069.1</t>
  </si>
  <si>
    <t>OG0000935.2/OG0000935.1/OG0002670.1/OG0004238.1</t>
  </si>
  <si>
    <t>OG0000041.8/OG0000041.10/OG0000041.2/OG0000041.11/OG0000041.3/OG0000041.5/OG0000041.9/OG0000041.1/OG0000041.12/OG0000041.7/OG0000041.6/OG0000041.13/OG0000041.4/OG0000041.14</t>
  </si>
  <si>
    <t>OG0000487.1/OG0000487.3/OG0000487.2/OG0000542.1/OG0000542.2/OG0000542.3/OG0000664.1/OG0000664.2/OG0000860.1/OG0000860.2/OG0000860.3/OG0001027.2/OG0001027.1/OG0002743.1/OG0002743.2/OG0004067.1/OG0004900.1/OG0006790.1/OG0007781.1</t>
  </si>
  <si>
    <t>OG0004226.1/OG0004282.1/OG0008529.1</t>
  </si>
  <si>
    <t>OG0000027.2/OG0000027.7/OG0000027.8/OG0000027.3/OG0000027.1/OG0000027.9/OG0000027.4/OG0000027.5/OG0000027.6/OG0000111.6/OG0000111.2/OG0000111.5/OG0000111.1/OG0000111.3/OG0000111.4/OG0000676.3/OG0000676.1/OG0000676.2/OG0002102.1/OG0003164.1/OG0004548.1/OG0004699.2/OG0004699.1/OG0005540.1/OG0006499.1</t>
  </si>
  <si>
    <t>OG0006863.1/OG0008141.1/OG0008804.1</t>
  </si>
  <si>
    <t>OG0000415.3/OG0000415.1/OG0000415.2/OG0000939.1/OG0000939.2/OG0004941.1/OG0006467.1/OG0007684.1/OG0008022.1/OG0011448.1</t>
  </si>
  <si>
    <t>OG0003286.1</t>
  </si>
  <si>
    <t>OG0000114.2/OG0000114.1/OG0000114.3/OG0000114.5/OG0000114.4/OG0000168.1/OG0000168.4/OG0000168.2/OG0000168.3/OG0000168.5/OG0000192.1/OG0000192.2/OG0000192.5/OG0000192.4/OG0000192.3/OG0000257.3/OG0000257.1/OG0000257.2/OG0000278.4/OG0000278.2/OG0000278.1/OG0000278.3/OG0000278.5/OG0000357.1/OG0000357.3/OG0000357.2/OG0000357.4/OG0000368.2/OG0000368.3/OG0000368.1/OG0000445.2/OG0000445.3/OG0000445.1/OG0000537.3/OG0000537.1/OG0000537.2/OG0000559.3/OG0000559.2/OG0000559.1/OG0000709.3/OG0000709.1/OG0000709.2/OG0000748.2/OG0000748.1/OG0000764.1/OG0000764.2/OG0000764.3/OG0000840.1/OG0000840.2/OG0000918.2/OG0000918.3/OG0000918.1/OG0000937.2/OG0000937.1/OG0001163.2/OG0001163.1/OG0001168.2/OG0001168.1/OG0001393.1/OG0001393.2/OG0001505.2/OG0001505.1/OG0001515.1/OG0001515.2/OG0001526.2/OG0001526.1/OG0001615.2/OG0001615.1/OG0001827.2/OG0001827.1/OG0001861.2/OG0001861.1/OG0001923.1/OG0001923.2/OG0001944.1/OG0002077.2/OG0002077.1/OG0002144.1/OG0002144.2/OG0002265.1/OG0002265.2/OG0002667.1/OG0002865.1/OG0002890.1/OG0002890.2/OG0002923.1/OG0003107.1/OG0003299.1/OG0003547.1/OG0003740.1/OG0003742.1/OG0003822.1/OG0004073.1/OG0004339.1/OG0004809.1/OG0005087.1/OG0005482.1/OG0006317.1/OG0006464.1/OG0008363.1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</si>
  <si>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0000068.3/OG0000068.5/OG0000068.1/OG0000068.2/OG0000068.9/OG0000068.7/OG0000068.6/OG0000068.8/OG0000068.4/OG0000089.4/OG0000089.8/OG0000089.5/OG0000089.2/OG0000089.6/OG0000089.3/OG0000089.7/OG0000089.1/OG0000101.5/OG0000101.1/OG0000101.4/OG0000101.2/OG0000101.7/OG0000101.3/OG0000101.6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0000150.2/OG0000150.4/OG0000150.3/OG0000150.1/OG0000150.5/OG0000168.1/OG0000168.4/OG0000168.2/OG0000168.3/OG0000168.5/OG0000172.3/OG0000172.4/OG0000172.2/OG0000172.1/OG0000186.3/OG0000186.6/OG0000186.1/OG0000186.4/OG0000186.2/OG0000186.5/OG0000187.6/OG0000187.5/OG0000187.4/OG0000187.3/OG0000187.1/OG0000187.2/OG0000192.1/OG0000192.2/OG0000192.5/OG0000192.4/OG0000192.3/OG0000196.3/OG0000196.5/OG0000196.4/OG0000196.1/OG0000196.2/OG0000200.4/OG0000200.5/OG0000200.2/OG0000200.6/OG0000200.3/OG0000200.1/OG0000205.5/OG0000205.2/OG0000205.7/OG0000205.3/OG0000205.1/OG0000205.4/OG0000205.6/OG0000207.1/OG0000207.2/OG0000215.4/OG0000215.5/OG0000215.3/OG0000215.1/OG0000215.2/OG0000222.2/OG0000222.1/OG0000222.4/OG0000222.5/OG0000222.3/OG0000224.5/OG0000224.3/OG0000224.4/OG0000224.2/OG0000224.1/OG0000224.6/OG0000242.3/OG0000242.5/OG0000242.2/OG0000242.4/OG0000242.1/OG0000247.4/OG0000247.5/OG0000247.1/OG0000247.3/OG0000247.2/OG0000267.4/OG0000267.1/OG0000267.2/OG0000267.5/OG0000267.3/OG0000269.4/OG0000269.2/OG0000269.3/OG0000269.1/OG0000273.1/OG0000273.5/OG0000273.4/OG0000273.2/OG0000273.3/OG0000276.4/OG0000276.1/OG0000276.2/OG0000276.3/OG0000280.1/OG0000280.2/OG0000280.4/OG0000280.3/OG0000283.4/OG0000283.3/OG0000283.1/OG0000283.2/OG0000292.1/OG0000292.2/OG0000292.3/OG0000293.1/OG0000293.3/OG0000293.4/OG0000293.5/OG0000293.2/OG0000294.3/OG0000294.4/OG0000294.1/OG0000294.5/OG0000294.2/OG0000295.1/OG0000295.2/OG0000295.3/OG0000295.4/OG0000298.3/OG0000298.4/OG0000298.5/OG0000298.1/OG0000298.2/OG0000299.2/OG0000299.4/OG0000299.3/OG0000299.1/OG0000300.2/OG0000300.3/OG0000300.1/OG0000305.1/OG0000305.4/OG0000305.2/OG0000305.3/OG0000309.3/OG0000309.4/OG0000309.2/OG0000309.1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0000344.3/OG0000344.1/OG0000344.4/OG0000344.2/OG0000351.4/OG0000351.3/OG0000351.1/OG0000351.2/OG0000354.3/OG0000354.2/OG0000354.1/OG0000356.4/OG0000356.1/OG0000356.2/OG0000356.3/OG0000358.2/OG0000358.1/OG0000358.3/OG0000358.4/OG0000363.4/OG0000363.1/OG0000363.2/OG0000363.3/OG0000368.2/OG0000368.3/OG0000368.1/OG0000375.4/OG0000375.3/OG0000375.2/OG0000375.1/OG0000381.3/OG0000381.4/OG0000381.1/OG0000381.2/OG0000386.3/OG0000386.1/OG0000386.4/OG0000386.2/OG0000389.2/OG0000389.3/OG0000389.1/OG0000391.4/OG0000391.3/OG0000391.1/OG0000391.2/OG0000393.2/OG0000393.3/OG0000393.1/OG0000396.4/OG0000396.3/OG0000396.1/OG0000396.2/OG0000397.2/OG0000397.3/OG0000397.1/OG0000397.4/OG0000401.3/OG0000401.1/OG0000401.2/OG0000402.2/OG0000402.3/OG0000402.1/OG0000403.2/OG0000403.1/OG0000412.2/OG0000412.1/OG0000412.3/OG0000416.1/OG0000416.4/OG0000416.2/OG0000416.3/OG0000419.4/OG0000419.3/OG0000419.2/OG0000419.1/OG0000420.3/OG0000420.2/OG0000420.1/OG0000425.1/OG0000425.3/OG0000425.2/OG0000437.2/OG0000437.4/OG0000437.1/OG0000437.3/OG0000444.4/OG0000444.3/OG0000444.1/OG0000444.2/OG0000445.2/OG0000445.3/OG0000445.1/OG0000446.3/OG0000446.2/OG0000446.1/OG0000447.3/OG0000447.2/OG0000447.1/OG0000449.3/OG0000449.1/OG0000449.2/OG0000454.1/OG0000454.2/OG0000456.4/OG0000456.2/OG0000456.3/OG0000456.1/OG0000475.2/OG0000475.3/OG0000475.1/OG0000477.2/OG0000477.3/OG0000477.4/OG0000477.1/OG0000478.2/OG0000478.1/OG0000478.3/OG0000484.2/OG0000484.1/OG0000484.3/OG0000485.1/OG0000485.3/OG0000485.2/OG0000498.1/OG0000498.3/OG0000498.2/OG0000498.4/OG0000501.1/OG0000502.2/OG0000502.1/OG0000502.3/OG0000507.1/OG0000507.2/OG0000513.2/OG0000513.1/OG0000519.3/OG0000519.1/OG0000519.2/OG0000520.2/OG0000520.3/OG0000520.1/OG0000521.2/OG0000521.1/OG0000521.3/OG0000523.2/OG0000523.3/OG0000523.1/OG0000524.2/OG0000524.1/OG0000524.3/OG0000525.3/OG0000525.1/OG0000525.2/OG0000538.3/OG0000538.2/OG0000538.4/OG0000538.1/OG0000539.2/OG0000539.1/OG0000539.3/OG0000540.3/OG0000540.4/OG0000540.2/OG0000540.1/OG0000558.2/OG0000558.3/OG0000558.1/OG0000562.2/OG0000562.1/OG0000569.1/OG0000569.4/OG0000569.3/OG0000569.2/OG0000571.3/OG0000571.1/OG0000571.2/OG0000583.2/OG0000583.1/OG0000583.3/OG0000585.1/OG0000585.2/OG0000590.2/OG0000590.1/OG0000590.3/OG0000591.1/OG0000591.2/OG0000591.3/OG0000608.1/OG0000608.2/OG0000613.1/OG0000613.3/OG0000613.2/OG0000614.3/OG0000614.2/OG0000614.1/OG0000617.1/OG0000617.2/OG0000617.3/OG0000619.1/OG0000619.3/OG0000619.2/OG0000623.1/OG0000623.2/OG0000633.2/OG0000633.3/OG0000633.1/OG0000634.3/OG0000634.1/OG0000634.2/OG0000635.1/OG0000635.2/OG0000637.2/OG0000637.1/OG0000637.3/OG0000648.2/OG0000648.1/OG0000666.3/OG0000666.2/OG0000666.1/OG0000667.1/OG0000667.3/OG0000667.2/OG0000671.3/OG0000671.1/OG0000671.2/OG0000676.3/OG0000676.1/OG0000676.2/OG0000686.1/OG0000686.2/OG0000686.3/OG0000696.1/OG0000696.2/OG0000696.3/OG0000700.3/OG0000700.1/OG0000700.2/OG0000704.2/OG0000704.1/OG0000704.3/OG0000707.1/OG0000707.3/OG0000707.2/OG0000709.3/OG0000709.1/OG0000709.2/OG0000712.1/OG0000712.2/OG0000737.1/OG0000737.3/OG0000737.2/OG0000741.2/OG0000741.1/OG0000741.3/OG0000745.2/OG0000745.1/OG0000745.3/OG0000746.1/OG0000746.2/OG0000763.1/OG0000763.2/OG0000764.1/OG0000764.2/OG0000764.3/OG0000768.1/OG0000768.2/OG0000771.3/OG0000771.2/OG0000771.1/OG0000782.1/OG0000782.3/OG0000782.2/OG0000785.1/OG0000785.2/OG0000789.1/OG0000789.2/OG0000793.1/OG0000793.2/OG0000795.1/OG0000795.2/OG0000797.1/OG0000797.3/OG0000797.2/OG0000811.2/OG0000811.3/OG0000811.1/OG0000812.1/OG0000812.2/OG0000812.3/OG0000813.2/OG0000813.1/OG0000815.1/OG0000815.2/OG0000827.1/OG0000827.2/OG0000828.1/OG0000828.2/OG0000831.2/OG0000831.1/OG0000832.1/OG0000832.3/OG0000832.2/OG0000833.2/OG0000833.1/OG0000837.1/OG0000837.2/OG0000840.1/OG0000840.2/OG0000854.1/OG0000854.2/OG0000868.2/OG0000868.1/OG0000868.3/OG0000876.1/OG0000876.2/OG0000880.2/OG0000880.1/OG0000881.2/OG0000881.3/OG0000881.1/OG0000886.1/OG0000886.3/OG0000886.2/OG0000889.2/OG0000889.1/OG0000892.1/OG0000892.2/OG0000893.1/OG0000893.2/OG0000897.2/OG0000897.1/OG0000904.2/OG0000904.3/OG0000904.1/OG0000915.1/OG0000915.2/OG0000917.2/OG0000917.1/OG0000918.2/OG0000918.3/OG0000918.1/OG0000920.2/OG0000920.1/OG0000921.3/OG0000921.1/OG0000921.2/OG0000935.2/OG0000935.1/OG0000945.1/OG0000945.2/OG0000947.1/OG0000947.2/OG0000950.2/OG0000950.1/OG0000952.2/OG0000952.1/OG0000953.1/OG0000953.2/OG0000967.1/OG0000967.2/OG0000967.3/OG0000974.1/OG0000974.2/OG0000976.1/OG0000976.2/OG0000978.2/OG0000978.1/OG0000994.2/OG0000994.1/OG0000999.2/OG0000999.1/OG0001001.1/OG0001001.2/OG0001003.1/OG0001003.2/OG0001006.1/OG0001006.2/OG0001007.2/OG0001007.1/OG0001017.1/OG0001017.2/OG0001021.1/OG0001026.1/OG0001026.2/OG0001032.2/OG0001032.1/OG0001033.2/OG0001033.1/OG0001034.2/OG0001034.1/OG0001050.2/OG0001050.1/OG0001052.2/OG0001052.1/OG0001055.1/OG0001055.2/OG0001057.1/OG0001057.2/OG0001072.2/OG0001072.1/OG0001077.2/OG0001077.1/OG0001081.2/OG0001081.1/OG0001084.2/OG0001084.1/OG0001087.1/OG0001087.2/OG0001090.1/OG0001090.2/OG0001111.1/OG0001111.2/OG0001118.1/OG0001118.2/OG0001120.2/OG0001120.1/OG0001125.2/OG0001125.1/OG0001148.2/OG0001148.1/OG0001149.1/OG0001149.2/OG0001152.1/OG0001152.2/OG0001155.2/OG0001155.1/OG0001157.2/OG0001157.1/OG0001160.1/OG0001160.2/OG0001169.2/OG0001169.1/OG0001171.2/OG0001171.1/OG0001175.2/OG0001175.1/OG0001203.2/OG0001203.1/OG0001212.2/OG0001212.1/OG0001213.1/OG0001213.2/OG0001218.2/OG0001218.1/OG0001222.1/OG0001222.2/OG0001229.3/OG0001229.1/OG0001229.2/OG0001241.1/OG0001241.2/OG0001243.2/OG0001243.1/OG0001247.1/OG0001247.2/OG0001248.1/OG0001248.2/OG0001262.2/OG0001262.1/OG0001265.2/OG0001265.1/OG0001266.2/OG0001266.1/OG0001271.2/OG0001271.1/OG0001274.1/OG0001274.2/OG0001275.2/OG0001275.1/OG0001313.2/OG0001313.1/OG0001315.2/OG0001315.1/OG0001326.1/OG0001349.1/OG0001355.2/OG0001355.1/OG0001365.2/OG0001365.1/OG0001368.2/OG0001368.1/OG0001369.1/OG0001374.2/OG0001374.1/OG0001397.1/OG0001397.2/OG0001420.1/OG0001421.2/OG0001421.1/OG0001450.1/OG0001450.2/OG0001459.1/OG0001459.2/OG0001461.1/OG0001461.2/OG0001466.2/OG0001466.1/OG0001469.2/OG0001469.1/OG0001493.1/OG0001493.2/OG0001496.3/OG0001496.2/OG0001496.1/OG0001504.1/OG0001504.2/OG0001505.2/OG0001505.1/OG0001509.2/OG0001509.1/OG0001510.2/OG0001510.1/OG0001523.1/OG0001523.2/OG0001528.2/OG0001528.1/OG0001542.2/OG0001542.1/OG0001543.2/OG0001543.1/OG0001552.2/OG0001552.1/OG0001559.2/OG0001559.1/OG0001567.1/OG0001571.3/OG0001571.2/OG0001571.1/OG0001578.2/OG0001578.1/OG0001597.1/OG0001597.2/OG0001602.1/OG0001613.2/OG0001613.1/OG0001616.1/OG0001616.2/OG0001620.1/OG0001623.2/OG0001623.1/OG0001630.1/OG0001630.2/OG0001631.2/OG0001631.1/OG0001634.2/OG0001634.1/OG0001635.1/OG0001637.2/OG0001637.1/OG0001639.1/OG0001639.2/OG0001647.2/OG0001647.1/OG0001648.2/OG0001648.1/OG0001652.1/OG0001652.2/OG0001665.2/OG0001665.1/OG0001670.2/OG0001670.1/OG0001680.1/OG0001680.2/OG0001682.1/OG0001682.2/OG0001690.1/OG0001702.2/OG0001702.1/OG0001706.1/OG0001706.2/OG0001709.1/OG0001709.2/OG0001712.1/OG0001712.2/OG0001714.2/OG0001714.1/OG0001719.1/OG0001753.1/OG0001753.2/OG0001757.2/OG0001757.1/OG0001763.2/OG0001763.1/OG0001764.2/OG0001764.1/OG0001765.1/OG0001768.1/OG0001769.2/OG0001769.1/OG0001772.2/OG0001772.1/OG0001778.2/OG0001778.1/OG0001780.1/OG0001780.2/OG0001782.1/OG0001782.2/OG0001783.1/OG0001784.2/OG0001784.1/OG0001785.1/OG0001785.2/OG0001786.2/OG0001786.1/OG0001789.1/OG0001789.2/OG0001792.2/OG0001792.1/OG0001811.2/OG0001811.1/OG0001828.1/OG0001828.3/OG0001828.2/OG0001843.1/OG0001843.2/OG0001845.1/OG0001845.2/OG0001848.2/OG0001848.1/OG0001856.2/OG0001856.1/OG0001858.1/OG0001860.2/OG0001860.1/OG0001866.2/OG0001866.1/OG0001867.1/OG0001870.2/OG0001870.1/OG0001900.1/OG0001911.2/OG0001911.1/OG0001929.1/OG0001932.1/OG0001932.2/OG0001934.2/OG0001934.1/OG0001935.1/OG0001936.1/OG0001936.2/OG0001938.2/OG0001938.1/OG0001942.1/OG0001942.2/OG0001944.1/OG0001945.1/OG0001945.2/OG0001948.1/OG0001948.2/OG0001956.1/OG0001963.1/OG0001963.2/OG0001964.1/OG0001970.1/OG0001970.2/OG0001972.1/OG0001972.2/OG0001976.2/OG0001976.1/OG0001979.1/OG0001980.1/OG0001980.2/OG0001991.1/OG0001993.1/OG0002003.2/OG0002003.1/OG0002012.1/OG0002012.2/OG0002027.1/OG0002027.2/OG0002031.2/OG0002031.1/OG0002033.1/OG0002036.1/OG0002040.2/OG0002040.1/OG0002043.2/OG0002043.1/OG0002044.1/OG0002044.2/OG0002051.1/OG0002056.1/OG0002067.1/OG0002071.1/OG0002071.2/OG0002074.2/OG0002074.1/OG0002075.2/OG0002075.1/OG0002076.1/OG0002076.2/OG0002077.2/OG0002077.1/OG0002079.1/OG0002107.2/OG0002107.1/OG0002108.1/OG0002113.1/OG0002121.1/OG0002121.2/OG0002133.1/OG0002141.1/OG0002142.1/OG0002142.2/OG0002143.2/OG0002143.1/OG0002144.1/OG0002144.2/OG0002146.1/OG0002149.2/OG0002149.1/OG0002152.1/OG0002152.2/OG0002153.1/OG0002156.1/OG0002158.2/OG0002158.1/OG0002161.1/OG0002161.2/OG0002165.1/OG0002174.1/OG0002178.1/OG0002178.2/OG0002179.1/OG0002214.1/OG0002221.1/OG0002228.1/OG0002236.1/OG0002236.2/OG0002254.1/OG0002261.1/OG0002267.1/OG0002268.1/OG0002277.2/OG0002277.1/OG0002278.2/OG0002278.1/OG0002281.1/OG0002281.2/OG0002292.2/OG0002292.1/OG0002295.1/OG0002296.1/OG0002298.1/OG0002340.1/OG0002340.2/OG0002341.1/OG0002343.1/OG0002343.2/OG0002351.1/OG0002358.1/OG0002358.2/OG0002359.1/OG0002361.2/OG0002361.1/OG0002367.1/OG0002367.2/OG0002368.2/OG0002368.1/OG0002369.1/OG0002370.1/OG0002377.1/OG0002377.2/OG0002380.1/OG0002381.2/OG0002381.1/OG0002384.1/OG0002392.1/OG0002396.1/OG0002398.1/OG0002409.1/OG0002411.1/OG0002413.1/OG0002443.2/OG0002443.1/OG0002451.1/OG0002451.2/OG0002464.1/OG0002464.2/OG0002466.1/OG0002468.1/OG0002468.2/OG0002469.1/OG0002470.1/OG0002472.1/OG0002475.1/OG0002482.1/OG0002483.1/OG0002491.1/OG0002492.1/OG0002494.1/OG0002496.2/OG0002496.1/OG0002503.1/OG0002504.2/OG0002504.1/OG0002513.1/OG0002515.1/OG0002518.1/OG0002551.1/OG0002551.2/OG0002553.1/OG0002557.2/OG0002557.1/OG0002569.1/OG0002572.1/OG0002578.1/OG0002584.1/OG0002584.2/OG0002585.1/OG0002587.1/OG0002589.1/OG0002589.2/OG0002591.1/OG0002598.1/OG0002598.2/OG0002601.1/OG0002605.1/OG0002605.2/OG0002607.1/OG0002612.2/OG0002612.1/OG0002613.1/OG0002613.2/OG0002614.1/OG0002618.2/OG0002618.1/OG0002620.1/OG0002624.1/OG0002625.1/OG0002640.1/OG0002643.1/OG0002649.1/OG0002651.1/OG0002656.1/OG0002659.1/OG0002661.1/OG0002663.1/OG0002667.1/OG0002670.1/OG0002723.2/OG0002723.1/OG0002733.1/OG0002741.1/OG0002746.1/OG0002754.1/OG0002760.1/OG0002766.2/OG0002766.1/OG0002767.1/OG0002772.1/OG0002774.2/OG0002774.1/OG0002778.2/OG0002778.1/OG0002780.1/OG0002781.1/OG0002785.2/OG0002785.1/OG0002786.1/OG0002787.1/OG0002790.1/OG0002794.2/OG0002794.1/OG0002796.1/OG0002797.1/OG0002798.1/OG0002798.2/OG0002804.1/OG0002806.1/OG0002806.2/OG0002807.1/OG0002812.1/OG0002815.1/OG0002822.1/OG0002824.1/OG0002824.2/OG0002826.1/OG0002826.2/OG0002853.1/OG0002869.1/OG0002870.1/OG0002871.1/OG0002875.1/OG0002876.1/OG0002885.1/OG0002887.1/OG0002887.2/OG0002889.1/OG0002889.2/OG0002890.1/OG0002890.2/OG0002899.1/OG0002915.1/OG0002917.1/OG0002920.1/OG0002923.1/OG0002926.1/OG0002931.1/OG0002932.1/OG0002934.1/OG0002936.1/OG0002937.1/OG0002937.2/OG0002947.2/OG0002947.1/OG0002959.1/OG0002963.1/OG0002969.1/OG0003026.1/OG0003028.1/OG0003028.2/OG0003029.1/OG0003044.1/OG0003049.1/OG0003055.1/OG0003066.1/OG0003078.1/OG0003084.1/OG0003088.1/OG0003090.1/OG0003091.1/OG0003095.1/OG0003105.1/OG0003109.1/OG0003116.1/OG0003137.1/OG0003138.1/OG0003142.1/OG0003144.1/OG0003145.1/OG0003146.1/OG0003148.1/OG0003152.1/OG0003153.1/OG0003154.1/OG0003155.2/OG0003155.1/OG0003157.1/OG0003190.1/OG0003205.1/OG0003210.1/OG0003218.1/OG0003219.1/OG0003221.1/OG0003227.1/OG0003230.1/OG0003230.2/OG0003234.2/OG0003234.1/OG0003241.1/OG0003243.1/OG0003253.2/OG0003253.1/OG0003260.1/OG0003262.1/OG0003268.1/OG0003274.1/OG0003278.1/OG0003280.1/OG0003287.1/OG0003289.1/OG0003291.1/OG0003292.1/OG0003299.1/OG0003306.1/OG0003318.1/OG0003320.1/OG0003323.1/OG0003326.1/OG0003327.1/OG0003328.1/OG0003332.1/OG0003333.1/OG0003340.1/OG0003340.2/OG0003417.1/OG0003423.1/OG0003425.1/OG0003427.1/OG0003428.1/OG0003444.1/OG0003446.1/OG0003460.1/OG0003479.1/OG0003481.1/OG0003485.1/OG0003487.1/OG0003491.1/OG0003492.1/OG0003510.1/OG0003511.1/OG0003522.1/OG0003523.1/OG0003525.1/OG0003529.1/OG0003536.1/OG0003539.1/OG0003541.1/OG0003543.1/OG0003548.1/OG0003551.1/OG0003558.1/OG0003567.1/OG0003569.1/OG0003573.1/OG0003575.1/OG0003579.1/OG0003580.1/OG0003581.1/OG0003582.1/OG0003584.1/OG0003590.1/OG0003591.1/OG0003593.1/OG0003642.1/OG0003659.1/OG0003663.1/OG0003687.1/OG0003689.1/OG0003703.1/OG0003706.1/OG0003715.1/OG0003721.1/OG0003730.1/OG0003731.1/OG0003740.1/OG0003745.1/OG0003750.1/OG0003753.1/OG0003756.1/OG0003758.1/OG0003768.1/OG0003769.1/OG0003774.1/OG0003778.1/OG0003782.1/OG0003793.1/OG0003794.1/OG0003799.1/OG0003801.1/OG0003808.1/OG0003820.1/OG0003822.1/OG0003826.1/OG0003827.1/OG0003835.1/OG0003846.1/OG0003849.1/OG0003854.1/OG0003855.1/OG0003856.1/OG0003864.1/OG0003919.1/OG0003937.1/OG0003941.1/OG0003945.1/OG0003953.1/OG0003961.1/OG0003969.1/OG0003972.1/OG0003997.1/OG0004000.1/OG0004008.1/OG0004014.1/OG0004017.1/OG0004020.1/OG0004024.1/OG0004029.1/OG0004032.1/OG0004033.1/OG0004038.1/OG0004042.1/OG0004044.1/OG0004045.1/OG0004059.1/OG0004064.1/OG0004066.1/OG0004073.1/OG0004077.1/OG0004085.1/OG0004088.1/OG0004095.1/OG0004103.1/OG0004108.1/OG0004110.1/OG0004111.1/OG0004120.1/OG0004124.1/OG0004127.1/OG0004135.1/OG0004138.1/OG0004142.1/OG0004146.1/OG0004147.1/OG0004149.1/OG0004155.1/OG0004158.1/OG0004204.1/OG0004207.1/OG0004210.1/OG0004234.1/OG0004236.1/OG0004238.1/OG0004241.1/OG0004243.1/OG0004251.1/OG0004252.1/OG0004261.1/OG0004273.1/OG0004283.1/OG0004284.1/OG0004289.1/OG0004292.1/OG0004294.1/OG0004300.1/OG0004306.1/OG0004309.1/OG0004310.1/OG0004311.1/OG0004315.1/OG0004316.1/OG0004318.1/OG0004329.1/OG0004332.1/OG0004333.1/OG0004339.1/OG0004340.1/OG0004341.1/OG0004347.1/OG0004351.1/OG0004363.1/OG0004365.1/OG0004368.1/OG0004370.1/OG0004371.1/OG0004384.1/OG0004388.1/OG0004396.1/OG0004397.1/OG0004399.1/OG0004400.1/OG0004404.1/OG0004407.1/OG0004409.1/OG0004413.1/OG0004422.1/OG0004428.1/OG0004432.1/OG0004433.1/OG0004437.1/OG0004439.1/OG0004459.1/OG0004459.2/OG0004461.1/OG0004467.1/OG0004468.1/OG0004469.1/OG0004470.1/OG0004471.1/OG0004489.1/OG0004536.1/OG0004538.1/OG0004559.1/OG0004568.1/OG0004574.1/OG0004583.1/OG0004589.1/OG0004591.1/OG0004593.1/OG0004596.1/OG0004608.1/OG0004610.1/OG0004617.1/OG0004620.1/OG0004628.1/OG0004631.1/OG0004632.1/OG0004634.1/OG0004642.1/OG0004651.1/OG0004656.1/OG0004657.1/OG0004664.1/OG0004671.1/OG0004673.1/OG0004677.1/OG0004703.1/OG0004711.1/OG0004718.1/OG0004720.1/OG0004724.1/OG0004742.1/OG0004746.1/OG0004748.1/OG0004749.1/OG0004751.1/OG0004758.1/OG0004765.1/OG0004782.1/OG0004791.1/OG0004792.1/OG0004794.1/OG0004815.1/OG0004818.1/OG0004883.1/OG0004904.1/OG0004918.1/OG0004919.1/OG0004928.1/OG0004930.1/OG0004932.1/OG0004933.1/OG0004949.1/OG0004952.1/OG0004957.1/OG0004970.1/OG0004973.1/OG0004974.1/OG0004980.1/OG0004983.1/OG0004990.1/OG0004991.1/OG0005000.1/OG0005002.1/OG0005007.1/OG0005010.1/OG0005011.1/OG0005017.1/OG0005018.1/OG0005023.1/OG0005035.1/OG0005036.1/OG0005043.1/OG0005044.1/OG0005053.1/OG0005055.1/OG0005066.1/OG0005070.1/OG0005072.1/OG0005077.1/OG0005081.1/OG0005083.1/OG0005091.1/OG0005100.1/OG0005102.1/OG0005103.1/OG0005114.1/OG0005115.1/OG0005116.1/OG0005126.1/OG0005137.1/OG0005138.1/OG0005144.1/OG0005154.1/OG0005159.1/OG0005173.1/OG0005243.1/OG0005267.1/OG0005268.1/OG0005277.1/OG0005282.1/OG0005284.1/OG0005287.1/OG0005297.1/OG0005299.1/OG0005300.1/OG0005320.1/OG0005339.1/OG0005341.1/OG0005356.1/OG0005357.1/OG0005362.1/OG0005367.1/OG0005382.1/OG0005392.1/OG0005396.1/OG0005397.1/OG0005401.1/OG0005402.1/OG0005405.1/OG0005406.1/OG0005413.1/OG0005434.1/OG0005461.1/OG0005464.1/OG0005465.1/OG0005469.1/OG0005472.1/OG0005482.1/OG0005489.1/OG0005491.1/OG0005494.1/OG0005498.1/OG0005501.1/OG0005507.1/OG0005508.1/OG0005510.1/OG0005517.1/OG0005519.1/OG0005528.1/OG0005541.1/OG0005542.1/OG0005559.1/OG0005565.1/OG0005568.1/OG0005575.1/OG0005581.1/OG0005583.1/OG0005584.1/OG0005585.1/OG0005656.1/OG0005657.1/OG0005676.1/OG0005677.1/OG0005678.1/OG0005702.1/OG0005713.1/OG0005722.1/OG0005724.1/OG0005733.1/OG0005770.1/OG0005772.1/OG0005774.1/OG0005780.1/OG0005782.1/OG0005783.1/OG0005786.1/OG0005789.1/OG0005808.1/OG0005811.1/OG0005813.1/OG0005819.1/OG0005821.1/OG0005824.1/OG0005832.1/OG0005847.1/OG0005871.1/OG0005873.1/OG0005877.1/OG0005881.1/OG0005891.1/OG0005893.1/OG0005902.1/OG0005924.1/OG0005925.1/OG0005930.1/OG0005943.1/OG0005949.1/OG0005966.1/OG0005968.1/OG0005970.1/OG0005973.1/OG0005980.1/OG0005984.1/OG0005985.1/OG0005993.1/OG0006007.1/OG0006011.1/OG0006012.1/OG0006013.1/OG0006030.1/OG0006032.1/OG0006033.1/OG0006041.1/OG0006048.1/OG0006146.1/OG0006147.1/OG0006151.1/OG0006157.1/OG0006178.1/OG0006181.1/OG0006185.1/OG0006197.1/OG0006234.1/OG0006236.1/OG0006240.1/OG0006248.1/OG0006251.1/OG0006258.1/OG0006266.1/OG0006269.1/OG0006271.1/OG0006286.1/OG0006293.1/OG0006305.1/OG0006306.1/OG0006307.1/OG0006310.1/OG0006317.1/OG0006319.1/OG0006321.1/OG0006327.1/OG0006329.1/OG0006338.1/OG0006342.1/OG0006346.1/OG0006350.1/OG0006357.1/OG0006362.1/OG0006366.1/OG0006375.1/OG0006381.1/OG0006382.1/OG0006385.1/OG0006394.1/OG0006403.1/OG0006410.1/OG0006413.1/OG0006422.1/OG0006429.1/OG0006434.1/OG0006439.1/OG0006440.1/OG0006445.1/OG0006463.1/OG0006464.1/OG0006465.1/OG0006481.1/OG0006490.1/OG0006515.1/OG0006630.1/OG0006641.1/OG0006659.1/OG0006678.1/OG0006680.1/OG0006690.1/OG0006710.1/OG0006717.1/OG0006718.1/OG0006729.1/OG0006732.1/OG0006741.1/OG0006751.1/OG0006752.1/OG0006775.1/OG0006778.1/OG0006785.1/OG0006795.1/OG0006808.1/OG0006819.1/OG0006820.1/OG0006832.1/OG0006837.1/OG0006840.1/OG0006845.1/OG0006850.1/OG0006866.1/OG0006873.1/OG0006888.1/OG0006889.1/OG0006901.1/OG0006913.1/OG0006915.1/OG0006918.1/OG0006924.1/OG0006935.1/OG0006958.1/OG0006968.1/OG0007063.1/OG0007085.1/OG0007090.1/OG0007091.1/OG0007103.1/OG0007111.1/OG0007130.1/OG0007142.1/OG0007197.1/OG0007210.1/OG0007237.1/OG0007280.1/OG0007301.1/OG0007305.1/OG0007342.1/OG0007354.1/OG0007364.1/OG0007372.1/OG0007600.1/OG0007608.1/OG0007624.1/OG0007634.1/OG0007644.1/OG0007659.1/OG0007660.1/OG0007685.1/OG0007696.1/OG0007719.1/OG0007723.1/OG0007727.1/OG0007736.1/OG0007737.1/OG0007739.1/OG0007811.1/OG0007812.1/OG0007832.1/OG0007980.1/OG0008012.1/OG0008064.1/OG0008071.1/OG0008076.1/OG0008083.1/OG0008095.1/OG0008113.1/OG0008130.1/OG0008168.1/OG0008190.1/OG0008363.1/OG0008398.1/OG0008495.1/OG0008776.1/OG0008782.1/OG0009051.1/OG0009072.1/OG0009618.1/OG0010635.1</t>
  </si>
  <si>
    <t>OG0000198.3/OG0000198.5/OG0000198.4/OG0000198.2/OG0000198.1/OG0000408.2/OG0000408.1/OG0000408.3/OG0000408.4/OG0000408.5/OG0001311.1/OG0001311.2/OG0001345.3/OG0001345.2/OG0001345.1/OG0001609.1/OG0001790.2/OG0001790.1/OG0001825.2/OG0001825.1/OG0001851.1/OG0001940.1/OG0001966.2/OG0001966.1/OG0001974.1/OG0002015.1/OG0002073.1/OG0002073.2/OG0002132.2/OG0002132.1/OG0002145.1/OG0002148.1/OG0002148.2/OG0002168.1/OG0002259.1/OG0002282.1/OG0002353.1/OG0002382.1/OG0002490.1/OG0002490.2/OG0002497.2/OG0002497.1/OG0002583.1/OG0002646.1/OG0002653.1/OG0002913.1/OG0003077.2/OG0003077.1/OG0003081.1/OG0003125.1/OG0003136.1/OG0003220.1/OG0003294.1/OG0003294.2/OG0003300.1/OG0003308.1/OG0003339.1/OG0003500.1/OG0003542.1/OG0003688.1/OG0003735.1/OG0003797.1/OG0003832.1/OG0003998.1/OG0004052.1/OG0004054.1/OG0004060.1/OG0004096.1/OG0004157.1/OG0004278.1/OG0004280.1/OG0004282.1/OG0004390.1/OG0004401.1/OG0004410.1/OG0004438.1/OG0004456.1/OG0004476.1/OG0004488.1/OG0004542.1/OG0004619.1/OG0004661.1/OG0004681.1/OG0004698.1/OG0004702.1/OG0004769.1/OG0004795.1/OG0004941.1/OG0004945.1/OG0005093.1/OG0005113.1/OG0005122.1/OG0005143.1/OG0005295.1/OG0005333.2/OG0005333.1/OG0005340.1/OG0005376.1/OG0005516.1/OG0005534.1/OG0005582.1/OG0005652.1/OG0005752.1/OG0005829.1/OG0005842.1/OG0005846.1/OG0005889.1/OG0005895.1/OG0005897.1/OG0005935.1/OG0005977.1/OG0006022.1/OG0006036.1/OG0006043.1/OG0006050.1/OG0006064.1/OG0006227.1/OG0006257.1/OG0006265.1/OG0006270.1/OG0006374.1/OG0006406.1/OG0006454.1/OG0006462.1/OG0006475.1/OG0006512.1/OG0006598.1/OG0006627.1/OG0006653.1/OG0006714.1/OG0006716.1/OG0006761.1/OG0006762.1/OG0006772.1/OG0006786.1/OG0006827.1/OG0006856.1/OG0006857.1/OG0006950.1/OG0007101.1/OG0007123.1/OG0007192.1/OG0007196.1/OG0007257.1/OG0007281.1/OG0007303.1/OG0007336.1/OG0007357.1/OG0007387.1/OG0007639.1/OG0007678.1/OG0007747.1/OG0007771.1/OG0007782.1/OG0007790.1/OG0008022.1/OG0008034.1/OG0008145.1/OG0008165.1/OG0008180.1/OG0008188.1/OG0008413.1/OG0008414.1/OG0008443.1/OG0008509.1/OG0008512.1/OG0008519.1/OG0008526.1/OG0008562.1/OG0008714.1/OG0008715.1/OG0009025.1/OG0009049.1/OG0009118.1/OG0009119.1/OG0009359.1/OG0010016.1/OG0010621.1/OG0010668.1</t>
  </si>
  <si>
    <t>OG0000266.6/OG0000266.3/OG0000266.5/OG0000266.1/OG0000266.2/OG0000266.4/OG0000512.1/OG0000512.8/OG0000512.3/OG0000512.7/OG0000512.9/OG0000512.5/OG0000512.6/OG0000512.4/OG0000512.2/OG0000740.2/OG0000740.1/OG0000740.3/OG0000816.2/OG0000816.1/OG0001000.1/OG0001000.2/OG0001398.1/OG0001758.1/OG0001767.1/OG0001961.1/OG0002011.1/OG0002011.2/OG0002231.1/OG0002231.2/OG0002287.1/OG0002306.2/OG0002306.1/OG0002527.1/OG0002581.1/OG0002582.1/OG0002628.2/OG0002628.1/OG0002658.1/OG0002676.1/OG0002724.1/OG0002813.1/OG0002817.2/OG0002817.1/OG0002830.1/OG0002831.1/OG0002905.1/OG0003207.1/OG0003229.1/OG0003286.1/OG0003313.2/OG0003313.1/OG0003350.1/OG0003471.1/OG0003474.1/OG0003576.1/OG0003671.1/OG0003874.1/OG0003944.1/OG0004031.1/OG0004117.2/OG0004117.1/OG0004150.1/OG0004161.1/OG0004168.1/OG0004171.1/OG0004352.1/OG0004353.1/OG0004360.1/OG0004381.1/OG0004446.1/OG0004585.1/OG0004638.1/OG0004687.1/OG0004687.2/OG0004837.1/OG0004847.1/OG0004937.1/OG0004966.1/OG0005012.1/OG0005180.1/OG0005190.1/OG0005439.1/OG0005548.1/OG0005576.1/OG0005596.1/OG0005606.1/OG0005609.1/OG0005695.1/OG0005706.1/OG0005810.1/OG0005822.1/OG0005927.1/OG0005947.1/OG0006082.1/OG0006225.1/OG0006392.1/OG0006412.1/OG0006725.1/OG0006746.1/OG0006746.2/OG0007144.1/OG0007225.1/OG0007247.1/OG0007344.1/OG0007366.1/OG0007382.1/OG0007388.1/OG0007408.1/OG0007458.1/OG0007594.1/OG0007609.1/OG0007667.1/OG0007692.1/OG0007752.1/OG0007775.1/OG0008059.1/OG0008116.1/OG0008224.1/OG0008269.1/OG0008274.1/OG0008623.1/OG0008865.1/OG0008874.1/OG0009157.1/OG0009611.1/OG0009654.1/OG0009738.1/OG0010076.1/OG0010101.1/OG0010397.1</t>
  </si>
  <si>
    <t>OG0000196.3/OG0000196.5/OG0000196.4/OG0000196.1/OG0000196.2/OG0000354.3/OG0000354.2/OG0000354.1/OG0000538.3/OG0000538.2/OG0000538.4/OG0000538.1/OG0000813.2/OG0000813.1/OG0000815.1/OG0000815.2/OG0000917.2/OG0000917.1/OG0001007.2/OG0001007.1/OG0001057.1/OG0001057.2/OG0001274.1/OG0001274.2/OG0001635.1/OG0001858.1/OG0002043.2/OG0002043.1/OG0002144.1/OG0002144.2/OG0002780.1/OG0002786.1/OG0002923.1/OG0002963.1/OG0003444.1/OG0003479.1/OG0003548.1/OG0004283.1/OG0005491.1/OG0009618.1</t>
  </si>
  <si>
    <t>OG0000356.4/OG0000356.1/OG0000356.2/OG0000356.3/OG0001091.2/OG0001091.1/OG0003107.1/OG0004281.1</t>
  </si>
  <si>
    <t>OG0011448.1</t>
  </si>
  <si>
    <t>OG0001311.1/OG0001311.2</t>
  </si>
  <si>
    <t>OG0000475.2/OG0000475.3/OG0000475.1/OG0000947.1/OG0000947.2</t>
  </si>
  <si>
    <t>OG0005897.1</t>
  </si>
  <si>
    <t>OG0000416.1/OG0000416.4/OG0000416.2/OG0000416.3</t>
  </si>
  <si>
    <t>OG0000520.2/OG0000520.3/OG0000520.1/OG0001169.2/OG0001169.1/OG0003706.1</t>
  </si>
  <si>
    <t>OG0004282.1</t>
  </si>
  <si>
    <t>OG0000172.3/OG0000172.4/OG0000172.2/OG0000172.1/OG0000375.4/OG0000375.3/OG0000375.2/OG0000375.1/OG0000576.2/OG0000576.1/OG0000917.2/OG0000917.1/OG0000990.2/OG0000990.1/OG0001078.2/OG0001078.3/OG0001078.1/OG0001082.2/OG0001082.1/OG0001247.1/OG0001247.2/OG0001339.2/OG0001339.1/OG0001697.2/OG0001697.1/OG0002738.1/OG0002738.2/OG0002959.1/OG0003152.1/OG0003486.1/OG0004332.1/OG0004489.1/OG0005890.1/OG0006249.1/OG0006763.1/OG0010324.1</t>
  </si>
  <si>
    <t>OG0002055.2/OG0002055.1/OG0002922.1</t>
  </si>
  <si>
    <t>OG0000276.4/OG0000276.1/OG0000276.2/OG0000276.3/OG0005002.1/OG0005702.1/OG0007165.1</t>
  </si>
  <si>
    <t>OG0000266.6/OG0000266.3/OG0000266.5/OG0000266.1/OG0000266.2/OG0000266.4/OG0001961.1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</si>
  <si>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0000148.3/OG0000148.6/OG0000148.5/OG0000148.2/OG0000148.4/OG0000148.1/OG0000327.4/OG0000327.3/OG0000327.1/OG0000327.2/OG0000356.4/OG0000356.1/OG0000356.2/OG0000356.3/OG0000523.2/OG0000523.3/OG0000523.1/OG0000617.1/OG0000617.2/OG0000617.3/OG0001001.1/OG0001001.2/OG0001411.1/OG0001504.1/OG0001504.2/OG0005515.1/OG0009945.1</t>
  </si>
  <si>
    <t>OG0000187.6/OG0000187.5/OG0000187.4/OG0000187.3/OG0000187.1/OG0000187.2/OG0000242.3/OG0000242.5/OG0000242.2/OG0000242.4/OG0000242.1/OG0000917.2/OG0000917.1/OG0001157.2/OG0001157.1/OG0001241.1/OG0001241.2/OG0001456.1/OG0001456.2/OG0001462.1/OG0001462.2/OG0001465.1/OG0001465.2/OG0001567.1/OG0001571.3/OG0001571.2/OG0001571.1/OG0001621.2/OG0001621.1/OG0001692.2/OG0001692.1/OG0001753.1/OG0001753.2/OG0001935.1/OG0001944.1/OG0002042.2/OG0002042.1/OG0002065.2/OG0002065.1/OG0002077.2/OG0002077.1/OG0002119.2/OG0002119.1/OG0002221.1/OG0002225.2/OG0002225.1/OG0002242.2/OG0002242.1/OG0002248.1/OG0002358.1/OG0002358.2/OG0002367.1/OG0002367.2/OG0002491.1/OG0002578.1/OG0002585.1/OG0002620.1/OG0002630.1/OG0002630.2/OG0002643.1/OG0002663.1/OG0002667.1/OG0002809.2/OG0002809.1/OG0002885.1/OG0003112.1/OG0003137.1/OG0003145.1/OG0003154.1/OG0003204.1/OG0003280.1/OG0003469.1/OG0003484.1/OG0003573.1/OG0003740.1/OG0003769.1/OG0003822.1/OG0004072.1/OG0004073.1/OG0004077.1/OG0004154.1/OG0004294.1/OG0004332.1/OG0004411.1/OG0004620.1/OG0004726.1/OG0005017.1/OG0005072.1/OG0005154.1/OG0005365.1/OG0005387.1/OG0005520.1/OG0005584.1/OG0005832.1/OG0005841.1/OG0005882.1/OG0006258.1/OG0006671.1/OG0008363.1</t>
  </si>
  <si>
    <t>OG0000266.6/OG0000266.3/OG0000266.5/OG0000266.1/OG0000266.2/OG0000266.4/OG0002628.2/OG0002628.1/OG0003286.1/OG0003474.1/OG0005046.2/OG0005046.1/OG0005927.1/OG0010101.1</t>
  </si>
  <si>
    <t>OG0002966.1/OG0004420.1/OG0004941.1/OG0006950.1/OG0008022.1</t>
  </si>
  <si>
    <t>OG0004941.1/OG0008022.1</t>
  </si>
  <si>
    <t>OG0003286.1/OG0010101.1</t>
  </si>
  <si>
    <t>OG0000242.3/OG0000242.5/OG0000242.2/OG0000242.4/OG0000242.1/OG0001465.1/OG0001465.2/OG0001944.1/OG0002077.2/OG0002077.1/OG0002667.1/OG0003573.1/OG0003740.1/OG0003822.1/OG0004073.1/OG0008363.1</t>
  </si>
  <si>
    <t>OG0002620.1</t>
  </si>
  <si>
    <t>OG0000266.6/OG0000266.3/OG0000266.5/OG0000266.1/OG0000266.2/OG0000266.4/OG0002628.2/OG0002628.1/OG0003474.1</t>
  </si>
  <si>
    <t>OG0001157.2/OG0001157.1/OG0002491.1/OG0002585.1/OG0002643.1/OG0003112.1/OG0003154.1/OG0004077.1/OG0005017.1/OG0005072.1/OG0005584.1</t>
  </si>
  <si>
    <t>OG0003280.1/OG0005072.1</t>
  </si>
  <si>
    <t>OG0000346.3/OG0000346.1/OG0000346.2/OG0000346.4/OG0001122.3/OG0001122.1/OG0001122.2/OG0001621.2/OG0001621.1/OG0002242.2/OG0002242.1/OG0002395.1/OG0003089.1/OG0004006.1/OG0004346.1/OG0004436.1/OG0005033.1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</si>
  <si>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0000056.5/OG0000056.2/OG0000056.1/OG0000056.6/OG0000056.3/OG0000056.4/OG0000056.7/OG0000056.9/OG0000056.8/OG0000058.8/OG0000058.5/OG0000058.6/OG0000058.4/OG0000058.3/OG0000058.9/OG0000058.7/OG0000058.10/OG0000058.1/OG0000058.2/OG0000059.3/OG0000059.9/OG0000059.6/OG0000059.5/OG0000059.11/OG0000059.10/OG0000059.1/OG0000059.8/OG0000059.4/OG0000059.7/OG0000059.2/OG0000060.5/OG0000060.4/OG0000060.1/OG0000060.2/OG0000060.6/OG0000060.7/OG0000060.9/OG0000060.8/OG0000060.3/OG0000060.10/OG0000061.11/OG0000061.3/OG0000061.6/OG0000061.10/OG0000061.1/OG0000061.12/OG0000061.7/OG0000061.5/OG0000061.9/OG0000061.4/OG0000061.8/OG0000061.2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0000096.4/OG0000096.5/OG0000096.3/OG0000096.1/OG0000096.7/OG0000096.8/OG0000096.6/OG0000096.2/OG0000097.4/OG0000097.5/OG0000097.1/OG0000097.3/OG0000097.2/OG0000097.6/OG0000098.9/OG0000098.6/OG0000098.5/OG0000098.3/OG0000098.8/OG0000098.7/OG0000098.4/OG0000098.1/OG0000098.2/OG0000100.7/OG0000100.3/OG0000100.8/OG0000100.4/OG0000100.1/OG0000100.2/OG0000100.6/OG0000100.5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0000129.3/OG0000129.6/OG0000129.5/OG0000129.4/OG0000129.1/OG0000129.2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0000150.2/OG0000150.4/OG0000150.3/OG0000150.1/OG0000150.5/OG0000153.5/OG0000153.4/OG0000153.3/OG0000153.1/OG0000153.2/OG0000155.5/OG0000155.4/OG0000155.3/OG0000155.1/OG0000155.6/OG0000155.2/OG0000156.4/OG0000156.5/OG0000156.3/OG0000156.1/OG0000156.2/OG0000156.6/OG0000157.5/OG0000157.4/OG0000157.3/OG0000157.1/OG0000157.6/OG0000157.2/OG0000159.7/OG0000159.2/OG0000159.6/OG0000159.5/OG0000159.1/OG0000159.4/OG0000159.3/OG0000163.2/OG0000163.3/OG0000163.4/OG0000163.6/OG0000163.1/OG0000163.5/OG0000168.1/OG0000168.4/OG0000168.2/OG0000168.3/OG0000168.5/OG0000170.2/OG0000170.4/OG0000170.1/OG0000170.3/OG0000171.3/OG0000171.1/OG0000171.2/OG0000171.5/OG0000171.4/OG0000172.3/OG0000172.4/OG0000172.2/OG0000172.1/OG0000173.4/OG0000173.2/OG0000173.3/OG0000173.1/OG0000175.3/OG0000175.1/OG0000175.2/OG0000175.6/OG0000175.5/OG0000175.4/OG0000176.4/OG0000176.3/OG0000176.1/OG0000176.7/OG0000176.2/OG0000176.5/OG0000176.6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0000184.3/OG0000184.1/OG0000184.4/OG0000184.2/OG0000186.3/OG0000186.6/OG0000186.1/OG0000186.4/OG0000186.2/OG0000186.5/OG0000187.6/OG0000187.5/OG0000187.4/OG0000187.3/OG0000187.1/OG0000187.2/OG0000188.4/OG0000188.3/OG0000188.1/OG0000188.2/OG0000189.1/OG0000189.4/OG0000189.3/OG0000189.2/OG0000189.5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0000206.1/OG0000206.4/OG0000206.6/OG0000206.3/OG0000206.2/OG0000206.7/OG0000206.5/OG0000207.1/OG0000207.2/OG0000208.2/OG0000208.1/OG0000208.4/OG0000208.3/OG0000212.5/OG0000212.1/OG0000212.3/OG0000212.2/OG0000212.4/OG0000214.1/OG0000214.3/OG0000214.4/OG0000214.2/OG0000214.5/OG0000215.4/OG0000215.5/OG0000215.3/OG0000215.1/OG0000215.2/OG0000218.4/OG0000218.2/OG0000218.1/OG0000218.3/OG0000218.5/OG0000219.5/OG0000219.1/OG0000219.4/OG0000219.3/OG0000219.2/OG0000221.1/OG0000221.2/OG0000221.4/OG0000221.6/OG0000221.5/OG0000221.3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0000241.5/OG0000241.3/OG0000241.2/OG0000241.1/OG0000241.4/OG0000242.3/OG0000242.5/OG0000242.2/OG0000242.4/OG0000242.1/OG0000244.3/OG0000244.2/OG0000244.4/OG0000244.1/OG0000247.4/OG0000247.5/OG0000247.1/OG0000247.3/OG0000247.2/OG0000248.4/OG0000248.2/OG0000248.3/OG0000248.1/OG0000248.5/OG0000252.1/OG0000252.2/OG0000252.3/OG0000253.3/OG0000253.1/OG0000253.4/OG0000253.5/OG0000253.2/OG0000256.4/OG0000256.5/OG0000256.3/OG0000256.1/OG0000256.2/OG0000257.3/OG0000257.1/OG0000257.2/OG0000260.3/OG0000260.4/OG0000260.1/OG0000260.2/OG0000264.2/OG0000264.1/OG0000264.4/OG0000264.3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0000294.3/OG0000294.4/OG0000294.1/OG0000294.5/OG0000294.2/OG0000295.1/OG0000295.2/OG0000295.3/OG0000295.4/OG0000296.1/OG0000296.2/OG0000296.3/OG0000297.3/OG0000297.2/OG0000297.1/OG0000297.4/OG0000298.3/OG0000298.4/OG0000298.5/OG0000298.1/OG0000298.2/OG0000299.2/OG0000299.4/OG0000299.3/OG0000299.1/OG0000300.2/OG0000300.3/OG0000300.1/OG0000305.1/OG0000305.4/OG0000305.2/OG0000305.3/OG0000306.4/OG0000306.1/OG0000306.2/OG0000306.3/OG0000309.3/OG0000309.4/OG0000309.2/OG0000309.1/OG0000311.2/OG0000311.3/OG0000311.1/OG0000311.4/OG0000312.1/OG0000313.1/OG0000313.5/OG0000313.4/OG0000313.3/OG0000313.2/OG0000314.2/OG0000314.4/OG0000314.3/OG0000314.1/OG0000315.1/OG0000315.2/OG0000315.3/OG0000315.4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0000326.2/OG0000326.1/OG0000326.4/OG0000326.3/OG0000327.4/OG0000327.3/OG0000327.1/OG0000327.2/OG0000328.1/OG0000328.4/OG0000328.3/OG0000328.2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0000343.4/OG0000343.1/OG0000343.2/OG0000343.3/OG0000344.3/OG0000344.1/OG0000344.4/OG0000344.2/OG0000346.3/OG0000346.1/OG0000346.2/OG0000346.4/OG0000351.4/OG0000351.3/OG0000351.1/OG0000351.2/OG0000354.3/OG0000354.2/OG0000354.1/OG0000356.4/OG0000356.1/OG0000356.2/OG0000356.3/OG0000357.1/OG0000357.3/OG0000357.2/OG0000357.4/OG0000358.2/OG0000358.1/OG0000358.3/OG0000358.4/OG0000363.4/OG0000363.1/OG0000363.2/OG0000363.3/OG0000366.2/OG0000366.1/OG0000366.3/OG0000367.2/OG0000367.1/OG0000367.3/OG0000367.4/OG0000368.2/OG0000368.3/OG0000368.1/OG0000370.4/OG0000370.1/OG0000370.2/OG0000370.3/OG0000372.5/OG0000372.3/OG0000372.4/OG0000372.1/OG0000372.2/OG0000373.2/OG0000373.1/OG0000373.3/OG0000373.4/OG0000374.1/OG0000374.2/OG0000374.4/OG0000374.3/OG0000375.4/OG0000375.3/OG0000375.2/OG0000375.1/OG0000381.3/OG0000381.4/OG0000381.1/OG0000381.2/OG0000383.2/OG0000383.3/OG0000383.1/OG0000385.3/OG0000385.1/OG0000385.2/OG0000386.3/OG0000386.1/OG0000386.4/OG0000386.2/OG0000387.2/OG0000387.1/OG0000387.4/OG0000387.3/OG0000388.3/OG0000388.2/OG0000388.1/OG0000389.2/OG0000389.3/OG0000389.1/OG0000391.4/OG0000391.3/OG0000391.1/OG0000391.2/OG0000393.2/OG0000393.3/OG0000393.1/OG0000395.1/OG0000395.2/OG0000395.3/OG0000396.4/OG0000396.3/OG0000396.1/OG0000396.2/OG0000397.2/OG0000397.3/OG0000397.1/OG0000397.4/OG0000398.2/OG0000398.1/OG0000398.3/OG0000400.4/OG0000400.1/OG0000400.3/OG0000400.2/OG0000401.3/OG0000401.1/OG0000401.2/OG0000402.2/OG0000402.3/OG0000402.1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0000424.2/OG0000424.1/OG0000425.1/OG0000425.3/OG0000425.2/OG0000426.3/OG0000426.1/OG0000426.2/OG0000433.3/OG0000433.2/OG0000433.1/OG0000434.1/OG0000434.2/OG0000435.3/OG0000435.2/OG0000435.1/OG0000436.3/OG0000436.1/OG0000436.2/OG0000437.2/OG0000437.4/OG0000437.1/OG0000437.3/OG0000445.2/OG0000445.3/OG0000445.1/OG0000446.3/OG0000446.2/OG0000446.1/OG0000447.3/OG0000447.2/OG0000447.1/OG0000448.2/OG0000448.4/OG0000448.1/OG0000448.3/OG0000449.3/OG0000449.1/OG0000449.2/OG0000454.1/OG0000454.2/OG0000456.4/OG0000456.2/OG0000456.3/OG0000456.1/OG0000457.2/OG0000457.3/OG0000457.1/OG0000458.1/OG0000458.3/OG0000458.4/OG0000458.2/OG0000459.2/OG0000459.1/OG0000459.3/OG0000467.4/OG0000467.3/OG0000467.2/OG0000467.1/OG0000470.3/OG0000470.2/OG0000470.1/OG0000474.3/OG0000474.4/OG0000474.2/OG0000474.5/OG0000474.1/OG0000475.2/OG0000475.3/OG0000475.1/OG0000476.1/OG0000476.2/OG0000476.3/OG0000477.2/OG0000477.3/OG0000477.4/OG0000477.1/OG0000478.2/OG0000478.1/OG0000478.3/OG0000480.3/OG0000480.1/OG0000480.2/OG0000484.2/OG0000484.1/OG0000484.3/OG0000485.1/OG0000485.3/OG0000485.2/OG0000486.3/OG0000486.2/OG0000486.1/OG0000487.1/OG0000487.3/OG0000487.2/OG0000490.2/OG0000490.1/OG0000491.1/OG0000491.2/OG0000491.3/OG0000492.1/OG0000492.3/OG0000492.2/OG0000495.2/OG0000495.1/OG0000495.3/OG0000498.1/OG0000498.3/OG0000498.2/OG0000498.4/OG0000500.3/OG0000500.2/OG0000500.1/OG0000501.1/OG0000502.2/OG0000502.1/OG0000502.3/OG0000503.2/OG0000503.3/OG0000503.1/OG0000507.1/OG0000507.2/OG0000508.3/OG0000508.1/OG0000508.2/OG0000513.2/OG0000513.1/OG0000519.3/OG0000519.1/OG0000519.2/OG0000520.2/OG0000520.3/OG0000520.1/OG0000521.2/OG0000521.1/OG0000521.3/OG0000522.1/OG0000522.2/OG0000522.3/OG0000523.2/OG0000523.3/OG0000523.1/OG0000524.2/OG0000524.1/OG0000524.3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0000542.1/OG0000542.2/OG0000542.3/OG0000543.3/OG0000543.2/OG0000543.4/OG0000543.1/OG0000544.3/OG0000544.1/OG0000544.2/OG0000548.2/OG0000548.1/OG0000548.3/OG0000549.2/OG0000549.1/OG0000550.1/OG0000550.3/OG0000550.2/OG0000551.3/OG0000551.2/OG0000551.1/OG0000556.3/OG0000556.1/OG0000556.2/OG0000557.3/OG0000557.2/OG0000557.1/OG0000558.2/OG0000558.3/OG0000558.1/OG0000559.3/OG0000559.2/OG0000559.1/OG0000562.2/OG0000562.1/OG0000563.2/OG0000563.3/OG0000563.1/OG0000567.1/OG0000567.3/OG0000567.2/OG0000569.1/OG0000569.4/OG0000569.3/OG0000569.2/OG0000571.3/OG0000571.1/OG0000571.2/OG0000576.2/OG0000576.1/OG0000577.3/OG0000577.2/OG0000577.1/OG0000580.2/OG0000580.1/OG0000580.3/OG0000582.3/OG0000582.1/OG0000582.2/OG0000585.1/OG0000585.2/OG0000590.2/OG0000590.1/OG0000590.3/OG0000592.2/OG0000592.1/OG0000592.3/OG0000594.1/OG0000594.2/OG0000594.3/OG0000594.4/OG0000597.1/OG0000597.2/OG0000597.3/OG0000606.2/OG0000606.1/OG0000606.3/OG0000607.1/OG0000607.2/OG0000608.1/OG0000608.2/OG0000613.1/OG0000613.3/OG0000613.2/OG0000614.3/OG0000614.2/OG0000614.1/OG0000615.3/OG0000615.1/OG0000615.2/OG0000616.2/OG0000616.1/OG0000616.3/OG0000617.1/OG0000617.2/OG0000617.3/OG0000618.2/OG0000618.1/OG0000618.3/OG0000619.1/OG0000619.3/OG0000619.2/OG0000621.3/OG0000621.4/OG0000621.1/OG0000621.2/OG0000623.1/OG0000623.2/OG0000627.1/OG0000627.2/OG0000627.3/OG0000628.1/OG0000628.2/OG0000631.2/OG0000631.1/OG0000631.3/OG0000632.1/OG0000632.2/OG0000633.2/OG0000633.3/OG0000633.1/OG0000634.3/OG0000634.1/OG0000634.2/OG0000635.1/OG0000635.2/OG0000636.3/OG0000636.1/OG0000636.2/OG0000637.2/OG0000637.1/OG0000637.3/OG0000648.2/OG0000648.1/OG0000650.1/OG0000650.2/OG0000650.3/OG0000652.3/OG0000652.2/OG0000652.1/OG0000653.2/OG0000653.1/OG0000653.3/OG0000654.2/OG0000654.3/OG0000654.1/OG0000655.1/OG0000655.2/OG0000663.3/OG0000663.2/OG0000663.1/OG0000664.1/OG0000664.2/OG0000666.3/OG0000666.2/OG0000666.1/OG0000667.1/OG0000667.3/OG0000667.2/OG0000670.2/OG0000670.1/OG0000671.3/OG0000671.1/OG0000671.2/OG0000672.2/OG0000672.1/OG0000673.2/OG0000673.1/OG0000675.3/OG0000675.1/OG0000675.2/OG0000676.3/OG0000676.1/OG0000676.2/OG0000684.1/OG0000684.2/OG0000685.1/OG0000685.2/OG0000686.1/OG0000686.2/OG0000686.3/OG0000689.3/OG0000689.1/OG0000689.2/OG0000690.2/OG0000690.1/OG0000691.2/OG0000691.1/OG0000694.2/OG0000694.1/OG0000694.3/OG0000695.2/OG0000695.3/OG0000695.1/OG0000696.1/OG0000696.2/OG0000696.3/OG0000697.2/OG0000697.1/OG0000704.2/OG0000704.1/OG0000704.3/OG0000707.1/OG0000707.3/OG0000707.2/OG0000708.2/OG0000708.3/OG0000708.1/OG0000709.3/OG0000709.1/OG0000709.2/OG0000710.3/OG0000710.1/OG0000710.2/OG0000711.3/OG0000711.1/OG0000711.2/OG0000712.1/OG0000712.2/OG0000723.3/OG0000723.2/OG0000723.1/OG0000724.2/OG0000724.1/OG0000724.3/OG0000728.3/OG0000728.1/OG0000728.2/OG0000730.2/OG0000730.1/OG0000732.1/OG0000732.2/OG0000732.3/OG0000734.2/OG0000734.1/OG0000735.2/OG0000735.1/OG0000736.2/OG0000736.3/OG0000736.1/OG0000737.1/OG0000737.3/OG0000737.2/OG0000739.1/OG0000739.2/OG0000741.2/OG0000741.1/OG0000741.3/OG0000745.2/OG0000745.1/OG0000745.3/OG0000747.1/OG0000747.2/OG0000748.2/OG0000748.1/OG0000756.1/OG0000757.1/OG0000758.1/OG0000758.3/OG0000758.2/OG0000762.3/OG0000762.1/OG0000762.2/OG0000763.1/OG0000763.2/OG0000764.1/OG0000764.2/OG0000764.3/OG0000768.1/OG0000768.2/OG0000769.2/OG0000769.1/OG0000770.2/OG0000770.1/OG0000771.3/OG0000771.2/OG0000771.1/OG0000772.1/OG0000772.2/OG0000780.2/OG0000780.1/OG0000781.2/OG0000781.1/OG0000782.1/OG0000782.3/OG0000782.2/OG0000785.1/OG0000785.2/OG0000786.2/OG0000786.1/OG0000788.1/OG0000788.2/OG0000789.1/OG0000789.2/OG0000792.1/OG0000792.2/OG0000793.1/OG0000793.2/OG0000794.1/OG0000794.2/OG0000795.1/OG0000795.2/OG0000797.1/OG0000797.3/OG0000797.2/OG0000803.2/OG0000803.3/OG0000803.1/OG0000805.3/OG0000805.2/OG0000805.1/OG0000807.1/OG0000807.2/OG0000809.3/OG0000809.1/OG0000809.2/OG0000810.2/OG0000810.1/OG0000811.2/OG0000811.3/OG0000811.1/OG0000812.1/OG0000812.2/OG0000812.3/OG0000813.2/OG0000813.1/OG0000814.3/OG0000814.1/OG0000814.2/OG0000815.1/OG0000815.2/OG0000825.1/OG0000825.3/OG0000825.2/OG0000827.1/OG0000827.2/OG0000828.1/OG0000828.2/OG0000831.2/OG0000831.1/OG0000832.1/OG0000832.3/OG0000832.2/OG0000833.2/OG0000833.1/OG0000834.2/OG0000834.1/OG0000836.3/OG0000836.2/OG0000836.1/OG0000837.1/OG0000837.2/OG0000840.1/OG0000840.2/OG0000846.1/OG0000846.2/OG0000847.1/OG0000847.2/OG0000854.1/OG0000854.2/OG0000855.1/OG0000855.2/OG0000857.3/OG0000857.2/OG0000857.1/OG0000859.1/OG0000859.2/OG0000859.3/OG0000860.1/OG0000860.2/OG0000860.3/OG0000862.2/OG0000862.1/OG0000863.1/OG0000863.2/OG0000866.3/OG0000866.2/OG0000866.1/OG0000868.2/OG0000868.1/OG0000868.3/OG0000876.1/OG0000876.2/OG0000877.1/OG0000877.3/OG0000877.2/OG0000878.2/OG0000878.1/OG0000878.3/OG0000880.2/OG0000880.1/OG0000881.2/OG0000881.3/OG0000881.1/OG0000883.1/OG0000883.2/OG0000883.3/OG0000884.2/OG0000884.1/OG0000886.1/OG0000886.3/OG0000886.2/OG0000888.1/OG0000888.2/OG0000888.3/OG0000889.2/OG0000889.1/OG0000890.3/OG0000890.2/OG0000890.1/OG0000892.1/OG0000892.2/OG0000893.1/OG0000893.2/OG0000894.1/OG0000894.2/OG0000895.1/OG0000895.2/OG0000897.2/OG0000897.1/OG0000903.2/OG0000903.1/OG0000904.2/OG0000904.3/OG0000904.1/OG0000908.2/OG0000908.1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0000933.1/OG0000933.2/OG0000934.3/OG0000934.1/OG0000934.2/OG0000935.2/OG0000935.1/OG0000936.2/OG0000936.1/OG0000938.1/OG0000938.3/OG0000938.2/OG0000940.2/OG0000940.1/OG0000942.2/OG0000942.3/OG0000942.1/OG0000945.1/OG0000945.2/OG0000947.1/OG0000947.2/OG0000948.1/OG0000948.2/OG0000949.1/OG0000949.2/OG0000950.2/OG0000950.1/OG0000952.2/OG0000952.1/OG0000953.1/OG0000953.2/OG0000960.1/OG0000960.2/OG0000967.1/OG0000967.2/OG0000967.3/OG0000968.1/OG0000968.3/OG0000968.2/OG0000969.1/OG0000969.2/OG0000971.1/OG0000971.2/OG0000971.3/OG0000972.1/OG0000972.2/OG0000974.1/OG0000974.2/OG0000976.1/OG0000976.2/OG0000978.2/OG0000978.1/OG0000988.1/OG0000990.2/OG0000990.1/OG0000991.1/OG0000991.2/OG0000994.2/OG0000994.1/OG0000997.1/OG0000997.2/OG0000999.2/OG0000999.1/OG0001001.1/OG0001001.2/OG0001002.1/OG0001002.2/OG0001003.1/OG0001003.2/OG0001004.2/OG0001004.1/OG0001005.2/OG0001005.1/OG0001006.1/OG0001006.2/OG0001007.2/OG0001007.1/OG0001016.1/OG0001016.2/OG0001017.1/OG0001017.2/OG0001018.2/OG0001018.3/OG0001018.1/OG0001019.1/OG0001019.2/OG0001026.1/OG0001026.2/OG0001027.2/OG0001027.1/OG0001029.2/OG0001029.1/OG0001030.3/OG0001030.2/OG0001030.1/OG0001032.2/OG0001032.1/OG0001033.2/OG0001033.1/OG0001034.2/OG0001034.1/OG0001036.1/OG0001045.2/OG0001045.1/OG0001047.2/OG0001047.1/OG0001049.2/OG0001049.1/OG0001050.2/OG0001050.1/OG0001052.2/OG0001052.1/OG0001053.1/OG0001053.2/OG0001053.3/OG0001055.1/OG0001055.2/OG0001057.1/OG0001057.2/OG0001067.1/OG0001068.2/OG0001068.1/OG0001072.2/OG0001072.1/OG0001077.2/OG0001077.1/OG0001078.2/OG0001078.3/OG0001078.1/OG0001079.1/OG0001079.2/OG0001081.2/OG0001081.1/OG0001082.2/OG0001082.1/OG0001083.1/OG0001083.2/OG0001084.2/OG0001084.1/OG0001087.1/OG0001087.2/OG0001088.1/OG0001088.2/OG0001090.1/OG0001090.2/OG0001091.2/OG0001091.1/OG0001108.1/OG0001108.2/OG0001109.2/OG0001109.1/OG0001110.1/OG0001110.2/OG0001111.1/OG0001111.2/OG0001115.2/OG0001115.1/OG0001116.2/OG0001116.1/OG0001117.2/OG0001117.3/OG0001117.1/OG0001118.1/OG0001118.2/OG0001120.2/OG0001120.1/OG0001122.3/OG0001122.1/OG0001122.2/OG0001124.1/OG0001124.2/OG0001125.2/OG0001125.1/OG0001127.2/OG0001127.1/OG0001128.1/OG0001128.2/OG0001130.1/OG0001130.2/OG0001141.1/OG0001148.2/OG0001148.1/OG0001149.1/OG0001149.2/OG0001152.1/OG0001152.2/OG0001153.2/OG0001153.1/OG0001154.1/OG0001154.2/OG0001155.2/OG0001155.1/OG0001156.2/OG0001156.1/OG0001157.2/OG0001157.1/OG0001158.2/OG0001158.1/OG0001159.1/OG0001159.2/OG0001160.1/OG0001160.2/OG0001162.1/OG0001162.2/OG0001163.2/OG0001163.1/OG0001164.2/OG0001164.1/OG0001166.2/OG0001166.1/OG0001167.1/OG0001167.2/OG0001169.2/OG0001169.1/OG0001170.2/OG0001170.1/OG0001171.2/OG0001171.1/OG0001172.2/OG0001172.1/OG0001173.2/OG0001173.1/OG0001174.1/OG0001174.2/OG0001175.2/OG0001175.1/OG0001176.1/OG0001176.2/OG0001191.1/OG0001191.2/OG0001193.1/OG0001193.2/OG0001196.2/OG0001196.1/OG0001198.2/OG0001198.3/OG0001198.1/OG0001199.1/OG0001200.2/OG0001200.1/OG0001202.2/OG0001202.1/OG0001203.2/OG0001203.1/OG0001207.2/OG0001207.1/OG0001210.2/OG0001210.1/OG0001211.2/OG0001211.1/OG0001212.2/OG0001212.1/OG0001213.1/OG0001213.2/OG0001214.2/OG0001214.1/OG0001218.2/OG0001218.1/OG0001221.2/OG0001221.1/OG0001222.1/OG0001222.2/OG0001223.1/OG0001223.2/OG0001225.2/OG0001225.1/OG0001227.2/OG0001227.1/OG0001229.3/OG0001229.1/OG0001229.2/OG0001241.1/OG0001241.2/OG0001243.2/OG0001243.1/OG0001245.2/OG0001245.1/OG0001246.2/OG0001246.1/OG0001247.1/OG0001247.2/OG0001248.1/OG0001248.2/OG0001249.1/OG0001251.2/OG0001251.1/OG0001252.1/OG0001257.1/OG0001257.2/OG0001259.2/OG0001259.1/OG0001260.1/OG0001261.1/OG0001261.2/OG0001262.2/OG0001262.1/OG0001263.1/OG0001263.2/OG0001265.2/OG0001265.1/OG0001266.2/OG0001266.1/OG0001267.2/OG0001267.1/OG0001268.1/OG0001268.2/OG0001269.2/OG0001269.1/OG0001271.2/OG0001271.1/OG0001272.2/OG0001272.1/OG0001274.1/OG0001274.2/OG0001275.2/OG0001275.1/OG0001276.2/OG0001276.1/OG0001278.2/OG0001278.1/OG0001296.1/OG0001296.2/OG0001305.2/OG0001305.1/OG0001306.2/OG0001306.1/OG0001307.1/OG0001308.1/OG0001309.1/OG0001309.2/OG0001313.2/OG0001313.1/OG0001315.2/OG0001315.1/OG0001316.2/OG0001316.1/OG0001318.1/OG0001318.2/OG0001322.1/OG0001322.2/OG0001323.2/OG0001323.1/OG0001326.1/OG0001327.2/OG0001327.1/OG0001328.2/OG0001328.1/OG0001339.2/OG0001339.1/OG0001343.2/OG0001343.1/OG0001348.2/OG0001348.1/OG0001349.1/OG0001352.2/OG0001352.1/OG0001355.2/OG0001355.1/OG0001356.1/OG0001356.2/OG0001358.1/OG0001358.2/OG0001360.2/OG0001360.1/OG0001363.1/OG0001363.2/OG0001364.2/OG0001364.1/OG0001365.2/OG0001365.1/OG0001368.2/OG0001368.1/OG0001369.1/OG0001371.1/OG0001371.2/OG0001372.2/OG0001372.1/OG0001374.2/OG0001374.1/OG0001389.1/OG0001392.2/OG0001392.1/OG0001393.1/OG0001393.2/OG0001395.2/OG0001395.1/OG0001397.1/OG0001397.2/OG0001401.3/OG0001401.2/OG0001401.1/OG0001402.1/OG0001402.2/OG0001403.2/OG0001403.1/OG0001408.1/OG0001408.2/OG0001409.1/OG0001409.2/OG0001410.1/OG0001410.2/OG0001411.1/OG0001412.2/OG0001412.1/OG0001415.2/OG0001415.1/OG0001416.1/OG0001416.2/OG0001417.2/OG0001417.1/OG0001419.2/OG0001419.1/OG0001420.1/OG0001421.2/OG0001421.1/OG0001422.1/OG0001422.2/OG0001437.1/OG0001437.2/OG0001438.2/OG0001438.1/OG0001440.1/OG0001440.2/OG0001443.1/OG0001443.2/OG0001445.2/OG0001445.1/OG0001450.1/OG0001450.2/OG0001451.2/OG0001451.1/OG0001452.1/OG0001454.1/OG0001454.2/OG0001456.1/OG0001456.2/OG0001459.1/OG0001459.2/OG0001461.1/OG0001461.2/OG0001462.1/OG0001462.2/OG0001464.1/OG0001464.2/OG0001465.1/OG0001465.2/OG0001466.2/OG0001466.1/OG0001467.2/OG0001467.1/OG0001469.2/OG0001469.1/OG0001493.1/OG0001493.2/OG0001499.1/OG0001501.1/OG0001502.2/OG0001502.1/OG0001504.1/OG0001504.2/OG0001505.2/OG0001505.1/OG0001507.2/OG0001507.1/OG0001509.2/OG0001509.1/OG0001510.2/OG0001510.1/OG0001512.1/OG0001512.2/OG0001513.2/OG0001513.1/OG0001514.2/OG0001514.1/OG0001515.1/OG0001515.2/OG0001523.1/OG0001523.2/OG0001526.2/OG0001526.1/OG0001527.2/OG0001527.1/OG0001528.2/OG0001528.1/OG0001542.2/OG0001542.1/OG0001543.2/OG0001543.1/OG0001544.1/OG0001547.1/OG0001547.2/OG0001550.2/OG0001550.1/OG0001551.1/OG0001552.2/OG0001552.1/OG0001554.2/OG0001554.1/OG0001558.2/OG0001558.1/OG0001559.2/OG0001559.1/OG0001562.1/OG0001562.2/OG0001567.1/OG0001569.1/OG0001570.1/OG0001570.2/OG0001571.3/OG0001571.2/OG0001571.1/OG0001572.2/OG0001572.1/OG0001574.2/OG0001574.1/OG0001575.1/OG0001575.2/OG0001577.2/OG0001577.1/OG0001578.2/OG0001578.1/OG0001583.2/OG0001583.1/OG0001597.1/OG0001597.2/OG0001598.2/OG0001598.1/OG0001599.1/OG0001599.2/OG0001600.1/OG0001602.1/OG0001606.2/OG0001606.1/OG0001607.2/OG0001607.1/OG0001608.2/OG0001608.1/OG0001610.1/OG0001612.1/OG0001612.2/OG0001615.2/OG0001615.1/OG0001616.1/OG0001616.2/OG0001617.1/OG0001617.2/OG0001618.1/OG0001618.2/OG0001621.2/OG0001621.1/OG0001625.1/OG0001625.2/OG0001627.1/OG0001627.2/OG0001628.1/OG0001628.2/OG0001631.2/OG0001631.1/OG0001635.1/OG0001638.1/OG0001638.2/OG0001639.1/OG0001639.2/OG0001640.1/OG0001640.2/OG0001642.1/OG0001645.2/OG0001645.1</t>
  </si>
  <si>
    <t>OG0000198.3/OG0000198.5/OG0000198.4/OG0000198.2/OG0000198.1/OG0000261.1/OG0000261.2/OG0000408.2/OG0000408.1/OG0000408.3/OG0000408.4/OG0000408.5/OG0000415.3/OG0000415.1/OG0000415.2/OG0000479.2/OG0000479.1/OG0000553.2/OG0000553.3/OG0000553.1/OG0000553.4/OG0000612.2/OG0000612.3/OG0000612.1/OG0000622.1/OG0000835.3/OG0000835.2/OG0000835.1/OG0000850.3/OG0000850.1/OG0000850.2/OG0000887.2/OG0000887.1/OG0000913.1/OG0000913.3/OG0000913.2/OG0000939.1/OG0000939.2/OG0000977.1/OG0001069.2/OG0001069.1/OG0001085.2/OG0001085.1/OG0001104.2/OG0001104.1/OG0001177.1/OG0001292.2/OG0001292.1/OG0001311.1/OG0001311.2/OG0001340.2/OG0001340.3/OG0001340.1/OG0001345.3/OG0001345.2/OG0001345.1/OG0001361.1/OG0001361.2/OG0001460.3/OG0001460.1/OG0001460.2/OG0001468.1/OG0001468.2/OG0001471.2/OG0001471.1/OG0001497.1/OG0001497.2/OG0001605.2/OG0001605.1/OG0001605.3/OG0001609.1/OG0001636.1/OG0001636.2/OG0001662.2/OG0001662.1/OG0001686.1/OG0001686.2/OG0001699.1/OG0001790.2/OG0001790.1/OG0001812.2/OG0001812.1/OG0001822.1/OG0001822.2/OG0001825.2/OG0001825.1/OG0001851.1/OG0001915.1/OG0001924.1/OG0001940.1/OG0001966.2/OG0001966.1/OG0001974.1/OG0001975.1/OG0002015.1/OG0002032.1/OG0002032.2/OG0002045.1/OG0002045.2/OG0002053.1/OG0002073.1/OG0002073.2/OG0002078.2/OG0002078.1/OG0002117.1/OG0002132.2/OG0002132.1/OG0002145.1/OG0002148.1/OG0002148.2/OG0002168.1/OG0002169.2/OG0002169.1/OG0002176.2/OG0002176.1/OG0002257.2/OG0002257.1/OG0002259.1/OG0002264.1/OG0002269.1/OG0002270.1/OG0002270.2/OG0002282.1/OG0002335.2/OG0002335.1/OG0002353.1/OG0002382.1/OG0002388.1/OG0002389.1/OG0002444.1/OG0002448.2/OG0002448.1/OG0002480.1/OG0002490.1/OG0002490.2/OG0002497.2/OG0002497.1/OG0002563.2/OG0002563.1/OG0002583.1/OG0002588.2/OG0002588.1/OG0002616.1/OG0002633.1/OG0002646.1/OG0002653.1/OG0002660.1/OG0002860.1/OG0002903.1/OG0002928.2/OG0002928.1/OG0002951.1/OG0002952.2/OG0002952.1/OG0002966.1/OG0002970.1/OG0003030.2/OG0003030.1/OG0003081.1/OG0003102.2/OG0003102.1/OG0003106.1/OG0003125.1/OG0003151.1/OG0003160.1/OG0003220.1/OG0003238.1/OG0003239.1/OG0003246.1/OG0003257.1/OG0003294.1/OG0003294.2/OG0003300.1/OG0003331.1/OG0003335.1/OG0003339.1/OG0003341.1/OG0003415.1/OG0003459.1/OG0003508.1/OG0003509.1/OG0003515.1/OG0003517.1/OG0003542.1/OG0003553.1/OG0003578.1/OG0003596.1/OG0003668.1/OG0003672.1/OG0003681.1/OG0003688.1/OG0003696.1/OG0003716.1/OG0003733.1/OG0003735.1/OG0003746.1/OG0003748.1/OG0003765.1/OG0003797.1/OG0003832.1/OG0003850.1/OG0003921.1/OG0003927.1/OG0003927.2/OG0003978.1/OG0003980.1/OG0003998.1/OG0003999.1/OG0004002.1/OG0004012.1/OG0004023.1/OG0004039.1/OG0004040.1/OG0004052.1/OG0004054.1/OG0004060.1/OG0004063.1/OG0004081.1/OG0004090.1/OG0004096.1/OG0004114.1/OG0004128.1/OG0004157.1/OG0004214.1/OG0004218.1/OG0004218.2/OG0004226.1/OG0004247.1/OG0004278.1/OG0004280.1/OG0004282.1/OG0004312.1/OG0004317.1/OG0004372.1/OG0004390.1/OG0004392.1/OG0004401.1/OG0004410.1/OG0004420.1/OG0004431.1/OG0004438.1/OG0004453.1/OG0004456.1/OG0004486.1/OG0004488.1/OG0004541.2/OG0004541.1/OG0004542.1/OG0004598.1/OG0004607.1/OG0004615.1/OG0004661.1/OG0004681.1/OG0004688.1/OG0004696.1/OG0004698.1/OG0004702.1/OG0004712.1/OG0004733.1/OG0004734.1/OG0004737.1/OG0004739.1/OG0004744.1/OG0004779.1/OG0004795.1/OG0004808.1/OG0004810.1/OG0004911.1/OG0004941.1/OG0004945.1/OG0004953.1/OG0004989.1/OG0005026.1/OG0005031.1/OG0005034.1/OG0005075.1/OG0005079.1/OG0005093.1/OG0005113.1/OG0005121.1/OG0005122.1/OG0005143.1/OG0005164.1/OG0005167.1/OG0005285.1/OG0005288.1/OG0005295.1/OG0005326.1/OG0005333.2/OG0005333.1/OG0005340.1/OG0005366.1/OG0005376.1/OG0005380.1/OG0005410.1/OG0005420.1/OG0005422.1/OG0005427.1/OG0005441.1/OG0005443.1/OG0005444.1/OG0005456.1/OG0005462.1/OG0005480.1/OG0005481.1/OG0005497.1/OG0005499.1/OG0005500.1/OG0005516.1/OG0005534.1/OG0005552.1/OG0005557.1/OG0005573.1/OG0005582.1/OG0005697.1/OG0005718.1/OG0005725.1/OG0005729.1/OG0005745.1/OG0005749.1/OG0005752.1/OG0005756.1/OG0005761.1/OG0005784.1/OG0005798.1/OG0005801.1/OG0005829.1/OG0005842.1/OG0005861.1/OG0005866.1/OG0005869.1/OG0005886.1/OG0005889.1/OG0005896.1/OG0005897.1/OG0005903.1/OG0005905.1/OG0005907.1/OG0005933.1/OG0005951.1/OG0005952.1/OG0005975.1/OG0005988.1/OG0006022.1/OG0006036.1/OG0006040.1/OG0006043.1/OG0006050.1/OG0006061.1/OG0006064.1/OG0006154.1/OG0006192.1/OG0006207.1/OG0006213.1/OG0006227.1/OG0006232.1/OG0006237.1/OG0006243.1/OG0006253.1/OG0006257.1/OG0006265.1/OG0006270.1/OG0006283.1/OG0006285.1/OG0006287.1/OG0006299.1/OG0006339.1/OG0006374.1/OG0006377.1/OG0006396.1/OG0006406.1/OG0006408.1/OG0006451.1/OG0006454.1/OG0006462.1/OG0006466.1/OG0006470.1/OG0006471.1/OG0006475.1/OG0006482.1/OG0006492.1/OG0006495.1/OG0006512.1/OG0006598.1/OG0006627.1/OG0006628.1/OG0006634.1/OG0006637.1/OG0006639.1/OG0006652.1/OG0006653.1/OG0006654.1/OG0006660.1/OG0006670.1/OG0006708.1/OG0006714.1/OG0006716.1/OG0006720.1/OG0006730.1/OG0006734.1/OG0006735.1/OG0006738.1/OG0006750.1/OG0006760.1/OG0006761.1/OG0006762.1/OG0006771.1/OG0006772.1/OG0006781.1/OG0006786.1/OG0006797.1/OG0006803.1/OG0006813.1/OG0006816.1/OG0006822.1/OG0006827.1/OG0006830.1/OG0006856.1/OG0006857.1/OG0006862.1/OG0006863.1/OG0006865.1/OG0006872.1/OG0006882.1/OG0006884.1/OG0006910.1/OG0006950.1/OG0006951.1/OG0006957.1/OG0006966.1/OG0006969.1/OG0006974.1/OG0007087.1/OG0007101.1/OG0007123.1/OG0007125.1/OG0007126.1/OG0007127.1/OG0007151.1/OG0007155.1/OG0007185.1/OG0007186.1/OG0007190.1/OG0007196.1/OG0007213.1/OG0007220.1/OG0007234.1/OG0007236.1/OG0007242.1/OG0007253.1/OG0007256.1/OG0007281.1/OG0007289.1/OG0007296.1/OG0007303.1/OG0007313.1/OG0007318.1/OG0007326.1/OG0007327.1/OG0007328.1/OG0007332.1/OG0007336.1/OG0007350.1/OG0007355.1/OG0007357.1/OG0007376.1/OG0007379.1/OG0007385.1/OG0007387.1/OG0007396.1/OG0007412.1/OG0007415.1/OG0007438.1/OG0007576.1/OG0007580.1/OG0007586.1/OG0007597.1/OG0007598.1/OG0007614.1/OG0007622.1/OG0007628.1/OG0007639.1/OG0007643.1/OG0007651.1/OG0007654.1/OG0007666.1/OG0007669.1/OG0007670.1/OG0007675.1/OG0007681.1/OG0007683.1/OG0007684.1/OG0007691.1/OG0007693.1/OG0007704.1/OG0007707.1/OG0007709.1/OG0007744.1/OG0007747.1/OG0007751.1/OG0007753.1/OG0007757.1/OG0007763.1/OG0007771.1/OG0007782.1/OG0007790.1/OG0007791.1/OG0007795.1/OG0007796.1/OG0007816.1/OG0007826.1/OG0007833.1/OG0007851.1/OG0007852.1/OG0007853.1/OG0007959.1/OG0007978.1/OG0007979.1/OG0007981.1/OG0007983.1/OG0008004.1/OG0008011.1/OG0008015.1/OG0008019.1/OG0008022.1/OG0008034.1/OG0008045.1/OG0008049.1/OG0008056.1/OG0008066.1/OG0008068.1/OG0008072.1/OG0008075.1/OG0008078.1/OG0008080.1/OG0008085.1/OG0008090.1/OG0008098.1/OG0008107.1/OG0008128.1/OG0008129.1/OG0008132.1/OG0008134.1/OG0008139.1/OG0008141.1/OG0008144.1/OG0008145.1/OG0008154.1/OG0008158.1/OG0008165.1/OG0008170.1/OG0008171.1/OG0008174.1/OG0008179.1/OG0008180.1/OG0008188.1/OG0008195.1/OG0008197.1/OG0008205.1/OG0008212.1/OG0008214.1/OG0008220.1/OG0008221.1/OG0008227.1/OG0008340.1/OG0008394.1/OG0008413.1/OG0008414.1/OG0008435.1/OG0008442.1/OG0008445.1/OG0008455.1/OG0008461.1/OG0008465.1/OG0008479.1/OG0008509.1/OG0008512.1/OG0008519.1/OG0008521.1/OG0008526.1/OG0008529.1/OG0008530.1/OG0008536.1/OG0008539.1/OG0008552.1/OG0008562.1/OG0008714.1/OG0008715.1/OG0008721.1/OG0008751.1/OG0008757.1/OG0008783.1/OG0008789.1/OG0008790.1/OG0008800.1/OG0008801.1/OG0008803.1/OG0008804.1/OG0008809.1/OG0008816.1/OG0008827.1/OG0008842.1/OG0008853.1/OG0008856.1/OG0009035.1/OG0009049.1/OG0009053.1/OG0009067.1/OG0009098.1/OG0009100.1/OG0009114.1/OG0009118.1/OG0009121.1/OG0009130.1/OG0009284.1/OG0009351.1/OG0009359.1/OG0009363.1/OG0009685.1/OG0009699.1/OG0010016.1/OG0010025.1/OG0010287.1/OG0010344.1/OG0010621.1/OG0011448.1/OG0011506.1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</si>
  <si>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0000216.1/OG0000216.2/OG0000266.6/OG0000266.3/OG0000266.5/OG0000266.1/OG0000266.2/OG0000266.4/OG0000268.2/OG0000268.1/OG0000268.3/OG0000268.4/OG0000341.1/OG0000341.2/OG0000377.1/OG0000377.3/OG0000377.2/OG0000390.1/OG0000390.3/OG0000390.5/OG0000390.6/OG0000390.4/OG0000390.2/OG0000452.1/OG0000452.4/OG0000452.3/OG0000452.2/OG0000493.2/OG0000493.3/OG0000493.1/OG0000512.1/OG0000512.8/OG0000512.3/OG0000512.7/OG0000512.9/OG0000512.5/OG0000512.6/OG0000512.4/OG0000512.2/OG0000572.2/OG0000572.1/OG0000705.3/OG0000705.2/OG0000705.1/OG0000740.2/OG0000740.1/OG0000740.3/OG0000816.2/OG0000816.1/OG0000821.1/OG0000821.3/OG0000821.2/OG0000879.2/OG0000879.1/OG0001000.1/OG0001000.2/OG0001056.1/OG0001056.2/OG0001215.1/OG0001215.2/OG0001291.1/OG0001294.1/OG0001370.1/OG0001370.2/OG0001373.1/OG0001453.2/OG0001453.1/OG0001522.4/OG0001522.1/OG0001522.2/OG0001522.3/OG0001573.1/OG0001576.2/OG0001576.1/OG0001626.1/OG0001626.2/OG0001632.1/OG0001696.1/OG0001696.2/OG0001758.1/OG0001767.1/OG0001795.2/OG0001795.1/OG0001839.1/OG0001839.2/OG0001920.1/OG0002001.2/OG0002001.1/OG0002011.1/OG0002011.2/OG0002055.2/OG0002055.1/OG0002088.2/OG0002088.1/OG0002088.3/OG0002172.1/OG0002172.2/OG0002181.1/OG0002181.2/OG0002186.1/OG0002231.1/OG0002231.2/OG0002287.1/OG0002304.1/OG0002306.2/OG0002306.1/OG0002372.1/OG0002527.1/OG0002581.1/OG0002582.1/OG0002593.1/OG0002628.2/OG0002628.1/OG0002658.1/OG0002676.1/OG0002813.1/OG0002816.1/OG0002816.2/OG0002830.1/OG0002831.1/OG0002895.1/OG0002897.1/OG0002897.2/OG0002905.1/OG0002922.1/OG0002978.1/OG0003038.1/OG0003038.2/OG0003060.1/OG0003064.1/OG0003080.1/OG0003199.1/OG0003207.1/OG0003211.1/OG0003229.1/OG0003286.1/OG0003293.1/OG0003313.2/OG0003313.1/OG0003315.1/OG0003315.2/OG0003330.1/OG0003347.1/OG0003350.1/OG0003353.1/OG0003429.1/OG0003447.1/OG0003454.1/OG0003471.1/OG0003474.1/OG0003568.2/OG0003568.1/OG0003576.1/OG0003610.1/OG0003671.1/OG0003749.1/OG0003811.1/OG0003823.1/OG0003874.1/OG0003878.1/OG0003885.1/OG0003944.1/OG0003959.1/OG0003960.1/OG0004031.1/OG0004075.1/OG0004117.2/OG0004117.1/OG0004126.1/OG0004150.1/OG0004169.1/OG0004171.1/OG0004172.1/OG0004285.1/OG0004325.1/OG0004352.1/OG0004381.1/OG0004418.1/OG0004442.1/OG0004475.1/OG0004500.1/OG0004501.1/OG0004540.1/OG0004585.1/OG0004638.1/OG0004687.1/OG0004687.2/OG0004706.1/OG0004784.1/OG0004828.2/OG0004828.1/OG0004837.1/OG0004847.1/OG0004907.1/OG0004937.1/OG0004956.1/OG0004966.1/OG0005012.1/OG0005046.2/OG0005046.1/OG0005064.1/OG0005069.1/OG0005136.1/OG0005180.1/OG0005181.1/OG0005190.1/OG0005197.1/OG0005197.3/OG0005197.2/OG0005241.1/OG0005301.1/OG0005371.1/OG0005373.1/OG0005390.1/OG0005439.1/OG0005474.1/OG0005511.1/OG0005518.1/OG0005548.1/OG0005560.1/OG0005562.1/OG0005572.1/OG0005576.1/OG0005596.1/OG0005599.1/OG0005600.1/OG0005605.1/OG0005606.1/OG0005609.1/OG0005661.1/OG0005695.1/OG0005700.1/OG0005706.1/OG0005715.1/OG0005732.1/OG0005776.1/OG0005794.1/OG0005803.1/OG0005810.1/OG0005822.1/OG0005863.1/OG0005876.1/OG0005901.2/OG0005901.1/OG0005927.1/OG0005934.1/OG0005947.1/OG0005991.1/OG0006018.1/OG0006047.1/OG0006049.1/OG0006062.1/OG0006078.1/OG0006082.1/OG0006184.1/OG0006219.1/OG0006225.1/OG0006233.1/OG0006260.1/OG0006290.1/OG0006295.1/OG0006358.1/OG0006383.1/OG0006389.1/OG0006392.1/OG0006397.1/OG0006411.1/OG0006412.1/OG0006435.1/OG0006435.2/OG0006472.1/OG0006476.1/OG0006500.1/OG0006529.1/OG0006594.1/OG0006642.1/OG0006665.1/OG0006682.1/OG0006692.1/OG0006719.1/OG0006725.1/OG0006746.1/OG0006746.2/OG0006788.1/OG0006825.1/OG0006834.1/OG0006836.1/OG0006883.1/OG0006964.1/OG0006986.1/OG0006987.1/OG0006989.1/OG0007000.1/OG0007002.1/OG0007086.1/OG0007094.1/OG0007109.1/OG0007144.1/OG0007153.1/OG0007170.1/OG0007225.1/OG0007238.1/OG0007247.1/OG0007264.1/OG0007267.1/OG0007286.1/OG0007344.1/OG0007345.1/OG0007360.1/OG0007366.1/OG0007382.1/OG0007388.1/OG0007394.1/OG0007408.1/OG0007413.1/OG0007434.1/OG0007441.1/OG0007443.1/OG0007458.1/OG0007459.1/OG0007523.1/OG0007590.1/OG0007594.1/OG0007599.1/OG0007602.1/OG0007609.1/OG0007645.1/OG0007667.1/OG0007674.1/OG0007679.1/OG0007692.1/OG0007697.1/OG0007724.1/OG0007750.1/OG0007752.1/OG0007775.1/OG0007786.1/OG0007846.1/OG0007859.1/OG0007865.1/OG0007882.1/OG0007884.1/OG0008014.1/OG0008020.1/OG0008026.1/OG0008050.1/OG0008057.1/OG0008059.1/OG0008086.1/OG0008091.1/OG0008105.1/OG0008164.1/OG0008215.1/OG0008218.1/OG0008224.1/OG0008250.1/OG0008252.1/OG0008252.2/OG0008253.1/OG0008269.1/OG0008273.1/OG0008274.1/OG0008367.1/OG0008476.1/OG0008478.1/OG0008520.1/OG0008563.1/OG0008567.1/OG0008615.1/OG0008786.1/OG0008864.1/OG0008865.1/OG0008874.1/OG0009038.1/OG0009069.1/OG0009085.1/OG0009134.1/OG0009154.1/OG0009157.1/OG0009176.1/OG0009344.1/OG0009366.2/OG0009366.1/OG0009377.1/OG0009611.1/OG0009654.1/OG0009667.1/OG0009738.1/OG0009746.1/OG0009754.1/OG0009984.1/OG0010069.1/OG0010076.1/OG0010101.1/OG0010397.1/OG0010417.1/OG0010762.1/OG0010823.1</t>
  </si>
  <si>
    <t>OG0000198.3/OG0000198.5/OG0000198.4/OG0000198.2/OG0000198.1/OG0000415.3/OG0000415.1/OG0000415.2/OG0000939.1/OG0000939.2/OG0001699.1/OG0003081.1/OG0004052.1/OG0004712.1/OG0006036.1/OG0006283.1/OG0006634.1/OG0011448.1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</si>
  <si>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0000056.5/OG0000056.2/OG0000056.1/OG0000056.6/OG0000056.3/OG0000056.4/OG0000056.7/OG0000056.9/OG0000056.8/OG0000060.5/OG0000060.4/OG0000060.1/OG0000060.2/OG0000060.6/OG0000060.7/OG0000060.9/OG0000060.8/OG0000060.3/OG0000060.10/OG0000073.10/OG0000073.7/OG0000073.3/OG0000073.11/OG0000073.8/OG0000073.1/OG0000073.5/OG0000073.2/OG0000073.9/OG0000073.4/OG0000073.6/OG0000078.10/OG0000078.11/OG0000078.3/OG0000078.7/OG0000078.9/OG0000078.6/OG0000078.2/OG0000078.5/OG0000078.4/OG0000078.8/OG0000078.1/OG0000091.3/OG0000091.4/OG0000091.7/OG0000091.1/OG0000091.6/OG0000091.5/OG0000091.8/OG0000091.2/OG0000096.4/OG0000096.5/OG0000096.3/OG0000096.1/OG0000096.7/OG0000096.8/OG0000096.6/OG0000096.2/OG0000111.6/OG0000111.2/OG0000111.5/OG0000111.1/OG0000111.3/OG0000111.4/OG0000119.6/OG0000119.1/OG0000119.5/OG0000119.4/OG0000119.7/OG0000119.3/OG0000119.2/OG0000121.5/OG0000121.1/OG0000121.2/OG0000121.3/OG0000121.4/OG0000121.6/OG0000121.8/OG0000121.7/OG0000140.1/OG0000140.4/OG0000140.2/OG0000140.3/OG0000140.5/OG0000140.6/OG0000140.7/OG0000146.3/OG0000146.2/OG0000146.5/OG0000146.1/OG0000146.7/OG0000146.6/OG0000146.4/OG0000172.3/OG0000172.4/OG0000172.2/OG0000172.1/OG0000176.4/OG0000176.3/OG0000176.1/OG0000176.7/OG0000176.2/OG0000176.5/OG0000176.6/OG0000182.3/OG0000182.5/OG0000182.2/OG0000182.6/OG0000182.1/OG0000182.4/OG0000189.1/OG0000189.4/OG0000189.3/OG0000189.2/OG0000189.5/OG0000205.5/OG0000205.2/OG0000205.7/OG0000205.3/OG0000205.1/OG0000205.4/OG0000205.6/OG0000206.1/OG0000206.4/OG0000206.6/OG0000206.3/OG0000206.2/OG0000206.7/OG0000206.5/OG0000260.3/OG0000260.4/OG0000260.1/OG0000260.2/OG0000265.3/OG0000265.1/OG0000265.2/OG0000265.4/OG0000265.5/OG0000276.4/OG0000276.1/OG0000276.2/OG0000276.3/OG0000288.5/OG0000288.1/OG0000288.4/OG0000288.2/OG0000288.3/OG0000313.1/OG0000313.5/OG0000313.4/OG0000313.3/OG0000313.2/OG0000314.2/OG0000314.4/OG0000314.3/OG0000314.1/OG0000327.4/OG0000327.3/OG0000327.1/OG0000327.2/OG0000334.3/OG0000334.1/OG0000334.4/OG0000334.2/OG0000356.4/OG0000356.1/OG0000356.2/OG0000356.3/OG0000357.1/OG0000357.3/OG0000357.2/OG0000357.4/OG0000383.2/OG0000383.3/OG0000383.1/OG0000389.2/OG0000389.3/OG0000389.1/OG0000391.4/OG0000391.3/OG0000391.1/OG0000391.2/OG0000393.2/OG0000393.3/OG0000393.1/OG0000395.1/OG0000395.2/OG0000395.3/OG0000425.1/OG0000425.3/OG0000425.2/OG0000449.3/OG0000449.1/OG0000449.2/OG0000484.2/OG0000484.1/OG0000484.3/OG0000523.2/OG0000523.3/OG0000523.1/OG0000542.1/OG0000542.2/OG0000542.3/OG0000569.1/OG0000569.4/OG0000569.3/OG0000569.2/OG0000590.2/OG0000590.1/OG0000590.3/OG0000592.2/OG0000592.1/OG0000592.3/OG0000676.3/OG0000676.1/OG0000676.2/OG0000686.1/OG0000686.2/OG0000686.3/OG0000694.2/OG0000694.1/OG0000694.3/OG0000712.1/OG0000712.2/OG0000736.2/OG0000736.3/OG0000736.1/OG0000745.2/OG0000745.1/OG0000745.3/OG0000748.2/OG0000748.1/OG0000772.1/OG0000772.2/OG0000786.2/OG0000786.1/OG0000840.1/OG0000840.2/OG0000908.2/OG0000908.1/OG0000917.2/OG0000917.1/OG0000947.1/OG0000947.2/OG0000971.1/OG0000971.2/OG0000971.3/OG0000974.1/OG0000974.2/OG0001001.1/OG0001001.2/OG0001084.2/OG0001084.1/OG0001166.2/OG0001166.1/OG0001175.2/OG0001175.1/OG0001271.2/OG0001271.1/OG0001322.1/OG0001322.2/OG0001395.2/OG0001395.1/OG0001402.1/OG0001402.2/OG0001408.1/OG0001408.2/OG0001411.1/OG0001438.2/OG0001438.1/OG0001504.1/OG0001504.2/OG0001628.1/OG0001628.2/OG0001843.1/OG0001843.2/OG0001905.1/OG0001905.2/OG0001946.2/OG0001946.1/OG0001998.1/OG0002067.1/OG0002072.2/OG0002072.1/OG0002205.1/OG0002344.2/OG0002344.1/OG0002381.2/OG0002381.1/OG0002509.2/OG0002509.1/OG0002638.1/OG0002771.1/OG0002865.1/OG0002947.2/OG0002947.1/OG0003096.1/OG0003107.1/OG0003152.1/OG0003162.1/OG0003233.1/OG0003253.2/OG0003253.1/OG0003275.1/OG0003275.2/OG0003340.1/OG0003340.2/OG0003476.2/OG0003476.1/OG0003666.1/OG0003707.1/OG0003867.1/OG0004098.1/OG0004632.1/OG0004666.1/OG0004699.2/OG0004699.1/OG0004797.1/OG0005010.1/OG0005043.1/OG0005044.1/OG0005097.1/OG0005400.1/OG0005435.1/OG0005491.1/OG0005515.1/OG0005571.1/OG0005587.1/OG0005656.1/OG0005774.1/OG0005943.1/OG0006236.1/OG0006305.1/OG0006320.1/OG0006368.1/OG0006973.1/OG0007601.1/OG0007773.1/OG0009354.1/OG0009945.1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</si>
  <si>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0000266.6/OG0000266.3/OG0000266.5/OG0000266.1/OG0000266.2/OG0000266.4/OG0000268.2/OG0000268.1/OG0000268.3/OG0000268.4/OG0003038.1/OG0003038.2/OG0003207.1/OG0004285.1/OG0004638.1/OG0006692.1/OG0007645.1/OG0008273.1/OG0008563.1/OG0009038.1/OG0009366.2/OG0009366.1</t>
  </si>
  <si>
    <t>OG0000592.2/OG0000592.1/OG0000592.3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</si>
  <si>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0000073.10/OG0000073.7/OG0000073.3/OG0000073.11/OG0000073.8/OG0000073.1/OG0000073.5/OG0000073.2/OG0000073.9/OG0000073.4/OG0000073.6/OG0000383.2/OG0000383.3/OG0000383.1/OG0000590.2/OG0000590.1/OG0000590.3/OG0000592.2/OG0000592.1/OG0000592.3/OG0001084.2/OG0001084.1/OG0001166.2/OG0001166.1/OG0001628.1/OG0001628.2/OG0001905.1/OG0001905.2/OG0001998.1/OG0002509.2/OG0002509.1/OG0003707.1/OG0006236.1</t>
  </si>
  <si>
    <t>OG0000123.2/OG0000123.3/OG0000123.5/OG0000123.6/OG0000123.4/OG0000123.7/OG0000123.1/OG0000266.6/OG0000266.3/OG0000266.5/OG0000266.1/OG0000266.2/OG0000266.4/OG0000268.2/OG0000268.1/OG0000268.3/OG0000268.4/OG0003038.1/OG0003038.2/OG0004285.1/OG0004638.1/OG0007645.1/OG0008563.1/OG0009038.1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</si>
  <si>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0000013.15/OG0000013.12/OG0000013.16/OG0000013.20/OG0000013.3/OG0000013.5/OG0000013.14/OG0000013.4/OG0000013.6/OG0000013.19/OG0000013.18/OG0000013.2/OG0000013.13/OG0000013.1/OG0000013.9/OG0000013.11/OG0000013.8/OG0000013.10/OG0000013.7/OG0000013.17/OG0000021.4/OG0000021.11/OG0000021.2/OG0000021.9/OG0000021.10/OG0000021.13/OG0000021.6/OG0000021.8/OG0000021.14/OG0000021.15/OG0000021.5/OG0000021.1/OG0000021.7/OG0000021.3/OG0000021.12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0000056.5/OG0000056.2/OG0000056.1/OG0000056.6/OG0000056.3/OG0000056.4/OG0000056.7/OG0000056.9/OG0000056.8/OG0000060.5/OG0000060.4/OG0000060.1/OG0000060.2/OG0000060.6/OG0000060.7/OG0000060.9/OG0000060.8/OG0000060.3/OG0000060.10/OG0000073.10/OG0000073.7/OG0000073.3/OG0000073.11/OG0000073.8/OG0000073.1/OG0000073.5/OG0000073.2/OG0000073.9/OG0000073.4/OG0000073.6/OG0000078.10/OG0000078.11/OG0000078.3/OG0000078.7/OG0000078.9/OG0000078.6/OG0000078.2/OG0000078.5/OG0000078.4/OG0000078.8/OG0000078.1/OG0000111.6/OG0000111.2/OG0000111.5/OG0000111.1/OG0000111.3/OG0000111.4/OG0000119.6/OG0000119.1/OG0000119.5/OG0000119.4/OG0000119.7/OG0000119.3/OG0000119.2/OG0000121.5/OG0000121.1/OG0000121.2/OG0000121.3/OG0000121.4/OG0000121.6/OG0000121.8/OG0000121.7/OG0000176.4/OG0000176.3/OG0000176.1/OG0000176.7/OG0000176.2/OG0000176.5/OG0000176.6/OG0000182.3/OG0000182.5/OG0000182.2/OG0000182.6/OG0000182.1/OG0000182.4/OG0000189.1/OG0000189.4/OG0000189.3/OG0000189.2/OG0000189.5/OG0000205.5/OG0000205.2/OG0000205.7/OG0000205.3/OG0000205.1/OG0000205.4/OG0000205.6/OG0000260.3/OG0000260.4/OG0000260.1/OG0000260.2/OG0000265.3/OG0000265.1/OG0000265.2/OG0000265.4/OG0000265.5/OG0000276.4/OG0000276.1/OG0000276.2/OG0000276.3/OG0000313.1/OG0000313.5/OG0000313.4/OG0000313.3/OG0000313.2/OG0000327.4/OG0000327.3/OG0000327.1/OG0000327.2/OG0000356.4/OG0000356.1/OG0000356.2/OG0000356.3/OG0000395.1/OG0000395.2/OG0000395.3/OG0000425.1/OG0000425.3/OG0000425.2/OG0000484.2/OG0000484.1/OG0000484.3/OG0000569.1/OG0000569.4/OG0000569.3/OG0000569.2/OG0000676.3/OG0000676.1/OG0000676.2/OG0000686.1/OG0000686.2/OG0000686.3/OG0000736.2/OG0000736.3/OG0000736.1/OG0000748.2/OG0000748.1/OG0000908.2/OG0000908.1/OG0000947.1/OG0000947.2/OG0001001.1/OG0001001.2/OG0001271.2/OG0001271.1/OG0001322.1/OG0001322.2/OG0001402.1/OG0001402.2/OG0001843.1/OG0001843.2/OG0001946.2/OG0001946.1/OG0002205.1/OG0002344.2/OG0002344.1/OG0002771.1/OG0003096.1/OG0003233.1/OG0003253.2/OG0003253.1/OG0003476.2/OG0003476.1/OG0003666.1/OG0004098.1/OG0004666.1/OG0004699.2/OG0004699.1/OG0004797.1/OG0005010.1/OG0005044.1/OG0005097.1/OG0005400.1/OG0005571.1/OG0005587.1/OG0005656.1/OG0005774.1/OG0006368.1/OG0007601.1/OG0007773.1</t>
  </si>
  <si>
    <t>OG0001699.1/OG0003081.1/OG0006036.1/OG0006283.1/OG0006634.1</t>
  </si>
  <si>
    <t>OG0000216.1/OG0000216.2/OG0000266.6/OG0000266.3/OG0000266.5/OG0000266.1/OG0000266.2/OG0000266.4/OG0000341.1/OG0000341.2/OG0000377.1/OG0000377.3/OG0000377.2/OG0000452.1/OG0000452.4/OG0000452.3/OG0000452.2/OG0000512.1/OG0000512.8/OG0000512.3/OG0000512.7/OG0000512.9/OG0000512.5/OG0000512.6/OG0000512.4/OG0000512.2/OG0000572.2/OG0000572.1/OG0000705.3/OG0000705.2/OG0000705.1/OG0000740.2/OG0000740.1/OG0000740.3/OG0000816.2/OG0000816.1/OG0000821.1/OG0000821.3/OG0000821.2/OG0000879.2/OG0000879.1/OG0001215.1/OG0001215.2/OG0001291.1/OG0001294.1/OG0001370.1/OG0001370.2/OG0001373.1/OG0001522.4/OG0001522.1/OG0001522.2/OG0001522.3/OG0001573.1/OG0001576.2/OG0001576.1/OG0001632.1/OG0001758.1/OG0001795.2/OG0001795.1/OG0001839.1/OG0001839.2/OG0001920.1/OG0002001.2/OG0002001.1/OG0002011.1/OG0002011.2/OG0002055.2/OG0002055.1/OG0002172.1/OG0002172.2/OG0002181.1/OG0002181.2/OG0002186.1/OG0002231.1/OG0002231.2/OG0002287.1/OG0002304.1/OG0002306.2/OG0002306.1/OG0002372.1/OG0002527.1/OG0002581.1/OG0002582.1/OG0002628.2/OG0002628.1/OG0002658.1/OG0002676.1/OG0002813.1/OG0002816.1/OG0002816.2/OG0002831.1/OG0002895.1/OG0002897.1/OG0002897.2/OG0002905.1/OG0002922.1/OG0002978.1/OG0003060.1/OG0003064.1/OG0003199.1/OG0003207.1/OG0003211.1/OG0003229.1/OG0003313.2/OG0003313.1/OG0003315.1/OG0003315.2/OG0003330.1/OG0003347.1/OG0003350.1/OG0003353.1/OG0003429.1/OG0003447.1/OG0003454.1/OG0003471.1/OG0003474.1/OG0003568.2/OG0003568.1/OG0003576.1/OG0003610.1/OG0003671.1/OG0003749.1/OG0003811.1/OG0003823.1/OG0003874.1/OG0003878.1/OG0003885.1/OG0003944.1/OG0003959.1/OG0003960.1/OG0004031.1/OG0004075.1/OG0004150.1/OG0004169.1/OG0004171.1/OG0004172.1/OG0004325.1/OG0004352.1/OG0004381.1/OG0004418.1/OG0004442.1/OG0004475.1/OG0004501.1/OG0004585.1/OG0004687.1/OG0004687.2/OG0004706.1/OG0004784.1/OG0004828.2/OG0004828.1/OG0004837.1/OG0004847.1/OG0004907.1/OG0004937.1/OG0004956.1/OG0004966.1/OG0005012.1/OG0005064.1/OG0005136.1/OG0005180.1/OG0005181.1/OG0005190.1/OG0005241.1/OG0005371.1/OG0005373.1/OG0005390.1/OG0005474.1/OG0005511.1/OG0005518.1/OG0005548.1/OG0005560.1/OG0005562.1/OG0005572.1/OG0005576.1/OG0005596.1/OG0005599.1/OG0005600.1/OG0005605.1/OG0005606.1/OG0005609.1/OG0005661.1/OG0005695.1/OG0005700.1/OG0005706.1/OG0005715.1/OG0005732.1/OG0005776.1/OG0005794.1/OG0005803.1/OG0005810.1/OG0005822.1/OG0005863.1/OG0005876.1/OG0005901.2/OG0005901.1/OG0005927.1/OG0005934.1/OG0005991.1/OG0006018.1/OG0006047.1/OG0006049.1/OG0006062.1/OG0006078.1/OG0006082.1/OG0006184.1/OG0006219.1/OG0006225.1/OG0006233.1/OG0006260.1/OG0006290.1/OG0006295.1/OG0006358.1/OG0006383.1/OG0006389.1/OG0006397.1/OG0006411.1/OG0006412.1/OG0006435.1/OG0006435.2/OG0006472.1/OG0006476.1/OG0006500.1/OG0006529.1/OG0006594.1/OG0006642.1/OG0006665.1/OG0006682.1/OG0006692.1/OG0006719.1/OG0006725.1/OG0006746.1/OG0006746.2/OG0006788.1/OG0006825.1/OG0006836.1/OG0006883.1/OG0006964.1/OG0006986.1/OG0006987.1/OG0006989.1/OG0007000.1/OG0007002.1/OG0007086.1/OG0007094.1/OG0007109.1/OG0007144.1/OG0007153.1/OG0007170.1/OG0007225.1/OG0007238.1/OG0007247.1/OG0007264.1/OG0007267.1/OG0007286.1/OG0007344.1/OG0007345.1/OG0007360.1/OG0007366.1/OG0007382.1/OG0007388.1/OG0007394.1/OG0007408.1/OG0007413.1/OG0007434.1/OG0007441.1/OG0007458.1/OG0007459.1/OG0007523.1/OG0007590.1/OG0007594.1/OG0007599.1/OG0007602.1/OG0007645.1/OG0007667.1/OG0007674.1/OG0007679.1/OG0007692.1/OG0007697.1/OG0007724.1/OG0007750.1/OG0007752.1/OG0007775.1/OG0007786.1/OG0007846.1/OG0007859.1/OG0007865.1/OG0007884.1/OG0008014.1/OG0008020.1/OG0008026.1/OG0008050.1/OG0008057.1/OG0008059.1/OG0008086.1/OG0008091.1/OG0008105.1/OG0008164.1/OG0008215.1/OG0008218.1/OG0008224.1/OG0008250.1/OG0008253.1/OG0008269.1/OG0008273.1/OG0008274.1/OG0008367.1/OG0008476.1/OG0008478.1/OG0008520.1/OG0008563.1/OG0008567.1/OG0008615.1/OG0008786.1/OG0008865.1/OG0008874.1/OG0009069.1/OG0009134.1/OG0009154.1/OG0009157.1/OG0009176.1/OG0009344.1/OG0009366.2/OG0009366.1/OG0009611.1/OG0009654.1/OG0009667.1/OG0009738.1/OG0009746.1/OG0009754.1/OG0009984.1/OG0010069.1/OG0010076.1/OG0010101.1/OG0010397.1/OG0010417.1/OG0010762.1/OG0010823.1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</si>
  <si>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0000058.8/OG0000058.5/OG0000058.6/OG0000058.4/OG0000058.3/OG0000058.9/OG0000058.7/OG0000058.10/OG0000058.1/OG0000058.2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0000100.7/OG0000100.3/OG0000100.8/OG0000100.4/OG0000100.1/OG0000100.2/OG0000100.6/OG0000100.5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0000146.3/OG0000146.2/OG0000146.5/OG0000146.1/OG0000146.7/OG0000146.6/OG0000146.4/OG0000150.2/OG0000150.4/OG0000150.3/OG0000150.1/OG0000150.5/OG0000153.5/OG0000153.4/OG0000153.3/OG0000153.1/OG0000153.2/OG0000156.4/OG0000156.5/OG0000156.3/OG0000156.1/OG0000156.2/OG0000156.6/OG0000159.7/OG0000159.2/OG0000159.6/OG0000159.5/OG0000159.1/OG0000159.4/OG0000159.3/OG0000163.2/OG0000163.3/OG0000163.4/OG0000163.6/OG0000163.1/OG0000163.5/OG0000170.2/OG0000170.4/OG0000170.1/OG0000170.3/OG0000172.3/OG0000172.4/OG0000172.2/OG0000172.1/OG0000173.4/OG0000173.2/OG0000173.3/OG0000173.1/OG0000186.3/OG0000186.6/OG0000186.1/OG0000186.4/OG0000186.2/OG0000186.5/OG0000187.6/OG0000187.5/OG0000187.4/OG0000187.3/OG0000187.1/OG0000187.2/OG0000188.4/OG0000188.3/OG0000188.1/OG0000188.2/OG0000196.3/OG0000196.5/OG0000196.4/OG0000196.1/OG0000196.2/OG0000200.4/OG0000200.5/OG0000200.2/OG0000200.6/OG0000200.3/OG0000200.1/OG0000202.5/OG0000202.4/OG0000202.1/OG0000202.6/OG0000202.2/OG0000202.3/OG0000205.5/OG0000205.2/OG0000205.7/OG0000205.3/OG0000205.1/OG0000205.4/OG0000205.6/OG0000207.1/OG0000207.2/OG0000215.4/OG0000215.5/OG0000215.3/OG0000215.1/OG0000215.2/OG0000218.4/OG0000218.2/OG0000218.1/OG0000218.3/OG0000218.5/OG0000221.1/OG0000221.2/OG0000221.4/OG0000221.6/OG0000221.5/OG0000221.3/OG0000222.2/OG0000222.1/OG0000222.4/OG0000222.5/OG0000222.3/OG0000232.4/OG0000232.2/OG0000232.5/OG0000232.1/OG0000232.3/OG0000242.3/OG0000242.5/OG0000242.2/OG0000242.4/OG0000242.1/OG0000244.3/OG0000244.2/OG0000244.4/OG0000244.1/OG0000247.4/OG0000247.5/OG0000247.1/OG0000247.3/OG0000247.2/OG0000248.4/OG0000248.2/OG0000248.3/OG0000248.1/OG0000248.5/OG0000253.3/OG0000253.1/OG0000253.4/OG0000253.5/OG0000253.2/OG0000256.4/OG0000256.5/OG0000256.3/OG0000256.1/OG0000256.2/OG0000257.3/OG0000257.1/OG0000257.2/OG0000264.2/OG0000264.1/OG0000264.4/OG0000264.3/OG0000265.3/OG0000265.1/OG0000265.2/OG0000265.4/OG0000265.5/OG0000267.4/OG0000267.1/OG0000267.2/OG0000267.5/OG0000267.3/OG0000269.4/OG0000269.2/OG0000269.3/OG0000269.1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0000294.3/OG0000294.4/OG0000294.1/OG0000294.5/OG0000294.2/OG0000297.3/OG0000297.2/OG0000297.1/OG0000297.4/OG0000298.3/OG0000298.4/OG0000298.5/OG0000298.1/OG0000298.2/OG0000299.2/OG0000299.4/OG0000299.3/OG0000299.1/OG0000300.2/OG0000300.3/OG0000300.1/OG0000305.1/OG0000305.4/OG0000305.2/OG0000305.3/OG0000311.2/OG0000311.3/OG0000311.1/OG0000311.4/OG0000316.4/OG0000316.2/OG0000316.5/OG0000316.1/OG0000316.3/OG0000317.1/OG0000317.3/OG0000317.4/OG0000317.2/OG0000318.4/OG0000318.2/OG0000318.1/OG0000318.3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0000344.3/OG0000344.1/OG0000344.4/OG0000344.2/OG0000351.4/OG0000351.3/OG0000351.1/OG0000351.2/OG0000354.3/OG0000354.2/OG0000354.1/OG0000356.4/OG0000356.1/OG0000356.2/OG0000356.3/OG0000358.2/OG0000358.1/OG0000358.3/OG0000358.4/OG0000366.2/OG0000366.1/OG0000366.3/OG0000367.2/OG0000367.1/OG0000367.3/OG0000367.4/OG0000374.1/OG0000374.2/OG0000374.4/OG0000374.3/OG0000375.4/OG0000375.3/OG0000375.2/OG0000375.1/OG0000381.3/OG0000381.4/OG0000381.1/OG0000381.2/OG0000385.3/OG0000385.1/OG0000385.2/OG0000386.3/OG0000386.1/OG0000386.4/OG0000386.2/OG0000387.2/OG0000387.1/OG0000387.4/OG0000387.3/OG0000388.3/OG0000388.2/OG0000388.1/OG0000389.2/OG0000389.3/OG0000389.1/OG0000391.4/OG0000391.3/OG0000391.1/OG0000391.2/OG0000396.4/OG0000396.3/OG0000396.1/OG0000396.2/OG0000397.2/OG0000397.3/OG0000397.1/OG0000397.4/OG0000400.4/OG0000400.1/OG0000400.3/OG0000400.2/OG0000402.2/OG0000402.3/OG0000402.1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0000433.3/OG0000433.2/OG0000433.1/OG0000434.1/OG0000434.2/OG0000435.3/OG0000435.2/OG0000435.1/OG0000436.3/OG0000436.1/OG0000436.2/OG0000437.2/OG0000437.4/OG0000437.1/OG0000437.3/OG0000446.3/OG0000446.2/OG0000446.1/OG0000447.3/OG0000447.2/OG0000447.1/OG0000448.2/OG0000448.4/OG0000448.1/OG0000448.3/OG0000449.3/OG0000449.1/OG0000449.2/OG0000454.1/OG0000454.2/OG0000456.4/OG0000456.2/OG0000456.3/OG0000456.1/OG0000457.2/OG0000457.3/OG0000457.1/OG0000459.2/OG0000459.1/OG0000459.3/OG0000467.4/OG0000467.3/OG0000467.2/OG0000467.1/OG0000470.3/OG0000470.2/OG0000470.1/OG0000476.1/OG0000476.2/OG0000476.3/OG0000478.2/OG0000478.1/OG0000478.3/OG0000487.1/OG0000487.3/OG0000487.2/OG0000490.2/OG0000490.1/OG0000491.1/OG0000491.2/OG0000491.3/OG0000498.1/OG0000498.3/OG0000498.2/OG0000498.4/OG0000500.3/OG0000500.2/OG0000500.1/OG0000501.1/OG0000502.2/OG0000502.1/OG0000502.3/OG0000507.1/OG0000507.2/OG0000513.2/OG0000513.1/OG0000519.3/OG0000519.1/OG0000519.2/OG0000520.2/OG0000520.3/OG0000520.1/OG0000521.2/OG0000521.1/OG0000521.3/OG0000522.1/OG0000522.2/OG0000522.3/OG0000524.2/OG0000524.1/OG0000524.3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0000544.3/OG0000544.1/OG0000544.2/OG0000549.2/OG0000549.1/OG0000550.1/OG0000550.3/OG0000550.2/OG0000551.3/OG0000551.2/OG0000551.1/OG0000556.3/OG0000556.1/OG0000556.2/OG0000557.3/OG0000557.2/OG0000557.1/OG0000558.2/OG0000558.3/OG0000558.1/OG0000563.2/OG0000563.3/OG0000563.1/OG0000567.1/OG0000567.3/OG0000567.2/OG0000571.3/OG0000571.1/OG0000571.2/OG0000576.2/OG0000576.1/OG0000577.3/OG0000577.2/OG0000577.1/OG0000580.2/OG0000580.1/OG0000580.3/OG0000582.3/OG0000582.1/OG0000582.2/OG0000590.2/OG0000590.1/OG0000590.3/OG0000606.2/OG0000606.1/OG0000606.3/OG0000607.1/OG0000607.2/OG0000608.1/OG0000608.2/OG0000613.1/OG0000613.3/OG0000613.2/OG0000614.3/OG0000614.2/OG0000614.1/OG0000615.3/OG0000615.1/OG0000615.2/OG0000618.2/OG0000618.1/OG0000618.3/OG0000619.1/OG0000619.3/OG0000619.2/OG0000627.1/OG0000627.2/OG0000627.3/OG0000628.1/OG0000628.2/OG0000631.2/OG0000631.1/OG0000631.3/OG0000634.3/OG0000634.1/OG0000634.2/OG0000635.1/OG0000635.2/OG0000636.3/OG0000636.1/OG0000636.2/OG0000637.2/OG0000637.1/OG0000637.3/OG0000648.2/OG0000648.1/OG0000652.3/OG0000652.2/OG0000652.1/OG0000653.2/OG0000653.1/OG0000653.3/OG0000663.3/OG0000663.2/OG0000663.1/OG0000664.1/OG0000664.2/OG0000666.3/OG0000666.2/OG0000666.1/OG0000667.1/OG0000667.3/OG0000667.2/OG0000671.3/OG0000671.1/OG0000671.2/OG0000675.3/OG0000675.1/OG0000675.2/OG0000676.3/OG0000676.1/OG0000676.2/OG0000684.1/OG0000684.2/OG0000685.1/OG0000685.2/OG0000686.1/OG0000686.2/OG0000686.3/OG0000689.3/OG0000689.1/OG0000689.2/OG0000691.2/OG0000691.1/OG0000694.2/OG0000694.1/OG0000694.3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0000723.3/OG0000723.2/OG0000723.1/OG0000724.2/OG0000724.1/OG0000724.3/OG0000728.3/OG0000728.1/OG0000728.2/OG0000730.2/OG0000730.1/OG0000734.2/OG0000734.1/OG0000735.2/OG0000735.1/OG0000737.1/OG0000737.3/OG0000737.2/OG0000739.1/OG0000739.2/OG0000741.2/OG0000741.1/OG0000741.3/OG0000745.2/OG0000745.1/OG0000745.3/OG0000747.1/OG0000747.2/OG0000756.1/OG0000757.1/OG0000758.1/OG0000758.3/OG0000758.2/OG0000763.1/OG0000763.2/OG0000768.1/OG0000768.2/OG0000770.2/OG0000770.1/OG0000771.3/OG0000771.2/OG0000771.1/OG0000780.2/OG0000780.1/OG0000781.2/OG0000781.1/OG0000782.1/OG0000782.3/OG0000782.2/OG0000785.1/OG0000785.2/OG0000789.1/OG0000789.2/OG0000792.1/OG0000792.2/OG0000793.1/OG0000793.2/OG0000794.1/OG0000794.2/OG0000795.1/OG0000795.2/OG0000797.1/OG0000797.3/OG0000797.2/OG0000803.2/OG0000803.3/OG0000803.1/OG0000805.3/OG0000805.2/OG0000805.1/OG0000807.1/OG0000807.2/OG0000810.2/OG0000810.1/OG0000811.2/OG0000811.3/OG0000811.1/OG0000812.1/OG0000812.2/OG0000812.3/OG0000814.3/OG0000814.1/OG0000814.2/OG0000815.1/OG0000815.2/OG0000825.1/OG0000825.3/OG0000825.2/OG0000827.1/OG0000827.2/OG0000828.1/OG0000828.2/OG0000833.2/OG0000833.1/OG0000834.2/OG0000834.1/OG0000836.3/OG0000836.2/OG0000836.1/OG0000837.1/OG0000837.2/OG0000840.1/OG0000840.2/OG0000846.1/OG0000846.2/OG0000847.1/OG0000847.2/OG0000854.1/OG0000854.2/OG0000855.1/OG0000855.2/OG0000857.3/OG0000857.2/OG0000857.1/OG0000860.1/OG0000860.2/OG0000860.3/OG0000862.2/OG0000862.1/OG0000866.3/OG0000866.2/OG0000866.1/OG0000876.1/OG0000876.2/OG0000880.2/OG0000880.1/OG0000881.2/OG0000881.3/OG0000881.1/OG0000883.1/OG0000883.2/OG0000883.3/OG0000884.2/OG0000884.1/OG0000886.1/OG0000886.3/OG0000886.2/OG0000888.1/OG0000888.2/OG0000888.3/OG0000890.3/OG0000890.2/OG0000890.1/OG0000893.1/OG0000893.2/OG0000895.1/OG0000895.2/OG0000897.2/OG0000897.1/OG0000903.2/OG0000903.1/OG0000904.2/OG0000904.3/OG0000904.1/OG0000908.2/OG0000908.1/OG0000915.1/OG0000915.2/OG0000916.2/OG0000916.1/OG0000916.3/OG0000917.2/OG0000917.1/OG0000920.2/OG0000920.1/OG0000923.1/OG0000923.2/OG0000931.3/OG0000931.2/OG0000931.1/OG0000932.3/OG0000932.1/OG0000932.2/OG0000935.2/OG0000935.1/OG0000936.2/OG0000936.1/OG0000938.1/OG0000938.3/OG0000938.2/OG0000940.2/OG0000940.1/OG0000942.2/OG0000942.3/OG0000942.1/OG0000945.1/OG0000945.2/OG0000948.1/OG0000948.2/OG0000950.2/OG0000950.1/OG0000952.2/OG0000952.1/OG0000960.1/OG0000960.2/OG0000967.1/OG0000967.2/OG0000967.3/OG0000968.1/OG0000968.3/OG0000968.2/OG0000969.1/OG0000969.2/OG0000971.1/OG0000971.2/OG0000971.3/OG0000972.1/OG0000972.2/OG0000974.1/OG0000974.2/OG0000976.1/OG0000976.2/OG0000988.1/OG0000990.2/OG0000990.1/OG0000991.1/OG0000991.2/OG0000994.2/OG0000994.1/OG0000997.1/OG0000997.2/OG0000999.2/OG0000999.1/OG0001001.1/OG0001001.2/OG0001002.1/OG0001002.2/OG0001003.1/OG0001003.2/OG0001004.2/OG0001004.1/OG0001006.1/OG0001006.2/OG0001007.2/OG0001007.1/OG0001017.1/OG0001017.2/OG0001018.2/OG0001018.3/OG0001018.1/OG0001026.1/OG0001026.2/OG0001027.2/OG0001027.1/OG0001029.2/OG0001029.1/OG0001030.3/OG0001030.2/OG0001030.1/OG0001032.2/OG0001032.1/OG0001033.2/OG0001033.1/OG0001034.2/OG0001034.1/OG0001045.2/OG0001045.1/OG0001047.2/OG0001047.1/OG0001049.2/OG0001049.1/OG0001050.2/OG0001050.1/OG0001052.2/OG0001052.1/OG0001053.1/OG0001053.2/OG0001053.3/OG0001055.1/OG0001055.2/OG0001057.1/OG0001057.2/OG0001067.1/OG0001068.2/OG0001068.1/OG0001072.2/OG0001072.1/OG0001077.2/OG0001077.1/OG0001078.2/OG0001078.3/OG0001078.1/OG0001079.1/OG0001079.2/OG0001081.2/OG0001081.1/OG0001082.2/OG0001082.1/OG0001083.1/OG0001083.2/OG0001084.2/OG0001084.1/OG0001087.1/OG0001087.2/OG0001088.1/OG0001088.2/OG0001090.1/OG0001090.2/OG0001108.1/OG0001108.2/OG0001109.2/OG0001109.1/OG0001110.1/OG0001110.2/OG0001111.1/OG0001111.2/OG0001115.2/OG0001115.1/OG0001117.2/OG0001117.3/OG0001117.1/OG0001118.1/OG0001118.2/OG0001120.2/OG0001120.1/OG0001122.3/OG0001122.1/OG0001122.2/OG0001125.2/OG0001125.1/OG0001127.2/OG0001127.1/OG0001128.1/OG0001128.2/OG0001130.1/OG0001130.2/OG0001141.1/OG0001149.1/OG0001149.2/OG0001152.1/OG0001152.2/OG0001153.2/OG0001153.1/OG0001154.1/OG0001154.2/OG0001155.2/OG0001155.1/OG0001156.2/OG0001156.1/OG0001157.2/OG0001157.1/OG0001158.2/OG0001158.1/OG0001159.1/OG0001159.2/OG0001160.1/OG0001160.2/OG0001162.1/OG0001162.2/OG0001164.2/OG0001164.1/OG0001167.1/OG0001167.2/OG0001169.2/OG0001169.1/OG0001170.2/OG0001170.1/OG0001172.2/OG0001172.1/OG0001173.2/OG0001173.1/OG0001174.1/OG0001174.2/OG0001175.2/OG0001175.1/OG0001176.1/OG0001176.2/OG0001191.1/OG0001191.2/OG0001193.1/OG0001193.2/OG0001196.2/OG0001196.1/OG0001198.2/OG0001198.3/OG0001198.1/OG0001199.1/OG0001200.2/OG0001200.1/OG0001203.2/OG0001203.1/OG0001207.2/OG0001207.1/OG0001210.2/OG0001210.1/OG0001211.2/OG0001211.1/OG0001212.2/OG0001212.1/OG0001213.1/OG0001213.2/OG0001218.2/OG0001218.1/OG0001222.1/OG0001222.2/OG0001223.1/OG0001223.2/OG0001225.2/OG0001225.1/OG0001229.3/OG0001229.1/OG0001229.2/OG0001243.2/OG0001243.1/OG0001245.2/OG0001245.1/OG0001246.2/OG0001246.1/OG0001247.1/OG0001247.2/OG0001248.1/OG0001248.2/OG0001249.1/OG0001251.2/OG0001251.1/OG0001252.1/OG0001257.1/OG0001257.2/OG0001259.2/OG0001259.1/OG0001260.1/OG0001261.1/OG0001261.2/OG0001262.2/OG0001262.1/OG0001266.2/OG0001266.1/OG0001267.2/OG0001267.1/OG0001268.1/OG0001268.2/OG0001269.2/OG0001269.1/OG0001271.2/OG0001271.1/OG0001272.2/OG0001272.1/OG0001274.1/OG0001274.2/OG0001275.2/OG0001275.1/OG0001276.2/OG0001276.1/OG0001278.2/OG0001278.1/OG0001305.2/OG0001305.1/OG0001306.2/OG0001306.1/OG0001307.1/OG0001308.1/OG0001309.1/OG0001309.2/OG0001313.2/OG0001313.1/OG0001316.2/OG0001316.1/OG0001318.1/OG0001318.2/OG0001322.1/OG0001322.2/OG0001323.2/OG0001323.1/OG0001326.1/OG0001327.2/OG0001327.1/OG0001328.2/OG0001328.1/OG0001339.2/OG0001339.1/OG0001343.2/OG0001343.1/OG0001348.2/OG0001348.1/OG0001349.1/OG0001352.2/OG0001352.1/OG0001356.1/OG0001356.2/OG0001358.1/OG0001358.2/OG0001360.2/OG0001360.1/OG0001363.1/OG0001363.2/OG0001364.2/OG0001364.1/OG0001368.2/OG0001368.1/OG0001369.1/OG0001372.2/OG0001372.1/OG0001374.2/OG0001374.1/OG0001389.1/OG0001392.2/OG0001392.1/OG0001393.1/OG0001393.2/OG0001397.1/OG0001397.2/OG0001401.3/OG0001401.2/OG0001401.1/OG0001403.2/OG0001403.1/OG0001408.1/OG0001408.2/OG0001412.2/OG0001412.1/OG0001415.2/OG0001415.1/OG0001416.1/OG0001416.2/OG0001417.2/OG0001417.1/OG0001419.2/OG0001419.1/OG0001420.1/OG0001421.2/OG0001421.1/OG0001422.1/OG0001422.2/OG0001437.1/OG0001437.2/OG0001440.1/OG0001440.2/OG0001443.1/OG0001443.2/OG0001445.2/OG0001445.1/OG0001450.1/OG0001450.2/OG0001452.1/OG0001454.1/OG0001454.2/OG0001459.1/OG0001459.2/OG0001462.1/OG0001462.2/OG0001464.1/OG0001464.2/OG0001465.1/OG0001465.2/OG0001466.2/OG0001466.1/OG0001467.2/OG0001467.1/OG0001469.2/OG0001469.1/OG0001499.1/OG0001501.1/OG0001507.2/OG0001507.1/OG0001509.2/OG0001509.1/OG0001510.2/OG0001510.1/OG0001512.1/OG0001512.2/OG0001513.2/OG0001513.1/OG0001514.2/OG0001514.1/OG0001523.1/OG0001523.2/OG0001527.2/OG0001527.1/OG0001528.2/OG0001528.1/OG0001543.2/OG0001543.1/OG0001544.1/OG0001550.2/OG0001550.1/OG0001552.2/OG0001552.1/OG0001558.2/OG0001558.1/OG0001559.2/OG0001559.1/OG0001562.1/OG0001562.2/OG0001567.1/OG0001569.1/OG0001571.3/OG0001571.2/OG0001571.1/OG0001572.2/OG0001572.1/OG0001575.1/OG0001575.2/OG0001577.2/OG0001577.1/OG0001578.2/OG0001578.1/OG0001583.2/OG0001583.1/OG0001597.1/OG0001597.2/OG0001598.2/OG0001598.1/OG0001600.1/OG0001602.1/OG0001606.2/OG0001606.1/OG0001607.2/OG0001607.1/OG0001608.2/OG0001608.1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0001660.1/OG0001661.1/OG0001661.2/OG0001668.1/OG0001668.2/OG0001670.2/OG0001670.1/OG0001672.2/OG0001672.1/OG0001673.1/OG0001678.2/OG0001678.1/OG0001679.1/OG0001680.1/OG0001680.2/OG0001682.1/OG0001682.2/OG0001684.2/OG0001684.1/OG0001689.2/OG0001689.1/OG0001690.1/OG0001691.2/OG0001691.1/OG0001692.2/OG0001692.1/OG0001694.2/OG0001694.1/OG0001697.2/OG0001697.1/OG0001700.1/OG0001702.2/OG0001702.1/OG0001703.1/OG0001704.2/OG0001704.1/OG0001706.1/OG0001706.2/OG0001712.1/OG0001712.2/OG0001713.1/OG0001714.2/OG0001714.1/OG0001715.2/OG0001715.1/OG0001716.1/OG0001716.2/OG0001717.1/OG0001718.1/OG0001719.1/OG0001721.2/OG0001721.1/OG0001743.1/OG0001743.2/OG0001744.1/OG0001747.1/OG0001747.2/OG0001750.1/OG0001750.2/OG0001751.2/OG0001751.1/OG0001752.2/OG0001752.1/OG0001753.1/OG0001753.2/OG0001754.1/OG0001754.2/OG0001755.1/OG0001755.2/OG0001757.2/OG0001757.1/OG0001761.1/OG0001761.2/OG0001763.2/OG0001763.1/OG0001764.2/OG0001764.1/OG0001765.1/OG0001768.1/OG0001772.2/OG0001772.1/OG0001773.1/OG0001774.1/OG0001774.2/OG0001779.1/OG0001780.1/OG0001780.2/OG0001781.2/OG0001781.1/OG0001782.1/OG0001782.2/OG0001784.2/OG0001784.1/OG0001785.1/OG0001785.2/OG0001786.2/OG0001786.1/OG0001787.1/OG0001787.2/OG0001788.1/OG0001788.2/OG0001789.1/OG0001789.2/OG0001791.2/OG0001791.1/OG0001792.2/OG0001792.1/OG0001793.2/OG0001793.1/OG0001794.1/OG0001794.2/OG0001811.2/OG0001811.1/OG0001814.1/OG0001814.2/OG0001815.2/OG0001815.1/OG0001817.2/OG0001817.1/OG0001826.2/OG0001826.1/OG0001827.2/OG0001827.1/OG0001831.1/OG0001837.1/OG0001837.2/OG0001838.2/OG0001838.1/OG0001842.2/OG0001842.1/OG0001844.2/OG0001844.1/OG0001849.1/OG0001849.2/OG0001850.1/OG0001850.2/OG0001853.2/OG0001853.1/OG0001855.1/OG0001855.2/OG0001856.2/OG0001856.1/OG0001858.1/OG0001860.2/OG0001860.1/OG0001861.2/OG0001861.1/OG0001863.2/OG0001863.1/OG0001867.1/OG0001870.2/OG0001870.1/OG0001911.2/OG0001911.1/OG0001918.1/OG0001921.1/OG0001921.2/OG0001922.2/OG0001922.1/OG0001923.1/OG0001923.2/OG0001927.1/OG0001929.1/OG0001932.1/OG0001932.2/OG0001934.2/OG0001934.1/OG0001935.1/OG0001936.1/OG0001936.2/OG0001937.1/OG0001938.2/OG0001938.1/OG0001939.1/OG0001942.1/OG0001942.2/OG0001943.1/OG0001943.2/OG0001944.1/OG0001945.1/OG0001945.2/OG0001946.2/OG0001946.1/OG0001948.1/OG0001948.2/OG0001949.2/OG0001949.1/OG0001951.1/OG0001951.2/OG0001952.1/OG0001952.2/OG0001953.2/OG0001953.1/OG0001954.1/OG0001955.1/OG0001955.2/OG0001956.1/OG0001959.2/OG0001959.1/OG0001962.1/OG0001962.2/OG0001963.1/OG0001963.2/OG0001964.1/OG0001972.1/OG0001972.2/OG0001973.1/OG0001976.2/OG0001976.1/OG0001978.1/OG0001978.2/OG0001979.1/OG0001980.1/OG0001980.2/OG0001981.2/OG0001981.1/OG0001982.1/OG0001992.1/OG0001993.1/OG0002000.1/OG0002003.2/OG0002003.1/OG0002007.1/OG0002007.2/OG0002008.1/OG0002009.1/OG0002009.2/OG0002014.1/OG0002018.1/OG0002020.2/OG0002020.1/OG0002023.1/OG0002024.1/OG0002024.2/OG0002025.1/OG0002025.2/OG0002030.1/OG0002030.2/OG0002031.2/OG0002031.1/OG0002033.1/OG0002035.2/OG0002035.1/OG0002036.1/OG0002037.1/OG0002037.2/OG0002039.1/OG0002040.2/OG0002040.1/OG0002042.2/OG0002042.1/OG0002043.2/OG0002043.1/OG0002044.1/OG0002044.2/OG0002047.1/OG0002047.2/OG0002048.1/OG0002048.2/OG0002050.1/OG0002050.2/OG0002056.1/OG0002062.2/OG0002062.1/OG0002064.2/OG0002064.1/OG0002068.1/OG0002071.1/OG0002071.2/OG0002074.2/OG0002074.1/OG0002075.2/OG0002075.1/OG0002076.1/OG0002076.2/OG0002077.2/OG0002077.1/OG0002079.1/OG0002101.1/OG0002101.2/OG0002102.1/OG0002106.1/OG0002107.2/OG0002107.1/OG0002108.1/OG0002110.1/OG0002112.1/OG0002113.1/OG0002115.1/OG0002115.2/OG0002116.2/OG0002116.1/OG0002118.1/OG0002120.1/OG0002120.2/OG0002121.1/OG0002121.2/OG0002124.1/OG0002125.1/OG0002126.2/OG0002126.1/OG0002128.1/OG0002128.2/OG0002129.1/OG0002133.1/OG0002134.1/OG0002138.2/OG0002138.1/OG0002139.1/OG0002141.1/OG0002142.1/OG0002142.2/OG0002143.2/OG0002143.1/OG0002144.1/OG0002144.2/OG0002146.1/OG0002150.2/OG0002150.1/OG0002152.1/OG0002152.2/OG0002154.1/OG0002154.2/OG0002156.1/OG0002157.2/OG0002157.1/OG0002158.2/OG0002158.1/OG0002160.1/OG0002161.1/OG0002161.2/OG0002163.1/OG0002163.2/OG0002164.2/OG0002164.1/OG0002165.1/OG0002166.2/OG0002166.1/OG0002167.1/OG0002174.1/OG0002175.1/OG0002177.2/OG0002177.1/OG0002179.1/OG0002180.1/OG0002205.1/OG0002207.1/OG0002207.2/OG0002214.1/OG0002221.1/OG0002223.1/OG0002225.2/OG0002225.1/OG0002228.1/OG0002229.1/OG0002229.2/OG0002232.1/OG0002236.1/OG0002236.2/OG0002237.1/OG0002241.1/OG0002241.2/OG0002242.2/OG0002242.1/OG0002243.1/OG0002243.2/OG0002246.1/OG0002248.1/OG0002253.2/OG0002253.1/OG0002254.1/OG0002262.1/OG0002263.1/OG0002263.2/OG0002265.1/OG0002265.2/OG0002266.1/OG0002267.1/OG0002271.1/OG0002271.2/OG0002273.1/OG0002273.2/OG0002277.2/OG0002277.1/OG0002283.1/OG0002283.2/OG0002288.1/OG0002288.2/OG0002292.2/OG0002292.1/OG0002295.1/OG0002298.1/OG0002300.2/OG0002300.1/OG0002329.1/OG0002332.1/OG0002339.1/OG0002341.1/OG0002342.1/OG0002342.2/OG0002343.1/OG0002343.2/OG0002344.2/OG0002344.1/OG0002348.1/OG0002350.1/OG0002350.2/OG0002351.1/OG0002355.1/OG0002357.1/OG0002357.2/OG0002358.1/OG0002358.2/OG0002359.1/OG0002360.1/OG0002360.2/OG0002361.2/OG0002361.1/OG0002363.1/OG0002364.1/OG0002364.2/OG0002366.1/OG0002366.2/OG0002368.2/OG0002368.1/OG0002369.1/OG0002370.1/OG0002371.2/OG0002371.1/OG0002375.1/OG0002377.1/OG0002377.2/OG0002380.1/OG0002381.2/OG0002381.1/OG0002384.1/OG0002385.1/OG0002387.1/OG0002394.2/OG0002394.1/OG0002395.1/OG0002398.1/OG0002403.2/OG0002403.1/OG0002404.1/OG0002404.2/OG0002407.1/OG0002408.2/OG0002408.1/OG0002409.1/OG0002411.1/OG0002412.2/OG0002412.1/OG0002413.1/OG0002431.1/OG0002431.2/OG0002432.1/OG0002432.2/OG0002443.2/OG0002443.1/OG0002451.1/OG0002451.2/OG0002455.1/OG0002460.1/OG0002463.1/OG0002464.1/OG0002464.2/OG0002466.1/OG0002467.1/OG0002468.1/OG0002468.2/OG0002469.1/OG0002470.1/OG0002472.1/OG0002473.1/OG0002473.2/OG0002475.1/OG0002477.1/OG0002481.1/OG0002482.1/OG0002483.1/OG0002487.1/OG0002488.2/OG0002488.1/OG0002491.1/OG0002492.1/OG0002493.2/OG0002493.1/OG0002496.2/OG0002496.1/OG0002501.1/OG0002501.2/OG0002502.1/OG0002503.1/OG0002504.2/OG0002504.1/OG0002513.1/OG0002514.1/OG0002514.2/OG0002515.1/OG0002518.1/OG0002551.1/OG0002551.2/OG0002553.1/OG0002556.1/OG0002557.2/OG0002557.1/OG0002560.1/OG0002569.1/OG0002572.1/OG0002573.1/OG0002575.1/OG0002578.1/OG0002584.1/OG0002584.2/OG0002585.1/OG0002586.1/OG0002586.2/OG0002587.1/OG0002589.1/OG0002589.2/OG0002590.1/OG0002591.1/OG0002597.1/OG0002597.2/OG0002598.1/OG0002598.2/OG0002601.1/OG0002602.2/OG0002602.1/OG0002603.1/OG0002607.1/OG0002611.1/OG0002613.1/OG0002613.2/OG0002614.1/OG0002615.1/OG0002618.2/OG0002618.1/OG0002623.2/OG0002623.1/OG0002624.1/OG0002625.1/OG0002626.1/OG0002630.1/OG0002630.2/OG0002631.1/OG0002631.2/OG0002632.1/OG0002635.2/OG0002635.1/OG0002638.1/OG0002640.1/OG0002644.1/OG0002648.1/OG0002649.1/OG0002650.1/OG0002650.2/OG0002655.2/OG0002655.1/OG0002656.1/OG0002659.1/OG0002661.1/OG0002663.1/OG0002664.1/OG0002666.1/OG0002667.1/OG0002668.2/OG0002668.1/OG0002670.1/OG0002709.1/OG0002712.1/OG0002720.1/OG0002722.1/OG0002723.2/OG0002723.1/OG0002728.1/OG0002730.1/OG0002732.1/OG0002733.1/OG0002734.1/OG0002738.1/OG0002738.2/OG0002739.1/OG0002741.1/OG0002742.1/OG0002743.1/OG0002743.2/OG0002745.1/OG0002745.2/OG0002746.1/OG0002748.1/OG0002752.1/OG0002754.1/OG0002756.1/OG0002761.1/OG0002762.2/OG0002762.1/OG0002763.1/OG0002763.2/OG0002765.2/OG0002765.1/OG0002766.2/OG0002766.1/OG0002767.1/OG0002768.1/OG0002770.1/OG0002772.1/OG0002774.2/OG0002774.1/OG0002776.1/OG0002778.2/OG0002778.1/OG0002780.1/OG0002781.1/OG0002782.1/OG0002784.2/OG0002784.1/OG0002785.2/OG0002785.1/OG0002786.1/OG0002790.1/OG0002794.2/OG0002794.1/OG0002796.1/OG0002797.1/OG0002798.1/OG0002798.2/OG0002801.1/OG0002804.1/OG0002805.1/OG0002806.1/OG0002806.2/OG0002807.1/OG0002809.2/OG0002809.1/OG0002810.1/OG0002812.1/OG0002815.1/OG0002823.1/OG0002824.1/OG0002824.2/OG0002825.2/OG0002825.1/OG0002826.1/OG0002826.2/OG0002848.1/OG0002850.1/OG0002853.1/OG0002856.1/OG0002856.2/OG0002867.2/OG0002867.1/OG0002870.1/OG0002871.1/OG0002873.1/OG0002873.2/OG0002875.1/OG0002876.1/OG0002879.2/OG0002879.1/OG0002880.1/OG0002881.1/OG0002885.1/OG0002886.1/OG0002886.2/OG0002887.1/OG0002887.2/OG0002889.1/OG0002889.2/OG0002890.1/OG0002890.2/OG0002898.1/OG0002899.1/OG0002902.1/OG0002904.1/OG0002907.1/OG0002908.1/OG0002916.1/OG0002917.1/OG0002918.1/OG0002919.1/OG0002920.1/OG0002921.1/OG0002923.1/OG0002924.1/OG0002925.1/OG0002926.1/OG0002931.1/OG0002932.1/OG0002934.1/OG0002937.1/OG0002937.2/OG0002941.2/OG0002941.1/OG0002943.2/OG0002943.1/OG0002944.1/OG0002945.2/OG0002945.1/OG0002946.1/OG0002947.2/OG0002947.1/OG0002949.1/OG0002949.2/OG0002954.1/OG0002955.1/OG0002956.1/OG0002956.2/OG0002957.1/OG0002958.1/OG0002959.1/OG0002965.1/OG0002969.1/OG0002971.1/OG0002974.1/OG0003018.1/OG0003028.1/OG0003028.2/OG0003029.1/OG0003031.1/OG0003033.1/OG0003036.1/OG0003039.1/OG0003042.2/OG0003042.1/OG0003043.1/OG0003044.1/OG0003046.1/OG0003048.1/OG0003049.1/OG0003054.1/OG0003055.1/OG0003056.2/OG0003056.1/OG0003058.1/OG0003061.1/OG0003062.1/OG0003066.1/OG0003067.1/OG0003068.1/OG0003070.1/OG0003073.1/OG0003076.1/OG0003078.1/OG0003084.1/OG0003085.1/OG0003088.1/OG0003089.1/OG0003090.1/OG0003091.1/OG0003093.1/OG0003095.1/OG0003098.1/OG0003100.1/OG0003104.1/OG0003105.1/OG0003109.1/OG0003111.1/OG0003112.1/OG0003113.1/OG0003114.1/OG0003116.1/OG0003118.1/OG0003120.1/OG0003122.1/OG0003130.1/OG0003131.1/OG0003132.1/OG0003133.1/OG0003134.1/OG0003137.1/OG0003138.1/OG0003140.1/OG0003141.1/OG0003141.2/OG0003142.1/OG0003143.1/OG0003146.1/OG0003147.1/OG0003148.1/OG0003152.1/OG0003153.1/OG0003154.1/OG0003155.2/OG0003155.1/OG0003156.1/OG0003157.1/OG0003162.1/OG0003163.1/OG0003164.1/OG0003190.1/OG0003202.1/OG0003205.1/OG0003208.1/OG0003208.2/OG0003210.1/OG0003212.1/OG0003218.1/OG0003219.1/OG0003221.1/OG0003224.1/OG0003226.1/OG0003227.1/OG0003228.1/OG0003231.1/OG0003234.2/OG0003234.1/OG0003248.1/OG0003250.1/OG0003252.1/OG0003256.1/OG0003259.1/OG0003260.1/OG0003262.1/OG0003264.1/OG0003266.2/OG0003266.1/OG0003268.1/OG0003269.1/OG0003273.1/OG0003274.1/OG0003275.1/OG0003275.2/OG0003276.1/OG0003277.1/OG0003278.1/OG0003279.1/OG0003280.1/OG0003283.1/OG0003285.1/OG0003287.1/OG0003289.1/OG0003291.1/OG0003292.1/OG0003295.1/OG0003296.1/OG0003299.1/OG0003301.2/OG0003301.1/OG0003302.1/OG0003303.1/OG0003306.1/OG0003309.1/OG0003310.1/OG0003312.1/OG0003312.2/OG0003314.1/OG0003316.1/OG0003316.2/OG0003317.1/OG0003319.1/OG000</t>
  </si>
  <si>
    <t>OG0000198.3/OG0000198.5/OG0000198.4/OG0000198.2/OG0000198.1/OG0000261.1/OG0000261.2/OG0000553.2/OG0000553.3/OG0000553.1/OG0000553.4/OG0000612.2/OG0000612.3/OG0000612.1/OG0000835.3/OG0000835.2/OG0000835.1/OG0000850.3/OG0000850.1/OG0000850.2/OG0000887.2/OG0000887.1/OG0000913.1/OG0000913.3/OG0000913.2/OG0000939.1/OG0000939.2/OG0001069.2/OG0001069.1/OG0001085.2/OG0001085.1/OG0001104.2/OG0001104.1/OG0001292.2/OG0001292.1/OG0001311.1/OG0001311.2/OG0001340.2/OG0001340.3/OG0001340.1/OG0001345.3/OG0001345.2/OG0001345.1/OG0001361.1/OG0001361.2/OG0001460.3/OG0001460.1/OG0001460.2/OG0001471.2/OG0001471.1/OG0001497.1/OG0001497.2/OG0001605.2/OG0001605.1/OG0001605.3/OG0001636.1/OG0001636.2/OG0001662.2/OG0001662.1/OG0001686.1/OG0001686.2/OG0001790.2/OG0001790.1/OG0001812.2/OG0001812.1/OG0001825.2/OG0001825.1/OG0001851.1/OG0001915.1/OG0001924.1/OG0001940.1/OG0001966.2/OG0001966.1/OG0001974.1/OG0001975.1/OG0002015.1/OG0002032.1/OG0002032.2/OG0002045.1/OG0002045.2/OG0002073.1/OG0002073.2/OG0002078.2/OG0002078.1/OG0002117.1/OG0002132.2/OG0002132.1/OG0002145.1/OG0002148.1/OG0002148.2/OG0002168.1/OG0002169.2/OG0002169.1/OG0002176.2/OG0002176.1/OG0002257.2/OG0002257.1/OG0002259.1/OG0002269.1/OG0002270.1/OG0002270.2/OG0002282.1/OG0002335.2/OG0002335.1/OG0002353.1/OG0002388.1/OG0002389.1/OG0002448.2/OG0002448.1/OG0002480.1/OG0002490.1/OG0002490.2/OG0002497.2/OG0002497.1/OG0002563.2/OG0002563.1/OG0002583.1/OG0002588.2/OG0002588.1/OG0002633.1/OG0002646.1/OG0002653.1/OG0002660.1/OG0002860.1/OG0002903.1/OG0002928.2/OG0002928.1/OG0002951.1/OG0002952.2/OG0002952.1/OG0002966.1/OG0002970.1/OG0003030.2/OG0003030.1/OG0003081.1/OG0003102.2/OG0003102.1/OG0003106.1/OG0003125.1/OG0003151.1/OG0003160.1/OG0003220.1/OG0003238.1/OG0003246.1/OG0003257.1/OG0003294.1/OG0003294.2/OG0003335.1/OG0003339.1/OG0003341.1/OG0003415.1/OG0003459.1/OG0003508.1/OG0003509.1/OG0003515.1/OG0003517.1/OG0003542.1/OG0003553.1/OG0003578.1/OG0003596.1/OG0003668.1/OG0003672.1/OG0003681.1/OG0003688.1/OG0003696.1/OG0003716.1/OG0003733.1/OG0003746.1/OG0003748.1/OG0003797.1/OG0003832.1/OG0003850.1/OG0003921.1/OG0003927.1/OG0003927.2/OG0003978.1/OG0003980.1/OG0003998.1/OG0004039.1/OG0004040.1/OG0004052.1/OG0004054.1/OG0004060.1/OG0004063.1/OG0004081.1/OG0004090.1/OG0004096.1/OG0004128.1/OG0004157.1/OG0004214.1/OG0004218.1/OG0004218.2/OG0004226.1/OG0004247.1/OG0004278.1/OG0004280.1/OG0004282.1/OG0004312.1/OG0004317.1/OG0004372.1/OG0004390.1/OG0004401.1/OG0004410.1/OG0004420.1/OG0004431.1/OG0004438.1/OG0004453.1/OG0004456.1/OG0004486.1/OG0004488.1/OG0004541.2/OG0004541.1/OG0004542.1/OG0004598.1/OG0004607.1/OG0004615.1/OG0004661.1/OG0004681.1/OG0004688.1/OG0004698.1/OG0004702.1/OG0004712.1/OG0004733.1/OG0004734.1/OG0004737.1/OG0004739.1/OG0004744.1/OG0004779.1/OG0004795.1/OG0004808.1/OG0004810.1/OG0004911.1/OG0004945.1/OG0004953.1/OG0004989.1/OG0005026.1/OG0005031.1/OG0005034.1/OG0005075.1/OG0005079.1/OG0005093.1/OG0005113.1/OG0005121.1/OG0005122.1/OG0005143.1/OG0005164.1/OG0005167.1/OG0005285.1/OG0005288.1/OG0005295.1/OG0005326.1/OG0005340.1/OG0005366.1/OG0005376.1/OG0005380.1/OG0005410.1/OG0005420.1/OG0005422.1/OG0005427.1/OG0005441.1/OG0005443.1/OG0005444.1/OG0005462.1/OG0005480.1/OG0005481.1/OG0005497.1/OG0005499.1/OG0005516.1/OG0005534.1/OG0005552.1/OG0005557.1/OG0005573.1/OG0005582.1/OG0005697.1/OG0005718.1/OG0005725.1/OG0005729.1/OG0005745.1/OG0005749.1/OG0005752.1/OG0005756.1/OG0005761.1/OG0005784.1/OG0005798.1/OG0005801.1/OG0005829.1/OG0005842.1/OG0005861.1/OG0005866.1/OG0005869.1/OG0005886.1/OG0005889.1/OG0005896.1/OG0005897.1/OG0005903.1/OG0005905.1/OG0005907.1/OG0005933.1/OG0005951.1/OG0005952.1/OG0005975.1/OG0005988.1/OG0006022.1/OG0006040.1/OG0006043.1/OG0006050.1/OG0006061.1/OG0006064.1/OG0006154.1/OG0006192.1/OG0006207.1/OG0006213.1/OG0006227.1/OG0006232.1/OG0006237.1/OG0006243.1/OG0006253.1/OG0006257.1/OG0006265.1/OG0006270.1/OG0006285.1/OG0006287.1/OG0006299.1/OG0006339.1/OG0006374.1/OG0006377.1/OG0006396.1/OG0006406.1/OG0006451.1/OG0006462.1/OG0006466.1/OG0006470.1/OG0006471.1/OG0006475.1/OG0006482.1/OG0006492.1/OG0006495.1/OG0006512.1/OG0006598.1/OG0006627.1/OG0006628.1/OG0006634.1/OG0006637.1/OG0006639.1/OG0006652.1/OG0006653.1/OG0006654.1/OG0006660.1/OG0006670.1/OG0006708.1/OG0006714.1/OG0006716.1/OG0006720.1/OG0006730.1/OG0006734.1/OG0006735.1/OG0006738.1/OG0006750.1/OG0006760.1/OG0006761.1/OG0006762.1/OG0006771.1/OG0006772.1/OG0006781.1/OG0006786.1/OG0006797.1/OG0006803.1/OG0006813.1/OG0006816.1/OG0006822.1/OG0006827.1/OG0006830.1/OG0006856.1/OG0006857.1/OG0006862.1/OG0006863.1/OG0006865.1/OG0006872.1/OG0006882.1/OG0006884.1/OG0006910.1/OG0006950.1/OG0006951.1/OG0006957.1/OG0006966.1/OG0006969.1/OG0006974.1/OG0007087.1/OG0007101.1/OG0007123.1/OG0007125.1/OG0007126.1/OG0007127.1/OG0007151.1/OG0007155.1/OG0007186.1/OG0007190.1/OG0007196.1/OG0007213.1/OG0007220.1/OG0007234.1/OG0007236.1/OG0007242.1/OG0007253.1/OG0007256.1/OG0007281.1/OG0007289.1/OG0007296.1/OG0007303.1/OG0007313.1/OG0007318.1/OG0007326.1/OG0007327.1/OG0007328.1/OG0007332.1/OG0007336.1/OG0007350.1/OG0007355.1/OG0007357.1/OG0007379.1/OG0007385.1/OG0007387.1/OG0007396.1/OG0007412.1/OG0007415.1/OG0007438.1/OG0007576.1/OG0007580.1/OG0007586.1/OG0007597.1/OG0007598.1/OG0007614.1/OG0007622.1/OG0007628.1/OG0007639.1/OG0007643.1/OG0007651.1/OG0007654.1/OG0007666.1/OG0007669.1/OG0007670.1/OG0007675.1/OG0007681.1/OG0007683.1/OG0007684.1/OG0007691.1/OG0007693.1/OG0007704.1/OG0007707.1/OG0007709.1/OG0007744.1/OG0007747.1/OG0007751.1/OG0007753.1/OG0007757.1/OG0007771.1/OG0007782.1/OG0007790.1/OG0007791.1/OG0007795.1/OG0007796.1/OG0007816.1/OG0007826.1/OG0007833.1/OG0007851.1/OG0007852.1/OG0007853.1/OG0007959.1/OG0007978.1/OG0007979.1/OG0007981.1/OG0007983.1/OG0008004.1/OG0008011.1/OG0008015.1/OG0008019.1/OG0008022.1/OG0008034.1/OG0008045.1/OG0008049.1/OG0008056.1/OG0008066.1/OG0008068.1/OG0008072.1/OG0008075.1/OG0008078.1/OG0008080.1/OG0008085.1/OG0008090.1/OG0008098.1/OG0008107.1/OG0008128.1/OG0008129.1/OG0008134.1/OG0008139.1/OG0008141.1/OG0008144.1/OG0008145.1/OG0008154.1/OG0008158.1/OG0008165.1/OG0008170.1/OG0008171.1/OG0008174.1/OG0008179.1/OG0008180.1/OG0008188.1/OG0008195.1/OG0008197.1/OG0008205.1/OG0008212.1/OG0008214.1/OG0008220.1/OG0008221.1/OG0008227.1/OG0008340.1/OG0008394.1/OG0008413.1/OG0008414.1/OG0008435.1/OG0008442.1/OG0008445.1/OG0008455.1/OG0008461.1/OG0008465.1/OG0008479.1/OG0008512.1/OG0008519.1/OG0008521.1/OG0008526.1/OG0008529.1/OG0008530.1/OG0008536.1/OG0008539.1/OG0008552.1/OG0008562.1/OG0008714.1/OG0008715.1/OG0008721.1/OG0008751.1/OG0008757.1/OG0008783.1/OG0008789.1/OG0008790.1/OG0008800.1/OG0008801.1/OG0008803.1/OG0008804.1/OG0008809.1/OG0008816.1/OG0008827.1/OG0008842.1/OG0008853.1/OG0008856.1/OG0009035.1/OG0009049.1/OG0009053.1/OG0009067.1/OG0009098.1/OG0009100.1/OG0009114.1/OG0009118.1/OG0009121.1/OG0009130.1/OG0009284.1/OG0009351.1/OG0009359.1/OG0009363.1/OG0009685.1/OG0009699.1/OG0010016.1/OG0010025.1/OG0010287.1/OG0010344.1/OG0010621.1/OG0011506.1</t>
  </si>
  <si>
    <t>OG0000198.3/OG0000198.5/OG0000198.4/OG0000198.2/OG0000198.1/OG0000261.1/OG0000261.2/OG0000408.2/OG0000408.1/OG0000408.3/OG0000408.4/OG0000408.5/OG0000553.2/OG0000553.3/OG0000553.1/OG0000553.4/OG0000612.2/OG0000612.3/OG0000612.1/OG0000622.1/OG0000835.3/OG0000835.2/OG0000835.1/OG0000850.3/OG0000850.1/OG0000850.2/OG0000887.2/OG0000887.1/OG0000913.1/OG0000913.3/OG0000913.2/OG0000939.1/OG0000939.2/OG0000977.1/OG0001069.2/OG0001069.1/OG0001085.2/OG0001085.1/OG0001104.2/OG0001104.1/OG0001177.1/OG0001292.2/OG0001292.1/OG0001311.1/OG0001311.2/OG0001340.2/OG0001340.3/OG0001340.1/OG0001345.3/OG0001345.2/OG0001345.1/OG0001361.1/OG0001361.2/OG0001460.3/OG0001460.1/OG0001460.2/OG0001468.1/OG0001468.2/OG0001471.2/OG0001471.1/OG0001497.1/OG0001497.2/OG0001605.2/OG0001605.1/OG0001605.3/OG0001609.1/OG0001636.1/OG0001636.2/OG0001662.2/OG0001662.1/OG0001686.1/OG0001686.2/OG0001790.2/OG0001790.1/OG0001812.2/OG0001812.1/OG0001825.2/OG0001825.1/OG0001851.1/OG0001915.1/OG0001924.1/OG0001940.1/OG0001966.2/OG0001966.1/OG0001974.1/OG0001975.1/OG0002015.1/OG0002032.1/OG0002032.2/OG0002045.1/OG0002045.2/OG0002073.1/OG0002073.2/OG0002078.2/OG0002078.1/OG0002117.1/OG0002132.2/OG0002132.1/OG0002145.1/OG0002148.1/OG0002148.2/OG0002168.1/OG0002169.2/OG0002169.1/OG0002176.2/OG0002176.1/OG0002257.2/OG0002257.1/OG0002259.1/OG0002264.1/OG0002269.1/OG0002270.1/OG0002270.2/OG0002282.1/OG0002335.2/OG0002335.1/OG0002353.1/OG0002382.1/OG0002388.1/OG0002389.1/OG0002448.2/OG0002448.1/OG0002480.1/OG0002490.1/OG0002490.2/OG0002497.2/OG0002497.1/OG0002563.2/OG0002563.1/OG0002583.1/OG0002588.2/OG0002588.1/OG0002633.1/OG0002646.1/OG0002653.1/OG0002660.1/OG0002860.1/OG0002903.1/OG0002928.2/OG0002928.1/OG0002951.1/OG0002952.2/OG0002952.1/OG0002966.1/OG0002970.1/OG0003030.2/OG0003030.1/OG0003081.1/OG0003102.2/OG0003102.1/OG0003106.1/OG0003125.1/OG0003151.1/OG0003160.1/OG0003220.1/OG0003238.1/OG0003246.1/OG0003257.1/OG0003294.1/OG0003294.2/OG0003331.1/OG0003335.1/OG0003339.1/OG0003341.1/OG0003415.1/OG0003459.1/OG0003508.1/OG0003509.1/OG0003515.1/OG0003517.1/OG0003542.1/OG0003553.1/OG0003578.1/OG0003596.1/OG0003668.1/OG0003672.1/OG0003681.1/OG0003688.1/OG0003696.1/OG0003716.1/OG0003733.1/OG0003735.1/OG0003746.1/OG0003748.1/OG0003797.1/OG0003832.1/OG0003850.1/OG0003921.1/OG0003927.1/OG0003927.2/OG0003978.1/OG0003980.1/OG0003998.1/OG0004023.1/OG0004039.1/OG0004040.1/OG0004052.1/OG0004054.1/OG0004060.1/OG0004063.1/OG0004081.1/OG0004090.1/OG0004096.1/OG0004114.1/OG0004128.1/OG0004157.1/OG0004214.1/OG0004218.1/OG0004218.2/OG0004226.1/OG0004247.1/OG0004278.1/OG0004280.1/OG0004282.1/OG0004312.1/OG0004317.1/OG0004372.1/OG0004390.1/OG0004392.1/OG0004401.1/OG0004410.1/OG0004420.1/OG0004431.1/OG0004438.1/OG0004453.1/OG0004456.1/OG0004486.1/OG0004488.1/OG0004541.2/OG0004541.1/OG0004542.1/OG0004598.1/OG0004607.1/OG0004615.1/OG0004661.1/OG0004681.1/OG0004688.1/OG0004696.1/OG0004698.1/OG0004702.1/OG0004712.1/OG0004733.1/OG0004734.1/OG0004737.1/OG0004739.1/OG0004744.1/OG0004779.1/OG0004795.1/OG0004808.1/OG0004810.1/OG0004911.1/OG0004941.1/OG0004945.1/OG0004953.1/OG0004989.1/OG0005026.1/OG0005031.1/OG0005034.1/OG0005075.1/OG0005079.1/OG0005093.1/OG0005113.1/OG0005121.1/OG0005122.1/OG0005143.1/OG0005164.1/OG0005167.1/OG0005285.1/OG0005288.1/OG0005295.1/OG0005326.1/OG0005340.1/OG0005366.1/OG0005376.1/OG0005380.1/OG0005410.1/OG0005420.1/OG0005422.1/OG0005427.1/OG0005441.1/OG0005443.1/OG0005444.1/OG0005456.1/OG0005462.1/OG0005480.1/OG0005481.1/OG0005497.1/OG0005499.1/OG0005500.1/OG0005516.1/OG0005534.1/OG0005552.1/OG0005557.1/OG0005573.1/OG0005582.1/OG0005697.1/OG0005718.1/OG0005725.1/OG0005729.1/OG0005745.1/OG0005749.1/OG0005752.1/OG0005756.1/OG0005761.1/OG0005784.1/OG0005798.1/OG0005801.1/OG0005829.1/OG0005842.1/OG0005861.1/OG0005866.1/OG0005869.1/OG0005886.1/OG0005889.1/OG0005896.1/OG0005897.1/OG0005903.1/OG0005905.1/OG0005907.1/OG0005933.1/OG0005951.1/OG0005952.1/OG0005975.1/OG0005988.1/OG0006022.1/OG0006036.1/OG0006040.1/OG0006043.1/OG0006050.1/OG0006061.1/OG0006064.1/OG0006154.1/OG0006192.1/OG0006207.1/OG0006213.1/OG0006227.1/OG0006232.1/OG0006237.1/OG0006243.1/OG0006253.1/OG0006257.1/OG0006265.1/OG0006270.1/OG0006285.1/OG0006287.1/OG0006299.1/OG0006339.1/OG0006374.1/OG0006377.1/OG0006396.1/OG0006406.1/OG0006451.1/OG0006454.1/OG0006462.1/OG0006466.1/OG0006470.1/OG0006471.1/OG0006475.1/OG0006482.1/OG0006492.1/OG0006495.1/OG0006512.1/OG0006598.1/OG0006627.1/OG0006628.1/OG0006634.1/OG0006637.1/OG0006639.1/OG0006652.1/OG0006653.1/OG0006654.1/OG0006660.1/OG0006670.1/OG0006708.1/OG0006714.1/OG0006716.1/OG0006720.1/OG0006730.1/OG0006734.1/OG0006735.1/OG0006738.1/OG0006750.1/OG0006760.1/OG0006761.1/OG0006762.1/OG0006771.1/OG0006772.1/OG0006781.1/OG0006786.1/OG0006797.1/OG0006803.1/OG0006813.1/OG0006816.1/OG0006822.1/OG0006827.1/OG0006830.1/OG0006856.1/OG0006857.1/OG0006862.1/OG0006863.1/OG0006865.1/OG0006872.1/OG0006882.1/OG0006884.1/OG0006910.1/OG0006950.1/OG0006951.1/OG0006957.1/OG0006966.1/OG0006969.1/OG0006974.1/OG0007087.1/OG0007101.1/OG0007123.1/OG0007125.1/OG0007126.1/OG0007127.1/OG0007151.1/OG0007155.1/OG0007186.1/OG0007190.1/OG0007196.1/OG0007213.1/OG0007220.1/OG0007234.1/OG0007236.1/OG0007242.1/OG0007253.1/OG0007256.1/OG0007281.1/OG0007289.1/OG0007296.1/OG0007303.1/OG0007313.1/OG0007318.1/OG0007326.1/OG0007327.1/OG0007328.1/OG0007332.1/OG0007336.1/OG0007350.1/OG0007355.1/OG0007357.1/OG0007376.1/OG0007379.1/OG0007385.1/OG0007387.1/OG0007396.1/OG0007412.1/OG0007415.1/OG0007438.1/OG0007576.1/OG0007580.1/OG0007586.1/OG0007597.1/OG0007598.1/OG0007614.1/OG0007622.1/OG0007628.1/OG0007639.1/OG0007643.1/OG0007651.1/OG0007654.1/OG0007666.1/OG0007669.1/OG0007670.1/OG0007675.1/OG0007681.1/OG0007683.1/OG0007684.1/OG0007691.1/OG0007693.1/OG0007704.1/OG0007707.1/OG0007709.1/OG0007744.1/OG0007747.1/OG0007751.1/OG0007753.1/OG0007757.1/OG0007763.1/OG0007771.1/OG0007782.1/OG0007790.1/OG0007791.1/OG0007795.1/OG0007796.1/OG0007816.1/OG0007826.1/OG0007833.1/OG0007851.1/OG0007852.1/OG0007853.1/OG0007959.1/OG0007978.1/OG0007979.1/OG0007981.1/OG0007983.1/OG0008004.1/OG0008011.1/OG0008015.1/OG0008019.1/OG0008022.1/OG0008034.1/OG0008045.1/OG0008049.1/OG0008056.1/OG0008066.1/OG0008068.1/OG0008072.1/OG0008075.1/OG0008078.1/OG0008080.1/OG0008085.1/OG0008090.1/OG0008098.1/OG0008107.1/OG0008128.1/OG0008129.1/OG0008134.1/OG0008139.1/OG0008141.1/OG0008144.1/OG0008145.1/OG0008154.1/OG0008158.1/OG0008165.1/OG0008170.1/OG0008171.1/OG0008174.1/OG0008179.1/OG0008180.1/OG0008188.1/OG0008195.1/OG0008197.1/OG0008205.1/OG0008212.1/OG0008214.1/OG0008220.1/OG0008221.1/OG0008227.1/OG0008340.1/OG0008394.1/OG0008413.1/OG0008414.1/OG0008435.1/OG0008442.1/OG0008445.1/OG0008455.1/OG0008461.1/OG0008465.1/OG0008479.1/OG0008512.1/OG0008519.1/OG0008521.1/OG0008526.1/OG0008529.1/OG0008530.1/OG0008536.1/OG0008539.1/OG0008552.1/OG0008562.1/OG0008714.1/OG0008715.1/OG0008721.1/OG0008751.1/OG0008757.1/OG0008783.1/OG0008789.1/OG0008790.1/OG0008800.1/OG0008801.1/OG0008803.1/OG0008804.1/OG0008809.1/OG0008816.1/OG0008827.1/OG0008842.1/OG0008853.1/OG0008856.1/OG0009035.1/OG0009049.1/OG0009053.1/OG0009067.1/OG0009098.1/OG0009100.1/OG0009114.1/OG0009118.1/OG0009121.1/OG0009130.1/OG0009284.1/OG0009351.1/OG0009359.1/OG0009363.1/OG0009685.1/OG0009699.1/OG0010016.1/OG0010025.1/OG0010287.1/OG0010344.1/OG0010621.1/OG0011506.1</t>
  </si>
  <si>
    <t>OG0000216.1/OG0000216.2/OG0000266.6/OG0000266.3/OG0000266.5/OG0000266.1/OG0000266.2/OG0000266.4/OG0000341.1/OG0000341.2/OG0000377.1/OG0000377.3/OG0000377.2/OG0000390.1/OG0000390.3/OG0000390.5/OG0000390.6/OG0000390.4/OG0000390.2/OG0000452.1/OG0000452.4/OG0000452.3/OG0000452.2/OG0000512.1/OG0000512.8/OG0000512.3/OG0000512.7/OG0000512.9/OG0000512.5/OG0000512.6/OG0000512.4/OG0000512.2/OG0000572.2/OG0000572.1/OG0000705.3/OG0000705.2/OG0000705.1/OG0000740.2/OG0000740.1/OG0000740.3/OG0000816.2/OG0000816.1/OG0000821.1/OG0000821.3/OG0000821.2/OG0000879.2/OG0000879.1/OG0001000.1/OG0001000.2/OG0001056.1/OG0001056.2/OG0001215.1/OG0001215.2/OG0001291.1/OG0001294.1/OG0001370.1/OG0001370.2/OG0001373.1/OG0001453.2/OG0001453.1/OG0001522.4/OG0001522.1/OG0001522.2/OG0001522.3/OG0001573.1/OG0001576.2/OG0001576.1/OG0001626.1/OG0001626.2/OG0001632.1/OG0001696.1/OG0001696.2/OG0001758.1/OG0001767.1/OG0001795.2/OG0001795.1/OG0001839.1/OG0001839.2/OG0001920.1/OG0002001.2/OG0002001.1/OG0002011.1/OG0002011.2/OG0002055.2/OG0002055.1/OG0002172.1/OG0002172.2/OG0002181.1/OG0002181.2/OG0002186.1/OG0002231.1/OG0002231.2/OG0002287.1/OG0002304.1/OG0002306.2/OG0002306.1/OG0002372.1/OG0002527.1/OG0002581.1/OG0002582.1/OG0002628.2/OG0002628.1/OG0002658.1/OG0002676.1/OG0002813.1/OG0002816.1/OG0002816.2/OG0002830.1/OG0002831.1/OG0002895.1/OG0002897.1/OG0002897.2/OG0002905.1/OG0002922.1/OG0002978.1/OG0003060.1/OG0003064.1/OG0003199.1/OG0003207.1/OG0003211.1/OG0003229.1/OG0003286.1/OG0003313.2/OG0003313.1/OG0003315.1/OG0003315.2/OG0003330.1/OG0003347.1/OG0003350.1/OG0003353.1/OG0003429.1/OG0003447.1/OG0003454.1/OG0003471.1/OG0003474.1/OG0003568.2/OG0003568.1/OG0003576.1/OG0003610.1/OG0003671.1/OG0003749.1/OG0003811.1/OG0003823.1/OG0003874.1/OG0003878.1/OG0003885.1/OG0003944.1/OG0003959.1/OG0003960.1/OG0004031.1/OG0004075.1/OG0004117.2/OG0004117.1/OG0004150.1/OG0004169.1/OG0004171.1/OG0004172.1/OG0004325.1/OG0004352.1/OG0004381.1/OG0004418.1/OG0004442.1/OG0004475.1/OG0004501.1/OG0004585.1/OG0004638.1/OG0004687.1/OG0004687.2/OG0004706.1/OG0004784.1/OG0004828.2/OG0004828.1/OG0004837.1/OG0004847.1/OG0004907.1/OG0004937.1/OG0004956.1/OG0004966.1/OG0005012.1/OG0005064.1/OG0005069.1/OG0005136.1/OG0005180.1/OG0005181.1/OG0005190.1/OG0005241.1/OG0005371.1/OG0005373.1/OG0005390.1/OG0005439.1/OG0005474.1/OG0005511.1/OG0005518.1/OG0005548.1/OG0005560.1/OG0005562.1/OG0005572.1/OG0005576.1/OG0005596.1/OG0005599.1/OG0005600.1/OG0005605.1/OG0005606.1/OG0005609.1/OG0005661.1/OG0005695.1/OG0005700.1/OG0005706.1/OG0005715.1/OG0005732.1/OG0005776.1/OG0005794.1/OG0005803.1/OG0005810.1/OG0005822.1/OG0005863.1/OG0005876.1/OG0005901.2/OG0005901.1/OG0005927.1/OG0005934.1/OG0005947.1/OG0005991.1/OG0006018.1/OG0006047.1/OG0006049.1/OG0006062.1/OG0006078.1/OG0006082.1/OG0006184.1/OG0006219.1/OG0006225.1/OG0006233.1/OG0006260.1/OG0006290.1/OG0006295.1/OG0006358.1/OG0006383.1/OG0006389.1/OG0006392.1/OG0006397.1/OG0006411.1/OG0006412.1/OG0006435.1/OG0006435.2/OG0006472.1/OG0006476.1/OG0006500.1/OG0006529.1/OG0006594.1/OG0006642.1/OG0006665.1/OG0006682.1/OG0006692.1/OG0006719.1/OG0006725.1/OG0006746.1/OG0006746.2/OG0006788.1/OG0006825.1/OG0006836.1/OG0006883.1/OG0006964.1/OG0006986.1/OG0006987.1/OG0006989.1/OG0007000.1/OG0007002.1/OG0007086.1/OG0007094.1/OG0007109.1/OG0007144.1/OG0007153.1/OG0007170.1/OG0007225.1/OG0007238.1/OG0007247.1/OG0007264.1/OG0007267.1/OG0007286.1/OG0007344.1/OG0007345.1/OG0007360.1/OG0007366.1/OG0007382.1/OG0007388.1/OG0007394.1/OG0007408.1/OG0007413.1/OG0007434.1/OG0007441.1/OG0007443.1/OG0007458.1/OG0007459.1/OG0007523.1/OG0007590.1/OG0007594.1/OG0007599.1/OG0007602.1/OG0007609.1/OG0007645.1/OG0007667.1/OG0007674.1/OG0007679.1/OG0007692.1/OG0007697.1/OG0007724.1/OG0007750.1/OG0007752.1/OG0007775.1/OG0007786.1/OG0007846.1/OG0007859.1/OG0007865.1/OG0007882.1/OG0007884.1/OG0008014.1/OG0008020.1/OG0008026.1/OG0008050.1/OG0008057.1/OG0008059.1/OG0008086.1/OG0008091.1/OG0008105.1/OG0008164.1/OG0008215.1/OG0008218.1/OG0008224.1/OG0008250.1/OG0008252.1/OG0008252.2/OG0008253.1/OG0008269.1/OG0008273.1/OG0008274.1/OG0008367.1/OG0008476.1/OG0008478.1/OG0008520.1/OG0008563.1/OG0008567.1/OG0008615.1/OG0008786.1/OG0008864.1/OG0008865.1/OG0008874.1/OG0009069.1/OG0009134.1/OG0009154.1/OG0009157.1/OG0009176.1/OG0009344.1/OG0009366.2/OG0009366.1/OG0009611.1/OG0009654.1/OG0009667.1/OG0009738.1/OG0009746.1/OG0009754.1/OG0009984.1/OG0010069.1/OG0010076.1/OG0010101.1/OG0010397.1/OG0010417.1/OG0010762.1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</si>
  <si>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0000059.3/OG0000059.9/OG0000059.6/OG0000059.5/OG0000059.11/OG0000059.10/OG0000059.1/OG0000059.8/OG0000059.4/OG0000059.7/OG0000059.2/OG0000060.5/OG0000060.4/OG0000060.1/OG0000060.2/OG0000060.6/OG0000060.7/OG0000060.9/OG0000060.8/OG0000060.3/OG0000060.10/OG0000061.11/OG0000061.3/OG0000061.6/OG0000061.10/OG0000061.1/OG0000061.12/OG0000061.7/OG0000061.5/OG0000061.9/OG0000061.4/OG0000061.8/OG0000061.2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0000100.7/OG0000100.3/OG0000100.8/OG0000100.4/OG0000100.1/OG0000100.2/OG0000100.6/OG0000100.5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0000150.2/OG0000150.4/OG0000150.3/OG0000150.1/OG0000150.5/OG0000153.5/OG0000153.4/OG0000153.3/OG0000153.1/OG0000153.2/OG0000155.5/OG0000155.4/OG0000155.3/OG0000155.1/OG0000155.6/OG0000155.2/OG0000156.4/OG0000156.5/OG0000156.3/OG0000156.1/OG0000156.2/OG0000156.6/OG0000157.5/OG0000157.4/OG0000157.3/OG0000157.1/OG0000157.6/OG0000157.2/OG0000159.7/OG0000159.2/OG0000159.6/OG0000159.5/OG0000159.1/OG0000159.4/OG0000159.3/OG0000163.2/OG0000163.3/OG0000163.4/OG0000163.6/OG0000163.1/OG0000163.5/OG0000168.1/OG0000168.4/OG0000168.2/OG0000168.3/OG0000168.5/OG0000170.2/OG0000170.4/OG0000170.1/OG0000170.3/OG0000172.3/OG0000172.4/OG0000172.2/OG0000172.1/OG0000173.4/OG0000173.2/OG0000173.3/OG0000173.1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0000186.3/OG0000186.6/OG0000186.1/OG0000186.4/OG0000186.2/OG0000186.5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0000207.1/OG0000207.2/OG0000208.2/OG0000208.1/OG0000208.4/OG0000208.3/OG0000212.5/OG0000212.1/OG0000212.3/OG0000212.2/OG0000212.4/OG0000214.1/OG0000214.3/OG0000214.4/OG0000214.2/OG0000214.5/OG0000215.4/OG0000215.5/OG0000215.3/OG0000215.1/OG0000215.2/OG0000218.4/OG0000218.2/OG0000218.1/OG0000218.3/OG0000218.5/OG0000219.5/OG0000219.1/OG0000219.4/OG0000219.3/OG0000219.2/OG0000221.1/OG0000221.2/OG0000221.4/OG0000221.6/OG0000221.5/OG0000221.3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0000242.3/OG0000242.5/OG0000242.2/OG0000242.4/OG0000242.1/OG0000244.3/OG0000244.2/OG0000244.4/OG0000244.1/OG0000247.4/OG0000247.5/OG0000247.1/OG0000247.3/OG0000247.2/OG0000248.4/OG0000248.2/OG0000248.3/OG0000248.1/OG0000248.5/OG0000252.1/OG0000252.2/OG0000252.3/OG0000253.3/OG0000253.1/OG0000253.4/OG0000253.5/OG0000253.2/OG0000256.4/OG0000256.5/OG0000256.3/OG0000256.1/OG0000256.2/OG0000257.3/OG0000257.1/OG0000257.2/OG0000260.3/OG0000260.4/OG0000260.1/OG0000260.2/OG0000264.2/OG0000264.1/OG0000264.4/OG0000264.3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0000294.3/OG0000294.4/OG0000294.1/OG0000294.5/OG0000294.2/OG0000295.1/OG0000295.2/OG0000295.3/OG0000295.4/OG0000296.1/OG0000296.2/OG0000296.3/OG0000297.3/OG0000297.2/OG0000297.1/OG0000297.4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0000315.1/OG0000315.2/OG0000315.3/OG0000315.4/OG0000316.4/OG0000316.2/OG0000316.5/OG0000316.1/OG0000316.3/OG0000317.1/OG0000317.3/OG0000317.4/OG0000317.2/OG0000318.4/OG0000318.2/OG0000318.1/OG0000318.3/OG0000320.4/OG0000320.3/OG0000320.2/OG0000320.1/OG0000320.5/OG0000322.1/OG0000322.2/OG0000322.4/OG0000322.3/OG0000326.2/OG0000326.1/OG0000326.4/OG0000326.3/OG0000328.1/OG0000328.4/OG0000328.3/OG0000328.2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0000343.4/OG0000343.1/OG0000343.2/OG0000343.3/OG0000344.3/OG0000344.1/OG0000344.4/OG0000344.2/OG0000351.4/OG0000351.3/OG0000351.1/OG0000351.2/OG0000354.3/OG0000354.2/OG0000354.1/OG0000356.4/OG0000356.1/OG0000356.2/OG0000356.3/OG0000358.2/OG0000358.1/OG0000358.3/OG0000358.4/OG0000363.4/OG0000363.1/OG0000363.2/OG0000363.3/OG0000366.2/OG0000366.1/OG0000366.3/OG0000367.2/OG0000367.1/OG0000367.3/OG0000367.4/OG0000368.2/OG0000368.3/OG0000368.1/OG0000370.4/OG0000370.1/OG0000370.2/OG0000370.3/OG0000373.2/OG0000373.1/OG0000373.3/OG0000373.4/OG0000374.1/OG0000374.2/OG0000374.4/OG0000374.3/OG0000375.4/OG0000375.3/OG0000375.2/OG0000375.1/OG0000381.3/OG0000381.4/OG0000381.1/OG0000381.2/OG0000385.3/OG0000385.1/OG0000385.2/OG0000386.3/OG0000386.1/OG0000386.4/OG0000386.2/OG0000387.2/OG0000387.1/OG0000387.4/OG0000387.3/OG0000388.3/OG0000388.2/OG0000388.1/OG0000389.2/OG0000389.3/OG0000389.1/OG0000391.4/OG0000391.3/OG0000391.1/OG0000391.2/OG0000395.1/OG0000395.2/OG0000395.3/OG0000396.4/OG0000396.3/OG0000396.1/OG0000396.2/OG0000397.2/OG0000397.3/OG0000397.1/OG0000397.4/OG0000398.2/OG0000398.1/OG0000398.3/OG0000400.4/OG0000400.1/OG0000400.3/OG0000400.2/OG0000401.3/OG0000401.1/OG0000401.2/OG0000402.2/OG0000402.3/OG0000402.1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0000424.2/OG0000424.1/OG0000425.1/OG0000425.3/OG0000425.2/OG0000426.3/OG0000426.1/OG0000426.2/OG0000433.3/OG0000433.2/OG0000433.1/OG0000434.1/OG0000434.2/OG0000435.3/OG0000435.2/OG0000435.1/OG0000436.3/OG0000436.1/OG0000436.2/OG0000437.2/OG0000437.4/OG0000437.1/OG0000437.3/OG0000445.2/OG0000445.3/OG0000445.1/OG0000446.3/OG0000446.2/OG0000446.1/OG0000447.3/OG0000447.2/OG0000447.1/OG0000448.2/OG0000448.4/OG0000448.1/OG0000448.3/OG0000449.3/OG0000449.1/OG0000449.2/OG0000454.1/OG0000454.2/OG0000456.4/OG0000456.2/OG0000456.3/OG0000456.1/OG0000457.2/OG0000457.3/OG0000457.1/OG0000458.1/OG0000458.3/OG0000458.4/OG0000458.2/OG0000459.2/OG0000459.1/OG0000459.3/OG0000467.4/OG0000467.3/OG0000467.2/OG0000467.1/OG0000470.3/OG0000470.2/OG0000470.1/OG0000474.3/OG0000474.4/OG0000474.2/OG0000474.5/OG0000474.1/OG0000475.2/OG0000475.3/OG0000475.1/OG0000476.1/OG0000476.2/OG0000476.3/OG0000477.2/OG0000477.3/OG0000477.4/OG0000477.1/OG0000478.2/OG0000478.1/OG0000478.3/OG0000480.3/OG0000480.1/OG0000480.2/OG0000485.1/OG0000485.3/OG0000485.2/OG0000487.1/OG0000487.3/OG0000487.2/OG0000490.2/OG0000490.1/OG0000491.1/OG0000491.2/OG0000491.3/OG0000495.2/OG0000495.1/OG0000495.3/OG0000498.1/OG0000498.3/OG0000498.2/OG0000498.4/OG0000500.3/OG0000500.2/OG0000500.1/OG0000501.1/OG0000502.2/OG0000502.1/OG0000502.3/OG0000507.1/OG0000507.2/OG0000508.3/OG0000508.1/OG0000508.2/OG0000513.2/OG0000513.1/OG0000519.3/OG0000519.1/OG0000519.2/OG0000520.2/OG0000520.3/OG0000520.1/OG0000521.2/OG0000521.1/OG0000521.3/OG0000522.1/OG0000522.2/OG0000522.3/OG0000523.2/OG0000523.3/OG0000523.1/OG0000524.2/OG0000524.1/OG0000524.3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0000542.1/OG0000542.2/OG0000542.3/OG0000543.3/OG0000543.2/OG0000543.4/OG0000543.1/OG0000544.3/OG0000544.1/OG0000544.2/OG0000548.2/OG0000548.1/OG0000548.3/OG0000549.2/OG0000549.1/OG0000550.1/OG0000550.3/OG0000550.2/OG0000551.3/OG0000551.2/OG0000551.1/OG0000556.3/OG0000556.1/OG0000556.2/OG0000557.3/OG0000557.2/OG0000557.1/OG0000558.2/OG0000558.3/OG0000558.1/OG0000559.3/OG0000559.2/OG0000559.1/OG0000563.2/OG0000563.3/OG0000563.1/OG0000567.1/OG0000567.3/OG0000567.2/OG0000569.1/OG0000569.4/OG0000569.3/OG0000569.2/OG0000571.3/OG0000571.1/OG0000571.2/OG0000576.2/OG0000576.1/OG0000577.3/OG0000577.2/OG0000577.1/OG0000580.2/OG0000580.1/OG0000580.3/OG0000582.3/OG0000582.1/OG0000582.2/OG0000585.1/OG0000585.2/OG0000590.2/OG0000590.1/OG0000590.3/OG0000594.1/OG0000594.2/OG0000594.3/OG0000594.4/OG0000597.1/OG0000597.2/OG0000597.3/OG0000606.2/OG0000606.1/OG0000606.3/OG0000607.1/OG0000607.2/OG0000608.1/OG0000608.2/OG0000613.1/OG0000613.3/OG0000613.2/OG0000614.3/OG0000614.2/OG0000614.1/OG0000615.3/OG0000615.1/OG0000615.2/OG0000616.2/OG0000616.1/OG0000616.3/OG0000617.1/OG0000617.2/OG0000617.3/OG0000618.2/OG0000618.1/OG0000618.3/OG0000619.1/OG0000619.3/OG0000619.2/OG0000623.1/OG0000623.2/OG0000627.1/OG0000627.2/OG0000627.3/OG0000628.1/OG0000628.2/OG0000631.2/OG0000631.1/OG0000631.3/OG0000632.1/OG0000632.2/OG0000634.3/OG0000634.1/OG0000634.2/OG0000635.1/OG0000635.2/OG0000636.3/OG0000636.1/OG0000636.2/OG0000637.2/OG0000637.1/OG0000637.3/OG0000648.2/OG0000648.1/OG0000652.3/OG0000652.2/OG0000652.1/OG0000653.2/OG0000653.1/OG0000653.3/OG0000655.1/OG0000655.2/OG0000663.3/OG0000663.2/OG0000663.1/OG0000664.1/OG0000664.2/OG0000666.3/OG0000666.2/OG0000666.1/OG0000667.1/OG0000667.3/OG0000667.2/OG0000671.3/OG0000671.1/OG0000671.2/OG0000672.2/OG0000672.1/OG0000675.3/OG0000675.1/OG0000675.2/OG0000676.3/OG0000676.1/OG0000676.2/OG0000684.1/OG0000684.2/OG0000685.1/OG0000685.2/OG0000686.1/OG0000686.2/OG0000686.3/OG0000689.3/OG0000689.1/OG0000689.2/OG0000690.2/OG0000690.1/OG0000691.2/OG0000691.1/OG0000694.2/OG0000694.1/OG0000694.3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0000723.3/OG0000723.2/OG0000723.1/OG0000724.2/OG0000724.1/OG0000724.3/OG0000728.3/OG0000728.1/OG0000728.2/OG0000730.2/OG0000730.1/OG0000732.1/OG0000732.2/OG0000732.3/OG0000734.2/OG0000734.1/OG0000735.2/OG0000735.1/OG0000737.1/OG0000737.3/OG0000737.2/OG0000739.1/OG0000739.2/OG0000741.2/OG0000741.1/OG0000741.3/OG0000745.2/OG0000745.1/OG0000745.3/OG0000747.1/OG0000747.2/OG0000756.1/OG0000757.1/OG0000758.1/OG0000758.3/OG0000758.2/OG0000762.3/OG0000762.1/OG0000762.2/OG0000763.1/OG0000763.2/OG0000764.1/OG0000764.2/OG0000764.3/OG0000768.1/OG0000768.2/OG0000770.2/OG0000770.1/OG0000771.3/OG0000771.2/OG0000771.1/OG0000780.2/OG0000780.1/OG0000781.2/OG0000781.1/OG0000782.1/OG0000782.3/OG0000782.2/OG0000785.1/OG0000785.2/OG0000788.1/OG0000788.2/OG0000789.1/OG0000789.2/OG0000792.1/OG0000792.2/OG0000793.1/OG0000793.2/OG0000794.1/OG0000794.2/OG0000795.1/OG0000795.2/OG0000797.1/OG0000797.3/OG0000797.2/OG0000803.2/OG0000803.3/OG0000803.1/OG0000805.3/OG0000805.2/OG0000805.1/OG0000807.1/OG0000807.2/OG0000809.3/OG0000809.1/OG0000809.2/OG0000810.2/OG0000810.1/OG0000811.2/OG0000811.3/OG0000811.1/OG0000812.1/OG0000812.2/OG0000812.3/OG0000813.2/OG0000813.1/OG0000814.3/OG0000814.1/OG0000814.2/OG0000815.1/OG0000815.2/OG0000825.1/OG0000825.3/OG0000825.2/OG0000827.1/OG0000827.2/OG0000828.1/OG0000828.2/OG0000831.2/OG0000831.1/OG0000832.1/OG0000832.3/OG0000832.2/OG0000833.2/OG0000833.1/OG0000834.2/OG0000834.1/OG0000836.3/OG0000836.2/OG0000836.1/OG0000837.1/OG0000837.2/OG0000840.1/OG0000840.2/OG0000846.1/OG0000846.2/OG0000847.1/OG0000847.2/OG0000854.1/OG0000854.2/OG0000855.1/OG0000855.2/OG0000857.3/OG0000857.2/OG0000857.1/OG0000859.1/OG0000859.2/OG0000859.3/OG0000860.1/OG0000860.2/OG0000860.3/OG0000862.2/OG0000862.1/OG0000863.1/OG0000863.2/OG0000866.3/OG0000866.2/OG0000866.1/OG0000868.2/OG0000868.1/OG0000868.3/OG0000876.1/OG0000876.2/OG0000877.1/OG0000877.3/OG0000877.2/OG0000878.2/OG0000878.1/OG0000878.3/OG0000880.2/OG0000880.1/OG0000881.2/OG0000881.3/OG0000881.1/OG0000883.1/OG0000883.2/OG0000883.3/OG0000884.2/OG0000884.1/OG0000886.1/OG0000886.3/OG0000886.2/OG0000888.1/OG0000888.2/OG0000888.3/OG0000889.2/OG0000889.1/OG0000890.3/OG0000890.2/OG0000890.1/OG0000892.1/OG0000892.2/OG0000893.1/OG0000893.2/OG0000895.1/OG0000895.2/OG0000897.2/OG0000897.1/OG0000903.2/OG0000903.1/OG0000904.2/OG0000904.3/OG0000904.1/OG0000908.2/OG0000908.1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0000933.1/OG0000933.2/OG0000934.3/OG0000934.1/OG0000934.2/OG0000935.2/OG0000935.1/OG0000936.2/OG0000936.1/OG0000938.1/OG0000938.3/OG0000938.2/OG0000940.2/OG0000940.1/OG0000942.2/OG0000942.3/OG0000942.1/OG0000945.1/OG0000945.2/OG0000947.1/OG0000947.2/OG0000948.1/OG0000948.2/OG0000949.1/OG0000949.2/OG0000950.2/OG0000950.1/OG0000952.2/OG0000952.1/OG0000953.1/OG0000953.2/OG0000960.1/OG0000960.2/OG0000967.1/OG0000967.2/OG0000967.3/OG0000968.1/OG0000968.3/OG0000968.2/OG0000969.1/OG0000969.2/OG0000971.1/OG0000971.2/OG0000971.3/OG0000972.1/OG0000972.2/OG0000974.1/OG0000974.2/OG0000976.1/OG0000976.2/OG0000978.2/OG0000978.1/OG0000988.1/OG0000990.2/OG0000990.1/OG0000991.1/OG0000991.2/OG0000994.2/OG0000994.1/OG0000997.1/OG0000997.2/OG0000999.2/OG0000999.1/OG0001001.1/OG0001001.2/OG0001002.1/OG0001002.2/OG0001003.1/OG0001003.2/OG0001004.2/OG0001004.1/OG0001006.1/OG0001006.2/OG0001007.2/OG0001007.1/OG0001017.1/OG0001017.2/OG0001018.2/OG0001018.3/OG0001018.1/OG0001019.1/OG0001019.2/OG0001026.1/OG0001026.2/OG0001027.2/OG0001027.1/OG0001029.2/OG0001029.1/OG0001030.3/OG0001030.2/OG0001030.1/OG0001032.2/OG0001032.1/OG0001033.2/OG0001033.1/OG0001034.2/OG0001034.1/OG0001036.1/OG0001045.2/OG0001045.1/OG0001047.2/OG0001047.1/OG0001049.2/OG0001049.1/OG0001050.2/OG0001050.1/OG0001052.2/OG0001052.1/OG0001053.1/OG0001053.2/OG0001053.3/OG0001055.1/OG0001055.2/OG0001057.1/OG0001057.2/OG0001067.1/OG0001068.2/OG0001068.1/OG0001072.2/OG0001072.1/OG0001077.2/OG0001077.1/OG0001078.2/OG0001078.3/OG0001078.1/OG0001079.1/OG0001079.2/OG0001081.2/OG0001081.1/OG0001082.2/OG0001082.1/OG0001083.1/OG0001083.2/OG0001084.2/OG0001084.1/OG0001087.1/OG0001087.2/OG0001088.1/OG0001088.2/OG0001090.1/OG0001090.2/OG0001108.1/OG0001108.2/OG0001109.2/OG0001109.1/OG0001110.1/OG0001110.2/OG0001111.1/OG0001111.2/OG0001115.2/OG0001115.1/OG0001116.2/OG0001116.1/OG0001117.2/OG0001117.3/OG0001117.1/OG0001118.1/OG0001118.2/OG0001120.2/OG0001120.1/OG0001122.3/OG0001122.1/OG0001122.2/OG0001124.1/OG0001124.2/OG0001125.2/OG0001125.1/OG0001127.2/OG0001127.1/OG0001128.1/OG0001128.2/OG0001130.1/OG0001130.2/OG0001141.1/OG0001149.1/OG0001149.2/OG0001152.1/OG0001152.2/OG0001153.2/OG0001153.1/OG0001154.1/OG0001154.2/OG0001155.2/OG0001155.1/OG0001156.2/OG0001156.1/OG0001157.2/OG0001157.1/OG0001158.2/OG0001158.1/OG0001159.1/OG0001159.2/OG0001160.1/OG0001160.2/OG0001162.1/OG0001162.2/OG0001163.2/OG0001163.1/OG0001164.2/OG0001164.1/OG0001167.1/OG0001167.2/OG0001169.2/OG0001169.1/OG0001170.2/OG0001170.1/OG0001171.2/OG0001171.1/OG0001172.2/OG0001172.1/OG0001173.2/OG0001173.1/OG0001174.1/OG0001174.2/OG0001175.2/OG0001175.1/OG0001176.1/OG0001176.2/OG0001191.1/OG0001191.2/OG0001193.1/OG0001193.2/OG0001196.2/OG0001196.1/OG0001198.2/OG0001198.3/OG0001198.1/OG0001199.1/OG0001200.2/OG0001200.1/OG0001203.2/OG0001203.1/OG0001207.2/OG0001207.1/OG0001210.2/OG0001210.1/OG0001211.2/OG0001211.1/OG0001212.2/OG0001212.1/OG0001213.1/OG0001213.2/OG0001214.2/OG0001214.1/OG0001218.2/OG0001218.1/OG0001222.1/OG0001222.2/OG0001223.1/OG0001223.2/OG0001225.2/OG0001225.1/OG0001227.2/OG0001227.1/OG0001229.3/OG0001229.1/OG0001229.2/OG0001241.1/OG0001241.2/OG0001243.2/OG0001243.1/OG0001245.2/OG0001245.1/OG0001246.2/OG0001246.1/OG0001247.1/OG0001247.2/OG0001248.1/OG0001248.2/OG0001249.1/OG0001251.2/OG0001251.1/OG0001252.1/OG0001257.1/OG0001257.2/OG0001259.2/OG0001259.1/OG0001260.1/OG0001261.1/OG0001261.2/OG0001262.2/OG0001262.1/OG0001263.1/OG0001263.2/OG0001266.2/OG0001266.1/OG0001267.2/OG0001267.1/OG0001268.1/OG0001268.2/OG0001269.2/OG0001269.1/OG0001271.2/OG0001271.1/OG0001272.2/OG0001272.1/OG0001274.1/OG0001274.2/OG0001275.2/OG0001275.1/OG0001276.2/OG0001276.1/OG0001278.2/OG0001278.1/OG0001296.1/OG0001296.2/OG0001305.2/OG0001305.1/OG0001306.2/OG0001306.1/OG0001307.1/OG0001308.1/OG0001309.1/OG0001309.2/OG0001313.2/OG0001313.1/OG0001316.2/OG0001316.1/OG0001318.1/OG0001318.2/OG0001322.1/OG0001322.2/OG0001323.2/OG0001323.1/OG0001326.1/OG0001327.2/OG0001327.1/OG0001328.2/OG0001328.1/OG0001339.2/OG0001339.1/OG0001343.2/OG0001343.1/OG0001348.2/OG0001348.1/OG0001349.1/OG0001352.2/OG0001352.1/OG0001355.2/OG0001355.1/OG0001356.1/OG0001356.2/OG0001358.1/OG0001358.2/OG0001360.2/OG0001360.1/OG0001363.1/OG0001363.2/OG0001364.2/OG0001364.1/OG0001368.2/OG0001368.1/OG0001369.1/OG0001371.1/OG0001371.2/OG0001372.2/OG0001372.1/OG0001374.2/OG0001374.1/OG0001389.1/OG0001392.2/OG0001392.1/OG0001393.1/OG0001393.2/OG0001397.1/OG0001397.2/OG0001401.3/OG0001401.2/OG0001401.1/OG0001403.2/OG0001403.1/OG0001408.1/OG0001408.2/OG0001409.1/OG0001409.2/OG0001410.1/OG0001410.2/OG0001412.2/OG0001412.1/OG0001415.2/OG0001415.1/OG0001416.1/OG0001416.2/OG0001417.2/OG0001417.1/OG0001419.2/OG0001419.1/OG0001420.1/OG0001421.2/OG0001421.1/OG0001422.1/OG0001422.2/OG0001437.1/OG0001437.2/OG0001438.2/OG0001438.1/OG0001440.1/OG0001440.2/OG0001443.1/OG0001443.2/OG0001445.2/OG0001445.1/OG0001450.1/OG0001450.2/OG0001451.2/OG0001451.1/OG0001452.1/OG0001454.1/OG0001454.2/OG0001456.1/OG0001456.2/OG0001459.1/OG0001459.2/OG0001461.1/OG0001461.2/OG0001462.1/OG0001462.2/OG0001464.1/OG0001464.2/OG0001465.1/OG0001465.2/OG0001466.2/OG0001466.1/OG0001467.2/OG0001467.1/OG0001469.2/OG0001469.1/OG0001493.1/OG0001493.2/OG0001499.1/OG0001501.1/OG0001502.2/OG0001502.1/OG0001505.2/OG0001505.1/OG0001507.2/OG0001507.1/OG0001509.2/OG0001509.1/OG0001510.2/OG0001510.1/OG0001512.1/OG0001512.2/OG0001513.2/OG0001513.1/OG0001514.2/OG0001514.1/OG0001515.1/OG0001515.2/OG0001523.1/OG0001523.2/OG0001526.2/OG0001526.1/OG0001527.2/OG0001527.1/OG0001528.2/OG0001528.1/OG0001542.2/OG0001542.1/OG0001543.2/OG0001543.1/OG0001544.1/OG0001547.1/OG0001547.2/OG0001550.2/OG0001550.1/OG0001551.1/OG0001552.2/OG0001552.1/OG0001554.2/OG0001554.1/OG0001558.2/OG0001558.1/OG0001559.2/OG0001559.1/OG0001562.1/OG0001562.2/OG0001567.1/OG0001569.1/OG0001570.1/OG0001570.2/OG0001571.3/OG0001571.2/OG0001571.1/OG0001572.2/OG0001572.1/OG0001575.1/OG0001575.2/OG0001577.2/OG0001577.1/OG0001578.2/OG0001578.1/OG0001583.2/OG0001583.1/OG0001597.1/OG0001597.2/OG0001598.2/OG0001598.1/OG0001599.1/OG0001599.2/OG0001600.1/OG0001602.1/OG0001606.2/OG0001606.1/OG0001607.2/OG0001607.1/OG0001608.2/OG0001608.1/OG0001610.1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0001660.1/OG0001661.1/OG0001661.2/OG0001668.1/OG0001668.2/OG0001670.2/OG0001670.1/OG0001672.2/OG0001672.1/OG0001673.1/OG0001678.2/OG0001678.1/OG0001679.1/OG0001680.1/OG0001680.2/OG0001682.1/OG0001682.2/OG0001684.2/OG0001684.1/OG0001689.2/OG0001689.1/OG0001690.1/OG0001691.2/OG0001691.1/OG0001692.2/OG0001692.1/OG0001694.2/OG0001694.1/OG0001697.2/OG0001697.1/OG0001700.1/OG0001702.2/OG0001702.1/OG0001703.1/OG0001704.2/OG0001704.1/OG0001706.1/OG0001706.2/OG0001710.2/OG0001710.1/OG0001712.1/OG0001712.2/OG0001713.1/OG0001714.2/OG0001714.1/OG0001715.2/OG0001715.1/OG0001716.1/OG0001716.2/OG0001717.1/OG0001718.1/OG0001719.1/OG0001721.2/OG0001721.1/OG0001743.1/OG0001743.2/OG0001744.1/OG0001747.1/OG0001747.2/OG0001750.1/OG0001750.2/OG0001751.2/OG0001751.1/OG0001752.2/OG0001752.1/OG0001753.1/OG0001753.2/OG0001754.1/OG0001754.2/OG0001755.1/OG0001755.2/OG0001757.2/OG0001757.1/OG0001761.1/OG0001761.2/OG0001763.2/OG0001763.1/OG0001764.2/OG0001764.1/OG0001765.1/OG0001768.1/OG0001769.2/OG0001769.1/OG0001771.1/OG0001771.2/OG0001772.2/OG0001772.1/OG0001773.1/OG0001774.1/OG0001774.2/OG0001779.1/OG0001780.1/OG0001780.2/OG0001781.2/OG0001781.1/OG0001782.1/OG0001782.2/OG0001784.2/OG0001784.1/OG0001785.1/OG0001785.2/OG0001786.2/OG0001786.1/OG0001787.1/OG0001787.2/OG0001788.1/OG0001788.2/OG0001789.1/OG0001789.2/OG0001791.2/OG0001791.1/OG0001792.2/OG0001792.1/OG0001793.2/OG0001793.1/OG0001794.1/OG0001794.2/OG0001811.2/OG0001811.1/OG0001814.1/OG0001814.2/OG0001815.2/OG0001815.1/OG0001817.2/OG0001817.1/OG0001826.2/OG0001826.1/OG0001827.2/OG0001827.1/OG0001830.2/OG0001830.1/OG0001831.1/OG0001833.1/OG0001834.1/OG0001837.1/OG0001837.2/OG0001838.2/OG0001838.1/OG0001842.2/OG0001842.1/OG0001843.1/OG0001843.2/OG0001844.2/OG0001844.1/OG0001845.1/OG0001845.2/OG0001849.1/OG0001849.2/OG0001850.1/OG0001850.2/OG0001853.2/OG0001853.1/OG0001855.1/OG0001855.2/OG0001856.2/OG0001856.1/OG0001858.1/OG0001860.2/OG0001860.1/OG0001861.2/OG0001861.1/OG0001863.2/OG0001863.1/OG0001866.2/OG0001866.1/OG0001867.1/OG0001870.2/OG0001870.1/OG0001900.1/OG0001911.2/OG0001911.1/OG0001918.1/OG0001921.1/OG0001921.2/OG0001922.2/OG0001922.1/OG0001923.1/OG0001923.2/OG0001927.1/OG0001929.1/OG0001932.1/OG0001932.2/OG0001934.2/OG0001934.1/OG0001935.1/OG0001936.1/OG0001936.2/OG0001937.1/OG0001938.2/OG0001938.1/OG0001939.1/OG0001942.1/OG0001942.2/OG0001943.1/OG0001943.2/OG0001944.1/OG0001945.1/OG0001945.2/OG0001946.2/OG0001946.1/OG0001948.1/OG0001948.2/OG0001949.2/OG0001949.1/OG0001951.1/OG0001951.2/OG0001952.1/OG0001952.2/OG0001953.2/OG0001953.1/OG0001954.1/OG0001955.1/OG0001955.2/OG0001956.1/OG0001959.2/OG0001959.1/OG0001962.1/OG0001962.2/OG0001963.1/OG0001963.2/OG0001964.1/OG0001965.1/OG0001970.1/OG0001970.2/OG0001972.1/OG0001972.2/OG0001973.1/OG0001976.2/OG0001976.1/OG0001978.1/OG0001978.2/OG0001979.1/OG0001980.1/OG0001980.2/OG0001981.2/OG0001981.1/OG0001982.1/OG0001991.1/OG0001992.1/OG0001993.1/OG0002000.1/OG0002003.2/OG0002003.1/OG0002007.1/OG0002007.2/OG0002008.1/OG0002009.1/OG0002009.2/OG0002013.1/OG0002014.1/OG0002018.1/OG0002020.2/OG0002020.1/OG0002023.1/OG0002024.1/OG0002024.2/OG0002025.1/OG0002025.2/OG0002026.1/OG0002026.2/OG0002030.1/OG0002030.2/OG0002031.2/OG0002031.1/OG0002033.1/OG0002034.1/OG0002035.2/OG0002035.1/OG0002036.1/OG0002037.1/OG0002037.2/OG0002039.1/OG0002040.2/OG0002040.1/OG0002042.2/OG0002042.1/OG0002043.2/OG0002043.1/OG0002044.1/OG0002044.2/OG0002047.1/OG0002047</t>
  </si>
  <si>
    <t>OG0000850.3/OG0000850.1/OG0000850.2/OG0001345.3/OG0001345.2/OG0001345.1/OG0001662.2/OG0001662.1/OG0001825.2/OG0001825.1/OG0001924.1/OG0001940.1/OG0001974.1/OG0002032.1/OG0002032.2/OG0002145.1/OG0002148.1/OG0002148.2/OG0002257.2/OG0002257.1/OG0002270.1/OG0002270.2/OG0002353.1/OG0002389.1/OG0002480.1/OG0002583.1/OG0002633.1/OG0002646.1/OG0002951.1/OG0002952.2/OG0002952.1/OG0002970.1/OG0003030.2/OG0003030.1/OG0003081.1/OG0003125.1/OG0003151.1/OG0003160.1/OG0003220.1/OG0003257.1/OG0003335.1/OG0003341.1/OG0003415.1/OG0003459.1/OG0003515.1/OG0003517.1/OG0003553.1/OG0003596.1/OG0003688.1/OG0003716.1/OG0003733.1/OG0003746.1/OG0003921.1/OG0003978.1/OG0004040.1/OG0004060.1/OG0004096.1/OG0004157.1/OG0004218.1/OG0004218.2/OG0004247.1/OG0004278.1/OG0004280.1/OG0004312.1/OG0004372.1/OG0004410.1/OG0004438.1/OG0004456.1/OG0004486.1/OG0004488.1/OG0004541.2/OG0004541.1/OG0004542.1/OG0004598.1/OG0004615.1/OG0004702.1/OG0004733.1/OG0004737.1/OG0004744.1/OG0004779.1/OG0004795.1/OG0004810.1/OG0005026.1/OG0005031.1/OG0005075.1/OG0005164.1/OG0005167.1/OG0005340.1/OG0005376.1/OG0005410.1/OG0005420.1/OG0005422.1/OG0005462.1/OG0005480.1/OG0005497.1/OG0005534.1/OG0005573.1/OG0005582.1/OG0005752.1/OG0005829.1/OG0005896.1/OG0005897.1/OG0005905.1/OG0005952.1/OG0005988.1/OG0006050.1/OG0006061.1/OG0006064.1/OG0006192.1/OG0006207.1/OG0006253.1/OG0006257.1/OG0006270.1/OG0006285.1/OG0006374.1/OG0006462.1/OG0006495.1/OG0006627.1/OG0006628.1/OG0006639.1/OG0006654.1/OG0006660.1/OG0006670.1/OG0006708.1/OG0006716.1/OG0006730.1/OG0006735.1/OG0006738.1/OG0006750.1/OG0006760.1/OG0006761.1/OG0006781.1/OG0006786.1/OG0006813.1/OG0006822.1/OG0006827.1/OG0006857.1/OG0006872.1/OG0006974.1/OG0007127.1/OG0007151.1/OG0007155.1/OG0007186.1/OG0007196.1/OG0007213.1/OG0007220.1/OG0007234.1/OG0007236.1/OG0007242.1/OG0007281.1/OG0007327.1/OG0007387.1/OG0007415.1/OG0007622.1/OG0007628.1/OG0007643.1/OG0007654.1/OG0007670.1/OG0007675.1/OG0007691.1/OG0007704.1/OG0007707.1/OG0007709.1/OG0007744.1/OG0007751.1/OG0007753.1/OG0007757.1/OG0007782.1/OG0007790.1/OG0007791.1/OG0007796.1/OG0007826.1/OG0007851.1/OG0008011.1/OG0008015.1/OG0008019.1/OG0008056.1/OG0008098.1/OG0008107.1/OG0008145.1/OG0008154.1/OG0008165.1/OG0008170.1/OG0008179.1/OG0008214.1/OG0008413.1/OG0008455.1/OG0008461.1/OG0008465.1/OG0008519.1/OG0008521.1/OG0008800.1/OG0008803.1/OG0008827.1/OG0008853.1/OG0008856.1/OG0009053.1/OG0009100.1/OG0009359.1/OG0009363.1/OG0009699.1/OG0010287.1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</si>
  <si>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0000100.7/OG0000100.3/OG0000100.8/OG0000100.4/OG0000100.1/OG0000100.2/OG0000100.6/OG0000100.5/OG0000107.5/OG0000107.3/OG0000107.7/OG0000107.4/OG0000107.1/OG0000107.2/OG0000107.8/OG0000107.6/OG0000109.4/OG0000109.8/OG0000109.1/OG0000109.3/OG0000109.7/OG0000109.6/OG0000109.9/OG0000109.5/OG0000109.2/OG0000120.3/OG0000120.4/OG0000120.1/OG0000120.5/OG0000120.2/OG0000121.5/OG0000121.1/OG0000121.2/OG0000121.3/OG0000121.4/OG0000121.6/OG0000121.8/OG0000121.7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0000150.2/OG0000150.4/OG0000150.3/OG0000150.1/OG0000150.5/OG0000163.2/OG0000163.3/OG0000163.4/OG0000163.6/OG0000163.1/OG0000163.5/OG0000187.6/OG0000187.5/OG0000187.4/OG0000187.3/OG0000187.1/OG0000187.2/OG0000200.4/OG0000200.5/OG0000200.2/OG0000200.6/OG0000200.3/OG0000200.1/OG0000205.5/OG0000205.2/OG0000205.7/OG0000205.3/OG0000205.1/OG0000205.4/OG0000205.6/OG0000215.4/OG0000215.5/OG0000215.3/OG0000215.1/OG0000215.2/OG0000256.4/OG0000256.5/OG0000256.3/OG0000256.1/OG0000256.2/OG0000264.2/OG0000264.1/OG0000264.4/OG0000264.3/OG0000267.4/OG0000267.1/OG0000267.2/OG0000267.5/OG0000267.3/OG0000280.1/OG0000280.2/OG0000280.4/OG0000280.3/OG0000283.4/OG0000283.3/OG0000283.1/OG0000283.2/OG0000293.1/OG0000293.3/OG0000293.4/OG0000293.5/OG0000293.2/OG0000298.3/OG0000298.4/OG0000298.5/OG0000298.1/OG0000298.2/OG0000299.2/OG0000299.4/OG0000299.3/OG0000299.1/OG0000300.2/OG0000300.3/OG0000300.1/OG0000318.4/OG0000318.2/OG0000318.1/OG0000318.3/OG0000322.1/OG0000322.2/OG0000322.4/OG0000322.3/OG0000334.3/OG0000334.1/OG0000334.4/OG0000334.2/OG0000343.4/OG0000343.1/OG0000343.2/OG0000343.3/OG0000344.3/OG0000344.1/OG0000344.4/OG0000344.2/OG0000358.2/OG0000358.1/OG0000358.3/OG0000358.4/OG0000367.2/OG0000367.1/OG0000367.3/OG0000367.4/OG0000374.1/OG0000374.2/OG0000374.4/OG0000374.3/OG0000375.4/OG0000375.3/OG0000375.2/OG0000375.1/OG0000386.3/OG0000386.1/OG0000386.4/OG0000386.2/OG0000388.3/OG0000388.2/OG0000388.1/OG0000396.4/OG0000396.3/OG0000396.1/OG0000396.2/OG0000402.2/OG0000402.3/OG0000402.1/OG0000403.2/OG0000403.1/OG0000412.2/OG0000412.1/OG0000412.3/OG0000416.1/OG0000416.4/OG0000416.2/OG0000416.3/OG0000419.4/OG0000419.3/OG0000419.2/OG0000419.1/OG0000420.3/OG0000420.2/OG0000420.1/OG0000425.1/OG0000425.3/OG0000425.2/OG0000426.3/OG0000426.1/OG0000426.2/OG0000433.3/OG0000433.2/OG0000433.1/OG0000446.3/OG0000446.2/OG0000446.1/OG0000447.3/OG0000447.2/OG0000447.1/OG0000448.2/OG0000448.4/OG0000448.1/OG0000448.3/OG0000456.4/OG0000456.2/OG0000456.3/OG0000456.1/OG0000457.2/OG0000457.3/OG0000457.1/OG0000467.4/OG0000467.3/OG0000467.2/OG0000467.1/OG0000478.2/OG0000478.1/OG0000478.3/OG0000490.2/OG0000490.1/OG0000491.1/OG0000491.2/OG0000491.3/OG0000501.1/OG0000502.2/OG0000502.1/OG0000502.3/OG0000513.2/OG0000513.1/OG0000524.2/OG0000524.1/OG0000524.3/OG0000526.3/OG0000526.2/OG0000526.1/OG0000540.3/OG0000540.4/OG0000540.2/OG0000540.1/OG0000544.3/OG0000544.1/OG0000544.2/OG0000549.2/OG0000549.1/OG0000551.3/OG0000551.2/OG0000551.1/OG0000571.3/OG0000571.1/OG0000571.2/OG0000582.3/OG0000582.1/OG0000582.2/OG0000608.1/OG0000608.2/OG0000613.1/OG0000613.3/OG0000613.2/OG0000618.2/OG0000618.1/OG0000618.3/OG0000619.1/OG0000619.3/OG0000619.2/OG0000635.1/OG0000635.2/OG0000636.3/OG0000636.1/OG0000636.2/OG0000652.3/OG0000652.2/OG0000652.1/OG0000667.1/OG0000667.3/OG0000667.2/OG0000671.3/OG0000671.1/OG0000671.2/OG0000689.3/OG0000689.1/OG0000689.2/OG0000691.2/OG0000691.1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0000737.1/OG0000737.3/OG0000737.2/OG0000741.2/OG0000741.1/OG0000741.3/OG0000745.2/OG0000745.1/OG0000745.3/OG0000756.1/OG0000770.2/OG0000770.1/OG0000782.1/OG0000782.3/OG0000782.2/OG0000795.1/OG0000795.2/OG0000803.2/OG0000803.3/OG0000803.1/OG0000812.1/OG0000812.2/OG0000812.3/OG0000815.1/OG0000815.2/OG0000828.1/OG0000828.2/OG0000833.2/OG0000833.1/OG0000834.2/OG0000834.1/OG0000846.1/OG0000846.2/OG0000862.2/OG0000862.1/OG0000866.3/OG0000866.2/OG0000866.1/OG0000883.1/OG0000883.2/OG0000883.3/OG0000890.3/OG0000890.2/OG0000890.1/OG0000893.1/OG0000893.2/OG0000897.2/OG0000897.1/OG0000915.1/OG0000915.2/OG0000917.2/OG0000917.1/OG0000932.3/OG0000932.1/OG0000932.2/OG0000935.2/OG0000935.1/OG0000938.1/OG0000938.3/OG0000938.2/OG0000942.2/OG0000942.3/OG0000942.1/OG0000945.1/OG0000945.2/OG0000952.2/OG0000952.1/OG0000971.1/OG0000971.2/OG0000971.3/OG0000972.1/OG0000972.2/OG0000976.1/OG0000976.2/OG0000994.2/OG0000994.1/OG0000997.1/OG0000997.2/OG0001004.2/OG0001004.1/OG0001006.1/OG0001006.2/OG0001007.2/OG0001007.1/OG0001018.2/OG0001018.3/OG0001018.1/OG0001027.2/OG0001027.1/OG0001029.2/OG0001029.1/OG0001033.2/OG0001033.1/OG0001034.2/OG0001034.1/OG0001045.2/OG0001045.1/OG0001050.2/OG0001050.1/OG0001055.1/OG0001055.2/OG0001078.2/OG0001078.3/OG0001078.1/OG0001087.1/OG0001087.2/OG0001108.1/OG0001108.2/OG0001115.2/OG0001115.1/OG0001120.2/OG0001120.1/OG0001125.2/OG0001125.1/OG0001127.2/OG0001127.1/OG0001128.1/OG0001128.2/OG0001152.1/OG0001152.2/OG0001154.1/OG0001154.2/OG0001157.2/OG0001157.1/OG0001158.2/OG0001158.1/OG0001164.2/OG0001164.1/OG0001167.1/OG0001167.2/OG0001170.2/OG0001170.1/OG0001172.2/OG0001172.1/OG0001173.2/OG0001173.1/OG0001176.1/OG0001176.2/OG0001193.1/OG0001193.2/OG0001198.2/OG0001198.3/OG0001198.1/OG0001200.2/OG0001200.1/OG0001207.2/OG0001207.1/OG0001210.2/OG0001210.1/OG0001212.2/OG0001212.1/OG0001213.1/OG0001213.2/OG0001222.1/OG0001222.2/OG0001223.1/OG0001223.2/OG0001247.1/OG0001247.2/OG0001248.1/OG0001248.2/OG0001260.1/OG0001261.1/OG0001261.2/OG0001269.2/OG0001269.1/OG0001271.2/OG0001271.1/OG0001275.2/OG0001275.1/OG0001276.2/OG0001276.1/OG0001305.2/OG0001305.1/OG0001307.1/OG0001313.2/OG0001313.1/OG0001326.1/OG0001348.2/OG0001348.1/OG0001358.1/OG0001358.2/OG0001360.2/OG0001360.1/OG0001364.2/OG0001364.1/OG0001369.1/OG0001401.3/OG0001401.2/OG0001401.1/OG0001403.2/OG0001403.1/OG0001412.2/OG0001412.1/OG0001415.2/OG0001415.1/OG0001416.1/OG0001416.2/OG0001421.2/OG0001421.1/OG0001445.2/OG0001445.1/OG0001452.1/OG0001467.2/OG0001467.1/OG0001469.2/OG0001469.1/OG0001507.2/OG0001507.1/OG0001512.1/OG0001512.2/OG0001514.2/OG0001514.1/OG0001523.1/OG0001523.2/OG0001543.2/OG0001543.1/OG0001558.2/OG0001558.1/OG0001569.1/OG0001578.2/OG0001578.1/OG0001597.1/OG0001597.2/OG0001598.2/OG0001598.1/OG0001607.2/OG0001607.1/OG0001616.1/OG0001616.2/OG0001618.1/OG0001618.2/OG0001631.2/OG0001631.1/OG0001635.1/OG0001638.1/OG0001638.2/OG0001639.1/OG0001639.2/OG0001640.1/OG0001640.2/OG0001645.2/OG0001645.1/OG0001648.2/OG0001648.1/OG0001661.1/OG0001661.2/OG0001670.2/OG0001670.1/OG0001684.2/OG0001684.1/OG0001689.2/OG0001689.1/OG0001694.2/OG0001694.1/OG0001697.2/OG0001697.1/OG0001706.1/OG0001706.2/OG0001712.1/OG0001712.2/OG0001713.1/OG0001714.2/OG0001714.1/OG0001718.1/OG0001719.1/OG0001721.2/OG0001721.1/OG0001743.1/OG0001743.2/OG0001750.1/OG0001750.2/OG0001752.2/OG0001752.1/OG0001765.1/OG0001768.1/OG0001772.2/OG0001772.1/OG0001773.1/OG0001774.1/OG0001774.2/OG0001780.1/OG0001780.2/OG0001785.1/OG0001785.2/OG0001792.2/OG0001792.1/OG0001794.1/OG0001794.2/OG0001814.1/OG0001814.2/OG0001827.2/OG0001827.1/OG0001831.1/OG0001837.1/OG0001837.2/OG0001838.2/OG0001838.1/OG0001842.2/OG0001842.1/OG0001853.2/OG0001853.1/OG0001860.2/OG0001860.1/OG0001918.1/OG0001929.1/OG0001932.1/OG0001932.2/OG0001936.1/OG0001936.2/OG0001937.1/OG0001938.2/OG0001938.1/OG0001943.1/OG0001943.2/OG0001945.1/OG0001945.2/OG0001948.1/OG0001948.2/OG0001951.1/OG0001951.2/OG0001953.2/OG0001953.1/OG0001955.1/OG0001955.2/OG0001962.1/OG0001962.2/OG0001964.1/OG0001972.1/OG0001972.2/OG0001973.1/OG0001976.2/OG0001976.1/OG0001979.1/OG0001980.1/OG0001980.2/OG0001981.2/OG0001981.1/OG0001982.1/OG0001992.1/OG0002014.1/OG0002018.1/OG0002023.1/OG0002024.1/OG0002024.2/OG0002025.1/OG0002025.2/OG0002037.1/OG0002037.2/OG0002040.2/OG0002040.1/OG0002056.1/OG0002071.1/OG0002071.2/OG0002074.2/OG0002074.1/OG0002075.2/OG0002075.1/OG0002076.1/OG0002076.2/OG0002107.2/OG0002107.1/OG0002112.1/OG0002116.2/OG0002116.1/OG0002120.1/OG0002120.2/OG0002126.2/OG0002126.1/OG0002128.1/OG0002128.2/OG0002144.1/OG0002144.2/OG0002146.1/OG0002154.1/OG0002154.2/OG0002158.2/OG0002158.1/OG0002160.1/OG0002163.1/OG0002163.2/OG0002164.2/OG0002164.1/OG0002167.1/OG0002174.1/OG0002177.2/OG0002177.1/OG0002179.1/OG0002223.1/OG0002229.1/OG0002229.2/OG0002232.1/OG0002237.1/OG0002242.2/OG0002242.1/OG0002248.1/OG0002254.1/OG0002267.1/OG0002283.1/OG0002283.2/OG0002298.1/OG0002329.1/OG0002343.1/OG0002343.2/OG0002348.1/OG0002350.1/OG0002350.2/OG0002358.1/OG0002358.2/OG0002359.1/OG0002363.1/OG0002364.1/OG0002364.2/OG0002368.2/OG0002368.1/OG0002375.1/OG0002377.1/OG0002377.2/OG0002381.2/OG0002381.1/OG0002384.1/OG0002385.1/OG0002387.1/OG0002403.2/OG0002403.1/OG0002409.1/OG0002413.1/OG0002432.1/OG0002432.2/OG0002443.2/OG0002443.1/OG0002455.1/OG0002460.1/OG0002464.1/OG0002464.2/OG0002466.1/OG0002469.1/OG0002470.1/OG0002473.1/OG0002473.2/OG0002475.1/OG0002477.1/OG0002482.1/OG0002488.2/OG0002488.1/OG0002493.2/OG0002493.1/OG0002501.1/OG0002501.2/OG0002502.1/OG0002518.1/OG0002551.1/OG0002551.2/OG0002557.2/OG0002557.1/OG0002569.1/OG0002572.1/OG0002575.1/OG0002591.1/OG0002597.1/OG0002597.2/OG0002598.1/OG0002598.2/OG0002601.1/OG0002602.2/OG0002602.1/OG0002607.1/OG0002615.1/OG0002623.2/OG0002623.1/OG0002624.1/OG0002626.1/OG0002631.1/OG0002631.2/OG0002640.1/OG0002650.1/OG0002650.2/OG0002656.1/OG0002668.2/OG0002668.1/OG0002670.1/OG0002709.1/OG0002720.1/OG0002730.1/OG0002732.1/OG0002742.1/OG0002743.1/OG0002743.2/OG0002745.1/OG0002745.2/OG0002746.1/OG0002748.1/OG0002754.1/OG0002761.1/OG0002762.2/OG0002762.1/OG0002763.1/OG0002763.2/OG0002766.2/OG0002766.1/OG0002768.1/OG0002774.2/OG0002774.1/OG0002780.1/OG0002784.2/OG0002784.1/OG0002785.2/OG0002785.1/OG0002790.1/OG0002794.2/OG0002794.1/OG0002796.1/OG0002797.1/OG0002798.1/OG0002798.2/OG0002804.1/OG0002807.1/OG0002810.1/OG0002812.1/OG0002825.2/OG0002825.1/OG0002867.2/OG0002867.1/OG0002871.1/OG0002873.1/OG0002873.2/OG0002876.1/OG0002887.1/OG0002887.2/OG0002902.1/OG0002916.1/OG0002918.1/OG0002919.1/OG0002926.1/OG0002934.1/OG0002937.1/OG0002937.2/OG0002941.2/OG0002941.1/OG0002943.2/OG0002943.1/OG0002945.2/OG0002945.1/OG0002949.1/OG0002949.2/OG0002954.1/OG0002955.1/OG0002965.1/OG0002971.1/OG0003028.1/OG0003028.2/OG0003029.1/OG0003031.1/OG0003036.1/OG0003043.1/OG0003049.1/OG0003054.1/OG0003056.2/OG0003056.1/OG0003058.1/OG0003068.1/OG0003076.1/OG0003078.1/OG0003084.1/OG0003090.1/OG0003091.1/OG0003098.1/OG0003100.1/OG0003104.1/OG0003111.1/OG0003116.1/OG0003133.1/OG0003137.1/OG0003140.1/OG0003146.1/OG0003147.1/OG0003155.2/OG0003155.1/OG0003190.1/OG0003218.1/OG0003224.1/OG0003226.1/OG0003250.1/OG0003256.1/OG0003259.1/OG0003266.2/OG0003266.1/OG0003276.1/OG0003277.1/OG0003279.1/OG0003291.1/OG0003292.1/OG0003301.2/OG0003301.1/OG0003312.1/OG0003312.2/OG0003327.1/OG0003332.1/OG0003333.1/OG0003340.1/OG0003340.2/OG0003343.1/OG0003396.1/OG0003416.1/OG0003421.1/OG0003425.1/OG0003427.1/OG0003430.1/OG0003431.1/OG0003444.1/OG0003449.1/OG0003453.1/OG0003456.1/OG0003464.1/OG0003472.1/OG0003478.1/OG0003478.2/OG0003479.1/OG0003490.1/OG0003492.1/OG0003496.1/OG0003499.1/OG0003511.1/OG0003522.1/OG0003523.1/OG0003525.1/OG0003527.1/OG0003529.1/OG0003531.1/OG0003541.1/OG0003555.1/OG0003558.1/OG0003566.1/OG0003569.1/OG0003571.1/OG0003584.1/OG0003589.1/OG0003590.1/OG0003593.1/OG0003594.1/OG0003642.1/OG0003647.1/OG0003648.1/OG0003659.1/OG0003664.1/OG0003665.1/OG0003666.1/OG0003667.1/OG0003679.1/OG0003683.1/OG0003690.1/OG0003693.1/OG0003699.1/OG0003702.1/OG0003703.1/OG0003704.1/OG0003704.2/OG0003708.1/OG0003712.1/OG0003715.1/OG0003717.1/OG0003718.1/OG0003726.2/OG0003726.1/OG0003727.1/OG0003730.1/OG0003731.1/OG0003736.1/OG0003750.1/OG0003752.1/OG0003754.1/OG0003763.1/OG0003768.1/OG0003769.1/OG0003774.1/OG0003775.1/OG0003779.1/OG0003783.1/OG0003784.1/OG0003798.1/OG0003799.1/OG0003801.1/OG0003803.1/OG0003808.1/OG0003829.1/OG0003830.1/OG0003840.1/OG0003852.1/OG0003855.1/OG0003918.1/OG0003919.1/OG0003922.1/OG0003925.1/OG0003926.1/OG0003941.1/OG0003943.1/OG0003946.1/OG0003949.2/OG0003949.1/OG0003951.1/OG0003955.1/OG0003958.1/OG0003961.1/OG0003963.1/OG0003968.1/OG0003969.1/OG0003972.1/OG0003983.1/OG0003990.1/OG0003993.1/OG0003995.1/OG0003997.1/OG0004000.1/OG0004011.1/OG0004016.1/OG0004017.1/OG0004033.1/OG0004038.1/OG0004042.1/OG0004044.1/OG0004045.1/OG0004047.1/OG0004067.1/OG0004068.1/OG0004069.1/OG0004085.1/OG0004089.1/OG0004094.1/OG0004106.1/OG0004108.1/OG0004111.1/OG0004112.1/OG0004112.2/OG0004124.1/OG0004125.1/OG0004129.1/OG0004130.1/OG0004134.1/OG0004135.1/OG0004136.1/OG0004139.1/OG0004152.1/OG0004155.1/OG0004204.1/OG0004205.2/OG0004205.1/OG0004207.1/OG0004220.1/OG0004235.1/OG0004238.1/OG0004241.1/OG0004245.1/OG0004246.1/OG0004249.1/OG0004251.1/OG0004252.1/OG0004263.1/OG0004269.1/OG0004271.1/OG0004277.1/OG0004283.1/OG0004287.1/OG0004288.1/OG0004289.1/OG0004293.1/OG0004295.1/OG0004300.1/OG0004306.1/OG0004333.1/OG0004335.1/OG0004338.1/OG0004341.1/OG0004345.1/OG0004351.1/OG0004354.1/OG0004356.1/OG0004361.1/OG0004363.1/OG0004365.1/OG0004370.1/OG0004371.1/OG0004374.1/OG0004374.2/OG0004387.1/OG0004388.1/OG0004389.1/OG0004391.1/OG0004393.1/OG0004394.1/OG0004397.1/OG0004399.1/OG0004400.1/OG0004404.1/OG0004408.1/OG0004415.1/OG0004416.1/OG0004419.1/OG0004422.1/OG0004423.1/OG0004425.1/OG0004426.1/OG0004433.1/OG0004434.1/OG0004437.1/OG0004439.1/OG0004450.1/OG0004452.1/OG0004455.1/OG0004467.1/OG0004471.1/OG0004479.1/OG0004480.1/OG0004482.1/OG0004487.1/OG0004489.1/OG0004493.1/OG0004544.1/OG0004554.1/OG0004557.1/OG0004559.1/OG0004561.1/OG0004566.1/OG0004581.1/OG0004582.1/OG0004589.1/OG0004596.1/OG0004597.2/OG0004597.1/OG0004601.1/OG0004604.1/OG0004608.1/OG0004614.1/OG0004618.1/OG0004626.1/OG0004627.1/OG0004632.1/OG0004634.1/OG0004640.1/OG0004650.1/OG0004653.1/OG0004656.1/OG0004662.1/OG0004664.1/OG0004665.1/OG0004673.1/OG0004678.1/OG0004690.1/OG0004691.1/OG0004694.1/OG0004700.1/OG0004701.1/OG0004703.1/OG0004711.1/OG0004714.1/OG0004719.1/OG0004723.1/OG0004726.1/OG0004728.1/OG0004729.1/OG0004731.1/OG0004735.1/OG0004742.1/OG0004746.1/OG0004749.1/OG0004752.1/OG0004755.1/OG0004757.1/OG0004758.1/OG0004768.1/OG0004778.1/OG0004785.1/OG0004788.1/OG0004796.1/OG0004798.1/OG0004811.1/OG0004815.1/OG0004883.1/OG0004884.1/OG0004888.1/OG0004900.1/OG0004904.1/OG0004908.1/OG0004912.1/OG0004915.1/OG0004918.1/OG0004930.1/OG0004932.1/OG0004933.1/OG0004942.1/OG0004948.1/OG0004949.1/OG0004952.1/OG0004955.1/OG0004957.1/OG0004958.1/OG0004959.1/OG0004961.1/OG0004965.1/OG0004984.1/OG0004992.1/OG0004994.1/OG0005004.1/OG0005007.1/OG0005011.1/OG0005013.1/OG0005015.1/OG0005027.1/OG0005035.1/OG0005043.1/OG0005051.1/OG0005053.1/OG0005054.1/OG0005066.1/OG0005073.1/OG0005074.1/OG0005080.1/OG0005090.1/OG0005091.1/OG0005102.1/OG0005103.1/OG0005112.1/OG0005114.1/OG0005116.1/OG0005120.1/OG0005134.1/OG0005135.1/OG0005140.1/OG0005144.1/OG0005152.1/OG0005153.1/OG0005155.1/OG0005156.1/OG0005158.1/OG0005159.1/OG0005160.1/OG0005162.1/OG0005163.1/OG0005171.1/OG0005178.1/OG0005238.1/OG0005243.1/OG0005256.1/OG0005267.1/OG0005272.1/OG0005273.1/OG0005282.1/OG0005283.1/OG0005284.1/OG0005293.1/OG0005296.1/OG0005297.1/OG0005299.1/OG0005300.1/OG0005303.1/OG0005307.1/OG0005310.1/OG0005320.1/OG0005325.1/OG0005330.1/OG0005332.1/OG0005347.1/OG0005362.1/OG0005365.1/OG0005367.1/OG0005374.1/OG0005383.1/OG0005391.1/OG0005392.1/OG0005397.1/OG0005402.1/OG0005405.1/OG0005406.1/OG0005413.1/OG0005417.1/OG0005432.1/OG0005434.1/OG0005451.1/OG0005453.1/OG0005454.1/OG0005458.1/OG0005460.1/OG0005461.1/OG0005463.1/OG0005464.1/OG0005465.1/OG0005466.1/OG0005469.1/OG0005472.1/OG0005473.1/OG0005478.1/OG0005487.1/OG0005492.1/OG0005494.1/OG0005498.1/OG0005503.1/OG0005505.1/OG0005507.1/OG0005508.1/OG0005509.1/OG0005510.1/OG0005512.1/OG0005513.1/OG0005517.1/OG0005524.1/OG0005527.1/OG0005530.1/OG0005537.1/OG0005541.1/OG0005542.1/OG0005551.1/OG0005554.1/OG0005555.1/OG0005564.1/OG0005567.1/OG0005568.1/OG0005570.1/OG0005575.1/OG0005580.1/OG0005653.1/OG0005657.1/OG0005664.1/OG0005666.1/OG0005676.1/OG0005677.1/OG0005686.1/OG0005691.1/OG0005693.1/OG0005716.1/OG0005717.1/OG0005720.1/OG0005722.1/OG0005724.1/OG0005733.1/OG0005736.1/OG0005738.1/OG0005743.1/OG0005746.1/OG0005748.1/OG0005754.1/OG0005760.1/OG0005764.1/OG0005767.1/OG0005782.1/OG0005783.1/OG0005788.1/OG0005797.1/OG0005802.1/OG0005811.1/OG0005813.1/OG0005819.1/OG0005821.1/OG0005830.1/OG0005840.1/OG0005845.1/OG0005850.1/OG0005852.1/OG0005853.1/OG0005854.1/OG0005867.1/OG0005871.1/OG0005874.1/OG0005877.1/OG0005879.1/OG0005893.1/OG0005894.1/OG0005910.1/OG0005913.1/OG0005915.1/OG0005925.1/OG0005926.1/OG0005930.1/OG0005932.1/OG0005944.1/OG0005949.1/OG0005950.1/OG0005954.1/OG0005955.1/OG0005964.1/OG0005968.1/OG0005969.1/OG0005978.1/OG0005981.1/OG0005982.1/OG0005983.1/OG0005985.1/OG0005994.1/OG0005995.1/OG0005998.1/OG0006010.1/OG0006012.1/OG0006025.1/OG0006028.1/OG0006033.1/OG0006041.1/OG0006048.1/OG0006052.1/OG0006059.1/OG0006142.1/OG0006146.1/OG0006150.1/OG0006151.1/OG0006152.1/OG0006197.1/OG0006216.1/OG0006222.1/OG0006226.1/OG0006249.1/OG0006256.1/OG0006261.1/OG0006274.1/OG0006275.1/OG0006286.1/OG0006294.1/OG0006300.1/OG0006303.1/OG0006304.1/OG0006307.1/OG0006321.1/OG0006323.1/OG0006333.1/OG0006342.1/OG0006366.1/OG0006370.1/OG0006371.1/OG0006375.1/OG0006379.1/OG0006381.1/OG0006382.1/OG0006385.1/OG0006386.1/OG0006393.1/OG0006394.1/OG0006395.1/OG0006404.1/OG0006410.1/OG0006417.1/OG0006419.1/OG0006422.1/OG0006424.1/OG0006425.1/OG0006427.1/OG0006429.1/OG0006432.1/OG0006439.1/OG0006442.1/OG0006448.1/OG0006456.1/OG0006457.1/OG0006464.1/OG0006465.1/OG0006479.1/OG0006483.1/OG0006487.1/OG0006503.1/OG0006514.1/OG0006515.1/OG0006516.1/OG0006519.1/OG0006588.1/OG0006626.1/OG0006629.1/OG0006630.1/OG0006640.1/OG0006647.1/OG0006650.1/OG0006656.1/OG0006659.1/OG0006666.1/OG0006671.1/OG0006672.1/OG0006676.1/OG0006680.1/OG0006685.1/OG0006694.1/OG0006702.1/OG0006710.1/OG0006718.1/OG0006723.1/OG0006727.1/OG0006739.1/OG0006741.1/OG0006742.1/OG0006751.1/OG0006752.1/OG0006769.1/OG0006770.1/OG0006778.1/OG0006790.1/OG0006808.1/OG0006820.1/OG0006837.1/OG0006845.1/OG0006846.1/OG0006850.1/OG0006851.1/OG0006854.1/OG0006859.1/OG0006861.1/OG0006873.1/OG0006889.1/OG0006894.1/OG0006901.1/OG0006908.1/OG0006918.1/OG0006919.1/OG0006922.1/OG0006931.1/OG0006933.1/OG0006937.1/OG0006953.1/OG0006954.1/OG0006963.1/OG0006967.1/OG0006968.1/OG0007063.1/OG0007091.1/OG0007098.1/OG0007103.1/OG0007128.1/OG0007132.1/OG0007166.1/OG0007183.1/OG0007195.1/OG0007197.1/OG0007205.1/OG0007209.1/OG0007211.1/OG0007218.1/OG0007222.1/OG0007223.1/OG0007241.1/OG0007243.1/OG0007246.1/OG0007251.1/OG0007254.1/OG0007277.1/OG0007280.1/OG0007282.1/OG0007290.1/OG0007299.1/OG0007301.1/OG0007306.1/OG0007312.1/OG0007319.1/OG0007333.1/OG0007342.1/OG0007346.1/OG0007349.1/OG0007354.1/OG0007372.1/OG0007391.1/OG0007392.1/OG0007399.1/OG0007422.1/OG0007432.1/OG0007565.1/OG0007587.1/OG0007591.1/OG0007606.1/OG0007624.1/OG0007638.1/OG0007649.1/OG0007658.1/OG0007696.1/OG0007698.1/OG0007702.1/OG0007705.1/OG0007734.1/OG0007735.1/OG0007737.1/OG0007756.1/OG0007761.1/OG0007766.1/OG0007768.1/OG0007772.1/OG0007779.1/OG0007783.1/OG0007787.1/OG0007789.1/OG0007801.1/OG0007803.1/OG0007809.1/OG0007819.1/OG0007820.1/OG0007836.1/OG0007839.1/OG0007840.1/OG0007980.1/OG0007998.1/OG0008000.1/OG0008029.1/OG0008035.1/OG0008036.1/OG0008071.1/OG0008083.1/OG0008101.1/OG0008106.1/OG0008113.1/OG0008130.1/OG0008140.1/OG0008166.1/OG0008200.1/OG0008420.1/OG0008426.1/OG0008434.1/OG0008437.1/OG0008449.1/OG0008460.1/OG0008490.1/OG0008542.1/OG0008551.1/OG0008560.1/OG0008776.1/OG0008782.1/OG0008831.1/OG0009051.1/OG0009116.1/OG0010635.1</t>
  </si>
  <si>
    <t>OG0000377.1/OG0000377.3/OG0000377.2/OG0000572.2/OG0000572.1/OG0000705.3/OG0000705.2/OG0000705.1/OG0001370.1/OG0001370.2/OG0001573.1/OG0001632.1/OG0001795.2/OG0001795.1/OG0001920.1/OG0002011.1/OG0002011.2/OG0002055.2/OG0002055.1/OG0002181.1/OG0002181.2/OG0002186.1/OG0002287.1/OG0002306.2/OG0002306.1/OG0002527.1/OG0002658.1/OG0002831.1/OG0002895.1/OG0002922.1/OG0002978.1/OG0003060.1/OG0003211.1/OG0003315.1/OG0003315.2/OG0003350.1/OG0003353.1/OG0003447.1/OG0003454.1/OG0003568.2/OG0003568.1/OG0003811.1/OG0003823.1/OG0003874.1/OG0003878.1/OG0003959.1/OG0004075.1/OG0004150.1/OG0004381.1/OG0004418.1/OG0004501.1/OG0004687.1/OG0004687.2/OG0004706.1/OG0004828.2/OG0004828.1/OG0004837.1/OG0004937.1/OG0004956.1/OG0004966.1/OG0005064.1/OG0005180.1/OG0005190.1/OG0005518.1/OG0005548.1/OG0005572.1/OG0005576.1/OG0005596.1/OG0005599.1/OG0005605.1/OG0005606.1/OG0005609.1/OG0005695.1/OG0005700.1/OG0005706.1/OG0005803.1/OG0005822.1/OG0005876.1/OG0005934.1/OG0006018.1/OG0006047.1/OG0006184.1/OG0006219.1/OG0006358.1/OG0006383.1/OG0006389.1/OG0006412.1/OG0006435.1/OG0006435.2/OG0006529.1/OG0006594.1/OG0006665.1/OG0006719.1/OG0006788.1/OG0006836.1/OG0006883.1/OG0006964.1/OG0006986.1/OG0006987.1/OG0007109.1/OG0007144.1/OG0007153.1/OG0007344.1/OG0007345.1/OG0007366.1/OG0007388.1/OG0007441.1/OG0007590.1/OG0007594.1/OG0007602.1/OG0007667.1/OG0007750.1/OG0007865.1/OG0008014.1/OG0008020.1/OG0008086.1/OG0008164.1/OG0008218.1/OG0008269.1/OG0008274.1/OG0008476.1/OG0008615.1/OG0008874.1/OG0009134.1/OG0009154.1/OG0009344.1/OG0009738.1/OG0009754.1/OG0010762.1</t>
  </si>
  <si>
    <t>OG0002032.1/OG0002032.2/OG0002353.1/OG0004157.1/OG0004438.1/OG0006374.1/OG0008827.1</t>
  </si>
  <si>
    <t>OG0003568.2/OG0003568.1/OG0006435.1/OG0006435.2/OG0007388.1/OG0008476.1</t>
  </si>
  <si>
    <t>OG0000054.3/OG0000054.7/OG0000054.6/OG0000054.4/OG0000054.2/OG0000054.1/OG0000054.5/OG0000100.7/OG0000100.3/OG0000100.8/OG0000100.4/OG0000100.1/OG0000100.2/OG0000100.6/OG0000100.5/OG0000293.1/OG0000293.3/OG0000293.4/OG0000293.5/OG0000293.2/OG0000322.1/OG0000322.2/OG0000322.4/OG0000322.3/OG0000416.1/OG0000416.4/OG0000416.2/OG0000416.3/OG0000490.2/OG0000490.1/OG0000501.1/OG0000502.2/OG0000502.1/OG0000502.3/OG0000652.3/OG0000652.2/OG0000652.1/OG0000815.1/OG0000815.2/OG0000866.3/OG0000866.2/OG0000866.1/OG0000915.1/OG0000915.2/OG0001416.1/OG0001416.2/OG0001618.1/OG0001618.2/OG0001697.2/OG0001697.1/OG0001951.1/OG0001951.2/OG0002074.2/OG0002074.1/OG0002158.2/OG0002158.1/OG0002242.2/OG0002242.1/OG0002358.1/OG0002358.2/OG0002470.1/OG0002569.1/OG0002624.1/OG0002656.1/OG0002790.1/OG0002810.1/OG0002902.1/OG0002934.1/OG0003049.1/OG0003068.1/OG0003084.1/OG0003250.1/OG0003479.1/OG0003527.1/OG0003531.1/OG0003593.1/OG0003666.1/OG0003727.1/OG0003852.1/OG0004042.1/OG0004220.1/OG0004300.1/OG0004335.1/OG0004338.1/OG0004341.1/OG0004361.1/OG0004394.1/OG0004397.1/OG0004471.1/OG0004640.1/OG0004768.1/OG0004932.1/OG0004957.1/OG0004984.1/OG0004992.1/OG0005080.1/OG0005267.1/OG0005365.1/OG0005461.1/OG0005930.1/OG0006286.1/OG0006379.1/OG0006671.1/OG0006931.1/OG0006953.1/OG0007128.1/OG0007223.1/OG0007319.1/OG0007422.1</t>
  </si>
  <si>
    <t>OG0003568.2/OG0003568.1</t>
  </si>
  <si>
    <t>OG0000416.1/OG0000416.4/OG0000416.2/OG0000416.3/OG0000866.3/OG0000866.2/OG0000866.1/OG0001618.1/OG0001618.2</t>
  </si>
  <si>
    <t>OG0000501.1</t>
  </si>
  <si>
    <t>OG0001416.1/OG0001416.2</t>
  </si>
  <si>
    <t>OG0004149.1</t>
  </si>
  <si>
    <t>OG0008476.1</t>
  </si>
  <si>
    <t>OG0000054.3/OG0000054.7/OG0000054.6/OG0000054.4/OG0000054.2/OG0000054.1/OG0000054.5/OG0000293.1/OG0000293.3/OG0000293.4/OG0000293.5/OG0000293.2/OG0000652.3/OG0000652.2/OG0000652.1/OG0002158.2/OG0002158.1/OG0002358.1/OG0002358.2/OG0002569.1/OG0002790.1/OG0002810.1/OG0002902.1/OG0002934.1/OG0003068.1/OG0003527.1/OG0003531.1/OG0004042.1/OG0004220.1/OG0004300.1/OG0004335.1/OG0004341.1/OG0004361.1/OG0004471.1/OG0004640.1/OG0004932.1/OG0004992.1/OG0005267.1/OG0005365.1/OG0005461.1/OG0005930.1/OG0006671.1/OG0006931.1/OG0006953.1/OG0007128.1/OG0007319.1</t>
  </si>
  <si>
    <t>OG0004157.1/OG0004438.1</t>
  </si>
  <si>
    <t>OG0004779.1/OG0005897.1</t>
  </si>
  <si>
    <t>OG0000501.1/OG0000994.2/OG0000994.1/OG0002934.1/OG0006261.1/OG0006922.1/OG0006954.1</t>
  </si>
  <si>
    <t>OG0000074.1/OG0000074.8/OG0000074.3/OG0000074.2/OG0000074.6/OG0000074.5/OG0000074.7/OG0000074.4/OG0000098.9/OG0000098.6/OG0000098.5/OG0000098.3/OG0000098.8/OG0000098.7/OG0000098.4/OG0000098.1/OG0000098.2/OG0000280.1/OG0000280.2/OG0000280.4/OG0000280.3/OG0000293.1/OG0000293.3/OG0000293.4/OG0000293.5/OG0000293.2/OG0000318.4/OG0000318.2/OG0000318.1/OG0000318.3/OG0000396.4/OG0000396.3/OG0000396.1/OG0000396.2/OG0000490.2/OG0000490.1/OG0000502.2/OG0000502.1/OG0000502.3/OG0000524.2/OG0000524.1/OG0000524.3/OG0000613.1/OG0000613.3/OG0000613.2/OG0000618.2/OG0000618.1/OG0000618.3/OG0000636.3/OG0000636.1/OG0000636.2/OG0000671.3/OG0000671.1/OG0000671.2/OG0000691.2/OG0000691.1/OG0000696.1/OG0000696.2/OG0000696.3/OG0000737.1/OG0000737.3/OG0000737.2/OG0000756.1/OG0000828.1/OG0000828.2/OG0000834.2/OG0000834.1/OG0000883.1/OG0000883.2/OG0000883.3/OG0000890.3/OG0000890.2/OG0000890.1/OG0000945.1/OG0000945.2/OG0000994.2/OG0000994.1/OG0001087.1/OG0001087.2/OG0001120.2/OG0001120.1/OG0001164.2/OG0001164.1/OG0001173.2/OG0001173.1/OG0001222.1/OG0001222.2/OG0001269.2/OG0001269.1/OG0001307.1/OG0001569.1/OG0001640.1/OG0001640.2/OG0001670.2/OG0001670.1/OG0001714.2/OG0001714.1/OG0001719.1/OG0001831.1/OG0001918.1/OG0001929.1/OG0001936.1/OG0001936.2/OG0001980.1/OG0001980.2/OG0002023.1/OG0002056.1/OG0002074.2/OG0002074.1/OG0002075.2/OG0002075.1/OG0002112.1/OG0002120.1/OG0002120.2/OG0002177.2/OG0002177.1/OG0002329.1/OG0002381.2/OG0002381.1/OG0002385.1/OG0002387.1/OG0002443.2/OG0002443.1/OG0002460.1/OG0002501.1/OG0002501.2/OG0002557.2/OG0002557.1/OG0002597.1/OG0002597.2/OG0002598.1/OG0002598.2/OG0002615.1/OG0002640.1/OG0002650.1/OG0002650.2/OG0002668.2/OG0002668.1/OG0002766.2/OG0002766.1/OG0002784.2/OG0002784.1/OG0002794.2/OG0002794.1/OG0002797.1/OG0002798.1/OG0002798.2/OG0002926.1/OG0002949.1/OG0002949.2/OG0003084.1/OG0003133.1/OG0003190.1/OG0003218.1/OG0003224.1/OG0003226.1/OG0003301.2/OG0003301.1/OG0003511.1/OG0003522.1/OG0003555.1/OG0003584.1/OG0003589.1/OG0003664.1/OG0003699.1/OG0003703.1/OG0003718.1/OG0003730.1/OG0003750.1/OG0003783.1/OG0003919.1/OG0003955.1/OG0003990.1/OG0004033.1/OG0004044.1/OG0004067.1/OG0004112.1/OG0004112.2/OG0004130.1/OG0004204.1/OG0004207.1/OG0004241.1/OG0004251.1/OG0004293.1/OG0004306.1/OG0004333.1/OG0004351.1/OG0004354.1/OG0004365.1/OG0004387.1/OG0004400.1/OG0004408.1/OG0004419.1/OG0004433.1/OG0004437.1/OG0004455.1/OG0004467.1/OG0004471.1/OG0004493.1/OG0004544.1/OG0004561.1/OG0004596.1/OG0004601.1/OG0004614.1/OG0004653.1/OG0004656.1/OG0004665.1/OG0004711.1/OG0004729.1/OG0004735.1/OG0004742.1/OG0004757.1/OG0004778.1/OG0004815.1/OG0004900.1/OG0004912.1/OG0004952.1/OG0004992.1/OG0005013.1/OG0005035.1/OG0005054.1/OG0005091.1/OG0005114.1/OG0005120.1/OG0005159.1/OG0005162.1/OG0005238.1/OG0005243.1/OG0005273.1/OG0005284.1/OG0005293.1/OG0005299.1/OG0005307.1/OG0005325.1/OG0005367.1/OG0005397.1/OG0005402.1/OG0005413.1/OG0005432.1/OG0005434.1/OG0005458.1/OG0005466.1/OG0005469.1/OG0005513.1/OG0005517.1/OG0005542.1/OG0005555.1/OG0005567.1/OG0005653.1/OG0005657.1/OG0005664.1/OG0005677.1/OG0005686.1/OG0005693.1/OG0005720.1/OG0005746.1/OG0005783.1/OG0005797.1/OG0005811.1/OG0005813.1/OG0005819.1/OG0005821.1/OG0005852.1/OG0005871.1/OG0005894.1/OG0005932.1/OG0005969.1/OG0005998.1/OG0006059.1/OG0006152.1/OG0006286.1/OG0006294.1/OG0006307.1/OG0006321.1/OG0006375.1/OG0006381.1/OG0006385.1/OG0006394.1/OG0006395.1/OG0006422.1/OG0006432.1/OG0006442.1/OG0006465.1/OG0006514.1/OG0006515.1/OG0006516.1/OG0006588.1/OG0006626.1/OG0006666.1/OG0006752.1/OG0006808.1/OG0006837.1/OG0006845.1/OG0006846.1/OG0006850.1/OG0006859.1/OG0006894.1/OG0006901.1/OG0006919.1/OG0006963.1/OG0007063.1/OG0007195.1/OG0007197.1/OG0007246.1/OG0007280.1/OG0007282.1/OG0007306.1/OG0007354.1/OG0007372.1/OG0007422.1/OG0007606.1/OG0007696.1/OG0007698.1/OG0007756.1/OG0007766.1/OG0007803.1/OG0007820.1/OG0008035.1/OG0008071.1/OG0008101.1/OG0008106.1/OG0008130.1/OG0008420.1/OG0008434.1/OG0008551.1/OG0008776.1/OG0008782.1/OG0009051.1/OG0009116.1</t>
  </si>
  <si>
    <t>OG0001795.2/OG0001795.1/OG0003350.1/OG0003874.1/OG0003878.1/OG0004150.1/OG0004381.1/OG0004687.1/OG0004687.2/OG0005064.1/OG0005548.1/OG0005572.1/OG0005576.1/OG0005606.1/OG0005695.1/OG0005822.1/OG0006219.1/OG0006412.1/OG0006435.1/OG0006435.2/OG0006594.1/OG0006986.1/OG0007144.1/OG0007153.1/OG0007344.1/OG0007441.1/OG0007602.1/OG0007667.1/OG0008218.1/OG0008874.1/OG0009344.1</t>
  </si>
  <si>
    <t>OG0001345.3/OG0001345.2/OG0001345.1/OG0001974.1/OG0002270.1/OG0002270.2/OG0002951.1/OG0003220.1/OG0003335.1/OG0003341.1/OG0003746.1/OG0004040.1/OG0004060.1/OG0004278.1/OG0004280.1/OG0004456.1/OG0004486.1/OG0004702.1/OG0004737.1/OG0005075.1/OG0005340.1/OG0005376.1/OG0005497.1/OG0005829.1/OG0005988.1/OG0006064.1/OG0006257.1/OG0006270.1/OG0006654.1/OG0006813.1/OG0007127.1/OG0007186.1/OG0007213.1/OG0007327.1/OG0007387.1/OG0007622.1/OG0007691.1/OG0007826.1/OG0008011.1/OG0008019.1/OG0008056.1/OG0008098.1/OG0008519.1/OG0008803.1/OG0009053.1/OG0009100.1/OG0009363.1</t>
  </si>
  <si>
    <t>OG0003699.1</t>
  </si>
  <si>
    <t>OG0000572.2/OG0000572.1/OG0005518.1</t>
  </si>
  <si>
    <t>OG0002970.1/OG0006374.1/OG0007744.1/OG0007796.1/OG0008455.1</t>
  </si>
  <si>
    <t>OG0001837.1/OG0001837.2/OG0003431.1/OG0003699.1/OG0004094.1/OG0004452.1/OG0004723.1/OG0005073.1/OG0005653.1/OG0005879.1/OG0005915.1/OG0006198.1/OG0006656.1/OG0006850.1/OG0007251.1/OG0007312.1/OG0007766.1/OG0007819.1/OG0008000.1/OG0008426.1</t>
  </si>
  <si>
    <t>OG0001837.1/OG0001837.2/OG0003431.1/OG0007819.1</t>
  </si>
  <si>
    <t>OG0006374.1</t>
  </si>
  <si>
    <t>OG0002970.1</t>
  </si>
  <si>
    <t>OG0004452.1/OG0007251.1/OG0007312.1/OG0008426.1</t>
  </si>
  <si>
    <t>OG0004293.1/OG0004757.1/OG0005293.1/OG0005402.1/OG0005664.1/OG0005720.1/OG0006395.1/OG0006516.1/OG0007756.1</t>
  </si>
  <si>
    <t>OG0001831.1/OG0001918.1/OG0002794.2/OG0002794.1/OG0003555.1/OG0005293.1/OG0005664.1/OG0005746.1/OG0005797.1/OG0006385.1/OG0006516.1</t>
  </si>
  <si>
    <t>OG0003746.1/OG0008803.1/OG0009100.1</t>
  </si>
  <si>
    <t>OG0006986.1/OG0008218.1</t>
  </si>
  <si>
    <t>OG0002287.1/OG0002658.1/OG0004150.1/OG0004687.1/OG0004687.2/OG0004837.1/OG0005064.1/OG0005822.1/OG0006594.1/OG0007602.1</t>
  </si>
  <si>
    <t>OG0000046.8/OG0000046.2/OG0000046.5/OG0000046.6/OG0000046.4/OG0000046.11/OG0000046.1/OG0000046.7/OG0000046.9/OG0000046.3/OG0000046.10/OG0000267.4/OG0000267.1/OG0000267.2/OG0000267.5/OG0000267.3/OG0000300.2/OG0000300.3/OG0000300.1/OG0000318.4/OG0000318.2/OG0000318.1/OG0000318.3/OG0000795.1/OG0000795.2/OG0000812.1/OG0000812.2/OG0000812.3/OG0000935.2/OG0000935.1/OG0001006.1/OG0001006.2/OG0001120.2/OG0001120.1/OG0001247.1/OG0001247.2/OG0001639.1/OG0001639.2/OG0001714.2/OG0001714.1/OG0001765.1/OG0001929.1/OG0001938.2/OG0001938.1/OG0001972.1/OG0001972.2/OG0001980.1/OG0001980.2/OG0002056.1/OG0002071.1/OG0002071.2/OG0002146.1/OG0002409.1/OG0002469.1/OG0002670.1/OG0002742.1/OG0002746.1/OG0002794.2/OG0002794.1/OG0002798.1/OG0002798.2/OG0002937.1/OG0002937.2/OG0002949.1/OG0002949.2/OG0003279.1/OG0003333.1/OG0003499.1/OG0003511.1/OG0003529.1/OG0003590.1/OG0003726.2/OG0003726.1/OG0003750.1/OG0003774.1/OG0004038.1/OG0004085.1/OG0004112.1/OG0004112.2/OG0004207.1/OG0004251.1/OG0004354.1/OG0004408.1/OG0004419.1/OG0004493.1/OG0004653.1/OG0004673.1/OG0004691.1/OG0004711.1/OG0004729.1/OG0004778.1/OG0004811.1/OG0004815.1/OG0005013.1/OG0005103.1/OG0005159.1/OG0005243.1/OG0005367.1/OG0005453.1/OG0005686.1/OG0005693.1/OG0005819.1/OG0005821.1/OG0005852.1/OG0005998.1/OG0006321.1/OG0006381.1/OG0006515.1/OG0006837.1/OG0007197.1/OG0007280.1/OG0008029.1</t>
  </si>
  <si>
    <t>OG0002952.2/OG0002952.1/OG0004278.1/OG0004280.1/OG0004410.1/OG0004795.1/OG0005376.1/OG0006761.1</t>
  </si>
  <si>
    <t>OG0001980.1/OG0001980.2/OG0002794.2/OG0002794.1/OG0003511.1/OG0004112.1/OG0004112.2/OG0004207.1/OG0004251.1/OG0004354.1/OG0004408.1/OG0004729.1/OG0005159.1/OG0005243.1/OG0005819.1/OG0006381.1/OG0006515.1/OG0006837.1</t>
  </si>
  <si>
    <t>OG0005064.1/OG0006594.1</t>
  </si>
  <si>
    <t>OG0004278.1/OG0004280.1</t>
  </si>
  <si>
    <t>OG0001087.1/OG0001087.2/OG0003190.1/OG0004400.1/OG0005273.1/OG0005677.1/OG0006294.1/OG0008035.1/OG0008434.1</t>
  </si>
  <si>
    <t>OG0006257.1</t>
  </si>
  <si>
    <t>OG0005821.1</t>
  </si>
  <si>
    <t>OG0004493.1/OG0005693.1</t>
  </si>
  <si>
    <t>OG0001929.1/OG0004112.1/OG0004112.2</t>
  </si>
  <si>
    <t>OG0002949.1/OG0002949.2/OG0004419.1/OG0004653.1/OG0004778.1/OG0005013.1/OG0005686.1/OG0005852.1/OG0005998.1</t>
  </si>
  <si>
    <t>OG0004455.1/OG0005813.1</t>
  </si>
  <si>
    <t>OG0005075.1</t>
  </si>
  <si>
    <t>OG0003716.1/OG0006639.1/OG0008413.1</t>
  </si>
  <si>
    <t>OG0001973.1/OG0003690.1/OG0003693.1/OG0004416.1/OG0005460.1/OG0005508.1/OG0005764.1/OG0005978.1</t>
  </si>
  <si>
    <t>OG0000695.2/OG0000695.3/OG0000695.1/OG0001638.1/OG0001638.2/OG0001670.2/OG0001670.1/OG0001853.2/OG0001853.1/OG0001943.1/OG0001943.2/OG0002364.1/OG0002364.2/OG0002602.2/OG0002602.1/OG0002650.1/OG0002650.2/OG0002709.1/OG0002784.2/OG0002784.1/OG0002810.1/OG0002954.1/OG0003031.1/OG0003043.1/OG0003472.1/OG0003642.1/OG0003717.1/OG0003969.1/OG0003972.1/OG0004246.1/OG0004288.1/OG0004374.1/OG0004374.2/OG0004601.1/OG0004694.1/OG0004700.1/OG0004758.1/OG0004942.1/OG0005053.1/OG0005283.1/OG0005296.1/OG0005505.1/OG0005724.1/OG0005782.1/OG0005788.1/OG0005802.1/OG0005845.1/OG0005874.1/OG0005877.1/OG0005981.1/OG0005994.1/OG0006059.1/OG0006222.1/OG0006275.1/OG0006393.1/OG0006519.1/OG0006629.1/OG0006685.1/OG0006739.1/OG0006854.1/OG0007183.1/OG0007254.1/OG0007391.1/OG0007587.1/OG0007772.1/OG0007809.1/OG0008437.1</t>
  </si>
  <si>
    <t>OG0003415.1/OG0004779.1/OG0006207.1/OG0007155.1</t>
  </si>
  <si>
    <t>OG0004418.1/OG0005934.1/OG0006964.1/OG0006987.1/OG0007865.1/OG0009134.1</t>
  </si>
  <si>
    <t>OG0006207.1</t>
  </si>
  <si>
    <t>OG0000695.2/OG0000695.3/OG0000695.1/OG0001638.1/OG0001638.2/OG0001750.1/OG0001750.2/OG0004356.1/OG0004678.1/OG0004700.1/OG0005015.1/OG0005564.1/OG0005981.1/OG0006059.1/OG0006448.1</t>
  </si>
  <si>
    <t>OG0008776.1</t>
  </si>
  <si>
    <t>OG0006207.1/OG0007155.1</t>
  </si>
  <si>
    <t>OG0001670.2/OG0001670.1/OG0002709.1/OG0003472.1/OG0004246.1/OG0004700.1/OG0004758.1/OG0004942.1/OG0005053.1/OG0005283.1/OG0005724.1/OG0005788.1/OG0005802.1/OG0005845.1/OG0005981.1/OG0006059.1/OG0006275.1/OG0006519.1/OG0006629.1/OG0006739.1/OG0006854.1/OG0007254.1</t>
  </si>
  <si>
    <t>OG0004418.1/OG0005934.1/OG0006964.1/OG0007865.1</t>
  </si>
  <si>
    <t>OG0001154.1/OG0001154.2/OG0001943.1/OG0001943.2/OG0002709.1/OG0003972.1/OG0004700.1/OG0005053.1/OG0005788.1/OG0006059.1/OG0006275.1/OG0006519.1/OG0007254.1</t>
  </si>
  <si>
    <t>OG0003416.1/OG0003472.1/OG0003708.1/OG0003972.1/OG0004700.1/OG0004959.1/OG0005153.1/OG0005283.1/OG0005802.1/OG0005845.1/OG0006059.1/OG0006456.1/OG0006854.1/OG0006861.1/OG0007391.1</t>
  </si>
  <si>
    <t>OG0004700.1/OG0005994.1/OG0006059.1</t>
  </si>
  <si>
    <t>OG0008856.1</t>
  </si>
  <si>
    <t>OG0007865.1</t>
  </si>
  <si>
    <t>OG0001943.1/OG0001943.2/OG0002784.2/OG0002784.1</t>
  </si>
  <si>
    <t>OG0005934.1/OG0007865.1</t>
  </si>
  <si>
    <t>OG0002602.2/OG0002602.1/OG0003472.1/OG0004700.1/OG0004942.1/OG0005283.1/OG0007391.1/OG0008437.1</t>
  </si>
  <si>
    <t>OG0005994.1</t>
  </si>
  <si>
    <t>OG0008437.1</t>
  </si>
  <si>
    <t>OG0001825.2/OG0001825.1/OG0002145.1/OG0002148.1/OG0002148.2/OG0002583.1/OG0002970.1/OG0003125.1/OG0003160.1/OG0003220.1/OG0003238.1/OG0003515.1/OG0004218.1/OG0004218.2/OG0004431.1/OG0004456.1/OG0004542.1/OG0004702.1/OG0004744.1/OG0005075.1/OG0005897.1/OG0006064.1/OG0006374.1/OG0006730.1/OG0006750.1/OG0006872.1/OG0007186.1/OG0007327.1/OG0007387.1/OG0007622.1/OG0007654.1/OG0007744.1/OG0007796.1/OG0008170.1/OG0008455.1/OG0008519.1/OG0008800.1</t>
  </si>
  <si>
    <t>OG0000036.7/OG0000036.3/OG0000036.12/OG0000036.6/OG0000036.11/OG0000036.5/OG0000036.10/OG0000036.8/OG0000036.1/OG0000036.9/OG0000036.4/OG0000036.2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0000121.5/OG0000121.1/OG0000121.2/OG0000121.3/OG0000121.4/OG0000121.6/OG0000121.8/OG0000121.7/OG0000150.2/OG0000150.4/OG0000150.3/OG0000150.1/OG0000150.5/OG0000172.3/OG0000172.4/OG0000172.2/OG0000172.1/OG0000187.6/OG0000187.5/OG0000187.4/OG0000187.3/OG0000187.1/OG0000187.2/OG0000215.4/OG0000215.5/OG0000215.3/OG0000215.1/OG0000215.2/OG0000276.4/OG0000276.1/OG0000276.2/OG0000276.3/OG0000280.1/OG0000280.2/OG0000280.4/OG0000280.3/OG0000283.4/OG0000283.3/OG0000283.1/OG0000283.2/OG0000318.4/OG0000318.2/OG0000318.1/OG0000318.3/OG0000344.3/OG0000344.1/OG0000344.4/OG0000344.2/OG0000358.2/OG0000358.1/OG0000358.3/OG0000358.4/OG0000404.1/OG0000404.2/OG0000404.3/OG0000404.4/OG0000426.3/OG0000426.1/OG0000426.2/OG0000456.4/OG0000456.2/OG0000456.3/OG0000456.1/OG0000467.4/OG0000467.3/OG0000467.2/OG0000467.1/OG0000526.3/OG0000526.2/OG0000526.1/OG0000540.3/OG0000540.4/OG0000540.2/OG0000540.1/OG0000613.1/OG0000613.3/OG0000613.2/OG0000618.2/OG0000618.1/OG0000618.3/OG0000667.1/OG0000667.3/OG0000667.2/OG0000671.3/OG0000671.1/OG0000671.2/OG0000696.1/OG0000696.2/OG0000696.3/OG0000704.2/OG0000704.1/OG0000704.3/OG0000707.1/OG0000707.3/OG0000707.2/OG0000708.2/OG0000708.3/OG0000708.1/OG0000710.3/OG0000710.1/OG0000710.2/OG0000712.1/OG0000712.2/OG0000737.1/OG0000737.3/OG0000737.2/OG0000745.2/OG0000745.1/OG0000745.3/OG0000756.1/OG0000757.1/OG0000812.1/OG0000812.2/OG0000812.3/OG0000828.1/OG0000828.2/OG0000846.1/OG0000846.2/OG0000854.1/OG0000854.2/OG0000890.3/OG0000890.2/OG0000890.1/OG0000893.1/OG0000893.2/OG0000897.2/OG0000897.1/OG0000915.1/OG0000915.2/OG0000935.2/OG0000935.1/OG0000945.1/OG0000945.2/OG0000972.1/OG0000972.2/OG0000994.2/OG0000994.1/OG0001004.2/OG0001004.1/OG0001018.2/OG0001018.3/OG0001018.1/OG0001032.2/OG0001032.1/OG0001087.1/OG0001087.2/OG0001120.2/OG0001120.1/OG0001157.2/OG0001157.1/OG0001173.2/OG0001173.1/OG0001176.1/OG0001176.2/OG0001200.2/OG0001200.1/OG0001207.2/OG0001207.1/OG0001222.1/OG0001222.2/OG0001247.1/OG0001247.2/OG0001260.1/OG0001275.2/OG0001275.1/OG0001313.2/OG0001313.1/OG0001364.2/OG0001364.1/OG0001510.2/OG0001510.1/OG0001543.2/OG0001543.1/OG0001571.3/OG0001571.2/OG0001571.1/OG0001577.2/OG0001577.1/OG0001597.1/OG0001597.2/OG0001640.1/OG0001640.2/OG0001648.2/OG0001648.1/OG0001661.1/OG0001661.2/OG0001678.2/OG0001678.1/OG0001719.1/OG0001837.1/OG0001837.2/OG0001870.2/OG0001870.1/OG0001936.1/OG0001936.2/OG0001945.1/OG0001945.2/OG0001963.1/OG0001963.2/OG0001964.1/OG0001972.1/OG0001972.2/OG0001976.2/OG0001976.1/OG0001979.1/OG0002040.2/OG0002040.1/OG0002056.1/OG0002075.2/OG0002075.1/OG0002165.1/OG0002241.1/OG0002241.2/OG0002254.1/OG0002350.1/OG0002350.2/OG0002377.1/OG0002377.2/OG0002384.1/OG0002403.2/OG0002403.1/OG0002413.1/OG0002460.1/OG0002466.1/OG0002469.1/OG0002477.1/OG0002493.2/OG0002493.1/OG0002518.1/OG0002557.2/OG0002557.1/OG0002591.1/OG0002601.1/OG0002623.2/OG0002623.1/OG0002668.2/OG0002668.1/OG0002670.1/OG0002723.2/OG0002723.1/OG0002746.1/OG0002774.2/OG0002774.1/OG0002790.1/OG0002797.1/OG0002889.1/OG0002889.2/OG0002916.1/OG0002918.1/OG0002919.1/OG0002926.1/OG0002934.1/OG0002943.2/OG0002943.1/OG0002946.1/OG0003029.1/OG0003049.1/OG0003056.2/OG0003056.1/OG0003091.1/OG0003104.1/OG0003116.1/OG0003133.1/OG0003146.1/OG0003153.1/OG0003155.2/OG0003155.1/OG0003218.1/OG0003259.1/OG0003291.1/OG0003425.1/OG0003431.1/OG0003490.1/OG0003522.1/OG0003523.1/OG0003541.1/OG0003582.1/OG0003584.1/OG0003593.1/OG0003690.1/OG0003699.1/OG0003703.1/OG0003718.1/OG0003721.1/OG0003736.1/OG0003754.1/OG0003763.1/OG0003784.1/OG0003801.1/OG0003802.1/OG0003842.1/OG0003855.1/OG0003919.1/OG0003947.1/OG0003949.2/OG0003949.1/OG0003955.1/OG0003983.1/OG0004000.1/OG0004011.1/OG0004033.1/OG0004042.1/OG0004044.1/OG0004094.1/OG0004108.1/OG0004155.1/OG0004249.1/OG0004287.1/OG0004333.1/OG0004345.1/OG0004351.1/OG0004363.1/OG0004365.1/OG0004387.1/OG0004400.1/OG0004404.1/OG0004419.1/OG0004422.1/OG0004426.1/OG0004452.1/OG0004455.1/OG0004467.1/OG0004471.1/OG0004559.1/OG0004596.1/OG0004656.1/OG0004723.1/OG0004742.1/OG0004746.1/OG0004755.1/OG0004757.1/OG0004785.1/OG0004815.1/OG0004912.1/OG0004949.1/OG0004952.1/OG0004957.1/OG0004980.1/OG0004992.1/OG0005035.1/OG0005043.1/OG0005073.1/OG0005078.1/OG0005086.1/OG0005090.1/OG0005103.1/OG0005140.1/OG0005365.1/OG0005397.1/OG0005402.1/OG0005413.1/OG0005432.1/OG0005434.1/OG0005451.1/OG0005466.1/OG0005492.1/OG0005507.1/OG0005510.1/OG0005524.1/OG0005555.1/OG0005568.1/OG0005653.1/OG0005657.1/OG0005736.1/OG0005783.1/OG0005813.1/OG0005819.1/OG0005840.1/OG0005871.1/OG0005879.1/OG0005915.1/OG0005925.1/OG0005926.1/OG0005932.1/OG0006025.1/OG0006041.1/OG0006197.1/OG0006198.1/OG0006234.1/OG0006286.1/OG0006294.1/OG0006307.1/OG0006327.1/OG0006366.1/OG0006375.1/OG0006395.1/OG0006410.1/OG0006425.1/OG0006442.1/OG0006464.1/OG0006465.1/OG0006647.1/OG0006656.1/OG0006702.1/OG0006741.1/OG0006790.1/OG0006850.1/OG0006889.1/OG0006918.1/OG0006931.1/OG0006954.1/OG0007063.1/OG0007098.1/OG0007200.1/OG0007251.1/OG0007301.1/OG0007312.1/OG0007372.1/OG0007582.1/OG0007591.1/OG0007696.1/OG0007734.1/OG0007737.1/OG0007748.1/OG0007756.1/OG0007766.1/OG0007768.1/OG0007789.1/OG0007803.1/OG0007819.1/OG0007980.1/OG0007998.1/OG0008000.1/OG0008008.1/OG0008053.1/OG0008130.1/OG0008426.1/OG0008434.1/OG0008782.1/OG0010635.1</t>
  </si>
  <si>
    <t>OG0000377.1/OG0000377.3/OG0000377.2/OG0000572.2/OG0000572.1/OG0001795.2/OG0001795.1/OG0002831.1/OG0003350.1/OG0003454.1/OG0003671.1/OG0003874.1/OG0003959.1/OG0004706.1/OG0005518.1/OG0005572.1/OG0005599.1/OG0005606.1/OG0005803.1/OG0006047.1/OG0006412.1/OG0006435.1/OG0006435.2/OG0006883.1/OG0007144.1/OG0007344.1/OG0007458.1/OG0008014.1/OG0009738.1</t>
  </si>
  <si>
    <t>OG0002762.2/OG0002762.1</t>
  </si>
  <si>
    <t>OG0001632.1</t>
  </si>
  <si>
    <t>OG0000036.7/OG0000036.3/OG0000036.12/OG0000036.6/OG0000036.11/OG0000036.5/OG0000036.10/OG0000036.8/OG0000036.1/OG0000036.9/OG0000036.4/OG0000036.2/OG0000054.3/OG0000054.7/OG0000054.6/OG0000054.4/OG0000054.2/OG0000054.1/OG0000054.5/OG0000066.8/OG0000066.7/OG0000066.5/OG0000066.6/OG0000066.3/OG0000066.4/OG0000066.1/OG0000066.2/OG0000085.2/OG0000085.1/OG0000085.5/OG0000085.7/OG0000085.6/OG0000085.4/OG0000085.3/OG0000087.5/OG0000087.7/OG0000087.2/OG0000087.1/OG0000087.4/OG0000087.6/OG0000087.3/OG0000172.3/OG0000172.4/OG0000172.2/OG0000172.1/OG0000215.4/OG0000215.5/OG0000215.3/OG0000215.1/OG0000215.2/OG0000318.4/OG0000318.2/OG0000318.1/OG0000318.3/OG0000404.1/OG0000404.2/OG0000404.3/OG0000404.4/OG0000467.4/OG0000467.3/OG0000467.2/OG0000467.1/OG0000613.1/OG0000613.3/OG0000613.2/OG0000618.2/OG0000618.1/OG0000618.3/OG0000671.3/OG0000671.1/OG0000671.2/OG0000696.1/OG0000696.2/OG0000696.3/OG0000704.2/OG0000704.1/OG0000704.3/OG0000710.3/OG0000710.1/OG0000710.2/OG0000737.1/OG0000737.3/OG0000737.2/OG0000756.1/OG0000828.1/OG0000828.2/OG0000893.1/OG0000893.2/OG0000935.2/OG0000935.1/OG0000945.1/OG0000945.2/OG0000972.1/OG0000972.2/OG0000994.2/OG0000994.1/OG0001004.2/OG0001004.1/OG0001018.2/OG0001018.3/OG0001018.1/OG0001032.2/OG0001032.1/OG0001087.1/OG0001087.2/OG0001120.2/OG0001120.1/OG0001157.2/OG0001157.1/OG0001173.2/OG0001173.1/OG0001176.1/OG0001176.2/OG0001207.2/OG0001207.1/OG0001222.1/OG0001222.2/OG0001247.1/OG0001247.2/OG0001543.2/OG0001543.1/OG0001597.1/OG0001597.2/OG0001661.1/OG0001661.2/OG0001678.2/OG0001678.1/OG0001719.1/OG0001964.1/OG0002040.2/OG0002040.1/OG0002056.1/OG0002075.2/OG0002075.1/OG0002377.1/OG0002377.2/OG0002466.1/OG0002557.2/OG0002557.1/OG0002591.1/OG0002601.1/OG0002668.2/OG0002668.1/OG0002670.1/OG0002746.1/OG0002774.2/OG0002774.1/OG0002790.1/OG0002918.1/OG0003029.1/OG0003116.1/OG0003146.1/OG0003155.2/OG0003155.1/OG0003218.1/OG0003259.1/OG0003425.1/OG0003490.1/OG0003582.1/OG0003584.1/OG0003718.1/OG0003802.1/OG0003842.1/OG0003955.1/OG0004000.1/OG0004042.1/OG0004044.1/OG0004108.1/OG0004333.1/OG0004345.1/OG0004351.1/OG0004363.1/OG0004365.1/OG0004400.1/OG0004419.1/OG0004422.1/OG0004426.1/OG0004742.1/OG0004755.1/OG0004757.1/OG0004785.1/OG0004815.1/OG0004952.1/OG0004992.1/OG0005035.1/OG0005043.1/OG0005402.1/OG0005451.1/OG0005524.1/OG0005555.1/OG0005657.1/OG0005819.1/OG0005871.1/OG0005879.1/OG0005932.1/OG0006025.1/OG0006294.1/OG0006307.1/OG0006395.1/OG0006410.1/OG0006464.1/OG0006741.1/OG0006918.1/OG0007200.1/OG0007301.1/OG0007737.1/OG0007748.1/OG0007756.1/OG0007998.1/OG0008053.1/OG0008434.1/OG0008782.1</t>
  </si>
  <si>
    <t>OG0000377.1/OG0000377.3/OG0000377.2/OG0001795.2/OG0001795.1/OG0003350.1/OG0003454.1/OG0003671.1/OG0003959.1/OG0005572.1/OG0005606.1/OG0005803.1/OG0006412.1/OG0006883.1/OG0007144.1/OG0009738.1</t>
  </si>
  <si>
    <t>OG0002583.1/OG0003160.1/OG0003238.1/OG0004456.1/OG0004702.1/OG0004744.1/OG0005897.1/OG0006750.1/OG0007387.1</t>
  </si>
  <si>
    <t>OG0000710.3/OG0000710.1/OG0000710.2/OG0003146.1/OG0004426.1/OG0004785.1/OG0006025.1/OG0008053.1</t>
  </si>
  <si>
    <t>OG0005803.1/OG0006883.1</t>
  </si>
  <si>
    <t>OG0001795.2/OG0001795.1/OG0005572.1/OG0006412.1</t>
  </si>
  <si>
    <t>OG0000054.3/OG0000054.7/OG0000054.6/OG0000054.4/OG0000054.2/OG0000054.1/OG0000054.5/OG0000172.3/OG0000172.4/OG0000172.2/OG0000172.1/OG0000704.2/OG0000704.1/OG0000704.3/OG0000737.1/OG0000737.3/OG0000737.2/OG0000972.1/OG0000972.2/OG0001032.2/OG0001032.1/OG0001120.2/OG0001120.1/OG0001157.2/OG0001157.1/OG0001173.2/OG0001173.1/OG0001543.2/OG0001543.1/OG0001964.1/OG0002591.1/OG0002668.2/OG0002668.1/OG0002790.1/OG0003146.1/OG0004044.1/OG0004333.1/OG0004345.1/OG0004400.1/OG0004419.1/OG0004742.1/OG0004757.1/OG0004992.1/OG0005035.1/OG0005451.1/OG0005657.1/OG0005879.1/OG0006307.1/OG0007748.1/OG0007756.1/OG0007998.1</t>
  </si>
  <si>
    <t>OG0000377.1/OG0000377.3/OG0000377.2/OG0005803.1</t>
  </si>
  <si>
    <t>OG0000054.3/OG0000054.7/OG0000054.6/OG0000054.4/OG0000054.2/OG0000054.1/OG0000054.5/OG0000085.2/OG0000085.1/OG0000085.5/OG0000085.7/OG0000085.6/OG0000085.4/OG0000085.3/OG0000893.1/OG0000893.2/OG0002591.1/OG0002790.1/OG0004042.1</t>
  </si>
  <si>
    <t>OG0003160.1/OG0004456.1/OG0004702.1/OG0006750.1</t>
  </si>
  <si>
    <t>OG0000215.4/OG0000215.5/OG0000215.3/OG0000215.1/OG0000215.2/OG0000318.4/OG0000318.2/OG0000318.1/OG0000318.3/OG0000671.3/OG0000671.1/OG0000671.2/OG0000704.2/OG0000704.1/OG0000704.3/OG0000756.1/OG0000945.1/OG0000945.2/OG0001176.1/OG0001176.2/OG0002774.2/OG0002774.1/OG0002918.1/OG0003802.1/OG0004044.1/OG0004108.1/OG0004419.1/OG0004422.1/OG0005402.1/OG0005451.1/OG0005657.1/OG0007748.1/OG0007998.1/OG0008782.1</t>
  </si>
  <si>
    <t>OG0003350.1/OG0003671.1/OG0005572.1/OG0005606.1/OG0006412.1</t>
  </si>
  <si>
    <t>OG0000846.1/OG0000846.2</t>
  </si>
  <si>
    <t>OG0000710.3/OG0000710.1/OG0000710.2/OG0002493.2/OG0002493.1/OG0002918.1/OG0003919.1/OG0004755.1/OG0006025.1</t>
  </si>
  <si>
    <t>OG0000710.3/OG0000710.1/OG0000710.2</t>
  </si>
  <si>
    <t>OG0006025.1</t>
  </si>
  <si>
    <t>OG0000215.4/OG0000215.5/OG0000215.3/OG0000215.1/OG0000215.2/OG0003718.1</t>
  </si>
  <si>
    <t>OG0000121.5/OG0000121.1/OG0000121.2/OG0000121.3/OG0000121.4/OG0000121.6/OG0000121.8/OG0000121.7</t>
  </si>
  <si>
    <t>OG0002181.1/OG0002181.2/OG0002895.1/OG0005876.1/OG0006018.1/OG0006529.1/OG0006665.1/OG0006788.1/OG0006986.1/OG0007750.1/OG0008014.1</t>
  </si>
  <si>
    <t>OG0002480.1/OG0004247.1/OG0004280.1/OG0004779.1/OG0005164.1/OG0005896.1/OG0005952.1/OG0006061.1/OG0006670.1/OG0006716.1/OG0006738.1/OG0006822.1/OG0006974.1/OG0007213.1/OG0007643.1/OG0007675.1/OG0007709.1/OG0007851.1/OG0008011.1/OG0008015.1/OG0008214.1/OG0009363.1</t>
  </si>
  <si>
    <t>OG0000073.10/OG0000073.7/OG0000073.3/OG0000073.11/OG0000073.8/OG0000073.1/OG0000073.5/OG0000073.2/OG0000073.9/OG0000073.4/OG0000073.6/OG0000215.4/OG0000215.5/OG0000215.3/OG0000215.1/OG0000215.2/OG0000264.2/OG0000264.1/OG0000264.4/OG0000264.3/OG0000344.3/OG0000344.1/OG0000344.4/OG0000344.2/OG0000707.1/OG0000707.3/OG0000707.2/OG0000741.2/OG0000741.1/OG0000741.3/OG0000942.2/OG0000942.3/OG0000942.1/OG0001172.2/OG0001172.1/OG0001326.1/OG0001360.2/OG0001360.1/OG0001640.1/OG0001640.2/OG0001842.2/OG0001842.1/OG0001918.1/OG0001943.1/OG0001943.2/OG0001964.1/OG0002116.2/OG0002116.1/OG0002126.2/OG0002126.1/OG0002160.1/OG0002177.2/OG0002177.1/OG0002223.1/OG0002743.1/OG0002743.2/OG0002785.2/OG0002785.1/OG0002810.1/OG0002934.1/OG0002954.1/OG0003147.1/OG0003291.1/OG0003396.1/OG0003511.1/OG0003593.1/OG0003667.1/OG0003779.1/OG0003830.1/OG0003918.1/OG0003925.1/OG0003926.1/OG0003951.1/OG0003958.1/OG0003983.1/OG0003995.1/OG0004129.1/OG0004235.1/OG0004252.1/OG0004306.1/OG0004333.1/OG0004356.1/OG0004393.1/OG0004415.1/OG0004434.1/OG0004487.1/OG0004597.2/OG0004597.1/OG0004614.1/OG0004701.1/OG0004714.1/OG0004785.1/OG0004788.1/OG0004796.1/OG0004884.1/OG0004908.1/OG0004955.1/OG0004994.1/OG0005035.1/OG0005074.1/OG0005114.1/OG0005152.1/OG0005156.1/OG0005171.1/OG0005293.1/OG0005296.1/OG0005303.1/OG0005307.1/OG0005310.1/OG0005374.1/OG0005383.1/OG0005463.1/OG0005551.1/OG0005554.1/OG0005664.1/OG0005666.1/OG0005733.1/OG0005736.1/OG0005743.1/OG0005748.1/OG0005760.1/OG0005767.1/OG0005782.1/OG0005813.1/OG0005853.1/OG0005879.1/OG0005910.1/OG0005944.1/OG0005969.1/OG0005998.1/OG0006010.1/OG0006142.1/OG0006150.1/OG0006274.1/OG0006300.1/OG0006323.1/OG0006417.1/OG0006424.1/OG0006479.1/OG0006516.1/OG0006640.1/OG0006650.1/OG0006676.1/OG0006694.1/OG0006723.1/OG0006769.1/OG0006851.1/OG0006908.1/OG0006954.1/OG0007103.1/OG0007166.1/OG0007183.1/OG0007211.1/OG0007222.1/OG0007246.1/OG0007277.1/OG0007290.1/OG0007299.1/OG0007333.1/OG0007392.1/OG0007399.1/OG0007658.1/OG0007702.1/OG0007735.1/OG0007801.1/OG0007839.1/OG0008083.1/OG0008101.1/OG0008130.1/OG0008140.1/OG0008460.1</t>
  </si>
  <si>
    <t>OG0001943.1/OG0001943.2/OG0005307.1/OG0005383.1/OG0005701.1/OG0006010.1/OG0006769.1/OG0007183.1/OG0007658.1/OG0007839.1/OG0008460.1</t>
  </si>
  <si>
    <t>OG0004540.1/OG0005876.1</t>
  </si>
  <si>
    <t>OG0002480.1/OG0005952.1/OG0008214.1</t>
  </si>
  <si>
    <t>OG0006665.1/OG0006986.1</t>
  </si>
  <si>
    <t>OG0001918.1/OG0004701.1/OG0005293.1/OG0005664.1/OG0005748.1/OG0006516.1/OG0006650.1</t>
  </si>
  <si>
    <t>OG0000261.1/OG0000261.2/OG0000553.2/OG0000553.3/OG0000553.1/OG0000553.4/OG0000612.2/OG0000612.3/OG0000612.1/OG0000835.3/OG0000835.2/OG0000835.1/OG0000887.2/OG0000887.1/OG0000939.1/OG0000939.2/OG0001069.2/OG0001069.1/OG0001085.2/OG0001085.1/OG0001104.2/OG0001104.1/OG0001292.2/OG0001292.1/OG0001311.1/OG0001311.2/OG0001340.2/OG0001340.3/OG0001340.1/OG0001345.3/OG0001345.2/OG0001345.1/OG0001361.1/OG0001361.2/OG0001460.3/OG0001460.1/OG0001460.2/OG0001471.2/OG0001471.1/OG0001497.1/OG0001497.2/OG0001605.2/OG0001605.1/OG0001605.3/OG0001636.1/OG0001636.2/OG0001686.1/OG0001686.2/OG0001812.2/OG0001812.1/OG0001825.2/OG0001825.1/OG0001851.1/OG0001915.1/OG0001974.1/OG0001975.1/OG0002015.1/OG0002032.1/OG0002032.2/OG0002045.1/OG0002045.2/OG0002073.1/OG0002073.2/OG0002078.2/OG0002078.1/OG0002117.1/OG0002132.2/OG0002132.1/OG0002168.1/OG0002169.2/OG0002169.1/OG0002176.2/OG0002176.1/OG0002269.1/OG0002282.1/OG0002335.2/OG0002335.1/OG0002353.1/OG0002388.1/OG0002448.2/OG0002448.1/OG0002490.1/OG0002490.2/OG0002497.2/OG0002497.1/OG0002563.2/OG0002563.1/OG0002588.2/OG0002588.1/OG0002633.1/OG0002646.1/OG0002653.1/OG0002660.1/OG0002860.1/OG0002928.2/OG0002928.1/OG0002966.1/OG0003030.2/OG0003030.1/OG0003081.1/OG0003102.2/OG0003102.1/OG0003106.1/OG0003246.1/OG0003257.1/OG0003294.1/OG0003294.2/OG0003339.1/OG0003459.1/OG0003508.1/OG0003509.1/OG0003517.1/OG0003542.1/OG0003553.1/OG0003578.1/OG0003668.1/OG0003672.1/OG0003681.1/OG0003696.1/OG0003716.1/OG0003733.1/OG0003748.1/OG0003797.1/OG0003832.1/OG0003850.1/OG0003921.1/OG0003927.1/OG0003927.2/OG0003980.1/OG0003998.1/OG0004052.1/OG0004063.1/OG0004081.1/OG0004090.1/OG0004096.1/OG0004128.1/OG0004214.1/OG0004226.1/OG0004282.1/OG0004312.1/OG0004372.1/OG0004390.1/OG0004401.1/OG0004410.1/OG0004420.1/OG0004438.1/OG0004453.1/OG0004607.1/OG0004661.1/OG0004681.1/OG0004712.1/OG0004733.1/OG0004734.1/OG0004739.1/OG0004808.1/OG0004911.1/OG0004945.1/OG0004953.1/OG0004989.1/OG0005026.1/OG0005031.1/OG0005034.1/OG0005079.1/OG0005113.1/OG0005121.1/OG0005122.1/OG0005143.1/OG0005164.1/OG0005285.1/OG0005288.1/OG0005295.1/OG0005326.1/OG0005340.1/OG0005366.1/OG0005376.1/OG0005380.1/OG0005422.1/OG0005427.1/OG0005441.1/OG0005443.1/OG0005444.1/OG0005480.1/OG0005481.1/OG0005499.1/OG0005516.1/OG0005534.1/OG0005552.1/OG0005557.1/OG0005582.1/OG0005697.1/OG0005718.1/OG0005725.1/OG0005729.1/OG0005745.1/OG0005749.1/OG0005756.1/OG0005761.1/OG0005784.1/OG0005798.1/OG0005801.1/OG0005829.1/OG0005842.1/OG0005861.1/OG0005866.1/OG0005869.1/OG0005886.1/OG0005889.1/OG0005903.1/OG0005905.1/OG0005907.1/OG0005933.1/OG0005951.1/OG0005975.1/OG0005988.1/OG0006040.1/OG0006043.1/OG0006061.1/OG0006154.1/OG0006207.1/OG0006213.1/OG0006227.1/OG0006232.1/OG0006237.1/OG0006253.1/OG0006265.1/OG0006270.1/OG0006285.1/OG0006287.1/OG0006377.1/OG0006396.1/OG0006406.1/OG0006451.1/OG0006462.1/OG0006466.1/OG0006470.1/OG0006471.1/OG0006475.1/OG0006482.1/OG0006492.1/OG0006598.1/OG0006628.1/OG0006634.1/OG0006637.1/OG0006639.1/OG0006652.1/OG0006653.1/OG0006660.1/OG0006714.1/OG0006716.1/OG0006720.1/OG0006734.1/OG0006738.1/OG0006760.1/OG0006762.1/OG0006771.1/OG0006772.1/OG0006786.1/OG0006797.1/OG0006803.1/OG0006816.1/OG0006822.1/OG0006827.1/OG0006830.1/OG0006856.1/OG0006857.1/OG0006862.1/OG0006863.1/OG0006865.1/OG0006882.1/OG0006884.1/OG0006910.1/OG0006950.1/OG0006951.1/OG0006957.1/OG0006966.1/OG0006969.1/OG0006974.1/OG0007087.1/OG0007101.1/OG0007123.1/OG0007125.1/OG0007126.1/OG0007151.1/OG0007190.1/OG0007234.1/OG0007236.1/OG0007253.1/OG0007256.1/OG0007281.1/OG0007289.1/OG0007296.1/OG0007313.1/OG0007318.1/OG0007326.1/OG0007328.1/OG0007332.1/OG0007336.1/OG0007350.1/OG0007355.1/OG0007357.1/OG0007379.1/OG0007385.1/OG0007396.1/OG0007412.1/OG0007415.1/OG0007438.1/OG0007576.1/OG0007580.1/OG0007586.1/OG0007597.1/OG0007598.1/OG0007614.1/OG0007628.1/OG0007639.1/OG0007643.1/OG0007666.1/OG0007669.1/OG0007670.1/OG0007681.1/OG0007684.1/OG0007693.1/OG0007704.1/OG0007709.1/OG0007747.1/OG0007751.1/OG0007795.1/OG0007816.1/OG0007826.1/OG0007833.1/OG0007851.1/OG0007852.1/OG0007853.1/OG0007959.1/OG0007978.1/OG0007979.1/OG0007981.1/OG0007983.1/OG0008004.1/OG0008015.1/OG0008022.1/OG0008045.1/OG0008049.1/OG0008068.1/OG0008072.1/OG0008075.1/OG0008078.1/OG0008080.1/OG0008085.1/OG0008090.1/OG0008107.1/OG0008128.1/OG0008129.1/OG0008139.1/OG0008141.1/OG0008144.1/OG0008145.1/OG0008158.1/OG0008165.1/OG0008170.1/OG0008171.1/OG0008174.1/OG0008180.1/OG0008188.1/OG0008195.1/OG0008197.1/OG0008205.1/OG0008212.1/OG0008220.1/OG0008221.1/OG0008227.1/OG0008340.1/OG0008394.1/OG0008414.1/OG0008435.1/OG0008442.1/OG0008445.1/OG0008461.1/OG0008465.1/OG0008479.1/OG0008512.1/OG0008526.1/OG0008529.1/OG0008530.1/OG0008536.1/OG0008539.1/OG0008552.1/OG0008714.1/OG0008715.1/OG0008721.1/OG0008751.1/OG0008757.1/OG0008783.1/OG0008789.1/OG0008801.1/OG0008804.1/OG0008809.1/OG0008816.1/OG0008842.1/OG0008856.1/OG0009035.1/OG0009049.1/OG0009067.1/OG0009098.1/OG0009114.1/OG0009118.1/OG0009121.1/OG0009130.1/OG0009284.1/OG0009359.1/OG0009685.1/OG0010016.1/OG0010025.1/OG0010287.1/OG0010344.1/OG0011506.1</t>
  </si>
  <si>
    <t>OG0000216.1/OG0000216.2/OG0000266.6/OG0000266.3/OG0000266.5/OG0000266.1/OG0000266.2/OG0000266.4/OG0000341.1/OG0000341.2/OG0000377.1/OG0000377.3/OG0000377.2/OG0000452.1/OG0000452.4/OG0000452.3/OG0000452.2/OG0000512.1/OG0000512.8/OG0000512.3/OG0000512.7/OG0000512.9/OG0000512.5/OG0000512.6/OG0000512.4/OG0000512.2/OG0000572.2/OG0000572.1/OG0000705.3/OG0000705.2/OG0000705.1/OG0000740.2/OG0000740.1/OG0000740.3/OG0000821.1/OG0000821.3/OG0000821.2/OG0000879.2/OG0000879.1/OG0001215.1/OG0001215.2/OG0001291.1/OG0001294.1/OG0001373.1/OG0001522.4/OG0001522.1/OG0001522.2/OG0001522.3/OG0001576.2/OG0001576.1/OG0001632.1/OG0001758.1/OG0001795.2/OG0001795.1/OG0001839.1/OG0001839.2/OG0002001.2/OG0002001.1/OG0002011.1/OG0002011.2/OG0002055.2/OG0002055.1/OG0002172.1/OG0002172.2/OG0002231.1/OG0002231.2/OG0002287.1/OG0002304.1/OG0002306.2/OG0002306.1/OG0002372.1/OG0002581.1/OG0002582.1/OG0002628.2/OG0002628.1/OG0002676.1/OG0002813.1/OG0002816.1/OG0002816.2/OG0002895.1/OG0002897.1/OG0002897.2/OG0002905.1/OG0002978.1/OG0003064.1/OG0003199.1/OG0003207.1/OG0003211.1/OG0003229.1/OG0003313.2/OG0003313.1/OG0003330.1/OG0003347.1/OG0003350.1/OG0003429.1/OG0003447.1/OG0003471.1/OG0003474.1/OG0003568.2/OG0003568.1/OG0003576.1/OG0003610.1/OG0003671.1/OG0003749.1/OG0003823.1/OG0003885.1/OG0003944.1/OG0003960.1/OG0004031.1/OG0004169.1/OG0004171.1/OG0004172.1/OG0004325.1/OG0004352.1/OG0004442.1/OG0004475.1/OG0004585.1/OG0004706.1/OG0004784.1/OG0004847.1/OG0004907.1/OG0004937.1/OG0004966.1/OG0005012.1/OG0005136.1/OG0005180.1/OG0005181.1/OG0005241.1/OG0005371.1/OG0005373.1/OG0005390.1/OG0005474.1/OG0005511.1/OG0005518.1/OG0005560.1/OG0005562.1/OG0005600.1/OG0005606.1/OG0005609.1/OG0005695.1/OG0005700.1/OG0005706.1/OG0005732.1/OG0005776.1/OG0005794.1/OG0005863.1/OG0005901.2/OG0005901.1/OG0005927.1/OG0005934.1/OG0005991.1/OG0006018.1/OG0006049.1/OG0006062.1/OG0006078.1/OG0006219.1/OG0006225.1/OG0006233.1/OG0006260.1/OG0006290.1/OG0006358.1/OG0006383.1/OG0006397.1/OG0006411.1/OG0006472.1/OG0006476.1/OG0006500.1/OG0006642.1/OG0006692.1/OG0006725.1/OG0006746.1/OG0006746.2/OG0006825.1/OG0006989.1/OG0007000.1/OG0007086.1/OG0007094.1/OG0007170.1/OG0007225.1/OG0007238.1/OG0007247.1/OG0007264.1/OG0007267.1/OG0007286.1/OG0007360.1/OG0007382.1/OG0007388.1/OG0007394.1/OG0007408.1/OG0007413.1/OG0007434.1/OG0007458.1/OG0007459.1/OG0007523.1/OG0007590.1/OG0007594.1/OG0007599.1/OG0007645.1/OG0007674.1/OG0007679.1/OG0007692.1/OG0007697.1/OG0007724.1/OG0007752.1/OG0007775.1/OG0007786.1/OG0007846.1/OG0007859.1/OG0007884.1/OG0008026.1/OG0008050.1/OG0008057.1/OG0008059.1/OG0008086.1/OG0008091.1/OG0008105.1/OG0008164.1/OG0008215.1/OG0008224.1/OG0008250.1/OG0008253.1/OG0008269.1/OG0008273.1/OG0008274.1/OG0008367.1/OG0008478.1/OG0008520.1/OG0008563.1/OG0008567.1/OG0008786.1/OG0008874.1/OG0009069.1/OG0009157.1/OG0009366.2/OG0009366.1/OG0009654.1/OG0009746.1/OG0009754.1/OG0010069.1/OG0010397.1/OG0010762.1/OG0010823.1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</si>
  <si>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0000054.3/OG0000054.7/OG0000054.6/OG0000054.4/OG0000054.2/OG0000054.1/OG0000054.5/OG0000058.8/OG0000058.5/OG0000058.6/OG0000058.4/OG0000058.3/OG0000058.9/OG0000058.7/OG0000058.10/OG0000058.1/OG0000058.2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0000067.5/OG0000067.4/OG0000067.9/OG0000067.2/OG0000067.8/OG0000067.6/OG0000067.7/OG0000067.3/OG0000067.1/OG0000068.3/OG0000068.5/OG0000068.1/OG0000068.2/OG0000068.9/OG0000068.7/OG0000068.6/OG0000068.8/OG0000068.4/OG0000073.10/OG0000073.7/OG0000073.3/OG0000073.11/OG0000073.8/OG0000073.1/OG0000073.5/OG0000073.2/OG0000073.9/OG0000073.4/OG0000073.6/OG0000076.4/OG0000076.7/OG0000076.9/OG0000076.3/OG0000076.5/OG0000076.6/OG0000076.10/OG0000076.1/OG0000076.8/OG0000076.2/OG0000078.10/OG0000078.11/OG0000078.3/OG0000078.7/OG0000078.9/OG0000078.6/OG0000078.2/OG0000078.5/OG0000078.4/OG0000078.8/OG0000078.1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0000146.3/OG0000146.2/OG0000146.5/OG0000146.1/OG0000146.7/OG0000146.6/OG0000146.4/OG0000153.5/OG0000153.4/OG0000153.3/OG0000153.1/OG0000153.2/OG0000159.7/OG0000159.2/OG0000159.6/OG0000159.5/OG0000159.1/OG0000159.4/OG0000159.3/OG0000163.2/OG0000163.3/OG0000163.4/OG0000163.6/OG0000163.1/OG0000163.5/OG0000170.2/OG0000170.4/OG0000170.1/OG0000170.3/OG0000172.3/OG0000172.4/OG0000172.2/OG0000172.1/OG0000173.4/OG0000173.2/OG0000173.3/OG0000173.1/OG0000186.3/OG0000186.6/OG0000186.1/OG0000186.4/OG0000186.2/OG0000186.5/OG0000187.6/OG0000187.5/OG0000187.4/OG0000187.3/OG0000187.1/OG0000187.2/OG0000188.4/OG0000188.3/OG0000188.1/OG0000188.2/OG0000200.4/OG0000200.5/OG0000200.2/OG0000200.6/OG0000200.3/OG0000200.1/OG0000202.5/OG0000202.4/OG0000202.1/OG0000202.6/OG0000202.2/OG0000202.3/OG0000207.1/OG0000207.2/OG0000218.4/OG0000218.2/OG0000218.1/OG0000218.3/OG0000218.5/OG0000222.2/OG0000222.1/OG0000222.4/OG0000222.5/OG0000222.3/OG0000232.4/OG0000232.2/OG0000232.5/OG0000232.1/OG0000232.3/OG0000242.3/OG0000242.5/OG0000242.2/OG0000242.4/OG0000242.1/OG0000247.4/OG0000247.5/OG0000247.1/OG0000247.3/OG0000247.2/OG0000248.4/OG0000248.2/OG0000248.3/OG0000248.1/OG0000248.5/OG0000253.3/OG0000253.1/OG0000253.4/OG0000253.5/OG0000253.2/OG0000257.3/OG0000257.1/OG0000257.2/OG0000264.2/OG0000264.1/OG0000264.4/OG0000264.3/OG0000265.3/OG0000265.1/OG0000265.2/OG0000265.4/OG0000265.5/OG0000269.4/OG0000269.2/OG0000269.3/OG0000269.1/OG0000273.1/OG0000273.5/OG0000273.4/OG0000273.2/OG0000273.3/OG0000276.4/OG0000276.1/OG0000276.2/OG0000276.3/OG0000278.4/OG0000278.2/OG0000278.1/OG0000278.3/OG0000278.5/OG0000283.4/OG0000283.3/OG0000283.1/OG0000283.2/OG0000292.1/OG0000292.2/OG0000292.3/OG0000293.1/OG0000293.3/OG0000293.4/OG0000293.5/OG0000293.2/OG0000294.3/OG0000294.4/OG0000294.1/OG0000294.5/OG0000294.2/OG0000297.3/OG0000297.2/OG0000297.1/OG0000297.4/OG0000299.2/OG0000299.4/OG0000299.3/OG0000299.1/OG0000305.1/OG0000305.4/OG0000305.2/OG0000305.3/OG0000311.2/OG0000311.3/OG0000311.1/OG0000311.4/OG0000316.4/OG0000316.2/OG0000316.5/OG0000316.1/OG0000316.3/OG0000317.1/OG0000317.3/OG0000317.4/OG0000317.2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0000351.4/OG0000351.3/OG0000351.1/OG0000351.2/OG0000354.3/OG0000354.2/OG0000354.1/OG0000356.4/OG0000356.1/OG0000356.2/OG0000356.3/OG0000358.2/OG0000358.1/OG0000358.3/OG0000358.4/OG0000366.2/OG0000366.1/OG0000366.3/OG0000375.4/OG0000375.3/OG0000375.2/OG0000375.1/OG0000381.3/OG0000381.4/OG0000381.1/OG0000381.2/OG0000385.3/OG0000385.1/OG0000385.2/OG0000386.3/OG0000386.1/OG0000386.4/OG0000386.2/OG0000387.2/OG0000387.1/OG0000387.4/OG0000387.3/OG0000389.2/OG0000389.3/OG0000389.1/OG0000391.4/OG0000391.3/OG0000391.1/OG0000391.2/OG0000396.4/OG0000396.3/OG0000396.1/OG0000396.2/OG0000397.2/OG0000397.3/OG0000397.1/OG0000397.4/OG0000400.4/OG0000400.1/OG0000400.3/OG0000400.2/OG0000402.2/OG0000402.3/OG0000402.1/OG0000404.1/OG0000404.2/OG0000404.3/OG0000404.4/OG0000416.1/OG0000416.4/OG0000416.2/OG0000416.3/OG0000418.4/OG0000418.3/OG0000418.2/OG0000418.1/OG0000419.4/OG0000419.3/OG0000419.2/OG0000419.1/OG0000426.3/OG0000426.1/OG0000426.2/OG0000433.3/OG0000433.2/OG0000433.1/OG0000434.1/OG0000434.2/OG0000435.3/OG0000435.2/OG0000435.1/OG0000436.3/OG0000436.1/OG0000436.2/OG0000448.2/OG0000448.4/OG0000448.1/OG0000448.3/OG0000454.1/OG0000454.2/OG0000456.4/OG0000456.2/OG0000456.3/OG0000456.1/OG0000459.2/OG0000459.1/OG0000459.3/OG0000470.3/OG0000470.2/OG0000470.1/OG0000476.1/OG0000476.2/OG0000476.3/OG0000487.1/OG0000487.3/OG0000487.2/OG0000491.1/OG0000491.2/OG0000491.3/OG0000498.1/OG0000498.3/OG0000498.2/OG0000498.4/OG0000500.3/OG0000500.2/OG0000500.1/OG0000502.2/OG0000502.1/OG0000502.3/OG0000507.1/OG0000507.2/OG0000513.2/OG0000513.1/OG0000519.3/OG0000519.1/OG0000519.2/OG0000520.2/OG0000520.3/OG0000520.1/OG0000521.2/OG0000521.1/OG0000521.3/OG0000522.1/OG0000522.2/OG0000522.3/OG0000524.2/OG0000524.1/OG0000524.3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0000544.3/OG0000544.1/OG0000544.2/OG0000550.1/OG0000550.3/OG0000550.2/OG0000556.3/OG0000556.1/OG0000556.2/OG0000557.3/OG0000557.2/OG0000557.1/OG0000558.2/OG0000558.3/OG0000558.1/OG0000563.2/OG0000563.3/OG0000563.1/OG0000567.1/OG0000567.3/OG0000567.2/OG0000571.3/OG0000571.1/OG0000571.2/OG0000576.2/OG0000576.1/OG0000577.3/OG0000577.2/OG0000577.1/OG0000580.2/OG0000580.1/OG0000580.3/OG0000590.2/OG0000590.1/OG0000590.3/OG0000606.2/OG0000606.1/OG0000606.3/OG0000607.1/OG0000607.2/OG0000608.1/OG0000608.2/OG0000614.3/OG0000614.2/OG0000614.1/OG0000615.3/OG0000615.1/OG0000615.2/OG0000618.2/OG0000618.1/OG0000618.3/OG0000619.1/OG0000619.3/OG0000619.2/OG0000627.1/OG0000627.2/OG0000627.3/OG0000628.1/OG0000628.2/OG0000631.2/OG0000631.1/OG0000631.3/OG0000634.3/OG0000634.1/OG0000634.2/OG0000636.3/OG0000636.1/OG0000636.2/OG0000637.2/OG0000637.1/OG0000637.3/OG0000648.2/OG0000648.1/OG0000663.3/OG0000663.2/OG0000663.1/OG0000664.1/OG0000664.2/OG0000666.3/OG0000666.2/OG0000666.1/OG0000667.1/OG0000667.3/OG0000667.2/OG0000671.3/OG0000671.1/OG0000671.2/OG0000675.3/OG0000675.1/OG0000675.2/OG0000676.3/OG0000676.1/OG0000676.2/OG0000684.1/OG0000684.2/OG0000685.1/OG0000685.2/OG0000686.1/OG0000686.2/OG0000686.3/OG0000689.3/OG0000689.1/OG0000689.2/OG0000694.2/OG0000694.1/OG0000694.3/OG0000696.1/OG0000696.2/OG0000696.3/OG0000704.2/OG0000704.1/OG0000704.3/OG0000708.2/OG0000708.3/OG0000708.1/OG0000709.3/OG0000709.1/OG0000709.2/OG0000712.1/OG0000712.2/OG0000723.3/OG0000723.2/OG0000723.1/OG0000724.2/OG0000724.1/OG0000724.3/OG0000728.3/OG0000728.1/OG0000728.2/OG0000734.2/OG0000734.1/OG0000735.2/OG0000735.1/OG0000739.1/OG0000739.2/OG0000741.2/OG0000741.1/OG0000741.3/OG0000745.2/OG0000745.1/OG0000745.3/OG0000747.1/OG0000747.2/OG0000757.1/OG0000758.1/OG0000758.3/OG0000758.2/OG0000763.1/OG0000763.2/OG0000768.1/OG0000768.2/OG0000771.3/OG0000771.2/OG0000771.1/OG0000780.2/OG0000780.1/OG0000781.2/OG0000781.1/OG0000785.1/OG0000785.2/OG0000789.1/OG0000789.2/OG0000792.1/OG0000792.2/OG0000793.1/OG0000793.2/OG0000794.1/OG0000794.2/OG0000795.1/OG0000795.2/OG0000797.1/OG0000797.3/OG0000797.2/OG0000805.3/OG0000805.2/OG0000805.1/OG0000807.1/OG0000807.2/OG0000810.2/OG0000810.1/OG0000811.2/OG0000811.3/OG0000811.1/OG0000814.3/OG0000814.1/OG0000814.2/OG0000815.1/OG0000815.2/OG0000825.1/OG0000825.3/OG0000825.2/OG0000827.1/OG0000827.2/OG0000833.2/OG0000833.1/OG0000834.2/OG0000834.1/OG0000840.1/OG0000840.2/OG0000847.1/OG0000847.2/OG0000854.1/OG0000854.2/OG0000855.1/OG0000855.2/OG0000857.3/OG0000857.2/OG0000857.1/OG0000860.1/OG0000860.2/OG0000860.3/OG0000862.2/OG0000862.1/OG0000866.3/OG0000866.2/OG0000866.1/OG0000876.1/OG0000876.2/OG0000880.2/OG0000880.1/OG0000881.2/OG0000881.3/OG0000881.1/OG0000883.1/OG0000883.2/OG0000883.3/OG0000884.2/OG0000884.1/OG0000886.1/OG0000886.3/OG0000886.2/OG0000888.1/OG0000888.2/OG0000888.3/OG0000895.1/OG0000895.2/OG0000897.2/OG0000897.1/OG0000903.2/OG0000903.1/OG0000904.2/OG0000904.3/OG0000904.1/OG0000908.2/OG0000908.1/OG0000915.1/OG0000915.2/OG0000916.2/OG0000916.1/OG0000916.3/OG0000917.2/OG0000917.1/OG0000920.2/OG0000920.1/OG0000923.1/OG0000923.2/OG0000931.3/OG0000931.2/OG0000931.1/OG0000932.3/OG0000932.1/OG0000932.2/OG0000935.2/OG0000935.1/OG0000936.2/OG0000936.1/OG0000940.2/OG0000940.1/OG0000942.2/OG0000942.3/OG0000942.1/OG0000948.1/OG0000948.2/OG0000950.2/OG0000950.1/OG0000960.1/OG0000960.2/OG0000967.1/OG0000967.2/OG0000967.3/OG0000968.1/OG0000968.3/OG0000968.2/OG0000969.1/OG0000969.2/OG0000971.1/OG0000971.2/OG0000971.3/OG0000972.1/OG0000972.2/OG0000974.1/OG0000974.2/OG0000976.1/OG0000976.2/OG0000988.1/OG0000990.2/OG0000990.1/OG0000991.1/OG0000991.2/OG0000994.2/OG0000994.1/OG0000997.1/OG0000997.2/OG0000999.2/OG0000999.1/OG0001001.1/OG0001001.2/OG0001002.1/OG0001002.2/OG0001003.1/OG0001003.2/OG0001006.1/OG0001006.2/OG0001007.2/OG0001007.1/OG0001017.1/OG0001017.2/OG0001026.1/OG0001026.2/OG0001027.2/OG0001027.1/OG0001030.3/OG0001030.2/OG0001030.1/OG0001032.2/OG0001032.1/OG0001033.2/OG0001033.1/OG0001034.2/OG0001034.1/OG0001045.2/OG0001045.1/OG0001047.2/OG0001047.1/OG0001049.2/OG0001049.1/OG0001052.2/OG0001052.1/OG0001053.1/OG0001053.2/OG0001053.3/OG0001057.1/OG0001057.2/OG0001067.1/OG0001068.2/OG0001068.1/OG0001072.2/OG0001072.1/OG0001077.2/OG0001077.1/OG0001079.1/OG0001079.2/OG0001081.2/OG0001081.1/OG0001082.2/OG0001082.1/OG0001083.1/OG0001083.2/OG0001088.1/OG0001088.2/OG0001090.1/OG0001090.2/OG0001108.1/OG0001108.2/OG0001109.2/OG0001109.1/OG0001110.1/OG0001110.2/OG0001111.1/OG0001111.2/OG0001115.2/OG0001115.1/OG0001117.2/OG0001117.3/OG0001117.1/OG0001118.1/OG0001118.2/OG0001122.3/OG0001122.1/OG0001122.2/OG0001125.2/OG0001125.1/OG0001130.1/OG0001130.2/OG0001141.1/OG0001149.1/OG0001149.2/OG0001152.1/OG0001152.2/OG0001153.2/OG0001153.1/OG0001155.2/OG0001155.1/OG0001156.2/OG0001156.1/OG0001157.2/OG0001157.1/OG0001159.1/OG0001159.2/OG0001160.1/OG0001160.2/OG0001162.1/OG0001162.2/OG0001169.2/OG0001169.1/OG0001172.2/OG0001172.1/OG0001173.2/OG0001173.1/OG0001174.1/OG0001174.2/OG0001175.2/OG0001175.1/OG0001191.1/OG0001191.2/OG0001196.2/OG0001196.1/OG0001198.2/OG0001198.3/OG0001198.1/OG0001203.2/OG0001203.1/OG0001210.2/OG0001210.1/OG0001211.2/OG0001211.1/OG0001218.2/OG0001218.1/OG0001225.2/OG0001225.1/OG0001229.3/OG0001229.1/OG0001229.2/OG0001243.2/OG0001243.1/OG0001245.2/OG0001245.1/OG0001246.2/OG0001246.1/OG0001248.1/OG0001248.2/OG0001249.1/OG0001251.2/OG0001251.1/OG0001252.1/OG0001257.1/OG0001257.2/OG0001259.2/OG0001259.1/OG0001261.1/OG0001261.2/OG0001262.2/OG0001262.1/OG0001266.2/OG0001266.1/OG0001267.2/OG0001267.1/OG0001268.1/OG0001268.2/OG0001271.2/OG0001271.1/OG0001272.2/OG0001272.1/OG0001274.1/OG0001274.2/OG0001275.2/OG0001275.1/OG0001278.2/OG0001278.1/OG0001305.2/OG0001305.1/OG0001306.2/OG0001306.1/OG0001308.1/OG0001313.2/OG0001313.1/OG0001316.2/OG0001316.1/OG0001318.1/OG0001318.2/OG0001322.1/OG0001322.2/OG0001323.2/OG0001323.1/OG0001327.2/OG0001327.1/OG0001328.2/OG0001328.1/OG0001339.2/OG0001339.1/OG0001343.2/OG0001343.1/OG0001349.1/OG0001352.2/OG0001352.1/OG0001356.1/OG0001356.2/OG0001360.2/OG0001360.1/OG0001363.1/OG0001363.2/OG0001369.1/OG0001372.2/OG0001372.1/OG0001374.2/OG0001374.1/OG0001389.1/OG0001392.2/OG0001392.1/OG0001393.1/OG0001393.2/OG0001397.1/OG0001397.2/OG0001401.3/OG0001401.2/OG0001401.1/OG0001403.2/OG0001403.1/OG0001408.1/OG0001408.2/OG0001415.2/OG0001415.1/OG0001416.1/OG0001416.2/OG0001419.2/OG0001419.1/OG0001420.1/OG0001421.2/OG0001421.1/OG0001422.1/OG0001422.2/OG0001437.1/OG0001437.2/OG0001440.1/OG0001440.2/OG0001443.1/OG0001443.2/OG0001445.2/OG0001445.1/OG0001450.1/OG0001450.2/OG0001452.1/OG0001454.1/OG0001454.2/OG0001459.1/OG0001459.2/OG0001462.1/OG0001462.2/OG0001464.1/OG0001464.2/OG0001465.1/OG0001465.2/OG0001466.2/OG0001466.1/OG0001469.2/OG0001469.1/OG0001499.1/OG0001501.1/OG0001509.2/OG0001509.1/OG0001510.2/OG0001510.1/OG0001513.2/OG0001513.1/OG0001523.1/OG0001523.2/OG0001527.2/OG0001527.1/OG0001528.2/OG0001528.1/OG0001543.2/OG0001543.1/OG0001544.1/OG0001550.2/OG0001550.1/OG0001552.2/OG0001552.1/OG0001559.2/OG0001559.1/OG0001562.1/OG0001562.2/OG0001567.1/OG0001572.2/OG0001572.1/OG0001575.1/OG0001575.2/OG0001583.2/OG0001583.1/OG0001598.2/OG0001598.1/OG0001600.1/OG0001602.1/OG0001606.2/OG0001606.1/OG0001607.2/OG0001607.1/OG0001608.2/OG0001608.1/OG0001612.1/OG0001612.2/OG0001615.2/OG0001615.1/OG0001616.1/OG0001616.2/OG0001617.1/OG0001617.2/OG0001621.2/OG0001621.1/OG0001627.1/OG0001627.2/OG0001631.2/OG0001631.1/OG0001639.1/OG0001639.2/OG0001642.1/OG0001646.1/OG0001647.2/OG0001647.1/OG0001648.2/OG0001648.1/OG0001658.1/OG0001660.1/OG0001668.1/OG0001668.2/OG0001672.2/OG0001672.1/OG0001673.1/OG0001679.1/OG0001680.1/OG0001680.2/OG0001682.1/OG0001682.2/OG0001689.2/OG0001689.1/OG0001690.1/OG0001691.2/OG0001691.1/OG0001692.2/OG0001692.1/OG0001694.2/OG0001694.1/OG0001697.2/OG0001697.1/OG0001700.1/OG0001702.2/OG0001702.1/OG0001703.1/OG0001706.1/OG0001706.2/OG0001712.1/OG0001712.2/OG0001713.1/OG0001715.2/OG0001715.1/OG0001716.1/OG0001716.2/OG0001717.1/OG0001721.2/OG0001721.1/OG0001743.1/OG0001743.2/OG0001744.1/OG0001747.1/OG0001747.2/OG0001751.2/OG0001751.1/OG0001753.1/OG0001753.2/OG0001754.1/OG0001754.2/OG0001755.1/OG0001755.2/OG0001757.2/OG0001757.1/OG0001761.1/OG0001761.2/OG0001763.2/OG0001763.1/OG0001764.2/OG0001764.1/OG0001768.1/OG0001773.1/OG0001774.1/OG0001774.2/OG0001779.1/OG0001780.1/OG0001780.2/OG0001781.2/OG0001781.1/OG0001782.1/OG0001782.2/OG0001784.2/OG0001784.1/OG0001785.1/OG0001785.2/OG0001786.2/OG0001786.1/OG0001787.1/OG0001787.2/OG0001788.1/OG0001788.2/OG0001789.1/OG0001789.2/OG0001791.2/OG0001791.1/OG0001793.2/OG0001793.1/OG0001811.2/OG0001811.1/OG0001815.2/OG0001815.1/OG0001817.2/OG0001817.1/OG0001826.2/OG0001826.1/OG0001827.2/OG0001827.1/OG0001838.2/OG0001838.1/OG0001844.2/OG0001844.1/OG0001849.1/OG0001849.2/OG0001850.1/OG0001850.2/OG0001855.1/OG0001855.2/OG0001861.2/OG0001861.1/OG0001863.2/OG0001863.1/OG0001870.2/OG0001870.1/OG0001911.2/OG0001911.1/OG0001918.1/OG0001921.1/OG0001921.2/OG0001923.1/OG0001923.2/OG0001927.1/OG0001932.1/OG0001932.2/OG0001935.1/OG0001937.1/OG0001939.1/OG0001942.1/OG0001942.2/OG0001943.1/OG0001943.2/OG0001944.1/OG0001945.1/OG0001945.2/OG0001946.2/OG0001946.1/OG0001949.2/OG0001949.1/OG0001951.1/OG0001951.2/OG0001952.1/OG0001952.2/OG0001954.1/OG0001955.1/OG0001955.2/OG0001956.1/OG0001959.2/OG0001959.1/OG0001964.1/OG0001972.1/OG0001972.2/OG0001978.1/OG0001978.2/OG0001980.1/OG0001980.2/OG0001993.1/OG0002000.1/OG0002003.2/OG0002003.1/OG0002007.1/OG0002007.2/OG0002008.1/OG0002009.1/OG0002009.2/OG0002018.1/OG0002020.2/OG0002020.1/OG0002023.1/OG0002030.1/OG0002030.2/OG0002031.2/OG0002031.1/OG0002033.1/OG0002035.2/OG0002035.1/OG0002036.1/OG0002037.1/OG0002037.2/OG0002039.1/OG0002042.2/OG0002042.1/OG0002043.2/OG0002043.1/OG0002044.1/OG0002044.2/OG0002047.1/OG0002047.2/OG0002048.1/OG0002048.2/OG0002050.1/OG0002050.2/OG0002062.2/OG0002062.1/OG0002064.2/OG0002064.1/OG0002068.1/OG0002077.2/OG0002077.1/OG0002079.1/OG0002101.1/OG0002101.2/OG0002102.1/OG0002106.1/OG0002107.2/OG0002107.1/OG0002108.1/OG0002110.1/OG0002112.1/OG0002113.1/OG0002115.1/OG0002115.2/OG0002116.2/OG0002116.1/OG0002118.1/OG0002120.1/OG0002120.2/OG0002121.1/OG0002121.2/OG0002124.1/OG0002125.1/OG0002129.1/OG0002133.1/OG0002134.1/OG0002138.2/OG0002138.1/OG0002139.1/OG0002141.1/OG0002142.1/OG0002142.2/OG0002143.2/OG0002143.1/OG0002144.1/OG0002144.2/OG0002150.2/OG0002150.1/OG0002152.1/OG0002152.2/OG0002154.1/OG0002154.2/OG0002156.1/OG0002157.2/OG0002157.1/OG0002158.2/OG0002158.1/OG0002161.1/OG0002161.2/OG0002163.1/OG0002163.2/OG0002165.1/OG0002166.2/OG0002166.1/OG0002174.1/OG0002175.1/OG0002205.1/OG0002207.1/OG0002207.2/OG0002214.1/OG0002225.2/OG0002225.1/OG0002228.1/OG0002236.1/OG0002236.2/OG0002241.1/OG0002241.2/OG0002242.2/OG0002242.1/OG0002246.1/OG0002248.1/OG0002253.2/OG0002253.1/OG0002254.1/OG0002262.1/OG0002263.1/OG0002263.2/OG0002265.1/OG0002265.2/OG0002266.1/OG0002271.1/OG0002271.2/OG0002273.1/OG0002273.2/OG0002277.2/OG0002277.1/OG0002288.1/OG0002288.2/OG0002292.2/OG0002292.1/OG0002295.1/OG0002298.1/OG0002300.2/OG0002300.1/OG0002329.1/OG0002332.1/OG0002339.1/OG0002341.1/OG0002342.1/OG0002342.2/OG0002344.2/OG0002344.1/OG0002351.1/OG0002355.1/OG0002357.1/OG0002357.2/OG0002358.1/OG0002358.2/OG0002359.1/OG0002360.1/OG0002360.2/OG0002361.2/OG0002361.1/OG0002363.1/OG0002366.1/OG0002366.2/OG0002369.1/OG0002370.1/OG0002371.2/OG0002371.1/OG0002377.1/OG0002377.2/OG0002380.1/OG0002381.2/OG0002381.1/OG0002394.2/OG0002394.1/OG0002395.1/OG0002398.1/OG0002404.1/OG0002404.2/OG0002407.1/OG0002408.2/OG0002408.1/OG0002412.2/OG0002412.1/OG0002431.1/OG0002431.2/OG0002451.1/OG0002451.2/OG0002463.1/OG0002467.1/OG0002468.1/OG0002468.2/OG0002470.1/OG0002472.1/OG0002473.1/OG0002473.2/OG0002475.1/OG0002481.1/OG0002483.1/OG0002487.1/OG0002488.2/OG0002488.1/OG0002491.1/OG0002492.1/OG0002503.1/OG0002504.2/OG0002504.1/OG0002513.1/OG0002514.1/OG0002514.2/OG0002551.1/OG0002551.2/OG0002556.1/OG0002560.1/OG0002569.1/OG0002573.1/OG0002578.1/OG0002584.1/OG0002584.2/OG0002585.1/OG0002586.1/OG0002586.2/OG0002587.1/OG0002590.1/OG0002598.1/OG0002598.2/OG0002601.1/OG0002603.1/OG0002607.1/OG0002611.1/OG0002613.1/OG0002613.2/OG0002614.1/OG0002618.2/OG0002618.1/OG0002624.1/OG0002630.1/OG0002630.2/OG0002631.1/OG0002631.2/OG0002632.1/OG0002635.2/OG0002635.1/OG0002638.1/OG0002644.1/OG0002648.1/OG0002650.1/OG0002650.2/OG0002655.2/OG0002655.1/OG0002656.1/OG0002659.1/OG0002661.1/OG0002663.1/OG0002664.1/OG0002666.1/OG0002667.1/OG0002712.1/OG0002722.1/OG0002728.1/OG0002730.1/OG0002732.1/OG0002733.1/OG0002734.1/OG0002738.1/OG0002738.2/OG0002739.1/OG0002741.1/OG0002745.1/OG0002745.2/OG0002746.1/OG0002752.1/OG0002756.1/OG0002762.2/OG0002762.1/OG0002765.2/OG0002765.1/OG0002766.2/OG0002766.1/OG0002767.1/OG0002770.1/OG0002772.1/OG0002776.1/OG0002778.2/OG0002778.1/OG0002780.1/OG0002781.1/OG0002782.1/OG0002784.2/OG0002784.1/OG0002785.2/OG0002785.1/OG0002786.1/OG0002790.1/OG0002796.1/OG0002801.1/OG0002805.1/OG0002806.1/OG0002806.2/OG0002809.2/OG0002809.1/OG0002810.1/OG0002815.1/OG0002823.1/OG0002824.1/OG0002824.2/OG0002826.1/OG0002826.2/OG0002848.1/OG0002850.1/OG0002853.1/OG0002856.1/OG0002856.2/OG0002873.1/OG0002873.2/OG0002875.1/OG0002876.1/OG0002879.2/OG0002879.1/OG0002880.1/OG0002881.1/OG0002885.1/OG0002886.1/OG0002886.2/OG0002890.1/OG0002890.2/OG0002898.1/OG0002899.1/OG0002904.1/OG0002907.1/OG0002908.1/OG0002917.1/OG0002920.1/OG0002921.1/OG0002923.1/OG0002924.1/OG0002925.1/OG0002931.1/OG0002943.2/OG0002943.1/OG0002944.1/OG0002945.2/OG0002945.1/OG0002947.2/OG0002947.1/OG0002954.1/OG0002956.1/OG0002956.2/OG0002957.1/OG0002958.1/OG0002959.1/OG0002969.1/OG0002971.1/OG0002974.1/OG0003018.1/OG0003033.1/OG0003036.1/OG0003039.1/OG0003042.2/OG0003042.1/OG0003044.1/OG0003046.1/OG0003048.1/OG0003055.1/OG0003058.1/OG0003061.1/OG0003062.1/OG0003066.1/OG0003067.1/OG0003068.1/OG0003070.1/OG0003073.1/OG0003076.1/OG0003078.1/OG0003084.1/OG0003085.1/OG0003088.1/OG0003089.1/OG0003090.1/OG0003093.1/OG0003095.1/OG0003105.1/OG0003109.1/OG0003111.1/OG0003112.1/OG0003113.1/OG0003118.1/OG0003120.1/OG0003122.1/OG0003131.1/OG0003132.1/OG0003133.1/OG0003134.1/OG0003137.1/OG0003141.1/OG0003141.2/OG0003142.1/OG0003143.1/OG0003146.1/OG0003147.1/OG0003148.1/OG0003152.1/OG0003153.1/OG0003154.1/OG0003156.1/OG0003162.1/OG0003163.1/OG0003164.1/OG0003202.1/OG0003205.1/OG0003208.1/OG0003208.2/OG0003210.1/OG0003212.1/OG0003219.1/OG0003221.1/OG0003228.1/OG0003231.1/OG0003234.2/OG0003234.1/OG0003248.1/OG0003250.1/OG0003252.1/OG0003256.1/OG0003260.1/OG0003262.1/OG0003264.1/OG0003266.2/OG0003266.1/OG0003268.1/OG0003269.1/OG0003273.1/OG0003274.1/OG0003275.1/OG0003275.2/OG0003280.1/OG0003283.1/OG0003285.1/OG0003289.1/OG0003291.1/OG0003295.1/OG0003296.1/OG0003299.1/OG0003302.1/OG0003303.1/OG0003306.1/OG0003309.1/OG0003310.1/OG0003312.1/OG0003312.2/OG0003314.1/OG0003316.1/OG0003316.2/OG0003317.1/OG0003319.1/OG0003320.1/OG0003323.1/OG0003324.1/OG0003326.1/OG0003327.1/OG0003328.1/OG0003332.1/OG0003340.1/OG0003340.2/OG0003344.1/OG0003390.1/OG0003396.1/OG0003400.1/OG0003417.1/OG0003421.1/OG0003428.1/OG0003442.1/OG0003444.1/OG0003446.1/OG0003448.1/OG0003453.1/OG0003456.1/OG0003457.1/OG0003466.1/OG0003468.1/OG0003469.1/OG0003473.1/OG0003479.1/OG0003481.1/OG0003484.1/OG0003486.1/OG0003487.1/OG0003491.1/OG0003494.1/OG0003496.1/OG0003502.1/OG0003503.1/OG0003507.1/OG0003510.1/OG0003521.1/OG0003524.1/OG0003526.1/OG0003528.1/OG0003529.1/OG0003531.1/OG0003539.1/OG0003540.1/OG0003541.1/OG0003543.1/OG0003547.1/OG0003548.1/OG0003551.1/OG0003554.1/OG0003558.1/OG0003560.1/OG0003566.1/OG0003567.1/OG0003573.1/OG0003580.1/OG0003584.1/OG0003588.1/OG0003591.1/OG0003597.1/OG0003598.1/OG0003642.1/OG0003655.1/OG0003655.2/OG0003659.1/OG0003663.1/OG0003666.1/OG0003669.1/OG0003673.1/OG0003677.1/OG0003683.1/OG0003689.1/OG0003690.1/OG0003691.1/OG0003692.1/OG0003698.1/OG0003699.1/OG0003704.1/OG0003704.2/OG0003706.1/OG0003710.1/OG0003711.1/OG0003721.1/OG0003722.1/OG0003725.1/OG0003727.1/OG0003730.1/OG0003734.1/OG0003737.1/OG0003738.1/OG0003740.1/OG0003742.1/OG0003747.1/OG0003755.1/OG0003756.1/OG0003762.1/OG0003764.1/OG0003768.1/OG0003769.1/OG0003771.1/OG0003776.1/OG0003781.1/OG0003783.1/OG0003788.1/OG0003791.1/OG0003793.1/OG0003794.1/OG0003795.1/OG0003799.1/OG0003804.1/OG0003808.1/OG0003809.1/OG0003812.1/OG0003813.1/OG0003819.1/OG0003820.1/OG0003824.1/OG0003826.1/OG0003827.1/OG0003829.1/OG0003831.1/OG0003833.1/OG0003835.1/OG0003837.1/OG0003846.1/OG0003848.1/OG0003849.1/OG0003852.1/OG0003853.2/OG0003853.1/OG0003854.1/OG0003855.1/OG0003856.1/OG0003858.1/OG0003859.1/OG0003864.1/OG0003866.1/OG0003870.1/OG0003918.1/OG0003922.1/OG0003931.1/OG0003943.1/OG0003958.1/OG0003966.1/OG0003968.1/OG0003973.1/OG0003975.1/OG0003977.1/OG0003984.1/OG0003991.1/OG0003993.1/OG0004001.1/OG0004006.1/OG0004007.1/OG0004014.1/OG0004020.1/OG0004024.1/OG0004028.1/OG0004029.1/OG0004038.1/OG0004041.1/OG0004046.1/OG0004055.1/OG0004057.1/OG0004059.1/OG0004062.1/OG0004066.1/OG0004069.1/OG0004072.1/OG0004076.1/OG0004077.1/OG0004080.1/OG0004083.1/OG0004084.1/OG0004087.1/OG0004088.1/OG0004092.1/OG0004098.1/OG0004099.1/OG0004103.1/OG0004105.1/OG0004106.1/OG0004108.1/OG0004110.1/OG0004111.1/OG0004115.1/OG0004119.1/OG0004120.1/OG0004124.1/OG0004127.1/OG0004131.1/OG0004134.1/OG0004135.1/OG0004137.1/OG0004138.1/OG0004141.1/OG0004142.1/OG0004144.1/OG0004145.1/OG0004146.1/OG0004149.1/OG0004152.1/OG0004154.1/OG0004158.1/OG0004203.1/OG0004205.2/OG0004205.1/OG0004207.1/OG0004223.1/OG0004234.1/OG0004235.1/OG0004236.1/OG0004240.1/OG0004243.1/OG0004245.1/OG0004249.1/OG0004250.1/OG0004252.1/OG0004256.1/OG0004260.1/OG0004261.1/OG0004264.1/OG0004267.1/OG0004271.1/OG0004272.1/OG0004273.1/OG0004283.1/OG0004284.1/OG0004288.1/OG0004289.1/OG0004291.1/OG0004292.1/OG0004296.1/OG0004301.1/OG0004304.1/OG0004309.1/OG0004310.1/OG0004311.1/OG0004313.1/OG0004315.1/OG0004318.1/OG0004319.1/OG0004321.1/OG0004326.2/OG0004326.1/OG0004329.1/OG0004330.1/OG0004331.1/OG0004332.1/OG0004333.1/OG0004334.1/OG0004336.1/OG0004338.1/OG0004339.1/OG0004340.1/OG0004341.1/OG0004342.1/OG0004347.1/OG0004355.1/OG0004356.1/OG0004357.1/OG0004361.1/OG0004363.1/OG0004366.1/OG0004368.1/OG0004369.1/OG0004370.1/OG0004384.1/OG0004388.1/OG0004389.1/OG0004393.1/OG0004394.1/OG0004396.1/OG0004397.1/OG0004402.1/OG0004409.1/OG0004411.1/OG0004413.1/OG0004414.1/OG0004415.1/OG0004417.1/OG0004419.1/OG0004421.1/OG0004424.1/OG0004428.1/OG0004429.1/OG0004432.1/OG0004445.1/OG0004447.1/OG0004450.1/OG0004457.1/OG0004458.1/OG0004461.1/OG0004463.1/OG0004467.1/OG0004468.1/OG0004469.1/OG0004477.1/OG0004478.1/OG0004483.1/OG0004490.1/OG0004491.1/OG0004538.1/OG0004539.1/OG0004544.1/OG0004559.1/OG0004563.1/OG0004568.1/OG0004569.1/OG0004574.1/OG0004576.1/OG0004579.1/OG0004582.1/OG0004583.1/OG0004588.1/OG0004589.1/OG0004590.1/OG0004591.1/OG0004592.1/OG0004593.1/OG0004595.1/OG0004597.2/OG0004597.1/OG0004604.1/OG0004608.1/OG0004610.1/OG0004611.1/OG0004614.1/OG0004617.1/OG0004620.1/OG0004621.1/OG0004622.1/OG0004624.1/OG0004626.1/OG0004628.1/OG0004631.1/OG0004632.1/OG0004634.1/OG0004642.1/OG0004650.1/OG0004651.1/OG0004664.1/OG0004666.1/OG0004668.1/OG0004673.1/OG0004677.1/OG0004679.1/OG0004692.1/OG0004693.1/OG0004694.1/OG0004699.2/OG0004699.1/OG0004700.1/OG0004703.1/OG0004704.1/OG0004707.1/OG0004709.1/OG0004718.1/OG0004720.1/OG0004721.1/OG0004724.1/OG0004726.1/OG0004728.1/OG0004731.1/OG0004732.1/OG0004735.1/OG0004736.1/OG0004738.1/OG0004742.1/OG0004746.1/OG0004747.1/OG0004750.1/OG0004751.1/OG0004762.1/OG0004767.1/OG0004768.1/OG0004771.1/OG0004776.1/OG0004780.1/OG0004782.1/OG0004791.1/OG0004792.1/OG0004793.1/OG0004794.1/OG0004796.1/OG0004797.1/OG0004798.1/OG0004807.1/OG0004809.1/OG0004813.1/OG0004818.1/OG0004883.1/OG0004890.1/OG0004895.1/OG0004900.1/OG0004904.1/OG0004914.1/OG0004915.1/OG0004919.1/OG0004920.1/OG0004925.1/OG0004930.1/OG0004933.1/OG0004935.1/OG0004943.1/OG0004944.1/OG0004948.1/OG0004954.1/OG0004955.1/OG0004960.1/OG0004969.1/OG0004970.1/OG0004972.1/OG0004973.1/OG0004979.1/OG0004981.1/OG0004986.1/OG0004990.1/OG0004991.1/OG0004992.1/OG0004993.1/OG0004994.1/OG0004999.1/OG0005000.1/OG0005002.1/OG0005007.1/OG0005008.1/OG0005011.1/OG0005017.1/OG0005018.1/OG0005025.1/OG0005027.1/OG0005030.1/OG0005032.1/OG0005033.1/OG0005035.1/OG0005040.1/OG0005042.1/OG0005043.1/OG0005048.1/OG0005049.1/OG0005050.1/OG0005054.1/OG0005055.1/OG0005058.1/OG0005059.1/OG0005072.1/OG0005078.1/OG0005080.1/OG0005082.1/OG0005083.1/OG0005085.1/OG0005087.1/OG0005092.1/OG0005094.1/OG0005100.1/OG0005102.1/OG0005107.1/OG0005109.1/OG0005116.1/OG0005126.1/OG0005127.1/OG0005131.1/OG0005132.1/OG0005135.1/OG0005138.1/OG0005142.1/OG0005147.1/OG0005152.1/OG0005154.1/OG0005161.1/OG0005166.1/OG0005171.1/OG0005173.1/OG0005174.1/OG0005176.1/OG0005178.1/OG0005237.1/OG0005254.1/OG0005256.1/OG0005257.1/OG0005258.1/OG0005270.1/OG0005272.1/OG0005275.1/OG0005277.1/OG0005278.1/OG0005281.1/OG0005282.1/OG0005296.1/OG0005298.1/OG0005303.1/OG0005312.1/OG0005313.1/OG0005314.1/OG0005319.1/OG0005320.1/OG0005324.1/OG0005327.1/OG0005328.1/OG0005338.1/OG0005339.1/OG0005341.1/OG0005343.1/OG0005350.1/OG0005356.1/OG0005357.1/OG0005358.1/OG0005359.1/OG0005360.1/OG0005361.1/OG0005362.1/OG0005364.1/OG0005369.1/OG0005370.1/OG0005381.1/OG0005382.1/OG0005386.1/OG0005387.1/OG0005394.1/OG0005396.1/OG0005401.1/OG0005402.1/OG0005406.1/OG0005412.1/OG0005416.1/OG0005423.1/OG0005426.1/OG0005431.1/OG0005435.1/OG0005438.1/OG0005445.1/OG0005446.1/OG0005448.1/OG0005450.1/OG0005452.1/OG0005457.1/OG0005458.1/OG0005461.1/OG0005465.1/OG0005475.1/OG0005477.1/OG0005485.1/OG0005488.1/OG0005489.1/OG0005491.1/OG0005494.1/OG0005496.1/OG0005498.1/OG0005501.1/OG0005506.1/OG0005509.1/OG0005514.1/OG0005519.1/OG0005520.1/OG0005521.1/OG0005528.1/OG0005530.1/OG0005535.1/OG0005538.1/OG0005541.1/OG0005543.1/OG0005546.1/OG0005551.1/OG0005559.1/OG0005564.1/OG0005569.1/OG0005570.1/OG0005571.1/OG0005574.1/OG0005575.1/OG0005578.1/OG0005581.1/OG0005583.1/OG0005584.1/OG0005585.1/OG0005586.1/OG0005587.1/OG0005648.1/OG0005649.1/OG0005651.1/OG0005656.1/OG0005671.1/OG0005676.1/OG0005678.1/OG0005694.1/OG0005702.1/OG0005707.1/OG0005711.1/OG0005713.1/OG0005716.1/OG0005717.1/OG0005719.1/OG0005721.1/OG0005722.1/OG0005723.1/OG0005728.1/OG0005737.1/OG0005738.1/OG0005744.1/OG0005758.1/OG0005762.1/OG0005763.1/OG0005770.1/OG0005771.1/OG0005772.1/OG0005780.1/OG0005782.1/OG0005786.1/OG0005789.1/OG0005804.1/OG0005806.1/OG0005808.1/OG0005815.1/OG0005816.1/OG0005817.1/OG0005818.1/OG0005824.1/OG0005827.1/OG0005830.1/OG0005832.1/OG0005833.1/OG0005838.1/OG0005844.1/OG0005850.1/OG0005853.1/OG0005858.1/OG0005862.1/OG0005864.1/OG0005868.1/OG0005871.1/OG0005873.1/OG0005879.1/OG0005882.1/OG0005883.1/OG0005885.1/OG0005890.1/</t>
  </si>
  <si>
    <t>OG0000572.2/OG0000572.1/OG0000705.3/OG0000705.2/OG0000705.1/OG0000740.2/OG0000740.1/OG0000740.3/OG0001294.1/OG0002001.2/OG0002001.1/OG0003330.1/OG0003823.1/OG0005373.1/OG0005390.1/OG0005776.1/OG0005991.1/OG0006397.1/OG0006725.1/OG0006825.1/OG0007264.1/OG0007286.1/OG0007413.1/OG0007459.1/OG0007523.1/OG0007697.1/OG0007724.1/OG0007775.1/OG0007846.1/OG0007884.1/OG0008026.1/OG0008105.1/OG0008215.1/OG0008250.1/OG0008253.1/OG0008367.1/OG0008478.1/OG0008567.1/OG0009069.1/OG0009746.1/OG0010823.1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</si>
  <si>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0000027.2/OG0000027.7/OG0000027.8/OG0000027.3/OG0000027.1/OG0000027.9/OG0000027.4/OG0000027.5/OG0000027.6/OG0000076.4/OG0000076.7/OG0000076.9/OG0000076.3/OG0000076.5/OG0000076.6/OG0000076.10/OG0000076.1/OG0000076.8/OG0000076.2/OG0000089.4/OG0000089.8/OG0000089.5/OG0000089.2/OG0000089.6/OG0000089.3/OG0000089.7/OG0000089.1/OG0000105.3/OG0000105.1/OG0000105.5/OG0000105.7/OG0000105.6/OG0000105.2/OG0000105.4/OG0000117.3/OG0000117.1/OG0000117.7/OG0000117.6/OG0000117.2/OG0000117.4/OG0000117.5/OG0000121.5/OG0000121.1/OG0000121.2/OG0000121.3/OG0000121.4/OG0000121.6/OG0000121.8/OG0000121.7/OG0000170.2/OG0000170.4/OG0000170.1/OG0000170.3/OG0000173.4/OG0000173.2/OG0000173.3/OG0000173.1/OG0000222.2/OG0000222.1/OG0000222.4/OG0000222.5/OG0000222.3/OG0000232.4/OG0000232.2/OG0000232.5/OG0000232.1/OG0000232.3/OG0000248.4/OG0000248.2/OG0000248.3/OG0000248.1/OG0000248.5/OG0000297.3/OG0000297.2/OG0000297.1/OG0000297.4/OG0000305.1/OG0000305.4/OG0000305.2/OG0000305.3/OG0000333.4/OG0000333.2/OG0000333.1/OG0000333.3/OG0000366.2/OG0000366.1/OG0000366.3/OG0000387.2/OG0000387.1/OG0000387.4/OG0000387.3/OG0000426.3/OG0000426.1/OG0000426.2/OG0000434.1/OG0000434.2/OG0000454.1/OG0000454.2/OG0000491.1/OG0000491.2/OG0000491.3/OG0000498.1/OG0000498.3/OG0000498.2/OG0000498.4/OG0000500.3/OG0000500.2/OG0000500.1/OG0000524.2/OG0000524.1/OG0000524.3/OG0000556.3/OG0000556.1/OG0000556.2/OG0000577.3/OG0000577.2/OG0000577.1/OG0000580.2/OG0000580.1/OG0000580.3/OG0000607.1/OG0000607.2/OG0000615.3/OG0000615.1/OG0000615.2/OG0000618.2/OG0000618.1/OG0000618.3/OG0000628.1/OG0000628.2/OG0000664.1/OG0000664.2/OG0000684.1/OG0000684.2/OG0000686.1/OG0000686.2/OG0000686.3/OG0000696.1/OG0000696.2/OG0000696.3/OG0000734.2/OG0000734.1/OG0000757.1/OG0000758.1/OG0000758.3/OG0000758.2/OG0000780.2/OG0000780.1/OG0000781.2/OG0000781.1/OG0000792.1/OG0000792.2/OG0000793.1/OG0000793.2/OG0000797.1/OG0000797.3/OG0000797.2/OG0000855.1/OG0000855.2/OG0000880.2/OG0000880.1/OG0000884.2/OG0000884.1/OG0000916.2/OG0000916.1/OG0000916.3/OG0000936.2/OG0000936.1/OG0000940.2/OG0000940.1/OG0000948.1/OG0000948.2/OG0000967.1/OG0000967.2/OG0000967.3/OG0000968.1/OG0000968.3/OG0000968.2/OG0000988.1/OG0000990.2/OG0000990.1/OG0001047.2/OG0001047.1/OG0001049.2/OG0001049.1/OG0001067.1/OG0001068.2/OG0001068.1/OG0001081.2/OG0001081.1/OG0001083.1/OG0001083.2/OG0001088.1/OG0001088.2/OG0001109.2/OG0001109.1/OG0001110.1/OG0001110.2/OG0001111.1/OG0001111.2/OG0001115.2/OG0001115.1/OG0001118.1/OG0001118.2/OG0001153.2/OG0001153.1/OG0001157.2/OG0001157.1/OG0001159.1/OG0001159.2/OG0001191.1/OG0001191.2/OG0001196.2/OG0001196.1/OG0001203.2/OG0001203.1/OG0001251.2/OG0001251.1/OG0001272.2/OG0001272.1/OG0001308.1/OG0001316.2/OG0001316.1/OG0001328.2/OG0001328.1/OG0001356.1/OG0001356.2/OG0001389.1/OG0001392.2/OG0001392.1/OG0001401.3/OG0001401.2/OG0001401.1/OG0001437.1/OG0001437.2/OG0001445.2/OG0001445.1/OG0001452.1/OG0001499.1/OG0001501.1/OG0001513.2/OG0001513.1/OG0001544.1/OG0001575.1/OG0001575.2/OG0001606.2/OG0001606.1/OG0001608.2/OG0001608.1/OG0001612.1/OG0001612.2/OG0001615.2/OG0001615.1/OG0001627.1/OG0001627.2/OG0001642.1/OG0001647.2/OG0001647.1/OG0001658.1/OG0001668.1/OG0001668.2/OG0001703.1/OG0001744.1/OG0001747.1/OG0001747.2/OG0001751.2/OG0001751.1/OG0001785.1/OG0001785.2/OG0001849.1/OG0001849.2/OG0001855.1/OG0001855.2/OG0001918.1/OG0001921.1/OG0001921.2/OG0001927.1/OG0001939.1/OG0001954.1/OG0001993.1/OG0002000.1/OG0002008.1/OG0002018.1/OG0002020.2/OG0002020.1/OG0002062.2/OG0002062.1/OG0002110.1/OG0002118.1/OG0002207.1/OG0002207.2/OG0002214.1/OG0002242.2/OG0002242.1/OG0002262.1/OG0002266.1/OG0002288.1/OG0002288.2/OG0002332.1/OG0002344.2/OG0002344.1/OG0002357.1/OG0002357.2/OG0002467.1/OG0002556.1/OG0002590.1/OG0002613.1/OG0002613.2/OG0002632.1/OG0002644.1/OG0002661.1/OG0002722.1/OG0002728.1/OG0002734.1/OG0002739.1/OG0002741.1/OG0002752.1/OG0002782.1/OG0002853.1/OG0002873.1/OG0002873.2/OG0002886.1/OG0002886.2/OG0002907.1/OG0003042.2/OG0003042.1/OG0003062.1/OG0003067.1/OG0003164.1/OG0003228.1/OG0003231.1/OG0003248.1/OG0003266.2/OG0003266.1/OG0003283.1/OG0003296.1/OG0003299.1/OG0003302.1/OG0003316.1/OG0003316.2/OG0003319.1/OG0003390.1/OG0003417.1/OG0003442.1/OG0003457.1/OG0003494.1/OG0003496.1/OG0003560.1/OG0003597.1/OG0003673.1/OG0003710.1/OG0003711.1/OG0003737.1/OG0003742.1/OG0003788.1/OG0003833.1/OG0003858.1/OG0003870.1/OG0003975.1/OG0004001.1/OG0004014.1/OG0004069.1/OG0004080.1/OG0004083.1/OG0004084.1/OG0004119.1/OG0004131.1/OG0004135.1/OG0004141.1/OG0004145.1/OG0004203.1/OG0004223.1/OG0004240.1/OG0004250.1/OG0004264.1/OG0004272.1/OG0004304.1/OG0004321.1/OG0004339.1/OG0004342.1/OG0004355.1/OG0004357.1/OG0004414.1/OG0004417.1/OG0004432.1/OG0004491.1/OG0004538.1/OG0004539.1/OG0004569.1/OG0004588.1/OG0004650.1/OG0004668.1/OG0004679.1/OG0004709.1/OG0004747.1/OG0004767.1/OG0004776.1/OG0004780.1/OG0004798.1/OG0004807.1/OG0004895.1/OG0004900.1/OG0004919.1/OG0004925.1/OG0004944.1/OG0004979.1/OG0005030.1/OG0005033.1/OG0005049.1/OG0005050.1/OG0005059.1/OG0005082.1/OG0005085.1/OG0005092.1/OG0005094.1/OG0005132.1/OG0005174.1/OG0005176.1/OG0005254.1/OG0005258.1/OG0005275.1/OG0005298.1/OG0005312.1/OG0005313.1/OG0005320.1/OG0005338.1/OG0005357.1/OG0005361.1/OG0005364.1/OG0005369.1/OG0005370.1/OG0005381.1/OG0005435.1/OG0005457.1/OG0005488.1/OG0005496.1/OG0005535.1/OG0005538.1/OG0005574.1/OG0005671.1/OG0005721.1/OG0005728.1/OG0005771.1/OG0005789.1/OG0005806.1/OG0005817.1/OG0005818.1/OG0005883.1/OG0005892.1/OG0005918.1/OG0005920.1/OG0005930.1/OG0005931.1/OG0005945.1/OG0005958.1/OG0005960.1/OG0005982.1/OG0005986.1/OG0005990.1/OG0006003.1/OG0006010.1/OG0006016.1/OG0006017.1/OG0006060.1/OG0006146.1/OG0006161.1/OG0006193.1/OG0006205.1/OG0006224.1/OG0006276.1/OG0006308.1/OG0006331.1/OG0006372.1/OG0006373.1/OG0006419.1/OG0006431.1/OG0006432.1/OG0006460.1/OG0006468.1/OG0006473.1/OG0006490.1/OG0006496.1/OG0006499.1/OG0006504.1/OG0006619.1/OG0006643.1/OG0006648.1/OG0006668.1/OG0006696.1/OG0006703.1/OG0006710.1/OG0006749.1/OG0006757.1/OG0006763.1/OG0006776.1/OG0006782.1/OG0006790.1/OG0006796.1/OG0006923.1/OG0006934.1/OG0006942.1/OG0006946.1/OG0006968.1/OG0007054.1/OG0007074.1/OG0007077.1/OG0007173.1/OG0007184.1/OG0007224.1/OG0007245.1/OG0007268.1/OG0007283.1/OG0007294.1/OG0007298.1/OG0007305.1/OG0007365.1/OG0007381.1/OG0007384.1/OG0007409.1/OG0007417.1/OG0007442.1/OG0007572.1/OG0007613.1/OG0007640.1/OG0007659.1/OG0007680.1/OG0007685.1/OG0007711.1/OG0007734.1/OG0007745.1/OG0007754.1/OG0007800.1/OG0007805.1/OG0007808.1/OG0007824.1/OG0007832.1/OG0007836.1/OG0007848.1/OG0007991.1/OG0008097.1/OG0008143.1/OG0008148.1/OG0008151.1/OG0008177.1/OG0008453.1/OG0008535.1/OG0008785.1/OG0008793.1</t>
  </si>
  <si>
    <t>OG0000612.2/OG0000612.3/OG0000612.1/OG0001069.2/OG0001069.1/OG0001085.2/OG0001085.1/OG0001292.2/OG0001292.1/OG0001340.2/OG0001340.3/OG0001340.1/OG0001460.3/OG0001460.1/OG0001460.2/OG0001497.1/OG0001497.2/OG0001605.2/OG0001605.1/OG0001605.3/OG0001636.1/OG0001636.2/OG0001686.1/OG0001686.2/OG0001915.1/OG0002078.2/OG0002078.1/OG0002117.1/OG0002335.2/OG0002335.1/OG0002388.1/OG0002860.1/OG0002928.2/OG0002928.1/OG0003081.1/OG0003696.1/OG0003733.1/OG0003832.1/OG0003980.1/OG0004081.1/OG0004090.1/OG0004226.1/OG0004911.1/OG0004945.1/OG0005288.1/OG0005366.1/OG0005443.1/OG0005718.1/OG0005756.1/OG0005761.1/OG0005861.1/OG0005869.1/OG0005951.1/OG0005975.1/OG0006061.1/OG0006154.1/OG0006213.1/OG0006237.1/OG0006285.1/OG0006451.1/OG0006637.1/OG0006734.1/OG0006771.1/OG0006797.1/OG0006863.1/OG0006950.1/OG0006951.1/OG0006966.1/OG0007125.1/OG0007190.1/OG0007256.1/OG0007289.1/OG0007313.1/OG0007396.1/OG0007576.1/OG0007580.1/OG0007597.1/OG0007666.1/OG0007669.1/OG0007795.1/OG0007833.1/OG0007853.1/OG0007979.1/OG0008045.1/OG0008072.1/OG0008085.1/OG0008128.1/OG0008129.1/OG0008139.1/OG0008144.1/OG0008158.1/OG0008174.1/OG0008212.1/OG0008340.1/OG0008435.1/OG0008529.1/OG0008539.1/OG0008552.1/OG0008757.1/OG0008783.1/OG0008789.1/OG0008801.1/OG0008842.1/OG0009098.1/OG0009685.1/OG0010016.1/OG0010025.1</t>
  </si>
  <si>
    <t>OG0005373.1/OG0005390.1/OG0005991.1/OG0006397.1/OG0006825.1/OG0007413.1/OG0007459.1/OG0007724.1/OG0007884.1/OG0008253.1/OG0009069.1</t>
  </si>
  <si>
    <t>OG0000612.2/OG0000612.3/OG0000612.1/OG0002335.2/OG0002335.1/OG0002928.2/OG0002928.1/OG0003081.1/OG0003832.1/OG0004081.1/OG0004090.1/OG0005366.1/OG0005443.1/OG0005718.1/OG0005756.1/OG0005861.1/OG0005869.1/OG0005951.1/OG0006061.1/OG0006213.1/OG0006285.1/OG0006451.1/OG0006734.1/OG0006950.1/OG0006966.1/OG0007190.1/OG0007313.1/OG0007396.1/OG0007576.1/OG0007580.1/OG0007666.1/OG0007669.1/OG0007795.1/OG0008072.1/OG0008129.1/OG0008144.1/OG0008158.1/OG0008435.1/OG0008757.1/OG0008801.1/OG0009685.1/OG0010016.1</t>
  </si>
  <si>
    <t>OG0000173.4/OG0000173.2/OG0000173.3/OG0000173.1/OG0000232.4/OG0000232.2/OG0000232.5/OG0000232.1/OG0000232.3/OG0000297.3/OG0000297.2/OG0000297.1/OG0000297.4/OG0000454.1/OG0000454.2/OG0000491.1/OG0000491.2/OG0000491.3/OG0000524.2/OG0000524.1/OG0000524.3/OG0000936.2/OG0000936.1/OG0000940.2/OG0000940.1/OG0001109.2/OG0001109.1/OG0001110.1/OG0001110.2/OG0001118.1/OG0001118.2/OG0001191.1/OG0001191.2/OG0001203.2/OG0001203.1/OG0001251.2/OG0001251.1/OG0001272.2/OG0001272.1/OG0001328.2/OG0001328.1/OG0001356.1/OG0001356.2/OG0001918.1/OG0002020.2/OG0002020.1/OG0002262.1/OG0002266.1/OG0002288.1/OG0002288.2/OG0002467.1/OG0002644.1/OG0002734.1/OG0002782.1/OG0003042.2/OG0003042.1/OG0003062.1/OG0003231.1/OG0003283.1/OG0003296.1/OG0003299.1/OG0003302.1/OG0003319.1/OG0003442.1/OG0003494.1/OG0003560.1/OG0003673.1/OG0003711.1/OG0003737.1/OG0003742.1/OG0003858.1/OG0003975.1/OG0004001.1/OG0004014.1/OG0004131.1/OG0004135.1/OG0004141.1/OG0004240.1/OG0004272.1/OG0004321.1/OG0004339.1/OG0004355.1/OG0004414.1/OG0004491.1/OG0004668.1/OG0004679.1/OG0004709.1/OG0004747.1/OG0004767.1/OG0004979.1/OG0005050.1/OG0005092.1/OG0005094.1/OG0005132.1/OG0005174.1/OG0005312.1/OG0005313.1/OG0005338.1/OG0005357.1/OG0005369.1/OG0005435.1/OG0005496.1/OG0005535.1/OG0005721.1/OG0005817.1/OG0005883.1/OG0005918.1/OG0005931.1/OG0005945.1/OG0005958.1/OG0005960.1/OG0006017.1/OG0006060.1/OG0006146.1/OG0006161.1/OG0006224.1/OG0006276.1/OG0006331.1/OG0006372.1/OG0006373.1/OG0006431.1/OG0006432.1/OG0006460.1/OG0006468.1/OG0006490.1/OG0006496.1/OG0006499.1/OG0006619.1/OG0006696.1/OG0006703.1/OG0006757.1/OG0006776.1/OG0006796.1/OG0006923.1/OG0006942.1/OG0006946.1/OG0007054.1/OG0007283.1/OG0007298.1/OG0007305.1/OG0007384.1/OG0007409.1/OG0007613.1/OG0007659.1/OG0007680.1/OG0007808.1/OG0007832.1/OG0007848.1/OG0008143.1/OG0008151.1/OG0008453.1/OG0008785.1</t>
  </si>
  <si>
    <t>OG0006397.1/OG0007459.1</t>
  </si>
  <si>
    <t>OG0000173.4/OG0000173.2/OG0000173.3/OG0000173.1/OG0001118.1/OG0001118.2/OG0002288.1/OG0002288.2/OG0002644.1/OG0003283.1/OG0004141.1/OG0004240.1/OG0004339.1/OG0004679.1/OG0004747.1/OG0004767.1/OG0005174.1/OG0005435.1/OG0005496.1/OG0005721.1/OG0006468.1/OG0006942.1</t>
  </si>
  <si>
    <t>OG0003832.1/OG0004090.1/OG0005718.1/OG0007580.1</t>
  </si>
  <si>
    <t>OG0004679.1/OG0005721.1/OG0006468.1/OG0006942.1</t>
  </si>
  <si>
    <t>OG0000612.2/OG0000612.3/OG0000612.1/OG0002335.2/OG0002335.1/OG0002928.2/OG0002928.1/OG0003081.1/OG0004081.1/OG0005366.1/OG0005443.1/OG0005756.1/OG0005861.1/OG0005869.1/OG0005951.1/OG0006061.1/OG0006213.1/OG0006285.1/OG0006451.1/OG0006734.1/OG0006950.1/OG0006966.1/OG0007190.1/OG0007313.1/OG0007396.1/OG0007576.1/OG0007666.1/OG0007669.1/OG0007795.1/OG0008072.1/OG0008129.1/OG0008144.1/OG0008158.1/OG0008435.1/OG0008757.1/OG0008801.1/OG0010016.1</t>
  </si>
  <si>
    <t>OG0005373.1/OG0005991.1/OG0006825.1/OG0007413.1/OG0007724.1/OG0007884.1/OG0008253.1/OG0009069.1</t>
  </si>
  <si>
    <t>OG0000232.4/OG0000232.2/OG0000232.5/OG0000232.1/OG0000232.3/OG0000491.1/OG0000491.2/OG0000491.3/OG0000524.2/OG0000524.1/OG0000524.3/OG0000936.2/OG0000936.1/OG0000940.2/OG0000940.1/OG0001109.2/OG0001109.1/OG0001110.1/OG0001110.2/OG0001191.1/OG0001191.2/OG0001251.2/OG0001251.1/OG0001272.2/OG0001272.1/OG0001328.2/OG0001328.1/OG0001356.1/OG0001356.2/OG0001918.1/OG0002020.2/OG0002020.1/OG0002266.1/OG0002467.1/OG0002734.1/OG0002782.1/OG0003042.2/OG0003042.1/OG0003062.1/OG0003296.1/OG0003299.1/OG0003302.1/OG0003319.1/OG0003442.1/OG0003494.1/OG0003560.1/OG0003673.1/OG0003711.1/OG0003737.1/OG0003742.1/OG0003858.1/OG0003975.1/OG0004001.1/OG0004131.1/OG0004272.1/OG0004321.1/OG0004355.1/OG0004414.1/OG0004709.1/OG0004747.1/OG0004979.1/OG0005050.1/OG0005094.1/OG0005132.1/OG0005312.1/OG0005338.1/OG0005357.1/OG0005369.1/OG0005535.1/OG0005817.1/OG0005883.1/OG0005918.1/OG0005931.1/OG0005945.1/OG0005958.1/OG0005960.1/OG0006017.1/OG0006060.1/OG0006146.1/OG0006161.1/OG0006224.1/OG0006276.1/OG0006331.1/OG0006372.1/OG0006373.1/OG0006431.1/OG0006432.1/OG0006460.1/OG0006496.1/OG0006619.1/OG0006703.1/OG0006757.1/OG0006776.1/OG0006796.1/OG0006923.1/OG0006946.1/OG0007054.1/OG0007283.1/OG0007305.1/OG0007384.1/OG0007409.1/OG0007613.1/OG0007659.1/OG0007680.1/OG0007808.1/OG0007832.1/OG0007848.1/OG0008143.1/OG0008151.1/OG0008453.1/OG0008785.1</t>
  </si>
  <si>
    <t>OG0000524.2/OG0000524.1/OG0000524.3/OG0000936.2/OG0000936.1/OG0001356.1/OG0001356.2/OG0002020.2/OG0002020.1/OG0004272.1/OG0005050.1/OG0005357.1/OG0005931.1/OG0006432.1/OG0006703.1/OG0008785.1</t>
  </si>
  <si>
    <t>OG0006950.1</t>
  </si>
  <si>
    <t>OG0001191.1/OG0001191.2/OG0001328.2/OG0001328.1/OG0002467.1/OG0003042.2/OG0003042.1/OG0003302.1/OG0003319.1/OG0004414.1/OG0005132.1/OG0005338.1/OG0005958.1/OG0006224.1/OG0006276.1/OG0006372.1/OG0006431.1/OG0006460.1/OG0006496.1/OG0006619.1/OG0006796.1/OG0006923.1/OG0007054.1/OG0007283.1/OG0007409.1/OG0007613.1/OG0007659.1/OG0007680.1/OG0007808.1/OG0008143.1/OG0008453.1</t>
  </si>
  <si>
    <t>OG0007413.1/OG0007724.1/OG0007884.1/OG0009069.1</t>
  </si>
  <si>
    <t>OG0002335.2/OG0002335.1/OG0002928.2/OG0002928.1/OG0005443.1/OG0005756.1/OG0005861.1/OG0006213.1/OG0006966.1/OG0007313.1/OG0007576.1/OG0007795.1/OG0008072.1/OG0008158.1/OG0008435.1/OG0008757.1/OG0008801.1</t>
  </si>
  <si>
    <t>OG0001191.1/OG0001191.2/OG0001328.2/OG0001328.1/OG0003042.2/OG0003042.1/OG0003319.1/OG0005958.1/OG0006224.1/OG0006431.1/OG0006460.1/OG0006619.1/OG0006923.1/OG0007054.1/OG0007283.1/OG0007409.1/OG0007613.1/OG0007659.1/OG0008143.1/OG0008453.1</t>
  </si>
  <si>
    <t>OG0002335.2/OG0002335.1/OG0006213.1/OG0006966.1/OG0007313.1/OG0007576.1/OG0007795.1/OG0008072.1/OG0008158.1/OG0008435.1/OG0008757.1/OG0008801.1</t>
  </si>
  <si>
    <t>OG0002467.1/OG0003302.1/OG0007680.1</t>
  </si>
  <si>
    <t>OG0007413.1</t>
  </si>
  <si>
    <t>OG0004414.1/OG0006276.1/OG0006372.1/OG0006496.1/OG0006796.1/OG0007808.1</t>
  </si>
  <si>
    <t>OG0005132.1/OG0005338.1</t>
  </si>
  <si>
    <t>OG0000612.2/OG0000612.3/OG0000612.1/OG0004081.1/OG0006451.1/OG0007396.1/OG0007666.1/OG0008144.1</t>
  </si>
  <si>
    <t>OG0001110.1/OG0001110.2/OG0004355.1/OG0005094.1/OG0006946.1</t>
  </si>
  <si>
    <t>OG0005094.1</t>
  </si>
  <si>
    <t>OG0006451.1</t>
  </si>
  <si>
    <t>OG0000297.3/OG0000297.2/OG0000297.1/OG0000297.4/OG0000454.1/OG0000454.2/OG0001109.2/OG0001109.1/OG0001356.1/OG0001356.2/OG0002020.2/OG0002020.1/OG0003231.1/OG0003442.1/OG0004668.1/OG0005313.1/OG0006468.1/OG0006499.1/OG0006696.1</t>
  </si>
  <si>
    <t>OG0008129.1/OG0009685.1</t>
  </si>
  <si>
    <t>OG0000705.3/OG0000705.2/OG0000705.1/OG0002001.2/OG0002001.1/OG0005776.1/OG0007286.1/OG0007523.1/OG0007697.1/OG0007846.1/OG0008026.1/OG0008215.1/OG0008250.1/OG0008478.1/OG0008567.1/OG0010823.1</t>
  </si>
  <si>
    <t>OG0001085.2/OG0001085.1/OG0001460.3/OG0001460.1/OG0001460.2/OG0001497.1/OG0001497.2/OG0001605.2/OG0001605.1/OG0001605.3/OG0002078.2/OG0002078.1/OG0002388.1/OG0003081.1/OG0004226.1/OG0004911.1/OG0005288.1/OG0005761.1/OG0006061.1/OG0006154.1/OG0006237.1/OG0006797.1/OG0006951.1/OG0007256.1/OG0007289.1/OG0007979.1/OG0008045.1/OG0008085.1/OG0008128.1/OG0008139.1/OG0008212.1/OG0008340.1/OG0008539.1/OG0008552.1/OG0008783.1/OG0008789.1</t>
  </si>
  <si>
    <t>OG0000117.3/OG0000117.1/OG0000117.7/OG0000117.6/OG0000117.2/OG0000117.4/OG0000117.5/OG0000222.2/OG0000222.1/OG0000222.4/OG0000222.5/OG0000222.3/OG0000333.4/OG0000333.2/OG0000333.1/OG0000333.3/OG0000577.3/OG0000577.2/OG0000577.1/OG0000580.2/OG0000580.1/OG0000580.3/OG0000615.3/OG0000615.1/OG0000615.2/OG0000757.1/OG0000855.1/OG0000855.2/OG0000916.2/OG0000916.1/OG0000916.3/OG0000990.2/OG0000990.1/OG0001049.2/OG0001049.1/OG0001153.2/OG0001153.1/OG0001159.1/OG0001159.2/OG0001196.2/OG0001196.1/OG0001389.1/OG0001437.1/OG0001437.2/OG0001499.1/OG0001501.1/OG0001513.2/OG0001513.1/OG0001575.1/OG0001575.2/OG0001606.2/OG0001606.1/OG0001612.1/OG0001612.2/OG0001703.1/OG0001744.1/OG0001747.1/OG0001747.2/OG0001927.1/OG0001954.1/OG0002214.1/OG0002357.1/OG0002357.2/OG0002556.1/OG0002590.1/OG0002632.1/OG0002728.1/OG0002782.1/OG0002853.1/OG0002907.1/OG0003417.1/OG0003597.1/OG0003788.1/OG0004083.1/OG0004084.1/OG0004119.1/OG0004250.1/OG0004264.1/OG0004304.1/OG0004539.1/OG0004588.1/OG0004780.1/OG0004944.1/OG0005049.1/OG0005059.1/OG0005254.1/OG0005258.1/OG0005320.1/OG0005357.1/OG0005361.1/OG0005364.1/OG0005370.1/OG0005457.1/OG0005488.1/OG0005574.1/OG0005671.1/OG0005806.1/OG0005818.1/OG0005892.1/OG0005960.1/OG0006010.1/OG0006016.1/OG0006205.1/OG0006308.1/OG0006419.1/OG0006496.1/OG0006648.1/OG0006749.1/OG0006782.1/OG0007077.1/OG0007173.1/OG0007184.1/OG0007224.1/OG0007268.1/OG0007365.1/OG0007417.1/OG0007640.1/OG0007711.1/OG0007734.1/OG0007754.1/OG0007800.1/OG0007805.1/OG0007991.1/OG0008097.1/OG0008151.1/OG0008177.1/OG0008535.1/OG0008793.1</t>
  </si>
  <si>
    <t>OG0004119.1</t>
  </si>
  <si>
    <t>OG0000028.8/OG0000028.1/OG0000028.5/OG0000028.3/OG0000028.6/OG0000028.4/OG0000028.11/OG0000028.7/OG0000028.2/OG0000028.15/OG0000028.17/OG0000028.13/OG0000028.12/OG0000028.9/OG0000028.16/OG0000028.10/OG0000028.14/OG0000119.6/OG0000119.1/OG0000119.5/OG0000119.4/OG0000119.7/OG0000119.3/OG0000119.2/OG0000294.3/OG0000294.4/OG0000294.1/OG0000294.5/OG0000294.2/OG0000320.4/OG0000320.3/OG0000320.2/OG0000320.1/OG0000320.5/OG0000663.3/OG0000663.2/OG0000663.1/OG0000793.1/OG0000793.2/OG0000908.2/OG0000908.1/OG0001149.1/OG0001149.2/OG0001306.2/OG0001306.1/OG0001318.1/OG0001318.2/OG0001323.2/OG0001323.1/OG0001552.2/OG0001552.1/OG0001754.1/OG0001754.2/OG0002064.2/OG0002064.1/OG0002225.2/OG0002225.1/OG0002586.1/OG0002586.2/OG0002732.1/OG0002756.1/OG0002875.1/OG0002957.1/OG0003073.1/OG0003088.1/OG0003943.1/OG0004092.1/OG0004127.1/OG0004260.1/OG0004336.1/OG0004388.1/OG0004620.1/OG0004642.1/OG0004692.1/OG0005032.1/OG0005092.1/OG0005109.1/OG0005282.1/OG0005341.1/OG0005362.1/OG0005485.1/OG0005780.1/OG0005983.1/OG0006146.1/OG0006379.1/OG0006424.1/OG0006706.1/OG0007143.1/OG0007291.1</t>
  </si>
  <si>
    <t>OG0004784.1/OG0005560.1</t>
  </si>
  <si>
    <t>OG0008180.1</t>
  </si>
  <si>
    <t>OG0000294.3/OG0000294.4/OG0000294.1/OG0000294.5/OG0000294.2/OG0001323.2/OG0001323.1/OG0001754.1/OG0001754.2/OG0002225.2/OG0002225.1/OG0002586.1/OG0002586.2/OG0002756.1/OG0002875.1/OG0002957.1/OG0003073.1/OG0003088.1/OG0004260.1/OG0004336.1/OG0004642.1/OG0005032.1/OG0005109.1/OG0005485.1/OG0006146.1/OG0006424.1/OG0007291.1</t>
  </si>
  <si>
    <t>OG0000320.4/OG0000320.3/OG0000320.2/OG0000320.1/OG0000320.5/OG0001552.2/OG0001552.1/OG0002732.1/OG0004092.1/OG0004388.1/OG0005282.1/OG0006379.1</t>
  </si>
  <si>
    <t>OG0002231.1/OG0002231.2</t>
  </si>
  <si>
    <t>OG0003672.1</t>
  </si>
  <si>
    <t>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0000068.3/OG0000068.5/OG0000068.1/OG0000068.2/OG0000068.9/OG0000068.7/OG0000068.6/OG0000068.8/OG0000068.4/OG0000073.10/OG0000073.7/OG0000073.3/OG0000073.11/OG0000073.8/OG0000073.1/OG0000073.5/OG0000073.2/OG0000073.9/OG0000073.4/OG0000073.6/OG0000187.6/OG0000187.5/OG0000187.4/OG0000187.3/OG0000187.1/OG0000187.2/OG0000247.4/OG0000247.5/OG0000247.1/OG0000247.3/OG0000247.2/OG0000331.1/OG0000331.3/OG0000331.2/OG0000331.4/OG0000400.4/OG0000400.1/OG0000400.3/OG0000400.2/OG0000418.4/OG0000418.3/OG0000418.2/OG0000418.1/OG0000470.3/OG0000470.2/OG0000470.1/OG0000522.1/OG0000522.2/OG0000522.3/OG0000637.2/OG0000637.1/OG0000637.3/OG0000860.1/OG0000860.2/OG0000860.3/OG0000876.1/OG0000876.2/OG0001122.3/OG0001122.1/OG0001122.2/OG0001149.1/OG0001149.2/OG0001271.2/OG0001271.1/OG0001274.1/OG0001274.2/OG0001305.2/OG0001305.1/OG0001352.2/OG0001352.1/OG0001646.1/OG0001692.2/OG0001692.1/OG0001753.1/OG0001753.2/OG0001768.1/OG0001789.1/OG0001789.2/OG0001844.2/OG0001844.1/OG0001949.2/OG0001949.1/OG0002044.1/OG0002044.2/OG0002152.1/OG0002152.2/OG0002225.2/OG0002225.1/OG0002300.2/OG0002300.1/OG0002487.1/OG0002578.1/OG0002586.1/OG0002586.2/OG0002663.1/OG0002765.2/OG0002765.1/OG0002770.1/OG0002786.1/OG0002805.1/OG0002806.1/OG0002806.2/OG0002824.1/OG0002824.2/OG0002875.1/OG0002908.1/OG0002974.1/OG0003073.1/OG0003088.1/OG0003113.1/OG0003120.1/OG0003260.1/OG0003262.1/OG0003273.1/OG0003344.1/OG0003469.1/OG0003526.1/OG0003584.1/OG0003698.1/OG0003722.1/OG0003747.1/OG0003762.1/OG0003764.1/OG0003793.1/OG0003854.1/OG0004006.1/OG0004020.1/OG0004059.1/OG0004066.1/OG0004072.1/OG0004105.1/OG0004124.1/OG0004127.1/OG0004149.1/OG0004154.1/OG0004260.1/OG0004301.1/OG0004347.1/OG0004361.1/OG0004490.1/OG0004568.1/OG0004574.1/OG0004620.1/OG0004664.1/OG0004692.1/OG0004732.1/OG0004930.1/OG0005007.1/OG0005018.1/OG0005042.1/OG0005092.1/OG0005327.1/OG0005328.1/OG0005358.1/OG0005362.1/OG0005438.1/OG0005477.1/OG0005494.1/OG0005506.1/OG0005509.1/OG0005521.1/OG0005583.1/OG0005723.1/OG0005772.1/OG0005808.1/OG0005844.1/OG0005882.1/OG0005966.1/OG0005993.1/OG0006011.1/OG0006013.1/OG0006014.1/OG0006053.1/OG0006146.1/OG0006188.1/OG0006217.1/OG0006240.1/OG0006440.1/OG0006678.1/OG0006785.1/OG0006817.1/OG0006913.1/OG0006973.1/OG0007143.1/OG0007237.1/OG0007291.1/OG0007380.1/OG0007600.1/OG0007644.1/OG0007722.1/OG0007741.1/OG0008471.1</t>
  </si>
  <si>
    <t>OG0001311.1/OG0001311.2/OG0002169.2/OG0002169.1/OG0002353.1/OG0002497.2/OG0002497.1/OG0002966.1/OG0004312.1/OG0004420.1/OG0004712.1/OG0005441.1/OG0005889.1/OG0006471.1/OG0006772.1/OG0006950.1/OG0007123.1/OG0007350.1/OG0007412.1/OG0007639.1/OG0007959.1/OG0008075.1/OG0008221.1/OG0008809.1</t>
  </si>
  <si>
    <t>OG0001215.1/OG0001215.2/OG0002231.1/OG0002231.2/OG0003576.1/OG0003610.1/OG0005560.1/OG0005609.1/OG0005927.1/OG0006746.1/OG0006746.2/OG0007247.1/OG0007382.1/OG0009157.1</t>
  </si>
  <si>
    <t>OG0000034.10/OG0000034.14/OG0000034.3/OG0000034.12/OG0000034.2/OG0000034.6/OG0000034.8/OG0000034.15/OG0000034.7/OG0000034.1/OG0000034.4/OG0000034.13/OG0000034.5/OG0000034.9/OG0000034.11/OG0000187.6/OG0000187.5/OG0000187.4/OG0000187.3/OG0000187.1/OG0000187.2/OG0000247.4/OG0000247.5/OG0000247.1/OG0000247.3/OG0000247.2/OG0000400.4/OG0000400.1/OG0000400.3/OG0000400.2/OG0000470.3/OG0000470.2/OG0000470.1/OG0000860.1/OG0000860.2/OG0000860.3/OG0000876.1/OG0000876.2/OG0001274.1/OG0001274.2/OG0001692.2/OG0001692.1/OG0001789.1/OG0001789.2/OG0001844.2/OG0001844.1/OG0002044.1/OG0002044.2/OG0002152.1/OG0002152.2/OG0002300.2/OG0002300.1/OG0002487.1/OG0003113.1/OG0003260.1/OG0003698.1/OG0003764.1/OG0003793.1/OG0003854.1/OG0004066.1/OG0004072.1/OG0004124.1/OG0004154.1/OG0004301.1/OG0004620.1/OG0004732.1/OG0005042.1/OG0005509.1/OG0006217.1/OG0006240.1/OG0006440.1/OG0006785.1/OG0006913.1/OG0007143.1/OG0007237.1</t>
  </si>
  <si>
    <t>OG0005560.1/OG0005927.1/OG0009157.1</t>
  </si>
  <si>
    <t>OG0002966.1/OG0005441.1/OG0007639.1/OG0008221.1/OG0008809.1</t>
  </si>
  <si>
    <t>OG0002497.2/OG0002497.1/OG0005441.1/OG0007123.1/OG0007412.1/OG0008075.1</t>
  </si>
  <si>
    <t>OG0002231.1/OG0002231.2/OG0003610.1/OG0005927.1/OG0009157.1</t>
  </si>
  <si>
    <t>OG0000050.7/OG0000050.8/OG0000050.1/OG0000050.6/OG0000050.10/OG0000050.5/OG0000050.11/OG0000050.9/OG0000050.3/OG0000050.2/OG0000050.4/OG0000073.10/OG0000073.7/OG0000073.3/OG0000073.11/OG0000073.8/OG0000073.1/OG0000073.5/OG0000073.2/OG0000073.9/OG0000073.4/OG0000073.6/OG0000247.4/OG0000247.5/OG0000247.1/OG0000247.3/OG0000247.2/OG0000470.3/OG0000470.2/OG0000470.1/OG0000522.1/OG0000522.2/OG0000522.3/OG0000637.2/OG0000637.1/OG0000637.3/OG0001768.1/OG0001949.2/OG0001949.1/OG0002225.2/OG0002225.1/OG0002586.1/OG0002586.2/OG0002806.1/OG0002806.2/OG0002824.1/OG0002824.2/OG0003073.1/OG0003088.1/OG0003344.1/OG0003698.1/OG0004020.1/OG0004072.1/OG0004105.1/OG0004260.1/OG0004361.1/OG0004620.1/OG0004692.1/OG0005092.1/OG0005328.1/OG0005358.1/OG0005494.1/OG0005521.1/OG0005583.1/OG0006014.1/OG0006146.1/OG0006440.1/OG0006678.1/OG0006973.1/OG0007291.1/OG0007644.1/OG0008471.1</t>
  </si>
  <si>
    <t>OG0000050.7/OG0000050.8/OG0000050.1/OG0000050.6/OG0000050.10/OG0000050.5/OG0000050.11/OG0000050.9/OG0000050.3/OG0000050.2/OG0000050.4/OG0000247.4/OG0000247.5/OG0000247.1/OG0000247.3/OG0000247.2/OG0002824.1/OG0002824.2/OG0005521.1</t>
  </si>
  <si>
    <t>OG0001104.2/OG0001104.1/OG0001471.2/OG0001471.1/OG0002015.1/OG0002353.1/OG0002448.2/OG0002448.1/OG0002497.2/OG0002497.1/OG0003459.1/OG0003672.1/OG0004401.1/OG0006634.1/OG0006957.1/OG0007438.1/OG0008180.1/OG0008221.1</t>
  </si>
  <si>
    <t>OG0000028.8/OG0000028.1/OG0000028.5/OG0000028.3/OG0000028.6/OG0000028.4/OG0000028.11/OG0000028.7/OG0000028.2/OG0000028.15/OG0000028.17/OG0000028.13/OG0000028.12/OG0000028.9/OG0000028.16/OG0000028.10/OG0000028.14/OG0000119.6/OG0000119.1/OG0000119.5/OG0000119.4/OG0000119.7/OG0000119.3/OG0000119.2/OG0000232.4/OG0000232.2/OG0000232.5/OG0000232.1/OG0000232.3/OG0000294.3/OG0000294.4/OG0000294.1/OG0000294.5/OG0000294.2/OG0000320.4/OG0000320.3/OG0000320.2/OG0000320.1/OG0000320.5/OG0000397.2/OG0000397.3/OG0000397.1/OG0000397.4/OG0000663.3/OG0000663.2/OG0000663.1/OG0000793.1/OG0000793.2/OG0000895.1/OG0000895.2/OG0000908.2/OG0000908.1/OG0000940.2/OG0000940.1/OG0001149.1/OG0001149.2/OG0001274.1/OG0001274.2/OG0001306.2/OG0001306.1/OG0001318.1/OG0001318.2/OG0001323.2/OG0001323.1/OG0001552.2/OG0001552.1/OG0001754.1/OG0001754.2/OG0001793.2/OG0001793.1/OG0002064.2/OG0002064.1/OG0002225.2/OG0002225.1/OG0002586.1/OG0002586.2/OG0002732.1/OG0002756.1/OG0002875.1/OG0002957.1/OG0003073.1/OG0003085.1/OG0003088.1/OG0003473.1/OG0003484.1/OG0003837.1/OG0003849.1/OG0003943.1/OG0004092.1/OG0004127.1/OG0004260.1/OG0004301.1/OG0004310.1/OG0004329.1/OG0004336.1/OG0004388.1/OG0004424.1/OG0004432.1/OG0004620.1/OG0004642.1/OG0004692.1/OG0004721.1/OG0004732.1/OG0004943.1/OG0005032.1/OG0005092.1/OG0005109.1/OG0005161.1/OG0005282.1/OG0005341.1/OG0005362.1/OG0005485.1/OG0005494.1/OG0005543.1/OG0005780.1/OG0005966.1/OG0005983.1/OG0006146.1/OG0006181.1/OG0006188.1/OG0006340.1/OG0006379.1/OG0006424.1/OG0006706.1/OG0006924.1/OG0007097.1/OG0007143.1/OG0007291.1/OG0009072.1</t>
  </si>
  <si>
    <t>OG0001104.2/OG0001104.1/OG0007438.1/OG0008180.1/OG0008221.1</t>
  </si>
  <si>
    <t>OG0000232.4/OG0000232.2/OG0000232.5/OG0000232.1/OG0000232.3/OG0000294.3/OG0000294.4/OG0000294.1/OG0000294.5/OG0000294.2/OG0000895.1/OG0000895.2/OG0000940.2/OG0000940.1/OG0001274.1/OG0001274.2/OG0001323.2/OG0001323.1/OG0001552.2/OG0001552.1/OG0001754.1/OG0001754.2/OG0001793.2/OG0001793.1/OG0002225.2/OG0002225.1/OG0002586.1/OG0002586.2/OG0002756.1/OG0002875.1/OG0002957.1/OG0003073.1/OG0003085.1/OG0003088.1/OG0003473.1/OG0003849.1/OG0004260.1/OG0004301.1/OG0004310.1/OG0004336.1/OG0004424.1/OG0004642.1/OG0004721.1/OG0004732.1/OG0005032.1/OG0005109.1/OG0005362.1/OG0005485.1/OG0005494.1/OG0006146.1/OG0006424.1/OG0006924.1/OG0007291.1/OG0009072.1</t>
  </si>
  <si>
    <t>OG0004784.1/OG0005560.1/OG0005609.1</t>
  </si>
  <si>
    <t>OG0000320.4/OG0000320.3/OG0000320.2/OG0000320.1/OG0000320.5/OG0000793.1/OG0000793.2/OG0001552.2/OG0001552.1/OG0001793.2/OG0001793.1/OG0002732.1/OG0002875.1/OG0003473.1/OG0003484.1/OG0003943.1/OG0004092.1/OG0004301.1/OG0004329.1/OG0004388.1/OG0004943.1/OG0005161.1/OG0005282.1/OG0005543.1/OG0006181.1/OG0006188.1/OG0006340.1/OG0006379.1/OG0007097.1/OG0009072.1</t>
  </si>
  <si>
    <t>OG0001104.2/OG0001104.1/OG0002015.1/OG0002353.1/OG0002497.2/OG0002497.1/OG0003459.1/OG0003672.1/OG0008221.1</t>
  </si>
  <si>
    <t>OG0000092.8/OG0000092.2/OG0000092.9/OG0000092.3/OG0000092.7/OG0000092.4/OG0000092.1/OG0000092.5/OG0000092.6/OG0000153.5/OG0000153.4/OG0000153.3/OG0000153.1/OG0000153.2/OG0000248.4/OG0000248.2/OG0000248.3/OG0000248.1/OG0000248.5/OG0000387.2/OG0000387.1/OG0000387.4/OG0000387.3/OG0000491.1/OG0000491.2/OG0000491.3/OG0000538.3/OG0000538.2/OG0000538.4/OG0000538.1/OG0000676.3/OG0000676.1/OG0000676.2/OG0000747.1/OG0000747.2/OG0000797.1/OG0000797.3/OG0000797.2/OG0000967.1/OG0000967.2/OG0000967.3/OG0001068.2/OG0001068.1/OG0001162.1/OG0001162.2/OG0001268.1/OG0001268.2/OG0001316.2/OG0001316.1/OG0001372.2/OG0001372.1/OG0001419.2/OG0001419.1/OG0001700.1/OG0001751.2/OG0001751.1/OG0001788.1/OG0001788.2/OG0002048.1/OG0002048.2/OG0002062.2/OG0002062.1/OG0002271.1/OG0002271.2/OG0002412.2/OG0002412.1/OG0002712.1/OG0003131.1/OG0004084.1/OG0004115.1/OG0004301.1/OG0004304.1/OG0004457.1/OG0005033.1/OG0005806.1/OG0005868.1/OG0006484.1/OG0006621.1/OG0006699.1/OG0006722.1/OG0006810.1/OG0007073.1/OG0007320.1/OG0007353.1/OG0007734.1/OG0007848.1</t>
  </si>
  <si>
    <t>OG0000341.1/OG0000341.2/OG0001291.1/OG0004172.1/OG0006397.1/OG0007599.1</t>
  </si>
  <si>
    <t>OG0001497.1/OG0001497.2/OG0002045.1/OG0002045.2/OG0002490.1/OG0002490.2/OG0003106.1/OG0005761.1/OG0006816.1/OG0007126.1/OG0007379.1/OG0007978.1/OG0007983.1/OG0008080.1/OG0008141.1/OG0008221.1/OG0008414.1/OG0008530.1/OG0009284.1</t>
  </si>
  <si>
    <t>OG0000153.5/OG0000153.4/OG0000153.3/OG0000153.1/OG0000153.2/OG0001372.2/OG0001372.1/OG0003131.1/OG0004457.1/OG0005868.1/OG0006699.1/OG0006722.1/OG0007073.1/OG0007320.1/OG0007848.1</t>
  </si>
  <si>
    <t>OG0006816.1/OG0007379.1/OG0007983.1/OG0008414.1</t>
  </si>
  <si>
    <t>OG0007379.1</t>
  </si>
  <si>
    <t>OG0000153.5/OG0000153.4/OG0000153.3/OG0000153.1/OG0000153.2/OG0007848.1</t>
  </si>
  <si>
    <t>OG0000512.1/OG0000512.8/OG0000512.3/OG0000512.7/OG0000512.9/OG0000512.5/OG0000512.6/OG0000512.4/OG0000512.2/OG0003568.2/OG0003568.1/OG0004784.1/OG0005136.1/OG0005180.1/OG0006049.1/OG0006260.1/OG0006411.1/OG0007086.1/OG0007225.1/OG0007594.1/OG0007645.1/OG0007786.1/OG0008057.1/OG0008059.1/OG0008224.1/OG0009654.1/OG0010069.1</t>
  </si>
  <si>
    <t>OG0000887.2/OG0000887.1/OG0001812.2/OG0001812.1/OG0003797.1/OG0003832.1/OG0003850.1/OG0005034.1/OG0005079.1/OG0005326.1/OG0005380.1/OG0005444.1/OG0005516.1/OG0005697.1/OG0005784.1/OG0005798.1/OG0005886.1/OG0005907.1/OG0006040.1/OG0006232.1/OG0006265.1/OG0006470.1/OG0006475.1/OG0006482.1/OG0006492.1/OG0006598.1/OG0006720.1/OG0006771.1/OG0006803.1/OG0006856.1/OG0006969.1/OG0007296.1/OG0007412.1/OG0007614.1/OG0007681.1/OG0007684.1/OG0007816.1/OG0007826.1/OG0008049.1/OG0008090.1/OG0008188.1/OG0008394.1/OG0008479.1/OG0008512.1/OG0008536.1/OG0008714.1/OG0008809.1/OG0009035.1/OG0009067.1/OG0009121.1</t>
  </si>
  <si>
    <t>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0000076.4/OG0000076.7/OG0000076.9/OG0000076.3/OG0000076.5/OG0000076.6/OG0000076.10/OG0000076.1/OG0000076.8/OG0000076.2/OG0000121.5/OG0000121.1/OG0000121.2/OG0000121.3/OG0000121.4/OG0000121.6/OG0000121.8/OG0000121.7/OG0000125.4/OG0000125.3/OG0000125.7/OG0000125.5/OG0000125.1/OG0000125.2/OG0000125.6/OG0000146.3/OG0000146.2/OG0000146.5/OG0000146.1/OG0000146.7/OG0000146.6/OG0000146.4/OG0000173.4/OG0000173.2/OG0000173.3/OG0000173.1/OG0000187.6/OG0000187.5/OG0000187.4/OG0000187.3/OG0000187.1/OG0000187.2/OG0000202.5/OG0000202.4/OG0000202.1/OG0000202.6/OG0000202.2/OG0000202.3/OG0000253.3/OG0000253.1/OG0000253.4/OG0000253.5/OG0000253.2/OG0000276.4/OG0000276.1/OG0000276.2/OG0000276.3/OG0000322.1/OG0000322.2/OG0000322.4/OG0000322.3/OG0000354.3/OG0000354.2/OG0000354.1/OG0000416.1/OG0000416.4/OG0000416.2/OG0000416.3/OG0000426.3/OG0000426.1/OG0000426.2/OG0000491.1/OG0000491.2/OG0000491.3/OG0000567.1/OG0000567.3/OG0000567.2/OG0000675.3/OG0000675.1/OG0000675.2/OG0000685.1/OG0000685.2/OG0000686.1/OG0000686.2/OG0000686.3/OG0000694.2/OG0000694.1/OG0000694.3/OG0000794.1/OG0000794.2/OG0000866.3/OG0000866.2/OG0000866.1/OG0000881.2/OG0000881.3/OG0000881.1/OG0000920.2/OG0000920.1/OG0000972.1/OG0000972.2/OG0001052.2/OG0001052.1/OG0001156.2/OG0001156.1/OG0001162.1/OG0001162.2/OG0001322.1/OG0001322.2/OG0001393.1/OG0001393.2/OG0001397.1/OG0001397.2/OG0001416.1/OG0001416.2/OG0001465.1/OG0001465.2/OG0001617.1/OG0001617.2/OG0001621.2/OG0001621.1/OG0001672.2/OG0001672.1/OG0001697.2/OG0001697.1/OG0001826.2/OG0001826.1/OG0001923.1/OG0001923.2/OG0002125.1/OG0002138.2/OG0002138.1/OG0002165.1/OG0002205.1/OG0002242.2/OG0002242.1/OG0002360.1/OG0002360.2/OG0002404.1/OG0002404.2/OG0002408.2/OG0002408.1/OG0002463.1/OG0002504.2/OG0002504.1/OG0002560.1/OG0002573.1/OG0002611.1/OG0002624.1/OG0002635.2/OG0002635.1/OG0002666.1/OG0002712.1/OG0002756.1/OG0002767.1/OG0002826.1/OG0002826.2/OG0002879.2/OG0002879.1/OG0002880.1/OG0002881.1/OG0002890.1/OG0002890.2/OG0002921.1/OG0003039.1/OG0003048.1/OG0003058.1/OG0003131.1/OG0003142.1/OG0003148.1/OG0003212.1/OG0003268.1/OG0003269.1/OG0003283.1/OG0003295.1/OG0003344.1/OG0003502.1/OG0003524.1/OG0003540.1/OG0003547.1/OG0003567.1/OG0003666.1/OG0003677.1/OG0003756.1/OG0003791.1/OG0003824.1/OG0003866.1/OG0004028.1/OG0004076.1/OG0004087.1/OG0004098.1/OG0004099.1/OG0004158.1/OG0004313.1/OG0004338.1/OG0004369.1/OG0004396.1/OG0004402.1/OG0004411.1/OG0004421.1/OG0004463.1/OG0004468.1/OG0004478.1/OG0004483.1/OG0004563.1/OG0004595.1/OG0004610.1/OG0004622.1/OG0004631.1/OG0004693.1/OG0004724.1/OG0004767.1/OG0004768.1/OG0004809.1/OG0004914.1/OG0004960.1/OG0004969.1/OG0004973.1/OG0004999.1/OG0005025.1/OG0005048.1/OG0005058.1/OG0005087.1/OG0005237.1/OG0005277.1/OG0005281.1/OG0005314.1/OG0005350.1/OG0005382.1/OG0005396.1/OG0005412.1/OG0005426.1/OG0005435.1/OG0005445.1/OG0005569.1/OG0005586.1/OG0005587.1/OG0005648.1/OG0005649.1/OG0005763.1/OG0005770.1/OG0005833.1/OG0005858.1/OG0005873.1/OG0005902.1/OG0005954.1/OG0005965.1/OG0006032.1/OG0006221.1/OG0006371.1/OG0006390.1/OG0006413.1/OG0006424.1/OG0006436.1/OG0006445.1/OG0006452.1/OG0006481.1/OG0006505.1/OG0006511.1/OG0006514.1/OG0006517.1/OG0006615.1/OG0006681.1/OG0006687.1/OG0006717.1/OG0006792.1/OG0006885.1/OG0006909.1/OG0006953.1/OG0006959.1/OG0006968.1/OG0007093.1/OG0007110.1/OG0007135.1/OG0007172.1/OG0007208.1/OG0007212.1/OG0007214.1/OG0007239.1/OG0007249.1/OG0007273.1/OG0007278.1/OG0007295.1/OG0007323.1/OG0007331.1/OG0007562.1/OG0007647.1/OG0007719.1/OG0007822.1/OG0007843.1/OG0008039.1/OG0008120.1</t>
  </si>
  <si>
    <t>OG0007214.1</t>
  </si>
  <si>
    <t>OG0003848.1/OG0006452.1/OG0007730.1</t>
  </si>
  <si>
    <t>OG0004739.1/OG0005499.1/OG0007296.1/OG0008479.1</t>
  </si>
  <si>
    <t>OG0004369.1/OG0007110.1</t>
  </si>
  <si>
    <t>OG0006492.1/OG0007681.1</t>
  </si>
  <si>
    <t>OG0006411.1</t>
  </si>
  <si>
    <t>OG0001322.1/OG0001322.2/OG0004463.1/OG0004622.1/OG0005587.1/OG0007093.1</t>
  </si>
  <si>
    <t>OG0000887.2/OG0000887.1/OG0001812.2/OG0001812.1/OG0003797.1/OG0003850.1/OG0005380.1/OG0005516.1/OG0005784.1/OG0005907.1/OG0006040.1/OG0006232.1/OG0006265.1/OG0006470.1/OG0006492.1/OG0006598.1/OG0006720.1/OG0006856.1/OG0006969.1/OG0007681.1/OG0007816.1/OG0007826.1/OG0008049.1/OG0008090.1/OG0008394.1/OG0008479.1/OG0008512.1/OG0008809.1/OG0009035.1/OG0009121.1</t>
  </si>
  <si>
    <t>OG0000014.7/OG0000014.8/OG0000014.13/OG0000014.14/OG0000014.9/OG0000014.5/OG0000014.4/OG0000014.6/OG0000014.1/OG0000014.11/OG0000014.2/OG0000014.10/OG0000014.12/OG0000014.3/OG0000125.4/OG0000125.3/OG0000125.7/OG0000125.5/OG0000125.1/OG0000125.2/OG0000125.6/OG0000146.3/OG0000146.2/OG0000146.5/OG0000146.1/OG0000146.7/OG0000146.6/OG0000146.4/OG0000173.4/OG0000173.2/OG0000173.3/OG0000173.1/OG0000322.1/OG0000322.2/OG0000322.4/OG0000322.3/OG0000416.1/OG0000416.4/OG0000416.2/OG0000416.3/OG0000685.1/OG0000685.2/OG0000881.2/OG0000881.3/OG0000881.1/OG0000920.2/OG0000920.1/OG0001397.1/OG0001397.2/OG0001617.1/OG0001617.2/OG0001672.2/OG0001672.1/OG0001923.1/OG0001923.2/OG0002138.2/OG0002138.1/OG0002404.1/OG0002404.2/OG0002573.1/OG0002611.1/OG0002666.1/OG0002756.1/OG0002879.2/OG0002879.1/OG0002890.1/OG0002890.2/OG0002921.1/OG0003131.1/OG0003142.1/OG0003283.1/OG0003295.1/OG0003502.1/OG0003756.1/OG0003824.1/OG0004076.1/OG0004338.1/OG0004369.1/OG0004396.1/OG0004421.1/OG0004468.1/OG0004478.1/OG0004483.1/OG0004563.1/OG0004595.1/OG0004768.1/OG0004914.1/OG0004969.1/OG0004973.1/OG0004999.1/OG0005025.1/OG0005058.1/OG0005237.1/OG0005281.1/OG0005350.1/OG0005396.1/OG0005649.1/OG0005770.1/OG0005833.1/OG0005858.1/OG0005902.1/OG0005965.1/OG0006221.1/OG0006424.1/OG0006436.1/OG0006505.1/OG0006511.1/OG0006615.1/OG0006681.1/OG0006717.1/OG0006792.1/OG0006885.1/OG0006909.1/OG0007110.1/OG0007172.1/OG0007208.1/OG0007214.1/OG0007239.1/OG0007278.1/OG0007323.1/OG0007562.1/OG0007843.1/OG0008039.1/OG0008120.1</t>
  </si>
  <si>
    <t>OG0004784.1/OG0005136.1/OG0006260.1/OG0007225.1/OG0007594.1/OG0008057.1/OG0008059.1/OG0010069.1</t>
  </si>
  <si>
    <t>OG0001052.2/OG0001052.1/OG0001393.1/OG0001393.2/OG0001621.2/OG0001621.1/OG0002242.2/OG0002242.1/OG0003269.1</t>
  </si>
  <si>
    <t>OG0002624.1/OG0003666.1/OG0003791.1/OG0005025.1/OG0006371.1/OG0007214.1</t>
  </si>
  <si>
    <t>OG0008059.1</t>
  </si>
  <si>
    <t>OG0004028.1/OG0004813.1/OG0005350.1/OG0005862.1/OG0005864.1</t>
  </si>
  <si>
    <t>OG0001311.1/OG0001311.2/OG0002353.1/OG0003797.1/OG0005034.1/OG0005122.1/OG0005326.1/OG0005552.1/OG0005842.1/OG0005889.1/OG0005907.1/OG0006043.1/OG0006396.1/OG0006466.1/OG0006482.1/OG0006653.1/OG0006771.1/OG0006969.1/OG0007253.1/OG0007318.1/OG0007332.1/OG0007747.1/OG0008195.1/OG0008526.1/OG0008536.1/OG0008715.1/OG0008751.1/OG0008809.1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</si>
  <si>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0000187.6/OG0000187.5/OG0000187.4/OG0000187.3/OG0000187.1/OG0000187.2/OG0000202.5/OG0000202.4/OG0000202.1/OG0000202.6/OG0000202.2/OG0000202.3/OG0000218.4/OG0000218.2/OG0000218.1/OG0000218.3/OG0000218.5/OG0000297.3/OG0000297.2/OG0000297.1/OG0000297.4/OG0000400.4/OG0000400.1/OG0000400.3/OG0000400.2/OG0000418.4/OG0000418.3/OG0000418.2/OG0000418.1/OG0000519.3/OG0000519.1/OG0000519.2/OG0000533.2/OG0000533.3/OG0000533.4/OG0000533.1/OG0000542.1/OG0000542.2/OG0000542.3/OG0000550.1/OG0000550.3/OG0000550.2/OG0000567.1/OG0000567.3/OG0000567.2/OG0000631.2/OG0000631.1/OG0000631.3/OG0000694.2/OG0000694.1/OG0000694.3/OG0000793.1/OG0000793.2/OG0000814.3/OG0000814.1/OG0000814.2/OG0000854.1/OG0000854.2/OG0001030.3/OG0001030.2/OG0001030.1/OG0001118.1/OG0001118.2/OG0001122.3/OG0001122.1/OG0001122.2/OG0001397.1/OG0001397.2/OG0001646.1/OG0001690.1/OG0001702.2/OG0001702.1/OG0001826.2/OG0001826.1/OG0001870.2/OG0001870.1/OG0001911.2/OG0001911.1/OG0001946.2/OG0001946.1/OG0002035.2/OG0002035.1/OG0002112.1/OG0002113.1/OG0002121.1/OG0002121.2/OG0002125.1/OG0002133.1/OG0002165.1/OG0002228.1/OG0002242.2/OG0002242.1/OG0002341.1/OG0002360.1/OG0002360.2/OG0002370.1/OG0002394.2/OG0002394.1/OG0002395.1/OG0002398.1/OG0002404.1/OG0002404.2/OG0002408.2/OG0002408.1/OG0002463.1/OG0002472.1/OG0002504.2/OG0002504.1/OG0002573.1/OG0002603.1/OG0002655.2/OG0002655.1/OG0002712.1/OG0002756.1/OG0002767.1/OG0002805.1/OG0002806.1/OG0002806.2/OG0002826.1/OG0002826.2/OG0002879.2/OG0002879.1/OG0002904.1/OG0002908.1/OG0002921.1/OG0002969.1/OG0003018.1/OG0003033.1/OG0003039.1/OG0003044.1/OG0003046.1/OG0003088.1/OG0003089.1/OG0003093.1/OG0003202.1/OG0003234.2/OG0003234.1/OG0003280.1/OG0003285.1/OG0003289.1/OG0003316.1/OG0003316.2/OG0003324.1/OG0003344.1/OG0003468.1/OG0003524.1/OG0003540.1/OG0003734.1/OG0003762.1/OG0003813.1/OG0003835.1/OG0003856.1/OG0003859.1/OG0003984.1/OG0004006.1/OG0004020.1/OG0004028.1/OG0004087.1/OG0004267.1/OG0004313.1/OG0004318.1/OG0004331.1/OG0004368.1/OG0004402.1/OG0004411.1/OG0004458.1/OG0004610.1/OG0004664.1/OG0004673.1/OG0004707.1/OG0004736.1/OG0004750.1/OG0004762.1/OG0004767.1/OG0004771.1/OG0004797.1/OG0004813.1/OG0004914.1/OG0005173.1/OG0005277.1/OG0005327.1/OG0005339.1/OG0005341.1/OG0005350.1/OG0005386.1/OG0005401.1/OG0005412.1/OG0005416.1/OG0005475.1/OG0005509.1/OG0005546.1/OG0005569.1/OG0005585.1/OG0005694.1/OG0005707.1/OG0005816.1/OG0005832.1/OG0005862.1/OG0005864.1/OG0005899.1/OG0005904.1/OG0005973.1/OG0006013.1/OG0006032.1/OG0006258.1/OG0006269.1/OG0006271.1/OG0006341.1/OG0006362.1/OG0006413.1/OG0006463.1/OG0006697.1/OG0006717.1/OG0006775.1/OG0006823.1/OG0006968.1/OG0007143.1/OG0007208.1/OG0007227.1/OG0007237.1/OG0007278.1/OG0007291.1/OG0007723.1/OG0007823.1/OG0007845.1/OG0008039.1/OG0008191.1/OG0008553.1</t>
  </si>
  <si>
    <t>OG0000512.1/OG0000512.8/OG0000512.3/OG0000512.7/OG0000512.9/OG0000512.5/OG0000512.6/OG0000512.4/OG0000512.2/OG0003610.1/OG0003944.1/OG0005794.1/OG0006049.1/OG0006472.1/OG0006500.1/OG0006692.1/OG0006989.1/OG0007000.1/OG0007247.1/OG0007382.1/OG0007458.1/OG0008091.1/OG0009157.1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</si>
  <si>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0000218.4/OG0000218.2/OG0000218.1/OG0000218.3/OG0000218.5/OG0000400.4/OG0000400.1/OG0000400.3/OG0000400.2/OG0000631.2/OG0000631.1/OG0000631.3/OG0000814.3/OG0000814.1/OG0000814.2/OG0002035.2/OG0002035.1/OG0002165.1/OG0002360.1/OG0002360.2/OG0002463.1/OG0002504.2/OG0002504.1/OG0002879.2/OG0002879.1/OG0002904.1/OG0003039.1/OG0003044.1/OG0003046.1/OG0003088.1/OG0003093.1/OG0003202.1/OG0003344.1/OG0003524.1/OG0003540.1/OG0003734.1/OG0003856.1/OG0004087.1/OG0004313.1/OG0004458.1/OG0005401.1/OG0005546.1/OG0005832.1/OG0005864.1/OG0005973.1/OG0006413.1/OG0006775.1/OG0006823.1/OG0007278.1/OG0008553.1</t>
  </si>
  <si>
    <t>OG0005122.1/OG0005842.1/OG0006396.1/OG0006482.1/OG0006969.1/OG0008526.1/OG0008715.1</t>
  </si>
  <si>
    <t>OG0006049.1/OG0007458.1/OG0008091.1</t>
  </si>
  <si>
    <t>OG0005842.1/OG0006396.1/OG0006969.1/OG0008526.1</t>
  </si>
  <si>
    <t>OG0000059.3/OG0000059.9/OG0000059.6/OG0000059.5/OG0000059.11/OG0000059.10/OG0000059.1/OG0000059.8/OG0000059.4/OG0000059.7/OG0000059.2/OG0000631.2/OG0000631.1/OG0000631.3/OG0000814.3/OG0000814.1/OG0000814.2/OG0002463.1/OG0002879.2/OG0002879.1/OG0003046.1/OG0003093.1/OG0005546.1/OG0008553.1</t>
  </si>
  <si>
    <t>OG0000512.1/OG0000512.8/OG0000512.3/OG0000512.7/OG0000512.9/OG0000512.5/OG0000512.6/OG0000512.4/OG0000512.2/OG0004784.1/OG0006989.1</t>
  </si>
  <si>
    <t>OG0000533.2/OG0000533.3/OG0000533.4/OG0000533.1/OG0001682.1/OG0001682.2/OG0001690.1/OG0002121.1/OG0002121.2/OG0002756.1/OG0002805.1/OG0003033.1/OG0003039.1/OG0003344.1/OG0003567.1/OG0003734.1/OG0003781.1/OG0004087.1/OG0004326.2/OG0004326.1/OG0004458.1/OG0004673.1/OG0004693.1/OG0004992.1/OG0005350.1/OG0005416.1/OG0005862.1/OG0006032.1/OG0006413.1/OG0006424.1/OG0006697.1/OG0006717.1/OG0007198.1/OG0007845.1</t>
  </si>
  <si>
    <t>OG0002353.1/OG0006482.1/OG0007747.1</t>
  </si>
  <si>
    <t>OG0006500.1</t>
  </si>
  <si>
    <t>OG0003856.1/OG0004028.1/OG0004813.1/OG0005277.1</t>
  </si>
  <si>
    <t>OG0007747.1/OG0008526.1</t>
  </si>
  <si>
    <t>OG0000793.1/OG0000793.2/OG0001122.3/OG0001122.1/OG0001122.2/OG0001911.2/OG0001911.1/OG0002370.1/OG0002603.1/OG0002805.1/OG0002969.1/OG0003089.1/OG0003762.1/OG0003856.1/OG0003859.1/OG0003984.1/OG0004006.1/OG0005173.1/OG0005339.1/OG0005475.1/OG0005509.1/OG0005832.1/OG0006258.1/OG0007237.1/OG0007291.1</t>
  </si>
  <si>
    <t>OG0005889.1/OG0008195.1</t>
  </si>
  <si>
    <t>OG0006500.1/OG0007382.1/OG0009157.1</t>
  </si>
  <si>
    <t>OG0001576.2/OG0001576.1/OG0007086.1</t>
  </si>
  <si>
    <t>OG0000253.3/OG0000253.1/OG0000253.4/OG0000253.5/OG0000253.2/OG0000999.2/OG0000999.1/OG0004890.1/OG0005412.1</t>
  </si>
  <si>
    <t>OG0002259.1/OG0004438.1/OG0004712.1/OG0006339.1/OG0006639.1/OG0007336.1</t>
  </si>
  <si>
    <t>OG0000114.2/OG0000114.1/OG0000114.3/OG0000114.5/OG0000114.4/OG0000186.3/OG0000186.6/OG0000186.1/OG0000186.4/OG0000186.2/OG0000186.5/OG0000526.3/OG0000526.2/OG0000526.1/OG0000709.3/OG0000709.1/OG0000709.2/OG0000745.2/OG0000745.1/OG0000745.3/OG0000915.1/OG0000915.2/OG0000971.1/OG0000971.2/OG0000971.3/OG0001034.2/OG0001034.1/OG0001212.2/OG0001212.1/OG0001313.2/OG0001313.1/OG0001510.2/OG0001510.1/OG0001648.2/OG0001648.1/OG0001704.2/OG0001704.1/OG0001811.2/OG0001811.1/OG0001856.2/OG0001856.1/OG0001945.1/OG0001945.2/OG0001963.1/OG0001963.2/OG0002115.1/OG0002115.2/OG0002241.1/OG0002241.2/OG0002298.1/OG0002381.2/OG0002381.1/OG0002587.1/OG0002745.1/OG0002745.2/OG0002943.2/OG0002943.1/OG0003049.1/OG0003055.1/OG0003114.1/OG0003219.1/OG0003479.1/OG0003690.1/OG0003721.1/OG0003790.1/OG0004124.1/OG0004142.1/OG0004347.1/OG0004462.1/OG0004651.1/OG0004933.1/OG0004980.1/OG0004991.1/OG0005270.1/OG0005528.1/OG0005899.1/OG0006015.1/OG0006178.1/OG0006234.1/OG0006279.1/OG0006327.1/OG0006338.1/OG0006415.1/OG0006425.1/OG0006478.1/OG0007090.1/OG0007823.1</t>
  </si>
  <si>
    <t>OG0003671.1/OG0005661.1/OG0006082.1</t>
  </si>
  <si>
    <t>OG0000114.2/OG0000114.1/OG0000114.3/OG0000114.5/OG0000114.4/OG0000526.3/OG0000526.2/OG0000526.1/OG0000709.3/OG0000709.1/OG0000709.2/OG0000915.1/OG0000915.2/OG0003669.1/OG0003691.1/OG0003831.1/OG0006178.1/OG0006338.1/OG0007090.1</t>
  </si>
  <si>
    <t>OG0006639.1/OG0007336.1/OG0009130.1</t>
  </si>
  <si>
    <t>OG0003229.1</t>
  </si>
  <si>
    <t>OG0002259.1/OG0004438.1/OG0004712.1/OG0006339.1/OG0006639.1/OG0006862.1/OG0007336.1/OG0009130.1</t>
  </si>
  <si>
    <t>OG0000114.2/OG0000114.1/OG0000114.3/OG0000114.5/OG0000114.4/OG0000186.3/OG0000186.6/OG0000186.1/OG0000186.4/OG0000186.2/OG0000186.5/OG0000526.3/OG0000526.2/OG0000526.1/OG0000709.3/OG0000709.1/OG0000709.2/OG0000745.2/OG0000745.1/OG0000745.3/OG0000915.1/OG0000915.2/OG0000971.1/OG0000971.2/OG0000971.3/OG0001034.2/OG0001034.1/OG0001212.2/OG0001212.1/OG0001267.2/OG0001267.1/OG0001313.2/OG0001313.1/OG0001510.2/OG0001510.1/OG0001638.1/OG0001638.2/OG0001648.2/OG0001648.1/OG0001704.2/OG0001704.1/OG0001763.2/OG0001763.1/OG0001811.2/OG0001811.1/OG0001856.2/OG0001856.1/OG0001945.1/OG0001945.2/OG0001963.1/OG0001963.2/OG0002115.1/OG0002115.2/OG0002241.1/OG0002241.2/OG0002298.1/OG0002381.2/OG0002381.1/OG0002407.1/OG0002483.1/OG0002513.1/OG0002587.1/OG0002745.1/OG0002745.2/OG0002943.2/OG0002943.1/OG0003049.1/OG0003055.1/OG0003114.1/OG0003219.1/OG0003479.1/OG0003669.1/OG0003690.1/OG0003691.1/OG0003721.1/OG0003790.1/OG0003831.1/OG0003853.2/OG0003853.1/OG0004124.1/OG0004142.1/OG0004347.1/OG0004462.1/OG0004651.1/OG0004933.1/OG0004980.1/OG0004991.1/OG0005270.1/OG0005528.1/OG0005841.1/OG0005899.1/OG0006015.1/OG0006178.1/OG0006234.1/OG0006279.1/OG0006327.1/OG0006338.1/OG0006415.1/OG0006425.1/OG0006478.1/OG0007090.1/OG0007823.1</t>
  </si>
  <si>
    <t>OG0003229.1/OG0003671.1/OG0004585.1/OG0005661.1/OG0006082.1/OG0010417.1</t>
  </si>
  <si>
    <t>OG0000186.3/OG0000186.6/OG0000186.1/OG0000186.4/OG0000186.2/OG0000186.5/OG0000187.6/OG0000187.5/OG0000187.4/OG0000187.3/OG0000187.1/OG0000187.2/OG0000316.4/OG0000316.2/OG0000316.5/OG0000316.1/OG0000316.3/OG0000456.4/OG0000456.2/OG0000456.3/OG0000456.1/OG0000886.1/OG0000886.3/OG0000886.2/OG0001510.2/OG0001510.1/OG0002241.1/OG0002241.2/OG0006927.1</t>
  </si>
  <si>
    <t>OG0000114.2/OG0000114.1/OG0000114.3/OG0000114.5/OG0000114.4/OG0000186.3/OG0000186.6/OG0000186.1/OG0000186.4/OG0000186.2/OG0000186.5/OG0000187.6/OG0000187.5/OG0000187.4/OG0000187.3/OG0000187.1/OG0000187.2/OG0000294.3/OG0000294.4/OG0000294.1/OG0000294.5/OG0000294.2/OG0000316.4/OG0000316.2/OG0000316.5/OG0000316.1/OG0000316.3/OG0000358.2/OG0000358.1/OG0000358.3/OG0000358.4/OG0000391.4/OG0000391.3/OG0000391.1/OG0000391.2/OG0000419.4/OG0000419.3/OG0000419.2/OG0000419.1/OG0000456.4/OG0000456.2/OG0000456.3/OG0000456.1/OG0000709.3/OG0000709.1/OG0000709.2/OG0000745.2/OG0000745.1/OG0000745.3/OG0000854.1/OG0000854.2/OG0000886.1/OG0000886.3/OG0000886.2/OG0000915.1/OG0000915.2/OG0000971.1/OG0000971.2/OG0000971.3/OG0001157.2/OG0001157.1/OG0001203.2/OG0001203.1/OG0001210.2/OG0001210.1/OG0001212.2/OG0001212.1/OG0001416.1/OG0001416.2/OG0001510.2/OG0001510.1/OG0001638.1/OG0001638.2/OG0001782.1/OG0001782.2/OG0001856.2/OG0001856.1/OG0001922.2/OG0001922.1/OG0001945.1/OG0001945.2/OG0001963.1/OG0001963.2/OG0002144.1/OG0002144.2/OG0002165.1/OG0002241.1/OG0002241.2/OG0002381.2/OG0002381.1/OG0002493.2/OG0002493.1/OG0002745.1/OG0002745.2/OG0002934.1/OG0003049.1/OG0003061.1/OG0003591.1/OG0003690.1/OG0003721.1/OG0003738.1/OG0003947.1/OG0004124.1/OG0004642.1/OG0004767.1/OG0005541.1/OG0006015.1/OG0006286.1/OG0006425.1/OG0006927.1/OG0007210.1</t>
  </si>
  <si>
    <t>OG0001345.3/OG0001345.2/OG0001345.1/OG0002176.2/OG0002176.1/OG0002259.1/OG0004681.1/OG0006639.1/OG0007336.1/OG0008170.1/OG0009351.1</t>
  </si>
  <si>
    <t>OG0001839.1/OG0001839.2/OG0002628.2/OG0002628.1/OG0004706.1/OG0006082.1/OG0007458.1</t>
  </si>
  <si>
    <t>OG0000172.3/OG0000172.4/OG0000172.2/OG0000172.1/OG0000375.4/OG0000375.3/OG0000375.2/OG0000375.1/OG0001026.1/OG0001026.2/OG0003340.1/OG0003340.2</t>
  </si>
  <si>
    <t>OG0000745.2/OG0000745.1/OG0000745.3</t>
  </si>
  <si>
    <t>OG0000915.1/OG0000915.2/OG0000971.1/OG0000971.2/OG0000971.3/OG0001510.2/OG0001510.1/OG0002165.1/OG0002241.1/OG0002241.2/OG0003721.1/OG0006286.1</t>
  </si>
  <si>
    <t>OG0000939.1/OG0000939.2/OG0001069.2/OG0001069.1/OG0001915.1/OG0003102.2/OG0003102.1/OG0003542.1/OG0003553.1/OG0003927.1/OG0003927.2/OG0004096.1/OG0004128.1/OG0004226.1/OG0004282.1/OG0004607.1/OG0004661.1/OG0004733.1/OG0004734.1/OG0004808.1/OG0004989.1/OG0005285.1/OG0005427.1/OG0005557.1/OG0005725.1/OG0005745.1/OG0005829.1/OG0005866.1/OG0005905.1/OG0006043.1/OG0006285.1/OG0006287.1/OG0006377.1/OG0006738.1/OG0006760.1/OG0006830.1/OG0006882.1/OG0006884.1/OG0006974.1/OG0007281.1/OG0007326.1/OG0007355.1/OG0007357.1/OG0007385.1/OG0007598.1/OG0007628.1/OG0007693.1/OG0007709.1/OG0007981.1/OG0008045.1/OG0008171.1/OG0008197.1/OG0008227.1/OG0008442.1/OG0008445.1/OG0008461.1/OG0008529.1/OG0008721.1/OG0009098.1/OG0010344.1</t>
  </si>
  <si>
    <t>OG0000377.1/OG0000377.3/OG0000377.2/OG0001839.1/OG0001839.2/OG0002304.1/OG0002306.2/OG0002306.1/OG0002372.1/OG0002581.1/OG0002895.1/OG0003199.1/OG0004169.1/OG0004475.1/OG0004907.1/OG0006018.1/OG0006078.1/OG0006233.1/OG0006290.1/OG0006642.1/OG0007094.1/OG0007170.1/OG0007238.1/OG0007267.1/OG0007408.1/OG0007434.1/OG0007674.1/OG0007679.1/OG0007775.1/OG0008050.1/OG0008086.1/OG0008520.1</t>
  </si>
  <si>
    <t>OG0000015.9/OG0000015.11/OG0000015.13/OG0000015.6/OG0000015.3/OG0000015.7/OG0000015.4/OG0000015.5/OG0000015.8/OG0000015.14/OG0000015.1/OG0000015.2/OG0000015.12/OG0000015.10/OG0000061.11/OG0000061.3/OG0000061.6/OG0000061.10/OG0000061.1/OG0000061.12/OG0000061.7/OG0000061.5/OG0000061.9/OG0000061.4/OG0000061.8/OG0000061.2/OG0000076.4/OG0000076.7/OG0000076.9/OG0000076.3/OG0000076.5/OG0000076.6/OG0000076.10/OG0000076.1/OG0000076.8/OG0000076.2/OG0000089.4/OG0000089.8/OG0000089.5/OG0000089.2/OG0000089.6/OG0000089.3/OG0000089.7/OG0000089.1/OG0000102.3/OG0000102.1/OG0000102.2/OG0000102.6/OG0000102.5/OG0000102.4/OG0000102.7/OG0000102.8/OG0000106.2/OG0000106.3/OG0000106.5/OG0000106.4/OG0000106.7/OG0000106.6/OG0000106.1/OG0000115.5/OG0000115.7/OG0000115.4/OG0000115.6/OG0000115.3/OG0000115.1/OG0000115.2/OG0000293.1/OG0000293.3/OG0000293.4/OG0000293.5/OG0000293.2/OG0000317.1/OG0000317.3/OG0000317.4/OG0000317.2/OG0000322.1/OG0000322.2/OG0000322.4/OG0000322.3/OG0000343.4/OG0000343.1/OG0000343.2/OG0000343.3/OG0000354.3/OG0000354.2/OG0000354.1/OG0000375.4/OG0000375.3/OG0000375.2/OG0000375.1/OG0000400.4/OG0000400.1/OG0000400.3/OG0000400.2/OG0000419.4/OG0000419.3/OG0000419.2/OG0000419.1/OG0000433.3/OG0000433.2/OG0000433.1/OG0000448.2/OG0000448.4/OG0000448.1/OG0000448.3/OG0000454.1/OG0000454.2/OG0000459.2/OG0000459.1/OG0000459.3/OG0000491.1/OG0000491.2/OG0000491.3/OG0000540.3/OG0000540.4/OG0000540.2/OG0000540.1/OG0000544.3/OG0000544.1/OG0000544.2/OG0000558.2/OG0000558.3/OG0000558.1/OG0000580.2/OG0000580.1/OG0000580.3/OG0000618.2/OG0000618.1/OG0000618.3/OG0000627.1/OG0000627.2/OG0000627.3/OG0000648.2/OG0000648.1/OG0000686.1/OG0000686.2/OG0000686.3/OG0000696.1/OG0000696.2/OG0000696.3/OG0000741.2/OG0000741.1/OG0000741.3/OG0000763.1/OG0000763.2/OG0000785.1/OG0000785.2/OG0000840.1/OG0000840.2/OG0000857.3/OG0000857.2/OG0000857.1/OG0000883.1/OG0000883.2/OG0000883.3/OG0000888.1/OG0000888.2/OG0000888.3/OG0000897.2/OG0000897.1/OG0000960.1/OG0000960.2/OG0000999.2/OG0000999.1/OG0001002.1/OG0001002.2/OG0001006.1/OG0001006.2/OG0001007.2/OG0001007.1/OG0001034.2/OG0001034.1/OG0001045.2/OG0001045.1/OG0001081.2/OG0001081.1/OG0001082.2/OG0001082.1/OG0001083.1/OG0001083.2/OG0001088.1/OG0001088.2/OG0001108.1/OG0001108.2/OG0001115.2/OG0001115.1/OG0001141.1/OG0001149.1/OG0001149.2/OG0001152.1/OG0001152.2/OG0001157.2/OG0001157.1/OG0001160.1/OG0001160.2/OG0001198.2/OG0001198.3/OG0001198.1/OG0001246.2/OG0001246.1/OG0001252.1/OG0001267.2/OG0001267.1/OG0001343.2/OG0001343.1/OG0001415.2/OG0001415.1/OG0001421.2/OG0001421.1/OG0001443.1/OG0001443.2/OG0001454.1/OG0001454.2/OG0001462.1/OG0001462.2/OG0001464.1/OG0001464.2/OG0001550.2/OG0001550.1/OG0001552.2/OG0001552.1/OG0001562.1/OG0001562.2/OG0001572.2/OG0001572.1/OG0001583.2/OG0001583.1/OG0001602.1/OG0001631.2/OG0001631.1/OG0001660.1/OG0001668.1/OG0001668.2/OG0001673.1/OG0001689.2/OG0001689.1/OG0001712.1/OG0001712.2/OG0001715.2/OG0001715.1/OG0001774.1/OG0001774.2/OG0001793.2/OG0001793.1/OG0001817.2/OG0001817.1/OG0001827.2/OG0001827.1/OG0001932.1/OG0001932.2/OG0001951.1/OG0001951.2/OG0001972.1/OG0001972.2/OG0001980.1/OG0001980.2/OG0002003.2/OG0002003.1/OG0002007.1/OG0002007.2/OG0002018.1/OG0002030.1/OG0002030.2/OG0002047.1/OG0002047.2/OG0002062.2/OG0002062.1/OG0002107.2/OG0002107.1/OG0002110.1/OG0002150.2/OG0002150.1/OG0002157.2/OG0002157.1/OG0002175.1/OG0002359.1/OG0002370.1/OG0002380.1/OG0002472.1/OG0002630.1/OG0002630.2/OG0002648.1/OG0002664.1/OG0002738.1/OG0002738.2/OG0002739.1/OG0002762.2/OG0002762.1/OG0002781.1/OG0002785.2/OG0002785.1/OG0002809.2/OG0002809.1/OG0002823.1/OG0002856.1/OG0002856.2/OG0002875.1/OG0002885.1/OG0002899.1/OG0002907.1/OG0002924.1/OG0002931.1/OG0002944.1/OG0002945.2/OG0002945.1/OG0002947.2/OG0002947.1/OG0003095.1/OG0003109.1/OG0003122.1/OG0003137.1/OG0003147.1/OG0003250.1/OG0003306.1/OG0003310.1/OG0003317.1/OG0003324.1/OG0003396.1/OG0003442.1/OG0003456.1/OG0003466.1/OG0003484.1/OG0003507.1/OG0003683.1/OG0003691.1/OG0003725.1/OG0003727.1/OG0003730.1/OG0003819.1/OG0003820.1/OG0003855.1/OG0003931.1/OG0004007.1/OG0004088.1/OG0004138.1/OG0004146.1/OG0004234.1/OG0004245.1/OG0004256.1/OG0004260.1/OG0004289.1/OG0004318.1/OG0004319.1/OG0004336.1/OG0004469.1/OG0004576.1/OG0004583.1/OG0004589.1/OG0004590.1/OG0004593.1/OG0004611.1/OG0004621.1/OG0004628.1/OG0004632.1/OG0004718.1/OG0004731.1/OG0004735.1/OG0004738.1/OG0004793.1/OG0004890.1/OG0004919.1/OG0004920.1/OG0004954.1/OG0004970.1/OG0004994.1/OG0005025.1/OG0005055.1/OG0005080.1/OG0005100.1/OG0005131.1/OG0005152.1/OG0005166.1/OG0005171.1/OG0005272.1/OG0005303.1/OG0005319.1/OG0005324.1/OG0005328.1/OG0005356.1/OG0005360.1/OG0005423.1/OG0005448.1/OG0005465.1/OG0005494.1/OG0005514.1/OG0005543.1/OG0005559.1/OG0005564.1/OG0005574.1/OG0005575.1/OG0005585.1/OG0005651.1/OG0005719.1/OG0005722.1/OG0005744.1/OG0005804.1/OG0005815.1/OG0005816.1/OG0005824.1/OG0005827.1/OG0005832.1/OG0005871.1/OG0005885.1/OG0005893.1/OG0005924.1/OG0005944.1/OG0005967.1/OG0006000.1/OG0006052.1/OG0006142.1/OG0006157.1/OG0006218.1/OG0006238.1/OG0006251.1/OG0006266.1/OG0006342.1/OG0006349.1/OG0006361.1/OG0006369.1/OG0006403.1/OG0006507.1/OG0006514.1/OG0006621.1/OG0006623.1/OG0006657.1/OG0006664.1/OG0006701.1/OG0006724.1/OG0006732.1/OG0006795.1/OG0006820.1/OG0006851.1/OG0006873.1/OG0006903.1/OG0006973.1/OG0007085.1/OG0007130.1/OG0007140.1/OG0007201.1/OG0007202.1/OG0007205.1/OG0007215.1/OG0007218.1/OG0007320.1/OG0007337.1/OG0007349.1/OG0007539.1/OG0007727.1/OG0007739.1/OG0007779.1/OG0007783.1/OG0007840.1/OG0008073.1/OG0008113.1/OG0008175.1/OG0008434.1/OG0008482.1/OG0008550.1/OG0008793.1/OG0010324.1</t>
  </si>
  <si>
    <t>OG0001160.1/OG0001160.2/OG0003820.1/OG0004593.1/OG0006732.1/OG0006795.1</t>
  </si>
  <si>
    <t>OG0007408.1</t>
  </si>
  <si>
    <t>OG0004661.1</t>
  </si>
  <si>
    <t>OG0001966.2/OG0001966.1</t>
  </si>
  <si>
    <t>OG0000351.4/OG0000351.3/OG0000351.1/OG0000351.2/OG0001084.2/OG0001084.1/OG0001942.1/OG0001942.2/OG0002870.1</t>
  </si>
  <si>
    <t>OG0006760.1/OG0007704.1</t>
  </si>
  <si>
    <t>OG0001198.2/OG0001198.3/OG0001198.1/OG0002945.2/OG0002945.1/OG0003483.1/OG0003974.1/OG0004289.1/OG0004643.1/OG0004986.1/OG0005115.1/OG0005128.1/OG0005575.1/OG0005722.1/OG0005847.1/OG0005893.1/OG0005924.1/OG0006820.1/OG0006873.1/OG0006888.1/OG0007705.1/OG0007779.1/OG0007840.1</t>
  </si>
  <si>
    <t>OG0007683.1</t>
  </si>
  <si>
    <t>OG0003839.1/OG0004350.1/OG0004485.1/OG0004731.1/OG0005306.1/OG0005428.1/OG0005796.1/OG0006334.1/OG0006461.1/OG0006779.1/OG0007141.1/OG0007209.1</t>
  </si>
  <si>
    <t>OG0001460.3/OG0001460.1/OG0001460.2/OG0001605.2/OG0001605.1/OG0001605.3/OG0003927.1/OG0003927.2/OG0004734.1/OG0004808.1/OG0004911.1/OG0004989.1/OG0005285.1/OG0005288.1/OG0005557.1/OG0005725.1/OG0005745.1/OG0005866.1/OG0006154.1/OG0006237.1/OG0006285.1/OG0006738.1/OG0006797.1/OG0006830.1/OG0006882.1/OG0006884.1/OG0006951.1/OG0006974.1/OG0007256.1/OG0007289.1/OG0007326.1/OG0007355.1/OG0007598.1/OG0007709.1/OG0007979.1/OG0008045.1/OG0008085.1/OG0008128.1/OG0008139.1/OG0008212.1/OG0008227.1/OG0008340.1/OG0008539.1/OG0008721.1/OG0008783.1/OG0008789.1/OG0010344.1</t>
  </si>
  <si>
    <t>OG0000333.4/OG0000333.2/OG0000333.1/OG0000333.3/OG0000433.3/OG0000433.2/OG0000433.1/OG0000580.2/OG0000580.1/OG0000580.3/OG0001501.1/OG0001602.1/OG0001744.1/OG0002785.2/OG0002785.1/OG0003147.1/OG0003396.1/OG0003466.1/OG0003502.1/OG0003597.1/OG0003725.1/OG0003931.1/OG0004252.1/OG0004539.1/OG0004621.1/OG0004780.1/OG0004920.1/OG0004944.1/OG0004954.1/OG0004994.1/OG0005025.1/OG0005152.1/OG0005166.1/OG0005254.1/OG0005258.1/OG0005303.1/OG0005324.1/OG0005364.1/OG0005423.1/OG0005448.1/OG0005457.1/OG0005494.1/OG0005574.1/OG0005651.1/OG0005671.1/OG0005719.1/OG0005744.1/OG0005804.1/OG0005824.1/OG0005827.1/OG0005885.1/OG0005944.1/OG0005967.1/OG0006010.1/OG0006016.1/OG0006142.1/OG0006205.1/OG0006218.1/OG0006349.1/OG0006361.1/OG0006369.1/OG0006403.1/OG0006623.1/OG0006657.1/OG0006664.1/OG0006701.1/OG0006724.1/OG0006749.1/OG0006782.1/OG0006851.1/OG0007077.1/OG0007173.1/OG0007184.1/OG0007218.1/OG0007224.1/OG0007268.1/OG0007337.1/OG0007365.1/OG0007640.1/OG0007711.1/OG0007754.1/OG0007800.1/OG0007805.1/OG0007991.1/OG0008097.1/OG0008151.1/OG0008535.1/OG0008793.1</t>
  </si>
  <si>
    <t>OG0000377.1/OG0000377.3/OG0000377.2/OG0002001.2/OG0002001.1/OG0002895.1/OG0004907.1/OG0006018.1/OG0006233.1/OG0006290.1/OG0006642.1/OG0007286.1/OG0007523.1/OG0007674.1/OG0007679.1/OG0007697.1/OG0007846.1/OG0008026.1/OG0008050.1/OG0008215.1/OG0008250.1/OG0008478.1/OG0008520.1/OG0008567.1/OG0010823.1</t>
  </si>
  <si>
    <t>OG0000396.4/OG0000396.3/OG0000396.1/OG0000396.2/OG0001464.1/OG0001464.2/OG0002163.1/OG0002163.2/OG0005025.1/OG0005102.1/OG0006941.1</t>
  </si>
  <si>
    <t>OG0002646.1/OG0004734.1/OG0006714.1</t>
  </si>
  <si>
    <t>OG0003095.1/OG0003098.1/OG0007648.1</t>
  </si>
  <si>
    <t>OG0003098.1/OG0005877.1</t>
  </si>
  <si>
    <t>OG0004060.1/OG0005497.1</t>
  </si>
  <si>
    <t>OG0002640.1/OG0003224.1/OG0004241.1/OG0004561.1/OG0005054.1/OG0005299.1/OG0005517.1/OG0006666.1/OG0006808.1/OG0006845.1/OG0007354.1</t>
  </si>
  <si>
    <t>OG0007441.1</t>
  </si>
  <si>
    <t>OG0003224.1/OG0003589.1/OG0005513.1</t>
  </si>
  <si>
    <t>OG0002598.1/OG0002598.2/OG0002640.1/OG0003224.1/OG0003589.1/OG0004241.1/OG0004561.1/OG0005054.1/OG0005299.1/OG0005513.1/OG0005517.1/OG0006666.1/OG0006808.1/OG0006845.1/OG0007354.1</t>
  </si>
  <si>
    <t>OG0004583.1/OG0006000.1/OG0006903.1/OG0007140.1/OG0008073.1</t>
  </si>
  <si>
    <t>OG0005181.1/OG0006078.1/OG0007752.1</t>
  </si>
  <si>
    <t>OG0004234.1/OG0004589.1/OG0005585.1/OG0006157.1/OG0006226.1/OG0007167.1/OG0007202.1/OG0007419.1/OG0008168.1</t>
  </si>
  <si>
    <t>OG0005933.1</t>
  </si>
  <si>
    <t>OG0005700.1</t>
  </si>
  <si>
    <t>OG0001850.1/OG0001850.2/OG0003143.1</t>
  </si>
  <si>
    <t>OG0004031.1</t>
  </si>
  <si>
    <t>OG0001345.3/OG0001345.2/OG0001345.1/OG0001851.1/OG0002176.2/OG0002176.1/OG0002259.1/OG0002653.1/OG0002903.1/OG0004052.1/OG0004054.1/OG0004438.1/OG0004681.1/OG0004688.1/OG0004698.1/OG0004712.1/OG0005295.1/OG0006299.1/OG0006339.1/OG0006512.1/OG0006639.1/OG0006862.1/OG0007303.1/OG0007336.1/OG0008034.1/OG0008066.1/OG0008170.1/OG0008562.1/OG0009130.1/OG0009351.1</t>
  </si>
  <si>
    <t>OG0000038.11/OG0000038.6/OG0000038.9/OG0000038.12/OG0000038.2/OG0000038.8/OG0000038.10/OG0000038.7/OG0000038.1/OG0000038.4/OG0000038.5/OG0000038.3/OG0000074.1/OG0000074.8/OG0000074.3/OG0000074.2/OG0000074.6/OG0000074.5/OG0000074.7/OG0000074.4/OG0000114.2/OG0000114.1/OG0000114.3/OG0000114.5/OG0000114.4/OG0000172.3/OG0000172.4/OG0000172.2/OG0000172.1/OG0000186.3/OG0000186.6/OG0000186.1/OG0000186.4/OG0000186.2/OG0000186.5/OG0000187.6/OG0000187.5/OG0000187.4/OG0000187.3/OG0000187.1/OG0000187.2/OG0000244.3/OG0000244.2/OG0000244.4/OG0000244.1/OG0000278.4/OG0000278.2/OG0000278.1/OG0000278.3/OG0000278.5/OG0000283.4/OG0000283.3/OG0000283.1/OG0000283.2/OG0000294.3/OG0000294.4/OG0000294.1/OG0000294.5/OG0000294.2/OG0000311.2/OG0000311.3/OG0000311.1/OG0000311.4/OG0000316.4/OG0000316.2/OG0000316.5/OG0000316.1/OG0000316.3/OG0000358.2/OG0000358.1/OG0000358.3/OG0000358.4/OG0000375.4/OG0000375.3/OG0000375.2/OG0000375.1/OG0000381.3/OG0000381.4/OG0000381.1/OG0000381.2/OG0000389.2/OG0000389.3/OG0000389.1/OG0000391.4/OG0000391.3/OG0000391.1/OG0000391.2/OG0000419.4/OG0000419.3/OG0000419.2/OG0000419.1/OG0000437.2/OG0000437.4/OG0000437.1/OG0000437.3/OG0000456.4/OG0000456.2/OG0000456.3/OG0000456.1/OG0000501.1/OG0000524.2/OG0000524.1/OG0000524.3/OG0000526.3/OG0000526.2/OG0000526.1/OG0000539.2/OG0000539.1/OG0000539.3/OG0000543.3/OG0000543.2/OG0000543.4/OG0000543.1/OG0000667.1/OG0000667.3/OG0000667.2/OG0000709.3/OG0000709.1/OG0000709.2/OG0000745.2/OG0000745.1/OG0000745.3/OG0000837.1/OG0000837.2/OG0000840.1/OG0000840.2/OG0000854.1/OG0000854.2/OG0000886.1/OG0000886.3/OG0000886.2/OG0000904.2/OG0000904.3/OG0000904.1/OG0000915.1/OG0000915.2/OG0000917.2/OG0000917.1/OG0000971.1/OG0000971.2/OG0000971.3/OG0000974.1/OG0000974.2/OG0001007.2/OG0001007.1/OG0001026.1/OG0001026.2/OG0001032.2/OG0001032.1/OG0001034.2/OG0001034.1/OG0001072.2/OG0001072.1/OG0001077.2/OG0001077.1/OG0001111.1/OG0001111.2/OG0001157.2/OG0001157.1/OG0001169.2/OG0001169.1/OG0001174.1/OG0001174.2/OG0001175.2/OG0001175.1/OG0001203.2/OG0001203.1/OG0001210.2/OG0001210.1/OG0001212.2/OG0001212.1/OG0001267.2/OG0001267.1/OG0001275.2/OG0001275.1/OG0001313.2/OG0001313.1/OG0001327.2/OG0001327.1/OG0001416.1/OG0001416.2/OG0001510.2/OG0001510.1/OG0001571.3/OG0001571.2/OG0001571.1/OG0001577.2/OG0001577.1/OG0001638.1/OG0001638.2/OG0001648.2/OG0001648.1/OG0001702.2/OG0001702.1/OG0001704.2/OG0001704.1/OG0001717.1/OG0001763.2/OG0001763.1/OG0001779.1/OG0001782.1/OG0001782.2/OG0001784.2/OG0001784.1/OG0001787.1/OG0001787.2/OG0001811.2/OG0001811.1/OG0001856.2/OG0001856.1/OG0001861.2/OG0001861.1/OG0001870.2/OG0001870.1/OG0001922.2/OG0001922.1/OG0001934.2/OG0001934.1/OG0001945.1/OG0001945.2/OG0001963.1/OG0001963.2/OG0002044.1/OG0002044.2/OG0002115.1/OG0002115.2/OG0002144.1/OG0002144.2/OG0002165.1/OG0002180.1/OG0002241.1/OG0002241.2/OG0002298.1/OG0002341.1/OG0002381.2/OG0002381.1/OG0002407.1/OG0002411.1/OG0002483.1/OG0002487.1/OG0002491.1/OG0002493.2/OG0002493.1/OG0002496.2/OG0002496.1/OG0002503.1/OG0002513.1/OG0002587.1/OG0002589.1/OG0002589.2/OG0002630.1/OG0002630.2/OG0002733.1/OG0002745.1/OG0002745.2/OG0002772.1/OG0002778.2/OG0002778.1/OG0002780.1/OG0002917.1/OG0002934.1/OG0002943.2/OG0002943.1/OG0002947.2/OG0002947.1/OG0003049.1/OG0003055.1/OG0003061.1/OG0003114.1/OG0003130.1/OG0003152.1/OG0003154.1/OG0003157.1/OG0003219.1/OG0003227.1/OG0003327.1/OG0003340.1/OG0003340.2/OG0003479.1/OG0003491.1/OG0003591.1/OG0003663.1/OG0003669.1/OG0003690.1/OG0003691.1/OG0003706.1/OG0003721.1/OG0003738.1/OG0003745.1/OG0003790.1/OG0003794.1/OG0003818.1/OG0003831.1/OG0003853.2/OG0003853.1/OG0003947.1/OG0004048.1/OG0004124.1/OG0004142.1/OG0004147.1/OG0004243.1/OG0004255.2/OG0004255.1/OG0004347.1/OG0004407.1/OG0004428.1/OG0004447.1/OG0004462.1/OG0004489.1/OG0004608.1/OG0004617.1/OG0004642.1/OG0004651.1/OG0004748.1/OG0004767.1/OG0004791.1/OG0004933.1/OG0004980.1/OG0004991.1/OG0005023.1/OG0005072.1/OG0005099.1/OG0005268.1/OG0005270.1/OG0005491.1/OG0005528.1/OG0005541.1/OG0005565.1/OG0005568.1/OG0005585.1/OG0005711.1/OG0005742.1/OG0005841.1/OG0005899.1/OG0005911.1/OG0005948.1/OG0005970.1/OG0006015.1/OG0006146.1/OG0006178.1/OG0006234.1/OG0006279.1/OG0006286.1/OG0006327.1/OG0006338.1/OG0006415.1/OG0006425.1/OG0006478.1/OG0006490.1/OG0006641.1/OG0006728.1/OG0006867.1/OG0006875.1/OG0006927.1/OG0007090.1/OG0007210.1/OG0007570.1/OG0007577.1/OG0007723.1/OG0007823.1/OG0007998.1/OG0008108.1/OG0010635.1</t>
  </si>
  <si>
    <t>OG0000816.2/OG0000816.1/OG0001758.1/OG0001839.1/OG0001839.2/OG0002628.2/OG0002628.1/OG0002676.1/OG0002978.1/OG0003229.1/OG0003671.1/OG0004585.1/OG0004706.1/OG0005180.1/OG0005371.1/OG0005661.1/OG0005863.1/OG0006062.1/OG0006082.1/OG0006225.1/OG0007264.1/OG0007458.1/OG0008865.1/OG0010417.1</t>
  </si>
  <si>
    <t>OG0000038.11/OG0000038.6/OG0000038.9/OG0000038.12/OG0000038.2/OG0000038.8/OG0000038.10/OG0000038.7/OG0000038.1/OG0000038.4/OG0000038.5/OG0000038.3/OG0000904.2/OG0000904.3/OG0000904.1/OG0001072.2/OG0001072.1/OG0003794.1/OG0004617.1/OG0005970.1/OG0006728.1</t>
  </si>
  <si>
    <t>OG0000283.4/OG0000283.3/OG0000283.1/OG0000283.2/OG0000667.1/OG0000667.3/OG0000667.2</t>
  </si>
  <si>
    <t>OG0001784.2/OG0001784.1</t>
  </si>
  <si>
    <t>OG0002503.1</t>
  </si>
  <si>
    <t>OG0000381.3/OG0000381.4/OG0000381.1/OG0000381.2/OG0001784.2/OG0001784.1/OG0001861.2/OG0001861.1/OG0002503.1/OG0002772.1</t>
  </si>
  <si>
    <t>OG0000904.2/OG0000904.3/OG0000904.1/OG0001870.2/OG0001870.1/OG0002589.1/OG0002589.2/OG0004243.1/OG0007577.1</t>
  </si>
  <si>
    <t>OG0001510.2/OG0001510.1/OG0003721.1/OG0004791.1/OG0005948.1/OG0006415.1/OG0007570.1/OG0007577.1</t>
  </si>
  <si>
    <t>OG0008066.1</t>
  </si>
  <si>
    <t>OG0006225.1</t>
  </si>
  <si>
    <t>OG0000187.6/OG0000187.5/OG0000187.4/OG0000187.3/OG0000187.1/OG0000187.2/OG0000456.4/OG0000456.2/OG0000456.3/OG0000456.1/OG0000971.1/OG0000971.2/OG0000971.3/OG0001169.2/OG0001169.1/OG0001212.2/OG0001212.1/OG0001267.2/OG0001267.1/OG0001571.3/OG0001571.2/OG0001571.1/OG0001577.2/OG0001577.1/OG0002044.1/OG0002044.2/OG0002241.1/OG0002241.2/OG0002407.1/OG0002487.1/OG0002496.2/OG0002496.1/OG0003049.1/OG0003745.1/OG0004124.1/OG0004255.2/OG0004255.1/OG0005099.1/OG0005742.1</t>
  </si>
  <si>
    <t>OG0001839.1/OG0001839.2/OG0002628.2/OG0002628.1</t>
  </si>
  <si>
    <t>OG0001345.3/OG0001345.2/OG0001345.1/OG0001851.1/OG0004681.1/OG0008170.1</t>
  </si>
  <si>
    <t>OG0000186.3/OG0000186.6/OG0000186.1/OG0000186.4/OG0000186.2/OG0000186.5/OG0000187.6/OG0000187.5/OG0000187.4/OG0000187.3/OG0000187.1/OG0000187.2/OG0000244.3/OG0000244.2/OG0000244.4/OG0000244.1/OG0000316.4/OG0000316.2/OG0000316.5/OG0000316.1/OG0000316.3/OG0000745.2/OG0000745.1/OG0000745.3/OG0000854.1/OG0000854.2/OG0000886.1/OG0000886.3/OG0000886.2/OG0000915.1/OG0000915.2/OG0000971.1/OG0000971.2/OG0000971.3/OG0001169.2/OG0001169.1/OG0001212.2/OG0001212.1/OG0001313.2/OG0001313.1/OG0001510.2/OG0001510.1/OG0001945.1/OG0001945.2/OG0001963.1/OG0001963.2/OG0002044.1/OG0002044.2/OG0002165.1/OG0002241.1/OG0002241.2/OG0003479.1/OG0003591.1/OG0003721.1/OG0004124.1/OG0004407.1/OG0004447.1/OG0004489.1/OG0004608.1/OG0005541.1/OG0006015.1/OG0006234.1/OG0006286.1/OG0006327.1/OG0007723.1</t>
  </si>
  <si>
    <t>OG0000038.11/OG0000038.6/OG0000038.9/OG0000038.12/OG0000038.2/OG0000038.8/OG0000038.10/OG0000038.7/OG0000038.1/OG0000038.4/OG0000038.5/OG0000038.3/OG0000187.6/OG0000187.5/OG0000187.4/OG0000187.3/OG0000187.1/OG0000187.2/OG0000456.4/OG0000456.2/OG0000456.3/OG0000456.1/OG0000524.2/OG0000524.1/OG0000524.3/OG0000745.2/OG0000745.1/OG0000745.3/OG0000854.1/OG0000854.2/OG0000904.2/OG0000904.3/OG0000904.1/OG0000917.2/OG0000917.1/OG0000971.1/OG0000971.2/OG0000971.3/OG0001007.2/OG0001007.1/OG0001072.2/OG0001072.1/OG0001169.2/OG0001169.1/OG0001212.2/OG0001212.1/OG0001267.2/OG0001267.1/OG0001313.2/OG0001313.1/OG0001510.2/OG0001510.1/OG0001571.3/OG0001571.2/OG0001571.1/OG0001577.2/OG0001577.1/OG0001763.2/OG0001763.1/OG0001870.2/OG0001870.1/OG0001945.1/OG0001945.2/OG0001963.1/OG0001963.2/OG0002044.1/OG0002044.2/OG0002241.1/OG0002241.2/OG0002407.1/OG0002411.1/OG0002487.1/OG0002496.2/OG0002496.1/OG0002513.1/OG0002589.1/OG0002589.2/OG0002780.1/OG0003049.1/OG0003055.1/OG0003721.1/OG0003745.1/OG0003794.1/OG0004124.1/OG0004243.1/OG0004255.2/OG0004255.1/OG0004428.1/OG0004617.1/OG0004748.1/OG0004791.1/OG0005023.1/OG0005099.1/OG0005491.1/OG0005742.1/OG0005948.1/OG0005970.1/OG0006234.1/OG0006327.1/OG0006415.1/OG0006490.1/OG0006728.1/OG0007570.1/OG0007577.1</t>
  </si>
  <si>
    <t>OG0000816.2/OG0000816.1/OG0003229.1/OG0004706.1/OG0005180.1/OG0006082.1/OG0006225.1/OG0008865.1</t>
  </si>
  <si>
    <t>OG0001851.1/OG0004054.1/OG0004438.1/OG0004688.1/OG0006299.1/OG0007303.1/OG0007336.1/OG0008066.1/OG0008170.1/OG0008562.1</t>
  </si>
  <si>
    <t>OG0000186.3/OG0000186.6/OG0000186.1/OG0000186.4/OG0000186.2/OG0000186.5/OG0000187.6/OG0000187.5/OG0000187.4/OG0000187.3/OG0000187.1/OG0000187.2/OG0000316.4/OG0000316.2/OG0000316.5/OG0000316.1/OG0000316.3/OG0000745.2/OG0000745.1/OG0000745.3/OG0000854.1/OG0000854.2/OG0000886.1/OG0000886.3/OG0000886.2/OG0000915.1/OG0000915.2/OG0000971.1/OG0000971.2/OG0000971.3/OG0001212.2/OG0001212.1/OG0001510.2/OG0001510.1/OG0001945.1/OG0001945.2/OG0002165.1/OG0002241.1/OG0002241.2/OG0003721.1/OG0005541.1/OG0006286.1</t>
  </si>
  <si>
    <t>OG0001345.3/OG0001345.2/OG0001345.1/OG0008170.1</t>
  </si>
  <si>
    <t>OG0004447.1</t>
  </si>
  <si>
    <t>OG0004489.1</t>
  </si>
  <si>
    <t>OG0000186.3/OG0000186.6/OG0000186.1/OG0000186.4/OG0000186.2/OG0000186.5/OG0000316.4/OG0000316.2/OG0000316.5/OG0000316.1/OG0000316.3/OG0000886.1/OG0000886.3/OG0000886.2/OG0001313.2/OG0001313.1/OG0002241.1/OG0002241.2/OG0004447.1</t>
  </si>
  <si>
    <t>OG0000074.1/OG0000074.8/OG0000074.3/OG0000074.2/OG0000074.6/OG0000074.5/OG0000074.7/OG0000074.4/OG0000840.1/OG0000840.2/OG0002180.1/OG0002503.1/OG0002778.2/OG0002778.1/OG0003157.1/OG0003818.1/OG0004791.1/OG0005948.1/OG0006867.1/OG0006875.1</t>
  </si>
  <si>
    <t>OG0005295.1/OG0006512.1/OG0008034.1</t>
  </si>
  <si>
    <t>OG0002180.1/OG0003818.1/OG0005565.1/OG0006641.1/OG0006867.1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</si>
  <si>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0000067.5/OG0000067.4/OG0000067.9/OG0000067.2/OG0000067.8/OG0000067.6/OG0000067.7/OG0000067.3/OG0000067.1/OG0000071.1/OG0000071.5/OG0000071.11/OG0000071.7/OG0000071.9/OG0000071.2/OG0000071.6/OG0000071.10/OG0000071.3/OG0000071.8/OG0000071.4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0000140.1/OG0000140.4/OG0000140.2/OG0000140.3/OG0000140.5/OG0000140.6/OG0000140.7/OG0000142.2/OG0000142.1/OG0000142.3/OG0000143.2/OG0000143.3/OG0000143.1/OG0000143.4/OG0000148.3/OG0000148.6/OG0000148.5/OG0000148.2/OG0000148.4/OG0000148.1/OG0000155.5/OG0000155.4/OG0000155.3/OG0000155.1/OG0000155.6/OG0000155.2/OG0000159.7/OG0000159.2/OG0000159.6/OG0000159.5/OG0000159.1/OG0000159.4/OG0000159.3/OG0000168.1/OG0000168.4/OG0000168.2/OG0000168.3/OG0000168.5/OG0000172.3/OG0000172.4/OG0000172.2/OG0000172.1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0000187.6/OG0000187.5/OG0000187.4/OG0000187.3/OG0000187.1/OG0000187.2/OG0000192.1/OG0000192.2/OG0000192.5/OG0000192.4/OG0000192.3/OG0000193.1/OG0000193.2/OG0000193.5/OG0000193.4/OG0000193.3/OG0000196.3/OG0000196.5/OG0000196.4/OG0000196.1/OG0000196.2/OG0000203.1/OG0000203.3/OG0000203.5/OG0000203.2/OG0000203.4/OG0000207.1/OG0000207.2/OG0000208.2/OG0000208.1/OG0000208.4/OG0000208.3/OG0000212.5/OG0000212.1/OG0000212.3/OG0000212.2/OG0000212.4/OG0000214.1/OG0000214.3/OG0000214.4/OG0000214.2/OG0000214.5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0000283.4/OG0000283.3/OG0000283.1/OG0000283.2/OG0000295.1/OG0000295.2/OG0000295.3/OG0000295.4/OG0000296.1/OG0000296.2/OG0000296.3/OG0000299.2/OG0000299.4/OG0000299.3/OG0000299.1/OG0000306.4/OG0000306.1/OG0000306.2/OG0000306.3/OG0000311.2/OG0000311.3/OG0000311.1/OG0000311.4/OG0000312.1/OG0000315.1/OG0000315.2/OG0000315.3/OG0000315.4/OG0000316.4/OG0000316.2/OG0000316.5/OG0000316.1/OG0000316.3/OG0000326.2/OG0000326.1/OG0000326.4/OG0000326.3/OG0000328.1/OG0000328.4/OG0000328.3/OG0000328.2/OG0000331.1/OG0000331.3/OG0000331.2/OG0000331.4/OG0000332.3/OG0000332.2/OG0000332.1/OG0000334.3/OG0000334.1/OG0000334.4/OG0000334.2/OG0000337.3/OG0000337.1/OG0000337.2/OG0000339.3/OG0000339.2/OG0000339.4/OG0000339.1/OG0000340.4/OG0000340.1/OG0000340.3/OG0000340.2/OG0000351.4/OG0000351.3/OG0000351.1/OG0000351.2/OG0000363.4/OG0000363.1/OG0000363.2/OG0000363.3/OG0000367.2/OG0000367.1/OG0000367.3/OG0000367.4/OG0000368.2/OG0000368.3/OG0000368.1/OG0000370.4/OG0000370.1/OG0000370.2/OG0000370.3/OG0000373.2/OG0000373.1/OG0000373.3/OG0000373.4/OG0000385.3/OG0000385.1/OG0000385.2/OG0000389.2/OG0000389.3/OG0000389.1/OG0000391.4/OG0000391.3/OG0000391.1/OG0000391.2/OG0000398.2/OG0000398.1/OG0000398.3/OG0000400.4/OG0000400.1/OG0000400.3/OG0000400.2/OG0000401.3/OG0000401.1/OG0000401.2/OG0000402.2/OG0000402.3/OG0000402.1/OG0000418.4/OG0000418.3/OG0000418.2/OG0000418.1/OG0000424.2/OG0000424.1/OG0000436.3/OG0000436.1/OG0000436.2/OG0000445.2/OG0000445.3/OG0000445.1/OG0000449.3/OG0000449.1/OG0000449.2/OG0000458.1/OG0000458.3/OG0000458.4/OG0000458.2/OG0000470.3/OG0000470.2/OG0000470.1/OG0000474.3/OG0000474.4/OG0000474.2/OG0000474.5/OG0000474.1/OG0000475.2/OG0000475.3/OG0000475.1/OG0000477.2/OG0000477.3/OG0000477.4/OG0000477.1/OG0000480.3/OG0000480.1/OG0000480.2/OG0000485.1/OG0000485.3/OG0000485.2/OG0000495.2/OG0000495.1/OG0000495.3/OG0000507.1/OG0000507.2/OG0000508.3/OG0000508.1/OG0000508.2/OG0000521.2/OG0000521.1/OG0000521.3/OG0000523.2/OG0000523.3/OG0000523.1/OG0000525.3/OG0000525.1/OG0000525.2/OG0000533.2/OG0000533.3/OG0000533.4/OG0000533.1/OG0000537.3/OG0000537.1/OG0000537.2/OG0000539.2/OG0000539.1/OG0000539.3/OG0000548.2/OG0000548.1/OG0000548.3/OG0000558.2/OG0000558.3/OG0000558.1/OG0000559.3/OG0000559.2/OG0000559.1/OG0000567.1/OG0000567.3/OG0000567.2/OG0000569.1/OG0000569.4/OG0000569.3/OG0000569.2/OG0000585.1/OG0000585.2/OG0000590.2/OG0000590.1/OG0000590.3/OG0000594.1/OG0000594.2/OG0000594.3/OG0000594.4/OG0000597.1/OG0000597.2/OG0000597.3/OG0000608.1/OG0000608.2/OG0000614.3/OG0000614.2/OG0000614.1/OG0000616.2/OG0000616.1/OG0000616.3/OG0000617.1/OG0000617.2/OG0000617.3/OG0000623.1/OG0000623.2/OG0000632.1/OG0000632.2/OG0000635.1/OG0000635.2/OG0000653.2/OG0000653.1/OG0000653.3/OG0000655.1/OG0000655.2/OG0000672.2/OG0000672.1/OG0000690.2/OG0000690.1/OG0000732.1/OG0000732.2/OG0000732.3/OG0000735.2/OG0000735.1/OG0000762.3/OG0000762.1/OG0000762.2/OG0000764.1/OG0000764.2/OG0000764.3/OG0000768.1/OG0000768.2/OG0000771.3/OG0000771.2/OG0000771.1/OG0000788.1/OG0000788.2/OG0000809.3/OG0000809.1/OG0000809.2/OG0000811.2/OG0000811.3/OG0000811.1/OG0000813.2/OG0000813.1/OG0000815.1/OG0000815.2/OG0000827.1/OG0000827.2/OG0000836.3/OG0000836.2/OG0000836.1/OG0000859.1/OG0000859.2/OG0000859.3/OG0000860.1/OG0000860.2/OG0000860.3/OG0000863.1/OG0000863.2/OG0000868.2/OG0000868.1/OG0000868.3/OG0000876.1/OG0000876.2/OG0000877.1/OG0000877.3/OG0000877.2/OG0000878.2/OG0000878.1/OG0000878.3/OG0000892.1/OG0000892.2/OG0000912.1/OG0000912.2/OG0000917.2/OG0000917.1/OG0000918.2/OG0000918.3/OG0000918.1/OG0000919.2/OG0000919.1/OG0000920.2/OG0000920.1/OG0000921.3/OG0000921.1/OG0000921.2/OG0000923.1/OG0000923.2/OG0000933.1/OG0000933.2/OG0000934.3/OG0000934.1/OG0000934.2/OG0000947.1/OG0000947.2/OG0000949.1/OG0000949.2/OG0000953.1/OG0000953.2/OG0000967.1/OG0000967.2/OG0000967.3/OG0000971.1/OG0000971.2/OG0000971.3/OG0000974.1/OG0000974.2/OG0000978.2/OG0000978.1/OG0000991.1/OG0000991.2/OG0001019.1/OG0001019.2/OG0001026.1/OG0001026.2/OG0001034.2/OG0001034.1/OG0001036.1/OG0001077.2/OG0001077.1/OG0001084.2/OG0001084.1/OG0001111.1/OG0001111.2/OG0001116.2/OG0001116.1/OG0001122.3/OG0001122.1/OG0001122.2/OG0001124.1/OG0001124.2/OG0001130.1/OG0001130.2/OG0001157.2/OG0001157.1/OG0001163.2/OG0001163.1/OG0001171.2/OG0001171.1/OG0001175.2/OG0001175.1/OG0001203.2/OG0001203.1/OG0001211.2/OG0001211.1/OG0001214.2/OG0001214.1/OG0001227.2/OG0001227.1/OG0001229.3/OG0001229.1/OG0001229.2/OG0001241.1/OG0001241.2/OG0001249.1/OG0001262.2/OG0001262.1/OG0001263.1/OG0001263.2/OG0001266.2/OG0001266.1/OG0001271.2/OG0001271.1/OG0001274.1/OG0001274.2/OG0001275.2/OG0001275.1/OG0001296.1/OG0001296.2/OG0001368.2/OG0001368.1/OG0001369.1/OG0001371.1/OG0001371.2/OG0001393.1/OG0001393.2/OG0001410.1/OG0001410.2/OG0001416.1/OG0001416.2/OG0001417.2/OG0001417.1/OG0001420.1/OG0001451.2/OG0001451.1/OG0001454.1/OG0001454.2/OG0001461.1/OG0001461.2/OG0001465.1/OG0001465.2/OG0001469.2/OG0001469.1/OG0001493.1/OG0001493.2/OG0001502.2/OG0001502.1/OG0001505.2/OG0001505.1/OG0001509.2/OG0001509.1/OG0001515.1/OG0001515.2/OG0001526.2/OG0001526.1/OG0001528.2/OG0001528.1/OG0001542.2/OG0001542.1/OG0001547.1/OG0001547.2/OG0001551.1/OG0001567.1/OG0001599.1/OG0001599.2/OG0001607.2/OG0001607.1/OG0001610.1/OG0001621.2/OG0001621.1/OG0001631.2/OG0001631.1/OG0001660.1/OG0001682.1/OG0001682.2/OG0001702.2/OG0001702.1/OG0001704.2/OG0001704.1/OG0001706.1/OG0001706.2/OG0001710.2/OG0001710.1/OG0001757.2/OG0001757.1/OG0001764.2/OG0001764.1/OG0001768.1/OG0001769.2/OG0001769.1/OG0001771.1/OG0001771.2/OG0001782.1/OG0001782.2/OG0001786.2/OG0001786.1/OG0001830.2/OG0001830.1/OG0001833.1/OG0001834.1/OG0001844.2/OG0001844.1/OG0001845.1/OG0001845.2/OG0001858.1/OG0001867.1/OG0001900.1/OG0001942.1/OG0001942.2/OG0001944.1/OG0001952.1/OG0001952.2/OG0001965.1/OG0001970.1/OG0001970.2/OG0001980.1/OG0001980.2/OG0001991.1/OG0002003.2/OG0002003.1/OG0002013.1/OG0002034.1/OG0002042.2/OG0002042.1/OG0002061.1/OG0002077.2/OG0002077.1/OG0002102.1/OG0002124.1/OG0002142.1/OG0002142.2/OG0002161.1/OG0002161.2/OG0002178.1/OG0002178.2/OG0002205.1/OG0002221.1/OG0002225.2/OG0002225.1/OG0002242.2/OG0002242.1/OG0002268.1/OG0002274.1/OG0002277.2/OG0002277.1/OG0002278.2/OG0002278.1/OG0002341.1/OG0002362.1/OG0002366.1/OG0002366.2/OG0002371.2/OG0002371.1/OG0002374.1/OG0002383.1/OG0002394.2/OG0002394.1/OG0002395.1/OG0002406.1/OG0002462.1/OG0002462.2/OG0002485.2/OG0002485.1/OG0002487.1/OG0002488.2/OG0002488.1/OG0002491.1/OG0002492.1/OG0002494.1/OG0002509.2/OG0002509.1/OG0002515.1/OG0002578.1/OG0002585.1/OG0002605.1/OG0002605.2/OG0002607.1/OG0002611.1/OG0002625.1/OG0002638.1/OG0002643.1/OG0002649.1/OG0002663.1/OG0002667.1/OG0002757.1/OG0002759.1/OG0002786.1/OG0002791.2/OG0002791.1/OG0002865.1/OG0002870.1/OG0002885.1/OG0002890.1/OG0002890.2/OG0002939.1/OG0002947.2/OG0002947.1/OG0002950.1/OG0002956.1/OG0002956.2/OG0002969.1/OG0002974.1/OG0003061.1/OG0003068.1/OG0003072.1/OG0003076.1/OG0003085.1/OG0003089.1/OG0003112.1/OG0003113.1/OG0003120.1/OG0003130.1/OG0003154.1/OG0003210.1/OG0003221.1/OG0003230.1/OG0003230.2/OG0003241.1/OG0003243.1/OG0003262.1/OG0003280.1/OG0003309.1/OG0003320.1/OG0003340.1/OG0003340.2/OG0003345.1/OG0003400.1/OG0003423.1/OG0003433.1/OG0003451.1/OG0003463.1/OG0003485.1/OG0003497.1/OG0003529.1/OG0003539.1/OG0003547.1/OG0003548.1/OG0003554.1/OG0003573.1/OG0003580.1/OG0003581.1/OG0003583.1/OG0003591.1/OG0003655.1/OG0003655.2/OG0003663.1/OG0003695.1/OG0003722.1/OG0003738.1/OG0003740.1/OG0003769.1/OG0003821.1/OG0003822.1/OG0003833.1/OG0003945.1/OG0003973.1/OG0003984.1/OG0004006.1/OG0004064.1/OG0004073.1/OG0004077.1/OG0004134.1/OG0004144.1/OG0004146.1/OG0004147.1/OG0004149.1/OG0004152.1/OG0004156.1/OG0004212.2/OG0004212.1/OG0004281.1/OG0004292.1/OG0004294.1/OG0004309.1/OG0004315.1/OG0004332.1/OG0004336.1/OG0004346.1/OG0004396.1/OG0004407.1/OG0004424.1/OG0004428.1/OG0004436.1/OG0004440.1/OG0004621.1/OG0004632.1/OG0004636.1/OG0004721.1/OG0004726.1/OG0004732.1/OG0004797.1/OG0004980.1/OG0004990.1/OG0005002.1/OG0005017.1/OG0005032.1/OG0005042.1/OG0005043.1/OG0005048.1/OG0005070.1/OG0005072.1/OG0005092.1/OG0005109.1/OG0005111.1/OG0005154.1/OG0005277.1/OG0005291.1/OG0005341.1/OG0005343.1/OG0005394.1/OG0005431.1/OG0005482.1/OG0005485.1/OG0005832.1/OG0005871.1/OG0005943.1/OG0006014.1/OG0006053.1/OG0006146.1/OG0006217.1/OG0006236.1/OG0006293.1/OG0006297.1/OG0006320.1/OG0006337.1/OG0006480.1/OG0006488.1/OG0006518.1/OG0006913.1/OG0006924.1/OG0006968.1/OG0007142.1/OG0007157.1/OG0007210.1/OG0007682.1/OG0008012.1/OG0008100.1/OG0008115.1/OG0008363.1/OG0008471.1/OG0008492.1/OG0009072.1/OG0009354.1/OG0009945.1/OG0010635.1</t>
  </si>
  <si>
    <t>OG0000261.1/OG0000261.2/OG0000408.2/OG0000408.1/OG0000408.3/OG0000408.4/OG0000408.5/OG0000553.2/OG0000553.3/OG0000553.1/OG0000553.4/OG0000622.1/OG0000835.3/OG0000835.2/OG0000835.1/OG0000977.1/OG0001177.1/OG0001609.1/OG0001966.2/OG0001966.1/OG0002073.1/OG0002073.2/OG0002145.1/OG0002168.1/OG0002264.1/OG0002282.1/OG0002353.1/OG0002382.1/OG0002480.1/OG0002653.1/OG0003331.1/OG0003509.1/OG0003542.1/OG0003578.1/OG0003735.1/OG0003797.1/OG0004023.1/OG0004052.1/OG0004114.1/OG0004214.1/OG0004392.1/OG0004607.1/OG0004681.1/OG0004696.1/OG0004941.1/OG0005326.1/OG0005456.1/OG0005500.1/OG0005729.1/OG0005907.1/OG0006036.1/OG0006040.1/OG0006227.1/OG0006454.1/OG0006482.1/OG0006762.1/OG0006957.1/OG0007101.1/OG0007376.1/OG0007412.1/OG0007438.1/OG0007586.1/OG0007747.1/OG0007771.1/OG0008022.1/OG0008078.1/OG0008809.1/OG0009118.1</t>
  </si>
  <si>
    <t>OG0000266.6/OG0000266.3/OG0000266.5/OG0000266.1/OG0000266.2/OG0000266.4/OG0000390.1/OG0000390.3/OG0000390.5/OG0000390.6/OG0000390.4/OG0000390.2/OG0001056.1/OG0001056.2/OG0001215.1/OG0001215.2/OG0001453.2/OG0001453.1/OG0001626.1/OG0001626.2/OG0001696.1/OG0001696.2/OG0001758.1/OG0002306.2/OG0002306.1/OG0002628.2/OG0002628.1/OG0002830.1/OG0002905.1/OG0003207.1/OG0003286.1/OG0004117.2/OG0004117.1/OG0005069.1/OG0005439.1/OG0005474.1/OG0005560.1/OG0005947.1/OG0006225.1/OG0007609.1/OG0007882.1/OG0008252.1/OG0008252.2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</si>
  <si>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0000053.9/OG0000053.10/OG0000053.2/OG0000053.7/OG0000053.12/OG0000053.4/OG0000053.1/OG0000053.6/OG0000053.11/OG0000053.8/OG0000053.5/OG0000053.3/OG0000058.8/OG0000058.5/OG0000058.6/OG0000058.4/OG0000058.3/OG0000058.9/OG0000058.7/OG0000058.10/OG0000058.1/OG0000058.2/OG0000081.3/OG0000081.9/OG0000081.8/OG0000081.5/OG0000081.4/OG0000081.1/OG0000081.6/OG0000081.7/OG0000081.2/OG0000104.6/OG0000104.4/OG0000104.5/OG0000104.2/OG0000104.1/OG0000104.3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0000142.2/OG0000142.1/OG0000142.3/OG0000143.2/OG0000143.3/OG0000143.1/OG0000143.4/OG0000148.3/OG0000148.6/OG0000148.5/OG0000148.2/OG0000148.4/OG0000148.1/OG0000155.5/OG0000155.4/OG0000155.3/OG0000155.1/OG0000155.6/OG0000155.2/OG0000168.1/OG0000168.4/OG0000168.2/OG0000168.3/OG0000168.5/OG0000175.3/OG0000175.1/OG0000175.2/OG0000175.6/OG0000175.5/OG0000175.4/OG0000178.3/OG0000178.6/OG0000178.4/OG0000178.5/OG0000178.1/OG0000178.2/OG0000180.6/OG0000180.4/OG0000180.3/OG0000180.2/OG0000180.5/OG0000180.1/OG0000192.1/OG0000192.2/OG0000192.5/OG0000192.4/OG0000192.3/OG0000193.1/OG0000193.2/OG0000193.5/OG0000193.4/OG0000193.3/OG0000196.3/OG0000196.5/OG0000196.4/OG0000196.1/OG0000196.2/OG0000203.1/OG0000203.3/OG0000203.5/OG0000203.2/OG0000203.4/OG0000212.5/OG0000212.1/OG0000212.3/OG0000212.2/OG0000212.4/OG0000214.1/OG0000214.3/OG0000214.4/OG0000214.2/OG0000214.5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0000295.1/OG0000295.2/OG0000295.3/OG0000295.4/OG0000296.1/OG0000296.2/OG0000296.3/OG0000315.1/OG0000315.2/OG0000315.3/OG0000315.4/OG0000326.2/OG0000326.1/OG0000326.4/OG0000326.3/OG0000332.3/OG0000332.2/OG0000332.1/OG0000339.3/OG0000339.2/OG0000339.4/OG0000339.1/OG0000340.4/OG0000340.1/OG0000340.3/OG0000340.2/OG0000363.4/OG0000363.1/OG0000363.2/OG0000363.3/OG0000367.2/OG0000367.1/OG0000367.3/OG0000367.4/OG0000368.2/OG0000368.3/OG0000368.1/OG0000373.2/OG0000373.1/OG0000373.3/OG0000373.4/OG0000398.2/OG0000398.1/OG0000398.3/OG0000401.3/OG0000401.1/OG0000401.2/OG0000424.2/OG0000424.1/OG0000445.2/OG0000445.3/OG0000445.1/OG0000458.1/OG0000458.3/OG0000458.4/OG0000458.2/OG0000475.2/OG0000475.3/OG0000475.1/OG0000477.2/OG0000477.3/OG0000477.4/OG0000477.1/OG0000508.3/OG0000508.1/OG0000508.2/OG0000523.2/OG0000523.3/OG0000523.1/OG0000533.2/OG0000533.3/OG0000533.4/OG0000533.1/OG0000537.3/OG0000537.1/OG0000537.2/OG0000548.2/OG0000548.1/OG0000548.3/OG0000567.1/OG0000567.3/OG0000567.2/OG0000585.1/OG0000585.2/OG0000594.1/OG0000594.2/OG0000594.3/OG0000594.4/OG0000616.2/OG0000616.1/OG0000616.3/OG0000617.1/OG0000617.2/OG0000617.3/OG0000632.1/OG0000632.2/OG0000635.1/OG0000635.2/OG0000655.1/OG0000655.2/OG0000672.2/OG0000672.1/OG0000690.2/OG0000690.1/OG0000762.3/OG0000762.1/OG0000762.2/OG0000764.1/OG0000764.2/OG0000764.3/OG0000788.1/OG0000788.2/OG0000809.3/OG0000809.1/OG0000809.2/OG0000836.3/OG0000836.2/OG0000836.1/OG0000859.1/OG0000859.2/OG0000859.3/OG0000863.1/OG0000863.2/OG0000868.2/OG0000868.1/OG0000868.3/OG0000878.2/OG0000878.1/OG0000878.3/OG0000912.1/OG0000912.2/OG0000918.2/OG0000918.3/OG0000918.1/OG0000934.3/OG0000934.1/OG0000934.2/OG0000947.1/OG0000947.2/OG0000949.1/OG0000949.2/OG0000953.1/OG0000953.2/OG0000974.1/OG0000974.2/OG0000991.1/OG0000991.2/OG0001019.1/OG0001019.2/OG0001036.1/OG0001116.2/OG0001116.1/OG0001124.1/OG0001124.2/OG0001171.2/OG0001171.1/OG0001263.1/OG0001263.2/OG0001296.1/OG0001296.2/OG0001371.1/OG0001371.2/OG0001417.2/OG0001417.1/OG0001461.1/OG0001461.2/OG0001465.1/OG0001465.2/OG0001493.1/OG0001493.2/OG0001505.2/OG0001505.1/OG0001515.1/OG0001515.2/OG0001526.2/OG0001526.1/OG0001542.2/OG0001542.1/OG0001547.1/OG0001547.2/OG0001551.1/OG0001610.1/OG0001621.2/OG0001621.1/OG0001771.1/OG0001771.2/OG0001844.2/OG0001844.1/OG0002013.1/OG0002034.1/OG0002061.1/OG0002242.2/OG0002242.1/OG0002277.2/OG0002277.1/OG0002362.1/OG0002383.1/OG0002406.1/OG0002462.1/OG0002462.2/OG0002488.2/OG0002488.1/OG0002605.1/OG0002605.2/OG0002611.1/OG0002757.1/OG0002759.1/OG0002865.1/OG0002939.1/OG0002974.1/OG0003130.1/OG0003262.1/OG0003485.1/OG0003554.1/OG0003695.1/OG0003945.1/OG0004156.1/OG0004212.2/OG0004212.1/OG0004621.1/OG0005291.1/OG0006014.1/OG0006146.1/OG0006236.1/OG0006480.1/OG0006488.1</t>
  </si>
  <si>
    <t>OG0000266.6/OG0000266.3/OG0000266.5/OG0000266.1/OG0000266.2/OG0000266.4/OG0001215.1/OG0001215.2/OG0001453.2/OG0001453.1/OG0001626.1/OG0001626.2/OG0001696.1/OG0001696.2/OG0002830.1/OG0005069.1/OG0005474.1/OG0007882.1</t>
  </si>
  <si>
    <t>OG0000553.2/OG0000553.3/OG0000553.1/OG0000553.4/OG0000622.1/OG0000977.1/OG0001609.1/OG0002264.1/OG0004114.1/OG0004696.1/OG0005907.1/OG0007412.1/OG0008078.1</t>
  </si>
  <si>
    <t>OG0000208.2/OG0000208.1/OG0000208.4/OG0000208.3</t>
  </si>
  <si>
    <t>OG0000053.9/OG0000053.10/OG0000053.2/OG0000053.7/OG0000053.12/OG0000053.4/OG0000053.1/OG0000053.6/OG0000053.11/OG0000053.8/OG0000053.5/OG0000053.3/OG0000214.1/OG0000214.3/OG0000214.4/OG0000214.2/OG0000214.5</t>
  </si>
  <si>
    <t>OG0002791.2/OG0002791.1/OG0003345.1</t>
  </si>
  <si>
    <t>OG0000172.3/OG0000172.4/OG0000172.2/OG0000172.1/OG0000196.3/OG0000196.5/OG0000196.4/OG0000196.1/OG0000196.2/OG0000445.2/OG0000445.3/OG0000445.1/OG0000917.2/OG0000917.1/OG0001505.2/OG0001505.1/OG0002876.1/OG0003152.1/OG0005043.1/OG0005092.1</t>
  </si>
  <si>
    <t>OG0000543.3/OG0000543.2/OG0000543.4/OG0000543.1/OG0001030.3/OG0001030.2/OG0001030.1/OG0002870.1/OG0003433.1/OG0004732.1</t>
  </si>
  <si>
    <t>OG0000533.2/OG0000533.3/OG0000533.4/OG0000533.1/OG0001130.1/OG0001130.2/OG0002042.2/OG0002042.1/OG0002620.1/OG0002969.1/OG0003309.1/OG0003984.1/OG0005343.1/OG0006518.1/OG0007210.1</t>
  </si>
  <si>
    <t>OG0000018.12/OG0000018.1/OG0000018.7/OG0000018.6/OG0000018.11/OG0000018.4/OG0000018.10/OG0000018.9/OG0000018.3/OG0000018.14/OG0000018.8/OG0000018.13/OG0000018.15/OG0000018.2/OG0000018.5/OG0000168.1/OG0000168.4/OG0000168.2/OG0000168.3/OG0000168.5/OG0000171.3/OG0000171.1/OG0000171.2/OG0000171.5/OG0000171.4/OG0000172.3/OG0000172.4/OG0000172.2/OG0000172.1/OG0000226.1/OG0000226.2/OG0000226.5/OG0000226.4/OG0000226.6/OG0000226.3/OG0000232.4/OG0000232.2/OG0000232.5/OG0000232.1/OG0000232.3/OG0000309.3/OG0000309.4/OG0000309.2/OG0000309.1/OG0000312.1/OG0000331.1/OG0000331.3/OG0000331.2/OG0000331.4/OG0000367.2/OG0000367.1/OG0000367.3/OG0000367.4/OG0000375.4/OG0000375.3/OG0000375.2/OG0000375.1/OG0000385.3/OG0000385.1/OG0000385.2/OG0000391.4/OG0000391.3/OG0000391.1/OG0000391.2/OG0000416.1/OG0000416.4/OG0000416.2/OG0000416.3/OG0000424.2/OG0000424.1/OG0000477.2/OG0000477.3/OG0000477.4/OG0000477.1/OG0000559.3/OG0000559.2/OG0000559.1/OG0000623.1/OG0000623.2/OG0000697.2/OG0000697.1/OG0000795.1/OG0000795.2/OG0000815.1/OG0000815.2/OG0000860.1/OG0000860.2/OG0000860.3/OG0001077.2/OG0001077.1/OG0001111.1/OG0001111.2/OG0001157.2/OG0001157.1/OG0001263.1/OG0001263.2/OG0001266.2/OG0001266.1/OG0001420.1/OG0001466.2/OG0001466.1/OG0001559.2/OG0001559.1/OG0001567.1/OG0001768.1/OG0001769.2/OG0001769.1/OG0001786.2/OG0001786.1/OG0002261.1/OG0002290.1/OG0002351.1/OG0002494.1/OG0002587.1/OG0002605.1/OG0002605.2/OG0002947.2/OG0002947.1/OG0002959.1/OG0003221.1/OG0003423.1/OG0003463.1/OG0003497.1/OG0003529.1/OG0003580.1/OG0003665.1/OG0004147.1/OG0004149.1/OG0004407.1/OG0004628.1/OG0004632.1/OG0004718.1/OG0005786.1/OG0006808.1/OG0007105.1/OG0007811.1</t>
  </si>
  <si>
    <t>OG0001758.1/OG0002088.2/OG0002088.1/OG0002088.3/OG0002905.1/OG0005947.1</t>
  </si>
  <si>
    <t>OG0002168.1/OG0003239.1/OG0003542.1/OG0003735.1/OG0003999.1/OG0004214.1/OG0005462.1/OG0005534.1/OG0007771.1</t>
  </si>
  <si>
    <t>OG0002168.1/OG0002382.1/OG0002444.1/OG0002653.1/OG0003300.1/OG0003542.1/OG0003765.1/OG0005534.1</t>
  </si>
  <si>
    <t>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0000126.3/OG0000126.2/OG0000126.8/OG0000126.6/OG0000126.5/OG0000126.1/OG0000126.4/OG0000126.7/OG0000127.2/OG0000127.3/OG0000127.1/OG0000127.5/OG0000127.4/OG0000127.6/OG0000187.6/OG0000187.5/OG0000187.4/OG0000187.3/OG0000187.1/OG0000187.2/OG0000273.1/OG0000273.5/OG0000273.4/OG0000273.2/OG0000273.3/OG0000299.2/OG0000299.4/OG0000299.3/OG0000299.1/OG0000312.1/OG0000316.4/OG0000316.2/OG0000316.5/OG0000316.1/OG0000316.3/OG0000331.1/OG0000331.3/OG0000331.2/OG0000331.4/OG0000368.2/OG0000368.3/OG0000368.1/OG0000375.4/OG0000375.3/OG0000375.2/OG0000375.1/OG0000391.4/OG0000391.3/OG0000391.1/OG0000391.2/OG0000416.1/OG0000416.4/OG0000416.2/OG0000416.3/OG0000449.3/OG0000449.1/OG0000449.2/OG0000507.1/OG0000507.2/OG0000623.1/OG0000623.2/OG0000633.2/OG0000633.3/OG0000633.1/OG0000795.1/OG0000795.2/OG0000815.1/OG0000815.2/OG0000886.1/OG0000886.3/OG0000886.2/OG0000892.1/OG0000892.2/OG0000950.2/OG0000950.1/OG0001077.2/OG0001077.1/OG0001091.2/OG0001091.1/OG0001111.1/OG0001111.2/OG0001157.2/OG0001157.1/OG0001266.2/OG0001266.1/OG0001365.2/OG0001365.1/OG0001410.1/OG0001410.2/OG0001411.1/OG0001567.1/OG0001702.2/OG0001702.1/OG0001709.1/OG0001709.2/OG0001768.1/OG0001769.2/OG0001769.1/OG0001845.1/OG0001845.2/OG0002115.1/OG0002115.2/OG0002141.1/OG0002156.1/OG0002221.1/OG0002276.1/OG0002290.1/OG0002351.1/OG0002376.1/OG0002487.1/OG0002491.1/OG0002494.1/OG0002585.1/OG0002587.1/OG0002649.1/OG0002773.1/OG0002815.1/OG0002822.1/OG0002959.1/OG0003241.1/OG0003529.1/OG0003551.1/OG0004024.1/OG0004407.1/OG0004435.1/OG0004608.1/OG0004628.1/OG0005786.1/OG0007811.1</t>
  </si>
  <si>
    <t>OG0000493.2/OG0000493.3/OG0000493.1/OG0001758.1/OG0002628.2/OG0002628.1/OG0005947.1/OG0007609.1</t>
  </si>
  <si>
    <t>OG0001567.1/OG0002494.1/OG0002587.1</t>
  </si>
  <si>
    <t>OG0005947.1</t>
  </si>
  <si>
    <t>OG0001077.2/OG0001077.1/OG0001111.1/OG0001111.2/OG0001567.1/OG0002494.1/OG0002587.1/OG0003529.1/OG0005786.1/OG0007811.1</t>
  </si>
  <si>
    <t>OG0000309.3/OG0000309.4/OG0000309.2/OG0000309.1/OG0000312.1/OG0000623.1/OG0000623.2</t>
  </si>
  <si>
    <t>OG0003239.1/OG0003999.1</t>
  </si>
  <si>
    <t>OG0002905.1</t>
  </si>
  <si>
    <t>OG0000018.12/OG0000018.1/OG0000018.7/OG0000018.6/OG0000018.11/OG0000018.4/OG0000018.10/OG0000018.9/OG0000018.3/OG0000018.14/OG0000018.8/OG0000018.13/OG0000018.15/OG0000018.2/OG0000018.5/OG0000226.1/OG0000226.2/OG0000226.5/OG0000226.4/OG0000226.6/OG0000226.3/OG0000232.4/OG0000232.2/OG0000232.5/OG0000232.1/OG0000232.3/OG0000367.2/OG0000367.1/OG0000367.3/OG0000367.4/OG0000385.3/OG0000385.1/OG0000385.2/OG0000424.2/OG0000424.1/OG0000477.2/OG0000477.3/OG0000477.4/OG0000477.1/OG0000559.3/OG0000559.2/OG0000559.1/OG0000697.2/OG0000697.1/OG0000815.1/OG0000815.2/OG0000860.1/OG0000860.2/OG0000860.3/OG0001111.1/OG0001111.2/OG0001263.1/OG0001263.2/OG0001266.2/OG0001266.1/OG0001420.1/OG0002261.1/OG0002290.1/OG0002947.2/OG0002947.1/OG0003497.1/OG0004147.1/OG0004632.1/OG0007105.1</t>
  </si>
  <si>
    <t>OG0000226.1/OG0000226.2/OG0000226.5/OG0000226.4/OG0000226.6/OG0000226.3/OG0000232.4/OG0000232.2/OG0000232.5/OG0000232.1/OG0000232.3/OG0000385.3/OG0000385.1/OG0000385.2/OG0000424.2/OG0000424.1/OG0000559.3/OG0000559.2/OG0000559.1/OG0001263.1/OG0001263.2</t>
  </si>
  <si>
    <t>OG0001420.1/OG0002261.1/OG0002947.2/OG0002947.1/OG0004147.1</t>
  </si>
  <si>
    <t>OG0004407.1</t>
  </si>
  <si>
    <t>OG0001758.1</t>
  </si>
  <si>
    <t>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0000126.3/OG0000126.2/OG0000126.8/OG0000126.6/OG0000126.5/OG0000126.1/OG0000126.4/OG0000126.7/OG0000273.1/OG0000273.5/OG0000273.4/OG0000273.2/OG0000273.3/OG0000316.4/OG0000316.2/OG0000316.5/OG0000316.1/OG0000316.3/OG0000368.2/OG0000368.3/OG0000368.1/OG0000507.1/OG0000507.2/OG0000633.2/OG0000633.3/OG0000633.1/OG0000886.1/OG0000886.3/OG0000886.2/OG0000892.1/OG0000892.2/OG0000950.2/OG0000950.1/OG0001077.2/OG0001077.1/OG0001091.2/OG0001091.1/OG0001365.2/OG0001365.1/OG0001410.1/OG0001410.2/OG0001411.1/OG0001709.1/OG0001709.2/OG0002141.1/OG0002276.1/OG0002376.1/OG0002491.1/OG0002649.1/OG0002815.1/OG0002822.1/OG0003241.1/OG0003551.1/OG0004024.1/OG0004608.1/OG0005786.1</t>
  </si>
  <si>
    <t>OG0002444.1/OG0003300.1/OG0003542.1/OG0003765.1</t>
  </si>
  <si>
    <t>OG0000493.2/OG0000493.3/OG0000493.1/OG0002628.2/OG0002628.1/OG0007609.1</t>
  </si>
  <si>
    <t>OG0002444.1/OG0003300.1</t>
  </si>
  <si>
    <t>OG0000031.13/OG0000031.5/OG0000031.16/OG0000031.1/OG0000031.4/OG0000031.14/OG0000031.8/OG0000031.9/OG0000031.10/OG0000031.2/OG0000031.6/OG0000031.7/OG0000031.12/OG0000031.15/OG0000031.3/OG0000031.11/OG0000031.17/OG0000126.3/OG0000126.2/OG0000126.8/OG0000126.6/OG0000126.5/OG0000126.1/OG0000126.4/OG0000126.7/OG0000273.1/OG0000273.5/OG0000273.4/OG0000273.2/OG0000273.3/OG0000368.2/OG0000368.3/OG0000368.1/OG0000507.1/OG0000507.2/OG0000892.1/OG0000892.2/OG0000950.2/OG0000950.1/OG0001077.2/OG0001077.1/OG0001091.2/OG0001091.1/OG0001365.2/OG0001365.1/OG0001709.1/OG0001709.2/OG0002141.1/OG0002276.1/OG0002376.1/OG0002491.1/OG0002649.1/OG0002822.1/OG0003241.1/OG0003551.1/OG0004024.1</t>
  </si>
  <si>
    <t>OG0000493.2/OG0000493.3/OG0000493.1/OG0002628.2/OG0002628.1</t>
  </si>
  <si>
    <t>OG0000041.8/OG0000041.10/OG0000041.2/OG0000041.11/OG0000041.3/OG0000041.5/OG0000041.9/OG0000041.1/OG0000041.12/OG0000041.7/OG0000041.6/OG0000041.13/OG0000041.4/OG0000041.14/OG0000273.1/OG0000273.5/OG0000273.4/OG0000273.2/OG0000273.3/OG0000316.4/OG0000316.2/OG0000316.5/OG0000316.1/OG0000316.3/OG0000633.2/OG0000633.3/OG0000633.1/OG0000886.1/OG0000886.3/OG0000886.2/OG0001077.2/OG0001077.1/OG0001410.1/OG0001410.2/OG0001411.1/OG0002815.1/OG0004608.1</t>
  </si>
  <si>
    <t>OG0002444.1/OG0003542.1/OG0003765.1</t>
  </si>
  <si>
    <t>OG0002978.1/OG0003064.1/OG0005371.1/OG0005661.1/OG0005863.1/OG0006062.1/OG0008864.1/OG0010417.1</t>
  </si>
  <si>
    <t>OG0004372.1/OG0006339.1/OG0006862.1/OG0007763.1</t>
  </si>
  <si>
    <t>OG0000038.11/OG0000038.6/OG0000038.9/OG0000038.12/OG0000038.2/OG0000038.8/OG0000038.10/OG0000038.7/OG0000038.1/OG0000038.4/OG0000038.5/OG0000038.3/OG0000157.5/OG0000157.4/OG0000157.3/OG0000157.1/OG0000157.6/OG0000157.2/OG0000187.6/OG0000187.5/OG0000187.4/OG0000187.3/OG0000187.1/OG0000187.2/OG0000524.2/OG0000524.1/OG0000524.3/OG0000868.2/OG0000868.1/OG0000868.3/OG0000904.2/OG0000904.3/OG0000904.1/OG0000971.1/OG0000971.2/OG0000971.3/OG0001072.2/OG0001072.1/OG0001267.2/OG0001267.1/OG0001456.1/OG0001456.2/OG0001542.2/OG0001542.1/OG0002026.1/OG0002026.2/OG0002119.2/OG0002119.1/OG0002248.1/OG0002277.2/OG0002277.1/OG0002289.1/OG0002395.1/OG0002407.1/OG0002483.1/OG0002487.1/OG0002589.1/OG0002589.2/OG0003232.1/OG0003262.1/OG0003669.1/OG0003790.1/OG0003794.1/OG0003853.2/OG0003853.1/OG0003987.1/OG0004048.1/OG0004363.1/OG0004412.1/OG0004447.1/OG0004462.1/OG0004617.1/OG0004651.1/OG0004716.1/OG0004991.1/OG0005047.1/OG0005074.1/OG0005334.1/OG0005711.1/OG0005742.1/OG0005758.1/OG0005841.1/OG0005899.1/OG0005911.1/OG0005930.1/OG0005970.1/OG0006146.1/OG0006338.1/OG0006478.1/OG0006728.1/OG0006798.1/OG0007090.1/OG0007157.1/OG0007601.1/OG0007823.1/OG0008108.1/OG0008492.1</t>
  </si>
  <si>
    <t>OG0002978.1/OG0005371.1/OG0005863.1/OG0006062.1</t>
  </si>
  <si>
    <t>OG0000038.11/OG0000038.6/OG0000038.9/OG0000038.12/OG0000038.2/OG0000038.8/OG0000038.10/OG0000038.7/OG0000038.1/OG0000038.4/OG0000038.5/OG0000038.3/OG0000904.2/OG0000904.3/OG0000904.1/OG0000971.1/OG0000971.2/OG0000971.3/OG0001072.2/OG0001072.1/OG0001267.2/OG0001267.1/OG0002407.1/OG0003794.1/OG0003853.2/OG0003853.1/OG0004447.1/OG0004617.1/OG0004991.1/OG0005711.1/OG0005911.1/OG0005970.1/OG0006728.1/OG0008108.1</t>
  </si>
  <si>
    <t>OG0002168.1/OG0002653.1/OG0003294.1/OG0003294.2/OG0003542.1/OG0004390.1/OG0005143.1/OG0006227.1/OG0006270.1/OG0007101.1</t>
  </si>
  <si>
    <t>OG0000266.6/OG0000266.3/OG0000266.5/OG0000266.1/OG0000266.2/OG0000266.4/OG0001758.1/OG0002306.2/OG0002306.1/OG0002628.2/OG0002628.1/OG0002676.1/OG0002905.1/OG0003207.1/OG0003471.1/OG0003474.1/OG0004352.1</t>
  </si>
  <si>
    <t>OG0000172.3/OG0000172.4/OG0000172.2/OG0000172.1/OG0000242.3/OG0000242.5/OG0000242.2/OG0000242.4/OG0000242.1/OG0000269.4/OG0000269.2/OG0000269.3/OG0000269.1/OG0000292.1/OG0000292.2/OG0000292.3/OG0000299.2/OG0000299.4/OG0000299.3/OG0000299.1/OG0000316.4/OG0000316.2/OG0000316.5/OG0000316.1/OG0000316.3/OG0000334.3/OG0000334.1/OG0000334.4/OG0000334.2/OG0000351.4/OG0000351.3/OG0000351.1/OG0000351.2/OG0000375.4/OG0000375.3/OG0000375.2/OG0000375.1/OG0000385.3/OG0000385.1/OG0000385.2/OG0000389.2/OG0000389.3/OG0000389.1/OG0000391.4/OG0000391.3/OG0000391.1/OG0000391.2/OG0000507.1/OG0000507.2/OG0000543.3/OG0000543.2/OG0000543.4/OG0000543.1/OG0000785.1/OG0000785.2/OG0000795.1/OG0000795.2/OG0000815.1/OG0000815.2/OG0000917.2/OG0000917.1/OG0000974.1/OG0000974.2/OG0001026.1/OG0001026.2/OG0001155.2/OG0001155.1/OG0001157.2/OG0001157.1/OG0001169.2/OG0001169.1/OG0001174.1/OG0001174.2/OG0001266.2/OG0001266.1/OG0001313.2/OG0001313.1/OG0001327.2/OG0001327.1/OG0001416.1/OG0001416.2/OG0001420.1/OG0001450.1/OG0001450.2/OG0001466.2/OG0001466.1/OG0001559.2/OG0001559.1/OG0001567.1/OG0001607.2/OG0001607.1/OG0001680.1/OG0001680.2/OG0001702.2/OG0001702.1/OG0001717.1/OG0001757.2/OG0001757.1/OG0001779.1/OG0001782.1/OG0001782.2/OG0001786.2/OG0001786.1/OG0001787.1/OG0001787.2/OG0001870.2/OG0001870.1/OG0002009.1/OG0002009.2/OG0002134.1/OG0002241.1/OG0002241.2/OG0002341.1/OG0002342.1/OG0002342.2/OG0002361.2/OG0002361.1/OG0002371.2/OG0002371.1/OG0002487.1/OG0002491.1/OG0002585.1/OG0002778.2/OG0002778.1/OG0002786.1/OG0002806.1/OG0002806.2/OG0002885.1/OG0002920.1/OG0002947.2/OG0002947.1/OG0002969.1/OG0003055.1/OG0003061.1/OG0003068.1/OG0003084.1/OG0003112.1/OG0003137.1/OG0003152.1/OG0003154.1/OG0003212.1/OG0003221.1/OG0003280.1/OG0003340.1/OG0003340.2/OG0003448.1/OG0003491.1/OG0003510.1/OG0003539.1/OG0003580.1/OG0003584.1/OG0003655.1/OG0003655.2/OG0003663.1/OG0003689.1/OG0003721.1/OG0003769.1/OG0003793.1/OG0003846.1/OG0004077.1/OG0004103.1/OG0004105.1/OG0004124.1/OG0004149.1/OG0004158.1/OG0004236.1/OG0004334.1/OG0004384.1/OG0004428.1/OG0004592.1/OG0004628.1/OG0004632.1/OG0004718.1/OG0004720.1/OG0004930.1/OG0005043.1/OG0005072.1/OG0005491.1/OG0005541.1/OG0005559.1/OG0005584.1/OG0005786.1/OG0006011.1/OG0006146.1/OG0006234.1/OG0006284.1/OG0006327.1/OG0006329.1/OG0006346.1/OG0006415.1/OG0006832.1/OG0007091.1/OG0007142.1/OG0007210.1/OG0007733.1/OG0007811.1</t>
  </si>
  <si>
    <t>OG0000389.2/OG0000389.3/OG0000389.1</t>
  </si>
  <si>
    <t>OG0002676.1</t>
  </si>
  <si>
    <t>OG0001262.2/OG0001262.1/OG0001652.1/OG0001652.2/OG0002663.1/OG0004301.1/OG0004361.1/OG0005359.1/OG0006600.1</t>
  </si>
  <si>
    <t>OG0008221.1</t>
  </si>
  <si>
    <t>OG0001262.2/OG0001262.1/OG0001652.1/OG0001652.2</t>
  </si>
  <si>
    <t>OG0000117.3/OG0000117.1/OG0000117.7/OG0000117.6/OG0000117.2/OG0000117.4/OG0000117.5/OG0001437.1/OG0001437.2/OG0001954.1/OG0002632.1/OG0005892.1</t>
  </si>
  <si>
    <t>OG0007607.1/OG0007656.1</t>
  </si>
  <si>
    <t>OG0001858.1</t>
  </si>
  <si>
    <t>OG0002923.1/OG0005980.1</t>
  </si>
  <si>
    <t>OG0000913.1/OG0000913.3/OG0000913.2/OG0001790.2/OG0001790.1</t>
  </si>
  <si>
    <t>OG0003683.1</t>
  </si>
  <si>
    <t>OG0004096.1</t>
  </si>
  <si>
    <t>OG0002796.1</t>
  </si>
  <si>
    <t>OG0001658.1/OG0002632.1/OG0004972.1</t>
  </si>
  <si>
    <t>OG0000543.3/OG0000543.2/OG0000543.4/OG0000543.1/OG0003991.1/OG0005040.1</t>
  </si>
  <si>
    <t>OG0002897.1/OG0002897.2</t>
  </si>
  <si>
    <t>OG0006398.1/OG0007656.1</t>
  </si>
  <si>
    <t>OG0004953.1/OG0006652.1</t>
  </si>
  <si>
    <t>OG0005452.1/OG0006927.1</t>
  </si>
  <si>
    <t>OG0000960.1/OG0000960.2</t>
  </si>
  <si>
    <t>OG0003038.1/OG0003038.2/OG0005129.1/OG0006692.1/OG0007170.1/OG0007434.1/OG0007594.1</t>
  </si>
  <si>
    <t>OG0000415.3/OG0000415.1/OG0000415.2/OG0000939.1/OG0000939.2/OG0001104.2/OG0001104.1/OG0001636.1/OG0001636.2/OG0001975.1/OG0003508.1/OG0004541.2/OG0004541.1/OG0005959.1/OG0006855.1/OG0007852.1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</si>
  <si>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0000044.13/OG0000044.11/OG0000044.6/OG0000044.14/OG0000044.8/OG0000044.12/OG0000044.10/OG0000044.7/OG0000044.4/OG0000044.5/OG0000044.9/OG0000044.1/OG0000044.3/OG0000044.2/OG0000213.4/OG0000213.3/OG0000213.1/OG0000213.2/OG0000213.6/OG0000213.5/OG0000218.4/OG0000218.2/OG0000218.1/OG0000218.3/OG0000218.5/OG0000291.3/OG0000291.4/OG0000291.2/OG0000291.1/OG0000324.2/OG0000324.4/OG0000324.1/OG0000324.3/OG0000374.1/OG0000374.2/OG0000374.4/OG0000374.3/OG0000386.3/OG0000386.1/OG0000386.4/OG0000386.2/OG0000397.2/OG0000397.3/OG0000397.1/OG0000397.4/OG0000435.3/OG0000435.2/OG0000435.1/OG0000550.1/OG0000550.3/OG0000550.2/OG0000648.2/OG0000648.1/OG0000703.2/OG0000703.1/OG0000728.3/OG0000728.1/OG0000728.2/OG0000807.1/OG0000807.2/OG0000857.3/OG0000857.2/OG0000857.1/OG0000931.3/OG0000931.2/OG0000931.1/OG0000947.1/OG0000947.2/OG0001045.2/OG0001045.1/OG0001248.1/OG0001248.2/OG0001262.2/OG0001262.1/OG0001339.2/OG0001339.1/OG0001355.2/OG0001355.1/OG0001562.1/OG0001562.2/OG0001569.1/OG0001572.2/OG0001572.1/OG0001660.1/OG0001668.1/OG0001668.2/OG0001703.1/OG0001715.2/OG0001715.1/OG0001747.1/OG0001747.2/OG0001863.2/OG0001863.1/OG0001921.1/OG0001921.2/OG0001932.1/OG0001932.2/OG0001979.1/OG0002035.2/OG0002035.1/OG0002162.1/OG0002162.2/OG0002360.1/OG0002360.2/OG0002463.1/OG0002473.1/OG0002473.2/OG0002514.1/OG0002514.2/OG0002584.1/OG0002584.2/OG0002614.1/OG0002738.1/OG0002738.2/OG0002767.1/OG0002826.1/OG0002826.2/OG0002904.1/OG0003070.1/OG0003097.1/OG0003117.1/OG0003473.1/OG0003484.1/OG0003524.1/OG0003540.1/OG0003711.1/OG0003724.1/OG0003991.1/OG0004019.1/OG0004029.1/OG0004203.1/OG0004256.1/OG0004327.1/OG0004432.1/OG0004648.1/OG0004662.1/OG0004666.1/OG0004943.1/OG0005359.1/OG0005543.1/OG0005569.1/OG0005571.1/OG0005872.1/OG0006823.1/OG0007097.1/OG0008055.1</t>
  </si>
  <si>
    <t>OG0000044.13/OG0000044.11/OG0000044.6/OG0000044.14/OG0000044.8/OG0000044.12/OG0000044.10/OG0000044.7/OG0000044.4/OG0000044.5/OG0000044.9/OG0000044.1/OG0000044.3/OG0000044.2/OG0000213.4/OG0000213.3/OG0000213.1/OG0000213.2/OG0000213.6/OG0000213.5/OG0000435.3/OG0000435.2/OG0000435.1/OG0001045.2/OG0001045.1/OG0001562.1/OG0001562.2/OG0001932.1/OG0001932.2/OG0002162.1/OG0002162.2/OG0002360.1/OG0002360.2/OG0002514.1/OG0002514.2/OG0002584.1/OG0002584.2/OG0002614.1/OG0002767.1/OG0002826.1/OG0002826.2/OG0003117.1/OG0003473.1/OG0003484.1/OG0003991.1/OG0004029.1/OG0004256.1/OG0004943.1/OG0005359.1/OG0005543.1/OG0005569.1/OG0007097.1</t>
  </si>
  <si>
    <t>OG0001104.2/OG0001104.1/OG0003508.1/OG0007852.1</t>
  </si>
  <si>
    <t>OG0000044.13/OG0000044.11/OG0000044.6/OG0000044.14/OG0000044.8/OG0000044.12/OG0000044.10/OG0000044.7/OG0000044.4/OG0000044.5/OG0000044.9/OG0000044.1/OG0000044.3/OG0000044.2/OG0000213.4/OG0000213.3/OG0000213.1/OG0000213.2/OG0000213.6/OG0000213.5/OG0001562.1/OG0001562.2/OG0001932.1/OG0001932.2/OG0002162.1/OG0002162.2/OG0002514.1/OG0002514.2/OG0002584.1/OG0002584.2/OG0002614.1/OG0003117.1/OG0003473.1/OG0003484.1/OG0003991.1/OG0004029.1/OG0004256.1/OG0004943.1/OG0005359.1/OG0005543.1/OG0007097.1</t>
  </si>
  <si>
    <t>OG0001562.1/OG0001562.2/OG0004256.1</t>
  </si>
  <si>
    <t>OG0006340.1</t>
  </si>
  <si>
    <t>OG0002584.1/OG0002584.2/OG0004029.1</t>
  </si>
  <si>
    <t>OG0007170.1/OG0007594.1</t>
  </si>
  <si>
    <t>OG0000291.3/OG0000291.4/OG0000291.2/OG0000291.1/OG0001715.2/OG0001715.1</t>
  </si>
  <si>
    <t>OG0007170.1</t>
  </si>
  <si>
    <t>OG0001715.2/OG0001715.1</t>
  </si>
  <si>
    <t>OG0000939.1/OG0000939.2/OG0001636.1/OG0001636.2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</si>
  <si>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0000324.2/OG0000324.4/OG0000324.1/OG0000324.3/OG0000374.1/OG0000374.2/OG0000374.4/OG0000374.3/OG0000397.2/OG0000397.3/OG0000397.1/OG0000397.4/OG0000648.2/OG0000648.1/OG0000703.2/OG0000703.1/OG0001715.2/OG0001715.1/OG0001747.1/OG0001747.2/OG0001979.1/OG0002463.1/OG0002473.1/OG0002473.2/OG0003097.1/OG0003540.1/OG0003991.1/OG0004019.1/OG0004256.1/OG0004327.1/OG0004432.1/OG0004666.1/OG0005571.1/OG0008055.1</t>
  </si>
  <si>
    <t>OG0007170.1/OG0007434.1</t>
  </si>
  <si>
    <t>OG0001388.1/OG0001388.2/OG0001715.2/OG0001715.1</t>
  </si>
  <si>
    <t>OG0002463.1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</si>
  <si>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0000374.1/OG0000374.2/OG0000374.4/OG0000374.3/OG0000648.2/OG0000648.1/OG0001715.2/OG0001715.1/OG0001747.1/OG0001747.2/OG0001979.1/OG0003991.1/OG0004256.1/OG0008055.1</t>
  </si>
  <si>
    <t>OG0001747.1/OG0001747.2/OG0003991.1</t>
  </si>
  <si>
    <t>OG0000016.11/OG0000016.18/OG0000016.17/OG0000016.13/OG0000016.9/OG0000016.16/OG0000016.1/OG0000016.14/OG0000016.6/OG0000016.5/OG0000016.4/OG0000016.12/OG0000016.2/OG0000016.3/OG0000016.15/OG0000016.8/OG0000016.7/OG0000016.10/OG0000016.19/OG0002624.1/OG0003117.1</t>
  </si>
  <si>
    <t>OG0000397.2/OG0000397.3/OG0000397.1/OG0000397.4/OG0000703.2/OG0000703.1/OG0004256.1/OG0004432.1/OG0005571.1</t>
  </si>
  <si>
    <t>OG0000324.2/OG0000324.4/OG0000324.1/OG0000324.3/OG0003540.1/OG0004019.1</t>
  </si>
  <si>
    <t>OG0002473.1/OG0002473.2/OG0004327.1</t>
  </si>
  <si>
    <t>OG0004541.2/OG0004541.1</t>
  </si>
  <si>
    <t>OG0000931.3/OG0000931.2/OG0000931.1/OG0002738.1/OG0002738.2/OG0003070.1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</si>
  <si>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0000435.3/OG0000435.2/OG0000435.1/OG0000467.4/OG0000467.3/OG0000467.2/OG0000467.1/OG0000550.1/OG0000550.3/OG0000550.2/OG0001045.2/OG0001045.1/OG0002360.1/OG0002360.2/OG0002747.1/OG0002767.1/OG0002826.1/OG0002826.2/OG0003096.1/OG0003097.1/OG0003162.1/OG0003819.1/OG0005400.1/OG0005569.1/OG0006622.1/OG0008191.1</t>
  </si>
  <si>
    <t>OG0000266.6/OG0000266.3/OG0000266.5/OG0000266.1/OG0000266.2/OG0000266.4/OG0005880.1</t>
  </si>
  <si>
    <t>OG0000435.3/OG0000435.2/OG0000435.1/OG0000467.4/OG0000467.3/OG0000467.2/OG0000467.1/OG0000550.1/OG0000550.3/OG0000550.2/OG0001045.2/OG0001045.1/OG0002360.1/OG0002360.2/OG0002747.1/OG0002767.1/OG0002826.1/OG0002826.2/OG0003097.1/OG0003819.1/OG0005569.1/OG0006622.1/OG0008191.1</t>
  </si>
  <si>
    <t>OG0005880.1</t>
  </si>
  <si>
    <t>OG0000550.1/OG0000550.3/OG0000550.2/OG0001045.2/OG0001045.1/OG0002360.1/OG0002360.2/OG0002747.1/OG0002767.1/OG0002826.1/OG0002826.2/OG0003097.1/OG0005569.1/OG0006622.1/OG0008191.1</t>
  </si>
  <si>
    <t>OG0005880.1/OG0006532.1</t>
  </si>
  <si>
    <t>OG0000550.1/OG0000550.3/OG0000550.2/OG0001045.2/OG0001045.1/OG0002360.1/OG0002360.2/OG0002636.1/OG0002747.1/OG0002767.1/OG0002826.1/OG0002826.2/OG0002879.2/OG0002879.1/OG0003071.1/OG0003097.1/OG0004571.1/OG0005569.1/OG0006622.1/OG0007278.1/OG0008039.1/OG0008191.1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</si>
  <si>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0000435.3/OG0000435.2/OG0000435.1/OG0000467.4/OG0000467.3/OG0000467.2/OG0000467.1/OG0003162.1/OG0003819.1/OG0005400.1</t>
  </si>
  <si>
    <t>OG0000435.3/OG0000435.2/OG0000435.1/OG0000467.4/OG0000467.3/OG0000467.2/OG0000467.1/OG0003819.1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</si>
  <si>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0000297.3/OG0000297.2/OG0000297.1/OG0000297.4/OG0000435.3/OG0000435.2/OG0000435.1/OG0000467.4/OG0000467.3/OG0000467.2/OG0000467.1/OG0001388.1/OG0001388.2/OG0002767.1/OG0002826.1/OG0002826.2/OG0002850.1/OG0003162.1/OG0003819.1/OG0004557.1/OG0005400.1/OG0005569.1/OG0006507.1</t>
  </si>
  <si>
    <t>OG0005388.1/OG0008442.1</t>
  </si>
  <si>
    <t>OG0000297.3/OG0000297.2/OG0000297.1/OG0000297.4/OG0002767.1/OG0002826.1/OG0002826.2/OG0002850.1/OG0004557.1/OG0005569.1</t>
  </si>
  <si>
    <t>OG0004557.1</t>
  </si>
  <si>
    <t>OG0001388.1/OG0001388.2/OG0003819.1/OG0006507.1</t>
  </si>
  <si>
    <t>OG0003819.1/OG0006507.1</t>
  </si>
  <si>
    <t>OG0000534.4/OG0000534.3/OG0000534.5/OG0000534.2/OG0000534.1/OG0002011.1/OG0002011.2/OG0003211.1/OG0005606.1/OG0008563.1</t>
  </si>
  <si>
    <t>OG0000407.6/OG0000407.3/OG0000407.1/OG0000407.5/OG0000407.4/OG0000407.2/OG0001812.2/OG0001812.1/OG0004541.2/OG0004541.1/OG0005959.1/OG0008512.1</t>
  </si>
  <si>
    <t>OG0000105.3/OG0000105.1/OG0000105.5/OG0000105.7/OG0000105.6/OG0000105.2/OG0000105.4/OG0000111.6/OG0000111.2/OG0000111.5/OG0000111.1/OG0000111.3/OG0000111.4/OG0000202.5/OG0000202.4/OG0000202.1/OG0000202.6/OG0000202.2/OG0000202.3/OG0000386.3/OG0000386.1/OG0000386.4/OG0000386.2/OG0000648.2/OG0000648.1/OG0000931.3/OG0000931.2/OG0000931.1/OG0000935.2/OG0000935.1/OG0001057.1/OG0001057.2/OG0001083.1/OG0001083.2/OG0001248.1/OG0001248.2/OG0001391.1/OG0001391.2/OG0001440.1/OG0001440.2/OG0001921.1/OG0001921.2/OG0001932.1/OG0001932.2/OG0002157.2/OG0002157.1/OG0002332.1/OG0002670.1/OG0002728.1/OG0002730.1/OG0002738.1/OG0002738.2/OG0003070.1/OG0003189.2/OG0003189.1/OG0003301.2/OG0003301.1/OG0003711.1/OG0004203.1/OG0004240.1/OG0004699.2/OG0004699.1/OG0005648.1/OG0006199.1/OG0006621.1/OG0008550.1</t>
  </si>
  <si>
    <t>OG0000648.2/OG0000648.1/OG0001921.1/OG0001921.2/OG0003711.1/OG0004203.1</t>
  </si>
  <si>
    <t>OG0001921.1/OG0001921.2/OG0002157.2/OG0002157.1/OG0003711.1/OG0004203.1/OG0008550.1</t>
  </si>
  <si>
    <t>OG0000106.2/OG0000106.3/OG0000106.5/OG0000106.4/OG0000106.7/OG0000106.6/OG0000106.1/OG0000219.5/OG0000219.1/OG0000219.4/OG0000219.3/OG0000219.2/OG0000348.2/OG0000348.1/OG0000348.3/OG0000577.3/OG0000577.2/OG0000577.1/OG0000648.2/OG0000648.1/OG0002279.1/OG0004327.1/OG0004611.1/OG0005938.1</t>
  </si>
  <si>
    <t>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0000092.8/OG0000092.2/OG0000092.9/OG0000092.3/OG0000092.7/OG0000092.4/OG0000092.1/OG0000092.5/OG0000092.6/OG0000103.5/OG0000103.8/OG0000103.7/OG0000103.2/OG0000103.6/OG0000103.1/OG0000103.9/OG0000103.3/OG0000103.4/OG0000106.2/OG0000106.3/OG0000106.5/OG0000106.4/OG0000106.7/OG0000106.6/OG0000106.1/OG0000117.3/OG0000117.1/OG0000117.7/OG0000117.6/OG0000117.2/OG0000117.4/OG0000117.5/OG0000125.4/OG0000125.3/OG0000125.7/OG0000125.5/OG0000125.1/OG0000125.2/OG0000125.6/OG0000173.4/OG0000173.2/OG0000173.3/OG0000173.1/OG0000213.4/OG0000213.3/OG0000213.1/OG0000213.2/OG0000213.6/OG0000213.5/OG0000274.1/OG0000274.4/OG0000274.5/OG0000274.2/OG0000274.3/OG0000366.2/OG0000366.1/OG0000366.3/OG0000387.2/OG0000387.1/OG0000387.4/OG0000387.3/OG0000434.1/OG0000434.2/OG0000448.2/OG0000448.4/OG0000448.1/OG0000448.3/OG0000449.3/OG0000449.1/OG0000449.2/OG0000476.1/OG0000476.2/OG0000476.3/OG0000491.1/OG0000491.2/OG0000491.3/OG0000550.1/OG0000550.3/OG0000550.2/OG0000555.1/OG0000555.2/OG0000555.3/OG0000576.2/OG0000576.1/OG0000577.3/OG0000577.2/OG0000577.1/OG0000615.3/OG0000615.1/OG0000615.2/OG0000648.2/OG0000648.1/OG0000671.3/OG0000671.1/OG0000671.2/OG0000673.2/OG0000673.1/OG0000691.2/OG0000691.1/OG0000707.1/OG0000707.3/OG0000707.2/OG0000723.3/OG0000723.2/OG0000723.1/OG0000724.2/OG0000724.1/OG0000724.3/OG0000726.3/OG0000726.1/OG0000726.2/OG0000734.2/OG0000734.1/OG0000747.1/OG0000747.2/OG0000780.2/OG0000780.1/OG0000797.1/OG0000797.3/OG0000797.2/OG0000805.3/OG0000805.2/OG0000805.1/OG0000807.1/OG0000807.2/OG0000810.2/OG0000810.1/OG0000825.1/OG0000825.3/OG0000825.2/OG0000855.1/OG0000855.2/OG0000857.3/OG0000857.2/OG0000857.1/OG0000867.2/OG0000867.1/OG0000884.2/OG0000884.1/OG0000916.2/OG0000916.1/OG0000916.3/OG0000948.1/OG0000948.2/OG0001023.2/OG0001023.1/OG0001045.2/OG0001045.1/OG0001047.2/OG0001047.1/OG0001067.1/OG0001083.1/OG0001083.2/OG0001118.1/OG0001118.2/OG0001141.1/OG0001159.1/OG0001159.2/OG0001162.1/OG0001162.2/OG0001204.2/OG0001204.1/OG0001268.1/OG0001268.2/OG0001308.1/OG0001316.2/OG0001316.1/OG0001339.2/OG0001339.1/OG0001437.1/OG0001437.2/OG0001443.1/OG0001443.2/OG0001445.2/OG0001445.1/OG0001513.2/OG0001513.1/OG0001572.2/OG0001572.1/OG0001606.2/OG0001606.1/OG0001608.2/OG0001608.1/OG0001612.1/OG0001612.2/OG0001627.1/OG0001627.2/OG0001642.1/OG0001658.1/OG0001660.1/OG0001668.1/OG0001668.2/OG0001703.1/OG0001747.1/OG0001747.2/OG0001751.2/OG0001751.1/OG0001834.1/OG0001849.1/OG0001849.2/OG0001863.2/OG0001863.1/OG0001927.1/OG0001954.1/OG0001959.2/OG0001959.1/OG0001993.1/OG0002008.1/OG0002062.2/OG0002062.1/OG0002109.1/OG0002110.1/OG0002139.1/OG0002207.1/OG0002207.2/OG0002214.1/OG0002262.1/OG0002279.1/OG0002355.1/OG0002357.1/OG0002357.2/OG0002412.2/OG0002412.1/OG0002467.1/OG0002573.1/OG0002590.1/OG0002632.1/OG0002722.1/OG0002747.1/OG0002767.1/OG0002782.1/OG0002826.1/OG0002826.2/OG0002924.1/OG0003067.1/OG0003096.1/OG0003097.1/OG0003142.1/OG0003248.1/OG0003302.1/OG0003390.1/OG0003417.1/OG0003477.1/OG0003486.1/OG0003521.1/OG0003710.1/OG0003788.1/OG0003977.1/OG0004055.1/OG0004067.1/OG0004083.1/OG0004115.1/OG0004134.1/OG0004145.1/OG0004264.1/OG0004291.1/OG0004296.1/OG0004304.1/OG0004338.1/OG0004461.1/OG0004468.1/OG0004569.1/OG0004588.1/OG0004602.1/OG0004632.1/OG0004949.1/OG0004972.1/OG0005082.1/OG0005085.1/OG0005257.1/OG0005298.1/OG0005361.1/OG0005370.1/OG0005381.1/OG0005450.1/OG0005569.1/OG0005656.1/OG0005728.1/OG0005771.1/OG0005806.1/OG0005818.1/OG0005881.1/OG0005890.1/OG0005892.1/OG0006186.1/OG0006373.1/OG0006407.1/OG0006419.1/OG0006502.1/OG0006622.1/OG0006668.1/OG0006722.1/OG0006748.1/OG0006763.1/OG0006794.1/OG0006943.1/OG0007073.1/OG0007261.1/OG0007418.1/OG0007442.1/OG0007734.1/OG0007792.1/OG0008175.1/OG0008191.1/OG0008490.1</t>
  </si>
  <si>
    <t>OG0000279.4/OG0000279.1/OG0000279.6/OG0000279.2/OG0000279.9/OG0000279.3/OG0000279.8/OG0000279.5/OG0000279.7/OG0000452.1/OG0000452.4/OG0000452.3/OG0000452.2/OG0000705.3/OG0000705.2/OG0000705.1/OG0000821.1/OG0000821.3/OG0000821.2/OG0001291.1/OG0002304.1/OG0003749.1/OG0004172.1/OG0004475.1/OG0005880.1/OG0007786.1/OG0008996.1</t>
  </si>
  <si>
    <t>OG0000939.1/OG0000939.2/OG0001069.2/OG0001069.1/OG0001085.2/OG0001085.1/OG0001292.2/OG0001292.1/OG0001340.2/OG0001340.3/OG0001340.1/OG0001474.2/OG0001474.1/OG0001915.1/OG0001975.1/OG0002078.2/OG0002078.1/OG0002159.2/OG0002159.1/OG0002159.3/OG0002388.1/OG0002448.2/OG0002448.1/OG0002490.1/OG0002490.2/OG0002563.2/OG0002563.1/OG0002913.1/OG0003102.2/OG0003102.1/OG0003106.1/OG0003246.1/OG0003334.1/OG0003681.1/OG0003696.1/OG0003923.1/OG0003923.2/OG0004090.1/OG0004453.1/OG0005516.1/OG0005761.1/OG0005861.1/OG0005869.1/OG0005905.1/OG0006467.1/OG0006863.1/OG0007983.1/OG0008174.1/OG0008530.1/OG0009685.1</t>
  </si>
  <si>
    <t>OG0001159.1/OG0001159.2/OG0006621.1</t>
  </si>
  <si>
    <t>OG0002913.1/OG0003102.2/OG0003102.1</t>
  </si>
  <si>
    <t>OG0001975.1/OG0003696.1</t>
  </si>
  <si>
    <t>OG0000387.2/OG0000387.1/OG0000387.4/OG0000387.3/OG0000577.3/OG0000577.2/OG0000577.1/OG0000648.2/OG0000648.1/OG0000807.1/OG0000807.2/OG0000857.3/OG0000857.2/OG0000857.1/OG0001159.1/OG0001159.2/OG0001339.2/OG0001339.1/OG0001572.2/OG0001572.1/OG0001660.1/OG0001747.1/OG0001747.2/OG0001863.2/OG0001863.1/OG0002110.1/OG0002139.1/OG0002590.1/OG0005818.1/OG0006419.1</t>
  </si>
  <si>
    <t>OG0000705.3/OG0000705.2/OG0000705.1/OG0005129.1/OG0007413.1/OG0007724.1/OG0007884.1/OG0009069.1</t>
  </si>
  <si>
    <t>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0000044.13/OG0000044.11/OG0000044.6/OG0000044.14/OG0000044.8/OG0000044.12/OG0000044.10/OG0000044.7/OG0000044.4/OG0000044.5/OG0000044.9/OG0000044.1/OG0000044.3/OG0000044.2/OG0000105.3/OG0000105.1/OG0000105.5/OG0000105.7/OG0000105.6/OG0000105.2/OG0000105.4/OG0000117.3/OG0000117.1/OG0000117.7/OG0000117.6/OG0000117.2/OG0000117.4/OG0000117.5/OG0000213.4/OG0000213.3/OG0000213.1/OG0000213.2/OG0000213.6/OG0000213.5/OG0000448.2/OG0000448.4/OG0000448.1/OG0000448.3/OG0000449.3/OG0000449.1/OG0000449.2/OG0000648.2/OG0000648.1/OG0000671.3/OG0000671.1/OG0000671.2/OG0000707.1/OG0000707.3/OG0000707.2/OG0000807.1/OG0000807.2/OG0000857.3/OG0000857.2/OG0000857.1/OG0000916.2/OG0000916.1/OG0000916.3/OG0001049.2/OG0001049.1/OG0001110.1/OG0001110.2/OG0001118.1/OG0001118.2/OG0001191.1/OG0001191.2/OG0001196.2/OG0001196.1/OG0001268.1/OG0001268.2/OG0001308.1/OG0001328.2/OG0001328.1/OG0001339.2/OG0001339.1/OG0001437.1/OG0001437.2/OG0001513.2/OG0001513.1/OG0001562.1/OG0001562.2/OG0001572.2/OG0001572.1/OG0001608.2/OG0001608.1/OG0001660.1/OG0001668.1/OG0001668.2/OG0001703.1/OG0001747.1/OG0001747.2/OG0001863.2/OG0001863.1/OG0001932.1/OG0001932.2/OG0001954.1/OG0002062.2/OG0002062.1/OG0002101.1/OG0002101.2/OG0002162.1/OG0002162.2/OG0002262.1/OG0002467.1/OG0002514.1/OG0002514.2/OG0002584.1/OG0002584.2/OG0002614.1/OG0002632.1/OG0002728.1/OG0002782.1/OG0002850.1/OG0002907.1/OG0002924.1/OG0003042.2/OG0003042.1/OG0003117.1/OG0003164.1/OG0003299.1/OG0003302.1/OG0003435.1/OG0003442.1/OG0003473.1/OG0003484.1/OG0003494.1/OG0003711.1/OG0003991.1/OG0004029.1/OG0004083.1/OG0004256.1/OG0004414.1/OG0004943.1/OG0004949.1/OG0005059.1/OG0005085.1/OG0005132.1/OG0005338.1/OG0005359.1/OG0005540.1/OG0005543.1/OG0005817.1/OG0005892.1/OG0005945.1/OG0005958.1/OG0006193.1/OG0006224.1/OG0006276.1/OG0006372.1/OG0006431.1/OG0006460.1/OG0006496.1/OG0006619.1/OG0006696.1/OG0006794.1/OG0006796.1/OG0006923.1/OG0007054.1/OG0007097.1/OG0007245.1/OG0007283.1/OG0007613.1/OG0007659.1/OG0007680.1/OG0007745.1/OG0007808.1/OG0008143.1/OG0008453.1</t>
  </si>
  <si>
    <t>OG0001104.2/OG0001104.1/OG0001340.2/OG0001340.3/OG0001340.1/OG0001975.1/OG0002335.2/OG0002335.1/OG0002928.2/OG0002928.1/OG0003508.1/OG0005443.1/OG0005756.1/OG0005861.1/OG0006213.1/OG0006451.1/OG0006863.1/OG0006966.1/OG0007313.1/OG0007576.1/OG0007795.1/OG0007852.1/OG0008072.1/OG0008158.1/OG0008435.1/OG0008757.1</t>
  </si>
  <si>
    <t>OG0000648.2/OG0000648.1/OG0001715.2/OG0001715.1/OG0001979.1</t>
  </si>
  <si>
    <t>OG0000648.2/OG0000648.1/OG0000807.1/OG0000807.2/OG0000857.3/OG0000857.2/OG0000857.1/OG0001339.2/OG0001339.1/OG0001572.2/OG0001572.1/OG0001660.1/OG0001747.1/OG0001747.2/OG0001863.2/OG0001863.1</t>
  </si>
  <si>
    <t>OG0004327.1/OG0005938.1</t>
  </si>
  <si>
    <t>OG0005861.1/OG0006863.1</t>
  </si>
  <si>
    <t>OG0000027.2/OG0000027.7/OG0000027.8/OG0000027.3/OG0000027.1/OG0000027.9/OG0000027.4/OG0000027.5/OG0000027.6/OG0000117.3/OG0000117.1/OG0000117.7/OG0000117.6/OG0000117.2/OG0000117.4/OG0000117.5/OG0000448.2/OG0000448.4/OG0000448.1/OG0000448.3/OG0000449.3/OG0000449.1/OG0000449.2/OG0000671.3/OG0000671.1/OG0000671.2/OG0000707.1/OG0000707.3/OG0000707.2/OG0000916.2/OG0000916.1/OG0000916.3/OG0001118.1/OG0001118.2/OG0001308.1/OG0001437.1/OG0001437.2/OG0001513.2/OG0001513.1/OG0001608.2/OG0001608.1/OG0001703.1/OG0001747.1/OG0001747.2/OG0001954.1/OG0002062.2/OG0002062.1/OG0002262.1/OG0002467.1/OG0002632.1/OG0002924.1/OG0003302.1/OG0004949.1/OG0005085.1/OG0005892.1</t>
  </si>
  <si>
    <t>OG0009685.1</t>
  </si>
  <si>
    <t>OG0001308.1/OG0003417.1</t>
  </si>
  <si>
    <t>OG0002062.2/OG0002062.1</t>
  </si>
  <si>
    <t>OG0001308.1/OG0002062.2/OG0002062.1/OG0002110.1</t>
  </si>
  <si>
    <t>OG0002073.1/OG0002073.2/OG0002078.2/OG0002078.1/OG0002616.1/OG0009685.1</t>
  </si>
  <si>
    <t>OG0002724.1/OG0005129.1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</si>
  <si>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0000869.1/OG0000869.2/OG0000967.1/OG0000967.2/OG0000967.3/OG0001768.1/OG0002584.1/OG0002584.2/OG0003539.1/OG0003564.1/OG0003759.1/OG0003759.2/OG0004029.1/OG0004160.1/OG0006340.1</t>
  </si>
  <si>
    <t>OG0002073.1/OG0002073.2</t>
  </si>
  <si>
    <t>OG0003417.1/OG0003711.1</t>
  </si>
  <si>
    <t>OG0000106.2/OG0000106.3/OG0000106.5/OG0000106.4/OG0000106.7/OG0000106.6/OG0000106.1/OG0000219.5/OG0000219.1/OG0000219.4/OG0000219.3/OG0000219.2/OG0000577.3/OG0000577.2/OG0000577.1</t>
  </si>
  <si>
    <t>OG0002928.2/OG0002928.1/OG0005443.1/OG0005861.1/OG0006451.1/OG0006863.1/OG0006966.1/OG0007313.1/OG0007576.1/OG0007795.1/OG0008072.1/OG0008158.1/OG0008435.1/OG0008757.1</t>
  </si>
  <si>
    <t>OG0000027.2/OG0000027.7/OG0000027.8/OG0000027.3/OG0000027.1/OG0000027.9/OG0000027.4/OG0000027.5/OG0000027.6/OG0001191.1/OG0001191.2/OG0001328.2/OG0001328.1/OG0001668.1/OG0001668.2/OG0002467.1/OG0002782.1/OG0002907.1/OG0003042.2/OG0003042.1/OG0003302.1/OG0003435.1/OG0003442.1/OG0004083.1/OG0004414.1/OG0005059.1/OG0005132.1/OG0005338.1/OG0005945.1/OG0005958.1/OG0006224.1/OG0006276.1/OG0006372.1/OG0006431.1/OG0006496.1/OG0006619.1/OG0006696.1/OG0006796.1/OG0006923.1/OG0007054.1/OG0007245.1/OG0007283.1/OG0007659.1/OG0007808.1/OG0008143.1/OG0008453.1</t>
  </si>
  <si>
    <t>OG0001191.1/OG0001191.2/OG0001328.2/OG0001328.1/OG0001668.1/OG0001668.2/OG0003042.2/OG0003042.1/OG0005958.1/OG0006224.1/OG0006431.1/OG0006619.1/OG0006923.1/OG0007054.1/OG0007283.1/OG0007659.1/OG0008143.1/OG0008453.1</t>
  </si>
  <si>
    <t>OG0006966.1/OG0007313.1/OG0007576.1/OG0007795.1/OG0008072.1/OG0008158.1/OG0008435.1/OG0008757.1</t>
  </si>
  <si>
    <t>OG0000027.2/OG0000027.7/OG0000027.8/OG0000027.3/OG0000027.1/OG0000027.9/OG0000027.4/OG0000027.5/OG0000027.6/OG0002467.1/OG0003302.1</t>
  </si>
  <si>
    <t>OG0003442.1/OG0004414.1/OG0006276.1/OG0006372.1/OG0006496.1/OG0006796.1/OG0007245.1/OG0007808.1</t>
  </si>
  <si>
    <t>OG0003442.1/OG0005132.1/OG0005338.1</t>
  </si>
  <si>
    <t>OG0002928.2/OG0002928.1/OG0005443.1</t>
  </si>
  <si>
    <t>OG0000302.7/OG0000302.3/OG0000302.2/OG0000302.6/OG0000302.1/OG0000302.5/OG0000302.4/OG0000408.2/OG0000408.1/OG0000408.3/OG0000408.4/OG0000408.5/OG0000612.2/OG0000612.3/OG0000612.1/OG0000692.1/OG0000692.2/OG0000692.4/OG0000692.3/OG0000850.3/OG0000850.1/OG0000850.2/OG0000958.2/OG0000958.1/OG0001069.2/OG0001069.1/OG0001555.2/OG0001555.1/OG0001686.1/OG0001686.2/OG0001940.1/OG0001974.1/OG0001975.1/OG0002032.1/OG0002032.2/OG0002168.1/OG0002257.2/OG0002257.1/OG0002480.1/OG0002882.1/OG0002913.1/OG0002928.2/OG0002928.1/OG0002951.1/OG0002970.1/OG0003102.2/OG0003102.1/OG0003125.1/OG0003160.1/OG0003238.1/OG0003246.1/OG0003257.1/OG0003335.1/OG0003341.1/OG0003515.1/OG0003681.1/OG0003733.1/OG0003746.1/OG0003921.1/OG0003927.1/OG0003927.2/OG0003938.1/OG0003978.1/OG0004060.1/OG0004090.1/OG0004128.1/OG0004157.1/OG0004218.1/OG0004218.2/OG0004280.1/OG0004282.1/OG0004443.1/OG0004453.1/OG0004456.1/OG0004542.1/OG0004607.1/OG0004769.1/OG0004779.1/OG0004795.1/OG0004810.1/OG0005079.1/OG0005164.1/OG0005285.1/OG0005376.1/OG0005388.1/OG0005410.1/OG0005422.1/OG0005443.1/OG0005467.1/OG0005497.1/OG0005557.1/OG0005573.1/OG0005582.1/OG0005745.1/OG0005801.1/OG0005861.1/OG0005896.1/OG0005952.1/OG0005988.1/OG0006050.1/OG0006207.1/OG0006237.1/OG0006257.1/OG0006264.1/OG0006285.1/OG0006374.1/OG0006377.1/OG0006451.1/OG0006495.1/OG0006637.1/OG0006654.1/OG0006660.1/OG0006708.1/OG0006716.1/OG0006730.1/OG0006736.1/OG0006761.1/OG0006786.1/OG0006822.1/OG0006827.1/OG0006830.1/OG0006863.1/OG0006884.1/OG0006966.1/OG0007087.1/OG0007125.1/OG0007150.1/OG0007155.1/OG0007186.1/OG0007192.1/OG0007213.1/OG0007220.1/OG0007229.1/OG0007313.1/OG0007385.1/OG0007550.1/OG0007576.1/OG0007622.1/OG0007643.1/OG0007654.1/OG0007666.1/OG0007675.1/OG0007691.1/OG0007744.1/OG0007751.1/OG0007757.1/OG0007795.1/OG0007796.1/OG0007825.1/OG0007833.1/OG0007851.1/OG0008015.1/OG0008072.1/OG0008098.1/OG0008109.1/OG0008134.1/OG0008144.1/OG0008145.1/OG0008147.1/OG0008158.1/OG0008174.1/OG0008205.1/OG0008214.1/OG0008227.1/OG0008435.1/OG0008442.1/OG0008443.1/OG0008455.1/OG0008491.1/OG0008509.1/OG0008521.1/OG0008552.1/OG0008572.1/OG0008757.1/OG0008796.1/OG0008800.1/OG0008803.1/OG0008856.1/OG0009053.1/OG0009100.1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</si>
  <si>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0000027.2/OG0000027.7/OG0000027.8/OG0000027.3/OG0000027.1/OG0000027.9/OG0000027.4/OG0000027.5/OG0000027.6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0000073.10/OG0000073.7/OG0000073.3/OG0000073.11/OG0000073.8/OG0000073.1/OG0000073.5/OG0000073.2/OG0000073.9/OG0000073.4/OG0000073.6/OG0000098.9/OG0000098.6/OG0000098.5/OG0000098.3/OG0000098.8/OG0000098.7/OG0000098.4/OG0000098.1/OG0000098.2/OG0000102.3/OG0000102.1/OG0000102.2/OG0000102.6/OG0000102.5/OG0000102.4/OG0000102.7/OG0000102.8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0000121.5/OG0000121.1/OG0000121.2/OG0000121.3/OG0000121.4/OG0000121.6/OG0000121.8/OG0000121.7/OG0000153.5/OG0000153.4/OG0000153.3/OG0000153.1/OG0000153.2/OG0000187.6/OG0000187.5/OG0000187.4/OG0000187.3/OG0000187.1/OG0000187.2/OG0000200.4/OG0000200.5/OG0000200.2/OG0000200.6/OG0000200.3/OG0000200.1/OG0000205.5/OG0000205.2/OG0000205.7/OG0000205.3/OG0000205.1/OG0000205.4/OG0000205.6/OG0000242.3/OG0000242.5/OG0000242.2/OG0000242.4/OG0000242.1/OG0000256.4/OG0000256.5/OG0000256.3/OG0000256.1/OG0000256.2/OG0000264.2/OG0000264.1/OG0000264.4/OG0000264.3/OG0000267.4/OG0000267.1/OG0000267.2/OG0000267.5/OG0000267.3/OG0000298.3/OG0000298.4/OG0000298.5/OG0000298.1/OG0000298.2/OG0000300.2/OG0000300.3/OG0000300.1/OG0000318.4/OG0000318.2/OG0000318.1/OG0000318.3/OG0000343.4/OG0000343.1/OG0000343.2/OG0000343.3/OG0000366.2/OG0000366.1/OG0000366.3/OG0000388.3/OG0000388.2/OG0000388.1/OG0000419.4/OG0000419.3/OG0000419.2/OG0000419.1/OG0000434.1/OG0000434.2/OG0000446.3/OG0000446.2/OG0000446.1/OG0000456.4/OG0000456.2/OG0000456.3/OG0000456.1/OG0000476.1/OG0000476.2/OG0000476.3/OG0000490.2/OG0000490.1/OG0000540.3/OG0000540.4/OG0000540.2/OG0000540.1/OG0000549.2/OG0000549.1/OG0000557.3/OG0000557.2/OG0000557.1/OG0000558.2/OG0000558.3/OG0000558.1/OG0000576.2/OG0000576.1/OG0000580.2/OG0000580.1/OG0000580.3/OG0000582.3/OG0000582.1/OG0000582.2/OG0000608.1/OG0000608.2/OG0000618.2/OG0000618.1/OG0000618.3/OG0000619.1/OG0000619.3/OG0000619.2/OG0000628.1/OG0000628.2/OG0000636.3/OG0000636.1/OG0000636.2/OG0000648.2/OG0000648.1/OG0000674.2/OG0000674.3/OG0000674.1/OG0000689.3/OG0000689.1/OG0000689.2/OG0000691.2/OG0000691.1/OG0000695.2/OG0000695.3/OG0000695.1/OG0000696.1/OG0000696.2/OG0000696.3/OG0000698.2/OG0000698.1/OG0000704.2/OG0000704.1/OG0000704.3/OG0000708.2/OG0000708.3/OG0000708.1/OG0000724.2/OG0000724.1/OG0000724.3/OG0000725.1/OG0000725.2/OG0000730.2/OG0000730.1/OG0000737.1/OG0000737.3/OG0000737.2/OG0000741.2/OG0000741.1/OG0000741.3/OG0000757.1/OG0000780.2/OG0000780.1/OG0000785.1/OG0000785.2/OG0000792.1/OG0000792.2/OG0000803.2/OG0000803.3/OG0000803.1/OG0000805.3/OG0000805.2/OG0000805.1/OG0000807.1/OG0000807.2/OG0000812.1/OG0000812.2/OG0000812.3/OG0000825.1/OG0000825.3/OG0000825.2/OG0000846.1/OG0000846.2/OG0000847.1/OG0000847.2/OG0000852.2/OG0000852.1/OG0000857.3/OG0000857.2/OG0000857.1/OG0000862.2/OG0000862.1/OG0000883.1/OG0000883.2/OG0000883.3/OG0000884.2/OG0000884.1/OG0000897.2/OG0000897.1/OG0000932.3/OG0000932.1/OG0000932.2/OG0000935.2/OG0000935.1/OG0000938.1/OG0000938.3/OG0000938.2/OG0000942.2/OG0000942.3/OG0000942.1/OG0000946.2/OG0000946.1/OG0000960.1/OG0000960.2/OG0000968.1/OG0000968.3/OG0000968.2/OG0000972.1/OG0000972.2/OG0000994.2/OG0000994.1/OG0001006.1/OG0001006.2/OG0001015.1/OG0001016.1/OG0001016.2/OG0001023.2/OG0001023.1/OG0001025.2/OG0001025.1/OG0001025.3/OG0001027.2/OG0001027.1/OG0001033.2/OG0001033.1/OG0001047.2/OG0001047.1/OG0001067.1/OG0001081.2/OG0001081.1/OG0001083.1/OG0001083.2/OG0001087.1/OG0001087.2/OG0001108.1/OG0001108.2/OG0001109.2/OG0001109.1/OG0001110.1/OG0001110.2/OG0001115.2/OG0001115.1/OG0001117.2/OG0001117.3/OG0001117.1/OG0001127.2/OG0001127.1/OG0001128.1/OG0001128.2/OG0001141.1/OG0001153.2/OG0001153.1/OG0001154.1/OG0001154.2/OG0001159.1/OG0001159.2/OG0001162.1/OG0001162.2/OG0001164.2/OG0001164.1/OG0001172.2/OG0001172.1/OG0001173.2/OG0001173.1/OG0001191.1/OG0001191.2/OG0001193.1/OG0001193.2/OG0001194.2/OG0001194.1/OG0001199.1/OG0001202.2/OG0001202.1/OG0001207.2/OG0001207.1/OG0001222.1/OG0001222.2/OG0001243.2/OG0001243.1/OG0001245.2/OG0001245.1/OG0001247.1/OG0001247.2/OG0001260.1/OG0001266.2/OG0001266.1/OG0001274.1/OG0001274.2/OG0001276.2/OG0001276.1/OG0001299.3/OG0001299.2/OG0001299.1/OG0001309.1/OG0001309.2/OG0001328.2/OG0001328.1/OG0001339.2/OG0001339.1/OG0001355.2/OG0001355.1/OG0001360.2/OG0001360.1/OG0001364.2/OG0001364.1/OG0001388.1/OG0001388.2/OG0001392.2/OG0001392.1/OG0001403.2/OG0001403.1/OG0001407.1/OG0001407.2/OG0001412.2/OG0001412.1/OG0001420.1/OG0001443.1/OG0001443.2/OG0001448.2/OG0001448.1/OG0001454.1/OG0001454.2/OG0001499.1/OG0001507.2/OG0001507.1/OG0001512.1/OG0001512.2/OG0001562.1/OG0001562.2/OG0001572.2/OG0001572.1/OG0001582.2/OG0001582.1/OG0001598.2/OG0001598.1/OG0001600.1/OG0001612.1/OG0001612.2/OG0001616.1/OG0001616.2/OG0001631.2/OG0001631.1/OG0001635.1/OG0001638.1/OG0001638.2/OG0001640.1/OG0001640.2/OG0001648.2/OG0001648.1/OG0001660.1/OG0001668.1/OG0001668.2/OG0001670.2/OG0001670.1/OG0001673.1/OG0001682.1/OG0001682.2/OG0001714.2/OG0001714.1/OG0001718.1/OG0001743.1/OG0001743.2/OG0001747.1/OG0001747.2/OG0001750.1/OG0001750.2/OG0001772.2/OG0001772.1/OG0001785.1/OG0001785.2/OG0001813.1/OG0001814.1/OG0001814.2/OG0001837.1/OG0001837.2/OG0001842.2/OG0001842.1/OG0001853.2/OG0001853.1/OG0001855.1/OG0001855.2/OG0001863.2/OG0001863.1/OG0001918.1/OG0001929.1/OG0001932.1/OG0001932.2/OG0001936.1/OG0001936.2/OG0001939.1/OG0001943.1/OG0001943.2/OG0001959.2/OG0001959.1/OG0001964.1/OG0001980.1/OG0001980.2/OG0001992.1/OG0001993.1/OG0002000.1/OG0002008.1/OG0002016.2/OG0002016.1/OG0002018.1/OG0002024.1/OG0002024.2/OG0002030.1/OG0002030.2/OG0002033.1/OG0002062.2/OG0002062.1/OG0002074.2/OG0002074.1/OG0002106.1/OG0002107.2/OG0002107.1/OG0002112.1/OG0002116.2/OG0002116.1/OG0002126.2/OG0002126.1/OG0002144.1/OG0002144.2/OG0002146.1/OG0002154.1/OG0002154.2/OG0002160.1/OG0002163.1/OG0002163.2/OG0002167.1/OG0002173.1/OG0002173.2/OG0002223.1/OG0002229.1/OG0002229.2/OG0002236.1/OG0002236.2/OG0002254.1/OG0002290.1/OG0002292.2/OG0002292.1/OG0002355.1/OG0002357.1/OG0002357.2/OG0002364.1/OG0002364.2/OG0002369.1/OG0002384.1/OG0002386.1/OG0002387.1/OG0002409.1/OG0002431.1/OG0002431.2/OG0002454.1/OG0002454.2/OG0002455.1/OG0002467.1/OG0002468.1/OG0002468.2/OG0002469.1/OG0002470.1/OG0002474.2/OG0002474.1/OG0002501.1/OG0002501.2/OG0002502.1/OG0002506.1/OG0002551.1/OG0002551.2/OG0002572.1/OG0002579.2/OG0002579.1/OG0002591.1/OG0002594.2/OG0002594.1/OG0002596.1/OG0002596.2/OG0002597.1/OG0002597.2/OG0002598.1/OG0002598.2/OG0002601.1/OG0002602.2/OG0002602.1/OG0002624.1/OG0002640.1/OG0002650.1/OG0002650.2/OG0002659.1/OG0002664.1/OG0002668.2/OG0002668.1/OG0002709.1/OG0002730.1/OG0002732.1/OG0002742.1/OG0002746.1/OG0002752.1/OG0002761.1/OG0002762.2/OG0002762.1/OG0002766.2/OG0002766.1/OG0002771.1/OG0002782.1/OG0002784.2/OG0002784.1/OG0002794.2/OG0002794.1/OG0002796.1/OG0002810.1/OG0002856.1/OG0002856.2/OG0002867.2/OG0002867.1/OG0002873.1/OG0002873.2/OG0002907.1/OG0002916.1/OG0002918.1/OG0002932.1/OG0002937.1/OG0002937.2/OG0002941.2/OG0002941.1/OG0002949.1/OG0002949.2/OG0002954.1/OG0002955.1/OG0002956.1/OG0002956.2/OG0002963.1/OG0003028.1/OG0003028.2/OG0003031.1/OG0003042.2/OG0003042.1/OG0003043.1/OG0003047.1/OG0003056.2/OG0003056.1/OG0003067.1/OG0003095.1/OG0003098.1/OG0003104.1/OG0003116.1/OG0003117.1/OG0003193.1/OG0003217.1/OG0003224.1/OG0003231.1/OG0003248.1/OG0003264.1/OG0003266.2/OG0003266.1/OG0003270.1/OG0003279.1/OG0003292.1/OG0003302.1/OG0003304.1/OG0003317.1/OG0003326.1/OG0003328.1/OG0003390.1/OG0003416.1/OG0003417.1/OG0003421.1/OG0003430.1/OG0003431.1/OG0003435.1/OG0003442.1/OG0003456.1/OG0003457.1/OG0003466.1/OG0003472.1/OG0003477.1/OG0003478.1/OG0003478.2/OG0003486.1/OG0003494.1/OG0003496.1/OG0003503.1/OG0003511.1/OG0003521.1/OG0003522.1/OG0003525.1/OG0003558.1/OG0003582.1/OG0003590.1/OG0003642.1/OG0003665.1/OG0003667.1/OG0003699.1/OG0003702.1/OG0003704.1/OG0003704.2/OG0003708.1/OG0003710.1/OG0003711.1/OG0003715.1/OG0003717.1/OG0003723.1/OG0003726.2/OG0003726.1/OG0003730.1/OG0003731.1/OG0003736.1/OG0003738.1/OG0003750.1/OG0003754.1/OG0003755.1/OG0003763.1/OG0003768.1/OG0003774.1/OG0003778.1/OG0003779.1/OG0003783.1/OG0003819.1/OG0003827.1/OG0003829.1/OG0003830.1/OG0003918.1/OG0003919.1/OG0003926.1/OG0003937.1/OG0003941.1/OG0003943.1/OG0003946.1/OG0003951.1/OG0003952.1/OG0003958.1/OG0003961.1/OG0003965.1/OG0003969.1/OG0003972.1/OG0003983.1/OG0003990.1/OG0003995.1/OG0004009.1/OG0004011.1/OG0004019.1/OG0004038.1/OG0004044.1/OG0004045.1/OG0004055.1/OG0004068.1/OG0004069.1/OG0004083.1/OG0004089.1/OG0004094.1/OG0004097.1/OG0004112.1/OG0004112.2/OG0004119.1/OG0004207.1/OG0004223.1/OG0004235.1/OG0004241.1/OG0004245.1/OG0004246.1/OG0004249.1/OG0004251.1/OG0004288.1/OG0004293.1/OG0004295.1/OG0004296.1/OG0004297.1/OG0004311.1/OG0004327.1/OG0004333.1/OG0004338.1/OG0004342.1/OG0004351.1/OG0004354.1/OG0004355.1/OG0004356.1/OG0004370.1/OG0004371.1/OG0004374.1/OG0004374.2/OG0004391.1/OG0004393.1/OG0004398.1/OG0004404.1/OG0004408.1/OG0004413.1/OG0004414.1/OG0004415.1/OG0004417.1/OG0004419.1/OG0004422.1/OG0004423.1/OG0004434.1/OG0004437.1/OG0004441.1/OG0004452.1/OG0004461.1/OG0004464.1/OG0004482.1/OG0004487.1/OG0004489.1/OG0004493.1/OG0004536.1/OG0004554.1/OG0004559.1/OG0004561.1/OG0004563.1/OG0004566.1/OG0004590.1/OG0004591.1/OG0004597.2/OG0004597.1/OG0004601.1/OG0004612.1/OG0004614.1/OG0004618.1/OG0004627.1/OG0004630.1/OG0004648.1/OG0004650.1/OG0004653.1/OG0004656.1/OG0004694.1/OG0004700.1/OG0004711.1/OG0004714.1/OG0004717.1/OG0004723.1/OG0004729.1/OG0004742.1/OG0004746.1/OG0004757.1/OG0004758.1/OG0004778.1/OG0004788.1/OG0004789.1/OG0004796.1/OG0004798.1/OG0004815.1/OG0004904.1/OG0004925.1/OG0004931.1/OG0004942.1/OG0004955.1/OG0004957.1/OG0004958.1/OG0004959.1/OG0004961.1/OG0004965.1/OG0004993.1/OG0004994.1/OG0005013.1/OG0005015.1/OG0005035.1/OG0005053.1/OG0005054.1/OG0005055.1/OG0005059.1/OG0005063.1/OG0005073.1/OG0005074.1/OG0005077.1/OG0005090.1/OG0005102.1/OG0005103.1/OG0005112.1/OG0005120.1/OG0005123.1/OG0005124.1/OG0005127.1/OG0005132.1/OG0005144.1/OG0005153.1/OG0005156.1/OG0005159.1/OG0005160.1/OG0005162.1/OG0005163.1/OG0005166.1/OG0005171.1/OG0005243.1/OG0005246.1/OG0005272.1/OG0005278.1/OG0005283.1/OG0005293.1/OG0005296.1/OG0005297.1/OG0005298.1/OG0005299.1/OG0005304.1/OG0005307.1/OG0005310.1/OG0005338.1/OG0005345.1/OG0005346.1/OG0005354.1/OG0005370.1/OG0005374.1/OG0005381.1/OG0005383.1/OG0005402.1/OG0005406.1/OG0005417.1/OG0005432.1/OG0005435.1/OG0005450.1/OG0005451.1/OG0005458.1/OG0005460.1/OG0005473.1/OG0005479.1/OG0005488.1/OG0005494.1/OG0005495.1/OG0005505.1/OG0005513.1/OG0005517.1/OG0005526.1/OG0005527.1/OG0005537.1/OG0005542.1/OG0005551.1/OG0005554.1/OG0005564.1/OG0005580.1/OG0005653.1/OG0005656.1/OG0005657.1/OG0005664.1/OG0005666.1/OG0005686.1/OG0005693.1/OG0005702.1/OG0005717.1/OG0005720.1/OG0005724.1/OG0005727.1/OG0005728.1/OG0005733.1/OG0005738.1/OG0005743.1/OG0005754.1/OG0005767.1/OG0005788.1/OG0005797.1/OG0005802.1/OG0005811.1/OG0005819.1/OG0005821.1/OG0005823.1/OG0005825.1/OG0005845.1/OG0005850.1/OG0005851.1/OG0005852.1/OG0005853.1/OG0005854.1/OG0005871.1/OG0005877.1/OG0005879.1/OG0005890.1/OG0005910.1/OG0005915.1/OG0005926.1/OG0005938.1/OG0005945.1/OG0005955.1/OG0005958.1/OG0005963.1/OG0005967.1/OG0005969.1/OG0005981.1/OG0005986.1/OG0005990.1/OG0005994.1/OG0005995.1/OG0005998.1/OG0006001.1/OG0006010.1/OG0006012.1/OG0006025.1/OG0006044.1/OG0006048.1/OG0006052.1/OG0006059.1/OG0006150.1/OG0006162.1/OG0006177.1/OG0006197.1/OG0006198.1/OG0006209.1/OG0006216.1/OG0006222.1/OG0006224.1/OG0006234.1/OG0006238.1/OG0006249.1/OG0006261.1/OG0006274.1/OG0006275.1/OG0006276.1/OG0006300.1/OG0006308.1/OG0006320.1/OG0006321.1/OG0006333.1/OG0006336.1/OG0006340.1/OG0006351.1/OG0006371.1/OG0006372.1/OG0006375.1/OG0006381.1/OG0006386.1/OG0006393.1/OG0006394.1/OG0006404.1/OG0006407.1/OG0006417.1/OG0006424.1/OG0006429.1/OG0006431.1/OG0006441.1/OG0006448.1/OG0006456.1/OG0006457.1/OG0006464.1/OG0006479.1/OG0006496.1/OG0006498.1/OG0006507.1/OG0006515.1/OG0006516.1/OG0006519.1/OG0006619.1/OG0006621.1/OG0006629.1/OG0006640.1/OG0006647.1/OG0006650.1/OG0006656.1/OG0006666.1/OG0006672.1/OG0006676.1/OG0006679.1/OG0006680.1/OG0006685.1/OG0006687.1/OG0006694.1/OG0006696.1/OG0006701.1/OG0006721.1/OG0006723.1/OG0006733.1/OG0006739.1/OG0006742.1/OG0006748.1/OG0006763.1/OG0006769.1/OG0006770.1/OG0006774.1/OG0006790.1/OG0006796.1/OG0006808.1/OG0006837.1/OG0006845.1/OG0006850.1/OG0006854.1/OG0006860.1/OG0006861.1/OG0006866.1/OG0006874.1/OG0006889.1/OG0006908.1/OG0006918.1/OG0006922.1/OG0006923.1/OG0006943.1/OG0006946.1/OG0006952.1/OG0006954.1/OG0006963.1/OG0007054.1/OG0007074.1/OG0007098.1/OG0007122.1/OG0007166.1/OG0007173.1/OG0007183.1/OG0007195.1/OG0007197.1/OG0007211.1/OG0007218.1/OG0007222.1/OG0007243.1/OG0007245.1/OG0007251.1/OG0007254.1/OG0007261.1/OG0007266.1/OG0007277.1/OG0007280.1/OG0007282.1/OG0007283.1/OG0007284.1/OG0007294.1/OG0007297.1/OG0007299.1/OG0007312.1/OG0007314.1/OG0007319.1/OG0007333.1/OG0007354.1/OG0007362.1/OG0007391.1/OG0007392.1/OG0007399.1/OG0007402.1/OG0007417.1/OG0007425.1/OG0007429.1/OG0007432.1/OG0007442.1/OG0007565.1/OG0007591.1/OG0007604.1/OG0007627.1/OG0007635.1/OG0007648.1/OG0007658.1/OG0007659.1/OG0007698.1/OG0007699.1/OG0007702.1/OG0007706.1/OG0007735.1/OG0007756.1/OG0007759.1/OG0007766.1/OG0007772.1/OG0007783.1/OG0007801.1/OG0007808.1/OG0007812.1/OG0007819.1/OG0007836.1/OG0007839.1/OG0007985.1/OG0007997.1/OG0008000.1/OG0008008.1/OG0008036.1/OG0008053.1/OG0008101.1/OG0008106.1/OG0008113.1/OG0008140.1/OG0008143.1/OG0008175.1/OG0008177.1/OG0008426.1/OG0008434.1/OG0008437.1/OG0008453.1/OG0008460.1/OG0008523.1/OG0008776.1/OG0009116.1/OG0010635.1</t>
  </si>
  <si>
    <t>OG0000572.2/OG0000572.1/OG0001370.1/OG0001370.2/OG0001573.1/OG0001632.1/OG0001795.2/OG0001795.1/OG0001920.1/OG0002011.1/OG0002011.2/OG0002181.1/OG0002181.2/OG0002527.1/OG0002658.1/OG0002816.1/OG0002816.2/OG0002895.1/OG0003060.1/OG0003211.1/OG0003315.1/OG0003315.2/OG0003330.1/OG0003447.1/OG0003959.1/OG0004150.1/OG0004418.1/OG0004475.1/OG0004540.1/OG0004687.1/OG0004687.2/OG0004837.1/OG0004956.1/OG0005012.1/OG0005064.1/OG0005190.1/OG0005271.1/OG0005518.1/OG0005548.1/OG0005599.1/OG0005600.1/OG0005605.1/OG0005606.1/OG0005695.1/OG0005706.1/OG0005715.1/OG0005776.1/OG0005810.1/OG0005822.1/OG0005876.1/OG0005934.1/OG0006047.1/OG0006219.1/OG0006233.1/OG0006292.1/OG0006383.1/OG0006412.1/OG0006529.1/OG0006594.1/OG0006665.1/OG0006788.1/OG0006883.1/OG0006964.1/OG0006987.1/OG0007109.1/OG0007267.1/OG0007366.1/OG0007388.1/OG0007413.1/OG0007441.1/OG0007590.1/OG0007602.1/OG0007615.1/OG0007617.1/OG0007667.1/OG0007674.1/OG0007724.1/OG0007742.1/OG0007750.1/OG0007865.1/OG0007884.1/OG0008615.1/OG0008883.1/OG0009069.1/OG0009085.1/OG0009134.1/OG0009434.1</t>
  </si>
  <si>
    <t>OG0000148.3/OG0000148.6/OG0000148.5/OG0000148.2/OG0000148.4/OG0000148.1/OG0000257.3/OG0000257.1/OG0000257.2/OG0000538.3/OG0000538.2/OG0000538.4/OG0000538.1/OG0001251.2/OG0001251.1/OG0001768.1/OG0003164.1/OG0003435.1/OG0004069.1/OG0004538.1/OG0008490.1</t>
  </si>
  <si>
    <t>OG0002073.1/OG0002073.2/OG0005829.1</t>
  </si>
  <si>
    <t>OG0000106.2/OG0000106.3/OG0000106.5/OG0000106.4/OG0000106.7/OG0000106.6/OG0000106.1/OG0000825.1/OG0000825.3/OG0000825.2/OG0001813.1/OG0002016.2/OG0002016.1/OG0004789.1</t>
  </si>
  <si>
    <t>OG0009434.1</t>
  </si>
  <si>
    <t>OG0000883.1/OG0000883.2/OG0000883.3/OG0002664.1/OG0006679.1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</si>
  <si>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0000153.5/OG0000153.4/OG0000153.3/OG0000153.1/OG0000153.2/OG0000366.2/OG0000366.1/OG0000366.3/OG0000388.3/OG0000388.2/OG0000388.1/OG0000558.2/OG0000558.3/OG0000558.1/OG0000648.2/OG0000648.1/OG0000674.2/OG0000674.3/OG0000674.1/OG0000807.1/OG0000807.2/OG0000847.1/OG0000847.2/OG0000857.3/OG0000857.2/OG0000857.1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0001420.1/OG0001454.1/OG0001454.2/OG0001572.2/OG0001572.1/OG0001648.2/OG0001648.1/OG0001660.1/OG0001668.1/OG0001668.2/OG0001673.1/OG0001682.1/OG0001682.2/OG0001747.1/OG0001747.2/OG0001863.2/OG0001863.1/OG0001980.1/OG0001980.2/OG0002173.1/OG0002173.2/OG0002467.1/OG0002579.2/OG0002579.1/OG0002594.2/OG0002594.1/OG0002782.1/OG0002907.1/OG0002963.1/OG0003042.2/OG0003042.1/OG0003231.1/OG0003302.1/OG0003317.1/OG0003435.1/OG0003442.1/OG0003477.1/OG0003503.1/OG0003738.1/OG0004083.1/OG0004355.1/OG0004414.1/OG0004417.1/OG0004489.1/OG0004630.1/OG0004789.1/OG0005059.1/OG0005132.1/OG0005338.1/OG0005488.1/OG0005871.1/OG0005945.1/OG0005958.1/OG0006224.1/OG0006276.1/OG0006308.1/OG0006372.1/OG0006431.1/OG0006496.1/OG0006619.1/OG0006621.1/OG0006679.1/OG0006696.1/OG0006796.1/OG0006923.1/OG0006946.1/OG0007054.1/OG0007245.1/OG0007283.1/OG0007659.1/OG0007808.1/OG0008143.1/OG0008177.1/OG0008434.1/OG0008453.1</t>
  </si>
  <si>
    <t>OG0000612.2/OG0000612.3/OG0000612.1/OG0000958.2/OG0000958.1/OG0001975.1/OG0002168.1/OG0002913.1/OG0002928.2/OG0002928.1/OG0003102.2/OG0003102.1/OG0003238.1/OG0004607.1/OG0005443.1/OG0005861.1/OG0006451.1/OG0006637.1/OG0006863.1/OG0006966.1/OG0007087.1/OG0007313.1/OG0007576.1/OG0007666.1/OG0007795.1/OG0008072.1/OG0008144.1/OG0008158.1/OG0008435.1/OG0008491.1/OG0008757.1</t>
  </si>
  <si>
    <t>OG0003211.1/OG0003330.1/OG0007267.1/OG0007413.1/OG0007615.1/OG0007724.1/OG0007884.1/OG0009069.1</t>
  </si>
  <si>
    <t>OG0000612.2/OG0000612.3/OG0000612.1/OG0000958.2/OG0000958.1/OG0001975.1/OG0003102.2/OG0003102.1/OG0003238.1/OG0004607.1/OG0006451.1/OG0007087.1/OG0007666.1/OG0008144.1/OG0008491.1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</si>
  <si>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0000366.2/OG0000366.1/OG0000366.3/OG0000558.2/OG0000558.3/OG0000558.1/OG0000648.2/OG0000648.1/OG0000807.1/OG0000807.2/OG0000847.1/OG0000847.2/OG0000857.3/OG0000857.2/OG0000857.1/OG0001110.1/OG0001110.2/OG0001159.1/OG0001159.2/OG0001162.1/OG0001162.2/OG0001245.2/OG0001245.1/OG0001274.1/OG0001274.2/OG0001339.2/OG0001339.1/OG0001454.1/OG0001454.2/OG0001572.2/OG0001572.1/OG0001660.1/OG0001747.1/OG0001747.2/OG0001863.2/OG0001863.1/OG0001980.1/OG0001980.2/OG0002173.1/OG0002173.2/OG0003231.1/OG0003317.1/OG0003477.1/OG0003503.1/OG0003738.1/OG0004355.1/OG0004417.1/OG0004489.1/OG0004630.1/OG0004789.1/OG0005338.1/OG0005488.1/OG0005871.1/OG0006308.1/OG0006946.1/OG0007808.1/OG0008177.1</t>
  </si>
  <si>
    <t>OG0000648.2/OG0000648.1/OG0000792.1/OG0000792.2/OG0000807.1/OG0000807.2/OG0000857.3/OG0000857.2/OG0000857.1/OG0001339.2/OG0001339.1/OG0001572.2/OG0001572.1/OG0001660.1/OG0001747.1/OG0001747.2/OG0001863.2/OG0001863.1/OG0004342.1/OG0004489.1</t>
  </si>
  <si>
    <t>OG0001975.1/OG0007125.1</t>
  </si>
  <si>
    <t>OG0002173.1/OG0002173.2/OG0003317.1</t>
  </si>
  <si>
    <t>OG0000102.3/OG0000102.1/OG0000102.2/OG0000102.6/OG0000102.5/OG0000102.4/OG0000102.7/OG0000102.8/OG0005871.1</t>
  </si>
  <si>
    <t>OG0003231.1/OG0006308.1</t>
  </si>
  <si>
    <t>OG0001245.2/OG0001245.1/OG0004489.1</t>
  </si>
  <si>
    <t>OG0000388.3/OG0000388.2/OG0000388.1/OG0001153.2/OG0001153.1/OG0006679.1</t>
  </si>
  <si>
    <t>OG0001153.2/OG0001153.1</t>
  </si>
  <si>
    <t>OG0000388.3/OG0000388.2/OG0000388.1</t>
  </si>
  <si>
    <t>OG0000106.2/OG0000106.3/OG0000106.5/OG0000106.4/OG0000106.7/OG0000106.6/OG0000106.1/OG0000576.2/OG0000576.1/OG0000689.3/OG0000689.1/OG0000689.2/OG0000698.2/OG0000698.1/OG0001023.2/OG0001023.1/OG0001109.2/OG0001109.1/OG0001582.2/OG0001582.1/OG0002596.1/OG0002596.2/OG0002856.1/OG0002856.2/OG0003248.1/OG0004627.1/OG0005272.1/OG0005495.1/OG0006238.1</t>
  </si>
  <si>
    <t>OG0000576.2/OG0000576.1/OG0000689.3/OG0000689.1/OG0000689.2/OG0000698.2/OG0000698.1/OG0001109.2/OG0001109.1/OG0001582.2/OG0001582.1/OG0002596.1/OG0002596.2/OG0004627.1/OG0005495.1</t>
  </si>
  <si>
    <t>OG0001023.2/OG0001023.1/OG0005495.1</t>
  </si>
  <si>
    <t>OG0000557.3/OG0000557.2/OG0000557.1/OG0002856.1/OG0002856.2/OG0004489.1/OG0005272.1/OG0006238.1</t>
  </si>
  <si>
    <t>OG0000557.3/OG0000557.2/OG0000557.1/OG0002431.1/OG0002431.2/OG0002856.1/OG0002856.2/OG0004342.1/OG0004489.1/OG0004563.1/OG0005272.1/OG0006238.1/OG0006386.1</t>
  </si>
  <si>
    <t>OG0000557.3/OG0000557.2/OG0000557.1/OG0004489.1</t>
  </si>
  <si>
    <t>OG0000572.2/OG0000572.1/OG0001370.1/OG0001370.2/OG0001573.1/OG0001632.1/OG0003060.1/OG0003315.1/OG0003315.2/OG0003959.1/OG0005518.1/OG0005599.1/OG0005606.1/OG0005810.1/OG0006047.1/OG0007366.1/OG0008883.1</t>
  </si>
  <si>
    <t>OG0000066.8/OG0000066.7/OG0000066.5/OG0000066.6/OG0000066.3/OG0000066.4/OG0000066.1/OG0000066.2/OG0000187.6/OG0000187.5/OG0000187.4/OG0000187.3/OG0000187.1/OG0000187.2/OG0000318.4/OG0000318.2/OG0000318.1/OG0000318.3/OG0000419.4/OG0000419.3/OG0000419.2/OG0000419.1/OG0000456.4/OG0000456.2/OG0000456.3/OG0000456.1/OG0000582.3/OG0000582.1/OG0000582.2/OG0000608.1/OG0000608.2/OG0000704.2/OG0000704.1/OG0000704.3/OG0000708.2/OG0000708.3/OG0000708.1/OG0000757.1/OG0000803.2/OG0000803.3/OG0000803.1/OG0000812.1/OG0000812.2/OG0000812.3/OG0000846.1/OG0000846.2/OG0000942.2/OG0000942.3/OG0000942.1/OG0000972.1/OG0000972.2/OG0000994.2/OG0000994.1/OG0001033.2/OG0001033.1/OG0001173.2/OG0001173.1/OG0001207.2/OG0001207.1/OG0001260.1/OG0001299.3/OG0001299.2/OG0001299.1/OG0001309.1/OG0001309.2/OG0001412.2/OG0001412.1/OG0001598.2/OG0001598.1/OG0001772.2/OG0001772.1/OG0001785.1/OG0001785.2/OG0001837.1/OG0001837.2/OG0001855.1/OG0001855.2/OG0001936.1/OG0001936.2/OG0002024.1/OG0002024.2/OG0002144.1/OG0002144.2/OG0002223.1/OG0002254.1/OG0002290.1/OG0002387.1/OG0002469.1/OG0002470.1/OG0002502.1/OG0002551.1/OG0002551.2/OG0002591.1/OG0002732.1/OG0002762.2/OG0002762.1/OG0002796.1/OG0002867.2/OG0002867.1/OG0002918.1/OG0002932.1/OG0002941.2/OG0002941.1/OG0002949.1/OG0002949.2/OG0003028.1/OG0003028.2/OG0003056.2/OG0003056.1/OG0003104.1/OG0003116.1/OG0003193.1/OG0003292.1/OG0003430.1/OG0003431.1/OG0003496.1/OG0003582.1/OG0003699.1/OG0003736.1/OG0003754.1/OG0003763.1/OG0003829.1/OG0003941.1/OG0004011.1/OG0004045.1/OG0004089.1/OG0004094.1/OG0004119.1/OG0004245.1/OG0004297.1/OG0004333.1/OG0004351.1/OG0004398.1/OG0004404.1/OG0004419.1/OG0004422.1/OG0004452.1/OG0004464.1/OG0004559.1/OG0004566.1/OG0004650.1/OG0004653.1/OG0004723.1/OG0004746.1/OG0004778.1/OG0004796.1/OG0004815.1/OG0004931.1/OG0004957.1/OG0004961.1/OG0004965.1/OG0005013.1/OG0005035.1/OG0005073.1/OG0005090.1/OG0005103.1/OG0005163.1/OG0005297.1/OG0005432.1/OG0005473.1/OG0005479.1/OG0005494.1/OG0005537.1/OG0005653.1/OG0005686.1/OG0005727.1/OG0005850.1/OG0005852.1/OG0005879.1/OG0005915.1/OG0005926.1/OG0005995.1/OG0006025.1/OG0006197.1/OG0006198.1/OG0006320.1/OG0006333.1/OG0006375.1/OG0006464.1/OG0006647.1/OG0006656.1/OG0006672.1/OG0006770.1/OG0006790.1/OG0006850.1/OG0006889.1/OG0006918.1/OG0007218.1/OG0007251.1/OG0007297.1/OG0007312.1/OG0007319.1/OG0007417.1/OG0007432.1/OG0007591.1/OG0007604.1/OG0007766.1/OG0007819.1/OG0007836.1/OG0008000.1/OG0008008.1/OG0008036.1/OG0008053.1/OG0008426.1/OG0008437.1/OG0010635.1</t>
  </si>
  <si>
    <t>OG0000692.1/OG0000692.2/OG0000692.4/OG0000692.3/OG0000850.3/OG0000850.1/OG0000850.2/OG0002970.1/OG0003125.1/OG0003160.1/OG0003515.1/OG0003978.1/OG0004157.1/OG0004218.1/OG0004218.2/OG0004542.1/OG0004769.1/OG0005573.1/OG0005582.1/OG0006050.1/OG0006264.1/OG0006285.1/OG0006374.1/OG0006730.1/OG0007186.1/OG0007229.1/OG0007550.1/OG0007622.1/OG0007654.1/OG0007691.1/OG0007744.1/OG0007796.1/OG0008227.1/OG0008443.1/OG0008455.1/OG0008509.1/OG0008796.1/OG0008800.1</t>
  </si>
  <si>
    <t>OG0000066.8/OG0000066.7/OG0000066.5/OG0000066.6/OG0000066.3/OG0000066.4/OG0000066.1/OG0000066.2/OG0000582.3/OG0000582.1/OG0000582.2/OG0000757.1/OG0000812.1/OG0000812.2/OG0000812.3/OG0000942.2/OG0000942.3/OG0000942.1/OG0001299.3/OG0001299.2/OG0001299.1/OG0001837.1/OG0001837.2/OG0001855.1/OG0001855.2/OG0002469.1/OG0002932.1/OG0003028.1/OG0003028.2/OG0003116.1/OG0003193.1/OG0003431.1/OG0003496.1/OG0003699.1/OG0004094.1/OG0004119.1/OG0004333.1/OG0004398.1/OG0004452.1/OG0004464.1/OG0004566.1/OG0004723.1/OG0004931.1/OG0005035.1/OG0005073.1/OG0005090.1/OG0005163.1/OG0005479.1/OG0005494.1/OG0005537.1/OG0005653.1/OG0005727.1/OG0005850.1/OG0005879.1/OG0005915.1/OG0006025.1/OG0006320.1/OG0006333.1/OG0006656.1/OG0007251.1/OG0007312.1/OG0007417.1/OG0007591.1/OG0007766.1/OG0007819.1/OG0008426.1/OG0010635.1</t>
  </si>
  <si>
    <t>OG0000572.2/OG0000572.1/OG0001370.1/OG0001370.2/OG0001573.1/OG0005518.1/OG0005599.1/OG0005810.1/OG0006047.1</t>
  </si>
  <si>
    <t>OG0002970.1/OG0004218.1/OG0004218.2/OG0006374.1/OG0007186.1/OG0007622.1/OG0007796.1/OG0008800.1</t>
  </si>
  <si>
    <t>OG0001370.1/OG0001370.2/OG0001573.1/OG0005518.1/OG0005599.1/OG0005810.1/OG0006047.1</t>
  </si>
  <si>
    <t>OG0000066.8/OG0000066.7/OG0000066.5/OG0000066.6/OG0000066.3/OG0000066.4/OG0000066.1/OG0000066.2/OG0000582.3/OG0000582.1/OG0000582.2/OG0000757.1/OG0000812.1/OG0000812.2/OG0000812.3/OG0000942.2/OG0000942.3/OG0000942.1/OG0001299.3/OG0001299.2/OG0001299.1/OG0001837.1/OG0001837.2/OG0001855.1/OG0001855.2/OG0002469.1/OG0002932.1/OG0003028.1/OG0003028.2/OG0003116.1/OG0003193.1/OG0003431.1/OG0003496.1/OG0003699.1/OG0004094.1/OG0004119.1/OG0004333.1/OG0004398.1/OG0004723.1/OG0005035.1/OG0005073.1/OG0005090.1/OG0005163.1/OG0005479.1/OG0005494.1/OG0005537.1/OG0005653.1/OG0005850.1/OG0005915.1/OG0006025.1/OG0006320.1/OG0006333.1/OG0006656.1/OG0007251.1/OG0007312.1/OG0007417.1/OG0007591.1/OG0007766.1/OG0007819.1/OG0008426.1/OG0010635.1</t>
  </si>
  <si>
    <t>OG0000757.1/OG0004119.1/OG0007417.1</t>
  </si>
  <si>
    <t>OG0000972.1/OG0000972.2/OG0002591.1/OG0004404.1/OG0004650.1/OG0005879.1/OG0005995.1</t>
  </si>
  <si>
    <t>OG0003116.1</t>
  </si>
  <si>
    <t>OG0006374.1/OG0007186.1/OG0008800.1</t>
  </si>
  <si>
    <t>OG0001299.3/OG0001299.2/OG0001299.1/OG0003699.1/OG0005073.1/OG0005653.1/OG0005850.1/OG0006025.1/OG0007591.1/OG0007766.1/OG0010635.1</t>
  </si>
  <si>
    <t>OG0003028.1/OG0003028.2/OG0003431.1/OG0003496.1/OG0004333.1/OG0005035.1/OG0005090.1/OG0005915.1/OG0007251.1/OG0007312.1/OG0007766.1</t>
  </si>
  <si>
    <t>OG0007622.1/OG0007796.1</t>
  </si>
  <si>
    <t>OG0003028.1/OG0003028.2/OG0003431.1/OG0005090.1/OG0007251.1/OG0007312.1</t>
  </si>
  <si>
    <t>OG0003431.1/OG0003496.1/OG0004333.1/OG0005035.1</t>
  </si>
  <si>
    <t>OG0006333.1</t>
  </si>
  <si>
    <t>OG0000050.7/OG0000050.8/OG0000050.1/OG0000050.6/OG0000050.10/OG0000050.5/OG0000050.11/OG0000050.9/OG0000050.3/OG0000050.2/OG0000050.4/OG0000280.1/OG0000280.2/OG0000280.4/OG0000280.3/OG0000406.1/OG0000406.3/OG0000406.2/OG0000538.3/OG0000538.2/OG0000538.4/OG0000538.1/OG0000812.1/OG0000812.2/OG0000812.3/OG0001153.2/OG0001153.1/OG0002469.1/OG0003292.1/OG0003754.1/OG0005850.1/OG0006442.1/OG0006656.1</t>
  </si>
  <si>
    <t>OG0005518.1/OG0005803.1</t>
  </si>
  <si>
    <t>OG0000812.1/OG0000812.2/OG0000812.3/OG0002469.1/OG0002551.1/OG0002551.2/OG0003028.1/OG0003028.2/OG0003292.1/OG0003582.1/OG0003699.1/OG0004045.1/OG0004566.1/OG0004815.1/OG0005103.1/OG0005163.1/OG0005850.1/OG0006025.1/OG0006918.1/OG0008008.1</t>
  </si>
  <si>
    <t>OG0003959.1/OG0005518.1/OG0005599.1</t>
  </si>
  <si>
    <t>OG0002762.2/OG0002762.1/OG0004011.1</t>
  </si>
  <si>
    <t>OG0003060.1/OG0003315.1/OG0003315.2/OG0006047.1/OG0007366.1</t>
  </si>
  <si>
    <t>OG0000318.4/OG0000318.2/OG0000318.1/OG0000318.3/OG0000419.4/OG0000419.3/OG0000419.2/OG0000419.1/OG0000608.1/OG0000608.2/OG0000708.2/OG0000708.3/OG0000708.1/OG0000803.2/OG0000803.3/OG0000803.1/OG0000846.1/OG0000846.2/OG0000942.2/OG0000942.3/OG0000942.1/OG0000994.2/OG0000994.1/OG0001173.2/OG0001173.1/OG0001207.2/OG0001207.1/OG0001260.1/OG0001412.2/OG0001412.1/OG0001598.2/OG0001598.1/OG0001772.2/OG0001772.1/OG0001936.1/OG0001936.2/OG0002024.1/OG0002024.2/OG0002144.1/OG0002144.2/OG0002254.1/OG0002290.1/OG0002387.1/OG0002470.1/OG0002502.1/OG0002551.1/OG0002551.2/OG0002732.1/OG0002796.1/OG0002918.1/OG0002941.2/OG0002941.1/OG0002949.1/OG0002949.2/OG0003028.1/OG0003028.2/OG0003056.2/OG0003056.1/OG0003104.1/OG0003431.1/OG0003699.1/OG0003736.1/OG0003754.1/OG0003763.1/OG0003829.1/OG0003941.1/OG0004011.1/OG0004089.1/OG0004094.1/OG0004245.1/OG0004297.1/OG0004333.1/OG0004419.1/OG0004559.1/OG0004650.1/OG0004653.1/OG0004723.1/OG0004746.1/OG0004778.1/OG0004796.1/OG0004815.1/OG0004957.1/OG0004961.1/OG0004965.1/OG0005013.1/OG0005035.1/OG0005090.1/OG0005297.1/OG0005432.1/OG0005473.1/OG0005537.1/OG0005653.1/OG0005686.1/OG0005850.1/OG0005852.1/OG0005926.1/OG0006197.1/OG0006198.1/OG0006375.1/OG0006464.1/OG0006647.1/OG0006672.1/OG0006770.1/OG0006790.1/OG0006850.1/OG0006889.1/OG0007218.1/OG0007251.1/OG0007312.1/OG0007319.1/OG0007604.1/OG0007766.1/OG0007836.1/OG0008000.1/OG0008426.1</t>
  </si>
  <si>
    <t>OG0000850.3/OG0000850.1/OG0000850.2/OG0003160.1/OG0003515.1/OG0003978.1/OG0004157.1/OG0004769.1/OG0005582.1/OG0006050.1/OG0006264.1/OG0006285.1/OG0006730.1/OG0007550.1/OG0007654.1/OG0007691.1/OG0007744.1/OG0007796.1/OG0008443.1/OG0008455.1/OG0008509.1/OG0008796.1</t>
  </si>
  <si>
    <t>OG0007678.1</t>
  </si>
  <si>
    <t>OG0000708.2/OG0000708.3/OG0000708.1/OG0001078.2/OG0001078.3/OG0001078.1/OG0001275.2/OG0001275.1/OG0001648.2/OG0001648.1/OG0002107.2/OG0002107.1/OG0005347.1/OG0005510.1/OG0006198.1/OG0006375.1/OG0006850.1</t>
  </si>
  <si>
    <t>OG0003829.1/OG0004723.1/OG0005090.1/OG0006672.1/OG0007604.1/OG0007836.1</t>
  </si>
  <si>
    <t>OG0006672.1/OG0007836.1</t>
  </si>
  <si>
    <t>OG0004723.1/OG0005090.1</t>
  </si>
  <si>
    <t>OG0000942.2/OG0000942.3/OG0000942.1/OG0002551.1/OG0002551.2/OG0002796.1/OG0002949.1/OG0002949.2/OG0003028.1/OG0003028.2/OG0003941.1/OG0004245.1/OG0004419.1/OG0004653.1/OG0004723.1/OG0004778.1/OG0005013.1/OG0005090.1/OG0005432.1/OG0005852.1/OG0005926.1/OG0007836.1</t>
  </si>
  <si>
    <t>OG0004769.1/OG0006050.1/OG0007691.1</t>
  </si>
  <si>
    <t>OG0003941.1/OG0007836.1</t>
  </si>
  <si>
    <t>OG0002796.1/OG0004723.1/OG0005090.1</t>
  </si>
  <si>
    <t>OG0000803.2/OG0000803.3/OG0000803.1/OG0000846.1/OG0000846.2/OG0002024.1/OG0002024.2/OG0002502.1/OG0003028.1/OG0003028.2/OG0003941.1/OG0004245.1/OG0004961.1/OG0006672.1</t>
  </si>
  <si>
    <t>OG0003978.1/OG0005582.1/OG0006730.1</t>
  </si>
  <si>
    <t>OG0002024.1/OG0002024.2/OG0002941.2/OG0002941.1/OG0003028.1/OG0003028.2/OG0003754.1/OG0006198.1</t>
  </si>
  <si>
    <t>OG0000708.2/OG0000708.3/OG0000708.1/OG0000942.2/OG0000942.3/OG0000942.1/OG0000994.2/OG0000994.1/OG0001412.2/OG0001412.1/OG0001772.2/OG0001772.1/OG0002024.1/OG0002024.2/OG0002470.1/OG0002732.1/OG0002796.1/OG0002918.1/OG0002941.2/OG0002941.1/OG0003056.2/OG0003056.1/OG0003431.1/OG0003699.1/OG0003941.1/OG0004011.1/OG0004089.1/OG0004094.1/OG0004650.1/OG0004796.1/OG0005297.1/OG0005473.1/OG0005537.1/OG0005653.1/OG0005850.1/OG0005926.1/OG0006197.1/OG0006375.1/OG0006464.1/OG0006647.1/OG0006850.1/OG0007319.1/OG0007766.1/OG0008000.1</t>
  </si>
  <si>
    <t>OG0003160.1/OG0003978.1/OG0004157.1/OG0006730.1/OG0007654.1/OG0007744.1/OG0008443.1/OG0008455.1/OG0008509.1</t>
  </si>
  <si>
    <t>OG0000708.2/OG0000708.3/OG0000708.1/OG0000942.2/OG0000942.3/OG0000942.1/OG0002796.1/OG0003056.2/OG0003056.1/OG0003431.1/OG0006197.1</t>
  </si>
  <si>
    <t>OG0002867.2/OG0002867.1/OG0006790.1/OG0007432.1/OG0008036.1/OG0008053.1</t>
  </si>
  <si>
    <t>OG0000850.3/OG0000850.1/OG0000850.2/OG0005573.1</t>
  </si>
  <si>
    <t>OG0007432.1/OG0008053.1</t>
  </si>
  <si>
    <t>OG0005573.1</t>
  </si>
  <si>
    <t>OG0008883.1</t>
  </si>
  <si>
    <t>OG0000692.1/OG0000692.2/OG0000692.4/OG0000692.3</t>
  </si>
  <si>
    <t>OG0001033.2/OG0001033.1/OG0001309.1/OG0001309.2/OG0001855.1/OG0001855.2/OG0003430.1/OG0007297.1</t>
  </si>
  <si>
    <t>OG0000187.6/OG0000187.5/OG0000187.4/OG0000187.3/OG0000187.1/OG0000187.2/OG0000456.4/OG0000456.2/OG0000456.3/OG0000456.1/OG0000708.2/OG0000708.3/OG0000708.1/OG0000994.2/OG0000994.1/OG0001412.2/OG0001412.1/OG0001772.2/OG0001772.1/OG0002024.1/OG0002024.2/OG0002470.1/OG0002941.2/OG0002941.1/OG0003699.1/OG0003941.1/OG0004011.1/OG0004089.1/OG0004094.1/OG0004245.1/OG0004398.1/OG0004404.1/OG0004650.1/OG0004961.1/OG0005297.1/OG0005479.1/OG0005537.1/OG0005653.1/OG0005850.1/OG0005926.1/OG0006375.1/OG0006647.1/OG0006850.1/OG0007319.1/OG0007766.1/OG0008000.1</t>
  </si>
  <si>
    <t>OG0003125.1/OG0003160.1/OG0003978.1/OG0004157.1/OG0006050.1/OG0006730.1/OG0007654.1/OG0007744.1/OG0008443.1/OG0008455.1/OG0008509.1</t>
  </si>
  <si>
    <t>OG0006050.1/OG0007744.1/OG0008455.1</t>
  </si>
  <si>
    <t>OG0004011.1/OG0006375.1/OG0006850.1/OG0008000.1</t>
  </si>
  <si>
    <t>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0000283.4/OG0000283.3/OG0000283.1/OG0000283.2/OG0000404.1/OG0000404.2/OG0000404.3/OG0000404.4/OG0000456.4/OG0000456.2/OG0000456.3/OG0000456.1/OG0000667.1/OG0000667.3/OG0000667.2/OG0000671.3/OG0000671.1/OG0000671.2/OG0000696.1/OG0000696.2/OG0000696.3/OG0000710.3/OG0000710.1/OG0000710.2/OG0000994.2/OG0000994.1/OG0001247.1/OG0001247.2/OG0001275.2/OG0001275.1/OG0001412.2/OG0001412.1/OG0001571.3/OG0001571.2/OG0001571.1/OG0001772.2/OG0001772.1/OG0001785.1/OG0001785.2/OG0002101.1/OG0002101.2/OG0002413.1/OG0002460.1/OG0002557.2/OG0002557.1/OG0002932.1/OG0003095.1/OG0003153.1/OG0003266.2/OG0003266.1/OG0003291.1/OG0003541.1/OG0003699.1/OG0004155.1/OG0004287.1/OG0004351.1/OG0004397.1/OG0004398.1/OG0004404.1/OG0004426.1/OG0004455.1/OG0004815.1/OG0004931.1/OG0004949.1/OG0005073.1/OG0005320.1/OG0005479.1/OG0005510.1/OG0005879.1/OG0005925.1/OG0006025.1/OG0006410.1/OG0007200.1/OG0007591.1/OG0007766.1/OG0007980.1/OG0008000.1/OG0008053.1</t>
  </si>
  <si>
    <t>OG0001825.2/OG0001825.1/OG0002646.1/OG0003125.1/OG0005075.1/OG0005897.1/OG0007196.1/OG0008145.1/OG0008220.1</t>
  </si>
  <si>
    <t>OG0003959.1/OG0005180.1</t>
  </si>
  <si>
    <t>OG0000036.7/OG0000036.3/OG0000036.12/OG0000036.6/OG0000036.11/OG0000036.5/OG0000036.10/OG0000036.8/OG0000036.1/OG0000036.9/OG0000036.4/OG0000036.2/OG0000051.3/OG0000051.1/OG0000051.7/OG0000051.9/OG0000051.11/OG0000051.6/OG0000051.2/OG0000051.5/OG0000051.4/OG0000051.10/OG0000051.8/OG0000054.3/OG0000054.7/OG0000054.6/OG0000054.4/OG0000054.2/OG0000054.1/OG0000054.5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0000121.5/OG0000121.1/OG0000121.2/OG0000121.3/OG0000121.4/OG0000121.6/OG0000121.8/OG0000121.7/OG0000150.2/OG0000150.4/OG0000150.3/OG0000150.1/OG0000150.5/OG0000200.4/OG0000200.5/OG0000200.2/OG0000200.6/OG0000200.3/OG0000200.1/OG0000318.4/OG0000318.2/OG0000318.1/OG0000318.3/OG0000344.3/OG0000344.1/OG0000344.4/OG0000344.2/OG0000375.4/OG0000375.3/OG0000375.2/OG0000375.1/OG0000419.4/OG0000419.3/OG0000419.2/OG0000419.1/OG0000448.2/OG0000448.4/OG0000448.1/OG0000448.3/OG0000486.3/OG0000486.2/OG0000486.1/OG0000501.1/OG0000544.3/OG0000544.1/OG0000544.2/OG0000549.2/OG0000549.1/OG0000613.1/OG0000613.3/OG0000613.2/OG0000619.1/OG0000619.3/OG0000619.2/OG0000671.3/OG0000671.1/OG0000671.2/OG0000696.1/OG0000696.2/OG0000696.3/OG0000704.2/OG0000704.1/OG0000704.3/OG0000710.3/OG0000710.1/OG0000710.2/OG0000741.2/OG0000741.1/OG0000741.3/OG0000828.1/OG0000828.2/OG0000890.3/OG0000890.2/OG0000890.1/OG0000945.1/OG0000945.2/OG0000972.1/OG0000972.2/OG0001033.2/OG0001033.1/OG0001055.1/OG0001055.2/OG0001087.1/OG0001087.2/OG0001120.2/OG0001120.1/OG0001169.2/OG0001169.1/OG0001173.2/OG0001173.1/OG0001176.1/OG0001176.2/OG0001247.1/OG0001247.2/OG0001269.2/OG0001269.1/OG0001305.2/OG0001305.1/OG0001326.1/OG0001412.2/OG0001412.1/OG0001558.2/OG0001558.1/OG0001569.1/OG0001678.2/OG0001678.1/OG0001719.1/OG0001785.1/OG0001785.2/OG0001945.1/OG0001945.2/OG0001976.2/OG0001976.1/OG0001979.1/OG0002101.1/OG0002101.2/OG0002107.2/OG0002107.1/OG0002126.2/OG0002126.1/OG0002144.1/OG0002144.2/OG0002348.1/OG0002350.1/OG0002350.2/OG0002368.2/OG0002368.1/OG0002377.1/OG0002377.2/OG0002384.1/OG0002387.1/OG0002403.2/OG0002403.1/OG0002413.1/OG0002443.2/OG0002443.1/OG0002460.1/OG0002464.1/OG0002464.2/OG0002474.2/OG0002474.1/OG0002557.2/OG0002557.1/OG0002591.1/OG0002623.2/OG0002623.1/OG0002743.1/OG0002743.2/OG0002774.2/OG0002774.1/OG0002790.1/OG0002797.1/OG0002874.1/OG0002889.1/OG0002889.2/OG0002916.1/OG0002934.1/OG0002954.1/OG0003116.1/OG0003146.1/OG0003190.1/OG0003218.1/OG0003259.1/OG0003266.2/OG0003266.1/OG0003276.1/OG0003291.1/OG0003456.1/OG0003490.1/OG0003511.1/OG0003522.1/OG0003523.1/OG0003527.1/OG0003584.1/OG0003593.1/OG0003664.1/OG0003718.1/OG0003750.1/OG0003842.1/OG0003855.1/OG0003961.1/OG0003972.1/OG0004000.1/OG0004017.1/OG0004044.1/OG0004093.1/OG0004155.1/OG0004207.1/OG0004246.1/OG0004249.1/OG0004251.1/OG0004260.1/OG0004287.1/OG0004351.1/OG0004400.1/OG0004404.1/OG0004408.1/OG0004426.1/OG0004433.1/OG0004455.1/OG0004480.1/OG0004559.1/OG0004574.1/OG0004579.1/OG0004582.1/OG0004656.1/OG0004694.1/OG0004735.1/OG0004746.1/OG0004755.1/OG0004785.1/OG0004807.1/OG0004815.1/OG0004904.1/OG0004918.1/OG0005073.1/OG0005091.1/OG0005140.1/OG0005238.1/OG0005273.1/OG0005284.1/OG0005307.1/OG0005320.1/OG0005332.1/OG0005397.1/OG0005413.1/OG0005432.1/OG0005466.1/OG0005492.1/OG0005507.1/OG0005567.1/OG0005677.1/OG0005736.1/OG0005813.1/OG0005815.1/OG0005840.1/OG0005850.1/OG0005871.1/OG0005879.1/OG0005925.1/OG0005983.1/OG0006152.1/OG0006294.1/OG0006307.1/OG0006364.1/OG0006366.1/OG0006381.1/OG0006465.1/OG0006626.1/OG0006702.1/OG0006741.1/OG0006774.1/OG0006846.1/OG0006861.1/OG0006889.1/OG0006894.1/OG0006901.1/OG0006918.1/OG0006931.1/OG0007063.1/OG0007098.1/OG0007103.1/OG0007200.1/OG0007316.1/OG0007372.1/OG0007748.1/OG0007768.1/OG0007980.1/OG0008035.1/OG0008053.1/OG0008420.1/OG0008434.1/OG0008449.1/OG0008549.1/OG0008551.1</t>
  </si>
  <si>
    <t>OG0002055.2/OG0002055.1/OG0002831.1/OG0003315.1/OG0003315.2/OG0003874.1/OG0003878.1/OG0005180.1/OG0005695.1/OG0006290.1/OG0006412.1/OG0006594.1/OG0007144.1/OG0007344.1/OG0007407.1</t>
  </si>
  <si>
    <t>OG0002145.1/OG0002148.1/OG0002148.2/OG0002646.1/OG0003125.1/OG0003238.1/OG0003517.1/OG0003596.1/OG0004040.1/OG0004280.1/OG0004456.1/OG0004737.1/OG0005060.1/OG0005075.1/OG0005340.1/OG0006064.1/OG0006257.1/OG0006750.1/OG0006813.1/OG0006872.1/OG0006910.1/OG0007196.1/OG0007387.1/OG0007678.1/OG0007826.1/OG0007981.1/OG0008019.1/OG0008098.1/OG0008220.1/OG0011506.1</t>
  </si>
  <si>
    <t>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0000710.3/OG0000710.1/OG0000710.2/OG0001247.1/OG0001247.2/OG0001785.1/OG0001785.2/OG0002413.1/OG0002557.2/OG0002557.1/OG0004155.1/OG0004287.1/OG0004426.1/OG0004455.1/OG0004815.1/OG0005320.1/OG0005925.1/OG0006889.1/OG0006901.1/OG0007980.1/OG0008053.1</t>
  </si>
  <si>
    <t>OG0005180.1</t>
  </si>
  <si>
    <t>OG0002646.1/OG0005075.1/OG0007196.1/OG0008220.1</t>
  </si>
  <si>
    <t>OG0007196.1/OG0008220.1</t>
  </si>
  <si>
    <t>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0000710.3/OG0000710.1/OG0000710.2/OG0001247.1/OG0001247.2/OG0001785.1/OG0001785.2/OG0002413.1/OG0004155.1/OG0004287.1/OG0004815.1/OG0005320.1/OG0005925.1/OG0007980.1</t>
  </si>
  <si>
    <t>OG0000710.3/OG0000710.1/OG0000710.2/OG0004287.1/OG0005925.1</t>
  </si>
  <si>
    <t>OG0006889.1</t>
  </si>
  <si>
    <t>OG0002145.1/OG0002148.1/OG0002148.2/OG0002646.1/OG0005060.1/OG0005075.1/OG0006064.1/OG0006257.1/OG0006813.1/OG0007387.1/OG0007678.1/OG0008019.1</t>
  </si>
  <si>
    <t>OG0002831.1/OG0005180.1/OG0007144.1/OG0007344.1</t>
  </si>
  <si>
    <t>OG0000074.1/OG0000074.8/OG0000074.3/OG0000074.2/OG0000074.6/OG0000074.5/OG0000074.7/OG0000074.4/OG0000318.4/OG0000318.2/OG0000318.1/OG0000318.3/OG0000890.3/OG0000890.2/OG0000890.1/OG0001087.1/OG0001087.2/OG0001173.2/OG0001173.1/OG0001247.1/OG0001247.2/OG0001412.2/OG0001412.1/OG0001785.1/OG0001785.2/OG0001979.1/OG0002101.1/OG0002101.2/OG0002384.1/OG0002387.1/OG0002413.1/OG0002443.2/OG0002443.1/OG0002557.2/OG0002557.1/OG0002591.1/OG0002743.1/OG0002743.2/OG0002874.1/OG0002916.1/OG0002934.1/OG0002954.1/OG0003116.1/OG0003190.1/OG0003218.1/OG0003276.1/OG0003522.1/OG0003523.1/OG0003718.1/OG0003855.1/OG0004249.1/OG0004287.1/OG0004400.1/OG0004408.1/OG0004426.1/OG0004433.1/OG0004455.1/OG0004735.1/OG0004815.1/OG0005140.1/OG0005273.1/OG0005320.1/OG0005413.1/OG0005466.1/OG0005507.1/OG0005677.1/OG0005879.1/OG0005925.1/OG0006294.1/OG0006307.1/OG0006366.1/OG0006846.1/OG0006889.1/OG0006931.1/OG0007098.1/OG0007103.1/OG0007748.1/OG0007980.1/OG0008035.1/OG0008053.1/OG0008434.1/OG0008549.1</t>
  </si>
  <si>
    <t>OG0000036.7/OG0000036.3/OG0000036.12/OG0000036.6/OG0000036.11/OG0000036.5/OG0000036.10/OG0000036.8/OG0000036.1/OG0000036.9/OG0000036.4/OG0000036.2/OG0000082.1/OG0000082.7/OG0000082.6/OG0000082.3/OG0000082.4/OG0000082.5/OG0000082.2/OG0000121.5/OG0000121.1/OG0000121.2/OG0000121.3/OG0000121.4/OG0000121.6/OG0000121.8/OG0000121.7/OG0000200.4/OG0000200.5/OG0000200.2/OG0000200.6/OG0000200.3/OG0000200.1/OG0000344.3/OG0000344.1/OG0000344.4/OG0000344.2/OG0000501.1/OG0000549.2/OG0000549.1/OG0000619.1/OG0000619.3/OG0000619.2/OG0000671.3/OG0000671.1/OG0000671.2/OG0000696.1/OG0000696.2/OG0000696.3/OG0000710.3/OG0000710.1/OG0000710.2/OG0001033.2/OG0001033.1/OG0001055.1/OG0001055.2/OG0001169.2/OG0001169.1/OG0001569.1/OG0001976.2/OG0001976.1/OG0002387.1/OG0002460.1/OG0002591.1/OG0003266.2/OG0003266.1/OG0003490.1/OG0003593.1/OG0003961.1/OG0003972.1/OG0004000.1/OG0004044.1/OG0004260.1/OG0004351.1/OG0004404.1/OG0004408.1/OG0004433.1/OG0004455.1/OG0004579.1/OG0004656.1/OG0004815.1/OG0004904.1/OG0004918.1/OG0005073.1/OG0005413.1/OG0005813.1/OG0006774.1/OG0007768.1/OG0008053.1</t>
  </si>
  <si>
    <t>OG0003125.1/OG0003596.1/OG0004456.1/OG0004737.1/OG0005075.1/OG0005340.1/OG0006064.1/OG0006750.1/OG0007387.1/OG0011506.1</t>
  </si>
  <si>
    <t>OG0003315.1/OG0003315.2/OG0007344.1</t>
  </si>
  <si>
    <t>OG0004351.1</t>
  </si>
  <si>
    <t>OG0004737.1</t>
  </si>
  <si>
    <t>OG0002387.1/OG0008053.1</t>
  </si>
  <si>
    <t>OG0001920.1/OG0002011.1/OG0002011.2/OG0002527.1/OG0002658.1/OG0003959.1/OG0004150.1/OG0004687.1/OG0004687.2/OG0004837.1/OG0004956.1/OG0005064.1/OG0005548.1/OG0005695.1/OG0005776.1/OG0005822.1/OG0006412.1/OG0006594.1/OG0006665.1/OG0006883.1/OG0007441.1/OG0007602.1/OG0007667.1</t>
  </si>
  <si>
    <t>OG0001940.1/OG0002257.2/OG0002257.1/OG0003257.1/OG0003335.1/OG0004280.1/OG0004456.1/OG0004795.1/OG0005376.1/OG0005422.1/OG0006257.1/OG0006654.1/OG0006761.1/OG0007691.1/OG0008098.1/OG0008552.1/OG0008803.1/OG0009053.1/OG0009100.1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</si>
  <si>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0000107.5/OG0000107.3/OG0000107.7/OG0000107.4/OG0000107.1/OG0000107.2/OG0000107.8/OG0000107.6/OG0000200.4/OG0000200.5/OG0000200.2/OG0000200.6/OG0000200.3/OG0000200.1/OG0000242.3/OG0000242.5/OG0000242.2/OG0000242.4/OG0000242.1/OG0000256.4/OG0000256.5/OG0000256.3/OG0000256.1/OG0000256.2/OG0000267.4/OG0000267.1/OG0000267.2/OG0000267.5/OG0000267.3/OG0000298.3/OG0000298.4/OG0000298.5/OG0000298.1/OG0000298.2/OG0000300.2/OG0000300.3/OG0000300.1/OG0000540.3/OG0000540.4/OG0000540.2/OG0000540.1/OG0000549.2/OG0000549.1/OG0000582.3/OG0000582.1/OG0000582.2/OG0000691.2/OG0000691.1/OG0000737.1/OG0000737.3/OG0000737.2/OG0000785.1/OG0000785.2/OG0000812.1/OG0000812.2/OG0000812.3/OG0000883.1/OG0000883.2/OG0000883.3/OG0000897.2/OG0000897.1/OG0000935.2/OG0000935.1/OG0001006.1/OG0001006.2/OG0001087.1/OG0001087.2/OG0001127.2/OG0001127.1/OG0001128.1/OG0001128.2/OG0001173.2/OG0001173.1/OG0001193.1/OG0001193.2/OG0001247.1/OG0001247.2/OG0001276.2/OG0001276.1/OG0001512.1/OG0001512.2/OG0001631.2/OG0001631.1/OG0001635.1/OG0001714.2/OG0001714.1/OG0001718.1/OG0001814.1/OG0001814.2/OG0001918.1/OG0001929.1/OG0001932.1/OG0001932.2/OG0001980.1/OG0001980.2/OG0002107.2/OG0002107.1/OG0002146.1/OG0002384.1/OG0002409.1/OG0002455.1/OG0002572.1/OG0002598.1/OG0002598.2/OG0002601.1/OG0002668.2/OG0002668.1/OG0002730.1/OG0002742.1/OG0002746.1/OG0002794.2/OG0002794.1/OG0002916.1/OG0002937.1/OG0002937.2/OG0002949.1/OG0002949.2/OG0002955.1/OG0003270.1/OG0003279.1/OG0003456.1/OG0003457.1/OG0003494.1/OG0003511.1/OG0003525.1/OG0003558.1/OG0003590.1/OG0003704.1/OG0003704.2/OG0003726.2/OG0003726.1/OG0003774.1/OG0003779.1/OG0003919.1/OG0003990.1/OG0004038.1/OG0004044.1/OG0004112.1/OG0004112.2/OG0004207.1/OG0004249.1/OG0004251.1/OG0004293.1/OG0004333.1/OG0004338.1/OG0004354.1/OG0004391.1/OG0004408.1/OG0004419.1/OG0004493.1/OG0004618.1/OG0004653.1/OG0004711.1/OG0004729.1/OG0004742.1/OG0004757.1/OG0004778.1/OG0004815.1/OG0005013.1/OG0005035.1/OG0005102.1/OG0005120.1/OG0005159.1/OG0005243.1/OG0005293.1/OG0005402.1/OG0005406.1/OG0005527.1/OG0005542.1/OG0005580.1/OG0005657.1/OG0005664.1/OG0005686.1/OG0005693.1/OG0005720.1/OG0005733.1/OG0005797.1/OG0005819.1/OG0005821.1/OG0005852.1/OG0005998.1/OG0006234.1/OG0006321.1/OG0006381.1/OG0006515.1/OG0006516.1/OG0006650.1/OG0006837.1/OG0006918.1/OG0007098.1/OG0007195.1/OG0007197.1/OG0007243.1/OG0007280.1/OG0007282.1/OG0007756.1/OG0009116.1</t>
  </si>
  <si>
    <t>OG0000691.2/OG0000691.1/OG0001714.2/OG0001714.1/OG0001929.1/OG0001980.1/OG0001980.2/OG0002409.1/OG0002794.2/OG0002794.1/OG0002949.1/OG0002949.2/OG0003279.1/OG0003511.1/OG0003525.1/OG0003919.1/OG0004112.1/OG0004112.2/OG0004207.1/OG0004251.1/OG0004354.1/OG0004408.1/OG0004419.1/OG0004493.1/OG0004653.1/OG0004711.1/OG0004729.1/OG0004778.1/OG0005013.1/OG0005120.1/OG0005159.1/OG0005243.1/OG0005402.1/OG0005542.1/OG0005686.1/OG0005693.1/OG0005733.1/OG0005797.1/OG0005819.1/OG0005821.1/OG0005852.1/OG0006381.1/OG0006515.1/OG0006837.1/OG0006918.1/OG0007195.1/OG0007280.1</t>
  </si>
  <si>
    <t>OG0004150.1/OG0004687.1/OG0004687.2/OG0005064.1/OG0006594.1/OG0007602.1</t>
  </si>
  <si>
    <t>OG0004280.1/OG0005376.1/OG0006761.1/OG0007691.1/OG0009100.1</t>
  </si>
  <si>
    <t>OG0002598.1/OG0002598.2/OG0003704.1/OG0003704.2/OG0007197.1</t>
  </si>
  <si>
    <t>OG0006665.1/OG0007441.1</t>
  </si>
  <si>
    <t>OG0008803.1</t>
  </si>
  <si>
    <t>OG0004687.1/OG0004687.2/OG0005695.1/OG0006412.1</t>
  </si>
  <si>
    <t>OG0000737.1/OG0000737.3/OG0000737.2/OG0001929.1/OG0002455.1/OG0004742.1/OG0005102.1/OG0005657.1/OG0006234.1</t>
  </si>
  <si>
    <t>OG0006654.1/OG0007691.1/OG0009053.1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</si>
  <si>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0000403.2/OG0000403.1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0000521.2/OG0000521.1/OG0000521.3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0000671.3/OG0000671.1/OG0000671.2/OG0000696.1/OG0000696.2/OG0000696.3/OG0000704.2/OG0000704.1/OG0000704.3/OG0000710.3/OG0000710.1/OG0000710.2/OG0000711.3/OG0000711.1/OG0000711.2/OG0000737.1/OG0000737.3/OG0000737.2/OG0000756.1/OG0000770.2/OG0000770.1/OG0000772.1/OG0000772.2/OG0000782.1/OG0000782.3/OG0000782.2/OG0000795.1/OG0000795.2/OG0000812.1/OG0000812.2/OG0000812.3/OG0000828.1/OG0000828.2/OG0000866.3/OG0000866.2/OG0000866.1/OG0000868.2/OG0000868.1/OG0000868.3/OG0000893.1/OG0000893.2/OG0000897.2/OG0000897.1/OG0000935.2/OG0000935.1/OG0000945.1/OG0000945.2/OG0000952.2/OG0000952.1/OG0000972.1/OG0000972.2/OG0001004.2/OG0001004.1/OG0001006.1/OG0001006.2/OG0001018.2/OG0001018.3/OG0001018.1/OG0001021.1/OG0001033.2/OG0001033.1/OG0001050.2/OG0001050.1/OG0001055.1/OG0001055.2/OG0001087.1/OG0001087.2/OG0001120.2/OG0001120.1/OG0001127.2/OG0001127.1/OG0001128.1/OG0001128.2/OG0001158.2/OG0001158.1/OG0001162.1/OG0001162.2/OG0001167.1/OG0001167.2/OG0001169.2/OG0001169.1/OG0001170.2/OG0001170.1/OG0001173.2/OG0001173.1/OG0001193.1/OG0001193.2/OG0001222.1/OG0001222.2/OG0001223.1/OG0001223.2/OG0001247.1/OG0001247.2/OG0001259.2/OG0001259.1/OG0001271.2/OG0001271.1/OG0001276.2/OG0001276.1/OG0001326.1/OG0001342.2/OG0001342.1/OG0001358.1/OG0001358.2/OG0001365.2/OG0001365.1/OG0001395.2/OG0001395.1/OG0001420.1/OG0001421.2/OG0001421.1/OG0001467.2/OG0001467.1/OG0001509.2/OG0001509.1/OG0001512.1/OG0001512.2/OG0001514.2/OG0001514.1/OG0001523.1/OG0001523.2/OG0001543.2/OG0001543.1/OG0001569.1/OG0001578.2/OG0001578.1/OG0001597.1/OG0001597.2/OG0001607.2/OG0001607.1/OG0001631.2/OG0001631.1/OG0001635.1/OG0001639.1/OG0001639.2/OG0001640.1/OG0001640.2/OG0001661.1/OG0001661.2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0002040.2/OG0002040.1/OG0002056.1/OG0002067.1/OG0002071.1/OG0002071.2/OG0002075.2/OG0002075.1/OG0002076.1/OG0002076.2/OG0002107.2/OG0002107.1/OG0002108.1/OG0002120.1/OG0002120.2/OG0002142.1/OG0002142.2/OG0002146.1/OG0002164.2/OG0002164.1/OG0002174.1/OG0002178.1/OG0002178.2/OG0002179.1/OG0002232.1/OG0002236.1/OG0002236.2/OG0002237.1/OG0002267.1/OG0002343.1/OG0002343.2/OG0002350.1/OG0002350.2/OG0002364.1/OG0002364.2/OG0002375.1/OG0002377.1/OG0002377.2/OG0002384.1/OG0002387.1/OG0002403.2/OG0002403.1/OG0002409.1/OG0002413.1/OG0002460.1/OG0002464.1/OG0002464.2/OG0002466.1/OG0002469.1/OG0002475.1/OG0002477.1/OG0002482.1/OG0002515.1/OG0002557.2/OG0002557.1/OG0002572.1/OG0002575.1/OG0002591.1/OG0002601.1/OG0002615.1/OG0002623.2/OG0002623.1/OG0002626.1/OG0002643.1/OG0002668.2/OG0002668.1/OG0002670.1/OG0002731.2/OG0002731.1/OG0002743.1/OG0002743.2/OG0002746.1/OG0002748.1/OG0002754.1/OG0002774.2/OG0002774.1/OG0002790.1/OG0002794.2/OG0002794.1/OG0002797.1/OG0002798.1/OG0002798.2/OG0002804.1/OG0002812.1/OG0002825.2/OG0002825.1/OG0002867.2/OG0002867.1/OG0002874.1/OG0002887.1/OG0002887.2/OG0002916.1/OG0002926.1/OG0002934.1/OG0002943.2/OG0002943.1/OG0002946.1/OG0002949.1/OG0002949.2/OG0002955.1/OG0003029.1/OG0003031.1/OG0003054.1/OG0003068.1/OG0003116.1/OG0003146.1/OG0003218.1/OG0003243.1/OG0003266.2/OG0003266.1/OG0003270.1/OG0003276.1/OG0003277.1/OG0003333.1/OG0003343.1/OG0003425.1/OG0003456.1/OG0003481.1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0003703.1/OG0003718.1/OG0003721.1/OG0003750.1/OG0003752.1/OG0003774.1/OG0003775.1/OG0003779.1/OG0003798.1/OG0003799.1/OG0003801.1/OG0003829.1/OG0003855.1/OG0003919.1/OG0003945.1/OG0003952.1/OG0003961.1/OG0003963.1/OG0003969.1/OG0003972.1/OG0003973.1/OG0003997.1/OG0004000.1/OG0004016.1/OG0004017.1/OG0004033.1/OG0004038.1/OG0004042.1/OG0004044.1/OG0004047.1/OG0004069.1/OG0004085.1/OG0004108.1/OG0004112.1/OG0004112.2/OG0004125.1/OG0004130.1/OG0004138.1/OG0004139.1/OG0004155.1/OG0004204.1/OG0004238.1/OG0004251.1/OG0004260.1/OG0004269.1/OG0004281.1/OG0004287.1/OG0004289.1/OG0004292.1/OG0004294.1/OG0004300.1/OG0004306.1/OG0004309.1/OG0004333.1/OG0004335.1/OG0004338.1/OG0004351.1/OG0004354.1/OG0004357.1/OG0004363.1/OG0004365.1/OG0004387.1/OG0004391.1/OG0004404.1/OG0004408.1/OG0004425.1/OG0004433.1/OG0004439.1/OG0004451.1/OG0004455.1/OG0004469.1/OG0004480.1/OG0004493.1/OG0004544.1/OG0004568.1/OG0004579.1/OG0004596.1/OG0004618.1/OG0004632.1/OG0004634.1/OG0004636.1/OG0004653.1/OG0004656.1/OG0004662.1/OG0004665.1/OG0004690.1/OG0004691.1/OG0004726.1/OG0004729.1/OG0004735.1/OG0004742.1/OG0004768.1/OG0004778.1/OG0004785.1/OG0004811.1/OG0004815.1/OG0004883.1/OG0004904.1/OG0004908.1/OG0004918.1/OG0004952.1/OG0004992.1/OG0005013.1/OG0005035.1/OG0005073.1/OG0005091.1/OG0005134.1/OG0005158.1/OG0005159.1/OG0005168.1/OG0005243.1/OG0005284.1/OG0005297.1/OG0005330.1/OG0005347.1/OG0005367.1/OG0005382.1/OG0005391.1/OG0005397.1/OG0005406.1/OG0005413.1/OG0005432.1/OG0005434.1/OG0005454.1/OG0005466.1/OG0005469.1/OG0005472.1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0005813.1/OG0005815.1/OG0005819.1/OG0005821.1/OG0005852.1/OG0005867.1/OG0005871.1/OG0005893.1/OG0005913.1/OG0005963.1/OG0005980.1/OG0005998.1/OG0006033.1/OG0006052.1/OG0006248.1/OG0006305.1/OG0006307.1/OG0006319.1/OG0006321.1/OG0006366.1/OG0006381.1/OG0006382.1/OG0006394.1/OG0006439.1/OG0006465.1/OG0006486.1/OG0006503.1/OG0006626.1/OG0006671.1/OG0006727.1/OG0006741.1/OG0006751.1/OG0006752.1/OG0006774.1/OG0006778.1/OG0006820.1/OG0006837.1/OG0006873.1/OG0006889.1/OG0006894.1/OG0006901.1/OG0006913.1/OG0006918.1/OG0006919.1/OG0006931.1/OG0006933.1/OG0007063.1/OG0007074.1/OG0007098.1/OG0007195.1/OG0007197.1/OG0007243.1/OG0007280.1/OG0007301.1/OG0007319.1/OG0007349.1/OG0007372.1/OG0007608.1/OG0007638.1/OG0007719.1/OG0007766.1/OG0007768.1/OG0007820.1/OG0007980.1/OG0007998.1/OG0008008.1/OG0008053.1/OG0008071.1/OG0008130.1/OG0008140.1/OG0008490.1/OG0008508.1/OG0008560.1/OG0008782.1/OG0009051.1</t>
  </si>
  <si>
    <t>OG0001662.2/OG0001662.1/OG0001862.2/OG0001862.1/OG0001924.1/OG0001940.1/OG0002019.1/OG0002032.1/OG0002032.2/OG0002145.1/OG0002257.2/OG0002257.1/OG0002270.1/OG0002270.2/OG0002633.1/OG0002952.2/OG0002952.1/OG0003125.1/OG0003151.1/OG0003160.1/OG0003220.1/OG0003257.1/OG0003335.1/OG0003415.1/OG0003596.1/OG0003729.1/OG0004096.1/OG0004278.1/OG0004280.1/OG0004410.1/OG0004456.1/OG0004488.1/OG0004598.1/OG0004698.1/OG0004702.1/OG0004737.1/OG0004744.1/OG0004779.1/OG0004795.1/OG0005034.1/OG0005056.1/OG0005060.1/OG0005075.1/OG0005113.1/OG0005340.1/OG0005376.1/OG0005422.1/OG0005534.1/OG0005829.1/OG0005897.1/OG0006064.1/OG0006253.1/OG0006257.1/OG0006495.1/OG0006654.1/OG0006735.1/OG0006750.1/OG0006781.1/OG0006857.1/OG0007281.1/OG0007387.1/OG0007782.1/OG0007791.1/OG0008011.1/OG0008019.1/OG0008056.1/OG0008098.1/OG0008165.1/OG0008519.1/OG0008853.1/OG0009053.1/OG0009699.1/OG0010621.1/OG0011506.1</t>
  </si>
  <si>
    <t>OG0000266.6/OG0000266.3/OG0000266.5/OG0000266.1/OG0000266.2/OG0000266.4/OG0001000.1/OG0001000.2/OG0001920.1/OG0002181.1/OG0002181.2/OG0002186.1/OG0002287.1/OG0002527.1/OG0002593.1/OG0002658.1/OG0002817.2/OG0002817.1/OG0002831.1/OG0002905.1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0005548.1/OG0005572.1/OG0005596.1/OG0005606.1/OG0005695.1/OG0006184.1/OG0006389.1/OG0006392.1/OG0006412.1/OG0006594.1/OG0006836.1/OG0006883.1/OG0007144.1/OG0007344.1/OG0007441.1/OG0007594.1/OG0007602.1/OG0008269.1/OG0009738.1/OG0010076.1</t>
  </si>
  <si>
    <t>OG0002181.1/OG0002181.2/OG0005449.2/OG0005449.1/OG0007344.1</t>
  </si>
  <si>
    <t>OG0005413.1/OG0005733.1/OG0006873.1/OG0008140.1</t>
  </si>
  <si>
    <t>OG0006064.1/OG0008011.1</t>
  </si>
  <si>
    <t>OG0001662.2/OG0001662.1/OG0001862.2/OG0001862.1/OG0001924.1/OG0001940.1/OG0002145.1/OG0002257.2/OG0002257.1/OG0002270.1/OG0002270.2/OG0002633.1/OG0002952.2/OG0002952.1/OG0003151.1/OG0003160.1/OG0003220.1/OG0003257.1/OG0003335.1/OG0003596.1/OG0004278.1/OG0004280.1/OG0004456.1/OG0004488.1/OG0004598.1/OG0004702.1/OG0004744.1/OG0004779.1/OG0005056.1/OG0005113.1/OG0005376.1/OG0005422.1/OG0005534.1/OG0005829.1/OG0006064.1/OG0006253.1/OG0006257.1/OG0006495.1/OG0006654.1/OG0006735.1/OG0006781.1/OG0007782.1/OG0008019.1/OG0008056.1/OG0008098.1/OG0008853.1/OG0009053.1/OG0009699.1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</si>
  <si>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0000130.5/OG0000130.4/OG0000130.7/OG0000130.6/OG0000130.3/OG0000130.2/OG0000130.1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0000298.3/OG0000298.4/OG0000298.5/OG0000298.1/OG0000298.2/OG0000300.2/OG0000300.3/OG0000300.1/OG0000318.4/OG0000318.2/OG0000318.1/OG0000318.3/OG0000322.1/OG0000322.2/OG0000322.4/OG0000322.3/OG0000356.4/OG0000356.1/OG0000356.2/OG0000356.3/OG0000374.1/OG0000374.2/OG0000374.4/OG0000374.3/OG0000403.2/OG0000403.1/OG0000412.2/OG0000412.1/OG0000412.3/OG0000420.3/OG0000420.2/OG0000420.1/OG0000446.3/OG0000446.2/OG0000446.1/OG0000467.4/OG0000467.3/OG0000467.2/OG0000467.1/OG0000478.2/OG0000478.1/OG0000478.3/OG0000484.2/OG0000484.1/OG0000484.3/OG0000485.1/OG0000485.3/OG0000485.2/OG0000540.3/OG0000540.4/OG0000540.2/OG0000540.1/OG0000549.2/OG0000549.1/OG0000551.3/OG0000551.2/OG0000551.1/OG0000571.3/OG0000571.1/OG0000571.2/OG0000582.3/OG0000582.1/OG0000582.2/OG0000613.1/OG0000613.3/OG0000613.2/OG0000618.2/OG0000618.1/OG0000618.3/OG0000671.3/OG0000671.1/OG0000671.2/OG0000696.1/OG0000696.2/OG0000696.3/OG0000711.3/OG0000711.1/OG0000711.2/OG0000737.1/OG0000737.3/OG0000737.2/OG0000756.1/OG0000770.2/OG0000770.1/OG0000772.1/OG0000772.2/OG0000782.1/OG0000782.3/OG0000782.2/OG0000812.1/OG0000812.2/OG0000812.3/OG0000828.1/OG0000828.2/OG0000866.3/OG0000866.2/OG0000866.1/OG0000868.2/OG0000868.1/OG0000868.3/OG0000893.1/OG0000893.2/OG0000897.2/OG0000897.1/OG0000935.2/OG0000935.1/OG0000945.1/OG0000945.2/OG0000952.2/OG0000952.1/OG0001004.2/OG0001004.1/OG0001006.1/OG0001006.2/OG0001018.2/OG0001018.3/OG0001018.1/OG0001021.1/OG0001050.2/OG0001050.1/OG0001087.1/OG0001087.2/OG0001120.2/OG0001120.1/OG0001127.2/OG0001127.1/OG0001128.1/OG0001128.2/OG0001158.2/OG0001158.1/OG0001162.1/OG0001162.2/OG0001167.1/OG0001167.2/OG0001170.2/OG0001170.1/OG0001193.1/OG0001193.2/OG0001222.1/OG0001222.2/OG0001223.1/OG0001223.2/OG0001247.1/OG0001247.2/OG0001259.2/OG0001259.1/OG0001271.2/OG0001271.1/OG0001276.2/OG0001276.1/OG0001342.2/OG0001342.1/OG0001358.1/OG0001358.2/OG0001395.2/OG0001395.1/OG0001420.1/OG0001421.2/OG0001421.1/OG0001509.2/OG0001509.1/OG0001543.2/OG0001543.1/OG0001578.2/OG0001578.1/OG0001597.1/OG0001597.2/OG0001607.2/OG0001607.1/OG0001631.2/OG0001631.1/OG0001635.1/OG0001639.1/OG0001639.2/OG0001640.1/OG0001640.2/OG0001661.1/OG0001661.2/OG0001712.1/OG0001712.2/OG0001714.2/OG0001714.1/OG0001719.1/OG0001765.1/OG0001768.1/OG0001774.1/OG0001774.2/OG0001792.2/OG0001792.1/OG0001794.1/OG0001794.2/OG0001814.1/OG0001814.2/OG0001860.2/OG0001860.1/OG0001929.1/OG0001932.1/OG0001932.2/OG0001936.1/OG0001936.2/OG0001938.2/OG0001938.1/OG0001953.2/OG0001953.1/OG0001972.1/OG0001972.2/OG0001979.1/OG0001980.1/OG0001980.2/OG0002056.1/OG0002067.1/OG0002071.1/OG0002071.2/OG0002075.2/OG0002075.1/OG0002076.1/OG0002076.2/OG0002107.2/OG0002107.1/OG0002108.1/OG0002120.1/OG0002120.2/OG0002142.1/OG0002142.2/OG0002146.1/OG0002164.2/OG0002164.1/OG0002174.1/OG0002178.1/OG0002178.2/OG0002179.1/OG0002232.1/OG0002267.1/OG0002343.1/OG0002343.2/OG0002364.1/OG0002364.2/OG0002375.1/OG0002384.1/OG0002409.1/OG0002469.1/OG0002475.1/OG0002477.1/OG0002482.1/OG0002515.1/OG0002557.2/OG0002557.1/OG0002572.1/OG0002575.1/OG0002601.1/OG0002615.1/OG0002623.2/OG0002623.1/OG0002626.1/OG0002643.1/OG0002668.2/OG0002668.1/OG0002670.1/OG0002746.1/OG0002748.1/OG0002754.1/OG0002790.1/OG0002794.2/OG0002794.1/OG0002798.1/OG0002798.2/OG0002804.1/OG0002812.1/OG0002867.2/OG0002867.1/OG0002887.1/OG0002887.2/OG0002926.1/OG0002934.1/OG0003029.1/OG0003054.1/OG0003116.1/OG0003243.1/OG0003270.1/OG0003276.1/OG0003277.1/OG0003333.1/OG0003343.1/OG0003481.1/OG0003492.1/OG0003511.1/OG0003522.1/OG0003523.1/OG0003525.1/OG0003529.1/OG0003558.1/OG0003564.1/OG0003569.1/OG0003571.1/OG0003582.1/OG0003584.1/OG0003590.1/OG0003647.1/OG0003679.1/OG0003718.1/OG0003721.1/OG0003750.1/OG0003752.1/OG0003774.1/OG0003775.1/OG0003798.1/OG0003799.1/OG0003801.1/OG0003855.1/OG0003919.1/OG0003945.1/OG0003952.1/OG0003963.1/OG0003969.1/OG0003973.1/OG0003997.1/OG0004016.1/OG0004038.1/OG0004042.1/OG0004044.1/OG0004085.1/OG0004112.1/OG0004112.2/OG0004130.1/OG0004138.1/OG0004139.1/OG0004204.1/OG0004238.1/OG0004251.1/OG0004269.1/OG0004281.1/OG0004289.1/OG0004292.1/OG0004300.1/OG0004306.1/OG0004309.1/OG0004338.1/OG0004351.1/OG0004354.1/OG0004363.1/OG0004365.1/OG0004387.1/OG0004391.1/OG0004425.1/OG0004439.1/OG0004469.1/OG0004493.1/OG0004544.1/OG0004568.1/OG0004596.1/OG0004618.1/OG0004632.1/OG0004636.1/OG0004653.1/OG0004662.1/OG0004665.1/OG0004690.1/OG0004726.1/OG0004729.1/OG0004742.1/OG0004768.1/OG0004778.1/OG0004811.1/OG0004815.1/OG0004883.1/OG0004908.1/OG0004992.1/OG0005013.1/OG0005158.1/OG0005159.1/OG0005168.1/OG0005243.1/OG0005330.1/OG0005347.1/OG0005367.1/OG0005391.1/OG0005397.1/OG0005413.1/OG0005432.1/OG0005434.1/OG0005454.1/OG0005466.1/OG0005469.1/OG0005472.1/OG0005492.1/OG0005503.1/OG0005507.1/OG0005515.1/OG0005524.1/OG0005527.1/OG0005542.1/OG0005555.1/OG0005558.1/OG0005575.1/OG0005580.1/OG0005657.1/OG0005686.1/OG0005693.1/OG0005712.1/OG0005722.1/OG0005736.1/OG0005737.1/OG0005774.1/OG0005819.1/OG0005821.1/OG0005852.1/OG0005867.1/OG0005871.1/OG0005893.1/OG0005963.1/OG0005980.1/OG0005998.1/OG0006033.1/OG0006052.1/OG0006305.1/OG0006307.1/OG0006321.1/OG0006381.1/OG0006382.1/OG0006394.1/OG0006465.1/OG0006626.1/OG0006727.1/OG0006741.1/OG0006751.1/OG0006752.1/OG0006778.1/OG0006820.1/OG0006837.1/OG0006873.1/OG0006889.1/OG0006901.1/OG0006913.1/OG0006918.1/OG0006919.1/OG0006931.1/OG0006933.1/OG0007063.1/OG0007195.1/OG0007197.1/OG0007243.1/OG0007280.1/OG0007349.1/OG0007638.1/OG0007820.1/OG0007998.1/OG0008008.1/OG0008071.1/OG0008130.1/OG0008490.1/OG0008508.1/OG0008782.1/OG0009051.1</t>
  </si>
  <si>
    <t>OG0000266.6/OG0000266.3/OG0000266.5/OG0000266.1/OG0000266.2/OG0000266.4/OG0001000.1/OG0001000.2/OG0001920.1/OG0002186.1/OG0002287.1/OG0002527.1/OG0002593.1/OG0002658.1/OG0002817.2/OG0002817.1/OG0002831.1/OG0002905.1/OG0003353.1/OG0003454.1/OG0003568.2/OG0003568.1/OG0003671.1/OG0003959.1/OG0004075.1/OG0004150.1/OG0004501.1/OG0004687.1/OG0004687.2/OG0004956.1/OG0004966.1/OG0005190.1/OG0005548.1/OG0005572.1/OG0005596.1/OG0005606.1/OG0005695.1/OG0006389.1/OG0006412.1/OG0006594.1/OG0006836.1/OG0007344.1/OG0007441.1/OG0007594.1/OG0007602.1/OG0008269.1/OG0009738.1/OG0010076.1</t>
  </si>
  <si>
    <t>OG0002794.2/OG0002794.1/OG0003068.1/OG0006439.1</t>
  </si>
  <si>
    <t>OG0008011.1</t>
  </si>
  <si>
    <t>OG0001918.1/OG0005733.1/OG0005852.1/OG0006650.1</t>
  </si>
  <si>
    <t>OG0006665.1</t>
  </si>
  <si>
    <t>OG0002181.1/OG0002181.2/OG0002895.1/OG0005776.1/OG0005876.1/OG0006233.1/OG0006383.1/OG0006529.1/OG0006788.1/OG0007590.1/OG0007674.1/OG0007750.1</t>
  </si>
  <si>
    <t>OG0000073.10/OG0000073.7/OG0000073.3/OG0000073.11/OG0000073.8/OG0000073.1/OG0000073.5/OG0000073.2/OG0000073.9/OG0000073.4/OG0000073.6/OG0000580.2/OG0000580.1/OG0000580.3/OG0000725.1/OG0000725.2/OG0000932.3/OG0000932.1/OG0000932.2/OG0001015.1/OG0001016.1/OG0001016.2/OG0001202.2/OG0001202.1/OG0001360.2/OG0001360.1/OG0001499.1/OG0001842.2/OG0001842.1/OG0001943.1/OG0001943.2/OG0002126.2/OG0002126.1/OG0002160.1/OG0002474.2/OG0002474.1/OG0002752.1/OG0002761.1/OG0003466.1/OG0003667.1/OG0003830.1/OG0003926.1/OG0003951.1/OG0003983.1/OG0003995.1/OG0004019.1/OG0004097.1/OG0004235.1/OG0004434.1/OG0004487.1/OG0004554.1/OG0004714.1/OG0004788.1/OG0004994.1/OG0005112.1/OG0005127.1/OG0005156.1/OG0005166.1/OG0005171.1/OG0005246.1/OG0005307.1/OG0005310.1/OG0005374.1/OG0005383.1/OG0005494.1/OG0005526.1/OG0005551.1/OG0005554.1/OG0005666.1/OG0005743.1/OG0005767.1/OG0005910.1/OG0005967.1/OG0005969.1/OG0006010.1/OG0006150.1/OG0006261.1/OG0006274.1/OG0006300.1/OG0006404.1/OG0006424.1/OG0006479.1/OG0006640.1/OG0006676.1/OG0006701.1/OG0006723.1/OG0006769.1/OG0006908.1/OG0006922.1/OG0006954.1/OG0007166.1/OG0007183.1/OG0007222.1/OG0007277.1/OG0007299.1/OG0007333.1/OG0007392.1/OG0007399.1/OG0007425.1/OG0007627.1/OG0007658.1/OG0007699.1/OG0007702.1/OG0007735.1/OG0007801.1/OG0007839.1/OG0008140.1</t>
  </si>
  <si>
    <t>OG0002480.1/OG0003927.1/OG0003927.2/OG0005285.1/OG0005557.1/OG0005745.1/OG0005896.1/OG0005952.1/OG0006237.1/OG0006660.1/OG0006736.1/OG0006830.1/OG0006884.1/OG0007213.1/OG0007643.1/OG0007675.1/OG0008015.1/OG0008214.1/OG0008552.1</t>
  </si>
  <si>
    <t>OG0001920.1/OG0002011.1/OG0002011.2/OG0002527.1/OG0002658.1/OG0003959.1/OG0004150.1/OG0004687.1/OG0004687.2/OG0004837.1/OG0004956.1/OG0005064.1/OG0005548.1/OG0005695.1/OG0005822.1/OG0006412.1/OG0006594.1/OG0007441.1/OG0007602.1/OG0007667.1</t>
  </si>
  <si>
    <t>OG0001940.1/OG0002257.2/OG0002257.1/OG0003257.1/OG0003335.1/OG0004280.1/OG0004456.1/OG0004795.1/OG0005376.1/OG0006257.1/OG0006654.1/OG0007691.1/OG0008098.1/OG0009053.1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</si>
  <si>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0000107.5/OG0000107.3/OG0000107.7/OG0000107.4/OG0000107.1/OG0000107.2/OG0000107.8/OG0000107.6/OG0000256.4/OG0000256.5/OG0000256.3/OG0000256.1/OG0000256.2/OG0000267.4/OG0000267.1/OG0000267.2/OG0000267.5/OG0000267.3/OG0000298.3/OG0000298.4/OG0000298.5/OG0000298.1/OG0000298.2/OG0000300.2/OG0000300.3/OG0000300.1/OG0000540.3/OG0000540.4/OG0000540.2/OG0000540.1/OG0000549.2/OG0000549.1/OG0000582.3/OG0000582.1/OG0000582.2/OG0000691.2/OG0000691.1/OG0000737.1/OG0000737.3/OG0000737.2/OG0000812.1/OG0000812.2/OG0000812.3/OG0000883.1/OG0000883.2/OG0000883.3/OG0000897.2/OG0000897.1/OG0000935.2/OG0000935.1/OG0001006.1/OG0001006.2/OG0001087.1/OG0001087.2/OG0001127.2/OG0001127.1/OG0001128.1/OG0001128.2/OG0001193.1/OG0001193.2/OG0001276.2/OG0001276.1/OG0001631.2/OG0001631.1/OG0001635.1/OG0001714.2/OG0001714.1/OG0001718.1/OG0001814.1/OG0001814.2/OG0001929.1/OG0001932.1/OG0001932.2/OG0001980.1/OG0001980.2/OG0002146.1/OG0002409.1/OG0002455.1/OG0002572.1/OG0002598.1/OG0002598.2/OG0002601.1/OG0002730.1/OG0002746.1/OG0002794.2/OG0002794.1/OG0002949.1/OG0002949.2/OG0003270.1/OG0003511.1/OG0003525.1/OG0003558.1/OG0003590.1/OG0003774.1/OG0003919.1/OG0003990.1/OG0004038.1/OG0004044.1/OG0004112.1/OG0004112.2/OG0004207.1/OG0004251.1/OG0004293.1/OG0004338.1/OG0004354.1/OG0004408.1/OG0004419.1/OG0004493.1/OG0004618.1/OG0004653.1/OG0004711.1/OG0004729.1/OG0004742.1/OG0004757.1/OG0004778.1/OG0005013.1/OG0005102.1/OG0005120.1/OG0005159.1/OG0005243.1/OG0005293.1/OG0005402.1/OG0005527.1/OG0005542.1/OG0005580.1/OG0005657.1/OG0005664.1/OG0005686.1/OG0005693.1/OG0005720.1/OG0005819.1/OG0005821.1/OG0005852.1/OG0005998.1/OG0006234.1/OG0006321.1/OG0006381.1/OG0006515.1/OG0006516.1/OG0006837.1/OG0007195.1/OG0007197.1/OG0007243.1/OG0007280.1/OG0007282.1/OG0007756.1/OG0009116.1</t>
  </si>
  <si>
    <t>OG0000691.2/OG0000691.1/OG0001714.2/OG0001714.1/OG0001929.1/OG0001980.1/OG0001980.2/OG0002409.1/OG0002794.2/OG0002794.1/OG0002949.1/OG0002949.2/OG0003511.1/OG0003525.1/OG0003919.1/OG0004112.1/OG0004112.2/OG0004207.1/OG0004251.1/OG0004354.1/OG0004408.1/OG0004419.1/OG0004493.1/OG0004653.1/OG0004711.1/OG0004729.1/OG0004778.1/OG0005013.1/OG0005120.1/OG0005159.1/OG0005243.1/OG0005402.1/OG0005542.1/OG0005686.1/OG0005693.1/OG0005819.1/OG0005821.1/OG0005852.1/OG0006381.1/OG0006515.1/OG0006837.1/OG0007195.1/OG0007280.1</t>
  </si>
  <si>
    <t>OG0004280.1/OG0005376.1/OG0007691.1</t>
  </si>
  <si>
    <t>OG0002598.1/OG0002598.2/OG0007197.1</t>
  </si>
  <si>
    <t>OG0003921.1/OG0005410.1</t>
  </si>
  <si>
    <t>OG0002709.1/OG0004371.1/OG0004601.1/OG0005788.1/OG0006275.1/OG0006519.1/OG0006854.1/OG0007772.1</t>
  </si>
  <si>
    <t>OG0001686.1/OG0001686.2/OG0004060.1/OG0004779.1/OG0005497.1</t>
  </si>
  <si>
    <t>OG0001616.1/OG0001616.2/OG0001992.1/OG0002074.2/OG0002074.1/OG0002229.1/OG0002229.2/OG0002236.1/OG0002236.2/OG0002598.1/OG0002598.2/OG0002640.1/OG0002766.2/OG0002766.1/OG0004069.1/OG0004241.1/OG0004370.1/OG0004561.1/OG0005054.1/OG0005059.1/OG0005299.1/OG0005517.1/OG0006666.1/OG0006808.1/OG0006845.1/OG0007354.1</t>
  </si>
  <si>
    <t>OG0000619.1/OG0000619.3/OG0000619.2/OG0001992.1/OG0002598.1/OG0002598.2/OG0002640.1/OG0003224.1/OG0004241.1/OG0004904.1/OG0005513.1/OG0005517.1/OG0006666.1</t>
  </si>
  <si>
    <t>OG0005497.1</t>
  </si>
  <si>
    <t>OG0001918.1/OG0002742.1/OG0002794.2/OG0002794.1/OG0002937.1/OG0002937.2/OG0003279.1/OG0003590.1/OG0005797.1</t>
  </si>
  <si>
    <t>OG0004795.1/OG0006761.1/OG0008803.1/OG0009100.1</t>
  </si>
  <si>
    <t>OG0003279.1/OG0005797.1</t>
  </si>
  <si>
    <t>OG0006761.1/OG0009100.1</t>
  </si>
  <si>
    <t>OG0003457.1/OG0003494.1</t>
  </si>
  <si>
    <t>OG0000073.10/OG0000073.7/OG0000073.3/OG0000073.11/OG0000073.8/OG0000073.1/OG0000073.5/OG0000073.2/OG0000073.9/OG0000073.4/OG0000073.6/OG0000109.4/OG0000109.8/OG0000109.1/OG0000109.3/OG0000109.7/OG0000109.6/OG0000109.9/OG0000109.5/OG0000109.2/OG0000121.5/OG0000121.1/OG0000121.2/OG0000121.3/OG0000121.4/OG0000121.6/OG0000121.8/OG0000121.7/OG0000205.5/OG0000205.2/OG0000205.7/OG0000205.3/OG0000205.1/OG0000205.4/OG0000205.6/OG0000343.4/OG0000343.1/OG0000343.2/OG0000343.3/OG0000446.3/OG0000446.2/OG0000446.1/OG0000476.1/OG0000476.2/OG0000476.3/OG0000490.2/OG0000490.1/OG0000580.2/OG0000580.1/OG0000580.3/OG0000618.2/OG0000618.1/OG0000618.3/OG0000619.1/OG0000619.3/OG0000619.2/OG0000628.1/OG0000628.2/OG0000636.3/OG0000636.1/OG0000636.2/OG0000695.2/OG0000695.3/OG0000695.1/OG0000696.1/OG0000696.2/OG0000696.3/OG0000725.1/OG0000725.2/OG0000741.2/OG0000741.1/OG0000741.3/OG0000852.2/OG0000852.1/OG0000862.2/OG0000862.1/OG0000932.3/OG0000932.1/OG0000932.2/OG0000938.1/OG0000938.3/OG0000938.2/OG0001015.1/OG0001016.1/OG0001016.2/OG0001027.2/OG0001027.1/OG0001033.2/OG0001033.1/OG0001083.1/OG0001083.2/OG0001115.2/OG0001115.1/OG0001154.1/OG0001154.2/OG0001164.2/OG0001164.1/OG0001199.1/OG0001202.2/OG0001202.1/OG0001222.1/OG0001222.2/OG0001243.2/OG0001243.1/OG0001355.2/OG0001355.1/OG0001360.2/OG0001360.1/OG0001364.2/OG0001364.1/OG0001392.2/OG0001392.1/OG0001403.2/OG0001403.1/OG0001499.1/OG0001507.2/OG0001507.1/OG0001512.1/OG0001512.2/OG0001562.1/OG0001562.2/OG0001616.1/OG0001616.2/OG0001638.1/OG0001638.2/OG0001640.1/OG0001640.2/OG0001670.2/OG0001670.1/OG0001673.1/OG0001743.1/OG0001743.2/OG0001750.1/OG0001750.2/OG0001842.2/OG0001842.1/OG0001853.2/OG0001853.1/OG0001939.1/OG0001943.1/OG0001943.2/OG0001964.1/OG0001992.1/OG0002000.1/OG0002018.1/OG0002030.1/OG0002030.2/OG0002074.2/OG0002074.1/OG0002112.1/OG0002126.2/OG0002126.1/OG0002154.1/OG0002154.2/OG0002160.1/OG0002167.1/OG0002229.1/OG0002229.2/OG0002236.1/OG0002236.2/OG0002364.1/OG0002364.2/OG0002386.1/OG0002474.2/OG0002474.1/OG0002501.1/OG0002501.2/OG0002506.1/OG0002597.1/OG0002597.2/OG0002598.1/OG0002598.2/OG0002602.2/OG0002602.1/OG0002640.1/OG0002650.1/OG0002650.2/OG0002659.1/OG0002709.1/OG0002730.1/OG0002752.1/OG0002761.1/OG0002766.2/OG0002766.1/OG0002784.2/OG0002784.1/OG0002810.1/OG0002954.1/OG0003031.1/OG0003043.1/OG0003047.1/OG0003098.1/OG0003224.1/OG0003266.2/OG0003266.1/OG0003304.1/OG0003416.1/OG0003466.1/OG0003472.1/OG0003478.1/OG0003478.2/OG0003522.1/OG0003642.1/OG0003665.1/OG0003667.1/OG0003702.1/OG0003708.1/OG0003710.1/OG0003715.1/OG0003717.1/OG0003723.1/OG0003730.1/OG0003731.1/OG0003750.1/OG0003778.1/OG0003779.1/OG0003783.1/OG0003830.1/OG0003926.1/OG0003937.1/OG0003946.1/OG0003951.1/OG0003952.1/OG0003961.1/OG0003965.1/OG0003969.1/OG0003972.1/OG0003983.1/OG0003995.1/OG0004019.1/OG0004068.1/OG0004069.1/OG0004097.1/OG0004235.1/OG0004241.1/OG0004246.1/OG0004288.1/OG0004295.1/OG0004356.1/OG0004370.1/OG0004371.1/OG0004374.1/OG0004374.2/OG0004393.1/OG0004423.1/OG0004434.1/OG0004437.1/OG0004441.1/OG0004482.1/OG0004487.1/OG0004536.1/OG0004554.1/OG0004561.1/OG0004590.1/OG0004601.1/OG0004612.1/OG0004614.1/OG0004656.1/OG0004694.1/OG0004700.1/OG0004714.1/OG0004717.1/OG0004758.1/OG0004788.1/OG0004798.1/OG0004904.1/OG0004942.1/OG0004955.1/OG0004958.1/OG0004959.1/OG0004993.1/OG0004994.1/OG0005015.1/OG0005053.1/OG0005054.1/OG0005055.1/OG0005059.1/OG0005063.1/OG0005074.1/OG0005077.1/OG0005112.1/OG0005124.1/OG0005127.1/OG0005144.1/OG0005153.1/OG0005156.1/OG0005160.1/OG0005162.1/OG0005166.1/OG0005171.1/OG0005246.1/OG0005283.1/OG0005296.1/OG0005299.1/OG0005307.1/OG0005310.1/OG0005345.1/OG0005346.1/OG0005354.1/OG0005374.1/OG0005383.1/OG0005402.1/OG0005417.1/OG0005451.1/OG0005458.1/OG0005460.1/OG0005494.1/OG0005505.1/OG0005513.1/OG0005517.1/OG0005526.1/OG0005551.1/OG0005554.1/OG0005564.1/OG0005657.1/OG0005666.1/OG0005717.1/OG0005724.1/OG0005727.1/OG0005738.1/OG0005743.1/OG0005754.1/OG0005767.1/OG0005788.1/OG0005802.1/OG0005811.1/OG0005823.1/OG0005845.1/OG0005851.1/OG0005853.1/OG0005854.1/OG0005877.1/OG0005910.1/OG0005955.1/OG0005963.1/OG0005967.1/OG0005969.1/OG0005981.1/OG0005994.1/OG0006001.1/OG0006010.1/OG0006048.1/OG0006052.1/OG0006059.1/OG0006150.1/OG0006177.1/OG0006209.1/OG0006216.1/OG0006222.1/OG0006261.1/OG0006274.1/OG0006275.1/OG0006300.1/OG0006336.1/OG0006340.1/OG0006371.1/OG0006393.1/OG0006394.1/OG0006404.1/OG0006417.1/OG0006424.1/OG0006448.1/OG0006456.1/OG0006479.1/OG0006519.1/OG0006629.1/OG0006640.1/OG0006666.1/OG0006676.1/OG0006680.1/OG0006685.1/OG0006687.1/OG0006701.1/OG0006721.1/OG0006723.1/OG0006733.1/OG0006739.1/OG0006769.1/OG0006774.1/OG0006808.1/OG0006845.1/OG0006854.1/OG0006860.1/OG0006861.1/OG0006908.1/OG0006922.1/OG0006954.1/OG0006963.1/OG0007074.1/OG0007166.1/OG0007173.1/OG0007183.1/OG0007222.1/OG0007254.1/OG0007266.1/OG0007277.1/OG0007284.1/OG0007294.1/OG0007299.1/OG0007333.1/OG0007354.1/OG0007362.1/OG0007391.1/OG0007392.1/OG0007399.1/OG0007402.1/OG0007425.1/OG0007429.1/OG0007432.1/OG0007565.1/OG0007627.1/OG0007648.1/OG0007658.1/OG0007698.1/OG0007699.1/OG0007702.1/OG0007735.1/OG0007759.1/OG0007772.1/OG0007801.1/OG0007839.1/OG0008101.1/OG0008106.1/OG0008140.1/OG0008437.1/OG0008460.1/OG0008523.1/OG0008776.1</t>
  </si>
  <si>
    <t>OG0001795.2/OG0001795.1/OG0002011.1/OG0002011.2/OG0002181.1/OG0002181.2/OG0002895.1/OG0004418.1/OG0004540.1/OG0005064.1/OG0005190.1/OG0005271.1/OG0005605.1/OG0005706.1/OG0005776.1/OG0005876.1/OG0005934.1/OG0006219.1/OG0006233.1/OG0006292.1/OG0006383.1/OG0006412.1/OG0006529.1/OG0006788.1/OG0006964.1/OG0006987.1/OG0007109.1/OG0007388.1/OG0007441.1/OG0007590.1/OG0007617.1/OG0007674.1/OG0007742.1/OG0007750.1/OG0007865.1/OG0008615.1/OG0009085.1/OG0009134.1</t>
  </si>
  <si>
    <t>OG0000302.7/OG0000302.3/OG0000302.2/OG0000302.6/OG0000302.1/OG0000302.5/OG0000302.4/OG0000408.2/OG0000408.1/OG0000408.3/OG0000408.4/OG0000408.5/OG0001686.1/OG0001686.2/OG0001974.1/OG0002480.1/OG0002951.1/OG0003341.1/OG0003921.1/OG0003927.1/OG0003927.2/OG0003938.1/OG0004060.1/OG0004443.1/OG0004779.1/OG0004810.1/OG0005285.1/OG0005410.1/OG0005497.1/OG0005557.1/OG0005745.1/OG0005801.1/OG0005896.1/OG0005952.1/OG0005988.1/OG0006207.1/OG0006237.1/OG0006264.1/OG0006377.1/OG0006495.1/OG0006660.1/OG0006708.1/OG0006736.1/OG0006786.1/OG0006827.1/OG0006830.1/OG0006884.1/OG0007150.1/OG0007155.1/OG0007192.1/OG0007213.1/OG0007220.1/OG0007550.1/OG0007643.1/OG0007675.1/OG0007757.1/OG0007825.1/OG0007833.1/OG0008015.1/OG0008109.1/OG0008134.1/OG0008145.1/OG0008147.1/OG0008214.1/OG0008552.1/OG0008572.1/OG0008856.1</t>
  </si>
  <si>
    <t>OG0001795.2/OG0001795.1/OG0002011.1/OG0002011.2/OG0004418.1/OG0005064.1/OG0005190.1/OG0005605.1/OG0005706.1/OG0005934.1/OG0006412.1/OG0006964.1/OG0006987.1/OG0007109.1/OG0007441.1/OG0007617.1/OG0007742.1/OG0007865.1/OG0008615.1/OG0009134.1</t>
  </si>
  <si>
    <t>OG0000408.2/OG0000408.1/OG0000408.3/OG0000408.4/OG0000408.5/OG0001686.1/OG0001686.2/OG0001974.1/OG0003921.1/OG0003938.1/OG0004060.1/OG0004443.1/OG0004779.1/OG0004810.1/OG0005410.1/OG0005497.1/OG0006207.1/OG0006264.1/OG0006495.1/OG0006708.1/OG0006786.1/OG0006827.1/OG0007150.1/OG0007155.1/OG0007192.1/OG0007220.1/OG0007550.1/OG0008109.1/OG0008145.1/OG0008147.1/OG0008856.1</t>
  </si>
  <si>
    <t>OG0000109.4/OG0000109.8/OG0000109.1/OG0000109.3/OG0000109.7/OG0000109.6/OG0000109.9/OG0000109.5/OG0000109.2/OG0000121.5/OG0000121.1/OG0000121.2/OG0000121.3/OG0000121.4/OG0000121.6/OG0000121.8/OG0000121.7/OG0000343.4/OG0000343.1/OG0000343.2/OG0000343.3/OG0000446.3/OG0000446.2/OG0000446.1/OG0000490.2/OG0000490.1/OG0000636.3/OG0000636.1/OG0000636.2/OG0000695.2/OG0000695.3/OG0000695.1/OG0000696.1/OG0000696.2/OG0000696.3/OG0000741.2/OG0000741.1/OG0000741.3/OG0000852.2/OG0000852.1/OG0000862.2/OG0000862.1/OG0000932.3/OG0000932.1/OG0000932.2/OG0000938.1/OG0000938.3/OG0000938.2/OG0001154.1/OG0001154.2/OG0001164.2/OG0001164.1/OG0001222.1/OG0001222.2/OG0001243.2/OG0001243.1/OG0001355.2/OG0001355.1/OG0001364.2/OG0001364.1/OG0001403.2/OG0001403.1/OG0001512.1/OG0001512.2/OG0001616.1/OG0001616.2/OG0001640.1/OG0001640.2/OG0001670.2/OG0001670.1/OG0001750.1/OG0001750.2/OG0001853.2/OG0001853.1/OG0001943.1/OG0001943.2/OG0001964.1/OG0001992.1/OG0002018.1/OG0002074.2/OG0002074.1/OG0002167.1/OG0002229.1/OG0002229.2/OG0002236.1/OG0002236.2/OG0002364.1/OG0002364.2/OG0002386.1/OG0002506.1/OG0002597.1/OG0002597.2/OG0002598.1/OG0002598.2/OG0002602.2/OG0002602.1/OG0002640.1/OG0002650.1/OG0002650.2/OG0002709.1/OG0002730.1/OG0002761.1/OG0002766.2/OG0002766.1/OG0002784.2/OG0002784.1/OG0002954.1/OG0003031.1/OG0003043.1/OG0003098.1/OG0003224.1/OG0003304.1/OG0003416.1/OG0003472.1/OG0003478.1/OG0003478.2/OG0003642.1/OG0003665.1/OG0003708.1/OG0003717.1/OG0003723.1/OG0003730.1/OG0003731.1/OG0003750.1/OG0003778.1/OG0003779.1/OG0003937.1/OG0003946.1/OG0003952.1/OG0003969.1/OG0003972.1/OG0004068.1/OG0004069.1/OG0004241.1/OG0004246.1/OG0004288.1/OG0004295.1/OG0004356.1/OG0004370.1/OG0004371.1/OG0004374.1/OG0004374.2/OG0004393.1/OG0004437.1/OG0004482.1/OG0004536.1/OG0004561.1/OG0004590.1/OG0004601.1/OG0004612.1/OG0004656.1/OG0004694.1/OG0004700.1/OG0004717.1/OG0004758.1/OG0004942.1/OG0004958.1/OG0004959.1/OG0005015.1/OG0005053.1/OG0005054.1/OG0005055.1/OG0005059.1/OG0005063.1/OG0005074.1/OG0005077.1/OG0005153.1/OG0005283.1/OG0005296.1/OG0005299.1/OG0005346.1/OG0005402.1/OG0005417.1/OG0005451.1/OG0005460.1/OG0005505.1/OG0005517.1/OG0005564.1/OG0005657.1/OG0005724.1/OG0005727.1/OG0005738.1/OG0005754.1/OG0005788.1/OG0005802.1/OG0005823.1/OG0005845.1/OG0005877.1/OG0005955.1/OG0005963.1/OG0005981.1/OG0005994.1/OG0006001.1/OG0006052.1/OG0006059.1/OG0006177.1/OG0006209.1/OG0006216.1/OG0006222.1/OG0006275.1/OG0006340.1/OG0006371.1/OG0006393.1/OG0006448.1/OG0006456.1/OG0006519.1/OG0006629.1/OG0006666.1/OG0006680.1/OG0006685.1/OG0006721.1/OG0006733.1/OG0006739.1/OG0006774.1/OG0006808.1/OG0006845.1/OG0006854.1/OG0006861.1/OG0007183.1/OG0007254.1/OG0007266.1/OG0007284.1/OG0007354.1/OG0007362.1/OG0007391.1/OG0007429.1/OG0007648.1/OG0007772.1/OG0008101.1/OG0008437.1/OG0008776.1</t>
  </si>
  <si>
    <t>OG0002640.1/OG0002784.2/OG0002784.1/OG0005299.1/OG0005517.1/OG0006808.1/OG0006845.1/OG0008776.1</t>
  </si>
  <si>
    <t>OG0004060.1/OG0008145.1</t>
  </si>
  <si>
    <t>OG0000434.1/OG0000434.2/OG0000476.1/OG0000476.2/OG0000476.3/OG0000628.1/OG0000628.2/OG0000724.2/OG0000724.1/OG0000724.3/OG0000725.1/OG0000725.2/OG0000780.2/OG0000780.1/OG0000805.3/OG0000805.2/OG0000805.1/OG0000884.2/OG0000884.1/OG0001027.2/OG0001027.1/OG0001047.2/OG0001047.1/OG0001067.1/OG0001083.1/OG0001083.2/OG0001115.2/OG0001115.1/OG0001141.1/OG0001199.1/OG0001392.2/OG0001392.1/OG0001507.2/OG0001507.1/OG0001562.1/OG0001562.2/OG0001600.1/OG0001612.1/OG0001612.2/OG0001673.1/OG0001939.1/OG0001959.2/OG0001959.1/OG0001992.1/OG0001993.1/OG0002000.1/OG0002008.1/OG0002018.1/OG0002030.1/OG0002030.2/OG0002126.2/OG0002126.1/OG0002355.1/OG0002357.1/OG0002357.2/OG0002794.2/OG0002794.1/OG0003047.1/OG0003067.1/OG0003279.1/OG0003390.1/OG0003486.1/OG0003521.1/OG0003710.1/OG0003965.1/OG0004055.1/OG0004296.1/OG0004441.1/OG0004798.1/OG0004993.1/OG0005059.1/OG0005124.1/OG0005127.1/OG0005160.1/OG0005298.1/OG0005345.1/OG0005381.1/OG0005450.1/OG0005656.1/OG0005717.1/OG0005728.1/OG0005851.1/OG0005890.1/OG0006261.1/OG0006336.1/OG0006417.1/OG0006687.1/OG0006748.1/OG0006763.1/OG0006943.1/OG0007261.1/OG0007294.1/OG0007402.1/OG0007432.1/OG0007442.1/OG0007565.1/OG0007658.1/OG0007759.1/OG0008175.1/OG0008460.1/OG0008523.1</t>
  </si>
  <si>
    <t>OG0004540.1/OG0005271.1/OG0006292.1/OG0006383.1/OG0007590.1/OG0009085.1</t>
  </si>
  <si>
    <t>OG0000302.7/OG0000302.3/OG0000302.2/OG0000302.6/OG0000302.1/OG0000302.5/OG0000302.4/OG0001069.2/OG0001069.1/OG0003681.1/OG0004453.1/OG0006377.1/OG0006736.1/OG0007757.1/OG0007825.1/OG0007833.1/OG0008134.1/OG0008174.1/OG0008214.1/OG0008572.1</t>
  </si>
  <si>
    <t>OG0005271.1/OG0006292.1</t>
  </si>
  <si>
    <t>OG0000302.7/OG0000302.3/OG0000302.2/OG0000302.6/OG0000302.1/OG0000302.5/OG0000302.4/OG0006377.1/OG0006736.1/OG0007825.1/OG0008134.1/OG0008572.1</t>
  </si>
  <si>
    <t>OG0000476.1/OG0000476.2/OG0000476.3/OG0000628.1/OG0000628.2/OG0000725.1/OG0000725.2/OG0001027.2/OG0001027.1/OG0001115.2/OG0001115.1/OG0001199.1/OG0001392.2/OG0001392.1/OG0001562.1/OG0001562.2/OG0001673.1/OG0002000.1/OG0002030.1/OG0002030.2/OG0002126.2/OG0002126.1/OG0003047.1/OG0003965.1/OG0004798.1/OG0004993.1/OG0005124.1/OG0005160.1/OG0005345.1/OG0005717.1/OG0005851.1/OG0006336.1/OG0006417.1/OG0006687.1/OG0007432.1/OG0007565.1/OG0007759.1/OG0008523.1</t>
  </si>
  <si>
    <t>OG0001370.1/OG0001370.2/OG0001632.1/OG0005600.1/OG0005706.1/OG0005715.1/OG0006383.1/OG0007590.1</t>
  </si>
  <si>
    <t>OG0000619.1/OG0000619.3/OG0000619.2/OG0000932.3/OG0000932.1/OG0000932.2/OG0001025.2/OG0001025.1/OG0001025.3/OG0001081.2/OG0001081.1/OG0001598.2/OG0001598.1/OG0001616.1/OG0001616.2/OG0002033.1/OG0002154.1/OG0002154.2/OG0002163.1/OG0002163.2/OG0002223.1/OG0002292.2/OG0002292.1/OG0002369.1/OG0002454.1/OG0002454.2/OG0002468.1/OG0002468.2/OG0002762.2/OG0002762.1/OG0002771.1/OG0003098.1/OG0003217.1/OG0003264.1/OG0003326.1/OG0003328.1/OG0003421.1/OG0003755.1/OG0003768.1/OG0003827.1/OG0004311.1/OG0004413.1/OG0004591.1/OG0004904.1/OG0004994.1/OG0005059.1/OG0005102.1/OG0005123.1/OG0005127.1/OG0005278.1/OG0005304.1/OG0005402.1/OG0005406.1/OG0005825.1/OG0005981.1/OG0006012.1/OG0006261.1/OG0006351.1/OG0006429.1/OG0006441.1/OG0006866.1/OG0006922.1/OG0006954.1/OG0007299.1/OG0007648.1/OG0007812.1</t>
  </si>
  <si>
    <t>OG0002032.1/OG0002032.2/OG0004282.1/OG0004779.1/OG0007751.1/OG0008856.1</t>
  </si>
  <si>
    <t>OG0001632.1/OG0005600.1/OG0005706.1/OG0005715.1/OG0006383.1/OG0007590.1</t>
  </si>
  <si>
    <t>OG0000619.1/OG0000619.3/OG0000619.2/OG0000932.3/OG0000932.1/OG0000932.2/OG0001025.2/OG0001025.1/OG0001025.3/OG0001081.2/OG0001081.1/OG0001598.2/OG0001598.1/OG0001616.1/OG0001616.2/OG0002033.1/OG0002154.1/OG0002154.2/OG0002163.1/OG0002163.2/OG0002292.2/OG0002292.1/OG0002369.1/OG0002454.1/OG0002454.2/OG0002468.1/OG0002468.2/OG0002762.2/OG0002762.1/OG0003098.1/OG0003217.1/OG0003264.1/OG0003326.1/OG0003328.1/OG0003421.1/OG0003755.1/OG0003827.1/OG0004311.1/OG0004413.1/OG0004591.1/OG0004904.1/OG0004994.1/OG0005102.1/OG0005123.1/OG0005278.1/OG0005304.1/OG0005402.1/OG0005406.1/OG0005825.1/OG0005981.1/OG0006261.1/OG0006351.1/OG0006429.1/OG0006441.1/OG0006866.1/OG0006954.1/OG0007299.1/OG0007648.1/OG0007812.1</t>
  </si>
  <si>
    <t>OG0001632.1/OG0003447.1/OG0003471.1/OG0003671.1/OG0004031.1/OG0005190.1/OG0005706.1/OG0005934.1/OG0006746.1/OG0006746.2/OG0007388.1/OG0007590.1</t>
  </si>
  <si>
    <t>OG0000494.1/OG0000494.2/OG0000494.3/OG0000494.4/OG0002497.2/OG0002497.1/OG0002646.1/OG0004096.1/OG0004157.1/OG0004282.1/OG0006243.1/OG0006786.1/OG0007236.1/OG0007350.1/OG0007415.1/OG0007639.1/OG0008132.1/OG0008154.1/OG0008207.1/OG0008221.1</t>
  </si>
  <si>
    <t>OG0000054.3/OG0000054.7/OG0000054.6/OG0000054.4/OG0000054.2/OG0000054.1/OG0000054.5/OG0000091.3/OG0000091.4/OG0000091.7/OG0000091.1/OG0000091.6/OG0000091.5/OG0000091.8/OG0000091.2/OG0000137.1/OG0000137.6/OG0000137.3/OG0000137.5/OG0000137.2/OG0000137.4/OG0000334.3/OG0000334.1/OG0000334.4/OG0000334.2/OG0000396.4/OG0000396.3/OG0000396.1/OG0000396.2/OG0000696.1/OG0000696.2/OG0000696.3/OG0000741.2/OG0000741.1/OG0000741.3/OG0000917.2/OG0000917.1/OG0000942.2/OG0000942.3/OG0000942.1/OG0001033.2/OG0001033.1/OG0001118.1/OG0001118.2/OG0001130.1/OG0001130.2/OG0001155.2/OG0001155.1/OG0001157.2/OG0001157.1/OG0001169.2/OG0001169.1/OG0001212.2/OG0001212.1/OG0001401.3/OG0001401.2/OG0001401.1/OG0001412.2/OG0001412.1/OG0001510.2/OG0001510.1/OG0001543.2/OG0001543.1/OG0001680.1/OG0001680.2/OG0001697.2/OG0001697.1/OG0001870.2/OG0001870.1/OG0001956.1/OG0001963.1/OG0001963.2/OG0002037.1/OG0002037.2/OG0002074.2/OG0002074.1/OG0002128.1/OG0002128.2/OG0002298.1/OG0002358.1/OG0002358.2/OG0002369.1/OG0002503.1/OG0002569.1/OG0002762.2/OG0002762.1/OG0002766.2/OG0002766.1/OG0002790.1/OG0002806.1/OG0002806.2/OG0002873.1/OG0002873.2/OG0002954.1/OG0002969.1/OG0003085.1/OG0003098.1/OG0003111.1/OG0003133.1/OG0003219.1/OG0003266.2/OG0003266.1/OG0003318.1/OG0003449.1/OG0003456.1/OG0003466.1/OG0003527.1/OG0003683.1/OG0003721.1/OG0003848.1/OG0003983.1/OG0004009.1/OG0004047.1/OG0004105.1/OG0004136.1/OG0004243.1/OG0004300.1/OG0004301.1/OG0004311.1/OG0004335.1/OG0004341.1/OG0004370.1/OG0004373.1/OG0004413.1/OG0004428.1/OG0004435.1/OG0004471.1/OG0004640.1/OG0004750.1/OG0004762.1/OG0004930.1/OG0004932.1/OG0004933.1/OG0005081.1/OG0005099.1/OG0005102.1/OG0005109.1/OG0005171.1/OG0005343.1/OG0005365.1/OG0005402.1/OG0005458.1/OG0005494.1/OG0005528.1/OG0005541.1/OG0005583.1/OG0005830.1/OG0005930.1/OG0005981.1/OG0006261.1/OG0006375.1/OG0006415.1/OG0006456.1/OG0006514.1/OG0006678.1/OG0006850.1/OG0006931.1/OG0006942.1/OG0007246.1/OG0007319.1/OG0007354.1/OG0007410.1/OG0007422.1/OG0007789.1/OG0007801.1/OG0008000.1/OG0008490.1</t>
  </si>
  <si>
    <t>OG0000054.3/OG0000054.7/OG0000054.6/OG0000054.4/OG0000054.2/OG0000054.1/OG0000054.5/OG0001157.2/OG0001157.1/OG0001697.2/OG0001697.1/OG0002074.2/OG0002074.1/OG0002128.1/OG0002128.2/OG0002298.1/OG0002358.1/OG0002358.2/OG0002569.1/OG0002762.2/OG0002762.1/OG0002790.1/OG0002954.1/OG0003098.1/OG0003111.1/OG0003449.1/OG0003466.1/OG0003527.1/OG0003983.1/OG0004047.1/OG0004136.1/OG0004300.1/OG0004335.1/OG0004341.1/OG0004471.1/OG0004640.1/OG0004932.1/OG0004933.1/OG0005102.1/OG0005171.1/OG0005365.1/OG0005402.1/OG0005494.1/OG0005541.1/OG0005830.1/OG0005930.1/OG0006456.1/OG0006514.1/OG0006931.1/OG0007246.1/OG0007319.1/OG0007354.1/OG0007422.1/OG0007789.1/OG0007801.1</t>
  </si>
  <si>
    <t>OG0001632.1/OG0005190.1/OG0005706.1</t>
  </si>
  <si>
    <t>OG0004157.1/OG0004282.1/OG0006786.1/OG0007236.1/OG0007415.1/OG0008132.1/OG0008154.1</t>
  </si>
  <si>
    <t>OG0002074.2/OG0002074.1/OG0002128.1/OG0002128.2/OG0002358.1/OG0002358.2/OG0002762.2/OG0002762.1/OG0002954.1/OG0003098.1/OG0003449.1/OG0003527.1/OG0004047.1/OG0004136.1/OG0004300.1/OG0004335.1/OG0004471.1/OG0004932.1/OG0005102.1/OG0005402.1/OG0006456.1/OG0007319.1/OG0007354.1/OG0007422.1/OG0007789.1</t>
  </si>
  <si>
    <t>OG0004157.1/OG0006786.1/OG0008154.1</t>
  </si>
  <si>
    <t>OG0007415.1</t>
  </si>
  <si>
    <t>OG0003983.1</t>
  </si>
  <si>
    <t>OG0000302.7/OG0000302.3/OG0000302.2/OG0000302.6/OG0000302.1/OG0000302.5/OG0000302.4/OG0001069.2/OG0001069.1/OG0001460.3/OG0001460.1/OG0001460.2/OG0001605.2/OG0001605.1/OG0001605.3/OG0003681.1/OG0003927.1/OG0003927.2/OG0004282.1/OG0004453.1/OG0004734.1/OG0004808.1/OG0004911.1/OG0004989.1/OG0005285.1/OG0005288.1/OG0005557.1/OG0005725.1/OG0005745.1/OG0005866.1/OG0005869.1/OG0005933.1/OG0006154.1/OG0006237.1/OG0006285.1/OG0006738.1/OG0006797.1/OG0006830.1/OG0006882.1/OG0006884.1/OG0006951.1/OG0006974.1/OG0007256.1/OG0007289.1/OG0007355.1/OG0007598.1/OG0007709.1/OG0007853.1/OG0007979.1/OG0008045.1/OG0008085.1/OG0008128.1/OG0008139.1/OG0008174.1/OG0008212.1/OG0008227.1/OG0008340.1/OG0008539.1/OG0008721.1/OG0008783.1/OG0008789.1/OG0010344.1</t>
  </si>
  <si>
    <t>OG0000377.1/OG0000377.3/OG0000377.2/OG0002001.2/OG0002001.1/OG0002895.1/OG0003199.1/OG0003823.1/OG0004907.1/OG0005181.1/OG0005241.1/OG0005700.1/OG0006018.1/OG0006078.1/OG0006233.1/OG0006642.1/OG0007286.1/OG0007523.1/OG0007674.1/OG0007679.1/OG0007697.1/OG0007752.1/OG0007846.1/OG0008026.1/OG0008050.1/OG0008215.1/OG0008250.1/OG0008478.1/OG0008520.1/OG0008567.1/OG0009754.1/OG0010823.1</t>
  </si>
  <si>
    <t>OG0000170.2/OG0000170.4/OG0000170.1/OG0000170.3/OG0000333.4/OG0000333.2/OG0000333.1/OG0000333.3/OG0000433.3/OG0000433.2/OG0000433.1/OG0000434.1/OG0000434.2/OG0000476.1/OG0000476.2/OG0000476.3/OG0000556.3/OG0000556.1/OG0000556.2/OG0000580.2/OG0000580.1/OG0000580.3/OG0000607.1/OG0000607.2/OG0000724.2/OG0000724.1/OG0000724.3/OG0000741.2/OG0000741.1/OG0000741.3/OG0000763.1/OG0000763.2/OG0000780.2/OG0000780.1/OG0000781.2/OG0000781.1/OG0000805.3/OG0000805.2/OG0000805.1/OG0001047.2/OG0001047.1/OG0001067.1/OG0001141.1/OG0001172.2/OG0001172.1/OG0001389.1/OG0001452.1/OG0001464.1/OG0001464.2/OG0001501.1/OG0001602.1/OG0001612.1/OG0001612.2/OG0001706.1/OG0001706.2/OG0001744.1/OG0001850.1/OG0001850.2/OG0001959.2/OG0001959.1/OG0001993.1/OG0002008.1/OG0002355.1/OG0002357.1/OG0002357.2/OG0002785.2/OG0002785.1/OG0003067.1/OG0003095.1/OG0003143.1/OG0003147.1/OG0003390.1/OG0003396.1/OG0003466.1/OG0003486.1/OG0003502.1/OG0003521.1/OG0003597.1/OG0003710.1/OG0003721.1/OG0003725.1/OG0003931.1/OG0004055.1/OG0004137.1/OG0004234.1/OG0004296.1/OG0004370.1/OG0004409.1/OG0004484.1/OG0004539.1/OG0004583.1/OG0004589.1/OG0004621.1/OG0004780.1/OG0004792.1/OG0004793.1/OG0004895.1/OG0004920.1/OG0004944.1/OG0004954.1/OG0004974.1/OG0004993.1/OG0004994.1/OG0005003.1/OG0005013.1/OG0005025.1/OG0005131.1/OG0005152.1/OG0005166.1/OG0005171.1/OG0005254.1/OG0005258.1/OG0005278.1/OG0005298.1/OG0005303.1/OG0005319.1/OG0005324.1/OG0005364.1/OG0005381.1/OG0005383.1/OG0005423.1/OG0005448.1/OG0005450.1/OG0005457.1/OG0005489.1/OG0005514.1/OG0005564.1/OG0005574.1/OG0005585.1/OG0005651.1/OG0005656.1/OG0005671.1/OG0005719.1/OG0005728.1/OG0005744.1/OG0005804.1/OG0005824.1/OG0005827.1/OG0005885.1/OG0005890.1/OG0005944.1/OG0005967.1/OG0006000.1/OG0006010.1/OG0006016.1/OG0006142.1/OG0006157.1/OG0006185.1/OG0006205.1/OG0006218.1/OG0006226.1/OG0006349.1/OG0006361.1/OG0006369.1/OG0006403.1/OG0006437.1/OG0006623.1/OG0006657.1/OG0006664.1/OG0006676.1/OG0006701.1/OG0006724.1/OG0006748.1/OG0006749.1/OG0006763.1/OG0006782.1/OG0006903.1/OG0006941.1/OG0006943.1/OG0007074.1/OG0007077.1/OG0007140.1/OG0007167.1/OG0007173.1/OG0007184.1/OG0007202.1/OG0007218.1/OG0007224.1/OG0007261.1/OG0007268.1/OG0007337.1/OG0007365.1/OG0007419.1/OG0007442.1/OG0007640.1/OG0007650.1/OG0007711.1/OG0007754.1/OG0007800.1/OG0007805.1/OG0007991.1/OG0008073.1/OG0008097.1/OG0008151.1/OG0008168.1/OG0008175.1/OG0008535.1/OG0008793.1</t>
  </si>
  <si>
    <t>OG0000170.2/OG0000170.4/OG0000170.1/OG0000170.3/OG0000556.3/OG0000556.1/OG0000556.2/OG0000741.2/OG0000741.1/OG0000741.3/OG0000763.1/OG0000763.2/OG0001172.2/OG0001172.1/OG0001464.1/OG0001464.2/OG0003095.1/OG0004137.1/OG0004234.1/OG0004409.1/OG0004484.1/OG0004583.1/OG0004589.1/OG0004792.1/OG0005131.1/OG0005171.1/OG0005514.1/OG0005585.1/OG0006000.1/OG0006157.1/OG0006226.1/OG0006437.1/OG0006903.1/OG0007140.1/OG0007167.1/OG0007202.1/OG0007419.1/OG0007650.1/OG0008073.1/OG0008168.1</t>
  </si>
  <si>
    <t>OG0000302.7/OG0000302.3/OG0000302.2/OG0000302.6/OG0000302.1/OG0000302.5/OG0000302.4/OG0004282.1/OG0005933.1/OG0007355.1</t>
  </si>
  <si>
    <t>OG0000607.1/OG0000607.2/OG0001389.1/OG0001452.1/OG0001850.1/OG0001850.2/OG0003143.1/OG0005003.1/OG0005489.1/OG0005564.1/OG0006185.1</t>
  </si>
  <si>
    <t>OG0004282.1/OG0004911.1/OG0006951.1</t>
  </si>
  <si>
    <t>OG0000781.2/OG0000781.1/OG0004793.1/OG0005319.1</t>
  </si>
  <si>
    <t>OG0001795.2/OG0001795.1/OG0005715.1/OG0005776.1/OG0006078.1/OG0007225.1/OG0007859.1/OG0008623.1</t>
  </si>
  <si>
    <t>OG0000222.2/OG0000222.1/OG0000222.4/OG0000222.5/OG0000222.3/OG0000396.4/OG0000396.3/OG0000396.1/OG0000396.2/OG0000502.2/OG0000502.1/OG0000502.3/OG0000618.2/OG0000618.1/OG0000618.3/OG0000619.1/OG0000619.3/OG0000619.2/OG0000696.1/OG0000696.2/OG0000696.3/OG0000763.1/OG0000763.2/OG0000785.1/OG0000785.2/OG0000834.2/OG0000834.1/OG0000938.1/OG0000938.3/OG0000938.2/OG0000942.2/OG0000942.3/OG0000942.1/OG0001118.1/OG0001118.2/OG0001243.2/OG0001243.1/OG0001262.2/OG0001262.1/OG0001267.2/OG0001267.1/OG0001278.2/OG0001278.1/OG0001403.2/OG0001403.1/OG0001412.2/OG0001412.1/OG0001523.1/OG0001523.2/OG0001694.2/OG0001694.1/OG0001706.1/OG0001706.2/OG0001982.1/OG0002018.1/OG0002051.1/OG0002150.2/OG0002150.1/OG0002236.1/OG0002236.2/OG0002292.2/OG0002292.1/OG0002295.1/OG0002358.1/OG0002358.2/OG0002369.1/OG0002468.1/OG0002468.2/OG0003095.1/OG0003256.1/OG0003318.1/OG0003328.1/OG0003487.1/OG0003721.1/OG0003827.1/OG0004069.1/OG0004129.1/OG0004234.1/OG0004370.1/OG0004409.1/OG0004426.1/OG0004428.1/OG0004589.1/OG0004614.1/OG0004782.1/OG0004904.1/OG0004918.1/OG0004955.1/OG0005003.1/OG0005027.1/OG0005059.1/OG0005147.1/OG0005304.1/OG0005372.1/OG0005402.1/OG0005406.1/OG0005489.1/OG0005940.1/OG0006185.1/OG0006371.1/OG0006934.1/OG0007074.1/OG0007183.1/OG0007650.1/OG0008000.1/OG0008168.1</t>
  </si>
  <si>
    <t>OG0002032.1/OG0002032.2/OG0002117.1/OG0002646.1/OG0004911.1/OG0006406.1/OG0006855.1/OG0006865.1/OG0006951.1/OG0007355.1/OG0007709.1/OG0007751.1/OG0008107.1/OG0009119.1/OG0010668.1</t>
  </si>
  <si>
    <t>OG0000434.1/OG0000434.2/OG0000476.1/OG0000476.2/OG0000476.3/OG0000724.2/OG0000724.1/OG0000724.3/OG0000780.2/OG0000780.1/OG0000805.3/OG0000805.2/OG0000805.1/OG0001047.2/OG0001047.1/OG0001067.1/OG0001141.1/OG0001612.1/OG0001612.2/OG0001959.2/OG0001959.1/OG0001993.1/OG0002008.1/OG0002355.1/OG0002357.1/OG0002357.2/OG0003067.1/OG0003390.1/OG0003486.1/OG0003521.1/OG0003710.1/OG0004055.1/OG0004296.1/OG0005298.1/OG0005381.1/OG0005450.1/OG0005656.1/OG0005728.1/OG0005890.1/OG0006748.1/OG0006763.1/OG0006943.1/OG0007261.1/OG0007442.1/OG0008175.1</t>
  </si>
  <si>
    <t>OG0000805.3/OG0000805.2/OG0000805.1/OG0002008.1</t>
  </si>
  <si>
    <t>OG0000222.2/OG0000222.1/OG0000222.4/OG0000222.5/OG0000222.3/OG0000696.1/OG0000696.2/OG0000696.3/OG0001267.2/OG0001267.1/OG0001694.2/OG0001694.1/OG0002150.2/OG0002150.1/OG0002358.1/OG0002358.2/OG0004234.1/OG0004409.1/OG0004589.1/OG0005402.1/OG0007650.1/OG0008168.1</t>
  </si>
  <si>
    <t>OG0006406.1</t>
  </si>
  <si>
    <t>OG0005147.1/OG0005372.1/OG0005940.1</t>
  </si>
  <si>
    <t>OG0007859.1</t>
  </si>
  <si>
    <t>OG0006865.1/OG0008107.1</t>
  </si>
  <si>
    <t>OG0001600.1/OG0004296.1/OG0005450.1/OG0008523.1</t>
  </si>
  <si>
    <t>OG0007709.1</t>
  </si>
  <si>
    <t>OG0005003.1/OG0005489.1/OG0006185.1</t>
  </si>
  <si>
    <t>OG0000076.4/OG0000076.7/OG0000076.9/OG0000076.3/OG0000076.5/OG0000076.6/OG0000076.10/OG0000076.1/OG0000076.8/OG0000076.2/OG0000121.5/OG0000121.1/OG0000121.2/OG0000121.3/OG0000121.4/OG0000121.6/OG0000121.8/OG0000121.7/OG0000146.3/OG0000146.2/OG0000146.5/OG0000146.1/OG0000146.7/OG0000146.6/OG0000146.4/OG0000222.2/OG0000222.1/OG0000222.4/OG0000222.5/OG0000222.3/OG0000276.4/OG0000276.1/OG0000276.2/OG0000276.3/OG0000426.3/OG0000426.1/OG0000426.2/OG0000444.4/OG0000444.3/OG0000444.1/OG0000444.2/OG0000562.2/OG0000562.1/OG0000712.1/OG0000712.2/OG0000806.2/OG0000806.1/OG0000880.2/OG0000880.1/OG0000967.1/OG0000967.2/OG0000967.3/OG0001156.2/OG0001156.1/OG0001160.1/OG0001160.2/OG0001322.1/OG0001322.2/OG0001374.2/OG0001374.1/OG0001946.2/OG0001946.1/OG0002624.1/OG0002853.1/OG0002881.1/OG0002890.1/OG0002890.2/OG0003666.1/OG0003677.1/OG0003820.1/OG0004368.1/OG0004407.1/OG0004421.1/OG0004463.1/OG0004593.1/OG0005000.1/OG0005002.1/OG0005010.1/OG0005275.1/OG0005357.1/OG0005426.1/OG0005702.1/OG0005965.1/OG0006147.1/OG0006380.1/OG0006505.1/OG0006517.1/OG0006732.1/OG0006795.1/OG0006885.1/OG0007165.1/OG0007249.1/OG0007331.1/OG0007685.1/OG0007739.1/OG0008064.1/OG0008120.1/OG0008495.1</t>
  </si>
  <si>
    <t>OG0003671.1/OG0004168.1/OG0007394.1/OG0007408.1/OG0007692.1/OG0008224.1</t>
  </si>
  <si>
    <t>OG0003081.1/OG0003509.1/OG0004661.1/OG0005652.1/OG0005886.1/OG0006803.1/OG0008188.1/OG0008364.1/OG0008714.1</t>
  </si>
  <si>
    <t>OG0001160.1/OG0001160.2/OG0001322.1/OG0001322.2/OG0002624.1/OG0002853.1/OG0003820.1/OG0004593.1/OG0005965.1/OG0006732.1/OG0006795.1/OG0007739.1</t>
  </si>
  <si>
    <t>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0000059.3/OG0000059.9/OG0000059.6/OG0000059.5/OG0000059.11/OG0000059.10/OG0000059.1/OG0000059.8/OG0000059.4/OG0000059.7/OG0000059.2/OG0000074.1/OG0000074.8/OG0000074.3/OG0000074.2/OG0000074.6/OG0000074.5/OG0000074.7/OG0000074.4/OG0000109.4/OG0000109.8/OG0000109.1/OG0000109.3/OG0000109.7/OG0000109.6/OG0000109.9/OG0000109.5/OG0000109.2/OG0000114.2/OG0000114.1/OG0000114.3/OG0000114.5/OG0000114.4/OG0000133.3/OG0000133.1/OG0000133.4/OG0000133.2/OG0000140.1/OG0000140.4/OG0000140.2/OG0000140.3/OG0000140.5/OG0000140.6/OG0000140.7/OG0000157.5/OG0000157.4/OG0000157.3/OG0000157.1/OG0000157.6/OG0000157.2/OG0000168.1/OG0000168.4/OG0000168.2/OG0000168.3/OG0000168.5/OG0000192.1/OG0000192.2/OG0000192.5/OG0000192.4/OG0000192.3/OG0000202.5/OG0000202.4/OG0000202.1/OG0000202.6/OG0000202.2/OG0000202.3/OG0000218.4/OG0000218.2/OG0000218.1/OG0000218.3/OG0000218.5/OG0000222.2/OG0000222.1/OG0000222.4/OG0000222.5/OG0000222.3/OG0000247.4/OG0000247.5/OG0000247.1/OG0000247.3/OG0000247.2/OG0000269.4/OG0000269.2/OG0000269.3/OG0000269.1/OG0000276.4/OG0000276.1/OG0000276.2/OG0000276.3/OG0000283.4/OG0000283.3/OG0000283.1/OG0000283.2/OG0000292.1/OG0000292.2/OG0000292.3/OG0000299.2/OG0000299.4/OG0000299.3/OG0000299.1/OG0000305.1/OG0000305.4/OG0000305.2/OG0000305.3/OG0000318.4/OG0000318.2/OG0000318.1/OG0000318.3/OG0000321.4/OG0000321.2/OG0000321.1/OG0000321.3/OG0000322.1/OG0000322.2/OG0000322.4/OG0000322.3/OG0000324.2/OG0000324.4/OG0000324.1/OG0000324.3/OG0000334.3/OG0000334.1/OG0000334.4/OG0000334.2/OG0000343.4/OG0000343.1/OG0000343.2/OG0000343.3/OG0000354.3/OG0000354.2/OG0000354.1/OG0000375.4/OG0000375.3/OG0000375.2/OG0000375.1/OG0000386.3/OG0000386.1/OG0000386.4/OG0000386.2/OG0000400.4/OG0000400.1/OG0000400.3/OG0000400.2/OG0000404.1/OG0000404.2/OG0000404.3/OG0000404.4/OG0000419.4/OG0000419.3/OG0000419.2/OG0000419.1/OG0000430.3/OG0000430.2/OG0000430.1/OG0000448.2/OG0000448.4/OG0000448.1/OG0000448.3/OG0000449.3/OG0000449.1/OG0000449.2/OG0000470.3/OG0000470.2/OG0000470.1/OG0000480.3/OG0000480.1/OG0000480.2/OG0000486.3/OG0000486.2/OG0000486.1/OG0000513.2/OG0000513.1/OG0000520.2/OG0000520.3/OG0000520.1/OG0000521.2/OG0000521.1/OG0000521.3/OG0000524.2/OG0000524.1/OG0000524.3/OG0000525.3/OG0000525.1/OG0000525.2/OG0000526.3/OG0000526.2/OG0000526.1/OG0000544.3/OG0000544.1/OG0000544.2/OG0000563.2/OG0000563.3/OG0000563.1/OG0000570.1/OG0000570.3/OG0000570.2/OG0000583.2/OG0000583.1/OG0000583.3/OG0000608.1/OG0000608.2/OG0000613.1/OG0000613.3/OG0000613.2/OG0000631.2/OG0000631.1/OG0000631.3/OG0000634.3/OG0000634.1/OG0000634.2/OG0000653.2/OG0000653.1/OG0000653.3/OG0000671.3/OG0000671.1/OG0000671.2/OG0000694.2/OG0000694.1/OG0000694.3/OG0000704.2/OG0000704.1/OG0000704.3/OG0000707.1/OG0000707.3/OG0000707.2/OG0000709.3/OG0000709.1/OG0000709.2/OG0000737.1/OG0000737.3/OG0000737.2/OG0000739.1/OG0000739.2/OG0000764.1/OG0000764.2/OG0000764.3/OG0000789.1/OG0000789.2/OG0000795.1/OG0000795.2/OG0000828.1/OG0000828.2/OG0000831.2/OG0000831.1/OG0000862.2/OG0000862.1/OG0000890.3/OG0000890.2/OG0000890.1/OG0000892.1/OG0000892.2/OG0000915.1/OG0000915.2/OG0000917.2/OG0000917.1/OG0000918.2/OG0000918.3/OG0000918.1/OG0000921.3/OG0000921.1/OG0000921.2/OG0000945.1/OG0000945.2/OG0000946.2/OG0000946.1/OG0000947.1/OG0000947.2/OG0001003.1/OG0001003.2/OG0001007.2/OG0001007.1/OG0001017.1/OG0001017.2/OG0001058.1/OG0001058.2/OG0001082.2/OG0001082.1/OG0001087.1/OG0001087.2/OG0001090.1/OG0001090.2/OG0001091.2/OG0001091.1/OG0001111.1/OG0001111.2/OG0001117.2/OG0001117.3/OG0001117.1/OG0001120.2/OG0001120.1/OG0001153.2/OG0001153.1/OG0001164.2/OG0001164.1/OG0001173.2/OG0001173.1/OG0001176.1/OG0001176.2/OG0001200.2/OG0001200.1/OG0001210.2/OG0001210.1/OG0001213.1/OG0001213.2/OG0001225.2/OG0001225.1/OG0001248.1/OG0001248.2/OG0001257.1/OG0001257.2/OG0001259.2/OG0001259.1/OG0001261.1/OG0001261.2/OG0001262.2/OG0001262.1/OG0001267.2/OG0001267.1/OG0001269.2/OG0001269.1/OG0001275.2/OG0001275.1/OG0001305.2/OG0001305.1/OG0001322.1/OG0001322.2/OG0001326.1/OG0001349.1/OG0001388.1/OG0001388.2/OG0001401.3/OG0001401.2/OG0001401.1/OG0001457.2/OG0001457.1/OG0001462.1/OG0001462.2/OG0001466.2/OG0001466.1/OG0001469.2/OG0001469.1/OG0001496.3/OG0001496.2/OG0001496.1/OG0001509.2/OG0001509.1/OG0001554.2/OG0001554.1/OG0001558.2/OG0001558.1/OG0001598.2/OG0001598.1/OG0001599.1/OG0001599.2/OG0001617.1/OG0001617.2/OG0001618.1/OG0001618.2/OG0001672.2/OG0001672.1/OG0001673.1/OG0001678.2/OG0001678.1/OG0001684.2/OG0001684.1/OG0001690.1/OG0001691.2/OG0001691.1/OG0001710.2/OG0001710.1/OG0001713.1/OG0001716.1/OG0001716.2/OG0001719.1/OG0001757.2/OG0001757.1/OG0001772.2/OG0001772.1/OG0001835.1/OG0001835.2/OG0001838.2/OG0001838.1/OG0001853.2/OG0001853.1/OG0001858.1/OG0001867.1/OG0001900.1/OG0001945.1/OG0001945.2/OG0001948.1/OG0001948.2/OG0001955.1/OG0001955.2/OG0001970.1/OG0001970.2/OG0001972.1/OG0001972.2/OG0001973.1/OG0001976.2/OG0001976.1/OG0002037.1/OG0002037.2/OG0002047.1/OG0002047.2/OG0002079.1/OG0002107.2/OG0002107.1/OG0002108.1/OG0002126.2/OG0002126.1/OG0002134.1/OG0002138.2/OG0002138.1/OG0002142.1/OG0002142.2/OG0002144.1/OG0002144.2/OG0002150.2/OG0002150.1/OG0002221.1/OG0002222.1/OG0002222.2/OG0002228.1/OG0002243.1/OG0002243.2/OG0002263.1/OG0002263.2/OG0002284.1/OG0002290.1/OG0002344.2/OG0002344.1/OG0002348.1/OG0002350.1/OG0002350.2/OG0002361.2/OG0002361.1/OG0002368.2/OG0002368.1/OG0002377.1/OG0002377.2/OG0002381.2/OG0002381.1/OG0002387.1/OG0002403.2/OG0002403.1/OG0002404.1/OG0002404.2/OG0002443.2/OG0002443.1/OG0002463.1/OG0002464.1/OG0002464.2/OG0002481.1/OG0002486.1/OG0002486.2/OG0002488.2/OG0002488.1/OG0002510.1/OG0002510.2/OG0002515.1/OG0002551.1/OG0002551.2/OG0002553.1/OG0002623.2/OG0002623.1/OG0002624.1/OG0002625.1/OG0002642.1/OG0002642.2/OG0002649.1/OG0002655.2/OG0002655.1/OG0002720.1/OG0002741.1/OG0002743.1/OG0002743.2/OG0002745.1/OG0002745.2/OG0002774.2/OG0002774.1/OG0002776.1/OG0002780.1/OG0002797.1/OG0002807.1/OG0002848.1/OG0002863.1/OG0002879.2/OG0002879.1/OG0002880.1/OG0002886.1/OG0002886.2/OG0002899.1/OG0002923.1/OG0002925.1/OG0002943.2/OG0002943.1/OG0002959.1/OG0002965.1/OG0002971.1/OG0003014.1/OG0003036.1/OG0003046.1/OG0003058.1/OG0003061.1/OG0003068.1/OG0003076.1/OG0003078.1/OG0003088.1/OG0003090.1/OG0003093.1/OG0003122.1/OG0003137.1/OG0003138.1/OG0003146.1/OG0003190.1/OG0003202.1/OG0003210.1/OG0003212.1/OG0003217.1/OG0003218.1/OG0003243.1/OG0003267.1/OG0003283.1/OG0003285.1/OG0003287.1/OG0003291.1/OG0003310.1/OG0003312.1/OG0003312.2/OG0003323.1/OG0003422.1/OG0003423.1/OG0003435.1/OG0003444.1/OG0003446.1/OG0003453.1/OG0003456.1/OG0003464.1/OG0003473.1/OG0003479.1/OG0003481.1/OG0003484.1/OG0003490.1/OG0003511.1/OG0003522.1/OG0003523.1/OG0003526.1/OG0003528.1/OG0003539.1/OG0003540.1/OG0003580.1/OG0003584.1/OG0003591.1/OG0003593.1/OG0003598.1/OG0003659.1/OG0003664.1/OG0003683.1/OG0003690.1/OG0003691.1/OG0003692.1/OG0003693.1/OG0003718.1/OG0003730.1/OG0003750.1/OG0003755.1/OG0003756.1/OG0003766.1/OG0003771.1/OG0003795.1/OG0003804.1/OG0003809.1/OG0003826.1/OG0003829.1/OG0003831.1/OG0003842.1/OG0003845.1/OG0003857.1/OG0003945.1/OG0003952.1/OG0003953.1/OG0003968.1/OG0003991.1/OG0003993.1/OG0003994.1/OG0004007.1/OG0004018.1/OG0004019.1/OG0004024.1/OG0004029.1/OG0004038.1/OG0004045.1/OG0004064.1/OG0004067.1/OG0004079.1/OG0004093.1/OG0004110.1/OG0004111.1/OG0004135.1/OG0004138.1/OG0004144.1/OG0004146.1/OG0004152.1/OG0004207.1/OG0004246.1/OG0004251.1/OG0004261.1/OG0004263.1/OG0004283.1/OG0004301.1/OG0004305.1/OG0004308.1/OG0004308.2/OG0004315.1/OG0004332.1/OG0004333.1/OG0004343.1/OG0004361.1/OG0004363.1/OG0004389.1/OG0004397.1/OG0004399.1/OG0004400.1/OG0004408.1/OG0004433.1/OG0004444.1/OG0004447.1/OG0004450.1/OG0004469.1/OG0004478.1/OG0004480.1/OG0004483.1/OG0004489.1/OG0004538.1/OG0004559.1/OG0004574.1/OG0004582.1/OG0004595.1/OG0004616.1/OG0004622.1/OG0004624.1/OG0004628.1/OG0004704.1/OG0004718.1/OG0004720.1/OG0004725.1/OG0004728.1/OG0004735.1/OG0004738.1/OG0004742.1/OG0004743.1/OG0004746.1/OG0004749.1/OG0004751.1/OG0004752.1/OG0004755.1/OG0004768.1/OG0004771.1/OG0004778.1/OG0004807.1/OG0004815.1/OG0004883.1/OG0004914.1/OG0004930.1/OG0004948.1/OG0004973.1/OG0004986.1/OG0005002.1/OG0005004.1/OG0005011.1/OG0005013.1/OG0005016.1/OG0005035.1/OG0005048.1/OG0005051.1/OG0005058.1/OG0005074.1/OG0005078.1/OG0005081.1/OG0005091.1/OG0005116.1/OG0005123.1/OG0005128.1/OG0005135.1/OG0005138.1/OG0005142.1/OG0005147.1/OG0005154.1/OG0005161.1/OG0005237.1/OG0005238.1/OG0005256.1/OG0005273.1/OG0005284.1/OG0005300.1/OG0005307.1/OG0005332.1/OG0005347.1/OG0005360.1/OG0005368.1/OG0005372.1/OG0005382.1/OG0005386.1/OG0005392.1/OG0005394.1/OG0005396.1/OG0005397.1/OG0005405.1/OG0005413.1/OG0005416.1/OG0005432.1/OG0005452.1/OG0005460.1/OG0005464.1/OG0005466.1/OG0005490.1/OG0005492.1/OG0005508.1/OG0005519.1/OG0005530.1/OG0005539.1/OG0005555.1/OG0005567.1/OG0005570.1/OG0005649.1/OG0005677.1/OG0005678.1/OG0005691.1/OG0005702.1/OG0005736.1/OG0005737.1/OG0005762.1/OG0005764.1/OG0005770.1/OG0005786.1/OG0005789.1/OG0005811.1/OG0005812.1/OG0005815.1/OG0005818.1/OG0005838.1/OG0005839.1/OG0005850.1/OG0005852.1/OG0005858.1/OG0005871.1/OG0005873.1/OG0005883.1/OG0005904.1/OG0005920.1/OG0005925.1/OG0005940.1/OG0005949.1/OG0005950.1/OG0005965.1/OG0005978.1/OG0005983.1/OG0005985.1/OG0005998.1/OG0006008.1/OG0006024.1/OG0006030.1/OG0006038.1/OG0006041.1/OG0006151.1/OG0006152.1/OG0006199.1/OG0006217.1/OG0006229.1/OG0006248.1/OG0006256.1/OG0006272.1/OG0006294.1/OG0006304.1/OG0006307.1/OG0006320.1/OG0006330.1/OG0006342.1/OG0006346.1/OG0006364.1/OG0006370.1/OG0006381.1/OG0006384.1/OG0006398.1/OG0006413.1/OG0006419.1/OG0006425.1/OG0006430.1/OG0006432.1/OG0006465.1/OG0006511.1/OG0006615.1/OG0006626.1/OG0006630.1/OG0006659.1/OG0006674.1/OG0006683.1/OG0006702.1/OG0006706.1/OG0006718.1/OG0006721.1/OG0006722.1/OG0006729.1/OG0006733.1/OG0006792.1/OG0006840.1/OG0006846.1/OG0006894.1/OG0006915.1/OG0006917.1/OG0006927.1/OG0007063.1/OG0007089.1/OG0007093.1/OG0007097.1/OG0007111.1/OG0007135.1/OG0007165.1/OG0007172.1/OG0007200.1/OG0007208.1/OG0007212.1/OG0007215.1/OG0007227.1/OG0007239.1/OG0007245.1/OG0007273.1/OG0007284.1/OG0007316.1/OG0007323.1/OG0007346.1/OG0007349.1/OG0007351.1/OG0007372.1/OG0007587.1/OG0007607.1/OG0007634.1/OG0007649.1/OG0007656.1/OG0007661.1/OG0007712.1/OG0007768.1/OG0007783.1/OG0007787.1/OG0007843.1/OG0007987.1/OG0008035.1/OG0008053.1/OG0008420.1/OG0008434.1/OG0008449.1/OG0008551.1/OG0008560.1/OG0008831.1/OG0010324.1</t>
  </si>
  <si>
    <t>OG0000377.1/OG0000377.3/OG0000377.2/OG0000705.3/OG0000705.2/OG0000705.1/OG0001373.1/OG0002011.1/OG0002011.2/OG0002055.2/OG0002055.1/OG0002172.1/OG0002172.2/OG0002581.1/OG0002922.1/OG0002978.1/OG0003315.1/OG0003315.2/OG0003643.1/OG0003874.1/OG0003878.1/OG0003885.1/OG0003960.1/OG0004171.1/OG0004285.1/OG0004353.1/OG0004706.1/OG0004937.1/OG0005125.1/OG0005695.1/OG0006260.1/OG0006290.1/OG0006358.1/OG0006397.1/OG0006458.1/OG0006594.1/OG0006692.1/OG0007000.1/OG0007144.1/OG0007225.1/OG0007238.1/OG0007279.1/OG0007344.1/OG0007366.1/OG0007407.1/OG0007434.1/OG0007441.1/OG0007594.1/OG0007609.1/OG0007752.1/OG0007855.1/OG0007859.1/OG0008086.1/OG0008116.1/OG0008247.1/OG0008269.1/OG0008274.1/OG0009154.1/OG0009176.1/OG0009984.1/OG0010069.1/OG0010076.1/OG0010659.1</t>
  </si>
  <si>
    <t>OG0000198.3/OG0000198.5/OG0000198.4/OG0000198.2/OG0000198.1/OG0000302.7/OG0000302.3/OG0000302.2/OG0000302.6/OG0000302.1/OG0000302.5/OG0000302.4/OG0000887.2/OG0000887.1/OG0000977.1/OG0001104.2/OG0001104.1/OG0001292.2/OG0001292.1/OG0001361.1/OG0001361.2/OG0001362.2/OG0001362.1/OG0001790.2/OG0001790.1/OG0001950.1/OG0002132.2/OG0002132.1/OG0002145.1/OG0002168.1/OG0002269.1/OG0002402.1/OG0002764.1/OG0002860.1/OG0003238.1/OG0003294.1/OG0003294.2/OG0003308.1/OG0003346.1/OG0003415.1/OG0003517.1/OG0003542.1/OG0003553.1/OG0003578.1/OG0003688.1/OG0003716.1/OG0003868.1/OG0003921.1/OG0003938.1/OG0003998.1/OG0004040.1/OG0004063.1/OG0004086.1/OG0004096.1/OG0004280.1/OG0004372.1/OG0004401.1/OG0004410.1/OG0004456.1/OG0004615.1/OG0004681.1/OG0004737.1/OG0004945.1/OG0004953.1/OG0005026.1/OG0005034.1/OG0005121.1/OG0005143.1/OG0005340.1/OG0005380.1/OG0005422.1/OG0005427.1/OG0005462.1/OG0005582.1/OG0005697.1/OG0005752.1/OG0005784.1/OG0005897.1/OG0006036.1/OG0006040.1/OG0006064.1/OG0006206.1/OG0006232.1/OG0006257.1/OG0006462.1/OG0006470.1/OG0006628.1/OG0006639.1/OG0006652.1/OG0006730.1/OG0006734.1/OG0006736.1/OG0006762.1/OG0006813.1/OG0006827.1/OG0006857.1/OG0006863.1/OG0006865.1/OG0006872.1/OG0006910.1/OG0006940.1/OG0006948.1/OG0006955.1/OG0006969.1/OG0007151.1/OG0007220.1/OG0007234.1/OG0007379.1/OG0007387.1/OG0007614.1/OG0007684.1/OG0007693.1/OG0007707.1/OG0007771.1/OG0007816.1/OG0007826.1/OG0007852.1/OG0007981.1/OG0007983.1/OG0008004.1/OG0008019.1/OG0008068.1/OG0008080.1/OG0008090.1/OG0008098.1/OG0008107.1/OG0008220.1/OG0008221.1/OG0008394.1/OG0008413.1/OG0008445.1/OG0008484.1/OG0008529.1/OG0008536.1/OG0008796.1/OG0009035.1/OG0009121.1/OG0011448.1</t>
  </si>
  <si>
    <t>OG0002756.1/OG0004369.1/OG0006331.1/OG0006424.1/OG0006776.1/OG0007110.1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</si>
  <si>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0000157.5/OG0000157.4/OG0000157.3/OG0000157.1/OG0000157.6/OG0000157.2/OG0000192.1/OG0000192.2/OG0000192.5/OG0000192.4/OG0000192.3/OG0000222.2/OG0000222.1/OG0000222.4/OG0000222.5/OG0000222.3/OG0000247.4/OG0000247.5/OG0000247.1/OG0000247.3/OG0000247.2/OG0000283.4/OG0000283.3/OG0000283.1/OG0000283.2/OG0000299.2/OG0000299.4/OG0000299.3/OG0000299.1/OG0000321.4/OG0000321.2/OG0000321.1/OG0000321.3/OG0000322.1/OG0000322.2/OG0000322.4/OG0000322.3/OG0000334.3/OG0000334.1/OG0000334.4/OG0000334.2/OG0000354.3/OG0000354.2/OG0000354.1/OG0000375.4/OG0000375.3/OG0000375.2/OG0000375.1/OG0000419.4/OG0000419.3/OG0000419.2/OG0000419.1/OG0000449.3/OG0000449.1/OG0000449.2/OG0000520.2/OG0000520.3/OG0000520.1/OG0000521.2/OG0000521.1/OG0000521.3/OG0000525.3/OG0000525.1/OG0000525.2/OG0000608.1/OG0000608.2/OG0000634.3/OG0000634.1/OG0000634.2/OG0000653.2/OG0000653.1/OG0000653.3/OG0000694.2/OG0000694.1/OG0000694.3/OG0000704.2/OG0000704.1/OG0000704.3/OG0000709.3/OG0000709.1/OG0000709.2/OG0000737.1/OG0000737.3/OG0000737.2/OG0000789.1/OG0000789.2/OG0000862.2/OG0000862.1/OG0000915.1/OG0000915.2/OG0000917.2/OG0000917.1/OG0000921.3/OG0000921.1/OG0000921.2/OG0000947.1/OG0000947.2/OG0001007.2/OG0001007.1/OG0001082.2/OG0001082.1/OG0001090.1/OG0001090.2/OG0001091.2/OG0001091.1/OG0001111.1/OG0001111.2/OG0001164.2/OG0001164.1/OG0001210.2/OG0001210.1/OG0001225.2/OG0001225.1/OG0001259.2/OG0001259.1/OG0001261.1/OG0001261.2/OG0001262.2/OG0001262.1/OG0001267.2/OG0001267.1/OG0001275.2/OG0001275.1/OG0001305.2/OG0001305.1/OG0001466.2/OG0001466.1/OG0001469.2/OG0001469.1/OG0001598.2/OG0001598.1/OG0001599.1/OG0001599.2/OG0001690.1/OG0001691.2/OG0001691.1/OG0001757.2/OG0001757.1/OG0001772.2/OG0001772.1/OG0001838.2/OG0001838.1/OG0001858.1/OG0001867.1/OG0001900.1/OG0001945.1/OG0001945.2/OG0001970.1/OG0001970.2/OG0001972.1/OG0001972.2/OG0001976.2/OG0001976.1/OG0002047.1/OG0002047.2/OG0002079.1/OG0002134.1/OG0002142.1/OG0002142.2/OG0002144.1/OG0002144.2/OG0002150.2/OG0002150.1/OG0002221.1/OG0002228.1/OG0002243.1/OG0002243.2/OG0002284.1/OG0002361.2/OG0002361.1/OG0002381.2/OG0002381.1/OG0002481.1/OG0002486.1/OG0002486.2/OG0002515.1/OG0002625.1/OG0002649.1/OG0002741.1/OG0002780.1/OG0002807.1/OG0002943.2/OG0002943.1/OG0002959.1/OG0003058.1/OG0003061.1/OG0003078.1/OG0003088.1/OG0003090.1/OG0003137.1/OG0003202.1/OG0003210.1/OG0003243.1/OG0003291.1/OG0003423.1/OG0003479.1/OG0003511.1/OG0003580.1/OG0003591.1/OG0003683.1/OG0003730.1/OG0003804.1/OG0003809.1/OG0003826.1/OG0003831.1/OG0003945.1/OG0003968.1/OG0003991.1/OG0003994.1/OG0004024.1/OG0004029.1/OG0004038.1/OG0004135.1/OG0004138.1/OG0004146.1/OG0004152.1/OG0004263.1/OG0004283.1/OG0004301.1/OG0004332.1/OG0004361.1/OG0004363.1/OG0004397.1/OG0004489.1/OG0004538.1/OG0004628.1/OG0004704.1/OG0004718.1/OG0004720.1/OG0004728.1/OG0004742.1/OG0004771.1/OG0004778.1/OG0004883.1/OG0004930.1/OG0004948.1/OG0005013.1/OG0005078.1/OG0005116.1/OG0005123.1/OG0005135.1/OG0005142.1/OG0005161.1/OG0005347.1/OG0005394.1/OG0005405.1/OG0005786.1/OG0005811.1/OG0005818.1/OG0005850.1/OG0005852.1/OG0005883.1/OG0005985.1/OG0005998.1/OG0006024.1/OG0006217.1/OG0006248.1/OG0006320.1/OG0006370.1/OG0006413.1/OG0006425.1/OG0006721.1/OG0007245.1/OG0007634.1/OG0007783.1/OG0007987.1/OG0010324.1</t>
  </si>
  <si>
    <t>OG0000977.1/OG0001950.1/OG0002132.2/OG0002132.1/OG0002168.1/OG0003294.1/OG0003294.2/OG0003542.1/OG0003578.1/OG0003998.1/OG0004096.1/OG0004280.1/OG0004372.1/OG0004681.1/OG0005026.1/OG0006036.1/OG0007151.1/OG0007771.1/OG0008221.1</t>
  </si>
  <si>
    <t>OG0000705.3/OG0000705.2/OG0000705.1/OG0001373.1/OG0002055.2/OG0002055.1/OG0002922.1/OG0003315.1/OG0003315.2/OG0003960.1/OG0007366.1/OG0008269.1/OG0010076.1</t>
  </si>
  <si>
    <t>OG0000363.4/OG0000363.1/OG0000363.2/OG0000363.3/OG0000386.3/OG0000386.1/OG0000386.4/OG0000386.2/OG0000712.1/OG0000712.2/OG0000920.2/OG0000920.1/OG0001052.2/OG0001052.1/OG0001218.2/OG0001218.1/OG0001248.1/OG0001248.2/OG0001764.2/OG0001764.1/OG0002284.1/OG0002359.1/OG0002381.2/OG0002381.1/OG0002515.1/OG0002649.1/OG0002947.2/OG0002947.1/OG0003090.1/OG0003221.1/OG0003539.1/OG0004135.1/OG0004396.1/OG0005051.1/OG0005065.1/OG0005325.1/OG0005405.1/OG0006256.1/OG0006819.1/OG0008083.1</t>
  </si>
  <si>
    <t>OG0001573.1/OG0005125.1</t>
  </si>
  <si>
    <t>OG0001361.1/OG0001361.2/OG0001362.2/OG0001362.1/OG0001790.2/OG0001790.1/OG0001950.1/OG0003346.1/OG0003553.1/OG0003921.1/OG0004063.1/OG0004086.1/OG0005422.1/OG0006628.1/OG0006955.1/OG0008445.1/OG0008536.1/OG0011448.1</t>
  </si>
  <si>
    <t>OG0000109.4/OG0000109.8/OG0000109.1/OG0000109.3/OG0000109.7/OG0000109.6/OG0000109.9/OG0000109.5/OG0000109.2/OG0000283.4/OG0000283.3/OG0000283.1/OG0000283.2/OG0000386.3/OG0000386.1/OG0000386.4/OG0000386.2/OG0000404.1/OG0000404.2/OG0000404.3/OG0000404.4/OG0000430.3/OG0000430.2/OG0000430.1/OG0000480.3/OG0000480.1/OG0000480.2/OG0000524.2/OG0000524.1/OG0000524.3/OG0000526.3/OG0000526.2/OG0000526.1/OG0000563.2/OG0000563.3/OG0000563.1/OG0000892.1/OG0000892.2/OG0001058.1/OG0001058.2/OG0001111.1/OG0001111.2/OG0001200.2/OG0001200.1/OG0001248.1/OG0001248.2/OG0001257.1/OG0001257.2/OG0001554.2/OG0001554.1/OG0001710.2/OG0001710.1/OG0002107.2/OG0002107.1/OG0002741.1/OG0002745.1/OG0002745.2/OG0002886.1/OG0002886.2/OG0002923.1/OG0003076.1/OG0003312.1/OG0003312.2/OG0003323.1/OG0003422.1/OG0003444.1/OG0003453.1/OG0003481.1/OG0003691.1/OG0003993.1/OG0004007.1/OG0004135.1/OG0004450.1/OG0004768.1/OG0005051.1/OG0005555.1/OG0005789.1/OG0005920.1/OG0006256.1/OG0006272.1/OG0006346.1/OG0006419.1/OG0006432.1/OG0007089.1/OG0007649.1</t>
  </si>
  <si>
    <t>OG0000400.4/OG0000400.1/OG0000400.3/OG0000400.2/OG0001153.2/OG0001153.1/OG0003953.1/OG0004333.1/OG0005035.1</t>
  </si>
  <si>
    <t>OG0002145.1/OG0004040.1/OG0004280.1/OG0004401.1/OG0006064.1/OG0006257.1/OG0006813.1/OG0006872.1/OG0006910.1/OG0007826.1/OG0007981.1/OG0008019.1/OG0008098.1/OG0008220.1/OG0008484.1</t>
  </si>
  <si>
    <t>OG0003874.1/OG0005695.1/OG0006290.1/OG0006594.1/OG0007144.1/OG0007344.1</t>
  </si>
  <si>
    <t>OG0000074.1/OG0000074.8/OG0000074.3/OG0000074.2/OG0000074.6/OG0000074.5/OG0000074.7/OG0000074.4/OG0000318.4/OG0000318.2/OG0000318.1/OG0000318.3/OG0000448.2/OG0000448.4/OG0000448.1/OG0000448.3/OG0000613.1/OG0000613.3/OG0000613.2/OG0000828.1/OG0000828.2/OG0000890.3/OG0000890.2/OG0000890.1/OG0001087.1/OG0001087.2/OG0001173.2/OG0001173.1/OG0002126.2/OG0002126.1/OG0002443.2/OG0002443.1/OG0003190.1/OG0003511.1/OG0003522.1/OG0003523.1/OG0003528.1/OG0003584.1/OG0003718.1/OG0004093.1/OG0004207.1/OG0004251.1/OG0004400.1/OG0004408.1/OG0004433.1/OG0004815.1/OG0005016.1/OG0005238.1/OG0005273.1/OG0005413.1/OG0005466.1/OG0005677.1/OG0005871.1/OG0005925.1/OG0006008.1/OG0006152.1/OG0006294.1/OG0006364.1/OG0006381.1/OG0006626.1/OG0006846.1/OG0007316.1/OG0008035.1/OG0008434.1/OG0008551.1</t>
  </si>
  <si>
    <t>OG0003528.1/OG0006008.1/OG0006364.1</t>
  </si>
  <si>
    <t>OG0004401.1/OG0006910.1/OG0007981.1/OG0008220.1/OG0008484.1</t>
  </si>
  <si>
    <t>OG0002145.1/OG0004040.1/OG0004280.1/OG0006064.1/OG0006257.1/OG0006813.1/OG0006872.1/OG0006910.1/OG0007826.1/OG0007981.1/OG0008019.1/OG0008098.1/OG0008220.1</t>
  </si>
  <si>
    <t>OG0000074.1/OG0000074.8/OG0000074.3/OG0000074.2/OG0000074.6/OG0000074.5/OG0000074.7/OG0000074.4/OG0000318.4/OG0000318.2/OG0000318.1/OG0000318.3/OG0000448.2/OG0000448.4/OG0000448.1/OG0000448.3/OG0000613.1/OG0000613.3/OG0000613.2/OG0000828.1/OG0000828.2/OG0000890.3/OG0000890.2/OG0000890.1/OG0001087.1/OG0001087.2/OG0001173.2/OG0001173.1/OG0002126.2/OG0002126.1/OG0002443.2/OG0002443.1/OG0003190.1/OG0003511.1/OG0003522.1/OG0003523.1/OG0003584.1/OG0003718.1/OG0004093.1/OG0004207.1/OG0004251.1/OG0004400.1/OG0004408.1/OG0004433.1/OG0004815.1/OG0005016.1/OG0005238.1/OG0005273.1/OG0005413.1/OG0005466.1/OG0005677.1/OG0005871.1/OG0005925.1/OG0006152.1/OG0006294.1/OG0006364.1/OG0006381.1/OG0006626.1/OG0006846.1/OG0007316.1/OG0008035.1/OG0008434.1/OG0008551.1</t>
  </si>
  <si>
    <t>OG0000448.2/OG0000448.4/OG0000448.1/OG0000448.3/OG0000671.3/OG0000671.1/OG0000671.2/OG0001719.1/OG0002774.2/OG0002774.1/OG0004433.1/OG0004480.1/OG0004807.1/OG0006465.1/OG0006894.1/OG0007063.1</t>
  </si>
  <si>
    <t>OG0007144.1/OG0007407.1</t>
  </si>
  <si>
    <t>OG0003285.1</t>
  </si>
  <si>
    <t>OG0003878.1/OG0007238.1</t>
  </si>
  <si>
    <t>OG0004737.1/OG0006736.1/OG0007387.1/OG0008004.1/OG0008068.1</t>
  </si>
  <si>
    <t>OG0000544.3/OG0000544.1/OG0000544.2/OG0000613.1/OG0000613.3/OG0000613.2/OG0000828.1/OG0000828.2/OG0000945.1/OG0000945.2/OG0001120.2/OG0001120.1/OG0001176.1/OG0001176.2/OG0001269.2/OG0001269.1/OG0002368.2/OG0002368.1/OG0002377.1/OG0002377.2/OG0002387.1/OG0002797.1/OG0003146.1/OG0003190.1/OG0003218.1/OG0003456.1/OG0003584.1/OG0003664.1/OG0003795.1/OG0004582.1/OG0004735.1/OG0004755.1/OG0004815.1/OG0005307.1/OG0005397.1/OG0005432.1/OG0005492.1/OG0005567.1/OG0005736.1/OG0005815.1/OG0005871.1/OG0006030.1/OG0006038.1/OG0006307.1/OG0006702.1/OG0007200.1/OG0007372.1/OG0008053.1/OG0008420.1/OG0008449.1</t>
  </si>
  <si>
    <t>OG0004582.1</t>
  </si>
  <si>
    <t>OG0000945.1/OG0000945.2/OG0002348.1/OG0002350.1/OG0002350.2/OG0002464.1/OG0002464.2/OG0002623.2/OG0002623.1/OG0002743.1/OG0002743.2/OG0005839.1</t>
  </si>
  <si>
    <t>OG0006260.1/OG0006692.1/OG0007434.1/OG0007594.1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</si>
  <si>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0000202.5/OG0000202.4/OG0000202.1/OG0000202.6/OG0000202.2/OG0000202.3/OG0000218.4/OG0000218.2/OG0000218.1/OG0000218.3/OG0000218.5/OG0000631.2/OG0000631.1/OG0000631.3/OG0000946.2/OG0000946.1/OG0001261.1/OG0001261.2/OG0001388.1/OG0001388.2/OG0001617.1/OG0001617.2/OG0001618.1/OG0001618.2/OG0002463.1/OG0002624.1/OG0002863.1/OG0002879.2/OG0002879.1/OG0003046.1/OG0003093.1/OG0003217.1/OG0003756.1/OG0004093.1/OG0004308.1/OG0004308.2/OG0004622.1/OG0005058.1/OG0005382.1/OG0005396.1/OG0005416.1/OG0005539.1/OG0005649.1/OG0006199.1/OG0006615.1/OG0007093.1/OG0007208.1/OG0007227.1/OG0007239.1/OG0007843.1</t>
  </si>
  <si>
    <t>OG0000887.2/OG0000887.1/OG0005034.1/OG0005380.1/OG0005697.1/OG0005784.1/OG0006040.1/OG0006232.1/OG0006470.1/OG0006969.1/OG0007614.1/OG0007816.1/OG0007826.1/OG0008090.1</t>
  </si>
  <si>
    <t>OG0005380.1/OG0005784.1/OG0006040.1/OG0006470.1/OG0007614.1/OG0007826.1/OG0008090.1</t>
  </si>
  <si>
    <t>OG0000022.12/OG0000022.10/OG0000022.15/OG0000022.8/OG0000022.9/OG0000022.4/OG0000022.1/OG0000022.16/OG0000022.7/OG0000022.6/OG0000022.13/OG0000022.5/OG0000022.14/OG0000022.11/OG0000022.2/OG0000022.3/OG0000946.2/OG0000946.1/OG0001261.1/OG0001261.2/OG0001388.1/OG0001388.2/OG0001617.1/OG0001617.2/OG0002624.1/OG0003046.1/OG0003093.1/OG0004308.1/OG0004308.2/OG0005058.1/OG0005649.1/OG0006199.1/OG0006615.1/OG0007208.1</t>
  </si>
  <si>
    <t>OG0004308.1/OG0004308.2/OG0006199.1/OG0006615.1</t>
  </si>
  <si>
    <t>OG0007614.1/OG0008090.1</t>
  </si>
  <si>
    <t>OG0005784.1/OG0006470.1/OG0007614.1/OG0007816.1/OG0008090.1</t>
  </si>
  <si>
    <t>OG0004308.1/OG0004308.2/OG0006199.1/OG0006615.1/OG0007239.1</t>
  </si>
  <si>
    <t>OG0001322.1/OG0001322.2/OG0002408.2/OG0002408.1/OG0003540.1/OG0004093.1/OG0004402.1/OG0004631.1/OG0007647.1/OG0008191.1</t>
  </si>
  <si>
    <t>OG0000887.2/OG0000887.1/OG0005034.1/OG0005380.1/OG0006232.1/OG0006969.1/OG0007826.1</t>
  </si>
  <si>
    <t>OG0000202.5/OG0000202.4/OG0000202.1/OG0000202.6/OG0000202.2/OG0000202.3/OG0000218.4/OG0000218.2/OG0000218.1/OG0000218.3/OG0000218.5/OG0000631.2/OG0000631.1/OG0000631.3/OG0002463.1/OG0002879.2/OG0002879.1/OG0003217.1/OG0003756.1/OG0004093.1/OG0004622.1/OG0005382.1/OG0005396.1/OG0005416.1/OG0005539.1/OG0007093.1</t>
  </si>
  <si>
    <t>OG0001462.1/OG0001462.2/OG0001672.2/OG0001672.1/OG0002404.1/OG0002404.2/OG0002642.1/OG0002642.2/OG0002655.2/OG0002655.1/OG0002776.1/OG0002880.1/OG0003212.1/OG0003473.1/OG0003484.1/OG0004079.1/OG0004478.1/OG0004483.1/OG0004595.1/OG0004616.1/OG0005048.1/OG0005237.1/OG0005386.1/OG0005770.1/OG0005838.1/OG0005858.1/OG0005904.1/OG0006430.1/OG0006511.1/OG0006792.1/OG0007097.1/OG0007135.1/OG0007172.1/OG0007212.1/OG0007215.1/OG0007273.1/OG0007323.1/OG0007351.1</t>
  </si>
  <si>
    <t>OG0001104.2/OG0001104.1/OG0005427.1/OG0007852.1/OG0008536.1/OG0009035.1/OG0009121.1</t>
  </si>
  <si>
    <t>OG0007000.1/OG0010069.1</t>
  </si>
  <si>
    <t>OG0002642.1/OG0002642.2/OG0006430.1</t>
  </si>
  <si>
    <t>OG0002642.1/OG0002642.2</t>
  </si>
  <si>
    <t>OG0005427.1/OG0007852.1</t>
  </si>
  <si>
    <t>OG0005838.1/OG0007097.1/OG0007215.1</t>
  </si>
  <si>
    <t>OG0008536.1/OG0009035.1/OG0009121.1</t>
  </si>
  <si>
    <t>OG0001672.2/OG0001672.1/OG0002404.1/OG0002404.2/OG0004079.1/OG0004478.1/OG0004483.1/OG0004595.1/OG0004616.1/OG0004999.1/OG0005237.1/OG0005858.1/OG0006511.1/OG0006792.1/OG0007135.1/OG0007172.1/OG0007323.1/OG0007351.1</t>
  </si>
  <si>
    <t>OG0004285.1/OG0010069.1</t>
  </si>
  <si>
    <t>OG0001672.2/OG0001672.1/OG0002404.1/OG0002404.2/OG0004079.1/OG0004478.1/OG0004483.1/OG0004595.1/OG0004616.1/OG0005237.1/OG0005858.1/OG0006511.1/OG0006792.1/OG0007135.1/OG0007172.1/OG0007323.1/OG0007351.1</t>
  </si>
  <si>
    <t>OG0004285.1</t>
  </si>
  <si>
    <t>OG0000010.2/OG0000010.4/OG0000010.6/OG0000010.7/OG0000010.13/OG0000010.12/OG0000010.15/OG0000010.8/OG0000010.17/OG0000010.14/OG0000010.3/OG0000010.10/OG0000010.11/OG0000010.1/OG0000010.16/OG0000010.5/OG0000010.18/OG0000010.9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0000049.14/OG0000049.7/OG0000049.11/OG0000049.6/OG0000049.1/OG0000049.12/OG0000049.5/OG0000049.10/OG0000049.9/OG0000049.13/OG0000049.3/OG0000049.4/OG0000049.15/OG0000049.8/OG0000049.2/OG0000064.11/OG0000064.7/OG0000064.3/OG0000064.8/OG0000064.4/OG0000064.2/OG0000064.6/OG0000064.10/OG0000064.9/OG0000064.1/OG0000064.5/OG0000089.4/OG0000089.8/OG0000089.5/OG0000089.2/OG0000089.6/OG0000089.3/OG0000089.7/OG0000089.1/OG0000091.3/OG0000091.4/OG0000091.7/OG0000091.1/OG0000091.6/OG0000091.5/OG0000091.8/OG0000091.2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0000176.4/OG0000176.3/OG0000176.1/OG0000176.7/OG0000176.2/OG0000176.5/OG0000176.6/OG0000181.3/OG0000181.5/OG0000181.1/OG0000181.2/OG0000181.4/OG0000182.3/OG0000182.5/OG0000182.2/OG0000182.6/OG0000182.1/OG0000182.4/OG0000189.1/OG0000189.4/OG0000189.3/OG0000189.2/OG0000189.5/OG0000265.3/OG0000265.1/OG0000265.2/OG0000265.4/OG0000265.5/OG0000278.4/OG0000278.2/OG0000278.1/OG0000278.3/OG0000278.5/OG0000305.1/OG0000305.4/OG0000305.2/OG0000305.3/OG0000320.4/OG0000320.3/OG0000320.2/OG0000320.1/OG0000320.5/OG0000378.3/OG0000378.1/OG0000378.2/OG0000454.1/OG0000454.2/OG0000474.3/OG0000474.4/OG0000474.2/OG0000474.5/OG0000474.1/OG0000492.1/OG0000492.3/OG0000492.2/OG0000513.2/OG0000513.1/OG0000567.1/OG0000567.3/OG0000567.2/OG0000570.1/OG0000570.3/OG0000570.2/OG0000583.2/OG0000583.1/OG0000583.3/OG0000670.2/OG0000670.1/OG0000701.1/OG0000701.3/OG0000701.2/OG0000706.1/OG0000706.2/OG0000706.3/OG0000707.1/OG0000707.3/OG0000707.2/OG0000739.1/OG0000739.2/OG0000758.1/OG0000758.3/OG0000758.2/OG0000772.1/OG0000772.2/OG0000831.2/OG0000831.1/OG0000858.1/OG0000858.2/OG0000858.3/OG0000888.1/OG0000888.2/OG0000888.3/OG0000908.2/OG0000908.1/OG0000990.2/OG0000990.1/OG0001003.1/OG0001003.2/OG0001017.1/OG0001017.2/OG0001053.1/OG0001053.2/OG0001053.3/OG0001198.2/OG0001198.3/OG0001198.1/OG0001265.2/OG0001265.1/OG0001271.2/OG0001271.1/OG0001306.2/OG0001306.1/OG0001326.1/OG0001352.2/OG0001352.1/OG0001395.2/OG0001395.1/OG0001416.1/OG0001416.2/OG0001684.2/OG0001684.1/OG0001713.1/OG0001716.1/OG0001716.2/OG0001776.1/OG0001835.1/OG0001835.2/OG0001948.1/OG0001948.2/OG0001955.1/OG0001955.2/OG0001973.1/OG0002057.2/OG0002057.1/OG0002066.2/OG0002066.1/OG0002101.1/OG0002101.2/OG0002118.1/OG0002129.1/OG0002138.2/OG0002138.1/OG0002175.1/OG0002182.1/OG0002182.2/OG0002277.2/OG0002277.1/OG0002294.1/OG0002294.2/OG0002298.1/OG0002344.2/OG0002344.1/OG0002348.1/OG0002403.2/OG0002403.1/OG0002488.2/OG0002488.1/OG0002510.1/OG0002510.2/OG0002551.1/OG0002551.2/OG0002567.1/OG0002624.1/OG0002756.1/OG0002824.1/OG0002824.2/OG0002925.1/OG0002932.1/OG0002945.2/OG0002945.1/OG0002965.1/OG0002971.1/OG0003122.1/OG0003138.1/OG0003274.1/OG0003310.1/OG0003464.1/OG0003483.1/OG0003490.1/OG0003539.1/OG0003642.1/OG0003659.1/OG0003690.1/OG0003692.1/OG0003756.1/OG0003766.1/OG0003829.1/OG0003839.1/OG0003841.1/OG0003845.1/OG0003857.1/OG0004045.1/OG0004084.1/OG0004111.1/OG0004289.1/OG0004305.1/OG0004330.1/OG0004343.1/OG0004350.1/OG0004359.1/OG0004369.1/OG0004399.1/OG0004414.1/OG0004416.1/OG0004460.1/OG0004469.1/OG0004485.1/OG0004538.1/OG0004559.1/OG0004568.1/OG0004579.1/OG0004631.1/OG0004643.1/OG0004703.1/OG0004718.1/OG0004725.1/OG0004731.1/OG0004738.1/OG0004742.1/OG0004743.1/OG0004746.1/OG0004752.1/OG0004914.1/OG0004928.1/OG0004933.1/OG0004952.1/OG0004973.1/OG0004986.1/OG0005004.1/OG0005030.1/OG0005081.1/OG0005091.1/OG0005115.1/OG0005128.1/OG0005138.1/OG0005168.1/OG0005256.1/OG0005265.1/OG0005281.1/OG0005284.1/OG0005300.1/OG0005306.1/OG0005313.1/OG0005318.1/OG0005360.1/OG0005368.1/OG0005392.1/OG0005396.1/OG0005428.1/OG0005460.1/OG0005465.1/OG0005490.1/OG0005508.1/OG0005530.1/OG0005558.1/OG0005575.1/OG0005585.1/OG0005676.1/OG0005678.1/OG0005716.1/OG0005722.1/OG0005723.1/OG0005737.1/OG0005762.1/OG0005764.1/OG0005796.1/OG0005828.1/OG0005847.1/OG0005865.1/OG0005873.1/OG0005893.1/OG0005924.1/OG0005949.1/OG0005950.1/OG0005960.1/OG0006014.1/OG0006146.1/OG0006303.1/OG0006304.1/OG0006331.1/OG0006334.1/OG0006342.1/OG0006360.1/OG0006384.1/OG0006424.1/OG0006434.1/OG0006436.1/OG0006461.1/OG0006496.1/OG0006630.1/OG0006636.1/OG0006648.1/OG0006659.1/OG0006674.1/OG0006678.1/OG0006718.1/OG0006776.1/OG0006779.1/OG0006820.1/OG0006840.1/OG0006873.1/OG0006888.1/OG0006909.1/OG0006915.1/OG0007091.1/OG0007110.1/OG0007111.1/OG0007141.1/OG0007209.1/OG0007215.1/OG0007325.1/OG0007346.1/OG0007349.1/OG0007562.1/OG0007647.1/OG0007705.1/OG0007741.1/OG0007768.1/OG0007773.1/OG0007779.1/OG0007787.1/OG0007814.1/OG0007840.1/OG0008857.1</t>
  </si>
  <si>
    <t>OG0000377.1/OG0000377.3/OG0000377.2/OG0000411.1/OG0000411.2/OG0002011.1/OG0002011.2/OG0002088.2/OG0002088.1/OG0002088.3/OG0002581.1/OG0002582.1/OG0003568.2/OG0003568.1/OG0003643.1/OG0004171.1/OG0004784.1/OG0004847.1/OG0004937.1/OG0005511.1/OG0005576.1/OG0005810.1/OG0005901.2/OG0005901.1/OG0006295.1/OG0006411.1/OG0006725.1/OG0006746.1/OG0006746.2/OG0007002.1/OG0007225.1/OG0007752.1/OG0008020.1/OG0008086.1/OG0008116.1/OG0008224.1/OG0008274.1/OG0008996.1/OG0009154.1/OG0009176.1/OG0009611.1/OG0009667.1</t>
  </si>
  <si>
    <t>OG0000494.1/OG0000494.2/OG0000494.3/OG0000494.4/OG0001347.3/OG0001347.1/OG0001347.2/OG0001497.1/OG0001497.2/OG0001862.2/OG0001862.1/OG0002015.1/OG0002402.1/OG0002448.2/OG0002448.1/OG0003238.1/OG0003688.1/OG0003938.1/OG0004002.1/OG0004312.1/OG0004317.1/OG0004410.1/OG0004456.1/OG0004486.1/OG0004615.1/OG0004712.1/OG0004945.1/OG0005143.1/OG0005427.1/OG0005462.1/OG0005752.1/OG0005897.1/OG0006061.1/OG0006232.1/OG0006492.1/OG0006634.1/OG0006639.1/OG0006760.1/OG0006772.1/OG0007240.1/OG0007350.1/OG0007412.1/OG0007651.1/OG0007670.1/OG0007681.1/OG0007683.1/OG0007684.1/OG0007693.1/OG0008413.1/OG0008465.1/OG0009025.1/OG0009284.1/OG0011506.1</t>
  </si>
  <si>
    <t>OG0000492.1/OG0000492.3/OG0000492.2/OG0000670.2/OG0000670.1/OG0001265.2/OG0001265.1/OG0001776.1/OG0002294.1/OG0002294.2/OG0006014.1/OG0006146.1</t>
  </si>
  <si>
    <t>OG0000377.1/OG0000377.3/OG0000377.2/OG0002581.1/OG0002582.1/OG0003568.2/OG0003568.1/OG0004171.1/OG0004847.1/OG0004937.1/OG0005576.1/OG0005810.1/OG0006295.1/OG0006411.1/OG0006746.1/OG0006746.2/OG0007002.1/OG0007225.1/OG0008086.1/OG0008274.1/OG0009154.1/OG0009176.1/OG0009611.1/OG0009667.1</t>
  </si>
  <si>
    <t>OG0000115.5/OG0000115.7/OG0000115.4/OG0000115.6/OG0000115.3/OG0000115.1/OG0000115.2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0000739.1/OG0000739.2/OG0000831.2/OG0000831.1/OG0001017.1/OG0001017.2/OG0001198.2/OG0001198.3/OG0001198.1/OG0001352.2/OG0001352.1/OG0001713.1/OG0001716.1/OG0001716.2/OG0001948.1/OG0001948.2/OG0001955.1/OG0001955.2/OG0001973.1/OG0002138.2/OG0002138.1/OG0002298.1/OG0002348.1/OG0002510.1/OG0002510.2/OG0002551.1/OG0002551.2/OG0002824.1/OG0002824.2/OG0002925.1/OG0002932.1/OG0002945.2/OG0002945.1/OG0002965.1/OG0002971.1/OG0003122.1/OG0003138.1/OG0003310.1/OG0003483.1/OG0003539.1/OG0003642.1/OG0003659.1/OG0003690.1/OG0003766.1/OG0003839.1/OG0003841.1/OG0004045.1/OG0004111.1/OG0004289.1/OG0004305.1/OG0004350.1/OG0004359.1/OG0004416.1/OG0004460.1/OG0004469.1/OG0004485.1/OG0004538.1/OG0004559.1/OG0004579.1/OG0004631.1/OG0004643.1/OG0004703.1/OG0004725.1/OG0004731.1/OG0004742.1/OG0004746.1/OG0004752.1/OG0004914.1/OG0004928.1/OG0004933.1/OG0004952.1/OG0004973.1/OG0004986.1/OG0005081.1/OG0005115.1/OG0005128.1/OG0005138.1/OG0005256.1/OG0005281.1/OG0005284.1/OG0005306.1/OG0005318.1/OG0005360.1/OG0005428.1/OG0005460.1/OG0005465.1/OG0005508.1/OG0005530.1/OG0005575.1/OG0005676.1/OG0005678.1/OG0005716.1/OG0005722.1/OG0005723.1/OG0005737.1/OG0005762.1/OG0005764.1/OG0005796.1/OG0005847.1/OG0005873.1/OG0005893.1/OG0005924.1/OG0005949.1/OG0005950.1/OG0006303.1/OG0006334.1/OG0006360.1/OG0006434.1/OG0006461.1/OG0006630.1/OG0006678.1/OG0006718.1/OG0006779.1/OG0006820.1/OG0006840.1/OG0006873.1/OG0006888.1/OG0006915.1/OG0007091.1/OG0007111.1/OG0007141.1/OG0007209.1/OG0007325.1/OG0007346.1/OG0007562.1/OG0007647.1/OG0007705.1/OG0007741.1/OG0007779.1/OG0007840.1/OG0008857.1</t>
  </si>
  <si>
    <t>OG0002015.1/OG0003688.1/OG0004312.1/OG0004317.1/OG0004486.1/OG0004712.1/OG0004945.1/OG0005143.1/OG0005462.1/OG0005897.1/OG0006639.1/OG0006760.1/OG0006772.1/OG0007350.1/OG0007651.1/OG0007670.1/OG0007683.1/OG0007693.1/OG0008413.1/OG0008465.1/OG0009025.1/OG0011506.1</t>
  </si>
  <si>
    <t>OG0007379.1/OG0008796.1</t>
  </si>
  <si>
    <t>OG0002290.1/OG0003593.1/OG0004110.1/OG0005332.1/OG0005983.1/OG0006718.1</t>
  </si>
  <si>
    <t>OG0002624.1/OG0003756.1/OG0004084.1/OG0005396.1/OG0006915.1/OG0007349.1/OG0007562.1</t>
  </si>
  <si>
    <t>OG0001497.1/OG0001497.2/OG0006232.1/OG0009025.1</t>
  </si>
  <si>
    <t>OG0004631.1/OG0007349.1/OG0007647.1</t>
  </si>
  <si>
    <t>OG0000324.2/OG0000324.4/OG0000324.1/OG0000324.3/OG0001322.1/OG0001322.2/OG0003540.1/OG0004019.1/OG0007349.1</t>
  </si>
  <si>
    <t>OG0000302.7/OG0000302.3/OG0000302.2/OG0000302.6/OG0000302.1/OG0000302.5/OG0000302.4/OG0001069.2/OG0001069.1/OG0001460.3/OG0001460.1/OG0001460.2/OG0001605.2/OG0001605.1/OG0001605.3/OG0003681.1/OG0003927.1/OG0003927.2/OG0004002.1/OG0004282.1/OG0004453.1/OG0004734.1/OG0004808.1/OG0004911.1/OG0004989.1/OG0005285.1/OG0005288.1/OG0005557.1/OG0005718.1/OG0005725.1/OG0005745.1/OG0005866.1/OG0005869.1/OG0005905.1/OG0005933.1/OG0006154.1/OG0006237.1/OG0006285.1/OG0006492.1/OG0006738.1/OG0006797.1/OG0006830.1/OG0006882.1/OG0006884.1/OG0006951.1/OG0006974.1/OG0007256.1/OG0007289.1/OG0007355.1/OG0007598.1/OG0007681.1/OG0007709.1/OG0007853.1/OG0007979.1/OG0008045.1/OG0008085.1/OG0008128.1/OG0008139.1/OG0008174.1/OG0008212.1/OG0008227.1/OG0008340.1/OG0008539.1/OG0008721.1/OG0008783.1/OG0008789.1/OG0010344.1</t>
  </si>
  <si>
    <t>OG0000049.14/OG0000049.7/OG0000049.11/OG0000049.6/OG0000049.1/OG0000049.12/OG0000049.5/OG0000049.10/OG0000049.9/OG0000049.13/OG0000049.3/OG0000049.4/OG0000049.15/OG0000049.8/OG0000049.2/OG0000091.3/OG0000091.4/OG0000091.7/OG0000091.1/OG0000091.6/OG0000091.5/OG0000091.8/OG0000091.2/OG0000097.4/OG0000097.5/OG0000097.1/OG0000097.3/OG0000097.2/OG0000097.6/OG0000140.1/OG0000140.4/OG0000140.2/OG0000140.3/OG0000140.5/OG0000140.6/OG0000140.7/OG0000146.3/OG0000146.2/OG0000146.5/OG0000146.1/OG0000146.7/OG0000146.6/OG0000146.4/OG0000170.2/OG0000170.4/OG0000170.1/OG0000170.3/OG0000176.4/OG0000176.3/OG0000176.1/OG0000176.7/OG0000176.2/OG0000176.5/OG0000176.6/OG0000265.3/OG0000265.1/OG0000265.2/OG0000265.4/OG0000265.5/OG0000333.4/OG0000333.2/OG0000333.1/OG0000333.3/OG0000433.3/OG0000433.2/OG0000433.1/OG0000434.1/OG0000434.2/OG0000476.1/OG0000476.2/OG0000476.3/OG0000556.3/OG0000556.1/OG0000556.2/OG0000580.2/OG0000580.1/OG0000580.3/OG0000607.1/OG0000607.2/OG0000723.3/OG0000723.2/OG0000723.1/OG0000724.2/OG0000724.1/OG0000724.3/OG0000741.2/OG0000741.1/OG0000741.3/OG0000763.1/OG0000763.2/OG0000780.2/OG0000780.1/OG0000781.2/OG0000781.1/OG0000805.3/OG0000805.2/OG0000805.1/OG0000976.1/OG0000976.2/OG0001047.2/OG0001047.1/OG0001067.1/OG0001141.1/OG0001172.2/OG0001172.1/OG0001389.1/OG0001452.1/OG0001464.1/OG0001464.2/OG0001501.1/OG0001602.1/OG0001612.1/OG0001612.2/OG0001706.1/OG0001706.2/OG0001744.1/OG0001761.1/OG0001761.2/OG0001850.1/OG0001850.2/OG0001911.2/OG0001911.1/OG0001959.2/OG0001959.1/OG0001978.1/OG0001978.2/OG0001993.1/OG0002008.1/OG0002129.1/OG0002355.1/OG0002357.1/OG0002357.2/OG0002756.1/OG0002785.2/OG0002785.1/OG0002823.1/OG0003067.1/OG0003095.1/OG0003143.1/OG0003147.1/OG0003274.1/OG0003390.1/OG0003396.1/OG0003466.1/OG0003486.1/OG0003502.1/OG0003521.1/OG0003597.1/OG0003710.1/OG0003721.1/OG0003725.1/OG0003931.1/OG0004055.1/OG0004137.1/OG0004234.1/OG0004296.1/OG0004369.1/OG0004370.1/OG0004409.1/OG0004484.1/OG0004539.1/OG0004583.1/OG0004589.1/OG0004621.1/OG0004780.1/OG0004792.1/OG0004793.1/OG0004895.1/OG0004900.1/OG0004920.1/OG0004944.1/OG0004954.1/OG0004970.1/OG0004974.1/OG0004993.1/OG0004994.1/OG0005003.1/OG0005013.1/OG0005025.1/OG0005030.1/OG0005131.1/OG0005152.1/OG0005166.1/OG0005171.1/OG0005254.1/OG0005258.1/OG0005278.1/OG0005298.1/OG0005303.1/OG0005313.1/OG0005319.1/OG0005324.1/OG0005364.1/OG0005381.1/OG0005383.1/OG0005423.1/OG0005448.1/OG0005450.1/OG0005457.1/OG0005489.1/OG0005514.1/OG0005564.1/OG0005574.1/OG0005585.1/OG0005651.1/OG0005656.1/OG0005671.1/OG0005719.1/OG0005728.1/OG0005744.1/OG0005804.1/OG0005824.1/OG0005827.1/OG0005885.1/OG0005890.1/OG0005944.1/OG0005967.1/OG0006000.1/OG0006010.1/OG0006016.1/OG0006142.1/OG0006146.1/OG0006157.1/OG0006185.1/OG0006205.1/OG0006218.1/OG0006226.1/OG0006331.1/OG0006349.1/OG0006361.1/OG0006369.1/OG0006403.1/OG0006424.1/OG0006437.1/OG0006623.1/OG0006657.1/OG0006664.1/OG0006676.1/OG0006701.1/OG0006724.1/OG0006748.1/OG0006749.1/OG0006763.1/OG0006776.1/OG0006782.1/OG0006903.1/OG0006941.1/OG0006943.1/OG0007074.1/OG0007077.1/OG0007110.1/OG0007140.1/OG0007167.1/OG0007173.1/OG0007184.1/OG0007202.1/OG0007218.1/OG0007224.1/OG0007261.1/OG0007268.1/OG0007337.1/OG0007365.1/OG0007419.1/OG0007442.1/OG0007640.1/OG0007650.1/OG0007711.1/OG0007754.1/OG0007800.1/OG0007805.1/OG0007991.1/OG0008073.1/OG0008097.1/OG0008151.1/OG0008168.1/OG0008175.1/OG0008535.1/OG0008793.1</t>
  </si>
  <si>
    <t>OG0000377.1/OG0000377.3/OG0000377.2/OG0000740.2/OG0000740.1/OG0000740.3/OG0000821.1/OG0000821.3/OG0000821.2/OG0002001.2/OG0002001.1/OG0002895.1/OG0003199.1/OG0003823.1/OG0004784.1/OG0004907.1/OG0005181.1/OG0005241.1/OG0005700.1/OG0005901.2/OG0005901.1/OG0006018.1/OG0006078.1/OG0006233.1/OG0006642.1/OG0007286.1/OG0007523.1/OG0007674.1/OG0007679.1/OG0007697.1/OG0007752.1/OG0007846.1/OG0008026.1/OG0008050.1/OG0008215.1/OG0008250.1/OG0008478.1/OG0008520.1/OG0008567.1/OG0009754.1/OG0010823.1</t>
  </si>
  <si>
    <t>OG0001069.2/OG0001069.1/OG0001085.2/OG0001085.1/OG0002078.2/OG0002078.1/OG0002388.1/OG0002563.2/OG0002563.1/OG0002913.1/OG0003246.1/OG0003681.1/OG0003923.1/OG0003923.2/OG0004090.1/OG0004453.1/OG0005761.1/OG0005869.1/OG0006467.1/OG0008174.1</t>
  </si>
  <si>
    <t>OG0000028.8/OG0000028.1/OG0000028.5/OG0000028.3/OG0000028.6/OG0000028.4/OG0000028.11/OG0000028.7/OG0000028.2/OG0000028.15/OG0000028.17/OG0000028.13/OG0000028.12/OG0000028.9/OG0000028.16/OG0000028.10/OG0000028.14/OG0000103.5/OG0000103.8/OG0000103.7/OG0000103.2/OG0000103.6/OG0000103.1/OG0000103.9/OG0000103.3/OG0000103.4/OG0000106.2/OG0000106.3/OG0000106.5/OG0000106.4/OG0000106.7/OG0000106.6/OG0000106.1/OG0000274.1/OG0000274.4/OG0000274.5/OG0000274.2/OG0000274.3/OG0000434.1/OG0000434.2/OG0000476.1/OG0000476.2/OG0000476.3/OG0000555.1/OG0000555.2/OG0000555.3/OG0000576.2/OG0000576.1/OG0000615.3/OG0000615.1/OG0000615.2/OG0000723.3/OG0000723.2/OG0000723.1/OG0000724.2/OG0000724.1/OG0000724.3/OG0000734.2/OG0000734.1/OG0000747.1/OG0000747.2/OG0000780.2/OG0000780.1/OG0000805.3/OG0000805.2/OG0000805.1/OG0000810.2/OG0000810.1/OG0000825.1/OG0000825.3/OG0000825.2/OG0000855.1/OG0000855.2/OG0000884.2/OG0000884.1/OG0000948.1/OG0000948.2/OG0001023.2/OG0001023.1/OG0001047.2/OG0001047.1/OG0001067.1/OG0001141.1/OG0001204.2/OG0001204.1/OG0001443.1/OG0001443.2/OG0001445.2/OG0001445.1/OG0001606.2/OG0001606.1/OG0001612.1/OG0001612.2/OG0001642.1/OG0001658.1/OG0001927.1/OG0001959.2/OG0001959.1/OG0001993.1/OG0002008.1/OG0002214.1/OG0002355.1/OG0002357.1/OG0002357.2/OG0002573.1/OG0002632.1/OG0003067.1/OG0003248.1/OG0003390.1/OG0003417.1/OG0003486.1/OG0003521.1/OG0003710.1/OG0003977.1/OG0004055.1/OG0004067.1/OG0004134.1/OG0004264.1/OG0004291.1/OG0004296.1/OG0004461.1/OG0004569.1/OG0004588.1/OG0004602.1/OG0004972.1/OG0005082.1/OG0005257.1/OG0005298.1/OG0005370.1/OG0005381.1/OG0005450.1/OG0005656.1/OG0005728.1/OG0005806.1/OG0005881.1/OG0005890.1/OG0006186.1/OG0006373.1/OG0006407.1/OG0006748.1/OG0006763.1/OG0006943.1/OG0007261.1/OG0007418.1/OG0007442.1/OG0007734.1/OG0008175.1/OG0008490.1</t>
  </si>
  <si>
    <t>OG0000452.1/OG0000452.4/OG0000452.3/OG0000452.2/OG0000821.1/OG0000821.3/OG0000821.2/OG0002304.1/OG0003749.1/OG0004475.1/OG0008996.1</t>
  </si>
  <si>
    <t>OG0000106.2/OG0000106.3/OG0000106.5/OG0000106.4/OG0000106.7/OG0000106.6/OG0000106.1/OG0000576.2/OG0000576.1/OG0004291.1/OG0005257.1</t>
  </si>
  <si>
    <t>OG0000576.2/OG0000576.1/OG0004291.1/OG0005257.1</t>
  </si>
  <si>
    <t>OG0002563.2/OG0002563.1</t>
  </si>
  <si>
    <t>OG0001204.2/OG0001204.1/OG0005881.1</t>
  </si>
  <si>
    <t>OG0004461.1/OG0004588.1/OG0007734.1</t>
  </si>
  <si>
    <t>OG0007734.1</t>
  </si>
  <si>
    <t>OG0004588.1</t>
  </si>
  <si>
    <t>OG0000723.3/OG0000723.2/OG0000723.1/OG0001443.1/OG0001443.2/OG0005370.1/OG0006407.1</t>
  </si>
  <si>
    <t>OG0004475.1</t>
  </si>
  <si>
    <t>OG0000615.3/OG0000615.1/OG0000615.2/OG0000948.1/OG0000948.2/OG0001023.2/OG0001023.1/OG0001927.1/OG0003417.1/OG0004569.1/OG0004588.1/OG0007734.1</t>
  </si>
  <si>
    <t>OG0000452.1/OG0000452.4/OG0000452.3/OG0000452.2</t>
  </si>
  <si>
    <t>OG0000615.3/OG0000615.1/OG0000615.2/OG0001927.1/OG0004588.1/OG0007734.1</t>
  </si>
  <si>
    <t>OG0000948.1/OG0000948.2/OG0001023.2/OG0001023.1/OG0003417.1/OG0004569.1</t>
  </si>
  <si>
    <t>OG0000103.5/OG0000103.8/OG0000103.7/OG0000103.2/OG0000103.6/OG0000103.1/OG0000103.9/OG0000103.3/OG0000103.4/OG0000576.2/OG0000576.1/OG0000948.1/OG0000948.2/OG0001927.1/OG0004602.1/OG0008490.1</t>
  </si>
  <si>
    <t>OG0001927.1</t>
  </si>
  <si>
    <t>OG0001445.2/OG0001445.1/OG0001658.1/OG0002632.1/OG0004972.1</t>
  </si>
  <si>
    <t>OG0000855.1/OG0000855.2/OG0001642.1/OG0004264.1/OG0005806.1</t>
  </si>
  <si>
    <t>OG0004264.1</t>
  </si>
  <si>
    <t>OG0007418.1</t>
  </si>
  <si>
    <t>OG0000723.3/OG0000723.2/OG0000723.1/OG0001443.1/OG0001443.2/OG0004134.1/OG0005370.1/OG0006186.1/OG0006407.1</t>
  </si>
  <si>
    <t>OG0000615.3/OG0000615.1/OG0000615.2/OG0001606.2/OG0001606.1/OG0006373.1</t>
  </si>
  <si>
    <t>OG0002388.1/OG0002913.1/OG0004090.1</t>
  </si>
  <si>
    <t>OG0000106.2/OG0000106.3/OG0000106.5/OG0000106.4/OG0000106.7/OG0000106.6/OG0000106.1/OG0000274.1/OG0000274.4/OG0000274.5/OG0000274.2/OG0000274.3</t>
  </si>
  <si>
    <t>OG0002913.1/OG0004090.1</t>
  </si>
  <si>
    <t>OG0000274.1/OG0000274.4/OG0000274.5/OG0000274.2/OG0000274.3/OG0002573.1</t>
  </si>
  <si>
    <t>OG0001642.1/OG0003248.1</t>
  </si>
  <si>
    <t>OG0001915.1/OG0002388.1/OG0002448.2/OG0002448.1/OG0003246.1/OG0005718.1/OG0005905.1</t>
  </si>
  <si>
    <t>OG0000097.4/OG0000097.5/OG0000097.1/OG0000097.3/OG0000097.2/OG0000097.6/OG0000146.3/OG0000146.2/OG0000146.5/OG0000146.1/OG0000146.7/OG0000146.6/OG0000146.4/OG0000176.4/OG0000176.3/OG0000176.1/OG0000176.7/OG0000176.2/OG0000176.5/OG0000176.6/OG0000491.1/OG0000491.2/OG0000491.3/OG0000723.3/OG0000723.2/OG0000723.1/OG0000825.1/OG0000825.3/OG0000825.2/OG0000976.1/OG0000976.2/OG0001443.1/OG0001443.2/OG0001445.2/OG0001445.1/OG0001761.1/OG0001761.2/OG0001911.2/OG0001911.1/OG0001978.1/OG0001978.2/OG0002823.1/OG0004067.1/OG0004291.1/OG0004900.1/OG0004970.1/OG0005370.1/OG0005771.1/OG0006407.1</t>
  </si>
  <si>
    <t>OG0000740.2/OG0000740.1/OG0000740.3/OG0003823.1/OG0004475.1/OG0005700.1/OG0009754.1</t>
  </si>
  <si>
    <t>OG0000821.1/OG0000821.3/OG0000821.2/OG0003749.1/OG0004169.1/OG0008563.1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</si>
  <si>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0000106.2/OG0000106.3/OG0000106.5/OG0000106.4/OG0000106.7/OG0000106.6/OG0000106.1/OG0000111.6/OG0000111.2/OG0000111.5/OG0000111.1/OG0000111.3/OG0000111.4/OG0000207.1/OG0000207.2/OG0000274.1/OG0000274.4/OG0000274.5/OG0000274.2/OG0000274.3/OG0000337.3/OG0000337.1/OG0000337.2/OG0000810.2/OG0000810.1/OG0002944.1/OG0003189.2/OG0003189.1/OG0004699.2/OG0004699.1/OG0005106.1/OG0005276.2/OG0005276.1/OG0008482.1</t>
  </si>
  <si>
    <t>OG0000821.1/OG0000821.3/OG0000821.2/OG0006807.1</t>
  </si>
  <si>
    <t>OG0000089.4/OG0000089.8/OG0000089.5/OG0000089.2/OG0000089.6/OG0000089.3/OG0000089.7/OG0000089.1/OG0000299.2/OG0000299.4/OG0000299.3/OG0000299.1/OG0000386.3/OG0000386.1/OG0000386.4/OG0000386.2/OG0000419.4/OG0000419.3/OG0000419.2/OG0000419.1/OG0000437.2/OG0000437.4/OG0000437.1/OG0000437.3/OG0000559.3/OG0000559.2/OG0000559.1/OG0000854.1/OG0000854.2/OG0000897.2/OG0000897.1/OG0001248.1/OG0001248.2/OG0001510.2/OG0001510.1/OG0001559.2/OG0001559.1/OG0001870.2/OG0001870.1/OG0002149.2/OG0002149.1/OG0002178.1/OG0002178.2/OG0002281.1/OG0002281.2/OG0002340.1/OG0002340.2/OG0002509.2/OG0002509.1/OG0002585.1/OG0002621.1/OG0003090.1/OG0003274.1/OG0003345.1/OG0003580.1/OG0003730.1/OG0006248.1</t>
  </si>
  <si>
    <t>OG0000977.1/OG0001851.1</t>
  </si>
  <si>
    <t>OG0000821.1/OG0000821.3/OG0000821.2/OG0007645.1/OG0008563.1</t>
  </si>
  <si>
    <t>OG0000111.6/OG0000111.2/OG0000111.5/OG0000111.1/OG0000111.3/OG0000111.4/OG0000274.1/OG0000274.4/OG0000274.5/OG0000274.2/OG0000274.3/OG0000467.4/OG0000467.3/OG0000467.2/OG0000467.1/OG0000555.1/OG0000555.2/OG0000555.3/OG0002944.1/OG0003435.1/OG0004699.2/OG0004699.1</t>
  </si>
  <si>
    <t>OG0000111.6/OG0000111.2/OG0000111.5/OG0000111.1/OG0000111.3/OG0000111.4/OG0004699.2/OG0004699.1</t>
  </si>
  <si>
    <t>OG0000810.2/OG0000810.1/OG0002214.1/OG0005257.1</t>
  </si>
  <si>
    <t>OG0000810.2/OG0000810.1/OG0005106.1/OG0005276.2/OG0005276.1/OG0008482.1</t>
  </si>
  <si>
    <t>OG0005276.2/OG0005276.1/OG0008482.1</t>
  </si>
  <si>
    <t>OG0000522.1/OG0000522.2/OG0000522.3/OG0000524.2/OG0000524.1/OG0000524.3/OG0000936.2/OG0000936.1/OG0001149.1/OG0001149.2/OG0001356.1/OG0001356.2/OG0002020.2/OG0002020.1/OG0002255.1/OG0002255.2/OG0003655.1/OG0003655.2/OG0003848.1/OG0004127.1/OG0004147.1/OG0004272.1/OG0004361.1/OG0004414.1/OG0004463.1/OG0004576.1/OG0004679.1/OG0005030.1/OG0005050.1/OG0005267.1/OG0005275.1/OG0005357.1/OG0005496.1/OG0005583.1/OG0005586.1/OG0005721.1/OG0005763.1/OG0005931.1/OG0005960.1/OG0005982.1/OG0006331.1/OG0006432.1/OG0006452.1/OG0006468.1/OG0006703.1/OG0006722.1/OG0006776.1/OG0006942.1/OG0007110.1/OG0007215.1/OG0007320.1/OG0007685.1/OG0007730.1/OG0008785.1</t>
  </si>
  <si>
    <t>OG0005927.1/OG0007000.1/OG0007434.1/OG0008059.1</t>
  </si>
  <si>
    <t>OG0004739.1/OG0005427.1/OG0005499.1/OG0006061.1/OG0006492.1/OG0006950.1/OG0007296.1/OG0007379.1/OG0007580.1/OG0007681.1/OG0007983.1/OG0008080.1/OG0008129.1/OG0008414.1/OG0008479.1</t>
  </si>
  <si>
    <t>OG0002287.1/OG0003671.1</t>
  </si>
  <si>
    <t>OG0000054.3/OG0000054.7/OG0000054.6/OG0000054.4/OG0000054.2/OG0000054.1/OG0000054.5/OG0000293.1/OG0000293.3/OG0000293.4/OG0000293.5/OG0000293.2/OG0000707.1/OG0000707.3/OG0000707.2/OG0001639.1/OG0001639.2/OG0001682.1/OG0001682.2/OG0001951.1/OG0001951.2/OG0002298.1/OG0002569.1/OG0002656.1/OG0002790.1/OG0002902.1/OG0003084.1/OG0003091.1/OG0003243.1/OG0003250.1/OG0003527.1/OG0003531.1/OG0003852.1/OG0004042.1/OG0004335.1/OG0004394.1/OG0004471.1/OG0004640.1/OG0004932.1/OG0004933.1/OG0004992.1/OG0005080.1/OG0005267.1/OG0005287.1/OG0005365.1/OG0005461.1/OG0005541.1/OG0005930.1/OG0006041.1/OG0006671.1/OG0006931.1/OG0007319.1</t>
  </si>
  <si>
    <t>OG0004157.1</t>
  </si>
  <si>
    <t>OG0000293.1/OG0000293.3/OG0000293.4/OG0000293.5/OG0000293.2/OG0002298.1/OG0003091.1/OG0003250.1/OG0003852.1/OG0005080.1/OG0005267.1/OG0005461.1/OG0006671.1/OG0006931.1</t>
  </si>
  <si>
    <t>OG0003671.1</t>
  </si>
  <si>
    <t>OG0003250.1/OG0003852.1/OG0005080.1/OG0005461.1</t>
  </si>
  <si>
    <t>OG0001632.1/OG0003313.2/OG0003313.1/OG0005706.1</t>
  </si>
  <si>
    <t>OG0001697.2/OG0001697.1/OG0002074.2/OG0002074.1/OG0002128.1/OG0002128.2/OG0002158.2/OG0002158.1/OG0002358.1/OG0002358.2/OG0002762.2/OG0002762.1/OG0002954.1/OG0003074.2/OG0003074.1/OG0003098.1/OG0003449.1/OG0003466.1/OG0003527.1/OG0003983.1/OG0004047.1/OG0004067.1/OG0004136.1/OG0004300.1/OG0004335.1/OG0004341.1/OG0004471.1/OG0004932.1/OG0004933.1/OG0005102.1/OG0005171.1/OG0005365.1/OG0005402.1/OG0005494.1/OG0005519.1/OG0005541.1/OG0005830.1/OG0006456.1/OG0006514.1/OG0007217.1/OG0007246.1/OG0007319.1/OG0007354.1/OG0007422.1/OG0007789.1/OG0007801.1</t>
  </si>
  <si>
    <t>OG0004157.1/OG0004282.1/OG0004438.1/OG0006786.1/OG0008132.1/OG0008154.1</t>
  </si>
  <si>
    <t>OG0007000.1/OG0008059.1</t>
  </si>
  <si>
    <t>OG0003655.1/OG0003655.2/OG0003848.1/OG0004147.1/OG0004463.1/OG0005586.1/OG0005763.1/OG0007215.1/OG0007730.1</t>
  </si>
  <si>
    <t>OG0004739.1/OG0005427.1/OG0005499.1/OG0007296.1/OG0008479.1</t>
  </si>
  <si>
    <t>OG0003848.1/OG0005763.1/OG0007730.1</t>
  </si>
  <si>
    <t>OG0004739.1/OG0005499.1/OG0008479.1</t>
  </si>
  <si>
    <t>OG0003848.1/OG0007730.1</t>
  </si>
  <si>
    <t>OG0007730.1</t>
  </si>
  <si>
    <t>OG0004739.1/OG0005499.1</t>
  </si>
  <si>
    <t>OG0005586.1</t>
  </si>
  <si>
    <t>OG0003148.1/OG0003866.1</t>
  </si>
  <si>
    <t>OG0001149.1/OG0001149.2/OG0004127.1/OG0004576.1</t>
  </si>
  <si>
    <t>OG0000522.1/OG0000522.2/OG0000522.3/OG0001149.1/OG0001149.2/OG0002255.1/OG0002255.2/OG0004127.1/OG0004361.1/OG0004576.1/OG0005583.1</t>
  </si>
  <si>
    <t>OG0007814.1</t>
  </si>
  <si>
    <t>OG0007379.1/OG0007983.1/OG0008080.1/OG0008414.1</t>
  </si>
  <si>
    <t>OG0006722.1/OG0007320.1</t>
  </si>
  <si>
    <t>OG0006061.1/OG0006950.1/OG0007580.1/OG0008129.1</t>
  </si>
  <si>
    <t>OG0000524.2/OG0000524.1/OG0000524.3/OG0000936.2/OG0000936.1/OG0001356.1/OG0001356.2/OG0002020.2/OG0002020.1/OG0004272.1/OG0004414.1/OG0004679.1/OG0005030.1/OG0005050.1/OG0005275.1/OG0005357.1/OG0005496.1/OG0005721.1/OG0005931.1/OG0005960.1/OG0005982.1/OG0006331.1/OG0006432.1/OG0006468.1/OG0006703.1/OG0006776.1/OG0006942.1/OG0007685.1/OG0008785.1</t>
  </si>
  <si>
    <t>OG0004414.1/OG0005030.1/OG0005960.1/OG0006331.1/OG0006776.1</t>
  </si>
  <si>
    <t>OG0001292.2/OG0001292.1/OG0001474.2/OG0001474.1/OG0001812.2/OG0001812.1/OG0002019.1/OG0002159.2/OG0002159.1/OG0002159.3/OG0002169.2/OG0002169.1/OG0002490.1/OG0002490.2/OG0002497.2/OG0002497.1/OG0003102.2/OG0003102.1/OG0003106.1/OG0003334.1/OG0003508.1/OG0003596.1/OG0005516.1/OG0005784.1/OG0005903.1/OG0005907.1/OG0006406.1/OG0006466.1/OG0006470.1/OG0006855.1/OG0007126.1/OG0007332.1/OG0007376.1/OG0007614.1/OG0007669.1/OG0007816.1/OG0007983.1/OG0008090.1/OG0008221.1/OG0008512.1/OG0008529.1/OG0008530.1/OG0008536.1/OG0009035.1/OG0009067.1/OG0009121.1</t>
  </si>
  <si>
    <t>OG0000216.1/OG0000216.2/OG0000279.4/OG0000279.1/OG0000279.6/OG0000279.2/OG0000279.9/OG0000279.3/OG0000279.8/OG0000279.5/OG0000279.7/OG0000534.4/OG0000534.3/OG0000534.5/OG0000534.2/OG0000534.1/OG0000581.1/OG0000581.2/OG0000821.1/OG0000821.3/OG0000821.2/OG0001180.2/OG0001180.1/OG0001180.3/OG0001291.1/OG0001576.2/OG0001576.1/OG0002011.1/OG0002011.2/OG0002306.2/OG0002306.1/OG0003064.1/OG0003568.2/OG0003568.1/OG0004172.1/OG0004285.1/OG0004325.1/OG0005606.1/OG0005901.2/OG0005901.1/OG0007267.1/OG0007594.1/OG0007786.1/OG0009366.2/OG0009366.1/OG0010069.1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</si>
  <si>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0000022.12/OG0000022.10/OG0000022.15/OG0000022.8/OG0000022.9/OG0000022.4/OG0000022.1/OG0000022.16/OG0000022.7/OG0000022.6/OG0000022.13/OG0000022.5/OG0000022.14/OG0000022.11/OG0000022.2/OG0000022.3/OG0000044.13/OG0000044.11/OG0000044.6/OG0000044.14/OG0000044.8/OG0000044.12/OG0000044.10/OG0000044.7/OG0000044.4/OG0000044.5/OG0000044.9/OG0000044.1/OG0000044.3/OG0000044.2/OG0000068.3/OG0000068.5/OG0000068.1/OG0000068.2/OG0000068.9/OG0000068.7/OG0000068.6/OG0000068.8/OG0000068.4/OG0000078.10/OG0000078.11/OG0000078.3/OG0000078.7/OG0000078.9/OG0000078.6/OG0000078.2/OG0000078.5/OG0000078.4/OG0000078.8/OG0000078.1/OG0000092.8/OG0000092.2/OG0000092.9/OG0000092.3/OG0000092.7/OG0000092.4/OG0000092.1/OG0000092.5/OG0000092.6/OG0000105.3/OG0000105.1/OG0000105.5/OG0000105.7/OG0000105.6/OG0000105.2/OG0000105.4/OG0000106.2/OG0000106.3/OG0000106.5/OG0000106.4/OG0000106.7/OG0000106.6/OG0000106.1/OG0000125.4/OG0000125.3/OG0000125.7/OG0000125.5/OG0000125.1/OG0000125.2/OG0000125.6/OG0000153.5/OG0000153.4/OG0000153.3/OG0000153.1/OG0000153.2/OG0000173.4/OG0000173.2/OG0000173.3/OG0000173.1/OG0000180.6/OG0000180.4/OG0000180.3/OG0000180.2/OG0000180.5/OG0000180.1/OG0000200.4/OG0000200.5/OG0000200.2/OG0000200.6/OG0000200.3/OG0000200.1/OG0000202.5/OG0000202.4/OG0000202.1/OG0000202.6/OG0000202.2/OG0000202.3/OG0000213.4/OG0000213.3/OG0000213.1/OG0000213.2/OG0000213.6/OG0000213.5/OG0000219.5/OG0000219.1/OG0000219.4/OG0000219.3/OG0000219.2/OG0000241.5/OG0000241.3/OG0000241.2/OG0000241.1/OG0000241.4/OG0000297.3/OG0000297.2/OG0000297.1/OG0000297.4/OG0000327.4/OG0000327.3/OG0000327.1/OG0000327.2/OG0000348.2/OG0000348.1/OG0000348.3/OG0000366.2/OG0000366.1/OG0000366.3/OG0000386.3/OG0000386.1/OG0000386.4/OG0000386.2/OG0000387.2/OG0000387.1/OG0000387.4/OG0000387.3/OG0000416.1/OG0000416.4/OG0000416.2/OG0000416.3/OG0000477.2/OG0000477.3/OG0000477.4/OG0000477.1/OG0000491.1/OG0000491.2/OG0000491.3/OG0000550.1/OG0000550.3/OG0000550.2/OG0000631.2/OG0000631.1/OG0000631.3/OG0000663.3/OG0000663.2/OG0000663.1/OG0000673.2/OG0000673.1/OG0000685.1/OG0000685.2/OG0000691.2/OG0000691.1/OG0000726.3/OG0000726.1/OG0000726.2/OG0000728.3/OG0000728.1/OG0000728.2/OG0000797.1/OG0000797.3/OG0000797.2/OG0000866.3/OG0000866.2/OG0000866.1/OG0000867.2/OG0000867.1/OG0000911.2/OG0000911.1/OG0000919.2/OG0000919.1/OG0000920.2/OG0000920.1/OG0000933.1/OG0000933.2/OG0000935.2/OG0000935.1/OG0000947.1/OG0000947.2/OG0000999.2/OG0000999.1/OG0001083.1/OG0001083.2/OG0001125.2/OG0001125.1/OG0001162.1/OG0001162.2/OG0001248.1/OG0001248.2/OG0001262.2/OG0001262.1/OG0001268.1/OG0001268.2/OG0001305.2/OG0001305.1/OG0001391.1/OG0001391.2/OG0001502.2/OG0001502.1/OG0001511.1/OG0001545.1/OG0001545.2/OG0001621.2/OG0001621.1/OG0001627.1/OG0001627.2/OG0001652.1/OG0001652.2/OG0001668.1/OG0001668.2/OG0001672.2/OG0001672.1/OG0001697.2/OG0001697.1/OG0001700.1/OG0001751.2/OG0001751.1/OG0001834.1/OG0001849.1/OG0001849.2/OG0001921.1/OG0001921.2/OG0001932.1/OG0001932.2/OG0002109.1/OG0002129.1/OG0002157.2/OG0002157.1/OG0002205.1/OG0002207.1/OG0002207.2/OG0002242.2/OG0002242.1/OG0002332.1/OG0002366.1/OG0002366.2/OG0002404.1/OG0002404.2/OG0002412.2/OG0002412.1/OG0002651.1/OG0002663.1/OG0002666.1/OG0002670.1/OG0002707.1/OG0002707.2/OG0002716.1/OG0002722.1/OG0002728.1/OG0002730.1/OG0002782.1/OG0002921.1/OG0003048.1/OG0003065.1/OG0003073.1/OG0003113.1/OG0003131.1/OG0003137.1/OG0003142.1/OG0003275.1/OG0003275.2/OG0003303.1/OG0003566.1/OG0003644.1/OG0003698.1/OG0003724.1/OG0003756.1/OG0003788.1/OG0003824.1/OG0003833.1/OG0004046.1/OG0004079.1/OG0004083.1/OG0004092.1/OG0004115.1/OG0004145.1/OG0004203.1/OG0004240.1/OG0004301.1/OG0004304.1/OG0004308.1/OG0004308.2/OG0004336.1/OG0004338.1/OG0004396.1/OG0004411.1/OG0004417.1/OG0004457.1/OG0004468.1/OG0004477.1/OG0004478.1/OG0004483.1/OG0004563.1/OG0004595.1/OG0004616.1/OG0004632.1/OG0004667.1/OG0004890.1/OG0004999.1/OG0005008.1/OG0005043.1/OG0005105.1/OG0005116.1/OG0005237.1/OG0005361.1/OG0005396.1/OG0005412.1/OG0005435.1/OG0005648.1/OG0005858.1/OG0006199.1/OG0006502.1/OG0006511.1/OG0006615.1/OG0006621.1/OG0006668.1/OG0006722.1/OG0006792.1/OG0006794.1/OG0007073.1/OG0007093.1/OG0007135.1/OG0007172.1/OG0007239.1/OG0007291.1/OG0007298.1/OG0007323.1/OG0007351.1/OG0007792.1/OG0007843.1/OG0008492.1/OG0008550.1/OG0009034.1</t>
  </si>
  <si>
    <t>OG0000014.7/OG0000014.8/OG0000014.13/OG0000014.14/OG0000014.9/OG0000014.5/OG0000014.4/OG0000014.6/OG0000014.1/OG0000014.11/OG0000014.2/OG0000014.10/OG0000014.12/OG0000014.3/OG0000092.8/OG0000092.2/OG0000092.9/OG0000092.3/OG0000092.7/OG0000092.4/OG0000092.1/OG0000092.5/OG0000092.6/OG0000125.4/OG0000125.3/OG0000125.7/OG0000125.5/OG0000125.1/OG0000125.2/OG0000125.6/OG0000173.4/OG0000173.2/OG0000173.3/OG0000173.1/OG0000213.4/OG0000213.3/OG0000213.1/OG0000213.2/OG0000213.6/OG0000213.5/OG0000366.2/OG0000366.1/OG0000366.3/OG0000387.2/OG0000387.1/OG0000387.4/OG0000387.3/OG0000491.1/OG0000491.2/OG0000491.3/OG0000673.2/OG0000673.1/OG0000691.2/OG0000691.1/OG0000726.3/OG0000726.1/OG0000726.2/OG0000797.1/OG0000797.3/OG0000797.2/OG0000867.2/OG0000867.1/OG0001083.1/OG0001083.2/OG0001162.1/OG0001162.2/OG0001268.1/OG0001268.2/OG0001627.1/OG0001627.2/OG0001668.1/OG0001668.2/OG0001751.2/OG0001751.1/OG0001834.1/OG0001849.1/OG0001849.2/OG0002109.1/OG0002207.1/OG0002207.2/OG0002412.2/OG0002412.1/OG0002722.1/OG0002782.1/OG0003142.1/OG0003788.1/OG0004083.1/OG0004115.1/OG0004145.1/OG0004304.1/OG0004338.1/OG0004468.1/OG0004632.1/OG0005361.1/OG0006502.1/OG0006668.1/OG0006722.1/OG0006794.1/OG0007073.1</t>
  </si>
  <si>
    <t>OG0001292.2/OG0001292.1/OG0001474.2/OG0001474.1/OG0002159.2/OG0002159.1/OG0002159.3/OG0002490.1/OG0002490.2/OG0003102.2/OG0003102.1/OG0003106.1/OG0003334.1/OG0005516.1/OG0007983.1/OG0008530.1</t>
  </si>
  <si>
    <t>OG0000279.4/OG0000279.1/OG0000279.6/OG0000279.2/OG0000279.9/OG0000279.3/OG0000279.8/OG0000279.5/OG0000279.7/OG0000821.1/OG0000821.3/OG0000821.2/OG0001291.1/OG0004172.1/OG0007786.1</t>
  </si>
  <si>
    <t>OG0001292.2/OG0001292.1/OG0001474.2/OG0001474.1/OG0003102.2/OG0003102.1/OG0003334.1/OG0005516.1/OG0008530.1</t>
  </si>
  <si>
    <t>OG0000092.8/OG0000092.2/OG0000092.9/OG0000092.3/OG0000092.7/OG0000092.4/OG0000092.1/OG0000092.5/OG0000092.6/OG0000125.4/OG0000125.3/OG0000125.7/OG0000125.5/OG0000125.1/OG0000125.2/OG0000125.6/OG0000173.4/OG0000173.2/OG0000173.3/OG0000173.1/OG0000213.4/OG0000213.3/OG0000213.1/OG0000213.2/OG0000213.6/OG0000213.5/OG0000387.2/OG0000387.1/OG0000387.4/OG0000387.3/OG0000673.2/OG0000673.1/OG0000726.3/OG0000726.1/OG0000726.2/OG0000867.2/OG0000867.1/OG0001162.1/OG0001162.2/OG0001668.1/OG0001668.2/OG0001849.1/OG0001849.2/OG0004145.1/OG0004338.1/OG0004468.1/OG0006502.1</t>
  </si>
  <si>
    <t>OG0000279.4/OG0000279.1/OG0000279.6/OG0000279.2/OG0000279.9/OG0000279.3/OG0000279.8/OG0000279.5/OG0000279.7/OG0000821.1/OG0000821.3/OG0000821.2</t>
  </si>
  <si>
    <t>OG0007786.1</t>
  </si>
  <si>
    <t>OG0000387.2/OG0000387.1/OG0000387.4/OG0000387.3/OG0000491.1/OG0000491.2/OG0000491.3/OG0000691.2/OG0000691.1/OG0000797.1/OG0000797.3/OG0000797.2/OG0001268.1/OG0001268.2/OG0001627.1/OG0001627.2/OG0001751.2/OG0001751.1/OG0002207.1/OG0002207.2/OG0002412.2/OG0002412.1/OG0002782.1/OG0003142.1/OG0003788.1/OG0004083.1/OG0004115.1/OG0004304.1/OG0005361.1/OG0006794.1</t>
  </si>
  <si>
    <t>OG0002159.2/OG0002159.1/OG0002159.3/OG0002490.1/OG0002490.2</t>
  </si>
  <si>
    <t>OG0002913.1/OG0003102.2/OG0003102.1/OG0006637.1</t>
  </si>
  <si>
    <t>OG0000153.5/OG0000153.4/OG0000153.3/OG0000153.1/OG0000153.2/OG0000366.2/OG0000366.1/OG0000366.3/OG0001083.1/OG0001083.2/OG0001159.1/OG0001159.2/OG0001162.1/OG0001162.2/OG0005488.1/OG0006621.1/OG0008177.1</t>
  </si>
  <si>
    <t>OG0000044.13/OG0000044.11/OG0000044.6/OG0000044.14/OG0000044.8/OG0000044.12/OG0000044.10/OG0000044.7/OG0000044.4/OG0000044.5/OG0000044.9/OG0000044.1/OG0000044.3/OG0000044.2/OG0000213.4/OG0000213.3/OG0000213.1/OG0000213.2/OG0000213.6/OG0000213.5/OG0000366.2/OG0000366.1/OG0000366.3/OG0000866.3/OG0000866.2/OG0000866.1/OG0000919.2/OG0000919.1/OG0000999.2/OG0000999.1/OG0001921.1/OG0001921.2/OG0002157.2/OG0002157.1/OG0004203.1/OG0004632.1/OG0004890.1/OG0008492.1/OG0008550.1</t>
  </si>
  <si>
    <t>OG0003508.1/OG0006406.1</t>
  </si>
  <si>
    <t>OG0001576.2/OG0001576.1/OG0003568.2/OG0003568.1/OG0007594.1/OG0007786.1</t>
  </si>
  <si>
    <t>OG0001576.2/OG0001576.1/OG0003568.2/OG0003568.1/OG0007594.1</t>
  </si>
  <si>
    <t>OG0000044.13/OG0000044.11/OG0000044.6/OG0000044.14/OG0000044.8/OG0000044.12/OG0000044.10/OG0000044.7/OG0000044.4/OG0000044.5/OG0000044.9/OG0000044.1/OG0000044.3/OG0000044.2/OG0000213.4/OG0000213.3/OG0000213.1/OG0000213.2/OG0000213.6/OG0000213.5/OG0000366.2/OG0000366.1/OG0000366.3/OG0000866.3/OG0000866.2/OG0000866.1/OG0000999.2/OG0000999.1/OG0001921.1/OG0001921.2/OG0002157.2/OG0002157.1/OG0004203.1/OG0004632.1/OG0004890.1/OG0008550.1</t>
  </si>
  <si>
    <t>OG0000999.2/OG0000999.1/OG0004890.1</t>
  </si>
  <si>
    <t>OG0003568.2/OG0003568.1/OG0004285.1/OG0009366.2/OG0009366.1/OG0010069.1</t>
  </si>
  <si>
    <t>OG0000022.12/OG0000022.10/OG0000022.15/OG0000022.8/OG0000022.9/OG0000022.4/OG0000022.1/OG0000022.16/OG0000022.7/OG0000022.6/OG0000022.13/OG0000022.5/OG0000022.14/OG0000022.11/OG0000022.2/OG0000022.3/OG0000125.4/OG0000125.3/OG0000125.7/OG0000125.5/OG0000125.1/OG0000125.2/OG0000125.6/OG0000173.4/OG0000173.2/OG0000173.3/OG0000173.1/OG0000241.5/OG0000241.3/OG0000241.2/OG0000241.1/OG0000241.4/OG0000297.3/OG0000297.2/OG0000297.1/OG0000297.4/OG0000550.1/OG0000550.3/OG0000550.2/OG0000631.2/OG0000631.1/OG0000631.3/OG0000663.3/OG0000663.2/OG0000663.1/OG0000728.3/OG0000728.1/OG0000728.2/OG0000866.3/OG0000866.2/OG0000866.1/OG0000920.2/OG0000920.1/OG0000933.1/OG0000933.2/OG0001502.2/OG0001502.1/OG0001668.1/OG0001668.2/OG0001672.2/OG0001672.1/OG0001697.2/OG0001697.1/OG0002404.1/OG0002404.2/OG0002921.1/OG0003048.1/OG0003275.1/OG0003275.2/OG0003833.1/OG0004079.1/OG0004336.1/OG0004396.1/OG0004411.1/OG0004468.1/OG0004478.1/OG0004483.1/OG0004595.1/OG0004616.1/OG0004667.1/OG0004999.1/OG0005237.1/OG0005858.1/OG0006511.1/OG0006792.1/OG0007093.1/OG0007135.1/OG0007172.1/OG0007323.1/OG0007351.1</t>
  </si>
  <si>
    <t>OG0002497.2/OG0002497.1/OG0005516.1/OG0005907.1/OG0007376.1/OG0008536.1/OG0009035.1/OG0009067.1/OG0009121.1</t>
  </si>
  <si>
    <t>OG0002169.2/OG0002169.1/OG0005903.1/OG0005907.1/OG0006466.1/OG0007126.1/OG0007332.1/OG0007669.1/OG0008221.1/OG0008536.1/OG0009035.1/OG0009121.1</t>
  </si>
  <si>
    <t>OG0000105.3/OG0000105.1/OG0000105.5/OG0000105.7/OG0000105.6/OG0000105.2/OG0000105.4/OG0000106.2/OG0000106.3/OG0000106.5/OG0000106.4/OG0000106.7/OG0000106.6/OG0000106.1/OG0000386.3/OG0000386.1/OG0000386.4/OG0000386.2/OG0000477.2/OG0000477.3/OG0000477.4/OG0000477.1/OG0000919.2/OG0000919.1/OG0000920.2/OG0000920.1/OG0001162.1/OG0001162.2/OG0001248.1/OG0001248.2/OG0001262.2/OG0001262.1/OG0001511.1/OG0001621.2/OG0001621.1/OG0001652.1/OG0001652.2/OG0001668.1/OG0001668.2/OG0001672.2/OG0001672.1/OG0002205.1/OG0002242.2/OG0002242.1/OG0002366.1/OG0002366.2/OG0002404.1/OG0002404.2/OG0002651.1/OG0002663.1/OG0002666.1/OG0003073.1/OG0003113.1/OG0003303.1/OG0003566.1/OG0003698.1/OG0003824.1/OG0004046.1/OG0004079.1/OG0004092.1/OG0004301.1/OG0004396.1/OG0004417.1/OG0004477.1/OG0004478.1/OG0004483.1/OG0004563.1/OG0004595.1/OG0004616.1/OG0004999.1/OG0005008.1/OG0005043.1/OG0005237.1/OG0005412.1/OG0005435.1/OG0005858.1/OG0006511.1/OG0006615.1/OG0006621.1/OG0006792.1/OG0007135.1/OG0007172.1/OG0007291.1/OG0007298.1/OG0007323.1/OG0007351.1/OG0007843.1/OG0009034.1</t>
  </si>
  <si>
    <t>OG0003064.1/OG0004285.1/OG0004325.1/OG0007267.1/OG0007786.1/OG0010069.1</t>
  </si>
  <si>
    <t>OG0002169.2/OG0002169.1/OG0005903.1/OG0006466.1/OG0007332.1/OG0007669.1/OG0008221.1/OG0008536.1/OG0009035.1/OG0009121.1</t>
  </si>
  <si>
    <t>OG0000105.3/OG0000105.1/OG0000105.5/OG0000105.7/OG0000105.6/OG0000105.2/OG0000105.4/OG0000106.2/OG0000106.3/OG0000106.5/OG0000106.4/OG0000106.7/OG0000106.6/OG0000106.1/OG0000386.3/OG0000386.1/OG0000386.4/OG0000386.2/OG0000919.2/OG0000919.1/OG0000920.2/OG0000920.1/OG0001162.1/OG0001162.2/OG0001248.1/OG0001248.2/OG0001262.2/OG0001262.1/OG0001511.1/OG0001621.2/OG0001621.1/OG0001652.1/OG0001652.2/OG0001672.2/OG0001672.1/OG0002205.1/OG0002242.2/OG0002242.1/OG0002366.1/OG0002366.2/OG0002404.1/OG0002404.2/OG0002651.1/OG0002663.1/OG0002666.1/OG0003073.1/OG0003113.1/OG0003303.1/OG0003566.1/OG0003698.1/OG0004079.1/OG0004092.1/OG0004301.1/OG0004396.1/OG0004417.1/OG0004477.1/OG0004478.1/OG0004483.1/OG0004563.1/OG0004595.1/OG0004616.1/OG0004999.1/OG0005008.1/OG0005043.1/OG0005237.1/OG0005858.1/OG0006511.1/OG0006792.1/OG0007135.1/OG0007172.1/OG0007291.1/OG0007298.1/OG0007323.1/OG0007351.1/OG0009034.1</t>
  </si>
  <si>
    <t>OG0003064.1/OG0004285.1/OG0004325.1/OG0007786.1/OG0010069.1</t>
  </si>
  <si>
    <t>OG0001511.1</t>
  </si>
  <si>
    <t>OG0001162.1/OG0001162.2/OG0004417.1/OG0004563.1/OG0007298.1</t>
  </si>
  <si>
    <t>OG0000105.3/OG0000105.1/OG0000105.5/OG0000105.7/OG0000105.6/OG0000105.2/OG0000105.4/OG0003303.1/OG0003566.1</t>
  </si>
  <si>
    <t>OG0001262.2/OG0001262.1/OG0001511.1/OG0001672.2/OG0001672.1/OG0002404.1/OG0002404.2/OG0002663.1/OG0004079.1/OG0004301.1/OG0004478.1/OG0004483.1/OG0004595.1/OG0004616.1/OG0005008.1/OG0005237.1/OG0005858.1/OG0006511.1/OG0006792.1/OG0007135.1/OG0007172.1/OG0007323.1/OG0007351.1/OG0009034.1</t>
  </si>
  <si>
    <t>OG0007332.1/OG0008221.1/OG0008536.1/OG0009035.1/OG0009121.1</t>
  </si>
  <si>
    <t>OG0000153.5/OG0000153.4/OG0000153.3/OG0000153.1/OG0000153.2/OG0001700.1/OG0004457.1</t>
  </si>
  <si>
    <t>OG0000022.12/OG0000022.10/OG0000022.15/OG0000022.8/OG0000022.9/OG0000022.4/OG0000022.1/OG0000022.16/OG0000022.7/OG0000022.6/OG0000022.13/OG0000022.5/OG0000022.14/OG0000022.11/OG0000022.2/OG0000022.3/OG0000241.5/OG0000241.3/OG0000241.2/OG0000241.1/OG0000241.4/OG0000297.3/OG0000297.2/OG0000297.1/OG0000297.4/OG0000550.1/OG0000550.3/OG0000550.2/OG0000631.2/OG0000631.1/OG0000631.3/OG0000663.3/OG0000663.2/OG0000663.1/OG0000728.3/OG0000728.1/OG0000728.2/OG0001668.1/OG0001668.2/OG0001672.2/OG0001672.1/OG0002404.1/OG0002404.2/OG0002921.1/OG0004079.1/OG0004478.1/OG0004483.1/OG0004595.1/OG0004616.1/OG0004999.1/OG0005237.1/OG0005858.1/OG0006511.1/OG0006792.1/OG0007093.1/OG0007135.1/OG0007172.1/OG0007323.1/OG0007351.1</t>
  </si>
  <si>
    <t>OG0000022.12/OG0000022.10/OG0000022.15/OG0000022.8/OG0000022.9/OG0000022.4/OG0000022.1/OG0000022.16/OG0000022.7/OG0000022.6/OG0000022.13/OG0000022.5/OG0000022.14/OG0000022.11/OG0000022.2/OG0000022.3/OG0000125.4/OG0000125.3/OG0000125.7/OG0000125.5/OG0000125.1/OG0000125.2/OG0000125.6/OG0000173.4/OG0000173.2/OG0000173.3/OG0000173.1/OG0000241.5/OG0000241.3/OG0000241.2/OG0000241.1/OG0000241.4/OG0000297.3/OG0000297.2/OG0000297.1/OG0000297.4/OG0000550.1/OG0000550.3/OG0000550.2/OG0000663.3/OG0000663.2/OG0000663.1/OG0000728.3/OG0000728.1/OG0000728.2/OG0000866.3/OG0000866.2/OG0000866.1/OG0000933.1/OG0000933.2/OG0001502.2/OG0001502.1/OG0002921.1/OG0003048.1/OG0003275.1/OG0003275.2/OG0003833.1/OG0004336.1/OG0004411.1/OG0004468.1/OG0004667.1</t>
  </si>
  <si>
    <t>OG0002497.2/OG0002497.1/OG0005516.1/OG0005907.1/OG0007376.1/OG0009067.1</t>
  </si>
  <si>
    <t>OG0003568.2/OG0003568.1/OG0009366.2/OG0009366.1</t>
  </si>
  <si>
    <t>OG0005907.1/OG0007376.1/OG0009067.1</t>
  </si>
  <si>
    <t>OG0000663.3/OG0000663.2/OG0000663.1/OG0000728.3/OG0000728.1/OG0000728.2/OG0000866.3/OG0000866.2/OG0000866.1/OG0001502.2/OG0001502.1/OG0002921.1/OG0003275.1/OG0003275.2/OG0003833.1/OG0004667.1</t>
  </si>
  <si>
    <t>OG0000663.3/OG0000663.2/OG0000663.1/OG0000728.3/OG0000728.1/OG0000728.2/OG0002921.1</t>
  </si>
  <si>
    <t>OG0000663.3/OG0000663.2/OG0000663.1/OG0002921.1</t>
  </si>
  <si>
    <t>OG0002921.1</t>
  </si>
  <si>
    <t>OG0005907.1</t>
  </si>
  <si>
    <t>OG0000022.12/OG0000022.10/OG0000022.15/OG0000022.8/OG0000022.9/OG0000022.4/OG0000022.1/OG0000022.16/OG0000022.7/OG0000022.6/OG0000022.13/OG0000022.5/OG0000022.14/OG0000022.11/OG0000022.2/OG0000022.3/OG0000241.5/OG0000241.3/OG0000241.2/OG0000241.1/OG0000241.4/OG0000297.3/OG0000297.2/OG0000297.1/OG0000297.4/OG0000550.1/OG0000550.3/OG0000550.2/OG0000663.3/OG0000663.2/OG0000663.1/OG0000728.3/OG0000728.1/OG0000728.2/OG0002921.1</t>
  </si>
  <si>
    <t>OG0000022.12/OG0000022.10/OG0000022.15/OG0000022.8/OG0000022.9/OG0000022.4/OG0000022.1/OG0000022.16/OG0000022.7/OG0000022.6/OG0000022.13/OG0000022.5/OG0000022.14/OG0000022.11/OG0000022.2/OG0000022.3/OG0000241.5/OG0000241.3/OG0000241.2/OG0000241.1/OG0000241.4/OG0000297.3/OG0000297.2/OG0000297.1/OG0000297.4/OG0000550.1/OG0000550.3/OG0000550.2/OG0002921.1</t>
  </si>
  <si>
    <t>OG0001268.1/OG0001268.2</t>
  </si>
  <si>
    <t>OG0000105.3/OG0000105.1/OG0000105.5/OG0000105.7/OG0000105.6/OG0000105.2/OG0000105.4/OG0000202.5/OG0000202.4/OG0000202.1/OG0000202.6/OG0000202.2/OG0000202.3/OG0000327.4/OG0000327.3/OG0000327.1/OG0000327.2/OG0000416.1/OG0000416.4/OG0000416.2/OG0000416.3/OG0000911.2/OG0000911.1/OG0000935.2/OG0000935.1/OG0001932.1/OG0001932.2/OG0002332.1/OG0002670.1/OG0002728.1/OG0002730.1/OG0003131.1/OG0004240.1/OG0005648.1/OG0006621.1</t>
  </si>
  <si>
    <t>OG0000581.1/OG0000581.2/OG0002011.1/OG0002011.2/OG0005606.1</t>
  </si>
  <si>
    <t>OG0008512.1</t>
  </si>
  <si>
    <t>OG0002011.1/OG0002011.2/OG0005606.1</t>
  </si>
  <si>
    <t>OG0000105.3/OG0000105.1/OG0000105.5/OG0000105.7/OG0000105.6/OG0000105.2/OG0000105.4/OG0000202.5/OG0000202.4/OG0000202.1/OG0000202.6/OG0000202.2/OG0000202.3/OG0000935.2/OG0000935.1/OG0001932.1/OG0001932.2/OG0002332.1/OG0002670.1/OG0002730.1/OG0004240.1/OG0005648.1</t>
  </si>
  <si>
    <t>OG0002728.1</t>
  </si>
  <si>
    <t>OG0000216.1/OG0000216.2/OG0001180.2/OG0001180.1/OG0001180.3</t>
  </si>
  <si>
    <t>OG0000216.1/OG0000216.2</t>
  </si>
  <si>
    <t>OG0001180.2/OG0001180.1/OG0001180.3</t>
  </si>
  <si>
    <t>OG0000216.1/OG0000216.2/OG0000534.4/OG0000534.3/OG0000534.5/OG0000534.2/OG0000534.1/OG0001180.2/OG0001180.1/OG0001180.3/OG0007267.1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</si>
  <si>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0000180.6/OG0000180.4/OG0000180.3/OG0000180.2/OG0000180.5/OG0000180.1/OG0000348.2/OG0000348.1/OG0000348.3/OG0001391.1/OG0001391.2/OG0002716.1/OG0003131.1/OG0004046.1/OG0006199.1/OG0006621.1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</si>
  <si>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0000180.6/OG0000180.4/OG0000180.3/OG0000180.2/OG0000180.5/OG0000180.1/OG0000348.2/OG0000348.1/OG0000348.3/OG0004046.1</t>
  </si>
  <si>
    <t>OG0000216.1/OG0000216.2/OG0000534.4/OG0000534.3/OG0000534.5/OG0000534.2/OG0000534.1/OG0001180.2/OG0001180.1/OG0001180.3</t>
  </si>
  <si>
    <t>OG0000213.4/OG0000213.3/OG0000213.1/OG0000213.2/OG0000213.6/OG0000213.5/OG0000354.3/OG0000354.2/OG0000354.1/OG0002797.1/OG0008032.1</t>
  </si>
  <si>
    <t>OG0000302.7/OG0000302.3/OG0000302.2/OG0000302.6/OG0000302.1/OG0000302.5/OG0000302.4/OG0000408.2/OG0000408.1/OG0000408.3/OG0000408.4/OG0000408.5/OG0000612.2/OG0000612.3/OG0000612.1/OG0000692.1/OG0000692.2/OG0000692.4/OG0000692.3/OG0000850.3/OG0000850.1/OG0000850.2/OG0000958.2/OG0000958.1/OG0000977.1/OG0001069.2/OG0001069.1/OG0001195.1/OG0001555.2/OG0001555.1/OG0001686.1/OG0001686.2/OG0001851.1/OG0001915.1/OG0001940.1/OG0001974.1/OG0001975.1/OG0002032.1/OG0002032.2/OG0002168.1/OG0002257.2/OG0002257.1/OG0002388.1/OG0002448.2/OG0002448.1/OG0002480.1/OG0002588.2/OG0002588.1/OG0002882.1/OG0002913.1/OG0002928.2/OG0002928.1/OG0002951.1/OG0002970.1/OG0003102.2/OG0003102.1/OG0003125.1/OG0003160.1/OG0003238.1/OG0003246.1/OG0003257.1/OG0003335.1/OG0003341.1/OG0003515.1/OG0003681.1/OG0003733.1/OG0003746.1/OG0003921.1/OG0003927.1/OG0003927.2/OG0003938.1/OG0003978.1/OG0004060.1/OG0004090.1/OG0004128.1/OG0004157.1/OG0004218.1/OG0004218.2/OG0004280.1/OG0004282.1/OG0004443.1/OG0004453.1/OG0004456.1/OG0004542.1/OG0004607.1/OG0004769.1/OG0004779.1/OG0004795.1/OG0004810.1/OG0005079.1/OG0005164.1/OG0005285.1/OG0005376.1/OG0005388.1/OG0005410.1/OG0005422.1/OG0005443.1/OG0005467.1/OG0005497.1/OG0005557.1/OG0005573.1/OG0005582.1/OG0005745.1/OG0005801.1/OG0005861.1/OG0005896.1/OG0005952.1/OG0005988.1/OG0006050.1/OG0006207.1/OG0006237.1/OG0006257.1/OG0006264.1/OG0006285.1/OG0006374.1/OG0006377.1/OG0006451.1/OG0006495.1/OG0006637.1/OG0006654.1/OG0006660.1/OG0006708.1/OG0006716.1/OG0006730.1/OG0006736.1/OG0006761.1/OG0006786.1/OG0006822.1/OG0006827.1/OG0006830.1/OG0006863.1/OG0006884.1/OG0006966.1/OG0007087.1/OG0007125.1/OG0007150.1/OG0007155.1/OG0007186.1/OG0007192.1/OG0007213.1/OG0007220.1/OG0007229.1/OG0007313.1/OG0007385.1/OG0007550.1/OG0007576.1/OG0007622.1/OG0007643.1/OG0007654.1/OG0007666.1/OG0007675.1/OG0007691.1/OG0007744.1/OG0007751.1/OG0007757.1/OG0007795.1/OG0007796.1/OG0007825.1/OG0007833.1/OG0007851.1/OG0008015.1/OG0008072.1/OG0008098.1/OG0008109.1/OG0008134.1/OG0008144.1/OG0008145.1/OG0008147.1/OG0008158.1/OG0008174.1/OG0008205.1/OG0008214.1/OG0008227.1/OG0008435.1/OG0008442.1/OG0008443.1/OG0008455.1/OG0008491.1/OG0008509.1/OG0008521.1/OG0008552.1/OG0008572.1/OG0008757.1/OG0008796.1/OG0008800.1/OG0008803.1/OG0008856.1/OG0009053.1/OG0009100.1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</si>
  <si>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0000066.8/OG0000066.7/OG0000066.5/OG0000066.6/OG0000066.3/OG0000066.4/OG0000066.1/OG0000066.2/OG0000073.10/OG0000073.7/OG0000073.3/OG0000073.11/OG0000073.8/OG0000073.1/OG0000073.5/OG0000073.2/OG0000073.9/OG0000073.4/OG0000073.6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0000121.5/OG0000121.1/OG0000121.2/OG0000121.3/OG0000121.4/OG0000121.6/OG0000121.8/OG0000121.7/OG0000153.5/OG0000153.4/OG0000153.3/OG0000153.1/OG0000153.2/OG0000187.6/OG0000187.5/OG0000187.4/OG0000187.3/OG0000187.1/OG0000187.2/OG0000200.4/OG0000200.5/OG0000200.2/OG0000200.6/OG0000200.3/OG0000200.1/OG0000205.5/OG0000205.2/OG0000205.7/OG0000205.3/OG0000205.1/OG0000205.4/OG0000205.6/OG0000232.4/OG0000232.2/OG0000232.5/OG0000232.1/OG0000232.3/OG0000242.3/OG0000242.5/OG0000242.2/OG0000242.4/OG0000242.1/OG0000256.4/OG0000256.5/OG0000256.3/OG0000256.1/OG0000256.2/OG0000264.2/OG0000264.1/OG0000264.4/OG0000264.3/OG0000267.4/OG0000267.1/OG0000267.2/OG0000267.5/OG0000267.3/OG0000274.1/OG0000274.4/OG0000274.5/OG0000274.2/OG0000274.3/OG0000298.3/OG0000298.4/OG0000298.5/OG0000298.1/OG0000298.2/OG0000299.2/OG0000299.4/OG0000299.3/OG0000299.1/OG0000300.2/OG0000300.3/OG0000300.1/OG0000318.4/OG0000318.2/OG0000318.1/OG0000318.3/OG0000337.3/OG0000337.1/OG0000337.2/OG0000343.4/OG0000343.1/OG0000343.2/OG0000343.3/OG0000366.2/OG0000366.1/OG0000366.3/OG0000386.3/OG0000386.1/OG0000386.4/OG0000386.2/OG0000388.3/OG0000388.2/OG0000388.1/OG0000419.4/OG0000419.3/OG0000419.2/OG0000419.1/OG0000434.1/OG0000434.2/OG0000437.2/OG0000437.4/OG0000437.1/OG0000437.3/OG0000446.3/OG0000446.2/OG0000446.1/OG0000456.4/OG0000456.2/OG0000456.3/OG0000456.1/OG0000467.4/OG0000467.3/OG0000467.2/OG0000467.1/OG0000476.1/OG0000476.2/OG0000476.3/OG0000490.2/OG0000490.1/OG0000540.3/OG0000540.4/OG0000540.2/OG0000540.1/OG0000549.2/OG0000549.1/OG0000555.1/OG0000555.2/OG0000555.3/OG0000557.3/OG0000557.2/OG0000557.1/OG0000558.2/OG0000558.3/OG0000558.1/OG0000559.3/OG0000559.2/OG0000559.1/OG0000576.2/OG0000576.1/OG0000580.2/OG0000580.1/OG0000580.3/OG0000582.3/OG0000582.1/OG0000582.2/OG0000608.1/OG0000608.2/OG0000618.2/OG0000618.1/OG0000618.3/OG0000619.1/OG0000619.3/OG0000619.2/OG0000628.1/OG0000628.2/OG0000636.3/OG0000636.1/OG0000636.2/OG0000648.2/OG0000648.1/OG0000674.2/OG0000674.3/OG0000674.1/OG0000689.3/OG0000689.1/OG0000689.2/OG0000691.2/OG0000691.1/OG0000695.2/OG0000695.3/OG0000695.1/OG0000696.1/OG0000696.2/OG0000696.3/OG0000698.2/OG0000698.1/OG0000704.2/OG0000704.1/OG0000704.3/OG0000708.2/OG0000708.3/OG0000708.1/OG0000724.2/OG0000724.1/OG0000724.3/OG0000725.1/OG0000725.2/OG0000730.2/OG0000730.1/OG0000737.1/OG0000737.3/OG0000737.2/OG0000741.2/OG0000741.1/OG0000741.3/OG0000757.1/OG0000780.2/OG0000780.1/OG0000785.1/OG0000785.2/OG0000792.1/OG0000792.2/OG0000793.1/OG0000793.2/OG0000803.2/OG0000803.3/OG0000803.1/OG0000805.3/OG0000805.2/OG0000805.1/OG0000807.1/OG0000807.2/OG0000812.1/OG0000812.2/OG0000812.3/OG0000825.1/OG0000825.3/OG0000825.2/OG0000846.1/OG0000846.2/OG0000847.1/OG0000847.2/OG0000852.2/OG0000852.1/OG0000854.1/OG0000854.2/OG0000857.3/OG0000857.2/OG0000857.1/OG0000862.2/OG0000862.1/OG0000883.1/OG0000883.2/OG0000883.3/OG0000884.2/OG0000884.1/OG0000897.2/OG0000897.1/OG0000932.3/OG0000932.1/OG0000932.2/OG0000935.2/OG0000935.1/OG0000938.1/OG0000938.3/OG0000938.2/OG0000942.2/OG0000942.3/OG0000942.1/OG0000946.2/OG0000946.1/OG0000960.1/OG0000960.2/OG0000968.1/OG0000968.3/OG0000968.2/OG0000972.1/OG0000972.2/OG0000994.2/OG0000994.1/OG0001006.1/OG0001006.2/OG0001015.1/OG0001016.1/OG0001016.2/OG0001023.2/OG0001023.1/OG0001025.2/OG0001025.1/OG0001025.3/OG0001027.2/OG0001027.1/OG0001033.2/OG0001033.1/OG0001047.2/OG0001047.1/OG0001067.1/OG0001081.2/OG0001081.1/OG0001083.1/OG0001083.2/OG0001087.1/OG0001087.2/OG0001108.1/OG0001108.2/OG0001109.2/OG0001109.1/OG0001110.1/OG0001110.2/OG0001115.2/OG0001115.1/OG0001117.2/OG0001117.3/OG0001117.1/OG0001127.2/OG0001127.1/OG0001128.1/OG0001128.2/OG0001141.1/OG0001149.1/OG0001149.2/OG0001153.2/OG0001153.1/OG0001154.1/OG0001154.2/OG0001159.1/OG0001159.2/OG0001162.1/OG0001162.2/OG0001164.2/OG0001164.1/OG0001172.2/OG0001172.1/OG0001173.2/OG0001173.1/OG0001191.1/OG0001191.2/OG0001193.1/OG0001193.2/OG0001194.2/OG0001194.1/OG0001199.1/OG0001202.2/OG0001202.1/OG0001207.2/OG0001207.1/OG0001222.1/OG0001222.2/OG0001243.2/OG0001243.1/OG0001245.2/OG0001245.1/OG0001247.1/OG0001247.2/OG0001248.1/OG0001248.2/OG0001260.1/OG0001266.2/OG0001266.1/OG0001274.1/OG0001274.2/OG0001276.2/OG0001276.1/OG0001299.3/OG0001299.2/OG0001299.1/OG0001309.1/OG0001309.2/OG0001328.2/OG0001328.1/OG0001339.2/OG0001339.1/OG0001343.2/OG0001343.1/OG0001355.2/OG0001355.1/OG0001360.2/OG0001360.1/OG0001364.2/OG0001364.1/OG0001388.1/OG0001388.2/OG0001392.2/OG0001392.1/OG0001403.2/OG0001403.1/OG0001407.1/OG0001407.2/OG0001412.2/OG0001412.1/OG0001420.1/OG0001440.1/OG0001440.2/OG0001443.1/OG0001443.2/OG0001445.2/OG0001445.1/OG0001448.2/OG0001448.1/OG0001454.1/OG0001454.2/OG0001499.1/OG0001507.2/OG0001507.1/OG0001510.2/OG0001510.1/OG0001512.1/OG0001512.2/OG0001559.2/OG0001559.1/OG0001562.1/OG0001562.2/OG0001572.2/OG0001572.1/OG0001582.2/OG0001582.1/OG0001598.2/OG0001598.1/OG0001600.1/OG0001612.1/OG0001612.2/OG0001616.1/OG0001616.2/OG0001631.2/OG0001631.1/OG0001635.1/OG0001638.1/OG0001638.2/OG0001640.1/OG0001640.2/OG0001648.2/OG0001648.1/OG0001660.1/OG0001668.1/OG0001668.2/OG0001670.2/OG0001670.1/OG0001673.1/OG0001682.1/OG0001682.2/OG0001714.2/OG0001714.1/OG0001718.1/OG0001743.1/OG0001743.2/OG0001747.1/OG0001747.2/OG0001750.1/OG0001750.2/OG0001772.2/OG0001772.1/OG0001785.1/OG0001785.2/OG0001813.1/OG0001814.1/OG0001814.2/OG0001817.2/OG0001817.1/OG0001837.1/OG0001837.2/OG0001842.2/OG0001842.1/OG0001853.2/OG0001853.1/OG0001855.1/OG0001855.2/OG0001863.2/OG0001863.1/OG0001870.2/OG0001870.1/OG0001918.1/OG0001929.1/OG0001932.1/OG0001932.2/OG0001936.1/OG0001936.2/OG0001939.1/OG0001943.1/OG0001943.2/OG0001959.2/OG0001959.1/OG0001964.1/OG0001980.1/OG0001980.2/OG0001992.1/OG0001993.1/OG0002000.1/OG0002008.1/OG0002016.2/OG0002016.1/OG0002018.1/OG0002024.1/OG0002024.2/OG0002030.1/OG0002030.2/OG0002033.1/OG0002062.2/OG0002062.1/OG0002074.2/OG0002074.1/OG0002106.1/OG0002107.2/OG0002107.1/OG0002112.1/OG0002116.2/OG0002116.1/OG0002126.2/OG0002126.1/OG0002144.1/OG0002144.2/OG0002146.1/OG0002149.2/OG0002149.1/OG0002154.1/OG0002154.2/OG0002160.1/OG0002163.1/OG0002163.2/OG0002167.1/OG0002173.1/OG0002173.2/OG0002178.1/OG0002178.2/OG0002223.1/OG0002229.1/OG0002229.2/OG0002236.1/OG0002236.2/OG0002254.1/OG0002281.1/OG0002281.2/OG0002290.1/OG0002292.2/OG0002292.1/OG0002340.1/OG0002340.2/OG0002355.1/OG0002357.1/OG0002357.2/OG0002364.1/OG0002364.2/OG0002369.1/OG0002384.1/OG0002386.1/OG0002387.1/OG0002409.1/OG0002431.1/OG0002431.2/OG0002454.1/OG0002454.2/OG0002455.1/OG0002467.1/OG0002468.1/OG0002468.2/OG0002469.1/OG0002470.1/OG0002474.2/OG0002474.1/OG0002501.1/OG0002501.2/OG0002502.1/OG0002506.1/OG0002509.2/OG0002509.1/OG0002551.1/OG0002551.2/OG0002556.1/OG0002572.1/OG0002573.1/OG0002579.2/OG0002579.1/OG0002585.1/OG0002591.1/OG0002594.2/OG0002594.1/OG0002596.1/OG0002596.2/OG0002597.1/OG0002597.2/OG0002598.1/OG0002598.2/OG0002601.1/OG0002602.2/OG0002602.1/OG0002621.1/OG0002624.1/OG0002640.1/OG0002650.1/OG0002650.2/OG0002659.1/OG0002661.1/OG0002664.1/OG0002668.2/OG0002668.1/OG0002709.1/OG0002730.1/OG0002732.1/OG0002742.1/OG0002746.1/OG0002752.1/OG0002761.1/OG0002762.2/OG0002762.1/OG0002766.2/OG0002766.1/OG0002771.1/OG0002782.1/OG0002784.2/OG0002784.1/OG0002794.2/OG0002794.1/OG0002796.1/OG0002810.1/OG0002856.1/OG0002856.2/OG0002867.2/OG0002867.1/OG0002873.1/OG0002873.2/OG0002907.1/OG0002915.1/OG0002916.1/OG0002918.1/OG0002932.1/OG0002937.1/OG0002937.2/OG0002941.2/OG0002941.1/OG0002944.1/OG0002949.1/OG0002949.2/OG0002954.1/OG0002955.1/OG0002956.1/OG0002956.2/OG0002963.1/OG0003028.1/OG0003028.2/OG0003031.1/OG0003042.2/OG0003042.1/OG0003043.1/OG0003047.1/OG0003056.2/OG0003056.1/OG0003067.1/OG0003090.1/OG0003095.1/OG0003098.1/OG0003104.1/OG0003116.1/OG0003117.1/OG0003193.1/OG0003217.1/OG0003224.1/OG0003231.1/OG0003248.1/OG0003264.1/OG0003266.2/OG0003266.1/OG0003270.1/OG0003274.1/OG0003279.1/OG0003292.1/OG0003302.1/OG0003304.1/OG0003317.1/OG0003326.1/OG0003328.1/OG0003344.1/OG0003345.1/OG0003390.1/OG0003416.1/OG0003417.1/OG0003421.1/OG0003430.1/OG0003431.1/OG0003435.1/OG0003442.1/OG0003456.1/OG0003457.1/OG0003466.1/OG0003472.1/OG0003477.1/OG0003478.1/OG0003478.2/OG0003486.1/OG0003494.1/OG0003496.1/OG0003503.1/OG0003511.1/OG0003521.1/OG0003522.1/OG0003525.1/OG0003558.1/OG0003580.1/OG0003582.1/OG0003590.1/OG0003642.1/OG0003665.1/OG0003667.1/OG0003699.1/OG0003702.1/OG0003704.1/OG0003704.2/OG0003708.1/OG0003710.1/OG0003711.1/OG0003715.1/OG0003717.1/OG0003723.1/OG0003726.2/OG0003726.1/OG0003730.1/OG0003731.1/OG0003736.1/OG0003738.1/OG0003750.1/OG0003754.1/OG0003755.1/OG0003763.1/OG0003768.1/OG0003774.1/OG0003778.1/OG0003779.1/OG0003783.1/OG0003819.1/OG0003827.1/OG0003829.1/OG0003830.1/OG0003918.1/OG0003919.1/OG0003926.1/OG0003937.1/OG0003941.1/OG0003943.1/OG0003946.1/OG0003951.1/OG0003952.1/OG0003958.1/OG0003961.1/OG0003965.1/OG0003969.1/OG0003972.1/OG0003983.1/OG0003990.1/OG0003995.1/OG0004009.1/OG0004011.1/OG0004019.1/OG0004038.1/OG0004044.1/OG0004045.1/OG0004055.1/OG0004068.1/OG0004069.1/OG0004083.1/OG0004089.1/OG0004094.1/OG0004097.1/OG0004112.1/OG0004112.2/OG0004119.1/OG0004127.1/OG0004207.1/OG0004223.1/OG0004235.1/OG0004241.1/OG0004245.1/OG0004246.1/OG0004249.1/OG0004251.1/OG0004288.1/OG0004293.1/OG0004295.1/OG0004296.1/OG0004297.1/OG0004311.1/OG0004321.1/OG0004327.1/OG0004333.1/OG0004338.1/OG0004342.1/OG0004351.1/OG0004354.1/OG0004355.1/OG0004356.1/OG0004370.1/OG0004371.1/OG0004374.1/OG0004374.2/OG0004391.1/OG0004393.1/OG0004398.1/OG0004404.1/OG0004408.1/OG0004413.1/OG0004414.1/OG0004415.1/OG0004417.1/OG0004419.1/OG0004422.1/OG0004423.1/OG0004434.1/OG0004437.1/OG0004441.1/OG0004452.1/OG0004461.1/OG0004464.1/OG0004482.1/OG0004487.1/OG0004489.1/OG0004493.1/OG0004536.1/OG0004554.1/OG0004559.1/OG0004561.1/OG0004563.1/OG0004566.1/OG0004576.1/OG0004590.1/OG0004591.1/OG0004597.2/OG0004597.1/OG0004601.1/OG0004611.1/OG0004612.1/OG0004614.1/OG0004618.1/OG0004627.1/OG0004630.1/OG0004648.1/OG0004650.1/OG0004653.1/OG0004656.1/OG0004694.1/OG0004699.2/OG0004699.1/OG0004700.1/OG0004711.1/OG0004714.1/OG0004717.1/OG0004723.1/OG0004729.1/OG0004742.1/OG0004746.1/OG0004757.1/OG0004758.1/OG0004778.1/OG0004788.1/OG0004789.1/OG0004796.1/OG0004798.1/OG0004815.1/OG0004904.1/OG0004925.1/OG0004931.1/OG0004942.1/OG0004955.1/OG0004957.1/OG0004958.1/OG0004959.1/OG0004961.1/OG0004965.1/OG0004981.1/OG0004993.1/OG0004994.1/OG0005013.1/OG0005015.1/OG0005035.1/OG0005039.1/OG0005053.1/OG0005054.1/OG0005055.1/OG0005059.1/OG0005063.1/OG0005073.1/OG0005074.1/OG0005077.1/OG0005090.1/OG0005102.1/OG0005103.1/OG0005112.1/OG0005120.1/OG0005123.1/OG0005124.1/OG0005127.1/OG0005132.1/OG0005144.1/OG0005153.1/OG0005156.1/OG0005159.1/OG0005160.1/OG0005162.1/OG0005163.1/OG0005166.1/OG0005171.1/OG0005243.1/OG0005246.1/OG0005272.1/OG0005278.1/OG0005283.1/OG0005293.1/OG0005296.1/OG0005297.1/OG0005298.1/OG0005299.1/OG0005304.1/OG0005307.1/OG0005310.1/OG0005338.1/OG0005345.1/OG0005346.1/OG0005354.1/OG0005370.1/OG0005374.1/OG0005381.1/OG0005383.1/OG0005402.1/OG0005406.1/OG0005417.1/OG0005432.1/OG0005435.1/OG0005450.1/OG0005451.1/OG0005458.1/OG0005460.1/OG0005473.1/OG0005479.1/OG0005488.1/OG0005494.1/OG0005495.1/OG0005505.1/OG0005513.1/OG0005517.1/OG0005526.1/OG0005527.1/OG0005535.1/OG0005537.1/OG0005542.1/OG0005551.1/OG0005554.1/OG0005564.1/OG0005580.1/OG0005583.1/OG0005653.1/OG0005656.1/OG0005657.1/OG0005664.1/OG0005666.1/OG0005686.1/OG0005693.1/OG0005702.1/OG0005717.1/OG0005720.1/OG0005724.1/OG0005727.1/OG0005728.1/OG0005733.1/OG0005738.1/OG0005743.1/OG0005754.1/OG0005767.1/OG0005771.1/OG0005788.1/OG0005797.1/OG0005802.1/OG0005811.1/OG0005819.1/OG0005821.1/OG0005823.1/OG0005825.1/OG0005845.1/OG0005850.1/OG0005851.1/OG0005852.1/OG0005853.1/OG0005854.1/OG0005871.1/OG0005877.1/OG0005879.1/OG0005890.1/OG0005910.1/OG0005915.1/OG0005926.1/OG0005938.1/OG0005945.1/OG0005955.1/OG0005958.1/OG0005963.1/OG0005967.1/OG0005969.1/OG0005981.1/OG0005986.1/OG0005990.1/OG0005994.1/OG0005995.1/OG0005998.1/OG0006001.1/OG0006010.1/OG0006012.1/OG0006025.1/OG0006044.1/OG0006048.1/OG0006052.1/OG0006056.1/OG0006059.1/OG0006150.1/OG0006162.1/OG0006177.1/OG0006193.1/OG0006197.1/OG0006198.1/OG0006209.1/OG0006216.1/OG0006222.1/OG0006224.1/OG0006234.1/OG0006238.1/OG0006248.1/OG0006249.1/OG0006261.1/OG0006274.1/OG0006275.1/OG0006276.1/OG0006300.1/OG0006308.1/OG0006320.1/OG0006321.1/OG0006333.1/OG0006336.1/OG0006340.1/OG0006351.1/OG0006371.1/OG0006372.1/OG0006375.1/OG0006381.1/OG0006386.1/OG0006393.1/OG0006394.1/OG0006404.1/OG0006407.1/OG0006417.1/OG0006424.1/OG0006429.1/OG0006431.1/OG0006441.1/OG0006448.1/OG0006456.1/OG0006457.1/OG0006464.1/OG0006479.1/OG0006496.1/OG0006498.1/OG0006507.1/OG0006513.1/OG0006515.1/OG0006516.1/OG0006519.1/OG0006619.1/OG0006621.1/OG0006629.1/OG0006640.1/OG0006647.1/OG0006650.1/OG0006656.1/OG0006666.1/OG0006672.1/OG0006676.1/OG0006679.1/OG0006680.1/OG0006685.1/OG0006687.1/OG0006694.1/OG0006696.1/OG0006701.1/OG0006721.1/OG0006723.1/OG0006733.1/OG0006739.1/OG0006742.1/OG0006748.1/OG0006763.1/OG0006769.1/OG0006770.1/OG0006774.1/OG0006790.1/OG0006796.1/OG0006808.1/OG0006837.1/OG0006845.1/OG0006850.1/OG0006854.1/OG0006860.1/OG0006861.1/OG0006866.1/OG0006874.1/OG0006889.1/OG0006908.1/OG0006918.1/OG0006922.1/OG0006923.1/OG0006943.1/OG0006946.1/OG0006952.1/OG0006954.1/OG0006963.1/OG0007054.1/OG0007074.1/OG0007098.1/OG0007122.1/OG0007166.1/OG0007173.1/OG0007183.1/OG0007195.1/OG0007197.1/OG0007211.1/OG0007218.1/OG0007222.1/OG0007243.1/OG0007245.1/OG0007251.1/OG0007254.1/OG0007261.1/OG0007266.1/OG0007277.1/OG0007280.1/OG0007282.1/OG0007283.1/OG0007284.1/OG0007294.1/OG0007297.1/OG0007299.1/OG0007312.1/OG0007314.1/OG0007319.1/OG0007333.1/OG0007354.1/OG0007362.1/OG0007391.1/OG0007392.1/OG0007399.1/OG0007402.1/OG0007417.1/OG0007425.1/OG0007429.1/OG0007432.1/OG0007442.1/OG0007565.1/OG0007591.1/OG0007604.1/OG0007627.1/OG0007635.1/OG0007648.1/OG0007658.1/OG0007659.1/OG0007698.1/OG0007699.1/OG0007702.1/OG0007706.1/OG0007735.1/OG0007756.1/OG0007759.1/OG0007766.1/OG0007772.1/OG0007783.1/OG0007801.1/OG0007808.1/OG0007812.1/OG0007819.1/OG0007836.1/OG0007839.1/OG0007985.1/OG0007997.1/OG0008000.1/OG0008008.1/OG0008036.1/OG0008053.1/OG0008101.1/OG0008106.1/OG0008113.1/OG0008140.1/OG0008143.1/OG0008175.1/OG0008177.1/OG0008426.1/OG0008434.1/OG0008437.1/OG0008453.1/OG0008460.1/OG0008523.1/OG0008776.1/OG0009116.1/OG0010635.1</t>
  </si>
  <si>
    <t>OG0000572.2/OG0000572.1/OG0000740.2/OG0000740.1/OG0000740.3/OG0000821.1/OG0000821.3/OG0000821.2/OG0001370.1/OG0001370.2/OG0001573.1/OG0001632.1/OG0001795.2/OG0001795.1/OG0001920.1/OG0002011.1/OG0002011.2/OG0002181.1/OG0002181.2/OG0002527.1/OG0002658.1/OG0002816.1/OG0002816.2/OG0002895.1/OG0003060.1/OG0003211.1/OG0003315.1/OG0003315.2/OG0003330.1/OG0003447.1/OG0003749.1/OG0003959.1/OG0004126.1/OG0004150.1/OG0004418.1/OG0004475.1/OG0004540.1/OG0004687.1/OG0004687.2/OG0004837.1/OG0004956.1/OG0005012.1/OG0005064.1/OG0005190.1/OG0005271.1/OG0005518.1/OG0005548.1/OG0005599.1/OG0005600.1/OG0005605.1/OG0005606.1/OG0005695.1/OG0005706.1/OG0005715.1/OG0005776.1/OG0005810.1/OG0005822.1/OG0005876.1/OG0005934.1/OG0006047.1/OG0006219.1/OG0006233.1/OG0006292.1/OG0006383.1/OG0006412.1/OG0006529.1/OG0006594.1/OG0006665.1/OG0006788.1/OG0006807.1/OG0006883.1/OG0006964.1/OG0006987.1/OG0007109.1/OG0007263.1/OG0007267.1/OG0007366.1/OG0007388.1/OG0007413.1/OG0007441.1/OG0007590.1/OG0007602.1/OG0007615.1/OG0007617.1/OG0007645.1/OG0007667.1/OG0007674.1/OG0007724.1/OG0007742.1/OG0007750.1/OG0007865.1/OG0007884.1/OG0008563.1/OG0008615.1/OG0008883.1/OG0009069.1/OG0009085.1/OG0009134.1/OG0009434.1</t>
  </si>
  <si>
    <t>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0000180.6/OG0000180.4/OG0000180.3/OG0000180.2/OG0000180.5/OG0000180.1/OG0000337.3/OG0000337.1/OG0000337.2/OG0000348.2/OG0000348.1/OG0000348.3/OG0000555.1/OG0000555.2/OG0000555.3/OG0000793.1/OG0000793.2/OG0001149.1/OG0001149.2/OG0001322.1/OG0001322.2/OG0002016.2/OG0002016.1/OG0002579.2/OG0002579.1/OG0002890.1/OG0002890.2/OG0002915.1/OG0003344.1/OG0003540.1/OG0004127.1/OG0004326.2/OG0004326.1/OG0004576.1/OG0004981.1/OG0005583.1/OG0006056.1/OG0006513.1/OG0008120.1</t>
  </si>
  <si>
    <t>OG0000740.2/OG0000740.1/OG0000740.3/OG0004126.1</t>
  </si>
  <si>
    <t>OG0004126.1</t>
  </si>
  <si>
    <t>OG0000028.8/OG0000028.1/OG0000028.5/OG0000028.3/OG0000028.6/OG0000028.4/OG0000028.11/OG0000028.7/OG0000028.2/OG0000028.15/OG0000028.17/OG0000028.13/OG0000028.12/OG0000028.9/OG0000028.16/OG0000028.10/OG0000028.14/OG0000045.12/OG0000045.7/OG0000045.11/OG0000045.2/OG0000045.4/OG0000045.13/OG0000045.10/OG0000045.9/OG0000045.8/OG0000045.6/OG0000045.3/OG0000045.5/OG0000045.1/OG0000337.3/OG0000337.1/OG0000337.2/OG0000793.1/OG0000793.2/OG0001149.1/OG0001149.2/OG0002579.2/OG0002579.1/OG0002915.1/OG0003344.1/OG0004127.1/OG0004576.1/OG0004981.1/OG0005583.1/OG0006056.1/OG0006513.1</t>
  </si>
  <si>
    <t>OG0000740.2/OG0000740.1/OG0000740.3/OG0007263.1</t>
  </si>
  <si>
    <t>OG0001440.1/OG0001440.2/OG0004127.1</t>
  </si>
  <si>
    <t>OG0001915.1</t>
  </si>
  <si>
    <t>OG0000939.1/OG0000939.2/OG0000958.2/OG0000958.1/OG0001195.1/OG0001292.2/OG0001292.1/OG0001915.1/OG0001975.1/OG0002448.2/OG0002448.1/OG0002913.1/OG0003102.2/OG0003102.1/OG0003246.1/OG0004090.1/OG0006637.1/OG0006771.1/OG0008491.1</t>
  </si>
  <si>
    <t>OG0000153.5/OG0000153.4/OG0000153.3/OG0000153.1/OG0000153.2/OG0000366.2/OG0000366.1/OG0000366.3/OG0000627.1/OG0000627.2/OG0000627.3/OG0000648.2/OG0000648.1/OG0000807.1/OG0000807.2/OG0000825.1/OG0000825.3/OG0000825.2/OG0000857.3/OG0000857.2/OG0000857.1/OG0001083.1/OG0001083.2/OG0001117.2/OG0001117.3/OG0001117.1/OG0001159.1/OG0001159.2/OG0001162.1/OG0001162.2/OG0001253.1/OG0001253.2/OG0001339.2/OG0001339.1/OG0001440.1/OG0001440.2/OG0001443.1/OG0001443.2/OG0001445.2/OG0001445.1/OG0001448.2/OG0001448.1/OG0001572.2/OG0001572.1/OG0001660.1/OG0001673.1/OG0001747.1/OG0001747.2/OG0001863.2/OG0001863.1/OG0001918.1/OG0002062.2/OG0002062.1/OG0002579.2/OG0002579.1/OG0002728.1/OG0002956.1/OG0002956.2/OG0003228.1/OG0003417.1/OG0003711.1/OG0003738.1/OG0004327.1/OG0004461.1/OG0004611.1/OG0004630.1/OG0004925.1/OG0005039.1/OG0005370.1/OG0005488.1/OG0005771.1/OG0005817.1/OG0005938.1/OG0005958.1/OG0005990.1/OG0006407.1/OG0006498.1/OG0006621.1/OG0006742.1/OG0007314.1/OG0007832.1/OG0008177.1/OG0008434.1</t>
  </si>
  <si>
    <t>OG0004475.1/OG0007267.1/OG0007615.1/OG0008253.1</t>
  </si>
  <si>
    <t>OG0008253.1</t>
  </si>
  <si>
    <t>OG0000648.2/OG0000648.1/OG0000807.1/OG0000807.2/OG0000857.3/OG0000857.2/OG0000857.1/OG0001339.2/OG0001339.1/OG0001448.2/OG0001448.1/OG0001572.2/OG0001572.1/OG0001660.1/OG0001747.1/OG0001747.2/OG0001863.2/OG0001863.1/OG0001918.1/OG0002062.2/OG0002062.1/OG0002728.1/OG0003228.1/OG0003417.1/OG0003711.1/OG0004327.1/OG0004461.1/OG0004925.1/OG0005817.1/OG0005938.1/OG0005958.1/OG0005990.1/OG0006498.1/OG0006742.1/OG0007832.1</t>
  </si>
  <si>
    <t>OG0001975.1/OG0004090.1/OG0006771.1</t>
  </si>
  <si>
    <t>OG0001747.1/OG0001747.2/OG0002062.2/OG0002062.1/OG0003417.1/OG0003711.1/OG0005990.1</t>
  </si>
  <si>
    <t>OG0001448.2/OG0001448.1/OG0004327.1/OG0005938.1/OG0005990.1/OG0006742.1</t>
  </si>
  <si>
    <t>OG0006742.1</t>
  </si>
  <si>
    <t>OG0001918.1/OG0002728.1/OG0003228.1/OG0005817.1/OG0005958.1/OG0007832.1</t>
  </si>
  <si>
    <t>OG0000097.4/OG0000097.5/OG0000097.1/OG0000097.3/OG0000097.2/OG0000097.6/OG0000146.3/OG0000146.2/OG0000146.5/OG0000146.1/OG0000146.7/OG0000146.6/OG0000146.4/OG0000176.4/OG0000176.3/OG0000176.1/OG0000176.7/OG0000176.2/OG0000176.5/OG0000176.6/OG0000723.3/OG0000723.2/OG0000723.1/OG0000976.1/OG0000976.2/OG0001761.1/OG0001761.2/OG0001911.2/OG0001911.1/OG0001978.1/OG0001978.2/OG0002823.1/OG0004900.1/OG0004970.1</t>
  </si>
  <si>
    <t>OG0000723.3/OG0000723.2/OG0000723.1/OG0000976.1/OG0000976.2/OG0004970.1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</si>
  <si>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0000153.5/OG0000153.4/OG0000153.3/OG0000153.1/OG0000153.2/OG0000366.2/OG0000366.1/OG0000366.3/OG0000388.3/OG0000388.2/OG0000388.1/OG0000557.3/OG0000557.2/OG0000557.1/OG0000558.2/OG0000558.3/OG0000558.1/OG0000648.2/OG0000648.1/OG0000674.2/OG0000674.3/OG0000674.1/OG0000689.3/OG0000689.1/OG0000689.2/OG0000792.1/OG0000792.2/OG0000807.1/OG0000807.2/OG0000847.1/OG0000847.2/OG0000857.3/OG0000857.2/OG0000857.1/OG0000960.1/OG0000960.2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0001407.1/OG0001407.2/OG0001420.1/OG0001448.2/OG0001448.1/OG0001454.1/OG0001454.2/OG0001572.2/OG0001572.1/OG0001648.2/OG0001648.1/OG0001660.1/OG0001668.1/OG0001668.2/OG0001673.1/OG0001682.1/OG0001682.2/OG0001747.1/OG0001747.2/OG0001863.2/OG0001863.1/OG0001980.1/OG0001980.2/OG0001993.1/OG0002062.2/OG0002062.1/OG0002106.1/OG0002173.1/OG0002173.2/OG0002431.1/OG0002431.2/OG0002467.1/OG0002579.2/OG0002579.1/OG0002594.2/OG0002594.1/OG0002664.1/OG0002782.1/OG0002856.1/OG0002856.2/OG0002907.1/OG0002956.1/OG0002956.2/OG0002963.1/OG0003042.2/OG0003042.1/OG0003231.1/OG0003302.1/OG0003317.1/OG0003417.1/OG0003435.1/OG0003442.1/OG0003477.1/OG0003503.1/OG0003711.1/OG0003738.1/OG0004011.1/OG0004083.1/OG0004327.1/OG0004342.1/OG0004355.1/OG0004414.1/OG0004417.1/OG0004461.1/OG0004489.1/OG0004563.1/OG0004630.1/OG0004648.1/OG0004789.1/OG0004925.1/OG0005059.1/OG0005132.1/OG0005272.1/OG0005338.1/OG0005488.1/OG0005871.1/OG0005938.1/OG0005945.1/OG0005958.1/OG0005990.1/OG0006224.1/OG0006238.1/OG0006249.1/OG0006276.1/OG0006308.1/OG0006372.1/OG0006386.1/OG0006431.1/OG0006496.1/OG0006498.1/OG0006619.1/OG0006621.1/OG0006679.1/OG0006696.1/OG0006742.1/OG0006796.1/OG0006923.1/OG0006946.1/OG0007054.1/OG0007245.1/OG0007283.1/OG0007314.1/OG0007659.1/OG0007808.1/OG0008143.1/OG0008177.1/OG0008434.1/OG0008453.1</t>
  </si>
  <si>
    <t>OG0000612.2/OG0000612.3/OG0000612.1/OG0000958.2/OG0000958.1/OG0001975.1/OG0002168.1/OG0002913.1/OG0002928.2/OG0002928.1/OG0003102.2/OG0003102.1/OG0003238.1/OG0004090.1/OG0004607.1/OG0005443.1/OG0005861.1/OG0006451.1/OG0006637.1/OG0006863.1/OG0006966.1/OG0007087.1/OG0007125.1/OG0007313.1/OG0007385.1/OG0007576.1/OG0007666.1/OG0007795.1/OG0008072.1/OG0008144.1/OG0008158.1/OG0008435.1/OG0008491.1/OG0008757.1</t>
  </si>
  <si>
    <t>OG0000648.2/OG0000648.1/OG0000807.1/OG0000807.2/OG0000857.3/OG0000857.2/OG0000857.1/OG0001110.1/OG0001110.2/OG0001274.1/OG0001274.2/OG0001339.2/OG0001339.1/OG0001572.2/OG0001572.1/OG0001660.1/OG0001747.1/OG0001747.2/OG0001863.2/OG0001863.1/OG0004355.1/OG0004417.1/OG0005338.1/OG0006946.1/OG0007808.1</t>
  </si>
  <si>
    <t>OG0000612.2/OG0000612.3/OG0000612.1/OG0001975.1/OG0006451.1/OG0007666.1/OG0008144.1</t>
  </si>
  <si>
    <t>OG0000825.1/OG0000825.3/OG0000825.2/OG0001445.2/OG0001445.1/OG0005771.1</t>
  </si>
  <si>
    <t>OG0001915.1/OG0002448.2/OG0002448.1/OG0003246.1</t>
  </si>
  <si>
    <t>OG0000939.1/OG0000939.2/OG0001195.1/OG0006771.1</t>
  </si>
  <si>
    <t>OG0000106.2/OG0000106.3/OG0000106.5/OG0000106.4/OG0000106.7/OG0000106.6/OG0000106.1/OG0000348.2/OG0000348.1/OG0000348.3/OG0001815.2/OG0001815.1/OG0004611.1</t>
  </si>
  <si>
    <t>OG0000939.1/OG0000939.2/OG0001195.1</t>
  </si>
  <si>
    <t>OG0000106.2/OG0000106.3/OG0000106.5/OG0000106.4/OG0000106.7/OG0000106.6/OG0000106.1/OG0001815.2/OG0001815.1/OG0004611.1</t>
  </si>
  <si>
    <t>OG0001815.2/OG0001815.1</t>
  </si>
  <si>
    <t>OG0001117.2/OG0001117.3/OG0001117.1/OG0001253.1/OG0001253.2/OG0001673.1/OG0008434.1</t>
  </si>
  <si>
    <t>OG0000232.4/OG0000232.2/OG0000232.5/OG0000232.1/OG0000232.3/OG0001343.2/OG0001343.1/OG0001817.2/OG0001817.1/OG0002556.1/OG0002661.1/OG0004321.1/OG0005535.1/OG0006193.1</t>
  </si>
  <si>
    <t>OG0000740.2/OG0000740.1/OG0000740.3/OG0001839.1/OG0001839.2/OG0003823.1/OG0004475.1/OG0005700.1/OG0005880.1/OG0007267.1/OG0008996.1/OG0009754.1</t>
  </si>
  <si>
    <t>OG0000061.11/OG0000061.3/OG0000061.6/OG0000061.10/OG0000061.1/OG0000061.12/OG0000061.7/OG0000061.5/OG0000061.9/OG0000061.4/OG0000061.8/OG0000061.2/OG0000097.4/OG0000097.5/OG0000097.1/OG0000097.3/OG0000097.2/OG0000097.6/OG0000129.3/OG0000129.6/OG0000129.5/OG0000129.4/OG0000129.1/OG0000129.2/OG0000146.3/OG0000146.2/OG0000146.5/OG0000146.1/OG0000146.7/OG0000146.6/OG0000146.4/OG0000153.5/OG0000153.4/OG0000153.3/OG0000153.1/OG0000153.2/OG0000176.4/OG0000176.3/OG0000176.1/OG0000176.7/OG0000176.2/OG0000176.5/OG0000176.6/OG0000297.3/OG0000297.2/OG0000297.1/OG0000297.4/OG0000366.2/OG0000366.1/OG0000366.3/OG0000550.1/OG0000550.3/OG0000550.2/OG0000627.1/OG0000627.2/OG0000627.3/OG0000664.1/OG0000664.2/OG0000723.3/OG0000723.2/OG0000723.1/OG0000940.2/OG0000940.1/OG0000976.1/OG0000976.2/OG0001045.2/OG0001045.1/OG0001083.1/OG0001083.2/OG0001115.2/OG0001115.1/OG0001159.1/OG0001159.2/OG0001162.1/OG0001162.2/OG0001252.1/OG0001443.1/OG0001443.2/OG0001550.2/OG0001550.1/OG0001761.1/OG0001761.2/OG0001911.2/OG0001911.1/OG0001978.1/OG0001978.2/OG0002360.1/OG0002360.2/OG0002632.1/OG0002747.1/OG0002767.1/OG0002823.1/OG0002826.1/OG0002826.2/OG0003096.1/OG0003097.1/OG0003285.1/OG0003477.1/OG0003977.1/OG0004134.1/OG0004668.1/OG0004900.1/OG0004970.1/OG0005039.1/OG0005049.1/OG0005370.1/OG0005488.1/OG0005569.1/OG0006186.1/OG0006407.1/OG0006621.1/OG0006622.1/OG0006869.1/OG0007129.1/OG0007201.1/OG0008177.1/OG0008191.1</t>
  </si>
  <si>
    <t>OG0001292.2/OG0001292.1/OG0002913.1/OG0003102.2/OG0003102.1/OG0003923.1/OG0003923.2/OG0004226.1/OG0005718.1/OG0006637.1/OG0008529.1/OG0009098.1</t>
  </si>
  <si>
    <t>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0000102.3/OG0000102.1/OG0000102.2/OG0000102.6/OG0000102.5/OG0000102.4/OG0000102.7/OG0000102.8/OG0000105.3/OG0000105.1/OG0000105.5/OG0000105.7/OG0000105.6/OG0000105.2/OG0000105.4/OG0000106.2/OG0000106.3/OG0000106.5/OG0000106.4/OG0000106.7/OG0000106.6/OG0000106.1/OG0000109.4/OG0000109.8/OG0000109.1/OG0000109.3/OG0000109.7/OG0000109.6/OG0000109.9/OG0000109.5/OG0000109.2/OG0000114.2/OG0000114.1/OG0000114.3/OG0000114.5/OG0000114.4/OG0000153.5/OG0000153.4/OG0000153.3/OG0000153.1/OG0000153.2/OG0000157.5/OG0000157.4/OG0000157.3/OG0000157.1/OG0000157.6/OG0000157.2/OG0000192.1/OG0000192.2/OG0000192.5/OG0000192.4/OG0000192.3/OG0000222.2/OG0000222.1/OG0000222.4/OG0000222.5/OG0000222.3/OG0000247.4/OG0000247.5/OG0000247.1/OG0000247.3/OG0000247.2/OG0000260.3/OG0000260.4/OG0000260.1/OG0000260.2/OG0000283.4/OG0000283.3/OG0000283.1/OG0000283.2/OG0000299.2/OG0000299.4/OG0000299.3/OG0000299.1/OG0000321.4/OG0000321.2/OG0000321.1/OG0000321.3/OG0000322.1/OG0000322.2/OG0000322.4/OG0000322.3/OG0000334.3/OG0000334.1/OG0000334.4/OG0000334.2/OG0000354.3/OG0000354.2/OG0000354.1/OG0000366.2/OG0000366.1/OG0000366.3/OG0000375.4/OG0000375.3/OG0000375.2/OG0000375.1/OG0000386.3/OG0000386.1/OG0000386.4/OG0000386.2/OG0000388.3/OG0000388.2/OG0000388.1/OG0000404.1/OG0000404.2/OG0000404.3/OG0000404.4/OG0000419.4/OG0000419.3/OG0000419.2/OG0000419.1/OG0000425.1/OG0000425.3/OG0000425.2/OG0000430.3/OG0000430.2/OG0000430.1/OG0000449.3/OG0000449.1/OG0000449.2/OG0000477.2/OG0000477.3/OG0000477.4/OG0000477.1/OG0000480.3/OG0000480.1/OG0000480.2/OG0000520.2/OG0000520.3/OG0000520.1/OG0000521.2/OG0000521.1/OG0000521.3/OG0000524.2/OG0000524.1/OG0000524.3/OG0000525.3/OG0000525.1/OG0000525.2/OG0000526.3/OG0000526.2/OG0000526.1/OG0000557.3/OG0000557.2/OG0000557.1/OG0000558.2/OG0000558.3/OG0000558.1/OG0000563.2/OG0000563.3/OG0000563.1/OG0000608.1/OG0000608.2/OG0000634.3/OG0000634.1/OG0000634.2/OG0000648.2/OG0000648.1/OG0000653.2/OG0000653.1/OG0000653.3/OG0000674.2/OG0000674.3/OG0000674.1/OG0000689.3/OG0000689.1/OG0000689.2/OG0000694.2/OG0000694.1/OG0000694.3/OG0000704.2/OG0000704.1/OG0000704.3/OG0000709.3/OG0000709.1/OG0000709.2/OG0000737.1/OG0000737.3/OG0000737.2/OG0000789.1/OG0000789.2/OG0000792.1/OG0000792.2/OG0000807.1/OG0000807.2/OG0000847.1/OG0000847.2/OG0000857.3/OG0000857.2/OG0000857.1/OG0000862.2/OG0000862.1/OG0000892.1/OG0000892.2/OG0000915.1/OG0000915.2/OG0000917.2/OG0000917.1/OG0000919.2/OG0000919.1/OG0000920.2/OG0000920.1/OG0000921.3/OG0000921.1/OG0000921.2/OG0000931.3/OG0000931.2/OG0000931.1/OG0000946.2/OG0000946.1/OG0000947.1/OG0000947.2/OG0000960.1/OG0000960.2/OG0001007.2/OG0001007.1/OG0001057.1/OG0001057.2/OG0001058.1/OG0001058.2/OG0001082.2/OG0001082.1/OG0001083.1/OG0001083.2/OG0001090.1/OG0001090.2/OG0001091.2/OG0001091.1/OG0001108.1/OG0001108.2/OG0001110.1/OG0001110.2/OG0001111.1/OG0001111.2/OG0001117.2/OG0001117.3/OG0001117.1/OG0001153.2/OG0001153.1/OG0001159.1/OG0001159.2/OG0001162.1/OG0001162.2/OG0001164.2/OG0001164.1/OG0001173.2/OG0001173.1/OG0001191.1/OG0001191.2/OG0001194.2/OG0001194.1/OG0001200.2/OG0001200.1/OG0001210.2/OG0001210.1/OG0001225.2/OG0001225.1/OG0001245.2/OG0001245.1/OG0001248.1/OG0001248.2/OG0001253.1/OG0001253.2/OG0001257.1/OG0001257.2/OG0001259.2/OG0001259.1/OG0001261.1/OG0001261.2/OG0001262.2/OG0001262.1/OG0001266.2/OG0001266.1/OG0001267.2/OG0001267.1/OG0001274.1/OG0001274.2/OG0001275.2/OG0001275.1/OG0001305.2/OG0001305.1/OG0001328.2/OG0001328.1/OG0001339.2/OG0001339.1/OG0001388.1/OG0001388.2/OG0001402.1/OG0001402.2/OG0001407.1/OG0001407.2/OG0001420.1/OG0001448.2/OG0001448.1/OG0001454.1/OG0001454.2/OG0001466.2/OG0001466.1/OG0001469.2/OG0001469.1/OG0001502.2/OG0001502.1/OG0001511.1/OG0001554.2/OG0001554.1/OG0001572.2/OG0001572.1/OG0001598.2/OG0001598.1/OG0001599.1/OG0001599.2/OG0001621.2/OG0001621.1/OG0001648.2/OG0001648.1/OG0001652.1/OG0001652.2/OG0001660.1/OG0001668.1/OG0001668.2/OG0001672.2/OG0001672.1/OG0001673.1/OG0001682.1/OG0001682.2/OG0001690.1/OG0001691.2/OG0001691.1/OG0001710.2/OG0001710.1/OG0001715.2/OG0001715.1/OG0001747.1/OG0001747.2/OG0001757.2/OG0001757.1/OG0001772.2/OG0001772.1/OG0001838.2/OG0001838.1/OG0001858.1/OG0001863.2/OG0001863.1/OG0001867.1/OG0001900.1/OG0001921.1/OG0001921.2/OG0001945.1/OG0001945.2/OG0001970.1/OG0001970.2/OG0001972.1/OG0001972.2/OG0001976.2/OG0001976.1/OG0001979.1/OG0001980.1/OG0001980.2/OG0001992.1/OG0001993.1/OG0002047.1/OG0002047.2/OG0002062.2/OG0002062.1/OG0002079.1/OG0002106.1/OG0002107.2/OG0002107.1/OG0002134.1/OG0002142.1/OG0002142.2/OG0002144.1/OG0002144.2/OG0002150.2/OG0002150.1/OG0002157.2/OG0002157.1/OG0002173.1/OG0002173.2/OG0002205.1/OG0002221.1/OG0002228.1/OG0002242.2/OG0002242.1/OG0002243.1/OG0002243.2/OG0002277.2/OG0002277.1/OG0002284.1/OG0002361.2/OG0002361.1/OG0002363.1/OG0002366.1/OG0002366.2/OG0002381.2/OG0002381.1/OG0002404.1/OG0002404.2/OG0002431.1/OG0002431.2/OG0002467.1/OG0002473.1/OG0002473.2/OG0002481.1/OG0002486.1/OG0002486.2/OG0002515.1/OG0002579.2/OG0002579.1/OG0002594.2/OG0002594.1/OG0002624.1/OG0002625.1/OG0002631.1/OG0002631.2/OG0002648.1/OG0002649.1/OG0002651.1/OG0002663.1/OG0002664.1/OG0002666.1/OG0002738.1/OG0002738.2/OG0002741.1/OG0002745.1/OG0002745.2/OG0002765.2/OG0002765.1/OG0002780.1/OG0002782.1/OG0002807.1/OG0002856.1/OG0002856.2/OG0002886.1/OG0002886.2/OG0002907.1/OG0002923.1/OG0002943.2/OG0002943.1/OG0002956.1/OG0002956.2/OG0002959.1/OG0002963.1/OG0003042.2/OG0003042.1/OG0003058.1/OG0003061.1/OG0003073.1/OG0003076.1/OG0003078.1/OG0003088.1/OG0003090.1/OG0003113.1/OG0003117.1/OG0003137.1/OG0003202.1/OG0003210.1/OG0003231.1/OG0003243.1/OG0003291.1/OG0003301.2/OG0003301.1/OG0003302.1/OG0003303.1/OG0003312.1/OG0003312.2/OG0003317.1/OG0003323.1/OG0003417.1/OG0003422.1/OG0003423.1/OG0003435.1/OG0003442.1/OG0003444.1/OG0003453.1/OG0003476.2/OG0003476.1/OG0003477.1/OG0003479.1/OG0003481.1/OG0003503.1/OG0003511.1/OG0003566.1/OG0003580.1/OG0003591.1/OG0003683.1/OG0003691.1/OG0003698.1/OG0003711.1/OG0003730.1/OG0003738.1/OG0003804.1/OG0003809.1/OG0003819.1/OG0003824.1/OG0003826.1/OG0003831.1/OG0003945.1/OG0003968.1/OG0003991.1/OG0003993.1/OG0003994.1/OG0004007.1/OG0004009.1/OG0004011.1/OG0004024.1/OG0004029.1/OG0004038.1/OG0004046.1/OG0004079.1/OG0004083.1/OG0004092.1/OG0004135.1/OG0004138.1/OG0004146.1/OG0004152.1/OG0004203.1/OG0004263.1/OG0004283.1/OG0004301.1/OG0004327.1/OG0004332.1/OG0004336.1/OG0004342.1/OG0004355.1/OG0004361.1/OG0004363.1/OG0004366.1/OG0004396.1/OG0004397.1/OG0004414.1/OG0004417.1/OG0004450.1/OG0004461.1/OG0004477.1/OG0004478.1/OG0004483.1/OG0004489.1/OG0004538.1/OG0004563.1/OG0004595.1/OG0004611.1/OG0004616.1/OG0004628.1/OG0004630.1/OG0004632.1/OG0004648.1/OG0004666.1/OG0004667.1/OG0004704.1/OG0004718.1/OG0004720.1/OG0004728.1/OG0004742.1/OG0004759.1/OG0004768.1/OG0004771.1/OG0004778.1/OG0004789.1/OG0004883.1/OG0004925.1/OG0004930.1/OG0004948.1/OG0004965.1/OG0004999.1/OG0005008.1/OG0005013.1/OG0005039.1/OG0005043.1/OG0005051.1/OG0005059.1/OG0005078.1/OG0005116.1/OG0005123.1/OG0005132.1/OG0005135.1/OG0005142.1/OG0005161.1/OG0005237.1/OG0005272.1/OG0005338.1/OG0005347.1/OG0005394.1/OG0005405.1/OG0005412.1/OG0005435.1/OG0005488.1/OG0005555.1/OG0005571.1/OG0005786.1/OG0005789.1/OG0005811.1/OG0005818.1/OG0005850.1/OG0005852.1/OG0005858.1/OG0005871.1/OG0005883.1/OG0005920.1/OG0005938.1/OG0005945.1/OG0005958.1/OG0005985.1/OG0005990.1/OG0005998.1/OG0006024.1/OG0006162.1/OG0006217.1/OG0006224.1/OG0006238.1/OG0006248.1/OG0006249.1/OG0006256.1/OG0006272.1/OG0006276.1/OG0006308.1/OG0006320.1/OG0006346.1/OG0006370.1/OG0006372.1/OG0006386.1/OG0006413.1/OG0006419.1/OG0006425.1/OG0006431.1/OG0006432.1/OG0006496.1/OG0006498.1/OG0006507.1/OG0006511.1/OG0006615.1/OG0006619.1/OG0006621.1/OG0006679.1/OG0006696.1/OG0006721.1/OG0006742.1/OG0006792.1/OG0006796.1/OG0006923.1/OG0006946.1/OG0007054.1/OG0007089.1/OG0007135.1/OG0007172.1/OG0007245.1/OG0007283.1/OG0007291.1/OG0007298.1/OG0007314.1/OG0007323.1/OG0007351.1/OG0007634.1/OG0007649.1/OG0007659.1/OG0007783.1/OG0007808.1/OG0007843.1/OG0007987.1/OG0008143.1/OG0008177.1/OG0008434.1/OG0008453.1/OG0008550.1/OG0009034.1/OG0010324.1</t>
  </si>
  <si>
    <t>OG0000612.2/OG0000612.3/OG0000612.1/OG0000958.2/OG0000958.1/OG0000977.1/OG0001195.1/OG0001361.1/OG0001361.2/OG0001362.2/OG0001362.1/OG0001790.2/OG0001790.1/OG0001950.1/OG0001975.1/OG0002132.2/OG0002132.1/OG0002168.1/OG0002169.2/OG0002169.1/OG0002913.1/OG0002928.2/OG0002928.1/OG0003102.2/OG0003102.1/OG0003238.1/OG0003294.1/OG0003294.2/OG0003346.1/OG0003542.1/OG0003553.1/OG0003578.1/OG0003921.1/OG0003998.1/OG0004063.1/OG0004086.1/OG0004090.1/OG0004096.1/OG0004280.1/OG0004372.1/OG0004541.2/OG0004541.1/OG0004607.1/OG0004681.1/OG0005026.1/OG0005388.1/OG0005422.1/OG0005443.1/OG0005861.1/OG0005903.1/OG0005907.1/OG0005959.1/OG0006036.1/OG0006267.1/OG0006451.1/OG0006466.1/OG0006467.1/OG0006628.1/OG0006637.1/OG0006863.1/OG0006955.1/OG0006966.1/OG0007087.1/OG0007125.1/OG0007126.1/OG0007151.1/OG0007313.1/OG0007332.1/OG0007376.1/OG0007385.1/OG0007576.1/OG0007666.1/OG0007669.1/OG0007671.1/OG0007771.1/OG0007795.1/OG0008072.1/OG0008144.1/OG0008158.1/OG0008221.1/OG0008435.1/OG0008442.1/OG0008445.1/OG0008491.1/OG0008536.1/OG0008757.1/OG0009035.1/OG0009121.1/OG0011448.1</t>
  </si>
  <si>
    <t>OG0000705.3/OG0000705.2/OG0000705.1/OG0000766.1/OG0000879.2/OG0000879.1/OG0001373.1/OG0001836.1/OG0001836.2/OG0002055.2/OG0002055.1/OG0002922.1/OG0003038.1/OG0003038.2/OG0003064.1/OG0003211.1/OG0003315.1/OG0003315.2/OG0003330.1/OG0003611.1/OG0003611.2/OG0003960.1/OG0004285.1/OG0004325.1/OG0005125.1/OG0005266.1/OG0006358.1/OG0006719.1/OG0007170.1/OG0007267.1/OG0007366.1/OG0007413.1/OG0007441.1/OG0007609.1/OG0007615.1/OG0007724.1/OG0007786.1/OG0007884.1/OG0008269.1/OG0009069.1/OG0010069.1/OG0010076.1</t>
  </si>
  <si>
    <t>OG0000612.2/OG0000612.3/OG0000612.1/OG0000958.2/OG0000958.1/OG0000977.1/OG0001195.1/OG0001361.1/OG0001361.2/OG0001362.2/OG0001362.1/OG0001790.2/OG0001790.1/OG0001950.1/OG0001975.1/OG0002132.2/OG0002132.1/OG0002168.1/OG0002169.2/OG0002169.1/OG0002913.1/OG0002928.2/OG0002928.1/OG0003102.2/OG0003102.1/OG0003238.1/OG0003294.1/OG0003294.2/OG0003346.1/OG0003542.1/OG0003553.1/OG0003578.1/OG0003921.1/OG0003998.1/OG0004063.1/OG0004086.1/OG0004090.1/OG0004096.1/OG0004280.1/OG0004372.1/OG0004541.2/OG0004541.1/OG0004607.1/OG0004681.1/OG0005026.1/OG0005422.1/OG0005443.1/OG0005861.1/OG0005903.1/OG0005907.1/OG0005959.1/OG0006036.1/OG0006267.1/OG0006451.1/OG0006466.1/OG0006467.1/OG0006628.1/OG0006637.1/OG0006863.1/OG0006955.1/OG0006966.1/OG0007087.1/OG0007125.1/OG0007126.1/OG0007151.1/OG0007313.1/OG0007332.1/OG0007376.1/OG0007385.1/OG0007576.1/OG0007666.1/OG0007669.1/OG0007671.1/OG0007771.1/OG0007795.1/OG0008072.1/OG0008144.1/OG0008158.1/OG0008221.1/OG0008435.1/OG0008445.1/OG0008491.1/OG0008536.1/OG0008757.1/OG0009035.1/OG0009121.1/OG0011448.1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</si>
  <si>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0000102.3/OG0000102.1/OG0000102.2/OG0000102.6/OG0000102.5/OG0000102.4/OG0000102.7/OG0000102.8/OG0000105.3/OG0000105.1/OG0000105.5/OG0000105.7/OG0000105.6/OG0000105.2/OG0000105.4/OG0000106.2/OG0000106.3/OG0000106.5/OG0000106.4/OG0000106.7/OG0000106.6/OG0000106.1/OG0000109.4/OG0000109.8/OG0000109.1/OG0000109.3/OG0000109.7/OG0000109.6/OG0000109.9/OG0000109.5/OG0000109.2/OG0000114.2/OG0000114.1/OG0000114.3/OG0000114.5/OG0000114.4/OG0000153.5/OG0000153.4/OG0000153.3/OG0000153.1/OG0000153.2/OG0000157.5/OG0000157.4/OG0000157.3/OG0000157.1/OG0000157.6/OG0000157.2/OG0000192.1/OG0000192.2/OG0000192.5/OG0000192.4/OG0000192.3/OG0000222.2/OG0000222.1/OG0000222.4/OG0000222.5/OG0000222.3/OG0000247.4/OG0000247.5/OG0000247.1/OG0000247.3/OG0000247.2/OG0000260.3/OG0000260.4/OG0000260.1/OG0000260.2/OG0000283.4/OG0000283.3/OG0000283.1/OG0000283.2/OG0000299.2/OG0000299.4/OG0000299.3/OG0000299.1/OG0000321.4/OG0000321.2/OG0000321.1/OG0000321.3/OG0000322.1/OG0000322.2/OG0000322.4/OG0000322.3/OG0000334.3/OG0000334.1/OG0000334.4/OG0000334.2/OG0000354.3/OG0000354.2/OG0000354.1/OG0000366.2/OG0000366.1/OG0000366.3/OG0000375.4/OG0000375.3/OG0000375.2/OG0000375.1/OG0000386.3/OG0000386.1/OG0000386.4/OG0000386.2/OG0000388.3/OG0000388.2/OG0000388.1/OG0000404.1/OG0000404.2/OG0000404.3/OG0000404.4/OG0000419.4/OG0000419.3/OG0000419.2/OG0000419.1/OG0000425.1/OG0000425.3/OG0000425.2/OG0000430.3/OG0000430.2/OG0000430.1/OG0000449.3/OG0000449.1/OG0000449.2/OG0000477.2/OG0000477.3/OG0000477.4/OG0000477.1/OG0000480.3/OG0000480.1/OG0000480.2/OG0000520.2/OG0000520.3/OG0000520.1/OG0000521.2/OG0000521.1/OG0000521.3/OG0000524.2/OG0000524.1/OG0000524.3/OG0000525.3/OG0000525.1/OG0000525.2/OG0000526.3/OG0000526.2/OG0000526.1/OG0000557.3/OG0000557.2/OG0000557.1/OG0000558.2/OG0000558.3/OG0000558.1/OG0000563.2/OG0000563.3/OG0000563.1/OG0000608.1/OG0000608.2/OG0000634.3/OG0000634.1/OG0000634.2/OG0000648.2/OG0000648.1/OG0000653.2/OG0000653.1/OG0000653.3/OG0000674.2/OG0000674.3/OG0000674.1/OG0000689.3/OG0000689.1/OG0000689.2/OG0000694.2/OG0000694.1/OG0000694.3/OG0000704.2/OG0000704.1/OG0000704.3/OG0000709.3/OG0000709.1/OG0000709.2/OG0000737.1/OG0000737.3/OG0000737.2/OG0000789.1/OG0000789.2/OG0000792.1/OG0000792.2/OG0000807.1/OG0000807.2/OG0000847.1/OG0000847.2/OG0000857.3/OG0000857.2/OG0000857.1/OG0000862.2/OG0000862.1/OG0000892.1/OG0000892.2/OG0000915.1/OG0000915.2/OG0000917.2/OG0000917.1/OG0000919.2/OG0000919.1/OG0000920.2/OG0000920.1/OG0000921.3/OG0000921.1/OG0000921.2/OG0000931.3/OG0000931.2/OG0000931.1/OG0000947.1/OG0000947.2/OG0000960.1/OG0000960.2/OG0001007.2/OG0001007.1/OG0001057.1/OG0001057.2/OG0001058.1/OG0001058.2/OG0001082.2/OG0001082.1/OG0001083.1/OG0001083.2/OG0001090.1/OG0001090.2/OG0001091.2/OG0001091.1/OG0001108.1/OG0001108.2/OG0001110.1/OG0001110.2/OG0001111.1/OG0001111.2/OG0001117.2/OG0001117.3/OG0001117.1/OG0001153.2/OG0001153.1/OG0001159.1/OG0001159.2/OG0001162.1/OG0001162.2/OG0001164.2/OG0001164.1/OG0001173.2/OG0001173.1/OG0001191.1/OG0001191.2/OG0001200.2/OG0001200.1/OG0001210.2/OG0001210.1/OG0001225.2/OG0001225.1/OG0001245.2/OG0001245.1/OG0001248.1/OG0001248.2/OG0001253.1/OG0001253.2/OG0001257.1/OG0001257.2/OG0001259.2/OG0001259.1/OG0001261.1/OG0001261.2/OG0001262.2/OG0001262.1/OG0001266.2/OG0001266.1/OG0001267.2/OG0001267.1/OG0001274.1/OG0001274.2/OG0001275.2/OG0001275.1/OG0001305.2/OG0001305.1/OG0001328.2/OG0001328.1/OG0001339.2/OG0001339.1/OG0001388.1/OG0001388.2/OG0001402.1/OG0001402.2/OG0001407.1/OG0001407.2/OG0001420.1/OG0001448.2/OG0001448.1/OG0001454.1/OG0001454.2/OG0001466.2/OG0001466.1/OG0001469.2/OG0001469.1/OG0001502.2/OG0001502.1/OG0001511.1/OG0001554.2/OG0001554.1/OG0001572.2/OG0001572.1/OG0001598.2/OG0001598.1/OG0001599.1/OG0001599.2/OG0001621.2/OG0001621.1/OG0001648.2/OG0001648.1/OG0001652.1/OG0001652.2/OG0001660.1/OG0001668.1/OG0001668.2/OG0001672.2/OG0001672.1/OG0001673.1/OG0001682.1/OG0001682.2/OG0001690.1/OG0001691.2/OG0001691.1/OG0001710.2/OG0001710.1/OG0001715.2/OG0001715.1/OG0001747.1/OG0001747.2/OG0001757.2/OG0001757.1/OG0001772.2/OG0001772.1/OG0001838.2/OG0001838.1/OG0001858.1/OG0001863.2/OG0001863.1/OG0001867.1/OG0001900.1/OG0001921.1/OG0001921.2/OG0001945.1/OG0001945.2/OG0001970.1/OG0001970.2/OG0001972.1/OG0001972.2/OG0001976.2/OG0001976.1/OG0001979.1/OG0001980.1/OG0001980.2/OG0001992.1/OG0001993.1/OG0002047.1/OG0002047.2/OG0002062.2/OG0002062.1/OG0002079.1/OG0002106.1/OG0002107.2/OG0002107.1/OG0002134.1/OG0002142.1/OG0002142.2/OG0002144.1/OG0002144.2/OG0002150.2/OG0002150.1/OG0002157.2/OG0002157.1/OG0002173.1/OG0002173.2/OG0002205.1/OG0002221.1/OG0002228.1/OG0002242.2/OG0002242.1/OG0002243.1/OG0002243.2/OG0002277.2/OG0002277.1/OG0002284.1/OG0002361.2/OG0002361.1/OG0002363.1/OG0002366.1/OG0002366.2/OG0002381.2/OG0002381.1/OG0002404.1/OG0002404.2/OG0002431.1/OG0002431.2/OG0002467.1/OG0002473.1/OG0002473.2/OG0002481.1/OG0002486.1/OG0002486.2/OG0002515.1/OG0002579.2/OG0002579.1/OG0002594.2/OG0002594.1/OG0002625.1/OG0002631.1/OG0002631.2/OG0002648.1/OG0002649.1/OG0002651.1/OG0002663.1/OG0002664.1/OG0002666.1/OG0002738.1/OG0002738.2/OG0002741.1/OG0002745.1/OG0002745.2/OG0002765.2/OG0002765.1/OG0002780.1/OG0002782.1/OG0002807.1/OG0002856.1/OG0002856.2/OG0002886.1/OG0002886.2/OG0002907.1/OG0002923.1/OG0002943.2/OG0002943.1/OG0002956.1/OG0002956.2/OG0002959.1/OG0002963.1/OG0003042.2/OG0003042.1/OG0003058.1/OG0003061.1/OG0003073.1/OG0003076.1/OG0003078.1/OG0003088.1/OG0003090.1/OG0003113.1/OG0003137.1/OG0003202.1/OG0003210.1/OG0003231.1/OG0003243.1/OG0003291.1/OG0003301.2/OG0003301.1/OG0003302.1/OG0003303.1/OG0003312.1/OG0003312.2/OG0003317.1/OG0003323.1/OG0003417.1/OG0003422.1/OG0003423.1/OG0003435.1/OG0003442.1/OG0003444.1/OG0003453.1/OG0003476.2/OG0003476.1/OG0003477.1/OG0003479.1/OG0003481.1/OG0003503.1/OG0003511.1/OG0003566.1/OG0003580.1/OG0003591.1/OG0003683.1/OG0003691.1/OG0003698.1/OG0003711.1/OG0003730.1/OG0003738.1/OG0003804.1/OG0003809.1/OG0003824.1/OG0003826.1/OG0003831.1/OG0003945.1/OG0003968.1/OG0003991.1/OG0003993.1/OG0003994.1/OG0004007.1/OG0004011.1/OG0004024.1/OG0004029.1/OG0004038.1/OG0004046.1/OG0004079.1/OG0004083.1/OG0004092.1/OG0004135.1/OG0004138.1/OG0004146.1/OG0004152.1/OG0004203.1/OG0004263.1/OG0004283.1/OG0004301.1/OG0004327.1/OG0004332.1/OG0004336.1/OG0004342.1/OG0004355.1/OG0004361.1/OG0004363.1/OG0004366.1/OG0004396.1/OG0004397.1/OG0004414.1/OG0004417.1/OG0004450.1/OG0004461.1/OG0004477.1/OG0004478.1/OG0004483.1/OG0004489.1/OG0004538.1/OG0004563.1/OG0004595.1/OG0004611.1/OG0004616.1/OG0004628.1/OG0004630.1/OG0004632.1/OG0004648.1/OG0004666.1/OG0004667.1/OG0004704.1/OG0004718.1/OG0004720.1/OG0004728.1/OG0004742.1/OG0004759.1/OG0004768.1/OG0004771.1/OG0004778.1/OG0004789.1/OG0004883.1/OG0004925.1/OG0004930.1/OG0004948.1/OG0004965.1/OG0004999.1/OG0005008.1/OG0005013.1/OG0005039.1/OG0005043.1/OG0005051.1/OG0005059.1/OG0005078.1/OG0005116.1/OG0005123.1/OG0005132.1/OG0005135.1/OG0005142.1/OG0005161.1/OG0005237.1/OG0005272.1/OG0005338.1/OG0005347.1/OG0005394.1/OG0005405.1/OG0005412.1/OG0005435.1/OG0005488.1/OG0005555.1/OG0005571.1/OG0005786.1/OG0005789.1/OG0005811.1/OG0005818.1/OG0005850.1/OG0005852.1/OG0005858.1/OG0005871.1/OG0005883.1/OG0005920.1/OG0005938.1/OG0005945.1/OG0005958.1/OG0005985.1/OG0005990.1/OG0005998.1/OG0006024.1/OG0006162.1/OG0006217.1/OG0006224.1/OG0006238.1/OG0006248.1/OG0006249.1/OG0006256.1/OG0006272.1/OG0006276.1/OG0006308.1/OG0006320.1/OG0006346.1/OG0006370.1/OG0006372.1/OG0006386.1/OG0006413.1/OG0006419.1/OG0006425.1/OG0006431.1/OG0006432.1/OG0006496.1/OG0006498.1/OG0006511.1/OG0006615.1/OG0006619.1/OG0006621.1/OG0006679.1/OG0006696.1/OG0006721.1/OG0006742.1/OG0006792.1/OG0006796.1/OG0006923.1/OG0006946.1/OG0007054.1/OG0007089.1/OG0007135.1/OG0007172.1/OG0007245.1/OG0007283.1/OG0007291.1/OG0007298.1/OG0007314.1/OG0007323.1/OG0007351.1/OG0007634.1/OG0007649.1/OG0007659.1/OG0007783.1/OG0007808.1/OG0007843.1/OG0007987.1/OG0008143.1/OG0008177.1/OG0008434.1/OG0008453.1/OG0008550.1/OG0009034.1/OG0010324.1</t>
  </si>
  <si>
    <t>OG0000014.7/OG0000014.8/OG0000014.13/OG0000014.14/OG0000014.9/OG0000014.5/OG0000014.4/OG0000014.6/OG0000014.1/OG0000014.11/OG0000014.2/OG0000014.10/OG0000014.12/OG0000014.3/OG0000061.11/OG0000061.3/OG0000061.6/OG0000061.10/OG0000061.1/OG0000061.12/OG0000061.7/OG0000061.5/OG0000061.9/OG0000061.4/OG0000061.8/OG0000061.2</t>
  </si>
  <si>
    <t>OG0000266.6/OG0000266.3/OG0000266.5/OG0000266.1/OG0000266.2/OG0000266.4/OG0000377.1/OG0000377.3/OG0000377.2/OG0000411.1/OG0000411.2/OG0000452.1/OG0000452.4/OG0000452.3/OG0000452.2/OG0000572.2/OG0000572.1/OG0000705.3/OG0000705.2/OG0000705.1/OG0000740.2/OG0000740.1/OG0000740.3/OG0000821.1/OG0000821.3/OG0000821.2/OG0001370.1/OG0001370.2/OG0001373.1/OG0001573.1/OG0001632.1/OG0001795.2/OG0001795.1/OG0001920.1/OG0002001.2/OG0002001.1/OG0002011.1/OG0002011.2/OG0002055.2/OG0002055.1/OG0002088.2/OG0002088.1/OG0002088.3/OG0002172.1/OG0002172.2/OG0002181.1/OG0002181.2/OG0002304.1/OG0002527.1/OG0002581.1/OG0002582.1/OG0002658.1/OG0002816.1/OG0002816.2/OG0002895.1/OG0002922.1/OG0002978.1/OG0003060.1/OG0003199.1/OG0003211.1/OG0003315.1/OG0003315.2/OG0003330.1/OG0003447.1/OG0003568.2/OG0003568.1/OG0003643.1/OG0003749.1/OG0003823.1/OG0003874.1/OG0003878.1/OG0003885.1/OG0003959.1/OG0003960.1/OG0004150.1/OG0004169.1/OG0004171.1/OG0004285.1/OG0004302.1/OG0004353.1/OG0004418.1/OG0004475.1/OG0004540.1/OG0004687.1/OG0004687.2/OG0004706.1/OG0004784.1/OG0004837.1/OG0004847.1/OG0004907.1/OG0004937.1/OG0004956.1/OG0004966.1/OG0005012.1/OG0005064.1/OG0005125.1/OG0005181.1/OG0005190.1/OG0005241.1/OG0005271.1/OG0005511.1/OG0005518.1/OG0005548.1/OG0005576.1/OG0005599.1/OG0005600.1/OG0005605.1/OG0005606.1/OG0005695.1/OG0005700.1/OG0005706.1/OG0005715.1/OG0005776.1/OG0005810.1/OG0005822.1/OG0005876.1/OG0005880.1/OG0005901.2/OG0005901.1/OG0005934.1/OG0006018.1/OG0006047.1/OG0006078.1/OG0006219.1/OG0006233.1/OG0006260.1/OG0006290.1/OG0006292.1/OG0006295.1/OG0006358.1/OG0006383.1/OG0006397.1/OG0006411.1/OG0006412.1/OG0006458.1/OG0006529.1/OG0006532.1/OG0006594.1/OG0006642.1/OG0006665.1/OG0006692.1/OG0006725.1/OG0006746.1/OG0006746.2/OG0006788.1/OG0006883.1/OG0006964.1/OG0006987.1/OG0007000.1/OG0007002.1/OG0007109.1/OG0007144.1/OG0007225.1/OG0007238.1/OG0007263.1/OG0007267.1/OG0007279.1/OG0007286.1/OG0007344.1/OG0007366.1/OG0007388.1/OG0007407.1/OG0007413.1/OG0007434.1/OG0007441.1/OG0007523.1/OG0007590.1/OG0007594.1/OG0007602.1/OG0007609.1/OG0007615.1/OG0007617.1/OG0007645.1/OG0007667.1/OG0007674.1/OG0007679.1/OG0007697.1/OG0007724.1/OG0007742.1/OG0007750.1/OG0007752.1/OG0007846.1/OG0007855.1/OG0007859.1/OG0007865.1/OG0007882.1/OG0007884.1/OG0008020.1/OG0008026.1/OG0008050.1/OG0008086.1/OG0008116.1/OG0008215.1/OG0008224.1/OG0008247.1/OG0008250.1/OG0008269.1/OG0008274.1/OG0008478.1/OG0008520.1/OG0008563.1/OG0008567.1/OG0008615.1/OG0008883.1/OG0008996.1/OG0009069.1/OG0009085.1/OG0009134.1/OG0009154.1/OG0009176.1/OG0009366.2/OG0009366.1/OG0009434.1/OG0009611.1/OG0009667.1/OG0009754.1/OG0009984.1/OG0010069.1/OG0010076.1/OG0010659.1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</si>
  <si>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0000091.3/OG0000091.4/OG0000091.7/OG0000091.1/OG0000091.6/OG0000091.5/OG0000091.8/OG0000091.2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0000119.6/OG0000119.1/OG0000119.5/OG0000119.4/OG0000119.7/OG0000119.3/OG0000119.2/OG0000121.5/OG0000121.1/OG0000121.2/OG0000121.3/OG0000121.4/OG0000121.6/OG0000121.8/OG0000121.7/OG0000125.4/OG0000125.3/OG0000125.7/OG0000125.5/OG0000125.1/OG0000125.2/OG0000125.6/OG0000133.3/OG0000133.1/OG0000133.4/OG0000133.2/OG0000140.1/OG0000140.4/OG0000140.2/OG0000140.3/OG0000140.5/OG0000140.6/OG0000140.7/OG0000146.3/OG0000146.2/OG0000146.5/OG0000146.1/OG0000146.7/OG0000146.6/OG0000146.4/OG0000153.5/OG0000153.4/OG0000153.3/OG0000153.1/OG0000153.2/OG0000157.5/OG0000157.4/OG0000157.3/OG0000157.1/OG0000157.6/OG0000157.2/OG0000168.1/OG0000168.4/OG0000168.2/OG0000168.3/OG0000168.5/OG0000170.2/OG0000170.4/OG0000170.1/OG0000170.3/OG0000173.4/OG0000173.2/OG0000173.3/OG0000173.1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0000187.6/OG0000187.5/OG0000187.4/OG0000187.3/OG0000187.1/OG0000187.2/OG0000189.1/OG0000189.4/OG0000189.3/OG0000189.2/OG0000189.5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0000207.1/OG0000207.2/OG0000218.4/OG0000218.2/OG0000218.1/OG0000218.3/OG0000218.5/OG0000222.2/OG0000222.1/OG0000222.4/OG0000222.5/OG0000222.3/OG0000232.4/OG0000232.2/OG0000232.5/OG0000232.1/OG0000232.3/OG0000241.5/OG0000241.3/OG0000241.2/OG0000241.1/OG0000241.4/OG0000242.3/OG0000242.5/OG0000242.2/OG0000242.4/OG0000242.1/OG0000247.4/OG0000247.5/OG0000247.1/OG0000247.3/OG0000247.2/OG0000256.4/OG0000256.5/OG0000256.3/OG0000256.1/OG0000256.2/OG0000264.2/OG0000264.1/OG0000264.4/OG0000264.3/OG0000265.3/OG0000265.1/OG0000265.2/OG0000265.4/OG0000265.5/OG0000267.4/OG0000267.1/OG0000267.2/OG0000267.5/OG0000267.3/OG0000269.4/OG0000269.2/OG0000269.3/OG0000269.1/OG0000274.1/OG0000274.4/OG0000274.5/OG0000274.2/OG0000274.3/OG0000276.4/OG0000276.1/OG0000276.2/OG0000276.3/OG0000278.4/OG0000278.2/OG0000278.1/OG0000278.3/OG0000278.5/OG0000283.4/OG0000283.3/OG0000283.1/OG0000283.2/OG0000292.1/OG0000292.2/OG0000292.3/OG0000297.3/OG0000297.2/OG0000297.1/OG0000297.4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0000321.4/OG0000321.2/OG0000321.1/OG0000321.3/OG0000322.1/OG0000322.2/OG0000322.4/OG0000322.3/OG0000324.2/OG0000324.4/OG0000324.1/OG0000324.3/OG0000333.4/OG0000333.2/OG0000333.1/OG0000333.3/OG0000334.3/OG0000334.1/OG0000334.4/OG0000334.2/OG0000337.3/OG0000337.1/OG0000337.2/OG0000343.4/OG0000343.1/OG0000343.2/OG0000343.3/OG0000348.2/OG0000348.1/OG0000348.3/OG0000354.3/OG0000354.2/OG0000354.1/OG0000366.2/OG0000366.1/OG0000366.3/OG0000375.4/OG0000375.3/OG0000375.2/OG0000375.1/OG0000378.3/OG0000378.1/OG0000378.2/OG0000386.3/OG0000386.1/OG0000386.4/OG0000386.2/OG0000388.3/OG0000388.2/OG0000388.1/OG0000400.4/OG0000400.1/OG0000400.3/OG0000400.2/OG0000404.1/OG0000404.2/OG0000404.3/OG0000404.4/OG0000419.4/OG0000419.3/OG0000419.2/OG0000419.1/OG0000430.3/OG0000430.2/OG0000430.1/OG0000433.3/OG0000433.2/OG0000433.1/OG0000434.1/OG0000434.2/OG0000435.3/OG0000435.2/OG0000435.1/OG0000446.3/OG0000446.2/OG0000446.1/OG0000448.2/OG0000448.4/OG0000448.1/OG0000448.3/OG0000449.3/OG0000449.1/OG0000449.2/OG0000454.1/OG0000454.2/OG0000456.4/OG0000456.2/OG0000456.3/OG0000456.1/OG0000467.4/OG0000467.3/OG0000467.2/OG0000467.1/OG0000470.3/OG0000470.2/OG0000470.1/OG0000474.3/OG0000474.4/OG0000474.2/OG0000474.5/OG0000474.1/OG0000476.1/OG0000476.2/OG0000476.3/OG0000480.3/OG0000480.1/OG0000480.2/OG0000486.3/OG0000486.2/OG0000486.1/OG0000490.2/OG0000490.1/OG0000491.1/OG0000491.2/OG0000491.3/OG0000492.1/OG0000492.3/OG0000492.2/OG0000508.3/OG0000508.1/OG0000508.2/OG0000513.2/OG0000513.1/OG0000520.2/OG0000520.3/OG0000520.1/OG0000521.2/OG0000521.1/OG0000521.3/OG0000522.1/OG0000522.2/OG0000522.3/OG0000524.2/OG0000524.1/OG0000524.3/OG0000525.3/OG0000525.1/OG0000525.2/OG0000526.3/OG0000526.2/OG0000526.1/OG0000538.3/OG0000538.2/OG0000538.4/OG0000538.1/OG0000540.3/OG0000540.4/OG0000540.2/OG0000540.1/OG0000544.3/OG0000544.1/OG0000544.2/OG0000549.2/OG0000549.1/OG0000550.1/OG0000550.3/OG0000550.2/OG0000555.1/OG0000555.2/OG0000555.3/OG0000556.3/OG0000556.1/OG0000556.2/OG0000557.3/OG0000557.2/OG0000557.1/OG0000558.2/OG0000558.3/OG0000558.1/OG0000563.2/OG0000563.3/OG0000563.1/OG0000567.1/OG0000567.3/OG0000567.2/OG0000570.1/OG0000570.3/OG0000570.2/OG0000576.2/OG0000576.1/OG0000580.2/OG0000580.1/OG0000580.3/OG0000582.3/OG0000582.1/OG0000582.2/OG0000583.2/OG0000583.1/OG0000583.3/OG0000607.1/OG0000607.2/OG0000608.1/OG0000608.2/OG0000613.1/OG0000613.3/OG0000613.2/OG0000615.3/OG0000615.1/OG0000615.2/OG0000618.2/OG0000618.1/OG0000618.3/OG0000619.1/OG0000619.3/OG0000619.2/OG0000628.1/OG0000628.2/OG0000631.2/OG0000631.1/OG0000631.3/OG0000634.3/OG0000634.1/OG0000634.2/OG0000636.3/OG0000636.1/OG0000636.2/OG0000648.2/OG0000648.1/OG0000653.2/OG0000653.1/OG0000653.3/OG0000663.3/OG0000663.2/OG0000663.1/OG0000664.1/OG0000664.2/OG0000670.2/OG0000670.1/OG0000671.3/OG0000671.1/OG0000671.2/OG0000674.2/OG0000674.3/OG0000674.1/OG0000689.3/OG0000689.1/OG0000689.2/OG0000691.2/OG0000691.1/OG0000694.2/OG0000694.1/OG0000694.3/OG0000695.2/OG0000695.3/OG0000695.1/OG0000696.1/OG0000696.2/OG0000696.3/OG0000698.2/OG0000698.1/OG0000701.1/OG0000701.3/OG0000701.2/OG0000704.2/OG0000704.1/OG0000704.3/OG0000706.1/OG0000706.2/OG0000706.3/OG0000707.1/OG0000707.3/OG0000707.2/OG0000708.2/OG0000708.3/OG0000708.1/OG0000709.3/OG0000709.1/OG0000709.2/OG0000723.3/OG0000723.2/OG0000723.1/OG0000724.2/OG0000724.1/OG0000724.3/OG0000725.1/OG0000725.2/OG0000728.3/OG0000728.1/OG0000728.2/OG0000730.2/OG0000730.1/OG0000734.2/OG0000734.1/OG0000737.1/OG0000737.3/OG0000737.2/OG0000739.1/OG0000739.2/OG0000741.2/OG0000741.1/OG0000741.3/OG0000747.1/OG0000747.2/OG0000757.1/OG0000758.1/OG0000758.3/OG0000758.2/OG0000763.1/OG0000763.2/OG0000764.1/OG0000764.2/OG0000764.3/OG0000772.1/OG0000772.2/OG0000780.2/OG0000780.1/OG0000781.2/OG0000781.1/OG0000785.1/OG0000785.2/OG0000789.1/OG0000789.2/OG0000792.1/OG0000792.2/OG0000795.1/OG0000795.2/OG0000803.2/OG0000803.3/OG0000803.1/OG0000805.3/OG0000805.2/OG0000805.1/OG0000807.1/OG0000807.2/OG0000810.2/OG0000810.1/OG0000812.1/OG0000812.2/OG0000812.3/OG0000825.1/OG0000825.3/OG0000825.2/OG0000828.1/OG0000828.2/OG0000831.2/OG0000831.1/OG0000846.1/OG0000846.2/OG0000847.1/OG0000847.2/OG0000852.2/OG0000852.1/OG0000855.1/OG0000855.2/OG0000857.3/OG0000857.2/OG0000857.1/OG0000858.1/OG0000858.2/OG0000858.3/OG0000862.2/OG0000862.1/OG0000866.3/OG0000866.2/OG0000866.1/OG0000883.1/OG0000883.2/OG0000883.3/OG0000884.2/OG0000884.1/OG0000888.1/OG0000888.2/OG0000888.3/OG0000890.3/OG0000890.2/OG0000890.1/OG0000892.1/OG0000892.2/OG0000897.2/OG0000897.1/OG0000908.2/OG0000908.1/OG0000915.1/OG0000915.2/OG0000917.2/OG0000917.1/OG0000918.2/OG0000918.3/OG0000918.1/OG0000920.2/OG0000920.1/OG0000921.3/OG0000921.1/OG0000921.2/OG0000932.3/OG0000932.1/OG0000932.2/OG0000933.1/OG0000933.2/OG0000935.2/OG0000935.1/OG0000938.1/OG0000938.3/OG0000938.2/OG0000942.2/OG0000942.3/OG0000942.1/OG0000945.1/OG0000945.2/OG0000946.2/OG0000946.1/OG0000947.1/OG0000947.2/OG0000948.1/OG0000948.2/OG0000960.1/OG0000960.2/OG0000967.1/OG0000967.2/OG0000967.3/OG0000968.1/OG0000968.3/OG0000968.2/OG0000972.1/OG0000972.2/OG0000976.1/OG0000976.2/OG0000990.2/OG0000990.1/OG0000994.2/OG0000994.1/OG0001003.1/OG0001003.2/OG0001006.1/OG0001006.2/OG0001007.2/OG0001007.1/OG0001015.1/OG0001016.1/OG0001016.2/OG0001017.1/OG0001017.2/OG0001023.2/OG0001023.1/OG0001025.2/OG0001025.1/OG0001025.3/OG0001027.2/OG0001027.1/OG0001033.2/OG0001033.1/OG0001045.2/OG0001045.1/OG0001047.2/OG0001047.1/OG0001053.1/OG0001053.2/OG0001053.3/OG0001058.1/OG0001058.2/OG0001067.1/OG0001081.2/OG0001081.1/OG0001082.2/OG0001082.1/OG0001083.1/OG0001083.2/OG0001087.1/OG0001087.2/OG0001090.1/OG0001090.2/OG0001091.2/OG0001091.1/OG0001108.1/OG0001108.2/OG0001109.2/OG0001109.1/OG0001110.1/OG0001110.2/OG0001111.1/OG0001111.2/OG0001115.2/OG0001115.1/OG0001117.2/OG0001117.3/OG0001117.1/OG0001120.2/OG0001120.1/OG0001127.2/OG0001127.1/OG0001128.1/OG0001128.2/OG0001141.1/OG0001149.1/OG0001149.2/OG0001153.2/OG0001153.1/OG0001154.1/OG0001154.2/OG0001159.1/OG0001159.2/OG0001162.1/OG0001162.2/OG0001164.2/OG0001164.1/OG0001172.2/OG0001172.1/OG0001173.2/OG0001173.1/OG0001176.1/OG0001176.2/OG0001191.1/OG0001191.2/OG0001193.1/OG0001193.2/OG0001194.2/OG0001194.1/OG0001198.2/OG0001198.3/OG0001198.1/OG0001199.1/OG0001200.2/OG0001200.1/OG0001202.2/OG0001202.1/OG0001204.2/OG0001204.1/OG0001207.2/OG0001207.1/OG0001210.2/OG0001210.1/OG0001213.1/OG0001213.2/OG0001222.1/OG0001222.2/OG0001225.2/OG0001225.1/OG0001243.2/OG0001243.1/OG0001245.2/OG0001245.1/OG0001247.1/OG0001247.2/OG0001248.1/OG0001248.2/OG0001253.1/OG0001253.2/OG0001257.1/OG0001257.2/OG0001259.2/OG0001259.1/OG0001260.1/OG0001261.1/OG0001261.2/OG0001262.2/OG0001262.1/OG0001265.2/OG0001265.1/OG0001266.2/OG0001266.1/OG0001267.2/OG0001267.1/OG0001269.2/OG0001269.1/OG0001271.2/OG0001271.1/OG0001274.1/OG0001274.2/OG0001275.2/OG0001275.1/OG0001276.2/OG0001276.1/OG0001299.3/OG0001299.2/OG0001299.1/OG0001305.2/OG0001305.1/OG0001306.2/OG0001306.1/OG0001309.1/OG0001309.2/OG0001322.1/OG0001322.2/OG0001326.1/OG0001328.2/OG0001328.1/OG0001339.2/OG0001339.1/OG0001343.2/OG0001343.1/OG0001349.1/OG0001352.2/OG0001352.1/OG0001355.2/OG0001355.1/OG0001360.2/OG0001360.1/OG0001364.2/OG0001364.1/OG0001388.1/OG0001388.2/OG0001389.1/OG0001392.2/OG0001392.1/OG0001395.2/OG0001395.1/OG0001401.3/OG0001401.2/OG0001401.1/OG0001403.2/OG0001403.1/OG0001407.1/OG0001407.2/OG0001412.2/OG0001412.1/OG0001416.1/OG0001416.2/OG0001420.1/OG0001440.1/OG0001440.2/OG0001443.1/OG0001443.2/OG0001445.2/OG0001445.1/OG0001448.2/OG0001448.1/OG0001452.1/OG0001454.1/OG0001454.2/OG0001457.2/OG0001457.1/OG0001462.1/OG0001462.2/OG0001464.1/OG0001464.2/OG0001466.2/OG0001466.1/OG0001469.2/OG0001469.1/OG0001496.3/OG0001496.2/OG0001496.1/OG0001499.1/OG0001501.1/OG0001502.2/OG0001502.1/OG0001507.2/OG0001507.1/OG0001509.2/OG0001509.1/OG0001512.1/OG0001512.2/OG0001554.2/OG0001554.1/OG0001558.2/OG0001558.1/OG0001562.1/OG0001562.2/OG0001572.2/OG0001572.1/OG0001582.2/OG0001582.1/OG0001598.2/OG0001598.1/OG0001599.1/OG0001599.2/OG0001600.1/OG0001602.1/OG0001606.2/OG0001606.1/OG0001612.1/OG0001612.2/OG0001616.1/OG0001616.2/OG0001617.1/OG0001617.2/OG0001618.1/OG0001618.2/OG0001631.2/OG0001631.1/OG0001635.1/OG0001638.1/OG0001638.2/OG0001640.1/OG0001640.2/OG0001642.1/OG0001648.2/OG0001648.1/OG0001658.1/OG0001660.1/OG0001668.1/OG0001668.2/OG0001670.2/OG0001670.1/OG0001672.2/OG0001672.1/OG0001673.1/OG0001678.2/OG0001678.1/OG0001682.1/OG0001682.2/OG0001684.2/OG0001684.1/OG0001690.1/OG0001691.2/OG0001691.1/OG0001706.1/OG0001706.2/OG0001710.2/OG0001710.1/OG0001713.1/OG0001714.2/OG0001714.1/OG0001716.1/OG0001716.2/OG0001718.1/OG0001719.1/OG0001743.1/OG0001743.2/OG0001744.1/OG0001747.1/OG0001747.2/OG0001750.1/OG0001750.2/OG0001757.2/OG0001757.1/OG0001761.1/OG0001761.2/OG0001772.2/OG0001772.1/OG0001776.1/OG0001785.1/OG0001785.2/OG0001813.1/OG0001814.1/OG0001814.2/OG0001815.2/OG0001815.1/OG0001817.2/OG0001817.1/OG0001835.1/OG0001835.2/OG0001837.1/OG0001837.2/OG0001838.2/OG0001838.1/OG0001842.2/OG0001842.1/OG0001850.1/OG0001850.2/OG0001853.2/OG0001853.1/OG0001855.1/OG0001855.2/OG0001858.1/OG0001863.2/OG0001863.1/OG0001867.1/OG0001900.1/OG0001911.2/OG0001911.1/OG0001918.1/OG0001927.1/OG0001929.1/OG0001932.1/OG0001932.2/OG0001936.1/OG0001936.2/OG0001939.1/OG0001943.1/OG0001943.2/OG0001945.1/OG0001945.2/OG0001948.1/OG0001948.2/OG0001955.1/OG0001955.2/OG0001959.2/OG0001959.1/OG0001964.1/OG0001970.1/OG0001970.2/OG0001972.1/OG0001972.2/OG0001973.1/OG0001976.2/OG0001976.1/OG0001978.1/OG0001978.2/OG0001980.1/OG0001980.2/OG0001992.1/OG0001993.1/OG0002000.1/OG0002008.1/OG0002016.2/OG0002016.1/OG0002018.1/OG0002024.1/OG0002024.2/OG0002030.1/OG0002030.2/OG0002033.1/OG0002037.1/OG0002037.2/OG0002047.1/OG0002047.2/OG0002057.2/OG0002057.1/OG0002062.2/OG0002062.1/OG0002066.2/OG0002066.1/OG0002074.2/OG0002074.1/OG0002079.1/OG0002101.1/OG0002101.2/OG0002106.1/OG0002107.2/OG0002107.1/OG0002108.1/OG0002112.1/OG0002116.2/OG0002116.1/OG0002118.1/OG0002126.2/OG0002126.1/OG0002129.1/OG0002134.1/OG0002138.2/OG0002138.1/OG0002142.1/OG0002142.2/OG0002144.1/OG0002144.2/OG0002146.1/OG0002150.2/OG0002150.1/OG0002154.1/OG0002154.2/OG0002160.1/OG0002163.1/OG0002163.2/OG0002167.1/OG0002173.1/OG0002173.2/OG0002175.1/OG0002182.1/OG0002182.2/OG0002214.1/OG0002221.1/OG0002222.1/OG0002222.2/OG0002223.1/OG0002228.1/OG0002229.1/OG0002229.2/OG0002236.1/OG0002236.2/OG0002243.1/OG0002243.2/OG0002254.1/OG0002263.1/OG0002263.2/OG0002277.2/OG0002277.1/OG0002284.1/OG0002288.1/OG0002288.2/OG0002290.1/OG0002292.2/OG0002292.1/OG0002294.1/OG0002294.2/OG0002298.1/OG0002344.2/OG0002344.1/OG0002348.1/OG0002350.1/OG0002350.2/OG0002355.1/OG0002357.1/OG0002357.2/OG0002360.1/OG0002360.2/OG0002361.2/OG0002361.1/OG0002364.1/OG0002364.2/OG0002368.2/OG0002368.1/OG0002369.1/OG0002377.1/OG0002377.2/OG0002381.2/OG0002381.1/OG0002384.1/OG0002386.1/OG0002387.1/OG0002399.1/OG0002399.2/OG0002403.2/OG0002403.1/OG0002404.1/OG0002404.2/OG0002408.2/OG0002408.1/OG0002409.1/OG0002431.1/OG0002431.2/OG0002443.2/OG0002443.1/OG0002454.1/OG0002454.2/OG0002455.1/OG0002463.1/OG0002464.1/OG0002464.2/OG0002467.1/OG0002468.1/OG0002468.2/OG0002469.1/OG0002470.1/OG0002474.2/OG0002474.1/OG0002481.1/OG0002486.1/OG0002486.2/OG0002488.2/OG0002488.1/OG0002501.1/OG0002501.2/OG0002502.1/OG0002506.1/OG0002510.1/OG0002510.2/OG0002515.1/OG0002551.1/OG0002551.2/OG0002553.1/OG0002556.1/OG0002567.1/OG0002572.1/OG0002573.1/OG0002579.2/OG0002579.1/OG0002591.1/OG0002594.2/OG0002594.1/OG0002596.1/OG0002596.2/OG0002597.1/OG0002597.2/OG0002598.1/OG0002598.2/OG0002601.1/OG0002602.2/OG0002602.1/OG0002623.2/OG0002623.1/OG0002624.1/OG0002625.1/OG0002632.1/OG0002636.1/OG0002640.1/OG0002642.1/OG0002642.2/OG0002649.1/OG0002650.1/OG0002650.2/OG0002655.2/OG0002655.1/OG0002659.1/OG0002661.1/OG0002664.1/OG0002668.2/OG0002668.1/OG0002709.1/OG0002720.1/OG0002730.1/OG0002732.1/OG0002741.1/OG0002742.1/OG0002743.1/OG0002743.2/OG0002745.1/OG0002745.2/OG0002746.1/OG0002747.1/OG0002752.1/OG0002756.1/OG0002761.1/OG0002762.2/OG0002762.1/OG0002766.2/OG0002766.1/OG0002767.1/OG0002771.1/OG0002774.2/OG0002774.1/OG0002776.1/OG0002780.1/OG0002782.1/OG0002784.2/OG0002784.1/OG0002785.2/OG0002785.1/OG0002794.2/OG0002794.1/OG0002796.1/OG0002797.1/OG0002807.1/OG0002810.1/OG0002823.1/OG0002824.1/OG0002824.2/OG0002826.1/OG0002826.2/OG0002848.1/OG0002856.1/OG0002856.2/OG0002863.1/OG0002867.2/OG0002867.1/OG0002873.1/OG0002873.2/OG0002879.2/OG0002879.1/OG0002880.1/OG0002886.1/OG0002886.2/OG0002890.1/OG0002890.2/OG0002899.1/OG0002907.1/OG0002916.1/OG0002918.1/OG0002921.1/OG0002923.1/OG0002925.1/OG0002932.1/OG0002937.1/OG0002937.2/OG0002941.2/OG0002941.1/OG0002943.2/OG0002943.1/OG0002944.1/OG0002945.2/OG0002945.1/OG0002949.1/OG0002949.2/OG0002954.1/OG0002955.1/OG0002956.1/OG0002956.2/OG0002959.1/OG0002963.1/OG0002965.1/OG0002971.1/OG0003014.1/OG0003028.1/OG0003028.2/OG0003031.1/OG0003036.1/OG0003042.2/OG0003042.1/OG0003043.1/OG0003046.1/OG0003047.1/OG0003048.1/OG0003056.2/OG0003056.1/OG0003058.1/OG0003061.1/OG0003067.1/OG0003068.1/OG0003071.1/OG0003076.1/OG0003078.1/OG0003088.1/OG0003090.1/OG0003093.1/OG0003095.1/OG0003096.1/OG0003097.1/OG0003098.1/OG0003104.1/OG0003116.1/OG0003117.1/OG0003122.1/OG0003137.1/OG0003138.1/OG0003143.1/OG0003146.1/OG0003147.1/OG0003162.1/OG0003189.2/OG0003189.1/OG0003190.1/OG0003193.1/OG0003202.1/OG0003210.1/OG0003212.1/OG0003217.1/OG0003218.1/OG0003224.1/OG0003231.1/OG0003243.1/OG0003248.1/OG0003264.1/OG0003266.2/OG0003266.1/OG0003267.1/OG0003270.1/OG0003274.1/OG0003275.1/OG0003275.2/OG0003279.1/OG0003283.1/OG0003285.1/OG0003287.1/OG0003291.1/OG0003292.1/OG0003302.1/OG0003303.1/OG0003304.1/OG0003310.1/OG0003312.1/OG0003312.2/OG0003317.1/OG0003323.1/OG0003326.1/OG0003328.1/OG0003344.1/OG0003390.1/OG0003396.1/OG0003416.1/OG0003417.1/OG0003421.1/OG0003422.1/OG0003423.1/OG0003430.1/OG0003431.1/OG0003435.1/OG0003442.1/OG0003444.1/OG0003446.1/OG0003453.1/OG0003456.1/OG0003457.1/OG0003464.1/OG0003466.1/OG0003472.1/OG0003473.1/OG0003477.1/OG0003478.1/OG0003478.2/OG0003479.1/OG0003481.1/OG0003483.1/OG0003484.1/OG0003486.1/OG0003490.1/OG0003494.1/OG0003496.1/OG0003502.1/OG0003503.1/OG0003511.1/OG0003521.1/OG0003522.1/OG0003523.1/OG0003525.1/OG0003526.1/OG0003528.1/OG0003539.1/OG0003540.1/OG0003558.1/OG0003566.1/OG0003580.1/OG0003582.1/OG0003584.1/OG0003590.1/OG0003591.1/OG0003593.1/OG0003597.1/OG0003598.1/OG0003642.1/OG0003659.1/OG0003664.1/OG0003665.1/OG0003667.1/OG0003683.1/OG0003690.1/OG0003691.1/OG0003692.1/OG0003693.1/OG0003699.1/OG0003702.1/OG0003704.1/OG0003704.2/OG0003708.1/OG0003710.1/OG0003711.1/OG0003715.1/OG0003717.1/OG0003718.1/OG0003721.1/OG0003723.1/OG0003725.1/OG0003726.2/OG0003726.1/OG0003730.1/OG0003731.1/OG0003736.1/OG0003738.1/OG0003750.1/OG0003754.1/OG0003755.1/OG0003756.1/OG0003763.1/OG0003766.1/OG0003768.1/OG0003771.1/OG0003774.1/OG0003778.1/OG0003779.1/OG0003783.1/OG0003793.1/OG0003795.1/OG0003804.1/OG0003809.1/OG0003819.1/OG0003826.1/OG0003827.1/OG0003829.1/OG0003830.1/OG0003831.1/OG0003833.1/OG0003839.1/OG0003841.1/OG0003842.1/OG0003845.1/OG0003857.1/OG0003918.1/OG0003919.1/OG0003926.1/OG0003931.1/OG0003937.1/OG0003941.1/OG0003943.1/OG0003945.1/OG0003946.1/OG0003951.1/OG0003952.1/OG0003953.1/OG0003958.1/OG0003961.1/OG0003965.1/OG0003968.1/OG0003969.1/OG0003972.1/OG0003977.1/OG0003983.1/OG0003990.1/OG0003991.1/OG0003993.1/OG0003994.1/OG0003995.1/OG0004007.1/OG0004009.1/OG0004011.1/OG0004018.1/OG0004019.1/OG0004024.1/OG0004029.1/OG0004038.1/OG0004044.1/OG0004045.1/OG0004055.1/OG0004064.1/OG0004067.1/OG0004068.1/OG0004069.1/OG0004079.1/OG0004083.1/OG0004084.1/OG0004089.1/OG0004093.1/OG0004094.1/OG0004097.1/OG0004110.1/OG0004111.1/OG0004112.1/OG0004112.2/OG0004119.1/OG0004127.1/OG0004134.1/OG0004135.1/OG0004137.1/OG0004138.1/OG0004144.1/OG0004146.1/OG0004152.1/OG0004207.1/OG0004223.1/OG0004234.1/OG0004235.1/OG0004241.1/OG0004245.1/OG0004246.1/OG0004249.1/OG0004251.1/OG0004261.1/OG0004263.1/OG0004264.1/OG0004283.1/OG0004288.1/OG0004289.1/OG0004291.1/OG0004293.1/OG0004295.1/OG0004296.1/OG0004297.1/OG0004301.1/OG0004305.1/OG0004308.1/OG0004308.2/OG0004311.1/OG0004315.1/OG0004321.1/OG0004326.2/OG0004326.1/OG0004327.1/OG0004330.1/OG0004332.1/OG0004333.1/OG0004336.1/OG0004338.1/OG0004342.1/OG0004343.1/OG0004350.1/OG0004351.1/OG0004354.1/OG0004355.1/OG0004356.1/OG0004359.1/OG0004361.1/OG0004363.1/OG0004369.1/OG0004370.1/OG0004371.1/OG0004374.1/OG0004374.2/OG0004389.1/OG0004391.1/OG0004393.1/OG0004396.1/OG0004397.1/OG0004398.1/OG0004399.1/OG0004400.1/OG0004402.1/OG0004404.1/OG0004408.1/OG0004409.1/OG0004411.1/OG0004413.1/OG0004414.1/OG0004415.1/OG0004416.1/OG0004417.1/OG0004419.1/OG0004422.1/OG0004423.1/OG0004433.1/OG0004434.1/OG0004437.1/OG0004441.1/OG0004444.1/OG0004447.1/OG0004450.1/OG0004452.1/OG0004460.1/OG0004461.1/OG0004464.1/OG0004468.1/OG0004469.1/OG0004478.1/OG0004480.1/OG0004482.1/OG0004483.1/OG0004484.1/OG0004485.1/OG0004487.1/OG0004489.1/OG0004493.1/OG0004536.1/OG0004538.1/OG0004539.1/OG0004554.1/OG0004559.1/OG0004561.1/OG0004563.1/OG0004566.1/OG0004568.1/OG0004569.1/OG0004571.1/OG0004574.1/OG0004579.1/OG0004582.1/OG0004583.1/OG0004588.1/OG0004589.1/OG0004590.1/OG0004591.1/OG0004595.1/OG0004597.2/OG0004597.1/OG0004601.1/OG0004602.1/OG0004611.1/OG0004612.1/OG0004614.1/OG0004616.1/OG0004618.1/OG0004621.1/OG0004622.1/OG0004624.1/OG0004627.1/OG0004628.1/OG0004630.1/OG0004631.1/OG0004643.1/OG0004648.1/OG0004650.1/OG0004653.1/OG0004656.1/OG0004667.1/OG0004694.1/OG0004699.2/OG0004699.1/OG0004700.1/OG0004703.1/OG0004704.1/OG0004711.1/OG0004714.1/OG0004717.1/OG0004718.1/OG0004720.1/OG0004723.1/OG0004725.1/OG0004728.1/OG0004729.1/OG0004731.1/OG0004735.1/OG0004738.1/OG0004742.1/OG0004743.1/OG0004746.1/OG0004749.1/OG0004751.1/OG0004752.1/OG0004755.1/OG0004757.1/OG0004758.1/OG0004768.1/OG0004771.1/OG0004778.1/OG0004780.1/OG0004788.1/OG0004789.1/OG0004792.1/OG0004793.1/OG0004796.1/OG0004798.1/OG0004807.1/OG0004815.1/OG0004883.1/OG0004895.1/OG0004900.1/OG0004904.1/OG0004914.1/OG0004920.1/OG0004925.1/OG0004928.1/OG0004930.1/OG0004931.1/OG0004933.1/OG0004942.1/OG0004944.1/OG0004948.1/OG0004952.1/OG0004954.1/OG0004955.1/OG0004957.1/OG0004958.1/OG0004959.1/OG0004961.1/OG0004965.1/OG0004970.1/OG0004972.1/OG0004973.1/OG0004974.1/OG0004981.1/OG0004986.1/OG0004993.1/OG0004994.1/OG0005002.1/OG0005003.1/OG0005004.1/OG0005011.1/OG0005013.1/OG0005015.1/OG0005016.1/OG0005025.1/OG0005030.1/OG0005035.1/OG0005039.1/OG0005048.1/OG0005051.1/OG0005053.1/OG0005054.1/OG0005055.1/OG0005058.1/OG0005059.1/OG0005063.1/OG0005073.1/OG0005074.1/OG0005077.1/OG0005078.1/OG0005081.1/OG0005082.1/OG0005090.1/OG0005091.1/OG0005102.1/OG0005103.1/OG0005106.1/OG0005112.1/OG0005115.1/OG0005116.1/OG0005120.1/OG0005123.1/OG0005124.1/OG0005127.1/OG0005128.1/OG0005131.1/OG0005132.1/OG0005135.1/OG0005138.1/OG0005142.1/OG0005144.1/OG0005147.1/OG0005152.1/OG0005153.1/OG0005154.1/OG0005156.1/OG0005159.1/OG0005160.1/OG0005161.1/OG0005162.1/OG0005163.1/OG0005166.1/OG0005168.1/OG0005171.1/OG0005237.1/OG0005238.1/OG0005243.1/OG0005246.1/OG0005254.1/OG0005256.1/OG0005257.1/OG0005258.1/OG0005265.1/OG0005272.1/OG0005273.1/OG0005276.2/OG0005276.1/OG0005278.1/OG0005281.1/OG0005283.1/OG0005284.1/OG0005293.1/OG0005296.1/OG0005297.1/OG0005298.1/OG0005299.1/OG0005300.1/OG0005303.1/OG0005304.1/OG0005306.1/OG0005307.1/OG0005310.1/OG0005313.1/OG0005318.1/OG0005319.1/OG0005324.1/OG0005332.1/OG0005338.1/OG0005345.1/OG0005346.1/OG0005347.1/OG0005354.1/OG0005360.1/OG0005364.1/OG0005368.1/OG0005370.1/OG0005372.1/OG0005374.1/OG0005381.1/OG0005382.1/OG0005383.1/OG0005386.1/OG0005392.1/OG0005394.1/OG0005396.1/OG0005397.1/OG0005400.1/OG0005402.1/OG0005405.1/OG0005406.1/OG0005413.1/OG0005416.1/OG0005417.1/OG0005423.1/OG0005428.1/OG0005432.1/OG0005435.1/OG0005448.1/OG0005450.1/OG0005451.1/OG0005452.1/OG0005457.1/OG0005458.1/OG0005460.1/OG0005464.1/OG0005465.1/OG0005466.1/OG0005473.1/OG0005479.1/OG0005488.1/OG0005489.1/OG0005490.1/OG0005492.1/OG0005494.1/OG0005495.1/OG0005505.1/OG0005508.1/OG0005513.1/OG0005514.1/OG0005517.1/OG0005519.1/OG0005526.1/OG0005527.1/OG0005530.1/OG0005535.1/OG0005537.1/OG0005539.1/OG0005542.1/OG0005551.1/OG0005554.1/OG0005555.1/OG0005558.1/OG0005564.1/OG0005567.1/OG0005569.1/OG0005570.1/OG0005574.1/OG0005575.1/OG0005580.1/OG0005583.1/OG0005585.1/OG0005649.1/OG0005651.1/OG0005653.1/OG0005656.1/OG0005657.1/OG0005664.1/OG0005666.1/OG0005671.1/OG0005676.1/OG0005677.1/OG0005678.1/OG0005686.1/OG0005691.1/OG0005693.1/OG0005702.1/OG0005716.1/OG0005717.1/OG0005719.1/OG0005720.1/OG0005722.1/OG0005723.1/OG0005724.1/OG0005727.1/OG0005728.1/OG0005733.1/OG0005736.1/OG0005737.1/OG0005738.1/OG0005743.1/OG0005744.1/OG0005754.1/OG0005762.1/OG0005764.1/OG0005767.1/OG0005770.1/OG0005771.1/OG0005786.1/OG0005788.1/OG0005789.1/OG0005796.1/OG0005797.1/OG0005802.1/OG0005804.1/OG0005806.1/OG0005811.1/OG0005812.1/OG0005815.1/OG0005818.1/OG0005819.1/OG0005821.1/OG0005823.1/OG0005824.1/OG0005825.1/OG0005827.1/OG0005828.1/OG0005838.1/OG0005839.1/OG0005845.1/OG0005847.1/OG0005850.1/OG0005851.1/OG0005852.1/OG0005853.1/OG0005854.1/OG0005858.1/OG0005865.1/OG0005871.1/OG0005873.1/OG0005877.1/OG0005879.1/OG0005881.1/OG0005883.1/OG0005885.1/OG0005890.1/OG0005893.1/OG0005904.1/OG0005910.1/OG0005915.1/OG0005920.1/OG0005924.1/OG0005925.1/OG0005926.1/OG0005938.1/OG0005940.1/OG0005944.1/OG0005945.1/OG0005949.1/OG0005950.1/OG0005955.1/OG0005958.1/OG0005960.1/OG0005963.1/OG0005965.1/OG0005967.1/OG0005969.1/OG0005978.1/OG0005981.1/OG0005983.1/OG0005985.1/OG0005986.1/OG0005990.1/OG0005994.1/OG0005995.1/OG0005998.1/OG0006000.1/OG0006001.1/OG0006008.1/OG0006010.1/OG0006012.1/OG0006014.1/OG0006016.1/OG0006024.1/OG0006025.1/OG0006030.1/OG0006038.1/OG0006041.1/OG0006044.1/OG0006048.1/OG0006052.1/OG0006056.1/OG0006059.1/OG0006142.1/OG0006146.1/OG0006150.1/OG0006151.1/OG0006152.1/OG0006157.1/OG0006162.1/OG0006177.1/OG0006185.1/OG0006186.1/OG0006193.1/OG0006197.1/OG0006198.1/OG0006199.1/OG0006205.1/OG0006209.1/OG0006216.1/OG0006217.1/OG0006218.1/OG0006222.1/OG0006224.1/OG0006226.1/OG0006229.1/OG0006234.1/OG0006238.1/OG0006248.1/OG0006249.1/OG0006256.1/OG0006261.1/OG0006272.1/OG0006274.1/OG0006275.1/OG0006276.1/OG0006294.1/OG0006300.1/OG0006303.1/OG0006304.1/OG0006307.1/OG0006308.1/OG0006320.1/OG0006321.1/OG0006330.1/OG0006331.1/OG0006333.1/OG0006334.1/OG0006336.1/OG0006340.1/OG0006342.1/OG0006346.1/OG0006349.1/OG0006351.1/OG0006360.1/OG0006361.1/OG0006364.1/OG0006369.1/OG0006370.1/OG0006371.1/OG0006372.1/OG0006373.1/OG0006375.1/OG0006381.1/OG0006384.1/OG0006386.1/OG0006393.1/OG0006394.1/OG0006398.1/OG0006403.1/OG0006404.1/OG0006407.1/OG0006413.1/OG0006417.1/OG0006419.1/OG0006424.1/OG0006425.1/OG0006429.1/OG0006430.1/OG0006431.1/OG0006432.1/OG0006434.1/OG0006436.1/OG0006437.1/OG0006441.1/OG0006448.1/OG0006456.1/OG0006457.1/OG0006461.1/OG0006464.1/OG0006465.1/OG0006479.1/OG0006496.1/OG0006498.1/OG0006507.1/OG0006511.1/OG0006515.1/OG0006516.1/OG0006519.1/OG0006615.1/OG0006619.1/OG0006621.1/OG0006622.1/OG0006623.1/OG0006626.1/OG0006629.1/OG0006630.1/OG0006636.1/OG0006640.1/OG0006647.1/OG0006648.1/OG0006650.1/OG0006656.1/OG0006657.1/OG0006659.1/OG0006664.1/OG0006666.1/OG0006672.1/OG0006674.1/OG0006676.1/OG0006678.1/OG0006679.1/OG0006680.1/OG0006683.1/OG0006685.1/OG0006687.1/OG0006694.1/OG0006696.1/OG0006701.1/OG0006702.1/OG0006706.1/OG0006718.1/OG0006721.1/OG0006722.1/OG0006723.1/OG0006724.1/OG0006729.1/OG0006733.1/OG0006739.1/OG0006742.1/OG0006748.1/OG0006749.1/OG0006763.1/OG0006769.1/OG0006770.1/OG0006774.1/OG0006776.1/OG0006779.1/OG0006782.1/OG0006790.1/OG0006792.1/OG0006796.1/OG0006808.1/OG0006820.1/OG0006837.1/OG0006840.1/OG0006845.1/OG0006846.1/OG0006850.1/OG0006854.1/OG0006860.1/OG0006861.1/OG0006866.1/OG0006873.1/OG0006874.1/OG0006888.1/OG0006889.1/OG0006894.1/OG0006903.1/OG0006908.1/OG0006909.1/OG0006915.1/OG0006917.1/OG0006918.1/OG0006922.1/OG0006923.1/OG0006927.1/OG0006941.1/OG0006943.1/OG0006946.1/OG0006952.1/OG0006954.1/OG0006963.1/OG0007054.1/OG0007063.1/OG0007074.1/OG0007077.1/OG0007089.1/OG0007091.1/OG0007093.1/OG0007097.1/OG0007098.1/OG0007110.1/OG0007111.1/OG0007122.1/OG0007135.1/OG0007140.1/OG0007141.1/OG0007165.1/OG0007166.1/OG0007167.1/OG0007172.1/OG0007173.1/OG0007183.1/OG0007184.1/OG0007195.1/OG0007197.1/OG0007200.1/OG0007202.1/OG0007208.1/OG0007209.1/OG0007211.1/OG0007212.1/OG0007215.1/OG0007218.1/OG0007222.1/OG0007224.1/OG0007227.1/OG0007239.1/OG0007243.1/OG0007245.1/OG0007251.1/OG0007254.1/OG0007261.1/OG0007266.1/OG0007268.1/OG0007273.1/OG0007277.1/OG0007278.1/OG0007280.1/OG0007282.1/OG0007283.1/OG0007284.1/OG0007294.1/OG0007297.1/OG0007299.1/OG0007312.1/OG0007314.1/OG0007316.1/OG0007319.1/OG0007323.1/OG0007325.1/OG0007333.1/OG0007337.1/OG0007346.1/OG0007349.1/OG0007351.1/OG0007354.1/OG0007362.1/OG0007365.1/OG0007372.1/OG0007391.1/OG0007392.1/OG0007399.1/OG0007402.1/OG0007417.1/OG0007418.1/OG0007419.1/OG0007425.1/OG0007429.1/OG0007432.1/OG0007442.1/OG0007562.1/OG0007565.1/OG0007587.1/OG0007591.1/OG0007604.1/OG0007607.1/OG0007627.1/OG0007634.1/OG0007635.1/OG0007640.1/OG0007647.1/OG0007648.1/OG0007649.1/OG0007650.1/OG0007656.1/OG0007658.1/OG0007659.1/OG0007661.1/OG0007698.1/OG0007699.1/OG0007702.1/OG0007705.1/OG0007706.1/OG0007711.1/OG0007712.1/OG0007734.1/OG0007735.1/OG0007741.1/OG0007754.1/OG0007756.1/OG0007759.1/OG0007766.1/OG0007768.1/OG0007772.1/OG0007773.1/OG0007779.1/OG0007783.1/OG0007787.1/OG0007800.1/OG0007801.1/OG0007805.1/OG0007808.1/OG0007812.1/OG0007814.1/OG0007819.1/OG0007836.1/OG0007839.1/OG</t>
  </si>
  <si>
    <t>OG0000198.3/OG0000198.5/OG0000198.4/OG0000198.2/OG0000198.1/OG0000302.7/OG0000302.3/OG0000302.2/OG0000302.6/OG0000302.1/OG0000302.5/OG0000302.4/OG0000408.2/OG0000408.1/OG0000408.3/OG0000408.4/OG0000408.5/OG0000494.1/OG0000494.2/OG0000494.3/OG0000494.4/OG0000612.2/OG0000612.3/OG0000612.1/OG0000692.1/OG0000692.2/OG0000692.4/OG0000692.3/OG0000835.3/OG0000835.2/OG0000835.1/OG0000850.3/OG0000850.1/OG0000850.2/OG0000887.2/OG0000887.1/OG0000958.2/OG0000958.1/OG0000977.1/OG0001069.2/OG0001069.1/OG0001085.2/OG0001085.1/OG0001104.2/OG0001104.1/OG0001195.1/OG0001292.2/OG0001292.1/OG0001347.3/OG0001347.1/OG0001347.2/OG0001361.1/OG0001361.2/OG0001362.2/OG0001362.1/OG0001460.3/OG0001460.1/OG0001460.2/OG0001497.1/OG0001497.2/OG0001555.2/OG0001555.1/OG0001605.2/OG0001605.1/OG0001605.3/OG0001686.1/OG0001686.2/OG0001790.2/OG0001790.1/OG0001862.2/OG0001862.1/OG0001915.1/OG0001940.1/OG0001950.1/OG0001974.1/OG0001975.1/OG0002015.1/OG0002032.1/OG0002032.2/OG0002078.2/OG0002078.1/OG0002132.2/OG0002132.1/OG0002145.1/OG0002168.1/OG0002257.2/OG0002257.1/OG0002269.1/OG0002388.1/OG0002402.1/OG0002448.2/OG0002448.1/OG0002480.1/OG0002497.2/OG0002497.1/OG0002563.2/OG0002563.1/OG0002588.2/OG0002588.1/OG0002764.1/OG0002860.1/OG0002882.1/OG0002913.1/OG0002928.2/OG0002928.1/OG0002951.1/OG0002970.1/OG0003102.2/OG0003102.1/OG0003125.1/OG0003160.1/OG0003238.1/OG0003246.1/OG0003257.1/OG0003294.1/OG0003294.2/OG0003308.1/OG0003335.1/OG0003341.1/OG0003346.1/OG0003415.1/OG0003515.1/OG0003517.1/OG0003542.1/OG0003553.1/OG0003578.1/OG0003681.1/OG0003688.1/OG0003716.1/OG0003733.1/OG0003746.1/OG0003868.1/OG0003921.1/OG0003923.1/OG0003923.2/OG0003927.1/OG0003927.2/OG0003938.1/OG0003978.1/OG0003998.1/OG0004002.1/OG0004040.1/OG0004060.1/OG0004063.1/OG0004086.1/OG0004090.1/OG0004096.1/OG0004128.1/OG0004157.1/OG0004218.1/OG0004218.2/OG0004226.1/OG0004280.1/OG0004282.1/OG0004312.1/OG0004317.1/OG0004372.1/OG0004401.1/OG0004410.1/OG0004443.1/OG0004453.1/OG0004456.1/OG0004486.1/OG0004542.1/OG0004607.1/OG0004615.1/OG0004681.1/OG0004712.1/OG0004734.1/OG0004737.1/OG0004769.1/OG0004779.1/OG0004795.1/OG0004808.1/OG0004810.1/OG0004911.1/OG0004945.1/OG0004953.1/OG0004989.1/OG0005026.1/OG0005034.1/OG0005079.1/OG0005121.1/OG0005143.1/OG0005164.1/OG0005285.1/OG0005288.1/OG0005340.1/OG0005376.1/OG0005380.1/OG0005388.1/OG0005410.1/OG0005422.1/OG0005427.1/OG0005443.1/OG0005462.1/OG0005467.1/OG0005497.1/OG0005516.1/OG0005557.1/OG0005573.1/OG0005582.1/OG0005697.1/OG0005718.1/OG0005725.1/OG0005745.1/OG0005752.1/OG0005761.1/OG0005784.1/OG0005801.1/OG0005861.1/OG0005866.1/OG0005869.1/OG0005896.1/OG0005897.1/OG0005905.1/OG0005907.1/OG0005933.1/OG0005952.1/OG0005988.1/OG0006036.1/OG0006040.1/OG0006050.1/OG0006061.1/OG0006064.1/OG0006154.1/OG0006206.1/OG0006207.1/OG0006232.1/OG0006237.1/OG0006257.1/OG0006264.1/OG0006285.1/OG0006374.1/OG0006377.1/OG0006451.1/OG0006462.1/OG0006467.1/OG0006470.1/OG0006492.1/OG0006495.1/OG0006628.1/OG0006634.1/OG0006637.1/OG0006639.1/OG0006652.1/OG0006654.1/OG0006660.1/OG0006708.1/OG0006716.1/OG0006730.1/OG0006734.1/OG0006736.1/OG0006738.1/OG0006760.1/OG0006761.1/OG0006762.1/OG0006772.1/OG0006786.1/OG0006797.1/OG0006813.1/OG0006822.1/OG0006827.1/OG0006830.1/OG0006857.1/OG0006863.1/OG0006865.1/OG0006872.1/OG0006882.1/OG0006884.1/OG0006910.1/OG0006940.1/OG0006948.1/OG0006951.1/OG0006955.1/OG0006966.1/OG0006969.1/OG0006974.1/OG0007087.1/OG0007125.1/OG0007150.1/OG0007151.1/OG0007155.1/OG0007186.1/OG0007192.1/OG0007213.1/OG0007220.1/OG0007229.1/OG0007234.1/OG0007240.1/OG0007256.1/OG0007289.1/OG0007313.1/OG0007350.1/OG0007355.1/OG0007376.1/OG0007379.1/OG0007385.1/OG0007387.1/OG0007412.1/OG0007550.1/OG0007576.1/OG0007598.1/OG0007614.1/OG0007622.1/OG0007643.1/OG0007651.1/OG0007654.1/OG0007666.1/OG0007670.1/OG0007675.1/OG0007681.1/OG0007683.1/OG0007684.1/OG0007691.1/OG0007693.1/OG0007707.1/OG0007709.1/OG0007744.1/OG0007751.1/OG0007757.1/OG0007771.1/OG0007795.1/OG0007796.1/OG0007816.1/OG0007825.1/OG0007826.1/OG0007833.1/OG0007851.1/OG0007852.1/OG0007853.1/OG0007979.1/OG0007981.1/OG0007983.1/OG0008004.1/OG0008015.1/OG0008019.1/OG0008045.1/OG0008068.1/OG0008072.1/OG0008080.1/OG0008085.1/OG0008090.1/OG0008098.1/OG0008107.1/OG0008109.1/OG0008128.1/OG0008134.1/OG0008139.1/OG0008144.1/OG0008145.1/OG0008147.1/OG0008158.1/OG0008174.1/OG0008205.1/OG0008212.1/OG0008214.1/OG0008220.1/OG0008221.1/OG0008227.1/OG0008340.1/OG0008394.1/OG0008413.1/OG0008435.1/OG0008442.1/OG0008443.1/OG0008445.1/OG0008455.1/OG0008465.1/OG0008484.1/OG0008491.1/OG0008509.1/OG0008521.1/OG0008529.1/OG0008536.1/OG0008539.1/OG0008552.1/OG0008572.1/OG0008721.1/OG0008757.1/OG0008783.1/OG0008789.1/OG0008796.1/OG0008800.1/OG0008803.1/OG0008856.1/OG0009025.1/OG0009035.1/OG0009053.1/OG0009067.1/OG0009100.1/OG0009121.1/OG0009284.1/OG0010344.1/OG0011448.1/OG0011506.1</t>
  </si>
  <si>
    <t>OG0000198.3/OG0000198.5/OG0000198.4/OG0000198.2/OG0000198.1/OG0000479.2/OG0000479.1/OG0000494.1/OG0000494.2/OG0000494.3/OG0000494.4/OG0000553.2/OG0000553.3/OG0000553.1/OG0000553.4/OG0000612.2/OG0000612.3/OG0000612.1/OG0001699.1/OG0001966.2/OG0001966.1/OG0002132.2/OG0002132.1/OG0002145.1/OG0002169.2/OG0002169.1/OG0002353.1/OG0002480.1/OG0002497.2/OG0002497.1/OG0002646.1/OG0002653.1/OG0002928.2/OG0002928.1/OG0002966.1/OG0003459.1/OG0003509.1/OG0003542.1/OG0003668.1/OG0003735.1/OG0003797.1/OG0003832.1/OG0004052.1/OG0004054.1/OG0004081.1/OG0004082.1/OG0004109.1/OG0004114.1/OG0004157.1/OG0004282.1/OG0004372.1/OG0004390.1/OG0004392.1/OG0004401.1/OG0004420.1/OG0004438.1/OG0004688.1/OG0004696.1/OG0004705.1/OG0004712.1/OG0004739.1/OG0004941.1/OG0005079.1/OG0005093.1/OG0005122.1/OG0005143.1/OG0005326.1/OG0005366.1/OG0005398.1/OG0005427.1/OG0005441.1/OG0005443.1/OG0005444.1/OG0005499.1/OG0005500.1/OG0005534.1/OG0005756.1/OG0005889.1/OG0005951.1/OG0006022.1/OG0006043.1/OG0006061.1/OG0006154.1/OG0006243.1/OG0006265.1/OG0006285.1/OG0006396.1/OG0006408.1/OG0006451.1/OG0006471.1/OG0006492.1/OG0006598.1/OG0006653.1/OG0006720.1/OG0006772.1/OG0006786.1/OG0006787.1/OG0006803.1/OG0006950.1/OG0006957.1/OG0006969.1/OG0007190.1/OG0007236.1/OG0007253.1/OG0007296.1/OG0007350.1/OG0007379.1/OG0007396.1/OG0007398.1/OG0007415.1/OG0007438.1/OG0007580.1/OG0007586.1/OG0007639.1/OG0007666.1/OG0007681.1/OG0007747.1/OG0007959.1/OG0007983.1/OG0008022.1/OG0008078.1/OG0008080.1/OG0008129.1/OG0008132.1/OG0008144.1/OG0008154.1/OG0008171.1/OG0008180.1/OG0008207.1/OG0008221.1/OG0008414.1/OG0008479.1/OG0008491.1/OG0008526.1/OG0008529.1/OG0008536.1/OG0008751.1/OG0008790.1/OG0008804.1/OG0008809.1/OG0009027.1/OG0011448.1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</si>
  <si>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0000054.3/OG0000054.7/OG0000054.6/OG0000054.4/OG0000054.2/OG0000054.1/OG0000054.5/OG0000064.11/OG0000064.7/OG0000064.3/OG0000064.8/OG0000064.4/OG0000064.2/OG0000064.6/OG0000064.10/OG0000064.9/OG0000064.1/OG0000064.5/OG0000076.4/OG0000076.7/OG0000076.9/OG0000076.3/OG0000076.5/OG0000076.6/OG0000076.10/OG0000076.1/OG0000076.8/OG0000076.2/OG0000081.3/OG0000081.9/OG0000081.8/OG0000081.5/OG0000081.4/OG0000081.1/OG0000081.6/OG0000081.7/OG0000081.2/OG0000089.4/OG0000089.8/OG0000089.5/OG0000089.2/OG0000089.6/OG0000089.3/OG0000089.7/OG0000089.1/OG0000091.3/OG0000091.4/OG0000091.7/OG0000091.1/OG0000091.6/OG0000091.5/OG0000091.8/OG0000091.2/OG0000103.5/OG0000103.8/OG0000103.7/OG0000103.2/OG0000103.6/OG0000103.1/OG0000103.9/OG0000103.3/OG0000103.4/OG0000121.5/OG0000121.1/OG0000121.2/OG0000121.3/OG0000121.4/OG0000121.6/OG0000121.8/OG0000121.7/OG0000126.3/OG0000126.2/OG0000126.8/OG0000126.6/OG0000126.5/OG0000126.1/OG0000126.4/OG0000126.7/OG0000127.2/OG0000127.3/OG0000127.1/OG0000127.5/OG0000127.4/OG0000127.6/OG0000128.2/OG0000128.5/OG0000128.4/OG0000128.3/OG0000128.6/OG0000128.7/OG0000128.1/OG0000130.5/OG0000130.4/OG0000130.7/OG0000130.6/OG0000130.3/OG0000130.2/OG0000130.1/OG0000131.4/OG0000131.6/OG0000131.2/OG0000131.1/OG0000131.3/OG0000131.5/OG0000131.7/OG0000142.2/OG0000142.1/OG0000142.3/OG0000155.5/OG0000155.4/OG0000155.3/OG0000155.1/OG0000155.6/OG0000155.2/OG0000156.4/OG0000156.5/OG0000156.3/OG0000156.1/OG0000156.2/OG0000156.6/OG0000175.3/OG0000175.1/OG0000175.2/OG0000175.6/OG0000175.5/OG0000175.4/OG0000178.3/OG0000178.6/OG0000178.4/OG0000178.5/OG0000178.1/OG0000178.2/OG0000180.6/OG0000180.4/OG0000180.3/OG0000180.2/OG0000180.5/OG0000180.1/OG0000184.3/OG0000184.1/OG0000184.4/OG0000184.2/OG0000187.6/OG0000187.5/OG0000187.4/OG0000187.3/OG0000187.1/OG0000187.2/OG0000188.4/OG0000188.3/OG0000188.1/OG0000188.2/OG0000196.3/OG0000196.5/OG0000196.4/OG0000196.1/OG0000196.2/OG0000200.4/OG0000200.5/OG0000200.2/OG0000200.6/OG0000200.3/OG0000200.1/OG0000208.2/OG0000208.1/OG0000208.4/OG0000208.3/OG0000212.5/OG0000212.1/OG0000212.3/OG0000212.2/OG0000212.4/OG0000214.1/OG0000214.3/OG0000214.4/OG0000214.2/OG0000214.5/OG0000218.4/OG0000218.2/OG0000218.1/OG0000218.3/OG0000218.5/OG0000221.1/OG0000221.2/OG0000221.4/OG0000221.6/OG0000221.5/OG0000221.3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0000242.3/OG0000242.5/OG0000242.2/OG0000242.4/OG0000242.1/OG0000247.4/OG0000247.5/OG0000247.1/OG0000247.3/OG0000247.2/OG0000257.3/OG0000257.1/OG0000257.2/OG0000260.3/OG0000260.4/OG0000260.1/OG0000260.2/OG0000271.2/OG0000271.1/OG0000271.4/OG0000271.3/OG0000272.4/OG0000272.1/OG0000272.2/OG0000272.5/OG0000272.3/OG0000291.3/OG0000291.4/OG0000291.2/OG0000291.1/OG0000292.1/OG0000292.2/OG0000292.3/OG0000293.1/OG0000293.3/OG0000293.4/OG0000293.5/OG0000293.2/OG0000295.1/OG0000295.2/OG0000295.3/OG0000295.4/OG0000296.1/OG0000296.2/OG0000296.3/OG0000299.2/OG0000299.4/OG0000299.3/OG0000299.1/OG0000306.4/OG0000306.1/OG0000306.2/OG0000306.3/OG0000310.1/OG0000310.2/OG0000310.4/OG0000310.5/OG0000310.3/OG0000311.2/OG0000311.3/OG0000311.1/OG0000311.4/OG0000315.1/OG0000315.2/OG0000315.3/OG0000315.4/OG0000316.4/OG0000316.2/OG0000316.5/OG0000316.1/OG0000316.3/OG0000327.4/OG0000327.3/OG0000327.1/OG0000327.2/OG0000328.1/OG0000328.4/OG0000328.3/OG0000328.2/OG0000337.3/OG0000337.1/OG0000337.2/OG0000339.3/OG0000339.2/OG0000339.4/OG0000339.1/OG0000340.4/OG0000340.1/OG0000340.3/OG0000340.2/OG0000346.3/OG0000346.1/OG0000346.2/OG0000346.4/OG0000356.4/OG0000356.1/OG0000356.2/OG0000356.3/OG0000367.2/OG0000367.1/OG0000367.3/OG0000367.4/OG0000370.4/OG0000370.1/OG0000370.2/OG0000370.3/OG0000372.5/OG0000372.3/OG0000372.4/OG0000372.1/OG0000372.2/OG0000391.4/OG0000391.3/OG0000391.1/OG0000391.2/OG0000400.4/OG0000400.1/OG0000400.3/OG0000400.2/OG0000401.3/OG0000401.1/OG0000401.2/OG0000404.1/OG0000404.2/OG0000404.3/OG0000404.4/OG0000416.1/OG0000416.4/OG0000416.2/OG0000416.3/OG0000418.4/OG0000418.3/OG0000418.2/OG0000418.1/OG0000419.4/OG0000419.3/OG0000419.2/OG0000419.1/OG0000424.2/OG0000424.1/OG0000436.3/OG0000436.1/OG0000436.2/OG0000448.2/OG0000448.4/OG0000448.1/OG0000448.3/OG0000449.3/OG0000449.1/OG0000449.2/OG0000458.1/OG0000458.3/OG0000458.4/OG0000458.2/OG0000477.2/OG0000477.3/OG0000477.4/OG0000477.1/OG0000487.1/OG0000487.3/OG0000487.2/OG0000495.2/OG0000495.1/OG0000495.3/OG0000501.1/OG0000508.3/OG0000508.1/OG0000508.2/OG0000522.1/OG0000522.2/OG0000522.3/OG0000524.2/OG0000524.1/OG0000524.3/OG0000533.2/OG0000533.3/OG0000533.4/OG0000533.1/OG0000537.3/OG0000537.1/OG0000537.2/OG0000541.1/OG0000541.2/OG0000541.3/OG0000542.1/OG0000542.2/OG0000542.3/OG0000548.2/OG0000548.1/OG0000548.3/OG0000569.1/OG0000569.4/OG0000569.3/OG0000569.2/OG0000590.2/OG0000590.1/OG0000590.3/OG0000594.1/OG0000594.2/OG0000594.3/OG0000594.4/OG0000597.1/OG0000597.2/OG0000597.3/OG0000608.1/OG0000608.2/OG0000614.3/OG0000614.2/OG0000614.1/OG0000616.2/OG0000616.1/OG0000616.3/OG0000617.1/OG0000617.2/OG0000617.3/OG0000621.3/OG0000621.4/OG0000621.1/OG0000621.2/OG0000632.1/OG0000632.2/OG0000650.1/OG0000650.2/OG0000650.3/OG0000654.2/OG0000654.3/OG0000654.1/OG0000672.2/OG0000672.1/OG0000673.2/OG0000673.1/OG0000707.1/OG0000707.3/OG0000707.2/OG0000732.1/OG0000732.2/OG0000732.3/OG0000762.3/OG0000762.1/OG0000762.2/OG0000771.3/OG0000771.2/OG0000771.1/OG0000793.1/OG0000793.2/OG0000794.1/OG0000794.2/OG0000809.3/OG0000809.1/OG0000809.2/OG0000813.2/OG0000813.1/OG0000814.3/OG0000814.1/OG0000814.2/OG0000828.1/OG0000828.2/OG0000833.2/OG0000833.1/OG0000836.3/OG0000836.2/OG0000836.1/OG0000854.1/OG0000854.2/OG0000859.1/OG0000859.2/OG0000859.3/OG0000863.1/OG0000863.2/OG0000868.2/OG0000868.1/OG0000868.3/OG0000877.1/OG0000877.3/OG0000877.2/OG0000878.2/OG0000878.1/OG0000878.3/OG0000889.2/OG0000889.1/OG0000895.1/OG0000895.2/OG0000904.2/OG0000904.3/OG0000904.1/OG0000911.2/OG0000911.1/OG0000915.1/OG0000915.2/OG0000917.2/OG0000917.1/OG0000923.1/OG0000923.2/OG0000934.3/OG0000934.1/OG0000934.2/OG0000936.2/OG0000936.1/OG0000937.2/OG0000937.1/OG0000940.2/OG0000940.1/OG0000948.1/OG0000948.2/OG0000949.1/OG0000949.2/OG0000969.1/OG0000969.2/OG0000991.1/OG0000991.2/OG0000999.2/OG0000999.1/OG0001005.2/OG0001005.1/OG0001017.1/OG0001017.2/OG0001030.3/OG0001030.2/OG0001030.1/OG0001033.2/OG0001033.1/OG0001036.1/OG0001052.2/OG0001052.1/OG0001054.1/OG0001054.2/OG0001079.1/OG0001079.2/OG0001110.1/OG0001110.2/OG0001122.3/OG0001122.1/OG0001122.2/OG0001124.1/OG0001124.2/OG0001130.1/OG0001130.2/OG0001149.1/OG0001149.2/OG0001153.2/OG0001153.1/OG0001157.2/OG0001157.1/OG0001162.1/OG0001162.2/OG0001163.2/OG0001163.1/OG0001169.2/OG0001169.1/OG0001171.2/OG0001171.1/OG0001175.2/OG0001175.1/OG0001203.2/OG0001203.1/OG0001205.1/OG0001205.2/OG0001211.2/OG0001211.1/OG0001212.2/OG0001212.1/OG0001214.2/OG0001214.1/OG0001229.3/OG0001229.1/OG0001229.2/OG0001251.2/OG0001251.1/OG0001263.1/OG0001263.2/OG0001267.2/OG0001267.1/OG0001272.2/OG0001272.1/OG0001274.1/OG0001274.2/OG0001296.1/OG0001296.2/OG0001314.1/OG0001314.2/OG0001323.2/OG0001323.1/OG0001327.2/OG0001327.1/OG0001349.1/OG0001356.1/OG0001356.2/OG0001371.1/OG0001371.2/OG0001393.1/OG0001393.2/OG0001403.2/OG0001403.1/OG0001416.1/OG0001416.2/OG0001417.2/OG0001417.1/OG0001456.1/OG0001456.2/OG0001461.1/OG0001461.2/OG0001465.1/OG0001465.2/OG0001466.2/OG0001466.1/OG0001493.1/OG0001493.2/OG0001510.2/OG0001510.1/OG0001526.2/OG0001526.1/OG0001528.2/OG0001528.1/OG0001542.2/OG0001542.1/OG0001551.1/OG0001559.2/OG0001559.1/OG0001571.3/OG0001571.2/OG0001571.1/OG0001574.2/OG0001574.1/OG0001583.2/OG0001583.1/OG0001598.2/OG0001598.1/OG0001610.1/OG0001615.2/OG0001615.1/OG0001621.2/OG0001621.1/OG0001639.1/OG0001639.2/OG0001646.1/OG0001647.2/OG0001647.1/OG0001670.2/OG0001670.1/OG0001680.1/OG0001680.2/OG0001682.1/OG0001682.2/OG0001690.1/OG0001692.2/OG0001692.1/OG0001697.2/OG0001697.1/OG0001702.2/OG0001702.1/OG0001754.1/OG0001754.2/OG0001757.2/OG0001757.1/OG0001764.2/OG0001764.1/OG0001771.1/OG0001771.2/OG0001772.2/OG0001772.1/OG0001774.1/OG0001774.2/OG0001779.1/OG0001782.1/OG0001782.2/OG0001787.1/OG0001787.2/OG0001789.1/OG0001789.2/OG0001826.2/OG0001826.1/OG0001830.2/OG0001830.1/OG0001844.2/OG0001844.1/OG0001870.2/OG0001870.1/OG0001934.2/OG0001934.1/OG0001944.1/OG0001949.2/OG0001949.1/OG0001951.1/OG0001951.2/OG0001956.1/OG0002013.1/OG0002020.2/OG0002020.1/OG0002029.1/OG0002029.2/OG0002034.1/OG0002036.1/OG0002037.1/OG0002037.2/OG0002042.2/OG0002042.1/OG0002044.1/OG0002044.2/OG0002061.1/OG0002074.2/OG0002074.1/OG0002077.2/OG0002077.1/OG0002079.1/OG0002102.1/OG0002113.1/OG0002119.2/OG0002119.1/OG0002121.1/OG0002121.2/OG0002125.1/OG0002128.1/OG0002128.2/OG0002134.1/OG0002143.2/OG0002143.1/OG0002152.1/OG0002152.2/OG0002158.2/OG0002158.1/OG0002161.1/OG0002161.2/OG0002165.1/OG0002178.1/OG0002178.2/OG0002205.1/OG0002208.1/OG0002208.2/OG0002219.1/OG0002225.2/OG0002225.1/OG0002242.2/OG0002242.1/OG0002248.1/OG0002255.1/OG0002255.2/OG0002265.1/OG0002265.2/OG0002266.1/OG0002273.1/OG0002273.2/OG0002274.1/OG0002277.2/OG0002277.1/OG0002281.1/OG0002281.2/OG0002290.1/OG0002298.1/OG0002351.1/OG0002358.1/OG0002358.2/OG0002360.1/OG0002360.2/OG0002362.1/OG0002370.1/OG0002379.1/OG0002379.2/OG0002380.1/OG0002394.2/OG0002394.1/OG0002395.1/OG0002404.1/OG0002404.2/OG0002406.1/OG0002407.1/OG0002411.1/OG0002451.1/OG0002451.2/OG0002470.1/OG0002472.1/OG0002485.2/OG0002485.1/OG0002487.1/OG0002499.1/OG0002499.2/OG0002504.2/OG0002504.1/OG0002569.1/OG0002578.1/OG0002585.1/OG0002586.1/OG0002586.2/OG0002587.1/OG0002589.1/OG0002589.2/OG0002603.1/OG0002611.1/OG0002618.2/OG0002618.1/OG0002620.1/OG0002638.1/OG0002644.1/OG0002645.1/OG0002655.2/OG0002655.1/OG0002656.1/OG0002666.1/OG0002667.1/OG0002712.1/OG0002746.1/OG0002757.1/OG0002762.2/OG0002762.1/OG0002766.2/OG0002766.1/OG0002767.1/OG0002770.1/OG0002786.1/OG0002790.1/OG0002801.1/OG0002805.1/OG0002806.1/OG0002806.2/OG0002809.2/OG0002809.1/OG0002822.1/OG0002824.1/OG0002824.2/OG0002875.1/OG0002876.1/OG0002879.2/OG0002879.1/OG0002896.1/OG0002902.1/OG0002908.1/OG0002915.1/OG0002923.1/OG0002931.1/OG0002934.1/OG0002939.1/OG0002947.2/OG0002947.1/OG0002954.1/OG0002956.1/OG0002956.2/OG0002958.1/OG0002969.1/OG0002974.1/OG0003026.1/OG0003033.1/OG0003039.1/OG0003044.1/OG0003049.1/OG0003058.1/OG0003062.1/OG0003074.2/OG0003074.1/OG0003084.1/OG0003085.1/OG0003088.1/OG0003089.1/OG0003090.1/OG0003091.1/OG0003094.1/OG0003098.1/OG0003105.1/OG0003107.1/OG0003111.1/OG0003120.1/OG0003130.1/OG0003142.1/OG0003156.1/OG0003163.1/OG0003164.1/OG0003243.1/OG0003250.1/OG0003253.2/OG0003253.1/OG0003273.1/OG0003275.1/OG0003275.2/OG0003278.1/OG0003285.1/OG0003289.1/OG0003299.1/OG0003309.1/OG0003316.1/OG0003316.2/OG0003323.1/OG0003324.1/OG0003336.1/OG0003344.1/OG0003389.1/OG0003423.1/OG0003428.1/OG0003433.1/OG0003449.1/OG0003463.1/OG0003466.1/OG0003468.1/OG0003481.1/OG0003494.1/OG0003526.1/OG0003527.1/OG0003531.1/OG0003536.1/OG0003539.1/OG0003543.1/OG0003547.1/OG0003548.1/OG0003554.1/OG0003560.1/OG0003566.1/OG0003567.1/OG0003573.1/OG0003575.1/OG0003579.1/OG0003583.1/OG0003584.1/OG0003587.1/OG0003655.1/OG0003655.2/OG0003663.1/OG0003673.1/OG0003689.1/OG0003695.1/OG0003698.1/OG0003721.1/OG0003727.1/OG0003730.1/OG0003734.1/OG0003737.1/OG0003740.1/OG0003742.1/OG0003745.1/OG0003753.1/OG0003762.1/OG0003781.1/OG0003793.1/OG0003817.1/OG0003822.1/OG0003835.1/OG0003837.1/OG0003846.1/OG0003848.1/OG0003849.1/OG0003852.1/OG0003853.2/OG0003853.1/OG0003856.1/OG0003858.1/OG0003859.1/OG0003943.1/OG0003983.1/OG0003984.1/OG0003987.1/OG0004001.1/OG0004006.1/OG0004009.1/OG0004016.1/OG0004020.1/OG0004028.1/OG0004029.1/OG0004032.1/OG0004042.1/OG0004047.1/OG0004056.1/OG0004059.1/OG0004064.1/OG0004067.1/OG0004072.1/OG0004073.1/OG0004077.1/OG0004087.1/OG0004092.1/OG0004095.1/OG0004105.1/OG0004119.1/OG0004120.1/OG0004124.1/OG0004127.1/OG0004131.1/OG0004136.1/OG0004147.1/OG0004149.1/OG0004152.1/OG0004154.1/OG0004158.1/OG0004160.1/OG0004220.1/OG0004240.1/OG0004243.1/OG0004267.1/OG0004272.1/OG0004284.1/OG0004300.1/OG0004301.1/OG0004310.1/OG0004313.1/OG0004315.1/OG0004318.1/OG0004326.2/OG0004326.1/OG0004331.1/OG0004335.1/OG0004339.1/OG0004340.1/OG0004341.1/OG0004346.1/OG0004347.1/OG0004355.1/OG0004361.1/OG0004363.1/OG0004368.1/OG0004373.1/OG0004384.1/OG0004394.1/OG0004411.1/OG0004414.1/OG0004424.1/OG0004435.1/OG0004436.1/OG0004447.1/OG0004458.1/OG0004463.1/OG0004471.1/OG0004490.1/OG0004538.1/OG0004568.1/OG0004574.1/OG0004575.1/OG0004576.1/OG0004590.1/OG0004610.1/OG0004620.1/OG0004630.1/OG0004640.1/OG0004664.1/OG0004673.1/OG0004679.1/OG0004692.1/OG0004693.1/OG0004707.1/OG0004709.1/OG0004721.1/OG0004726.1/OG0004732.1/OG0004736.1/OG0004746.1/OG0004747.1/OG0004750.1/OG0004762.1/OG0004791.1/OG0004813.1/OG0004883.1/OG0004921.1/OG0004932.1/OG0004933.1/OG0004979.1/OG0004981.1/OG0004990.1/OG0004992.1/OG0005007.1/OG0005030.1/OG0005032.1/OG0005033.1/OG0005036.1/OG0005042.1/OG0005047.1/OG0005050.1/OG0005070.1/OG0005080.1/OG0005083.1/OG0005092.1/OG0005094.1/OG0005100.1/OG0005102.1/OG0005109.1/OG0005132.1/OG0005137.1/OG0005171.1/OG0005174.1/OG0005235.1/OG0005267.1/OG0005275.1/OG0005277.1/OG0005287.1/OG0005291.1/OG0005327.1/OG0005328.1/OG0005334.1/OG0005338.1/OG0005339.1/OG0005341.1/OG0005343.1/OG0005350.1/OG0005351.1/OG0005356.1/OG0005357.1/OG0005358.1/OG0005359.1/OG0005365.1/OG0005369.1/OG0005382.1/OG0005387.1/OG0005401.1/OG0005402.1/OG0005416.1/OG0005431.1/OG0005438.1/OG0005445.1/OG0005461.1/OG0005475.1/OG0005477.1/OG0005482.1/OG0005483.1/OG0005485.1/OG0005489.1/OG0005491.1/OG0005494.1/OG0005496.1/OG0005498.1/OG0005506.1/OG0005509.1/OG0005519.1/OG0005520.1/OG0005521.1/OG0005541.1/OG0005546.1/OG0005553.1/OG0005565.1/OG0005583.1/OG0005584.1/OG0005585.1/OG0005586.1/OG0005694.1/OG0005707.1/OG0005713.1/OG0005721.1/OG0005723.1/OG0005763.1/OG0005770.1/OG0005816.1/OG0005830.1/OG0005832.1/OG0005841.1/OG0005844.1/OG0005850.1/OG0005862.1/OG0005864.1/OG0005871.1/OG0005882.1/OG0005899.1/OG0005902.1/OG0005918.1/OG0005930.1/OG0005931.1/OG0005960.1/OG0005966.1/OG0005973.1/OG0005982.1/OG0005993.1/OG0006011.1/OG0006013.1/OG0006015.1/OG0006032.1/OG0006041.1/OG0006053.1/OG0006056.1/OG0006060.1/OG0006146.1/OG0006161.1/OG0006181.1/OG0006188.1/OG0006236.1/OG0006240.1/OG0006248.1/OG0006251.1/OG0006269.1/OG0006284.1/OG0006288.1/OG0006293.1/OG0006297.1/OG0006315.1/OG0006320.1/OG0006331.1/OG0006337.1/OG0006341.1/OG0006346.1/OG0006350.1/OG0006357.1/OG0006362.1/OG0006415.1/OG0006432.1/OG0006440.1/OG0006452.1/OG0006456.1/OG0006468.1/OG0006478.1/OG0006481.1/OG0006490.1/OG0006513.1/OG0006514.1/OG0006518.1/OG0006671.1/OG0006673.1/OG0006678.1/OG0006690.1/OG0006697.1/OG0006703.1/OG0006706.1/OG0006717.1/OG0006722.1/OG0006754.1/OG0006757.1/OG0006775.1/OG0006776.1/OG0006817.1/OG0006832.1/OG0006867.1/OG0006875.1/OG0006891.1/OG0006924.1/OG0006927.1/OG0006931.1/OG0006942.1/OG0006946.1/OG0006953.1/OG0006958.1/OG0006959.1/OG0006973.1/OG0007110.1/OG0007135.1/OG0007198.1/OG0007208.1/OG0007210.1/OG0007215.1/OG0007217.1/OG0007227.1/OG0007237.1/OG0007246.1/OG0007278.1/OG0007319.1/OG0007320.1/OG0007331.1/OG0007354.1/OG0007364.1/OG0007380.1/OG0007410.1/OG0007422.1/OG0007570.1/OG0007577.1/OG0007600.1/OG0007634.1/OG0007660.1/OG0007685.1/OG0007722.1/OG0007727.1/OG0007730.1/OG0007740.1/OG0007741.1/OG0007789.1/OG0007801.1/OG0007808.1/OG0007811.1/OG0007822.1/OG0007823.1/OG0007845.1/OG0007848.1/OG0008012.1/OG0008039.1/OG0008097.1/OG0008108.1/OG0008167.1/OG0008363.1/OG0008495.1/OG0008553.1/OG0008785.1/OG0009072.1</t>
  </si>
  <si>
    <t>OG0000266.6/OG0000266.3/OG0000266.5/OG0000266.1/OG0000266.2/OG0000266.4/OG0000286.3/OG0000286.6/OG0000286.7/OG0000286.1/OG0000286.4/OG0000286.2/OG0000286.5/OG0000512.1/OG0000512.8/OG0000512.3/OG0000512.7/OG0000512.9/OG0000512.5/OG0000512.6/OG0000512.4/OG0000512.2/OG0001056.1/OG0001056.2/OG0001215.1/OG0001215.2/OG0001373.1/OG0001453.2/OG0001453.1/OG0001626.1/OG0001626.2/OG0001632.1/OG0001696.1/OG0001696.2/OG0002231.1/OG0002231.2/OG0002287.1/OG0002593.1/OG0003229.1/OG0003286.1/OG0003313.2/OG0003313.1/OG0003474.1/OG0003660.1/OG0003671.1/OG0004031.1/OG0004058.1/OG0004117.2/OG0004117.1/OG0004126.1/OG0004302.1/OG0004442.1/OG0005014.1/OG0005136.1/OG0005180.1/OG0005190.1/OG0005197.1/OG0005197.3/OG0005197.2/OG0005301.1/OG0005373.1/OG0005390.1/OG0005560.1/OG0005598.1/OG0005661.1/OG0005706.1/OG0005794.1/OG0005927.1/OG0005947.1/OG0005991.1/OG0006049.1/OG0006082.1/OG0006411.1/OG0006472.1/OG0006476.1/OG0006500.1/OG0006682.1/OG0006746.1/OG0006746.2/OG0006834.1/OG0006989.1/OG0007000.1/OG0007247.1/OG0007366.1/OG0007382.1/OG0007434.1/OG0007458.1/OG0007775.1/OG0007884.1/OG0008057.1/OG0008059.1/OG0008269.1/OG0008367.1/OG0009157.1/OG0009366.2/OG0009366.1/OG0009377.1/OG0010076.1</t>
  </si>
  <si>
    <t>OG0001056.1/OG0001056.2/OG0001215.1/OG0001215.2/OG0001453.2/OG0001453.1/OG0001626.1/OG0001626.2/OG0001696.1/OG0001696.2/OG0002593.1/OG0004126.1/OG0004302.1/OG0005014.1/OG0005197.1/OG0005197.3/OG0005197.2/OG0005390.1/OG0005560.1/OG0005598.1/OG0005991.1/OG0007884.1/OG0009377.1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</si>
  <si>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0000142.2/OG0000142.1/OG0000142.3/OG0000155.5/OG0000155.4/OG0000155.3/OG0000155.1/OG0000155.6/OG0000155.2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0000221.1/OG0000221.2/OG0000221.4/OG0000221.6/OG0000221.5/OG0000221.3/OG0000229.4/OG0000229.5/OG0000229.3/OG0000229.1/OG0000229.2/OG0000236.3/OG0000236.2/OG0000236.1/OG0000237.2/OG0000237.1/OG0000237.3/OG0000237.4/OG0000237.5/OG0000271.2/OG0000271.1/OG0000271.4/OG0000271.3/OG0000272.4/OG0000272.1/OG0000272.2/OG0000272.5/OG0000272.3/OG0000291.3/OG0000291.4/OG0000291.2/OG0000291.1/OG0000296.1/OG0000296.2/OG0000296.3/OG0000306.4/OG0000306.1/OG0000306.2/OG0000306.3/OG0000315.1/OG0000315.2/OG0000315.3/OG0000315.4/OG0000328.1/OG0000328.4/OG0000328.3/OG0000328.2/OG0000337.3/OG0000337.1/OG0000337.2/OG0000340.4/OG0000340.1/OG0000340.3/OG0000340.2/OG0000346.3/OG0000346.1/OG0000346.2/OG0000346.4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0000495.2/OG0000495.1/OG0000495.3/OG0000508.3/OG0000508.1/OG0000508.2/OG0000533.2/OG0000533.3/OG0000533.4/OG0000533.1/OG0000537.3/OG0000537.1/OG0000537.2/OG0000541.1/OG0000541.2/OG0000541.3/OG0000542.1/OG0000542.2/OG0000542.3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0000809.3/OG0000809.1/OG0000809.2/OG0000813.2/OG0000813.1/OG0000814.3/OG0000814.1/OG0000814.2/OG0000836.3/OG0000836.2/OG0000836.1/OG0000859.1/OG0000859.2/OG0000859.3/OG0000863.1/OG0000863.2/OG0000868.2/OG0000868.1/OG0000868.3/OG0000878.2/OG0000878.1/OG0000878.3/OG0000895.1/OG0000895.2/OG0000923.1/OG0000923.2/OG0000934.3/OG0000934.1/OG0000934.2/OG0000937.2/OG0000937.1/OG0000949.1/OG0000949.2/OG0000969.1/OG0000969.2/OG0001005.2/OG0001005.1/OG0001030.3/OG0001030.2/OG0001030.1/OG0001036.1/OG0001054.1/OG0001054.2/OG0001110.1/OG0001110.2/OG0001122.3/OG0001122.1/OG0001122.2/OG0001124.1/OG0001124.2/OG0001163.2/OG0001163.1/OG0001171.2/OG0001171.1/OG0001211.2/OG0001211.1/OG0001214.2/OG0001214.1/OG0001251.2/OG0001251.1/OG0001272.2/OG0001272.1/OG0001274.1/OG0001274.2/OG0001296.1/OG0001296.2/OG0001314.1/OG0001314.2/OG0001356.1/OG0001356.2/OG0001371.1/OG0001371.2/OG0001393.1/OG0001393.2/OG0001416.1/OG0001416.2/OG0001417.2/OG0001417.1/OG0001461.1/OG0001461.2/OG0001493.1/OG0001493.2/OG0001526.2/OG0001526.1/OG0001542.2/OG0001542.1/OG0001551.1/OG0001574.2/OG0001574.1/OG0001610.1/OG0001615.2/OG0001615.1/OG0001621.2/OG0001621.1/OG0001754.1/OG0001754.2/OG0001771.1/OG0001771.2/OG0001774.1/OG0001774.2/OG0001830.2/OG0001830.1/OG0001844.2/OG0001844.1/OG0002013.1/OG0002029.1/OG0002029.2/OG0002034.1/OG0002061.1/OG0002102.1/OG0002219.1/OG0002225.2/OG0002225.1/OG0002242.2/OG0002242.1/OG0002266.1/OG0002362.1/OG0002394.2/OG0002394.1/OG0002395.1/OG0002406.1/OG0002485.2/OG0002485.1/OG0002611.1/OG0002644.1/OG0002712.1/OG0002757.1/OG0002879.2/OG0002879.1/OG0002939.1/OG0002956.1/OG0002956.2/OG0002974.1/OG0003062.1/OG0003085.1/OG0003089.1/OG0003120.1/OG0003130.1/OG0003142.1/OG0003164.1/OG0003289.1/OG0003299.1/OG0003433.1/OG0003547.1/OG0003583.1/OG0003587.1/OG0003695.1/OG0003737.1/OG0003742.1/OG0004001.1/OG0004006.1/OG0004064.1/OG0004131.1/OG0004267.1/OG0004313.1/OG0004346.1/OG0004355.1/OG0004424.1/OG0004436.1/OG0004692.1/OG0004709.1/OG0004721.1/OG0004732.1/OG0004979.1/OG0005032.1/OG0005033.1/OG0005092.1/OG0005094.1/OG0005109.1/OG0005132.1/OG0005291.1/OG0005338.1/OG0005351.1/OG0005369.1/OG0005445.1/OG0005485.1/OG0005553.1/OG0005864.1/OG0005918.1/OG0006146.1/OG0006161.1/OG0006297.1/OG0006757.1/OG0006891.1/OG0006924.1/OG0006946.1/OG0007208.1/OG0007278.1/OG0007808.1/OG0007848.1/OG0008039.1/OG0008553.1</t>
  </si>
  <si>
    <t>OG0000479.2/OG0000479.1/OG0000612.2/OG0000612.3/OG0000612.1/OG0002480.1/OG0002928.2/OG0002928.1/OG0004081.1/OG0004114.1/OG0004392.1/OG0004696.1/OG0004705.1/OG0005326.1/OG0005366.1/OG0005398.1/OG0005443.1/OG0005500.1/OG0005756.1/OG0005951.1/OG0006154.1/OG0006285.1/OG0006396.1/OG0006451.1/OG0006957.1/OG0006969.1/OG0007190.1/OG0007396.1/OG0007438.1/OG0007666.1/OG0008078.1/OG0008144.1/OG0008804.1/OG0008809.1</t>
  </si>
  <si>
    <t>OG0000479.2/OG0000479.1/OG0000612.2/OG0000612.3/OG0000612.1/OG0002480.1/OG0002928.2/OG0002928.1/OG0004081.1/OG0004114.1/OG0004392.1/OG0004696.1/OG0004705.1/OG0005326.1/OG0005398.1/OG0005443.1/OG0005500.1/OG0005756.1/OG0006154.1/OG0006285.1/OG0006451.1/OG0006957.1/OG0007396.1/OG0007438.1/OG0007666.1/OG0008078.1/OG0008144.1/OG0008804.1/OG0008809.1</t>
  </si>
  <si>
    <t>OG0001056.1/OG0001056.2/OG0001215.1/OG0001215.2/OG0001626.1/OG0001626.2/OG0002593.1/OG0005560.1/OG0007884.1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</si>
  <si>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0000155.5/OG0000155.4/OG0000155.3/OG0000155.1/OG0000155.6/OG0000155.2/OG0000175.3/OG0000175.1/OG0000175.2/OG0000175.6/OG0000175.5/OG0000175.4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0000236.3/OG0000236.2/OG0000236.1/OG0000237.2/OG0000237.1/OG0000237.3/OG0000237.4/OG0000237.5/OG0000271.2/OG0000271.1/OG0000271.4/OG0000271.3/OG0000272.4/OG0000272.1/OG0000272.2/OG0000272.5/OG0000272.3/OG0000291.3/OG0000291.4/OG0000291.2/OG0000291.1/OG0000296.1/OG0000296.2/OG0000296.3/OG0000306.4/OG0000306.1/OG0000306.2/OG0000306.3/OG0000315.1/OG0000315.2/OG0000315.3/OG0000315.4/OG0000337.3/OG0000337.1/OG0000337.2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0000495.2/OG0000495.1/OG0000495.3/OG0000508.3/OG0000508.1/OG0000508.2/OG0000533.2/OG0000533.3/OG0000533.4/OG0000533.1/OG0000537.3/OG0000537.1/OG0000537.2/OG0000541.1/OG0000541.2/OG0000541.3/OG0000542.1/OG0000542.2/OG0000542.3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0000934.3/OG0000934.1/OG0000934.2/OG0000937.2/OG0000937.1/OG0001005.2/OG0001005.1/OG0001030.3/OG0001030.2/OG0001030.1/OG0001036.1/OG0001110.1/OG0001110.2/OG0001124.1/OG0001124.2/OG0001163.2/OG0001163.1/OG0001171.2/OG0001171.1/OG0001211.2/OG0001211.1/OG0001214.2/OG0001214.1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0001621.2/OG0001621.1/OG0001771.1/OG0001771.2/OG0001774.1/OG0001774.2/OG0001830.2/OG0001830.1/OG0002029.1/OG0002029.2/OG0002034.1/OG0002061.1/OG0002102.1/OG0002219.1/OG0002225.2/OG0002225.1/OG0002242.2/OG0002242.1/OG0002362.1/OG0002394.2/OG0002394.1/OG0002406.1/OG0002485.2/OG0002485.1/OG0002611.1/OG0002644.1/OG0002712.1/OG0002757.1/OG0002939.1/OG0002956.1/OG0002956.2/OG0002974.1/OG0003085.1/OG0003120.1/OG0003142.1/OG0003164.1/OG0003289.1/OG0003547.1/OG0003587.1/OG0003695.1/OG0003737.1/OG0003742.1/OG0004001.1/OG0004064.1/OG0004267.1/OG0004355.1/OG0004424.1/OG0004709.1/OG0004721.1/OG0004732.1/OG0004979.1/OG0005032.1/OG0005092.1/OG0005094.1/OG0005109.1/OG0005132.1/OG0005291.1/OG0005338.1/OG0005351.1/OG0005369.1/OG0005445.1/OG0005485.1/OG0005918.1/OG0006146.1/OG0006161.1/OG0006297.1/OG0006757.1/OG0006924.1/OG0006946.1/OG0007808.1/OG0007848.1</t>
  </si>
  <si>
    <t>OG0004696.1/OG0004705.1/OG0006154.1</t>
  </si>
  <si>
    <t>OG0000081.3/OG0000081.9/OG0000081.8/OG0000081.5/OG0000081.4/OG0000081.1/OG0000081.6/OG0000081.7/OG0000081.2/OG0000130.5/OG0000130.4/OG0000130.7/OG0000130.6/OG0000130.3/OG0000130.2/OG0000130.1/OG0000175.3/OG0000175.1/OG0000175.2/OG0000175.6/OG0000175.5/OG0000175.4/OG0000367.2/OG0000367.1/OG0000367.3/OG0000367.4/OG0000401.3/OG0000401.1/OG0000401.2/OG0000495.2/OG0000495.1/OG0000495.3/OG0000537.3/OG0000537.1/OG0000537.2/OG0000594.1/OG0000594.2/OG0000594.3/OG0000594.4/OG0000597.1/OG0000597.2/OG0000597.3/OG0000632.1/OG0000632.2/OG0000650.1/OG0000650.2/OG0000650.3/OG0000813.2/OG0000813.1/OG0000859.1/OG0000859.2/OG0000859.3/OG0000863.1/OG0000863.2/OG0000868.2/OG0000868.1/OG0000868.3/OG0001030.3/OG0001030.2/OG0001030.1/OG0001036.1/OG0001171.2/OG0001171.1/OG0001296.1/OG0001296.2/OG0001493.1/OG0001493.2/OG0001526.2/OG0001526.1/OG0001551.1/OG0001574.2/OG0001574.1/OG0001610.1/OG0002034.1/OG0002061.1/OG0002219.1/OG0002362.1/OG0002406.1/OG0003120.1/OG0003587.1/OG0004267.1/OG0005918.1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</si>
  <si>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0000130.5/OG0000130.4/OG0000130.7/OG0000130.6/OG0000130.3/OG0000130.2/OG0000130.1/OG0000306.4/OG0000306.1/OG0000306.2/OG0000306.3/OG0000315.1/OG0000315.2/OG0000315.3/OG0000315.4/OG0000340.4/OG0000340.1/OG0000340.3/OG0000340.2/OG0000367.2/OG0000367.1/OG0000367.3/OG0000367.4/OG0000495.2/OG0000495.1/OG0000495.3/OG0000508.3/OG0000508.1/OG0000508.2/OG0000537.3/OG0000537.1/OG0000537.2/OG0000597.1/OG0000597.2/OG0000597.3/OG0000809.3/OG0000809.1/OG0000809.2/OG0000863.1/OG0000863.2/OG0000868.2/OG0000868.1/OG0000868.3/OG0000878.2/OG0000878.1/OG0000878.3/OG0000937.2/OG0000937.1/OG0001030.3/OG0001030.2/OG0001030.1/OG0001124.1/OG0001124.2/OG0001371.1/OG0001371.2/OG0001526.2/OG0001526.1/OG0002757.1/OG0002939.1/OG0003120.1/OG0004001.1/OG0004267.1/OG0005918.1/OG0006297.1</t>
  </si>
  <si>
    <t>OG0000130.5/OG0000130.4/OG0000130.7/OG0000130.6/OG0000130.3/OG0000130.2/OG0000130.1/OG0000184.3/OG0000184.1/OG0000184.4/OG0000184.2/OG0000196.3/OG0000196.5/OG0000196.4/OG0000196.1/OG0000196.2/OG0000208.2/OG0000208.1/OG0000208.4/OG0000208.3/OG0000237.2/OG0000237.1/OG0000237.3/OG0000237.4/OG0000237.5/OG0000372.5/OG0000372.3/OG0000372.4/OG0000372.1/OG0000372.2/OG0000537.3/OG0000537.1/OG0000537.2/OG0000541.1/OG0000541.2/OG0000541.3/OG0000548.2/OG0000548.1/OG0000548.3/OG0000809.3/OG0000809.1/OG0000809.2/OG0000836.3/OG0000836.2/OG0000836.1/OG0000868.2/OG0000868.1/OG0000868.3/OG0000937.2/OG0000937.1/OG0001005.2/OG0001005.1/OG0001163.2/OG0001163.1/OG0001393.1/OG0001393.2/OG0001417.2/OG0001417.1/OG0001526.2/OG0001526.1/OG0001542.2/OG0001542.1/OG0001574.2/OG0001574.1/OG0001621.2/OG0001621.1/OG0001830.2/OG0001830.1/OG0002225.2/OG0002225.1/OG0002242.2/OG0002242.1/OG0002485.2/OG0002485.1/OG0002611.1/OG0002712.1/OG0003142.1/OG0003289.1/OG0003547.1/OG0003695.1/OG0003742.1/OG0004709.1/OG0005918.1/OG0006146.1</t>
  </si>
  <si>
    <t>OG0005366.1</t>
  </si>
  <si>
    <t>OG0000103.5/OG0000103.8/OG0000103.7/OG0000103.2/OG0000103.6/OG0000103.1/OG0000103.9/OG0000103.3/OG0000103.4/OG0002266.1/OG0002757.1</t>
  </si>
  <si>
    <t>OG0004705.1/OG0005366.1/OG0005398.1/OG0005951.1/OG0006154.1/OG0006285.1/OG0006396.1/OG0006969.1/OG0007190.1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</si>
  <si>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0000103.5/OG0000103.8/OG0000103.7/OG0000103.2/OG0000103.6/OG0000103.1/OG0000103.9/OG0000103.3/OG0000103.4/OG0000142.2/OG0000142.1/OG0000142.3/OG0000155.5/OG0000155.4/OG0000155.3/OG0000155.1/OG0000155.6/OG0000155.2/OG0000178.3/OG0000178.6/OG0000178.4/OG0000178.5/OG0000178.1/OG0000178.2/OG0000221.1/OG0000221.2/OG0000221.4/OG0000221.6/OG0000221.5/OG0000221.3/OG0000229.4/OG0000229.5/OG0000229.3/OG0000229.1/OG0000229.2/OG0000237.2/OG0000237.1/OG0000237.3/OG0000237.4/OG0000237.5/OG0000291.3/OG0000291.4/OG0000291.2/OG0000291.1/OG0000306.4/OG0000306.1/OG0000306.2/OG0000306.3/OG0000328.1/OG0000328.4/OG0000328.3/OG0000328.2/OG0000337.3/OG0000337.1/OG0000337.2/OG0000346.3/OG0000346.1/OG0000346.2/OG0000346.4/OG0000436.3/OG0000436.1/OG0000436.2/OG0000458.1/OG0000458.3/OG0000458.4/OG0000458.2/OG0000508.3/OG0000508.1/OG0000508.2/OG0000597.1/OG0000597.2/OG0000597.3/OG0000616.2/OG0000616.1/OG0000616.3/OG0000654.2/OG0000654.3/OG0000654.1/OG0000672.2/OG0000672.1/OG0000673.2/OG0000673.1/OG0000814.3/OG0000814.1/OG0000814.2/OG0000895.1/OG0000895.2/OG0000923.1/OG0000923.2/OG0000949.1/OG0000949.2/OG0000969.1/OG0000969.2/OG0001030.3/OG0001030.2/OG0001030.1/OG0001054.1/OG0001054.2/OG0001122.3/OG0001122.1/OG0001122.2/OG0001251.2/OG0001251.1/OG0001272.2/OG0001272.1/OG0001314.1/OG0001314.2/OG0001371.1/OG0001371.2/OG0001416.1/OG0001416.2/OG0001461.1/OG0001461.2/OG0001615.2/OG0001615.1/OG0001621.2/OG0001621.1/OG0001754.1/OG0001754.2/OG0001844.2/OG0001844.1/OG0002013.1/OG0002219.1/OG0002242.2/OG0002242.1/OG0002266.1/OG0002395.1/OG0002644.1/OG0002757.1/OG0002879.2/OG0002879.1/OG0002939.1/OG0003062.1/OG0003089.1/OG0003130.1/OG0003299.1/OG0003433.1/OG0003583.1/OG0004001.1/OG0004006.1/OG0004131.1/OG0004313.1/OG0004346.1/OG0004436.1/OG0004692.1/OG0005033.1/OG0005092.1/OG0005553.1/OG0005864.1/OG0006161.1/OG0006297.1/OG0006757.1/OG0006891.1/OG0007208.1/OG0007278.1/OG0007848.1/OG0008039.1/OG0008553.1</t>
  </si>
  <si>
    <t>OG0001453.2/OG0001453.1/OG0001696.1/OG0001696.2/OG0004126.1/OG0004302.1/OG0005014.1/OG0005197.1/OG0005197.3/OG0005197.2/OG0005390.1/OG0005598.1/OG0005991.1/OG0009377.1</t>
  </si>
  <si>
    <t>OG0000229.4/OG0000229.5/OG0000229.3/OG0000229.1/OG0000229.2/OG0000237.2/OG0000237.1/OG0000237.3/OG0000237.4/OG0000237.5/OG0000328.1/OG0000328.4/OG0000328.3/OG0000328.2/OG0000436.3/OG0000436.1/OG0000436.2/OG0000597.1/OG0000597.2/OG0000597.3/OG0000616.2/OG0000616.1/OG0000616.3/OG0000654.2/OG0000654.3/OG0000654.1/OG0000923.1/OG0000923.2/OG0001030.3/OG0001030.2/OG0001030.1/OG0001371.1/OG0001371.2/OG0001416.1/OG0001416.2/OG0001615.2/OG0001615.1/OG0001844.2/OG0001844.1/OG0002219.1/OG0003130.1/OG0003583.1/OG0004692.1</t>
  </si>
  <si>
    <t>OG0004705.1/OG0006154.1</t>
  </si>
  <si>
    <t>OG0008804.1</t>
  </si>
  <si>
    <t>OG0000031.13/OG0000031.5/OG0000031.16/OG0000031.1/OG0000031.4/OG0000031.14/OG0000031.8/OG0000031.9/OG0000031.10/OG0000031.2/OG0000031.6/OG0000031.7/OG0000031.12/OG0000031.15/OG0000031.3/OG0000031.11/OG0000031.17/OG0000732.1/OG0000732.2/OG0000732.3/OG0001774.1/OG0001774.2/OG0002102.1/OG0002974.1/OG0006146.1</t>
  </si>
  <si>
    <t>OG0000031.13/OG0000031.5/OG0000031.16/OG0000031.1/OG0000031.4/OG0000031.14/OG0000031.8/OG0000031.9/OG0000031.10/OG0000031.2/OG0000031.6/OG0000031.7/OG0000031.12/OG0000031.15/OG0000031.3/OG0000031.11/OG0000031.17/OG0000236.3/OG0000236.2/OG0000236.1/OG0000542.1/OG0000542.2/OG0000542.3/OG0002974.1/OG0005369.1</t>
  </si>
  <si>
    <t>OG0000031.13/OG0000031.5/OG0000031.16/OG0000031.1/OG0000031.4/OG0000031.14/OG0000031.8/OG0000031.9/OG0000031.10/OG0000031.2/OG0000031.6/OG0000031.7/OG0000031.12/OG0000031.15/OG0000031.3/OG0000031.11/OG0000031.17/OG0000196.3/OG0000196.5/OG0000196.4/OG0000196.1/OG0000196.2/OG0002712.1/OG0002974.1</t>
  </si>
  <si>
    <t>OG0000127.2/OG0000127.3/OG0000127.1/OG0000127.5/OG0000127.4/OG0000127.6/OG0003130.1</t>
  </si>
  <si>
    <t>OG0000103.5/OG0000103.8/OG0000103.7/OG0000103.2/OG0000103.6/OG0000103.1/OG0000103.9/OG0000103.3/OG0000103.4/OG0000155.5/OG0000155.4/OG0000155.3/OG0000155.1/OG0000155.6/OG0000155.2/OG0000178.3/OG0000178.6/OG0000178.4/OG0000178.5/OG0000178.1/OG0000178.2/OG0000237.2/OG0000237.1/OG0000237.3/OG0000237.4/OG0000237.5/OG0000306.4/OG0000306.1/OG0000306.2/OG0000306.3/OG0000616.2/OG0000616.1/OG0000616.3/OG0000969.1/OG0000969.2/OG0002266.1/OG0003299.1/OG0004001.1/OG0004131.1/OG0006297.1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</si>
  <si>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0000121.5/OG0000121.1/OG0000121.2/OG0000121.3/OG0000121.4/OG0000121.6/OG0000121.8/OG0000121.7/OG0000131.4/OG0000131.6/OG0000131.2/OG0000131.1/OG0000131.3/OG0000131.5/OG0000131.7/OG0000188.4/OG0000188.3/OG0000188.1/OG0000188.2/OG0000208.2/OG0000208.1/OG0000208.4/OG0000208.3/OG0000257.3/OG0000257.1/OG0000257.2/OG0000306.4/OG0000306.1/OG0000306.2/OG0000306.3/OG0000337.3/OG0000337.1/OG0000337.2/OG0000400.4/OG0000400.1/OG0000400.3/OG0000400.2/OG0000424.2/OG0000424.1/OG0000436.3/OG0000436.1/OG0000436.2/OG0000448.2/OG0000448.4/OG0000448.1/OG0000448.3/OG0000508.3/OG0000508.1/OG0000508.2/OG0000533.2/OG0000533.3/OG0000533.4/OG0000533.1/OG0000614.3/OG0000614.2/OG0000614.1/OG0000771.3/OG0000771.2/OG0000771.1/OG0000794.1/OG0000794.2/OG0000828.1/OG0000828.2/OG0000889.2/OG0000889.1/OG0000923.1/OG0000923.2/OG0000969.1/OG0000969.2/OG0001124.1/OG0001124.2/OG0001153.2/OG0001153.1/OG0001229.3/OG0001229.1/OG0001229.2/OG0001263.1/OG0001263.2/OG0001327.2/OG0001327.1/OG0001465.1/OG0001465.2/OG0001510.2/OG0001510.1/OG0001528.2/OG0001528.1/OG0001787.1/OG0001787.2/OG0001944.1/OG0002077.2/OG0002077.1/OG0002161.1/OG0002161.2/OG0002205.1/OG0002208.1/OG0002208.2/OG0002265.1/OG0002265.2/OG0002379.1/OG0002379.2/OG0002380.1/OG0002451.1/OG0002451.2/OG0002578.1/OG0002655.2/OG0002655.1/OG0002667.1/OG0002923.1/OG0002947.2/OG0002947.1/OG0002969.1/OG0003156.1/OG0003163.1/OG0003275.1/OG0003275.2/OG0003299.1/OG0003336.1/OG0003428.1/OG0003463.1/OG0003548.1/OG0003573.1/OG0003655.1/OG0003655.2/OG0003740.1/OG0003822.1/OG0003849.1/OG0003943.1/OG0004001.1/OG0004064.1/OG0004073.1/OG0004120.1/OG0004149.1/OG0004310.1/OG0004384.1/OG0004568.1/OG0004610.1/OG0005277.1/OG0005341.1/OG0005509.1/OG0005584.1/OG0005871.1/OG0005918.1/OG0005993.1/OG0006011.1/OG0006240.1/OG0006284.1/OG0006293.1/OG0006297.1/OG0006891.1/OG0006927.1/OG0007727.1/OG0007811.1/OG0008012.1/OG0008363.1/OG0009072.1</t>
  </si>
  <si>
    <t>OG0003459.1/OG0003509.1/OG0003668.1/OG0004941.1/OG0008022.1</t>
  </si>
  <si>
    <t>OG0003286.1/OG0003474.1/OG0004117.2/OG0004117.1/OG0004442.1/OG0006476.1/OG0009366.2/OG0009366.1</t>
  </si>
  <si>
    <t>OG0000030.8/OG0000030.7/OG0000030.12/OG0000030.6/OG0000030.1/OG0000030.4/OG0000030.9/OG0000030.10/OG0000030.14/OG0000030.2/OG0000030.3/OG0000030.13/OG0000030.5/OG0000030.11/OG0000533.2/OG0000533.3/OG0000533.4/OG0000533.1</t>
  </si>
  <si>
    <t>OG0003832.1/OG0005366.1/OG0005951.1/OG0006061.1/OG0006285.1/OG0006451.1/OG0006950.1/OG0007190.1/OG0007580.1/OG0008129.1</t>
  </si>
  <si>
    <t>OG0005373.1/OG0005991.1/OG0008367.1</t>
  </si>
  <si>
    <t>OG0000232.4/OG0000232.2/OG0000232.5/OG0000232.1/OG0000232.3/OG0000524.2/OG0000524.1/OG0000524.3/OG0000936.2/OG0000936.1/OG0001251.2/OG0001251.1/OG0001272.2/OG0001272.1/OG0001356.1/OG0001356.2/OG0002020.2/OG0002020.1/OG0002266.1/OG0002644.1/OG0003062.1/OG0003299.1/OG0003316.1/OG0003316.2/OG0003494.1/OG0003560.1/OG0003673.1/OG0003737.1/OG0003742.1/OG0003858.1/OG0004001.1/OG0004131.1/OG0004272.1/OG0004339.1/OG0004414.1/OG0004679.1/OG0004709.1/OG0004747.1/OG0004979.1/OG0005030.1/OG0005050.1/OG0005174.1/OG0005275.1/OG0005338.1/OG0005357.1/OG0005369.1/OG0005496.1/OG0005721.1/OG0005931.1/OG0005960.1/OG0005982.1/OG0006060.1/OG0006161.1/OG0006331.1/OG0006432.1/OG0006468.1/OG0006703.1/OG0006757.1/OG0006776.1/OG0006942.1/OG0007685.1/OG0007808.1/OG0007848.1/OG0008097.1/OG0008785.1</t>
  </si>
  <si>
    <t>OG0007190.1</t>
  </si>
  <si>
    <t>OG0000178.3/OG0000178.6/OG0000178.4/OG0000178.5/OG0000178.1/OG0000178.2</t>
  </si>
  <si>
    <t>OG0001272.2/OG0001272.1/OG0003737.1</t>
  </si>
  <si>
    <t>OG0003742.1/OG0004709.1/OG0005918.1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</si>
  <si>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0000178.3/OG0000178.6/OG0000178.4/OG0000178.5/OG0000178.1/OG0000178.2/OG0000226.1/OG0000226.2/OG0000226.5/OG0000226.4/OG0000226.6/OG0000226.3/OG0000232.4/OG0000232.2/OG0000232.5/OG0000232.1/OG0000232.3/OG0000237.2/OG0000237.1/OG0000237.3/OG0000237.4/OG0000237.5/OG0000306.4/OG0000306.1/OG0000306.2/OG0000306.3/OG0000533.2/OG0000533.3/OG0000533.4/OG0000533.1/OG0000969.1/OG0000969.2/OG0001251.2/OG0001251.1/OG0001272.2/OG0001272.1/OG0002266.1/OG0003062.1/OG0003299.1/OG0003433.1/OG0004001.1/OG0006161.1/OG0006297.1/OG0006757.1/OG0007848.1</t>
  </si>
  <si>
    <t>OG0005373.1/OG0005991.1</t>
  </si>
  <si>
    <t>OG0006285.1/OG0007190.1</t>
  </si>
  <si>
    <t>OG0000337.3/OG0000337.1/OG0000337.2/OG0000793.1/OG0000793.2/OG0002915.1</t>
  </si>
  <si>
    <t>OG0003253.2/OG0003253.1</t>
  </si>
  <si>
    <t>OG0000337.3/OG0000337.1/OG0000337.2/OG0001251.2/OG0001251.1/OG0003062.1/OG0003494.1/OG0006757.1/OG0007278.1/OG0007848.1/OG0008039.1</t>
  </si>
  <si>
    <t>OG0003494.1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</si>
  <si>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0000155.5/OG0000155.4/OG0000155.3/OG0000155.1/OG0000155.6/OG0000155.2/OG0000291.3/OG0000291.4/OG0000291.2/OG0000291.1/OG0000306.4/OG0000306.1/OG0000306.2/OG0000306.3/OG0000458.1/OG0000458.3/OG0000458.4/OG0000458.2/OG0000508.3/OG0000508.1/OG0000508.2/OG0000597.1/OG0000597.2/OG0000597.3/OG0000895.1/OG0000895.2/OG0000969.1/OG0000969.2/OG0001054.1/OG0001054.2/OG0001272.2/OG0001272.1/OG0001314.1/OG0001314.2/OG0001754.1/OG0001754.2/OG0002219.1/OG0003299.1/OG0004001.1/OG0005092.1/OG0005553.1/OG0006297.1/OG0006891.1</t>
  </si>
  <si>
    <t>OG0000156.4/OG0000156.5/OG0000156.3/OG0000156.1/OG0000156.2/OG0000156.6/OG0000180.6/OG0000180.4/OG0000180.3/OG0000180.2/OG0000180.5/OG0000180.1/OG0000327.4/OG0000327.3/OG0000327.1/OG0000327.2/OG0000337.3/OG0000337.1/OG0000337.2/OG0000346.3/OG0000346.1/OG0000346.2/OG0000346.4/OG0000477.2/OG0000477.3/OG0000477.4/OG0000477.1/OG0000569.1/OG0000569.4/OG0000569.3/OG0000569.2/OG0000673.2/OG0000673.1/OG0000911.2/OG0000911.1/OG0000991.1/OG0000991.2/OG0000999.2/OG0000999.1/OG0001122.3/OG0001122.1/OG0001122.2/OG0001461.1/OG0001461.2/OG0001621.2/OG0001621.1/OG0002242.2/OG0002242.1/OG0002395.1/OG0002586.1/OG0002586.2/OG0003089.1/OG0004006.1/OG0004340.1/OG0004346.1/OG0004411.1/OG0004436.1/OG0005033.1</t>
  </si>
  <si>
    <t>OG0004302.1/OG0005390.1/OG0008057.1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</si>
  <si>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0000495.2/OG0000495.1/OG0000495.3/OG0000537.3/OG0000537.1/OG0000537.2/OG0000542.1/OG0000542.2/OG0000542.3/OG0000616.2/OG0000616.1/OG0000616.3/OG0000732.1/OG0000732.2/OG0000732.3/OG0000836.3/OG0000836.2/OG0000836.1/OG0000861.1/OG0000861.2/OG0000881.2/OG0000881.3/OG0000881.1/OG0000919.2/OG0000919.1/OG0000940.2/OG0000940.1/OG0001019.1/OG0001019.2/OG0001163.2/OG0001163.1/OG0001211.2/OG0001211.1/OG0001214.2/OG0001214.1/OG0001251.2/OG0001251.1/OG0001274.1/OG0001274.2/OG0001371.1/OG0001371.2/OG0001393.1/OG0001393.2/OG0001417.2/OG0001417.1/OG0001422.1/OG0001422.2/OG0001526.2/OG0001526.1/OG0001679.1/OG0001827.2/OG0001827.1/OG0001830.2/OG0001830.1/OG0001844.2/OG0001844.1/OG0001861.2/OG0001861.1/OG0002102.1/OG0002142.1/OG0002142.2/OG0002225.2/OG0002225.1/OG0002611.1/OG0002651.1/OG0002712.1/OG0002939.1/OG0002956.1/OG0002956.2/OG0002974.1/OG0003085.1/OG0003120.1/OG0003142.1/OG0003547.1/OG0003737.1/OG0003742.1/OG0004267.1/OG0004313.1/OG0004709.1/OG0004732.1/OG0005007.1/OG0005092.1/OG0005109.1/OG0005277.1/OG0005445.1/OG0005485.1/OG0005918.1</t>
  </si>
  <si>
    <t>OG0001215.1/OG0001215.2/OG0005474.1/OG0005560.1/OG0006825.1/OG0007786.1</t>
  </si>
  <si>
    <t>OG0003672.1/OG0004226.1/OG0005326.1/OG0005441.1/OG0006253.1/OG0006957.1/OG0008078.1/OG0008529.1/OG0008804.1</t>
  </si>
  <si>
    <t>OG0005474.1/OG0007786.1</t>
  </si>
  <si>
    <t>OG0000030.8/OG0000030.7/OG0000030.12/OG0000030.6/OG0000030.1/OG0000030.4/OG0000030.9/OG0000030.10/OG0000030.14/OG0000030.2/OG0000030.3/OG0000030.13/OG0000030.5/OG0000030.11/OG0000130.5/OG0000130.4/OG0000130.7/OG0000130.6/OG0000130.3/OG0000130.2/OG0000130.1/OG0000196.3/OG0000196.5/OG0000196.4/OG0000196.1/OG0000196.2/OG0000203.1/OG0000203.3/OG0000203.5/OG0000203.2/OG0000203.4/OG0000208.2/OG0000208.1/OG0000208.4/OG0000208.3/OG0000252.1/OG0000252.2/OG0000252.3/OG0000537.3/OG0000537.1/OG0000537.2/OG0000836.3/OG0000836.2/OG0000836.1/OG0000881.2/OG0000881.3/OG0000881.1/OG0000919.2/OG0000919.1/OG0001019.1/OG0001019.2/OG0001163.2/OG0001163.1/OG0001251.2/OG0001251.1/OG0001393.1/OG0001393.2/OG0001417.2/OG0001417.1/OG0001526.2/OG0001526.1/OG0001827.2/OG0001827.1/OG0001830.2/OG0001830.1/OG0001861.2/OG0001861.1/OG0002225.2/OG0002225.1/OG0002611.1/OG0002712.1/OG0003142.1/OG0003547.1/OG0003742.1/OG0004709.1</t>
  </si>
  <si>
    <t>OG0008078.1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</si>
  <si>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0000252.1/OG0000252.2/OG0000252.3/OG0000271.2/OG0000271.1/OG0000271.4/OG0000271.3/OG0000537.3/OG0000537.1/OG0000537.2/OG0000542.1/OG0000542.2/OG0000542.3/OG0000732.1/OG0000732.2/OG0000732.3/OG0000836.3/OG0000836.2/OG0000836.1/OG0000881.2/OG0000881.3/OG0000881.1/OG0000919.2/OG0000919.1/OG0000940.2/OG0000940.1/OG0001019.1/OG0001019.2/OG0001163.2/OG0001163.1/OG0001211.2/OG0001211.1/OG0001214.2/OG0001214.1/OG0001251.2/OG0001251.1/OG0001393.1/OG0001393.2/OG0001417.2/OG0001417.1/OG0001526.2/OG0001526.1/OG0001827.2/OG0001827.1/OG0001830.2/OG0001830.1/OG0001861.2/OG0001861.1/OG0002102.1/OG0002225.2/OG0002225.1/OG0002611.1/OG0002712.1/OG0002956.1/OG0002956.2/OG0002974.1/OG0003142.1/OG0003547.1/OG0003737.1/OG0003742.1/OG0004709.1/OG0005277.1/OG0005445.1/OG0005918.1</t>
  </si>
  <si>
    <t>OG0004226.1/OG0005326.1/OG0006253.1/OG0008078.1/OG0008529.1/OG0008804.1</t>
  </si>
  <si>
    <t>OG0000732.1/OG0000732.2/OG0000732.3/OG0002102.1/OG0005277.1</t>
  </si>
  <si>
    <t>OG0001215.1/OG0001215.2/OG0005560.1</t>
  </si>
  <si>
    <t>OG0000031.13/OG0000031.5/OG0000031.16/OG0000031.1/OG0000031.4/OG0000031.14/OG0000031.8/OG0000031.9/OG0000031.10/OG0000031.2/OG0000031.6/OG0000031.7/OG0000031.12/OG0000031.15/OG0000031.3/OG0000031.11/OG0000031.17/OG0000236.3/OG0000236.2/OG0000236.1/OG0000542.1/OG0000542.2/OG0000542.3/OG0000940.2/OG0000940.1/OG0002974.1</t>
  </si>
  <si>
    <t>OG0004226.1/OG0008529.1</t>
  </si>
  <si>
    <t>OG0000542.1/OG0000542.2/OG0000542.3</t>
  </si>
  <si>
    <t>OG0000271.2/OG0000271.1/OG0000271.4/OG0000271.3/OG0001211.2/OG0001211.1/OG0001214.2/OG0001214.1/OG0002956.1/OG0002956.2/OG0005445.1</t>
  </si>
  <si>
    <t>OG0003672.1/OG0005441.1/OG0006957.1</t>
  </si>
  <si>
    <t>OG0000237.2/OG0000237.1/OG0000237.3/OG0000237.4/OG0000237.5/OG0000495.2/OG0000495.1/OG0000495.3/OG0000616.2/OG0000616.1/OG0000616.3/OG0001274.1/OG0001274.2/OG0001371.1/OG0001371.2/OG0001422.1/OG0001422.2/OG0001679.1/OG0001844.2/OG0001844.1/OG0002142.1/OG0002142.2/OG0002939.1/OG0003085.1/OG0003120.1/OG0004267.1/OG0004313.1/OG0004732.1/OG0005007.1/OG0005092.1/OG0005109.1/OG0005485.1</t>
  </si>
  <si>
    <t>OG0001632.1/OG0002287.1/OG0003313.2/OG0003313.1/OG0003671.1/OG0004117.2/OG0004117.1/OG0005706.1/OG0005927.1/OG0006411.1/OG0006746.1/OG0006746.2/OG0007000.1/OG0007434.1/OG0008059.1</t>
  </si>
  <si>
    <t>OG0002966.1/OG0004157.1/OG0004282.1/OG0004438.1/OG0004739.1/OG0005093.1/OG0005427.1/OG0005499.1/OG0006022.1/OG0006061.1/OG0006471.1/OG0006492.1/OG0006772.1/OG0006786.1/OG0006950.1/OG0007296.1/OG0007350.1/OG0007379.1/OG0007580.1/OG0007681.1/OG0007959.1/OG0007983.1/OG0008080.1/OG0008129.1/OG0008132.1/OG0008154.1/OG0008414.1/OG0008479.1</t>
  </si>
  <si>
    <t>OG0000054.3/OG0000054.7/OG0000054.6/OG0000054.4/OG0000054.2/OG0000054.1/OG0000054.5/OG0000293.1/OG0000293.3/OG0000293.4/OG0000293.5/OG0000293.2/OG0000522.1/OG0000522.2/OG0000522.3/OG0000524.2/OG0000524.1/OG0000524.3/OG0000614.3/OG0000614.2/OG0000614.1/OG0000707.1/OG0000707.3/OG0000707.2/OG0000917.2/OG0000917.1/OG0000936.2/OG0000936.1/OG0001149.1/OG0001149.2/OG0001229.3/OG0001229.1/OG0001229.2/OG0001356.1/OG0001356.2/OG0001510.2/OG0001510.1/OG0001639.1/OG0001639.2/OG0001682.1/OG0001682.2/OG0001697.2/OG0001697.1/OG0001826.2/OG0001826.1/OG0001870.2/OG0001870.1/OG0001934.2/OG0001934.1/OG0001951.1/OG0001951.2/OG0002020.2/OG0002020.1/OG0002074.2/OG0002074.1/OG0002113.1/OG0002128.1/OG0002128.2/OG0002158.2/OG0002158.1/OG0002255.1/OG0002255.2/OG0002298.1/OG0002358.1/OG0002358.2/OG0002472.1/OG0002569.1/OG0002656.1/OG0002762.2/OG0002762.1/OG0002790.1/OG0002876.1/OG0002902.1/OG0002931.1/OG0002954.1/OG0003074.2/OG0003074.1/OG0003084.1/OG0003091.1/OG0003098.1/OG0003243.1/OG0003250.1/OG0003278.1/OG0003428.1/OG0003449.1/OG0003466.1/OG0003527.1/OG0003531.1/OG0003536.1/OG0003575.1/OG0003579.1/OG0003655.1/OG0003655.2/OG0003721.1/OG0003734.1/OG0003740.1/OG0003753.1/OG0003835.1/OG0003848.1/OG0003849.1/OG0003852.1/OG0003983.1/OG0004042.1/OG0004047.1/OG0004067.1/OG0004087.1/OG0004127.1/OG0004136.1/OG0004147.1/OG0004154.1/OG0004272.1/OG0004300.1/OG0004310.1/OG0004335.1/OG0004341.1/OG0004346.1/OG0004361.1/OG0004394.1/OG0004414.1/OG0004458.1/OG0004463.1/OG0004471.1/OG0004576.1/OG0004640.1/OG0004679.1/OG0004726.1/OG0004932.1/OG0004933.1/OG0004992.1/OG0005030.1/OG0005050.1/OG0005080.1/OG0005100.1/OG0005102.1/OG0005137.1/OG0005171.1/OG0005267.1/OG0005275.1/OG0005277.1/OG0005287.1/OG0005341.1/OG0005357.1/OG0005358.1/OG0005365.1/OG0005402.1/OG0005461.1/OG0005489.1/OG0005494.1/OG0005496.1/OG0005519.1/OG0005541.1/OG0005546.1/OG0005565.1/OG0005583.1/OG0005586.1/OG0005721.1/OG0005763.1/OG0005830.1/OG0005862.1/OG0005930.1/OG0005931.1/OG0005960.1/OG0005982.1/OG0006041.1/OG0006181.1/OG0006269.1/OG0006331.1/OG0006350.1/OG0006432.1/OG0006440.1/OG0006452.1/OG0006456.1/OG0006468.1/OG0006514.1/OG0006671.1/OG0006678.1/OG0006703.1/OG0006722.1/OG0006776.1/OG0006867.1/OG0006931.1/OG0006942.1/OG0006958.1/OG0007110.1/OG0007215.1/OG0007217.1/OG0007246.1/OG0007319.1/OG0007320.1/OG0007354.1/OG0007364.1/OG0007380.1/OG0007422.1/OG0007685.1/OG0007730.1/OG0007789.1/OG0007801.1/OG0008012.1/OG0008785.1/OG0009072.1</t>
  </si>
  <si>
    <t>OG0000131.4/OG0000131.6/OG0000131.2/OG0000131.1/OG0000131.3/OG0000131.5/OG0000131.7/OG0000208.2/OG0000208.1/OG0000208.4/OG0000208.3/OG0000418.4/OG0000418.3/OG0000418.2/OG0000418.1/OG0000424.2/OG0000424.1/OG0000614.3/OG0000614.2/OG0000614.1/OG0000771.3/OG0000771.2/OG0000771.1/OG0000794.1/OG0000794.2/OG0000889.2/OG0000889.1/OG0001229.3/OG0001229.1/OG0001229.2/OG0001263.1/OG0001263.2/OG0001465.1/OG0001465.2/OG0001528.2/OG0001528.1/OG0001787.1/OG0001787.2/OG0001944.1/OG0002077.2/OG0002077.1/OG0002161.1/OG0002161.2/OG0002205.1/OG0002208.1/OG0002208.2/OG0002265.1/OG0002265.2/OG0002380.1/OG0002655.2/OG0002655.1/OG0002667.1/OG0002806.1/OG0002806.2/OG0002947.2/OG0002947.1/OG0002969.1/OG0003156.1/OG0003275.1/OG0003275.2/OG0003336.1/OG0003344.1/OG0003389.1/OG0003548.1/OG0003573.1/OG0003655.1/OG0003655.2/OG0003740.1/OG0003822.1/OG0003849.1/OG0004073.1/OG0004077.1/OG0004105.1/OG0004120.1/OG0004127.1/OG0004149.1/OG0004284.1/OG0004310.1/OG0004384.1/OG0004568.1/OG0004574.1/OG0004981.1/OG0005277.1/OG0005341.1/OG0005387.1/OG0005477.1/OG0005584.1/OG0006011.1/OG0006013.1/OG0006056.1/OG0006240.1/OG0006284.1/OG0006293.1/OG0006357.1/OG0007727.1/OG0007811.1/OG0008012.1/OG0008363.1/OG0009072.1</t>
  </si>
  <si>
    <t>OG0002231.1/OG0002231.2/OG0003286.1/OG0003474.1/OG0004058.1/OG0004117.2/OG0004117.1/OG0006476.1/OG0009366.2/OG0009366.1</t>
  </si>
  <si>
    <t>OG0002353.1/OG0003509.1/OG0004712.1/OG0004941.1/OG0005444.1/OG0006720.1/OG0007586.1/OG0008022.1/OG0008751.1</t>
  </si>
  <si>
    <t>OG0003797.1/OG0006243.1/OG0006265.1/OG0008526.1/OG0008536.1/OG0008790.1</t>
  </si>
  <si>
    <t>OG0002165.1/OG0002618.2/OG0002618.1/OG0003039.1/OG0003734.1/OG0003781.1/OG0004056.1/OG0004087.1/OG0004158.1/OG0004318.1/OG0004326.2/OG0004326.1/OG0004458.1/OG0004463.1/OG0004575.1/OG0004693.1/OG0004750.1/OG0004992.1/OG0005036.1/OG0005070.1/OG0005277.1/OG0005350.1/OG0005862.1/OG0006013.1/OG0006032.1/OG0006315.1/OG0006481.1/OG0006690.1/OG0006697.1/OG0006717.1/OG0006754.1/OG0007135.1/OG0007198.1/OG0007410.1/OG0007845.1</t>
  </si>
  <si>
    <t>OG0000512.1/OG0000512.8/OG0000512.3/OG0000512.7/OG0000512.9/OG0000512.5/OG0000512.6/OG0000512.4/OG0000512.2/OG0005136.1/OG0006049.1/OG0006472.1/OG0006500.1</t>
  </si>
  <si>
    <t>OG0001122.3/OG0001122.1/OG0001122.2/OG0002806.1/OG0002806.2/OG0003033.1/OG0003734.1/OG0004006.1/OG0004158.1/OG0004458.1/OG0005694.1/OG0005707.1/OG0005832.1/OG0005862.1/OG0006013.1/OG0006032.1/OG0006697.1/OG0007227.1/OG0007845.1</t>
  </si>
  <si>
    <t>OG0000512.1/OG0000512.8/OG0000512.3/OG0000512.7/OG0000512.9/OG0000512.5/OG0000512.6/OG0000512.4/OG0000512.2/OG0006989.1</t>
  </si>
  <si>
    <t>OG0006598.1/OG0006787.1/OG0007747.1</t>
  </si>
  <si>
    <t>OG0008526.1</t>
  </si>
  <si>
    <t>OG0002125.1/OG0002603.1/OG0002806.1/OG0002806.2/OG0002908.1/OG0003734.1/OG0003849.1/OG0004331.1/OG0004458.1/OG0004664.1/OG0004736.1/OG0004750.1/OG0004762.1/OG0005694.1/OG0005707.1/OG0005832.1/OG0005862.1/OG0005973.1/OG0006341.1/OG0006697.1/OG0007410.1/OG0007845.1</t>
  </si>
  <si>
    <t>OG0006476.1/OG0007000.1</t>
  </si>
  <si>
    <t>OG0005889.1/OG0007639.1/OG0007747.1</t>
  </si>
  <si>
    <t>OG0000400.4/OG0000400.1/OG0000400.3/OG0000400.2/OG0001528.2/OG0001528.1/OG0002161.1/OG0002161.2/OG0002370.1/OG0003044.1/OG0003344.1/OG0003655.1/OG0003655.2/OG0003762.1/OG0004077.1/OG0004149.1/OG0004384.1/OG0005235.1/OG0005339.1/OG0005832.1/OG0007811.1</t>
  </si>
  <si>
    <t>OG0000400.4/OG0000400.1/OG0000400.3/OG0000400.2/OG0001528.2/OG0001528.1/OG0002161.1/OG0002161.2/OG0003655.1/OG0003655.2/OG0004077.1/OG0004149.1/OG0004384.1/OG0005235.1/OG0005339.1/OG0005832.1/OG0007811.1</t>
  </si>
  <si>
    <t>OG0003344.1/OG0003762.1</t>
  </si>
  <si>
    <t>OG0005889.1/OG0007639.1</t>
  </si>
  <si>
    <t>OG0006476.1</t>
  </si>
  <si>
    <t>OG0003044.1</t>
  </si>
  <si>
    <t>OG0000266.6/OG0000266.3/OG0000266.5/OG0000266.1/OG0000266.2/OG0000266.4/OG0000286.3/OG0000286.6/OG0000286.7/OG0000286.1/OG0000286.4/OG0000286.2/OG0000286.5/OG0002231.1/OG0002231.2/OG0003660.1/OG0006746.1/OG0006746.2/OG0008269.1</t>
  </si>
  <si>
    <t>OG0001699.1/OG0001966.2/OG0001966.1/OG0002132.2/OG0002132.1/OG0002145.1/OG0002353.1/OG0002653.1/OG0003459.1/OG0004082.1/OG0004390.1/OG0004401.1/OG0004420.1/OG0005143.1/OG0005441.1/OG0006803.1/OG0006950.1/OG0007398.1/OG0007639.1/OG0008022.1/OG0008078.1/OG0008221.1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</si>
  <si>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0000076.4/OG0000076.7/OG0000076.9/OG0000076.3/OG0000076.5/OG0000076.6/OG0000076.10/OG0000076.1/OG0000076.8/OG0000076.2/OG0000126.3/OG0000126.2/OG0000126.8/OG0000126.6/OG0000126.5/OG0000126.1/OG0000126.4/OG0000126.7/OG0000155.5/OG0000155.4/OG0000155.3/OG0000155.1/OG0000155.6/OG0000155.2/OG0000180.6/OG0000180.4/OG0000180.3/OG0000180.2/OG0000180.5/OG0000180.1/OG0000292.1/OG0000292.2/OG0000292.3/OG0000295.1/OG0000295.2/OG0000295.3/OG0000295.4/OG0000299.2/OG0000299.4/OG0000299.3/OG0000299.1/OG0000310.1/OG0000310.2/OG0000310.4/OG0000310.5/OG0000310.3/OG0000316.4/OG0000316.2/OG0000316.5/OG0000316.1/OG0000316.3/OG0000400.4/OG0000400.1/OG0000400.3/OG0000400.2/OG0000449.3/OG0000449.1/OG0000449.2/OG0000541.1/OG0000541.2/OG0000541.3/OG0000590.2/OG0000590.1/OG0000590.3/OG0000608.1/OG0000608.2/OG0000617.1/OG0000617.2/OG0000617.3/OG0000833.2/OG0000833.1/OG0000854.1/OG0000854.2/OG0000889.2/OG0000889.1/OG0000948.1/OG0000948.2/OG0001017.1/OG0001017.2/OG0001052.2/OG0001052.1/OG0001122.3/OG0001122.1/OG0001122.2/OG0001130.1/OG0001130.2/OG0001149.1/OG0001149.2/OG0001153.2/OG0001153.1/OG0001157.2/OG0001157.1/OG0001203.2/OG0001203.1/OG0001205.1/OG0001205.2/OG0001349.1/OG0001461.1/OG0001461.2/OG0001559.2/OG0001559.1/OG0001702.2/OG0001702.1/OG0001757.2/OG0001757.1/OG0001956.1/OG0002036.1/OG0002042.2/OG0002042.1/OG0002077.2/OG0002077.1/OG0002178.1/OG0002178.2/OG0002248.1/OG0002277.2/OG0002277.1/OG0002281.1/OG0002281.2/OG0002360.1/OG0002360.2/OG0002379.1/OG0002379.2/OG0002578.1/OG0002586.1/OG0002586.2/OG0002620.1/OG0002645.1/OG0002746.1/OG0002767.1/OG0002770.1/OG0002801.1/OG0002806.1/OG0002806.2/OG0002809.2/OG0002809.1/OG0002876.1/OG0002896.1/OG0002958.1/OG0002969.1/OG0003026.1/OG0003088.1/OG0003090.1/OG0003105.1/OG0003309.1/OG0003336.1/OG0003344.1/OG0003481.1/OG0003539.1/OG0003566.1/OG0003698.1/OG0003721.1/OG0003793.1/OG0003837.1/OG0003846.1/OG0003943.1/OG0004006.1/OG0004032.1/OG0004059.1/OG0004072.1/OG0004092.1/OG0004095.1/OG0004105.1/OG0004127.1/OG0004152.1/OG0004160.1/OG0004301.1/OG0004315.1/OG0004347.1/OG0004568.1/OG0004620.1/OG0004883.1/OG0004981.1/OG0004990.1/OG0005042.1/OG0005083.1/OG0005343.1/OG0005359.1/OG0005382.1/OG0005431.1/OG0005509.1/OG0005520.1/OG0005583.1/OG0005713.1/OG0005850.1/OG0005882.1/OG0005993.1/OG0006056.1/OG0006236.1/OG0006240.1/OG0006248.1/OG0006288.1/OG0006337.1/OG0006415.1/OG0006440.1/OG0006490.1/OG0006518.1/OG0006673.1/OG0006706.1/OG0007210.1/OG0007331.1/OG0007600.1</t>
  </si>
  <si>
    <t>OG0002145.1/OG0003459.1/OG0004082.1/OG0005143.1</t>
  </si>
  <si>
    <t>OG0000180.6/OG0000180.4/OG0000180.3/OG0000180.2/OG0000180.5/OG0000180.1/OG0000590.2/OG0000590.1/OG0000590.3/OG0001203.2/OG0001203.1/OG0002042.2/OG0002042.1/OG0002277.2/OG0002277.1/OG0002620.1/OG0002770.1/OG0002806.1/OG0002806.2/OG0002876.1/OG0003105.1/OG0003721.1/OG0003793.1/OG0003943.1/OG0004032.1/OG0004105.1/OG0004315.1/OG0005520.1/OG0006337.1/OG0006415.1/OG0007210.1</t>
  </si>
  <si>
    <t>OG0001203.2/OG0001203.1/OG0002876.1/OG0003039.1/OG0003089.1/OG0003781.1/OG0004693.1/OG0004992.1/OG0005832.1/OG0006490.1/OG0007722.1</t>
  </si>
  <si>
    <t>OG0000424.2/OG0000424.1/OG0000889.2/OG0000889.1/OG0001263.1/OG0001263.2/OG0003548.1/OG0003655.1/OG0003655.2/OG0004120.1/OG0004149.1/OG0004384.1/OG0005584.1/OG0006011.1/OG0006284.1/OG0007811.1</t>
  </si>
  <si>
    <t>OG0000418.4/OG0000418.3/OG0000418.2/OG0000418.1/OG0000424.2/OG0000424.1/OG0000614.3/OG0000614.2/OG0000614.1/OG0000771.3/OG0000771.2/OG0000771.1/OG0000889.2/OG0000889.1/OG0001229.3/OG0001229.1/OG0001229.2/OG0001263.1/OG0001263.2/OG0001528.2/OG0001528.1/OG0003548.1/OG0003655.1/OG0003655.2/OG0004120.1/OG0004127.1/OG0004149.1/OG0004384.1/OG0004574.1/OG0005277.1/OG0005341.1/OG0005584.1/OG0006011.1/OG0006284.1/OG0007811.1/OG0008012.1/OG0009072.1</t>
  </si>
  <si>
    <t>OG0003474.1/OG0004117.2/OG0004117.1</t>
  </si>
  <si>
    <t>OG0007586.1/OG0008751.1</t>
  </si>
  <si>
    <t>OG0002353.1/OG0004941.1/OG0007639.1/OG0008526.1</t>
  </si>
  <si>
    <t>OG0000614.3/OG0000614.2/OG0000614.1/OG0000771.3/OG0000771.2/OG0000771.1/OG0001229.3/OG0001229.1/OG0001229.2/OG0001456.1/OG0001456.2/OG0001528.2/OG0001528.1/OG0001944.1/OG0002667.1/OG0003275.1/OG0003275.2/OG0003793.1/OG0003822.1/OG0003849.1/OG0004059.1/OG0004073.1/OG0005277.1/OG0005341.1/OG0005482.1/OG0005966.1/OG0006013.1/OG0006032.1/OG0006240.1/OG0006293.1/OG0008012.1/OG0008363.1/OG0009072.1</t>
  </si>
  <si>
    <t>OG0000512.1/OG0000512.8/OG0000512.3/OG0000512.7/OG0000512.9/OG0000512.5/OG0000512.6/OG0000512.4/OG0000512.2/OG0002231.1/OG0002231.2/OG0003286.1/OG0004117.2/OG0004117.1/OG0006476.1/OG0009366.2/OG0009366.1</t>
  </si>
  <si>
    <t>OG0002958.1</t>
  </si>
  <si>
    <t>OG0000266.6/OG0000266.3/OG0000266.5/OG0000266.1/OG0000266.2/OG0000266.4/OG0000286.3/OG0000286.6/OG0000286.7/OG0000286.1/OG0000286.4/OG0000286.2/OG0000286.5/OG0003660.1</t>
  </si>
  <si>
    <t>OG0001699.1/OG0002132.2/OG0002132.1/OG0004401.1/OG0005441.1/OG0006803.1/OG0007398.1</t>
  </si>
  <si>
    <t>OG0000076.4/OG0000076.7/OG0000076.9/OG0000076.3/OG0000076.5/OG0000076.6/OG0000076.10/OG0000076.1/OG0000076.8/OG0000076.2/OG0000126.3/OG0000126.2/OG0000126.8/OG0000126.6/OG0000126.5/OG0000126.1/OG0000126.4/OG0000126.7/OG0000155.5/OG0000155.4/OG0000155.3/OG0000155.1/OG0000155.6/OG0000155.2/OG0000180.6/OG0000180.4/OG0000180.3/OG0000180.2/OG0000180.5/OG0000180.1/OG0000299.2/OG0000299.4/OG0000299.3/OG0000299.1/OG0000310.1/OG0000310.2/OG0000310.4/OG0000310.5/OG0000310.3/OG0000449.3/OG0000449.1/OG0000449.2/OG0000617.1/OG0000617.2/OG0000617.3/OG0000833.2/OG0000833.1/OG0000854.1/OG0000854.2/OG0000948.1/OG0000948.2/OG0001757.2/OG0001757.1/OG0002178.1/OG0002178.2/OG0002281.1/OG0002281.2/OG0002645.1/OG0002746.1/OG0002896.1/OG0003026.1/OG0003090.1/OG0003481.1/OG0004059.1/OG0004095.1/OG0004160.1/OG0005431.1/OG0005850.1/OG0006248.1/OG0006288.1/OG0006673.1/OG0007331.1</t>
  </si>
  <si>
    <t>OG0002132.2/OG0002132.1/OG0004401.1</t>
  </si>
  <si>
    <t>OG0000180.6/OG0000180.4/OG0000180.3/OG0000180.2/OG0000180.5/OG0000180.1/OG0002178.1/OG0002178.2/OG0002746.1/OG0003026.1/OG0003090.1/OG0003481.1/OG0006248.1</t>
  </si>
  <si>
    <t>OG0000054.3/OG0000054.7/OG0000054.6/OG0000054.4/OG0000054.2/OG0000054.1/OG0000054.5/OG0000293.1/OG0000293.3/OG0000293.4/OG0000293.5/OG0000293.2/OG0000707.1/OG0000707.3/OG0000707.2/OG0001157.2/OG0001157.1/OG0001639.1/OG0001639.2/OG0001670.2/OG0001670.1/OG0001682.1/OG0001682.2/OG0001697.2/OG0001697.1/OG0001951.1/OG0001951.2/OG0002074.2/OG0002074.1/OG0002128.1/OG0002128.2/OG0002158.2/OG0002158.1/OG0002298.1/OG0002358.1/OG0002358.2/OG0002569.1/OG0002656.1/OG0002762.2/OG0002762.1/OG0002790.1/OG0002902.1/OG0002934.1/OG0002954.1/OG0003074.2/OG0003074.1/OG0003084.1/OG0003091.1/OG0003098.1/OG0003111.1/OG0003243.1/OG0003250.1/OG0003449.1/OG0003466.1/OG0003527.1/OG0003531.1/OG0003852.1/OG0003983.1/OG0004042.1/OG0004047.1/OG0004067.1/OG0004136.1/OG0004220.1/OG0004300.1/OG0004335.1/OG0004341.1/OG0004394.1/OG0004471.1/OG0004640.1/OG0004932.1/OG0004933.1/OG0004992.1/OG0005080.1/OG0005102.1/OG0005171.1/OG0005267.1/OG0005287.1/OG0005365.1/OG0005402.1/OG0005461.1/OG0005494.1/OG0005519.1/OG0005541.1/OG0005830.1/OG0005930.1/OG0006041.1/OG0006456.1/OG0006514.1/OG0006671.1/OG0006931.1/OG0006953.1/OG0007217.1/OG0007246.1/OG0007319.1/OG0007354.1/OG0007422.1/OG0007789.1/OG0007801.1</t>
  </si>
  <si>
    <t>OG0004157.1/OG0004282.1/OG0004438.1/OG0006786.1/OG0007236.1/OG0007415.1/OG0008132.1/OG0008154.1</t>
  </si>
  <si>
    <t>OG0001632.1/OG0002287.1/OG0003313.2/OG0003313.1/OG0003671.1/OG0005180.1/OG0005190.1/OG0005706.1</t>
  </si>
  <si>
    <t>OG0000377.1/OG0000377.3/OG0000377.2/OG0001920.1/OG0002231.1/OG0002231.2/OG0003229.1/OG0005129.1/OG0006472.1/OG0006476.1/OG0006746.1/OG0006746.2/OG0007366.1</t>
  </si>
  <si>
    <t>OG0001104.2/OG0001104.1/OG0001362.2/OG0001362.1/OG0002015.1/OG0002169.2/OG0002169.1/OG0003339.1/OG0003459.1/OG0004214.1/OG0004312.1/OG0004945.1/OG0005427.1/OG0006772.1/OG0007852.1/OG0008180.1/OG0008221.1</t>
  </si>
  <si>
    <t>OG0000121.5/OG0000121.1/OG0000121.2/OG0000121.3/OG0000121.4/OG0000121.6/OG0000121.8/OG0000121.7/OG0000208.2/OG0000208.1/OG0000208.4/OG0000208.3/OG0000267.4/OG0000267.1/OG0000267.2/OG0000267.5/OG0000267.3/OG0000305.1/OG0000305.4/OG0000305.2/OG0000305.3/OG0000320.4/OG0000320.3/OG0000320.2/OG0000320.1/OG0000320.5/OG0000386.3/OG0000386.1/OG0000386.4/OG0000386.2/OG0000526.3/OG0000526.2/OG0000526.1/OG0000541.1/OG0000541.2/OG0000541.3/OG0000739.1/OG0000739.2/OG0000880.2/OG0000880.1/OG0001125.2/OG0001125.1/OG0001149.1/OG0001149.2/OG0001248.1/OG0001248.2/OG0001262.2/OG0001262.1/OG0001274.1/OG0001274.2/OG0001363.1/OG0001363.2/OG0001462.1/OG0001462.2/OG0001509.2/OG0001509.1/OG0001552.2/OG0001552.1/OG0001772.2/OG0001772.1/OG0001793.2/OG0001793.1/OG0002225.2/OG0002225.1/OG0002288.1/OG0002288.2/OG0002514.1/OG0002514.2/OG0002614.1/OG0002746.1/OG0002809.2/OG0002809.1/OG0002824.1/OG0002824.2/OG0002875.1/OG0003088.1/OG0003112.1/OG0003473.1/OG0003484.1/OG0003659.1/OG0003691.1/OG0003943.1/OG0004029.1/OG0004127.1/OG0004141.1/OG0004301.1/OG0004329.1/OG0004361.1/OG0004538.1/OG0004574.1/OG0004746.1/OG0004943.1/OG0004960.1/OG0005161.1/OG0005328.1/OG0005359.1/OG0005399.1/OG0005465.1/OG0005543.1/OG0005583.1/OG0005838.1/OG0006188.1/OG0006288.1/OG0006293.1/OG0006340.1/OG0006600.1/OG0007097.1/OG0007215.1/OG0008398.1/OG0009072.1</t>
  </si>
  <si>
    <t>OG0002132.2/OG0002132.1/OG0003832.1/OG0004681.1/OG0006213.1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</si>
  <si>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0000046.8/OG0000046.2/OG0000046.5/OG0000046.6/OG0000046.4/OG0000046.11/OG0000046.1/OG0000046.7/OG0000046.9/OG0000046.3/OG0000046.10/OG0000089.4/OG0000089.8/OG0000089.5/OG0000089.2/OG0000089.6/OG0000089.3/OG0000089.7/OG0000089.1/OG0000119.6/OG0000119.1/OG0000119.5/OG0000119.4/OG0000119.7/OG0000119.3/OG0000119.2/OG0000133.3/OG0000133.1/OG0000133.4/OG0000133.2/OG0000180.6/OG0000180.4/OG0000180.3/OG0000180.2/OG0000180.5/OG0000180.1/OG0000356.4/OG0000356.1/OG0000356.2/OG0000356.3/OG0000375.4/OG0000375.3/OG0000375.2/OG0000375.1/OG0000389.2/OG0000389.3/OG0000389.1/OG0000419.4/OG0000419.3/OG0000419.2/OG0000419.1/OG0000636.3/OG0000636.1/OG0000636.2/OG0000686.1/OG0000686.2/OG0000686.3/OG0000710.3/OG0000710.1/OG0000710.2/OG0000812.1/OG0000812.2/OG0000812.3/OG0000920.2/OG0000920.1/OG0000997.1/OG0000997.2/OG0001033.2/OG0001033.1/OG0001034.2/OG0001034.1/OG0001306.2/OG0001306.1/OG0001309.1/OG0001309.2/OG0001322.1/OG0001322.2/OG0001469.2/OG0001469.1/OG0001855.1/OG0001855.2/OG0002024.1/OG0002024.2/OG0002047.1/OG0002047.2/OG0002469.1/OG0002502.1/OG0002586.1/OG0002586.2/OG0002621.1/OG0003591.1/OG0003730.1/OG0003766.1/OG0003826.1/OG0004029.1/OG0004339.1/OG0004396.1/OG0004445.1/OG0004628.1/OG0004718.1/OG0004960.1/OG0005103.1/OG0005174.1/OG0005347.1/OG0005899.1/OG0006146.1/OG0006319.1/OG0006647.1/OG0006680.1</t>
  </si>
  <si>
    <t>OG0003124.1/OG0007360.1</t>
  </si>
  <si>
    <t>OG0000089.4/OG0000089.8/OG0000089.5/OG0000089.2/OG0000089.6/OG0000089.3/OG0000089.7/OG0000089.1/OG0000119.6/OG0000119.1/OG0000119.5/OG0000119.4/OG0000119.7/OG0000119.3/OG0000119.2/OG0000960.1/OG0000960.2/OG0001407.1/OG0001407.2/OG0002553.1/OG0003442.1/OG0005347.1/OG0005542.1/OG0005899.1/OG0006915.1</t>
  </si>
  <si>
    <t>OG0001609.1/OG0001940.1/OG0001950.1/OG0001966.2/OG0001966.1/OG0002032.1/OG0002032.2/OG0002073.1/OG0002073.2/OG0002145.1/OG0002257.2/OG0002257.1/OG0002353.1/OG0002401.1/OG0002646.1/OG0003077.2/OG0003077.1/OG0003238.1/OG0003335.1/OG0003542.1/OG0003578.1/OG0003735.1/OG0003797.1/OG0004040.1/OG0004052.1/OG0004054.1/OG0004096.1/OG0004372.1/OG0004390.1/OG0004401.1/OG0004688.1/OG0004737.1/OG0005288.1/OG0005295.1/OG0005380.1/OG0005534.1/OG0005784.1/OG0006227.1/OG0006270.1/OG0006299.1/OG0006467.1/OG0006639.1/OG0006762.1/OG0007186.1/OG0007376.1/OG0007771.1/OG0007826.1/OG0008066.1/OG0008170.1/OG0008491.1/OG0008529.1/OG0008562.1/OG0009049.1/OG0010621.1</t>
  </si>
  <si>
    <t>OG0000816.2/OG0000816.1/OG0001373.1/OG0001398.1/OG0001758.1/OG0002186.1/OG0002628.2/OG0002628.1/OG0002817.2/OG0002817.1/OG0002830.1/OG0003207.1/OG0003229.1/OG0003454.1/OG0005371.1/OG0005439.1/OG0005596.1/OG0005661.1/OG0005732.1/OG0005810.1/OG0005863.1/OG0005947.1/OG0006225.1/OG0006392.1/OG0006535.1/OG0007609.1/OG0008269.1/OG0008864.1/OG0009738.1/OG0010076.1/OG0010397.1/OG0011594.1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</si>
  <si>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0000071.1/OG0000071.5/OG0000071.11/OG0000071.7/OG0000071.9/OG0000071.2/OG0000071.6/OG0000071.10/OG0000071.3/OG0000071.8/OG0000071.4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0000133.3/OG0000133.1/OG0000133.4/OG0000133.2/OG0000137.1/OG0000137.6/OG0000137.3/OG0000137.5/OG0000137.2/OG0000137.4/OG0000148.3/OG0000148.6/OG0000148.5/OG0000148.2/OG0000148.4/OG0000148.1/OG0000168.1/OG0000168.4/OG0000168.2/OG0000168.3/OG0000168.5/OG0000172.3/OG0000172.4/OG0000172.2/OG0000172.1/OG0000181.3/OG0000181.5/OG0000181.1/OG0000181.2/OG0000181.4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0000226.1/OG0000226.2/OG0000226.5/OG0000226.4/OG0000226.6/OG0000226.3/OG0000232.4/OG0000232.2/OG0000232.5/OG0000232.1/OG0000232.3/OG0000247.4/OG0000247.5/OG0000247.1/OG0000247.3/OG0000247.2/OG0000267.4/OG0000267.1/OG0000267.2/OG0000267.5/OG0000267.3/OG0000269.4/OG0000269.2/OG0000269.3/OG0000269.1/OG0000271.2/OG0000271.1/OG0000271.4/OG0000271.3/OG0000273.1/OG0000273.5/OG0000273.4/OG0000273.2/OG0000273.3/OG0000278.4/OG0000278.2/OG0000278.1/OG0000278.3/OG0000278.5/OG0000280.1/OG0000280.2/OG0000280.4/OG0000280.3/OG0000283.4/OG0000283.3/OG0000283.1/OG0000283.2/OG0000298.3/OG0000298.4/OG0000298.5/OG0000298.1/OG0000298.2/OG0000299.2/OG0000299.4/OG0000299.3/OG0000299.1/OG0000311.2/OG0000311.3/OG0000311.1/OG0000311.4/OG0000316.4/OG0000316.2/OG0000316.5/OG0000316.1/OG0000316.3/OG0000318.4/OG0000318.2/OG0000318.1/OG0000318.3/OG0000331.1/OG0000331.3/OG0000331.2/OG0000331.4/OG0000334.3/OG0000334.1/OG0000334.4/OG0000334.2/OG0000356.4/OG0000356.1/OG0000356.2/OG0000356.3/OG0000358.2/OG0000358.1/OG0000358.3/OG0000358.4/OG0000368.2/OG0000368.3/OG0000368.1/OG0000373.2/OG0000373.1/OG0000373.3/OG0000373.4/OG0000375.4/OG0000375.3/OG0000375.2/OG0000375.1/OG0000385.3/OG0000385.1/OG0000385.2/OG0000391.4/OG0000391.3/OG0000391.1/OG0000391.2/OG0000395.1/OG0000395.2/OG0000395.3/OG0000396.4/OG0000396.3/OG0000396.1/OG0000396.2/OG0000404.1/OG0000404.2/OG0000404.3/OG0000404.4/OG0000412.2/OG0000412.1/OG0000412.3/OG0000416.1/OG0000416.4/OG0000416.2/OG0000416.3/OG0000419.4/OG0000419.3/OG0000419.2/OG0000419.1/OG0000420.3/OG0000420.2/OG0000420.1/OG0000429.3/OG0000429.2/OG0000429.1/OG0000449.3/OG0000449.1/OG0000449.2/OG0000456.4/OG0000456.2/OG0000456.3/OG0000456.1/OG0000477.2/OG0000477.3/OG0000477.4/OG0000477.1/OG0000478.2/OG0000478.1/OG0000478.3/OG0000480.3/OG0000480.1/OG0000480.2/OG0000484.2/OG0000484.1/OG0000484.3/OG0000485.1/OG0000485.3/OG0000485.2/OG0000492.1/OG0000492.3/OG0000492.2/OG0000523.2/OG0000523.3/OG0000523.1/OG0000524.2/OG0000524.1/OG0000524.3/OG0000525.3/OG0000525.1/OG0000525.2/OG0000549.2/OG0000549.1/OG0000559.3/OG0000559.2/OG0000559.1/OG0000567.1/OG0000567.3/OG0000567.2/OG0000571.3/OG0000571.1/OG0000571.2/OG0000582.3/OG0000582.1/OG0000582.2/OG0000608.1/OG0000608.2/OG0000613.1/OG0000613.3/OG0000613.2/OG0000617.1/OG0000617.2/OG0000617.3/OG0000635.1/OG0000635.2/OG0000636.3/OG0000636.1/OG0000636.2/OG0000666.3/OG0000666.2/OG0000666.1/OG0000670.2/OG0000670.1/OG0000671.3/OG0000671.1/OG0000671.2/OG0000686.1/OG0000686.2/OG0000686.3/OG0000709.3/OG0000709.1/OG0000709.2/OG0000710.3/OG0000710.1/OG0000710.2/OG0000712.1/OG0000712.2/OG0000744.1/OG0000744.2/OG0000745.2/OG0000745.1/OG0000745.3/OG0000772.1/OG0000772.2/OG0000785.1/OG0000785.2/OG0000789.1/OG0000789.2/OG0000811.2/OG0000811.3/OG0000811.1/OG0000827.1/OG0000827.2/OG0000828.1/OG0000828.2/OG0000831.2/OG0000831.1/OG0000832.1/OG0000832.3/OG0000832.2/OG0000833.2/OG0000833.1/OG0000886.1/OG0000886.3/OG0000886.2/OG0000889.2/OG0000889.1/OG0000892.1/OG0000892.2/OG0000897.2/OG0000897.1/OG0000904.2/OG0000904.3/OG0000904.1/OG0000912.1/OG0000912.2/OG0000917.2/OG0000917.1/OG0000921.3/OG0000921.1/OG0000921.2/OG0000935.2/OG0000935.1/OG0000947.1/OG0000947.2/OG0000952.2/OG0000952.1/OG0000953.1/OG0000953.2/OG0000971.1/OG0000971.2/OG0000971.3/OG0000974.1/OG0000974.2/OG0000995.1/OG0000995.2/OG0000999.2/OG0000999.1/OG0001001.1/OG0001001.2/OG0001005.2/OG0001005.1/OG0001006.1/OG0001006.2/OG0001017.1/OG0001017.2/OG0001026.1/OG0001026.2/OG0001032.2/OG0001032.1/OG0001045.2/OG0001045.1/OG0001072.2/OG0001072.1/OG0001111.1/OG0001111.2/OG0001118.1/OG0001118.2/OG0001128.1/OG0001128.2/OG0001157.2/OG0001157.1/OG0001161.1/OG0001161.2/OG0001162.1/OG0001162.2/OG0001166.2/OG0001166.1/OG0001169.2/OG0001169.1/OG0001170.2/OG0001170.1/OG0001175.2/OG0001175.1/OG0001193.1/OG0001193.2/OG0001203.2/OG0001203.1/OG0001212.2/OG0001212.1/OG0001225.2/OG0001225.1/OG0001245.2/OG0001245.1/OG0001262.2/OG0001262.1/OG0001267.2/OG0001267.1/OG0001271.2/OG0001271.1/OG0001275.2/OG0001275.1/OG0001365.2/OG0001365.1/OG0001368.2/OG0001368.1/OG0001395.2/OG0001395.1/OG0001408.1/OG0001408.2/OG0001450.1/OG0001450.2/OG0001466.2/OG0001466.1/OG0001502.2/OG0001502.1/OG0001504.1/OG0001504.2/OG0001510.2/OG0001510.1/OG0001512.1/OG0001512.2/OG0001554.2/OG0001554.1/OG0001558.2/OG0001558.1/OG0001559.2/OG0001559.1/OG0001567.1/OG0001571.3/OG0001571.2/OG0001571.1/OG0001577.2/OG0001577.1/OG0001597.1/OG0001597.2/OG0001599.1/OG0001599.2/OG0001607.2/OG0001607.1/OG0001613.2/OG0001613.1/OG0001631.2/OG0001631.1/OG0001634.2/OG0001634.1/OG0001647.2/OG0001647.1/OG0001648.2/OG0001648.1/OG0001683.2/OG0001683.1/OG0001690.1/OG0001702.2/OG0001702.1/OG0001706.1/OG0001706.2/OG0001710.2/OG0001710.1/OG0001712.1/OG0001712.2/OG0001719.1/OG0001757.2/OG0001757.1/OG0001768.1/OG0001780.1/OG0001780.2/OG0001786.2/OG0001786.1/OG0001794.1/OG0001794.2/OG0001867.1/OG0001870.2/OG0001870.1/OG0001900.1/OG0001942.1/OG0001942.2/OG0001953.2/OG0001953.1/OG0001963.1/OG0001963.2/OG0001970.1/OG0001970.2/OG0001991.1/OG0001998.1/OG0002039.1/OG0002044.1/OG0002044.2/OG0002068.1/OG0002101.1/OG0002101.2/OG0002103.1/OG0002107.2/OG0002107.1/OG0002113.1/OG0002119.2/OG0002119.1/OG0002121.1/OG0002121.2/OG0002134.1/OG0002141.1/OG0002142.1/OG0002142.2/OG0002143.2/OG0002143.1/OG0002156.1/OG0002174.1/OG0002178.1/OG0002178.2/OG0002205.1/OG0002221.1/OG0002236.1/OG0002236.2/OG0002241.1/OG0002241.2/OG0002246.1/OG0002267.1/OG0002268.1/OG0002273.1/OG0002273.2/OG0002277.2/OG0002277.1/OG0002291.1/OG0002332.1/OG0002340.1/OG0002340.2/OG0002341.1/OG0002343.1/OG0002343.2/OG0002351.1/OG0002360.1/OG0002360.2/OG0002367.1/OG0002367.2/OG0002407.1/OG0002409.1/OG0002411.1/OG0002443.2/OG0002443.1/OG0002472.1/OG0002475.1/OG0002481.1/OG0002486.1/OG0002486.2/OG0002487.1/OG0002488.2/OG0002488.1/OG0002491.1/OG0002492.1/OG0002494.1/OG0002496.2/OG0002496.1/OG0002509.2/OG0002509.1/OG0002515.1/OG0002585.1/OG0002586.1/OG0002586.2/OG0002589.1/OG0002589.2/OG0002605.1/OG0002605.2/OG0002621.1/OG0002623.2/OG0002623.1/OG0002625.1/OG0002638.1/OG0002650.1/OG0002650.2/OG0002663.1/OG0002666.1/OG0002670.1/OG0002731.2/OG0002731.1/OG0002741.1/OG0002746.1/OG0002754.1/OG0002767.1/OG0002770.1/OG0002772.1/OG0002778.2/OG0002778.1/OG0002797.1/OG0002806.1/OG0002806.2/OG0002812.1/OG0002822.1/OG0002870.1/OG0002876.1/OG0002885.1/OG0002899.1/OG0002917.1/OG0002920.1/OG0002959.1/OG0003026.1/OG0003049.1/OG0003050.1/OG0003054.1/OG0003065.1/OG0003088.1/OG0003090.1/OG0003096.1/OG0003105.1/OG0003109.1/OG0003123.1/OG0003131.1/OG0003137.1/OG0003152.1/OG0003154.1/OG0003210.1/OG0003221.1/OG0003222.1/OG0003227.1/OG0003243.1/OG0003276.1/OG0003389.1/OG0003423.1/OG0003428.1/OG0003451.1/OG0003463.1/OG0003481.1/OG0003485.1/OG0003487.1/OG0003491.1/OG0003522.1/OG0003523.1/OG0003539.1/OG0003575.1/OG0003582.1/OG0003655.1/OG0003655.2/OG0003663.1/OG0003715.1/OG0003718.1/OG0003721.1/OG0003730.1/OG0003745.1/OG0003747.1/OG0003752.1/OG0003769.1/OG0003774.1/OG0003775.1/OG0003793.1/OG0003794.1/OG0003808.1/OG0003816.1/OG0003821.1/OG0003831.1/OG0003853.2/OG0003853.1/OG0003987.1/OG0004029.1/OG0004038.1/OG0004046.1/OG0004105.1/OG0004119.1/OG0004124.1/OG0004127.1/OG0004135.1/OG0004146.1/OG0004149.1/OG0004152.1/OG0004210.1/OG0004240.1/OG0004243.1/OG0004255.2/OG0004255.1/OG0004309.1/OG0004315.1/OG0004339.1/OG0004340.1/OG0004363.1/OG0004425.1/OG0004439.1/OG0004447.1/OG0004489.1/OG0004538.1/OG0004568.1/OG0004617.1/OG0004628.1/OG0004630.1/OG0004667.1/OG0004718.1/OG0004791.1/OG0004794.1/OG0004818.1/OG0004883.1/OG0004990.1/OG0005023.1/OG0005047.1/OG0005072.1/OG0005074.1/OG0005078.1/OG0005081.1/OG0005099.1/OG0005105.1/OG0005158.1/OG0005284.1/OG0005334.1/OG0005445.1/OG0005458.1/OG0005466.1/OG0005491.1/OG0005519.1/OG0005580.1/OG0005649.1/OG0005742.1/OG0005758.1/OG0005783.1/OG0005811.1/OG0005871.1/OG0005899.1/OG0005911.1/OG0005948.1/OG0005949.1/OG0005970.1/OG0006007.1/OG0006011.1/OG0006041.1/OG0006181.1/OG0006236.1/OG0006242.1/OG0006248.1/OG0006251.1/OG0006329.1/OG0006338.1/OG0006415.1/OG0006422.1/OG0006469.1/OG0006478.1/OG0006480.1/OG0006659.1/OG0006728.1/OG0006819.1/OG0006875.1/OG0006889.1/OG0006924.1/OG0007090.1/OG0007208.1/OG0007570.1/OG0007577.1/OG0007601.1/OG0007634.1/OG0007723.1/OG0007811.1/OG0007823.1/OG0008029.1/OG0008167.1/OG0008542.1</t>
  </si>
  <si>
    <t>OG0000181.3/OG0000181.5/OG0000181.1/OG0000181.2/OG0000181.4/OG0000273.1/OG0000273.5/OG0000273.4/OG0000273.2/OG0000273.3/OG0001970.1/OG0001970.2/OG0004210.1</t>
  </si>
  <si>
    <t>OG0000273.1/OG0000273.5/OG0000273.4/OG0000273.2/OG0000273.3/OG0001970.1/OG0001970.2/OG0004210.1</t>
  </si>
  <si>
    <t>OG0000123.2/OG0000123.3/OG0000123.5/OG0000123.6/OG0000123.4/OG0000123.7/OG0000123.1/OG0002628.2/OG0002628.1/OG0002817.2/OG0002817.1/OG0003454.1/OG0005810.1/OG0006392.1/OG0007609.1/OG0009738.1</t>
  </si>
  <si>
    <t>OG0001609.1/OG0001940.1/OG0001966.2/OG0001966.1/OG0002073.1/OG0002073.2/OG0002145.1/OG0002646.1/OG0003077.2/OG0003077.1/OG0003238.1/OG0003335.1/OG0003542.1/OG0004040.1/OG0004052.1/OG0004096.1/OG0004401.1/OG0004688.1/OG0005288.1/OG0005534.1/OG0006227.1/OG0006467.1/OG0010621.1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</si>
  <si>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0000047.2/OG0000047.3/OG0000047.7/OG0000047.1/OG0000047.4/OG0000047.5/OG0000047.6/OG0000050.7/OG0000050.8/OG0000050.1/OG0000050.6/OG0000050.10/OG0000050.5/OG0000050.11/OG0000050.9/OG0000050.3/OG0000050.2/OG0000050.4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0000356.4/OG0000356.1/OG0000356.2/OG0000356.3/OG0000395.1/OG0000395.2/OG0000395.3/OG0000396.4/OG0000396.3/OG0000396.1/OG0000396.2/OG0000404.1/OG0000404.2/OG0000404.3/OG0000404.4/OG0000412.2/OG0000412.1/OG0000412.3/OG0000416.1/OG0000416.4/OG0000416.2/OG0000416.3/OG0000419.4/OG0000419.3/OG0000419.2/OG0000419.1/OG0000429.3/OG0000429.2/OG0000429.1/OG0000449.3/OG0000449.1/OG0000449.2/OG0000477.2/OG0000477.3/OG0000477.4/OG0000477.1/OG0000480.3/OG0000480.1/OG0000480.2/OG0000484.2/OG0000484.1/OG0000484.3/OG0000485.1/OG0000485.3/OG0000485.2/OG0000492.1/OG0000492.3/OG0000492.2/OG0000523.2/OG0000523.3/OG0000523.1/OG0000549.2/OG0000549.1/OG0000559.3/OG0000559.2/OG0000559.1/OG0000571.3/OG0000571.1/OG0000571.2/OG0000582.3/OG0000582.1/OG0000582.2/OG0000613.1/OG0000613.3/OG0000613.2/OG0000617.1/OG0000617.2/OG0000617.3/OG0000635.1/OG0000635.2/OG0000666.3/OG0000666.2/OG0000666.1/OG0000670.2/OG0000670.1/OG0000671.3/OG0000671.1/OG0000671.2/OG0000709.3/OG0000709.1/OG0000709.2/OG0000710.3/OG0000710.1/OG0000710.2/OG0000712.1/OG0000712.2/OG0000744.1/OG0000744.2/OG0000745.2/OG0000745.1/OG0000745.3/OG0000772.1/OG0000772.2/OG0000785.1/OG0000785.2/OG0000789.1/OG0000789.2/OG0000831.2/OG0000831.1/OG0000832.1/OG0000832.3/OG0000832.2/OG0000833.2/OG0000833.1/OG0000886.1/OG0000886.3/OG0000886.2/OG0000892.1/OG0000892.2/OG0000947.1/OG0000947.2/OG0000953.1/OG0000953.2/OG0000974.1/OG0000974.2/OG0000995.1/OG0000995.2/OG0001006.1/OG0001006.2/OG0001111.1/OG0001111.2/OG0001157.2/OG0001157.1/OG0001161.1/OG0001161.2/OG0001162.1/OG0001162.2/OG0001166.2/OG0001166.1/OG0001169.2/OG0001169.1/OG0001170.2/OG0001170.1/OG0001175.2/OG0001175.1/OG0001225.2/OG0001225.1/OG0001245.2/OG0001245.1/OG0001262.2/OG0001262.1/OG0001271.2/OG0001271.1/OG0001275.2/OG0001275.1/OG0001368.2/OG0001368.1/OG0001395.2/OG0001395.1/OG0001408.1/OG0001408.2/OG0001450.1/OG0001450.2/OG0001504.1/OG0001504.2/OG0001512.1/OG0001512.2/OG0001554.2/OG0001554.1/OG0001558.2/OG0001558.1/OG0001559.2/OG0001559.1/OG0001597.1/OG0001597.2/OG0001599.1/OG0001599.2/OG0001607.2/OG0001607.1/OG0001613.2/OG0001613.1/OG0001634.2/OG0001634.1/OG0001683.2/OG0001683.1/OG0001702.2/OG0001702.1/OG0001710.2/OG0001710.1/OG0001768.1/OG0001900.1/OG0001963.1/OG0001963.2/OG0002068.1/OG0002107.2/OG0002107.1/OG0002121.1/OG0002121.2/OG0002134.1/OG0002141.1/OG0002143.2/OG0002143.1/OG0002221.1/OG0002246.1/OG0002268.1/OG0002277.2/OG0002277.1/OG0002332.1/OG0002340.1/OG0002340.2/OG0002341.1/OG0002351.1/OG0002409.1/OG0002443.2/OG0002443.1/OG0002472.1/OG0002475.1/OG0002481.1/OG0002487.1/OG0002488.2/OG0002488.1/OG0002491.1/OG0002492.1/OG0002509.2/OG0002509.1/OG0002605.1/OG0002605.2/OG0002621.1/OG0002623.2/OG0002623.1/OG0002638.1/OG0002666.1/OG0002731.2/OG0002731.1/OG0002741.1/OG0002767.1/OG0002772.1/OG0002797.1/OG0002806.1/OG0002806.2/OG0002812.1/OG0002822.1/OG0002885.1/OG0002899.1/OG0003050.1/OG0003090.1/OG0003096.1/OG0003105.1/OG0003109.1/OG0003123.1/OG0003131.1/OG0003154.1/OG0003222.1/OG0003233.1/OG0003276.1/OG0003451.1/OG0003485.1/OG0003487.1/OG0003491.1/OG0003522.1/OG0003523.1/OG0003718.1/OG0003721.1/OG0003730.1/OG0003752.1/OG0003775.1/OG0003816.1/OG0003821.1/OG0004135.1/OG0004309.1/OG0004315.1/OG0004425.1/OG0004439.1/OG0004818.1/OG0005072.1/OG0005158.1/OG0005284.1/OG0005466.1/OG0005580.1/OG0005656.1/OG0005783.1/OG0005811.1/OG0006007.1/OG0006011.1/OG0006236.1/OG0006242.1/OG0006248.1/OG0006329.1/OG0006422.1/OG0006480.1/OG0006889.1/OG0007208.1/OG0008029.1</t>
  </si>
  <si>
    <t>OG0000159.7/OG0000159.2/OG0000159.6/OG0000159.5/OG0000159.1/OG0000159.4/OG0000159.3/OG0000172.3/OG0000172.4/OG0000172.2/OG0000172.1/OG0000208.2/OG0000208.1/OG0000208.4/OG0000208.3/OG0000283.4/OG0000283.3/OG0000283.1/OG0000283.2/OG0000306.4/OG0000306.1/OG0000306.2/OG0000306.3/OG0000381.3/OG0000381.4/OG0000381.1/OG0000381.2/OG0000650.1/OG0000650.2/OG0000650.3/OG0001005.2/OG0001005.1/OG0001032.2/OG0001032.1/OG0001163.2/OG0001163.1/OG0001784.2/OG0001784.1/OG0002503.1/OG0003771.1/OG0006297.1</t>
  </si>
  <si>
    <t>OG0000159.7/OG0000159.2/OG0000159.6/OG0000159.5/OG0000159.1/OG0000159.4/OG0000159.3/OG0000306.4/OG0000306.1/OG0000306.2/OG0000306.3/OG0001560.1/OG0001560.2/OG0006297.1</t>
  </si>
  <si>
    <t>OG0000381.3/OG0000381.4/OG0000381.1/OG0000381.2/OG0001005.2/OG0001005.1</t>
  </si>
  <si>
    <t>OG0001560.1/OG0001560.2</t>
  </si>
  <si>
    <t>OG0000159.7/OG0000159.2/OG0000159.6/OG0000159.5/OG0000159.1/OG0000159.4/OG0000159.3/OG0000283.4/OG0000283.3/OG0000283.1/OG0000283.2/OG0000306.4/OG0000306.1/OG0000306.2/OG0000306.3/OG0000650.1/OG0000650.2/OG0000650.3/OG0003771.1/OG0006297.1</t>
  </si>
  <si>
    <t>OG0000306.4/OG0000306.1/OG0000306.2/OG0000306.3/OG0006297.1</t>
  </si>
  <si>
    <t>OG0000835.3/OG0000835.2/OG0000835.1/OG0000850.3/OG0000850.1/OG0000850.2/OG0000939.1/OG0000939.2/OG0000977.1/OG0001104.2/OG0001104.1/OG0001822.1/OG0001822.2/OG0001851.1/OG0001862.2/OG0001862.1/OG0001912.2/OG0001912.3/OG0001912.1/OG0002019.1/OG0002132.2/OG0002132.1/OG0002148.1/OG0002148.2/OG0002168.1/OG0002653.1/OG0003081.1/OG0003160.1/OG0003335.1/OG0003339.1/OG0003415.1/OG0003515.1/OG0003542.1/OG0003578.1/OG0003672.1/OG0003832.1/OG0003978.1/OG0004157.1/OG0004681.1/OG0004744.1/OG0004769.1/OG0004779.1/OG0004945.1/OG0005326.1/OG0005441.1/OG0005534.1/OG0005550.1/OG0005582.1/OG0005749.1/OG0005829.1/OG0005861.1/OG0005886.1/OG0005903.1/OG0006040.1/OG0006050.1/OG0006232.1/OG0006253.1/OG0006264.1/OG0006285.1/OG0006406.1/OG0006512.1/OG0006730.1/OG0006803.1/OG0006855.1/OG0006950.1/OG0007229.1/OG0007240.1/OG0007281.1/OG0007550.1/OG0007576.1/OG0007654.1/OG0007666.1/OG0007691.1/OG0007744.1/OG0007747.1/OG0007771.1/OG0007796.1/OG0007852.1/OG0008141.1/OG0008154.1/OG0008158.1/OG0008180.1/OG0008195.1/OG0008221.1/OG0008443.1/OG0008455.1/OG0008509.1/OG0008529.1/OG0008796.1/OG0008804.1/OG0009025.1/OG0009685.1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</si>
  <si>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0000050.7/OG0000050.8/OG0000050.1/OG0000050.6/OG0000050.10/OG0000050.5/OG0000050.11/OG0000050.9/OG0000050.3/OG0000050.2/OG0000050.4/OG0000054.3/OG0000054.7/OG0000054.6/OG0000054.4/OG0000054.2/OG0000054.1/OG0000054.5/OG0000061.11/OG0000061.3/OG0000061.6/OG0000061.10/OG0000061.1/OG0000061.12/OG0000061.7/OG0000061.5/OG0000061.9/OG0000061.4/OG0000061.8/OG0000061.2/OG0000076.4/OG0000076.7/OG0000076.9/OG0000076.3/OG0000076.5/OG0000076.6/OG0000076.10/OG0000076.1/OG0000076.8/OG0000076.2/OG0000089.4/OG0000089.8/OG0000089.5/OG0000089.2/OG0000089.6/OG0000089.3/OG0000089.7/OG0000089.1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0000133.3/OG0000133.1/OG0000133.4/OG0000133.2/OG0000142.2/OG0000142.1/OG0000142.3/OG0000144.8/OG0000144.6/OG0000144.1/OG0000144.7/OG0000144.5/OG0000144.4/OG0000144.3/OG0000144.2/OG0000155.5/OG0000155.4/OG0000155.3/OG0000155.1/OG0000155.6/OG0000155.2/OG0000172.3/OG0000172.4/OG0000172.2/OG0000172.1/OG0000175.3/OG0000175.1/OG0000175.2/OG0000175.6/OG0000175.5/OG0000175.4/OG0000181.3/OG0000181.5/OG0000181.1/OG0000181.2/OG0000181.4/OG0000184.3/OG0000184.1/OG0000184.4/OG0000184.2/OG0000192.1/OG0000192.2/OG0000192.5/OG0000192.4/OG0000192.3/OG0000196.3/OG0000196.5/OG0000196.4/OG0000196.1/OG0000196.2/OG0000200.4/OG0000200.5/OG0000200.2/OG0000200.6/OG0000200.3/OG0000200.1/OG0000203.1/OG0000203.3/OG0000203.5/OG0000203.2/OG0000203.4/OG0000205.5/OG0000205.2/OG0000205.7/OG0000205.3/OG0000205.1/OG0000205.4/OG0000205.6/OG0000215.4/OG0000215.5/OG0000215.3/OG0000215.1/OG0000215.2/OG0000222.2/OG0000222.1/OG0000222.4/OG0000222.5/OG0000222.3/OG0000226.1/OG0000226.2/OG0000226.5/OG0000226.4/OG0000226.6/OG0000226.3/OG0000232.4/OG0000232.2/OG0000232.5/OG0000232.1/OG0000232.3/OG0000248.4/OG0000248.2/OG0000248.3/OG0000248.1/OG0000248.5/OG0000252.1/OG0000252.2/OG0000252.3/OG0000260.3/OG0000260.4/OG0000260.1/OG0000260.2/OG0000269.4/OG0000269.2/OG0000269.3/OG0000269.1/OG0000274.1/OG0000274.4/OG0000274.5/OG0000274.2/OG0000274.3/OG0000278.4/OG0000278.2/OG0000278.1/OG0000278.3/OG0000278.5/OG0000283.4/OG0000283.3/OG0000283.1/OG0000283.2/OG0000294.3/OG0000294.4/OG0000294.1/OG0000294.5/OG0000294.2/OG0000299.2/OG0000299.4/OG0000299.3/OG0000299.1/OG0000305.1/OG0000305.4/OG0000305.2/OG0000305.3/OG0000313.1/OG0000313.5/OG0000313.4/OG0000313.3/OG0000313.2/OG0000316.4/OG0000316.2/OG0000316.5/OG0000316.1/OG0000316.3/OG0000318.4/OG0000318.2/OG0000318.1/OG0000318.3/OG0000320.4/OG0000320.3/OG0000320.2/OG0000320.1/OG0000320.5/OG0000322.1/OG0000322.2/OG0000322.4/OG0000322.3/OG0000327.4/OG0000327.3/OG0000327.1/OG0000327.2/OG0000328.1/OG0000328.4/OG0000328.3/OG0000328.2/OG0000333.4/OG0000333.2/OG0000333.1/OG0000333.3/OG0000334.3/OG0000334.1/OG0000334.4/OG0000334.2/OG0000339.3/OG0000339.2/OG0000339.4/OG0000339.1/OG0000340.4/OG0000340.1/OG0000340.3/OG0000340.2/OG0000347.3/OG0000347.2/OG0000347.1/OG0000351.4/OG0000351.3/OG0000351.1/OG0000351.2/OG0000354.3/OG0000354.2/OG0000354.1/OG0000370.4/OG0000370.1/OG0000370.2/OG0000370.3/OG0000372.5/OG0000372.3/OG0000372.4/OG0000372.1/OG0000372.2/OG0000375.4/OG0000375.3/OG0000375.2/OG0000375.1/OG0000386.3/OG0000386.1/OG0000386.4/OG0000386.2/OG0000391.4/OG0000391.3/OG0000391.1/OG0000391.2/OG0000393.2/OG0000393.3/OG0000393.1/OG0000396.4/OG0000396.3/OG0000396.1/OG0000396.2/OG0000410.3/OG0000410.2/OG0000410.1/OG0000419.4/OG0000419.3/OG0000419.2/OG0000419.1/OG0000426.3/OG0000426.1/OG0000426.2/OG0000435.3/OG0000435.2/OG0000435.1/OG0000437.2/OG0000437.4/OG0000437.1/OG0000437.3/OG0000444.4/OG0000444.3/OG0000444.1/OG0000444.2/OG0000448.2/OG0000448.4/OG0000448.1/OG0000448.3/OG0000449.3/OG0000449.1/OG0000449.2/OG0000474.3/OG0000474.4/OG0000474.2/OG0000474.5/OG0000474.1/OG0000486.3/OG0000486.2/OG0000486.1/OG0000498.1/OG0000498.3/OG0000498.2/OG0000498.4/OG0000521.2/OG0000521.1/OG0000521.3/OG0000540.3/OG0000540.4/OG0000540.2/OG0000540.1/OG0000542.1/OG0000542.2/OG0000542.3/OG0000543.3/OG0000543.2/OG0000543.4/OG0000543.1/OG0000548.2/OG0000548.1/OG0000548.3/OG0000555.1/OG0000555.2/OG0000555.3/OG0000558.2/OG0000558.3/OG0000558.1/OG0000559.3/OG0000559.2/OG0000559.1/OG0000608.1/OG0000608.2/OG0000655.1/OG0000655.2/OG0000663.3/OG0000663.2/OG0000663.1/OG0000676.3/OG0000676.1/OG0000676.2/OG0000686.1/OG0000686.2/OG0000686.3/OG0000708.2/OG0000708.3/OG0000708.1/OG0000712.1/OG0000712.2/OG0000730.2/OG0000730.1/OG0000736.2/OG0000736.3/OG0000736.1/OG0000737.1/OG0000737.3/OG0000737.2/OG0000739.1/OG0000739.2/OG0000770.2/OG0000770.1/OG0000795.1/OG0000795.2/OG0000797.1/OG0000797.3/OG0000797.2/OG0000803.2/OG0000803.3/OG0000803.1/OG0000837.1/OG0000837.2/OG0000846.1/OG0000846.2/OG0000854.1/OG0000854.2/OG0000862.2/OG0000862.1/OG0000866.3/OG0000866.2/OG0000866.1/OG0000897.2/OG0000897.1/OG0000921.3/OG0000921.1/OG0000921.2/OG0000932.3/OG0000932.1/OG0000932.2/OG0000935.2/OG0000935.1/OG0000937.2/OG0000937.1/OG0000942.2/OG0000942.3/OG0000942.1/OG0000945.1/OG0000945.2/OG0000947.1/OG0000947.2/OG0000950.2/OG0000950.1/OG0000966.2/OG0000966.1/OG0000978.2/OG0000978.1/OG0000994.2/OG0000994.1/OG0001006.1/OG0001006.2/OG0001019.1/OG0001019.2/OG0001025.2/OG0001025.1/OG0001025.3/OG0001033.2/OG0001033.1/OG0001050.2/OG0001050.1/OG0001057.1/OG0001057.2/OG0001068.2/OG0001068.1/OG0001090.1/OG0001090.2/OG0001125.2/OG0001125.1/OG0001126.1/OG0001126.2/OG0001149.1/OG0001149.2/OG0001156.2/OG0001156.1/OG0001173.2/OG0001173.1/OG0001191.1/OG0001191.2/OG0001207.2/OG0001207.1/OG0001211.2/OG0001211.1/OG0001214.2/OG0001214.1/OG0001222.1/OG0001222.2/OG0001248.1/OG0001248.2/OG0001249.1/OG0001251.2/OG0001251.1/OG0001259.2/OG0001259.1/OG0001260.1/OG0001262.2/OG0001262.1/OG0001267.2/OG0001267.1/OG0001275.2/OG0001275.1/OG0001305.2/OG0001305.1/OG0001306.2/OG0001306.1/OG0001316.2/OG0001316.1/OG0001322.1/OG0001322.2/OG0001342.2/OG0001342.1/OG0001355.2/OG0001355.1/OG0001374.2/OG0001374.1/OG0001393.1/OG0001393.2/OG0001402.1/OG0001402.2/OG0001407.1/OG0001407.2/OG0001412.2/OG0001412.1/OG0001421.2/OG0001421.1/OG0001450.1/OG0001450.2/OG0001469.2/OG0001469.1/OG0001496.3/OG0001496.2/OG0001496.1/OG0001501.1/OG0001509.2/OG0001509.1/OG0001510.2/OG0001510.1/OG0001512.1/OG0001512.2/OG0001514.2/OG0001514.1/OG0001543.2/OG0001543.1/OG0001552.2/OG0001552.1/OG0001559.2/OG0001559.1/OG0001569.1/OG0001574.2/OG0001574.1/OG0001598.2/OG0001598.1/OG0001622.1/OG0001627.1/OG0001627.2/OG0001631.2/OG0001631.1/OG0001648.2/OG0001648.1/OG0001678.2/OG0001678.1/OG0001690.1/OG0001702.2/OG0001702.1/OG0001712.1/OG0001712.2/OG0001716.1/OG0001716.2/OG0001721.2/OG0001721.1/OG0001757.2/OG0001757.1/OG0001768.1/OG0001769.2/OG0001769.1/OG0001772.2/OG0001772.1/OG0001780.1/OG0001780.2/OG0001793.2/OG0001793.1/OG0001815.2/OG0001815.1/OG0001870.2/OG0001870.1/OG0001918.1/OG0001932.1/OG0001932.2/OG0001936.1/OG0001936.2/OG0001972.1/OG0001972.2/OG0002020.2/OG0002020.1/OG0002024.1/OG0002024.2/OG0002047.1/OG0002047.2/OG0002079.1/OG0002107.2/OG0002107.1/OG0002120.1/OG0002120.2/OG0002128.1/OG0002128.2/OG0002134.1/OG0002138.2/OG0002138.1/OG0002142.1/OG0002142.2/OG0002144.1/OG0002144.2/OG0002149.2/OG0002149.1/OG0002150.2/OG0002150.1/OG0002157.2/OG0002157.1/OG0002174.1/OG0002178.1/OG0002178.2/OG0002205.1/OG0002208.1/OG0002208.2/OG0002221.1/OG0002222.1/OG0002222.2/OG0002228.1/OG0002254.1/OG0002281.1/OG0002281.2/OG0002290.1/OG0002340.1/OG0002340.2/OG0002344.2/OG0002344.1/OG0002361.2/OG0002361.1/OG0002387.1/OG0002394.2/OG0002394.1/OG0002469.1/OG0002470.1/OG0002502.1/OG0002503.1/OG0002509.2/OG0002509.1/OG0002514.1/OG0002514.2/OG0002515.1/OG0002551.1/OG0002551.2/OG0002585.1/OG0002586.1/OG0002586.2/OG0002607.1/OG0002614.1/OG0002621.1/OG0002624.1/OG0002625.1/OG0002643.1/OG0002649.1/OG0002668.2/OG0002668.1/OG0002670.1/OG0002716.1/OG0002732.1/OG0002740.2/OG0002740.1/OG0002790.1/OG0002796.1/OG0002799.1/OG0002806.1/OG0002806.2/OG0002809.2/OG0002809.1/OG0002853.1/OG0002875.1/OG0002881.1/OG0002910.2/OG0002910.1/OG0002917.1/OG0002918.1/OG0002934.1/OG0002941.2/OG0002941.1/OG0002949.1/OG0002949.2/OG0002954.1/OG0002956.1/OG0002956.2/OG0002957.1/OG0002958.1/OG0002959.1/OG0003018.1/OG0003028.1/OG0003028.2/OG0003029.1/OG0003056.2/OG0003056.1/OG0003061.1/OG0003078.1/OG0003088.1/OG0003090.1/OG0003092.1/OG0003104.1/OG0003112.1/OG0003117.1/OG0003129.1/OG0003137.1/OG0003162.1/OG0003210.1/OG0003243.1/OG0003264.1/OG0003270.1/OG0003274.1/OG0003287.1/OG0003299.1/OG0003303.1/OG0003318.1/OG0003345.1/OG0003431.1/OG0003435.1/OG0003445.1/OG0003448.1/OG0003473.1/OG0003484.1/OG0003507.1/OG0003564.1/OG0003580.1/OG0003591.1/OG0003659.1/OG0003666.1/OG0003677.1/OG0003699.1/OG0003724.1/OG0003730.1/OG0003736.1/OG0003738.1/OG0003754.1/OG0003756.1/OG0003763.1/OG0003774.1/OG0003776.1/OG0003795.1/OG0003826.1/OG0003829.1/OG0003830.1/OG0003842.1/OG0003941.1/OG0003977.1/OG0003994.1/OG0004011.1/OG0004017.1/OG0004029.1/OG0004038.1/OG0004042.1/OG0004047.1/OG0004064.1/OG0004067.1/OG0004089.1/OG0004094.1/OG0004099.1/OG0004127.1/OG0004135.1/OG0004136.1/OG0004138.1/OG0004139.1/OG0004146.1/OG0004149.1/OG0004240.1/OG0004245.1/OG0004250.1/OG0004254.1/OG0004257.1/OG0004263.1/OG0004283.1/OG0004289.1/OG0004294.1/OG0004297.1/OG0004301.1/OG0004304.1/OG0004309.1/OG0004311.1/OG0004327.1/OG0004333.1/OG0004338.1/OG0004346.1/OG0004357.1/OG0004361.1/OG0004385.1/OG0004388.1/OG0004389.1/OG0004419.1/OG0004437.1/OG0004440.1/OG0004445.1/OG0004454.1/OG0004538.1/OG0004559.1/OG0004574.1/OG0004628.1/OG0004631.1/OG0004632.1/OG0004642.1/OG0004650.1/OG0004653.1/OG0004677.1/OG0004678.1/OG0004710.1/OG0004718.1/OG0004723.1/OG0004738.1/OG0004742.1/OG0004746.1/OG0004778.1/OG0004785.1/OG0004796.1/OG0004811.1/OG0004815.1/OG0004883.1/OG0004914.1/OG0004943.1/OG0004952.1/OG0004957.1/OG0004961.1/OG0004965.1/OG0004973.1/OG0004979.1/OG0004992.1/OG0005010.1/OG0005013.1/OG0005017.1/OG0005035.1/OG0005066.1/OG0005068.1/OG0005078.1/OG0005090.1/OG0005092.1/OG0005103.1/OG0005116.1/OG0005123.1/OG0005168.1/OG0005256.1/OG0005275.1/OG0005281.1/OG0005282.1/OG0005297.1/OG0005347.1/OG0005359.1/OG0005362.1/OG0005396.1/OG0005402.1/OG0005426.1/OG0005431.1/OG0005432.1/OG0005445.1/OG0005473.1/OG0005485.1/OG0005490.1/OG0005526.1/OG0005537.1/OG0005543.1/OG0005558.1/OG0005575.1/OG0005583.1/OG0005653.1/OG0005686.1/OG0005722.1/OG0005727.1/OG0005786.1/OG0005789.1/OG0005813.1/OG0005838.1/OG0005850.1/OG0005852.1/OG0005893.1/OG0005918.1/OG0005926.1/OG0005943.1/OG0005993.1/OG0006000.1/OG0006197.1/OG0006198.1/OG0006236.1/OG0006248.1/OG0006256.1/OG0006261.1/OG0006319.1/OG0006320.1/OG0006340.1/OG0006346.1/OG0006375.1/OG0006379.1/OG0006380.1/OG0006407.1/OG0006424.1/OG0006425.1/OG0006431.1/OG0006434.1/OG0006437.1/OG0006464.1/OG0006468.1/OG0006481.1/OG0006517.1/OG0006647.1/OG0006656.1/OG0006672.1/OG0006679.1/OG0006684.1/OG0006696.1/OG0006710.1/OG0006765.1/OG0006770.1/OG0006790.1/OG0006794.1/OG0006820.1/OG0006832.1/OG0006850.1/OG0006873.1/OG0006889.1/OG0006903.1/OG0006915.1/OG0006922.1/OG0006937.1/OG0006954.1/OG0007085.1/OG0007097.1/OG0007130.1/OG0007195.1/OG0007200.1/OG0007208.1/OG0007218.1/OG0007249.1/OG0007251.1/OG0007261.1/OG0007301.1/OG0007312.1/OG0007319.1/OG0007331.1/OG0007346.1/OG0007432.1/OG0007562.1/OG0007604.1/OG0007608.1/OG0007634.1/OG0007647.1/OG0007659.1/OG0007680.1/OG0007702.1/OG0007756.1/OG0007766.1/OG0007787.1/OG0007789.1/OG0007836.1/OG0008000.1/OG0008113.1/OG0008120.1/OG0008208.1/OG0008426.1/OG0008482.1/OG0008490.1/OG0008550.1/OG0009072.1</t>
  </si>
  <si>
    <t>OG0000266.6/OG0000266.3/OG0000266.5/OG0000266.1/OG0000266.2/OG0000266.4/OG0000268.2/OG0000268.1/OG0000268.3/OG0000268.4/OG0000279.4/OG0000279.1/OG0000279.6/OG0000279.2/OG0000279.9/OG0000279.3/OG0000279.8/OG0000279.5/OG0000279.7/OG0000286.3/OG0000286.6/OG0000286.7/OG0000286.1/OG0000286.4/OG0000286.2/OG0000286.5/OG0000879.2/OG0000879.1/OG0001795.2/OG0001795.1/OG0002306.2/OG0002306.1/OG0002581.1/OG0003060.1/OG0003211.1/OG0003293.1/OG0003315.1/OG0003315.2/OG0003471.1/OG0003568.2/OG0003568.1/OG0003671.1/OG0003960.1/OG0004169.1/OG0004325.1/OG0004381.1/OG0004635.1/OG0004784.1/OG0004966.1/OG0005069.1/OG0005129.1/OG0005439.1/OG0005474.1/OG0005609.1/OG0005810.1/OG0005880.1/OG0006047.1/OG0006295.1/OG0006411.1/OG0006719.1/OG0006807.1/OG0007225.1/OG0007366.1/OG0007413.1/OG0007434.1/OG0007594.1/OG0007786.1/OG0008086.1/OG0008105.1/OG0008269.1/OG0008372.1/OG0009041.1/OG0009134.1</t>
  </si>
  <si>
    <t>OG0000266.6/OG0000266.3/OG0000266.5/OG0000266.1/OG0000266.2/OG0000266.4/OG0000286.3/OG0000286.6/OG0000286.7/OG0000286.1/OG0000286.4/OG0000286.2/OG0000286.5/OG0002581.1/OG0003471.1/OG0003568.2/OG0003568.1/OG0004169.1/OG0004325.1/OG0004966.1/OG0005439.1/OG0006807.1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</si>
  <si>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0000061.11/OG0000061.3/OG0000061.6/OG0000061.10/OG0000061.1/OG0000061.12/OG0000061.7/OG0000061.5/OG0000061.9/OG0000061.4/OG0000061.8/OG0000061.2/OG0000089.4/OG0000089.8/OG0000089.5/OG0000089.2/OG0000089.6/OG0000089.3/OG0000089.7/OG0000089.1/OG0000133.3/OG0000133.1/OG0000133.4/OG0000133.2/OG0000155.5/OG0000155.4/OG0000155.3/OG0000155.1/OG0000155.6/OG0000155.2/OG0000205.5/OG0000205.2/OG0000205.7/OG0000205.3/OG0000205.1/OG0000205.4/OG0000205.6/OG0000222.2/OG0000222.1/OG0000222.4/OG0000222.5/OG0000222.3/OG0000252.1/OG0000252.2/OG0000252.3/OG0000269.4/OG0000269.2/OG0000269.3/OG0000269.1/OG0000278.4/OG0000278.2/OG0000278.1/OG0000278.3/OG0000278.5/OG0000299.2/OG0000299.4/OG0000299.3/OG0000299.1/OG0000313.1/OG0000313.5/OG0000313.4/OG0000313.3/OG0000313.2/OG0000322.1/OG0000322.2/OG0000322.4/OG0000322.3/OG0000327.4/OG0000327.3/OG0000327.1/OG0000327.2/OG0000328.1/OG0000328.4/OG0000328.3/OG0000328.2/OG0000333.4/OG0000333.2/OG0000333.1/OG0000333.3/OG0000386.3/OG0000386.1/OG0000386.4/OG0000386.2/OG0000393.2/OG0000393.3/OG0000393.1/OG0000410.3/OG0000410.2/OG0000410.1/OG0000419.4/OG0000419.3/OG0000419.2/OG0000419.1/OG0000426.3/OG0000426.1/OG0000426.2/OG0000437.2/OG0000437.4/OG0000437.1/OG0000437.3/OG0000449.3/OG0000449.1/OG0000449.2/OG0000474.3/OG0000474.4/OG0000474.2/OG0000474.5/OG0000474.1/OG0000540.3/OG0000540.4/OG0000540.2/OG0000540.1/OG0000543.3/OG0000543.2/OG0000543.4/OG0000543.1/OG0000559.3/OG0000559.2/OG0000559.1/OG0000686.1/OG0000686.2/OG0000686.3/OG0000736.2/OG0000736.3/OG0000736.1/OG0000770.2/OG0000770.1/OG0000797.1/OG0000797.3/OG0000797.2/OG0000837.1/OG0000837.2/OG0000854.1/OG0000854.2/OG0000862.2/OG0000862.1/OG0000897.2/OG0000897.1/OG0000921.3/OG0000921.1/OG0000921.2/OG0000932.3/OG0000932.1/OG0000932.2/OG0000966.2/OG0000966.1/OG0001033.2/OG0001033.1/OG0001222.1/OG0001222.2/OG0001248.1/OG0001248.2/OG0001259.2/OG0001259.1/OG0001262.2/OG0001262.1/OG0001306.2/OG0001306.1/OG0001342.2/OG0001342.1/OG0001469.2/OG0001469.1/OG0001510.2/OG0001510.1/OG0001512.1/OG0001512.2/OG0001559.2/OG0001559.1/OG0001622.1/OG0001631.2/OG0001631.1/OG0001712.1/OG0001712.2/OG0001721.2/OG0001721.1/OG0001757.2/OG0001757.1/OG0001768.1/OG0001870.2/OG0001870.1/OG0001918.1/OG0002079.1/OG0002107.2/OG0002107.1/OG0002149.2/OG0002149.1/OG0002178.1/OG0002178.2/OG0002205.1/OG0002221.1/OG0002281.1/OG0002281.2/OG0002340.1/OG0002340.2/OG0002344.2/OG0002344.1/OG0002509.2/OG0002509.1/OG0002515.1/OG0002551.1/OG0002551.2/OG0002585.1/OG0002621.1/OG0002625.1/OG0002643.1/OG0002649.1/OG0002806.1/OG0002806.2/OG0003018.1/OG0003029.1/OG0003090.1/OG0003210.1/OG0003243.1/OG0003270.1/OG0003274.1/OG0003345.1/OG0003484.1/OG0003580.1/OG0003730.1/OG0003776.1/OG0003795.1/OG0003826.1/OG0003830.1/OG0004017.1/OG0004138.1/OG0004139.1/OG0004146.1/OG0004149.1/OG0004257.1/OG0004309.1/OG0004311.1/OG0004333.1/OG0004437.1/OG0004440.1/OG0004677.1/OG0004738.1/OG0004785.1/OG0005035.1/OG0005078.1/OG0005281.1/OG0005431.1/OG0005526.1/OG0006236.1/OG0006248.1/OG0006261.1/OG0006320.1/OG0006696.1/OG0006710.1/OG0006765.1/OG0006832.1/OG0006922.1/OG0006954.1/OG0007702.1/OG0007787.1/OG0008482.1</t>
  </si>
  <si>
    <t>OG0000835.3/OG0000835.2/OG0000835.1/OG0000977.1/OG0001822.1/OG0001822.2/OG0001851.1/OG0003542.1/OG0003578.1/OG0004744.1/OG0004779.1/OG0005441.1/OG0005582.1/OG0005903.1/OG0006040.1/OG0006406.1/OG0007240.1/OG0007771.1</t>
  </si>
  <si>
    <t>OG0000266.6/OG0000266.3/OG0000266.5/OG0000266.1/OG0000266.2/OG0000266.4/OG0000286.3/OG0000286.6/OG0000286.7/OG0000286.1/OG0000286.4/OG0000286.2/OG0000286.5/OG0002581.1/OG0004966.1/OG0005439.1/OG0005518.1/OG0006807.1/OG0007674.1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</si>
  <si>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0000119.6/OG0000119.1/OG0000119.5/OG0000119.4/OG0000119.7/OG0000119.3/OG0000119.2/OG0000180.6/OG0000180.4/OG0000180.3/OG0000180.2/OG0000180.5/OG0000180.1/OG0000186.3/OG0000186.6/OG0000186.1/OG0000186.4/OG0000186.2/OG0000186.5/OG0000267.4/OG0000267.1/OG0000267.2/OG0000267.5/OG0000267.3/OG0000269.4/OG0000269.2/OG0000269.3/OG0000269.1/OG0000299.2/OG0000299.4/OG0000299.3/OG0000299.1/OG0000322.1/OG0000322.2/OG0000322.4/OG0000322.3/OG0000334.3/OG0000334.1/OG0000334.4/OG0000334.2/OG0000386.3/OG0000386.1/OG0000386.4/OG0000386.2/OG0000393.2/OG0000393.3/OG0000393.1/OG0000410.3/OG0000410.2/OG0000410.1/OG0000419.4/OG0000419.3/OG0000419.2/OG0000419.1/OG0000437.2/OG0000437.4/OG0000437.1/OG0000437.3/OG0000449.3/OG0000449.1/OG0000449.2/OG0000474.3/OG0000474.4/OG0000474.2/OG0000474.5/OG0000474.1/OG0000540.3/OG0000540.4/OG0000540.2/OG0000540.1/OG0000551.3/OG0000551.2/OG0000551.1/OG0000559.3/OG0000559.2/OG0000559.1/OG0000563.2/OG0000563.3/OG0000563.1/OG0000812.1/OG0000812.2/OG0000812.3/OG0000827.1/OG0000827.2/OG0000854.1/OG0000854.2/OG0000897.2/OG0000897.1/OG0000919.2/OG0000919.1/OG0000921.3/OG0000921.1/OG0000921.2/OG0000966.2/OG0000966.1/OG0001090.1/OG0001090.2/OG0001149.1/OG0001149.2/OG0001248.1/OG0001248.2/OG0001262.2/OG0001262.1/OG0001271.2/OG0001271.1/OG0001342.2/OG0001342.1/OG0001469.2/OG0001469.1/OG0001505.2/OG0001505.1/OG0001510.2/OG0001510.1/OG0001559.2/OG0001559.1/OG0001631.2/OG0001631.1/OG0001757.2/OG0001757.1/OG0001814.1/OG0001814.2/OG0001870.2/OG0001870.1/OG0001964.1/OG0001976.2/OG0001976.1/OG0002031.2/OG0002031.1/OG0002079.1/OG0002107.2/OG0002107.1/OG0002149.2/OG0002149.1/OG0002178.1/OG0002178.2/OG0002221.1/OG0002281.1/OG0002281.2/OG0002291.1/OG0002340.1/OG0002340.2/OG0002509.2/OG0002509.1/OG0002515.1/OG0002585.1/OG0002621.1/OG0002625.1/OG0002643.1/OG0002649.1/OG0003028.1/OG0003028.2/OG0003090.1/OG0003210.1/OG0003262.1/OG0003270.1/OG0003273.1/OG0003274.1/OG0003276.1/OG0003345.1/OG0003558.1/OG0003580.1/OG0003730.1/OG0003775.1/OG0003826.1/OG0004038.1/OG0004059.1/OG0004138.1/OG0004146.1/OG0004149.1/OG0004292.1/OG0004333.1/OG0004440.1/OG0004471.1/OG0005035.1/OG0006041.1/OG0006248.1/OG0006320.1/OG0006710.1</t>
  </si>
  <si>
    <t>OG0000977.1/OG0001851.1/OG0001966.2/OG0001966.1/OG0002132.2/OG0002132.1/OG0002353.1/OG0003542.1/OG0003765.1/OG0004401.1/OG0006040.1/OG0006406.1/OG0006627.1/OG0006857.1/OG0007771.1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</si>
  <si>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0000186.3/OG0000186.6/OG0000186.1/OG0000186.4/OG0000186.2/OG0000186.5/OG0000267.4/OG0000267.1/OG0000267.2/OG0000267.5/OG0000267.3/OG0000334.3/OG0000334.1/OG0000334.4/OG0000334.2/OG0000393.2/OG0000393.3/OG0000393.1/OG0000410.3/OG0000410.2/OG0000410.1/OG0000540.3/OG0000540.4/OG0000540.2/OG0000540.1/OG0000551.3/OG0000551.2/OG0000551.1/OG0000812.1/OG0000812.2/OG0000812.3/OG0000897.2/OG0000897.1/OG0000921.3/OG0000921.1/OG0000921.2/OG0001469.2/OG0001469.1/OG0001631.2/OG0001631.1/OG0001814.1/OG0001814.2/OG0001964.1/OG0001976.2/OG0001976.1/OG0002031.2/OG0002031.1/OG0002291.1/OG0002643.1/OG0003028.1/OG0003028.2/OG0003090.1/OG0003270.1/OG0003273.1/OG0003276.1/OG0003775.1/OG0004038.1/OG0004138.1/OG0004146.1/OG0004292.1/OG0004471.1/OG0006041.1</t>
  </si>
  <si>
    <t>OG0002353.1/OG0006406.1/OG0006857.1</t>
  </si>
  <si>
    <t>OG0000266.6/OG0000266.3/OG0000266.5/OG0000266.1/OG0000266.2/OG0000266.4/OG0005518.1</t>
  </si>
  <si>
    <t>OG0000089.4/OG0000089.8/OG0000089.5/OG0000089.2/OG0000089.6/OG0000089.3/OG0000089.7/OG0000089.1/OG0000133.3/OG0000133.1/OG0000133.4/OG0000133.2/OG0000540.3/OG0000540.4/OG0000540.2/OG0000540.1/OG0000897.2/OG0000897.1/OG0003826.1/OG0006765.1</t>
  </si>
  <si>
    <t>OG0000015.9/OG0000015.11/OG0000015.13/OG0000015.6/OG0000015.3/OG0000015.7/OG0000015.4/OG0000015.5/OG0000015.8/OG0000015.14/OG0000015.1/OG0000015.2/OG0000015.12/OG0000015.10/OG0000322.1/OG0000322.2/OG0000322.4/OG0000322.3/OG0000655.1/OG0000655.2/OG0004283.1/OG0005432.1</t>
  </si>
  <si>
    <t>OG0000318.4/OG0000318.2/OG0000318.1/OG0000318.3/OG0000375.4/OG0000375.3/OG0000375.2/OG0000375.1/OG0000419.4/OG0000419.3/OG0000419.2/OG0000419.1/OG0000540.3/OG0000540.4/OG0000540.2/OG0000540.1/OG0000608.1/OG0000608.2/OG0000708.2/OG0000708.3/OG0000708.1/OG0000712.1/OG0000712.2/OG0000739.1/OG0000739.2/OG0000803.2/OG0000803.3/OG0000803.1/OG0000846.1/OG0000846.2/OG0000897.2/OG0000897.1/OG0000942.2/OG0000942.3/OG0000942.1/OG0000945.1/OG0000945.2/OG0000994.2/OG0000994.1/OG0001173.2/OG0001173.1/OG0001207.2/OG0001207.1/OG0001260.1/OG0001412.2/OG0001412.1/OG0001598.2/OG0001598.1/OG0001772.2/OG0001772.1/OG0001936.1/OG0001936.2/OG0002024.1/OG0002024.2/OG0002144.1/OG0002144.2/OG0002254.1/OG0002290.1/OG0002387.1/OG0002469.1/OG0002470.1/OG0002502.1/OG0002551.1/OG0002551.2/OG0002732.1/OG0002740.2/OG0002740.1/OG0002796.1/OG0002910.2/OG0002910.1/OG0002918.1/OG0002941.2/OG0002941.1/OG0002949.1/OG0002949.2/OG0002954.1/OG0003028.1/OG0003028.2/OG0003056.2/OG0003056.1/OG0003104.1/OG0003287.1/OG0003431.1/OG0003659.1/OG0003699.1/OG0003736.1/OG0003754.1/OG0003763.1/OG0003829.1/OG0003941.1/OG0004011.1/OG0004089.1/OG0004094.1/OG0004245.1/OG0004263.1/OG0004297.1/OG0004333.1/OG0004389.1/OG0004419.1/OG0004559.1/OG0004628.1/OG0004650.1/OG0004653.1/OG0004718.1/OG0004723.1/OG0004746.1/OG0004778.1/OG0004796.1/OG0004815.1/OG0004957.1/OG0004961.1/OG0004965.1/OG0005013.1/OG0005035.1/OG0005066.1/OG0005078.1/OG0005090.1/OG0005103.1/OG0005297.1/OG0005347.1/OG0005432.1/OG0005473.1/OG0005537.1/OG0005653.1/OG0005686.1/OG0005727.1/OG0005850.1/OG0005852.1/OG0005926.1/OG0006197.1/OG0006198.1/OG0006375.1/OG0006464.1/OG0006647.1/OG0006656.1/OG0006672.1/OG0006770.1/OG0006790.1/OG0006850.1/OG0006889.1/OG0007200.1/OG0007218.1/OG0007251.1/OG0007312.1/OG0007319.1/OG0007604.1/OG0007766.1/OG0007836.1/OG0008000.1/OG0008426.1</t>
  </si>
  <si>
    <t>OG0000850.3/OG0000850.1/OG0000850.2/OG0002148.1/OG0002148.2/OG0003160.1/OG0003515.1/OG0003832.1/OG0003978.1/OG0004157.1/OG0004769.1/OG0005534.1/OG0005582.1/OG0005749.1/OG0006050.1/OG0006264.1/OG0006285.1/OG0006730.1/OG0007229.1/OG0007550.1/OG0007654.1/OG0007691.1/OG0007744.1/OG0007796.1/OG0008443.1/OG0008455.1/OG0008509.1/OG0008796.1</t>
  </si>
  <si>
    <t>OG0003060.1/OG0003315.1/OG0003315.2/OG0006047.1/OG0006719.1/OG0007366.1</t>
  </si>
  <si>
    <t>OG0000268.2/OG0000268.1/OG0000268.3/OG0000268.4/OG0005474.1/OG0007413.1/OG0009041.1</t>
  </si>
  <si>
    <t>OG0000015.9/OG0000015.11/OG0000015.13/OG0000015.6/OG0000015.3/OG0000015.7/OG0000015.4/OG0000015.5/OG0000015.8/OG0000015.14/OG0000015.1/OG0000015.2/OG0000015.12/OG0000015.10/OG0000044.13/OG0000044.11/OG0000044.6/OG0000044.14/OG0000044.8/OG0000044.12/OG0000044.10/OG0000044.7/OG0000044.4/OG0000044.5/OG0000044.9/OG0000044.1/OG0000044.3/OG0000044.2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0000131.4/OG0000131.6/OG0000131.2/OG0000131.1/OG0000131.3/OG0000131.5/OG0000131.7/OG0000142.2/OG0000142.1/OG0000142.3/OG0000222.2/OG0000222.1/OG0000222.4/OG0000222.5/OG0000222.3/OG0000305.1/OG0000305.4/OG0000305.2/OG0000305.3/OG0000322.1/OG0000322.2/OG0000322.4/OG0000322.3/OG0000426.3/OG0000426.1/OG0000426.2/OG0000498.1/OG0000498.3/OG0000498.2/OG0000498.4/OG0000558.2/OG0000558.3/OG0000558.1/OG0000676.3/OG0000676.1/OG0000676.2/OG0000686.1/OG0000686.2/OG0000686.3/OG0000730.2/OG0000730.1/OG0000947.1/OG0000947.2/OG0000950.2/OG0000950.1/OG0000978.2/OG0000978.1/OG0001057.1/OG0001057.2/OG0001068.2/OG0001068.1/OG0001126.1/OG0001126.2/OG0001191.1/OG0001191.2/OG0001249.1/OG0001251.2/OG0001251.1/OG0001262.2/OG0001262.1/OG0001316.2/OG0001316.1/OG0001393.1/OG0001393.2/OG0001402.1/OG0001402.2/OG0001421.2/OG0001421.1/OG0001514.2/OG0001514.1/OG0001543.2/OG0001543.1/OG0001815.2/OG0001815.1/OG0001932.1/OG0001932.2/OG0003090.1/OG0003137.1/OG0003435.1/OG0003484.1/OG0003507.1/OG0003738.1/OG0004029.1/OG0004250.1/OG0004327.1/OG0004357.1/OG0004445.1/OG0004538.1/OG0004738.1/OG0004943.1/OG0004952.1/OG0004979.1/OG0005092.1/OG0005116.1/OG0005359.1/OG0005432.1/OG0006256.1/OG0006431.1/OG0006832.1/OG0007432.1/OG0007604.1/OG0007608.1/OG0007680.1/OG0008208.1</t>
  </si>
  <si>
    <t>OG0002132.2/OG0002132.1/OG0003081.1/OG0004945.1/OG0005582.1/OG0005829.1/OG0005861.1/OG0006253.1/OG0006406.1/OG0007576.1/OG0007666.1/OG0008141.1/OG0008158.1/OG0008529.1/OG0008804.1/OG0009685.1</t>
  </si>
  <si>
    <t>OG0003568.2/OG0003568.1/OG0007594.1</t>
  </si>
  <si>
    <t>OG0001862.2/OG0001862.1</t>
  </si>
  <si>
    <t>OG0000089.4/OG0000089.8/OG0000089.5/OG0000089.2/OG0000089.6/OG0000089.3/OG0000089.7/OG0000089.1/OG0000866.3/OG0000866.2/OG0000866.1/OG0001267.2/OG0001267.1/OG0004338.1/OG0005168.1/OG0005558.1</t>
  </si>
  <si>
    <t>OG0003081.1</t>
  </si>
  <si>
    <t>OG0004784.1/OG0007225.1/OG0007594.1/OG0008086.1</t>
  </si>
  <si>
    <t>OG0000121.5/OG0000121.1/OG0000121.2/OG0000121.3/OG0000121.4/OG0000121.6/OG0000121.8/OG0000121.7/OG0000663.3/OG0000663.2/OG0000663.1/OG0001267.2/OG0001267.1/OG0002624.1/OG0002853.1/OG0003445.1/OG0004631.1/OG0004914.1/OG0005123.1/OG0005281.1/OG0005558.1/OG0006424.1/OG0007647.1</t>
  </si>
  <si>
    <t>OG0000089.4/OG0000089.8/OG0000089.5/OG0000089.2/OG0000089.6/OG0000089.3/OG0000089.7/OG0000089.1/OG0000866.3/OG0000866.2/OG0000866.1/OG0004338.1/OG0005168.1/OG0005558.1</t>
  </si>
  <si>
    <t>OG0001552.2/OG0001552.1/OG0001793.2/OG0001793.1/OG0004388.1/OG0005359.1/OG0005838.1/OG0007097.1</t>
  </si>
  <si>
    <t>OG0000512.1/OG0000512.8/OG0000512.3/OG0000512.7/OG0000512.9/OG0000512.5/OG0000512.6/OG0000512.4/OG0000512.2/OG0000572.2/OG0000572.1/OG0001373.1/OG0001398.1/OG0001632.1/OG0001758.1/OG0002001.2/OG0002001.1/OG0002011.1/OG0002011.2/OG0002055.2/OG0002055.1/OG0002231.1/OG0002231.2/OG0002628.2/OG0002628.1/OG0002831.1/OG0002978.1/OG0003207.1/OG0003229.1/OG0003286.1/OG0003313.2/OG0003313.1/OG0003315.1/OG0003315.2/OG0003330.1/OG0003447.1/OG0003471.1/OG0003576.1/OG0003671.1/OG0003823.1/OG0003874.1/OG0003878.1/OG0003959.1/OG0004117.2/OG0004117.1/OG0004585.1/OG0004706.1/OG0005180.1/OG0005241.1/OG0005371.1/OG0005518.1/OG0005606.1/OG0005661.1/OG0005695.1/OG0005706.1/OG0005732.1/OG0005863.1/OG0006047.1/OG0006062.1/OG0006069.1/OG0006082.1/OG0006225.1/OG0006290.1/OG0006389.1/OG0006412.1/OG0006435.1/OG0006435.2/OG0006472.1/OG0006476.1/OG0006594.1/OG0006725.1/OG0007086.1/OG0007144.1/OG0007264.1/OG0007344.1/OG0007388.1/OG0007407.1/OG0007413.1/OG0007458.1/OG0007599.1/OG0007775.1/OG0008050.1/OG0008520.1/OG0009366.2/OG0009366.1/OG0009746.1/OG0010076.1/OG0010417.1/OG0011594.1</t>
  </si>
  <si>
    <t>OG0000198.3/OG0000198.5/OG0000198.4/OG0000198.2/OG0000198.1/OG0001104.2/OG0001104.1/OG0001311.1/OG0001311.2/OG0001345.3/OG0001345.2/OG0001345.1/OG0001362.2/OG0001362.1/OG0001497.1/OG0001497.2/OG0001790.2/OG0001790.1/OG0001825.2/OG0001825.1/OG0001851.1/OG0001974.1/OG0002015.1/OG0002019.1/OG0002045.1/OG0002045.2/OG0002073.1/OG0002073.2/OG0002145.1/OG0002148.1/OG0002148.2/OG0002176.2/OG0002176.1/OG0002259.1/OG0002282.1/OG0002353.1/OG0002444.1/OG0002646.1/OG0002660.1/OG0002903.1/OG0003125.1/OG0003160.1/OG0003238.1/OG0003294.1/OG0003294.2/OG0003415.1/OG0003517.1/OG0003596.1/OG0003668.1/OG0003672.1/OG0003735.1/OG0003765.1/OG0003797.1/OG0003832.1/OG0003850.1/OG0004040.1/OG0004052.1/OG0004054.1/OG0004218.1/OG0004218.2/OG0004280.1/OG0004282.1/OG0004312.1/OG0004372.1/OG0004401.1/OG0004420.1/OG0004438.1/OG0004456.1/OG0004688.1/OG0004702.1/OG0004712.1/OG0004737.1/OG0004769.1/OG0004941.1/OG0004945.1/OG0005060.1/OG0005075.1/OG0005295.1/OG0005340.1/OG0005380.1/OG0005418.1/OG0005427.1/OG0005441.1/OG0005444.1/OG0005534.1/OG0005552.1/OG0005756.1/OG0005866.1/OG0005897.1/OG0005907.1/OG0005975.1/OG0006050.1/OG0006061.1/OG0006064.1/OG0006213.1/OG0006227.1/OG0006257.1/OG0006339.1/OG0006454.1/OG0006466.1/OG0006475.1/OG0006482.1/OG0006512.1/OG0006598.1/OG0006670.1/OG0006714.1/OG0006716.1/OG0006720.1/OG0006750.1/OG0006762.1/OG0006771.1/OG0006772.1/OG0006786.1/OG0006813.1/OG0006816.1/OG0006862.1/OG0006863.1/OG0006872.1/OG0006910.1/OG0006950.1/OG0006974.1/OG0007185.1/OG0007196.1/OG0007229.1/OG0007336.1/OG0007350.1/OG0007357.1/OG0007379.1/OG0007387.1/OG0007580.1/OG0007639.1/OG0007654.1/OG0007678.1/OG0007744.1/OG0007763.1/OG0007796.1/OG0007826.1/OG0007852.1/OG0007978.1/OG0007981.1/OG0007983.1/OG0008011.1/OG0008019.1/OG0008034.1/OG0008080.1/OG0008098.1/OG0008129.1/OG0008145.1/OG0008170.1/OG0008220.1/OG0008221.1/OG0008414.1/OG0008455.1/OG0008491.1/OG0008509.1/OG0008526.1/OG0008529.1/OG0008530.1/OG0008856.1/OG0009035.1/OG0009119.1/OG0009130.1/OG0009351.1/OG0009685.1/OG0010016.1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</si>
  <si>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0000051.3/OG0000051.1/OG0000051.7/OG0000051.9/OG0000051.11/OG0000051.6/OG0000051.2/OG0000051.5/OG0000051.4/OG0000051.10/OG0000051.8/OG0000054.3/OG0000054.7/OG0000054.6/OG0000054.4/OG0000054.2/OG0000054.1/OG0000054.5/OG0000071.1/OG0000071.5/OG0000071.11/OG0000071.7/OG0000071.9/OG0000071.2/OG0000071.6/OG0000071.10/OG0000071.3/OG0000071.8/OG0000071.4/OG0000074.1/OG0000074.8/OG0000074.3/OG0000074.2/OG0000074.6/OG0000074.5/OG0000074.7/OG0000074.4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0000103.5/OG0000103.8/OG0000103.7/OG0000103.2/OG0000103.6/OG0000103.1/OG0000103.9/OG0000103.3/OG0000103.4/OG0000114.2/OG0000114.1/OG0000114.3/OG0000114.5/OG0000114.4/OG0000121.5/OG0000121.1/OG0000121.2/OG0000121.3/OG0000121.4/OG0000121.6/OG0000121.8/OG0000121.7/OG0000126.3/OG0000126.2/OG0000126.8/OG0000126.6/OG0000126.5/OG0000126.1/OG0000126.4/OG0000126.7/OG0000133.3/OG0000133.1/OG0000133.4/OG0000133.2/OG0000140.1/OG0000140.4/OG0000140.2/OG0000140.3/OG0000140.5/OG0000140.6/OG0000140.7/OG0000150.2/OG0000150.4/OG0000150.3/OG0000150.1/OG0000150.5/OG0000168.1/OG0000168.4/OG0000168.2/OG0000168.3/OG0000168.5/OG0000170.2/OG0000170.4/OG0000170.1/OG0000170.3/OG0000172.3/OG0000172.4/OG0000172.2/OG0000172.1/OG0000180.6/OG0000180.4/OG0000180.3/OG0000180.2/OG0000180.5/OG0000180.1/OG0000182.3/OG0000182.5/OG0000182.2/OG0000182.6/OG0000182.1/OG0000182.4/OG0000186.3/OG0000186.6/OG0000186.1/OG0000186.4/OG0000186.2/OG0000186.5/OG0000187.6/OG0000187.5/OG0000187.4/OG0000187.3/OG0000187.1/OG0000187.2/OG0000192.1/OG0000192.2/OG0000192.5/OG0000192.4/OG0000192.3/OG0000200.4/OG0000200.5/OG0000200.2/OG0000200.6/OG0000200.3/OG0000200.1/OG0000222.2/OG0000222.1/OG0000222.4/OG0000222.5/OG0000222.3/OG0000244.3/OG0000244.2/OG0000244.4/OG0000244.1/OG0000247.4/OG0000247.5/OG0000247.1/OG0000247.3/OG0000247.2/OG0000248.4/OG0000248.2/OG0000248.3/OG0000248.1/OG0000248.5/OG0000256.4/OG0000256.5/OG0000256.3/OG0000256.1/OG0000256.2/OG0000273.1/OG0000273.5/OG0000273.4/OG0000273.2/OG0000273.3/OG0000283.4/OG0000283.3/OG0000283.1/OG0000283.2/OG0000294.3/OG0000294.4/OG0000294.1/OG0000294.5/OG0000294.2/OG0000299.2/OG0000299.4/OG0000299.3/OG0000299.1/OG0000305.1/OG0000305.4/OG0000305.2/OG0000305.3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0000358.2/OG0000358.1/OG0000358.3/OG0000358.4/OG0000368.2/OG0000368.3/OG0000368.1/OG0000373.2/OG0000373.1/OG0000373.3/OG0000373.4/OG0000375.4/OG0000375.3/OG0000375.2/OG0000375.1/OG0000385.3/OG0000385.1/OG0000385.2/OG0000386.3/OG0000386.1/OG0000386.4/OG0000386.2/OG0000389.2/OG0000389.3/OG0000389.1/OG0000391.4/OG0000391.3/OG0000391.1/OG0000391.2/OG0000400.4/OG0000400.1/OG0000400.3/OG0000400.2/OG0000404.1/OG0000404.2/OG0000404.3/OG0000404.4/OG0000416.1/OG0000416.4/OG0000416.2/OG0000416.3/OG0000419.4/OG0000419.3/OG0000419.2/OG0000419.1/OG0000433.3/OG0000433.2/OG0000433.1/OG0000448.2/OG0000448.4/OG0000448.1/OG0000448.3/OG0000449.3/OG0000449.1/OG0000449.2/OG0000454.1/OG0000454.2/OG0000456.4/OG0000456.2/OG0000456.3/OG0000456.1/OG0000467.4/OG0000467.3/OG0000467.2/OG0000467.1/OG0000474.3/OG0000474.4/OG0000474.2/OG0000474.5/OG0000474.1/OG0000486.3/OG0000486.2/OG0000486.1/OG0000500.3/OG0000500.2/OG0000500.1/OG0000501.1/OG0000502.2/OG0000502.1/OG0000502.3/OG0000507.1/OG0000507.2/OG0000520.2/OG0000520.3/OG0000520.1/OG0000521.2/OG0000521.1/OG0000521.3/OG0000524.2/OG0000524.1/OG0000524.3/OG0000526.3/OG0000526.2/OG0000526.1/OG0000544.3/OG0000544.1/OG0000544.2/OG0000549.2/OG0000549.1/OG0000561.2/OG0000561.3/OG0000561.1/OG0000580.2/OG0000580.1/OG0000580.3/OG0000583.2/OG0000583.1/OG0000583.3/OG0000607.1/OG0000607.2/OG0000613.1/OG0000613.3/OG0000613.2/OG0000614.3/OG0000614.2/OG0000614.1/OG0000618.2/OG0000618.1/OG0000618.3/OG0000619.1/OG0000619.3/OG0000619.2/OG0000634.3/OG0000634.1/OG0000634.2/OG0000636.3/OG0000636.1/OG0000636.2/OG0000653.2/OG0000653.1/OG0000653.3/OG0000666.3/OG0000666.2/OG0000666.1/OG0000667.1/OG0000667.3/OG0000667.2/OG0000671.3/OG0000671.1/OG0000671.2/OG0000696.1/OG0000696.2/OG0000696.3/OG0000704.2/OG0000704.1/OG0000704.3/OG0000707.1/OG0000707.3/OG0000707.2/OG0000708.2/OG0000708.3/OG0000708.1/OG0000709.3/OG0000709.1/OG0000709.2/OG0000710.3/OG0000710.1/OG0000710.2/OG0000712.1/OG0000712.2/OG0000741.2/OG0000741.1/OG0000741.3/OG0000744.1/OG0000744.2/OG0000745.2/OG0000745.1/OG0000745.3/OG0000746.1/OG0000746.2/OG0000757.1/OG0000763.1/OG0000763.2/OG0000764.1/OG0000764.2/OG0000764.3/OG0000771.3/OG0000771.2/OG0000771.1/OG0000793.1/OG0000793.2/OG0000795.1/OG0000795.2/OG0000811.2/OG0000811.3/OG0000811.1/OG0000828.1/OG0000828.2/OG0000832.1/OG0000832.3/OG0000832.2/OG0000833.2/OG0000833.1/OG0000837.1/OG0000837.2/OG0000840.1/OG0000840.2/OG0000862.2/OG0000862.1/OG0000880.2/OG0000880.1/OG0000884.2/OG0000884.1/OG0000886.1/OG0000886.3/OG0000886.2/OG0000890.3/OG0000890.2/OG0000890.1/OG0000904.2/OG0000904.3/OG0000904.1/OG0000915.1/OG0000915.2/OG0000917.2/OG0000917.1/OG0000918.2/OG0000918.3/OG0000918.1/OG0000921.3/OG0000921.1/OG0000921.2/OG0000936.2/OG0000936.1/OG0000942.2/OG0000942.3/OG0000942.1/OG0000945.1/OG0000945.2/OG0000948.1/OG0000948.2/OG0000971.1/OG0000971.2/OG0000971.3/OG0000972.1/OG0000972.2/OG0000974.1/OG0000974.2/OG0000994.2/OG0000994.1/OG0000997.1/OG0000997.2/OG0000999.2/OG0000999.1/OG0001016.1/OG0001016.2/OG0001026.1/OG0001026.2/OG0001032.2/OG0001032.1/OG0001033.2/OG0001033.1/OG0001055.1/OG0001055.2/OG0001072.2/OG0001072.1/OG0001077.2/OG0001077.1/OG0001078.2/OG0001078.3/OG0001078.1/OG0001081.2/OG0001081.1/OG0001087.1/OG0001087.2/OG0001111.1/OG0001111.2/OG0001118.1/OG0001118.2/OG0001120.2/OG0001120.1/OG0001148.2/OG0001148.1/OG0001149.1/OG0001149.2/OG0001152.1/OG0001152.2/OG0001155.2/OG0001155.1/OG0001157.2/OG0001157.1/OG0001169.2/OG0001169.1/OG0001172.2/OG0001172.1/OG0001173.2/OG0001173.1/OG0001174.1/OG0001174.2/OG0001175.2/OG0001175.1/OG0001176.1/OG0001176.2/OG0001191.1/OG0001191.2/OG0001193.1/OG0001193.2/OG0001200.2/OG0001200.1/OG0001203.2/OG0001203.1/OG0001207.2/OG0001207.1/OG0001212.2/OG0001212.1/OG0001229.3/OG0001229.1/OG0001229.2/OG0001243.2/OG0001243.1/OG0001247.1/OG0001247.2/OG0001248.1/OG0001248.2/OG0001251.2/OG0001251.1/OG0001267.2/OG0001267.1/OG0001269.2/OG0001269.1/OG0001275.2/OG0001275.1/OG0001278.2/OG0001278.1/OG0001305.2/OG0001305.1/OG0001313.2/OG0001313.1/OG0001326.1/OG0001327.2/OG0001327.1/OG0001356.1/OG0001356.2/OG0001365.2/OG0001365.1/OG0001368.2/OG0001368.1/OG0001393.1/OG0001393.2/OG0001397.1/OG0001397.2/OG0001401.3/OG0001401.2/OG0001401.1/OG0001403.2/OG0001403.1/OG0001409.1/OG0001409.2/OG0001412.2/OG0001412.1/OG0001416.1/OG0001416.2/OG0001420.1/OG0001456.1/OG0001456.2/OG0001462.1/OG0001462.2/OG0001466.2/OG0001466.1/OG0001510.2/OG0001510.1/OG0001527.2/OG0001527.1/OG0001528.2/OG0001528.1/OG0001543.2/OG0001543.1/OG0001552.2/OG0001552.1/OG0001558.2/OG0001558.1/OG0001559.2/OG0001559.1/OG0001567.1/OG0001569.1/OG0001571.3/OG0001571.2/OG0001571.1/OG0001577.2/OG0001577.1/OG0001599.1/OG0001599.2/OG0001606.2/OG0001606.1/OG0001622.1/OG0001638.1/OG0001638.2/OG0001647.2/OG0001647.1/OG0001648.2/OG0001648.1/OG0001678.2/OG0001678.1/OG0001680.1/OG0001680.2/OG0001692.2/OG0001692.1/OG0001697.2/OG0001697.1/OG0001702.2/OG0001702.1/OG0001706.1/OG0001706.2/OG0001709.1/OG0001709.2/OG0001717.1/OG0001719.1/OG0001744.1/OG0001763.2/OG0001763.1/OG0001768.1/OG0001769.2/OG0001769.1/OG0001772.2/OG0001772.1/OG0001782.1/OG0001782.2/OG0001784.2/OG0001784.1/OG0001785.1/OG0001785.2/OG0001793.2/OG0001793.1/OG0001811.2/OG0001811.1/OG0001826.2/OG0001826.1/OG0001844.2/OG0001844.1/OG0001855.1/OG0001855.2/OG0001856.2/OG0001856.1/OG0001861.2/OG0001861.1/OG0001866.2/OG0001866.1/OG0001870.2/OG0001870.1/OG0001932.1/OG0001932.2/OG0001942.1/OG0001942.2/OG0001944.1/OG0001945.1/OG0001945.2/OG0001952.1/OG0001952.2/OG0001956.1/OG0001963.1/OG0001963.2/OG0001976.2/OG0001976.1/OG0001979.1/OG0002020.2/OG0002020.1/OG0002024.1/OG0002024.2/OG0002026.1/OG0002026.2/OG0002031.2/OG0002031.1/OG0002044.1/OG0002044.2/OG0002047.1/OG0002047.2/OG0002051.1/OG0002064.2/OG0002064.1/OG0002068.1/OG0002076.1/OG0002076.2/OG0002079.1/OG0002101.1/OG0002101.2/OG0002107.2/OG0002107.1/OG0002119.2/OG0002119.1/OG0002125.1/OG0002126.2/OG0002126.1/OG0002133.1/OG0002144.1/OG0002144.2/OG0002147.1/OG0002147.2/OG0002152.1/OG0002152.2/OG0002154.1/OG0002154.2/OG0002156.1/OG0002165.1/OG0002174.1/OG0002180.1/OG0002205.1/OG0002221.1/OG0002223.1/OG0002241.1/OG0002241.2/OG0002242.2/OG0002242.1/OG0002273.1/OG0002273.2/OG0002288.1/OG0002288.2/OG0002289.1/OG0002295.1/OG0002298.1/OG0002340.1/OG0002340.2/OG0002341.1/OG0002348.1/OG0002350.1/OG0002350.2/OG0002351.1/OG0002360.1/OG0002360.2/OG0002366.1/OG0002366.2/OG0002368.2/OG0002368.1/OG0002376.1/OG0002377.1/OG0002377.2/OG0002379.1/OG0002379.2/OG0002381.2/OG0002381.1/OG0002384.1/OG0002387.1/OG0002392.1/OG0002395.1/OG0002403.2/OG0002403.1/OG0002407.1/OG0002411.1/OG0002413.1/OG0002443.2/OG0002443.1/OG0002451.1/OG0002451.2/OG0002460.1/OG0002464.1/OG0002464.2/OG0002469.1/OG0002470.1/OG0002474.2/OG0002474.1/OG0002483.1/OG0002487.1/OG0002491.1/OG0002493.2/OG0002493.1/OG0002494.1/OG0002502.1/OG0002503.1/OG0002504.2/OG0002504.1/OG0002513.1/OG0002514.1/OG0002514.2/OG0002557.2/OG0002557.1/OG0002569.1/OG0002578.1/OG0002585.1/OG0002586.1/OG0002586.2/OG0002587.1/OG0002589.1/OG0002589.2/OG0002591.1/OG0002603.1/OG0002612.2/OG0002612.1/OG0002614.1/OG0002623.2/OG0002623.1/OG0002630.1/OG0002630.2/OG0002635.2/OG0002635.1/OG0002638.1/OG0002644.1/OG0002649.1/OG0002663.1/OG0002666.1/OG0002667.1/OG0002730.1/OG0002739.1/OG0002743.1/OG0002743.2/OG0002745.1/OG0002745.2/OG0002762.2/OG0002762.1/OG0002766.2/OG0002766.1/OG0002767.1/OG0002772.1/OG0002774.2/OG0002774.1/OG0002778.2/OG0002778.1/OG0002785.2/OG0002785.1/OG0002790.1/OG0002796.1/OG0002797.1/OG0002801.1/OG0002805.1/OG0002806.1/OG0002806.2/OG0002809.2/OG0002809.1/OG0002815.1/OG0002870.1/OG0002873.1/OG0002873.2/OG0002874.1/OG0002875.1/OG0002876.1/OG0002885.1/OG0002889.1/OG0002889.2/OG0002899.1/OG0002902.1/OG0002915.1/OG0002916.1/OG0002917.1/OG0002918.1/OG0002923.1/OG0002924.1/OG0002926.1/OG0002932.1/OG0002934.1/OG0002943.2/OG0002943.1/OG0002947.2/OG0002947.1/OG0002949.1/OG0002949.2/OG0002954.1/OG0002959.1/OG0002969.1/OG0003028.1/OG0003028.2/OG0003039.1/OG0003044.1/OG0003049.1/OG0003055.1/OG0003056.2/OG0003056.1/OG0003058.1/OG0003061.1/OG0003084.1/OG0003085.1/OG0003088.1/OG0003089.1/OG0003095.1/OG0003112.1/OG0003116.1/OG0003145.1/OG0003146.1/OG0003152.1/OG0003153.1/OG0003157.1/OG0003163.1/OG0003190.1/OG0003218.1/OG0003219.1/OG0003226.1/OG0003232.1/OG0003241.1/OG0003259.1/OG0003266.2/OG0003266.1/OG0003269.1/OG0003270.1/OG0003273.1/OG0003275.1/OG0003275.2/OG0003276.1/OG0003291.1/OG0003296.1/OG0003316.1/OG0003316.2/OG0003318.1/OG0003319.1/OG0003320.1/OG0003321.1/OG0003324.1/OG0003332.1/OG0003340.1/OG0003340.2/OG0003344.1/OG0003396.1/OG0003423.1/OG0003456.1/OG0003466.1/OG0003473.1/OG0003484.1/OG0003490.1/OG0003491.1/OG0003494.1/OG0003510.1/OG0003511.1/OG0003522.1/OG0003523.1/OG0003527.1/OG0003531.1/OG0003541.1/OG0003551.1/OG0003567.1/OG0003579.1/OG0003580.1/OG0003584.1/OG0003593.1/OG0003655.1/OG0003655.2/OG0003664.1/OG0003669.1/OG0003679.1/OG0003690.1/OG0003691.1/OG0003699.1/OG0003704.1/OG0003704.2/OG0003706.1/OG0003718.1/OG0003721.1/OG0003730.1/OG0003745.1/OG0003750.1/OG0003756.1/OG0003769.1/OG0003771.1/OG0003781.1/OG0003790.1/OG0003793.1/OG0003794.1/OG0003804.1/OG0003808.1/OG0003818.1/OG0003822.1/OG0003824.1/OG0003830.1/OG0003831.1/OG0003833.1/OG0003839.1/OG0003842.1/OG0003849.1/OG0003853.2/OG0003853.1/OG0003855.1/OG0003856.1/OG0003864.1/OG0003931.1/OG0003941.1/OG0003947.1/OG0003951.1/OG0003961.1/OG0003972.1/OG0003975.1/OG0003987.1/OG0003993.1/OG0003994.1/OG0004000.1/OG0004008.1/OG0004011.1/OG0004014.1/OG0004017.1/OG0004024.1/OG0004028.1/OG0004042.1/OG0004044.1/OG0004047.1/OG0004048.1/OG0004056.1/OG0004059.1/OG0004069.1/OG0004072.1/OG0004073.1/OG0004079.1/OG0004084.1/OG0004087.1/OG0004089.1/OG0004093.1/OG0004099.1/OG0004103.1/OG0004111.1/OG0004119.1/OG0004124.1/OG0004127.1/OG0004141.1/OG0004142.1/OG0004147.1/OG0004155.1/OG0004207.1/OG0004223.1/OG0004240.1/OG0004243.1/OG0004245.1/OG0004246.1/OG0004249.1/OG0004251.1/OG0004252.1/OG0004257.1/OG0004260.1/OG0004263.1/OG0004272.1/OG0004287.1/OG0004301.1/OG0004311.1/OG0004313.1/OG0004333.1/OG0004339.1/OG0004340.1/OG0004341.1/OG0004346.1/OG0004347.1/OG0004351.1/OG0004363.1/OG0004389.1/OG0004397.1/OG0004398.1/OG0004400.1/OG0004404.1/OG0004407.1/OG0004408.1/OG0004412.1/OG0004414.1/OG0004417.1/OG0004419.1/OG0004422.1/OG0004426.1/OG0004429.1/OG0004433.1/OG0004447.1/OG0004455.1/OG0004462.1/OG0004464.1/OG0004480.1/OG0004487.1/OG0004490.1/OG0004538.1/OG0004559.1/OG0004568.1/OG0004574.1/OG0004579.1/OG0004582.1/OG0004590.1/OG0004602.1/OG0004609.1/OG0004610.1/OG0004614.1/OG0004617.1/OG0004620.1/OG0004637.1/OG0004640.1/OG0004642.1/OG0004650.1/OG0004651.1/OG0004656.1/OG0004665.1/OG0004673.1/OG0004679.1/OG0004693.1/OG0004694.1/OG0004704.1/OG0004716.1/OG0004720.1/OG0004724.1/OG0004726.1/OG0004731.1/OG0004735.1/OG0004736.1/OG0004746.1/OG0004748.1/OG0004750.1/OG0004755.1/OG0004760.1/OG0004762.1/OG0004768.1/OG0004771.1/OG0004785.1/OG0004791.1/OG0004794.1/OG0004796.1/OG0004807.1/OG0004815.1/OG0004818.1/OG0004895.1/OG0004904.1/OG0004918.1/OG0004919.1/OG0004920.1/OG0004930.1/OG0004931.1/OG0004932.1/OG0004933.1/OG0004943.1/OG0004949.1/OG0004955.1/OG0004980.1/OG0004981.1/OG0004990.1/OG0004991.1/OG0004992.1/OG0004994.1/OG0005007.1/OG0005017.1/OG0005030.1/OG0005035.1/OG0005043.1/OG0005047.1/OG0005050.1/OG0005059.1/OG0005072.1/OG0005073.1/OG0005074.1/OG0005091.1/OG0005092.1/OG0005102.1/OG0005123.1/OG0005132.1/OG0005140.1/OG0005174.1/OG0005238.1/OG0005254.1/OG0005267.1/OG0005268.1/OG0005270.1/OG0005273.1/OG0005275.1/OG0005277.1/OG0005278.1/OG0005284.1/OG0005297.1/OG0005307.1/OG0005312.1/OG0005320.1/OG0005327.1/OG0005332.1/OG0005334.1/OG0005341.1/OG0005347.1/OG0005356.1/OG0005357.1/OG0005359.1/OG0005365.1/OG0005389.1/OG0005396.1/OG0005397.1/OG0005399.1/OG0005401.1/OG0005405.1/OG0005413.1/OG0005423.1/OG0005432.1/OG0005465.1/OG0005466.1/OG0005479.1/OG0005482.1/OG0005485.1/OG0005491.1/OG0005492.1/OG0005496.1/OG0005507.1/OG0005510.1/OG0005519.1/OG0005528.1/OG0005537.1/OG0005538.1/OG0005541.1/OG0005543.1/OG0005559.1/OG0005565.1/OG0005567.1/OG0005568.1/OG0005583.1/OG0005585.1/OG0005677.1/OG0005694.1/OG0005707.1/OG0005713.1/OG0005721.1/OG0005736.1/OG0005742.1/OG0005758.1/OG0005783.1/OG0005786.1/OG0005804.1/OG0005813.1/OG0005815.1/OG0005816.1/OG0005824.1/OG0005832.1/OG0005838.1/OG0005840.1/OG0005841.1/OG0005850.1/OG0005862.1/OG0005868.1/OG0005871.1/OG0005879.1/OG0005882.1/OG0005883.1/OG0005891.1/OG0005899.1/OG0005900.1/OG0005911.1/OG0005918.1/OG0005924.1/OG0005925.1/OG0005926.1/OG0005930.1/OG0005931.1/OG0005945.1/OG0005948.1/OG0005949.1/OG0005960.1/OG0005966.1/OG0005970.1/OG0005973.1/OG0005982.1/OG0005983.1/OG0005995.1/OG0006007.1/OG0006013.1/OG0006014.1/OG0006015.1/OG0006017.1/OG0006025.1/OG0006032.1/OG0006041.1/OG0006052.1/OG0006056.1/OG0006146.1/OG0006152.1/OG0006178.1/OG0006188.1/OG0006197.1/OG0006240.1/OG0006251.1/OG0006274.1/OG0006279.1/OG0006284.1/OG0006286.1/OG0006288.1/OG0006293.1/OG0006294.1/OG0006307.1/OG0006317.1/OG0006320.1/OG0006323.1/OG0006331.1/OG0006338.1/OG0006340.1/OG0006346.1/OG0006357.1/OG0006364.1/OG0006366.1/OG0006369.1/OG0006371.1/OG0006375.1/OG0006380.1/OG0006381.1/OG0006410.1/OG0006413.1/OG0006415.1/OG0006425.1/OG0006432.1/OG0006441.1/OG0006442.1/OG0006445.1/OG0006461.1/OG0006465.1/OG0006468.1/OG0006478.1/OG0006481.1/OG0006484.1/OG0006490.1/OG0006499.1/OG0006513.1/OG0006623.1/OG0006626.1/OG0006630.1/OG0006641.1/OG0006643.1/OG0006647.1/OG0006671.1/OG0006699.1/OG0006702.1/OG0006703.1/OG0006722.1/OG0006732.1/OG0006741.1/OG0006774.1/OG0006776.1/OG0006792.1/OG0006798.1/OG0006832.1/OG0006846.1/OG0006850.1/OG0006861.1/OG0006867.1/OG0006875.1/OG0006889.1/OG0006894.1/OG0006901.1/OG0006912.1/OG0006918.1/OG0006931.1/OG0006934.1/OG0006942.1/OG0006953.1/OG0006968.1/OG0007063.1/OG0007073.1/OG0007074.1/OG0007090.1/OG0007093.1/OG0007097.1/OG0007098.1/OG0007103.1/OG0007157.1/OG0007172.1/OG0007200.1/OG0007212.1/OG0007215.1/OG0007237.1/OG0007246.1/OG0007251.1/OG0007290.1/OG0007291.1/OG0007298.1/OG0007305.1/OG0007312.1/OG0007316.1/OG0007319.1/OG0007320.1/OG0007353.1/OG0007372.1/OG0007373.1/OG0007384.1/OG0007409.1/OG0007417.1/OG0007432.1/OG0007572.1/OG0007591.1/OG0007601.1/OG0007648.1/OG0007659.1/OG0007680.1/OG0007685.1/OG0007722.1/OG0007745.1/OG0007748.1/OG0007766.1/OG0007768.1/OG0007773.1/OG0007811.1/OG0007812.1/OG0007822.1/OG0007823.1/OG0007980.1/OG0008000.1/OG0008012.1/OG0008035.1/OG0008053.1/OG0008097.1/OG0008108.1/OG0008120.1/OG0008167.1/OG0008363.1/OG0008398.1/OG0008420.1/OG0008434.1/OG0008449.1/OG0008490.1/OG0008549.1/OG0008551.1/OG0008785.1/OG0009072.1/OG0010635.1</t>
  </si>
  <si>
    <t>OG0005897.1/OG0006475.1</t>
  </si>
  <si>
    <t>OG0000021.4/OG0000021.11/OG0000021.2/OG0000021.9/OG0000021.10/OG0000021.13/OG0000021.6/OG0000021.8/OG0000021.14/OG0000021.15/OG0000021.5/OG0000021.1/OG0000021.7/OG0000021.3/OG0000021.12/OG0000036.7/OG0000036.3/OG0000036.12/OG0000036.6/OG0000036.11/OG0000036.5/OG0000036.10/OG0000036.8/OG0000036.1/OG0000036.9/OG0000036.4/OG0000036.2/OG0000133.3/OG0000133.1/OG0000133.4/OG0000133.2/OG0000182.3/OG0000182.5/OG0000182.2/OG0000182.6/OG0000182.1/OG0000182.4/OG0000416.1/OG0000416.4/OG0000416.2/OG0000416.3/OG0000467.4/OG0000467.3/OG0000467.2/OG0000467.1/OG0000501.1/OG0000915.1/OG0000915.2/OG0000917.2/OG0000917.1/OG0001243.2/OG0001243.1/OG0001247.1/OG0001247.2/OG0001569.1/OG0001785.1/OG0001785.2/OG0001811.2/OG0001811.1/OG0001963.1/OG0001963.2/OG0002125.1/OG0002470.1/OG0002766.2/OG0002766.1/OG0002902.1/OG0003044.1/OG0003084.1/OG0003226.1/OG0003527.1/OG0003531.1/OG0004287.1/OG0004333.1/OG0004389.1/OG0004640.1/OG0004731.1/OG0004768.1/OG0004785.1/OG0004932.1/OG0005035.1/OG0005140.1/OG0005267.1/OG0005278.1/OG0005320.1/OG0005465.1/OG0005491.1/OG0005926.1/OG0006671.1/OG0006931.1/OG0006953.1/OG0007103.1/OG0007748.1/OG0007773.1</t>
  </si>
  <si>
    <t>OG0000501.1/OG0001811.2/OG0001811.1/OG0002470.1/OG0004768.1/OG0005278.1/OG0005465.1</t>
  </si>
  <si>
    <t>OG0002902.1/OG0003531.1/OG0004640.1/OG0004932.1/OG0005267.1/OG0006671.1/OG0006931.1/OG0006953.1</t>
  </si>
  <si>
    <t>OG0004333.1/OG0004785.1/OG0005035.1</t>
  </si>
  <si>
    <t>OG0000572.2/OG0000572.1/OG0003330.1/OG0003823.1/OG0006725.1/OG0007264.1/OG0007413.1/OG0009746.1</t>
  </si>
  <si>
    <t>OG0000027.2/OG0000027.7/OG0000027.8/OG0000027.3/OG0000027.1/OG0000027.9/OG0000027.4/OG0000027.5/OG0000027.6/OG0000103.5/OG0000103.8/OG0000103.7/OG0000103.2/OG0000103.6/OG0000103.1/OG0000103.9/OG0000103.3/OG0000103.4/OG0000305.1/OG0000305.4/OG0000305.2/OG0000305.3/OG0000454.1/OG0000454.2/OG0000500.3/OG0000500.2/OG0000500.1/OG0000524.2/OG0000524.1/OG0000524.3/OG0000746.1/OG0000746.2/OG0000757.1/OG0000880.2/OG0000880.1/OG0000936.2/OG0000936.1/OG0000948.1/OG0000948.2/OG0001169.2/OG0001169.1/OG0001191.1/OG0001191.2/OG0001203.2/OG0001203.1/OG0001251.2/OG0001251.1/OG0001356.1/OG0001356.2/OG0001462.1/OG0001462.2/OG0001552.2/OG0001552.1/OG0001606.2/OG0001606.1/OG0001647.2/OG0001647.1/OG0001793.2/OG0001793.1/OG0001855.1/OG0001855.2/OG0001861.2/OG0001861.1/OG0001870.2/OG0001870.1/OG0002020.2/OG0002020.1/OG0002031.2/OG0002031.1/OG0002288.1/OG0002288.2/OG0002360.1/OG0002360.2/OG0002514.1/OG0002514.2/OG0002614.1/OG0002644.1/OG0002739.1/OG0002767.1/OG0003088.1/OG0003296.1/OG0003316.1/OG0003316.2/OG0003319.1/OG0003484.1/OG0003494.1/OG0003730.1/OG0003975.1/OG0004014.1/OG0004069.1/OG0004084.1/OG0004119.1/OG0004141.1/OG0004240.1/OG0004272.1/OG0004339.1/OG0004414.1/OG0004417.1/OG0004538.1/OG0004602.1/OG0004650.1/OG0004679.1/OG0004746.1/OG0004760.1/OG0004919.1/OG0004943.1/OG0005030.1/OG0005050.1/OG0005174.1/OG0005254.1/OG0005275.1/OG0005312.1/OG0005357.1/OG0005399.1/OG0005496.1/OG0005538.1/OG0005543.1/OG0005721.1/OG0005838.1/OG0005883.1/OG0005918.1/OG0005931.1/OG0005945.1/OG0005960.1/OG0005982.1/OG0006017.1/OG0006331.1/OG0006432.1/OG0006468.1/OG0006490.1/OG0006499.1/OG0006643.1/OG0006703.1/OG0006776.1/OG0006934.1/OG0006942.1/OG0007097.1/OG0007215.1/OG0007298.1/OG0007305.1/OG0007384.1/OG0007409.1/OG0007417.1/OG0007572.1/OG0007659.1/OG0007680.1/OG0007685.1/OG0007745.1/OG0008097.1/OG0008490.1/OG0008785.1</t>
  </si>
  <si>
    <t>OG0001497.1/OG0001497.2/OG0002015.1/OG0003832.1/OG0004945.1/OG0005427.1/OG0005756.1/OG0005975.1/OG0006061.1/OG0006213.1/OG0006771.1/OG0006816.1/OG0006863.1/OG0006950.1/OG0007580.1/OG0007852.1/OG0008129.1/OG0008529.1/OG0009685.1/OG0010016.1</t>
  </si>
  <si>
    <t>OG0000524.2/OG0000524.1/OG0000524.3/OG0001251.2/OG0001251.1/OG0001356.1/OG0001356.2/OG0002020.2/OG0002020.1/OG0003316.1/OG0003316.2/OG0004339.1/OG0004417.1/OG0005174.1/OG0005721.1/OG0005945.1/OG0006432.1/OG0006703.1/OG0006942.1/OG0007298.1/OG0007305.1/OG0007384.1</t>
  </si>
  <si>
    <t>OG0003832.1/OG0008129.1</t>
  </si>
  <si>
    <t>OG0008129.1</t>
  </si>
  <si>
    <t>OG0001356.1/OG0001356.2/OG0002020.2/OG0002020.1/OG0005945.1/OG0006703.1/OG0007298.1/OG0007305.1/OG0007384.1</t>
  </si>
  <si>
    <t>OG0006942.1</t>
  </si>
  <si>
    <t>OG0000316.4/OG0000316.2/OG0000316.5/OG0000316.1/OG0000316.3/OG0000346.3/OG0000346.1/OG0000346.2/OG0000346.4/OG0001241.1/OG0001241.2/OG0001702.2/OG0001702.1/OG0002076.1/OG0002076.2/OG0002341.1/OG0002366.1/OG0002366.2/OG0002491.1/OG0002585.1/OG0002809.2/OG0002809.1/OG0003065.1/OG0003154.1/OG0003340.1/OG0003340.2/OG0003469.1/OG0003655.1/OG0003655.2/OG0005105.1/OG0005435.1/OG0005520.1/OG0006867.1/OG0007811.1</t>
  </si>
  <si>
    <t>OG0002653.1/OG0005380.1/OG0007826.1</t>
  </si>
  <si>
    <t>OG0000198.3/OG0000198.5/OG0000198.4/OG0000198.2/OG0000198.1/OG0001311.1/OG0001311.2/OG0001345.3/OG0001345.2/OG0001345.1/OG0001362.2/OG0001362.1/OG0001851.1/OG0001974.1/OG0002073.1/OG0002073.2/OG0002176.2/OG0002176.1/OG0002259.1/OG0002282.1/OG0002353.1/OG0002444.1/OG0002646.1/OG0002903.1/OG0003294.1/OG0003294.2/OG0003415.1/OG0003668.1/OG0003735.1/OG0004052.1/OG0004054.1/OG0004312.1/OG0004401.1/OG0004438.1/OG0004702.1/OG0004712.1/OG0005295.1/OG0005534.1/OG0005897.1/OG0006061.1/OG0006227.1/OG0006466.1/OG0006512.1/OG0006714.1/OG0006762.1/OG0006772.1/OG0006786.1/OG0007336.1/OG0007357.1/OG0007639.1/OG0008034.1/OG0008170.1/OG0008491.1/OG0009119.1/OG0009130.1/OG0009351.1</t>
  </si>
  <si>
    <t>OG0001398.1/OG0001758.1/OG0002628.2/OG0002628.1/OG0002978.1/OG0003207.1/OG0003229.1/OG0003447.1/OG0003471.1/OG0003671.1/OG0003959.1/OG0004585.1/OG0004706.1/OG0005371.1/OG0005518.1/OG0005706.1/OG0005732.1/OG0005863.1/OG0006082.1/OG0006225.1/OG0006389.1/OG0007264.1/OG0007388.1/OG0007458.1/OG0011594.1</t>
  </si>
  <si>
    <t>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0000071.1/OG0000071.5/OG0000071.11/OG0000071.7/OG0000071.9/OG0000071.2/OG0000071.6/OG0000071.10/OG0000071.3/OG0000071.8/OG0000071.4/OG0000074.1/OG0000074.8/OG0000074.3/OG0000074.2/OG0000074.6/OG0000074.5/OG0000074.7/OG0000074.4/OG0000089.4/OG0000089.8/OG0000089.5/OG0000089.2/OG0000089.6/OG0000089.3/OG0000089.7/OG0000089.1/OG0000114.2/OG0000114.1/OG0000114.3/OG0000114.5/OG0000114.4/OG0000126.3/OG0000126.2/OG0000126.8/OG0000126.6/OG0000126.5/OG0000126.1/OG0000126.4/OG0000126.7/OG0000168.1/OG0000168.4/OG0000168.2/OG0000168.3/OG0000168.5/OG0000172.3/OG0000172.4/OG0000172.2/OG0000172.1/OG0000186.3/OG0000186.6/OG0000186.1/OG0000186.4/OG0000186.2/OG0000186.5/OG0000187.6/OG0000187.5/OG0000187.4/OG0000187.3/OG0000187.1/OG0000187.2/OG0000192.1/OG0000192.2/OG0000192.5/OG0000192.4/OG0000192.3/OG0000222.2/OG0000222.1/OG0000222.4/OG0000222.5/OG0000222.3/OG0000244.3/OG0000244.2/OG0000244.4/OG0000244.1/OG0000247.4/OG0000247.5/OG0000247.1/OG0000247.3/OG0000247.2/OG0000273.1/OG0000273.5/OG0000273.4/OG0000273.2/OG0000273.3/OG0000283.4/OG0000283.3/OG0000283.1/OG0000283.2/OG0000299.2/OG0000299.4/OG0000299.3/OG0000299.1/OG0000311.2/OG0000311.3/OG0000311.1/OG0000311.4/OG0000312.1/OG0000316.4/OG0000316.2/OG0000316.5/OG0000316.1/OG0000316.3/OG0000320.4/OG0000320.3/OG0000320.2/OG0000320.1/OG0000320.5/OG0000331.1/OG0000331.3/OG0000331.2/OG0000331.4/OG0000334.3/OG0000334.1/OG0000334.4/OG0000334.2/OG0000351.4/OG0000351.3/OG0000351.1/OG0000351.2/OG0000368.2/OG0000368.3/OG0000368.1/OG0000373.2/OG0000373.1/OG0000373.3/OG0000373.4/OG0000375.4/OG0000375.3/OG0000375.2/OG0000375.1/OG0000385.3/OG0000385.1/OG0000385.2/OG0000386.3/OG0000386.1/OG0000386.4/OG0000386.2/OG0000389.2/OG0000389.3/OG0000389.1/OG0000391.4/OG0000391.3/OG0000391.1/OG0000391.2/OG0000400.4/OG0000400.1/OG0000400.3/OG0000400.2/OG0000404.1/OG0000404.2/OG0000404.3/OG0000404.4/OG0000416.1/OG0000416.4/OG0000416.2/OG0000416.3/OG0000419.4/OG0000419.3/OG0000419.2/OG0000419.1/OG0000433.3/OG0000433.2/OG0000433.1/OG0000449.3/OG0000449.1/OG0000449.2/OG0000456.4/OG0000456.2/OG0000456.3/OG0000456.1/OG0000467.4/OG0000467.3/OG0000467.2/OG0000467.1/OG0000474.3/OG0000474.4/OG0000474.2/OG0000474.5/OG0000474.1/OG0000502.2/OG0000502.1/OG0000502.3/OG0000507.1/OG0000507.2/OG0000520.2/OG0000520.3/OG0000520.1/OG0000521.2/OG0000521.1/OG0000521.3/OG0000524.2/OG0000524.1/OG0000524.3/OG0000526.3/OG0000526.2/OG0000526.1/OG0000634.3/OG0000634.1/OG0000634.2/OG0000636.3/OG0000636.1/OG0000636.2/OG0000666.3/OG0000666.2/OG0000666.1/OG0000667.1/OG0000667.3/OG0000667.2/OG0000707.1/OG0000707.3/OG0000707.2/OG0000709.3/OG0000709.1/OG0000709.2/OG0000712.1/OG0000712.2/OG0000744.1/OG0000744.2/OG0000745.2/OG0000745.1/OG0000745.3/OG0000764.1/OG0000764.2/OG0000764.3/OG0000795.1/OG0000795.2/OG0000811.2/OG0000811.3/OG0000811.1/OG0000833.2/OG0000833.1/OG0000837.1/OG0000837.2/OG0000840.1/OG0000840.2/OG0000862.2/OG0000862.1/OG0000886.1/OG0000886.3/OG0000886.2/OG0000904.2/OG0000904.3/OG0000904.1/OG0000915.1/OG0000915.2/OG0000917.2/OG0000917.1/OG0000918.2/OG0000918.3/OG0000918.1/OG0000921.3/OG0000921.1/OG0000921.2/OG0000971.1/OG0000971.2/OG0000971.3/OG0000974.1/OG0000974.2/OG0001026.1/OG0001026.2/OG0001032.2/OG0001032.1/OG0001072.2/OG0001072.1/OG0001077.2/OG0001077.1/OG0001081.2/OG0001081.1/OG0001111.1/OG0001111.2/OG0001148.2/OG0001148.1/OG0001149.1/OG0001149.2/OG0001152.1/OG0001152.2/OG0001155.2/OG0001155.1/OG0001157.2/OG0001157.1/OG0001169.2/OG0001169.1/OG0001174.1/OG0001174.2/OG0001175.2/OG0001175.1/OG0001200.2/OG0001200.1/OG0001203.2/OG0001203.1/OG0001212.2/OG0001212.1/OG0001248.1/OG0001248.2/OG0001275.2/OG0001275.1/OG0001278.2/OG0001278.1/OG0001313.2/OG0001313.1/OG0001327.2/OG0001327.1/OG0001365.2/OG0001365.1/OG0001368.2/OG0001368.1/OG0001397.1/OG0001397.2/OG0001403.2/OG0001403.1/OG0001409.1/OG0001409.2/OG0001416.1/OG0001416.2/OG0001420.1/OG0001466.2/OG0001466.1/OG0001510.2/OG0001510.1/OG0001543.2/OG0001543.1/OG0001559.2/OG0001559.1/OG0001567.1/OG0001622.1/OG0001638.1/OG0001638.2/OG0001648.2/OG0001648.1/OG0001680.1/OG0001680.2/OG0001706.1/OG0001706.2/OG0001709.1/OG0001709.2/OG0001717.1/OG0001763.2/OG0001763.1/OG0001768.1/OG0001769.2/OG0001769.1/OG0001782.1/OG0001782.2/OG0001784.2/OG0001784.1/OG0001856.2/OG0001856.1/OG0001861.2/OG0001861.1/OG0001870.2/OG0001870.1/OG0001932.1/OG0001932.2/OG0001942.1/OG0001942.2/OG0001945.1/OG0001945.2/OG0001952.1/OG0001952.2/OG0001956.1/OG0001963.1/OG0001963.2/OG0002031.2/OG0002031.1/OG0002044.1/OG0002044.2/OG0002051.1/OG0002064.2/OG0002064.1/OG0002068.1/OG0002079.1/OG0002101.1/OG0002101.2/OG0002125.1/OG0002133.1/OG0002144.1/OG0002144.2/OG0002152.1/OG0002152.2/OG0002156.1/OG0002174.1/OG0002180.1/OG0002205.1/OG0002221.1/OG0002241.1/OG0002241.2/OG0002242.2/OG0002242.1/OG0002273.1/OG0002273.2/OG0002298.1/OG0002340.1/OG0002340.2/OG0002351.1/OG0002366.1/OG0002366.2/OG0002376.1/OG0002379.1/OG0002379.2/OG0002381.2/OG0002381.1/OG0002392.1/OG0002411.1/OG0002451.1/OG0002451.2/OG0002487.1/OG0002491.1/OG0002494.1/OG0002503.1/OG0002513.1/OG0002569.1/OG0002578.1/OG0002585.1/OG0002587.1/OG0002589.1/OG0002589.2/OG0002603.1/OG0002630.1/OG0002630.2/OG0002638.1/OG0002649.1/OG0002663.1/OG0002666.1/OG0002739.1/OG0002745.1/OG0002745.2/OG0002766.2/OG0002766.1/OG0002772.1/OG0002778.2/OG0002778.1/OG0002806.1/OG0002806.2/OG0002815.1/OG0002870.1/OG0002876.1/OG0002885.1/OG0002899.1/OG0002917.1/OG0002923.1/OG0002926.1/OG0002932.1/OG0002934.1/OG0002947.2/OG0002947.1/OG0002959.1/OG0002969.1/OG0003028.1/OG0003028.2/OG0003049.1/OG0003055.1/OG0003061.1/OG0003152.1/OG0003157.1/OG0003163.1/OG0003219.1/OG0003241.1/OG0003273.1/OG0003291.1/OG0003321.1/OG0003332.1/OG0003340.1/OG0003340.2/OG0003423.1/OG0003491.1/OG0003510.1/OG0003551.1/OG0003580.1/OG0003584.1/OG0003655.1/OG0003655.2/OG0003669.1/OG0003679.1/OG0003691.1/OG0003704.1/OG0003704.2/OG0003706.1/OG0003721.1/OG0003745.1/OG0003756.1/OG0003769.1/OG0003771.1/OG0003794.1/OG0003804.1/OG0003808.1/OG0003818.1/OG0003822.1/OG0003831.1/OG0003833.1/OG0003839.1/OG0003864.1/OG0003947.1/OG0003993.1/OG0004008.1/OG0004024.1/OG0004048.1/OG0004103.1/OG0004124.1/OG0004142.1/OG0004147.1/OG0004155.1/OG0004243.1/OG0004263.1/OG0004339.1/OG0004340.1/OG0004341.1/OG0004347.1/OG0004407.1/OG0004429.1/OG0004464.1/OG0004609.1/OG0004610.1/OG0004617.1/OG0004620.1/OG0004651.1/OG0004665.1/OG0004704.1/OG0004720.1/OG0004746.1/OG0004748.1/OG0004791.1/OG0004794.1/OG0004818.1/OG0004930.1/OG0004933.1/OG0004980.1/OG0004990.1/OG0005007.1/OG0005017.1/OG0005043.1/OG0005072.1/OG0005074.1/OG0005268.1/OG0005270.1/OG0005275.1/OG0005278.1/OG0005389.1/OG0005396.1/OG0005405.1/OG0005413.1/OG0005491.1/OG0005519.1/OG0005528.1/OG0005541.1/OG0005559.1/OG0005565.1/OG0005568.1/OG0005694.1/OG0005758.1/OG0005786.1/OG0005832.1/OG0005891.1/OG0005900.1/OG0005911.1/OG0005948.1/OG0005949.1/OG0005970.1/OG0006007.1/OG0006014.1/OG0006015.1/OG0006025.1/OG0006146.1/OG0006178.1/OG0006251.1/OG0006274.1/OG0006284.1/OG0006317.1/OG0006320.1/OG0006323.1/OG0006338.1/OG0006346.1/OG0006380.1/OG0006413.1/OG0006415.1/OG0006461.1/OG0006626.1/OG0006641.1/OG0006732.1/OG0006832.1/OG0006850.1/OG0006867.1/OG0006875.1/OG0006918.1/OG0007090.1/OG0007290.1/OG0007591.1/OG0007601.1/OG0010635.1</t>
  </si>
  <si>
    <t>OG0001974.1/OG0002903.1/OG0004052.1/OG0004401.1/OG0004712.1/OG0005295.1/OG0005534.1/OG0006512.1/OG0006762.1/OG0008034.1</t>
  </si>
  <si>
    <t>OG0000071.1/OG0000071.5/OG0000071.11/OG0000071.7/OG0000071.9/OG0000071.2/OG0000071.6/OG0000071.10/OG0000071.3/OG0000071.8/OG0000071.4/OG0000074.1/OG0000074.8/OG0000074.3/OG0000074.2/OG0000074.6/OG0000074.5/OG0000074.7/OG0000074.4/OG0000089.4/OG0000089.8/OG0000089.5/OG0000089.2/OG0000089.6/OG0000089.3/OG0000089.7/OG0000089.1/OG0000126.3/OG0000126.2/OG0000126.8/OG0000126.6/OG0000126.5/OG0000126.1/OG0000126.4/OG0000126.7/OG0000172.3/OG0000172.4/OG0000172.2/OG0000172.1/OG0000192.1/OG0000192.2/OG0000192.5/OG0000192.4/OG0000192.3/OG0000247.4/OG0000247.5/OG0000247.1/OG0000247.3/OG0000247.2/OG0000273.1/OG0000273.5/OG0000273.4/OG0000273.2/OG0000273.3/OG0000283.4/OG0000283.3/OG0000283.1/OG0000283.2/OG0000299.2/OG0000299.4/OG0000299.3/OG0000299.1/OG0000331.1/OG0000331.3/OG0000331.2/OG0000331.4/OG0000416.1/OG0000416.4/OG0000416.2/OG0000416.3/OG0000449.3/OG0000449.1/OG0000449.2/OG0000474.3/OG0000474.4/OG0000474.2/OG0000474.5/OG0000474.1/OG0000507.1/OG0000507.2/OG0000666.3/OG0000666.2/OG0000666.1/OG0000744.1/OG0000744.2/OG0000833.2/OG0000833.1/OG0000840.1/OG0000840.2/OG0000917.2/OG0000917.1/OG0001026.1/OG0001026.2/OG0001032.2/OG0001032.1/OG0001155.2/OG0001155.1/OG0001169.2/OG0001169.1/OG0001175.2/OG0001175.1/OG0001275.2/OG0001275.1/OG0001466.2/OG0001466.1/OG0001559.2/OG0001559.1/OG0001622.1/OG0001680.1/OG0001680.2/OG0001768.1/OG0001769.2/OG0001769.1/OG0001861.2/OG0001861.1/OG0002079.1/OG0002180.1/OG0002221.1/OG0002351.1/OG0002366.1/OG0002366.2/OG0002392.1/OG0002491.1/OG0002503.1/OG0002569.1/OG0002585.1/OG0002587.1/OG0002630.1/OG0002630.2/OG0002638.1/OG0002772.1/OG0002778.2/OG0002778.1/OG0002876.1/OG0002899.1/OG0002917.1/OG0003152.1/OG0003157.1/OG0003491.1/OG0003510.1/OG0003551.1/OG0003706.1/OG0003808.1/OG0003818.1/OG0003822.1/OG0004704.1/OG0004791.1/OG0004990.1/OG0005007.1/OG0005491.1/OG0005565.1/OG0005891.1/OG0006413.1/OG0006641.1/OG0006867.1</t>
  </si>
  <si>
    <t>OG0001398.1/OG0003207.1/OG0003229.1/OG0006082.1/OG0006225.1</t>
  </si>
  <si>
    <t>OG0002073.1/OG0002073.2/OG0002282.1/OG0002444.1</t>
  </si>
  <si>
    <t>OG0000031.13/OG0000031.5/OG0000031.16/OG0000031.1/OG0000031.4/OG0000031.14/OG0000031.8/OG0000031.9/OG0000031.10/OG0000031.2/OG0000031.6/OG0000031.7/OG0000031.12/OG0000031.15/OG0000031.3/OG0000031.11/OG0000031.17/OG0001365.2/OG0001365.1/OG0001709.1/OG0001709.2/OG0001952.1/OG0001952.2/OG0002376.1/OG0002491.1/OG0002494.1/OG0002649.1/OG0003241.1/OG0004024.1</t>
  </si>
  <si>
    <t>OG0000816.2/OG0000816.1/OG0001373.1/OG0001398.1/OG0002628.2/OG0002628.1/OG0002978.1/OG0003229.1/OG0003447.1/OG0003471.1/OG0003671.1/OG0003959.1/OG0004585.1/OG0004706.1/OG0005180.1/OG0005371.1/OG0005518.1/OG0005661.1/OG0005706.1/OG0005732.1/OG0005863.1/OG0006082.1/OG0006225.1/OG0007264.1/OG0007388.1/OG0007458.1/OG0008865.1/OG0010076.1/OG0011594.1</t>
  </si>
  <si>
    <t>OG0000038.11/OG0000038.6/OG0000038.9/OG0000038.12/OG0000038.2/OG0000038.8/OG0000038.10/OG0000038.7/OG0000038.1/OG0000038.4/OG0000038.5/OG0000038.3/OG0000114.2/OG0000114.1/OG0000114.3/OG0000114.5/OG0000114.4/OG0000168.1/OG0000168.4/OG0000168.2/OG0000168.3/OG0000168.5/OG0000186.3/OG0000186.6/OG0000186.1/OG0000186.4/OG0000186.2/OG0000186.5/OG0000187.6/OG0000187.5/OG0000187.4/OG0000187.3/OG0000187.1/OG0000187.2/OG0000244.3/OG0000244.2/OG0000244.4/OG0000244.1/OG0000283.4/OG0000283.3/OG0000283.1/OG0000283.2/OG0000311.2/OG0000311.3/OG0000311.1/OG0000311.4/OG0000316.4/OG0000316.2/OG0000316.5/OG0000316.1/OG0000316.3/OG0000320.4/OG0000320.3/OG0000320.2/OG0000320.1/OG0000320.5/OG0000334.3/OG0000334.1/OG0000334.4/OG0000334.2/OG0000351.4/OG0000351.3/OG0000351.1/OG0000351.2/OG0000358.2/OG0000358.1/OG0000358.3/OG0000358.4/OG0000404.1/OG0000404.2/OG0000404.3/OG0000404.4/OG0000419.4/OG0000419.3/OG0000419.2/OG0000419.1/OG0000456.4/OG0000456.2/OG0000456.3/OG0000456.1/OG0000467.4/OG0000467.3/OG0000467.2/OG0000467.1/OG0000521.2/OG0000521.1/OG0000521.3/OG0000524.2/OG0000524.1/OG0000524.3/OG0000526.3/OG0000526.2/OG0000526.1/OG0000636.3/OG0000636.1/OG0000636.2/OG0000666.3/OG0000666.2/OG0000666.1/OG0000707.1/OG0000707.3/OG0000707.2/OG0000709.3/OG0000709.1/OG0000709.2/OG0000712.1/OG0000712.2/OG0000745.2/OG0000745.1/OG0000745.3/OG0000764.1/OG0000764.2/OG0000764.3/OG0000854.1/OG0000854.2/OG0000862.2/OG0000862.1/OG0000886.1/OG0000886.3/OG0000886.2/OG0000904.2/OG0000904.3/OG0000904.1/OG0000915.1/OG0000915.2/OG0000917.2/OG0000917.1/OG0000918.2/OG0000918.3/OG0000918.1/OG0000971.1/OG0000971.2/OG0000971.3/OG0000974.1/OG0000974.2/OG0000999.2/OG0000999.1/OG0001007.2/OG0001007.1/OG0001072.2/OG0001072.1/OG0001081.2/OG0001081.1/OG0001149.1/OG0001149.2/OG0001157.2/OG0001157.1/OG0001169.2/OG0001169.1/OG0001200.2/OG0001200.1/OG0001212.2/OG0001212.1/OG0001267.2/OG0001267.1/OG0001278.2/OG0001278.1/OG0001313.2/OG0001313.1/OG0001397.1/OG0001397.2/OG0001409.1/OG0001409.2/OG0001416.1/OG0001416.2/OG0001420.1/OG0001466.2/OG0001466.1/OG0001510.2/OG0001510.1/OG0001543.2/OG0001543.1/OG0001567.1/OG0001571.3/OG0001571.2/OG0001571.1/OG0001577.2/OG0001577.1/OG0001638.1/OG0001638.2/OG0001647.2/OG0001647.1/OG0001648.2/OG0001648.1/OG0001690.1/OG0001706.1/OG0001706.2/OG0001763.2/OG0001763.1/OG0001782.1/OG0001782.2/OG0001856.2/OG0001856.1/OG0001870.2/OG0001870.1/OG0001932.1/OG0001932.2/OG0001945.1/OG0001945.2/OG0001956.1/OG0001963.1/OG0001963.2/OG0002044.1/OG0002044.2/OG0002051.1/OG0002064.2/OG0002064.1/OG0002079.1/OG0002101.1/OG0002101.2/OG0002119.2/OG0002119.1/OG0002125.1/OG0002143.2/OG0002143.1/OG0002144.1/OG0002144.2/OG0002205.1/OG0002241.1/OG0002241.2/OG0002242.2/OG0002242.1/OG0002273.1/OG0002273.2/OG0002298.1/OG0002379.1/OG0002379.2/OG0002381.2/OG0002381.1/OG0002407.1/OG0002411.1/OG0002487.1/OG0002496.2/OG0002496.1/OG0002513.1/OG0002569.1/OG0002578.1/OG0002585.1/OG0002587.1/OG0002589.1/OG0002589.2/OG0002603.1/OG0002638.1/OG0002666.1/OG0002739.1/OG0002745.1/OG0002745.2/OG0002766.2/OG0002766.1/OG0002780.1/OG0002806.1/OG0002806.2/OG0002822.1/OG0002876.1/OG0002885.1/OG0002932.1/OG0002934.1/OG0002947.2/OG0002947.1/OG0002969.1/OG0003028.1/OG0003028.2/OG0003049.1/OG0003055.1/OG0003061.1/OG0003088.1/OG0003219.1/OG0003273.1/OG0003291.1/OG0003479.1/OG0003491.1/OG0003580.1/OG0003655.1/OG0003655.2/OG0003669.1/OG0003691.1/OG0003704.1/OG0003704.2/OG0003721.1/OG0003745.1/OG0003769.1/OG0003794.1/OG0003831.1/OG0003833.1/OG0003839.1/OG0003853.2/OG0003853.1/OG0003864.1/OG0003947.1/OG0003987.1/OG0003993.1/OG0004029.1/OG0004048.1/OG0004103.1/OG0004119.1/OG0004124.1/OG0004142.1/OG0004155.1/OG0004240.1/OG0004243.1/OG0004255.2/OG0004255.1/OG0004263.1/OG0004339.1/OG0004340.1/OG0004341.1/OG0004347.1/OG0004363.1/OG0004407.1/OG0004428.1/OG0004429.1/OG0004447.1/OG0004464.1/OG0004489.1/OG0004538.1/OG0004609.1/OG0004617.1/OG0004620.1/OG0004651.1/OG0004665.1/OG0004746.1/OG0004748.1/OG0004791.1/OG0004930.1/OG0004933.1/OG0004980.1/OG0005007.1/OG0005023.1/OG0005043.1/OG0005047.1/OG0005074.1/OG0005099.1/OG0005270.1/OG0005278.1/OG0005334.1/OG0005389.1/OG0005405.1/OG0005413.1/OG0005491.1/OG0005519.1/OG0005528.1/OG0005541.1/OG0005559.1/OG0005568.1/OG0005742.1/OG0005758.1/OG0005786.1/OG0005832.1/OG0005899.1/OG0005900.1/OG0005911.1/OG0005948.1/OG0005970.1/OG0006015.1/OG0006025.1/OG0006178.1/OG0006251.1/OG0006274.1/OG0006284.1/OG0006323.1/OG0006338.1/OG0006415.1/OG0006461.1/OG0006478.1/OG0006728.1/OG0006732.1/OG0006850.1/OG0006875.1/OG0006918.1/OG0006924.1/OG0007090.1/OG0007570.1/OG0007577.1/OG0007591.1/OG0007601.1/OG0007634.1/OG0007823.1/OG0008167.1</t>
  </si>
  <si>
    <t>OG0001345.3/OG0001345.2/OG0001345.1/OG0001362.2/OG0001362.1/OG0001851.1/OG0002176.2/OG0002176.1/OG0002259.1/OG0002282.1/OG0002353.1/OG0002646.1/OG0003797.1/OG0004054.1/OG0004372.1/OG0004438.1/OG0004688.1/OG0004702.1/OG0005897.1/OG0006061.1/OG0006299.1/OG0006466.1/OG0006714.1/OG0006786.1/OG0007303.1/OG0007336.1/OG0007357.1/OG0007639.1/OG0008066.1/OG0008170.1/OG0008529.1/OG0008562.1/OG0009119.1/OG0009130.1/OG0009351.1</t>
  </si>
  <si>
    <t>OG0000038.11/OG0000038.6/OG0000038.9/OG0000038.12/OG0000038.2/OG0000038.8/OG0000038.10/OG0000038.7/OG0000038.1/OG0000038.4/OG0000038.5/OG0000038.3/OG0000187.6/OG0000187.5/OG0000187.4/OG0000187.3/OG0000187.1/OG0000187.2/OG0000311.2/OG0000311.3/OG0000311.1/OG0000311.4/OG0000358.2/OG0000358.1/OG0000358.3/OG0000358.4/OG0000456.4/OG0000456.2/OG0000456.3/OG0000456.1/OG0000524.2/OG0000524.1/OG0000524.3/OG0000904.2/OG0000904.3/OG0000904.1/OG0000917.2/OG0000917.1/OG0000971.1/OG0000971.2/OG0000971.3/OG0000999.2/OG0000999.1/OG0001072.2/OG0001072.1/OG0001169.2/OG0001169.1/OG0001212.2/OG0001212.1/OG0001267.2/OG0001267.1/OG0001510.2/OG0001510.1/OG0001571.3/OG0001571.2/OG0001571.1/OG0001577.2/OG0001577.1/OG0001647.2/OG0001647.1/OG0001690.1/OG0001870.2/OG0001870.1/OG0002044.1/OG0002044.2/OG0002119.2/OG0002119.1/OG0002143.2/OG0002143.1/OG0002205.1/OG0002241.1/OG0002241.2/OG0002273.1/OG0002273.2/OG0002407.1/OG0002411.1/OG0002487.1/OG0002496.2/OG0002496.1/OG0002589.1/OG0002589.2/OG0002666.1/OG0002822.1/OG0003049.1/OG0003088.1/OG0003721.1/OG0003745.1/OG0003794.1/OG0003853.2/OG0003853.1/OG0003987.1/OG0004029.1/OG0004119.1/OG0004124.1/OG0004240.1/OG0004243.1/OG0004255.2/OG0004255.1/OG0004339.1/OG0004340.1/OG0004363.1/OG0004447.1/OG0004538.1/OG0004617.1/OG0004791.1/OG0005023.1/OG0005047.1/OG0005099.1/OG0005334.1/OG0005491.1/OG0005742.1/OG0005899.1/OG0005911.1/OG0005948.1/OG0005970.1/OG0006251.1/OG0006415.1/OG0006478.1/OG0006728.1/OG0006875.1/OG0006924.1/OG0007570.1/OG0007577.1/OG0007634.1/OG0007823.1/OG0008167.1</t>
  </si>
  <si>
    <t>OG0003797.1/OG0004054.1/OG0004372.1/OG0004688.1/OG0006299.1/OG0008066.1/OG0008170.1/OG0008529.1/OG0008562.1</t>
  </si>
  <si>
    <t>OG0000816.2/OG0000816.1/OG0001373.1/OG0003229.1/OG0005371.1/OG0005661.1/OG0005863.1/OG0006225.1/OG0010076.1/OG0011594.1</t>
  </si>
  <si>
    <t>OG0001313.2/OG0001313.1/OG0001397.1/OG0001397.2/OG0002241.1/OG0002241.2</t>
  </si>
  <si>
    <t>OG0004054.1/OG0008170.1</t>
  </si>
  <si>
    <t>OG0000524.2/OG0000524.1/OG0000524.3/OG0000915.1/OG0000915.2/OG0002513.1/OG0003049.1/OG0003219.1/OG0004142.1/OG0005528.1/OG0006015.1</t>
  </si>
  <si>
    <t>OG0007394.1</t>
  </si>
  <si>
    <t>OG0006714.1</t>
  </si>
  <si>
    <t>OG0000083.8/OG0000083.1/OG0000083.3/OG0000083.5/OG0000083.6/OG0000083.4/OG0000083.2/OG0000083.7/OG0000316.4/OG0000316.2/OG0000316.5/OG0000316.1/OG0000316.3/OG0000886.1/OG0000886.3/OG0000886.2/OG0001193.1/OG0001193.2/OG0001702.2/OG0001702.1/OG0001856.2/OG0001856.1/OG0002341.1/OG0002491.1/OG0003154.1/OG0005519.1/OG0006338.1</t>
  </si>
  <si>
    <t>OG0001311.1/OG0001311.2/OG0006270.1/OG0006720.1/OG0006786.1/OG0007639.1</t>
  </si>
  <si>
    <t>OG0002306.2/OG0002306.1/OG0002905.1/OG0003447.1/OG0003671.1/OG0004031.1/OG0005706.1/OG0005934.1/OG0007388.1</t>
  </si>
  <si>
    <t>OG0000036.7/OG0000036.3/OG0000036.12/OG0000036.6/OG0000036.11/OG0000036.5/OG0000036.10/OG0000036.8/OG0000036.1/OG0000036.9/OG0000036.4/OG0000036.2/OG0000334.3/OG0000334.1/OG0000334.4/OG0000334.2/OG0000396.4/OG0000396.3/OG0000396.1/OG0000396.2/OG0000696.1/OG0000696.2/OG0000696.3/OG0000741.2/OG0000741.1/OG0000741.3/OG0001081.2/OG0001081.1/OG0001155.2/OG0001155.1/OG0001157.2/OG0001157.1/OG0001169.2/OG0001169.1/OG0001203.2/OG0001203.1/OG0001401.3/OG0001401.2/OG0001401.1/OG0001420.1/OG0001543.2/OG0001543.1/OG0001680.1/OG0001680.2/OG0002154.1/OG0002154.2/OG0002503.1/OG0002806.1/OG0002806.2/OG0002873.1/OG0002873.2/OG0002969.1/OG0003068.1/OG0003133.1/OG0003266.2/OG0003266.1/OG0003318.1/OG0003456.1/OG0003721.1/OG0003793.1/OG0004105.1/OG0004311.1/OG0004370.1/OG0004413.1/OG0004428.1/OG0004632.1/OG0004930.1/OG0005081.1/OG0005099.1/OG0005520.1/OG0006415.1/OG0008490.1</t>
  </si>
  <si>
    <t>OG0000140.1/OG0000140.4/OG0000140.2/OG0000140.3/OG0000140.5/OG0000140.6/OG0000140.7/OG0000320.4/OG0000320.3/OG0000320.2/OG0000320.1/OG0000320.5/OG0001397.1/OG0001397.2/OG0001963.1/OG0001963.2/OG0002635.2/OG0002635.1/OG0003269.1/OG0003567.1/OG0004099.1/OG0004111.1/OG0004240.1/OG0004693.1/OG0006052.1/OG0006413.1/OG0006481.1/OG0006792.1/OG0006953.1</t>
  </si>
  <si>
    <t>OG0003850.1/OG0005380.1/OG0005444.1/OG0006720.1/OG0007185.1/OG0007826.1</t>
  </si>
  <si>
    <t>OG0000015.9/OG0000015.11/OG0000015.13/OG0000015.6/OG0000015.3/OG0000015.7/OG0000015.4/OG0000015.5/OG0000015.8/OG0000015.14/OG0000015.1/OG0000015.2/OG0000015.12/OG0000015.10/OG0000022.12/OG0000022.10/OG0000022.15/OG0000022.8/OG0000022.9/OG0000022.4/OG0000022.1/OG0000022.16/OG0000022.7/OG0000022.6/OG0000022.13/OG0000022.5/OG0000022.14/OG0000022.11/OG0000022.2/OG0000022.3/OG0000187.6/OG0000187.5/OG0000187.4/OG0000187.3/OG0000187.1/OG0000187.2/OG0000192.1/OG0000192.2/OG0000192.5/OG0000192.4/OG0000192.3/OG0000320.4/OG0000320.3/OG0000320.2/OG0000320.1/OG0000320.5/OG0000322.1/OG0000322.2/OG0000322.4/OG0000322.3/OG0000607.1/OG0000607.2/OG0000653.2/OG0000653.1/OG0000653.3/OG0000833.2/OG0000833.1/OG0000972.1/OG0000972.2/OG0001200.2/OG0001200.1/OG0001397.1/OG0001397.2/OG0001527.2/OG0001527.1/OG0001826.2/OG0001826.1/OG0002047.1/OG0002047.2/OG0002165.1/OG0002395.1/OG0002504.2/OG0002504.1/OG0002612.2/OG0002612.1/OG0002730.1/OG0002959.1/OG0003324.1/OG0003579.1/OG0003856.1/OG0003994.1/OG0004056.1/OG0004087.1/OG0004257.1/OG0004313.1/OG0004346.1/OG0004590.1/OG0004693.1/OG0004736.1/OG0004750.1/OG0004762.1/OG0005072.1/OG0005123.1/OG0005132.1/OG0005277.1/OG0005327.1/OG0005401.1/OG0005465.1/OG0005585.1/OG0005694.1/OG0005707.1/OG0005816.1/OG0005832.1/OG0005973.1/OG0006293.1/OG0006413.1/OG0006481.1/OG0006934.1/OG0007093.1/OG0007157.1/OG0007212.1/OG0007291.1/OG0007822.1</t>
  </si>
  <si>
    <t>OG0003797.1/OG0005380.1/OG0005418.1/OG0005444.1/OG0005552.1/OG0005907.1/OG0006227.1/OG0006466.1/OG0006482.1/OG0006598.1/OG0007826.1</t>
  </si>
  <si>
    <t>OG0001373.1/OG0002011.1/OG0002011.2/OG0003959.1/OG0006476.1</t>
  </si>
  <si>
    <t>OG0007599.1</t>
  </si>
  <si>
    <t>OG0002045.1/OG0002045.2/OG0007379.1/OG0007978.1/OG0007983.1/OG0008080.1/OG0008414.1/OG0008530.1</t>
  </si>
  <si>
    <t>OG0005868.1/OG0006484.1/OG0006699.1/OG0006722.1/OG0007073.1/OG0007320.1/OG0007353.1</t>
  </si>
  <si>
    <t>OG0001373.1/OG0003576.1</t>
  </si>
  <si>
    <t>OG0000561.2/OG0000561.3/OG0000561.1/OG0001149.1/OG0001149.2/OG0001844.2/OG0001844.1/OG0004072.1/OG0004127.1/OG0004490.1/OG0004574.1/OG0004609.1/OG0004620.1/OG0004726.1/OG0005485.1/OG0007237.1/OG0007291.1/OG0007722.1</t>
  </si>
  <si>
    <t>OG0001104.2/OG0001104.1/OG0002019.1/OG0003672.1/OG0005427.1/OG0005441.1/OG0007639.1/OG0007852.1/OG0008221.1</t>
  </si>
  <si>
    <t>OG0000320.4/OG0000320.3/OG0000320.2/OG0000320.1/OG0000320.5/OG0000561.2/OG0000561.3/OG0000561.1/OG0001462.1/OG0001462.2/OG0001552.2/OG0001552.1/OG0001793.2/OG0001793.1/OG0002514.1/OG0002514.2/OG0002586.1/OG0002586.2/OG0002614.1/OG0002809.2/OG0002809.1/OG0003085.1/OG0003112.1/OG0003344.1/OG0003473.1/OG0003484.1/OG0004059.1/OG0004127.1/OG0004301.1/OG0004574.1/OG0004943.1/OG0004981.1/OG0005007.1/OG0005092.1/OG0005359.1/OG0005465.1/OG0005543.1/OG0005583.1/OG0005838.1/OG0006056.1/OG0006188.1/OG0006288.1/OG0006340.1/OG0006513.1/OG0007097.1/OG0007215.1/OG0008398.1</t>
  </si>
  <si>
    <t>OG0002169.2/OG0002169.1/OG0005889.1/OG0006772.1/OG0007350.1/OG0007639.1</t>
  </si>
  <si>
    <t>OG0002231.1/OG0002231.2/OG0005560.1/OG0005927.1/OG0006476.1/OG0006746.1/OG0006746.2/OG0007247.1</t>
  </si>
  <si>
    <t>OG0000522.1/OG0000522.2/OG0000522.3/OG0001149.1/OG0001149.2/OG0001323.2/OG0001323.1/OG0002255.1/OG0002255.2/OG0002586.1/OG0002586.2/OG0002806.1/OG0002806.2/OG0002875.1/OG0003044.1/OG0003344.1/OG0004020.1/OG0004072.1/OG0004105.1/OG0004127.1/OG0004361.1/OG0004574.1/OG0004576.1/OG0004620.1/OG0005092.1/OG0005328.1/OG0005359.1/OG0005583.1/OG0006678.1/OG0006973.1</t>
  </si>
  <si>
    <t>OG0003672.1/OG0006957.1</t>
  </si>
  <si>
    <t>OG0001274.1/OG0001274.2/OG0001422.1/OG0001422.2/OG0001679.1/OG0003085.1/OG0004732.1/OG0005109.1/OG0005485.1</t>
  </si>
  <si>
    <t>OG0000320.4/OG0000320.3/OG0000320.2/OG0000320.1/OG0000320.5/OG0000561.2/OG0000561.3/OG0000561.1/OG0002586.1/OG0002586.2/OG0003085.1/OG0003344.1/OG0004059.1/OG0004127.1/OG0004574.1/OG0004981.1/OG0005007.1/OG0005092.1/OG0006056.1/OG0006513.1</t>
  </si>
  <si>
    <t>OG0002019.1/OG0003672.1/OG0005441.1</t>
  </si>
  <si>
    <t>OG0002231.1/OG0002231.2/OG0005927.1/OG0006476.1</t>
  </si>
  <si>
    <t>OG0002169.2/OG0002169.1/OG0005889.1</t>
  </si>
  <si>
    <t>OG0001149.1/OG0001149.2/OG0001323.2/OG0001323.1/OG0002586.1/OG0002586.2/OG0002806.1/OG0002806.2/OG0002875.1/OG0003344.1/OG0004020.1/OG0004072.1/OG0004105.1/OG0004127.1/OG0004574.1/OG0004576.1/OG0004620.1/OG0005328.1/OG0005583.1/OG0006973.1</t>
  </si>
  <si>
    <t>OG0003085.1</t>
  </si>
  <si>
    <t>OG0002168.1/OG0002653.1/OG0003735.1/OG0005380.1/OG0007826.1</t>
  </si>
  <si>
    <t>OG0000018.12/OG0000018.1/OG0000018.7/OG0000018.6/OG0000018.11/OG0000018.4/OG0000018.10/OG0000018.9/OG0000018.3/OG0000018.14/OG0000018.8/OG0000018.13/OG0000018.15/OG0000018.2/OG0000018.5/OG0000083.8/OG0000083.1/OG0000083.3/OG0000083.5/OG0000083.6/OG0000083.4/OG0000083.2/OG0000083.7/OG0000312.1/OG0000316.4/OG0000316.2/OG0000316.5/OG0000316.1/OG0000316.3/OG0000351.4/OG0000351.3/OG0000351.1/OG0000351.2/OG0000367.2/OG0000367.1/OG0000367.3/OG0000367.4/OG0000385.3/OG0000385.1/OG0000385.2/OG0000424.2/OG0000424.1/OG0000449.3/OG0000449.1/OG0000449.2/OG0000477.2/OG0000477.3/OG0000477.4/OG0000477.1/OG0000559.3/OG0000559.2/OG0000559.1/OG0000623.1/OG0000623.2/OG0000697.2/OG0000697.1/OG0000815.1/OG0000815.2/OG0000860.1/OG0000860.2/OG0000860.3/OG0001263.1/OG0001263.2/OG0001266.2/OG0001266.1/OG0001275.2/OG0001275.1/OG0001420.1/OG0001567.1/OG0001702.2/OG0001702.1/OG0002228.1/OG0002261.1/OG0002290.1/OG0002947.2/OG0002947.1/OG0003221.1/OG0003423.1/OG0003497.1/OG0003529.1/OG0003580.1/OG0003822.1/OG0004147.1/OG0004407.1/OG0004632.1/OG0006832.1</t>
  </si>
  <si>
    <t>OG0000036.7/OG0000036.3/OG0000036.12/OG0000036.6/OG0000036.11/OG0000036.5/OG0000036.10/OG0000036.8/OG0000036.1/OG0000036.9/OG0000036.4/OG0000036.2/OG0000066.8/OG0000066.7/OG0000066.5/OG0000066.6/OG0000066.3/OG0000066.4/OG0000066.1/OG0000066.2/OG0000074.1/OG0000074.8/OG0000074.3/OG0000074.2/OG0000074.6/OG0000074.5/OG0000074.7/OG0000074.4/OG0000083.8/OG0000083.1/OG0000083.3/OG0000083.5/OG0000083.6/OG0000083.4/OG0000083.2/OG0000083.7/OG0000114.2/OG0000114.1/OG0000114.3/OG0000114.5/OG0000114.4/OG0000150.2/OG0000150.4/OG0000150.3/OG0000150.1/OG0000150.5/OG0000172.3/OG0000172.4/OG0000172.2/OG0000172.1/OG0000186.3/OG0000186.6/OG0000186.1/OG0000186.4/OG0000186.2/OG0000186.5/OG0000187.6/OG0000187.5/OG0000187.4/OG0000187.3/OG0000187.1/OG0000187.2/OG0000215.4/OG0000215.5/OG0000215.3/OG0000215.1/OG0000215.2/OG0000283.4/OG0000283.3/OG0000283.1/OG0000283.2/OG0000294.3/OG0000294.4/OG0000294.1/OG0000294.5/OG0000294.2/OG0000322.1/OG0000322.2/OG0000322.4/OG0000322.3/OG0000331.1/OG0000331.3/OG0000331.2/OG0000331.4/OG0000344.3/OG0000344.1/OG0000344.4/OG0000344.2/OG0000351.4/OG0000351.3/OG0000351.1/OG0000351.2/OG0000354.3/OG0000354.2/OG0000354.1/OG0000358.2/OG0000358.1/OG0000358.3/OG0000358.4/OG0000375.4/OG0000375.3/OG0000375.2/OG0000375.1/OG0000389.2/OG0000389.3/OG0000389.1/OG0000391.4/OG0000391.3/OG0000391.1/OG0000391.2/OG0000400.4/OG0000400.1/OG0000400.3/OG0000400.2/OG0000403.2/OG0000403.1/OG0000404.1/OG0000404.2/OG0000404.3/OG0000404.4/OG0000419.4/OG0000419.3/OG0000419.2/OG0000419.1/OG0000449.3/OG0000449.1/OG0000449.2/OG0000456.4/OG0000456.2/OG0000456.3/OG0000456.1/OG0000467.4/OG0000467.3/OG0000467.2/OG0000467.1/OG0000501.1/OG0000525.3/OG0000525.1/OG0000525.2/OG0000526.3/OG0000526.2/OG0000526.1/OG0000567.1/OG0000567.3/OG0000567.2/OG0000582.3/OG0000582.1/OG0000582.2/OG0000583.2/OG0000583.1/OG0000583.3/OG0000607.1/OG0000607.2/OG0000614.3/OG0000614.2/OG0000614.1/OG0000667.1/OG0000667.3/OG0000667.2/OG0000696.1/OG0000696.2/OG0000696.3/OG0000707.1/OG0000707.3/OG0000707.2/OG0000708.2/OG0000708.3/OG0000708.1/OG0000709.3/OG0000709.1/OG0000709.2/OG0000712.1/OG0000712.2/OG0000745.2/OG0000745.1/OG0000745.3/OG0000763.1/OG0000763.2/OG0000795.1/OG0000795.2/OG0000812.1/OG0000812.2/OG0000812.3/OG0000832.1/OG0000832.3/OG0000832.2/OG0000833.2/OG0000833.1/OG0000862.2/OG0000862.1/OG0000884.2/OG0000884.1/OG0000915.1/OG0000915.2/OG0000917.2/OG0000917.1/OG0000942.2/OG0000942.3/OG0000942.1/OG0000971.1/OG0000971.2/OG0000971.3/OG0001033.2/OG0001033.1/OG0001118.1/OG0001118.2/OG0001149.1/OG0001149.2/OG0001157.2/OG0001157.1/OG0001169.2/OG0001169.1/OG0001172.2/OG0001172.1/OG0001173.2/OG0001173.1/OG0001193.1/OG0001193.2/OG0001200.2/OG0001200.1/OG0001203.2/OG0001203.1/OG0001207.2/OG0001207.1/OG0001212.2/OG0001212.1/OG0001222.1/OG0001222.2/OG0001229.3/OG0001229.1/OG0001229.2/OG0001243.2/OG0001243.1/OG0001257.1/OG0001257.2/OG0001275.2/OG0001275.1/OG0001299.3/OG0001299.2/OG0001299.1/OG0001305.2/OG0001305.1/OG0001313.2/OG0001313.1/OG0001412.2/OG0001412.1/OG0001416.1/OG0001416.2/OG0001420.1/OG0001440.1/OG0001440.2/OG0001466.2/OG0001466.1/OG0001510.2/OG0001510.1/OG0001559.2/OG0001559.1/OG0001567.1/OG0001571.3/OG0001571.2/OG0001571.1/OG0001577.2/OG0001577.1/OG0001607.2/OG0001607.1/OG0001638.1/OG0001638.2/OG0001648.2/OG0001648.1/OG0001680.1/OG0001680.2/OG0001694.2/OG0001694.1/OG0001706.1/OG0001706.2/OG0001768.1/OG0001772.2/OG0001772.1/OG0001782.1/OG0001782.2/OG0001837.1/OG0001837.2/OG0001838.2/OG0001838.1/OG0001856.2/OG0001856.1/OG0001870.2/OG0001870.1/OG0001935.1/OG0001936.1/OG0001936.2/OG0001945.1/OG0001945.2/OG0001963.1/OG0001963.2/OG0001976.2/OG0001976.1/OG0002024.1/OG0002024.2/OG0002044.1/OG0002044.2/OG0002101.1/OG0002101.2/OG0002125.1/OG0002144.1/OG0002144.2/OG0002154.1/OG0002154.2/OG0002165.1/OG0002223.1/OG0002241.1/OG0002241.2/OG0002242.2/OG0002242.1/OG0002273.1/OG0002273.2/OG0002298.1/OG0002377.1/OG0002377.2/OG0002379.1/OG0002379.2/OG0002380.1/OG0002381.2/OG0002381.1/OG0002403.2/OG0002403.1/OG0002469.1/OG0002487.1/OG0002493.2/OG0002493.1/OG0002502.1/OG0002513.1/OG0002569.1/OG0002578.1/OG0002585.1/OG0002589.1/OG0002589.2/OG0002603.1/OG0002638.1/OG0002739.1/OG0002745.1/OG0002745.2/OG0002766.2/OG0002766.1/OG0002797.1/OG0002824.1/OG0002824.2/OG0002873.1/OG0002873.2/OG0002885.1/OG0002889.1/OG0002889.2/OG0002918.1/OG0002923.1/OG0002926.1/OG0002932.1/OG0002934.1/OG0002943.2/OG0002943.1/OG0002947.2/OG0002947.1/OG0003028.1/OG0003028.2/OG0003049.1/OG0003055.1/OG0003058.1/OG0003061.1/OG0003095.1/OG0003193.1/OG0003219.1/OG0003243.1/OG0003259.1/OG0003266.2/OG0003266.1/OG0003273.1/OG0003291.1/OG0003292.1/OG0003309.1/OG0003312.1/OG0003312.2/OG0003323.1/OG0003336.1/OG0003340.1/OG0003340.2/OG0003423.1/OG0003481.1/OG0003496.1/OG0003541.1/OG0003580.1/OG0003584.1/OG0003655.1/OG0003655.2/OG0003669.1/OG0003690.1/OG0003691.1/OG0003693.1/OG0003698.1/OG0003699.1/OG0003704.1/OG0003704.2/OG0003721.1/OG0003730.1/OG0003738.1/OG0003763.1/OG0003769.1/OG0003831.1/OG0003833.1/OG0003839.1/OG0003849.1/OG0003941.1/OG0003947.1/OG0003993.1/OG0004011.1/OG0004028.1/OG0004038.1/OG0004047.1/OG0004103.1/OG0004124.1/OG0004135.1/OG0004142.1/OG0004149.1/OG0004155.1/OG0004223.1/OG0004245.1/OG0004263.1/OG0004341.1/OG0004389.1/OG0004397.1/OG0004398.1/OG0004404.1/OG0004407.1/OG0004419.1/OG0004422.1/OG0004433.1/OG0004460.1/OG0004464.1/OG0004489.1/OG0004614.1/OG0004628.1/OG0004637.1/OG0004642.1/OG0004651.1/OG0004664.1/OG0004665.1/OG0004720.1/OG0004726.1/OG0004746.1/OG0004750.1/OG0004771.1/OG0004815.1/OG0004930.1/OG0004932.1/OG0004933.1/OG0004949.1/OG0004955.1/OG0004957.1/OG0004980.1/OG0005066.1/OG0005073.1/OG0005078.1/OG0005090.1/OG0005103.1/OG0005132.1/OG0005140.1/OG0005163.1/OG0005270.1/OG0005277.1/OG0005278.1/OG0005297.1/OG0005347.1/OG0005365.1/OG0005389.1/OG0005405.1/OG0005413.1/OG0005432.1/OG0005466.1/OG0005477.1/OG0005479.1/OG0005491.1/OG0005494.1/OG0005510.1/OG0005519.1/OG0005528.1/OG0005537.1/OG0005541.1/OG0005559.1/OG0005565.1/OG0005568.1/OG0005653.1/OG0005694.1/OG0005764.1/OG0005783.1/OG0005786.1/OG0005811.1/OG0005832.1/OG0005850.1/OG0005862.1/OG0005900.1/OG0005924.1/OG0005926.1/OG0005930.1/OG0005998.1/OG0006015.1/OG0006025.1/OG0006041.1/OG0006178.1/OG0006251.1/OG0006256.1/OG0006272.1/OG0006274.1/OG0006284.1/OG0006286.1/OG0006320.1/OG0006323.1/OG0006338.1/OG0006346.1/OG0006375.1/OG0006410.1/OG0006415.1/OG0006425.1/OG0006442.1/OG0006461.1/OG0006464.1/OG0006490.1/OG0006630.1/OG0006647.1/OG0006656.1/OG0006722.1/OG0006732.1/OG0006741.1/OG0006850.1/OG0006867.1/OG0006918.1/OG0006922.1/OG0006967.1/OG0007090.1/OG0007251.1/OG0007312.1/OG0007319.1/OG0007582.1/OG0007591.1/OG0007696.1/OG0007766.1/OG0007822.1/OG0008000.1/OG0008028.1/OG0010635.1</t>
  </si>
  <si>
    <t>OG0000198.3/OG0000198.5/OG0000198.4/OG0000198.2/OG0000198.1/OG0001345.3/OG0001345.2/OG0001345.1/OG0001361.1/OG0001361.2/OG0001362.2/OG0001362.1/OG0001790.2/OG0001790.1/OG0001825.2/OG0001825.1/OG0001851.1/OG0002032.1/OG0002032.2/OG0002176.2/OG0002176.1/OG0002259.1/OG0002353.1/OG0002646.1/OG0002660.1/OG0003125.1/OG0003294.1/OG0003294.2/OG0003735.1/OG0003797.1/OG0004218.1/OG0004218.2/OG0004438.1/OG0004702.1/OG0004712.1/OG0004779.1/OG0005534.1/OG0005897.1/OG0006050.1/OG0006061.1/OG0006466.1/OG0006475.1/OG0006712.1/OG0006714.1/OG0006855.1/OG0006872.1/OG0007186.1/OG0007229.1/OG0007336.1/OG0007357.1/OG0007622.1/OG0007654.1/OG0007744.1/OG0007796.1/OG0007981.1/OG0007983.1/OG0008080.1/OG0008145.1/OG0008170.1/OG0008455.1/OG0008509.1/OG0009130.1/OG0009351.1</t>
  </si>
  <si>
    <t>OG0001398.1/OG0001573.1/OG0001839.1/OG0001839.2/OG0002676.1/OG0003229.1/OG0003313.2/OG0003313.1/OG0003315.1/OG0003315.2/OG0003447.1/OG0003471.1/OG0003671.1/OG0003874.1/OG0003959.1/OG0004585.1/OG0004706.1/OG0005518.1/OG0005562.1/OG0005810.1/OG0006047.1/OG0006082.1/OG0006435.1/OG0006435.2/OG0007264.1/OG0007345.1/OG0007458.1/OG0008164.1</t>
  </si>
  <si>
    <t>OG0002745.1/OG0002745.2/OG0004263.1</t>
  </si>
  <si>
    <t>OG0003959.1/OG0004585.1/OG0004706.1/OG0006082.1/OG0007264.1</t>
  </si>
  <si>
    <t>OG0001345.3/OG0001345.2/OG0001345.1/OG0001362.2/OG0001362.1/OG0001851.1/OG0002176.2/OG0002176.1/OG0004438.1/OG0006061.1/OG0006466.1/OG0006714.1/OG0007357.1/OG0008170.1/OG0009351.1</t>
  </si>
  <si>
    <t>OG0000187.6/OG0000187.5/OG0000187.4/OG0000187.3/OG0000187.1/OG0000187.2/OG0000404.1/OG0000404.2/OG0000404.3/OG0000404.4/OG0000456.4/OG0000456.2/OG0000456.3/OG0000456.1/OG0000467.4/OG0000467.3/OG0000467.2/OG0000467.1/OG0000526.3/OG0000526.2/OG0000526.1/OG0000707.1/OG0000707.3/OG0000707.2/OG0000745.2/OG0000745.1/OG0000745.3/OG0000862.2/OG0000862.1/OG0000915.1/OG0000915.2/OG0000917.2/OG0000917.1/OG0000971.1/OG0000971.2/OG0000971.3/OG0001149.1/OG0001149.2/OG0001212.2/OG0001212.1/OG0001416.1/OG0001416.2/OG0001466.2/OG0001466.1/OG0001510.2/OG0001510.1/OG0001638.1/OG0001638.2/OG0001856.2/OG0001856.1/OG0001870.2/OG0001870.1/OG0001945.1/OG0001945.2/OG0001963.1/OG0001963.2/OG0002101.1/OG0002101.2/OG0002125.1/OG0002241.1/OG0002241.2/OG0002242.2/OG0002242.1/OG0002298.1/OG0002381.2/OG0002381.1/OG0002487.1/OG0002513.1/OG0002569.1/OG0002578.1/OG0002585.1/OG0002589.1/OG0002589.2/OG0002603.1/OG0002638.1/OG0002739.1/OG0002745.1/OG0002745.2/OG0002766.2/OG0002766.1/OG0002934.1/OG0003028.1/OG0003028.2/OG0003049.1/OG0003061.1/OG0003219.1/OG0003273.1/OG0003291.1/OG0003655.1/OG0003655.2/OG0003691.1/OG0003721.1/OG0003769.1/OG0003833.1/OG0004142.1/OG0004155.1/OG0004263.1/OG0004464.1/OG0004930.1/OG0004933.1/OG0005278.1/OG0005405.1/OG0005413.1/OG0005491.1/OG0005519.1/OG0005528.1/OG0005541.1/OG0005568.1/OG0005832.1/OG0005900.1/OG0006015.1/OG0006025.1/OG0006251.1/OG0006274.1/OG0006284.1/OG0006323.1/OG0006415.1/OG0007591.1</t>
  </si>
  <si>
    <t>OG0004706.1/OG0006082.1/OG0007264.1</t>
  </si>
  <si>
    <t>OG0001345.3/OG0001345.2/OG0001345.1/OG0001851.1/OG0002176.2/OG0002176.1/OG0004438.1/OG0006061.1/OG0006714.1/OG0007357.1/OG0008170.1/OG0009351.1</t>
  </si>
  <si>
    <t>OG0000187.6/OG0000187.5/OG0000187.4/OG0000187.3/OG0000187.1/OG0000187.2/OG0000456.4/OG0000456.2/OG0000456.3/OG0000456.1/OG0000707.1/OG0000707.3/OG0000707.2/OG0000745.2/OG0000745.1/OG0000745.3/OG0000971.1/OG0000971.2/OG0000971.3/OG0001149.1/OG0001149.2/OG0001212.2/OG0001212.1/OG0001466.2/OG0001466.1/OG0001510.2/OG0001510.1/OG0001638.1/OG0001638.2/OG0001856.2/OG0001856.1/OG0001870.2/OG0001870.1/OG0001945.1/OG0001945.2/OG0001963.1/OG0001963.2/OG0002101.1/OG0002101.2/OG0002241.1/OG0002241.2/OG0002487.1/OG0002513.1/OG0002745.1/OG0002745.2/OG0002766.2/OG0002766.1/OG0002934.1/OG0003028.1/OG0003028.2/OG0003049.1/OG0003061.1/OG0003219.1/OG0003291.1/OG0004142.1/OG0004464.1/OG0004930.1/OG0005413.1/OG0005519.1/OG0005528.1/OG0005568.1/OG0005832.1/OG0005900.1/OG0006025.1/OG0006251.1/OG0006274.1/OG0006323.1/OG0006415.1/OG0007591.1</t>
  </si>
  <si>
    <t>OG0002569.1/OG0002578.1/OG0002739.1/OG0003833.1/OG0005832.1</t>
  </si>
  <si>
    <t>OG0000862.2/OG0000862.1/OG0000915.1/OG0000915.2/OG0001212.2/OG0001212.1/OG0002241.1/OG0002241.2/OG0002766.2/OG0002766.1/OG0003219.1/OG0005528.1/OG0006015.1</t>
  </si>
  <si>
    <t>OG0002241.1/OG0002241.2/OG0006015.1</t>
  </si>
  <si>
    <t>OG0000915.1/OG0000915.2/OG0003219.1/OG0005528.1</t>
  </si>
  <si>
    <t>OG0001839.1/OG0001839.2/OG0003313.2/OG0003313.1/OG0004706.1/OG0006047.1/OG0006435.1/OG0006435.2/OG0007264.1</t>
  </si>
  <si>
    <t>OG0000083.8/OG0000083.1/OG0000083.3/OG0000083.5/OG0000083.6/OG0000083.4/OG0000083.2/OG0000083.7/OG0000150.2/OG0000150.4/OG0000150.3/OG0000150.1/OG0000150.5/OG0000187.6/OG0000187.5/OG0000187.4/OG0000187.3/OG0000187.1/OG0000187.2/OG0000283.4/OG0000283.3/OG0000283.1/OG0000283.2/OG0000294.3/OG0000294.4/OG0000294.1/OG0000294.5/OG0000294.2/OG0000344.3/OG0000344.1/OG0000344.4/OG0000344.2/OG0000358.2/OG0000358.1/OG0000358.3/OG0000358.4/OG0000404.1/OG0000404.2/OG0000404.3/OG0000404.4/OG0000456.4/OG0000456.2/OG0000456.3/OG0000456.1/OG0000526.3/OG0000526.2/OG0000526.1/OG0000667.1/OG0000667.3/OG0000667.2/OG0000696.1/OG0000696.2/OG0000696.3/OG0000708.2/OG0000708.3/OG0000708.1/OG0000712.1/OG0000712.2/OG0000745.2/OG0000745.1/OG0000745.3/OG0000915.1/OG0000915.2/OG0000942.2/OG0000942.3/OG0000942.1/OG0000971.1/OG0000971.2/OG0000971.3/OG0001034.2/OG0001034.1/OG0001157.2/OG0001157.1/OG0001172.2/OG0001172.1/OG0001193.1/OG0001193.2/OG0001207.2/OG0001207.1/OG0001212.2/OG0001212.1/OG0001275.2/OG0001275.1/OG0001313.2/OG0001313.1/OG0001416.1/OG0001416.2/OG0001466.2/OG0001466.1/OG0001510.2/OG0001510.1/OG0001571.3/OG0001571.2/OG0001571.1/OG0001577.2/OG0001577.1/OG0001648.2/OG0001648.1/OG0001772.2/OG0001772.1/OG0001963.1/OG0001963.2/OG0001976.2/OG0001976.1/OG0002101.1/OG0002101.2/OG0002165.1/OG0002223.1/OG0002241.1/OG0002241.2/OG0002469.1/OG0002493.2/OG0002493.1/OG0002745.1/OG0002745.2/OG0002889.1/OG0002889.2/OG0002918.1/OG0002934.1/OG0002943.2/OG0002943.1/OG0003049.1/OG0003095.1/OG0003259.1/OG0003266.2/OG0003266.1/OG0003291.1/OG0003423.1/OG0003541.1/OG0003691.1/OG0003738.1/OG0003941.1/OG0004155.1/OG0004398.1/OG0004404.1/OG0004422.1/OG0004426.1/OG0004433.1/OG0004642.1/OG0004949.1/OG0005479.1/OG0005510.1/OG0005537.1/OG0005568.1/OG0005783.1/OG0005879.1/OG0005924.1/OG0006015.1/OG0006025.1/OG0006041.1/OG0006346.1/OG0006410.1/OG0006425.1/OG0006442.1/OG0006741.1/OG0007251.1/OG0007312.1/OG0007591.1</t>
  </si>
  <si>
    <t>OG0001345.3/OG0001345.2/OG0001345.1/OG0001362.2/OG0001362.1/OG0001825.2/OG0001825.1/OG0001851.1/OG0003125.1/OG0003735.1/OG0004218.1/OG0004218.2/OG0004779.1/OG0005897.1/OG0006050.1/OG0006872.1/OG0007796.1/OG0007981.1/OG0008145.1/OG0008170.1/OG0008220.1/OG0008509.1</t>
  </si>
  <si>
    <t>OG0001275.2/OG0001275.1/OG0002165.1/OG0002889.1/OG0002889.2/OG0003049.1/OG0003095.1/OG0004404.1/OG0005510.1</t>
  </si>
  <si>
    <t>OG0003125.1/OG0005897.1/OG0008170.1</t>
  </si>
  <si>
    <t>OG0004218.1/OG0004218.2/OG0006872.1/OG0007796.1/OG0007981.1</t>
  </si>
  <si>
    <t>OG0000283.4/OG0000283.3/OG0000283.1/OG0000283.2/OG0000667.1/OG0000667.3/OG0000667.2/OG0001207.2/OG0001207.1/OG0002223.1/OG0002469.1/OG0002493.2/OG0002493.1/OG0002918.1/OG0002943.2/OG0002943.1/OG0003259.1/OG0005783.1/OG0006442.1/OG0006741.1/OG0007251.1/OG0007312.1</t>
  </si>
  <si>
    <t>OG0001207.2/OG0001207.1/OG0002469.1/OG0002557.2/OG0002557.1/OG0003259.1</t>
  </si>
  <si>
    <t>OG0006872.1/OG0007981.1</t>
  </si>
  <si>
    <t>OG0001207.2/OG0001207.1/OG0002469.1/OG0002493.2/OG0002493.1/OG0002918.1/OG0003259.1/OG0005783.1/OG0006442.1/OG0006741.1</t>
  </si>
  <si>
    <t>OG0002943.2/OG0002943.1</t>
  </si>
  <si>
    <t>OG0000283.4/OG0000283.3/OG0000283.1/OG0000283.2/OG0000456.4/OG0000456.2/OG0000456.3/OG0000456.1/OG0000667.1/OG0000667.3/OG0000667.2/OG0000696.1/OG0000696.2/OG0000696.3/OG0001275.2/OG0001275.1/OG0001571.3/OG0001571.2/OG0001571.1/OG0002101.1/OG0002101.2/OG0003266.2/OG0003266.1/OG0003541.1/OG0004404.1/OG0004949.1/OG0005510.1/OG0006025.1/OG0006410.1/OG0007591.1</t>
  </si>
  <si>
    <t>OG0001825.2/OG0001825.1/OG0003125.1/OG0008145.1</t>
  </si>
  <si>
    <t>OG0000358.2/OG0000358.1/OG0000358.3/OG0000358.4/OG0002241.1/OG0002241.2</t>
  </si>
  <si>
    <t>OG0006435.1/OG0006435.2</t>
  </si>
  <si>
    <t>OG0000187.6/OG0000187.5/OG0000187.4/OG0000187.3/OG0000187.1/OG0000187.2/OG0000404.1/OG0000404.2/OG0000404.3/OG0000404.4/OG0000745.2/OG0000745.1/OG0000745.3/OG0000915.1/OG0000915.2/OG0001577.2/OG0001577.1/OG0003049.1/OG0004155.1</t>
  </si>
  <si>
    <t>OG0006475.1</t>
  </si>
  <si>
    <t>OG0000144.8/OG0000144.6/OG0000144.1/OG0000144.7/OG0000144.5/OG0000144.4/OG0000144.3/OG0000144.2/OG0000186.3/OG0000186.6/OG0000186.1/OG0000186.4/OG0000186.2/OG0000186.5/OG0000187.6/OG0000187.5/OG0000187.4/OG0000187.3/OG0000187.1/OG0000187.2/OG0000343.4/OG0000343.1/OG0000343.2/OG0000343.3/OG0000456.4/OG0000456.2/OG0000456.3/OG0000456.1/OG0000502.2/OG0000502.1/OG0000502.3/OG0000712.1/OG0000712.2/OG0000745.2/OG0000745.1/OG0000745.3/OG0000828.1/OG0000828.2/OG0000971.1/OG0000971.2/OG0000971.3/OG0001157.2/OG0001157.1/OG0001212.2/OG0001212.1/OG0001577.2/OG0001577.1/OG0001772.2/OG0001772.1/OG0001870.2/OG0001870.1/OG0002101.1/OG0002101.2/OG0002165.1/OG0002298.1/OG0002359.1/OG0002381.2/OG0002381.1/OG0002487.1/OG0002745.1/OG0002745.2/OG0002934.1/OG0002943.2/OG0002943.1/OG0003061.1/OG0003292.1/OG0003690.1/OG0003693.1/OG0003993.1/OG0004397.1/OG0004419.1/OG0004933.1/OG0005081.1/OG0005568.1/OG0005871.1/OG0005978.1/OG0006229.1/OG0006286.1/OG0006425.1/OG0007696.1/OG0007998.1</t>
  </si>
  <si>
    <t>OG0003716.1/OG0006639.1/OG0008413.1/OG0009351.1</t>
  </si>
  <si>
    <t>OG0003959.1/OG0005562.1/OG0005810.1/OG0005947.1/OG0006435.1/OG0006435.2</t>
  </si>
  <si>
    <t>OG0000187.6/OG0000187.5/OG0000187.4/OG0000187.3/OG0000187.1/OG0000187.2/OG0000971.1/OG0000971.2/OG0000971.3/OG0001577.2/OG0001577.1/OG0002487.1/OG0003061.1/OG0003993.1</t>
  </si>
  <si>
    <t>OG0003315.1/OG0003315.2/OG0006047.1/OG0006435.1/OG0006435.2/OG0007345.1</t>
  </si>
  <si>
    <t>OG0003125.1/OG0005534.1/OG0007229.1</t>
  </si>
  <si>
    <t>OG0000186.3/OG0000186.6/OG0000186.1/OG0000186.4/OG0000186.2/OG0000186.5/OG0000419.4/OG0000419.3/OG0000419.2/OG0000419.1/OG0000712.1/OG0000712.2/OG0001222.1/OG0001222.2/OG0001299.3/OG0001299.2/OG0001299.1/OG0001772.2/OG0001772.1/OG0001936.1/OG0001936.2/OG0002024.1/OG0002024.2/OG0002165.1/OG0002934.1/OG0002943.2/OG0002943.1/OG0003721.1/OG0003763.1/OG0004263.1/OG0004404.1/OG0004957.1/OG0005078.1/OG0005347.1/OG0005405.1/OG0005432.1/OG0005537.1/OG0005568.1/OG0005926.1/OG0006286.1/OG0006425.1/OG0006464.1/OG0006647.1/OG0006656.1/OG0006967.1/OG0007696.1</t>
  </si>
  <si>
    <t>OG0000186.3/OG0000186.6/OG0000186.1/OG0000186.4/OG0000186.2/OG0000186.5/OG0002165.1/OG0002934.1/OG0002943.2/OG0002943.1/OG0005568.1/OG0006286.1/OG0006425.1/OG0007696.1</t>
  </si>
  <si>
    <t>OG0000419.4/OG0000419.3/OG0000419.2/OG0000419.1/OG0005078.1/OG0006464.1/OG0006647.1</t>
  </si>
  <si>
    <t>OG0000502.2/OG0000502.1/OG0000502.3/OG0002745.1/OG0002745.2/OG0002943.2/OG0002943.1/OG0003292.1/OG0003690.1</t>
  </si>
  <si>
    <t>OG0006639.1</t>
  </si>
  <si>
    <t>OG0005810.1/OG0005947.1</t>
  </si>
  <si>
    <t>OG0000391.4/OG0000391.3/OG0000391.1/OG0000391.2/OG0000404.1/OG0000404.2/OG0000404.3/OG0000404.4/OG0000501.1/OG0000915.1/OG0000915.2/OG0001017.1/OG0001017.2/OG0001169.2/OG0001169.1/OG0001466.2/OG0001466.1/OG0001782.1/OG0001782.2/OG0001870.2/OG0001870.1/OG0001956.1/OG0002134.1/OG0002470.1/OG0002766.2/OG0002766.1/OG0003323.1/OG0003721.1/OG0004363.1/OG0004368.1/OG0006015.1/OG0007577.1/OG0008495.1</t>
  </si>
  <si>
    <t>OG0004438.1/OG0004702.1/OG0005897.1/OG0006714.1/OG0007336.1/OG0008170.1/OG0009130.1</t>
  </si>
  <si>
    <t>OG0001398.1/OG0003671.1/OG0003959.1/OG0004585.1/OG0005518.1/OG0007458.1</t>
  </si>
  <si>
    <t>OG0000114.2/OG0000114.1/OG0000114.3/OG0000114.5/OG0000114.4/OG0000187.6/OG0000187.5/OG0000187.4/OG0000187.3/OG0000187.1/OG0000187.2/OG0000526.3/OG0000526.2/OG0000526.1/OG0000709.3/OG0000709.1/OG0000709.2/OG0000915.1/OG0000915.2/OG0001169.2/OG0001169.1/OG0001200.2/OG0001200.1/OG0001212.2/OG0001212.1/OG0001510.2/OG0001510.1/OG0001870.2/OG0001870.1/OG0001945.1/OG0001945.2/OG0001963.1/OG0001963.2/OG0002101.1/OG0002101.2/OG0002513.1/OG0002638.1/OG0002932.1/OG0003049.1/OG0003669.1/OG0003691.1/OG0003721.1/OG0003831.1/OG0003839.1/OG0003993.1/OG0004263.1/OG0004341.1/OG0004651.1/OG0004665.1/OG0004746.1/OG0004980.1/OG0005270.1/OG0005389.1/OG0005405.1/OG0005519.1/OG0006015.1/OG0006178.1/OG0006338.1/OG0006461.1/OG0006732.1/OG0006918.1/OG0007090.1</t>
  </si>
  <si>
    <t>OG0004702.1/OG0007336.1/OG0009130.1</t>
  </si>
  <si>
    <t>OG0000114.2/OG0000114.1/OG0000114.3/OG0000114.5/OG0000114.4/OG0000526.3/OG0000526.2/OG0000526.1/OG0000709.3/OG0000709.1/OG0000709.2/OG0001200.2/OG0001200.1/OG0003669.1/OG0003691.1/OG0003831.1/OG0003993.1/OG0004341.1/OG0004665.1/OG0005270.1/OG0006178.1/OG0006338.1/OG0006732.1/OG0007090.1</t>
  </si>
  <si>
    <t>OG0000187.6/OG0000187.5/OG0000187.4/OG0000187.3/OG0000187.1/OG0000187.2/OG0001212.2/OG0001212.1/OG0001945.1/OG0001945.2/OG0002101.1/OG0002101.2/OG0003049.1/OG0006338.1</t>
  </si>
  <si>
    <t>OG0002165.1</t>
  </si>
  <si>
    <t>OG0000187.6/OG0000187.5/OG0000187.4/OG0000187.3/OG0000187.1/OG0000187.2/OG0000456.4/OG0000456.2/OG0000456.3/OG0000456.1/OG0000501.1/OG0002125.1/OG0002242.2/OG0002242.1/OG0002585.1/OG0002603.1/OG0003655.1/OG0003655.2/OG0003769.1/OG0005832.1/OG0006284.1/OG0007319.1</t>
  </si>
  <si>
    <t>OG0006466.1/OG0008170.1</t>
  </si>
  <si>
    <t>OG0004706.1</t>
  </si>
  <si>
    <t>OG0002125.1/OG0002242.2/OG0002242.1/OG0002585.1/OG0002603.1/OG0003655.1/OG0003655.2/OG0003769.1/OG0005832.1/OG0006284.1</t>
  </si>
  <si>
    <t>OG0000375.4/OG0000375.3/OG0000375.2/OG0000375.1/OG0000400.4/OG0000400.1/OG0000400.3/OG0000400.2/OG0000501.1/OG0000915.1/OG0000915.2/OG0001157.2/OG0001157.1/OG0001243.2/OG0001243.1/OG0002125.1/OG0002165.1/OG0002242.2/OG0002242.1/OG0002578.1/OG0002603.1/OG0003095.1/OG0003219.1/OG0003340.1/OG0003340.2/OG0004028.1/OG0004389.1/OG0004750.1/OG0005277.1/OG0005528.1/OG0005694.1/OG0005832.1/OG0005862.1/OG0006722.1/OG0007319.1/OG0007822.1</t>
  </si>
  <si>
    <t>OG0002353.1/OG0003797.1/OG0006466.1/OG0007983.1/OG0008080.1</t>
  </si>
  <si>
    <t>OG0000812.1/OG0000812.2/OG0000812.3/OG0002469.1/OG0003693.1/OG0004460.1/OG0005090.1/OG0005103.1/OG0005764.1/OG0005850.1</t>
  </si>
  <si>
    <t>OG0000187.6/OG0000187.5/OG0000187.4/OG0000187.3/OG0000187.1/OG0000187.2/OG0000456.4/OG0000456.2/OG0000456.3/OG0000456.1/OG0000708.2/OG0000708.3/OG0000708.1/OG0001412.2/OG0001412.1/OG0001706.1/OG0001706.2/OG0001772.2/OG0001772.1/OG0002241.1/OG0002241.2/OG0002493.2/OG0002493.1/OG0003291.1/OG0003690.1/OG0003941.1/OG0004011.1/OG0004245.1/OG0004397.1/OG0004398.1/OG0004404.1/OG0005278.1/OG0005297.1/OG0005479.1/OG0005537.1/OG0005930.1/OG0006015.1/OG0006375.1/OG0006425.1/OG0006741.1/OG0006850.1/OG0006918.1/OG0008000.1</t>
  </si>
  <si>
    <t>OG0003125.1/OG0006050.1/OG0007654.1/OG0007744.1/OG0008170.1/OG0008455.1/OG0008509.1</t>
  </si>
  <si>
    <t>OG0004585.1/OG0006047.1</t>
  </si>
  <si>
    <t>OG0002493.2/OG0002493.1/OG0003291.1/OG0006741.1</t>
  </si>
  <si>
    <t>OG0003125.1/OG0006050.1/OG0007654.1/OG0007744.1/OG0008455.1/OG0008509.1</t>
  </si>
  <si>
    <t>OG0000187.6/OG0000187.5/OG0000187.4/OG0000187.3/OG0000187.1/OG0000187.2/OG0000456.4/OG0000456.2/OG0000456.3/OG0000456.1/OG0000708.2/OG0000708.3/OG0000708.1/OG0001412.2/OG0001412.1/OG0001772.2/OG0001772.1/OG0003941.1/OG0004011.1/OG0004245.1/OG0004398.1/OG0004404.1/OG0005297.1/OG0005479.1/OG0005537.1/OG0006375.1/OG0006850.1/OG0008000.1</t>
  </si>
  <si>
    <t>OG0000915.1/OG0000915.2/OG0002943.2/OG0002943.1/OG0003219.1/OG0003690.1/OG0005528.1</t>
  </si>
  <si>
    <t>OG0003447.1</t>
  </si>
  <si>
    <t>OG0000187.6/OG0000187.5/OG0000187.4/OG0000187.3/OG0000187.1/OG0000187.2/OG0000375.4/OG0000375.3/OG0000375.2/OG0000375.1/OG0000400.4/OG0000400.1/OG0000400.3/OG0000400.2/OG0000419.4/OG0000419.3/OG0000419.2/OG0000419.1/OG0000456.4/OG0000456.2/OG0000456.3/OG0000456.1/OG0000501.1/OG0000583.2/OG0000583.1/OG0000583.3/OG0000763.1/OG0000763.2/OG0000915.1/OG0000915.2/OG0000971.1/OG0000971.2/OG0000971.3/OG0001157.2/OG0001157.1/OG0001229.3/OG0001229.1/OG0001229.2/OG0001243.2/OG0001243.1/OG0001275.2/OG0001275.1/OG0001706.1/OG0001706.2/OG0002125.1/OG0002165.1/OG0002242.2/OG0002242.1/OG0002513.1/OG0002569.1/OG0002578.1/OG0002603.1/OG0002739.1/OG0002889.1/OG0002889.2/OG0002943.2/OG0002943.1/OG0003049.1/OG0003095.1/OG0003219.1/OG0003340.1/OG0003340.2/OG0003831.1/OG0003833.1/OG0004028.1/OG0004047.1/OG0004389.1/OG0004404.1/OG0004614.1/OG0004637.1/OG0004750.1/OG0004771.1/OG0004955.1/OG0005277.1/OG0005278.1/OG0005510.1/OG0005528.1/OG0005694.1/OG0005832.1/OG0005862.1/OG0005930.1/OG0006722.1/OG0006918.1/OG0007319.1/OG0007822.1</t>
  </si>
  <si>
    <t>OG0002353.1/OG0003125.1/OG0003797.1/OG0005897.1/OG0006466.1/OG0007983.1/OG0008080.1/OG0008170.1</t>
  </si>
  <si>
    <t>OG0001706.1/OG0001706.2/OG0005278.1/OG0005930.1/OG0006918.1</t>
  </si>
  <si>
    <t>OG0000036.7/OG0000036.3/OG0000036.12/OG0000036.6/OG0000036.11/OG0000036.5/OG0000036.10/OG0000036.8/OG0000036.1/OG0000036.9/OG0000036.4/OG0000036.2/OG0000150.2/OG0000150.4/OG0000150.3/OG0000150.1/OG0000150.5/OG0000187.6/OG0000187.5/OG0000187.4/OG0000187.3/OG0000187.1/OG0000187.2/OG0000456.4/OG0000456.2/OG0000456.3/OG0000456.1/OG0000862.2/OG0000862.1/OG0000915.1/OG0000915.2/OG0000942.2/OG0000942.3/OG0000942.1/OG0000971.1/OG0000971.2/OG0000971.3/OG0001212.2/OG0001212.1/OG0001229.3/OG0001229.1/OG0001229.2/OG0001416.1/OG0001416.2/OG0001772.2/OG0001772.1/OG0001963.1/OG0001963.2/OG0002241.1/OG0002241.2/OG0002381.2/OG0002381.1/OG0002766.2/OG0002766.1/OG0002943.2/OG0002943.1/OG0003219.1/OG0003291.1/OG0003690.1/OG0003704.1/OG0003704.2/OG0003941.1/OG0004397.1/OG0004771.1/OG0005140.1/OG0005528.1/OG0006015.1/OG0006041.1/OG0006375.1/OG0006425.1/OG0006850.1</t>
  </si>
  <si>
    <t>OG0002241.1/OG0002241.2/OG0003690.1/OG0004397.1/OG0006015.1</t>
  </si>
  <si>
    <t>OG0000915.1/OG0000915.2/OG0003219.1/OG0003690.1/OG0005528.1</t>
  </si>
  <si>
    <t>OG0000622.1/OG0000913.1/OG0000913.3/OG0000913.2/OG0000977.1/OG0001104.2/OG0001104.1/OG0001361.1/OG0001361.2/OG0001362.2/OG0001362.1/OG0001609.1/OG0001862.2/OG0001862.1/OG0001924.1/OG0001966.2/OG0001966.1/OG0001974.1/OG0002019.1/OG0002032.1/OG0002032.2/OG0002132.2/OG0002132.1/OG0002168.1/OG0002169.2/OG0002169.1/OG0002257.2/OG0002257.1/OG0002264.1/OG0002353.1/OG0002480.1/OG0002616.1/OG0003257.1/OG0003294.1/OG0003294.2/OG0003331.1/OG0003335.1/OG0003339.1/OG0003415.1/OG0003459.1/OG0003509.1/OG0003542.1/OG0003563.1/OG0003578.1/OG0003596.1/OG0003668.1/OG0003672.1/OG0003688.1/OG0003797.1/OG0003832.1/OG0004023.1/OG0004096.1/OG0004280.1/OG0004372.1/OG0004607.1/OG0004681.1/OG0004696.1/OG0004941.1/OG0005143.1/OG0005242.1/OG0005441.1/OG0005582.1/OG0005846.1/OG0005959.1/OG0006036.1/OG0006040.1/OG0006243.1/OG0006466.1/OG0006653.1/OG0006786.1/OG0006855.1/OG0007101.1/OG0007281.1/OG0007332.1/OG0007356.1/OG0007376.1/OG0007412.1/OG0007586.1/OG0007689.1/OG0007771.1/OG0007852.1/OG0008022.1/OG0008110.1/OG0008180.1/OG0008188.1/OG0008195.1/OG0008221.1/OG0008751.1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</si>
  <si>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0000089.4/OG0000089.8/OG0000089.5/OG0000089.2/OG0000089.6/OG0000089.3/OG0000089.7/OG0000089.1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0000107.5/OG0000107.3/OG0000107.7/OG0000107.4/OG0000107.1/OG0000107.2/OG0000107.8/OG0000107.6/OG0000111.6/OG0000111.2/OG0000111.5/OG0000111.1/OG0000111.3/OG0000111.4/OG0000114.2/OG0000114.1/OG0000114.3/OG0000114.5/OG0000114.4/OG0000121.5/OG0000121.1/OG0000121.2/OG0000121.3/OG0000121.4/OG0000121.6/OG0000121.8/OG0000121.7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0000143.2/OG0000143.3/OG0000143.1/OG0000143.4/OG0000144.8/OG0000144.6/OG0000144.1/OG0000144.7/OG0000144.5/OG0000144.4/OG0000144.3/OG0000144.2/OG0000148.3/OG0000148.6/OG0000148.5/OG0000148.2/OG0000148.4/OG0000148.1/OG0000168.1/OG0000168.4/OG0000168.2/OG0000168.3/OG0000168.5/OG0000175.3/OG0000175.1/OG0000175.2/OG0000175.6/OG0000175.5/OG0000175.4/OG0000180.6/OG0000180.4/OG0000180.3/OG0000180.2/OG0000180.5/OG0000180.1/OG0000181.3/OG0000181.5/OG0000181.1/OG0000181.2/OG0000181.4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0000207.1/OG0000207.2/OG0000208.2/OG0000208.1/OG0000208.4/OG0000208.3/OG0000214.1/OG0000214.3/OG0000214.4/OG0000214.2/OG0000214.5/OG0000219.5/OG0000219.1/OG0000219.4/OG0000219.3/OG0000219.2/OG0000224.5/OG0000224.3/OG0000224.4/OG0000224.2/OG0000224.1/OG0000224.6/OG0000229.4/OG0000229.5/OG0000229.3/OG0000229.1/OG0000229.2/OG0000247.4/OG0000247.5/OG0000247.1/OG0000247.3/OG0000247.2/OG0000252.1/OG0000252.2/OG0000252.3/OG0000257.3/OG0000257.1/OG0000257.2/OG0000267.4/OG0000267.1/OG0000267.2/OG0000267.5/OG0000267.3/OG0000269.4/OG0000269.2/OG0000269.3/OG0000269.1/OG0000272.4/OG0000272.1/OG0000272.2/OG0000272.5/OG0000272.3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0000295.1/OG0000295.2/OG0000295.3/OG0000295.4/OG0000299.2/OG0000299.4/OG0000299.3/OG0000299.1/OG0000306.4/OG0000306.1/OG0000306.2/OG0000306.3/OG0000316.4/OG0000316.2/OG0000316.5/OG0000316.1/OG0000316.3/OG0000318.4/OG0000318.2/OG0000318.1/OG0000318.3/OG0000320.4/OG0000320.3/OG0000320.2/OG0000320.1/OG0000320.5/OG0000322.1/OG0000322.2/OG0000322.4/OG0000322.3/OG0000326.2/OG0000326.1/OG0000326.4/OG0000326.3/OG0000327.4/OG0000327.3/OG0000327.1/OG0000327.2/OG0000331.1/OG0000331.3/OG0000331.2/OG0000331.4/OG0000332.3/OG0000332.2/OG0000332.1/OG0000334.3/OG0000334.1/OG0000334.4/OG0000334.2/OG0000339.3/OG0000339.2/OG0000339.4/OG0000339.1/OG0000340.4/OG0000340.1/OG0000340.3/OG0000340.2/OG0000346.3/OG0000346.1/OG0000346.2/OG0000346.4/OG0000348.2/OG0000348.1/OG0000348.3/OG0000351.4/OG0000351.3/OG0000351.1/OG0000351.2/OG0000354.3/OG0000354.2/OG0000354.1/OG0000356.4/OG0000356.1/OG0000356.2/OG0000356.3/OG0000367.2/OG0000367.1/OG0000367.3/OG0000367.4/OG0000372.5/OG0000372.3/OG0000372.4/OG0000372.1/OG0000372.2/OG0000373.2/OG0000373.1/OG0000373.3/OG0000373.4/OG0000375.4/OG0000375.3/OG0000375.2/OG0000375.1/OG0000381.3/OG0000381.4/OG0000381.1/OG0000381.2/OG0000385.3/OG0000385.1/OG0000385.2/OG0000386.3/OG0000386.1/OG0000386.4/OG0000386.2/OG0000398.2/OG0000398.1/OG0000398.3/OG0000400.4/OG0000400.1/OG0000400.3/OG0000400.2/OG0000403.2/OG0000403.1/OG0000404.1/OG0000404.2/OG0000404.3/OG0000404.4/OG0000405.2/OG0000405.3/OG0000405.1/OG0000406.1/OG0000406.3/OG0000406.2/OG0000412.2/OG0000412.1/OG0000412.3/OG0000418.4/OG0000418.3/OG0000418.2/OG0000418.1/OG0000419.4/OG0000419.3/OG0000419.2/OG0000419.1/OG0000424.2/OG0000424.1/OG0000436.3/OG0000436.1/OG0000436.2/OG0000448.2/OG0000448.4/OG0000448.1/OG0000448.3/OG0000449.3/OG0000449.1/OG0000449.2/OG0000467.4/OG0000467.3/OG0000467.2/OG0000467.1/OG0000475.2/OG0000475.3/OG0000475.1/OG0000477.2/OG0000477.3/OG0000477.4/OG0000477.1/OG0000480.3/OG0000480.1/OG0000480.2/OG0000484.2/OG0000484.1/OG0000484.3/OG0000485.1/OG0000485.3/OG0000485.2/OG0000491.1/OG0000491.2/OG0000491.3/OG0000492.1/OG0000492.3/OG0000492.2/OG0000521.2/OG0000521.1/OG0000521.3/OG0000523.2/OG0000523.3/OG0000523.1/OG0000525.3/OG0000525.1/OG0000525.2/OG0000537.3/OG0000537.1/OG0000537.2/OG0000538.3/OG0000538.2/OG0000538.4/OG0000538.1/OG0000539.2/OG0000539.1/OG0000539.3/OG0000540.3/OG0000540.4/OG0000540.2/OG0000540.1/OG0000541.1/OG0000541.2/OG0000541.3/OG0000542.1/OG0000542.2/OG0000542.3/OG0000551.3/OG0000551.2/OG0000551.1/OG0000558.2/OG0000558.3/OG0000558.1/OG0000559.3/OG0000559.2/OG0000559.1/OG0000561.2/OG0000561.3/OG0000561.1/OG0000567.1/OG0000567.3/OG0000567.2/OG0000571.3/OG0000571.1/OG0000571.2/OG0000582.3/OG0000582.1/OG0000582.2/OG0000585.1/OG0000585.2/OG0000590.2/OG0000590.1/OG0000590.3/OG0000608.1/OG0000608.2/OG0000614.3/OG0000614.2/OG0000614.1/OG0000617.1/OG0000617.2/OG0000617.3/OG0000635.1/OG0000635.2/OG0000654.2/OG0000654.3/OG0000654.1/OG0000655.1/OG0000655.2/OG0000666.3/OG0000666.2/OG0000666.1/OG0000670.2/OG0000670.1/OG0000686.1/OG0000686.2/OG0000686.3/OG0000690.2/OG0000690.1/OG0000704.2/OG0000704.1/OG0000704.3/OG0000709.3/OG0000709.1/OG0000709.2/OG0000710.3/OG0000710.1/OG0000710.2/OG0000762.3/OG0000762.1/OG0000762.2/OG0000771.3/OG0000771.2/OG0000771.1/OG0000772.1/OG0000772.2/OG0000788.1/OG0000788.2/OG0000793.1/OG0000793.2/OG0000794.1/OG0000794.2/OG0000809.3/OG0000809.1/OG0000809.2/OG0000813.2/OG0000813.1/OG0000815.1/OG0000815.2/OG0000827.1/OG0000827.2/OG0000828.1/OG0000828.2/OG0000831.2/OG0000831.1/OG0000862.2/OG0000862.1/OG0000863.1/OG0000863.2/OG0000866.3/OG0000866.2/OG0000866.1/OG0000868.2/OG0000868.1/OG0000868.3/OG0000886.1/OG0000886.3/OG0000886.2/OG0000889.2/OG0000889.1/OG0000892.1/OG0000892.2/OG0000894.1/OG0000894.2/OG0000897.2/OG0000897.1/OG0000917.2/OG0000917.1/OG0000919.2/OG0000919.1/OG0000921.3/OG0000921.1/OG0000921.2/OG0000923.1/OG0000923.2/OG0000931.3/OG0000931.2/OG0000931.1/OG0000935.2/OG0000935.1/OG0000937.2/OG0000937.1/OG0000947.1/OG0000947.2/OG0000950.2/OG0000950.1/OG0000966.2/OG0000966.1/OG0000969.1/OG0000969.2/OG0000971.1/OG0000971.2/OG0000971.3/OG0000974.1/OG0000974.2/OG0000995.1/OG0000995.2/OG0001001.1/OG0001001.2/OG0001006.1/OG0001006.2/OG0001007.2/OG0001007.1/OG0001019.1/OG0001019.2/OG0001034.2/OG0001034.1/OG0001045.2/OG0001045.1/OG0001050.2/OG0001050.1/OG0001052.2/OG0001052.1/OG0001068.2/OG0001068.1/OG0001084.2/OG0001084.1/OG0001090.1/OG0001090.2/OG0001091.2/OG0001091.1/OG0001116.2/OG0001116.1/OG0001120.2/OG0001120.1/OG0001125.2/OG0001125.1/OG0001128.1/OG0001128.2/OG0001149.1/OG0001149.2/OG0001153.2/OG0001153.1/OG0001157.2/OG0001157.1/OG0001162.1/OG0001162.2/OG0001163.2/OG0001163.1/OG0001174.1/OG0001174.2/OG0001176.1/OG0001176.2/OG0001193.1/OG0001193.2/OG0001194.2/OG0001194.1/OG0001203.2/OG0001203.1/OG0001213.1/OG0001213.2/OG0001218.2/OG0001218.1/OG0001221.2/OG0001221.1/OG0001225.2/OG0001225.1/OG0001229.3/OG0001229.1/OG0001229.2/OG0001243.2/OG0001243.1/OG0001247.1/OG0001247.2/OG0001248.1/OG0001248.2/OG0001249.1/OG0001251.2/OG0001251.1/OG0001254.2/OG0001254.1/OG0001259.2/OG0001259.1/OG0001261.1/OG0001261.2/OG0001262.2/OG0001262.1/OG0001263.1/OG0001263.2/OG0001267.2/OG0001267.1/OG0001271.2/OG0001271.1/OG0001274.1/OG0001274.2/OG0001275.2/OG0001275.1/OG0001305.2/OG0001305.1/OG0001315.2/OG0001315.1/OG0001322.1/OG0001322.2/OG0001327.2/OG0001327.1/OG0001339.2/OG0001339.1/OG0001342.2/OG0001342.1/OG0001349.1/OG0001368.2/OG0001368.1/OG0001393.1/OG0001393.2/OG0001395.2/OG0001395.1/OG0001415.2/OG0001415.1/OG0001420.1/OG0001454.1/OG0001454.2/OG0001456.1/OG0001456.2/OG0001461.1/OG0001461.2/OG0001465.1/OG0001465.2/OG0001466.2/OG0001466.1/OG0001469.2/OG0001469.1/OG0001502.2/OG0001502.1/OG0001504.1/OG0001504.2/OG0001505.2/OG0001505.1/OG0001509.2/OG0001509.1/OG0001510.2/OG0001510.1/OG0001511.1/OG0001512.1/OG0001512.2/OG0001527.2/OG0001527.1/OG0001528.2/OG0001528.1/OG0001547.1/OG0001547.2/OG0001551.1/OG0001552.2/OG0001552.1/OG0001554.2/OG0001554.1/OG0001559.2/OG0001559.1/OG0001578.2/OG0001578.1/OG0001582.2/OG0001582.1/OG0001598.2/OG0001598.1/OG0001599.1/OG0001599.2/OG0001621.2/OG0001621.1/OG0001631.2/OG0001631.1/OG0001637.2/OG0001637.1/OG0001648.2/OG0001648.1/OG0001652.1/OG0001652.2/OG0001682.1/OG0001682.2/OG0001683.2/OG0001683.1/OG0001690.1/OG0001691.2/OG0001691.1/OG0001702.2/OG0001702.1/OG0001710.2/OG0001710.1/OG0001712.1/OG0001712.2/OG0001716.1/OG0001716.2/OG0001718.1/OG0001753.1/OG0001753.2/OG0001757.2/OG0001757.1/OG0001764.2/OG0001764.1/OG0001768.1/OG0001769.2/OG0001769.1/OG0001771.1/OG0001771.2/OG0001772.2/OG0001772.1/OG0001787.1/OG0001787.2/OG0001793.2/OG0001793.1/OG0001834.1/OG0001858.1/OG0001867.1/OG0001900.1/OG0001932.1/OG0001932.2/OG0001942.1/OG0001942.2/OG0001944.1/OG0001970.1/OG0001970.2/OG0001972.1/OG0001972.2/OG0001980.1/OG0001980.2/OG0002024.1/OG0002024.2/OG0002031.2/OG0002031.1/OG0002039.1/OG0002047.1/OG0002047.2/OG0002065.2/OG0002065.1/OG0002068.1/OG0002072.2/OG0002072.1/OG0002077.2/OG0002077.1/OG0002120.1/OG0002120.2/OG0002134.1/OG0002141.1/OG0002142.1/OG0002142.2/OG0002144.1/OG0002144.2/OG0002152.1/OG0002152.2/OG0002153.1/OG0002161.1/OG0002161.2/OG0002163.1/OG0002163.2/OG0002177.2/OG0002177.1/OG0002178.1/OG0002178.2/OG0002205.1/OG0002208.1/OG0002208.2/OG0002219.1/OG0002221.1/OG0002225.2/OG0002225.1/OG0002228.1/OG0002242.2/OG0002242.1/OG0002243.1/OG0002243.2/OG0002265.1/OG0002265.2/OG0002267.1/OG0002268.1/OG0002277.2/OG0002277.1/OG0002298.1/OG0002341.1/OG0002342.1/OG0002342.2/OG0002343.1/OG0002343.2/OG0002360.1/OG0002360.2/OG0002361.2/OG0002361.1/OG0002362.1/OG0002363.1/OG0002366.1/OG0002366.2/OG0002368.2/OG0002368.1/OG0002371.2/OG0002371.1/OG0002374.1/OG0002379.1/OG0002379.2/OG0002380.1/OG0002383.1/OG0002384.1/OG0002432.1/OG0002432.2/OG0002451.1/OG0002451.2/OG0002462.1/OG0002462.2/OG0002463.1/OG0002469.1/OG0002475.1/OG0002477.1/OG0002482.1/OG0002486.1/OG0002486.2/OG0002487.1/OG0002488.2/OG0002488.1/OG0002491.1/OG0002502.1/OG0002514.1/OG0002514.2/OG0002515.1/OG0002518.1/OG0002572.1/OG0002578.1/OG0002586.1/OG0002586.2/OG0002601.1/OG0002605.1/OG0002605.2/OG0002614.1/OG0002620.1/OG0002621.1/OG0002624.1/OG0002625.1/OG0002630.1/OG0002630.2/OG0002635.2/OG0002635.1/OG0002642.1/OG0002642.2/OG0002643.1/OG0002644.1/OG0002655.2/OG0002655.1/OG0002663.1/OG0002667.1/OG0002670.1/OG0002712.1/OG0002732.1/OG0002746.1/OG0002754.1/OG0002759.1/OG0002762.2/OG0002762.1/OG0002765.2/OG0002765.1/OG0002780.1/OG0002787.1/OG0002806.1/OG0002806.2/OG0002809.2/OG0002809.1/OG0002812.1/OG0002822.1/OG0002826.1/OG0002826.2/OG0002870.1/OG0002875.1/OG0002885.1/OG0002920.1/OG0002923.1/OG0002924.1/OG0002947.2/OG0002947.1/OG0002948.1/OG0002957.1/OG0002959.1/OG0002969.1/OG0003026.1/OG0003054.1/OG0003061.1/OG0003078.1/OG0003082.1/OG0003084.1/OG0003088.1/OG0003090.1/OG0003092.1/OG0003105.1/OG0003123.1/OG0003134.1/OG0003137.1/OG0003142.1/OG0003145.1/OG0003154.1/OG0003156.1/OG0003163.1/OG0003202.1/OG0003210.1/OG0003243.1/OG0003262.1/OG0003270.1/OG0003275.1/OG0003275.2/OG0003332.1/OG0003333.1/OG0003336.1/OG0003389.1/OG0003423.1/OG0003428.1/OG0003435.1/OG0003444.1/OG0003445.1/OG0003448.1/OG0003456.1/OG0003460.1/OG0003461.1/OG0003463.1/OG0003473.1/OG0003481.1/OG0003484.1/OG0003485.1/OG0003491.1/OG0003492.1/OG0003511.1/OG0003529.1/OG0003539.1/OG0003547.1/OG0003548.1/OG0003558.1/OG0003564.1/OG0003572.1/OG0003573.1/OG0003580.1/OG0003585.1/OG0003591.1/OG0003647.1/OG0003648.1/OG0003655.1/OG0003655.2/OG0003695.1/OG0003712.1/OG0003726.2/OG0003726.1/OG0003730.1/OG0003740.1/OG0003758.1/OG0003774.1/OG0003793.1/OG0003804.1/OG0003817.1/OG0003822.1/OG0003826.1/OG0003849.1/OG0003943.1/OG0003945.1/OG0003968.1/OG0003973.1/OG0003991.1/OG0003994.1/OG0004005.1/OG0004008.1/OG0004016.1/OG0004024.1/OG0004029.1/OG0004038.1/OG0004056.1/OG0004066.1/OG0004073.1/OG0004085.1/OG0004105.1/OG0004106.1/OG0004120.1/OG0004127.1/OG0004138.1/OG0004139.1/OG0004144.1/OG0004146.1/OG0004149.1/OG0004152.1/OG0004158.1/OG0004210.1/OG0004212.2/OG0004212.1/OG0004238.1/OG0004249.1/OG0004250.1/OG0004251.1/OG0004252.1/OG0004254.1/OG0004263.1/OG0004281.1/OG0004283.1/OG0004284.1/OG0004292.1/OG0004294.1/OG0004301.1/OG0004309.1/OG0004310.1/OG0004316.1/OG0004318.1/OG0004332.1/OG0004338.1/OG0004339.1/OG0004354.1/OG0004361.1/OG0004363.1/OG0004384.1/OG0004388.1/OG0004394.1/OG0004397.1/OG0004425.1/OG0004429.1/OG0004440.1/OG0004469.1/OG0004538.1/OG0004563.1/OG0004568.1/OG0004571.1/OG0004574.1/OG0004610.1/OG0004628.1/OG0004631.1/OG0004632.1/OG0004636.1/OG0004662.1/OG0004664.1/OG0004699.2/OG0004699.1/OG0004710.1/OG0004711.1/OG0004718.1/OG0004720.1/OG0004724.1/OG0004729.1/OG0004738.1/OG0004793.1/OG0004811.1/OG0004883.1/OG0004914.1/OG0004919.1/OG0004921.1/OG0004943.1/OG0004948.1/OG0004952.1/OG0004990.1/OG0005000.1/OG0005008.1/OG0005017.1/OG0005043.1/OG0005055.1/OG0005065.1/OG0005078.1/OG0005083.1/OG0005103.1/OG0005116.1/OG0005123.1/OG0005135.1/OG0005159.1/OG0005168.1/OG0005174.1/OG0005277.1/OG0005281.1/OG0005282.1/OG0005284.1/OG0005320.1/OG0005341.1/OG0005347.1/OG0005359.1/OG0005362.1/OG0005382.1/OG0005394.1/OG0005397.1/OG0005417.1/OG0005419.1/OG0005477.1/OG0005501.1/OG0005509.1/OG0005514.1/OG0005515.1/OG0005543.1/OG0005558.1/OG0005559.1/OG0005569.1/OG0005583.1/OG0005584.1/OG0005691.1/OG0005770.1/OG0005774.1/OG0005786.1/OG0005813.1/OG0005832.1/OG0005838.1/OG0005871.1/OG0005918.1/OG0005923.1/OG0005980.1/OG0005989.1/OG0005993.1/OG0006011.1/OG0006014.1/OG0006024.1/OG0006032.1/OG0006053.1/OG0006146.1/OG0006188.1/OG0006190.1/OG0006216.1/OG0006217.1/OG0006240.1/OG0006248.1/OG0006284.1/OG0006293.1/OG0006297.1/OG0006305.1/OG0006315.1/OG0006319.1/OG0006320.1/OG0006340.1/OG0006362.1/OG0006368.1/OG0006370.1/OG0006379.1/OG0006407.1/OG0006415.1/OG0006480.1/OG0006481.1/OG0006488.1/OG0006647.1/OG0006678.1/OG0006754.1/OG0006765.1/OG0006785.1/OG0006819.1/OG0006832.1/OG0006891.1/OG0006913.1/OG0006924.1/OG0006927.1/OG0006935.1/OG0006937.1/OG0007085.1/OG0007091.1/OG0007093.1/OG0007097.1/OG0007130.1/OG0007349.1/OG0007600.1/OG0007634.1/OG0007647.1/OG0007650.1/OG0007727.1/OG0007736.1/OG0007811.1/OG0008012.1/OG0008100.1/OG0008363.1/OG0008490.1/OG0008492.1/OG0009034.1/OG0009072.1</t>
  </si>
  <si>
    <t>OG0000266.6/OG0000266.3/OG0000266.5/OG0000266.1/OG0000266.2/OG0000266.4/OG0000512.1/OG0000512.8/OG0000512.3/OG0000512.7/OG0000512.9/OG0000512.5/OG0000512.6/OG0000512.4/OG0000512.2/OG0000705.3/OG0000705.2/OG0000705.1/OG0001373.1/OG0001626.1/OG0001626.2/OG0001767.1/OG0001961.1/OG0002055.2/OG0002055.1/OG0002306.2/OG0002306.1/OG0002628.2/OG0002628.1/OG0002658.1/OG0002817.2/OG0002817.1/OG0002830.1/OG0003064.1/OG0003080.1/OG0003286.1/OG0003293.1/OG0003454.1/OG0003474.1/OG0003568.2/OG0003568.1/OG0003671.1/OG0003960.1/OG0004117.2/OG0004117.1/OG0004132.1/OG0004442.1/OG0004966.1/OG0005069.1/OG0005129.1/OG0005439.1/OG0005474.1/OG0005609.1/OG0005706.1/OG0005947.1/OG0006049.1/OG0006062.1/OG0006392.1/OG0006476.1/OG0006834.1/OG0007225.1/OG0007366.1/OG0007382.1/OG0007594.1/OG0007609.1/OG0007645.1/OG0007775.1/OG0007882.1/OG0008086.1/OG0008103.1/OG0008252.1/OG0008252.2/OG0008269.1/OG0008466.1/OG0008563.1/OG0009157.1/OG0009366.2/OG0009366.1/OG0010076.1/OG0011919.1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</si>
  <si>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0000071.1/OG0000071.5/OG0000071.11/OG0000071.7/OG0000071.9/OG0000071.2/OG0000071.6/OG0000071.10/OG0000071.3/OG0000071.8/OG0000071.4/OG0000101.5/OG0000101.1/OG0000101.4/OG0000101.2/OG0000101.7/OG0000101.3/OG0000101.6/OG0000126.3/OG0000126.2/OG0000126.8/OG0000126.6/OG0000126.5/OG0000126.1/OG0000126.4/OG0000126.7/OG0000127.2/OG0000127.3/OG0000127.1/OG0000127.5/OG0000127.4/OG0000127.6/OG0000168.1/OG0000168.4/OG0000168.2/OG0000168.3/OG0000168.5/OG0000171.3/OG0000171.1/OG0000171.2/OG0000171.5/OG0000171.4/OG0000181.3/OG0000181.5/OG0000181.1/OG0000181.2/OG0000181.4/OG0000192.1/OG0000192.2/OG0000192.5/OG0000192.4/OG0000192.3/OG0000218.4/OG0000218.2/OG0000218.1/OG0000218.3/OG0000218.5/OG0000273.1/OG0000273.5/OG0000273.4/OG0000273.2/OG0000273.3/OG0000295.1/OG0000295.2/OG0000295.3/OG0000295.4/OG0000312.1/OG0000331.1/OG0000331.3/OG0000331.2/OG0000331.4/OG0000351.4/OG0000351.3/OG0000351.1/OG0000351.2/OG0000368.2/OG0000368.3/OG0000368.1/OG0000395.1/OG0000395.2/OG0000395.3/OG0000424.2/OG0000424.1/OG0000445.2/OG0000445.3/OG0000445.1/OG0000449.3/OG0000449.1/OG0000449.2/OG0000525.3/OG0000525.1/OG0000525.2/OG0000559.3/OG0000559.2/OG0000559.1/OG0000563.2/OG0000563.3/OG0000563.1/OG0000567.1/OG0000567.3/OG0000567.2/OG0000623.1/OG0000623.2/OG0000635.1/OG0000635.2/OG0000636.3/OG0000636.1/OG0000636.2/OG0000686.1/OG0000686.2/OG0000686.3/OG0000697.2/OG0000697.1/OG0000764.1/OG0000764.2/OG0000764.3/OG0000833.2/OG0000833.1/OG0000918.2/OG0000918.3/OG0000918.1/OG0000953.1/OG0000953.2/OG0001021.1/OG0001263.1/OG0001263.2/OG0001275.2/OG0001275.1/OG0001365.2/OG0001365.1/OG0001411.1/OG0001457.2/OG0001457.1/OG0001505.2/OG0001505.1/OG0001515.1/OG0001515.2/OG0001567.1/OG0001717.1/OG0001768.1/OG0001769.2/OG0001769.1/OG0001782.1/OG0001782.2/OG0001828.1/OG0001828.3/OG0001828.2/OG0001843.1/OG0001843.2/OG0001900.1/OG0001942.1/OG0001942.2/OG0001998.1/OG0002115.1/OG0002115.2/OG0002376.1/OG0002492.1/OG0002509.2/OG0002509.1/OG0002587.1/OG0002605.1/OG0002605.2/OG0002746.1/OG0002865.1/OG0003107.1/OG0003132.1/OG0003273.1/OG0003332.1/OG0003345.1/OG0003529.1/OG0003665.1/OG0003707.1/OG0003835.1/OG0004024.1/OG0004147.1/OG0004677.1/OG0004794.1/OG0004818.1/OG0005072.1/OG0005382.1/OG0005565.1/OG0006146.1/OG0006236.1/OG0007600.1</t>
  </si>
  <si>
    <t>OG0000630.1/OG0000630.2/OG0002168.1/OG0005444.1/OG0006227.1/OG0006512.1/OG0011448.1</t>
  </si>
  <si>
    <t>OG0001961.1/OG0002088.2/OG0002088.1/OG0002088.3/OG0002830.1/OG0004638.1</t>
  </si>
  <si>
    <t>OG0002088.2/OG0002088.1/OG0002088.3/OG0002830.1</t>
  </si>
  <si>
    <t>OG0000018.12/OG0000018.1/OG0000018.7/OG0000018.6/OG0000018.11/OG0000018.4/OG0000018.10/OG0000018.9/OG0000018.3/OG0000018.14/OG0000018.8/OG0000018.13/OG0000018.15/OG0000018.2/OG0000018.5/OG0000168.1/OG0000168.4/OG0000168.2/OG0000168.3/OG0000168.5/OG0000171.3/OG0000171.1/OG0000171.2/OG0000171.5/OG0000171.4/OG0000312.1/OG0000368.2/OG0000368.3/OG0000368.1/OG0000395.1/OG0000395.2/OG0000395.3/OG0000445.2/OG0000445.3/OG0000445.1/OG0000623.1/OG0000623.2/OG0000635.1/OG0000635.2/OG0000764.1/OG0000764.2/OG0000764.3/OG0001769.2/OG0001769.1/OG0002492.1/OG0002605.1/OG0002605.2</t>
  </si>
  <si>
    <t>OG0000126.3/OG0000126.2/OG0000126.8/OG0000126.6/OG0000126.5/OG0000126.1/OG0000126.4/OG0000126.7/OG0000168.1/OG0000168.4/OG0000168.2/OG0000168.3/OG0000168.5/OG0000273.1/OG0000273.5/OG0000273.4/OG0000273.2/OG0000273.3/OG0000312.1/OG0000623.1/OG0000623.2/OG0000764.1/OG0000764.2/OG0000764.3/OG0000918.2/OG0000918.3/OG0000918.1/OG0001768.1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</si>
  <si>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0000559.3/OG0000559.2/OG0000559.1/OG0006236.1</t>
  </si>
  <si>
    <t>OG0000031.13/OG0000031.5/OG0000031.16/OG0000031.1/OG0000031.4/OG0000031.14/OG0000031.8/OG0000031.9/OG0000031.10/OG0000031.2/OG0000031.6/OG0000031.7/OG0000031.12/OG0000031.15/OG0000031.3/OG0000031.11/OG0000031.17/OG0000071.1/OG0000071.5/OG0000071.11/OG0000071.7/OG0000071.9/OG0000071.2/OG0000071.6/OG0000071.10/OG0000071.3/OG0000071.8/OG0000071.4/OG0000126.3/OG0000126.2/OG0000126.8/OG0000126.6/OG0000126.5/OG0000126.1/OG0000126.4/OG0000126.7/OG0000273.1/OG0000273.5/OG0000273.4/OG0000273.2/OG0000273.3/OG0004024.1/OG0004677.1</t>
  </si>
  <si>
    <t>OG0000148.3/OG0000148.6/OG0000148.5/OG0000148.2/OG0000148.4/OG0000148.1/OG0000334.3/OG0000334.1/OG0000334.4/OG0000334.2/OG0000386.3/OG0000386.1/OG0000386.4/OG0000386.2/OG0000892.1/OG0000892.2/OG0001248.1/OG0001248.2/OG0001567.1/OG0001768.1/OG0003529.1/OG0004883.1/OG0004930.1</t>
  </si>
  <si>
    <t>OG0004638.1/OG0007609.1/OG0008269.1</t>
  </si>
  <si>
    <t>OG0001851.1/OG0002073.1/OG0002073.2/OG0002168.1/OG0002259.1/OG0002353.1/OG0003415.1/OG0003735.1/OG0003999.1/OG0004312.1/OG0006036.1/OG0006227.1/OG0006714.1/OG0006786.1/OG0007639.1/OG0007771.1/OG0008221.1/OG0009699.1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</si>
  <si>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0000022.12/OG0000022.10/OG0000022.15/OG0000022.8/OG0000022.9/OG0000022.4/OG0000022.1/OG0000022.16/OG0000022.7/OG0000022.6/OG0000022.13/OG0000022.5/OG0000022.14/OG0000022.11/OG0000022.2/OG0000022.3/OG0000168.1/OG0000168.4/OG0000168.2/OG0000168.3/OG0000168.5/OG0000171.3/OG0000171.1/OG0000171.2/OG0000171.5/OG0000171.4/OG0000172.3/OG0000172.4/OG0000172.2/OG0000172.1/OG0000187.6/OG0000187.5/OG0000187.4/OG0000187.3/OG0000187.1/OG0000187.2/OG0000200.4/OG0000200.5/OG0000200.2/OG0000200.6/OG0000200.3/OG0000200.1/OG0000242.3/OG0000242.5/OG0000242.2/OG0000242.4/OG0000242.1/OG0000283.4/OG0000283.3/OG0000283.1/OG0000283.2/OG0000299.2/OG0000299.4/OG0000299.3/OG0000299.1/OG0000311.2/OG0000311.3/OG0000311.1/OG0000311.4/OG0000312.1/OG0000331.1/OG0000331.3/OG0000331.2/OG0000331.4/OG0000334.3/OG0000334.1/OG0000334.4/OG0000334.2/OG0000351.4/OG0000351.3/OG0000351.1/OG0000351.2/OG0000368.2/OG0000368.3/OG0000368.1/OG0000373.2/OG0000373.1/OG0000373.3/OG0000373.4/OG0000412.2/OG0000412.1/OG0000412.3/OG0000424.2/OG0000424.1/OG0000521.2/OG0000521.1/OG0000521.3/OG0000525.3/OG0000525.1/OG0000525.2/OG0000526.3/OG0000526.2/OG0000526.1/OG0000539.2/OG0000539.1/OG0000539.3/OG0000608.1/OG0000608.2/OG0000635.1/OG0000635.2/OG0000666.3/OG0000666.2/OG0000666.1/OG0000697.2/OG0000697.1/OG0000712.1/OG0000712.2/OG0000737.1/OG0000737.3/OG0000737.2/OG0000745.2/OG0000745.1/OG0000745.3/OG0000764.1/OG0000764.2/OG0000764.3/OG0000815.1/OG0000815.2/OG0000828.1/OG0000828.2/OG0000889.2/OG0000889.1/OG0000918.2/OG0000918.3/OG0000918.1/OG0001111.1/OG0001111.2/OG0001118.1/OG0001118.2/OG0001157.2/OG0001157.1/OG0001166.2/OG0001166.1/OG0001169.2/OG0001169.1/OG0001263.1/OG0001263.2/OG0001266.2/OG0001266.1/OG0001278.2/OG0001278.1/OG0001305.2/OG0001305.1/OG0001315.2/OG0001315.1/OG0001420.1/OG0001466.2/OG0001466.1/OG0001510.2/OG0001510.1/OG0001543.2/OG0001543.1/OG0001559.2/OG0001559.1/OG0001567.1/OG0001623.2/OG0001623.1/OG0001682.1/OG0001682.2/OG0001757.2/OG0001757.1/OG0001768.1/OG0001769.2/OG0001769.1/OG0001782.1/OG0001782.2/OG0001870.2/OG0001870.1/OG0001942.1/OG0001942.2/OG0001945.1/OG0001945.2/OG0001956.1/OG0001963.1/OG0001963.2/OG0001967.2/OG0001967.1/OG0001972.1/OG0001972.2/OG0001991.1/OG0002003.2/OG0002003.1/OG0002044.1/OG0002044.2/OG0002076.1/OG0002076.2/OG0002142.1/OG0002142.2/OG0002161.1/OG0002161.2/OG0002241.1/OG0002241.2/OG0002273.1/OG0002273.2/OG0002366.1/OG0002366.2/OG0002376.1/OG0002379.1/OG0002379.2/OG0002381.2/OG0002381.1/OG0002487.1/OG0002494.1/OG0002605.1/OG0002605.2/OG0002754.1/OG0002806.1/OG0002806.2/OG0002870.1/OG0002885.1/OG0002917.1/OG0002936.1/OG0002947.2/OG0002947.1/OG0002969.1/OG0003049.1/OG0003061.1/OG0003084.1/OG0003221.1/OG0003243.1/OG0003423.1/OG0003452.1/OG0003463.1/OG0003481.1/OG0003491.1/OG0003539.1/OG0003566.1/OG0003580.1/OG0003721.1/OG0003745.1/OG0003793.1/OG0003826.1/OG0003945.1/OG0003947.1/OG0003993.1/OG0004038.1/OG0004103.1/OG0004120.1/OG0004124.1/OG0004146.1/OG0004147.1/OG0004152.1/OG0004210.1/OG0004301.1/OG0004333.1/OG0004334.1/OG0004361.1/OG0004370.1/OG0004407.1/OG0004489.1/OG0004632.1/OG0004634.1/OG0004636.1/OG0004693.1/OG0004883.1/OG0004930.1/OG0004948.1/OG0004980.1/OG0005017.1/OG0005035.1/OG0005043.1/OG0005055.1/OG0005072.1/OG0005081.1/OG0005103.1/OG0005473.1/OG0005519.1/OG0005541.1/OG0005559.1/OG0005709.1/OG0005786.1/OG0005871.1/OG0006147.1/OG0006284.1/OG0006309.1/OG0006413.1/OG0006415.1/OG0006832.1/OG0007105.1/OG0007142.1</t>
  </si>
  <si>
    <t>OG0001398.1/OG0001758.1/OG0002088.2/OG0002088.1/OG0002088.3/OG0002830.1/OG0002905.1/OG0003229.1/OG0003429.1/OG0003447.1/OG0003454.1/OG0003576.1/OG0004161.1/OG0005439.1/OG0006082.1/OG0006746.1/OG0006746.2/OG0007388.1/OG0008269.1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</si>
  <si>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0000089.4/OG0000089.8/OG0000089.5/OG0000089.2/OG0000089.6/OG0000089.3/OG0000089.7/OG0000089.1/OG0000102.3/OG0000102.1/OG0000102.2/OG0000102.6/OG0000102.5/OG0000102.4/OG0000102.7/OG0000102.8/OG0000104.6/OG0000104.4/OG0000104.5/OG0000104.2/OG0000104.1/OG0000104.3/OG0000111.6/OG0000111.2/OG0000111.5/OG0000111.1/OG0000111.3/OG0000111.4/OG0000114.2/OG0000114.1/OG0000114.3/OG0000114.5/OG0000114.4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0000143.2/OG0000143.3/OG0000143.1/OG0000143.4/OG0000144.8/OG0000144.6/OG0000144.1/OG0000144.7/OG0000144.5/OG0000144.4/OG0000144.3/OG0000144.2/OG0000148.3/OG0000148.6/OG0000148.5/OG0000148.2/OG0000148.4/OG0000148.1/OG0000175.3/OG0000175.1/OG0000175.2/OG0000175.6/OG0000175.5/OG0000175.4/OG0000180.6/OG0000180.4/OG0000180.3/OG0000180.2/OG0000180.5/OG0000180.1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0000208.2/OG0000208.1/OG0000208.4/OG0000208.3/OG0000214.1/OG0000214.3/OG0000214.4/OG0000214.2/OG0000214.5/OG0000219.5/OG0000219.1/OG0000219.4/OG0000219.3/OG0000219.2/OG0000224.5/OG0000224.3/OG0000224.4/OG0000224.2/OG0000224.1/OG0000224.6/OG0000229.4/OG0000229.5/OG0000229.3/OG0000229.1/OG0000229.2/OG0000247.4/OG0000247.5/OG0000247.1/OG0000247.3/OG0000247.2/OG0000252.1/OG0000252.2/OG0000252.3/OG0000267.4/OG0000267.1/OG0000267.2/OG0000267.5/OG0000267.3/OG0000269.4/OG0000269.2/OG0000269.3/OG0000269.1/OG0000272.4/OG0000272.1/OG0000272.2/OG0000272.5/OG0000272.3/OG0000273.1/OG0000273.5/OG0000273.4/OG0000273.2/OG0000273.3/OG0000276.4/OG0000276.1/OG0000276.2/OG0000276.3/OG0000278.4/OG0000278.2/OG0000278.1/OG0000278.3/OG0000278.5/OG0000283.4/OG0000283.3/OG0000283.1/OG0000283.2/OG0000292.1/OG0000292.2/OG0000292.3/OG0000299.2/OG0000299.4/OG0000299.3/OG0000299.1/OG0000318.4/OG0000318.2/OG0000318.1/OG0000318.3/OG0000322.1/OG0000322.2/OG0000322.4/OG0000322.3/OG0000326.2/OG0000326.1/OG0000326.4/OG0000326.3/OG0000327.4/OG0000327.3/OG0000327.1/OG0000327.2/OG0000331.1/OG0000331.3/OG0000331.2/OG0000331.4/OG0000332.3/OG0000332.2/OG0000332.1/OG0000334.3/OG0000334.1/OG0000334.4/OG0000334.2/OG0000339.3/OG0000339.2/OG0000339.4/OG0000339.1/OG0000348.2/OG0000348.1/OG0000348.3/OG0000351.4/OG0000351.3/OG0000351.1/OG0000351.2/OG0000354.3/OG0000354.2/OG0000354.1/OG0000356.4/OG0000356.1/OG0000356.2/OG0000356.3/OG0000372.5/OG0000372.3/OG0000372.4/OG0000372.1/OG0000372.2/OG0000373.2/OG0000373.1/OG0000373.3/OG0000373.4/OG0000375.4/OG0000375.3/OG0000375.2/OG0000375.1/OG0000381.3/OG0000381.4/OG0000381.1/OG0000381.2/OG0000385.3/OG0000385.1/OG0000385.2/OG0000386.3/OG0000386.1/OG0000386.4/OG0000386.2/OG0000398.2/OG0000398.1/OG0000398.3/OG0000400.4/OG0000400.1/OG0000400.3/OG0000400.2/OG0000403.2/OG0000403.1/OG0000404.1/OG0000404.2/OG0000404.3/OG0000404.4/OG0000412.2/OG0000412.1/OG0000412.3/OG0000418.4/OG0000418.3/OG0000418.2/OG0000418.1/OG0000419.4/OG0000419.3/OG0000419.2/OG0000419.1/OG0000436.3/OG0000436.1/OG0000436.2/OG0000449.3/OG0000449.1/OG0000449.2/OG0000467.4/OG0000467.3/OG0000467.2/OG0000467.1/OG0000475.2/OG0000475.3/OG0000475.1/OG0000477.2/OG0000477.3/OG0000477.4/OG0000477.1/OG0000480.3/OG0000480.1/OG0000480.2/OG0000484.2/OG0000484.1/OG0000484.3/OG0000485.1/OG0000485.3/OG0000485.2/OG0000492.1/OG0000492.3/OG0000492.2/OG0000521.2/OG0000521.1/OG0000521.3/OG0000523.2/OG0000523.3/OG0000523.1/OG0000525.3/OG0000525.1/OG0000525.2/OG0000537.3/OG0000537.1/OG0000537.2/OG0000538.3/OG0000538.2/OG0000538.4/OG0000538.1/OG0000540.3/OG0000540.4/OG0000540.2/OG0000540.1/OG0000551.3/OG0000551.2/OG0000551.1/OG0000558.2/OG0000558.3/OG0000558.1/OG0000559.3/OG0000559.2/OG0000559.1/OG0000561.2/OG0000561.3/OG0000561.1/OG0000567.1/OG0000567.3/OG0000567.2/OG0000571.3/OG0000571.1/OG0000571.2/OG0000582.3/OG0000582.1/OG0000582.2/OG0000585.1/OG0000585.2/OG0000590.2/OG0000590.1/OG0000590.3/OG0000608.1/OG0000608.2/OG0000617.1/OG0000617.2/OG0000617.3/OG0000635.1/OG0000635.2/OG0000654.2/OG0000654.3/OG0000654.1/OG0000655.1/OG0000655.2/OG0000666.3/OG0000666.2/OG0000666.1/OG0000670.2/OG0000670.1/OG0000686.1/OG0000686.2/OG0000686.3/OG0000690.2/OG0000690.1/OG0000704.2/OG0000704.1/OG0000704.3/OG0000709.3/OG0000709.1/OG0000709.2/OG0000710.3/OG0000710.1/OG0000710.2/OG0000772.1/OG0000772.2/OG0000788.1/OG0000788.2/OG0000793.1/OG0000793.2/OG0000813.2/OG0000813.1/OG0000815.1/OG0000815.2/OG0000827.1/OG0000827.2/OG0000828.1/OG0000828.2/OG0000831.2/OG0000831.1/OG0000862.2/OG0000862.1/OG0000863.1/OG0000863.2/OG0000866.3/OG0000866.2/OG0000866.1/OG0000868.2/OG0000868.1/OG0000868.3/OG0000892.1/OG0000892.2/OG0000894.1/OG0000894.2/OG0000897.2/OG0000897.1/OG0000917.2/OG0000917.1/OG0000919.2/OG0000919.1/OG0000921.3/OG0000921.1/OG0000921.2/OG0000923.1/OG0000923.2/OG0000931.3/OG0000931.2/OG0000931.1/OG0000935.2/OG0000935.1/OG0000937.2/OG0000937.1/OG0000947.1/OG0000947.2/OG0000950.2/OG0000950.1/OG0000966.2/OG0000966.1/OG0000971.1/OG0000971.2/OG0000971.3/OG0000995.1/OG0000995.2/OG0001001.1/OG0001001.2/OG0001006.1/OG0001006.2/OG0001007.2/OG0001007.1/OG0001019.1/OG0001019.2/OG0001034.2/OG0001034.1/OG0001045.2/OG0001045.1/OG0001050.2/OG0001050.1/OG0001052.2/OG0001052.1/OG0001084.2/OG0001084.1/OG0001090.1/OG0001090.2/OG0001091.2/OG0001091.1/OG0001116.2/OG0001116.1/OG0001120.2/OG0001120.1/OG0001128.1/OG0001128.2/OG0001157.2/OG0001157.1/OG0001163.2/OG0001163.1/OG0001176.1/OG0001176.2/OG0001194.2/OG0001194.1/OG0001213.1/OG0001213.2/OG0001218.2/OG0001218.1/OG0001221.2/OG0001221.1/OG0001225.2/OG0001225.1/OG0001247.1/OG0001247.2/OG0001248.1/OG0001248.2/OG0001249.1/OG0001259.2/OG0001259.1/OG0001261.1/OG0001261.2/OG0001262.2/OG0001262.1/OG0001267.2/OG0001267.1/OG0001271.2/OG0001271.1/OG0001274.1/OG0001274.2/OG0001275.2/OG0001275.1/OG0001305.2/OG0001305.1/OG0001315.2/OG0001315.1/OG0001322.1/OG0001322.2/OG0001349.1/OG0001393.1/OG0001393.2/OG0001395.2/OG0001395.1/OG0001415.2/OG0001415.1/OG0001454.1/OG0001454.2/OG0001466.2/OG0001466.1/OG0001469.2/OG0001469.1/OG0001502.2/OG0001502.1/OG0001504.1/OG0001504.2/OG0001505.2/OG0001505.1/OG0001509.2/OG0001509.1/OG0001511.1/OG0001512.1/OG0001512.2/OG0001527.2/OG0001527.1/OG0001547.1/OG0001547.2/OG0001554.2/OG0001554.1/OG0001559.2/OG0001559.1/OG0001578.2/OG0001578.1/OG0001582.2/OG0001582.1/OG0001599.1/OG0001599.2/OG0001621.2/OG0001621.1/OG0001631.2/OG0001631.1/OG0001637.2/OG0001637.1/OG0001652.1/OG0001652.2/OG0001683.2/OG0001683.1/OG0001690.1/OG0001691.2/OG0001691.1/OG0001710.2/OG0001710.1/OG0001712.1/OG0001712.2/OG0001718.1/OG0001757.2/OG0001757.1/OG0001764.2/OG0001764.1/OG0001768.1/OG0001769.2/OG0001769.1/OG0001771.1/OG0001771.2/OG0001772.2/OG0001772.1/OG0001834.1/OG0001858.1/OG0001867.1/OG0001900.1/OG0001942.1/OG0001942.2/OG0001970.1/OG0001970.2/OG0001972.1/OG0001972.2/OG0001980.1/OG0001980.2/OG0002024.1/OG0002024.2/OG0002031.2/OG0002031.1/OG0002039.1/OG0002047.1/OG0002047.2/OG0002065.2/OG0002065.1/OG0002068.1/OG0002134.1/OG0002141.1/OG0002142.1/OG0002142.2/OG0002144.1/OG0002144.2/OG0002152.1/OG0002152.2/OG0002153.1/OG0002177.2/OG0002177.1/OG0002178.1/OG0002178.2/OG0002221.1/OG0002228.1/OG0002242.2/OG0002242.1/OG0002243.1/OG0002243.2/OG0002267.1/OG0002268.1/OG0002277.2/OG0002277.1/OG0002298.1/OG0002342.1/OG0002342.2/OG0002343.1/OG0002343.2/OG0002360.1/OG0002360.2/OG0002361.2/OG0002361.1/OG0002363.1/OG0002366.1/OG0002366.2/OG0002368.2/OG0002368.1/OG0002371.2/OG0002371.1/OG0002383.1/OG0002384.1/OG0002432.1/OG0002432.2/OG0002462.1/OG0002462.2/OG0002463.1/OG0002469.1/OG0002475.1/OG0002477.1/OG0002482.1/OG0002486.1/OG0002486.2/OG0002487.1/OG0002488.2/OG0002488.1/OG0002502.1/OG0002515.1/OG0002518.1/OG0002572.1/OG0002586.1/OG0002586.2/OG0002601.1/OG0002605.1/OG0002605.2/OG0002621.1/OG0002624.1/OG0002625.1/OG0002630.1/OG0002630.2/OG0002635.2/OG0002635.1/OG0002642.1/OG0002642.2/OG0002643.1/OG0002644.1/OG0002663.1/OG0002670.1/OG0002712.1/OG0002746.1/OG0002754.1/OG0002759.1/OG0002765.2/OG0002765.1/OG0002780.1/OG0002787.1/OG0002806.1/OG0002806.2/OG0002812.1/OG0002826.1/OG0002826.2/OG0002870.1/OG0002885.1/OG0002920.1/OG0002924.1/OG0002947.2/OG0002947.1/OG0002959.1/OG0003026.1/OG0003054.1/OG0003061.1/OG0003078.1/OG0003084.1/OG0003088.1/OG0003090.1/OG0003092.1/OG0003105.1/OG0003137.1/OG0003163.1/OG0003202.1/OG0003210.1/OG0003243.1/OG0003262.1/OG0003270.1/OG0003332.1/OG0003333.1/OG0003336.1/OG0003389.1/OG0003423.1/OG0003435.1/OG0003444.1/OG0003445.1/OG0003448.1/OG0003456.1/OG0003461.1/OG0003481.1/OG0003485.1/OG0003491.1/OG0003511.1/OG0003529.1/OG0003539.1/OG0003547.1/OG0003558.1/OG0003564.1/OG0003572.1/OG0003580.1/OG0003591.1/OG0003647.1/OG0003648.1/OG0003726.2/OG0003726.1/OG0003730.1/OG0003758.1/OG0003774.1/OG0003793.1/OG0003804.1/OG0003826.1/OG0003945.1/OG0003968.1/OG0003973.1/OG0003991.1/OG0003994.1/OG0004008.1/OG0004016.1/OG0004024.1/OG0004038.1/OG0004066.1/OG0004085.1/OG0004105.1/OG0004138.1/OG0004144.1/OG0004146.1/OG0004152.1/OG0004210.1/OG0004212.2/OG0004212.1/OG0004238.1/OG0004249.1/OG0004251.1/OG0004252.1/OG0004263.1/OG0004281.1/OG0004283.1/OG0004284.1/OG0004292.1/OG0004301.1/OG0004309.1/OG0004316.1/OG0004318.1/OG0004332.1/OG0004338.1/OG0004339.1/OG0004354.1/OG0004363.1/OG0004388.1/OG0004397.1/OG0004440.1/OG0004469.1/OG0004563.1/OG0004568.1/OG0004571.1/OG0004610.1/OG0004628.1/OG0004631.1/OG0004636.1/OG0004662.1/OG0004664.1/OG0004699.2/OG0004699.1/OG0004711.1/OG0004718.1/OG0004720.1/OG0004724.1/OG0004729.1/OG0004738.1/OG0004793.1/OG0004811.1/OG0004883.1/OG0004914.1/OG0004919.1/OG0004921.1/OG0004948.1/OG0004952.1/OG0005000.1/OG0005008.1/OG0005017.1/OG0005043.1/OG0005055.1/OG0005065.1/OG0005078.1/OG0005103.1/OG0005116.1/OG0005123.1/OG0005135.1/OG0005159.1/OG0005168.1/OG0005174.1/OG0005281.1/OG0005282.1/OG0005347.1/OG0005382.1/OG0005394.1/OG0005397.1/OG0005477.1/OG0005501.1/OG0005514.1/OG0005515.1/OG0005558.1/OG0005559.1/OG0005569.1/OG0005691.1/OG0005770.1/OG0005774.1/OG0005786.1/OG0005832.1/OG0005871.1/OG0005980.1/OG0006014.1/OG0006024.1/OG0006053.1/OG0006146.1/OG0006188.1/OG0006190.1/OG0006217.1/OG0006248.1/OG0006305.1/OG0006319.1/OG0006320.1/OG0006362.1/OG0006368.1/OG0006370.1/OG0006415.1/OG0006480.1/OG0006488.1/OG0006647.1/OG0006678.1/OG0006765.1/OG0006785.1/OG0006819.1/OG0006832.1/OG0006937.1/OG0007085.1/OG0007093.1/OG0007130.1/OG0007600.1/OG0007634.1/OG0007647.1/OG0007650.1/OG0008100.1/OG0008492.1/OG0009034.1</t>
  </si>
  <si>
    <t>OG0000622.1/OG0000913.1/OG0000913.3/OG0000913.2/OG0000977.1/OG0001361.1/OG0001361.2/OG0001609.1/OG0001862.2/OG0001862.1/OG0001924.1/OG0001966.2/OG0001966.1/OG0001974.1/OG0002132.2/OG0002132.1/OG0002168.1/OG0002169.2/OG0002169.1/OG0002257.2/OG0002257.1/OG0002264.1/OG0002353.1/OG0002480.1/OG0002616.1/OG0003294.1/OG0003294.2/OG0003331.1/OG0003335.1/OG0003339.1/OG0003415.1/OG0003542.1/OG0003578.1/OG0003596.1/OG0003668.1/OG0003688.1/OG0003797.1/OG0003832.1/OG0004096.1/OG0004280.1/OG0004372.1/OG0004607.1/OG0004681.1/OG0004696.1/OG0005143.1/OG0005242.1/OG0005441.1/OG0005582.1/OG0005846.1/OG0005959.1/OG0006040.1/OG0006243.1/OG0006466.1/OG0006653.1/OG0006786.1/OG0006855.1/OG0007101.1/OG0007281.1/OG0007332.1/OG0007376.1/OG0007412.1/OG0007586.1/OG0007689.1/OG0007771.1/OG0008188.1/OG0008221.1/OG0008751.1</t>
  </si>
  <si>
    <t>OG0000266.6/OG0000266.3/OG0000266.5/OG0000266.1/OG0000266.2/OG0000266.4/OG0000705.3/OG0000705.2/OG0000705.1/OG0001373.1/OG0001626.1/OG0001626.2/OG0001767.1/OG0001961.1/OG0002055.2/OG0002055.1/OG0002306.2/OG0002306.1/OG0002658.1/OG0002817.2/OG0002817.1/OG0002830.1/OG0003080.1/OG0003454.1/OG0003568.2/OG0003568.1/OG0003671.1/OG0003960.1/OG0004132.1/OG0004966.1/OG0005069.1/OG0005439.1/OG0005474.1/OG0005706.1/OG0005947.1/OG0007225.1/OG0007366.1/OG0007382.1/OG0007594.1/OG0007609.1/OG0008086.1/OG0008252.1/OG0008252.2/OG0008269.1/OG0008563.1/OG0009157.1/OG0010076.1/OG0011919.1</t>
  </si>
  <si>
    <t>OG0000266.6/OG0000266.3/OG0000266.5/OG0000266.1/OG0000266.2/OG0000266.4/OG0001626.1/OG0001626.2/OG0001767.1/OG0002306.2/OG0002306.1/OG0002658.1/OG0002817.2/OG0002817.1/OG0002830.1/OG0003454.1/OG0003671.1/OG0004132.1/OG0004966.1/OG0005706.1/OG0005947.1/OG0007366.1/OG0010076.1</t>
  </si>
  <si>
    <t>OG0000977.1/OG0001609.1/OG0001974.1/OG0002168.1/OG0002616.1/OG0003335.1/OG0003339.1/OG0003415.1/OG0003542.1/OG0003578.1/OG0003688.1/OG0003832.1/OG0004096.1/OG0004280.1/OG0005143.1/OG0005582.1/OG0006040.1/OG0006243.1/OG0006786.1/OG0006855.1/OG0007412.1/OG0007771.1/OG0008188.1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</si>
  <si>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0000089.4/OG0000089.8/OG0000089.5/OG0000089.2/OG0000089.6/OG0000089.3/OG0000089.7/OG0000089.1/OG0000127.2/OG0000127.3/OG0000127.1/OG0000127.5/OG0000127.4/OG0000127.6/OG0000130.5/OG0000130.4/OG0000130.7/OG0000130.6/OG0000130.3/OG0000130.2/OG0000130.1/OG0000133.3/OG0000133.1/OG0000133.4/OG0000133.2/OG0000144.8/OG0000144.6/OG0000144.1/OG0000144.7/OG0000144.5/OG0000144.4/OG0000144.3/OG0000144.2/OG0000148.3/OG0000148.6/OG0000148.5/OG0000148.2/OG0000148.4/OG0000148.1/OG0000180.6/OG0000180.4/OG0000180.3/OG0000180.2/OG0000180.5/OG0000180.1/OG0000192.1/OG0000192.2/OG0000192.5/OG0000192.4/OG0000192.3/OG0000193.1/OG0000193.2/OG0000193.5/OG0000193.4/OG0000193.3/OG0000200.4/OG0000200.5/OG0000200.2/OG0000200.6/OG0000200.3/OG0000200.1/OG0000214.1/OG0000214.3/OG0000214.4/OG0000214.2/OG0000214.5/OG0000247.4/OG0000247.5/OG0000247.1/OG0000247.3/OG0000247.2/OG0000267.4/OG0000267.1/OG0000267.2/OG0000267.5/OG0000267.3/OG0000269.4/OG0000269.2/OG0000269.3/OG0000269.1/OG0000272.4/OG0000272.1/OG0000272.2/OG0000272.5/OG0000272.3/OG0000273.1/OG0000273.5/OG0000273.4/OG0000273.2/OG0000273.3/OG0000278.4/OG0000278.2/OG0000278.1/OG0000278.3/OG0000278.5/OG0000283.4/OG0000283.3/OG0000283.1/OG0000283.2/OG0000292.1/OG0000292.2/OG0000292.3/OG0000299.2/OG0000299.4/OG0000299.3/OG0000299.1/OG0000322.1/OG0000322.2/OG0000322.4/OG0000322.3/OG0000327.4/OG0000327.3/OG0000327.1/OG0000327.2/OG0000331.1/OG0000331.3/OG0000331.2/OG0000331.4/OG0000334.3/OG0000334.1/OG0000334.4/OG0000334.2/OG0000351.4/OG0000351.3/OG0000351.1/OG0000351.2/OG0000356.4/OG0000356.1/OG0000356.2/OG0000356.3/OG0000403.2/OG0000403.1/OG0000404.1/OG0000404.2/OG0000404.3/OG0000404.4/OG0000412.2/OG0000412.1/OG0000412.3/OG0000436.3/OG0000436.1/OG0000436.2/OG0000449.3/OG0000449.1/OG0000449.2/OG0000467.4/OG0000467.3/OG0000467.2/OG0000467.1/OG0000484.2/OG0000484.1/OG0000484.3/OG0000485.1/OG0000485.3/OG0000485.2/OG0000492.1/OG0000492.3/OG0000492.2/OG0000521.2/OG0000521.1/OG0000521.3/OG0000523.2/OG0000523.3/OG0000523.1/OG0000525.3/OG0000525.1/OG0000525.2/OG0000540.3/OG0000540.4/OG0000540.2/OG0000540.1/OG0000559.3/OG0000559.2/OG0000559.1/OG0000561.2/OG0000561.3/OG0000561.1/OG0000567.1/OG0000567.3/OG0000567.2/OG0000571.3/OG0000571.1/OG0000571.2/OG0000582.3/OG0000582.1/OG0000582.2/OG0000590.2/OG0000590.1/OG0000590.3/OG0000608.1/OG0000608.2/OG0000617.1/OG0000617.2/OG0000617.3/OG0000635.1/OG0000635.2/OG0000654.2/OG0000654.3/OG0000654.1/OG0000670.2/OG0000670.1/OG0000772.1/OG0000772.2/OG0000827.1/OG0000827.2/OG0000828.1/OG0000828.2/OG0000831.2/OG0000831.1/OG0000863.1/OG0000863.2/OG0000868.2/OG0000868.1/OG0000868.3/OG0000897.2/OG0000897.1/OG0000921.3/OG0000921.1/OG0000921.2/OG0000947.1/OG0000947.2/OG0000966.2/OG0000966.1/OG0000971.1/OG0000971.2/OG0000971.3/OG0000995.1/OG0000995.2/OG0001001.1/OG0001001.2/OG0001006.1/OG0001006.2/OG0001045.2/OG0001045.1/OG0001091.2/OG0001091.1/OG0001128.1/OG0001128.2/OG0001157.2/OG0001157.1/OG0001194.2/OG0001194.1/OG0001218.2/OG0001218.1/OG0001221.2/OG0001221.1/OG0001259.2/OG0001259.1/OG0001262.2/OG0001262.1/OG0001271.2/OG0001271.1/OG0001315.2/OG0001315.1/OG0001349.1/OG0001395.2/OG0001395.1/OG0001469.2/OG0001469.1/OG0001504.1/OG0001504.2/OG0001505.2/OG0001505.1/OG0001509.2/OG0001509.1/OG0001512.1/OG0001512.2/OG0001559.2/OG0001559.1/OG0001578.2/OG0001578.1/OG0001652.1/OG0001652.2/OG0001757.2/OG0001757.1/OG0001769.2/OG0001769.1/OG0001771.1/OG0001771.2/OG0001772.2/OG0001772.1/OG0001834.1/OG0002031.2/OG0002031.1/OG0002039.1/OG0002141.1/OG0002142.1/OG0002142.2/OG0002178.1/OG0002178.2/OG0002221.1/OG0002268.1/OG0002277.2/OG0002277.1/OG0002342.1/OG0002342.2/OG0002343.1/OG0002343.2/OG0002360.1/OG0002360.2/OG0002432.1/OG0002432.2/OG0002462.1/OG0002462.2/OG0002463.1/OG0002475.1/OG0002477.1/OG0002486.1/OG0002486.2/OG0002487.1/OG0002515.1/OG0002518.1/OG0002572.1/OG0002601.1/OG0002625.1/OG0002630.1/OG0002630.2/OG0002635.2/OG0002635.1/OG0002642.1/OG0002642.2/OG0002643.1/OG0002754.1/OG0002812.1/OG0002826.1/OG0002826.2/OG0002885.1/OG0002920.1/OG0002947.2/OG0002947.1/OG0003026.1/OG0003054.1/OG0003084.1/OG0003105.1/OG0003137.1/OG0003202.1/OG0003210.1/OG0003243.1/OG0003262.1/OG0003270.1/OG0003333.1/OG0003389.1/OG0003481.1/OG0003485.1/OG0003511.1/OG0003529.1/OG0003539.1/OG0003558.1/OG0003647.1/OG0003726.2/OG0003726.1/OG0003774.1/OG0003826.1/OG0003945.1/OG0003973.1/OG0004024.1/OG0004138.1/OG0004144.1/OG0004146.1/OG0004152.1/OG0004251.1/OG0004252.1/OG0004281.1/OG0004283.1/OG0004292.1/OG0004309.1/OG0004354.1/OG0004440.1/OG0004469.1/OG0004568.1/OG0004636.1/OG0004724.1/OG0004729.1/OG0004793.1/OG0004919.1/OG0004952.1/OG0005065.1/OG0005078.1/OG0005116.1/OG0005159.1/OG0005382.1/OG0005394.1/OG0005397.1/OG0005514.1/OG0005515.1/OG0005569.1/OG0005691.1/OG0005770.1/OG0005774.1/OG0005786.1/OG0005832.1/OG0005871.1/OG0006014.1/OG0006146.1/OG0006217.1/OG0006305.1/OG0006320.1/OG0006368.1/OG0006488.1/OG0006678.1/OG0006765.1/OG0006819.1/OG0007093.1/OG0008100.1</t>
  </si>
  <si>
    <t>OG0002306.2/OG0002306.1/OG0002817.2/OG0002817.1/OG0003454.1/OG0003671.1/OG0004132.1/OG0005706.1/OG0005947.1/OG0007366.1</t>
  </si>
  <si>
    <t>OG0000977.1/OG0003335.1/OG0003339.1/OG0003415.1/OG0003542.1/OG0006040.1/OG0006786.1/OG0006855.1/OG0007771.1/OG0008188.1</t>
  </si>
  <si>
    <t>OG0000004.13/OG0000004.3/OG0000004.7/OG0000004.6/OG0000004.17/OG0000004.10/OG0000004.5/OG0000004.9/OG0000004.12/OG0000004.2/OG0000004.4/OG0000004.19/OG0000004.1/OG0000004.18/OG0000004.11/OG0000004.14/OG0000004.15/OG0000004.8/OG0000004.16/OG0000020.1/OG0000020.2/OG0000020.9/OG0000020.3/OG0000020.13/OG0000020.6/OG0000020.5/OG0000020.4/OG0000020.11/OG0000020.10/OG0000020.8/OG0000020.7/OG0000020.12/OG0000192.1/OG0000192.2/OG0000192.5/OG0000192.4/OG0000192.3/OG0000200.4/OG0000200.5/OG0000200.2/OG0000200.6/OG0000200.3/OG0000200.1/OG0000247.4/OG0000247.5/OG0000247.1/OG0000247.3/OG0000247.2/OG0000267.4/OG0000267.1/OG0000267.2/OG0000267.5/OG0000267.3/OG0000278.4/OG0000278.2/OG0000278.1/OG0000278.3/OG0000278.5/OG0000299.2/OG0000299.4/OG0000299.3/OG0000299.1/OG0000322.1/OG0000322.2/OG0000322.4/OG0000322.3/OG0000334.3/OG0000334.1/OG0000334.4/OG0000334.2/OG0000356.4/OG0000356.1/OG0000356.2/OG0000356.3/OG0000403.2/OG0000403.1/OG0000449.3/OG0000449.1/OG0000449.2/OG0000467.4/OG0000467.3/OG0000467.2/OG0000467.1/OG0000484.2/OG0000484.1/OG0000484.3/OG0000485.1/OG0000485.3/OG0000485.2/OG0000525.3/OG0000525.1/OG0000525.2/OG0000559.3/OG0000559.2/OG0000559.1/OG0000567.1/OG0000567.3/OG0000567.2/OG0000571.3/OG0000571.1/OG0000571.2/OG0000582.3/OG0000582.1/OG0000582.2/OG0000772.1/OG0000772.2/OG0000921.3/OG0000921.1/OG0000921.2/OG0000947.1/OG0000947.2/OG0001001.1/OG0001001.2/OG0001006.1/OG0001006.2/OG0001045.2/OG0001045.1/OG0001091.2/OG0001091.1/OG0001128.1/OG0001128.2/OG0001157.2/OG0001157.1/OG0001259.2/OG0001259.1/OG0001262.2/OG0001262.1/OG0001395.2/OG0001395.1/OG0001509.2/OG0001509.1/OG0001512.1/OG0001512.2/OG0001559.2/OG0001559.1/OG0001578.2/OG0001578.1/OG0001652.1/OG0001652.2/OG0001757.2/OG0001757.1/OG0001769.2/OG0001769.1/OG0001772.2/OG0001772.1/OG0002031.2/OG0002031.1/OG0002039.1/OG0002141.1/OG0002142.1/OG0002142.2/OG0002178.1/OG0002178.2/OG0002221.1/OG0002342.1/OG0002342.2/OG0002360.1/OG0002360.2/OG0002432.1/OG0002432.2/OG0002475.1/OG0002486.1/OG0002486.2/OG0002487.1/OG0002515.1/OG0002572.1/OG0002625.1/OG0002630.1/OG0002630.2/OG0002754.1/OG0002812.1/OG0002826.1/OG0002826.2/OG0002947.2/OG0002947.1/OG0003026.1/OG0003054.1/OG0003084.1/OG0003105.1/OG0003137.1/OG0003210.1/OG0003243.1/OG0003481.1/OG0003539.1/OG0003774.1/OG0003945.1/OG0003973.1/OG0004146.1/OG0004281.1/OG0004292.1/OG0004309.1/OG0004440.1/OG0004469.1/OG0004568.1/OG0004636.1/OG0004952.1/OG0005078.1/OG0005116.1/OG0005394.1/OG0005515.1/OG0005569.1/OG0005691.1/OG0005774.1/OG0006217.1/OG0006305.1/OG0006320.1/OG0006368.1/OG0008100.1</t>
  </si>
  <si>
    <t>OG0000004.13/OG0000004.3/OG0000004.7/OG0000004.6/OG0000004.17/OG0000004.10/OG0000004.5/OG0000004.9/OG0000004.12/OG0000004.2/OG0000004.4/OG0000004.19/OG0000004.1/OG0000004.18/OG0000004.11/OG0000004.14/OG0000004.15/OG0000004.8/OG0000004.16/OG0000192.1/OG0000192.2/OG0000192.5/OG0000192.4/OG0000192.3/OG0000200.4/OG0000200.5/OG0000200.2/OG0000200.6/OG0000200.3/OG0000200.1/OG0000322.1/OG0000322.2/OG0000322.4/OG0000322.3/OG0000334.3/OG0000334.1/OG0000334.4/OG0000334.2/OG0000403.2/OG0000403.1/OG0000449.3/OG0000449.1/OG0000449.2/OG0000467.4/OG0000467.3/OG0000467.2/OG0000467.1/OG0000525.3/OG0000525.1/OG0000525.2/OG0000559.3/OG0000559.2/OG0000559.1/OG0000567.1/OG0000567.3/OG0000567.2/OG0000582.3/OG0000582.1/OG0000582.2/OG0000772.1/OG0000772.2/OG0000921.3/OG0000921.1/OG0000921.2/OG0000947.1/OG0000947.2/OG0001001.1/OG0001001.2/OG0001006.1/OG0001006.2/OG0001045.2/OG0001045.1/OG0001091.2/OG0001091.1/OG0001259.2/OG0001259.1/OG0001262.2/OG0001262.1/OG0001395.2/OG0001395.1/OG0001512.1/OG0001512.2/OG0001559.2/OG0001559.1/OG0001578.2/OG0001578.1/OG0001652.1/OG0001652.2/OG0001757.2/OG0001757.1/OG0001769.2/OG0001769.1/OG0001772.2/OG0001772.1/OG0002031.2/OG0002031.1/OG0002039.1/OG0002142.1/OG0002142.2/OG0002178.1/OG0002178.2/OG0002221.1/OG0002342.1/OG0002342.2/OG0002360.1/OG0002360.2/OG0002432.1/OG0002432.2/OG0002486.1/OG0002486.2/OG0002487.1/OG0002515.1/OG0002625.1/OG0002630.1/OG0002630.2/OG0002754.1/OG0002812.1/OG0003026.1/OG0003054.1/OG0003084.1/OG0003105.1/OG0003137.1/OG0003210.1/OG0003243.1/OG0003481.1/OG0003539.1/OG0003774.1/OG0003945.1/OG0003973.1/OG0004146.1/OG0004281.1/OG0004292.1/OG0004309.1/OG0004440.1/OG0004568.1/OG0004636.1/OG0004952.1/OG0005078.1/OG0005116.1/OG0005394.1/OG0005515.1/OG0005691.1/OG0006305.1/OG0006320.1/OG0006368.1/OG0008100.1</t>
  </si>
  <si>
    <t>OG0000977.1/OG0003339.1/OG0003415.1/OG0003542.1/OG0006040.1/OG0006786.1/OG0006855.1/OG0007771.1</t>
  </si>
  <si>
    <t>OG0002306.2/OG0002306.1/OG0003454.1/OG0003671.1/OG0004132.1/OG0005706.1/OG0007366.1</t>
  </si>
  <si>
    <t>OG0000004.13/OG0000004.3/OG0000004.7/OG0000004.6/OG0000004.17/OG0000004.10/OG0000004.5/OG0000004.9/OG0000004.12/OG0000004.2/OG0000004.4/OG0000004.19/OG0000004.1/OG0000004.18/OG0000004.11/OG0000004.14/OG0000004.15/OG0000004.8/OG0000004.16/OG0006368.1</t>
  </si>
  <si>
    <t>OG0004132.1/OG0005706.1</t>
  </si>
  <si>
    <t>OG0000322.1/OG0000322.2/OG0000322.4/OG0000322.3/OG0000403.2/OG0000403.1/OG0000525.3/OG0000525.1/OG0000525.2/OG0000559.3/OG0000559.2/OG0000559.1/OG0000567.1/OG0000567.3/OG0000567.2/OG0001512.1/OG0001512.2/OG0001559.2/OG0001559.1/OG0001769.2/OG0001769.1/OG0002142.1/OG0002142.2/OG0002178.1/OG0002178.2/OG0002432.1/OG0002432.2/OG0002487.1/OG0002754.1/OG0003084.1/OG0003481.1/OG0003539.1/OG0004952.1/OG0005691.1/OG0008100.1</t>
  </si>
  <si>
    <t>OG0000363.4/OG0000363.1/OG0000363.2/OG0000363.3/OG0002515.1/OG0003539.1</t>
  </si>
  <si>
    <t>OG0003335.1</t>
  </si>
  <si>
    <t>OG0000020.1/OG0000020.2/OG0000020.9/OG0000020.3/OG0000020.13/OG0000020.6/OG0000020.5/OG0000020.4/OG0000020.11/OG0000020.10/OG0000020.8/OG0000020.7/OG0000020.12/OG0000247.4/OG0000247.5/OG0000247.1/OG0000247.3/OG0000247.2/OG0000267.4/OG0000267.1/OG0000267.2/OG0000267.5/OG0000267.3/OG0000278.4/OG0000278.2/OG0000278.1/OG0000278.3/OG0000278.5/OG0000299.2/OG0000299.4/OG0000299.3/OG0000299.1/OG0000356.4/OG0000356.1/OG0000356.2/OG0000356.3/OG0000484.2/OG0000484.1/OG0000484.3/OG0000485.1/OG0000485.3/OG0000485.2/OG0000571.3/OG0000571.1/OG0000571.2/OG0001128.1/OG0001128.2/OG0001157.2/OG0001157.1/OG0001509.2/OG0001509.1/OG0002475.1/OG0002572.1/OG0002826.1/OG0002826.2/OG0002947.2/OG0002947.1/OG0004281.1/OG0004469.1/OG0005569.1/OG0005774.1/OG0006217.1</t>
  </si>
  <si>
    <t>OG0002817.2/OG0002817.1/OG0005947.1</t>
  </si>
  <si>
    <t>OG0000020.1/OG0000020.2/OG0000020.9/OG0000020.3/OG0000020.13/OG0000020.6/OG0000020.5/OG0000020.4/OG0000020.11/OG0000020.10/OG0000020.8/OG0000020.7/OG0000020.12/OG0000247.4/OG0000247.5/OG0000247.1/OG0000247.3/OG0000247.2/OG0000267.4/OG0000267.1/OG0000267.2/OG0000267.5/OG0000267.3/OG0000299.2/OG0000299.4/OG0000299.3/OG0000299.1/OG0000356.4/OG0000356.1/OG0000356.2/OG0000356.3/OG0000484.2/OG0000484.1/OG0000484.3/OG0000571.3/OG0000571.1/OG0000571.2/OG0002475.1/OG0002572.1/OG0002947.2/OG0002947.1/OG0005774.1</t>
  </si>
  <si>
    <t>OG0002141.1</t>
  </si>
  <si>
    <t>OG0000622.1/OG0001966.2/OG0001966.1/OG0002264.1/OG0002616.1/OG0003331.1/OG0004607.1</t>
  </si>
  <si>
    <t>OG0002830.1/OG0005069.1/OG0005474.1/OG0008563.1</t>
  </si>
  <si>
    <t>OG0000004.13/OG0000004.3/OG0000004.7/OG0000004.6/OG0000004.17/OG0000004.10/OG0000004.5/OG0000004.9/OG0000004.12/OG0000004.2/OG0000004.4/OG0000004.19/OG0000004.1/OG0000004.18/OG0000004.11/OG0000004.14/OG0000004.15/OG0000004.8/OG0000004.16/OG0000104.6/OG0000104.4/OG0000104.5/OG0000104.2/OG0000104.1/OG0000104.3/OG0000111.6/OG0000111.2/OG0000111.5/OG0000111.1/OG0000111.3/OG0000111.4/OG0000114.2/OG0000114.1/OG0000114.3/OG0000114.5/OG0000114.4/OG0000131.4/OG0000131.6/OG0000131.2/OG0000131.1/OG0000131.3/OG0000131.5/OG0000131.7/OG0000143.2/OG0000143.3/OG0000143.1/OG0000143.4/OG0000188.4/OG0000188.3/OG0000188.1/OG0000188.2/OG0000193.1/OG0000193.2/OG0000193.5/OG0000193.4/OG0000193.3/OG0000203.1/OG0000203.3/OG0000203.5/OG0000203.2/OG0000203.4/OG0000219.5/OG0000219.1/OG0000219.4/OG0000219.3/OG0000219.2/OG0000224.5/OG0000224.3/OG0000224.4/OG0000224.2/OG0000224.1/OG0000224.6/OG0000252.1/OG0000252.2/OG0000252.3/OG0000326.2/OG0000326.1/OG0000326.4/OG0000326.3/OG0000332.3/OG0000332.2/OG0000332.1/OG0000339.3/OG0000339.2/OG0000339.4/OG0000339.1/OG0000351.4/OG0000351.3/OG0000351.1/OG0000351.2/OG0000373.2/OG0000373.1/OG0000373.3/OG0000373.4/OG0000385.3/OG0000385.1/OG0000385.2/OG0000398.2/OG0000398.1/OG0000398.3/OG0000436.3/OG0000436.1/OG0000436.2/OG0000475.2/OG0000475.3/OG0000475.1/OG0000585.1/OG0000585.2/OG0000635.1/OG0000635.2/OG0000655.1/OG0000655.2/OG0000690.2/OG0000690.1/OG0000709.3/OG0000709.1/OG0000709.2/OG0000788.1/OG0000788.2/OG0000894.1/OG0000894.2/OG0000917.2/OG0000917.1/OG0000919.2/OG0000919.1/OG0000923.1/OG0000923.2/OG0001019.1/OG0001019.2/OG0001052.2/OG0001052.1/OG0001084.2/OG0001084.1/OG0001116.2/OG0001116.1/OG0001221.2/OG0001221.1/OG0001315.2/OG0001315.1/OG0001393.1/OG0001393.2/OG0001511.1/OG0001547.1/OG0001547.2/OG0001621.2/OG0001621.1/OG0001867.1/OG0001942.1/OG0001942.2/OG0002242.2/OG0002242.1/OG0002363.1/OG0002383.1/OG0002462.1/OG0002462.2/OG0002586.1/OG0002586.2/OG0002759.1/OG0002765.2/OG0002765.1/OG0002870.1/OG0003262.1/OG0003572.1/OG0004212.2/OG0004212.1/OG0004563.1/OG0004699.2/OG0004699.1/OG0005559.1/OG0006832.1</t>
  </si>
  <si>
    <t>OG0000622.1/OG0001966.2/OG0001966.1/OG0002264.1/OG0002616.1</t>
  </si>
  <si>
    <t>OG0000143.2/OG0000143.3/OG0000143.1/OG0000143.4/OG0000193.1/OG0000193.2/OG0000193.5/OG0000193.4/OG0000193.3/OG0000224.5/OG0000224.3/OG0000224.4/OG0000224.2/OG0000224.1/OG0000224.6/OG0000351.4/OG0000351.3/OG0000351.1/OG0000351.2/OG0000475.2/OG0000475.3/OG0000475.1/OG0000585.1/OG0000585.2/OG0001019.1/OG0001019.2/OG0001084.2/OG0001084.1/OG0001547.1/OG0001547.2/OG0002383.1/OG0002462.1/OG0002462.2/OG0002870.1/OG0003262.1</t>
  </si>
  <si>
    <t>OG0001966.2/OG0001966.1/OG0002264.1/OG0002616.1</t>
  </si>
  <si>
    <t>OG0002264.1/OG0002616.1</t>
  </si>
  <si>
    <t>OG0000143.2/OG0000143.3/OG0000143.1/OG0000143.4/OG0000475.2/OG0000475.3/OG0000475.1/OG0000585.1/OG0000585.2/OG0001019.1/OG0001019.2/OG0001084.2/OG0001084.1/OG0001547.1/OG0001547.2</t>
  </si>
  <si>
    <t>OG0000475.2/OG0000475.3/OG0000475.1</t>
  </si>
  <si>
    <t>OG0000143.2/OG0000143.3/OG0000143.1/OG0000143.4/OG0001019.1/OG0001019.2/OG0001084.2/OG0001084.1</t>
  </si>
  <si>
    <t>OG0000143.2/OG0000143.3/OG0000143.1/OG0000143.4/OG0000193.1/OG0000193.2/OG0000193.5/OG0000193.4/OG0000193.3/OG0000224.5/OG0000224.3/OG0000224.4/OG0000224.2/OG0000224.1/OG0000224.6/OG0002383.1/OG0002462.1/OG0002462.2/OG0003262.1</t>
  </si>
  <si>
    <t>OG0000332.3/OG0000332.2/OG0000332.1</t>
  </si>
  <si>
    <t>OG0000193.1/OG0000193.2/OG0000193.5/OG0000193.4/OG0000193.3/OG0002462.1/OG0002462.2</t>
  </si>
  <si>
    <t>OG0002383.1</t>
  </si>
  <si>
    <t>OG0000143.2/OG0000143.3/OG0000143.1/OG0000143.4/OG0000193.1/OG0000193.2/OG0000193.5/OG0000193.4/OG0000193.3/OG0000219.5/OG0000219.1/OG0000219.4/OG0000219.3/OG0000219.2/OG0000919.2/OG0000919.1/OG0001393.1/OG0001393.2/OG0002383.1</t>
  </si>
  <si>
    <t>OG0001942.1/OG0001942.2</t>
  </si>
  <si>
    <t>OG0000130.5/OG0000130.4/OG0000130.7/OG0000130.6/OG0000130.3/OG0000130.2/OG0000130.1/OG0000203.1/OG0000203.3/OG0000203.5/OG0000203.2/OG0000203.4/OG0000208.2/OG0000208.1/OG0000208.4/OG0000208.3/OG0000252.1/OG0000252.2/OG0000252.3/OG0000919.2/OG0000919.1/OG0001163.2/OG0001163.1/OG0001393.1/OG0001393.2/OG0001830.2/OG0001830.1/OG0003547.1</t>
  </si>
  <si>
    <t>OG0002765.2/OG0002765.1</t>
  </si>
  <si>
    <t>OG0000111.6/OG0000111.2/OG0000111.5/OG0000111.1/OG0000111.3/OG0000111.4/OG0000143.2/OG0000143.3/OG0000143.1/OG0000143.4/OG0004699.2/OG0004699.1</t>
  </si>
  <si>
    <t>OG0000143.2/OG0000143.3/OG0000143.1/OG0000143.4/OG0001019.1/OG0001019.2/OG0001084.2/OG0001084.1/OG0003572.1</t>
  </si>
  <si>
    <t>OG0000224.5/OG0000224.3/OG0000224.4/OG0000224.2/OG0000224.1/OG0000224.6/OG0000436.3/OG0000436.1/OG0000436.2/OG0000923.1/OG0000923.2</t>
  </si>
  <si>
    <t>OG0000130.5/OG0000130.4/OG0000130.7/OG0000130.6/OG0000130.3/OG0000130.2/OG0000130.1/OG0000193.1/OG0000193.2/OG0000193.5/OG0000193.4/OG0000193.3/OG0000272.4/OG0000272.1/OG0000272.2/OG0000272.5/OG0000272.3/OG0000863.1/OG0000863.2/OG0000868.2/OG0000868.1/OG0000868.3/OG0001771.1/OG0001771.2/OG0002462.1/OG0002462.2</t>
  </si>
  <si>
    <t>OG0000104.6/OG0000104.4/OG0000104.5/OG0000104.2/OG0000104.1/OG0000104.3/OG0000203.1/OG0000203.3/OG0000203.5/OG0000203.2/OG0000203.4/OG0000219.5/OG0000219.1/OG0000219.4/OG0000219.3/OG0000219.2/OG0000252.1/OG0000252.2/OG0000252.3/OG0000326.2/OG0000326.1/OG0000326.4/OG0000326.3/OG0000332.3/OG0000332.2/OG0000332.1/OG0000339.3/OG0000339.2/OG0000339.4/OG0000339.1/OG0000398.2/OG0000398.1/OG0000398.3/OG0000475.2/OG0000475.3/OG0000475.1/OG0000585.1/OG0000585.2/OG0000655.1/OG0000655.2/OG0000690.2/OG0000690.1/OG0000788.1/OG0000788.2/OG0000894.1/OG0000894.2/OG0001116.2/OG0001116.1/OG0001221.2/OG0001221.1/OG0002759.1/OG0004212.2/OG0004212.1</t>
  </si>
  <si>
    <t>OG0002168.1/OG0004280.1/OG0005143.1/OG0007412.1</t>
  </si>
  <si>
    <t>OG0000127.2/OG0000127.3/OG0000127.1/OG0000127.5/OG0000127.4/OG0000127.6/OG0000144.8/OG0000144.6/OG0000144.1/OG0000144.7/OG0000144.5/OG0000144.4/OG0000144.3/OG0000144.2/OG0000292.1/OG0000292.2/OG0000292.3/OG0000331.1/OG0000331.3/OG0000331.2/OG0000331.4/OG0000492.1/OG0000492.3/OG0000492.2/OG0000561.2/OG0000561.3/OG0000561.1/OG0000670.2/OG0000670.1/OG0001194.2/OG0001194.1/OG0001349.1/OG0002343.1/OG0002343.2/OG0002463.1/OG0002518.1/OG0002601.1/OG0002635.2/OG0002635.1/OG0002920.1/OG0003202.1/OG0003333.1/OG0003511.1/OG0003647.1/OG0004251.1/OG0004252.1/OG0004354.1/OG0004729.1/OG0004952.1/OG0005159.1/OG0005382.1/OG0005397.1/OG0005786.1/OG0006014.1/OG0006146.1/OG0007093.1</t>
  </si>
  <si>
    <t>OG0000312.1/OG0000492.1/OG0000492.3/OG0000492.2/OG0000670.2/OG0000670.1/OG0001149.1/OG0001149.2/OG0001349.1/OG0003344.1/OG0003793.1/OG0004127.1/OG0004981.1/OG0005583.1/OG0006014.1/OG0006056.1/OG0006146.1/OG0008471.1</t>
  </si>
  <si>
    <t>OG0007412.1</t>
  </si>
  <si>
    <t>OG0003333.1/OG0003511.1/OG0004251.1/OG0004354.1/OG0004729.1/OG0005159.1</t>
  </si>
  <si>
    <t>OG0010076.1</t>
  </si>
  <si>
    <t>OG0000283.4/OG0000283.3/OG0000283.1/OG0000283.2/OG0000403.2/OG0000403.1/OG0000412.2/OG0000412.1/OG0000412.3/OG0000485.1/OG0000485.3/OG0000485.2/OG0000521.2/OG0000521.1/OG0000521.3/OG0000828.1/OG0000828.2/OG0000971.1/OG0000971.2/OG0000971.3/OG0001271.2/OG0001271.1/OG0001505.2/OG0001505.1/OG0002277.2/OG0002277.1/OG0002642.1/OG0002642.2/OG0003262.1/OG0003389.1/OG0003558.1/OG0004793.1/OG0004919.1/OG0005514.1/OG0005569.1/OG0005832.1/OG0005871.1/OG0006678.1</t>
  </si>
  <si>
    <t>OG0003578.1/OG0003688.1/OG0004096.1/OG0006243.1</t>
  </si>
  <si>
    <t>OG0000283.4/OG0000283.3/OG0000283.1/OG0000283.2/OG0000521.2/OG0000521.1/OG0000521.3/OG0001271.2/OG0001271.1</t>
  </si>
  <si>
    <t>OG0000031.13/OG0000031.5/OG0000031.16/OG0000031.1/OG0000031.4/OG0000031.14/OG0000031.8/OG0000031.9/OG0000031.10/OG0000031.2/OG0000031.6/OG0000031.7/OG0000031.12/OG0000031.15/OG0000031.3/OG0000031.11/OG0000031.17/OG0000273.1/OG0000273.5/OG0000273.4/OG0000273.2/OG0000273.3/OG0004024.1/OG0005065.1</t>
  </si>
  <si>
    <t>OG0000540.3/OG0000540.4/OG0000540.2/OG0000540.1/OG0000897.2/OG0000897.1/OG0003826.1/OG0004138.1</t>
  </si>
  <si>
    <t>OG0004138.1</t>
  </si>
  <si>
    <t>OG0000299.2/OG0000299.4/OG0000299.3/OG0000299.1/OG0000449.3/OG0000449.1/OG0000449.2/OG0001090.1/OG0001090.2/OG0001275.2/OG0001275.1/OG0001690.1/OG0001757.2/OG0001757.1/OG0001972.1/OG0001972.2/OG0002047.1/OG0002047.2/OG0002134.1/OG0002361.2/OG0002361.1/OG0002515.1/OG0003078.1/OG0003090.1/OG0003826.1/OG0004038.1/OG0004883.1/OG0005786.1/OG0006248.1/OG0006320.1/OG0007634.1</t>
  </si>
  <si>
    <t>OG0002361.2/OG0002361.1/OG0002515.1/OG0003826.1</t>
  </si>
  <si>
    <t>OG0001090.1/OG0001090.2/OG0001690.1/OG0002361.2/OG0002361.1/OG0006248.1</t>
  </si>
  <si>
    <t>OG0000827.1/OG0000827.2/OG0001631.2/OG0001631.1/OG0003332.1/OG0004146.1</t>
  </si>
  <si>
    <t>OG0004146.1</t>
  </si>
  <si>
    <t>OG0001361.1/OG0001361.2/OG0002353.1/OG0003668.1/OG0003797.1/OG0005242.1/OG0005441.1/OG0005846.1/OG0006653.1/OG0007586.1/OG0007689.1/OG0008751.1</t>
  </si>
  <si>
    <t>OG0000148.3/OG0000148.6/OG0000148.5/OG0000148.2/OG0000148.4/OG0000148.1/OG0000299.2/OG0000299.4/OG0000299.3/OG0000299.1/OG0000400.4/OG0000400.1/OG0000400.3/OG0000400.2/OG0000418.4/OG0000418.3/OG0000418.2/OG0000418.1/OG0000793.1/OG0000793.2/OG0001249.1/OG0001259.2/OG0001259.1/OG0001275.2/OG0001275.1/OG0001466.2/OG0001466.1/OG0001582.2/OG0001582.1/OG0001637.2/OG0001637.1/OG0001683.2/OG0001683.1/OG0002065.2/OG0002065.1/OG0002068.1/OG0002152.1/OG0002152.2/OG0002153.1/OG0002487.1/OG0002515.1/OG0002754.1/OG0002787.1/OG0002806.1/OG0002806.2/OG0002870.1/OG0002924.1/OG0002959.1/OG0003163.1/OG0003243.1/OG0003461.1/OG0003793.1/OG0003973.1/OG0004008.1/OG0004066.1/OG0004105.1/OG0004210.1/OG0004284.1/OG0004610.1/OG0004664.1/OG0004921.1/OG0005055.1/OG0005477.1/OG0005786.1/OG0006053.1/OG0006188.1/OG0006362.1/OG0006785.1/OG0007600.1</t>
  </si>
  <si>
    <t>OG0003080.1/OG0005439.1/OG0007382.1/OG0009157.1/OG0011919.1</t>
  </si>
  <si>
    <t>OG0001361.1/OG0001361.2/OG0002353.1/OG0003668.1/OG0003797.1/OG0005441.1/OG0005846.1/OG0006653.1/OG0007586.1/OG0007689.1/OG0008751.1</t>
  </si>
  <si>
    <t>OG0000148.3/OG0000148.6/OG0000148.5/OG0000148.2/OG0000148.4/OG0000148.1/OG0000299.2/OG0000299.4/OG0000299.3/OG0000299.1/OG0000400.4/OG0000400.1/OG0000400.3/OG0000400.2/OG0000418.4/OG0000418.3/OG0000418.2/OG0000418.1/OG0000793.1/OG0000793.2/OG0001249.1/OG0001259.2/OG0001259.1/OG0001275.2/OG0001275.1/OG0001466.2/OG0001466.1/OG0001582.2/OG0001582.1/OG0001637.2/OG0001637.1/OG0002065.2/OG0002065.1/OG0002068.1/OG0002152.1/OG0002152.2/OG0002153.1/OG0002487.1/OG0002515.1/OG0002754.1/OG0002787.1/OG0002806.1/OG0002806.2/OG0002870.1/OG0002959.1/OG0003163.1/OG0003243.1/OG0003461.1/OG0003793.1/OG0003973.1/OG0004008.1/OG0004066.1/OG0004105.1/OG0004210.1/OG0004284.1/OG0004610.1/OG0004664.1/OG0004921.1/OG0005055.1/OG0005477.1/OG0005786.1/OG0006053.1/OG0006188.1/OG0006362.1/OG0006785.1/OG0007600.1</t>
  </si>
  <si>
    <t>OG0005846.1/OG0007689.1</t>
  </si>
  <si>
    <t>OG0000299.2/OG0000299.4/OG0000299.3/OG0000299.1/OG0001275.2/OG0001275.1/OG0001466.2/OG0001466.1/OG0002065.2/OG0002065.1/OG0002068.1/OG0002487.1/OG0002787.1/OG0002870.1/OG0002959.1/OG0003461.1/OG0004066.1/OG0004664.1</t>
  </si>
  <si>
    <t>OG0001362.2/OG0001362.1/OG0001609.1/OG0001974.1/OG0002032.1/OG0002032.2/OG0002480.1/OG0002616.1/OG0003257.1/OG0003459.1/OG0003509.1/OG0003542.1/OG0003563.1/OG0003668.1/OG0004023.1/OG0004096.1/OG0004941.1/OG0006036.1/OG0007356.1/OG0008022.1/OG0008110.1/OG0008195.1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</si>
  <si>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0000121.5/OG0000121.1/OG0000121.2/OG0000121.3/OG0000121.4/OG0000121.6/OG0000121.8/OG0000121.7/OG0000127.2/OG0000127.3/OG0000127.1/OG0000127.5/OG0000127.4/OG0000127.6/OG0000130.5/OG0000130.4/OG0000130.7/OG0000130.6/OG0000130.3/OG0000130.2/OG0000130.1/OG0000131.4/OG0000131.6/OG0000131.2/OG0000131.1/OG0000131.3/OG0000131.5/OG0000131.7/OG0000143.2/OG0000143.3/OG0000143.1/OG0000143.4/OG0000181.3/OG0000181.5/OG0000181.1/OG0000181.2/OG0000181.4/OG0000188.4/OG0000188.3/OG0000188.1/OG0000188.2/OG0000200.4/OG0000200.5/OG0000200.2/OG0000200.6/OG0000200.3/OG0000200.1/OG0000207.1/OG0000207.2/OG0000208.2/OG0000208.1/OG0000208.4/OG0000208.3/OG0000214.1/OG0000214.3/OG0000214.4/OG0000214.2/OG0000214.5/OG0000247.4/OG0000247.5/OG0000247.1/OG0000247.3/OG0000247.2/OG0000257.3/OG0000257.1/OG0000257.2/OG0000280.1/OG0000280.2/OG0000280.4/OG0000280.3/OG0000292.1/OG0000292.2/OG0000292.3/OG0000295.1/OG0000295.2/OG0000295.3/OG0000295.4/OG0000299.2/OG0000299.4/OG0000299.3/OG0000299.1/OG0000306.4/OG0000306.1/OG0000306.2/OG0000306.3/OG0000316.4/OG0000316.2/OG0000316.5/OG0000316.1/OG0000316.3/OG0000322.1/OG0000322.2/OG0000322.4/OG0000322.3/OG0000331.1/OG0000331.3/OG0000331.2/OG0000331.4/OG0000346.3/OG0000346.1/OG0000346.2/OG0000346.4/OG0000351.4/OG0000351.3/OG0000351.1/OG0000351.2/OG0000356.4/OG0000356.1/OG0000356.2/OG0000356.3/OG0000367.2/OG0000367.1/OG0000367.3/OG0000367.4/OG0000400.4/OG0000400.1/OG0000400.3/OG0000400.2/OG0000404.1/OG0000404.2/OG0000404.3/OG0000404.4/OG0000424.2/OG0000424.1/OG0000436.3/OG0000436.1/OG0000436.2/OG0000448.2/OG0000448.4/OG0000448.1/OG0000448.3/OG0000491.1/OG0000491.2/OG0000491.3/OG0000539.2/OG0000539.1/OG0000539.3/OG0000541.1/OG0000541.2/OG0000541.3/OG0000590.2/OG0000590.1/OG0000590.3/OG0000608.1/OG0000608.2/OG0000614.3/OG0000614.2/OG0000614.1/OG0000635.1/OG0000635.2/OG0000654.2/OG0000654.3/OG0000654.1/OG0000666.3/OG0000666.2/OG0000666.1/OG0000762.3/OG0000762.1/OG0000762.2/OG0000771.3/OG0000771.2/OG0000771.1/OG0000794.1/OG0000794.2/OG0000828.1/OG0000828.2/OG0000862.2/OG0000862.1/OG0000868.2/OG0000868.1/OG0000868.3/OG0000886.1/OG0000886.3/OG0000886.2/OG0000889.2/OG0000889.1/OG0000969.1/OG0000969.2/OG0000974.1/OG0000974.2/OG0001068.2/OG0001068.1/OG0001084.2/OG0001084.1/OG0001153.2/OG0001153.1/OG0001157.2/OG0001157.1/OG0001162.1/OG0001162.2/OG0001174.1/OG0001174.2/OG0001193.1/OG0001193.2/OG0001203.2/OG0001203.1/OG0001229.3/OG0001229.1/OG0001229.2/OG0001243.2/OG0001243.1/OG0001251.2/OG0001251.1/OG0001263.1/OG0001263.2/OG0001271.2/OG0001271.1/OG0001315.2/OG0001315.1/OG0001327.2/OG0001327.1/OG0001339.2/OG0001339.1/OG0001342.2/OG0001342.1/OG0001415.2/OG0001415.1/OG0001420.1/OG0001456.1/OG0001456.2/OG0001461.1/OG0001461.2/OG0001465.1/OG0001465.2/OG0001510.2/OG0001510.1/OG0001528.2/OG0001528.1/OG0001547.1/OG0001547.2/OG0001551.1/OG0001598.2/OG0001598.1/OG0001682.1/OG0001682.2/OG0001702.2/OG0001702.1/OG0001753.1/OG0001753.2/OG0001768.1/OG0001771.1/OG0001771.2/OG0001787.1/OG0001787.2/OG0001858.1/OG0001944.1/OG0002077.2/OG0002077.1/OG0002161.1/OG0002161.2/OG0002163.1/OG0002163.2/OG0002205.1/OG0002208.1/OG0002208.2/OG0002219.1/OG0002225.2/OG0002225.1/OG0002265.1/OG0002265.2/OG0002341.1/OG0002360.1/OG0002360.2/OG0002362.1/OG0002379.1/OG0002379.2/OG0002380.1/OG0002383.1/OG0002451.1/OG0002451.2/OG0002477.1/OG0002487.1/OG0002491.1/OG0002578.1/OG0002620.1/OG0002655.2/OG0002655.1/OG0002667.1/OG0002762.2/OG0002762.1/OG0002885.1/OG0002923.1/OG0002947.2/OG0002947.1/OG0002948.1/OG0002969.1/OG0003082.1/OG0003134.1/OG0003142.1/OG0003145.1/OG0003154.1/OG0003156.1/OG0003163.1/OG0003275.1/OG0003275.2/OG0003336.1/OG0003428.1/OG0003463.1/OG0003485.1/OG0003492.1/OG0003529.1/OG0003548.1/OG0003573.1/OG0003585.1/OG0003655.1/OG0003655.2/OG0003712.1/OG0003726.2/OG0003726.1/OG0003740.1/OG0003817.1/OG0003822.1/OG0003849.1/OG0003943.1/OG0004005.1/OG0004056.1/OG0004073.1/OG0004106.1/OG0004120.1/OG0004139.1/OG0004149.1/OG0004152.1/OG0004158.1/OG0004250.1/OG0004310.1/OG0004384.1/OG0004394.1/OG0004429.1/OG0004538.1/OG0004568.1/OG0004610.1/OG0004724.1/OG0004990.1/OG0005083.1/OG0005277.1/OG0005320.1/OG0005341.1/OG0005417.1/OG0005419.1/OG0005509.1/OG0005584.1/OG0005770.1/OG0005871.1/OG0005918.1/OG0005923.1/OG0005989.1/OG0005993.1/OG0006011.1/OG0006014.1/OG0006032.1/OG0006216.1/OG0006217.1/OG0006240.1/OG0006284.1/OG0006293.1/OG0006297.1/OG0006315.1/OG0006754.1/OG0006891.1/OG0006913.1/OG0006924.1/OG0006927.1/OG0007091.1/OG0007349.1/OG0007727.1/OG0007736.1/OG0007811.1/OG0008012.1/OG0008363.1/OG0009072.1</t>
  </si>
  <si>
    <t>OG0000512.1/OG0000512.8/OG0000512.3/OG0000512.7/OG0000512.9/OG0000512.5/OG0000512.6/OG0000512.4/OG0000512.2/OG0001626.1/OG0001626.2/OG0001961.1/OG0002628.2/OG0002628.1/OG0002658.1/OG0002830.1/OG0003064.1/OG0003286.1/OG0003474.1/OG0004117.2/OG0004117.1/OG0004442.1/OG0005474.1/OG0006049.1/OG0006062.1/OG0006476.1/OG0006834.1/OG0007645.1/OG0007775.1/OG0007882.1/OG0008103.1/OG0009366.2/OG0009366.1</t>
  </si>
  <si>
    <t>OG0001626.1/OG0001626.2/OG0002628.2/OG0002628.1/OG0003286.1/OG0003474.1/OG0004117.2/OG0004117.1/OG0004442.1/OG0006062.1/OG0006476.1/OG0007645.1/OG0007775.1/OG0009366.2/OG0009366.1</t>
  </si>
  <si>
    <t>OG0001362.2/OG0001362.1/OG0001974.1/OG0002032.1/OG0002032.2/OG0002480.1/OG0002616.1/OG0003459.1/OG0003509.1/OG0003542.1/OG0003668.1/OG0004023.1/OG0004941.1/OG0008022.1/OG0008195.1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</si>
  <si>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0000121.5/OG0000121.1/OG0000121.2/OG0000121.3/OG0000121.4/OG0000121.6/OG0000121.8/OG0000121.7/OG0000130.5/OG0000130.4/OG0000130.7/OG0000130.6/OG0000130.3/OG0000130.2/OG0000130.1/OG0000131.4/OG0000131.6/OG0000131.2/OG0000131.1/OG0000131.3/OG0000131.5/OG0000131.7/OG0000188.4/OG0000188.3/OG0000188.1/OG0000188.2/OG0000200.4/OG0000200.5/OG0000200.2/OG0000200.6/OG0000200.3/OG0000200.1/OG0000207.1/OG0000207.2/OG0000208.2/OG0000208.1/OG0000208.4/OG0000208.3/OG0000214.1/OG0000214.3/OG0000214.4/OG0000214.2/OG0000214.5/OG0000247.4/OG0000247.5/OG0000247.1/OG0000247.3/OG0000247.2/OG0000257.3/OG0000257.1/OG0000257.2/OG0000295.1/OG0000295.2/OG0000295.3/OG0000295.4/OG0000299.2/OG0000299.4/OG0000299.3/OG0000299.1/OG0000306.4/OG0000306.1/OG0000306.2/OG0000306.3/OG0000346.3/OG0000346.1/OG0000346.2/OG0000346.4/OG0000356.4/OG0000356.1/OG0000356.2/OG0000356.3/OG0000367.2/OG0000367.1/OG0000367.3/OG0000367.4/OG0000400.4/OG0000400.1/OG0000400.3/OG0000400.2/OG0000424.2/OG0000424.1/OG0000436.3/OG0000436.1/OG0000436.2/OG0000448.2/OG0000448.4/OG0000448.1/OG0000448.3/OG0000491.1/OG0000491.2/OG0000491.3/OG0000539.2/OG0000539.1/OG0000539.3/OG0000541.1/OG0000541.2/OG0000541.3/OG0000614.3/OG0000614.2/OG0000614.1/OG0000654.2/OG0000654.3/OG0000654.1/OG0000666.3/OG0000666.2/OG0000666.1/OG0000762.3/OG0000762.1/OG0000762.2/OG0000771.3/OG0000771.2/OG0000771.1/OG0000794.1/OG0000794.2/OG0000828.1/OG0000828.2/OG0000862.2/OG0000862.1/OG0000868.2/OG0000868.1/OG0000868.3/OG0000889.2/OG0000889.1/OG0000969.1/OG0000969.2/OG0000974.1/OG0000974.2/OG0001084.2/OG0001084.1/OG0001153.2/OG0001153.1/OG0001162.1/OG0001162.2/OG0001174.1/OG0001174.2/OG0001203.2/OG0001203.1/OG0001229.3/OG0001229.1/OG0001229.2/OG0001243.2/OG0001243.1/OG0001251.2/OG0001251.1/OG0001263.1/OG0001263.2/OG0001327.2/OG0001327.1/OG0001339.2/OG0001339.1/OG0001415.2/OG0001415.1/OG0001420.1/OG0001461.1/OG0001461.2/OG0001465.1/OG0001465.2/OG0001510.2/OG0001510.1/OG0001528.2/OG0001528.1/OG0001551.1/OG0001598.2/OG0001598.1/OG0001682.1/OG0001682.2/OG0001702.2/OG0001702.1/OG0001753.1/OG0001753.2/OG0001771.1/OG0001771.2/OG0001787.1/OG0001787.2/OG0001858.1/OG0001944.1/OG0002077.2/OG0002077.1/OG0002161.1/OG0002161.2/OG0002163.1/OG0002163.2/OG0002205.1/OG0002208.1/OG0002208.2/OG0002219.1/OG0002265.1/OG0002265.2/OG0002341.1/OG0002362.1/OG0002379.1/OG0002379.2/OG0002380.1/OG0002383.1/OG0002451.1/OG0002451.2/OG0002487.1/OG0002491.1/OG0002578.1/OG0002620.1/OG0002655.2/OG0002655.1/OG0002667.1/OG0002762.2/OG0002762.1/OG0002923.1/OG0002947.2/OG0002947.1/OG0002969.1/OG0003134.1/OG0003142.1/OG0003145.1/OG0003154.1/OG0003156.1/OG0003163.1/OG0003275.1/OG0003275.2/OG0003336.1/OG0003428.1/OG0003463.1/OG0003548.1/OG0003573.1/OG0003655.1/OG0003655.2/OG0003712.1/OG0003740.1/OG0003822.1/OG0003849.1/OG0003943.1/OG0004073.1/OG0004106.1/OG0004120.1/OG0004149.1/OG0004158.1/OG0004310.1/OG0004384.1/OG0004394.1/OG0004429.1/OG0004538.1/OG0004568.1/OG0004610.1/OG0004724.1/OG0004990.1/OG0005083.1/OG0005277.1/OG0005320.1/OG0005341.1/OG0005417.1/OG0005509.1/OG0005584.1/OG0005871.1/OG0005918.1/OG0005923.1/OG0005993.1/OG0006011.1/OG0006216.1/OG0006217.1/OG0006240.1/OG0006284.1/OG0006293.1/OG0006297.1/OG0006891.1/OG0006913.1/OG0006924.1/OG0006927.1/OG0007091.1/OG0007727.1/OG0007736.1/OG0007811.1/OG0008012.1/OG0008363.1/OG0009072.1</t>
  </si>
  <si>
    <t>OG0000121.5/OG0000121.1/OG0000121.2/OG0000121.3/OG0000121.4/OG0000121.6/OG0000121.8/OG0000121.7/OG0000131.4/OG0000131.6/OG0000131.2/OG0000131.1/OG0000131.3/OG0000131.5/OG0000131.7/OG0000188.4/OG0000188.3/OG0000188.1/OG0000188.2/OG0000208.2/OG0000208.1/OG0000208.4/OG0000208.3/OG0000257.3/OG0000257.1/OG0000257.2/OG0000400.4/OG0000400.1/OG0000400.3/OG0000400.2/OG0000424.2/OG0000424.1/OG0000448.2/OG0000448.4/OG0000448.1/OG0000448.3/OG0000614.3/OG0000614.2/OG0000614.1/OG0000771.3/OG0000771.2/OG0000771.1/OG0000794.1/OG0000794.2/OG0000828.1/OG0000828.2/OG0000889.2/OG0000889.1/OG0001153.2/OG0001153.1/OG0001229.3/OG0001229.1/OG0001229.2/OG0001263.1/OG0001263.2/OG0001327.2/OG0001327.1/OG0001465.1/OG0001465.2/OG0001510.2/OG0001510.1/OG0001528.2/OG0001528.1/OG0001787.1/OG0001787.2/OG0001944.1/OG0002077.2/OG0002077.1/OG0002161.1/OG0002161.2/OG0002205.1/OG0002208.1/OG0002208.2/OG0002265.1/OG0002265.2/OG0002379.1/OG0002379.2/OG0002380.1/OG0002451.1/OG0002451.2/OG0002578.1/OG0002655.2/OG0002655.1/OG0002667.1/OG0002923.1/OG0002947.2/OG0002947.1/OG0002969.1/OG0003156.1/OG0003163.1/OG0003275.1/OG0003275.2/OG0003336.1/OG0003428.1/OG0003463.1/OG0003548.1/OG0003573.1/OG0003655.1/OG0003655.2/OG0003740.1/OG0003822.1/OG0003849.1/OG0003943.1/OG0004073.1/OG0004120.1/OG0004149.1/OG0004310.1/OG0004384.1/OG0004568.1/OG0004610.1/OG0005277.1/OG0005341.1/OG0005509.1/OG0005584.1/OG0005871.1/OG0005918.1/OG0005993.1/OG0006011.1/OG0006240.1/OG0006284.1/OG0006293.1/OG0006927.1/OG0007727.1/OG0007811.1/OG0008012.1/OG0008363.1/OG0009072.1</t>
  </si>
  <si>
    <t>OG0004023.1</t>
  </si>
  <si>
    <t>OG0000200.4/OG0000200.5/OG0000200.2/OG0000200.6/OG0000200.3/OG0000200.1/OG0002620.1/OG0004394.1</t>
  </si>
  <si>
    <t>OG0000053.9/OG0000053.10/OG0000053.2/OG0000053.7/OG0000053.12/OG0000053.4/OG0000053.1/OG0000053.6/OG0000053.11/OG0000053.8/OG0000053.5/OG0000053.3/OG0000214.1/OG0000214.3/OG0000214.4/OG0000214.2/OG0000214.5/OG0002383.1/OG0007736.1</t>
  </si>
  <si>
    <t>OG0000351.4/OG0000351.3/OG0000351.1/OG0000351.2/OG0000385.3/OG0000385.1/OG0000385.2/OG0000424.2/OG0000424.1/OG0000559.3/OG0000559.2/OG0000559.1/OG0000636.3/OG0000636.1/OG0000636.2/OG0000697.2/OG0000697.1/OG0000920.2/OG0000920.1/OG0001263.1/OG0001263.2/OG0002650.1/OG0002650.2/OG0004396.1/OG0006832.1</t>
  </si>
  <si>
    <t>OG0002628.2/OG0002628.1/OG0006476.1/OG0007775.1</t>
  </si>
  <si>
    <t>OG0001362.2/OG0001362.1/OG0001974.1/OG0004023.1</t>
  </si>
  <si>
    <t>OG0000102.3/OG0000102.1/OG0000102.2/OG0000102.6/OG0000102.5/OG0000102.4/OG0000102.7/OG0000102.8/OG0000130.5/OG0000130.4/OG0000130.7/OG0000130.6/OG0000130.3/OG0000130.2/OG0000130.1/OG0000247.4/OG0000247.5/OG0000247.1/OG0000247.3/OG0000247.2/OG0000299.2/OG0000299.4/OG0000299.3/OG0000299.1/OG0000356.4/OG0000356.1/OG0000356.2/OG0000356.3/OG0000491.1/OG0000491.2/OG0000491.3/OG0000539.2/OG0000539.1/OG0000539.3/OG0000541.1/OG0000541.2/OG0000541.3/OG0000614.3/OG0000614.2/OG0000614.1/OG0000666.3/OG0000666.2/OG0000666.1/OG0000868.2/OG0000868.1/OG0000868.3/OG0000889.2/OG0000889.1/OG0000974.1/OG0000974.2/OG0001174.1/OG0001174.2/OG0001327.2/OG0001327.1/OG0001461.1/OG0001461.2/OG0001528.2/OG0001528.1/OG0001598.2/OG0001598.1/OG0001702.2/OG0001702.1/OG0001753.1/OG0001753.2/OG0001787.1/OG0001787.2/OG0002163.1/OG0002163.2/OG0002341.1/OG0002487.1/OG0002491.1/OG0002762.2/OG0002762.1/OG0003134.1/OG0003142.1/OG0003145.1/OG0003154.1/OG0003156.1/OG0003849.1/OG0004106.1/OG0004158.1/OG0004429.1/OG0004538.1/OG0004990.1/OG0005320.1/OG0005417.1/OG0006216.1/OG0006217.1/OG0006913.1/OG0007091.1</t>
  </si>
  <si>
    <t>OG0000198.3/OG0000198.5/OG0000198.4/OG0000198.2/OG0000198.1/OG0000692.1/OG0000692.2/OG0000692.4/OG0000692.3/OG0000939.1/OG0000939.2/OG0000977.1/OG0001104.2/OG0001104.1/OG0001311.1/OG0001311.2/OG0001361.1/OG0001361.2/OG0001362.2/OG0001362.1/OG0001609.1/OG0001662.2/OG0001662.1/OG0001790.2/OG0001790.1/OG0001822.1/OG0001822.2/OG0001851.1/OG0001924.1/OG0001940.1/OG0001966.2/OG0001966.1/OG0001974.1/OG0002019.1/OG0002032.1/OG0002032.2/OG0002073.1/OG0002073.2/OG0002145.1/OG0002168.1/OG0002257.2/OG0002257.1/OG0002259.1/OG0002282.1/OG0002353.1/OG0002401.1/OG0002444.1/OG0002480.1/OG0002583.1/OG0002633.1/OG0002646.1/OG0002660.1/OG0002708.1/OG0003077.2/OG0003077.1/OG0003220.1/OG0003238.1/OG0003257.1/OG0003294.1/OG0003294.2/OG0003300.1/OG0003335.1/OG0003339.1/OG0003415.1/OG0003517.1/OG0003542.1/OG0003578.1/OG0003681.1/OG0003688.1/OG0003716.1/OG0003735.1/OG0003797.1/OG0003927.1/OG0003927.2/OG0003998.1/OG0004023.1/OG0004030.1/OG0004040.1/OG0004052.1/OG0004054.1/OG0004096.1/OG0004114.1/OG0004214.1/OG0004312.1/OG0004390.1/OG0004401.1/OG0004410.1/OG0004681.1/OG0004688.1/OG0004744.1/OG0005060.1/OG0005113.1/OG0005143.1/OG0005164.1/OG0005167.1/OG0005242.1/OG0005288.1/OG0005340.1/OG0005366.1/OG0005376.1/OG0005380.1/OG0005443.1/OG0005462.1/OG0005500.1/OG0005534.1/OG0005557.1/OG0005582.1/OG0005703.1/OG0005745.1/OG0005784.1/OG0005846.1/OG0005861.1/OG0005895.1/OG0005896.1/OG0006022.1/OG0006036.1/OG0006064.1/OG0006192.1/OG0006227.1/OG0006230.1/OG0006264.1/OG0006270.1/OG0006396.1/OG0006406.1/OG0006454.1/OG0006462.1/OG0006466.1/OG0006467.1/OG0006470.1/OG0006482.1/OG0006627.1/OG0006639.1/OG0006652.1/OG0006654.1/OG0006708.1/OG0006714.1/OG0006716.1/OG0006720.1/OG0006735.1/OG0006762.1/OG0006771.1/OG0006772.1/OG0006786.1/OG0006855.1/OG0006957.1/OG0007151.1/OG0007155.1/OG0007176.1/OG0007336.1/OG0007347.1/OG0007350.1/OG0007357.1/OG0007403.1/OG0007639.1/OG0007666.1/OG0007675.1/OG0007689.1/OG0007707.1/OG0007747.1/OG0007826.1/OG0007852.1/OG0008011.1/OG0008043.1/OG0008078.1/OG0008141.1/OG0008165.1/OG0008188.1/OG0008221.1/OG0008442.1/OG0008488.1/OG0008491.1/OG0008529.1/OG0009035.1/OG0009049.1/OG0009067.1/OG0009379.1/OG0009699.1/OG0010621.1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</si>
  <si>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0000054.3/OG0000054.7/OG0000054.6/OG0000054.4/OG0000054.2/OG0000054.1/OG0000054.5/OG0000059.3/OG0000059.9/OG0000059.6/OG0000059.5/OG0000059.11/OG0000059.10/OG0000059.1/OG0000059.8/OG0000059.4/OG0000059.7/OG0000059.2/OG0000060.5/OG0000060.4/OG0000060.1/OG0000060.2/OG0000060.6/OG0000060.7/OG0000060.9/OG0000060.8/OG0000060.3/OG0000060.10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0000144.8/OG0000144.6/OG0000144.1/OG0000144.7/OG0000144.5/OG0000144.4/OG0000144.3/OG0000144.2/OG0000148.3/OG0000148.6/OG0000148.5/OG0000148.2/OG0000148.4/OG0000148.1/OG0000153.5/OG0000153.4/OG0000153.3/OG0000153.1/OG0000153.2/OG0000168.1/OG0000168.4/OG0000168.2/OG0000168.3/OG0000168.5/OG0000169.6/OG0000169.4/OG0000169.2/OG0000169.5/OG0000169.3/OG0000169.1/OG0000171.3/OG0000171.1/OG0000171.2/OG0000171.5/OG0000171.4/OG0000172.3/OG0000172.4/OG0000172.2/OG0000172.1/OG0000176.4/OG0000176.3/OG0000176.1/OG0000176.7/OG0000176.2/OG0000176.5/OG0000176.6/OG0000178.3/OG0000178.6/OG0000178.4/OG0000178.5/OG0000178.1/OG0000178.2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0000213.4/OG0000213.3/OG0000213.1/OG0000213.2/OG0000213.6/OG0000213.5/OG0000215.4/OG0000215.5/OG0000215.3/OG0000215.1/OG0000215.2/OG0000218.4/OG0000218.2/OG0000218.1/OG0000218.3/OG0000218.5/OG0000222.2/OG0000222.1/OG0000222.4/OG0000222.5/OG0000222.3/OG0000226.1/OG0000226.2/OG0000226.5/OG0000226.4/OG0000226.6/OG0000226.3/OG0000232.4/OG0000232.2/OG0000232.5/OG0000232.1/OG0000232.3/OG0000242.3/OG0000242.5/OG0000242.2/OG0000242.4/OG0000242.1/OG0000244.3/OG0000244.2/OG0000244.4/OG0000244.1/OG0000247.4/OG0000247.5/OG0000247.1/OG0000247.3/OG0000247.2/OG0000256.4/OG0000256.5/OG0000256.3/OG0000256.1/OG0000256.2/OG0000260.3/OG0000260.4/OG0000260.1/OG0000260.2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0000295.1/OG0000295.2/OG0000295.3/OG0000295.4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0000353.1/OG0000353.4/OG0000353.3/OG0000353.2/OG0000354.3/OG0000354.2/OG0000354.1/OG0000356.4/OG0000356.1/OG0000356.2/OG0000356.3/OG0000358.2/OG0000358.1/OG0000358.3/OG0000358.4/OG0000359.1/OG0000359.4/OG0000359.3/OG0000359.2/OG0000367.2/OG0000367.1/OG0000367.3/OG0000367.4/OG0000368.2/OG0000368.3/OG0000368.1/OG0000370.4/OG0000370.1/OG0000370.2/OG0000370.3/OG0000373.2/OG0000373.1/OG0000373.3/OG0000373.4/OG0000374.1/OG0000374.2/OG0000374.4/OG0000374.3/OG0000375.4/OG0000375.3/OG0000375.2/OG0000375.1/OG0000376.3/OG0000376.4/OG0000376.2/OG0000376.1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0000426.3/OG0000426.1/OG0000426.2/OG0000429.3/OG0000429.2/OG0000429.1/OG0000435.3/OG0000435.2/OG0000435.1/OG0000445.2/OG0000445.3/OG0000445.1/OG0000447.3/OG0000447.2/OG0000447.1/OG0000449.3/OG0000449.1/OG0000449.2/OG0000456.4/OG0000456.2/OG0000456.3/OG0000456.1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0000492.1/OG0000492.3/OG0000492.2/OG0000495.2/OG0000495.1/OG0000495.3/OG0000498.1/OG0000498.3/OG0000498.2/OG0000498.4/OG0000500.3/OG0000500.2/OG0000500.1/OG0000501.1/OG0000507.1/OG0000507.2/OG0000513.2/OG0000513.1/OG0000521.2/OG0000521.1/OG0000521.3/OG0000523.2/OG0000523.3/OG0000523.1/OG0000525.3/OG0000525.1/OG0000525.2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0000549.2/OG0000549.1/OG0000550.1/OG0000550.3/OG0000550.2/OG0000555.1/OG0000555.2/OG0000555.3/OG0000557.3/OG0000557.2/OG0000557.1/OG0000559.3/OG0000559.2/OG0000559.1/OG0000561.2/OG0000561.3/OG0000561.1/OG0000563.2/OG0000563.3/OG0000563.1/OG0000567.1/OG0000567.3/OG0000567.2/OG0000571.3/OG0000571.1/OG0000571.2/OG0000582.3/OG0000582.1/OG0000582.2/OG0000583.2/OG0000583.1/OG0000583.3/OG0000590.2/OG0000590.1/OG0000590.3/OG0000591.1/OG0000591.2/OG0000591.3/OG0000592.2/OG0000592.1/OG0000592.3/OG0000608.1/OG0000608.2/OG0000613.1/OG0000613.3/OG0000613.2/OG0000614.3/OG0000614.2/OG0000614.1/OG0000617.1/OG0000617.2/OG0000617.3/OG0000618.2/OG0000618.1/OG0000618.3/OG0000619.1/OG0000619.3/OG0000619.2/OG0000623.1/OG0000623.2/OG0000627.1/OG0000627.2/OG0000627.3/OG0000631.2/OG0000631.1/OG0000631.3/OG0000632.1/OG0000632.2/OG0000633.2/OG0000633.3/OG0000633.1/OG0000635.1/OG0000635.2/OG0000636.3/OG0000636.1/OG0000636.2/OG0000648.2/OG0000648.1/OG0000650.1/OG0000650.2/OG0000650.3/OG0000653.2/OG0000653.1/OG0000653.3/OG0000663.3/OG0000663.2/OG0000663.1/OG0000666.3/OG0000666.2/OG0000666.1/OG0000667.1/OG0000667.3/OG0000667.2/OG0000670.2/OG0000670.1/OG0000671.3/OG0000671.1/OG0000671.2/OG0000676.3/OG0000676.1/OG0000676.2/OG0000686.1/OG0000686.2/OG0000686.3/OG0000690.2/OG0000690.1/OG0000696.1/OG0000696.2/OG0000696.3/OG0000697.2/OG0000697.1/OG0000703.2/OG0000703.1/OG0000704.2/OG0000704.1/OG0000704.3/OG0000707.1/OG0000707.3/OG0000707.2/OG0000709.3/OG0000709.1/OG0000709.2/OG0000710.3/OG0000710.1/OG0000710.2/OG0000711.3/OG0000711.1/OG0000711.2/OG0000712.1/OG0000712.2/OG0000737.1/OG0000737.3/OG0000737.2/OG0000739.1/OG0000739.2/OG0000741.2/OG0000741.1/OG0000741.3/OG0000744.1/OG0000744.2/OG0000745.2/OG0000745.1/OG0000745.3/OG0000756.1/OG0000764.1/OG0000764.2/OG0000764.3/OG0000772.1/OG0000772.2/OG0000784.1/OG0000784.2/OG0000785.1/OG0000785.2/OG0000789.1/OG0000789.2/OG0000805.3/OG0000805.2/OG0000805.1/OG0000811.2/OG0000811.3/OG0000811.1/OG0000812.1/OG0000812.2/OG0000812.3/OG0000815.1/OG0000815.2/OG0000827.1/OG0000827.2/OG0000828.1/OG0000828.2/OG0000831.2/OG0000831.1/OG0000832.1/OG0000832.3/OG0000832.2/OG0000833.2/OG0000833.1/OG0000834.2/OG0000834.1/OG0000840.1/OG0000840.2/OG0000854.1/OG0000854.2/OG0000858.1/OG0000858.2/OG0000858.3/OG0000868.2/OG0000868.1/OG0000868.3/OG0000870.3/OG0000870.1/OG0000870.2/OG0000876.1/OG0000876.2/OG0000886.1/OG0000886.3/OG0000886.2/OG0000892.1/OG0000892.2/OG0000893.1/OG0000893.2/OG0000897.2/OG0000897.1/OG0000911.2/OG0000911.1/OG0000915.1/OG0000915.2/OG0000916.2/OG0000916.1/OG0000916.3/OG0000917.2/OG0000917.1/OG0000918.2/OG0000918.3/OG0000918.1/OG0000920.2/OG0000920.1/OG0000921.3/OG0000921.1/OG0000921.2/OG0000933.1/OG0000933.2/OG0000935.2/OG0000935.1/OG0000936.2/OG0000936.1/OG0000938.1/OG0000938.3/OG0000938.2/OG0000942.2/OG0000942.3/OG0000942.1/OG0000945.1/OG0000945.2/OG0000947.1/OG0000947.2/OG0000948.1/OG0000948.2/OG0000950.2/OG0000950.1/OG0000952.2/OG0000952.1/OG0000953.1/OG0000953.2/OG0000966.2/OG0000966.1/OG0000967.1/OG0000967.2/OG0000967.3/OG0000971.1/OG0000971.2/OG0000971.3/OG0000974.1/OG0000974.2/OG0000976.1/OG0000976.2/OG0000992.1/OG0000992.2/OG0000994.2/OG0000994.1/OG0000995.1/OG0000995.2/OG0000997.1/OG0000997.2/OG0001001.1/OG0001001.2/OG0001003.1/OG0001003.2/OG0001004.2/OG0001004.1/OG0001006.1/OG0001006.2/OG0001017.1/OG0001017.2/OG0001018.2/OG0001018.3/OG0001018.1/OG0001021.1/OG0001023.2/OG0001023.1/OG0001026.1/OG0001026.2/OG0001029.2/OG0001029.1/OG0001032.2/OG0001032.1/OG0001033.2/OG0001033.1/OG0001034.2/OG0001034.1/OG0001036.1/OG0001045.2/OG0001045.1/OG0001050.2/OG0001050.1/OG0001052.2/OG0001052.1/OG0001055.1/OG0001055.2/OG0001057.1/OG0001057.2/OG0001068.2/OG0001068.1/OG0001081.2/OG0001081.1/OG0001083.1/OG0001083.2/OG0001084.2/OG0001084.1/OG0001087.1/OG0001087.2/OG0001089.2/OG0001089.1/OG0001090.1/OG0001090.2/OG0001111.1/OG0001111.2/OG0001118.1/OG0001118.2/OG0001120.2/OG0001120.1/OG0001127.2/OG0001127.1/OG0001128.1/OG0001128.2/OG0001148.2/OG0001148.1/OG0001149.1/OG0001149.2/OG0001153.2/OG0001153.1/OG0001155.2/OG0001155.1/OG0001157.2/OG0001157.1/OG0001161.1/OG0001161.2/OG0001162.1/OG0001162.2/OG0001166.2/OG0001166.1/OG0001167.1/OG0001167.2/OG0001169.2/OG0001169.1/OG0001170.2/OG0001170.1/OG0001172.2/OG0001172.1/OG0001173.2/OG0001173.1/OG0001175.2/OG0001175.1/OG0001176.1/OG0001176.2/OG0001191.1/OG0001191.2/OG0001193.1/OG0001193.2/OG0001200.2/OG0001200.1/OG0001203.2/OG0001203.1/OG0001213.1/OG0001213.2/OG0001225.2/OG0001225.1/OG0001227.2/OG0001227.1/OG0001228.1/OG0001241.1/OG0001241.2/OG0001243.2/OG0001243.1/OG0001245.2/OG0001245.1/OG0001248.1/OG0001248.2/OG0001249.1/OG0001251.2/OG0001251.1/OG0001254.2/OG0001254.1/OG0001259.2/OG0001259.1/OG0001260.1/OG0001262.2/OG0001262.1/OG0001263.1/OG0001263.2/OG0001266.2/OG0001266.1/OG0001269.2/OG0001269.1/OG0001271.2/OG0001271.1/OG0001274.1/OG0001274.2/OG0001275.2/OG0001275.1/OG0001276.2/OG0001276.1/OG0001278.2/OG0001278.1/OG0001305.2/OG0001305.1/OG0001313.2/OG0001313.1/OG0001342.2/OG0001342.1/OG0001348.2/OG0001348.1/OG0001349.1/OG0001355.2/OG0001355.1/OG0001358.1/OG0001358.2/OG0001365.2/OG0001365.1/OG0001368.2/OG0001368.1/OG0001369.1/OG0001393.1/OG0001393.2/OG0001395.2/OG0001395.1/OG0001397.1/OG0001397.2/OG0001401.3/OG0001401.2/OG0001401.1/OG0001403.2/OG0001403.1/OG0001405.1/OG0001405.2/OG0001408.1/OG0001408.2/OG0001411.1/OG0001415.2/OG0001415.1/OG0001420.1/OG0001422.1/OG0001422.2/OG0001438.2/OG0001438.1/OG0001440.1/OG0001440.2/OG0001450.1/OG0001450.2/OG0001459.1/OG0001459.2/OG0001461.1/OG0001461.2/OG0001466.2/OG0001466.1/OG0001467.2/OG0001467.1/OG0001469.2/OG0001469.1/OG0001504.1/OG0001504.2/OG0001505.2/OG0001505.1/OG0001510.2/OG0001510.1/OG0001512.1/OG0001512.2/OG0001513.2/OG0001513.1/OG0001514.2/OG0001514.1/OG0001520.2/OG0001520.1/OG0001523.1/OG0001523.2/OG0001526.2/OG0001526.1/OG0001527.2/OG0001527.1/OG0001543.2/OG0001543.1/OG0001552.2/OG0001552.1/OG0001554.2/OG0001554.1/OG0001558.2/OG0001558.1/OG0001559.2/OG0001559.1/OG0001567.1/OG0001571.3/OG0001571.2/OG0001571.1/OG0001578.2/OG0001578.1/OG0001580.2/OG0001580.1/OG0001597.1/OG0001597.2/OG0001599.1/OG0001599.2/OG0001607.2/OG0001607.1/OG0001610.1/OG0001613.2/OG0001613.1/OG0001620.1/OG0001622.1/OG0001623.2/OG0001623.1/OG0001624.1/OG0001624.2/OG0001627.1/OG0001627.2/OG0001628.1/OG0001628.2/OG0001630.1/OG0001630.2/OG0001631.2/OG0001631.1/OG0001634.2/OG0001634.1/OG0001639.1/OG0001639.2/OG0001640.1/OG0001640.2/OG0001641.1/OG0001641.2/OG0001647.2/OG0001647.1/OG0001648.2/OG0001648.1/OG0001661.1/OG0001661.2/OG0001666.2/OG0001666.1/OG0001679.1/OG0001680.1/OG0001680.2/OG0001682.1/OG0001682.2/OG0001683.2/OG0001683.1/OG0001692.2/OG0001692.1/OG0001697.2/OG0001697.1/OG0001702.2/OG0001702.1/OG0001706.1/OG0001706.2/OG0001709.1/OG0001709.2/OG0001710.2/OG0001710.1/OG0001712.1/OG0001712.2/OG0001714.2/OG0001714.1/OG0001717.1/OG0001718.1/OG0001719.1/OG0001752.2/OG0001752.1/OG0001757.2/OG0001757.1/OG0001764.2/OG0001764.1/OG0001765.1/OG0001768.1/OG0001769.2/OG0001769.1/OG0001772.2/OG0001772.1/OG0001774.1/OG0001774.2/OG0001779.1/OG0001780.1/OG0001780.2/OG0001782.1/OG0001782.2/OG0001783.1/OG0001784.2/OG0001784.1/OG0001786.2/OG0001786.1/OG0001787.1/OG0001787.2/OG0001792.2/OG0001792.1/OG0001794.1/OG0001794.2/OG0001814.1/OG0001814.2/OG0001815.2/OG0001815.1/OG0001823.2/OG0001823.1/OG0001826.2/OG0001826.1/OG0001828.1/OG0001828.3/OG0001828.2/OG0001837.1/OG0001837.2/OG0001860.2/OG0001860.1/OG0001861.2/OG0001861.1/OG0001866.2/OG0001866.1/OG0001867.1/OG0001870.2/OG0001870.1/OG0001900.1/OG0001911.2/OG0001911.1/OG0001918.1/OG0001932.1/OG0001932.2/OG0001934.2/OG0001934.1/OG0001935.1/OG0001936.1/OG0001936.2/OG0001938.2/OG0001938.1/OG0001942.1/OG0001942.2/OG0001945.1/OG0001945.2/OG0001952.1/OG0001952.2/OG0001954.1/OG0001956.1/OG0001963.1/OG0001963.2/OG0001965.1/OG0001970.1/OG0001970.2/OG0001972.1/OG0001972.2/OG0001973.1/OG0001976.2/OG0001976.1/OG0001979.1/OG0001980.1/OG0001980.2/OG0001981.2/OG0001981.1/OG0001991.1/OG0001993.1/OG0001998.1/OG0002003.2/OG0002003.1/OG0002009.1/OG0002009.2/OG0002014.1/OG0002023.1/OG0002027.1/OG0002027.2/OG0002031.2/OG0002031.1/OG0002033.1/OG0002039.1/OG0002043.2/OG0002043.1/OG0002049.1/OG0002049.2/OG0002056.1/OG0002060.1/OG0002061.1/OG0002064.2/OG0002064.1/OG0002067.1/OG0002068.1/OG0002076.1/OG0002076.2/OG0002079.1/OG0002101.1/OG0002101.2/OG0002102.1/OG0002107.2/OG0002107.1/OG0002110.1/OG0002115.1/OG0002115.2/OG0002120.1/OG0002120.2/OG0002121.1/OG0002121.2/OG0002133.1/OG0002134.1/OG0002141.1/OG0002142.1/OG0002142.2/OG0002143.2/OG0002143.1/OG0002146.1/OG0002147.1/OG0002147.2/OG0002149.2/OG0002149.1/OG0002152.1/OG0002152.2/OG0002154.1/OG0002154.2/OG0002156.1/OG0002174.1/OG0002178.1/OG0002178.2/OG0002179.1/OG0002205.1/OG0002208.1/OG0002208.2/OG0002221.1/OG0002228.1/OG0002236.1/OG0002236.2/OG0002237.1/OG0002242.2/OG0002242.1/OG0002246.1/OG0002254.1/OG0002258.1/OG0002267.1/OG0002268.1/OG0002276.1/OG0002277.2/OG0002277.1/OG0002284.1/OG0002290.1/OG0002295.1/OG0002332.1/OG0002340.1/OG0002340.2/OG0002341.1/OG0002343.1/OG0002343.2/OG0002348.1/OG0002351.1/OG0002359.1/OG0002360.1/OG0002360.2/OG0002361.2/OG0002361.1/OG0002368.2/OG0002368.1/OG0002374.1/OG0002376.1/OG0002379.1/OG0002379.2/OG0002380.1/OG0002381.2/OG0002381.1/OG0002384.1/OG0002392.1/OG0002398.1/OG0002403.2/OG0002403.1/OG0002408.2/OG0002408.1/OG0002409.1/OG0002411.1/OG0002413.1/OG0002443.2/OG0002443.1/OG0002463.1/OG0002464.1/OG0002464.2/OG0002466.1/OG0002472.1/OG0002475.1/OG0002477.1/OG0002481.1/OG0002482.1/OG0002486.1/OG0002486.2/OG0002487.1/OG0002488.2/OG0002488.1/OG0002491.1/OG0002492.1/OG0002493.2/OG0002493.1/OG0002494.1/OG0002499.1/OG0002499.2/OG0002503.1/OG0002504.2/OG0002504.1/OG0002509.2/OG0002509.1/OG0002514.1/OG0002514.2/OG0002515.1/OG0002518.1/OG0002551.1/OG0002551.2/OG0002553.1/OG0002556.1/OG0002569.1/OG0002572.1/OG0002584.1/OG0002584.2/OG0002585.1/OG0002586.1/OG0002586.2/OG0002587.1/OG0002589.1/OG0002589.2/OG0002591.1/OG0002601.1/OG0002605.1/OG0002605.2/OG0002607.1/OG0002614.1/OG0002621.1/OG0002623.2/OG0002623.1/OG0002636.1/OG0002638.1/OG0002642.1/OG0002642.2/OG0002643.1/OG0002644.1/OG0002650.1/OG0002650.2/OG0002659.1/OG0002666.1/OG0002670.1/OG0002716.1/OG0002723.2/OG0002723.1/OG0002728.1/OG0002730.1/OG0002731.2/OG0002731.1/OG0002739.1/OG0002741.1/OG0002746.1/OG0002754.1/OG0002767.1/OG0002772.1/OG0002774.2/OG0002774.1/OG0002778.2/OG0002778.1/OG0002787.1/OG0002790.1/OG0002797.1/OG0002801.1/OG0002804.1/OG0002805.1/OG0002806.1/OG0002806.2/OG0002807.1/OG0002812.1/OG0002815.1/OG0002822.1/OG0002824.1/OG0002824.2/OG0002825.2/OG0002825.1/OG0002870.1/OG0002873.1/OG0002873.2/OG0002876.1/OG0002885.1/OG0002887.1/OG0002887.2/OG0002899.1/OG0002907.1/OG0002917.1/OG0002918.1/OG0002920.1/OG0002924.1/OG0002926.1/OG0002932.1/OG0002936.1/OG0002944.1/OG0002947.2/OG0002947.1/OG0002950.1/OG0002955.1/OG0002959.1/OG0002961.1/OG0002969.1/OG0003026.1/OG0003043.1/OG0003044.1/OG0003046.1/OG0003049.1/OG0003050.1/OG0003054.1/OG0003055.1/OG0003058.1/OG0003065.1/OG0003066.1/OG0003068.1/OG0003072.1/OG0003078.1/OG0003084.1/OG0003088.1/OG0003090.1/OG0003091.1/OG0003096.1/OG0003105.1/OG0003107.1/OG0003109.1/OG0003116.1/OG0003121.1/OG0003123.1/OG0003131.1/OG0003132.1/OG0003133.1/OG0003134.1/OG0003137.1/OG0003145.1/OG0003152.1/OG0003154.1/OG0003155.2/OG0003155.1/OG0003162.1/OG0003190.1/OG0003193.1/OG0003202.1/OG0003210.1/OG0003212.1/OG0003217.1/OG0003218.1/OG0003219.1/OG0003221.1/OG0003222.1/OG0003233.1/OG0003234.2/OG0003234.1/OG0003243.1/OG0003252.1/OG0003253.2/OG0003253.1/OG0003262.1/OG0003264.1/OG0003266.2/OG0003266.1/OG0003273.1/OG0003275.1/OG0003275.2/OG0003276.1/OG0003280.1/OG0003287.1/OG0003289.1/OG0003292.1/OG0003296.1/OG0003301.2/OG0003301.1/OG0003303.1/OG0003314.1/OG0003318.1/OG0003320.1/OG0003323.1/OG0003340.1/OG0003340.2/OG0003343.1/OG0003344.1/OG0003387.1/OG0003400.1/OG0003422.1/OG0003423.1/OG0003425.1/OG0003442.1/OG0003448.1/OG0003451.1/OG0003452.1/OG0003456.1/OG0003460.1/OG0003461.1/OG0003469.1/OG0003473.1/OG0003481.1/OG0003484.1/OG0003485.1/OG0003487.1/OG0003491.1/OG0003492.1/OG0003493.1/OG0003497.1/OG0003499.1/OG0003510.1/OG0003522.1/OG0003523.1/OG0003529.1/OG0003539.1/OG0003541.1/OG0003543.1/OG0003547.1/OG0003551.1/OG0003558.1/OG0003566.1/OG0003567.1/OG0003569.1/OG0003571.1/OG0003580.1/OG0003582.1/OG0003591.1/OG0003593.1/OG0003594.1/OG0003599.1/OG0003647.1/OG0003659.1/OG0003679.1/OG0003683.1/OG0003689.1/OG0003707.1/OG0003715.1/OG0003718.1/OG0003721.1/OG0003726.2/OG0003726.1/OG0003730.1/OG0003737.1/OG0003738.1/OG0003750.1/OG0003752.1/OG0003756.1/OG0003766.1/OG0003769.1/OG0003774.1/OG0003775.1/OG0003778.1/OG0003791.1/OG0003793.1/OG0003799.1/OG0003801.1/OG0003804.1/OG0003808.1/OG0003810.1/OG0003816.1/OG0003819.1/OG0003821.1/OG0003822.1/OG0003824.1/OG0003826.1/OG0003829.1/OG0003831.1/OG0003834.1/OG0003837.1/OG0003840.1/OG0003844.1/OG0003846.1/OG0003849.1/OG0003855.1/OG0003856.1/OG0003919.1/OG0003922.1/OG0003945.1/OG0003961.1/OG0003969.1/OG0003972.1/OG0003973.1/OG0003977.1/OG0003984.1/OG0003986.1/OG0003991.1/OG0003993.1/OG0003994.1/OG0003997.1/OG0004008.1/OG0004014.1/OG0004016.1/OG0004024.1/OG0004028.1/OG0004029.1/OG0004038.1/OG0004056.1/OG0004057.1/OG0004066.1/OG0004079.1/OG0004083.1/OG0004085.1/OG0004087.1/OG0004095.1/OG0004103.1/OG0004105.1/OG0004106.1/OG0004111.1/OG0004119.1/OG0004120.1/OG0004124.1/OG0004125.1/OG0004127.1/OG0004129.1/OG0004130.1/OG0004135.1/OG0004139.1/OG0004146.1/OG0004147.1/OG0004149.1/OG0004152.1/OG0004156.1/OG0004160.1/OG0004204.1/OG0004210.1/OG0004212.2/OG0004212.1/OG0004235.1/OG0004240.1/OG0004243.1/OG0004250.1/OG0004263.1/OG0004271.1/OG0004281.1/OG0004283.1/OG0004292.1/OG0004294.1/OG0004301.1/OG0004304.1/OG0004305.1/OG0004309.1/OG0004310.1/OG0004311.1/OG0004315.1/OG0004332.1/OG0004333.1/OG0004334.1/OG0004341.1/OG0004343.1/OG0004345.1/OG0004347.1/OG0004351.1/OG0004361.1/OG0004363.1/OG0004370.1/OG0004389.1/OG0004391.1/OG0004396.1/OG0004407.1/OG0004413.1/OG0004423.1/OG0004424.1/OG0004425.1/OG0004428.1/OG0004435.1/OG0004439.1/OG0004445.1/OG0004448.1/OG0004452.1/OG0004454.1/OG0004455.1/OG0004460.1/OG0004467.1/OG0004469.1/OG0004471.1/OG0004479.1/OG0004480.1/OG0004481.1/OG0004484.1/OG0004489.1/OG0004538.1/OG0004563.1/OG0004568.1/OG0004571.1/OG0004588.1/OG0004602.1/OG0004609.1/OG0004614.1/OG0004618.1/OG0004620.1/OG0004622.1/OG0004628.1/OG0004630.1/OG0004632.1/OG0004634.1/OG0004636.1/OG0004637.1/OG0004657.1/OG0004664.1/OG0004673.1/OG0004677.1/OG0004678.1/OG0004690.1/OG0004691.1/OG0004693.1/OG0004704.1/OG0004718.1/OG0004720.1/OG0004726.1/OG0004728.1/OG0004731.1/OG0004738.1/OG0004748.1/OG0004749.1/OG0004755.1/OG0004767.1/OG0004768.1/OG0004785.1/OG0004789.1/OG0004791.1/OG0004794.1/OG0004796.1/OG0004797.1/OG0004815.1/OG0004818.1/OG0004883.1/OG0004884.1/OG0004904.1/OG0004909.1/OG0004915.1/OG0004930.1/OG0004943.1/OG0004948.1/OG0004949.1/OG0004952.1/OG0004955.1/OG0004980.1/OG0004981.1/OG0004990.1/OG0004992.1/OG0005002.1/OG0005007.1/OG0005010.1/OG0005017.1/OG0005027.1/OG0005035.1/OG0005042.1/OG0005043.1/OG0005055.1/OG0005065.1/OG0005072.1/OG0005073.1/OG0005074.1/OG0005076.1/OG0005077.1/OG0005078.1/OG0005080.1/OG0005081.1/OG0005092.1/OG0005099.1/OG0005103.1/OG0005105.1/OG0005109.1/OG0005111.1/OG0005116.1/OG0005123.1/OG0005132.1/OG0005144.1/OG0005154.1/OG0005158.1/OG0005170.1/OG0005277.1/OG0005278.1/OG0005284.1/OG0005322.1/OG0005339.1/OG0005356.1/OG0005359.1/OG0005361.1/OG0005368.1/OG0005379.1/OG0005389.1/OG0005394.1/OG0005396.1/OG0005399.1/OG0005405.1/OG0005413.1/OG0005432.1/OG0005434.1/OG0005446.1/OG0005458.1/OG0005465.1/OG0005466.1/OG0005473.1/OG0005475.1/OG0005483.1/OG0005485.1/OG0005487.1/OG0005491.1/OG0005507.1/OG0005515.1/OG0005519.1/OG0005528.1/OG0005539.1/OG0005542.1/OG0005559.1/OG0005565.1/OG0005568.1/OG0005580.1/OG0005583.1/OG0005585.1/OG0005587.1/OG0005648.1/OG0005709.1/OG0005711.1/OG0005713.1/OG0005737.1/OG0005769.1/OG0005783.1/OG0005786.1/OG0005795.1/OG0005802.1/OG0005811.1/OG0005819.1/OG0005838.1/OG0005867.1/OG0005871.1/OG0005873.1/OG0005879.1/OG0005887.1/OG0005943.1/OG0005955.1/OG0005966.1/OG0005985.1/OG0005993.1/OG0005999.1/OG0006004.1/OG0006007.1/OG0006011.1/OG0006012.1/OG0006014.1/OG0006015.1/OG0006033.1/OG0006041.1/OG0006056.1/OG0006059.1/OG0006146.1/OG0006147.1/OG0006181.1/OG0006217.1/OG0006221.1/OG0006236.1/OG0006242.1/OG0006248.1/OG0006251.1/OG0006256.1/OG0006297.1/OG0006305.1/OG0006307.1/OG0006309.1/OG0006310.1/OG0006315.1/OG0006317.1/OG0006320.1/OG0006329.1/OG0006338.1/OG0006340.1/OG0006342.1/OG0006357.1/OG0006371.1/OG0006375.1/OG0006394.1/OG0006407.1/OG0006413.1/OG0006415.1/OG0006422.1/OG0006430.1/OG0006431.1/OG0006457.1/OG0006480.1/OG0006484.1/OG0006490.1/OG0006507.1/OG0006626.1/OG0006659.1/OG0006678.1/OG0006699.1/OG0006706.1/OG0006741.1/OG0006751.1/OG0006754.1/OG0006778.1/OG0006780.1/OG0006791.1/OG0006792.1/OG0006819.1/OG0006823.1/OG0006828.1/OG0006832.1/OG0006850.1/OG0006867.1/OG0006889.1/OG0006912.1/OG0006915.1/OG0006924.1/OG0006933.1/OG0006935.1/OG0007085.1/OG0007093.1/OG0007097.1/OG0007130.1/OG0007143.1/OG0007172.1/OG0007183.1/OG0007208.1/OG0007214.1/OG0007280.1/OG0007295.1/OG0007298.1/OG0007319.1/OG0007342.1/OG0007349.1/OG0007372.1/OG0007373.1/OG0007381.1/OG0007402.1/OG0007432.1/OG0007606.1/OG0007607.1/OG0007608.1/OG0007644.1/OG0007647.1/OG0007660.1/OG0007680.1/OG0007737.1/OG0007748.1/OG0007768.1/OG0007773.1/OG0007787.1/OG0007811.1/OG0007861.1/OG0007980.1/OG0007998.1/OG0008000.1/OG0008029.1/OG0008032.1/OG0008039.1/OG0008100.1/OG0008106.1/OG0008120.1/OG0008130.1/OG0008398.1/OG0008490.1/OG0008495.1/OG0008508.1/OG0009051.1/OG0009116.1/OG0009945.1</t>
  </si>
  <si>
    <t>OG0000123.2/OG0000123.3/OG0000123.5/OG0000123.6/OG0000123.4/OG0000123.7/OG0000123.1/OG0000266.6/OG0000266.3/OG0000266.5/OG0000266.1/OG0000266.2/OG0000266.4/OG0000268.2/OG0000268.1/OG0000268.3/OG0000268.4/OG0000377.1/OG0000377.3/OG0000377.2/OG0000493.2/OG0000493.3/OG0000493.1/OG0000581.1/OG0000581.2/OG0000705.3/OG0000705.2/OG0000705.1/OG0000821.1/OG0000821.3/OG0000821.2/OG0001000.1/OG0001000.2/OG0001373.1/OG0001398.1/OG0001573.1/OG0001795.2/OG0001795.1/OG0001920.1/OG0002011.1/OG0002011.2/OG0002088.2/OG0002088.1/OG0002088.3/OG0002186.1/OG0002287.1/OG0002306.2/OG0002306.1/OG0002581.1/OG0002593.1/OG0002628.2/OG0002628.1/OG0002658.1/OG0002676.1/OG0002817.2/OG0002817.1/OG0002830.1/OG0002831.1/OG0002905.1/OG0002922.1/OG0002978.1/OG0003207.1/OG0003229.1/OG0003293.1/OG0003350.1/OG0003353.1/OG0003429.1/OG0003447.1/OG0003454.1/OG0003471.1/OG0003576.1/OG0003671.1/OG0003874.1/OG0003960.1/OG0004031.1/OG0004132.1/OG0004161.1/OG0004285.1/OG0004302.1/OG0004638.1/OG0004907.1/OG0005046.2/OG0005046.1/OG0005064.1/OG0005439.1/OG0005511.1/OG0005518.1/OG0005560.1/OG0005596.1/OG0005605.1/OG0005606.1/OG0005706.1/OG0005810.1/OG0005822.1/OG0005863.1/OG0005876.1/OG0005934.1/OG0005947.1/OG0006082.1/OG0006225.1/OG0006389.1/OG0006392.1/OG0006476.1/OG0006682.1/OG0006746.1/OG0006746.2/OG0006834.1/OG0006883.1/OG0006964.1/OG0007344.1/OG0007360.1/OG0007366.1/OG0007382.1/OG0007388.1/OG0007413.1/OG0007459.1/OG0007590.1/OG0007594.1/OG0007609.1/OG0007645.1/OG0007742.1/OG0007786.1/OG0007882.1/OG0008014.1/OG0008224.1/OG0008269.1/OG0008466.1/OG0008563.1/OG0008567.1/OG0009366.2/OG0009366.1/OG0009611.1/OG0009738.1/OG0010076.1/OG0010101.1/OG0011140.1/OG0011919.1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</si>
  <si>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0000102.3/OG0000102.1/OG0000102.2/OG0000102.6/OG0000102.5/OG0000102.4/OG0000102.7/OG0000102.8/OG0000111.6/OG0000111.2/OG0000111.5/OG0000111.1/OG0000111.3/OG0000111.4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0000150.2/OG0000150.4/OG0000150.3/OG0000150.1/OG0000150.5/OG0000172.3/OG0000172.4/OG0000172.2/OG0000172.1/OG0000173.4/OG0000173.2/OG0000173.3/OG0000173.1/OG0000181.3/OG0000181.5/OG0000181.1/OG0000181.2/OG0000181.4/OG0000182.3/OG0000182.5/OG0000182.2/OG0000182.6/OG0000182.1/OG0000182.4/OG0000187.6/OG0000187.5/OG0000187.4/OG0000187.3/OG0000187.1/OG0000187.2/OG0000192.1/OG0000192.2/OG0000192.5/OG0000192.4/OG0000192.3/OG0000202.5/OG0000202.4/OG0000202.1/OG0000202.6/OG0000202.2/OG0000202.3/OG0000205.5/OG0000205.2/OG0000205.7/OG0000205.3/OG0000205.1/OG0000205.4/OG0000205.6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0000305.1/OG0000305.4/OG0000305.2/OG0000305.3/OG0000312.1/OG0000316.4/OG0000316.2/OG0000316.5/OG0000316.1/OG0000316.3/OG0000320.4/OG0000320.3/OG0000320.2/OG0000320.1/OG0000320.5/OG0000331.1/OG0000331.3/OG0000331.2/OG0000331.4/OG0000334.3/OG0000334.1/OG0000334.4/OG0000334.2/OG0000344.3/OG0000344.1/OG0000344.4/OG0000344.2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0000525.3/OG0000525.1/OG0000525.2/OG0000526.3/OG0000526.2/OG0000526.1/OG0000540.3/OG0000540.4/OG0000540.2/OG0000540.1/OG0000551.3/OG0000551.2/OG0000551.1/OG0000562.2/OG0000562.1/OG0000567.1/OG0000567.3/OG0000567.2/OG0000571.3/OG0000571.1/OG0000571.2/OG0000583.2/OG0000583.1/OG0000583.3/OG0000590.2/OG0000590.1/OG0000590.3/OG0000608.1/OG0000608.2/OG0000613.1/OG0000613.3/OG0000613.2/OG0000619.1/OG0000619.3/OG0000619.2/OG0000635.1/OG0000635.2/OG0000636.3/OG0000636.1/OG0000636.2/OG0000666.3/OG0000666.2/OG0000666.1/OG0000670.2/OG0000670.1/OG0000671.3/OG0000671.1/OG0000671.2/OG0000672.2/OG0000672.1/OG0000686.1/OG0000686.2/OG0000686.3/OG0000695.2/OG0000695.3/OG0000695.1/OG0000696.1/OG0000696.2/OG0000696.3/OG0000704.2/OG0000704.1/OG0000704.3/OG0000707.1/OG0000707.3/OG0000707.2/OG0000712.1/OG0000712.2/OG0000732.1/OG0000732.2/OG0000732.3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0000971.1/OG0000971.2/OG0000971.3/OG0001001.1/OG0001001.2/OG0001005.2/OG0001005.1/OG0001006.1/OG0001006.2/OG0001017.1/OG0001017.2/OG0001026.1/OG0001026.2/OG0001032.2/OG0001032.1/OG0001033.2/OG0001033.1/OG0001034.2/OG0001034.1/OG0001055.1/OG0001055.2/OG0001081.2/OG0001081.1/OG0001090.1/OG0001090.2/OG0001118.1/OG0001118.2/OG0001128.1/OG0001128.2/OG0001155.2/OG0001155.1/OG0001157.2/OG0001157.1/OG0001169.2/OG0001169.1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0001355.2/OG0001355.1/OG0001365.2/OG0001365.1/OG0001395.2/OG0001395.1/OG0001401.3/OG0001401.2/OG0001401.1/OG0001403.2/OG0001403.1/OG0001412.2/OG0001412.1/OG0001416.1/OG0001416.2/OG0001420.1/OG0001466.2/OG0001466.1/OG0001502.2/OG0001502.1/OG0001505.2/OG0001505.1/OG0001513.2/OG0001513.1/OG0001523.1/OG0001523.2/OG0001543.2/OG0001543.1/OG0001559.2/OG0001559.1/OG0001560.1/OG0001560.2/OG0001567.1/OG0001571.3/OG0001571.2/OG0001571.1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0001768.1/OG0001769.2/OG0001769.1/OG0001772.2/OG0001772.1/OG0001782.1/OG0001782.2/OG0001785.1/OG0001785.2/OG0001786.2/OG0001786.1/OG0001814.1/OG0001814.2/OG0001826.2/OG0001826.1/OG0001855.1/OG0001855.2/OG0001870.2/OG0001870.1/OG0001945.1/OG0001945.2/OG0001953.2/OG0001953.1/OG0001956.1/OG0001963.1/OG0001963.2/OG0001970.1/OG0001970.2/OG0001972.1/OG0001972.2/OG0001980.1/OG0001980.2/OG0001991.1/OG0002009.1/OG0002009.2/OG0002018.1/OG0002039.1/OG0002043.2/OG0002043.1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0002236.1/OG0002236.2/OG0002241.1/OG0002241.2/OG0002242.2/OG0002242.1/OG0002267.1/OG0002277.2/OG0002277.1/OG0002291.1/OG0002292.2/OG0002292.1/OG0002295.1/OG0002341.1/OG0002351.1/OG0002360.1/OG0002360.2/OG0002361.2/OG0002361.1/OG0002366.1/OG0002366.2/OG0002367.1/OG0002367.2/OG0002377.1/OG0002377.2/OG0002380.1/OG0002381.2/OG0002381.1/OG0002384.1/OG0002443.2/OG0002443.1/OG0002463.1/OG0002464.1/OG0002464.2/OG0002469.1/OG0002475.1/OG0002486.1/OG0002486.2/OG0002496.2/OG0002496.1/OG0002503.1/OG0002513.1/OG0002515.1/OG0002551.1/OG0002551.2/OG0002553.1/OG0002557.2/OG0002557.1/OG0002569.1/OG0002578.1/OG0002585.1/OG0002586.1/OG0002586.2/OG0002589.1/OG0002589.2/OG0002602.2/OG0002602.1/OG0002603.1/OG0002607.1/OG0002638.1/OG0002642.1/OG0002642.2/OG0002644.1/OG0002655.2/OG0002655.1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0002934.1/OG0002943.2/OG0002943.1/OG0002947.2/OG0002947.1/OG0002950.1/OG0002957.1/OG0002969.1/OG0003026.1/OG0003028.1/OG0003028.2/OG0003044.1/OG0003049.1/OG0003058.1/OG0003065.1/OG0003068.1/OG0003090.1/OG0003095.1/OG0003131.1/OG0003133.1/OG0003137.1/OG0003142.1/OG0003202.1/OG0003208.1/OG0003208.2/OG0003210.1/OG0003218.1/OG0003219.1/OG0003221.1/OG0003243.1/OG0003262.1/OG0003264.1/OG0003266.2/OG0003266.1/OG0003273.1/OG0003276.1/OG0003277.1/OG0003287.1/OG0003291.1/OG0003292.1/OG0003309.1/OG0003318.1/OG0003332.1/OG0003340.1/OG0003340.2/OG0003389.1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0003774.1/OG0003775.1/OG0003778.1/OG0003793.1/OG0003804.1/OG0003808.1/OG0003820.1/OG0003827.1/OG0003831.1/OG0003833.1/OG0003922.1/OG0003941.1/OG0003972.1/OG0003990.1/OG0003994.1/OG0004028.1/OG0004029.1/OG0004038.1/OG0004044.1/OG0004045.1/OG0004046.1/OG0004047.1/OG0004098.1/OG0004105.1/OG0004107.1/OG0004111.1/OG0004124.1/OG0004127.1/OG0004136.1/OG0004146.1/OG0004149.1/OG0004152.1/OG0004210.1/OG0004223.1/OG0004234.1/OG0004243.1/OG0004251.1/OG0004281.1/OG0004311.1/OG0004319.1/OG0004326.2/OG0004326.1/OG0004333.1/OG0004345.1/OG0004370.1/OG0004371.1/OG0004388.1/OG0004389.1/OG0004397.1/OG0004404.1/OG0004413.1/OG0004423.1/OG0004428.1/OG0004469.1/OG0004563.1/OG0004566.1/OG0004568.1/OG0004614.1/OG0004628.1/OG0004630.1/OG0004632.1/OG0004634.1/OG0004636.1/OG0004637.1/OG0004662.1/OG0004664.1/OG0004667.1/OG0004694.1/OG0004699.2/OG0004699.1/OG0004718.1/OG0004726.1/OG0004731.1/OG0004750.1/OG0004752.1/OG0004771.1/OG0004789.1/OG0004791.1/OG0004796.1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0005114.1/OG0005116.1/OG0005134.1/OG0005140.1/OG0005144.1/OG0005154.1/OG0005163.1/OG0005277.1/OG0005278.1/OG0005282.1/OG0005300.1/OG0005347.1/OG0005365.1/OG0005368.1/OG0005369.1/OG0005392.1/OG0005394.1/OG0005434.1/OG0005445.1/OG0005458.1/OG0005491.1/OG0005498.1/OG0005509.1/OG0005510.1/OG0005520.1/OG0005524.1/OG0005528.1/OG0005585.1/OG0005648.1/OG0005694.1/OG0005702.1/OG0005711.1/OG0005713.1/OG0005832.1/OG0005838.1/OG0005850.1/OG0005862.1/OG0005871.1/OG0005879.1/OG0005926.1/OG0005930.1/OG0006011.1/OG0006015.1/OG0006019.1/OG0006025.1/OG0006041.1/OG0006059.1/OG0006147.1/OG0006181.1/OG0006248.1/OG0006284.1/OG0006286.1/OG0006320.1/OG0006337.1/OG0006338.1/OG0006340.1/OG0006342.1/OG0006375.1/OG0006379.1/OG0006395.1/OG0006415.1/OG0006425.1/OG0006436.1/OG0006448.1/OG0006469.1/OG0006484.1/OG0006659.1/OG0006678.1/OG0006722.1/OG0006819.1/OG0006832.1/OG0006850.1/OG0006854.1/OG0006861.1/OG0006867.1/OG0006873.1/OG0006912.1/OG0006915.1/OG0006918.1/OG0007073.1/OG0007085.1/OG0007090.1/OG0007129.1/OG0007130.1/OG0007141.1/OG0007205.1/OG0007298.1/OG0007319.1/OG0007353.1/OG0007570.1/OG0007600.1/OG0007601.1/OG0007737.1/OG0007748.1/OG0007773.1/OG0007787.1/OG0007811.1/OG0007822.1/OG0008000.1/OG0008008.1/OG0008039.1/OG0008053.1/OG0008106.1/OG0008130.1/OG0008226.1/OG0008490.1/OG0008492.1/OG0008542.1/OG0009945.1</t>
  </si>
  <si>
    <t>OG0000198.3/OG0000198.5/OG0000198.4/OG0000198.2/OG0000198.1/OG0001311.1/OG0001311.2/OG0001790.2/OG0001790.1/OG0001950.1/OG0001974.1/OG0002032.1/OG0002032.2/OG0002073.1/OG0002073.2/OG0002145.1/OG0002264.1/OG0002353.1/OG0002401.1/OG0002444.1/OG0002583.1/OG0002646.1/OG0002653.1/OG0002660.1/OG0003125.1/OG0003335.1/OG0003339.1/OG0003542.1/OG0003578.1/OG0003735.1/OG0003797.1/OG0004052.1/OG0004054.1/OG0004096.1/OG0004390.1/OG0004401.1/OG0004410.1/OG0004431.1/OG0004438.1/OG0004456.1/OG0004615.1/OG0004681.1/OG0004712.1/OG0004945.1/OG0005534.1/OG0005897.1/OG0006192.1/OG0006227.1/OG0006243.1/OG0006270.1/OG0006466.1/OG0006716.1/OG0006720.1/OG0006772.1/OG0006786.1/OG0007186.1/OG0007240.1/OG0007336.1/OG0007350.1/OG0007376.1/OG0007379.1/OG0007639.1/OG0007654.1/OG0007675.1/OG0007751.1/OG0007771.1/OG0007983.1/OG0008011.1/OG0008080.1/OG0008170.1/OG0008491.1/OG0009031.1</t>
  </si>
  <si>
    <t>OG0001373.1/OG0001398.1/OG0001573.1/OG0001795.2/OG0001795.1/OG0001920.1/OG0002011.1/OG0002011.2/OG0002186.1/OG0002306.2/OG0002306.1/OG0002527.1/OG0002676.1/OG0002830.1/OG0002905.1/OG0002978.1/OG0003207.1/OG0003229.1/OG0003315.1/OG0003315.2/OG0003350.1/OG0003447.1/OG0003671.1/OG0003874.1/OG0003959.1/OG0004031.1/OG0004585.1/OG0005266.1/OG0005390.1/OG0005439.1/OG0005518.1/OG0005562.1/OG0005596.1/OG0005706.1/OG0005876.1/OG0005934.1/OG0005947.1/OG0006082.1/OG0006225.1/OG0006290.1/OG0006389.1/OG0006746.1/OG0006746.2/OG0007366.1/OG0007388.1/OG0007609.1/OG0008224.1/OG0008269.1/OG0008563.1/OG0010076.1</t>
  </si>
  <si>
    <t>OG0000192.1/OG0000192.2/OG0000192.5/OG0000192.4/OG0000192.3/OG0000320.4/OG0000320.3/OG0000320.2/OG0000320.1/OG0000320.5/OG0000477.2/OG0000477.3/OG0000477.4/OG0000477.1/OG0000507.1/OG0000507.2/OG0000696.1/OG0000696.2/OG0000696.3/OG0000741.2/OG0000741.1/OG0000741.3/OG0001026.1/OG0001026.2/OG0001033.2/OG0001033.1/OG0001401.3/OG0001401.2/OG0001401.1/OG0001870.2/OG0001870.1/OG0001945.1/OG0001945.2/OG0002585.1/OG0002873.1/OG0002873.2/OG0003068.1/OG0003133.1/OG0003292.1/OG0003340.1/OG0003340.2/OG0003551.1/OG0006915.1</t>
  </si>
  <si>
    <t>OG0002646.1/OG0006716.1/OG0007336.1</t>
  </si>
  <si>
    <t>OG0000192.1/OG0000192.2/OG0000192.5/OG0000192.4/OG0000192.3/OG0003068.1/OG0006915.1</t>
  </si>
  <si>
    <t>OG0000320.4/OG0000320.3/OG0000320.2/OG0000320.1/OG0000320.5/OG0000507.1/OG0000507.2/OG0000696.1/OG0000696.2/OG0000696.3/OG0000741.2/OG0000741.1/OG0000741.3/OG0001033.2/OG0001033.1/OG0001870.2/OG0001870.1/OG0001945.1/OG0001945.2/OG0002585.1/OG0003068.1/OG0003340.1/OG0003340.2/OG0003551.1</t>
  </si>
  <si>
    <t>OG0002032.1/OG0002032.2/OG0006270.1/OG0007376.1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</si>
  <si>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0000192.1/OG0000192.2/OG0000192.5/OG0000192.4/OG0000192.3/OG0000271.2/OG0000271.1/OG0000271.4/OG0000271.3/OG0000385.3/OG0000385.1/OG0000385.2/OG0000477.2/OG0000477.3/OG0000477.4/OG0000477.1/OG0000478.2/OG0000478.1/OG0000478.3/OG0000712.1/OG0000712.2/OG0001271.2/OG0001271.1/OG0001502.2/OG0001502.1/OG0002107.2/OG0002107.1/OG0002236.1/OG0002236.2/OG0002486.1/OG0002486.2/OG0003131.1/OG0003389.1/OG0003775.1/OG0004667.1</t>
  </si>
  <si>
    <t>OG0002186.1/OG0005596.1</t>
  </si>
  <si>
    <t>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0000172.3/OG0000172.4/OG0000172.2/OG0000172.1/OG0000182.3/OG0000182.5/OG0000182.2/OG0000182.6/OG0000182.1/OG0000182.4/OG0000202.5/OG0000202.4/OG0000202.1/OG0000202.6/OG0000202.2/OG0000202.3/OG0000205.5/OG0000205.2/OG0000205.7/OG0000205.3/OG0000205.1/OG0000205.4/OG0000205.6/OG0000247.4/OG0000247.5/OG0000247.1/OG0000247.3/OG0000247.2/OG0000273.1/OG0000273.5/OG0000273.4/OG0000273.2/OG0000273.3/OG0000278.4/OG0000278.2/OG0000278.1/OG0000278.3/OG0000278.5/OG0000283.4/OG0000283.3/OG0000283.1/OG0000283.2/OG0000293.1/OG0000293.3/OG0000293.4/OG0000293.5/OG0000293.2/OG0000299.2/OG0000299.4/OG0000299.3/OG0000299.1/OG0000305.1/OG0000305.4/OG0000305.2/OG0000305.3/OG0000312.1/OG0000316.4/OG0000316.2/OG0000316.5/OG0000316.1/OG0000316.3/OG0000331.1/OG0000331.3/OG0000331.2/OG0000331.4/OG0000334.3/OG0000334.1/OG0000334.4/OG0000334.2/OG0000344.3/OG0000344.1/OG0000344.4/OG0000344.2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0000404.1/OG0000404.2/OG0000404.3/OG0000404.4/OG0000412.2/OG0000412.1/OG0000412.3/OG0000416.1/OG0000416.4/OG0000416.2/OG0000416.3/OG0000418.4/OG0000418.3/OG0000418.2/OG0000418.1/OG0000419.4/OG0000419.3/OG0000419.2/OG0000419.1/OG0000445.2/OG0000445.3/OG0000445.1/OG0000449.3/OG0000449.1/OG0000449.2/OG0000456.4/OG0000456.2/OG0000456.3/OG0000456.1/OG0000477.2/OG0000477.3/OG0000477.4/OG0000477.1/OG0000485.1/OG0000485.3/OG0000485.2/OG0000492.1/OG0000492.3/OG0000492.2/OG0000502.2/OG0000502.1/OG0000502.3/OG0000507.1/OG0000507.2/OG0000521.2/OG0000521.1/OG0000521.3/OG0000525.3/OG0000525.1/OG0000525.2/OG0000526.3/OG0000526.2/OG0000526.1/OG0000540.3/OG0000540.4/OG0000540.2/OG0000540.1/OG0000551.3/OG0000551.2/OG0000551.1/OG0000567.1/OG0000567.3/OG0000567.2/OG0000571.3/OG0000571.1/OG0000571.2/OG0000583.2/OG0000583.1/OG0000583.3/OG0000590.2/OG0000590.1/OG0000590.3/OG0000608.1/OG0000608.2/OG0000619.1/OG0000619.3/OG0000619.2/OG0000635.1/OG0000635.2/OG0000636.3/OG0000636.1/OG0000636.2/OG0000666.3/OG0000666.2/OG0000666.1/OG0000670.2/OG0000670.1/OG0000671.3/OG0000671.1/OG0000671.2/OG0000672.2/OG0000672.1/OG0000686.1/OG0000686.2/OG0000686.3/OG0000696.1/OG0000696.2/OG0000696.3/OG0000704.2/OG0000704.1/OG0000704.3/OG0000707.1/OG0000707.3/OG0000707.2/OG0000712.1/OG0000712.2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0001001.1/OG0001001.2/OG0001006.1/OG0001006.2/OG0001032.2/OG0001032.1/OG0001033.2/OG0001033.1/OG0001034.2/OG0001034.1/OG0001055.1/OG0001055.2/OG0001081.2/OG0001081.1/OG0001090.1/OG0001090.2/OG0001118.1/OG0001118.2/OG0001155.2/OG0001155.1/OG0001157.2/OG0001157.1/OG0001169.2/OG0001169.1/OG0001172.2/OG0001172.1/OG0001175.2/OG0001175.1/OG0001194.2/OG0001194.1/OG0001203.2/OG0001203.1/OG0001207.2/OG0001207.1/OG0001241.1/OG0001241.2/OG0001243.2/OG0001243.1/OG0001247.1/OG0001247.2/OG0001248.1/OG0001248.2/OG0001251.2/OG0001251.1/OG0001262.2/OG0001262.1/OG0001271.2/OG0001271.1/OG0001278.2/OG0001278.1/OG0001306.2/OG0001306.1/OG0001309.1/OG0001309.2/OG0001365.2/OG0001365.1/OG0001395.2/OG0001395.1/OG0001401.3/OG0001401.2/OG0001401.1/OG0001403.2/OG0001403.1/OG0001412.2/OG0001412.1/OG0001420.1/OG0001466.2/OG0001466.1/OG0001505.2/OG0001505.1/OG0001513.2/OG0001513.1/OG0001523.1/OG0001523.2/OG0001543.2/OG0001543.1/OG0001559.2/OG0001559.1/OG0001567.1/OG0001571.3/OG0001571.2/OG0001571.1/OG0001631.2/OG0001631.1/OG0001647.2/OG0001647.1/OG0001661.1/OG0001661.2/OG0001680.1/OG0001680.2/OG0001702.2/OG0001702.1/OG0001706.1/OG0001706.2/OG0001712.1/OG0001712.2/OG0001716.1/OG0001716.2/OG0001757.2/OG0001757.1/OG0001763.2/OG0001763.1/OG0001764.2/OG0001764.1/OG0001768.1/OG0001769.2/OG0001769.1/OG0001772.2/OG0001772.1/OG0001782.1/OG0001782.2/OG0001785.1/OG0001785.2/OG0001786.2/OG0001786.1/OG0001814.1/OG0001814.2/OG0001826.2/OG0001826.1/OG0001855.1/OG0001855.2/OG0001870.2/OG0001870.1/OG0001953.2/OG0001953.1/OG0001956.1/OG0001963.1/OG0001963.2/OG0001970.1/OG0001970.2/OG0001972.1/OG0001972.2/OG0001991.1/OG0002009.1/OG0002009.2/OG0002039.1/OG0002043.2/OG0002043.1/OG0002075.2/OG0002075.1/OG0002079.1/OG0002103.1/OG0002107.2/OG0002107.1/OG0002108.1/OG0002113.1/OG0002125.1/OG0002134.1/OG0002142.1/OG0002142.2/OG0002146.1/OG0002154.1/OG0002154.2/OG0002156.1/OG0002174.1/OG0002178.1/OG0002178.2/OG0002179.1/OG0002236.1/OG0002236.2/OG0002241.1/OG0002241.2/OG0002267.1/OG0002277.2/OG0002277.1/OG0002291.1/OG0002292.2/OG0002292.1/OG0002295.1/OG0002341.1/OG0002351.1/OG0002361.2/OG0002361.1/OG0002366.1/OG0002366.2/OG0002367.1/OG0002367.2/OG0002377.1/OG0002377.2/OG0002380.1/OG0002381.2/OG0002381.1/OG0002443.2/OG0002443.1/OG0002463.1/OG0002464.1/OG0002464.2/OG0002469.1/OG0002475.1/OG0002496.2/OG0002496.1/OG0002503.1/OG0002515.1/OG0002551.1/OG0002551.2/OG0002553.1/OG0002569.1/OG0002586.1/OG0002586.2/OG0002589.1/OG0002589.2/OG0002607.1/OG0002638.1/OG0002642.1/OG0002642.2/OG0002644.1/OG0002659.1/OG0002670.1/OG0002730.1/OG0002732.1/OG0002746.1/OG0002754.1/OG0002766.2/OG0002766.1/OG0002770.1/OG0002778.2/OG0002778.1/OG0002801.1/OG0002806.1/OG0002806.2/OG0002824.1/OG0002824.2/OG0002867.2/OG0002867.1/OG0002873.1/OG0002873.2/OG0002876.1/OG0002885.1/OG0002934.1/OG0002947.2/OG0002947.1/OG0002950.1/OG0002957.1/OG0002969.1/OG0003026.1/OG0003028.1/OG0003028.2/OG0003044.1/OG0003049.1/OG0003058.1/OG0003065.1/OG0003068.1/OG0003090.1/OG0003095.1/OG0003133.1/OG0003137.1/OG0003142.1/OG0003202.1/OG0003208.1/OG0003208.2/OG0003210.1/OG0003218.1/OG0003219.1/OG0003221.1/OG0003243.1/OG0003262.1/OG0003266.2/OG0003266.1/OG0003273.1/OG0003276.1/OG0003287.1/OG0003291.1/OG0003292.1/OG0003309.1/OG0003318.1/OG0003332.1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0003715.1/OG0003721.1/OG0003738.1/OG0003774.1/OG0003793.1/OG0003804.1/OG0003808.1/OG0003820.1/OG0003827.1/OG0003831.1/OG0003922.1/OG0003972.1/OG0003990.1/OG0004029.1/OG0004038.1/OG0004044.1/OG0004045.1/OG0004098.1/OG0004105.1/OG0004107.1/OG0004111.1/OG0004124.1/OG0004127.1/OG0004136.1/OG0004146.1/OG0004149.1/OG0004152.1/OG0004210.1/OG0004223.1/OG0004234.1/OG0004243.1/OG0004251.1/OG0004281.1/OG0004311.1/OG0004319.1/OG0004333.1/OG0004345.1/OG0004370.1/OG0004371.1/OG0004388.1/OG0004389.1/OG0004413.1/OG0004423.1/OG0004428.1/OG0004469.1/OG0004563.1/OG0004566.1/OG0004568.1/OG0004614.1/OG0004628.1/OG0004630.1/OG0004632.1/OG0004634.1/OG0004636.1/OG0004694.1/OG0004718.1/OG0004726.1/OG0004731.1/OG0004752.1/OG0004771.1/OG0004789.1/OG0004791.1/OG0004796.1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0005114.1/OG0005116.1/OG0005134.1/OG0005144.1/OG0005154.1/OG0005163.1/OG0005278.1/OG0005282.1/OG0005300.1/OG0005347.1/OG0005365.1/OG0005368.1/OG0005392.1/OG0005434.1/OG0005445.1/OG0005458.1/OG0005491.1/OG0005498.1/OG0005509.1/OG0005524.1/OG0005528.1/OG0005585.1/OG0005648.1/OG0005702.1/OG0005711.1/OG0005713.1/OG0005838.1/OG0005850.1/OG0005871.1/OG0005879.1/OG0005926.1/OG0006011.1/OG0006015.1/OG0006025.1/OG0006059.1/OG0006147.1/OG0006181.1/OG0006248.1/OG0006284.1/OG0006286.1/OG0006320.1/OG0006337.1/OG0006338.1/OG0006340.1/OG0006342.1/OG0006375.1/OG0006379.1/OG0006415.1/OG0006425.1/OG0006469.1/OG0006659.1/OG0006678.1/OG0006722.1/OG0006819.1/OG0006832.1/OG0006850.1/OG0006867.1/OG0006873.1/OG0006915.1/OG0006918.1/OG0007085.1/OG0007090.1/OG0007129.1/OG0007130.1/OG0007141.1/OG0007205.1/OG0007298.1/OG0007319.1/OG0007600.1/OG0007601.1/OG0007737.1/OG0007748.1/OG0007773.1/OG0007787.1/OG0007811.1/OG0008000.1/OG0008008.1/OG0008039.1/OG0008053.1/OG0008106.1/OG0008226.1/OG0008490.1/OG0008492.1/OG0008542.1/OG0009945.1</t>
  </si>
  <si>
    <t>OG0001373.1/OG0001398.1/OG0001573.1/OG0001795.2/OG0001795.1/OG0001920.1/OG0002011.1/OG0002011.2/OG0002306.2/OG0002306.1/OG0002676.1/OG0002830.1/OG0002905.1/OG0002978.1/OG0003207.1/OG0003229.1/OG0003315.1/OG0003315.2/OG0003350.1/OG0003447.1/OG0003671.1/OG0003874.1/OG0003959.1/OG0004031.1/OG0005266.1/OG0005390.1/OG0005439.1/OG0005518.1/OG0005562.1/OG0005706.1/OG0005876.1/OG0005934.1/OG0005947.1/OG0006082.1/OG0006225.1/OG0006290.1/OG0006389.1/OG0006746.1/OG0006746.2/OG0007366.1/OG0007388.1/OG0007609.1/OG0008224.1/OG0008269.1/OG0010076.1</t>
  </si>
  <si>
    <t>OG0000198.3/OG0000198.5/OG0000198.4/OG0000198.2/OG0000198.1/OG0001311.1/OG0001311.2/OG0001950.1/OG0001974.1/OG0002032.1/OG0002032.2/OG0002073.1/OG0002073.2/OG0002145.1/OG0002353.1/OG0002401.1/OG0002444.1/OG0002583.1/OG0002646.1/OG0002653.1/OG0002660.1/OG0003335.1/OG0003339.1/OG0003542.1/OG0003578.1/OG0003735.1/OG0004052.1/OG0004054.1/OG0004096.1/OG0004390.1/OG0004401.1/OG0004410.1/OG0004431.1/OG0004456.1/OG0004615.1/OG0004681.1/OG0004712.1/OG0004945.1/OG0005534.1/OG0006192.1/OG0006227.1/OG0006270.1/OG0006716.1/OG0006720.1/OG0006772.1/OG0006786.1/OG0007186.1/OG0007350.1/OG0007379.1/OG0007639.1/OG0007654.1/OG0007675.1/OG0007771.1/OG0007983.1/OG0008011.1/OG0008080.1/OG0008491.1/OG0009031.1</t>
  </si>
  <si>
    <t>OG0006082.1/OG0007366.1</t>
  </si>
  <si>
    <t>OG0000419.4/OG0000419.3/OG0000419.2/OG0000419.1/OG0000745.2/OG0000745.1/OG0000745.3/OG0001772.2/OG0001772.1/OG0001870.2/OG0001870.1/OG0002638.1/OG0002957.1/OG0003464.1/OG0003721.1/OG0004371.1/OG0004614.1/OG0004752.1/OG0004771.1/OG0004955.1/OG0005300.1/OG0006659.1</t>
  </si>
  <si>
    <t>OG0002660.1/OG0004410.1/OG0004615.1</t>
  </si>
  <si>
    <t>OG0002353.1/OG0002583.1/OG0002646.1/OG0004410.1/OG0004438.1/OG0004615.1/OG0004712.1/OG0004945.1/OG0006192.1/OG0006243.1/OG0006466.1/OG0006772.1/OG0007240.1/OG0007379.1/OG0007751.1/OG0007983.1/OG0008080.1</t>
  </si>
  <si>
    <t>OG0002306.2/OG0002306.1/OG0002527.1/OG0002978.1/OG0003229.1/OG0003447.1/OG0005390.1/OG0007609.1</t>
  </si>
  <si>
    <t>OG0000021.4/OG0000021.11/OG0000021.2/OG0000021.9/OG0000021.10/OG0000021.13/OG0000021.6/OG0000021.8/OG0000021.14/OG0000021.15/OG0000021.5/OG0000021.1/OG0000021.7/OG0000021.3/OG0000021.12/OG0000074.1/OG0000074.8/OG0000074.3/OG0000074.2/OG0000074.6/OG0000074.5/OG0000074.7/OG0000074.4/OG0000089.4/OG0000089.8/OG0000089.5/OG0000089.2/OG0000089.6/OG0000089.3/OG0000089.7/OG0000089.1/OG0000102.3/OG0000102.1/OG0000102.2/OG0000102.6/OG0000102.5/OG0000102.4/OG0000102.7/OG0000102.8/OG0000133.3/OG0000133.1/OG0000133.4/OG0000133.2/OG0000173.4/OG0000173.2/OG0000173.3/OG0000173.1/OG0000182.3/OG0000182.5/OG0000182.2/OG0000182.6/OG0000182.1/OG0000182.4/OG0000293.1/OG0000293.3/OG0000293.4/OG0000293.5/OG0000293.2/OG0000298.3/OG0000298.4/OG0000298.5/OG0000298.1/OG0000298.2/OG0000299.2/OG0000299.4/OG0000299.3/OG0000299.1/OG0000305.1/OG0000305.4/OG0000305.2/OG0000305.3/OG0000312.1/OG0000400.4/OG0000400.1/OG0000400.3/OG0000400.2/OG0000419.4/OG0000419.3/OG0000419.2/OG0000419.1/OG0000420.3/OG0000420.2/OG0000420.1/OG0000454.1/OG0000454.2/OG0000501.1/OG0000507.1/OG0000507.2/OG0000525.3/OG0000525.1/OG0000525.2/OG0000562.2/OG0000562.1/OG0000608.1/OG0000608.2/OG0000636.3/OG0000636.1/OG0000636.2/OG0000695.2/OG0000695.3/OG0000695.1/OG0000696.1/OG0000696.2/OG0000696.3/OG0000732.1/OG0000732.2/OG0000732.3/OG0000763.1/OG0000763.2/OG0000892.1/OG0000892.2/OG0000911.2/OG0000911.1/OG0000915.1/OG0000915.2/OG0000917.2/OG0000917.1/OG0000947.1/OG0000947.2/OG0001005.2/OG0001005.1/OG0001157.2/OG0001157.1/OG0001172.2/OG0001172.1/OG0001203.2/OG0001203.1/OG0001243.2/OG0001243.1/OG0001247.1/OG0001247.2/OG0001278.2/OG0001278.1/OG0001355.2/OG0001355.1/OG0001513.2/OG0001513.1/OG0001640.1/OG0001640.2/OG0001647.2/OG0001647.1/OG0001694.2/OG0001694.1/OG0001706.1/OG0001706.2/OG0001716.1/OG0001716.2/OG0001785.1/OG0001785.2/OG0001826.2/OG0001826.1/OG0001855.1/OG0001855.2/OG0001980.1/OG0001980.2/OG0002043.2/OG0002043.1/OG0002107.2/OG0002107.1/OG0002108.1/OG0002125.1/OG0002142.1/OG0002142.2/OG0002236.1/OG0002236.2/OG0002241.1/OG0002241.2/OG0002242.2/OG0002242.1/OG0002360.1/OG0002360.2/OG0002384.1/OG0002553.1/OG0002557.2/OG0002557.1/OG0002569.1/OG0002589.1/OG0002589.2/OG0002602.2/OG0002602.1/OG0002603.1/OG0002638.1/OG0002644.1/OG0002655.2/OG0002655.1/OG0002746.1/OG0002801.1/OG0002876.1/OG0002934.1/OG0002969.1/OG0003044.1/OG0003065.1/OG0003095.1/OG0003202.1/OG0003210.1/OG0003264.1/OG0003277.1/OG0003340.1/OG0003340.2/OG0003442.1/OG0003464.1/OG0003551.1/OG0003580.1/OG0003655.1/OG0003655.2/OG0003704.1/OG0003704.2/OG0003721.1/OG0003731.1/OG0003738.1/OG0003768.1/OG0003778.1/OG0003831.1/OG0003833.1/OG0003922.1/OG0003994.1/OG0004152.1/OG0004326.2/OG0004326.1/OG0004389.1/OG0004563.1/OG0004614.1/OG0004662.1/OG0004664.1/OG0004731.1/OG0004752.1/OG0004771.1/OG0004796.1/OG0004955.1/OG0005043.1/OG0005053.1/OG0005074.1/OG0005105.1/OG0005277.1/OG0005278.1/OG0005300.1/OG0005368.1/OG0005369.1/OG0005392.1/OG0005394.1/OG0005458.1/OG0005491.1/OG0005585.1/OG0005711.1/OG0005713.1/OG0005930.1/OG0006019.1/OG0006059.1/OG0006284.1/OG0006286.1/OG0006338.1/OG0006342.1/OG0006395.1/OG0006425.1/OG0006436.1/OG0006448.1/OG0006484.1/OG0006659.1/OG0006722.1/OG0006854.1/OG0006861.1/OG0006915.1/OG0006918.1/OG0007073.1/OG0007090.1/OG0007205.1/OG0007298.1/OG0007319.1/OG0007353.1/OG0007570.1/OG0007601.1/OG0007737.1/OG0007773.1/OG0008008.1/OG0008130.1/OG0008492.1</t>
  </si>
  <si>
    <t>OG0000419.4/OG0000419.3/OG0000419.2/OG0000419.1/OG0000636.3/OG0000636.1/OG0000636.2/OG0004771.1</t>
  </si>
  <si>
    <t>OG0007983.1/OG0008080.1</t>
  </si>
  <si>
    <t>OG0000947.1/OG0000947.2/OG0006722.1</t>
  </si>
  <si>
    <t>OG0000021.4/OG0000021.11/OG0000021.2/OG0000021.9/OG0000021.10/OG0000021.13/OG0000021.6/OG0000021.8/OG0000021.14/OG0000021.15/OG0000021.5/OG0000021.1/OG0000021.7/OG0000021.3/OG0000021.12/OG0000074.1/OG0000074.8/OG0000074.3/OG0000074.2/OG0000074.6/OG0000074.5/OG0000074.7/OG0000074.4/OG0000089.4/OG0000089.8/OG0000089.5/OG0000089.2/OG0000089.6/OG0000089.3/OG0000089.7/OG0000089.1/OG0000133.3/OG0000133.1/OG0000133.4/OG0000133.2/OG0000182.3/OG0000182.5/OG0000182.2/OG0000182.6/OG0000182.1/OG0000182.4/OG0000293.1/OG0000293.3/OG0000293.4/OG0000293.5/OG0000293.2/OG0000299.2/OG0000299.4/OG0000299.3/OG0000299.1/OG0000312.1/OG0000507.1/OG0000507.2/OG0000608.1/OG0000608.2/OG0000636.3/OG0000636.1/OG0000636.2/OG0000911.2/OG0000911.1/OG0000917.2/OG0000917.1/OG0001157.2/OG0001157.1/OG0001203.2/OG0001203.1/OG0001243.2/OG0001243.1/OG0001247.1/OG0001247.2/OG0001278.2/OG0001278.1/OG0001513.2/OG0001513.1/OG0001647.2/OG0001647.1/OG0001706.1/OG0001706.2/OG0001716.1/OG0001716.2/OG0001785.1/OG0001785.2/OG0001826.2/OG0001826.1/OG0001855.1/OG0001855.2/OG0002043.2/OG0002043.1/OG0002125.1/OG0002241.1/OG0002241.2/OG0002553.1/OG0002589.1/OG0002589.2/OG0002644.1/OG0002746.1/OG0002801.1/OG0002876.1/OG0002969.1/OG0003044.1/OG0003065.1/OG0003202.1/OG0003210.1/OG0003442.1/OG0003551.1/OG0003655.1/OG0003655.2/OG0003831.1/OG0003922.1/OG0004152.1/OG0004389.1/OG0004563.1/OG0004731.1/OG0005043.1/OG0005074.1/OG0005105.1/OG0005368.1/OG0005491.1/OG0005585.1/OG0005711.1/OG0005713.1/OG0006284.1/OG0006338.1/OG0006722.1/OG0006915.1/OG0006918.1/OG0007090.1/OG0007298.1/OG0007601.1/OG0007773.1/OG0008492.1</t>
  </si>
  <si>
    <t>OG0002646.1/OG0006192.1/OG0006772.1/OG0007379.1/OG0007983.1/OG0008080.1</t>
  </si>
  <si>
    <t>OG0002978.1/OG0003229.1</t>
  </si>
  <si>
    <t>OG0001647.2/OG0001647.1</t>
  </si>
  <si>
    <t>OG0000636.3/OG0000636.1/OG0000636.2/OG0001706.1/OG0001706.2/OG0002241.1/OG0002241.2/OG0003831.1/OG0005074.1/OG0006338.1/OG0007090.1/OG0007601.1</t>
  </si>
  <si>
    <t>OG0000021.4/OG0000021.11/OG0000021.2/OG0000021.9/OG0000021.10/OG0000021.13/OG0000021.6/OG0000021.8/OG0000021.14/OG0000021.15/OG0000021.5/OG0000021.1/OG0000021.7/OG0000021.3/OG0000021.12/OG0000133.3/OG0000133.1/OG0000133.4/OG0000133.2/OG0000182.3/OG0000182.5/OG0000182.2/OG0000182.6/OG0000182.1/OG0000182.4/OG0001243.2/OG0001243.1/OG0001247.1/OG0001247.2/OG0001785.1/OG0001785.2/OG0002125.1/OG0003044.1/OG0004389.1/OG0004731.1/OG0007773.1</t>
  </si>
  <si>
    <t>OG0002125.1/OG0003044.1/OG0004731.1</t>
  </si>
  <si>
    <t>OG0000021.4/OG0000021.11/OG0000021.2/OG0000021.9/OG0000021.10/OG0000021.13/OG0000021.6/OG0000021.8/OG0000021.14/OG0000021.15/OG0000021.5/OG0000021.1/OG0000021.7/OG0000021.3/OG0000021.12/OG0000074.1/OG0000074.8/OG0000074.3/OG0000074.2/OG0000074.6/OG0000074.5/OG0000074.7/OG0000074.4/OG0000089.4/OG0000089.8/OG0000089.5/OG0000089.2/OG0000089.6/OG0000089.3/OG0000089.7/OG0000089.1/OG0000182.3/OG0000182.5/OG0000182.2/OG0000182.6/OG0000182.1/OG0000182.4/OG0000293.1/OG0000293.3/OG0000293.4/OG0000293.5/OG0000293.2/OG0000507.1/OG0000507.2/OG0000608.1/OG0000608.2/OG0000636.3/OG0000636.1/OG0000636.2/OG0000911.2/OG0000911.1/OG0000917.2/OG0000917.1/OG0001157.2/OG0001157.1/OG0001203.2/OG0001203.1/OG0001278.2/OG0001278.1/OG0001513.2/OG0001513.1/OG0001706.1/OG0001706.2/OG0001826.2/OG0001826.1/OG0002043.2/OG0002043.1/OG0002553.1/OG0002589.1/OG0002589.2/OG0002644.1/OG0002746.1/OG0002801.1/OG0002969.1/OG0003044.1/OG0003065.1/OG0003202.1/OG0003442.1/OG0003551.1/OG0003922.1/OG0004152.1/OG0004563.1/OG0004731.1/OG0005074.1/OG0005105.1/OG0005368.1/OG0005491.1/OG0005585.1/OG0005711.1/OG0005713.1/OG0006915.1/OG0007298.1/OG0007773.1</t>
  </si>
  <si>
    <t>OG0000198.3/OG0000198.5/OG0000198.4/OG0000198.2/OG0000198.1/OG0001311.1/OG0001311.2/OG0001790.2/OG0001790.1/OG0001950.1/OG0001974.1/OG0002032.1/OG0002032.2/OG0002073.1/OG0002073.2/OG0002145.1/OG0002264.1/OG0002353.1/OG0002401.1/OG0002444.1/OG0002646.1/OG0002653.1/OG0002660.1/OG0003335.1/OG0003339.1/OG0003542.1/OG0003578.1/OG0003735.1/OG0004052.1/OG0004054.1/OG0004096.1/OG0004390.1/OG0004401.1/OG0004410.1/OG0004431.1/OG0004456.1/OG0004615.1/OG0004681.1/OG0004712.1/OG0004945.1/OG0005534.1/OG0006227.1/OG0006270.1/OG0006716.1/OG0006720.1/OG0006786.1/OG0007186.1/OG0007350.1/OG0007639.1/OG0007654.1/OG0007675.1/OG0007771.1/OG0008011.1/OG0008491.1/OG0009031.1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</si>
  <si>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0000089.4/OG0000089.8/OG0000089.5/OG0000089.2/OG0000089.6/OG0000089.3/OG0000089.7/OG0000089.1/OG0000111.6/OG0000111.2/OG0000111.5/OG0000111.1/OG0000111.3/OG0000111.4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0000150.2/OG0000150.4/OG0000150.3/OG0000150.1/OG0000150.5/OG0000172.3/OG0000172.4/OG0000172.2/OG0000172.1/OG0000181.3/OG0000181.5/OG0000181.1/OG0000181.2/OG0000181.4/OG0000187.6/OG0000187.5/OG0000187.4/OG0000187.3/OG0000187.1/OG0000187.2/OG0000202.5/OG0000202.4/OG0000202.1/OG0000202.6/OG0000202.2/OG0000202.3/OG0000205.5/OG0000205.2/OG0000205.7/OG0000205.3/OG0000205.1/OG0000205.4/OG0000205.6/OG0000247.4/OG0000247.5/OG0000247.1/OG0000247.3/OG0000247.2/OG0000273.1/OG0000273.5/OG0000273.4/OG0000273.2/OG0000273.3/OG0000278.4/OG0000278.2/OG0000278.1/OG0000278.3/OG0000278.5/OG0000283.4/OG0000283.3/OG0000283.1/OG0000283.2/OG0000293.1/OG0000293.3/OG0000293.4/OG0000293.5/OG0000293.2/OG0000299.2/OG0000299.4/OG0000299.3/OG0000299.1/OG0000305.1/OG0000305.4/OG0000305.2/OG0000305.3/OG0000316.4/OG0000316.2/OG0000316.5/OG0000316.1/OG0000316.3/OG0000331.1/OG0000331.3/OG0000331.2/OG0000331.4/OG0000334.3/OG0000334.1/OG0000334.4/OG0000334.2/OG0000344.3/OG0000344.1/OG0000344.4/OG0000344.2/OG0000356.4/OG0000356.1/OG0000356.2/OG0000356.3/OG0000363.4/OG0000363.1/OG0000363.2/OG0000363.3/OG0000368.2/OG0000368.3/OG0000368.1/OG0000375.4/OG0000375.3/OG0000375.2/OG0000375.1/OG0000386.3/OG0000386.1/OG0000386.4/OG0000386.2/OG0000391.4/OG0000391.3/OG0000391.1/OG0000391.2/OG0000396.4/OG0000396.3/OG0000396.1/OG0000396.2/OG0000404.1/OG0000404.2/OG0000404.3/OG0000404.4/OG0000412.2/OG0000412.1/OG0000412.3/OG0000416.1/OG0000416.4/OG0000416.2/OG0000416.3/OG0000418.4/OG0000418.3/OG0000418.2/OG0000418.1/OG0000419.4/OG0000419.3/OG0000419.2/OG0000419.1/OG0000445.2/OG0000445.3/OG0000445.1/OG0000449.3/OG0000449.1/OG0000449.2/OG0000456.4/OG0000456.2/OG0000456.3/OG0000456.1/OG0000485.1/OG0000485.3/OG0000485.2/OG0000492.1/OG0000492.3/OG0000492.2/OG0000502.2/OG0000502.1/OG0000502.3/OG0000521.2/OG0000521.1/OG0000521.3/OG0000525.3/OG0000525.1/OG0000525.2/OG0000526.3/OG0000526.2/OG0000526.1/OG0000540.3/OG0000540.4/OG0000540.2/OG0000540.1/OG0000551.3/OG0000551.2/OG0000551.1/OG0000567.1/OG0000567.3/OG0000567.2/OG0000571.3/OG0000571.1/OG0000571.2/OG0000583.2/OG0000583.1/OG0000583.3/OG0000590.2/OG0000590.1/OG0000590.3/OG0000619.1/OG0000619.3/OG0000619.2/OG0000635.1/OG0000635.2/OG0000666.3/OG0000666.2/OG0000666.1/OG0000670.2/OG0000670.1/OG0000671.3/OG0000671.1/OG0000671.2/OG0000672.2/OG0000672.1/OG0000696.1/OG0000696.2/OG0000696.3/OG0000704.2/OG0000704.1/OG0000704.3/OG0000707.1/OG0000707.3/OG0000707.2/OG0000712.1/OG0000712.2/OG0000739.1/OG0000739.2/OG0000741.2/OG0000741.1/OG0000741.3/OG0000745.2/OG0000745.1/OG0000745.3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0000912.1/OG0000912.2/OG0000915.1/OG0000915.2/OG0000917.2/OG0000917.1/OG0000921.3/OG0000921.1/OG0000921.2/OG0000935.2/OG0000935.1/OG0000938.1/OG0000938.3/OG0000938.2/OG0000942.2/OG0000942.3/OG0000942.1/OG0000947.1/OG0000947.2/OG0000952.2/OG0000952.1/OG0000971.1/OG0000971.2/OG0000971.3/OG0001001.1/OG0001001.2/OG0001006.1/OG0001006.2/OG0001032.2/OG0001032.1/OG0001033.2/OG0001033.1/OG0001034.2/OG0001034.1/OG0001055.1/OG0001055.2/OG0001081.2/OG0001081.1/OG0001090.1/OG0001090.2/OG0001118.1/OG0001118.2/OG0001155.2/OG0001155.1/OG0001157.2/OG0001157.1/OG0001169.2/OG0001169.1/OG0001172.2/OG0001172.1/OG0001175.2/OG0001175.1/OG0001194.2/OG0001194.1/OG0001203.2/OG0001203.1/OG0001207.2/OG0001207.1/OG0001212.2/OG0001212.1/OG0001229.3/OG0001229.1/OG0001229.2/OG0001241.1/OG0001241.2/OG0001243.2/OG0001243.1/OG0001248.1/OG0001248.2/OG0001251.2/OG0001251.1/OG0001262.2/OG0001262.1/OG0001271.2/OG0001271.1/OG0001278.2/OG0001278.1/OG0001306.2/OG0001306.1/OG0001309.1/OG0001309.2/OG0001365.2/OG0001365.1/OG0001395.2/OG0001395.1/OG0001401.3/OG0001401.2/OG0001401.1/OG0001403.2/OG0001403.1/OG0001412.2/OG0001412.1/OG0001416.1/OG0001416.2/OG0001420.1/OG0001466.2/OG0001466.1/OG0001505.2/OG0001505.1/OG0001523.1/OG0001523.2/OG0001543.2/OG0001543.1/OG0001559.2/OG0001559.1/OG0001560.1/OG0001560.2/OG0001567.1/OG0001571.3/OG0001571.2/OG0001571.1/OG0001631.2/OG0001631.1/OG0001647.2/OG0001647.1/OG0001661.1/OG0001661.2/OG0001680.1/OG0001680.2/OG0001702.2/OG0001702.1/OG0001712.1/OG0001712.2/OG0001716.1/OG0001716.2/OG0001757.2/OG0001757.1/OG0001763.2/OG0001763.1/OG0001764.2/OG0001764.1/OG0001768.1/OG0001769.2/OG0001769.1/OG0001772.2/OG0001772.1/OG0001782.1/OG0001782.2/OG0001786.2/OG0001786.1/OG0001814.1/OG0001814.2/OG0001870.2/OG0001870.1/OG0001953.2/OG0001953.1/OG0001956.1/OG0001963.1/OG0001963.2/OG0001970.1/OG0001970.2/OG0001972.1/OG0001972.2/OG0001991.1/OG0002009.1/OG0002009.2/OG0002039.1/OG0002075.2/OG0002075.1/OG0002079.1/OG0002103.1/OG0002107.2/OG0002107.1/OG0002108.1/OG0002113.1/OG0002134.1/OG0002142.1/OG0002142.2/OG0002146.1/OG0002154.1/OG0002154.2/OG0002156.1/OG0002174.1/OG0002178.1/OG0002178.2/OG0002179.1/OG0002236.1/OG0002236.2/OG0002241.1/OG0002241.2/OG0002267.1/OG0002277.2/OG0002277.1/OG0002291.1/OG0002292.2/OG0002292.1/OG0002295.1/OG0002341.1/OG0002351.1/OG0002361.2/OG0002361.1/OG0002366.1/OG0002366.2/OG0002367.1/OG0002367.2/OG0002377.1/OG0002377.2/OG0002380.1/OG0002381.2/OG0002381.1/OG0002443.2/OG0002443.1/OG0002463.1/OG0002464.1/OG0002464.2/OG0002469.1/OG0002475.1/OG0002496.2/OG0002496.1/OG0002503.1/OG0002515.1/OG0002551.1/OG0002551.2/OG0002569.1/OG0002586.1/OG0002586.2/OG0002607.1/OG0002638.1/OG0002642.1/OG0002642.2/OG0002659.1/OG0002670.1/OG0002730.1/OG0002732.1/OG0002746.1/OG0002754.1/OG0002766.2/OG0002766.1/OG0002770.1/OG0002778.2/OG0002778.1/OG0002801.1/OG0002806.1/OG0002806.2/OG0002824.1/OG0002824.2/OG0002873.1/OG0002873.2/OG0002885.1/OG0002943.2/OG0002943.1/OG0002947.2/OG0002947.1/OG0002950.1/OG0002957.1/OG0002969.1/OG0003026.1/OG0003028.1/OG0003028.2/OG0003049.1/OG0003058.1/OG0003068.1/OG0003090.1/OG0003133.1/OG0003137.1/OG0003142.1/OG0003208.1/OG0003208.2/OG0003218.1/OG0003219.1/OG0003221.1/OG0003243.1/OG0003262.1/OG0003266.2/OG0003266.1/OG0003273.1/OG0003276.1/OG0003287.1/OG0003291.1/OG0003292.1/OG0003309.1/OG0003318.1/OG0003332.1/OG0003423.1/OG0003425.1/OG0003428.1/OG0003433.1/OG0003456.1/OG0003463.1/OG0003464.1/OG0003469.1/OG0003481.1/OG0003487.1/OG0003491.1/OG0003510.1/OG0003522.1/OG0003523.1/OG0003529.1/OG0003539.1/OG0003558.1/OG0003566.1/OG0003569.1/OG0003575.1/OG0003580.1/OG0003582.1/OG0003591.1/OG0003593.1/OG0003655.1/OG0003655.2/OG0003659.1/OG0003663.1/OG0003683.1/OG0003690.1/OG0003704.1/OG0003704.2/OG0003715.1/OG0003721.1/OG0003738.1/OG0003774.1/OG0003793.1/OG0003804.1/OG0003808.1/OG0003820.1/OG0003827.1/OG0003941.1/OG0003972.1/OG0003990.1/OG0004029.1/OG0004038.1/OG0004044.1/OG0004045.1/OG0004098.1/OG0004105.1/OG0004107.1/OG0004111.1/OG0004124.1/OG0004127.1/OG0004136.1/OG0004146.1/OG0004149.1/OG0004210.1/OG0004223.1/OG0004234.1/OG0004243.1/OG0004251.1/OG0004281.1/OG0004311.1/OG0004319.1/OG0004333.1/OG0004345.1/OG0004370.1/OG0004388.1/OG0004397.1/OG0004413.1/OG0004423.1/OG0004428.1/OG0004469.1/OG0004566.1/OG0004568.1/OG0004628.1/OG0004630.1/OG0004632.1/OG0004634.1/OG0004636.1/OG0004694.1/OG0004699.2/OG0004699.1/OG0004718.1/OG0004726.1/OG0004752.1/OG0004771.1/OG0004789.1/OG0004791.1/OG0004796.1/OG0004815.1/OG0004818.1/OG0004883.1/OG0004904.1/OG0004908.1/OG0004930.1/OG0004932.1/OG0004983.1/OG0004990.1/OG0005007.1/OG0005027.1/OG0005035.1/OG0005043.1/OG0005053.1/OG0005055.1/OG0005072.1/OG0005078.1/OG0005081.1/OG0005099.1/OG0005103.1/OG0005114.1/OG0005116.1/OG0005134.1/OG0005140.1/OG0005144.1/OG0005154.1/OG0005163.1/OG0005278.1/OG0005282.1/OG0005300.1/OG0005347.1/OG0005365.1/OG0005394.1/OG0005445.1/OG0005458.1/OG0005491.1/OG0005498.1/OG0005509.1/OG0005520.1/OG0005524.1/OG0005528.1/OG0005648.1/OG0005702.1/OG0005713.1/OG0005838.1/OG0005850.1/OG0005871.1/OG0005879.1/OG0005926.1/OG0006011.1/OG0006015.1/OG0006025.1/OG0006041.1/OG0006147.1/OG0006181.1/OG0006248.1/OG0006320.1/OG0006337.1/OG0006340.1/OG0006375.1/OG0006379.1/OG0006415.1/OG0006425.1/OG0006469.1/OG0006659.1/OG0006678.1/OG0006819.1/OG0006832.1/OG0006850.1/OG0006867.1/OG0006873.1/OG0006912.1/OG0006915.1/OG0006918.1/OG0007085.1/OG0007129.1/OG0007130.1/OG0007141.1/OG0007205.1/OG0007319.1/OG0007600.1/OG0007748.1/OG0007787.1/OG0007811.1/OG0008000.1/OG0008008.1/OG0008039.1/OG0008053.1/OG0008106.1/OG0008226.1/OG0008490.1/OG0008542.1/OG0009945.1</t>
  </si>
  <si>
    <t>OG0001373.1/OG0001398.1/OG0001573.1/OG0001795.2/OG0001795.1/OG0001920.1/OG0002011.1/OG0002011.2/OG0002306.2/OG0002306.1/OG0002676.1/OG0002830.1/OG0002905.1/OG0003207.1/OG0003229.1/OG0003315.1/OG0003315.2/OG0003350.1/OG0003447.1/OG0003671.1/OG0003874.1/OG0003959.1/OG0004031.1/OG0004585.1/OG0005266.1/OG0005390.1/OG0005439.1/OG0005518.1/OG0005562.1/OG0005706.1/OG0005934.1/OG0005947.1/OG0006082.1/OG0006225.1/OG0006290.1/OG0006389.1/OG0006746.1/OG0006746.2/OG0007366.1/OG0007388.1/OG0007609.1/OG0008224.1/OG0008269.1/OG0008563.1/OG0010076.1</t>
  </si>
  <si>
    <t>OG0000198.3/OG0000198.5/OG0000198.4/OG0000198.2/OG0000198.1/OG0002073.1/OG0002073.2/OG0002353.1/OG0002646.1/OG0002660.1/OG0004052.1/OG0004410.1/OG0004615.1/OG0007771.1/OG0008011.1/OG0008491.1</t>
  </si>
  <si>
    <t>OG0001573.1/OG0003350.1/OG0005390.1/OG0005706.1/OG0006082.1/OG0006225.1/OG0007366.1/OG0010076.1</t>
  </si>
  <si>
    <t>OG0000022.12/OG0000022.10/OG0000022.15/OG0000022.8/OG0000022.9/OG0000022.4/OG0000022.1/OG0000022.16/OG0000022.7/OG0000022.6/OG0000022.13/OG0000022.5/OG0000022.14/OG0000022.11/OG0000022.2/OG0000022.3/OG0000293.1/OG0000293.3/OG0000293.4/OG0000293.5/OG0000293.2/OG0000331.1/OG0000331.3/OG0000331.2/OG0000331.4/OG0000334.3/OG0000334.1/OG0000334.4/OG0000334.2/OG0000344.3/OG0000344.1/OG0000344.4/OG0000344.2/OG0000404.1/OG0000404.2/OG0000404.3/OG0000404.4/OG0000419.4/OG0000419.3/OG0000419.2/OG0000419.1/OG0000449.3/OG0000449.1/OG0000449.2/OG0000619.1/OG0000619.3/OG0000619.2/OG0000696.1/OG0000696.2/OG0000696.3/OG0000712.1/OG0000712.2/OG0000745.2/OG0000745.1/OG0000745.3/OG0000834.2/OG0000834.1/OG0000942.2/OG0000942.3/OG0000942.1/OG0001033.2/OG0001033.1/OG0001081.2/OG0001081.1/OG0001175.2/OG0001175.1/OG0001241.1/OG0001241.2/OG0001523.1/OG0001523.2/OG0001567.1/OG0001631.2/OG0001631.1/OG0001702.2/OG0001702.1/OG0001764.2/OG0001764.1/OG0001768.1/OG0001772.2/OG0001772.1/OG0001782.1/OG0001782.2/OG0001870.2/OG0001870.1/OG0001956.1/OG0002154.1/OG0002154.2/OG0002341.1/OG0002366.1/OG0002366.2/OG0002463.1/OG0002638.1/OG0002732.1/OG0002806.1/OG0002806.2/OG0002957.1/OG0003049.1/OG0003266.2/OG0003266.1/OG0003287.1/OG0003425.1/OG0003464.1/OG0003469.1/OG0003580.1/OG0003593.1/OG0003663.1/OG0003721.1/OG0004107.1/OG0004370.1/OG0004388.1/OG0004423.1/OG0004469.1/OG0004752.1/OG0004771.1/OG0004904.1/OG0005081.1/OG0005144.1/OG0005282.1/OG0005300.1/OG0005498.1/OG0005926.1/OG0006320.1/OG0006375.1/OG0006379.1/OG0006659.1/OG0006850.1/OG0008000.1/OG0008106.1</t>
  </si>
  <si>
    <t>OG0001573.1/OG0005706.1/OG0006225.1</t>
  </si>
  <si>
    <t>OG0002646.1/OG0002660.1</t>
  </si>
  <si>
    <t>OG0000334.3/OG0000334.1/OG0000334.4/OG0000334.2/OG0000619.1/OG0000619.3/OG0000619.2/OG0000696.1/OG0000696.2/OG0000696.3/OG0000712.1/OG0000712.2/OG0000942.2/OG0000942.3/OG0000942.1/OG0001033.2/OG0001033.1/OG0001567.1/OG0001702.2/OG0001702.1/OG0001870.2/OG0001870.1/OG0001956.1/OG0002341.1/OG0002638.1/OG0003049.1/OG0003266.2/OG0003266.1/OG0003580.1/OG0003721.1/OG0004370.1/OG0004423.1/OG0004904.1/OG0005144.1/OG0006375.1/OG0006850.1/OG0008000.1</t>
  </si>
  <si>
    <t>OG0002306.2/OG0002306.1/OG0002676.1</t>
  </si>
  <si>
    <t>OG0000368.2/OG0000368.3/OG0000368.1/OG0000418.4/OG0000418.3/OG0000418.2/OG0000418.1/OG0002108.1/OG0002569.1/OG0003287.1/OG0004098.1</t>
  </si>
  <si>
    <t>OG0001203.2/OG0001203.1/OG0002806.1/OG0002806.2/OG0003721.1/OG0003793.1/OG0004105.1/OG0005520.1/OG0006415.1</t>
  </si>
  <si>
    <t>OG0000022.12/OG0000022.10/OG0000022.15/OG0000022.8/OG0000022.9/OG0000022.4/OG0000022.1/OG0000022.16/OG0000022.7/OG0000022.6/OG0000022.13/OG0000022.5/OG0000022.14/OG0000022.11/OG0000022.2/OG0000022.3/OG0000126.3/OG0000126.2/OG0000126.8/OG0000126.6/OG0000126.5/OG0000126.1/OG0000126.4/OG0000126.7/OG0000133.3/OG0000133.1/OG0000133.4/OG0000133.2/OG0000172.3/OG0000172.4/OG0000172.2/OG0000172.1/OG0000202.5/OG0000202.4/OG0000202.1/OG0000202.6/OG0000202.2/OG0000202.3/OG0000205.5/OG0000205.2/OG0000205.7/OG0000205.3/OG0000205.1/OG0000205.4/OG0000205.6/OG0000273.1/OG0000273.5/OG0000273.4/OG0000273.2/OG0000273.3/OG0000278.4/OG0000278.2/OG0000278.1/OG0000278.3/OG0000278.5/OG0000299.2/OG0000299.4/OG0000299.3/OG0000299.1/OG0000331.1/OG0000331.3/OG0000331.2/OG0000331.4/OG0000334.3/OG0000334.1/OG0000334.4/OG0000334.2/OG0000368.2/OG0000368.3/OG0000368.1/OG0000375.4/OG0000375.3/OG0000375.2/OG0000375.1/OG0000391.4/OG0000391.3/OG0000391.1/OG0000391.2/OG0000396.4/OG0000396.3/OG0000396.1/OG0000396.2/OG0000416.1/OG0000416.4/OG0000416.2/OG0000416.3/OG0000492.1/OG0000492.3/OG0000492.2/OG0000525.3/OG0000525.1/OG0000525.2/OG0000635.1/OG0000635.2/OG0000670.2/OG0000670.1/OG0000811.2/OG0000811.3/OG0000811.1/OG0000827.1/OG0000827.2/OG0000889.2/OG0000889.1/OG0000892.1/OG0000892.2/OG0000912.1/OG0000912.2/OG0000917.2/OG0000917.1/OG0000921.3/OG0000921.1/OG0000921.2/OG0000935.2/OG0000935.1/OG0000952.2/OG0000952.1/OG0001001.1/OG0001001.2/OG0001032.2/OG0001032.1/OG0001118.1/OG0001118.2/OG0001203.2/OG0001203.1/OG0001365.2/OG0001365.1/OG0001559.2/OG0001559.1/OG0001567.1/OG0001631.2/OG0001631.1/OG0001712.1/OG0001712.2/OG0001768.1/OG0001786.2/OG0001786.1/OG0001870.2/OG0001870.1/OG0001953.2/OG0001953.1/OG0001991.1/OG0002103.1/OG0002113.1/OG0002142.1/OG0002142.2/OG0002156.1/OG0002174.1/OG0002178.1/OG0002178.2/OG0002267.1/OG0002291.1/OG0002351.1/OG0002367.1/OG0002367.2/OG0002670.1/OG0002746.1/OG0002770.1/OG0002778.2/OG0002778.1/OG0002806.1/OG0002806.2/OG0002885.1/OG0003026.1/OG0003049.1/OG0003090.1/OG0003221.1/OG0003243.1/OG0003276.1/OG0003428.1/OG0003463.1/OG0003539.1/OG0003575.1/OG0003655.1/OG0003655.2/OG0003663.1/OG0003715.1/OG0003721.1/OG0003793.1/OG0003808.1/OG0004038.1/OG0004105.1/OG0004127.1/OG0004146.1/OG0004149.1/OG0004568.1/OG0004628.1/OG0004630.1/OG0004718.1/OG0004791.1/OG0004818.1/OG0004883.1/OG0004990.1/OG0005072.1/OG0005078.1/OG0005081.1/OG0005445.1/OG0005491.1/OG0006011.1/OG0006181.1/OG0006248.1/OG0006469.1/OG0006819.1/OG0007811.1/OG0008542.1</t>
  </si>
  <si>
    <t>OG0001950.1/OG0002353.1/OG0003335.1/OG0004054.1/OG0004390.1/OG0004401.1/OG0005534.1/OG0006227.1/OG0007186.1/OG0008491.1</t>
  </si>
  <si>
    <t>OG0001373.1/OG0001398.1/OG0002830.1/OG0003207.1/OG0005439.1/OG0005947.1/OG0007609.1/OG0008269.1</t>
  </si>
  <si>
    <t>OG0001950.1/OG0002353.1/OG0003335.1/OG0004054.1/OG0004390.1/OG0004401.1/OG0005534.1/OG0007186.1</t>
  </si>
  <si>
    <t>OG0000022.12/OG0000022.10/OG0000022.15/OG0000022.8/OG0000022.9/OG0000022.4/OG0000022.1/OG0000022.16/OG0000022.7/OG0000022.6/OG0000022.13/OG0000022.5/OG0000022.14/OG0000022.11/OG0000022.2/OG0000022.3/OG0000126.3/OG0000126.2/OG0000126.8/OG0000126.6/OG0000126.5/OG0000126.1/OG0000126.4/OG0000126.7/OG0000133.3/OG0000133.1/OG0000133.4/OG0000133.2/OG0000172.3/OG0000172.4/OG0000172.2/OG0000172.1/OG0000202.5/OG0000202.4/OG0000202.1/OG0000202.6/OG0000202.2/OG0000202.3/OG0000205.5/OG0000205.2/OG0000205.7/OG0000205.3/OG0000205.1/OG0000205.4/OG0000205.6/OG0000273.1/OG0000273.5/OG0000273.4/OG0000273.2/OG0000273.3/OG0000278.4/OG0000278.2/OG0000278.1/OG0000278.3/OG0000278.5/OG0000299.2/OG0000299.4/OG0000299.3/OG0000299.1/OG0000331.1/OG0000331.3/OG0000331.2/OG0000331.4/OG0000334.3/OG0000334.1/OG0000334.4/OG0000334.2/OG0000375.4/OG0000375.3/OG0000375.2/OG0000375.1/OG0000391.4/OG0000391.3/OG0000391.1/OG0000391.2/OG0000396.4/OG0000396.3/OG0000396.1/OG0000396.2/OG0000416.1/OG0000416.4/OG0000416.2/OG0000416.3/OG0000492.1/OG0000492.3/OG0000492.2/OG0000525.3/OG0000525.1/OG0000525.2/OG0000635.1/OG0000635.2/OG0000670.2/OG0000670.1/OG0000811.2/OG0000811.3/OG0000811.1/OG0000827.1/OG0000827.2/OG0000889.2/OG0000889.1/OG0000912.1/OG0000912.2/OG0000917.2/OG0000917.1/OG0000921.3/OG0000921.1/OG0000921.2/OG0000935.2/OG0000935.1/OG0000952.2/OG0000952.1/OG0001001.1/OG0001001.2/OG0001032.2/OG0001032.1/OG0001118.1/OG0001118.2/OG0001203.2/OG0001203.1/OG0001365.2/OG0001365.1/OG0001559.2/OG0001559.1/OG0001567.1/OG0001631.2/OG0001631.1/OG0001712.1/OG0001712.2/OG0001768.1/OG0001786.2/OG0001786.1/OG0001870.2/OG0001870.1/OG0001953.2/OG0001953.1/OG0001991.1/OG0002103.1/OG0002113.1/OG0002142.1/OG0002142.2/OG0002156.1/OG0002174.1/OG0002178.1/OG0002178.2/OG0002267.1/OG0002291.1/OG0002351.1/OG0002367.1/OG0002367.2/OG0002670.1/OG0002746.1/OG0002770.1/OG0002778.2/OG0002778.1/OG0002806.1/OG0002806.2/OG0002885.1/OG0003026.1/OG0003049.1/OG0003090.1/OG0003221.1/OG0003243.1/OG0003276.1/OG0003428.1/OG0003463.1/OG0003539.1/OG0003575.1/OG0003655.1/OG0003655.2/OG0003663.1/OG0003715.1/OG0003721.1/OG0003793.1/OG0003808.1/OG0004038.1/OG0004105.1/OG0004127.1/OG0004146.1/OG0004149.1/OG0004568.1/OG0004628.1/OG0004718.1/OG0004791.1/OG0004883.1/OG0004990.1/OG0005078.1/OG0005081.1/OG0005445.1/OG0005491.1/OG0006011.1/OG0006181.1/OG0006248.1/OG0006469.1/OG0006819.1/OG0007811.1/OG0008542.1</t>
  </si>
  <si>
    <t>OG0001373.1/OG0001398.1/OG0002830.1/OG0003207.1/OG0005439.1/OG0005947.1/OG0008269.1</t>
  </si>
  <si>
    <t>OG0000022.12/OG0000022.10/OG0000022.15/OG0000022.8/OG0000022.9/OG0000022.4/OG0000022.1/OG0000022.16/OG0000022.7/OG0000022.6/OG0000022.13/OG0000022.5/OG0000022.14/OG0000022.11/OG0000022.2/OG0000022.3/OG0001567.1/OG0003273.1/OG0003332.1/OG0007600.1</t>
  </si>
  <si>
    <t>OG0000198.3/OG0000198.5/OG0000198.4/OG0000198.2/OG0000198.1/OG0003542.1/OG0004052.1/OG0005534.1/OG0008491.1</t>
  </si>
  <si>
    <t>OG0000089.4/OG0000089.8/OG0000089.5/OG0000089.2/OG0000089.6/OG0000089.3/OG0000089.7/OG0000089.1/OG0000247.4/OG0000247.5/OG0000247.1/OG0000247.3/OG0000247.2/OG0000293.1/OG0000293.3/OG0000293.4/OG0000293.5/OG0000293.2/OG0000391.4/OG0000391.3/OG0000391.1/OG0000391.2/OG0000404.1/OG0000404.2/OG0000404.3/OG0000404.4/OG0000416.1/OG0000416.4/OG0000416.2/OG0000416.3/OG0000449.3/OG0000449.1/OG0000449.2/OG0000833.2/OG0000833.1/OG0000917.2/OG0000917.1/OG0001169.2/OG0001169.1/OG0001175.2/OG0001175.1/OG0001403.2/OG0001403.1/OG0001466.2/OG0001466.1/OG0001764.2/OG0001764.1/OG0002351.1/OG0002569.1/OG0002638.1/OG0003663.1/OG0003721.1/OG0004630.1/OG0004791.1/OG0005491.1/OG0005498.1/OG0006320.1/OG0006832.1</t>
  </si>
  <si>
    <t>OG0000293.1/OG0000293.3/OG0000293.4/OG0000293.5/OG0000293.2/OG0000404.1/OG0000404.2/OG0000404.3/OG0000404.4/OG0000449.3/OG0000449.1/OG0000449.2/OG0001175.2/OG0001175.1/OG0001764.2/OG0001764.1/OG0002638.1/OG0003663.1/OG0005498.1/OG0006320.1</t>
  </si>
  <si>
    <t>OG0000198.3/OG0000198.5/OG0000198.4/OG0000198.2/OG0000198.1/OG0004052.1</t>
  </si>
  <si>
    <t>OG0001466.2/OG0001466.1</t>
  </si>
  <si>
    <t>OG0003542.1/OG0004052.1/OG0005534.1/OG0008491.1</t>
  </si>
  <si>
    <t>OG0000089.4/OG0000089.8/OG0000089.5/OG0000089.2/OG0000089.6/OG0000089.3/OG0000089.7/OG0000089.1/OG0000391.4/OG0000391.3/OG0000391.1/OG0000391.2/OG0000416.1/OG0000416.4/OG0000416.2/OG0000416.3/OG0000917.2/OG0000917.1/OG0001169.2/OG0001169.1/OG0001175.2/OG0001175.1/OG0001403.2/OG0001403.1/OG0002351.1/OG0002569.1/OG0003721.1/OG0004630.1/OG0004791.1/OG0005491.1/OG0006832.1</t>
  </si>
  <si>
    <t>OG0002444.1/OG0006270.1/OG0008491.1</t>
  </si>
  <si>
    <t>OG0003447.1/OG0003959.1/OG0005518.1</t>
  </si>
  <si>
    <t>OG0000120.3/OG0000120.4/OG0000120.1/OG0000120.5/OG0000120.2/OG0000247.4/OG0000247.5/OG0000247.1/OG0000247.3/OG0000247.2/OG0000299.2/OG0000299.4/OG0000299.3/OG0000299.1/OG0000356.4/OG0000356.1/OG0000356.2/OG0000356.3/OG0000412.2/OG0000412.1/OG0000412.3/OG0000445.2/OG0000445.3/OG0000445.1/OG0000525.3/OG0000525.1/OG0000525.2/OG0000540.3/OG0000540.4/OG0000540.2/OG0000540.1/OG0000696.1/OG0000696.2/OG0000696.3/OG0000707.1/OG0000707.3/OG0000707.2/OG0000812.1/OG0000812.2/OG0000812.3/OG0000938.1/OG0000938.3/OG0000938.2/OG0001081.2/OG0001081.1/OG0001118.1/OG0001118.2/OG0001169.2/OG0001169.1/OG0001203.2/OG0001203.1/OG0001505.2/OG0001505.1/OG0001661.1/OG0001661.2/OG0001757.2/OG0001757.1/OG0001763.2/OG0001763.1/OG0001768.1/OG0001769.2/OG0001769.1/OG0001972.1/OG0001972.2/OG0002179.1/OG0002361.2/OG0002361.1/OG0002469.1/OG0002496.2/OG0002496.1/OG0002551.1/OG0002551.2/OG0002642.1/OG0002642.2/OG0003028.1/OG0003028.2/OG0003090.1/OG0003243.1/OG0003266.2/OG0003266.1/OG0003292.1/OG0003332.1/OG0003569.1/OG0003582.1/OG0003721.1/OG0004045.1/OG0004566.1/OG0004815.1/OG0005081.1/OG0005103.1/OG0005163.1/OG0005458.1/OG0005850.1/OG0006025.1/OG0006248.1/OG0006850.1/OG0006918.1/OG0008008.1/OG0009945.1</t>
  </si>
  <si>
    <t>OG0001505.2/OG0001505.1/OG0001661.1/OG0001661.2/OG0009945.1</t>
  </si>
  <si>
    <t>OG0000299.2/OG0000299.4/OG0000299.3/OG0000299.1/OG0000356.4/OG0000356.1/OG0000356.2/OG0000356.3/OG0000412.2/OG0000412.1/OG0000412.3/OG0000445.2/OG0000445.3/OG0000445.1/OG0000525.3/OG0000525.1/OG0000525.2/OG0000540.3/OG0000540.4/OG0000540.2/OG0000540.1/OG0000696.1/OG0000696.2/OG0000696.3/OG0000707.1/OG0000707.3/OG0000707.2/OG0000812.1/OG0000812.2/OG0000812.3/OG0000938.1/OG0000938.3/OG0000938.2/OG0001081.2/OG0001081.1/OG0001118.1/OG0001118.2/OG0001169.2/OG0001169.1/OG0001203.2/OG0001203.1/OG0001661.1/OG0001661.2/OG0001757.2/OG0001757.1/OG0001763.2/OG0001763.1/OG0001768.1/OG0001769.2/OG0001769.1/OG0001972.1/OG0001972.2/OG0002179.1/OG0002361.2/OG0002361.1/OG0002469.1/OG0002496.2/OG0002496.1/OG0002551.1/OG0002551.2/OG0002642.1/OG0002642.2/OG0003028.1/OG0003028.2/OG0003090.1/OG0003266.2/OG0003266.1/OG0003292.1/OG0003332.1/OG0003569.1/OG0003582.1/OG0003721.1/OG0004045.1/OG0004566.1/OG0004815.1/OG0005081.1/OG0005103.1/OG0005163.1/OG0005458.1/OG0005850.1/OG0006025.1/OG0006248.1/OG0006850.1/OG0006918.1/OG0008008.1/OG0009945.1</t>
  </si>
  <si>
    <t>OG0000812.1/OG0000812.2/OG0000812.3/OG0002469.1/OG0002551.1/OG0002551.2/OG0003028.1/OG0003028.2/OG0003292.1/OG0003582.1/OG0004045.1/OG0004566.1/OG0004815.1/OG0005103.1/OG0005163.1/OG0005850.1/OG0006025.1/OG0006918.1/OG0008008.1</t>
  </si>
  <si>
    <t>OG0003959.1/OG0005518.1</t>
  </si>
  <si>
    <t>OG0000036.7/OG0000036.3/OG0000036.12/OG0000036.6/OG0000036.11/OG0000036.5/OG0000036.10/OG0000036.8/OG0000036.1/OG0000036.9/OG0000036.4/OG0000036.2/OG0000283.4/OG0000283.3/OG0000283.1/OG0000283.2/OG0000331.1/OG0000331.3/OG0000331.2/OG0000331.4/OG0000334.3/OG0000334.1/OG0000334.4/OG0000334.2/OG0000356.4/OG0000356.1/OG0000356.2/OG0000356.3/OG0000396.4/OG0000396.3/OG0000396.1/OG0000396.2/OG0000404.1/OG0000404.2/OG0000404.3/OG0000404.4/OG0000521.2/OG0000521.1/OG0000521.3/OG0000525.3/OG0000525.1/OG0000525.2/OG0000666.3/OG0000666.2/OG0000666.1/OG0000696.1/OG0000696.2/OG0000696.3/OG0000712.1/OG0000712.2/OG0000741.2/OG0000741.1/OG0000741.3/OG0000745.2/OG0000745.1/OG0000745.3/OG0000772.1/OG0000772.2/OG0000938.1/OG0000938.3/OG0000938.2/OG0001081.2/OG0001081.1/OG0001090.1/OG0001090.2/OG0001118.1/OG0001118.2/OG0001155.2/OG0001155.1/OG0001157.2/OG0001157.1/OG0001169.2/OG0001169.1/OG0001278.2/OG0001278.1/OG0001395.2/OG0001395.1/OG0001401.3/OG0001401.2/OG0001401.1/OG0001420.1/OG0001466.2/OG0001466.1/OG0001543.2/OG0001543.1/OG0001567.1/OG0001647.2/OG0001647.1/OG0001680.1/OG0001680.2/OG0001702.2/OG0001702.1/OG0001768.1/OG0001870.2/OG0001870.1/OG0001956.1/OG0001963.1/OG0001963.2/OG0002079.1/OG0002154.1/OG0002154.2/OG0002236.1/OG0002236.2/OG0002341.1/OG0002503.1/OG0002806.1/OG0002806.2/OG0002873.1/OG0002873.2/OG0002947.2/OG0002947.1/OG0002969.1/OG0003068.1/OG0003133.1/OG0003219.1/OG0003243.1/OG0003266.2/OG0003266.1/OG0003318.1/OG0003456.1/OG0003491.1/OG0003569.1/OG0003580.1/OG0003683.1/OG0003721.1/OG0004124.1/OG0004281.1/OG0004311.1/OG0004370.1/OG0004413.1/OG0004428.1/OG0004632.1/OG0004930.1/OG0005043.1/OG0005081.1/OG0005099.1/OG0005458.1/OG0005528.1/OG0006015.1/OG0006415.1/OG0006659.1/OG0006678.1/OG0006832.1/OG0008039.1/OG0008490.1</t>
  </si>
  <si>
    <t>OG0001311.1/OG0001311.2/OG0002073.1/OG0002073.2/OG0002353.1/OG0002646.1/OG0002660.1/OG0004096.1/OG0006270.1/OG0006786.1/OG0007350.1/OG0007639.1</t>
  </si>
  <si>
    <t>OG0002905.1/OG0003447.1/OG0003671.1/OG0004031.1/OG0005706.1/OG0005934.1/OG0006746.1/OG0006746.2/OG0007388.1/OG0008224.1</t>
  </si>
  <si>
    <t>OG0000036.7/OG0000036.3/OG0000036.12/OG0000036.6/OG0000036.11/OG0000036.5/OG0000036.10/OG0000036.8/OG0000036.1/OG0000036.9/OG0000036.4/OG0000036.2/OG0000283.4/OG0000283.3/OG0000283.1/OG0000283.2/OG0000331.1/OG0000331.3/OG0000331.2/OG0000331.4/OG0000334.3/OG0000334.1/OG0000334.4/OG0000334.2/OG0000356.4/OG0000356.1/OG0000356.2/OG0000356.3/OG0000396.4/OG0000396.3/OG0000396.1/OG0000396.2/OG0000404.1/OG0000404.2/OG0000404.3/OG0000404.4/OG0000521.2/OG0000521.1/OG0000521.3/OG0000525.3/OG0000525.1/OG0000525.2/OG0000666.3/OG0000666.2/OG0000666.1/OG0000696.1/OG0000696.2/OG0000696.3/OG0000712.1/OG0000712.2/OG0000741.2/OG0000741.1/OG0000741.3/OG0000772.1/OG0000772.2/OG0000938.1/OG0000938.3/OG0000938.2/OG0001081.2/OG0001081.1/OG0001090.1/OG0001090.2/OG0001118.1/OG0001118.2/OG0001155.2/OG0001155.1/OG0001157.2/OG0001157.1/OG0001169.2/OG0001169.1/OG0001278.2/OG0001278.1/OG0001395.2/OG0001395.1/OG0001401.3/OG0001401.2/OG0001401.1/OG0001420.1/OG0001466.2/OG0001466.1/OG0001543.2/OG0001543.1/OG0001567.1/OG0001647.2/OG0001647.1/OG0001680.1/OG0001680.2/OG0001768.1/OG0001870.2/OG0001870.1/OG0001956.1/OG0001963.1/OG0001963.2/OG0002079.1/OG0002154.1/OG0002154.2/OG0002236.1/OG0002236.2/OG0002503.1/OG0002806.1/OG0002806.2/OG0002873.1/OG0002873.2/OG0002947.2/OG0002947.1/OG0002969.1/OG0003068.1/OG0003133.1/OG0003219.1/OG0003243.1/OG0003266.2/OG0003266.1/OG0003318.1/OG0003456.1/OG0003491.1/OG0003569.1/OG0003580.1/OG0003683.1/OG0003721.1/OG0004124.1/OG0004281.1/OG0004311.1/OG0004370.1/OG0004413.1/OG0004428.1/OG0004632.1/OG0004930.1/OG0005043.1/OG0005081.1/OG0005099.1/OG0005458.1/OG0005528.1/OG0006015.1/OG0006415.1/OG0006659.1/OG0006678.1/OG0006832.1/OG0008039.1/OG0008490.1</t>
  </si>
  <si>
    <t>OG0003447.1/OG0005706.1/OG0008224.1</t>
  </si>
  <si>
    <t>OG0002646.1/OG0002660.1/OG0004096.1</t>
  </si>
  <si>
    <t>OG0000356.4/OG0000356.1/OG0000356.2/OG0000356.3/OG0000404.1/OG0000404.2/OG0000404.3/OG0000404.4/OG0000525.3/OG0000525.1/OG0000525.2/OG0000772.1/OG0000772.2/OG0000938.1/OG0000938.3/OG0000938.2/OG0001118.1/OG0001118.2/OG0001169.2/OG0001169.1/OG0001395.2/OG0001395.1/OG0001543.2/OG0001543.1/OG0001647.2/OG0001647.1/OG0001870.2/OG0001870.1/OG0001956.1/OG0003318.1/OG0003569.1/OG0003683.1/OG0003721.1/OG0004281.1/OG0004370.1/OG0005043.1/OG0005458.1/OG0006015.1/OG0006659.1/OG0006832.1/OG0008039.1</t>
  </si>
  <si>
    <t>OG0003318.1</t>
  </si>
  <si>
    <t>OG0000404.1/OG0000404.2/OG0000404.3/OG0000404.4/OG0001870.2/OG0001870.1/OG0001956.1/OG0003721.1/OG0006015.1</t>
  </si>
  <si>
    <t>OG0008224.1</t>
  </si>
  <si>
    <t>OG0000356.4/OG0000356.1/OG0000356.2/OG0000356.3/OG0000772.1/OG0000772.2/OG0001395.2/OG0001395.1/OG0003569.1/OG0004281.1</t>
  </si>
  <si>
    <t>OG0000036.7/OG0000036.3/OG0000036.12/OG0000036.6/OG0000036.11/OG0000036.5/OG0000036.10/OG0000036.8/OG0000036.1/OG0000036.9/OG0000036.4/OG0000036.2/OG0000283.4/OG0000283.3/OG0000283.1/OG0000283.2/OG0000331.1/OG0000331.3/OG0000331.2/OG0000331.4/OG0000334.3/OG0000334.1/OG0000334.4/OG0000334.2/OG0000396.4/OG0000396.3/OG0000396.1/OG0000396.2/OG0000521.2/OG0000521.1/OG0000521.3/OG0000525.3/OG0000525.1/OG0000525.2/OG0000696.1/OG0000696.2/OG0000696.3/OG0000741.2/OG0000741.1/OG0000741.3/OG0001081.2/OG0001081.1/OG0001090.1/OG0001090.2/OG0001155.2/OG0001155.1/OG0001157.2/OG0001157.1/OG0001169.2/OG0001169.1/OG0001401.3/OG0001401.2/OG0001401.1/OG0001420.1/OG0001543.2/OG0001543.1/OG0001567.1/OG0001680.1/OG0001680.2/OG0001768.1/OG0001963.1/OG0001963.2/OG0002079.1/OG0002154.1/OG0002154.2/OG0002236.1/OG0002236.2/OG0002503.1/OG0002806.1/OG0002806.2/OG0002873.1/OG0002873.2/OG0002947.2/OG0002947.1/OG0002969.1/OG0003068.1/OG0003133.1/OG0003219.1/OG0003266.2/OG0003266.1/OG0003318.1/OG0003456.1/OG0003580.1/OG0004311.1/OG0004370.1/OG0004413.1/OG0004428.1/OG0004632.1/OG0004930.1/OG0005081.1/OG0005099.1/OG0005528.1/OG0006415.1/OG0006659.1/OG0006678.1/OG0008490.1</t>
  </si>
  <si>
    <t>OG0001311.1/OG0001311.2/OG0002073.1/OG0002073.2/OG0006270.1/OG0006786.1/OG0007350.1/OG0007639.1</t>
  </si>
  <si>
    <t>OG0002905.1/OG0003447.1/OG0003671.1/OG0004031.1/OG0005706.1/OG0005934.1/OG0006746.1/OG0006746.2/OG0007388.1</t>
  </si>
  <si>
    <t>OG0001311.1/OG0001311.2/OG0006270.1/OG0006786.1/OG0007639.1</t>
  </si>
  <si>
    <t>OG0002905.1/OG0003447.1/OG0003671.1/OG0004031.1/OG0005706.1/OG0005934.1/OG0007388.1</t>
  </si>
  <si>
    <t>OG0000036.7/OG0000036.3/OG0000036.12/OG0000036.6/OG0000036.11/OG0000036.5/OG0000036.10/OG0000036.8/OG0000036.1/OG0000036.9/OG0000036.4/OG0000036.2/OG0000334.3/OG0000334.1/OG0000334.4/OG0000334.2/OG0000396.4/OG0000396.3/OG0000396.1/OG0000396.2/OG0000696.1/OG0000696.2/OG0000696.3/OG0000741.2/OG0000741.1/OG0000741.3/OG0001081.2/OG0001081.1/OG0001155.2/OG0001155.1/OG0001157.2/OG0001157.1/OG0001169.2/OG0001169.1/OG0001401.3/OG0001401.2/OG0001401.1/OG0001420.1/OG0001543.2/OG0001543.1/OG0001680.1/OG0001680.2/OG0002154.1/OG0002154.2/OG0002503.1/OG0002806.1/OG0002806.2/OG0002873.1/OG0002873.2/OG0002969.1/OG0003068.1/OG0003133.1/OG0003266.2/OG0003266.1/OG0003318.1/OG0003456.1/OG0004311.1/OG0004370.1/OG0004413.1/OG0004428.1/OG0004632.1/OG0004930.1/OG0005081.1/OG0005099.1/OG0006415.1/OG0008490.1</t>
  </si>
  <si>
    <t>OG0006786.1/OG0007639.1</t>
  </si>
  <si>
    <t>OG0000334.3/OG0000334.1/OG0000334.4/OG0000334.2/OG0000396.4/OG0000396.3/OG0000396.1/OG0000396.2/OG0000696.1/OG0000696.2/OG0000696.3/OG0000741.2/OG0000741.1/OG0000741.3/OG0001155.2/OG0001155.1/OG0001157.2/OG0001157.1/OG0001169.2/OG0001169.1/OG0001543.2/OG0001543.1/OG0001680.1/OG0001680.2/OG0002503.1/OG0002806.1/OG0002806.2/OG0002969.1/OG0003133.1/OG0003266.2/OG0003266.1/OG0003318.1/OG0004311.1/OG0004370.1/OG0004413.1/OG0004428.1/OG0004930.1/OG0005081.1/OG0005099.1/OG0006415.1/OG0008490.1</t>
  </si>
  <si>
    <t>OG0003447.1/OG0003671.1/OG0005706.1/OG0005934.1/OG0007388.1</t>
  </si>
  <si>
    <t>OG0002353.1/OG0002660.1/OG0006786.1/OG0008022.1</t>
  </si>
  <si>
    <t>OG0003447.1/OG0004031.1/OG0005706.1</t>
  </si>
  <si>
    <t>OG0000283.4/OG0000283.3/OG0000283.1/OG0000283.2/OG0000320.4/OG0000320.3/OG0000320.2/OG0000320.1/OG0000320.5/OG0000334.3/OG0000334.1/OG0000334.4/OG0000334.2/OG0000507.1/OG0000507.2/OG0000521.2/OG0000521.1/OG0000521.3/OG0000614.3/OG0000614.2/OG0000614.1/OG0000696.1/OG0000696.2/OG0000696.3/OG0000917.2/OG0000917.1/OG0001169.2/OG0001169.1/OG0001543.2/OG0001543.1/OG0002077.2/OG0002077.1/OG0002380.1/OG0003266.2/OG0003266.1/OG0003551.1/OG0004428.1</t>
  </si>
  <si>
    <t>OG0000334.3/OG0000334.1/OG0000334.4/OG0000334.2/OG0000696.1/OG0000696.2/OG0000696.3/OG0001081.2/OG0001081.1/OG0001157.2/OG0001157.1/OG0001420.1/OG0003456.1/OG0004428.1/OG0004632.1</t>
  </si>
  <si>
    <t>OG0002905.1/OG0004031.1/OG0007388.1</t>
  </si>
  <si>
    <t>OG0009119.1</t>
  </si>
  <si>
    <t>OG0000396.4/OG0000396.3/OG0000396.1/OG0000396.2/OG0000502.2/OG0000502.1/OG0000502.3/OG0000834.2/OG0000834.1/OG0001118.1/OG0001118.2/OG0001278.2/OG0001278.1/OG0002051.1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</si>
  <si>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0000038.11/OG0000038.6/OG0000038.9/OG0000038.12/OG0000038.2/OG0000038.8/OG0000038.10/OG0000038.7/OG0000038.1/OG0000038.4/OG0000038.5/OG0000038.3/OG0000049.14/OG0000049.7/OG0000049.11/OG0000049.6/OG0000049.1/OG0000049.12/OG0000049.5/OG0000049.10/OG0000049.9/OG0000049.13/OG0000049.3/OG0000049.4/OG0000049.15/OG0000049.8/OG0000049.2/OG0000404.1/OG0000404.2/OG0000404.3/OG0000404.4/OG0000524.2/OG0000524.1/OG0000524.3/OG0001005.2/OG0001005.1/OG0003794.1/OG0005379.1</t>
  </si>
  <si>
    <t>OG0002186.1/OG0008864.1/OG0011140.1</t>
  </si>
  <si>
    <t>OG0000036.7/OG0000036.3/OG0000036.12/OG0000036.6/OG0000036.11/OG0000036.5/OG0000036.10/OG0000036.8/OG0000036.1/OG0000036.9/OG0000036.4/OG0000036.2/OG0000187.6/OG0000187.5/OG0000187.4/OG0000187.3/OG0000187.1/OG0000187.2/OG0000456.4/OG0000456.2/OG0000456.3/OG0000456.1/OG0000915.1/OG0000915.2/OG0001247.1/OG0001247.2/OG0001785.1/OG0001785.2/OG0001963.1/OG0001963.2/OG0002766.2/OG0002766.1/OG0004287.1/OG0005140.1/OG0005320.1/OG0005926.1/OG0007090.1/OG0007103.1/OG0007748.1</t>
  </si>
  <si>
    <t>OG0002766.2/OG0002766.1</t>
  </si>
  <si>
    <t>OG0000408.2/OG0000408.1/OG0000408.3/OG0000408.4/OG0000408.5/OG0001345.3/OG0001345.2/OG0001345.1/OG0002132.2/OG0002132.1/OG0002145.1/OG0002646.1/OG0003125.1/OG0003339.1/OG0003716.1/OG0004681.1/OG0004905.1/OG0005534.1/OG0005582.1/OG0006639.1/OG0007229.1/OG0007622.1/OG0008413.1/OG0009351.1</t>
  </si>
  <si>
    <t>OG0001573.1/OG0003315.1/OG0003315.2/OG0003959.1/OG0003960.1/OG0005562.1/OG0005810.1/OG0005947.1/OG0006047.1/OG0006435.1/OG0006435.2/OG0007345.1/OG0007366.1</t>
  </si>
  <si>
    <t>OG0000015.9/OG0000015.11/OG0000015.13/OG0000015.6/OG0000015.3/OG0000015.7/OG0000015.4/OG0000015.5/OG0000015.8/OG0000015.14/OG0000015.1/OG0000015.2/OG0000015.12/OG0000015.10/OG0000144.8/OG0000144.6/OG0000144.1/OG0000144.7/OG0000144.5/OG0000144.4/OG0000144.3/OG0000144.2/OG0000186.3/OG0000186.6/OG0000186.1/OG0000186.4/OG0000186.2/OG0000186.5/OG0000187.6/OG0000187.5/OG0000187.4/OG0000187.3/OG0000187.1/OG0000187.2/OG0000247.4/OG0000247.5/OG0000247.1/OG0000247.3/OG0000247.2/OG0000300.2/OG0000300.3/OG0000300.1/OG0000331.1/OG0000331.3/OG0000331.2/OG0000331.4/OG0000343.4/OG0000343.1/OG0000343.2/OG0000343.3/OG0000412.2/OG0000412.1/OG0000412.3/OG0000419.4/OG0000419.3/OG0000419.2/OG0000419.1/OG0000456.4/OG0000456.2/OG0000456.3/OG0000456.1/OG0000502.2/OG0000502.1/OG0000502.3/OG0000525.3/OG0000525.1/OG0000525.2/OG0000526.3/OG0000526.2/OG0000526.1/OG0000571.3/OG0000571.1/OG0000571.2/OG0000708.2/OG0000708.3/OG0000708.1/OG0000712.1/OG0000712.2/OG0000745.2/OG0000745.1/OG0000745.3/OG0000812.1/OG0000812.2/OG0000812.3/OG0000828.1/OG0000828.2/OG0000971.1/OG0000971.2/OG0000971.3/OG0001090.1/OG0001090.2/OG0001157.2/OG0001157.1/OG0001164.2/OG0001164.1/OG0001200.2/OG0001200.1/OG0001212.2/OG0001212.1/OG0001213.1/OG0001213.2/OG0001222.1/OG0001222.2/OG0001262.2/OG0001262.1/OG0001267.2/OG0001267.1/OG0001271.2/OG0001271.1/OG0001275.2/OG0001275.1/OG0001299.3/OG0001299.2/OG0001299.1/OG0001577.2/OG0001577.1/OG0001638.1/OG0001638.2/OG0001719.1/OG0001768.1/OG0001772.2/OG0001772.1/OG0001870.2/OG0001870.1/OG0001936.1/OG0001936.2/OG0001948.1/OG0001948.2/OG0002024.1/OG0002024.2/OG0002047.1/OG0002047.2/OG0002075.2/OG0002075.1/OG0002101.1/OG0002101.2/OG0002134.1/OG0002144.1/OG0002144.2/OG0002165.1/OG0002228.1/OG0002277.2/OG0002277.1/OG0002298.1/OG0002359.1/OG0002381.2/OG0002381.1/OG0002469.1/OG0002487.1/OG0002601.1/OG0002745.1/OG0002745.2/OG0002932.1/OG0002934.1/OG0002943.2/OG0002943.1/OG0002959.1/OG0003061.1/OG0003091.1/OG0003262.1/OG0003292.1/OG0003492.1/OG0003522.1/OG0003523.1/OG0003558.1/OG0003591.1/OG0003659.1/OG0003690.1/OG0003693.1/OG0003699.1/OG0003721.1/OG0003730.1/OG0003763.1/OG0003937.1/OG0003993.1/OG0004038.1/OG0004087.1/OG0004263.1/OG0004309.1/OG0004363.1/OG0004397.1/OG0004404.1/OG0004419.1/OG0004536.1/OG0004718.1/OG0004771.1/OG0004815.1/OG0004933.1/OG0004957.1/OG0005073.1/OG0005078.1/OG0005081.1/OG0005277.1/OG0005347.1/OG0005405.1/OG0005432.1/OG0005451.1/OG0005458.1/OG0005507.1/OG0005537.1/OG0005541.1/OG0005568.1/OG0005653.1/OG0005871.1/OG0005926.1/OG0005930.1/OG0005978.1/OG0006229.1/OG0006248.1/OG0006286.1/OG0006379.1/OG0006425.1/OG0006464.1/OG0006647.1/OG0006656.1/OG0006894.1/OG0006937.1/OG0006967.1/OG0007157.1/OG0007696.1/OG0007766.1/OG0007998.1</t>
  </si>
  <si>
    <t>OG0004363.1</t>
  </si>
  <si>
    <t>OG0001772.2/OG0001772.1/OG0004263.1/OG0004419.1</t>
  </si>
  <si>
    <t>OG0000021.4/OG0000021.11/OG0000021.2/OG0000021.9/OG0000021.10/OG0000021.13/OG0000021.6/OG0000021.8/OG0000021.14/OG0000021.15/OG0000021.5/OG0000021.1/OG0000021.7/OG0000021.3/OG0000021.12/OG0000074.1/OG0000074.8/OG0000074.3/OG0000074.2/OG0000074.6/OG0000074.5/OG0000074.7/OG0000074.4/OG0000089.4/OG0000089.8/OG0000089.5/OG0000089.2/OG0000089.6/OG0000089.3/OG0000089.7/OG0000089.1/OG0000182.3/OG0000182.5/OG0000182.2/OG0000182.6/OG0000182.1/OG0000182.4/OG0000293.1/OG0000293.3/OG0000293.4/OG0000293.5/OG0000293.2/OG0000299.2/OG0000299.4/OG0000299.3/OG0000299.1/OG0000320.4/OG0000320.3/OG0000320.2/OG0000320.1/OG0000320.5/OG0000389.2/OG0000389.3/OG0000389.1/OG0000449.3/OG0000449.1/OG0000449.2/OG0000507.1/OG0000507.2/OG0000608.1/OG0000608.2/OG0000614.3/OG0000614.2/OG0000614.1/OG0000636.3/OG0000636.1/OG0000636.2/OG0000696.1/OG0000696.2/OG0000696.3/OG0000741.2/OG0000741.1/OG0000741.3/OG0000854.1/OG0000854.2/OG0000911.2/OG0000911.1/OG0000917.2/OG0000917.1/OG0001017.1/OG0001017.2/OG0001026.1/OG0001026.2/OG0001033.2/OG0001033.1/OG0001157.2/OG0001157.1/OG0001203.2/OG0001203.1/OG0001241.1/OG0001241.2/OG0001278.2/OG0001278.1/OG0001510.2/OG0001510.1/OG0001513.2/OG0001513.1/OG0001527.2/OG0001527.1/OG0001559.2/OG0001559.1/OG0001706.1/OG0001706.2/OG0001772.2/OG0001772.1/OG0001826.2/OG0001826.1/OG0001870.2/OG0001870.1/OG0001945.1/OG0001945.2/OG0002043.2/OG0002043.1/OG0002553.1/OG0002585.1/OG0002589.1/OG0002589.2/OG0002644.1/OG0002746.1/OG0002801.1/OG0002969.1/OG0003044.1/OG0003065.1/OG0003068.1/OG0003105.1/OG0003202.1/OG0003340.1/OG0003340.2/OG0003442.1/OG0003551.1/OG0003793.1/OG0003922.1/OG0004149.1/OG0004152.1/OG0004263.1/OG0004563.1/OG0004731.1/OG0005074.1/OG0005105.1/OG0005368.1/OG0005491.1/OG0005585.1/OG0005711.1/OG0005713.1/OG0006320.1/OG0006915.1/OG0007298.1/OG0007773.1</t>
  </si>
  <si>
    <t>OG0000198.3/OG0000198.5/OG0000198.4/OG0000198.2/OG0000198.1/OG0002353.1/OG0002646.1/OG0006716.1/OG0006772.1/OG0007336.1</t>
  </si>
  <si>
    <t>OG0001373.1/OG0002676.1/OG0002978.1/OG0003229.1</t>
  </si>
  <si>
    <t>OG0002186.1/OG0002658.1/OG0002830.1/OG0002905.1/OG0003447.1/OG0003454.1/OG0003671.1/OG0004031.1/OG0005706.1/OG0005934.1/OG0006746.1/OG0006746.2/OG0007388.1/OG0010076.1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</si>
  <si>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0000107.5/OG0000107.3/OG0000107.7/OG0000107.4/OG0000107.1/OG0000107.2/OG0000107.8/OG0000107.6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0000247.4/OG0000247.5/OG0000247.1/OG0000247.3/OG0000247.2/OG0000267.4/OG0000267.1/OG0000267.2/OG0000267.5/OG0000267.3/OG0000283.4/OG0000283.3/OG0000283.1/OG0000283.2/OG0000331.1/OG0000331.3/OG0000331.2/OG0000331.4/OG0000334.3/OG0000334.1/OG0000334.4/OG0000334.2/OG0000356.4/OG0000356.1/OG0000356.2/OG0000356.3/OG0000396.4/OG0000396.3/OG0000396.1/OG0000396.2/OG0000467.4/OG0000467.3/OG0000467.2/OG0000467.1/OG0000485.1/OG0000485.3/OG0000485.2/OG0000521.2/OG0000521.1/OG0000521.3/OG0000525.3/OG0000525.1/OG0000525.2/OG0000571.3/OG0000571.1/OG0000571.2/OG0000582.3/OG0000582.1/OG0000582.2/OG0000590.2/OG0000590.1/OG0000590.3/OG0000619.1/OG0000619.3/OG0000619.2/OG0000635.1/OG0000635.2/OG0000671.3/OG0000671.1/OG0000671.2/OG0000696.1/OG0000696.2/OG0000696.3/OG0000711.3/OG0000711.1/OG0000711.2/OG0000741.2/OG0000741.1/OG0000741.3/OG0000772.1/OG0000772.2/OG0000827.1/OG0000827.2/OG0000893.1/OG0000893.2/OG0000935.2/OG0000935.1/OG0001029.2/OG0001029.1/OG0001033.2/OG0001033.1/OG0001045.2/OG0001045.1/OG0001081.2/OG0001081.1/OG0001090.1/OG0001090.2/OG0001155.2/OG0001155.1/OG0001157.2/OG0001157.1/OG0001169.2/OG0001169.1/OG0001170.2/OG0001170.1/OG0001259.2/OG0001259.1/OG0001271.2/OG0001271.1/OG0001342.2/OG0001342.1/OG0001395.2/OG0001395.1/OG0001401.3/OG0001401.2/OG0001401.1/OG0001420.1/OG0001543.2/OG0001543.1/OG0001567.1/OG0001578.2/OG0001578.1/OG0001631.2/OG0001631.1/OG0001639.1/OG0001639.2/OG0001640.1/OG0001640.2/OG0001680.1/OG0001680.2/OG0001768.1/OG0001782.1/OG0001782.2/OG0001963.1/OG0001963.2/OG0002079.1/OG0002142.1/OG0002142.2/OG0002154.1/OG0002154.2/OG0002236.1/OG0002236.2/OG0002360.1/OG0002360.2/OG0002381.2/OG0002381.1/OG0002503.1/OG0002515.1/OG0002605.1/OG0002605.2/OG0002607.1/OG0002642.1/OG0002642.2/OG0002754.1/OG0002806.1/OG0002806.2/OG0002812.1/OG0002873.1/OG0002873.2/OG0002885.1/OG0002926.1/OG0002947.2/OG0002947.1/OG0002969.1/OG0003054.1/OG0003058.1/OG0003068.1/OG0003133.1/OG0003219.1/OG0003243.1/OG0003253.2/OG0003253.1/OG0003262.1/OG0003266.2/OG0003266.1/OG0003276.1/OG0003318.1/OG0003456.1/OG0003481.1/OG0003529.1/OG0003558.1/OG0003569.1/OG0003580.1/OG0003726.2/OG0003726.1/OG0003730.1/OG0003752.1/OG0003945.1/OG0003973.1/OG0004146.1/OG0004281.1/OG0004292.1/OG0004309.1/OG0004311.1/OG0004370.1/OG0004413.1/OG0004428.1/OG0004439.1/OG0004632.1/OG0004636.1/OG0004904.1/OG0004930.1/OG0005078.1/OG0005081.1/OG0005099.1/OG0005396.1/OG0005515.1/OG0005528.1/OG0005580.1/OG0006305.1/OG0006415.1/OG0006659.1/OG0006678.1/OG0007768.1/OG0008490.1/OG0009945.1</t>
  </si>
  <si>
    <t>OG0001311.1/OG0001311.2/OG0002032.1/OG0002032.2/OG0002073.1/OG0002073.2/OG0002633.1/OG0003335.1/OG0006270.1/OG0006396.1/OG0006786.1/OG0007350.1/OG0007639.1/OG0010621.1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</si>
  <si>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0000192.1/OG0000192.2/OG0000192.5/OG0000192.4/OG0000192.3/OG0000200.4/OG0000200.5/OG0000200.2/OG0000200.6/OG0000200.3/OG0000200.1/OG0000247.4/OG0000247.5/OG0000247.1/OG0000247.3/OG0000247.2/OG0000283.4/OG0000283.3/OG0000283.1/OG0000283.2/OG0000331.1/OG0000331.3/OG0000331.2/OG0000331.4/OG0000334.3/OG0000334.1/OG0000334.4/OG0000334.2/OG0000356.4/OG0000356.1/OG0000356.2/OG0000356.3/OG0000396.4/OG0000396.3/OG0000396.1/OG0000396.2/OG0000467.4/OG0000467.3/OG0000467.2/OG0000467.1/OG0000521.2/OG0000521.1/OG0000521.3/OG0000525.3/OG0000525.1/OG0000525.2/OG0000582.3/OG0000582.1/OG0000582.2/OG0000696.1/OG0000696.2/OG0000696.3/OG0000711.3/OG0000711.1/OG0000711.2/OG0000741.2/OG0000741.1/OG0000741.3/OG0000772.1/OG0000772.2/OG0001081.2/OG0001081.1/OG0001090.1/OG0001090.2/OG0001155.2/OG0001155.1/OG0001157.2/OG0001157.1/OG0001169.2/OG0001169.1/OG0001259.2/OG0001259.1/OG0001271.2/OG0001271.1/OG0001395.2/OG0001395.1/OG0001401.3/OG0001401.2/OG0001401.1/OG0001420.1/OG0001543.2/OG0001543.1/OG0001567.1/OG0001578.2/OG0001578.1/OG0001640.1/OG0001640.2/OG0001680.1/OG0001680.2/OG0001768.1/OG0001963.1/OG0001963.2/OG0002079.1/OG0002142.1/OG0002142.2/OG0002154.1/OG0002154.2/OG0002236.1/OG0002236.2/OG0002503.1/OG0002515.1/OG0002754.1/OG0002806.1/OG0002806.2/OG0002812.1/OG0002873.1/OG0002873.2/OG0002947.2/OG0002947.1/OG0002969.1/OG0003054.1/OG0003068.1/OG0003133.1/OG0003219.1/OG0003243.1/OG0003266.2/OG0003266.1/OG0003318.1/OG0003456.1/OG0003481.1/OG0003569.1/OG0003580.1/OG0003752.1/OG0003945.1/OG0003973.1/OG0004281.1/OG0004292.1/OG0004309.1/OG0004311.1/OG0004370.1/OG0004413.1/OG0004428.1/OG0004632.1/OG0004636.1/OG0004930.1/OG0005078.1/OG0005081.1/OG0005099.1/OG0005515.1/OG0005528.1/OG0006305.1/OG0006415.1/OG0006659.1/OG0006678.1/OG0008490.1/OG0009945.1</t>
  </si>
  <si>
    <t>OG0000034.10/OG0000034.14/OG0000034.3/OG0000034.12/OG0000034.2/OG0000034.6/OG0000034.8/OG0000034.15/OG0000034.7/OG0000034.1/OG0000034.4/OG0000034.13/OG0000034.5/OG0000034.9/OG0000034.11/OG0000356.4/OG0000356.1/OG0000356.2/OG0000356.3/OG0001469.2/OG0001469.1/OG0006041.1</t>
  </si>
  <si>
    <t>OG0003454.1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</si>
  <si>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0000192.1/OG0000192.2/OG0000192.5/OG0000192.4/OG0000192.3/OG0000200.4/OG0000200.5/OG0000200.2/OG0000200.6/OG0000200.3/OG0000200.1/OG0000356.4/OG0000356.1/OG0000356.2/OG0000356.3/OG0000467.4/OG0000467.3/OG0000467.2/OG0000467.1/OG0000582.3/OG0000582.1/OG0000582.2/OG0000711.3/OG0000711.1/OG0000711.2/OG0000772.1/OG0000772.2/OG0001395.2/OG0001395.1/OG0001578.2/OG0001578.1/OG0001640.1/OG0001640.2/OG0002142.1/OG0002142.2/OG0002754.1/OG0002812.1/OG0003054.1/OG0003481.1/OG0003569.1/OG0004281.1/OG0005078.1/OG0005515.1/OG0006305.1/OG0009945.1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</si>
  <si>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OG0000011.11/OG0000011.3/OG0000011.1/OG0000011.16/OG0000011.20/OG0000011.8/OG0000011.5/OG0000011.6/OG0000011.19/OG0000011.2/OG0000011.15/OG0000011.13/OG0000011.4/OG0000011.7/OG0000011.17/OG0000011.18/OG0000011.14/OG0000011.9/OG0000011.12/OG0000011.10/OG0003054.1</t>
  </si>
  <si>
    <t>OG0000192.1/OG0000192.2/OG0000192.5/OG0000192.4/OG0000192.3/OG0000200.4/OG0000200.5/OG0000200.2/OG0000200.6/OG0000200.3/OG0000200.1/OG0000467.4/OG0000467.3/OG0000467.2/OG0000467.1/OG0000582.3/OG0000582.1/OG0000582.2/OG0000711.3/OG0000711.1/OG0000711.2/OG0000772.1/OG0000772.2/OG0001395.2/OG0001395.1/OG0001578.2/OG0001578.1/OG0001640.1/OG0001640.2/OG0002142.1/OG0002142.2/OG0002754.1/OG0002812.1/OG0003054.1/OG0003481.1/OG0003569.1/OG0004281.1/OG0005078.1/OG0005515.1/OG0006305.1/OG0009945.1</t>
  </si>
  <si>
    <t>OG0006396.1/OG0010621.1</t>
  </si>
  <si>
    <t>OG0002658.1/OG0002830.1/OG0010076.1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</si>
  <si>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0000137.1/OG0000137.6/OG0000137.3/OG0000137.5/OG0000137.2/OG0000137.4/OG0000144.8/OG0000144.6/OG0000144.1/OG0000144.7/OG0000144.5/OG0000144.4/OG0000144.3/OG0000144.2/OG0000485.1/OG0000485.3/OG0000485.2/OG0000525.3/OG0000525.1/OG0000525.2/OG0000590.2/OG0000590.1/OG0000590.3/OG0000619.1/OG0000619.3/OG0000619.2/OG0000635.1/OG0000635.2/OG0000711.3/OG0000711.1/OG0000711.2/OG0000935.2/OG0000935.1/OG0001033.2/OG0001033.1/OG0001045.2/OG0001045.1/OG0001170.2/OG0001170.1/OG0001271.2/OG0001271.1/OG0001342.2/OG0001342.1/OG0001782.1/OG0001782.2/OG0002360.1/OG0002360.2/OG0002381.2/OG0002381.1/OG0002605.1/OG0002605.2/OG0002607.1/OG0002642.1/OG0002642.2/OG0002885.1/OG0002926.1/OG0003253.2/OG0003253.1/OG0003529.1/OG0003558.1/OG0003726.2/OG0003726.1/OG0003752.1/OG0004146.1/OG0004904.1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</si>
  <si>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0000107.5/OG0000107.3/OG0000107.7/OG0000107.4/OG0000107.1/OG0000107.2/OG0000107.8/OG0000107.6/OG0000144.8/OG0000144.6/OG0000144.1/OG0000144.7/OG0000144.5/OG0000144.4/OG0000144.3/OG0000144.2/OG0000711.3/OG0000711.1/OG0000711.2/OG0002926.1/OG0003752.1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</si>
  <si>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0000107.5/OG0000107.3/OG0000107.7/OG0000107.4/OG0000107.1/OG0000107.2/OG0000107.8/OG0000107.6/OG0000137.1/OG0000137.6/OG0000137.3/OG0000137.5/OG0000137.2/OG0000137.4/OG0000485.1/OG0000485.3/OG0000485.2/OG0000525.3/OG0000525.1/OG0000525.2/OG0000590.2/OG0000590.1/OG0000590.3/OG0000619.1/OG0000619.3/OG0000619.2/OG0000635.1/OG0000635.2/OG0001033.2/OG0001033.1/OG0001045.2/OG0001045.1/OG0001170.2/OG0001170.1/OG0001271.2/OG0001271.1/OG0001342.2/OG0001342.1/OG0001782.1/OG0001782.2/OG0002360.1/OG0002360.2/OG0002381.2/OG0002381.1/OG0002605.1/OG0002605.2/OG0002607.1/OG0002642.1/OG0002642.2/OG0002885.1/OG0003253.2/OG0003253.1/OG0003529.1/OG0003558.1/OG0003726.2/OG0003726.1/OG0004904.1</t>
  </si>
  <si>
    <t>OG0000299.2/OG0000299.4/OG0000299.3/OG0000299.1/OG0000478.2/OG0000478.1/OG0000478.3/OG0000543.3/OG0000543.2/OG0000543.4/OG0000543.1/OG0001157.2/OG0001157.1/OG0001559.2/OG0001559.1/OG0003090.1</t>
  </si>
  <si>
    <t>OG0002633.1/OG0003542.1/OG0003578.1/OG0005380.1/OG0005784.1/OG0006735.1/OG0007826.1/OG0008442.1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</si>
  <si>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0000192.1/OG0000192.2/OG0000192.5/OG0000192.4/OG0000192.3/OG0000200.4/OG0000200.5/OG0000200.2/OG0000200.6/OG0000200.3/OG0000200.1/OG0000247.4/OG0000247.5/OG0000247.1/OG0000247.3/OG0000247.2/OG0000267.4/OG0000267.1/OG0000267.2/OG0000267.5/OG0000267.3/OG0000269.4/OG0000269.2/OG0000269.3/OG0000269.1/OG0000273.1/OG0000273.5/OG0000273.4/OG0000273.2/OG0000273.3/OG0000280.1/OG0000280.2/OG0000280.4/OG0000280.3/OG0000356.4/OG0000356.1/OG0000356.2/OG0000356.3/OG0000373.2/OG0000373.1/OG0000373.3/OG0000373.4/OG0000374.1/OG0000374.2/OG0000374.4/OG0000374.3/OG0000391.4/OG0000391.3/OG0000391.1/OG0000391.2/OG0000478.2/OG0000478.1/OG0000478.3/OG0000525.3/OG0000525.1/OG0000525.2/OG0000571.3/OG0000571.1/OG0000571.2/OG0000772.1/OG0000772.2/OG0000893.1/OG0000893.2/OG0000897.2/OG0000897.1/OG0001026.1/OG0001026.2/OG0001045.2/OG0001045.1/OG0001052.2/OG0001052.1/OG0001200.2/OG0001200.1/OG0001395.2/OG0001395.1/OG0001466.2/OG0001466.1/OG0001504.1/OG0001504.2/OG0001527.2/OG0001527.1/OG0001559.2/OG0001559.1/OG0001567.1/OG0001666.2/OG0001666.1/OG0001794.1/OG0001794.2/OG0001942.1/OG0001942.2/OG0002039.1/OG0002142.1/OG0002142.2/OG0002359.1/OG0002360.1/OG0002360.2/OG0002486.1/OG0002486.2/OG0002870.1/OG0003243.1/OG0003529.1/OG0003752.1/OG0003769.1/OG0003822.1/OG0004066.1/OG0004135.1/OG0004146.1/OG0004281.1/OG0004345.1/OG0004690.1/OG0004731.1/OG0005515.1/OG0005559.1/OG0006317.1/OG0006490.1/OG0006507.1</t>
  </si>
  <si>
    <t>OG0000050.7/OG0000050.8/OG0000050.1/OG0000050.6/OG0000050.10/OG0000050.5/OG0000050.11/OG0000050.9/OG0000050.3/OG0000050.2/OG0000050.4/OG0000269.4/OG0000269.2/OG0000269.3/OG0000269.1/OG0000280.1/OG0000280.2/OG0000280.4/OG0000280.3/OG0001026.1/OG0001026.2/OG0001559.2/OG0001559.1/OG0001666.2/OG0001666.1/OG0002359.1/OG0003529.1/OG0004066.1/OG0004731.1/OG0006490.1</t>
  </si>
  <si>
    <t>OG0001026.1/OG0001026.2/OG0001559.2/OG0001559.1</t>
  </si>
  <si>
    <t>OG0001026.1/OG0001026.2</t>
  </si>
  <si>
    <t>OG0000893.1/OG0000893.2/OG0003752.1</t>
  </si>
  <si>
    <t>OG0000273.1/OG0000273.5/OG0000273.4/OG0000273.2/OG0000273.3/OG0001026.1/OG0001026.2/OG0001559.2/OG0001559.1/OG0001567.1/OG0003752.1/OG0004135.1</t>
  </si>
  <si>
    <t>OG0002633.1/OG0005784.1</t>
  </si>
  <si>
    <t>OG0000356.4/OG0000356.1/OG0000356.2/OG0000356.3/OG0000772.1/OG0000772.2/OG0001395.2/OG0001395.1/OG0004281.1/OG0005515.1</t>
  </si>
  <si>
    <t>OG0002633.1/OG0003335.1</t>
  </si>
  <si>
    <t>OG0000046.8/OG0000046.2/OG0000046.5/OG0000046.6/OG0000046.4/OG0000046.11/OG0000046.1/OG0000046.7/OG0000046.9/OG0000046.3/OG0000046.10/OG0000066.8/OG0000066.7/OG0000066.5/OG0000066.6/OG0000066.3/OG0000066.4/OG0000066.1/OG0000066.2/OG0000215.4/OG0000215.5/OG0000215.3/OG0000215.1/OG0000215.2/OG0000582.3/OG0000582.1/OG0000582.2/OG0001342.2/OG0001342.1/OG0001512.1/OG0001512.2/OG0001631.2/OG0001631.1/OG0001639.1/OG0001639.2/OG0002348.1/OG0002477.1/OG0002825.2/OG0002825.1/OG0003116.1/OG0003276.1/OG0004815.1/OG0005396.1/OG0007768.1</t>
  </si>
  <si>
    <t>OG0000046.8/OG0000046.2/OG0000046.5/OG0000046.6/OG0000046.4/OG0000046.11/OG0000046.1/OG0000046.7/OG0000046.9/OG0000046.3/OG0000046.10/OG0000066.8/OG0000066.7/OG0000066.5/OG0000066.6/OG0000066.3/OG0000066.4/OG0000066.1/OG0000066.2/OG0000582.3/OG0000582.1/OG0000582.2/OG0001342.2/OG0001342.1/OG0001639.1/OG0001639.2</t>
  </si>
  <si>
    <t>OG0000046.8/OG0000046.2/OG0000046.5/OG0000046.6/OG0000046.4/OG0000046.11/OG0000046.1/OG0000046.7/OG0000046.9/OG0000046.3/OG0000046.10/OG0000582.3/OG0000582.1/OG0000582.2</t>
  </si>
  <si>
    <t>OG0000046.8/OG0000046.2/OG0000046.5/OG0000046.6/OG0000046.4/OG0000046.11/OG0000046.1/OG0000046.7/OG0000046.9/OG0000046.3/OG0000046.10</t>
  </si>
  <si>
    <t>OG0000046.8/OG0000046.2/OG0000046.5/OG0000046.6/OG0000046.4/OG0000046.11/OG0000046.1/OG0000046.7/OG0000046.9/OG0000046.3/OG0000046.10/OG0001639.1/OG0001639.2</t>
  </si>
  <si>
    <t>OG0000215.4/OG0000215.5/OG0000215.3/OG0000215.1/OG0000215.2/OG0005396.1/OG0007768.1</t>
  </si>
  <si>
    <t>OG0000172.3/OG0000172.4/OG0000172.2/OG0000172.1/OG0000391.4/OG0000391.3/OG0000391.1/OG0000391.2/OG0000416.1/OG0000416.4/OG0000416.2/OG0000416.3/OG0001170.2/OG0001170.1/OG0001271.2/OG0001271.1/OG0001768.1/OG0002351.1</t>
  </si>
  <si>
    <t>OG0005534.1</t>
  </si>
  <si>
    <t>OG0001170.2/OG0001170.1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</si>
  <si>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0000103.5/OG0000103.8/OG0000103.7/OG0000103.2/OG0000103.6/OG0000103.1/OG0000103.9/OG0000103.3/OG0000103.4/OG0000107.5/OG0000107.3/OG0000107.7/OG0000107.4/OG0000107.1/OG0000107.2/OG0000107.8/OG0000107.6/OG0000120.3/OG0000120.4/OG0000120.1/OG0000120.5/OG0000120.2/OG0000126.3/OG0000126.2/OG0000126.8/OG0000126.6/OG0000126.5/OG0000126.1/OG0000126.4/OG0000126.7/OG0000137.1/OG0000137.6/OG0000137.3/OG0000137.5/OG0000137.2/OG0000137.4/OG0000142.2/OG0000142.1/OG0000142.3/OG0000144.8/OG0000144.6/OG0000144.1/OG0000144.7/OG0000144.5/OG0000144.4/OG0000144.3/OG0000144.2/OG0000168.1/OG0000168.4/OG0000168.2/OG0000168.3/OG0000168.5/OG0000172.3/OG0000172.4/OG0000172.2/OG0000172.1/OG0000192.1/OG0000192.2/OG0000192.5/OG0000192.4/OG0000192.3/OG0000200.4/OG0000200.5/OG0000200.2/OG0000200.6/OG0000200.3/OG0000200.1/OG0000215.4/OG0000215.5/OG0000215.3/OG0000215.1/OG0000215.2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0000299.2/OG0000299.4/OG0000299.3/OG0000299.1/OG0000311.2/OG0000311.3/OG0000311.1/OG0000311.4/OG0000318.4/OG0000318.2/OG0000318.1/OG0000318.3/OG0000322.1/OG0000322.2/OG0000322.4/OG0000322.3/OG0000331.1/OG0000331.3/OG0000331.2/OG0000331.4/OG0000334.3/OG0000334.1/OG0000334.4/OG0000334.2/OG0000356.4/OG0000356.1/OG0000356.2/OG0000356.3/OG0000376.3/OG0000376.4/OG0000376.2/OG0000376.1/OG0000391.4/OG0000391.3/OG0000391.1/OG0000391.2/OG0000396.4/OG0000396.3/OG0000396.1/OG0000396.2/OG0000403.2/OG0000403.1/OG0000404.1/OG0000404.2/OG0000404.3/OG0000404.4/OG0000412.2/OG0000412.1/OG0000412.3/OG0000416.1/OG0000416.4/OG0000416.2/OG0000416.3/OG0000429.3/OG0000429.2/OG0000429.1/OG0000447.3/OG0000447.2/OG0000447.1/OG0000467.4/OG0000467.3/OG0000467.2/OG0000467.1/OG0000477.2/OG0000477.3/OG0000477.4/OG0000477.1/OG0000478.2/OG0000478.1/OG0000478.3/OG0000485.1/OG0000485.3/OG0000485.2/OG0000521.2/OG0000521.1/OG0000521.3/OG0000525.3/OG0000525.1/OG0000525.2/OG0000526.3/OG0000526.2/OG0000526.1/OG0000539.2/OG0000539.1/OG0000539.3/OG0000540.3/OG0000540.4/OG0000540.2/OG0000540.1/OG0000543.3/OG0000543.2/OG0000543.4/OG0000543.1/OG0000549.2/OG0000549.1/OG0000561.2/OG0000561.3/OG0000561.1/OG0000563.2/OG0000563.3/OG0000563.1/OG0000567.1/OG0000567.3/OG0000567.2/OG0000571.3/OG0000571.1/OG0000571.2/OG0000582.3/OG0000582.1/OG0000582.2/OG0000590.2/OG0000590.1/OG0000590.3/OG0000608.1/OG0000608.2/OG0000617.1/OG0000617.2/OG0000617.3/OG0000619.1/OG0000619.3/OG0000619.2/OG0000635.1/OG0000635.2/OG0000653.2/OG0000653.1/OG0000653.3/OG0000666.3/OG0000666.2/OG0000666.1/OG0000671.3/OG0000671.1/OG0000671.2/OG0000696.1/OG0000696.2/OG0000696.3/OG0000704.2/OG0000704.1/OG0000704.3/OG0000711.3/OG0000711.1/OG0000711.2/OG0000712.1/OG0000712.2/OG0000737.1/OG0000737.3/OG0000737.2/OG0000741.2/OG0000741.1/OG0000741.3/OG0000756.1/OG0000764.1/OG0000764.2/OG0000764.3/OG0000772.1/OG0000772.2/OG0000785.1/OG0000785.2/OG0000827.1/OG0000827.2/OG0000876.1/OG0000876.2/OG0000893.1/OG0000893.2/OG0000897.2/OG0000897.1/OG0000917.2/OG0000917.1/OG0000918.2/OG0000918.3/OG0000918.1/OG0000935.2/OG0000935.1/OG0000938.1/OG0000938.3/OG0000938.2/OG0000942.2/OG0000942.3/OG0000942.1/OG0000992.1/OG0000992.2/OG0000995.1/OG0000995.2/OG0001004.2/OG0001004.1/OG0001017.1/OG0001017.2/OG0001021.1/OG0001029.2/OG0001029.1/OG0001033.2/OG0001033.1/OG0001045.2/OG0001045.1/OG0001050.2/OG0001050.1/OG0001081.2/OG0001081.1/OG0001087.1/OG0001087.2/OG0001090.1/OG0001090.2/OG0001118.1/OG0001118.2/OG0001120.2/OG0001120.1/OG0001155.2/OG0001155.1/OG0001157.2/OG0001157.1/OG0001162.1/OG0001162.2/OG0001167.1/OG0001167.2/OG0001169.2/OG0001169.1/OG0001170.2/OG0001170.1/OG0001173.2/OG0001173.1/OG0001243.2/OG0001243.1/OG0001259.2/OG0001259.1/OG0001269.2/OG0001269.1/OG0001271.2/OG0001271.1/OG0001276.2/OG0001276.1/OG0001278.2/OG0001278.1/OG0001342.2/OG0001342.1/OG0001349.1/OG0001395.2/OG0001395.1/OG0001401.3/OG0001401.2/OG0001401.1/OG0001408.1/OG0001408.2/OG0001420.1/OG0001440.1/OG0001440.2/OG0001466.2/OG0001466.1/OG0001469.2/OG0001469.1/OG0001504.1/OG0001504.2/OG0001512.1/OG0001512.2/OG0001523.1/OG0001523.2/OG0001543.2/OG0001543.1/OG0001559.2/OG0001559.1/OG0001567.1/OG0001578.2/OG0001578.1/OG0001597.1/OG0001597.2/OG0001623.2/OG0001623.1/OG0001631.2/OG0001631.1/OG0001639.1/OG0001639.2/OG0001640.1/OG0001640.2/OG0001647.2/OG0001647.1/OG0001680.1/OG0001680.2/OG0001714.2/OG0001714.1/OG0001764.2/OG0001764.1/OG0001765.1/OG0001768.1/OG0001769.2/OG0001769.1/OG0001774.1/OG0001774.2/OG0001782.1/OG0001782.2/OG0001870.2/OG0001870.1/OG0001956.1/OG0001963.1/OG0001963.2/OG0001981.2/OG0001981.1/OG0001991.1/OG0002023.1/OG0002027.1/OG0002027.2/OG0002056.1/OG0002079.1/OG0002142.1/OG0002142.2/OG0002154.1/OG0002154.2/OG0002179.1/OG0002236.1/OG0002236.2/OG0002237.1/OG0002268.1/OG0002276.1/OG0002277.2/OG0002277.1/OG0002343.1/OG0002343.2/OG0002348.1/OG0002351.1/OG0002360.1/OG0002360.2/OG0002381.2/OG0002381.1/OG0002409.1/OG0002443.2/OG0002443.1/OG0002463.1/OG0002464.1/OG0002464.2/OG0002475.1/OG0002477.1/OG0002503.1/OG0002515.1/OG0002572.1/OG0002601.1/OG0002605.1/OG0002605.2/OG0002607.1/OG0002642.1/OG0002642.2/OG0002643.1/OG0002746.1/OG0002754.1/OG0002774.2/OG0002774.1/OG0002801.1/OG0002806.1/OG0002806.2/OG0002812.1/OG0002825.2/OG0002825.1/OG0002873.1/OG0002873.2/OG0002876.1/OG0002885.1/OG0002917.1/OG0002920.1/OG0002926.1/OG0002936.1/OG0002947.2/OG0002947.1/OG0002969.1/OG0003046.1/OG0003054.1/OG0003055.1/OG0003058.1/OG0003066.1/OG0003068.1/OG0003084.1/OG0003090.1/OG0003096.1/OG0003116.1/OG0003121.1/OG0003133.1/OG0003152.1/OG0003212.1/OG0003219.1/OG0003243.1/OG0003253.2/OG0003253.1/OG0003262.1/OG0003266.2/OG0003266.1/OG0003276.1/OG0003287.1/OG0003318.1/OG0003456.1/OG0003481.1/OG0003491.1/OG0003492.1/OG0003522.1/OG0003523.1/OG0003529.1/OG0003539.1/OG0003558.1/OG0003567.1/OG0003569.1/OG0003580.1/OG0003647.1/OG0003683.1/OG0003721.1/OG0003726.2/OG0003726.1/OG0003730.1/OG0003752.1/OG0003793.1/OG0003826.1/OG0003855.1/OG0003945.1/OG0003973.1/OG0003986.1/OG0003993.1/OG0004056.1/OG0004105.1/OG0004124.1/OG0004146.1/OG0004147.1/OG0004152.1/OG0004281.1/OG0004283.1/OG0004292.1/OG0004309.1/OG0004310.1/OG0004311.1/OG0004332.1/OG0004333.1/OG0004370.1/OG0004413.1/OG0004425.1/OG0004428.1/OG0004439.1/OG0004632.1/OG0004634.1/OG0004636.1/OG0004768.1/OG0004815.1/OG0004904.1/OG0004909.1/OG0004930.1/OG0004948.1/OG0004992.1/OG0005035.1/OG0005043.1/OG0005055.1/OG0005077.1/OG0005078.1/OG0005081.1/OG0005099.1/OG0005103.1/OG0005154.1/OG0005170.1/OG0005322.1/OG0005396.1/OG0005458.1/OG0005507.1/OG0005515.1/OG0005528.1/OG0005580.1/OG0005713.1/OG0005786.1/OG0005811.1/OG0006015.1/OG0006041.1/OG0006146.1/OG0006248.1/OG0006305.1/OG0006307.1/OG0006375.1/OG0006394.1/OG0006413.1/OG0006415.1/OG0006659.1/OG0006678.1/OG0006832.1/OG0006850.1/OG0006889.1/OG0007214.1/OG0007768.1/OG0008000.1/OG0008039.1/OG0008490.1/OG0008508.1/OG0009945.1</t>
  </si>
  <si>
    <t>OG0000266.6/OG0000266.3/OG0000266.5/OG0000266.1/OG0000266.2/OG0000266.4/OG0001000.1/OG0001000.2/OG0001398.1/OG0002186.1/OG0002287.1/OG0002658.1/OG0002817.2/OG0002817.1/OG0002830.1/OG0002905.1/OG0003447.1/OG0003454.1/OG0003671.1/OG0004031.1/OG0004285.1/OG0005706.1/OG0005863.1/OG0005934.1/OG0006389.1/OG0006746.1/OG0006746.2/OG0006834.1/OG0007388.1/OG0008224.1/OG0009611.1/OG0009738.1/OG0010076.1/OG0011919.1</t>
  </si>
  <si>
    <t>OG0002011.1/OG0002011.2/OG0002581.1/OG0003454.1/OG0007382.1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</si>
  <si>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0000267.4/OG0000267.1/OG0000267.2/OG0000267.5/OG0000267.3/OG0000299.2/OG0000299.4/OG0000299.3/OG0000299.1/OG0000416.1/OG0000416.4/OG0000416.2/OG0000416.3/OG0000525.3/OG0000525.1/OG0000525.2/OG0000947.1/OG0000947.2/OG0001111.1/OG0001111.2/OG0001193.1/OG0001193.2/OG0001262.2/OG0001262.1/OG0001365.2/OG0001365.1/OG0001578.2/OG0001578.1/OG0002351.1/OG0002730.1/OG0002746.1/OG0002812.1/OG0005111.1</t>
  </si>
  <si>
    <t>OG0002581.1/OG0002628.2/OG0002628.1/OG0002905.1/OG0003454.1/OG0005439.1/OG0007382.1/OG0008269.1</t>
  </si>
  <si>
    <t>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0000083.8/OG0000083.1/OG0000083.3/OG0000083.5/OG0000083.6/OG0000083.4/OG0000083.2/OG0000083.7/OG0000105.3/OG0000105.1/OG0000105.5/OG0000105.7/OG0000105.6/OG0000105.2/OG0000105.4/OG0000126.3/OG0000126.2/OG0000126.8/OG0000126.6/OG0000126.5/OG0000126.1/OG0000126.4/OG0000126.7/OG0000172.3/OG0000172.4/OG0000172.2/OG0000172.1/OG0000247.4/OG0000247.5/OG0000247.1/OG0000247.3/OG0000247.2/OG0000267.4/OG0000267.1/OG0000267.2/OG0000267.5/OG0000267.3/OG0000269.4/OG0000269.2/OG0000269.3/OG0000269.1/OG0000273.1/OG0000273.5/OG0000273.4/OG0000273.2/OG0000273.3/OG0000299.2/OG0000299.4/OG0000299.3/OG0000299.1/OG0000316.4/OG0000316.2/OG0000316.5/OG0000316.1/OG0000316.3/OG0000356.4/OG0000356.1/OG0000356.2/OG0000356.3/OG0000416.1/OG0000416.4/OG0000416.2/OG0000416.3/OG0000424.2/OG0000424.1/OG0000449.3/OG0000449.1/OG0000449.2/OG0000525.3/OG0000525.1/OG0000525.2/OG0000567.1/OG0000567.3/OG0000567.2/OG0000571.3/OG0000571.1/OG0000571.2/OG0000592.2/OG0000592.1/OG0000592.3/OG0000811.2/OG0000811.3/OG0000811.1/OG0000886.1/OG0000886.3/OG0000886.2/OG0000911.2/OG0000911.1/OG0000917.2/OG0000917.1/OG0001111.1/OG0001111.2/OG0001263.1/OG0001263.2/OG0001275.2/OG0001275.1/OG0001420.1/OG0001466.2/OG0001466.1/OG0001559.2/OG0001559.1/OG0001578.2/OG0001578.1/OG0001757.2/OG0001757.1/OG0001768.1/OG0001769.2/OG0001769.1/OG0001934.2/OG0001934.1/OG0001970.1/OG0001970.2/OG0001972.1/OG0001972.2/OG0002009.1/OG0002009.2/OG0002134.1/OG0002179.1/OG0002221.1/OG0002276.1/OG0002332.1/OG0002340.1/OG0002340.2/OG0002351.1/OG0002361.2/OG0002361.1/OG0002487.1/OG0002494.1/OG0002572.1/OG0002666.1/OG0002812.1/OG0002885.1/OG0002947.2/OG0002947.1/OG0003078.1/OG0003090.1/OG0003105.1/OG0003210.1/OG0003243.1/OG0003264.1/OG0003280.1/OG0003423.1/OG0003448.1/OG0003529.1/OG0003791.1/OG0003793.1/OG0003819.1/OG0003826.1/OG0004038.1/OG0004147.1/OG0004210.1/OG0004632.1/OG0004720.1/OG0004785.1/OG0004883.1/OG0004930.1/OG0005111.1/OG0005491.1/OG0005648.1/OG0005786.1/OG0006041.1/OG0006248.1/OG0006256.1/OG0006320.1/OG0006430.1</t>
  </si>
  <si>
    <t>OG0002168.1/OG0002353.1/OG0003294.1/OG0003294.2/OG0003542.1/OG0003735.1/OG0005534.1/OG0006762.1</t>
  </si>
  <si>
    <t>OG0002353.1</t>
  </si>
  <si>
    <t>OG0000172.3/OG0000172.4/OG0000172.2/OG0000172.1/OG0000299.2/OG0000299.4/OG0000299.3/OG0000299.1/OG0000356.4/OG0000356.1/OG0000356.2/OG0000356.3/OG0001559.2/OG0001559.1/OG0001578.2/OG0001578.1/OG0001757.2/OG0001757.1/OG0002221.1/OG0002361.2/OG0002361.1/OG0003448.1/OG0005111.1/OG0005786.1</t>
  </si>
  <si>
    <t>OG0000356.4/OG0000356.1/OG0000356.2/OG0000356.3/OG0001578.2/OG0001578.1</t>
  </si>
  <si>
    <t>OG0000299.2/OG0000299.4/OG0000299.3/OG0000299.1/OG0001757.2/OG0001757.1/OG0002221.1/OG0002361.2/OG0002361.1/OG0003448.1/OG0005111.1/OG0005786.1</t>
  </si>
  <si>
    <t>OG0000172.3/OG0000172.4/OG0000172.2/OG0000172.1/OG0000299.2/OG0000299.4/OG0000299.3/OG0000299.1/OG0000449.3/OG0000449.1/OG0000449.2/OG0000525.3/OG0000525.1/OG0000525.2/OG0001275.2/OG0001275.1/OG0001559.2/OG0001559.1/OG0003090.1/OG0003243.1/OG0006248.1</t>
  </si>
  <si>
    <t>OG0000416.1/OG0000416.4/OG0000416.2/OG0000416.3/OG0002351.1</t>
  </si>
  <si>
    <t>OG0003454.1/OG0007882.1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</si>
  <si>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0000050.7/OG0000050.8/OG0000050.1/OG0000050.6/OG0000050.10/OG0000050.5/OG0000050.11/OG0000050.9/OG0000050.3/OG0000050.2/OG0000050.4/OG0000127.2/OG0000127.3/OG0000127.1/OG0000127.5/OG0000127.4/OG0000127.6/OG0000267.4/OG0000267.1/OG0000267.2/OG0000267.5/OG0000267.3/OG0000331.1/OG0000331.3/OG0000331.2/OG0000331.4/OG0000356.4/OG0000356.1/OG0000356.2/OG0000356.3/OG0000373.2/OG0000373.1/OG0000373.3/OG0000373.4/OG0000478.2/OG0000478.1/OG0000478.3/OG0000549.2/OG0000549.1/OG0000897.2/OG0000897.1/OG0001006.1/OG0001006.2/OG0001193.1/OG0001193.2/OG0001271.2/OG0001271.1/OG0001578.2/OG0001578.1/OG0001768.1/OG0001942.1/OG0001942.2/OG0001981.2/OG0001981.1/OG0002572.1/OG0002870.1/OG0004281.1/OG0004294.1/OG0004345.1/OG0005154.1</t>
  </si>
  <si>
    <t>OG0000977.1/OG0001361.1/OG0001361.2/OG0001609.1/OG0001662.2/OG0001662.1/OG0001822.1/OG0001822.2/OG0001940.1/OG0001966.2/OG0001966.1/OG0001974.1/OG0002032.1/OG0002032.2/OG0002073.1/OG0002073.2/OG0002145.1/OG0002257.2/OG0002257.1/OG0002259.1/OG0002282.1/OG0002353.1/OG0002480.1/OG0002646.1/OG0002708.1/OG0003077.2/OG0003077.1/OG0003238.1/OG0003335.1/OG0003339.1/OG0003415.1/OG0003542.1/OG0003681.1/OG0003688.1/OG0003735.1/OG0003797.1/OG0003998.1/OG0004023.1/OG0004030.1/OG0004040.1/OG0004052.1/OG0004054.1/OG0004096.1/OG0004114.1/OG0004312.1/OG0004390.1/OG0004401.1/OG0004681.1/OG0004688.1/OG0005113.1/OG0005167.1/OG0005288.1/OG0005376.1/OG0005534.1/OG0005582.1/OG0005703.1/OG0005846.1/OG0005896.1/OG0006036.1/OG0006227.1/OG0006454.1/OG0006467.1/OG0006627.1/OG0006639.1/OG0006714.1/OG0006772.1/OG0006855.1/OG0007151.1/OG0007155.1/OG0007336.1/OG0007347.1/OG0007639.1/OG0007675.1/OG0008043.1/OG0008078.1/OG0008221.1/OG0009035.1/OG0009049.1/OG0009067.1/OG0009699.1/OG0010621.1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</si>
  <si>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0000030.8/OG0000030.7/OG0000030.12/OG0000030.6/OG0000030.1/OG0000030.4/OG0000030.9/OG0000030.10/OG0000030.14/OG0000030.2/OG0000030.3/OG0000030.13/OG0000030.5/OG0000030.11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0000059.3/OG0000059.9/OG0000059.6/OG0000059.5/OG0000059.11/OG0000059.10/OG0000059.1/OG0000059.8/OG0000059.4/OG0000059.7/OG0000059.2/OG0000073.10/OG0000073.7/OG0000073.3/OG0000073.11/OG0000073.8/OG0000073.1/OG0000073.5/OG0000073.2/OG0000073.9/OG0000073.4/OG0000073.6/OG0000078.10/OG0000078.11/OG0000078.3/OG0000078.7/OG0000078.9/OG0000078.6/OG0000078.2/OG0000078.5/OG0000078.4/OG0000078.8/OG0000078.1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0000169.6/OG0000169.4/OG0000169.2/OG0000169.5/OG0000169.3/OG0000169.1/OG0000171.3/OG0000171.1/OG0000171.2/OG0000171.5/OG0000171.4/OG0000172.3/OG0000172.4/OG0000172.2/OG0000172.1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0000226.1/OG0000226.2/OG0000226.5/OG0000226.4/OG0000226.6/OG0000226.3/OG0000232.4/OG0000232.2/OG0000232.5/OG0000232.1/OG0000232.3/OG0000247.4/OG0000247.5/OG0000247.1/OG0000247.3/OG0000247.2/OG0000256.4/OG0000256.5/OG0000256.3/OG0000256.1/OG0000256.2/OG0000260.3/OG0000260.4/OG0000260.1/OG0000260.2/OG0000267.4/OG0000267.1/OG0000267.2/OG0000267.5/OG0000267.3/OG0000271.2/OG0000271.1/OG0000271.4/OG0000271.3/OG0000273.1/OG0000273.5/OG0000273.4/OG0000273.2/OG0000273.3/OG0000278.4/OG0000278.2/OG0000278.1/OG0000278.3/OG0000278.5/OG0000280.1/OG0000280.2/OG0000280.4/OG0000280.3/OG0000283.4/OG0000283.3/OG0000283.1/OG0000283.2/OG0000288.5/OG0000288.1/OG0000288.4/OG0000288.2/OG0000288.3/OG0000295.1/OG0000295.2/OG0000295.3/OG0000295.4/OG0000298.3/OG0000298.4/OG0000298.5/OG0000298.1/OG0000298.2/OG0000299.2/OG0000299.4/OG0000299.3/OG0000299.1/OG0000300.2/OG0000300.3/OG0000300.1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0000359.1/OG0000359.4/OG0000359.3/OG0000359.2/OG0000367.2/OG0000367.1/OG0000367.3/OG0000367.4/OG0000375.4/OG0000375.3/OG0000375.2/OG0000375.1/OG0000385.3/OG0000385.1/OG0000385.2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0000449.3/OG0000449.1/OG0000449.2/OG0000478.2/OG0000478.1/OG0000478.3/OG0000480.3/OG0000480.1/OG0000480.2/OG0000484.2/OG0000484.1/OG0000484.3/OG0000485.1/OG0000485.3/OG0000485.2/OG0000492.1/OG0000492.3/OG0000492.2/OG0000501.1/OG0000513.2/OG0000513.1/OG0000521.2/OG0000521.1/OG0000521.3/OG0000523.2/OG0000523.3/OG0000523.1/OG0000525.3/OG0000525.1/OG0000525.2/OG0000526.3/OG0000526.2/OG0000526.1/OG0000533.2/OG0000533.3/OG0000533.4/OG0000533.1/OG0000538.3/OG0000538.2/OG0000538.4/OG0000538.1/OG0000540.3/OG0000540.4/OG0000540.2/OG0000540.1/OG0000549.2/OG0000549.1/OG0000550.1/OG0000550.3/OG0000550.2/OG0000559.3/OG0000559.2/OG0000559.1/OG0000561.2/OG0000561.3/OG0000561.1/OG0000567.1/OG0000567.3/OG0000567.2/OG0000571.3/OG0000571.1/OG0000571.2/OG0000582.3/OG0000582.1/OG0000582.2/OG0000583.2/OG0000583.1/OG0000583.3/OG0000590.2/OG0000590.1/OG0000590.3/OG0000608.1/OG0000608.2/OG0000613.1/OG0000613.3/OG0000613.2/OG0000617.1/OG0000617.2/OG0000617.3/OG0000618.2/OG0000618.1/OG0000618.3/OG0000619.1/OG0000619.3/OG0000619.2/OG0000631.2/OG0000631.1/OG0000631.3/OG0000632.1/OG0000632.2/OG0000635.1/OG0000635.2/OG0000636.3/OG0000636.1/OG0000636.2/OG0000666.3/OG0000666.2/OG0000666.1/OG0000670.2/OG0000670.1/OG0000671.3/OG0000671.1/OG0000671.2/OG0000697.2/OG0000697.1/OG0000704.2/OG0000704.1/OG0000704.3/OG0000707.1/OG0000707.3/OG0000707.2/OG0000709.3/OG0000709.1/OG0000709.2/OG0000710.3/OG0000710.1/OG0000710.2/OG0000712.1/OG0000712.2/OG0000737.1/OG0000737.3/OG0000737.2/OG0000739.1/OG0000739.2/OG0000744.1/OG0000744.2/OG0000745.2/OG0000745.1/OG0000745.3/OG0000764.1/OG0000764.2/OG0000764.3/OG0000772.1/OG0000772.2/OG0000785.1/OG0000785.2/OG0000789.1/OG0000789.2/OG0000805.3/OG0000805.2/OG0000805.1/OG0000811.2/OG0000811.3/OG0000811.1/OG0000815.1/OG0000815.2/OG0000828.1/OG0000828.2/OG0000831.2/OG0000831.1/OG0000832.1/OG0000832.3/OG0000832.2/OG0000833.2/OG0000833.1/OG0000834.2/OG0000834.1/OG0000840.1/OG0000840.2/OG0000858.1/OG0000858.2/OG0000858.3/OG0000868.2/OG0000868.1/OG0000868.3/OG0000870.3/OG0000870.1/OG0000870.2/OG0000886.1/OG0000886.3/OG0000886.2/OG0000892.1/OG0000892.2/OG0000893.1/OG0000893.2/OG0000897.2/OG0000897.1/OG0000911.2/OG0000911.1/OG0000915.1/OG0000915.2/OG0000917.2/OG0000917.1/OG0000918.2/OG0000918.3/OG0000918.1/OG0000920.2/OG0000920.1/OG0000921.3/OG0000921.1/OG0000921.2/OG0000935.2/OG0000935.1/OG0000947.1/OG0000947.2/OG0000948.1/OG0000948.2/OG0000953.1/OG0000953.2/OG0000971.1/OG0000971.2/OG0000971.3/OG0000974.1/OG0000974.2/OG0000976.1/OG0000976.2/OG0000992.1/OG0000992.2/OG0000995.1/OG0000995.2/OG0000997.1/OG0000997.2/OG0001003.1/OG0001003.2/OG0001006.1/OG0001006.2/OG0001023.2/OG0001023.1/OG0001026.1/OG0001026.2/OG0001029.2/OG0001029.1/OG0001033.2/OG0001033.1/OG0001050.2/OG0001050.1/OG0001081.2/OG0001081.1/OG0001090.1/OG0001090.2/OG0001111.1/OG0001111.2/OG0001148.2/OG0001148.1/OG0001157.2/OG0001157.1/OG0001161.1/OG0001161.2/OG0001162.1/OG0001162.2/OG0001166.2/OG0001166.1/OG0001169.2/OG0001169.1/OG0001170.2/OG0001170.1/OG0001175.2/OG0001175.1/OG0001176.1/OG0001176.2/OG0001193.1/OG0001193.2/OG0001200.2/OG0001200.1/OG0001225.2/OG0001225.1/OG0001241.1/OG0001241.2/OG0001243.2/OG0001243.1/OG0001245.2/OG0001245.1/OG0001248.1/OG0001248.2/OG0001249.1/OG0001251.2/OG0001251.1/OG0001254.2/OG0001254.1/OG0001260.1/OG0001262.2/OG0001262.1/OG0001263.1/OG0001263.2/OG0001266.2/OG0001266.1/OG0001271.2/OG0001271.1/OG0001275.2/OG0001275.1/OG0001305.2/OG0001305.1/OG0001313.2/OG0001313.1/OG0001342.2/OG0001342.1/OG0001355.2/OG0001355.1/OG0001368.2/OG0001368.1/OG0001369.1/OG0001393.1/OG0001393.2/OG0001395.2/OG0001395.1/OG0001397.1/OG0001397.2/OG0001405.1/OG0001405.2/OG0001408.1/OG0001408.2/OG0001415.2/OG0001415.1/OG0001420.1/OG0001450.1/OG0001450.2/OG0001459.1/OG0001459.2/OG0001461.1/OG0001461.2/OG0001466.2/OG0001466.1/OG0001504.1/OG0001504.2/OG0001510.2/OG0001510.1/OG0001512.1/OG0001512.2/OG0001514.2/OG0001514.1/OG0001523.1/OG0001523.2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0001631.2/OG0001631.1/OG0001634.2/OG0001634.1/OG0001639.1/OG0001639.2/OG0001640.1/OG0001640.2/OG0001641.1/OG0001641.2/OG0001648.2/OG0001648.1/OG0001682.1/OG0001682.2/OG0001683.2/OG0001683.1/OG0001702.2/OG0001702.1/OG0001710.2/OG0001710.1/OG0001712.1/OG0001712.2/OG0001717.1/OG0001718.1/OG0001719.1/OG0001752.2/OG0001752.1/OG0001765.1/OG0001768.1/OG0001769.2/OG0001769.1/OG0001772.2/OG0001772.1/OG0001779.1/OG0001782.1/OG0001782.2/OG0001784.2/OG0001784.1/OG0001786.2/OG0001786.1/OG0001787.1/OG0001787.2/OG0001792.2/OG0001792.1/OG0001794.1/OG0001794.2/OG0001823.2/OG0001823.1/OG0001828.1/OG0001828.3/OG0001828.2/OG0001866.2/OG0001866.1/OG0001870.2/OG0001870.1/OG0001900.1/OG0001911.2/OG0001911.1/OG0001932.1/OG0001932.2/OG0001942.1/OG0001942.2/OG0001945.1/OG0001945.2/OG0001954.1/OG0001963.1/OG0001963.2/OG0001970.1/OG0001970.2/OG0001972.1/OG0001972.2/OG0001979.1/OG0001981.2/OG0001981.1/OG0001991.1/OG0001993.1/OG0002009.1/OG0002009.2/OG0002014.1/OG0002031.2/OG0002031.1/OG0002039.1/OG0002043.2/OG0002043.1/OG0002049.1/OG0002049.2/OG0002056.1/OG0002061.1/OG0002064.2/OG0002064.1/OG0002068.1/OG0002076.1/OG0002076.2/OG0002079.1/OG0002101.1/OG0002101.2/OG0002107.2/OG0002107.1/OG0002115.1/OG0002115.2/OG0002121.1/OG0002121.2/OG0002133.1/OG0002134.1/OG0002141.1/OG0002142.1/OG0002142.2/OG0002143.2/OG0002143.1/OG0002146.1/OG0002147.1/OG0002147.2/OG0002152.1/OG0002152.2/OG0002179.1/OG0002205.1/OG0002208.1/OG0002208.2/OG0002221.1/OG0002228.1/OG0002236.1/OG0002236.2/OG0002237.1/OG0002246.1/OG0002254.1/OG0002267.1/OG0002268.1/OG0002277.2/OG0002277.1/OG0002284.1/OG0002295.1/OG0002332.1/OG0002340.1/OG0002340.2/OG0002341.1/OG0002351.1/OG0002374.1/OG0002376.1/OG0002379.1/OG0002379.2/OG0002380.1/OG0002381.2/OG0002381.1/OG0002409.1/OG0002411.1/OG0002413.1/OG0002443.2/OG0002443.1/OG0002472.1/OG0002475.1/OG0002477.1/OG0002481.1/OG0002482.1/OG0002486.1/OG0002486.2/OG0002487.1/OG0002488.2/OG0002488.1/OG0002491.1/OG0002492.1/OG0002493.2/OG0002493.1/OG0002503.1/OG0002504.2/OG0002504.1/OG0002509.2/OG0002509.1/OG0002515.1/OG0002518.1/OG0002572.1/OG0002586.1/OG0002586.2/OG0002587.1/OG0002589.1/OG0002589.2/OG0002591.1/OG0002605.1/OG0002605.2/OG0002621.1/OG0002623.2/OG0002623.1/OG0002638.1/OG0002650.1/OG0002650.2/OG0002659.1/OG0002666.1/OG0002670.1/OG0002716.1/OG0002723.2/OG0002723.1/OG0002730.1/OG0002731.2/OG0002731.1/OG0002741.1/OG0002746.1/OG0002754.1/OG0002767.1/OG0002772.1/OG0002778.2/OG0002778.1/OG0002787.1/OG0002797.1/OG0002801.1/OG0002806.1/OG0002806.2/OG0002812.1/OG0002822.1/OG0002824.1/OG0002824.2/OG0002876.1/OG0002885.1/OG0002887.1/OG0002887.2/OG0002899.1/OG0002907.1/OG0002917.1/OG0002918.1/OG0002920.1/OG0002924.1/OG0002926.1/OG0002932.1/OG0002947.2/OG0002947.1/OG0002955.1/OG0002959.1/OG0003046.1/OG0003049.1/OG0003050.1/OG0003054.1/OG0003058.1/OG0003072.1/OG0003084.1/OG0003088.1/OG0003090.1/OG0003091.1/OG0003096.1/OG0003105.1/OG0003109.1/OG0003123.1/OG0003134.1/OG0003137.1/OG0003152.1/OG0003154.1/OG0003155.2/OG0003155.1/OG0003212.1/OG0003221.1/OG0003222.1/OG0003233.1/OG0003243.1/OG0003252.1/OG0003273.1/OG0003276.1/OG0003292.1/OG0003303.1/OG0003314.1/OG0003320.1/OG0003323.1/OG0003400.1/OG0003423.1/OG0003425.1/OG0003451.1/OG0003452.1/OG0003460.1/OG0003469.1/OG0003481.1/OG0003485.1/OG0003487.1/OG0003491.1/OG0003499.1/OG0003510.1/OG0003522.1/OG0003523.1/OG0003529.1/OG0003539.1/OG0003541.1/OG0003543.1/OG0003558.1/OG0003567.1/OG0003571.1/OG0003580.1/OG0003591.1/OG0003593.1/OG0003594.1/OG0003599.1/OG0003659.1/OG0003679.1/OG0003683.1/OG0003718.1/OG0003721.1/OG0003730.1/OG0003752.1/OG0003769.1/OG0003774.1/OG0003775.1/OG0003793.1/OG0003799.1/OG0003801.1/OG0003804.1/OG0003808.1/OG0003816.1/OG0003819.1/OG0003821.1/OG0003824.1/OG0003834.1/OG0003840.1/OG0003844.1/OG0003846.1/OG0003945.1/OG0003973.1/OG0003993.1/OG0003994.1/OG0004029.1/OG0004038.1/OG0004079.1/OG0004095.1/OG0004103.1/OG0004106.1/OG0004111.1/OG0004130.1/OG0004135.1/OG0004146.1/OG0004147.1/OG0004152.1/OG0004156.1/OG0004160.1/OG0004204.1/OG0004243.1/OG0004283.1/OG0004292.1/OG0004294.1/OG0004301.1/OG0004305.1/OG0004309.1/OG0004315.1/OG0004343.1/OG0004345.1/OG0004347.1/OG0004361.1/OG0004363.1/OG0004391.1/OG0004396.1/OG0004407.1/OG0004423.1/OG0004425.1/OG0004428.1/OG0004439.1/OG0004448.1/OG0004452.1/OG0004454.1/OG0004481.1/OG0004568.1/OG0004588.1/OG0004609.1/OG0004618.1/OG0004620.1/OG0004628.1/OG0004632.1/OG0004636.1/OG0004664.1/OG0004691.1/OG0004704.1/OG0004718.1/OG0004728.1/OG0004748.1/OG0004749.1/OG0004767.1/OG0004794.1/OG0004797.1/OG0004818.1/OG0004883.1/OG0004904.1/OG0004915.1/OG0004930.1/OG0004949.1/OG0004952.1/OG0004980.1/OG0004990.1/OG0005002.1/OG0005017.1/OG0005043.1/OG0005055.1/OG0005072.1/OG0005073.1/OG0005078.1/OG0005081.1/OG0005111.1/OG0005116.1/OG0005123.1/OG0005132.1/OG0005144.1/OG0005154.1/OG0005158.1/OG0005284.1/OG0005339.1/OG0005356.1/OG0005359.1/OG0005389.1/OG0005394.1/OG0005434.1/OG0005446.1/OG0005465.1/OG0005466.1/OG0005473.1/OG0005475.1/OG0005491.1/OG0005507.1/OG0005559.1/OG0005565.1/OG0005568.1/OG0005580.1/OG0005587.1/OG0005648.1/OG0005709.1/OG0005713.1/OG0005737.1/OG0005783.1/OG0005786.1/OG0005795.1/OG0005802.1/OG0005811.1/OG0005867.1/OG0005871.1/OG0005873.1/OG0005887.1/OG0005943.1/OG0005955.1/OG0005966.1/OG0005993.1/OG0006004.1/OG0006007.1/OG0006011.1/OG0006014.1/OG0006033.1/OG0006147.1/OG0006217.1/OG0006221.1/OG0006236.1/OG0006242.1/OG0006248.1/OG0006251.1/OG0006256.1/OG0006307.1/OG0006329.1/OG0006338.1/OG0006342.1/OG0006357.1/OG0006371.1/OG0006413.1/OG0006422.1/OG0006480.1/OG0006484.1/OG0006626.1/OG0006659.1/OG0006699.1/OG0006706.1/OG0006741.1/OG0006778.1/OG0006792.1/OG0006819.1/OG0006832.1/OG0006867.1/OG0006889.1/OG0006915.1/OG0006924.1/OG0006933.1/OG0006935.1/OG0007093.1/OG0007172.1/OG0007183.1/OG0007208.1/OG0007280.1/OG0007342.1/OG0007372.1/OG0007381.1/OG0007402.1/OG0007787.1/OG0007811.1/OG0007980.1/OG0008029.1/OG0008100.1/OG0008120.1/OG0008130.1/OG0008495.1/OG0009116.1</t>
  </si>
  <si>
    <t>OG0000123.2/OG0000123.3/OG0000123.5/OG0000123.6/OG0000123.4/OG0000123.7/OG0000123.1/OG0000493.2/OG0000493.3/OG0000493.1/OG0001398.1/OG0002011.1/OG0002011.2/OG0002088.2/OG0002088.1/OG0002088.3/OG0002287.1/OG0002593.1/OG0002628.2/OG0002628.1/OG0002817.2/OG0002817.1/OG0002830.1/OG0002831.1/OG0002905.1/OG0003229.1/OG0003429.1/OG0003454.1/OG0003471.1/OG0003576.1/OG0003671.1/OG0003960.1/OG0004132.1/OG0004161.1/OG0004302.1/OG0004638.1/OG0004907.1/OG0005064.1/OG0005439.1/OG0005511.1/OG0005518.1/OG0005810.1/OG0005822.1/OG0005934.1/OG0005947.1/OG0006082.1/OG0006389.1/OG0006392.1/OG0006682.1/OG0006964.1/OG0007366.1/OG0007413.1/OG0007609.1/OG0007645.1/OG0007786.1/OG0008269.1/OG0008466.1/OG0008563.1/OG0009738.1/OG0010101.1</t>
  </si>
  <si>
    <t>OG0003471.1</t>
  </si>
  <si>
    <t>OG0000046.8/OG0000046.2/OG0000046.5/OG0000046.6/OG0000046.4/OG0000046.11/OG0000046.1/OG0000046.7/OG0000046.9/OG0000046.3/OG0000046.10/OG0000300.2/OG0000300.3/OG0000300.1/OG0000478.2/OG0000478.1/OG0000478.3/OG0000492.1/OG0000492.3/OG0000492.2/OG0000670.2/OG0000670.1/OG0000785.1/OG0000785.2/OG0001170.2/OG0001170.1/OG0001512.1/OG0001512.2/OG0001607.2/OG0001607.1/OG0001768.1/OG0001981.2/OG0001981.1/OG0002146.1/OG0002920.1/OG0003054.1/OG0003292.1/OG0004103.1/OG0004428.1</t>
  </si>
  <si>
    <t>OG0000120.3/OG0000120.4/OG0000120.1/OG0000120.5/OG0000120.2/OG0000549.2/OG0000549.1/OG0000785.1/OG0000785.2/OG0001607.2/OG0001607.1/OG0002076.1/OG0002076.2/OG0002955.1/OG0003054.1</t>
  </si>
  <si>
    <t>OG0001512.1/OG0001512.2/OG0001768.1/OG0005580.1</t>
  </si>
  <si>
    <t>OG0000073.10/OG0000073.7/OG0000073.3/OG0000073.11/OG0000073.8/OG0000073.1/OG0000073.5/OG0000073.2/OG0000073.9/OG0000073.4/OG0000073.6/OG0000105.3/OG0000105.1/OG0000105.5/OG0000105.7/OG0000105.6/OG0000105.2/OG0000105.4/OG0000172.3/OG0000172.4/OG0000172.2/OG0000172.1/OG0000200.4/OG0000200.5/OG0000200.2/OG0000200.6/OG0000200.3/OG0000200.1/OG0000247.4/OG0000247.5/OG0000247.1/OG0000247.3/OG0000247.2/OG0000280.1/OG0000280.2/OG0000280.4/OG0000280.3/OG0000299.2/OG0000299.4/OG0000299.3/OG0000299.1/OG0000318.4/OG0000318.2/OG0000318.1/OG0000318.3/OG0000351.4/OG0000351.3/OG0000351.1/OG0000351.2/OG0000419.4/OG0000419.3/OG0000419.2/OG0000419.1/OG0000526.3/OG0000526.2/OG0000526.1/OG0000785.1/OG0000785.2/OG0000917.2/OG0000917.1/OG0001420.1/OG0001559.2/OG0001559.1/OG0001567.1/OG0001607.2/OG0001607.1/OG0001768.1/OG0001782.1/OG0001782.2/OG0001870.2/OG0001870.1/OG0001942.1/OG0001942.2/OG0001963.1/OG0001963.2/OG0002254.1/OG0002379.1/OG0002379.2/OG0002920.1/OG0002947.2/OG0002947.1/OG0003221.1/OG0003303.1/OG0003580.1/OG0003721.1/OG0003993.1/OG0004103.1/OG0004363.1/OG0004407.1/OG0004428.1/OG0004767.1/OG0004930.1/OG0004980.1/OG0005491.1/OG0005559.1/OG0006004.1/OG0006147.1/OG0006338.1/OG0006832.1</t>
  </si>
  <si>
    <t>OG0002259.1/OG0006714.1/OG0007336.1/OG0007675.1</t>
  </si>
  <si>
    <t>OG0005822.1/OG0006392.1/OG0007413.1</t>
  </si>
  <si>
    <t>OG0002145.1/OG0005376.1</t>
  </si>
  <si>
    <t>OG0000526.3/OG0000526.2/OG0000526.1/OG0000671.3/OG0000671.1/OG0000671.2/OG0000785.1/OG0000785.2/OG0000915.1/OG0000915.2/OG0001260.1/OG0001607.2/OG0001607.1/OG0001954.1/OG0002056.1/OG0002477.1/OG0002746.1/OG0002907.1/OG0002920.1/OG0002947.2/OG0002947.1/OG0003522.1/OG0003523.1/OG0003801.1/OG0003993.1/OG0004204.1/OG0005132.1/OG0005434.1/OG0005507.1/OG0006889.1/OG0007280.1/OG0008130.1/OG0009116.1</t>
  </si>
  <si>
    <t>OG0001398.1/OG0002628.2/OG0002628.1/OG0002817.2/OG0002817.1/OG0002830.1/OG0003454.1/OG0005810.1/OG0006392.1/OG0007609.1/OG0008466.1/OG0009738.1</t>
  </si>
  <si>
    <t>OG0001609.1/OG0001940.1/OG0001966.2/OG0001966.1/OG0002073.1/OG0002073.2/OG0002145.1/OG0002282.1/OG0002646.1/OG0003077.2/OG0003077.1/OG0003238.1/OG0003335.1/OG0003542.1/OG0004040.1/OG0004052.1/OG0004096.1/OG0004390.1/OG0004401.1/OG0004688.1/OG0005288.1/OG0005534.1/OG0005582.1/OG0006227.1/OG0006467.1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</si>
  <si>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0000101.5/OG0000101.1/OG0000101.4/OG0000101.2/OG0000101.7/OG0000101.3/OG0000101.6/OG0000102.3/OG0000102.1/OG0000102.2/OG0000102.6/OG0000102.5/OG0000102.4/OG0000102.7/OG0000102.8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0000359.1/OG0000359.4/OG0000359.3/OG0000359.2/OG0000395.1/OG0000395.2/OG0000395.3/OG0000396.4/OG0000396.3/OG0000396.1/OG0000396.2/OG0000404.1/OG0000404.2/OG0000404.3/OG0000404.4/OG0000405.2/OG0000405.3/OG0000405.1/OG0000412.2/OG0000412.1/OG0000412.3/OG0000416.1/OG0000416.4/OG0000416.2/OG0000416.3/OG0000419.4/OG0000419.3/OG0000419.2/OG0000419.1/OG0000429.3/OG0000429.2/OG0000429.1/OG0000449.3/OG0000449.1/OG0000449.2/OG0000480.3/OG0000480.1/OG0000480.2/OG0000484.2/OG0000484.1/OG0000484.3/OG0000485.1/OG0000485.3/OG0000485.2/OG0000492.1/OG0000492.3/OG0000492.2/OG0000523.2/OG0000523.3/OG0000523.1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0000707.1/OG0000707.3/OG0000707.2/OG0000709.3/OG0000709.1/OG0000709.2/OG0000710.3/OG0000710.1/OG0000710.2/OG0000712.1/OG0000712.2/OG0000737.1/OG0000737.3/OG0000737.2/OG0000744.1/OG0000744.2/OG0000745.2/OG0000745.1/OG0000745.3/OG0000772.1/OG0000772.2/OG0000785.1/OG0000785.2/OG0000789.1/OG0000789.2/OG0000831.2/OG0000831.1/OG0000832.1/OG0000832.3/OG0000832.2/OG0000833.2/OG0000833.1/OG0000886.1/OG0000886.3/OG0000886.2/OG0000892.1/OG0000892.2/OG0000947.1/OG0000947.2/OG0000953.1/OG0000953.2/OG0000974.1/OG0000974.2/OG0000976.1/OG0000976.2/OG0000995.1/OG0000995.2/OG0001006.1/OG0001006.2/OG0001029.2/OG0001029.1/OG0001111.1/OG0001111.2/OG0001157.2/OG0001157.1/OG0001161.1/OG0001161.2/OG0001162.1/OG0001162.2/OG0001166.2/OG0001166.1/OG0001169.2/OG0001169.1/OG0001170.2/OG0001170.1/OG0001175.2/OG0001175.1/OG0001225.2/OG0001225.1/OG0001245.2/OG0001245.1/OG0001254.2/OG0001254.1/OG0001271.2/OG0001271.1/OG0001275.2/OG0001275.1/OG0001368.2/OG0001368.1/OG0001395.2/OG0001395.1/OG0001408.1/OG0001408.2/OG0001415.2/OG0001415.1/OG0001450.1/OG0001450.2/OG0001504.1/OG0001504.2/OG0001510.2/OG0001510.1/OG0001512.1/OG0001512.2/OG0001554.2/OG0001554.1/OG0001558.2/OG0001558.1/OG0001559.2/OG0001559.1/OG0001597.1/OG0001597.2/OG0001599.1/OG0001599.2/OG0001607.2/OG0001607.1/OG0001613.2/OG0001613.1/OG0001622.1/OG0001623.2/OG0001623.1/OG0001634.2/OG0001634.1/OG0001683.2/OG0001683.1/OG0001702.2/OG0001702.1/OG0001710.2/OG0001710.1/OG0001768.1/OG0001828.1/OG0001828.3/OG0001828.2/OG0001900.1/OG0001963.1/OG0001963.2/OG0002009.1/OG0002009.2/OG0002068.1/OG0002107.2/OG0002107.1/OG0002121.1/OG0002121.2/OG0002134.1/OG0002141.1/OG0002143.2/OG0002143.1/OG0002221.1/OG0002246.1/OG0002267.1/OG0002268.1/OG0002277.2/OG0002277.1/OG0002332.1/OG0002340.1/OG0002340.2/OG0002341.1/OG0002351.1/OG0002374.1/OG0002409.1/OG0002411.1/OG0002472.1/OG0002475.1/OG0002481.1/OG0002487.1/OG0002488.2/OG0002488.1/OG0002491.1/OG0002492.1/OG0002509.2/OG0002509.1/OG0002605.1/OG0002605.2/OG0002621.1/OG0002623.2/OG0002623.1/OG0002638.1/OG0002666.1/OG0002731.2/OG0002731.1/OG0002741.1/OG0002767.1/OG0002772.1/OG0002797.1/OG0002806.1/OG0002806.2/OG0002812.1/OG0002822.1/OG0002876.1/OG0002885.1/OG0002899.1/OG0003049.1/OG0003050.1/OG0003090.1/OG0003096.1/OG0003105.1/OG0003109.1/OG0003123.1/OG0003154.1/OG0003222.1/OG0003276.1/OG0003323.1/OG0003425.1/OG0003451.1/OG0003460.1/OG0003485.1/OG0003487.1/OG0003491.1/OG0003522.1/OG0003523.1/OG0003721.1/OG0003730.1/OG0003752.1/OG0003775.1/OG0003793.1/OG0003816.1/OG0003821.1/OG0003994.1/OG0004038.1/OG0004135.1/OG0004243.1/OG0004309.1/OG0004315.1/OG0004407.1/OG0004425.1/OG0004439.1/OG0004481.1/OG0004609.1/OG0004794.1/OG0004818.1/OG0005072.1/OG0005158.1/OG0005284.1/OG0005446.1/OG0005565.1/OG0005580.1/OG0005783.1/OG0005811.1/OG0006007.1/OG0006011.1/OG0006221.1/OG0006236.1/OG0006242.1/OG0006248.1/OG0006329.1/OG0006422.1/OG0006480.1/OG0006659.1/OG0006915.1/OG0006935.1/OG0007208.1/OG0008029.1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</si>
  <si>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0000047.2/OG0000047.3/OG0000047.7/OG0000047.1/OG0000047.4/OG0000047.5/OG0000047.6/OG0000050.7/OG0000050.8/OG0000050.1/OG0000050.6/OG0000050.10/OG0000050.5/OG0000050.11/OG0000050.9/OG0000050.3/OG0000050.2/OG0000050.4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0000395.1/OG0000395.2/OG0000395.3/OG0000396.4/OG0000396.3/OG0000396.1/OG0000396.2/OG0000404.1/OG0000404.2/OG0000404.3/OG0000404.4/OG0000412.2/OG0000412.1/OG0000412.3/OG0000416.1/OG0000416.4/OG0000416.2/OG0000416.3/OG0000419.4/OG0000419.3/OG0000419.2/OG0000419.1/OG0000429.3/OG0000429.2/OG0000429.1/OG0000449.3/OG0000449.1/OG0000449.2/OG0000480.3/OG0000480.1/OG0000480.2/OG0000484.2/OG0000484.1/OG0000484.3/OG0000485.1/OG0000485.3/OG0000485.2/OG0000492.1/OG0000492.3/OG0000492.2/OG0000523.2/OG0000523.3/OG0000523.1/OG0000549.2/OG0000549.1/OG0000559.3/OG0000559.2/OG0000559.1/OG0000571.3/OG0000571.1/OG0000571.2/OG0000582.3/OG0000582.1/OG0000582.2/OG0000613.1/OG0000613.3/OG0000613.2/OG0000617.1/OG0000617.2/OG0000617.3/OG0000635.1/OG0000635.2/OG0000666.3/OG0000666.2/OG0000666.1/OG0000670.2/OG0000670.1/OG0000709.3/OG0000709.1/OG0000709.2/OG0000710.3/OG0000710.1/OG0000710.2/OG0000712.1/OG0000712.2/OG0000744.1/OG0000744.2/OG0000745.2/OG0000745.1/OG0000745.3/OG0000772.1/OG0000772.2/OG0000785.1/OG0000785.2/OG0000789.1/OG0000789.2/OG0000831.2/OG0000831.1/OG0000832.1/OG0000832.3/OG0000832.2/OG0000833.2/OG0000833.1/OG0000886.1/OG0000886.3/OG0000886.2/OG0000892.1/OG0000892.2/OG0000947.1/OG0000947.2/OG0000953.1/OG0000953.2/OG0000974.1/OG0000974.2/OG0000995.1/OG0000995.2/OG0001006.1/OG0001006.2/OG0001111.1/OG0001111.2/OG0001157.2/OG0001157.1/OG0001161.1/OG0001161.2/OG0001162.1/OG0001162.2/OG0001166.2/OG0001166.1/OG0001169.2/OG0001169.1/OG0001170.2/OG0001170.1/OG0001175.2/OG0001175.1/OG0001225.2/OG0001225.1/OG0001245.2/OG0001245.1/OG0001275.2/OG0001275.1/OG0001368.2/OG0001368.1/OG0001395.2/OG0001395.1/OG0001408.1/OG0001408.2/OG0001450.1/OG0001450.2/OG0001504.1/OG0001504.2/OG0001512.1/OG0001512.2/OG0001554.2/OG0001554.1/OG0001558.2/OG0001558.1/OG0001559.2/OG0001559.1/OG0001597.1/OG0001597.2/OG0001599.1/OG0001599.2/OG0001607.2/OG0001607.1/OG0001613.2/OG0001613.1/OG0001634.2/OG0001634.1/OG0001683.2/OG0001683.1/OG0001702.2/OG0001702.1/OG0001710.2/OG0001710.1/OG0001768.1/OG0001900.1/OG0001963.1/OG0001963.2/OG0002068.1/OG0002107.2/OG0002107.1/OG0002121.1/OG0002121.2/OG0002134.1/OG0002141.1/OG0002143.2/OG0002143.1/OG0002221.1/OG0002246.1/OG0002268.1/OG0002277.2/OG0002277.1/OG0002332.1/OG0002340.1/OG0002340.2/OG0002341.1/OG0002351.1/OG0002409.1/OG0002472.1/OG0002475.1/OG0002481.1/OG0002487.1/OG0002488.2/OG0002488.1/OG0002491.1/OG0002492.1/OG0002509.2/OG0002509.1/OG0002605.1/OG0002605.2/OG0002621.1/OG0002623.2/OG0002623.1/OG0002638.1/OG0002666.1/OG0002731.2/OG0002731.1/OG0002741.1/OG0002767.1/OG0002772.1/OG0002797.1/OG0002806.1/OG0002806.2/OG0002812.1/OG0002822.1/OG0002885.1/OG0002899.1/OG0003050.1/OG0003090.1/OG0003096.1/OG0003105.1/OG0003109.1/OG0003123.1/OG0003154.1/OG0003222.1/OG0003276.1/OG0003451.1/OG0003485.1/OG0003487.1/OG0003491.1/OG0003721.1/OG0003730.1/OG0003752.1/OG0003775.1/OG0003816.1/OG0003821.1/OG0004135.1/OG0004309.1/OG0004315.1/OG0004425.1/OG0004439.1/OG0004818.1/OG0005072.1/OG0005158.1/OG0005284.1/OG0005580.1/OG0005783.1/OG0005811.1/OG0006007.1/OG0006011.1/OG0006236.1/OG0006242.1/OG0006248.1/OG0006329.1/OG0006422.1/OG0006480.1/OG0007208.1/OG0008029.1</t>
  </si>
  <si>
    <t>OG0002628.2/OG0002628.1/OG0002817.2/OG0002817.1/OG0003454.1/OG0005810.1/OG0006392.1/OG0007609.1/OG0009738.1</t>
  </si>
  <si>
    <t>OG0001609.1/OG0001940.1/OG0001966.2/OG0001966.1/OG0002073.1/OG0002073.2/OG0002646.1/OG0003077.2/OG0003077.1/OG0003238.1/OG0003335.1/OG0003542.1/OG0004040.1/OG0004052.1/OG0004096.1/OG0004401.1/OG0004688.1/OG0005288.1/OG0005534.1/OG0006227.1/OG0006467.1/OG0010621.1</t>
  </si>
  <si>
    <t>OG0000046.8/OG0000046.2/OG0000046.5/OG0000046.6/OG0000046.4/OG0000046.11/OG0000046.1/OG0000046.7/OG0000046.9/OG0000046.3/OG0000046.10/OG0000168.1/OG0000168.4/OG0000168.2/OG0000168.3/OG0000168.5/OG0000405.2/OG0000405.3/OG0000405.1/OG0000892.1/OG0000892.2/OG0001254.2/OG0001254.1/OG0001368.2/OG0001368.1/OG0002374.1/OG0002822.1/OG0003123.1/OG0003460.1/OG0004425.1/OG0005284.1/OG0006935.1</t>
  </si>
  <si>
    <t>OG0005582.1</t>
  </si>
  <si>
    <t>OG0006392.1/OG0007609.1/OG0008466.1</t>
  </si>
  <si>
    <t>OG0000120.3/OG0000120.4/OG0000120.1/OG0000120.5/OG0000120.2/OG0000121.5/OG0000121.1/OG0000121.2/OG0000121.3/OG0000121.4/OG0000121.6/OG0000121.8/OG0000121.7/OG0000168.1/OG0000168.4/OG0000168.2/OG0000168.3/OG0000168.5/OG0000181.3/OG0000181.5/OG0000181.1/OG0000181.2/OG0000181.4/OG0000299.2/OG0000299.4/OG0000299.3/OG0000299.1/OG0000617.1/OG0000617.2/OG0000617.3/OG0000833.2/OG0000833.1/OG0001554.2/OG0001554.1/OG0002064.2/OG0002064.1/OG0002492.1/OG0002876.1/OG0003451.1/OG0003819.1/OG0004620.1/OG0005565.1/OG0006867.1</t>
  </si>
  <si>
    <t>OG0000126.3/OG0000126.2/OG0000126.8/OG0000126.6/OG0000126.5/OG0000126.1/OG0000126.4/OG0000126.7/OG0000283.4/OG0000283.3/OG0000283.1/OG0000283.2/OG0000772.1/OG0000772.2/OG0000953.1/OG0000953.2/OG0001166.2/OG0001166.1/OG0001395.2/OG0001395.1/OG0001554.2/OG0001554.1/OG0001710.2/OG0001710.1/OG0002376.1/OG0002787.1/OG0003769.1</t>
  </si>
  <si>
    <t>OG0005846.1</t>
  </si>
  <si>
    <t>OG0000283.4/OG0000283.3/OG0000283.1/OG0000283.2/OG0000772.1/OG0000772.2/OG0001166.2/OG0001166.1/OG0001395.2/OG0001395.1/OG0001554.2/OG0001554.1/OG0001710.2/OG0001710.1/OG0002787.1/OG0003769.1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</si>
  <si>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0000295.1/OG0000295.2/OG0000295.3/OG0000295.4/OG0000334.3/OG0000334.1/OG0000334.4/OG0000334.2/OG0000367.2/OG0000367.1/OG0000367.3/OG0000367.4/OG0000395.1/OG0000395.2/OG0000395.3/OG0000424.2/OG0000424.1/OG0000523.2/OG0000523.3/OG0000523.1/OG0000538.3/OG0000538.2/OG0000538.4/OG0000538.1/OG0000619.1/OG0000619.3/OG0000619.2/OG0000828.1/OG0000828.2/OG0000892.1/OG0000892.2/OG0000948.1/OG0000948.2/OG0000974.1/OG0000974.2/OG0001023.2/OG0001023.1/OG0001251.2/OG0001251.1/OG0001263.1/OG0001263.2/OG0001355.2/OG0001355.1/OG0001397.1/OG0001397.2/OG0001420.1/OG0001461.1/OG0001461.2/OG0001567.1/OG0001607.2/OG0001607.1/OG0001779.1/OG0001866.2/OG0001866.1/OG0001972.1/OG0001972.2/OG0002147.1/OG0002147.2/OG0002208.1/OG0002208.2/OG0002381.2/OG0002381.1/OG0002586.1/OG0002586.2/OG0002822.1/OG0002899.1/OG0003221.1/OG0003485.1/OG0003580.1/OG0003804.1/OG0003846.1/OG0004029.1/OG0004038.1/OG0004106.1/OG0004588.1/OG0004904.1/OG0005116.1/OG0005394.1/OG0005871.1/OG0006217.1/OG0006236.1/OG0006626.1/OG0006935.1</t>
  </si>
  <si>
    <t>OG0001609.1/OG0002646.1/OG0004054.1/OG0005582.1/OG0007347.1</t>
  </si>
  <si>
    <t>OG0005064.1/OG0007609.1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</si>
  <si>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0000050.7/OG0000050.8/OG0000050.1/OG0000050.6/OG0000050.10/OG0000050.5/OG0000050.11/OG0000050.9/OG0000050.3/OG0000050.2/OG0000050.4/OG0000089.4/OG0000089.8/OG0000089.5/OG0000089.2/OG0000089.6/OG0000089.3/OG0000089.7/OG0000089.1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0000137.1/OG0000137.6/OG0000137.3/OG0000137.5/OG0000137.2/OG0000137.4/OG0000169.6/OG0000169.4/OG0000169.2/OG0000169.5/OG0000169.3/OG0000169.1/OG0000181.3/OG0000181.5/OG0000181.1/OG0000181.2/OG0000181.4/OG0000200.4/OG0000200.5/OG0000200.2/OG0000200.6/OG0000200.3/OG0000200.1/OG0000247.4/OG0000247.5/OG0000247.1/OG0000247.3/OG0000247.2/OG0000256.4/OG0000256.5/OG0000256.3/OG0000256.1/OG0000256.2/OG0000271.2/OG0000271.1/OG0000271.4/OG0000271.3/OG0000273.1/OG0000273.5/OG0000273.4/OG0000273.2/OG0000273.3/OG0000278.4/OG0000278.2/OG0000278.1/OG0000278.3/OG0000278.5/OG0000280.1/OG0000280.2/OG0000280.4/OG0000280.3/OG0000299.2/OG0000299.4/OG0000299.3/OG0000299.1/OG0000300.2/OG0000300.3/OG0000300.1/OG0000316.4/OG0000316.2/OG0000316.5/OG0000316.1/OG0000316.3/OG0000318.4/OG0000318.2/OG0000318.1/OG0000318.3/OG0000321.4/OG0000321.2/OG0000321.1/OG0000321.3/OG0000331.1/OG0000331.3/OG0000331.2/OG0000331.4/OG0000344.3/OG0000344.1/OG0000344.4/OG0000344.2/OG0000351.4/OG0000351.3/OG0000351.1/OG0000351.2/OG0000385.3/OG0000385.1/OG0000385.2/OG0000403.2/OG0000403.1/OG0000419.4/OG0000419.3/OG0000419.2/OG0000419.1/OG0000449.3/OG0000449.1/OG0000449.2/OG0000478.2/OG0000478.1/OG0000478.3/OG0000480.3/OG0000480.1/OG0000480.2/OG0000484.2/OG0000484.1/OG0000484.3/OG0000492.1/OG0000492.3/OG0000492.2/OG0000501.1/OG0000525.3/OG0000525.1/OG0000525.2/OG0000549.2/OG0000549.1/OG0000559.3/OG0000559.2/OG0000559.1/OG0000567.1/OG0000567.3/OG0000567.2/OG0000571.3/OG0000571.1/OG0000571.2/OG0000617.1/OG0000617.2/OG0000617.3/OG0000631.2/OG0000631.1/OG0000631.3/OG0000670.2/OG0000670.1/OG0000707.1/OG0000707.3/OG0000707.2/OG0000737.1/OG0000737.3/OG0000737.2/OG0000739.1/OG0000739.2/OG0000785.1/OG0000785.2/OG0000811.2/OG0000811.3/OG0000811.1/OG0000834.2/OG0000834.1/OG0000886.1/OG0000886.3/OG0000886.2/OG0000897.2/OG0000897.1/OG0000911.2/OG0000911.1/OG0000921.3/OG0000921.1/OG0000921.2/OG0000935.2/OG0000935.1/OG0000974.1/OG0000974.2/OG0001006.1/OG0001006.2/OG0001029.2/OG0001029.1/OG0001111.1/OG0001111.2/OG0001170.2/OG0001170.1/OG0001193.1/OG0001193.2/OG0001271.2/OG0001271.1/OG0001368.2/OG0001368.1/OG0001393.1/OG0001393.2/OG0001405.1/OG0001405.2/OG0001459.1/OG0001459.2/OG0001607.2/OG0001607.1/OG0001623.2/OG0001623.1/OG0001639.1/OG0001639.2/OG0001702.2/OG0001702.1/OG0001768.1/OG0001782.1/OG0001782.2/OG0001794.1/OG0001794.2/OG0001823.2/OG0001823.1/OG0001870.2/OG0001870.1/OG0001981.2/OG0001981.1/OG0002049.1/OG0002049.2/OG0002064.2/OG0002064.1/OG0002076.1/OG0002076.2/OG0002101.1/OG0002101.2/OG0002107.2/OG0002107.1/OG0002133.1/OG0002237.1/OG0002332.1/OG0002340.1/OG0002340.2/OG0002341.1/OG0002409.1/OG0002482.1/OG0002486.1/OG0002486.2/OG0002488.2/OG0002488.1/OG0002492.1/OG0002518.1/OG0002586.1/OG0002586.2/OG0002605.1/OG0002605.2/OG0002659.1/OG0002670.1/OG0002730.1/OG0002741.1/OG0002746.1/OG0002772.1/OG0002787.1/OG0002887.1/OG0002887.2/OG0002920.1/OG0002955.1/OG0002959.1/OG0003046.1/OG0003054.1/OG0003090.1/OG0003091.1/OG0003155.2/OG0003155.1/OG0003233.1/OG0003303.1/OG0003323.1/OG0003400.1/OG0003451.1/OG0003481.1/OG0003485.1/OG0003543.1/OG0003591.1/OG0003594.1/OG0003599.1/OG0003659.1/OG0003683.1/OG0003721.1/OG0003730.1/OG0003752.1/OG0003774.1/OG0003808.1/OG0003819.1/OG0003834.1/OG0004095.1/OG0004106.1/OG0004345.1/OG0004423.1/OG0004620.1/OG0004794.1/OG0004990.1/OG0005072.1/OG0005111.1/OG0005144.1/OG0005473.1/OG0005587.1/OG0005648.1/OG0005867.1/OG0005873.1/OG0005943.1/OG0006004.1/OG0006307.1/OG0006484.1/OG0006741.1/OG0006778.1/OG0006832.1/OG0007342.1</t>
  </si>
  <si>
    <t>OG0000977.1/OG0001609.1/OG0001662.2/OG0001662.1/OG0001974.1/OG0002646.1/OG0003335.1/OG0003542.1/OG0004030.1/OG0004681.1/OG0005846.1/OG0005896.1/OG0006227.1/OG0007336.1/OG0009049.1/OG0009067.1/OG0010621.1</t>
  </si>
  <si>
    <t>OG0000123.2/OG0000123.3/OG0000123.5/OG0000123.6/OG0000123.4/OG0000123.7/OG0000123.1/OG0001398.1/OG0002011.1/OG0002011.2/OG0002287.1/OG0002628.2/OG0002628.1/OG0004638.1/OG0005934.1/OG0006082.1/OG0006392.1/OG0010101.1</t>
  </si>
  <si>
    <t>OG0000050.7/OG0000050.8/OG0000050.1/OG0000050.6/OG0000050.10/OG0000050.5/OG0000050.11/OG0000050.9/OG0000050.3/OG0000050.2/OG0000050.4/OG0001006.1/OG0001006.2/OG0001170.2/OG0001170.1/OG0001271.2/OG0001271.1/OG0003481.1/OG0004345.1/OG0005873.1</t>
  </si>
  <si>
    <t>OG0004638.1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</si>
  <si>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0000107.5/OG0000107.3/OG0000107.7/OG0000107.4/OG0000107.1/OG0000107.2/OG0000107.8/OG0000107.6/OG0000126.3/OG0000126.2/OG0000126.8/OG0000126.6/OG0000126.5/OG0000126.1/OG0000126.4/OG0000126.7/OG0000181.3/OG0000181.5/OG0000181.1/OG0000181.2/OG0000181.4/OG0000200.4/OG0000200.5/OG0000200.2/OG0000200.6/OG0000200.3/OG0000200.1/OG0000273.1/OG0000273.5/OG0000273.4/OG0000273.2/OG0000273.3/OG0000299.2/OG0000299.4/OG0000299.3/OG0000299.1/OG0000300.2/OG0000300.3/OG0000300.1/OG0000331.1/OG0000331.3/OG0000331.2/OG0000331.4/OG0000351.4/OG0000351.3/OG0000351.1/OG0000351.2/OG0000385.3/OG0000385.1/OG0000385.2/OG0000478.2/OG0000478.1/OG0000478.3/OG0000492.1/OG0000492.3/OG0000492.2/OG0000549.2/OG0000549.1/OG0000617.1/OG0000617.2/OG0000617.3/OG0000670.2/OG0000670.1/OG0000897.2/OG0000897.1/OG0000921.3/OG0000921.1/OG0000921.2/OG0001006.1/OG0001006.2/OG0001029.2/OG0001029.1/OG0001607.2/OG0001607.1/OG0001768.1/OG0001981.2/OG0001981.1/OG0002049.1/OG0002049.2/OG0002076.1/OG0002076.2/OG0002107.2/OG0002107.1/OG0002486.1/OG0002486.2/OG0002920.1/OG0002955.1/OG0003054.1/OG0006832.1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</si>
  <si>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0000105.3/OG0000105.1/OG0000105.5/OG0000105.7/OG0000105.6/OG0000105.2/OG0000105.4/OG0000107.5/OG0000107.3/OG0000107.7/OG0000107.4/OG0000107.1/OG0000107.2/OG0000107.8/OG0000107.6/OG0000137.1/OG0000137.6/OG0000137.3/OG0000137.5/OG0000137.2/OG0000137.4/OG0000169.6/OG0000169.4/OG0000169.2/OG0000169.5/OG0000169.3/OG0000169.1/OG0000200.4/OG0000200.5/OG0000200.2/OG0000200.6/OG0000200.3/OG0000200.1/OG0000247.4/OG0000247.5/OG0000247.1/OG0000247.3/OG0000247.2/OG0000256.4/OG0000256.5/OG0000256.3/OG0000256.1/OG0000256.2/OG0000280.1/OG0000280.2/OG0000280.4/OG0000280.3/OG0000316.4/OG0000316.2/OG0000316.5/OG0000316.1/OG0000316.3/OG0000318.4/OG0000318.2/OG0000318.1/OG0000318.3/OG0000403.2/OG0000403.1/OG0000449.3/OG0000449.1/OG0000449.2/OG0000478.2/OG0000478.1/OG0000478.3/OG0000484.2/OG0000484.1/OG0000484.3/OG0000525.3/OG0000525.1/OG0000525.2/OG0000549.2/OG0000549.1/OG0000559.3/OG0000559.2/OG0000559.1/OG0000567.1/OG0000567.3/OG0000567.2/OG0000571.3/OG0000571.1/OG0000571.2/OG0000617.1/OG0000617.2/OG0000617.3/OG0000737.1/OG0000737.3/OG0000737.2/OG0000739.1/OG0000739.2/OG0000785.1/OG0000785.2/OG0000886.1/OG0000886.3/OG0000886.2/OG0000935.2/OG0000935.1/OG0000974.1/OG0000974.2/OG0001006.1/OG0001006.2/OG0001029.2/OG0001029.1/OG0001111.1/OG0001111.2/OG0001170.2/OG0001170.1/OG0001271.2/OG0001271.1/OG0001368.2/OG0001368.1/OG0001393.1/OG0001393.2/OG0001405.1/OG0001405.2/OG0001459.1/OG0001459.2/OG0001607.2/OG0001607.1/OG0001623.2/OG0001623.1/OG0001639.1/OG0001639.2/OG0001782.1/OG0001782.2/OG0001823.2/OG0001823.1/OG0001870.2/OG0001870.1/OG0001981.2/OG0001981.1/OG0002064.2/OG0002064.1/OG0002101.1/OG0002101.2/OG0002237.1/OG0002409.1/OG0002482.1/OG0002492.1/OG0002518.1/OG0002605.1/OG0002605.2/OG0002670.1/OG0002730.1/OG0002741.1/OG0002746.1/OG0002772.1/OG0002787.1/OG0002955.1/OG0002959.1/OG0003046.1/OG0003090.1/OG0003155.2/OG0003155.1/OG0003233.1/OG0003303.1/OG0003323.1/OG0003400.1/OG0003485.1/OG0003543.1/OG0003591.1/OG0003594.1/OG0003599.1/OG0003659.1/OG0003683.1/OG0003721.1/OG0003774.1/OG0004095.1/OG0004423.1/OG0004620.1/OG0004990.1/OG0005144.1/OG0005943.1/OG0006004.1/OG0006307.1/OG0006741.1/OG0007342.1</t>
  </si>
  <si>
    <t>OG0000123.2/OG0000123.3/OG0000123.5/OG0000123.6/OG0000123.4/OG0000123.7/OG0000123.1/OG0001398.1/OG0002011.1/OG0002011.2/OG0002287.1/OG0002628.2/OG0002628.1/OG0006082.1/OG0006392.1/OG0010101.1</t>
  </si>
  <si>
    <t>OG0000977.1/OG0001609.1/OG0001662.2/OG0001662.1/OG0002646.1/OG0004030.1/OG0004681.1/OG0005846.1/OG0005896.1/OG0009067.1</t>
  </si>
  <si>
    <t>OG0002287.1/OG0003471.1/OG0003960.1/OG0004907.1/OG0005934.1/OG0009738.1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</si>
  <si>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0000089.4/OG0000089.8/OG0000089.5/OG0000089.2/OG0000089.6/OG0000089.3/OG0000089.7/OG0000089.1/OG0000280.1/OG0000280.2/OG0000280.4/OG0000280.3/OG0000299.2/OG0000299.4/OG0000299.3/OG0000299.1/OG0000300.2/OG0000300.3/OG0000300.1/OG0000331.1/OG0000331.3/OG0000331.2/OG0000331.4/OG0000403.2/OG0000403.1/OG0000412.2/OG0000412.1/OG0000412.3/OG0000525.3/OG0000525.1/OG0000525.2/OG0000540.3/OG0000540.4/OG0000540.2/OG0000540.1/OG0000549.2/OG0000549.1/OG0000550.1/OG0000550.3/OG0000550.2/OG0000567.1/OG0000567.3/OG0000567.2/OG0000617.1/OG0000617.2/OG0000617.3/OG0000831.2/OG0000831.1/OG0000897.2/OG0000897.1/OG0000911.2/OG0000911.1/OG0000971.1/OG0000971.2/OG0000971.3/OG0000997.1/OG0000997.2/OG0001200.2/OG0001200.1/OG0001368.2/OG0001368.1/OG0001512.1/OG0001512.2/OG0001558.2/OG0001558.1/OG0001559.2/OG0001559.1/OG0001597.1/OG0001597.2/OG0001607.2/OG0001607.1/OG0001639.1/OG0001639.2/OG0001719.1/OG0001768.1/OG0002146.1/OG0002152.1/OG0002152.2/OG0002179.1/OG0002268.1/OG0002277.2/OG0002277.1/OG0002572.1/OG0002586.1/OG0002586.2/OG0002746.1/OG0002754.1/OG0002920.1/OG0003243.1/OG0003292.1/OG0003541.1/OG0003769.1/OG0004294.1/OG0004949.1/OG0005002.1/OG0005043.1/OG0005111.1/OG0005154.1/OG0005587.1/OG0005737.1/OG0005943.1/OG0006033.1/OG0006484.1/OG0007183.1</t>
  </si>
  <si>
    <t>OG0000977.1/OG0006467.1/OG0007336.1</t>
  </si>
  <si>
    <t>OG0001398.1/OG0001573.1/OG0001795.2/OG0001795.1/OG0002011.1/OG0002011.2/OG0002088.2/OG0002088.1/OG0002088.3/OG0002287.1/OG0002628.2/OG0002628.1/OG0002830.1/OG0002905.1/OG0003207.1/OG0003229.1/OG0003429.1/OG0003454.1/OG0003471.1/OG0003671.1/OG0004132.1/OG0005064.1/OG0005439.1/OG0005605.1/OG0005947.1/OG0007609.1/OG0008269.1/OG0009738.1</t>
  </si>
  <si>
    <t>OG0001361.1/OG0001361.2/OG0001851.1/OG0002019.1/OG0002168.1/OG0002257.2/OG0002257.1/OG0002353.1/OG0002583.1/OG0003542.1/OG0003735.1/OG0004096.1/OG0004312.1/OG0005534.1/OG0006036.1/OG0006227.1/OG0006264.1/OG0006396.1/OG0006454.1/OG0006639.1/OG0006652.1/OG0006708.1/OG0006720.1/OG0006772.1/OG0008491.1/OG0009035.1/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</si>
  <si>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0000025.1/OG0000025.11/OG0000025.9/OG0000025.8/OG0000025.5/OG0000025.12/OG0000025.3/OG0000025.10/OG0000025.14/OG0000025.13/OG0000025.4/OG0000025.6/OG0000025.2/OG0000025.7/OG0000032.12/OG0000032.2/OG0000032.8/OG0000032.10/OG0000032.9/OG0000032.7/OG0000032.14/OG0000032.6/OG0000032.5/OG0000032.3/OG0000032.11/OG0000032.1/OG0000032.4/OG0000032.13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0000133.3/OG0000133.1/OG0000133.4/OG0000133.2/OG0000137.1/OG0000137.6/OG0000137.3/OG0000137.5/OG0000137.2/OG0000137.4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0000200.4/OG0000200.5/OG0000200.2/OG0000200.6/OG0000200.3/OG0000200.1/OG0000247.4/OG0000247.5/OG0000247.1/OG0000247.3/OG0000247.2/OG0000256.4/OG0000256.5/OG0000256.3/OG0000256.1/OG0000256.2/OG0000267.4/OG0000267.1/OG0000267.2/OG0000267.5/OG0000267.3/OG0000269.4/OG0000269.2/OG0000269.3/OG0000269.1/OG0000276.4/OG0000276.1/OG0000276.2/OG0000276.3/OG0000280.1/OG0000280.2/OG0000280.4/OG0000280.3/OG0000283.4/OG0000283.3/OG0000283.1/OG0000283.2/OG0000292.1/OG0000292.2/OG0000292.3/OG0000298.3/OG0000298.4/OG0000298.5/OG0000298.1/OG0000298.2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0000356.4/OG0000356.1/OG0000356.2/OG0000356.3/OG0000374.1/OG0000374.2/OG0000374.4/OG0000374.3/OG0000375.4/OG0000375.3/OG0000375.2/OG0000375.1/OG0000386.3/OG0000386.1/OG0000386.4/OG0000386.2/OG0000396.4/OG0000396.3/OG0000396.1/OG0000396.2/OG0000400.4/OG0000400.1/OG0000400.3/OG0000400.2/OG0000403.2/OG0000403.1/OG0000412.2/OG0000412.1/OG0000412.3/OG0000416.1/OG0000416.4/OG0000416.2/OG0000416.3/OG0000420.3/OG0000420.2/OG0000420.1/OG0000429.3/OG0000429.2/OG0000429.1/OG0000447.3/OG0000447.2/OG0000447.1/OG0000449.3/OG0000449.1/OG0000449.2/OG0000485.1/OG0000485.3/OG0000485.2/OG0000495.2/OG0000495.1/OG0000495.3/OG0000500.3/OG0000500.2/OG0000500.1/OG0000501.1/OG0000513.2/OG0000513.1/OG0000521.2/OG0000521.1/OG0000521.3/OG0000525.3/OG0000525.1/OG0000525.2/OG0000526.3/OG0000526.2/OG0000526.1/OG0000561.2/OG0000561.3/OG0000561.1/OG0000567.1/OG0000567.3/OG0000567.2/OG0000571.3/OG0000571.1/OG0000571.2/OG0000583.2/OG0000583.1/OG0000583.3/OG0000590.2/OG0000590.1/OG0000590.3/OG0000608.1/OG0000608.2/OG0000613.1/OG0000613.3/OG0000613.2/OG0000623.1/OG0000623.2/OG0000635.1/OG0000635.2/OG0000709.3/OG0000709.1/OG0000709.2/OG0000737.1/OG0000737.3/OG0000737.2/OG0000744.1/OG0000744.2/OG0000764.1/OG0000764.2/OG0000764.3/OG0000784.1/OG0000784.2/OG0000811.2/OG0000811.3/OG0000811.1/OG0000827.1/OG0000827.2/OG0000828.1/OG0000828.2/OG0000831.2/OG0000831.1/OG0000832.1/OG0000832.3/OG0000832.2/OG0000833.2/OG0000833.1/OG0000876.1/OG0000876.2/OG0000886.1/OG0000886.3/OG0000886.2/OG0000892.1/OG0000892.2/OG0000917.2/OG0000917.1/OG0000918.2/OG0000918.3/OG0000918.1/OG0000945.1/OG0000945.2/OG0000953.1/OG0000953.2/OG0000974.1/OG0000974.2/OG0000994.2/OG0000994.1/OG0000997.1/OG0000997.2/OG0001017.1/OG0001017.2/OG0001050.2/OG0001050.1/OG0001111.1/OG0001111.2/OG0001120.2/OG0001120.1/OG0001153.2/OG0001153.1/OG0001157.2/OG0001157.1/OG0001169.2/OG0001169.1/OG0001203.2/OG0001203.1/OG0001225.2/OG0001225.1/OG0001228.1/OG0001248.1/OG0001248.2/OG0001271.2/OG0001271.1/OG0001274.1/OG0001274.2/OG0001358.1/OG0001358.2/OG0001369.1/OG0001408.1/OG0001408.2/OG0001459.1/OG0001459.2/OG0001466.2/OG0001466.1/OG0001510.2/OG0001510.1/OG0001512.1/OG0001512.2/OG0001520.2/OG0001520.1/OG0001526.2/OG0001526.1/OG0001559.2/OG0001559.1/OG0001578.2/OG0001578.1/OG0001597.1/OG0001597.2/OG0001599.1/OG0001599.2/OG0001607.2/OG0001607.1/OG0001623.2/OG0001623.1/OG0001627.1/OG0001627.2/OG0001631.2/OG0001631.1/OG0001639.1/OG0001639.2/OG0001714.2/OG0001714.1/OG0001765.1/OG0001768.1/OG0001769.2/OG0001769.1/OG0001786.2/OG0001786.1/OG0001837.1/OG0001837.2/OG0001860.2/OG0001860.1/OG0001932.1/OG0001932.2/OG0001935.1/OG0001938.2/OG0001938.1/OG0001970.1/OG0001970.2/OG0001972.1/OG0001972.2/OG0001973.1/OG0001980.1/OG0001980.2/OG0001991.1/OG0002003.2/OG0002003.1/OG0002031.2/OG0002031.1/OG0002056.1/OG0002064.2/OG0002064.1/OG0002068.1/OG0002076.1/OG0002076.2/OG0002079.1/OG0002107.2/OG0002107.1/OG0002115.1/OG0002115.2/OG0002121.1/OG0002121.2/OG0002133.1/OG0002146.1/OG0002179.1/OG0002268.1/OG0002277.2/OG0002277.1/OG0002295.1/OG0002340.1/OG0002340.2/OG0002351.1/OG0002381.2/OG0002381.1/OG0002398.1/OG0002403.2/OG0002403.1/OG0002409.1/OG0002411.1/OG0002463.1/OG0002472.1/OG0002492.1/OG0002515.1/OG0002518.1/OG0002569.1/OG0002572.1/OG0002589.1/OG0002589.2/OG0002601.1/OG0002605.1/OG0002605.2/OG0002623.2/OG0002623.1/OG0002636.1/OG0002730.1/OG0002754.1/OG0002774.2/OG0002774.1/OG0002801.1/OG0002805.1/OG0002806.1/OG0002806.2/OG0002807.1/OG0002812.1/OG0002822.1/OG0002876.1/OG0002885.1/OG0002917.1/OG0002920.1/OG0002924.1/OG0002926.1/OG0002936.1/OG0002947.2/OG0002947.1/OG0002950.1/OG0002959.1/OG0002969.1/OG0003055.1/OG0003058.1/OG0003084.1/OG0003105.1/OG0003132.1/OG0003152.1/OG0003190.1/OG0003202.1/OG0003234.2/OG0003234.1/OG0003243.1/OG0003252.1/OG0003262.1/OG0003287.1/OG0003292.1/OG0003320.1/OG0003323.1/OG0003340.1/OG0003340.2/OG0003423.1/OG0003425.1/OG0003481.1/OG0003491.1/OG0003492.1/OG0003499.1/OG0003510.1/OG0003529.1/OG0003539.1/OG0003547.1/OG0003558.1/OG0003566.1/OG0003569.1/OG0003580.1/OG0003593.1/OG0003689.1/OG0003721.1/OG0003750.1/OG0003766.1/OG0003804.1/OG0003826.1/OG0003829.1/OG0003840.1/OG0003849.1/OG0003855.1/OG0003919.1/OG0003945.1/OG0003961.1/OG0003984.1/OG0003993.1/OG0004014.1/OG0004038.1/OG0004079.1/OG0004120.1/OG0004146.1/OG0004152.1/OG0004156.1/OG0004210.1/OG0004292.1/OG0004294.1/OG0004305.1/OG0004309.1/OG0004334.1/OG0004345.1/OG0004347.1/OG0004389.1/OG0004391.1/OG0004435.1/OG0004439.1/OG0004460.1/OG0004479.1/OG0004484.1/OG0004538.1/OG0004620.1/OG0004628.1/OG0004632.1/OG0004636.1/OG0004657.1/OG0004664.1/OG0004673.1/OG0004678.1/OG0004691.1/OG0004718.1/OG0004726.1/OG0004748.1/OG0004785.1/OG0004794.1/OG0004818.1/OG0004883.1/OG0004884.1/OG0004948.1/OG0004952.1/OG0004990.1/OG0005055.1/OG0005072.1/OG0005123.1/OG0005154.1/OG0005278.1/OG0005465.1/OG0005475.1/OG0005565.1/OG0005713.1/OG0005786.1/OG0005811.1/OG0005871.1/OG0006011.1/OG0006014.1/OG0006033.1/OG0006256.1/OG0006310.1/OG0006342.1/OG0006357.1/OG0006371.1/OG0006394.1/OG0006659.1/OG0006792.1/OG0006867.1/OG0006915.1/OG0006924.1/OG0006933.1/OG0007093.1/OG0007172.1/OG0007680.1/OG0007737.1/OG0007787.1/OG0007811.1/OG0008100.1/OG0008120.1</t>
  </si>
  <si>
    <t>OG0001573.1/OG0002186.1/OG0002306.2/OG0002306.1/OG0002628.2/OG0002628.1/OG0002658.1/OG0002830.1/OG0003454.1/OG0004302.1/OG0004638.1/OG0005560.1/OG0005810.1/OG0007366.1</t>
  </si>
  <si>
    <t>OG0001974.1/OG0002168.1/OG0002257.2/OG0002257.1/OG0003335.1/OG0003735.1/OG0005500.1/OG0006022.1/OG0006036.1/OG0006762.1/OG0006855.1/OG0006957.1</t>
  </si>
  <si>
    <t>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0000060.5/OG0000060.4/OG0000060.1/OG0000060.2/OG0000060.6/OG0000060.7/OG0000060.9/OG0000060.8/OG0000060.3/OG0000060.10/OG0000073.10/OG0000073.7/OG0000073.3/OG0000073.11/OG0000073.8/OG0000073.1/OG0000073.5/OG0000073.2/OG0000073.9/OG0000073.4/OG0000073.6/OG0000126.3/OG0000126.2/OG0000126.8/OG0000126.6/OG0000126.5/OG0000126.1/OG0000126.4/OG0000126.7/OG0000144.8/OG0000144.6/OG0000144.1/OG0000144.7/OG0000144.5/OG0000144.4/OG0000144.3/OG0000144.2/OG0000168.1/OG0000168.4/OG0000168.2/OG0000168.3/OG0000168.5/OG0000172.3/OG0000172.4/OG0000172.2/OG0000172.1/OG0000181.3/OG0000181.5/OG0000181.1/OG0000181.2/OG0000181.4/OG0000218.4/OG0000218.2/OG0000218.1/OG0000218.3/OG0000218.5/OG0000247.4/OG0000247.5/OG0000247.1/OG0000247.3/OG0000247.2/OG0000271.2/OG0000271.1/OG0000271.4/OG0000271.3/OG0000273.1/OG0000273.5/OG0000273.4/OG0000273.2/OG0000273.3/OG0000280.1/OG0000280.2/OG0000280.4/OG0000280.3/OG0000299.2/OG0000299.4/OG0000299.3/OG0000299.1/OG0000316.4/OG0000316.2/OG0000316.5/OG0000316.1/OG0000316.3/OG0000331.1/OG0000331.3/OG0000331.2/OG0000331.4/OG0000356.4/OG0000356.1/OG0000356.2/OG0000356.3/OG0000367.2/OG0000367.1/OG0000367.3/OG0000367.4/OG0000368.2/OG0000368.3/OG0000368.1/OG0000386.3/OG0000386.1/OG0000386.4/OG0000386.2/OG0000391.4/OG0000391.3/OG0000391.1/OG0000391.2/OG0000395.1/OG0000395.2/OG0000395.3/OG0000424.2/OG0000424.1/OG0000435.3/OG0000435.2/OG0000435.1/OG0000445.2/OG0000445.3/OG0000445.1/OG0000449.3/OG0000449.1/OG0000449.2/OG0000467.4/OG0000467.3/OG0000467.2/OG0000467.1/OG0000477.2/OG0000477.3/OG0000477.4/OG0000477.1/OG0000480.3/OG0000480.1/OG0000480.2/OG0000501.1/OG0000525.3/OG0000525.1/OG0000525.2/OG0000549.2/OG0000549.1/OG0000559.3/OG0000559.2/OG0000559.1/OG0000563.2/OG0000563.3/OG0000563.1/OG0000567.1/OG0000567.3/OG0000567.2/OG0000571.3/OG0000571.1/OG0000571.2/OG0000591.1/OG0000591.2/OG0000591.3/OG0000617.1/OG0000617.2/OG0000617.3/OG0000635.1/OG0000635.2/OG0000764.1/OG0000764.2/OG0000764.3/OG0000827.1/OG0000827.2/OG0000876.1/OG0000876.2/OG0000886.1/OG0000886.3/OG0000886.2/OG0000918.2/OG0000918.3/OG0000918.1/OG0001026.1/OG0001026.2/OG0001029.2/OG0001029.1/OG0001045.2/OG0001045.1/OG0001157.2/OG0001157.1/OG0001170.2/OG0001170.1/OG0001193.1/OG0001193.2/OG0001200.2/OG0001200.1/OG0001203.2/OG0001203.1/OG0001248.1/OG0001248.2/OG0001259.2/OG0001259.1/OG0001263.1/OG0001263.2/OG0001271.2/OG0001271.1/OG0001274.1/OG0001274.2/OG0001365.2/OG0001365.1/OG0001422.1/OG0001422.2/OG0001450.1/OG0001450.2/OG0001467.2/OG0001467.1/OG0001504.1/OG0001504.2/OG0001559.2/OG0001559.1/OG0001567.1/OG0001631.2/OG0001631.1/OG0001679.1/OG0001768.1/OG0001769.2/OG0001769.1/OG0001772.2/OG0001772.1/OG0002039.1/OG0002076.1/OG0002076.2/OG0002079.1/OG0002142.1/OG0002142.2/OG0002174.1/OG0002178.1/OG0002178.2/OG0002290.1/OG0002340.1/OG0002340.2/OG0002343.1/OG0002343.2/OG0002360.1/OG0002360.2/OG0002487.1/OG0002492.1/OG0002509.2/OG0002509.1/OG0002518.1/OG0002585.1/OG0002605.1/OG0002605.2/OG0002623.2/OG0002623.1/OG0002636.1/OG0002754.1/OG0002772.1/OG0002885.1/OG0002969.1/OG0003054.1/OG0003137.1/OG0003221.1/OG0003243.1/OG0003343.1/OG0003423.1/OG0003481.1/OG0003497.1/OG0003529.1/OG0003558.1/OG0003580.1/OG0003594.1/OG0003730.1/OG0003737.1/OG0003819.1/OG0003821.1/OG0003822.1/OG0003856.1/OG0003973.1/OG0003997.1/OG0004016.1/OG0004028.1/OG0004083.1/OG0004146.1/OG0004147.1/OG0004149.1/OG0004309.1/OG0004334.1/OG0004391.1/OG0004424.1/OG0004471.1/OG0004489.1/OG0004571.1/OG0004636.1/OG0004693.1/OG0004949.1/OG0005007.1/OG0005042.1/OG0005446.1/OG0005483.1/OG0005485.1/OG0005519.1/OG0005819.1/OG0006012.1/OG0006320.1/OG0006329.1/OG0006413.1/OG0006751.1/OG0006778.1/OG0006823.1/OG0007373.1</t>
  </si>
  <si>
    <t>OG0000356.4/OG0000356.1/OG0000356.2/OG0000356.3/OG0000386.3/OG0000386.1/OG0000386.4/OG0000386.2/OG0000549.2/OG0000549.1/OG0001248.1/OG0001248.2/OG0001631.2/OG0001631.1/OG0003997.1</t>
  </si>
  <si>
    <t>OG0000126.3/OG0000126.2/OG0000126.8/OG0000126.6/OG0000126.5/OG0000126.1/OG0000126.4/OG0000126.7/OG0000181.3/OG0000181.5/OG0000181.1/OG0000181.2/OG0000181.4/OG0000273.1/OG0000273.5/OG0000273.4/OG0000273.2/OG0000273.3/OG0000299.2/OG0000299.4/OG0000299.3/OG0000299.1/OG0000617.1/OG0000617.2/OG0000617.3/OG0001259.2/OG0001259.1/OG0002039.1/OG0002076.1/OG0002076.2/OG0002178.1/OG0002178.2/OG0002754.1/OG0003243.1/OG0003594.1/OG0003973.1/OG0004309.1/OG0004636.1</t>
  </si>
  <si>
    <t>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0000273.1/OG0000273.5/OG0000273.4/OG0000273.2/OG0000273.3/OG0000280.1/OG0000280.2/OG0000280.4/OG0000280.3/OG0000356.4/OG0000356.1/OG0000356.2/OG0000356.3/OG0000567.1/OG0000567.3/OG0000567.2/OG0000617.1/OG0000617.2/OG0000617.3/OG0001045.2/OG0001045.1/OG0001193.1/OG0001193.2/OG0001203.2/OG0001203.1/OG0001271.2/OG0001271.1/OG0001504.1/OG0001504.2/OG0002039.1/OG0002343.1/OG0002343.2/OG0002360.1/OG0002360.2/OG0002487.1/OG0002754.1/OG0003054.1/OG0003137.1/OG0003481.1/OG0003821.1/OG0004489.1/OG0005519.1</t>
  </si>
  <si>
    <t>OG0002257.2/OG0002257.1/OG0006762.1</t>
  </si>
  <si>
    <t>OG0000015.9/OG0000015.11/OG0000015.13/OG0000015.6/OG0000015.3/OG0000015.7/OG0000015.4/OG0000015.5/OG0000015.8/OG0000015.14/OG0000015.1/OG0000015.2/OG0000015.12/OG0000015.10/OG0000247.4/OG0000247.5/OG0000247.1/OG0000247.3/OG0000247.2/OG0000563.2/OG0000563.3/OG0000563.1/OG0001045.2/OG0001045.1/OG0002039.1/OG0002076.1/OG0002076.2/OG0002142.1/OG0002142.2/OG0002754.1/OG0003243.1/OG0003481.1</t>
  </si>
  <si>
    <t>OG0002754.1/OG0004636.1</t>
  </si>
  <si>
    <t>OG0000501.1/OG0001274.1/OG0001274.2/OG0001772.2/OG0001772.1/OG0002518.1/OG0003221.1/OG0003580.1/OG0004424.1/OG0004636.1/OG0005446.1/OG0006012.1/OG0006751.1</t>
  </si>
  <si>
    <t>OG0005500.1/OG0006855.1/OG0006957.1</t>
  </si>
  <si>
    <t>OG0005560.1/OG0007366.1</t>
  </si>
  <si>
    <t>OG0000705.3/OG0000705.2/OG0000705.1/OG0001920.1/OG0002186.1/OG0002287.1/OG0002658.1/OG0002830.1/OG0003229.1/OG0003293.1/OG0007344.1/OG0007360.1/OG0011140.1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</si>
  <si>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0000089.4/OG0000089.8/OG0000089.5/OG0000089.2/OG0000089.6/OG0000089.3/OG0000089.7/OG0000089.1/OG0000107.5/OG0000107.3/OG0000107.7/OG0000107.4/OG0000107.1/OG0000107.2/OG0000107.8/OG0000107.6/OG0000114.2/OG0000114.1/OG0000114.3/OG0000114.5/OG0000114.4/OG0000126.3/OG0000126.2/OG0000126.8/OG0000126.6/OG0000126.5/OG0000126.1/OG0000126.4/OG0000126.7/OG0000144.8/OG0000144.6/OG0000144.1/OG0000144.7/OG0000144.5/OG0000144.4/OG0000144.3/OG0000144.2/OG0000172.3/OG0000172.4/OG0000172.2/OG0000172.1/OG0000244.3/OG0000244.2/OG0000244.4/OG0000244.1/OG0000267.4/OG0000267.1/OG0000267.2/OG0000267.5/OG0000267.3/OG0000273.1/OG0000273.5/OG0000273.4/OG0000273.2/OG0000273.3/OG0000299.2/OG0000299.4/OG0000299.3/OG0000299.1/OG0000331.1/OG0000331.3/OG0000331.2/OG0000331.4/OG0000368.2/OG0000368.3/OG0000368.1/OG0000386.3/OG0000386.1/OG0000386.4/OG0000386.2/OG0000395.1/OG0000395.2/OG0000395.3/OG0000449.3/OG0000449.1/OG0000449.2/OG0000478.2/OG0000478.1/OG0000478.3/OG0000525.3/OG0000525.1/OG0000525.2/OG0000567.1/OG0000567.3/OG0000567.2/OG0000582.3/OG0000582.1/OG0000582.2/OG0000617.1/OG0000617.2/OG0000617.3/OG0000635.1/OG0000635.2/OG0000709.3/OG0000709.1/OG0000709.2/OG0000897.2/OG0000897.1/OG0000916.2/OG0000916.1/OG0000916.3/OG0000921.3/OG0000921.1/OG0000921.2/OG0000945.1/OG0000945.2/OG0000995.1/OG0000995.2/OG0001001.1/OG0001001.2/OG0001004.2/OG0001004.1/OG0001057.1/OG0001057.2/OG0001172.2/OG0001172.1/OG0001203.2/OG0001203.1/OG0001248.1/OG0001248.2/OG0001262.2/OG0001262.1/OG0001275.2/OG0001275.1/OG0001393.1/OG0001393.2/OG0001408.1/OG0001408.2/OG0001504.1/OG0001504.2/OG0001559.2/OG0001559.1/OG0001639.1/OG0001639.2/OG0001780.1/OG0001780.2/OG0002056.1/OG0002107.2/OG0002107.1/OG0002268.1/OG0002486.1/OG0002486.2/OG0002499.1/OG0002499.2/OG0002585.1/OG0002614.1/OG0002746.1/OG0002885.1/OG0002947.2/OG0002947.1/OG0003054.1/OG0003423.1/OG0003485.1/OG0003679.1/OG0003707.1/OG0003822.1/OG0003856.1/OG0003997.1/OG0004028.1/OG0004147.1/OG0004423.1/OG0004690.1/OG0005111.1/OG0005379.1/OG0005413.1/OG0005446.1/OG0005483.1/OG0005542.1/OG0005819.1/OG0005999.1/OG0006320.1/OG0007295.1</t>
  </si>
  <si>
    <t>OG0001609.1/OG0001940.1/OG0003735.1/OG0006064.1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</si>
  <si>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0000126.3/OG0000126.2/OG0000126.8/OG0000126.6/OG0000126.5/OG0000126.1/OG0000126.4/OG0000126.7/OG0000567.1/OG0000567.3/OG0000567.2/OG0000617.1/OG0000617.2/OG0000617.3/OG0000995.1/OG0000995.2/OG0001408.1/OG0001408.2/OG0001504.1/OG0001504.2/OG0001639.1/OG0001639.2/OG0002268.1</t>
  </si>
  <si>
    <t>OG0000705.3/OG0000705.2/OG0000705.1/OG0001920.1/OG0002658.1/OG0002830.1/OG0003229.1/OG0003293.1/OG0007344.1/OG0007360.1/OG0011140.1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</si>
  <si>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0000066.8/OG0000066.7/OG0000066.5/OG0000066.6/OG0000066.3/OG0000066.4/OG0000066.1/OG0000066.2/OG0000089.4/OG0000089.8/OG0000089.5/OG0000089.2/OG0000089.6/OG0000089.3/OG0000089.7/OG0000089.1/OG0000107.5/OG0000107.3/OG0000107.7/OG0000107.4/OG0000107.1/OG0000107.2/OG0000107.8/OG0000107.6/OG0000114.2/OG0000114.1/OG0000114.3/OG0000114.5/OG0000114.4/OG0000126.3/OG0000126.2/OG0000126.8/OG0000126.6/OG0000126.5/OG0000126.1/OG0000126.4/OG0000126.7/OG0000144.8/OG0000144.6/OG0000144.1/OG0000144.7/OG0000144.5/OG0000144.4/OG0000144.3/OG0000144.2/OG0000172.3/OG0000172.4/OG0000172.2/OG0000172.1/OG0000244.3/OG0000244.2/OG0000244.4/OG0000244.1/OG0000267.4/OG0000267.1/OG0000267.2/OG0000267.5/OG0000267.3/OG0000299.2/OG0000299.4/OG0000299.3/OG0000299.1/OG0000331.1/OG0000331.3/OG0000331.2/OG0000331.4/OG0000386.3/OG0000386.1/OG0000386.4/OG0000386.2/OG0000395.1/OG0000395.2/OG0000395.3/OG0000449.3/OG0000449.1/OG0000449.2/OG0000478.2/OG0000478.1/OG0000478.3/OG0000567.1/OG0000567.3/OG0000567.2/OG0000635.1/OG0000635.2/OG0000709.3/OG0000709.1/OG0000709.2/OG0000897.2/OG0000897.1/OG0000916.2/OG0000916.1/OG0000916.3/OG0000921.3/OG0000921.1/OG0000921.2/OG0000945.1/OG0000945.2/OG0001001.1/OG0001001.2/OG0001004.2/OG0001004.1/OG0001057.1/OG0001057.2/OG0001172.2/OG0001172.1/OG0001203.2/OG0001203.1/OG0001248.1/OG0001248.2/OG0001262.2/OG0001262.1/OG0001275.2/OG0001275.1/OG0001393.1/OG0001393.2/OG0001559.2/OG0001559.1/OG0001780.1/OG0001780.2/OG0002056.1/OG0002107.2/OG0002107.1/OG0002585.1/OG0002614.1/OG0002746.1/OG0002885.1/OG0002947.2/OG0002947.1/OG0003423.1/OG0003485.1/OG0003679.1/OG0003707.1/OG0003822.1/OG0003997.1/OG0004028.1/OG0004147.1/OG0004423.1/OG0004690.1/OG0005111.1/OG0005379.1/OG0005413.1/OG0005446.1/OG0005483.1/OG0005542.1/OG0005819.1/OG0005999.1/OG0006320.1/OG0007295.1</t>
  </si>
  <si>
    <t>OG0000331.1/OG0000331.3/OG0000331.2/OG0000331.4/OG0000386.3/OG0000386.1/OG0000386.4/OG0000386.2/OG0000395.1/OG0000395.2/OG0000395.3/OG0000567.1/OG0000567.3/OG0000567.2/OG0001248.1/OG0001248.2/OG0001262.2/OG0001262.1/OG0003822.1/OG0004028.1/OG0005483.1</t>
  </si>
  <si>
    <t>OG0000046.8/OG0000046.2/OG0000046.5/OG0000046.6/OG0000046.4/OG0000046.11/OG0000046.1/OG0000046.7/OG0000046.9/OG0000046.3/OG0000046.10/OG0000403.2/OG0000403.1/OG0000567.1/OG0000567.3/OG0000567.2/OG0000636.3/OG0000636.1/OG0000636.2/OG0002650.1/OG0002650.2</t>
  </si>
  <si>
    <t>OG0000066.8/OG0000066.7/OG0000066.5/OG0000066.6/OG0000066.3/OG0000066.4/OG0000066.1/OG0000066.2/OG0000126.3/OG0000126.2/OG0000126.8/OG0000126.6/OG0000126.5/OG0000126.1/OG0000126.4/OG0000126.7/OG0000299.2/OG0000299.4/OG0000299.3/OG0000299.1/OG0000478.2/OG0000478.1/OG0000478.3/OG0003090.1/OG0004083.1/OG0004949.1/OG0005111.1</t>
  </si>
  <si>
    <t>OG0000356.4/OG0000356.1/OG0000356.2/OG0000356.3/OG0000368.2/OG0000368.3/OG0000368.1/OG0000711.3/OG0000711.1/OG0000711.2/OG0001271.2/OG0001271.1/OG0001768.1</t>
  </si>
  <si>
    <t>OG0000299.2/OG0000299.4/OG0000299.3/OG0000299.1/OG0000478.2/OG0000478.1/OG0000478.3/OG0003090.1</t>
  </si>
  <si>
    <t>OG0002011.1/OG0002011.2/OG0002817.2/OG0002817.1/OG0005596.1</t>
  </si>
  <si>
    <t>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0000066.8/OG0000066.7/OG0000066.5/OG0000066.6/OG0000066.3/OG0000066.4/OG0000066.1/OG0000066.2/OG0000137.1/OG0000137.6/OG0000137.3/OG0000137.5/OG0000137.2/OG0000137.4/OG0000172.3/OG0000172.4/OG0000172.2/OG0000172.1/OG0000192.1/OG0000192.2/OG0000192.5/OG0000192.4/OG0000192.3/OG0000200.4/OG0000200.5/OG0000200.2/OG0000200.6/OG0000200.3/OG0000200.1/OG0000247.4/OG0000247.5/OG0000247.1/OG0000247.3/OG0000247.2/OG0000280.1/OG0000280.2/OG0000280.4/OG0000280.3/OG0000300.2/OG0000300.3/OG0000300.1/OG0000356.4/OG0000356.1/OG0000356.2/OG0000356.3/OG0000368.2/OG0000368.3/OG0000368.1/OG0000435.3/OG0000435.2/OG0000435.1/OG0000525.3/OG0000525.1/OG0000525.2/OG0000567.1/OG0000567.3/OG0000567.2/OG0000571.3/OG0000571.1/OG0000571.2/OG0000592.2/OG0000592.1/OG0000592.3/OG0000711.3/OG0000711.1/OG0000711.2/OG0000827.1/OG0000827.2/OG0000921.3/OG0000921.1/OG0000921.2/OG0001001.1/OG0001001.2/OG0001271.2/OG0001271.1/OG0001559.2/OG0001559.1/OG0001631.2/OG0001631.1/OG0001768.1/OG0002487.1/OG0002572.1/OG0002650.1/OG0002650.2/OG0002730.1/OG0002746.1/OG0002754.1/OG0003043.1/OG0003107.1/OG0003423.1/OG0003769.1/OG0003997.1/OG0004083.1/OG0004146.1/OG0004469.1/OG0004949.1/OG0005111.1</t>
  </si>
  <si>
    <t>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0000066.8/OG0000066.7/OG0000066.5/OG0000066.6/OG0000066.3/OG0000066.4/OG0000066.1/OG0000066.2/OG0000172.3/OG0000172.4/OG0000172.2/OG0000172.1/OG0000192.1/OG0000192.2/OG0000192.5/OG0000192.4/OG0000192.3/OG0000200.4/OG0000200.5/OG0000200.2/OG0000200.6/OG0000200.3/OG0000200.1/OG0000247.4/OG0000247.5/OG0000247.1/OG0000247.3/OG0000247.2/OG0000280.1/OG0000280.2/OG0000280.4/OG0000280.3/OG0000300.2/OG0000300.3/OG0000300.1/OG0000356.4/OG0000356.1/OG0000356.2/OG0000356.3/OG0000435.3/OG0000435.2/OG0000435.1/OG0000525.3/OG0000525.1/OG0000525.2/OG0000567.1/OG0000567.3/OG0000567.2/OG0000571.3/OG0000571.1/OG0000571.2/OG0000592.2/OG0000592.1/OG0000592.3/OG0000711.3/OG0000711.1/OG0000711.2/OG0000921.3/OG0000921.1/OG0000921.2/OG0001001.1/OG0001001.2/OG0001559.2/OG0001559.1/OG0001768.1/OG0002487.1/OG0002572.1/OG0002650.1/OG0002650.2/OG0002730.1/OG0002746.1/OG0002754.1/OG0003043.1/OG0003107.1/OG0003423.1/OG0003769.1/OG0003997.1/OG0004083.1/OG0004949.1/OG0005111.1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</si>
  <si>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0000020.1/OG0000020.2/OG0000020.9/OG0000020.3/OG0000020.13/OG0000020.6/OG0000020.5/OG0000020.4/OG0000020.11/OG0000020.10/OG0000020.8/OG0000020.7/OG0000020.12/OG0000025.1/OG0000025.11/OG0000025.9/OG0000025.8/OG0000025.5/OG0000025.12/OG0000025.3/OG0000025.10/OG0000025.14/OG0000025.13/OG0000025.4/OG0000025.6/OG0000025.2/OG0000025.7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0000142.2/OG0000142.1/OG0000142.3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0000181.3/OG0000181.5/OG0000181.1/OG0000181.2/OG0000181.4/OG0000200.4/OG0000200.5/OG0000200.2/OG0000200.6/OG0000200.3/OG0000200.1/OG0000242.3/OG0000242.5/OG0000242.2/OG0000242.4/OG0000242.1/OG0000247.4/OG0000247.5/OG0000247.1/OG0000247.3/OG0000247.2/OG0000256.4/OG0000256.5/OG0000256.3/OG0000256.1/OG0000256.2/OG0000265.3/OG0000265.1/OG0000265.2/OG0000265.4/OG0000265.5/OG0000269.4/OG0000269.2/OG0000269.3/OG0000269.1/OG0000273.1/OG0000273.5/OG0000273.4/OG0000273.2/OG0000273.3/OG0000274.1/OG0000274.4/OG0000274.5/OG0000274.2/OG0000274.3/OG0000276.4/OG0000276.1/OG0000276.2/OG0000276.3/OG0000280.1/OG0000280.2/OG0000280.4/OG0000280.3/OG0000283.4/OG0000283.3/OG0000283.1/OG0000283.2/OG0000298.3/OG0000298.4/OG0000298.5/OG0000298.1/OG0000298.2/OG0000299.2/OG0000299.4/OG0000299.3/OG0000299.1/OG0000311.2/OG0000311.3/OG0000311.1/OG0000311.4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0000374.1/OG0000374.2/OG0000374.4/OG0000374.3/OG0000375.4/OG0000375.3/OG0000375.2/OG0000375.1/OG0000376.3/OG0000376.4/OG0000376.2/OG0000376.1/OG0000391.4/OG0000391.3/OG0000391.1/OG0000391.2/OG0000403.2/OG0000403.1/OG0000404.1/OG0000404.2/OG0000404.3/OG0000404.4/OG0000412.2/OG0000412.1/OG0000412.3/OG0000420.3/OG0000420.2/OG0000420.1/OG0000429.3/OG0000429.2/OG0000429.1/OG0000447.3/OG0000447.2/OG0000447.1/OG0000449.3/OG0000449.1/OG0000449.2/OG0000474.3/OG0000474.4/OG0000474.2/OG0000474.5/OG0000474.1/OG0000485.1/OG0000485.3/OG0000485.2/OG0000521.2/OG0000521.1/OG0000521.3/OG0000525.3/OG0000525.1/OG0000525.2/OG0000526.3/OG0000526.2/OG0000526.1/OG0000538.3/OG0000538.2/OG0000538.4/OG0000538.1/OG0000539.2/OG0000539.1/OG0000539.3/OG0000543.3/OG0000543.2/OG0000543.4/OG0000543.1/OG0000555.1/OG0000555.2/OG0000555.3/OG0000559.3/OG0000559.2/OG0000559.1/OG0000561.2/OG0000561.3/OG0000561.1/OG0000563.2/OG0000563.3/OG0000563.1/OG0000567.1/OG0000567.3/OG0000567.2/OG0000571.3/OG0000571.1/OG0000571.2/OG0000590.2/OG0000590.1/OG0000590.3/OG0000608.1/OG0000608.2/OG0000613.1/OG0000613.3/OG0000613.2/OG0000614.3/OG0000614.2/OG0000614.1/OG0000635.1/OG0000635.2/OG0000636.3/OG0000636.1/OG0000636.2/OG0000704.2/OG0000704.1/OG0000704.3/OG0000711.3/OG0000711.1/OG0000711.2/OG0000712.1/OG0000712.2/OG0000741.2/OG0000741.1/OG0000741.3/OG0000756.1/OG0000764.1/OG0000764.2/OG0000764.3/OG0000772.1/OG0000772.2/OG0000812.1/OG0000812.2/OG0000812.3/OG0000840.1/OG0000840.2/OG0000886.1/OG0000886.3/OG0000886.2/OG0000893.1/OG0000893.2/OG0000917.2/OG0000917.1/OG0000918.2/OG0000918.3/OG0000918.1/OG0000921.3/OG0000921.1/OG0000921.2/OG0000933.1/OG0000933.2/OG0000935.2/OG0000935.1/OG0000947.1/OG0000947.2/OG0000950.2/OG0000950.1/OG0000966.2/OG0000966.1/OG0000976.1/OG0000976.2/OG0000992.1/OG0000992.2/OG0000994.2/OG0000994.1/OG0001003.1/OG0001003.2/OG0001006.1/OG0001006.2/OG0001021.1/OG0001026.1/OG0001026.2/OG0001036.1/OG0001050.2/OG0001050.1/OG0001055.1/OG0001055.2/OG0001084.2/OG0001084.1/OG0001087.1/OG0001087.2/OG0001089.2/OG0001089.1/OG0001120.2/OG0001120.1/OG0001128.1/OG0001128.2/OG0001157.2/OG0001157.1/OG0001167.1/OG0001167.2/OG0001170.2/OG0001170.1/OG0001173.2/OG0001173.1/OG0001176.1/OG0001176.2/OG0001200.2/OG0001200.1/OG0001228.1/OG0001241.1/OG0001241.2/OG0001259.2/OG0001259.1/OG0001269.2/OG0001269.1/OG0001271.2/OG0001271.1/OG0001275.2/OG0001275.1/OG0001278.2/OG0001278.1/OG0001342.2/OG0001342.1/OG0001348.2/OG0001348.1/OG0001349.1/OG0001358.1/OG0001358.2/OG0001365.2/OG0001365.1/OG0001368.2/OG0001368.1/OG0001395.2/OG0001395.1/OG0001420.1/OG0001438.2/OG0001438.1/OG0001450.1/OG0001450.2/OG0001466.2/OG0001466.1/OG0001512.1/OG0001512.2/OG0001520.2/OG0001520.1/OG0001523.1/OG0001523.2/OG0001559.2/OG0001559.1/OG0001620.1/OG0001630.1/OG0001630.2/OG0001631.2/OG0001631.1/OG0001639.1/OG0001639.2/OG0001661.1/OG0001661.2/OG0001692.2/OG0001692.1/OG0001709.1/OG0001709.2/OG0001714.2/OG0001714.1/OG0001719.1/OG0001765.1/OG0001768.1/OG0001769.2/OG0001769.1/OG0001772.2/OG0001772.1/OG0001774.1/OG0001774.2/OG0001780.1/OG0001780.2/OG0001782.1/OG0001782.2/OG0001783.1/OG0001794.1/OG0001794.2/OG0001900.1/OG0001938.2/OG0001938.1/OG0001970.1/OG0001970.2/OG0001972.1/OG0001972.2/OG0001980.1/OG0001980.2/OG0001981.2/OG0001981.1/OG0002003.2/OG0002003.1/OG0002009.1/OG0002009.2/OG0002014.1/OG0002023.1/OG0002027.1/OG0002027.2/OG0002056.1/OG0002060.1/OG0002067.1/OG0002101.1/OG0002101.2/OG0002107.2/OG0002107.1/OG0002134.1/OG0002142.1/OG0002142.2/OG0002149.2/OG0002149.1/OG0002174.1/OG0002178.1/OG0002178.2/OG0002179.1/OG0002237.1/OG0002258.1/OG0002276.1/OG0002277.2/OG0002277.1/OG0002343.1/OG0002343.2/OG0002360.1/OG0002360.2/OG0002361.2/OG0002361.1/OG0002368.2/OG0002368.1/OG0002381.2/OG0002381.1/OG0002392.1/OG0002403.2/OG0002403.1/OG0002409.1/OG0002443.2/OG0002443.1/OG0002463.1/OG0002464.1/OG0002464.2/OG0002466.1/OG0002475.1/OG0002477.1/OG0002481.1/OG0002487.1/OG0002492.1/OG0002515.1/OG0002518.1/OG0002551.1/OG0002551.2/OG0002553.1/OG0002569.1/OG0002572.1/OG0002601.1/OG0002607.1/OG0002636.1/OG0002723.2/OG0002723.1/OG0002746.1/OG0002754.1/OG0002774.2/OG0002774.1/OG0002778.2/OG0002778.1/OG0002801.1/OG0002806.1/OG0002806.2/OG0002807.1/OG0002812.1/OG0002885.1/OG0002917.1/OG0002926.1/OG0002947.2/OG0002947.1/OG0003026.1/OG0003055.1/OG0003066.1/OG0003072.1/OG0003084.1/OG0003090.1/OG0003096.1/OG0003116.1/OG0003121.1/OG0003132.1/OG0003145.1/OG0003152.1/OG0003190.1/OG0003212.1/OG0003217.1/OG0003243.1/OG0003252.1/OG0003253.2/OG0003253.1/OG0003262.1/OG0003264.1/OG0003276.1/OG0003280.1/OG0003292.1/OG0003301.2/OG0003301.1/OG0003448.1/OG0003452.1/OG0003461.1/OG0003469.1/OG0003481.1/OG0003485.1/OG0003491.1/OG0003492.1/OG0003510.1/OG0003522.1/OG0003523.1/OG0003529.1/OG0003539.1/OG0003547.1/OG0003558.1/OG0003566.1/OG0003569.1/OG0003647.1/OG0003726.2/OG0003726.1/OG0003738.1/OG0003750.1/OG0003793.1/OG0003804.1/OG0003826.1/OG0003849.1/OG0003855.1/OG0003969.1/OG0003973.1/OG0003986.1/OG0003993.1/OG0004024.1/OG0004038.1/OG0004056.1/OG0004057.1/OG0004066.1/OG0004087.1/OG0004105.1/OG0004125.1/OG0004129.1/OG0004146.1/OG0004147.1/OG0004263.1/OG0004281.1/OG0004283.1/OG0004292.1/OG0004309.1/OG0004310.1/OG0004315.1/OG0004332.1/OG0004345.1/OG0004389.1/OG0004391.1/OG0004425.1/OG0004439.1/OG0004455.1/OG0004460.1/OG0004467.1/OG0004479.1/OG0004602.1/OG0004628.1/OG0004630.1/OG0004632.1/OG0004678.1/OG0004720.1/OG0004726.1/OG0004768.1/OG0004785.1/OG0004791.1/OG0004909.1/OG0004948.1/OG0004952.1/OG0005065.1/OG0005073.1/OG0005144.1/OG0005154.1/OG0005170.1/OG0005322.1/OG0005413.1/OG0005432.1/OG0005485.1/OG0005491.1/OG0005507.1/OG0005539.1/OG0005709.1/OG0005713.1/OG0005769.1/OG0005811.1/OG0005867.1/OG0005966.1/OG0006146.1/OG0006248.1/OG0006256.1/OG0006307.1/OG0006309.1/OG0006315.1/OG0006320.1/OG0006329.1/OG0006340.1/OG0006394.1/OG0006751.1/OG0006754.1/OG0006819.1/OG0006828.1/OG0006889.1/OG0006912.1/OG0006915.1/OG0006924.1/OG0007644.1/OG0007748.1/OG0007787.1/OG0008508.1/OG0009051.1</t>
  </si>
  <si>
    <t>OG0000493.2/OG0000493.3/OG0000493.1/OG0001000.1/OG0001000.2/OG0001373.1/OG0001398.1/OG0001573.1/OG0002011.1/OG0002011.2/OG0002088.2/OG0002088.1/OG0002088.3/OG0002186.1/OG0002628.2/OG0002628.1/OG0002658.1/OG0002676.1/OG0002817.2/OG0002817.1/OG0002830.1/OG0002905.1/OG0002922.1/OG0003229.1/OG0003429.1/OG0003454.1/OG0003960.1/OG0004132.1/OG0004161.1/OG0004285.1/OG0004638.1/OG0005876.1/OG0006225.1/OG0006389.1/OG0006746.1/OG0006746.2/OG0006883.1/OG0007344.1/OG0007382.1/OG0011919.1</t>
  </si>
  <si>
    <t>OG0000198.3/OG0000198.5/OG0000198.4/OG0000198.2/OG0000198.1/OG0000939.1/OG0000939.2/OG0001609.1/OG0001662.2/OG0001662.1/OG0001790.2/OG0001790.1/OG0002073.1/OG0002073.2/OG0002145.1/OG0002168.1/OG0002257.2/OG0002257.1/OG0002444.1/OG0002633.1/OG0003294.1/OG0003294.2/OG0003300.1/OG0003335.1/OG0003578.1/OG0003716.1/OG0004214.1/OG0005060.1/OG0005113.1/OG0005143.1/OG0005242.1/OG0005366.1/OG0005462.1/OG0005895.1/OG0006036.1/OG0006064.1/OG0006192.1/OG0006270.1/OG0006396.1/OG0006482.1/OG0006639.1/OG0006654.1/OG0006708.1/OG0007357.1/OG0007639.1/OG0007689.1/OG0007747.1/OG0008491.1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</si>
  <si>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0000525.3/OG0000525.1/OG0000525.2/OG0000567.1/OG0000567.3/OG0000567.2/OG0001006.1/OG0001006.2/OG0002277.2/OG0002277.1/OG0002754.1</t>
  </si>
  <si>
    <t>OG0006036.1</t>
  </si>
  <si>
    <t>OG0000344.3/OG0000344.1/OG0000344.4/OG0000344.2/OG0000356.4/OG0000356.1/OG0000356.2/OG0000356.3/OG0000375.4/OG0000375.3/OG0000375.2/OG0000375.1/OG0000608.1/OG0000608.2/OG0000741.2/OG0000741.1/OG0000741.3/OG0000918.2/OG0000918.3/OG0000918.1/OG0000947.1/OG0000947.2/OG0000994.2/OG0000994.1/OG0001055.1/OG0001055.2/OG0001271.2/OG0001271.1/OG0001768.1/OG0004389.1/OG0004467.1/OG0004628.1/OG0005144.1/OG0005485.1</t>
  </si>
  <si>
    <t>OG0001662.2/OG0001662.1/OG0002633.1/OG0003335.1/OG0005060.1/OG0005143.1/OG0005366.1/OG0005462.1/OG0006192.1/OG0006396.1/OG0006708.1/OG0007747.1</t>
  </si>
  <si>
    <t>OG0000020.1/OG0000020.2/OG0000020.9/OG0000020.3/OG0000020.13/OG0000020.6/OG0000020.5/OG0000020.4/OG0000020.11/OG0000020.10/OG0000020.8/OG0000020.7/OG0000020.12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0000103.5/OG0000103.8/OG0000103.7/OG0000103.2/OG0000103.6/OG0000103.1/OG0000103.9/OG0000103.3/OG0000103.4/OG0000120.3/OG0000120.4/OG0000120.1/OG0000120.5/OG0000120.2/OG0000142.2/OG0000142.1/OG0000142.3/OG0000144.8/OG0000144.6/OG0000144.1/OG0000144.7/OG0000144.5/OG0000144.4/OG0000144.3/OG0000144.2/OG0000168.1/OG0000168.4/OG0000168.2/OG0000168.3/OG0000168.5/OG0000242.3/OG0000242.5/OG0000242.2/OG0000242.4/OG0000242.1/OG0000247.4/OG0000247.5/OG0000247.1/OG0000247.3/OG0000247.2/OG0000256.4/OG0000256.5/OG0000256.3/OG0000256.1/OG0000256.2/OG0000283.4/OG0000283.3/OG0000283.1/OG0000283.2/OG0000318.4/OG0000318.2/OG0000318.1/OG0000318.3/OG0000331.1/OG0000331.3/OG0000331.2/OG0000331.4/OG0000356.4/OG0000356.1/OG0000356.2/OG0000356.3/OG0000376.3/OG0000376.4/OG0000376.2/OG0000376.1/OG0000429.3/OG0000429.2/OG0000429.1/OG0000485.1/OG0000485.3/OG0000485.2/OG0000521.2/OG0000521.1/OG0000521.3/OG0000525.3/OG0000525.1/OG0000525.2/OG0000526.3/OG0000526.2/OG0000526.1/OG0000561.2/OG0000561.3/OG0000561.1/OG0000567.1/OG0000567.3/OG0000567.2/OG0000571.3/OG0000571.1/OG0000571.2/OG0000590.2/OG0000590.1/OG0000590.3/OG0000712.1/OG0000712.2/OG0000764.1/OG0000764.2/OG0000764.3/OG0000918.2/OG0000918.3/OG0000918.1/OG0000992.1/OG0000992.2/OG0001087.1/OG0001087.2/OG0001170.2/OG0001170.1/OG0001173.2/OG0001173.1/OG0001269.2/OG0001269.1/OG0001271.2/OG0001271.1/OG0001512.1/OG0001512.2/OG0001639.1/OG0001639.2/OG0001714.2/OG0001714.1/OG0001768.1/OG0001782.1/OG0001782.2/OG0001981.2/OG0001981.1/OG0002237.1/OG0002277.2/OG0002277.1/OG0002409.1/OG0002443.2/OG0002443.1/OG0002463.1/OG0002477.1/OG0002572.1/OG0002601.1/OG0002607.1/OG0002754.1/OG0002806.1/OG0002806.2/OG0002926.1/OG0003055.1/OG0003096.1/OG0003121.1/OG0003253.2/OG0003253.1/OG0003262.1/OG0003491.1/OG0003492.1/OG0003558.1/OG0003569.1/OG0003647.1/OG0003726.2/OG0003726.1/OG0003986.1/OG0003993.1/OG0004105.1/OG0004310.1/OG0004425.1/OG0004909.1/OG0004948.1/OG0005170.1/OG0006146.1</t>
  </si>
  <si>
    <t>OG0002186.1/OG0002817.2/OG0002817.1/OG0003454.1/OG0004285.1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</si>
  <si>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0000247.4/OG0000247.5/OG0000247.1/OG0000247.3/OG0000247.2/OG0000283.4/OG0000283.3/OG0000283.1/OG0000283.2/OG0000356.4/OG0000356.1/OG0000356.2/OG0000356.3/OG0000521.2/OG0000521.1/OG0000521.3/OG0000571.3/OG0000571.1/OG0000571.2/OG0001170.2/OG0001170.1/OG0001269.2/OG0001269.1/OG0001271.2/OG0001271.1/OG0002277.2/OG0002277.1/OG0002572.1/OG0003262.1/OG0003558.1</t>
  </si>
  <si>
    <t>OG0002186.1/OG0002817.2/OG0002817.1</t>
  </si>
  <si>
    <t>OG0001662.2/OG0001662.1/OG0003335.1/OG0005462.1</t>
  </si>
  <si>
    <t>OG0000256.4/OG0000256.5/OG0000256.3/OG0000256.1/OG0000256.2/OG0000356.4/OG0000356.1/OG0000356.2/OG0000356.3/OG0000429.3/OG0000429.2/OG0000429.1/OG0000525.3/OG0000525.1/OG0000525.2/OG0000567.1/OG0000567.3/OG0000567.2/OG0001271.2/OG0001271.1/OG0001639.1/OG0001639.2/OG0001768.1/OG0002237.1/OG0002409.1/OG0003492.1</t>
  </si>
  <si>
    <t>OG0005060.1/OG0005143.1/OG0005366.1/OG0006192.1/OG0007747.1</t>
  </si>
  <si>
    <t>OG0000020.1/OG0000020.2/OG0000020.9/OG0000020.3/OG0000020.13/OG0000020.6/OG0000020.5/OG0000020.4/OG0000020.11/OG0000020.10/OG0000020.8/OG0000020.7/OG0000020.12/OG0000044.13/OG0000044.11/OG0000044.6/OG0000044.14/OG0000044.8/OG0000044.12/OG0000044.10/OG0000044.7/OG0000044.4/OG0000044.5/OG0000044.9/OG0000044.1/OG0000044.3/OG0000044.2/OG0000050.7/OG0000050.8/OG0000050.1/OG0000050.6/OG0000050.10/OG0000050.5/OG0000050.11/OG0000050.9/OG0000050.3/OG0000050.2/OG0000050.4/OG0000083.8/OG0000083.1/OG0000083.3/OG0000083.5/OG0000083.6/OG0000083.4/OG0000083.2/OG0000083.7/OG0000103.5/OG0000103.8/OG0000103.7/OG0000103.2/OG0000103.6/OG0000103.1/OG0000103.9/OG0000103.3/OG0000103.4/OG0000142.2/OG0000142.1/OG0000142.3/OG0000144.8/OG0000144.6/OG0000144.1/OG0000144.7/OG0000144.5/OG0000144.4/OG0000144.3/OG0000144.2/OG0000242.3/OG0000242.5/OG0000242.2/OG0000242.4/OG0000242.1/OG0000318.4/OG0000318.2/OG0000318.1/OG0000318.3/OG0000331.1/OG0000331.3/OG0000331.2/OG0000331.4/OG0000376.3/OG0000376.4/OG0000376.2/OG0000376.1/OG0000485.1/OG0000485.3/OG0000485.2/OG0000526.3/OG0000526.2/OG0000526.1/OG0000561.2/OG0000561.3/OG0000561.1/OG0000712.1/OG0000712.2/OG0001714.2/OG0001714.1/OG0001768.1/OG0001981.2/OG0001981.1/OG0002463.1/OG0002477.1/OG0002572.1/OG0002601.1/OG0002607.1/OG0002754.1/OG0002806.1/OG0002806.2/OG0002926.1/OG0003055.1/OG0003096.1/OG0003121.1/OG0003253.2/OG0003253.1/OG0003491.1/OG0003492.1/OG0003569.1/OG0003647.1/OG0003986.1/OG0004105.1/OG0004310.1/OG0004425.1/OG0004909.1/OG0004948.1/OG0005170.1/OG0006146.1</t>
  </si>
  <si>
    <t>OG0003454.1/OG0004285.1</t>
  </si>
  <si>
    <t>OG0000331.1/OG0000331.3/OG0000331.2/OG0000331.4/OG0001768.1/OG0002463.1/OG0003492.1</t>
  </si>
  <si>
    <t>OG0003335.1/OG0006639.1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</si>
  <si>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0000107.5/OG0000107.3/OG0000107.7/OG0000107.4/OG0000107.1/OG0000107.2/OG0000107.8/OG0000107.6/OG0000133.3/OG0000133.1/OG0000133.4/OG0000133.2/OG0000172.3/OG0000172.4/OG0000172.2/OG0000172.1/OG0000247.4/OG0000247.5/OG0000247.1/OG0000247.3/OG0000247.2/OG0000256.4/OG0000256.5/OG0000256.3/OG0000256.1/OG0000256.2/OG0000331.1/OG0000331.3/OG0000331.2/OG0000331.4/OG0000356.4/OG0000356.1/OG0000356.2/OG0000356.3/OG0000374.1/OG0000374.2/OG0000374.4/OG0000374.3/OG0000375.4/OG0000375.3/OG0000375.2/OG0000375.1/OG0000403.2/OG0000403.1/OG0000420.3/OG0000420.2/OG0000420.1/OG0000525.3/OG0000525.1/OG0000525.2/OG0000917.2/OG0000917.1/OG0001128.1/OG0001128.2/OG0001631.2/OG0001631.1/OG0001765.1/OG0001768.1/OG0002107.2/OG0002107.1/OG0002277.2/OG0002277.1/OG0002607.1/OG0002754.1/OG0002917.1/OG0003152.1/OG0003243.1/OG0003262.1/OG0003510.1/OG0004146.1/OG0004389.1</t>
  </si>
  <si>
    <t>OG0000356.4/OG0000356.1/OG0000356.2/OG0000356.3/OG0000420.3/OG0000420.2/OG0000420.1/OG0000525.3/OG0000525.1/OG0000525.2/OG0001120.2/OG0001120.1/OG0001271.2/OG0001271.1/OG0002179.1/OG0002730.1/OG0006033.1</t>
  </si>
  <si>
    <t>OG0002011.1/OG0002011.2</t>
  </si>
  <si>
    <t>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</si>
  <si>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0000144.8/OG0000144.6/OG0000144.1/OG0000144.7/OG0000144.5/OG0000144.4/OG0000144.3/OG0000144.2/OG0000331.1/OG0000331.3/OG0000331.2/OG0000331.4/OG0000375.4/OG0000375.3/OG0000375.2/OG0000375.1/OG0000403.2/OG0000403.1/OG0001271.2/OG0001271.1/OG0001768.1/OG0002179.1/OG0003945.1/OG0004294.1/OG0004628.1/OG0004718.1</t>
  </si>
  <si>
    <t>OG0000200.4/OG0000200.5/OG0000200.2/OG0000200.6/OG0000200.3/OG0000200.1</t>
  </si>
  <si>
    <t>OG0000200.4/OG0000200.5/OG0000200.2/OG0000200.6/OG0000200.3/OG0000200.1/OG0000331.1/OG0000331.3/OG0000331.2/OG0000331.4/OG0000635.1/OG0000635.2/OG0000828.1/OG0000828.2/OG0001768.1/OG0001972.1/OG0001972.2/OG0002076.1/OG0002076.2/OG0002605.1/OG0002605.2/OG0002754.1/OG0004038.1/OG0004632.1/OG0004883.1/OG0005871.1</t>
  </si>
  <si>
    <t>OG0002830.1/OG0002905.1/OG0005439.1/OG0008269.1</t>
  </si>
  <si>
    <t>OG0000200.4/OG0000200.5/OG0000200.2/OG0000200.6/OG0000200.3/OG0000200.1/OG0000322.1/OG0000322.2/OG0000322.4/OG0000322.3/OG0000513.2/OG0000513.1/OG0000526.3/OG0000526.2/OG0000526.1/OG0001607.2/OG0001607.1/OG0002515.1/OG0003105.1/OG0003243.1/OG0003481.1/OG0003539.1/OG0003945.1/OG0004292.1/OG0004309.1</t>
  </si>
  <si>
    <t>OG0001361.1/OG0001361.2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</si>
  <si>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0001597.1/OG0001597.2/OG0001765.1/OG0002746.1</t>
  </si>
  <si>
    <t>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</si>
  <si>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0000133.3/OG0000133.1/OG0000133.4/OG0000133.2/OG0000172.3/OG0000172.4/OG0000172.2/OG0000172.1/OG0000331.1/OG0000331.3/OG0000331.2/OG0000331.4/OG0000374.1/OG0000374.2/OG0000374.4/OG0000374.3/OG0000375.4/OG0000375.3/OG0000375.2/OG0000375.1/OG0000403.2/OG0000403.1/OG0000525.3/OG0000525.1/OG0000525.2/OG0000917.2/OG0000917.1/OG0001050.2/OG0001050.1/OG0001765.1/OG0002237.1/OG0002403.2/OG0002403.1/OG0002409.1/OG0002917.1/OG0003152.1/OG0003510.1</t>
  </si>
  <si>
    <t>OG0001662.2/OG0001662.1/OG0002257.2/OG0002257.1</t>
  </si>
  <si>
    <t>OG0000939.1/OG0000939.2/OG0001662.2/OG0001662.1/OG0002073.1/OG0002073.2/OG0002145.1/OG0002257.2/OG0002257.1/OG0003294.1/OG0003294.2/OG0003300.1/OG0003335.1/OG0003578.1/OG0004214.1/OG0005113.1/OG0005143.1/OG0006036.1/OG0006270.1/OG0006396.1/OG0006482.1/OG0006654.1/OG0007357.1/OG0007639.1/OG0008491.1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</si>
  <si>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0000375.4/OG0000375.3/OG0000375.2/OG0000375.1/OG0000391.4/OG0000391.3/OG0000391.1/OG0000391.2/OG0000404.1/OG0000404.2/OG0000404.3/OG0000404.4/OG0000412.2/OG0000412.1/OG0000412.3/OG0000447.3/OG0000447.2/OG0000447.1/OG0000449.3/OG0000449.1/OG0000449.2/OG0000485.1/OG0000485.3/OG0000485.2/OG0000521.2/OG0000521.1/OG0000521.3/OG0000525.3/OG0000525.1/OG0000525.2/OG0000539.2/OG0000539.1/OG0000539.3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0000756.1/OG0000764.1/OG0000764.2/OG0000764.3/OG0000772.1/OG0000772.2/OG0000840.1/OG0000840.2/OG0000886.1/OG0000886.3/OG0000886.2/OG0000917.2/OG0000917.1/OG0000918.2/OG0000918.3/OG0000918.1/OG0000950.2/OG0000950.1/OG0000966.2/OG0000966.1/OG0000976.1/OG0000976.2/OG0001003.1/OG0001003.2/OG0001021.1/OG0001026.1/OG0001026.2/OG0001084.2/OG0001084.1/OG0001089.2/OG0001089.1/OG0001120.2/OG0001120.1/OG0001170.2/OG0001170.1/OG0001241.1/OG0001241.2/OG0001259.2/OG0001259.1/OG0001271.2/OG0001271.1/OG0001278.2/OG0001278.1/OG0001342.2/OG0001342.1/OG0001348.2/OG0001348.1/OG0001365.2/OG0001365.1/OG0001395.2/OG0001395.1/OG0001438.2/OG0001438.1/OG0001466.2/OG0001466.1/OG0001512.1/OG0001512.2/OG0001523.1/OG0001523.2/OG0001559.2/OG0001559.1/OG0001631.2/OG0001631.1/OG0001639.1/OG0001639.2/OG0001709.1/OG0001709.2/OG0001768.1/OG0001769.2/OG0001769.1/OG0001774.1/OG0001774.2/OG0001780.1/OG0001780.2/OG0001783.1/OG0001938.2/OG0001938.1/OG0001970.1/OG0001970.2/OG0001981.2/OG0001981.1/OG0002003.2/OG0002003.1/OG0002009.1/OG0002009.2/OG0002014.1/OG0002023.1/OG0002027.1/OG0002027.2/OG0002067.1/OG0002142.1/OG0002142.2/OG0002174.1/OG0002179.1/OG0002237.1/OG0002258.1/OG0002276.1/OG0002277.2/OG0002277.1/OG0002360.1/OG0002360.2/OG0002381.2/OG0002381.1/OG0002403.2/OG0002403.1/OG0002463.1/OG0002464.1/OG0002464.2/OG0002466.1/OG0002475.1/OG0002477.1/OG0002487.1/OG0002515.1/OG0002572.1/OG0002601.1/OG0002607.1/OG0002636.1/OG0002723.2/OG0002723.1/OG0002746.1/OG0002754.1/OG0002774.2/OG0002774.1/OG0002778.2/OG0002778.1/OG0002801.1/OG0002807.1/OG0002885.1/OG0002917.1/OG0003066.1/OG0003072.1/OG0003084.1/OG0003152.1/OG0003212.1/OG0003243.1/OG0003252.1/OG0003264.1/OG0003276.1/OG0003280.1/OG0003292.1/OG0003448.1/OG0003452.1/OG0003469.1/OG0003492.1/OG0003510.1/OG0003522.1/OG0003523.1/OG0003529.1/OG0003539.1/OG0003547.1/OG0003566.1/OG0003569.1/OG0003647.1/OG0003726.2/OG0003726.1/OG0003738.1/OG0003750.1/OG0003804.1/OG0003826.1/OG0003849.1/OG0003973.1/OG0004024.1/OG0004087.1/OG0004129.1/OG0004147.1/OG0004281.1/OG0004283.1/OG0004315.1/OG0004332.1/OG0004345.1/OG0004391.1/OG0004425.1/OG0004439.1/OG0004630.1/OG0004632.1/OG0004720.1/OG0004726.1/OG0004768.1/OG0004785.1/OG0004948.1/OG0004952.1/OG0005065.1/OG0005154.1/OG0005322.1/OG0005507.1/OG0005709.1/OG0005713.1/OG0006256.1/OG0006307.1/OG0006320.1/OG0006751.1/OG0006819.1/OG0006828.1/OG0006889.1/OG0006915.1/OG0006924.1/OG0007748.1/OG0007787.1/OG0008508.1</t>
  </si>
  <si>
    <t>OG0000493.2/OG0000493.3/OG0000493.1/OG0001000.1/OG0001000.2/OG0001398.1/OG0002088.2/OG0002088.1/OG0002088.3/OG0002628.2/OG0002628.1/OG0002658.1/OG0002817.2/OG0002817.1/OG0002830.1/OG0002905.1/OG0002922.1/OG0003229.1/OG0003429.1/OG0004132.1/OG0004161.1/OG0004638.1/OG0011919.1</t>
  </si>
  <si>
    <t>OG0000356.4/OG0000356.1/OG0000356.2/OG0000356.3/OG0000525.3/OG0000525.1/OG0000525.2/OG0001271.2/OG0001271.1/OG0001768.1/OG0003492.1</t>
  </si>
  <si>
    <t>OG0002073.1/OG0002073.2/OG0002145.1/OG0003335.1/OG0003578.1/OG0005113.1/OG0006036.1/OG0006654.1</t>
  </si>
  <si>
    <t>OG0001000.1/OG0001000.2/OG0011919.1</t>
  </si>
  <si>
    <t>OG0000322.1/OG0000322.2/OG0000322.4/OG0000322.3/OG0000331.1/OG0000331.3/OG0000331.2/OG0000331.4/OG0000356.4/OG0000356.1/OG0000356.2/OG0000356.3/OG0000412.2/OG0000412.1/OG0000412.3/OG0000525.3/OG0000525.1/OG0000525.2/OG0000539.2/OG0000539.1/OG0000539.3/OG0000561.2/OG0000561.3/OG0000561.1/OG0000563.2/OG0000563.3/OG0000563.1/OG0000567.1/OG0000567.3/OG0000567.2/OG0000704.2/OG0000704.1/OG0000704.3/OG0000756.1/OG0001021.1/OG0001120.2/OG0001120.1/OG0001170.2/OG0001170.1/OG0001271.2/OG0001271.1/OG0001342.2/OG0001342.1/OG0001523.1/OG0001523.2/OG0001768.1/OG0002023.1/OG0002027.1/OG0002027.2/OG0002360.1/OG0002360.2/OG0002464.1/OG0002464.2/OG0002801.1/OG0003066.1/OG0003084.1/OG0003522.1/OG0003523.1/OG0003569.1/OG0004283.1/OG0004332.1/OG0004632.1/OG0004768.1/OG0004948.1/OG0005322.1/OG0005507.1/OG0005713.1/OG0006307.1/OG0006889.1/OG0008508.1</t>
  </si>
  <si>
    <t>OG0003300.1</t>
  </si>
  <si>
    <t>OG0000031.13/OG0000031.5/OG0000031.16/OG0000031.1/OG0000031.4/OG0000031.14/OG0000031.8/OG0000031.9/OG0000031.10/OG0000031.2/OG0000031.6/OG0000031.7/OG0000031.12/OG0000031.15/OG0000031.3/OG0000031.11/OG0000031.17/OG0000126.3/OG0000126.2/OG0000126.8/OG0000126.6/OG0000126.5/OG0000126.1/OG0000126.4/OG0000126.7/OG0000273.1/OG0000273.5/OG0000273.4/OG0000273.2/OG0000273.3/OG0000316.4/OG0000316.2/OG0000316.5/OG0000316.1/OG0000316.3/OG0000331.1/OG0000331.3/OG0000331.2/OG0000331.4/OG0000636.3/OG0000636.1/OG0000636.2/OG0000886.1/OG0000886.3/OG0000886.2/OG0000950.2/OG0000950.1/OG0001365.2/OG0001365.1/OG0001709.1/OG0001709.2/OG0002276.1/OG0002403.2/OG0002403.1/OG0004024.1/OG0004129.1/OG0004345.1/OG0005065.1/OG0006751.1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</si>
  <si>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0000375.4/OG0000375.3/OG0000375.2/OG0000375.1/OG0000391.4/OG0000391.3/OG0000391.1/OG0000391.2/OG0000404.1/OG0000404.2/OG0000404.3/OG0000404.4/OG0000412.2/OG0000412.1/OG0000412.3/OG0000447.3/OG0000447.2/OG0000447.1/OG0000449.3/OG0000449.1/OG0000449.2/OG0000485.1/OG0000485.3/OG0000485.2/OG0000521.2/OG0000521.1/OG0000521.3/OG0000525.3/OG0000525.1/OG0000525.2/OG0000539.2/OG0000539.1/OG0000539.3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0000756.1/OG0000764.1/OG0000764.2/OG0000764.3/OG0000772.1/OG0000772.2/OG0000840.1/OG0000840.2/OG0000886.1/OG0000886.3/OG0000886.2/OG0000917.2/OG0000917.1/OG0000918.2/OG0000918.3/OG0000918.1/OG0000950.2/OG0000950.1/OG0000966.2/OG0000966.1/OG0000976.1/OG0000976.2/OG0001003.1/OG0001003.2/OG0001021.1/OG0001026.1/OG0001026.2/OG0001084.2/OG0001084.1/OG0001089.2/OG0001089.1/OG0001120.2/OG0001120.1/OG0001170.2/OG0001170.1/OG0001241.1/OG0001241.2/OG0001259.2/OG0001259.1/OG0001271.2/OG0001271.1/OG0001278.2/OG0001278.1/OG0001342.2/OG0001342.1/OG0001348.2/OG0001348.1/OG0001365.2/OG0001365.1/OG0001395.2/OG0001395.1/OG0001438.2/OG0001438.1/OG0001466.2/OG0001466.1/OG0001512.1/OG0001512.2/OG0001523.1/OG0001523.2/OG0001559.2/OG0001559.1/OG0001631.2/OG0001631.1/OG0001639.1/OG0001639.2/OG0001709.1/OG0001709.2/OG0001768.1/OG0001769.2/OG0001769.1/OG0001774.1/OG0001774.2/OG0001780.1/OG0001780.2/OG0001783.1/OG0001938.2/OG0001938.1/OG0001970.1/OG0001970.2/OG0001981.2/OG0001981.1/OG0002003.2/OG0002003.1/OG0002009.1/OG0002009.2/OG0002014.1/OG0002023.1/OG0002027.1/OG0002027.2/OG0002067.1/OG0002142.1/OG0002142.2/OG0002174.1/OG0002179.1/OG0002237.1/OG0002258.1/OG0002276.1/OG0002277.2/OG0002277.1/OG0002360.1/OG0002360.2/OG0002381.2/OG0002381.1/OG0002403.2/OG0002403.1/OG0002463.1/OG0002464.1/OG0002464.2/OG0002466.1/OG0002475.1/OG0002477.1/OG0002487.1/OG0002515.1/OG0002572.1/OG0002601.1/OG0002607.1/OG0002636.1/OG0002723.2/OG0002723.1/OG0002746.1/OG0002754.1/OG0002774.2/OG0002774.1/OG0002778.2/OG0002778.1/OG0002801.1/OG0002807.1/OG0002885.1/OG0002917.1/OG0003066.1/OG0003072.1/OG0003084.1/OG0003152.1/OG0003212.1/OG0003243.1/OG0003252.1/OG0003264.1/OG0003276.1/OG0003280.1/OG0003292.1/OG0003448.1/OG0003452.1/OG0003469.1/OG0003492.1/OG0003510.1/OG0003522.1/OG0003523.1/OG0003529.1/OG0003539.1/OG0003547.1/OG0003566.1/OG0003569.1/OG0003647.1/OG0003726.2/OG0003726.1/OG0003738.1/OG0003750.1/OG0003804.1/OG0003849.1/OG0003973.1/OG0004024.1/OG0004087.1/OG0004129.1/OG0004147.1/OG0004281.1/OG0004283.1/OG0004315.1/OG0004332.1/OG0004345.1/OG0004391.1/OG0004425.1/OG0004439.1/OG0004630.1/OG0004632.1/OG0004726.1/OG0004768.1/OG0004785.1/OG0004948.1/OG0004952.1/OG0005065.1/OG0005154.1/OG0005322.1/OG0005507.1/OG0005709.1/OG0005713.1/OG0006256.1/OG0006307.1/OG0006320.1/OG0006751.1/OG0006819.1/OG0006828.1/OG0006889.1/OG0006915.1/OG0006924.1/OG0007748.1/OG0007787.1/OG0008508.1</t>
  </si>
  <si>
    <t>OG0000939.1/OG0000939.2/OG0001662.2/OG0001662.1/OG0002073.1/OG0002073.2/OG0002145.1/OG0002257.2/OG0002257.1/OG0003300.1/OG0003335.1/OG0003578.1/OG0004214.1/OG0005113.1/OG0005143.1/OG0006036.1/OG0006396.1/OG0006482.1/OG0006654.1/OG0007639.1/OG0008491.1</t>
  </si>
  <si>
    <t>OG0000102.3/OG0000102.1/OG0000102.2/OG0000102.6/OG0000102.5/OG0000102.4/OG0000102.7/OG0000102.8/OG0000316.4/OG0000316.2/OG0000316.5/OG0000316.1/OG0000316.3/OG0000525.3/OG0000525.1/OG0000525.2/OG0001980.1/OG0001980.2/OG0003826.1/OG0006819.1</t>
  </si>
  <si>
    <t>OG0001398.1/OG0002922.1/OG0006389.1/OG0006883.1/OG0007344.1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</si>
  <si>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0000107.5/OG0000107.3/OG0000107.7/OG0000107.4/OG0000107.1/OG0000107.2/OG0000107.8/OG0000107.6/OG0000168.1/OG0000168.4/OG0000168.2/OG0000168.3/OG0000168.5/OG0000283.4/OG0000283.3/OG0000283.1/OG0000283.2/OG0000311.2/OG0000311.3/OG0000311.1/OG0000311.4/OG0000331.1/OG0000331.3/OG0000331.2/OG0000331.4/OG0000374.1/OG0000374.2/OG0000374.4/OG0000374.3/OG0000429.3/OG0000429.2/OG0000429.1/OG0000447.3/OG0000447.2/OG0000447.1/OG0000485.1/OG0000485.3/OG0000485.2/OG0000521.2/OG0000521.1/OG0000521.3/OG0000561.2/OG0000561.3/OG0000561.1/OG0000571.3/OG0000571.1/OG0000571.2/OG0000711.3/OG0000711.1/OG0000711.2/OG0000764.1/OG0000764.2/OG0000764.3/OG0000893.1/OG0000893.2/OG0000935.2/OG0000935.1/OG0001167.1/OG0001167.2/OG0001271.2/OG0001271.1/OG0001275.2/OG0001275.1/OG0001349.1/OG0001368.2/OG0001368.1/OG0001450.1/OG0001450.2/OG0001559.2/OG0001559.1/OG0001620.1/OG0001630.1/OG0001630.2/OG0001639.1/OG0001639.2/OG0001661.1/OG0001661.2/OG0001714.2/OG0001714.1/OG0001765.1/OG0001768.1/OG0001774.1/OG0001774.2/OG0001794.1/OG0001794.2/OG0001938.2/OG0001938.1/OG0002027.1/OG0002027.2/OG0002056.1/OG0002149.2/OG0002149.1/OG0002237.1/OG0002343.1/OG0002343.2/OG0002463.1/OG0002466.1/OG0002475.1/OG0002477.1/OG0002774.2/OG0002774.1/OG0002885.1/OG0003132.1/OG0003145.1/OG0003461.1/OG0003492.1/OG0003522.1/OG0003523.1/OG0003750.1/OG0003793.1/OG0004066.1/OG0004309.1/OG0005413.1/OG0005507.1/OG0005811.1/OG0006329.1/OG0006394.1</t>
  </si>
  <si>
    <t>OG0002145.1/OG0005143.1/OG0005242.1/OG0005895.1/OG0006036.1/OG0006064.1/OG0007689.1</t>
  </si>
  <si>
    <t>OG0001662.2/OG0001662.1/OG0003335.1</t>
  </si>
  <si>
    <t>OG0000256.4/OG0000256.5/OG0000256.3/OG0000256.1/OG0000256.2/OG0000356.4/OG0000356.1/OG0000356.2/OG0000356.3/OG0000429.3/OG0000429.2/OG0000429.1/OG0000525.3/OG0000525.1/OG0000525.2/OG0000567.1/OG0000567.3/OG0000567.2/OG0001639.1/OG0001639.2/OG0002237.1/OG0002409.1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</si>
  <si>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0000107.5/OG0000107.3/OG0000107.7/OG0000107.4/OG0000107.1/OG0000107.2/OG0000107.8/OG0000107.6/OG0000168.1/OG0000168.4/OG0000168.2/OG0000168.3/OG0000168.5/OG0000283.4/OG0000283.3/OG0000283.1/OG0000283.2/OG0000311.2/OG0000311.3/OG0000311.1/OG0000311.4/OG0000331.1/OG0000331.3/OG0000331.2/OG0000331.4/OG0000374.1/OG0000374.2/OG0000374.4/OG0000374.3/OG0000429.3/OG0000429.2/OG0000429.1/OG0000447.3/OG0000447.2/OG0000447.1/OG0000485.1/OG0000485.3/OG0000485.2/OG0000521.2/OG0000521.1/OG0000521.3/OG0000561.2/OG0000561.3/OG0000561.1/OG0000571.3/OG0000571.1/OG0000571.2/OG0000711.3/OG0000711.1/OG0000711.2/OG0000764.1/OG0000764.2/OG0000764.3/OG0000893.1/OG0000893.2/OG0000935.2/OG0000935.1/OG0001167.1/OG0001167.2/OG0001275.2/OG0001275.1/OG0001349.1/OG0001368.2/OG0001368.1/OG0001450.1/OG0001450.2/OG0001559.2/OG0001559.1/OG0001620.1/OG0001630.1/OG0001630.2/OG0001639.1/OG0001639.2/OG0001661.1/OG0001661.2/OG0001714.2/OG0001714.1/OG0001765.1/OG0001768.1/OG0001774.1/OG0001774.2/OG0001794.1/OG0001794.2/OG0001938.2/OG0001938.1/OG0002027.1/OG0002027.2/OG0002056.1/OG0002149.2/OG0002149.1/OG0002237.1/OG0002343.1/OG0002343.2/OG0002463.1/OG0002466.1/OG0002475.1/OG0002477.1/OG0002774.2/OG0002774.1/OG0002885.1/OG0003132.1/OG0003145.1/OG0003461.1/OG0003492.1/OG0003522.1/OG0003523.1/OG0003750.1/OG0003793.1/OG0004066.1/OG0004309.1/OG0005413.1/OG0005507.1/OG0005811.1/OG0006329.1/OG0006394.1</t>
  </si>
  <si>
    <t>OG0001639.1/OG0001639.2</t>
  </si>
  <si>
    <t>OG0000046.8/OG0000046.2/OG0000046.5/OG0000046.6/OG0000046.4/OG0000046.11/OG0000046.1/OG0000046.7/OG0000046.9/OG0000046.3/OG0000046.10/OG0000525.3/OG0000525.1/OG0000525.2/OG0000613.1/OG0000613.3/OG0000613.2/OG0000614.3/OG0000614.2/OG0000614.1/OG0001639.1/OG0001639.2/OG0003190.1/OG0003485.1/OG0003492.1/OG0004125.1/OG0006819.1</t>
  </si>
  <si>
    <t>OG0001609.1</t>
  </si>
  <si>
    <t>OG0000273.1/OG0000273.5/OG0000273.4/OG0000273.2/OG0000273.3/OG0000543.3/OG0000543.2/OG0000543.4/OG0000543.1/OG0000921.3/OG0000921.1/OG0000921.2/OG0001768.1/OG0001794.1/OG0001794.2/OG0001900.1/OG0002361.2/OG0002361.1/OG0002409.1/OG0002492.1/OG0003090.1/OG0003793.1/OG0005966.1/OG0006248.1/OG0009051.1</t>
  </si>
  <si>
    <t>OG0000273.1/OG0000273.5/OG0000273.4/OG0000273.2/OG0000273.3/OG0000298.3/OG0000298.4/OG0000298.5/OG0000298.1/OG0000298.2/OG0000543.3/OG0000543.2/OG0000543.4/OG0000543.1/OG0000921.3/OG0000921.1/OG0000921.2/OG0001050.2/OG0001050.1/OG0001167.1/OG0001167.2/OG0001170.2/OG0001170.1/OG0001768.1/OG0001900.1/OG0001970.1/OG0001970.2/OG0001981.2/OG0001981.1/OG0002237.1/OG0002361.2/OG0002361.1/OG0002492.1/OG0003090.1/OG0003793.1/OG0005966.1/OG0006248.1/OG0006320.1/OG0009051.1</t>
  </si>
  <si>
    <t>OG0002186.1/OG0006746.1/OG0006746.2</t>
  </si>
  <si>
    <t>OG0000273.1/OG0000273.5/OG0000273.4/OG0000273.2/OG0000273.3/OG0000298.3/OG0000298.4/OG0000298.5/OG0000298.1/OG0000298.2/OG0000543.3/OG0000543.2/OG0000543.4/OG0000543.1/OG0000921.3/OG0000921.1/OG0000921.2/OG0001167.1/OG0001167.2/OG0001170.2/OG0001170.1/OG0001768.1/OG0001900.1/OG0001970.1/OG0001970.2/OG0001981.2/OG0001981.1/OG0002237.1/OG0002361.2/OG0002361.1/OG0002492.1/OG0003090.1/OG0003793.1/OG0005966.1/OG0006248.1/OG0006320.1</t>
  </si>
  <si>
    <t>OG0000298.3/OG0000298.4/OG0000298.5/OG0000298.1/OG0000298.2/OG0001050.2/OG0001050.1/OG0001170.2/OG0001170.1/OG0001900.1/OG0002361.2/OG0002361.1/OG0009051.1</t>
  </si>
  <si>
    <t>OG0000298.3/OG0000298.4/OG0000298.5/OG0000298.1/OG0000298.2/OG0001170.2/OG0001170.1/OG0001271.2/OG0001271.1/OG0002237.1</t>
  </si>
  <si>
    <t>OG0001573.1/OG0002817.2/OG0002817.1</t>
  </si>
  <si>
    <t>OG0000050.7/OG0000050.8/OG0000050.1/OG0000050.6/OG0000050.10/OG0000050.5/OG0000050.11/OG0000050.9/OG0000050.3/OG0000050.2/OG0000050.4/OG0000105.3/OG0000105.1/OG0000105.5/OG0000105.7/OG0000105.6/OG0000105.2/OG0000105.4/OG0000247.4/OG0000247.5/OG0000247.1/OG0000247.3/OG0000247.2/OG0000280.1/OG0000280.2/OG0000280.4/OG0000280.3/OG0000571.3/OG0000571.1/OG0000571.2/OG0001200.2/OG0001200.1/OG0002746.1/OG0003726.2/OG0003726.1</t>
  </si>
  <si>
    <t>OG0000280.1/OG0000280.2/OG0000280.4/OG0000280.3</t>
  </si>
  <si>
    <t>OG0000105.3/OG0000105.1/OG0000105.5/OG0000105.7/OG0000105.6/OG0000105.2/OG0000105.4</t>
  </si>
  <si>
    <t>OG0003726.2/OG0003726.1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</si>
  <si>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0000105.3/OG0000105.1/OG0000105.5/OG0000105.7/OG0000105.6/OG0000105.2/OG0000105.4/OG0000126.3/OG0000126.2/OG0000126.8/OG0000126.6/OG0000126.5/OG0000126.1/OG0000126.4/OG0000126.7/OG0000172.3/OG0000172.4/OG0000172.2/OG0000172.1/OG0000267.4/OG0000267.1/OG0000267.2/OG0000267.5/OG0000267.3/OG0000273.1/OG0000273.5/OG0000273.4/OG0000273.2/OG0000273.3/OG0001128.1/OG0001128.2/OG0001774.1/OG0001774.2/OG0001814.1/OG0001814.2/OG0002179.1/OG0002332.1/OG0002487.1/OG0002572.1/OG0003707.1/OG0004139.1/OG0005010.1/OG0005648.1/OG0007349.1</t>
  </si>
  <si>
    <t>OG0003335.1/OG0006735.1/OG0006762.1/OG0007336.1</t>
  </si>
  <si>
    <t>OG0004139.1/OG0007349.1</t>
  </si>
  <si>
    <t>OG0000172.3/OG0000172.4/OG0000172.2/OG0000172.1/OG0001814.1/OG0001814.2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</si>
  <si>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0000127.2/OG0000127.3/OG0000127.1/OG0000127.5/OG0000127.4/OG0000127.6/OG0000267.4/OG0000267.1/OG0000267.2/OG0000267.5/OG0000267.3/OG0000271.2/OG0000271.1/OG0000271.4/OG0000271.3/OG0000280.1/OG0000280.2/OG0000280.4/OG0000280.3/OG0000283.4/OG0000283.3/OG0000283.1/OG0000283.2/OG0000299.2/OG0000299.4/OG0000299.3/OG0000299.1/OG0000316.4/OG0000316.2/OG0000316.5/OG0000316.1/OG0000316.3/OG0000331.1/OG0000331.3/OG0000331.2/OG0000331.4/OG0000356.4/OG0000356.1/OG0000356.2/OG0000356.3/OG0000373.2/OG0000373.1/OG0000373.3/OG0000373.4/OG0000374.1/OG0000374.2/OG0000374.4/OG0000374.3/OG0000404.1/OG0000404.2/OG0000404.3/OG0000404.4/OG0000420.3/OG0000420.2/OG0000420.1/OG0000478.2/OG0000478.1/OG0000478.3/OG0000543.3/OG0000543.2/OG0000543.4/OG0000543.1/OG0000636.3/OG0000636.1/OG0000636.2/OG0000667.1/OG0000667.3/OG0000667.2/OG0000759.1/OG0000759.2/OG0000897.2/OG0000897.1/OG0001021.1/OG0001032.2/OG0001032.1/OG0001045.2/OG0001045.1/OG0001084.2/OG0001084.1/OG0001200.2/OG0001200.1/OG0001225.2/OG0001225.1/OG0001241.1/OG0001241.2/OG0001271.2/OG0001271.1/OG0001405.1/OG0001405.2/OG0001410.1/OG0001410.2/OG0001504.1/OG0001504.2/OG0001628.1/OG0001628.2/OG0001764.2/OG0001764.1/OG0001768.1/OG0001794.1/OG0001794.2/OG0001814.1/OG0001814.2/OG0001861.2/OG0001861.1/OG0001942.1/OG0001942.2/OG0001952.1/OG0001952.2/OG0002039.1/OG0002107.2/OG0002107.1/OG0002360.1/OG0002360.2/OG0002458.1/OG0002486.1/OG0002486.2/OG0002509.2/OG0002509.1/OG0002594.2/OG0002594.1/OG0002870.1/OG0003107.1/OG0003481.1/OG0003769.1/OG0003775.1/OG0004345.1/OG0004690.1/OG0005154.1/OG0006507.1</t>
  </si>
  <si>
    <t>OG0000279.4/OG0000279.1/OG0000279.6/OG0000279.2/OG0000279.9/OG0000279.3/OG0000279.8/OG0000279.5/OG0000279.7/OG0002186.1/OG0002658.1/OG0003353.1/OG0005596.1/OG0007882.1/OG0010421.1</t>
  </si>
  <si>
    <t>OG0001975.1/OG0005380.1/OG0006735.1/OG0007826.1/OG0008442.1/OG0011448.1</t>
  </si>
  <si>
    <t>OG0000280.1/OG0000280.2/OG0000280.4/OG0000280.3/OG0002486.1/OG0002486.2/OG0004345.1</t>
  </si>
  <si>
    <t>OG0002658.1</t>
  </si>
  <si>
    <t>OG0000046.8/OG0000046.2/OG0000046.5/OG0000046.6/OG0000046.4/OG0000046.11/OG0000046.1/OG0000046.7/OG0000046.9/OG0000046.3/OG0000046.10/OG0000280.1/OG0000280.2/OG0000280.4/OG0000280.3/OG0000374.1/OG0000374.2/OG0000374.4/OG0000374.3/OG0000478.2/OG0000478.1/OG0000478.3/OG0000897.2/OG0000897.1/OG0001794.1/OG0001794.2</t>
  </si>
  <si>
    <t>OG0003353.1</t>
  </si>
  <si>
    <t>OG0000034.10/OG0000034.14/OG0000034.3/OG0000034.12/OG0000034.2/OG0000034.6/OG0000034.8/OG0000034.15/OG0000034.7/OG0000034.1/OG0000034.4/OG0000034.13/OG0000034.5/OG0000034.9/OG0000034.11/OG0000356.4/OG0000356.1/OG0000356.2/OG0000356.3/OG0001504.1/OG0001504.2/OG0001628.1/OG0001628.2</t>
  </si>
  <si>
    <t>OG0000181.3/OG0000181.5/OG0000181.1/OG0000181.2/OG0000181.4/OG0000200.4/OG0000200.5/OG0000200.2/OG0000200.6/OG0000200.3/OG0000200.1/OG0000267.4/OG0000267.1/OG0000267.2/OG0000267.5/OG0000267.3/OG0000420.3/OG0000420.2/OG0000420.1/OG0001697.2/OG0001697.1/OG0003107.1</t>
  </si>
  <si>
    <t>OG0001697.2/OG0001697.1/OG0003107.1</t>
  </si>
  <si>
    <t>OG0000046.8/OG0000046.2/OG0000046.5/OG0000046.6/OG0000046.4/OG0000046.11/OG0000046.1/OG0000046.7/OG0000046.9/OG0000046.3/OG0000046.10/OG0000271.2/OG0000271.1/OG0000271.4/OG0000271.3/OG0000478.2/OG0000478.1/OG0000478.3/OG0001271.2/OG0001271.1/OG0002486.1/OG0002486.2</t>
  </si>
  <si>
    <t>OG0002401.1/OG0003220.1/OG0005534.1/OG0006735.1/OG0008488.1</t>
  </si>
  <si>
    <t>OG0000018.12/OG0000018.1/OG0000018.7/OG0000018.6/OG0000018.11/OG0000018.4/OG0000018.10/OG0000018.9/OG0000018.3/OG0000018.14/OG0000018.8/OG0000018.13/OG0000018.15/OG0000018.2/OG0000018.5/OG0000021.4/OG0000021.11/OG0000021.2/OG0000021.9/OG0000021.10/OG0000021.13/OG0000021.6/OG0000021.8/OG0000021.14/OG0000021.15/OG0000021.5/OG0000021.1/OG0000021.7/OG0000021.3/OG0000021.12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0000074.1/OG0000074.8/OG0000074.3/OG0000074.2/OG0000074.6/OG0000074.5/OG0000074.7/OG0000074.4/OG0000120.3/OG0000120.4/OG0000120.1/OG0000120.5/OG0000120.2/OG0000126.3/OG0000126.2/OG0000126.8/OG0000126.6/OG0000126.5/OG0000126.1/OG0000126.4/OG0000126.7/OG0000181.3/OG0000181.5/OG0000181.1/OG0000181.2/OG0000181.4/OG0000182.3/OG0000182.5/OG0000182.2/OG0000182.6/OG0000182.1/OG0000182.4/OG0000200.4/OG0000200.5/OG0000200.2/OG0000200.6/OG0000200.3/OG0000200.1/OG0000247.4/OG0000247.5/OG0000247.1/OG0000247.3/OG0000247.2/OG0000267.4/OG0000267.1/OG0000267.2/OG0000267.5/OG0000267.3/OG0000273.1/OG0000273.5/OG0000273.4/OG0000273.2/OG0000273.3/OG0000322.1/OG0000322.2/OG0000322.4/OG0000322.3/OG0000351.4/OG0000351.3/OG0000351.1/OG0000351.2/OG0000356.4/OG0000356.1/OG0000356.2/OG0000356.3/OG0000383.2/OG0000383.3/OG0000383.1/OG0000424.2/OG0000424.1/OG0000478.2/OG0000478.1/OG0000478.3/OG0000492.1/OG0000492.3/OG0000492.2/OG0000559.3/OG0000559.2/OG0000559.1/OG0000571.3/OG0000571.1/OG0000571.2/OG0000592.2/OG0000592.1/OG0000592.3/OG0000617.1/OG0000617.2/OG0000617.3/OG0000635.1/OG0000635.2/OG0000670.2/OG0000670.1/OG0000697.2/OG0000697.1/OG0000897.2/OG0000897.1/OG0000915.1/OG0000915.2/OG0001068.2/OG0001068.1/OG0001263.1/OG0001263.2/OG0001271.2/OG0001271.1/OG0001504.1/OG0001504.2/OG0001578.2/OG0001578.1/OG0001712.1/OG0001712.2/OG0001784.2/OG0001784.1/OG0001794.1/OG0001794.2/OG0001814.1/OG0001814.2/OG0001936.1/OG0001936.2/OG0001938.2/OG0001938.1/OG0001942.1/OG0001942.2/OG0001998.1/OG0002039.1/OG0002381.2/OG0002381.1/OG0002475.1/OG0002486.1/OG0002486.2/OG0002503.1/OG0002509.2/OG0002509.1/OG0002607.1/OG0002746.1/OG0002754.1/OG0002812.1/OG0002885.1/OG0002920.1/OG0003043.1/OG0003131.1/OG0003243.1/OG0003493.1/OG0003529.1/OG0003558.1/OG0003567.1/OG0003752.1/OG0003775.1/OG0004147.1/OG0004250.1/OG0004345.1/OG0004439.1/OG0004618.1/OG0004677.1/OG0004785.1/OG0007607.1/OG0007773.1</t>
  </si>
  <si>
    <t>OG0002186.1/OG0002658.1/OG0002830.1</t>
  </si>
  <si>
    <t>OG0000126.3/OG0000126.2/OG0000126.8/OG0000126.6/OG0000126.5/OG0000126.1/OG0000126.4/OG0000126.7/OG0000273.1/OG0000273.5/OG0000273.4/OG0000273.2/OG0000273.3/OG0000383.2/OG0000383.3/OG0000383.1/OG0004618.1</t>
  </si>
  <si>
    <t>OG0000034.10/OG0000034.14/OG0000034.3/OG0000034.12/OG0000034.2/OG0000034.6/OG0000034.8/OG0000034.15/OG0000034.7/OG0000034.1/OG0000034.4/OG0000034.13/OG0000034.5/OG0000034.9/OG0000034.11/OG0001045.2/OG0001045.1/OG0001504.1/OG0001504.2/OG0002039.1/OG0002360.1/OG0002360.2/OG0002486.1/OG0002486.2/OG0003769.1</t>
  </si>
  <si>
    <t>OG0005596.1</t>
  </si>
  <si>
    <t>OG0000200.4/OG0000200.5/OG0000200.2/OG0000200.6/OG0000200.3/OG0000200.1/OG0000267.4/OG0000267.1/OG0000267.2/OG0000267.5/OG0000267.3/OG0000478.2/OG0000478.1/OG0000478.3/OG0003043.1</t>
  </si>
  <si>
    <t>OG0003752.1</t>
  </si>
  <si>
    <t>OG0000089.4/OG0000089.8/OG0000089.5/OG0000089.2/OG0000089.6/OG0000089.3/OG0000089.7/OG0000089.1/OG0000267.4/OG0000267.1/OG0000267.2/OG0000267.5/OG0000267.3/OG0000299.2/OG0000299.4/OG0000299.3/OG0000299.1/OG0000356.4/OG0000356.1/OG0000356.2/OG0000356.3/OG0000921.3/OG0000921.1/OG0000921.2/OG0003775.1/OG0005580.1</t>
  </si>
  <si>
    <t>OG0000493.2/OG0000493.3/OG0000493.1/OG0002628.2/OG0002628.1/OG0003353.1/OG0005934.1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</si>
  <si>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0000074.1/OG0000074.8/OG0000074.3/OG0000074.2/OG0000074.6/OG0000074.5/OG0000074.7/OG0000074.4/OG0000126.3/OG0000126.2/OG0000126.8/OG0000126.6/OG0000126.5/OG0000126.1/OG0000126.4/OG0000126.7/OG0000172.3/OG0000172.4/OG0000172.2/OG0000172.1/OG0000244.3/OG0000244.2/OG0000244.4/OG0000244.1/OG0000273.1/OG0000273.5/OG0000273.4/OG0000273.2/OG0000273.3/OG0000283.4/OG0000283.3/OG0000283.1/OG0000283.2/OG0000299.2/OG0000299.4/OG0000299.3/OG0000299.1/OG0000312.1/OG0000316.4/OG0000316.2/OG0000316.5/OG0000316.1/OG0000316.3/OG0000492.1/OG0000492.3/OG0000492.2/OG0000501.1/OG0000525.3/OG0000525.1/OG0000525.2/OG0000539.2/OG0000539.1/OG0000539.3/OG0000592.2/OG0000592.1/OG0000592.3/OG0000623.1/OG0000623.2/OG0000633.2/OG0000633.3/OG0000633.1/OG0000636.3/OG0000636.1/OG0000636.2/OG0000667.1/OG0000667.3/OG0000667.2/OG0000670.2/OG0000670.1/OG0000811.2/OG0000811.3/OG0000811.1/OG0000886.1/OG0000886.3/OG0000886.2/OG0000950.2/OG0000950.1/OG0000997.1/OG0000997.2/OG0001021.1/OG0001032.2/OG0001032.1/OG0001169.2/OG0001169.1/OG0001193.1/OG0001193.2/OG0001225.2/OG0001225.1/OG0001342.2/OG0001342.1/OG0001365.2/OG0001365.1/OG0001397.1/OG0001397.2/OG0001411.1/OG0001580.2/OG0001580.1/OG0001682.1/OG0001682.2/OG0001764.2/OG0001764.1/OG0001768.1/OG0001769.2/OG0001769.1/OG0001784.2/OG0001784.1/OG0001794.1/OG0001794.2/OG0001814.1/OG0001814.2/OG0001861.2/OG0001861.1/OG0001952.1/OG0001952.2/OG0001981.2/OG0001981.1/OG0002120.1/OG0002120.2/OG0002486.1/OG0002486.2/OG0002815.1/OG0002876.1/OG0003084.1/OG0003485.1/OG0003492.1/OG0003752.1/OG0003756.1/OG0003808.1/OG0004008.1/OG0004024.1/OG0004693.1/OG0005072.1/OG0005396.1/OG0005487.1/OG0005867.1/OG0006413.1/OG0007183.1</t>
  </si>
  <si>
    <t>OG0001609.1/OG0001940.1/OG0002073.1/OG0002073.2/OG0002257.2/OG0002257.1/OG0003257.1/OG0003300.1/OG0003339.1/OG0006227.1/OG0006735.1</t>
  </si>
  <si>
    <t>OG0000300.2/OG0000300.3/OG0000300.1</t>
  </si>
  <si>
    <t>OG0000074.1/OG0000074.8/OG0000074.3/OG0000074.2/OG0000074.6/OG0000074.5/OG0000074.7/OG0000074.4/OG0000283.4/OG0000283.3/OG0000283.1/OG0000283.2/OG0000492.1/OG0000492.3/OG0000492.2/OG0000592.2/OG0000592.1/OG0000592.3/OG0000667.1/OG0000667.3/OG0000667.2/OG0000670.2/OG0000670.1/OG0001169.2/OG0001169.1/OG0001768.1/OG0001784.2/OG0001784.1/OG0001794.1/OG0001794.2/OG0001814.1/OG0001814.2/OG0002120.1/OG0002120.2</t>
  </si>
  <si>
    <t>OG0000636.3/OG0000636.1/OG0000636.2/OG0001768.1/OG0002812.1</t>
  </si>
  <si>
    <t>OG0000050.7/OG0000050.8/OG0000050.1/OG0000050.6/OG0000050.10/OG0000050.5/OG0000050.11/OG0000050.9/OG0000050.3/OG0000050.2/OG0000050.4/OG0000283.4/OG0000283.3/OG0000283.1/OG0000283.2/OG0000312.1/OG0000623.1/OG0000623.2/OG0000667.1/OG0000667.3/OG0000667.2/OG0000811.2/OG0000811.3/OG0000811.1/OG0001225.2/OG0001225.1/OG0002486.1/OG0002486.2</t>
  </si>
  <si>
    <t>OG0000050.7/OG0000050.8/OG0000050.1/OG0000050.6/OG0000050.10/OG0000050.5/OG0000050.11/OG0000050.9/OG0000050.3/OG0000050.2/OG0000050.4/OG0000312.1/OG0000623.1/OG0000623.2/OG0000811.2/OG0000811.3/OG0000811.1/OG0002486.1/OG0002486.2</t>
  </si>
  <si>
    <t>OG0001748.2/OG0001748.1/OG0002257.2/OG0002257.1/OG0003136.1/OG0003257.1/OG0004744.1/OG0005164.1/OG0006406.1</t>
  </si>
  <si>
    <t>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0000085.2/OG0000085.1/OG0000085.5/OG0000085.7/OG0000085.6/OG0000085.4/OG0000085.3/OG0000107.5/OG0000107.3/OG0000107.7/OG0000107.4/OG0000107.1/OG0000107.2/OG0000107.8/OG0000107.6/OG0000120.3/OG0000120.4/OG0000120.1/OG0000120.5/OG0000120.2/OG0000144.8/OG0000144.6/OG0000144.1/OG0000144.7/OG0000144.5/OG0000144.4/OG0000144.3/OG0000144.2/OG0000172.3/OG0000172.4/OG0000172.2/OG0000172.1/OG0000283.4/OG0000283.3/OG0000283.1/OG0000283.2/OG0000316.4/OG0000316.2/OG0000316.5/OG0000316.1/OG0000316.3/OG0000386.3/OG0000386.1/OG0000386.4/OG0000386.2/OG0000520.2/OG0000520.3/OG0000520.1/OG0000636.3/OG0000636.1/OG0000636.2/OG0000648.2/OG0000648.1/OG0000667.1/OG0000667.3/OG0000667.2/OG0000789.1/OG0000789.2/OG0000807.1/OG0000807.2/OG0000837.1/OG0000837.2/OG0000947.1/OG0000947.2/OG0000971.1/OG0000971.2/OG0000971.3/OG0000997.1/OG0000997.2/OG0001021.1/OG0001032.2/OG0001032.1/OG0001193.1/OG0001193.2/OG0001248.1/OG0001248.2/OG0001339.2/OG0001339.1/OG0001342.2/OG0001342.1/OG0001365.2/OG0001365.1/OG0001469.2/OG0001469.1/OG0001572.2/OG0001572.1/OG0001631.2/OG0001631.1/OG0001639.1/OG0001639.2/OG0001660.1/OG0001714.2/OG0001714.1/OG0001719.1/OG0001772.2/OG0001772.1/OG0001932.1/OG0001932.2/OG0001938.2/OG0001938.1/OG0002023.1/OG0002107.2/OG0002107.1/OG0002120.1/OG0002120.2/OG0002348.1/OG0002486.1/OG0002486.2/OG0002638.1/OG0002774.2/OG0002774.1/OG0002804.1/OG0003048.1/OG0003137.1/OG0003492.1/OG0003543.1/OG0003756.1/OG0004001.1/OG0004008.1/OG0004125.1/OG0004147.1/OG0004664.1/OG0005116.1/OG0005275.1/OG0005396.1/OG0005867.1/OG0006033.1/OG0006317.1/OG0006380.1/OG0006780.1</t>
  </si>
  <si>
    <t>OG0002287.1/OG0003350.1/OG0003471.1/OG0003874.1/OG0004132.1/OG0007366.1</t>
  </si>
  <si>
    <t>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0000085.2/OG0000085.1/OG0000085.5/OG0000085.7/OG0000085.6/OG0000085.4/OG0000085.3/OG0000107.5/OG0000107.3/OG0000107.7/OG0000107.4/OG0000107.1/OG0000107.2/OG0000107.8/OG0000107.6/OG0000789.1/OG0000789.2/OG0001342.2/OG0001342.1/OG0001365.2/OG0001365.1/OG0001469.2/OG0001469.1/OG0001631.2/OG0001631.1/OG0001714.2/OG0001714.1/OG0001719.1/OG0002023.1/OG0002107.2/OG0002107.1/OG0002348.1/OG0002774.2/OG0002774.1/OG0002804.1/OG0004125.1/OG0006033.1/OG0006780.1</t>
  </si>
  <si>
    <t>OG0003350.1/OG0003874.1/OG0004132.1</t>
  </si>
  <si>
    <t>OG0003257.1/OG0004744.1/OG0005164.1</t>
  </si>
  <si>
    <t>OG0003136.1</t>
  </si>
  <si>
    <t>OG0000172.3/OG0000172.4/OG0000172.2/OG0000172.1/OG0000316.4/OG0000316.2/OG0000316.5/OG0000316.1/OG0000316.3/OG0000520.2/OG0000520.3/OG0000520.1/OG0000837.1/OG0000837.2/OG0001032.2/OG0001032.1/OG0002638.1/OG0003048.1/OG0004147.1/OG0005867.1/OG0006317.1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</si>
  <si>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0000047.2/OG0000047.3/OG0000047.7/OG0000047.1/OG0000047.4/OG0000047.5/OG0000047.6/OG0000050.7/OG0000050.8/OG0000050.1/OG0000050.6/OG0000050.10/OG0000050.5/OG0000050.11/OG0000050.9/OG0000050.3/OG0000050.2/OG0000050.4/OG0000074.1/OG0000074.8/OG0000074.3/OG0000074.2/OG0000074.6/OG0000074.5/OG0000074.7/OG0000074.4/OG0000102.3/OG0000102.1/OG0000102.2/OG0000102.6/OG0000102.5/OG0000102.4/OG0000102.7/OG0000102.8/OG0000193.1/OG0000193.2/OG0000193.5/OG0000193.4/OG0000193.3/OG0000203.1/OG0000203.3/OG0000203.5/OG0000203.2/OG0000203.4/OG0000257.3/OG0000257.1/OG0000257.2/OG0000295.1/OG0000295.2/OG0000295.3/OG0000295.4/OG0000297.3/OG0000297.2/OG0000297.1/OG0000297.4/OG0000334.3/OG0000334.1/OG0000334.4/OG0000334.2/OG0000356.4/OG0000356.1/OG0000356.2/OG0000356.3/OG0000367.2/OG0000367.1/OG0000367.3/OG0000367.4/OG0000485.1/OG0000485.3/OG0000485.2/OG0000541.1/OG0000541.2/OG0000541.3/OG0000631.2/OG0000631.1/OG0000631.3/OG0000704.2/OG0000704.1/OG0000704.3/OG0000892.1/OG0000892.2/OG0000974.1/OG0000974.2/OG0001023.2/OG0001023.1/OG0001084.2/OG0001084.1/OG0001251.2/OG0001251.1/OG0001261.1/OG0001261.2/OG0001355.2/OG0001355.1/OG0001397.1/OG0001397.2/OG0001420.1/OG0001459.1/OG0001459.2/OG0001461.1/OG0001461.2/OG0001858.1/OG0001866.2/OG0001866.1/OG0001972.1/OG0001972.2/OG0002147.1/OG0002147.2/OG0002205.1/OG0002208.1/OG0002208.2/OG0002381.2/OG0002381.1/OG0002411.1/OG0002492.1/OG0002586.1/OG0002586.2/OG0002748.1/OG0002822.1/OG0003088.1/OG0003287.1/OG0003804.1/OG0003846.1/OG0004029.1/OG0004038.1/OG0004106.1/OG0004158.1/OG0004283.1/OG0004315.1/OG0004794.1/OG0005072.1/OG0005116.1/OG0005394.1/OG0005417.1/OG0006216.1/OG0006217.1/OG0006626.1/OG0006935.1/OG0006973.1/OG0008101.1</t>
  </si>
  <si>
    <t>OG0003350.1/OG0005064.1/OG0006692.1/OG0007609.1</t>
  </si>
  <si>
    <t>OG0001362.2/OG0001362.1/OG0001974.1/OG0002282.1/OG0002480.1/OG0002646.1/OG0004054.1/OG0004688.1/OG0005582.1/OG0006227.1/OG0007347.1</t>
  </si>
  <si>
    <t>OG0000047.2/OG0000047.3/OG0000047.7/OG0000047.1/OG0000047.4/OG0000047.5/OG0000047.6</t>
  </si>
  <si>
    <t>OG0005605.1/OG0006389.1</t>
  </si>
  <si>
    <t>OG0000144.8/OG0000144.6/OG0000144.1/OG0000144.7/OG0000144.5/OG0000144.4/OG0000144.3/OG0000144.2/OG0000200.4/OG0000200.5/OG0000200.2/OG0000200.6/OG0000200.3/OG0000200.1/OG0000205.5/OG0000205.2/OG0000205.7/OG0000205.3/OG0000205.1/OG0000205.4/OG0000205.6/OG0000298.3/OG0000298.4/OG0000298.5/OG0000298.1/OG0000298.2/OG0000300.2/OG0000300.3/OG0000300.1/OG0001631.2/OG0001631.1/OG0001792.2/OG0001792.1/OG0002146.1/OG0002179.1/OG0003715.1/OG0003778.1/OG0003961.1/OG0003972.1/OG0004146.1/OG0004614.1/OG0004755.1/OG0006457.1/OG0007737.1/OG0008106.1/OG0009051.1</t>
  </si>
  <si>
    <t>OG0000144.8/OG0000144.6/OG0000144.1/OG0000144.7/OG0000144.5/OG0000144.4/OG0000144.3/OG0000144.2/OG0000205.5/OG0000205.2/OG0000205.7/OG0000205.3/OG0000205.1/OG0000205.4/OG0000205.6/OG0000300.2/OG0000300.3/OG0000300.1/OG0001631.2/OG0001631.1/OG0001792.2/OG0001792.1/OG0002179.1/OG0003715.1/OG0003961.1/OG0003972.1/OG0004146.1/OG0007737.1</t>
  </si>
  <si>
    <t>OG0006389.1</t>
  </si>
  <si>
    <t>OG0000144.8/OG0000144.6/OG0000144.1/OG0000144.7/OG0000144.5/OG0000144.4/OG0000144.3/OG0000144.2/OG0000205.5/OG0000205.2/OG0000205.7/OG0000205.3/OG0000205.1/OG0000205.4/OG0000205.6/OG0000300.2/OG0000300.3/OG0000300.1/OG0001792.2/OG0001792.1/OG0002179.1/OG0003715.1/OG0003961.1/OG0003972.1</t>
  </si>
  <si>
    <t>OG0000144.8/OG0000144.6/OG0000144.1/OG0000144.7/OG0000144.5/OG0000144.4/OG0000144.3/OG0000144.2/OG0000300.2/OG0000300.3/OG0000300.1</t>
  </si>
  <si>
    <t>OG0001792.2/OG0001792.1/OG0002179.1</t>
  </si>
  <si>
    <t>OG0003961.1/OG0003972.1/OG0007737.1</t>
  </si>
  <si>
    <t>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0000271.2/OG0000271.1/OG0000271.4/OG0000271.3/OG0000273.1/OG0000273.5/OG0000273.4/OG0000273.2/OG0000273.3/OG0000298.3/OG0000298.4/OG0000298.5/OG0000298.1/OG0000298.2/OG0000356.4/OG0000356.1/OG0000356.2/OG0000356.3/OG0000416.1/OG0000416.4/OG0000416.2/OG0000416.3/OG0000420.3/OG0000420.2/OG0000420.1/OG0000478.2/OG0000478.1/OG0000478.3/OG0000501.1/OG0000525.3/OG0000525.1/OG0000525.2/OG0000543.3/OG0000543.2/OG0000543.4/OG0000543.1/OG0000617.1/OG0000617.2/OG0000617.3/OG0000635.1/OG0000635.2/OG0000858.1/OG0000858.2/OG0000858.3/OG0000921.3/OG0000921.1/OG0000921.2/OG0000947.1/OG0000947.2/OG0000952.2/OG0000952.1/OG0001050.2/OG0001050.1/OG0001167.1/OG0001167.2/OG0001170.2/OG0001170.1/OG0001271.2/OG0001271.1/OG0001358.1/OG0001358.2/OG0001504.1/OG0001504.2/OG0001628.1/OG0001628.2/OG0001768.1/OG0001772.2/OG0001772.1/OG0001867.1/OG0001900.1/OG0001970.1/OG0001970.2/OG0001981.2/OG0001981.1/OG0001998.1/OG0002101.1/OG0002101.2/OG0002107.2/OG0002107.1/OG0002237.1/OG0002277.2/OG0002277.1/OG0002351.1/OG0002361.2/OG0002361.1/OG0002409.1/OG0002486.1/OG0002486.2/OG0002492.1/OG0002885.1/OG0003058.1/OG0003090.1/OG0003131.1/OG0003775.1/OG0003793.1/OG0004389.1/OG0004637.1/OG0004883.1/OG0005111.1/OG0005394.1/OG0005966.1/OG0006059.1/OG0006248.1/OG0006320.1/OG0007319.1/OG0009051.1</t>
  </si>
  <si>
    <t>OG0002257.2/OG0002257.1/OG0005534.1/OG0008011.1/OG0008445.1</t>
  </si>
  <si>
    <t>OG0001398.1/OG0001795.2/OG0001795.1/OG0002186.1/OG0005605.1/OG0006746.1/OG0006746.2/OG0007366.1/OG0008269.1</t>
  </si>
  <si>
    <t>OG0001373.1/OG0007144.1</t>
  </si>
  <si>
    <t>OG0000144.8/OG0000144.6/OG0000144.1/OG0000144.7/OG0000144.5/OG0000144.4/OG0000144.3/OG0000144.2/OG0000205.5/OG0000205.2/OG0000205.7/OG0000205.3/OG0000205.1/OG0000205.4/OG0000205.6/OG0000318.4/OG0000318.2/OG0000318.1/OG0000318.3/OG0000618.2/OG0000618.1/OG0000618.3/OG0000972.1/OG0000972.2/OG0001033.2/OG0001033.1/OG0002659.1/OG0003715.1/OG0004544.1/OG0004782.1/OG0005657.1/OG0008106.1</t>
  </si>
  <si>
    <t>OG0000198.3/OG0000198.5/OG0000198.4/OG0000198.2/OG0000198.1/OG0000939.1/OG0000939.2/OG0001104.2/OG0001104.1/OG0001662.2/OG0001662.1/OG0002073.1/OG0002073.2/OG0002145.1/OG0002257.2/OG0002257.1/OG0003294.1/OG0003294.2/OG0003300.1/OG0003335.1/OG0003339.1/OG0003578.1/OG0004214.1/OG0005113.1/OG0005143.1/OG0005242.1/OG0005895.1/OG0006036.1/OG0006064.1/OG0006270.1/OG0006396.1/OG0006482.1/OG0006639.1/OG0006654.1/OG0007357.1/OG0007639.1/OG0007689.1/OG0007852.1/OG0008221.1/OG0008491.1</t>
  </si>
  <si>
    <t>OG0000377.1/OG0000377.3/OG0000377.2/OG0000493.2/OG0000493.3/OG0000493.1/OG0000581.1/OG0000581.2/OG0000705.3/OG0000705.2/OG0000705.1/OG0001000.1/OG0001000.2/OG0001398.1/OG0001573.1/OG0001920.1/OG0002088.2/OG0002088.1/OG0002088.3/OG0002628.2/OG0002628.1/OG0002658.1/OG0002817.2/OG0002817.1/OG0002830.1/OG0002905.1/OG0002922.1/OG0003229.1/OG0003293.1/OG0003429.1/OG0004132.1/OG0004161.1/OG0004638.1/OG0006389.1/OG0006746.1/OG0006746.2/OG0006883.1/OG0007344.1/OG0007366.1/OG0007382.1/OG0007594.1/OG0011140.1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</si>
  <si>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0000182.3/OG0000182.5/OG0000182.2/OG0000182.6/OG0000182.1/OG0000182.4/OG0000192.1/OG0000192.2/OG0000192.5/OG0000192.4/OG0000192.3/OG0000200.4/OG0000200.5/OG0000200.2/OG0000200.6/OG0000200.3/OG0000200.1/OG0000247.4/OG0000247.5/OG0000247.1/OG0000247.3/OG0000247.2/OG0000256.4/OG0000256.5/OG0000256.3/OG0000256.1/OG0000256.2/OG0000265.3/OG0000265.1/OG0000265.2/OG0000265.4/OG0000265.5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0000386.3/OG0000386.1/OG0000386.4/OG0000386.2/OG0000391.4/OG0000391.3/OG0000391.1/OG0000391.2/OG0000403.2/OG0000403.1/OG0000404.1/OG0000404.2/OG0000404.3/OG0000404.4/OG0000412.2/OG0000412.1/OG0000412.3/OG0000420.3/OG0000420.2/OG0000420.1/OG0000429.3/OG0000429.2/OG0000429.1/OG0000447.3/OG0000447.2/OG0000447.1/OG0000449.3/OG0000449.1/OG0000449.2/OG0000478.2/OG0000478.1/OG0000478.3/OG0000485.1/OG0000485.3/OG0000485.2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0000709.3/OG0000709.1/OG0000709.2/OG0000711.3/OG0000711.1/OG0000711.2/OG0000739.1/OG0000739.2/OG0000756.1/OG0000764.1/OG0000764.2/OG0000764.3/OG0000772.1/OG0000772.2/OG0000840.1/OG0000840.2/OG0000886.1/OG0000886.3/OG0000886.2/OG0000893.1/OG0000893.2/OG0000897.2/OG0000897.1/OG0000916.2/OG0000916.1/OG0000916.3/OG0000917.2/OG0000917.1/OG0000918.2/OG0000918.3/OG0000918.1/OG0000921.3/OG0000921.1/OG0000921.2/OG0000935.2/OG0000935.1/OG0000945.1/OG0000945.2/OG0000950.2/OG0000950.1/OG0000966.2/OG0000966.1/OG0000976.1/OG0000976.2/OG0001003.1/OG0001003.2/OG0001021.1/OG0001026.1/OG0001026.2/OG0001057.1/OG0001057.2/OG0001084.2/OG0001084.1/OG0001089.2/OG0001089.1/OG0001120.2/OG0001120.1/OG0001128.1/OG0001128.2/OG0001157.2/OG0001157.1/OG0001167.1/OG0001167.2/OG0001170.2/OG0001170.1/OG0001172.2/OG0001172.1/OG0001200.2/OG0001200.1/OG0001241.1/OG0001241.2/OG0001248.1/OG0001248.2/OG0001259.2/OG0001259.1/OG0001262.2/OG0001262.1/OG0001271.2/OG0001271.1/OG0001275.2/OG0001275.1/OG0001278.2/OG0001278.1/OG0001342.2/OG0001342.1/OG0001348.2/OG0001348.1/OG0001349.1/OG0001365.2/OG0001365.1/OG0001368.2/OG0001368.1/OG0001393.1/OG0001393.2/OG0001395.2/OG0001395.1/OG0001420.1/OG0001438.2/OG0001438.1/OG0001450.1/OG0001450.2/OG0001466.2/OG0001466.1/OG0001512.1/OG0001512.2/OG0001523.1/OG0001523.2/OG0001552.2/OG0001552.1/OG0001559.2/OG0001559.1/OG0001620.1/OG0001630.1/OG0001630.2/OG0001631.2/OG0001631.1/OG0001639.1/OG0001639.2/OG0001661.1/OG0001661.2/OG0001709.1/OG0001709.2/OG0001714.2/OG0001714.1/OG0001765.1/OG0001768.1/OG0001769.2/OG0001769.1/OG0001772.2/OG0001772.1/OG0001774.1/OG0001774.2/OG0001780.1/OG0001780.2/OG0001783.1/OG0001794.1/OG0001794.2/OG0001900.1/OG0001938.2/OG0001938.1/OG0001970.1/OG0001970.2/OG0001972.1/OG0001972.2/OG0001981.2/OG0001981.1/OG0002003.2/OG0002003.1/OG0002009.1/OG0002009.2/OG0002014.1/OG0002023.1/OG0002027.1/OG0002027.2/OG0002056.1/OG0002067.1/OG0002107.2/OG0002107.1/OG0002134.1/OG0002142.1/OG0002142.2/OG0002149.2/OG0002149.1/OG0002174.1/OG0002178.1/OG0002178.2/OG0002179.1/OG0002237.1/OG0002258.1/OG0002276.1/OG0002277.2/OG0002277.1/OG0002343.1/OG0002343.2/OG0002360.1/OG0002360.2/OG0002361.2/OG0002361.1/OG0002381.2/OG0002381.1/OG0002403.2/OG0002403.1/OG0002409.1/OG0002463.1/OG0002464.1/OG0002464.2/OG0002466.1/OG0002475.1/OG0002477.1/OG0002482.1/OG0002487.1/OG0002492.1/OG0002514.1/OG0002514.2/OG0002515.1/OG0002553.1/OG0002572.1/OG0002601.1/OG0002607.1/OG0002614.1/OG0002636.1/OG0002670.1/OG0002723.2/OG0002723.1/OG0002728.1/OG0002746.1/OG0002754.1/OG0002774.2/OG0002774.1/OG0002778.2/OG0002778.1/OG0002801.1/OG0002807.1/OG0002885.1/OG0002917.1/OG0002947.2/OG0002947.1/OG0003026.1/OG0003066.1/OG0003072.1/OG0003084.1/OG0003090.1/OG0003132.1/OG0003145.1/OG0003152.1/OG0003212.1/OG0003243.1/OG0003252.1/OG0003262.1/OG0003264.1/OG0003276.1/OG0003280.1/OG0003292.1/OG0003448.1/OG0003452.1/OG0003461.1/OG0003469.1/OG0003473.1/OG0003484.1/OG0003492.1/OG0003510.1/OG0003522.1/OG0003523.1/OG0003529.1/OG0003539.1/OG0003547.1/OG0003566.1/OG0003569.1/OG0003647.1/OG0003659.1/OG0003679.1/OG0003726.2/OG0003726.1/OG0003738.1/OG0003750.1/OG0003793.1/OG0003804.1/OG0003826.1/OG0003849.1/OG0003973.1/OG0004024.1/OG0004029.1/OG0004038.1/OG0004057.1/OG0004066.1/OG0004087.1/OG0004129.1/OG0004146.1/OG0004147.1/OG0004281.1/OG0004283.1/OG0004301.1/OG0004309.1/OG0004315.1/OG0004332.1/OG0004333.1/OG0004345.1/OG0004361.1/OG0004389.1/OG0004391.1/OG0004423.1/OG0004425.1/OG0004439.1/OG0004454.1/OG0004455.1/OG0004630.1/OG0004632.1/OG0004720.1/OG0004726.1/OG0004768.1/OG0004785.1/OG0004943.1/OG0004948.1/OG0004952.1/OG0005035.1/OG0005065.1/OG0005154.1/OG0005322.1/OG0005359.1/OG0005379.1/OG0005413.1/OG0005432.1/OG0005446.1/OG0005491.1/OG0005507.1/OG0005542.1/OG0005709.1/OG0005713.1/OG0005811.1/OG0005819.1/OG0005838.1/OG0005867.1/OG0005966.1/OG0005985.1/OG0005999.1/OG0006248.1/OG0006256.1/OG0006307.1/OG0006309.1/OG0006320.1/OG0006329.1/OG0006394.1/OG0006751.1/OG0006819.1/OG0006828.1/OG0006889.1/OG0006915.1/OG0006924.1/OG0007085.1/OG0007097.1/OG0007130.1/OG0007748.1/OG0007773.1/OG0007787.1/OG0007998.1/OG0008398.1/OG0008508.1/OG0009051.1</t>
  </si>
  <si>
    <t>OG0000551.3/OG0000551.2/OG0000551.1/OG0001049.2/OG0001049.1</t>
  </si>
  <si>
    <t>OG0001049.2/OG0001049.1</t>
  </si>
  <si>
    <t>OG0000608.1/OG0000608.2/OG0001393.1/OG0001393.2</t>
  </si>
  <si>
    <t>OG0000493.2/OG0000493.3/OG0000493.1/OG0001000.1/OG0001000.2/OG0001398.1/OG0001573.1/OG0002088.2/OG0002088.1/OG0002088.3/OG0002628.2/OG0002628.1/OG0002658.1/OG0002817.2/OG0002817.1/OG0002830.1/OG0002905.1/OG0002922.1/OG0003229.1/OG0003429.1/OG0004132.1/OG0004161.1/OG0004638.1/OG0006389.1/OG0006746.1/OG0006746.2/OG0006883.1/OG0007344.1/OG0007382.1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</si>
  <si>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0000200.4/OG0000200.5/OG0000200.2/OG0000200.6/OG0000200.3/OG0000200.1/OG0000247.4/OG0000247.5/OG0000247.1/OG0000247.3/OG0000247.2/OG0000256.4/OG0000256.5/OG0000256.3/OG0000256.1/OG0000256.2/OG0000265.3/OG0000265.1/OG0000265.2/OG0000265.4/OG0000265.5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0000403.2/OG0000403.1/OG0000404.1/OG0000404.2/OG0000404.3/OG0000404.4/OG0000412.2/OG0000412.1/OG0000412.3/OG0000420.3/OG0000420.2/OG0000420.1/OG0000429.3/OG0000429.2/OG0000429.1/OG0000447.3/OG0000447.2/OG0000447.1/OG0000449.3/OG0000449.1/OG0000449.2/OG0000485.1/OG0000485.3/OG0000485.2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0000921.3/OG0000921.1/OG0000921.2/OG0000935.2/OG0000935.1/OG0000950.2/OG0000950.1/OG0000966.2/OG0000966.1/OG0000976.1/OG0000976.2/OG0001003.1/OG0001003.2/OG0001021.1/OG0001026.1/OG0001026.2/OG0001084.2/OG0001084.1/OG0001089.2/OG0001089.1/OG0001120.2/OG0001120.1/OG0001128.1/OG0001128.2/OG0001157.2/OG0001157.1/OG0001167.1/OG0001167.2/OG0001170.2/OG0001170.1/OG0001200.2/OG0001200.1/OG0001241.1/OG0001241.2/OG0001259.2/OG0001259.1/OG0001271.2/OG0001271.1/OG0001275.2/OG0001275.1/OG0001278.2/OG0001278.1/OG0001342.2/OG0001342.1/OG0001348.2/OG0001348.1/OG0001349.1/OG0001365.2/OG0001365.1/OG0001368.2/OG0001368.1/OG0001395.2/OG0001395.1/OG0001420.1/OG0001438.2/OG0001438.1/OG0001450.1/OG0001450.2/OG0001466.2/OG0001466.1/OG0001512.1/OG0001512.2/OG0001523.1/OG0001523.2/OG0001559.2/OG0001559.1/OG0001620.1/OG0001630.1/OG0001630.2/OG0001631.2/OG0001631.1/OG0001639.1/OG0001639.2/OG0001661.1/OG0001661.2/OG0001709.1/OG0001709.2/OG0001714.2/OG0001714.1/OG0001765.1/OG0001768.1/OG0001769.2/OG0001769.1/OG0001774.1/OG0001774.2/OG0001780.1/OG0001780.2/OG0001783.1/OG0001794.1/OG0001794.2/OG0001900.1/OG0001938.2/OG0001938.1/OG0001970.1/OG0001970.2/OG0001972.1/OG0001972.2/OG0001981.2/OG0001981.1/OG0002003.2/OG0002003.1/OG0002009.1/OG0002009.2/OG0002014.1/OG0002023.1/OG0002027.1/OG0002027.2/OG0002056.1/OG0002067.1/OG0002107.2/OG0002107.1/OG0002134.1/OG0002142.1/OG0002142.2/OG0002149.2/OG0002149.1/OG0002174.1/OG0002178.1/OG0002178.2/OG0002179.1/OG0002237.1/OG0002258.1/OG0002276.1/OG0002277.2/OG0002277.1/OG0002343.1/OG0002343.2/OG0002360.1/OG0002360.2/OG0002361.2/OG0002361.1/OG0002381.2/OG0002381.1/OG0002403.2/OG0002403.1/OG0002409.1/OG0002463.1/OG0002464.1/OG0002464.2/OG0002466.1/OG0002475.1/OG0002477.1/OG0002487.1/OG0002492.1/OG0002515.1/OG0002553.1/OG0002572.1/OG0002601.1/OG0002607.1/OG0002636.1/OG0002723.2/OG0002723.1/OG0002746.1/OG0002754.1/OG0002774.2/OG0002774.1/OG0002778.2/OG0002778.1/OG0002801.1/OG0002807.1/OG0002885.1/OG0002917.1/OG0002947.2/OG0002947.1/OG0003026.1/OG0003066.1/OG0003072.1/OG0003084.1/OG0003090.1/OG0003132.1/OG0003145.1/OG0003152.1/OG0003212.1/OG0003243.1/OG0003252.1/OG0003262.1/OG0003264.1/OG0003276.1/OG0003280.1/OG0003292.1/OG0003448.1/OG0003452.1/OG0003461.1/OG0003469.1/OG0003492.1/OG0003510.1/OG0003522.1/OG0003523.1/OG0003529.1/OG0003539.1/OG0003547.1/OG0003566.1/OG0003569.1/OG0003647.1/OG0003726.2/OG0003726.1/OG0003738.1/OG0003750.1/OG0003793.1/OG0003804.1/OG0003826.1/OG0003849.1/OG0003973.1/OG0004024.1/OG0004038.1/OG0004057.1/OG0004066.1/OG0004087.1/OG0004129.1/OG0004146.1/OG0004147.1/OG0004281.1/OG0004283.1/OG0004309.1/OG0004315.1/OG0004332.1/OG0004345.1/OG0004389.1/OG0004391.1/OG0004425.1/OG0004439.1/OG0004455.1/OG0004630.1/OG0004632.1/OG0004720.1/OG0004726.1/OG0004768.1/OG0004785.1/OG0004948.1/OG0004952.1/OG0005065.1/OG0005154.1/OG0005322.1/OG0005413.1/OG0005432.1/OG0005491.1/OG0005507.1/OG0005709.1/OG0005713.1/OG0005811.1/OG0005867.1/OG0005966.1/OG0006248.1/OG0006256.1/OG0006307.1/OG0006309.1/OG0006320.1/OG0006329.1/OG0006394.1/OG0006751.1/OG0006819.1/OG0006828.1/OG0006889.1/OG0006915.1/OG0006924.1/OG0007748.1/OG0007787.1/OG0008508.1/OG0009051.1</t>
  </si>
  <si>
    <t>OG0000198.3/OG0000198.5/OG0000198.4/OG0000198.2/OG0000198.1/OG0000939.1/OG0000939.2/OG0001662.2/OG0001662.1/OG0002073.1/OG0002073.2/OG0002145.1/OG0002257.2/OG0002257.1/OG0003294.1/OG0003294.2/OG0003300.1/OG0003335.1/OG0003578.1/OG0004214.1/OG0005113.1/OG0005143.1/OG0005242.1/OG0005895.1/OG0006036.1/OG0006064.1/OG0006270.1/OG0006396.1/OG0006482.1/OG0006639.1/OG0006654.1/OG0007357.1/OG0007639.1/OG0007689.1/OG0008491.1</t>
  </si>
  <si>
    <t>OG0000181.3/OG0000181.5/OG0000181.1/OG0000181.2/OG0000181.4/OG0006248.1</t>
  </si>
  <si>
    <t>OG0001662.2/OG0001662.1/OG0003339.1</t>
  </si>
  <si>
    <t>OG0000274.1/OG0000274.4/OG0000274.5/OG0000274.2/OG0000274.3/OG0000608.1/OG0000608.2/OG0001403.2/OG0001403.1/OG0003683.1/OG0003774.1/OG0004119.1</t>
  </si>
  <si>
    <t>OG0001003.1/OG0001003.2/OG0001403.2/OG0001403.1/OG0004439.1</t>
  </si>
  <si>
    <t>OG0000274.1/OG0000274.4/OG0000274.5/OG0000274.2/OG0000274.3/OG0000322.1/OG0000322.2/OG0000322.4/OG0000322.3/OG0000555.1/OG0000555.2/OG0000555.3/OG0001090.1/OG0001090.2/OG0001227.2/OG0001227.1/OG0001965.1/OG0003423.1</t>
  </si>
  <si>
    <t>OG0001924.1</t>
  </si>
  <si>
    <t>OG0001362.2/OG0001362.1/OG0003339.1/OG0003517.1/OG0004052.1/OG0005340.1/OG0005443.1/OG0005861.1/OG0006406.1/OG0006466.1/OG0007666.1/OG0008141.1/OG0008529.1</t>
  </si>
  <si>
    <t>OG0000266.6/OG0000266.3/OG0000266.5/OG0000266.1/OG0000266.2/OG0000266.4/OG0000268.2/OG0000268.1/OG0000268.3/OG0000268.4/OG0000377.1/OG0000377.3/OG0000377.2/OG0002306.2/OG0002306.1/OG0002581.1/OG0005046.2/OG0005046.1/OG0005474.1/OG0007366.1/OG0007413.1/OG0007459.1/OG0008269.1/OG0009041.1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</si>
  <si>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0000044.13/OG0000044.11/OG0000044.6/OG0000044.14/OG0000044.8/OG0000044.12/OG0000044.10/OG0000044.7/OG0000044.4/OG0000044.5/OG0000044.9/OG0000044.1/OG0000044.3/OG0000044.2/OG0000089.4/OG0000089.8/OG0000089.5/OG0000089.2/OG0000089.6/OG0000089.3/OG0000089.7/OG0000089.1/OG0000102.3/OG0000102.1/OG0000102.2/OG0000102.6/OG0000102.5/OG0000102.4/OG0000102.7/OG0000102.8/OG0000106.2/OG0000106.3/OG0000106.5/OG0000106.4/OG0000106.7/OG0000106.6/OG0000106.1/OG0000121.5/OG0000121.1/OG0000121.2/OG0000121.3/OG0000121.4/OG0000121.6/OG0000121.8/OG0000121.7/OG0000131.4/OG0000131.6/OG0000131.2/OG0000131.1/OG0000131.3/OG0000131.5/OG0000131.7/OG0000142.2/OG0000142.1/OG0000142.3/OG0000153.5/OG0000153.4/OG0000153.3/OG0000153.1/OG0000153.2/OG0000178.3/OG0000178.6/OG0000178.4/OG0000178.5/OG0000178.1/OG0000178.2/OG0000203.1/OG0000203.3/OG0000203.5/OG0000203.2/OG0000203.4/OG0000222.2/OG0000222.1/OG0000222.4/OG0000222.5/OG0000222.3/OG0000247.4/OG0000247.5/OG0000247.1/OG0000247.3/OG0000247.2/OG0000273.1/OG0000273.5/OG0000273.4/OG0000273.2/OG0000273.3/OG0000278.4/OG0000278.2/OG0000278.1/OG0000278.3/OG0000278.5/OG0000305.1/OG0000305.4/OG0000305.2/OG0000305.3/OG0000306.4/OG0000306.1/OG0000306.2/OG0000306.3/OG0000322.1/OG0000322.2/OG0000322.4/OG0000322.3/OG0000367.2/OG0000367.1/OG0000367.3/OG0000367.4/OG0000370.4/OG0000370.1/OG0000370.2/OG0000370.3/OG0000419.4/OG0000419.3/OG0000419.2/OG0000419.1/OG0000426.3/OG0000426.1/OG0000426.2/OG0000484.2/OG0000484.1/OG0000484.3/OG0000498.1/OG0000498.3/OG0000498.2/OG0000498.4/OG0000501.1/OG0000525.3/OG0000525.1/OG0000525.2/OG0000571.3/OG0000571.1/OG0000571.2/OG0000618.2/OG0000618.1/OG0000618.3/OG0000627.1/OG0000627.2/OG0000627.3/OG0000648.2/OG0000648.1/OG0000663.3/OG0000663.2/OG0000663.1/OG0000671.3/OG0000671.1/OG0000671.2/OG0000676.3/OG0000676.1/OG0000676.2/OG0000686.1/OG0000686.2/OG0000686.3/OG0000690.2/OG0000690.1/OG0000704.2/OG0000704.1/OG0000704.3/OG0000712.1/OG0000712.2/OG0000947.1/OG0000947.2/OG0000967.1/OG0000967.2/OG0000967.3/OG0001068.2/OG0001068.1/OG0001149.1/OG0001149.2/OG0001175.2/OG0001175.1/OG0001191.1/OG0001191.2/OG0001213.1/OG0001213.2/OG0001249.1/OG0001251.2/OG0001251.1/OG0001543.2/OG0001543.1/OG0001552.2/OG0001552.1/OG0001610.1/OG0001719.1/OG0001768.1/OG0001772.2/OG0001772.1/OG0001815.2/OG0001815.1/OG0001918.1/OG0001932.1/OG0001932.2/OG0001972.1/OG0001972.2/OG0002067.1/OG0002110.1/OG0002408.2/OG0002408.1/OG0002584.1/OG0002584.2/OG0002621.1/OG0002746.1/OG0002754.1/OG0002961.1/OG0003046.1/OG0003050.1/OG0003243.1/OG0003276.1/OG0003344.1/OG0003387.1/OG0003566.1/OG0003582.1/OG0003730.1/OG0003977.1/OG0004119.1/OG0004127.1/OG0004212.2/OG0004212.1/OG0004250.1/OG0004283.1/OG0004304.1/OG0004327.1/OG0004347.1/OG0004391.1/OG0004480.1/OG0004738.1/OG0004789.1/OG0004883.1/OG0004930.1/OG0004981.1/OG0005076.1/OG0005092.1/OG0005109.1/OG0005116.1/OG0005361.1/OG0005399.1/OG0005432.1/OG0005583.1/OG0005838.1/OG0006056.1/OG0006181.1/OG0006248.1/OG0006256.1/OG0006297.1/OG0006320.1/OG0006407.1/OG0006431.1/OG0006706.1/OG0007085.1/OG0007130.1/OG0007432.1/OG0007608.1/OG0007647.1/OG0007861.1</t>
  </si>
  <si>
    <t>OG0005562.1/OG0007366.1</t>
  </si>
  <si>
    <t>OG0000035.4/OG0000035.6/OG0000035.3/OG0000035.13/OG0000035.14/OG0000035.11/OG0000035.2/OG0000035.17/OG0000035.12/OG0000035.1/OG0000035.9/OG0000035.16/OG0000035.5/OG0000035.15/OG0000035.10/OG0000035.7/OG0000035.8/OG0000582.3/OG0000582.1/OG0000582.2/OG0000632.1/OG0000632.2/OG0001203.2/OG0001203.1/OG0001610.1/OG0001772.2/OG0001772.1/OG0002120.1/OG0002120.2/OG0005116.1/OG0007085.1/OG0007130.1</t>
  </si>
  <si>
    <t>OG0000078.10/OG0000078.11/OG0000078.3/OG0000078.7/OG0000078.9/OG0000078.6/OG0000078.2/OG0000078.5/OG0000078.4/OG0000078.8/OG0000078.1/OG0000379.2/OG0000379.4/OG0000379.1/OG0000379.5/OG0000379.3/OG0000447.3/OG0000447.2/OG0000447.1/OG0000592.2/OG0000592.1/OG0000592.3/OG0000911.2/OG0000911.1/OG0002614.1/OG0004029.1/OG0004943.1</t>
  </si>
  <si>
    <t>OG0000221.1/OG0000221.2/OG0000221.4/OG0000221.6/OG0000221.5/OG0000221.3</t>
  </si>
  <si>
    <t>OG0000196.3/OG0000196.5/OG0000196.4/OG0000196.1/OG0000196.2/OG0000339.3/OG0000339.2/OG0000339.4/OG0000339.1</t>
  </si>
  <si>
    <t>OG0010621.1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</si>
  <si>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0000046.8/OG0000046.2/OG0000046.5/OG0000046.6/OG0000046.4/OG0000046.11/OG0000046.1/OG0000046.7/OG0000046.9/OG0000046.3/OG0000046.10/OG0000050.7/OG0000050.8/OG0000050.1/OG0000050.6/OG0000050.10/OG0000050.5/OG0000050.11/OG0000050.9/OG0000050.3/OG0000050.2/OG0000050.4/OG0000102.3/OG0000102.1/OG0000102.2/OG0000102.6/OG0000102.5/OG0000102.4/OG0000102.7/OG0000102.8/OG0000137.1/OG0000137.6/OG0000137.3/OG0000137.5/OG0000137.2/OG0000137.4/OG0000172.3/OG0000172.4/OG0000172.2/OG0000172.1/OG0000181.3/OG0000181.5/OG0000181.1/OG0000181.2/OG0000181.4/OG0000187.6/OG0000187.5/OG0000187.4/OG0000187.3/OG0000187.1/OG0000187.2/OG0000274.1/OG0000274.4/OG0000274.5/OG0000274.2/OG0000274.3/OG0000326.2/OG0000326.1/OG0000326.4/OG0000326.3/OG0000353.1/OG0000353.4/OG0000353.3/OG0000353.2/OG0000395.1/OG0000395.2/OG0000395.3/OG0000435.3/OG0000435.2/OG0000435.1/OG0000485.1/OG0000485.3/OG0000485.2/OG0000551.3/OG0000551.2/OG0000551.1/OG0000555.1/OG0000555.2/OG0000555.3/OG0000567.1/OG0000567.3/OG0000567.2/OG0000635.1/OG0000635.2/OG0000666.3/OG0000666.2/OG0000666.1/OG0000911.2/OG0000911.1/OG0000917.2/OG0000917.1/OG0000966.2/OG0000966.1/OG0001004.2/OG0001004.1/OG0001120.2/OG0001120.1/OG0001393.1/OG0001393.2/OG0001440.1/OG0001440.2/OG0001513.2/OG0001513.1/OG0001697.2/OG0001697.1/OG0001782.1/OG0001782.2/OG0002102.1/OG0002381.2/OG0002381.1/OG0002398.1/OG0002477.1/OG0002607.1/OG0002728.1/OG0002730.1/OG0002746.1/OG0002944.1/OG0002947.2/OG0002947.1/OG0002969.1/OG0003131.1/OG0003152.1/OG0003162.1/OG0003234.2/OG0003234.1/OG0003289.1/OG0003529.1/OG0003567.1/OG0003726.2/OG0003726.1/OG0004038.1/OG0004125.1/OG0004622.1/OG0004992.1/OG0005491.1/OG0005648.1/OG0006413.1/OG0006832.1/OG0007214.1</t>
  </si>
  <si>
    <t>OG0000821.1/OG0000821.3/OG0000821.2/OG0002011.1/OG0002011.2/OG0002658.1/OG0002830.1/OG0007594.1</t>
  </si>
  <si>
    <t>OG0000046.8/OG0000046.2/OG0000046.5/OG0000046.6/OG0000046.4/OG0000046.11/OG0000046.1/OG0000046.7/OG0000046.9/OG0000046.3/OG0000046.10/OG0000187.6/OG0000187.5/OG0000187.4/OG0000187.3/OG0000187.1/OG0000187.2/OG0000274.1/OG0000274.4/OG0000274.5/OG0000274.2/OG0000274.3/OG0000353.1/OG0000353.4/OG0000353.3/OG0000353.2/OG0000395.1/OG0000395.2/OG0000395.3/OG0000435.3/OG0000435.2/OG0000435.1/OG0000485.1/OG0000485.3/OG0000485.2/OG0000555.1/OG0000555.2/OG0000555.3/OG0000567.1/OG0000567.3/OG0000567.2/OG0000966.2/OG0000966.1/OG0001513.2/OG0001513.1/OG0001697.2/OG0001697.1/OG0002102.1/OG0002398.1/OG0002477.1/OG0002944.1/OG0003234.2/OG0003234.1/OG0003289.1/OG0004038.1/OG0006832.1</t>
  </si>
  <si>
    <t>OG0002969.1</t>
  </si>
  <si>
    <t>OG0000393.2/OG0000393.3/OG0000393.1/OG0000410.3/OG0000410.2/OG0000410.1</t>
  </si>
  <si>
    <t>OG0001468.1/OG0001468.2/OG0001851.1/OG0001966.2/OG0001966.1/OG0002257.2/OG0002257.1/OG0002282.1/OG0002646.1/OG0006902.1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</si>
  <si>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0000047.2/OG0000047.3/OG0000047.7/OG0000047.1/OG0000047.4/OG0000047.5/OG0000047.6/OG0000102.3/OG0000102.1/OG0000102.2/OG0000102.6/OG0000102.5/OG0000102.4/OG0000102.7/OG0000102.8/OG0000114.2/OG0000114.1/OG0000114.3/OG0000114.5/OG0000114.4/OG0000126.3/OG0000126.2/OG0000126.8/OG0000126.6/OG0000126.5/OG0000126.1/OG0000126.4/OG0000126.7/OG0000143.2/OG0000143.3/OG0000143.1/OG0000143.4/OG0000172.3/OG0000172.4/OG0000172.2/OG0000172.1/OG0000180.6/OG0000180.4/OG0000180.3/OG0000180.2/OG0000180.5/OG0000180.1/OG0000184.3/OG0000184.1/OG0000184.4/OG0000184.2/OG0000187.6/OG0000187.5/OG0000187.4/OG0000187.3/OG0000187.1/OG0000187.2/OG0000196.3/OG0000196.5/OG0000196.4/OG0000196.1/OG0000196.2/OG0000208.2/OG0000208.1/OG0000208.4/OG0000208.3/OG0000272.4/OG0000272.1/OG0000272.2/OG0000272.5/OG0000272.3/OG0000273.1/OG0000273.5/OG0000273.4/OG0000273.2/OG0000273.3/OG0000296.1/OG0000296.2/OG0000296.3/OG0000299.2/OG0000299.4/OG0000299.3/OG0000299.1/OG0000328.1/OG0000328.4/OG0000328.3/OG0000328.2/OG0000337.3/OG0000337.1/OG0000337.2/OG0000351.4/OG0000351.3/OG0000351.1/OG0000351.2/OG0000367.2/OG0000367.1/OG0000367.3/OG0000367.4/OG0000372.5/OG0000372.3/OG0000372.4/OG0000372.1/OG0000372.2/OG0000398.2/OG0000398.1/OG0000398.3/OG0000403.2/OG0000403.1/OG0000431.2/OG0000431.1/OG0000431.3/OG0000437.2/OG0000437.4/OG0000437.1/OG0000437.3/OG0000485.1/OG0000485.3/OG0000485.2/OG0000541.1/OG0000541.2/OG0000541.3/OG0000548.2/OG0000548.1/OG0000548.3/OG0000617.1/OG0000617.2/OG0000617.3/OG0000632.1/OG0000632.2/OG0000636.3/OG0000636.1/OG0000636.2/OG0000709.3/OG0000709.1/OG0000709.2/OG0000815.1/OG0000815.2/OG0000817.2/OG0000817.1/OG0000830.2/OG0000830.1/OG0000868.2/OG0000868.1/OG0000868.3/OG0000904.2/OG0000904.3/OG0000904.1/OG0000917.2/OG0000917.1/OG0000919.2/OG0000919.1/OG0000920.2/OG0000920.1/OG0001052.2/OG0001052.1/OG0001072.2/OG0001072.1/OG0001082.2/OG0001082.1/OG0001084.2/OG0001084.1/OG0001393.1/OG0001393.2/OG0001501.1/OG0001511.1/OG0001529.2/OG0001529.1/OG0001542.2/OG0001542.1/OG0001570.1/OG0001570.2/OG0001580.2/OG0001580.1/OG0001607.2/OG0001607.1/OG0001621.2/OG0001621.1/OG0001685.1/OG0001771.1/OG0001771.2/OG0001854.1/OG0001854.2/OG0001867.1/OG0002061.1/OG0002242.2/OG0002242.1/OG0002248.1/OG0002395.1/OG0002406.1/OG0002485.2/OG0002485.1/OG0002487.1/OG0002562.1/OG0002585.1/OG0002892.2/OG0002892.1/OG0002944.1/OG0002974.1/OG0003031.1/OG0003123.1/OG0003152.1/OG0003311.2/OG0003311.1/OG0003504.1/OG0003571.1/OG0003577.1/OG0003745.1/OG0003794.1/OG0003821.1/OG0003824.1/OG0003853.2/OG0003853.1/OG0003987.1/OG0004004.1/OG0004048.1/OG0004064.1/OG0004340.1/OG0004380.1/OG0004396.1/OG0004692.1/OG0005002.1/OG0005158.1/OG0005411.1/OG0005533.1/OG0005758.1/OG0006060.1/OG0006239.1/OG0006684.1/OG0006933.1/OG0008074.1/OG0008811.1/OG0010324.1</t>
  </si>
  <si>
    <t>OG0000055.1/OG0000055.14/OG0000055.7/OG0000055.10/OG0000055.3/OG0000055.12/OG0000055.6/OG0000055.4/OG0000055.13/OG0000055.8/OG0000055.9/OG0000055.2/OG0000055.5/OG0000055.11/OG0000286.3/OG0000286.6/OG0000286.7/OG0000286.1/OG0000286.4/OG0000286.2/OG0000286.5/OG0001215.1/OG0001215.2/OG0002608.2/OG0002608.1/OG0003064.1/OG0005732.1/OG0005860.1/OG0006587.1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</si>
  <si>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0000012.4/OG0000012.16/OG0000012.15/OG0000012.8/OG0000012.18/OG0000012.9/OG0000012.1/OG0000012.14/OG0000012.17/OG0000012.20/OG0000012.6/OG0000012.3/OG0000012.10/OG0000012.11/OG0000012.5/OG0000012.12/OG0000012.2/OG0000012.19/OG0000012.7/OG0000012.13/OG0000196.3/OG0000196.5/OG0000196.4/OG0000196.1/OG0000196.2/OG0000208.2/OG0000208.1/OG0000208.4/OG0000208.3/OG0000485.1/OG0000485.3/OG0000485.2/OG0002944.1/OG0003031.1/OG0003821.1/OG0004064.1/OG0005002.1</t>
  </si>
  <si>
    <t>OG0000913.1/OG0000913.3/OG0000913.2/OG0001966.2/OG0001966.1/OG0004607.1/OG0007332.1/OG0007376.1</t>
  </si>
  <si>
    <t>OG0000041.8/OG0000041.10/OG0000041.2/OG0000041.11/OG0000041.3/OG0000041.5/OG0000041.9/OG0000041.1/OG0000041.12/OG0000041.7/OG0000041.6/OG0000041.13/OG0000041.4/OG0000041.14/OG0000114.2/OG0000114.1/OG0000114.3/OG0000114.5/OG0000114.4/OG0000180.6/OG0000180.4/OG0000180.3/OG0000180.2/OG0000180.5/OG0000180.1/OG0000196.3/OG0000196.5/OG0000196.4/OG0000196.1/OG0000196.2/OG0000208.2/OG0000208.1/OG0000208.4/OG0000208.3/OG0000348.2/OG0000348.1/OG0000348.3/OG0000372.5/OG0000372.3/OG0000372.4/OG0000372.1/OG0000372.2/OG0000477.2/OG0000477.3/OG0000477.4/OG0000477.1/OG0000709.3/OG0000709.1/OG0000709.2/OG0000815.1/OG0000815.2/OG0000917.2/OG0000917.1/OG0000919.2/OG0000919.1/OG0000937.2/OG0000937.1/OG0000950.2/OG0000950.1/OG0001052.2/OG0001052.1/OG0001322.1/OG0001322.2/OG0001502.2/OG0001502.1/OG0001511.1/OG0001527.2/OG0001527.1/OG0001621.2/OG0001621.1/OG0001867.1/OG0001942.1/OG0001942.2/OG0002242.2/OG0002242.1/OG0002644.1/OG0002806.1/OG0002806.2/OG0003336.1/OG0003444.1/OG0004332.1/OG0004563.1/OG0005043.1/OG0006415.1</t>
  </si>
  <si>
    <t>OG0000114.2/OG0000114.1/OG0000114.3/OG0000114.5/OG0000114.4/OG0000180.6/OG0000180.4/OG0000180.3/OG0000180.2/OG0000180.5/OG0000180.1/OG0000196.3/OG0000196.5/OG0000196.4/OG0000196.1/OG0000196.2/OG0000348.2/OG0000348.1/OG0000348.3/OG0000709.3/OG0000709.1/OG0000709.2/OG0000917.2/OG0000917.1/OG0000919.2/OG0000919.1/OG0001052.2/OG0001052.1/OG0001322.1/OG0001322.2/OG0001511.1/OG0001621.2/OG0001621.1/OG0001867.1/OG0001942.1/OG0001942.2/OG0002242.2/OG0002242.1/OG0004332.1/OG0004563.1/OG0005043.1</t>
  </si>
  <si>
    <t>OG0001966.2/OG0001966.1/OG0004607.1</t>
  </si>
  <si>
    <t>OG0000180.6/OG0000180.4/OG0000180.3/OG0000180.2/OG0000180.5/OG0000180.1/OG0000348.2/OG0000348.1/OG0000348.3/OG0000917.2/OG0000917.1</t>
  </si>
  <si>
    <t>OG0000038.11/OG0000038.6/OG0000038.9/OG0000038.12/OG0000038.2/OG0000038.8/OG0000038.10/OG0000038.7/OG0000038.1/OG0000038.4/OG0000038.5/OG0000038.3/OG0000114.2/OG0000114.1/OG0000114.3/OG0000114.5/OG0000114.4/OG0000172.3/OG0000172.4/OG0000172.2/OG0000172.1/OG0000187.6/OG0000187.5/OG0000187.4/OG0000187.3/OG0000187.1/OG0000187.2/OG0000196.3/OG0000196.5/OG0000196.4/OG0000196.1/OG0000196.2/OG0000337.3/OG0000337.1/OG0000337.2/OG0000367.2/OG0000367.1/OG0000367.3/OG0000367.4/OG0000403.2/OG0000403.1/OG0000437.2/OG0000437.4/OG0000437.1/OG0000437.3/OG0000548.2/OG0000548.1/OG0000548.3/OG0000709.3/OG0000709.1/OG0000709.2/OG0000815.1/OG0000815.2/OG0000817.2/OG0000817.1/OG0000830.2/OG0000830.1/OG0000904.2/OG0000904.3/OG0000904.1/OG0000917.2/OG0000917.1/OG0001052.2/OG0001052.1/OG0001072.2/OG0001072.1/OG0001501.1/OG0001511.1/OG0001542.2/OG0001542.1/OG0001580.2/OG0001580.1/OG0002248.1/OG0002406.1/OG0002487.1/OG0002585.1/OG0002892.2/OG0002892.1/OG0003152.1/OG0003571.1/OG0003745.1/OG0003794.1/OG0003824.1/OG0003853.2/OG0003853.1/OG0003987.1/OG0004048.1/OG0004340.1/OG0005758.1/OG0006060.1/OG0006933.1</t>
  </si>
  <si>
    <t>OG0003064.1/OG0005732.1/OG0006587.1</t>
  </si>
  <si>
    <t>OG0001851.1/OG0002257.2/OG0002257.1/OG0002282.1</t>
  </si>
  <si>
    <t>OG0000031.13/OG0000031.5/OG0000031.16/OG0000031.1/OG0000031.4/OG0000031.14/OG0000031.8/OG0000031.9/OG0000031.10/OG0000031.2/OG0000031.6/OG0000031.7/OG0000031.12/OG0000031.15/OG0000031.3/OG0000031.11/OG0000031.17/OG0000047.2/OG0000047.3/OG0000047.7/OG0000047.1/OG0000047.4/OG0000047.5/OG0000047.6/OG0000102.3/OG0000102.1/OG0000102.2/OG0000102.6/OG0000102.5/OG0000102.4/OG0000102.7/OG0000102.8/OG0000114.2/OG0000114.1/OG0000114.3/OG0000114.5/OG0000114.4/OG0000126.3/OG0000126.2/OG0000126.8/OG0000126.6/OG0000126.5/OG0000126.1/OG0000126.4/OG0000126.7/OG0000143.2/OG0000143.3/OG0000143.1/OG0000143.4/OG0000187.6/OG0000187.5/OG0000187.4/OG0000187.3/OG0000187.1/OG0000187.2/OG0000273.1/OG0000273.5/OG0000273.4/OG0000273.2/OG0000273.3/OG0000296.1/OG0000296.2/OG0000296.3/OG0000351.4/OG0000351.3/OG0000351.1/OG0000351.2/OG0000372.5/OG0000372.3/OG0000372.4/OG0000372.1/OG0000372.2/OG0000398.2/OG0000398.1/OG0000398.3/OG0000548.2/OG0000548.1/OG0000548.3/OG0000632.1/OG0000632.2/OG0000709.3/OG0000709.1/OG0000709.2/OG0000868.2/OG0000868.1/OG0000868.3/OG0000919.2/OG0000919.1/OG0000920.2/OG0000920.1/OG0001052.2/OG0001052.1/OG0001082.2/OG0001082.1/OG0001084.2/OG0001084.1/OG0001393.1/OG0001393.2/OG0001511.1/OG0001607.2/OG0001607.1/OG0001621.2/OG0001621.1/OG0001854.1/OG0001854.2/OG0002061.1/OG0002242.2/OG0002242.1/OG0002395.1/OG0002487.1/OG0002974.1/OG0003123.1/OG0003745.1/OG0004396.1/OG0005158.1/OG0010324.1</t>
  </si>
  <si>
    <t>OG0000114.2/OG0000114.1/OG0000114.3/OG0000114.5/OG0000114.4/OG0000126.3/OG0000126.2/OG0000126.8/OG0000126.6/OG0000126.5/OG0000126.1/OG0000126.4/OG0000126.7/OG0000143.2/OG0000143.3/OG0000143.1/OG0000143.4/OG0000187.6/OG0000187.5/OG0000187.4/OG0000187.3/OG0000187.1/OG0000187.2/OG0000273.1/OG0000273.5/OG0000273.4/OG0000273.2/OG0000273.3/OG0000296.1/OG0000296.2/OG0000296.3/OG0000398.2/OG0000398.1/OG0000398.3/OG0000548.2/OG0000548.1/OG0000548.3/OG0000709.3/OG0000709.1/OG0000709.2/OG0000868.2/OG0000868.1/OG0000868.3/OG0000920.2/OG0000920.1/OG0001052.2/OG0001052.1/OG0001082.2/OG0001082.1/OG0001511.1/OG0001621.2/OG0001621.1/OG0001854.1/OG0001854.2/OG0002061.1/OG0002242.2/OG0002242.1/OG0002395.1/OG0002487.1/OG0003123.1/OG0003745.1/OG0004396.1/OG0005158.1/OG0010324.1</t>
  </si>
  <si>
    <t>OG0000123.2/OG0000123.3/OG0000123.5/OG0000123.6/OG0000123.4/OG0000123.7/OG0000123.1/OG0000216.1/OG0000216.2/OG0000411.1/OG0000411.2/OG0000821.1/OG0000821.3/OG0000821.2/OG0001024.1/OG0001056.1/OG0001056.2/OG0002186.1/OG0002306.2/OG0002306.1/OG0002582.1/OG0002724.1/OG0002905.1/OG0003874.1/OG0004325.1/OG0005064.1/OG0005069.1/OG0005390.1/OG0005600.1/OG0006389.1/OG0007339.1/OG0007775.1/OG0008273.1/OG0008563.1/OG0009041.1/OG0009366.2/OG0009366.1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</si>
  <si>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0000030.8/OG0000030.7/OG0000030.12/OG0000030.6/OG0000030.1/OG0000030.4/OG0000030.9/OG0000030.10/OG0000030.14/OG0000030.2/OG0000030.3/OG0000030.13/OG0000030.5/OG0000030.11/OG0000035.4/OG0000035.6/OG0000035.3/OG0000035.13/OG0000035.14/OG0000035.11/OG0000035.2/OG0000035.17/OG0000035.12/OG0000035.1/OG0000035.9/OG0000035.16/OG0000035.5/OG0000035.15/OG0000035.10/OG0000035.7/OG0000035.8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0000073.10/OG0000073.7/OG0000073.3/OG0000073.11/OG0000073.8/OG0000073.1/OG0000073.5/OG0000073.2/OG0000073.9/OG0000073.4/OG0000073.6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0000105.3/OG0000105.1/OG0000105.5/OG0000105.7/OG0000105.6/OG0000105.2/OG0000105.4/OG0000107.5/OG0000107.3/OG0000107.7/OG0000107.4/OG0000107.1/OG0000107.2/OG0000107.8/OG0000107.6/OG0000111.6/OG0000111.2/OG0000111.5/OG0000111.1/OG0000111.3/OG0000111.4/OG0000126.3/OG0000126.2/OG0000126.8/OG0000126.6/OG0000126.5/OG0000126.1/OG0000126.4/OG0000126.7/OG0000130.5/OG0000130.4/OG0000130.7/OG0000130.6/OG0000130.3/OG0000130.2/OG0000130.1/OG0000140.1/OG0000140.4/OG0000140.2/OG0000140.3/OG0000140.5/OG0000140.6/OG0000140.7/OG0000143.2/OG0000143.3/OG0000143.1/OG0000143.4/OG0000144.8/OG0000144.6/OG0000144.1/OG0000144.7/OG0000144.5/OG0000144.4/OG0000144.3/OG0000144.2/OG0000155.5/OG0000155.4/OG0000155.3/OG0000155.1/OG0000155.6/OG0000155.2/OG0000188.4/OG0000188.3/OG0000188.1/OG0000188.2/OG0000193.1/OG0000193.2/OG0000193.5/OG0000193.4/OG0000193.3/OG0000196.3/OG0000196.5/OG0000196.4/OG0000196.1/OG0000196.2/OG0000200.4/OG0000200.5/OG0000200.2/OG0000200.6/OG0000200.3/OG0000200.1/OG0000203.1/OG0000203.3/OG0000203.5/OG0000203.2/OG0000203.4/OG0000208.2/OG0000208.1/OG0000208.4/OG0000208.3/OG0000219.5/OG0000219.1/OG0000219.4/OG0000219.3/OG0000219.2/OG0000224.5/OG0000224.3/OG0000224.4/OG0000224.2/OG0000224.1/OG0000224.6/OG0000252.1/OG0000252.2/OG0000252.3/OG0000265.3/OG0000265.1/OG0000265.2/OG0000265.4/OG0000265.5/OG0000272.4/OG0000272.1/OG0000272.2/OG0000272.5/OG0000272.3/OG0000274.1/OG0000274.4/OG0000274.5/OG0000274.2/OG0000274.3/OG0000278.4/OG0000278.2/OG0000278.1/OG0000278.3/OG0000278.5/OG0000283.4/OG0000283.3/OG0000283.1/OG0000283.2/OG0000297.3/OG0000297.2/OG0000297.1/OG0000297.4/OG0000298.3/OG0000298.4/OG0000298.5/OG0000298.1/OG0000298.2/OG0000299.2/OG0000299.4/OG0000299.3/OG0000299.1/OG0000305.1/OG0000305.4/OG0000305.2/OG0000305.3/OG0000306.4/OG0000306.1/OG0000306.2/OG0000306.3/OG0000322.1/OG0000322.2/OG0000322.4/OG0000322.3/OG0000332.3/OG0000332.2/OG0000332.1/OG0000334.3/OG0000334.1/OG0000334.4/OG0000334.2/OG0000337.3/OG0000337.1/OG0000337.2/OG0000340.4/OG0000340.1/OG0000340.3/OG0000340.2/OG0000354.3/OG0000354.2/OG0000354.1/OG0000367.2/OG0000367.1/OG0000367.3/OG0000367.4/OG0000370.4/OG0000370.1/OG0000370.2/OG0000370.3/OG0000372.5/OG0000372.3/OG0000372.4/OG0000372.1/OG0000372.2/OG0000385.3/OG0000385.1/OG0000385.2/OG0000398.2/OG0000398.1/OG0000398.3/OG0000400.4/OG0000400.1/OG0000400.3/OG0000400.2/OG0000401.3/OG0000401.1/OG0000401.2/OG0000402.2/OG0000402.3/OG0000402.1/OG0000403.2/OG0000403.1/OG0000404.1/OG0000404.2/OG0000404.3/OG0000404.4/OG0000419.4/OG0000419.3/OG0000419.2/OG0000419.1/OG0000436.3/OG0000436.1/OG0000436.2/OG0000437.2/OG0000437.4/OG0000437.1/OG0000437.3/OG0000447.3/OG0000447.2/OG0000447.1/OG0000448.2/OG0000448.4/OG0000448.1/OG0000448.3/OG0000449.3/OG0000449.1/OG0000449.2/OG0000480.3/OG0000480.1/OG0000480.2/OG0000501.1/OG0000521.2/OG0000521.1/OG0000521.3/OG0000523.2/OG0000523.3/OG0000523.1/OG0000525.3/OG0000525.1/OG0000525.2/OG0000533.2/OG0000533.3/OG0000533.4/OG0000533.1/OG0000548.2/OG0000548.1/OG0000548.3/OG0000555.1/OG0000555.2/OG0000555.3/OG0000559.3/OG0000559.2/OG0000559.1/OG0000567.1/OG0000567.3/OG0000567.2/OG0000585.1/OG0000585.2/OG0000590.2/OG0000590.1/OG0000590.3/OG0000608.1/OG0000608.2/OG0000615.3/OG0000615.1/OG0000615.2/OG0000616.2/OG0000616.1/OG0000616.3/OG0000618.2/OG0000618.1/OG0000618.3/OG0000619.1/OG0000619.3/OG0000619.2/OG0000632.1/OG0000632.2/OG0000653.2/OG0000653.1/OG0000653.3/OG0000663.3/OG0000663.2/OG0000663.1/OG0000666.3/OG0000666.2/OG0000666.1/OG0000690.2/OG0000690.1/OG0000704.2/OG0000704.1/OG0000704.3/OG0000712.1/OG0000712.2/OG0000726.3/OG0000726.1/OG0000726.2/OG0000729.2/OG0000729.1/OG0000730.2/OG0000730.1/OG0000762.3/OG0000762.1/OG0000762.2/OG0000789.1/OG0000789.2/OG0000827.1/OG0000827.2/OG0000828.1/OG0000828.2/OG0000832.1/OG0000832.3/OG0000832.2/OG0000834.2/OG0000834.1/OG0000860.1/OG0000860.2/OG0000860.3/OG0000868.2/OG0000868.1/OG0000868.3/OG0000889.2/OG0000889.1/OG0000904.2/OG0000904.3/OG0000904.1/OG0000919.2/OG0000919.1/OG0000923.1/OG0000923.2/OG0000947.1/OG0000947.2/OG0000953.1/OG0000953.2/OG0000978.2/OG0000978.1/OG0000992.1/OG0000992.2/OG0000997.1/OG0000997.2/OG0001005.2/OG0001005.1/OG0001006.1/OG0001006.2/OG0001019.1/OG0001019.2/OG0001023.2/OG0001023.1/OG0001033.2/OG0001033.1/OG0001036.1/OG0001052.2/OG0001052.1/OG0001081.2/OG0001081.1/OG0001082.2/OG0001082.1/OG0001084.2/OG0001084.1/OG0001089.2/OG0001089.1/OG0001111.1/OG0001111.2/OG0001118.1/OG0001118.2/OG0001157.2/OG0001157.1/OG0001159.1/OG0001159.2/OG0001167.1/OG0001167.2/OG0001169.2/OG0001169.1/OG0001171.2/OG0001171.1/OG0001175.2/OG0001175.1/OG0001176.1/OG0001176.2/OG0001191.1/OG0001191.2/OG0001203.2/OG0001203.1/OG0001249.1/OG0001262.2/OG0001262.1/OG0001296.1/OG0001296.2/OG0001327.2/OG0001327.1/OG0001393.1/OG0001393.2/OG0001403.2/OG0001403.1/OG0001415.2/OG0001415.1/OG0001420.1/OG0001438.2/OG0001438.1/OG0001445.2/OG0001445.1/OG0001459.1/OG0001459.2/OG0001461.1/OG0001461.2/OG0001501.1/OG0001509.2/OG0001509.1/OG0001514.2/OG0001514.1/OG0001523.1/OG0001523.2/OG0001542.2/OG0001542.1/OG0001551.1/OG0001581.1/OG0001581.2/OG0001582.2/OG0001582.1/OG0001607.2/OG0001607.1/OG0001610.1/OG0001631.2/OG0001631.1/OG0001645.2/OG0001645.1/OG0001648.2/OG0001648.1/OG0001678.2/OG0001678.1/OG0001694.2/OG0001694.1/OG0001706.1/OG0001706.2/OG0001765.1/OG0001768.1/OG0001771.1/OG0001771.2/OG0001814.1/OG0001814.2/OG0001830.2/OG0001830.1/OG0001858.1/OG0001932.1/OG0001932.2/OG0001936.1/OG0001936.2/OG0001948.1/OG0001948.2/OG0002029.1/OG0002029.2/OG0002033.1/OG0002047.1/OG0002047.2/OG0002061.1/OG0002077.2/OG0002077.1/OG0002157.2/OG0002157.1/OG0002161.1/OG0002161.2/OG0002208.1/OG0002208.2/OG0002219.1/OG0002237.1/OG0002284.1/OG0002295.1/OG0002342.1/OG0002342.2/OG0002362.1/OG0002381.2/OG0002381.1/OG0002411.1/OG0002471.1/OG0002485.2/OG0002485.1/OG0002492.1/OG0002515.1/OG0002575.1/OG0002586.1/OG0002586.2/OG0002601.1/OG0002621.1/OG0002728.1/OG0002741.1/OG0002746.1/OG0002748.1/OG0002766.2/OG0002766.1/OG0002774.2/OG0002774.1/OG0002920.1/OG0002926.1/OG0002963.1/OG0002965.1/OG0003031.1/OG0003046.1/OG0003050.1/OG0003053.1/OG0003090.1/OG0003107.1/OG0003131.1/OG0003142.1/OG0003156.1/OG0003217.1/OG0003218.1/OG0003233.1/OG0003268.1/OG0003275.1/OG0003275.2/OG0003276.1/OG0003296.1/OG0003303.1/OG0003320.1/OG0003332.1/OG0003400.1/OG0003435.1/OG0003468.1/OG0003485.1/OG0003487.1/OG0003529.1/OG0003572.1/OG0003580.1/OG0003683.1/OG0003711.1/OG0003730.1/OG0003738.1/OG0003742.1/OG0003771.1/OG0003774.1/OG0003824.1/OG0003994.1/OG0004038.1/OG0004048.1/OG0004057.1/OG0004064.1/OG0004085.1/OG0004093.1/OG0004106.1/OG0004125.1/OG0004146.1/OG0004152.1/OG0004205.2/OG0004205.1/OG0004212.2/OG0004212.1/OG0004240.1/OG0004283.1/OG0004336.1/OG0004340.1/OG0004391.1/OG0004425.1/OG0004428.1/OG0004454.1/OG0004632.1/OG0004634.1/OG0004699.2/OG0004699.1/OG0004709.1/OG0004813.1/OG0004904.1/OG0004970.1/OG0005016.1/OG0005081.1/OG0005116.1/OG0005154.1/OG0005158.1/OG0005356.1/OG0005416.1/OG0005515.1/OG0005539.1/OG0005587.1/OG0005737.1/OG0005758.1/OG0005871.1/OG0005923.1/OG0005943.1/OG0005983.1/OG0006146.1/OG0006209.1/OG0006236.1/OG0006258.1/OG0006297.1/OG0006320.1/OG0006340.1/OG0006371.1/OG0006417.1/OG0006626.1/OG0006727.1/OG0006741.1/OG0006751.1/OG0006765.1/OG0006819.1/OG0006891.1/OG0006915.1/OG0006924.1/OG0007133.1/OG0007301.1/OG0008101.1/OG0008550.1/OG0008857.1/OG0010324.1</t>
  </si>
  <si>
    <t>OG0000407.6/OG0000407.3/OG0000407.1/OG0000407.5/OG0000407.4/OG0000407.2/OG0000765.2/OG0000765.1/OG0001468.1/OG0001468.2/OG0001609.1/OG0001662.2/OG0001662.1/OG0001851.1/OG0001940.1/OG0001966.2/OG0001966.1/OG0001974.1/OG0002032.1/OG0002032.2/OG0002282.1/OG0002616.1/OG0002646.1/OG0003220.1/OG0003542.1/OG0004030.1/OG0004052.1/OG0004096.1/OG0004688.1/OG0004945.1/OG0005060.1/OG0005340.1/OG0005582.1/OG0006467.1/OG0006669.1/OG0006716.1/OG0007168.1/OG0007186.1/OG0007347.1/OG0008022.1/OG0008529.1/OG0011448.1</t>
  </si>
  <si>
    <t>OG0000407.6/OG0000407.3/OG0000407.1/OG0000407.5/OG0000407.4/OG0000407.2/OG0000765.2/OG0000765.1/OG0001609.1/OG0002032.1/OG0002032.2/OG0002282.1/OG0002616.1/OG0002646.1/OG0003220.1/OG0003542.1/OG0004030.1/OG0004052.1/OG0006716.1/OG0007186.1/OG0007347.1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</si>
  <si>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0000050.7/OG0000050.8/OG0000050.1/OG0000050.6/OG0000050.10/OG0000050.5/OG0000050.11/OG0000050.9/OG0000050.3/OG0000050.2/OG0000050.4/OG0000102.3/OG0000102.1/OG0000102.2/OG0000102.6/OG0000102.5/OG0000102.4/OG0000102.7/OG0000102.8/OG0000105.3/OG0000105.1/OG0000105.5/OG0000105.7/OG0000105.6/OG0000105.2/OG0000105.4/OG0000111.6/OG0000111.2/OG0000111.5/OG0000111.1/OG0000111.3/OG0000111.4/OG0000126.3/OG0000126.2/OG0000126.8/OG0000126.6/OG0000126.5/OG0000126.1/OG0000126.4/OG0000126.7/OG0000143.2/OG0000143.3/OG0000143.1/OG0000143.4/OG0000193.1/OG0000193.2/OG0000193.5/OG0000193.4/OG0000193.3/OG0000265.3/OG0000265.1/OG0000265.2/OG0000265.4/OG0000265.5/OG0000272.4/OG0000272.1/OG0000272.2/OG0000272.5/OG0000272.3/OG0000274.1/OG0000274.4/OG0000274.5/OG0000274.2/OG0000274.3/OG0000283.4/OG0000283.3/OG0000283.1/OG0000283.2/OG0000299.2/OG0000299.4/OG0000299.3/OG0000299.1/OG0000337.3/OG0000337.1/OG0000337.2/OG0000402.2/OG0000402.3/OG0000402.1/OG0000404.1/OG0000404.2/OG0000404.3/OG0000404.4/OG0000448.2/OG0000448.4/OG0000448.1/OG0000448.3/OG0000449.3/OG0000449.1/OG0000449.2/OG0000480.3/OG0000480.1/OG0000480.2/OG0000521.2/OG0000521.1/OG0000521.3/OG0000525.3/OG0000525.1/OG0000525.2/OG0000533.2/OG0000533.3/OG0000533.4/OG0000533.1/OG0000555.1/OG0000555.2/OG0000555.3/OG0000590.2/OG0000590.1/OG0000590.3/OG0000608.1/OG0000608.2/OG0000619.1/OG0000619.3/OG0000619.2/OG0000632.1/OG0000632.2/OG0000653.2/OG0000653.1/OG0000653.3/OG0000663.3/OG0000663.2/OG0000663.1/OG0000666.3/OG0000666.2/OG0000666.1/OG0000704.2/OG0000704.1/OG0000704.3/OG0000712.1/OG0000712.2/OG0000729.2/OG0000729.1/OG0000762.3/OG0000762.1/OG0000762.2/OG0000827.1/OG0000827.2/OG0000889.2/OG0000889.1/OG0000978.2/OG0000978.1/OG0001019.1/OG0001019.2/OG0001023.2/OG0001023.1/OG0001081.2/OG0001081.1/OG0001084.2/OG0001084.1/OG0001089.2/OG0001089.1/OG0001118.1/OG0001118.2/OG0001175.2/OG0001175.1/OG0001176.1/OG0001176.2/OG0001203.2/OG0001203.1/OG0001249.1/OG0001327.2/OG0001327.1/OG0001415.2/OG0001415.1/OG0001459.1/OG0001459.2/OG0001461.1/OG0001461.2/OG0001509.2/OG0001509.1/OG0001523.1/OG0001523.2/OG0001582.2/OG0001582.1/OG0001631.2/OG0001631.1/OG0001678.2/OG0001678.1/OG0001706.1/OG0001706.2/OG0001765.1/OG0001768.1/OG0001771.1/OG0001771.2/OG0001858.1/OG0001936.1/OG0001936.2/OG0001948.1/OG0001948.2/OG0002061.1/OG0002161.1/OG0002161.2/OG0002208.1/OG0002208.2/OG0002284.1/OG0002295.1/OG0002362.1/OG0002381.2/OG0002381.1/OG0002411.1/OG0002471.1/OG0002492.1/OG0002515.1/OG0002575.1/OG0002601.1/OG0002746.1/OG0002748.1/OG0002766.2/OG0002766.1/OG0002926.1/OG0002965.1/OG0003090.1/OG0003156.1/OG0003276.1/OG0003303.1/OG0003320.1/OG0003468.1/OG0003485.1/OG0003487.1/OG0003529.1/OG0003572.1/OG0003580.1/OG0003742.1/OG0003994.1/OG0004146.1/OG0004152.1/OG0004205.2/OG0004205.1/OG0004283.1/OG0004428.1/OG0004632.1/OG0004699.2/OG0004699.1/OG0004709.1/OG0004904.1/OG0004970.1/OG0005154.1/OG0005356.1/OG0005737.1/OG0005923.1/OG0005943.1/OG0005983.1/OG0006146.1/OG0006320.1/OG0006371.1/OG0006417.1/OG0006741.1/OG0006751.1/OG0006819.1/OG0006924.1/OG0007301.1</t>
  </si>
  <si>
    <t>OG0000411.1/OG0000411.2/OG0002306.2/OG0002306.1/OG0002905.1/OG0005069.1/OG0007339.1/OG0007775.1/OG0008273.1/OG0008563.1</t>
  </si>
  <si>
    <t>OG0002306.2/OG0002306.1/OG0005069.1/OG0007339.1/OG0007775.1/OG0008563.1</t>
  </si>
  <si>
    <t>OG0000407.6/OG0000407.3/OG0000407.1/OG0000407.5/OG0000407.4/OG0000407.2/OG0001609.1/OG0002616.1/OG0002646.1/OG0003220.1/OG0006716.1/OG0007186.1/OG0007347.1</t>
  </si>
  <si>
    <t>OG0000102.3/OG0000102.1/OG0000102.2/OG0000102.6/OG0000102.5/OG0000102.4/OG0000102.7/OG0000102.8/OG0000105.3/OG0000105.1/OG0000105.5/OG0000105.7/OG0000105.6/OG0000105.2/OG0000105.4/OG0000111.6/OG0000111.2/OG0000111.5/OG0000111.1/OG0000111.3/OG0000111.4/OG0000126.3/OG0000126.2/OG0000126.8/OG0000126.6/OG0000126.5/OG0000126.1/OG0000126.4/OG0000126.7/OG0000143.2/OG0000143.3/OG0000143.1/OG0000143.4/OG0000193.1/OG0000193.2/OG0000193.5/OG0000193.4/OG0000193.3/OG0000283.4/OG0000283.3/OG0000283.1/OG0000283.2/OG0000404.1/OG0000404.2/OG0000404.3/OG0000404.4/OG0000521.2/OG0000521.1/OG0000521.3/OG0000525.3/OG0000525.1/OG0000525.2/OG0000533.2/OG0000533.3/OG0000533.4/OG0000533.1/OG0000608.1/OG0000608.2/OG0000619.1/OG0000619.3/OG0000619.2/OG0000666.3/OG0000666.2/OG0000666.1/OG0000704.2/OG0000704.1/OG0000704.3/OG0000712.1/OG0000712.2/OG0000762.3/OG0000762.1/OG0000762.2/OG0001019.1/OG0001019.2/OG0001023.2/OG0001023.1/OG0001176.1/OG0001176.2/OG0001203.2/OG0001203.1/OG0001249.1/OG0001415.2/OG0001415.1/OG0001459.1/OG0001459.2/OG0001461.1/OG0001461.2/OG0001771.1/OG0001771.2/OG0001936.1/OG0001936.2/OG0002061.1/OG0002208.1/OG0002208.2/OG0002284.1/OG0002295.1/OG0002362.1/OG0002381.2/OG0002381.1/OG0002411.1/OG0002492.1/OG0002515.1/OG0002575.1/OG0003303.1/OG0003485.1/OG0004152.1/OG0004205.2/OG0004205.1/OG0004283.1/OG0004699.2/OG0004699.1/OG0004904.1/OG0005356.1/OG0005923.1/OG0005983.1/OG0006146.1/OG0006320.1/OG0006371.1/OG0006741.1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</si>
  <si>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0000050.7/OG0000050.8/OG0000050.1/OG0000050.6/OG0000050.10/OG0000050.5/OG0000050.11/OG0000050.9/OG0000050.3/OG0000050.2/OG0000050.4/OG0000102.3/OG0000102.1/OG0000102.2/OG0000102.6/OG0000102.5/OG0000102.4/OG0000102.7/OG0000102.8/OG0000105.3/OG0000105.1/OG0000105.5/OG0000105.7/OG0000105.6/OG0000105.2/OG0000105.4/OG0000111.6/OG0000111.2/OG0000111.5/OG0000111.1/OG0000111.3/OG0000111.4/OG0000126.3/OG0000126.2/OG0000126.8/OG0000126.6/OG0000126.5/OG0000126.1/OG0000126.4/OG0000126.7/OG0000143.2/OG0000143.3/OG0000143.1/OG0000143.4/OG0000193.1/OG0000193.2/OG0000193.5/OG0000193.4/OG0000193.3/OG0000265.3/OG0000265.1/OG0000265.2/OG0000265.4/OG0000265.5/OG0000272.4/OG0000272.1/OG0000272.2/OG0000272.5/OG0000272.3/OG0000274.1/OG0000274.4/OG0000274.5/OG0000274.2/OG0000274.3/OG0000283.4/OG0000283.3/OG0000283.1/OG0000283.2/OG0000299.2/OG0000299.4/OG0000299.3/OG0000299.1/OG0000337.3/OG0000337.1/OG0000337.2/OG0000402.2/OG0000402.3/OG0000402.1/OG0000448.2/OG0000448.4/OG0000448.1/OG0000448.3/OG0000449.3/OG0000449.1/OG0000449.2/OG0000480.3/OG0000480.1/OG0000480.2/OG0000521.2/OG0000521.1/OG0000521.3/OG0000555.1/OG0000555.2/OG0000555.3/OG0000590.2/OG0000590.1/OG0000590.3/OG0000653.2/OG0000653.1/OG0000653.3/OG0000663.3/OG0000663.2/OG0000663.1/OG0000729.2/OG0000729.1/OG0000827.1/OG0000827.2/OG0000889.2/OG0000889.1/OG0000978.2/OG0000978.1/OG0001019.1/OG0001019.2/OG0001081.2/OG0001081.1/OG0001089.2/OG0001089.1/OG0001118.1/OG0001118.2/OG0001175.2/OG0001175.1/OG0001176.1/OG0001176.2/OG0001203.2/OG0001203.1/OG0001249.1/OG0001327.2/OG0001327.1/OG0001415.2/OG0001415.1/OG0001459.1/OG0001459.2/OG0001509.2/OG0001509.1/OG0001523.1/OG0001523.2/OG0001582.2/OG0001582.1/OG0001631.2/OG0001631.1/OG0001678.2/OG0001678.1/OG0001706.1/OG0001706.2/OG0001765.1/OG0001768.1/OG0001771.1/OG0001771.2/OG0001858.1/OG0001948.1/OG0001948.2/OG0002161.1/OG0002161.2/OG0002208.1/OG0002208.2/OG0002295.1/OG0002471.1/OG0002492.1/OG0002515.1/OG0002601.1/OG0002746.1/OG0002748.1/OG0002766.2/OG0002766.1/OG0002965.1/OG0003090.1/OG0003156.1/OG0003276.1/OG0003303.1/OG0003320.1/OG0003468.1/OG0003485.1/OG0003487.1/OG0003529.1/OG0003572.1/OG0003580.1/OG0003742.1/OG0003994.1/OG0004146.1/OG0004205.2/OG0004205.1/OG0004428.1/OG0004632.1/OG0004699.2/OG0004699.1/OG0004709.1/OG0004970.1/OG0005154.1/OG0005356.1/OG0005737.1/OG0005943.1/OG0006146.1/OG0006417.1/OG0006741.1/OG0006751.1/OG0006819.1/OG0006924.1/OG0007301.1</t>
  </si>
  <si>
    <t>OG0000411.1/OG0000411.2/OG0002905.1/OG0008273.1/OG0008563.1</t>
  </si>
  <si>
    <t>OG0000765.2/OG0000765.1/OG0001609.1/OG0002032.1/OG0002032.2/OG0002282.1/OG0002646.1/OG0004030.1/OG0004052.1</t>
  </si>
  <si>
    <t>OG0000102.3/OG0000102.1/OG0000102.2/OG0000102.6/OG0000102.5/OG0000102.4/OG0000102.7/OG0000102.8/OG0000126.3/OG0000126.2/OG0000126.8/OG0000126.6/OG0000126.5/OG0000126.1/OG0000126.4/OG0000126.7/OG0000193.1/OG0000193.2/OG0000193.5/OG0000193.4/OG0000193.3/OG0001176.1/OG0001176.2/OG0001203.2/OG0001203.1/OG0001249.1/OG0001327.2/OG0001327.1/OG0001415.2/OG0001415.1/OG0001459.1/OG0001459.2/OG0002492.1/OG0002515.1/OG0003276.1/OG0005356.1/OG0005943.1/OG0006146.1/OG0006417.1/OG0006741.1/OG0006751.1/OG0006924.1</t>
  </si>
  <si>
    <t>OG0000411.1/OG0000411.2</t>
  </si>
  <si>
    <t>OG0002282.1/OG0002646.1/OG0004030.1</t>
  </si>
  <si>
    <t>OG0000102.3/OG0000102.1/OG0000102.2/OG0000102.6/OG0000102.5/OG0000102.4/OG0000102.7/OG0000102.8/OG0000143.2/OG0000143.3/OG0000143.1/OG0000143.4/OG0000274.1/OG0000274.4/OG0000274.5/OG0000274.2/OG0000274.3/OG0000283.4/OG0000283.3/OG0000283.1/OG0000283.2/OG0000521.2/OG0000521.1/OG0000521.3/OG0000889.2/OG0000889.1/OG0001327.2/OG0001327.1/OG0001415.2/OG0001415.1/OG0003572.1/OG0003742.1/OG0004205.2/OG0004205.1/OG0004709.1</t>
  </si>
  <si>
    <t>OG0000765.2/OG0000765.1/OG0002032.1/OG0002032.2/OG0002646.1/OG0004052.1</t>
  </si>
  <si>
    <t>OG0000050.7/OG0000050.8/OG0000050.1/OG0000050.6/OG0000050.10/OG0000050.5/OG0000050.11/OG0000050.9/OG0000050.3/OG0000050.2/OG0000050.4/OG0000105.3/OG0000105.1/OG0000105.5/OG0000105.7/OG0000105.6/OG0000105.2/OG0000105.4/OG0000193.1/OG0000193.2/OG0000193.5/OG0000193.4/OG0000193.3/OG0000265.3/OG0000265.1/OG0000265.2/OG0000265.4/OG0000265.5/OG0000272.4/OG0000272.1/OG0000272.2/OG0000272.5/OG0000272.3/OG0000274.1/OG0000274.4/OG0000274.5/OG0000274.2/OG0000274.3/OG0000402.2/OG0000402.3/OG0000402.1/OG0000448.2/OG0000448.4/OG0000448.1/OG0000448.3/OG0000449.3/OG0000449.1/OG0000449.2/OG0000480.3/OG0000480.1/OG0000480.2/OG0000555.1/OG0000555.2/OG0000555.3/OG0000590.2/OG0000590.1/OG0000590.3/OG0000653.2/OG0000653.1/OG0000653.3/OG0000827.1/OG0000827.2/OG0000889.2/OG0000889.1/OG0000978.2/OG0000978.1/OG0001081.2/OG0001081.1/OG0001118.1/OG0001118.2/OG0001175.2/OG0001175.1/OG0001176.1/OG0001176.2/OG0001249.1/OG0001509.2/OG0001509.1/OG0001631.2/OG0001631.1/OG0001706.1/OG0001706.2/OG0001768.1/OG0001771.1/OG0001771.2/OG0001858.1/OG0001948.1/OG0001948.2/OG0002161.1/OG0002161.2/OG0002295.1/OG0002601.1/OG0002746.1/OG0002748.1/OG0002766.2/OG0002766.1/OG0002965.1/OG0003090.1/OG0003156.1/OG0003303.1/OG0003320.1/OG0003468.1/OG0003487.1/OG0003529.1/OG0003994.1/OG0004146.1/OG0004428.1/OG0004970.1/OG0005154.1/OG0005356.1/OG0005737.1/OG0005943.1/OG0006819.1/OG0006924.1</t>
  </si>
  <si>
    <t>OG0000411.1/OG0000411.2/OG0008273.1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</si>
  <si>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0000143.2/OG0000143.3/OG0000143.1/OG0000143.4/OG0000155.5/OG0000155.4/OG0000155.3/OG0000155.1/OG0000155.6/OG0000155.2/OG0000193.1/OG0000193.2/OG0000193.5/OG0000193.4/OG0000193.3/OG0000200.4/OG0000200.5/OG0000200.2/OG0000200.6/OG0000200.3/OG0000200.1/OG0000203.1/OG0000203.3/OG0000203.5/OG0000203.2/OG0000203.4/OG0000208.2/OG0000208.1/OG0000208.4/OG0000208.3/OG0000274.1/OG0000274.4/OG0000274.5/OG0000274.2/OG0000274.3/OG0000298.3/OG0000298.4/OG0000298.5/OG0000298.1/OG0000298.2/OG0000299.2/OG0000299.4/OG0000299.3/OG0000299.1/OG0000337.3/OG0000337.1/OG0000337.2/OG0000340.4/OG0000340.1/OG0000340.3/OG0000340.2/OG0000354.3/OG0000354.2/OG0000354.1/OG0000403.2/OG0000403.1/OG0000533.2/OG0000533.3/OG0000533.4/OG0000533.1/OG0000555.1/OG0000555.2/OG0000555.3/OG0000559.3/OG0000559.2/OG0000559.1/OG0000616.2/OG0000616.1/OG0000616.3/OG0000618.2/OG0000618.1/OG0000618.3/OG0000632.1/OG0000632.2/OG0000690.2/OG0000690.1/OG0000730.2/OG0000730.1/OG0000834.2/OG0000834.1/OG0000889.2/OG0000889.1/OG0000904.2/OG0000904.3/OG0000904.1/OG0000947.1/OG0000947.2/OG0000997.1/OG0000997.2/OG0001157.2/OG0001157.1/OG0001167.1/OG0001167.2/OG0001171.2/OG0001171.1/OG0001415.2/OG0001415.1/OG0001420.1/OG0001438.2/OG0001438.1/OG0001501.1/OG0001607.2/OG0001607.1/OG0001694.2/OG0001694.1/OG0001706.1/OG0001706.2/OG0001765.1/OG0001858.1/OG0002061.1/OG0002208.1/OG0002208.2/OG0002342.1/OG0002342.2/OG0002575.1/OG0002586.1/OG0002586.2/OG0002963.1/OG0003031.1/OG0003053.1/OG0004085.1/OG0004125.1/OG0004212.2/OG0004212.1/OG0004454.1/OG0004634.1/OG0004699.2/OG0004699.1/OG0005356.1/OG0005758.1/OG0006236.1/OG0006320.1/OG0006765.1</t>
  </si>
  <si>
    <t>OG0001940.1/OG0002646.1/OG0006467.1/OG0007168.1</t>
  </si>
  <si>
    <t>OG0000216.1/OG0000216.2/OG0001024.1/OG0002186.1/OG0008563.1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</si>
  <si>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0000038.11/OG0000038.6/OG0000038.9/OG0000038.12/OG0000038.2/OG0000038.8/OG0000038.10/OG0000038.7/OG0000038.1/OG0000038.4/OG0000038.5/OG0000038.3/OG0000049.14/OG0000049.7/OG0000049.11/OG0000049.6/OG0000049.1/OG0000049.12/OG0000049.5/OG0000049.10/OG0000049.9/OG0000049.13/OG0000049.3/OG0000049.4/OG0000049.15/OG0000049.8/OG0000049.2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0000143.2/OG0000143.3/OG0000143.1/OG0000143.4/OG0000155.5/OG0000155.4/OG0000155.3/OG0000155.1/OG0000155.6/OG0000155.2/OG0000193.1/OG0000193.2/OG0000193.5/OG0000193.4/OG0000193.3/OG0000200.4/OG0000200.5/OG0000200.2/OG0000200.6/OG0000200.3/OG0000200.1/OG0000203.1/OG0000203.3/OG0000203.5/OG0000203.2/OG0000203.4/OG0000208.2/OG0000208.1/OG0000208.4/OG0000208.3/OG0000274.1/OG0000274.4/OG0000274.5/OG0000274.2/OG0000274.3/OG0000298.3/OG0000298.4/OG0000298.5/OG0000298.1/OG0000298.2/OG0000299.2/OG0000299.4/OG0000299.3/OG0000299.1/OG0000337.3/OG0000337.1/OG0000337.2/OG0000340.4/OG0000340.1/OG0000340.3/OG0000340.2/OG0000354.3/OG0000354.2/OG0000354.1/OG0000403.2/OG0000403.1/OG0000404.1/OG0000404.2/OG0000404.3/OG0000404.4/OG0000524.2/OG0000524.1/OG0000524.3/OG0000533.2/OG0000533.3/OG0000533.4/OG0000533.1/OG0000555.1/OG0000555.2/OG0000555.3/OG0000559.3/OG0000559.2/OG0000559.1/OG0000616.2/OG0000616.1/OG0000616.3/OG0000618.2/OG0000618.1/OG0000618.3/OG0000632.1/OG0000632.2/OG0000690.2/OG0000690.1/OG0000730.2/OG0000730.1/OG0000834.2/OG0000834.1/OG0000889.2/OG0000889.1/OG0000904.2/OG0000904.3/OG0000904.1/OG0000947.1/OG0000947.2/OG0000997.1/OG0000997.2/OG0001005.2/OG0001005.1/OG0001157.2/OG0001157.1/OG0001167.1/OG0001167.2/OG0001171.2/OG0001171.1/OG0001415.2/OG0001415.1/OG0001420.1/OG0001438.2/OG0001438.1/OG0001501.1/OG0001607.2/OG0001607.1/OG0001694.2/OG0001694.1/OG0001706.1/OG0001706.2/OG0001765.1/OG0001858.1/OG0002061.1/OG0002208.1/OG0002208.2/OG0002342.1/OG0002342.2/OG0002575.1/OG0002586.1/OG0002586.2/OG0002963.1/OG0003031.1/OG0003053.1/OG0003794.1/OG0004085.1/OG0004125.1/OG0004212.2/OG0004212.1/OG0004454.1/OG0004634.1/OG0004699.2/OG0004699.1/OG0005356.1/OG0005379.1/OG0005758.1/OG0006236.1/OG0006320.1/OG0006765.1</t>
  </si>
  <si>
    <t>OG0000216.1/OG0000216.2/OG0001024.1/OG0002186.1/OG0008563.1/OG0008864.1/OG0011140.1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</si>
  <si>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0000143.2/OG0000143.3/OG0000143.1/OG0000143.4/OG0000155.5/OG0000155.4/OG0000155.3/OG0000155.1/OG0000155.6/OG0000155.2/OG0000193.1/OG0000193.2/OG0000193.5/OG0000193.4/OG0000193.3/OG0000200.4/OG0000200.5/OG0000200.2/OG0000200.6/OG0000200.3/OG0000200.1/OG0000208.2/OG0000208.1/OG0000208.4/OG0000208.3/OG0000274.1/OG0000274.4/OG0000274.5/OG0000274.2/OG0000274.3/OG0000298.3/OG0000298.4/OG0000298.5/OG0000298.1/OG0000298.2/OG0000337.3/OG0000337.1/OG0000337.2/OG0000340.4/OG0000340.1/OG0000340.3/OG0000340.2/OG0000354.3/OG0000354.2/OG0000354.1/OG0000403.2/OG0000403.1/OG0000555.1/OG0000555.2/OG0000555.3/OG0000559.3/OG0000559.2/OG0000559.1/OG0000618.2/OG0000618.1/OG0000618.3/OG0000632.1/OG0000632.2/OG0000730.2/OG0000730.1/OG0000834.2/OG0000834.1/OG0000889.2/OG0000889.1/OG0000904.2/OG0000904.3/OG0000904.1/OG0001157.2/OG0001157.1/OG0001167.1/OG0001167.2/OG0001171.2/OG0001171.1/OG0001415.2/OG0001415.1/OG0001420.1/OG0001438.2/OG0001438.1/OG0001501.1/OG0001607.2/OG0001607.1/OG0001706.1/OG0001706.2/OG0001765.1/OG0001858.1/OG0002061.1/OG0002208.1/OG0002208.2/OG0002575.1/OG0002586.1/OG0002586.2/OG0003031.1/OG0003053.1/OG0004085.1/OG0004125.1/OG0004454.1/OG0004699.2/OG0004699.1/OG0005758.1/OG0006320.1/OG0006765.1</t>
  </si>
  <si>
    <t>OG0000216.1/OG0000216.2/OG0001024.1/OG0008563.1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</si>
  <si>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0000038.11/OG0000038.6/OG0000038.9/OG0000038.12/OG0000038.2/OG0000038.8/OG0000038.10/OG0000038.7/OG0000038.1/OG0000038.4/OG0000038.5/OG0000038.3/OG0000049.14/OG0000049.7/OG0000049.11/OG0000049.6/OG0000049.1/OG0000049.12/OG0000049.5/OG0000049.10/OG0000049.9/OG0000049.13/OG0000049.3/OG0000049.4/OG0000049.15/OG0000049.8/OG0000049.2/OG0000200.4/OG0000200.5/OG0000200.2/OG0000200.6/OG0000200.3/OG0000200.1/OG0000404.1/OG0000404.2/OG0000404.3/OG0000404.4/OG0000524.2/OG0000524.1/OG0000524.3/OG0001005.2/OG0001005.1/OG0003794.1/OG0004634.1/OG0005379.1</t>
  </si>
  <si>
    <t>OG0000616.2/OG0000616.1/OG0000616.3</t>
  </si>
  <si>
    <t>OG0000821.1/OG0000821.3/OG0000821.2/OG0003874.1/OG0005600.1</t>
  </si>
  <si>
    <t>OG0001662.2/OG0001662.1/OG0002646.1/OG0004096.1/OG0005060.1</t>
  </si>
  <si>
    <t>OG0000030.8/OG0000030.7/OG0000030.12/OG0000030.6/OG0000030.1/OG0000030.4/OG0000030.9/OG0000030.10/OG0000030.14/OG0000030.2/OG0000030.3/OG0000030.13/OG0000030.5/OG0000030.11/OG0000098.9/OG0000098.6/OG0000098.5/OG0000098.3/OG0000098.8/OG0000098.7/OG0000098.4/OG0000098.1/OG0000098.2/OG0000102.3/OG0000102.1/OG0000102.2/OG0000102.6/OG0000102.5/OG0000102.4/OG0000102.7/OG0000102.8/OG0000200.4/OG0000200.5/OG0000200.2/OG0000200.6/OG0000200.3/OG0000200.1/OG0000274.1/OG0000274.4/OG0000274.5/OG0000274.2/OG0000274.3/OG0000283.4/OG0000283.3/OG0000283.1/OG0000283.2/OG0000334.3/OG0000334.1/OG0000334.4/OG0000334.2/OG0000401.3/OG0000401.1/OG0000401.2/OG0000447.3/OG0000447.2/OG0000447.1/OG0000521.2/OG0000521.1/OG0000521.3/OG0000585.1/OG0000585.2/OG0000608.1/OG0000608.2/OG0000666.3/OG0000666.2/OG0000666.1/OG0000704.2/OG0000704.1/OG0000704.3/OG0000730.2/OG0000730.1/OG0000789.1/OG0000789.2/OG0000827.1/OG0000827.2/OG0000828.1/OG0000828.2/OG0000832.1/OG0000832.3/OG0000832.2/OG0001036.1/OG0001171.2/OG0001171.1/OG0001249.1/OG0001296.1/OG0001296.2/OG0001403.2/OG0001403.1/OG0001415.2/OG0001415.1/OG0001420.1/OG0001514.2/OG0001514.1/OG0001581.1/OG0001581.2/OG0001610.1/OG0001814.1/OG0001814.2/OG0001830.2/OG0001830.1/OG0001932.1/OG0001932.2/OG0002029.1/OG0002029.2/OG0002033.1/OG0002295.1/OG0002381.2/OG0002381.1/OG0002485.2/OG0002485.1/OG0002748.1/OG0002920.1/OG0003217.1/OG0003683.1/OG0003738.1/OG0003774.1/OG0004038.1/OG0004093.1/OG0004146.1/OG0004283.1/OG0004391.1/OG0005081.1/OG0005539.1/OG0005871.1/OG0006741.1/OG0006915.1/OG0008857.1</t>
  </si>
  <si>
    <t>OG0001662.2/OG0001662.1/OG0002646.1/OG0004096.1/OG0005060.1/OG0008172.1</t>
  </si>
  <si>
    <t>OG0000030.8/OG0000030.7/OG0000030.12/OG0000030.6/OG0000030.1/OG0000030.4/OG0000030.9/OG0000030.10/OG0000030.14/OG0000030.2/OG0000030.3/OG0000030.13/OG0000030.5/OG0000030.11/OG0000098.9/OG0000098.6/OG0000098.5/OG0000098.3/OG0000098.8/OG0000098.7/OG0000098.4/OG0000098.1/OG0000098.2/OG0000102.3/OG0000102.1/OG0000102.2/OG0000102.6/OG0000102.5/OG0000102.4/OG0000102.7/OG0000102.8/OG0000200.4/OG0000200.5/OG0000200.2/OG0000200.6/OG0000200.3/OG0000200.1/OG0000274.1/OG0000274.4/OG0000274.5/OG0000274.2/OG0000274.3/OG0000283.4/OG0000283.3/OG0000283.1/OG0000283.2/OG0000322.1/OG0000322.2/OG0000322.4/OG0000322.3/OG0000334.3/OG0000334.1/OG0000334.4/OG0000334.2/OG0000401.3/OG0000401.1/OG0000401.2/OG0000420.3/OG0000420.2/OG0000420.1/OG0000447.3/OG0000447.2/OG0000447.1/OG0000521.2/OG0000521.1/OG0000521.3/OG0000582.3/OG0000582.1/OG0000582.2/OG0000585.1/OG0000585.2/OG0000608.1/OG0000608.2/OG0000666.3/OG0000666.2/OG0000666.1/OG0000704.2/OG0000704.1/OG0000704.3/OG0000730.2/OG0000730.1/OG0000789.1/OG0000789.2/OG0000827.1/OG0000827.2/OG0000828.1/OG0000828.2/OG0000832.1/OG0000832.3/OG0000832.2/OG0000947.1/OG0000947.2/OG0001036.1/OG0001171.2/OG0001171.1/OG0001249.1/OG0001296.1/OG0001296.2/OG0001403.2/OG0001403.1/OG0001415.2/OG0001415.1/OG0001420.1/OG0001514.2/OG0001514.1/OG0001581.1/OG0001581.2/OG0001610.1/OG0001814.1/OG0001814.2/OG0001830.2/OG0001830.1/OG0001932.1/OG0001932.2/OG0002029.1/OG0002029.2/OG0002033.1/OG0002060.1/OG0002284.1/OG0002295.1/OG0002381.2/OG0002381.1/OG0002485.2/OG0002485.1/OG0002748.1/OG0003137.1/OG0003217.1/OG0003683.1/OG0003738.1/OG0003774.1/OG0004038.1/OG0004093.1/OG0004146.1/OG0004283.1/OG0004391.1/OG0005081.1/OG0005539.1/OG0005737.1/OG0005871.1/OG0006741.1/OG0006915.1/OG0006933.1/OG0008857.1</t>
  </si>
  <si>
    <t>OG0002646.1/OG0005582.1</t>
  </si>
  <si>
    <t>OG0000102.3/OG0000102.1/OG0000102.2/OG0000102.6/OG0000102.5/OG0000102.4/OG0000102.7/OG0000102.8/OG0001159.1/OG0001159.2/OG0005416.1</t>
  </si>
  <si>
    <t>OG0001468.1/OG0001468.2/OG0001662.2/OG0001662.1/OG0001851.1/OG0001966.2/OG0001966.1/OG0001974.1/OG0002646.1/OG0004030.1/OG0004096.1/OG0004688.1/OG0004945.1/OG0005060.1/OG0005582.1/OG0008022.1/OG0008529.1</t>
  </si>
  <si>
    <t>OG0000821.1/OG0000821.3/OG0000821.2/OG0002582.1/OG0003874.1/OG0004325.1/OG0005064.1/OG0005390.1/OG0005600.1/OG0008563.1/OG0009041.1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</si>
  <si>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0000098.9/OG0000098.6/OG0000098.5/OG0000098.3/OG0000098.8/OG0000098.7/OG0000098.4/OG0000098.1/OG0000098.2/OG0000102.3/OG0000102.1/OG0000102.2/OG0000102.6/OG0000102.5/OG0000102.4/OG0000102.7/OG0000102.8/OG0000107.5/OG0000107.3/OG0000107.7/OG0000107.4/OG0000107.1/OG0000107.2/OG0000107.8/OG0000107.6/OG0000111.6/OG0000111.2/OG0000111.5/OG0000111.1/OG0000111.3/OG0000111.4/OG0000140.1/OG0000140.4/OG0000140.2/OG0000140.3/OG0000140.5/OG0000140.6/OG0000140.7/OG0000144.8/OG0000144.6/OG0000144.1/OG0000144.7/OG0000144.5/OG0000144.4/OG0000144.3/OG0000144.2/OG0000188.4/OG0000188.3/OG0000188.1/OG0000188.2/OG0000196.3/OG0000196.5/OG0000196.4/OG0000196.1/OG0000196.2/OG0000200.4/OG0000200.5/OG0000200.2/OG0000200.6/OG0000200.3/OG0000200.1/OG0000203.1/OG0000203.3/OG0000203.5/OG0000203.2/OG0000203.4/OG0000208.2/OG0000208.1/OG0000208.4/OG0000208.3/OG0000252.1/OG0000252.2/OG0000252.3/OG0000274.1/OG0000274.4/OG0000274.5/OG0000274.2/OG0000274.3/OG0000278.4/OG0000278.2/OG0000278.1/OG0000278.3/OG0000278.5/OG0000283.4/OG0000283.3/OG0000283.1/OG0000283.2/OG0000297.3/OG0000297.2/OG0000297.1/OG0000297.4/OG0000305.1/OG0000305.4/OG0000305.2/OG0000305.3/OG0000306.4/OG0000306.1/OG0000306.2/OG0000306.3/OG0000367.2/OG0000367.1/OG0000367.3/OG0000367.4/OG0000370.4/OG0000370.1/OG0000370.2/OG0000370.3/OG0000401.3/OG0000401.1/OG0000401.2/OG0000404.1/OG0000404.2/OG0000404.3/OG0000404.4/OG0000419.4/OG0000419.3/OG0000419.2/OG0000419.1/OG0000437.2/OG0000437.4/OG0000437.1/OG0000437.3/OG0000447.3/OG0000447.2/OG0000447.1/OG0000501.1/OG0000521.2/OG0000521.1/OG0000521.3/OG0000523.2/OG0000523.3/OG0000523.1/OG0000548.2/OG0000548.1/OG0000548.3/OG0000555.1/OG0000555.2/OG0000555.3/OG0000585.1/OG0000585.2/OG0000608.1/OG0000608.2/OG0000615.3/OG0000615.1/OG0000615.2/OG0000632.1/OG0000632.2/OG0000663.3/OG0000663.2/OG0000663.1/OG0000666.3/OG0000666.2/OG0000666.1/OG0000704.2/OG0000704.1/OG0000704.3/OG0000729.2/OG0000729.1/OG0000730.2/OG0000730.1/OG0000789.1/OG0000789.2/OG0000827.1/OG0000827.2/OG0000828.1/OG0000828.2/OG0000832.1/OG0000832.3/OG0000832.2/OG0000889.2/OG0000889.1/OG0000904.2/OG0000904.3/OG0000904.1/OG0000919.2/OG0000919.1/OG0000947.1/OG0000947.2/OG0000953.1/OG0000953.2/OG0000992.1/OG0000992.2/OG0001006.1/OG0001006.2/OG0001023.2/OG0001023.1/OG0001033.2/OG0001033.1/OG0001036.1/OG0001052.2/OG0001052.1/OG0001167.1/OG0001167.2/OG0001169.2/OG0001169.1/OG0001176.1/OG0001176.2/OG0001249.1/OG0001327.2/OG0001327.1/OG0001393.1/OG0001393.2/OG0001403.2/OG0001403.1/OG0001415.2/OG0001415.1/OG0001420.1/OG0001509.2/OG0001509.1/OG0001514.2/OG0001514.1/OG0001551.1/OG0001581.1/OG0001581.2/OG0001610.1/OG0001648.2/OG0001648.1/OG0001814.1/OG0001814.2/OG0001830.2/OG0001830.1/OG0001932.1/OG0001932.2/OG0002029.1/OG0002029.2/OG0002033.1/OG0002077.2/OG0002077.1/OG0002157.2/OG0002157.1/OG0002295.1/OG0002381.2/OG0002381.1/OG0002485.2/OG0002485.1/OG0002621.1/OG0002746.1/OG0002748.1/OG0003046.1/OG0003053.1/OG0003131.1/OG0003142.1/OG0003217.1/OG0003435.1/OG0003683.1/OG0003711.1/OG0003730.1/OG0003738.1/OG0003771.1/OG0003774.1/OG0003824.1/OG0004038.1/OG0004093.1/OG0004106.1/OG0004146.1/OG0004240.1/OG0004283.1/OG0004336.1/OG0004340.1/OG0004391.1/OG0004425.1/OG0004454.1/OG0004699.2/OG0004699.1/OG0005081.1/OG0005158.1/OG0005356.1/OG0005515.1/OG0005539.1/OG0005871.1/OG0006209.1/OG0006297.1/OG0006340.1/OG0006626.1/OG0006915.1/OG0008101.1/OG0008550.1/OG0008857.1</t>
  </si>
  <si>
    <t>OG0004030.1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</si>
  <si>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0000196.3/OG0000196.5/OG0000196.4/OG0000196.1/OG0000196.2/OG0000548.2/OG0000548.1/OG0000548.3/OG0000889.2/OG0000889.1/OG0000904.2/OG0000904.3/OG0000904.1/OG0001006.1/OG0001006.2/OG0001509.2/OG0001509.1/OG0004106.1</t>
  </si>
  <si>
    <t>OG0000111.6/OG0000111.2/OG0000111.5/OG0000111.1/OG0000111.3/OG0000111.4/OG0000419.4/OG0000419.3/OG0000419.2/OG0000419.1/OG0000523.2/OG0000523.3/OG0000523.1/OG0000919.2/OG0000919.1/OG0000953.1/OG0000953.2/OG0001393.1/OG0001393.2/OG0002157.2/OG0002157.1/OG0003142.1/OG0003711.1/OG0003730.1/OG0004336.1/OG0004699.2/OG0004699.1/OG0006209.1/OG0008101.1/OG0008550.1</t>
  </si>
  <si>
    <t>OG0001851.1/OG0001966.2/OG0001966.1/OG0004030.1/OG0005582.1</t>
  </si>
  <si>
    <t>OG0000053.9/OG0000053.10/OG0000053.2/OG0000053.7/OG0000053.12/OG0000053.4/OG0000053.1/OG0000053.6/OG0000053.11/OG0000053.8/OG0000053.5/OG0000053.3/OG0000367.2/OG0000367.1/OG0000367.3/OG0000367.4/OG0005158.1/OG0005515.1</t>
  </si>
  <si>
    <t>OG0007186.1/OG0011448.1</t>
  </si>
  <si>
    <t>OG0000035.4/OG0000035.6/OG0000035.3/OG0000035.13/OG0000035.14/OG0000035.11/OG0000035.2/OG0000035.17/OG0000035.12/OG0000035.1/OG0000035.9/OG0000035.16/OG0000035.5/OG0000035.15/OG0000035.10/OG0000035.7/OG0000035.8/OG0000102.3/OG0000102.1/OG0000102.2/OG0000102.6/OG0000102.5/OG0000102.4/OG0000102.7/OG0000102.8/OG0000107.5/OG0000107.3/OG0000107.7/OG0000107.4/OG0000107.1/OG0000107.2/OG0000107.8/OG0000107.6/OG0000193.1/OG0000193.2/OG0000193.5/OG0000193.4/OG0000193.3/OG0000299.2/OG0000299.4/OG0000299.3/OG0000299.1/OG0000332.3/OG0000332.2/OG0000332.1/OG0000523.2/OG0000523.3/OG0000523.1/OG0001005.2/OG0001005.1/OG0001167.1/OG0001167.2/OG0001203.2/OG0001203.1/OG0001262.2/OG0001262.1/OG0001393.1/OG0001393.2/OG0001415.2/OG0001415.1/OG0003050.1/OG0003053.1/OG0003107.1/OG0003332.1/OG0005116.1/OG0006727.1</t>
  </si>
  <si>
    <t>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0000073.10/OG0000073.7/OG0000073.3/OG0000073.11/OG0000073.8/OG0000073.1/OG0000073.5/OG0000073.2/OG0000073.9/OG0000073.4/OG0000073.6/OG0000130.5/OG0000130.4/OG0000130.7/OG0000130.6/OG0000130.3/OG0000130.2/OG0000130.1/OG0000208.2/OG0000208.1/OG0000208.4/OG0000208.3/OG0000404.1/OG0000404.2/OG0000404.3/OG0000404.4/OG0000523.2/OG0000523.3/OG0000523.1/OG0001019.1/OG0001019.2/OG0001023.2/OG0001023.1/OG0001084.2/OG0001084.1/OG0001610.1/OG0002208.1/OG0002208.2/OG0002284.1/OG0003031.1/OG0003296.1/OG0004064.1/OG0006891.1</t>
  </si>
  <si>
    <t>OG0000130.5/OG0000130.4/OG0000130.7/OG0000130.6/OG0000130.3/OG0000130.2/OG0000130.1/OG0001610.1/OG0002208.1/OG0002208.2</t>
  </si>
  <si>
    <t>OG0000102.3/OG0000102.1/OG0000102.2/OG0000102.6/OG0000102.5/OG0000102.4/OG0000102.7/OG0000102.8/OG0000126.3/OG0000126.2/OG0000126.8/OG0000126.6/OG0000126.5/OG0000126.1/OG0000126.4/OG0000126.7/OG0000155.5/OG0000155.4/OG0000155.3/OG0000155.1/OG0000155.6/OG0000155.2/OG0000224.5/OG0000224.3/OG0000224.4/OG0000224.2/OG0000224.1/OG0000224.6/OG0000283.4/OG0000283.3/OG0000283.1/OG0000283.2/OG0000332.3/OG0000332.2/OG0000332.1/OG0000340.4/OG0000340.1/OG0000340.3/OG0000340.2/OG0000398.2/OG0000398.1/OG0000398.3/OG0000404.1/OG0000404.2/OG0000404.3/OG0000404.4/OG0000436.3/OG0000436.1/OG0000436.2/OG0000521.2/OG0000521.1/OG0000521.3/OG0000525.3/OG0000525.1/OG0000525.2/OG0000533.2/OG0000533.3/OG0000533.4/OG0000533.1/OG0000608.1/OG0000608.2/OG0000632.1/OG0000632.2/OG0000666.3/OG0000666.2/OG0000666.1/OG0000712.1/OG0000712.2/OG0000860.1/OG0000860.2/OG0000860.3/OG0000868.2/OG0000868.1/OG0000868.3/OG0000923.1/OG0000923.2/OG0001019.1/OG0001019.2/OG0001023.2/OG0001023.1/OG0001082.2/OG0001082.1/OG0001203.2/OG0001203.1/OG0001249.1/OG0001415.2/OG0001415.1/OG0001459.1/OG0001459.2/OG0001610.1/OG0001678.2/OG0001678.1/OG0001771.1/OG0001771.2/OG0002208.1/OG0002208.2/OG0002237.1/OG0002284.1/OG0002381.2/OG0002381.1/OG0002411.1/OG0002492.1/OG0002515.1/OG0002728.1/OG0003233.1/OG0003485.1/OG0004057.1/OG0004152.1/OG0004205.2/OG0004205.1/OG0004632.1/OG0005158.1/OG0005356.1/OG0005587.1/OG0006371.1/OG0010324.1</t>
  </si>
  <si>
    <t>OG0000123.2/OG0000123.3/OG0000123.5/OG0000123.6/OG0000123.4/OG0000123.7/OG0000123.1/OG0002306.2/OG0002306.1/OG0002905.1/OG0007339.1/OG0007775.1</t>
  </si>
  <si>
    <t>OG0001609.1/OG0002646.1/OG0006669.1/OG0007186.1</t>
  </si>
  <si>
    <t>OG0005158.1</t>
  </si>
  <si>
    <t>OG0000632.1/OG0000632.2/OG0001203.2/OG0001203.1/OG0001610.1</t>
  </si>
  <si>
    <t>OG0001056.1/OG0001056.2</t>
  </si>
  <si>
    <t>OG0000105.3/OG0000105.1/OG0000105.5/OG0000105.7/OG0000105.6/OG0000105.2/OG0000105.4/OG0000340.4/OG0000340.1/OG0000340.3/OG0000340.2/OG0000372.5/OG0000372.3/OG0000372.4/OG0000372.1/OG0000372.2/OG0000904.2/OG0000904.3/OG0000904.1/OG0000953.1/OG0000953.2/OG0001501.1/OG0001542.2/OG0001542.1/OG0002219.1/OG0003303.1/OG0004048.1</t>
  </si>
  <si>
    <t>OG0000168.1/OG0000168.4/OG0000168.2/OG0000168.3/OG0000168.5/OG0001782.1/OG0001782.2/OG0002607.1/OG0002807.1/OG0004384.1/OG0005584.1</t>
  </si>
  <si>
    <t>OG0002658.1/OG0003474.1</t>
  </si>
  <si>
    <t>OG0000267.4/OG0000267.1/OG0000267.2/OG0000267.5/OG0000267.3/OG0000650.1/OG0000650.2/OG0000650.3/OG0001163.2/OG0001163.1/OG0001784.2/OG0001784.1/OG0001952.1/OG0001952.2/OG0003142.1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</si>
  <si>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0000208.2/OG0000208.1/OG0000208.4/OG0000208.3/OG0000401.3/OG0000401.1/OG0000401.2/OG0000538.3/OG0000538.2/OG0000538.4/OG0000538.1/OG0000636.3/OG0000636.1/OG0000636.2/OG0000650.1/OG0000650.2/OG0000650.3/OG0000732.1/OG0000732.2/OG0000732.3/OG0001551.1/OG0001972.1/OG0001972.2/OG0002061.1/OG0003774.1/OG0004153.1/OG0004205.2/OG0004205.1/OG0004391.1/OG0006146.1/OG0007773.1</t>
  </si>
  <si>
    <t>OG0001345.3/OG0001345.2/OG0001345.1/OG0001851.1/OG0002653.1/OG0004054.1/OG0004438.1/OG0007303.1/OG0007336.1</t>
  </si>
  <si>
    <t>OG0002628.2/OG0002628.1/OG0005180.1/OG0006082.1/OG0008865.1</t>
  </si>
  <si>
    <t>OG0000187.6/OG0000187.5/OG0000187.4/OG0000187.3/OG0000187.1/OG0000187.2/OG0000316.4/OG0000316.2/OG0000316.5/OG0000316.1/OG0000316.3/OG0000389.2/OG0000389.3/OG0000389.1/OG0000437.2/OG0000437.4/OG0000437.1/OG0000437.3/OG0000456.4/OG0000456.2/OG0000456.3/OG0000456.1/OG0000524.2/OG0000524.1/OG0000524.3/OG0000745.2/OG0000745.1/OG0000745.3/OG0000854.1/OG0000854.2/OG0000886.1/OG0000886.3/OG0000886.2/OG0000917.2/OG0000917.1/OG0001007.2/OG0001007.1/OG0001155.2/OG0001155.1/OG0001157.2/OG0001157.1/OG0001169.2/OG0001169.1/OG0001203.2/OG0001203.1/OG0001313.2/OG0001313.1/OG0001510.2/OG0001510.1/OG0001648.2/OG0001648.1/OG0001680.1/OG0001680.2/OG0001702.2/OG0001702.1/OG0001763.2/OG0001763.1/OG0001811.2/OG0001811.1/OG0001856.2/OG0001856.1/OG0001963.1/OG0001963.2/OG0002341.1/OG0002411.1/OG0002491.1/OG0002513.1/OG0002587.1/OG0002780.1/OG0003049.1/OG0003055.1/OG0003154.1/OG0003340.1/OG0003340.2/OG0003721.1/OG0004014.1/OG0004347.1/OG0004428.1/OG0004489.1/OG0004608.1/OG0004748.1/OG0005491.1/OG0005568.1/OG0006007.1/OG0006234.1/OG0006327.1/OG0006338.1/OG0006464.1/OG0006490.1</t>
  </si>
  <si>
    <t>OG0000103.5/OG0000103.8/OG0000103.7/OG0000103.2/OG0000103.6/OG0000103.1/OG0000103.9/OG0000103.3/OG0000103.4/OG0000188.4/OG0000188.3/OG0000188.1/OG0000188.2/OG0000257.3/OG0000257.1/OG0000257.2/OG0000436.3/OG0000436.1/OG0000436.2/OG0000533.2/OG0000533.3/OG0000533.4/OG0000533.1/OG0000614.3/OG0000614.2/OG0000614.1/OG0000771.3/OG0000771.2/OG0000771.1/OG0000794.1/OG0000794.2/OG0000923.1/OG0000923.2/OG0000969.1/OG0000969.2/OG0001274.1/OG0001274.2/OG0001465.1/OG0001465.2/OG0001787.1/OG0001787.2/OG0001944.1/OG0002077.2/OG0002077.1/OG0002161.1/OG0002161.2/OG0002205.1/OG0002265.1/OG0002265.2/OG0002451.1/OG0002451.2/OG0002655.2/OG0002655.1/OG0002667.1/OG0002923.1/OG0002947.2/OG0002947.1/OG0003156.1/OG0003163.1/OG0003428.1/OG0003548.1/OG0003573.1/OG0003740.1/OG0003846.1/OG0004568.1/OG0004610.1/OG0005083.1/OG0005356.1/OG0005445.1/OG0006053.1/OG0006240.1/OG0006891.1/OG0006927.1/OG0007727.1</t>
  </si>
  <si>
    <t>OG0004442.1/OG0005474.1</t>
  </si>
  <si>
    <t>OG0003509.1/OG0003668.1/OG0007586.1/OG0008022.1/OG0008078.1</t>
  </si>
  <si>
    <t>OG0000815.1/OG0000815.2/OG0003492.1</t>
  </si>
  <si>
    <t>OG0004381.1/OG0005572.1/OG0005695.1/OG0006412.1</t>
  </si>
  <si>
    <t>OG0004456.1/OG0006270.1/OG0006654.1/OG0008056.1/OG0009053.1</t>
  </si>
  <si>
    <t>OG0000613.1/OG0000613.3/OG0000613.2/OG0000737.1/OG0000737.3/OG0000737.2/OG0000756.1/OG0002023.1/OG0002668.2/OG0002668.1/OG0002926.1/OG0003584.1/OG0003750.1/OG0004033.1/OG0004044.1/OG0004112.1/OG0004112.2/OG0004544.1/OG0004742.1/OG0005114.1/OG0005397.1/OG0005434.1/OG0005657.1/OG0006626.1/OG0006901.1/OG0007820.1</t>
  </si>
  <si>
    <t>OG0000737.1/OG0000737.3/OG0000737.2/OG0002668.2/OG0002668.1/OG0004742.1</t>
  </si>
  <si>
    <t>OG0001696.1/OG0001696.2/OG0004126.1/OG0005197.1/OG0005197.3/OG0005197.2</t>
  </si>
  <si>
    <t>OG0000030.8/OG0000030.7/OG0000030.12/OG0000030.6/OG0000030.1/OG0000030.4/OG0000030.9/OG0000030.10/OG0000030.14/OG0000030.2/OG0000030.3/OG0000030.13/OG0000030.5/OG0000030.11/OG0000045.12/OG0000045.7/OG0000045.11/OG0000045.2/OG0000045.4/OG0000045.13/OG0000045.10/OG0000045.9/OG0000045.8/OG0000045.6/OG0000045.3/OG0000045.5/OG0000045.1/OG0000178.3/OG0000178.6/OG0000178.4/OG0000178.5/OG0000178.1/OG0000178.2/OG0000237.2/OG0000237.1/OG0000237.3/OG0000237.4/OG0000237.5/OG0000673.2/OG0000673.1/OG0006891.1</t>
  </si>
  <si>
    <t>OG0004540.1/OG0005271.1/OG0006292.1/OG0009085.1</t>
  </si>
  <si>
    <t>OG0000302.7/OG0000302.3/OG0000302.2/OG0000302.6/OG0000302.1/OG0000302.5/OG0000302.4/OG0006377.1/OG0006736.1/OG0007757.1/OG0007825.1/OG0007833.1/OG0008134.1/OG0008214.1/OG0008572.1</t>
  </si>
  <si>
    <t>OG0000476.1/OG0000476.2/OG0000476.3/OG0000628.1/OG0000628.2/OG0000725.1/OG0000725.2/OG0001027.2/OG0001027.1/OG0001083.1/OG0001083.2/OG0001115.2/OG0001115.1/OG0001199.1/OG0001392.2/OG0001392.1/OG0001507.2/OG0001507.1/OG0001562.1/OG0001562.2/OG0001673.1/OG0001939.1/OG0001992.1/OG0002000.1/OG0002018.1/OG0002030.1/OG0002030.2/OG0002126.2/OG0002126.1/OG0003047.1/OG0003710.1/OG0003965.1/OG0004441.1/OG0004798.1/OG0004993.1/OG0005059.1/OG0005124.1/OG0005160.1/OG0005345.1/OG0005717.1/OG0005851.1/OG0006336.1/OG0006417.1/OG0006687.1/OG0007294.1/OG0007402.1/OG0007432.1/OG0007565.1/OG0007658.1/OG0007759.1/OG0008460.1/OG0008523.1</t>
  </si>
  <si>
    <t>OG0000104.6/OG0000104.4/OG0000104.5/OG0000104.2/OG0000104.1/OG0000104.3/OG0000655.1/OG0000655.2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</si>
  <si>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0000047.2/OG0000047.3/OG0000047.7/OG0000047.1/OG0000047.4/OG0000047.5/OG0000047.6/OG0000050.7/OG0000050.8/OG0000050.1/OG0000050.6/OG0000050.10/OG0000050.5/OG0000050.11/OG0000050.9/OG0000050.3/OG0000050.2/OG0000050.4/OG0000120.3/OG0000120.4/OG0000120.1/OG0000120.5/OG0000120.2/OG0000121.5/OG0000121.1/OG0000121.2/OG0000121.3/OG0000121.4/OG0000121.6/OG0000121.8/OG0000121.7/OG0000126.3/OG0000126.2/OG0000126.8/OG0000126.6/OG0000126.5/OG0000126.1/OG0000126.4/OG0000126.7/OG0000148.3/OG0000148.6/OG0000148.5/OG0000148.2/OG0000148.4/OG0000148.1/OG0000168.1/OG0000168.4/OG0000168.2/OG0000168.3/OG0000168.5/OG0000181.3/OG0000181.5/OG0000181.1/OG0000181.2/OG0000181.4/OG0000283.4/OG0000283.3/OG0000283.1/OG0000283.2/OG0000288.5/OG0000288.1/OG0000288.4/OG0000288.2/OG0000288.3/OG0000298.3/OG0000298.4/OG0000298.5/OG0000298.1/OG0000298.2/OG0000299.2/OG0000299.4/OG0000299.3/OG0000299.1/OG0000311.2/OG0000311.3/OG0000311.1/OG0000311.4/OG0000316.4/OG0000316.2/OG0000316.5/OG0000316.1/OG0000316.3/OG0000317.1/OG0000317.3/OG0000317.4/OG0000317.2/OG0000327.4/OG0000327.3/OG0000327.1/OG0000327.2/OG0000375.4/OG0000375.3/OG0000375.2/OG0000375.1/OG0000403.2/OG0000403.1/OG0000405.2/OG0000405.3/OG0000405.1/OG0000424.2/OG0000424.1/OG0000523.2/OG0000523.3/OG0000523.1/OG0000617.1/OG0000617.2/OG0000617.3/OG0000635.1/OG0000635.2/OG0000772.1/OG0000772.2/OG0000831.2/OG0000831.1/OG0000833.2/OG0000833.1/OG0000886.1/OG0000886.3/OG0000886.2/OG0000953.1/OG0000953.2/OG0000974.1/OG0000974.2/OG0001166.2/OG0001166.1/OG0001254.2/OG0001254.1/OG0001263.1/OG0001263.2/OG0001395.2/OG0001395.1/OG0001408.1/OG0001408.2/OG0001466.2/OG0001466.1/OG0001504.1/OG0001504.2/OG0001554.2/OG0001554.1/OG0001559.2/OG0001559.1/OG0001702.2/OG0001702.1/OG0001710.2/OG0001710.1/OG0001991.1/OG0002064.2/OG0002064.1/OG0002246.1/OG0002268.1/OG0002341.1/OG0002374.1/OG0002376.1/OG0002491.1/OG0002492.1/OG0002605.1/OG0002605.2/OG0002666.1/OG0002787.1/OG0002876.1/OG0002885.1/OG0003096.1/OG0003154.1/OG0003314.1/OG0003451.1/OG0003485.1/OG0003487.1/OG0003510.1/OG0003769.1/OG0003819.1/OG0004309.1/OG0004315.1/OG0004620.1/OG0005158.1/OG0005565.1/OG0006236.1/OG0006413.1/OG0006867.1</t>
  </si>
  <si>
    <t>OG0000835.3/OG0000835.2/OG0000835.1/OG0001609.1/OG0001822.1/OG0001822.2/OG0001966.2/OG0001966.1/OG0002646.1/OG0002708.1/OG0003542.1/OG0005288.1/OG0005846.1</t>
  </si>
  <si>
    <t>OG0000493.2/OG0000493.3/OG0000493.1/OG0002628.2/OG0002628.1/OG0004302.1</t>
  </si>
  <si>
    <t>OG0001609.1/OG0001822.1/OG0001822.2/OG0001966.2/OG0001966.1/OG0002646.1/OG0002708.1/OG0003542.1/OG0005288.1/OG0005846.1</t>
  </si>
  <si>
    <t>OG0001609.1/OG0001822.1/OG0001822.2/OG0002708.1/OG0005288.1</t>
  </si>
  <si>
    <t>OG0000493.2/OG0000493.3/OG0000493.1/OG0004302.1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</si>
  <si>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0000047.2/OG0000047.3/OG0000047.7/OG0000047.1/OG0000047.4/OG0000047.5/OG0000047.6/OG0000050.7/OG0000050.8/OG0000050.1/OG0000050.6/OG0000050.10/OG0000050.5/OG0000050.11/OG0000050.9/OG0000050.3/OG0000050.2/OG0000050.4/OG0000288.5/OG0000288.1/OG0000288.4/OG0000288.2/OG0000288.3/OG0000317.1/OG0000317.3/OG0000317.4/OG0000317.2/OG0000327.4/OG0000327.3/OG0000327.1/OG0000327.2/OG0000405.2/OG0000405.3/OG0000405.1/OG0000424.2/OG0000424.1/OG0000523.2/OG0000523.3/OG0000523.1/OG0000617.1/OG0000617.2/OG0000617.3/OG0000635.1/OG0000635.2/OG0000953.1/OG0000953.2/OG0000974.1/OG0000974.2/OG0001254.2/OG0001254.1/OG0001263.1/OG0001263.2/OG0001408.1/OG0001408.2/OG0001466.2/OG0001466.1/OG0002374.1/OG0002885.1/OG0003096.1/OG0003314.1/OG0005158.1/OG0006236.1/OG0006413.1</t>
  </si>
  <si>
    <t>OG0001609.1/OG0003077.2/OG0003077.1/OG0003542.1/OG0004052.1/OG0005288.1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</si>
  <si>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0000050.7/OG0000050.8/OG0000050.1/OG0000050.6/OG0000050.10/OG0000050.5/OG0000050.11/OG0000050.9/OG0000050.3/OG0000050.2/OG0000050.4/OG0000148.3/OG0000148.6/OG0000148.5/OG0000148.2/OG0000148.4/OG0000148.1/OG0000181.3/OG0000181.5/OG0000181.1/OG0000181.2/OG0000181.4/OG0000267.4/OG0000267.1/OG0000267.2/OG0000267.5/OG0000267.3/OG0000283.4/OG0000283.3/OG0000283.1/OG0000283.2/OG0000299.2/OG0000299.4/OG0000299.3/OG0000299.1/OG0000395.1/OG0000395.2/OG0000395.3/OG0000419.4/OG0000419.3/OG0000419.2/OG0000419.1/OG0000429.3/OG0000429.2/OG0000429.1/OG0000480.3/OG0000480.1/OG0000480.2/OG0000485.1/OG0000485.3/OG0000485.2/OG0000523.2/OG0000523.3/OG0000523.1/OG0000549.2/OG0000549.1/OG0000559.3/OG0000559.2/OG0000559.1/OG0000617.1/OG0000617.2/OG0000617.3/OG0000635.1/OG0000635.2/OG0000772.1/OG0000772.2/OG0000892.1/OG0000892.2/OG0000974.1/OG0000974.2/OG0000995.1/OG0000995.2/OG0001166.2/OG0001166.1/OG0001175.2/OG0001175.1/OG0001395.2/OG0001395.1/OG0001408.1/OG0001408.2/OG0001554.2/OG0001554.1/OG0001559.2/OG0001559.1/OG0001710.2/OG0001710.1/OG0001768.1/OG0002268.1/OG0002332.1/OG0002492.1/OG0002621.1/OG0002731.2/OG0002731.1/OG0002812.1/OG0002885.1/OG0003096.1/OG0003105.1/OG0003222.1/OG0003730.1/OG0003752.1/OG0003775.1/OG0003821.1/OG0006236.1</t>
  </si>
  <si>
    <t>OG0000617.1/OG0000617.2/OG0000617.3</t>
  </si>
  <si>
    <t>OG0002497.2/OG0002497.1/OG0003238.1/OG0003415.1/OG0004808.1/OG0005093.1/OG0005242.1/OG0005456.1/OG0005846.1/OG0006022.1/OG0006265.1/OG0007234.1/OG0007387.1/OG0007689.1/OG0008141.1</t>
  </si>
  <si>
    <t>OG0000004.13/OG0000004.3/OG0000004.7/OG0000004.6/OG0000004.17/OG0000004.10/OG0000004.5/OG0000004.9/OG0000004.12/OG0000004.2/OG0000004.4/OG0000004.19/OG0000004.1/OG0000004.18/OG0000004.11/OG0000004.14/OG0000004.15/OG0000004.8/OG0000004.16/OG0000089.4/OG0000089.8/OG0000089.5/OG0000089.2/OG0000089.6/OG0000089.3/OG0000089.7/OG0000089.1/OG0000119.6/OG0000119.1/OG0000119.5/OG0000119.4/OG0000119.7/OG0000119.3/OG0000119.2/OG0000148.3/OG0000148.6/OG0000148.5/OG0000148.2/OG0000148.4/OG0000148.1/OG0000257.3/OG0000257.1/OG0000257.2/OG0000419.4/OG0000419.3/OG0000419.2/OG0000419.1/OG0000735.2/OG0000735.1/OG0000768.1/OG0000768.2/OG0000919.2/OG0000919.1/OG0001034.2/OG0001034.1/OG0001249.1/OG0001683.2/OG0001683.1/OG0001833.1/OG0001935.1/OG0002065.2/OG0002065.1/OG0002068.1/OG0002113.1/OG0002161.1/OG0002161.2/OG0002166.2/OG0002166.1/OG0002246.1/OG0002403.2/OG0002403.1/OG0002471.1/OG0002487.1/OG0002607.1/OG0002612.2/OG0002612.1/OG0002621.1/OG0002773.1/OG0002787.1/OG0002931.1/OG0002947.2/OG0002947.1/OG0002957.1/OG0003052.1/OG0003132.1/OG0003134.1/OG0003145.1/OG0003204.1/OG0003278.1/OG0003400.1/OG0003461.1/OG0003536.1/OG0003543.1/OG0003575.1/OG0003579.1/OG0003698.1/OG0003743.1/OG0003743.2/OG0003753.1/OG0003835.1/OG0003849.1/OG0003973.1/OG0004032.1/OG0004066.1/OG0004205.2/OG0004205.1/OG0004407.1/OG0004592.1/OG0004664.1/OG0004724.1/OG0004778.1/OG0004930.1/OG0004935.1/OG0004949.1/OG0005000.1/OG0005050.1/OG0005100.1/OG0005115.1/OG0005137.1/OG0005394.1/OG0005451.1/OG0005489.1/OG0005521.1/OG0005559.1/OG0005669.1/OG0005789.1/OG0005902.1/OG0005982.1/OG0006181.1/OG0006234.1/OG0006269.1/OG0006310.1/OG0006350.1/OG0006368.1/OG0006413.1/OG0006469.1/OG0006832.1/OG0006958.1/OG0007130.1/OG0007364.1/OG0010635.1</t>
  </si>
  <si>
    <t>OG0000257.3/OG0000257.1/OG0000257.2</t>
  </si>
  <si>
    <t>OG0000098.9/OG0000098.6/OG0000098.5/OG0000098.3/OG0000098.8/OG0000098.7/OG0000098.4/OG0000098.1/OG0000098.2/OG0000104.6/OG0000104.4/OG0000104.5/OG0000104.2/OG0000104.1/OG0000104.3/OG0000107.5/OG0000107.3/OG0000107.7/OG0000107.4/OG0000107.1/OG0000107.2/OG0000107.8/OG0000107.6/OG0000111.6/OG0000111.2/OG0000111.5/OG0000111.1/OG0000111.3/OG0000111.4/OG0000143.2/OG0000143.3/OG0000143.1/OG0000143.4/OG0000155.5/OG0000155.4/OG0000155.3/OG0000155.1/OG0000155.6/OG0000155.2/OG0000193.1/OG0000193.2/OG0000193.5/OG0000193.4/OG0000193.3/OG0000200.4/OG0000200.5/OG0000200.2/OG0000200.6/OG0000200.3/OG0000200.1/OG0000208.2/OG0000208.1/OG0000208.4/OG0000208.3/OG0000298.3/OG0000298.4/OG0000298.5/OG0000298.1/OG0000298.2/OG0000337.3/OG0000337.1/OG0000337.2/OG0000340.4/OG0000340.1/OG0000340.3/OG0000340.2/OG0000403.2/OG0000403.1/OG0000555.1/OG0000555.2/OG0000555.3/OG0000559.3/OG0000559.2/OG0000559.1/OG0000618.2/OG0000618.1/OG0000618.3/OG0000730.2/OG0000730.1/OG0000834.2/OG0000834.1/OG0000889.2/OG0000889.1/OG0000904.2/OG0000904.3/OG0000904.1/OG0001157.2/OG0001157.1/OG0001167.1/OG0001167.2/OG0001171.2/OG0001171.1/OG0001420.1/OG0001501.1/OG0001607.2/OG0001607.1/OG0001706.1/OG0001706.2/OG0001765.1/OG0001858.1/OG0002208.1/OG0002208.2/OG0002575.1/OG0003031.1/OG0003053.1/OG0004085.1/OG0004125.1/OG0004699.2/OG0004699.1/OG0005758.1/OG0006765.1</t>
  </si>
  <si>
    <t>OG0000559.3/OG0000559.2/OG0000559.1/OG0004454.1</t>
  </si>
  <si>
    <t>OG0000256.4/OG0000256.5/OG0000256.3/OG0000256.1/OG0000256.2/OG0000318.4/OG0000318.2/OG0000318.1/OG0000318.3/OG0000403.2/OG0000403.1/OG0000485.1/OG0000485.3/OG0000485.2/OG0000635.1/OG0000635.2/OG0000876.1/OG0000876.2/OG0001050.2/OG0001050.1/OG0001597.1/OG0001597.2/OG0001768.1/OG0002601.1/OG0002920.1/OG0003055.1/OG0003287.1/OG0003855.1/OG0005154.1</t>
  </si>
  <si>
    <t>OG0002830.1/OG0009738.1</t>
  </si>
  <si>
    <t>OG0006725.1</t>
  </si>
  <si>
    <t>OG0004014.1/OG0004240.1/OG0005538.1/OG0007384.1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</si>
  <si>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0001228.1/OG0002518.1</t>
  </si>
  <si>
    <t>OG0000256.4/OG0000256.5/OG0000256.3/OG0000256.1/OG0000256.2/OG0000793.1/OG0000793.2/OG0001149.1/OG0001149.2/OG0001697.2/OG0001697.1/OG0002875.1/OG0002915.1/OG0003344.1/OG0004127.1/OG0005356.1</t>
  </si>
  <si>
    <t>OG0007775.1</t>
  </si>
  <si>
    <t>OG0000004.13/OG0000004.3/OG0000004.7/OG0000004.6/OG0000004.17/OG0000004.10/OG0000004.5/OG0000004.9/OG0000004.12/OG0000004.2/OG0000004.4/OG0000004.19/OG0000004.1/OG0000004.18/OG0000004.11/OG0000004.14/OG0000004.15/OG0000004.8/OG0000004.16/OG0000031.13/OG0000031.5/OG0000031.16/OG0000031.1/OG0000031.4/OG0000031.14/OG0000031.8/OG0000031.9/OG0000031.10/OG0000031.2/OG0000031.6/OG0000031.7/OG0000031.12/OG0000031.15/OG0000031.3/OG0000031.11/OG0000031.17/OG0000060.5/OG0000060.4/OG0000060.1/OG0000060.2/OG0000060.6/OG0000060.7/OG0000060.9/OG0000060.8/OG0000060.3/OG0000060.10/OG0000073.10/OG0000073.7/OG0000073.3/OG0000073.11/OG0000073.8/OG0000073.1/OG0000073.5/OG0000073.2/OG0000073.9/OG0000073.4/OG0000073.6/OG0003162.1/OG0005400.1</t>
  </si>
  <si>
    <t>OG0000274.1/OG0000274.4/OG0000274.5/OG0000274.2/OG0000274.3/OG0000608.1/OG0000608.2/OG0001403.2/OG0001403.1/OG0003683.1/OG0003774.1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</si>
  <si>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0000269.4/OG0000269.2/OG0000269.3/OG0000269.1/OG0000540.3/OG0000540.4/OG0000540.2/OG0000540.1/OG0000897.2/OG0000897.1/OG0001469.2/OG0001469.1/OG0002643.1/OG0003270.1/OG0004138.1/OG0004144.1</t>
  </si>
  <si>
    <t>OG0004161.1/OG0006225.1/OG0010101.1</t>
  </si>
  <si>
    <t>OG0000054.3/OG0000054.7/OG0000054.6/OG0000054.4/OG0000054.2/OG0000054.1/OG0000054.5/OG0000265.3/OG0000265.1/OG0000265.2/OG0000265.4/OG0000265.5/OG0000299.2/OG0000299.4/OG0000299.3/OG0000299.1/OG0000416.1/OG0000416.4/OG0000416.2/OG0000416.3/OG0000449.3/OG0000449.1/OG0000449.2/OG0000501.1/OG0000608.1/OG0000608.2/OG0000833.2/OG0000833.1/OG0001118.1/OG0001118.2/OG0001155.2/OG0001155.1/OG0001203.2/OG0001203.1/OG0001241.1/OG0001241.2/OG0001466.2/OG0001466.1/OG0001680.1/OG0001680.2/OG0001753.1/OG0001753.2/OG0002180.1/OG0002295.1/OG0002351.1/OG0002585.1/OG0002630.1/OG0002630.2/OG0002772.1/OG0002778.2/OG0002778.1/OG0002790.1/OG0002876.1/OG0003145.1/OG0003323.1/OG0003818.1/OG0004152.1/OG0004791.1/OG0004990.1/OG0005007.1/OG0005114.1/OG0005387.1/OG0005565.1/OG0006258.1/OG0006320.1/OG0006340.1/OG0006413.1/OG0006641.1/OG0006867.1/OG0008542.1</t>
  </si>
  <si>
    <t>OG0003542.1/OG0005295.1/OG0005534.1/OG0006512.1/OG0008034.1/OG0009049.1</t>
  </si>
  <si>
    <t>OG0000525.3/OG0000525.1/OG0000525.2/OG0001118.1/OG0001118.2/OG0002142.1/OG0002142.2/OG0003481.1/OG0003539.1/OG0004333.1/OG0004370.1/OG0004634.1/OG0005035.1/OG0005055.1/OG0005103.1/OG0006832.1</t>
  </si>
  <si>
    <t>OG0001118.1/OG0001118.2</t>
  </si>
  <si>
    <t>OG0000594.1/OG0000594.2/OG0000594.3/OG0000594.4/OG0000632.1/OG0000632.2/OG0000859.1/OG0000859.2/OG0000859.3/OG0001171.2/OG0001171.1/OG0001296.1/OG0001296.2/OG0001551.1/OG0002034.1/OG0002061.1/OG0002362.1/OG0002406.1</t>
  </si>
  <si>
    <t>OG0000034.10/OG0000034.14/OG0000034.3/OG0000034.12/OG0000034.2/OG0000034.6/OG0000034.8/OG0000034.15/OG0000034.7/OG0000034.1/OG0000034.4/OG0000034.13/OG0000034.5/OG0000034.9/OG0000034.11/OG0000299.2/OG0000299.4/OG0000299.3/OG0000299.1/OG0000636.3/OG0000636.1/OG0000636.2/OG0001045.2/OG0001045.1/OG0001504.1/OG0001504.2/OG0002039.1/OG0002174.1/OG0002360.1/OG0002360.2/OG0002486.1/OG0002486.2/OG0003769.1</t>
  </si>
  <si>
    <t>OG0004280.1/OG0005388.1/OG0006910.1/OG0007981.1/OG0008220.1/OG0008484.1</t>
  </si>
  <si>
    <t>OG0000318.4/OG0000318.2/OG0000318.1/OG0000318.3/OG0000828.1/OG0000828.2/OG0001146.1/OG0001146.2/OG0002126.2/OG0002126.1/OG0003511.1/OG0003528.1/OG0004400.1/OG0005016.1/OG0005273.1/OG0005871.1/OG0005925.1/OG0006364.1/OG0006626.1</t>
  </si>
  <si>
    <t>OG0000674.2/OG0000674.3/OG0000674.1/OG0000919.2/OG0000919.1/OG0001153.2/OG0001153.1/OG0001415.2/OG0001415.1/OG0001527.2/OG0001527.1/OG0002594.2/OG0002594.1/OG0002651.1/OG0002963.1/OG0004064.1/OG0004223.1/OG0005473.1</t>
  </si>
  <si>
    <t>OG0003797.1/OG0004054.1/OG0004688.1/OG0008529.1</t>
  </si>
  <si>
    <t>OG0000038.11/OG0000038.6/OG0000038.9/OG0000038.12/OG0000038.2/OG0000038.8/OG0000038.10/OG0000038.7/OG0000038.1/OG0000038.4/OG0000038.5/OG0000038.3/OG0000187.6/OG0000187.5/OG0000187.4/OG0000187.3/OG0000187.1/OG0000187.2/OG0000311.2/OG0000311.3/OG0000311.1/OG0000311.4/OG0001169.2/OG0001169.1/OG0001510.2/OG0001510.1/OG0001647.2/OG0001647.1/OG0001690.1/OG0001870.2/OG0001870.1/OG0002143.2/OG0002143.1/OG0002205.1/OG0002273.1/OG0002273.2/OG0002411.1/OG0002487.1/OG0002589.1/OG0002589.2/OG0002666.1/OG0002822.1/OG0003088.1/OG0003721.1/OG0003745.1/OG0004029.1/OG0004119.1/OG0004240.1/OG0004243.1/OG0004339.1/OG0006251.1/OG0006415.1/OG0006875.1/OG0006924.1/OG0007570.1/OG0007634.1</t>
  </si>
  <si>
    <t>OG0000187.6/OG0000187.5/OG0000187.4/OG0000187.3/OG0000187.1/OG0000187.2/OG0001169.2/OG0001169.1/OG0002487.1/OG0002822.1/OG0003745.1/OG0006875.1/OG0007634.1</t>
  </si>
  <si>
    <t>OG0000038.11/OG0000038.6/OG0000038.9/OG0000038.12/OG0000038.2/OG0000038.8/OG0000038.10/OG0000038.7/OG0000038.1/OG0000038.4/OG0000038.5/OG0000038.3/OG0001510.2/OG0001510.1/OG0001870.2/OG0001870.1/OG0003721.1/OG0006415.1/OG0006875.1/OG0007570.1/OG0007634.1</t>
  </si>
  <si>
    <t>OG0000316.4/OG0000316.2/OG0000316.5/OG0000316.1/OG0000316.3/OG0001702.2/OG0001702.1/OG0002341.1/OG0002491.1/OG0003154.1</t>
  </si>
  <si>
    <t>OG0002653.1</t>
  </si>
  <si>
    <t>OG0000198.3/OG0000198.5/OG0000198.4/OG0000198.2/OG0000198.1/OG0001311.1/OG0001311.2/OG0001345.3/OG0001345.2/OG0001345.1/OG0001851.1/OG0001974.1/OG0002282.1/OG0002653.1/OG0003300.1/OG0003735.1/OG0004052.1/OG0004054.1/OG0004401.1/OG0004438.1/OG0004698.1/OG0005295.1/OG0005534.1/OG0006454.1/OG0006512.1/OG0006714.1/OG0006856.1/OG0007303.1/OG0007336.1/OG0008034.1/OG0008562.1</t>
  </si>
  <si>
    <t>OG0001398.1/OG0001758.1/OG0002628.2/OG0002628.1/OG0003229.1/OG0003471.1/OG0004353.1/OG0004585.1/OG0005180.1/OG0006082.1/OG0008865.1</t>
  </si>
  <si>
    <t>OG0000114.2/OG0000114.1/OG0000114.3/OG0000114.5/OG0000114.4/OG0000172.3/OG0000172.4/OG0000172.2/OG0000172.1/OG0000186.3/OG0000186.6/OG0000186.1/OG0000186.4/OG0000186.2/OG0000186.5/OG0000187.6/OG0000187.5/OG0000187.4/OG0000187.3/OG0000187.1/OG0000187.2/OG0000222.2/OG0000222.1/OG0000222.4/OG0000222.5/OG0000222.3/OG0000242.3/OG0000242.5/OG0000242.2/OG0000242.4/OG0000242.1/OG0000283.4/OG0000283.3/OG0000283.1/OG0000283.2/OG0000292.1/OG0000292.2/OG0000292.3/OG0000293.1/OG0000293.3/OG0000293.4/OG0000293.5/OG0000293.2/OG0000294.3/OG0000294.4/OG0000294.1/OG0000294.5/OG0000294.2/OG0000316.4/OG0000316.2/OG0000316.5/OG0000316.1/OG0000316.3/OG0000381.3/OG0000381.4/OG0000381.1/OG0000381.2/OG0000386.3/OG0000386.1/OG0000386.4/OG0000386.2/OG0000389.2/OG0000389.3/OG0000389.1/OG0000391.4/OG0000391.3/OG0000391.1/OG0000391.2/OG0000416.1/OG0000416.4/OG0000416.2/OG0000416.3/OG0000437.2/OG0000437.4/OG0000437.1/OG0000437.3/OG0000456.4/OG0000456.2/OG0000456.3/OG0000456.1/OG0000507.1/OG0000507.2/OG0000520.2/OG0000520.3/OG0000520.1/OG0000524.2/OG0000524.1/OG0000524.3/OG0000539.2/OG0000539.1/OG0000539.3/OG0000591.1/OG0000591.2/OG0000591.3/OG0000634.3/OG0000634.1/OG0000634.2/OG0000667.1/OG0000667.3/OG0000667.2/OG0000709.3/OG0000709.1/OG0000709.2/OG0000737.1/OG0000737.3/OG0000737.2/OG0000745.2/OG0000745.1/OG0000745.3/OG0000795.1/OG0000795.2/OG0000815.1/OG0000815.2/OG0000827.1/OG0000827.2/OG0000832.1/OG0000832.3/OG0000832.2/OG0000833.2/OG0000833.1/OG0000837.1/OG0000837.2/OG0000840.1/OG0000840.2/OG0000854.1/OG0000854.2/OG0000886.1/OG0000886.3/OG0000886.2/OG0000917.2/OG0000917.1/OG0000950.2/OG0000950.1/OG0000974.1/OG0000974.2/OG0001007.2/OG0001007.1/OG0001077.2/OG0001077.1/OG0001111.1/OG0001111.2/OG0001152.1/OG0001152.2/OG0001155.2/OG0001155.1/OG0001157.2/OG0001157.1/OG0001169.2/OG0001169.1/OG0001175.2/OG0001175.1/OG0001203.2/OG0001203.1/OG0001218.2/OG0001218.1/OG0001248.1/OG0001248.2/OG0001313.2/OG0001313.1/OG0001365.2/OG0001365.1/OG0001505.2/OG0001505.1/OG0001510.2/OG0001510.1/OG0001542.2/OG0001542.1/OG0001602.1/OG0001613.2/OG0001613.1/OG0001623.2/OG0001623.1/OG0001634.2/OG0001634.1/OG0001647.2/OG0001647.1/OG0001648.2/OG0001648.1/OG0001680.1/OG0001680.2/OG0001690.1/OG0001702.2/OG0001702.1/OG0001709.1/OG0001709.2/OG0001763.2/OG0001763.1/OG0001778.2/OG0001778.1/OG0001780.1/OG0001780.2/OG0001784.2/OG0001784.1/OG0001811.2/OG0001811.1/OG0001856.2/OG0001856.1/OG0001963.1/OG0001963.2/OG0002003.2/OG0002003.1/OG0002012.1/OG0002012.2/OG0002143.2/OG0002143.1/OG0002153.1/OG0002278.2/OG0002278.1/OG0002341.1/OG0002351.1/OG0002369.1/OG0002411.1/OG0002491.1/OG0002494.1/OG0002503.1/OG0002513.1/OG0002553.1/OG0002585.1/OG0002587.1/OG0002589.1/OG0002589.2/OG0002640.1/OG0002651.1/OG0002733.1/OG0002741.1/OG0002760.1/OG0002772.1/OG0002778.2/OG0002778.1/OG0002780.1/OG0002804.1/OG0002869.1/OG0002875.1/OG0002876.1/OG0002899.1/OG0002917.1/OG0002947.2/OG0002947.1/OG0003049.1/OG0003055.1/OG0003152.1/OG0003154.1/OG0003157.1/OG0003219.1/OG0003227.1/OG0003241.1/OG0003323.1/OG0003327.1/OG0003340.1/OG0003340.2/OG0003423.1/OG0003491.1/OG0003551.1/OG0003580.1/OG0003581.1/OG0003689.1/OG0003706.1/OG0003721.1/OG0003774.1/OG0003801.1/OG0004014.1/OG0004142.1/OG0004147.1/OG0004236.1/OG0004241.1/OG0004315.1/OG0004347.1/OG0004407.1/OG0004428.1/OG0004489.1/OG0004608.1/OG0004642.1/OG0004651.1/OG0004671.1/OG0004748.1/OG0004791.1/OG0004990.1/OG0005070.1/OG0005072.1/OG0005268.1/OG0005491.1/OG0005517.1/OG0005528.1/OG0005565.1/OG0005568.1/OG0005780.1/OG0005782.1/OG0005891.1/OG0006007.1/OG0006234.1/OG0006258.1/OG0006306.1/OG0006317.1/OG0006327.1/OG0006338.1/OG0006403.1/OG0006410.1/OG0006464.1/OG0006490.1/OG0006641.1/OG0007634.1</t>
  </si>
  <si>
    <t>OG0005070.1</t>
  </si>
  <si>
    <t>OG0000618.2/OG0000618.1/OG0000618.3/OG0000708.2/OG0000708.3/OG0000708.1/OG0001078.2/OG0001078.3/OG0001078.1/OG0001247.1/OG0001247.2/OG0002024.1/OG0002024.2/OG0002040.2/OG0002040.1/OG0002443.2/OG0002443.1/OG0002502.1/OG0002949.1/OG0002949.2/OG0003270.1/OG0003276.1/OG0003522.1/OG0003523.1/OG0003704.1/OG0003704.2/OG0004089.1/OG0004404.1/OG0004419.1/OG0005413.1/OG0006375.1/OG0006850.1/OG0008000.1</t>
  </si>
  <si>
    <t>OG0002145.1/OG0003125.1/OG0003160.1/OG0006064.1/OG0007654.1/OG0007744.1/OG0008455.1</t>
  </si>
  <si>
    <t>OG0002919.1/OG0005824.1</t>
  </si>
  <si>
    <t>OG0002919.1</t>
  </si>
  <si>
    <t>OG0002353.1/OG0006786.1/OG0007639.1</t>
  </si>
  <si>
    <t>OG0007388.1</t>
  </si>
  <si>
    <t>OG0000283.4/OG0000283.3/OG0000283.1/OG0000283.2/OG0000521.2/OG0000521.1/OG0000521.3/OG0000666.3/OG0000666.2/OG0000666.1/OG0000712.1/OG0000712.2/OG0001169.2/OG0001169.1/OG0001278.2/OG0001278.1/OG0001543.2/OG0001543.1/OG0001956.1/OG0002806.1/OG0002806.2/OG0002969.1/OG0003491.1/OG0005043.1</t>
  </si>
  <si>
    <t>OG0001311.1/OG0001311.2/OG0001974.1/OG0002073.1/OG0002073.2/OG0002168.1/OG0002282.1/OG0002444.1/OG0002966.1/OG0003415.1/OG0003735.1/OG0003797.1/OG0004052.1/OG0004157.1/OG0004282.1/OG0004438.1/OG0004739.1/OG0005093.1/OG0005122.1/OG0005427.1/OG0005444.1/OG0005499.1/OG0006022.1/OG0006061.1/OG0006270.1/OG0006471.1/OG0006492.1/OG0006598.1/OG0006772.1/OG0006786.1/OG0006855.1/OG0006950.1/OG0007123.1/OG0007234.1/OG0007296.1/OG0007350.1/OG0007379.1/OG0007580.1/OG0007586.1/OG0007597.1/OG0007681.1/OG0007959.1/OG0007983.1/OG0008075.1/OG0008080.1/OG0008129.1/OG0008132.1/OG0008154.1/OG0008414.1/OG0008479.1/OG0008751.1/OG0009025.1/OG0009119.1</t>
  </si>
  <si>
    <t>OG0000512.1/OG0000512.8/OG0000512.3/OG0000512.7/OG0000512.9/OG0000512.5/OG0000512.6/OG0000512.4/OG0000512.2/OG0001373.1/OG0001632.1/OG0001758.1/OG0002287.1/OG0002905.1/OG0003064.1/OG0003313.2/OG0003313.1/OG0003447.1/OG0003471.1/OG0003671.1/OG0003960.1/OG0004031.1/OG0004117.2/OG0004117.1/OG0005136.1/OG0005706.1/OG0005794.1/OG0005927.1/OG0006049.1/OG0006411.1/OG0006472.1/OG0006682.1/OG0006746.1/OG0006746.2/OG0006834.1/OG0007000.1/OG0007366.1/OG0007388.1/OG0007434.1/OG0008059.1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</si>
  <si>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0000054.3/OG0000054.7/OG0000054.6/OG0000054.4/OG0000054.2/OG0000054.1/OG0000054.5/OG0000074.1/OG0000074.8/OG0000074.3/OG0000074.2/OG0000074.6/OG0000074.5/OG0000074.7/OG0000074.4/OG0000126.3/OG0000126.2/OG0000126.8/OG0000126.6/OG0000126.5/OG0000126.1/OG0000126.4/OG0000126.7/OG0000130.5/OG0000130.4/OG0000130.7/OG0000130.6/OG0000130.3/OG0000130.2/OG0000130.1/OG0000168.1/OG0000168.4/OG0000168.2/OG0000168.3/OG0000168.5/OG0000172.3/OG0000172.4/OG0000172.2/OG0000172.1/OG0000187.6/OG0000187.5/OG0000187.4/OG0000187.3/OG0000187.1/OG0000187.2/OG0000269.4/OG0000269.2/OG0000269.3/OG0000269.1/OG0000292.1/OG0000292.2/OG0000292.3/OG0000293.1/OG0000293.3/OG0000293.4/OG0000293.5/OG0000293.2/OG0000299.2/OG0000299.4/OG0000299.3/OG0000299.1/OG0000311.2/OG0000311.3/OG0000311.1/OG0000311.4/OG0000334.3/OG0000334.1/OG0000334.4/OG0000334.2/OG0000351.4/OG0000351.3/OG0000351.1/OG0000351.2/OG0000368.2/OG0000368.3/OG0000368.1/OG0000386.3/OG0000386.1/OG0000386.4/OG0000386.2/OG0000400.4/OG0000400.1/OG0000400.3/OG0000400.2/OG0000418.4/OG0000418.3/OG0000418.2/OG0000418.1/OG0000424.2/OG0000424.1/OG0000501.1/OG0000520.2/OG0000520.3/OG0000520.1/OG0000522.1/OG0000522.2/OG0000522.3/OG0000524.2/OG0000524.1/OG0000524.3/OG0000614.3/OG0000614.2/OG0000614.1/OG0000637.2/OG0000637.1/OG0000637.3/OG0000696.1/OG0000696.2/OG0000696.3/OG0000707.1/OG0000707.3/OG0000707.2/OG0000764.1/OG0000764.2/OG0000764.3/OG0000795.1/OG0000795.2/OG0000815.1/OG0000815.2/OG0000868.2/OG0000868.1/OG0000868.3/OG0000876.1/OG0000876.2/OG0000915.1/OG0000915.2/OG0000917.2/OG0000917.1/OG0000918.2/OG0000918.3/OG0000918.1/OG0000920.2/OG0000920.1/OG0000936.2/OG0000936.1/OG0000971.1/OG0000971.2/OG0000971.3/OG0000978.2/OG0000978.1/OG0000999.2/OG0000999.1/OG0001030.3/OG0001030.2/OG0001030.1/OG0001081.2/OG0001081.1/OG0001130.1/OG0001130.2/OG0001149.1/OG0001149.2/OG0001157.2/OG0001157.1/OG0001175.2/OG0001175.1/OG0001203.2/OG0001203.1/OG0001229.3/OG0001229.1/OG0001229.2/OG0001241.1/OG0001241.2/OG0001248.1/OG0001248.2/OG0001263.1/OG0001263.2/OG0001266.2/OG0001266.1/OG0001356.1/OG0001356.2/OG0001365.2/OG0001365.1/OG0001403.2/OG0001403.1/OG0001420.1/OG0001456.1/OG0001456.2/OG0001461.1/OG0001461.2/OG0001462.1/OG0001462.2/OG0001466.2/OG0001466.1/OG0001505.2/OG0001505.1/OG0001510.2/OG0001510.1/OG0001559.2/OG0001559.1/OG0001567.1/OG0001569.1/OG0001571.3/OG0001571.2/OG0001571.1/OG0001583.2/OG0001583.1/OG0001607.2/OG0001607.1/OG0001639.1/OG0001639.2/OG0001682.1/OG0001682.2/OG0001697.2/OG0001697.1/OG0001709.1/OG0001709.2/OG0001772.2/OG0001772.1/OG0001826.2/OG0001826.1/OG0001843.1/OG0001843.2/OG0001856.2/OG0001856.1/OG0001870.2/OG0001870.1/OG0001934.2/OG0001934.1/OG0001942.1/OG0001942.2/OG0001945.1/OG0001945.2/OG0001951.1/OG0001951.2/OG0001952.1/OG0001952.2/OG0002003.2/OG0002003.1/OG0002020.2/OG0002020.1/OG0002051.1/OG0002074.2/OG0002074.1/OG0002113.1/OG0002119.2/OG0002119.1/OG0002121.1/OG0002121.2/OG0002128.1/OG0002128.2/OG0002158.2/OG0002158.1/OG0002241.1/OG0002241.2/OG0002248.1/OG0002254.1/OG0002255.1/OG0002255.2/OG0002298.1/OG0002358.1/OG0002358.2/OG0002370.1/OG0002376.1/OG0002404.1/OG0002404.2/OG0002472.1/OG0002491.1/OG0002494.1/OG0002569.1/OG0002585.1/OG0002589.1/OG0002589.2/OG0002649.1/OG0002656.1/OG0002762.2/OG0002762.1/OG0002786.1/OG0002790.1/OG0002805.1/OG0002876.1/OG0002902.1/OG0002920.1/OG0002931.1/OG0002947.2/OG0002947.1/OG0002954.1/OG0003058.1/OG0003074.2/OG0003074.1/OG0003084.1/OG0003091.1/OG0003098.1/OG0003145.1/OG0003148.1/OG0003205.1/OG0003210.1/OG0003221.1/OG0003241.1/OG0003243.1/OG0003250.1/OG0003253.2/OG0003253.1/OG0003278.1/OG0003285.1/OG0003309.1/OG0003316.1/OG0003316.2/OG0003324.1/OG0003340.1/OG0003340.2/OG0003344.1/OG0003345.1/OG0003423.1/OG0003428.1/OG0003449.1/OG0003456.1/OG0003463.1/OG0003466.1/OG0003468.1/OG0003484.1/OG0003527.1/OG0003529.1/OG0003531.1/OG0003536.1/OG0003543.1/OG0003567.1/OG0003575.1/OG0003579.1/OG0003580.1/OG0003655.1/OG0003655.2/OG0003689.1/OG0003721.1/OG0003727.1/OG0003734.1/OG0003740.1/OG0003753.1/OG0003769.1/OG0003813.1/OG0003817.1/OG0003835.1/OG0003846.1/OG0003848.1/OG0003849.1/OG0003852.1/OG0003856.1/OG0003859.1/OG0003866.1/OG0003983.1/OG0003984.1/OG0003987.1/OG0004011.1/OG0004024.1/OG0004028.1/OG0004042.1/OG0004047.1/OG0004056.1/OG0004067.1/OG0004077.1/OG0004087.1/OG0004103.1/OG0004120.1/OG0004127.1/OG0004136.1/OG0004147.1/OG0004149.1/OG0004154.1/OG0004272.1/OG0004300.1/OG0004310.1/OG0004318.1/OG0004333.1/OG0004335.1/OG0004341.1/OG0004346.1/OG0004361.1/OG0004394.1/OG0004396.1/OG0004408.1/OG0004414.1/OG0004424.1/OG0004428.1/OG0004458.1/OG0004463.1/OG0004471.1/OG0004576.1/OG0004590.1/OG0004632.1/OG0004640.1/OG0004664.1/OG0004673.1/OG0004679.1/OG0004693.1/OG0004724.1/OG0004726.1/OG0004750.1/OG0004762.1/OG0004930.1/OG0004932.1/OG0004933.1/OG0004943.1/OG0004981.1/OG0004991.1/OG0004992.1/OG0005030.1/OG0005035.1/OG0005043.1/OG0005047.1/OG0005050.1/OG0005080.1/OG0005100.1/OG0005102.1/OG0005111.1/OG0005137.1/OG0005154.1/OG0005171.1/OG0005267.1/OG0005275.1/OG0005277.1/OG0005287.1/OG0005339.1/OG0005341.1/OG0005343.1/OG0005350.1/OG0005357.1/OG0005358.1/OG0005359.1/OG0005365.1/OG0005402.1/OG0005431.1/OG0005461.1/OG0005475.1/OG0005483.1/OG0005489.1/OG0005491.1/OG0005494.1/OG0005496.1/OG0005501.1/OG0005519.1/OG0005541.1/OG0005546.1/OG0005559.1/OG0005565.1/OG0005583.1/OG0005585.1/OG0005586.1/OG0005721.1/OG0005763.1/OG0005770.1/OG0005816.1/OG0005830.1/OG0005832.1/OG0005844.1/OG0005862.1/OG0005902.1/OG0005930.1/OG0005931.1/OG0005960.1/OG0005982.1/OG0006007.1/OG0006011.1/OG0006032.1/OG0006041.1/OG0006052.1/OG0006053.1/OG0006056.1/OG0006181.1/OG0006269.1/OG0006284.1/OG0006315.1/OG0006331.1/OG0006350.1/OG0006413.1/OG0006432.1/OG0006440.1/OG0006452.1/OG0006456.1/OG0006468.1/OG0006481.1/OG0006513.1/OG0006514.1/OG0006518.1/OG0006671.1/OG0006678.1/OG0006703.1/OG0006722.1/OG0006741.1/OG0006754.1/OG0006776.1/OG0006792.1/OG0006867.1/OG0006924.1/OG0006931.1/OG0006942.1/OG0006953.1/OG0006958.1/OG0006959.1/OG0007110.1/OG0007142.1/OG0007215.1/OG0007217.1/OG0007246.1/OG0007291.1/OG0007305.1/OG0007319.1/OG0007320.1/OG0007323.1/OG0007354.1/OG0007364.1/OG0007380.1/OG0007422.1/OG0007660.1/OG0007685.1/OG0007723.1/OG0007730.1/OG0007789.1/OG0007801.1/OG0007811.1/OG0007823.1/OG0008012.1/OG0008785.1/OG0009072.1</t>
  </si>
  <si>
    <t>OG0004325.1</t>
  </si>
  <si>
    <t>OG0003048.1</t>
  </si>
  <si>
    <t>OG0004414.1/OG0006276.1/OG0006372.1/OG0006496.1/OG0006796.1</t>
  </si>
  <si>
    <t>OG0002287.1/OG0002658.1/OG0002831.1/OG0004150.1/OG0004687.1/OG0004687.2/OG0005548.1/OG0005947.1/OG0007594.1/OG0009738.1</t>
  </si>
  <si>
    <t>OG0001940.1/OG0002145.1/OG0004278.1/OG0004280.1/OG0004410.1/OG0005340.1/OG0005829.1/OG0006257.1/OG0006761.1/OG0008165.1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</si>
  <si>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0000120.3/OG0000120.4/OG0000120.1/OG0000120.5/OG0000120.2/OG0000137.1/OG0000137.6/OG0000137.3/OG0000137.5/OG0000137.2/OG0000137.4/OG0000144.8/OG0000144.6/OG0000144.1/OG0000144.7/OG0000144.5/OG0000144.4/OG0000144.3/OG0000144.2/OG0000267.4/OG0000267.1/OG0000267.2/OG0000267.5/OG0000267.3/OG0000280.1/OG0000280.2/OG0000280.4/OG0000280.3/OG0000300.2/OG0000300.3/OG0000300.1/OG0000318.4/OG0000318.2/OG0000318.1/OG0000318.3/OG0000322.1/OG0000322.2/OG0000322.4/OG0000322.3/OG0000420.3/OG0000420.2/OG0000420.1/OG0000444.4/OG0000444.3/OG0000444.1/OG0000444.2/OG0000478.2/OG0000478.1/OG0000478.3/OG0000540.3/OG0000540.4/OG0000540.2/OG0000540.1/OG0000571.3/OG0000571.1/OG0000571.2/OG0000737.1/OG0000737.3/OG0000737.2/OG0000812.1/OG0000812.2/OG0000812.3/OG0000828.1/OG0000828.2/OG0000893.1/OG0000893.2/OG0000897.2/OG0000897.1/OG0000935.2/OG0000935.1/OG0000945.1/OG0000945.2/OG0001021.1/OG0001247.1/OG0001247.2/OG0001374.2/OG0001374.1/OG0001421.2/OG0001421.1/OG0001523.1/OG0001523.2/OG0001578.2/OG0001578.1/OG0001597.1/OG0001597.2/OG0001639.1/OG0001639.2/OG0001712.1/OG0001712.2/OG0001792.2/OG0001792.1/OG0001860.2/OG0001860.1/OG0001929.1/OG0001938.2/OG0001938.1/OG0001979.1/OG0001980.1/OG0001980.2/OG0002071.1/OG0002071.2/OG0002075.2/OG0002075.1/OG0002107.2/OG0002107.1/OG0002146.1/OG0002174.1/OG0002267.1/OG0002384.1/OG0002469.1/OG0002572.1/OG0002601.1/OG0002746.1/OG0002754.1/OG0002774.2/OG0002774.1/OG0002794.2/OG0002794.1/OG0002807.1/OG0002812.1/OG0002887.1/OG0002887.2/OG0002926.1/OG0002937.1/OG0002937.2/OG0003116.1/OG0003333.1/OG0003511.1/OG0003522.1/OG0003523.1/OG0003525.1/OG0003529.1/OG0003569.1/OG0003750.1/OG0003801.1/OG0003855.1/OG0003919.1/OG0004038.1/OG0004108.1/OG0004238.1/OG0004251.1/OG0004289.1/OG0004306.1/OG0004439.1/OG0004467.1/OG0004656.1/OG0004657.1/OG0004742.1/OG0004918.1/OG0004952.1/OG0005103.1/OG0005159.1/OG0005243.1/OG0005367.1/OG0005575.1/OG0005722.1/OG0005819.1/OG0005821.1/OG0005871.1/OG0005893.1/OG0006041.1/OG0006381.1/OG0006515.1/OG0006751.1/OG0006820.1/OG0006873.1/OG0006889.1/OG0009051.1</t>
  </si>
  <si>
    <t>OG0000170.2/OG0000170.4/OG0000170.1/OG0000170.3/OG0000556.3/OG0000556.1/OG0000556.2/OG0000607.1/OG0000607.2/OG0000741.2/OG0000741.1/OG0000741.3/OG0000763.1/OG0000763.2/OG0000781.2/OG0000781.1/OG0001389.1/OG0001452.1/OG0001464.1/OG0001464.2/OG0001706.1/OG0001706.2/OG0001850.1/OG0001850.2/OG0003095.1/OG0003143.1/OG0004137.1/OG0004234.1/OG0004370.1/OG0004409.1/OG0004484.1/OG0004583.1/OG0004589.1/OG0004792.1/OG0004793.1/OG0005013.1/OG0005131.1/OG0005171.1/OG0005319.1/OG0005514.1/OG0005564.1/OG0006000.1/OG0006157.1/OG0006185.1/OG0006226.1/OG0006437.1/OG0006903.1/OG0007140.1/OG0007167.1/OG0007202.1/OG0007419.1/OG0007650.1/OG0008073.1/OG0008168.1</t>
  </si>
  <si>
    <t>OG0004911.1/OG0006951.1/OG0007355.1</t>
  </si>
  <si>
    <t>OG0003199.1/OG0003823.1/OG0005181.1/OG0005241.1/OG0005700.1/OG0006078.1/OG0007752.1/OG0009754.1</t>
  </si>
  <si>
    <t>OG0006213.1</t>
  </si>
  <si>
    <t>OG0006224.1/OG0006460.1/OG0006923.1/OG0007409.1</t>
  </si>
  <si>
    <t>OG0000109.4/OG0000109.8/OG0000109.1/OG0000109.3/OG0000109.7/OG0000109.6/OG0000109.9/OG0000109.5/OG0000109.2/OG0000386.3/OG0000386.1/OG0000386.4/OG0000386.2/OG0000563.2/OG0000563.3/OG0000563.1/OG0001058.1/OG0001058.2/OG0001200.2/OG0001200.1/OG0001248.1/OG0001248.2/OG0002745.1/OG0002745.2/OG0003076.1/OG0003323.1/OG0005051.1/OG0005920.1/OG0006272.1/OG0006346.1</t>
  </si>
  <si>
    <t>OG0003921.1/OG0004086.1/OG0006955.1/OG0011448.1</t>
  </si>
  <si>
    <t>OG0000054.3/OG0000054.7/OG0000054.6/OG0000054.4/OG0000054.2/OG0000054.1/OG0000054.5/OG0000293.1/OG0000293.3/OG0000293.4/OG0000293.5/OG0000293.2/OG0002656.1/OG0002790.1/OG0003250.1/OG0003852.1/OG0004394.1/OG0005080.1/OG0005461.1/OG0006931.1</t>
  </si>
  <si>
    <t>OG0000828.1/OG0000828.2/OG0001421.2/OG0001421.1/OG0005871.1</t>
  </si>
  <si>
    <t>OG0001243.2/OG0001243.1/OG0001616.1/OG0001616.2/OG0004796.1</t>
  </si>
  <si>
    <t>OG0005031.1</t>
  </si>
  <si>
    <t>OG0000266.6/OG0000266.3/OG0000266.5/OG0000266.1/OG0000266.2/OG0000266.4/OG0002055.2/OG0002055.1/OG0002922.1</t>
  </si>
  <si>
    <t>OG0000004.13/OG0000004.3/OG0000004.7/OG0000004.6/OG0000004.17/OG0000004.10/OG0000004.5/OG0000004.9/OG0000004.12/OG0000004.2/OG0000004.4/OG0000004.19/OG0000004.1/OG0000004.18/OG0000004.11/OG0000004.14/OG0000004.15/OG0000004.8/OG0000004.16/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0000053.9/OG0000053.10/OG0000053.2/OG0000053.7/OG0000053.12/OG0000053.4/OG0000053.1/OG0000053.6/OG0000053.11/OG0000053.8/OG0000053.5/OG0000053.3/OG0000060.5/OG0000060.4/OG0000060.1/OG0000060.2/OG0000060.6/OG0000060.7/OG0000060.9/OG0000060.8/OG0000060.3/OG0000060.10/OG0000073.10/OG0000073.7/OG0000073.3/OG0000073.11/OG0000073.8/OG0000073.1/OG0000073.5/OG0000073.2/OG0000073.9/OG0000073.4/OG0000073.6/OG0000172.3/OG0000172.4/OG0000172.2/OG0000172.1/OG0000276.4/OG0000276.1/OG0000276.2/OG0000276.3/OG0000375.4/OG0000375.3/OG0000375.2/OG0000375.1/OG0000487.1/OG0000487.3/OG0000487.2/OG0000533.2/OG0000533.3/OG0000533.4/OG0000533.1/OG0000558.2/OG0000558.3/OG0000558.1/OG0000576.2/OG0000576.1/OG0000723.3/OG0000723.2/OG0000723.1/OG0000917.2/OG0000917.1/OG0000990.2/OG0000990.1/OG0001078.2/OG0001078.3/OG0001078.1/OG0001082.2/OG0001082.1/OG0001247.1/OG0001247.2/OG0001322.1/OG0001322.2/OG0001339.2/OG0001339.1/OG0001697.2/OG0001697.1/OG0002214.1/OG0002358.1/OG0002358.2/OG0002584.1/OG0002584.2/OG0002613.1/OG0002613.2/OG0002738.1/OG0002738.2/OG0002959.1/OG0003152.1/OG0003162.1/OG0003486.1/OG0003977.1/OG0004332.1/OG0004432.1/OG0004489.1/OG0005002.1/OG0005400.1/OG0005702.1/OG0005890.1/OG0005972.1/OG0006249.1/OG0006763.1/OG0007165.1/OG0010324.1</t>
  </si>
  <si>
    <t>OG0000061.11/OG0000061.3/OG0000061.6/OG0000061.10/OG0000061.1/OG0000061.12/OG0000061.7/OG0000061.5/OG0000061.9/OG0000061.4/OG0000061.8/OG0000061.2/OG0000129.3/OG0000129.6/OG0000129.5/OG0000129.4/OG0000129.1/OG0000129.2/OG0000514.1/OG0000561.2/OG0000561.3/OG0000561.1/OG0002360.1/OG0002360.2/OG0002636.1/OG0003285.1/OG0004571.1</t>
  </si>
  <si>
    <t>OG0000198.3/OG0000198.5/OG0000198.4/OG0000198.2/OG0000198.1/OG0000302.7/OG0000302.3/OG0000302.2/OG0000302.6/OG0000302.1/OG0000302.5/OG0000302.4/OG0000407.6/OG0000407.3/OG0000407.1/OG0000407.5/OG0000407.4/OG0000407.2/OG0000408.2/OG0000408.1/OG0000408.3/OG0000408.4/OG0000408.5/OG0000415.3/OG0000415.1/OG0000415.2/OG0000479.2/OG0000479.1/OG0000494.1/OG0000494.2/OG0000494.3/OG0000494.4/OG0000553.2/OG0000553.3/OG0000553.1/OG0000553.4/OG0000612.2/OG0000612.3/OG0000612.1/OG0000622.1/OG0000630.1/OG0000630.2/OG0000692.1/OG0000692.2/OG0000692.4/OG0000692.3/OG0000765.2/OG0000765.1/OG0000835.3/OG0000835.2/OG0000835.1/OG0000850.3/OG0000850.1/OG0000850.2/OG0000887.2/OG0000887.1/OG0000913.1/OG0000913.3/OG0000913.2/OG0000939.1/OG0000939.2/OG0000958.2/OG0000958.1/OG0000977.1/OG0001046.2/OG0001046.1/OG0001069.2/OG0001069.1/OG0001085.2/OG0001085.1/OG0001104.2/OG0001104.1/OG0001113.2/OG0001113.1/OG0001195.1/OG0001292.2/OG0001292.1/OG0001311.1/OG0001311.2/OG0001340.2/OG0001340.3/OG0001340.1/OG0001345.3/OG0001345.2/OG0001345.1/OG0001347.3/OG0001347.1/OG0001347.2/OG0001361.1/OG0001361.2/OG0001362.2/OG0001362.1/OG0001460.3/OG0001460.1/OG0001460.2/OG0001468.1/OG0001468.2/OG0001474.2/OG0001474.1/OG0001497.1/OG0001497.2/OG0001555.2/OG0001555.1/OG0001605.2/OG0001605.1/OG0001605.3/OG0001609.1/OG0001636.1/OG0001636.2/OG0001662.2/OG0001662.1/OG0001686.1/OG0001686.2/OG0001699.1/OG0001748.2/OG0001748.1/OG0001790.2/OG0001790.1/OG0001812.2/OG0001812.1/OG0001822.1/OG0001822.2/OG0001825.2/OG0001825.1/OG0001851.1/OG0001862.2/OG0001862.1/OG0001912.2/OG0001912.3/OG0001912.1/OG0001915.1/OG0001924.1/OG0001940.1/OG0001950.1/OG0001966.2/OG0001966.1/OG0001974.1/OG0001975.1/OG0002015.1/OG0002019.1/OG0002032.1/OG0002032.2/OG0002045.1/OG0002045.2/OG0002073.1/OG0002073.2/OG0002078.2/OG0002078.1/OG0002117.1/OG0002132.2/OG0002132.1/OG0002145.1/OG0002148.1/OG0002148.2/OG0002159.2/OG0002159.1/OG0002159.3/OG0002168.1/OG0002169.2/OG0002169.1/OG0002176.2/OG0002176.1/OG0002257.2/OG0002257.1/OG0002259.1/OG0002264.1/OG0002269.1/OG0002270.1/OG0002270.2/OG0002282.1/OG0002335.2/OG0002335.1/OG0002353.1/OG0002382.1/OG0002388.1/OG0002389.1/OG0002401.1/OG0002402.1/OG0002444.1/OG0002448.2/OG0002448.1/OG0002480.1/OG0002490.1/OG0002490.2/OG0002497.2/OG0002497.1/OG0002563.2/OG0002563.1/OG0002583.1/OG0002588.2/OG0002588.1/OG0002616.1/OG0002633.1/OG0002646.1/OG0002653.1/OG0002660.1/OG0002708.1/OG0002764.1/OG0002860.1/OG0002882.1/OG0002903.1/OG0002913.1/OG0002927.1/OG0002928.2/OG0002928.1/OG0002951.1/OG0002952.2/OG0002952.1/OG0002966.1/OG0002970.1/OG0003077.2/OG0003077.1/OG0003081.1/OG0003102.2/OG0003102.1/OG0003106.1/OG0003125.1/OG0003136.1/OG0003151.1/OG0003160.1/OG0003220.1/OG0003238.1/OG0003246.1/OG0003257.1/OG0003294.1/OG0003294.2/OG0003300.1/OG0003308.1/OG0003331.1/OG0003334.1/OG0003335.1/OG0003339.1/OG0003341.1/OG0003346.1/OG0003415.1/OG0003459.1/OG0003500.1/OG0003508.1/OG0003509.1/OG0003515.1/OG0003517.1/OG0003542.1/OG0003553.1/OG0003563.1/OG0003578.1/OG0003596.1/OG0003668.1/OG0003672.1/OG0003681.1/OG0003688.1/OG0003696.1/OG0003716.1/OG0003729.1/OG0003733.1/OG0003735.1/OG0003746.1/OG0003765.1/OG0003797.1/OG0003832.1/OG0003850.1/OG0003868.1/OG0003921.1/OG0003923.1/OG0003923.2/OG0003927.1/OG0003927.2/OG0003938.1/OG0003978.1/OG0003980.1/OG0003998.1/OG0003999.1/OG0004002.1/OG0004012.1/OG0004023.1/OG0004030.1/OG0004040.1/OG0004052.1/OG0004054.1/OG0004060.1/OG0004063.1/OG0004081.1/OG0004082.1/OG0004086.1/OG0004090.1/OG0004096.1/OG0004109.1/OG0004114.1/OG0004128.1/OG0004157.1/OG0004214.1/OG0004218.1/OG0004218.2/OG0004226.1/OG0004247.1/OG0004278.1/OG0004280.1/OG0004282.1/OG0004312.1/OG0004317.1/OG0004372.1/OG0004390.1/OG0004392.1/OG0004401.1/OG0004410.1/OG0004420.1/OG0004431.1/OG0004438.1/OG0004443.1/OG0004453.1/OG0004456.1/OG0004476.1/OG0004486.1/OG0004488.1/OG0004541.2/OG0004541.1/OG0004542.1/OG0004570.1/OG0004598.1/OG0004607.1/OG0004615.1/OG0004661.1/OG0004681.1/OG0004688.1/OG0004696.1/OG0004698.1/OG0004702.1/OG0004705.1/OG0004712.1/OG0004733.1/OG0004734.1/OG0004737.1/OG0004739.1/OG0004744.1/OG0004769.1/OG0004779.1/OG0004795.1/OG0004808.1/OG0004810.1/OG0004905.1/OG0004911.1/OG0004941.1/OG0004945.1/OG0004953.1/OG0004989.1/OG0005026.1/OG0005031.1/OG0005034.1/OG0005056.1/OG0005060.1/OG0005075.1/OG0005079.1/OG0005093.1/OG0005113.1/OG0005121.1/OG0005122.1/OG0005143.1/OG0005164.1/OG0005167.1/OG0005242.1/OG0005285.1/OG0005288.1/OG0005295.1/OG0005326.1/OG0005333.2/OG0005333.1/OG0005340.1/OG0005366.1/OG0005376.1/OG0005380.1/OG0005388.1/OG0005398.1/OG0005410.1/OG0005418.1/OG0005422.1/OG0005427.1/OG0005441.1/OG0005443.1/OG0005444.1/OG0005456.1/OG0005462.1/OG0005467.1/OG0005480.1/OG0005481.1/OG0005497.1/OG0005499.1/OG0005500.1/OG0005516.1/OG0005534.1/OG0005550.1/OG0005552.1/OG0005557.1/OG0005573.1/OG0005582.1/OG0005652.1/OG0005697.1/OG0005703.1/OG0005718.1/OG0005725.1/OG0005729.1/OG0005745.1/OG0005749.1/OG0005752.1/OG0005756.1/OG0005761.1/OG0005784.1/OG0005798.1/OG0005801.1/OG0005829.1/OG0005846.1/OG0005861.1/OG0005866.1/OG0005869.1/OG0005886.1/OG0005889.1/OG0005895.1/OG0005896.1/OG0005897.1/OG0005903.1/OG0005905.1/OG0005907.1/OG0005933.1/OG0005935.1/OG0005951.1/OG0005952.1/OG0005959.1/OG0005975.1/OG0005977.1/OG0005988.1/OG0006022.1/OG0006036.1/OG0006040.1/OG0006043.1/OG0006050.1/OG0006061.1/OG0006064.1/OG0006154.1/OG0006192.1/OG0006206.1/OG0006207.1/OG0006213.1/OG0006227.1/OG0006230.1/OG0006232.1/OG0006237.1/OG0006243.1/OG0006253.1/OG0006257.1/OG0006264.1/OG0006265.1/OG0006267.1/OG0006270.1/OG0006283.1/OG0006285.1/OG0006299.1/OG0006339.1/OG0006374.1/OG0006377.1/OG0006396.1/OG0006406.1/OG0006408.1/OG0006451.1/OG0006454.1/OG0006462.1/OG0006466.1/OG0006467.1/OG0006470.1/OG0006471.1/OG0006475.1/OG0006482.1/OG0006492.1/OG0006494.1/OG0006495.1/OG0006512.1/OG0006598.1/OG0006627.1/OG0006628.1/OG0006634.1/OG0006637.1/OG0006639.1/OG0006652.1/OG0006653.1/OG0006654.1/OG0006660.1/OG0006669.1/OG0006670.1/OG0006708.1/OG0006712.1/OG0006714.1/OG0006716.1/OG0006720.1/OG0006730.1/OG0006734.1/OG0006735.1/OG0006736.1/OG0006738.1/OG0006750.1/OG0006760.1/OG0006761.1/OG0006762.1/OG0006771.1/OG0006772.1/OG0006781.1/OG0006786.1/OG0006787.1/OG0006797.1/OG0006803.1/OG0006813.1/OG0006816.1/OG0006822.1/OG0006827.1/OG0006830.1/OG0006855.1/OG0006857.1/OG0006862.1/OG0006863.1/OG0006865.1/OG0006872.1/OG0006882.1/OG0006884.1/OG0006902.1/OG0006910.1/OG0006940.1/OG0006948.1/OG0006950.1/OG0006951.1/OG0006955.1/OG0006957.1/OG0006966.1/OG0006969.1/OG0006974.1/OG0007087.1/OG0007101.1/OG0007123.1/OG0007125.1/OG0007126.1/OG0007127.1/OG0007150.1/OG0007151.1/OG0007155.1/OG0007168.1/OG0007176.1/OG0007185.1/OG0007186.1/OG0007190.1/OG0007192.1/OG0007196.1/OG0007213.1/OG0007220.1/OG0007229.1/OG0007234.1/OG0007236.1/OG0007240.1/OG0007253.1/OG0007256.1/OG0007281.1/OG0007289.1/OG0007296.1/OG0007303.1/OG0007308.1/OG0007313.1/OG0007326.1/OG0007327.1/OG0007332.1/OG0007336.1/OG0007347.1/OG0007350.1/OG0007355.1/OG0007356.1/OG0007357.1/OG0007376.1/OG0007379.1/OG0007385.1/OG0007387.1/OG0007396.1/OG0007398.1/OG0007403.1/OG0007412.1/OG0007415.1/OG0007438.1/OG0007550.1/OG0007576.1/OG0007580.1/OG0007586.1/OG0007597.1/OG0007598.1/OG0007614.1/OG0007619.1/OG0007622.1/OG0007628.1/OG0007639.1/OG0007643.1/OG0007651.1/OG0007654.1/OG0007666.1/OG0007669.1/OG0007670.1/OG0007671.1/OG0007675.1/OG0007678.1/OG0007681.1/OG0007683.1/OG0007684.1/OG0007689.1/OG0007691.1/OG0007693.1/OG0007704.1/OG0007707.1/OG0007709.1/OG0007744.1/OG0007747.1/OG0007751.1/OG0007757.1/OG0007763.1/OG0007771.1/OG0007782.1/OG0007790.1/OG0007791.1/OG0007795.1/OG0007796.1/OG0007816.1/OG0007825.1/OG0007826.1/OG0007833.1/OG0007851.1/OG0007852.1/OG0007853.1/OG0007959.1/OG0007978.1/OG0007979.1/OG0007981.1/OG0007983.1/OG0008004.1/OG0008011.1/OG0008015.1/OG0008019.1/OG0008022.1/OG0008034.1/OG0008043.1/OG0008045.1/OG0008049.1/OG0008056.1/OG0008066.1/OG0008068.1/OG0008072.1/OG0008075.1/OG0008078.1/OG0008080.1/OG0008085.1/OG0008090.1/OG0008098.1/OG0008107.1/OG0008109.1/OG0008110.1/OG0008128.1/OG0008129.1/OG0008132.1/OG0008134.1/OG0008139.1/OG0008141.1/OG0008144.1/OG0008145.1/OG0008147.1/OG0008154.1/OG0008158.1/OG0008165.1/OG0008170.1/OG0008171.1/OG0008172.1/OG0008174.1/OG0008179.1/OG0008180.1/OG0008188.1/OG0008195.1/OG0008197.1/OG0008205.1/OG0008207.1/OG0008212.1/OG0008214.1/OG0008220.1/OG0008221.1/OG0008227.1/OG0008340.1/OG0008364.1/OG0008394.1/OG0008413.1/OG0008414.1/OG0008435.1/OG0008442.1/OG0008443.1/OG0008445.1/OG0008455.1/OG0008461.1/OG0008465.1/OG0008479.1/OG0008484.1/OG0008488.1/OG0008491.1/OG0008493.1/OG0008509.1/OG0008512.1/OG0008519.1/OG0008521.1/OG0008526.1/OG0008529.1/OG0008530.1/OG0008536.1/OG0008539.1/OG0008552.1/OG0008562.1/OG0008572.1/OG0008714.1/OG0008721.1/OG0008751.1/OG0008757.1/OG0008783.1/OG0008789.1/OG0008790.1/OG0008796.1/OG0008800.1/OG0008803.1/OG0008804.1/OG0008809.1/OG0008816.1/OG0008842.1/OG0008853.1/OG0008856.1/OG0009025.1/OG0009027.1/OG0009031.1/OG0009035.1/OG0009049.1/OG0009053.1/OG0009067.1/OG0009098.1/OG0009100.1/OG0009113.1/OG0009118.1/OG0009119.1/OG0009121.1/OG0009130.1/OG0009284.1/OG0009351.1/OG0009359.1/OG0009379.1/OG0009685.1/OG0009699.1/OG0010016.1/OG0010025.1/OG0010344.1/OG0010621.1/OG0010668.1/OG0011448.1/OG0011506.1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</si>
  <si>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0000216.1/OG0000216.2/OG0000266.6/OG0000266.3/OG0000266.5/OG0000266.1/OG0000266.2/OG0000266.4/OG0000268.2/OG0000268.1/OG0000268.3/OG0000268.4/OG0000279.4/OG0000279.1/OG0000279.6/OG0000279.2/OG0000279.9/OG0000279.3/OG0000279.8/OG0000279.5/OG0000279.7/OG0000286.3/OG0000286.6/OG0000286.7/OG0000286.1/OG0000286.4/OG0000286.2/OG0000286.5/OG0000377.1/OG0000377.3/OG0000377.2/OG0000411.1/OG0000411.2/OG0000452.1/OG0000452.4/OG0000452.3/OG0000452.2/OG0000493.2/OG0000493.3/OG0000493.1/OG0000512.1/OG0000512.8/OG0000512.3/OG0000512.7/OG0000512.9/OG0000512.5/OG0000512.6/OG0000512.4/OG0000512.2/OG0000534.4/OG0000534.3/OG0000534.5/OG0000534.2/OG0000534.1/OG0000572.2/OG0000572.1/OG0000581.1/OG0000581.2/OG0000705.3/OG0000705.2/OG0000705.1/OG0000740.2/OG0000740.1/OG0000740.3/OG0000766.1/OG0000816.2/OG0000816.1/OG0000821.1/OG0000821.3/OG0000821.2/OG0000879.2/OG0000879.1/OG0001000.1/OG0001000.2/OG0001024.1/OG0001056.1/OG0001056.2/OG0001180.2/OG0001180.1/OG0001180.3/OG0001215.1/OG0001215.2/OG0001291.1/OG0001294.1/OG0001370.1/OG0001370.2/OG0001373.1/OG0001398.1/OG0001453.2/OG0001453.1/OG0001522.4/OG0001522.1/OG0001522.2/OG0001522.3/OG0001573.1/OG0001576.2/OG0001576.1/OG0001626.1/OG0001626.2/OG0001632.1/OG0001696.1/OG0001696.2/OG0001758.1/OG0001767.1/OG0001795.2/OG0001795.1/OG0001836.1/OG0001836.2/OG0001839.1/OG0001839.2/OG0001902.1/OG0001902.2/OG0001920.1/OG0001925.1/OG0001961.1/OG0001984.1/OG0002001.2/OG0002001.1/OG0002011.1/OG0002011.2/OG0002055.2/OG0002055.1/OG0002088.2/OG0002088.1/OG0002088.3/OG0002172.1/OG0002172.2/OG0002181.1/OG0002181.2/OG0002186.1/OG0002231.1/OG0002231.2/OG0002287.1/OG0002304.1/OG0002306.2/OG0002306.1/OG0002372.1/OG0002527.1/OG0002581.1/OG0002582.1/OG0002593.1/OG0002608.2/OG0002608.1/OG0002628.2/OG0002628.1/OG0002658.1/OG0002676.1/OG0002724.1/OG0002813.1/OG0002816.1/OG0002816.2/OG0002817.2/OG0002817.1/OG0002830.1/OG0002831.1/OG0002895.1/OG0002905.1/OG0002922.1/OG0002978.1/OG0003038.1/OG0003038.2/OG0003060.1/OG0003064.1/OG0003080.1/OG0003124.1/OG0003199.1/OG0003207.1/OG0003211.1/OG0003229.1/OG0003286.1/OG0003293.1/OG0003313.2/OG0003313.1/OG0003315.1/OG0003315.2/OG0003330.1/OG0003350.1/OG0003353.1/OG0003429.1/OG0003447.1/OG0003454.1/OG0003471.1/OG0003474.1/OG0003568.2/OG0003568.1/OG0003576.1/OG0003611.1/OG0003611.2/OG0003643.1/OG0003660.1/OG0003671.1/OG0003749.1/OG0003770.1/OG0003823.1/OG0003874.1/OG0003878.1/OG0003885.1/OG0003887.1/OG0003959.1/OG0003960.1/OG0004031.1/OG0004058.1/OG0004075.1/OG0004117.2/OG0004117.1/OG0004126.1/OG0004132.1/OG0004150.1/OG0004161.1/OG0004168.1/OG0004169.1/OG0004171.1/OG0004172.1/OG0004285.1/OG0004302.1/OG0004325.1/OG0004352.1/OG0004353.1/OG0004360.1/OG0004381.1/OG0004406.1/OG0004418.1/OG0004442.1/OG0004446.1/OG0004475.1/OG0004500.1/OG0004501.1/OG0004540.1/OG0004585.1/OG0004635.1/OG0004638.1/OG0004680.1/OG0004687.1/OG0004687.2/OG0004706.1/OG0004784.1/OG0004837.1/OG0004847.1/OG0004907.1/OG0004937.1/OG0004956.1/OG0004966.1/OG0005012.1/OG0005014.1/OG0005046.2/OG0005046.1/OG0005064.1/OG0005069.1/OG0005125.1/OG0005129.1/OG0005136.1/OG0005180.1/OG0005181.1/OG0005190.1/OG0005197.1/OG0005197.3/OG0005197.2/OG0005241.1/OG0005266.1/OG0005271.1/OG0005301.1/OG0005302.1/OG0005371.1/OG0005373.1/OG0005390.1/OG0005439.1/OG0005449.2/OG0005449.1/OG0005474.1/OG0005511.1/OG0005518.1/OG0005548.1/OG0005560.1/OG0005562.1/OG0005572.1/OG0005576.1/OG0005596.1/OG0005598.1/OG0005599.1/OG0005600.1/OG0005605.1/OG0005606.1/OG0005609.1/OG0005661.1/OG0005695.1/OG0005700.1/OG0005706.1/OG0005715.1/OG0005732.1/OG0005776.1/OG0005794.1/OG0005803.1/OG0005810.1/OG0005822.1/OG0005860.1/OG0005863.1/OG0005876.1/OG0005880.1/OG0005901.2/OG0005901.1/OG0005927.1/OG0005934.1/OG0005947.1/OG0005991.1/OG0006018.1/OG0006047.1/OG0006049.1/OG0006062.1/OG0006069.1/OG0006078.1/OG0006082.1/OG0006184.1/OG0006219.1/OG0006225.1/OG0006233.1/OG0006260.1/OG0006290.1/OG0006292.1/OG0006295.1/OG0006358.1/OG0006383.1/OG0006389.1/OG0006392.1/OG0006397.1/OG0006411.1/OG0006412.1/OG0006435.1/OG0006435.2/OG0006458.1/OG0006472.1/OG0006476.1/OG0006500.1/OG0006529.1/OG0006532.1/OG0006535.1/OG0006587.1/OG0006594.1/OG0006642.1/OG0006665.1/OG0006682.1/OG0006692.1/OG0006719.1/OG0006725.1/OG0006746.1/OG0006746.2/OG0006788.1/OG0006807.1/OG0006825.1/OG0006834.1/OG0006836.1/OG0006883.1/OG0006964.1/OG0006985.1/OG0006987.1/OG0006989.1/OG0006995.1/OG0007000.1/OG0007002.1/OG0007086.1/OG0007109.1/OG0007144.1/OG0007153.1/OG0007170.1/OG0007225.1/OG0007238.1/OG0007247.1/OG0007263.1/OG0007264.1/OG0007267.1/OG0007279.1/OG0007286.1/OG0007339.1/OG0007344.1/OG0007345.1/OG0007360.1/OG0007366.1/OG0007382.1/OG0007388.1/OG0007394.1/OG0007407.1/OG0007408.1/OG0007413.1/OG0007434.1/OG0007441.1/OG0007458.1/OG0007459.1/OG0007523.1/OG0007590.1/OG0007594.1/OG0007599.1/OG0007602.1/OG0007609.1/OG0007615.1/OG0007617.1/OG0007645.1/OG0007667.1/OG0007674.1/OG0007679.1/OG0007692.1/OG0007697.1/OG0007724.1/OG0007742.1/OG0007750.1/OG0007752.1/OG0007775.1/OG0007786.1/OG0007846.1/OG0007855.1/OG0007859.1/OG0007865.1/OG0007882.1/OG0007884.1/OG0008014.1/OG0008020.1/OG0008026.1/OG0008050.1/OG0008057.1/OG0008059.1/OG0008086.1/OG0008091.1/OG0008103.1/OG0008105.1/OG0008116.1/OG0008164.1/OG0008215.1/OG0008224.1/OG0008247.1/OG0008250.1/OG0008252.1/OG0008252.2/OG0008253.1/OG0008269.1/OG0008273.1/OG0008274.1/OG0008367.1/OG0008372.1/OG0008432.1/OG0008466.1/OG0008478.1/OG0008520.1/OG0008563.1/OG0008567.1/OG0008615.1/OG0008623.1/OG0008786.1/OG0008864.1/OG0008865.1/OG0008874.1/OG0008883.1/OG0008996.1/OG0009041.1/OG0009069.1/OG0009085.1/OG0009134.1/OG0009154.1/OG0009157.1/OG0009176.1/OG0009366.2/OG0009366.1/OG0009377.1/OG0009434.1/OG0009611.1/OG0009667.1/OG0009738.1/OG0009746.1/OG0009754.1/OG0009984.1/OG0010069.1/OG0010076.1/OG0010101.1/OG0010397.1/OG0010417.1/OG0010421.1/OG0010659.1/OG0010823.1/OG0011140.1/OG0011594.1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</si>
  <si>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0000056.5/OG0000056.2/OG0000056.1/OG0000056.6/OG0000056.3/OG0000056.4/OG0000056.7/OG0000056.9/OG0000056.8/OG0000058.8/OG0000058.5/OG0000058.6/OG0000058.4/OG0000058.3/OG0000058.9/OG0000058.7/OG0000058.10/OG0000058.1/OG0000058.2/OG0000059.3/OG0000059.9/OG0000059.6/OG0000059.5/OG0000059.11/OG0000059.10/OG0000059.1/OG0000059.8/OG0000059.4/OG0000059.7/OG0000059.2/OG0000060.5/OG0000060.4/OG0000060.1/OG0000060.2/OG0000060.6/OG0000060.7/OG0000060.9/OG0000060.8/OG0000060.3/OG0000060.10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0000088.4/OG0000088.1/OG0000088.5/OG0000088.3/OG0000088.6/OG0000088.8/OG0000088.2/OG0000088.7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0000128.2/OG0000128.5/OG0000128.4/OG0000128.3/OG0000128.6/OG0000128.7/OG0000128.1/OG0000129.3/OG0000129.6/OG0000129.5/OG0000129.4/OG0000129.1/OG0000129.2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0000150.2/OG0000150.4/OG0000150.3/OG0000150.1/OG0000150.5/OG0000153.5/OG0000153.4/OG0000153.3/OG0000153.1/OG0000153.2/OG0000155.5/OG0000155.4/OG0000155.3/OG0000155.1/OG0000155.6/OG0000155.2/OG0000156.4/OG0000156.5/OG0000156.3/OG0000156.1/OG0000156.2/OG0000156.6/OG0000157.5/OG0000157.4/OG0000157.3/OG0000157.1/OG0000157.6/OG0000157.2/OG0000159.7/OG0000159.2/OG0000159.6/OG0000159.5/OG0000159.1/OG0000159.4/OG0000159.3/OG0000163.2/OG0000163.3/OG0000163.4/OG0000163.6/OG0000163.1/OG0000163.5/OG0000168.1/OG0000168.4/OG0000168.2/OG0000168.3/OG0000168.5/OG0000169.6/OG0000169.4/OG0000169.2/OG0000169.5/OG0000169.3/OG0000169.1/OG0000170.2/OG0000170.4/OG0000170.1/OG0000170.3/OG0000171.3/OG0000171.1/OG0000171.2/OG0000171.5/OG0000171.4/OG0000172.3/OG0000172.4/OG0000172.2/OG0000172.1/OG0000173.4/OG0000173.2/OG0000173.3/OG0000173.1/OG0000175.3/OG0000175.1/OG0000175.2/OG0000175.6/OG0000175.5/OG0000175.4/OG0000176.4/OG0000176.3/OG0000176.1/OG0000176.7/OG0000176.2/OG0000176.5/OG0000176.6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0000184.3/OG0000184.1/OG0000184.4/OG0000184.2/OG0000186.3/OG0000186.6/OG0000186.1/OG0000186.4/OG0000186.2/OG0000186.5/OG0000187.6/OG0000187.5/OG0000187.4/OG0000187.3/OG0000187.1/OG0000187.2/OG0000188.4/OG0000188.3/OG0000188.1/OG0000188.2/OG0000189.1/OG0000189.4/OG0000189.3/OG0000189.2/OG0000189.5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0000207.1/OG0000207.2/OG0000208.2/OG0000208.1/OG0000208.4/OG0000208.3/OG0000212.5/OG0000212.1/OG0000212.3/OG0000212.2/OG0000212.4/OG0000213.4/OG0000213.3/OG0000213.1/OG0000213.2/OG0000213.6/OG0000213.5/OG0000214.1/OG0000214.3/OG0000214.4/OG0000214.2/OG0000214.5/OG0000215.4/OG0000215.5/OG0000215.3/OG0000215.1/OG0000215.2/OG0000218.4/OG0000218.2/OG0000218.1/OG0000218.3/OG0000218.5/OG0000219.5/OG0000219.1/OG0000219.4/OG0000219.3/OG0000219.2/OG0000221.1/OG0000221.2/OG0000221.4/OG0000221.6/OG0000221.5/OG0000221.3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0000241.5/OG0000241.3/OG0000241.2/OG0000241.1/OG0000241.4/OG0000242.3/OG0000242.5/OG0000242.2/OG0000242.4/OG0000242.1/OG0000244.3/OG0000244.2/OG0000244.4/OG0000244.1/OG0000247.4/OG0000247.5/OG0000247.1/OG0000247.3/OG0000247.2/OG0000248.4/OG0000248.2/OG0000248.3/OG0000248.1/OG0000248.5/OG0000252.1/OG0000252.2/OG0000252.3/OG0000256.4/OG0000256.5/OG0000256.3/OG0000256.1/OG0000256.2/OG0000257.3/OG0000257.1/OG0000257.2/OG0000259.2/OG0000259.4/OG0000259.1/OG0000259.6/OG0000259.3/OG0000259.5/OG0000260.3/OG0000260.4/OG0000260.1/OG0000260.2/OG0000264.2/OG0000264.1/OG0000264.4/OG0000264.3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0000284.4/OG0000284.2/OG0000284.1/OG0000284.3/OG0000288.5/OG0000288.1/OG0000288.4/OG0000288.2/OG0000288.3/OG0000291.3/OG0000291.4/OG0000291.2/OG0000291.1/OG0000292.1/OG0000292.2/OG0000292.3/OG0000293.1/OG0000293.3/OG0000293.4/OG0000293.5/OG0000293.2/OG0000294.3/OG0000294.4/OG0000294.1/OG0000294.5/OG0000294.2/OG0000295.1/OG0000295.2/OG0000295.3/OG0000295.4/OG0000296.1/OG0000296.2/OG0000296.3/OG0000297.3/OG0000297.2/OG0000297.1/OG0000297.4/OG0000298.3/OG0000298.4/OG0000298.5/OG0000298.1/OG0000298.2/OG0000299.2/OG0000299.4/OG0000299.3/OG0000299.1/OG0000300.2/OG0000300.3/OG0000300.1/OG0000305.1/OG0000305.4/OG0000305.2/OG0000305.3/OG0000306.4/OG0000306.1/OG0000306.2/OG0000306.3/OG0000309.3/OG0000309.4/OG0000309.2/OG0000309.1/OG0000310.1/OG0000310.2/OG0000310.4/OG0000310.5/OG0000310.3/OG0000311.2/OG0000311.3/OG0000311.1/OG0000311.4/OG0000312.1/OG0000313.1/OG0000313.5/OG0000313.4/OG0000313.3/OG0000313.2/OG0000314.2/OG0000314.4/OG0000314.3/OG0000314.1/OG0000315.1/OG0000315.2/OG0000315.3/OG0000315.4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0000324.2/OG0000324.4/OG0000324.1/OG0000324.3/OG0000326.2/OG0000326.1/OG0000326.4/OG0000326.3/OG0000327.4/OG0000327.3/OG0000327.1/OG0000327.2/OG0000328.1/OG0000328.4/OG0000328.3/OG0000328.2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0000343.4/OG0000343.1/OG0000343.2/OG0000343.3/OG0000344.3/OG0000344.1/OG0000344.4/OG0000344.2/OG0000346.3/OG0000346.1/OG0000346.2/OG0000346.4/OG0000347.3/OG0000347.2/OG0000347.1/OG0000348.2/OG0000348.1/OG0000348.3/OG0000351.4/OG0000351.3/OG0000351.1/OG0000351.2/OG0000353.1/OG0000353.4/OG0000353.3/OG0000353.2/OG0000354.3/OG0000354.2/OG0000354.1/OG0000356.4/OG0000356.1/OG0000356.2/OG0000356.3/OG0000358.2/OG0000358.1/OG0000358.3/OG0000358.4/OG0000359.1/OG0000359.4/OG0000359.3/OG0000359.2/OG0000363.4/OG0000363.1/OG0000363.2/OG0000363.3/OG0000366.2/OG0000366.1/OG0000366.3/OG0000367.2/OG0000367.1/OG0000367.3/OG0000367.4/OG0000368.2/OG0000368.3/OG0000368.1/OG0000370.4/OG0000370.1/OG0000370.2/OG0000370.3/OG0000372.5/OG0000372.3/OG0000372.4/OG0000372.1/OG0000372.2/OG0000373.2/OG0000373.1/OG0000373.3/OG0000373.4/OG0000374.1/OG0000374.2/OG0000374.4/OG0000374.3/OG0000375.4/OG0000375.3/OG0000375.2/OG0000375.1/OG0000376.3/OG0000376.4/OG0000376.2/OG0000376.1/OG0000378.3/OG0000378.1/OG0000378.2/OG0000379.2/OG0000379.4/OG0000379.1/OG0000379.5/OG0000379.3/OG0000381.3/OG0000381.4/OG0000381.1/OG0000381.2/OG0000383.2/OG0000383.3/OG0000383.1/OG0000385.3/OG0000385.1/OG0000385.2/OG0000386.3/OG0000386.1/OG0000386.4/OG0000386.2/OG0000387.2/OG0000387.1/OG0000387.4/OG0000387.3/OG0000388.3/OG0000388.2/OG0000388.1/OG0000389.2/OG0000389.3/OG0000389.1/OG0000391.4/OG0000391.3/OG0000391.1/OG0000391.2/OG0000393.2/OG0000393.3/OG0000393.1/OG0000395.1/OG0000395.2/OG0000395.3/OG0000396.4/OG0000396.3/OG0000396.1/OG0000396.2/OG0000397.2/OG0000397.3/OG0000397.1/OG0000397.4/OG0000398.2/OG0000398.1/OG0000398.3/OG0000400.4/OG0000400.1/OG0000400.3/OG0000400.2/OG0000401.3/OG0000401.1/OG0000401.2/OG0000402.2/OG0000402.3/OG0000402.1/OG0000403.2/OG0000403.1/OG0000404.1/OG0000404.2/OG0000404.3/OG0000404.4/OG0000405.2/OG0000405.3/OG0000405.1/OG0000406.1/OG0000406.3/OG0000406.2/OG0000410.3/OG0000410.2/OG0000410.1/OG0000412.2/OG0000412.1/OG0000412.3/OG0000416.1/OG0000416.4/OG0000416.2/OG0000416.3/OG0000418.4/OG0000418.3/OG0000418.2/OG0000418.1/OG0000419.4/OG0000419.3/OG0000419.2/OG0000419.1/OG0000420.3/OG0000420.2/OG0000420.1/OG0000424.2/OG0000424.1/OG0000425.1/OG0000425.3/OG0000425.2/OG0000426.3/OG0000426.1/OG0000426.2/OG0000429.3/OG0000429.2/OG0000429.1/OG0000430.3/OG0000430.2/OG0000430.1/OG0000431.2/OG0000431.1/OG0000431.3/OG0000433.3/OG0000433.2/OG0000433.1/OG0000434.1/OG0000434.2/OG0000435.3/OG0000435.2/OG0000435.1/OG0000436.3/OG0000436.1/OG0000436.2/OG0000437.2/OG0000437.4/OG0000437.1/OG0000437.3/OG0000444.4/OG0000444.3/OG0000444.1/OG0000444.2/OG0000445.2/OG0000445.3/OG0000445.1/OG0000446.3/OG0000446.2/OG0000446.1/OG0000447.3/OG0000447.2/OG0000447.1/OG0000448.2/OG0000448.4/OG0000448.1/OG0000448.3/OG0000449.3/OG0000449.1/OG0000449.2/OG0000454.1/OG0000454.2/OG0000456.4/OG0000456.2/OG0000456.3/OG0000456.1/OG0000458.1/OG0000458.3/OG0000458.4/OG0000458.2/OG0000459.2/OG0000459.1/OG0000459.3/OG0000467.4/OG0000467.3/OG0000467.2/OG0000467.1/OG0000470.3/OG0000470.2/OG0000470.1/OG0000474.3/OG0000474.4/OG0000474.2/OG0000474.5/OG0000474.1/OG0000475.2/OG0000475.3/OG0000475.1/OG0000476.1/OG0000476.2/OG0000476.3/OG0000477.2/OG0000477.3/OG0000477.4/OG0000477.1/OG0000478.2/OG0000478.1/OG0000478.3/OG0000480.3/OG0000480.1/OG0000480.2/OG0000484.2/OG0000484.1/OG0000484.3/OG0000485.1/OG0000485.3/OG0000485.2/OG0000486.3/OG0000486.2/OG0000486.1/OG0000487.1/OG0000487.3/OG0000487.2/OG0000490.2/OG0000490.1/OG0000491.1/OG0000491.2/OG0000491.3/OG0000492.1/OG0000492.3/OG0000492.2/OG0000495.2/OG0000495.1/OG0000495.3/OG0000498.1/OG0000498.3/OG0000498.2/OG0000498.4/OG0000500.3/OG0000500.2/OG0000500.1/OG0000501.1/OG0000502.2/OG0000502.1/OG0000502.3/OG0000503.2/OG0000503.3/OG0000503.1/OG0000507.1/OG0000507.2/OG0000508.3/OG0000508.1/OG0000508.2/OG0000513.2/OG0000513.1/OG0000520.2/OG0000520.3/OG0000520.1/OG0000521.2/OG0000521.1/OG0000521.3/OG0000522.1/OG0000522.2/OG0000522.3/OG0000523.2/OG0000523.3/OG0000523.1/OG0000524.2/OG0000524.1/OG0000524.3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0000542.1/OG0000542.2/OG0000542.3/OG0000543.3/OG0000543.2/OG0000543.4/OG0000543.1/OG0000544.3/OG0000544.1/OG0000544.2/OG0000548.2/OG0000548.1/OG0000548.3/OG0000549.2/OG0000549.1/OG0000550.1/OG0000550.3/OG0000550.2/OG0000551.3/OG0000551.2/OG0000551.1/OG0000555.1/OG0000555.2/OG0000555.3/OG0000556.3/OG0000556.1/OG0000556.2/OG0000557.3/OG0000557.2/OG0000557.1/OG0000558.2/OG0000558.3/OG0000558.1/OG0000559.3/OG0000559.2/OG0000559.1/OG0000561.2/OG0000561.3/OG0000561.1/OG0000562.2/OG0000562.1/OG0000563.2/OG0000563.3/OG0000563.1/OG0000567.1/OG0000567.3/OG0000567.2/OG0000569.1/OG0000569.4/OG0000569.3/OG0000569.2/OG0000570.1/OG0000570.3/OG0000570.2/OG0000571.3/OG0000571.1/OG0000571.2/OG0000576.2/OG0000576.1/OG0000577.3/OG0000577.2/OG0000577.1/OG0000580.2/OG0000580.1/OG0000580.3/OG0000582.3/OG0000582.1/OG0000582.2/OG0000583.2/OG0000583.1/OG0000583.3/OG0000585.1/OG0000585.2/OG0000590.2/OG0000590.1/OG0000590.3/OG0000591.1/OG0000591.2/OG0000591.3/OG0000592.2/OG0000592.1/OG0000592.3/OG0000594.1/OG0000594.2/OG0000594.3/OG0000594.4/OG0000597.1/OG0000597.2/OG0000597.3/OG0000607.1/OG0000607.2/OG0000608.1/OG0000608.2/OG0000613.1/OG0000613.3/OG0000613.2/OG0000614.3/OG0000614.2/OG0000614.1/OG0000615.3/OG0000615.1/OG0000615.2/OG0000616.2/OG0000616.1/OG0000616.3/OG0000617.1/OG0000617.2/OG0000617.3/OG0000618.2/OG0000618.1/OG0000618.3/OG0000619.1/OG0000619.3/OG0000619.2/OG0000621.3/OG0000621.4/OG0000621.1/OG0000621.2/OG0000623.1/OG0000623.2/OG0000627.1/OG0000627.2/OG0000627.3/OG0000628.1/OG0000628.2/OG0000631.2/OG0000631.1/OG0000631.3/OG0000632.1/OG0000632.2/OG0000633.2/OG0000633.3/OG0000633.1/OG0000634.3/OG0000634.1/OG0000634.2/OG0000635.1/OG0000635.2/OG0000636.3/OG0000636.1/OG0000636.2/OG0000637.2/OG0000637.1/OG0000637.3/OG0000648.2/OG0000648.1/OG0000650.1/OG0000650.2/OG0000650.3/OG0000653.2/OG0000653.1/OG0000653.3/OG0000654.2/OG0000654.3/OG0000654.1/OG0000655.1/OG0000655.2/OG0000663.3/OG0000663.2/OG0000663.1/OG0000664.1/OG0000664.2/OG0000666.3/OG0000666.2/OG0000666.1/OG0000667.1/OG0000667.3/OG0000667.2/OG0000670.2/OG0000670.1/OG0000671.3/OG0000671.1/OG0000671.2/OG0000672.2/OG0000672.1/OG0000673.2/OG0000673.1/OG0000674.2/OG0000674.3/OG0000674.1/OG0000676.3/OG0000676.1/OG0000676.2/OG0000685.1/OG0000685.2/OG0000686.1/OG0000686.2/OG0000686.3/OG0000689.3/OG0000689.1/OG0000689.2/OG0000690.2/OG0000690.1/OG0000691.2/OG0000691.1/OG0000694.2/OG0000694.1/OG0000694.3/OG0000695.2/OG0000695.3/OG0000695.1/OG0000696.1/OG0000696.2/OG0000696.3/OG0000697.2/OG0000697.1/OG0000698.2/OG0000698.1/OG0000701.1/OG0000701.3/OG0000701.2/OG0000703.2/OG0000703.1/OG0000704.2/OG0000704.1/OG0000704.3/OG0000706.1/OG0000706.2/OG0000706.3/OG0000707.1/OG0000707.3/OG0000707.2/OG0000708.2/OG0000708.3/OG0000708.1/OG0000709.3/OG0000709.1/OG0000709.2/OG0000710.3/OG0000710.1/OG0000710.2/OG0000711.3/OG0000711.1/OG0000711.2/OG0000712.1/OG0000712.2/OG0000723.3/OG0000723.2/OG0000723.1/OG0000724.2/OG0000724.1/OG0000724.3/OG0000725.1/OG0000725.2/OG0000726.3/OG0000726.1/OG0000726.2/OG0000728.3/OG0000728.1/OG0000728.2/OG0000729.2/OG0000729.1/OG0000730.2/OG0000730.1/OG0000732.1/OG0000732.2/OG0000732.3/OG0000734.2/OG0000734.1/OG0000735.2/OG0000735.1/OG0000736.2/OG0000736.3/OG0000736.1/OG0000737.1/OG0000737.3/OG0000737.2/OG0000739.1/OG0000739.2/OG0000741.2/OG0000741.1/OG0000741.3/OG0000744.1/OG0000744.2/OG0000745.2/OG0000745.1/OG0000745.3/OG0000746.1/OG0000746.2/OG0000747.1/OG0000747.2/OG0000748.2/OG0000748.1/OG0000756.1/OG0000757.1/OG0000758.1/OG0000758.3/OG0000758.2/OG0000759.1/OG0000759.2/OG0000762.3/OG0000762.1/OG0000762.2/OG0000763.1/OG0000763.2/OG0000764.1/OG0000764.2/OG0000764.3/OG0000768.1/OG0000768.2/OG0000769.2/OG0000769.1/OG0000770.2/OG0000770.1/OG0000771.3/OG0000771.2/OG0000771.1/OG0000772.1/OG0000772.2/OG0000780.2/OG0000780.1/OG0000781.2/OG0000781.1/OG0000782.1/OG0000782.3/OG0000782.2/OG0000784.1/OG0000784.2/OG0000785.1/OG0000785.2/OG0000787.2/OG0000787.1/OG0000788.1/OG0000788.2/OG0000789.1/OG0000789.2/OG0000792.1/OG0000792.2/OG0000793.1/OG0000793.2/OG0000794.1/OG0000794.2/OG0000795.1/OG0000795.2/OG0000797.1/OG0000797.3/OG0000797.2/OG0000803.2/OG0000803.3/OG0000803.1/OG0000805.3/OG0000805.2/OG0000805.1/OG0000806.2/OG0000806.1/OG0000807.1/OG0000807.2/OG0000809.3/OG0000809.1/OG0000809.2/OG0000810.2/OG0000810.1/OG0000811.2/OG0000811.3/OG0000811.1/OG0000812.1/OG0000812.2/OG0000812.3/OG0000813.2/OG0000813.1/OG0000814.3/OG0000814.1/OG0000814.2/OG0000815.1/OG0000815.2/OG0000817.2/OG0000817.1/OG0000818.2/OG0000818.3/OG0000818.1/OG0000825.1/OG0000825.3/OG0000825.2/OG0000827.1/OG0000827.2/OG0000828.1/OG0000828.2/OG0000830.2/OG0000830.1/OG0000831.2/OG0000831.1/OG0000832.1/OG0000832.3/OG0000832.2/OG0000833.2/OG0000833.1/OG0000834.2/OG0000834.1/OG0000836.3/OG0000836.2/OG0000836.1/OG0000837.1/OG0000837.2/OG0000840.1/OG0000840.2/OG0000846.1/OG0000846.2/OG0000847.1/OG0000847.2/OG0000852.2/OG0000852.1/OG0000853.2/OG0000853.1/OG0000854.1/OG0000854.2/OG0000855.1/OG0000855.2/OG0000857.3/OG0000857.2/OG0000857.1/OG0000858.1/OG0000858.2/OG0000858.3/OG0000859.1/OG0000859.2/OG0000859.3/OG0000860.1/OG0000860.2/OG0000860.3/OG0000861.1/OG0000861.2/OG0000862.2/OG0000862.1/OG0000863.1/OG0000863.2/OG0000866.3/OG0000866.2/OG0000866.1/OG0000867.2/OG0000867.1/OG0000868.2/OG0000868.1/OG0000868.3/OG0000869.1/OG0000869.2/OG0000870.3/OG0000870.1/OG0000870.2/OG0000876.1/OG0000876.2/OG0000877.1/OG0000877.3/OG0000877.2/OG0000878.2/OG0000878.1/OG0000878.3/OG0000880.2/OG0000880.1/OG0000881.2/OG0000881.3/OG0000881.1/OG0000883.1/OG0000883.2/OG0000883.3/OG0000884.2/OG0000884.1/OG0000886.1/OG0000886.3/OG0000886.2/OG0000888.1/OG0000888.2/OG0000888.3/OG0000889.2/OG0000889.1/OG0000890.3/OG0000890.2/OG0000890.1/OG0000892.1/OG0000892.2/OG0000893.1/OG0000893.2/OG0000894.1/OG0000894.2/OG0000895.1/OG0000895.2/OG0000897.2/OG0000897.1/OG0000904.2/OG0000904.3/OG0000904.1/OG0000908.2/OG0000908.1/OG0000911.2/OG0000911.1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0000933.1/OG0000933.2/OG0000934.3/OG0000934.1/OG0000934.2/OG0000935.2/OG0000935.1/OG0000936.2/OG0000936.1/OG0000937.2/OG0000937.1/OG0000938.1/OG0000938.3/OG0000938.2/OG0000940.2/OG0000940.1/OG0000942.2/OG0000942.3/OG0000942.1/OG0000945.1/OG0000945.2/OG0000946.2/OG0000946.1/OG0000947.1/OG0000947.2/OG0000948.1/OG0000948.2/OG0000949.1/OG0000949.2/OG0000950.2/OG0000950.1/OG0000951.1/OG0000951.2/OG0000952.2/OG0000952.1/OG0000953.1/OG0000953.2/OG0000960.1/OG0000960.2/OG0000966.2/OG0000966.1/OG0000967.1/OG0000967.2/OG0000967.3/OG0000968.1/OG0000968.3/OG0000968.2/OG0000969.1/OG0000969.2/OG0000971.1/OG0000971.2/OG0000971.3/OG0000972.1/OG0000972.2/OG0000974.1/OG0000974.2/OG0000976.1/OG0000976.2/OG0000978.2/OG0000978.1/OG0000990.2/OG0000990.1/OG0000991.1/OG0000991.2/OG0000992.1/OG0000992.2/OG0000994.2/OG0000994.1/OG0000995.1/OG0000995.2/OG0000997.1/OG0000997.2/OG0000999.2/OG0000999.1/OG0001001.1/OG0001001.2/OG0001003.1/OG0001003.2/OG0001004.2/OG0001004.1/OG0001005.2/OG0001005.1/OG0001006.1/OG0001006.2/OG0001007.2/OG0001007.1/OG0001015.1/OG0001016.1/OG0001016.2/OG0001017.1/OG0001017.2/OG0001018.2/OG0001018.3/OG0001018.1/OG0001019.1/OG0001019.2/OG0001021.1/OG0001023.2/OG0001023.1/OG0001025.2/OG0001025.1/OG0001025.3/OG0001026.1/OG0001026.2/OG0001027.2/OG0001027.1/OG0001029.2/OG0001029.1/OG0001030.3/OG0001030.2/OG0001030.1/OG0001032.2/OG0001032.1/OG0001033.2/OG0001033.1/OG0001034.2/OG0001034.1/OG0001036.1/OG0001045.2/OG0001045.1/OG0001047.2/OG0001047.1/OG0001049.2/OG0001049.1/OG0001050.2/OG0001050.1/OG0001052.2/OG0001052.1/OG0001053.1/OG0001053.2/OG0001053.3/OG0001054.1/OG0001054.2/OG0001055.1/OG0001055.2/OG0001057.1/OG0001057.2/OG0001058.1/OG0001058.2/OG0001067.1/OG0001068.2/OG0001068.1/OG0001072.2/OG0001072.1/OG0001077.2/OG0001077.1/OG0001078.2/OG0001078.3/OG0001078.1/OG0001079.1/OG0001079.2/OG0001081.2/OG0001081.1/OG0001082.2/OG0001082.1/OG0001083.1/OG0001083.2/OG0001084.2/OG0001084.1/OG0001087.1/OG0001087.2/OG0001088.1/OG0001088.2/OG0001089.2/OG0001089.1/OG0001090.1/OG0001090.2/OG0001091.2/OG0001091.1/OG0001108.1/OG0001108.2/OG0001109.2/OG0001109.1/OG0001110.1/OG0001110.2/OG0001111.1/OG0001111.2/OG0001115.2/OG0001115.1/OG0001116.2/OG0001116.1/OG0001117.2/OG0001117.3/OG0001117.1/OG0001118.1/OG0001118.2/OG0001120.2/OG0001120.1/OG0001122.3/OG0001122.1/OG0001122.2/OG0001124.1/OG0001124.2/OG0001125.2/OG0001125.1/OG0001126.1/OG0001126.2/OG0001127.2/OG0001127.1/OG0001128.1/OG0001128.2/OG0001130.1/OG0001130.2/OG0001141.1/OG0001148.2/OG0001148.1/OG0001149.1/OG0001149.2/OG0001152.1/OG0001152.2/OG0001153.2/OG0001153.1/OG0001154.1/OG0001154.2/OG0001155.2/OG0001155.1/OG0001156.2/OG0001156.1/OG0001157.2/OG0001157.1/OG0001158.2/OG0001158.1/OG0001159.1/OG0001159.2/OG0001160.1/OG0001160.2/OG0001161.1/OG0001161.2/OG0001162.1/OG0001162.2/OG0001163.2/OG0001163.1/OG0001164.2/OG0001164.1/OG0001166.2/OG0001166.1/OG0001167.1/OG0001167.2/OG0001169.2/OG0001169.1/OG0001170.2/OG0001170.1/OG0001171.2/OG0001171.1/OG0001172.2/OG0001172.1/OG0001173.2/OG0001173.1/OG0001174.1/OG0001174.2/OG0001175.2/OG0001175.1/OG0001176.1/OG0001176.2/OG0001191.1/OG0001191.2/OG0001193.1/OG0001193.2/OG0001194.2/OG0001194.1/OG0001196.2/OG0001196.1/OG0001198.2/OG0001198.3/OG0001198.1/OG0001199.1/OG0001200.2/OG0001200.1/OG0001202.2/OG0001202.1/OG0001203.2/OG0001203.1/OG0001204.2/OG0001204.1/OG0001205.1/OG0001205.2/OG0001207.2/OG0001207.1/OG0001210.2/OG0001210.1/OG0001211.2/OG0001211.1/OG0001212.2/OG0001212.1/OG0001213.1/OG0001213.2/OG0001214.2/OG0001214.1/OG0001218.2/OG0001218.1/OG0001221.2/OG0001221.1/OG0001222.1/OG0001222.2/OG0001223.1/OG0001223.2/OG0001225.2/OG0001225.1/OG0001227.2/OG0001227.1/OG0001228.1/OG0001229.3/OG0001229.1/OG0001229.2/OG0001241.1/OG0001241.2/OG0001243.2/OG0001243.1/OG0001245.2/OG0001245.1/OG0001247.1/OG0001247.2/OG0001248.1/OG0001248.2/OG0001249.1/OG0001251.2/OG0001251.1/OG0001252.1/OG0001253.1/OG0001253.2/OG0001254.2/OG0001254.1/OG0001257.1/OG0001257.2/OG0001259.2/OG0001259.1/OG0001260.1/OG0001261.1/OG0001261.2/OG0001262.2/OG0001262.1/OG0001263.1/OG0001263.2/OG0001265.2/OG0001265.1/OG0001266.2/OG0001266.1/OG0001267.2/OG0001267.1/OG0001268.1/OG0001268.2/OG0001269.2/OG0001269.1/OG0001271.2/OG0001271.1/OG0001272.2/OG0001272.1/OG0001274.1/OG0001274.2/OG0001275.2/OG0001275.1/OG0001276.2/OG0001276.1/OG0001278.2/OG0001278.1/OG0001296.1/OG0001296.2/OG0001299.3/OG0001299.2/OG0001299.1/OG0001305.2/OG0001305.1/OG0001306.2/OG0001306.1/OG0001308.1/OG0001309.1/OG0001309.2/OG0001313.2/OG0001313.1/OG0001314.1/OG0001314.2/OG0001315.2/OG0001315.1/OG0001316.2/OG0001316.1/OG0001322.1/OG0001322.2/OG0001323.2/OG0001323.1/OG0001326.1/OG0001327.2/OG0001327.1/OG0001328.2/OG0001328.1/OG0001339.2/OG0001339.1/OG0001342.2/OG0001342.1/OG0001343.2/OG0001343.1/OG0001348.2/OG0001348.1/OG0001349.1/OG0001352.2/OG0001352.1/OG0001355.2/OG0001355.1/OG0001356.1/OG0001356.2/OG0001358.1/OG0001358.2/OG0001360.2/OG0001360.1/OG0001363.1/OG0001363.2/OG0001364.2/OG0001364.1/OG0001365.2/OG0001365.1/OG0001368.2/OG0001368.1/OG0001369.1/OG0001371.1/OG00</t>
  </si>
  <si>
    <t>OG0000216.1/OG0000216.2/OG0000266.6/OG0000266.3/OG0000266.5/OG0000266.1/OG0000266.2/OG0000266.4/OG0000279.4/OG0000279.1/OG0000279.6/OG0000279.2/OG0000279.9/OG0000279.3/OG0000279.8/OG0000279.5/OG0000279.7/OG0000377.1/OG0000377.3/OG0000377.2/OG0000411.1/OG0000411.2/OG0000452.1/OG0000452.4/OG0000452.3/OG0000452.2/OG0000534.4/OG0000534.3/OG0000534.5/OG0000534.2/OG0000534.1/OG0000572.2/OG0000572.1/OG0000581.1/OG0000581.2/OG0000705.3/OG0000705.2/OG0000705.1/OG0000740.2/OG0000740.1/OG0000740.3/OG0000766.1/OG0000821.1/OG0000821.3/OG0000821.2/OG0000879.2/OG0000879.1/OG0001180.2/OG0001180.1/OG0001180.3/OG0001291.1/OG0001294.1/OG0001370.1/OG0001370.2/OG0001373.1/OG0001522.4/OG0001522.1/OG0001522.2/OG0001522.3/OG0001573.1/OG0001576.2/OG0001576.1/OG0001632.1/OG0001795.2/OG0001795.1/OG0001836.1/OG0001836.2/OG0001839.1/OG0001839.2/OG0001920.1/OG0002001.2/OG0002001.1/OG0002011.1/OG0002011.2/OG0002055.2/OG0002055.1/OG0002088.2/OG0002088.1/OG0002088.3/OG0002172.1/OG0002172.2/OG0002181.1/OG0002181.2/OG0002231.1/OG0002231.2/OG0002304.1/OG0002306.2/OG0002306.1/OG0002372.1/OG0002527.1/OG0002581.1/OG0002582.1/OG0002658.1/OG0002816.1/OG0002816.2/OG0002895.1/OG0002922.1/OG0002978.1/OG0003038.1/OG0003038.2/OG0003060.1/OG0003064.1/OG0003199.1/OG0003211.1/OG0003229.1/OG0003315.1/OG0003315.2/OG0003330.1/OG0003447.1/OG0003568.2/OG0003568.1/OG0003611.1/OG0003611.2/OG0003643.1/OG0003749.1/OG0003823.1/OG0003874.1/OG0003878.1/OG0003885.1/OG0003959.1/OG0003960.1/OG0004126.1/OG0004150.1/OG0004169.1/OG0004171.1/OG0004172.1/OG0004285.1/OG0004302.1/OG0004325.1/OG0004353.1/OG0004418.1/OG0004475.1/OG0004540.1/OG0004687.1/OG0004687.2/OG0004706.1/OG0004784.1/OG0004837.1/OG0004847.1/OG0004907.1/OG0004937.1/OG0004956.1/OG0004966.1/OG0005012.1/OG0005064.1/OG0005125.1/OG0005129.1/OG0005181.1/OG0005190.1/OG0005241.1/OG0005266.1/OG0005271.1/OG0005511.1/OG0005518.1/OG0005548.1/OG0005576.1/OG0005599.1/OG0005600.1/OG0005605.1/OG0005606.1/OG0005695.1/OG0005700.1/OG0005706.1/OG0005715.1/OG0005776.1/OG0005810.1/OG0005822.1/OG0005876.1/OG0005880.1/OG0005901.2/OG0005901.1/OG0005927.1/OG0005934.1/OG0006018.1/OG0006047.1/OG0006078.1/OG0006219.1/OG0006233.1/OG0006260.1/OG0006290.1/OG0006292.1/OG0006295.1/OG0006358.1/OG0006383.1/OG0006397.1/OG0006411.1/OG0006412.1/OG0006458.1/OG0006472.1/OG0006476.1/OG0006529.1/OG0006532.1/OG0006594.1/OG0006642.1/OG0006665.1/OG0006692.1/OG0006719.1/OG0006725.1/OG0006746.1/OG0006746.2/OG0006788.1/OG0006807.1/OG0006883.1/OG0006964.1/OG0006987.1/OG0007000.1/OG0007002.1/OG0007109.1/OG0007144.1/OG0007170.1/OG0007225.1/OG0007238.1/OG0007263.1/OG0007267.1/OG0007279.1/OG0007286.1/OG0007344.1/OG0007366.1/OG0007388.1/OG0007407.1/OG0007413.1/OG0007434.1/OG0007441.1/OG0007523.1/OG0007590.1/OG0007594.1/OG0007602.1/OG0007609.1/OG0007615.1/OG0007617.1/OG0007645.1/OG0007667.1/OG0007674.1/OG0007679.1/OG0007697.1/OG0007724.1/OG0007742.1/OG0007750.1/OG0007752.1/OG0007786.1/OG0007846.1/OG0007855.1/OG0007859.1/OG0007865.1/OG0007882.1/OG0007884.1/OG0008020.1/OG0008026.1/OG0008050.1/OG0008086.1/OG0008105.1/OG0008116.1/OG0008215.1/OG0008224.1/OG0008247.1/OG0008250.1/OG0008253.1/OG0008269.1/OG0008274.1/OG0008478.1/OG0008520.1/OG0008563.1/OG0008567.1/OG0008615.1/OG0008883.1/OG0008996.1/OG0009069.1/OG0009085.1/OG0009134.1/OG0009154.1/OG0009176.1/OG0009366.2/OG0009366.1/OG0009434.1/OG0009611.1/OG0009667.1/OG0009754.1/OG0009984.1/OG0010069.1/OG0010076.1/OG0010659.1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</si>
  <si>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0000088.4/OG0000088.1/OG0000088.5/OG0000088.3/OG0000088.6/OG0000088.8/OG0000088.2/OG0000088.7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0000121.5/OG0000121.1/OG0000121.2/OG0000121.3/OG0000121.4/OG0000121.6/OG0000121.8/OG0000121.7/OG0000125.4/OG0000125.3/OG0000125.7/OG0000125.5/OG0000125.1/OG0000125.2/OG0000125.6/OG0000129.3/OG0000129.6/OG0000129.5/OG0000129.4/OG0000129.1/OG0000129.2/OG0000133.3/OG0000133.1/OG0000133.4/OG0000133.2/OG0000140.1/OG0000140.4/OG0000140.2/OG0000140.3/OG0000140.5/OG0000140.6/OG0000140.7/OG0000146.3/OG0000146.2/OG0000146.5/OG0000146.1/OG0000146.7/OG0000146.6/OG0000146.4/OG0000153.5/OG0000153.4/OG0000153.3/OG0000153.1/OG0000153.2/OG0000157.5/OG0000157.4/OG0000157.3/OG0000157.1/OG0000157.6/OG0000157.2/OG0000168.1/OG0000168.4/OG0000168.2/OG0000168.3/OG0000168.5/OG0000170.2/OG0000170.4/OG0000170.1/OG0000170.3/OG0000173.4/OG0000173.2/OG0000173.3/OG0000173.1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0000187.6/OG0000187.5/OG0000187.4/OG0000187.3/OG0000187.1/OG0000187.2/OG0000189.1/OG0000189.4/OG0000189.3/OG0000189.2/OG0000189.5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0000207.1/OG0000207.2/OG0000208.2/OG0000208.1/OG0000208.4/OG0000208.3/OG0000213.4/OG0000213.3/OG0000213.1/OG0000213.2/OG0000213.6/OG0000213.5/OG0000218.4/OG0000218.2/OG0000218.1/OG0000218.3/OG0000218.5/OG0000219.5/OG0000219.1/OG0000219.4/OG0000219.3/OG0000219.2/OG0000222.2/OG0000222.1/OG0000222.4/OG0000222.5/OG0000222.3/OG0000232.4/OG0000232.2/OG0000232.5/OG0000232.1/OG0000232.3/OG0000236.3/OG0000236.2/OG0000236.1/OG0000241.5/OG0000241.3/OG0000241.2/OG0000241.1/OG0000241.4/OG0000242.3/OG0000242.5/OG0000242.2/OG0000242.4/OG0000242.1/OG0000247.4/OG0000247.5/OG0000247.1/OG0000247.3/OG0000247.2/OG0000256.4/OG0000256.5/OG0000256.3/OG0000256.1/OG0000256.2/OG0000260.3/OG0000260.4/OG0000260.1/OG0000260.2/OG0000264.2/OG0000264.1/OG0000264.4/OG0000264.3/OG0000265.3/OG0000265.1/OG0000265.2/OG0000265.4/OG0000265.5/OG0000267.4/OG0000267.1/OG0000267.2/OG0000267.5/OG0000267.3/OG0000269.4/OG0000269.2/OG0000269.3/OG0000269.1/OG0000274.1/OG0000274.4/OG0000274.5/OG0000274.2/OG0000274.3/OG0000276.4/OG0000276.1/OG0000276.2/OG0000276.3/OG0000278.4/OG0000278.2/OG0000278.1/OG0000278.3/OG0000278.5/OG0000283.4/OG0000283.3/OG0000283.1/OG0000283.2/OG0000291.3/OG0000291.4/OG0000291.2/OG0000291.1/OG0000292.1/OG0000292.2/OG0000292.3/OG0000297.3/OG0000297.2/OG0000297.1/OG0000297.4/OG0000298.3/OG0000298.4/OG0000298.5/OG0000298.1/OG0000298.2/OG0000299.2/OG0000299.4/OG0000299.3/OG0000299.1/OG0000300.2/OG0000300.3/OG0000300.1/OG0000305.1/OG0000305.4/OG0000305.2/OG0000305.3/OG0000312.1/OG0000313.1/OG0000313.5/OG0000313.4/OG0000313.3/OG0000313.2/OG0000318.4/OG0000318.2/OG0000318.1/OG0000318.3/OG0000320.4/OG0000320.3/OG0000320.2/OG0000320.1/OG0000320.5/OG0000321.4/OG0000321.2/OG0000321.1/OG0000321.3/OG0000322.1/OG0000322.2/OG0000322.4/OG0000322.3/OG0000324.2/OG0000324.4/OG0000324.1/OG0000324.3/OG0000327.4/OG0000327.3/OG0000327.1/OG0000327.2/OG0000333.4/OG0000333.2/OG0000333.1/OG0000333.3/OG0000334.3/OG0000334.1/OG0000334.4/OG0000334.2/OG0000337.3/OG0000337.1/OG0000337.2/OG0000343.4/OG0000343.1/OG0000343.2/OG0000343.3/OG0000348.2/OG0000348.1/OG0000348.3/OG0000354.3/OG0000354.2/OG0000354.1/OG0000366.2/OG0000366.1/OG0000366.3/OG0000374.1/OG0000374.2/OG0000374.4/OG0000374.3/OG0000375.4/OG0000375.3/OG0000375.2/OG0000375.1/OG0000378.3/OG0000378.1/OG0000378.2/OG0000386.3/OG0000386.1/OG0000386.4/OG0000386.2/OG0000387.2/OG0000387.1/OG0000387.4/OG0000387.3/OG0000388.3/OG0000388.2/OG0000388.1/OG0000397.2/OG0000397.3/OG0000397.1/OG0000397.4/OG0000400.4/OG0000400.1/OG0000400.3/OG0000400.2/OG0000404.1/OG0000404.2/OG0000404.3/OG0000404.4/OG0000416.1/OG0000416.4/OG0000416.2/OG0000416.3/OG0000419.4/OG0000419.3/OG0000419.2/OG0000419.1/OG0000425.1/OG0000425.3/OG0000425.2/OG0000426.3/OG0000426.1/OG0000426.2/OG0000430.3/OG0000430.2/OG0000430.1/OG0000433.3/OG0000433.2/OG0000433.1/OG0000434.1/OG0000434.2/OG0000435.3/OG0000435.2/OG0000435.1/OG0000437.2/OG0000437.4/OG0000437.1/OG0000437.3/OG0000446.3/OG0000446.2/OG0000446.1/OG0000448.2/OG0000448.4/OG0000448.1/OG0000448.3/OG0000449.3/OG0000449.1/OG0000449.2/OG0000454.1/OG0000454.2/OG0000456.4/OG0000456.2/OG0000456.3/OG0000456.1/OG0000459.2/OG0000459.1/OG0000459.3/OG0000467.4/OG0000467.3/OG0000467.2/OG0000467.1/OG0000470.3/OG0000470.2/OG0000470.1/OG0000474.3/OG0000474.4/OG0000474.2/OG0000474.5/OG0000474.1/OG0000476.1/OG0000476.2/OG0000476.3/OG0000477.2/OG0000477.3/OG0000477.4/OG0000477.1/OG0000480.3/OG0000480.1/OG0000480.2/OG0000486.3/OG0000486.2/OG0000486.1/OG0000490.2/OG0000490.1/OG0000491.1/OG0000491.2/OG0000491.3/OG0000492.1/OG0000492.3/OG0000492.2/OG0000498.1/OG0000498.3/OG0000498.2/OG0000498.4/OG0000508.3/OG0000508.1/OG0000508.2/OG0000513.2/OG0000513.1/OG0000520.2/OG0000520.3/OG0000520.1/OG0000521.2/OG0000521.1/OG0000521.3/OG0000522.1/OG0000522.2/OG0000522.3/OG0000524.2/OG0000524.1/OG0000524.3/OG0000525.3/OG0000525.1/OG0000525.2/OG0000526.3/OG0000526.2/OG0000526.1/OG0000538.3/OG0000538.2/OG0000538.4/OG0000538.1/OG0000540.3/OG0000540.4/OG0000540.2/OG0000540.1/OG0000541.1/OG0000541.2/OG0000541.3/OG0000544.3/OG0000544.1/OG0000544.2/OG0000549.2/OG0000549.1/OG0000550.1/OG0000550.3/OG0000550.2/OG0000555.1/OG0000555.2/OG0000555.3/OG0000556.3/OG0000556.1/OG0000556.2/OG0000557.3/OG0000557.2/OG0000557.1/OG0000558.2/OG0000558.3/OG0000558.1/OG0000559.3/OG0000559.2/OG0000559.1/OG0000563.2/OG0000563.3/OG0000563.1/OG0000567.1/OG0000567.3/OG0000567.2/OG0000570.1/OG0000570.3/OG0000570.2/OG0000576.2/OG0000576.1/OG0000577.3/OG0000577.2/OG0000577.1/OG0000580.2/OG0000580.1/OG0000580.3/OG0000582.3/OG0000582.1/OG0000582.2/OG0000583.2/OG0000583.1/OG0000583.3/OG0000607.1/OG0000607.2/OG0000608.1/OG0000608.2/OG0000613.1/OG0000613.3/OG0000613.2/OG0000615.3/OG0000615.1/OG0000615.2/OG0000618.2/OG0000618.1/OG0000618.3/OG0000619.1/OG0000619.3/OG0000619.2/OG0000627.1/OG0000627.2/OG0000627.3/OG0000628.1/OG0000628.2/OG0000631.2/OG0000631.1/OG0000631.3/OG0000634.3/OG0000634.1/OG0000634.2/OG0000636.3/OG0000636.1/OG0000636.2/OG0000648.2/OG0000648.1/OG0000653.2/OG0000653.1/OG0000653.3/OG0000663.3/OG0000663.2/OG0000663.1/OG0000664.1/OG0000664.2/OG0000670.2/OG0000670.1/OG0000671.3/OG0000671.1/OG0000671.2/OG0000673.2/OG0000673.1/OG0000674.2/OG0000674.3/OG0000674.1/OG0000676.3/OG0000676.1/OG0000676.2/OG0000685.1/OG0000685.2/OG0000686.1/OG0000686.2/OG0000686.3/OG0000689.3/OG0000689.1/OG0000689.2/OG0000691.2/OG0000691.1/OG0000694.2/OG0000694.1/OG0000694.3/OG0000695.2/OG0000695.3/OG0000695.1/OG0000696.1/OG0000696.2/OG0000696.3/OG0000698.2/OG0000698.1/OG0000701.1/OG0000701.3/OG0000701.2/OG0000703.2/OG0000703.1/OG0000704.2/OG0000704.1/OG0000704.3/OG0000706.1/OG0000706.2/OG0000706.3/OG0000707.1/OG0000707.3/OG0000707.2/OG0000708.2/OG0000708.3/OG0000708.1/OG0000709.3/OG0000709.1/OG0000709.2/OG0000723.3/OG0000723.2/OG0000723.1/OG0000724.2/OG0000724.1/OG0000724.3/OG0000725.1/OG0000725.2/OG0000726.3/OG0000726.1/OG0000726.2/OG0000728.3/OG0000728.1/OG0000728.2/OG0000729.2/OG0000729.1/OG0000730.2/OG0000730.1/OG0000734.2/OG0000734.1/OG0000737.1/OG0000737.3/OG0000737.2/OG0000739.1/OG0000739.2/OG0000741.2/OG0000741.1/OG0000741.3/OG0000744.1/OG0000744.2/OG0000747.1/OG0000747.2/OG0000757.1/OG0000758.1/OG0000758.3/OG0000758.2/OG0000763.1/OG0000763.2/OG0000764.1/OG0000764.2/OG0000764.3/OG0000769.2/OG0000769.1/OG0000772.1/OG0000772.2/OG0000780.2/OG0000780.1/OG0000781.2/OG0000781.1/OG0000785.1/OG0000785.2/OG0000789.1/OG0000789.2/OG0000792.1/OG0000792.2/OG0000793.1/OG0000793.2/OG0000795.1/OG0000795.2/OG0000797.1/OG0000797.3/OG0000797.2/OG0000803.2/OG0000803.3/OG0000803.1/OG0000805.3/OG0000805.2/OG0000805.1/OG0000807.1/OG0000807.2/OG0000810.2/OG0000810.1/OG0000812.1/OG0000812.2/OG0000812.3/OG0000825.1/OG0000825.3/OG0000825.2/OG0000828.1/OG0000828.2/OG0000831.2/OG0000831.1/OG0000846.1/OG0000846.2/OG0000847.1/OG0000847.2/OG0000852.2/OG0000852.1/OG0000854.1/OG0000854.2/OG0000855.1/OG0000855.2/OG0000857.3/OG0000857.2/OG0000857.1/OG0000858.1/OG0000858.2/OG0000858.3/OG0000862.2/OG0000862.1/OG0000866.3/OG0000866.2/OG0000866.1/OG0000867.2/OG0000867.1/OG0000880.2/OG0000880.1/OG0000881.2/OG0000881.3/OG0000881.1/OG0000883.1/OG0000883.2/OG0000883.3/OG0000884.2/OG0000884.1/OG0000888.1/OG0000888.2/OG0000888.3/OG0000890.3/OG0000890.2/OG0000890.1/OG0000892.1/OG0000892.2/OG0000897.2/OG0000897.1/OG0000908.2/OG0000908.1/OG0000911.2/OG0000911.1/OG0000915.1/OG0000915.2/OG0000916.2/OG0000916.1/OG0000916.3/OG0000917.2/OG0000917.1/OG0000918.2/OG0000918.3/OG0000918.1/OG0000919.2/OG0000919.1/OG0000920.2/OG0000920.1/OG0000921.3/OG0000921.1/OG0000921.2/OG0000931.3/OG0000931.2/OG0000931.1/OG0000932.3/OG0000932.1/OG0000932.2/OG0000933.1/OG0000933.2/OG0000935.2/OG0000935.1/OG0000938.1/OG0000938.3/OG0000938.2/OG0000940.2/OG0000940.1/OG0000942.2/OG0000942.3/OG0000942.1/OG0000945.1/OG0000945.2/OG0000946.2/OG0000946.1/OG0000947.1/OG0000947.2/OG0000948.1/OG0000948.2/OG0000952.2/OG0000952.1/OG0000960.1/OG0000960.2/OG0000966.2/OG0000966.1/OG0000967.1/OG0000967.2/OG0000967.3/OG0000968.1/OG0000968.3/OG0000968.2/OG0000972.1/OG0000972.2/OG0000976.1/OG0000976.2/OG0000990.2/OG0000990.1/OG0000994.2/OG0000994.1/OG0000999.2/OG0000999.1/OG0001003.1/OG0001003.2/OG0001006.1/OG0001006.2/OG0001007.2/OG0001007.1/OG0001015.1/OG0001016.1/OG0001016.2/OG0001017.1/OG0001017.2/OG0001023.2/OG0001023.1/OG0001025.2/OG0001025.1/OG0001025.3/OG0001027.2/OG0001027.1/OG0001033.2/OG0001033.1/OG0001045.2/OG0001045.1/OG0001047.2/OG0001047.1/OG0001049.2/OG0001049.1/OG0001053.1/OG0001053.2/OG0001053.3/OG0001057.1/OG0001057.2/OG0001058.1/OG0001058.2/OG0001067.1/OG0001068.2/OG0001068.1/OG0001081.2/OG0001081.1/OG0001082.2/OG0001082.1/OG0001083.1/OG0001083.2/OG0001087.1/OG0001087.2/OG0001088.1/OG0001088.2/OG0001090.1/OG0001090.2/OG0001091.2/OG0001091.1/OG0001108.1/OG0001108.2/OG0001109.2/OG0001109.1/OG0001110.1/OG0001110.2/OG0001111.1/OG0001111.2/OG0001115.2/OG0001115.1/OG0001117.2/OG0001117.3/OG0001117.1/OG0001118.1/OG0001118.2/OG0001120.2/OG0001120.1/OG0001125.2/OG0001125.1/OG0001127.2/OG0001127.1/OG0001128.1/OG0001128.2/OG0001141.1/OG0001149.1/OG0001149.2/OG0001153.2/OG0001153.1/OG0001154.1/OG0001154.2/OG0001159.1/OG0001159.2/OG0001162.1/OG0001162.2/OG0001164.2/OG0001164.1/OG0001172.2/OG0001172.1/OG0001173.2/OG0001173.1/OG0001176.1/OG0001176.2/OG0001191.1/OG0001191.2/OG0001193.1/OG0001193.2/OG0001194.2/OG0001194.1/OG0001196.2/OG0001196.1/OG0001198.2/OG0001198.3/OG0001198.1/OG0001199.1/OG0001200.2/OG0001200.1/OG0001202.2/OG0001202.1/OG0001204.2/OG0001204.1/OG0001207.2/OG0001207.1/OG0001210.2/OG0001210.1/OG0001213.1/OG0001213.2/OG0001222.1/OG0001222.2/OG0001225.2/OG0001225.1/OG0001243.2/OG0001243.1/OG0001245.2/OG0001245.1/OG0001247.1/OG0001247.2/OG0001248.1/OG0001248.2/OG0001252.1/OG0001253.1/OG0001253.2/OG0001257.1/OG0001257.2/OG0001259.2/OG0001259.1/OG0001260.1/OG0001261.1/OG0001261.2/OG0001262.2/OG0001262.1/OG0001265.2/OG0001265.1/OG0001266.2/OG0001266.1/OG0001267.2/OG0001267.1/OG0001268.1/OG0001268.2/OG0001269.2/OG0001269.1/OG0001271.2/OG0001271.1/OG0001274.1/OG0001274.2/OG0001275.2/OG0001275.1/OG0001276.2/OG0001276.1/OG0001299.3/OG0001299.2/OG0001299.1/OG0001305.2/OG0001305.1/OG0001306.2/OG0001306.1/OG0001308.1/OG0001309.1/OG0001309.2/OG0001316.2/OG0001316.1/OG0001322.1/OG0001322.2/OG0001326.1/OG0001328.2/OG0001328.1/OG0001339.2/OG0001339.1/OG0001343.2/OG0001343.1/OG0001349.1/OG0001352.2/OG0001352.1/OG0001355.2/OG0001355.1/OG0001360.2/OG0001360.1/OG0001363.1/OG0001363.2/OG0001364.2/OG0001364.1/OG0001388.1/OG0001388.2/OG0001389.1/OG0001391.1/OG0001391.2/OG0001392.2/OG0001392.1/OG0001395.2/OG0001395.1/OG0001401.3/OG0001401.2/OG0001401.1/OG0001402.1/OG0001402.2/OG0001403.2/OG0001403.1/OG0001407.1/OG0001407.2/OG0001412.2/OG0001412.1/OG0001416.1/OG0001416.2/OG0001420.1/OG0001437.1/OG0001437.2/OG0001438.2/OG0001438.1/OG0001440.1/OG0001440.2/OG0001443.1/OG0001443.2/OG0001445.2/OG0001445.1/OG0001448.2/OG0001448.1/OG0001452.1/OG0001454.1/OG0001454.2/OG0001457.2/OG0001457.1/OG0001462.1/OG0001462.2/OG0001464.1/OG0001464.2/OG0001466.2/OG0001466.1/OG0001469.2/OG0001469.1/OG0001496.3/OG0001496.2/OG0001496.1/OG0001499.1/OG0001501.1/OG0001502.2/OG0001502.1/OG0001507.2/OG0001507.1/OG0001509.2/OG0001509.1/OG0001510.2/OG0001510.1/OG0001511.1/OG0001512.1/OG0001512.2/OG0001513.2/OG0001513.1/OG0001545.1/OG0001545.2/OG0001550.2/OG0001550.1/OG0001552.2/OG0001552.1/OG0001554.2/OG0001554.1/OG0001558.2/OG0001558.1/OG0001559.2/OG0001559.1/OG0001562.1/OG0001562.2/OG0001569.1/OG0001572.2/OG0001572.1/OG0001575.1/OG0001575.2/OG0001578.2/OG0001578.1/OG0001582.2/OG0001582.1/OG0001598.2/OG0001598.1/OG0001599.1/OG0001599.2/OG0001600.1/OG0001602.1/OG0001606.2/OG0001606.1/OG0001608.2/OG0001608.1/OG0001612.1/OG0001612.2/OG0001616.1/OG0001616.2/OG0001617.1/OG0001617.2/OG0001618.1/OG0001618.2/OG0001621.2/OG0001621.1/OG0001627.1/OG0001627.2/OG0001631.2/OG0001631.1/OG0001635.1/OG0001638.1/OG0001638.2/OG0001640.1/OG0001640.2/OG0001642.1/OG0001648.2/OG0001648.1/OG0001652.1/OG0001652.2/OG0001658.1/OG0001660.1/OG0001668.1/OG0001668.2/OG0001670.2/OG0001670.1/OG0001672.2/OG0001672.1/OG0001673.1/OG0001678.2/OG0001678.1/OG0001682.1/OG0001682.2/OG0001684.2/OG0001684.1/OG0001690.1/OG0001691.2/OG0001691.1/OG0001697.2/OG0001697.1/OG0001700.1/OG0001703.1/OG0001706.1/OG0001706.2/OG0001710.2/OG0001710.1/OG0001712.1/OG0001712.2/OG0001713.1/OG0001714.2/OG0001714.1/OG0001715.2/OG0001715.1/OG0001716.1/OG0001716.2/OG0001718.1/OG0001719.1/OG0001743.1/OG0001743.2/OG0001744.1/OG0001747.1/OG0001747.2/OG0001750.1/OG0001750.2/OG0001751.2/OG0001751.1/OG0001753.1/OG0001753.2/OG0001757.2/OG0001757.1/OG0001761.1/OG0001761.2/OG0001772.2/OG0001772.1/OG0001776.1/OG0001785.1/OG0001785.2/OG0001793.2/OG0001793.1/OG0001813.1/OG0001814.1/OG0001814.2/OG0001815.2/OG0001815.1/OG0001817.2/OG0001817.1/OG0001834.1/OG0001835.1/OG0001835.2/OG0001837.1/OG0001837.2/OG0001838.2/OG0001838.1/OG0001842.2/OG0001842.1/OG0001849.1/OG0001849.2/OG0001850.1/OG0001850.2/OG0001853.2/OG0001853.1/OG0001855.1/OG0001855.2/OG0001858.1/OG0001863.2/OG0001863.1/OG0001867.1/OG0001870.2/OG0001870.1/OG0001900.1/OG0001911.2/OG0001911.1/OG0001918.1/OG0001921.1/OG0001921.2/OG0001927.1/OG0001929.1/OG0001932.1/OG0001932.2/OG0001936.1/OG0001936.2/OG0001939.1/OG0001943.1/OG0001943.2/OG0001945.1/OG0001945.2/OG0001946.2/OG0001946.1/OG0001948.1/OG0001948.2/OG0001954.1/OG0001955.1/OG0001955.2/OG0001959.2/OG0001959.1/OG0001964.1/OG0001970.1/OG0001970.2/OG0001972.1/OG0001972.2/OG0001973.1/OG0001976.2/OG0001976.1/OG0001978.1/OG0001978.2/OG0001979.1/OG0001980.1/OG0001980.2/OG0001992.1/OG0001993.1/OG0002000.1/OG0002008.1/OG0002016.2/OG0002016.1/OG0002018.1/OG0002024.1/OG0002024.2/OG0002030.1/OG0002030.2/OG0002033.1/OG0002035.2/OG0002035.1/OG0002037.1/OG0002037.2/OG0002047.1/OG0002047.2/OG0002057.2/OG0002057.1/OG0002062.2/OG0002062.1/OG0002066.2/OG0002066.1/OG0002074.2/OG0002074.1/OG0002079.1/OG0002101.1/OG0002101.2/OG0002106.1/OG0002107.2/OG0002107.1/OG0002108.1/OG0002109.1/OG0002110.1/OG0002112.1/OG0002116.2/OG0002116.1/OG0002118.1/OG0002126.2/OG0002126.1/OG0002128.1/OG0002128.2/OG0002129.1/OG0002134.1/OG0002138.2/OG0002138.1/OG0002139.1/OG0002142.1/OG0002142.2/OG0002144.1/OG0002144.2/OG0002146.1/OG0002149.2/OG0002149.1/OG0002150.2/OG0002150.1/OG0002154.1/OG0002154.2/OG0002157.2/OG0002157.1/OG0002160.1/OG0002162.1/OG0002162.2/OG0002163.1/OG0002163.2/OG0002167.1/OG0002173.1/OG0002173.2/OG0002175.1/OG0002178.1/OG0002178.2/OG0002182.1/OG0002182.2/OG0002205.1/OG0002207.1/OG0002207.2/OG0002214.1/OG0002221.1/OG0002222.1/OG0002222.2/OG0002223.1/OG0002225.2/OG0002225.1/OG0002228.1/OG0002229.1/OG0002229.2/OG0002236.1/OG0002236.2/OG0002242.2/OG0002242.1/OG0002243.1/OG0002243.2/OG0002254.1/OG0002262.1/OG0002263.1/OG0002263.2/OG0002277.2/OG0002277.1/OG0002279.1/OG0002281.1/OG0002281.2/OG0002284.1/OG0002288.1/OG0002288.2/OG0002290.1/OG0002292.2/OG0002292.1/OG0002294.1/OG0002294.2/OG0002298.1/OG0002332.1/OG0002340.1/OG0002340.2/OG0002344.2/OG0002344.1/OG0002348.1/OG0002350.1/OG0002350.2/OG0002355.1/OG0002357.1/OG0002357.2/OG0002358.1/OG0002358.2/OG0002360.1/OG0002360.2/OG0002361.2/OG0002361.1/OG0002363.1/OG0002364.1/OG0002364.2/OG0002366.1/OG0002366.2/OG0002368.2/OG0002368.1/OG0002369.1/OG0002377.1/OG0002377.2/OG0002381.2/OG0002381.1/OG0002384.1/OG0002386.1/OG0002387.1/OG0002399.1/OG0002399.2/OG0002403.2/OG0002403.1/OG0002404.1/OG0002404.2/OG0002408.2/OG0002408.1/OG0002409.1/OG0002412.2/OG0002412.1/OG0002431.1/OG0002431.2/OG0002443.2/OG0002443.1/OG0002454.1/OG0002454.2/OG0002455.1/OG0002463.1/OG0002464.1/OG0002464.2/OG0002467.1/OG0002468.1/OG0002468.2/OG0002469.1/OG0002470.1/OG0002473.1/OG0002473.2/OG0002474.2/OG0002474.1/OG0002481.1/OG0002486.1/OG0002486.2/OG0002488.2/OG0002488.1/OG0002501.1/OG0002501.2/OG0002502.1/OG0002506.1/OG0002509.2/OG0002509.1/OG0002510.1/OG0002510.2/OG0002514.1/OG0002514.2/OG0002515.1/OG0002551.1/OG0002551.2/OG0002553.1/OG0002556.1/OG0002567.1/OG0002572.1/OG0002573.1/OG0002579.2/OG0002579.1/OG0002584.1/OG0002584.2/OG0002585.1/OG0002590.1/OG0002591.1/OG0002594.2/OG0002594.1/OG0002596.1/OG0002596.2/OG0002597.1/OG0002597.2/OG0002598.1/OG0002598.2/OG0002601.1/OG0002602.2/OG0002602.1/OG0002604.1/OG0002614.1/OG0002621.1/OG0002623.2/OG0002623.1/OG0002624.1/OG0002625.1/OG0002631.1/OG0002631.2/OG0002632.1/OG0002636.1/OG0002640.1/OG0002642.1/OG0002642.2/OG0002648.1/OG0002649.1/OG0002650.1/OG0002650.2/OG0002651.1/OG0002655.2/OG0002655.1/OG0002659.1/OG0002661.1/OG0002663.1/OG0002664.1/OG0002666.1/OG0002668.2/OG0002668.1/OG0002670.1/OG0002707.1/OG0002707.2/OG0002709.1/OG0002716.1/OG0002720.1/OG0002722.1/OG0002728.1/OG0002730.1/OG0002732.1/OG0002738.1/OG0002738.2/OG0002741.1/OG0002742.1/OG0002743.1/OG0002743.2/OG0002745.1/OG0002745.2/OG0002746.1/OG0002747.1/OG0002752.1/OG0002756.1/OG0002761.1/OG0002762.2/OG0002762.1/OG0002765.2/OG0002765.1/OG0002766.2/OG0002766.1/OG0002767.1/OG0002771.1/OG0002774.2/OG0002774.1/OG0002776.1/OG0002780.1/OG0002782.1/OG0002784.2/OG0002784.1/OG0002785.2/OG0002785.1/OG0002794.2/OG0002794.1/OG0002796.1/OG0002797.1/OG0002807.1/OG0002809.2/OG0002809.1/OG0002810.1/OG0002823.1/OG0002824.1/OG0002824.2/OG0002826.1/OG0002826.2/OG0002848.1/OG0002850.1/OG0002856.1/OG0002856.2/OG0002863.1/OG0002867.2/OG0002867.1/OG0002873.1/OG0002873.2/OG0002875.1/OG0002879.2/OG0002879.1/OG0002880.1/OG0002886.1/OG0002886.2/OG0002890.1/OG0002890.2/OG0002899.1/OG0002904.1/OG0002907.1/OG0002915.1/OG0002916.1/OG0002918.1/OG0002921.1/OG0002923.1/OG0002924.1/OG0002925.1/OG0002932.1/OG0002937.1/OG0002937.2/OG0002941.2/OG0002941.1/OG0002943.2/OG0002943.1/OG0002944.1/OG0002945.2/OG0002945.1/OG0002949.1/OG0002949.2/OG0002954.1/OG0002955.1/OG0002956.1/OG0002956.2/OG0002959.1/OG0002963.1/OG0002965.1/OG0002971.1/OG0003014.1/OG0003028.1/OG0003028.2/OG0003031.1/OG0003033.1/OG0003036.1/OG0003042.2/OG0003042.1/OG0003043.1/OG0003046.1/OG0003047.1/OG0003048.1/OG0003056.2/OG0003056.1/OG0003058.1/OG0003061.1/OG0003065.1/OG0003067.1/OG0003068.1/OG0003070.1/OG0003071.1/OG0003073.1/OG0003076.1/OG0003078.1/OG0003088.1/OG0003090.1/OG0003093.1/OG0003095.1/OG0003096.1/OG0003097.1/OG0003098.1/OG0003104.1/OG0003112.1/OG0003113.1/OG0003116.1/OG0003117.1/OG0003122.1/OG0003131.1/OG0003137.1/OG0003138.1/OG0003142.1/OG0003143.1/OG0003146.1/OG0003147.1/OG0003162.1/OG0003164.1/OG0003189.2/OG0003189.1/OG0003190.1/OG0003193.1/OG0003202.1/OG0003210.1/OG0003212.1/OG0003217.1/OG0003218.1/OG0003224.1/OG0003228.1/OG0003231.1/OG0003243.1/OG0003248.1/OG0003256.1/OG0003264.1/OG0003266.2/OG0003266.1/OG0003267.1/OG0003270.1/OG0003274.1/OG0003275.1/OG0003275.2/OG0003279.1/OG0003283.1/OG0003285.1/OG0003287.1/OG0003291.1/OG0003292.1/OG0003299.1/OG0003301.2/OG0003301.1/OG0003302.1/OG0003303.1/OG0003304.1/OG0003310.1/OG0003312.1/OG0003312.2/OG0003317.1/OG0003319.1/OG0003323.1/OG0003326.1/OG0003328.1/OG0003344.1/OG0003345.1/OG0003390.1/OG0003396.1/OG0003416.1/OG0003417.1/OG0003421.1/OG0003422.1/OG0003423.1/OG0003430.1/OG0003431.1/OG0003435.1/OG0003442.1/OG0003444.1/OG0003446.1/OG0003449.1/OG0003453.1/OG0003456.1/OG0003457.1/OG0003464.1/OG0003466.1/OG0003472.1/OG0003473.1/OG0003476.2/OG0003476.1/OG0003477.1/OG0003478.1/OG0003478.2/OG0003479.1/OG0003481.1/OG0003483.1/OG0003484.1/OG0003486.1/OG0003490.1/OG0003494.1/OG0003496.1/OG0003502.1/OG0003503.1/OG0003511.1/OG0003521.1/OG0003522.1/OG0003523.1/OG0003524.1/OG0003525.1/OG0003526.1/OG0003527.1/OG0003528.1/OG0003539.1/OG0003540.1/OG0003558.1/OG0003566.1/OG0003580.1/OG0003582.1/OG0003584.1/OG0003590.1/OG0003591.1/OG0003593.1/OG0003597.1/OG0003598.1/OG0003642.1/OG0003644.1/OG0003659.1/OG0003664.1/OG0003665.1/OG0003667.1/OG0003677.1/OG0003683.1/OG0003690.1/OG0003691.1/OG0003692.1/OG0003693.1/OG0003698.1/OG0003699.1/OG0003702.1/OG0003704.1/OG0003704.2/OG0003708.1/OG0003710.1/OG0003711.1/OG0003715.1/OG0003717.1/OG0003718.1/OG0003721.1/OG0003723.1/OG0003724.1/OG0003725.1/OG0003726.2/OG0003726.1/OG0003730.1/OG0003731.1/OG0003736.1/OG0003738.1/OG0003750.1/OG0003754.1/OG0003755.1/OG0003756.1/OG0003763.1/OG0003766.1/OG0003768.1/OG0003771.1/OG0003774.1/OG0003776.1/OG0003778.1/OG0003779.1/OG0003783.1/OG0003788.1/OG0003793.1/OG0003795.1/OG0003804.1/OG0003809.1/OG0003819.1/OG0003824.1/OG0003826.1/OG0003827.1/OG0003829.1/OG0003830.1/OG0003831.1/OG0003833.1/OG0003839.1/OG0003841.1/OG0003842.1/OG0003845.1/OG0003855.1/OG0003857.1/OG0003918.1/OG0003919.1/OG0003926.1/OG0003931.1/OG0003937.1/OG0003941.1/OG0003943.1/OG0003945.1/OG0003946.1/OG0003951.1/OG0003952.1/OG0003953.1/OG0003958.1/OG0003961.1/OG0003965.1/OG0003968.1/OG0003969.1/OG0003972.1/OG0003977.1/OG0003983.1/OG0003990.1/OG0003991.1/OG0003993.1/OG0003994.1/OG0003995.1/OG0004007.1/OG0004009.1/OG0004011.1/OG0004018.1/OG0004019.1/OG0004024.1/OG0004029.1/OG0004038.1/OG0004044.1/OG0004045.1/OG0004046.1/OG0004047.1/OG0004055.1/OG0004064.1/OG0004067.1/OG0004068.1/OG0004069.1/OG0004079.1/OG0004083.1/OG0004084.1/OG0004089.1/OG0004092.1/OG0004093.1/OG0004094.1/OG0004097.1/OG0004110.1/OG0004111.1/OG0004112.1/OG0004112.2/OG0004115.1/OG0004119.1/OG0004127.1/OG0004134.1/OG0004135.1/OG0004136.1/OG0004137.1/OG0004138.1/OG0004141.1/OG0004144.1/OG0004145.1/OG0004146.1/OG0004152.1/OG0004203.1/OG0004207.1/OG0004223.1/OG0004234.1/OG0004235.1/OG0004240.1/OG0004241.1/OG0004245.1/OG0004246.1/OG0004249.1/OG0004250.1/OG0004251.1/OG0004256.1/OG0004261.1/OG0004263.1/OG0004264.1/OG0004283.1/OG0004288.1/OG0004289.1/OG0004291.1/OG0004293.1/OG0004295.1/OG0004296.1/OG0004297.1/OG0004300.1/OG0004301.1/OG0004304.1/OG0004305.1/OG0004308.1/OG0004308.2/OG0004311.1/OG0004315.1/OG0004321.1/OG0004326.2/OG0004326.1/OG0004327.1/OG0004329.1/OG0004330.1/OG0004332.1/OG0004333.1/OG0004335.1/OG0004336.1/OG0004337.1/OG0004338.1/OG0004342.1/OG0004343.1/OG0004350.1/OG0004351.1/OG0004354.1/OG0004355.1/OG0004356.1/OG0004359.1/OG0004361.1/OG0004363.1/OG0004366.1/OG0004369.1/OG0004370.1/OG0004371.1/OG0004374.1/OG0004374.2/OG0004389.1/OG0004391.1/OG0004393.1/OG0004396.1/OG0004397.1/OG0004398.1/OG0004399.1/OG0004400.1/OG0004402.1/OG0004404.1/OG0004408.1/OG0004409.1/OG0004411.1/OG0004413.1/OG0004414.1/OG0004415.1/OG0004416.1/OG0004417.1/OG0004419.1/OG0004422.1/OG0004423.1/OG0004432.1/OG0004433.1/OG0004434.1/OG0004437.1/OG0004441.1/OG0004444.1/OG0004447.1/OG0004450.1/OG0004452.1/OG0004457.1/OG0004460.1/OG0004461.1/OG0004464.1/OG0004468.1/OG0004469.1/OG0004471.1/OG0004477.1/OG0004478.1/OG0004480.1/OG0004482.1/OG0004483.1/OG0004484.1/OG0004485.1/OG0004487.1/OG0004489.1/OG0004493.1/OG0004536.1/OG0004538.1/OG0004539.1/OG0004554.1/OG0004557.1/OG0004559.1/OG0004561.1/OG0004563.1/OG0004566.1/OG0004568.1/OG0004569.1/OG0004571.1/OG0004574.1/OG0004576.1/OG0004579.1/OG0004582.1/OG0004583.1/OG0004588.1/OG0004589.1/OG0004590.1/OG0004591.1/OG0004595.1/OG0004597.2/OG0004597.1/OG0004601.1/OG0004602.1/OG0004611.1/OG0004612.1/OG0004614.1/OG0004616.1/OG0004618.1/OG0004621.1/OG0004622.1/OG0004624.1/OG0004627.1/OG0004628.1/OG0004630.1/OG0004631.1/OG0004632.1/OG0004643.1/OG0004648.1/OG0004650.1/OG0004653.1/OG0004656.1/OG0004662.1/OG0004666.1/OG0004667.1/OG0004668.1/OG0004694.1/OG0004699.2/OG0004699.1/OG0004700.1/OG0004703.1/OG0004704.1/OG0004711.1/OG0004714.1/OG0004717.1/OG0004718.1/OG0004720.1/OG0004723.1/OG0004725.1/OG0004728.1/OG0004729.1/OG0004731.1/OG0004735.1/OG0004738.1/OG0004742.1/OG0004743.1/OG0004746.1/OG0004749.1/OG0004751.1/OG0004752.1/OG0004755.1/OG0004757.1/OG0004758.1/OG0004759.1/OG0004768.1/OG0004771.1/OG0004778.1/OG0004780.1/OG0004788.1/OG0004789.1/OG0004792.1/OG0004793.1/OG0004796.1/OG0004798.1/OG0004807.1/OG0004815.1/OG0004883.1/OG0004890.1/OG0004895.1/OG0004900.1/OG0004904.1/OG0004914.1/OG0004918.1/OG0004920.1/OG0004925.1/OG0004928.1/OG0004930.1/OG0004931.1/OG0004932.1/OG0004933.1/OG0004942.1/OG0004943.1/OG0004944.1/OG0004948.1/OG0004949.1/OG0004952.1/OG0004954.1/OG0004955.1/OG0004957.1/OG0004958.1/OG0004959.1/OG0004960.1/OG0004961.1/OG0004965.1/OG0004970.1/OG0004972.1/OG0004973.1/OG0004974.1/OG0004981.1/OG0004986.1/OG0004993.1/OG0004994.1/OG0004999.1/OG0005002.1/OG0005003.1/OG0005004.1/OG0005008.1/OG0005011.1/OG0005013.1/OG0005015.1/OG0005016.1/OG0005025.1/OG0005030.1/OG0005035.1/OG0005039.1/OG0005043.1/OG0005048.1/OG0005049.1/OG0005051.1/OG0005053.1/OG0005054.1/OG0005055.1/OG0005058.1/OG0005059.1/OG0005063.1/OG0005073.1/OG0005074.1/OG0005077.1/OG0005078.1/OG0005081.1/OG0005082.1/OG0005085.1/OG0005090.1/OG0005091.1/OG0005102.1/OG0005103.1/OG0005105.1/OG0005106.1/OG0005112.1/OG0005115.1/OG0005116.1/OG0005120.1/OG0005123.1/OG0005124.1/OG0005127.1/OG0005128.1/OG0005131.1/OG0005132.1/OG0005135.1/OG0005138.1/OG0005142.1/OG0005144.1/OG0005147.1/OG0005152.1/OG0005153.1/OG0005154.1/OG0005156.1/OG0005159.1/OG0005160.1/OG0005161.1/OG0005162.1/OG0005163.1/OG0005166.1/OG0005168.1/OG0005171.1/OG0005237.1/OG0005238.1/OG0005243.1/OG0005246.1/OG0005254.1/OG0005256.1/OG0005257.1/OG0005258.1/OG0005265.1/OG0005272.1/OG0005273.1/OG0005276.2/OG0005276.1/OG0005278.1/OG0005281.1/OG0005283.1/OG0005284.1/OG0005293.1/OG0005296.1/OG0005297.1/OG0005298.1/OG0005299.1/OG0005300.1/OG0005303.1/OG0005304.1/OG</t>
  </si>
  <si>
    <t>OG0000198.3/OG0000198.5/OG0000198.4/OG0000198.2/OG0000198.1/OG0000302.7/OG0000302.3/OG0000302.2/OG0000302.6/OG0000302.1/OG0000302.5/OG0000302.4/OG0000407.6/OG0000407.3/OG0000407.1/OG0000407.5/OG0000407.4/OG0000407.2/OG0000408.2/OG0000408.1/OG0000408.3/OG0000408.4/OG0000408.5/OG0000415.3/OG0000415.1/OG0000415.2/OG0000494.1/OG0000494.2/OG0000494.3/OG0000494.4/OG0000612.2/OG0000612.3/OG0000612.1/OG0000692.1/OG0000692.2/OG0000692.4/OG0000692.3/OG0000835.3/OG0000835.2/OG0000835.1/OG0000850.3/OG0000850.1/OG0000850.2/OG0000887.2/OG0000887.1/OG0000939.1/OG0000939.2/OG0000958.2/OG0000958.1/OG0000977.1/OG0001069.2/OG0001069.1/OG0001085.2/OG0001085.1/OG0001104.2/OG0001104.1/OG0001113.2/OG0001113.1/OG0001195.1/OG0001292.2/OG0001292.1/OG0001340.2/OG0001340.3/OG0001340.1/OG0001347.3/OG0001347.1/OG0001347.2/OG0001361.1/OG0001361.2/OG0001362.2/OG0001362.1/OG0001460.3/OG0001460.1/OG0001460.2/OG0001474.2/OG0001474.1/OG0001497.1/OG0001497.2/OG0001555.2/OG0001555.1/OG0001605.2/OG0001605.1/OG0001605.3/OG0001636.1/OG0001636.2/OG0001686.1/OG0001686.2/OG0001699.1/OG0001790.2/OG0001790.1/OG0001812.2/OG0001812.1/OG0001851.1/OG0001862.2/OG0001862.1/OG0001915.1/OG0001940.1/OG0001950.1/OG0001974.1/OG0001975.1/OG0002015.1/OG0002019.1/OG0002032.1/OG0002032.2/OG0002078.2/OG0002078.1/OG0002132.2/OG0002132.1/OG0002145.1/OG0002159.2/OG0002159.1/OG0002159.3/OG0002168.1/OG0002169.2/OG0002169.1/OG0002257.2/OG0002257.1/OG0002269.1/OG0002335.2/OG0002335.1/OG0002388.1/OG0002402.1/OG0002448.2/OG0002448.1/OG0002480.1/OG0002490.1/OG0002490.2/OG0002497.2/OG0002497.1/OG0002563.2/OG0002563.1/OG0002588.2/OG0002588.1/OG0002764.1/OG0002860.1/OG0002882.1/OG0002913.1/OG0002928.2/OG0002928.1/OG0002951.1/OG0002970.1/OG0003102.2/OG0003102.1/OG0003106.1/OG0003125.1/OG0003160.1/OG0003238.1/OG0003246.1/OG0003257.1/OG0003294.1/OG0003294.2/OG0003308.1/OG0003334.1/OG0003335.1/OG0003339.1/OG0003341.1/OG0003346.1/OG0003415.1/OG0003459.1/OG0003508.1/OG0003515.1/OG0003517.1/OG0003542.1/OG0003553.1/OG0003578.1/OG0003596.1/OG0003681.1/OG0003688.1/OG0003696.1/OG0003716.1/OG0003733.1/OG0003746.1/OG0003868.1/OG0003921.1/OG0003923.1/OG0003923.2/OG0003927.1/OG0003927.2/OG0003938.1/OG0003978.1/OG0003998.1/OG0004002.1/OG0004040.1/OG0004060.1/OG0004063.1/OG0004086.1/OG0004090.1/OG0004096.1/OG0004128.1/OG0004157.1/OG0004214.1/OG0004218.1/OG0004218.2/OG0004226.1/OG0004280.1/OG0004282.1/OG0004312.1/OG0004317.1/OG0004372.1/OG0004401.1/OG0004410.1/OG0004443.1/OG0004453.1/OG0004456.1/OG0004486.1/OG0004541.2/OG0004541.1/OG0004542.1/OG0004607.1/OG0004615.1/OG0004681.1/OG0004712.1/OG0004734.1/OG0004737.1/OG0004769.1/OG0004779.1/OG0004795.1/OG0004808.1/OG0004810.1/OG0004911.1/OG0004945.1/OG0004953.1/OG0004989.1/OG0005026.1/OG0005034.1/OG0005079.1/OG0005121.1/OG0005143.1/OG0005164.1/OG0005285.1/OG0005288.1/OG0005340.1/OG0005376.1/OG0005380.1/OG0005388.1/OG0005410.1/OG0005422.1/OG0005427.1/OG0005443.1/OG0005462.1/OG0005467.1/OG0005497.1/OG0005516.1/OG0005557.1/OG0005573.1/OG0005582.1/OG0005697.1/OG0005718.1/OG0005725.1/OG0005745.1/OG0005752.1/OG0005756.1/OG0005761.1/OG0005784.1/OG0005798.1/OG0005801.1/OG0005861.1/OG0005866.1/OG0005869.1/OG0005896.1/OG0005897.1/OG0005903.1/OG0005905.1/OG0005907.1/OG0005933.1/OG0005952.1/OG0005959.1/OG0005977.1/OG0005988.1/OG0006036.1/OG0006040.1/OG0006050.1/OG0006061.1/OG0006064.1/OG0006154.1/OG0006206.1/OG0006207.1/OG0006213.1/OG0006232.1/OG0006237.1/OG0006257.1/OG0006264.1/OG0006267.1/OG0006283.1/OG0006285.1/OG0006374.1/OG0006377.1/OG0006406.1/OG0006451.1/OG0006462.1/OG0006466.1/OG0006467.1/OG0006470.1/OG0006492.1/OG0006495.1/OG0006628.1/OG0006634.1/OG0006637.1/OG0006639.1/OG0006652.1/OG0006654.1/OG0006660.1/OG0006708.1/OG0006716.1/OG0006730.1/OG0006734.1/OG0006736.1/OG0006738.1/OG0006760.1/OG0006761.1/OG0006762.1/OG0006771.1/OG0006772.1/OG0006786.1/OG0006797.1/OG0006813.1/OG0006822.1/OG0006827.1/OG0006830.1/OG0006855.1/OG0006857.1/OG0006863.1/OG0006865.1/OG0006872.1/OG0006882.1/OG0006884.1/OG0006910.1/OG0006940.1/OG0006948.1/OG0006951.1/OG0006955.1/OG0006966.1/OG0006969.1/OG0006974.1/OG0007087.1/OG0007125.1/OG0007126.1/OG0007150.1/OG0007151.1/OG0007155.1/OG0007186.1/OG0007192.1/OG0007213.1/OG0007220.1/OG0007229.1/OG0007234.1/OG0007240.1/OG0007256.1/OG0007289.1/OG0007308.1/OG0007313.1/OG0007332.1/OG0007350.1/OG0007355.1/OG0007376.1/OG0007379.1/OG0007385.1/OG0007387.1/OG0007412.1/OG0007550.1/OG0007576.1/OG0007598.1/OG0007614.1/OG0007622.1/OG0007643.1/OG0007651.1/OG0007654.1/OG0007666.1/OG0007669.1/OG0007670.1/OG0007671.1/OG0007675.1/OG0007681.1/OG0007683.1/OG0007684.1/OG0007691.1/OG0007693.1/OG0007707.1/OG0007709.1/OG0007744.1/OG0007751.1/OG0007757.1/OG0007771.1/OG0007795.1/OG0007796.1/OG0007816.1/OG0007825.1/OG0007826.1/OG0007833.1/OG0007851.1/OG0007852.1/OG0007853.1/OG0007979.1/OG0007981.1/OG0007983.1/OG0008004.1/OG0008015.1/OG0008019.1/OG0008045.1/OG0008068.1/OG0008072.1/OG0008080.1/OG0008085.1/OG0008090.1/OG0008098.1/OG0008107.1/OG0008109.1/OG0008128.1/OG0008134.1/OG0008139.1/OG0008144.1/OG0008145.1/OG0008147.1/OG0008154.1/OG0008158.1/OG0008174.1/OG0008180.1/OG0008205.1/OG0008212.1/OG0008214.1/OG0008220.1/OG0008221.1/OG0008227.1/OG0008340.1/OG0008394.1/OG0008413.1/OG0008435.1/OG0008442.1/OG0008443.1/OG0008445.1/OG0008455.1/OG0008465.1/OG0008484.1/OG0008491.1/OG0008509.1/OG0008512.1/OG0008521.1/OG0008529.1/OG0008530.1/OG0008536.1/OG0008539.1/OG0008552.1/OG0008572.1/OG0008721.1/OG0008757.1/OG0008783.1/OG0008789.1/OG0008796.1/OG0008800.1/OG0008803.1/OG0008856.1/OG0009025.1/OG0009035.1/OG0009053.1/OG0009067.1/OG0009098.1/OG0009100.1/OG0009121.1/OG0009284.1/OG0009685.1/OG0010344.1/OG0011448.1/OG0011506.1</t>
  </si>
  <si>
    <t>OG0000299.2/OG0000299.4/OG0000299.3/OG0000299.1/OG0000744.1/OG0000744.2/OG0000840.1/OG0000840.2/OG0001466.2/OG0001466.1/OG0002778.2/OG0002778.1/OG0002899.1/OG0003491.1/OG0004990.1/OG0006413.1</t>
  </si>
  <si>
    <t>OG0002903.1/OG0004401.1/OG0004712.1</t>
  </si>
  <si>
    <t>OG0001398.1</t>
  </si>
  <si>
    <t>OG0000050.7/OG0000050.8/OG0000050.1/OG0000050.6/OG0000050.10/OG0000050.5/OG0000050.11/OG0000050.9/OG0000050.3/OG0000050.2/OG0000050.4/OG0000280.1/OG0000280.2/OG0000280.4/OG0000280.3/OG0000406.1/OG0000406.3/OG0000406.2/OG0000538.3/OG0000538.2/OG0000538.4/OG0000538.1/OG0000812.1/OG0000812.2/OG0000812.3/OG0002469.1/OG0006656.1</t>
  </si>
  <si>
    <t>OG0000456.4/OG0000456.2/OG0000456.3/OG0000456.1/OG0000613.1/OG0000613.3/OG0000613.2/OG0001571.3/OG0001571.2/OG0001571.1/OG0001783.1/OG0002392.1/OG0002396.1/OG0002936.1/OG0003306.1/OG0003854.1/OG0004273.1/OG0004459.1/OG0004459.2/OG0004620.1/OG0006422.1/OG0008190.1</t>
  </si>
  <si>
    <t>OG0002724.1/OG0009654.1</t>
  </si>
  <si>
    <t>OG0001345.3/OG0001345.2/OG0001345.1/OG0004619.1/OG0007790.1</t>
  </si>
  <si>
    <t>OG0002277.2/OG0002277.1</t>
  </si>
  <si>
    <t>OG0007234.1</t>
  </si>
  <si>
    <t>OG0000850.3/OG0000850.1/OG0000850.2/OG0005410.1/OG0005573.1/OG0005905.1/OG0007825.1/OG0008004.1/OG0008068.1/OG0008552.1/OG0008572.1</t>
  </si>
  <si>
    <t>OG0000216.1/OG0000216.2/OG0001294.1/OG0005776.1/OG0007238.1/OG0007750.1</t>
  </si>
  <si>
    <t>OG0000544.3/OG0000544.1/OG0000544.2/OG0000613.1/OG0000613.3/OG0000613.2/OG0000725.1/OG0000725.2/OG0001015.1/OG0001027.2/OG0001027.1/OG0001120.2/OG0001120.1/OG0001176.1/OG0001176.2/OG0001499.1/OG0002368.2/OG0002368.1/OG0002377.1/OG0002377.2/OG0002387.1/OG0002752.1/OG0002797.1/OG0003218.1/OG0003228.1/OG0003256.1/OG0003456.1/OG0003667.1/OG0003795.1/OG0004434.1/OG0004582.1/OG0004735.1/OG0004755.1/OG0004798.1/OG0004918.1/OG0004972.1/OG0004993.1/OG0005112.1/OG0005147.1/OG0005307.1/OG0005345.1/OG0005374.1/OG0005397.1/OG0005492.1/OG0005736.1/OG0005813.1/OG0005815.1/OG0005854.1/OG0006030.1/OG0006038.1/OG0006417.1/OG0006457.1/OG0006702.1/OG0006860.1/OG0007199.1/OG0007200.1/OG0007392.1/OG0007432.1/OG0007565.1/OG0007635.1/OG0007702.1/OG0007761.1/OG0008053.1/OG0008106.1/OG0008449.1</t>
  </si>
  <si>
    <t>OG0003228.1/OG0004434.1</t>
  </si>
  <si>
    <t>OG0008068.1/OG0008552.1</t>
  </si>
  <si>
    <t>OG0000544.3/OG0000544.1/OG0000544.2/OG0000613.1/OG0000613.3/OG0000613.2/OG0001015.1/OG0001120.2/OG0001120.1/OG0001176.1/OG0001176.2/OG0001499.1/OG0002368.2/OG0002368.1/OG0002377.1/OG0002377.2/OG0002387.1/OG0002797.1/OG0003218.1/OG0003456.1/OG0004735.1/OG0004798.1/OG0005112.1/OG0005307.1/OG0005397.1/OG0005492.1/OG0005736.1/OG0005815.1/OG0006038.1/OG0007200.1/OG0008053.1/OG0008449.1</t>
  </si>
  <si>
    <t>OG0000725.1/OG0000725.2/OG0002752.1/OG0003667.1/OG0003795.1/OG0006030.1/OG0006860.1</t>
  </si>
  <si>
    <t>OG0000216.1/OG0000216.2/OG0007238.1</t>
  </si>
  <si>
    <t>OG0000725.1/OG0000725.2/OG0001015.1/OG0001027.2/OG0001027.1/OG0001499.1/OG0002752.1/OG0003667.1/OG0004434.1/OG0004798.1/OG0004993.1/OG0005112.1/OG0005307.1/OG0005345.1/OG0005374.1/OG0005854.1/OG0006417.1/OG0006457.1/OG0007392.1/OG0007432.1/OG0007565.1/OG0007635.1/OG0007702.1/OG0008106.1</t>
  </si>
  <si>
    <t>OG0005776.1/OG0007750.1</t>
  </si>
  <si>
    <t>OG0005410.1/OG0007825.1/OG0008552.1/OG0008572.1</t>
  </si>
  <si>
    <t>OG0000725.1/OG0000725.2/OG0001027.2/OG0001027.1/OG0004798.1/OG0004993.1/OG0005345.1/OG0006417.1/OG0007432.1/OG0007565.1</t>
  </si>
  <si>
    <t>OG0007825.1/OG0008572.1</t>
  </si>
  <si>
    <t>OG0007565.1</t>
  </si>
  <si>
    <t>OG0003491.1</t>
  </si>
  <si>
    <t>OG0003464.1/OG0004752.1/OG0005300.1/OG0005392.1/OG0006342.1/OG0006659.1/OG0007787.1</t>
  </si>
  <si>
    <t>OG0002584.1/OG0002584.2</t>
  </si>
  <si>
    <t>OG0000396.4/OG0000396.3/OG0000396.1/OG0000396.2/OG0000834.2/OG0000834.1/OG0001670.2/OG0001670.1/OG0003031.1/OG0003972.1/OG0004068.1/OG0004371.1/OG0006052.1</t>
  </si>
  <si>
    <t>OG0000763.1/OG0000763.2/OG0004409.1</t>
  </si>
  <si>
    <t>OG0005129.1/OG0005880.1</t>
  </si>
  <si>
    <t>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0000202.5/OG0000202.4/OG0000202.1/OG0000202.6/OG0000202.2/OG0000202.3/OG0000218.4/OG0000218.2/OG0000218.1/OG0000218.3/OG0000218.5/OG0000241.5/OG0000241.3/OG0000241.2/OG0000241.1/OG0000241.4/OG0000297.3/OG0000297.2/OG0000297.1/OG0000297.4/OG0000435.3/OG0000435.2/OG0000435.1/OG0000550.1/OG0000550.3/OG0000550.2/OG0001562.1/OG0001562.2/OG0002035.2/OG0002035.1/OG0002463.1/OG0002624.1/OG0002747.1/OG0002767.1/OG0002826.1/OG0002826.2/OG0002904.1/OG0002921.1/OG0003046.1/OG0003093.1/OG0003097.1/OG0003217.1/OG0003524.1/OG0004622.1/OG0005539.1/OG0005569.1/OG0005858.1/OG0006823.1/OG0007093.1/OG0008191.1</t>
  </si>
  <si>
    <t>OG0000477.2/OG0000477.3/OG0000477.4/OG0000477.1/OG0004632.1</t>
  </si>
  <si>
    <t>OG0000590.2/OG0000590.1/OG0000590.3/OG0006337.1</t>
  </si>
  <si>
    <t>OG0000542.1/OG0000542.2/OG0000542.3/OG0001027.2/OG0001027.1/OG0006790.1/OG0007781.1</t>
  </si>
  <si>
    <t>OG0000034.10/OG0000034.14/OG0000034.3/OG0000034.12/OG0000034.2/OG0000034.6/OG0000034.8/OG0000034.15/OG0000034.7/OG0000034.1/OG0000034.4/OG0000034.13/OG0000034.5/OG0000034.9/OG0000034.11/OG0000148.3/OG0000148.6/OG0000148.5/OG0000148.2/OG0000148.4/OG0000148.1/OG0000356.4/OG0000356.1/OG0000356.2/OG0000356.3/OG0000523.2/OG0000523.3/OG0000523.1/OG0000617.1/OG0000617.2/OG0000617.3/OG0001001.1/OG0001001.2/OG0001411.1/OG0001504.1/OG0001504.2/OG0005515.1/OG0009945.1</t>
  </si>
  <si>
    <t>OG0001812.2/OG0001812.1/OG0008512.1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</si>
  <si>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0000105.3/OG0000105.1/OG0000105.5/OG0000105.7/OG0000105.6/OG0000105.2/OG0000105.4/OG0000202.5/OG0000202.4/OG0000202.1/OG0000202.6/OG0000202.2/OG0000202.3/OG0000327.4/OG0000327.3/OG0000327.1/OG0000327.2/OG0000416.1/OG0000416.4/OG0000416.2/OG0000416.3/OG0000911.2/OG0000911.1/OG0000935.2/OG0000935.1/OG0001083.1/OG0001083.2/OG0001932.1/OG0001932.2/OG0002332.1/OG0002670.1/OG0002728.1/OG0002730.1/OG0003131.1/OG0004240.1/OG0005648.1/OG0006621.1/OG0007792.1</t>
  </si>
  <si>
    <t>OG0002728.1/OG0006621.1</t>
  </si>
  <si>
    <t>OG0001812.2/OG0001812.1</t>
  </si>
  <si>
    <t>OG0000105.3/OG0000105.1/OG0000105.5/OG0000105.7/OG0000105.6/OG0000105.2/OG0000105.4/OG0000202.5/OG0000202.4/OG0000202.1/OG0000202.6/OG0000202.2/OG0000202.3/OG0000935.2/OG0000935.1/OG0001083.1/OG0001083.2/OG0001932.1/OG0001932.2/OG0002332.1/OG0002670.1/OG0002730.1/OG0004240.1/OG0005648.1</t>
  </si>
  <si>
    <t>OG0007792.1</t>
  </si>
  <si>
    <t>OG0005106.1/OG0008482.1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</si>
  <si>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0000046.8/OG0000046.2/OG0000046.5/OG0000046.6/OG0000046.4/OG0000046.11/OG0000046.1/OG0000046.7/OG0000046.9/OG0000046.3/OG0000046.10/OG0000066.8/OG0000066.7/OG0000066.5/OG0000066.6/OG0000066.3/OG0000066.4/OG0000066.1/OG0000066.2/OG0000089.4/OG0000089.8/OG0000089.5/OG0000089.2/OG0000089.6/OG0000089.3/OG0000089.7/OG0000089.1/OG0000114.2/OG0000114.1/OG0000114.3/OG0000114.5/OG0000114.4/OG0000119.6/OG0000119.1/OG0000119.5/OG0000119.4/OG0000119.7/OG0000119.3/OG0000119.2/OG0000133.3/OG0000133.1/OG0000133.4/OG0000133.2/OG0000180.6/OG0000180.4/OG0000180.3/OG0000180.2/OG0000180.5/OG0000180.1/OG0000269.4/OG0000269.2/OG0000269.3/OG0000269.1/OG0000320.4/OG0000320.3/OG0000320.2/OG0000320.1/OG0000320.5/OG0000331.1/OG0000331.3/OG0000331.2/OG0000331.4/OG0000356.4/OG0000356.1/OG0000356.2/OG0000356.3/OG0000375.4/OG0000375.3/OG0000375.2/OG0000375.1/OG0000385.3/OG0000385.1/OG0000385.2/OG0000389.2/OG0000389.3/OG0000389.1/OG0000419.4/OG0000419.3/OG0000419.2/OG0000419.1/OG0000454.1/OG0000454.2/OG0000477.2/OG0000477.3/OG0000477.4/OG0000477.1/OG0000623.1/OG0000623.2/OG0000636.3/OG0000636.1/OG0000636.2/OG0000686.1/OG0000686.2/OG0000686.3/OG0000709.3/OG0000709.1/OG0000709.2/OG0000710.3/OG0000710.1/OG0000710.2/OG0000739.1/OG0000739.2/OG0000812.1/OG0000812.2/OG0000812.3/OG0000916.2/OG0000916.1/OG0000916.3/OG0000920.2/OG0000920.1/OG0000935.2/OG0000935.1/OG0000945.1/OG0000945.2/OG0000997.1/OG0000997.2/OG0001033.2/OG0001033.1/OG0001034.2/OG0001034.1/OG0001057.1/OG0001057.2/OG0001172.2/OG0001172.1/OG0001203.2/OG0001203.1/OG0001213.1/OG0001213.2/OG0001275.2/OG0001275.1/OG0001306.2/OG0001306.1/OG0001309.1/OG0001309.2/OG0001322.1/OG0001322.2/OG0001393.1/OG0001393.2/OG0001469.2/OG0001469.1/OG0001552.2/OG0001552.1/OG0001716.1/OG0001716.2/OG0001768.1/OG0001772.2/OG0001772.1/OG0001780.1/OG0001780.2/OG0001855.1/OG0001855.2/OG0001948.1/OG0001948.2/OG0002024.1/OG0002024.2/OG0002047.1/OG0002047.2/OG0002056.1/OG0002079.1/OG0002469.1/OG0002502.1/OG0002514.1/OG0002514.2/OG0002586.1/OG0002586.2/OG0002614.1/OG0002621.1/OG0002746.1/OG0002936.1/OG0002947.2/OG0002947.1/OG0002969.1/OG0003473.1/OG0003484.1/OG0003529.1/OG0003580.1/OG0003591.1/OG0003659.1/OG0003679.1/OG0003730.1/OG0003766.1/OG0003826.1/OG0004029.1/OG0004301.1/OG0004339.1/OG0004361.1/OG0004396.1/OG0004445.1/OG0004538.1/OG0004628.1/OG0004718.1/OG0004943.1/OG0004960.1/OG0005103.1/OG0005174.1/OG0005347.1/OG0005359.1/OG0005379.1/OG0005413.1/OG0005446.1/OG0005542.1/OG0005819.1/OG0005838.1/OG0005899.1/OG0005998.1/OG0005999.1/OG0006146.1/OG0006319.1/OG0006647.1/OG0006680.1/OG0006696.1/OG0007097.1/OG0008398.1</t>
  </si>
  <si>
    <t>OG0001104.2/OG0001104.1/OG0002132.2/OG0002132.1/OG0003339.1/OG0003832.1/OG0004681.1/OG0006064.1/OG0006213.1/OG0007628.1/OG0007852.1/OG0008221.1</t>
  </si>
  <si>
    <t>OG0000377.1/OG0000377.3/OG0000377.2/OG0000705.3/OG0000705.2/OG0000705.1/OG0001920.1/OG0003124.1/OG0003229.1/OG0003293.1/OG0007344.1/OG0007360.1/OG0007366.1/OG0009041.1/OG0011140.1</t>
  </si>
  <si>
    <t>OG0000143.2/OG0000143.3/OG0000143.1/OG0000143.4/OG0000788.1/OG0000788.2/OG0001019.1/OG0001019.2/OG0001547.1/OG0001547.2/OG0002383.1/OG0003572.1</t>
  </si>
  <si>
    <t>OG0000935.2/OG0000935.1/OG0001120.2/OG0001120.1/OG0002670.1/OG0002746.1</t>
  </si>
  <si>
    <t>OG0004410.1</t>
  </si>
  <si>
    <t>OG0000935.2/OG0000935.1/OG0002670.1/OG0002746.1</t>
  </si>
  <si>
    <t>OG0000494.1/OG0000494.2/OG0000494.3/OG0000494.4/OG0001347.3/OG0001347.1/OG0001347.2/OG0001497.1/OG0001497.2/OG0002402.1/OG0002448.2/OG0002448.1/OG0003938.1/OG0004002.1/OG0005427.1/OG0005752.1/OG0006061.1/OG0006634.1/OG0007240.1/OG0007412.1/OG0007684.1/OG0009284.1</t>
  </si>
  <si>
    <t>OG0000010.2/OG0000010.4/OG0000010.6/OG0000010.7/OG0000010.13/OG0000010.12/OG0000010.15/OG0000010.8/OG0000010.17/OG0000010.14/OG0000010.3/OG0000010.10/OG0000010.11/OG0000010.1/OG0000010.16/OG0000010.5/OG0000010.18/OG0000010.9/OG0000021.4/OG0000021.11/OG0000021.2/OG0000021.9/OG0000021.10/OG0000021.13/OG0000021.6/OG0000021.8/OG0000021.14/OG0000021.15/OG0000021.5/OG0000021.1/OG0000021.7/OG0000021.3/OG0000021.12/OG0000049.14/OG0000049.7/OG0000049.11/OG0000049.6/OG0000049.1/OG0000049.12/OG0000049.5/OG0000049.10/OG0000049.9/OG0000049.13/OG0000049.3/OG0000049.4/OG0000049.15/OG0000049.8/OG0000049.2/OG0000064.11/OG0000064.7/OG0000064.3/OG0000064.8/OG0000064.4/OG0000064.2/OG0000064.6/OG0000064.10/OG0000064.9/OG0000064.1/OG0000064.5/OG0000089.4/OG0000089.8/OG0000089.5/OG0000089.2/OG0000089.6/OG0000089.3/OG0000089.7/OG0000089.1/OG0000091.3/OG0000091.4/OG0000091.7/OG0000091.1/OG0000091.6/OG0000091.5/OG0000091.8/OG0000091.2/OG0000119.6/OG0000119.1/OG0000119.5/OG0000119.4/OG0000119.7/OG0000119.3/OG0000119.2/OG0000140.1/OG0000140.4/OG0000140.2/OG0000140.3/OG0000140.5/OG0000140.6/OG0000140.7/OG0000176.4/OG0000176.3/OG0000176.1/OG0000176.7/OG0000176.2/OG0000176.5/OG0000176.6/OG0000181.3/OG0000181.5/OG0000181.1/OG0000181.2/OG0000181.4/OG0000182.3/OG0000182.5/OG0000182.2/OG0000182.6/OG0000182.1/OG0000182.4/OG0000189.1/OG0000189.4/OG0000189.3/OG0000189.2/OG0000189.5/OG0000265.3/OG0000265.1/OG0000265.2/OG0000265.4/OG0000265.5/OG0000278.4/OG0000278.2/OG0000278.1/OG0000278.3/OG0000278.5/OG0000378.3/OG0000378.1/OG0000378.2/OG0000454.1/OG0000454.2/OG0000474.3/OG0000474.4/OG0000474.2/OG0000474.5/OG0000474.1/OG0000492.1/OG0000492.3/OG0000492.2/OG0000567.1/OG0000567.3/OG0000567.2/OG0000670.2/OG0000670.1/OG0000701.1/OG0000701.3/OG0000701.2/OG0000706.1/OG0000706.2/OG0000706.3/OG0000758.1/OG0000758.3/OG0000758.2/OG0000772.1/OG0000772.2/OG0000858.1/OG0000858.2/OG0000858.3/OG0000888.1/OG0000888.2/OG0000888.3/OG0000908.2/OG0000908.1/OG0000990.2/OG0000990.1/OG0001003.1/OG0001003.2/OG0001017.1/OG0001017.2/OG0001053.1/OG0001053.2/OG0001053.3/OG0001265.2/OG0001265.1/OG0001306.2/OG0001306.1/OG0001326.1/OG0001395.2/OG0001395.1/OG0001416.1/OG0001416.2/OG0001684.2/OG0001684.1/OG0001776.1/OG0001835.1/OG0001835.2/OG0002057.2/OG0002057.1/OG0002066.2/OG0002066.1/OG0002101.1/OG0002101.2/OG0002129.1/OG0002175.1/OG0002182.1/OG0002182.2/OG0002344.2/OG0002344.1/OG0002488.2/OG0002488.1/OG0002567.1/OG0002756.1/OG0003274.1/OG0003490.1/OG0003692.1/OG0003829.1/OG0003839.1/OG0003845.1/OG0003857.1/OG0004084.1/OG0004305.1/OG0004330.1/OG0004343.1/OG0004369.1/OG0004414.1/OG0004485.1/OG0004738.1/OG0004743.1/OG0004986.1/OG0005004.1/OG0005030.1/OG0005128.1/OG0005265.1/OG0005284.1/OG0005313.1/OG0005368.1/OG0005490.1/OG0005828.1/OG0005865.1/OG0005949.1/OG0005960.1/OG0006014.1/OG0006146.1/OG0006304.1/OG0006384.1/OG0006424.1/OG0006436.1/OG0006496.1/OG0006648.1/OG0006659.1/OG0006674.1/OG0006909.1/OG0007110.1/OG0007215.1/OG0007562.1/OG0007768.1/OG0007773.1</t>
  </si>
  <si>
    <t>OG0000411.1/OG0000411.2/OG0002011.1/OG0002011.2/OG0002088.2/OG0002088.1/OG0002088.3/OG0004784.1/OG0005511.1/OG0005901.2/OG0005901.1/OG0006725.1/OG0007752.1/OG0008086.1/OG0008116.1/OG0008996.1</t>
  </si>
  <si>
    <t>OG0000089.4/OG0000089.8/OG0000089.5/OG0000089.2/OG0000089.6/OG0000089.3/OG0000089.7/OG0000089.1/OG0000119.6/OG0000119.1/OG0000119.5/OG0000119.4/OG0000119.7/OG0000119.3/OG0000119.2/OG0000278.4/OG0000278.2/OG0000278.1/OG0000278.3/OG0000278.5/OG0000908.2/OG0000908.1/OG0001003.1/OG0001003.2/OG0001017.1/OG0001017.2/OG0001053.1/OG0001053.2/OG0001053.3/OG0001326.1/OG0001684.2/OG0001684.1/OG0001835.1/OG0001835.2/OG0002066.2/OG0002066.1/OG0002488.2/OG0002488.1/OG0003490.1/OG0003692.1/OG0003829.1/OG0003845.1/OG0003857.1/OG0004305.1/OG0004343.1/OG0004738.1/OG0004743.1/OG0004986.1/OG0005004.1/OG0005128.1/OG0005284.1/OG0005368.1/OG0005490.1/OG0005949.1/OG0006304.1/OG0006384.1/OG0006659.1/OG0006674.1/OG0006909.1/OG0007215.1/OG0007768.1</t>
  </si>
  <si>
    <t>OG0002011.1/OG0002011.2/OG0005511.1/OG0007752.1/OG0008086.1/OG0008116.1/OG0008996.1</t>
  </si>
  <si>
    <t>OG0002402.1/OG0003938.1/OG0005427.1/OG0005752.1/OG0006634.1/OG0007684.1</t>
  </si>
  <si>
    <t>OG0000091.3/OG0000091.4/OG0000091.7/OG0000091.1/OG0000091.6/OG0000091.5/OG0000091.8/OG0000091.2/OG0000189.1/OG0000189.4/OG0000189.3/OG0000189.2/OG0000189.5/OG0000265.3/OG0000265.1/OG0000265.2/OG0000265.4/OG0000265.5/OG0000888.1/OG0000888.2/OG0000888.3/OG0002129.1/OG0003274.1</t>
  </si>
  <si>
    <t>OG0000064.11/OG0000064.7/OG0000064.3/OG0000064.8/OG0000064.4/OG0000064.2/OG0000064.6/OG0000064.10/OG0000064.9/OG0000064.1/OG0000064.5/OG0000140.1/OG0000140.4/OG0000140.2/OG0000140.3/OG0000140.5/OG0000140.6/OG0000140.7/OG0000265.3/OG0000265.1/OG0000265.2/OG0000265.4/OG0000265.5/OG0000454.1/OG0000454.2/OG0000474.3/OG0000474.4/OG0000474.2/OG0000474.5/OG0000474.1/OG0000567.1/OG0000567.3/OG0000567.2/OG0000990.2/OG0000990.1/OG0001416.1/OG0001416.2/OG0002057.2/OG0002057.1/OG0002182.1/OG0002182.2/OG0004084.1/OG0004330.1/OG0005265.1</t>
  </si>
  <si>
    <t>OG0000494.1/OG0000494.2/OG0000494.3/OG0000494.4/OG0001497.1/OG0001497.2/OG0009284.1</t>
  </si>
  <si>
    <t>OG0000010.2/OG0000010.4/OG0000010.6/OG0000010.7/OG0000010.13/OG0000010.12/OG0000010.15/OG0000010.8/OG0000010.17/OG0000010.14/OG0000010.3/OG0000010.10/OG0000010.11/OG0000010.1/OG0000010.16/OG0000010.5/OG0000010.18/OG0000010.9/OG0000021.4/OG0000021.11/OG0000021.2/OG0000021.9/OG0000021.10/OG0000021.13/OG0000021.6/OG0000021.8/OG0000021.14/OG0000021.15/OG0000021.5/OG0000021.1/OG0000021.7/OG0000021.3/OG0000021.12/OG0000049.14/OG0000049.7/OG0000049.11/OG0000049.6/OG0000049.1/OG0000049.12/OG0000049.5/OG0000049.10/OG0000049.9/OG0000049.13/OG0000049.3/OG0000049.4/OG0000049.15/OG0000049.8/OG0000049.2/OG0000091.3/OG0000091.4/OG0000091.7/OG0000091.1/OG0000091.6/OG0000091.5/OG0000091.8/OG0000091.2/OG0000181.3/OG0000181.5/OG0000181.1/OG0000181.2/OG0000181.4/OG0000182.3/OG0000182.5/OG0000182.2/OG0000182.6/OG0000182.1/OG0000182.4/OG0000189.1/OG0000189.4/OG0000189.3/OG0000189.2/OG0000189.5/OG0000265.3/OG0000265.1/OG0000265.2/OG0000265.4/OG0000265.5/OG0000492.1/OG0000492.3/OG0000492.2/OG0000670.2/OG0000670.1/OG0000758.1/OG0000758.3/OG0000758.2/OG0000772.1/OG0000772.2/OG0000858.1/OG0000858.2/OG0000858.3/OG0000888.1/OG0000888.2/OG0000888.3/OG0001265.2/OG0001265.1/OG0001395.2/OG0001395.1/OG0001776.1/OG0002129.1/OG0002344.2/OG0002344.1/OG0003274.1/OG0004414.1/OG0005030.1/OG0005313.1/OG0005960.1/OG0006436.1/OG0006496.1/OG0006648.1/OG0006909.1/OG0007773.1</t>
  </si>
  <si>
    <t>OG0004002.1/OG0006061.1</t>
  </si>
  <si>
    <t>OG0000494.1/OG0000494.2/OG0000494.3/OG0000494.4/OG0001347.3/OG0001347.1/OG0001347.2/OG0002448.2/OG0002448.1</t>
  </si>
  <si>
    <t>OG0000021.4/OG0000021.11/OG0000021.2/OG0000021.9/OG0000021.10/OG0000021.13/OG0000021.6/OG0000021.8/OG0000021.14/OG0000021.15/OG0000021.5/OG0000021.1/OG0000021.7/OG0000021.3/OG0000021.12/OG0000091.3/OG0000091.4/OG0000091.7/OG0000091.1/OG0000091.6/OG0000091.5/OG0000091.8/OG0000091.2/OG0000119.6/OG0000119.1/OG0000119.5/OG0000119.4/OG0000119.7/OG0000119.3/OG0000119.2/OG0000176.4/OG0000176.3/OG0000176.1/OG0000176.7/OG0000176.2/OG0000176.5/OG0000176.6/OG0000182.3/OG0000182.5/OG0000182.2/OG0000182.6/OG0000182.1/OG0000182.4/OG0000189.1/OG0000189.4/OG0000189.3/OG0000189.2/OG0000189.5/OG0000265.3/OG0000265.1/OG0000265.2/OG0000265.4/OG0000265.5/OG0000378.3/OG0000378.1/OG0000378.2/OG0000701.1/OG0000701.3/OG0000701.2/OG0000706.1/OG0000706.2/OG0000706.3/OG0000888.1/OG0000888.2/OG0000888.3/OG0002129.1/OG0002175.1/OG0002182.1/OG0002182.2/OG0003274.1/OG0004330.1/OG0005265.1/OG0005865.1/OG0007773.1</t>
  </si>
  <si>
    <t>OG0000378.3/OG0000378.1/OG0000378.2/OG0000701.1/OG0000701.3/OG0000701.2/OG0002175.1/OG0005265.1/OG0005865.1</t>
  </si>
  <si>
    <t>OG0004330.1/OG0005265.1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</si>
  <si>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OG0000021.4/OG0000021.11/OG0000021.2/OG0000021.9/OG0000021.10/OG0000021.13/OG0000021.6/OG0000021.8/OG0000021.14/OG0000021.15/OG0000021.5/OG0000021.1/OG0000021.7/OG0000021.3/OG0000021.12/OG0000182.3/OG0000182.5/OG0000182.2/OG0000182.6/OG0000182.1/OG0000182.4/OG0007773.1</t>
  </si>
  <si>
    <t>OG0002448.2/OG0002448.1</t>
  </si>
  <si>
    <t>OG0000176.4/OG0000176.3/OG0000176.1/OG0000176.7/OG0000176.2/OG0000176.5/OG0000176.6</t>
  </si>
  <si>
    <t>OG0006260.1</t>
  </si>
  <si>
    <t>OG0001617.1/OG0001617.2/OG0005058.1/OG0005649.1/OG0005833.1</t>
  </si>
  <si>
    <t>OG0005271.1</t>
  </si>
  <si>
    <t>OG0002664.1</t>
  </si>
  <si>
    <t>OG0006267.1</t>
  </si>
  <si>
    <t>OG0002032.1/OG0002032.2/OG0002168.1/OG0005534.1/OG0006762.1</t>
  </si>
  <si>
    <t>OG0000089.4/OG0000089.8/OG0000089.5/OG0000089.2/OG0000089.6/OG0000089.3/OG0000089.7/OG0000089.1/OG0000105.3/OG0000105.1/OG0000105.5/OG0000105.7/OG0000105.6/OG0000105.2/OG0000105.4/OG0000172.3/OG0000172.4/OG0000172.2/OG0000172.1/OG0000247.4/OG0000247.5/OG0000247.1/OG0000247.3/OG0000247.2/OG0000267.4/OG0000267.1/OG0000267.2/OG0000267.5/OG0000267.3/OG0000299.2/OG0000299.4/OG0000299.3/OG0000299.1/OG0000416.1/OG0000416.4/OG0000416.2/OG0000416.3/OG0001111.1/OG0001111.2/OG0001578.2/OG0001578.1/OG0002179.1/OG0002276.1/OG0002332.1/OG0002351.1/OG0002487.1/OG0002730.1/OG0002746.1/OG0002812.1/OG0003791.1/OG0004083.1/OG0004445.1/OG0004949.1/OG0005648.1/OG0006320.1</t>
  </si>
  <si>
    <t>OG0001196.2/OG0001196.1</t>
  </si>
  <si>
    <t>OG0001116.2/OG0001116.1/OG0002759.1</t>
  </si>
  <si>
    <t>OG0002579.2/OG0002579.1</t>
  </si>
  <si>
    <t>OG0000396.4/OG0000396.3/OG0000396.1/OG0000396.2/OG0000834.2/OG0000834.1/OG0003972.1/OG0004371.1</t>
  </si>
  <si>
    <t>OG0002581.1/OG0003434.2/OG0003434.1/OG0003885.1/OG0004353.1/OG0004638.1/OG0004956.1/OG0005732.1/OG0005901.2/OG0005901.1/OG0006397.1/OG0006458.1/OG0006964.1/OG0007225.1/OG0007279.1/OG0007855.1/OG0008274.1/OG0009984.1</t>
  </si>
  <si>
    <t>OG0002169.2/OG0002169.1/OG0002269.1/OG0002338.1/OG0002338.2/OG0002764.1/OG0003688.1/OG0003868.1/OG0004128.1/OG0005121.1/OG0005897.1/OG0006061.1/OG0006730.1/OG0006760.1/OG0006762.1/OG0007693.1/OG0007983.1/OG0008080.1/OG0008141.1/OG0008207.1/OG0008413.1</t>
  </si>
  <si>
    <t>OG0000021.4/OG0000021.11/OG0000021.2/OG0000021.9/OG0000021.10/OG0000021.13/OG0000021.6/OG0000021.8/OG0000021.14/OG0000021.15/OG0000021.5/OG0000021.1/OG0000021.7/OG0000021.3/OG0000021.12/OG0000091.3/OG0000091.4/OG0000091.7/OG0000091.1/OG0000091.6/OG0000091.5/OG0000091.8/OG0000091.2/OG0000133.3/OG0000133.1/OG0000133.4/OG0000133.2/OG0000140.1/OG0000140.4/OG0000140.2/OG0000140.3/OG0000140.5/OG0000140.6/OG0000140.7/OG0000182.3/OG0000182.5/OG0000182.2/OG0000182.6/OG0000182.1/OG0000182.4/OG0000269.4/OG0000269.2/OG0000269.3/OG0000269.1/OG0000292.1/OG0000292.2/OG0000292.3/OG0000298.3/OG0000298.4/OG0000298.5/OG0000298.1/OG0000298.2/OG0000457.2/OG0000457.3/OG0000457.1/OG0000470.3/OG0000470.2/OG0000470.1/OG0000513.2/OG0000513.1/OG0000570.1/OG0000570.3/OG0000570.2/OG0000613.1/OG0000613.3/OG0000613.2/OG0000676.3/OG0000676.1/OG0000676.2/OG0000744.1/OG0000744.2/OG0000782.1/OG0000782.3/OG0000782.2/OG0000795.1/OG0000795.2/OG0000831.2/OG0000831.1/OG0000858.1/OG0000858.2/OG0000858.3/OG0000920.2/OG0000920.1/OG0001018.2/OG0001018.3/OG0001018.1/OG0001120.2/OG0001120.1/OG0001198.2/OG0001198.3/OG0001198.1/OG0001213.1/OG0001213.2/OG0001319.1/OG0001319.2/OG0001343.2/OG0001343.1/OG0001349.1/OG0001401.3/OG0001401.2/OG0001401.1/OG0001440.1/OG0001440.2/OG0001496.3/OG0001496.2/OG0001496.1/OG0001509.2/OG0001509.1/OG0001558.2/OG0001558.1/OG0001789.1/OG0001789.2/OG0001948.1/OG0001948.2/OG0002016.2/OG0002016.1/OG0002129.1/OG0002138.2/OG0002138.1/OG0002510.1/OG0002510.2/OG0002557.2/OG0002557.1/OG0002720.1/OG0002768.1/OG0002848.1/OG0002925.1/OG0002945.2/OG0002945.1/OG0002965.1/OG0003100.1/OG0003122.1/OG0003128.1/OG0003252.1/OG0003260.1/OG0003265.1/OG0003274.1/OG0003283.1/OG0003425.1/OG0003483.1/OG0003526.1/OG0003539.1/OG0003593.1/OG0003755.1/OG0003766.1/OG0003771.1/OG0003841.1/OG0004067.1/OG0004111.1/OG0004127.1/OG0004414.1/OG0004444.1/OG0004574.1/OG0004751.1/OG0004914.1/OG0005027.1/OG0005154.1/OG0005299.1/OG0005332.1/OG0005358.1/OG0005360.1/OG0005527.1/OG0005583.1/OG0005678.1/OG0005686.1/OG0005775.1/OG0005873.1/OG0005924.1/OG0005960.1/OG0005962.1/OG0005987.1/OG0006496.1/OG0006722.1/OG0006876.1/OG0007701.1/OG0007736.1/OG0007773.1/OG0008560.1</t>
  </si>
  <si>
    <t>OG0000237.2/OG0000237.1/OG0000237.3/OG0000237.4/OG0000237.5/OG0000616.2/OG0000616.1/OG0000616.3/OG0002266.1</t>
  </si>
  <si>
    <t>OG0000537.3/OG0000537.1/OG0000537.2/OG0001526.2/OG0001526.1</t>
  </si>
  <si>
    <t>OG0002513.1/OG0006015.1</t>
  </si>
  <si>
    <t>OG0008004.1/OG0008068.1</t>
  </si>
  <si>
    <t>OG0000544.3/OG0000544.1/OG0000544.2/OG0000613.1/OG0000613.3/OG0000613.2/OG0001120.2/OG0001120.1/OG0001176.1/OG0001176.2/OG0002368.2/OG0002368.1/OG0002377.1/OG0002377.2/OG0002387.1/OG0002797.1/OG0003218.1/OG0003456.1/OG0003795.1/OG0004582.1/OG0004735.1/OG0004755.1/OG0005307.1/OG0005397.1/OG0005492.1/OG0005736.1/OG0005815.1/OG0006030.1/OG0006038.1/OG0007200.1/OG0008053.1/OG0008449.1</t>
  </si>
  <si>
    <t>OG0000114.2/OG0000114.1/OG0000114.3/OG0000114.5/OG0000114.4/OG0000143.2/OG0000143.3/OG0000143.1/OG0000143.4/OG0000709.3/OG0000709.1/OG0000709.2/OG0000735.2/OG0000735.1/OG0000770.2/OG0000770.1/OG0000815.1/OG0000815.2/OG0000917.2/OG0000917.1/OG0000919.2/OG0000919.1/OG0001052.2/OG0001052.1/OG0001511.1/OG0001621.2/OG0001621.1/OG0001635.1/OG0001867.1/OG0001932.1/OG0001932.2/OG0001942.1/OG0001942.2/OG0002242.2/OG0002242.1/OG0002248.1/OG0003444.1/OG0004332.1/OG0004725.1/OG0006832.1</t>
  </si>
  <si>
    <t>OG0001966.2/OG0001966.1/OG0009100.1</t>
  </si>
  <si>
    <t>OG0002493.2/OG0002493.1/OG0002723.2/OG0002723.1/OG0002918.1/OG0003155.2/OG0003155.1</t>
  </si>
  <si>
    <t>OG0000377.1/OG0000377.3/OG0000377.2/OG0002905.1/OG0003350.1/OG0003471.1/OG0003959.1/OG0005599.1/OG0006746.1/OG0006746.2/OG0007366.1</t>
  </si>
  <si>
    <t>OG0001974.1/OG0002145.1/OG0002259.1/OG0002583.1/OG0002646.1/OG0002660.1/OG0003688.1/OG0004410.1/OG0004615.1/OG0006714.1/OG0007336.1/OG0007350.1/OG0007675.1/OG0008154.1/OG0008394.1</t>
  </si>
  <si>
    <t>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0000073.10/OG0000073.7/OG0000073.3/OG0000073.11/OG0000073.8/OG0000073.1/OG0000073.5/OG0000073.2/OG0000073.9/OG0000073.4/OG0000073.6/OG0000105.3/OG0000105.1/OG0000105.5/OG0000105.7/OG0000105.6/OG0000105.2/OG0000105.4/OG0000137.1/OG0000137.6/OG0000137.3/OG0000137.5/OG0000137.2/OG0000137.4/OG0000168.1/OG0000168.4/OG0000168.2/OG0000168.3/OG0000168.5/OG0000172.3/OG0000172.4/OG0000172.2/OG0000172.1/OG0000200.4/OG0000200.5/OG0000200.2/OG0000200.6/OG0000200.3/OG0000200.1/OG0000247.4/OG0000247.5/OG0000247.1/OG0000247.3/OG0000247.2/OG0000280.1/OG0000280.2/OG0000280.4/OG0000280.3/OG0000299.2/OG0000299.4/OG0000299.3/OG0000299.1/OG0000300.2/OG0000300.3/OG0000300.1/OG0000318.4/OG0000318.2/OG0000318.1/OG0000318.3/OG0000331.1/OG0000331.3/OG0000331.2/OG0000331.4/OG0000351.4/OG0000351.3/OG0000351.1/OG0000351.2/OG0000358.2/OG0000358.1/OG0000358.3/OG0000358.4/OG0000375.4/OG0000375.3/OG0000375.2/OG0000375.1/OG0000386.3/OG0000386.1/OG0000386.4/OG0000386.2/OG0000419.4/OG0000419.3/OG0000419.2/OG0000419.1/OG0000525.3/OG0000525.1/OG0000525.2/OG0000526.3/OG0000526.2/OG0000526.1/OG0000542.1/OG0000542.2/OG0000542.3/OG0000567.1/OG0000567.3/OG0000567.2/OG0000607.1/OG0000607.2/OG0000619.1/OG0000619.3/OG0000619.2/OG0000739.1/OG0000739.2/OG0000746.1/OG0000746.2/OG0000763.1/OG0000763.2/OG0000764.1/OG0000764.2/OG0000764.3/OG0000785.1/OG0000785.2/OG0000834.2/OG0000834.1/OG0000917.2/OG0000917.1/OG0000918.2/OG0000918.3/OG0000918.1/OG0000921.3/OG0000921.1/OG0000921.2/OG0000992.1/OG0000992.2/OG0001033.2/OG0001033.1/OG0001034.2/OG0001034.1/OG0001200.2/OG0001200.1/OG0001248.1/OG0001248.2/OG0001420.1/OG0001464.1/OG0001464.2/OG0001469.2/OG0001469.1/OG0001559.2/OG0001559.1/OG0001567.1/OG0001607.2/OG0001607.1/OG0001631.2/OG0001631.1/OG0001702.2/OG0001702.1/OG0001712.1/OG0001712.2/OG0001768.1/OG0001772.2/OG0001772.1/OG0001782.1/OG0001782.2/OG0001794.1/OG0001794.2/OG0001870.2/OG0001870.1/OG0001938.2/OG0001938.1/OG0001942.1/OG0001942.2/OG0001963.1/OG0001963.2/OG0002018.1/OG0002154.1/OG0002154.2/OG0002179.1/OG0002254.1/OG0002341.1/OG0002379.1/OG0002379.2/OG0002475.1/OG0002518.1/OG0002572.1/OG0002638.1/OG0002754.1/OG0002920.1/OG0002947.2/OG0002947.1/OG0002957.1/OG0003061.1/OG0003084.1/OG0003095.1/OG0003221.1/OG0003243.1/OG0003292.1/OG0003303.1/OG0003464.1/OG0003522.1/OG0003523.1/OG0003539.1/OG0003580.1/OG0003659.1/OG0003721.1/OG0003730.1/OG0003766.1/OG0003918.1/OG0003993.1/OG0004047.1/OG0004103.1/OG0004107.1/OG0004146.1/OG0004363.1/OG0004407.1/OG0004423.1/OG0004428.1/OG0004467.1/OG0004602.1/OG0004628.1/OG0004632.1/OG0004664.1/OG0004718.1/OG0004752.1/OG0004767.1/OG0004771.1/OG0004904.1/OG0004930.1/OG0004980.1/OG0005027.1/OG0005081.1/OG0005132.1/OG0005144.1/OG0005163.1/OG0005277.1/OG0005300.1/OG0005478.1/OG0005491.1/OG0005509.1/OG0005559.1/OG0005580.1/OG0005786.1/OG0005879.1/OG0006004.1/OG0006025.1/OG0006041.1/OG0006147.1/OG0006338.1/OG0006415.1/OG0006659.1/OG0006678.1/OG0006832.1/OG0006908.1/OG0007606.1/OG0007737.1/OG0007789.1</t>
  </si>
  <si>
    <t>OG0002145.1/OG0002633.1/OG0002646.1/OG0003151.1/OG0003735.1/OG0007151.1</t>
  </si>
  <si>
    <t>OG0002306.2/OG0002306.1/OG0003959.1/OG0004352.1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</si>
  <si>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0000107.5/OG0000107.3/OG0000107.7/OG0000107.4/OG0000107.1/OG0000107.2/OG0000107.8/OG0000107.6/OG0000144.8/OG0000144.6/OG0000144.1/OG0000144.7/OG0000144.5/OG0000144.4/OG0000144.3/OG0000144.2/OG0000322.1/OG0000322.2/OG0000322.4/OG0000322.3/OG0000331.1/OG0000331.3/OG0000331.2/OG0000331.4/OG0000525.3/OG0000525.1/OG0000525.2/OG0000827.1/OG0000827.2/OG0000947.1/OG0000947.2/OG0001001.1/OG0001001.2/OG0001084.2/OG0001084.1/OG0001157.2/OG0001157.1/OG0001200.2/OG0001200.1/OG0001607.2/OG0001607.1/OG0001631.2/OG0001631.1/OG0001639.1/OG0001639.2/OG0001712.1/OG0001712.2/OG0001721.2/OG0001721.1/OG0001768.1/OG0002142.1/OG0002142.2/OG0002298.1/OG0002342.1/OG0002342.2/OG0002569.1/OG0002754.1/OG0003137.1/OG0003243.1/OG0003316.1/OG0003316.2/OG0003423.1/OG0003522.1/OG0003523.1/OG0003580.1/OG0003730.1/OG0003846.1/OG0004315.1/OG0004319.1/OG0004602.1/OG0004728.1/OG0004815.1/OG0005580.1/OG0006656.1/OG0007650.1</t>
  </si>
  <si>
    <t>OG0000020.1/OG0000020.2/OG0000020.9/OG0000020.3/OG0000020.13/OG0000020.6/OG0000020.5/OG0000020.4/OG0000020.11/OG0000020.10/OG0000020.8/OG0000020.7/OG0000020.12/OG0000089.4/OG0000089.8/OG0000089.5/OG0000089.2/OG0000089.6/OG0000089.3/OG0000089.7/OG0000089.1/OG0000101.5/OG0000101.1/OG0000101.4/OG0000101.2/OG0000101.7/OG0000101.3/OG0000101.6/OG0000137.1/OG0000137.6/OG0000137.3/OG0000137.5/OG0000137.2/OG0000137.4/OG0000181.3/OG0000181.5/OG0000181.1/OG0000181.2/OG0000181.4/OG0000356.4/OG0000356.1/OG0000356.2/OG0000356.3/OG0000375.4/OG0000375.3/OG0000375.2/OG0000375.1/OG0000386.3/OG0000386.1/OG0000386.4/OG0000386.2/OG0000501.1/OG0000526.3/OG0000526.2/OG0000526.1/OG0000538.3/OG0000538.2/OG0000538.4/OG0000538.1/OG0000540.3/OG0000540.4/OG0000540.2/OG0000540.1/OG0000653.2/OG0000653.1/OG0000653.3/OG0000671.3/OG0000671.1/OG0000671.2/OG0000785.1/OG0000785.2/OG0000897.2/OG0000897.1/OG0000915.1/OG0000915.2/OG0000918.2/OG0000918.3/OG0000918.1/OG0000945.1/OG0000945.2/OG0001157.2/OG0001157.1/OG0001248.1/OG0001248.2/OG0001260.1/OG0001358.1/OG0001358.2/OG0001420.1/OG0001607.2/OG0001607.1/OG0001752.2/OG0001752.1/OG0001786.2/OG0001786.1/OG0001828.1/OG0001828.3/OG0001828.2/OG0001932.1/OG0001932.2/OG0001954.1/OG0002056.1/OG0002443.2/OG0002443.1/OG0002477.1/OG0002572.1/OG0002746.1/OG0002907.1/OG0002920.1/OG0002947.2/OG0002947.1/OG0003058.1/OG0003141.1/OG0003141.2/OG0003287.1/OG0003522.1/OG0003523.1/OG0003793.1/OG0003801.1/OG0003993.1/OG0004135.1/OG0004204.1/OG0004236.1/OG0004363.1/OG0004371.1/OG0004628.1/OG0004632.1/OG0004718.1/OG0005081.1/OG0005132.1/OG0005432.1/OG0005434.1/OG0005454.1/OG0005507.1/OG0005966.1/OG0006041.1/OG0006309.1/OG0006659.1/OG0006889.1/OG0007085.1/OG0007130.1/OG0007280.1/OG0008130.1/OG0009116.1</t>
  </si>
  <si>
    <t>OG0002905.1/OG0003671.1/OG0004966.1/OG0005810.1/OG0005822.1/OG0005947.1/OG0006392.1/OG0006746.1/OG0006746.2/OG0007413.1</t>
  </si>
  <si>
    <t>OG0002145.1/OG0005376.1/OG0006771.1/OG0007771.1</t>
  </si>
  <si>
    <t>OG0000322.1/OG0000322.2/OG0000322.4/OG0000322.3/OG0000334.3/OG0000334.1/OG0000334.4/OG0000334.2/OG0000947.1/OG0000947.2/OG0001006.1/OG0001006.2/OG0001262.2/OG0001262.1/OG0001652.1/OG0001652.2/OG0001772.2/OG0001772.1/OG0002342.1/OG0002342.2/OG0002630.1/OG0002630.2/OG0003137.1/OG0003774.1/OG0005078.1/OG0005116.1/OG0005394.1</t>
  </si>
  <si>
    <t>OG0003339.1/OG0003415.1/OG0006855.1</t>
  </si>
  <si>
    <t>OG0002306.2/OG0002306.1/OG0007366.1</t>
  </si>
  <si>
    <t>OG0000913.1/OG0000913.3/OG0000913.2/OG0001790.2/OG0001790.1/OG0007234.1/OG0007357.1</t>
  </si>
  <si>
    <t>OG0000404.1/OG0000404.2/OG0000404.3/OG0000404.4/OG0000526.3/OG0000526.2/OG0000526.1/OG0002254.1/OG0002923.1/OG0003691.1/OG0003993.1/OG0004273.1/OG0004768.1/OG0005980.1/OG0007223.1/OG0007582.1</t>
  </si>
  <si>
    <t>OG0000266.6/OG0000266.3/OG0000266.5/OG0000266.1/OG0000266.2/OG0000266.4/OG0002628.2/OG0002628.1/OG0002674.2/OG0002674.1/OG0003286.1/OG0003474.1/OG0005046.2/OG0005046.1/OG0005069.1/OG0005927.1/OG0010101.1</t>
  </si>
  <si>
    <t>OG0000041.8/OG0000041.10/OG0000041.2/OG0000041.11/OG0000041.3/OG0000041.5/OG0000041.9/OG0000041.1/OG0000041.12/OG0000041.7/OG0000041.6/OG0000041.13/OG0000041.4/OG0000041.14/OG0000187.6/OG0000187.5/OG0000187.4/OG0000187.3/OG0000187.1/OG0000187.2/OG0000193.1/OG0000193.2/OG0000193.5/OG0000193.4/OG0000193.3/OG0000242.3/OG0000242.5/OG0000242.2/OG0000242.4/OG0000242.1/OG0000327.4/OG0000327.3/OG0000327.1/OG0000327.2/OG0000917.2/OG0000917.1/OG0000935.2/OG0000935.1/OG0001157.2/OG0001157.1/OG0001241.1/OG0001241.2/OG0001456.1/OG0001456.2/OG0001462.1/OG0001462.2/OG0001465.1/OG0001465.2/OG0001567.1/OG0001571.3/OG0001571.2/OG0001571.1/OG0001615.2/OG0001615.1/OG0001621.2/OG0001621.1/OG0001692.2/OG0001692.1/OG0001753.1/OG0001753.2/OG0001935.1/OG0001944.1/OG0002042.2/OG0002042.1/OG0002065.2/OG0002065.1/OG0002077.2/OG0002077.1/OG0002119.2/OG0002119.1/OG0002221.1/OG0002225.2/OG0002225.1/OG0002242.2/OG0002242.1/OG0002248.1/OG0002358.1/OG0002358.2/OG0002367.1/OG0002367.2/OG0002491.1/OG0002578.1/OG0002585.1/OG0002620.1/OG0002630.1/OG0002630.2/OG0002643.1/OG0002663.1/OG0002667.1/OG0002670.1/OG0002746.1/OG0002809.2/OG0002809.1/OG0002885.1/OG0003112.1/OG0003137.1/OG0003145.1/OG0003154.1/OG0003204.1/OG0003280.1/OG0003469.1/OG0003484.1/OG0003573.1/OG0003722.1/OG0003740.1/OG0003769.1/OG0003822.1/OG0004072.1/OG0004073.1/OG0004077.1/OG0004154.1/OG0004238.1/OG0004294.1/OG0004332.1/OG0004411.1/OG0004620.1/OG0004726.1/OG0005017.1/OG0005072.1/OG0005154.1/OG0005314.1/OG0005365.1/OG0005387.1/OG0005520.1/OG0005584.1/OG0005832.1/OG0005841.1/OG0005882.1/OG0006258.1/OG0006671.1/OG0007832.1/OG0008363.1</t>
  </si>
  <si>
    <t>OG0004791.1</t>
  </si>
  <si>
    <t>OG0000207.1/OG0000207.2/OG0000491.1/OG0000491.2/OG0000491.3/OG0000508.3/OG0000508.1/OG0000508.2</t>
  </si>
  <si>
    <t>OG0000491.1/OG0000491.2/OG0000491.3/OG0000508.3/OG0000508.1/OG0000508.2</t>
  </si>
  <si>
    <t>OG0000192.1/OG0000192.2/OG0000192.5/OG0000192.4/OG0000192.3/OG0000200.4/OG0000200.5/OG0000200.2/OG0000200.6/OG0000200.3/OG0000200.1/OG0000322.1/OG0000322.2/OG0000322.4/OG0000322.3/OG0000467.4/OG0000467.3/OG0000467.2/OG0000467.1/OG0000582.3/OG0000582.1/OG0000582.2/OG0000772.1/OG0000772.2/OG0001259.2/OG0001259.1/OG0001395.2/OG0001395.1/OG0001578.2/OG0001578.1/OG0002142.1/OG0002142.2/OG0002178.1/OG0002178.2/OG0002515.1/OG0002754.1/OG0002812.1/OG0003054.1/OG0003243.1/OG0003481.1/OG0003945.1/OG0003973.1/OG0004281.1/OG0004292.1/OG0004309.1/OG0004568.1/OG0004636.1/OG0005515.1/OG0006305.1</t>
  </si>
  <si>
    <t>OG0003454.1/OG0003671.1</t>
  </si>
  <si>
    <t>OG0004961.1/OG0005090.1</t>
  </si>
  <si>
    <t>OG0003447.1/OG0003671.1/OG0004031.1/OG0005706.1/OG0005934.1/OG0006746.1/OG0006746.2/OG0007388.1/OG0007590.1</t>
  </si>
  <si>
    <t>OG0004096.1/OG0006786.1/OG0007350.1/OG0007639.1</t>
  </si>
  <si>
    <t>OG0000137.1/OG0000137.6/OG0000137.3/OG0000137.5/OG0000137.2/OG0000137.4/OG0000334.3/OG0000334.1/OG0000334.4/OG0000334.2/OG0000396.4/OG0000396.3/OG0000396.1/OG0000396.2/OG0000696.1/OG0000696.2/OG0000696.3/OG0000741.2/OG0000741.1/OG0000741.3/OG0000942.2/OG0000942.3/OG0000942.1/OG0001118.1/OG0001118.2/OG0001155.2/OG0001155.1/OG0001157.2/OG0001157.1/OG0001169.2/OG0001169.1/OG0001401.3/OG0001401.2/OG0001401.1/OG0001412.2/OG0001412.1/OG0001543.2/OG0001543.1/OG0001680.1/OG0001680.2/OG0001870.2/OG0001870.1/OG0001956.1/OG0001963.1/OG0001963.2/OG0002503.1/OG0002766.2/OG0002766.1/OG0002806.1/OG0002806.2/OG0002873.1/OG0002873.2/OG0002969.1/OG0003133.1/OG0003219.1/OG0003266.2/OG0003266.1/OG0003318.1/OG0003456.1/OG0003683.1/OG0003721.1/OG0004311.1/OG0004370.1/OG0004413.1/OG0004428.1/OG0004930.1/OG0005081.1/OG0005099.1/OG0005102.1/OG0005458.1/OG0005528.1/OG0005981.1/OG0006261.1/OG0006375.1/OG0006415.1/OG0006678.1/OG0006850.1/OG0008000.1/OG0008490.1</t>
  </si>
  <si>
    <t>OG0000348.2/OG0000348.1/OG0000348.3/OG0001391.1/OG0001391.2/OG0002716.1/OG0003131.1/OG0004046.1/OG0006621.1</t>
  </si>
  <si>
    <t>OG0000216.1/OG0000216.2/OG0007267.1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</si>
  <si>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0006199.1</t>
  </si>
  <si>
    <t>OG0000137.1/OG0000137.6/OG0000137.3/OG0000137.5/OG0000137.2/OG0000137.4/OG0003116.1</t>
  </si>
  <si>
    <t>OG0000449.3/OG0000449.1/OG0000449.2/OG0001175.2/OG0001175.1/OG0002638.1</t>
  </si>
  <si>
    <t>OG0004052.1</t>
  </si>
  <si>
    <t>OG0000407.6/OG0000407.3/OG0000407.1/OG0000407.5/OG0000407.4/OG0000407.2/OG0001609.1/OG0002616.1/OG0002646.1/OG0007186.1</t>
  </si>
  <si>
    <t>OG0002306.2/OG0002306.1/OG0005069.1/OG0007339.1/OG0007775.1</t>
  </si>
  <si>
    <t>OG0000102.3/OG0000102.1/OG0000102.2/OG0000102.6/OG0000102.5/OG0000102.4/OG0000102.7/OG0000102.8/OG0000105.3/OG0000105.1/OG0000105.5/OG0000105.7/OG0000105.6/OG0000105.2/OG0000105.4/OG0000126.3/OG0000126.2/OG0000126.8/OG0000126.6/OG0000126.5/OG0000126.1/OG0000126.4/OG0000126.7/OG0000283.4/OG0000283.3/OG0000283.1/OG0000283.2/OG0000404.1/OG0000404.2/OG0000404.3/OG0000404.4/OG0000521.2/OG0000521.1/OG0000521.3/OG0000525.3/OG0000525.1/OG0000525.2/OG0000533.2/OG0000533.3/OG0000533.4/OG0000533.1/OG0000608.1/OG0000608.2/OG0000666.3/OG0000666.2/OG0000666.1/OG0000704.2/OG0000704.1/OG0000704.3/OG0000712.1/OG0000712.2/OG0000762.3/OG0000762.1/OG0000762.2/OG0001019.1/OG0001019.2/OG0001023.2/OG0001023.1/OG0001203.2/OG0001203.1/OG0001249.1/OG0001415.2/OG0001415.1/OG0001459.1/OG0001459.2/OG0001461.1/OG0001461.2/OG0001771.1/OG0001771.2/OG0002208.1/OG0002208.2/OG0002284.1/OG0002362.1/OG0002381.2/OG0002381.1/OG0002411.1/OG0002492.1/OG0002515.1/OG0003303.1/OG0003485.1/OG0004152.1/OG0004205.2/OG0004205.1/OG0004283.1/OG0005356.1/OG0005923.1/OG0006146.1/OG0006371.1</t>
  </si>
  <si>
    <t>OG0000172.3/OG0000172.4/OG0000172.2/OG0000172.1/OG0000283.4/OG0000283.3/OG0000283.1/OG0000283.2/OG0000433.3/OG0000433.2/OG0000433.1/OG0000539.2/OG0000539.1/OG0000539.3/OG0000667.1/OG0000667.3/OG0000667.2/OG0001032.2/OG0001032.1/OG0001952.1/OG0001952.2/OG0002156.1/OG0002278.2/OG0002278.1/OG0002503.1/OG0003493.1/OG0003581.1/OG0007682.1/OG0008115.1</t>
  </si>
  <si>
    <t>OG0002073.1/OG0002073.2/OG0006454.1</t>
  </si>
  <si>
    <t>OG0000328.1/OG0000328.4/OG0000328.3/OG0000328.2/OG0001844.2/OG0001844.1/OG0002644.1/OG0003130.1/OG0004313.1/OG0004692.1</t>
  </si>
  <si>
    <t>OG0004961.1</t>
  </si>
  <si>
    <t>OG0005090.1</t>
  </si>
  <si>
    <t>OG0001694.2/OG0001694.1/OG0005278.1</t>
  </si>
  <si>
    <t>OG0001356.1/OG0001356.2/OG0002020.2/OG0002020.1/OG0004272.1/OG0004679.1/OG0005721.1/OG0006468.1/OG0006703.1/OG0006942.1</t>
  </si>
  <si>
    <t>OG0001056.1/OG0001056.2/OG0001215.1/OG0001215.2/OG0001626.1/OG0001626.2/OG0005560.1/OG0007884.1</t>
  </si>
  <si>
    <t>OG0000479.2/OG0000479.1/OG0000612.2/OG0000612.3/OG0000612.1/OG0002480.1/OG0002928.2/OG0002928.1/OG0004114.1/OG0004696.1/OG0004705.1/OG0005326.1/OG0005398.1/OG0005443.1/OG0005756.1/OG0006154.1/OG0006285.1/OG0006957.1/OG0008078.1/OG0008809.1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</si>
  <si>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0000237.2/OG0000237.1/OG0000237.3/OG0000237.4/OG0000237.5/OG0000271.2/OG0000271.1/OG0000271.4/OG0000271.3/OG0000272.4/OG0000272.1/OG0000272.2/OG0000272.5/OG0000272.3/OG0000296.1/OG0000296.2/OG0000296.3/OG0000306.4/OG0000306.1/OG0000306.2/OG0000306.3/OG0000315.1/OG0000315.2/OG0000315.3/OG0000315.4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0000495.2/OG0000495.1/OG0000495.3/OG0000508.3/OG0000508.1/OG0000508.2/OG0000533.2/OG0000533.3/OG0000533.4/OG0000533.1/OG0000537.3/OG0000537.1/OG0000537.2/OG0000541.1/OG0000541.2/OG0000541.3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0000934.3/OG0000934.1/OG0000934.2/OG0000937.2/OG0000937.1/OG0001005.2/OG0001005.1/OG0001030.3/OG0001030.2/OG0001030.1/OG0001036.1/OG0001110.1/OG0001110.2/OG0001124.1/OG0001124.2/OG0001163.2/OG0001163.1/OG0001171.2/OG0001171.1/OG0001211.2/OG0001211.1/OG0001214.2/OG0001214.1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0001621.2/OG0001621.1/OG0001771.1/OG0001771.2/OG0002029.1/OG0002029.2/OG0002034.1/OG0002061.1/OG0002102.1/OG0002219.1/OG0002225.2/OG0002225.1/OG0002242.2/OG0002242.1/OG0002362.1/OG0002394.2/OG0002394.1/OG0002406.1/OG0002485.2/OG0002485.1/OG0002611.1/OG0002644.1/OG0002712.1/OG0002757.1/OG0002939.1/OG0002956.1/OG0002956.2/OG0002974.1/OG0003085.1/OG0003120.1/OG0003142.1/OG0003164.1/OG0003289.1/OG0003547.1/OG0003587.1/OG0003695.1/OG0003737.1/OG0004001.1/OG0004267.1/OG0004709.1/OG0005032.1/OG0005109.1/OG0005132.1/OG0005291.1/OG0005338.1/OG0005351.1/OG0005369.1/OG0005445.1/OG0005485.1/OG0005918.1/OG0006297.1/OG0006757.1/OG0007848.1</t>
  </si>
  <si>
    <t>OG0000130.5/OG0000130.4/OG0000130.7/OG0000130.6/OG0000130.3/OG0000130.2/OG0000130.1/OG0000272.4/OG0000272.1/OG0000272.2/OG0000272.5/OG0000272.3/OG0000863.1/OG0000863.2/OG0000868.2/OG0000868.1/OG0000868.3/OG0001771.1/OG0001771.2/OG0003695.1</t>
  </si>
  <si>
    <t>OG0000208.2/OG0000208.1/OG0000208.4/OG0000208.3/OG0000809.3/OG0000809.1/OG0000809.2</t>
  </si>
  <si>
    <t>OG0002231.1/OG0002231.2/OG0005927.1</t>
  </si>
  <si>
    <t>OG0001149.1/OG0001149.2/OG0002586.1/OG0002586.2/OG0002806.1/OG0002806.2/OG0002875.1/OG0004020.1/OG0004072.1/OG0004105.1/OG0004127.1/OG0004620.1/OG0005328.1/OG0006973.1</t>
  </si>
  <si>
    <t>OG0000449.3/OG0000449.1/OG0000449.2/OG0000833.2/OG0000833.1/OG0001466.2/OG0001466.1</t>
  </si>
  <si>
    <t>OG0000266.6/OG0000266.3/OG0000266.5/OG0000266.1/OG0000266.2/OG0000266.4/OG0000268.2/OG0000268.1/OG0000268.3/OG0000268.4/OG0000377.1/OG0000377.3/OG0000377.2/OG0002306.2/OG0002306.1/OG0002581.1/OG0005046.2/OG0005046.1/OG0007366.1/OG0007413.1/OG0007459.1/OG0008269.1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</si>
  <si>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0000044.13/OG0000044.11/OG0000044.6/OG0000044.14/OG0000044.8/OG0000044.12/OG0000044.10/OG0000044.7/OG0000044.4/OG0000044.5/OG0000044.9/OG0000044.1/OG0000044.3/OG0000044.2/OG0000089.4/OG0000089.8/OG0000089.5/OG0000089.2/OG0000089.6/OG0000089.3/OG0000089.7/OG0000089.1/OG0000102.3/OG0000102.1/OG0000102.2/OG0000102.6/OG0000102.5/OG0000102.4/OG0000102.7/OG0000102.8/OG0000106.2/OG0000106.3/OG0000106.5/OG0000106.4/OG0000106.7/OG0000106.6/OG0000106.1/OG0000121.5/OG0000121.1/OG0000121.2/OG0000121.3/OG0000121.4/OG0000121.6/OG0000121.8/OG0000121.7/OG0000131.4/OG0000131.6/OG0000131.2/OG0000131.1/OG0000131.3/OG0000131.5/OG0000131.7/OG0000142.2/OG0000142.1/OG0000142.3/OG0000153.5/OG0000153.4/OG0000153.3/OG0000153.1/OG0000153.2/OG0000178.3/OG0000178.6/OG0000178.4/OG0000178.5/OG0000178.1/OG0000178.2/OG0000203.1/OG0000203.3/OG0000203.5/OG0000203.2/OG0000203.4/OG0000222.2/OG0000222.1/OG0000222.4/OG0000222.5/OG0000222.3/OG0000247.4/OG0000247.5/OG0000247.1/OG0000247.3/OG0000247.2/OG0000273.1/OG0000273.5/OG0000273.4/OG0000273.2/OG0000273.3/OG0000278.4/OG0000278.2/OG0000278.1/OG0000278.3/OG0000278.5/OG0000305.1/OG0000305.4/OG0000305.2/OG0000305.3/OG0000306.4/OG0000306.1/OG0000306.2/OG0000306.3/OG0000322.1/OG0000322.2/OG0000322.4/OG0000322.3/OG0000367.2/OG0000367.1/OG0000367.3/OG0000367.4/OG0000370.4/OG0000370.1/OG0000370.2/OG0000370.3/OG0000419.4/OG0000419.3/OG0000419.2/OG0000419.1/OG0000426.3/OG0000426.1/OG0000426.2/OG0000484.2/OG0000484.1/OG0000484.3/OG0000498.1/OG0000498.3/OG0000498.2/OG0000498.4/OG0000525.3/OG0000525.1/OG0000525.2/OG0000571.3/OG0000571.1/OG0000571.2/OG0000618.2/OG0000618.1/OG0000618.3/OG0000627.1/OG0000627.2/OG0000627.3/OG0000648.2/OG0000648.1/OG0000663.3/OG0000663.2/OG0000663.1/OG0000671.3/OG0000671.1/OG0000671.2/OG0000676.3/OG0000676.1/OG0000676.2/OG0000686.1/OG0000686.2/OG0000686.3/OG0000690.2/OG0000690.1/OG0000704.2/OG0000704.1/OG0000704.3/OG0000712.1/OG0000712.2/OG0000947.1/OG0000947.2/OG0000967.1/OG0000967.2/OG0000967.3/OG0001068.2/OG0001068.1/OG0001149.1/OG0001149.2/OG0001175.2/OG0001175.1/OG0001191.1/OG0001191.2/OG0001213.1/OG0001213.2/OG0001249.1/OG0001251.2/OG0001251.1/OG0001543.2/OG0001543.1/OG0001552.2/OG0001552.1/OG0001610.1/OG0001719.1/OG0001768.1/OG0001772.2/OG0001772.1/OG0001815.2/OG0001815.1/OG0001918.1/OG0001932.1/OG0001932.2/OG0002067.1/OG0002110.1/OG0002408.2/OG0002408.1/OG0002584.1/OG0002584.2/OG0002621.1/OG0002746.1/OG0002754.1/OG0002961.1/OG0003046.1/OG0003050.1/OG0003243.1/OG0003276.1/OG0003344.1/OG0003387.1/OG0003566.1/OG0003582.1/OG0003730.1/OG0003977.1/OG0004119.1/OG0004127.1/OG0004212.2/OG0004212.1/OG0004250.1/OG0004283.1/OG0004304.1/OG0004347.1/OG0004480.1/OG0004738.1/OG0004789.1/OG0004883.1/OG0004930.1/OG0004981.1/OG0005076.1/OG0005092.1/OG0005109.1/OG0005116.1/OG0005361.1/OG0005432.1/OG0005583.1/OG0005838.1/OG0006056.1/OG0006181.1/OG0006248.1/OG0006256.1/OG0006297.1/OG0006320.1/OG0006407.1/OG0006431.1/OG0006706.1/OG0007085.1/OG0007130.1/OG0007432.1/OG0007608.1/OG0007647.1/OG0007861.1</t>
  </si>
  <si>
    <t>OG0000035.4/OG0000035.6/OG0000035.3/OG0000035.13/OG0000035.14/OG0000035.11/OG0000035.2/OG0000035.17/OG0000035.12/OG0000035.1/OG0000035.9/OG0000035.16/OG0000035.5/OG0000035.15/OG0000035.10/OG0000035.7/OG0000035.8/OG0000107.5/OG0000107.3/OG0000107.7/OG0000107.4/OG0000107.1/OG0000107.2/OG0000107.8/OG0000107.6/OG0000193.1/OG0000193.2/OG0000193.5/OG0000193.4/OG0000193.3/OG0001167.1/OG0001167.2/OG0003050.1/OG0003053.1/OG0006727.1</t>
  </si>
  <si>
    <t>OG0002582.1/OG0004325.1/OG0005064.1/OG0008563.1/OG0009041.1</t>
  </si>
  <si>
    <t>OG0001851.1/OG0001966.2/OG0001966.1/OG0002646.1/OG0004030.1/OG0004945.1/OG0005582.1/OG0008529.1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</si>
  <si>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0000098.9/OG0000098.6/OG0000098.5/OG0000098.3/OG0000098.8/OG0000098.7/OG0000098.4/OG0000098.1/OG0000098.2/OG0000107.5/OG0000107.3/OG0000107.7/OG0000107.4/OG0000107.1/OG0000107.2/OG0000107.8/OG0000107.6/OG0000111.6/OG0000111.2/OG0000111.5/OG0000111.1/OG0000111.3/OG0000111.4/OG0000144.8/OG0000144.6/OG0000144.1/OG0000144.7/OG0000144.5/OG0000144.4/OG0000144.3/OG0000144.2/OG0000188.4/OG0000188.3/OG0000188.1/OG0000188.2/OG0000196.3/OG0000196.5/OG0000196.4/OG0000196.1/OG0000196.2/OG0000203.1/OG0000203.3/OG0000203.5/OG0000203.2/OG0000203.4/OG0000208.2/OG0000208.1/OG0000208.4/OG0000208.3/OG0000252.1/OG0000252.2/OG0000252.3/OG0000297.3/OG0000297.2/OG0000297.1/OG0000297.4/OG0000305.1/OG0000305.4/OG0000305.2/OG0000305.3/OG0000306.4/OG0000306.1/OG0000306.2/OG0000306.3/OG0000367.2/OG0000367.1/OG0000367.3/OG0000367.4/OG0000370.4/OG0000370.1/OG0000370.2/OG0000370.3/OG0000404.1/OG0000404.2/OG0000404.3/OG0000404.4/OG0000419.4/OG0000419.3/OG0000419.2/OG0000419.1/OG0000437.2/OG0000437.4/OG0000437.1/OG0000437.3/OG0000501.1/OG0000523.2/OG0000523.3/OG0000523.1/OG0000548.2/OG0000548.1/OG0000548.3/OG0000555.1/OG0000555.2/OG0000555.3/OG0000663.3/OG0000663.2/OG0000663.1/OG0000730.2/OG0000730.1/OG0000889.2/OG0000889.1/OG0000904.2/OG0000904.3/OG0000904.1/OG0000919.2/OG0000919.1/OG0000953.1/OG0000953.2/OG0001006.1/OG0001006.2/OG0001167.1/OG0001167.2/OG0001249.1/OG0001327.2/OG0001327.1/OG0001393.1/OG0001393.2/OG0001509.2/OG0001509.1/OG0002157.2/OG0002157.1/OG0002485.2/OG0002485.1/OG0002621.1/OG0003046.1/OG0003053.1/OG0003142.1/OG0003435.1/OG0003711.1/OG0003730.1/OG0003824.1/OG0004106.1/OG0004240.1/OG0004336.1/OG0004340.1/OG0004454.1/OG0004699.2/OG0004699.1/OG0005158.1/OG0005356.1/OG0005515.1/OG0006209.1/OG0006297.1/OG0008101.1/OG0008550.1</t>
  </si>
  <si>
    <t>OG0000111.6/OG0000111.2/OG0000111.5/OG0000111.1/OG0000111.3/OG0000111.4/OG0000140.1/OG0000140.4/OG0000140.2/OG0000140.3/OG0000140.5/OG0000140.6/OG0000140.7/OG0000144.8/OG0000144.6/OG0000144.1/OG0000144.7/OG0000144.5/OG0000144.4/OG0000144.3/OG0000144.2/OG0000203.1/OG0000203.3/OG0000203.5/OG0000203.2/OG0000203.4/OG0000252.1/OG0000252.2/OG0000252.3/OG0000278.4/OG0000278.2/OG0000278.1/OG0000278.3/OG0000278.5/OG0000305.1/OG0000305.4/OG0000305.2/OG0000305.3/OG0000306.4/OG0000306.1/OG0000306.2/OG0000306.3/OG0000632.1/OG0000632.2/OG0001023.2/OG0001023.1/OG0001169.2/OG0001169.1/OG0001176.1/OG0001176.2/OG0001551.1/OG0002077.2/OG0002077.1/OG0002746.1/OG0003771.1/OG0004106.1/OG0004425.1/OG0004699.2/OG0004699.1/OG0006297.1</t>
  </si>
  <si>
    <t>OG0001468.1/OG0001468.2/OG0001974.1/OG0002646.1/OG0004688.1/OG0004945.1/OG0008022.1</t>
  </si>
  <si>
    <t>OG0005064.1/OG0005390.1/OG0008563.1</t>
  </si>
  <si>
    <t>OG0000034.10/OG0000034.14/OG0000034.3/OG0000034.12/OG0000034.2/OG0000034.6/OG0000034.8/OG0000034.15/OG0000034.7/OG0000034.1/OG0000034.4/OG0000034.13/OG0000034.5/OG0000034.9/OG0000034.11/OG0000107.5/OG0000107.3/OG0000107.7/OG0000107.4/OG0000107.1/OG0000107.2/OG0000107.8/OG0000107.6/OG0000299.2/OG0000299.4/OG0000299.3/OG0000299.1/OG0000331.1/OG0000331.3/OG0000331.2/OG0000331.4/OG0000420.3/OG0000420.2/OG0000420.1/OG0000492.1/OG0000492.3/OG0000492.2/OG0000608.1/OG0000608.2/OG0000636.3/OG0000636.1/OG0000636.2/OG0000670.2/OG0000670.1/OG0000710.3/OG0000710.1/OG0000710.2/OG0000828.1/OG0000828.2/OG0000995.1/OG0000995.2/OG0001271.2/OG0001271.1/OG0001408.1/OG0001408.2/OG0001504.1/OG0001504.2/OG0001559.2/OG0001559.1/OG0001768.1/OG0002268.1/OG0002486.1/OG0002486.2/OG0002586.1/OG0002586.2/OG0002650.1/OG0002650.2/OG0002920.1/OG0003774.1/OG0004152.1/OG0005284.1/OG0005871.1/OG0006659.1</t>
  </si>
  <si>
    <t>OG0001313.2/OG0001313.1/OG0001763.2/OG0001763.1</t>
  </si>
  <si>
    <t>OG0000737.1/OG0000737.3/OG0000737.2/OG0004742.1/OG0005998.1</t>
  </si>
  <si>
    <t>OG0002032.1/OG0002032.2/OG0002401.1/OG0003335.1/OG0004054.1/OG0006270.1/OG0007376.1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</si>
  <si>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0000133.3/OG0000133.1/OG0000133.4/OG0000133.2/OG0000192.1/OG0000192.2/OG0000192.5/OG0000192.4/OG0000192.3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0000356.4/OG0000356.1/OG0000356.2/OG0000356.3/OG0000385.3/OG0000385.1/OG0000385.2/OG0000477.2/OG0000477.3/OG0000477.4/OG0000477.1/OG0000478.2/OG0000478.1/OG0000478.3/OG0000613.1/OG0000613.3/OG0000613.2/OG0000686.1/OG0000686.2/OG0000686.3/OG0000712.1/OG0000712.2/OG0000897.2/OG0000897.1/OG0001017.1/OG0001017.2/OG0001128.1/OG0001128.2/OG0001271.2/OG0001271.1/OG0001502.2/OG0001502.1/OG0002101.1/OG0002101.2/OG0002107.2/OG0002107.1/OG0002236.1/OG0002236.2/OG0002367.1/OG0002367.2/OG0002486.1/OG0002486.2/OG0002767.1/OG0003065.1/OG0003131.1/OG0003389.1/OG0003775.1/OG0004046.1/OG0004667.1/OG0005105.1/OG0006041.1</t>
  </si>
  <si>
    <t>OG0000102.3/OG0000102.1/OG0000102.2/OG0000102.6/OG0000102.5/OG0000102.4/OG0000102.7/OG0000102.8/OG0000126.3/OG0000126.2/OG0000126.8/OG0000126.6/OG0000126.5/OG0000126.1/OG0000126.4/OG0000126.7/OG0000283.4/OG0000283.3/OG0000283.1/OG0000283.2/OG0000404.1/OG0000404.2/OG0000404.3/OG0000404.4/OG0000521.2/OG0000521.1/OG0000521.3/OG0000525.3/OG0000525.1/OG0000525.2/OG0000533.2/OG0000533.3/OG0000533.4/OG0000533.1/OG0000608.1/OG0000608.2/OG0000666.3/OG0000666.2/OG0000666.1/OG0000712.1/OG0000712.2/OG0001019.1/OG0001019.2/OG0001023.2/OG0001023.1/OG0001203.2/OG0001203.1/OG0001249.1/OG0001415.2/OG0001415.1/OG0001459.1/OG0001459.2/OG0001771.1/OG0001771.2/OG0002208.1/OG0002208.2/OG0002284.1/OG0002381.2/OG0002381.1/OG0002411.1/OG0002492.1/OG0002515.1/OG0003485.1/OG0004152.1/OG0004205.2/OG0004205.1/OG0005356.1/OG0006371.1</t>
  </si>
  <si>
    <t>OG0002306.2/OG0002306.1/OG0007339.1/OG0007775.1</t>
  </si>
  <si>
    <t>OG0001609.1/OG0002646.1/OG0007186.1</t>
  </si>
  <si>
    <t>OG0000073.10/OG0000073.7/OG0000073.3/OG0000073.11/OG0000073.8/OG0000073.1/OG0000073.5/OG0000073.2/OG0000073.9/OG0000073.4/OG0000073.6/OG0000105.3/OG0000105.1/OG0000105.5/OG0000105.7/OG0000105.6/OG0000105.2/OG0000105.4/OG0000133.3/OG0000133.1/OG0000133.4/OG0000133.2/OG0000172.3/OG0000172.4/OG0000172.2/OG0000172.1/OG0000280.1/OG0000280.2/OG0000280.4/OG0000280.3/OG0000299.2/OG0000299.4/OG0000299.3/OG0000299.1/OG0000331.1/OG0000331.3/OG0000331.2/OG0000331.4/OG0000351.4/OG0000351.3/OG0000351.1/OG0000351.2/OG0000419.4/OG0000419.3/OG0000419.2/OG0000419.1/OG0000485.1/OG0000485.3/OG0000485.2/OG0000526.3/OG0000526.2/OG0000526.1/OG0000583.2/OG0000583.1/OG0000583.3/OG0000635.1/OG0000635.2/OG0000696.1/OG0000696.2/OG0000696.3/OG0000741.2/OG0000741.1/OG0000741.3/OG0000745.2/OG0000745.1/OG0000745.3/OG0000785.1/OG0000785.2/OG0000917.2/OG0000917.1/OG0000947.1/OG0000947.2/OG0001420.1/OG0001567.1/OG0001607.2/OG0001607.1/OG0001706.1/OG0001706.2/OG0001768.1/OG0001772.2/OG0001772.1/OG0001870.2/OG0001870.1/OG0001942.1/OG0001942.2/OG0001963.1/OG0001963.2/OG0002079.1/OG0002254.1/OG0002292.2/OG0002292.1/OG0002377.1/OG0002377.2/OG0002379.1/OG0002379.2/OG0002601.1/OG0002638.1/OG0002659.1/OG0002824.1/OG0002824.2/OG0002876.1/OG0002920.1/OG0002934.1/OG0002947.2/OG0002947.1/OG0002957.1/OG0003221.1/OG0003292.1/OG0003303.1/OG0003309.1/OG0003340.1/OG0003340.2/OG0003464.1/OG0003580.1/OG0003689.1/OG0003721.1/OG0003854.1/OG0003993.1/OG0004103.1/OG0004345.1/OG0004371.1/OG0004407.1/OG0004428.1/OG0004614.1/OG0004620.1/OG0004726.1/OG0004752.1/OG0004767.1/OG0004771.1/OG0004930.1/OG0004955.1/OG0004980.1/OG0005154.1/OG0005278.1/OG0005300.1/OG0005491.1/OG0005559.1/OG0006147.1/OG0006286.1/OG0006338.1/OG0006425.1/OG0006659.1/OG0006832.1/OG0007090.1/OG0008053.1</t>
  </si>
  <si>
    <t>OG0002259.1/OG0002660.1/OG0003998.1/OG0004410.1/OG0004615.1/OG0004712.1/OG0006714.1/OG0007336.1/OG0007675.1</t>
  </si>
  <si>
    <t>OG0001573.1/OG0002306.2/OG0002306.1/OG0002830.1/OG0003471.1/OG0006082.1/OG0007366.1</t>
  </si>
  <si>
    <t>OG0000036.7/OG0000036.3/OG0000036.12/OG0000036.6/OG0000036.11/OG0000036.5/OG0000036.10/OG0000036.8/OG0000036.1/OG0000036.9/OG0000036.4/OG0000036.2/OG0000247.4/OG0000247.5/OG0000247.1/OG0000247.3/OG0000247.2/OG0000283.4/OG0000283.3/OG0000283.1/OG0000283.2/OG0000331.1/OG0000331.3/OG0000331.2/OG0000331.4/OG0000334.3/OG0000334.1/OG0000334.4/OG0000334.2/OG0000396.4/OG0000396.3/OG0000396.1/OG0000396.2/OG0000521.2/OG0000521.1/OG0000521.3/OG0000525.3/OG0000525.1/OG0000525.2/OG0000696.1/OG0000696.2/OG0000696.3/OG0000741.2/OG0000741.1/OG0000741.3/OG0001081.2/OG0001081.1/OG0001090.1/OG0001090.2/OG0001155.2/OG0001155.1/OG0001157.2/OG0001157.1/OG0001169.2/OG0001169.1/OG0001401.3/OG0001401.2/OG0001401.1/OG0001420.1/OG0001543.2/OG0001543.1/OG0001567.1/OG0001680.1/OG0001680.2/OG0001768.1/OG0001963.1/OG0001963.2/OG0002079.1/OG0002154.1/OG0002154.2/OG0002236.1/OG0002236.2/OG0002503.1/OG0002806.1/OG0002806.2/OG0002873.1/OG0002873.2/OG0002947.2/OG0002947.1/OG0002969.1/OG0003068.1/OG0003133.1/OG0003219.1/OG0003266.2/OG0003266.1/OG0003318.1/OG0003456.1/OG0003580.1/OG0004311.1/OG0004370.1/OG0004413.1/OG0004428.1/OG0004632.1/OG0004930.1/OG0005081.1/OG0005099.1/OG0005528.1/OG0006305.1/OG0006415.1/OG0006659.1/OG0006678.1/OG0008490.1</t>
  </si>
  <si>
    <t>OG0000283.4/OG0000283.3/OG0000283.1/OG0000283.2/OG0000521.2/OG0000521.1/OG0000521.3/OG0001543.2/OG0001543.1</t>
  </si>
  <si>
    <t>OG0000071.1/OG0000071.5/OG0000071.11/OG0000071.7/OG0000071.9/OG0000071.2/OG0000071.6/OG0000071.10/OG0000071.3/OG0000071.8/OG0000071.4/OG0000148.3/OG0000148.6/OG0000148.5/OG0000148.2/OG0000148.4/OG0000148.1/OG0000273.1/OG0000273.5/OG0000273.4/OG0000273.2/OG0000273.3/OG0000299.2/OG0000299.4/OG0000299.3/OG0000299.1/OG0000356.4/OG0000356.1/OG0000356.2/OG0000356.3/OG0000367.2/OG0000367.1/OG0000367.3/OG0000367.4/OG0000375.4/OG0000375.3/OG0000375.2/OG0000375.1/OG0000386.3/OG0000386.1/OG0000386.4/OG0000386.2/OG0000608.1/OG0000608.2/OG0000833.2/OG0000833.1/OG0001026.1/OG0001026.2/OG0001157.2/OG0001157.1/OG0001210.2/OG0001210.1/OG0001248.1/OG0001248.2/OG0001466.2/OG0001466.1/OG0001559.2/OG0001559.1/OG0001757.2/OG0001757.1/OG0001769.2/OG0001769.1/OG0001970.1/OG0001970.2/OG0002076.1/OG0002076.2/OG0002134.1/OG0002221.1/OG0002361.2/OG0002361.1/OG0002486.1/OG0002486.2/OG0002492.1/OG0002585.1/OG0002870.1/OG0002876.1/OG0002947.2/OG0002947.1/OG0003291.1/OG0003448.1/OG0003491.1/OG0003679.1/OG0003769.1/OG0004146.1/OG0004152.1/OG0004210.1/OG0004628.1/OG0004693.1/OG0004794.1/OG0004818.1/OG0005072.1/OG0005111.1/OG0005786.1/OG0005850.1/OG0006413.1</t>
  </si>
  <si>
    <t>OG0002168.1/OG0002353.1/OG0003542.1/OG0006227.1/OG0006512.1/OG0008034.1/OG0009049.1</t>
  </si>
  <si>
    <t>OG0002132.2/OG0002132.1/OG0003339.1/OG0003415.1/OG0005846.1/OG0005907.1/OG0006406.1/OG0006855.1</t>
  </si>
  <si>
    <t>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0000148.3/OG0000148.6/OG0000148.5/OG0000148.2/OG0000148.4/OG0000148.1/OG0000168.1/OG0000168.4/OG0000168.2/OG0000168.3/OG0000168.5/OG0000192.1/OG0000192.2/OG0000192.5/OG0000192.4/OG0000192.3/OG0000200.4/OG0000200.5/OG0000200.2/OG0000200.6/OG0000200.3/OG0000200.1/OG0000299.2/OG0000299.4/OG0000299.3/OG0000299.1/OG0000311.2/OG0000311.3/OG0000311.1/OG0000311.4/OG0000316.4/OG0000316.2/OG0000316.5/OG0000316.1/OG0000316.3/OG0000322.1/OG0000322.2/OG0000322.4/OG0000322.3/OG0000354.3/OG0000354.2/OG0000354.1/OG0000386.3/OG0000386.1/OG0000386.4/OG0000386.2/OG0000492.1/OG0000492.3/OG0000492.2/OG0000523.2/OG0000523.3/OG0000523.1/OG0000582.3/OG0000582.1/OG0000582.2/OG0000635.1/OG0000635.2/OG0000670.2/OG0000670.1/OG0000833.2/OG0000833.1/OG0000886.1/OG0000886.3/OG0000886.2/OG0000892.1/OG0000892.2/OG0000947.1/OG0000947.2/OG0001090.1/OG0001090.2/OG0001200.2/OG0001200.1/OG0001225.2/OG0001225.1/OG0001248.1/OG0001248.2/OG0001262.2/OG0001262.1/OG0001267.2/OG0001267.1/OG0001305.2/OG0001305.1/OG0001397.1/OG0001397.2/OG0001505.2/OG0001505.1/OG0001648.2/OG0001648.1/OG0001652.1/OG0001652.2/OG0001772.2/OG0001772.1/OG0001919.2/OG0001919.1/OG0001932.1/OG0001932.2/OG0001991.1/OG0002047.1/OG0002047.2/OG0002150.2/OG0002150.1/OG0002359.1/OG0002392.1/OG0002469.1/OG0002587.1/OG0002605.1/OG0002605.2/OG0002612.2/OG0002612.1/OG0002732.1/OG0002787.1/OG0002822.1/OG0002885.1/OG0002926.1/OG0002957.1/OG0002959.1/OG0003137.1/OG0003243.1/OG0003769.1/OG0003822.1/OG0004283.1/OG0004318.1/OG0004388.1/OG0004701.1/OG0004771.1/OG0005116.1/OG0005142.1/OG0005277.1/OG0005282.1/OG0005389.1/OG0005394.1/OG0005494.1/OG0005501.1/OG0006379.1/OG0006464.1/OG0006741.1/OG0007085.1/OG0007130.1</t>
  </si>
  <si>
    <t>OG0001373.1/OG0002306.2/OG0002306.1/OG0002593.1/OG0002628.2/OG0002628.1/OG0002830.1/OG0003959.1/OG0007366.1/OG0007609.1/OG0007786.1</t>
  </si>
  <si>
    <t>OG0002011.1/OG0002011.2/OG0003960.1</t>
  </si>
  <si>
    <t>OG0000031.13/OG0000031.5/OG0000031.16/OG0000031.1/OG0000031.4/OG0000031.14/OG0000031.8/OG0000031.9/OG0000031.10/OG0000031.2/OG0000031.6/OG0000031.7/OG0000031.12/OG0000031.15/OG0000031.3/OG0000031.11/OG0000031.17/OG0000060.5/OG0000060.4/OG0000060.1/OG0000060.2/OG0000060.6/OG0000060.7/OG0000060.9/OG0000060.8/OG0000060.3/OG0000060.10/OG0000105.3/OG0000105.1/OG0000105.5/OG0000105.7/OG0000105.6/OG0000105.2/OG0000105.4/OG0000435.3/OG0000435.2/OG0000435.1/OG0000467.4/OG0000467.3/OG0000467.2/OG0000467.1/OG0001782.1/OG0001782.2/OG0002076.1/OG0002076.2/OG0002730.1/OG0002746.1/OG0003137.1/OG0003819.1/OG0004028.1/OG0004147.1</t>
  </si>
  <si>
    <t>OG0002658.1/OG0002830.1</t>
  </si>
  <si>
    <t>OG0000031.13/OG0000031.5/OG0000031.16/OG0000031.1/OG0000031.4/OG0000031.14/OG0000031.8/OG0000031.9/OG0000031.10/OG0000031.2/OG0000031.6/OG0000031.7/OG0000031.12/OG0000031.15/OG0000031.3/OG0000031.11/OG0000031.17/OG0000050.7/OG0000050.8/OG0000050.1/OG0000050.6/OG0000050.10/OG0000050.5/OG0000050.11/OG0000050.9/OG0000050.3/OG0000050.2/OG0000050.4/OG0000137.1/OG0000137.6/OG0000137.3/OG0000137.5/OG0000137.2/OG0000137.4/OG0000172.3/OG0000172.4/OG0000172.2/OG0000172.1/OG0000635.1/OG0000635.2/OG0000917.2/OG0000917.1/OG0001004.2/OG0001004.1/OG0001440.1/OG0001440.2/OG0001782.1/OG0001782.2/OG0002381.2/OG0002381.1/OG0002607.1/OG0002947.2/OG0002947.1/OG0003152.1/OG0003529.1/OG0003567.1/OG0003726.2/OG0003726.1/OG0004622.1/OG0004992.1/OG0005491.1/OG0006413.1/OG0007214.1</t>
  </si>
  <si>
    <t>GO:0008364</t>
  </si>
  <si>
    <t>pupal chitin-based cuticle development</t>
  </si>
  <si>
    <t>OG0000012.4/OG0000012.16/OG0000012.15/OG0000012.8/OG0000012.18/OG0000012.9/OG0000012.1/OG0000012.14/OG0000012.17/OG0000012.20/OG0000012.6/OG0000012.3/OG0000012.10/OG0000012.11/OG0000012.5/OG0000012.12/OG0000012.2/OG0000012.19/OG0000012.7/OG0000012.13</t>
  </si>
  <si>
    <t>OG0000966.2/OG0000966.1/OG0001769.2/OG0001769.1</t>
  </si>
  <si>
    <t>OG0000351.4/OG0000351.3/OG0000351.1/OG0000351.2/OG0000385.3/OG0000385.1/OG0000385.2/OG0000424.2/OG0000424.1/OG0000559.3/OG0000559.2/OG0000559.1/OG0000636.3/OG0000636.1/OG0000636.2/OG0000697.2/OG0000697.1/OG0001263.1/OG0001263.2/OG0002650.1/OG0002650.2/OG0006832.1</t>
  </si>
  <si>
    <t>OG0000491.1/OG0000491.2/OG0000491.3/OG0001775.2/OG0001775.1/OG0004457.1/OG0004975.1/OG0005412.1/OG0005435.1/OG0007298.1</t>
  </si>
  <si>
    <t>OG0000022.12/OG0000022.10/OG0000022.15/OG0000022.8/OG0000022.9/OG0000022.4/OG0000022.1/OG0000022.16/OG0000022.7/OG0000022.6/OG0000022.13/OG0000022.5/OG0000022.14/OG0000022.11/OG0000022.2/OG0000022.3/OG0000435.3/OG0000435.2/OG0000435.1/OG0002463.1/OG0002747.1/OG0002767.1/OG0002826.1/OG0002826.2/OG0003046.1/OG0003093.1/OG0003217.1/OG0004622.1/OG0005539.1/OG0005569.1/OG0005858.1</t>
  </si>
  <si>
    <t>OG0000218.4/OG0000218.2/OG0000218.1/OG0000218.3/OG0000218.5/OG0000241.5/OG0000241.3/OG0000241.2/OG0000241.1/OG0000241.4/OG0000297.3/OG0000297.2/OG0000297.1/OG0000297.4/OG0002035.2/OG0002035.1/OG0002904.1/OG0003524.1/OG0006823.1</t>
  </si>
  <si>
    <t>OG0000022.12/OG0000022.10/OG0000022.15/OG0000022.8/OG0000022.9/OG0000022.4/OG0000022.1/OG0000022.16/OG0000022.7/OG0000022.6/OG0000022.13/OG0000022.5/OG0000022.14/OG0000022.11/OG0000022.2/OG0000022.3/OG0000241.5/OG0000241.3/OG0000241.2/OG0000241.1/OG0000241.4/OG0000631.2/OG0000631.1/OG0000631.3/OG0006622.1/OG0008191.1</t>
  </si>
  <si>
    <t>OG0000686.1/OG0000686.2/OG0000686.3</t>
  </si>
  <si>
    <t>OG0000408.2/OG0000408.1/OG0000408.3/OG0000408.4/OG0000408.5/OG0001974.1/OG0003938.1/OG0004443.1/OG0004779.1/OG0004810.1/OG0006207.1/OG0006264.1/OG0006495.1/OG0006708.1/OG0006786.1/OG0006827.1/OG0007150.1/OG0007155.1/OG0007192.1/OG0007220.1/OG0007550.1/OG0007757.1/OG0008109.1/OG0008147.1/OG0008856.1</t>
  </si>
  <si>
    <t>OG0000121.5/OG0000121.1/OG0000121.2/OG0000121.3/OG0000121.4/OG0000121.6/OG0000121.8/OG0000121.7/OG0000205.5/OG0000205.2/OG0000205.7/OG0000205.3/OG0000205.1/OG0000205.4/OG0000205.6/OG0000343.4/OG0000343.1/OG0000343.2/OG0000343.3/OG0000446.3/OG0000446.2/OG0000446.1/OG0000490.2/OG0000490.1/OG0000636.3/OG0000636.1/OG0000636.2/OG0000695.2/OG0000695.3/OG0000695.1/OG0000696.1/OG0000696.2/OG0000696.3/OG0000741.2/OG0000741.1/OG0000741.3/OG0000852.2/OG0000852.1/OG0000862.2/OG0000862.1/OG0000932.3/OG0000932.1/OG0000932.2/OG0000938.1/OG0000938.3/OG0000938.2/OG0001154.1/OG0001154.2/OG0001164.2/OG0001164.1/OG0001222.1/OG0001222.2/OG0001243.2/OG0001243.1/OG0001355.2/OG0001355.1/OG0001403.2/OG0001403.1/OG0001507.2/OG0001507.1/OG0001512.1/OG0001512.2/OG0001616.1/OG0001616.2/OG0001638.1/OG0001638.2/OG0001640.1/OG0001640.2/OG0001670.2/OG0001670.1/OG0001750.1/OG0001750.2/OG0001853.2/OG0001853.1/OG0001943.1/OG0001943.2/OG0001964.1/OG0001992.1/OG0002018.1/OG0002167.1/OG0002364.1/OG0002364.2/OG0002386.1/OG0002506.1/OG0002597.1/OG0002597.2/OG0002602.2/OG0002602.1/OG0002640.1/OG0002650.1/OG0002650.2/OG0002709.1/OG0002730.1/OG0002761.1/OG0002784.2/OG0002784.1/OG0002810.1/OG0002954.1/OG0003031.1/OG0003043.1/OG0003098.1/OG0003304.1/OG0003416.1/OG0003472.1/OG0003478.1/OG0003478.2/OG0003642.1/OG0003665.1/OG0003708.1/OG0003715.1/OG0003717.1/OG0003723.1/OG0003730.1/OG0003778.1/OG0003779.1/OG0003937.1/OG0003946.1/OG0003952.1/OG0003961.1/OG0003969.1/OG0003972.1/OG0004068.1/OG0004246.1/OG0004288.1/OG0004295.1/OG0004356.1/OG0004371.1/OG0004374.1/OG0004374.2/OG0004393.1/OG0004437.1/OG0004441.1/OG0004482.1/OG0004536.1/OG0004590.1/OG0004601.1/OG0004612.1/OG0004656.1/OG0004694.1/OG0004700.1/OG0004717.1/OG0004758.1/OG0004942.1/OG0004958.1/OG0004959.1/OG0005015.1/OG0005053.1/OG0005055.1/OG0005063.1/OG0005074.1/OG0005077.1/OG0005153.1/OG0005283.1/OG0005296.1/OG0005346.1/OG0005354.1/OG0005417.1/OG0005451.1/OG0005460.1/OG0005505.1/OG0005564.1/OG0005724.1/OG0005727.1/OG0005738.1/OG0005754.1/OG0005788.1/OG0005802.1/OG0005823.1/OG0005845.1/OG0005877.1/OG0005955.1/OG0005963.1/OG0005981.1/OG0005994.1/OG0006001.1/OG0006052.1/OG0006059.1/OG0006177.1/OG0006209.1/OG0006216.1/OG0006222.1/OG0006275.1/OG0006340.1/OG0006371.1/OG0006393.1/OG0006448.1/OG0006456.1/OG0006519.1/OG0006629.1/OG0006680.1/OG0006685.1/OG0006721.1/OG0006733.1/OG0006739.1/OG0006774.1/OG0006854.1/OG0006861.1/OG0007074.1/OG0007183.1/OG0007254.1/OG0007266.1/OG0007284.1/OG0007362.1/OG0007391.1/OG0007402.1/OG0007429.1/OG0007648.1/OG0007772.1/OG0008101.1/OG0008437.1</t>
  </si>
  <si>
    <t>OG0002011.1/OG0002011.2/OG0004418.1/OG0005064.1/OG0005190.1/OG0005605.1/OG0005706.1/OG0005934.1/OG0006964.1/OG0006987.1/OG0007109.1/OG0007388.1/OG0007617.1/OG0007742.1/OG0007865.1/OG0008615.1/OG0009134.1</t>
  </si>
  <si>
    <t>OG0000196.3/OG0000196.5/OG0000196.4/OG0000196.1/OG0000196.2/OG0001542.2/OG0001542.1</t>
  </si>
  <si>
    <t>OG0000105.3/OG0000105.1/OG0000105.5/OG0000105.7/OG0000105.6/OG0000105.2/OG0000105.4/OG0000202.5/OG0000202.4/OG0000202.1/OG0000202.6/OG0000202.2/OG0000202.3/OG0002332.1</t>
  </si>
  <si>
    <t>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0000271.2/OG0000271.1/OG0000271.4/OG0000271.3/OG0000356.4/OG0000356.1/OG0000356.2/OG0000356.3/OG0000416.1/OG0000416.4/OG0000416.2/OG0000416.3/OG0000420.3/OG0000420.2/OG0000420.1/OG0000478.2/OG0000478.1/OG0000478.3/OG0000501.1/OG0000525.3/OG0000525.1/OG0000525.2/OG0000617.1/OG0000617.2/OG0000617.3/OG0000635.1/OG0000635.2/OG0000858.1/OG0000858.2/OG0000858.3/OG0000947.1/OG0000947.2/OG0000952.2/OG0000952.1/OG0001170.2/OG0001170.1/OG0001271.2/OG0001271.1/OG0001358.1/OG0001358.2/OG0001504.1/OG0001504.2/OG0001628.1/OG0001628.2/OG0001772.2/OG0001772.1/OG0001867.1/OG0001998.1/OG0002101.1/OG0002101.2/OG0002107.2/OG0002107.1/OG0002277.2/OG0002277.1/OG0002351.1/OG0002486.1/OG0002486.2/OG0002885.1/OG0003131.1/OG0003775.1/OG0004389.1/OG0004637.1/OG0004883.1/OG0005111.1/OG0006059.1/OG0007319.1</t>
  </si>
  <si>
    <t>OG0002257.2/OG0002257.1/OG0005534.1/OG0008011.1</t>
  </si>
  <si>
    <t>OG0001398.1/OG0001795.2/OG0001795.1/OG0002186.1/OG0007366.1/OG0008269.1</t>
  </si>
  <si>
    <t>OG0000004.13/OG0000004.3/OG0000004.7/OG0000004.6/OG0000004.17/OG0000004.10/OG0000004.5/OG0000004.9/OG0000004.12/OG0000004.2/OG0000004.4/OG0000004.19/OG0000004.1/OG0000004.18/OG0000004.11/OG0000004.14/OG0000004.15/OG0000004.8/OG0000004.16/OG0000172.3/OG0000172.4/OG0000172.2/OG0000172.1/OG0000256.4/OG0000256.5/OG0000256.3/OG0000256.1/OG0000256.2/OG0000267.4/OG0000267.1/OG0000267.2/OG0000267.5/OG0000267.3/OG0000300.2/OG0000300.3/OG0000300.1/OG0000331.1/OG0000331.3/OG0000331.2/OG0000331.4/OG0000485.1/OG0000485.3/OG0000485.2/OG0000561.2/OG0000561.3/OG0000561.1/OG0000744.1/OG0000744.2/OG0000784.1/OG0000784.2/OG0000917.2/OG0000917.1/OG0001512.1/OG0001512.2/OG0001597.1/OG0001597.2/OG0001768.1/OG0002079.1/OG0002146.1/OG0002179.1/OG0002381.2/OG0002381.1/OG0002812.1/OG0002876.1/OG0002917.1/OG0003152.1/OG0003252.1/OG0003491.1/OG0003510.1/OG0003750.1/OG0004345.1/OG0004391.1/OG0004439.1/OG0004794.1/OG0004990.1/OG0005565.1</t>
  </si>
  <si>
    <t>OG0003229.1/OG0009738.1</t>
  </si>
  <si>
    <t>OG0000968.1/OG0000968.3/OG0000968.2/OG0001743.1/OG0001743.2/OG0002292.2/OG0002292.1/OG0002468.1/OG0002468.2/OG0003328.1/OG0003827.1/OG0004119.1/OG0004723.1/OG0004957.1/OG0005090.1/OG0005127.1/OG0005406.1/OG0006048.1/OG0006922.1</t>
  </si>
  <si>
    <t>OG0002154.1/OG0002154.2/OG0003056.2/OG0003056.1/OG0003430.1/OG0004961.1</t>
  </si>
  <si>
    <t>OG0001918.1</t>
  </si>
  <si>
    <t>OG0000059.3/OG0000059.9/OG0000059.6/OG0000059.5/OG0000059.11/OG0000059.10/OG0000059.1/OG0000059.8/OG0000059.4/OG0000059.7/OG0000059.2/OG0000946.2/OG0000946.1/OG0005382.1</t>
  </si>
  <si>
    <t>OG0005034.1</t>
  </si>
  <si>
    <t>OG0003478.1/OG0003478.2</t>
  </si>
  <si>
    <t>OG0005555.1</t>
  </si>
  <si>
    <t>OG0003346.1/OG0005422.1</t>
  </si>
  <si>
    <t>OG0000946.2/OG0000946.1</t>
  </si>
  <si>
    <t>OG0003228.1</t>
  </si>
  <si>
    <t>OG0000712.1/OG0000712.2</t>
  </si>
  <si>
    <t>OG0003293.1</t>
  </si>
  <si>
    <t>OG0001690.1</t>
  </si>
  <si>
    <t>OG0001057.1/OG0001057.2/OG0003301.2/OG0003301.1</t>
  </si>
  <si>
    <t>OG0005082.1</t>
  </si>
  <si>
    <t>OG0001572.2/OG0001572.1/OG0001863.2/OG0001863.1</t>
  </si>
  <si>
    <t>OG0001194.2/OG0001194.1</t>
  </si>
  <si>
    <t>OG0003096.1</t>
  </si>
  <si>
    <t>OG0002613.1/OG0002613.2/OG0004432.1</t>
  </si>
  <si>
    <t>OG0001562.1/OG0001562.2</t>
  </si>
  <si>
    <t>OG0000561.2/OG0000561.3/OG0000561.1</t>
  </si>
  <si>
    <t>OG0000544.3/OG0000544.1/OG0000544.2/OG0003456.1/OG0004735.1/OG0005815.1</t>
  </si>
  <si>
    <t>OG0000883.1/OG0000883.2/OG0000883.3</t>
  </si>
  <si>
    <t>OG0004611.1</t>
  </si>
  <si>
    <t>OG0005370.1</t>
  </si>
  <si>
    <t>OG0000297.3/OG0000297.2/OG0000297.1/OG0000297.4/OG0004668.1</t>
  </si>
  <si>
    <t>OG0002078.2/OG0002078.1/OG0005761.1</t>
  </si>
  <si>
    <t>OG0001388.1/OG0001388.2/OG0001642.1/OG0002214.1/OG0002613.1/OG0002613.2/OG0004432.1/OG0004588.1/OG0007734.1</t>
  </si>
  <si>
    <t>OG0006948.1</t>
  </si>
  <si>
    <t>OG0003433.1</t>
  </si>
  <si>
    <t>OG0001694.2/OG0001694.1/OG0001706.1/OG0001706.2</t>
  </si>
  <si>
    <t>OG0001453.2/OG0001453.1/OG0001696.1/OG0001696.2/OG0004126.1/OG0005014.1/OG0005197.1/OG0005197.3/OG0005197.2/OG0005598.1/OG0005991.1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</si>
  <si>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0000103.5/OG0000103.8/OG0000103.7/OG0000103.2/OG0000103.6/OG0000103.1/OG0000103.9/OG0000103.3/OG0000103.4/OG0000142.2/OG0000142.1/OG0000142.3/OG0000155.5/OG0000155.4/OG0000155.3/OG0000155.1/OG0000155.6/OG0000155.2/OG0000178.3/OG0000178.6/OG0000178.4/OG0000178.5/OG0000178.1/OG0000178.2/OG0000221.1/OG0000221.2/OG0000221.4/OG0000221.6/OG0000221.5/OG0000221.3/OG0000229.4/OG0000229.5/OG0000229.3/OG0000229.1/OG0000229.2/OG0000237.2/OG0000237.1/OG0000237.3/OG0000237.4/OG0000237.5/OG0000306.4/OG0000306.1/OG0000306.2/OG0000306.3/OG0000328.1/OG0000328.4/OG0000328.3/OG0000328.2/OG0000337.3/OG0000337.1/OG0000337.2/OG0000436.3/OG0000436.1/OG0000436.2/OG0000458.1/OG0000458.3/OG0000458.4/OG0000458.2/OG0000508.3/OG0000508.1/OG0000508.2/OG0000597.1/OG0000597.2/OG0000597.3/OG0000616.2/OG0000616.1/OG0000616.3/OG0000654.2/OG0000654.3/OG0000654.1/OG0000672.2/OG0000672.1/OG0000673.2/OG0000673.1/OG0000895.1/OG0000895.2/OG0000923.1/OG0000923.2/OG0000949.1/OG0000949.2/OG0000969.1/OG0000969.2/OG0001030.3/OG0001030.2/OG0001030.1/OG0001054.1/OG0001054.2/OG0001251.2/OG0001251.1/OG0001272.2/OG0001272.1/OG0001314.1/OG0001314.2/OG0001371.1/OG0001371.2/OG0001416.1/OG0001416.2/OG0001615.2/OG0001615.1/OG0001754.1/OG0001754.2/OG0001844.2/OG0001844.1/OG0002013.1/OG0002219.1/OG0002266.1/OG0002644.1/OG0002757.1/OG0002879.2/OG0002879.1/OG0002939.1/OG0003062.1/OG0003130.1/OG0003299.1/OG0003433.1/OG0003583.1/OG0004001.1/OG0004131.1/OG0004313.1/OG0004692.1/OG0005553.1/OG0006297.1/OG0006757.1/OG0006891.1/OG0007278.1/OG0007848.1/OG0008039.1</t>
  </si>
  <si>
    <t>OG0001371.1/OG0001371.2/OG0002939.1</t>
  </si>
  <si>
    <t>OG0000597.1/OG0000597.2/OG0000597.3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</si>
  <si>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0000103.5/OG0000103.8/OG0000103.7/OG0000103.2/OG0000103.6/OG0000103.1/OG0000103.9/OG0000103.3/OG0000103.4/OG0000142.2/OG0000142.1/OG0000142.3/OG0000155.5/OG0000155.4/OG0000155.3/OG0000155.1/OG0000155.6/OG0000155.2/OG0000178.3/OG0000178.6/OG0000178.4/OG0000178.5/OG0000178.1/OG0000178.2/OG0000221.1/OG0000221.2/OG0000221.4/OG0000221.6/OG0000221.5/OG0000221.3/OG0000237.2/OG0000237.1/OG0000237.3/OG0000237.4/OG0000237.5/OG0000306.4/OG0000306.1/OG0000306.2/OG0000306.3/OG0000337.3/OG0000337.1/OG0000337.2/OG0000458.1/OG0000458.3/OG0000458.4/OG0000458.2/OG0000508.3/OG0000508.1/OG0000508.2/OG0000597.1/OG0000597.2/OG0000597.3/OG0000616.2/OG0000616.1/OG0000616.3/OG0000673.2/OG0000673.1/OG0000895.1/OG0000895.2/OG0000949.1/OG0000949.2/OG0000969.1/OG0000969.2/OG0001054.1/OG0001054.2/OG0001251.2/OG0001251.1/OG0001272.2/OG0001272.1/OG0001314.1/OG0001314.2/OG0001371.1/OG0001371.2/OG0001754.1/OG0001754.2/OG0002013.1/OG0002219.1/OG0002266.1/OG0002879.2/OG0002879.1/OG0002939.1/OG0003062.1/OG0003299.1/OG0003433.1/OG0004001.1/OG0004131.1/OG0005553.1/OG0006297.1/OG0006757.1/OG0006891.1/OG0007278.1/OG0007848.1/OG0008039.1</t>
  </si>
  <si>
    <t>OG0005398.1/OG0005951.1/OG0006285.1/OG0006396.1/OG0006969.1/OG0007190.1</t>
  </si>
  <si>
    <t>OG0001079.1/OG0001079.2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</si>
  <si>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0000296.1/OG0000296.2/OG0000296.3/OG0000508.3/OG0000508.1/OG0000508.2/OG0000533.2/OG0000533.3/OG0000533.4/OG0000533.1/OG0000934.3/OG0000934.1/OG0000934.2/OG0001272.2/OG0001272.1/OG0003737.1</t>
  </si>
  <si>
    <t>OG0001621.2/OG0001621.1/OG0002242.2/OG0002242.1</t>
  </si>
  <si>
    <t>OG0004302.1</t>
  </si>
  <si>
    <t>OG0000104.6/OG0000104.4/OG0000104.5/OG0000104.2/OG0000104.1/OG0000104.3/OG0000131.4/OG0000131.6/OG0000131.2/OG0000131.1/OG0000131.3/OG0000131.5/OG0000131.7/OG0000203.1/OG0000203.3/OG0000203.5/OG0000203.2/OG0000203.4/OG0000219.5/OG0000219.1/OG0000219.4/OG0000219.3/OG0000219.2/OG0000252.1/OG0000252.2/OG0000252.3/OG0000326.2/OG0000326.1/OG0000326.4/OG0000326.3/OG0000332.3/OG0000332.2/OG0000332.1/OG0000339.3/OG0000339.2/OG0000339.4/OG0000339.1/OG0000398.2/OG0000398.1/OG0000398.3/OG0000475.2/OG0000475.3/OG0000475.1/OG0000585.1/OG0000585.2/OG0000655.1/OG0000655.2/OG0000690.2/OG0000690.1/OG0000788.1/OG0000788.2/OG0000894.1/OG0000894.2/OG0001116.2/OG0001116.1/OG0001221.2/OG0001221.1/OG0002759.1/OG0004212.2/OG0004212.1</t>
  </si>
  <si>
    <t>OG0007314.1</t>
  </si>
  <si>
    <t>OG0007218.1</t>
  </si>
  <si>
    <t>OG0005756.1/OG0010016.1/OG0010025.1</t>
  </si>
  <si>
    <t>OG0003164.1/OG0003296.1/OG0004069.1/OG0004491.1/OG0005540.1/OG0006193.1/OG0006499.1/OG0007745.1/OG0008785.1</t>
  </si>
  <si>
    <t>OG0009746.1</t>
  </si>
  <si>
    <t>OG0001198.2/OG0001198.3/OG0001198.1/OG0002945.2/OG0002945.1/OG0003974.1/OG0004289.1/OG0005575.1/OG0005722.1/OG0005893.1/OG0005924.1/OG0006820.1/OG0006873.1</t>
  </si>
  <si>
    <t>OG0003483.1/OG0004643.1/OG0005115.1/OG0005128.1/OG0005847.1/OG0006888.1/OG0007705.1/OG0007779.1/OG0007840.1</t>
  </si>
  <si>
    <t>OG0000404.1/OG0000404.2/OG0000404.3/OG0000404.4/OG0001019.1/OG0001019.2</t>
  </si>
  <si>
    <t>OG0001045.2/OG0001045.1/OG0002039.1/OG0002360.1/OG0002360.2/OG0002486.1/OG0002486.2/OG0003481.1</t>
  </si>
  <si>
    <t>OG0001398.1/OG0002088.2/OG0002088.1/OG0002088.3/OG0002830.1/OG0002905.1/OG0003429.1/OG0004161.1/OG0006389.1</t>
  </si>
  <si>
    <t>OG0000050.7/OG0000050.8/OG0000050.1/OG0000050.6/OG0000050.10/OG0000050.5/OG0000050.11/OG0000050.9/OG0000050.3/OG0000050.2/OG0000050.4/OG0000168.1/OG0000168.4/OG0000168.2/OG0000168.3/OG0000168.5/OG0000171.3/OG0000171.1/OG0000171.2/OG0000171.5/OG0000171.4/OG0000172.3/OG0000172.4/OG0000172.2/OG0000172.1/OG0000299.2/OG0000299.4/OG0000299.3/OG0000299.1/OG0000311.2/OG0000311.3/OG0000311.1/OG0000311.4/OG0000334.3/OG0000334.1/OG0000334.4/OG0000334.2/OG0000351.4/OG0000351.3/OG0000351.1/OG0000351.2/OG0000375.4/OG0000375.3/OG0000375.2/OG0000375.1/OG0000391.4/OG0000391.3/OG0000391.1/OG0000391.2/OG0000608.1/OG0000608.2/OG0000635.1/OG0000635.2/OG0000764.1/OG0000764.2/OG0000764.3/OG0000840.1/OG0000840.2/OG0000917.2/OG0000917.1/OG0000918.2/OG0000918.3/OG0000918.1/OG0001241.1/OG0001241.2/OG0001271.2/OG0001271.1/OG0001466.2/OG0001466.1/OG0001512.1/OG0001512.2/OG0001559.2/OG0001559.1/OG0001794.1/OG0001794.2/OG0002009.1/OG0002009.2/OG0002723.2/OG0002723.1/OG0002746.1/OG0002778.2/OG0002778.1/OG0002876.1/OG0002885.1/OG0002917.1/OG0002947.2/OG0002947.1/OG0003072.1/OG0003152.1/OG0003212.1/OG0003452.1/OG0003469.1/OG0003510.1/OG0003804.1/OG0004147.1/OG0004391.1/OG0004632.1/OG0005709.1/OG0005786.1/OG0006924.1</t>
  </si>
  <si>
    <t>OG0006248.1</t>
  </si>
  <si>
    <t>OG0005032.1</t>
  </si>
  <si>
    <t>OG0000226.1/OG0000226.2/OG0000226.5/OG0000226.4/OG0000226.6/OG0000226.3/OG0000232.4/OG0000232.2/OG0000232.5/OG0000232.1/OG0000232.3</t>
  </si>
  <si>
    <t>OG0006471.1/OG0006950.1/OG0007959.1/OG0008129.1</t>
  </si>
  <si>
    <t>OG0004031.1/OG0006834.1</t>
  </si>
  <si>
    <t>OG0000293.1/OG0000293.3/OG0000293.4/OG0000293.5/OG0000293.2/OG0001130.1/OG0001130.2/OG0001356.1/OG0001356.2/OG0001951.1/OG0001951.2/OG0002020.2/OG0002020.1/OG0002121.1/OG0002121.2/OG0002370.1/OG0002404.1/OG0002404.2/OG0002656.1/OG0002805.1/OG0003084.1/OG0003250.1/OG0003309.1/OG0003344.1/OG0003727.1/OG0003852.1/OG0003984.1/OG0004087.1/OG0004272.1/OG0004341.1/OG0004394.1/OG0004673.1/OG0004679.1/OG0004750.1/OG0004762.1/OG0004981.1/OG0005080.1/OG0005343.1/OG0005461.1/OG0005475.1/OG0005586.1/OG0005721.1/OG0005844.1/OG0006056.1/OG0006315.1/OG0006440.1/OG0006468.1/OG0006513.1/OG0006518.1/OG0006703.1/OG0006754.1/OG0006942.1/OG0007380.1</t>
  </si>
  <si>
    <t>OG0001313.2/OG0001313.1/OG0001648.2/OG0001648.1</t>
  </si>
  <si>
    <t>OG0000038.11/OG0000038.6/OG0000038.9/OG0000038.12/OG0000038.2/OG0000038.8/OG0000038.10/OG0000038.7/OG0000038.1/OG0000038.4/OG0000038.5/OG0000038.3/OG0000187.6/OG0000187.5/OG0000187.4/OG0000187.3/OG0000187.1/OG0000187.2/OG0000904.2/OG0000904.3/OG0000904.1/OG0001212.2/OG0001212.1/OG0001870.2/OG0001870.1</t>
  </si>
  <si>
    <t>OG0000187.6/OG0000187.5/OG0000187.4/OG0000187.3/OG0000187.1/OG0000187.2/OG0000456.4/OG0000456.2/OG0000456.3/OG0000456.1/OG0001169.2/OG0001169.1/OG0001571.3/OG0001571.2/OG0001571.1/OG0001577.2/OG0001577.1/OG0002241.1/OG0002241.2</t>
  </si>
  <si>
    <t>OG0000198.3/OG0000198.5/OG0000198.4/OG0000198.2/OG0000198.1/OG0002032.1/OG0002032.2/OG0002264.1/OG0002282.1/OG0002353.1/OG0002646.1/OG0003220.1/OG0003339.1/OG0003415.1/OG0003542.1/OG0004082.1/OG0004688.1/OG0005534.1/OG0006454.1/OG0006855.1/OG0009049.1</t>
  </si>
  <si>
    <t>OG0000126.3/OG0000126.2/OG0000126.8/OG0000126.6/OG0000126.5/OG0000126.1/OG0000126.4/OG0000126.7/OG0000208.2/OG0000208.1/OG0000208.4/OG0000208.3/OG0000247.4/OG0000247.5/OG0000247.1/OG0000247.3/OG0000247.2/OG0000299.2/OG0000299.4/OG0000299.3/OG0000299.1/OG0000351.4/OG0000351.3/OG0000351.1/OG0000351.2/OG0000356.4/OG0000356.1/OG0000356.2/OG0000356.3/OG0000416.1/OG0000416.4/OG0000416.2/OG0000416.3/OG0000418.4/OG0000418.3/OG0000418.2/OG0000418.1/OG0000419.4/OG0000419.3/OG0000419.2/OG0000419.1/OG0000449.3/OG0000449.1/OG0000449.2/OG0000541.1/OG0000541.2/OG0000541.3/OG0000571.3/OG0000571.1/OG0000571.2/OG0000785.1/OG0000785.2/OG0000832.1/OG0000832.3/OG0000832.2/OG0000889.2/OG0000889.1/OG0000938.1/OG0000938.3/OG0000938.2/OG0001162.1/OG0001162.2/OG0001171.2/OG0001171.1/OG0001241.1/OG0001241.2/OG0001249.1/OG0001262.2/OG0001262.1/OG0001266.2/OG0001266.1/OG0001275.2/OG0001275.1/OG0001313.2/OG0001313.1/OG0001368.2/OG0001368.1/OG0001397.1/OG0001397.2/OG0001420.1/OG0001509.2/OG0001509.1/OG0001648.2/OG0001648.1/OG0001702.2/OG0001702.1/OG0001753.1/OG0001753.2/OG0001772.2/OG0001772.1/OG0001858.1/OG0001936.1/OG0001936.2/OG0002108.1/OG0002180.1/OG0002225.2/OG0002225.1/OG0002236.1/OG0002236.2/OG0002284.1/OG0002341.1/OG0002351.1/OG0002366.1/OG0002366.2/OG0002381.2/OG0002381.1/OG0002411.1/OG0002475.1/OG0002491.1/OG0002492.1/OG0002509.2/OG0002509.1/OG0002553.1/OG0002578.1/OG0002586.1/OG0002586.2/OG0002649.1/OG0002876.1/OG0002932.1/OG0003137.1/OG0003145.1/OG0003154.1/OG0003276.1/OG0003287.1/OG0003320.1/OG0003460.1/OG0003463.1/OG0003581.1/OG0003655.1/OG0003655.2/OG0003730.1/OG0003818.1/OG0003821.1/OG0003844.1/OG0004066.1/OG0004106.1/OG0004428.1/OG0004429.1/OG0004448.1/OG0004609.1/OG0004791.1/OG0004948.1/OG0005017.1/OG0005043.1/OG0005072.1/OG0005508.1/OG0005737.1/OG0005867.1/OG0005930.1/OG0006217.1/OG0006251.1/OG0006258.1/OG0006441.1/OG0006867.1/OG0006913.1/OG0007091.1/OG0007130.1</t>
  </si>
  <si>
    <t>OG0002593.1/OG0002628.2/OG0002628.1/OG0002817.2/OG0002817.1/OG0005064.1/OG0005927.1/OG0006476.1/OG0007366.1</t>
  </si>
  <si>
    <t>OG0001017.1/OG0001017.2</t>
  </si>
  <si>
    <t>OG0001358.1/OG0001358.2/OG0002107.2/OG0002107.1/OG0004637.1</t>
  </si>
  <si>
    <t>OG0002257.2/OG0002257.1/OG0008011.1</t>
  </si>
  <si>
    <t>OG0001398.1/OG0001795.2/OG0001795.1</t>
  </si>
  <si>
    <t>OG0000036.7/OG0000036.3/OG0000036.12/OG0000036.6/OG0000036.11/OG0000036.5/OG0000036.10/OG0000036.8/OG0000036.1/OG0000036.9/OG0000036.4/OG0000036.2/OG0000050.7/OG0000050.8/OG0000050.1/OG0000050.6/OG0000050.10/OG0000050.5/OG0000050.11/OG0000050.9/OG0000050.3/OG0000050.2/OG0000050.4/OG0000635.1/OG0000635.2/OG0000858.1/OG0000858.2/OG0000858.3/OG0000947.1/OG0000947.2/OG0001867.1/OG0002885.1/OG0004389.1/OG0007319.1</t>
  </si>
  <si>
    <t>OG0004132.1</t>
  </si>
  <si>
    <t>OG0000020.1/OG0000020.2/OG0000020.9/OG0000020.3/OG0000020.13/OG0000020.6/OG0000020.5/OG0000020.4/OG0000020.11/OG0000020.10/OG0000020.8/OG0000020.7/OG0000020.12/OG0000172.3/OG0000172.4/OG0000172.2/OG0000172.1/OG0000322.1/OG0000322.2/OG0000322.4/OG0000322.3/OG0000331.1/OG0000331.3/OG0000331.2/OG0000331.4/OG0000356.4/OG0000356.1/OG0000356.2/OG0000356.3/OG0000485.1/OG0000485.3/OG0000485.2/OG0000525.3/OG0000525.1/OG0000525.2/OG0000539.2/OG0000539.1/OG0000539.3/OG0000561.2/OG0000561.3/OG0000561.1/OG0000567.1/OG0000567.3/OG0000567.2/OG0000571.3/OG0000571.1/OG0000571.2/OG0000772.1/OG0000772.2/OG0000917.2/OG0000917.1/OG0001120.2/OG0001120.1/OG0001278.2/OG0001278.1/OG0001348.2/OG0001348.1/OG0001395.2/OG0001395.1/OG0001512.1/OG0001512.2/OG0002003.2/OG0002003.1/OG0002142.1/OG0002142.2/OG0002179.1/OG0002466.1/OG0002477.1/OG0002487.1/OG0002572.1/OG0002601.1/OG0002774.2/OG0002774.1/OG0002807.1/OG0003084.1/OG0003152.1/OG0003243.1/OG0003280.1/OG0003522.1/OG0003523.1/OG0003750.1/OG0004281.1/OG0004315.1/OG0004726.1/OG0005507.1/OG0006751.1/OG0006819.1/OG0006889.1/OG0008508.1</t>
  </si>
  <si>
    <t>OG0002145.1/OG0002257.2/OG0002257.1/OG0005143.1</t>
  </si>
  <si>
    <t>OG0002145.1/OG0003300.1/OG0005143.1</t>
  </si>
  <si>
    <t>OG0000004.13/OG0000004.3/OG0000004.7/OG0000004.6/OG0000004.17/OG0000004.10/OG0000004.5/OG0000004.9/OG0000004.12/OG0000004.2/OG0000004.4/OG0000004.19/OG0000004.1/OG0000004.18/OG0000004.11/OG0000004.14/OG0000004.15/OG0000004.8/OG0000004.16/OG0000031.13/OG0000031.5/OG0000031.16/OG0000031.1/OG0000031.4/OG0000031.14/OG0000031.8/OG0000031.9/OG0000031.10/OG0000031.2/OG0000031.6/OG0000031.7/OG0000031.12/OG0000031.15/OG0000031.3/OG0000031.11/OG0000031.17/OG0000050.7/OG0000050.8/OG0000050.1/OG0000050.6/OG0000050.10/OG0000050.5/OG0000050.11/OG0000050.9/OG0000050.3/OG0000050.2/OG0000050.4/OG0000126.3/OG0000126.2/OG0000126.8/OG0000126.6/OG0000126.5/OG0000126.1/OG0000126.4/OG0000126.7/OG0000273.1/OG0000273.5/OG0000273.4/OG0000273.2/OG0000273.3/OG0000276.4/OG0000276.1/OG0000276.2/OG0000276.3/OG0000316.4/OG0000316.2/OG0000316.5/OG0000316.1/OG0000316.3/OG0000331.1/OG0000331.3/OG0000331.2/OG0000331.4/OG0000485.1/OG0000485.3/OG0000485.2/OG0000561.2/OG0000561.3/OG0000561.1/OG0000590.2/OG0000590.1/OG0000590.3/OG0000636.3/OG0000636.1/OG0000636.2/OG0000886.1/OG0000886.3/OG0000886.2/OG0000950.2/OG0000950.1/OG0001003.1/OG0001003.2/OG0001278.2/OG0001278.1/OG0001365.2/OG0001365.1/OG0001709.1/OG0001709.2/OG0001768.1/OG0002237.1/OG0002276.1/OG0002360.1/OG0002360.2/OG0002381.2/OG0002381.1/OG0002403.2/OG0002403.1/OG0002463.1/OG0002466.1/OG0002477.1/OG0002607.1/OG0002636.1/OG0002801.1/OG0002807.1/OG0002885.1/OG0003492.1/OG0003522.1/OG0003523.1/OG0003529.1/OG0003647.1/OG0003726.2/OG0003726.1/OG0003750.1/OG0004024.1/OG0004129.1/OG0004345.1/OG0004952.1/OG0005065.1/OG0005507.1/OG0005713.1/OG0006751.1/OG0006889.1</t>
  </si>
  <si>
    <t>OG0000109.4/OG0000109.8/OG0000109.1/OG0000109.3/OG0000109.7/OG0000109.6/OG0000109.9/OG0000109.5/OG0000109.2/OG0000278.4/OG0000278.2/OG0000278.1/OG0000278.3/OG0000278.5/OG0000283.4/OG0000283.3/OG0000283.1/OG0000283.2/OG0000485.1/OG0000485.3/OG0000485.2/OG0000521.2/OG0000521.1/OG0000521.3/OG0000526.3/OG0000526.2/OG0000526.1/OG0000608.1/OG0000608.2/OG0000671.3/OG0000671.1/OG0000671.2/OG0001003.1/OG0001003.2/OG0001792.2/OG0001792.1/OG0002277.2/OG0002277.1/OG0002381.2/OG0002381.1/OG0002767.1/OG0002774.2/OG0002774.1/OG0002807.1/OG0002826.1/OG0002826.2/OG0003096.1/OG0003122.1/OG0003427.1/OG0003750.1/OG0004389.1/OG0004425.1/OG0004624.1/OG0005081.1/OG0005569.1/OG0006330.1/OG0007582.1/OG0007601.1</t>
  </si>
  <si>
    <t>OG0001362.2/OG0001362.1/OG0003578.1/OG0003921.1/OG0004096.1/OG0008165.1</t>
  </si>
  <si>
    <t>OG0000377.1/OG0000377.3/OG0000377.2</t>
  </si>
  <si>
    <t>OG0003578.1/OG0006771.1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</si>
  <si>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0000474.3/OG0000474.4/OG0000474.2/OG0000474.5/OG0000474.1/OG0001052.2/OG0001052.1/OG0003273.1/OG0004144.1/OG0004568.1/OG0006041.1/OG0008553.1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</si>
  <si>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0000241.5/OG0000241.3/OG0000241.2/OG0000241.1/OG0000241.4/OG0000269.4/OG0000269.2/OG0000269.3/OG0000269.1/OG0000276.4/OG0000276.1/OG0000276.2/OG0000276.3/OG0000292.1/OG0000292.2/OG0000292.3/OG0000311.2/OG0000311.3/OG0000311.1/OG0000311.4/OG0000312.1/OG0000331.1/OG0000331.3/OG0000331.2/OG0000331.4/OG0000374.1/OG0000374.2/OG0000374.4/OG0000374.3/OG0000444.4/OG0000444.3/OG0000444.1/OG0000444.2/OG0000447.3/OG0000447.2/OG0000447.1/OG0000492.1/OG0000492.3/OG0000492.2/OG0000635.1/OG0000635.2/OG0000670.2/OG0000670.1/OG0000672.2/OG0000672.1/OG0000876.1/OG0000876.2/OG0000912.1/OG0000912.2/OG0000945.1/OG0000945.2/OG0001050.2/OG0001050.1/OG0001052.2/OG0001052.1/OG0001149.1/OG0001149.2/OG0001173.2/OG0001173.1/OG0001203.2/OG0001203.1/OG0001349.1/OG0001374.2/OG0001374.1/OG0001420.1/OG0001422.1/OG0001422.2/OG0001582.2/OG0001582.1/OG0001679.1/OG0001684.2/OG0001684.1/OG0001768.1/OG0001932.1/OG0001932.2/OG0002075.2/OG0002075.1/OG0002384.1/OG0002443.2/OG0002443.1/OG0002463.1/OG0002464.1/OG0002464.2/OG0002605.1/OG0002605.2/OG0002806.1/OG0002806.2/OG0002807.1/OG0002824.1/OG0002824.2/OG0002875.1/OG0002885.1/OG0002920.1/OG0002947.2/OG0002947.1/OG0002969.1/OG0003262.1/OG0003333.1/OG0003423.1/OG0003689.1/OG0003846.1/OG0003854.1/OG0003857.1/OG0003943.1/OG0004105.1/OG0004108.1/OG0004127.1/OG0004249.1/OG0004315.1/OG0004439.1/OG0004568.1/OG0004620.1/OG0004627.1/OG0004632.1/OG0004673.1/OG0004726.1/OG0004952.1/OG0005092.1/OG0005154.1/OG0005382.1/OG0005397.1/OG0005485.1/OG0005565.1/OG0005583.1/OG0005723.1/OG0005965.1/OG0005966.1/OG0006146.1/OG0006465.1/OG0006678.1/OG0006867.1/OG0007093.1/OG0007202.1/OG0007644.1/OG0007741.1/OG0008106.1</t>
  </si>
  <si>
    <t>OG0000887.2/OG0000887.1/OG0003459.1/OG0003735.1/OG0003998.1/OG0004082.1/OG0004312.1/OG0005143.1/OG0006772.1/OG0007196.1/OG0007350.1/OG0007412.1/OG0008180.1</t>
  </si>
  <si>
    <t>OG0002830.1/OG0002905.1/OG0005439.1/OG0005560.1/OG0006746.1/OG0006746.2/OG0007752.1/OG0007882.1</t>
  </si>
  <si>
    <t>OG0003735.1/OG0005582.1/OG0007336.1</t>
  </si>
  <si>
    <t>OG0003454.1/OG0007609.1/OG0009738.1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</si>
  <si>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0000815.1/OG0000815.2/OG0000892.1/OG0000892.2/OG0001567.1/OG0001597.1/OG0001597.2/OG0001717.1/OG0002134.1/OG0002822.1/OG0003243.1/OG0003423.1/OG0004748.1/OG0005123.1/OG0006014.1</t>
  </si>
  <si>
    <t>OG0002923.1</t>
  </si>
  <si>
    <t>OG0000666.3/OG0000666.2/OG0000666.1</t>
  </si>
  <si>
    <t>OG0005695.1</t>
  </si>
  <si>
    <t>OG0004544.1/OG0006626.1</t>
  </si>
  <si>
    <t>OG0000358.2/OG0000358.1/OG0000358.3/OG0000358.4/OG0000745.2/OG0000745.1/OG0000745.3/OG0000915.1/OG0000915.2/OG0005568.1/OG0006015.1</t>
  </si>
  <si>
    <t>OG0001700.1</t>
  </si>
  <si>
    <t>OG0000022.12/OG0000022.10/OG0000022.15/OG0000022.8/OG0000022.9/OG0000022.4/OG0000022.1/OG0000022.16/OG0000022.7/OG0000022.6/OG0000022.13/OG0000022.5/OG0000022.14/OG0000022.11/OG0000022.2/OG0000022.3/OG0000044.13/OG0000044.11/OG0000044.6/OG0000044.14/OG0000044.8/OG0000044.12/OG0000044.10/OG0000044.7/OG0000044.4/OG0000044.5/OG0000044.9/OG0000044.1/OG0000044.3/OG0000044.2/OG0000092.8/OG0000092.2/OG0000092.9/OG0000092.3/OG0000092.7/OG0000092.4/OG0000092.1/OG0000092.5/OG0000092.6/OG0000105.3/OG0000105.1/OG0000105.5/OG0000105.7/OG0000105.6/OG0000105.2/OG0000105.4/OG0000125.4/OG0000125.3/OG0000125.7/OG0000125.5/OG0000125.1/OG0000125.2/OG0000125.6/OG0000153.5/OG0000153.4/OG0000153.3/OG0000153.1/OG0000153.2/OG0000173.4/OG0000173.2/OG0000173.3/OG0000173.1/OG0000202.5/OG0000202.4/OG0000202.1/OG0000202.6/OG0000202.2/OG0000202.3/OG0000213.4/OG0000213.3/OG0000213.1/OG0000213.2/OG0000213.6/OG0000213.5/OG0000241.5/OG0000241.3/OG0000241.2/OG0000241.1/OG0000241.4/OG0000297.3/OG0000297.2/OG0000297.1/OG0000297.4/OG0000327.4/OG0000327.3/OG0000327.1/OG0000327.2/OG0000348.2/OG0000348.1/OG0000348.3/OG0000387.2/OG0000387.1/OG0000387.4/OG0000387.3/OG0000416.1/OG0000416.4/OG0000416.2/OG0000416.3/OG0000550.1/OG0000550.3/OG0000550.2/OG0000631.2/OG0000631.1/OG0000631.3/OG0000673.2/OG0000673.1/OG0000726.3/OG0000726.1/OG0000726.2/OG0000866.3/OG0000866.2/OG0000866.1/OG0000867.2/OG0000867.1/OG0000911.2/OG0000911.1/OG0000919.2/OG0000919.1/OG0000933.1/OG0000933.2/OG0000935.2/OG0000935.1/OG0001162.1/OG0001162.2/OG0001262.2/OG0001262.1/OG0001391.1/OG0001391.2/OG0001511.1/OG0001668.1/OG0001668.2/OG0001672.2/OG0001672.1/OG0001697.2/OG0001697.1/OG0001700.1/OG0001849.1/OG0001849.2/OG0001932.1/OG0001932.2/OG0002332.1/OG0002404.1/OG0002404.2/OG0002663.1/OG0002670.1/OG0002716.1/OG0002728.1/OG0002730.1/OG0002921.1/OG0003131.1/OG0003142.1/OG0003303.1/OG0003566.1/OG0003824.1/OG0003833.1/OG0004046.1/OG0004079.1/OG0004145.1/OG0004240.1/OG0004301.1/OG0004338.1/OG0004417.1/OG0004457.1/OG0004468.1/OG0004478.1/OG0004483.1/OG0004563.1/OG0004595.1/OG0004616.1/OG0004632.1/OG0005008.1/OG0005237.1/OG0005412.1/OG0005435.1/OG0005648.1/OG0005858.1/OG0006502.1/OG0006511.1/OG0006615.1/OG0006621.1/OG0006792.1/OG0007135.1/OG0007172.1/OG0007298.1/OG0007323.1/OG0007351.1/OG0007843.1/OG0009034.1</t>
  </si>
  <si>
    <t>OG0001292.2/OG0001292.1/OG0001474.2/OG0001474.1/OG0003102.2/OG0003102.1/OG0003334.1/OG0003508.1/OG0005516.1/OG0005907.1/OG0007126.1/OG0007332.1/OG0007669.1/OG0008221.1/OG0008512.1/OG0008530.1/OG0008536.1/OG0009035.1/OG0009121.1</t>
  </si>
  <si>
    <t>OG0000216.1/OG0000216.2/OG0000279.4/OG0000279.1/OG0000279.6/OG0000279.2/OG0000279.9/OG0000279.3/OG0000279.8/OG0000279.5/OG0000279.7/OG0000581.1/OG0000581.2/OG0000821.1/OG0000821.3/OG0000821.2/OG0002011.1/OG0002011.2/OG0003568.2/OG0003568.1/OG0005606.1/OG0007267.1/OG0007786.1/OG0010069.1</t>
  </si>
  <si>
    <t>OG0008394.1</t>
  </si>
  <si>
    <t>OG0003598.1</t>
  </si>
  <si>
    <t>OG0007122.1/OG0007706.1/OG0007985.1/OG0007997.1</t>
  </si>
  <si>
    <t>OG0008205.1</t>
  </si>
  <si>
    <t>OG0003754.1/OG0005090.1</t>
  </si>
  <si>
    <t>OG0001247.1/OG0001247.2/OG0002413.1/OG0004404.1/OG0007980.1</t>
  </si>
  <si>
    <t>OG0002148.1/OG0002148.2/OG0003125.1</t>
  </si>
  <si>
    <t>OG0003832.1</t>
  </si>
  <si>
    <t>OG0000375.4/OG0000375.3/OG0000375.2/OG0000375.1/OG0002024.1/OG0002024.2/OG0002469.1/OG0002502.1/OG0004628.1/OG0004718.1/OG0005103.1/OG0005347.1/OG0006647.1</t>
  </si>
  <si>
    <t>OG0004339.1/OG0005174.1</t>
  </si>
  <si>
    <t>OG0006857.1</t>
  </si>
  <si>
    <t>OG0000739.1/OG0000739.2/OG0001673.1/OG0003659.1/OG0005838.1/OG0007661.1</t>
  </si>
  <si>
    <t>OG0000212.5/OG0000212.1/OG0000212.3/OG0000212.2/OG0000212.4/OG0000814.3/OG0000814.1/OG0000814.2/OG0001079.1/OG0001079.2/OG0002499.1/OG0002499.2</t>
  </si>
  <si>
    <t>OG0000212.5/OG0000212.1/OG0000212.3/OG0000212.2/OG0000212.4/OG0000814.3/OG0000814.1/OG0000814.2</t>
  </si>
  <si>
    <t>OG0000725.1/OG0000725.2/OG0001015.1/OG0001499.1/OG0002752.1/OG0003667.1/OG0004434.1/OG0005112.1/OG0005307.1/OG0007392.1/OG0007702.1</t>
  </si>
  <si>
    <t>OG0002752.1/OG0003667.1</t>
  </si>
  <si>
    <t>OG0000452.1/OG0000452.4/OG0000452.3/OG0000452.2/OG0002304.1</t>
  </si>
  <si>
    <t>OG0003246.1/OG0003923.1/OG0003923.2/OG0005761.1/OG0005869.1/OG0006467.1</t>
  </si>
  <si>
    <t>OG0000576.2/OG0000576.1/OG0000615.3/OG0000615.1/OG0000615.2/OG0000723.3/OG0000723.2/OG0000723.1/OG0000825.1/OG0000825.3/OG0000825.2/OG0000948.1/OG0000948.2/OG0001023.2/OG0001023.1/OG0001445.2/OG0001445.1/OG0001642.1/OG0001927.1/OG0004134.1/OG0004291.1/OG0004588.1/OG0004602.1/OG0005257.1/OG0005881.1/OG0006186.1/OG0006373.1/OG0006407.1/OG0007418.1/OG0007734.1</t>
  </si>
  <si>
    <t>OG0005907.1/OG0007126.1/OG0007332.1/OG0007669.1/OG0008221.1/OG0008536.1/OG0009035.1/OG0009121.1</t>
  </si>
  <si>
    <t>OG0000105.3/OG0000105.1/OG0000105.5/OG0000105.7/OG0000105.6/OG0000105.2/OG0000105.4/OG0000919.2/OG0000919.1/OG0001162.1/OG0001162.2/OG0001262.2/OG0001262.1/OG0001511.1/OG0001668.1/OG0001668.2/OG0001672.2/OG0001672.1/OG0002404.1/OG0002404.2/OG0002663.1/OG0003303.1/OG0003566.1/OG0003824.1/OG0004046.1/OG0004079.1/OG0004301.1/OG0004417.1/OG0004478.1/OG0004483.1/OG0004563.1/OG0004595.1/OG0004616.1/OG0005008.1/OG0005237.1/OG0005412.1/OG0005435.1/OG0005858.1/OG0006511.1/OG0006615.1/OG0006621.1/OG0006792.1/OG0007135.1/OG0007172.1/OG0007298.1/OG0007323.1/OG0007351.1/OG0007843.1/OG0009034.1</t>
  </si>
  <si>
    <t>OG0007267.1/OG0010069.1</t>
  </si>
  <si>
    <t>OG0000089.4/OG0000089.8/OG0000089.5/OG0000089.2/OG0000089.6/OG0000089.3/OG0000089.7/OG0000089.1/OG0000119.6/OG0000119.1/OG0000119.5/OG0000119.4/OG0000119.7/OG0000119.3/OG0000119.2</t>
  </si>
  <si>
    <t>OG0005410.1/OG0005573.1/OG0005905.1/OG0008004.1/OG0008068.1/OG0008552.1/OG0008572.1</t>
  </si>
  <si>
    <t>OG0000544.3/OG0000544.1/OG0000544.2/OG0000613.1/OG0000613.3/OG0000613.2/OG0000725.1/OG0000725.2/OG0001015.1/OG0001120.2/OG0001120.1/OG0001176.1/OG0001176.2/OG0001499.1/OG0002368.2/OG0002368.1/OG0002377.1/OG0002377.2/OG0002387.1/OG0002752.1/OG0002797.1/OG0003218.1/OG0003228.1/OG0003256.1/OG0003456.1/OG0003667.1/OG0003795.1/OG0004434.1/OG0004735.1/OG0004798.1/OG0005112.1/OG0005147.1/OG0005307.1/OG0005374.1/OG0005397.1/OG0005492.1/OG0005736.1/OG0005813.1/OG0005815.1/OG0006038.1/OG0006417.1/OG0006457.1/OG0006702.1/OG0007199.1/OG0007200.1/OG0007392.1/OG0007432.1/OG0007565.1/OG0007635.1/OG0007702.1/OG0007761.1/OG0008053.1/OG0008106.1/OG0008449.1</t>
  </si>
  <si>
    <t>OG0000577.3/OG0000577.2/OG0000577.1</t>
  </si>
  <si>
    <t>OG0008195.1</t>
  </si>
  <si>
    <t>OG0004417.1</t>
  </si>
  <si>
    <t>OG0003809.1</t>
  </si>
  <si>
    <t>OG0002651.1</t>
  </si>
  <si>
    <t>OG0000734.2/OG0000734.1</t>
  </si>
  <si>
    <t>OG0006679.1</t>
  </si>
  <si>
    <t>OG0002279.1</t>
  </si>
  <si>
    <t>OG0000931.3/OG0000931.2/OG0000931.1</t>
  </si>
  <si>
    <t>OG0005112.1</t>
  </si>
  <si>
    <t>OG0000689.3/OG0000689.1/OG0000689.2/OG0006386.1</t>
  </si>
  <si>
    <t>OG0000318.4/OG0000318.2/OG0000318.1/OG0000318.3/OG0000618.2/OG0000618.1/OG0000618.3/OG0000972.1/OG0000972.2/OG0001033.2/OG0001033.1/OG0002659.1/OG0004544.1/OG0004782.1</t>
  </si>
  <si>
    <t>OG0005938.1</t>
  </si>
  <si>
    <t>OG0000014.7/OG0000014.8/OG0000014.13/OG0000014.14/OG0000014.9/OG0000014.5/OG0000014.4/OG0000014.6/OG0000014.1/OG0000014.11/OG0000014.2/OG0000014.10/OG0000014.12/OG0000014.3/OG0000105.3/OG0000105.1/OG0000105.5/OG0000105.7/OG0000105.6/OG0000105.2/OG0000105.4/OG0001049.2/OG0001049.1/OG0002467.1/OG0002728.1/OG0002782.1/OG0002907.1/OG0003164.1/OG0003442.1/OG0004083.1/OG0004414.1/OG0005132.1/OG0005338.1/OG0006276.1/OG0006372.1/OG0006496.1/OG0006796.1/OG0007808.1</t>
  </si>
  <si>
    <t>OG0007413.1/OG0007884.1</t>
  </si>
  <si>
    <t>OG0000266.6/OG0000266.3/OG0000266.5/OG0000266.1/OG0000266.2/OG0000266.4/OG0000377.1/OG0000377.3/OG0000377.2/OG0000740.2/OG0000740.1/OG0000740.3/OG0001180.2/OG0001180.1/OG0001180.3/OG0001291.1/OG0001370.1/OG0001370.2/OG0001576.2/OG0001576.1/OG0001632.1/OG0001920.1/OG0002231.1/OG0002231.2/OG0002304.1/OG0002372.1/OG0002581.1/OG0002582.1/OG0003211.1/OG0003229.1/OG0003568.2/OG0003568.1/OG0003749.1/OG0004171.1/OG0004172.1/OG0004285.1/OG0004847.1/OG0004937.1/OG0004966.1/OG0005129.1/OG0005576.1/OG0005600.1/OG0005706.1/OG0005715.1/OG0005810.1/OG0005901.2/OG0005901.1/OG0006295.1/OG0006383.1/OG0006411.1/OG0006472.1/OG0006476.1/OG0006746.1/OG0006746.2/OG0007002.1/OG0007225.1/OG0007366.1/OG0007590.1/OG0007786.1/OG0008020.1/OG0008086.1/OG0008274.1/OG0008563.1/OG0008883.1/OG0008996.1/OG0009154.1/OG0009176.1/OG0009366.2/OG0009366.1/OG0009434.1/OG0009611.1/OG0009667.1</t>
  </si>
  <si>
    <t>OG0000494.1/OG0000494.2/OG0000494.3/OG0000494.4/OG0000692.1/OG0000692.2/OG0000692.4/OG0000692.3/OG0000835.3/OG0000835.2/OG0000835.1/OG0001104.2/OG0001104.1/OG0001362.2/OG0001362.1/OG0001497.1/OG0001497.2/OG0001975.1/OG0002015.1/OG0002019.1/OG0002032.1/OG0002032.2/OG0002159.2/OG0002159.1/OG0002159.3/OG0002169.2/OG0002169.1/OG0002388.1/OG0002490.1/OG0002490.2/OG0002563.2/OG0002563.1/OG0002913.1/OG0003106.1/OG0003339.1/OG0003459.1/OG0003596.1/OG0003688.1/OG0004090.1/OG0004128.1/OG0004214.1/OG0004282.1/OG0004312.1/OG0004317.1/OG0004486.1/OG0004712.1/OG0004779.1/OG0004945.1/OG0005143.1/OG0005427.1/OG0005462.1/OG0005897.1/OG0005959.1/OG0006232.1/OG0006634.1/OG0006639.1/OG0006760.1/OG0006772.1/OG0007350.1/OG0007651.1/OG0007670.1/OG0007683.1/OG0007693.1/OG0007751.1/OG0007852.1/OG0007983.1/OG0008180.1/OG0008221.1/OG0008413.1/OG0008465.1/OG0008529.1/OG0008856.1/OG0009025.1/OG0009067.1/OG0011506.1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</si>
  <si>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0000031.13/OG0000031.5/OG0000031.16/OG0000031.1/OG0000031.4/OG0000031.14/OG0000031.8/OG0000031.9/OG0000031.10/OG0000031.2/OG0000031.6/OG0000031.7/OG0000031.12/OG0000031.15/OG0000031.3/OG0000031.11/OG0000031.17/OG0000068.3/OG0000068.5/OG0000068.1/OG0000068.2/OG0000068.9/OG0000068.7/OG0000068.6/OG0000068.8/OG0000068.4/OG0000073.10/OG0000073.7/OG0000073.3/OG0000073.11/OG0000073.8/OG0000073.1/OG0000073.5/OG0000073.2/OG0000073.9/OG0000073.4/OG0000073.6/OG0000091.3/OG0000091.4/OG0000091.7/OG0000091.1/OG0000091.6/OG0000091.5/OG0000091.8/OG0000091.2/OG0000106.2/OG0000106.3/OG0000106.5/OG0000106.4/OG0000106.7/OG0000106.6/OG0000106.1/OG0000111.6/OG0000111.2/OG0000111.5/OG0000111.1/OG0000111.3/OG0000111.4/OG0000115.5/OG0000115.7/OG0000115.4/OG0000115.6/OG0000115.3/OG0000115.1/OG0000115.2/OG0000119.6/OG0000119.1/OG0000119.5/OG0000119.4/OG0000119.7/OG0000119.3/OG0000119.2/OG0000121.5/OG0000121.1/OG0000121.2/OG0000121.3/OG0000121.4/OG0000121.6/OG0000121.8/OG0000121.7/OG0000133.3/OG0000133.1/OG0000133.4/OG0000133.2/OG0000140.1/OG0000140.4/OG0000140.2/OG0000140.3/OG0000140.5/OG0000140.6/OG0000140.7/OG0000200.4/OG0000200.5/OG0000200.2/OG0000200.6/OG0000200.3/OG0000200.1/OG0000207.1/OG0000207.2/OG0000208.2/OG0000208.1/OG0000208.4/OG0000208.3/OG0000219.5/OG0000219.1/OG0000219.4/OG0000219.3/OG0000219.2/OG0000267.4/OG0000267.1/OG0000267.2/OG0000267.5/OG0000267.3/OG0000305.1/OG0000305.4/OG0000305.2/OG0000305.3/OG0000313.1/OG0000313.5/OG0000313.4/OG0000313.3/OG0000313.2/OG0000320.4/OG0000320.3/OG0000320.2/OG0000320.1/OG0000320.5/OG0000366.2/OG0000366.1/OG0000366.3/OG0000386.3/OG0000386.1/OG0000386.4/OG0000386.2/OG0000387.2/OG0000387.1/OG0000387.4/OG0000387.3/OG0000388.3/OG0000388.2/OG0000388.1/OG0000491.1/OG0000491.2/OG0000491.3/OG0000513.2/OG0000513.1/OG0000526.3/OG0000526.2/OG0000526.1/OG0000541.1/OG0000541.2/OG0000541.3/OG0000555.1/OG0000555.2/OG0000555.3/OG0000570.1/OG0000570.3/OG0000570.2/OG0000583.2/OG0000583.1/OG0000583.3/OG0000615.3/OG0000615.1/OG0000615.2/OG0000619.1/OG0000619.3/OG0000619.2/OG0000648.2/OG0000648.1/OG0000663.3/OG0000663.2/OG0000663.1/OG0000686.1/OG0000686.2/OG0000686.3/OG0000691.2/OG0000691.1/OG0000728.3/OG0000728.1/OG0000728.2/OG0000739.1/OG0000739.2/OG0000797.1/OG0000797.3/OG0000797.2/OG0000807.1/OG0000807.2/OG0000831.2/OG0000831.1/OG0000857.3/OG0000857.2/OG0000857.1/OG0000880.2/OG0000880.1/OG0000883.1/OG0000883.2/OG0000883.3/OG0000908.2/OG0000908.1/OG0000931.3/OG0000931.2/OG0000931.1/OG0000932.3/OG0000932.1/OG0000932.2/OG0000948.1/OG0000948.2/OG0000967.1/OG0000967.2/OG0000967.3/OG0000990.2/OG0000990.1/OG0001017.1/OG0001017.2/OG0001023.2/OG0001023.1/OG0001025.2/OG0001025.1/OG0001025.3/OG0001033.2/OG0001033.1/OG0001068.2/OG0001068.1/OG0001081.2/OG0001081.1/OG0001125.2/OG0001125.1/OG0001149.1/OG0001149.2/OG0001153.2/OG0001153.1/OG0001196.2/OG0001196.1/OG0001198.2/OG0001198.3/OG0001198.1/OG0001204.2/OG0001204.1/OG0001248.1/OG0001248.2/OG0001262.2/OG0001262.1/OG0001268.1/OG0001268.2/OG0001274.1/OG0001274.2/OG0001306.2/OG0001306.1/OG0001309.1/OG0001309.2/OG0001339.2/OG0001339.1/OG0001352.2/OG0001352.1/OG0001363.1/OG0001363.2/OG0001462.1/OG0001462.2/OG0001509.2/OG0001509.1/OG0001552.2/OG0001552.1/OG0001572.2/OG0001572.1/OG0001598.2/OG0001598.1/OG0001616.1/OG0001616.2/OG0001627.1/OG0001627.2/OG0001658.1/OG0001660.1/OG0001713.1/OG0001716.1/OG0001716.2/OG0001747.1/OG0001747.2/OG0001751.2/OG0001751.1/OG0001772.2/OG0001772.1/OG0001793.2/OG0001793.1/OG0001849.1/OG0001849.2/OG0001855.1/OG0001855.2/OG0001863.2/OG0001863.1/OG0001911.2/OG0001911.1/OG0001927.1/OG0001948.1/OG0001948.2/OG0001955.1/OG0001955.2/OG0001973.1/OG0002033.1/OG0002106.1/OG0002129.1/OG0002138.2/OG0002138.1/OG0002154.1/OG0002154.2/OG0002162.1/OG0002162.2/OG0002163.1/OG0002163.2/OG0002182.1/OG0002182.2/OG0002207.1/OG0002207.2/OG0002223.1/OG0002225.2/OG0002225.1/OG0002263.1/OG0002263.2/OG0002288.1/OG0002288.2/OG0002292.2/OG0002292.1/OG0002298.1/OG0002348.1/OG0002369.1/OG0002412.2/OG0002412.1/OG0002454.1/OG0002454.2/OG0002468.1/OG0002468.2/OG0002510.1/OG0002510.2/OG0002514.1/OG0002514.2/OG0002551.1/OG0002551.2/OG0002573.1/OG0002584.1/OG0002584.2/OG0002614.1/OG0002624.1/OG0002632.1/OG0002651.1/OG0002664.1/OG0002728.1/OG0002746.1/OG0002762.2/OG0002762.1/OG0002771.1/OG0002782.1/OG0002809.2/OG0002809.1/OG0002824.1/OG0002824.2/OG0002850.1/OG0002875.1/OG0002925.1/OG0002932.1/OG0002945.2/OG0002945.1/OG0002965.1/OG0002971.1/OG0003048.1/OG0003088.1/OG0003098.1/OG0003112.1/OG0003122.1/OG0003138.1/OG0003142.1/OG0003162.1/OG0003217.1/OG0003264.1/OG0003274.1/OG0003275.1/OG0003275.2/OG0003310.1/OG0003326.1/OG0003328.1/OG0003417.1/OG0003421.1/OG0003430.1/OG0003473.1/OG0003483.1/OG0003484.1/OG0003539.1/OG0003642.1/OG0003659.1/OG0003690.1/OG0003691.1/OG0003755.1/OG0003756.1/OG0003766.1/OG0003768.1/OG0003788.1/OG0003827.1/OG0003839.1/OG0003841.1/OG0003943.1/OG0003991.1/OG0004029.1/OG0004045.1/OG0004083.1/OG0004084.1/OG0004111.1/OG0004115.1/OG0004127.1/OG0004138.1/OG0004141.1/OG0004256.1/OG0004264.1/OG0004289.1/OG0004301.1/OG0004304.1/OG0004305.1/OG0004311.1/OG0004329.1/OG0004350.1/OG0004359.1/OG0004361.1/OG0004413.1/OG0004416.1/OG0004460.1/OG0004469.1/OG0004485.1/OG0004538.1/OG0004557.1/OG0004559.1/OG0004569.1/OG0004574.1/OG0004579.1/OG0004588.1/OG0004591.1/OG0004631.1/OG0004632.1/OG0004643.1/OG0004648.1/OG0004699.2/OG0004699.1/OG0004703.1/OG0004725.1/OG0004731.1/OG0004742.1/OG0004746.1/OG0004749.1/OG0004752.1/OG0004904.1/OG0004914.1/OG0004928.1/OG0004933.1/OG0004943.1/OG0004952.1/OG0004960.1/OG0004972.1/OG0004973.1/OG0004986.1/OG0004994.1/OG0005059.1/OG0005081.1/OG0005102.1/OG0005115.1/OG0005123.1/OG0005127.1/OG0005128.1/OG0005138.1/OG0005161.1/OG0005256.1/OG0005278.1/OG0005281.1/OG0005284.1/OG0005304.1/OG0005306.1/OG0005318.1/OG0005328.1/OG0005359.1/OG0005360.1/OG0005361.1/OG0005370.1/OG0005382.1/OG0005396.1/OG0005399.1/OG0005400.1/OG0005402.1/OG0005406.1/OG0005428.1/OG0005460.1/OG0005465.1/OG0005495.1/OG0005508.1/OG0005530.1/OG0005543.1/OG0005575.1/OG0005583.1/OG0005676.1/OG0005678.1/OG0005716.1/OG0005722.1/OG0005723.1/OG0005737.1/OG0005762.1/OG0005764.1/OG0005796.1/OG0005825.1/OG0005838.1/OG0005847.1/OG0005873.1/OG0005893.1/OG0005924.1/OG0005949.1/OG0005950.1/OG0005981.1/OG0006012.1/OG0006188.1/OG0006199.1/OG0006261.1/OG0006288.1/OG0006293.1/OG0006303.1/OG0006334.1/OG0006340.1/OG0006351.1/OG0006360.1/OG0006407.1/OG0006429.1/OG0006434.1/OG0006441.1/OG0006461.1/OG0006600.1/OG0006630.1/OG0006678.1/OG0006679.1/OG0006706.1/OG0006718.1/OG0006722.1/OG0006779.1/OG0006794.1/OG0006820.1/OG0006840.1/OG0006866.1/OG0006873.1/OG0006888.1/OG0006915.1/OG0006922.1/OG0006954.1/OG0007073.1/OG0007091.1/OG0007097.1/OG0007111.1/OG0007141.1/OG0007209.1/OG0007215.1/OG0007297.1/OG0007299.1/OG0007325.1/OG0007346.1/OG0007349.1/OG0007562.1/OG0007647.1/OG0007648.1/OG0007705.1/OG0007741.1/OG0007779.1/OG0007792.1/OG0007812.1/OG0007840.1/OG0008398.1/OG0008492.1/OG0008857.1/OG0009072.1</t>
  </si>
  <si>
    <t>OG0000266.6/OG0000266.3/OG0000266.5/OG0000266.1/OG0000266.2/OG0000266.4/OG0000377.1/OG0000377.3/OG0000377.2/OG0001370.1/OG0001370.2/OG0001632.1/OG0002581.1/OG0002582.1/OG0003568.2/OG0003568.1/OG0004171.1/OG0004285.1/OG0004847.1/OG0004937.1/OG0004966.1/OG0005129.1/OG0005576.1/OG0005600.1/OG0005706.1/OG0005715.1/OG0005810.1/OG0006295.1/OG0006383.1/OG0006411.1/OG0006746.1/OG0006746.2/OG0007002.1/OG0007225.1/OG0007590.1/OG0008020.1/OG0008086.1/OG0008274.1/OG0008883.1/OG0009154.1/OG0009176.1/OG0009611.1/OG0009667.1</t>
  </si>
  <si>
    <t>OG0000494.1/OG0000494.2/OG0000494.3/OG0000494.4/OG0000692.1/OG0000692.2/OG0000692.4/OG0000692.3/OG0000835.3/OG0000835.2/OG0000835.1/OG0001104.2/OG0001104.1/OG0001497.1/OG0001497.2/OG0002015.1/OG0002032.1/OG0002032.2/OG0003688.1/OG0004282.1/OG0004312.1/OG0004317.1/OG0004486.1/OG0004712.1/OG0004779.1/OG0004945.1/OG0005143.1/OG0005462.1/OG0005897.1/OG0006232.1/OG0006634.1/OG0006639.1/OG0006760.1/OG0006772.1/OG0007350.1/OG0007651.1/OG0007670.1/OG0007683.1/OG0007693.1/OG0007751.1/OG0007852.1/OG0008413.1/OG0008465.1/OG0008856.1/OG0009025.1/OG0011506.1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</si>
  <si>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0000619.1/OG0000619.3/OG0000619.2/OG0000739.1/OG0000739.2/OG0000831.2/OG0000831.1/OG0000908.2/OG0000908.1/OG0000932.3/OG0000932.1/OG0000932.2/OG0000967.1/OG0000967.2/OG0000967.3/OG0000990.2/OG0000990.1/OG0001017.1/OG0001017.2/OG0001025.2/OG0001025.1/OG0001025.3/OG0001033.2/OG0001033.1/OG0001081.2/OG0001081.1/OG0001198.2/OG0001198.3/OG0001198.1/OG0001306.2/OG0001306.1/OG0001309.1/OG0001309.2/OG0001352.2/OG0001352.1/OG0001598.2/OG0001598.1/OG0001616.1/OG0001616.2/OG0001713.1/OG0001716.1/OG0001716.2/OG0001855.1/OG0001855.2/OG0001948.1/OG0001948.2/OG0001955.1/OG0001955.2/OG0001973.1/OG0002033.1/OG0002138.2/OG0002138.1/OG0002154.1/OG0002154.2/OG0002162.1/OG0002162.2/OG0002163.1/OG0002163.2/OG0002182.1/OG0002182.2/OG0002223.1/OG0002263.1/OG0002263.2/OG0002288.1/OG0002288.2/OG0002292.2/OG0002292.1/OG0002298.1/OG0002348.1/OG0002369.1/OG0002454.1/OG0002454.2/OG0002468.1/OG0002468.2/OG0002510.1/OG0002510.2/OG0002514.1/OG0002514.2/OG0002551.1/OG0002551.2/OG0002584.1/OG0002584.2/OG0002614.1/OG0002624.1/OG0002762.2/OG0002762.1/OG0002771.1/OG0002824.1/OG0002824.2/OG0002925.1/OG0002932.1/OG0002945.2/OG0002945.1/OG0002965.1/OG0002971.1/OG0003098.1/OG0003122.1/OG0003138.1/OG0003162.1/OG0003217.1/OG0003264.1/OG0003310.1/OG0003326.1/OG0003328.1/OG0003421.1/OG0003430.1/OG0003473.1/OG0003483.1/OG0003484.1/OG0003539.1/OG0003642.1/OG0003659.1/OG0003690.1/OG0003755.1/OG0003756.1/OG0003766.1/OG0003768.1/OG0003827.1/OG0003839.1/OG0003841.1/OG0004029.1/OG0004045.1/OG0004084.1/OG0004111.1/OG0004138.1/OG0004289.1/OG0004305.1/OG0004311.1/OG0004350.1/OG0004359.1/OG0004413.1/OG0004416.1/OG0004460.1/OG0004469.1/OG0004485.1/OG0004538.1/OG0004559.1/OG0004579.1/OG0004591.1/OG0004631.1/OG0004643.1/OG0004703.1/OG0004725.1/OG0004731.1/OG0004742.1/OG0004746.1/OG0004749.1/OG0004752.1/OG0004904.1/OG0004914.1/OG0004928.1/OG0004933.1/OG0004943.1/OG0004952.1/OG0004973.1/OG0004986.1/OG0004994.1/OG0005059.1/OG0005081.1/OG0005102.1/OG0005115.1/OG0005123.1/OG0005127.1/OG0005128.1/OG0005138.1/OG0005256.1/OG0005278.1/OG0005281.1/OG0005284.1/OG0005304.1/OG0005306.1/OG0005318.1/OG0005359.1/OG0005360.1/OG0005382.1/OG0005396.1/OG0005400.1/OG0005402.1/OG0005406.1/OG0005428.1/OG0005460.1/OG0005465.1/OG0005508.1/OG0005530.1/OG0005543.1/OG0005575.1/OG0005676.1/OG0005678.1/OG0005716.1/OG0005722.1/OG0005723.1/OG0005737.1/OG0005762.1/OG0005764.1/OG0005796.1/OG0005825.1/OG0005847.1/OG0005873.1/OG0005893.1/OG0005924.1/OG0005949.1/OG0005950.1/OG0005981.1/OG0006012.1/OG0006261.1/OG0006303.1/OG0006334.1/OG0006351.1/OG0006360.1/OG0006429.1/OG0006434.1/OG0006441.1/OG0006461.1/OG0006630.1/OG0006678.1/OG0006706.1/OG0006718.1/OG0006779.1/OG0006820.1/OG0006840.1/OG0006866.1/OG0006873.1/OG0006888.1/OG0006915.1/OG0006922.1/OG0006954.1/OG0007091.1/OG0007097.1/OG0007111.1/OG0007141.1/OG0007209.1/OG0007297.1/OG0007299.1/OG0007325.1/OG0007346.1/OG0007349.1/OG0007562.1/OG0007647.1/OG0007648.1/OG0007705.1/OG0007741.1/OG0007779.1/OG0007812.1/OG0007840.1/OG0008857.1</t>
  </si>
  <si>
    <t>OG0000216.1/OG0000216.2/OG0000279.4/OG0000279.1/OG0000279.6/OG0000279.2/OG0000279.9/OG0000279.3/OG0000279.8/OG0000279.5/OG0000279.7/OG0000377.1/OG0000377.3/OG0000377.2/OG0000452.1/OG0000452.4/OG0000452.3/OG0000452.2/OG0000572.2/OG0000572.1/OG0000581.1/OG0000581.2/OG0000740.2/OG0000740.1/OG0000740.3/OG0000821.1/OG0000821.3/OG0000821.2/OG0001370.1/OG0001370.2/OG0001573.1/OG0001632.1/OG0001920.1/OG0002001.2/OG0002001.1/OG0002011.1/OG0002011.2/OG0002304.1/OG0002527.1/OG0002658.1/OG0002895.1/OG0003199.1/OG0003211.1/OG0003568.2/OG0003568.1/OG0003823.1/OG0003959.1/OG0004126.1/OG0004150.1/OG0004169.1/OG0004687.1/OG0004687.2/OG0004837.1/OG0004907.1/OG0004956.1/OG0005064.1/OG0005181.1/OG0005241.1/OG0005518.1/OG0005548.1/OG0005599.1/OG0005606.1/OG0005695.1/OG0005700.1/OG0005776.1/OG0005810.1/OG0005822.1/OG0005880.1/OG0006018.1/OG0006047.1/OG0006078.1/OG0006233.1/OG0006260.1/OG0006412.1/OG0006532.1/OG0006594.1/OG0006642.1/OG0006665.1/OG0006692.1/OG0006883.1/OG0007000.1/OG0007170.1/OG0007263.1/OG0007267.1/OG0007286.1/OG0007434.1/OG0007441.1/OG0007523.1/OG0007594.1/OG0007602.1/OG0007615.1/OG0007667.1/OG0007674.1/OG0007679.1/OG0007697.1/OG0007752.1/OG0007786.1/OG0007846.1/OG0007859.1/OG0008026.1/OG0008050.1/OG0008215.1/OG0008250.1/OG0008253.1/OG0008478.1/OG0008520.1/OG0008563.1/OG0008567.1/OG0009434.1/OG0009754.1/OG0010069.1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</si>
  <si>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0000059.3/OG0000059.9/OG0000059.6/OG0000059.5/OG0000059.11/OG0000059.10/OG0000059.1/OG0000059.8/OG0000059.4/OG0000059.7/OG0000059.2/OG0000066.8/OG0000066.7/OG0000066.5/OG0000066.6/OG0000066.3/OG0000066.4/OG0000066.1/OG0000066.2/OG0000092.8/OG0000092.2/OG0000092.9/OG0000092.3/OG0000092.7/OG0000092.4/OG0000092.1/OG0000092.5/OG0000092.6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0000111.6/OG0000111.2/OG0000111.5/OG0000111.1/OG0000111.3/OG0000111.4/OG0000125.4/OG0000125.3/OG0000125.7/OG0000125.5/OG0000125.1/OG0000125.2/OG0000125.6/OG0000153.5/OG0000153.4/OG0000153.3/OG0000153.1/OG0000153.2/OG0000170.2/OG0000170.4/OG0000170.1/OG0000170.3/OG0000173.4/OG0000173.2/OG0000173.3/OG0000173.1/OG0000180.6/OG0000180.4/OG0000180.3/OG0000180.2/OG0000180.5/OG0000180.1/OG0000200.4/OG0000200.5/OG0000200.2/OG0000200.6/OG0000200.3/OG0000200.1/OG0000202.5/OG0000202.4/OG0000202.1/OG0000202.6/OG0000202.2/OG0000202.3/OG0000213.4/OG0000213.3/OG0000213.1/OG0000213.2/OG0000213.6/OG0000213.5/OG0000218.4/OG0000218.2/OG0000218.1/OG0000218.3/OG0000218.5/OG0000232.4/OG0000232.2/OG0000232.5/OG0000232.1/OG0000232.3/OG0000241.5/OG0000241.3/OG0000241.2/OG0000241.1/OG0000241.4/OG0000242.3/OG0000242.5/OG0000242.2/OG0000242.4/OG0000242.1/OG0000256.4/OG0000256.5/OG0000256.3/OG0000256.1/OG0000256.2/OG0000267.4/OG0000267.1/OG0000267.2/OG0000267.5/OG0000267.3/OG0000274.1/OG0000274.4/OG0000274.5/OG0000274.2/OG0000274.3/OG0000297.3/OG0000297.2/OG0000297.1/OG0000297.4/OG0000298.3/OG0000298.4/OG0000298.5/OG0000298.1/OG0000298.2/OG0000300.2/OG0000300.3/OG0000300.1/OG0000327.4/OG0000327.3/OG0000327.1/OG0000327.2/OG0000333.4/OG0000333.2/OG0000333.1/OG0000333.3/OG0000337.3/OG0000337.1/OG0000337.2/OG0000348.2/OG0000348.1/OG0000348.3/OG0000354.3/OG0000354.2/OG0000354.1/OG0000366.2/OG0000366.1/OG0000366.3/OG0000387.2/OG0000387.1/OG0000387.4/OG0000387.3/OG0000388.3/OG0000388.2/OG0000388.1/OG0000416.1/OG0000416.4/OG0000416.2/OG0000416.3/OG0000433.3/OG0000433.2/OG0000433.1/OG0000434.1/OG0000434.2/OG0000435.3/OG0000435.2/OG0000435.1/OG0000467.4/OG0000467.3/OG0000467.2/OG0000467.1/OG0000476.1/OG0000476.2/OG0000476.3/OG0000491.1/OG0000491.2/OG0000491.3/OG0000508.3/OG0000508.1/OG0000508.2/OG0000538.3/OG0000538.2/OG0000538.4/OG0000538.1/OG0000540.3/OG0000540.4/OG0000540.2/OG0000540.1/OG0000549.2/OG0000549.1/OG0000550.1/OG0000550.3/OG0000550.2/OG0000555.1/OG0000555.2/OG0000555.3/OG0000556.3/OG0000556.1/OG0000556.2/OG0000557.3/OG0000557.2/OG0000557.1/OG0000558.2/OG0000558.3/OG0000558.1/OG0000576.2/OG0000576.1/OG0000580.2/OG0000580.1/OG0000580.3/OG0000582.3/OG0000582.1/OG0000582.2/OG0000607.1/OG0000607.2/OG0000615.3/OG0000615.1/OG0000615.2/OG0000627.1/OG0000627.2/OG0000627.3/OG0000631.2/OG0000631.1/OG0000631.3/OG0000648.2/OG0000648.1/OG0000673.2/OG0000673.1/OG0000689.3/OG0000689.1/OG0000689.2/OG0000691.2/OG0000691.1/OG0000698.2/OG0000698.1/OG0000708.2/OG0000708.3/OG0000708.1/OG0000723.3/OG0000723.2/OG0000723.1/OG0000724.2/OG0000724.1/OG0000724.3/OG0000726.3/OG0000726.1/OG0000726.2/OG0000737.1/OG0000737.3/OG0000737.2/OG0000741.2/OG0000741.1/OG0000741.3/OG0000757.1/OG0000763.1/OG0000763.2/OG0000780.2/OG0000780.1/OG0000781.2/OG0000781.1/OG0000785.1/OG0000785.2/OG0000792.1/OG0000792.2/OG0000793.1/OG0000793.2/OG0000805.3/OG0000805.2/OG0000805.1/OG0000807.1/OG0000807.2/OG0000810.2/OG0000810.1/OG0000812.1/OG0000812.2/OG0000812.3/OG0000825.1/OG0000825.3/OG0000825.2/OG0000847.1/OG0000847.2/OG0000857.3/OG0000857.2/OG0000857.1/OG0000866.3/OG0000866.2/OG0000866.1/OG0000867.2/OG0000867.1/OG0000883.1/OG0000883.2/OG0000883.3/OG0000897.2/OG0000897.1/OG0000911.2/OG0000911.1/OG0000919.2/OG0000919.1/OG0000933.1/OG0000933.2/OG0000935.2/OG0000935.1/OG0000942.2/OG0000942.3/OG0000942.1/OG0000946.2/OG0000946.1/OG0000948.1/OG0000948.2/OG0000960.1/OG0000960.2/OG0000976.1/OG0000976.2/OG0001006.1/OG0001006.2/OG0001023.2/OG0001023.1/OG0001045.2/OG0001045.1/OG0001047.2/OG0001047.1/OG0001057.1/OG0001057.2/OG0001067.1/OG0001087.1/OG0001087.2/OG0001108.1/OG0001108.2/OG0001109.2/OG0001109.1/OG0001110.1/OG0001110.2/OG0001117.2/OG0001117.3/OG0001117.1/OG0001127.2/OG0001127.1/OG0001128.1/OG0001128.2/OG0001141.1/OG0001149.1/OG0001149.2/OG0001153.2/OG0001153.1/OG0001159.1/OG0001159.2/OG0001162.1/OG0001162.2/OG0001172.2/OG0001172.1/OG0001173.2/OG0001173.1/OG0001193.1/OG0001193.2/OG0001194.2/OG0001194.1/OG0001245.2/OG0001245.1/OG0001247.1/OG0001247.2/OG0001253.1/OG0001253.2/OG0001261.1/OG0001261.2/OG0001262.2/OG0001262.1/OG0001266.2/OG0001266.1/OG0001274.1/OG0001274.2/OG0001276.2/OG0001276.1/OG0001299.3/OG0001299.2/OG0001299.1/OG0001322.1/OG0001322.2/OG0001339.2/OG0001339.1/OG0001343.2/OG0001343.1/OG0001388.1/OG0001388.2/OG0001389.1/OG0001391.1/OG0001391.2/OG0001407.1/OG0001407.2/OG0001412.2/OG0001412.1/OG0001420.1/OG0001440.1/OG0001440.2/OG0001445.2/OG0001445.1/OG0001452.1/OG0001454.1/OG0001454.2/OG0001462.1/OG0001462.2/OG0001464.1/OG0001464.2/OG0001501.1/OG0001511.1/OG0001512.1/OG0001512.2/OG0001562.1/OG0001562.2/OG0001572.2/OG0001572.1/OG0001582.2/OG0001582.1/OG0001602.1/OG0001612.1/OG0001612.2/OG0001617.1/OG0001617.2/OG0001618.1/OG0001618.2/OG0001631.2/OG0001631.1/OG0001635.1/OG0001642.1/OG0001660.1/OG0001668.1/OG0001668.2/OG0001672.2/OG0001672.1/OG0001673.1/OG0001682.1/OG0001682.2/OG0001697.2/OG0001697.1/OG0001700.1/OG0001706.1/OG0001706.2/OG0001714.2/OG0001714.1/OG0001715.2/OG0001715.1/OG0001718.1/OG0001744.1/OG0001747.1/OG0001747.2/OG0001813.1/OG0001814.1/OG0001814.2/OG0001817.2/OG0001817.1/OG0001837.1/OG0001837.2/OG0001849.1/OG0001849.2/OG0001850.1/OG0001850.2/OG0001855.1/OG0001855.2/OG0001863.2/OG0001863.1/OG0001918.1/OG0001921.1/OG0001921.2/OG0001927.1/OG0001929.1/OG0001932.1/OG0001932.2/OG0001959.2/OG0001959.1/OG0001979.1/OG0001980.1/OG0001980.2/OG0001993.1/OG0002008.1/OG0002035.2/OG0002035.1/OG0002106.1/OG0002107.2/OG0002107.1/OG0002146.1/OG0002173.1/OG0002173.2/OG0002223.1/OG0002332.1/OG0002355.1/OG0002357.1/OG0002357.2/OG0002360.1/OG0002360.2/OG0002384.1/OG0002404.1/OG0002404.2/OG0002409.1/OG0002431.1/OG0002431.2/OG0002455.1/OG0002463.1/OG0002469.1/OG0002551.1/OG0002551.2/OG0002556.1/OG0002572.1/OG0002579.2/OG0002579.1/OG0002596.1/OG0002596.2/OG0002598.1/OG0002598.2/OG0002601.1/OG0002624.1/OG0002636.1/OG0002642.1/OG0002642.2/OG0002655.2/OG0002655.1/OG0002661.1/OG0002663.1/OG0002664.1/OG0002668.2/OG0002668.1/OG0002670.1/OG0002716.1/OG0002728.1/OG0002730.1/OG0002738.1/OG0002738.2/OG0002742.1/OG0002746.1/OG0002747.1/OG0002762.2/OG0002762.1/OG0002767.1/OG0002776.1/OG0002785.2/OG0002785.1/OG0002794.2/OG0002794.1/OG0002797.1/OG0002826.1/OG0002826.2/OG0002856.1/OG0002856.2/OG0002863.1/OG0002879.2/OG0002879.1/OG0002880.1/OG0002890.1/OG0002890.2/OG0002904.1/OG0002915.1/OG0002916.1/OG0002921.1/OG0002932.1/OG0002937.1/OG0002937.2/OG0002941.2/OG0002941.1/OG0002944.1/OG0002949.1/OG0002949.2/OG0002955.1/OG0002956.1/OG0002956.2/OG0003028.1/OG0003028.2/OG0003046.1/OG0003067.1/OG0003070.1/OG0003071.1/OG0003093.1/OG0003095.1/OG0003097.1/OG0003116.1/OG0003131.1/OG0003142.1/OG0003143.1/OG0003147.1/OG0003193.1/OG0003212.1/OG0003217.1/OG0003228.1/OG0003231.1/OG0003270.1/OG0003279.1/OG0003292.1/OG0003301.2/OG0003301.1/OG0003303.1/OG0003317.1/OG0003344.1/OG0003390.1/OG0003396.1/OG0003431.1/OG0003456.1/OG0003457.1/OG0003466.1/OG0003473.1/OG0003477.1/OG0003484.1/OG0003486.1/OG0003494.1/OG0003496.1/OG0003502.1/OG0003503.1/OG0003511.1/OG0003521.1/OG0003524.1/OG0003525.1/OG0003540.1/OG0003558.1/OG0003566.1/OG0003582.1/OG0003590.1/OG0003597.1/OG0003598.1/OG0003699.1/OG0003704.1/OG0003704.2/OG0003710.1/OG0003721.1/OG0003725.1/OG0003726.2/OG0003726.1/OG0003738.1/OG0003754.1/OG0003756.1/OG0003774.1/OG0003779.1/OG0003819.1/OG0003824.1/OG0003833.1/OG0003919.1/OG0003931.1/OG0003990.1/OG0004009.1/OG0004011.1/OG0004038.1/OG0004044.1/OG0004045.1/OG0004046.1/OG0004055.1/OG0004079.1/OG0004093.1/OG0004094.1/OG0004112.1/OG0004112.2/OG0004119.1/OG0004127.1/OG0004134.1/OG0004137.1/OG0004145.1/OG0004203.1/OG0004207.1/OG0004234.1/OG0004240.1/OG0004249.1/OG0004251.1/OG0004256.1/OG0004291.1/OG0004293.1/OG0004296.1/OG0004301.1/OG0004308.1/OG0004308.2/OG0004321.1/OG0004326.2/OG0004326.1/OG0004333.1/OG0004338.1/OG0004342.1/OG0004354.1/OG0004355.1/OG0004370.1/OG0004391.1/OG0004398.1/OG0004408.1/OG0004409.1/OG0004417.1/OG0004419.1/OG0004452.1/OG0004457.1/OG0004461.1/OG0004464.1/OG0004468.1/OG0004478.1/OG0004483.1/OG0004484.1/OG0004489.1/OG0004493.1/OG0004539.1/OG0004563.1/OG0004566.1/OG0004571.1/OG0004576.1/OG0004583.1/OG0004588.1/OG0004589.1/OG0004595.1/OG0004602.1/OG0004611.1/OG0004616.1/OG0004618.1/OG0004621.1/OG0004622.1/OG0004627.1/OG0004630.1/OG0004632.1/OG0004648.1/OG0004653.1/OG0004699.2/OG0004699.1/OG0004711.1/OG0004723.1/OG0004729.1/OG0004742.1/OG0004757.1/OG0004778.1/OG0004780.1/OG0004789.1/OG0004792.1/OG0004793.1/OG0004815.1/OG0004895.1/OG0004920.1/OG0004931.1/OG0004944.1/OG0004954.1/OG0004970.1/OG0004974.1/OG0004981.1/OG0004993.1/OG0004994.1/OG0005003.1/OG0005008.1/OG0005013.1/OG0005025.1/OG0005035.1/OG0005039.1/OG0005048.1/OG0005058.1/OG0005073.1/OG0005090.1/OG0005102.1/OG0005103.1/OG0005106.1/OG0005120.1/OG0005131.1/OG0005147.1/OG0005152.1/OG0005159.1/OG0005163.1/OG0005166.1/OG0005171.1/OG0005237.1/OG0005243.1/OG0005254.1/OG0005257.1/OG0005258.1/OG0005272.1/OG0005276.2/OG0005276.1/OG0005278.1/OG0005293.1/OG0005297.1/OG0005298.1/OG0005303.1/OG0005319.1/OG0005324.1/OG0005338.1/OG0005364.1/OG0005372.1/OG0005381.1/OG0005382.1/OG0005383.1/OG0005386.1/OG0005396.1/OG0005402.1/OG0005406.1/OG0005412.1/OG0005416.1/OG0005423.1/OG0005435.1/OG0005448.1/OG0005450.1/OG0005457.1/OG0005479.1/OG0005488.1/OG0005489.1/OG0005494.1/OG0005495.1/OG0005514.1/OG0005527.1/OG0005535.1/OG0005537.1/OG0005539.1/OG0005542.1/OG0005564.1/OG0005569.1/OG0005574.1/OG0005580.1/OG0005583.1/OG0005585.1/OG0005648.1/OG0005649.1/OG0005651.1/OG0005653.1/OG0005656.1/OG0005657.1/OG0005664.1/OG0005671.1/OG0005686.1/OG0005693.1/OG0005719.1/OG0005720.1/OG0005727.1/OG0005728.1/OG0005733.1/OG0005744.1/OG0005770.1/OG0005771.1/OG0005797.1/OG0005804.1/OG0005817.1/OG0005819.1/OG0005821.1/OG0005824.1/OG0005827.1/OG0005838.1/OG0005850.1/OG0005852.1/OG0005858.1/OG0005871.1/OG0005879.1/OG0005881.1/OG0005885.1/OG0005890.1/OG0005904.1/OG0005915.1/OG0005940.1/OG0005944.1/OG0005958.1/OG0005967.1/OG0005998.1/OG0006000.1/OG0006010.1/OG0006016.1/OG0006025.1/OG0006056.1/OG0006142.1/OG0006157.1/OG0006185.1/OG0006186.1/OG0006193.1/OG0006198.1/OG0006199.1/OG0006205.1/OG0006218.1/OG0006226.1/OG0006234.1/OG0006238.1/OG0006249.1/OG0006308.1/OG0006320.1/OG0006321.1/OG0006333.1/OG0006349.1/OG0006361.1/OG0006369.1/OG0006373.1/OG0006381.1/OG0006386.1/OG0006403.1/OG0006407.1/OG0006430.1/OG0006437.1/OG0006498.1/OG0006502.1/OG0006507.1/OG0006511.1/OG0006513.1/OG0006515.1/OG0006516.1/OG0006615.1/OG0006621.1/OG0006622.1/OG0006623.1/OG0006650.1/OG0006656.1/OG0006657.1/OG0006664.1/OG0006676.1/OG0006679.1/OG0006701.1/OG0006724.1/OG0006742.1/OG0006748.1/OG0006749.1/OG0006763.1/OG0006782.1/OG0006792.1/OG0006794.1/OG0006823.1/OG0006837.1/OG0006903.1/OG0006918.1/OG0006941.1/OG0006943.1/OG0006946.1/OG0007074.1/OG0007077.1/OG0007093.1/OG0007097.1/OG0007098.1/OG0007122.1/OG0007135.1/OG0007140.1/OG0007167.1/OG0007172.1/OG0007173.1/OG0007184.1/OG0007195.1/OG0007197.1/OG0007202.1/OG0007208.1/OG0007212.1/OG0007215.1/OG0007218.1/OG0007224.1/OG0007227.1/OG0007239.1/OG0007243.1/OG0007251.1/OG0007261.1/OG0007268.1/OG0007273.1/OG0007278.1/OG0007280.1/OG0007282.1/OG0007298.1/OG0007312.1/OG0007314.1/OG0007323.1/OG0007337.1/OG0007351.1/OG0007365.1/OG0007417.1/OG0007418.1/OG0007419.1/OG0007442.1/OG0007591.1/OG0007640.1/OG0007650.1/OG0007706.1/OG0007711.1/OG0007734.1/OG0007754.1/OG0007756.1/OG0007766.1/OG0007800.1/OG0007805.1/OG0007808.1/OG0007819.1/OG0007832.1/OG0007843.1/OG0007985.1/OG0007991.1/OG0007997.1/OG0008008.1/OG0008032.1/OG0008039.1/OG0008073.1/OG0008097.1/OG0008120.1/OG0008151.1/OG0008168.1/OG0008175.1/OG0008177.1/OG0008191.1/OG0008426.1/OG0008434.1/OG0008482.1/OG0008535.1/OG0008793.1/OG0009034.1/OG0009116.1/OG0010635.1</t>
  </si>
  <si>
    <t>OG0000302.7/OG0000302.3/OG0000302.2/OG0000302.6/OG0000302.1/OG0000302.5/OG0000302.4/OG0000612.2/OG0000612.3/OG0000612.1/OG0000887.2/OG0000887.1/OG0000939.1/OG0000939.2/OG0000958.2/OG0000958.1/OG0001069.2/OG0001069.1/OG0001104.2/OG0001104.1/OG0001195.1/OG0001292.2/OG0001292.1/OG0001460.3/OG0001460.1/OG0001460.2/OG0001474.2/OG0001474.1/OG0001605.2/OG0001605.1/OG0001605.3/OG0001636.1/OG0001636.2/OG0001915.1/OG0001940.1/OG0001975.1/OG0002168.1/OG0002257.2/OG0002257.1/OG0002588.2/OG0002588.1/OG0002913.1/OG0002970.1/OG0003102.2/OG0003102.1/OG0003238.1/OG0003246.1/OG0003257.1/OG0003334.1/OG0003335.1/OG0003508.1/OG0003681.1/OG0003746.1/OG0003923.1/OG0003923.2/OG0003927.1/OG0003927.2/OG0003978.1/OG0004090.1/OG0004218.1/OG0004218.2/OG0004280.1/OG0004282.1/OG0004453.1/OG0004456.1/OG0004541.2/OG0004541.1/OG0004607.1/OG0004734.1/OG0004795.1/OG0004808.1/OG0004911.1/OG0004989.1/OG0005034.1/OG0005285.1/OG0005288.1/OG0005376.1/OG0005380.1/OG0005388.1/OG0005422.1/OG0005427.1/OG0005516.1/OG0005557.1/OG0005697.1/OG0005725.1/OG0005745.1/OG0005761.1/OG0005784.1/OG0005866.1/OG0005869.1/OG0005907.1/OG0005933.1/OG0006040.1/OG0006154.1/OG0006232.1/OG0006237.1/OG0006257.1/OG0006285.1/OG0006374.1/OG0006451.1/OG0006467.1/OG0006470.1/OG0006654.1/OG0006738.1/OG0006761.1/OG0006771.1/OG0006797.1/OG0006830.1/OG0006865.1/OG0006882.1/OG0006884.1/OG0006951.1/OG0006969.1/OG0006974.1/OG0007087.1/OG0007125.1/OG0007126.1/OG0007186.1/OG0007256.1/OG0007289.1/OG0007332.1/OG0007355.1/OG0007385.1/OG0007598.1/OG0007614.1/OG0007622.1/OG0007666.1/OG0007669.1/OG0007691.1/OG0007709.1/OG0007796.1/OG0007816.1/OG0007826.1/OG0007852.1/OG0007853.1/OG0007979.1/OG0008045.1/OG0008085.1/OG0008090.1/OG0008098.1/OG0008107.1/OG0008128.1/OG0008139.1/OG0008144.1/OG0008174.1/OG0008205.1/OG0008212.1/OG0008221.1/OG0008227.1/OG0008340.1/OG0008394.1/OG0008442.1/OG0008443.1/OG0008491.1/OG0008512.1/OG0008530.1/OG0008536.1/OG0008539.1/OG0008552.1/OG0008721.1/OG0008783.1/OG0008789.1/OG0008800.1/OG0008803.1/OG0009035.1/OG0009053.1/OG0009100.1/OG0009121.1/OG0010344.1</t>
  </si>
  <si>
    <t>OG0000302.7/OG0000302.3/OG0000302.2/OG0000302.6/OG0000302.1/OG0000302.5/OG0000302.4/OG0000887.2/OG0000887.1/OG0001069.2/OG0001069.1/OG0001104.2/OG0001104.1/OG0001460.3/OG0001460.1/OG0001460.2/OG0001605.2/OG0001605.1/OG0001605.3/OG0001940.1/OG0002257.2/OG0002257.1/OG0002970.1/OG0003257.1/OG0003335.1/OG0003681.1/OG0003746.1/OG0003927.1/OG0003927.2/OG0003978.1/OG0004218.1/OG0004218.2/OG0004280.1/OG0004282.1/OG0004453.1/OG0004456.1/OG0004734.1/OG0004795.1/OG0004808.1/OG0004911.1/OG0004989.1/OG0005034.1/OG0005285.1/OG0005288.1/OG0005376.1/OG0005380.1/OG0005422.1/OG0005427.1/OG0005557.1/OG0005697.1/OG0005725.1/OG0005745.1/OG0005784.1/OG0005866.1/OG0005869.1/OG0005933.1/OG0006040.1/OG0006154.1/OG0006232.1/OG0006237.1/OG0006257.1/OG0006285.1/OG0006374.1/OG0006470.1/OG0006654.1/OG0006738.1/OG0006761.1/OG0006797.1/OG0006830.1/OG0006882.1/OG0006884.1/OG0006951.1/OG0006969.1/OG0006974.1/OG0007186.1/OG0007256.1/OG0007289.1/OG0007355.1/OG0007598.1/OG0007614.1/OG0007622.1/OG0007691.1/OG0007709.1/OG0007796.1/OG0007816.1/OG0007826.1/OG0007852.1/OG0007853.1/OG0007979.1/OG0008045.1/OG0008085.1/OG0008090.1/OG0008098.1/OG0008128.1/OG0008139.1/OG0008174.1/OG0008212.1/OG0008227.1/OG0008340.1/OG0008443.1/OG0008536.1/OG0008539.1/OG0008552.1/OG0008721.1/OG0008783.1/OG0008789.1/OG0008800.1/OG0008803.1/OG0009035.1/OG0009053.1/OG0009100.1/OG0009121.1/OG0010344.1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</si>
  <si>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0000059.3/OG0000059.9/OG0000059.6/OG0000059.5/OG0000059.11/OG0000059.10/OG0000059.1/OG0000059.8/OG0000059.4/OG0000059.7/OG0000059.2/OG0000066.8/OG0000066.7/OG0000066.5/OG0000066.6/OG0000066.3/OG0000066.4/OG0000066.1/OG0000066.2/OG0000107.5/OG0000107.3/OG0000107.7/OG0000107.4/OG0000107.1/OG0000107.2/OG0000107.8/OG0000107.6/OG0000170.2/OG0000170.4/OG0000170.1/OG0000170.3/OG0000180.6/OG0000180.4/OG0000180.3/OG0000180.2/OG0000180.5/OG0000180.1/OG0000200.4/OG0000200.5/OG0000200.2/OG0000200.6/OG0000200.3/OG0000200.1/OG0000202.5/OG0000202.4/OG0000202.1/OG0000202.6/OG0000202.2/OG0000202.3/OG0000218.4/OG0000218.2/OG0000218.1/OG0000218.3/OG0000218.5/OG0000242.3/OG0000242.5/OG0000242.2/OG0000242.4/OG0000242.1/OG0000256.4/OG0000256.5/OG0000256.3/OG0000256.1/OG0000256.2/OG0000267.4/OG0000267.1/OG0000267.2/OG0000267.5/OG0000267.3/OG0000298.3/OG0000298.4/OG0000298.5/OG0000298.1/OG0000298.2/OG0000300.2/OG0000300.3/OG0000300.1/OG0000333.4/OG0000333.2/OG0000333.1/OG0000333.3/OG0000348.2/OG0000348.1/OG0000348.3/OG0000433.3/OG0000433.2/OG0000433.1/OG0000434.1/OG0000434.2/OG0000435.3/OG0000435.2/OG0000435.1/OG0000467.4/OG0000467.3/OG0000467.2/OG0000467.1/OG0000476.1/OG0000476.2/OG0000476.3/OG0000540.3/OG0000540.4/OG0000540.2/OG0000540.1/OG0000549.2/OG0000549.1/OG0000550.1/OG0000550.3/OG0000550.2/OG0000556.3/OG0000556.1/OG0000556.2/OG0000580.2/OG0000580.1/OG0000580.3/OG0000582.3/OG0000582.1/OG0000582.2/OG0000607.1/OG0000607.2/OG0000631.2/OG0000631.1/OG0000631.3/OG0000691.2/OG0000691.1/OG0000708.2/OG0000708.3/OG0000708.1/OG0000724.2/OG0000724.1/OG0000724.3/OG0000737.1/OG0000737.3/OG0000737.2/OG0000741.2/OG0000741.1/OG0000741.3/OG0000757.1/OG0000763.1/OG0000763.2/OG0000780.2/OG0000780.1/OG0000781.2/OG0000781.1/OG0000785.1/OG0000785.2/OG0000805.3/OG0000805.2/OG0000805.1/OG0000812.1/OG0000812.2/OG0000812.3/OG0000883.1/OG0000883.2/OG0000883.3/OG0000897.2/OG0000897.1/OG0000935.2/OG0000935.1/OG0000942.2/OG0000942.3/OG0000942.1/OG0000946.2/OG0000946.1/OG0001006.1/OG0001006.2/OG0001045.2/OG0001045.1/OG0001047.2/OG0001047.1/OG0001067.1/OG0001087.1/OG0001087.2/OG0001127.2/OG0001127.1/OG0001128.1/OG0001128.2/OG0001141.1/OG0001172.2/OG0001172.1/OG0001173.2/OG0001173.1/OG0001193.1/OG0001193.2/OG0001247.1/OG0001247.2/OG0001261.1/OG0001261.2/OG0001276.2/OG0001276.1/OG0001299.3/OG0001299.2/OG0001299.1/OG0001322.1/OG0001322.2/OG0001388.1/OG0001388.2/OG0001389.1/OG0001412.2/OG0001412.1/OG0001452.1/OG0001462.1/OG0001462.2/OG0001464.1/OG0001464.2/OG0001501.1/OG0001512.1/OG0001512.2/OG0001562.1/OG0001562.2/OG0001602.1/OG0001612.1/OG0001612.2/OG0001617.1/OG0001617.2/OG0001618.1/OG0001618.2/OG0001631.2/OG0001631.1/OG0001635.1/OG0001672.2/OG0001672.1/OG0001706.1/OG0001706.2/OG0001714.2/OG0001714.1/OG0001718.1/OG0001744.1/OG0001814.1/OG0001814.2/OG0001837.1/OG0001837.2/OG0001850.1/OG0001850.2/OG0001855.1/OG0001855.2/OG0001918.1/OG0001929.1/OG0001932.1/OG0001932.2/OG0001959.2/OG0001959.1/OG0001980.1/OG0001980.2/OG0001993.1/OG0002008.1/OG0002107.2/OG0002107.1/OG0002146.1/OG0002223.1/OG0002355.1/OG0002357.1/OG0002357.2/OG0002360.1/OG0002360.2/OG0002384.1/OG0002404.1/OG0002404.2/OG0002409.1/OG0002455.1/OG0002463.1/OG0002469.1/OG0002551.1/OG0002551.2/OG0002572.1/OG0002598.1/OG0002598.2/OG0002601.1/OG0002624.1/OG0002636.1/OG0002642.1/OG0002642.2/OG0002655.2/OG0002655.1/OG0002668.2/OG0002668.1/OG0002730.1/OG0002742.1/OG0002746.1/OG0002747.1/OG0002762.2/OG0002762.1/OG0002767.1/OG0002776.1/OG0002785.2/OG0002785.1/OG0002794.2/OG0002794.1/OG0002826.1/OG0002826.2/OG0002863.1/OG0002879.2/OG0002879.1/OG0002880.1/OG0002890.1/OG0002890.2/OG0002916.1/OG0002932.1/OG0002937.1/OG0002937.2/OG0002941.2/OG0002941.1/OG0002949.1/OG0002949.2/OG0002955.1/OG0003028.1/OG0003028.2/OG0003046.1/OG0003067.1/OG0003071.1/OG0003093.1/OG0003095.1/OG0003097.1/OG0003116.1/OG0003143.1/OG0003147.1/OG0003193.1/OG0003212.1/OG0003217.1/OG0003270.1/OG0003279.1/OG0003292.1/OG0003390.1/OG0003396.1/OG0003431.1/OG0003456.1/OG0003457.1/OG0003466.1/OG0003473.1/OG0003484.1/OG0003486.1/OG0003494.1/OG0003496.1/OG0003502.1/OG0003511.1/OG0003521.1/OG0003525.1/OG0003540.1/OG0003558.1/OG0003582.1/OG0003590.1/OG0003597.1/OG0003699.1/OG0003704.1/OG0003704.2/OG0003710.1/OG0003721.1/OG0003725.1/OG0003726.2/OG0003726.1/OG0003754.1/OG0003756.1/OG0003774.1/OG0003779.1/OG0003819.1/OG0003919.1/OG0003931.1/OG0003990.1/OG0004011.1/OG0004038.1/OG0004044.1/OG0004045.1/OG0004055.1/OG0004079.1/OG0004093.1/OG0004094.1/OG0004112.1/OG0004112.2/OG0004119.1/OG0004137.1/OG0004207.1/OG0004234.1/OG0004249.1/OG0004251.1/OG0004256.1/OG0004293.1/OG0004296.1/OG0004308.1/OG0004308.2/OG0004326.2/OG0004326.1/OG0004333.1/OG0004338.1/OG0004354.1/OG0004370.1/OG0004391.1/OG0004398.1/OG0004408.1/OG0004409.1/OG0004419.1/OG0004452.1/OG0004464.1/OG0004478.1/OG0004483.1/OG0004484.1/OG0004493.1/OG0004539.1/OG0004566.1/OG0004571.1/OG0004583.1/OG0004589.1/OG0004595.1/OG0004616.1/OG0004618.1/OG0004621.1/OG0004622.1/OG0004653.1/OG0004711.1/OG0004723.1/OG0004729.1/OG0004742.1/OG0004757.1/OG0004778.1/OG0004780.1/OG0004792.1/OG0004793.1/OG0004815.1/OG0004895.1/OG0004920.1/OG0004931.1/OG0004944.1/OG0004954.1/OG0004974.1/OG0004993.1/OG0004994.1/OG0005003.1/OG0005013.1/OG0005025.1/OG0005035.1/OG0005048.1/OG0005058.1/OG0005073.1/OG0005090.1/OG0005102.1/OG0005103.1/OG0005120.1/OG0005131.1/OG0005152.1/OG0005159.1/OG0005163.1/OG0005166.1/OG0005171.1/OG0005237.1/OG0005243.1/OG0005254.1/OG0005258.1/OG0005278.1/OG0005293.1/OG0005297.1/OG0005298.1/OG0005303.1/OG0005319.1/OG0005324.1/OG0005364.1/OG0005381.1/OG0005382.1/OG0005383.1/OG0005386.1/OG0005396.1/OG0005402.1/OG0005406.1/OG0005416.1/OG0005423.1/OG0005448.1/OG0005450.1/OG0005457.1/OG0005479.1/OG0005489.1/OG0005494.1/OG0005514.1/OG0005527.1/OG0005537.1/OG0005539.1/OG0005542.1/OG0005564.1/OG0005569.1/OG0005574.1/OG0005580.1/OG0005585.1/OG0005649.1/OG0005651.1/OG0005653.1/OG0005656.1/OG0005657.1/OG0005664.1/OG0005671.1/OG0005686.1/OG0005693.1/OG0005719.1/OG0005720.1/OG0005727.1/OG0005728.1/OG0005733.1/OG0005744.1/OG0005770.1/OG0005797.1/OG0005804.1/OG0005819.1/OG0005821.1/OG0005824.1/OG0005827.1/OG0005838.1/OG0005850.1/OG0005852.1/OG0005858.1/OG0005879.1/OG0005885.1/OG0005890.1/OG0005904.1/OG0005915.1/OG0005944.1/OG0005967.1/OG0005998.1/OG0006000.1/OG0006010.1/OG0006016.1/OG0006025.1/OG0006142.1/OG0006157.1/OG0006185.1/OG0006198.1/OG0006199.1/OG0006205.1/OG0006218.1/OG0006226.1/OG0006234.1/OG0006320.1/OG0006321.1/OG0006333.1/OG0006349.1/OG0006361.1/OG0006369.1/OG0006381.1/OG0006403.1/OG0006430.1/OG0006437.1/OG0006511.1/OG0006515.1/OG0006516.1/OG0006615.1/OG0006622.1/OG0006623.1/OG0006650.1/OG0006656.1/OG0006657.1/OG0006664.1/OG0006676.1/OG0006701.1/OG0006724.1/OG0006748.1/OG0006749.1/OG0006763.1/OG0006782.1/OG0006792.1/OG0006837.1/OG0006903.1/OG0006918.1/OG0006941.1/OG0006943.1/OG0007074.1/OG0007077.1/OG0007093.1/OG0007097.1/OG0007098.1/OG0007135.1/OG0007140.1/OG0007167.1/OG0007172.1/OG0007173.1/OG0007184.1/OG0007195.1/OG0007197.1/OG0007202.1/OG0007208.1/OG0007212.1/OG0007215.1/OG0007218.1/OG0007224.1/OG0007227.1/OG0007239.1/OG0007243.1/OG0007251.1/OG0007261.1/OG0007268.1/OG0007273.1/OG0007278.1/OG0007280.1/OG0007282.1/OG0007312.1/OG0007323.1/OG0007337.1/OG0007351.1/OG0007365.1/OG0007417.1/OG0007419.1/OG0007442.1/OG0007591.1/OG0007640.1/OG0007650.1/OG0007711.1/OG0007754.1/OG0007756.1/OG0007766.1/OG0007800.1/OG0007805.1/OG0007819.1/OG0007843.1/OG0007991.1/OG0008008.1/OG0008039.1/OG0008073.1/OG0008097.1/OG0008120.1/OG0008151.1/OG0008168.1/OG0008175.1/OG0008191.1/OG0008426.1/OG0008535.1/OG0008793.1/OG0009116.1/OG0010635.1</t>
  </si>
  <si>
    <t>OG0000377.1/OG0000377.3/OG0000377.2/OG0000572.2/OG0000572.1/OG0001370.1/OG0001370.2/OG0001573.1/OG0001632.1/OG0001920.1/OG0002001.2/OG0002001.1/OG0002011.1/OG0002011.2/OG0002527.1/OG0002658.1/OG0002895.1/OG0003199.1/OG0003823.1/OG0003959.1/OG0004150.1/OG0004687.1/OG0004687.2/OG0004837.1/OG0004907.1/OG0004956.1/OG0005064.1/OG0005181.1/OG0005241.1/OG0005518.1/OG0005548.1/OG0005599.1/OG0005695.1/OG0005700.1/OG0005776.1/OG0005810.1/OG0005822.1/OG0005880.1/OG0006018.1/OG0006047.1/OG0006078.1/OG0006233.1/OG0006260.1/OG0006412.1/OG0006532.1/OG0006594.1/OG0006642.1/OG0006665.1/OG0006692.1/OG0006883.1/OG0007000.1/OG0007286.1/OG0007434.1/OG0007441.1/OG0007523.1/OG0007594.1/OG0007602.1/OG0007667.1/OG0007674.1/OG0007679.1/OG0007697.1/OG0007752.1/OG0007846.1/OG0008026.1/OG0008050.1/OG0008215.1/OG0008250.1/OG0008478.1/OG0008520.1/OG0008567.1/OG0009754.1/OG0010069.1/OG0010823.1</t>
  </si>
  <si>
    <t>OG0000027.2/OG0000027.7/OG0000027.8/OG0000027.3/OG0000027.1/OG0000027.9/OG0000027.4/OG0000027.5/OG0000027.6/OG0000117.3/OG0000117.1/OG0000117.7/OG0000117.6/OG0000117.2/OG0000117.4/OG0000117.5/OG0000448.2/OG0000448.4/OG0000448.1/OG0000448.3/OG0000449.3/OG0000449.1/OG0000449.2/OG0000671.3/OG0000671.1/OG0000671.2/OG0000707.1/OG0000707.3/OG0000707.2/OG0000916.2/OG0000916.1/OG0000916.3/OG0001118.1/OG0001118.2/OG0001308.1/OG0001437.1/OG0001437.2/OG0001513.2/OG0001513.1/OG0001608.2/OG0001608.1/OG0001703.1/OG0001747.1/OG0001747.2/OG0001954.1/OG0002062.2/OG0002062.1/OG0002262.1/OG0002467.1/OG0002632.1/OG0002924.1/OG0003302.1/OG0003442.1/OG0004949.1/OG0005085.1/OG0005132.1/OG0005338.1/OG0005540.1/OG0005892.1/OG0006276.1/OG0006496.1/OG0007745.1</t>
  </si>
  <si>
    <t>OG0002928.2/OG0002928.1/OG0005443.1/OG0005861.1/OG0006863.1</t>
  </si>
  <si>
    <t>OG0000705.3/OG0000705.2/OG0000705.1/OG0007413.1/OG0007884.1</t>
  </si>
  <si>
    <t>OG0002467.1</t>
  </si>
  <si>
    <t>OG0002159.2/OG0002159.1/OG0002159.3/OG0002490.1/OG0002490.2/OG0003106.1/OG0007983.1</t>
  </si>
  <si>
    <t>OG0000387.2/OG0000387.1/OG0000387.4/OG0000387.3/OG0000491.1/OG0000491.2/OG0000491.3/OG0000691.2/OG0000691.1/OG0000797.1/OG0000797.3/OG0000797.2/OG0001268.1/OG0001268.2/OG0001627.1/OG0001627.2/OG0001751.2/OG0001751.1/OG0002207.1/OG0002207.2/OG0002412.2/OG0002412.1/OG0002782.1/OG0003142.1/OG0003788.1/OG0004083.1/OG0004115.1/OG0004304.1/OG0004632.1/OG0005361.1/OG0006722.1/OG0006794.1/OG0007073.1</t>
  </si>
  <si>
    <t>OG0001291.1/OG0004172.1/OG0007786.1</t>
  </si>
  <si>
    <t>OG0002304.1/OG0003749.1/OG0008996.1</t>
  </si>
  <si>
    <t>OG0000555.1/OG0000555.2/OG0000555.3/OG0000615.3/OG0000615.1/OG0000615.2/OG0000948.1/OG0000948.2/OG0001023.2/OG0001023.1/OG0001204.2/OG0001204.1/OG0001658.1/OG0001927.1/OG0002573.1/OG0002632.1/OG0003417.1/OG0004264.1/OG0004569.1/OG0004588.1/OG0004972.1/OG0005370.1</t>
  </si>
  <si>
    <t>OG0002388.1/OG0002563.2/OG0002563.1/OG0002913.1/OG0004090.1</t>
  </si>
  <si>
    <t>OG0002563.2/OG0002563.1/OG0005761.1/OG0005869.1</t>
  </si>
  <si>
    <t>OG0000103.5/OG0000103.8/OG0000103.7/OG0000103.2/OG0000103.6/OG0000103.1/OG0000103.9/OG0000103.3/OG0000103.4/OG0000106.2/OG0000106.3/OG0000106.5/OG0000106.4/OG0000106.7/OG0000106.6/OG0000106.1/OG0000576.2/OG0000576.1/OG0000615.3/OG0000615.1/OG0000615.2/OG0000948.1/OG0000948.2/OG0001023.2/OG0001023.1/OG0001204.2/OG0001204.1/OG0001606.2/OG0001606.1/OG0001927.1/OG0003417.1/OG0004291.1/OG0004569.1/OG0004588.1/OG0004602.1/OG0005257.1/OG0006373.1/OG0007734.1/OG0008490.1</t>
  </si>
  <si>
    <t>OG0000615.3/OG0000615.1/OG0000615.2/OG0000948.1/OG0000948.2/OG0001023.2/OG0001023.1/OG0001204.2/OG0001204.1/OG0001927.1/OG0003417.1/OG0004569.1</t>
  </si>
  <si>
    <t>OG0000723.3/OG0000723.2/OG0000723.1/OG0001204.2/OG0001204.1/OG0001443.1/OG0001443.2/OG0004134.1/OG0004461.1/OG0004588.1/OG0005370.1/OG0005881.1/OG0006186.1/OG0006407.1/OG0007418.1/OG0007734.1</t>
  </si>
  <si>
    <t>OG0002388.1/OG0002563.2/OG0002563.1/OG0003923.1/OG0003923.2/OG0005761.1</t>
  </si>
  <si>
    <t>OG0002304.1/OG0004475.1</t>
  </si>
  <si>
    <t>OG0003923.1/OG0003923.2/OG0005761.1</t>
  </si>
  <si>
    <t>OG0000723.3/OG0000723.2/OG0000723.1/OG0004134.1/OG0005881.1/OG0006186.1/OG0007418.1/OG0007734.1</t>
  </si>
  <si>
    <t>OG0001204.2/OG0001204.1/OG0004588.1</t>
  </si>
  <si>
    <t>OG0002388.1/OG0002563.2/OG0002563.1</t>
  </si>
  <si>
    <t>OG0000723.3/OG0000723.2/OG0000723.1/OG0001443.1/OG0001443.2/OG0001445.2/OG0001445.1/OG0001658.1/OG0002632.1/OG0004602.1/OG0004972.1/OG0005370.1/OG0006407.1</t>
  </si>
  <si>
    <t>OG0000723.3/OG0000723.2/OG0000723.1/OG0001445.2/OG0001445.1/OG0004602.1</t>
  </si>
  <si>
    <t>OG0000821.1/OG0000821.3/OG0000821.2/OG0003749.1</t>
  </si>
  <si>
    <t>OG0000106.2/OG0000106.3/OG0000106.5/OG0000106.4/OG0000106.7/OG0000106.6/OG0000106.1/OG0000274.1/OG0000274.4/OG0000274.5/OG0000274.2/OG0000274.3/OG0000555.1/OG0000555.2/OG0000555.3/OG0002573.1</t>
  </si>
  <si>
    <t>OG0000555.1/OG0000555.2/OG0000555.3/OG0002573.1</t>
  </si>
  <si>
    <t>OG0000855.1/OG0000855.2/OG0001642.1/OG0003248.1/OG0004264.1/OG0005806.1</t>
  </si>
  <si>
    <t>OG0000576.2/OG0000576.1/OG0000615.3/OG0000615.1/OG0000615.2/OG0000948.1/OG0000948.2/OG0001927.1/OG0004291.1/OG0004588.1/OG0005257.1/OG0006373.1/OG0007734.1</t>
  </si>
  <si>
    <t>OG0005761.1/OG0005869.1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</si>
  <si>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0000202.5/OG0000202.4/OG0000202.1/OG0000202.6/OG0000202.2/OG0000202.3/OG0000218.4/OG0000218.2/OG0000218.1/OG0000218.3/OG0000218.5/OG0000324.2/OG0000324.4/OG0000324.1/OG0000324.3/OG0000550.1/OG0000550.3/OG0000550.2/OG0000631.2/OG0000631.1/OG0000631.3/OG0000946.2/OG0000946.1/OG0001045.2/OG0001045.1/OG0001261.1/OG0001261.2/OG0001322.1/OG0001322.2/OG0001388.1/OG0001388.2/OG0001617.1/OG0001617.2/OG0001618.1/OG0001618.2/OG0002360.1/OG0002360.2/OG0002408.2/OG0002408.1/OG0002463.1/OG0002624.1/OG0002636.1/OG0002747.1/OG0002767.1/OG0002826.1/OG0002826.2/OG0002863.1/OG0002879.2/OG0002879.1/OG0003046.1/OG0003071.1/OG0003093.1/OG0003097.1/OG0003217.1/OG0003540.1/OG0003756.1/OG0004019.1/OG0004093.1/OG0004308.1/OG0004308.2/OG0004402.1/OG0004571.1/OG0004622.1/OG0004631.1/OG0005058.1/OG0005382.1/OG0005396.1/OG0005416.1/OG0005539.1/OG0005569.1/OG0005649.1/OG0006199.1/OG0006615.1/OG0006622.1/OG0007093.1/OG0007208.1/OG0007227.1/OG0007239.1/OG0007278.1/OG0007349.1/OG0007647.1/OG0007843.1/OG0008039.1/OG0008191.1</t>
  </si>
  <si>
    <t>OG0002172.1/OG0002172.2/OG0005880.1/OG0006260.1/OG0006532.1/OG0006692.1/OG0007434.1/OG0007594.1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</si>
  <si>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0000202.5/OG0000202.4/OG0000202.1/OG0000202.6/OG0000202.2/OG0000202.3/OG0000218.4/OG0000218.2/OG0000218.1/OG0000218.3/OG0000218.5/OG0000550.1/OG0000550.3/OG0000550.2/OG0000631.2/OG0000631.1/OG0000631.3/OG0000946.2/OG0000946.1/OG0001045.2/OG0001045.1/OG0001261.1/OG0001261.2/OG0001388.1/OG0001388.2/OG0001617.1/OG0001617.2/OG0001618.1/OG0001618.2/OG0002360.1/OG0002360.2/OG0002463.1/OG0002624.1/OG0002636.1/OG0002747.1/OG0002767.1/OG0002826.1/OG0002826.2/OG0002863.1/OG0002879.2/OG0002879.1/OG0003046.1/OG0003071.1/OG0003093.1/OG0003097.1/OG0003217.1/OG0003756.1/OG0004093.1/OG0004308.1/OG0004308.2/OG0004571.1/OG0004622.1/OG0005058.1/OG0005382.1/OG0005396.1/OG0005416.1/OG0005539.1/OG0005569.1/OG0005649.1/OG0006199.1/OG0006615.1/OG0006622.1/OG0007093.1/OG0007208.1/OG0007227.1/OG0007239.1/OG0007278.1/OG0007843.1/OG0008039.1/OG0008191.1</t>
  </si>
  <si>
    <t>OG0005880.1/OG0006260.1/OG0006532.1/OG0006692.1/OG0007434.1/OG0007594.1</t>
  </si>
  <si>
    <t>OG0001292.2/OG0001292.1</t>
  </si>
  <si>
    <t>OG0000939.1/OG0000939.2/OG0000958.2/OG0000958.1/OG0001195.1/OG0001292.2/OG0001292.1/OG0001915.1/OG0001975.1/OG0003102.2/OG0003102.1/OG0003246.1/OG0006771.1/OG0008491.1</t>
  </si>
  <si>
    <t>OG0007615.1/OG0008253.1</t>
  </si>
  <si>
    <t>OG0000366.2/OG0000366.1/OG0000366.3/OG0000627.1/OG0000627.2/OG0000627.3/OG0000648.2/OG0000648.1/OG0000807.1/OG0000807.2/OG0000825.1/OG0000825.3/OG0000825.2/OG0000857.3/OG0000857.2/OG0000857.1/OG0001117.2/OG0001117.3/OG0001117.1/OG0001159.1/OG0001159.2/OG0001162.1/OG0001162.2/OG0001253.1/OG0001253.2/OG0001339.2/OG0001339.1/OG0001440.1/OG0001440.2/OG0001572.2/OG0001572.1/OG0001660.1/OG0001673.1/OG0001747.1/OG0001747.2/OG0001863.2/OG0001863.1/OG0001918.1/OG0002728.1/OG0002956.1/OG0002956.2/OG0003228.1/OG0003738.1/OG0004461.1/OG0004611.1/OG0004630.1/OG0005039.1/OG0005488.1/OG0005771.1/OG0005817.1/OG0005958.1/OG0006498.1/OG0006742.1/OG0007314.1/OG0007832.1/OG0008177.1/OG0008434.1</t>
  </si>
  <si>
    <t>OG0006407.1</t>
  </si>
  <si>
    <t>OG0000348.2/OG0000348.1/OG0000348.3/OG0004611.1</t>
  </si>
  <si>
    <t>OG0000106.2/OG0000106.3/OG0000106.5/OG0000106.4/OG0000106.7/OG0000106.6/OG0000106.1/OG0000576.2/OG0000576.1/OG0000689.3/OG0000689.1/OG0000689.2/OG0000698.2/OG0000698.1/OG0000825.1/OG0000825.3/OG0000825.2/OG0001023.2/OG0001023.1/OG0001109.2/OG0001109.1/OG0001582.2/OG0001582.1/OG0001813.1/OG0002016.2/OG0002016.1/OG0002596.1/OG0002596.2/OG0002856.1/OG0002856.2/OG0003248.1/OG0004627.1/OG0004789.1/OG0005272.1/OG0005495.1/OG0006238.1</t>
  </si>
  <si>
    <t>OG0000825.1/OG0000825.3/OG0000825.2/OG0001813.1/OG0004789.1</t>
  </si>
  <si>
    <t>OG0000557.3/OG0000557.2/OG0000557.1/OG0000883.1/OG0000883.2/OG0000883.3/OG0001108.1/OG0001108.2/OG0001117.2/OG0001117.3/OG0001117.1/OG0001245.2/OG0001245.1/OG0001266.2/OG0001266.1/OG0001420.1/OG0001443.1/OG0001443.2/OG0001673.1/OG0001682.1/OG0001682.2/OG0002173.1/OG0002173.2/OG0002579.2/OG0002579.1/OG0002664.1/OG0002856.1/OG0002856.2/OG0004489.1/OG0005272.1/OG0005370.1/OG0006162.1/OG0006238.1/OG0006407.1/OG0006679.1/OG0007122.1/OG0007706.1/OG0007985.1/OG0007997.1/OG0008434.1</t>
  </si>
  <si>
    <t>OG0002168.1/OG0003238.1/OG0004128.1/OG0008205.1</t>
  </si>
  <si>
    <t>OG0004475.1/OG0009434.1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</si>
  <si>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0000153.5/OG0000153.4/OG0000153.3/OG0000153.1/OG0000153.2/OG0000366.2/OG0000366.1/OG0000366.3/OG0000388.3/OG0000388.2/OG0000388.1/OG0000557.3/OG0000557.2/OG0000557.1/OG0000558.2/OG0000558.3/OG0000558.1/OG0000648.2/OG0000648.1/OG0000674.2/OG0000674.3/OG0000674.1/OG0000689.3/OG0000689.1/OG0000689.2/OG0000792.1/OG0000792.2/OG0000807.1/OG0000807.2/OG0000847.1/OG0000847.2/OG0000857.3/OG0000857.2/OG0000857.1/OG0000960.1/OG0000960.2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0001407.1/OG0001407.2/OG0001420.1/OG0001448.2/OG0001448.1/OG0001454.1/OG0001454.2/OG0001572.2/OG0001572.1/OG0001648.2/OG0001648.1/OG0001660.1/OG0001668.1/OG0001668.2/OG0001673.1/OG0001682.1/OG0001682.2/OG0001747.1/OG0001747.2/OG0001863.2/OG0001863.1/OG0001980.1/OG0001980.2/OG0001993.1/OG0002062.2/OG0002062.1/OG0002173.1/OG0002173.2/OG0002431.1/OG0002431.2/OG0002467.1/OG0002579.2/OG0002579.1/OG0002594.2/OG0002594.1/OG0002782.1/OG0002856.1/OG0002856.2/OG0002907.1/OG0002956.1/OG0002956.2/OG0002963.1/OG0003042.2/OG0003042.1/OG0003231.1/OG0003302.1/OG0003317.1/OG0003417.1/OG0003435.1/OG0003442.1/OG0003477.1/OG0003503.1/OG0003711.1/OG0003738.1/OG0004011.1/OG0004083.1/OG0004327.1/OG0004342.1/OG0004355.1/OG0004414.1/OG0004417.1/OG0004461.1/OG0004489.1/OG0004563.1/OG0004630.1/OG0004648.1/OG0004789.1/OG0004925.1/OG0005059.1/OG0005132.1/OG0005272.1/OG0005338.1/OG0005488.1/OG0005871.1/OG0005938.1/OG0005945.1/OG0005958.1/OG0005990.1/OG0006224.1/OG0006238.1/OG0006249.1/OG0006276.1/OG0006308.1/OG0006372.1/OG0006386.1/OG0006431.1/OG0006496.1/OG0006498.1/OG0006619.1/OG0006621.1/OG0006679.1/OG0006696.1/OG0006742.1/OG0006796.1/OG0006923.1/OG0006946.1/OG0007054.1/OG0007245.1/OG0007283.1/OG0007314.1/OG0007659.1/OG0007808.1/OG0008143.1/OG0008177.1/OG0008434.1/OG0008453.1</t>
  </si>
  <si>
    <t>OG0000557.3/OG0000557.2/OG0000557.1/OG0001108.1/OG0001108.2/OG0001117.2/OG0001117.3/OG0001117.1/OG0001245.2/OG0001245.1/OG0001266.2/OG0001266.1/OG0001420.1/OG0001443.1/OG0001443.2/OG0001673.1/OG0001682.1/OG0001682.2/OG0002173.1/OG0002173.2/OG0002579.2/OG0002579.1/OG0002664.1/OG0002856.1/OG0002856.2/OG0004489.1/OG0005272.1/OG0005370.1/OG0006238.1/OG0006407.1/OG0006679.1/OG0007122.1/OG0007706.1/OG0007985.1/OG0007997.1/OG0008434.1</t>
  </si>
  <si>
    <t>OG0000612.2/OG0000612.3/OG0000612.1/OG0001975.1/OG0002168.1/OG0002928.2/OG0002928.1/OG0003238.1/OG0005443.1/OG0005861.1/OG0006451.1/OG0006863.1/OG0006966.1/OG0007087.1/OG0007313.1/OG0007576.1/OG0007666.1/OG0007795.1/OG0008072.1/OG0008144.1/OG0008158.1/OG0008435.1/OG0008757.1</t>
  </si>
  <si>
    <t>OG0003211.1/OG0003330.1/OG0007413.1/OG0007724.1/OG0007884.1/OG0009069.1</t>
  </si>
  <si>
    <t>OG0000027.2/OG0000027.7/OG0000027.8/OG0000027.3/OG0000027.1/OG0000027.9/OG0000027.4/OG0000027.5/OG0000027.6/OG0000648.2/OG0000648.1/OG0000689.3/OG0000689.1/OG0000689.2/OG0000807.1/OG0000807.2/OG0000857.3/OG0000857.2/OG0000857.1/OG0001108.1/OG0001108.2/OG0001110.1/OG0001110.2/OG0001191.1/OG0001191.2/OG0001266.2/OG0001266.1/OG0001274.1/OG0001274.2/OG0001328.2/OG0001328.1/OG0001339.2/OG0001339.1/OG0001420.1/OG0001572.2/OG0001572.1/OG0001648.2/OG0001648.1/OG0001660.1/OG0001668.1/OG0001668.2/OG0001682.1/OG0001682.2/OG0001747.1/OG0001747.2/OG0001863.2/OG0001863.1/OG0002173.1/OG0002173.2/OG0002431.1/OG0002431.2/OG0002467.1/OG0002664.1/OG0002782.1/OG0002856.1/OG0002856.2/OG0002907.1/OG0003042.2/OG0003042.1/OG0003231.1/OG0003302.1/OG0003317.1/OG0003435.1/OG0003442.1/OG0003503.1/OG0004011.1/OG0004083.1/OG0004342.1/OG0004355.1/OG0004414.1/OG0004417.1/OG0005059.1/OG0005132.1/OG0005272.1/OG0005338.1/OG0005945.1/OG0005958.1/OG0006224.1/OG0006238.1/OG0006249.1/OG0006276.1/OG0006308.1/OG0006372.1/OG0006386.1/OG0006431.1/OG0006496.1/OG0006619.1/OG0006696.1/OG0006796.1/OG0006923.1/OG0006946.1/OG0007054.1/OG0007245.1/OG0007283.1/OG0007314.1/OG0007659.1/OG0007808.1/OG0008143.1/OG0008453.1</t>
  </si>
  <si>
    <t>OG0000648.2/OG0000648.1/OG0000807.1/OG0000807.2/OG0000857.3/OG0000857.2/OG0000857.1/OG0001110.1/OG0001110.2/OG0001274.1/OG0001274.2/OG0001339.2/OG0001339.1/OG0001572.2/OG0001572.1/OG0001660.1/OG0001747.1/OG0001747.2/OG0001863.2/OG0001863.1/OG0002173.1/OG0002173.2/OG0002431.1/OG0002431.2/OG0002856.1/OG0002856.2/OG0003231.1/OG0003317.1/OG0003503.1/OG0004342.1/OG0004355.1/OG0004417.1/OG0005272.1/OG0005338.1/OG0006238.1/OG0006308.1/OG0006946.1/OG0007314.1/OG0007808.1</t>
  </si>
  <si>
    <t>OG0000612.2/OG0000612.3/OG0000612.1/OG0001975.1/OG0003238.1/OG0006451.1/OG0007087.1/OG0007666.1/OG0008144.1</t>
  </si>
  <si>
    <t>OG0000027.2/OG0000027.7/OG0000027.8/OG0000027.3/OG0000027.1/OG0000027.9/OG0000027.4/OG0000027.5/OG0000027.6/OG0000648.2/OG0000648.1/OG0000807.1/OG0000807.2/OG0000857.3/OG0000857.2/OG0000857.1/OG0001108.1/OG0001108.2/OG0001110.1/OG0001110.2/OG0001191.1/OG0001191.2/OG0001266.2/OG0001266.1/OG0001274.1/OG0001274.2/OG0001328.2/OG0001328.1/OG0001339.2/OG0001339.1/OG0001420.1/OG0001572.2/OG0001572.1/OG0001648.2/OG0001648.1/OG0001660.1/OG0001668.1/OG0001668.2/OG0001682.1/OG0001682.2/OG0001747.1/OG0001747.2/OG0001863.2/OG0001863.1/OG0002173.1/OG0002173.2/OG0002467.1/OG0002782.1/OG0002907.1/OG0003042.2/OG0003042.1/OG0003231.1/OG0003302.1/OG0003317.1/OG0003435.1/OG0003442.1/OG0003503.1/OG0004083.1/OG0004355.1/OG0004414.1/OG0004417.1/OG0005059.1/OG0005132.1/OG0005338.1/OG0005945.1/OG0005958.1/OG0006224.1/OG0006276.1/OG0006308.1/OG0006372.1/OG0006431.1/OG0006496.1/OG0006619.1/OG0006696.1/OG0006796.1/OG0006923.1/OG0006946.1/OG0007054.1/OG0007245.1/OG0007283.1/OG0007659.1/OG0007808.1/OG0008143.1/OG0008453.1</t>
  </si>
  <si>
    <t>OG0000648.2/OG0000648.1/OG0000807.1/OG0000807.2/OG0000857.3/OG0000857.2/OG0000857.1/OG0001110.1/OG0001110.2/OG0001274.1/OG0001274.2/OG0001339.2/OG0001339.1/OG0001572.2/OG0001572.1/OG0001660.1/OG0001747.1/OG0001747.2/OG0001863.2/OG0001863.1/OG0002173.1/OG0002173.2/OG0003231.1/OG0003317.1/OG0003503.1/OG0004355.1/OG0004417.1/OG0005338.1/OG0006308.1/OG0006946.1/OG0007808.1</t>
  </si>
  <si>
    <t>OG0002431.1/OG0002431.2/OG0002856.1/OG0002856.2/OG0004342.1/OG0005272.1/OG0006238.1</t>
  </si>
  <si>
    <t>OG0000648.2/OG0000648.1/OG0000792.1/OG0000792.2/OG0000807.1/OG0000807.2/OG0000857.3/OG0000857.2/OG0000857.1/OG0001108.1/OG0001108.2/OG0001266.2/OG0001266.1/OG0001339.2/OG0001339.1/OG0001420.1/OG0001572.2/OG0001572.1/OG0001660.1/OG0001682.1/OG0001682.2/OG0001747.1/OG0001747.2/OG0001863.2/OG0001863.1/OG0003231.1/OG0004342.1/OG0004489.1/OG0006308.1/OG0006386.1</t>
  </si>
  <si>
    <t>OG0001975.1/OG0002168.1/OG0007125.1</t>
  </si>
  <si>
    <t>OG0003231.1/OG0006308.1/OG0006386.1</t>
  </si>
  <si>
    <t>OG0001975.1/OG0002168.1</t>
  </si>
  <si>
    <t>OG0000648.2/OG0000648.1/OG0000807.1/OG0000807.2/OG0000857.3/OG0000857.2/OG0000857.1/OG0001108.1/OG0001108.2/OG0001266.2/OG0001266.1/OG0001339.2/OG0001339.1/OG0001420.1/OG0001572.2/OG0001572.1/OG0001660.1/OG0001682.1/OG0001682.2/OG0001747.1/OG0001747.2/OG0001863.2/OG0001863.1/OG0003231.1/OG0006308.1</t>
  </si>
  <si>
    <t>OG0000027.2/OG0000027.7/OG0000027.8/OG0000027.3/OG0000027.1/OG0000027.9/OG0000027.4/OG0000027.5/OG0000027.6/OG0000388.3/OG0000388.2/OG0000388.1/OG0000557.3/OG0000557.2/OG0000557.1/OG0000648.2/OG0000648.1/OG0000792.1/OG0000792.2/OG0000807.1/OG0000807.2/OG0000857.3/OG0000857.2/OG0000857.1/OG0001110.1/OG0001110.2/OG0001117.2/OG0001117.3/OG0001117.1/OG0001191.1/OG0001191.2/OG0001245.2/OG0001245.1/OG0001274.1/OG0001274.2/OG0001328.2/OG0001328.1/OG0001339.2/OG0001339.1/OG0001572.2/OG0001572.1/OG0001648.2/OG0001648.1/OG0001660.1/OG0001668.1/OG0001668.2/OG0001673.1/OG0001747.1/OG0001747.2/OG0001863.2/OG0001863.1/OG0002106.1/OG0002467.1/OG0002579.2/OG0002579.1/OG0002782.1/OG0002907.1/OG0003042.2/OG0003042.1/OG0003302.1/OG0003435.1/OG0003442.1/OG0004083.1/OG0004355.1/OG0004414.1/OG0004417.1/OG0004489.1/OG0005059.1/OG0005132.1/OG0005338.1/OG0005945.1/OG0005958.1/OG0006224.1/OG0006276.1/OG0006372.1/OG0006386.1/OG0006431.1/OG0006496.1/OG0006619.1/OG0006696.1/OG0006796.1/OG0006923.1/OG0006946.1/OG0007054.1/OG0007245.1/OG0007283.1/OG0007659.1/OG0007808.1/OG0008143.1/OG0008434.1/OG0008453.1</t>
  </si>
  <si>
    <t>OG0003330.1/OG0007413.1/OG0007724.1/OG0007884.1/OG0009069.1</t>
  </si>
  <si>
    <t>OG0000612.2/OG0000612.3/OG0000612.1/OG0001975.1/OG0002928.2/OG0002928.1/OG0005443.1/OG0005861.1/OG0006451.1/OG0006863.1/OG0006966.1/OG0007125.1/OG0007313.1/OG0007576.1/OG0007666.1/OG0007795.1/OG0008072.1/OG0008144.1/OG0008158.1/OG0008435.1/OG0008757.1</t>
  </si>
  <si>
    <t>OG0000612.2/OG0000612.3/OG0000612.1/OG0001975.1/OG0006451.1/OG0007125.1/OG0007666.1/OG0008144.1</t>
  </si>
  <si>
    <t>OG0000557.3/OG0000557.2/OG0000557.1/OG0000648.2/OG0000648.1/OG0000792.1/OG0000792.2/OG0000807.1/OG0000807.2/OG0000857.3/OG0000857.2/OG0000857.1/OG0001110.1/OG0001110.2/OG0001245.2/OG0001245.1/OG0001274.1/OG0001274.2/OG0001339.2/OG0001339.1/OG0001572.2/OG0001572.1/OG0001660.1/OG0001747.1/OG0001747.2/OG0001863.2/OG0001863.1/OG0004355.1/OG0004417.1/OG0004489.1/OG0005338.1/OG0006386.1/OG0006946.1/OG0007808.1</t>
  </si>
  <si>
    <t>OG0000388.3/OG0000388.2/OG0000388.1/OG0002106.1</t>
  </si>
  <si>
    <t>OG0000027.2/OG0000027.7/OG0000027.8/OG0000027.3/OG0000027.1/OG0000027.9/OG0000027.4/OG0000027.5/OG0000027.6/OG0000388.3/OG0000388.2/OG0000388.1/OG0000648.2/OG0000648.1/OG0000807.1/OG0000807.2/OG0000857.3/OG0000857.2/OG0000857.1/OG0001110.1/OG0001110.2/OG0001117.2/OG0001117.3/OG0001117.1/OG0001191.1/OG0001191.2/OG0001245.2/OG0001245.1/OG0001274.1/OG0001274.2/OG0001328.2/OG0001328.1/OG0001339.2/OG0001339.1/OG0001572.2/OG0001572.1/OG0001648.2/OG0001648.1/OG0001660.1/OG0001668.1/OG0001668.2/OG0001673.1/OG0001747.1/OG0001747.2/OG0001863.2/OG0001863.1/OG0002467.1/OG0002579.2/OG0002579.1/OG0002782.1/OG0002907.1/OG0003042.2/OG0003042.1/OG0003302.1/OG0003435.1/OG0003442.1/OG0004083.1/OG0004355.1/OG0004414.1/OG0004417.1/OG0004489.1/OG0005059.1/OG0005132.1/OG0005338.1/OG0005945.1/OG0005958.1/OG0006224.1/OG0006276.1/OG0006372.1/OG0006431.1/OG0006496.1/OG0006619.1/OG0006696.1/OG0006796.1/OG0006923.1/OG0006946.1/OG0007054.1/OG0007245.1/OG0007283.1/OG0007659.1/OG0007808.1/OG0008143.1/OG0008434.1/OG0008453.1</t>
  </si>
  <si>
    <t>OG0000612.2/OG0000612.3/OG0000612.1/OG0001975.1/OG0002928.2/OG0002928.1/OG0005443.1/OG0005861.1/OG0006451.1/OG0006863.1/OG0006966.1/OG0007313.1/OG0007576.1/OG0007666.1/OG0007795.1/OG0008072.1/OG0008144.1/OG0008158.1/OG0008435.1/OG0008757.1</t>
  </si>
  <si>
    <t>OG0000648.2/OG0000648.1/OG0000807.1/OG0000807.2/OG0000857.3/OG0000857.2/OG0000857.1/OG0001110.1/OG0001110.2/OG0001245.2/OG0001245.1/OG0001274.1/OG0001274.2/OG0001339.2/OG0001339.1/OG0001572.2/OG0001572.1/OG0001660.1/OG0001747.1/OG0001747.2/OG0001863.2/OG0001863.1/OG0004355.1/OG0004417.1/OG0004489.1/OG0005338.1/OG0006946.1/OG0007808.1</t>
  </si>
  <si>
    <t>OG0000557.3/OG0000557.2/OG0000557.1/OG0004489.1/OG0006386.1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</si>
  <si>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0000153.5/OG0000153.4/OG0000153.3/OG0000153.1/OG0000153.2/OG0000366.2/OG0000366.1/OG0000366.3/OG0000558.2/OG0000558.3/OG0000558.1/OG0000648.2/OG0000648.1/OG0000674.2/OG0000674.3/OG0000674.1/OG0000807.1/OG0000807.2/OG0000857.3/OG0000857.2/OG0000857.1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0001420.1/OG0001454.1/OG0001454.2/OG0001572.2/OG0001572.1/OG0001648.2/OG0001648.1/OG0001660.1/OG0001668.1/OG0001668.2/OG0001673.1/OG0001682.1/OG0001682.2/OG0001747.1/OG0001747.2/OG0001863.2/OG0001863.1/OG0001980.1/OG0001980.2/OG0002173.1/OG0002173.2/OG0002467.1/OG0002579.2/OG0002579.1/OG0002594.2/OG0002594.1/OG0002782.1/OG0002907.1/OG0002963.1/OG0003042.2/OG0003042.1/OG0003231.1/OG0003302.1/OG0003317.1/OG0003435.1/OG0003442.1/OG0003477.1/OG0003503.1/OG0003738.1/OG0004083.1/OG0004355.1/OG0004414.1/OG0004417.1/OG0004489.1/OG0004630.1/OG0005059.1/OG0005132.1/OG0005338.1/OG0005488.1/OG0005871.1/OG0005945.1/OG0005958.1/OG0006224.1/OG0006276.1/OG0006308.1/OG0006372.1/OG0006431.1/OG0006496.1/OG0006619.1/OG0006621.1/OG0006679.1/OG0006696.1/OG0006796.1/OG0006923.1/OG0006946.1/OG0007054.1/OG0007245.1/OG0007283.1/OG0007659.1/OG0007808.1/OG0008143.1/OG0008177.1/OG0008434.1/OG0008453.1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</si>
  <si>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0000366.2/OG0000366.1/OG0000366.3/OG0000558.2/OG0000558.3/OG0000558.1/OG0000648.2/OG0000648.1/OG0000807.1/OG0000807.2/OG0000857.3/OG0000857.2/OG0000857.1/OG0001110.1/OG0001110.2/OG0001159.1/OG0001159.2/OG0001162.1/OG0001162.2/OG0001245.2/OG0001245.1/OG0001274.1/OG0001274.2/OG0001339.2/OG0001339.1/OG0001454.1/OG0001454.2/OG0001572.2/OG0001572.1/OG0001660.1/OG0001747.1/OG0001747.2/OG0001863.2/OG0001863.1/OG0001980.1/OG0001980.2/OG0002173.1/OG0002173.2/OG0003231.1/OG0003317.1/OG0003477.1/OG0003503.1/OG0003738.1/OG0004355.1/OG0004417.1/OG0004489.1/OG0004630.1/OG0005338.1/OG0005488.1/OG0005871.1/OG0006308.1/OG0006946.1/OG0007808.1/OG0008177.1</t>
  </si>
  <si>
    <t>OG0001153.2/OG0001153.1/OG0006679.1</t>
  </si>
  <si>
    <t>OG0000648.2/OG0000648.1/OG0000807.1/OG0000807.2/OG0000857.3/OG0000857.2/OG0000857.1/OG0001110.1/OG0001110.2/OG0001274.1/OG0001274.2/OG0001339.2/OG0001339.1/OG0001572.2/OG0001572.1/OG0001660.1/OG0001747.1/OG0001747.2/OG0001863.2/OG0001863.1/OG0002173.1/OG0002173.2/OG0002856.1/OG0002856.2/OG0003231.1/OG0003317.1/OG0003503.1/OG0004342.1/OG0004355.1/OG0004417.1/OG0005272.1/OG0005338.1/OG0006238.1/OG0006308.1/OG0006946.1/OG0007314.1/OG0007808.1</t>
  </si>
  <si>
    <t>OG0002431.1/OG0002431.2/OG0004342.1</t>
  </si>
  <si>
    <t>OG0000027.2/OG0000027.7/OG0000027.8/OG0000027.3/OG0000027.1/OG0000027.9/OG0000027.4/OG0000027.5/OG0000027.6/OG0000648.2/OG0000648.1/OG0000807.1/OG0000807.2/OG0000857.3/OG0000857.2/OG0000857.1/OG0001108.1/OG0001108.2/OG0001110.1/OG0001110.2/OG0001191.1/OG0001191.2/OG0001266.2/OG0001266.1/OG0001274.1/OG0001274.2/OG0001328.2/OG0001328.1/OG0001339.2/OG0001339.1/OG0001420.1/OG0001572.2/OG0001572.1/OG0001648.2/OG0001648.1/OG0001660.1/OG0001668.1/OG0001668.2/OG0001682.1/OG0001682.2/OG0001747.1/OG0001747.2/OG0001863.2/OG0001863.1/OG0002173.1/OG0002173.2/OG0002467.1/OG0002664.1/OG0002782.1/OG0002856.1/OG0002856.2/OG0002907.1/OG0003042.2/OG0003042.1/OG0003231.1/OG0003302.1/OG0003317.1/OG0003435.1/OG0003442.1/OG0003503.1/OG0004083.1/OG0004342.1/OG0004355.1/OG0004414.1/OG0004417.1/OG0005059.1/OG0005132.1/OG0005272.1/OG0005338.1/OG0005945.1/OG0005958.1/OG0006224.1/OG0006238.1/OG0006276.1/OG0006308.1/OG0006372.1/OG0006431.1/OG0006496.1/OG0006619.1/OG0006696.1/OG0006796.1/OG0006923.1/OG0006946.1/OG0007054.1/OG0007245.1/OG0007283.1/OG0007314.1/OG0007659.1/OG0007808.1/OG0008143.1/OG0008453.1</t>
  </si>
  <si>
    <t>OG0003238.1/OG0008205.1</t>
  </si>
  <si>
    <t>OG0000557.3/OG0000557.2/OG0000557.1/OG0001245.2/OG0001245.1/OG0002173.1/OG0002173.2/OG0002856.1/OG0002856.2/OG0004489.1/OG0005272.1/OG0006238.1/OG0007122.1/OG0007706.1/OG0007985.1/OG0007997.1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</si>
  <si>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0000366.2/OG0000366.1/OG0000366.3/OG0000557.3/OG0000557.2/OG0000557.1/OG0000558.2/OG0000558.3/OG0000558.1/OG0000648.2/OG0000648.1/OG0000689.3/OG0000689.1/OG0000689.2/OG0000807.1/OG0000807.2/OG0000847.1/OG0000847.2/OG0000857.3/OG0000857.2/OG0000857.1/OG0000960.1/OG0000960.2/OG0001108.1/OG0001108.2/OG0001110.1/OG0001110.2/OG0001159.1/OG0001159.2/OG0001162.1/OG0001162.2/OG0001245.2/OG0001245.1/OG0001266.2/OG0001266.1/OG0001274.1/OG0001274.2/OG0001339.2/OG0001339.1/OG0001407.1/OG0001407.2/OG0001420.1/OG0001454.1/OG0001454.2/OG0001572.2/OG0001572.1/OG0001660.1/OG0001682.1/OG0001682.2/OG0001747.1/OG0001747.2/OG0001863.2/OG0001863.1/OG0001980.1/OG0001980.2/OG0001993.1/OG0002173.1/OG0002173.2/OG0002431.1/OG0002431.2/OG0002856.1/OG0002856.2/OG0002956.1/OG0002956.2/OG0003231.1/OG0003317.1/OG0003477.1/OG0003503.1/OG0003738.1/OG0004011.1/OG0004342.1/OG0004355.1/OG0004417.1/OG0004461.1/OG0004489.1/OG0004563.1/OG0004630.1/OG0004789.1/OG0005272.1/OG0005338.1/OG0005488.1/OG0005871.1/OG0006238.1/OG0006249.1/OG0006308.1/OG0006386.1/OG0006498.1/OG0006742.1/OG0006946.1/OG0007314.1/OG0007808.1/OG0008177.1</t>
  </si>
  <si>
    <t>OG0000612.2/OG0000612.3/OG0000612.1/OG0000958.2/OG0000958.1/OG0001975.1/OG0002168.1/OG0003102.2/OG0003102.1/OG0003238.1/OG0004607.1/OG0006451.1/OG0007087.1/OG0007385.1/OG0007666.1/OG0008144.1/OG0008491.1</t>
  </si>
  <si>
    <t>OG0000388.3/OG0000388.2/OG0000388.1/OG0000648.2/OG0000648.1/OG0000807.1/OG0000807.2/OG0000857.3/OG0000857.2/OG0000857.1/OG0001153.2/OG0001153.1/OG0001339.2/OG0001339.1/OG0001572.2/OG0001572.1/OG0001660.1/OG0001747.1/OG0001747.2/OG0001863.2/OG0001863.1/OG0004648.1/OG0006679.1</t>
  </si>
  <si>
    <t>OG0002856.1/OG0002856.2/OG0004342.1/OG0005272.1/OG0006238.1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</si>
  <si>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0000558.2/OG0000558.3/OG0000558.1/OG0000674.2/OG0000674.3/OG0000674.1/OG0001153.2/OG0001153.1/OG0001454.1/OG0001454.2/OG0001980.1/OG0001980.2/OG0002594.2/OG0002594.1/OG0002963.1/OG0005871.1</t>
  </si>
  <si>
    <t>OG0000027.2/OG0000027.7/OG0000027.8/OG0000027.3/OG0000027.1/OG0000027.9/OG0000027.4/OG0000027.5/OG0000027.6/OG0000557.3/OG0000557.2/OG0000557.1/OG0000648.2/OG0000648.1/OG0000807.1/OG0000807.2/OG0000857.3/OG0000857.2/OG0000857.1/OG0001110.1/OG0001110.2/OG0001117.2/OG0001117.3/OG0001117.1/OG0001191.1/OG0001191.2/OG0001245.2/OG0001245.1/OG0001274.1/OG0001274.2/OG0001328.2/OG0001328.1/OG0001339.2/OG0001339.1/OG0001572.2/OG0001572.1/OG0001648.2/OG0001648.1/OG0001660.1/OG0001668.1/OG0001668.2/OG0001673.1/OG0001747.1/OG0001747.2/OG0001863.2/OG0001863.1/OG0002467.1/OG0002579.2/OG0002579.1/OG0002782.1/OG0002907.1/OG0003042.2/OG0003042.1/OG0003302.1/OG0003435.1/OG0003442.1/OG0004083.1/OG0004355.1/OG0004414.1/OG0004417.1/OG0004489.1/OG0005059.1/OG0005132.1/OG0005338.1/OG0005945.1/OG0005958.1/OG0006224.1/OG0006276.1/OG0006372.1/OG0006431.1/OG0006496.1/OG0006619.1/OG0006696.1/OG0006796.1/OG0006923.1/OG0006946.1/OG0007054.1/OG0007245.1/OG0007283.1/OG0007659.1/OG0007808.1/OG0008143.1/OG0008434.1/OG0008453.1</t>
  </si>
  <si>
    <t>OG0000388.3/OG0000388.2/OG0000388.1/OG0006386.1</t>
  </si>
  <si>
    <t>OG0000557.3/OG0000557.2/OG0000557.1/OG0000648.2/OG0000648.1/OG0000807.1/OG0000807.2/OG0000857.3/OG0000857.2/OG0000857.1/OG0001110.1/OG0001110.2/OG0001245.2/OG0001245.1/OG0001274.1/OG0001274.2/OG0001339.2/OG0001339.1/OG0001572.2/OG0001572.1/OG0001660.1/OG0001747.1/OG0001747.2/OG0001863.2/OG0001863.1/OG0004355.1/OG0004417.1/OG0004489.1/OG0005338.1/OG0006946.1/OG0007808.1</t>
  </si>
  <si>
    <t>OG0000027.2/OG0000027.7/OG0000027.8/OG0000027.3/OG0000027.1/OG0000027.9/OG0000027.4/OG0000027.5/OG0000027.6/OG0000648.2/OG0000648.1/OG0000807.1/OG0000807.2/OG0000857.3/OG0000857.2/OG0000857.1/OG0001110.1/OG0001110.2/OG0001117.2/OG0001117.3/OG0001117.1/OG0001191.1/OG0001191.2/OG0001245.2/OG0001245.1/OG0001274.1/OG0001274.2/OG0001328.2/OG0001328.1/OG0001339.2/OG0001339.1/OG0001572.2/OG0001572.1/OG0001648.2/OG0001648.1/OG0001660.1/OG0001668.1/OG0001668.2/OG0001673.1/OG0001747.1/OG0001747.2/OG0001863.2/OG0001863.1/OG0002467.1/OG0002579.2/OG0002579.1/OG0002782.1/OG0002907.1/OG0003042.2/OG0003042.1/OG0003302.1/OG0003435.1/OG0003442.1/OG0004083.1/OG0004355.1/OG0004414.1/OG0004417.1/OG0004489.1/OG0005059.1/OG0005132.1/OG0005338.1/OG0005945.1/OG0005958.1/OG0006224.1/OG0006276.1/OG0006372.1/OG0006431.1/OG0006496.1/OG0006619.1/OG0006696.1/OG0006796.1/OG0006923.1/OG0006946.1/OG0007054.1/OG0007245.1/OG0007283.1/OG0007659.1/OG0007808.1/OG0008143.1/OG0008434.1/OG0008453.1</t>
  </si>
  <si>
    <t>OG0000557.3/OG0000557.2/OG0000557.1/OG0002856.1/OG0002856.2/OG0004342.1/OG0004489.1/OG0005272.1/OG0006238.1</t>
  </si>
  <si>
    <t>OG0002431.1/OG0002431.2/OG0006386.1</t>
  </si>
  <si>
    <t>OG0000016.11/OG0000016.18/OG0000016.17/OG0000016.13/OG0000016.9/OG0000016.16/OG0000016.1/OG0000016.14/OG0000016.6/OG0000016.5/OG0000016.4/OG0000016.12/OG0000016.2/OG0000016.3/OG0000016.15/OG0000016.8/OG0000016.7/OG0000016.10/OG0000016.19/OG0000946.2/OG0000946.1/OG0001194.2/OG0001194.1/OG0001388.1/OG0001388.2/OG0002624.1/OG0003117.1/OG0003819.1/OG0004009.1/OG0006507.1</t>
  </si>
  <si>
    <t>OG0001194.2/OG0001194.1/OG0003819.1/OG0004009.1/OG0006507.1</t>
  </si>
  <si>
    <t>OG0000022.12/OG0000022.10/OG0000022.15/OG0000022.8/OG0000022.9/OG0000022.4/OG0000022.1/OG0000022.16/OG0000022.7/OG0000022.6/OG0000022.13/OG0000022.5/OG0000022.14/OG0000022.11/OG0000022.2/OG0000022.3/OG0000241.5/OG0000241.3/OG0000241.2/OG0000241.1/OG0000241.4/OG0000297.3/OG0000297.2/OG0000297.1/OG0000297.4/OG0000550.1/OG0000550.3/OG0000550.2/OG0000631.2/OG0000631.1/OG0000631.3/OG0001668.1/OG0001668.2/OG0001672.2/OG0001672.1/OG0002404.1/OG0002404.2/OG0002921.1/OG0004079.1/OG0004478.1/OG0004483.1/OG0004595.1/OG0004616.1/OG0005237.1/OG0005858.1/OG0006511.1/OG0006792.1/OG0007135.1/OG0007172.1/OG0007323.1/OG0007351.1</t>
  </si>
  <si>
    <t>OG0001292.2/OG0001292.1/OG0002860.1</t>
  </si>
  <si>
    <t>OG0003014.1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</si>
  <si>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0000153.5/OG0000153.4/OG0000153.3/OG0000153.1/OG0000153.2/OG0000366.2/OG0000366.1/OG0000366.3/OG0000557.3/OG0000557.2/OG0000557.1/OG0000558.2/OG0000558.3/OG0000558.1/OG0000648.2/OG0000648.1/OG0000674.2/OG0000674.3/OG0000674.1/OG0000807.1/OG0000807.2/OG0000857.3/OG0000857.2/OG0000857.1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0001420.1/OG0001454.1/OG0001454.2/OG0001572.2/OG0001572.1/OG0001648.2/OG0001648.1/OG0001660.1/OG0001668.1/OG0001668.2/OG0001673.1/OG0001682.1/OG0001682.2/OG0001747.1/OG0001747.2/OG0001863.2/OG0001863.1/OG0001980.1/OG0001980.2/OG0002173.1/OG0002173.2/OG0002467.1/OG0002579.2/OG0002579.1/OG0002594.2/OG0002594.1/OG0002782.1/OG0002856.1/OG0002856.2/OG0002907.1/OG0002963.1/OG0003042.2/OG0003042.1/OG0003231.1/OG0003302.1/OG0003317.1/OG0003435.1/OG0003442.1/OG0003477.1/OG0003503.1/OG0003738.1/OG0004083.1/OG0004342.1/OG0004355.1/OG0004414.1/OG0004417.1/OG0004489.1/OG0004630.1/OG0005059.1/OG0005132.1/OG0005272.1/OG0005338.1/OG0005488.1/OG0005871.1/OG0005945.1/OG0005958.1/OG0006224.1/OG0006238.1/OG0006276.1/OG0006308.1/OG0006372.1/OG0006431.1/OG0006496.1/OG0006619.1/OG0006621.1/OG0006679.1/OG0006696.1/OG0006796.1/OG0006923.1/OG0006946.1/OG0007054.1/OG0007245.1/OG0007283.1/OG0007314.1/OG0007659.1/OG0007808.1/OG0008143.1/OG0008177.1/OG0008434.1/OG0008453.1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</si>
  <si>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0000366.2/OG0000366.1/OG0000366.3/OG0000557.3/OG0000557.2/OG0000557.1/OG0000558.2/OG0000558.3/OG0000558.1/OG0000648.2/OG0000648.1/OG0000807.1/OG0000807.2/OG0000857.3/OG0000857.2/OG0000857.1/OG0001110.1/OG0001110.2/OG0001159.1/OG0001159.2/OG0001162.1/OG0001162.2/OG0001245.2/OG0001245.1/OG0001274.1/OG0001274.2/OG0001339.2/OG0001339.1/OG0001454.1/OG0001454.2/OG0001572.2/OG0001572.1/OG0001660.1/OG0001747.1/OG0001747.2/OG0001863.2/OG0001863.1/OG0001980.1/OG0001980.2/OG0002173.1/OG0002173.2/OG0002856.1/OG0002856.2/OG0003231.1/OG0003317.1/OG0003477.1/OG0003503.1/OG0003738.1/OG0004342.1/OG0004355.1/OG0004417.1/OG0004489.1/OG0004630.1/OG0005272.1/OG0005338.1/OG0005488.1/OG0005871.1/OG0006238.1/OG0006308.1/OG0006946.1/OG0007314.1/OG0007808.1/OG0008177.1</t>
  </si>
  <si>
    <t>OG0000388.3/OG0000388.2/OG0000388.1/OG0000960.1/OG0000960.2/OG0001407.1/OG0001407.2/OG0002431.1/OG0002431.2/OG0004648.1/OG0006386.1</t>
  </si>
  <si>
    <t>OG0000960.1/OG0000960.2/OG0001407.1/OG0001407.2/OG0002431.1/OG0002431.2/OG0006386.1</t>
  </si>
  <si>
    <t>OG0000388.3/OG0000388.2/OG0000388.1/OG0004648.1</t>
  </si>
  <si>
    <t>OG0000939.1/OG0000939.2/OG0001966.2/OG0001966.1/OG0002132.2/OG0002132.1/OG0003081.1/OG0008154.1/OG0008195.1</t>
  </si>
  <si>
    <t>OG0001795.2/OG0001795.1/OG0001902.1/OG0001902.2/OG0003671.1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</si>
  <si>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0000054.3/OG0000054.7/OG0000054.6/OG0000054.4/OG0000054.2/OG0000054.1/OG0000054.5/OG0000098.9/OG0000098.6/OG0000098.5/OG0000098.3/OG0000098.8/OG0000098.7/OG0000098.4/OG0000098.1/OG0000098.2/OG0000102.3/OG0000102.1/OG0000102.2/OG0000102.6/OG0000102.5/OG0000102.4/OG0000102.7/OG0000102.8/OG0000121.5/OG0000121.1/OG0000121.2/OG0000121.3/OG0000121.4/OG0000121.6/OG0000121.8/OG0000121.7/OG0000131.4/OG0000131.6/OG0000131.2/OG0000131.1/OG0000131.3/OG0000131.5/OG0000131.7/OG0000180.6/OG0000180.4/OG0000180.3/OG0000180.2/OG0000180.5/OG0000180.1/OG0000184.3/OG0000184.1/OG0000184.4/OG0000184.2/OG0000222.2/OG0000222.1/OG0000222.4/OG0000222.5/OG0000222.3/OG0000229.4/OG0000229.5/OG0000229.3/OG0000229.1/OG0000229.2/OG0000274.1/OG0000274.4/OG0000274.5/OG0000274.2/OG0000274.3/OG0000283.4/OG0000283.3/OG0000283.1/OG0000283.2/OG0000322.1/OG0000322.2/OG0000322.4/OG0000322.3/OG0000328.1/OG0000328.4/OG0000328.3/OG0000328.2/OG0000347.3/OG0000347.2/OG0000347.1/OG0000367.2/OG0000367.1/OG0000367.3/OG0000367.4/OG0000372.5/OG0000372.3/OG0000372.4/OG0000372.1/OG0000372.2/OG0000444.4/OG0000444.3/OG0000444.1/OG0000444.2/OG0000477.2/OG0000477.3/OG0000477.4/OG0000477.1/OG0000486.3/OG0000486.2/OG0000486.1/OG0000521.2/OG0000521.1/OG0000521.3/OG0000541.1/OG0000541.2/OG0000541.3/OG0000548.2/OG0000548.1/OG0000548.3/OG0000555.1/OG0000555.2/OG0000555.3/OG0000686.1/OG0000686.2/OG0000686.3/OG0000712.1/OG0000712.2/OG0000730.2/OG0000730.1/OG0000737.1/OG0000737.3/OG0000737.2/OG0000828.1/OG0000828.2/OG0000868.2/OG0000868.1/OG0000868.3/OG0000919.2/OG0000919.1/OG0001019.1/OG0001019.2/OG0001111.1/OG0001111.2/OG0001118.1/OG0001118.2/OG0001249.1/OG0001374.2/OG0001374.1/OG0001415.2/OG0001415.1/OG0001496.3/OG0001496.2/OG0001496.1/OG0001511.1/OG0001569.1/OG0001574.2/OG0001574.1/OG0001645.2/OG0001645.1/OG0001678.2/OG0001678.1/OG0002128.1/OG0002128.2/OG0002208.1/OG0002208.2/OG0002361.2/OG0002361.1/OG0002668.2/OG0002668.1/OG0002741.1/OG0002748.1/OG0002790.1/OG0002934.1/OG0003029.1/OG0003090.1/OG0003311.2/OG0003311.1/OG0003444.1/OG0003842.1/OG0004042.1/OG0004047.1/OG0004136.1/OG0004333.1/OG0004563.1/OG0004742.1/OG0004979.1/OG0004992.1/OG0005010.1/OG0005035.1/OG0005275.1/OG0005402.1/OG0005411.1/OG0005432.1/OG0005758.1/OG0005789.1/OG0005871.1/OG0006248.1/OG0006380.1/OG0006832.1/OG0007195.1/OG0007432.1/OG0007659.1/OG0007756.1/OG0007789.1</t>
  </si>
  <si>
    <t>OG0000089.4/OG0000089.8/OG0000089.5/OG0000089.2/OG0000089.6/OG0000089.3/OG0000089.7/OG0000089.1/OG0000320.4/OG0000320.3/OG0000320.2/OG0000320.1/OG0000320.5/OG0000322.1/OG0000322.2/OG0000322.4/OG0000322.3/OG0000448.2/OG0000448.4/OG0000448.1/OG0000448.3/OG0000540.3/OG0000540.4/OG0000540.2/OG0000540.1/OG0000542.1/OG0000542.2/OG0000542.3/OG0000897.2/OG0000897.1/OG0000947.1/OG0000947.2/OG0001125.2/OG0001125.1/OG0001149.1/OG0001149.2/OG0001262.2/OG0001262.1/OG0001305.2/OG0001305.1/OG0001552.2/OG0001552.1/OG0001716.1/OG0001716.2/OG0001793.2/OG0001793.1/OG0001932.1/OG0001932.2/OG0002142.1/OG0002142.2/OG0002514.1/OG0002514.2/OG0002586.1/OG0002586.2/OG0002614.1/OG0002732.1/OG0002809.2/OG0002809.1/OG0002875.1/OG0002957.1/OG0003088.1/OG0003243.1/OG0003473.1/OG0003484.1/OG0004029.1/OG0004127.1/OG0004254.1/OG0004294.1/OG0004301.1/OG0004361.1/OG0004388.1/OG0004574.1/OG0004632.1/OG0004710.1/OG0004943.1/OG0005282.1/OG0005359.1/OG0005362.1/OG0005543.1/OG0005583.1/OG0005813.1/OG0005838.1/OG0006319.1/OG0006340.1/OG0006379.1/OG0006407.1/OG0006481.1/OG0007097.1/OG0008490.1/OG0009072.1</t>
  </si>
  <si>
    <t>OG0001104.2/OG0001104.1/OG0002019.1/OG0003339.1/OG0003415.1/OG0003672.1/OG0003832.1/OG0007852.1/OG0008180.1/OG0008221.1</t>
  </si>
  <si>
    <t>OG0002306.2/OG0002306.1/OG0003293.1/OG0005069.1/OG0005129.1/OG0005609.1</t>
  </si>
  <si>
    <t>OG0000339.3/OG0000339.2/OG0000339.4/OG0000339.1/OG0003724.1</t>
  </si>
  <si>
    <t>OG0000548.2/OG0000548.1/OG0000548.3</t>
  </si>
  <si>
    <t>OG0000757.1/OG0007417.1</t>
  </si>
  <si>
    <t>OG0001087.1/OG0001087.2/OG0004044.1</t>
  </si>
  <si>
    <t>OG0002794.2/OG0002794.1/OG0003590.1</t>
  </si>
  <si>
    <t>OG0004795.1/OG0005422.1</t>
  </si>
  <si>
    <t>OG0000785.1/OG0000785.2/OG0003279.1/OG0004333.1/OG0005035.1/OG0005733.1</t>
  </si>
  <si>
    <t>OG0002794.2/OG0002794.1/OG0003279.1</t>
  </si>
  <si>
    <t>OG0000486.3/OG0000486.2/OG0000486.1/OG0001678.2/OG0001678.1/OG0003842.1</t>
  </si>
  <si>
    <t>OG0004169.1/OG0008563.1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</si>
  <si>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0000111.6/OG0000111.2/OG0000111.5/OG0000111.1/OG0000111.3/OG0000111.4/OG0000337.3/OG0000337.1/OG0000337.2/OG0000810.2/OG0000810.1/OG0002944.1/OG0004699.2/OG0004699.1/OG0005106.1/OG0005276.2/OG0005276.1/OG0008482.1</t>
  </si>
  <si>
    <t>OG0006692.1/OG0007170.1/OG0007594.1</t>
  </si>
  <si>
    <t>OG0000218.4/OG0000218.2/OG0000218.1/OG0000218.3/OG0000218.5/OG0000291.3/OG0000291.4/OG0000291.2/OG0000291.1/OG0000728.3/OG0000728.1/OG0000728.2/OG0001668.1/OG0001668.2/OG0001715.2/OG0001715.1/OG0002035.2/OG0002035.1/OG0002904.1/OG0003524.1/OG0006823.1</t>
  </si>
  <si>
    <t>OG0000218.4/OG0000218.2/OG0000218.1/OG0000218.3/OG0000218.5/OG0001668.1/OG0001668.2/OG0001715.2/OG0001715.1/OG0002035.2/OG0002035.1/OG0002904.1/OG0003524.1/OG0006823.1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</si>
  <si>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0000041.8/OG0000041.10/OG0000041.2/OG0000041.11/OG0000041.3/OG0000041.5/OG0000041.9/OG0000041.1/OG0000041.12/OG0000041.7/OG0000041.6/OG0000041.13/OG0000041.4/OG0000041.14/OG0000053.9/OG0000053.10/OG0000053.2/OG0000053.7/OG0000053.12/OG0000053.4/OG0000053.1/OG0000053.6/OG0000053.11/OG0000053.8/OG0000053.5/OG0000053.3/OG0000073.10/OG0000073.7/OG0000073.3/OG0000073.11/OG0000073.8/OG0000073.1/OG0000073.5/OG0000073.2/OG0000073.9/OG0000073.4/OG0000073.6/OG0000089.4/OG0000089.8/OG0000089.5/OG0000089.2/OG0000089.6/OG0000089.3/OG0000089.7/OG0000089.1/OG0000114.2/OG0000114.1/OG0000114.3/OG0000114.5/OG0000114.4/OG0000130.5/OG0000130.4/OG0000130.7/OG0000130.6/OG0000130.3/OG0000130.2/OG0000130.1/OG0000176.4/OG0000176.3/OG0000176.1/OG0000176.7/OG0000176.2/OG0000176.5/OG0000176.6/OG0000180.6/OG0000180.4/OG0000180.3/OG0000180.2/OG0000180.5/OG0000180.1/OG0000192.1/OG0000192.2/OG0000192.5/OG0000192.4/OG0000192.3/OG0000196.3/OG0000196.5/OG0000196.4/OG0000196.1/OG0000196.2/OG0000200.4/OG0000200.5/OG0000200.2/OG0000200.6/OG0000200.3/OG0000200.1/OG0000207.1/OG0000207.2/OG0000208.2/OG0000208.1/OG0000208.4/OG0000208.3/OG0000247.4/OG0000247.5/OG0000247.1/OG0000247.3/OG0000247.2/OG0000293.1/OG0000293.3/OG0000293.4/OG0000293.5/OG0000293.2/OG0000318.4/OG0000318.2/OG0000318.1/OG0000318.3/OG0000348.2/OG0000348.1/OG0000348.3/OG0000372.5/OG0000372.3/OG0000372.4/OG0000372.1/OG0000372.2/OG0000375.4/OG0000375.3/OG0000375.2/OG0000375.1/OG0000404.1/OG0000404.2/OG0000404.3/OG0000404.4/OG0000477.2/OG0000477.3/OG0000477.4/OG0000477.1/OG0000485.1/OG0000485.3/OG0000485.2/OG0000523.2/OG0000523.3/OG0000523.1/OG0000526.3/OG0000526.2/OG0000526.1/OG0000608.1/OG0000608.2/OG0000615.3/OG0000615.1/OG0000615.2/OG0000632.1/OG0000632.2/OG0000708.2/OG0000708.3/OG0000708.1/OG0000709.3/OG0000709.1/OG0000709.2/OG0000712.1/OG0000712.2/OG0000815.1/OG0000815.2/OG0000917.2/OG0000917.1/OG0000919.2/OG0000919.1/OG0000937.2/OG0000937.1/OG0000945.1/OG0000945.2/OG0000950.2/OG0000950.1/OG0001019.1/OG0001019.2/OG0001023.2/OG0001023.1/OG0001052.2/OG0001052.1/OG0001082.2/OG0001082.1/OG0001084.2/OG0001084.1/OG0001274.1/OG0001274.2/OG0001322.1/OG0001322.2/OG0001412.2/OG0001412.1/OG0001420.1/OG0001502.2/OG0001502.1/OG0001511.1/OG0001527.2/OG0001527.1/OG0001610.1/OG0001621.2/OG0001621.1/OG0001631.2/OG0001631.1/OG0001635.1/OG0001712.1/OG0001712.2/OG0001771.1/OG0001771.2/OG0001772.2/OG0001772.1/OG0001867.1/OG0001942.1/OG0001942.2/OG0001972.1/OG0001972.2/OG0002024.1/OG0002024.2/OG0002107.2/OG0002107.1/OG0002208.1/OG0002208.2/OG0002242.2/OG0002242.1/OG0002284.1/OG0002380.1/OG0002502.1/OG0002620.1/OG0002644.1/OG0002796.1/OG0002806.1/OG0002806.2/OG0002941.2/OG0002941.1/OG0002949.1/OG0002949.2/OG0002950.1/OG0003031.1/OG0003296.1/OG0003336.1/OG0003444.1/OG0003738.1/OG0003776.1/OG0003821.1/OG0004064.1/OG0004263.1/OG0004297.1/OG0004332.1/OG0004394.1/OG0004419.1/OG0004563.1/OG0004628.1/OG0004718.1/OG0004778.1/OG0004952.1/OG0004957.1/OG0005002.1/OG0005013.1/OG0005043.1/OG0005066.1/OG0005078.1/OG0005347.1/OG0005432.1/OG0005852.1/OG0006011.1/OG0006256.1/OG0006375.1/OG0006415.1/OG0006464.1/OG0006850.1/OG0006891.1/OG0006924.1/OG0006933.1/OG0008000.1/OG0008857.1/OG0010324.1</t>
  </si>
  <si>
    <t>OG0000407.6/OG0000407.3/OG0000407.1/OG0000407.5/OG0000407.4/OG0000407.2/OG0000913.1/OG0000913.3/OG0000913.2/OG0001966.2/OG0001966.1/OG0003832.1/OG0004607.1/OG0006050.1/OG0007332.1/OG0007376.1/OG0007744.1/OG0008455.1/OG0009118.1</t>
  </si>
  <si>
    <t>OG0004638.1/OG0005600.1</t>
  </si>
  <si>
    <t>OG0004296.1/OG0005450.1</t>
  </si>
  <si>
    <t>OG0000117.3/OG0000117.1/OG0000117.7/OG0000117.6/OG0000117.2/OG0000117.4/OG0000117.5/OG0001437.1/OG0001437.2/OG0001954.1/OG0005892.1</t>
  </si>
  <si>
    <t>OG0004434.1</t>
  </si>
  <si>
    <t>OG0000388.3/OG0000388.2/OG0000388.1/OG0002431.1/OG0002431.2/OG0006386.1</t>
  </si>
  <si>
    <t>OG0000825.1/OG0000825.3/OG0000825.2/OG0005771.1</t>
  </si>
  <si>
    <t>OG0001915.1/OG0003246.1</t>
  </si>
  <si>
    <t>OG0000014.7/OG0000014.8/OG0000014.13/OG0000014.14/OG0000014.9/OG0000014.5/OG0000014.4/OG0000014.6/OG0000014.1/OG0000014.11/OG0000014.2/OG0000014.10/OG0000014.12/OG0000014.3</t>
  </si>
  <si>
    <t>OG0005802.1</t>
  </si>
  <si>
    <t>OG0001795.2/OG0001795.1/OG0003671.1</t>
  </si>
  <si>
    <t>OG0002132.2/OG0002132.1/OG0003081.1/OG0008154.1/OG0008195.1</t>
  </si>
  <si>
    <t>OG0000054.3/OG0000054.7/OG0000054.6/OG0000054.4/OG0000054.2/OG0000054.1/OG0000054.5/OG0000098.9/OG0000098.6/OG0000098.5/OG0000098.3/OG0000098.8/OG0000098.7/OG0000098.4/OG0000098.1/OG0000098.2/OG0000102.3/OG0000102.1/OG0000102.2/OG0000102.6/OG0000102.5/OG0000102.4/OG0000102.7/OG0000102.8/OG0000121.5/OG0000121.1/OG0000121.2/OG0000121.3/OG0000121.4/OG0000121.6/OG0000121.8/OG0000121.7/OG0000131.4/OG0000131.6/OG0000131.2/OG0000131.1/OG0000131.3/OG0000131.5/OG0000131.7/OG0000222.2/OG0000222.1/OG0000222.4/OG0000222.5/OG0000222.3/OG0000322.1/OG0000322.2/OG0000322.4/OG0000322.3/OG0000372.5/OG0000372.3/OG0000372.4/OG0000372.1/OG0000372.2/OG0000444.4/OG0000444.3/OG0000444.1/OG0000444.2/OG0000486.3/OG0000486.2/OG0000486.1/OG0000548.2/OG0000548.1/OG0000548.3/OG0000730.2/OG0000730.1/OG0000737.1/OG0000737.3/OG0000737.2/OG0001249.1/OG0001374.2/OG0001374.1/OG0001496.3/OG0001496.2/OG0001496.1/OG0001569.1/OG0001574.2/OG0001574.1/OG0001678.2/OG0001678.1/OG0002128.1/OG0002128.2/OG0002208.1/OG0002208.2/OG0002361.2/OG0002361.1/OG0002668.2/OG0002668.1/OG0002790.1/OG0002934.1/OG0003029.1/OG0003090.1/OG0003842.1/OG0004042.1/OG0004047.1/OG0004136.1/OG0004333.1/OG0004742.1/OG0004992.1/OG0005010.1/OG0005035.1/OG0005275.1/OG0005402.1/OG0005432.1/OG0005789.1/OG0006248.1/OG0006380.1/OG0006832.1/OG0007195.1/OG0007432.1/OG0007659.1/OG0007756.1/OG0007789.1</t>
  </si>
  <si>
    <t>OG0000184.3/OG0000184.1/OG0000184.4/OG0000184.2/OG0000222.2/OG0000222.1/OG0000222.4/OG0000222.5/OG0000222.3/OG0000347.3/OG0000347.2/OG0000347.1/OG0000686.1/OG0000686.2/OG0000686.3/OG0004979.1</t>
  </si>
  <si>
    <t>OG0004681.1</t>
  </si>
  <si>
    <t>OG0000014.7/OG0000014.8/OG0000014.13/OG0000014.14/OG0000014.9/OG0000014.5/OG0000014.4/OG0000014.6/OG0000014.1/OG0000014.11/OG0000014.2/OG0000014.10/OG0000014.12/OG0000014.3/OG0000061.11/OG0000061.3/OG0000061.6/OG0000061.10/OG0000061.1/OG0000061.12/OG0000061.7/OG0000061.5/OG0000061.9/OG0000061.4/OG0000061.8/OG0000061.2/OG0000102.3/OG0000102.1/OG0000102.2/OG0000102.6/OG0000102.5/OG0000102.4/OG0000102.7/OG0000102.8/OG0000274.1/OG0000274.4/OG0000274.5/OG0000274.2/OG0000274.3/OG0000385.3/OG0000385.1/OG0000385.2/OG0000447.3/OG0000447.2/OG0000447.1/OG0000548.2/OG0000548.1/OG0000548.3/OG0000608.1/OG0000608.2/OG0000666.3/OG0000666.2/OG0000666.1/OG0000789.1/OG0000789.2/OG0000947.1/OG0000947.2/OG0001084.2/OG0001084.1/OG0001260.1/OG0001765.1/OG0001772.2/OG0001772.1/OG0002746.1/OG0003104.1/OG0003591.1/OG0003736.1/OG0003774.1/OG0006375.1/OG0006647.1/OG0006850.1</t>
  </si>
  <si>
    <t>OG0000180.6/OG0000180.4/OG0000180.3/OG0000180.2/OG0000180.5/OG0000180.1/OG0000247.4/OG0000247.5/OG0000247.1/OG0000247.3/OG0000247.2/OG0000293.1/OG0000293.3/OG0000293.4/OG0000293.5/OG0000293.2/OG0000348.2/OG0000348.1/OG0000348.3/OG0000712.1/OG0000712.2/OG0000917.2/OG0000917.1/OG0002024.1/OG0002024.2/OG0002502.1/OG0002941.2/OG0002941.1/OG0002949.1/OG0002949.2/OG0004297.1/OG0004419.1/OG0004778.1/OG0005013.1/OG0005066.1/OG0005852.1/OG0006256.1</t>
  </si>
  <si>
    <t>OG0000030.8/OG0000030.7/OG0000030.12/OG0000030.6/OG0000030.1/OG0000030.4/OG0000030.9/OG0000030.10/OG0000030.14/OG0000030.2/OG0000030.3/OG0000030.13/OG0000030.5/OG0000030.11/OG0000339.3/OG0000339.2/OG0000339.4/OG0000339.1/OG0003724.1</t>
  </si>
  <si>
    <t>OG0000030.8/OG0000030.7/OG0000030.12/OG0000030.6/OG0000030.1/OG0000030.4/OG0000030.9/OG0000030.10/OG0000030.14/OG0000030.2/OG0000030.3/OG0000030.13/OG0000030.5/OG0000030.11/OG0000107.5/OG0000107.3/OG0000107.7/OG0000107.4/OG0000107.1/OG0000107.2/OG0000107.8/OG0000107.6/OG0000339.3/OG0000339.2/OG0000339.4/OG0000339.1/OG0000548.2/OG0000548.1/OG0000548.3/OG0003724.1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</si>
  <si>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0000041.8/OG0000041.10/OG0000041.2/OG0000041.11/OG0000041.3/OG0000041.5/OG0000041.9/OG0000041.1/OG0000041.12/OG0000041.7/OG0000041.6/OG0000041.13/OG0000041.4/OG0000041.14/OG0000053.9/OG0000053.10/OG0000053.2/OG0000053.7/OG0000053.12/OG0000053.4/OG0000053.1/OG0000053.6/OG0000053.11/OG0000053.8/OG0000053.5/OG0000053.3/OG0000073.10/OG0000073.7/OG0000073.3/OG0000073.11/OG0000073.8/OG0000073.1/OG0000073.5/OG0000073.2/OG0000073.9/OG0000073.4/OG0000073.6/OG0000114.2/OG0000114.1/OG0000114.3/OG0000114.5/OG0000114.4/OG0000130.5/OG0000130.4/OG0000130.7/OG0000130.6/OG0000130.3/OG0000130.2/OG0000130.1/OG0000176.4/OG0000176.3/OG0000176.1/OG0000176.7/OG0000176.2/OG0000176.5/OG0000176.6/OG0000180.6/OG0000180.4/OG0000180.3/OG0000180.2/OG0000180.5/OG0000180.1/OG0000192.1/OG0000192.2/OG0000192.5/OG0000192.4/OG0000192.3/OG0000196.3/OG0000196.5/OG0000196.4/OG0000196.1/OG0000196.2/OG0000200.4/OG0000200.5/OG0000200.2/OG0000200.6/OG0000200.3/OG0000200.1/OG0000207.1/OG0000207.2/OG0000208.2/OG0000208.1/OG0000208.4/OG0000208.3/OG0000247.4/OG0000247.5/OG0000247.1/OG0000247.3/OG0000247.2/OG0000293.1/OG0000293.3/OG0000293.4/OG0000293.5/OG0000293.2/OG0000348.2/OG0000348.1/OG0000348.3/OG0000372.5/OG0000372.3/OG0000372.4/OG0000372.1/OG0000372.2/OG0000404.1/OG0000404.2/OG0000404.3/OG0000404.4/OG0000477.2/OG0000477.3/OG0000477.4/OG0000477.1/OG0000485.1/OG0000485.3/OG0000485.2/OG0000523.2/OG0000523.3/OG0000523.1/OG0000526.3/OG0000526.2/OG0000526.1/OG0000608.1/OG0000608.2/OG0000615.3/OG0000615.1/OG0000615.2/OG0000632.1/OG0000632.2/OG0000709.3/OG0000709.1/OG0000709.2/OG0000712.1/OG0000712.2/OG0000815.1/OG0000815.2/OG0000917.2/OG0000917.1/OG0000919.2/OG0000919.1/OG0000937.2/OG0000937.1/OG0000950.2/OG0000950.1/OG0001019.1/OG0001019.2/OG0001023.2/OG0001023.1/OG0001052.2/OG0001052.1/OG0001082.2/OG0001082.1/OG0001084.2/OG0001084.1/OG0001274.1/OG0001274.2/OG0001322.1/OG0001322.2/OG0001420.1/OG0001502.2/OG0001502.1/OG0001511.1/OG0001527.2/OG0001527.1/OG0001610.1/OG0001621.2/OG0001621.1/OG0001635.1/OG0001771.1/OG0001771.2/OG0001867.1/OG0001942.1/OG0001942.2/OG0002024.1/OG0002024.2/OG0002107.2/OG0002107.1/OG0002208.1/OG0002208.2/OG0002242.2/OG0002242.1/OG0002284.1/OG0002380.1/OG0002502.1/OG0002620.1/OG0002644.1/OG0002806.1/OG0002806.2/OG0002941.2/OG0002941.1/OG0002949.1/OG0002949.2/OG0002950.1/OG0003031.1/OG0003296.1/OG0003336.1/OG0003444.1/OG0003821.1/OG0004064.1/OG0004297.1/OG0004332.1/OG0004394.1/OG0004419.1/OG0004563.1/OG0004778.1/OG0004952.1/OG0005002.1/OG0005013.1/OG0005043.1/OG0005066.1/OG0005852.1/OG0006011.1/OG0006256.1/OG0006415.1/OG0006891.1/OG0006924.1/OG0006933.1/OG0008857.1/OG0010324.1</t>
  </si>
  <si>
    <t>OG0000407.6/OG0000407.3/OG0000407.1/OG0000407.5/OG0000407.4/OG0000407.2/OG0000913.1/OG0000913.3/OG0000913.2/OG0001966.2/OG0001966.1/OG0004607.1/OG0006050.1/OG0007332.1/OG0007376.1</t>
  </si>
  <si>
    <t>OG0001747.1/OG0001747.2/OG0004461.1/OG0006498.1</t>
  </si>
  <si>
    <t>OG0001023.2/OG0001023.1/OG0004569.1</t>
  </si>
  <si>
    <t>OG0005271.1/OG0005776.1/OG0005876.1/OG0006292.1/OG0006529.1/OG0007750.1</t>
  </si>
  <si>
    <t>OG0000302.7/OG0000302.3/OG0000302.2/OG0000302.6/OG0000302.1/OG0000302.5/OG0000302.4/OG0002480.1/OG0005410.1/OG0006377.1/OG0006708.1/OG0006736.1/OG0007825.1/OG0007833.1/OG0008134.1/OG0008552.1/OG0008572.1</t>
  </si>
  <si>
    <t>OG0000098.9/OG0000098.6/OG0000098.5/OG0000098.3/OG0000098.8/OG0000098.7/OG0000098.4/OG0000098.1/OG0000098.2/OG0000205.5/OG0000205.2/OG0000205.7/OG0000205.3/OG0000205.1/OG0000205.4/OG0000205.6/OG0000476.1/OG0000476.2/OG0000476.3/OG0000628.1/OG0000628.2/OG0000725.1/OG0000725.2/OG0000730.2/OG0000730.1/OG0001015.1/OG0001027.2/OG0001027.1/OG0001115.2/OG0001115.1/OG0001199.1/OG0001392.2/OG0001392.1/OG0001499.1/OG0001562.1/OG0001562.2/OG0001673.1/OG0002000.1/OG0002030.1/OG0002030.2/OG0002126.2/OG0002126.1/OG0002752.1/OG0002867.2/OG0002867.1/OG0003047.1/OG0003667.1/OG0003715.1/OG0003943.1/OG0003961.1/OG0003965.1/OG0004019.1/OG0004069.1/OG0004434.1/OG0004798.1/OG0004993.1/OG0005112.1/OG0005124.1/OG0005160.1/OG0005307.1/OG0005345.1/OG0005374.1/OG0005383.1/OG0005717.1/OG0005851.1/OG0005854.1/OG0006010.1/OG0006336.1/OG0006417.1/OG0006457.1/OG0006687.1/OG0006769.1/OG0006860.1/OG0006874.1/OG0007392.1/OG0007432.1/OG0007565.1/OG0007635.1/OG0007702.1/OG0007759.1/OG0007839.1/OG0008106.1/OG0008523.1</t>
  </si>
  <si>
    <t>OG0000109.4/OG0000109.8/OG0000109.1/OG0000109.3/OG0000109.7/OG0000109.6/OG0000109.9/OG0000109.5/OG0000109.2/OG0005854.1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</si>
  <si>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0000192.1/OG0000192.2/OG0000192.5/OG0000192.4/OG0000192.3/OG0000200.4/OG0000200.5/OG0000200.2/OG0000200.6/OG0000200.3/OG0000200.1/OG0000207.1/OG0000207.2/OG0000372.5/OG0000372.3/OG0000372.4/OG0000372.1/OG0000372.2/OG0000615.3/OG0000615.1/OG0000615.2/OG0001420.1/OG0001771.1/OG0001771.2/OG0002620.1/OG0002950.1/OG0003031.1/OG0003296.1/OG0004394.1/OG0006011.1/OG0006924.1</t>
  </si>
  <si>
    <t>OG0000036.7/OG0000036.3/OG0000036.12/OG0000036.6/OG0000036.11/OG0000036.5/OG0000036.10/OG0000036.8/OG0000036.1/OG0000036.9/OG0000036.4/OG0000036.2/OG0000187.6/OG0000187.5/OG0000187.4/OG0000187.3/OG0000187.1/OG0000187.2/OG0000456.4/OG0000456.2/OG0000456.3/OG0000456.1/OG0000915.1/OG0000915.2/OG0001247.1/OG0001247.2/OG0001785.1/OG0001785.2/OG0001963.1/OG0001963.2/OG0002766.2/OG0002766.1/OG0003416.1/OG0004287.1/OG0005140.1/OG0005320.1/OG0005926.1/OG0007090.1/OG0007103.1/OG0007748.1</t>
  </si>
  <si>
    <t>OG0000835.3/OG0000835.2/OG0000835.1/OG0002264.1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</si>
  <si>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0000041.8/OG0000041.10/OG0000041.2/OG0000041.11/OG0000041.3/OG0000041.5/OG0000041.9/OG0000041.1/OG0000041.12/OG0000041.7/OG0000041.6/OG0000041.13/OG0000041.4/OG0000041.14/OG0000114.2/OG0000114.1/OG0000114.3/OG0000114.5/OG0000114.4/OG0000180.6/OG0000180.4/OG0000180.3/OG0000180.2/OG0000180.5/OG0000180.1/OG0000184.3/OG0000184.1/OG0000184.4/OG0000184.2/OG0000196.3/OG0000196.5/OG0000196.4/OG0000196.1/OG0000196.2/OG0000208.2/OG0000208.1/OG0000208.4/OG0000208.3/OG0000328.1/OG0000328.4/OG0000328.3/OG0000328.2/OG0000348.2/OG0000348.1/OG0000348.3/OG0000372.5/OG0000372.3/OG0000372.4/OG0000372.1/OG0000372.2/OG0000477.2/OG0000477.3/OG0000477.4/OG0000477.1/OG0000485.1/OG0000485.3/OG0000485.2/OG0000541.1/OG0000541.2/OG0000541.3/OG0000548.2/OG0000548.1/OG0000548.3/OG0000617.1/OG0000617.2/OG0000617.3/OG0000632.1/OG0000632.2/OG0000709.3/OG0000709.1/OG0000709.2/OG0000815.1/OG0000815.2/OG0000917.2/OG0000917.1/OG0000919.2/OG0000919.1/OG0000937.2/OG0000937.1/OG0000950.2/OG0000950.1/OG0001005.2/OG0001005.1/OG0001052.2/OG0001052.1/OG0001322.1/OG0001322.2/OG0001502.2/OG0001502.1/OG0001511.1/OG0001527.2/OG0001527.1/OG0001542.2/OG0001542.1/OG0001621.2/OG0001621.1/OG0001867.1/OG0001942.1/OG0001942.2/OG0002242.2/OG0002242.1/OG0002644.1/OG0002806.1/OG0002806.2/OG0003289.1/OG0003311.2/OG0003311.1/OG0003336.1/OG0003444.1/OG0003821.1/OG0004064.1/OG0004332.1/OG0004563.1/OG0005002.1/OG0005043.1/OG0005411.1/OG0006415.1</t>
  </si>
  <si>
    <t>OG0000913.1/OG0000913.3/OG0000913.2/OG0001966.2/OG0001966.1/OG0002646.1/OG0004607.1/OG0007332.1/OG0007376.1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</si>
  <si>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0000041.8/OG0000041.10/OG0000041.2/OG0000041.11/OG0000041.3/OG0000041.5/OG0000041.9/OG0000041.1/OG0000041.12/OG0000041.7/OG0000041.6/OG0000041.13/OG0000041.4/OG0000041.14/OG0000114.2/OG0000114.1/OG0000114.3/OG0000114.5/OG0000114.4/OG0000180.6/OG0000180.4/OG0000180.3/OG0000180.2/OG0000180.5/OG0000180.1/OG0000196.3/OG0000196.5/OG0000196.4/OG0000196.1/OG0000196.2/OG0000208.2/OG0000208.1/OG0000208.4/OG0000208.3/OG0000348.2/OG0000348.1/OG0000348.3/OG0000372.5/OG0000372.3/OG0000372.4/OG0000372.1/OG0000372.2/OG0000477.2/OG0000477.3/OG0000477.4/OG0000477.1/OG0000485.1/OG0000485.3/OG0000485.2/OG0000632.1/OG0000632.2/OG0000709.3/OG0000709.1/OG0000709.2/OG0000815.1/OG0000815.2/OG0000917.2/OG0000917.1/OG0000919.2/OG0000919.1/OG0000937.2/OG0000937.1/OG0000950.2/OG0000950.1/OG0001052.2/OG0001052.1/OG0001322.1/OG0001322.2/OG0001502.2/OG0001502.1/OG0001511.1/OG0001527.2/OG0001527.1/OG0001621.2/OG0001621.1/OG0001867.1/OG0001942.1/OG0001942.2/OG0002242.2/OG0002242.1/OG0002644.1/OG0002806.1/OG0002806.2/OG0003336.1/OG0003444.1/OG0003821.1/OG0004064.1/OG0004332.1/OG0004563.1/OG0005002.1/OG0005043.1/OG0006415.1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</si>
  <si>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0000114.2/OG0000114.1/OG0000114.3/OG0000114.5/OG0000114.4/OG0000180.6/OG0000180.4/OG0000180.3/OG0000180.2/OG0000180.5/OG0000180.1/OG0000196.3/OG0000196.5/OG0000196.4/OG0000196.1/OG0000196.2/OG0000208.2/OG0000208.1/OG0000208.4/OG0000208.3/OG0000348.2/OG0000348.1/OG0000348.3/OG0000485.1/OG0000485.3/OG0000485.2/OG0000632.1/OG0000632.2/OG0000709.3/OG0000709.1/OG0000709.2/OG0000917.2/OG0000917.1/OG0000919.2/OG0000919.1/OG0001052.2/OG0001052.1/OG0001322.1/OG0001322.2/OG0001511.1/OG0001621.2/OG0001621.1/OG0001867.1/OG0001942.1/OG0001942.2/OG0002242.2/OG0002242.1/OG0003821.1/OG0004064.1/OG0004332.1/OG0004563.1/OG0005002.1/OG0005043.1</t>
  </si>
  <si>
    <t>OG0000102.3/OG0000102.1/OG0000102.2/OG0000102.6/OG0000102.5/OG0000102.4/OG0000102.7/OG0000102.8/OG0000296.1/OG0000296.2/OG0000296.3/OG0000372.5/OG0000372.3/OG0000372.4/OG0000372.1/OG0000372.2/OG0000398.2/OG0000398.1/OG0000398.3/OG0000617.1/OG0000617.2/OG0000617.3/OG0000868.2/OG0000868.1/OG0000868.3/OG0000919.2/OG0000919.1/OG0002395.1/OG0003547.1/OG0005158.1</t>
  </si>
  <si>
    <t>OG0000835.3/OG0000835.2/OG0000835.1/OG0000913.1/OG0000913.3/OG0000913.2/OG0001104.2/OG0001104.1/OG0001609.1/OG0001822.1/OG0001822.2/OG0001940.1/OG0001966.2/OG0001966.1/OG0002019.1/OG0002073.1/OG0002073.2/OG0002145.1/OG0002353.1/OG0002646.1/OG0003077.2/OG0003077.1/OG0003238.1/OG0003335.1/OG0003339.1/OG0003415.1/OG0003542.1/OG0003578.1/OG0003672.1/OG0003832.1/OG0004040.1/OG0004052.1/OG0004096.1/OG0004401.1/OG0004607.1/OG0004688.1/OG0004744.1/OG0004779.1/OG0005288.1/OG0005441.1/OG0005467.1/OG0005534.1/OG0005582.1/OG0005903.1/OG0006227.1/OG0006406.1/OG0006467.1/OG0006855.1/OG0007127.1/OG0007240.1/OG0007281.1/OG0007332.1/OG0007376.1/OG0007852.1/OG0008180.1/OG0008221.1/OG0010621.1</t>
  </si>
  <si>
    <t>OG0000123.2/OG0000123.3/OG0000123.5/OG0000123.6/OG0000123.4/OG0000123.7/OG0000123.1/OG0000266.6/OG0000266.3/OG0000266.5/OG0000266.1/OG0000266.2/OG0000266.4/OG0000286.3/OG0000286.6/OG0000286.7/OG0000286.1/OG0000286.4/OG0000286.2/OG0000286.5/OG0001056.1/OG0001056.2/OG0001795.2/OG0001795.1/OG0001902.1/OG0001902.2/OG0002011.1/OG0002011.2/OG0002306.2/OG0002306.1/OG0002581.1/OG0002628.2/OG0002628.1/OG0002817.2/OG0002817.1/OG0003211.1/OG0003293.1/OG0003454.1/OG0003471.1/OG0003568.2/OG0003568.1/OG0004169.1/OG0004325.1/OG0004638.1/OG0004966.1/OG0005069.1/OG0005129.1/OG0005518.1/OG0005562.1/OG0005609.1/OG0005810.1/OG0006392.1/OG0007366.1/OG0007594.1/OG0007609.1/OG0007786.1/OG0009738.1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</si>
  <si>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0000021.4/OG0000021.11/OG0000021.2/OG0000021.9/OG0000021.10/OG0000021.13/OG0000021.6/OG0000021.8/OG0000021.14/OG0000021.15/OG0000021.5/OG0000021.1/OG0000021.7/OG0000021.3/OG0000021.12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0000047.2/OG0000047.3/OG0000047.7/OG0000047.1/OG0000047.4/OG0000047.5/OG0000047.6/OG0000050.7/OG0000050.8/OG0000050.1/OG0000050.6/OG0000050.10/OG0000050.5/OG0000050.11/OG0000050.9/OG0000050.3/OG0000050.2/OG0000050.4/OG0000061.11/OG0000061.3/OG0000061.6/OG0000061.10/OG0000061.1/OG0000061.12/OG0000061.7/OG0000061.5/OG0000061.9/OG0000061.4/OG0000061.8/OG0000061.2/OG0000089.4/OG0000089.8/OG0000089.5/OG0000089.2/OG0000089.6/OG0000089.3/OG0000089.7/OG0000089.1/OG0000102.3/OG0000102.1/OG0000102.2/OG0000102.6/OG0000102.5/OG0000102.4/OG0000102.7/OG0000102.8/OG0000105.3/OG0000105.1/OG0000105.5/OG0000105.7/OG0000105.6/OG0000105.2/OG0000105.4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0000133.3/OG0000133.1/OG0000133.4/OG0000133.2/OG0000137.1/OG0000137.6/OG0000137.3/OG0000137.5/OG0000137.2/OG0000137.4/OG0000143.2/OG0000143.3/OG0000143.1/OG0000143.4/OG0000148.3/OG0000148.6/OG0000148.5/OG0000148.2/OG0000148.4/OG0000148.1/OG0000155.5/OG0000155.4/OG0000155.3/OG0000155.1/OG0000155.6/OG0000155.2/OG0000168.1/OG0000168.4/OG0000168.2/OG0000168.3/OG0000168.5/OG0000172.3/OG0000172.4/OG0000172.2/OG0000172.1/OG0000180.6/OG0000180.4/OG0000180.3/OG0000180.2/OG0000180.5/OG0000180.1/OG0000181.3/OG0000181.5/OG0000181.1/OG0000181.2/OG0000181.4/OG0000182.3/OG0000182.5/OG0000182.2/OG0000182.6/OG0000182.1/OG0000182.4/OG0000184.3/OG0000184.1/OG0000184.4/OG0000184.2/OG0000186.3/OG0000186.6/OG0000186.1/OG0000186.4/OG0000186.2/OG0000186.5/OG0000187.6/OG0000187.5/OG0000187.4/OG0000187.3/OG0000187.1/OG0000187.2/OG0000192.1/OG0000192.2/OG0000192.5/OG0000192.4/OG0000192.3/OG0000196.3/OG0000196.5/OG0000196.4/OG0000196.1/OG0000196.2/OG0000200.4/OG0000200.5/OG0000200.2/OG0000200.6/OG0000200.3/OG0000200.1/OG0000205.5/OG0000205.2/OG0000205.7/OG0000205.3/OG0000205.1/OG0000205.4/OG0000205.6/OG0000207.1/OG0000207.2/OG0000208.2/OG0000208.1/OG0000208.4/OG0000208.3/OG0000222.2/OG0000222.1/OG0000222.4/OG0000222.5/OG0000222.3/OG0000224.5/OG0000224.3/OG0000224.4/OG0000224.2/OG0000224.1/OG0000224.6/OG0000229.4/OG0000229.5/OG0000229.3/OG0000229.1/OG0000229.2/OG0000247.4/OG0000247.5/OG0000247.1/OG0000247.3/OG0000247.2/OG0000267.4/OG0000267.1/OG0000267.2/OG0000267.5/OG0000267.3/OG0000269.4/OG0000269.2/OG0000269.3/OG0000269.1/OG0000273.1/OG0000273.5/OG0000273.4/OG0000273.2/OG0000273.3/OG0000274.1/OG0000274.4/OG0000274.5/OG0000274.2/OG0000274.3/OG0000278.4/OG0000278.2/OG0000278.1/OG0000278.3/OG0000278.5/OG0000280.1/OG0000280.2/OG0000280.4/OG0000280.3/OG0000283.4/OG0000283.3/OG0000283.1/OG0000283.2/OG0000293.1/OG0000293.3/OG0000293.4/OG0000293.5/OG0000293.2/OG0000298.3/OG0000298.4/OG0000298.5/OG0000298.1/OG0000298.2/OG0000299.2/OG0000299.4/OG0000299.3/OG0000299.1/OG0000313.1/OG0000313.5/OG0000313.4/OG0000313.3/OG0000313.2/OG0000316.4/OG0000316.2/OG0000316.5/OG0000316.1/OG0000316.3/OG0000318.4/OG0000318.2/OG0000318.1/OG0000318.3/OG0000320.4/OG0000320.3/OG0000320.2/OG0000320.1/OG0000320.5/OG0000322.1/OG0000322.2/OG0000322.4/OG0000322.3/OG0000327.4/OG0000327.3/OG0000327.1/OG0000327.2/OG0000328.1/OG0000328.4/OG0000328.3/OG0000328.2/OG0000333.4/OG0000333.2/OG0000333.1/OG0000333.3/OG0000334.3/OG0000334.1/OG0000334.4/OG0000334.2/OG0000337.3/OG0000337.1/OG0000337.2/OG0000339.3/OG0000339.2/OG0000339.4/OG0000339.1/OG0000340.4/OG0000340.1/OG0000340.3/OG0000340.2/OG0000348.2/OG0000348.1/OG0000348.3/OG0000351.4/OG0000351.3/OG0000351.1/OG0000351.2/OG0000354.3/OG0000354.2/OG0000354.1/OG0000356.4/OG0000356.1/OG0000356.2/OG0000356.3/OG0000367.2/OG0000367.1/OG0000367.3/OG0000367.4/OG0000372.5/OG0000372.3/OG0000372.4/OG0000372.1/OG0000372.2/OG0000386.3/OG0000386.1/OG0000386.4/OG0000386.2/OG0000395.1/OG0000395.2/OG0000395.3/OG0000396.4/OG0000396.3/OG0000396.1/OG0000396.2/OG0000404.1/OG0000404.2/OG0000404.3/OG0000404.4/OG0000406.1/OG0000406.3/OG0000406.2/OG0000412.2/OG0000412.1/OG0000412.3/OG0000416.1/OG0000416.4/OG0000416.2/OG0000416.3/OG0000419.4/OG0000419.3/OG0000419.2/OG0000419.1/OG0000420.3/OG0000420.2/OG0000420.1/OG0000426.3/OG0000426.1/OG0000426.2/OG0000429.3/OG0000429.2/OG0000429.1/OG0000436.3/OG0000436.1/OG0000436.2/OG0000448.2/OG0000448.4/OG0000448.1/OG0000448.3/OG0000449.3/OG0000449.1/OG0000449.2/OG0000474.3/OG0000474.4/OG0000474.2/OG0000474.5/OG0000474.1/OG0000477.2/OG0000477.3/OG0000477.4/OG0000477.1/OG0000480.3/OG0000480.1/OG0000480.2/OG0000484.2/OG0000484.1/OG0000484.3/OG0000485.1/OG0000485.3/OG0000485.2/OG0000492.1/OG0000492.3/OG0000492.2/OG0000523.2/OG0000523.3/OG0000523.1/OG0000540.3/OG0000540.4/OG0000540.2/OG0000540.1/OG0000541.1/OG0000541.2/OG0000541.3/OG0000542.1/OG0000542.2/OG0000542.3/OG0000543.3/OG0000543.2/OG0000543.4/OG0000543.1/OG0000548.2/OG0000548.1/OG0000548.3/OG0000549.2/OG0000549.1/OG0000551.3/OG0000551.2/OG0000551.1/OG0000555.1/OG0000555.2/OG0000555.3/OG0000559.3/OG0000559.2/OG0000559.1/OG0000571.3/OG0000571.1/OG0000571.2/OG0000582.3/OG0000582.1/OG0000582.2/OG0000585.1/OG0000585.2/OG0000608.1/OG0000608.2/OG0000613.1/OG0000613.3/OG0000613.2/OG0000615.3/OG0000615.1/OG0000615.2/OG0000617.1/OG0000617.2/OG0000617.3/OG0000632.1/OG0000632.2/OG0000635.1/OG0000635.2/OG0000648.2/OG0000648.1/OG0000666.3/OG0000666.2/OG0000666.1/OG0000670.2/OG0000670.1/OG0000671.3/OG0000671.1/OG0000671.2/OG0000686.1/OG0000686.2/OG0000686.3/OG0000709.3/OG0000709.1/OG0000709.2/OG0000710.3/OG0000710.1/OG0000710.2/OG0000712.1/OG0000712.2/OG0000736.2/OG0000736.3/OG0000736.1/OG0000744.1/OG0000744.2/OG0000745.2/OG0000745.1/OG0000745.3/OG0000770.2/OG0000770.1/OG0000772.1/OG0000772.2/OG0000785.1/OG0000785.2/OG0000789.1/OG0000789.2/OG0000797.1/OG0000797.3/OG0000797.2/OG0000812.1/OG0000812.2/OG0000812.3/OG0000815.1/OG0000815.2/OG0000830.2/OG0000830.1/OG0000831.2/OG0000831.1/OG0000832.1/OG0000832.3/OG0000832.2/OG0000833.2/OG0000833.1/OG0000837.1/OG0000837.2/OG0000860.1/OG0000860.2/OG0000860.3/OG0000862.2/OG0000862.1/OG0000868.2/OG0000868.1/OG0000868.3/OG0000886.1/OG0000886.3/OG0000886.2/OG0000892.1/OG0000892.2/OG0000897.2/OG0000897.1/OG0000904.2/OG0000904.3/OG0000904.1/OG0000917.2/OG0000917.1/OG0000919.2/OG0000919.1/OG0000921.3/OG0000921.1/OG0000921.2/OG0000923.1/OG0000923.2/OG0000932.3/OG0000932.1/OG0000932.2/OG0000935.2/OG0000935.1/OG0000937.2/OG0000937.1/OG0000947.1/OG0000947.2/OG0000950.2/OG0000950.1/OG0000953.1/OG0000953.2/OG0000966.2/OG0000966.1/OG0000967.1/OG0000967.2/OG0000967.3/OG0000974.1/OG0000974.2/OG0000995.1/OG0000995.2/OG0001005.2/OG0001005.1/OG0001006.1/OG0001006.2/OG0001019.1/OG0001019.2/OG0001023.2/OG0001023.1/OG0001033.2/OG0001033.1/OG0001052.2/OG0001052.1/OG0001089.2/OG0001089.1/OG0001111.1/OG0001111.2/OG0001125.2/OG0001125.1/OG0001126.1/OG0001126.2/OG0001149.1/OG0001149.2/OG0001157.2/OG0001157.1/OG0001161.1/OG0001161.2/OG0001162.1/OG0001162.2/OG0001166.2/OG0001166.1/OG0001169.2/OG0001169.1/OG0001170.2/OG0001170.1/OG0001175.2/OG0001175.1/OG0001203.2/OG0001203.1/OG0001222.1/OG0001222.2/OG0001225.2/OG0001225.1/OG0001245.2/OG0001245.1/OG0001248.1/OG0001248.2/OG0001259.2/OG0001259.1/OG0001262.2/OG0001262.1/OG0001271.2/OG0001271.1/OG0001275.2/OG0001275.1/OG0001305.2/OG0001305.1/OG0001306.2/OG0001306.1/OG0001322.1/OG0001322.2/OG0001342.2/OG0001342.1/OG0001355.2/OG0001355.1/OG0001368.2/OG0001368.1/OG0001393.1/OG0001393.2/OG0001395.2/OG0001395.1/OG0001402.1/OG0001402.2/OG0001408.1/OG0001408.2/OG0001420.1/OG0001421.2/OG0001421.1/OG0001450.1/OG0001450.2/OG0001469.2/OG0001469.1/OG0001501.1/OG0001502.2/OG0001502.1/OG0001504.1/OG0001504.2/OG0001511.1/OG0001512.1/OG0001512.2/OG0001527.2/OG0001527.1/OG0001542.2/OG0001542.1/OG0001552.2/OG0001552.1/OG0001554.2/OG0001554.1/OG0001558.2/OG0001558.1/OG0001559.2/OG0001559.1/OG0001570.1/OG0001570.2/OG0001574.2/OG0001574.1/OG0001597.1/OG0001597.2/OG0001599.1/OG0001599.2/OG0001607.2/OG0001607.1/OG0001610.1/OG0001613.2/OG0001613.1/OG0001615.2/OG0001615.1/OG0001621.2/OG0001621.1/OG0001622.1/OG0001631.2/OG0001631.1/OG0001634.2/OG0001634.1/OG0001683.2/OG0001683.1/OG0001702.2/OG0001702.1/OG0001710.2/OG0001710.1/OG0001712.1/OG0001712.2/OG0001716.1/OG0001716.2/OG0001721.2/OG0001721.1/OG0001768.1/OG0001771.1/OG0001771.2/OG0001772.2/OG0001772.1/OG0001793.2/OG0001793.1/OG0001814.1/OG0001814.2/OG0001867.1/OG0001900.1/OG0001918.1/OG0001932.1/OG0001932.2/OG0001942.1/OG0001942.2/OG0001963.1/OG0001963.2/OG0001964.1/OG0001972.1/OG0001972.2/OG0001976.2/OG0001976.1/OG0002031.2/OG0002031.1/OG0002068.1/OG0002107.2/OG0002107.1/OG0002120.1/OG0002120.2/OG0002121.1/OG0002121.2/OG0002134.1/OG0002141.1/OG0002142.1/OG0002142.2/OG0002143.2/OG0002143.1/OG0002205.1/OG0002219.1/OG0002221.1/OG0002242.2/OG0002242.1/OG0002246.1/OG0002268.1/OG0002277.2/OG0002277.1/OG0002291.1/OG0002332.1/OG0002340.1/OG0002340.2/OG0002341.1/OG0002344.2/OG0002344.1/OG0002351.1/OG0002381.2/OG0002381.1/OG0002409.1/OG0002443.2/OG0002443.1/OG0002469.1/OG0002472.1/OG0002475.1/OG0002481.1/OG0002487.1/OG0002488.2/OG0002488.1/OG0002491.1/OG0002492.1/OG0002509.2/OG0002509.1/OG0002511.1/OG0002514.1/OG0002514.2/OG0002551.1/OG0002551.2/OG0002586.1/OG0002586.2/OG0002605.1/OG0002605.2/OG0002607.1/OG0002614.1/OG0002620.1/OG0002621.1/OG0002623.2/OG0002623.1/OG0002638.1/OG0002643.1/OG0002644.1/OG0002666.1/OG0002670.1/OG0002730.1/OG0002731.2/OG0002731.1/OG0002732.1/OG0002741.1/OG0002767.1/OG0002772.1/OG0002797.1/OG0002806.1/OG0002806.2/OG0002807.1/OG0002809.2/OG0002809.1/OG0002812.1/OG0002822.1/OG0002875.1/OG0002885.1/OG0002899.1/OG0002902.1/OG0002910.2/OG0002910.1/OG0002950.1/OG0002957.1/OG0002958.1/OG0003018.1/OG0003028.1/OG0003028.2/OG0003029.1/OG0003031.1/OG0003050.1/OG0003078.1/OG0003088.1/OG0003090.1/OG0003096.1/OG0003105.1/OG0003109.1/OG0003123.1/OG0003131.1/OG0003154.1/OG0003222.1/OG0003233.1/OG0003243.1/OG0003270.1/OG0003273.1/OG0003276.1/OG0003289.1/OG0003296.1/OG0003303.1/OG0003311.2/OG0003311.1/OG0003336.1/OG0003444.1/OG0003451.1/OG0003473.1/OG0003484.1/OG0003485.1/OG0003487.1/OG0003491.1/OG0003522.1/OG0003523.1/OG0003564.1/OG0003718.1/OG0003721.1/OG0003730.1/OG0003752.1/OG0003774.1/OG0003775.1/OG0003776.1/OG0003791.1/OG0003794.1/OG0003795.1/OG0003816.1/OG0003821.1/OG0003826.1/OG0003830.1/OG0004017.1/OG0004029.1/OG0004038.1/OG0004048.1/OG0004064.1/OG0004127.1/OG0004135.1/OG0004138.1/OG0004139.1/OG0004146.1/OG0004152.1/OG0004254.1/OG0004257.1/OG0004292.1/OG0004294.1/OG0004301.1/OG0004304.1/OG0004309.1/OG0004311.1/OG0004315.1/OG0004332.1/OG0004361.1/OG0004388.1/OG0004394.1/OG0004425.1/OG0004437.1/OG0004439.1/OG0004454.1/OG0004471.1/OG0004563.1/OG0004574.1/OG0004632.1/OG0004677.1/OG0004710.1/OG0004738.1/OG0004785.1/OG0004818.1/OG0004928.1/OG0004943.1/OG0004948.1/OG0005002.1/OG0005043.1/OG0005072.1/OG0005078.1/OG0005116.1/OG0005155.1/OG0005158.1/OG0005281.1/OG0005282.1/OG0005284.1/OG0005318.1/OG0005359.1/OG0005362.1/OG0005411.1/OG0005431.1/OG0005466.1/OG0005526.1/OG0005543.1/OG0005580.1/OG0005583.1/OG0005656.1/OG0005783.1/OG0005811.1/OG0005813.1/OG0005838.1/OG0006007.1/OG0006011.1/OG0006236.1/OG0006242.1/OG0006248.1/OG0006261.1/OG0006319.1/OG0006329.1/OG0006340.1/OG0006351.1/OG0006379.1/OG0006407.1/OG0006415.1/OG0006422.1/OG0006480.1/OG0006481.1/OG0006679.1/OG0006696.1/OG0006765.1/OG0006794.1/OG0006801.1/OG0006832.1/OG0006889.1/OG0006922.1/OG0006924.1/OG0006933.1/OG0006954.1/OG0007085.1/OG0007097.1/OG0007130.1/OG0007195.1/OG0007208.1/OG0007659.1/OG0007702.1/OG0007773.1/OG0007787.1/OG0008029.1/OG0008113.1/OG0008482.1/OG0008490.1/OG0008857.1/OG0009072.1</t>
  </si>
  <si>
    <t>OG0000835.3/OG0000835.2/OG0000835.1/OG0001822.1/OG0001822.2/OG0002353.1/OG0003578.1/OG0004744.1/OG0004779.1/OG0005441.1/OG0005467.1/OG0005582.1/OG0005903.1/OG0006406.1/OG0007240.1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</si>
  <si>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0000021.4/OG0000021.11/OG0000021.2/OG0000021.9/OG0000021.10/OG0000021.13/OG0000021.6/OG0000021.8/OG0000021.14/OG0000021.15/OG0000021.5/OG0000021.1/OG0000021.7/OG0000021.3/OG0000021.12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0000061.11/OG0000061.3/OG0000061.6/OG0000061.10/OG0000061.1/OG0000061.12/OG0000061.7/OG0000061.5/OG0000061.9/OG0000061.4/OG0000061.8/OG0000061.2/OG0000089.4/OG0000089.8/OG0000089.5/OG0000089.2/OG0000089.6/OG0000089.3/OG0000089.7/OG0000089.1/OG0000133.3/OG0000133.1/OG0000133.4/OG0000133.2/OG0000155.5/OG0000155.4/OG0000155.3/OG0000155.1/OG0000155.6/OG0000155.2/OG0000182.3/OG0000182.5/OG0000182.2/OG0000182.6/OG0000182.1/OG0000182.4/OG0000186.3/OG0000186.6/OG0000186.1/OG0000186.4/OG0000186.2/OG0000186.5/OG0000205.5/OG0000205.2/OG0000205.7/OG0000205.3/OG0000205.1/OG0000205.4/OG0000205.6/OG0000222.2/OG0000222.1/OG0000222.4/OG0000222.5/OG0000222.3/OG0000267.4/OG0000267.1/OG0000267.2/OG0000267.5/OG0000267.3/OG0000269.4/OG0000269.2/OG0000269.3/OG0000269.1/OG0000278.4/OG0000278.2/OG0000278.1/OG0000278.3/OG0000278.5/OG0000299.2/OG0000299.4/OG0000299.3/OG0000299.1/OG0000313.1/OG0000313.5/OG0000313.4/OG0000313.3/OG0000313.2/OG0000320.4/OG0000320.3/OG0000320.2/OG0000320.1/OG0000320.5/OG0000322.1/OG0000322.2/OG0000322.4/OG0000322.3/OG0000327.4/OG0000327.3/OG0000327.1/OG0000327.2/OG0000328.1/OG0000328.4/OG0000328.3/OG0000328.2/OG0000333.4/OG0000333.2/OG0000333.1/OG0000333.3/OG0000334.3/OG0000334.1/OG0000334.4/OG0000334.2/OG0000426.3/OG0000426.1/OG0000426.2/OG0000449.3/OG0000449.1/OG0000449.2/OG0000474.3/OG0000474.4/OG0000474.2/OG0000474.5/OG0000474.1/OG0000540.3/OG0000540.4/OG0000540.2/OG0000540.1/OG0000542.1/OG0000542.2/OG0000542.3/OG0000543.3/OG0000543.2/OG0000543.4/OG0000543.1/OG0000551.3/OG0000551.2/OG0000551.1/OG0000617.1/OG0000617.2/OG0000617.3/OG0000686.1/OG0000686.2/OG0000686.3/OG0000736.2/OG0000736.3/OG0000736.1/OG0000770.2/OG0000770.1/OG0000797.1/OG0000797.3/OG0000797.2/OG0000812.1/OG0000812.2/OG0000812.3/OG0000837.1/OG0000837.2/OG0000860.1/OG0000860.2/OG0000860.3/OG0000862.2/OG0000862.1/OG0000897.2/OG0000897.1/OG0000921.3/OG0000921.1/OG0000921.2/OG0000932.3/OG0000932.1/OG0000932.2/OG0000966.2/OG0000966.1/OG0001033.2/OG0001033.1/OG0001089.2/OG0001089.1/OG0001222.1/OG0001222.2/OG0001259.2/OG0001259.1/OG0001306.2/OG0001306.1/OG0001342.2/OG0001342.1/OG0001469.2/OG0001469.1/OG0001512.1/OG0001512.2/OG0001622.1/OG0001631.2/OG0001631.1/OG0001712.1/OG0001712.2/OG0001721.2/OG0001721.1/OG0001768.1/OG0001814.1/OG0001814.2/OG0001918.1/OG0001932.1/OG0001932.2/OG0001964.1/OG0001972.1/OG0001972.2/OG0001976.2/OG0001976.1/OG0002031.2/OG0002031.1/OG0002205.1/OG0002291.1/OG0002344.2/OG0002344.1/OG0002551.1/OG0002551.2/OG0002643.1/OG0002730.1/OG0002806.1/OG0002806.2/OG0003018.1/OG0003028.1/OG0003028.2/OG0003029.1/OG0003090.1/OG0003243.1/OG0003270.1/OG0003273.1/OG0003276.1/OG0003484.1/OG0003775.1/OG0003776.1/OG0003791.1/OG0003795.1/OG0003826.1/OG0003830.1/OG0004017.1/OG0004038.1/OG0004138.1/OG0004139.1/OG0004146.1/OG0004257.1/OG0004292.1/OG0004309.1/OG0004311.1/OG0004437.1/OG0004471.1/OG0004677.1/OG0004738.1/OG0004785.1/OG0004928.1/OG0005078.1/OG0005281.1/OG0005318.1/OG0005431.1/OG0005526.1/OG0006236.1/OG0006261.1/OG0006696.1/OG0006765.1/OG0006801.1/OG0006832.1/OG0006922.1/OG0006954.1/OG0007195.1/OG0007702.1/OG0007773.1/OG0007787.1/OG0008482.1</t>
  </si>
  <si>
    <t>OG0000266.6/OG0000266.3/OG0000266.5/OG0000266.1/OG0000266.2/OG0000266.4/OG0000286.3/OG0000286.6/OG0000286.7/OG0000286.1/OG0000286.4/OG0000286.2/OG0000286.5/OG0002011.1/OG0002011.2/OG0002581.1/OG0003471.1/OG0003568.2/OG0003568.1/OG0004169.1/OG0004325.1/OG0004966.1/OG0005518.1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</si>
  <si>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0001342.2/OG0001342.1/OG0001768.1/OG0002730.1/OG0007773.1</t>
  </si>
  <si>
    <t>OG0001851.1/OG0001912.2/OG0001912.3/OG0001912.1/OG0002653.1/OG0003335.1/OG0006512.1</t>
  </si>
  <si>
    <t>OG0000879.2/OG0000879.1/OG0004381.1/OG0005880.1/OG0008105.1/OG0008372.1/OG0009134.1</t>
  </si>
  <si>
    <t>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0000126.3/OG0000126.2/OG0000126.8/OG0000126.6/OG0000126.5/OG0000126.1/OG0000126.4/OG0000126.7/OG0000142.2/OG0000142.1/OG0000142.3/OG0000172.3/OG0000172.4/OG0000172.2/OG0000172.1/OG0000181.3/OG0000181.5/OG0000181.1/OG0000181.2/OG0000181.4/OG0000192.1/OG0000192.2/OG0000192.5/OG0000192.4/OG0000192.3/OG0000200.4/OG0000200.5/OG0000200.2/OG0000200.6/OG0000200.3/OG0000200.1/OG0000215.4/OG0000215.5/OG0000215.3/OG0000215.1/OG0000215.2/OG0000274.1/OG0000274.4/OG0000274.5/OG0000274.2/OG0000274.3/OG0000283.4/OG0000283.3/OG0000283.1/OG0000283.2/OG0000299.2/OG0000299.4/OG0000299.3/OG0000299.1/OG0000316.4/OG0000316.2/OG0000316.5/OG0000316.1/OG0000316.3/OG0000391.4/OG0000391.3/OG0000391.1/OG0000391.2/OG0000393.2/OG0000393.3/OG0000393.1/OG0000410.3/OG0000410.2/OG0000410.1/OG0000435.3/OG0000435.2/OG0000435.1/OG0000521.2/OG0000521.1/OG0000521.3/OG0000555.1/OG0000555.2/OG0000555.3/OG0000945.1/OG0000945.2/OG0001050.2/OG0001050.1/OG0001407.1/OG0001407.2/OG0001509.2/OG0001509.1/OG0001559.2/OG0001559.1/OG0001648.2/OG0001648.1/OG0001702.2/OG0001702.1/OG0001769.2/OG0001769.1/OG0001780.1/OG0001780.2/OG0001972.1/OG0001972.2/OG0002134.1/OG0002222.1/OG0002222.2/OG0002514.1/OG0002514.2/OG0002917.1/OG0003090.1/OG0003092.1/OG0003129.1/OG0003162.1/OG0003264.1/OG0003299.1/OG0003318.1/OG0003994.1/OG0004038.1/OG0004263.1/OG0004304.1/OG0004385.1/OG0004650.1/OG0004678.1/OG0005943.1/OG0005993.1/OG0006248.1/OG0006346.1/OG0007261.1/OG0008120.1</t>
  </si>
  <si>
    <t>OG0000030.8/OG0000030.7/OG0000030.12/OG0000030.6/OG0000030.1/OG0000030.4/OG0000030.9/OG0000030.10/OG0000030.14/OG0000030.2/OG0000030.3/OG0000030.13/OG0000030.5/OG0000030.11/OG0000038.11/OG0000038.6/OG0000038.9/OG0000038.12/OG0000038.2/OG0000038.8/OG0000038.10/OG0000038.7/OG0000038.1/OG0000038.4/OG0000038.5/OG0000038.3/OG0000105.3/OG0000105.1/OG0000105.5/OG0000105.7/OG0000105.6/OG0000105.2/OG0000105.4/OG0000172.3/OG0000172.4/OG0000172.2/OG0000172.1/OG0000184.3/OG0000184.1/OG0000184.4/OG0000184.2/OG0000224.5/OG0000224.3/OG0000224.4/OG0000224.2/OG0000224.1/OG0000224.6/OG0000340.4/OG0000340.1/OG0000340.3/OG0000340.2/OG0000367.2/OG0000367.1/OG0000367.3/OG0000367.4/OG0000372.5/OG0000372.3/OG0000372.4/OG0000372.1/OG0000372.2/OG0000436.3/OG0000436.1/OG0000436.2/OG0000548.2/OG0000548.1/OG0000548.3/OG0000608.1/OG0000608.2/OG0000617.1/OG0000617.2/OG0000617.3/OG0000648.2/OG0000648.1/OG0000830.2/OG0000830.1/OG0000904.2/OG0000904.3/OG0000904.1/OG0000923.1/OG0000923.2/OG0000953.1/OG0000953.2/OG0001005.2/OG0001005.1/OG0001023.2/OG0001023.1/OG0001501.1/OG0001542.2/OG0001542.1/OG0001634.2/OG0001634.1/OG0001972.1/OG0001972.2/OG0002219.1/OG0003289.1/OG0003303.1/OG0003794.1/OG0004048.1/OG0004152.1</t>
  </si>
  <si>
    <t>OG0000320.4/OG0000320.3/OG0000320.2/OG0000320.1/OG0000320.5/OG0000322.1/OG0000322.2/OG0000322.4/OG0000322.3/OG0000540.3/OG0000540.4/OG0000540.2/OG0000540.1/OG0000897.2/OG0000897.1/OG0000932.3/OG0000932.1/OG0000932.2/OG0001033.2/OG0001033.1/OG0001222.1/OG0001222.2/OG0001259.2/OG0001259.1/OG0003243.1/OG0003484.1/OG0003791.1/OG0003826.1/OG0004138.1/OG0004139.1/OG0004146.1/OG0004257.1/OG0004309.1/OG0004928.1/OG0005078.1/OG0005318.1/OG0006261.1/OG0006801.1/OG0006922.1/OG0006954.1</t>
  </si>
  <si>
    <t>OG0004779.1/OG0005467.1</t>
  </si>
  <si>
    <t>OG0000835.3/OG0000835.2/OG0000835.1/OG0003578.1/OG0004744.1/OG0005441.1/OG0005582.1/OG0005903.1/OG0006406.1/OG0007240.1</t>
  </si>
  <si>
    <t>OG0000266.6/OG0000266.3/OG0000266.5/OG0000266.1/OG0000266.2/OG0000266.4/OG0000286.3/OG0000286.6/OG0000286.7/OG0000286.1/OG0000286.4/OG0000286.2/OG0000286.5/OG0002581.1/OG0003471.1/OG0003568.2/OG0003568.1/OG0004169.1/OG0004325.1/OG0004966.1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</si>
  <si>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0000021.4/OG0000021.11/OG0000021.2/OG0000021.9/OG0000021.10/OG0000021.13/OG0000021.6/OG0000021.8/OG0000021.14/OG0000021.15/OG0000021.5/OG0000021.1/OG0000021.7/OG0000021.3/OG0000021.12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0000061.11/OG0000061.3/OG0000061.6/OG0000061.10/OG0000061.1/OG0000061.12/OG0000061.7/OG0000061.5/OG0000061.9/OG0000061.4/OG0000061.8/OG0000061.2/OG0000089.4/OG0000089.8/OG0000089.5/OG0000089.2/OG0000089.6/OG0000089.3/OG0000089.7/OG0000089.1/OG0000133.3/OG0000133.1/OG0000133.4/OG0000133.2/OG0000155.5/OG0000155.4/OG0000155.3/OG0000155.1/OG0000155.6/OG0000155.2/OG0000182.3/OG0000182.5/OG0000182.2/OG0000182.6/OG0000182.1/OG0000182.4/OG0000205.5/OG0000205.2/OG0000205.7/OG0000205.3/OG0000205.1/OG0000205.4/OG0000205.6/OG0000222.2/OG0000222.1/OG0000222.4/OG0000222.5/OG0000222.3/OG0000269.4/OG0000269.2/OG0000269.3/OG0000269.1/OG0000299.2/OG0000299.4/OG0000299.3/OG0000299.1/OG0000313.1/OG0000313.5/OG0000313.4/OG0000313.3/OG0000313.2/OG0000322.1/OG0000322.2/OG0000322.4/OG0000322.3/OG0000327.4/OG0000327.3/OG0000327.1/OG0000327.2/OG0000328.1/OG0000328.4/OG0000328.3/OG0000328.2/OG0000333.4/OG0000333.2/OG0000333.1/OG0000333.3/OG0000449.3/OG0000449.1/OG0000449.2/OG0000474.3/OG0000474.4/OG0000474.2/OG0000474.5/OG0000474.1/OG0000540.3/OG0000540.4/OG0000540.2/OG0000540.1/OG0000543.3/OG0000543.2/OG0000543.4/OG0000543.1/OG0000617.1/OG0000617.2/OG0000617.3/OG0000686.1/OG0000686.2/OG0000686.3/OG0000736.2/OG0000736.3/OG0000736.1/OG0000770.2/OG0000770.1/OG0000797.1/OG0000797.3/OG0000797.2/OG0000862.2/OG0000862.1/OG0000897.2/OG0000897.1/OG0000966.2/OG0000966.1/OG0001306.2/OG0001306.1/OG0001622.1/OG0001631.2/OG0001631.1/OG0001712.1/OG0001712.2/OG0001721.2/OG0001721.1/OG0001918.1/OG0001932.1/OG0001932.2/OG0001972.1/OG0001972.2/OG0002205.1/OG0002344.2/OG0002344.1/OG0002643.1/OG0003018.1/OG0003029.1/OG0003090.1/OG0003270.1/OG0003776.1/OG0003795.1/OG0003826.1/OG0003830.1/OG0004138.1/OG0004437.1/OG0004677.1/OG0004738.1/OG0005281.1/OG0005431.1/OG0005526.1/OG0006765.1/OG0007195.1/OG0007702.1/OG0007773.1/OG0007787.1/OG0008482.1</t>
  </si>
  <si>
    <t>OG0001822.1/OG0001822.2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</si>
  <si>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0000155.5/OG0000155.4/OG0000155.3/OG0000155.1/OG0000155.6/OG0000155.2/OG0000205.5/OG0000205.2/OG0000205.7/OG0000205.3/OG0000205.1/OG0000205.4/OG0000205.6/OG0000222.2/OG0000222.1/OG0000222.4/OG0000222.5/OG0000222.3/OG0000278.4/OG0000278.2/OG0000278.1/OG0000278.3/OG0000278.5/OG0000322.1/OG0000322.2/OG0000322.4/OG0000322.3/OG0000426.3/OG0000426.1/OG0000426.2/OG0000540.3/OG0000540.4/OG0000540.2/OG0000540.1/OG0000542.1/OG0000542.2/OG0000542.3/OG0000837.1/OG0000837.2/OG0000860.1/OG0000860.2/OG0000860.3/OG0000897.2/OG0000897.1/OG0001089.2/OG0001089.1/OG0001469.2/OG0001469.1/OG0001512.1/OG0001512.2/OG0001918.1/OG0002551.1/OG0002551.2/OG0002643.1/OG0002806.1/OG0002806.2/OG0003029.1/OG0004017.1/OG0004311.1/OG0004785.1/OG0006696.1/OG0006832.1</t>
  </si>
  <si>
    <t>OG0001056.1/OG0001056.2/OG0001795.2/OG0001795.1/OG0001902.1/OG0001902.2/OG0002306.2/OG0002306.1/OG0003671.1/OG0004635.1/OG0004638.1/OG0005560.1/OG0005600.1/OG0005810.1/OG0007434.1</t>
  </si>
  <si>
    <t>OG0000407.6/OG0000407.3/OG0000407.1/OG0000407.5/OG0000407.4/OG0000407.2/OG0000913.1/OG0000913.3/OG0000913.2/OG0000939.1/OG0000939.2/OG0001966.2/OG0001966.1/OG0002132.2/OG0002132.1/OG0002646.1/OG0003081.1/OG0003832.1/OG0004607.1/OG0005534.1/OG0006050.1/OG0006950.1/OG0007127.1/OG0007332.1/OG0007376.1/OG0007744.1/OG0007747.1/OG0008154.1/OG0008195.1/OG0008455.1/OG0009118.1/OG0009685.1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</si>
  <si>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0000053.9/OG0000053.10/OG0000053.2/OG0000053.7/OG0000053.12/OG0000053.4/OG0000053.1/OG0000053.6/OG0000053.11/OG0000053.8/OG0000053.5/OG0000053.3/OG0000054.3/OG0000054.7/OG0000054.6/OG0000054.4/OG0000054.2/OG0000054.1/OG0000054.5/OG0000073.10/OG0000073.7/OG0000073.3/OG0000073.11/OG0000073.8/OG0000073.1/OG0000073.5/OG0000073.2/OG0000073.9/OG0000073.4/OG0000073.6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0000114.2/OG0000114.1/OG0000114.3/OG0000114.5/OG0000114.4/OG0000121.5/OG0000121.1/OG0000121.2/OG0000121.3/OG0000121.4/OG0000121.6/OG0000121.8/OG0000121.7/OG0000130.5/OG0000130.4/OG0000130.7/OG0000130.6/OG0000130.3/OG0000130.2/OG0000130.1/OG0000131.4/OG0000131.6/OG0000131.2/OG0000131.1/OG0000131.3/OG0000131.5/OG0000131.7/OG0000142.2/OG0000142.1/OG0000142.3/OG0000144.8/OG0000144.6/OG0000144.1/OG0000144.7/OG0000144.5/OG0000144.4/OG0000144.3/OG0000144.2/OG0000172.3/OG0000172.4/OG0000172.2/OG0000172.1/OG0000175.3/OG0000175.1/OG0000175.2/OG0000175.6/OG0000175.5/OG0000175.4/OG0000176.4/OG0000176.3/OG0000176.1/OG0000176.7/OG0000176.2/OG0000176.5/OG0000176.6/OG0000180.6/OG0000180.4/OG0000180.3/OG0000180.2/OG0000180.5/OG0000180.1/OG0000184.3/OG0000184.1/OG0000184.4/OG0000184.2/OG0000192.1/OG0000192.2/OG0000192.5/OG0000192.4/OG0000192.3/OG0000196.3/OG0000196.5/OG0000196.4/OG0000196.1/OG0000196.2/OG0000200.4/OG0000200.5/OG0000200.2/OG0000200.6/OG0000200.3/OG0000200.1/OG0000207.1/OG0000207.2/OG0000208.2/OG0000208.1/OG0000208.4/OG0000208.3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0000247.4/OG0000247.5/OG0000247.1/OG0000247.3/OG0000247.2/OG0000248.4/OG0000248.2/OG0000248.3/OG0000248.1/OG0000248.5/OG0000260.3/OG0000260.4/OG0000260.1/OG0000260.2/OG0000274.1/OG0000274.4/OG0000274.5/OG0000274.2/OG0000274.3/OG0000280.1/OG0000280.2/OG0000280.4/OG0000280.3/OG0000283.4/OG0000283.3/OG0000283.1/OG0000283.2/OG0000293.1/OG0000293.3/OG0000293.4/OG0000293.5/OG0000293.2/OG0000294.3/OG0000294.4/OG0000294.1/OG0000294.5/OG0000294.2/OG0000318.4/OG0000318.2/OG0000318.1/OG0000318.3/OG0000322.1/OG0000322.2/OG0000322.4/OG0000322.3/OG0000328.1/OG0000328.4/OG0000328.3/OG0000328.2/OG0000337.3/OG0000337.1/OG0000337.2/OG0000339.3/OG0000339.2/OG0000339.4/OG0000339.1/OG0000340.4/OG0000340.1/OG0000340.3/OG0000340.2/OG0000347.3/OG0000347.2/OG0000347.1/OG0000348.2/OG0000348.1/OG0000348.3/OG0000367.2/OG0000367.1/OG0000367.3/OG0000367.4/OG0000372.5/OG0000372.3/OG0000372.4/OG0000372.1/OG0000372.2/OG0000375.4/OG0000375.3/OG0000375.2/OG0000375.1/OG0000396.4/OG0000396.3/OG0000396.1/OG0000396.2/OG0000404.1/OG0000404.2/OG0000404.3/OG0000404.4/OG0000436.3/OG0000436.1/OG0000436.2/OG0000444.4/OG0000444.3/OG0000444.1/OG0000444.2/OG0000477.2/OG0000477.3/OG0000477.4/OG0000477.1/OG0000485.1/OG0000485.3/OG0000485.2/OG0000486.3/OG0000486.2/OG0000486.1/OG0000498.1/OG0000498.3/OG0000498.2/OG0000498.4/OG0000521.2/OG0000521.1/OG0000521.3/OG0000523.2/OG0000523.3/OG0000523.1/OG0000526.3/OG0000526.2/OG0000526.1/OG0000541.1/OG0000541.2/OG0000541.3/OG0000548.2/OG0000548.1/OG0000548.3/OG0000555.1/OG0000555.2/OG0000555.3/OG0000558.2/OG0000558.3/OG0000558.1/OG0000585.1/OG0000585.2/OG0000608.1/OG0000608.2/OG0000615.3/OG0000615.1/OG0000615.2/OG0000617.1/OG0000617.2/OG0000617.3/OG0000632.1/OG0000632.2/OG0000648.2/OG0000648.1/OG0000655.1/OG0000655.2/OG0000664.1/OG0000664.2/OG0000686.1/OG0000686.2/OG0000686.3/OG0000708.2/OG0000708.3/OG0000708.1/OG0000709.3/OG0000709.1/OG0000709.2/OG0000712.1/OG0000712.2/OG0000730.2/OG0000730.1/OG0000737.1/OG0000737.3/OG0000737.2/OG0000795.1/OG0000795.2/OG0000815.1/OG0000815.2/OG0000828.1/OG0000828.2/OG0000830.2/OG0000830.1/OG0000868.2/OG0000868.1/OG0000868.3/OG0000904.2/OG0000904.3/OG0000904.1/OG0000917.2/OG0000917.1/OG0000919.2/OG0000919.1/OG0000923.1/OG0000923.2/OG0000937.2/OG0000937.1/OG0000945.1/OG0000945.2/OG0000947.1/OG0000947.2/OG0000950.2/OG0000950.1/OG0000953.1/OG0000953.2/OG0001005.2/OG0001005.1/OG0001006.1/OG0001006.2/OG0001019.1/OG0001019.2/OG0001023.2/OG0001023.1/OG0001025.2/OG0001025.1/OG0001025.3/OG0001052.2/OG0001052.1/OG0001082.2/OG0001082.1/OG0001084.2/OG0001084.1/OG0001111.1/OG0001111.2/OG0001118.1/OG0001118.2/OG0001249.1/OG0001274.1/OG0001274.2/OG0001322.1/OG0001322.2/OG0001374.2/OG0001374.1/OG0001412.2/OG0001412.1/OG0001415.2/OG0001415.1/OG0001420.1/OG0001450.1/OG0001450.2/OG0001496.3/OG0001496.2/OG0001496.1/OG0001501.1/OG0001502.2/OG0001502.1/OG0001511.1/OG0001527.2/OG0001527.1/OG0001542.2/OG0001542.1/OG0001569.1/OG0001574.2/OG0001574.1/OG0001610.1/OG0001615.2/OG0001615.1/OG0001621.2/OG0001621.1/OG0001631.2/OG0001631.1/OG0001634.2/OG0001634.1/OG0001635.1/OG0001645.2/OG0001645.1/OG0001678.2/OG0001678.1/OG0001712.1/OG0001712.2/OG0001771.1/OG0001771.2/OG0001772.2/OG0001772.1/OG0001867.1/OG0001942.1/OG0001942.2/OG0001972.1/OG0001972.2/OG0002020.2/OG0002020.1/OG0002024.1/OG0002024.2/OG0002107.2/OG0002107.1/OG0002128.1/OG0002128.2/OG0002157.2/OG0002157.1/OG0002174.1/OG0002208.1/OG0002208.2/OG0002219.1/OG0002242.2/OG0002242.1/OG0002284.1/OG0002361.2/OG0002361.1/OG0002380.1/OG0002502.1/OG0002503.1/OG0002511.1/OG0002620.1/OG0002644.1/OG0002668.2/OG0002668.1/OG0002741.1/OG0002748.1/OG0002790.1/OG0002796.1/OG0002799.1/OG0002806.1/OG0002806.2/OG0002807.1/OG0002902.1/OG0002934.1/OG0002941.2/OG0002941.1/OG0002949.1/OG0002949.2/OG0002950.1/OG0003029.1/OG0003031.1/OG0003078.1/OG0003090.1/OG0003112.1/OG0003117.1/OG0003289.1/OG0003296.1/OG0003303.1/OG0003311.2/OG0003311.1/OG0003336.1/OG0003444.1/OG0003724.1/OG0003738.1/OG0003774.1/OG0003776.1/OG0003794.1/OG0003821.1/OG0003842.1/OG0004042.1/OG0004047.1/OG0004048.1/OG0004064.1/OG0004067.1/OG0004135.1/OG0004136.1/OG0004138.1/OG0004152.1/OG0004263.1/OG0004283.1/OG0004297.1/OG0004332.1/OG0004333.1/OG0004394.1/OG0004419.1/OG0004454.1/OG0004563.1/OG0004628.1/OG0004642.1/OG0004718.1/OG0004742.1/OG0004778.1/OG0004811.1/OG0004948.1/OG0004952.1/OG0004957.1/OG0004979.1/OG0004992.1/OG0005002.1/OG0005010.1/OG0005013.1/OG0005035.1/OG0005043.1/OG0005066.1/OG0005078.1/OG0005155.1/OG0005275.1/OG0005347.1/OG0005402.1/OG0005411.1/OG0005432.1/OG0005485.1/OG0005758.1/OG0005789.1/OG0005852.1/OG0005871.1/OG0005918.1/OG0005943.1/OG0006000.1/OG0006011.1/OG0006248.1/OG0006256.1/OG0006351.1/OG0006375.1/OG0006380.1/OG0006415.1/OG0006425.1/OG0006437.1/OG0006464.1/OG0006468.1/OG0006684.1/OG0006832.1/OG0006850.1/OG0006891.1/OG0006903.1/OG0006924.1/OG0006933.1/OG0007085.1/OG0007130.1/OG0007195.1/OG0007301.1/OG0007432.1/OG0007659.1/OG0007756.1/OG0007789.1/OG0008000.1/OG0008550.1/OG0008857.1/OG0010324.1</t>
  </si>
  <si>
    <t>OG0000280.1/OG0000280.2/OG0000280.4/OG0000280.3/OG0000293.1/OG0000293.3/OG0000293.4/OG0000293.5/OG0000293.2/OG0000337.3/OG0000337.1/OG0000337.2/OG0000548.2/OG0000548.1/OG0000548.3/OG0000585.1/OG0000585.2/OG0001420.1/OG0001574.2/OG0001574.1/OG0001615.2/OG0001615.1/OG0002511.1/OG0002807.1/OG0002902.1/OG0003078.1/OG0004454.1/OG0004948.1/OG0005155.1/OG0006351.1</t>
  </si>
  <si>
    <t>OG0007127.1</t>
  </si>
  <si>
    <t>OG0000222.2/OG0000222.1/OG0000222.4/OG0000222.5/OG0000222.3/OG0000347.3/OG0000347.2/OG0000347.1</t>
  </si>
  <si>
    <t>OG0000131.4/OG0000131.6/OG0000131.2/OG0000131.1/OG0000131.3/OG0000131.5/OG0000131.7/OG0005490.1/OG0006256.1</t>
  </si>
  <si>
    <t>OG0001699.1/OG0002032.1/OG0002032.2/OG0003765.1/OG0004052.1/OG0004681.1/OG0005326.1/OG0005340.1/OG0006467.1/OG0007747.1/OG0008529.1</t>
  </si>
  <si>
    <t>OG0000740.2/OG0000740.1/OG0000740.3/OG0002372.1/OG0002724.1/OG0005069.1/OG0008273.1/OG0008563.1/OG0008996.1/OG0009041.1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</si>
  <si>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0000028.8/OG0000028.1/OG0000028.5/OG0000028.3/OG0000028.6/OG0000028.4/OG0000028.11/OG0000028.7/OG0000028.2/OG0000028.15/OG0000028.17/OG0000028.13/OG0000028.12/OG0000028.9/OG0000028.16/OG0000028.10/OG0000028.14/OG0000044.13/OG0000044.11/OG0000044.6/OG0000044.14/OG0000044.8/OG0000044.12/OG0000044.10/OG0000044.7/OG0000044.4/OG0000044.5/OG0000044.9/OG0000044.1/OG0000044.3/OG0000044.2/OG0000047.2/OG0000047.3/OG0000047.7/OG0000047.1/OG0000047.4/OG0000047.5/OG0000047.6/OG0000053.9/OG0000053.10/OG0000053.2/OG0000053.7/OG0000053.12/OG0000053.4/OG0000053.1/OG0000053.6/OG0000053.11/OG0000053.8/OG0000053.5/OG0000053.3/OG0000064.11/OG0000064.7/OG0000064.3/OG0000064.8/OG0000064.4/OG0000064.2/OG0000064.6/OG0000064.10/OG0000064.9/OG0000064.1/OG0000064.5/OG0000097.4/OG0000097.5/OG0000097.1/OG0000097.3/OG0000097.2/OG0000097.6/OG0000102.3/OG0000102.1/OG0000102.2/OG0000102.6/OG0000102.5/OG0000102.4/OG0000102.7/OG0000102.8/OG0000105.3/OG0000105.1/OG0000105.5/OG0000105.7/OG0000105.6/OG0000105.2/OG0000105.4/OG0000106.2/OG0000106.3/OG0000106.5/OG0000106.4/OG0000106.7/OG0000106.6/OG0000106.1/OG0000111.6/OG0000111.2/OG0000111.5/OG0000111.1/OG0000111.3/OG0000111.4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0000146.3/OG0000146.2/OG0000146.5/OG0000146.1/OG0000146.7/OG0000146.6/OG0000146.4/OG0000193.1/OG0000193.2/OG0000193.5/OG0000193.4/OG0000193.3/OG0000214.1/OG0000214.3/OG0000214.4/OG0000214.2/OG0000214.5/OG0000219.5/OG0000219.1/OG0000219.4/OG0000219.3/OG0000219.2/OG0000221.1/OG0000221.2/OG0000221.4/OG0000221.6/OG0000221.5/OG0000221.3/OG0000226.1/OG0000226.2/OG0000226.5/OG0000226.4/OG0000226.6/OG0000226.3/OG0000232.4/OG0000232.2/OG0000232.5/OG0000232.1/OG0000232.3/OG0000260.3/OG0000260.4/OG0000260.1/OG0000260.2/OG0000274.1/OG0000274.4/OG0000274.5/OG0000274.2/OG0000274.3/OG0000280.1/OG0000280.2/OG0000280.4/OG0000280.3/OG0000283.4/OG0000283.3/OG0000283.1/OG0000283.2/OG0000296.1/OG0000296.2/OG0000296.3/OG0000322.1/OG0000322.2/OG0000322.4/OG0000322.3/OG0000370.4/OG0000370.1/OG0000370.2/OG0000370.3/OG0000379.2/OG0000379.4/OG0000379.1/OG0000379.5/OG0000379.3/OG0000385.3/OG0000385.1/OG0000385.2/OG0000400.4/OG0000400.1/OG0000400.3/OG0000400.2/OG0000426.3/OG0000426.1/OG0000426.2/OG0000498.1/OG0000498.3/OG0000498.2/OG0000498.4/OG0000521.2/OG0000521.1/OG0000521.3/OG0000525.3/OG0000525.1/OG0000525.2/OG0000533.2/OG0000533.3/OG0000533.4/OG0000533.1/OG0000542.1/OG0000542.2/OG0000542.3/OG0000567.1/OG0000567.3/OG0000567.2/OG0000577.3/OG0000577.2/OG0000577.1/OG0000653.2/OG0000653.1/OG0000653.3/OG0000666.3/OG0000666.2/OG0000666.1/OG0000672.2/OG0000672.1/OG0000676.3/OG0000676.1/OG0000676.2/OG0000686.1/OG0000686.2/OG0000686.3/OG0000726.3/OG0000726.1/OG0000726.2/OG0000789.1/OG0000789.2/OG0000889.2/OG0000889.1/OG0000966.2/OG0000966.1/OG0001068.2/OG0001068.1/OG0001126.1/OG0001126.2/OG0001175.2/OG0001175.1/OG0001211.2/OG0001211.1/OG0001214.2/OG0001214.1/OG0001402.1/OG0001402.2/OG0001415.2/OG0001415.1/OG0001420.1/OG0001445.2/OG0001445.1/OG0001678.2/OG0001678.1/OG0001771.1/OG0001771.2/OG0001867.1/OG0001948.1/OG0001948.2/OG0002047.1/OG0002047.2/OG0002208.1/OG0002208.2/OG0002361.2/OG0002361.1/OG0002394.2/OG0002394.1/OG0002492.1/OG0002613.1/OG0002613.2/OG0002740.2/OG0002740.1/OG0002956.1/OG0002956.2/OG0002965.1/OG0003268.1/OG0003400.1/OG0003487.1/OG0003591.1/OG0004250.1/OG0004599.1/OG0004699.2/OG0004699.1/OG0004970.1/OG0005016.1/OG0005394.1/OG0005445.1/OG0005490.1/OG0006256.1/OG0006258.1/OG0006440.1/OG0008208.1</t>
  </si>
  <si>
    <t>OG0006933.1</t>
  </si>
  <si>
    <t>OG0000114.2/OG0000114.1/OG0000114.3/OG0000114.5/OG0000114.4/OG0000130.5/OG0000130.4/OG0000130.7/OG0000130.6/OG0000130.3/OG0000130.2/OG0000130.1/OG0000477.2/OG0000477.3/OG0000477.4/OG0000477.1/OG0000709.3/OG0000709.1/OG0000709.2/OG0000917.2/OG0000917.1/OG0001052.2/OG0001052.1/OG0001610.1/OG0001867.1</t>
  </si>
  <si>
    <t>OG0000919.2/OG0000919.1/OG0006933.1/OG0008857.1</t>
  </si>
  <si>
    <t>OG0001902.1/OG0001902.2</t>
  </si>
  <si>
    <t>OG0000143.2/OG0000143.3/OG0000143.1/OG0000143.4/OG0000420.3/OG0000420.2/OG0000420.1/OG0000617.1/OG0000617.2/OG0000617.3/OG0000868.2/OG0000868.1/OG0000868.3/OG0000919.2/OG0000919.1/OG0002381.2/OG0002381.1/OG0002910.2/OG0002910.1/OG0006933.1/OG0008857.1</t>
  </si>
  <si>
    <t>OG0002941.2/OG0002941.1/OG0005066.1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</si>
  <si>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0000144.8/OG0000144.6/OG0000144.1/OG0000144.7/OG0000144.5/OG0000144.4/OG0000144.3/OG0000144.2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0000222.2/OG0000222.1/OG0000222.4/OG0000222.5/OG0000222.3/OG0000244.3/OG0000244.2/OG0000244.4/OG0000244.1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0000298.3/OG0000298.4/OG0000298.5/OG0000298.1/OG0000298.2/OG0000299.2/OG0000299.4/OG0000299.3/OG0000299.1/OG0000300.2/OG0000300.3/OG0000300.1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0000359.1/OG0000359.4/OG0000359.3/OG0000359.2/OG0000367.2/OG0000367.1/OG0000367.3/OG0000367.4/OG0000368.2/OG0000368.3/OG0000368.1/OG0000373.2/OG0000373.1/OG0000373.3/OG0000373.4/OG0000374.1/OG0000374.2/OG0000374.4/OG0000374.3/OG0000375.4/OG0000375.3/OG0000375.2/OG0000375.1/OG0000386.3/OG0000386.1/OG0000386.4/OG0000386.2/OG0000389.2/OG0000389.3/OG0000389.1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0000433.3/OG0000433.2/OG0000433.1/OG0000435.3/OG0000435.2/OG0000435.1/OG0000445.2/OG0000445.3/OG0000445.1/OG0000447.3/OG0000447.2/OG0000447.1/OG0000449.3/OG0000449.1/OG0000449.2/OG0000467.4/OG0000467.3/OG0000467.2/OG0000467.1/OG0000478.2/OG0000478.1/OG0000478.3/OG0000480.3/OG0000480.1/OG0000480.2/OG0000484.2/OG0000484.1/OG0000484.3/OG0000485.1/OG0000485.3/OG0000485.2/OG0000492.1/OG0000492.3/OG0000492.2/OG0000495.2/OG0000495.1/OG0000495.3/OG0000501.1/OG0000502.2/OG0000502.1/OG0000502.3/OG0000503.2/OG0000503.3/OG0000503.1/OG0000507.1/OG0000507.2/OG0000513.2/OG0000513.1/OG0000520.2/OG0000520.3/OG0000520.1/OG0000521.2/OG0000521.1/OG0000521.3/OG0000523.2/OG0000523.3/OG0000523.1/OG0000525.3/OG0000525.1/OG0000525.2/OG0000526.3/OG0000526.2/OG0000526.1/OG0000539.2/OG0000539.1/OG0000539.3/OG0000540.3/OG0000540.4/OG0000540.2/OG0000540.1/OG0000543.3/OG0000543.2/OG0000543.4/OG0000543.1/OG0000549.2/OG0000549.1/OG0000559.3/OG0000559.2/OG0000559.1/OG0000561.2/OG0000561.3/OG0000561.1/OG0000563.2/OG0000563.3/OG0000563.1/OG0000567.1/OG0000567.3/OG0000567.2/OG0000571.3/OG0000571.1/OG0000571.2/OG0000582.3/OG0000582.1/OG0000582.2/OG0000583.2/OG0000583.1/OG0000583.3/OG0000590.2/OG0000590.1/OG0000590.3/OG0000591.1/OG0000591.2/OG0000591.3/OG0000592.2/OG0000592.1/OG0000592.3/OG0000608.1/OG0000608.2/OG0000613.1/OG0000613.3/OG0000613.2/OG0000614.3/OG0000614.2/OG0000614.1/OG0000617.1/OG0000617.2/OG0000617.3/OG0000618.2/OG0000618.1/OG0000618.3/OG0000619.1/OG0000619.3/OG0000619.2/OG0000623.1/OG0000623.2/OG0000631.2/OG0000631.1/OG0000631.3/OG0000632.1/OG0000632.2/OG0000635.1/OG0000635.2/OG0000636.3/OG0000636.1/OG0000636.2/OG0000648.2/OG0000648.1/OG0000666.3/OG0000666.2/OG0000666.1/OG0000667.1/OG0000667.3/OG0000667.2/OG0000670.2/OG0000670.1/OG0000671.3/OG0000671.1/OG0000671.2/OG0000672.2/OG0000672.1/OG0000696.1/OG0000696.2/OG0000696.3/OG0000697.2/OG0000697.1/OG0000704.2/OG0000704.1/OG0000704.3/OG0000707.1/OG0000707.3/OG0000707.2/OG0000709.3/OG0000709.1/OG0000709.2/OG0000710.3/OG0000710.1/OG0000710.2/OG0000711.3/OG0000711.1/OG0000711.2/OG0000712.1/OG0000712.2/OG0000737.1/OG0000737.3/OG0000737.2/OG0000739.1/OG0000739.2/OG0000741.2/OG0000741.1/OG0000741.3/OG0000744.1/OG0000744.2/OG0000745.2/OG0000745.1/OG0000745.3/OG0000756.1/OG0000764.1/OG0000764.2/OG0000764.3/OG0000772.1/OG0000772.2/OG0000784.1/OG0000784.2/OG0000785.1/OG0000785.2/OG0000789.1/OG0000789.2/OG0000805.3/OG0000805.2/OG0000805.1/OG0000807.1/OG0000807.2/OG0000811.2/OG0000811.3/OG0000811.1/OG0000812.1/OG0000812.2/OG0000812.3/OG0000815.1/OG0000815.2/OG0000827.1/OG0000827.2/OG0000828.1/OG0000828.2/OG0000831.2/OG0000831.1/OG0000832.1/OG0000832.3/OG0000832.2/OG0000833.2/OG0000833.1/OG0000834.2/OG0000834.1/OG0000840.1/OG0000840.2/OG0000854.1/OG0000854.2/OG0000858.1/OG0000858.2/OG0000858.3/OG0000870.3/OG0000870.1/OG0000870.2/OG0000876.1/OG0000876.2/OG0000880.2/OG0000880.1/OG0000886.1/OG0000886.3/OG0000886.2/OG0000892.1/OG0000892.2/OG0000893.1/OG0000893.2/OG0000897.2/OG0000897.1/OG0000911.2/OG0000911.1/OG0000916.2/OG0000916.1/OG0000916.3/OG0000917.2/OG0000917.1/OG0000918.2/OG0000918.3/OG0000918.1/OG0000921.3/OG0000921.1/OG0000921.2/OG0000935.2/OG0000935.1/OG0000938.1/OG0000938.3/OG0000938.2/OG0000942.2/OG0000942.3/OG0000942.1/OG0000945.1/OG0000945.2/OG0000947.1/OG0000947.2/OG0000950.2/OG0000950.1/OG0000952.2/OG0000952.1/OG0000953.1/OG0000953.2/OG0000966.2/OG0000966.1/OG0000974.1/OG0000974.2/OG0000976.1/OG0000976.2/OG0000995.1/OG0000995.2/OG0000997.1/OG0000997.2/OG0001001.1/OG0001001.2/OG0001003.1/OG0001003.2/OG0001004.2/OG0001004.1/OG0001006.1/OG0001006.2/OG0001017.1/OG0001017.2/OG0001021.1/OG0001026.1/OG0001026.2/OG0001029.2/OG0001029.1/OG0001032.2/OG0001032.1/OG0001033.2/OG0001033.1/OG0001045.2/OG0001045.1/OG0001050.2/OG0001050.1/OG0001052.2/OG0001052.1/OG0001057.1/OG0001057.2/OG0001068.2/OG0001068.1/OG0001077.2/OG0001077.1/OG0001081.2/OG0001081.1/OG0001084.2/OG0001084.1/OG0001089.2/OG0001089.1/OG0001111.1/OG0001111.2/OG0001118.1/OG0001118.2/OG0001120.2/OG0001120.1/OG0001128.1/OG0001128.2/OG0001153.2/OG0001153.1/OG0001157.2/OG0001157.1/OG0001161.1/OG0001161.2/OG0001162.1/OG0001162.2/OG0001166.2/OG0001166.1/OG0001167.1/OG0001167.2/OG0001169.2/OG0001169.1/OG0001170.2/OG0001170.1/OG0001172.2/OG0001172.1/OG0001175.2/OG0001175.1/OG0001193.1/OG0001193.2/OG0001200.2/OG0001200.1/OG0001203.2/OG0001203.1/OG0001225.2/OG0001225.1/OG0001241.1/OG0001241.2/OG0001245.2/OG0001245.1/OG0001248.1/OG0001248.2/OG0001254.2/OG0001254.1/OG0001259.2/OG0001259.1/OG0001262.2/OG0001262.1/OG0001263.1/OG0001263.2/OG0001266.2/OG0001266.1/OG0001271.2/OG0001271.1/OG0001274.1/OG0001274.2/OG0001275.2/OG0001275.1/OG0001278.2/OG0001278.1/OG0001305.2/OG0001305.1/OG0001339.2/OG0001339.1/OG0001342.2/OG0001342.1/OG0001348.2/OG0001348.1/OG0001349.1/OG0001365.2/OG0001365.1/OG0001368.2/OG0001368.1/OG0001369.1/OG0001393.1/OG0001393.2/OG0001395.2/OG0001395.1/OG0001408.1/OG0001408.2/OG0001415.2/OG0001415.1/OG0001420.1/OG0001422.1/OG0001422.2/OG0001438.2/OG0001438.1/OG0001450.1/OG0001450.2/OG0001459.1/OG0001459.2/OG0001466.2/OG0001466.1/OG0001467.2/OG0001467.1/OG0001504.1/OG0001504.2/OG0001505.2/OG0001505.1/OG0001510.2/OG0001510.1/OG0001512.1/OG0001512.2/OG0001513.2/OG0001513.1/OG0001523.1/OG0001523.2/OG0001527.2/OG0001527.1/OG0001543.2/OG0001543.1/OG0001552.2/OG0001552.1/OG0001554.2/OG0001554.1/OG0001558.2/OG0001558.1/OG0001559.2/OG0001559.1/OG0001567.1/OG0001572.2/OG0001572.1/OG0001578.2/OG0001578.1/OG0001597.1/OG0001597.2/OG0001599.1/OG0001599.2/OG0001607.2/OG0001607.1/OG0001613.2/OG0001613.1/OG0001620.1/OG0001622.1/OG0001623.2/OG0001623.1/OG0001624.1/OG0001624.2/OG0001627.1/OG0001627.2/OG0001630.1/OG0001630.2/OG0001631.2/OG0001631.1/OG0001634.2/OG0001634.1/OG0001639.1/OG0001639.2/OG0001640.1/OG0001640.2/OG0001641.1/OG0001641.2/OG0001660.1/OG0001661.1/OG0001661.2/OG0001666.2/OG0001666.1/OG0001679.1/OG0001682.1/OG0001682.2/OG0001683.2/OG0001683.1/OG0001702.2/OG0001702.1/OG0001706.1/OG0001706.2/OG0001709.1/OG0001709.2/OG0001710.2/OG0001710.1/OG0001712.1/OG0001712.2/OG0001714.2/OG0001714.1/OG0001717.1/OG0001752.2/OG0001752.1/OG0001757.2/OG0001757.1/OG0001763.2/OG0001763.1/OG0001764.2/OG0001764.1/OG0001765.1/OG0001768.1/OG0001769.2/OG0001769.1/OG0001772.2/OG0001772.1/OG0001774.1/OG0001774.2/OG0001780.1/OG0001780.2/OG0001782.1/OG0001782.2/OG0001783.1/OG0001784.2/OG0001784.1/OG0001786.2/OG0001786.1/OG0001794.1/OG0001794.2/OG0001814.1/OG0001814.2/OG0001826.2/OG0001826.1/OG0001828.1/OG0001828.3/OG0001828.2/OG0001837.1/OG0001837.2/OG0001861.2/OG0001861.1/OG0001870.2/OG0001870.1/OG0001900.1/OG0001932.1/OG0001932.2/OG0001934.2/OG0001934.1/OG0001935.1/OG0001938.2/OG0001938.1/OG0001942.1/OG0001942.2/OG0001945.1/OG0001945.2/OG0001952.1/OG0001952.2/OG0001956.1/OG0001963.1/OG0001963.2/OG0001970.1/OG0001970.2/OG0001972.1/OG0001972.2/OG0001981.2/OG0001981.1/OG0001991.1/OG0001993.1/OG0001998.1/OG0002003.2/OG0002003.1/OG0002009.1/OG0002009.2/OG0002014.1/OG0002023.1/OG0002027.1/OG0002027.2/OG0002031.2/OG0002031.1/OG0002039.1/OG0002043.2/OG0002043.1/OG0002056.1/OG0002067.1/OG0002068.1/OG0002076.1/OG0002076.2/OG0002079.1/OG0002107.2/OG0002107.1/OG0002108.1/OG0002115.1/OG0002115.2/OG0002120.1/OG0002120.2/OG0002121.1/OG0002121.2/OG0002125.1/OG0002133.1/OG0002134.1/OG0002141.1/OG0002142.1/OG0002142.2/OG0002143.2/OG0002143.1/OG0002146.1/OG0002149.2/OG0002149.1/OG0002154.1/OG0002154.2/OG0002156.1/OG0002174.1/OG0002178.1/OG0002178.2/OG0002179.1/OG0002180.1/OG0002221.1/OG0002228.1/OG0002236.1/OG0002236.2/OG0002237.1/OG0002246.1/OG0002258.1/OG0002267.1/OG0002268.1/OG0002276.1/OG0002277.2/OG0002277.1/OG0002295.1/OG0002332.1/OG0002340.1/OG0002340.2/OG0002341.1/OG0002343.1/OG0002343.2/OG0002351.1/OG0002359.1/OG0002360.1/OG0002360.2/OG0002361.2/OG0002361.1/OG0002366.1/OG0002366.2/OG0002374.1/OG0002381.2/OG0002381.1/OG0002398.1/OG0002403.2/OG0002403.1/OG0002409.1/OG0002411.1/OG0002443.2/OG0002443.1/OG0002463.1/OG0002464.1/OG0002464.2/OG0002466.1/OG0002469.1/OG0002472.1/OG0002475.1/OG0002477.1/OG0002481.1/OG0002486.1/OG0002486.2/OG0002487.1/OG0002488.2/OG0002488.1/OG0002491.1/OG0002492.1/OG0002494.1/OG0002496.2/OG0002496.1/OG0002503.1/OG0002509.2/OG0002509.1/OG0002514.1/OG0002514.2/OG0002515.1/OG0002518.1/OG0002551.1/OG0002551.2/OG0002553.1/OG0002572.1/OG0002575.1/OG0002585.1/OG0002586.1/OG0002586.2/OG0002587.1/OG0002589.1/OG0002589.2/OG0002591.1/OG0002601.1/OG0002605.1/OG0002605.2/OG0002607.1/OG0002614.1/OG0002621.1/OG0002623.2/OG0002623.1/OG0002636.1/OG0002638.1/OG0002642.1/OG0002642.2/OG0002644.1/OG0002650.1/OG0002650.2/OG0002666.1/OG0002670.1/OG0002723.2/OG0002723.1/OG0002730.1/OG0002731.2/OG0002731.1/OG0002732.1/OG0002741.1/OG0002746.1/OG0002754.1/OG0002767.1/OG0002772.1/OG0002774.2/OG0002774.1/OG0002778.2/OG0002778.1/OG0002797.1/OG0002801.1/OG0002806.1/OG0002806.2/OG0002807.1/OG0002812.1/OG0002815.1/OG0002822.1/OG0002824.1/OG0002824.2/OG0002870.1/OG0002876.1/OG0002885.1/OG0002899.1/OG0002917.1/OG0002920.1/OG0002923.1/OG0002924.1/OG0002926.1/OG0002936.1/OG0002947.2/OG0002947.1/OG0002950.1/OG0002957.1/OG0002959.1/OG0002969.1/OG0003026.1/OG0003028.1/OG0003028.2/OG0003043.1/OG0003044.1/OG0003049.1/OG0003050.1/OG0003054.1/OG0003055.1/OG0003058.1/OG0003061.1/OG0003065.1/OG0003066.1/OG0003068.1/OG0003072.1/OG0003078.1/OG0003084.1/OG0003090.1/OG0003096.1/OG0003105.1/OG0003107.1/OG0003109.1/OG0003123.1/OG0003132.1/OG0003137.1/OG0003145.1/OG0003152.1/OG0003154.1/OG0003155.2/OG0003155.1/OG0003202.1/OG0003204.1/OG0003208.1/OG0003208.2/OG0003210.1/OG0003212.1/OG0003221.1/OG0003222.1/OG0003234.2/OG0003234.1/OG0003243.1/OG0003252.1/OG0003262.1/OG0003264.1/OG0003266.2/OG0003266.1/OG0003276.1/OG0003280.1/OG0003287.1/OG0003291.1/OG0003292.1/OG0003320.1/OG0003323.1/OG0003332.1/OG0003340.1/OG0003340.2/OG0003423.1/OG0003425.1/OG0003442.1/OG0003448.1/OG0003451.1/OG0003452.1/OG0003460.1/OG0003461.1/OG0003464.1/OG0003469.1/OG0003473.1/OG0003481.1/OG0003484.1/OG0003485.1/OG0003487.1/OG0003491.1/OG0003492.1/OG0003497.1/OG0003499.1/OG0003510.1/OG0003522.1/OG0003523.1/OG0003529.1/OG0003539.1/OG0003547.1/OG0003551.1/OG0003558.1/OG0003566.1/OG0003567.1/OG0003569.1/OG0003571.1/OG0003580.1/OG0003582.1/OG0003593.1/OG0003594.1/OG0003647.1/OG0003659.1/OG0003663.1/OG0003679.1/OG0003706.1/OG0003707.1/OG0003718.1/OG0003721.1/OG0003726.2/OG0003726.1/OG0003730.1/OG0003737.1/OG0003738.1/OG0003750.1/OG0003752.1/OG0003756.1/OG0003766.1/OG0003769.1/OG0003771.1/OG0003775.1/OG0003791.1/OG0003793.1/OG0003799.1/OG0003804.1/OG0003808.1/OG0003816.1/OG0003818.1/OG0003819.1/OG0003821.1/OG0003822.1/OG0003826.1/OG0003829.1/OG0003837.1/OG0003840.1/OG0003849.1/OG0003855.1/OG0003856.1/OG0003922.1/OG0003945.1/OG0003973.1/OG0003975.1/OG0003991.1/OG0003994.1/OG0003997.1/OG0004001.1/OG0004008.1/OG0004014.1/OG0004024.1/OG0004028.1/OG0004029.1/OG0004038.1/OG0004045.1/OG0004057.1/OG0004066.1/OG0004079.1/OG0004083.1/OG0004085.1/OG0004087.1/OG0004107.1/OG0004129.1/OG0004135.1/OG0004138.1/OG0004139.1/OG0004146.1/OG0004147.1/OG0004149.1/OG0004152.1/OG0004156.1/OG0004160.1/OG0004210.1/OG0004240.1/OG0004243.1/OG0004250.1/OG0004263.1/OG0004281.1/OG0004283.1/OG0004292.1/OG0004294.1/OG0004301.1/OG0004305.1/OG0004309.1/OG0004315.1/OG0004332.1/OG0004333.1/OG0004334.1/OG0004338.1/OG0004345.1/OG0004347.1/OG0004361.1/OG0004370.1/OG0004388.1/OG0004389.1/OG0004391.1/OG0004407.1/OG0004423.1/OG0004424.1/OG0004425.1/OG0004439.1/OG0004445.1/OG0004452.1/OG0004455.1/OG0004467.1/OG0004469.1/OG0004471.1/OG0004481.1/OG0004489.1/OG0004563.1/OG0004566.1/OG0004609.1/OG0004618.1/OG0004628.1/OG0004630.1/OG0004632.1/OG0004634.1/OG0004636.1/OG0004664.1/OG0004690.1/OG0004693.1/OG0004718.1/OG0004720.1/OG0004726.1/OG0004731.1/OG0004748.1/OG0004752.1/OG0004768.1/OG0004771.1/OG0004785.1/OG0004791.1/OG0004794.1/OG0004815.1/OG0004818.1/OG0004883.1/OG0004884.1/OG0004904.1/OG0004930.1/OG0004943.1/OG0004948.1/OG0004949.1/OG0004952.1/OG0004990.1/OG0005007.1/OG0005010.1/OG0005017.1/OG0005035.1/OG0005055.1/OG0005065.1/OG0005072.1/OG0005074.1/OG0005081.1/OG0005103.1/OG0005105.1/OG0005111.1/OG0005116.1/OG0005123.1/OG0005144.1/OG0005154.1/OG0005158.1/OG0005163.1/OG0005277.1/OG0005278.1/OG0005282.1/OG0005284.1/OG0005300.1/OG0005322.1/OG0005350.1/OG0005359.1/OG0005368.1/OG0005379.1/OG0005392.1/OG0005396.1/OG0005413.1/OG0005432.1/OG0005446.1/OG0005458.1/OG0005465.1/OG0005466.1/OG0005475.1/OG0005483.1/OG0005485.1/OG0005491.1/OG0005498.1/OG0005503.1/OG0005507.1/OG0005515.1/OG0005519.1/OG0005538.1/OG0005542.1/OG0005559.1/OG0005565.1/OG0005568.1/OG0005580.1/OG0005585.1/OG0005648.1/OG0005709.1/OG0005711.1/OG0005713.1/OG0005737.1/OG0005783.1/OG0005786.1/OG0005795.1/OG0005811.1/OG0005819.1/OG0005838.1/OG0005850.1/OG0005862.1/OG0005867.1/OG0005871.1/OG0005887.1/OG0005902.1/OG0005918.1/OG0005926.1/OG0005943.1/OG0005945.1/OG0005966.1/OG0005985.1/OG0005999.1/OG0006007.1/OG0006011.1/OG0006012.1/OG0006014.1/OG0006025.1/OG0006033.1/OG0006041.1/OG0006188.1/OG0006217.1/OG0006221.1/OG0006236.1/OG0006242.1/OG0006248.1/OG0006251.1/OG0006256.1/OG0006307.1/OG0006309.1/OG0006310.1/OG0006317.1/OG0006320.1/OG0006329.1/OG0006342.1/OG0006357.1/OG0006371.1/OG0006375.1/OG0006379.1/OG0006394.1/OG0006413.1/OG0006422.1/OG0006430.1/OG0006480.1/OG0006490.1/OG0006507.1/OG0006659.1/OG0006697.1/OG0006741.1/OG0006751.1/OG0006792.1/OG0006819.1/OG0006828.1/OG0006832.1/OG0006850.1/OG0006867.1/OG0006889.1/OG0006915.1/OG0006918.1/OG0006924.1/OG0006933.1/OG0006935.1/OG0007085.1/OG0007093.1/OG0007097.1/OG0007130.1/OG0007142.1/OG0007172.1/OG0007183.1/OG0007208.1/OG0007295.1/OG0007298.1/OG0007319.1/OG0007373.1/OG0007748.1/OG0007773.1/OG0007787.1/OG0007811.1/OG0008000.1/OG0008008.1/OG0008029.1/OG0008100.1/OG0008106.1/OG0008120.1/OG0008398.1/OG0008508.1/OG0009051.1/OG0009945.1</t>
  </si>
  <si>
    <t>OG0000377.1/OG0000377.3/OG0000377.2/OG0000493.2/OG0000493.3/OG0000493.1/OG0000705.3/OG0000705.2/OG0000705.1/OG0001000.1/OG0001000.2/OG0001373.1/OG0001398.1/OG0001573.1/OG0001758.1/OG0001795.2/OG0001795.1/OG0001920.1/OG0002011.1/OG0002011.2/OG0002088.2/OG0002088.1/OG0002088.3/OG0002186.1/OG0002287.1/OG0002581.1/OG0002628.2/OG0002628.1/OG0002658.1/OG0002676.1/OG0002817.2/OG0002817.1/OG0002830.1/OG0002905.1/OG0002922.1/OG0002978.1/OG0003207.1/OG0003229.1/OG0003293.1/OG0003350.1/OG0003353.1/OG0003429.1/OG0003447.1/OG0003454.1/OG0003671.1/OG0003959.1/OG0004132.1/OG0004161.1/OG0004302.1/OG0004501.1/OG0004638.1/OG0005390.1/OG0005439.1/OG0005518.1/OG0005560.1/OG0005596.1/OG0005706.1/OG0005810.1/OG0005947.1/OG0006082.1/OG0006225.1/OG0006389.1/OG0006392.1/OG0006476.1/OG0006746.1/OG0006746.2/OG0006883.1/OG0007344.1/OG0007360.1/OG0007366.1/OG0007382.1/OG0007609.1/OG0007882.1/OG0008269.1/OG0008466.1/OG0008563.1/OG0009738.1/OG0010076.1/OG0011140.1/OG0011919.1</t>
  </si>
  <si>
    <t>OG0000198.3/OG0000198.5/OG0000198.4/OG0000198.2/OG0000198.1/OG0000939.1/OG0000939.2/OG0001104.2/OG0001104.1/OG0001361.1/OG0001361.2/OG0001609.1/OG0001662.2/OG0001662.1/OG0001748.2/OG0001748.1/OG0001940.1/OG0001966.2/OG0001966.1/OG0001974.1/OG0002019.1/OG0002032.1/OG0002032.2/OG0002073.1/OG0002073.2/OG0002145.1/OG0002168.1/OG0002257.2/OG0002257.1/OG0002282.1/OG0002353.1/OG0002444.1/OG0002633.1/OG0002646.1/OG0002660.1/OG0003077.2/OG0003077.1/OG0003238.1/OG0003294.1/OG0003294.2/OG0003300.1/OG0003335.1/OG0003339.1/OG0003415.1/OG0003508.1/OG0003542.1/OG0003578.1/OG0003681.1/OG0003735.1/OG0003832.1/OG0003998.1/OG0004040.1/OG0004052.1/OG0004096.1/OG0004214.1/OG0004312.1/OG0004390.1/OG0004401.1/OG0004410.1/OG0004615.1/OG0004688.1/OG0005113.1/OG0005143.1/OG0005242.1/OG0005288.1/OG0005295.1/OG0005380.1/OG0005500.1/OG0005534.1/OG0005582.1/OG0005703.1/OG0005784.1/OG0005895.1/OG0006022.1/OG0006036.1/OG0006064.1/OG0006227.1/OG0006264.1/OG0006270.1/OG0006396.1/OG0006406.1/OG0006454.1/OG0006467.1/OG0006475.1/OG0006482.1/OG0006512.1/OG0006639.1/OG0006654.1/OG0006716.1/OG0006720.1/OG0006735.1/OG0006762.1/OG0006771.1/OG0006772.1/OG0006855.1/OG0006957.1/OG0007336.1/OG0007357.1/OG0007403.1/OG0007639.1/OG0007689.1/OG0007747.1/OG0007771.1/OG0007826.1/OG0007852.1/OG0008011.1/OG0008034.1/OG0008043.1/OG0008221.1/OG0008442.1/OG0008491.1/OG0009035.1/OG0009049.1/OG0009699.1/OG0010621.1/OG0011448.1</t>
  </si>
  <si>
    <t>OG0000111.6/OG0000111.2/OG0000111.5/OG0000111.1/OG0000111.3/OG0000111.4/OG0000274.1/OG0000274.4/OG0000274.5/OG0000274.2/OG0000274.3/OG0000555.1/OG0000555.2/OG0000555.3/OG0002944.1/OG0004699.2/OG0004699.1</t>
  </si>
  <si>
    <t>OG0000705.3/OG0000705.2/OG0000705.1/OG0002306.2/OG0002306.1/OG0002817.2/OG0002817.1/OG0005069.1/OG0005474.1/OG0005609.1/OG0007344.1/OG0007366.1/OG0008432.1</t>
  </si>
  <si>
    <t>OG0003339.1/OG0003415.1/OG0003596.1/OG0005340.1/OG0005829.1/OG0006064.1/OG0006406.1/OG0006855.1/OG0007123.1/OG0008011.1/OG0008075.1/OG0008751.1</t>
  </si>
  <si>
    <t>OG0000020.1/OG0000020.2/OG0000020.9/OG0000020.3/OG0000020.13/OG0000020.6/OG0000020.5/OG0000020.4/OG0000020.11/OG0000020.10/OG0000020.8/OG0000020.7/OG0000020.12/OG0000054.3/OG0000054.7/OG0000054.6/OG0000054.4/OG0000054.2/OG0000054.1/OG0000054.5/OG0000066.8/OG0000066.7/OG0000066.5/OG0000066.6/OG0000066.3/OG0000066.4/OG0000066.1/OG0000066.2/OG0000081.3/OG0000081.9/OG0000081.8/OG0000081.5/OG0000081.4/OG0000081.1/OG0000081.6/OG0000081.7/OG0000081.2/OG0000104.6/OG0000104.4/OG0000104.5/OG0000104.2/OG0000104.1/OG0000104.3/OG0000143.2/OG0000143.3/OG0000143.1/OG0000143.4/OG0000200.4/OG0000200.5/OG0000200.2/OG0000200.6/OG0000200.3/OG0000200.1/OG0000219.5/OG0000219.1/OG0000219.4/OG0000219.3/OG0000219.2/OG0000247.4/OG0000247.5/OG0000247.1/OG0000247.3/OG0000247.2/OG0000267.4/OG0000267.1/OG0000267.2/OG0000267.5/OG0000267.3/OG0000276.4/OG0000276.1/OG0000276.2/OG0000276.3/OG0000278.4/OG0000278.2/OG0000278.1/OG0000278.3/OG0000278.5/OG0000299.2/OG0000299.4/OG0000299.3/OG0000299.1/OG0000322.1/OG0000322.2/OG0000322.4/OG0000322.3/OG0000334.3/OG0000334.1/OG0000334.4/OG0000334.2/OG0000344.3/OG0000344.1/OG0000344.4/OG0000344.2/OG0000356.4/OG0000356.1/OG0000356.2/OG0000356.3/OG0000381.3/OG0000381.4/OG0000381.1/OG0000381.2/OG0000418.4/OG0000418.3/OG0000418.2/OG0000418.1/OG0000475.2/OG0000475.3/OG0000475.1/OG0000484.2/OG0000484.1/OG0000484.3/OG0000551.3/OG0000551.2/OG0000551.1/OG0000571.3/OG0000571.1/OG0000571.2/OG0000632.1/OG0000632.2/OG0000637.2/OG0000637.1/OG0000637.3/OG0000655.1/OG0000655.2/OG0000707.1/OG0000707.3/OG0000707.2/OG0000788.1/OG0000788.2/OG0000916.2/OG0000916.1/OG0000916.3/OG0000921.3/OG0000921.1/OG0000921.2/OG0000935.2/OG0000935.1/OG0000945.1/OG0000945.2/OG0000947.1/OG0000947.2/OG0001006.1/OG0001006.2/OG0001045.2/OG0001045.1/OG0001120.2/OG0001120.1/OG0001172.2/OG0001172.1/OG0001176.1/OG0001176.2/OG0001247.1/OG0001247.2/OG0001262.2/OG0001262.1/OG0001275.2/OG0001275.1/OG0001368.2/OG0001368.1/OG0001421.2/OG0001421.1/OG0001509.2/OG0001509.1/OG0001652.1/OG0001652.2/OG0001772.2/OG0001772.1/OG0001834.1/OG0001972.1/OG0001972.2/OG0002039.1/OG0002056.1/OG0002103.1/OG0002267.1/OG0002298.1/OG0002342.1/OG0002342.2/OG0002360.1/OG0002360.2/OG0002368.2/OG0002368.1/OG0002383.1/OG0002384.1/OG0002475.1/OG0002486.1/OG0002486.2/OG0002572.1/OG0002630.1/OG0002630.2/OG0002670.1/OG0002746.1/OG0002790.1/OG0002947.2/OG0002947.1/OG0003137.1/OG0003343.1/OG0003456.1/OG0003481.1/OG0003679.1/OG0003774.1/OG0004085.1/OG0004204.1/OG0004238.1/OG0004249.1/OG0004281.1/OG0004632.1/OG0004711.1/OG0004811.1/OG0004992.1/OG0005017.1/OG0005078.1/OG0005116.1/OG0005362.1/OG0005394.1/OG0005413.1/OG0005542.1/OG0005774.1/OG0005819.1/OG0006012.1/OG0006041.1/OG0006307.1/OG0007085.1/OG0007130.1/OG0007650.1/OG0008492.1</t>
  </si>
  <si>
    <t>OG0000054.3/OG0000054.7/OG0000054.6/OG0000054.4/OG0000054.2/OG0000054.1/OG0000054.5/OG0000066.8/OG0000066.7/OG0000066.5/OG0000066.6/OG0000066.3/OG0000066.4/OG0000066.1/OG0000066.2/OG0000104.6/OG0000104.4/OG0000104.5/OG0000104.2/OG0000104.1/OG0000104.3/OG0000200.4/OG0000200.5/OG0000200.2/OG0000200.6/OG0000200.3/OG0000200.1/OG0000219.5/OG0000219.1/OG0000219.4/OG0000219.3/OG0000219.2/OG0000276.4/OG0000276.1/OG0000276.2/OG0000276.3/OG0000322.1/OG0000322.2/OG0000322.4/OG0000322.3/OG0000334.3/OG0000334.1/OG0000334.4/OG0000334.2/OG0000344.3/OG0000344.1/OG0000344.4/OG0000344.2/OG0000381.3/OG0000381.4/OG0000381.1/OG0000381.2/OG0000418.4/OG0000418.3/OG0000418.2/OG0000418.1/OG0000475.2/OG0000475.3/OG0000475.1/OG0000551.3/OG0000551.2/OG0000551.1/OG0000655.1/OG0000655.2/OG0000788.1/OG0000788.2/OG0000916.2/OG0000916.1/OG0000916.3/OG0000921.3/OG0000921.1/OG0000921.2/OG0000935.2/OG0000935.1/OG0000945.1/OG0000945.2/OG0000947.1/OG0000947.2/OG0001006.1/OG0001006.2/OG0001120.2/OG0001120.1/OG0001172.2/OG0001172.1/OG0001176.1/OG0001176.2/OG0001247.1/OG0001247.2/OG0001262.2/OG0001262.1/OG0001275.2/OG0001275.1/OG0001652.1/OG0001652.2/OG0001772.2/OG0001772.1/OG0001834.1/OG0001972.1/OG0001972.2/OG0002056.1/OG0002103.1/OG0002267.1/OG0002298.1/OG0002342.1/OG0002342.2/OG0002368.2/OG0002368.1/OG0002383.1/OG0002384.1/OG0002630.1/OG0002630.2/OG0002670.1/OG0002746.1/OG0002790.1/OG0002947.2/OG0002947.1/OG0003137.1/OG0003343.1/OG0003456.1/OG0003679.1/OG0003774.1/OG0004085.1/OG0004204.1/OG0004238.1/OG0004249.1/OG0004632.1/OG0004711.1/OG0004811.1/OG0004992.1/OG0005017.1/OG0005078.1/OG0005116.1/OG0005394.1/OG0005413.1/OG0005542.1/OG0005819.1/OG0006307.1/OG0007650.1/OG0008492.1</t>
  </si>
  <si>
    <t>OG0003339.1/OG0003415.1/OG0003596.1/OG0005340.1/OG0005829.1/OG0006064.1/OG0006406.1/OG0006855.1/OG0008011.1/OG0008751.1</t>
  </si>
  <si>
    <t>OG0000705.3/OG0000705.2/OG0000705.1/OG0002306.2/OG0002306.1/OG0005069.1/OG0007344.1/OG0007366.1</t>
  </si>
  <si>
    <t>OG0001195.1/OG0003508.1</t>
  </si>
  <si>
    <t>OG0005069.1/OG0005129.1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</si>
  <si>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0000213.4/OG0000213.3/OG0000213.1/OG0000213.2/OG0000213.6/OG0000213.5/OG0000354.3/OG0000354.2/OG0000354.1/OG0000374.1/OG0000374.2/OG0000374.4/OG0000374.3/OG0001019.1/OG0001019.2/OG0001084.2/OG0001084.1/OG0001572.2/OG0001572.1/OG0001660.1/OG0002071.1/OG0002071.2/OG0002248.1/OG0004611.1/OG0005387.1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</si>
  <si>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0000213.4/OG0000213.3/OG0000213.1/OG0000213.2/OG0000213.6/OG0000213.5/OG0000354.3/OG0000354.2/OG0000354.1/OG0000374.1/OG0000374.2/OG0000374.4/OG0000374.3/OG0001019.1/OG0001019.2/OG0001572.2/OG0001572.1/OG0001660.1/OG0002071.1/OG0002071.2/OG0002248.1/OG0005387.1</t>
  </si>
  <si>
    <t>OG0000104.6/OG0000104.4/OG0000104.5/OG0000104.2/OG0000104.1/OG0000104.3/OG0000200.4/OG0000200.5/OG0000200.2/OG0000200.6/OG0000200.3/OG0000200.1/OG0000276.4/OG0000276.1/OG0000276.2/OG0000276.3/OG0000381.3/OG0000381.4/OG0000381.1/OG0000381.2/OG0000475.2/OG0000475.3/OG0000475.1/OG0000655.1/OG0000655.2/OG0000788.1/OG0000788.2/OG0000935.2/OG0000935.1/OG0001120.2/OG0001120.1/OG0001176.1/OG0001176.2/OG0001247.1/OG0001247.2/OG0001834.1/OG0002298.1/OG0002368.2/OG0002368.1/OG0002384.1/OG0002670.1/OG0002746.1/OG0003456.1/OG0004085.1/OG0004238.1/OG0004249.1/OG0004711.1/OG0004811.1/OG0007650.1/OG0008492.1</t>
  </si>
  <si>
    <t>OG0002920.1/OG0006832.1</t>
  </si>
  <si>
    <t>OG0000123.2/OG0000123.3/OG0000123.5/OG0000123.6/OG0000123.4/OG0000123.7/OG0000123.1/OG0002011.1/OG0002011.2/OG0002186.1/OG0002581.1/OG0002628.2/OG0002628.1/OG0002658.1/OG0002817.2/OG0002817.1/OG0002830.1/OG0002905.1/OG0003353.1/OG0003447.1/OG0003454.1/OG0003671.1/OG0004031.1/OG0005439.1/OG0005596.1/OG0005706.1/OG0005934.1/OG0006746.1/OG0006746.2/OG0007382.1/OG0007388.1/OG0007882.1/OG0008224.1/OG0008269.1/OG0010076.1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</si>
  <si>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0000107.5/OG0000107.3/OG0000107.7/OG0000107.4/OG0000107.1/OG0000107.2/OG0000107.8/OG0000107.6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0000144.8/OG0000144.6/OG0000144.1/OG0000144.7/OG0000144.5/OG0000144.4/OG0000144.3/OG0000144.2/OG0000172.3/OG0000172.4/OG0000172.2/OG0000172.1/OG0000181.3/OG0000181.5/OG0000181.1/OG0000181.2/OG0000181.4/OG0000192.1/OG0000192.2/OG0000192.5/OG0000192.4/OG0000192.3/OG0000200.4/OG0000200.5/OG0000200.2/OG0000200.6/OG0000200.3/OG0000200.1/OG0000202.5/OG0000202.4/OG0000202.1/OG0000202.6/OG0000202.2/OG0000202.3/OG0000215.4/OG0000215.5/OG0000215.3/OG0000215.1/OG0000215.2/OG0000247.4/OG0000247.5/OG0000247.1/OG0000247.3/OG0000247.2/OG0000267.4/OG0000267.1/OG0000267.2/OG0000267.5/OG0000267.3/OG0000269.4/OG0000269.2/OG0000269.3/OG0000269.1/OG0000273.1/OG0000273.5/OG0000273.4/OG0000273.2/OG0000273.3/OG0000280.1/OG0000280.2/OG0000280.4/OG0000280.3/OG0000283.4/OG0000283.3/OG0000283.1/OG0000283.2/OG0000299.2/OG0000299.4/OG0000299.3/OG0000299.1/OG0000300.2/OG0000300.3/OG0000300.1/OG0000312.1/OG0000316.4/OG0000316.2/OG0000316.5/OG0000316.1/OG0000316.3/OG0000331.1/OG0000331.3/OG0000331.2/OG0000331.4/OG0000334.3/OG0000334.1/OG0000334.4/OG0000334.2/OG0000344.3/OG0000344.1/OG0000344.4/OG0000344.2/OG0000356.4/OG0000356.1/OG0000356.2/OG0000356.3/OG0000358.2/OG0000358.1/OG0000358.3/OG0000358.4/OG0000367.2/OG0000367.1/OG0000367.3/OG0000367.4/OG0000373.2/OG0000373.1/OG0000373.3/OG0000373.4/OG0000374.1/OG0000374.2/OG0000374.4/OG0000374.3/OG0000391.4/OG0000391.3/OG0000391.1/OG0000391.2/OG0000396.4/OG0000396.3/OG0000396.1/OG0000396.2/OG0000412.2/OG0000412.1/OG0000412.3/OG0000416.1/OG0000416.4/OG0000416.2/OG0000416.3/OG0000424.2/OG0000424.1/OG0000435.3/OG0000435.2/OG0000435.1/OG0000449.3/OG0000449.1/OG0000449.2/OG0000456.4/OG0000456.2/OG0000456.3/OG0000456.1/OG0000467.4/OG0000467.3/OG0000467.2/OG0000467.1/OG0000477.2/OG0000477.3/OG0000477.4/OG0000477.1/OG0000478.2/OG0000478.1/OG0000478.3/OG0000485.1/OG0000485.3/OG0000485.2/OG0000521.2/OG0000521.1/OG0000521.3/OG0000525.3/OG0000525.1/OG0000525.2/OG0000567.1/OG0000567.3/OG0000567.2/OG0000571.3/OG0000571.1/OG0000571.2/OG0000582.3/OG0000582.1/OG0000582.2/OG0000590.2/OG0000590.1/OG0000590.3/OG0000592.2/OG0000592.1/OG0000592.3/OG0000617.1/OG0000617.2/OG0000617.3/OG0000619.1/OG0000619.3/OG0000619.2/OG0000623.1/OG0000623.2/OG0000635.1/OG0000635.2/OG0000650.1/OG0000650.2/OG0000650.3/OG0000671.3/OG0000671.1/OG0000671.2/OG0000696.1/OG0000696.2/OG0000696.3/OG0000707.1/OG0000707.3/OG0000707.2/OG0000711.3/OG0000711.1/OG0000711.2/OG0000712.1/OG0000712.2/OG0000741.2/OG0000741.1/OG0000741.3/OG0000745.2/OG0000745.1/OG0000745.3/OG0000772.1/OG0000772.2/OG0000811.2/OG0000811.3/OG0000811.1/OG0000815.1/OG0000815.2/OG0000827.1/OG0000827.2/OG0000834.2/OG0000834.1/OG0000886.1/OG0000886.3/OG0000886.2/OG0000893.1/OG0000893.2/OG0000897.2/OG0000897.1/OG0000911.2/OG0000911.1/OG0000915.1/OG0000915.2/OG0000917.2/OG0000917.1/OG0000921.3/OG0000921.1/OG0000921.2/OG0000935.2/OG0000935.1/OG0000936.2/OG0000936.1/OG0000947.1/OG0000947.2/OG0000971.1/OG0000971.2/OG0000971.3/OG0001001.1/OG0001001.2/OG0001017.1/OG0001017.2/OG0001018.2/OG0001018.3/OG0001018.1/OG0001026.1/OG0001026.2/OG0001029.2/OG0001029.1/OG0001033.2/OG0001033.1/OG0001045.2/OG0001045.1/OG0001050.2/OG0001050.1/OG0001052.2/OG0001052.1/OG0001081.2/OG0001081.1/OG0001090.1/OG0001090.2/OG0001111.1/OG0001111.2/OG0001155.2/OG0001155.1/OG0001157.2/OG0001157.1/OG0001169.2/OG0001169.1/OG0001170.2/OG0001170.1/OG0001193.1/OG0001193.2/OG0001200.2/OG0001200.1/OG0001203.2/OG0001203.1/OG0001259.2/OG0001259.1/OG0001262.2/OG0001262.1/OG0001263.1/OG0001263.2/OG0001266.2/OG0001266.1/OG0001269.2/OG0001269.1/OG0001271.2/OG0001271.1/OG0001275.2/OG0001275.1/OG0001276.2/OG0001276.1/OG0001342.2/OG0001342.1/OG0001365.2/OG0001365.1/OG0001395.2/OG0001395.1/OG0001401.3/OG0001401.2/OG0001401.1/OG0001403.2/OG0001403.1/OG0001420.1/OG0001440.1/OG0001440.2/OG0001466.2/OG0001466.1/OG0001469.2/OG0001469.1/OG0001504.1/OG0001504.2/OG0001527.2/OG0001527.1/OG0001543.2/OG0001543.1/OG0001559.2/OG0001559.1/OG0001567.1/OG0001571.3/OG0001571.2/OG0001571.1/OG0001578.2/OG0001578.1/OG0001631.2/OG0001631.1/OG0001639.1/OG0001639.2/OG0001640.1/OG0001640.2/OG0001648.2/OG0001648.1/OG0001666.2/OG0001666.1/OG0001680.1/OG0001680.2/OG0001757.2/OG0001757.1/OG0001768.1/OG0001769.2/OG0001769.1/OG0001772.2/OG0001772.1/OG0001782.1/OG0001782.2/OG0001794.1/OG0001794.2/OG0001934.2/OG0001934.1/OG0001938.2/OG0001938.1/OG0001942.1/OG0001942.2/OG0001963.1/OG0001963.2/OG0001970.1/OG0001970.2/OG0001972.1/OG0001972.2/OG0001976.2/OG0001976.1/OG0001998.1/OG0002009.1/OG0002009.2/OG0002033.1/OG0002039.1/OG0002079.1/OG0002134.1/OG0002142.1/OG0002142.2/OG0002154.1/OG0002154.2/OG0002179.1/OG0002221.1/OG0002236.1/OG0002236.2/OG0002242.2/OG0002242.1/OG0002276.1/OG0002277.2/OG0002277.1/OG0002332.1/OG0002340.1/OG0002340.2/OG0002351.1/OG0002359.1/OG0002360.1/OG0002360.2/OG0002361.2/OG0002361.1/OG0002381.2/OG0002381.1/OG0002403.2/OG0002403.1/OG0002486.1/OG0002486.2/OG0002487.1/OG0002494.1/OG0002503.1/OG0002515.1/OG0002572.1/OG0002585.1/OG0002605.1/OG0002605.2/OG0002607.1/OG0002642.1/OG0002642.2/OG0002650.1/OG0002650.2/OG0002666.1/OG0002730.1/OG0002739.1/OG0002746.1/OG0002754.1/OG0002774.2/OG0002774.1/OG0002797.1/OG0002806.1/OG0002806.2/OG0002812.1/OG0002870.1/OG0002873.1/OG0002873.2/OG0002885.1/OG0002917.1/OG0002920.1/OG0002926.1/OG0002947.2/OG0002947.1/OG0002969.1/OG0003043.1/OG0003054.1/OG0003058.1/OG0003068.1/OG0003078.1/OG0003090.1/OG0003105.1/OG0003107.1/OG0003131.1/OG0003133.1/OG0003193.1/OG0003210.1/OG0003218.1/OG0003219.1/OG0003221.1/OG0003233.1/OG0003243.1/OG0003253.2/OG0003253.1/OG0003262.1/OG0003264.1/OG0003266.2/OG0003266.1/OG0003276.1/OG0003280.1/OG0003318.1/OG0003423.1/OG0003448.1/OG0003456.1/OG0003481.1/OG0003529.1/OG0003558.1/OG0003567.1/OG0003569.1/OG0003580.1/OG0003726.2/OG0003726.1/OG0003730.1/OG0003752.1/OG0003769.1/OG0003775.1/OG0003791.1/OG0003793.1/OG0003819.1/OG0003822.1/OG0003826.1/OG0003831.1/OG0003837.1/OG0003855.1/OG0003945.1/OG0003969.1/OG0003973.1/OG0003991.1/OG0003993.1/OG0003997.1/OG0004038.1/OG0004066.1/OG0004083.1/OG0004135.1/OG0004146.1/OG0004147.1/OG0004210.1/OG0004235.1/OG0004263.1/OG0004271.1/OG0004281.1/OG0004292.1/OG0004309.1/OG0004311.1/OG0004345.1/OG0004363.1/OG0004370.1/OG0004413.1/OG0004428.1/OG0004439.1/OG0004445.1/OG0004469.1/OG0004618.1/OG0004632.1/OG0004636.1/OG0004690.1/OG0004704.1/OG0004720.1/OG0004731.1/OG0004785.1/OG0004789.1/OG0004796.1/OG0004883.1/OG0004904.1/OG0004930.1/OG0004949.1/OG0005027.1/OG0005078.1/OG0005081.1/OG0005099.1/OG0005111.1/OG0005396.1/OG0005405.1/OG0005491.1/OG0005515.1/OG0005528.1/OG0005559.1/OG0005565.1/OG0005580.1/OG0005648.1/OG0005786.1/OG0005985.1/OG0006033.1/OG0006041.1/OG0006248.1/OG0006256.1/OG0006305.1/OG0006317.1/OG0006320.1/OG0006415.1/OG0006430.1/OG0006490.1/OG0006507.1/OG0006659.1/OG0006678.1/OG0006832.1/OG0006867.1/OG0007143.1/OG0007432.1/OG0007607.1/OG0007768.1/OG0008490.1/OG0009945.1</t>
  </si>
  <si>
    <t>OG0001311.1/OG0001311.2/OG0001851.1/OG0001940.1/OG0001974.1/OG0002032.1/OG0002032.2/OG0002073.1/OG0002073.2/OG0002168.1/OG0002353.1/OG0002401.1/OG0002633.1/OG0002646.1/OG0003294.1/OG0003294.2/OG0003335.1/OG0003542.1/OG0003578.1/OG0003735.1/OG0005380.1/OG0005500.1/OG0005534.1/OG0005784.1/OG0006270.1/OG0006396.1/OG0006735.1/OG0006762.1/OG0006772.1/OG0006786.1/OG0007336.1/OG0007350.1/OG0007639.1/OG0007826.1/OG0008442.1/OG0010621.1/OG0011448.1</t>
  </si>
  <si>
    <t>OG0000377.1/OG0000377.3/OG0000377.2/OG0000493.2/OG0000493.3/OG0000493.1/OG0000581.1/OG0000581.2/OG0000705.3/OG0000705.2/OG0000705.1/OG0001000.1/OG0001000.2/OG0001398.1/OG0001573.1/OG0001920.1/OG0002011.1/OG0002011.2/OG0002088.2/OG0002088.1/OG0002088.3/OG0002628.2/OG0002628.1/OG0002658.1/OG0002817.2/OG0002817.1/OG0002830.1/OG0002905.1/OG0002922.1/OG0003229.1/OG0003293.1/OG0003350.1/OG0003429.1/OG0003874.1/OG0004132.1/OG0004161.1/OG0004638.1/OG0005606.1/OG0006389.1/OG0006746.1/OG0006746.2/OG0006883.1/OG0007344.1/OG0007366.1/OG0007382.1/OG0007590.1/OG0007594.1/OG0008014.1/OG0008567.1/OG0009611.1/OG0011140.1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</si>
  <si>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0000168.1/OG0000168.4/OG0000168.2/OG0000168.3/OG0000168.5/OG0000171.3/OG0000171.1/OG0000171.2/OG0000171.5/OG0000171.4/OG0000172.3/OG0000172.4/OG0000172.2/OG0000172.1/OG0000181.3/OG0000181.5/OG0000181.1/OG0000181.2/OG0000181.4/OG0000200.4/OG0000200.5/OG0000200.2/OG0000200.6/OG0000200.3/OG0000200.1/OG0000202.5/OG0000202.4/OG0000202.1/OG0000202.6/OG0000202.2/OG0000202.3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0000383.2/OG0000383.3/OG0000383.1/OG0000386.3/OG0000386.1/OG0000386.4/OG0000386.2/OG0000391.4/OG0000391.3/OG0000391.1/OG0000391.2/OG0000395.1/OG0000395.2/OG0000395.3/OG0000403.2/OG0000403.1/OG0000404.1/OG0000404.2/OG0000404.3/OG0000404.4/OG0000412.2/OG0000412.1/OG0000412.3/OG0000420.3/OG0000420.2/OG0000420.1/OG0000429.3/OG0000429.2/OG0000429.1/OG0000447.3/OG0000447.2/OG0000447.1/OG0000449.3/OG0000449.1/OG0000449.2/OG0000485.1/OG0000485.3/OG0000485.2/OG0000500.3/OG0000500.2/OG0000500.1/OG0000521.2/OG0000521.1/OG0000521.3/OG0000525.3/OG0000525.1/OG0000525.2/OG0000539.2/OG0000539.1/OG0000539.3/OG0000542.1/OG0000542.2/OG0000542.3/OG0000543.3/OG0000543.2/OG0000543.4/OG0000543.1/OG0000557.3/OG0000557.2/OG0000557.1/OG0000559.3/OG0000559.2/OG0000559.1/OG0000561.2/OG0000561.3/OG0000561.1/OG0000563.2/OG0000563.3/OG0000563.1/OG0000567.1/OG0000567.3/OG0000567.2/OG0000571.3/OG0000571.1/OG0000571.2/OG0000590.2/OG0000590.1/OG0000590.3/OG0000592.2/OG0000592.1/OG0000592.3/OG0000608.1/OG0000608.2/OG0000623.1/OG0000623.2/OG0000633.2/OG0000633.3/OG0000633.1/OG0000635.1/OG0000635.2/OG0000636.3/OG0000636.1/OG0000636.2/OG0000703.2/OG0000703.1/OG0000704.2/OG0000704.1/OG0000704.3/OG0000707.1/OG0000707.3/OG0000707.2/OG0000709.3/OG0000709.1/OG0000709.2/OG0000711.3/OG0000711.1/OG0000711.2/OG0000739.1/OG0000739.2/OG0000741.2/OG0000741.1/OG0000741.3/OG0000756.1/OG0000764.1/OG0000764.2/OG0000764.3/OG0000772.1/OG0000772.2/OG0000789.1/OG0000789.2/OG0000811.2/OG0000811.3/OG0000811.1/OG0000812.1/OG0000812.2/OG0000812.3/OG0000815.1/OG0000815.2/OG0000840.1/OG0000840.2/OG0000886.1/OG0000886.3/OG0000886.2/OG0000893.1/OG0000893.2/OG0000897.2/OG0000897.1/OG0000911.2/OG0000911.1/OG0000916.2/OG0000916.1/OG0000916.3/OG0000917.2/OG0000917.1/OG0000918.2/OG0000918.3/OG0000918.1/OG0000921.3/OG0000921.1/OG0000921.2/OG0000935.2/OG0000935.1/OG0000936.2/OG0000936.1/OG0000945.1/OG0000945.2/OG0000950.2/OG0000950.1/OG0000966.2/OG0000966.1/OG0000976.1/OG0000976.2/OG0001003.1/OG0001003.2/OG0001004.2/OG0001004.1/OG0001021.1/OG0001026.1/OG0001026.2/OG0001050.2/OG0001050.1/OG0001052.2/OG0001052.1/OG0001057.1/OG0001057.2/OG0001083.1/OG0001083.2/OG0001084.2/OG0001084.1/OG0001089.2/OG0001089.1/OG0001120.2/OG0001120.1/OG0001128.1/OG0001128.2/OG0001157.2/OG0001157.1/OG0001167.1/OG0001167.2/OG0001170.2/OG0001170.1/OG0001172.2/OG0001172.1/OG0001176.1/OG0001176.2/OG0001200.2/OG0001200.1/OG0001241.1/OG0001241.2/OG0001248.1/OG0001248.2/OG0001259.2/OG0001259.1/OG0001262.2/OG0001262.1/OG0001271.2/OG0001271.1/OG0001275.2/OG0001275.1/OG0001278.2/OG0001278.1/OG0001342.2/OG0001342.1/OG0001348.2/OG0001348.1/OG0001349.1/OG0001365.2/OG0001365.1/OG0001368.2/OG0001368.1/OG0001393.1/OG0001393.2/OG0001395.2/OG0001395.1/OG0001420.1/OG0001438.2/OG0001438.1/OG0001440.1/OG0001440.2/OG0001450.1/OG0001450.2/OG0001466.2/OG0001466.1/OG0001469.2/OG0001469.1/OG0001512.1/OG0001512.2/OG0001523.1/OG0001523.2/OG0001552.2/OG0001552.1/OG0001559.2/OG0001559.1/OG0001578.2/OG0001578.1/OG0001620.1/OG0001630.1/OG0001630.2/OG0001631.2/OG0001631.1/OG0001639.1/OG0001639.2/OG0001661.1/OG0001661.2/OG0001697.2/OG0001697.1/OG0001709.1/OG0001709.2/OG0001714.2/OG0001714.1/OG0001719.1/OG0001765.1/OG0001768.1/OG0001769.2/OG0001769.1/OG0001772.2/OG0001772.1/OG0001774.1/OG0001774.2/OG0001780.1/OG0001780.2/OG0001782.1/OG0001782.2/OG0001783.1/OG0001794.1/OG0001794.2/OG0001900.1/OG0001932.1/OG0001932.2/OG0001938.2/OG0001938.1/OG0001970.1/OG0001970.2/OG0001972.1/OG0001972.2/OG0001981.2/OG0001981.1/OG0001993.1/OG0002003.2/OG0002003.1/OG0002009.1/OG0002009.2/OG0002014.1/OG0002023.1/OG0002027.1/OG0002027.2/OG0002056.1/OG0002067.1/OG0002102.1/OG0002107.2/OG0002107.1/OG0002134.1/OG0002142.1/OG0002142.2/OG0002149.2/OG0002149.1/OG0002174.1/OG0002178.1/OG0002178.2/OG0002179.1/OG0002237.1/OG0002258.1/OG0002276.1/OG0002277.2/OG0002277.1/OG0002332.1/OG0002343.1/OG0002343.2/OG0002348.1/OG0002360.1/OG0002360.2/OG0002361.2/OG0002361.1/OG0002368.2/OG0002368.1/OG0002381.2/OG0002381.1/OG0002384.1/OG0002403.2/OG0002403.1/OG0002409.1/OG0002443.2/OG0002443.1/OG0002463.1/OG0002464.1/OG0002464.2/OG0002466.1/OG0002475.1/OG0002477.1/OG0002486.1/OG0002486.2/OG0002487.1/OG0002492.1/OG0002514.1/OG0002514.2/OG0002515.1/OG0002553.1/OG0002572.1/OG0002586.1/OG0002586.2/OG0002601.1/OG0002607.1/OG0002614.1/OG0002636.1/OG0002670.1/OG0002723.2/OG0002723.1/OG0002728.1/OG0002730.1/OG0002746.1/OG0002754.1/OG0002774.2/OG0002774.1/OG0002778.2/OG0002778.1/OG0002790.1/OG0002801.1/OG0002804.1/OG0002807.1/OG0002885.1/OG0002917.1/OG0002947.2/OG0002947.1/OG0002955.1/OG0003026.1/OG0003066.1/OG0003072.1/OG0003084.1/OG0003090.1/OG0003107.1/OG0003132.1/OG0003145.1/OG0003152.1/OG0003212.1/OG0003243.1/OG0003252.1/OG0003262.1/OG0003264.1/OG0003276.1/OG0003280.1/OG0003292.1/OG0003296.1/OG0003343.1/OG0003448.1/OG0003452.1/OG0003461.1/OG0003469.1/OG0003473.1/OG0003484.1/OG0003492.1/OG0003510.1/OG0003522.1/OG0003523.1/OG0003529.1/OG0003539.1/OG0003547.1/OG0003566.1/OG0003567.1/OG0003569.1/OG0003647.1/OG0003659.1/OG0003679.1/OG0003726.2/OG0003726.1/OG0003738.1/OG0003750.1/OG0003793.1/OG0003804.1/OG0003822.1/OG0003826.1/OG0003849.1/OG0003973.1/OG0004024.1/OG0004028.1/OG0004029.1/OG0004038.1/OG0004057.1/OG0004066.1/OG0004087.1/OG0004125.1/OG0004129.1/OG0004146.1/OG0004147.1/OG0004240.1/OG0004281.1/OG0004283.1/OG0004301.1/OG0004309.1/OG0004315.1/OG0004332.1/OG0004345.1/OG0004361.1/OG0004389.1/OG0004391.1/OG0004423.1/OG0004425.1/OG0004439.1/OG0004455.1/OG0004618.1/OG0004622.1/OG0004630.1/OG0004632.1/OG0004720.1/OG0004726.1/OG0004768.1/OG0004785.1/OG0004943.1/OG0004948.1/OG0004952.1/OG0004992.1/OG0005007.1/OG0005065.1/OG0005080.1/OG0005154.1/OG0005170.1/OG0005277.1/OG0005322.1/OG0005359.1/OG0005379.1/OG0005413.1/OG0005432.1/OG0005446.1/OG0005483.1/OG0005491.1/OG0005507.1/OG0005542.1/OG0005580.1/OG0005648.1/OG0005709.1/OG0005713.1/OG0005811.1/OG0005819.1/OG0005838.1/OG0005867.1/OG0005879.1/OG0005966.1/OG0005985.1/OG0005999.1/OG0006033.1/OG0006248.1/OG0006256.1/OG0006307.1/OG0006309.1/OG0006320.1/OG0006329.1/OG0006394.1/OG0006413.1/OG0006480.1/OG0006626.1/OG0006751.1/OG0006780.1/OG0006791.1/OG0006819.1/OG0006828.1/OG0006889.1/OG0006912.1/OG0006915.1/OG0006924.1/OG0007085.1/OG0007097.1/OG0007130.1/OG0007143.1/OG0007214.1/OG0007748.1/OG0007787.1/OG0008398.1/OG0008508.1/OG0009051.1</t>
  </si>
  <si>
    <t>OG0000198.3/OG0000198.5/OG0000198.4/OG0000198.2/OG0000198.1/OG0000692.1/OG0000692.2/OG0000692.4/OG0000692.3/OG0000939.1/OG0000939.2/OG0001104.2/OG0001104.1/OG0001662.2/OG0001662.1/OG0001974.1/OG0002073.1/OG0002073.2/OG0002145.1/OG0002257.2/OG0002257.1/OG0003257.1/OG0003294.1/OG0003294.2/OG0003300.1/OG0003335.1/OG0003339.1/OG0003578.1/OG0003927.1/OG0003927.2/OG0004214.1/OG0004744.1/OG0005113.1/OG0005143.1/OG0005164.1/OG0005242.1/OG0005745.1/OG0005895.1/OG0006036.1/OG0006064.1/OG0006270.1/OG0006396.1/OG0006482.1/OG0006639.1/OG0006654.1/OG0006771.1/OG0007357.1/OG0007639.1/OG0007689.1/OG0007852.1/OG0008221.1/OG0008491.1/OG0010621.1/OG0011448.1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</si>
  <si>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0000121.5/OG0000121.1/OG0000121.2/OG0000121.3/OG0000121.4/OG0000121.6/OG0000121.8/OG0000121.7/OG0000126.3/OG0000126.2/OG0000126.8/OG0000126.6/OG0000126.5/OG0000126.1/OG0000126.4/OG0000126.7/OG0000172.3/OG0000172.4/OG0000172.2/OG0000172.1/OG0000202.5/OG0000202.4/OG0000202.1/OG0000202.6/OG0000202.2/OG0000202.3/OG0000247.4/OG0000247.5/OG0000247.1/OG0000247.3/OG0000247.2/OG0000267.4/OG0000267.1/OG0000267.2/OG0000267.5/OG0000267.3/OG0000269.4/OG0000269.2/OG0000269.3/OG0000269.1/OG0000273.1/OG0000273.5/OG0000273.4/OG0000273.2/OG0000273.3/OG0000299.2/OG0000299.4/OG0000299.3/OG0000299.1/OG0000312.1/OG0000316.4/OG0000316.2/OG0000316.5/OG0000316.1/OG0000316.3/OG0000356.4/OG0000356.1/OG0000356.2/OG0000356.3/OG0000358.2/OG0000358.1/OG0000358.3/OG0000358.4/OG0000367.2/OG0000367.1/OG0000367.3/OG0000367.4/OG0000391.4/OG0000391.3/OG0000391.1/OG0000391.2/OG0000412.2/OG0000412.1/OG0000412.3/OG0000416.1/OG0000416.4/OG0000416.2/OG0000416.3/OG0000424.2/OG0000424.1/OG0000449.3/OG0000449.1/OG0000449.2/OG0000525.3/OG0000525.1/OG0000525.2/OG0000567.1/OG0000567.3/OG0000567.2/OG0000571.3/OG0000571.1/OG0000571.2/OG0000592.2/OG0000592.1/OG0000592.3/OG0000623.1/OG0000623.2/OG0000650.1/OG0000650.2/OG0000650.3/OG0000811.2/OG0000811.3/OG0000811.1/OG0000834.2/OG0000834.1/OG0000886.1/OG0000886.3/OG0000886.2/OG0000911.2/OG0000911.1/OG0000917.2/OG0000917.1/OG0000936.2/OG0000936.1/OG0000947.1/OG0000947.2/OG0001017.1/OG0001017.2/OG0001018.2/OG0001018.3/OG0001018.1/OG0001026.1/OG0001026.2/OG0001029.2/OG0001029.1/OG0001111.1/OG0001111.2/OG0001193.1/OG0001193.2/OG0001262.2/OG0001262.1/OG0001263.1/OG0001263.2/OG0001275.2/OG0001275.1/OG0001342.2/OG0001342.1/OG0001365.2/OG0001365.1/OG0001403.2/OG0001403.1/OG0001420.1/OG0001466.2/OG0001466.1/OG0001559.2/OG0001559.1/OG0001578.2/OG0001578.1/OG0001757.2/OG0001757.1/OG0001768.1/OG0001769.2/OG0001769.1/OG0001772.2/OG0001772.1/OG0001782.1/OG0001782.2/OG0001934.2/OG0001934.1/OG0001970.1/OG0001970.2/OG0001972.1/OG0001972.2/OG0002009.1/OG0002009.2/OG0002033.1/OG0002134.1/OG0002179.1/OG0002221.1/OG0002242.2/OG0002242.1/OG0002276.1/OG0002332.1/OG0002340.1/OG0002340.2/OG0002351.1/OG0002361.2/OG0002361.1/OG0002381.2/OG0002381.1/OG0002487.1/OG0002494.1/OG0002515.1/OG0002572.1/OG0002585.1/OG0002666.1/OG0002730.1/OG0002746.1/OG0002812.1/OG0002885.1/OG0002947.2/OG0002947.1/OG0003078.1/OG0003090.1/OG0003105.1/OG0003210.1/OG0003218.1/OG0003233.1/OG0003243.1/OG0003264.1/OG0003280.1/OG0003423.1/OG0003448.1/OG0003529.1/OG0003775.1/OG0003791.1/OG0003793.1/OG0003819.1/OG0003826.1/OG0003855.1/OG0003969.1/OG0003993.1/OG0004038.1/OG0004083.1/OG0004147.1/OG0004210.1/OG0004235.1/OG0004263.1/OG0004271.1/OG0004363.1/OG0004445.1/OG0004469.1/OG0004632.1/OG0004704.1/OG0004720.1/OG0004785.1/OG0004796.1/OG0004883.1/OG0004930.1/OG0004949.1/OG0005111.1/OG0005405.1/OG0005491.1/OG0005565.1/OG0005648.1/OG0005786.1/OG0005985.1/OG0006033.1/OG0006041.1/OG0006248.1/OG0006256.1/OG0006320.1/OG0006430.1/OG0006867.1</t>
  </si>
  <si>
    <t>OG0001851.1/OG0001974.1/OG0002032.1/OG0002032.2/OG0002168.1/OG0002353.1/OG0003294.1/OG0003294.2/OG0003542.1/OG0003735.1/OG0005500.1/OG0005534.1/OG0006762.1/OG0006772.1</t>
  </si>
  <si>
    <t>OG0000123.2/OG0000123.3/OG0000123.5/OG0000123.6/OG0000123.4/OG0000123.7/OG0000123.1/OG0002011.1/OG0002011.2/OG0002581.1/OG0002628.2/OG0002628.1/OG0002905.1/OG0003454.1/OG0004031.1/OG0005439.1/OG0007382.1/OG0008224.1/OG0008269.1</t>
  </si>
  <si>
    <t>OG0001200.2/OG0001200.1/OG0001213.1/OG0001213.2/OG0001772.2/OG0001772.1/OG0001948.1/OG0001948.2/OG0004263.1/OG0004363.1/OG0004419.1</t>
  </si>
  <si>
    <t>OG0002905.1/OG0003447.1/OG0003454.1/OG0003671.1/OG0004031.1/OG0005706.1/OG0005934.1/OG0006746.1/OG0006746.2/OG0007388.1/OG0008224.1</t>
  </si>
  <si>
    <t>OG0001311.1/OG0001311.2/OG0002032.1/OG0002032.2/OG0002073.1/OG0002073.2/OG0002353.1/OG0002633.1/OG0002646.1/OG0002660.1/OG0004096.1/OG0006270.1/OG0006786.1/OG0007350.1/OG0007639.1/OG0008188.1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</si>
  <si>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0000137.1/OG0000137.6/OG0000137.3/OG0000137.5/OG0000137.2/OG0000137.4/OG0000172.3/OG0000172.4/OG0000172.2/OG0000172.1/OG0000192.1/OG0000192.2/OG0000192.5/OG0000192.4/OG0000192.3/OG0000200.4/OG0000200.5/OG0000200.2/OG0000200.6/OG0000200.3/OG0000200.1/OG0000247.4/OG0000247.5/OG0000247.1/OG0000247.3/OG0000247.2/OG0000280.1/OG0000280.2/OG0000280.4/OG0000280.3/OG0000283.4/OG0000283.3/OG0000283.1/OG0000283.2/OG0000311.2/OG0000311.3/OG0000311.1/OG0000311.4/OG0000331.1/OG0000331.3/OG0000331.2/OG0000331.4/OG0000334.3/OG0000334.1/OG0000334.4/OG0000334.2/OG0000356.4/OG0000356.1/OG0000356.2/OG0000356.3/OG0000396.4/OG0000396.3/OG0000396.1/OG0000396.2/OG0000404.1/OG0000404.2/OG0000404.3/OG0000404.4/OG0000467.4/OG0000467.3/OG0000467.2/OG0000467.1/OG0000521.2/OG0000521.1/OG0000521.3/OG0000525.3/OG0000525.1/OG0000525.2/OG0000540.3/OG0000540.4/OG0000540.2/OG0000540.1/OG0000582.3/OG0000582.1/OG0000582.2/OG0000653.2/OG0000653.1/OG0000653.3/OG0000666.3/OG0000666.2/OG0000666.1/OG0000696.1/OG0000696.2/OG0000696.3/OG0000711.3/OG0000711.1/OG0000711.2/OG0000712.1/OG0000712.2/OG0000741.2/OG0000741.1/OG0000741.3/OG0000772.1/OG0000772.2/OG0000897.2/OG0000897.1/OG0000938.1/OG0000938.3/OG0000938.2/OG0000942.2/OG0000942.3/OG0000942.1/OG0001017.1/OG0001017.2/OG0001081.2/OG0001081.1/OG0001090.1/OG0001090.2/OG0001118.1/OG0001118.2/OG0001155.2/OG0001155.1/OG0001157.2/OG0001157.1/OG0001169.2/OG0001169.1/OG0001259.2/OG0001259.1/OG0001271.2/OG0001271.1/OG0001278.2/OG0001278.1/OG0001395.2/OG0001395.1/OG0001401.3/OG0001401.2/OG0001401.1/OG0001420.1/OG0001466.2/OG0001466.1/OG0001469.2/OG0001469.1/OG0001543.2/OG0001543.1/OG0001567.1/OG0001578.2/OG0001578.1/OG0001640.1/OG0001640.2/OG0001647.2/OG0001647.1/OG0001680.1/OG0001680.2/OG0001768.1/OG0001870.2/OG0001870.1/OG0001956.1/OG0001963.1/OG0001963.2/OG0002079.1/OG0002142.1/OG0002142.2/OG0002154.1/OG0002154.2/OG0002236.1/OG0002236.2/OG0002475.1/OG0002503.1/OG0002515.1/OG0002754.1/OG0002806.1/OG0002806.2/OG0002812.1/OG0002873.1/OG0002873.2/OG0002947.2/OG0002947.1/OG0002969.1/OG0003054.1/OG0003068.1/OG0003133.1/OG0003219.1/OG0003243.1/OG0003266.2/OG0003266.1/OG0003318.1/OG0003456.1/OG0003481.1/OG0003491.1/OG0003539.1/OG0003569.1/OG0003580.1/OG0003683.1/OG0003721.1/OG0003752.1/OG0003945.1/OG0003973.1/OG0004124.1/OG0004281.1/OG0004292.1/OG0004309.1/OG0004311.1/OG0004333.1/OG0004370.1/OG0004413.1/OG0004428.1/OG0004632.1/OG0004634.1/OG0004636.1/OG0004930.1/OG0005035.1/OG0005043.1/OG0005055.1/OG0005077.1/OG0005078.1/OG0005081.1/OG0005099.1/OG0005103.1/OG0005458.1/OG0005515.1/OG0005528.1/OG0006015.1/OG0006041.1/OG0006305.1/OG0006375.1/OG0006415.1/OG0006659.1/OG0006678.1/OG0006832.1/OG0006850.1/OG0008000.1/OG0008039.1/OG0008490.1/OG0009945.1</t>
  </si>
  <si>
    <t>OG0000299.2/OG0000299.4/OG0000299.3/OG0000299.1/OG0000478.2/OG0000478.1/OG0000478.3/OG0000543.3/OG0000543.2/OG0000543.4/OG0000543.1/OG0001157.2/OG0001157.1/OG0001469.2/OG0001469.1/OG0001559.2/OG0001559.1/OG0002237.1/OG0003090.1</t>
  </si>
  <si>
    <t>OG0000050.7/OG0000050.8/OG0000050.1/OG0000050.6/OG0000050.10/OG0000050.5/OG0000050.11/OG0000050.9/OG0000050.3/OG0000050.2/OG0000050.4/OG0000247.4/OG0000247.5/OG0000247.1/OG0000247.3/OG0000247.2/OG0000299.2/OG0000299.4/OG0000299.3/OG0000299.1/OG0000391.4/OG0000391.3/OG0000391.1/OG0000391.2/OG0000590.2/OG0000590.1/OG0000590.3/OG0001026.1/OG0001026.2/OG0001559.2/OG0001559.1/OG0001757.2/OG0001757.1/OG0002221.1/OG0002361.2/OG0002361.1/OG0003448.1/OG0003492.1/OG0003529.1/OG0005111.1/OG0005786.1</t>
  </si>
  <si>
    <t>OG0002658.1/OG0002817.2/OG0002817.1</t>
  </si>
  <si>
    <t>OG0001311.1/OG0001311.2/OG0001940.1/OG0002032.1/OG0002032.2/OG0002073.1/OG0002073.2/OG0002633.1/OG0003335.1/OG0006270.1/OG0006396.1/OG0006786.1/OG0007350.1/OG0007639.1/OG0010621.1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</si>
  <si>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0000107.5/OG0000107.3/OG0000107.7/OG0000107.4/OG0000107.1/OG0000107.2/OG0000107.8/OG0000107.6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0000247.4/OG0000247.5/OG0000247.1/OG0000247.3/OG0000247.2/OG0000267.4/OG0000267.1/OG0000267.2/OG0000267.5/OG0000267.3/OG0000283.4/OG0000283.3/OG0000283.1/OG0000283.2/OG0000331.1/OG0000331.3/OG0000331.2/OG0000331.4/OG0000334.3/OG0000334.1/OG0000334.4/OG0000334.2/OG0000356.4/OG0000356.1/OG0000356.2/OG0000356.3/OG0000396.4/OG0000396.3/OG0000396.1/OG0000396.2/OG0000467.4/OG0000467.3/OG0000467.2/OG0000467.1/OG0000477.2/OG0000477.3/OG0000477.4/OG0000477.1/OG0000485.1/OG0000485.3/OG0000485.2/OG0000521.2/OG0000521.1/OG0000521.3/OG0000525.3/OG0000525.1/OG0000525.2/OG0000571.3/OG0000571.1/OG0000571.2/OG0000582.3/OG0000582.1/OG0000582.2/OG0000590.2/OG0000590.1/OG0000590.3/OG0000619.1/OG0000619.3/OG0000619.2/OG0000635.1/OG0000635.2/OG0000671.3/OG0000671.1/OG0000671.2/OG0000696.1/OG0000696.2/OG0000696.3/OG0000711.3/OG0000711.1/OG0000711.2/OG0000741.2/OG0000741.1/OG0000741.3/OG0000772.1/OG0000772.2/OG0000827.1/OG0000827.2/OG0000893.1/OG0000893.2/OG0000935.2/OG0000935.1/OG0001029.2/OG0001029.1/OG0001033.2/OG0001033.1/OG0001045.2/OG0001045.1/OG0001081.2/OG0001081.1/OG0001090.1/OG0001090.2/OG0001155.2/OG0001155.1/OG0001157.2/OG0001157.1/OG0001169.2/OG0001169.1/OG0001170.2/OG0001170.1/OG0001259.2/OG0001259.1/OG0001269.2/OG0001269.1/OG0001271.2/OG0001271.1/OG0001276.2/OG0001276.1/OG0001342.2/OG0001342.1/OG0001395.2/OG0001395.1/OG0001401.3/OG0001401.2/OG0001401.1/OG0001420.1/OG0001440.1/OG0001440.2/OG0001469.2/OG0001469.1/OG0001543.2/OG0001543.1/OG0001567.1/OG0001578.2/OG0001578.1/OG0001631.2/OG0001631.1/OG0001639.1/OG0001639.2/OG0001640.1/OG0001640.2/OG0001680.1/OG0001680.2/OG0001768.1/OG0001782.1/OG0001782.2/OG0001963.1/OG0001963.2/OG0002079.1/OG0002142.1/OG0002142.2/OG0002154.1/OG0002154.2/OG0002236.1/OG0002236.2/OG0002276.1/OG0002277.2/OG0002277.1/OG0002360.1/OG0002360.2/OG0002381.2/OG0002381.1/OG0002503.1/OG0002515.1/OG0002605.1/OG0002605.2/OG0002607.1/OG0002642.1/OG0002642.2/OG0002754.1/OG0002774.2/OG0002774.1/OG0002806.1/OG0002806.2/OG0002812.1/OG0002873.1/OG0002873.2/OG0002885.1/OG0002926.1/OG0002947.2/OG0002947.1/OG0002969.1/OG0003054.1/OG0003058.1/OG0003068.1/OG0003133.1/OG0003219.1/OG0003243.1/OG0003253.2/OG0003253.1/OG0003262.1/OG0003266.2/OG0003266.1/OG0003276.1/OG0003318.1/OG0003456.1/OG0003481.1/OG0003529.1/OG0003558.1/OG0003569.1/OG0003580.1/OG0003726.2/OG0003726.1/OG0003730.1/OG0003752.1/OG0003945.1/OG0003973.1/OG0004146.1/OG0004281.1/OG0004292.1/OG0004309.1/OG0004311.1/OG0004370.1/OG0004413.1/OG0004428.1/OG0004439.1/OG0004632.1/OG0004636.1/OG0004904.1/OG0004930.1/OG0005078.1/OG0005081.1/OG0005099.1/OG0005396.1/OG0005515.1/OG0005528.1/OG0005580.1/OG0006041.1/OG0006305.1/OG0006415.1/OG0006659.1/OG0006678.1/OG0006832.1/OG0007768.1/OG0008490.1/OG0009945.1</t>
  </si>
  <si>
    <t>OG0000813.2/OG0000813.1/OG0000815.1/OG0000815.2/OG0001274.1/OG0001274.2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</si>
  <si>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0000168.1/OG0000168.4/OG0000168.2/OG0000168.3/OG0000168.5/OG0000171.3/OG0000171.1/OG0000171.2/OG0000171.5/OG0000171.4/OG0000172.3/OG0000172.4/OG0000172.2/OG0000172.1/OG0000181.3/OG0000181.5/OG0000181.1/OG0000181.2/OG0000181.4/OG0000200.4/OG0000200.5/OG0000200.2/OG0000200.6/OG0000200.3/OG0000200.1/OG0000247.4/OG0000247.5/OG0000247.1/OG0000247.3/OG0000247.2/OG0000256.4/OG0000256.5/OG0000256.3/OG0000256.1/OG0000256.2/OG0000265.3/OG0000265.1/OG0000265.2/OG0000265.4/OG0000265.5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0000386.3/OG0000386.1/OG0000386.4/OG0000386.2/OG0000391.4/OG0000391.3/OG0000391.1/OG0000391.2/OG0000395.1/OG0000395.2/OG0000395.3/OG0000403.2/OG0000403.1/OG0000404.1/OG0000404.2/OG0000404.3/OG0000404.4/OG0000412.2/OG0000412.1/OG0000412.3/OG0000420.3/OG0000420.2/OG0000420.1/OG0000429.3/OG0000429.2/OG0000429.1/OG0000447.3/OG0000447.2/OG0000447.1/OG0000449.3/OG0000449.1/OG0000449.2/OG0000485.1/OG0000485.3/OG0000485.2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0000592.2/OG0000592.1/OG0000592.3/OG0000608.1/OG0000608.2/OG0000635.1/OG0000635.2/OG0000636.3/OG0000636.1/OG0000636.2/OG0000704.2/OG0000704.1/OG0000704.3/OG0000709.3/OG0000709.1/OG0000709.2/OG0000711.3/OG0000711.1/OG0000711.2/OG0000739.1/OG0000739.2/OG0000756.1/OG0000764.1/OG0000764.2/OG0000764.3/OG0000772.1/OG0000772.2/OG0000840.1/OG0000840.2/OG0000886.1/OG0000886.3/OG0000886.2/OG0000893.1/OG0000893.2/OG0000897.2/OG0000897.1/OG0000916.2/OG0000916.1/OG0000916.3/OG0000917.2/OG0000917.1/OG0000918.2/OG0000918.3/OG0000918.1/OG0000921.3/OG0000921.1/OG0000921.2/OG0000935.2/OG0000935.1/OG0000945.1/OG0000945.2/OG0000950.2/OG0000950.1/OG0000966.2/OG0000966.1/OG0000976.1/OG0000976.2/OG0001003.1/OG0001003.2/OG0001021.1/OG0001026.1/OG0001026.2/OG0001057.1/OG0001057.2/OG0001084.2/OG0001084.1/OG0001089.2/OG0001089.1/OG0001120.2/OG0001120.1/OG0001128.1/OG0001128.2/OG0001157.2/OG0001157.1/OG0001167.1/OG0001167.2/OG0001170.2/OG0001170.1/OG0001172.2/OG0001172.1/OG0001200.2/OG0001200.1/OG0001241.1/OG0001241.2/OG0001248.1/OG0001248.2/OG0001259.2/OG0001259.1/OG0001262.2/OG0001262.1/OG0001271.2/OG0001271.1/OG0001275.2/OG0001275.1/OG0001278.2/OG0001278.1/OG0001342.2/OG0001342.1/OG0001348.2/OG0001348.1/OG0001349.1/OG0001365.2/OG0001365.1/OG0001368.2/OG0001368.1/OG0001393.1/OG0001393.2/OG0001395.2/OG0001395.1/OG0001420.1/OG0001438.2/OG0001438.1/OG0001450.1/OG0001450.2/OG0001466.2/OG0001466.1/OG0001512.1/OG0001512.2/OG0001523.1/OG0001523.2/OG0001552.2/OG0001552.1/OG0001559.2/OG0001559.1/OG0001620.1/OG0001630.1/OG0001630.2/OG0001631.2/OG0001631.1/OG0001639.1/OG0001639.2/OG0001661.1/OG0001661.2/OG0001709.1/OG0001709.2/OG0001714.2/OG0001714.1/OG0001765.1/OG0001768.1/OG0001769.2/OG0001769.1/OG0001772.2/OG0001772.1/OG0001774.1/OG0001774.2/OG0001780.1/OG0001780.2/OG0001783.1/OG0001794.1/OG0001794.2/OG0001900.1/OG0001938.2/OG0001938.1/OG0001970.1/OG0001970.2/OG0001972.1/OG0001972.2/OG0001981.2/OG0001981.1/OG0002003.2/OG0002003.1/OG0002009.1/OG0002009.2/OG0002014.1/OG0002023.1/OG0002027.1/OG0002027.2/OG0002056.1/OG0002067.1/OG0002107.2/OG0002107.1/OG0002134.1/OG0002142.1/OG0002142.2/OG0002149.2/OG0002149.1/OG0002174.1/OG0002178.1/OG0002178.2/OG0002179.1/OG0002237.1/OG0002258.1/OG0002276.1/OG0002277.2/OG0002277.1/OG0002343.1/OG0002343.2/OG0002360.1/OG0002360.2/OG0002361.2/OG0002361.1/OG0002381.2/OG0002381.1/OG0002403.2/OG0002403.1/OG0002409.1/OG0002463.1/OG0002464.1/OG0002464.2/OG0002466.1/OG0002475.1/OG0002477.1/OG0002487.1/OG0002492.1/OG0002514.1/OG0002514.2/OG0002515.1/OG0002553.1/OG0002572.1/OG0002586.1/OG0002586.2/OG0002601.1/OG0002607.1/OG0002614.1/OG0002636.1/OG0002723.2/OG0002723.1/OG0002746.1/OG0002754.1/OG0002774.2/OG0002774.1/OG0002778.2/OG0002778.1/OG0002801.1/OG0002807.1/OG0002885.1/OG0002917.1/OG0002947.2/OG0002947.1/OG0003026.1/OG0003066.1/OG0003072.1/OG0003084.1/OG0003090.1/OG0003132.1/OG0003145.1/OG0003152.1/OG0003212.1/OG0003243.1/OG0003252.1/OG0003262.1/OG0003264.1/OG0003276.1/OG0003280.1/OG0003292.1/OG0003448.1/OG0003452.1/OG0003461.1/OG0003469.1/OG0003473.1/OG0003484.1/OG0003492.1/OG0003510.1/OG0003522.1/OG0003523.1/OG0003529.1/OG0003539.1/OG0003547.1/OG0003566.1/OG0003569.1/OG0003647.1/OG0003659.1/OG0003679.1/OG0003726.2/OG0003726.1/OG0003738.1/OG0003750.1/OG0003793.1/OG0003804.1/OG0003822.1/OG0003826.1/OG0003849.1/OG0003973.1/OG0004024.1/OG0004028.1/OG0004029.1/OG0004038.1/OG0004057.1/OG0004066.1/OG0004087.1/OG0004129.1/OG0004146.1/OG0004147.1/OG0004281.1/OG0004283.1/OG0004301.1/OG0004309.1/OG0004315.1/OG0004332.1/OG0004345.1/OG0004361.1/OG0004389.1/OG0004391.1/OG0004423.1/OG0004425.1/OG0004439.1/OG0004455.1/OG0004630.1/OG0004632.1/OG0004720.1/OG0004726.1/OG0004768.1/OG0004785.1/OG0004943.1/OG0004948.1/OG0004952.1/OG0005065.1/OG0005154.1/OG0005322.1/OG0005359.1/OG0005379.1/OG0005413.1/OG0005432.1/OG0005446.1/OG0005483.1/OG0005491.1/OG0005507.1/OG0005542.1/OG0005709.1/OG0005713.1/OG0005811.1/OG0005819.1/OG0005838.1/OG0005867.1/OG0005966.1/OG0005999.1/OG0006248.1/OG0006256.1/OG0006307.1/OG0006309.1/OG0006320.1/OG0006329.1/OG0006394.1/OG0006751.1/OG0006819.1/OG0006828.1/OG0006889.1/OG0006915.1/OG0006924.1/OG0007085.1/OG0007097.1/OG0007130.1/OG0007748.1/OG0007787.1/OG0008398.1/OG0008508.1/OG0009051.1</t>
  </si>
  <si>
    <t>OG0000377.1/OG0000377.3/OG0000377.2/OG0000493.2/OG0000493.3/OG0000493.1/OG0000705.3/OG0000705.2/OG0000705.1/OG0001000.1/OG0001000.2/OG0001398.1/OG0001573.1/OG0001920.1/OG0002088.2/OG0002088.1/OG0002088.3/OG0002628.2/OG0002628.1/OG0002658.1/OG0002817.2/OG0002817.1/OG0002830.1/OG0002905.1/OG0002922.1/OG0003229.1/OG0003293.1/OG0003429.1/OG0004132.1/OG0004161.1/OG0004638.1/OG0006389.1/OG0006746.1/OG0006746.2/OG0006883.1/OG0007344.1/OG0007366.1/OG0007382.1/OG0011140.1/OG0011919.1</t>
  </si>
  <si>
    <t>OG0000493.2/OG0000493.3/OG0000493.1/OG0000705.3/OG0000705.2/OG0000705.1/OG0001000.1/OG0001000.2/OG0001398.1/OG0001573.1/OG0001795.2/OG0001795.1/OG0001920.1/OG0002011.1/OG0002011.2/OG0002088.2/OG0002088.1/OG0002088.3/OG0002186.1/OG0002287.1/OG0002628.2/OG0002628.1/OG0002658.1/OG0002817.2/OG0002817.1/OG0002830.1/OG0002905.1/OG0002922.1/OG0003207.1/OG0003229.1/OG0003293.1/OG0003429.1/OG0003454.1/OG0003671.1/OG0004132.1/OG0004161.1/OG0004638.1/OG0005439.1/OG0005947.1/OG0006082.1/OG0006389.1/OG0006476.1/OG0006746.1/OG0006746.2/OG0006883.1/OG0007344.1/OG0007360.1/OG0007382.1/OG0007609.1/OG0008269.1/OG0009738.1/OG0011140.1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</si>
  <si>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0000073.10/OG0000073.7/OG0000073.3/OG0000073.11/OG0000073.8/OG0000073.1/OG0000073.5/OG0000073.2/OG0000073.9/OG0000073.4/OG0000073.6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0000144.8/OG0000144.6/OG0000144.1/OG0000144.7/OG0000144.5/OG0000144.4/OG0000144.3/OG0000144.2/OG0000168.1/OG0000168.4/OG0000168.2/OG0000168.3/OG0000168.5/OG0000171.3/OG0000171.1/OG0000171.2/OG0000171.5/OG0000171.4/OG0000172.3/OG0000172.4/OG0000172.2/OG0000172.1/OG0000181.3/OG0000181.5/OG0000181.1/OG0000181.2/OG0000181.4/OG0000182.3/OG0000182.5/OG0000182.2/OG0000182.6/OG0000182.1/OG0000182.4/OG0000200.4/OG0000200.5/OG0000200.2/OG0000200.6/OG0000200.3/OG0000200.1/OG0000244.3/OG0000244.2/OG0000244.4/OG0000244.1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0000276.4/OG0000276.1/OG0000276.2/OG0000276.3/OG0000280.1/OG0000280.2/OG0000280.4/OG0000280.3/OG0000283.4/OG0000283.3/OG0000283.1/OG0000283.2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0000367.2/OG0000367.1/OG0000367.3/OG0000367.4/OG0000374.1/OG0000374.2/OG0000374.4/OG0000374.3/OG0000375.4/OG0000375.3/OG0000375.2/OG0000375.1/OG0000386.3/OG0000386.1/OG0000386.4/OG0000386.2/OG0000391.4/OG0000391.3/OG0000391.1/OG0000391.2/OG0000395.1/OG0000395.2/OG0000395.3/OG0000400.4/OG0000400.1/OG0000400.3/OG0000400.2/OG0000403.2/OG0000403.1/OG0000404.1/OG0000404.2/OG0000404.3/OG0000404.4/OG0000412.2/OG0000412.1/OG0000412.3/OG0000416.1/OG0000416.4/OG0000416.2/OG0000416.3/OG0000420.3/OG0000420.2/OG0000420.1/OG0000424.2/OG0000424.1/OG0000429.3/OG0000429.2/OG0000429.1/OG0000435.3/OG0000435.2/OG0000435.1/OG0000447.3/OG0000447.2/OG0000447.1/OG0000449.3/OG0000449.1/OG0000449.2/OG0000478.2/OG0000478.1/OG0000478.3/OG0000485.1/OG0000485.3/OG0000485.2/OG0000492.1/OG0000492.3/OG0000492.2/OG0000495.2/OG0000495.1/OG0000495.3/OG0000501.1/OG0000513.2/OG0000513.1/OG0000521.2/OG0000521.1/OG0000521.3/OG0000525.3/OG0000525.1/OG0000525.2/OG0000526.3/OG0000526.2/OG0000526.1/OG0000539.2/OG0000539.1/OG0000539.3/OG0000543.3/OG0000543.2/OG0000543.4/OG0000543.1/OG0000559.3/OG0000559.2/OG0000559.1/OG0000561.2/OG0000561.3/OG0000561.1/OG0000563.2/OG0000563.3/OG0000563.1/OG0000567.1/OG0000567.3/OG0000567.2/OG0000571.3/OG0000571.1/OG0000571.2/OG0000583.2/OG0000583.1/OG0000583.3/OG0000590.2/OG0000590.1/OG0000590.3/OG0000592.2/OG0000592.1/OG0000592.3/OG0000608.1/OG0000608.2/OG0000617.1/OG0000617.2/OG0000617.3/OG0000623.1/OG0000623.2/OG0000635.1/OG0000635.2/OG0000636.3/OG0000636.1/OG0000636.2/OG0000670.2/OG0000670.1/OG0000697.2/OG0000697.1/OG0000704.2/OG0000704.1/OG0000704.3/OG0000709.3/OG0000709.1/OG0000709.2/OG0000711.3/OG0000711.1/OG0000711.2/OG0000737.1/OG0000737.3/OG0000737.2/OG0000744.1/OG0000744.2/OG0000756.1/OG0000764.1/OG0000764.2/OG0000764.3/OG0000772.1/OG0000772.2/OG0000784.1/OG0000784.2/OG0000811.2/OG0000811.3/OG0000811.1/OG0000827.1/OG0000827.2/OG0000828.1/OG0000828.2/OG0000832.1/OG0000832.3/OG0000832.2/OG0000833.2/OG0000833.1/OG0000840.1/OG0000840.2/OG0000876.1/OG0000876.2/OG0000886.1/OG0000886.3/OG0000886.2/OG0000892.1/OG0000892.2/OG0000893.1/OG0000893.2/OG0000897.2/OG0000897.1/OG0000916.2/OG0000916.1/OG0000916.3/OG0000917.2/OG0000917.1/OG0000918.2/OG0000918.3/OG0000918.1/OG0000921.3/OG0000921.1/OG0000921.2/OG0000935.2/OG0000935.1/OG0000945.1/OG0000945.2/OG0000950.2/OG0000950.1/OG0000952.2/OG0000952.1/OG0000953.1/OG0000953.2/OG0000966.2/OG0000966.1/OG0000974.1/OG0000974.2/OG0000976.1/OG0000976.2/OG0000995.1/OG0000995.2/OG0000997.1/OG0000997.2/OG0001001.1/OG0001001.2/OG0001003.1/OG0001003.2/OG0001004.2/OG0001004.1/OG0001017.1/OG0001017.2/OG0001021.1/OG0001026.1/OG0001026.2/OG0001050.2/OG0001050.1/OG0001057.1/OG0001057.2/OG0001068.2/OG0001068.1/OG0001084.2/OG0001084.1/OG0001089.2/OG0001089.1/OG0001111.1/OG0001111.2/OG0001120.2/OG0001120.1/OG0001128.1/OG0001128.2/OG0001153.2/OG0001153.1/OG0001157.2/OG0001157.1/OG0001167.1/OG0001167.2/OG0001169.2/OG0001169.1/OG0001170.2/OG0001170.1/OG0001172.2/OG0001172.1/OG0001200.2/OG0001200.1/OG0001203.2/OG0001203.1/OG0001225.2/OG0001225.1/OG0001241.1/OG0001241.2/OG0001248.1/OG0001248.2/OG0001259.2/OG0001259.1/OG0001262.2/OG0001262.1/OG0001263.1/OG0001263.2/OG0001271.2/OG0001271.1/OG0001275.2/OG0001275.1/OG0001278.2/OG0001278.1/OG0001342.2/OG0001342.1/OG0001348.2/OG0001348.1/OG0001349.1/OG0001365.2/OG0001365.1/OG0001368.2/OG0001368.1/OG0001369.1/OG0001393.1/OG0001393.2/OG0001395.2/OG0001395.1/OG0001408.1/OG0001408.2/OG0001420.1/OG0001438.2/OG0001438.1/OG0001450.1/OG0001450.2/OG0001459.1/OG0001459.2/OG0001466.2/OG0001466.1/OG0001504.1/OG0001504.2/OG0001510.2/OG0001510.1/OG0001512.1/OG0001512.2/OG0001523.1/OG0001523.2/OG0001559.2/OG0001559.1/OG0001597.1/OG0001597.2/OG0001599.1/OG0001599.2/OG0001607.2/OG0001607.1/OG0001620.1/OG0001623.2/OG0001623.1/OG0001627.1/OG0001627.2/OG0001630.1/OG0001630.2/OG0001631.2/OG0001631.1/OG0001639.1/OG0001639.2/OG0001661.1/OG0001661.2/OG0001682.1/OG0001682.2/OG0001709.1/OG0001709.2/OG0001712.1/OG0001712.2/OG0001714.2/OG0001714.1/OG0001764.2/OG0001764.1/OG0001765.1/OG0001768.1/OG0001769.2/OG0001769.1/OG0001774.1/OG0001774.2/OG0001780.1/OG0001780.2/OG0001783.1/OG0001786.2/OG0001786.1/OG0001794.1/OG0001794.2/OG0001837.1/OG0001837.2/OG0001861.2/OG0001861.1/OG0001900.1/OG0001932.1/OG0001932.2/OG0001935.1/OG0001938.2/OG0001938.1/OG0001942.1/OG0001942.2/OG0001970.1/OG0001970.2/OG0001972.1/OG0001972.2/OG0001981.2/OG0001981.1/OG0001991.1/OG0001998.1/OG0002003.2/OG0002003.1/OG0002009.1/OG0002009.2/OG0002014.1/OG0002023.1/OG0002027.1/OG0002027.2/OG0002031.2/OG0002031.1/OG0002056.1/OG0002067.1/OG0002068.1/OG0002076.1/OG0002076.2/OG0002079.1/OG0002107.2/OG0002107.1/OG0002115.1/OG0002115.2/OG0002121.1/OG0002121.2/OG0002133.1/OG0002134.1/OG0002142.1/OG0002142.2/OG0002146.1/OG0002149.2/OG0002149.1/OG0002174.1/OG0002178.1/OG0002178.2/OG0002179.1/OG0002228.1/OG0002237.1/OG0002258.1/OG0002268.1/OG0002276.1/OG0002277.2/OG0002277.1/OG0002295.1/OG0002340.1/OG0002340.2/OG0002343.1/OG0002343.2/OG0002351.1/OG0002360.1/OG0002360.2/OG0002361.2/OG0002361.1/OG0002381.2/OG0002381.1/OG0002398.1/OG0002403.2/OG0002403.1/OG0002409.1/OG0002463.1/OG0002464.1/OG0002464.2/OG0002466.1/OG0002472.1/OG0002475.1/OG0002477.1/OG0002487.1/OG0002492.1/OG0002515.1/OG0002518.1/OG0002553.1/OG0002572.1/OG0002585.1/OG0002589.1/OG0002589.2/OG0002601.1/OG0002605.1/OG0002605.2/OG0002607.1/OG0002614.1/OG0002623.2/OG0002623.1/OG0002636.1/OG0002723.2/OG0002723.1/OG0002730.1/OG0002746.1/OG0002754.1/OG0002774.2/OG0002774.1/OG0002778.2/OG0002778.1/OG0002801.1/OG0002806.1/OG0002806.2/OG0002807.1/OG0002812.1/OG0002822.1/OG0002876.1/OG0002885.1/OG0002917.1/OG0002920.1/OG0002924.1/OG0002926.1/OG0002936.1/OG0002947.2/OG0002947.1/OG0002950.1/OG0002959.1/OG0002969.1/OG0003026.1/OG0003055.1/OG0003058.1/OG0003066.1/OG0003072.1/OG0003084.1/OG0003090.1/OG0003105.1/OG0003132.1/OG0003145.1/OG0003152.1/OG0003202.1/OG0003212.1/OG0003234.2/OG0003234.1/OG0003243.1/OG0003252.1/OG0003262.1/OG0003264.1/OG0003276.1/OG0003280.1/OG0003287.1/OG0003292.1/OG0003320.1/OG0003423.1/OG0003448.1/OG0003452.1/OG0003461.1/OG0003469.1/OG0003481.1/OG0003485.1/OG0003491.1/OG0003492.1/OG0003499.1/OG0003510.1/OG0003522.1/OG0003523.1/OG0003529.1/OG0003539.1/OG0003547.1/OG0003558.1/OG0003566.1/OG0003569.1/OG0003580.1/OG0003647.1/OG0003679.1/OG0003707.1/OG0003721.1/OG0003726.2/OG0003726.1/OG0003738.1/OG0003750.1/OG0003752.1/OG0003766.1/OG0003793.1/OG0003804.1/OG0003822.1/OG0003826.1/OG0003829.1/OG0003840.1/OG0003849.1/OG0003855.1/OG0003945.1/OG0003973.1/OG0003997.1/OG0004014.1/OG0004024.1/OG0004028.1/OG0004038.1/OG0004057.1/OG0004066.1/OG0004079.1/OG0004085.1/OG0004087.1/OG0004129.1/OG0004146.1/OG0004147.1/OG0004152.1/OG0004156.1/OG0004210.1/OG0004250.1/OG0004281.1/OG0004283.1/OG0004292.1/OG0004294.1/OG0004305.1/OG0004309.1/OG0004315.1/OG0004332.1/OG0004334.1/OG0004345.1/OG0004347.1/OG0004389.1/OG0004391.1/OG0004423.1/OG0004425.1/OG0004439.1/OG0004455.1/OG0004628.1/OG0004630.1/OG0004632.1/OG0004636.1/OG0004664.1/OG0004690.1/OG0004718.1/OG0004720.1/OG0004726.1/OG0004748.1/OG0004768.1/OG0004785.1/OG0004794.1/OG0004818.1/OG0004883.1/OG0004884.1/OG0004948.1/OG0004952.1/OG0004990.1/OG0005055.1/OG0005065.1/OG0005111.1/OG0005123.1/OG0005154.1/OG0005278.1/OG0005322.1/OG0005379.1/OG0005413.1/OG0005432.1/OG0005446.1/OG0005465.1/OG0005475.1/OG0005483.1/OG0005491.1/OG0005507.1/OG0005542.1/OG0005565.1/OG0005709.1/OG0005713.1/OG0005786.1/OG0005811.1/OG0005819.1/OG0005867.1/OG0005871.1/OG0005966.1/OG0005999.1/OG0006014.1/OG0006033.1/OG0006248.1/OG0006256.1/OG0006307.1/OG0006309.1/OG0006310.1/OG0006320.1/OG0006329.1/OG0006342.1/OG0006357.1/OG0006371.1/OG0006394.1/OG0006659.1/OG0006741.1/OG0006751.1/OG0006792.1/OG0006819.1/OG0006828.1/OG0006889.1/OG0006915.1/OG0006924.1/OG0006933.1/OG0007093.1/OG0007172.1/OG0007183.1/OG0007295.1/OG0007748.1/OG0007773.1/OG0007787.1/OG0007811.1/OG0008100.1/OG0008120.1/OG0008508.1/OG0009051.1</t>
  </si>
  <si>
    <t>OG0000198.3/OG0000198.5/OG0000198.4/OG0000198.2/OG0000198.1/OG0000939.1/OG0000939.2/OG0001361.1/OG0001361.2/OG0001609.1/OG0001662.2/OG0001662.1/OG0001940.1/OG0002019.1/OG0002073.1/OG0002073.2/OG0002145.1/OG0002168.1/OG0002257.2/OG0002257.1/OG0002353.1/OG0002633.1/OG0003294.1/OG0003294.2/OG0003300.1/OG0003335.1/OG0003578.1/OG0003735.1/OG0004214.1/OG0004312.1/OG0005113.1/OG0005143.1/OG0005242.1/OG0005534.1/OG0005895.1/OG0006036.1/OG0006064.1/OG0006264.1/OG0006270.1/OG0006396.1/OG0006454.1/OG0006482.1/OG0006639.1/OG0006654.1/OG0006720.1/OG0007357.1/OG0007403.1/OG0007639.1/OG0007689.1/OG0008491.1/OG0009035.1/OG0009699.1</t>
  </si>
  <si>
    <t>OG0000279.4/OG0000279.1/OG0000279.6/OG0000279.2/OG0000279.9/OG0000279.3/OG0000279.8/OG0000279.5/OG0000279.7/OG0000493.2/OG0000493.3/OG0000493.1/OG0001000.1/OG0001000.2/OG0001373.1/OG0001398.1/OG0001573.1/OG0001758.1/OG0002011.1/OG0002011.2/OG0002088.2/OG0002088.1/OG0002088.3/OG0002186.1/OG0002581.1/OG0002628.2/OG0002628.1/OG0002658.1/OG0002676.1/OG0002817.2/OG0002817.1/OG0002830.1/OG0002905.1/OG0002922.1/OG0003207.1/OG0003229.1/OG0003353.1/OG0003429.1/OG0003447.1/OG0003454.1/OG0003471.1/OG0003959.1/OG0003960.1/OG0004132.1/OG0004161.1/OG0004285.1/OG0004638.1/OG0005439.1/OG0005518.1/OG0005560.1/OG0005596.1/OG0005810.1/OG0005876.1/OG0005947.1/OG0006225.1/OG0006389.1/OG0006746.1/OG0006746.2/OG0006883.1/OG0007344.1/OG0007366.1/OG0007382.1/OG0007609.1/OG0007882.1/OG0008105.1/OG0008269.1/OG0010421.1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</si>
  <si>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0000074.1/OG0000074.8/OG0000074.3/OG0000074.2/OG0000074.6/OG0000074.5/OG0000074.7/OG0000074.4/OG0000083.8/OG0000083.1/OG0000083.3/OG0000083.5/OG0000083.6/OG0000083.4/OG0000083.2/OG0000083.7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0000142.2/OG0000142.1/OG0000142.3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0000242.3/OG0000242.5/OG0000242.2/OG0000242.4/OG0000242.1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0000373.2/OG0000373.1/OG0000373.3/OG0000373.4/OG0000374.1/OG0000374.2/OG0000374.4/OG0000374.3/OG0000375.4/OG0000375.3/OG0000375.2/OG0000375.1/OG0000376.3/OG0000376.4/OG0000376.2/OG0000376.1/OG0000386.3/OG0000386.1/OG0000386.4/OG0000386.2/OG0000391.4/OG0000391.3/OG0000391.1/OG0000391.2/OG0000395.1/OG0000395.2/OG0000395.3/OG0000396.4/OG0000396.3/OG0000396.1/OG0000396.2/OG0000403.2/OG0000403.1/OG0000404.1/OG0000404.2/OG0000404.3/OG0000404.4/OG0000412.2/OG0000412.1/OG0000412.3/OG0000416.1/OG0000416.4/OG0000416.2/OG0000416.3/OG0000419.4/OG0000419.3/OG0000419.2/OG0000419.1/OG0000420.3/OG0000420.2/OG0000420.1/OG0000424.2/OG0000424.1/OG0000429.3/OG0000429.2/OG0000429.1/OG0000433.3/OG0000433.2/OG0000433.1/OG0000435.3/OG0000435.2/OG0000435.1/OG0000445.2/OG0000445.3/OG0000445.1/OG0000447.3/OG0000447.2/OG0000447.1/OG0000449.3/OG0000449.1/OG0000449.2/OG0000456.4/OG0000456.2/OG0000456.3/OG0000456.1/OG0000467.4/OG0000467.3/OG0000467.2/OG0000467.1/OG0000474.3/OG0000474.4/OG0000474.2/OG0000474.5/OG0000474.1/OG0000478.2/OG0000478.1/OG0000478.3/OG0000485.1/OG0000485.3/OG0000485.2/OG0000492.1/OG0000492.3/OG0000492.2/OG0000501.1/OG0000513.2/OG0000513.1/OG0000521.2/OG0000521.1/OG0000521.3/OG0000525.3/OG0000525.1/OG0000525.2/OG0000526.3/OG0000526.2/OG0000526.1/OG0000538.3/OG0000538.2/OG0000538.4/OG0000538.1/OG0000539.2/OG0000539.1/OG0000539.3/OG0000540.3/OG0000540.4/OG0000540.2/OG0000540.1/OG0000543.3/OG0000543.2/OG0000543.4/OG0000543.1/OG0000549.2/OG0000549.1/OG0000555.1/OG0000555.2/OG0000555.3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0000613.1/OG0000613.3/OG0000613.2/OG0000614.3/OG0000614.2/OG0000614.1/OG0000617.1/OG0000617.2/OG0000617.3/OG0000635.1/OG0000635.2/OG0000636.3/OG0000636.1/OG0000636.2/OG0000667.1/OG0000667.3/OG0000667.2/OG0000670.2/OG0000670.1/OG0000672.2/OG0000672.1/OG0000696.1/OG0000696.2/OG0000696.3/OG0000704.2/OG0000704.1/OG0000704.3/OG0000707.1/OG0000707.3/OG0000707.2/OG0000711.3/OG0000711.1/OG0000711.2/OG0000712.1/OG0000712.2/OG0000737.1/OG0000737.3/OG0000737.2/OG0000739.1/OG0000739.2/OG0000741.2/OG0000741.1/OG0000741.3/OG0000756.1/OG0000759.1/OG0000759.2/OG0000764.1/OG0000764.2/OG0000764.3/OG0000772.1/OG0000772.2/OG0000795.1/OG0000795.2/OG0000811.2/OG0000811.3/OG0000811.1/OG0000812.1/OG0000812.2/OG0000812.3/OG0000815.1/OG0000815.2/OG0000827.1/OG0000827.2/OG0000828.1/OG0000828.2/OG0000840.1/OG0000840.2/OG0000858.1/OG0000858.2/OG0000858.3/OG0000883.1/OG0000883.2/OG0000883.3/OG0000886.1/OG0000886.3/OG0000886.2/OG0000889.2/OG0000889.1/OG0000892.1/OG0000892.2/OG0000893.1/OG0000893.2/OG0000897.2/OG0000897.1/OG0000911.2/OG0000911.1/OG0000912.1/OG0000912.2/OG0000915.1/OG0000915.2/OG0000917.2/OG0000917.1/OG0000918.2/OG0000918.3/OG0000918.1/OG0000921.3/OG0000921.1/OG0000921.2/OG0000933.1/OG0000933.2/OG0000935.2/OG0000935.1/OG0000938.1/OG0000938.3/OG0000938.2/OG0000947.1/OG0000947.2/OG0000950.2/OG0000950.1/OG0000952.2/OG0000952.1/OG0000966.2/OG0000966.1/OG0000976.1/OG0000976.2/OG0000992.1/OG0000992.2/OG0000994.2/OG0000994.1/OG0001001.1/OG0001001.2/OG0001003.1/OG0001003.2/OG0001006.1/OG0001006.2/OG0001021.1/OG0001026.1/OG0001026.2/OG0001032.2/OG0001032.1/OG0001034.2/OG0001034.1/OG0001036.1/OG0001045.2/OG0001045.1/OG0001050.2/OG0001050.1/OG0001055.1/OG0001055.2/OG0001081.2/OG0001081.1/OG0001084.2/OG0001084.1/OG0001087.1/OG0001087.2/OG0001089.2/OG0001089.1/OG0001111.1/OG0001111.2/OG0001118.1/OG0001118.2/OG0001120.2/OG0001120.1/OG0001128.1/OG0001128.2/OG0001157.2/OG0001157.1/OG0001167.1/OG0001167.2/OG0001169.2/OG0001169.1/OG0001170.2/OG0001170.1/OG0001173.2/OG0001173.1/OG0001175.2/OG0001175.1/OG0001176.1/OG0001176.2/OG0001193.1/OG0001193.2/OG0001200.2/OG0001200.1/OG0001203.2/OG0001203.1/OG0001225.2/OG0001225.1/OG0001228.1/OG0001241.1/OG0001241.2/OG0001248.1/OG0001248.2/OG0001259.2/OG0001259.1/OG0001262.2/OG0001262.1/OG0001263.1/OG0001263.2/OG0001266.2/OG0001266.1/OG0001269.2/OG0001269.1/OG0001271.2/OG0001271.1/OG0001274.1/OG0001274.2/OG0001275.2/OG0001275.1/OG0001278.2/OG0001278.1/OG0001342.2/OG0001342.1/OG0001348.2/OG0001348.1/OG0001349.1/OG0001358.1/OG0001358.2/OG0001365.2/OG0001365.1/OG0001368.2/OG0001368.1/OG0001395.2/OG0001395.1/OG0001405.1/OG0001405.2/OG0001407.1/OG0001407.2/OG0001410.1/OG0001410.2/OG0001420.1/OG0001438.2/OG0001438.1/OG0001450.1/OG0001450.2/OG0001466.2/OG0001466.1/OG0001504.1/OG0001504.2/OG0001505.2/OG0001505.1/OG0001510.2/OG0001510.1/OG0001512.1/OG0001512.2/OG0001520.2/OG0001520.1/OG0001523.1/OG0001523.2/OG0001559.2/OG0001559.1/OG0001567.1/OG0001571.3/OG0001571.2/OG0001571.1/OG0001578.2/OG0001578.1/OG0001620.1/OG0001623.2/OG0001623.1/OG0001628.1/OG0001628.2/OG0001630.1/OG0001630.2/OG0001631.2/OG0001631.1/OG0001634.2/OG0001634.1/OG0001639.1/OG0001639.2/OG0001661.1/OG0001661.2/OG0001692.2/OG0001692.1/OG0001697.2/OG0001697.1/OG0001702.2/OG0001702.1/OG0001709.1/OG0001709.2/OG0001712.1/OG0001712.2/OG0001714.2/OG0001714.1/OG0001719.1/OG0001757.2/OG0001757.1/OG0001763.2/OG0001763.1/OG0001764.2/OG0001764.1/OG0001765.1/OG0001768.1/OG0001769.2/OG0001769.1/OG0001772.2/OG0001772.1/OG0001774.1/OG0001774.2/OG0001780.1/OG0001780.2/OG0001782.1/OG0001782.2/OG0001783.1/OG0001784.2/OG0001784.1/OG0001786.2/OG0001786.1/OG0001794.1/OG0001794.2/OG0001814.1/OG0001814.2/OG0001861.2/OG0001861.1/OG0001870.2/OG0001870.1/OG0001900.1/OG0001934.2/OG0001934.1/OG0001938.2/OG0001938.1/OG0001942.1/OG0001942.2/OG0001952.1/OG0001952.2/OG0001953.2/OG0001953.1/OG0001970.1/OG0001970.2/OG0001972.1/OG0001972.2/OG0001980.1/OG0001980.2/OG0001981.2/OG0001981.1/OG0001991.1/OG0001998.1/OG0002003.2/OG0002003.1/OG0002009.1/OG0002009.2/OG0002014.1/OG0002023.1/OG0002027.1/OG0002027.2/OG0002039.1/OG0002056.1/OG0002060.1/OG0002067.1/OG0002075.2/OG0002075.1/OG0002076.1/OG0002076.2/OG0002101.1/OG0002101.2/OG0002103.1/OG0002107.2/OG0002107.1/OG0002108.1/OG0002113.1/OG0002120.1/OG0002120.2/OG0002134.1/OG0002142.1/OG0002142.2/OG0002146.1/OG0002149.2/OG0002149.1/OG0002156.1/OG0002174.1/OG0002178.1/OG0002178.2/OG0002179.1/OG0002221.1/OG0002237.1/OG0002258.1/OG0002267.1/OG0002276.1/OG0002277.2/OG0002277.1/OG0002290.1/OG0002291.1/OG0002332.1/OG0002340.1/OG0002340.2/OG0002341.1/OG0002343.1/OG0002343.2/OG0002351.1/OG0002360.1/OG0002360.2/OG0002361.2/OG0002361.1/OG0002367.1/OG0002367.2/OG0002368.2/OG0002368.1/OG0002380.1/OG0002381.2/OG0002381.1/OG0002392.1/OG0002403.2/OG0002403.1/OG0002409.1/OG0002443.2/OG0002443.1/OG0002458.1/OG0002463.1/OG0002464.1/OG0002464.2/OG0002466.1/OG0002469.1/OG0002475.1/OG0002477.1/OG0002481.1/OG0002486.1/OG0002486.2/OG0002487.1/OG0002492.1/OG0002494.1/OG0002496.2/OG0002496.1/OG0002509.2/OG0002509.1/OG0002515.1/OG0002518.1/OG0002551.1/OG0002551.2/OG0002553.1/OG0002569.1/OG0002572.1/OG0002585.1/OG0002594.2/OG0002594.1/OG0002601.1/OG0002605.1/OG0002605.2/OG0002607.1/OG0002623.2/OG0002623.1/OG0002636.1/OG0002642.1/OG0002642.2/OG0002650.1/OG0002650.2/OG0002666.1/OG0002670.1/OG0002723.2/OG0002723.1/OG0002730.1/OG0002746.1/OG0002754.1/OG0002770.1/OG0002774.2/OG0002774.1/OG0002778.2/OG0002778.1/OG0002801.1/OG0002806.1/OG0002806.2/OG0002807.1/OG0002812.1/OG0002870.1/OG0002876.1/OG0002885.1/OG0002917.1/OG0002920.1/OG0002926.1/OG0002936.1/OG0002947.2/OG0002947.1/OG0003026.1/OG0003028.1/OG0003028.2/OG0003043.1/OG0003049.1/OG0003055.1/OG0003066.1/OG0003072.1/OG0003078.1/OG0003084.1/OG0003090.1/OG0003096.1/OG0003105.1/OG0003107.1/OG0003116.1/OG0003121.1/OG0003131.1/OG0003132.1/OG0003142.1/OG0003145.1/OG0003152.1/OG0003190.1/OG0003208.1/OG0003208.2/OG0003210.1/OG0003212.1/OG0003217.1/OG0003221.1/OG0003243.1/OG0003252.1/OG0003253.2/OG0003253.1/OG0003262.1/OG0003264.1/OG0003266.2/OG0003266.1/OG0003273.1/OG0003276.1/OG0003280.1/OG0003292.1/OG0003301.2/OG0003301.1/OG0003309.1/OG0003332.1/OG0003423.1/OG0003425.1/OG0003428.1/OG0003448.1/OG0003452.1/OG0003461.1/OG0003463.1/OG0003464.1/OG0003469.1/OG0003473.1/OG0003481.1/OG0003485.1/OG0003487.1/OG0003491.1/OG0003492.1/OG0003510.1/OG0003522.1/OG0003523.1/OG0003529.1/OG0003539.1/OG0003547.1/OG0003558.1/OG0003566.1/OG0003567.1/OG0003569.1/OG0003575.1/OG0003580.1/OG0003582.1/OG0003591.1/OG0003593.1/OG0003647.1/OG0003655.1/OG0003655.2/OG0003659.1/OG0003663.1/OG0003715.1/OG0003721.1/OG0003726.2/OG0003726.1/OG0003737.1/OG0003738.1/OG0003750.1/OG0003769.1/OG0003775.1/OG0003791.1/OG0003793.1/OG0003804.1/OG0003808.1/OG0003819.1/OG0003820.1/OG0003822.1/OG0003826.1/OG0003827.1/OG0003837.1/OG0003849.1/OG0003855.1/OG0003856.1/OG0003945.1/OG0003969.1/OG0003973.1/OG0003986.1/OG0003990.1/OG0003993.1/OG0003997.1/OG0004024.1/OG0004028.1/OG0004038.1/OG0004044.1/OG0004045.1/OG0004056.1/OG0004057.1/OG0004066.1/OG0004083.1/OG0004085.1/OG0004087.1/OG0004105.1/OG0004125.1/OG0004127.1/OG0004129.1/OG0004146.1/OG0004147.1/OG0004149.1/OG0004152.1/OG0004210.1/OG0004234.1/OG0004251.1/OG0004263.1/OG0004281.1/OG0004283.1/OG0004292.1/OG0004294.1/OG0004309.1/OG0004310.1/OG0004315.1/OG0004332.1/OG0004333.1/OG0004334.1/OG0004345.1/OG0004370.1/OG0004389.1/OG0004391.1/OG0004424.1/OG0004425.1/OG0004439.1/OG0004455.1/OG0004460.1/OG0004467.1/OG0004471.1/OG0004479.1/OG0004489.1/OG0004566.1/OG0004568.1/OG0004602.1/OG0004618.1/OG0004628.1/OG0004630.1/OG0004632.1/OG0004634.1/OG0004636.1/OG0004650.1/OG0004677.1/OG0004678.1/OG0004690.1/OG0004718.1/OG0004720.1/OG0004726.1/OG0004752.1/OG0004768.1/OG0004785.1/OG0004791.1/OG0004815.1/OG0004818.1/OG0004883.1/OG0004909.1/OG0004930.1/OG0004948.1/OG0004949.1/OG0004952.1/OG0004990.1/OG0005035.1/OG0005055.1/OG0005065.1/OG0005072.1/OG0005073.1/OG0005078.1/OG0005081.1/OG0005103.1/OG0005111.1/OG0005114.1/OG0005144.1/OG0005154.1/OG0005163.1/OG0005170.1/OG0005300.1/OG0005322.1/OG0005392.1/OG0005413.1/OG0005432.1/OG0005445.1/OG0005446.1/OG0005458.1/OG0005485.1/OG0005491.1/OG0005507.1/OG0005519.1/OG0005539.1/OG0005648.1/OG0005709.1/OG0005713.1/OG0005769.1/OG0005786.1/OG0005811.1/OG0005850.1/OG0005867.1/OG0005871.1/OG0005966.1/OG0005985.1/OG0006011.1/OG0006012.1/OG0006025.1/OG0006041.1/OG0006146.1/OG0006181.1/OG0006188.1/OG0006248.1/OG0006256.1/OG0006307.1/OG0006309.1/OG0006315.1/OG0006320.1/OG0006329.1/OG0006340.1/OG0006342.1/OG0006394.1/OG0006430.1/OG0006469.1/OG0006507.1/OG0006659.1/OG0006751.1/OG0006754.1/OG0006819.1/OG0006828.1/OG0006832.1/OG0006850.1/OG0006867.1/OG0006873.1/OG0006889.1/OG0006912.1/OG0006915.1/OG0006918.1/OG0006924.1/OG0007085.1/OG0007093.1/OG0007129.1/OG0007141.1/OG0007142.1/OG0007183.1/OG0007373.1/OG0007600.1/OG0007607.1/OG0007644.1/OG0007748.1/OG0007787.1/OG0007811.1/OG0008008.1/OG0008106.1/OG0008508.1/OG0008542.1/OG0009051.1/OG0009945.1</t>
  </si>
  <si>
    <t>OG0000198.3/OG0000198.5/OG0000198.4/OG0000198.2/OG0000198.1/OG0000939.1/OG0000939.2/OG0001104.2/OG0001104.1/OG0001609.1/OG0001662.2/OG0001662.1/OG0001790.2/OG0001790.1/OG0001950.1/OG0001975.1/OG0002073.1/OG0002073.2/OG0002145.1/OG0002168.1/OG0002257.2/OG0002257.1/OG0002353.1/OG0002401.1/OG0002444.1/OG0002633.1/OG0002653.1/OG0003077.2/OG0003077.1/OG0003294.1/OG0003294.2/OG0003300.1/OG0003335.1/OG0003542.1/OG0003578.1/OG0003716.1/OG0003735.1/OG0004052.1/OG0004054.1/OG0004214.1/OG0004390.1/OG0004401.1/OG0004410.1/OG0004456.1/OG0004615.1/OG0004681.1/OG0005060.1/OG0005113.1/OG0005143.1/OG0005242.1/OG0005366.1/OG0005380.1/OG0005462.1/OG0005500.1/OG0005534.1/OG0005784.1/OG0005895.1/OG0006036.1/OG0006064.1/OG0006192.1/OG0006227.1/OG0006270.1/OG0006396.1/OG0006482.1/OG0006639.1/OG0006654.1/OG0006708.1/OG0006716.1/OG0006735.1/OG0006762.1/OG0006855.1/OG0006957.1/OG0007186.1/OG0007357.1/OG0007639.1/OG0007689.1/OG0007747.1/OG0007826.1/OG0008011.1/OG0008188.1/OG0008442.1/OG0008491.1/OG0009699.1/OG0011448.1</t>
  </si>
  <si>
    <t>OG0001662.2/OG0001662.1/OG0001862.2/OG0001862.1/OG0001924.1/OG0001940.1/OG0002019.1/OG0002032.1/OG0002032.2/OG0002073.1/OG0002073.2/OG0002117.1/OG0002145.1/OG0002257.2/OG0002257.1/OG0002270.1/OG0002270.2/OG0002633.1/OG0002646.1/OG0002952.2/OG0002952.1/OG0003125.1/OG0003151.1/OG0003160.1/OG0003220.1/OG0003257.1/OG0003335.1/OG0003415.1/OG0003578.1/OG0003596.1/OG0003729.1/OG0004096.1/OG0004278.1/OG0004280.1/OG0004410.1/OG0004456.1/OG0004488.1/OG0004598.1/OG0004698.1/OG0004702.1/OG0004737.1/OG0004744.1/OG0004779.1/OG0004795.1/OG0004911.1/OG0005034.1/OG0005056.1/OG0005060.1/OG0005075.1/OG0005113.1/OG0005340.1/OG0005376.1/OG0005422.1/OG0005481.1/OG0005534.1/OG0005829.1/OG0005897.1/OG0005907.1/OG0006064.1/OG0006253.1/OG0006257.1/OG0006406.1/OG0006495.1/OG0006654.1/OG0006735.1/OG0006750.1/OG0006781.1/OG0006855.1/OG0006857.1/OG0006865.1/OG0006951.1/OG0007281.1/OG0007355.1/OG0007387.1/OG0007709.1/OG0007751.1/OG0007782.1/OG0007791.1/OG0007826.1/OG0008011.1/OG0008019.1/OG0008049.1/OG0008056.1/OG0008098.1/OG0008107.1/OG0008165.1/OG0008519.1/OG0008529.1/OG0008530.1/OG0008552.1/OG0008853.1/OG0009053.1/OG0009119.1/OG0009685.1/OG0009699.1/OG0010621.1/OG0010668.1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</si>
  <si>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0000144.8/OG0000144.6/OG0000144.1/OG0000144.7/OG0000144.5/OG0000144.4/OG0000144.3/OG0000144.2/OG0000148.3/OG0000148.6/OG0000148.5/OG0000148.2/OG0000148.4/OG0000148.1/OG0000192.1/OG0000192.2/OG0000192.5/OG0000192.4/OG0000192.3/OG0000200.4/OG0000200.5/OG0000200.2/OG0000200.6/OG0000200.3/OG0000200.1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0000257.3/OG0000257.1/OG0000257.2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0000373.2/OG0000373.1/OG0000373.3/OG0000373.4/OG0000374.1/OG0000374.2/OG0000374.4/OG0000374.3/OG0000396.4/OG0000396.3/OG0000396.1/OG0000396.2/OG0000402.2/OG0000402.3/OG0000402.1/OG0000403.2/OG0000403.1/OG0000406.1/OG0000406.3/OG0000406.2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0000538.3/OG0000538.2/OG0000538.4/OG0000538.1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0000671.3/OG0000671.1/OG0000671.2/OG0000696.1/OG0000696.2/OG0000696.3/OG0000704.2/OG0000704.1/OG0000704.3/OG0000710.3/OG0000710.1/OG0000710.2/OG0000711.3/OG0000711.1/OG0000711.2/OG0000737.1/OG0000737.3/OG0000737.2/OG0000756.1/OG0000763.1/OG0000763.2/OG0000770.2/OG0000770.1/OG0000772.1/OG0000772.2/OG0000782.1/OG0000782.3/OG0000782.2/OG0000785.1/OG0000785.2/OG0000795.1/OG0000795.2/OG0000812.1/OG0000812.2/OG0000812.3/OG0000828.1/OG0000828.2/OG0000834.2/OG0000834.1/OG0000866.3/OG0000866.2/OG0000866.1/OG0000868.2/OG0000868.1/OG0000868.3/OG0000883.1/OG0000883.2/OG0000883.3/OG0000893.1/OG0000893.2/OG0000897.2/OG0000897.1/OG0000935.2/OG0000935.1/OG0000938.1/OG0000938.3/OG0000938.2/OG0000942.2/OG0000942.3/OG0000942.1/OG0000945.1/OG0000945.2/OG0000952.2/OG0000952.1/OG0000972.1/OG0000972.2/OG0000992.1/OG0000992.2/OG0001004.2/OG0001004.1/OG0001006.1/OG0001006.2/OG0001018.2/OG0001018.3/OG0001018.1/OG0001021.1/OG0001033.2/OG0001033.1/OG0001049.2/OG0001049.1/OG0001050.2/OG0001050.1/OG0001055.1/OG0001055.2/OG0001087.1/OG0001087.2/OG0001118.1/OG0001118.2/OG0001120.2/OG0001120.1/OG0001127.2/OG0001127.1/OG0001128.1/OG0001128.2/OG0001153.2/OG0001153.1/OG0001158.2/OG0001158.1/OG0001162.1/OG0001162.2/OG0001167.1/OG0001167.2/OG0001169.2/OG0001169.1/OG0001170.2/OG0001170.1/OG0001173.2/OG0001173.1/OG0001193.1/OG0001193.2/OG0001222.1/OG0001222.2/OG0001223.1/OG0001223.2/OG0001243.2/OG0001243.1/OG0001247.1/OG0001247.2/OG0001251.2/OG0001251.1/OG0001259.2/OG0001259.1/OG0001262.2/OG0001262.1/OG0001267.2/OG0001267.1/OG0001269.2/OG0001269.1/OG0001271.2/OG0001271.1/OG0001276.2/OG0001276.1/OG0001278.2/OG0001278.1/OG0001326.1/OG0001342.2/OG0001342.1/OG0001358.1/OG0001358.2/OG0001365.2/OG0001365.1/OG0001374.2/OG0001374.1/OG0001395.2/OG0001395.1/OG0001403.2/OG0001403.1/OG0001412.2/OG0001412.1/OG0001420.1/OG0001421.2/OG0001421.1/OG0001467.2/OG0001467.1/OG0001509.2/OG0001509.1/OG0001512.1/OG0001512.2/OG0001514.2/OG0001514.1/OG0001523.1/OG0001523.2/OG0001543.2/OG0001543.1/OG0001569.1/OG0001578.2/OG0001578.1/OG0001597.1/OG0001597.2/OG0001607.2/OG0001607.1/OG0001616.1/OG0001616.2/OG0001631.2/OG0001631.1/OG0001635.1/OG0001639.1/OG0001639.2/OG0001640.1/OG0001640.2/OG0001661.1/OG0001661.2/OG0001694.2/OG0001694.1/OG0001697.2/OG0001697.1/OG0001706.1/OG0001706.2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0002040.2/OG0002040.1/OG0002051.1/OG0002056.1/OG0002067.1/OG0002071.1/OG0002071.2/OG0002075.2/OG0002075.1/OG0002076.1/OG0002076.2/OG0002107.2/OG0002107.1/OG0002108.1/OG0002120.1/OG0002120.2/OG0002142.1/OG0002142.2/OG0002146.1/OG0002150.2/OG0002150.1/OG0002164.2/OG0002164.1/OG0002174.1/OG0002178.1/OG0002178.2/OG0002179.1/OG0002232.1/OG0002236.1/OG0002236.2/OG0002237.1/OG0002267.1/OG0002292.2/OG0002292.1/OG0002295.1/OG0002343.1/OG0002343.2/OG0002350.1/OG0002350.2/OG0002358.1/OG0002358.2/OG0002364.1/OG0002364.2/OG0002369.1/OG0002375.1/OG0002377.1/OG0002377.2/OG0002384.1/OG0002387.1/OG0002403.2/OG0002403.1/OG0002409.1/OG0002413.1/OG0002460.1/OG0002464.1/OG0002464.2/OG0002466.1/OG0002468.1/OG0002468.2/OG0002469.1/OG0002475.1/OG0002477.1/OG0002482.1/OG0002515.1/OG0002557.2/OG0002557.1/OG0002572.1/OG0002575.1/OG0002591.1/OG0002601.1/OG0002615.1/OG0002623.2/OG0002623.1/OG0002626.1/OG0002643.1/OG0002668.2/OG0002668.1/OG0002670.1/OG0002730.1/OG0002731.2/OG0002731.1/OG0002743.1/OG0002743.2/OG0002746.1/OG0002748.1/OG0002754.1/OG0002766.2/OG0002766.1/OG0002774.2/OG0002774.1/OG0002790.1/OG0002794.2/OG0002794.1/OG0002797.1/OG0002798.1/OG0002798.2/OG0002804.1/OG0002812.1/OG0002825.2/OG0002825.1/OG0002867.2/OG0002867.1/OG0002874.1/OG0002887.1/OG0002887.2/OG0002916.1/OG0002926.1/OG0002934.1/OG0002943.2/OG0002943.1/OG0002946.1/OG0002949.1/OG0002949.2/OG0002955.1/OG0003029.1/OG0003031.1/OG0003054.1/OG0003068.1/OG0003095.1/OG0003116.1/OG0003146.1/OG0003148.1/OG0003164.1/OG0003218.1/OG0003243.1/OG0003256.1/OG0003266.2/OG0003266.1/OG0003270.1/OG0003276.1/OG0003277.1/OG0003292.1/OG0003318.1/OG0003328.1/OG0003333.1/OG0003343.1/OG0003425.1/OG0003456.1/OG0003481.1/OG0003487.1/OG0003490.1/OG0003492.1/OG0003499.1/OG0003510.1/OG0003511.1/OG0003522.1/OG0003523.1/OG0003525.1/OG0003527.1/OG0003529.1/OG0003539.1/OG0003558.1/OG0003564.1/OG0003569.1/OG0003571.1/OG0003582.1/OG0003584.1/OG0003590.1/OG0003593.1/OG0003594.1/OG0003647.1/OG0003659.1/OG0003679.1/OG0003699.1/OG0003703.1/OG0003718.1/OG0003721.1/OG0003750.1/OG0003752.1/OG0003754.1/OG0003774.1/OG0003775.1/OG0003779.1/OG0003798.1/OG0003799.1/OG0003801.1/OG0003819.1/OG0003826.1/OG0003827.1/OG0003829.1/OG0003855.1/OG0003919.1/OG0003945.1/OG0003952.1/OG0003961.1/OG0003963.1/OG0003969.1/OG0003972.1/OG0003973.1/OG0003990.1/OG0003997.1/OG0004000.1/OG0004016.1/OG0004017.1/OG0004033.1/OG0004038.1/OG0004042.1/OG0004044.1/OG0004047.1/OG0004069.1/OG0004085.1/OG0004108.1/OG0004112.1/OG0004112.2/OG0004125.1/OG0004129.1/OG0004130.1/OG0004138.1/OG0004139.1/OG0004155.1/OG0004204.1/OG0004234.1/OG0004238.1/OG0004251.1/OG0004260.1/OG0004269.1/OG0004281.1/OG0004287.1/OG0004289.1/OG0004292.1/OG0004294.1/OG0004300.1/OG0004306.1/OG0004309.1/OG0004333.1/OG0004335.1/OG0004338.1/OG0004351.1/OG0004354.1/OG0004357.1/OG0004363.1/OG0004365.1/OG0004370.1/OG0004387.1/OG0004391.1/OG0004404.1/OG0004408.1/OG0004409.1/OG0004425.1/OG0004426.1/OG0004428.1/OG0004433.1/OG0004439.1/OG0004451.1/OG0004455.1/OG0004469.1/OG0004480.1/OG0004493.1/OG0004544.1/OG0004563.1/OG0004568.1/OG0004579.1/OG0004589.1/OG0004596.1/OG0004614.1/OG0004618.1/OG0004632.1/OG0004634.1/OG0004636.1/OG0004653.1/OG0004656.1/OG0004662.1/OG0004665.1/OG0004690.1/OG0004691.1/OG0004711.1/OG0004726.1/OG0004729.1/OG0004735.1/OG0004742.1/OG0004768.1/OG0004778.1/OG0004782.1/OG0004785.1/OG0004796.1/OG0004797.1/OG0004811.1/OG0004815.1/OG0004883.1/OG0004904.1/OG0004908.1/OG0004918.1/OG0004952.1/OG0004955.1/OG0004971.1/OG0004992.1/OG0005003.1/OG0005013.1/OG0005027.1/OG0005035.1/OG0005043.1/OG0005059.1/OG0005073.1/OG0005091.1/OG0005120.1/OG0005126.1/OG0005134.1/OG0005147.1/OG0005158.1/OG0005159.1/OG0005168.1/OG0005238.1/OG0005243.1/OG0005284.1/OG0005297.1/OG0005304.1/OG0005330.1/OG0005347.1/OG0005367.1/OG0005372.1/OG0005382.1/OG0005391.1/OG0005397.1/OG0005402.1/OG0005406.1/OG0005413.1/OG0005432.1/OG0005434.1/OG0005454.1/OG0005466.1/OG0005469.1/OG0005472.1/OG0005489.1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0005813.1/OG0005815.1/OG0005819.1/OG0005821.1/OG0005850.1/OG0005852.1/OG0005867.1/OG0005871.1/OG0005893.1/OG0005913.1/OG0005940.1/OG0005963.1/OG0005980.1/OG0005998.1/OG0006033.1/OG0006052.1/OG0006185.1/OG0006248.1/OG0006305.1/OG0006307.1/OG0006319.1/OG0006321.1/OG0006340.1/OG0006366.1/OG0006371.1/OG0006381.1/OG0006382.1/OG0006394.1/OG0006439.1/OG0006442.1/OG0006465.1/OG0006486.1/OG0006503.1/OG0006515.1/OG0006626.1/OG0006656.1/OG0006671.1/OG0006727.1/OG0006741.1/OG0006751.1/OG0006752.1/OG0006765.1/OG0006774.1/OG0006778.1/OG0006820.1/OG0006837.1/OG0006873.1/OG0006889.1/OG0006894.1/OG0006901.1/OG0006913.1/OG0006918.1/OG0006919.1/OG0006931.1/OG0006933.1/OG0006934.1/OG0007063.1/OG0007074.1/OG0007098.1/OG0007183.1/OG0007195.1/OG0007197.1/OG0007223.1/OG0007241.1/OG0007243.1/OG0007280.1/OG0007282.1/OG0007301.1/OG0007319.1/OG0007349.1/OG0007372.1/OG0007608.1/OG0007638.1/OG0007650.1/OG0007719.1/OG0007766.1/OG0007768.1/OG0007820.1/OG0007980.1/OG0007998.1/OG0008000.1/OG0008008.1/OG0008053.1/OG0008071.1/OG0008130.1/OG0008140.1/OG0008168.1/OG0008490.1/OG0008508.1/OG0008553.1/OG0008560.1/OG0008782.1/OG0009051.1/OG0009116.1</t>
  </si>
  <si>
    <t>OG0000266.6/OG0000266.3/OG0000266.5/OG0000266.1/OG0000266.2/OG0000266.4/OG0000572.2/OG0000572.1/OG0000821.1/OG0000821.3/OG0000821.2/OG0001000.1/OG0001000.2/OG0001795.2/OG0001795.1/OG0001920.1/OG0002011.1/OG0002011.2/OG0002181.1/OG0002181.2/OG0002186.1/OG0002287.1/OG0002527.1/OG0002593.1/OG0002658.1/OG0002817.2/OG0002817.1/OG0002831.1/OG0002905.1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0005518.1/OG0005548.1/OG0005572.1/OG0005596.1/OG0005606.1/OG0005695.1/OG0005715.1/OG0005776.1/OG0005803.1/OG0005822.1/OG0006078.1/OG0006184.1/OG0006389.1/OG0006392.1/OG0006412.1/OG0006594.1/OG0006836.1/OG0006883.1/OG0007144.1/OG0007225.1/OG0007344.1/OG0007441.1/OG0007594.1/OG0007602.1/OG0007786.1/OG0007859.1/OG0008269.1/OG0008623.1/OG0009738.1/OG0010076.1</t>
  </si>
  <si>
    <t>OG0000572.2/OG0000572.1/OG0000821.1/OG0000821.3/OG0000821.2/OG0002658.1/OG0002905.1/OG0003315.1/OG0003315.2/OG0003353.1/OG0003447.1/OG0004075.1/OG0004956.1/OG0005572.1/OG0005715.1/OG0006389.1/OG0006392.1/OG0006412.1/OG0006883.1/OG0007344.1/OG0008269.1/OG0008623.1/OG0009738.1</t>
  </si>
  <si>
    <t>OG0001940.1/OG0002032.1/OG0002032.2/OG0002117.1/OG0002257.2/OG0002257.1/OG0002646.1/OG0003125.1/OG0003151.1/OG0003220.1/OG0003335.1/OG0003596.1/OG0004410.1/OG0004456.1/OG0004598.1/OG0004737.1/OG0005075.1/OG0005340.1/OG0005481.1/OG0006064.1/OG0006257.1/OG0006406.1/OG0006750.1/OG0007387.1/OG0007751.1/OG0008049.1/OG0008056.1/OG0008165.1/OG0009053.1/OG0009119.1/OG0010668.1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</si>
  <si>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0000396.4/OG0000396.3/OG0000396.1/OG0000396.2/OG0000402.2/OG0000402.3/OG0000402.1/OG0000406.1/OG0000406.3/OG0000406.2/OG0000412.2/OG0000412.1/OG0000412.3/OG0000429.3/OG0000429.2/OG0000429.1/OG0000478.2/OG0000478.1/OG0000478.3/OG0000501.1/OG0000502.2/OG0000502.1/OG0000502.3/OG0000538.3/OG0000538.2/OG0000538.4/OG0000538.1/OG0000540.3/OG0000540.4/OG0000540.2/OG0000540.1/OG0000549.2/OG0000549.1/OG0000551.3/OG0000551.2/OG0000551.1/OG0000582.3/OG0000582.1/OG0000582.2/OG0000619.1/OG0000619.3/OG0000619.2/OG0000671.3/OG0000671.1/OG0000671.2/OG0000696.1/OG0000696.2/OG0000696.3/OG0000710.3/OG0000710.1/OG0000710.2/OG0000711.3/OG0000711.1/OG0000711.2/OG0000782.1/OG0000782.3/OG0000782.2/OG0000785.1/OG0000785.2/OG0000795.1/OG0000795.2/OG0000812.1/OG0000812.2/OG0000812.3/OG0000834.2/OG0000834.1/OG0000893.1/OG0000893.2/OG0000897.2/OG0000897.1/OG0000935.2/OG0000935.1/OG0001033.2/OG0001033.1/OG0001050.2/OG0001050.1/OG0001055.1/OG0001055.2/OG0001118.1/OG0001118.2/OG0001158.2/OG0001158.1/OG0001167.1/OG0001167.2/OG0001169.2/OG0001169.1/OG0001170.2/OG0001170.1/OG0001193.1/OG0001193.2/OG0001223.1/OG0001223.2/OG0001247.1/OG0001247.2/OG0001278.2/OG0001278.1/OG0001358.1/OG0001358.2/OG0001365.2/OG0001365.1/OG0001374.2/OG0001374.1/OG0001420.1/OG0001467.2/OG0001467.1/OG0001514.2/OG0001514.1/OG0001523.1/OG0001523.2/OG0001569.1/OG0001578.2/OG0001578.1/OG0001597.1/OG0001597.2/OG0001607.2/OG0001607.1/OG0001640.1/OG0001640.2/OG0001661.1/OG0001661.2/OG0001697.2/OG0001697.1/OG0001706.1/OG0001706.2/OG0001719.1/OG0001765.1/OG0001768.1/OG0001774.1/OG0001774.2/OG0001792.2/OG0001792.1/OG0001794.1/OG0001794.2/OG0001932.1/OG0001932.2/OG0001936.1/OG0001936.2/OG0001938.2/OG0001938.1/OG0001972.1/OG0001972.2/OG0001976.2/OG0001976.1/OG0001982.1/OG0002040.2/OG0002040.1/OG0002051.1/OG0002075.2/OG0002075.1/OG0002120.1/OG0002120.2/OG0002179.1/OG0002232.1/OG0002236.1/OG0002236.2/OG0002292.2/OG0002292.1/OG0002369.1/OG0002377.1/OG0002377.2/OG0002387.1/OG0002403.2/OG0002403.1/OG0002413.1/OG0002460.1/OG0002468.1/OG0002468.2/OG0002469.1/OG0002482.1/OG0002557.2/OG0002557.1/OG0002572.1/OG0002591.1/OG0002601.1/OG0002623.2/OG0002623.1/OG0002670.1/OG0002743.1/OG0002743.2/OG0002746.1/OG0002774.2/OG0002774.1/OG0002797.1/OG0002887.1/OG0002887.2/OG0002955.1/OG0003029.1/OG0003054.1/OG0003068.1/OG0003095.1/OG0003116.1/OG0003266.2/OG0003266.1/OG0003276.1/OG0003277.1/OG0003328.1/OG0003333.1/OG0003343.1/OG0003425.1/OG0003487.1/OG0003490.1/OG0003529.1/OG0003539.1/OG0003569.1/OG0003582.1/OG0003593.1/OG0003752.1/OG0003774.1/OG0003775.1/OG0003827.1/OG0003855.1/OG0003961.1/OG0003972.1/OG0004000.1/OG0004017.1/OG0004044.1/OG0004260.1/OG0004287.1/OG0004306.1/OG0004351.1/OG0004363.1/OG0004365.1/OG0004370.1/OG0004391.1/OG0004404.1/OG0004408.1/OG0004425.1/OG0004433.1/OG0004455.1/OG0004563.1/OG0004579.1/OG0004614.1/OG0004632.1/OG0004656.1/OG0004726.1/OG0004782.1/OG0004797.1/OG0004815.1/OG0004883.1/OG0004904.1/OG0004918.1/OG0004952.1/OG0004955.1/OG0005073.1/OG0005134.1/OG0005158.1/OG0005238.1/OG0005304.1/OG0005391.1/OG0005406.1/OG0005413.1/OG0005472.1/OG0005512.1/OG0005524.1/OG0005527.1/OG0005657.1/OG0005813.1/OG0005963.1/OG0006033.1/OG0006319.1/OG0006439.1/OG0006465.1/OG0006656.1/OG0006774.1/OG0006918.1/OG0007063.1/OG0007241.1/OG0007372.1/OG0007768.1/OG0007820.1/OG0007980.1/OG0008008.1/OG0008053.1/OG0008508.1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</si>
  <si>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0000133.3/OG0000133.1/OG0000133.4/OG0000133.2/OG0000137.1/OG0000137.6/OG0000137.3/OG0000137.5/OG0000137.2/OG0000137.4/OG0000148.3/OG0000148.6/OG0000148.5/OG0000148.2/OG0000148.4/OG0000148.1/OG0000200.4/OG0000200.5/OG0000200.2/OG0000200.6/OG0000200.3/OG0000200.1/OG0000215.4/OG0000215.5/OG0000215.3/OG0000215.1/OG0000215.2/OG0000256.4/OG0000256.5/OG0000256.3/OG0000256.1/OG0000256.2/OG0000257.3/OG0000257.1/OG0000257.2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0000396.4/OG0000396.3/OG0000396.1/OG0000396.2/OG0000403.2/OG0000403.1/OG0000412.2/OG0000412.1/OG0000412.3/OG0000420.3/OG0000420.2/OG0000420.1/OG0000429.3/OG0000429.2/OG0000429.1/OG0000447.3/OG0000447.2/OG0000447.1/OG0000478.2/OG0000478.1/OG0000478.3/OG0000538.3/OG0000538.2/OG0000538.4/OG0000538.1/OG0000540.3/OG0000540.4/OG0000540.2/OG0000540.1/OG0000549.2/OG0000549.1/OG0000571.3/OG0000571.1/OG0000571.2/OG0000582.3/OG0000582.1/OG0000582.2/OG0000613.1/OG0000613.3/OG0000613.2/OG0000618.2/OG0000618.1/OG0000618.3/OG0000696.1/OG0000696.2/OG0000696.3/OG0000704.2/OG0000704.1/OG0000704.3/OG0000711.3/OG0000711.1/OG0000711.2/OG0000737.1/OG0000737.3/OG0000737.2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0001049.2/OG0001049.1/OG0001050.2/OG0001050.1/OG0001087.1/OG0001087.2/OG0001120.2/OG0001120.1/OG0001127.2/OG0001127.1/OG0001128.1/OG0001128.2/OG0001153.2/OG0001153.1/OG0001167.1/OG0001167.2/OG0001170.2/OG0001170.1/OG0001193.1/OG0001193.2/OG0001243.2/OG0001243.1/OG0001247.1/OG0001247.2/OG0001251.2/OG0001251.1/OG0001262.2/OG0001262.1/OG0001276.2/OG0001276.1/OG0001342.2/OG0001342.1/OG0001403.2/OG0001403.1/OG0001421.2/OG0001421.1/OG0001467.2/OG0001467.1/OG0001523.1/OG0001523.2/OG0001543.2/OG0001543.1/OG0001607.2/OG0001607.1/OG0001616.1/OG0001616.2/OG0001631.2/OG0001631.1/OG0001635.1/OG0001639.1/OG0001639.2/OG0001640.1/OG0001640.2/OG0001661.1/OG0001661.2/OG0001694.2/OG0001694.1/OG0001706.1/OG0001706.2/OG0001712.1/OG0001712.2/OG0001765.1/OG0001768.1/OG0001814.1/OG0001814.2/OG0001860.2/OG0001860.1/OG0001932.1/OG0001932.2/OG0001938.2/OG0001938.1/OG0001953.2/OG0001953.1/OG0001964.1/OG0001972.1/OG0001972.2/OG0001979.1/OG0001980.1/OG0001980.2/OG0002018.1/OG0002076.1/OG0002076.2/OG0002107.2/OG0002107.1/OG0002120.1/OG0002120.2/OG0002146.1/OG0002174.1/OG0002232.1/OG0002237.1/OG0002267.1/OG0002343.1/OG0002343.2/OG0002387.1/OG0002403.2/OG0002403.1/OG0002466.1/OG0002477.1/OG0002482.1/OG0002572.1/OG0002591.1/OG0002601.1/OG0002615.1/OG0002626.1/OG0002643.1/OG0002668.2/OG0002668.1/OG0002670.1/OG0002730.1/OG0002746.1/OG0002748.1/OG0002754.1/OG0002790.1/OG0002794.2/OG0002794.1/OG0002812.1/OG0002867.2/OG0002867.1/OG0002874.1/OG0002887.1/OG0002887.2/OG0002926.1/OG0002934.1/OG0003029.1/OG0003054.1/OG0003095.1/OG0003164.1/OG0003218.1/OG0003270.1/OG0003333.1/OG0003492.1/OG0003499.1/OG0003510.1/OG0003511.1/OG0003522.1/OG0003523.1/OG0003529.1/OG0003558.1/OG0003584.1/OG0003647.1/OG0003750.1/OG0003752.1/OG0003754.1/OG0003774.1/OG0003779.1/OG0003801.1/OG0003819.1/OG0003826.1/OG0003855.1/OG0003919.1/OG0003997.1/OG0004033.1/OG0004038.1/OG0004042.1/OG0004044.1/OG0004047.1/OG0004085.1/OG0004138.1/OG0004238.1/OG0004251.1/OG0004269.1/OG0004289.1/OG0004300.1/OG0004333.1/OG0004335.1/OG0004338.1/OG0004354.1/OG0004357.1/OG0004370.1/OG0004409.1/OG0004426.1/OG0004428.1/OG0004439.1/OG0004493.1/OG0004563.1/OG0004618.1/OG0004632.1/OG0004634.1/OG0004665.1/OG0004690.1/OG0004691.1/OG0004729.1/OG0004742.1/OG0004768.1/OG0004785.1/OG0004971.1/OG0004992.1/OG0005035.1/OG0005043.1/OG0005059.1/OG0005091.1/OG0005126.1/OG0005158.1/OG0005159.1/OG0005168.1/OG0005243.1/OG0005284.1/OG0005347.1/OG0005397.1/OG0005402.1/OG0005413.1/OG0005434.1/OG0005454.1/OG0005466.1/OG0005469.1/OG0005492.1/OG0005501.1/OG0005507.1/OG0005558.1/OG0005575.1/OG0005580.1/OG0005657.1/OG0005693.1/OG0005722.1/OG0005736.1/OG0005782.1/OG0005819.1/OG0005821.1/OG0005850.1/OG0005871.1/OG0005893.1/OG0005980.1/OG0005998.1/OG0006033.1/OG0006248.1/OG0006307.1/OG0006340.1/OG0006366.1/OG0006371.1/OG0006394.1/OG0006465.1/OG0006503.1/OG0006515.1/OG0006741.1/OG0006751.1/OG0006752.1/OG0006765.1/OG0006778.1/OG0006820.1/OG0006837.1/OG0006873.1/OG0006889.1/OG0006901.1/OG0006918.1/OG0006931.1/OG0006933.1/OG0006934.1/OG0007074.1/OG0007183.1/OG0007195.1/OG0007223.1/OG0007243.1/OG0007301.1/OG0007608.1/OG0007638.1/OG0007650.1/OG0007820.1/OG0007998.1/OG0008140.1/OG0008490.1/OG0008553.1/OG0008782.1</t>
  </si>
  <si>
    <t>OG0001662.2/OG0001662.1/OG0001862.2/OG0001862.1/OG0001924.1/OG0001940.1/OG0002019.1/OG0002032.1/OG0002032.2/OG0002145.1/OG0002633.1/OG0003257.1/OG0003335.1/OG0003415.1/OG0004278.1/OG0004280.1/OG0004456.1/OG0004488.1/OG0004698.1/OG0004702.1/OG0004744.1/OG0005060.1/OG0005376.1/OG0005829.1/OG0006064.1/OG0006253.1/OG0006257.1/OG0006654.1/OG0006735.1/OG0006855.1/OG0007281.1/OG0007387.1/OG0007709.1/OG0007782.1/OG0007791.1/OG0008011.1/OG0008098.1/OG0008519.1/OG0008529.1/OG0008530.1/OG0008853.1/OG0009053.1/OG0009699.1/OG0010621.1</t>
  </si>
  <si>
    <t>OG0000266.6/OG0000266.3/OG0000266.5/OG0000266.1/OG0000266.2/OG0000266.4/OG0001795.2/OG0001795.1/OG0001920.1/OG0002011.1/OG0002011.2/OG0002181.1/OG0002181.2/OG0002186.1/OG0002287.1/OG0002527.1/OG0002658.1/OG0002831.1/OG0003350.1/OG0003568.2/OG0003568.1/OG0003874.1/OG0003959.1/OG0004150.1/OG0004381.1/OG0004687.1/OG0004687.2/OG0004966.1/OG0005449.2/OG0005449.1/OG0005548.1/OG0005596.1/OG0006184.1/OG0006389.1/OG0006412.1/OG0006883.1/OG0007144.1/OG0007344.1/OG0007594.1/OG0007602.1/OG0008623.1</t>
  </si>
  <si>
    <t>OG0001362.2/OG0001362.1/OG0001686.1/OG0001686.2/OG0001940.1/OG0002032.1/OG0002032.2/OG0002117.1/OG0002257.2/OG0002257.1/OG0002646.1/OG0003125.1/OG0003151.1/OG0003220.1/OG0003335.1/OG0003596.1/OG0003735.1/OG0004096.1/OG0004282.1/OG0004410.1/OG0004456.1/OG0004598.1/OG0004737.1/OG0004945.1/OG0005031.1/OG0005075.1/OG0005340.1/OG0005481.1/OG0006064.1/OG0006257.1/OG0006406.1/OG0006475.1/OG0006716.1/OG0006750.1/OG0006771.1/OG0006786.1/OG0006813.1/OG0006827.1/OG0006855.1/OG0007357.1/OG0007387.1/OG0007666.1/OG0007707.1/OG0007751.1/OG0007790.1/OG0008049.1/OG0008056.1/OG0008165.1/OG0008856.1/OG0009053.1/OG0009119.1/OG0010668.1/OG0011506.1</t>
  </si>
  <si>
    <t>OG0000266.6/OG0000266.3/OG0000266.5/OG0000266.1/OG0000266.2/OG0000266.4/OG0000572.2/OG0000572.1/OG0000821.1/OG0000821.3/OG0000821.2/OG0001573.1/OG0001632.1/OG0001795.2/OG0001795.1/OG0002306.2/OG0002306.1/OG0002658.1/OG0002905.1/OG0003293.1/OG0003315.1/OG0003315.2/OG0003353.1/OG0003447.1/OG0003454.1/OG0003568.2/OG0003568.1/OG0003887.1/OG0004075.1/OG0004638.1/OG0004706.1/OG0004956.1/OG0005012.1/OG0005125.1/OG0005439.1/OG0005562.1/OG0005572.1/OG0005600.1/OG0005706.1/OG0005715.1/OG0006225.1/OG0006383.1/OG0006389.1/OG0006392.1/OG0006412.1/OG0006883.1/OG0007344.1/OG0007360.1/OG0007366.1/OG0007590.1/OG0008059.1/OG0008116.1/OG0008269.1/OG0008623.1/OG0008786.1/OG0009154.1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</si>
  <si>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0000133.3/OG0000133.1/OG0000133.4/OG0000133.2/OG0000137.1/OG0000137.6/OG0000137.3/OG0000137.5/OG0000137.2/OG0000137.4/OG0000144.8/OG0000144.6/OG0000144.1/OG0000144.7/OG0000144.5/OG0000144.4/OG0000144.3/OG0000144.2/OG0000163.2/OG0000163.3/OG0000163.4/OG0000163.6/OG0000163.1/OG0000163.5/OG0000200.4/OG0000200.5/OG0000200.2/OG0000200.6/OG0000200.3/OG0000200.1/OG0000215.4/OG0000215.5/OG0000215.3/OG0000215.1/OG0000215.2/OG0000247.4/OG0000247.5/OG0000247.1/OG0000247.3/OG0000247.2/OG0000256.4/OG0000256.5/OG0000256.3/OG0000256.1/OG0000256.2/OG0000265.3/OG0000265.1/OG0000265.2/OG0000265.4/OG0000265.5/OG0000267.4/OG0000267.1/OG0000267.2/OG0000267.5/OG0000267.3/OG0000276.4/OG0000276.1/OG0000276.2/OG0000276.3/OG0000280.1/OG0000280.2/OG0000280.4/OG0000280.3/OG0000298.3/OG0000298.4/OG0000298.5/OG0000298.1/OG0000298.2/OG0000305.1/OG0000305.4/OG0000305.2/OG0000305.3/OG0000318.4/OG0000318.2/OG0000318.1/OG0000318.3/OG0000322.1/OG0000322.2/OG0000322.4/OG0000322.3/OG0000334.3/OG0000334.1/OG0000334.4/OG0000334.2/OG0000344.3/OG0000344.1/OG0000344.4/OG0000344.2/OG0000356.4/OG0000356.1/OG0000356.2/OG0000356.3/OG0000363.4/OG0000363.1/OG0000363.2/OG0000363.3/OG0000374.1/OG0000374.2/OG0000374.4/OG0000374.3/OG0000386.3/OG0000386.1/OG0000386.4/OG0000386.2/OG0000396.4/OG0000396.3/OG0000396.1/OG0000396.2/OG0000402.2/OG0000402.3/OG0000402.1/OG0000404.1/OG0000404.2/OG0000404.3/OG0000404.4/OG0000406.1/OG0000406.3/OG0000406.2/OG0000412.2/OG0000412.1/OG0000412.3/OG0000429.3/OG0000429.2/OG0000429.1/OG0000446.3/OG0000446.2/OG0000446.1/OG0000478.2/OG0000478.1/OG0000478.3/OG0000484.2/OG0000484.1/OG0000484.3/OG0000501.1/OG0000502.2/OG0000502.1/OG0000502.3/OG0000525.3/OG0000525.1/OG0000525.2/OG0000526.3/OG0000526.2/OG0000526.1/OG0000538.3/OG0000538.2/OG0000538.4/OG0000538.1/OG0000540.3/OG0000540.4/OG0000540.2/OG0000540.1/OG0000549.2/OG0000549.1/OG0000551.3/OG0000551.2/OG0000551.1/OG0000563.2/OG0000563.3/OG0000563.1/OG0000567.1/OG0000567.3/OG0000567.2/OG0000571.3/OG0000571.1/OG0000571.2/OG0000582.3/OG0000582.1/OG0000582.2/OG0000608.1/OG0000608.2/OG0000619.1/OG0000619.3/OG0000619.2/OG0000671.3/OG0000671.1/OG0000671.2/OG0000696.1/OG0000696.2/OG0000696.3/OG0000708.2/OG0000708.3/OG0000708.1/OG0000710.3/OG0000710.1/OG0000710.2/OG0000711.3/OG0000711.1/OG0000711.2/OG0000712.1/OG0000712.2/OG0000772.1/OG0000772.2/OG0000782.1/OG0000782.3/OG0000782.2/OG0000785.1/OG0000785.2/OG0000795.1/OG0000795.2/OG0000812.1/OG0000812.2/OG0000812.3/OG0000815.1/OG0000815.2/OG0000834.2/OG0000834.1/OG0000866.3/OG0000866.2/OG0000866.1/OG0000893.1/OG0000893.2/OG0000897.2/OG0000897.1/OG0000918.2/OG0000918.3/OG0000918.1/OG0000920.2/OG0000920.1/OG0000932.3/OG0000932.1/OG0000932.2/OG0000935.2/OG0000935.1/OG0000945.1/OG0000945.2/OG0000947.1/OG0000947.2/OG0000999.2/OG0000999.1/OG0001017.1/OG0001017.2/OG0001025.2/OG0001025.1/OG0001025.3/OG0001033.2/OG0001033.1/OG0001050.2/OG0001050.1/OG0001052.2/OG0001052.1/OG0001055.1/OG0001055.2/OG0001081.2/OG0001081.1/OG0001118.1/OG0001118.2/OG0001158.2/OG0001158.1/OG0001167.1/OG0001167.2/OG0001169.2/OG0001169.1/OG0001170.2/OG0001170.1/OG0001172.2/OG0001172.1/OG0001193.1/OG0001193.2/OG0001203.2/OG0001203.1/OG0001218.2/OG0001218.1/OG0001223.1/OG0001223.2/OG0001247.1/OG0001247.2/OG0001248.1/OG0001248.2/OG0001251.2/OG0001251.1/OG0001257.1/OG0001257.2/OG0001262.2/OG0001262.1/OG0001271.2/OG0001271.1/OG0001275.2/OG0001275.1/OG0001278.2/OG0001278.1/OG0001326.1/OG0001358.1/OG0001358.2/OG0001365.2/OG0001365.1/OG0001369.1/OG0001374.2/OG0001374.1/OG0001395.2/OG0001395.1/OG0001401.3/OG0001401.2/OG0001401.1/OG0001420.1/OG0001467.2/OG0001467.1/OG0001509.2/OG0001509.1/OG0001514.2/OG0001514.1/OG0001523.1/OG0001523.2/OG0001569.1/OG0001578.2/OG0001578.1/OG0001597.1/OG0001597.2/OG0001598.2/OG0001598.1/OG0001607.2/OG0001607.1/OG0001616.1/OG0001616.2/OG0001640.1/OG0001640.2/OG0001661.1/OG0001661.2/OG0001670.2/OG0001670.1/OG0001694.2/OG0001694.1/OG0001697.2/OG0001697.1/OG0001706.1/OG0001706.2/OG0001716.1/OG0001716.2/OG0001719.1/OG0001743.1/OG0001743.2/OG0001764.2/OG0001764.1/OG0001765.1/OG0001768.1/OG0001772.2/OG0001772.1/OG0001774.1/OG0001774.2/OG0001792.2/OG0001792.1/OG0001794.1/OG0001794.2/OG0001932.1/OG0001932.2/OG0001936.1/OG0001936.2/OG0001938.2/OG0001938.1/OG0001964.1/OG0001972.1/OG0001972.2/OG0001976.2/OG0001976.1/OG0001981.2/OG0001981.1/OG0001982.1/OG0002024.1/OG0002024.2/OG0002031.2/OG0002031.1/OG0002033.1/OG0002040.2/OG0002040.1/OG0002051.1/OG0002075.2/OG0002075.1/OG0002120.1/OG0002120.2/OG0002142.1/OG0002142.2/OG0002154.1/OG0002154.2/OG0002163.1/OG0002163.2/OG0002179.1/OG0002232.1/OG0002236.1/OG0002236.2/OG0002237.1/OG0002276.1/OG0002284.1/OG0002292.2/OG0002292.1/OG0002359.1/OG0002369.1/OG0002377.1/OG0002377.2/OG0002381.2/OG0002381.1/OG0002387.1/OG0002403.2/OG0002403.1/OG0002409.1/OG0002413.1/OG0002443.2/OG0002443.1/OG0002454.1/OG0002454.2/OG0002460.1/OG0002464.1/OG0002464.2/OG0002468.1/OG0002468.2/OG0002469.1/OG0002472.1/OG0002482.1/OG0002502.1/OG0002515.1/OG0002518.1/OG0002557.2/OG0002557.1/OG0002572.1/OG0002591.1/OG0002601.1/OG0002615.1/OG0002623.2/OG0002623.1/OG0002649.1/OG0002659.1/OG0002666.1/OG0002670.1/OG0002732.1/OG0002743.1/OG0002743.2/OG0002746.1/OG0002762.2/OG0002762.1/OG0002774.2/OG0002774.1/OG0002797.1/OG0002887.1/OG0002887.2/OG0002920.1/OG0002932.1/OG0002947.2/OG0002947.1/OG0002955.1/OG0003029.1/OG0003054.1/OG0003068.1/OG0003090.1/OG0003095.1/OG0003098.1/OG0003116.1/OG0003137.1/OG0003146.1/OG0003155.2/OG0003155.1/OG0003217.1/OG0003218.1/OG0003221.1/OG0003243.1/OG0003264.1/OG0003266.2/OG0003266.1/OG0003276.1/OG0003277.1/OG0003292.1/OG0003326.1/OG0003328.1/OG0003333.1/OG0003343.1/OG0003421.1/OG0003423.1/OG0003425.1/OG0003427.1/OG0003487.1/OG0003490.1/OG0003529.1/OG0003539.1/OG0003569.1/OG0003582.1/OG0003593.1/OG0003702.1/OG0003731.1/OG0003752.1/OG0003755.1/OG0003764.1/OG0003774.1/OG0003775.1/OG0003791.1/OG0003827.1/OG0003829.1/OG0003855.1/OG0003961.1/OG0003972.1/OG0004000.1/OG0004017.1/OG0004044.1/OG0004089.1/OG0004106.1/OG0004135.1/OG0004149.1/OG0004223.1/OG0004260.1/OG0004273.1/OG0004287.1/OG0004305.1/OG0004306.1/OG0004311.1/OG0004319.1/OG0004351.1/OG0004363.1/OG0004365.1/OG0004370.1/OG0004388.1/OG0004391.1/OG0004396.1/OG0004397.1/OG0004404.1/OG0004408.1/OG0004413.1/OG0004423.1/OG0004425.1/OG0004433.1/OG0004437.1/OG0004455.1/OG0004469.1/OG0004563.1/OG0004568.1/OG0004579.1/OG0004591.1/OG0004602.1/OG0004614.1/OG0004632.1/OG0004656.1/OG0004718.1/OG0004726.1/OG0004755.1/OG0004782.1/OG0004791.1/OG0004797.1/OG0004815.1/OG0004883.1/OG0004904.1/OG0004918.1/OG0004930.1/OG0004949.1/OG0004952.1/OG0004955.1/OG0004974.1/OG0004992.1/OG0004994.1/OG0005043.1/OG0005051.1/OG0005053.1/OG0005065.1/OG0005073.1/OG0005102.1/OG0005111.1/OG0005114.1/OG0005123.1/OG0005134.1/OG0005144.1/OG0005158.1/OG0005238.1/OG0005278.1/OG0005282.1/OG0005304.1/OG0005325.1/OG0005354.1/OG0005356.1/OG0005391.1/OG0005402.1/OG0005405.1/OG0005406.1/OG0005413.1/OG0005432.1/OG0005446.1/OG0005451.1/OG0005464.1/OG0005472.1/OG0005493.1/OG0005510.1/OG0005512.1/OG0005515.1/OG0005524.1/OG0005527.1/OG0005657.1/OG0005782.1/OG0005813.1/OG0005825.1/OG0005877.1/OG0005963.1/OG0005981.1/OG0005983.1/OG0006033.1/OG0006256.1/OG0006261.1/OG0006307.1/OG0006319.1/OG0006340.1/OG0006342.1/OG0006351.1/OG0006379.1/OG0006395.1/OG0006422.1/OG0006429.1/OG0006439.1/OG0006441.1/OG0006465.1/OG0006656.1/OG0006659.1/OG0006680.1/OG0006774.1/OG0006819.1/OG0006842.1/OG0006846.1/OG0006860.1/OG0006866.1/OG0006918.1/OG0006954.1/OG0007063.1/OG0007091.1/OG0007200.1/OG0007241.1/OG0007299.1/OG0007372.1/OG0007432.1/OG0007624.1/OG0007648.1/OG0007768.1/OG0007812.1/OG0007820.1/OG0007832.1/OG0007980.1/OG0008008.1/OG0008053.1/OG0008076.1/OG0008083.1/OG0008106.1/OG0008113.1/OG0008508.1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</si>
  <si>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0000119.6/OG0000119.1/OG0000119.5/OG0000119.4/OG0000119.7/OG0000119.3/OG0000119.2/OG0000120.3/OG0000120.4/OG0000120.1/OG0000120.5/OG0000120.2/OG0000133.3/OG0000133.1/OG0000133.4/OG0000133.2/OG0000137.1/OG0000137.6/OG0000137.3/OG0000137.5/OG0000137.2/OG0000137.4/OG0000140.1/OG0000140.4/OG0000140.2/OG0000140.3/OG0000140.5/OG0000140.6/OG0000140.7/OG0000148.3/OG0000148.6/OG0000148.5/OG0000148.2/OG0000148.4/OG0000148.1/OG0000200.4/OG0000200.5/OG0000200.2/OG0000200.6/OG0000200.3/OG0000200.1/OG0000215.4/OG0000215.5/OG0000215.3/OG0000215.1/OG0000215.2/OG0000247.4/OG0000247.5/OG0000247.1/OG0000247.3/OG0000247.2/OG0000256.4/OG0000256.5/OG0000256.3/OG0000256.1/OG0000256.2/OG0000257.3/OG0000257.1/OG0000257.2/OG0000267.4/OG0000267.1/OG0000267.2/OG0000267.5/OG0000267.3/OG0000269.4/OG0000269.2/OG0000269.3/OG0000269.1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0000356.4/OG0000356.1/OG0000356.2/OG0000356.3/OG0000374.1/OG0000374.2/OG0000374.4/OG0000374.3/OG0000396.4/OG0000396.3/OG0000396.1/OG0000396.2/OG0000403.2/OG0000403.1/OG0000412.2/OG0000412.1/OG0000412.3/OG0000419.4/OG0000419.3/OG0000419.2/OG0000419.1/OG0000420.3/OG0000420.2/OG0000420.1/OG0000429.3/OG0000429.2/OG0000429.1/OG0000447.3/OG0000447.2/OG0000447.1/OG0000449.3/OG0000449.1/OG0000449.2/OG0000454.1/OG0000454.2/OG0000478.2/OG0000478.1/OG0000478.3/OG0000484.2/OG0000484.1/OG0000484.3/OG0000521.2/OG0000521.1/OG0000521.3/OG0000525.3/OG0000525.1/OG0000525.2/OG0000538.3/OG0000538.2/OG0000538.4/OG0000538.1/OG0000540.3/OG0000540.4/OG0000540.2/OG0000540.1/OG0000549.2/OG0000549.1/OG0000567.1/OG0000567.3/OG0000567.2/OG0000571.3/OG0000571.1/OG0000571.2/OG0000582.3/OG0000582.1/OG0000582.2/OG0000608.1/OG0000608.2/OG0000613.1/OG0000613.3/OG0000613.2/OG0000618.2/OG0000618.1/OG0000618.3/OG0000686.1/OG0000686.2/OG0000686.3/OG0000696.1/OG0000696.2/OG0000696.3/OG0000704.2/OG0000704.1/OG0000704.3/OG0000707.1/OG0000707.3/OG0000707.2/OG0000711.3/OG0000711.1/OG0000711.2/OG0000737.1/OG0000737.3/OG0000737.2/OG0000741.2/OG0000741.1/OG0000741.3/OG0000756.1/OG0000812.1/OG0000812.2/OG0000812.3/OG0000828.1/OG0000828.2/OG0000866.3/OG0000866.2/OG0000866.1/OG0000893.1/OG0000893.2/OG0000897.2/OG0000897.1/OG0000921.3/OG0000921.1/OG0000921.2/OG0000935.2/OG0000935.1/OG0000945.1/OG0000945.2/OG0000952.2/OG0000952.1/OG0000960.1/OG0000960.2/OG0000972.1/OG0000972.2/OG0000999.2/OG0000999.1/OG0001001.1/OG0001001.2/OG0001003.1/OG0001003.2/OG0001004.2/OG0001004.1/OG0001006.1/OG0001006.2/OG0001018.2/OG0001018.3/OG0001018.1/OG0001025.2/OG0001025.1/OG0001025.3/OG0001034.2/OG0001034.1/OG0001049.2/OG0001049.1/OG0001050.2/OG0001050.1/OG0001052.2/OG0001052.1/OG0001053.1/OG0001053.2/OG0001053.3/OG0001087.1/OG0001087.2/OG0001090.1/OG0001090.2/OG0001120.2/OG0001120.1/OG0001127.2/OG0001127.1/OG0001128.1/OG0001128.2/OG0001153.2/OG0001153.1/OG0001157.2/OG0001157.1/OG0001167.1/OG0001167.2/OG0001170.2/OG0001170.1/OG0001176.1/OG0001176.2/OG0001193.1/OG0001193.2/OG0001225.2/OG0001225.1/OG0001243.2/OG0001243.1/OG0001247.1/OG0001247.2/OG0001251.2/OG0001251.1/OG0001262.2/OG0001262.1/OG0001267.2/OG0001267.1/OG0001275.2/OG0001275.1/OG0001276.2/OG0001276.1/OG0001342.2/OG0001342.1/OG0001403.2/OG0001403.1/OG0001407.1/OG0001407.2/OG0001421.2/OG0001421.1/OG0001467.2/OG0001467.1/OG0001513.2/OG0001513.1/OG0001514.2/OG0001514.1/OG0001523.1/OG0001523.2/OG0001543.2/OG0001543.1/OG0001559.2/OG0001559.1/OG0001597.1/OG0001597.2/OG0001607.2/OG0001607.1/OG0001616.1/OG0001616.2/OG0001631.2/OG0001631.1/OG0001635.1/OG0001639.1/OG0001639.2/OG0001640.1/OG0001640.2/OG0001648.2/OG0001648.1/OG0001661.1/OG0001661.2/OG0001690.1/OG0001694.2/OG0001694.1/OG0001706.1/OG0001706.2/OG0001712.1/OG0001712.2/OG0001765.1/OG0001768.1/OG0001772.2/OG0001772.1/OG0001782.1/OG0001782.2/OG0001814.1/OG0001814.2/OG0001860.2/OG0001860.1/OG0001932.1/OG0001932.2/OG0001938.2/OG0001938.1/OG0001953.2/OG0001953.1/OG0001964.1/OG0001972.1/OG0001972.2/OG0001979.1/OG0001980.1/OG0001980.2/OG0001982.1/OG0002018.1/OG0002047.1/OG0002047.2/OG0002076.1/OG0002076.2/OG0002079.1/OG0002107.2/OG0002107.1/OG0002120.1/OG0002120.2/OG0002134.1/OG0002142.1/OG0002142.2/OG0002144.1/OG0002144.2/OG0002146.1/OG0002152.1/OG0002152.2/OG0002174.1/OG0002178.1/OG0002178.2/OG0002228.1/OG0002232.1/OG0002237.1/OG0002267.1/OG0002295.1/OG0002298.1/OG0002342.1/OG0002342.2/OG0002343.1/OG0002343.2/OG0002359.1/OG0002361.2/OG0002361.1/OG0002369.1/OG0002377.1/OG0002377.2/OG0002381.2/OG0002381.1/OG0002387.1/OG0002403.2/OG0002403.1/OG0002451.1/OG0002451.2/OG0002464.1/OG0002464.2/OG0002466.1/OG0002477.1/OG0002482.1/OG0002515.1/OG0002551.1/OG0002551.2/OG0002553.1/OG0002572.1/OG0002584.1/OG0002584.2/OG0002591.1/OG0002594.2/OG0002594.1/OG0002601.1/OG0002607.1/OG0002614.1/OG0002615.1/OG0002621.1/OG0002623.2/OG0002623.1/OG0002626.1/OG0002643.1/OG0002668.2/OG0002668.1/OG0002670.1/OG0002730.1/OG0002746.1/OG0002748.1/OG0002754.1/OG0002761.1/OG0002773.1/OG0002790.1/OG0002794.2/OG0002794.1/OG0002797.1/OG0002807.1/OG0002812.1/OG0002867.2/OG0002867.1/OG0002874.1/OG0002887.1/OG0002887.2/OG0002915.1/OG0002918.1/OG0002926.1/OG0002932.1/OG0002934.1/OG0002946.1/OG0002959.1/OG0002971.1/OG0003026.1/OG0003029.1/OG0003054.1/OG0003061.1/OG0003066.1/OG0003068.1/OG0003078.1/OG0003090.1/OG0003095.1/OG0003138.1/OG0003164.1/OG0003190.1/OG0003218.1/OG0003243.1/OG0003266.2/OG0003266.1/OG0003270.1/OG0003280.1/OG0003333.1/OG0003344.1/OG0003423.1/OG0003424.1/OG0003427.1/OG0003442.1/OG0003479.1/OG0003492.1/OG0003499.1/OG0003510.1/OG0003511.1/OG0003522.1/OG0003523.1/OG0003529.1/OG0003558.1/OG0003584.1/OG0003591.1/OG0003647.1/OG0003690.1/OG0003750.1/OG0003752.1/OG0003754.1/OG0003774.1/OG0003779.1/OG0003801.1/OG0003819.1/OG0003826.1/OG0003831.1/OG0003846.1/OG0003855.1/OG0003919.1/OG0003953.1/OG0003997.1/OG0004029.1/OG0004033.1/OG0004038.1/OG0004042.1/OG0004044.1/OG0004045.1/OG0004047.1/OG0004069.1/OG0004084.1/OG0004085.1/OG0004092.1/OG0004111.1/OG0004138.1/OG0004139.1/OG0004144.1/OG0004238.1/OG0004251.1/OG0004260.1/OG0004269.1/OG0004289.1/OG0004300.1/OG0004315.1/OG0004319.1/OG0004333.1/OG0004335.1/OG0004338.1/OG0004354.1/OG0004357.1/OG0004370.1/OG0004388.1/OG0004409.1/OG0004426.1/OG0004428.1/OG0004433.1/OG0004439.1/OG0004493.1/OG0004563.1/OG0004568.1/OG0004576.1/OG0004618.1/OG0004632.1/OG0004634.1/OG0004637.1/OG0004665.1/OG0004690.1/OG0004691.1/OG0004718.1/OG0004726.1/OG0004729.1/OG0004742.1/OG0004746.1/OG0004749.1/OG0004751.1/OG0004768.1/OG0004785.1/OG0004883.1/OG0004930.1/OG0004943.1/OG0004952.1/OG0004971.1/OG0004981.1/OG0004992.1/OG0005000.1/OG0005017.1/OG0005035.1/OG0005043.1/OG0005055.1/OG0005059.1/OG0005072.1/OG0005078.1/OG0005081.1/OG0005091.1/OG0005103.1/OG0005115.1/OG0005116.1/OG0005126.1/OG0005158.1/OG0005159.1/OG0005161.1/OG0005168.1/OG0005243.1/OG0005273.1/OG0005282.1/OG0005284.1/OG0005318.1/OG0005347.1/OG0005394.1/OG0005397.1/OG0005402.1/OG0005413.1/OG0005432.1/OG0005434.1/OG0005451.1/OG0005454.1/OG0005466.1/OG0005469.1/OG0005492.1/OG0005501.1/OG0005507.1/OG0005513.1/OG0005542.1/OG0005558.1/OG0005564.1/OG0005575.1/OG0005580.1/OG0005585.1/OG0005657.1/OG0005669.1/OG0005678.1/OG0005693.1/OG0005722.1/OG0005736.1/OG0005764.1/OG0005774.1/OG0005782.1/OG0005789.1/OG0005802.1/OG0005819.1/OG0005821.1/OG0005838.1/OG0005845.1/OG0005850.1/OG0005871.1/OG0005893.1/OG0005899.1/OG0005930.1/OG0005932.1/OG0005980.1/OG0005998.1/OG0006033.1/OG0006234.1/OG0006248.1/OG0006275.1/OG0006307.1/OG0006340.1/OG0006366.1/OG0006368.1/OG0006371.1/OG0006394.1/OG0006464.1/OG0006465.1/OG0006503.1/OG0006515.1/OG0006659.1/OG0006685.1/OG0006729.1/OG0006741.1/OG0006751.1/OG0006752.1/OG0006765.1/OG0006778.1/OG0006801.1/OG0006819.1/OG0006820.1/OG0006837.1/OG0006873.1/OG0006889.1/OG0006901.1/OG0006915.1/OG0006918.1/OG0006931.1/OG0006933.1/OG0006934.1/OG0007074.1/OG0007085.1/OG0007091.1/OG0007130.1/OG0007183.1/OG0007195.1/OG0007223.1/OG0007243.1/OG0007301.1/OG0007608.1/OG0007624.1/OG0007634.1/OG0007638.1/OG0007650.1/OG0007737.1/OG0007820.1/OG0007998.1/OG0008140.1/OG0008398.1/OG0008490.1/OG0008553.1/OG0008782.1</t>
  </si>
  <si>
    <t>OG0000266.6/OG0000266.3/OG0000266.5/OG0000266.1/OG0000266.2/OG0000266.4/OG0001795.2/OG0001795.1/OG0001920.1/OG0002011.1/OG0002011.2/OG0002181.1/OG0002181.2/OG0002186.1/OG0002287.1/OG0002527.1/OG0002658.1/OG0002831.1/OG0003350.1/OG0003568.2/OG0003568.1/OG0003874.1/OG0003959.1/OG0003960.1/OG0004150.1/OG0004381.1/OG0004446.1/OG0004687.1/OG0004687.2/OG0004966.1/OG0005069.1/OG0005129.1/OG0005449.2/OG0005449.1/OG0005548.1/OG0005576.1/OG0005596.1/OG0006184.1/OG0006389.1/OG0006392.1/OG0006412.1/OG0006883.1/OG0007144.1/OG0007344.1/OG0007360.1/OG0007366.1/OG0007594.1/OG0007602.1/OG0008269.1/OG0008623.1/OG0009738.1/OG0010076.1</t>
  </si>
  <si>
    <t>OG0001497.1/OG0001497.2/OG0001662.2/OG0001662.1/OG0001862.2/OG0001862.1/OG0001924.1/OG0001940.1/OG0002019.1/OG0002032.1/OG0002032.2/OG0002132.2/OG0002132.1/OG0002145.1/OG0002382.1/OG0002583.1/OG0002633.1/OG0003238.1/OG0003257.1/OG0003335.1/OG0003339.1/OG0003415.1/OG0003672.1/OG0003688.1/OG0003832.1/OG0004278.1/OG0004280.1/OG0004456.1/OG0004488.1/OG0004681.1/OG0004698.1/OG0004702.1/OG0004712.1/OG0004744.1/OG0004808.1/OG0004945.1/OG0005060.1/OG0005376.1/OG0005582.1/OG0005829.1/OG0006064.1/OG0006227.1/OG0006253.1/OG0006257.1/OG0006270.1/OG0006462.1/OG0006475.1/OG0006654.1/OG0006708.1/OG0006735.1/OG0006786.1/OG0006855.1/OG0007155.1/OG0007281.1/OG0007385.1/OG0007387.1/OG0007709.1/OG0007782.1/OG0007791.1/OG0008011.1/OG0008098.1/OG0008394.1/OG0008465.1/OG0008519.1/OG0008529.1/OG0008530.1/OG0008853.1/OG0009053.1/OG0009118.1/OG0009699.1/OG0010621.1</t>
  </si>
  <si>
    <t>OG0001632.1/OG0002306.2/OG0002306.1/OG0003293.1/OG0003568.2/OG0003568.1/OG0004446.1/OG0004638.1/OG0005129.1/OG0005576.1/OG0005609.1/OG0005810.1/OG0007360.1/OG0007366.1/OG0008059.1/OG0008116.1/OG0008563.1</t>
  </si>
  <si>
    <t>OG0001104.2/OG0001104.1/OG0001497.1/OG0001497.2/OG0001686.1/OG0001686.2/OG0002019.1/OG0002032.1/OG0002032.2/OG0002073.1/OG0002073.2/OG0002444.1/OG0003339.1/OG0003672.1/OG0003688.1/OG0003735.1/OG0003832.1/OG0004769.1/OG0004945.1/OG0005031.1/OG0005427.1/OG0006270.1/OG0006855.1/OG0008221.1/OG0008394.1/OG0008465.1/OG0009284.1</t>
  </si>
  <si>
    <t>OG0000089.4/OG0000089.8/OG0000089.5/OG0000089.2/OG0000089.6/OG0000089.3/OG0000089.7/OG0000089.1/OG0000140.1/OG0000140.4/OG0000140.2/OG0000140.3/OG0000140.5/OG0000140.6/OG0000140.7/OG0000247.4/OG0000247.5/OG0000247.1/OG0000247.3/OG0000247.2/OG0000269.4/OG0000269.2/OG0000269.3/OG0000269.1/OG0000276.4/OG0000276.1/OG0000276.2/OG0000276.3/OG0000305.1/OG0000305.4/OG0000305.2/OG0000305.3/OG0000320.4/OG0000320.3/OG0000320.2/OG0000320.1/OG0000320.5/OG0000322.1/OG0000322.2/OG0000322.4/OG0000322.3/OG0000334.3/OG0000334.1/OG0000334.4/OG0000334.2/OG0000354.3/OG0000354.2/OG0000354.1/OG0000386.3/OG0000386.1/OG0000386.4/OG0000386.2/OG0000484.2/OG0000484.1/OG0000484.3/OG0000571.3/OG0000571.1/OG0000571.2/OG0000608.1/OG0000608.2/OG0000676.3/OG0000676.1/OG0000676.2/OG0000696.1/OG0000696.2/OG0000696.3/OG0000793.1/OG0000793.2/OG0000866.3/OG0000866.2/OG0000866.1/OG0000945.1/OG0000945.2/OG0000947.1/OG0000947.2/OG0000994.2/OG0000994.1/OG0000999.2/OG0000999.1/OG0001003.1/OG0001003.2/OG0001006.1/OG0001006.2/OG0001025.2/OG0001025.1/OG0001025.3/OG0001248.1/OG0001248.2/OG0001251.2/OG0001251.1/OG0001262.2/OG0001262.1/OG0001267.2/OG0001267.1/OG0001326.1/OG0001552.2/OG0001552.1/OG0001694.2/OG0001694.1/OG0001716.1/OG0001716.2/OG0001768.1/OG0001772.2/OG0001772.1/OG0001782.1/OG0001782.2/OG0001932.1/OG0001932.2/OG0001982.1/OG0002031.2/OG0002031.1/OG0002142.1/OG0002142.2/OG0002152.1/OG0002152.2/OG0002359.1/OG0002369.1/OG0002381.2/OG0002381.1/OG0002472.1/OG0002514.1/OG0002514.2/OG0002551.1/OG0002551.2/OG0002584.1/OG0002584.2/OG0002607.1/OG0002732.1/OG0002746.1/OG0002762.2/OG0002762.1/OG0002915.1/OG0002932.1/OG0002957.1/OG0002964.1/OG0002971.1/OG0003068.1/OG0003088.1/OG0003090.1/OG0003137.1/OG0003138.1/OG0003190.1/OG0003243.1/OG0003266.2/OG0003266.1/OG0003423.1/OG0003473.1/OG0003484.1/OG0003584.1/OG0003764.1/OG0003791.1/OG0003826.1/OG0003829.1/OG0003831.1/OG0003838.1/OG0003953.1/OG0004029.1/OG0004045.1/OG0004069.1/OG0004084.1/OG0004092.1/OG0004111.1/OG0004250.1/OG0004289.1/OG0004301.1/OG0004338.1/OG0004388.1/OG0004637.1/OG0004718.1/OG0004726.1/OG0004746.1/OG0004749.1/OG0004751.1/OG0004930.1/OG0005059.1/OG0005081.1/OG0005116.1/OG0005161.1/OG0005282.1/OG0005318.1/OG0005362.1/OG0005451.1/OG0005575.1/OG0005678.1/OG0005722.1/OG0005838.1/OG0005893.1/OG0005930.1/OG0005983.1/OG0006248.1/OG0006319.1/OG0006342.1/OG0006379.1/OG0006600.1/OG0006659.1/OG0006680.1/OG0006819.1/OG0006820.1/OG0006873.1/OG0007085.1/OG0007091.1/OG0007130.1/OG0008398.1/OG0009072.1</t>
  </si>
  <si>
    <t>OG0002306.2/OG0002306.1/OG0003293.1/OG0003568.2/OG0003568.1/OG0004638.1/OG0007366.1/OG0008059.1/OG0008116.1</t>
  </si>
  <si>
    <t>OG0000247.4/OG0000247.5/OG0000247.1/OG0000247.3/OG0000247.2/OG0000276.4/OG0000276.1/OG0000276.2/OG0000276.3/OG0000322.1/OG0000322.2/OG0000322.4/OG0000322.3/OG0000334.3/OG0000334.1/OG0000334.4/OG0000334.2/OG0000484.2/OG0000484.1/OG0000484.3/OG0000571.3/OG0000571.1/OG0000571.2/OG0000866.3/OG0000866.2/OG0000866.1/OG0000947.1/OG0000947.2/OG0000999.2/OG0000999.1/OG0001251.2/OG0001251.1/OG0001262.2/OG0001262.1/OG0001326.1/OG0001694.2/OG0001694.1/OG0001716.1/OG0001716.2/OG0001772.2/OG0001772.1/OG0002031.2/OG0002031.1/OG0002142.1/OG0002142.2/OG0002472.1/OG0002732.1/OG0003137.1/OG0003243.1/OG0003423.1/OG0003764.1/OG0003791.1/OG0003829.1/OG0004388.1/OG0004718.1/OG0004930.1/OG0005282.1/OG0005983.1/OG0006319.1/OG0006342.1/OG0006379.1/OG0006659.1</t>
  </si>
  <si>
    <t>OG0001686.1/OG0001686.2/OG0003735.1/OG0006855.1</t>
  </si>
  <si>
    <t>OG0004446.1/OG0005129.1/OG0005576.1</t>
  </si>
  <si>
    <t>OG0001497.1/OG0001497.2/OG0002019.1/OG0002032.1/OG0002032.2/OG0003672.1/OG0003688.1/OG0003716.1/OG0003832.1/OG0004945.1/OG0006270.1/OG0008394.1/OG0008413.1/OG0008465.1</t>
  </si>
  <si>
    <t>OG0000089.4/OG0000089.8/OG0000089.5/OG0000089.2/OG0000089.6/OG0000089.3/OG0000089.7/OG0000089.1/OG0000140.1/OG0000140.4/OG0000140.2/OG0000140.3/OG0000140.5/OG0000140.6/OG0000140.7/OG0000269.4/OG0000269.2/OG0000269.3/OG0000269.1/OG0000305.1/OG0000305.4/OG0000305.2/OG0000305.3/OG0000320.4/OG0000320.3/OG0000320.2/OG0000320.1/OG0000320.5/OG0000343.4/OG0000343.1/OG0000343.2/OG0000343.3/OG0000608.1/OG0000608.2/OG0000696.1/OG0000696.2/OG0000696.3/OG0000945.1/OG0000945.2/OG0000999.2/OG0000999.1/OG0001003.1/OG0001003.2/OG0001006.1/OG0001006.2/OG0001025.2/OG0001025.1/OG0001025.3/OG0001267.2/OG0001267.1/OG0001782.1/OG0001782.2/OG0001932.1/OG0001932.2/OG0001982.1/OG0002101.1/OG0002101.2/OG0002152.1/OG0002152.2/OG0002359.1/OG0002369.1/OG0002381.2/OG0002381.1/OG0002551.1/OG0002551.2/OG0002584.1/OG0002584.2/OG0002607.1/OG0002932.1/OG0002971.1/OG0003068.1/OG0003090.1/OG0003138.1/OG0003190.1/OG0003266.2/OG0003266.1/OG0003584.1/OG0003693.1/OG0003831.1/OG0003953.1/OG0004029.1/OG0004045.1/OG0004084.1/OG0004092.1/OG0004111.1/OG0004289.1/OG0004388.1/OG0004637.1/OG0004726.1/OG0004746.1/OG0004749.1/OG0004751.1/OG0005081.1/OG0005116.1/OG0005161.1/OG0005282.1/OG0005318.1/OG0005575.1/OG0005678.1/OG0005722.1/OG0005838.1/OG0005893.1/OG0005978.1/OG0006229.1/OG0006248.1/OG0006659.1/OG0006819.1/OG0006820.1/OG0006873.1/OG0007085.1/OG0007091.1/OG0007130.1/OG0008398.1</t>
  </si>
  <si>
    <t>OG0000034.10/OG0000034.14/OG0000034.3/OG0000034.12/OG0000034.2/OG0000034.6/OG0000034.8/OG0000034.15/OG0000034.7/OG0000034.1/OG0000034.4/OG0000034.13/OG0000034.5/OG0000034.9/OG0000034.11/OG0000067.5/OG0000067.4/OG0000067.9/OG0000067.2/OG0000067.8/OG0000067.6/OG0000067.7/OG0000067.3/OG0000067.1/OG0000181.3/OG0000181.5/OG0000181.1/OG0000181.2/OG0000181.4/OG0000236.3/OG0000236.2/OG0000236.1/OG0000485.1/OG0000485.3/OG0000485.2/OG0003230.1/OG0003230.2/OG0009354.1/OG0009945.1</t>
  </si>
  <si>
    <t>OG0000351.4/OG0000351.3/OG0000351.1/OG0000351.2/OG0000449.3/OG0000449.1/OG0000449.2/OG0001084.2/OG0001084.1/OG0001157.2/OG0001157.1/OG0001249.1/OG0001368.2/OG0001368.1/OG0001567.1/OG0001631.2/OG0001631.1/OG0001757.2/OG0001757.1/OG0001786.2/OG0001786.1/OG0001833.1/OG0001942.1/OG0001942.2/OG0002221.1/OG0002515.1/OG0002625.1/OG0002649.1/OG0002870.1/OG0003068.1/OG0003210.1/OG0003241.1/OG0003400.1/OG0003973.1/OG0004146.1/OG0004309.1/OG0004440.1/OG0006320.1</t>
  </si>
  <si>
    <t>OG0001966.2/OG0001966.1/OG0003542.1/OG0005456.1/OG0006040.1/OG0007771.1</t>
  </si>
  <si>
    <t>OG0000168.1/OG0000168.4/OG0000168.2/OG0000168.3/OG0000168.5/OG0000171.3/OG0000171.1/OG0000171.2/OG0000171.5/OG0000171.4/OG0000172.3/OG0000172.4/OG0000172.2/OG0000172.1/OG0000299.2/OG0000299.4/OG0000299.3/OG0000299.1/OG0000311.2/OG0000311.3/OG0000311.1/OG0000311.4/OG0000334.3/OG0000334.1/OG0000334.4/OG0000334.2/OG0000351.4/OG0000351.3/OG0000351.1/OG0000351.2/OG0000375.4/OG0000375.3/OG0000375.2/OG0000375.1/OG0000391.4/OG0000391.3/OG0000391.1/OG0000391.2/OG0000608.1/OG0000608.2/OG0000635.1/OG0000635.2/OG0000764.1/OG0000764.2/OG0000764.3/OG0000840.1/OG0000840.2/OG0000917.2/OG0000917.1/OG0000918.2/OG0000918.3/OG0000918.1/OG0001241.1/OG0001241.2/OG0001466.2/OG0001466.1/OG0001512.1/OG0001512.2/OG0001559.2/OG0001559.1/OG0002009.1/OG0002009.2/OG0002723.2/OG0002723.1/OG0002778.2/OG0002778.1/OG0002876.1/OG0002885.1/OG0002917.1/OG0003072.1/OG0003152.1/OG0003212.1/OG0003452.1/OG0003469.1/OG0003510.1/OG0003804.1/OG0004147.1/OG0004391.1/OG0004632.1/OG0005709.1/OG0006924.1</t>
  </si>
  <si>
    <t>OG0000125.4/OG0000125.3/OG0000125.7/OG0000125.5/OG0000125.1/OG0000125.2/OG0000125.6/OG0000173.4/OG0000173.2/OG0000173.3/OG0000173.1</t>
  </si>
  <si>
    <t>OG0000126.3/OG0000126.2/OG0000126.8/OG0000126.6/OG0000126.5/OG0000126.1/OG0000126.4/OG0000126.7/OG0000273.1/OG0000273.5/OG0000273.4/OG0000273.2/OG0000273.3/OG0000368.2/OG0000368.3/OG0000368.1/OG0000892.1/OG0000892.2/OG0003130.1/OG0003655.1/OG0003655.2/OG0004428.1</t>
  </si>
  <si>
    <t>OG0001007.2/OG0001007.1/OG0002780.1/OG0003479.1/OG0004283.1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</si>
  <si>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0000192.1/OG0000192.2/OG0000192.5/OG0000192.4/OG0000192.3/OG0000200.4/OG0000200.5/OG0000200.2/OG0000200.6/OG0000200.3/OG0000200.1/OG0000247.4/OG0000247.5/OG0000247.1/OG0000247.3/OG0000247.2/OG0000283.4/OG0000283.3/OG0000283.1/OG0000283.2/OG0000311.2/OG0000311.3/OG0000311.1/OG0000311.4/OG0000331.1/OG0000331.3/OG0000331.2/OG0000331.4/OG0000334.3/OG0000334.1/OG0000334.4/OG0000334.2/OG0000356.4/OG0000356.1/OG0000356.2/OG0000356.3/OG0000396.4/OG0000396.3/OG0000396.1/OG0000396.2/OG0000467.4/OG0000467.3/OG0000467.2/OG0000467.1/OG0000521.2/OG0000521.1/OG0000521.3/OG0000525.3/OG0000525.1/OG0000525.2/OG0000582.3/OG0000582.1/OG0000582.2/OG0000696.1/OG0000696.2/OG0000696.3/OG0000711.3/OG0000711.1/OG0000711.2/OG0000741.2/OG0000741.1/OG0000741.3/OG0000772.1/OG0000772.2/OG0000942.2/OG0000942.3/OG0000942.1/OG0001081.2/OG0001081.1/OG0001090.1/OG0001090.2/OG0001155.2/OG0001155.1/OG0001157.2/OG0001157.1/OG0001169.2/OG0001169.1/OG0001259.2/OG0001259.1/OG0001271.2/OG0001271.1/OG0001395.2/OG0001395.1/OG0001401.3/OG0001401.2/OG0001401.1/OG0001420.1/OG0001543.2/OG0001543.1/OG0001567.1/OG0001578.2/OG0001578.1/OG0001640.1/OG0001640.2/OG0001680.1/OG0001680.2/OG0001768.1/OG0001963.1/OG0001963.2/OG0002079.1/OG0002142.1/OG0002142.2/OG0002154.1/OG0002154.2/OG0002236.1/OG0002236.2/OG0002503.1/OG0002515.1/OG0002754.1/OG0002806.1/OG0002806.2/OG0002812.1/OG0002873.1/OG0002873.2/OG0002947.2/OG0002947.1/OG0002969.1/OG0003054.1/OG0003068.1/OG0003133.1/OG0003219.1/OG0003243.1/OG0003266.2/OG0003266.1/OG0003318.1/OG0003456.1/OG0003481.1/OG0003569.1/OG0003580.1/OG0003752.1/OG0003945.1/OG0003973.1/OG0004281.1/OG0004292.1/OG0004309.1/OG0004311.1/OG0004370.1/OG0004413.1/OG0004428.1/OG0004632.1/OG0004636.1/OG0004930.1/OG0005078.1/OG0005081.1/OG0005099.1/OG0005458.1/OG0005515.1/OG0005528.1/OG0006305.1/OG0006375.1/OG0006415.1/OG0006659.1/OG0006678.1/OG0006850.1/OG0008000.1/OG0008490.1/OG0009945.1</t>
  </si>
  <si>
    <t>OG0001311.1/OG0001311.2/OG0002032.1/OG0002032.2/OG0002073.1/OG0002073.2/OG0002633.1/OG0006270.1/OG0006786.1/OG0007350.1/OG0007639.1</t>
  </si>
  <si>
    <t>OG0000942.2/OG0000942.3/OG0000942.1/OG0003266.2/OG0003266.1/OG0006375.1/OG0006850.1/OG0008000.1</t>
  </si>
  <si>
    <t>OG0000034.10/OG0000034.14/OG0000034.3/OG0000034.12/OG0000034.2/OG0000034.6/OG0000034.8/OG0000034.15/OG0000034.7/OG0000034.1/OG0000034.4/OG0000034.13/OG0000034.5/OG0000034.9/OG0000034.11/OG0000137.1/OG0000137.6/OG0000137.3/OG0000137.5/OG0000137.2/OG0000137.4/OG0000280.1/OG0000280.2/OG0000280.4/OG0000280.3/OG0000356.4/OG0000356.1/OG0000356.2/OG0000356.3/OG0000404.1/OG0000404.2/OG0000404.3/OG0000404.4/OG0000525.3/OG0000525.1/OG0000525.2/OG0000540.3/OG0000540.4/OG0000540.2/OG0000540.1/OG0000653.2/OG0000653.1/OG0000653.3/OG0000772.1/OG0000772.2/OG0000897.2/OG0000897.1/OG0000938.1/OG0000938.3/OG0000938.2/OG0000942.2/OG0000942.3/OG0000942.1/OG0001017.1/OG0001017.2/OG0001118.1/OG0001118.2/OG0001169.2/OG0001169.1/OG0001395.2/OG0001395.1/OG0001469.2/OG0001469.1/OG0001543.2/OG0001543.1/OG0001647.2/OG0001647.1/OG0001768.1/OG0001870.2/OG0001870.1/OG0001956.1/OG0002142.1/OG0002142.2/OG0002475.1/OG0003266.2/OG0003266.1/OG0003318.1/OG0003481.1/OG0003539.1/OG0003569.1/OG0003683.1/OG0003721.1/OG0004281.1/OG0004333.1/OG0004370.1/OG0004634.1/OG0005035.1/OG0005043.1/OG0005055.1/OG0005077.1/OG0005103.1/OG0005458.1/OG0006015.1/OG0006041.1/OG0006375.1/OG0006659.1/OG0006832.1/OG0006850.1/OG0008000.1/OG0008039.1</t>
  </si>
  <si>
    <t>OG0002646.1/OG0002660.1/OG0004096.1/OG0008188.1</t>
  </si>
  <si>
    <t>OG0008188.1</t>
  </si>
  <si>
    <t>OG0002186.1/OG0002817.2/OG0002817.1/OG0002905.1/OG0003447.1/OG0003454.1/OG0003671.1/OG0004031.1/OG0005706.1/OG0005934.1/OG0006746.1/OG0006746.2/OG0007388.1/OG0009611.1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</si>
  <si>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0000144.8/OG0000144.6/OG0000144.1/OG0000144.7/OG0000144.5/OG0000144.4/OG0000144.3/OG0000144.2/OG0000172.3/OG0000172.4/OG0000172.2/OG0000172.1/OG0000192.1/OG0000192.2/OG0000192.5/OG0000192.4/OG0000192.3/OG0000200.4/OG0000200.5/OG0000200.2/OG0000200.6/OG0000200.3/OG0000200.1/OG0000247.4/OG0000247.5/OG0000247.1/OG0000247.3/OG0000247.2/OG0000283.4/OG0000283.3/OG0000283.1/OG0000283.2/OG0000311.2/OG0000311.3/OG0000311.1/OG0000311.4/OG0000331.1/OG0000331.3/OG0000331.2/OG0000331.4/OG0000334.3/OG0000334.1/OG0000334.4/OG0000334.2/OG0000356.4/OG0000356.1/OG0000356.2/OG0000356.3/OG0000391.4/OG0000391.3/OG0000391.1/OG0000391.2/OG0000396.4/OG0000396.3/OG0000396.1/OG0000396.2/OG0000416.1/OG0000416.4/OG0000416.2/OG0000416.3/OG0000467.4/OG0000467.3/OG0000467.2/OG0000467.1/OG0000521.2/OG0000521.1/OG0000521.3/OG0000525.3/OG0000525.1/OG0000525.2/OG0000571.3/OG0000571.1/OG0000571.2/OG0000582.3/OG0000582.1/OG0000582.2/OG0000696.1/OG0000696.2/OG0000696.3/OG0000711.3/OG0000711.1/OG0000711.2/OG0000741.2/OG0000741.1/OG0000741.3/OG0000772.1/OG0000772.2/OG0000897.2/OG0000897.1/OG0000942.2/OG0000942.3/OG0000942.1/OG0001081.2/OG0001081.1/OG0001090.1/OG0001090.2/OG0001155.2/OG0001155.1/OG0001157.2/OG0001157.1/OG0001169.2/OG0001169.1/OG0001170.2/OG0001170.1/OG0001259.2/OG0001259.1/OG0001269.2/OG0001269.1/OG0001271.2/OG0001271.1/OG0001395.2/OG0001395.1/OG0001401.3/OG0001401.2/OG0001401.1/OG0001420.1/OG0001543.2/OG0001543.1/OG0001567.1/OG0001578.2/OG0001578.1/OG0001640.1/OG0001640.2/OG0001680.1/OG0001680.2/OG0001764.2/OG0001764.1/OG0001768.1/OG0001963.1/OG0001963.2/OG0002079.1/OG0002142.1/OG0002142.2/OG0002154.1/OG0002154.2/OG0002236.1/OG0002236.2/OG0002277.2/OG0002277.1/OG0002351.1/OG0002503.1/OG0002515.1/OG0002572.1/OG0002746.1/OG0002754.1/OG0002806.1/OG0002806.2/OG0002812.1/OG0002873.1/OG0002873.2/OG0002926.1/OG0002947.2/OG0002947.1/OG0002969.1/OG0003054.1/OG0003068.1/OG0003133.1/OG0003219.1/OG0003243.1/OG0003262.1/OG0003266.2/OG0003266.1/OG0003318.1/OG0003456.1/OG0003481.1/OG0003558.1/OG0003569.1/OG0003580.1/OG0003752.1/OG0003945.1/OG0003973.1/OG0004281.1/OG0004292.1/OG0004309.1/OG0004311.1/OG0004370.1/OG0004413.1/OG0004428.1/OG0004632.1/OG0004636.1/OG0004930.1/OG0005078.1/OG0005081.1/OG0005099.1/OG0005458.1/OG0005515.1/OG0005528.1/OG0006305.1/OG0006375.1/OG0006415.1/OG0006659.1/OG0006678.1/OG0006850.1/OG0008000.1/OG0008490.1/OG0009945.1</t>
  </si>
  <si>
    <t>OG0001311.1/OG0001311.2/OG0001940.1/OG0002032.1/OG0002032.2/OG0002073.1/OG0002073.2/OG0002633.1/OG0005534.1/OG0006270.1/OG0006786.1/OG0007350.1/OG0007639.1</t>
  </si>
  <si>
    <t>OG0000266.6/OG0000266.3/OG0000266.5/OG0000266.1/OG0000266.2/OG0000266.4/OG0003447.1/OG0003454.1/OG0004285.1/OG0005706.1/OG0006834.1/OG0008224.1</t>
  </si>
  <si>
    <t>OG0002646.1/OG0002660.1/OG0004096.1/OG0005060.1/OG0005143.1/OG0005366.1/OG0005380.1/OG0006192.1/OG0007747.1/OG0007826.1/OG0008188.1</t>
  </si>
  <si>
    <t>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0000103.5/OG0000103.8/OG0000103.7/OG0000103.2/OG0000103.6/OG0000103.1/OG0000103.9/OG0000103.3/OG0000103.4/OG0000137.1/OG0000137.6/OG0000137.3/OG0000137.5/OG0000137.2/OG0000137.4/OG0000142.2/OG0000142.1/OG0000142.3/OG0000144.8/OG0000144.6/OG0000144.1/OG0000144.7/OG0000144.5/OG0000144.4/OG0000144.3/OG0000144.2/OG0000242.3/OG0000242.5/OG0000242.2/OG0000242.4/OG0000242.1/OG0000247.4/OG0000247.5/OG0000247.1/OG0000247.3/OG0000247.2/OG0000278.4/OG0000278.2/OG0000278.1/OG0000278.3/OG0000278.5/OG0000280.1/OG0000280.2/OG0000280.4/OG0000280.3/OG0000318.4/OG0000318.2/OG0000318.1/OG0000318.3/OG0000331.1/OG0000331.3/OG0000331.2/OG0000331.4/OG0000356.4/OG0000356.1/OG0000356.2/OG0000356.3/OG0000376.3/OG0000376.4/OG0000376.2/OG0000376.1/OG0000404.1/OG0000404.2/OG0000404.3/OG0000404.4/OG0000478.2/OG0000478.1/OG0000478.3/OG0000485.1/OG0000485.3/OG0000485.2/OG0000525.3/OG0000525.1/OG0000525.2/OG0000526.3/OG0000526.2/OG0000526.1/OG0000540.3/OG0000540.4/OG0000540.2/OG0000540.1/OG0000561.2/OG0000561.3/OG0000561.1/OG0000653.2/OG0000653.1/OG0000653.3/OG0000712.1/OG0000712.2/OG0000772.1/OG0000772.2/OG0000897.2/OG0000897.1/OG0000938.1/OG0000938.3/OG0000938.2/OG0000942.2/OG0000942.3/OG0000942.1/OG0001004.2/OG0001004.1/OG0001017.1/OG0001017.2/OG0001118.1/OG0001118.2/OG0001169.2/OG0001169.1/OG0001243.2/OG0001243.1/OG0001395.2/OG0001395.1/OG0001469.2/OG0001469.1/OG0001543.2/OG0001543.1/OG0001647.2/OG0001647.1/OG0001714.2/OG0001714.1/OG0001768.1/OG0001870.2/OG0001870.1/OG0001956.1/OG0001981.2/OG0001981.1/OG0002142.1/OG0002142.2/OG0002154.1/OG0002154.2/OG0002237.1/OG0002463.1/OG0002475.1/OG0002477.1/OG0002572.1/OG0002601.1/OG0002607.1/OG0002643.1/OG0002754.1/OG0002806.1/OG0002806.2/OG0002926.1/OG0003055.1/OG0003096.1/OG0003121.1/OG0003253.2/OG0003253.1/OG0003266.2/OG0003266.1/OG0003318.1/OG0003481.1/OG0003491.1/OG0003492.1/OG0003539.1/OG0003569.1/OG0003647.1/OG0003683.1/OG0003721.1/OG0003986.1/OG0004056.1/OG0004105.1/OG0004281.1/OG0004310.1/OG0004333.1/OG0004370.1/OG0004425.1/OG0004634.1/OG0004909.1/OG0004948.1/OG0005035.1/OG0005043.1/OG0005055.1/OG0005077.1/OG0005103.1/OG0005170.1/OG0005458.1/OG0005515.1/OG0006015.1/OG0006041.1/OG0006146.1/OG0006375.1/OG0006659.1/OG0006832.1/OG0006850.1/OG0008000.1/OG0008039.1</t>
  </si>
  <si>
    <t>OG0000256.4/OG0000256.5/OG0000256.3/OG0000256.1/OG0000256.2/OG0000356.4/OG0000356.1/OG0000356.2/OG0000356.3/OG0000429.3/OG0000429.2/OG0000429.1/OG0000525.3/OG0000525.1/OG0000525.2/OG0000567.1/OG0000567.3/OG0000567.2/OG0001271.2/OG0001271.1/OG0001512.1/OG0001512.2/OG0001639.1/OG0001639.2/OG0001768.1/OG0002237.1/OG0002409.1/OG0003492.1/OG0004147.1</t>
  </si>
  <si>
    <t>OG0000266.6/OG0000266.3/OG0000266.5/OG0000266.1/OG0000266.2/OG0000266.4/OG0000377.1/OG0000377.3/OG0000377.2/OG0001000.1/OG0001000.2/OG0001984.1/OG0002011.1/OG0002011.2/OG0002306.2/OG0002306.1/OG0002593.1/OG0002658.1/OG0002817.2/OG0002817.1/OG0002830.1/OG0002905.1/OG0003293.1/OG0003454.1/OG0003770.1/OG0004285.1/OG0004360.1/OG0004706.1/OG0004966.1/OG0005069.1/OG0005125.1/OG0005439.1/OG0005560.1/OG0005609.1/OG0005947.1/OG0006225.1/OG0006392.1/OG0006746.1/OG0006746.2/OG0007247.1/OG0007344.1/OG0007360.1/OG0007366.1/OG0007594.1/OG0007750.1/OG0007752.1/OG0007882.1/OG0008091.1/OG0008269.1/OG0008432.1/OG0008786.1/OG0010076.1/OG0010101.1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</si>
  <si>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0000102.3/OG0000102.1/OG0000102.2/OG0000102.6/OG0000102.5/OG0000102.4/OG0000102.7/OG0000102.8/OG0000107.5/OG0000107.3/OG0000107.7/OG0000107.4/OG0000107.1/OG0000107.2/OG0000107.8/OG0000107.6/OG0000109.4/OG0000109.8/OG0000109.1/OG0000109.3/OG0000109.7/OG0000109.6/OG0000109.9/OG0000109.5/OG0000109.2/OG0000114.2/OG0000114.1/OG0000114.3/OG0000114.5/OG0000114.4/OG0000119.6/OG0000119.1/OG0000119.5/OG0000119.4/OG0000119.7/OG0000119.3/OG0000119.2/OG0000130.5/OG0000130.4/OG0000130.7/OG0000130.6/OG0000130.3/OG0000130.2/OG0000130.1/OG0000133.3/OG0000133.1/OG0000133.4/OG0000133.2/OG0000137.1/OG0000137.6/OG0000137.3/OG0000137.5/OG0000137.2/OG0000137.4/OG0000143.2/OG0000143.3/OG0000143.1/OG0000143.4/OG0000148.3/OG0000148.6/OG0000148.5/OG0000148.2/OG0000148.4/OG0000148.1/OG0000168.1/OG0000168.4/OG0000168.2/OG0000168.3/OG0000168.5/OG0000181.3/OG0000181.5/OG0000181.1/OG0000181.2/OG0000181.4/OG0000187.6/OG0000187.5/OG0000187.4/OG0000187.3/OG0000187.1/OG0000187.2/OG0000241.5/OG0000241.3/OG0000241.2/OG0000241.1/OG0000241.4/OG0000247.4/OG0000247.5/OG0000247.1/OG0000247.3/OG0000247.2/OG0000269.4/OG0000269.2/OG0000269.3/OG0000269.1/OG0000276.4/OG0000276.1/OG0000276.2/OG0000276.3/OG0000278.4/OG0000278.2/OG0000278.1/OG0000278.3/OG0000278.5/OG0000283.4/OG0000283.3/OG0000283.1/OG0000283.2/OG0000284.4/OG0000284.2/OG0000284.1/OG0000284.3/OG0000292.1/OG0000292.2/OG0000292.3/OG0000305.1/OG0000305.4/OG0000305.2/OG0000305.3/OG0000306.4/OG0000306.1/OG0000306.2/OG0000306.3/OG0000311.2/OG0000311.3/OG0000311.1/OG0000311.4/OG0000312.1/OG0000320.4/OG0000320.3/OG0000320.2/OG0000320.1/OG0000320.5/OG0000322.1/OG0000322.2/OG0000322.4/OG0000322.3/OG0000331.1/OG0000331.3/OG0000331.2/OG0000331.4/OG0000332.3/OG0000332.2/OG0000332.1/OG0000334.3/OG0000334.1/OG0000334.4/OG0000334.2/OG0000356.4/OG0000356.1/OG0000356.2/OG0000356.3/OG0000363.4/OG0000363.1/OG0000363.2/OG0000363.3/OG0000372.5/OG0000372.3/OG0000372.4/OG0000372.1/OG0000372.2/OG0000374.1/OG0000374.2/OG0000374.4/OG0000374.3/OG0000375.4/OG0000375.3/OG0000375.2/OG0000375.1/OG0000386.3/OG0000386.1/OG0000386.4/OG0000386.2/OG0000403.2/OG0000403.1/OG0000404.1/OG0000404.2/OG0000404.3/OG0000404.4/OG0000406.1/OG0000406.3/OG0000406.2/OG0000419.4/OG0000419.3/OG0000419.2/OG0000419.1/OG0000444.4/OG0000444.3/OG0000444.1/OG0000444.2/OG0000447.3/OG0000447.2/OG0000447.1/OG0000448.2/OG0000448.4/OG0000448.1/OG0000448.3/OG0000449.3/OG0000449.1/OG0000449.2/OG0000474.3/OG0000474.4/OG0000474.2/OG0000474.5/OG0000474.1/OG0000484.2/OG0000484.1/OG0000484.3/OG0000485.1/OG0000485.3/OG0000485.2/OG0000492.1/OG0000492.3/OG0000492.2/OG0000521.2/OG0000521.1/OG0000521.3/OG0000525.3/OG0000525.1/OG0000525.2/OG0000526.3/OG0000526.2/OG0000526.1/OG0000563.2/OG0000563.3/OG0000563.1/OG0000567.1/OG0000567.3/OG0000567.2/OG0000608.1/OG0000608.2/OG0000635.1/OG0000635.2/OG0000637.2/OG0000637.1/OG0000637.3/OG0000670.2/OG0000670.1/OG0000671.3/OG0000671.1/OG0000671.2/OG0000672.2/OG0000672.1/OG0000686.1/OG0000686.2/OG0000686.3/OG0000696.1/OG0000696.2/OG0000696.3/OG0000704.2/OG0000704.1/OG0000704.3/OG0000707.1/OG0000707.3/OG0000707.2/OG0000709.3/OG0000709.1/OG0000709.2/OG0000710.3/OG0000710.1/OG0000710.2/OG0000735.2/OG0000735.1/OG0000739.1/OG0000739.2/OG0000745.2/OG0000745.1/OG0000745.3/OG0000746.1/OG0000746.2/OG0000764.1/OG0000764.2/OG0000764.3/OG0000770.2/OG0000770.1/OG0000772.1/OG0000772.2/OG0000792.1/OG0000792.2/OG0000795.1/OG0000795.2/OG0000812.1/OG0000812.2/OG0000812.3/OG0000815.1/OG0000815.2/OG0000828.1/OG0000828.2/OG0000854.1/OG0000854.2/OG0000868.2/OG0000868.1/OG0000868.3/OG0000876.1/OG0000876.2/OG0000912.1/OG0000912.2/OG0000917.2/OG0000917.1/OG0000918.2/OG0000918.3/OG0000918.1/OG0000919.2/OG0000919.1/OG0000921.3/OG0000921.1/OG0000921.2/OG0000945.1/OG0000945.2/OG0000947.1/OG0000947.2/OG0000967.1/OG0000967.2/OG0000967.3/OG0000971.1/OG0000971.2/OG0000971.3/OG0000994.2/OG0000994.1/OG0001003.1/OG0001003.2/OG0001026.1/OG0001026.2/OG0001036.1/OG0001050.2/OG0001050.1/OG0001052.2/OG0001052.1/OG0001053.1/OG0001053.2/OG0001053.3/OG0001082.2/OG0001082.1/OG0001090.1/OG0001090.2/OG0001111.1/OG0001111.2/OG0001149.1/OG0001149.2/OG0001153.2/OG0001153.1/OG0001157.2/OG0001157.1/OG0001162.1/OG0001162.2/OG0001164.2/OG0001164.1/OG0001166.2/OG0001166.1/OG0001173.2/OG0001173.1/OG0001203.2/OG0001203.1/OG0001218.2/OG0001218.1/OG0001225.2/OG0001225.1/OG0001248.1/OG0001248.2/OG0001249.1/OG0001257.1/OG0001257.2/OG0001262.2/OG0001262.1/OG0001267.2/OG0001267.1/OG0001271.2/OG0001271.1/OG0001275.2/OG0001275.1/OG0001276.2/OG0001276.1/OG0001305.2/OG0001305.1/OG0001349.1/OG0001355.2/OG0001355.1/OG0001368.2/OG0001368.1/OG0001374.2/OG0001374.1/OG0001395.2/OG0001395.1/OG0001415.2/OG0001415.1/OG0001420.1/OG0001422.1/OG0001422.2/OG0001450.1/OG0001450.2/OG0001466.2/OG0001466.1/OG0001509.2/OG0001509.1/OG0001511.1/OG0001512.1/OG0001512.2/OG0001559.2/OG0001559.1/OG0001560.1/OG0001560.2/OG0001582.2/OG0001582.1/OG0001620.1/OG0001621.2/OG0001621.1/OG0001630.1/OG0001630.2/OG0001635.1/OG0001639.1/OG0001639.2/OG0001665.2/OG0001665.1/OG0001679.1/OG0001684.2/OG0001684.1/OG0001690.1/OG0001713.1/OG0001714.2/OG0001714.1/OG0001716.1/OG0001716.2/OG0001719.1/OG0001768.1/OG0001769.2/OG0001769.1/OG0001772.2/OG0001772.1/OG0001782.1/OG0001782.2/OG0001786.2/OG0001786.1/OG0001792.2/OG0001792.1/OG0001833.1/OG0001843.1/OG0001843.2/OG0001848.2/OG0001848.1/OG0001866.2/OG0001866.1/OG0001867.1/OG0001900.1/OG0001932.1/OG0001932.2/OG0001942.1/OG0001942.2/OG0001949.2/OG0001949.1/OG0002003.2/OG0002003.1/OG0002027.1/OG0002027.2/OG0002036.1/OG0002047.1/OG0002047.2/OG0002056.1/OG0002067.1/OG0002075.2/OG0002075.1/OG0002103.1/OG0002107.2/OG0002107.1/OG0002108.1/OG0002133.1/OG0002134.1/OG0002141.1/OG0002142.1/OG0002142.2/OG0002144.1/OG0002144.2/OG0002149.2/OG0002149.1/OG0002178.1/OG0002178.2/OG0002225.2/OG0002225.1/OG0002228.1/OG0002242.2/OG0002242.1/OG0002245.2/OG0002245.1/OG0002248.1/OG0002276.1/OG0002277.2/OG0002277.1/OG0002281.1/OG0002281.2/OG0002284.1/OG0002296.1/OG0002340.1/OG0002340.2/OG0002342.1/OG0002342.2/OG0002359.1/OG0002361.2/OG0002361.1/OG0002381.2/OG0002381.1/OG0002384.1/OG0002398.1/OG0002443.2/OG0002443.1/OG0002451.1/OG0002451.2/OG0002463.1/OG0002464.1/OG0002464.2/OG0002466.1/OG0002469.1/OG0002472.1/OG0002477.1/OG0002481.1/OG0002487.1/OG0002492.1/OG0002514.1/OG0002514.2/OG0002515.1/OG0002586.1/OG0002586.2/OG0002594.2/OG0002594.1/OG0002605.1/OG0002605.2/OG0002607.1/OG0002612.2/OG0002612.1/OG0002649.1/OG0002666.1/OG0002732.1/OG0002741.1/OG0002754.1/OG0002767.1/OG0002774.2/OG0002774.1/OG0002786.1/OG0002806.1/OG0002806.2/OG0002807.1/OG0002824.1/OG0002824.2/OG0002826.1/OG0002826.2/OG0002875.1/OG0002885.1/OG0002915.1/OG0002920.1/OG0002932.1/OG0002947.2/OG0002947.1/OG0002957.1/OG0002959.1/OG0002969.1/OG0003026.1/OG0003058.1/OG0003066.1/OG0003078.1/OG0003090.1/OG0003096.1/OG0003109.1/OG0003113.1/OG0003122.1/OG0003132.1/OG0003137.1/OG0003210.1/OG0003234.2/OG0003234.1/OG0003243.1/OG0003253.2/OG0003253.1/OG0003262.1/OG0003273.1/OG0003274.1/OG0003280.1/OG0003289.1/OG0003292.1/OG0003295.1/OG0003316.1/OG0003316.2/OG0003333.1/OG0003345.1/OG0003400.1/OG0003423.1/OG0003427.1/OG0003435.1/OG0003444.1/OG0003479.1/OG0003484.1/OG0003522.1/OG0003523.1/OG0003539.1/OG0003543.1/OG0003558.1/OG0003584.1/OG0003591.1/OG0003659.1/OG0003666.1/OG0003679.1/OG0003687.1/OG0003689.1/OG0003691.1/OG0003695.1/OG0003721.1/OG0003726.2/OG0003726.1/OG0003730.1/OG0003750.1/OG0003755.1/OG0003758.1/OG0003769.1/OG0003782.1/OG0003799.1/OG0003826.1/OG0003829.1/OG0003840.1/OG0003846.1/OG0003854.1/OG0003855.1/OG0003856.1/OG0003857.1/OG0003867.1/OG0003943.1/OG0003953.1/OG0003973.1/OG0003993.1/OG0004014.1/OG0004029.1/OG0004032.1/OG0004076.1/OG0004088.1/OG0004105.1/OG0004106.1/OG0004108.1/OG0004127.1/OG0004135.1/OG0004138.1/OG0004144.1/OG0004146.1/OG0004152.1/OG0004236.1/OG0004249.1/OG0004281.1/OG0004283.1/OG0004292.1/OG0004294.1/OG0004305.1/OG0004309.1/OG0004315.1/OG0004316.1/OG0004319.1/OG0004332.1/OG0004388.1/OG0004389.1/OG0004425.1/OG0004439.1/OG0004445.1/OG0004469.1/OG0004470.1/OG0004568.1/OG0004609.1/OG0004620.1/OG0004624.1/OG0004627.1/OG0004628.1/OG0004632.1/OG0004634.1/OG0004636.1/OG0004664.1/OG0004673.1/OG0004678.1/OG0004691.1/OG0004704.1/OG0004710.1/OG0004718.1/OG0004724.1/OG0004725.1/OG0004726.1/OG0004740.1/OG0004746.1/OG0004749.1/OG0004768.1/OG0004791.1/OG0004883.1/OG0004930.1/OG0004933.1/OG0004935.1/OG0004943.1/OG0004948.1/OG0004952.1/OG0005017.1/OG0005044.1/OG0005051.1/OG0005065.1/OG0005078.1/OG0005081.1/OG0005092.1/OG0005111.1/OG0005154.1/OG0005282.1/OG0005320.1/OG0005339.1/OG0005362.1/OG0005382.1/OG0005394.1/OG0005397.1/OG0005399.1/OG0005413.1/OG0005431.1/OG0005432.1/OG0005485.1/OG0005487.1/OG0005493.1/OG0005501.1/OG0005515.1/OG0005565.1/OG0005569.1/OG0005583.1/OG0005656.1/OG0005712.1/OG0005723.1/OG0005737.1/OG0005770.1/OG0005774.1/OG0005786.1/OG0005867.1/OG0005871.1/OG0005949.1/OG0005950.1/OG0005965.1/OG0005966.1/OG0005983.1/OG0005984.1/OG0005993.1/OG0006041.1/OG0006146.1/OG0006190.1/OG0006248.1/OG0006251.1/OG0006256.1/OG0006297.1/OG0006329.1/OG0006330.1/OG0006368.1/OG0006379.1/OG0006440.1/OG0006465.1/OG0006507.1/OG0006514.1/OG0006678.1/OG0006685.1/OG0006729.1/OG0006819.1/OG0006832.1/OG0006867.1/OG0006913.1/OG0007085.1/OG0007093.1/OG0007130.1/OG0007142.1/OG0007143.1/OG0007202.1/OG0007217.1/OG0007349.1/OG0007582.1/OG0007601.1/OG0007634.1/OG0007644.1/OG0007650.1/OG0007733.1/OG0007741.1/OG0007783.1/OG0008084.1/OG0008106.1/OG0008553.1/OG0010324.1</t>
  </si>
  <si>
    <t>OG0000887.2/OG0000887.1/OG0001362.2/OG0001362.1/OG0001966.2/OG0001966.1/OG0002032.1/OG0002032.2/OG0002132.2/OG0002132.1/OG0002145.1/OG0002168.1/OG0002382.1/OG0002646.1/OG0002913.1/OG0003415.1/OG0003459.1/OG0003578.1/OG0003672.1/OG0003688.1/OG0003735.1/OG0003765.1/OG0003921.1/OG0003998.1/OG0004052.1/OG0004082.1/OG0004096.1/OG0004114.1/OG0004312.1/OG0004390.1/OG0004681.1/OG0004698.1/OG0004712.1/OG0004945.1/OG0005056.1/OG0005113.1/OG0005143.1/OG0005456.1/OG0005462.1/OG0005481.1/OG0005582.1/OG0005729.1/OG0005829.1/OG0005895.1/OG0005935.1/OG0006064.1/OG0006471.1/OG0006708.1/OG0006771.1/OG0006772.1/OG0006855.1/OG0006857.1/OG0007101.1/OG0007123.1/OG0007196.1/OG0007350.1/OG0007412.1/OG0007666.1/OG0007707.1/OG0007771.1/OG0008075.1/OG0008165.1/OG0008180.1/OG0008442.1/OG0009100.1/OG0009359.1/OG0010621.1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</si>
  <si>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0000083.8/OG0000083.1/OG0000083.3/OG0000083.5/OG0000083.6/OG0000083.4/OG0000083.2/OG0000083.7/OG0000089.4/OG0000089.8/OG0000089.5/OG0000089.2/OG0000089.6/OG0000089.3/OG0000089.7/OG0000089.1/OG0000109.4/OG0000109.8/OG0000109.1/OG0000109.3/OG0000109.7/OG0000109.6/OG0000109.9/OG0000109.5/OG0000109.2/OG0000119.6/OG0000119.1/OG0000119.5/OG0000119.4/OG0000119.7/OG0000119.3/OG0000119.2/OG0000133.3/OG0000133.1/OG0000133.4/OG0000133.2/OG0000143.2/OG0000143.3/OG0000143.1/OG0000143.4/OG0000148.3/OG0000148.6/OG0000148.5/OG0000148.2/OG0000148.4/OG0000148.1/OG0000168.1/OG0000168.4/OG0000168.2/OG0000168.3/OG0000168.5/OG0000187.6/OG0000187.5/OG0000187.4/OG0000187.3/OG0000187.1/OG0000187.2/OG0000241.5/OG0000241.3/OG0000241.2/OG0000241.1/OG0000241.4/OG0000247.4/OG0000247.5/OG0000247.1/OG0000247.3/OG0000247.2/OG0000269.4/OG0000269.2/OG0000269.3/OG0000269.1/OG0000292.1/OG0000292.2/OG0000292.3/OG0000312.1/OG0000332.3/OG0000332.2/OG0000332.1/OG0000356.4/OG0000356.1/OG0000356.2/OG0000356.3/OG0000372.5/OG0000372.3/OG0000372.4/OG0000372.1/OG0000372.2/OG0000374.1/OG0000374.2/OG0000374.4/OG0000374.3/OG0000403.2/OG0000403.1/OG0000404.1/OG0000404.2/OG0000404.3/OG0000404.4/OG0000419.4/OG0000419.3/OG0000419.2/OG0000419.1/OG0000484.2/OG0000484.1/OG0000484.3/OG0000485.1/OG0000485.3/OG0000485.2/OG0000526.3/OG0000526.2/OG0000526.1/OG0000567.1/OG0000567.3/OG0000567.2/OG0000608.1/OG0000608.2/OG0000637.2/OG0000637.1/OG0000637.3/OG0000686.1/OG0000686.2/OG0000686.3/OG0000707.1/OG0000707.3/OG0000707.2/OG0000746.1/OG0000746.2/OG0000764.1/OG0000764.2/OG0000764.3/OG0000772.1/OG0000772.2/OG0000812.1/OG0000812.2/OG0000812.3/OG0000828.1/OG0000828.2/OG0000868.2/OG0000868.1/OG0000868.3/OG0000912.1/OG0000912.2/OG0000918.2/OG0000918.3/OG0000918.1/OG0000921.3/OG0000921.1/OG0000921.2/OG0000947.1/OG0000947.2/OG0001003.1/OG0001003.2/OG0001026.1/OG0001026.2/OG0001053.1/OG0001053.2/OG0001053.3/OG0001082.2/OG0001082.1/OG0001090.1/OG0001090.2/OG0001157.2/OG0001157.1/OG0001164.2/OG0001164.1/OG0001166.2/OG0001166.1/OG0001173.2/OG0001173.1/OG0001203.2/OG0001203.1/OG0001218.2/OG0001218.1/OG0001225.2/OG0001225.1/OG0001262.2/OG0001262.1/OG0001267.2/OG0001267.1/OG0001271.2/OG0001271.1/OG0001276.2/OG0001276.1/OG0001349.1/OG0001355.2/OG0001355.1/OG0001368.2/OG0001368.1/OG0001395.2/OG0001395.1/OG0001450.1/OG0001450.2/OG0001512.1/OG0001512.2/OG0001560.1/OG0001560.2/OG0001582.2/OG0001582.1/OG0001620.1/OG0001630.1/OG0001630.2/OG0001639.1/OG0001639.2/OG0001665.2/OG0001665.1/OG0001690.1/OG0001713.1/OG0001714.2/OG0001714.1/OG0001768.1/OG0001769.2/OG0001769.1/OG0001772.2/OG0001772.1/OG0001786.2/OG0001786.1/OG0001843.1/OG0001843.2/OG0001848.2/OG0001848.1/OG0001932.1/OG0001932.2/OG0002047.1/OG0002047.2/OG0002056.1/OG0002067.1/OG0002133.1/OG0002134.1/OG0002141.1/OG0002142.1/OG0002142.2/OG0002144.1/OG0002144.2/OG0002149.2/OG0002149.1/OG0002178.1/OG0002178.2/OG0002225.2/OG0002225.1/OG0002228.1/OG0002245.2/OG0002245.1/OG0002296.1/OG0002342.1/OG0002342.2/OG0002361.2/OG0002361.1/OG0002384.1/OG0002398.1/OG0002443.2/OG0002443.1/OG0002451.1/OG0002451.2/OG0002481.1/OG0002487.1/OG0002515.1/OG0002594.2/OG0002594.1/OG0002612.2/OG0002612.1/OG0002732.1/OG0002767.1/OG0002807.1/OG0002826.1/OG0002826.2/OG0002959.1/OG0002969.1/OG0003026.1/OG0003078.1/OG0003096.1/OG0003109.1/OG0003122.1/OG0003137.1/OG0003234.2/OG0003234.1/OG0003243.1/OG0003253.2/OG0003253.1/OG0003262.1/OG0003273.1/OG0003280.1/OG0003292.1/OG0003333.1/OG0003345.1/OG0003423.1/OG0003522.1/OG0003523.1/OG0003543.1/OG0003558.1/OG0003591.1/OG0003659.1/OG0003679.1/OG0003687.1/OG0003689.1/OG0003726.2/OG0003726.1/OG0003730.1/OG0003750.1/OG0003755.1/OG0003758.1/OG0003826.1/OG0003829.1/OG0003855.1/OG0003857.1/OG0003867.1/OG0003943.1/OG0003953.1/OG0003993.1/OG0004152.1/OG0004236.1/OG0004249.1/OG0004281.1/OG0004292.1/OG0004294.1/OG0004309.1/OG0004316.1/OG0004319.1/OG0004389.1/OG0004470.1/OG0004568.1/OG0004627.1/OG0004632.1/OG0004678.1/OG0004691.1/OG0004710.1/OG0004718.1/OG0004943.1/OG0004952.1/OG0005017.1/OG0005044.1/OG0005078.1/OG0005154.1/OG0005362.1/OG0005382.1/OG0005394.1/OG0005397.1/OG0005413.1/OG0005432.1/OG0005501.1/OG0005515.1/OG0005565.1/OG0005569.1/OG0005774.1/OG0005867.1/OG0005871.1/OG0005949.1/OG0005950.1/OG0005983.1/OG0005993.1/OG0006248.1/OG0006329.1/OG0006368.1/OG0006379.1/OG0006440.1/OG0006465.1/OG0006507.1/OG0006685.1/OG0006867.1/OG0007085.1/OG0007093.1/OG0007130.1/OG0007143.1/OG0007202.1/OG0007217.1/OG0007349.1/OG0007634.1/OG0007650.1/OG0007733.1/OG0007783.1/OG0010324.1</t>
  </si>
  <si>
    <t>OG0000266.6/OG0000266.3/OG0000266.5/OG0000266.1/OG0000266.2/OG0000266.4/OG0002306.2/OG0002306.1/OG0005069.1/OG0005609.1/OG0005947.1/OG0006392.1/OG0007360.1/OG0007366.1/OG0007594.1/OG0007752.1/OG0007882.1/OG0008432.1/OG0010101.1</t>
  </si>
  <si>
    <t>OG0001362.2/OG0001362.1/OG0002132.2/OG0002132.1/OG0002145.1/OG0002382.1/OG0002913.1/OG0003415.1/OG0003459.1/OG0003578.1/OG0003672.1/OG0003735.1/OG0003921.1/OG0003998.1/OG0004096.1/OG0004114.1/OG0004312.1/OG0004681.1/OG0004698.1/OG0004712.1/OG0005056.1/OG0005462.1/OG0005582.1/OG0005895.1/OG0006708.1/OG0006855.1/OG0006857.1/OG0007123.1/OG0007196.1/OG0007771.1/OG0008075.1/OG0008442.1/OG0009100.1/OG0009359.1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</si>
  <si>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0000114.2/OG0000114.1/OG0000114.3/OG0000114.5/OG0000114.4/OG0000137.1/OG0000137.6/OG0000137.3/OG0000137.5/OG0000137.2/OG0000137.4/OG0000148.3/OG0000148.6/OG0000148.5/OG0000148.2/OG0000148.4/OG0000148.1/OG0000168.1/OG0000168.4/OG0000168.2/OG0000168.3/OG0000168.5/OG0000181.3/OG0000181.5/OG0000181.1/OG0000181.2/OG0000181.4/OG0000247.4/OG0000247.5/OG0000247.1/OG0000247.3/OG0000247.2/OG0000269.4/OG0000269.2/OG0000269.3/OG0000269.1/OG0000278.4/OG0000278.2/OG0000278.1/OG0000278.3/OG0000278.5/OG0000283.4/OG0000283.3/OG0000283.1/OG0000283.2/OG0000284.4/OG0000284.2/OG0000284.1/OG0000284.3/OG0000305.1/OG0000305.4/OG0000305.2/OG0000305.3/OG0000311.2/OG0000311.3/OG0000311.1/OG0000311.4/OG0000320.4/OG0000320.3/OG0000320.2/OG0000320.1/OG0000320.5/OG0000331.1/OG0000331.3/OG0000331.2/OG0000331.4/OG0000334.3/OG0000334.1/OG0000334.4/OG0000334.2/OG0000363.4/OG0000363.1/OG0000363.2/OG0000363.3/OG0000375.4/OG0000375.3/OG0000375.2/OG0000375.1/OG0000386.3/OG0000386.1/OG0000386.4/OG0000386.2/OG0000404.1/OG0000404.2/OG0000404.3/OG0000404.4/OG0000406.1/OG0000406.3/OG0000406.2/OG0000444.4/OG0000444.3/OG0000444.1/OG0000444.2/OG0000448.2/OG0000448.4/OG0000448.1/OG0000448.3/OG0000449.3/OG0000449.1/OG0000449.2/OG0000485.1/OG0000485.3/OG0000485.2/OG0000521.2/OG0000521.1/OG0000521.3/OG0000525.3/OG0000525.1/OG0000525.2/OG0000526.3/OG0000526.2/OG0000526.1/OG0000563.2/OG0000563.3/OG0000563.1/OG0000608.1/OG0000608.2/OG0000635.1/OG0000635.2/OG0000671.3/OG0000671.1/OG0000671.2/OG0000672.2/OG0000672.1/OG0000696.1/OG0000696.2/OG0000696.3/OG0000704.2/OG0000704.1/OG0000704.3/OG0000709.3/OG0000709.1/OG0000709.2/OG0000745.2/OG0000745.1/OG0000745.3/OG0000764.1/OG0000764.2/OG0000764.3/OG0000792.1/OG0000792.2/OG0000795.1/OG0000795.2/OG0000828.1/OG0000828.2/OG0000876.1/OG0000876.2/OG0000945.1/OG0000945.2/OG0000947.1/OG0000947.2/OG0000967.1/OG0000967.2/OG0000967.3/OG0000971.1/OG0000971.2/OG0000971.3/OG0000994.2/OG0000994.1/OG0001036.1/OG0001050.2/OG0001050.1/OG0001052.2/OG0001052.1/OG0001090.1/OG0001090.2/OG0001111.1/OG0001111.2/OG0001149.1/OG0001149.2/OG0001153.2/OG0001153.1/OG0001162.1/OG0001162.2/OG0001218.2/OG0001218.1/OG0001248.1/OG0001248.2/OG0001249.1/OG0001257.1/OG0001257.2/OG0001262.2/OG0001262.1/OG0001305.2/OG0001305.1/OG0001349.1/OG0001374.2/OG0001374.1/OG0001509.2/OG0001509.1/OG0001559.2/OG0001559.1/OG0001684.2/OG0001684.1/OG0001713.1/OG0001719.1/OG0001768.1/OG0001769.2/OG0001769.1/OG0001782.1/OG0001782.2/OG0001792.2/OG0001792.1/OG0001833.1/OG0001900.1/OG0001932.1/OG0001932.2/OG0001949.2/OG0001949.1/OG0002003.2/OG0002003.1/OG0002047.1/OG0002047.2/OG0002075.2/OG0002075.1/OG0002103.1/OG0002107.2/OG0002107.1/OG0002108.1/OG0002134.1/OG0002142.1/OG0002142.2/OG0002276.1/OG0002277.2/OG0002277.1/OG0002284.1/OG0002340.1/OG0002340.2/OG0002359.1/OG0002381.2/OG0002381.1/OG0002384.1/OG0002463.1/OG0002466.1/OG0002469.1/OG0002487.1/OG0002492.1/OG0002514.1/OG0002514.2/OG0002515.1/OG0002586.1/OG0002586.2/OG0002605.1/OG0002605.2/OG0002607.1/OG0002649.1/OG0002666.1/OG0002741.1/OG0002754.1/OG0002774.2/OG0002774.1/OG0002807.1/OG0002824.1/OG0002824.2/OG0002875.1/OG0002885.1/OG0002920.1/OG0002932.1/OG0002947.2/OG0002947.1/OG0002957.1/OG0003058.1/OG0003078.1/OG0003090.1/OG0003096.1/OG0003109.1/OG0003137.1/OG0003210.1/OG0003243.1/OG0003253.2/OG0003253.1/OG0003262.1/OG0003295.1/OG0003316.1/OG0003316.2/OG0003400.1/OG0003423.1/OG0003427.1/OG0003479.1/OG0003484.1/OG0003539.1/OG0003691.1/OG0003769.1/OG0003799.1/OG0003840.1/OG0003846.1/OG0003855.1/OG0003867.1/OG0003973.1/OG0004014.1/OG0004029.1/OG0004108.1/OG0004127.1/OG0004135.1/OG0004138.1/OG0004144.1/OG0004281.1/OG0004283.1/OG0004305.1/OG0004315.1/OG0004332.1/OG0004388.1/OG0004389.1/OG0004425.1/OG0004469.1/OG0004568.1/OG0004609.1/OG0004624.1/OG0004628.1/OG0004632.1/OG0004634.1/OG0004636.1/OG0004664.1/OG0004673.1/OG0004704.1/OG0004718.1/OG0004726.1/OG0004740.1/OG0004746.1/OG0004749.1/OG0004768.1/OG0004791.1/OG0004883.1/OG0004933.1/OG0004935.1/OG0004943.1/OG0004948.1/OG0004952.1/OG0005051.1/OG0005065.1/OG0005081.1/OG0005111.1/OG0005282.1/OG0005382.1/OG0005399.1/OG0005413.1/OG0005431.1/OG0005432.1/OG0005487.1/OG0005493.1/OG0005583.1/OG0005712.1/OG0005723.1/OG0005737.1/OG0005871.1/OG0005950.1/OG0005966.1/OG0005993.1/OG0006041.1/OG0006190.1/OG0006251.1/OG0006256.1/OG0006330.1/OG0006729.1/OG0006819.1/OG0006913.1/OG0007085.1/OG0007093.1/OG0007130.1/OG0007142.1/OG0007582.1/OG0007741.1/OG0008084.1/OG0008553.1</t>
  </si>
  <si>
    <t>OG0000887.2/OG0000887.1/OG0001362.2/OG0001362.1/OG0001966.2/OG0001966.1/OG0002032.1/OG0002032.2/OG0002646.1/OG0003578.1/OG0003688.1/OG0003735.1/OG0003765.1/OG0004052.1/OG0004082.1/OG0004312.1/OG0004945.1/OG0005113.1/OG0005143.1/OG0005456.1/OG0005481.1/OG0005729.1/OG0005829.1/OG0005935.1/OG0006064.1/OG0006771.1/OG0006772.1/OG0006855.1/OG0007350.1/OG0007666.1/OG0007707.1/OG0008165.1/OG0010621.1</t>
  </si>
  <si>
    <t>OG0000266.6/OG0000266.3/OG0000266.5/OG0000266.1/OG0000266.2/OG0000266.4/OG0002011.1/OG0002011.2/OG0002593.1/OG0002817.2/OG0002817.1/OG0002830.1/OG0003293.1/OG0003454.1/OG0004285.1/OG0005125.1/OG0005439.1/OG0006225.1/OG0006746.1/OG0006746.2/OG0007247.1/OG0007344.1/OG0007750.1/OG0008269.1/OG0008786.1/OG0010076.1</t>
  </si>
  <si>
    <t>OG0004607.1/OG0005167.1</t>
  </si>
  <si>
    <t>OG0000015.9/OG0000015.11/OG0000015.13/OG0000015.6/OG0000015.3/OG0000015.7/OG0000015.4/OG0000015.5/OG0000015.8/OG0000015.14/OG0000015.1/OG0000015.2/OG0000015.12/OG0000015.10/OG0000064.11/OG0000064.7/OG0000064.3/OG0000064.8/OG0000064.4/OG0000064.2/OG0000064.6/OG0000064.10/OG0000064.9/OG0000064.1/OG0000064.5/OG0000102.3/OG0000102.1/OG0000102.2/OG0000102.6/OG0000102.5/OG0000102.4/OG0000102.7/OG0000102.8/OG0000558.2/OG0000558.3/OG0000558.1/OG0001454.1/OG0001454.2/OG0001980.1/OG0001980.2/OG0005871.1</t>
  </si>
  <si>
    <t>OG0003943.1/OG0003965.1/OG0004019.1/OG0005160.1/OG0005717.1/OG0007759.1</t>
  </si>
  <si>
    <t>OG0001000.1/OG0001000.2/OG0001767.1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</si>
  <si>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0000067.5/OG0000067.4/OG0000067.9/OG0000067.2/OG0000067.8/OG0000067.6/OG0000067.7/OG0000067.3/OG0000067.1/OG0000181.3/OG0000181.5/OG0000181.1/OG0000181.2/OG0000181.4/OG0000192.1/OG0000192.2/OG0000192.5/OG0000192.4/OG0000192.3/OG0000236.3/OG0000236.2/OG0000236.1/OG0000260.3/OG0000260.4/OG0000260.1/OG0000260.2/OG0000265.3/OG0000265.1/OG0000265.2/OG0000265.4/OG0000265.5/OG0000271.2/OG0000271.1/OG0000271.4/OG0000271.3/OG0000295.1/OG0000295.2/OG0000295.3/OG0000295.4/OG0000331.1/OG0000331.3/OG0000331.2/OG0000331.4/OG0000485.1/OG0000485.3/OG0000485.2/OG0000623.1/OG0000623.2/OG0000675.3/OG0000675.1/OG0000675.2/OG0001768.1/OG0002156.1/OG0003230.1/OG0003230.2/OG0003821.1/OG0003835.1/OG0006146.1/OG0006236.1/OG0006924.1/OG0009354.1/OG0009945.1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</si>
  <si>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0000066.8/OG0000066.7/OG0000066.5/OG0000066.6/OG0000066.3/OG0000066.4/OG0000066.1/OG0000066.2/OG0000067.5/OG0000067.4/OG0000067.9/OG0000067.2/OG0000067.8/OG0000067.6/OG0000067.7/OG0000067.3/OG0000067.1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0000129.3/OG0000129.6/OG0000129.5/OG0000129.4/OG0000129.1/OG0000129.2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0000150.2/OG0000150.4/OG0000150.3/OG0000150.1/OG0000150.5/OG0000153.5/OG0000153.4/OG0000153.3/OG0000153.1/OG0000153.2/OG0000155.5/OG0000155.4/OG0000155.3/OG0000155.1/OG0000155.6/OG0000155.2/OG0000157.5/OG0000157.4/OG0000157.3/OG0000157.1/OG0000157.6/OG0000157.2/OG0000168.1/OG0000168.4/OG0000168.2/OG0000168.3/OG0000168.5/OG0000170.2/OG0000170.4/OG0000170.1/OG0000170.3/OG0000171.3/OG0000171.1/OG0000171.2/OG0000171.5/OG0000171.4/OG0000172.3/OG0000172.4/OG0000172.2/OG0000172.1/OG0000173.4/OG0000173.2/OG0000173.3/OG0000173.1/OG0000175.3/OG0000175.1/OG0000175.2/OG0000175.6/OG0000175.5/OG0000175.4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0000184.3/OG0000184.1/OG0000184.4/OG0000184.2/OG0000186.3/OG0000186.6/OG0000186.1/OG0000186.4/OG0000186.2/OG0000186.5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0000207.1/OG0000207.2/OG0000208.2/OG0000208.1/OG0000208.4/OG0000208.3/OG0000213.4/OG0000213.3/OG0000213.1/OG0000213.2/OG0000213.6/OG0000213.5/OG0000214.1/OG0000214.3/OG0000214.4/OG0000214.2/OG0000214.5/OG0000215.4/OG0000215.5/OG0000215.3/OG0000215.1/OG0000215.2/OG0000218.4/OG0000218.2/OG0000218.1/OG0000218.3/OG0000218.5/OG0000219.5/OG0000219.1/OG0000219.4/OG0000219.3/OG0000219.2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0000241.5/OG0000241.3/OG0000241.2/OG0000241.1/OG0000241.4/OG0000242.3/OG0000242.5/OG0000242.2/OG0000242.4/OG0000242.1/OG0000244.3/OG0000244.2/OG0000244.4/OG0000244.1/OG0000247.4/OG0000247.5/OG0000247.1/OG0000247.3/OG0000247.2/OG0000248.4/OG0000248.2/OG0000248.3/OG0000248.1/OG0000248.5/OG0000252.1/OG0000252.2/OG0000252.3/OG0000256.4/OG0000256.5/OG0000256.3/OG0000256.1/OG0000256.2/OG0000257.3/OG0000257.1/OG0000257.2/OG0000260.3/OG0000260.4/OG0000260.1/OG0000260.2/OG0000264.2/OG0000264.1/OG0000264.4/OG0000264.3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0000288.5/OG0000288.1/OG0000288.4/OG0000288.2/OG0000288.3/OG0000291.3/OG0000291.4/OG0000291.2/OG0000291.1/OG0000292.1/OG0000292.2/OG0000292.3/OG0000293.1/OG0000293.3/OG0000293.4/OG0000293.5/OG0000293.2/OG0000294.3/OG0000294.4/OG0000294.1/OG0000294.5/OG0000294.2/OG0000295.1/OG0000295.2/OG0000295.3/OG0000295.4/OG0000296.1/OG0000296.2/OG0000296.3/OG0000297.3/OG0000297.2/OG0000297.1/OG0000297.4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0000313.1/OG0000313.5/OG0000313.4/OG0000313.3/OG0000313.2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0000324.2/OG0000324.4/OG0000324.1/OG0000324.3/OG0000326.2/OG0000326.1/OG0000326.4/OG0000326.3/OG0000327.4/OG0000327.3/OG0000327.1/OG0000327.2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0000343.4/OG0000343.1/OG0000343.2/OG0000343.3/OG0000344.3/OG0000344.1/OG0000344.4/OG0000344.2/OG0000346.3/OG0000346.1/OG0000346.2/OG0000346.4/OG0000348.2/OG0000348.1/OG0000348.3/OG0000351.4/OG0000351.3/OG0000351.1/OG0000351.2/OG0000354.3/OG0000354.2/OG0000354.1/OG0000356.4/OG0000356.1/OG0000356.2/OG0000356.3/OG0000358.2/OG0000358.1/OG0000358.3/OG0000358.4/OG0000359.1/OG0000359.4/OG0000359.3/OG0000359.2/OG0000363.4/OG0000363.1/OG0000363.2/OG0000363.3/OG0000366.2/OG0000366.1/OG0000366.3/OG0000367.2/OG0000367.1/OG0000367.3/OG0000367.4/OG0000368.2/OG0000368.3/OG0000368.1/OG0000372.5/OG0000372.3/OG0000372.4/OG0000372.1/OG0000372.2/OG0000373.2/OG0000373.1/OG0000373.3/OG0000373.4/OG0000374.1/OG0000374.2/OG0000374.4/OG0000374.3/OG0000375.4/OG0000375.3/OG0000375.2/OG0000375.1/OG0000381.3/OG0000381.4/OG0000381.1/OG0000381.2/OG0000383.2/OG0000383.3/OG0000383.1/OG0000385.3/OG0000385.1/OG0000385.2/OG0000386.3/OG0000386.1/OG0000386.4/OG0000386.2/OG0000387.2/OG0000387.1/OG0000387.4/OG0000387.3/OG0000388.3/OG0000388.2/OG0000388.1/OG0000389.2/OG0000389.3/OG0000389.1/OG0000391.4/OG0000391.3/OG0000391.1/OG0000391.2/OG0000395.1/OG0000395.2/OG0000395.3/OG0000396.4/OG0000396.3/OG0000396.1/OG0000396.2/OG0000398.2/OG0000398.1/OG0000398.3/OG0000400.4/OG0000400.1/OG0000400.3/OG0000400.2/OG0000401.3/OG0000401.1/OG0000401.2/OG0000402.2/OG0000402.3/OG0000402.1/OG0000403.2/OG0000403.1/OG0000404.1/OG0000404.2/OG0000404.3/OG0000404.4/OG0000405.2/OG0000405.3/OG0000405.1/OG0000406.1/OG0000406.3/OG0000406.2/OG0000412.2/OG0000412.1/OG0000412.3/OG0000416.1/OG0000416.4/OG0000416.2/OG0000416.3/OG0000418.4/OG0000418.3/OG0000418.2/OG0000418.1/OG0000419.4/OG0000419.3/OG0000419.2/OG0000419.1/OG0000420.3/OG0000420.2/OG0000420.1/OG0000424.2/OG0000424.1/OG0000425.1/OG0000425.3/OG0000425.2/OG0000426.3/OG0000426.1/OG0000426.2/OG0000429.3/OG0000429.2/OG0000429.1/OG0000430.3/OG0000430.2/OG0000430.1/OG0000433.3/OG0000433.2/OG0000433.1/OG0000434.1/OG0000434.2/OG0000435.3/OG0000435.2/OG0000435.1/OG0000436.3/OG0000436.1/OG0000436.2/OG0000437.2/OG0000437.4/OG0000437.1/OG0000437.3/OG0000444.4/OG0000444.3/OG0000444.1/OG0000444.2/OG0000445.2/OG0000445.3/OG0000445.1/OG0000446.3/OG0000446.2/OG0000446.1/OG0000448.2/OG0000448.4/OG0000448.1/OG0000448.3/OG0000449.3/OG0000449.1/OG0000449.2/OG0000454.1/OG0000454.2/OG0000456.4/OG0000456.2/OG0000456.3/OG0000456.1/OG0000467.4/OG0000467.3/OG0000467.2/OG0000467.1/OG0000470.3/OG0000470.2/OG0000470.1/OG0000474.3/OG0000474.4/OG0000474.2/OG0000474.5/OG0000474.1/OG0000475.2/OG0000475.3/OG0000475.1/OG0000476.1/OG0000476.2/OG0000476.3/OG0000477.2/OG0000477.3/OG0000477.4/OG0000477.1/OG0000478.2/OG0000478.1/OG0000478.3/OG0000480.3/OG0000480.1/OG0000480.2/OG0000484.2/OG0000484.1/OG0000484.3/OG0000485.1/OG0000485.3/OG0000485.2/OG0000486.3/OG0000486.2/OG0000486.1/OG0000490.2/OG0000490.1/OG0000491.1/OG0000491.2/OG0000491.3/OG0000492.1/OG0000492.3/OG0000492.2/OG0000495.2/OG0000495.1/OG0000495.3/OG0000498.1/OG0000498.3/OG0000498.2/OG0000498.4/OG0000500.3/OG0000500.2/OG0000500.1/OG0000501.1/OG0000502.2/OG0000502.1/OG0000502.3/OG0000503.2/OG0000503.3/OG0000503.1/OG0000507.1/OG0000507.2/OG0000508.3/OG0000508.1/OG0000508.2/OG0000513.2/OG0000513.1/OG0000520.2/OG0000520.3/OG0000520.1/OG0000521.2/OG0000521.1/OG0000521.3/OG0000523.2/OG0000523.3/OG0000523.1/OG0000524.2/OG0000524.1/OG0000524.3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0000542.1/OG0000542.2/OG0000542.3/OG0000543.3/OG0000543.2/OG0000543.4/OG0000543.1/OG0000544.3/OG0000544.1/OG0000544.2/OG0000549.2/OG0000549.1/OG0000550.1/OG0000550.3/OG0000550.2/OG0000551.3/OG0000551.2/OG0000551.1/OG0000555.1/OG0000555.2/OG0000555.3/OG0000556.3/OG0000556.1/OG0000556.2/OG0000557.3/OG0000557.2/OG0000557.1/OG0000558.2/OG0000558.3/OG0000558.1/OG0000559.3/OG0000559.2/OG0000559.1/OG0000561.2/OG0000561.3/OG0000561.1/OG0000562.2/OG0000562.1/OG0000563.2/OG0000563.3/OG0000563.1/OG0000567.1/OG0000567.3/OG0000567.2/OG0000570.1/OG0000570.3/OG0000570.2/OG0000571.3/OG0000571.1/OG0000571.2/OG0000576.2/OG0000576.1/OG0000577.3/OG0000577.2/OG0000577.1/OG0000580.2/OG0000580.1/OG0000580.3/OG0000582.3/OG0000582.1/OG0000582.2/OG0000583.2/OG0000583.1/OG0000583.3/OG0000585.1/OG0000585.2/OG0000590.2/OG0000590.1/OG0000590.3/OG0000592.2/OG0000592.1/OG0000592.3/OG0000594.1/OG0000594.2/OG0000594.3/OG0000594.4/OG0000597.1/OG0000597.2/OG0000597.3/OG0000607.1/OG0000607.2/OG0000608.1/OG0000608.2/OG0000613.1/OG0000613.3/OG0000613.2/OG0000614.3/OG0000614.2/OG0000614.1/OG0000615.3/OG0000615.1/OG0000615.2/OG0000616.2/OG0000616.1/OG0000616.3/OG0000617.1/OG0000617.2/OG0000617.3/OG0000618.2/OG0000618.1/OG0000618.3/OG0000619.1/OG0000619.3/OG0000619.2/OG0000623.1/OG0000623.2/OG0000627.1/OG0000627.2/OG0000627.3/OG0000628.1/OG0000628.2/OG0000631.2/OG0000631.1/OG0000631.3/OG0000632.1/OG0000632.2/OG0000634.3/OG0000634.1/OG0000634.2/OG0000635.1/OG0000635.2/OG0000636.3/OG0000636.1/OG0000636.2/OG0000637.2/OG0000637.1/OG0000637.3/OG0000648.2/OG0000648.1/OG0000650.1/OG0000650.2/OG0000650.3/OG0000653.2/OG0000653.1/OG0000653.3/OG0000654.2/OG0000654.3/OG0000654.1/OG0000655.1/OG0000655.2/OG0000663.3/OG0000663.2/OG0000663.1/OG0000664.1/OG0000664.2/OG0000666.3/OG0000666.2/OG0000666.1/OG0000667.1/OG0000667.3/OG0000667.2/OG0000670.2/OG0000670.1/OG0000671.3/OG0000671.1/OG0000671.2/OG0000672.2/OG0000672.1/OG0000673.2/OG0000673.1/OG0000674.2/OG0000674.3/OG0000674.1/OG0000676.3/OG0000676.1/OG0000676.2/OG0000686.1/OG0000686.2/OG0000686.3/OG0000689.3/OG0000689.1/OG0000689.2/OG0000690.2/OG0000690.1/OG0000691.2/OG0000691.1/OG0000694.2/OG0000694.1/OG0000694.3/OG0000695.2/OG0000695.3/OG0000695.1/OG0000696.1/OG0000696.2/OG0000696.3/OG0000697.2/OG0000697.1/OG0000698.2/OG0000698.1/OG0000704.2/OG0000704.1/OG0000704.3/OG0000707.1/OG0000707.3/OG0000707.2/OG0000708.2/OG0000708.3/OG0000708.1/OG0000709.3/OG0000709.1/OG0000709.2/OG0000710.3/OG0000710.1/OG0000710.2/OG0000712.1/OG0000712.2/OG0000723.3/OG0000723.2/OG0000723.1/OG0000724.2/OG0000724.1/OG0000724.3/OG0000725.1/OG0000725.2/OG0000726.3/OG0000726.1/OG0000726.2/OG0000728.3/OG0000728.1/OG0000728.2/OG0000730.2/OG0000730.1/OG0000732.1/OG0000732.2/OG0000732.3/OG0000734.2/OG0000734.1/OG0000737.1/OG0000737.3/OG0000737.2/OG0000739.1/OG0000739.2/OG0000741.2/OG0000741.1/OG0000741.3/OG0000744.1/OG0000744.2/OG0000745.2/OG0000745.1/OG0000745.3/OG0000746.1/OG0000746.2/OG0000747.1/OG0000747.2/OG0000757.1/OG0000762.3/OG0000762.1/OG0000762.2/OG0000763.1/OG0000763.2/OG0000764.1/OG0000764.2/OG0000764.3/OG0000770.2/OG0000770.1/OG0000771.3/OG0000771.2/OG0000771.1/OG0000772.1/OG0000772.2/OG0000780.2/OG0000780.1/OG0000781.2/OG0000781.1/OG0000785.1/OG0000785.2/OG0000788.1/OG0000788.2/OG0000789.1/OG0000789.2/OG0000792.1/OG0000792.2/OG0000793.1/OG0000793.2/OG0000794.1/OG0000794.2/OG0000795.1/OG0000795.2/OG0000797.1/OG0000797.3/OG0000797.2/OG0000803.2/OG0000803.3/OG0000803.1/OG0000805.3/OG0000805.2/OG0000805.1/OG0000806.2/OG0000806.1/OG0000807.1/OG0000807.2/OG0000809.3/OG0000809.1/OG0000809.2/OG0000810.2/OG0000810.1/OG0000811.2/OG0000811.3/OG0000811.1/OG0000812.1/OG0000812.2/OG0000812.3/OG0000813.2/OG0000813.1/OG0000815.1/OG0000815.2/OG0000825.1/OG0000825.3/OG0000825.2/OG0000827.1/OG0000827.2/OG0000828.1/OG0000828.2/OG0000831.2/OG0000831.1/OG0000832.1/OG0000832.3/OG0000832.2/OG0000833.2/OG0000833.1/OG0000834.2/OG0000834.1/OG0000836.3/OG0000836.2/OG0000836.1/OG0000837.1/OG0000837.2/OG0000840.1/OG0000840.2/OG0000846.1/OG0000846.2/OG0000847.1/OG0000847.2/OG0000852.2/OG0000852.1/OG0000854.1/OG0000854.2/OG0000855.1/OG0000855.2/OG0000857.3/OG0000857.2/OG0000857.1/OG0000858.1/OG0000858.2/OG0000858.3/OG0000859.1/OG0000859.2/OG0000859.3/OG0000860.1/OG0000860.2/OG0000860.3/OG0000861.1/OG0000861.2/OG0000862.2/OG0000862.1/OG0000863.1/OG0000863.2/OG0000866.3/OG0000866.2/OG0000866.1/OG0000867.2/OG0000867.1/OG0000868.2/OG0000868.1/OG0000868.3/OG0000870.3/OG0000870.1/OG0000870.2/OG0000876.1/OG0000876.2/OG0000880.2/OG0000880.1/OG0000881.2/OG0000881.3/OG0000881.1/OG0000883.1/OG0000883.2/OG0000883.3/OG0000884.2/OG0000884.1/OG0000886.1/OG0000886.3/OG0000886.2/OG0000889.2/OG0000889.1/OG0000890.3/OG0000890.2/OG0000890.1/OG0000892.1/OG0000892.2/OG0000893.1/OG0000893.2/OG0000894.1/OG0000894.2/OG0000897.2/OG0000897.1/OG0000904.2/OG0000904.3/OG0000904.1/OG0000908.2/OG0000908.1/OG0000911.2/OG0000911.1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0000933.1/OG0000933.2/OG0000935.2/OG0000935.1/OG0000936.2/OG0000936.1/OG0000937.2/OG0000937.1/OG0000938.1/OG0000938.3/OG0000938.2/OG0000940.2/OG0000940.1/OG0000942.2/OG0000942.3/OG0000942.1/OG0000945.1/OG0000945.2/OG0000946.2/OG0000946.1/OG0000947.1/OG0000947.2/OG0000948.1/OG0000948.2/OG0000950.2/OG0000950.1/OG0000952.2/OG0000952.1/OG0000953.1/OG0000953.2/OG0000960.1/OG0000960.2/OG0000966.2/OG0000966.1/OG0000967.1/OG0000967.2/OG0000967.3/OG0000968.1/OG0000968.3/OG0000968.2/OG0000969.1/OG0000969.2/OG0000971.1/OG0000971.2/OG0000971.3/OG0000972.1/OG0000972.2/OG0000974.1/OG0000974.2/OG0000976.1/OG0000976.2/OG0000992.1/OG0000992.2/OG0000994.2/OG0000994.1/OG0000995.1/OG0000995.2/OG0000997.1/OG0000997.2/OG0000999.2/OG0000999.1/OG0001001.1/OG0001001.2/OG0001003.1/OG0001003.2/OG0001005.2/OG0001005.1/OG0001006.1/OG0001006.2/OG0001007.2/OG0001007.1/OG0001015.1/OG0001016.1/OG0001016.2/OG0001017.1/OG0001017.2/OG0001019.1/OG0001019.2/OG0001023.2/OG0001023.1/OG0001025.2/OG0001025.1/OG0001025.3/OG0001026.1/OG0001026.2/OG0001027.2/OG0001027.1/OG0001029.2/OG0001029.1/OG0001030.3/OG0001030.2/OG0001030.1/OG0001032.2/OG0001032.1/OG0001033.2/OG0001033.1/OG0001034.2/OG0001034.1/OG0001036.1/OG0001045.2/OG0001045.1/OG0001047.2/OG0001047.1/OG0001049.2/OG0001049.1/OG0001050.2/OG0001050.1/OG0001052.2/OG0001052.1/OG0001055.1/OG0001055.2/OG0001057.1/OG0001057.2/OG0001058.1/OG0001058.2/OG0001067.1/OG0001068.2/OG0001068.1/OG0001072.2/OG0001072.1/OG0001077.2/OG0001077.1/OG0001078.2/OG0001078.3/OG0001078.1/OG0001081.2/OG0001081.1/OG0001082.2/OG0001082.1/OG0001083.1/OG0001083.2/OG0001084.2/OG0001084.1/OG0001087.1/OG0001087.2/OG0001090.1/OG0001090.2/OG0001091.2/OG0001091.1/OG0001108.1/OG0001108.2/OG0001109.2/OG0001109.1/OG0001110.1/OG0001110.2/OG0001111.1/OG0001111.2/OG0001115.2/OG0001115.1/OG0001116.2/OG0001116.1/OG0001117.2/OG0001117.3/OG0001117.1/OG0001118.1/OG0001118.2/OG0001120.2/OG0001120.1/OG0001122.3/OG0001122.1/OG0001122.2/OG0001125.2/OG0001125.1/OG0001127.2/OG0001127.1/OG0001128.1/OG0001128.2/OG0001141.1/OG0001148.2/OG0001148.1/OG0001149.1/OG0001149.2/OG0001152.1/OG0001152.2/OG0001153.2/OG0001153.1/OG0001154.1/OG0001154.2/OG0001155.2/OG0001155.1/OG0001156.2/OG0001156.1/OG0001157.2/OG0001157.1/OG0001159.1/OG0001159.2/OG0001160.1/OG0001160.2/OG0001161.1/OG0001161.2/OG0001162.1/OG0001162.2/OG0001163.2/OG0001163.1/OG0001164.2/OG0001164.1/OG0001166.2/OG0001166.1/OG0001169.2/OG0001169.1/OG0001170.2/OG0001170.1/OG0001171.2/OG0001171.1/OG0001172.2/OG0001172.1/OG0001173.2/OG0001173.1/OG0001174.1/OG0001174.2/OG0001175.2/OG0001175.1/OG0001176.1/OG0001176.2/OG0001191.1/OG0001191.2/OG0001193.1/OG0001193.2/OG0001194.2/OG0001194.1/OG0001196.2/OG0001196.1/OG0001198.2/OG0001198.3/OG0001198.1/OG0001199.1/OG0001200.2/OG0001200.1/OG0001202.2/OG0001202.1/OG0001203.2/OG0001203.1/OG0001204.2/OG0001204.1/OG0001207.2/OG0001207.1/OG0001210.2/OG0001210.1/OG0001211.2/OG0001211.1/OG0001212.2/OG0001212.1/OG0001213.1/OG0001213.2/OG0001214.2/OG0001214.1/OG0001218.2/OG0001218.1/OG0001221.2/OG0001221.1/OG0001222.1/OG0001222.2/OG0001225.2/OG0001225.1/OG0001229.3/OG0001229.1/OG0001229.2/OG0001241.1/OG0001241.2/OG0001243.2/OG0001243.1/OG0001245.2/OG0001245.1/OG0001247.1/OG0001247.2/OG0001248.1/OG0001248.2/OG0001249.1/OG0001251.2/OG0001251.1/OG0001252.1/OG0001253.1/OG0001253.2/OG0001254.2/OG0001254.1/OG0001257.1/OG0001257.2/OG0001259.2/OG0001259.1/OG0001260.1/OG0001261.1/OG0001261.2/OG0001262.2/OG0001262.1/OG0001263.1/OG0001263.2/OG0001265.2/OG0001265.1/OG0001266.2/OG0001266.1/OG0001267.2/OG0001267.1/OG0001268.1/OG0001268.2/OG0001269.2/OG0001269.1/OG0001271.2/OG0001271.1/OG0001274.1/OG0001274.2/OG0001275.2/OG0001275.1/OG0001276.2/OG0001276.1/OG0001278.2/OG0001278.1/OG0001296.1/OG0001296.2/OG0001299.3/OG0001299.2/OG0001299.1/OG0001305.2/OG0001305.1/OG0001306.2/OG0001306.1/OG0001308.1/OG0001309.1/OG0001309.2/OG0001313.2/OG0001313.1/OG0001315.2/OG0001315.1/OG0001316.2/OG0001316.1/OG0001322.1/OG0001322.2/OG0001326.1/OG0001327.2/OG0001327.1/OG0001328.2/OG0001328.1/OG0001339.2/OG0001339.1/OG0001342.2/OG0001342.1/OG0001343.2/OG0001343.1/OG0001349.1/OG0001352.2/OG0001352.1/OG0001355.2/OG0001355.1/OG0001356.1/OG0001356.2/OG0001360.2/OG0001360.1/OG0001363.1/OG0001363.2/OG0001364.2/OG0001364.1/OG0001365.2/OG0001365.1/OG0001368.2/OG0001368.1/OG0001369.1/OG0001371.1/OG0001371.2/OG0001374.2/OG0001374.1/OG0001388.1/OG0001388.2/OG0001389.1/OG0001391.1/OG0001391.2/OG0001392.2/OG0001392.1/OG0001393.1/OG0001393.2/OG0001395.2/OG0001395.1/OG0001397.1/OG0001397.2/OG0001401.3/OG0001401.2/OG0001401.1/OG0001402.1/OG0001402.2/OG0001403.2/OG0001403.1/OG0001407.1/OG0001407.2/OG0001408.1/OG0001408.2/OG0001409.1/OG0001409.2/OG0001412.2/OG0001412.1/OG0001415.2/OG0001415.1/OG0001416.1/OG0001416.2/OG0001417.2/OG0001417.1/OG0001420.1/OG0001421.2/OG0001421.1/OG0001422.1/OG0001422.2/OG0001437.1/OG0001437.2/OG0001438.2/OG0001438.1/OG0001440.1/OG0001440.2/OG0001443.1/OG0001443.2/OG0001445.2/OG0001445.1/OG0001448.2/OG0001448.1/OG0001450.1/OG0001450.2/OG0001452.1/OG0001454.1/OG0001454.2/OG0001456.1/OG0001456.2/OG0001457.2/OG0001457.1/OG0001459.1/OG0001459.2/OG0001461.1/OG0001461.2/OG0001462.1/OG0001462.2/OG0001464.1/OG0001464.2/OG0001465.1/OG0001465.2/OG0001466.2/OG0001466.1/OG0001469.2/OG0001469.1/OG0001493.1/OG0001493.2/OG0001496.3/OG0001496.2/OG0001496.1/OG0001499.1/OG0001501.1/OG0001502.2/OG0001502.1/OG0001504.1/OG0001504.2/OG0001505.2/OG0001505.1/OG0001507.2/OG0001507.1/OG0001509.2/OG0001509.1/OG0001510.2/OG0001510.1/OG0001511.1/OG0001512.1/OG0001512.2/OG0001513.2/OG0001513.1/OG0001514.2/OG0001514.1/OG0001523.1/OG0001523.2/OG0001526.2/OG0001526.1/OG0001527.2/OG0001527.1/OG0001528.2/OG0001528.1/OG0001542.2/OG0001542.1/OG0001543.2/OG0001543.1/OG0001545.1/OG0001545.2/OG0001547.1/OG0001547.2/OG0001550.2/OG0001550.1/OG0001551.1/OG0001552.2/OG0001552.1/OG0001554.2/OG0001554.1/OG0001558.2/OG0001558.1/OG0001559.2/OG0001559.1/OG0001562.1/OG0001562.2/OG0001567.1/OG0001569.1/OG0001571.3/OG0001571.2/OG0001571.1/OG0001572.2/OG0001572.1/OG0001574.2/OG0001574.1/OG0001577.2/OG0001577.1/OG0001578.2/OG0001578.1/OG0001582.2/OG0001582.1/OG0001583.2/OG0001583.1/OG0001597.1/OG0001597.2/OG0001598.2/OG0001598.1/OG0001599.1/OG0001599.2/OG0001600.1/OG0001602.1/OG0001606.2/OG0001606.1/OG0001607.2/OG0001607.1/OG0001608.2/OG0001608.1/OG0001610.1/OG0001612.1/OG0001612.2/OG0001613.2/OG0001613.1/OG0001616.1/OG0001616.2/OG0001617.1/OG0001617.2/OG0001618.1/OG0001618.2/OG0001620.1/OG0001621.2/OG0001621.1/OG0001622.1/OG0001623.2/OG0001623.1/OG0001624.1/OG0001624.2/OG0001627.1/OG0001627.2/OG0001631.2/OG0001631.1/OG0001634.2/OG0001634.1/OG0001635.1/OG0001637.2/OG0001637.1/OG0001638.1/OG0001638.2/OG0001639.1/OG0001639.2/OG0001640.1/OG0001640.2/OG0001641.1/OG0001641.2/OG0001642.1/OG0001647.2/OG0001647.1/OG0001648.2/OG0001648.1/OG0001652.1/OG0001652.2/OG0001658.1/OG0001660.1/OG0001661.1/OG0001661.2/OG0001668.1/OG0001668.2/OG0001670.2/OG0001670.1/OG0001672.2/OG0001672.1/OG0001673.1/OG0001678.2/OG0001678.1/OG0001679.1/OG0001680.1/OG0001680.2/OG0001682.1/OG0001682.2/OG0001683.2/OG0001683.1/OG0001684.2/OG0001684.1/OG0001690.1/OG0001691.2/OG0001691.1/OG0001692.2/OG0001692.1/OG0001694.2/OG0001694.1/OG0001697.2/OG0001697.1/OG0001700.1/OG0001702.2/OG0001702.1/OG0001703.1/OG0001706.1/OG0001706.2/OG0001709.1/OG0001709.2/OG0001710.2/OG0001710.1/OG0001712.1/OG0001712.2/OG0001713.1/OG0001714.2/OG0001714.1/OG0001715.2/OG0001715.1/OG0001716.1/OG0001716.2/OG0001717.1/OG0001718.1/OG0001719.1/OG0001743.1/OG0001743.2/OG0001744.1/OG0001747.1/OG0001747.2/OG0001750.1/OG0001750.2/OG0001751.2/OG0001751.1/OG0001752.2/OG0001752.1/OG0001753.1/OG0001753.2/OG0001755.1/OG0001755.2/OG0001757.2/OG0001757.1/OG0001761.1/OG0001761.2/OG0001763.2/OG0001763.1/OG0001764.2/OG0001764.1/OG0001765.1/OG0001768.1/OG0001769.2/OG0001769.1/OG0001771.1/OG0001771.2/OG0001772.2/OG0001772.1/OG0001779.1/OG0001780.1/OG0001780.2/OG0001782.1/OG0001782.2/OG0001784.2/OG0001784.1/OG0001785.1/OG0001785.2/OG0001786.2/OG0001786.1/OG0001787.1/OG0001787.2/OG0001793.2/OG0001793.1/OG0001794.1/OG0001794.2/OG0001811.2/OG0001811.1/OG0001813.1/OG0001814.1/OG0001814.2/OG0001815.2/OG0001815.1/OG0001817.2/OG0001817.1/OG0001826.2/OG0001826.1/OG0001827.2/OG0001827.1/OG0001828.1/OG0001828.3/OG0001828.2/OG0001830.2/OG0001830.1/OG0001834.1/OG0001835.1/OG0001835.2/OG0001837.1/OG0001837.2/OG0001838.2/OG0001838.1/OG0001842.2/OG0001842.1/OG0001844.2/OG0001844.1/OG0001845.1/OG0001845.2/OG0001849.1/OG0001849.2/OG0001850.1/OG0001850.2/OG0001853.2/OG0001853.1/OG0001855.1/OG0001855.2/OG0001856.2/OG0001856.1/OG0001858.1/OG0001861.2/OG0001861.1/OG0001863.2/OG0001863.1/OG0001866.2/OG0001866.1/OG0001867.1/OG0001870.2/OG000187</t>
  </si>
  <si>
    <t>OG0000198.3/OG0000198.5/OG0000198.4/OG0000198.2/OG0000198.1/OG0000302.7/OG0000302.3/OG0000302.2/OG0000302.6/OG0000302.1/OG0000302.5/OG0000302.4/OG0000408.2/OG0000408.1/OG0000408.3/OG0000408.4/OG0000408.5/OG0000494.1/OG0000494.2/OG0000494.3/OG0000494.4/OG0000612.2/OG0000612.3/OG0000612.1/OG0000622.1/OG0000692.1/OG0000692.2/OG0000692.4/OG0000692.3/OG0000835.3/OG0000835.2/OG0000835.1/OG0000850.3/OG0000850.1/OG0000850.2/OG0000887.2/OG0000887.1/OG0000913.1/OG0000913.3/OG0000913.2/OG0000939.1/OG0000939.2/OG0000958.2/OG0000958.1/OG0000977.1/OG0001069.2/OG0001069.1/OG0001085.2/OG0001085.1/OG0001104.2/OG0001104.1/OG0001195.1/OG0001292.2/OG0001292.1/OG0001311.1/OG0001311.2/OG0001340.2/OG0001340.3/OG0001340.1/OG0001345.3/OG0001345.2/OG0001345.1/OG0001361.1/OG0001361.2/OG0001362.2/OG0001362.1/OG0001460.3/OG0001460.1/OG0001460.2/OG0001474.2/OG0001474.1/OG0001497.1/OG0001497.2/OG0001555.2/OG0001555.1/OG0001605.2/OG0001605.1/OG0001605.3/OG0001609.1/OG0001662.2/OG0001662.1/OG0001686.1/OG0001686.2/OG0001699.1/OG0001748.2/OG0001748.1/OG0001790.2/OG0001790.1/OG0001822.1/OG0001822.2/OG0001825.2/OG0001825.1/OG0001851.1/OG0001862.2/OG0001862.1/OG0001915.1/OG0001924.1/OG0001940.1/OG0001950.1/OG0001966.2/OG0001966.1/OG0001974.1/OG0001975.1/OG0002015.1/OG0002019.1/OG0002032.1/OG0002032.2/OG0002045.1/OG0002045.2/OG0002073.1/OG0002073.2/OG0002078.2/OG0002078.1/OG0002132.2/OG0002132.1/OG0002145.1/OG0002148.1/OG0002148.2/OG0002159.2/OG0002159.1/OG0002159.3/OG0002168.1/OG0002169.2/OG0002169.1/OG0002176.2/OG0002176.1/OG0002257.2/OG0002257.1/OG0002259.1/OG0002264.1/OG0002269.1/OG0002282.1/OG0002335.2/OG0002335.1/OG0002353.1/OG0002388.1/OG0002389.1/OG0002401.1/OG0002402.1/OG0002444.1/OG0002448.2/OG0002448.1/OG0002480.1/OG0002490.1/OG0002490.2/OG0002497.2/OG0002497.1/OG0002563.2/OG0002563.1/OG0002583.1/OG0002588.2/OG0002588.1/OG0002616.1/OG0002633.1/OG0002646.1/OG0002653.1/OG0002660.1/OG0002708.1/OG0002764.1/OG0002860.1/OG0002882.1/OG0002903.1/OG0002913.1/OG0002928.2/OG0002928.1/OG0002951.1/OG0002970.1/OG0003077.2/OG0003077.1/OG0003081.1/OG0003102.2/OG0003102.1/OG0003106.1/OG0003125.1/OG0003160.1/OG0003220.1/OG0003238.1/OG0003246.1/OG0003257.1/OG0003294.1/OG0003294.2/OG0003308.1/OG0003331.1/OG0003334.1/OG0003335.1/OG0003339.1/OG0003341.1/OG0003346.1/OG0003415.1/OG0003459.1/OG0003508.1/OG0003509.1/OG0003515.1/OG0003517.1/OG0003542.1/OG0003553.1/OG0003563.1/OG0003578.1/OG0003596.1/OG0003668.1/OG0003672.1/OG0003681.1/OG0003688.1/OG0003696.1/OG0003716.1/OG0003733.1/OG0003735.1/OG0003746.1/OG0003765.1/OG0003797.1/OG0003832.1/OG0003850.1/OG0003868.1/OG0003921.1/OG0003923.1/OG0003923.2/OG0003927.1/OG0003927.2/OG0003938.1/OG0003978.1/OG0003998.1/OG0003999.1/OG0004002.1/OG0004023.1/OG0004040.1/OG0004052.1/OG0004054.1/OG0004060.1/OG0004063.1/OG0004086.1/OG0004090.1/OG0004096.1/OG0004128.1/OG0004157.1/OG0004214.1/OG0004218.1/OG0004218.2/OG0004226.1/OG0004280.1/OG0004282.1/OG0004312.1/OG0004317.1/OG0004372.1/OG0004390.1/OG0004401.1/OG0004410.1/OG0004420.1/OG0004431.1/OG0004438.1/OG0004443.1/OG0004453.1/OG0004456.1/OG0004486.1/OG0004541.2/OG0004541.1/OG0004542.1/OG0004607.1/OG0004615.1/OG0004661.1/OG0004681.1/OG0004688.1/OG0004696.1/OG0004702.1/OG0004705.1/OG0004712.1/OG0004734.1/OG0004737.1/OG0004739.1/OG0004769.1/OG0004779.1/OG0004795.1/OG0004808.1/OG0004810.1/OG0004911.1/OG0004941.1/OG0004945.1/OG0004953.1/OG0004989.1/OG0005026.1/OG0005034.1/OG0005060.1/OG0005075.1/OG0005079.1/OG0005113.1/OG0005121.1/OG0005143.1/OG0005164.1/OG0005167.1/OG0005242.1/OG0005285.1/OG0005288.1/OG0005295.1/OG0005326.1/OG0005340.1/OG0005376.1/OG0005380.1/OG0005388.1/OG0005410.1/OG0005418.1/OG0005422.1/OG0005427.1/OG0005441.1/OG0005443.1/OG0005444.1/OG0005462.1/OG0005467.1/OG0005497.1/OG0005499.1/OG0005516.1/OG0005534.1/OG0005550.1/OG0005552.1/OG0005557.1/OG0005573.1/OG0005582.1/OG0005652.1/OG0005697.1/OG0005703.1/OG0005718.1/OG0005725.1/OG0005745.1/OG0005749.1/OG0005752.1/OG0005756.1/OG0005761.1/OG0005784.1/OG0005801.1/OG0005829.1/OG0005846.1/OG0005861.1/OG0005866.1/OG0005869.1/OG0005886.1/OG0005896.1/OG0005897.1/OG0005903.1/OG0005905.1/OG0005907.1/OG0005933.1/OG0005952.1/OG0005959.1/OG0005975.1/OG0005988.1/OG0006036.1/OG0006040.1/OG0006050.1/OG0006061.1/OG0006064.1/OG0006154.1/OG0006192.1/OG0006206.1/OG0006207.1/OG0006213.1/OG0006227.1/OG0006232.1/OG0006237.1/OG0006243.1/OG0006253.1/OG0006257.1/OG0006264.1/OG0006267.1/OG0006270.1/OG0006285.1/OG0006299.1/OG0006339.1/OG0006374.1/OG0006377.1/OG0006406.1/OG0006451.1/OG0006454.1/OG0006462.1/OG0006466.1/OG0006467.1/OG0006470.1/OG0006475.1/OG0006482.1/OG0006492.1/OG0006495.1/OG0006512.1/OG0006598.1/OG0006628.1/OG0006634.1/OG0006637.1/OG0006639.1/OG0006652.1/OG0006653.1/OG0006654.1/OG0006660.1/OG0006670.1/OG0006708.1/OG0006712.1/OG0006714.1/OG0006716.1/OG0006720.1/OG0006730.1/OG0006734.1/OG0006735.1/OG0006736.1/OG0006738.1/OG0006750.1/OG0006760.1/OG0006761.1/OG0006762.1/OG0006771.1/OG0006772.1/OG0006786.1/OG0006797.1/OG0006803.1/OG0006813.1/OG0006816.1/OG0006822.1/OG0006827.1/OG0006830.1/OG0006855.1/OG0006857.1/OG0006862.1/OG0006863.1/OG0006865.1/OG0006872.1/OG0006882.1/OG0006884.1/OG0006910.1/OG0006940.1/OG0006948.1/OG0006950.1/OG0006951.1/OG0006955.1/OG0006957.1/OG0006966.1/OG0006969.1/OG0006974.1/OG0007087.1/OG0007101.1/OG0007123.1/OG0007125.1/OG0007126.1/OG0007150.1/OG0007151.1/OG0007155.1/OG0007185.1/OG0007186.1/OG0007192.1/OG0007196.1/OG0007213.1/OG0007220.1/OG0007229.1/OG0007234.1/OG0007256.1/OG0007281.1/OG0007289.1/OG0007303.1/OG0007313.1/OG0007332.1/OG0007336.1/OG0007347.1/OG0007350.1/OG0007355.1/OG0007356.1/OG0007357.1/OG0007376.1/OG0007379.1/OG0007385.1/OG0007387.1/OG0007412.1/OG0007550.1/OG0007576.1/OG0007580.1/OG0007586.1/OG0007598.1/OG0007614.1/OG0007622.1/OG0007628.1/OG0007639.1/OG0007643.1/OG0007651.1/OG0007654.1/OG0007666.1/OG0007669.1/OG0007670.1/OG0007671.1/OG0007675.1/OG0007678.1/OG0007681.1/OG0007683.1/OG0007684.1/OG0007689.1/OG0007691.1/OG0007693.1/OG0007704.1/OG0007707.1/OG0007709.1/OG0007744.1/OG0007747.1/OG0007751.1/OG0007757.1/OG0007763.1/OG0007771.1/OG0007795.1/OG0007796.1/OG0007816.1/OG0007825.1/OG0007826.1/OG0007833.1/OG0007851.1/OG0007852.1/OG0007853.1/OG0007978.1/OG0007979.1/OG0007981.1/OG0007983.1/OG0008004.1/OG0008011.1/OG0008015.1/OG0008019.1/OG0008022.1/OG0008034.1/OG0008043.1/OG0008045.1/OG0008049.1/OG0008066.1/OG0008068.1/OG0008072.1/OG0008075.1/OG0008078.1/OG0008080.1/OG0008085.1/OG0008090.1/OG0008098.1/OG0008107.1/OG0008109.1/OG0008110.1/OG0008128.1/OG0008129.1/OG0008134.1/OG0008139.1/OG0008144.1/OG0008145.1/OG0008147.1/OG0008154.1/OG0008158.1/OG0008170.1/OG0008174.1/OG0008180.1/OG0008188.1/OG0008195.1/OG0008205.1/OG0008212.1/OG0008214.1/OG0008220.1/OG0008221.1/OG0008227.1/OG0008340.1/OG0008364.1/OG0008394.1/OG0008413.1/OG0008414.1/OG0008435.1/OG0008442.1/OG0008443.1/OG0008445.1/OG0008455.1/OG0008461.1/OG0008465.1/OG0008484.1/OG0008491.1/OG0008509.1/OG0008512.1/OG0008519.1/OG0008521.1/OG0008526.1/OG0008529.1/OG0008530.1/OG0008536.1/OG0008539.1/OG0008552.1/OG0008562.1/OG0008572.1/OG0008714.1/OG0008721.1/OG0008751.1/OG0008757.1/OG0008783.1/OG0008789.1/OG0008796.1/OG0008800.1/OG0008803.1/OG0008804.1/OG0008856.1/OG0009025.1/OG0009031.1/OG0009035.1/OG0009049.1/OG0009053.1/OG0009067.1/OG0009098.1/OG0009100.1/OG0009119.1/OG0009121.1/OG0009130.1/OG0009351.1/OG0009379.1/OG0009685.1/OG0009699.1/OG0010016.1/OG0010025.1/OG0010344.1/OG0010621.1/OG0011448.1/OG0011506.1</t>
  </si>
  <si>
    <t>OG0000055.1/OG0000055.14/OG0000055.7/OG0000055.10/OG0000055.3/OG0000055.12/OG0000055.6/OG0000055.4/OG0000055.13/OG0000055.8/OG0000055.9/OG0000055.2/OG0000055.5/OG0000055.11/OG0000216.1/OG0000216.2/OG0000266.6/OG0000266.3/OG0000266.5/OG0000266.1/OG0000266.2/OG0000266.4/OG0000279.4/OG0000279.1/OG0000279.6/OG0000279.2/OG0000279.9/OG0000279.3/OG0000279.8/OG0000279.5/OG0000279.7/OG0000377.1/OG0000377.3/OG0000377.2/OG0000452.1/OG0000452.4/OG0000452.3/OG0000452.2/OG0000493.2/OG0000493.3/OG0000493.1/OG0000512.1/OG0000512.8/OG0000512.3/OG0000512.7/OG0000512.9/OG0000512.5/OG0000512.6/OG0000512.4/OG0000512.2/OG0000534.4/OG0000534.3/OG0000534.5/OG0000534.2/OG0000534.1/OG0000572.2/OG0000572.1/OG0000581.1/OG0000581.2/OG0000705.3/OG0000705.2/OG0000705.1/OG0000740.2/OG0000740.1/OG0000740.3/OG0000766.1/OG0000816.2/OG0000816.1/OG0000821.1/OG0000821.3/OG0000821.2/OG0000879.2/OG0000879.1/OG0001056.1/OG0001056.2/OG0001180.2/OG0001180.1/OG0001180.3/OG0001215.1/OG0001215.2/OG0001291.1/OG0001370.1/OG0001370.2/OG0001373.1/OG0001398.1/OG0001573.1/OG0001576.2/OG0001576.1/OG0001626.1/OG0001626.2/OG0001632.1/OG0001758.1/OG0001767.1/OG0001795.2/OG0001795.1/OG0001836.1/OG0001836.2/OG0001839.1/OG0001839.2/OG0001920.1/OG0001961.1/OG0002001.2/OG0002001.1/OG0002011.1/OG0002011.2/OG0002055.2/OG0002055.1/OG0002088.2/OG0002088.1/OG0002088.3/OG0002172.1/OG0002172.2/OG0002181.1/OG0002181.2/OG0002186.1/OG0002231.1/OG0002231.2/OG0002287.1/OG0002304.1/OG0002306.2/OG0002306.1/OG0002372.1/OG0002527.1/OG0002581.1/OG0002582.1/OG0002593.1/OG0002628.2/OG0002628.1/OG0002658.1/OG0002676.1/OG0002816.1/OG0002816.2/OG0002817.2/OG0002817.1/OG0002830.1/OG0002831.1/OG0002895.1/OG0002905.1/OG0002922.1/OG0002978.1/OG0003038.1/OG0003038.2/OG0003060.1/OG0003064.1/OG0003080.1/OG0003124.1/OG0003199.1/OG0003207.1/OG0003211.1/OG0003229.1/OG0003286.1/OG0003293.1/OG0003313.2/OG0003313.1/OG0003315.1/OG0003315.2/OG0003330.1/OG0003350.1/OG0003353.1/OG0003429.1/OG0003447.1/OG0003454.1/OG0003471.1/OG0003474.1/OG0003568.2/OG0003568.1/OG0003576.1/OG0003611.1/OG0003611.2/OG0003643.1/OG0003671.1/OG0003749.1/OG0003823.1/OG0003874.1/OG0003878.1/OG0003885.1/OG0003959.1/OG0003960.1/OG0004031.1/OG0004058.1/OG0004117.2/OG0004117.1/OG0004126.1/OG0004132.1/OG0004150.1/OG0004161.1/OG0004168.1/OG0004169.1/OG0004171.1/OG0004172.1/OG0004285.1/OG0004302.1/OG0004325.1/OG0004353.1/OG0004381.1/OG0004418.1/OG0004442.1/OG0004475.1/OG0004501.1/OG0004540.1/OG0004585.1/OG0004638.1/OG0004687.1/OG0004687.2/OG0004706.1/OG0004784.1/OG0004837.1/OG0004847.1/OG0004907.1/OG0004937.1/OG0004956.1/OG0004966.1/OG0005012.1/OG0005064.1/OG0005069.1/OG0005125.1/OG0005129.1/OG0005180.1/OG0005181.1/OG0005190.1/OG0005241.1/OG0005266.1/OG0005271.1/OG0005371.1/OG0005390.1/OG0005439.1/OG0005474.1/OG0005518.1/OG0005548.1/OG0005560.1/OG0005562.1/OG0005576.1/OG0005596.1/OG0005599.1/OG0005600.1/OG0005605.1/OG0005606.1/OG0005609.1/OG0005661.1/OG0005695.1/OG0005700.1/OG0005706.1/OG0005715.1/OG0005732.1/OG0005776.1/OG0005794.1/OG0005810.1/OG0005822.1/OG0005863.1/OG0005876.1/OG0005880.1/OG0005901.2/OG0005901.1/OG0005927.1/OG0005934.1/OG0005947.1/OG0006018.1/OG0006047.1/OG0006049.1/OG0006062.1/OG0006069.1/OG0006078.1/OG0006082.1/OG0006219.1/OG0006225.1/OG0006233.1/OG0006260.1/OG0006290.1/OG0006292.1/OG0006295.1/OG0006358.1/OG0006383.1/OG0006389.1/OG0006392.1/OG0006397.1/OG0006411.1/OG0006412.1/OG0006435.1/OG0006435.2/OG0006458.1/OG0006472.1/OG0006476.1/OG0006529.1/OG0006532.1/OG0006535.1/OG0006594.1/OG0006642.1/OG0006665.1/OG0006682.1/OG0006692.1/OG0006719.1/OG0006725.1/OG0006746.1/OG0006746.2/OG0006788.1/OG0006807.1/OG0006825.1/OG0006834.1/OG0006883.1/OG0006964.1/OG0006987.1/OG0007000.1/OG0007002.1/OG0007086.1/OG0007109.1/OG0007144.1/OG0007170.1/OG0007225.1/OG0007238.1/OG0007263.1/OG0007264.1/OG0007267.1/OG0007279.1/OG0007286.1/OG0007344.1/OG0007345.1/OG0007360.1/OG0007366.1/OG0007382.1/OG0007388.1/OG0007394.1/OG0007407.1/OG0007408.1/OG0007413.1/OG0007434.1/OG0007441.1/OG0007458.1/OG0007523.1/OG0007590.1/OG0007594.1/OG0007599.1/OG0007602.1/OG0007609.1/OG0007615.1/OG0007617.1/OG0007645.1/OG0007667.1/OG0007674.1/OG0007679.1/OG0007692.1/OG0007697.1/OG0007724.1/OG0007742.1/OG0007750.1/OG0007752.1/OG0007775.1/OG0007786.1/OG0007846.1/OG0007855.1/OG0007859.1/OG0007865.1/OG0007882.1/OG0007884.1/OG0008020.1/OG0008026.1/OG0008050.1/OG0008057.1/OG0008086.1/OG0008103.1/OG0008116.1/OG0008164.1/OG0008215.1/OG0008224.1/OG0008247.1/OG0008250.1/OG0008252.1/OG0008252.2/OG0008253.1/OG0008269.1/OG0008274.1/OG0008432.1/OG0008466.1/OG0008478.1/OG0008520.1/OG0008563.1/OG0008567.1/OG0008615.1/OG0008864.1/OG0008865.1/OG0008874.1/OG0008883.1/OG0008996.1/OG0009041.1/OG0009069.1/OG0009085.1/OG0009134.1/OG0009154.1/OG0009157.1/OG0009176.1/OG0009366.2/OG0009366.1/OG0009434.1/OG0009611.1/OG0009667.1/OG0009738.1/OG0009746.1/OG0009754.1/OG0009984.1/OG0010069.1/OG0010076.1/OG0010101.1/OG0010397.1/OG0010417.1/OG0010659.1/OG0010823.1/OG0011140.1/OG0011594.1/OG0011919.1</t>
  </si>
  <si>
    <t>OG0001795.2/OG0001795.1/OG0002306.2/OG0002306.1/OG0003211.1/OG0003293.1/OG0005069.1/OG0005129.1/OG0005562.1/OG0005609.1/OG0007366.1/OG0007594.1/OG0007786.1</t>
  </si>
  <si>
    <t>OG0001104.2/OG0001104.1/OG0002019.1/OG0003339.1/OG0003415.1/OG0003672.1/OG0003832.1/OG0006406.1/OG0006855.1/OG0007281.1/OG0007852.1/OG0008180.1/OG0008221.1</t>
  </si>
  <si>
    <t>OG0000035.4/OG0000035.6/OG0000035.3/OG0000035.13/OG0000035.14/OG0000035.11/OG0000035.2/OG0000035.17/OG0000035.12/OG0000035.1/OG0000035.9/OG0000035.16/OG0000035.5/OG0000035.15/OG0000035.10/OG0000035.7/OG0000035.8/OG0000089.4/OG0000089.8/OG0000089.5/OG0000089.2/OG0000089.6/OG0000089.3/OG0000089.7/OG0000089.1/OG0000102.3/OG0000102.1/OG0000102.2/OG0000102.6/OG0000102.5/OG0000102.4/OG0000102.7/OG0000102.8/OG0000121.5/OG0000121.1/OG0000121.2/OG0000121.3/OG0000121.4/OG0000121.6/OG0000121.8/OG0000121.7/OG0000131.4/OG0000131.6/OG0000131.2/OG0000131.1/OG0000131.3/OG0000131.5/OG0000131.7/OG0000222.2/OG0000222.1/OG0000222.4/OG0000222.5/OG0000222.3/OG0000320.4/OG0000320.3/OG0000320.2/OG0000320.1/OG0000320.5/OG0000322.1/OG0000322.2/OG0000322.4/OG0000322.3/OG0000334.3/OG0000334.1/OG0000334.4/OG0000334.2/OG0000339.3/OG0000339.2/OG0000339.4/OG0000339.1/OG0000351.4/OG0000351.3/OG0000351.1/OG0000351.2/OG0000354.3/OG0000354.2/OG0000354.1/OG0000386.3/OG0000386.1/OG0000386.4/OG0000386.2/OG0000406.1/OG0000406.3/OG0000406.2/OG0000448.2/OG0000448.4/OG0000448.1/OG0000448.3/OG0000540.3/OG0000540.4/OG0000540.2/OG0000540.1/OG0000542.1/OG0000542.2/OG0000542.3/OG0000582.3/OG0000582.1/OG0000582.2/OG0000632.1/OG0000632.2/OG0000686.1/OG0000686.2/OG0000686.3/OG0000770.2/OG0000770.1/OG0000897.2/OG0000897.1/OG0000935.2/OG0000935.1/OG0000947.1/OG0000947.2/OG0000967.1/OG0000967.2/OG0000967.3/OG0001019.1/OG0001019.2/OG0001033.2/OG0001033.1/OG0001125.2/OG0001125.1/OG0001126.1/OG0001126.2/OG0001149.1/OG0001149.2/OG0001203.2/OG0001203.1/OG0001248.1/OG0001248.2/OG0001262.2/OG0001262.1/OG0001305.2/OG0001305.1/OG0001355.2/OG0001355.1/OG0001393.1/OG0001393.2/OG0001402.1/OG0001402.2/OG0001421.2/OG0001421.1/OG0001552.2/OG0001552.1/OG0001610.1/OG0001716.1/OG0001716.2/OG0001772.2/OG0001772.1/OG0001793.2/OG0001793.1/OG0001932.1/OG0001932.2/OG0002120.1/OG0002120.2/OG0002142.1/OG0002142.2/OG0002469.1/OG0002514.1/OG0002514.2/OG0002586.1/OG0002586.2/OG0002607.1/OG0002614.1/OG0002670.1/OG0002732.1/OG0002809.2/OG0002809.1/OG0002875.1/OG0002957.1/OG0002958.1/OG0003088.1/OG0003243.1/OG0003473.1/OG0003484.1/OG0003564.1/OG0003774.1/OG0004029.1/OG0004127.1/OG0004254.1/OG0004294.1/OG0004301.1/OG0004304.1/OG0004361.1/OG0004388.1/OG0004574.1/OG0004632.1/OG0004710.1/OG0004943.1/OG0005116.1/OG0005282.1/OG0005359.1/OG0005362.1/OG0005543.1/OG0005583.1/OG0005813.1/OG0005838.1/OG0006319.1/OG0006340.1/OG0006379.1/OG0006407.1/OG0006481.1/OG0006679.1/OG0006794.1/OG0006832.1/OG0007085.1/OG0007097.1/OG0007130.1/OG0007659.1/OG0008113.1/OG0008490.1/OG0009072.1</t>
  </si>
  <si>
    <t>OG0001311.1/OG0001311.2/OG0001974.1/OG0002073.1/OG0002073.2/OG0002353.1/OG0002646.1/OG0002660.1/OG0003578.1/OG0004096.1/OG0006270.1/OG0006720.1/OG0006786.1/OG0007350.1/OG0007639.1</t>
  </si>
  <si>
    <t>OG0001573.1/OG0002905.1/OG0003447.1/OG0003671.1/OG0004031.1/OG0005390.1/OG0005706.1/OG0005934.1/OG0006082.1/OG0006225.1/OG0006746.1/OG0006746.2/OG0007388.1/OG0008224.1</t>
  </si>
  <si>
    <t>OG0000036.7/OG0000036.3/OG0000036.12/OG0000036.6/OG0000036.11/OG0000036.5/OG0000036.10/OG0000036.8/OG0000036.1/OG0000036.9/OG0000036.4/OG0000036.2/OG0000126.3/OG0000126.2/OG0000126.8/OG0000126.6/OG0000126.5/OG0000126.1/OG0000126.4/OG0000126.7/OG0000283.4/OG0000283.3/OG0000283.1/OG0000283.2/OG0000331.1/OG0000331.3/OG0000331.2/OG0000331.4/OG0000334.3/OG0000334.1/OG0000334.4/OG0000334.2/OG0000356.4/OG0000356.1/OG0000356.2/OG0000356.3/OG0000396.4/OG0000396.3/OG0000396.1/OG0000396.2/OG0000404.1/OG0000404.2/OG0000404.3/OG0000404.4/OG0000521.2/OG0000521.1/OG0000521.3/OG0000525.3/OG0000525.1/OG0000525.2/OG0000619.1/OG0000619.3/OG0000619.2/OG0000666.3/OG0000666.2/OG0000666.1/OG0000696.1/OG0000696.2/OG0000696.3/OG0000712.1/OG0000712.2/OG0000741.2/OG0000741.1/OG0000741.3/OG0000745.2/OG0000745.1/OG0000745.3/OG0000772.1/OG0000772.2/OG0000915.1/OG0000915.2/OG0000938.1/OG0000938.3/OG0000938.2/OG0000942.2/OG0000942.3/OG0000942.1/OG0001033.2/OG0001033.1/OG0001081.2/OG0001081.1/OG0001090.1/OG0001090.2/OG0001118.1/OG0001118.2/OG0001155.2/OG0001155.1/OG0001157.2/OG0001157.1/OG0001169.2/OG0001169.1/OG0001243.2/OG0001243.1/OG0001278.2/OG0001278.1/OG0001395.2/OG0001395.1/OG0001401.3/OG0001401.2/OG0001401.1/OG0001420.1/OG0001466.2/OG0001466.1/OG0001523.1/OG0001523.2/OG0001543.2/OG0001543.1/OG0001567.1/OG0001647.2/OG0001647.1/OG0001680.1/OG0001680.2/OG0001702.2/OG0001702.1/OG0001768.1/OG0001870.2/OG0001870.1/OG0001956.1/OG0001963.1/OG0001963.2/OG0002079.1/OG0002154.1/OG0002154.2/OG0002236.1/OG0002236.2/OG0002295.1/OG0002341.1/OG0002503.1/OG0002569.1/OG0002638.1/OG0002732.1/OG0002766.2/OG0002766.1/OG0002806.1/OG0002806.2/OG0002873.1/OG0002873.2/OG0002947.2/OG0002947.1/OG0002969.1/OG0003049.1/OG0003068.1/OG0003133.1/OG0003219.1/OG0003243.1/OG0003266.2/OG0003266.1/OG0003318.1/OG0003456.1/OG0003491.1/OG0003510.1/OG0003569.1/OG0003580.1/OG0003683.1/OG0003721.1/OG0004124.1/OG0004149.1/OG0004281.1/OG0004311.1/OG0004370.1/OG0004413.1/OG0004423.1/OG0004428.1/OG0004632.1/OG0004904.1/OG0004930.1/OG0005043.1/OG0005081.1/OG0005099.1/OG0005144.1/OG0005458.1/OG0005528.1/OG0006015.1/OG0006375.1/OG0006415.1/OG0006659.1/OG0006678.1/OG0006832.1/OG0006850.1/OG0006915.1/OG0008000.1/OG0008039.1/OG0008226.1/OG0008490.1</t>
  </si>
  <si>
    <t>OG0002186.1/OG0008269.1</t>
  </si>
  <si>
    <t>OG0000050.7/OG0000050.8/OG0000050.1/OG0000050.6/OG0000050.10/OG0000050.5/OG0000050.11/OG0000050.9/OG0000050.3/OG0000050.2/OG0000050.4/OG0000318.4/OG0000318.2/OG0000318.1/OG0000318.3/OG0000331.1/OG0000331.3/OG0000331.2/OG0000331.4/OG0000704.2/OG0000704.1/OG0000704.3/OG0001578.2/OG0001578.1/OG0001768.1/OG0001769.2/OG0001769.1/OG0002107.2/OG0002107.1/OG0002601.1/OG0002754.1/OG0003752.1/OG0003943.1/OG0004283.1/OG0004636.1/OG0004883.1/OG0005446.1/OG0006033.1</t>
  </si>
  <si>
    <t>OG0002257.2/OG0002257.1/OG0003459.1</t>
  </si>
  <si>
    <t>OG0002754.1/OG0003752.1/OG0003943.1</t>
  </si>
  <si>
    <t>OG0003459.1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</si>
  <si>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0000200.4/OG0000200.5/OG0000200.2/OG0000200.6/OG0000200.3/OG0000200.1/OG0000226.1/OG0000226.2/OG0000226.5/OG0000226.4/OG0000226.6/OG0000226.3/OG0000232.4/OG0000232.2/OG0000232.5/OG0000232.1/OG0000232.3/OG0000351.4/OG0000351.3/OG0000351.1/OG0000351.2/OG0000385.3/OG0000385.1/OG0000385.2/OG0000424.2/OG0000424.1/OG0000478.2/OG0000478.1/OG0000478.3/OG0000559.3/OG0000559.2/OG0000559.1/OG0000697.2/OG0000697.1/OG0001263.1/OG0001263.2/OG0001512.1/OG0001512.2/OG0001607.2/OG0001607.1/OG0001768.1/OG0001981.2/OG0001981.1/OG0002039.1/OG0002486.1/OG0002486.2/OG0002586.1/OG0002586.2/OG0002955.1/OG0003821.1/OG0004147.1/OG0004636.1/OG0005284.1/OG0005580.1/OG0006484.1/OG0006832.1</t>
  </si>
  <si>
    <t>OG0005518.1</t>
  </si>
  <si>
    <t>OG0002257.2/OG0002257.1/OG0006639.1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</si>
  <si>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0000200.4/OG0000200.5/OG0000200.2/OG0000200.6/OG0000200.3/OG0000200.1/OG0000267.4/OG0000267.1/OG0000267.2/OG0000267.5/OG0000267.3/OG0000356.4/OG0000356.1/OG0000356.2/OG0000356.3/OG0000478.2/OG0000478.1/OG0000478.3/OG0000617.1/OG0000617.2/OG0000617.3/OG0002486.1/OG0002486.2/OG0002746.1/OG0003043.1</t>
  </si>
  <si>
    <t>OG0002231.1/OG0002231.2/OG0003576.1/OG0005927.1/OG0006746.1/OG0006746.2</t>
  </si>
  <si>
    <t>OG0000068.3/OG0000068.5/OG0000068.1/OG0000068.2/OG0000068.9/OG0000068.7/OG0000068.6/OG0000068.8/OG0000068.4/OG0000470.3/OG0000470.2/OG0000470.1/OG0000522.1/OG0000522.2/OG0000522.3/OG0000637.2/OG0000637.1/OG0000637.3/OG0000876.1/OG0000876.2/OG0001352.2/OG0001352.1/OG0001949.2/OG0001949.1/OG0002225.2/OG0002225.1/OG0002586.1/OG0002586.2/OG0002663.1/OG0002770.1/OG0002806.1/OG0002806.2/OG0002824.1/OG0002824.2/OG0003073.1/OG0003088.1/OG0004105.1/OG0004260.1/OG0005018.1/OG0005358.1/OG0005438.1/OG0005477.1/OG0005494.1/OG0005521.1/OG0005723.1/OG0005844.1/OG0005882.1/OG0006188.1/OG0006678.1/OG0006817.1/OG0007291.1/OG0007722.1/OG0007741.1</t>
  </si>
  <si>
    <t>OG0004312.1/OG0006772.1/OG0006950.1/OG0007123.1/OG0007350.1/OG0007639.1/OG0008075.1</t>
  </si>
  <si>
    <t>OG0000153.5/OG0000153.4/OG0000153.3/OG0000153.1/OG0000153.2</t>
  </si>
  <si>
    <t>OG0001275.2/OG0001275.1/OG0003095.1/OG0005510.1/OG0006410.1</t>
  </si>
  <si>
    <t>OG0001825.2/OG0001825.1/OG0005897.1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</si>
  <si>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0000047.2/OG0000047.3/OG0000047.7/OG0000047.1/OG0000047.4/OG0000047.5/OG0000047.6/OG0000054.3/OG0000054.7/OG0000054.6/OG0000054.4/OG0000054.2/OG0000054.1/OG0000054.5/OG0000066.8/OG0000066.7/OG0000066.5/OG0000066.6/OG0000066.3/OG0000066.4/OG0000066.1/OG0000066.2/OG0000081.3/OG0000081.9/OG0000081.8/OG0000081.5/OG0000081.4/OG0000081.1/OG0000081.6/OG0000081.7/OG0000081.2/OG0000102.3/OG0000102.1/OG0000102.2/OG0000102.6/OG0000102.5/OG0000102.4/OG0000102.7/OG0000102.8/OG0000104.6/OG0000104.4/OG0000104.5/OG0000104.2/OG0000104.1/OG0000104.3/OG0000105.3/OG0000105.1/OG0000105.5/OG0000105.7/OG0000105.6/OG0000105.2/OG0000105.4/OG0000106.2/OG0000106.3/OG0000106.5/OG0000106.4/OG0000106.7/OG0000106.6/OG0000106.1/OG0000111.6/OG0000111.2/OG0000111.5/OG0000111.1/OG0000111.3/OG0000111.4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0000143.2/OG0000143.3/OG0000143.1/OG0000143.4/OG0000200.4/OG0000200.5/OG0000200.2/OG0000200.6/OG0000200.3/OG0000200.1/OG0000213.4/OG0000213.3/OG0000213.1/OG0000213.2/OG0000213.6/OG0000213.5/OG0000219.5/OG0000219.1/OG0000219.4/OG0000219.3/OG0000219.2/OG0000247.4/OG0000247.5/OG0000247.1/OG0000247.3/OG0000247.2/OG0000267.4/OG0000267.1/OG0000267.2/OG0000267.5/OG0000267.3/OG0000274.1/OG0000274.4/OG0000274.5/OG0000274.2/OG0000274.3/OG0000276.4/OG0000276.1/OG0000276.2/OG0000276.3/OG0000278.4/OG0000278.2/OG0000278.1/OG0000278.3/OG0000278.5/OG0000283.4/OG0000283.3/OG0000283.1/OG0000283.2/OG0000299.2/OG0000299.4/OG0000299.3/OG0000299.1/OG0000322.1/OG0000322.2/OG0000322.4/OG0000322.3/OG0000334.3/OG0000334.1/OG0000334.4/OG0000334.2/OG0000344.3/OG0000344.1/OG0000344.4/OG0000344.2/OG0000354.3/OG0000354.2/OG0000354.1/OG0000356.4/OG0000356.1/OG0000356.2/OG0000356.3/OG0000374.1/OG0000374.2/OG0000374.4/OG0000374.3/OG0000381.3/OG0000381.4/OG0000381.1/OG0000381.2/OG0000385.3/OG0000385.1/OG0000385.2/OG0000400.4/OG0000400.1/OG0000400.3/OG0000400.2/OG0000418.4/OG0000418.3/OG0000418.2/OG0000418.1/OG0000447.3/OG0000447.2/OG0000447.1/OG0000475.2/OG0000475.3/OG0000475.1/OG0000484.2/OG0000484.1/OG0000484.3/OG0000521.2/OG0000521.1/OG0000521.3/OG0000525.3/OG0000525.1/OG0000525.2/OG0000533.2/OG0000533.3/OG0000533.4/OG0000533.1/OG0000540.3/OG0000540.4/OG0000540.2/OG0000540.1/OG0000548.2/OG0000548.1/OG0000548.3/OG0000551.3/OG0000551.2/OG0000551.1/OG0000567.1/OG0000567.3/OG0000567.2/OG0000571.3/OG0000571.1/OG0000571.2/OG0000577.3/OG0000577.2/OG0000577.1/OG0000608.1/OG0000608.2/OG0000617.1/OG0000617.2/OG0000617.3/OG0000619.1/OG0000619.3/OG0000619.2/OG0000632.1/OG0000632.2/OG0000637.2/OG0000637.1/OG0000637.3/OG0000653.2/OG0000653.1/OG0000653.3/OG0000655.1/OG0000655.2/OG0000663.3/OG0000663.2/OG0000663.1/OG0000666.3/OG0000666.2/OG0000666.1/OG0000707.1/OG0000707.3/OG0000707.2/OG0000726.3/OG0000726.1/OG0000726.2/OG0000788.1/OG0000788.2/OG0000789.1/OG0000789.2/OG0000827.1/OG0000827.2/OG0000868.2/OG0000868.1/OG0000868.3/OG0000889.2/OG0000889.1/OG0000897.2/OG0000897.1/OG0000916.2/OG0000916.1/OG0000916.3/OG0000921.3/OG0000921.1/OG0000921.2/OG0000935.2/OG0000935.1/OG0000945.1/OG0000945.2/OG0000947.1/OG0000947.2/OG0000966.2/OG0000966.1/OG0001006.1/OG0001006.2/OG0001019.1/OG0001019.2/OG0001033.2/OG0001033.1/OG0001045.2/OG0001045.1/OG0001068.2/OG0001068.1/OG0001084.2/OG0001084.1/OG0001120.2/OG0001120.1/OG0001126.1/OG0001126.2/OG0001172.2/OG0001172.1/OG0001175.2/OG0001175.1/OG0001176.1/OG0001176.2/OG0001218.2/OG0001218.1/OG0001247.1/OG0001247.2/OG0001260.1/OG0001262.2/OG0001262.1/OG0001267.2/OG0001267.1/OG0001275.2/OG0001275.1/OG0001368.2/OG0001368.1/OG0001402.1/OG0001402.2/OG0001415.2/OG0001415.1/OG0001420.1/OG0001421.2/OG0001421.1/OG0001445.2/OG0001445.1/OG0001509.2/OG0001509.1/OG0001572.2/OG0001572.1/OG0001615.2/OG0001615.1/OG0001631.2/OG0001631.1/OG0001652.1/OG0001652.2/OG0001660.1/OG0001678.2/OG0001678.1/OG0001743.1/OG0001743.2/OG0001771.1/OG0001771.2/OG0001772.2/OG0001772.1/OG0001834.1/OG0001867.1/OG0001948.1/OG0001948.2/OG0001972.1/OG0001972.2/OG0002039.1/OG0002047.1/OG0002047.2/OG0002056.1/OG0002061.1/OG0002071.1/OG0002071.2/OG0002103.1/OG0002138.2/OG0002138.1/OG0002154.1/OG0002154.2/OG0002208.1/OG0002208.2/OG0002248.1/OG0002267.1/OG0002298.1/OG0002342.1/OG0002342.2/OG0002360.1/OG0002360.2/OG0002361.2/OG0002361.1/OG0002368.2/OG0002368.1/OG0002383.1/OG0002384.1/OG0002475.1/OG0002486.1/OG0002486.2/OG0002492.1/OG0002572.1/OG0002624.1/OG0002630.1/OG0002630.2/OG0002659.1/OG0002670.1/OG0002740.2/OG0002740.1/OG0002746.1/OG0002790.1/OG0002853.1/OG0002947.2/OG0002947.1/OG0002965.1/OG0003098.1/OG0003104.1/OG0003137.1/OG0003268.1/OG0003343.1/OG0003400.1/OG0003445.1/OG0003456.1/OG0003481.1/OG0003487.1/OG0003591.1/OG0003679.1/OG0003702.1/OG0003730.1/OG0003736.1/OG0003756.1/OG0003774.1/OG0003826.1/OG0004085.1/OG0004138.1/OG0004204.1/OG0004238.1/OG0004249.1/OG0004281.1/OG0004289.1/OG0004423.1/OG0004437.1/OG0004599.1/OG0004611.1/OG0004631.1/OG0004632.1/OG0004699.2/OG0004699.1/OG0004711.1/OG0004811.1/OG0004904.1/OG0004914.1/OG0004970.1/OG0004973.1/OG0004992.1/OG0005016.1/OG0005017.1/OG0005078.1/OG0005116.1/OG0005123.1/OG0005144.1/OG0005256.1/OG0005281.1/OG0005297.1/OG0005362.1/OG0005387.1/OG0005394.1/OG0005396.1/OG0005413.1/OG0005490.1/OG0005542.1/OG0005558.1/OG0005575.1/OG0005722.1/OG0005774.1/OG0005819.1/OG0005877.1/OG0005893.1/OG0006012.1/OG0006041.1/OG0006256.1/OG0006258.1/OG0006307.1/OG0006375.1/OG0006424.1/OG0006434.1/OG0006440.1/OG0006647.1/OG0006819.1/OG0006820.1/OG0006850.1/OG0006860.1/OG0006873.1/OG0006915.1/OG0007085.1/OG0007130.1/OG0007195.1/OG0007346.1/OG0007562.1/OG0007647.1/OG0007650.1/OG0008106.1/OG0008492.1</t>
  </si>
  <si>
    <t>OG0000266.6/OG0000266.3/OG0000266.5/OG0000266.1/OG0000266.2/OG0000266.4/OG0000705.3/OG0000705.2/OG0000705.1/OG0002306.2/OG0002306.1/OG0002581.1/OG0002724.1/OG0002817.2/OG0002817.1/OG0003315.1/OG0003315.2/OG0004638.1/OG0004784.1/OG0005069.1/OG0005129.1/OG0005474.1/OG0005609.1/OG0006411.1/OG0007225.1/OG0007344.1/OG0007366.1/OG0007594.1/OG0008086.1/OG0008273.1/OG0008432.1/OG0008563.1</t>
  </si>
  <si>
    <t>OG0001195.1/OG0001966.2/OG0001966.1/OG0002032.1/OG0002032.2/OG0003081.1/OG0003339.1/OG0003415.1/OG0003508.1/OG0003596.1/OG0004052.1/OG0004681.1/OG0005340.1/OG0005829.1/OG0006064.1/OG0006232.1/OG0006406.1/OG0006467.1/OG0006855.1/OG0007123.1/OG0008011.1/OG0008075.1/OG0008751.1/OG0009025.1</t>
  </si>
  <si>
    <t>OG0000868.2/OG0000868.1/OG0000868.3</t>
  </si>
  <si>
    <t>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0000083.8/OG0000083.1/OG0000083.3/OG0000083.5/OG0000083.6/OG0000083.4/OG0000083.2/OG0000083.7/OG0000107.5/OG0000107.3/OG0000107.7/OG0000107.4/OG0000107.1/OG0000107.2/OG0000107.8/OG0000107.6/OG0000142.2/OG0000142.1/OG0000142.3/OG0000232.4/OG0000232.2/OG0000232.5/OG0000232.1/OG0000232.3/OG0000296.1/OG0000296.2/OG0000296.3/OG0000322.1/OG0000322.2/OG0000322.4/OG0000322.3/OG0000339.3/OG0000339.2/OG0000339.4/OG0000339.1/OG0000370.4/OG0000370.1/OG0000370.2/OG0000370.3/OG0000498.1/OG0000498.3/OG0000498.2/OG0000498.4/OG0000542.1/OG0000542.2/OG0000542.3/OG0000548.2/OG0000548.1/OG0000548.3/OG0000676.3/OG0000676.1/OG0000676.2/OG0000868.2/OG0000868.1/OG0000868.3/OG0000940.2/OG0000940.1/OG0000976.1/OG0000976.2/OG0001068.2/OG0001068.1/OG0001126.1/OG0001126.2/OG0001211.2/OG0001211.1/OG0001214.2/OG0001214.1/OG0001402.1/OG0001402.2/OG0002394.2/OG0002394.1/OG0002956.1/OG0002956.2/OG0003090.1/OG0003547.1/OG0003724.1/OG0004250.1/OG0005445.1/OG0006248.1</t>
  </si>
  <si>
    <t>OG0001925.1/OG0009041.1</t>
  </si>
  <si>
    <t>OG0001966.2/OG0001966.1/OG0002132.2/OG0002132.1/OG0005326.1/OG0006253.1/OG0008529.1</t>
  </si>
  <si>
    <t>OG0002132.2/OG0002132.1/OG0005326.1/OG0006253.1/OG0008529.1</t>
  </si>
  <si>
    <t>OG0001925.1</t>
  </si>
  <si>
    <t>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0000083.8/OG0000083.1/OG0000083.3/OG0000083.5/OG0000083.6/OG0000083.4/OG0000083.2/OG0000083.7/OG0000142.2/OG0000142.1/OG0000142.3/OG0000232.4/OG0000232.2/OG0000232.5/OG0000232.1/OG0000232.3/OG0000322.1/OG0000322.2/OG0000322.4/OG0000322.3/OG0000370.4/OG0000370.1/OG0000370.2/OG0000370.3/OG0000542.1/OG0000542.2/OG0000542.3/OG0000940.2/OG0000940.1/OG0000976.1/OG0000976.2/OG0001126.1/OG0001126.2/OG0001211.2/OG0001211.1/OG0001214.2/OG0001214.1/OG0001402.1/OG0001402.2/OG0002394.2/OG0002394.1/OG0002956.1/OG0002956.2/OG0003090.1/OG0003547.1/OG0005445.1/OG0006248.1</t>
  </si>
  <si>
    <t>OG0000044.13/OG0000044.11/OG0000044.6/OG0000044.14/OG0000044.8/OG0000044.12/OG0000044.10/OG0000044.7/OG0000044.4/OG0000044.5/OG0000044.9/OG0000044.1/OG0000044.3/OG0000044.2/OG0000142.2/OG0000142.1/OG0000142.3/OG0000370.4/OG0000370.1/OG0000370.2/OG0000370.3/OG0001211.2/OG0001211.1/OG0001214.2/OG0001214.1/OG0002394.2/OG0002394.1/OG0002956.1/OG0002956.2/OG0005445.1</t>
  </si>
  <si>
    <t>OG0000046.8/OG0000046.2/OG0000046.5/OG0000046.6/OG0000046.4/OG0000046.11/OG0000046.1/OG0000046.7/OG0000046.9/OG0000046.3/OG0000046.10/OG0001639.1/OG0001639.2/OG0001765.1/OG0002237.1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</si>
  <si>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0000126.3/OG0000126.2/OG0000126.8/OG0000126.6/OG0000126.5/OG0000126.1/OG0000126.4/OG0000126.7/OG0000256.4/OG0000256.5/OG0000256.3/OG0000256.1/OG0000256.2/OG0000318.4/OG0000318.2/OG0000318.1/OG0000318.3/OG0000403.2/OG0000403.1/OG0000485.1/OG0000485.3/OG0000485.2/OG0000567.1/OG0000567.3/OG0000567.2/OG0000617.1/OG0000617.2/OG0000617.3/OG0000635.1/OG0000635.2/OG0000876.1/OG0000876.2/OG0000995.1/OG0000995.2/OG0001050.2/OG0001050.1/OG0001408.1/OG0001408.2/OG0001504.1/OG0001504.2/OG0001597.1/OG0001597.2/OG0001639.1/OG0001639.2/OG0001768.1/OG0002268.1/OG0002601.1/OG0002920.1/OG0003055.1/OG0003287.1/OG0003855.1/OG0005154.1</t>
  </si>
  <si>
    <t>OG0002287.1/OG0002830.1/OG0009738.1</t>
  </si>
  <si>
    <t>OG0000089.4/OG0000089.8/OG0000089.5/OG0000089.2/OG0000089.6/OG0000089.3/OG0000089.7/OG0000089.1/OG0000708.2/OG0000708.3/OG0000708.1/OG0001631.2/OG0001631.1/OG0002024.1/OG0002024.2/OG0005078.1</t>
  </si>
  <si>
    <t>OG0000046.8/OG0000046.2/OG0000046.5/OG0000046.6/OG0000046.4/OG0000046.11/OG0000046.1/OG0000046.7/OG0000046.9/OG0000046.3/OG0000046.10/OG0000356.4/OG0000356.1/OG0000356.2/OG0000356.3/OG0001639.1/OG0001639.2/OG0002494.1</t>
  </si>
  <si>
    <t>OG0000089.4/OG0000089.8/OG0000089.5/OG0000089.2/OG0000089.6/OG0000089.3/OG0000089.7/OG0000089.1/OG0000318.4/OG0000318.2/OG0000318.1/OG0000318.3/OG0000375.4/OG0000375.3/OG0000375.2/OG0000375.1/OG0000708.2/OG0000708.3/OG0000708.1/OG0000945.1/OG0000945.2/OG0001412.2/OG0001412.1/OG0001631.2/OG0001631.1/OG0001712.1/OG0001712.2/OG0002024.1/OG0002024.2/OG0002796.1/OG0003738.1/OG0003776.1/OG0004628.1/OG0004718.1/OG0004957.1/OG0005078.1/OG0005347.1/OG0005432.1/OG0006375.1/OG0006464.1/OG0006850.1/OG0008000.1</t>
  </si>
  <si>
    <t>OG0003832.1/OG0007744.1/OG0008455.1</t>
  </si>
  <si>
    <t>OG0002024.1/OG0002024.2/OG0004778.1</t>
  </si>
  <si>
    <t>OG0006256.1</t>
  </si>
  <si>
    <t>OG0003339.1/OG0003415.1/OG0003596.1/OG0004681.1/OG0005340.1/OG0005829.1/OG0006232.1/OG0006406.1/OG0006855.1/OG0007123.1/OG0008011.1/OG0008075.1/OG0008751.1</t>
  </si>
  <si>
    <t>OG0000014.7/OG0000014.8/OG0000014.13/OG0000014.14/OG0000014.9/OG0000014.5/OG0000014.4/OG0000014.6/OG0000014.1/OG0000014.11/OG0000014.2/OG0000014.10/OG0000014.12/OG0000014.3/OG0000081.3/OG0000081.9/OG0000081.8/OG0000081.5/OG0000081.4/OG0000081.1/OG0000081.6/OG0000081.7/OG0000081.2/OG0000102.3/OG0000102.1/OG0000102.2/OG0000102.6/OG0000102.5/OG0000102.4/OG0000102.7/OG0000102.8/OG0000105.3/OG0000105.1/OG0000105.5/OG0000105.7/OG0000105.6/OG0000105.2/OG0000105.4/OG0000143.2/OG0000143.3/OG0000143.1/OG0000143.4/OG0000200.4/OG0000200.5/OG0000200.2/OG0000200.6/OG0000200.3/OG0000200.1/OG0000219.5/OG0000219.1/OG0000219.4/OG0000219.3/OG0000219.2/OG0000274.1/OG0000274.4/OG0000274.5/OG0000274.2/OG0000274.3/OG0000322.1/OG0000322.2/OG0000322.4/OG0000322.3/OG0000334.3/OG0000334.1/OG0000334.4/OG0000334.2/OG0000385.3/OG0000385.1/OG0000385.2/OG0000418.4/OG0000418.3/OG0000418.2/OG0000418.1/OG0000447.3/OG0000447.2/OG0000447.1/OG0000548.2/OG0000548.1/OG0000548.3/OG0000608.1/OG0000608.2/OG0000632.1/OG0000632.2/OG0000637.2/OG0000637.1/OG0000637.3/OG0000666.3/OG0000666.2/OG0000666.1/OG0000789.1/OG0000789.2/OG0000921.3/OG0000921.1/OG0000921.2/OG0000947.1/OG0000947.2/OG0000966.2/OG0000966.1/OG0001006.1/OG0001006.2/OG0001084.2/OG0001084.1/OG0001260.1/OG0001262.2/OG0001262.1/OG0001421.2/OG0001421.1/OG0001652.1/OG0001652.2/OG0001772.2/OG0001772.1/OG0001972.1/OG0001972.2/OG0002103.1/OG0002138.2/OG0002138.1/OG0002342.1/OG0002342.2/OG0002624.1/OG0002630.1/OG0002630.2/OG0002746.1/OG0003104.1/OG0003137.1/OG0003591.1/OG0003736.1/OG0003756.1/OG0003774.1/OG0004289.1/OG0004631.1/OG0004632.1/OG0004914.1/OG0004973.1/OG0005017.1/OG0005078.1/OG0005116.1/OG0005256.1/OG0005281.1/OG0005297.1/OG0005362.1/OG0005394.1/OG0005396.1/OG0005575.1/OG0005722.1/OG0005893.1/OG0006375.1/OG0006434.1/OG0006647.1/OG0006820.1/OG0006850.1/OG0006873.1/OG0007085.1/OG0007130.1/OG0007346.1/OG0007562.1/OG0007647.1</t>
  </si>
  <si>
    <t>OG0000266.6/OG0000266.3/OG0000266.5/OG0000266.1/OG0000266.2/OG0000266.4/OG0002306.2/OG0002306.1/OG0002581.1/OG0003315.1/OG0003315.2/OG0005474.1/OG0005609.1/OG0006411.1/OG0007225.1/OG0007366.1/OG0008086.1/OG0008432.1</t>
  </si>
  <si>
    <t>OG0000015.9/OG0000015.11/OG0000015.13/OG0000015.6/OG0000015.3/OG0000015.7/OG0000015.4/OG0000015.5/OG0000015.8/OG0000015.14/OG0000015.1/OG0000015.2/OG0000015.12/OG0000015.10/OG0000022.12/OG0000022.10/OG0000022.15/OG0000022.8/OG0000022.9/OG0000022.4/OG0000022.1/OG0000022.16/OG0000022.7/OG0000022.6/OG0000022.13/OG0000022.5/OG0000022.14/OG0000022.11/OG0000022.2/OG0000022.3/OG0000140.1/OG0000140.4/OG0000140.2/OG0000140.3/OG0000140.5/OG0000140.6/OG0000140.7/OG0000187.6/OG0000187.5/OG0000187.4/OG0000187.3/OG0000187.1/OG0000187.2/OG0000192.1/OG0000192.2/OG0000192.5/OG0000192.4/OG0000192.3/OG0000316.4/OG0000316.2/OG0000316.5/OG0000316.1/OG0000316.3/OG0000320.4/OG0000320.3/OG0000320.2/OG0000320.1/OG0000320.5/OG0000322.1/OG0000322.2/OG0000322.4/OG0000322.3/OG0000346.3/OG0000346.1/OG0000346.2/OG0000346.4/OG0000501.1/OG0000561.2/OG0000561.3/OG0000561.1/OG0000607.1/OG0000607.2/OG0000653.2/OG0000653.1/OG0000653.3/OG0000833.2/OG0000833.1/OG0000972.1/OG0000972.2/OG0000974.1/OG0000974.2/OG0001149.1/OG0001149.2/OG0001200.2/OG0001200.1/OG0001203.2/OG0001203.1/OG0001241.1/OG0001241.2/OG0001397.1/OG0001397.2/OG0001527.2/OG0001527.1/OG0001702.2/OG0001702.1/OG0001811.2/OG0001811.1/OG0001826.2/OG0001826.1/OG0001844.2/OG0001844.1/OG0001963.1/OG0001963.2/OG0002047.1/OG0002047.2/OG0002076.1/OG0002076.2/OG0002125.1/OG0002165.1/OG0002341.1/OG0002366.1/OG0002366.2/OG0002395.1/OG0002470.1/OG0002491.1/OG0002504.2/OG0002504.1/OG0002585.1/OG0002612.2/OG0002612.1/OG0002635.2/OG0002635.1/OG0002730.1/OG0002805.1/OG0002809.2/OG0002809.1/OG0002959.1/OG0002969.1/OG0003044.1/OG0003065.1/OG0003154.1/OG0003269.1/OG0003324.1/OG0003340.1/OG0003340.2/OG0003469.1/OG0003567.1/OG0003579.1/OG0003655.1/OG0003655.2/OG0003856.1/OG0003994.1/OG0004056.1/OG0004072.1/OG0004087.1/OG0004099.1/OG0004111.1/OG0004127.1/OG0004240.1/OG0004257.1/OG0004313.1/OG0004346.1/OG0004490.1/OG0004574.1/OG0004590.1/OG0004609.1/OG0004620.1/OG0004673.1/OG0004693.1/OG0004726.1/OG0004736.1/OG0004750.1/OG0004762.1/OG0004768.1/OG0005072.1/OG0005105.1/OG0005123.1/OG0005132.1/OG0005277.1/OG0005278.1/OG0005327.1/OG0005401.1/OG0005435.1/OG0005465.1/OG0005485.1/OG0005520.1/OG0005585.1/OG0005694.1/OG0005707.1/OG0005816.1/OG0005832.1/OG0005973.1/OG0006052.1/OG0006293.1/OG0006413.1/OG0006481.1/OG0006792.1/OG0006867.1/OG0006934.1/OG0006953.1/OG0007093.1/OG0007157.1/OG0007212.1/OG0007237.1/OG0007291.1/OG0007722.1/OG0007811.1/OG0007822.1</t>
  </si>
  <si>
    <t>OG0002653.1/OG0003797.1/OG0003850.1/OG0005380.1/OG0005418.1/OG0005444.1/OG0005552.1/OG0005897.1/OG0005907.1/OG0006227.1/OG0006466.1/OG0006475.1/OG0006482.1/OG0006598.1/OG0006720.1/OG0007185.1/OG0007350.1/OG0007826.1</t>
  </si>
  <si>
    <t>OG0001373.1/OG0002011.1/OG0002011.2/OG0002628.2/OG0002628.1/OG0003576.1/OG0003959.1/OG0006476.1</t>
  </si>
  <si>
    <t>OG0001191.1/OG0001191.2/OG0003319.1/OG0004069.1/OG0006643.1/OG0007409.1/OG0007659.1/OG0008785.1</t>
  </si>
  <si>
    <t>OG0003330.1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</si>
  <si>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0000044.13/OG0000044.11/OG0000044.6/OG0000044.14/OG0000044.8/OG0000044.12/OG0000044.10/OG0000044.7/OG0000044.4/OG0000044.5/OG0000044.9/OG0000044.1/OG0000044.3/OG0000044.2/OG0000089.4/OG0000089.8/OG0000089.5/OG0000089.2/OG0000089.6/OG0000089.3/OG0000089.7/OG0000089.1/OG0000102.3/OG0000102.1/OG0000102.2/OG0000102.6/OG0000102.5/OG0000102.4/OG0000102.7/OG0000102.8/OG0000106.2/OG0000106.3/OG0000106.5/OG0000106.4/OG0000106.7/OG0000106.6/OG0000106.1/OG0000121.5/OG0000121.1/OG0000121.2/OG0000121.3/OG0000121.4/OG0000121.6/OG0000121.8/OG0000121.7/OG0000131.4/OG0000131.6/OG0000131.2/OG0000131.1/OG0000131.3/OG0000131.5/OG0000131.7/OG0000142.2/OG0000142.1/OG0000142.3/OG0000153.5/OG0000153.4/OG0000153.3/OG0000153.1/OG0000153.2/OG0000178.3/OG0000178.6/OG0000178.4/OG0000178.5/OG0000178.1/OG0000178.2/OG0000203.1/OG0000203.3/OG0000203.5/OG0000203.2/OG0000203.4/OG0000222.2/OG0000222.1/OG0000222.4/OG0000222.5/OG0000222.3/OG0000247.4/OG0000247.5/OG0000247.1/OG0000247.3/OG0000247.2/OG0000273.1/OG0000273.5/OG0000273.4/OG0000273.2/OG0000273.3/OG0000278.4/OG0000278.2/OG0000278.1/OG0000278.3/OG0000278.5/OG0000305.1/OG0000305.4/OG0000305.2/OG0000305.3/OG0000306.4/OG0000306.1/OG0000306.2/OG0000306.3/OG0000322.1/OG0000322.2/OG0000322.4/OG0000322.3/OG0000367.2/OG0000367.1/OG0000367.3/OG0000367.4/OG0000370.4/OG0000370.1/OG0000370.2/OG0000370.3/OG0000419.4/OG0000419.3/OG0000419.2/OG0000419.1/OG0000426.3/OG0000426.1/OG0000426.2/OG0000484.2/OG0000484.1/OG0000484.3/OG0000498.1/OG0000498.3/OG0000498.2/OG0000498.4/OG0000525.3/OG0000525.1/OG0000525.2/OG0000571.3/OG0000571.1/OG0000571.2/OG0000618.2/OG0000618.1/OG0000618.3/OG0000627.1/OG0000627.2/OG0000627.3/OG0000648.2/OG0000648.1/OG0000663.3/OG0000663.2/OG0000663.1/OG0000671.3/OG0000671.1/OG0000671.2/OG0000676.3/OG0000676.1/OG0000676.2/OG0000686.1/OG0000686.2/OG0000686.3/OG0000690.2/OG0000690.1/OG0000704.2/OG0000704.1/OG0000704.3/OG0000712.1/OG0000712.2/OG0000947.1/OG0000947.2/OG0000967.1/OG0000967.2/OG0000967.3/OG0001068.2/OG0001068.1/OG0001149.1/OG0001149.2/OG0001175.2/OG0001175.1/OG0001191.1/OG0001191.2/OG0001213.1/OG0001213.2/OG0001249.1/OG0001251.2/OG0001251.1/OG0001543.2/OG0001543.1/OG0001552.2/OG0001552.1/OG0001610.1/OG0001719.1/OG0001768.1/OG0001772.2/OG0001772.1/OG0001815.2/OG0001815.1/OG0001918.1/OG0001932.1/OG0001932.2/OG0001972.1/OG0001972.2/OG0002067.1/OG0002110.1/OG0002408.2/OG0002408.1/OG0002584.1/OG0002584.2/OG0002621.1/OG0002746.1/OG0002754.1/OG0002961.1/OG0003046.1/OG0003050.1/OG0003243.1/OG0003276.1/OG0003344.1/OG0003387.1/OG0003566.1/OG0003582.1/OG0003730.1/OG0003977.1/OG0004119.1/OG0004127.1/OG0004212.2/OG0004212.1/OG0004250.1/OG0004283.1/OG0004304.1/OG0004347.1/OG0004391.1/OG0004480.1/OG0004738.1/OG0004789.1/OG0004883.1/OG0004930.1/OG0004981.1/OG0005076.1/OG0005092.1/OG0005109.1/OG0005116.1/OG0005361.1/OG0005399.1/OG0005432.1/OG0005583.1/OG0005838.1/OG0006056.1/OG0006181.1/OG0006248.1/OG0006256.1/OG0006297.1/OG0006320.1/OG0006407.1/OG0006431.1/OG0006706.1/OG0007085.1/OG0007130.1/OG0007432.1/OG0007608.1/OG0007647.1/OG0007861.1</t>
  </si>
  <si>
    <t>OG0005464.1</t>
  </si>
  <si>
    <t>OG0000083.8/OG0000083.1/OG0000083.3/OG0000083.5/OG0000083.6/OG0000083.4/OG0000083.2/OG0000083.7</t>
  </si>
  <si>
    <t>OG0001496.3/OG0001496.2/OG0001496.1</t>
  </si>
  <si>
    <t>OG0004134.1</t>
  </si>
  <si>
    <t>OG0003435.1</t>
  </si>
  <si>
    <t>OG0000370.4/OG0000370.1/OG0000370.2/OG0000370.3/OG0001211.2/OG0001211.1/OG0001214.2/OG0001214.1/OG0002394.2/OG0002394.1/OG0002956.1/OG0002956.2/OG0005445.1</t>
  </si>
  <si>
    <t>OG0004294.1/OG0005832.1</t>
  </si>
  <si>
    <t>OG0000180.6/OG0000180.4/OG0000180.3/OG0000180.2/OG0000180.5/OG0000180.1/OG0000400.4/OG0000400.1/OG0000400.3/OG0000400.2/OG0001935.1/OG0002165.1/OG0002178.1/OG0002178.2/OG0002578.1/OG0002746.1/OG0003026.1/OG0003090.1/OG0003309.1/OG0003481.1/OG0005832.1/OG0006248.1/OG0007822.1</t>
  </si>
  <si>
    <t>OG0000945.1/OG0000945.2/OG0003738.1/OG0005347.1/OG0006464.1</t>
  </si>
  <si>
    <t>OG0003795.1/OG0006030.1</t>
  </si>
  <si>
    <t>OG0000102.3/OG0000102.1/OG0000102.2/OG0000102.6/OG0000102.5/OG0000102.4/OG0000102.7/OG0000102.8/OG0001084.2/OG0001084.1</t>
  </si>
  <si>
    <t>OG0005803.1/OG0006883.1/OG0007144.1</t>
  </si>
  <si>
    <t>OG0000696.1/OG0000696.2/OG0000696.3/OG0000710.3/OG0000710.1/OG0000710.2/OG0003146.1/OG0003949.2/OG0003949.1/OG0004426.1/OG0004785.1/OG0006025.1/OG0008053.1</t>
  </si>
  <si>
    <t>OG0000372.5/OG0000372.3/OG0000372.4/OG0000372.1/OG0000372.2/OG0000868.2/OG0000868.1/OG0000868.3/OG0005758.1</t>
  </si>
  <si>
    <t>OG0007787.1</t>
  </si>
  <si>
    <t>OG0000419.4/OG0000419.3/OG0000419.2/OG0000419.1/OG0001267.2/OG0001267.1/OG0001299.3/OG0001299.2/OG0001299.1/OG0001772.2/OG0001772.1/OG0003730.1/OG0003763.1/OG0003937.1/OG0004038.1/OG0004087.1/OG0004263.1/OG0004419.1/OG0004536.1/OG0005078.1/OG0005926.1/OG0006464.1/OG0006647.1/OG0006894.1</t>
  </si>
  <si>
    <t>OG0000408.2/OG0000408.1/OG0000408.3/OG0000408.4/OG0000408.5/OG0007229.1</t>
  </si>
  <si>
    <t>OG0003315.1/OG0003315.2/OG0003959.1/OG0007345.1</t>
  </si>
  <si>
    <t>OG0003593.1/OG0005983.1</t>
  </si>
  <si>
    <t>OG0002368.2/OG0002368.1/OG0003218.1/OG0004755.1/OG0005492.1/OG0005736.1/OG0008449.1</t>
  </si>
  <si>
    <t>OG0002257.2/OG0002257.1/OG0003459.1/OG0007234.1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</si>
  <si>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0000318.4/OG0000318.2/OG0000318.1/OG0000318.3/OG0000331.1/OG0000331.3/OG0000331.2/OG0000331.4/OG0000704.2/OG0000704.1/OG0000704.3/OG0001578.2/OG0001578.1/OG0001607.2/OG0001607.1/OG0001639.1/OG0001639.2/OG0001768.1/OG0001769.2/OG0001769.1/OG0001794.1/OG0001794.2/OG0001981.2/OG0001981.1/OG0002107.2/OG0002107.1/OG0002601.1/OG0002754.1/OG0003752.1/OG0003943.1/OG0004283.1/OG0004636.1/OG0004704.1/OG0004883.1/OG0005446.1/OG0006033.1/OG0006333.1/OG0006819.1</t>
  </si>
  <si>
    <t>OG0002186.1/OG0002287.1/OG0008269.1</t>
  </si>
  <si>
    <t>OG0000050.7/OG0000050.8/OG0000050.1/OG0000050.6/OG0000050.10/OG0000050.5/OG0000050.11/OG0000050.9/OG0000050.3/OG0000050.2/OG0000050.4/OG0000318.4/OG0000318.2/OG0000318.1/OG0000318.3/OG0000331.1/OG0000331.3/OG0000331.2/OG0000331.4/OG0000704.2/OG0000704.1/OG0000704.3/OG0001578.2/OG0001578.1/OG0001768.1/OG0001769.2/OG0001769.1/OG0002107.2/OG0002107.1/OG0002601.1/OG0002754.1/OG0003752.1/OG0003943.1/OG0004283.1/OG0004636.1/OG0004704.1/OG0004883.1/OG0005446.1/OG0006033.1/OG0006819.1</t>
  </si>
  <si>
    <t>OG0003669.1/OG0006015.1/OG0006178.1</t>
  </si>
  <si>
    <t>OG0006630.1</t>
  </si>
  <si>
    <t>OG0000196.3/OG0000196.5/OG0000196.4/OG0000196.1/OG0000196.2</t>
  </si>
  <si>
    <t>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0000073.10/OG0000073.7/OG0000073.3/OG0000073.11/OG0000073.8/OG0000073.1/OG0000073.5/OG0000073.2/OG0000073.9/OG0000073.4/OG0000073.6/OG0000089.4/OG0000089.8/OG0000089.5/OG0000089.2/OG0000089.6/OG0000089.3/OG0000089.7/OG0000089.1/OG0000107.5/OG0000107.3/OG0000107.7/OG0000107.4/OG0000107.1/OG0000107.2/OG0000107.8/OG0000107.6/OG0000109.4/OG0000109.8/OG0000109.1/OG0000109.3/OG0000109.7/OG0000109.6/OG0000109.9/OG0000109.5/OG0000109.2/OG0000121.5/OG0000121.1/OG0000121.2/OG0000121.3/OG0000121.4/OG0000121.6/OG0000121.8/OG0000121.7/OG0000140.1/OG0000140.4/OG0000140.2/OG0000140.3/OG0000140.5/OG0000140.6/OG0000140.7/OG0000170.2/OG0000170.4/OG0000170.1/OG0000170.3/OG0000181.3/OG0000181.5/OG0000181.1/OG0000181.2/OG0000181.4/OG0000200.4/OG0000200.5/OG0000200.2/OG0000200.6/OG0000200.3/OG0000200.1/OG0000205.5/OG0000205.2/OG0000205.7/OG0000205.3/OG0000205.1/OG0000205.4/OG0000205.6/OG0000242.3/OG0000242.5/OG0000242.2/OG0000242.4/OG0000242.1/OG0000256.4/OG0000256.5/OG0000256.3/OG0000256.1/OG0000256.2/OG0000265.3/OG0000265.1/OG0000265.2/OG0000265.4/OG0000265.5/OG0000267.4/OG0000267.1/OG0000267.2/OG0000267.5/OG0000267.3/OG0000278.4/OG0000278.2/OG0000278.1/OG0000278.3/OG0000278.5/OG0000298.3/OG0000298.4/OG0000298.5/OG0000298.1/OG0000298.2/OG0000300.2/OG0000300.3/OG0000300.1/OG0000333.4/OG0000333.2/OG0000333.1/OG0000333.3/OG0000343.4/OG0000343.1/OG0000343.2/OG0000343.3/OG0000433.3/OG0000433.2/OG0000433.1/OG0000434.1/OG0000434.2/OG0000446.3/OG0000446.2/OG0000446.1/OG0000476.1/OG0000476.2/OG0000476.3/OG0000490.2/OG0000490.1/OG0000540.3/OG0000540.4/OG0000540.2/OG0000540.1/OG0000549.2/OG0000549.1/OG0000556.3/OG0000556.1/OG0000556.2/OG0000567.1/OG0000567.3/OG0000567.2/OG0000580.2/OG0000580.1/OG0000580.3/OG0000582.3/OG0000582.1/OG0000582.2/OG0000607.1/OG0000607.2/OG0000618.2/OG0000618.1/OG0000618.3/OG0000619.1/OG0000619.3/OG0000619.2/OG0000628.1/OG0000628.2/OG0000636.3/OG0000636.1/OG0000636.2/OG0000664.1/OG0000664.2/OG0000691.2/OG0000691.1/OG0000695.2/OG0000695.3/OG0000695.1/OG0000696.1/OG0000696.2/OG0000696.3/OG0000724.2/OG0000724.1/OG0000724.3/OG0000725.1/OG0000725.2/OG0000737.1/OG0000737.3/OG0000737.2/OG0000741.2/OG0000741.1/OG0000741.3/OG0000763.1/OG0000763.2/OG0000772.1/OG0000772.2/OG0000780.2/OG0000780.1/OG0000781.2/OG0000781.1/OG0000785.1/OG0000785.2/OG0000805.3/OG0000805.2/OG0000805.1/OG0000812.1/OG0000812.2/OG0000812.3/OG0000852.2/OG0000852.1/OG0000862.2/OG0000862.1/OG0000883.1/OG0000883.2/OG0000883.3/OG0000897.2/OG0000897.1/OG0000932.3/OG0000932.1/OG0000932.2/OG0000935.2/OG0000935.1/OG0000938.1/OG0000938.3/OG0000938.2/OG0000952.2/OG0000952.1/OG0001006.1/OG0001006.2/OG0001015.1/OG0001016.1/OG0001016.2/OG0001027.2/OG0001027.1/OG0001033.2/OG0001033.1/OG0001047.2/OG0001047.1/OG0001067.1/OG0001083.1/OG0001083.2/OG0001087.1/OG0001087.2/OG0001115.2/OG0001115.1/OG0001127.2/OG0001127.1/OG0001128.1/OG0001128.2/OG0001141.1/OG0001154.1/OG0001154.2/OG0001164.2/OG0001164.1/OG0001172.2/OG0001172.1/OG0001173.2/OG0001173.1/OG0001193.1/OG0001193.2/OG0001199.1/OG0001202.2/OG0001202.1/OG0001222.1/OG0001222.2/OG0001243.2/OG0001243.1/OG0001247.1/OG0001247.2/OG0001271.2/OG0001271.1/OG0001276.2/OG0001276.1/OG0001355.2/OG0001355.1/OG0001360.2/OG0001360.1/OG0001364.2/OG0001364.1/OG0001389.1/OG0001392.2/OG0001392.1/OG0001395.2/OG0001395.1/OG0001403.2/OG0001403.1/OG0001452.1/OG0001464.1/OG0001464.2/OG0001499.1/OG0001501.1/OG0001507.2/OG0001507.1/OG0001512.1/OG0001512.2/OG0001562.1/OG0001562.2/OG0001602.1/OG0001612.1/OG0001612.2/OG0001616.1/OG0001616.2/OG0001631.2/OG0001631.1/OG0001635.1/OG0001638.1/OG0001638.2/OG0001640.1/OG0001640.2/OG0001670.2/OG0001670.1/OG0001673.1/OG0001706.1/OG0001706.2/OG0001714.2/OG0001714.1/OG0001718.1/OG0001743.1/OG0001743.2/OG0001744.1/OG0001750.1/OG0001750.2/OG0001814.1/OG0001814.2/OG0001842.2/OG0001842.1/OG0001850.1/OG0001850.2/OG0001853.2/OG0001853.1/OG0001918.1/OG0001929.1/OG0001932.1/OG0001932.2/OG0001939.1/OG0001943.1/OG0001943.2/OG0001959.2/OG0001959.1/OG0001964.1/OG0001980.1/OG0001980.2/OG0001992.1/OG0001993.1/OG0002000.1/OG0002008.1/OG0002018.1/OG0002030.1/OG0002030.2/OG0002074.2/OG0002074.1/OG0002107.2/OG0002107.1/OG0002112.1/OG0002126.2/OG0002126.1/OG0002128.1/OG0002128.2/OG0002146.1/OG0002154.1/OG0002154.2/OG0002160.1/OG0002167.1/OG0002229.1/OG0002229.2/OG0002236.1/OG0002236.2/OG0002355.1/OG0002357.1/OG0002357.2/OG0002358.1/OG0002358.2/OG0002364.1/OG0002364.2/OG0002384.1/OG0002386.1/OG0002409.1/OG0002455.1/OG0002474.2/OG0002474.1/OG0002501.1/OG0002501.2/OG0002506.1/OG0002572.1/OG0002597.1/OG0002597.2/OG0002598.1/OG0002598.2/OG0002601.1/OG0002602.2/OG0002602.1/OG0002640.1/OG0002650.1/OG0002650.2/OG0002659.1/OG0002668.2/OG0002668.1/OG0002709.1/OG0002730.1/OG0002742.1/OG0002746.1/OG0002752.1/OG0002756.1/OG0002761.1/OG0002762.2/OG0002762.1/OG0002766.2/OG0002766.1/OG0002784.2/OG0002784.1/OG0002785.2/OG0002785.1/OG0002794.2/OG0002794.1/OG0002810.1/OG0002916.1/OG0002937.1/OG0002937.2/OG0002949.1/OG0002949.2/OG0002954.1/OG0002955.1/OG0003014.1/OG0003031.1/OG0003043.1/OG0003047.1/OG0003067.1/OG0003095.1/OG0003098.1/OG0003143.1/OG0003147.1/OG0003224.1/OG0003266.2/OG0003266.1/OG0003270.1/OG0003279.1/OG0003304.1/OG0003390.1/OG0003396.1/OG0003416.1/OG0003449.1/OG0003456.1/OG0003457.1/OG0003466.1/OG0003472.1/OG0003478.1/OG0003478.2/OG0003486.1/OG0003494.1/OG0003502.1/OG0003511.1/OG0003521.1/OG0003522.1/OG0003525.1/OG0003527.1/OG0003528.1/OG0003558.1/OG0003590.1/OG0003597.1/OG0003598.1/OG0003642.1/OG0003665.1/OG0003667.1/OG0003702.1/OG0003704.1/OG0003704.2/OG0003708.1/OG0003710.1/OG0003715.1/OG0003717.1/OG0003721.1/OG0003723.1/OG0003725.1/OG0003726.2/OG0003726.1/OG0003730.1/OG0003731.1/OG0003750.1/OG0003774.1/OG0003778.1/OG0003779.1/OG0003783.1/OG0003830.1/OG0003919.1/OG0003926.1/OG0003931.1/OG0003937.1/OG0003946.1/OG0003951.1/OG0003952.1/OG0003961.1/OG0003965.1/OG0003969.1/OG0003972.1/OG0003983.1/OG0003990.1/OG0003995.1/OG0004019.1/OG0004038.1/OG0004044.1/OG0004047.1/OG0004055.1/OG0004068.1/OG0004069.1/OG0004097.1/OG0004112.1/OG0004112.2/OG0004136.1/OG0004137.1/OG0004207.1/OG0004234.1/OG0004235.1/OG0004241.1/OG0004246.1/OG0004249.1/OG0004251.1/OG0004288.1/OG0004293.1/OG0004295.1/OG0004296.1/OG0004300.1/OG0004333.1/OG0004335.1/OG0004338.1/OG0004354.1/OG0004356.1/OG0004369.1/OG0004370.1/OG0004371.1/OG0004374.1/OG0004374.2/OG0004391.1/OG0004393.1/OG0004408.1/OG0004409.1/OG0004414.1/OG0004419.1/OG0004423.1/OG0004434.1/OG0004437.1/OG0004441.1/OG0004471.1/OG0004482.1/OG0004484.1/OG0004487.1/OG0004493.1/OG0004536.1/OG0004539.1/OG0004554.1/OG0004561.1/OG0004583.1/OG0004589.1/OG0004590.1/OG0004601.1/OG0004612.1/OG0004614.1/OG0004618.1/OG0004621.1/OG0004653.1/OG0004656.1/OG0004694.1/OG0004700.1/OG0004711.1/OG0004714.1/OG0004717.1/OG0004718.1/OG0004729.1/OG0004742.1/OG0004757.1/OG0004758.1/OG0004778.1/OG0004780.1/OG0004788.1/OG0004792.1/OG0004793.1/OG0004798.1/OG0004815.1/OG0004895.1/OG0004904.1/OG0004920.1/OG0004932.1/OG0004942.1/OG0004944.1/OG0004954.1/OG0004955.1/OG0004958.1/OG0004959.1/OG0004974.1/OG0004993.1/OG0004994.1/OG0005003.1/OG0005013.1/OG0005015.1/OG0005025.1/OG0005030.1/OG0005035.1/OG0005053.1/OG0005054.1/OG0005055.1/OG0005059.1/OG0005063.1/OG0005074.1/OG0005077.1/OG0005102.1/OG0005112.1/OG0005120.1/OG0005124.1/OG0005127.1/OG0005131.1/OG0005144.1/OG0005152.1/OG0005153.1/OG0005156.1/OG0005159.1/OG0005160.1/OG0005162.1/OG0005166.1/OG0005168.1/OG0005171.1/OG0005243.1/OG0005246.1/OG0005254.1/OG0005258.1/OG0005278.1/OG0005283.1/OG0005293.1/OG0005296.1/OG0005298.1/OG0005299.1/OG0005303.1/OG0005307.1/OG0005310.1/OG0005319.1/OG0005324.1/OG0005345.1/OG0005346.1/OG0005354.1/OG0005364.1/OG0005374.1/OG0005381.1/OG0005383.1/OG0005402.1/OG0005406.1/OG0005417.1/OG0005423.1/OG0005448.1/OG0005450.1/OG0005451.1/OG0005457.1/OG0005458.1/OG0005460.1/OG0005489.1/OG0005494.1/OG0005505.1/OG0005513.1/OG0005514.1/OG0005517.1/OG0005526.1/OG0005527.1/OG0005542.1/OG0005551.1/OG0005554.1/OG0005558.1/OG0005564.1/OG0005574.1/OG0005580.1/OG0005585.1/OG0005651.1/OG0005656.1/OG0005657.1/OG0005664.1/OG0005666.1/OG0005671.1/OG0005686.1/OG0005693.1/OG0005717.1/OG0005719.1/OG0005720.1/OG0005724.1/OG0005727.1/OG0005728.1/OG0005733.1/OG0005738.1/OG0005743.1/OG0005744.1/OG0005754.1/OG0005767.1/OG0005770.1/OG0005788.1/OG0005797.1/OG0005802.1/OG0005804.1/OG0005811.1/OG0005819.1/OG0005821.1/OG0005823.1/OG0005824.1/OG0005827.1/OG0005845.1/OG0005851.1/OG0005852.1/OG0005853.1/OG0005854.1/OG0005877.1/OG0005885.1/OG0005890.1/OG0005910.1/OG0005944.1/OG0005955.1/OG0005960.1/OG0005963.1/OG0005967.1/OG0005969.1/OG0005981.1/OG0005994.1/OG0005998.1/OG0006000.1/OG0006001.1/OG0006008.1/OG0006010.1/OG0006014.1/OG0006016.1/OG0006048.1/OG0006052.1/OG0006059.1/OG0006142.1/OG0006150.1/OG0006157.1/OG0006177.1/OG0006185.1/OG0006205.1/OG0006209.1/OG0006216.1/OG0006218.1/OG0006222.1/OG0006226.1/OG0006234.1/OG0006261.1/OG0006274.1/OG0006275.1/OG0006300.1/OG0006321.1/OG0006331.1/OG0006336.1/OG0006340.1/OG0006349.1/OG0006361.1/OG0006364.1/OG0006369.1/OG0006371.1/OG0006381.1/OG0006393.1/OG0006394.1/OG0006403.1/OG0006404.1/OG0006417.1/OG0006424.1/OG0006436.1/OG0006437.1/OG0006448.1/OG0006456.1/OG0006479.1/OG0006496.1/OG0006515.1/OG0006516.1/OG0006519.1/OG0006623.1/OG0006629.1/OG0006640.1/OG0006650.1/OG0006657.1/OG0006664.1/OG0006666.1/OG0006676.1/OG0006680.1/OG0006685.1/OG0006687.1/OG0006701.1/OG0006721.1/OG0006723.1/OG0006724.1/OG0006733.1/OG0006739.1/OG0006748.1/OG0006749.1/OG0006763.1/OG0006769.1/OG0006774.1/OG0006776.1/OG0006782.1/OG0006808.1/OG0006837.1/OG0006845.1/OG0006854.1/OG0006860.1/OG0006861.1/OG0006903.1/OG0006908.1/OG0006909.1/OG0006918.1/OG0006922.1/OG0006941.1/OG0006943.1/OG0006954.1/OG0006963.1/OG0007074.1/OG0007077.1/OG0007098.1/OG0007110.1/OG0007140.1/OG0007166.1/OG0007167.1/OG0007173.1/OG0007183.1/OG0007184.1/OG0007195.1/OG0007197.1/OG0007202.1/OG0007218.1/OG0007222.1/OG0007224.1/OG0007243.1/OG0007254.1/OG0007261.1/OG0007266.1/OG0007268.1/OG0007277.1/OG0007280.1/OG0007282.1/OG0007284.1/OG0007294.1/OG0007299.1/OG0007319.1/OG0007333.1/OG0007337.1/OG0007354.1/OG0007362.1/OG0007365.1/OG0007391.1/OG0007392.1/OG0007399.1/OG0007402.1/OG0007419.1/OG0007422.1/OG0007425.1/OG0007429.1/OG0007432.1/OG0007442.1/OG0007565.1/OG0007627.1/OG0007640.1/OG0007648.1/OG0007650.1/OG0007658.1/OG0007698.1/OG0007699.1/OG0007702.1/OG0007711.1/OG0007735.1/OG0007754.1/OG0007756.1/OG0007759.1/OG0007772.1/OG0007789.1/OG0007800.1/OG0007801.1/OG0007805.1/OG0007814.1/OG0007839.1/OG0007991.1/OG0008073.1/OG0008097.1/OG0008101.1/OG0008106.1/OG0008140.1/OG0008151.1/OG0008168.1/OG0008175.1/OG0008437.1/OG0008460.1/OG0008523.1/OG0008535.1/OG0008776.1/OG0008793.1/OG0009116.1</t>
  </si>
  <si>
    <t>OG0000302.7/OG0000302.3/OG0000302.2/OG0000302.6/OG0000302.1/OG0000302.5/OG0000302.4/OG0000408.2/OG0000408.1/OG0000408.3/OG0000408.4/OG0000408.5/OG0001069.2/OG0001069.1/OG0001292.2/OG0001292.1/OG0001460.3/OG0001460.1/OG0001460.2/OG0001605.2/OG0001605.1/OG0001605.3/OG0001686.1/OG0001686.2/OG0001862.2/OG0001862.1/OG0001940.1/OG0001974.1/OG0002257.2/OG0002257.1/OG0002480.1/OG0002860.1/OG0002951.1/OG0003257.1/OG0003335.1/OG0003341.1/OG0003681.1/OG0003921.1/OG0003927.1/OG0003927.2/OG0003938.1/OG0004002.1/OG0004060.1/OG0004157.1/OG0004226.1/OG0004280.1/OG0004282.1/OG0004401.1/OG0004443.1/OG0004453.1/OG0004456.1/OG0004734.1/OG0004779.1/OG0004795.1/OG0004808.1/OG0004810.1/OG0004911.1/OG0004989.1/OG0005285.1/OG0005288.1/OG0005376.1/OG0005410.1/OG0005422.1/OG0005497.1/OG0005557.1/OG0005725.1/OG0005745.1/OG0005801.1/OG0005866.1/OG0005869.1/OG0005896.1/OG0005933.1/OG0005952.1/OG0005988.1/OG0006061.1/OG0006154.1/OG0006207.1/OG0006237.1/OG0006257.1/OG0006264.1/OG0006285.1/OG0006377.1/OG0006492.1/OG0006495.1/OG0006654.1/OG0006660.1/OG0006708.1/OG0006736.1/OG0006738.1/OG0006761.1/OG0006786.1/OG0006797.1/OG0006827.1/OG0006830.1/OG0006882.1/OG0006884.1/OG0006910.1/OG0006951.1/OG0006974.1/OG0007150.1/OG0007155.1/OG0007192.1/OG0007213.1/OG0007220.1/OG0007240.1/OG0007256.1/OG0007289.1/OG0007355.1/OG0007412.1/OG0007550.1/OG0007598.1/OG0007643.1/OG0007675.1/OG0007681.1/OG0007691.1/OG0007709.1/OG0007757.1/OG0007825.1/OG0007833.1/OG0007853.1/OG0007979.1/OG0007981.1/OG0008015.1/OG0008045.1/OG0008085.1/OG0008098.1/OG0008109.1/OG0008128.1/OG0008134.1/OG0008139.1/OG0008145.1/OG0008147.1/OG0008154.1/OG0008174.1/OG0008212.1/OG0008214.1/OG0008220.1/OG0008227.1/OG0008340.1/OG0008394.1/OG0008484.1/OG0008539.1/OG0008552.1/OG0008572.1/OG0008721.1/OG0008783.1/OG0008789.1/OG0008803.1/OG0008856.1/OG0009053.1/OG0009100.1/OG0009284.1/OG0010344.1</t>
  </si>
  <si>
    <t>OG0000377.1/OG0000377.3/OG0000377.2/OG0001632.1/OG0001795.2/OG0001795.1/OG0001920.1/OG0002001.2/OG0002001.1/OG0002011.1/OG0002011.2/OG0002181.1/OG0002181.2/OG0002527.1/OG0002658.1/OG0002895.1/OG0003199.1/OG0003823.1/OG0003959.1/OG0004150.1/OG0004418.1/OG0004540.1/OG0004687.1/OG0004687.2/OG0004784.1/OG0004837.1/OG0004907.1/OG0004956.1/OG0005064.1/OG0005181.1/OG0005190.1/OG0005241.1/OG0005271.1/OG0005548.1/OG0005605.1/OG0005695.1/OG0005700.1/OG0005706.1/OG0005776.1/OG0005822.1/OG0005876.1/OG0005934.1/OG0006018.1/OG0006078.1/OG0006219.1/OG0006233.1/OG0006290.1/OG0006292.1/OG0006383.1/OG0006412.1/OG0006529.1/OG0006594.1/OG0006642.1/OG0006665.1/OG0006725.1/OG0006788.1/OG0006883.1/OG0006964.1/OG0006987.1/OG0007109.1/OG0007286.1/OG0007388.1/OG0007441.1/OG0007523.1/OG0007590.1/OG0007602.1/OG0007617.1/OG0007667.1/OG0007674.1/OG0007679.1/OG0007697.1/OG0007742.1/OG0007750.1/OG0007752.1/OG0007846.1/OG0007865.1/OG0008026.1/OG0008050.1/OG0008215.1/OG0008224.1/OG0008250.1/OG0008478.1/OG0008520.1/OG0008567.1/OG0008615.1/OG0009085.1/OG0009134.1/OG0009754.1/OG0010823.1</t>
  </si>
  <si>
    <t>OG0000266.6/OG0000266.3/OG0000266.5/OG0000266.1/OG0000266.2/OG0000266.4/OG0001000.1/OG0001000.2/OG0001373.1/OG0001632.1/OG0001795.2/OG0001795.1/OG0001920.1/OG0002011.1/OG0002011.2/OG0002181.1/OG0002181.2/OG0002186.1/OG0002287.1/OG0002527.1/OG0002593.1/OG0002658.1/OG0002817.2/OG0002817.1/OG0002831.1/OG0002905.1/OG0003315.1/OG0003315.2/OG0003350.1/OG0003353.1/OG0003447.1/OG0003454.1/OG0003568.2/OG0003568.1/OG0003671.1/OG0003874.1/OG0003887.1/OG0003959.1/OG0004075.1/OG0004150.1/OG0004381.1/OG0004501.1/OG0004687.1/OG0004687.2/OG0004706.1/OG0004837.1/OG0004956.1/OG0004966.1/OG0005012.1/OG0005190.1/OG0005449.2/OG0005449.1/OG0005548.1/OG0005572.1/OG0005596.1/OG0005600.1/OG0005605.1/OG0005606.1/OG0005695.1/OG0005706.1/OG0005715.1/OG0005776.1/OG0006078.1/OG0006184.1/OG0006383.1/OG0006389.1/OG0006392.1/OG0006412.1/OG0006594.1/OG0006836.1/OG0006883.1/OG0006964.1/OG0007144.1/OG0007225.1/OG0007344.1/OG0007441.1/OG0007590.1/OG0007594.1/OG0007602.1/OG0007859.1/OG0008269.1/OG0008563.1/OG0008623.1/OG0009738.1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</si>
  <si>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0000144.8/OG0000144.6/OG0000144.1/OG0000144.7/OG0000144.5/OG0000144.4/OG0000144.3/OG0000144.2/OG0000163.2/OG0000163.3/OG0000163.4/OG0000163.6/OG0000163.1/OG0000163.5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0000396.4/OG0000396.3/OG0000396.1/OG0000396.2/OG0000402.2/OG0000402.3/OG0000402.1/OG0000403.2/OG0000403.1/OG0000412.2/OG0000412.1/OG0000412.3/OG0000419.4/OG0000419.3/OG0000419.2/OG0000419.1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0000525.3/OG0000525.1/OG0000525.2/OG0000540.3/OG0000540.4/OG0000540.2/OG0000540.1/OG0000544.3/OG0000544.1/OG0000544.2/OG0000549.2/OG0000549.1/OG0000551.3/OG0000551.2/OG0000551.1/OG0000567.1/OG0000567.3/OG0000567.2/OG0000571.3/OG0000571.1/OG0000571.2/OG0000582.3/OG0000582.1/OG0000582.2/OG0000613.1/OG0000613.3/OG0000613.2/OG0000618.2/OG0000618.1/OG0000618.3/OG0000619.1/OG0000619.3/OG0000619.2/OG0000636.3/OG0000636.1/OG0000636.2/OG0000671.3/OG0000671.1/OG0000671.2/OG0000695.2/OG0000695.3/OG0000695.1/OG0000696.1/OG0000696.2/OG0000696.3/OG0000704.2/OG0000704.1/OG0000704.3/OG0000710.3/OG0000710.1/OG0000710.2/OG0000711.3/OG0000711.1/OG0000711.2/OG0000730.2/OG0000730.1/OG0000737.1/OG0000737.3/OG0000737.2/OG0000741.2/OG0000741.1/OG0000741.3/OG0000756.1/OG0000763.1/OG0000763.2/OG0000770.2/OG0000770.1/OG0000772.1/OG0000772.2/OG0000782.1/OG0000782.3/OG0000782.2/OG0000785.1/OG0000785.2/OG0000795.1/OG0000795.2/OG0000812.1/OG0000812.2/OG0000812.3/OG0000828.1/OG0000828.2/OG0000834.2/OG0000834.1/OG0000862.2/OG0000862.1/OG0000866.3/OG0000866.2/OG0000866.1/OG0000868.2/OG0000868.1/OG0000868.3/OG0000893.1/OG0000893.2/OG0000897.2/OG0000897.1/OG0000918.2/OG0000918.3/OG0000918.1/OG0000932.3/OG0000932.1/OG0000932.2/OG0000935.2/OG0000935.1/OG0000938.1/OG0000938.3/OG0000938.2/OG0000942.2/OG0000942.3/OG0000942.1/OG0000945.1/OG0000945.2/OG0000952.2/OG0000952.1/OG0000972.1/OG0000972.2/OG0000997.1/OG0000997.2/OG0001004.2/OG0001004.1/OG0001006.1/OG0001006.2/OG0001018.2/OG0001018.3/OG0001018.1/OG0001021.1/OG0001025.2/OG0001025.1/OG0001025.3/OG0001029.2/OG0001029.1/OG0001033.2/OG0001033.1/OG0001050.2/OG0001050.1/OG0001055.1/OG0001055.2/OG0001081.2/OG0001081.1/OG0001087.1/OG0001087.2/OG0001118.1/OG0001118.2/OG0001120.2/OG0001120.1/OG0001127.2/OG0001127.1/OG0001128.1/OG0001128.2/OG0001154.1/OG0001154.2/OG0001158.2/OG0001158.1/OG0001162.1/OG0001162.2/OG0001164.2/OG0001164.1/OG0001167.1/OG0001167.2/OG0001169.2/OG0001169.1/OG0001170.2/OG0001170.1/OG0001172.2/OG0001172.1/OG0001173.2/OG0001173.1/OG0001176.1/OG0001176.2/OG0001193.1/OG0001193.2/OG0001222.1/OG0001222.2/OG0001223.1/OG0001223.2/OG0001243.2/OG0001243.1/OG0001247.1/OG0001247.2/OG0001259.2/OG0001259.1/OG0001262.2/OG0001262.1/OG0001267.2/OG0001267.1/OG0001271.2/OG0001271.1/OG0001276.2/OG0001276.1/OG0001278.2/OG0001278.1/OG0001326.1/OG0001342.2/OG0001342.1/OG0001358.1/OG0001358.2/OG0001365.2/OG0001365.1/OG0001369.1/OG0001395.2/OG0001395.1/OG0001401.3/OG0001401.2/OG0001401.1/OG0001403.2/OG0001403.1/OG0001412.2/OG0001412.1/OG0001420.1/OG0001421.2/OG0001421.1/OG0001467.2/OG0001467.1/OG0001509.2/OG0001509.1/OG0001512.1/OG0001512.2/OG0001514.2/OG0001514.1/OG0001523.1/OG0001523.2/OG0001543.2/OG0001543.1/OG0001569.1/OG0001578.2/OG0001578.1/OG0001597.1/OG0001597.2/OG0001598.2/OG0001598.1/OG0001607.2/OG0001607.1/OG0001616.1/OG0001616.2/OG0001631.2/OG0001631.1/OG0001635.1/OG0001639.1/OG0001639.2/OG0001640.1/OG0001640.2/OG0001645.2/OG0001645.1/OG0001661.1/OG0001661.2/OG0001670.2/OG0001670.1/OG0001694.2/OG0001694.1/OG0001706.1/OG0001706.2/OG0001712.1/OG0001712.2/OG0001714.2/OG0001714.1/OG0001718.1/OG0001719.1/OG0001743.1/OG0001743.2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0002033.1/OG0002040.2/OG0002040.1/OG0002051.1/OG0002056.1/OG0002067.1/OG0002071.1/OG0002071.2/OG0002075.2/OG0002075.1/OG0002076.1/OG0002076.2/OG0002107.2/OG0002107.1/OG0002108.1/OG0002120.1/OG0002120.2/OG0002142.1/OG0002142.2/OG0002144.1/OG0002144.2/OG0002146.1/OG0002150.2/OG0002150.1/OG0002154.1/OG0002154.2/OG0002163.1/OG0002163.2/OG0002164.2/OG0002164.1/OG0002167.1/OG0002174.1/OG0002178.1/OG0002178.2/OG0002179.1/OG0002232.1/OG0002236.1/OG0002236.2/OG0002237.1/OG0002267.1/OG0002292.2/OG0002292.1/OG0002295.1/OG0002298.1/OG0002343.1/OG0002343.2/OG0002350.1/OG0002350.2/OG0002358.1/OG0002358.2/OG0002364.1/OG0002364.2/OG0002369.1/OG0002375.1/OG0002377.1/OG0002377.2/OG0002384.1/OG0002387.1/OG0002403.2/OG0002403.1/OG0002409.1/OG0002413.1/OG0002432.1/OG0002432.2/OG0002443.2/OG0002443.1/OG0002454.1/OG0002454.2/OG0002460.1/OG0002464.1/OG0002464.2/OG0002466.1/OG0002468.1/OG0002468.2/OG0002469.1/OG0002475.1/OG0002477.1/OG0002482.1/OG0002515.1/OG0002518.1/OG0002557.2/OG0002557.1/OG0002572.1/OG0002575.1/OG0002591.1/OG0002597.1/OG0002597.2/OG0002601.1/OG0002602.2/OG0002602.1/OG0002615.1/OG0002623.2/OG0002623.1/OG0002626.1/OG0002643.1/OG0002650.1/OG0002650.2/OG0002656.1/OG0002659.1/OG0002668.2/OG0002668.1/OG0002670.1/OG0002709.1/OG0002731.2/OG0002731.1/OG0002743.1/OG0002743.2/OG0002746.1/OG0002748.1/OG0002754.1/OG0002761.1/OG0002762.2/OG0002762.1/OG0002774.2/OG0002774.1/OG0002790.1/OG0002794.2/OG0002794.1/OG0002797.1/OG0002798.1/OG0002798.2/OG0002804.1/OG0002807.1/OG0002810.1/OG0002812.1/OG0002825.2/OG0002825.1/OG0002867.2/OG0002867.1/OG0002871.1/OG0002874.1/OG0002887.1/OG0002887.2/OG0002915.1/OG0002916.1/OG0002918.1/OG0002920.1/OG0002926.1/OG0002934.1/OG0002943.2/OG0002943.1/OG0002946.1/OG0002949.1/OG0002949.2/OG0002954.1/OG0002955.1/OG0002964.1/OG0003029.1/OG0003031.1/OG0003054.1/OG0003068.1/OG0003090.1/OG0003095.1/OG0003098.1/OG0003116.1/OG0003146.1/OG0003155.2/OG0003155.1/OG0003217.1/OG0003218.1/OG0003243.1/OG0003256.1/OG0003264.1/OG0003266.2/OG0003266.1/OG0003270.1/OG0003276.1/OG0003277.1/OG0003291.1/OG0003318.1/OG0003326.1/OG0003328.1/OG0003333.1/OG0003343.1/OG0003344.1/OG0003421.1/OG0003424.1/OG0003425.1/OG0003427.1/OG0003456.1/OG0003481.1/OG0003487.1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0003702.1/OG0003703.1/OG0003715.1/OG0003718.1/OG0003721.1/OG0003730.1/OG0003731.1/OG0003750.1/OG0003752.1/OG0003755.1/OG0003774.1/OG0003775.1/OG0003778.1/OG0003779.1/OG0003798.1/OG0003799.1/OG0003801.1/OG0003821.1/OG0003826.1/OG0003827.1/OG0003829.1/OG0003855.1/OG0003919.1/OG0003945.1/OG0003946.1/OG0003952.1/OG0003961.1/OG0003963.1/OG0003969.1/OG0003972.1/OG0003973.1/OG0003997.1/OG0004000.1/OG0004016.1/OG0004017.1/OG0004033.1/OG0004038.1/OG0004042.1/OG0004044.1/OG0004047.1/OG0004068.1/OG0004069.1/OG0004085.1/OG0004093.1/OG0004106.1/OG0004108.1/OG0004112.1/OG0004112.2/OG0004125.1/OG0004129.1/OG0004130.1/OG0004138.1/OG0004139.1/OG0004149.1/OG0004155.1/OG0004204.1/OG0004223.1/OG0004234.1/OG0004238.1/OG0004246.1/OG0004251.1/OG0004260.1/OG0004269.1/OG0004281.1/OG0004287.1/OG0004288.1/OG0004289.1/OG0004292.1/OG0004294.1/OG0004300.1/OG0004306.1/OG0004309.1/OG0004311.1/OG0004319.1/OG0004333.1/OG0004335.1/OG0004338.1/OG0004351.1/OG0004354.1/OG0004357.1/OG0004363.1/OG0004365.1/OG0004370.1/OG0004371.1/OG0004387.1/OG0004391.1/OG0004404.1/OG0004408.1/OG0004409.1/OG0004413.1/OG0004423.1/OG0004425.1/OG0004426.1/OG0004428.1/OG0004433.1/OG0004437.1/OG0004439.1/OG0004451.1/OG0004455.1/OG0004469.1/OG0004480.1/OG0004493.1/OG0004544.1/OG0004568.1/OG0004576.1/OG0004579.1/OG0004589.1/OG0004591.1/OG0004596.1/OG0004614.1/OG0004618.1/OG0004632.1/OG0004634.1/OG0004636.1/OG0004653.1/OG0004656.1/OG0004662.1/OG0004665.1/OG0004690.1/OG0004691.1/OG0004718.1/OG0004726.1/OG0004729.1/OG0004735.1/OG0004742.1/OG0004755.1/OG0004768.1/OG0004778.1/OG0004782.1/OG0004785.1/OG0004811.1/OG0004815.1/OG0004883.1/OG0004904.1/OG0004908.1/OG0004912.1/OG0004918.1/OG0004948.1/OG0004949.1/OG0004952.1/OG0004955.1/OG0004974.1/OG0004981.1/OG0004992.1/OG0004994.1/OG0005003.1/OG0005013.1/OG0005027.1/OG0005035.1/OG0005053.1/OG0005055.1/OG0005059.1/OG0005073.1/OG0005091.1/OG0005102.1/OG0005103.1/OG0005123.1/OG0005134.1/OG0005144.1/OG0005147.1/OG0005158.1/OG0005159.1/OG0005168.1/OG0005243.1/OG0005278.1/OG0005284.1/OG0005297.1/OG0005304.1/OG0005330.1/OG0005347.1/OG0005367.1/OG0005372.1/OG0005382.1/OG0005391.1/OG0005397.1/OG0005402.1/OG0005406.1/OG0005413.1/OG0005432.1/OG0005434.1/OG0005446.1/OG0005454.1/OG0005466.1/OG0005469.1/OG0005472.1/OG0005489.1/OG0005492.1/OG0005501.1/OG0005503.1/OG0005505.1/OG0005507.1/OG0005512.1/OG0005515.1/OG0005524.1/OG0005527.1/OG0005539.1/OG0005542.1/OG0005555.1/OG0005558.1/OG0005564.1/OG0005575.1/OG0005580.1/OG0005657.1/OG0005686.1/OG0005693.1/OG0005712.1/OG0005722.1/OG0005733.1/OG0005736.1/OG0005737.1/OG0005774.1/OG0005782.1/OG0005802.1/OG0005813.1/OG0005815.1/OG0005819.1/OG0005821.1/OG0005825.1/OG0005845.1/OG0005852.1/OG0005867.1/OG0005871.1/OG0005877.1/OG0005893.1/OG0005913.1/OG0005930.1/OG0005940.1/OG0005963.1/OG0005980.1/OG0005981.1/OG0005998.1/OG0006033.1/OG0006052.1/OG0006185.1/OG0006248.1/OG0006261.1/OG0006275.1/OG0006305.1/OG0006307.1/OG0006319.1/OG0006321.1/OG0006351.1/OG0006366.1/OG0006371.1/OG0006381.1/OG0006382.1/OG0006394.1/OG0006429.1/OG0006439.1/OG0006441.1/OG0006457.1/OG0006465.1/OG0006486.1/OG0006503.1/OG0006515.1/OG0006519.1/OG0006626.1/OG0006671.1/OG0006727.1/OG0006741.1/OG0006751.1/OG0006752.1/OG0006774.1/OG0006778.1/OG0006801.1/OG0006820.1/OG0006837.1/OG0006842.1/OG0006846.1/OG0006860.1/OG0006866.1/OG0006873.1/OG0006889.1/OG0006894.1/OG0006901.1/OG0006913.1/OG0006918.1/OG0006919.1/OG0006922.1/OG0006931.1/OG0006933.1/OG0006934.1/OG0006954.1/OG0007063.1/OG0007074.1/OG0007091.1/OG0007098.1/OG0007132.1/OG0007183.1/OG0007195.1/OG0007197.1/OG0007243.1/OG0007280.1/OG0007299.1/OG0007301.1/OG0007319.1/OG0007349.1/OG0007354.1/OG0007372.1/OG0007432.1/OG0007608.1/OG0007638.1/OG0007648.1/OG0007650.1/OG0007719.1/OG0007734.1/OG0007737.1/OG0007766.1/OG0007768.1/OG0007809.1/OG0007812.1/OG0007820.1/OG0007980.1/OG0007998.1/OG0008000.1/OG0008008.1/OG0008053.1/OG0008071.1/OG0008076.1/OG0008106.1/OG0008113.1/OG0008130.1/OG0008140.1/OG0008168.1/OG0008485.1/OG0008490.1/OG0008508.1/OG0008560.1/OG0008782.1/OG0009051.1</t>
  </si>
  <si>
    <t>OG0001662.2/OG0001662.1/OG0001686.1/OG0001686.2/OG0001862.2/OG0001862.1/OG0001924.1/OG0001940.1/OG0002019.1/OG0002032.1/OG0002032.2/OG0002073.1/OG0002073.2/OG0002117.1/OG0002145.1/OG0002257.2/OG0002257.1/OG0002270.1/OG0002270.2/OG0002583.1/OG0002633.1/OG0002646.1/OG0002952.2/OG0002952.1/OG0003125.1/OG0003151.1/OG0003160.1/OG0003220.1/OG0003257.1/OG0003335.1/OG0003415.1/OG0003596.1/OG0003729.1/OG0004096.1/OG0004278.1/OG0004280.1/OG0004282.1/OG0004372.1/OG0004410.1/OG0004456.1/OG0004488.1/OG0004598.1/OG0004698.1/OG0004702.1/OG0004737.1/OG0004744.1/OG0004779.1/OG0004795.1/OG0004911.1/OG0005031.1/OG0005034.1/OG0005056.1/OG0005060.1/OG0005075.1/OG0005113.1/OG0005340.1/OG0005376.1/OG0005422.1/OG0005534.1/OG0005829.1/OG0005897.1/OG0006064.1/OG0006253.1/OG0006257.1/OG0006264.1/OG0006406.1/OG0006495.1/OG0006654.1/OG0006708.1/OG0006716.1/OG0006735.1/OG0006750.1/OG0006781.1/OG0006786.1/OG0006813.1/OG0006855.1/OG0006857.1/OG0006865.1/OG0006951.1/OG0007155.1/OG0007281.1/OG0007355.1/OG0007387.1/OG0007709.1/OG0007751.1/OG0007782.1/OG0007791.1/OG0008011.1/OG0008019.1/OG0008056.1/OG0008098.1/OG0008107.1/OG0008165.1/OG0008188.1/OG0008519.1/OG0008853.1/OG0008856.1/OG0009053.1/OG0009119.1/OG0009699.1/OG0010621.1/OG0010668.1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</si>
  <si>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0000050.7/OG0000050.8/OG0000050.1/OG0000050.6/OG0000050.10/OG0000050.5/OG0000050.11/OG0000050.9/OG0000050.3/OG0000050.2/OG0000050.4/OG0000356.4/OG0000356.1/OG0000356.2/OG0000356.3/OG0000363.4/OG0000363.1/OG0000363.2/OG0000363.3/OG0000484.2/OG0000484.1/OG0000484.3/OG0001271.2/OG0001271.1/OG0002515.1/OG0003539.1/OG0003695.1/OG0005656.1/OG0005774.1/OG0006368.1</t>
  </si>
  <si>
    <t>OG0000318.4/OG0000318.2/OG0000318.1/OG0000318.3/OG0000828.1/OG0000828.2/OG0003511.1/OG0004400.1/OG0005871.1</t>
  </si>
  <si>
    <t>OG0000318.4/OG0000318.2/OG0000318.1/OG0000318.3/OG0003511.1/OG0004400.1/OG0005273.1/OG0005925.1</t>
  </si>
  <si>
    <t>OG0006716.1</t>
  </si>
  <si>
    <t>OG0002295.1/OG0002848.1/OG0007432.1</t>
  </si>
  <si>
    <t>OG0003688.1/OG0004317.1/OG0004486.1/OG0005143.1/OG0005462.1/OG0006232.1/OG0006639.1/OG0006760.1/OG0007651.1/OG0007670.1/OG0007683.1/OG0007693.1/OG0008413.1/OG0008465.1/OG0009025.1/OG0011506.1</t>
  </si>
  <si>
    <t>OG0002582.1/OG0003568.2/OG0003568.1/OG0004171.1/OG0004847.1/OG0004937.1/OG0005576.1/OG0005810.1/OG0006295.1/OG0006411.1/OG0007002.1/OG0007225.1/OG0008020.1/OG0008086.1/OG0008274.1/OG0009154.1/OG0009176.1/OG0009611.1/OG0009667.1</t>
  </si>
  <si>
    <t>OG0000115.5/OG0000115.7/OG0000115.4/OG0000115.6/OG0000115.3/OG0000115.1/OG0000115.2/OG0000513.2/OG0000513.1/OG0000570.1/OG0000570.3/OG0000570.2/OG0000583.2/OG0000583.1/OG0000583.3/OG0000831.2/OG0000831.1/OG0001198.2/OG0001198.3/OG0001198.1/OG0001948.1/OG0001948.2/OG0001955.1/OG0001955.2/OG0001973.1/OG0002138.2/OG0002138.1/OG0002348.1/OG0002510.1/OG0002510.2/OG0002551.1/OG0002551.2/OG0002624.1/OG0002925.1/OG0002945.2/OG0002945.1/OG0002965.1/OG0003122.1/OG0003138.1/OG0003483.1/OG0003642.1/OG0003690.1/OG0003756.1/OG0003839.1/OG0003841.1/OG0004289.1/OG0004305.1/OG0004350.1/OG0004359.1/OG0004416.1/OG0004460.1/OG0004485.1/OG0004559.1/OG0004579.1/OG0004631.1/OG0004643.1/OG0004703.1/OG0004725.1/OG0004731.1/OG0004742.1/OG0004746.1/OG0004914.1/OG0004952.1/OG0004973.1/OG0004986.1/OG0005081.1/OG0005115.1/OG0005128.1/OG0005256.1/OG0005281.1/OG0005306.1/OG0005396.1/OG0005428.1/OG0005460.1/OG0005465.1/OG0005508.1/OG0005575.1/OG0005676.1/OG0005716.1/OG0005722.1/OG0005737.1/OG0005764.1/OG0005796.1/OG0005847.1/OG0005873.1/OG0005893.1/OG0005924.1/OG0006303.1/OG0006334.1/OG0006360.1/OG0006434.1/OG0006461.1/OG0006630.1/OG0006718.1/OG0006779.1/OG0006820.1/OG0006873.1/OG0006888.1/OG0006915.1/OG0007091.1/OG0007141.1/OG0007209.1/OG0007325.1/OG0007346.1/OG0007562.1/OG0007647.1/OG0007705.1/OG0007779.1/OG0007840.1/OG0008857.1</t>
  </si>
  <si>
    <t>OG0008020.1</t>
  </si>
  <si>
    <t>OG0000264.2/OG0000264.1/OG0000264.4/OG0000264.3/OG0000741.2/OG0000741.1/OG0000741.3/OG0000942.2/OG0000942.3/OG0000942.1/OG0001172.2/OG0001172.1/OG0001360.2/OG0001360.1/OG0001964.1/OG0002116.2/OG0002116.1/OG0002810.1/OG0002954.1/OG0003918.1/OG0003958.1/OG0004235.1/OG0004356.1/OG0004393.1/OG0004415.1/OG0004597.2/OG0004597.1/OG0004796.1/OG0005296.1/OG0005551.1/OG0006694.1/OG0007211.1/OG0008101.1</t>
  </si>
  <si>
    <t>OG0005164.1/OG0006716.1/OG0006822.1/OG0007643.1/OG0007851.1/OG0008015.1</t>
  </si>
  <si>
    <t>OG0003293.1/OG0005609.1/OG0005810.1/OG0007360.1/OG0007366.1/OG0008059.1</t>
  </si>
  <si>
    <t>OG0000089.4/OG0000089.8/OG0000089.5/OG0000089.2/OG0000089.6/OG0000089.3/OG0000089.7/OG0000089.1/OG0000247.4/OG0000247.5/OG0000247.1/OG0000247.3/OG0000247.2/OG0000269.4/OG0000269.2/OG0000269.3/OG0000269.1/OG0000276.4/OG0000276.1/OG0000276.2/OG0000276.3/OG0000322.1/OG0000322.2/OG0000322.4/OG0000322.3/OG0000354.3/OG0000354.2/OG0000354.1/OG0000386.3/OG0000386.1/OG0000386.4/OG0000386.2/OG0000484.2/OG0000484.1/OG0000484.3/OG0000571.3/OG0000571.1/OG0000571.2/OG0000676.3/OG0000676.1/OG0000676.2/OG0000793.1/OG0000793.2/OG0000945.1/OG0000945.2/OG0000947.1/OG0000947.2/OG0001006.1/OG0001006.2/OG0001248.1/OG0001248.2/OG0001251.2/OG0001251.1/OG0001262.2/OG0001262.1/OG0001267.2/OG0001267.1/OG0001326.1/OG0001552.2/OG0001552.1/OG0001716.1/OG0001716.2/OG0001772.2/OG0001772.1/OG0001932.1/OG0001932.2/OG0002031.2/OG0002031.1/OG0002142.1/OG0002142.2/OG0002152.1/OG0002152.2/OG0002514.1/OG0002514.2/OG0002732.1/OG0002746.1/OG0002915.1/OG0002957.1/OG0003088.1/OG0003090.1/OG0003243.1/OG0003473.1/OG0003484.1/OG0003584.1/OG0003764.1/OG0003791.1/OG0003826.1/OG0003838.1/OG0004029.1/OG0004092.1/OG0004250.1/OG0004301.1/OG0004338.1/OG0004388.1/OG0005116.1/OG0005161.1/OG0005282.1/OG0005362.1/OG0005838.1/OG0005930.1/OG0005983.1/OG0006248.1/OG0006319.1/OG0006379.1/OG0006600.1/OG0006680.1/OG0007085.1/OG0007130.1/OG0008398.1/OG0009072.1</t>
  </si>
  <si>
    <t>OG0001104.2/OG0001104.1/OG0002019.1/OG0002444.1/OG0003339.1/OG0003672.1/OG0003832.1/OG0005427.1/OG0006855.1/OG0008221.1/OG0008394.1</t>
  </si>
  <si>
    <t>OG0003293.1/OG0007366.1/OG0008059.1</t>
  </si>
  <si>
    <t>OG0000247.4/OG0000247.5/OG0000247.1/OG0000247.3/OG0000247.2/OG0000276.4/OG0000276.1/OG0000276.2/OG0000276.3/OG0000322.1/OG0000322.2/OG0000322.4/OG0000322.3/OG0000484.2/OG0000484.1/OG0000484.3/OG0000571.3/OG0000571.1/OG0000571.2/OG0000947.1/OG0000947.2/OG0001251.2/OG0001251.1/OG0001262.2/OG0001262.1/OG0001326.1/OG0001716.1/OG0001716.2/OG0001772.2/OG0001772.1/OG0002031.2/OG0002031.1/OG0002142.1/OG0002142.2/OG0002732.1/OG0003243.1/OG0003764.1/OG0003791.1/OG0004388.1/OG0005282.1/OG0005983.1/OG0006319.1/OG0006379.1</t>
  </si>
  <si>
    <t>OG0000089.4/OG0000089.8/OG0000089.5/OG0000089.2/OG0000089.6/OG0000089.3/OG0000089.7/OG0000089.1/OG0000269.4/OG0000269.2/OG0000269.3/OG0000269.1/OG0000945.1/OG0000945.2/OG0001006.1/OG0001006.2/OG0001267.2/OG0001267.1/OG0002152.1/OG0002152.2/OG0003090.1/OG0003584.1/OG0004029.1/OG0004092.1/OG0004388.1/OG0005116.1/OG0005161.1/OG0005282.1/OG0005838.1/OG0006248.1/OG0007085.1/OG0007130.1/OG0008398.1</t>
  </si>
  <si>
    <t>OG0002019.1/OG0003672.1/OG0003832.1/OG0008394.1</t>
  </si>
  <si>
    <t>OG0004563.1/OG0005043.1</t>
  </si>
  <si>
    <t>OG0000208.2/OG0000208.1/OG0000208.4/OG0000208.3/OG0002890.1/OG0002890.2</t>
  </si>
  <si>
    <t>OG0003208.1/OG0003208.2</t>
  </si>
  <si>
    <t>OG0000696.1/OG0000696.2/OG0000696.3/OG0002873.1/OG0002873.2/OG0003208.1/OG0003208.2/OG0003266.2/OG0003266.1/OG0003768.1/OG0005354.1/OG0006680.1</t>
  </si>
  <si>
    <t>OG0002816.1/OG0002816.2/OG0003447.1/OG0003671.1/OG0005706.1/OG0006389.1</t>
  </si>
  <si>
    <t>OG0002816.1/OG0002816.2/OG0003447.1/OG0003671.1/OG0005706.1</t>
  </si>
  <si>
    <t>OG0001662.2/OG0001662.1/OG0001862.2/OG0001862.1/OG0001924.1/OG0001940.1/OG0002019.1/OG0002032.1/OG0002032.2/OG0002117.1/OG0002145.1/OG0002257.2/OG0002257.1/OG0002270.1/OG0002270.2/OG0002633.1/OG0002646.1/OG0002952.2/OG0002952.1/OG0003125.1/OG0003151.1/OG0003160.1/OG0003220.1/OG0003257.1/OG0003335.1/OG0003415.1/OG0003596.1/OG0003729.1/OG0004096.1/OG0004278.1/OG0004280.1/OG0004410.1/OG0004456.1/OG0004488.1/OG0004598.1/OG0004698.1/OG0004702.1/OG0004737.1/OG0004744.1/OG0004779.1/OG0004795.1/OG0004911.1/OG0005034.1/OG0005056.1/OG0005060.1/OG0005075.1/OG0005113.1/OG0005340.1/OG0005376.1/OG0005422.1/OG0005534.1/OG0005829.1/OG0005897.1/OG0005907.1/OG0006064.1/OG0006253.1/OG0006257.1/OG0006406.1/OG0006495.1/OG0006654.1/OG0006735.1/OG0006750.1/OG0006781.1/OG0006855.1/OG0006857.1/OG0006865.1/OG0006951.1/OG0007281.1/OG0007355.1/OG0007387.1/OG0007709.1/OG0007751.1/OG0007782.1/OG0007791.1/OG0007826.1/OG0008011.1/OG0008019.1/OG0008049.1/OG0008056.1/OG0008098.1/OG0008107.1/OG0008165.1/OG0008519.1/OG0008530.1/OG0008552.1/OG0008853.1/OG0009053.1/OG0009119.1/OG0009699.1/OG0010621.1/OG0010668.1/OG0011506.1</t>
  </si>
  <si>
    <t>OG0000266.6/OG0000266.3/OG0000266.5/OG0000266.1/OG0000266.2/OG0000266.4/OG0000572.2/OG0000572.1/OG0001000.1/OG0001000.2/OG0001795.2/OG0001795.1/OG0001920.1/OG0002011.1/OG0002011.2/OG0002181.1/OG0002181.2/OG0002186.1/OG0002287.1/OG0002527.1/OG0002593.1/OG0002658.1/OG0002817.2/OG0002817.1/OG0002831.1/OG0002905.1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0005518.1/OG0005548.1/OG0005572.1/OG0005596.1/OG0005606.1/OG0005695.1/OG0005715.1/OG0005776.1/OG0005803.1/OG0005822.1/OG0006078.1/OG0006184.1/OG0006389.1/OG0006392.1/OG0006412.1/OG0006594.1/OG0006836.1/OG0006883.1/OG0007144.1/OG0007225.1/OG0007344.1/OG0007441.1/OG0007594.1/OG0007602.1/OG0007859.1/OG0008269.1/OG0008623.1/OG0009738.1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</si>
  <si>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0000396.4/OG0000396.3/OG0000396.1/OG0000396.2/OG0000402.2/OG0000402.3/OG0000402.1/OG0000403.2/OG0000403.1/OG0000406.1/OG0000406.3/OG0000406.2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0000538.3/OG0000538.2/OG0000538.4/OG0000538.1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0000671.3/OG0000671.1/OG0000671.2/OG0000696.1/OG0000696.2/OG0000696.3/OG0000704.2/OG0000704.1/OG0000704.3/OG0000710.3/OG0000710.1/OG0000710.2/OG0000711.3/OG0000711.1/OG0000711.2/OG0000737.1/OG0000737.3/OG0000737.2/OG0000756.1/OG0000763.1/OG0000763.2/OG0000770.2/OG0000770.1/OG0000772.1/OG0000772.2/OG0000782.1/OG0000782.3/OG0000782.2/OG0000785.1/OG0000785.2/OG0000795.1/OG0000795.2/OG0000812.1/OG0000812.2/OG0000812.3/OG0000828.1/OG0000828.2/OG0000834.2/OG0000834.1/OG0000866.3/OG0000866.2/OG0000866.1/OG0000868.2/OG0000868.1/OG0000868.3/OG0000883.1/OG0000883.2/OG0000883.3/OG0000893.1/OG0000893.2/OG0000897.2/OG0000897.1/OG0000935.2/OG0000935.1/OG0000938.1/OG0000938.3/OG0000938.2/OG0000942.2/OG0000942.3/OG0000942.1/OG0000945.1/OG0000945.2/OG0000952.2/OG0000952.1/OG0000972.1/OG0000972.2/OG0000992.1/OG0000992.2/OG0001004.2/OG0001004.1/OG0001006.1/OG0001006.2/OG0001018.2/OG0001018.3/OG0001018.1/OG0001021.1/OG0001033.2/OG0001033.1/OG0001050.2/OG0001050.1/OG0001055.1/OG0001055.2/OG0001087.1/OG0001087.2/OG0001118.1/OG0001118.2/OG0001120.2/OG0001120.1/OG0001127.2/OG0001127.1/OG0001128.1/OG0001128.2/OG0001153.2/OG0001153.1/OG0001158.2/OG0001158.1/OG0001162.1/OG0001162.2/OG0001167.1/OG0001167.2/OG0001169.2/OG0001169.1/OG0001170.2/OG0001170.1/OG0001173.2/OG0001173.1/OG0001193.1/OG0001193.2/OG0001222.1/OG0001222.2/OG0001223.1/OG0001223.2/OG0001243.2/OG0001243.1/OG0001247.1/OG0001247.2/OG0001259.2/OG0001259.1/OG0001262.2/OG0001262.1/OG0001267.2/OG0001267.1/OG0001271.2/OG0001271.1/OG0001276.2/OG0001276.1/OG0001278.2/OG0001278.1/OG0001326.1/OG0001342.2/OG0001342.1/OG0001358.1/OG0001358.2/OG0001365.2/OG0001365.1/OG0001395.2/OG0001395.1/OG0001403.2/OG0001403.1/OG0001412.2/OG0001412.1/OG0001420.1/OG0001421.2/OG0001421.1/OG0001467.2/OG0001467.1/OG0001509.2/OG0001509.1/OG0001512.1/OG0001512.2/OG0001514.2/OG0001514.1/OG0001523.1/OG0001523.2/OG0001543.2/OG0001543.1/OG0001569.1/OG0001578.2/OG0001578.1/OG0001597.1/OG0001597.2/OG0001607.2/OG0001607.1/OG0001616.1/OG0001616.2/OG0001631.2/OG0001631.1/OG0001635.1/OG0001639.1/OG0001639.2/OG0001640.1/OG0001640.2/OG0001661.1/OG0001661.2/OG0001694.2/OG0001694.1/OG0001706.1/OG0001706.2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0002040.2/OG0002040.1/OG0002051.1/OG0002056.1/OG0002067.1/OG0002071.1/OG0002071.2/OG0002075.2/OG0002075.1/OG0002076.1/OG0002076.2/OG0002107.2/OG0002107.1/OG0002108.1/OG0002120.1/OG0002120.2/OG0002142.1/OG0002142.2/OG0002146.1/OG0002150.2/OG0002150.1/OG0002164.2/OG0002164.1/OG0002174.1/OG0002178.1/OG0002178.2/OG0002179.1/OG0002232.1/OG0002236.1/OG0002236.2/OG0002237.1/OG0002267.1/OG0002292.2/OG0002292.1/OG0002295.1/OG0002343.1/OG0002343.2/OG0002350.1/OG0002350.2/OG0002358.1/OG0002358.2/OG0002364.1/OG0002364.2/OG0002369.1/OG0002375.1/OG0002377.1/OG0002377.2/OG0002384.1/OG0002387.1/OG0002403.2/OG0002403.1/OG0002409.1/OG0002413.1/OG0002460.1/OG0002464.1/OG0002464.2/OG0002466.1/OG0002468.1/OG0002468.2/OG0002469.1/OG0002475.1/OG0002477.1/OG0002482.1/OG0002515.1/OG0002557.2/OG0002557.1/OG0002572.1/OG0002575.1/OG0002591.1/OG0002601.1/OG0002615.1/OG0002623.2/OG0002623.1/OG0002626.1/OG0002643.1/OG0002668.2/OG0002668.1/OG0002670.1/OG0002730.1/OG0002731.2/OG0002731.1/OG0002743.1/OG0002743.2/OG0002746.1/OG0002748.1/OG0002754.1/OG0002774.2/OG0002774.1/OG0002790.1/OG0002794.2/OG0002794.1/OG0002797.1/OG0002798.1/OG0002798.2/OG0002804.1/OG0002812.1/OG0002825.2/OG0002825.1/OG0002867.2/OG0002867.1/OG0002874.1/OG0002887.1/OG0002887.2/OG0002916.1/OG0002926.1/OG0002934.1/OG0002943.2/OG0002943.1/OG0002946.1/OG0002949.1/OG0002949.2/OG0002955.1/OG0003029.1/OG0003031.1/OG0003054.1/OG0003068.1/OG0003095.1/OG0003116.1/OG0003146.1/OG0003148.1/OG0003218.1/OG0003243.1/OG0003256.1/OG0003266.2/OG0003266.1/OG0003270.1/OG0003276.1/OG0003277.1/OG0003292.1/OG0003318.1/OG0003328.1/OG0003333.1/OG0003343.1/OG0003425.1/OG0003456.1/OG0003481.1/OG0003487.1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0003703.1/OG0003718.1/OG0003721.1/OG0003750.1/OG0003752.1/OG0003754.1/OG0003774.1/OG0003775.1/OG0003779.1/OG0003798.1/OG0003799.1/OG0003801.1/OG0003819.1/OG0003827.1/OG0003829.1/OG0003855.1/OG0003919.1/OG0003945.1/OG0003952.1/OG0003961.1/OG0003963.1/OG0003969.1/OG0003972.1/OG0003973.1/OG0003990.1/OG0003997.1/OG0004000.1/OG0004016.1/OG0004017.1/OG0004033.1/OG0004038.1/OG0004042.1/OG0004044.1/OG0004047.1/OG0004069.1/OG0004085.1/OG0004108.1/OG0004112.1/OG0004112.2/OG0004125.1/OG0004129.1/OG0004130.1/OG0004138.1/OG0004139.1/OG0004155.1/OG0004204.1/OG0004234.1/OG0004238.1/OG0004251.1/OG0004260.1/OG0004269.1/OG0004281.1/OG0004287.1/OG0004289.1/OG0004292.1/OG0004294.1/OG0004300.1/OG0004306.1/OG0004309.1/OG0004333.1/OG0004335.1/OG0004338.1/OG0004351.1/OG0004354.1/OG0004357.1/OG0004363.1/OG0004365.1/OG0004370.1/OG0004387.1/OG0004391.1/OG0004404.1/OG0004408.1/OG0004409.1/OG0004425.1/OG0004426.1/OG0004428.1/OG0004433.1/OG0004439.1/OG0004451.1/OG0004455.1/OG0004469.1/OG0004480.1/OG0004493.1/OG0004544.1/OG0004568.1/OG0004579.1/OG0004589.1/OG0004596.1/OG0004614.1/OG0004618.1/OG0004632.1/OG0004634.1/OG0004636.1/OG0004653.1/OG0004656.1/OG0004662.1/OG0004665.1/OG0004690.1/OG0004691.1/OG0004711.1/OG0004726.1/OG0004729.1/OG0004735.1/OG0004742.1/OG0004768.1/OG0004778.1/OG0004782.1/OG0004785.1/OG0004796.1/OG0004797.1/OG0004811.1/OG0004815.1/OG0004883.1/OG0004904.1/OG0004908.1/OG0004918.1/OG0004952.1/OG0004955.1/OG0004992.1/OG0005003.1/OG0005013.1/OG0005027.1/OG0005035.1/OG0005059.1/OG0005073.1/OG0005091.1/OG0005120.1/OG0005126.1/OG0005134.1/OG0005147.1/OG0005158.1/OG0005159.1/OG0005168.1/OG0005238.1/OG0005243.1/OG0005284.1/OG0005297.1/OG0005304.1/OG0005330.1/OG0005347.1/OG0005367.1/OG0005372.1/OG0005382.1/OG0005391.1/OG0005397.1/OG0005402.1/OG0005406.1/OG0005413.1/OG0005432.1/OG0005434.1/OG0005454.1/OG0005466.1/OG0005469.1/OG0005472.1/OG0005489.1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0005813.1/OG0005815.1/OG0005819.1/OG0005821.1/OG0005850.1/OG0005852.1/OG0005867.1/OG0005871.1/OG0005893.1/OG0005913.1/OG0005940.1/OG0005963.1/OG0005980.1/OG0005998.1/OG0006033.1/OG0006052.1/OG0006185.1/OG0006248.1/OG0006305.1/OG0006307.1/OG0006319.1/OG0006321.1/OG0006340.1/OG0006366.1/OG0006371.1/OG0006381.1/OG0006382.1/OG0006394.1/OG0006439.1/OG0006442.1/OG0006465.1/OG0006486.1/OG0006503.1/OG0006515.1/OG0006626.1/OG0006656.1/OG0006671.1/OG0006727.1/OG0006741.1/OG0006751.1/OG0006752.1/OG0006774.1/OG0006778.1/OG0006820.1/OG0006837.1/OG0006873.1/OG0006889.1/OG0006894.1/OG0006901.1/OG0006913.1/OG0006918.1/OG0006919.1/OG0006931.1/OG0006933.1/OG0006934.1/OG0007063.1/OG0007074.1/OG0007098.1/OG0007183.1/OG0007195.1/OG0007197.1/OG0007241.1/OG0007243.1/OG0007280.1/OG0007282.1/OG0007301.1/OG0007319.1/OG0007349.1/OG0007372.1/OG0007608.1/OG0007638.1/OG0007650.1/OG0007719.1/OG0007766.1/OG0007768.1/OG0007820.1/OG0007980.1/OG0007998.1/OG0008000.1/OG0008008.1/OG0008053.1/OG0008071.1/OG0008130.1/OG0008140.1/OG0008168.1/OG0008490.1/OG0008508.1/OG0008553.1/OG0008560.1/OG0008782.1/OG0009051.1/OG0009116.1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</si>
  <si>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0000396.4/OG0000396.3/OG0000396.1/OG0000396.2/OG0000403.2/OG0000403.1/OG0000412.2/OG0000412.1/OG0000412.3/OG0000420.3/OG0000420.2/OG0000420.1/OG0000429.3/OG0000429.2/OG0000429.1/OG0000447.3/OG0000447.2/OG0000447.1/OG0000478.2/OG0000478.1/OG0000478.3/OG0000540.3/OG0000540.4/OG0000540.2/OG0000540.1/OG0000549.2/OG0000549.1/OG0000571.3/OG0000571.1/OG0000571.2/OG0000582.3/OG0000582.1/OG0000582.2/OG0000613.1/OG0000613.3/OG0000613.2/OG0000618.2/OG0000618.1/OG0000618.3/OG0000696.1/OG0000696.2/OG0000696.3/OG0000704.2/OG0000704.1/OG0000704.3/OG0000711.3/OG0000711.1/OG0000711.2/OG0000737.1/OG0000737.3/OG0000737.2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0001050.2/OG0001050.1/OG0001087.1/OG0001087.2/OG0001120.2/OG0001120.1/OG0001127.2/OG0001127.1/OG0001128.1/OG0001128.2/OG0001153.2/OG0001153.1/OG0001167.1/OG0001167.2/OG0001170.2/OG0001170.1/OG0001193.1/OG0001193.2/OG0001243.2/OG0001243.1/OG0001247.1/OG0001247.2/OG0001262.2/OG0001262.1/OG0001276.2/OG0001276.1/OG0001342.2/OG0001342.1/OG0001403.2/OG0001403.1/OG0001421.2/OG0001421.1/OG0001467.2/OG0001467.1/OG0001523.1/OG0001523.2/OG0001543.2/OG0001543.1/OG0001607.2/OG0001607.1/OG0001616.1/OG0001616.2/OG0001631.2/OG0001631.1/OG0001635.1/OG0001639.1/OG0001639.2/OG0001640.1/OG0001640.2/OG0001661.1/OG0001661.2/OG0001694.2/OG0001694.1/OG0001706.1/OG0001706.2/OG0001712.1/OG0001712.2/OG0001765.1/OG0001768.1/OG0001814.1/OG0001814.2/OG0001860.2/OG0001860.1/OG0001932.1/OG0001932.2/OG0001938.2/OG0001938.1/OG0001953.2/OG0001953.1/OG0001964.1/OG0001972.1/OG0001972.2/OG0001979.1/OG0001980.1/OG0001980.2/OG0002018.1/OG0002076.1/OG0002076.2/OG0002107.2/OG0002107.1/OG0002120.1/OG0002120.2/OG0002146.1/OG0002174.1/OG0002232.1/OG0002237.1/OG0002267.1/OG0002343.1/OG0002343.2/OG0002387.1/OG0002403.2/OG0002403.1/OG0002466.1/OG0002477.1/OG0002482.1/OG0002572.1/OG0002591.1/OG0002601.1/OG0002615.1/OG0002626.1/OG0002643.1/OG0002668.2/OG0002668.1/OG0002670.1/OG0002730.1/OG0002746.1/OG0002748.1/OG0002754.1/OG0002790.1/OG0002794.2/OG0002794.1/OG0002812.1/OG0002867.2/OG0002867.1/OG0002874.1/OG0002887.1/OG0002887.2/OG0002926.1/OG0002934.1/OG0003029.1/OG0003054.1/OG0003095.1/OG0003218.1/OG0003333.1/OG0003492.1/OG0003499.1/OG0003510.1/OG0003511.1/OG0003522.1/OG0003523.1/OG0003529.1/OG0003558.1/OG0003584.1/OG0003647.1/OG0003750.1/OG0003752.1/OG0003754.1/OG0003774.1/OG0003779.1/OG0003801.1/OG0003819.1/OG0003855.1/OG0003919.1/OG0003997.1/OG0004033.1/OG0004038.1/OG0004042.1/OG0004044.1/OG0004047.1/OG0004085.1/OG0004138.1/OG0004238.1/OG0004251.1/OG0004269.1/OG0004289.1/OG0004300.1/OG0004335.1/OG0004338.1/OG0004354.1/OG0004357.1/OG0004370.1/OG0004409.1/OG0004426.1/OG0004428.1/OG0004439.1/OG0004493.1/OG0004618.1/OG0004632.1/OG0004634.1/OG0004665.1/OG0004690.1/OG0004691.1/OG0004729.1/OG0004742.1/OG0004785.1/OG0004992.1/OG0005059.1/OG0005091.1/OG0005126.1/OG0005158.1/OG0005159.1/OG0005168.1/OG0005243.1/OG0005284.1/OG0005347.1/OG0005397.1/OG0005402.1/OG0005413.1/OG0005434.1/OG0005454.1/OG0005466.1/OG0005469.1/OG0005492.1/OG0005501.1/OG0005507.1/OG0005558.1/OG0005575.1/OG0005580.1/OG0005657.1/OG0005693.1/OG0005722.1/OG0005736.1/OG0005782.1/OG0005819.1/OG0005821.1/OG0005850.1/OG0005871.1/OG0005893.1/OG0005980.1/OG0005998.1/OG0006033.1/OG0006248.1/OG0006307.1/OG0006340.1/OG0006366.1/OG0006371.1/OG0006394.1/OG0006465.1/OG0006503.1/OG0006515.1/OG0006741.1/OG0006751.1/OG0006752.1/OG0006778.1/OG0006820.1/OG0006837.1/OG0006873.1/OG0006889.1/OG0006901.1/OG0006918.1/OG0006931.1/OG0006933.1/OG0006934.1/OG0007074.1/OG0007183.1/OG0007195.1/OG0007243.1/OG0007301.1/OG0007608.1/OG0007638.1/OG0007650.1/OG0007820.1/OG0007998.1/OG0008140.1/OG0008490.1/OG0008553.1/OG0008782.1</t>
  </si>
  <si>
    <t>OG0001662.2/OG0001662.1/OG0001862.2/OG0001862.1/OG0001924.1/OG0001940.1/OG0002019.1/OG0002032.1/OG0002032.2/OG0002145.1/OG0002633.1/OG0003257.1/OG0003335.1/OG0003415.1/OG0004278.1/OG0004280.1/OG0004456.1/OG0004488.1/OG0004698.1/OG0004702.1/OG0004744.1/OG0005060.1/OG0005376.1/OG0005829.1/OG0006064.1/OG0006253.1/OG0006257.1/OG0006654.1/OG0006735.1/OG0006855.1/OG0007281.1/OG0007387.1/OG0007709.1/OG0007782.1/OG0007791.1/OG0008011.1/OG0008098.1/OG0008519.1/OG0008853.1/OG0009053.1/OG0009699.1/OG0010621.1</t>
  </si>
  <si>
    <t>OG0000266.6/OG0000266.3/OG0000266.5/OG0000266.1/OG0000266.2/OG0000266.4/OG0001795.2/OG0001795.1/OG0001920.1/OG0002011.1/OG0002011.2/OG0002181.1/OG0002181.2/OG0002186.1/OG0002287.1/OG0002527.1/OG0002658.1/OG0002831.1/OG0003350.1/OG0003568.2/OG0003568.1/OG0003874.1/OG0003959.1/OG0004150.1/OG0004381.1/OG0004687.1/OG0004687.2/OG0004966.1/OG0005449.2/OG0005449.1/OG0005548.1/OG0005596.1/OG0006184.1/OG0006389.1/OG0006412.1/OG0006883.1/OG0007144.1/OG0007344.1/OG0007594.1/OG0007602.1</t>
  </si>
  <si>
    <t>OG0001940.1/OG0002032.1/OG0002032.2/OG0002117.1/OG0002257.2/OG0002257.1/OG0002646.1/OG0003125.1/OG0003151.1/OG0003220.1/OG0003335.1/OG0003596.1/OG0004410.1/OG0004456.1/OG0004598.1/OG0004737.1/OG0005075.1/OG0005340.1/OG0006064.1/OG0006257.1/OG0006406.1/OG0006750.1/OG0007387.1/OG0007751.1/OG0008056.1/OG0008165.1/OG0009053.1/OG0009119.1/OG0010668.1/OG0011506.1</t>
  </si>
  <si>
    <t>OG0000572.2/OG0000572.1/OG0002658.1/OG0002905.1/OG0003315.1/OG0003315.2/OG0003353.1/OG0003447.1/OG0004075.1/OG0004956.1/OG0005572.1/OG0005715.1/OG0006389.1/OG0006392.1/OG0006412.1/OG0006883.1/OG0007344.1/OG0008269.1/OG0008623.1/OG0009738.1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</si>
  <si>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0000396.4/OG0000396.3/OG0000396.1/OG0000396.2/OG0000402.2/OG0000402.3/OG0000402.1/OG0000406.1/OG0000406.3/OG0000406.2/OG0000412.2/OG0000412.1/OG0000412.3/OG0000429.3/OG0000429.2/OG0000429.1/OG0000478.2/OG0000478.1/OG0000478.3/OG0000501.1/OG0000502.2/OG0000502.1/OG0000502.3/OG0000538.3/OG0000538.2/OG0000538.4/OG0000538.1/OG0000540.3/OG0000540.4/OG0000540.2/OG0000540.1/OG0000549.2/OG0000549.1/OG0000551.3/OG0000551.2/OG0000551.1/OG0000582.3/OG0000582.1/OG0000582.2/OG0000619.1/OG0000619.3/OG0000619.2/OG0000671.3/OG0000671.1/OG0000671.2/OG0000696.1/OG0000696.2/OG0000696.3/OG0000710.3/OG0000710.1/OG0000710.2/OG0000711.3/OG0000711.1/OG0000711.2/OG0000782.1/OG0000782.3/OG0000782.2/OG0000785.1/OG0000785.2/OG0000795.1/OG0000795.2/OG0000812.1/OG0000812.2/OG0000812.3/OG0000834.2/OG0000834.1/OG0000893.1/OG0000893.2/OG0000897.2/OG0000897.1/OG0000935.2/OG0000935.1/OG0001033.2/OG0001033.1/OG0001050.2/OG0001050.1/OG0001055.1/OG0001055.2/OG0001118.1/OG0001118.2/OG0001158.2/OG0001158.1/OG0001167.1/OG0001167.2/OG0001169.2/OG0001169.1/OG0001170.2/OG0001170.1/OG0001193.1/OG0001193.2/OG0001223.1/OG0001223.2/OG0001247.1/OG0001247.2/OG0001278.2/OG0001278.1/OG0001358.1/OG0001358.2/OG0001365.2/OG0001365.1/OG0001420.1/OG0001467.2/OG0001467.1/OG0001514.2/OG0001514.1/OG0001523.1/OG0001523.2/OG0001569.1/OG0001578.2/OG0001578.1/OG0001597.1/OG0001597.2/OG0001607.2/OG0001607.1/OG0001640.1/OG0001640.2/OG0001661.1/OG0001661.2/OG0001706.1/OG0001706.2/OG0001719.1/OG0001765.1/OG0001768.1/OG0001774.1/OG0001774.2/OG0001792.2/OG0001792.1/OG0001794.1/OG0001794.2/OG0001932.1/OG0001932.2/OG0001936.1/OG0001936.2/OG0001938.2/OG0001938.1/OG0001972.1/OG0001972.2/OG0001976.2/OG0001976.1/OG0001982.1/OG0002040.2/OG0002040.1/OG0002051.1/OG0002075.2/OG0002075.1/OG0002120.1/OG0002120.2/OG0002179.1/OG0002232.1/OG0002236.1/OG0002236.2/OG0002292.2/OG0002292.1/OG0002369.1/OG0002377.1/OG0002377.2/OG0002387.1/OG0002403.2/OG0002403.1/OG0002413.1/OG0002460.1/OG0002468.1/OG0002468.2/OG0002469.1/OG0002482.1/OG0002557.2/OG0002557.1/OG0002572.1/OG0002591.1/OG0002601.1/OG0002623.2/OG0002623.1/OG0002670.1/OG0002743.1/OG0002743.2/OG0002746.1/OG0002774.2/OG0002774.1/OG0002797.1/OG0002887.1/OG0002887.2/OG0002955.1/OG0003029.1/OG0003054.1/OG0003068.1/OG0003095.1/OG0003116.1/OG0003266.2/OG0003266.1/OG0003276.1/OG0003277.1/OG0003328.1/OG0003333.1/OG0003343.1/OG0003425.1/OG0003487.1/OG0003490.1/OG0003529.1/OG0003569.1/OG0003582.1/OG0003593.1/OG0003752.1/OG0003774.1/OG0003775.1/OG0003827.1/OG0003855.1/OG0003961.1/OG0003972.1/OG0004000.1/OG0004017.1/OG0004044.1/OG0004260.1/OG0004287.1/OG0004306.1/OG0004351.1/OG0004363.1/OG0004365.1/OG0004370.1/OG0004391.1/OG0004404.1/OG0004408.1/OG0004425.1/OG0004433.1/OG0004455.1/OG0004579.1/OG0004614.1/OG0004632.1/OG0004656.1/OG0004726.1/OG0004782.1/OG0004797.1/OG0004815.1/OG0004883.1/OG0004904.1/OG0004918.1/OG0004952.1/OG0004955.1/OG0005073.1/OG0005134.1/OG0005158.1/OG0005238.1/OG0005304.1/OG0005391.1/OG0005406.1/OG0005413.1/OG0005472.1/OG0005512.1/OG0005524.1/OG0005527.1/OG0005657.1/OG0005813.1/OG0005963.1/OG0006033.1/OG0006319.1/OG0006439.1/OG0006465.1/OG0006656.1/OG0006774.1/OG0006918.1/OG0007063.1/OG0007241.1/OG0007372.1/OG0007768.1/OG0007820.1/OG0007980.1/OG0008008.1/OG0008053.1/OG0008508.1</t>
  </si>
  <si>
    <t>OG0000034.10/OG0000034.14/OG0000034.3/OG0000034.12/OG0000034.2/OG0000034.6/OG0000034.8/OG0000034.15/OG0000034.7/OG0000034.1/OG0000034.4/OG0000034.13/OG0000034.5/OG0000034.9/OG0000034.11/OG0001616.1/OG0001616.2/OG0003819.1/OG0004797.1/OG0008553.1</t>
  </si>
  <si>
    <t>OG0001616.1/OG0001616.2/OG0003819.1/OG0008553.1</t>
  </si>
  <si>
    <t>OG0004797.1</t>
  </si>
  <si>
    <t>OG0002132.2/OG0002132.1/OG0002382.1/OG0003339.1/OG0003415.1/OG0004488.1/OG0004681.1/OG0004712.1/OG0004808.1/OG0005582.1/OG0005829.1/OG0006227.1/OG0006475.1</t>
  </si>
  <si>
    <t>OG0000004.13/OG0000004.3/OG0000004.7/OG0000004.6/OG0000004.17/OG0000004.10/OG0000004.5/OG0000004.9/OG0000004.12/OG0000004.2/OG0000004.4/OG0000004.19/OG0000004.1/OG0000004.18/OG0000004.11/OG0000004.14/OG0000004.15/OG0000004.8/OG0000004.16/OG0000148.3/OG0000148.6/OG0000148.5/OG0000148.2/OG0000148.4/OG0000148.1/OG0000247.4/OG0000247.5/OG0000247.1/OG0000247.3/OG0000247.2/OG0000257.3/OG0000257.1/OG0000257.2/OG0000269.4/OG0000269.2/OG0000269.3/OG0000269.1/OG0000299.2/OG0000299.4/OG0000299.3/OG0000299.1/OG0000322.1/OG0000322.2/OG0000322.4/OG0000322.3/OG0000332.3/OG0000332.2/OG0000332.1/OG0000356.4/OG0000356.1/OG0000356.2/OG0000356.3/OG0000403.2/OG0000403.1/OG0000419.4/OG0000419.3/OG0000419.2/OG0000419.1/OG0000449.3/OG0000449.1/OG0000449.2/OG0000484.2/OG0000484.1/OG0000484.3/OG0000525.3/OG0000525.1/OG0000525.2/OG0000538.3/OG0000538.2/OG0000538.4/OG0000538.1/OG0000567.1/OG0000567.3/OG0000567.2/OG0000707.1/OG0000707.3/OG0000707.2/OG0000921.3/OG0000921.1/OG0000921.2/OG0001001.1/OG0001001.2/OG0001034.2/OG0001034.1/OG0001053.1/OG0001053.2/OG0001053.3/OG0001090.1/OG0001090.2/OG0001157.2/OG0001157.1/OG0001225.2/OG0001225.1/OG0001251.2/OG0001251.1/OG0001262.2/OG0001262.1/OG0001267.2/OG0001267.1/OG0001275.2/OG0001275.1/OG0001559.2/OG0001559.1/OG0001690.1/OG0001772.2/OG0001772.1/OG0002047.1/OG0002047.2/OG0002134.1/OG0002142.1/OG0002142.2/OG0002144.1/OG0002144.2/OG0002178.1/OG0002178.2/OG0002228.1/OG0002342.1/OG0002342.2/OG0002361.2/OG0002361.1/OG0002451.1/OG0002451.2/OG0002515.1/OG0002594.2/OG0002594.1/OG0002614.1/OG0002621.1/OG0002668.2/OG0002668.1/OG0002773.1/OG0002959.1/OG0003026.1/OG0003061.1/OG0003078.1/OG0003164.1/OG0003243.1/OG0003280.1/OG0003423.1/OG0003479.1/OG0003510.1/OG0003591.1/OG0003826.1/OG0003846.1/OG0004069.1/OG0004269.1/OG0004563.1/OG0004691.1/OG0004718.1/OG0004930.1/OG0004943.1/OG0005000.1/OG0005017.1/OG0005043.1/OG0005072.1/OG0005078.1/OG0005394.1/OG0005432.1/OG0005774.1/OG0005789.1/OG0006248.1/OG0006368.1/OG0006394.1/OG0006464.1/OG0006685.1/OG0007130.1/OG0007223.1/OG0007634.1/OG0007638.1/OG0008490.1</t>
  </si>
  <si>
    <t>OG0000265.3/OG0000265.1/OG0000265.2/OG0000265.4/OG0000265.5/OG0000305.1/OG0000305.4/OG0000305.2/OG0000305.3/OG0000363.4/OG0000363.1/OG0000363.2/OG0000363.3/OG0000386.3/OG0000386.1/OG0000386.4/OG0000386.2/OG0000404.1/OG0000404.2/OG0000404.3/OG0000404.4/OG0000526.3/OG0000526.2/OG0000526.1/OG0000563.2/OG0000563.3/OG0000563.1/OG0000608.1/OG0000608.2/OG0000712.1/OG0000712.2/OG0000815.1/OG0000815.2/OG0000920.2/OG0000920.1/OG0001052.2/OG0001052.1/OG0001203.2/OG0001203.1/OG0001218.2/OG0001218.1/OG0001248.1/OG0001248.2/OG0001257.1/OG0001257.2/OG0001697.2/OG0001697.1/OG0001764.2/OG0001764.1/OG0001768.1/OG0002276.1/OG0002284.1/OG0002359.1/OG0002381.2/OG0002381.1/OG0002515.1/OG0002615.1/OG0002649.1/OG0002666.1/OG0002932.1/OG0002947.2/OG0002947.1/OG0003090.1/OG0003221.1/OG0003539.1/OG0004135.1/OG0004273.1/OG0004305.1/OG0004396.1/OG0004397.1/OG0004568.1/OG0004791.1/OG0004952.1/OG0005043.1/OG0005051.1/OG0005065.1/OG0005111.1/OG0005114.1/OG0005325.1/OG0005405.1/OG0005432.1/OG0005493.1/OG0006256.1/OG0006307.1/OG0006340.1/OG0006395.1/OG0006422.1/OG0006819.1/OG0008083.1</t>
  </si>
  <si>
    <t>OG0000266.6/OG0000266.3/OG0000266.5/OG0000266.1/OG0000266.2/OG0000266.4/OG0001573.1/OG0003454.1/OG0005125.1/OG0005439.1/OG0005562.1/OG0006225.1/OG0008786.1</t>
  </si>
  <si>
    <t>OG0001362.2/OG0001362.1/OG0004945.1/OG0006475.1/OG0006771.1/OG0007357.1/OG0007666.1/OG0007707.1/OG0007790.1</t>
  </si>
  <si>
    <t>OG0000050.7/OG0000050.8/OG0000050.1/OG0000050.6/OG0000050.10/OG0000050.5/OG0000050.11/OG0000050.9/OG0000050.3/OG0000050.2/OG0000050.4/OG0000144.8/OG0000144.6/OG0000144.1/OG0000144.7/OG0000144.5/OG0000144.4/OG0000144.3/OG0000144.2/OG0000186.3/OG0000186.6/OG0000186.1/OG0000186.4/OG0000186.2/OG0000186.5/OG0000187.6/OG0000187.5/OG0000187.4/OG0000187.3/OG0000187.1/OG0000187.2/OG0000280.1/OG0000280.2/OG0000280.4/OG0000280.3/OG0000343.4/OG0000343.1/OG0000343.2/OG0000343.3/OG0000375.4/OG0000375.3/OG0000375.2/OG0000375.1/OG0000404.1/OG0000404.2/OG0000404.3/OG0000404.4/OG0000406.1/OG0000406.3/OG0000406.2/OG0000419.4/OG0000419.3/OG0000419.2/OG0000419.1/OG0000456.4/OG0000456.2/OG0000456.3/OG0000456.1/OG0000501.1/OG0000502.2/OG0000502.1/OG0000502.3/OG0000525.3/OG0000525.1/OG0000525.2/OG0000571.3/OG0000571.1/OG0000571.2/OG0000712.1/OG0000712.2/OG0000745.2/OG0000745.1/OG0000745.3/OG0000812.1/OG0000812.2/OG0000812.3/OG0000828.1/OG0000828.2/OG0000971.1/OG0000971.2/OG0000971.3/OG0001157.2/OG0001157.1/OG0001207.2/OG0001207.1/OG0001212.2/OG0001212.1/OG0001222.1/OG0001222.2/OG0001267.2/OG0001267.1/OG0001299.3/OG0001299.2/OG0001299.1/OG0001466.2/OG0001466.1/OG0001577.2/OG0001577.1/OG0001768.1/OG0001772.2/OG0001772.1/OG0001870.2/OG0001870.1/OG0001932.1/OG0001932.2/OG0001945.1/OG0001945.2/OG0002024.1/OG0002024.2/OG0002101.1/OG0002101.2/OG0002165.1/OG0002298.1/OG0002359.1/OG0002381.2/OG0002381.1/OG0002469.1/OG0002487.1/OG0002557.2/OG0002557.1/OG0002601.1/OG0002732.1/OG0002745.1/OG0002745.2/OG0002934.1/OG0002943.2/OG0002943.1/OG0003061.1/OG0003259.1/OG0003262.1/OG0003292.1/OG0003340.1/OG0003340.2/OG0003522.1/OG0003523.1/OG0003558.1/OG0003690.1/OG0003693.1/OG0003698.1/OG0003699.1/OG0003730.1/OG0003738.1/OG0003754.1/OG0003763.1/OG0003831.1/OG0003937.1/OG0003993.1/OG0004038.1/OG0004087.1/OG0004263.1/OG0004309.1/OG0004397.1/OG0004419.1/OG0004536.1/OG0004664.1/OG0004720.1/OG0004933.1/OG0005078.1/OG0005081.1/OG0005270.1/OG0005297.1/OG0005432.1/OG0005451.1/OG0005507.1/OG0005568.1/OG0005653.1/OG0005871.1/OG0005926.1/OG0005930.1/OG0005978.1/OG0006229.1/OG0006286.1/OG0006425.1/OG0006464.1/OG0006647.1/OG0006656.1/OG0006894.1/OG0007090.1/OG0007696.1/OG0007766.1/OG0007998.1</t>
  </si>
  <si>
    <t>OG0001573.1/OG0003207.1/OG0003315.1/OG0003315.2/OG0003959.1/OG0005562.1/OG0005810.1/OG0005947.1/OG0006435.1/OG0006435.2/OG0007345.1/OG0007366.1</t>
  </si>
  <si>
    <t>OG0000408.2/OG0000408.1/OG0000408.3/OG0000408.4/OG0000408.5/OG0002145.1/OG0003294.1/OG0003294.2/OG0003716.1/OG0005534.1/OG0006639.1/OG0006712.1/OG0007229.1/OG0007336.1/OG0007622.1/OG0008413.1/OG0009130.1/OG0009351.1</t>
  </si>
  <si>
    <t>OG0000551.3/OG0000551.2/OG0000551.1/OG0001049.2/OG0001049.1/OG0004338.1/OG0004632.1</t>
  </si>
  <si>
    <t>OG0002078.2/OG0002078.1/OG0008529.1/OG0009284.1</t>
  </si>
  <si>
    <t>OG0001078.2/OG0001078.3/OG0001078.1/OG0001648.2/OG0001648.1/OG0006198.1/OG0006375.1/OG0006850.1</t>
  </si>
  <si>
    <t>OG0001743.1/OG0001743.2/OG0002659.1/OG0005127.1</t>
  </si>
  <si>
    <t>OG0005127.1</t>
  </si>
  <si>
    <t>OG0001398.1/OG0006225.1</t>
  </si>
  <si>
    <t>OG0000299.2/OG0000299.4/OG0000299.3/OG0000299.1/OG0000416.1/OG0000416.4/OG0000416.2/OG0000416.3/OG0000833.2/OG0000833.1/OG0002351.1/OG0002503.1/OG0003221.1/OG0003323.1/OG0003580.1/OG0004791.1/OG0004990.1/OG0006248.1/OG0006867.1</t>
  </si>
  <si>
    <t>OG0003542.1/OG0004401.1/OG0005534.1/OG0009049.1</t>
  </si>
  <si>
    <t>OG0000299.2/OG0000299.4/OG0000299.3/OG0000299.1/OG0000833.2/OG0000833.1/OG0003221.1/OG0003580.1/OG0006248.1/OG0006867.1</t>
  </si>
  <si>
    <t>OG0003542.1/OG0004401.1/OG0009049.1</t>
  </si>
  <si>
    <t>OG0000299.2/OG0000299.4/OG0000299.3/OG0000299.1</t>
  </si>
  <si>
    <t>OG0002295.1/OG0003264.1/OG0004413.1/OG0004428.1/OG0004591.1/OG0006866.1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</si>
  <si>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0000119.6/OG0000119.1/OG0000119.5/OG0000119.4/OG0000119.7/OG0000119.3/OG0000119.2/OG0000120.3/OG0000120.4/OG0000120.1/OG0000120.5/OG0000120.2/OG0000133.3/OG0000133.1/OG0000133.4/OG0000133.2/OG0000137.1/OG0000137.6/OG0000137.3/OG0000137.5/OG0000137.2/OG0000137.4/OG0000140.1/OG0000140.4/OG0000140.2/OG0000140.3/OG0000140.5/OG0000140.6/OG0000140.7/OG0000200.4/OG0000200.5/OG0000200.2/OG0000200.6/OG0000200.3/OG0000200.1/OG0000215.4/OG0000215.5/OG0000215.3/OG0000215.1/OG0000215.2/OG0000247.4/OG0000247.5/OG0000247.1/OG0000247.3/OG0000247.2/OG0000256.4/OG0000256.5/OG0000256.3/OG0000256.1/OG0000256.2/OG0000267.4/OG0000267.1/OG0000267.2/OG0000267.5/OG0000267.3/OG0000269.4/OG0000269.2/OG0000269.3/OG0000269.1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0000356.4/OG0000356.1/OG0000356.2/OG0000356.3/OG0000374.1/OG0000374.2/OG0000374.4/OG0000374.3/OG0000396.4/OG0000396.3/OG0000396.1/OG0000396.2/OG0000403.2/OG0000403.1/OG0000412.2/OG0000412.1/OG0000412.3/OG0000419.4/OG0000419.3/OG0000419.2/OG0000419.1/OG0000420.3/OG0000420.2/OG0000420.1/OG0000429.3/OG0000429.2/OG0000429.1/OG0000447.3/OG0000447.2/OG0000447.1/OG0000449.3/OG0000449.1/OG0000449.2/OG0000454.1/OG0000454.2/OG0000478.2/OG0000478.1/OG0000478.3/OG0000484.2/OG0000484.1/OG0000484.3/OG0000521.2/OG0000521.1/OG0000521.3/OG0000525.3/OG0000525.1/OG0000525.2/OG0000540.3/OG0000540.4/OG0000540.2/OG0000540.1/OG0000549.2/OG0000549.1/OG0000567.1/OG0000567.3/OG0000567.2/OG0000571.3/OG0000571.1/OG0000571.2/OG0000582.3/OG0000582.1/OG0000582.2/OG0000608.1/OG0000608.2/OG0000613.1/OG0000613.3/OG0000613.2/OG0000618.2/OG0000618.1/OG0000618.3/OG0000686.1/OG0000686.2/OG0000686.3/OG0000696.1/OG0000696.2/OG0000696.3/OG0000704.2/OG0000704.1/OG0000704.3/OG0000707.1/OG0000707.3/OG0000707.2/OG0000711.3/OG0000711.1/OG0000711.2/OG0000737.1/OG0000737.3/OG0000737.2/OG0000741.2/OG0000741.1/OG0000741.3/OG0000756.1/OG0000812.1/OG0000812.2/OG0000812.3/OG0000828.1/OG0000828.2/OG0000866.3/OG0000866.2/OG0000866.1/OG0000893.1/OG0000893.2/OG0000897.2/OG0000897.1/OG0000921.3/OG0000921.1/OG0000921.2/OG0000935.2/OG0000935.1/OG0000945.1/OG0000945.2/OG0000952.2/OG0000952.1/OG0000960.1/OG0000960.2/OG0000972.1/OG0000972.2/OG0001001.1/OG0001001.2/OG0001003.1/OG0001003.2/OG0001004.2/OG0001004.1/OG0001006.1/OG0001006.2/OG0001018.2/OG0001018.3/OG0001018.1/OG0001025.2/OG0001025.1/OG0001025.3/OG0001034.2/OG0001034.1/OG0001050.2/OG0001050.1/OG0001052.2/OG0001052.1/OG0001053.1/OG0001053.2/OG0001053.3/OG0001087.1/OG0001087.2/OG0001090.1/OG0001090.2/OG0001120.2/OG0001120.1/OG0001127.2/OG0001127.1/OG0001128.1/OG0001128.2/OG0001153.2/OG0001153.1/OG0001157.2/OG0001157.1/OG0001167.1/OG0001167.2/OG0001170.2/OG0001170.1/OG0001176.1/OG0001176.2/OG0001193.1/OG0001193.2/OG0001225.2/OG0001225.1/OG0001243.2/OG0001243.1/OG0001247.1/OG0001247.2/OG0001262.2/OG0001262.1/OG0001267.2/OG0001267.1/OG0001275.2/OG0001275.1/OG0001276.2/OG0001276.1/OG0001342.2/OG0001342.1/OG0001403.2/OG0001403.1/OG0001407.1/OG0001407.2/OG0001421.2/OG0001421.1/OG0001467.2/OG0001467.1/OG0001513.2/OG0001513.1/OG0001514.2/OG0001514.1/OG0001523.1/OG0001523.2/OG0001543.2/OG0001543.1/OG0001559.2/OG0001559.1/OG0001597.1/OG0001597.2/OG0001607.2/OG0001607.1/OG0001616.1/OG0001616.2/OG0001631.2/OG0001631.1/OG0001635.1/OG0001639.1/OG0001639.2/OG0001640.1/OG0001640.2/OG0001661.1/OG0001661.2/OG0001690.1/OG0001694.2/OG0001694.1/OG0001706.1/OG0001706.2/OG0001712.1/OG0001712.2/OG0001765.1/OG0001768.1/OG0001772.2/OG0001772.1/OG0001782.1/OG0001782.2/OG0001814.1/OG0001814.2/OG0001860.2/OG0001860.1/OG0001932.1/OG0001932.2/OG0001938.2/OG0001938.1/OG0001953.2/OG0001953.1/OG0001964.1/OG0001972.1/OG0001972.2/OG0001979.1/OG0001980.1/OG0001980.2/OG0001982.1/OG0002018.1/OG0002047.1/OG0002047.2/OG0002076.1/OG0002076.2/OG0002079.1/OG0002107.2/OG0002107.1/OG0002120.1/OG0002120.2/OG0002134.1/OG0002142.1/OG0002142.2/OG0002144.1/OG0002144.2/OG0002146.1/OG0002174.1/OG0002178.1/OG0002178.2/OG0002228.1/OG0002232.1/OG0002237.1/OG0002267.1/OG0002295.1/OG0002298.1/OG0002342.1/OG0002342.2/OG0002343.1/OG0002343.2/OG0002359.1/OG0002361.2/OG0002361.1/OG0002369.1/OG0002377.1/OG0002377.2/OG0002381.2/OG0002381.1/OG0002387.1/OG0002403.2/OG0002403.1/OG0002451.1/OG0002451.2/OG0002464.1/OG0002464.2/OG0002466.1/OG0002477.1/OG0002482.1/OG0002515.1/OG0002551.1/OG0002551.2/OG0002553.1/OG0002572.1/OG0002584.1/OG0002584.2/OG0002591.1/OG0002594.2/OG0002594.1/OG0002601.1/OG0002607.1/OG0002614.1/OG0002615.1/OG0002621.1/OG0002623.2/OG0002623.1/OG0002626.1/OG0002643.1/OG0002668.2/OG0002668.1/OG0002670.1/OG0002730.1/OG0002746.1/OG0002748.1/OG0002754.1/OG0002761.1/OG0002773.1/OG0002790.1/OG0002794.2/OG0002794.1/OG0002797.1/OG0002807.1/OG0002812.1/OG0002867.2/OG0002867.1/OG0002874.1/OG0002887.1/OG0002887.2/OG0002915.1/OG0002918.1/OG0002926.1/OG0002932.1/OG0002934.1/OG0002946.1/OG0002959.1/OG0002971.1/OG0003026.1/OG0003029.1/OG0003054.1/OG0003061.1/OG0003066.1/OG0003068.1/OG0003078.1/OG0003090.1/OG0003095.1/OG0003138.1/OG0003190.1/OG0003218.1/OG0003243.1/OG0003266.2/OG0003266.1/OG0003280.1/OG0003333.1/OG0003344.1/OG0003423.1/OG0003424.1/OG0003427.1/OG0003442.1/OG0003479.1/OG0003492.1/OG0003499.1/OG0003510.1/OG0003511.1/OG0003522.1/OG0003523.1/OG0003529.1/OG0003558.1/OG0003584.1/OG0003591.1/OG0003647.1/OG0003690.1/OG0003750.1/OG0003752.1/OG0003754.1/OG0003774.1/OG0003779.1/OG0003801.1/OG0003819.1/OG0003826.1/OG0003831.1/OG0003846.1/OG0003855.1/OG0003919.1/OG0003953.1/OG0003997.1/OG0004029.1/OG0004033.1/OG0004038.1/OG0004042.1/OG0004044.1/OG0004045.1/OG0004047.1/OG0004084.1/OG0004085.1/OG0004111.1/OG0004138.1/OG0004139.1/OG0004144.1/OG0004238.1/OG0004251.1/OG0004260.1/OG0004269.1/OG0004289.1/OG0004300.1/OG0004315.1/OG0004319.1/OG0004335.1/OG0004338.1/OG0004354.1/OG0004357.1/OG0004370.1/OG0004409.1/OG0004426.1/OG0004428.1/OG0004433.1/OG0004439.1/OG0004493.1/OG0004568.1/OG0004576.1/OG0004618.1/OG0004632.1/OG0004634.1/OG0004637.1/OG0004665.1/OG0004690.1/OG0004691.1/OG0004718.1/OG0004726.1/OG0004729.1/OG0004742.1/OG0004746.1/OG0004749.1/OG0004751.1/OG0004785.1/OG0004883.1/OG0004930.1/OG0004943.1/OG0004952.1/OG0004981.1/OG0004992.1/OG0005000.1/OG0005017.1/OG0005055.1/OG0005059.1/OG0005072.1/OG0005078.1/OG0005081.1/OG0005091.1/OG0005103.1/OG0005115.1/OG0005126.1/OG0005158.1/OG0005159.1/OG0005168.1/OG0005243.1/OG0005273.1/OG0005284.1/OG0005318.1/OG0005347.1/OG0005394.1/OG0005397.1/OG0005402.1/OG0005413.1/OG0005432.1/OG0005434.1/OG0005451.1/OG0005454.1/OG0005466.1/OG0005469.1/OG0005492.1/OG0005501.1/OG0005507.1/OG0005542.1/OG0005558.1/OG0005564.1/OG0005575.1/OG0005580.1/OG0005585.1/OG0005657.1/OG0005669.1/OG0005678.1/OG0005693.1/OG0005722.1/OG0005736.1/OG0005764.1/OG0005774.1/OG0005782.1/OG0005789.1/OG0005802.1/OG0005819.1/OG0005821.1/OG0005845.1/OG0005850.1/OG0005871.1/OG0005893.1/OG0005899.1/OG0005930.1/OG0005932.1/OG0005980.1/OG0005998.1/OG0006033.1/OG0006234.1/OG0006248.1/OG0006275.1/OG0006307.1/OG0006340.1/OG0006366.1/OG0006368.1/OG0006371.1/OG0006394.1/OG0006464.1/OG0006465.1/OG0006503.1/OG0006515.1/OG0006659.1/OG0006685.1/OG0006729.1/OG0006741.1/OG0006751.1/OG0006752.1/OG0006778.1/OG0006801.1/OG0006819.1/OG0006820.1/OG0006837.1/OG0006873.1/OG0006889.1/OG0006901.1/OG0006915.1/OG0006918.1/OG0006931.1/OG0006933.1/OG0006934.1/OG0007074.1/OG0007091.1/OG0007130.1/OG0007183.1/OG0007195.1/OG0007223.1/OG0007243.1/OG0007301.1/OG0007608.1/OG0007624.1/OG0007634.1/OG0007638.1/OG0007650.1/OG0007737.1/OG0007820.1/OG0007998.1/OG0008140.1/OG0008490.1/OG0008553.1/OG0008782.1</t>
  </si>
  <si>
    <t>OG0000266.6/OG0000266.3/OG0000266.5/OG0000266.1/OG0000266.2/OG0000266.4/OG0001795.2/OG0001795.1/OG0001920.1/OG0002011.1/OG0002011.2/OG0002181.1/OG0002181.2/OG0002186.1/OG0002287.1/OG0002527.1/OG0002658.1/OG0002831.1/OG0003350.1/OG0003568.2/OG0003568.1/OG0003874.1/OG0003959.1/OG0003960.1/OG0004150.1/OG0004381.1/OG0004446.1/OG0004687.1/OG0004687.2/OG0004966.1/OG0005069.1/OG0005129.1/OG0005449.2/OG0005449.1/OG0005548.1/OG0005576.1/OG0005596.1/OG0006184.1/OG0006389.1/OG0006392.1/OG0006412.1/OG0006883.1/OG0007144.1/OG0007344.1/OG0007360.1/OG0007366.1/OG0007594.1/OG0007602.1/OG0008269.1/OG0009738.1/OG0010076.1</t>
  </si>
  <si>
    <t>OG0001497.1/OG0001497.2/OG0001662.2/OG0001662.1/OG0001862.2/OG0001862.1/OG0001924.1/OG0001940.1/OG0002019.1/OG0002032.1/OG0002032.2/OG0002132.2/OG0002132.1/OG0002145.1/OG0002382.1/OG0002583.1/OG0002633.1/OG0003238.1/OG0003257.1/OG0003335.1/OG0003339.1/OG0003415.1/OG0003688.1/OG0004278.1/OG0004280.1/OG0004456.1/OG0004488.1/OG0004681.1/OG0004698.1/OG0004702.1/OG0004712.1/OG0004744.1/OG0004808.1/OG0004945.1/OG0005060.1/OG0005376.1/OG0005582.1/OG0005829.1/OG0006064.1/OG0006227.1/OG0006253.1/OG0006257.1/OG0006270.1/OG0006462.1/OG0006475.1/OG0006654.1/OG0006708.1/OG0006735.1/OG0006786.1/OG0006855.1/OG0007155.1/OG0007281.1/OG0007385.1/OG0007387.1/OG0007709.1/OG0007782.1/OG0007791.1/OG0008011.1/OG0008098.1/OG0008465.1/OG0008519.1/OG0008853.1/OG0009053.1/OG0009118.1/OG0009699.1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</si>
  <si>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0000133.3/OG0000133.1/OG0000133.4/OG0000133.2/OG0000137.1/OG0000137.6/OG0000137.3/OG0000137.5/OG0000137.2/OG0000137.4/OG0000144.8/OG0000144.6/OG0000144.1/OG0000144.7/OG0000144.5/OG0000144.4/OG0000144.3/OG0000144.2/OG0000163.2/OG0000163.3/OG0000163.4/OG0000163.6/OG0000163.1/OG0000163.5/OG0000200.4/OG0000200.5/OG0000200.2/OG0000200.6/OG0000200.3/OG0000200.1/OG0000215.4/OG0000215.5/OG0000215.3/OG0000215.1/OG0000215.2/OG0000247.4/OG0000247.5/OG0000247.1/OG0000247.3/OG0000247.2/OG0000256.4/OG0000256.5/OG0000256.3/OG0000256.1/OG0000256.2/OG0000265.3/OG0000265.1/OG0000265.2/OG0000265.4/OG0000265.5/OG0000267.4/OG0000267.1/OG0000267.2/OG0000267.5/OG0000267.3/OG0000280.1/OG0000280.2/OG0000280.4/OG0000280.3/OG0000298.3/OG0000298.4/OG0000298.5/OG0000298.1/OG0000298.2/OG0000305.1/OG0000305.4/OG0000305.2/OG0000305.3/OG0000318.4/OG0000318.2/OG0000318.1/OG0000318.3/OG0000344.3/OG0000344.1/OG0000344.4/OG0000344.2/OG0000356.4/OG0000356.1/OG0000356.2/OG0000356.3/OG0000363.4/OG0000363.1/OG0000363.2/OG0000363.3/OG0000374.1/OG0000374.2/OG0000374.4/OG0000374.3/OG0000386.3/OG0000386.1/OG0000386.4/OG0000386.2/OG0000396.4/OG0000396.3/OG0000396.1/OG0000396.2/OG0000402.2/OG0000402.3/OG0000402.1/OG0000404.1/OG0000404.2/OG0000404.3/OG0000404.4/OG0000406.1/OG0000406.3/OG0000406.2/OG0000412.2/OG0000412.1/OG0000412.3/OG0000429.3/OG0000429.2/OG0000429.1/OG0000446.3/OG0000446.2/OG0000446.1/OG0000478.2/OG0000478.1/OG0000478.3/OG0000501.1/OG0000502.2/OG0000502.1/OG0000502.3/OG0000525.3/OG0000525.1/OG0000525.2/OG0000526.3/OG0000526.2/OG0000526.1/OG0000538.3/OG0000538.2/OG0000538.4/OG0000538.1/OG0000540.3/OG0000540.4/OG0000540.2/OG0000540.1/OG0000549.2/OG0000549.1/OG0000551.3/OG0000551.2/OG0000551.1/OG0000563.2/OG0000563.3/OG0000563.1/OG0000567.1/OG0000567.3/OG0000567.2/OG0000571.3/OG0000571.1/OG0000571.2/OG0000582.3/OG0000582.1/OG0000582.2/OG0000608.1/OG0000608.2/OG0000619.1/OG0000619.3/OG0000619.2/OG0000671.3/OG0000671.1/OG0000671.2/OG0000696.1/OG0000696.2/OG0000696.3/OG0000708.2/OG0000708.3/OG0000708.1/OG0000710.3/OG0000710.1/OG0000710.2/OG0000711.3/OG0000711.1/OG0000711.2/OG0000712.1/OG0000712.2/OG0000772.1/OG0000772.2/OG0000782.1/OG0000782.3/OG0000782.2/OG0000785.1/OG0000785.2/OG0000795.1/OG0000795.2/OG0000812.1/OG0000812.2/OG0000812.3/OG0000815.1/OG0000815.2/OG0000834.2/OG0000834.1/OG0000893.1/OG0000893.2/OG0000897.2/OG0000897.1/OG0000918.2/OG0000918.3/OG0000918.1/OG0000920.2/OG0000920.1/OG0000932.3/OG0000932.1/OG0000932.2/OG0000935.2/OG0000935.1/OG0000945.1/OG0000945.2/OG0001017.1/OG0001017.2/OG0001025.2/OG0001025.1/OG0001025.3/OG0001033.2/OG0001033.1/OG0001050.2/OG0001050.1/OG0001052.2/OG0001052.1/OG0001055.1/OG0001055.2/OG0001081.2/OG0001081.1/OG0001118.1/OG0001118.2/OG0001158.2/OG0001158.1/OG0001167.1/OG0001167.2/OG0001169.2/OG0001169.1/OG0001170.2/OG0001170.1/OG0001172.2/OG0001172.1/OG0001193.1/OG0001193.2/OG0001203.2/OG0001203.1/OG0001218.2/OG0001218.1/OG0001223.1/OG0001223.2/OG0001247.1/OG0001247.2/OG0001248.1/OG0001248.2/OG0001257.1/OG0001257.2/OG0001271.2/OG0001271.1/OG0001275.2/OG0001275.1/OG0001278.2/OG0001278.1/OG0001358.1/OG0001358.2/OG0001365.2/OG0001365.1/OG0001369.1/OG0001374.2/OG0001374.1/OG0001395.2/OG0001395.1/OG0001401.3/OG0001401.2/OG0001401.1/OG0001420.1/OG0001467.2/OG0001467.1/OG0001509.2/OG0001509.1/OG0001514.2/OG0001514.1/OG0001523.1/OG0001523.2/OG0001569.1/OG0001578.2/OG0001578.1/OG0001597.1/OG0001597.2/OG0001598.2/OG0001598.1/OG0001607.2/OG0001607.1/OG0001616.1/OG0001616.2/OG0001640.1/OG0001640.2/OG0001661.1/OG0001661.2/OG0001670.2/OG0001670.1/OG0001694.2/OG0001694.1/OG0001706.1/OG0001706.2/OG0001719.1/OG0001743.1/OG0001743.2/OG0001764.2/OG0001764.1/OG0001765.1/OG0001768.1/OG0001772.2/OG0001772.1/OG0001774.1/OG0001774.2/OG0001792.2/OG0001792.1/OG0001794.1/OG0001794.2/OG0001932.1/OG0001932.2/OG0001936.1/OG0001936.2/OG0001938.2/OG0001938.1/OG0001964.1/OG0001972.1/OG0001972.2/OG0001976.2/OG0001976.1/OG0001981.2/OG0001981.1/OG0001982.1/OG0002024.1/OG0002024.2/OG0002033.1/OG0002040.2/OG0002040.1/OG0002051.1/OG0002075.2/OG0002075.1/OG0002120.1/OG0002120.2/OG0002154.1/OG0002154.2/OG0002163.1/OG0002163.2/OG0002179.1/OG0002232.1/OG0002236.1/OG0002236.2/OG0002237.1/OG0002276.1/OG0002284.1/OG0002292.2/OG0002292.1/OG0002359.1/OG0002369.1/OG0002377.1/OG0002377.2/OG0002381.2/OG0002381.1/OG0002387.1/OG0002403.2/OG0002403.1/OG0002409.1/OG0002413.1/OG0002443.2/OG0002443.1/OG0002454.1/OG0002454.2/OG0002460.1/OG0002464.1/OG0002464.2/OG0002468.1/OG0002468.2/OG0002469.1/OG0002472.1/OG0002482.1/OG0002502.1/OG0002515.1/OG0002518.1/OG0002557.2/OG0002557.1/OG0002572.1/OG0002591.1/OG0002601.1/OG0002615.1/OG0002623.2/OG0002623.1/OG0002649.1/OG0002659.1/OG0002666.1/OG0002670.1/OG0002743.1/OG0002743.2/OG0002746.1/OG0002762.2/OG0002762.1/OG0002774.2/OG0002774.1/OG0002797.1/OG0002887.1/OG0002887.2/OG0002920.1/OG0002932.1/OG0002947.2/OG0002947.1/OG0002955.1/OG0003029.1/OG0003054.1/OG0003068.1/OG0003090.1/OG0003095.1/OG0003098.1/OG0003116.1/OG0003146.1/OG0003155.2/OG0003155.1/OG0003217.1/OG0003218.1/OG0003221.1/OG0003243.1/OG0003264.1/OG0003266.2/OG0003266.1/OG0003276.1/OG0003277.1/OG0003292.1/OG0003326.1/OG0003328.1/OG0003333.1/OG0003343.1/OG0003421.1/OG0003423.1/OG0003425.1/OG0003427.1/OG0003487.1/OG0003490.1/OG0003529.1/OG0003539.1/OG0003569.1/OG0003582.1/OG0003593.1/OG0003702.1/OG0003731.1/OG0003752.1/OG0003755.1/OG0003774.1/OG0003775.1/OG0003827.1/OG0003829.1/OG0003855.1/OG0003961.1/OG0003972.1/OG0004000.1/OG0004017.1/OG0004044.1/OG0004089.1/OG0004106.1/OG0004135.1/OG0004149.1/OG0004223.1/OG0004260.1/OG0004273.1/OG0004287.1/OG0004305.1/OG0004306.1/OG0004311.1/OG0004319.1/OG0004351.1/OG0004363.1/OG0004365.1/OG0004370.1/OG0004391.1/OG0004396.1/OG0004397.1/OG0004404.1/OG0004408.1/OG0004413.1/OG0004423.1/OG0004425.1/OG0004433.1/OG0004437.1/OG0004455.1/OG0004469.1/OG0004568.1/OG0004579.1/OG0004591.1/OG0004614.1/OG0004632.1/OG0004656.1/OG0004718.1/OG0004726.1/OG0004755.1/OG0004782.1/OG0004791.1/OG0004797.1/OG0004815.1/OG0004883.1/OG0004904.1/OG0004918.1/OG0004949.1/OG0004952.1/OG0004955.1/OG0004974.1/OG0004992.1/OG0004994.1/OG0005043.1/OG0005051.1/OG0005053.1/OG0005065.1/OG0005073.1/OG0005102.1/OG0005111.1/OG0005114.1/OG0005123.1/OG0005134.1/OG0005144.1/OG0005158.1/OG0005238.1/OG0005278.1/OG0005304.1/OG0005325.1/OG0005354.1/OG0005391.1/OG0005402.1/OG0005405.1/OG0005406.1/OG0005413.1/OG0005432.1/OG0005446.1/OG0005451.1/OG0005464.1/OG0005472.1/OG0005493.1/OG0005510.1/OG0005512.1/OG0005515.1/OG0005524.1/OG0005527.1/OG0005657.1/OG0005782.1/OG0005813.1/OG0005825.1/OG0005877.1/OG0005963.1/OG0005981.1/OG0006033.1/OG0006256.1/OG0006261.1/OG0006307.1/OG0006319.1/OG0006340.1/OG0006342.1/OG0006351.1/OG0006422.1/OG0006429.1/OG0006439.1/OG0006441.1/OG0006465.1/OG0006656.1/OG0006659.1/OG0006680.1/OG0006774.1/OG0006819.1/OG0006842.1/OG0006846.1/OG0006860.1/OG0006866.1/OG0006918.1/OG0006954.1/OG0007063.1/OG0007091.1/OG0007200.1/OG0007241.1/OG0007299.1/OG0007372.1/OG0007432.1/OG0007624.1/OG0007648.1/OG0007768.1/OG0007812.1/OG0007820.1/OG0007832.1/OG0007980.1/OG0008008.1/OG0008053.1/OG0008076.1/OG0008083.1/OG0008106.1/OG0008113.1/OG0008508.1</t>
  </si>
  <si>
    <t>OG0000266.6/OG0000266.3/OG0000266.5/OG0000266.1/OG0000266.2/OG0000266.4/OG0000572.2/OG0000572.1/OG0001573.1/OG0001632.1/OG0001795.2/OG0001795.1/OG0002658.1/OG0002905.1/OG0003293.1/OG0003315.1/OG0003315.2/OG0003353.1/OG0003447.1/OG0003454.1/OG0003887.1/OG0004075.1/OG0004638.1/OG0004706.1/OG0004956.1/OG0005012.1/OG0005125.1/OG0005439.1/OG0005562.1/OG0005572.1/OG0005600.1/OG0005706.1/OG0005715.1/OG0006225.1/OG0006383.1/OG0006389.1/OG0006392.1/OG0006412.1/OG0006883.1/OG0007344.1/OG0007360.1/OG0007366.1/OG0007590.1/OG0008116.1/OG0008269.1/OG0008623.1/OG0008786.1/OG0009154.1/OG0009738.1</t>
  </si>
  <si>
    <t>OG0001362.2/OG0001362.1/OG0001686.1/OG0001686.2/OG0001940.1/OG0002032.1/OG0002032.2/OG0002117.1/OG0002257.2/OG0002257.1/OG0002646.1/OG0003125.1/OG0003151.1/OG0003220.1/OG0003335.1/OG0003596.1/OG0003735.1/OG0004096.1/OG0004282.1/OG0004410.1/OG0004456.1/OG0004598.1/OG0004737.1/OG0004945.1/OG0005031.1/OG0005075.1/OG0005340.1/OG0005481.1/OG0006064.1/OG0006257.1/OG0006406.1/OG0006716.1/OG0006750.1/OG0006771.1/OG0006786.1/OG0006813.1/OG0007357.1/OG0007387.1/OG0007666.1/OG0007707.1/OG0007751.1/OG0007790.1/OG0008056.1/OG0008165.1/OG0008856.1/OG0009053.1/OG0009119.1/OG0010668.1/OG0011506.1</t>
  </si>
  <si>
    <t>OG0004428.1/OG0004591.1</t>
  </si>
  <si>
    <t>OG0001632.1/OG0001795.2/OG0001795.1/OG0005715.1/OG0005776.1/OG0006078.1/OG0007225.1/OG0007859.1/OG0008563.1/OG0008623.1</t>
  </si>
  <si>
    <t>OG0001686.1/OG0001686.2/OG0002032.1/OG0002032.2/OG0002117.1/OG0002646.1/OG0004911.1/OG0005031.1/OG0006406.1/OG0006716.1/OG0006855.1/OG0006865.1/OG0006951.1/OG0007355.1/OG0007709.1/OG0007751.1/OG0008107.1/OG0009119.1/OG0010668.1</t>
  </si>
  <si>
    <t>OG0000121.5/OG0000121.1/OG0000121.2/OG0000121.3/OG0000121.4/OG0000121.6/OG0000121.8/OG0000121.7/OG0000222.2/OG0000222.1/OG0000222.4/OG0000222.5/OG0000222.3/OG0000396.4/OG0000396.3/OG0000396.1/OG0000396.2/OG0000502.2/OG0000502.1/OG0000502.3/OG0000618.2/OG0000618.1/OG0000618.3/OG0000619.1/OG0000619.3/OG0000619.2/OG0000636.3/OG0000636.1/OG0000636.2/OG0000696.1/OG0000696.2/OG0000696.3/OG0000763.1/OG0000763.2/OG0000785.1/OG0000785.2/OG0000834.2/OG0000834.1/OG0000938.1/OG0000938.3/OG0000938.2/OG0000942.2/OG0000942.3/OG0000942.1/OG0001033.2/OG0001033.1/OG0001081.2/OG0001081.1/OG0001118.1/OG0001118.2/OG0001172.2/OG0001172.1/OG0001243.2/OG0001243.1/OG0001262.2/OG0001262.1/OG0001267.2/OG0001267.1/OG0001278.2/OG0001278.1/OG0001401.3/OG0001401.2/OG0001401.1/OG0001403.2/OG0001403.1/OG0001412.2/OG0001412.1/OG0001523.1/OG0001523.2/OG0001694.2/OG0001694.1/OG0001706.1/OG0001706.2/OG0001743.1/OG0001743.2/OG0001964.1/OG0001982.1/OG0002018.1/OG0002033.1/OG0002051.1/OG0002150.2/OG0002150.1/OG0002154.1/OG0002154.2/OG0002236.1/OG0002236.2/OG0002292.2/OG0002292.1/OG0002295.1/OG0002358.1/OG0002358.2/OG0002369.1/OG0002468.1/OG0002468.2/OG0002659.1/OG0002762.2/OG0002762.1/OG0002964.1/OG0003095.1/OG0003098.1/OG0003146.1/OG0003256.1/OG0003264.1/OG0003266.2/OG0003266.1/OG0003318.1/OG0003328.1/OG0003487.1/OG0003702.1/OG0003721.1/OG0003827.1/OG0004069.1/OG0004129.1/OG0004234.1/OG0004260.1/OG0004311.1/OG0004370.1/OG0004408.1/OG0004409.1/OG0004413.1/OG0004423.1/OG0004426.1/OG0004428.1/OG0004437.1/OG0004589.1/OG0004614.1/OG0004782.1/OG0004904.1/OG0004918.1/OG0004955.1/OG0004974.1/OG0005003.1/OG0005027.1/OG0005059.1/OG0005144.1/OG0005147.1/OG0005278.1/OG0005304.1/OG0005372.1/OG0005402.1/OG0005406.1/OG0005446.1/OG0005489.1/OG0005877.1/OG0005940.1/OG0006185.1/OG0006371.1/OG0006774.1/OG0006842.1/OG0006860.1/OG0006866.1/OG0006934.1/OG0007074.1/OG0007183.1/OG0007650.1/OG0008000.1/OG0008106.1/OG0008113.1/OG0008168.1</t>
  </si>
  <si>
    <t>OG0001104.2/OG0001104.1/OG0003339.1/OG0003832.1/OG0006064.1/OG0007852.1/OG0008221.1</t>
  </si>
  <si>
    <t>OG0000377.1/OG0000377.3/OG0000377.2/OG0000705.3/OG0000705.2/OG0000705.1/OG0001920.1/OG0003229.1/OG0003293.1/OG0007344.1/OG0007366.1/OG0011140.1</t>
  </si>
  <si>
    <t>OG0000066.8/OG0000066.7/OG0000066.5/OG0000066.6/OG0000066.3/OG0000066.4/OG0000066.1/OG0000066.2/OG0000089.4/OG0000089.8/OG0000089.5/OG0000089.2/OG0000089.6/OG0000089.3/OG0000089.7/OG0000089.1/OG0000114.2/OG0000114.1/OG0000114.3/OG0000114.5/OG0000114.4/OG0000320.4/OG0000320.3/OG0000320.2/OG0000320.1/OG0000320.5/OG0000331.1/OG0000331.3/OG0000331.2/OG0000331.4/OG0000356.4/OG0000356.1/OG0000356.2/OG0000356.3/OG0000385.3/OG0000385.1/OG0000385.2/OG0000454.1/OG0000454.2/OG0000477.2/OG0000477.3/OG0000477.4/OG0000477.1/OG0000623.1/OG0000623.2/OG0000709.3/OG0000709.1/OG0000709.2/OG0000739.1/OG0000739.2/OG0000812.1/OG0000812.2/OG0000812.3/OG0000916.2/OG0000916.1/OG0000916.3/OG0000945.1/OG0000945.2/OG0001057.1/OG0001057.2/OG0001172.2/OG0001172.1/OG0001203.2/OG0001203.1/OG0001275.2/OG0001275.1/OG0001306.2/OG0001306.1/OG0001309.1/OG0001309.2/OG0001393.1/OG0001393.2/OG0001552.2/OG0001552.1/OG0001768.1/OG0001772.2/OG0001772.1/OG0001780.1/OG0001780.2/OG0001855.1/OG0001855.2/OG0002056.1/OG0002514.1/OG0002514.2/OG0002586.1/OG0002586.2/OG0002614.1/OG0002746.1/OG0002936.1/OG0002947.2/OG0002947.1/OG0002969.1/OG0003473.1/OG0003484.1/OG0003529.1/OG0003580.1/OG0003659.1/OG0003679.1/OG0004029.1/OG0004301.1/OG0004361.1/OG0004538.1/OG0004718.1/OG0004943.1/OG0005103.1/OG0005347.1/OG0005359.1/OG0005379.1/OG0005413.1/OG0005446.1/OG0005542.1/OG0005819.1/OG0005838.1/OG0005999.1/OG0006696.1/OG0007097.1/OG0008398.1</t>
  </si>
  <si>
    <t>OG0001662.2/OG0001662.1/OG0001862.2/OG0001862.1/OG0001924.1/OG0001940.1/OG0002019.1/OG0002032.1/OG0002032.2/OG0002145.1/OG0002583.1/OG0002633.1/OG0003257.1/OG0003335.1/OG0003415.1/OG0004278.1/OG0004280.1/OG0004456.1/OG0004488.1/OG0004698.1/OG0004702.1/OG0004744.1/OG0005060.1/OG0005376.1/OG0005829.1/OG0006064.1/OG0006253.1/OG0006257.1/OG0006654.1/OG0006708.1/OG0006735.1/OG0006786.1/OG0006855.1/OG0007155.1/OG0007281.1/OG0007387.1/OG0007709.1/OG0007782.1/OG0007791.1/OG0008011.1/OG0008519.1/OG0008853.1/OG0009053.1/OG0009699.1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</si>
  <si>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0000283.4/OG0000283.3/OG0000283.1/OG0000283.2/OG0000298.3/OG0000298.4/OG0000298.5/OG0000298.1/OG0000298.2/OG0000300.2/OG0000300.3/OG0000300.1/OG0000318.4/OG0000318.2/OG0000318.1/OG0000318.3/OG0000356.4/OG0000356.1/OG0000356.2/OG0000356.3/OG0000374.1/OG0000374.2/OG0000374.4/OG0000374.3/OG0000396.4/OG0000396.3/OG0000396.1/OG0000396.2/OG0000403.2/OG0000403.1/OG0000412.2/OG0000412.1/OG0000412.3/OG0000420.3/OG0000420.2/OG0000420.1/OG0000429.3/OG0000429.2/OG0000429.1/OG0000447.3/OG0000447.2/OG0000447.1/OG0000478.2/OG0000478.1/OG0000478.3/OG0000521.2/OG0000521.1/OG0000521.3/OG0000525.3/OG0000525.1/OG0000525.2/OG0000540.3/OG0000540.4/OG0000540.2/OG0000540.1/OG0000549.2/OG0000549.1/OG0000567.1/OG0000567.3/OG0000567.2/OG0000571.3/OG0000571.1/OG0000571.2/OG0000582.3/OG0000582.1/OG0000582.2/OG0000613.1/OG0000613.3/OG0000613.2/OG0000618.2/OG0000618.1/OG0000618.3/OG0000696.1/OG0000696.2/OG0000696.3/OG0000704.2/OG0000704.1/OG0000704.3/OG0000711.3/OG0000711.1/OG0000711.2/OG0000737.1/OG0000737.3/OG0000737.2/OG0000741.2/OG0000741.1/OG0000741.3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0001050.2/OG0001050.1/OG0001120.2/OG0001120.1/OG0001127.2/OG0001127.1/OG0001128.1/OG0001128.2/OG0001167.1/OG0001167.2/OG0001170.2/OG0001170.1/OG0001193.1/OG0001193.2/OG0001243.2/OG0001243.1/OG0001247.1/OG0001247.2/OG0001262.2/OG0001262.1/OG0001276.2/OG0001276.1/OG0001342.2/OG0001342.1/OG0001403.2/OG0001403.1/OG0001421.2/OG0001421.1/OG0001467.2/OG0001467.1/OG0001514.2/OG0001514.1/OG0001523.1/OG0001523.2/OG0001543.2/OG0001543.1/OG0001597.1/OG0001597.2/OG0001607.2/OG0001607.1/OG0001631.2/OG0001631.1/OG0001635.1/OG0001639.1/OG0001639.2/OG0001640.1/OG0001640.2/OG0001661.1/OG0001661.2/OG0001694.2/OG0001694.1/OG0001706.1/OG0001706.2/OG0001712.1/OG0001712.2/OG0001765.1/OG0001768.1/OG0001814.1/OG0001814.2/OG0001932.1/OG0001932.2/OG0001938.2/OG0001938.1/OG0001953.2/OG0001953.1/OG0001964.1/OG0001972.1/OG0001972.2/OG0001979.1/OG0001980.1/OG0001980.2/OG0002018.1/OG0002076.1/OG0002076.2/OG0002107.2/OG0002107.1/OG0002120.1/OG0002120.2/OG0002146.1/OG0002174.1/OG0002232.1/OG0002237.1/OG0002267.1/OG0002295.1/OG0002298.1/OG0002343.1/OG0002343.2/OG0002387.1/OG0002403.2/OG0002403.1/OG0002466.1/OG0002477.1/OG0002482.1/OG0002572.1/OG0002591.1/OG0002601.1/OG0002615.1/OG0002623.2/OG0002623.1/OG0002626.1/OG0002643.1/OG0002668.2/OG0002668.1/OG0002670.1/OG0002746.1/OG0002748.1/OG0002754.1/OG0002761.1/OG0002790.1/OG0002794.2/OG0002794.1/OG0002807.1/OG0002812.1/OG0002867.2/OG0002867.1/OG0002874.1/OG0002887.1/OG0002887.2/OG0002915.1/OG0002918.1/OG0002926.1/OG0002934.1/OG0003029.1/OG0003054.1/OG0003090.1/OG0003095.1/OG0003218.1/OG0003333.1/OG0003344.1/OG0003424.1/OG0003427.1/OG0003492.1/OG0003499.1/OG0003510.1/OG0003511.1/OG0003522.1/OG0003523.1/OG0003529.1/OG0003558.1/OG0003584.1/OG0003647.1/OG0003750.1/OG0003752.1/OG0003774.1/OG0003779.1/OG0003801.1/OG0003826.1/OG0003855.1/OG0003919.1/OG0003997.1/OG0004033.1/OG0004038.1/OG0004042.1/OG0004044.1/OG0004047.1/OG0004085.1/OG0004138.1/OG0004139.1/OG0004238.1/OG0004251.1/OG0004260.1/OG0004269.1/OG0004289.1/OG0004300.1/OG0004319.1/OG0004335.1/OG0004338.1/OG0004354.1/OG0004357.1/OG0004370.1/OG0004409.1/OG0004426.1/OG0004428.1/OG0004433.1/OG0004439.1/OG0004493.1/OG0004576.1/OG0004618.1/OG0004632.1/OG0004634.1/OG0004665.1/OG0004690.1/OG0004691.1/OG0004729.1/OG0004742.1/OG0004785.1/OG0004883.1/OG0004981.1/OG0004992.1/OG0005055.1/OG0005059.1/OG0005091.1/OG0005103.1/OG0005158.1/OG0005159.1/OG0005168.1/OG0005284.1/OG0005347.1/OG0005397.1/OG0005402.1/OG0005413.1/OG0005434.1/OG0005454.1/OG0005466.1/OG0005492.1/OG0005501.1/OG0005507.1/OG0005558.1/OG0005564.1/OG0005575.1/OG0005580.1/OG0005657.1/OG0005693.1/OG0005722.1/OG0005736.1/OG0005782.1/OG0005802.1/OG0005819.1/OG0005821.1/OG0005845.1/OG0005871.1/OG0005893.1/OG0005930.1/OG0005980.1/OG0005998.1/OG0006033.1/OG0006248.1/OG0006275.1/OG0006307.1/OG0006366.1/OG0006371.1/OG0006394.1/OG0006465.1/OG0006503.1/OG0006741.1/OG0006751.1/OG0006752.1/OG0006778.1/OG0006801.1/OG0006820.1/OG0006837.1/OG0006873.1/OG0006889.1/OG0006901.1/OG0006918.1/OG0006931.1/OG0006933.1/OG0006934.1/OG0007074.1/OG0007183.1/OG0007195.1/OG0007243.1/OG0007301.1/OG0007608.1/OG0007638.1/OG0007650.1/OG0007737.1/OG0007820.1/OG0007998.1/OG0008140.1/OG0008490.1/OG0008782.1</t>
  </si>
  <si>
    <t>OG0000266.6/OG0000266.3/OG0000266.5/OG0000266.1/OG0000266.2/OG0000266.4/OG0001795.2/OG0001795.1/OG0001920.1/OG0002181.1/OG0002181.2/OG0002186.1/OG0002287.1/OG0002527.1/OG0002658.1/OG0002831.1/OG0003350.1/OG0003568.2/OG0003568.1/OG0003874.1/OG0003959.1/OG0004150.1/OG0004381.1/OG0004687.1/OG0004687.2/OG0004966.1/OG0005449.2/OG0005449.1/OG0005548.1/OG0005596.1/OG0006389.1/OG0006392.1/OG0006412.1/OG0006883.1/OG0007144.1/OG0007344.1/OG0007594.1/OG0007602.1/OG0008269.1/OG0009738.1</t>
  </si>
  <si>
    <t>OG0001940.1/OG0002032.1/OG0002032.2/OG0002117.1/OG0002257.2/OG0002257.1/OG0002646.1/OG0003125.1/OG0003151.1/OG0003220.1/OG0003335.1/OG0003596.1/OG0004282.1/OG0004410.1/OG0004456.1/OG0004598.1/OG0004737.1/OG0005031.1/OG0005075.1/OG0005340.1/OG0006064.1/OG0006257.1/OG0006406.1/OG0006716.1/OG0006750.1/OG0006813.1/OG0007387.1/OG0007751.1/OG0008056.1/OG0008856.1/OG0009053.1/OG0009119.1/OG0010668.1/OG0011506.1</t>
  </si>
  <si>
    <t>OG0001632.1/OG0001795.2/OG0001795.1/OG0002658.1/OG0002905.1/OG0003315.1/OG0003315.2/OG0003353.1/OG0003447.1/OG0003887.1/OG0004075.1/OG0004706.1/OG0004956.1/OG0005012.1/OG0005572.1/OG0005600.1/OG0005706.1/OG0005715.1/OG0006383.1/OG0006389.1/OG0006392.1/OG0006412.1/OG0006883.1/OG0007344.1/OG0007590.1/OG0008269.1/OG0008623.1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</si>
  <si>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0000133.3/OG0000133.1/OG0000133.4/OG0000133.2/OG0000137.1/OG0000137.6/OG0000137.3/OG0000137.5/OG0000137.2/OG0000137.4/OG0000144.8/OG0000144.6/OG0000144.1/OG0000144.7/OG0000144.5/OG0000144.4/OG0000144.3/OG0000144.2/OG0000163.2/OG0000163.3/OG0000163.4/OG0000163.6/OG0000163.1/OG0000163.5/OG0000200.4/OG0000200.5/OG0000200.2/OG0000200.6/OG0000200.3/OG0000200.1/OG0000215.4/OG0000215.5/OG0000215.3/OG0000215.1/OG0000215.2/OG0000247.4/OG0000247.5/OG0000247.1/OG0000247.3/OG0000247.2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0000356.4/OG0000356.1/OG0000356.2/OG0000356.3/OG0000374.1/OG0000374.2/OG0000374.4/OG0000374.3/OG0000396.4/OG0000396.3/OG0000396.1/OG0000396.2/OG0000412.2/OG0000412.1/OG0000412.3/OG0000429.3/OG0000429.2/OG0000429.1/OG0000446.3/OG0000446.2/OG0000446.1/OG0000478.2/OG0000478.1/OG0000478.3/OG0000501.1/OG0000502.2/OG0000502.1/OG0000502.3/OG0000525.3/OG0000525.1/OG0000525.2/OG0000540.3/OG0000540.4/OG0000540.2/OG0000540.1/OG0000549.2/OG0000549.1/OG0000551.3/OG0000551.2/OG0000551.1/OG0000567.1/OG0000567.3/OG0000567.2/OG0000571.3/OG0000571.1/OG0000571.2/OG0000582.3/OG0000582.1/OG0000582.2/OG0000619.1/OG0000619.3/OG0000619.2/OG0000671.3/OG0000671.1/OG0000671.2/OG0000696.1/OG0000696.2/OG0000696.3/OG0000710.3/OG0000710.1/OG0000710.2/OG0000711.3/OG0000711.1/OG0000711.2/OG0000772.1/OG0000772.2/OG0000782.1/OG0000782.3/OG0000782.2/OG0000785.1/OG0000785.2/OG0000812.1/OG0000812.2/OG0000812.3/OG0000834.2/OG0000834.1/OG0000893.1/OG0000893.2/OG0000897.2/OG0000897.1/OG0000918.2/OG0000918.3/OG0000918.1/OG0000932.3/OG0000932.1/OG0000932.2/OG0000935.2/OG0000935.1/OG0001025.2/OG0001025.1/OG0001025.3/OG0001033.2/OG0001033.1/OG0001050.2/OG0001050.1/OG0001055.1/OG0001055.2/OG0001081.2/OG0001081.1/OG0001118.1/OG0001118.2/OG0001158.2/OG0001158.1/OG0001167.1/OG0001167.2/OG0001169.2/OG0001169.1/OG0001170.2/OG0001170.1/OG0001172.2/OG0001172.1/OG0001193.1/OG0001193.2/OG0001223.1/OG0001223.2/OG0001247.1/OG0001247.2/OG0001278.2/OG0001278.1/OG0001358.1/OG0001358.2/OG0001365.2/OG0001365.1/OG0001369.1/OG0001395.2/OG0001395.1/OG0001401.3/OG0001401.2/OG0001401.1/OG0001420.1/OG0001467.2/OG0001467.1/OG0001509.2/OG0001509.1/OG0001514.2/OG0001514.1/OG0001523.1/OG0001523.2/OG0001569.1/OG0001578.2/OG0001578.1/OG0001597.1/OG0001597.2/OG0001598.2/OG0001598.1/OG0001607.2/OG0001607.1/OG0001616.1/OG0001616.2/OG0001640.1/OG0001640.2/OG0001661.1/OG0001661.2/OG0001670.2/OG0001670.1/OG0001706.1/OG0001706.2/OG0001719.1/OG0001743.1/OG0001743.2/OG0001765.1/OG0001768.1/OG0001774.1/OG0001774.2/OG0001792.2/OG0001792.1/OG0001794.1/OG0001794.2/OG0001932.1/OG0001932.2/OG0001936.1/OG0001936.2/OG0001938.2/OG0001938.1/OG0001964.1/OG0001972.1/OG0001972.2/OG0001976.2/OG0001976.1/OG0001981.2/OG0001981.1/OG0001982.1/OG0002033.1/OG0002040.2/OG0002040.1/OG0002051.1/OG0002075.2/OG0002075.1/OG0002120.1/OG0002120.2/OG0002154.1/OG0002154.2/OG0002163.1/OG0002163.2/OG0002179.1/OG0002232.1/OG0002236.1/OG0002236.2/OG0002237.1/OG0002292.2/OG0002292.1/OG0002369.1/OG0002377.1/OG0002377.2/OG0002387.1/OG0002403.2/OG0002403.1/OG0002409.1/OG0002413.1/OG0002443.2/OG0002443.1/OG0002454.1/OG0002454.2/OG0002460.1/OG0002464.1/OG0002464.2/OG0002468.1/OG0002468.2/OG0002469.1/OG0002482.1/OG0002518.1/OG0002557.2/OG0002557.1/OG0002572.1/OG0002591.1/OG0002601.1/OG0002623.2/OG0002623.1/OG0002659.1/OG0002670.1/OG0002743.1/OG0002743.2/OG0002746.1/OG0002762.2/OG0002762.1/OG0002774.2/OG0002774.1/OG0002797.1/OG0002887.1/OG0002887.2/OG0002920.1/OG0002955.1/OG0003029.1/OG0003054.1/OG0003068.1/OG0003095.1/OG0003098.1/OG0003116.1/OG0003146.1/OG0003155.2/OG0003155.1/OG0003217.1/OG0003243.1/OG0003264.1/OG0003266.2/OG0003266.1/OG0003276.1/OG0003277.1/OG0003326.1/OG0003328.1/OG0003333.1/OG0003343.1/OG0003421.1/OG0003425.1/OG0003427.1/OG0003487.1/OG0003490.1/OG0003529.1/OG0003569.1/OG0003582.1/OG0003593.1/OG0003702.1/OG0003731.1/OG0003752.1/OG0003755.1/OG0003774.1/OG0003775.1/OG0003827.1/OG0003855.1/OG0003961.1/OG0003972.1/OG0004000.1/OG0004017.1/OG0004044.1/OG0004106.1/OG0004149.1/OG0004223.1/OG0004260.1/OG0004306.1/OG0004311.1/OG0004319.1/OG0004351.1/OG0004363.1/OG0004365.1/OG0004370.1/OG0004391.1/OG0004404.1/OG0004408.1/OG0004413.1/OG0004423.1/OG0004425.1/OG0004433.1/OG0004437.1/OG0004455.1/OG0004469.1/OG0004579.1/OG0004591.1/OG0004614.1/OG0004632.1/OG0004656.1/OG0004726.1/OG0004755.1/OG0004782.1/OG0004815.1/OG0004883.1/OG0004904.1/OG0004918.1/OG0004949.1/OG0004952.1/OG0004955.1/OG0004974.1/OG0004992.1/OG0004994.1/OG0005053.1/OG0005073.1/OG0005102.1/OG0005123.1/OG0005134.1/OG0005144.1/OG0005278.1/OG0005304.1/OG0005391.1/OG0005402.1/OG0005406.1/OG0005413.1/OG0005446.1/OG0005472.1/OG0005512.1/OG0005515.1/OG0005524.1/OG0005527.1/OG0005657.1/OG0005813.1/OG0005825.1/OG0005877.1/OG0005963.1/OG0005981.1/OG0006033.1/OG0006261.1/OG0006307.1/OG0006319.1/OG0006351.1/OG0006429.1/OG0006439.1/OG0006441.1/OG0006465.1/OG0006774.1/OG0006842.1/OG0006846.1/OG0006860.1/OG0006866.1/OG0006918.1/OG0006954.1/OG0007063.1/OG0007091.1/OG0007299.1/OG0007372.1/OG0007432.1/OG0007648.1/OG0007768.1/OG0007812.1/OG0007820.1/OG0007980.1/OG0008008.1/OG0008053.1/OG0008076.1/OG0008106.1/OG0008113.1/OG0008508.1</t>
  </si>
  <si>
    <t>OG0001950.1/OG0002257.2/OG0002257.1/OG0002353.1/OG0003335.1/OG0004054.1/OG0004390.1/OG0004401.1/OG0005534.1/OG0006227.1/OG0006762.1/OG0007186.1/OG0008491.1</t>
  </si>
  <si>
    <t>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0000133.3/OG0000133.1/OG0000133.4/OG0000133.2/OG0000172.3/OG0000172.4/OG0000172.2/OG0000172.1/OG0000202.5/OG0000202.4/OG0000202.1/OG0000202.6/OG0000202.2/OG0000202.3/OG0000205.5/OG0000205.2/OG0000205.7/OG0000205.3/OG0000205.1/OG0000205.4/OG0000205.6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0000375.4/OG0000375.3/OG0000375.2/OG0000375.1/OG0000391.4/OG0000391.3/OG0000391.1/OG0000391.2/OG0000396.4/OG0000396.3/OG0000396.1/OG0000396.2/OG0000416.1/OG0000416.4/OG0000416.2/OG0000416.3/OG0000492.1/OG0000492.3/OG0000492.2/OG0000525.3/OG0000525.1/OG0000525.2/OG0000567.1/OG0000567.3/OG0000567.2/OG0000617.1/OG0000617.2/OG0000617.3/OG0000635.1/OG0000635.2/OG0000670.2/OG0000670.1/OG0000811.2/OG0000811.3/OG0000811.1/OG0000827.1/OG0000827.2/OG0000889.2/OG0000889.1/OG0000892.1/OG0000892.2/OG0000912.1/OG0000912.2/OG0000917.2/OG0000917.1/OG0000921.3/OG0000921.1/OG0000921.2/OG0000935.2/OG0000935.1/OG0000952.2/OG0000952.1/OG0001001.1/OG0001001.2/OG0001032.2/OG0001032.1/OG0001045.2/OG0001045.1/OG0001118.1/OG0001118.2/OG0001193.1/OG0001193.2/OG0001203.2/OG0001203.1/OG0001271.2/OG0001271.1/OG0001365.2/OG0001365.1/OG0001504.1/OG0001504.2/OG0001559.2/OG0001559.1/OG0001567.1/OG0001631.2/OG0001631.1/OG0001712.1/OG0001712.2/OG0001719.1/OG0001768.1/OG0001786.2/OG0001786.1/OG0001870.2/OG0001870.1/OG0001953.2/OG0001953.1/OG0001991.1/OG0002039.1/OG0002103.1/OG0002113.1/OG0002142.1/OG0002142.2/OG0002156.1/OG0002174.1/OG0002178.1/OG0002178.2/OG0002267.1/OG0002291.1/OG0002343.1/OG0002343.2/OG0002351.1/OG0002360.1/OG0002360.2/OG0002367.1/OG0002367.2/OG0002487.1/OG0002670.1/OG0002746.1/OG0002754.1/OG0002770.1/OG0002778.2/OG0002778.1/OG0002806.1/OG0002806.2/OG0002885.1/OG0003026.1/OG0003049.1/OG0003054.1/OG0003090.1/OG0003137.1/OG0003221.1/OG0003243.1/OG0003276.1/OG0003428.1/OG0003463.1/OG0003481.1/OG0003539.1/OG0003575.1/OG0003655.1/OG0003655.2/OG0003663.1/OG0003715.1/OG0003721.1/OG0003793.1/OG0003808.1/OG0003821.1/OG0004038.1/OG0004105.1/OG0004127.1/OG0004146.1/OG0004149.1/OG0004489.1/OG0004568.1/OG0004628.1/OG0004630.1/OG0004718.1/OG0004791.1/OG0004818.1/OG0004883.1/OG0004990.1/OG0005072.1/OG0005078.1/OG0005081.1/OG0005445.1/OG0005491.1/OG0005519.1/OG0006011.1/OG0006181.1/OG0006248.1/OG0006469.1/OG0006819.1/OG0007811.1/OG0008542.1</t>
  </si>
  <si>
    <t>OG0000034.10/OG0000034.14/OG0000034.3/OG0000034.12/OG0000034.2/OG0000034.6/OG0000034.8/OG0000034.15/OG0000034.7/OG0000034.1/OG0000034.4/OG0000034.13/OG0000034.5/OG0000034.9/OG0000034.11/OG0000555.1/OG0000555.2/OG0000555.3/OG0000617.1/OG0000617.2/OG0000617.3/OG0001271.2/OG0001271.1/OG0001440.1/OG0001440.2/OG0001504.1/OG0001504.2/OG0001719.1/OG0002277.2/OG0002277.1/OG0003090.1/OG0004568.1/OG0005445.1/OG0005993.1</t>
  </si>
  <si>
    <t>OG0001719.1</t>
  </si>
  <si>
    <t>OG0000305.1/OG0000305.4/OG0000305.2/OG0000305.3/OG0004014.1/OG0004240.1/OG0004538.1/OG0005538.1</t>
  </si>
  <si>
    <t>OG0004014.1/OG0004240.1</t>
  </si>
  <si>
    <t>OG0000305.1/OG0000305.4/OG0000305.2/OG0000305.3/OG0004538.1</t>
  </si>
  <si>
    <t>OG0006397.1</t>
  </si>
  <si>
    <t>OG0002019.1/OG0003716.1/OG0004052.1/OG0004945.1/OG0005295.1/OG0006227.1/OG0006512.1/OG0006639.1/OG0006816.1/OG0007387.1/OG0008022.1/OG0008034.1/OG0008413.1/OG0009359.1</t>
  </si>
  <si>
    <t>OG0000054.3/OG0000054.7/OG0000054.6/OG0000054.4/OG0000054.2/OG0000054.1/OG0000054.5/OG0000144.8/OG0000144.6/OG0000144.1/OG0000144.7/OG0000144.5/OG0000144.4/OG0000144.3/OG0000144.2/OG0000215.4/OG0000215.5/OG0000215.3/OG0000215.1/OG0000215.2/OG0000265.3/OG0000265.1/OG0000265.2/OG0000265.4/OG0000265.5/OG0000280.1/OG0000280.2/OG0000280.4/OG0000280.3/OG0000305.1/OG0000305.4/OG0000305.2/OG0000305.3/OG0000343.4/OG0000343.1/OG0000343.2/OG0000343.3/OG0000501.1/OG0000502.2/OG0000502.1/OG0000502.3/OG0000608.1/OG0000608.2/OG0000618.2/OG0000618.1/OG0000618.3/OG0000696.1/OG0000696.2/OG0000696.3/OG0000745.2/OG0000745.1/OG0000745.3/OG0000833.2/OG0000833.1/OG0001087.1/OG0001087.2/OG0001120.2/OG0001120.1/OG0001153.2/OG0001153.1/OG0001155.2/OG0001155.1/OG0001157.2/OG0001157.1/OG0001175.2/OG0001175.1/OG0001176.1/OG0001176.2/OG0001203.2/OG0001203.1/OG0001326.1/OG0001466.2/OG0001466.1/OG0001527.2/OG0001527.1/OG0001631.2/OG0001631.1/OG0001648.2/OG0001648.1/OG0001680.1/OG0001680.2/OG0001712.1/OG0001712.2/OG0001780.1/OG0001780.2/OG0001870.2/OG0001870.1/OG0001963.1/OG0001963.2/OG0002077.2/OG0002077.1/OG0002101.1/OG0002101.2/OG0002152.1/OG0002152.2/OG0002180.1/OG0002273.1/OG0002273.2/OG0002298.1/OG0002350.1/OG0002350.2/OG0002377.1/OG0002377.2/OG0002381.2/OG0002381.1/OG0002464.1/OG0002464.2/OG0002503.1/OG0002585.1/OG0002630.1/OG0002630.2/OG0002772.1/OG0002778.2/OG0002778.1/OG0002790.1/OG0002797.1/OG0002876.1/OG0002934.1/OG0002943.2/OG0002943.1/OG0002946.1/OG0003327.1/OG0003333.1/OG0003573.1/OG0003584.1/OG0003693.1/OG0003801.1/OG0003818.1/OG0004014.1/OG0004092.1/OG0004146.1/OG0004149.1/OG0004155.1/OG0004240.1/OG0004315.1/OG0004428.1/OG0004433.1/OG0004480.1/OG0004538.1/OG0004591.1/OG0004724.1/OG0004933.1/OG0004952.1/OG0005007.1/OG0005072.1/OG0005114.1/OG0005161.1/OG0005273.1/OG0005397.1/OG0005565.1/OG0005711.1/OG0005789.1/OG0005932.1/OG0005978.1/OG0006229.1/OG0006248.1/OG0006307.1/OG0006340.1/OG0006464.1/OG0006490.1/OG0006641.1/OG0006867.1</t>
  </si>
  <si>
    <t>OG0002132.2/OG0002132.1/OG0004945.1/OG0006712.1/OG0008519.1/OG0009130.1</t>
  </si>
  <si>
    <t>OG0000082.1/OG0000082.7/OG0000082.6/OG0000082.3/OG0000082.4/OG0000082.5/OG0000082.2/OG0000083.8/OG0000083.1/OG0000083.3/OG0000083.5/OG0000083.6/OG0000083.4/OG0000083.2/OG0000083.7/OG0000186.3/OG0000186.6/OG0000186.1/OG0000186.4/OG0000186.2/OG0000186.5/OG0000215.4/OG0000215.5/OG0000215.3/OG0000215.1/OG0000215.2/OG0000224.5/OG0000224.3/OG0000224.4/OG0000224.2/OG0000224.1/OG0000224.6/OG0000305.1/OG0000305.4/OG0000305.2/OG0000305.3/OG0000316.4/OG0000316.2/OG0000316.5/OG0000316.1/OG0000316.3/OG0000608.1/OG0000608.2/OG0000671.3/OG0000671.1/OG0000671.2/OG0000704.2/OG0000704.1/OG0000704.3/OG0000886.1/OG0000886.3/OG0000886.2/OG0000945.1/OG0000945.2/OG0001118.1/OG0001118.2/OG0001193.1/OG0001193.2/OG0001207.2/OG0001207.1/OG0001241.1/OG0001241.2/OG0001661.1/OG0001661.2/OG0001702.2/OG0001702.1/OG0001856.2/OG0001856.1/OG0002024.1/OG0002024.2/OG0002031.2/OG0002031.1/OG0002165.1/OG0002341.1/OG0002359.1/OG0002466.1/OG0002491.1/OG0002557.2/OG0002557.1/OG0002778.2/OG0002778.1/OG0002934.1/OG0002943.2/OG0002943.1/OG0003145.1/OG0003154.1/OG0003218.1/OG0003259.1/OG0003316.1/OG0003316.2/OG0003323.1/OG0003333.1/OG0004066.1/OG0004152.1/OG0004306.1/OG0004407.1/OG0004538.1/OG0004791.1/OG0004990.1/OG0005043.1/OG0005270.1/OG0005297.1/OG0005519.1/OG0005568.1/OG0005782.1/OG0005926.1/OG0006286.1/OG0006307.1/OG0006338.1/OG0006425.1/OG0007090.1/OG0007200.1/OG0007696.1/OG0008542.1</t>
  </si>
  <si>
    <t>OG0000572.2/OG0000572.1/OG0002628.2/OG0002628.1/OG0004161.1/OG0006225.1/OG0006435.1/OG0006435.2/OG0006883.1/OG0007144.1</t>
  </si>
  <si>
    <t>OG0000266.6/OG0000266.3/OG0000266.5/OG0000266.1/OG0000266.2/OG0000266.4/OG0000377.1/OG0000377.3/OG0000377.2/OG0000411.1/OG0000411.2/OG0001000.1/OG0001000.2/OG0001984.1/OG0002011.1/OG0002011.2/OG0002306.2/OG0002306.1/OG0002582.1/OG0002593.1/OG0002628.2/OG0002628.1/OG0002658.1/OG0002817.2/OG0002817.1/OG0002830.1/OG0002905.1/OG0003293.1/OG0003454.1/OG0003770.1/OG0004285.1/OG0004360.1/OG0004706.1/OG0004966.1/OG0005069.1/OG0005125.1/OG0005439.1/OG0005560.1/OG0005609.1/OG0005947.1/OG0006225.1/OG0006392.1/OG0006476.1/OG0006746.1/OG0006746.2/OG0007247.1/OG0007344.1/OG0007360.1/OG0007366.1/OG0007594.1/OG0007750.1/OG0007752.1/OG0007882.1/OG0008091.1/OG0008269.1/OG0008432.1/OG0008786.1/OG0010076.1/OG0010101.1</t>
  </si>
  <si>
    <t>OG0000887.2/OG0000887.1/OG0001362.2/OG0001362.1/OG0001966.2/OG0001966.1/OG0001974.1/OG0002032.1/OG0002032.2/OG0002073.1/OG0002073.2/OG0002132.2/OG0002132.1/OG0002145.1/OG0002168.1/OG0002282.1/OG0002382.1/OG0002646.1/OG0002913.1/OG0003415.1/OG0003459.1/OG0003509.1/OG0003578.1/OG0003668.1/OG0003672.1/OG0003688.1/OG0003735.1/OG0003765.1/OG0003797.1/OG0003921.1/OG0003998.1/OG0004052.1/OG0004082.1/OG0004096.1/OG0004114.1/OG0004312.1/OG0004390.1/OG0004681.1/OG0004688.1/OG0004698.1/OG0004712.1/OG0004945.1/OG0005056.1/OG0005113.1/OG0005143.1/OG0005456.1/OG0005462.1/OG0005481.1/OG0005582.1/OG0005729.1/OG0005829.1/OG0005895.1/OG0005935.1/OG0006064.1/OG0006471.1/OG0006708.1/OG0006771.1/OG0006772.1/OG0006855.1/OG0006857.1/OG0007101.1/OG0007123.1/OG0007196.1/OG0007350.1/OG0007412.1/OG0007666.1/OG0007707.1/OG0007771.1/OG0008022.1/OG0008075.1/OG0008165.1/OG0008180.1/OG0008442.1/OG0009100.1/OG0009359.1/OG0010621.1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</si>
  <si>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0000109.4/OG0000109.8/OG0000109.1/OG0000109.3/OG0000109.7/OG0000109.6/OG0000109.9/OG0000109.5/OG0000109.2/OG0000114.2/OG0000114.1/OG0000114.3/OG0000114.5/OG0000114.4/OG0000119.6/OG0000119.1/OG0000119.5/OG0000119.4/OG0000119.7/OG0000119.3/OG0000119.2/OG0000130.5/OG0000130.4/OG0000130.7/OG0000130.6/OG0000130.3/OG0000130.2/OG0000130.1/OG0000133.3/OG0000133.1/OG0000133.4/OG0000133.2/OG0000137.1/OG0000137.6/OG0000137.3/OG0000137.5/OG0000137.2/OG0000137.4/OG0000143.2/OG0000143.3/OG0000143.1/OG0000143.4/OG0000148.3/OG0000148.6/OG0000148.5/OG0000148.2/OG0000148.4/OG0000148.1/OG0000168.1/OG0000168.4/OG0000168.2/OG0000168.3/OG0000168.5/OG0000181.3/OG0000181.5/OG0000181.1/OG0000181.2/OG0000181.4/OG0000187.6/OG0000187.5/OG0000187.4/OG0000187.3/OG0000187.1/OG0000187.2/OG0000193.1/OG0000193.2/OG0000193.5/OG0000193.4/OG0000193.3/OG0000208.2/OG0000208.1/OG0000208.4/OG0000208.3/OG0000224.5/OG0000224.3/OG0000224.4/OG0000224.2/OG0000224.1/OG0000224.6/OG0000241.5/OG0000241.3/OG0000241.2/OG0000241.1/OG0000241.4/OG0000247.4/OG0000247.5/OG0000247.1/OG0000247.3/OG0000247.2/OG0000257.3/OG0000257.1/OG0000257.2/OG0000269.4/OG0000269.2/OG0000269.3/OG0000269.1/OG0000276.4/OG0000276.1/OG0000276.2/OG0000276.3/OG0000278.4/OG0000278.2/OG0000278.1/OG0000278.3/OG0000278.5/OG0000283.4/OG0000283.3/OG0000283.1/OG0000283.2/OG0000284.4/OG0000284.2/OG0000284.1/OG0000284.3/OG0000292.1/OG0000292.2/OG0000292.3/OG0000295.1/OG0000295.2/OG0000295.3/OG0000295.4/OG0000305.1/OG0000305.4/OG0000305.2/OG0000305.3/OG0000306.4/OG0000306.1/OG0000306.2/OG0000306.3/OG0000311.2/OG0000311.3/OG0000311.1/OG0000311.4/OG0000312.1/OG0000318.4/OG0000318.2/OG0000318.1/OG0000318.3/OG0000320.4/OG0000320.3/OG0000320.2/OG0000320.1/OG0000320.5/OG0000322.1/OG0000322.2/OG0000322.4/OG0000322.3/OG0000331.1/OG0000331.3/OG0000331.2/OG0000331.4/OG0000332.3/OG0000332.2/OG0000332.1/OG0000334.3/OG0000334.1/OG0000334.4/OG0000334.2/OG0000339.3/OG0000339.2/OG0000339.4/OG0000339.1/OG0000353.1/OG0000353.4/OG0000353.3/OG0000353.2/OG0000356.4/OG0000356.1/OG0000356.2/OG0000356.3/OG0000363.4/OG0000363.1/OG0000363.2/OG0000363.3/OG0000372.5/OG0000372.3/OG0000372.4/OG0000372.1/OG0000372.2/OG0000374.1/OG0000374.2/OG0000374.4/OG0000374.3/OG0000375.4/OG0000375.3/OG0000375.2/OG0000375.1/OG0000386.3/OG0000386.1/OG0000386.4/OG0000386.2/OG0000398.2/OG0000398.1/OG0000398.3/OG0000403.2/OG0000403.1/OG0000404.1/OG0000404.2/OG0000404.3/OG0000404.4/OG0000406.1/OG0000406.3/OG0000406.2/OG0000419.4/OG0000419.3/OG0000419.2/OG0000419.1/OG0000436.3/OG0000436.1/OG0000436.2/OG0000444.4/OG0000444.3/OG0000444.1/OG0000444.2/OG0000447.3/OG0000447.2/OG0000447.1/OG0000448.2/OG0000448.4/OG0000448.1/OG0000448.3/OG0000449.3/OG0000449.1/OG0000449.2/OG0000474.3/OG0000474.4/OG0000474.2/OG0000474.5/OG0000474.1/OG0000484.2/OG0000484.1/OG0000484.3/OG0000485.1/OG0000485.3/OG0000485.2/OG0000492.1/OG0000492.3/OG0000492.2/OG0000521.2/OG0000521.1/OG0000521.3/OG0000525.3/OG0000525.1/OG0000525.2/OG0000526.3/OG0000526.2/OG0000526.1/OG0000539.2/OG0000539.1/OG0000539.3/OG0000563.2/OG0000563.3/OG0000563.1/OG0000567.1/OG0000567.3/OG0000567.2/OG0000608.1/OG0000608.2/OG0000632.1/OG0000632.2/OG0000635.1/OG0000635.2/OG0000637.2/OG0000637.1/OG0000637.3/OG0000670.2/OG0000670.1/OG0000671.3/OG0000671.1/OG0000671.2/OG0000672.2/OG0000672.1/OG0000686.1/OG0000686.2/OG0000686.3/OG0000696.1/OG0000696.2/OG0000696.3/OG0000704.2/OG0000704.1/OG0000704.3/OG0000707.1/OG0000707.3/OG0000707.2/OG0000709.3/OG0000709.1/OG0000709.2/OG0000710.3/OG0000710.1/OG0000710.2/OG0000729.2/OG0000729.1/OG0000735.2/OG0000735.1/OG0000739.1/OG0000739.2/OG0000745.2/OG0000745.1/OG0000745.3/OG0000746.1/OG0000746.2/OG0000764.1/OG0000764.2/OG0000764.3/OG0000770.2/OG0000770.1/OG0000772.1/OG0000772.2/OG0000792.1/OG0000792.2/OG0000795.1/OG0000795.2/OG0000812.1/OG0000812.2/OG0000812.3/OG0000815.1/OG0000815.2/OG0000828.1/OG0000828.2/OG0000832.1/OG0000832.3/OG0000832.2/OG0000854.1/OG0000854.2/OG0000868.2/OG0000868.1/OG0000868.3/OG0000876.1/OG0000876.2/OG0000889.2/OG0000889.1/OG0000912.1/OG0000912.2/OG0000917.2/OG0000917.1/OG0000918.2/OG0000918.3/OG0000918.1/OG0000919.2/OG0000919.1/OG0000921.3/OG0000921.1/OG0000921.2/OG0000923.1/OG0000923.2/OG0000938.1/OG0000938.3/OG0000938.2/OG0000945.1/OG0000945.2/OG0000947.1/OG0000947.2/OG0000967.1/OG0000967.2/OG0000967.3/OG0000969.1/OG0000969.2/OG0000971.1/OG0000971.2/OG0000971.3/OG0000994.2/OG0000994.1/OG0001003.1/OG0001003.2/OG0001026.1/OG0001026.2/OG0001036.1/OG0001050.2/OG0001050.1/OG0001052.2/OG0001052.1/OG0001053.1/OG0001053.2/OG0001053.3/OG0001082.2/OG0001082.1/OG0001090.1/OG0001090.2/OG0001111.1/OG0001111.2/OG0001149.1/OG0001149.2/OG0001153.2/OG0001153.1/OG0001157.2/OG0001157.1/OG0001162.1/OG0001162.2/OG0001164.2/OG0001164.1/OG0001166.2/OG0001166.1/OG0001171.2/OG0001171.1/OG0001173.2/OG0001173.1/OG0001203.2/OG0001203.1/OG0001218.2/OG0001218.1/OG0001225.2/OG0001225.1/OG0001248.1/OG0001248.2/OG0001249.1/OG0001257.1/OG0001257.2/OG0001262.2/OG0001262.1/OG0001267.2/OG0001267.1/OG0001271.2/OG0001271.1/OG0001275.2/OG0001275.1/OG0001276.2/OG0001276.1/OG0001305.2/OG0001305.1/OG0001327.2/OG0001327.1/OG0001349.1/OG0001355.2/OG0001355.1/OG0001368.2/OG0001368.1/OG0001374.2/OG0001374.1/OG0001393.1/OG0001393.2/OG0001395.2/OG0001395.1/OG0001415.2/OG0001415.1/OG0001420.1/OG0001422.1/OG0001422.2/OG0001450.1/OG0001450.2/OG0001461.1/OG0001461.2/OG0001466.2/OG0001466.1/OG0001509.2/OG0001509.1/OG0001511.1/OG0001512.1/OG0001512.2/OG0001528.2/OG0001528.1/OG0001551.1/OG0001559.2/OG0001559.1/OG0001560.1/OG0001560.2/OG0001582.2/OG0001582.1/OG0001610.1/OG0001620.1/OG0001621.2/OG0001621.1/OG0001630.1/OG0001630.2/OG0001635.1/OG0001639.1/OG0001639.2/OG0001648.2/OG0001648.1/OG0001665.2/OG0001665.1/OG0001679.1/OG0001684.2/OG0001684.1/OG0001690.1/OG0001692.2/OG0001692.1/OG0001702.2/OG0001702.1/OG0001713.1/OG0001714.2/OG0001714.1/OG0001716.1/OG0001716.2/OG0001718.1/OG0001719.1/OG0001768.1/OG0001769.2/OG0001769.1/OG0001772.2/OG0001772.1/OG0001779.1/OG0001782.1/OG0001782.2/OG0001786.2/OG0001786.1/OG0001787.1/OG0001787.2/OG0001792.2/OG0001792.1/OG0001833.1/OG0001834.1/OG0001843.1/OG0001843.2/OG0001848.2/OG0001848.1/OG0001866.2/OG0001866.1/OG0001867.1/OG0001900.1/OG0001923.1/OG0001923.2/OG0001932.1/OG0001932.2/OG0001942.1/OG0001942.2/OG0001949.2/OG0001949.1/OG0001956.1/OG0002003.2/OG0002003.1/OG0002027.1/OG0002027.2/OG0002036.1/OG0002047.1/OG0002047.2/OG0002056.1/OG0002067.1/OG0002075.2/OG0002075.1/OG0002077.2/OG0002077.1/OG0002103.1/OG0002107.2/OG0002107.1/OG0002108.1/OG0002133.1/OG0002134.1/OG0002141.1/OG0002142.1/OG0002142.2/OG0002144.1/OG0002144.2/OG0002149.2/OG0002149.1/OG0002161.1/OG0002161.2/OG0002178.1/OG0002178.2/OG0002225.2/OG0002225.1/OG0002228.1/OG0002242.2/OG0002242.1/OG0002245.2/OG0002245.1/OG0002248.1/OG0002276.1/OG0002277.2/OG0002277.1/OG0002281.1/OG0002281.2/OG0002284.1/OG0002296.1/OG0002340.1/OG0002340.2/OG0002341.1/OG0002342.1/OG0002342.2/OG0002359.1/OG0002361.2/OG0002361.1/OG0002381.2/OG0002381.1/OG0002384.1/OG0002398.1/OG0002443.2/OG0002443.1/OG0002451.1/OG0002451.2/OG0002462.1/OG0002462.2/OG0002463.1/OG0002464.1/OG0002464.2/OG0002466.1/OG0002469.1/OG0002472.1/OG0002477.1/OG0002481.1/OG0002487.1/OG0002491.1/OG0002492.1/OG0002514.1/OG0002514.2/OG0002515.1/OG0002586.1/OG0002586.2/OG0002594.2/OG0002594.1/OG0002605.1/OG0002605.2/OG0002607.1/OG0002612.2/OG0002612.1/OG0002649.1/OG0002666.1/OG0002732.1/OG0002741.1/OG0002754.1/OG0002767.1/OG0002774.2/OG0002774.1/OG0002786.1/OG0002806.1/OG0002806.2/OG0002807.1/OG0002824.1/OG0002824.2/OG0002826.1/OG0002826.2/OG0002875.1/OG0002885.1/OG0002915.1/OG0002920.1/OG0002932.1/OG0002947.2/OG0002947.1/OG0002957.1/OG0002959.1/OG0002969.1/OG0003026.1/OG0003058.1/OG0003066.1/OG0003078.1/OG0003090.1/OG0003096.1/OG0003109.1/OG0003112.1/OG0003113.1/OG0003122.1/OG0003132.1/OG0003137.1/OG0003145.1/OG0003154.1/OG0003163.1/OG0003210.1/OG0003234.2/OG0003234.1/OG0003243.1/OG0003253.2/OG0003253.1/OG0003262.1/OG0003273.1/OG0003274.1/OG0003280.1/OG0003289.1/OG0003292.1/OG0003295.1/OG0003316.1/OG0003316.2/OG0003333.1/OG0003345.1/OG0003400.1/OG0003423.1/OG0003427.1/OG0003428.1/OG0003435.1/OG0003444.1/OG0003479.1/OG0003484.1/OG0003522.1/OG0003523.1/OG0003539.1/OG0003543.1/OG0003558.1/OG0003573.1/OG0003584.1/OG0003591.1/OG0003659.1/OG0003666.1/OG0003679.1/OG0003687.1/OG0003689.1/OG0003691.1/OG0003695.1/OG0003721.1/OG0003726.2/OG0003726.1/OG0003730.1/OG0003750.1/OG0003755.1/OG0003758.1/OG0003769.1/OG0003782.1/OG0003799.1/OG0003826.1/OG0003829.1/OG0003840.1/OG0003846.1/OG0003854.1/OG0003855.1/OG0003856.1/OG0003857.1/OG0003867.1/OG0003943.1/OG0003953.1/OG0003973.1/OG0003993.1/OG0004014.1/OG0004029.1/OG0004032.1/OG0004076.1/OG0004088.1/OG0004105.1/OG0004106.1/OG0004108.1/OG0004127.1/OG0004135.1/OG0004138.1/OG0004144.1/OG0004146.1/OG0004152.1/OG0004236.1/OG0004249.1/OG0004281.1/OG0004283.1/OG0004292.1/OG0004294.1/OG0004305.1/OG0004309.1/OG0004315.1/OG0004316.1/OG0004319.1/OG0004332.1/OG0004388.1/OG0004389.1/OG0004394.1/OG0004425.1/OG0004439.1/OG0004445.1/OG0004469.1/OG0004470.1/OG0004568.1/OG0004609.1/OG0004610.1/OG0004620.1/OG0004624.1/OG0004627.1/OG0004628.1/OG0004632.1/OG0004634.1/OG0004636.1/OG0004664.1/OG0004673.1/OG0004678.1/OG0004691.1/OG0004704.1/OG0004710.1/OG0004718.1/OG0004724.1/OG0004725.1/OG0004726.1/OG0004740.1/OG0004746.1/OG0004749.1/OG0004768.1/OG0004791.1/OG0004883.1/OG0004930.1/OG0004933.1/OG0004935.1/OG0004943.1/OG0004948.1/OG0004952.1/OG0005017.1/OG0005044.1/OG0005051.1/OG0005065.1/OG0005078.1/OG0005081.1/OG0005092.1/OG0005111.1/OG0005154.1/OG0005282.1/OG0005320.1/OG0005339.1/OG0005356.1/OG0005362.1/OG0005382.1/OG0005394.1/OG0005396.1/OG0005397.1/OG0005399.1/OG0005413.1/OG0005431.1/OG0005432.1/OG0005485.1/OG0005487.1/OG0005493.1/OG0005501.1/OG0005508.1/OG0005515.1/OG0005565.1/OG0005569.1/OG0005583.1/OG0005656.1/OG0005712.1/OG0005723.1/OG0005737.1/OG0005770.1/OG0005774.1/OG0005786.1/OG0005867.1/OG0005871.1/OG0005923.1/OG0005949.1/OG0005950.1/OG0005965.1/OG0005966.1/OG0005983.1/OG0005984.1/OG0005993.1/OG0006041.1/OG0006146.1/OG0006190.1/OG0006236.1/OG0006248.1/OG0006251.1/OG0006256.1/OG0006297.1/OG0006329.1/OG0006330.1/OG0006368.1/OG0006379.1/OG0006440.1/OG0006465.1/OG0006507.1/OG0006514.1/OG0006678.1/OG0006685.1/OG0006729.1/OG0006819.1/OG0006826.1/OG0006832.1/OG0006867.1/OG0006913.1/OG0007085.1/OG0007093.1/OG0007130.1/OG0007142.1/OG0007143.1/OG0007202.1/OG0007217.1/OG0007349.1/OG0007582.1/OG0007601.1/OG0007634.1/OG0007644.1/OG0007650.1/OG0007733.1/OG0007741.1/OG0007783.1/OG0008084.1/OG0008106.1/OG0008553.1/OG0010324.1</t>
  </si>
  <si>
    <t>OG0001362.2/OG0001362.1/OG0001974.1/OG0002132.2/OG0002132.1/OG0002145.1/OG0002382.1/OG0002913.1/OG0003415.1/OG0003459.1/OG0003578.1/OG0003672.1/OG0003735.1/OG0003797.1/OG0003921.1/OG0003998.1/OG0004096.1/OG0004114.1/OG0004312.1/OG0004681.1/OG0004688.1/OG0004698.1/OG0004712.1/OG0005056.1/OG0005462.1/OG0005582.1/OG0005895.1/OG0006708.1/OG0006855.1/OG0006857.1/OG0007123.1/OG0007196.1/OG0007771.1/OG0008075.1/OG0008442.1/OG0009100.1/OG0009359.1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</si>
  <si>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0000083.8/OG0000083.1/OG0000083.3/OG0000083.5/OG0000083.6/OG0000083.4/OG0000083.2/OG0000083.7/OG0000089.4/OG0000089.8/OG0000089.5/OG0000089.2/OG0000089.6/OG0000089.3/OG0000089.7/OG0000089.1/OG0000103.5/OG0000103.8/OG0000103.7/OG0000103.2/OG0000103.6/OG0000103.1/OG0000103.9/OG0000103.3/OG0000103.4/OG0000109.4/OG0000109.8/OG0000109.1/OG0000109.3/OG0000109.7/OG0000109.6/OG0000109.9/OG0000109.5/OG0000109.2/OG0000119.6/OG0000119.1/OG0000119.5/OG0000119.4/OG0000119.7/OG0000119.3/OG0000119.2/OG0000130.5/OG0000130.4/OG0000130.7/OG0000130.6/OG0000130.3/OG0000130.2/OG0000130.1/OG0000133.3/OG0000133.1/OG0000133.4/OG0000133.2/OG0000143.2/OG0000143.3/OG0000143.1/OG0000143.4/OG0000148.3/OG0000148.6/OG0000148.5/OG0000148.2/OG0000148.4/OG0000148.1/OG0000168.1/OG0000168.4/OG0000168.2/OG0000168.3/OG0000168.5/OG0000187.6/OG0000187.5/OG0000187.4/OG0000187.3/OG0000187.1/OG0000187.2/OG0000241.5/OG0000241.3/OG0000241.2/OG0000241.1/OG0000241.4/OG0000247.4/OG0000247.5/OG0000247.1/OG0000247.3/OG0000247.2/OG0000269.4/OG0000269.2/OG0000269.3/OG0000269.1/OG0000292.1/OG0000292.2/OG0000292.3/OG0000312.1/OG0000332.3/OG0000332.2/OG0000332.1/OG0000353.1/OG0000353.4/OG0000353.3/OG0000353.2/OG0000356.4/OG0000356.1/OG0000356.2/OG0000356.3/OG0000372.5/OG0000372.3/OG0000372.4/OG0000372.1/OG0000372.2/OG0000374.1/OG0000374.2/OG0000374.4/OG0000374.3/OG0000403.2/OG0000403.1/OG0000404.1/OG0000404.2/OG0000404.3/OG0000404.4/OG0000419.4/OG0000419.3/OG0000419.2/OG0000419.1/OG0000484.2/OG0000484.1/OG0000484.3/OG0000485.1/OG0000485.3/OG0000485.2/OG0000526.3/OG0000526.2/OG0000526.1/OG0000567.1/OG0000567.3/OG0000567.2/OG0000608.1/OG0000608.2/OG0000637.2/OG0000637.1/OG0000637.3/OG0000686.1/OG0000686.2/OG0000686.3/OG0000707.1/OG0000707.3/OG0000707.2/OG0000746.1/OG0000746.2/OG0000764.1/OG0000764.2/OG0000764.3/OG0000772.1/OG0000772.2/OG0000812.1/OG0000812.2/OG0000812.3/OG0000828.1/OG0000828.2/OG0000868.2/OG0000868.1/OG0000868.3/OG0000912.1/OG0000912.2/OG0000918.2/OG0000918.3/OG0000918.1/OG0000921.3/OG0000921.1/OG0000921.2/OG0000947.1/OG0000947.2/OG0000969.1/OG0000969.2/OG0001003.1/OG0001003.2/OG0001026.1/OG0001026.2/OG0001053.1/OG0001053.2/OG0001053.3/OG0001082.2/OG0001082.1/OG0001090.1/OG0001090.2/OG0001157.2/OG0001157.1/OG0001164.2/OG0001164.1/OG0001166.2/OG0001166.1/OG0001173.2/OG0001173.1/OG0001203.2/OG0001203.1/OG0001218.2/OG0001218.1/OG0001225.2/OG0001225.1/OG0001262.2/OG0001262.1/OG0001267.2/OG0001267.1/OG0001271.2/OG0001271.1/OG0001276.2/OG0001276.1/OG0001349.1/OG0001355.2/OG0001355.1/OG0001368.2/OG0001368.1/OG0001393.1/OG0001393.2/OG0001395.2/OG0001395.1/OG0001450.1/OG0001450.2/OG0001512.1/OG0001512.2/OG0001560.1/OG0001560.2/OG0001582.2/OG0001582.1/OG0001620.1/OG0001630.1/OG0001630.2/OG0001639.1/OG0001639.2/OG0001648.2/OG0001648.1/OG0001665.2/OG0001665.1/OG0001690.1/OG0001692.2/OG0001692.1/OG0001702.2/OG0001702.1/OG0001713.1/OG0001714.2/OG0001714.1/OG0001768.1/OG0001769.2/OG0001769.1/OG0001772.2/OG0001772.1/OG0001779.1/OG0001786.2/OG0001786.1/OG0001834.1/OG0001843.1/OG0001843.2/OG0001848.2/OG0001848.1/OG0001932.1/OG0001932.2/OG0001956.1/OG0002047.1/OG0002047.2/OG0002056.1/OG0002067.1/OG0002133.1/OG0002134.1/OG0002141.1/OG0002142.1/OG0002142.2/OG0002144.1/OG0002144.2/OG0002149.2/OG0002149.1/OG0002178.1/OG0002178.2/OG0002225.2/OG0002225.1/OG0002228.1/OG0002245.2/OG0002245.1/OG0002296.1/OG0002341.1/OG0002342.1/OG0002342.2/OG0002361.2/OG0002361.1/OG0002384.1/OG0002398.1/OG0002443.2/OG0002443.1/OG0002451.1/OG0002451.2/OG0002481.1/OG0002487.1/OG0002491.1/OG0002515.1/OG0002594.2/OG0002594.1/OG0002612.2/OG0002612.1/OG0002732.1/OG0002767.1/OG0002807.1/OG0002826.1/OG0002826.2/OG0002959.1/OG0002969.1/OG0003026.1/OG0003078.1/OG0003096.1/OG0003109.1/OG0003112.1/OG0003122.1/OG0003137.1/OG0003145.1/OG0003154.1/OG0003234.2/OG0003234.1/OG0003243.1/OG0003253.2/OG0003253.1/OG0003262.1/OG0003273.1/OG0003280.1/OG0003292.1/OG0003333.1/OG0003345.1/OG0003423.1/OG0003522.1/OG0003523.1/OG0003543.1/OG0003558.1/OG0003591.1/OG0003659.1/OG0003679.1/OG0003687.1/OG0003689.1/OG0003726.2/OG0003726.1/OG0003730.1/OG0003750.1/OG0003755.1/OG0003758.1/OG0003826.1/OG0003829.1/OG0003855.1/OG0003857.1/OG0003867.1/OG0003943.1/OG0003953.1/OG0003993.1/OG0004127.1/OG0004152.1/OG0004236.1/OG0004249.1/OG0004281.1/OG0004292.1/OG0004294.1/OG0004309.1/OG0004316.1/OG0004319.1/OG0004389.1/OG0004470.1/OG0004568.1/OG0004627.1/OG0004632.1/OG0004678.1/OG0004691.1/OG0004710.1/OG0004718.1/OG0004724.1/OG0004943.1/OG0004952.1/OG0005017.1/OG0005044.1/OG0005078.1/OG0005154.1/OG0005356.1/OG0005362.1/OG0005382.1/OG0005394.1/OG0005397.1/OG0005413.1/OG0005432.1/OG0005501.1/OG0005515.1/OG0005565.1/OG0005569.1/OG0005774.1/OG0005867.1/OG0005871.1/OG0005949.1/OG0005950.1/OG0005983.1/OG0005993.1/OG0006248.1/OG0006329.1/OG0006368.1/OG0006379.1/OG0006440.1/OG0006465.1/OG0006507.1/OG0006685.1/OG0006826.1/OG0006867.1/OG0007085.1/OG0007093.1/OG0007130.1/OG0007143.1/OG0007202.1/OG0007217.1/OG0007349.1/OG0007634.1/OG0007650.1/OG0007733.1/OG0007783.1/OG0010324.1</t>
  </si>
  <si>
    <t>OG0000266.6/OG0000266.3/OG0000266.5/OG0000266.1/OG0000266.2/OG0000266.4/OG0000411.1/OG0000411.2/OG0002306.2/OG0002306.1/OG0002628.2/OG0002628.1/OG0005069.1/OG0005609.1/OG0005947.1/OG0006392.1/OG0007360.1/OG0007366.1/OG0007594.1/OG0007752.1/OG0007882.1/OG0008432.1/OG0010101.1</t>
  </si>
  <si>
    <t>OG0000887.2/OG0000887.1/OG0001362.2/OG0001362.1/OG0001966.2/OG0001966.1/OG0002032.1/OG0002032.2/OG0002282.1/OG0002646.1/OG0003578.1/OG0003688.1/OG0003735.1/OG0003765.1/OG0004052.1/OG0004082.1/OG0004312.1/OG0004945.1/OG0005113.1/OG0005143.1/OG0005456.1/OG0005481.1/OG0005729.1/OG0005829.1/OG0005935.1/OG0006064.1/OG0006771.1/OG0006772.1/OG0006855.1/OG0007350.1/OG0007666.1/OG0007707.1/OG0008165.1/OG0010621.1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</si>
  <si>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0000114.2/OG0000114.1/OG0000114.3/OG0000114.5/OG0000114.4/OG0000137.1/OG0000137.6/OG0000137.3/OG0000137.5/OG0000137.2/OG0000137.4/OG0000148.3/OG0000148.6/OG0000148.5/OG0000148.2/OG0000148.4/OG0000148.1/OG0000168.1/OG0000168.4/OG0000168.2/OG0000168.3/OG0000168.5/OG0000181.3/OG0000181.5/OG0000181.1/OG0000181.2/OG0000181.4/OG0000224.5/OG0000224.3/OG0000224.4/OG0000224.2/OG0000224.1/OG0000224.6/OG0000247.4/OG0000247.5/OG0000247.1/OG0000247.3/OG0000247.2/OG0000269.4/OG0000269.2/OG0000269.3/OG0000269.1/OG0000278.4/OG0000278.2/OG0000278.1/OG0000278.3/OG0000278.5/OG0000283.4/OG0000283.3/OG0000283.1/OG0000283.2/OG0000284.4/OG0000284.2/OG0000284.1/OG0000284.3/OG0000305.1/OG0000305.4/OG0000305.2/OG0000305.3/OG0000311.2/OG0000311.3/OG0000311.1/OG0000311.4/OG0000320.4/OG0000320.3/OG0000320.2/OG0000320.1/OG0000320.5/OG0000331.1/OG0000331.3/OG0000331.2/OG0000331.4/OG0000334.3/OG0000334.1/OG0000334.4/OG0000334.2/OG0000339.3/OG0000339.2/OG0000339.4/OG0000339.1/OG0000363.4/OG0000363.1/OG0000363.2/OG0000363.3/OG0000375.4/OG0000375.3/OG0000375.2/OG0000375.1/OG0000386.3/OG0000386.1/OG0000386.4/OG0000386.2/OG0000398.2/OG0000398.1/OG0000398.3/OG0000404.1/OG0000404.2/OG0000404.3/OG0000404.4/OG0000406.1/OG0000406.3/OG0000406.2/OG0000436.3/OG0000436.1/OG0000436.2/OG0000444.4/OG0000444.3/OG0000444.1/OG0000444.2/OG0000448.2/OG0000448.4/OG0000448.1/OG0000448.3/OG0000449.3/OG0000449.1/OG0000449.2/OG0000485.1/OG0000485.3/OG0000485.2/OG0000521.2/OG0000521.1/OG0000521.3/OG0000525.3/OG0000525.1/OG0000525.2/OG0000526.3/OG0000526.2/OG0000526.1/OG0000563.2/OG0000563.3/OG0000563.1/OG0000608.1/OG0000608.2/OG0000635.1/OG0000635.2/OG0000671.3/OG0000671.1/OG0000671.2/OG0000672.2/OG0000672.1/OG0000696.1/OG0000696.2/OG0000696.3/OG0000704.2/OG0000704.1/OG0000704.3/OG0000709.3/OG0000709.1/OG0000709.2/OG0000745.2/OG0000745.1/OG0000745.3/OG0000764.1/OG0000764.2/OG0000764.3/OG0000792.1/OG0000792.2/OG0000795.1/OG0000795.2/OG0000828.1/OG0000828.2/OG0000832.1/OG0000832.3/OG0000832.2/OG0000876.1/OG0000876.2/OG0000923.1/OG0000923.2/OG0000945.1/OG0000945.2/OG0000947.1/OG0000947.2/OG0000967.1/OG0000967.2/OG0000967.3/OG0000971.1/OG0000971.2/OG0000971.3/OG0000994.2/OG0000994.1/OG0001036.1/OG0001050.2/OG0001050.1/OG0001052.2/OG0001052.1/OG0001090.1/OG0001090.2/OG0001111.1/OG0001111.2/OG0001149.1/OG0001149.2/OG0001153.2/OG0001153.1/OG0001162.1/OG0001162.2/OG0001171.2/OG0001171.1/OG0001218.2/OG0001218.1/OG0001225.2/OG0001225.1/OG0001248.1/OG0001248.2/OG0001249.1/OG0001257.1/OG0001257.2/OG0001262.2/OG0001262.1/OG0001305.2/OG0001305.1/OG0001349.1/OG0001374.2/OG0001374.1/OG0001509.2/OG0001509.1/OG0001559.2/OG0001559.1/OG0001648.2/OG0001648.1/OG0001684.2/OG0001684.1/OG0001713.1/OG0001718.1/OG0001719.1/OG0001768.1/OG0001769.2/OG0001769.1/OG0001782.1/OG0001782.2/OG0001792.2/OG0001792.1/OG0001833.1/OG0001900.1/OG0001932.1/OG0001932.2/OG0001949.2/OG0001949.1/OG0002003.2/OG0002003.1/OG0002047.1/OG0002047.2/OG0002075.2/OG0002075.1/OG0002103.1/OG0002107.2/OG0002107.1/OG0002108.1/OG0002134.1/OG0002142.1/OG0002142.2/OG0002276.1/OG0002277.2/OG0002277.1/OG0002284.1/OG0002340.1/OG0002340.2/OG0002359.1/OG0002381.2/OG0002381.1/OG0002384.1/OG0002463.1/OG0002466.1/OG0002469.1/OG0002487.1/OG0002492.1/OG0002514.1/OG0002514.2/OG0002515.1/OG0002586.1/OG0002586.2/OG0002605.1/OG0002605.2/OG0002607.1/OG0002649.1/OG0002666.1/OG0002741.1/OG0002754.1/OG0002774.2/OG0002774.1/OG0002807.1/OG0002824.1/OG0002824.2/OG0002875.1/OG0002885.1/OG0002920.1/OG0002932.1/OG0002947.2/OG0002947.1/OG0002957.1/OG0003058.1/OG0003078.1/OG0003090.1/OG0003096.1/OG0003109.1/OG0003137.1/OG0003210.1/OG0003243.1/OG0003253.2/OG0003253.1/OG0003262.1/OG0003295.1/OG0003316.1/OG0003316.2/OG0003400.1/OG0003423.1/OG0003427.1/OG0003479.1/OG0003484.1/OG0003539.1/OG0003691.1/OG0003769.1/OG0003799.1/OG0003840.1/OG0003846.1/OG0003855.1/OG0003867.1/OG0003973.1/OG0004014.1/OG0004029.1/OG0004108.1/OG0004127.1/OG0004135.1/OG0004138.1/OG0004144.1/OG0004281.1/OG0004283.1/OG0004305.1/OG0004315.1/OG0004332.1/OG0004388.1/OG0004389.1/OG0004425.1/OG0004469.1/OG0004568.1/OG0004609.1/OG0004624.1/OG0004628.1/OG0004632.1/OG0004634.1/OG0004636.1/OG0004664.1/OG0004673.1/OG0004704.1/OG0004718.1/OG0004725.1/OG0004726.1/OG0004740.1/OG0004746.1/OG0004749.1/OG0004768.1/OG0004791.1/OG0004883.1/OG0004933.1/OG0004935.1/OG0004943.1/OG0004948.1/OG0004952.1/OG0005051.1/OG0005065.1/OG0005081.1/OG0005111.1/OG0005282.1/OG0005382.1/OG0005399.1/OG0005413.1/OG0005431.1/OG0005432.1/OG0005487.1/OG0005493.1/OG0005583.1/OG0005712.1/OG0005723.1/OG0005737.1/OG0005871.1/OG0005950.1/OG0005966.1/OG0005993.1/OG0006041.1/OG0006190.1/OG0006251.1/OG0006256.1/OG0006330.1/OG0006729.1/OG0006819.1/OG0006913.1/OG0007085.1/OG0007093.1/OG0007130.1/OG0007142.1/OG0007582.1/OG0007741.1/OG0008084.1/OG0008553.1</t>
  </si>
  <si>
    <t>OG0001398.1/OG0003454.1/OG0006746.1/OG0006746.2</t>
  </si>
  <si>
    <t>OG0007771.1/OG0008221.1</t>
  </si>
  <si>
    <t>OG0000018.12/OG0000018.1/OG0000018.7/OG0000018.6/OG0000018.11/OG0000018.4/OG0000018.10/OG0000018.9/OG0000018.3/OG0000018.14/OG0000018.8/OG0000018.13/OG0000018.15/OG0000018.2/OG0000018.5/OG0000126.3/OG0000126.2/OG0000126.8/OG0000126.6/OG0000126.5/OG0000126.1/OG0000126.4/OG0000126.7/OG0000273.1/OG0000273.5/OG0000273.4/OG0000273.2/OG0000273.3/OG0000525.3/OG0000525.1/OG0000525.2/OG0000563.2/OG0000563.3/OG0000563.1/OG0000567.1/OG0000567.3/OG0000567.2/OG0000592.2/OG0000592.1/OG0000592.3/OG0001365.2/OG0001365.1/OG0002079.1/OG0002487.1/OG0002614.1/OG0004029.1/OG0004301.1/OG0004361.1/OG0004943.1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</si>
  <si>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0000869.1/OG0000869.2/OG0000967.1/OG0000967.2/OG0000967.3/OG0002584.1/OG0002584.2/OG0003564.1/OG0003759.1/OG0003759.2/OG0004029.1/OG0004160.1/OG0006340.1</t>
  </si>
  <si>
    <t>OG0002584.1/OG0002584.2/OG0004029.1/OG0006340.1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</si>
  <si>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0000140.1/OG0000140.4/OG0000140.2/OG0000140.3/OG0000140.5/OG0000140.6/OG0000140.7/OG0000144.8/OG0000144.6/OG0000144.1/OG0000144.7/OG0000144.5/OG0000144.4/OG0000144.3/OG0000144.2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0000322.1/OG0000322.2/OG0000322.4/OG0000322.3/OG0000400.4/OG0000400.1/OG0000400.3/OG0000400.2/OG0000507.1/OG0000507.2/OG0000533.2/OG0000533.3/OG0000533.4/OG0000533.1/OG0000635.1/OG0000635.2/OG0000812.1/OG0000812.2/OG0000812.3/OG0000886.1/OG0000886.3/OG0000886.2/OG0000917.2/OG0000917.1/OG0000947.1/OG0000947.2/OG0001050.2/OG0001050.1/OG0001176.1/OG0001176.2/OG0001193.1/OG0001193.2/OG0001262.2/OG0001262.1/OG0001305.2/OG0001305.1/OG0001355.2/OG0001355.1/OG0001397.1/OG0001397.2/OG0001607.2/OG0001607.1/OG0001648.2/OG0001648.1/OG0001712.1/OG0001712.2/OG0001768.1/OG0001772.2/OG0001772.1/OG0001780.1/OG0001780.2/OG0001870.2/OG0001870.1/OG0001991.1/OG0002142.1/OG0002142.2/OG0002146.1/OG0002284.1/OG0002380.1/OG0002503.1/OG0002504.2/OG0002504.1/OG0002515.1/OG0002605.1/OG0002605.2/OG0002746.1/OG0002754.1/OG0002772.1/OG0002885.1/OG0002936.1/OG0002959.1/OG0003049.1/OG0003090.1/OG0003137.1/OG0003243.1/OG0003551.1/OG0003567.1/OG0003580.1/OG0003816.1/OG0003819.1/OG0003846.1/OG0003945.1/OG0003973.1/OG0004029.1/OG0004106.1/OG0004111.1/OG0004301.1/OG0004315.1/OG0004691.1/OG0004728.1/OG0004749.1/OG0004883.1/OG0005073.1/OG0005081.1/OG0005103.1/OG0005116.1/OG0005339.1/OG0005580.1/OG0006256.1/OG0006413.1/OG0007402.1/OG0008495.1</t>
  </si>
  <si>
    <t>OG0002593.1/OG0002628.2/OG0002628.1/OG0002830.1/OG0003229.1/OG0003454.1/OG0007366.1/OG0007786.1/OG0008269.1</t>
  </si>
  <si>
    <t>OG0002646.1/OG0003339.1/OG0003688.1/OG0003797.1/OG0006855.1/OG0007151.1/OG0008221.1</t>
  </si>
  <si>
    <t>OG0001966.2/OG0001966.1/OG0002145.1/OG0002646.1/OG0003542.1/OG0005167.1/OG0005376.1/OG0009699.1</t>
  </si>
  <si>
    <t>OG0005810.1/OG0005822.1/OG0006392.1/OG0007413.1/OG0008269.1</t>
  </si>
  <si>
    <t>OG0000133.3/OG0000133.1/OG0000133.4/OG0000133.2/OG0000168.1/OG0000168.4/OG0000168.2/OG0000168.3/OG0000168.5/OG0000331.1/OG0000331.3/OG0000331.2/OG0000331.4/OG0000375.4/OG0000375.3/OG0000375.2/OG0000375.1/OG0000386.3/OG0000386.1/OG0000386.4/OG0000386.2/OG0000525.3/OG0000525.1/OG0000525.2/OG0000526.3/OG0000526.2/OG0000526.1/OG0000561.2/OG0000561.3/OG0000561.1/OG0000671.3/OG0000671.1/OG0000671.2/OG0000704.2/OG0000704.1/OG0000704.3/OG0000785.1/OG0000785.2/OG0000858.1/OG0000858.2/OG0000858.3/OG0000915.1/OG0000915.2/OG0000919.2/OG0000919.1/OG0001157.2/OG0001157.1/OG0001248.1/OG0001248.2/OG0001260.1/OG0001607.2/OG0001607.1/OG0001716.1/OG0001716.2/OG0001768.1/OG0001769.2/OG0001769.1/OG0001782.1/OG0001782.2/OG0001786.2/OG0001786.1/OG0001954.1/OG0002056.1/OG0002477.1/OG0002492.1/OG0002746.1/OG0002907.1/OG0002920.1/OG0002947.2/OG0002947.1/OG0003088.1/OG0003243.1/OG0003522.1/OG0003523.1/OG0003801.1/OG0003993.1/OG0004156.1/OG0004204.1/OG0004283.1/OG0004628.1/OG0004704.1/OG0004718.1/OG0004883.1/OG0005081.1/OG0005132.1/OG0005434.1/OG0005446.1/OG0005507.1/OG0006819.1/OG0006889.1/OG0007280.1/OG0008130.1/OG0009116.1</t>
  </si>
  <si>
    <t>OG0000102.3/OG0000102.1/OG0000102.2/OG0000102.6/OG0000102.5/OG0000102.4/OG0000102.7/OG0000102.8/OG0001415.2/OG0001415.1</t>
  </si>
  <si>
    <t>OG0002646.1/OG0003339.1/OG0003797.1/OG0004688.1/OG0005846.1/OG0006855.1</t>
  </si>
  <si>
    <t>OG0002593.1/OG0002628.2/OG0002628.1/OG0002830.1/OG0007366.1/OG0007609.1/OG0007786.1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</si>
  <si>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0000375.4/OG0000375.3/OG0000375.2/OG0000375.1/OG0000492.1/OG0000492.3/OG0000492.2/OG0000523.2/OG0000523.3/OG0000523.1/OG0000549.2/OG0000549.1/OG0000617.1/OG0000617.2/OG0000617.3/OG0000635.1/OG0000635.2/OG0000670.2/OG0000670.1/OG0000671.3/OG0000671.1/OG0000671.2/OG0000831.2/OG0000831.1/OG0000886.1/OG0000886.3/OG0000886.2/OG0000892.1/OG0000892.2/OG0000953.1/OG0000953.2/OG0001026.1/OG0001026.2/OG0001148.2/OG0001148.1/OG0001176.1/OG0001176.2/OG0001193.1/OG0001193.2/OG0001275.2/OG0001275.1/OG0001305.2/OG0001305.1/OG0001342.2/OG0001342.1/OG0001368.2/OG0001368.1/OG0001397.1/OG0001397.2/OG0001408.1/OG0001408.2/OG0001466.2/OG0001466.1/OG0001559.2/OG0001559.1/OG0001607.2/OG0001607.1/OG0001648.2/OG0001648.1/OG0001765.1/OG0001772.2/OG0001772.1/OG0001780.1/OG0001780.2/OG0001991.1/OG0002147.1/OG0002147.2/OG0002268.1/OG0002487.1/OG0002504.2/OG0002504.1/OG0002605.1/OG0002605.2/OG0002772.1/OG0002787.1/OG0002822.1/OG0002885.1/OG0003049.1/OG0003088.1/OG0003323.1/OG0003510.1/OG0003567.1/OG0003721.1/OG0003752.1/OG0003769.1/OG0003804.1/OG0003819.1/OG0004243.1/OG0004628.1/OG0005116.1/OG0006413.1/OG0006626.1/OG0006706.1/OG0008495.1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</si>
  <si>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0000635.1/OG0000635.2/OG0000886.1/OG0000886.3/OG0000886.2/OG0001176.1/OG0001176.2/OG0001193.1/OG0001193.2/OG0001305.2/OG0001305.1/OG0001397.1/OG0001397.2/OG0001648.2/OG0001648.1/OG0001772.2/OG0001772.1/OG0001780.1/OG0001780.2/OG0001991.1/OG0002504.2/OG0002504.1/OG0002605.1/OG0002605.2/OG0002885.1/OG0003049.1/OG0003567.1/OG0003819.1/OG0005116.1/OG0006413.1/OG0008495.1</t>
  </si>
  <si>
    <t>OG0002593.1/OG0002628.2/OG0002628.1/OG0002830.1/OG0007366.1/OG0007786.1</t>
  </si>
  <si>
    <t>OG0003339.1/OG0003797.1/OG0006855.1</t>
  </si>
  <si>
    <t>OG0000168.1/OG0000168.4/OG0000168.2/OG0000168.3/OG0000168.5/OG0000671.3/OG0000671.1/OG0000671.2/OG0001607.2/OG0001607.1/OG0003088.1</t>
  </si>
  <si>
    <t>OG0005297.1</t>
  </si>
  <si>
    <t>OG0005913.1/OG0007354.1</t>
  </si>
  <si>
    <t>OG0000242.3/OG0000242.5/OG0000242.2/OG0000242.4/OG0000242.1/OG0000316.4/OG0000316.2/OG0000316.5/OG0000316.1/OG0000316.3/OG0001702.2/OG0001702.1</t>
  </si>
  <si>
    <t>OG0002653.1/OG0006772.1</t>
  </si>
  <si>
    <t>OG0003061.1</t>
  </si>
  <si>
    <t>OG0000192.1/OG0000192.2/OG0000192.5/OG0000192.4/OG0000192.3/OG0000299.2/OG0000299.4/OG0000299.3/OG0000299.1/OG0000386.3/OG0000386.1/OG0000386.4/OG0000386.2/OG0000523.2/OG0000523.3/OG0000523.1/OG0001077.2/OG0001077.1/OG0001248.1/OG0001248.2/OG0001780.1/OG0001780.2/OG0008226.1</t>
  </si>
  <si>
    <t>OG0000192.1/OG0000192.2/OG0000192.5/OG0000192.4/OG0000192.3/OG0000299.2/OG0000299.4/OG0000299.3/OG0000299.1/OG0001780.1/OG0001780.2</t>
  </si>
  <si>
    <t>OG0003797.1/OG0004002.1/OG0004688.1/OG0006283.1/OG0008529.1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</si>
  <si>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0000049.14/OG0000049.7/OG0000049.11/OG0000049.6/OG0000049.1/OG0000049.12/OG0000049.5/OG0000049.10/OG0000049.9/OG0000049.13/OG0000049.3/OG0000049.4/OG0000049.15/OG0000049.8/OG0000049.2/OG0000105.3/OG0000105.1/OG0000105.5/OG0000105.7/OG0000105.6/OG0000105.2/OG0000105.4/OG0000125.4/OG0000125.3/OG0000125.7/OG0000125.5/OG0000125.1/OG0000125.2/OG0000125.6/OG0000140.1/OG0000140.4/OG0000140.2/OG0000140.3/OG0000140.5/OG0000140.6/OG0000140.7/OG0000202.5/OG0000202.4/OG0000202.1/OG0000202.6/OG0000202.2/OG0000202.3/OG0000207.1/OG0000207.2/OG0000224.5/OG0000224.3/OG0000224.4/OG0000224.2/OG0000224.1/OG0000224.6/OG0000327.4/OG0000327.3/OG0000327.1/OG0000327.2/OG0000339.3/OG0000339.2/OG0000339.4/OG0000339.1/OG0000353.1/OG0000353.4/OG0000353.3/OG0000353.2/OG0000354.3/OG0000354.2/OG0000354.1/OG0000403.2/OG0000403.1/OG0000484.2/OG0000484.1/OG0000484.3/OG0000491.1/OG0000491.2/OG0000491.3/OG0000508.3/OG0000508.1/OG0000508.2/OG0000551.3/OG0000551.2/OG0000551.1/OG0000608.1/OG0000608.2/OG0000911.2/OG0000911.1/OG0000935.2/OG0000935.1/OG0000947.1/OG0000947.2/OG0001049.2/OG0001049.1/OG0001083.1/OG0001083.2/OG0001393.1/OG0001393.2/OG0001718.1/OG0001834.1/OG0001932.1/OG0001932.2/OG0002120.1/OG0002120.2/OG0002332.1/OG0002670.1/OG0002730.1/OG0003137.1/OG0003539.1/OG0004240.1/OG0005648.1</t>
  </si>
  <si>
    <t>OG0000216.1/OG0000216.2/OG0000411.1/OG0000411.2/OG0000534.4/OG0000534.3/OG0000534.5/OG0000534.2/OG0000534.1/OG0000581.1/OG0000581.2/OG0001180.2/OG0001180.1/OG0001180.3/OG0002011.1/OG0002011.2/OG0005606.1/OG0008623.1</t>
  </si>
  <si>
    <t>OG0004945.1/OG0006816.1</t>
  </si>
  <si>
    <t>OG0000305.1/OG0000305.4/OG0000305.2/OG0000305.3/OG0000676.3/OG0000676.1/OG0000676.2/OG0001153.2/OG0001153.1/OG0002031.2/OG0002031.1/OG0003316.1/OG0003316.2/OG0004014.1/OG0004240.1/OG0004250.1/OG0004338.1/OG0004538.1/OG0005538.1/OG0005789.1/OG0006490.1</t>
  </si>
  <si>
    <t>OG0005810.1/OG0006397.1</t>
  </si>
  <si>
    <t>OG0000305.1/OG0000305.4/OG0000305.2/OG0000305.3/OG0001153.2/OG0001153.1/OG0004014.1/OG0004240.1/OG0004538.1/OG0005789.1/OG0006490.1</t>
  </si>
  <si>
    <t>OG0000305.1/OG0000305.4/OG0000305.2/OG0000305.3/OG0002031.2/OG0002031.1/OG0003316.1/OG0003316.2/OG0004538.1</t>
  </si>
  <si>
    <t>OG0009130.1</t>
  </si>
  <si>
    <t>OG0003831.1/OG0005081.1/OG0005270.1/OG0007090.1</t>
  </si>
  <si>
    <t>OG0005270.1/OG0007090.1</t>
  </si>
  <si>
    <t>OG0004680.1</t>
  </si>
  <si>
    <t>OG0002444.1/OG0003257.1</t>
  </si>
  <si>
    <t>OG0000172.3/OG0000172.4/OG0000172.2/OG0000172.1/OG0000623.1/OG0000623.2/OG0001466.2/OG0001466.1/OG0001559.2/OG0001559.1/OG0001794.1/OG0001794.2/OG0003752.1</t>
  </si>
  <si>
    <t>OG0003257.1</t>
  </si>
  <si>
    <t>OG0003295.1</t>
  </si>
  <si>
    <t>OG0000215.4/OG0000215.5/OG0000215.3/OG0000215.1/OG0000215.2/OG0000618.2/OG0000618.1/OG0000618.3/OG0001631.2/OG0001631.1/OG0002273.1/OG0002273.2/OG0002413.1/OG0003801.1/OG0004146.1/OG0007980.1</t>
  </si>
  <si>
    <t>OG0000148.3/OG0000148.6/OG0000148.5/OG0000148.2/OG0000148.4/OG0000148.1/OG0000257.3/OG0000257.1/OG0000257.2</t>
  </si>
  <si>
    <t>OG0000247.4/OG0000247.5/OG0000247.1/OG0000247.3/OG0000247.2/OG0000356.4/OG0000356.1/OG0000356.2/OG0000356.3/OG0000484.2/OG0000484.1/OG0000484.3/OG0005774.1</t>
  </si>
  <si>
    <t>OG0001697.2/OG0001697.1/OG0004563.1/OG0004768.1/OG0007223.1</t>
  </si>
  <si>
    <t>OG0004768.1/OG0007223.1</t>
  </si>
  <si>
    <t>OG0001697.2/OG0001697.1/OG0004563.1</t>
  </si>
  <si>
    <t>OG0003148.1</t>
  </si>
  <si>
    <t>OG0004302.1/OG0005390.1/OG0007086.1/OG0008057.1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</si>
  <si>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0000156.4/OG0000156.5/OG0000156.3/OG0000156.1/OG0000156.2/OG0000156.6/OG0000180.6/OG0000180.4/OG0000180.3/OG0000180.2/OG0000180.5/OG0000180.1/OG0000327.4/OG0000327.3/OG0000327.1/OG0000327.2/OG0000337.3/OG0000337.1/OG0000337.2/OG0000346.3/OG0000346.1/OG0000346.2/OG0000346.4/OG0000477.2/OG0000477.3/OG0000477.4/OG0000477.1/OG0000569.1/OG0000569.4/OG0000569.3/OG0000569.2/OG0000583.2/OG0000583.1/OG0000583.3/OG0000673.2/OG0000673.1/OG0000739.1/OG0000739.2/OG0000911.2/OG0000911.1/OG0000991.1/OG0000991.2/OG0000999.2/OG0000999.1/OG0001110.1/OG0001110.2/OG0001122.3/OG0001122.1/OG0001122.2/OG0001125.2/OG0001125.1/OG0001305.2/OG0001305.1/OG0001461.1/OG0001461.2/OG0001621.2/OG0001621.1/OG0001814.1/OG0001814.2/OG0002101.1/OG0002101.2/OG0002242.2/OG0002242.1/OG0002395.1/OG0002586.1/OG0002586.2/OG0003089.1/OG0003659.1/OG0003824.1/OG0004006.1/OG0004340.1/OG0004346.1/OG0004411.1/OG0004436.1/OG0005033.1</t>
  </si>
  <si>
    <t>OG0003688.1/OG0005143.1</t>
  </si>
  <si>
    <t>OG0000178.3/OG0000178.6/OG0000178.4/OG0000178.5/OG0000178.1/OG0000178.2/OG0000299.2/OG0000299.4/OG0000299.3/OG0000299.1/OG0000322.1/OG0000322.2/OG0000322.4/OG0000322.3/OG0000386.3/OG0000386.1/OG0000386.4/OG0000386.2/OG0000400.4/OG0000400.1/OG0000400.3/OG0000400.2/OG0000406.1/OG0000406.3/OG0000406.2/OG0000793.1/OG0000793.2/OG0000881.2/OG0000881.3/OG0000881.1/OG0000947.1/OG0000947.2/OG0000999.2/OG0000999.1/OG0001162.1/OG0001162.2/OG0001248.1/OG0001248.2/OG0001262.2/OG0001262.1/OG0001697.2/OG0001697.1/OG0001932.1/OG0001932.2/OG0002359.1/OG0002915.1/OG0003033.1/OG0003137.1/OG0003142.1/OG0003724.1/OG0003734.1/OG0004028.1/OG0004458.1/OG0004563.1/OG0004975.1/OG0004981.1/OG0005483.1/OG0005862.1/OG0006697.1</t>
  </si>
  <si>
    <t>OG0001362.2/OG0001362.1/OG0006627.1</t>
  </si>
  <si>
    <t>OG0001576.2/OG0001576.1/OG0006989.1/OG0007786.1</t>
  </si>
  <si>
    <t>OG0001576.2/OG0001576.1/OG0007786.1</t>
  </si>
  <si>
    <t>OG0000406.1/OG0000406.3/OG0000406.2/OG0000947.1/OG0000947.2/OG0000999.2/OG0000999.1/OG0001162.1/OG0001162.2/OG0001262.2/OG0001262.1/OG0003137.1/OG0003142.1</t>
  </si>
  <si>
    <t>OG0000386.3/OG0000386.1/OG0000386.4/OG0000386.2/OG0000881.2/OG0000881.3/OG0000881.1/OG0001248.1/OG0001248.2/OG0001932.1/OG0001932.2/OG0002359.1/OG0003724.1/OG0004975.1</t>
  </si>
  <si>
    <t>OG0001362.2/OG0001362.1</t>
  </si>
  <si>
    <t>OG0000178.3/OG0000178.6/OG0000178.4/OG0000178.5/OG0000178.1/OG0000178.2/OG0000999.2/OG0000999.1/OG0001162.1/OG0001162.2/OG0003724.1</t>
  </si>
  <si>
    <t>OG0000999.2/OG0000999.1/OG0001162.1/OG0001162.2</t>
  </si>
  <si>
    <t>OG0003724.1</t>
  </si>
  <si>
    <t>OG0000334.3/OG0000334.1/OG0000334.4/OG0000334.2/OG0000999.2/OG0000999.1/OG0001932.1/OG0001932.2/OG0003137.1/OG0004388.1/OG0004930.1/OG0005282.1</t>
  </si>
  <si>
    <t>OG0000334.3/OG0000334.1/OG0000334.4/OG0000334.2/OG0003137.1/OG0004930.1</t>
  </si>
  <si>
    <t>OG0000999.2/OG0000999.1/OG0001932.1/OG0001932.2/OG0004388.1/OG0005282.1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</si>
  <si>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0000869.1/OG0000869.2/OG0002584.1/OG0002584.2/OG0003564.1/OG0003759.1/OG0003759.2/OG0004029.1/OG0004160.1/OG0006340.1</t>
  </si>
  <si>
    <t>OG0000618.2/OG0000618.1/OG0000618.3/OG0000972.1/OG0000972.2/OG0004949.1</t>
  </si>
  <si>
    <t>OG0000880.2/OG0000880.1</t>
  </si>
  <si>
    <t>OG0002813.1/OG0005562.1</t>
  </si>
  <si>
    <t>OG0001362.2/OG0001362.1/OG0007234.1/OG0007357.1/OG0007790.1</t>
  </si>
  <si>
    <t>OG0000815.1/OG0000815.2/OG0001697.2/OG0001697.1/OG0001783.1/OG0002923.1/OG0003691.1/OG0003993.1/OG0004273.1/OG0004397.1/OG0005465.1/OG0005839.1/OG0006395.1/OG0006422.1</t>
  </si>
  <si>
    <t>OG0000815.1/OG0000815.2/OG0001697.2/OG0001697.1/OG0004273.1/OG0004397.1/OG0006395.1/OG0006422.1</t>
  </si>
  <si>
    <t>OG0001974.1/OG0002073.1/OG0002073.2/OG0002444.1/OG0004052.1/OG0006270.1/OG0008491.1</t>
  </si>
  <si>
    <t>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0000283.4/OG0000283.3/OG0000283.1/OG0000283.2/OG0000299.2/OG0000299.4/OG0000299.3/OG0000299.1/OG0000316.4/OG0000316.2/OG0000316.5/OG0000316.1/OG0000316.3/OG0000356.4/OG0000356.1/OG0000356.2/OG0000356.3/OG0000391.4/OG0000391.3/OG0000391.1/OG0000391.2/OG0000412.2/OG0000412.1/OG0000412.3/OG0000433.3/OG0000433.2/OG0000433.1/OG0000445.2/OG0000445.3/OG0000445.1/OG0000502.2/OG0000502.1/OG0000502.3/OG0000507.1/OG0000507.2/OG0000520.2/OG0000520.3/OG0000520.1/OG0000525.3/OG0000525.1/OG0000525.2/OG0000540.3/OG0000540.4/OG0000540.2/OG0000540.1/OG0000636.3/OG0000636.1/OG0000636.2/OG0000667.1/OG0000667.3/OG0000667.2/OG0000696.1/OG0000696.2/OG0000696.3/OG0000707.1/OG0000707.3/OG0000707.2/OG0000744.1/OG0000744.2/OG0000812.1/OG0000812.2/OG0000812.3/OG0000938.1/OG0000938.3/OG0000938.2/OG0001032.2/OG0001032.1/OG0001077.2/OG0001077.1/OG0001081.2/OG0001081.1/OG0001118.1/OG0001118.2/OG0001169.2/OG0001169.1/OG0001175.2/OG0001175.1/OG0001203.2/OG0001203.1/OG0001271.2/OG0001271.1/OG0001365.2/OG0001365.1/OG0001505.2/OG0001505.1/OG0001661.1/OG0001661.2/OG0001717.1/OG0001757.2/OG0001757.1/OG0001763.2/OG0001763.1/OG0001768.1/OG0001769.2/OG0001769.1/OG0001784.2/OG0001784.1/OG0001861.2/OG0001861.1/OG0001952.1/OG0001952.2/OG0001972.1/OG0001972.2/OG0002031.2/OG0002031.1/OG0002125.1/OG0002156.1/OG0002179.1/OG0002361.2/OG0002361.1/OG0002469.1/OG0002491.1/OG0002496.2/OG0002496.1/OG0002551.1/OG0002551.2/OG0002638.1/OG0002642.1/OG0002642.2/OG0002772.1/OG0002778.2/OG0002778.1/OG0002815.1/OG0002899.1/OG0002923.1/OG0003028.1/OG0003028.2/OG0003044.1/OG0003090.1/OG0003266.2/OG0003266.1/OG0003291.1/OG0003292.1/OG0003332.1/OG0003551.1/OG0003569.1/OG0003582.1/OG0003706.1/OG0003721.1/OG0003756.1/OG0003771.1/OG0004008.1/OG0004045.1/OG0004566.1/OG0004815.1/OG0005081.1/OG0005103.1/OG0005163.1/OG0005396.1/OG0005458.1/OG0005850.1/OG0006025.1/OG0006248.1/OG0006317.1/OG0006850.1/OG0006918.1/OG0008008.1/OG0009945.1</t>
  </si>
  <si>
    <t>OG0000089.4/OG0000089.8/OG0000089.5/OG0000089.2/OG0000089.6/OG0000089.3/OG0000089.7/OG0000089.1/OG0003690.1</t>
  </si>
  <si>
    <t>OG0000089.4/OG0000089.8/OG0000089.5/OG0000089.2/OG0000089.6/OG0000089.3/OG0000089.7/OG0000089.1</t>
  </si>
  <si>
    <t>OG0000004.13/OG0000004.3/OG0000004.7/OG0000004.6/OG0000004.17/OG0000004.10/OG0000004.5/OG0000004.9/OG0000004.12/OG0000004.2/OG0000004.4/OG0000004.19/OG0000004.1/OG0000004.18/OG0000004.11/OG0000004.14/OG0000004.15/OG0000004.8/OG0000004.16/OG0000028.8/OG0000028.1/OG0000028.5/OG0000028.3/OG0000028.6/OG0000028.4/OG0000028.11/OG0000028.7/OG0000028.2/OG0000028.15/OG0000028.17/OG0000028.13/OG0000028.12/OG0000028.9/OG0000028.16/OG0000028.10/OG0000028.14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0000089.4/OG0000089.8/OG0000089.5/OG0000089.2/OG0000089.6/OG0000089.3/OG0000089.7/OG0000089.1/OG0000119.6/OG0000119.1/OG0000119.5/OG0000119.4/OG0000119.7/OG0000119.3/OG0000119.2/OG0000133.3/OG0000133.1/OG0000133.4/OG0000133.2/OG0000137.1/OG0000137.6/OG0000137.3/OG0000137.5/OG0000137.2/OG0000137.4/OG0000241.5/OG0000241.3/OG0000241.2/OG0000241.1/OG0000241.4/OG0000269.4/OG0000269.2/OG0000269.3/OG0000269.1/OG0000283.4/OG0000283.3/OG0000283.1/OG0000283.2/OG0000300.2/OG0000300.3/OG0000300.1/OG0000318.4/OG0000318.2/OG0000318.1/OG0000318.3/OG0000320.4/OG0000320.3/OG0000320.2/OG0000320.1/OG0000320.5/OG0000356.4/OG0000356.1/OG0000356.2/OG0000356.3/OG0000375.4/OG0000375.3/OG0000375.2/OG0000375.1/OG0000386.3/OG0000386.1/OG0000386.4/OG0000386.2/OG0000389.2/OG0000389.3/OG0000389.1/OG0000395.1/OG0000395.2/OG0000395.3/OG0000454.1/OG0000454.2/OG0000484.2/OG0000484.1/OG0000484.3/OG0000521.2/OG0000521.1/OG0000521.3/OG0000525.3/OG0000525.1/OG0000525.2/OG0000577.3/OG0000577.2/OG0000577.1/OG0000608.1/OG0000608.2/OG0000671.3/OG0000671.1/OG0000671.2/OG0000686.1/OG0000686.2/OG0000686.3/OG0000709.3/OG0000709.1/OG0000709.2/OG0000739.1/OG0000739.2/OG0000792.1/OG0000792.2/OG0000793.1/OG0000793.2/OG0000812.1/OG0000812.2/OG0000812.3/OG0000916.2/OG0000916.1/OG0000916.3/OG0000918.2/OG0000918.3/OG0000918.1/OG0000919.2/OG0000919.1/OG0000921.3/OG0000921.1/OG0000921.2/OG0000945.1/OG0000945.2/OG0000960.1/OG0000960.2/OG0000966.2/OG0000966.1/OG0001001.1/OG0001001.2/OG0001050.2/OG0001050.1/OG0001090.1/OG0001090.2/OG0001130.1/OG0001130.2/OG0001157.2/OG0001157.1/OG0001170.2/OG0001170.1/OG0001172.2/OG0001172.1/OG0001243.2/OG0001243.1/OG0001248.1/OG0001248.2/OG0001260.1/OG0001275.2/OG0001275.1/OG0001326.1/OG0001358.1/OG0001358.2/OG0001407.1/OG0001407.2/OG0001513.2/OG0001513.1/OG0001514.2/OG0001514.1/OG0001597.1/OG0001597.2/OG0001712.1/OG0001712.2/OG0001716.1/OG0001716.2/OG0001768.1/OG0001782.1/OG0001782.2/OG0001786.2/OG0001786.1/OG0001815.2/OG0001815.1/OG0001972.1/OG0001972.2/OG0002031.2/OG0002031.1/OG0002047.1/OG0002047.2/OG0002056.1/OG0002079.1/OG0002107.2/OG0002107.1/OG0002110.1/OG0002134.1/OG0002142.1/OG0002142.2/OG0002228.1/OG0002236.1/OG0002236.2/OG0002277.2/OG0002277.1/OG0002295.1/OG0002411.1/OG0002451.1/OG0002451.2/OG0002469.1/OG0002488.2/OG0002488.1/OG0002553.1/OG0002569.1/OG0002586.1/OG0002586.2/OG0002594.2/OG0002594.1/OG0002607.1/OG0002716.1/OG0002746.1/OG0002754.1/OG0002781.1/OG0002807.1/OG0002921.1/OG0002924.1/OG0002932.1/OG0002936.1/OG0002947.2/OG0002947.1/OG0002959.1/OG0003061.1/OG0003084.1/OG0003088.1/OG0003092.1/OG0003122.1/OG0003137.1/OG0003202.1/OG0003210.1/OG0003243.1/OG0003262.1/OG0003264.1/OG0003292.1/OG0003310.1/OG0003316.1/OG0003316.2/OG0003442.1/OG0003481.1/OG0003539.1/OG0003591.1/OG0003659.1/OG0003666.1/OG0003679.1/OG0003690.1/OG0003791.1/OG0003829.1/OG0004014.1/OG0004029.1/OG0004106.1/OG0004238.1/OG0004301.1/OG0004305.1/OG0004387.1/OG0004538.1/OG0004618.1/OG0004628.1/OG0004691.1/OG0004718.1/OG0004746.1/OG0004748.1/OG0004749.1/OG0004908.1/OG0004930.1/OG0004952.1/OG0004975.1/OG0005073.1/OG0005078.1/OG0005081.1/OG0005103.1/OG0005174.1/OG0005347.1/OG0005394.1/OG0005413.1/OG0005542.1/OG0005581.1/OG0005585.1/OG0005651.1/OG0005716.1/OG0005774.1/OG0005838.1/OG0005899.1/OG0005943.1/OG0005968.1/OG0005999.1/OG0006146.1/OG0006248.1/OG0006304.1/OG0006364.1/OG0006368.1/OG0006678.1/OG0006915.1/OG0006937.1/OG0007129.1/OG0007217.1/OG0007218.1/OG0007562.1/OG0007608.1/OG0009051.1</t>
  </si>
  <si>
    <t>OG0001362.2/OG0001362.1/OG0001966.2/OG0001966.1/OG0002132.2/OG0002132.1/OG0002646.1/OG0002913.1/OG0003832.1/OG0003980.1/OG0004090.1/OG0004282.1/OG0004401.1/OG0004486.1/OG0004681.1/OG0005340.1/OG0005582.1/OG0006064.1/OG0006285.1/OG0006827.1/OG0006855.1/OG0007350.1/OG0007385.1/OG0007628.1/OG0007707.1/OG0007771.1/OG0008078.1/OG0008205.1/OG0008221.1/OG0009118.1</t>
  </si>
  <si>
    <t>OG0000705.3/OG0000705.2/OG0000705.1/OG0001961.1/OG0002186.1/OG0002581.1/OG0003293.1/OG0003315.1/OG0003315.2/OG0003960.1/OG0004706.1/OG0005180.1/OG0005474.1/OG0005605.1/OG0005947.1/OG0006746.1/OG0006746.2/OG0007344.1/OG0007360.1/OG0007459.1/OG0008116.1/OG0009738.1</t>
  </si>
  <si>
    <t>OG0000028.8/OG0000028.1/OG0000028.5/OG0000028.3/OG0000028.6/OG0000028.4/OG0000028.11/OG0000028.7/OG0000028.2/OG0000028.15/OG0000028.17/OG0000028.13/OG0000028.12/OG0000028.9/OG0000028.16/OG0000028.10/OG0000028.14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0000089.4/OG0000089.8/OG0000089.5/OG0000089.2/OG0000089.6/OG0000089.3/OG0000089.7/OG0000089.1/OG0000119.6/OG0000119.1/OG0000119.5/OG0000119.4/OG0000119.7/OG0000119.3/OG0000119.2/OG0000269.4/OG0000269.2/OG0000269.3/OG0000269.1/OG0000320.4/OG0000320.3/OG0000320.2/OG0000320.1/OG0000320.5/OG0000375.4/OG0000375.3/OG0000375.2/OG0000375.1/OG0000386.3/OG0000386.1/OG0000386.4/OG0000386.2/OG0000389.2/OG0000389.3/OG0000389.1/OG0000454.1/OG0000454.2/OG0000686.1/OG0000686.2/OG0000686.3/OG0000709.3/OG0000709.1/OG0000709.2/OG0000812.1/OG0000812.2/OG0000812.3/OG0000916.2/OG0000916.1/OG0000916.3/OG0000918.2/OG0000918.3/OG0000918.1/OG0000945.1/OG0000945.2/OG0000960.1/OG0000960.2/OG0001050.2/OG0001050.1/OG0001157.2/OG0001157.1/OG0001172.2/OG0001172.1/OG0001248.1/OG0001248.2/OG0001275.2/OG0001275.1/OG0001407.1/OG0001407.2/OG0001513.2/OG0001513.1/OG0001768.1/OG0001786.2/OG0001786.1/OG0002047.1/OG0002047.2/OG0002056.1/OG0002079.1/OG0002295.1/OG0002553.1/OG0002746.1/OG0002924.1/OG0002936.1/OG0002947.2/OG0002947.1/OG0003292.1/OG0003442.1/OG0003679.1/OG0003791.1/OG0004029.1/OG0004301.1/OG0004628.1/OG0004718.1/OG0004930.1/OG0005103.1/OG0005347.1/OG0005413.1/OG0005542.1/OG0005585.1/OG0005899.1/OG0006304.1/OG0006915.1/OG0007217.1/OG0007562.1</t>
  </si>
  <si>
    <t>OG0000705.3/OG0000705.2/OG0000705.1/OG0002186.1/OG0005474.1/OG0005605.1/OG0005947.1/OG0007344.1/OG0007360.1/OG0007459.1</t>
  </si>
  <si>
    <t>OG0002646.1/OG0002913.1/OG0003832.1/OG0003980.1/OG0004090.1/OG0005582.1/OG0006064.1/OG0006855.1/OG0007385.1/OG0007628.1/OG0007771.1/OG0008078.1/OG0008221.1/OG0009118.1</t>
  </si>
  <si>
    <t>OG0002145.1/OG0005534.1/OG0006712.1/OG0007229.1/OG0009130.1</t>
  </si>
  <si>
    <t>OG0001573.1/OG0003315.1/OG0003315.2/OG0006435.1/OG0006435.2/OG0007345.1</t>
  </si>
  <si>
    <t>OG0000050.7/OG0000050.8/OG0000050.1/OG0000050.6/OG0000050.10/OG0000050.5/OG0000050.11/OG0000050.9/OG0000050.3/OG0000050.2/OG0000050.4/OG0000186.3/OG0000186.6/OG0000186.1/OG0000186.4/OG0000186.2/OG0000186.5/OG0000280.1/OG0000280.2/OG0000280.4/OG0000280.3/OG0000406.1/OG0000406.3/OG0000406.2/OG0000419.4/OG0000419.3/OG0000419.2/OG0000419.1/OG0000525.3/OG0000525.1/OG0000525.2/OG0000571.3/OG0000571.1/OG0000571.2/OG0000812.1/OG0000812.2/OG0000812.3/OG0001207.2/OG0001207.1/OG0001222.1/OG0001222.2/OG0001299.3/OG0001299.2/OG0001299.1/OG0001772.2/OG0001772.1/OG0002024.1/OG0002024.2/OG0002165.1/OG0002359.1/OG0002469.1/OG0002557.2/OG0002557.1/OG0002934.1/OG0002943.2/OG0002943.1/OG0003259.1/OG0003262.1/OG0003522.1/OG0003523.1/OG0003763.1/OG0004263.1/OG0004309.1/OG0004419.1/OG0005078.1/OG0005270.1/OG0005297.1/OG0005432.1/OG0005507.1/OG0005568.1/OG0005926.1/OG0006286.1/OG0006425.1/OG0006464.1/OG0006647.1/OG0007090.1/OG0007696.1</t>
  </si>
  <si>
    <t>OG0000089.4/OG0000089.8/OG0000089.5/OG0000089.2/OG0000089.6/OG0000089.3/OG0000089.7/OG0000089.1/OG0000119.6/OG0000119.1/OG0000119.5/OG0000119.4/OG0000119.7/OG0000119.3/OG0000119.2/OG0000312.1/OG0000454.1/OG0000454.2/OG0000686.1/OG0000686.2/OG0000686.3/OG0000960.1/OG0000960.2/OG0001407.1/OG0001407.2/OG0001513.2/OG0001513.1/OG0002079.1/OG0002553.1/OG0003442.1/OG0004718.1/OG0005115.1/OG0005347.1/OG0005451.1/OG0005542.1/OG0005585.1/OG0005899.1/OG0006234.1/OG0006915.1</t>
  </si>
  <si>
    <t>OG0003238.1/OG0007385.1</t>
  </si>
  <si>
    <t>OG0000089.4/OG0000089.8/OG0000089.5/OG0000089.2/OG0000089.6/OG0000089.3/OG0000089.7/OG0000089.1/OG0000119.6/OG0000119.1/OG0000119.5/OG0000119.4/OG0000119.7/OG0000119.3/OG0000119.2/OG0000312.1/OG0000454.1/OG0000454.2/OG0000686.1/OG0000686.2/OG0000686.3/OG0000960.1/OG0000960.2/OG0001407.1/OG0001407.2/OG0001513.2/OG0001513.1/OG0002079.1/OG0002403.2/OG0002403.1/OG0002553.1/OG0003442.1/OG0004718.1/OG0005115.1/OG0005347.1/OG0005451.1/OG0005542.1/OG0005585.1/OG0005669.1/OG0005899.1/OG0006234.1/OG0006915.1</t>
  </si>
  <si>
    <t>OG0002480.1/OG0002616.1/OG0004114.1/OG0004476.1</t>
  </si>
  <si>
    <t>OG0000031.13/OG0000031.5/OG0000031.16/OG0000031.1/OG0000031.4/OG0000031.14/OG0000031.8/OG0000031.9/OG0000031.10/OG0000031.2/OG0000031.6/OG0000031.7/OG0000031.12/OG0000031.15/OG0000031.3/OG0000031.11/OG0000031.17/OG0000159.7/OG0000159.2/OG0000159.6/OG0000159.5/OG0000159.1/OG0000159.4/OG0000159.3/OG0000208.2/OG0000208.1/OG0000208.4/OG0000208.3/OG0000339.3/OG0000339.2/OG0000339.4/OG0000339.1/OG0000762.3/OG0000762.1/OG0000762.2/OG0000881.2/OG0000881.3/OG0000881.1/OG0001003.1/OG0001003.2/OG0002481.1/OG0002890.1/OG0002890.2/OG0002974.1/OG0003142.1/OG0003547.1/OG0003791.1/OG0005002.1</t>
  </si>
  <si>
    <t>OG0000621.3/OG0000621.4/OG0000621.1/OG0000621.2/OG0003737.1</t>
  </si>
  <si>
    <t>OG0000479.2/OG0000479.1</t>
  </si>
  <si>
    <t>OG0000186.3/OG0000186.6/OG0000186.1/OG0000186.4/OG0000186.2/OG0000186.5/OG0000187.6/OG0000187.5/OG0000187.4/OG0000187.3/OG0000187.1/OG0000187.2/OG0000343.4/OG0000343.1/OG0000343.2/OG0000343.3/OG0000971.1/OG0000971.2/OG0000971.3/OG0001577.2/OG0001577.1/OG0001870.2/OG0001870.1/OG0002101.1/OG0002101.2/OG0002165.1/OG0002381.2/OG0002381.1/OG0002487.1/OG0002934.1/OG0002943.2/OG0002943.1/OG0003061.1/OG0003693.1/OG0003993.1/OG0005568.1/OG0005978.1/OG0006229.1/OG0006286.1/OG0006425.1/OG0007696.1</t>
  </si>
  <si>
    <t>OG0003716.1/OG0008413.1</t>
  </si>
  <si>
    <t>OG0001963.1/OG0001963.2</t>
  </si>
  <si>
    <t>OG0003797.1/OG0004054.1/OG0004372.1/OG0004688.1/OG0008529.1</t>
  </si>
  <si>
    <t>OG0000038.11/OG0000038.6/OG0000038.9/OG0000038.12/OG0000038.2/OG0000038.8/OG0000038.10/OG0000038.7/OG0000038.1/OG0000038.4/OG0000038.5/OG0000038.3/OG0000187.6/OG0000187.5/OG0000187.4/OG0000187.3/OG0000187.1/OG0000187.2/OG0000311.2/OG0000311.3/OG0000311.1/OG0000311.4/OG0000904.2/OG0000904.3/OG0000904.1/OG0000917.2/OG0000917.1/OG0000999.2/OG0000999.1/OG0001169.2/OG0001169.1/OG0001267.2/OG0001267.1/OG0001510.2/OG0001510.1/OG0001571.3/OG0001571.2/OG0001571.1/OG0001647.2/OG0001647.1/OG0001690.1/OG0001870.2/OG0001870.1/OG0002119.2/OG0002119.1/OG0002143.2/OG0002143.1/OG0002205.1/OG0002273.1/OG0002273.2/OG0002407.1/OG0002411.1/OG0002487.1/OG0002589.1/OG0002589.2/OG0002666.1/OG0002822.1/OG0003049.1/OG0003088.1/OG0003721.1/OG0003745.1/OG0003853.2/OG0003853.1/OG0003987.1/OG0004029.1/OG0004119.1/OG0004240.1/OG0004243.1/OG0004339.1/OG0004363.1/OG0004447.1/OG0004538.1/OG0005047.1/OG0005334.1/OG0005491.1/OG0005899.1/OG0006251.1/OG0006415.1/OG0006478.1/OG0006875.1/OG0006924.1/OG0007570.1/OG0007634.1/OG0007823.1/OG0008167.1</t>
  </si>
  <si>
    <t>OG0001373.1/OG0003229.1/OG0005661.1/OG0010076.1</t>
  </si>
  <si>
    <t>OG0003315.1/OG0003315.2/OG0007345.1</t>
  </si>
  <si>
    <t>OG0000419.4/OG0000419.3/OG0000419.2/OG0000419.1/OG0001299.3/OG0001299.2/OG0001299.1/OG0001772.2/OG0001772.1/OG0003763.1/OG0004263.1/OG0004419.1/OG0005078.1/OG0005926.1/OG0006464.1/OG0006647.1</t>
  </si>
  <si>
    <t>OG0002646.1/OG0003339.1/OG0003415.1/OG0003542.1/OG0003797.1/OG0004688.1/OG0005167.1/OG0005846.1/OG0006855.1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</si>
  <si>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0000375.4/OG0000375.3/OG0000375.2/OG0000375.1/OG0000386.3/OG0000386.1/OG0000386.4/OG0000386.2/OG0000492.1/OG0000492.3/OG0000492.2/OG0000523.2/OG0000523.3/OG0000523.1/OG0000549.2/OG0000549.1/OG0000617.1/OG0000617.2/OG0000617.3/OG0000635.1/OG0000635.2/OG0000670.2/OG0000670.1/OG0000671.3/OG0000671.1/OG0000671.2/OG0000831.2/OG0000831.1/OG0000886.1/OG0000886.3/OG0000886.2/OG0000892.1/OG0000892.2/OG0000953.1/OG0000953.2/OG0001026.1/OG0001026.2/OG0001148.2/OG0001148.1/OG0001176.1/OG0001176.2/OG0001193.1/OG0001193.2/OG0001248.1/OG0001248.2/OG0001262.2/OG0001262.1/OG0001275.2/OG0001275.1/OG0001305.2/OG0001305.1/OG0001342.2/OG0001342.1/OG0001355.2/OG0001355.1/OG0001368.2/OG0001368.1/OG0001397.1/OG0001397.2/OG0001408.1/OG0001408.2/OG0001466.2/OG0001466.1/OG0001559.2/OG0001559.1/OG0001607.2/OG0001607.1/OG0001648.2/OG0001648.1/OG0001752.2/OG0001752.1/OG0001765.1/OG0001772.2/OG0001772.1/OG0001991.1/OG0002147.1/OG0002147.2/OG0002268.1/OG0002380.1/OG0002487.1/OG0002504.2/OG0002504.1/OG0002605.1/OG0002605.2/OG0002772.1/OG0002787.1/OG0002822.1/OG0002885.1/OG0003049.1/OG0003088.1/OG0003137.1/OG0003323.1/OG0003510.1/OG0003567.1/OG0003721.1/OG0003752.1/OG0003769.1/OG0003804.1/OG0003819.1/OG0003824.1/OG0004106.1/OG0004243.1/OG0004628.1/OG0005116.1/OG0005389.1/OG0006413.1/OG0006626.1/OG0006706.1/OG0007402.1/OG0008495.1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</si>
  <si>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0000635.1/OG0000635.2/OG0000886.1/OG0000886.3/OG0000886.2/OG0001176.1/OG0001176.2/OG0001193.1/OG0001193.2/OG0001305.2/OG0001305.1/OG0001355.2/OG0001355.1/OG0001397.1/OG0001397.2/OG0001648.2/OG0001648.1/OG0001772.2/OG0001772.1/OG0001991.1/OG0002380.1/OG0002504.2/OG0002504.1/OG0002605.1/OG0002605.2/OG0002885.1/OG0003049.1/OG0003137.1/OG0003567.1/OG0003819.1/OG0004106.1/OG0005116.1/OG0006413.1/OG0007402.1/OG0008495.1</t>
  </si>
  <si>
    <t>OG0002646.1/OG0003542.1/OG0005167.1</t>
  </si>
  <si>
    <t>OG0000168.1/OG0000168.4/OG0000168.2/OG0000168.3/OG0000168.5/OG0000386.3/OG0000386.1/OG0000386.4/OG0000386.2/OG0000671.3/OG0000671.1/OG0000671.2/OG0001248.1/OG0001248.2/OG0001607.2/OG0001607.1/OG0003088.1</t>
  </si>
  <si>
    <t>OG0004305.1/OG0005676.1</t>
  </si>
  <si>
    <t>OG0004305.1</t>
  </si>
  <si>
    <t>OG0000038.11/OG0000038.6/OG0000038.9/OG0000038.12/OG0000038.2/OG0000038.8/OG0000038.10/OG0000038.7/OG0000038.1/OG0000038.4/OG0000038.5/OG0000038.3/OG0000548.2/OG0000548.1/OG0000548.3/OG0000830.2/OG0000830.1/OG0000904.2/OG0000904.3/OG0000904.1/OG0001542.2/OG0001542.1/OG0003794.1/OG0004048.1</t>
  </si>
  <si>
    <t>OG0000222.2/OG0000222.1/OG0000222.4/OG0000222.5/OG0000222.3/OG0001267.2/OG0001267.1/OG0002150.2/OG0002150.1</t>
  </si>
  <si>
    <t>OG0000377.1/OG0000377.3/OG0000377.2/OG0000705.3/OG0000705.2/OG0000705.1/OG0001920.1/OG0003124.1/OG0003229.1/OG0003293.1/OG0007344.1/OG0007360.1/OG0007366.1/OG0011140.1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</si>
  <si>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0000046.8/OG0000046.2/OG0000046.5/OG0000046.6/OG0000046.4/OG0000046.11/OG0000046.1/OG0000046.7/OG0000046.9/OG0000046.3/OG0000046.10/OG0000066.8/OG0000066.7/OG0000066.5/OG0000066.6/OG0000066.3/OG0000066.4/OG0000066.1/OG0000066.2/OG0000089.4/OG0000089.8/OG0000089.5/OG0000089.2/OG0000089.6/OG0000089.3/OG0000089.7/OG0000089.1/OG0000114.2/OG0000114.1/OG0000114.3/OG0000114.5/OG0000114.4/OG0000119.6/OG0000119.1/OG0000119.5/OG0000119.4/OG0000119.7/OG0000119.3/OG0000119.2/OG0000133.3/OG0000133.1/OG0000133.4/OG0000133.2/OG0000180.6/OG0000180.4/OG0000180.3/OG0000180.2/OG0000180.5/OG0000180.1/OG0000320.4/OG0000320.3/OG0000320.2/OG0000320.1/OG0000320.5/OG0000331.1/OG0000331.3/OG0000331.2/OG0000331.4/OG0000356.4/OG0000356.1/OG0000356.2/OG0000356.3/OG0000375.4/OG0000375.3/OG0000375.2/OG0000375.1/OG0000385.3/OG0000385.1/OG0000385.2/OG0000389.2/OG0000389.3/OG0000389.1/OG0000419.4/OG0000419.3/OG0000419.2/OG0000419.1/OG0000454.1/OG0000454.2/OG0000477.2/OG0000477.3/OG0000477.4/OG0000477.1/OG0000623.1/OG0000623.2/OG0000636.3/OG0000636.1/OG0000636.2/OG0000686.1/OG0000686.2/OG0000686.3/OG0000709.3/OG0000709.1/OG0000709.2/OG0000710.3/OG0000710.1/OG0000710.2/OG0000739.1/OG0000739.2/OG0000812.1/OG0000812.2/OG0000812.3/OG0000916.2/OG0000916.1/OG0000916.3/OG0000920.2/OG0000920.1/OG0000945.1/OG0000945.2/OG0000997.1/OG0000997.2/OG0001033.2/OG0001033.1/OG0001034.2/OG0001034.1/OG0001057.1/OG0001057.2/OG0001172.2/OG0001172.1/OG0001203.2/OG0001203.1/OG0001275.2/OG0001275.1/OG0001306.2/OG0001306.1/OG0001309.1/OG0001309.2/OG0001322.1/OG0001322.2/OG0001393.1/OG0001393.2/OG0001469.2/OG0001469.1/OG0001552.2/OG0001552.1/OG0001716.1/OG0001716.2/OG0001768.1/OG0001772.2/OG0001772.1/OG0001780.1/OG0001780.2/OG0001855.1/OG0001855.2/OG0002024.1/OG0002024.2/OG0002047.1/OG0002047.2/OG0002056.1/OG0002469.1/OG0002502.1/OG0002514.1/OG0002514.2/OG0002586.1/OG0002586.2/OG0002614.1/OG0002621.1/OG0002746.1/OG0002936.1/OG0002947.2/OG0002947.1/OG0002969.1/OG0003473.1/OG0003484.1/OG0003529.1/OG0003580.1/OG0003591.1/OG0003659.1/OG0003679.1/OG0003730.1/OG0003766.1/OG0003826.1/OG0004029.1/OG0004301.1/OG0004339.1/OG0004361.1/OG0004396.1/OG0004445.1/OG0004538.1/OG0004628.1/OG0004718.1/OG0004943.1/OG0004960.1/OG0005103.1/OG0005174.1/OG0005347.1/OG0005359.1/OG0005379.1/OG0005413.1/OG0005446.1/OG0005542.1/OG0005819.1/OG0005838.1/OG0005899.1/OG0005998.1/OG0005999.1/OG0006146.1/OG0006319.1/OG0006647.1/OG0006680.1/OG0006696.1/OG0007097.1/OG0008398.1</t>
  </si>
  <si>
    <t>OG0000705.3/OG0000705.2/OG0000705.1/OG0007344.1</t>
  </si>
  <si>
    <t>OG0000066.8/OG0000066.7/OG0000066.5/OG0000066.6/OG0000066.3/OG0000066.4/OG0000066.1/OG0000066.2/OG0000916.2/OG0000916.1/OG0000916.3/OG0000945.1/OG0000945.2/OG0001172.2/OG0001172.1/OG0001275.2/OG0001275.1/OG0002056.1/OG0002746.1/OG0002947.2/OG0002947.1/OG0003679.1/OG0005413.1/OG0005542.1</t>
  </si>
  <si>
    <t>OG0000512.1/OG0000512.8/OG0000512.3/OG0000512.7/OG0000512.9/OG0000512.5/OG0000512.6/OG0000512.4/OG0000512.2/OG0001215.1/OG0001215.2/OG0002231.1/OG0002231.2/OG0003568.2/OG0003568.1/OG0003576.1/OG0003610.1/OG0003944.1/OG0004117.2/OG0004117.1/OG0004442.1/OG0004784.1/OG0005136.1/OG0005180.1/OG0005474.1/OG0005560.1/OG0005609.1/OG0005794.1/OG0005927.1/OG0006049.1/OG0006260.1/OG0006411.1/OG0006435.1/OG0006435.2/OG0006472.1/OG0006500.1/OG0006692.1/OG0006746.1/OG0006746.2/OG0006989.1/OG0007000.1/OG0007086.1/OG0007225.1/OG0007247.1/OG0007382.1/OG0007388.1/OG0007443.1/OG0007458.1/OG0007594.1/OG0007645.1/OG0007786.1/OG0008057.1/OG0008059.1/OG0008091.1/OG0008224.1/OG0008476.1/OG0008563.1/OG0009157.1/OG0009654.1/OG0010069.1</t>
  </si>
  <si>
    <t>OG0000835.3/OG0000835.2/OG0000835.1/OG0000887.2/OG0000887.1/OG0001311.1/OG0001311.2/OG0001812.2/OG0001812.1/OG0002032.1/OG0002032.2/OG0002169.2/OG0002169.1/OG0002353.1/OG0002497.2/OG0002497.1/OG0002966.1/OG0003509.1/OG0003668.1/OG0003797.1/OG0003832.1/OG0003850.1/OG0004157.1/OG0004312.1/OG0004420.1/OG0004438.1/OG0004712.1/OG0005034.1/OG0005079.1/OG0005093.1/OG0005122.1/OG0005326.1/OG0005380.1/OG0005441.1/OG0005444.1/OG0005516.1/OG0005552.1/OG0005697.1/OG0005784.1/OG0005798.1/OG0005842.1/OG0005886.1/OG0005889.1/OG0005907.1/OG0006022.1/OG0006040.1/OG0006043.1/OG0006232.1/OG0006265.1/OG0006374.1/OG0006396.1/OG0006466.1/OG0006470.1/OG0006471.1/OG0006475.1/OG0006482.1/OG0006492.1/OG0006598.1/OG0006653.1/OG0006720.1/OG0006771.1/OG0006772.1/OG0006803.1/OG0006856.1/OG0006950.1/OG0006969.1/OG0007123.1/OG0007253.1/OG0007296.1/OG0007318.1/OG0007332.1/OG0007350.1/OG0007412.1/OG0007586.1/OG0007614.1/OG0007639.1/OG0007681.1/OG0007684.1/OG0007747.1/OG0007816.1/OG0007826.1/OG0007959.1/OG0008022.1/OG0008049.1/OG0008075.1/OG0008078.1/OG0008090.1/OG0008188.1/OG0008195.1/OG0008221.1/OG0008394.1/OG0008479.1/OG0008512.1/OG0008526.1/OG0008536.1/OG0008714.1/OG0008715.1/OG0008751.1/OG0008809.1/OG0008827.1/OG0009035.1/OG0009067.1/OG0009121.1</t>
  </si>
  <si>
    <t>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0000054.3/OG0000054.7/OG0000054.6/OG0000054.4/OG0000054.2/OG0000054.1/OG0000054.5/OG0000059.3/OG0000059.9/OG0000059.6/OG0000059.5/OG0000059.11/OG0000059.10/OG0000059.1/OG0000059.8/OG0000059.4/OG0000059.7/OG0000059.2/OG0000068.3/OG0000068.5/OG0000068.1/OG0000068.2/OG0000068.9/OG0000068.7/OG0000068.6/OG0000068.8/OG0000068.4/OG0000073.10/OG0000073.7/OG0000073.3/OG0000073.11/OG0000073.8/OG0000073.1/OG0000073.5/OG0000073.2/OG0000073.9/OG0000073.4/OG0000073.6/OG0000076.4/OG0000076.7/OG0000076.9/OG0000076.3/OG0000076.5/OG0000076.6/OG0000076.10/OG0000076.1/OG0000076.8/OG0000076.2/OG0000100.7/OG0000100.3/OG0000100.8/OG0000100.4/OG0000100.1/OG0000100.2/OG0000100.6/OG0000100.5/OG0000103.5/OG0000103.8/OG0000103.7/OG0000103.2/OG0000103.6/OG0000103.1/OG0000103.9/OG0000103.3/OG0000103.4/OG0000111.6/OG0000111.2/OG0000111.5/OG0000111.1/OG0000111.3/OG0000111.4/OG0000121.5/OG0000121.1/OG0000121.2/OG0000121.3/OG0000121.4/OG0000121.6/OG0000121.8/OG0000121.7/OG0000125.4/OG0000125.3/OG0000125.7/OG0000125.5/OG0000125.1/OG0000125.2/OG0000125.6/OG0000146.3/OG0000146.2/OG0000146.5/OG0000146.1/OG0000146.7/OG0000146.6/OG0000146.4/OG0000173.4/OG0000173.2/OG0000173.3/OG0000173.1/OG0000187.6/OG0000187.5/OG0000187.4/OG0000187.3/OG0000187.1/OG0000187.2/OG0000188.4/OG0000188.3/OG0000188.1/OG0000188.2/OG0000202.5/OG0000202.4/OG0000202.1/OG0000202.6/OG0000202.2/OG0000202.3/OG0000218.4/OG0000218.2/OG0000218.1/OG0000218.3/OG0000218.5/OG0000242.3/OG0000242.5/OG0000242.2/OG0000242.4/OG0000242.1/OG0000247.4/OG0000247.5/OG0000247.1/OG0000247.3/OG0000247.2/OG0000253.3/OG0000253.1/OG0000253.4/OG0000253.5/OG0000253.2/OG0000257.3/OG0000257.1/OG0000257.2/OG0000276.4/OG0000276.1/OG0000276.2/OG0000276.3/OG0000293.1/OG0000293.3/OG0000293.4/OG0000293.5/OG0000293.2/OG0000297.3/OG0000297.2/OG0000297.1/OG0000297.4/OG0000322.1/OG0000322.2/OG0000322.4/OG0000322.3/OG0000331.1/OG0000331.3/OG0000331.2/OG0000331.4/OG0000354.3/OG0000354.2/OG0000354.1/OG0000356.4/OG0000356.1/OG0000356.2/OG0000356.3/OG0000400.4/OG0000400.1/OG0000400.3/OG0000400.2/OG0000416.1/OG0000416.4/OG0000416.2/OG0000416.3/OG0000418.4/OG0000418.3/OG0000418.2/OG0000418.1/OG0000426.3/OG0000426.1/OG0000426.2/OG0000436.3/OG0000436.1/OG0000436.2/OG0000470.3/OG0000470.2/OG0000470.1/OG0000490.2/OG0000490.1/OG0000491.1/OG0000491.2/OG0000491.3/OG0000501.1/OG0000502.2/OG0000502.1/OG0000502.3/OG0000519.3/OG0000519.1/OG0000519.2/OG0000522.1/OG0000522.2/OG0000522.3/OG0000533.2/OG0000533.3/OG0000533.4/OG0000533.1/OG0000542.1/OG0000542.2/OG0000542.3/OG0000550.1/OG0000550.3/OG0000550.2/OG0000567.1/OG0000567.3/OG0000567.2/OG0000614.3/OG0000614.2/OG0000614.1/OG0000631.2/OG0000631.1/OG0000631.3/OG0000637.2/OG0000637.1/OG0000637.3/OG0000652.3/OG0000652.2/OG0000652.1/OG0000675.3/OG0000675.1/OG0000675.2/OG0000685.1/OG0000685.2/OG0000686.1/OG0000686.2/OG0000686.3/OG0000694.2/OG0000694.1/OG0000694.3/OG0000771.3/OG0000771.2/OG0000771.1/OG0000793.1/OG0000793.2/OG0000794.1/OG0000794.2/OG0000814.3/OG0000814.1/OG0000814.2/OG0000815.1/OG0000815.2/OG0000854.1/OG0000854.2/OG0000860.1/OG0000860.2/OG0000860.3/OG0000866.3/OG0000866.2/OG0000866.1/OG0000876.1/OG0000876.2/OG0000881.2/OG0000881.3/OG0000881.1/OG0000915.1/OG0000915.2/OG0000920.2/OG0000920.1/OG0000923.1/OG0000923.2/OG0000969.1/OG0000969.2/OG0000972.1/OG0000972.2/OG0000991.1/OG0000991.2/OG0001030.3/OG0001030.2/OG0001030.1/OG0001052.2/OG0001052.1/OG0001118.1/OG0001118.2/OG0001122.3/OG0001122.1/OG0001122.2/OG0001130.1/OG0001130.2/OG0001149.1/OG0001149.2/OG0001156.2/OG0001156.1/OG0001162.1/OG0001162.2/OG0001229.3/OG0001229.1/OG0001229.2/OG0001271.2/OG0001271.1/OG0001274.1/OG0001274.2/OG0001305.2/OG0001305.1/OG0001322.1/OG0001322.2/OG0001352.2/OG0001352.1/OG0001393.1/OG0001393.2/OG0001397.1/OG0001397.2/OG0001416.1/OG0001416.2/OG0001465.1/OG0001465.2/OG0001528.2/OG0001528.1/OG0001617.1/OG0001617.2/OG0001618.1/OG0001618.2/OG0001621.2/OG0001621.1/OG0001646.1/OG0001672.2/OG0001672.1/OG0001690.1/OG0001692.2/OG0001692.1/OG0001697.2/OG0001697.1/OG0001702.2/OG0001702.1/OG0001753.1/OG0001753.2/OG0001768.1/OG0001787.1/OG0001787.2/OG0001789.1/OG0001789.2/OG0001826.2/OG0001826.1/OG0001844.2/OG0001844.1/OG0001870.2/OG0001870.1/OG0001911.2/OG0001911.1/OG0001923.1/OG0001923.2/OG0001944.1/OG0001946.2/OG0001946.1/OG0001949.2/OG0001949.1/OG0001951.1/OG0001951.2/OG0002035.2/OG0002035.1/OG0002042.2/OG0002042.1/OG0002044.1/OG0002044.2/OG0002074.2/OG0002074.1/OG0002077.2/OG0002077.1/OG0002112.1/OG0002113.1/OG0002121.1/OG0002121.2/OG0002125.1/OG0002133.1/OG0002138.2/OG0002138.1/OG0002152.1/OG0002152.2/OG0002158.2/OG0002158.1/OG0002161.1/OG0002161.2/OG0002165.1/OG0002205.1/OG0002225.2/OG0002225.1/OG0002228.1/OG0002242.2/OG0002242.1/OG0002265.1/OG0002265.2/OG0002300.2/OG0002300.1/OG0002341.1/OG0002358.1/OG0002358.2/OG0002360.1/OG0002360.2/OG0002370.1/OG0002394.2/OG0002394.1/OG0002395.1/OG0002398.1/OG0002404.1/OG0002404.2/OG0002408.2/OG0002408.1/OG0002451.1/OG0002451.2/OG0002463.1/OG0002470.1/OG0002472.1/OG0002487.1/OG0002504.2/OG0002504.1/OG0002560.1/OG0002569.1/OG0002573.1/OG0002578.1/OG0002586.1/OG0002586.2/OG0002603.1/OG0002611.1/OG0002620.1/OG0002624.1/OG0002635.2/OG0002635.1/OG0002655.2/OG0002655.1/OG0002656.1/OG0002663.1/OG0002666.1/OG0002667.1/OG0002712.1/OG0002756.1/OG0002765.2/OG0002765.1/OG0002767.1/OG0002770.1/OG0002786.1/OG0002790.1/OG0002805.1/OG0002806.1/OG0002806.2/OG0002810.1/OG0002824.1/OG0002824.2/OG0002826.1/OG0002826.2/OG0002875.1/OG0002879.2/OG0002879.1/OG0002880.1/OG0002881.1/OG0002890.1/OG0002890.2/OG0002902.1/OG0002904.1/OG0002908.1/OG0002921.1/OG0002923.1/OG0002931.1/OG0002934.1/OG0002947.2/OG0002947.1/OG0002969.1/OG0002974.1/OG0003018.1/OG0003033.1/OG0003039.1/OG0003044.1/OG0003046.1/OG0003048.1/OG0003049.1/OG0003058.1/OG0003068.1/OG0003073.1/OG0003084.1/OG0003088.1/OG0003089.1/OG0003093.1/OG0003113.1/OG0003120.1/OG0003131.1/OG0003142.1/OG0003148.1/OG0003156.1/OG0003163.1/OG0003202.1/OG0003212.1/OG0003234.2/OG0003234.1/OG0003250.1/OG0003260.1/OG0003262.1/OG0003268.1/OG0003269.1/OG0003273.1/OG0003278.1/OG0003280.1/OG0003283.1/OG0003285.1/OG0003289.1/OG0003295.1/OG0003309.1/OG0003316.1/OG0003316.2/OG0003324.1/OG0003344.1/OG0003428.1/OG0003468.1/OG0003469.1/OG0003479.1/OG0003502.1/OG0003524.1/OG0003526.1/OG0003527.1/OG0003531.1/OG0003536.1/OG0003540.1/OG0003547.1/OG0003548.1/OG0003567.1/OG0003573.1/OG0003575.1/OG0003579.1/OG0003584.1/OG0003593.1/OG0003666.1/OG0003677.1/OG0003686.1/OG0003698.1/OG0003722.1/OG0003727.1/OG0003734.1/OG0003740.1/OG0003747.1/OG0003753.1/OG0003756.1/OG0003762.1/OG0003764.1/OG0003781.1/OG0003791.1/OG0003793.1/OG0003813.1/OG0003824.1/OG0003835.1/OG0003846.1/OG0003852.1/OG0003854.1/OG0003856.1/OG0003859.1/OG0003866.1/OG0003984.1/OG0004006.1/OG0004020.1/OG0004028.1/OG0004042.1/OG0004059.1/OG0004066.1/OG0004072.1/OG0004076.1/OG0004087.1/OG0004098.1/OG0004099.1/OG0004105.1/OG0004124.1/OG0004127.1/OG0004149.1/OG0004154.1/OG0004158.1/OG0004220.1/OG0004260.1/OG0004267.1/OG0004284.1/OG0004300.1/OG0004301.1/OG0004313.1/OG0004318.1/OG0004331.1/OG0004335.1/OG0004338.1/OG0004341.1/OG0004347.1/OG0004361.1/OG0004368.1/OG0004369.1/OG0004394.1/OG0004396.1/OG0004397.1/OG0004402.1/OG0004411.1/OG0004421.1/OG0004458.1/OG0004463.1/OG0004468.1/OG0004471.1/OG0004478.1/OG0004483.1/OG0004490.1/OG0004563.1/OG0004568.1/OG0004574.1/OG0004595.1/OG0004610.1/OG0004620.1/OG0004622.1/OG0004631.1/OG0004640.1/OG0004664.1/OG0004673.1/OG0004692.1/OG0004693.1/OG0004699.2/OG0004699.1/OG0004707.1/OG0004724.1/OG0004732.1/OG0004736.1/OG0004750.1/OG0004762.1/OG0004767.1/OG0004768.1/OG0004771.1/OG0004797.1/OG0004809.1/OG0004813.1/OG0004914.1/OG0004930.1/OG0004932.1/OG0004957.1/OG0004960.1/OG0004969.1/OG0004973.1/OG0004984.1/OG0004992.1/OG0004999.1/OG0005007.1/OG0005018.1/OG0005025.1/OG0005042.1/OG0005048.1/OG0005058.1/OG0005080.1/OG0005083.1/OG0005087.1/OG0005092.1/OG0005100.1/OG0005137.1/OG0005173.1/OG0005237.1/OG0005267.1/OG0005277.1/OG0005281.1/OG0005314.1/OG0005327.1/OG0005328.1/OG0005339.1/OG0005341.1/OG0005343.1/OG0005350.1/OG0005356.1/OG0005358.1/OG0005362.1/OG0005365.1/OG0005382.1/OG0005384.1/OG0005386.1/OG0005396.1/OG0005401.1/OG0005412.1/OG0005416.1/OG0005426.1/OG0005435.1/OG0005438.1/OG0005445.1/OG0005461.1/OG0005475.1/OG0005477.1/OG0005489.1/OG0005494.1/OG0005506.1/OG0005509.1/OG0005521.1/OG0005546.1/OG0005569.1/OG0005583.1/OG0005585.1/OG0005586.1/OG0005587.1/OG0005648.1/OG0005649.1/OG0005694.1/OG0005707.1/OG0005723.1/OG0005763.1/OG0005770.1/OG0005772.1/OG0005808.1/OG0005816.1/OG0005832.1/OG0005833.1/OG0005844.1/OG0005858.1/OG0005862.1/OG0005864.1/OG0005873.1/OG0005882.1/OG0005899.1/OG0005902.1/OG0005904.1/OG0005930.1/OG0005954.1/OG0005965.1/OG0005966.1/OG0005973.1/OG0005993.1/OG0006011.1/OG0006013.1/OG0006014.1/OG0006032.1/OG0006053.1/OG0006146.1/OG0006181.1/OG0006188.1/OG0006217.1/OG0006221.1/OG0006240.1/OG0006258.1/OG0006269.1/OG0006271.1/OG0006286.1/OG0006288.1/OG0006341.1/OG0006350.1/OG0006362.1/OG0006371.1/OG0006379.1/OG0006390.1/OG0006413.1/OG0006424.1/OG0006436.1/OG0006440.1/OG0006445.1/OG0006452.1/OG0006463.1/OG0006481.1/OG0006505.1/OG0006511.1/OG0006514.1/OG0006517.1/OG0006518.1/OG0006615.1/OG0006671.1/OG0006678.1/OG0006681.1/OG0006687.1/OG0006697.1/OG0006717.1/OG0006775.1/OG0006785.1/OG0006792.1/OG0006817.1/OG0006823.1/OG0006885.1/OG0006891.1/OG0006909.1/OG0006913.1/OG0006927.1/OG0006931.1/OG0006953.1/OG0006958.1/OG0006959.1/OG0006968.1/OG0006973.1/OG0007093.1/OG0007110.1/OG0007128.1/OG0007135.1/OG0007143.1/OG0007172.1/OG0007208.1/OG0007210.1/OG0007212.1/OG0007214.1/OG0007223.1/OG0007227.1/OG0007237.1/OG0007239.1/OG0007249.1/OG0007273.1/OG0007278.1/OG0007291.1/OG0007295.1/OG0007319.1/OG0007323.1/OG0007331.1/OG0007364.1/OG0007380.1/OG0007422.1/OG0007562.1/OG0007600.1/OG0007644.1/OG0007647.1/OG0007719.1/OG0007722.1/OG0007723.1/OG0007727.1/OG0007741.1/OG0007822.1/OG0007823.1/OG0007843.1/OG0007845.1/OG0008012.1/OG0008039.1/OG0008120.1/OG0008191.1/OG0008471.1/OG0008553.1/OG0009072.1</t>
  </si>
  <si>
    <t>OG0000261.1/OG0000261.2/OG0000553.2/OG0000553.3/OG0000553.1/OG0000553.4/OG0000835.3/OG0000835.2/OG0000835.1/OG0002169.2/OG0002169.1/OG0007586.1/OG0008022.1/OG0008078.1</t>
  </si>
  <si>
    <t>OG0000512.1/OG0000512.8/OG0000512.3/OG0000512.7/OG0000512.9/OG0000512.5/OG0000512.6/OG0000512.4/OG0000512.2/OG0005474.1/OG0006989.1/OG0008563.1</t>
  </si>
  <si>
    <t>OG0000103.5/OG0000103.8/OG0000103.7/OG0000103.2/OG0000103.6/OG0000103.1/OG0000103.9/OG0000103.3/OG0000103.4/OG0000111.6/OG0000111.2/OG0000111.5/OG0000111.1/OG0000111.3/OG0000111.4/OG0000418.4/OG0000418.3/OG0000418.2/OG0000418.1/OG0000436.3/OG0000436.1/OG0000436.2/OG0000533.2/OG0000533.3/OG0000533.4/OG0000533.1/OG0000923.1/OG0000923.2/OG0000969.1/OG0000969.2/OG0000991.1/OG0000991.2/OG0001130.1/OG0001130.2/OG0001241.1/OG0001241.2/OG0001528.2/OG0001528.1/OG0002077.2/OG0002077.1/OG0002121.1/OG0002121.2/OG0002585.1/OG0002805.1/OG0003033.1/OG0003039.1/OG0003309.1/OG0003554.1/OG0003567.1/OG0003734.1/OG0003740.1/OG0003781.1/OG0003984.1/OG0004087.1/OG0004092.1/OG0004458.1/OG0004673.1/OG0004693.1/OG0004699.2/OG0004699.1/OG0004992.1/OG0005343.1/OG0005356.1/OG0005862.1/OG0006032.1/OG0006053.1/OG0006413.1/OG0006518.1/OG0006697.1/OG0006891.1/OG0007210.1/OG0007845.1</t>
  </si>
  <si>
    <t>OG0000512.1/OG0000512.8/OG0000512.3/OG0000512.7/OG0000512.9/OG0000512.5/OG0000512.6/OG0000512.4/OG0000512.2</t>
  </si>
  <si>
    <t>OG0003039.1/OG0003567.1/OG0003781.1/OG0004087.1/OG0004693.1/OG0004992.1/OG0006032.1/OG0006413.1</t>
  </si>
  <si>
    <t>OG0000533.2/OG0000533.3/OG0000533.4/OG0000533.1/OG0002121.1/OG0002121.2/OG0002805.1/OG0004673.1</t>
  </si>
  <si>
    <t>OG0000331.1/OG0000331.3/OG0000331.2/OG0000331.4/OG0005786.1</t>
  </si>
  <si>
    <t>OG0000375.4/OG0000375.3/OG0000375.2/OG0000375.1/OG0001157.2/OG0001157.1/OG0001712.1/OG0001712.2/OG0001786.2/OG0001786.1/OG0004628.1/OG0004718.1/OG0004728.1/OG0005081.1/OG0005580.1</t>
  </si>
  <si>
    <t>OG0007151.1</t>
  </si>
  <si>
    <t>OG0005810.1</t>
  </si>
  <si>
    <t>OG0000375.4/OG0000375.3/OG0000375.2/OG0000375.1/OG0001157.2/OG0001157.1/OG0001786.2/OG0001786.1/OG0004628.1/OG0004718.1/OG0005081.1</t>
  </si>
  <si>
    <t>OG0001712.1/OG0001712.2/OG0004728.1/OG0005580.1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</si>
  <si>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0000300.2/OG0000300.3/OG0000300.1/OG0000478.2/OG0000478.1/OG0000478.3/OG0000492.1/OG0000492.3/OG0000492.2/OG0000549.2/OG0000549.1/OG0000670.2/OG0000670.1/OG0000785.1/OG0000785.2/OG0000992.1/OG0000992.2/OG0001029.2/OG0001029.1/OG0001170.2/OG0001170.1/OG0001512.1/OG0001512.2/OG0001607.2/OG0001607.1/OG0001752.2/OG0001752.1/OG0001768.1/OG0001981.2/OG0001981.1/OG0002146.1/OG0002477.1/OG0002716.1/OG0002920.1/OG0002955.1/OG0003054.1/OG0003292.1/OG0003529.1/OG0004103.1/OG0004428.1</t>
  </si>
  <si>
    <t>OG0000046.8/OG0000046.2/OG0000046.5/OG0000046.6/OG0000046.4/OG0000046.11/OG0000046.1/OG0000046.7/OG0000046.9/OG0000046.3/OG0000046.10/OG0000120.3/OG0000120.4/OG0000120.1/OG0000120.5/OG0000120.2/OG0000300.2/OG0000300.3/OG0000300.1/OG0000478.2/OG0000478.1/OG0000478.3/OG0000492.1/OG0000492.3/OG0000492.2/OG0000670.2/OG0000670.1/OG0000785.1/OG0000785.2/OG0001170.2/OG0001170.1/OG0001512.1/OG0001512.2/OG0001607.2/OG0001607.1/OG0001752.2/OG0001752.1/OG0001768.1/OG0001981.2/OG0001981.1/OG0002146.1/OG0002477.1/OG0002920.1/OG0003054.1/OG0003292.1/OG0003529.1/OG0004103.1/OG0004428.1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</si>
  <si>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0000478.2/OG0000478.1/OG0000478.3/OG0000549.2/OG0000549.1/OG0000785.1/OG0000785.2/OG0000992.1/OG0000992.2/OG0001029.2/OG0001029.1/OG0001768.1/OG0002716.1/OG0002920.1/OG0002955.1/OG0003529.1</t>
  </si>
  <si>
    <t>OG0000400.4/OG0000400.1/OG0000400.3/OG0000400.2/OG0000947.1/OG0000947.2/OG0001262.2/OG0001262.1/OG0001870.2/OG0001870.1/OG0002492.1/OG0002746.1/OG0002899.1/OG0003090.1/OG0004749.1/OG0005081.1/OG0005339.1/OG0005446.1</t>
  </si>
  <si>
    <t>OG0003688.1</t>
  </si>
  <si>
    <t>OG0000400.4/OG0000400.1/OG0000400.3/OG0000400.2/OG0000947.1/OG0000947.2/OG0001262.2/OG0001262.1/OG0001870.2/OG0001870.1/OG0002746.1/OG0003090.1/OG0004749.1/OG0005081.1/OG0005339.1</t>
  </si>
  <si>
    <t>OG0002492.1</t>
  </si>
  <si>
    <t>OG0000351.4/OG0000351.3/OG0000351.1/OG0000351.2/OG0006832.1</t>
  </si>
  <si>
    <t>OG0000155.5/OG0000155.4/OG0000155.3/OG0000155.1/OG0000155.6/OG0000155.2</t>
  </si>
  <si>
    <t>OG0001610.1/OG0004724.1</t>
  </si>
  <si>
    <t>OG0004724.1</t>
  </si>
  <si>
    <t>OG0001610.1</t>
  </si>
  <si>
    <t>OG0001262.2/OG0001262.1/OG0002663.1/OG0003435.1/OG0005394.1</t>
  </si>
  <si>
    <t>OG0000386.3/OG0000386.1/OG0000386.4/OG0000386.2/OG0000406.1/OG0000406.3/OG0000406.2/OG0000947.1/OG0000947.2/OG0000967.1/OG0000967.2/OG0000967.3/OG0001248.1/OG0001248.2/OG0002342.1/OG0002342.2/OG0002514.1/OG0002514.2/OG0003280.1/OG0003484.1/OG0004029.1/OG0004135.1/OG0004632.1/OG0004749.1</t>
  </si>
  <si>
    <t>OG0000386.3/OG0000386.1/OG0000386.4/OG0000386.2/OG0000406.1/OG0000406.3/OG0000406.2/OG0000967.1/OG0000967.2/OG0000967.3/OG0001248.1/OG0001248.2/OG0002514.1/OG0002514.2/OG0003484.1/OG0004029.1/OG0004135.1/OG0004749.1</t>
  </si>
  <si>
    <t>OG0000947.1/OG0000947.2/OG0002342.1/OG0002342.2/OG0003280.1/OG0004632.1</t>
  </si>
  <si>
    <t>OG0000053.9/OG0000053.10/OG0000053.2/OG0000053.7/OG0000053.12/OG0000053.4/OG0000053.1/OG0000053.6/OG0000053.11/OG0000053.8/OG0000053.5/OG0000053.3/OG0001420.1/OG0001682.1/OG0001682.2/OG0001866.2/OG0001866.1</t>
  </si>
  <si>
    <t>OG0004681.1/OG0006064.1</t>
  </si>
  <si>
    <t>OG0000014.7/OG0000014.8/OG0000014.13/OG0000014.14/OG0000014.9/OG0000014.5/OG0000014.4/OG0000014.6/OG0000014.1/OG0000014.11/OG0000014.2/OG0000014.10/OG0000014.12/OG0000014.3/OG0000054.3/OG0000054.7/OG0000054.6/OG0000054.4/OG0000054.2/OG0000054.1/OG0000054.5/OG0000066.8/OG0000066.7/OG0000066.5/OG0000066.6/OG0000066.3/OG0000066.4/OG0000066.1/OG0000066.2/OG0000081.3/OG0000081.9/OG0000081.8/OG0000081.5/OG0000081.4/OG0000081.1/OG0000081.6/OG0000081.7/OG0000081.2/OG0000102.3/OG0000102.1/OG0000102.2/OG0000102.6/OG0000102.5/OG0000102.4/OG0000102.7/OG0000102.8/OG0000105.3/OG0000105.1/OG0000105.5/OG0000105.7/OG0000105.6/OG0000105.2/OG0000105.4/OG0000200.4/OG0000200.5/OG0000200.2/OG0000200.6/OG0000200.3/OG0000200.1/OG0000274.1/OG0000274.4/OG0000274.5/OG0000274.2/OG0000274.3/OG0000344.3/OG0000344.1/OG0000344.4/OG0000344.2/OG0000385.3/OG0000385.1/OG0000385.2/OG0000447.3/OG0000447.2/OG0000447.1/OG0000533.2/OG0000533.3/OG0000533.4/OG0000533.1/OG0000548.2/OG0000548.1/OG0000548.3/OG0000551.3/OG0000551.2/OG0000551.1/OG0000608.1/OG0000608.2/OG0000619.1/OG0000619.3/OG0000619.2/OG0000632.1/OG0000632.2/OG0000666.3/OG0000666.2/OG0000666.1/OG0000789.1/OG0000789.2/OG0000916.2/OG0000916.1/OG0000916.3/OG0000935.2/OG0000935.1/OG0000945.1/OG0000945.2/OG0000947.1/OG0000947.2/OG0000966.2/OG0000966.1/OG0001033.2/OG0001033.1/OG0001084.2/OG0001084.1/OG0001120.2/OG0001120.1/OG0001172.2/OG0001172.1/OG0001176.1/OG0001176.2/OG0001247.1/OG0001247.2/OG0001260.1/OG0001275.2/OG0001275.1/OG0001421.2/OG0001421.1/OG0001743.1/OG0001743.2/OG0001772.2/OG0001772.1/OG0001972.1/OG0001972.2/OG0002056.1/OG0002154.1/OG0002154.2/OG0002368.2/OG0002368.1/OG0002384.1/OG0002659.1/OG0002670.1/OG0002746.1/OG0002790.1/OG0002947.2/OG0002947.1/OG0003098.1/OG0003104.1/OG0003343.1/OG0003456.1/OG0003591.1/OG0003679.1/OG0003702.1/OG0003736.1/OG0003774.1/OG0004204.1/OG0004249.1/OG0004423.1/OG0004437.1/OG0004711.1/OG0004811.1/OG0004904.1/OG0004992.1/OG0005144.1/OG0005297.1/OG0005413.1/OG0005542.1/OG0005819.1/OG0005877.1/OG0006307.1/OG0006375.1/OG0006440.1/OG0006647.1/OG0006850.1/OG0006860.1/OG0007085.1/OG0007130.1/OG0007650.1/OG0008106.1/OG0008492.1</t>
  </si>
  <si>
    <t>OG0000705.3/OG0000705.2/OG0000705.1/OG0003315.1/OG0003315.2/OG0005069.1/OG0005474.1/OG0007344.1</t>
  </si>
  <si>
    <t>OG0000014.7/OG0000014.8/OG0000014.13/OG0000014.14/OG0000014.9/OG0000014.5/OG0000014.4/OG0000014.6/OG0000014.1/OG0000014.11/OG0000014.2/OG0000014.10/OG0000014.12/OG0000014.3/OG0000102.3/OG0000102.1/OG0000102.2/OG0000102.6/OG0000102.5/OG0000102.4/OG0000102.7/OG0000102.8/OG0000966.2/OG0000966.1/OG0001260.1/OG0001421.2/OG0001421.1/OG0001772.2/OG0001772.1/OG0001972.1/OG0001972.2/OG0003104.1/OG0003736.1/OG0006375.1/OG0006647.1/OG0006850.1</t>
  </si>
  <si>
    <t>OG0000046.8/OG0000046.2/OG0000046.5/OG0000046.6/OG0000046.4/OG0000046.11/OG0000046.1/OG0000046.7/OG0000046.9/OG0000046.3/OG0000046.10/OG0000074.1/OG0000074.8/OG0000074.3/OG0000074.2/OG0000074.6/OG0000074.5/OG0000074.7/OG0000074.4/OG0000283.4/OG0000283.3/OG0000283.1/OG0000283.2/OG0000404.1/OG0000404.2/OG0000404.3/OG0000404.4/OG0000478.2/OG0000478.1/OG0000478.3/OG0000492.1/OG0000492.3/OG0000492.2/OG0000592.2/OG0000592.1/OG0000592.3/OG0000667.1/OG0000667.3/OG0000667.2/OG0000670.2/OG0000670.1/OG0001169.2/OG0001169.1/OG0001768.1/OG0001784.2/OG0001784.1/OG0001794.1/OG0001794.2/OG0001814.1/OG0001814.2/OG0001938.2/OG0001938.1/OG0001998.1/OG0002120.1/OG0002120.2/OG0002746.1/OG0004677.1</t>
  </si>
  <si>
    <t>OG0000502.2/OG0000502.1/OG0000502.3/OG0000507.1/OG0000507.2/OG0003551.1</t>
  </si>
  <si>
    <t>OG0000074.1/OG0000074.8/OG0000074.3/OG0000074.2/OG0000074.6/OG0000074.5/OG0000074.7/OG0000074.4/OG0000172.3/OG0000172.4/OG0000172.2/OG0000172.1/OG0000744.1/OG0000744.2/OG0001032.2/OG0001032.1/OG0001861.2/OG0001861.1/OG0002899.1/OG0002923.1</t>
  </si>
  <si>
    <t>OG0000074.1/OG0000074.8/OG0000074.3/OG0000074.2/OG0000074.6/OG0000074.5/OG0000074.7/OG0000074.4/OG0000278.4/OG0000278.2/OG0000278.1/OG0000278.3/OG0000278.5/OG0000283.4/OG0000283.3/OG0000283.1/OG0000283.2/OG0000292.1/OG0000292.2/OG0000292.3/OG0000299.2/OG0000299.4/OG0000299.3/OG0000299.1/OG0000312.1/OG0000400.4/OG0000400.1/OG0000400.3/OG0000400.2/OG0000420.3/OG0000420.2/OG0000420.1/OG0000503.2/OG0000503.3/OG0000503.1/OG0000623.1/OG0000623.2/OG0000648.2/OG0000648.1/OG0000667.1/OG0000667.3/OG0000667.2/OG0000807.1/OG0000807.2/OG0000811.2/OG0000811.3/OG0000811.1/OG0000833.2/OG0000833.1/OG0000947.1/OG0000947.2/OG0001169.2/OG0001169.1/OG0001275.2/OG0001275.1/OG0001339.2/OG0001339.1/OG0001572.2/OG0001572.1/OG0001660.1/OG0001772.2/OG0001772.1/OG0001794.1/OG0001794.2/OG0001814.1/OG0001814.2/OG0001932.1/OG0001932.2/OG0002120.1/OG0002120.2/OG0002133.1/OG0002156.1/OG0002178.1/OG0002178.2/OG0002340.1/OG0002340.2/OG0002876.1/OG0003026.1/OG0003109.1/OG0003137.1/OG0003808.1/OG0004001.1/OG0004794.1/OG0005116.1/OG0006867.1</t>
  </si>
  <si>
    <t>OG0000074.1/OG0000074.8/OG0000074.3/OG0000074.2/OG0000074.6/OG0000074.5/OG0000074.7/OG0000074.4/OG0001169.2/OG0001169.1</t>
  </si>
  <si>
    <t>OG0000550.1/OG0000550.3/OG0000550.2/OG0001045.2/OG0001045.1/OG0002360.1/OG0002360.2/OG0002636.1/OG0002767.1/OG0002826.1/OG0002826.2/OG0002879.2/OG0002879.1/OG0003071.1/OG0003097.1/OG0004571.1/OG0005569.1/OG0006622.1/OG0007278.1/OG0008039.1/OG0008191.1</t>
  </si>
  <si>
    <t>OG0001045.2/OG0001045.1/OG0002360.1/OG0002360.2/OG0002767.1/OG0002826.1/OG0002826.2/OG0005569.1</t>
  </si>
  <si>
    <t>OG0002636.1</t>
  </si>
  <si>
    <t>OG0002360.1/OG0002360.2</t>
  </si>
  <si>
    <t>OG0000550.1/OG0000550.3/OG0000550.2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</si>
  <si>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0000202.5/OG0000202.4/OG0000202.1/OG0000202.6/OG0000202.2/OG0000202.3/OG0000550.1/OG0000550.3/OG0000550.2/OG0002747.1/OG0002767.1/OG0002826.1/OG0002826.2</t>
  </si>
  <si>
    <t>OG0000034.10/OG0000034.14/OG0000034.3/OG0000034.12/OG0000034.2/OG0000034.6/OG0000034.8/OG0000034.15/OG0000034.7/OG0000034.1/OG0000034.4/OG0000034.13/OG0000034.5/OG0000034.9/OG0000034.11/OG0000590.2/OG0000590.1/OG0000590.3/OG0000868.2/OG0000868.1/OG0000868.3</t>
  </si>
  <si>
    <t>OG0000834.2/OG0000834.1/OG0002329.1/OG0003084.1/OG0003226.1/OG0004333.1/OG0005035.1/OG0005307.1/OG0006059.1/OG0006514.1/OG0008101.1</t>
  </si>
  <si>
    <t>OG0000054.3/OG0000054.7/OG0000054.6/OG0000054.4/OG0000054.2/OG0000054.1/OG0000054.5/OG0000187.6/OG0000187.5/OG0000187.4/OG0000187.3/OG0000187.1/OG0000187.2/OG0000293.1/OG0000293.3/OG0000293.4/OG0000293.5/OG0000293.2/OG0000400.4/OG0000400.1/OG0000400.3/OG0000400.2/OG0000418.4/OG0000418.3/OG0000418.2/OG0000418.1/OG0000522.1/OG0000522.2/OG0000522.3/OG0000524.2/OG0000524.1/OG0000524.3/OG0000614.3/OG0000614.2/OG0000614.1/OG0000707.1/OG0000707.3/OG0000707.2/OG0000917.2/OG0000917.1/OG0000936.2/OG0000936.1/OG0001030.3/OG0001030.2/OG0001030.1/OG0001130.1/OG0001130.2/OG0001149.1/OG0001149.2/OG0001229.3/OG0001229.1/OG0001229.2/OG0001356.1/OG0001356.2/OG0001510.2/OG0001510.1/OG0001583.2/OG0001583.1/OG0001639.1/OG0001639.2/OG0001682.1/OG0001682.2/OG0001697.2/OG0001697.1/OG0001826.2/OG0001826.1/OG0001870.2/OG0001870.1/OG0001934.2/OG0001934.1/OG0001951.1/OG0001951.2/OG0002020.2/OG0002020.1/OG0002074.2/OG0002074.1/OG0002113.1/OG0002121.1/OG0002121.2/OG0002128.1/OG0002128.2/OG0002158.2/OG0002158.1/OG0002255.1/OG0002255.2/OG0002298.1/OG0002358.1/OG0002358.2/OG0002370.1/OG0002404.1/OG0002404.2/OG0002472.1/OG0002569.1/OG0002585.1/OG0002656.1/OG0002762.2/OG0002762.1/OG0002786.1/OG0002790.1/OG0002805.1/OG0002876.1/OG0002902.1/OG0002931.1/OG0002954.1/OG0003058.1/OG0003074.2/OG0003074.1/OG0003084.1/OG0003091.1/OG0003098.1/OG0003243.1/OG0003250.1/OG0003278.1/OG0003285.1/OG0003309.1/OG0003316.1/OG0003316.2/OG0003324.1/OG0003344.1/OG0003428.1/OG0003449.1/OG0003466.1/OG0003468.1/OG0003527.1/OG0003531.1/OG0003536.1/OG0003567.1/OG0003575.1/OG0003579.1/OG0003655.1/OG0003655.2/OG0003689.1/OG0003721.1/OG0003727.1/OG0003734.1/OG0003740.1/OG0003753.1/OG0003817.1/OG0003835.1/OG0003848.1/OG0003849.1/OG0003852.1/OG0003856.1/OG0003983.1/OG0003984.1/OG0004028.1/OG0004042.1/OG0004047.1/OG0004056.1/OG0004067.1/OG0004087.1/OG0004127.1/OG0004136.1/OG0004147.1/OG0004149.1/OG0004154.1/OG0004272.1/OG0004300.1/OG0004310.1/OG0004318.1/OG0004335.1/OG0004341.1/OG0004346.1/OG0004361.1/OG0004394.1/OG0004414.1/OG0004458.1/OG0004463.1/OG0004471.1/OG0004576.1/OG0004590.1/OG0004640.1/OG0004673.1/OG0004679.1/OG0004693.1/OG0004726.1/OG0004750.1/OG0004762.1/OG0004932.1/OG0004933.1/OG0004981.1/OG0004992.1/OG0005030.1/OG0005050.1/OG0005080.1/OG0005100.1/OG0005102.1/OG0005137.1/OG0005171.1/OG0005267.1/OG0005275.1/OG0005277.1/OG0005287.1/OG0005339.1/OG0005341.1/OG0005343.1/OG0005350.1/OG0005357.1/OG0005358.1/OG0005359.1/OG0005365.1/OG0005402.1/OG0005461.1/OG0005475.1/OG0005483.1/OG0005489.1/OG0005494.1/OG0005496.1/OG0005519.1/OG0005541.1/OG0005546.1/OG0005565.1/OG0005583.1/OG0005585.1/OG0005586.1/OG0005721.1/OG0005763.1/OG0005770.1/OG0005816.1/OG0005830.1/OG0005832.1/OG0005844.1/OG0005862.1/OG0005902.1/OG0005930.1/OG0005931.1/OG0005960.1/OG0005982.1/OG0006032.1/OG0006041.1/OG0006056.1/OG0006181.1/OG0006269.1/OG0006315.1/OG0006331.1/OG0006350.1/OG0006432.1/OG0006440.1/OG0006452.1/OG0006456.1/OG0006468.1/OG0006513.1/OG0006514.1/OG0006518.1/OG0006671.1/OG0006678.1/OG0006703.1/OG0006722.1/OG0006754.1/OG0006776.1/OG0006867.1/OG0006931.1/OG0006942.1/OG0006958.1/OG0006959.1/OG0007110.1/OG0007215.1/OG0007217.1/OG0007246.1/OG0007319.1/OG0007320.1/OG0007354.1/OG0007364.1/OG0007380.1/OG0007422.1/OG0007660.1/OG0007685.1/OG0007730.1/OG0007789.1/OG0007801.1/OG0007811.1/OG0008012.1/OG0008785.1/OG0009072.1</t>
  </si>
  <si>
    <t>OG0000512.1/OG0000512.8/OG0000512.3/OG0000512.7/OG0000512.9/OG0000512.5/OG0000512.6/OG0000512.4/OG0000512.2/OG0001632.1/OG0002287.1/OG0003313.2/OG0003313.1/OG0003671.1/OG0004031.1/OG0004117.2/OG0004117.1/OG0005706.1/OG0005794.1/OG0005927.1/OG0006049.1/OG0006411.1/OG0006682.1/OG0006746.1/OG0006746.2/OG0006834.1/OG0007000.1/OG0007434.1/OG0008059.1</t>
  </si>
  <si>
    <t>OG0002966.1/OG0003797.1/OG0004157.1/OG0004282.1/OG0004438.1/OG0004739.1/OG0005093.1/OG0005427.1/OG0005444.1/OG0005499.1/OG0006022.1/OG0006061.1/OG0006471.1/OG0006492.1/OG0006598.1/OG0006772.1/OG0006786.1/OG0006950.1/OG0007296.1/OG0007350.1/OG0007379.1/OG0007580.1/OG0007586.1/OG0007681.1/OG0007959.1/OG0007983.1/OG0008080.1/OG0008129.1/OG0008132.1/OG0008154.1/OG0008414.1/OG0008479.1/OG0008751.1</t>
  </si>
  <si>
    <t>OG0000426.3/OG0000426.1/OG0000426.2/OG0005965.1/OG0008208.1</t>
  </si>
  <si>
    <t>OG0008105.1</t>
  </si>
  <si>
    <t>OG0000426.3/OG0000426.1/OG0000426.2/OG0000498.1/OG0000498.3/OG0000498.2/OG0000498.4/OG0003677.1/OG0005954.1/OG0005965.1/OG0008208.1</t>
  </si>
  <si>
    <t>OG0000408.2/OG0000408.1/OG0000408.3/OG0000408.4/OG0000408.5</t>
  </si>
  <si>
    <t>OG0000740.2/OG0000740.1/OG0000740.3/OG0008105.1</t>
  </si>
  <si>
    <t>OG0000498.1/OG0000498.3/OG0000498.2/OG0000498.4/OG0003677.1</t>
  </si>
  <si>
    <t>OG0000479.2/OG0000479.1/OG0000612.2/OG0000612.3/OG0000612.1/OG0002480.1/OG0002928.2/OG0002928.1/OG0004114.1/OG0004696.1/OG0004705.1/OG0005326.1/OG0005366.1/OG0005398.1/OG0005443.1/OG0005756.1/OG0005951.1/OG0006154.1/OG0006285.1/OG0006396.1/OG0006957.1/OG0006969.1/OG0007190.1/OG0007438.1/OG0008078.1/OG0008809.1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</si>
  <si>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0000142.2/OG0000142.1/OG0000142.3/OG0000155.5/OG0000155.4/OG0000155.3/OG0000155.1/OG0000155.6/OG0000155.2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0000221.1/OG0000221.2/OG0000221.4/OG0000221.6/OG0000221.5/OG0000221.3/OG0000229.4/OG0000229.5/OG0000229.3/OG0000229.1/OG0000229.2/OG0000237.2/OG0000237.1/OG0000237.3/OG0000237.4/OG0000237.5/OG0000271.2/OG0000271.1/OG0000271.4/OG0000271.3/OG0000272.4/OG0000272.1/OG0000272.2/OG0000272.5/OG0000272.3/OG0000296.1/OG0000296.2/OG0000296.3/OG0000306.4/OG0000306.1/OG0000306.2/OG0000306.3/OG0000315.1/OG0000315.2/OG0000315.3/OG0000315.4/OG0000328.1/OG0000328.4/OG0000328.3/OG0000328.2/OG0000337.3/OG0000337.1/OG0000337.2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0000495.2/OG0000495.1/OG0000495.3/OG0000508.3/OG0000508.1/OG0000508.2/OG0000533.2/OG0000533.3/OG0000533.4/OG0000533.1/OG0000537.3/OG0000537.1/OG0000537.2/OG0000541.1/OG0000541.2/OG0000541.3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0000809.3/OG0000809.1/OG0000809.2/OG0000813.2/OG0000813.1/OG0000836.3/OG0000836.2/OG0000836.1/OG0000859.1/OG0000859.2/OG0000859.3/OG0000863.1/OG0000863.2/OG0000868.2/OG0000868.1/OG0000868.3/OG0000878.2/OG0000878.1/OG0000878.3/OG0000895.1/OG0000895.2/OG0000923.1/OG0000923.2/OG0000934.3/OG0000934.1/OG0000934.2/OG0000937.2/OG0000937.1/OG0000949.1/OG0000949.2/OG0000969.1/OG0000969.2/OG0001005.2/OG0001005.1/OG0001030.3/OG0001030.2/OG0001030.1/OG0001036.1/OG0001054.1/OG0001054.2/OG0001110.1/OG0001110.2/OG0001124.1/OG0001124.2/OG0001163.2/OG0001163.1/OG0001171.2/OG0001171.1/OG0001211.2/OG0001211.1/OG0001214.2/OG0001214.1/OG0001251.2/OG0001251.1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0001615.2/OG0001615.1/OG0001621.2/OG0001621.1/OG0001754.1/OG0001754.2/OG0001771.1/OG0001771.2/OG0001844.2/OG0001844.1/OG0002013.1/OG0002029.1/OG0002029.2/OG0002034.1/OG0002061.1/OG0002102.1/OG0002219.1/OG0002225.2/OG0002225.1/OG0002242.2/OG0002242.1/OG0002266.1/OG0002362.1/OG0002394.2/OG0002394.1/OG0002406.1/OG0002485.2/OG0002485.1/OG0002611.1/OG0002644.1/OG0002712.1/OG0002757.1/OG0002879.2/OG0002879.1/OG0002939.1/OG0002956.1/OG0002956.2/OG0002974.1/OG0003062.1/OG0003085.1/OG0003120.1/OG0003130.1/OG0003142.1/OG0003164.1/OG0003289.1/OG0003299.1/OG0003433.1/OG0003547.1/OG0003583.1/OG0003587.1/OG0003695.1/OG0003737.1/OG0004001.1/OG0004131.1/OG0004267.1/OG0004313.1/OG0004692.1/OG0004709.1/OG0005032.1/OG0005109.1/OG0005132.1/OG0005291.1/OG0005338.1/OG0005351.1/OG0005369.1/OG0005445.1/OG0005485.1/OG0005553.1/OG0005918.1/OG0006297.1/OG0006757.1/OG0006891.1/OG0007278.1/OG0007848.1/OG0008039.1</t>
  </si>
  <si>
    <t>OG0001056.1/OG0001056.2/OG0001215.1/OG0001215.2/OG0001453.2/OG0001453.1/OG0001626.1/OG0001626.2/OG0001696.1/OG0001696.2/OG0004126.1/OG0005014.1/OG0005197.1/OG0005197.3/OG0005197.2/OG0005560.1/OG0005598.1/OG0005991.1/OG0007884.1</t>
  </si>
  <si>
    <t>OG0005560.1/OG0007884.1</t>
  </si>
  <si>
    <t>OG0000612.2/OG0000612.3/OG0000612.1/OG0002928.2/OG0002928.1/OG0005443.1/OG0005756.1/OG0006957.1</t>
  </si>
  <si>
    <t>OG0000128.2/OG0000128.5/OG0000128.4/OG0000128.3/OG0000128.6/OG0000128.7/OG0000128.1/OG0000212.5/OG0000212.1/OG0000212.3/OG0000212.2/OG0000212.4/OG0000495.2/OG0000495.1/OG0000495.3/OG0001030.3/OG0001030.2/OG0001030.1/OG0001110.1/OG0001110.2/OG0001274.1/OG0001274.2/OG0003085.1/OG0003120.1/OG0003164.1/OG0004267.1/OG0005032.1/OG0005109.1/OG0005132.1/OG0005291.1/OG0005338.1/OG0005485.1/OG0005918.1</t>
  </si>
  <si>
    <t>OG0000081.3/OG0000081.9/OG0000081.8/OG0000081.5/OG0000081.4/OG0000081.1/OG0000081.6/OG0000081.7/OG0000081.2/OG0000130.5/OG0000130.4/OG0000130.7/OG0000130.6/OG0000130.3/OG0000130.2/OG0000130.1/OG0000175.3/OG0000175.1/OG0000175.2/OG0000175.6/OG0000175.5/OG0000175.4/OG0000367.2/OG0000367.1/OG0000367.3/OG0000367.4/OG0000401.3/OG0000401.1/OG0000401.2/OG0000495.2/OG0000495.1/OG0000495.3/OG0000537.3/OG0000537.1/OG0000537.2/OG0000594.1/OG0000594.2/OG0000594.3/OG0000594.4/OG0000597.1/OG0000597.2/OG0000597.3/OG0000632.1/OG0000632.2/OG0000650.1/OG0000650.2/OG0000650.3/OG0000813.2/OG0000813.1/OG0000859.1/OG0000859.2/OG0000859.3/OG0000863.1/OG0000863.2/OG0000868.2/OG0000868.1/OG0000868.3/OG0001030.3/OG0001030.2/OG0001030.1/OG0001036.1/OG0001171.2/OG0001171.1/OG0001296.1/OG0001296.2/OG0001493.1/OG0001493.2/OG0001526.2/OG0001526.1/OG0001551.1/OG0001610.1/OG0002034.1/OG0002061.1/OG0002219.1/OG0002362.1/OG0002406.1/OG0003120.1/OG0003587.1/OG0004267.1/OG0005918.1</t>
  </si>
  <si>
    <t>OG0000130.5/OG0000130.4/OG0000130.7/OG0000130.6/OG0000130.3/OG0000130.2/OG0000130.1/OG0000184.3/OG0000184.1/OG0000184.4/OG0000184.2/OG0000196.3/OG0000196.5/OG0000196.4/OG0000196.1/OG0000196.2/OG0000208.2/OG0000208.1/OG0000208.4/OG0000208.3/OG0000237.2/OG0000237.1/OG0000237.3/OG0000237.4/OG0000237.5/OG0000372.5/OG0000372.3/OG0000372.4/OG0000372.1/OG0000372.2/OG0000537.3/OG0000537.1/OG0000537.2/OG0000541.1/OG0000541.2/OG0000541.3/OG0000548.2/OG0000548.1/OG0000548.3/OG0000809.3/OG0000809.1/OG0000809.2/OG0000836.3/OG0000836.2/OG0000836.1/OG0000868.2/OG0000868.1/OG0000868.3/OG0000937.2/OG0000937.1/OG0001005.2/OG0001005.1/OG0001163.2/OG0001163.1/OG0001393.1/OG0001393.2/OG0001417.2/OG0001417.1/OG0001526.2/OG0001526.1/OG0001542.2/OG0001542.1/OG0001574.2/OG0001574.1/OG0001621.2/OG0001621.1/OG0002225.2/OG0002225.1/OG0002242.2/OG0002242.1/OG0002611.1/OG0002712.1/OG0003142.1/OG0003289.1/OG0003547.1/OG0003695.1/OG0004709.1/OG0005918.1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</si>
  <si>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0000508.3/OG0000508.1/OG0000508.2/OG0000533.2/OG0000533.3/OG0000533.4/OG0000533.1/OG0001272.2/OG0001272.1/OG0003737.1/OG0006757.1/OG0007848.1</t>
  </si>
  <si>
    <t>OG0000044.13/OG0000044.11/OG0000044.6/OG0000044.14/OG0000044.8/OG0000044.12/OG0000044.10/OG0000044.7/OG0000044.4/OG0000044.5/OG0000044.9/OG0000044.1/OG0000044.3/OG0000044.2/OG0000103.5/OG0000103.8/OG0000103.7/OG0000103.2/OG0000103.6/OG0000103.1/OG0000103.9/OG0000103.3/OG0000103.4/OG0000229.4/OG0000229.5/OG0000229.3/OG0000229.1/OG0000229.2/OG0000237.2/OG0000237.1/OG0000237.3/OG0000237.4/OG0000237.5/OG0000328.1/OG0000328.4/OG0000328.3/OG0000328.2/OG0000436.3/OG0000436.1/OG0000436.2/OG0000597.1/OG0000597.2/OG0000597.3/OG0000616.2/OG0000616.1/OG0000616.3/OG0000654.2/OG0000654.3/OG0000654.1/OG0000672.2/OG0000672.1/OG0000923.1/OG0000923.2/OG0001030.3/OG0001030.2/OG0001030.1/OG0001416.1/OG0001416.2/OG0001615.2/OG0001615.1/OG0001844.2/OG0001844.1/OG0002219.1/OG0002266.1/OG0002644.1/OG0002757.1/OG0003130.1/OG0003583.1/OG0004313.1/OG0004692.1</t>
  </si>
  <si>
    <t>OG0004705.1/OG0005366.1/OG0006154.1</t>
  </si>
  <si>
    <t>OG0000237.2/OG0000237.1/OG0000237.3/OG0000237.4/OG0000237.5/OG0000616.2/OG0000616.1/OG0000616.3/OG0001371.1/OG0001371.2/OG0002939.1</t>
  </si>
  <si>
    <t>OG0000229.4/OG0000229.5/OG0000229.3/OG0000229.1/OG0000229.2/OG0000237.2/OG0000237.1/OG0000237.3/OG0000237.4/OG0000237.5/OG0000328.1/OG0000328.4/OG0000328.3/OG0000328.2/OG0000436.3/OG0000436.1/OG0000436.2/OG0000597.1/OG0000597.2/OG0000597.3/OG0000616.2/OG0000616.1/OG0000616.3/OG0000654.2/OG0000654.3/OG0000654.1/OG0000923.1/OG0000923.2/OG0001030.3/OG0001030.2/OG0001030.1/OG0001416.1/OG0001416.2/OG0001615.2/OG0001615.1/OG0001844.2/OG0001844.1/OG0002219.1/OG0003130.1/OG0003583.1/OG0004692.1</t>
  </si>
  <si>
    <t>OG0000103.5/OG0000103.8/OG0000103.7/OG0000103.2/OG0000103.6/OG0000103.1/OG0000103.9/OG0000103.3/OG0000103.4/OG0002757.1</t>
  </si>
  <si>
    <t>OG0002266.1</t>
  </si>
  <si>
    <t>OG0002266.1/OG0004131.1</t>
  </si>
  <si>
    <t>OG0000178.3/OG0000178.6/OG0000178.4/OG0000178.5/OG0000178.1/OG0000178.2/OG0002266.1</t>
  </si>
  <si>
    <t>OG0000212.5/OG0000212.1/OG0000212.3/OG0000212.2/OG0000212.4/OG0001079.1/OG0001079.2/OG0002499.1/OG0002499.2</t>
  </si>
  <si>
    <t>OG0000212.5/OG0000212.1/OG0000212.3/OG0000212.2/OG0000212.4/OG0001079.1/OG0001079.2</t>
  </si>
  <si>
    <t>OG0000814.3/OG0000814.1/OG0000814.2/OG0002879.2/OG0002879.1/OG0007208.1/OG0008553.1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</si>
  <si>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0000155.5/OG0000155.4/OG0000155.3/OG0000155.1/OG0000155.6/OG0000155.2/OG0000306.4/OG0000306.1/OG0000306.2/OG0000306.3/OG0000458.1/OG0000458.3/OG0000458.4/OG0000458.2/OG0000508.3/OG0000508.1/OG0000508.2/OG0000597.1/OG0000597.2/OG0000597.3/OG0000895.1/OG0000895.2/OG0000969.1/OG0000969.2/OG0001054.1/OG0001054.2/OG0001272.2/OG0001272.1/OG0001314.1/OG0001314.2/OG0001754.1/OG0001754.2/OG0002219.1/OG0003299.1/OG0004001.1/OG0005553.1/OG0006297.1/OG0006891.1</t>
  </si>
  <si>
    <t>OG0000458.1/OG0000458.3/OG0000458.4/OG0000458.2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</si>
  <si>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0001314.1/OG0001314.2</t>
  </si>
  <si>
    <t>OG0005398.1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</si>
  <si>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0000155.5/OG0000155.4/OG0000155.3/OG0000155.1/OG0000155.6/OG0000155.2/OG0000306.4/OG0000306.1/OG0000306.2/OG0000306.3/OG0000969.1/OG0000969.2/OG0001272.2/OG0001272.1/OG0001314.1/OG0001314.2/OG0001754.1/OG0001754.2/OG0003299.1/OG0004001.1/OG0006297.1</t>
  </si>
  <si>
    <t>OG0000306.4/OG0000306.1/OG0000306.2/OG0000306.3/OG0003299.1/OG0006297.1</t>
  </si>
  <si>
    <t>OG0000030.8/OG0000030.7/OG0000030.12/OG0000030.6/OG0000030.1/OG0000030.4/OG0000030.9/OG0000030.10/OG0000030.14/OG0000030.2/OG0000030.3/OG0000030.13/OG0000030.5/OG0000030.11/OG0006891.1</t>
  </si>
  <si>
    <t>OG0001314.1/OG0001314.2</t>
  </si>
  <si>
    <t>OG0001251.2/OG0001251.1/OG0003062.1/OG0006757.1/OG0007848.1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</si>
  <si>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0000508.3/OG0000508.1/OG0000508.2</t>
  </si>
  <si>
    <t>OG0006757.1/OG0007848.1</t>
  </si>
  <si>
    <t>OG0007848.1</t>
  </si>
  <si>
    <t>OG0000232.4/OG0000232.2/OG0000232.5/OG0000232.1/OG0000232.3/OG0000940.2/OG0000940.1</t>
  </si>
  <si>
    <t>OG0006161.1</t>
  </si>
  <si>
    <t>OG0000673.2/OG0000673.1</t>
  </si>
  <si>
    <t>OG0000337.3/OG0000337.1/OG0000337.2/OG0000991.1/OG0000991.2</t>
  </si>
  <si>
    <t>OG0000128.2/OG0000128.5/OG0000128.4/OG0000128.3/OG0000128.6/OG0000128.7/OG0000128.1</t>
  </si>
  <si>
    <t>OG0000594.1/OG0000594.2/OG0000594.3/OG0000594.4/OG0000813.2/OG0000813.1/OG0001171.2/OG0001171.1/OG0003587.1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</si>
  <si>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0000214.1/OG0000214.3/OG0000214.4/OG0000214.2/OG0000214.5/OG0000229.4/OG0000229.5/OG0000229.3/OG0000229.1/OG0000229.2/OG0000272.4/OG0000272.1/OG0000272.2/OG0000272.5/OG0000272.3/OG0000372.5/OG0000372.3/OG0000372.4/OG0000372.1/OG0000372.2/OG0000436.3/OG0000436.1/OG0000436.2/OG0000621.3/OG0000621.4/OG0000621.1/OG0000621.2/OG0000654.2/OG0000654.3/OG0000654.1/OG0000863.1/OG0000863.2/OG0000868.2/OG0000868.1/OG0000868.3/OG0000923.1/OG0000923.2/OG0001036.1/OG0001163.2/OG0001163.1/OG0001393.1/OG0001393.2/OG0001771.1/OG0001771.2/OG0002225.2/OG0002225.1/OG0003547.1</t>
  </si>
  <si>
    <t>OG0000130.5/OG0000130.4/OG0000130.7/OG0000130.6/OG0000130.3/OG0000130.2/OG0000130.1/OG0000863.1/OG0000863.2/OG0000868.2/OG0000868.1/OG0000868.3</t>
  </si>
  <si>
    <t>OG0001163.2/OG0001163.1/OG0001393.1/OG0001393.2/OG0003547.1</t>
  </si>
  <si>
    <t>OG0000196.3/OG0000196.5/OG0000196.4/OG0000196.1/OG0000196.2/OG0003547.1</t>
  </si>
  <si>
    <t>OG0002644.1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</si>
  <si>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0000103.5/OG0000103.8/OG0000103.7/OG0000103.2/OG0000103.6/OG0000103.1/OG0000103.9/OG0000103.3/OG0000103.4/OG0000155.5/OG0000155.4/OG0000155.3/OG0000155.1/OG0000155.6/OG0000155.2/OG0000212.5/OG0000212.1/OG0000212.3/OG0000212.2/OG0000212.4/OG0000221.1/OG0000221.2/OG0000221.4/OG0000221.6/OG0000221.5/OG0000221.3/OG0000237.2/OG0000237.1/OG0000237.3/OG0000237.4/OG0000237.5/OG0000306.4/OG0000306.1/OG0000306.2/OG0000306.3/OG0000315.1/OG0000315.2/OG0000315.3/OG0000315.4/OG0000495.2/OG0000495.1/OG0000495.3/OG0000508.3/OG0000508.1/OG0000508.2/OG0000537.3/OG0000537.1/OG0000537.2/OG0000597.1/OG0000597.2/OG0000597.3/OG0000616.2/OG0000616.1/OG0000616.3/OG0000878.2/OG0000878.1/OG0000878.3/OG0000937.2/OG0000937.1/OG0001030.3/OG0001030.2/OG0001030.1/OG0001124.1/OG0001124.2/OG0001251.2/OG0001251.1/OG0001371.1/OG0001371.2/OG0001526.2/OG0001526.1/OG0002013.1/OG0002219.1/OG0002266.1/OG0002757.1/OG0002939.1/OG0002974.1/OG0003120.1/OG0003554.1/OG0003737.1/OG0004001.1/OG0004131.1/OG0004267.1/OG0004709.1/OG0005291.1/OG0005918.1/OG0006161.1/OG0006297.1/OG0006757.1</t>
  </si>
  <si>
    <t>OG0000553.2/OG0000553.3/OG0000553.1/OG0000553.4/OG0004705.1/OG0006154.1/OG0006396.1</t>
  </si>
  <si>
    <t>OG0001215.1/OG0001215.2/OG0001453.2/OG0001453.1</t>
  </si>
  <si>
    <t>OG0004709.1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</si>
  <si>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0000103.5/OG0000103.8/OG0000103.7/OG0000103.2/OG0000103.6/OG0000103.1/OG0000103.9/OG0000103.3/OG0000103.4/OG0000212.5/OG0000212.1/OG0000212.3/OG0000212.2/OG0000212.4/OG0000306.4/OG0000306.1/OG0000306.2/OG0000306.3/OG0000315.1/OG0000315.2/OG0000315.3/OG0000315.4/OG0000508.3/OG0000508.1/OG0000508.2/OG0000597.1/OG0000597.2/OG0000597.3/OG0000878.2/OG0000878.1/OG0000878.3/OG0001124.1/OG0001124.2/OG0001371.1/OG0001371.2/OG0002219.1/OG0002757.1/OG0002939.1/OG0002974.1/OG0004001.1/OG0005291.1/OG0006297.1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</si>
  <si>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0000212.5/OG0000212.1/OG0000212.3/OG0000212.2/OG0000212.4/OG0000306.4/OG0000306.1/OG0000306.2/OG0000306.3/OG0000315.1/OG0000315.2/OG0000315.3/OG0000315.4/OG0000508.3/OG0000508.1/OG0000508.2/OG0000597.1/OG0000597.2/OG0000597.3/OG0000878.2/OG0000878.1/OG0000878.3/OG0001124.1/OG0001124.2/OG0001371.1/OG0001371.2/OG0002219.1/OG0002757.1/OG0002939.1/OG0004001.1/OG0005291.1/OG0006297.1</t>
  </si>
  <si>
    <t>OG0000212.5/OG0000212.1/OG0000212.3/OG0000212.2/OG0000212.4/OG0005291.1</t>
  </si>
  <si>
    <t>OG0000597.1/OG0000597.2/OG0000597.3/OG0002219.1</t>
  </si>
  <si>
    <t>OG0000155.5/OG0000155.4/OG0000155.3/OG0000155.1/OG0000155.6/OG0000155.2/OG0000237.2/OG0000237.1/OG0000237.3/OG0000237.4/OG0000237.5/OG0000495.2/OG0000495.1/OG0000495.3/OG0000537.3/OG0000537.1/OG0000537.2/OG0000616.2/OG0000616.1/OG0000616.3/OG0000937.2/OG0000937.1/OG0001030.3/OG0001030.2/OG0001030.1/OG0001251.2/OG0001251.1/OG0001371.1/OG0001371.2/OG0001526.2/OG0001526.1/OG0002266.1/OG0003120.1/OG0003737.1/OG0004131.1/OG0004267.1/OG0005918.1/OG0006161.1/OG0006757.1</t>
  </si>
  <si>
    <t>OG0000495.2/OG0000495.1/OG0000495.3/OG0000537.3/OG0000537.1/OG0000537.2/OG0000937.2/OG0000937.1/OG0001030.3/OG0001030.2/OG0001030.1/OG0001526.2/OG0001526.1/OG0003120.1/OG0004267.1/OG0005918.1</t>
  </si>
  <si>
    <t>OG0000237.2/OG0000237.1/OG0000237.3/OG0000237.4/OG0000237.5/OG0000616.2/OG0000616.1/OG0000616.3/OG0001251.2/OG0001251.1/OG0001371.1/OG0001371.2/OG0004131.1</t>
  </si>
  <si>
    <t>OG0001056.1/OG0001056.2/OG0001215.1/OG0001215.2/OG0001626.1/OG0001626.2/OG0001696.1/OG0001696.2/OG0004126.1/OG0005014.1/OG0005197.1/OG0005197.3/OG0005197.2/OG0005560.1/OG0005598.1/OG0005991.1/OG0007884.1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</si>
  <si>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0000155.5/OG0000155.4/OG0000155.3/OG0000155.1/OG0000155.6/OG0000155.2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0000229.4/OG0000229.5/OG0000229.3/OG0000229.1/OG0000229.2/OG0000237.2/OG0000237.1/OG0000237.3/OG0000237.4/OG0000237.5/OG0000271.2/OG0000271.1/OG0000271.4/OG0000271.3/OG0000272.4/OG0000272.1/OG0000272.2/OG0000272.5/OG0000272.3/OG0000306.4/OG0000306.1/OG0000306.2/OG0000306.3/OG0000315.1/OG0000315.2/OG0000315.3/OG0000315.4/OG0000328.1/OG0000328.4/OG0000328.3/OG0000328.2/OG0000337.3/OG0000337.1/OG0000337.2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0000495.2/OG0000495.1/OG0000495.3/OG0000508.3/OG0000508.1/OG0000508.2/OG0000533.2/OG0000533.3/OG0000533.4/OG0000533.1/OG0000537.3/OG0000537.1/OG0000537.2/OG0000541.1/OG0000541.2/OG0000541.3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0000809.3/OG0000809.1/OG0000809.2/OG0000813.2/OG0000813.1/OG0000836.3/OG0000836.2/OG0000836.1/OG0000859.1/OG0000859.2/OG0000859.3/OG0000863.1/OG0000863.2/OG0000868.2/OG0000868.1/OG0000868.3/OG0000878.2/OG0000878.1/OG0000878.3/OG0000895.1/OG0000895.2/OG0000923.1/OG0000923.2/OG0000937.2/OG0000937.1/OG0000969.1/OG0000969.2/OG0000991.1/OG0000991.2/OG0001005.2/OG0001005.1/OG0001030.3/OG0001030.2/OG0001030.1/OG0001036.1/OG0001054.1/OG0001054.2/OG0001110.1/OG0001110.2/OG0001124.1/OG0001124.2/OG0001163.2/OG0001163.1/OG0001171.2/OG0001171.1/OG0001211.2/OG0001211.1/OG0001214.2/OG0001214.1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0001615.2/OG0001615.1/OG0001621.2/OG0001621.1/OG0001754.1/OG0001754.2/OG0001771.1/OG0001771.2/OG0001844.2/OG0001844.1/OG0002029.1/OG0002029.2/OG0002034.1/OG0002061.1/OG0002102.1/OG0002219.1/OG0002225.2/OG0002225.1/OG0002242.2/OG0002242.1/OG0002266.1/OG0002362.1/OG0002394.2/OG0002394.1/OG0002406.1/OG0002485.2/OG0002485.1/OG0002611.1/OG0002644.1/OG0002712.1/OG0002757.1/OG0002939.1/OG0002956.1/OG0002956.2/OG0002974.1/OG0003085.1/OG0003120.1/OG0003130.1/OG0003142.1/OG0003164.1/OG0003289.1/OG0003299.1/OG0003433.1/OG0003547.1/OG0003583.1/OG0003587.1/OG0003695.1/OG0003737.1/OG0004001.1/OG0004131.1/OG0004267.1/OG0004313.1/OG0004692.1/OG0004709.1/OG0005032.1/OG0005109.1/OG0005132.1/OG0005291.1/OG0005338.1/OG0005351.1/OG0005369.1/OG0005445.1/OG0005485.1/OG0005553.1/OG0005918.1/OG0006297.1/OG0006891.1</t>
  </si>
  <si>
    <t>OG0000479.2/OG0000479.1/OG0000612.2/OG0000612.3/OG0000612.1/OG0002480.1/OG0002928.2/OG0002928.1/OG0004114.1/OG0004696.1/OG0004705.1/OG0005326.1/OG0005366.1/OG0005398.1/OG0005443.1/OG0005756.1/OG0005951.1/OG0006154.1/OG0006285.1/OG0006957.1/OG0007190.1/OG0008078.1/OG0008809.1</t>
  </si>
  <si>
    <t>OG0001453.2/OG0001453.1</t>
  </si>
  <si>
    <t>OG0000221.1/OG0000221.2/OG0000221.4/OG0000221.6/OG0000221.5/OG0000221.3/OG0002013.1</t>
  </si>
  <si>
    <t>OG0004131.1</t>
  </si>
  <si>
    <t>OG0000537.3/OG0000537.1/OG0000537.2/OG0000937.2/OG0000937.1/OG0001526.2/OG0001526.1/OG0005918.1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</si>
  <si>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0000306.4/OG0000306.1/OG0000306.2/OG0000306.3/OG0000315.1/OG0000315.2/OG0000315.3/OG0000315.4/OG0000508.3/OG0000508.1/OG0000508.2/OG0000597.1/OG0000597.2/OG0000597.3/OG0000878.2/OG0000878.1/OG0000878.3/OG0001124.1/OG0001124.2/OG0001371.1/OG0001371.2/OG0002757.1/OG0002939.1/OG0004001.1/OG0006297.1</t>
  </si>
  <si>
    <t>OG0000495.2/OG0000495.1/OG0000495.3/OG0001030.3/OG0001030.2/OG0001030.1/OG0003120.1/OG0004267.1</t>
  </si>
  <si>
    <t>OG0000495.2/OG0000495.1/OG0000495.3/OG0003120.1/OG0004267.1/OG0005918.1</t>
  </si>
  <si>
    <t>OG0000044.13/OG0000044.11/OG0000044.6/OG0000044.14/OG0000044.8/OG0000044.12/OG0000044.10/OG0000044.7/OG0000044.4/OG0000044.5/OG0000044.9/OG0000044.1/OG0000044.3/OG0000044.2/OG0000142.2/OG0000142.1/OG0000142.3/OG0000156.4/OG0000156.5/OG0000156.3/OG0000156.1/OG0000156.2/OG0000156.6/OG0000226.1/OG0000226.2/OG0000226.5/OG0000226.4/OG0000226.6/OG0000226.3/OG0000232.4/OG0000232.2/OG0000232.5/OG0000232.1/OG0000232.3/OG0000337.3/OG0000337.1/OG0000337.2/OG0000367.2/OG0000367.1/OG0000367.3/OG0000367.4/OG0000672.2/OG0000672.1/OG0000836.3/OG0000836.2/OG0000836.1/OG0000940.2/OG0000940.1/OG0000991.1/OG0000991.2/OG0001110.1/OG0001110.2/OG0001274.1/OG0001274.2/OG0001356.1/OG0001356.2/OG0001417.2/OG0001417.1/OG0001621.2/OG0001621.1/OG0002020.2/OG0002020.1/OG0002242.2/OG0002242.1/OG0002274.1/OG0002611.1/OG0002712.1/OG0003085.1/OG0003142.1/OG0004272.1/OG0004340.1/OG0004679.1/OG0005032.1/OG0005109.1/OG0005485.1/OG0005721.1/OG0006468.1/OG0006703.1/OG0006942.1</t>
  </si>
  <si>
    <t>OG0000612.2/OG0000612.3/OG0000612.1/OG0006950.1/OG0006957.1/OG0007438.1</t>
  </si>
  <si>
    <t>OG0002712.1</t>
  </si>
  <si>
    <t>OG0000159.7/OG0000159.2/OG0000159.6/OG0000159.5/OG0000159.1/OG0000159.4/OG0000159.3/OG0001296.1/OG0001296.2</t>
  </si>
  <si>
    <t>OG0003500.1</t>
  </si>
  <si>
    <t>OG0002674.2/OG0002674.1</t>
  </si>
  <si>
    <t>OG0000103.5/OG0000103.8/OG0000103.7/OG0000103.2/OG0000103.6/OG0000103.1/OG0000103.9/OG0000103.3/OG0000103.4/OG0000306.4/OG0000306.1/OG0000306.2/OG0000306.3/OG0004001.1/OG0006297.1</t>
  </si>
  <si>
    <t>OG0000178.3/OG0000178.6/OG0000178.4/OG0000178.5/OG0000178.1/OG0000178.2/OG0000306.4/OG0000306.1/OG0000306.2/OG0000306.3/OG0002266.1/OG0003299.1/OG0004131.1/OG0006297.1</t>
  </si>
  <si>
    <t>OG0000044.13/OG0000044.11/OG0000044.6/OG0000044.14/OG0000044.8/OG0000044.12/OG0000044.10/OG0000044.7/OG0000044.4/OG0000044.5/OG0000044.9/OG0000044.1/OG0000044.3/OG0000044.2/OG0000142.2/OG0000142.1/OG0000142.3/OG0000226.1/OG0000226.2/OG0000226.5/OG0000226.4/OG0000226.6/OG0000226.3/OG0000232.4/OG0000232.2/OG0000232.5/OG0000232.1/OG0000232.3/OG0001211.2/OG0001211.1/OG0001214.2/OG0001214.1/OG0002956.1/OG0002956.2</t>
  </si>
  <si>
    <t>OG0002653.1/OG0002903.1/OG0004052.1/OG0004698.1/OG0005295.1/OG0006512.1/OG0008034.1/OG0008066.1</t>
  </si>
  <si>
    <t>OG0001758.1/OG0002628.2/OG0002628.1/OG0003229.1/OG0006225.1</t>
  </si>
  <si>
    <t>OG0000074.1/OG0000074.8/OG0000074.3/OG0000074.2/OG0000074.6/OG0000074.5/OG0000074.7/OG0000074.4/OG0000114.2/OG0000114.1/OG0000114.3/OG0000114.5/OG0000114.4/OG0000172.3/OG0000172.4/OG0000172.2/OG0000172.1/OG0000278.4/OG0000278.2/OG0000278.1/OG0000278.3/OG0000278.5/OG0000283.4/OG0000283.3/OG0000283.1/OG0000283.2/OG0000311.2/OG0000311.3/OG0000311.1/OG0000311.4/OG0000316.4/OG0000316.2/OG0000316.5/OG0000316.1/OG0000316.3/OG0000375.4/OG0000375.3/OG0000375.2/OG0000375.1/OG0000381.3/OG0000381.4/OG0000381.1/OG0000381.2/OG0000391.4/OG0000391.3/OG0000391.1/OG0000391.2/OG0000543.3/OG0000543.2/OG0000543.4/OG0000543.1/OG0000667.1/OG0000667.3/OG0000667.2/OG0000709.3/OG0000709.1/OG0000709.2/OG0000837.1/OG0000837.2/OG0000840.1/OG0000840.2/OG0000917.2/OG0000917.1/OG0001026.1/OG0001026.2/OG0001032.2/OG0001032.1/OG0001077.2/OG0001077.1/OG0001169.2/OG0001169.1/OG0001175.2/OG0001175.1/OG0001510.2/OG0001510.1/OG0001702.2/OG0001702.1/OG0001784.2/OG0001784.1/OG0001861.2/OG0001861.1/OG0001934.2/OG0001934.1/OG0002180.1/OG0002341.1/OG0002491.1/OG0002503.1/OG0002630.1/OG0002630.2/OG0002733.1/OG0002772.1/OG0002778.2/OG0002778.1/OG0002917.1/OG0003130.1/OG0003152.1/OG0003154.1/OG0003157.1/OG0003227.1/OG0003327.1/OG0003340.1/OG0003340.2/OG0003491.1/OG0003663.1/OG0003721.1/OG0003818.1/OG0004791.1/OG0005491.1/OG0005565.1/OG0005948.1/OG0006415.1/OG0006641.1/OG0006867.1/OG0006875.1/OG0007570.1/OG0007577.1</t>
  </si>
  <si>
    <t>OG0000038.11/OG0000038.6/OG0000038.9/OG0000038.12/OG0000038.2/OG0000038.8/OG0000038.10/OG0000038.7/OG0000038.1/OG0000038.4/OG0000038.5/OG0000038.3/OG0000114.2/OG0000114.1/OG0000114.3/OG0000114.5/OG0000114.4/OG0000186.3/OG0000186.6/OG0000186.1/OG0000186.4/OG0000186.2/OG0000186.5/OG0000187.6/OG0000187.5/OG0000187.4/OG0000187.3/OG0000187.1/OG0000187.2/OG0000244.3/OG0000244.2/OG0000244.4/OG0000244.1/OG0000294.3/OG0000294.4/OG0000294.1/OG0000294.5/OG0000294.2/OG0000316.4/OG0000316.2/OG0000316.5/OG0000316.1/OG0000316.3/OG0000358.2/OG0000358.1/OG0000358.3/OG0000358.4/OG0000391.4/OG0000391.3/OG0000391.1/OG0000391.2/OG0000419.4/OG0000419.3/OG0000419.2/OG0000419.1/OG0000437.2/OG0000437.4/OG0000437.1/OG0000437.3/OG0000456.4/OG0000456.2/OG0000456.3/OG0000456.1/OG0000524.2/OG0000524.1/OG0000524.3/OG0000526.3/OG0000526.2/OG0000526.1/OG0000709.3/OG0000709.1/OG0000709.2/OG0000745.2/OG0000745.1/OG0000745.3/OG0000854.1/OG0000854.2/OG0000886.1/OG0000886.3/OG0000886.2/OG0000904.2/OG0000904.3/OG0000904.1/OG0000915.1/OG0000915.2/OG0000917.2/OG0000917.1/OG0000971.1/OG0000971.2/OG0000971.3/OG0001007.2/OG0001007.1/OG0001034.2/OG0001034.1/OG0001072.2/OG0001072.1/OG0001157.2/OG0001157.1/OG0001169.2/OG0001169.1/OG0001203.2/OG0001203.1/OG0001210.2/OG0001210.1/OG0001212.2/OG0001212.1/OG0001267.2/OG0001267.1/OG0001313.2/OG0001313.1/OG0001416.1/OG0001416.2/OG0001510.2/OG0001510.1/OG0001571.3/OG0001571.2/OG0001571.1/OG0001577.2/OG0001577.1/OG0001638.1/OG0001638.2/OG0001648.2/OG0001648.1/OG0001704.2/OG0001704.1/OG0001763.2/OG0001763.1/OG0001782.1/OG0001782.2/OG0001811.2/OG0001811.1/OG0001856.2/OG0001856.1/OG0001870.2/OG0001870.1/OG0001922.2/OG0001922.1/OG0001945.1/OG0001945.2/OG0001963.1/OG0001963.2/OG0002044.1/OG0002044.2/OG0002115.1/OG0002115.2/OG0002144.1/OG0002144.2/OG0002165.1/OG0002241.1/OG0002241.2/OG0002298.1/OG0002381.2/OG0002381.1/OG0002407.1/OG0002411.1/OG0002483.1/OG0002487.1/OG0002493.2/OG0002493.1/OG0002496.2/OG0002496.1/OG0002513.1/OG0002587.1/OG0002589.1/OG0002589.2/OG0002745.1/OG0002745.2/OG0002780.1/OG0002934.1/OG0002943.2/OG0002943.1/OG0003049.1/OG0003055.1/OG0003061.1/OG0003114.1/OG0003219.1/OG0003479.1/OG0003591.1/OG0003669.1/OG0003690.1/OG0003691.1/OG0003721.1/OG0003738.1/OG0003745.1/OG0003790.1/OG0003794.1/OG0003831.1/OG0003853.2/OG0003853.1/OG0003947.1/OG0004124.1/OG0004142.1/OG0004243.1/OG0004255.2/OG0004255.1/OG0004347.1/OG0004407.1/OG0004428.1/OG0004447.1/OG0004462.1/OG0004489.1/OG0004608.1/OG0004617.1/OG0004642.1/OG0004651.1/OG0004748.1/OG0004767.1/OG0004791.1/OG0004933.1/OG0004980.1/OG0004991.1/OG0005023.1/OG0005099.1/OG0005270.1/OG0005491.1/OG0005528.1/OG0005541.1/OG0005742.1/OG0005841.1/OG0005899.1/OG0005948.1/OG0005970.1/OG0006015.1/OG0006178.1/OG0006234.1/OG0006279.1/OG0006286.1/OG0006327.1/OG0006338.1/OG0006415.1/OG0006425.1/OG0006478.1/OG0006490.1/OG0006728.1/OG0006927.1/OG0007090.1/OG0007210.1/OG0007570.1/OG0007577.1/OG0007723.1/OG0007823.1</t>
  </si>
  <si>
    <t>OG0000816.2/OG0000816.1/OG0001839.1/OG0001839.2/OG0002628.2/OG0002628.1/OG0002978.1/OG0003229.1/OG0003671.1/OG0004585.1/OG0004706.1/OG0005180.1/OG0005661.1/OG0006082.1/OG0006225.1/OG0007458.1/OG0008865.1/OG0010417.1</t>
  </si>
  <si>
    <t>OG0001345.3/OG0001345.2/OG0001345.1/OG0001851.1/OG0002176.2/OG0002176.1/OG0002259.1/OG0004054.1/OG0004438.1/OG0004681.1/OG0004688.1/OG0004712.1/OG0006299.1/OG0006339.1/OG0006639.1/OG0006862.1/OG0007303.1/OG0007336.1/OG0008066.1/OG0008170.1/OG0008562.1/OG0009130.1/OG0009351.1</t>
  </si>
  <si>
    <t>OG0001345.3/OG0001345.2/OG0001345.1/OG0001851.1/OG0002653.1/OG0004054.1/OG0004438.1/OG0006714.1/OG0007303.1/OG0007336.1</t>
  </si>
  <si>
    <t>OG0000187.6/OG0000187.5/OG0000187.4/OG0000187.3/OG0000187.1/OG0000187.2/OG0000294.3/OG0000294.4/OG0000294.1/OG0000294.5/OG0000294.2/OG0000316.4/OG0000316.2/OG0000316.5/OG0000316.1/OG0000316.3/OG0000389.2/OG0000389.3/OG0000389.1/OG0000437.2/OG0000437.4/OG0000437.1/OG0000437.3/OG0000456.4/OG0000456.2/OG0000456.3/OG0000456.1/OG0000524.2/OG0000524.1/OG0000524.3/OG0000745.2/OG0000745.1/OG0000745.3/OG0000854.1/OG0000854.2/OG0000886.1/OG0000886.3/OG0000886.2/OG0000917.2/OG0000917.1/OG0001007.2/OG0001007.1/OG0001155.2/OG0001155.1/OG0001157.2/OG0001157.1/OG0001169.2/OG0001169.1/OG0001203.2/OG0001203.1/OG0001313.2/OG0001313.1/OG0001510.2/OG0001510.1/OG0001648.2/OG0001648.1/OG0001680.1/OG0001680.2/OG0001702.2/OG0001702.1/OG0001763.2/OG0001763.1/OG0001811.2/OG0001811.1/OG0001856.2/OG0001856.1/OG0001963.1/OG0001963.2/OG0002341.1/OG0002411.1/OG0002491.1/OG0002513.1/OG0002587.1/OG0002780.1/OG0003049.1/OG0003055.1/OG0003154.1/OG0003219.1/OG0003340.1/OG0003340.2/OG0003721.1/OG0004014.1/OG0004142.1/OG0004347.1/OG0004407.1/OG0004428.1/OG0004489.1/OG0004608.1/OG0004642.1/OG0004748.1/OG0005491.1/OG0005528.1/OG0005568.1/OG0006007.1/OG0006234.1/OG0006327.1/OG0006338.1/OG0006464.1/OG0006490.1</t>
  </si>
  <si>
    <t>OG0002628.2/OG0002628.1/OG0004585.1/OG0005180.1/OG0006082.1/OG0008865.1</t>
  </si>
  <si>
    <t>OG0001474.2/OG0001474.1/OG0003334.1</t>
  </si>
  <si>
    <t>OG0000092.8/OG0000092.2/OG0000092.9/OG0000092.3/OG0000092.7/OG0000092.4/OG0000092.1/OG0000092.5/OG0000092.6/OG0000366.2/OG0000366.1/OG0000366.3/OG0000673.2/OG0000673.1/OG0000726.3/OG0000726.1/OG0000726.2/OG0000867.2/OG0000867.1/OG0001162.1/OG0001162.2/OG0001849.1/OG0001849.2</t>
  </si>
  <si>
    <t>OG0000367.2/OG0000367.1/OG0000367.3/OG0000367.4/OG0000836.3/OG0000836.2/OG0000836.1/OG0001417.2/OG0001417.1/OG0001621.2/OG0001621.1/OG0002242.2/OG0002242.1/OG0002611.1/OG0002712.1/OG0003142.1/OG0005032.1</t>
  </si>
  <si>
    <t>OG0000487.1/OG0000487.3/OG0000487.2</t>
  </si>
  <si>
    <t>OG0000031.13/OG0000031.5/OG0000031.16/OG0000031.1/OG0000031.4/OG0000031.14/OG0000031.8/OG0000031.9/OG0000031.10/OG0000031.2/OG0000031.6/OG0000031.7/OG0000031.12/OG0000031.15/OG0000031.3/OG0000031.11/OG0000031.17/OG0000732.1/OG0000732.2/OG0000732.3/OG0001774.1/OG0001774.2/OG0002974.1/OG0006146.1</t>
  </si>
  <si>
    <t>OG0000732.1/OG0000732.2/OG0000732.3</t>
  </si>
  <si>
    <t>OG0002593.1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</si>
  <si>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0000296.1/OG0000296.2/OG0000296.3/OG0000508.3/OG0000508.1/OG0000508.2/OG0000533.2/OG0000533.3/OG0000533.4/OG0000533.1/OG0000934.3/OG0000934.1/OG0000934.2/OG0001272.2/OG0001272.1/OG0003737.1/OG0006161.1/OG0006757.1/OG0007848.1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</si>
  <si>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0000296.1/OG0000296.2/OG0000296.3/OG0000337.3/OG0000337.1/OG0000337.2/OG0000508.3/OG0000508.1/OG0000508.2/OG0000533.2/OG0000533.3/OG0000533.4/OG0000533.1/OG0000934.3/OG0000934.1/OG0000934.2/OG0001272.2/OG0001272.1/OG0003737.1/OG0004064.1</t>
  </si>
  <si>
    <t>OG0000044.13/OG0000044.11/OG0000044.6/OG0000044.14/OG0000044.8/OG0000044.12/OG0000044.10/OG0000044.7/OG0000044.4/OG0000044.5/OG0000044.9/OG0000044.1/OG0000044.3/OG0000044.2/OG0000103.5/OG0000103.8/OG0000103.7/OG0000103.2/OG0000103.6/OG0000103.1/OG0000103.9/OG0000103.3/OG0000103.4/OG0000229.4/OG0000229.5/OG0000229.3/OG0000229.1/OG0000229.2/OG0000237.2/OG0000237.1/OG0000237.3/OG0000237.4/OG0000237.5/OG0000328.1/OG0000328.4/OG0000328.3/OG0000328.2/OG0000436.3/OG0000436.1/OG0000436.2/OG0000597.1/OG0000597.2/OG0000597.3/OG0000616.2/OG0000616.1/OG0000616.3/OG0000654.2/OG0000654.3/OG0000654.1/OG0000672.2/OG0000672.1/OG0000923.1/OG0000923.2/OG0001030.3/OG0001030.2/OG0001030.1/OG0001371.1/OG0001371.2/OG0001416.1/OG0001416.2/OG0001615.2/OG0001615.1/OG0001844.2/OG0001844.1/OG0002219.1/OG0002266.1/OG0002644.1/OG0002757.1/OG0003130.1/OG0003583.1/OG0004313.1/OG0004692.1</t>
  </si>
  <si>
    <t>OG0001453.2/OG0001453.1/OG0001696.1/OG0001696.2/OG0004126.1/OG0004302.1/OG0005014.1/OG0005197.1/OG0005197.3/OG0005197.2/OG0005390.1/OG0005598.1/OG0005991.1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</si>
  <si>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0000103.5/OG0000103.8/OG0000103.7/OG0000103.2/OG0000103.6/OG0000103.1/OG0000103.9/OG0000103.3/OG0000103.4/OG0000142.2/OG0000142.1/OG0000142.3/OG0000155.5/OG0000155.4/OG0000155.3/OG0000155.1/OG0000155.6/OG0000155.2/OG0000178.3/OG0000178.6/OG0000178.4/OG0000178.5/OG0000178.1/OG0000178.2/OG0000221.1/OG0000221.2/OG0000221.4/OG0000221.6/OG0000221.5/OG0000221.3/OG0000237.2/OG0000237.1/OG0000237.3/OG0000237.4/OG0000237.5/OG0000291.3/OG0000291.4/OG0000291.2/OG0000291.1/OG0000306.4/OG0000306.1/OG0000306.2/OG0000306.3/OG0000337.3/OG0000337.1/OG0000337.2/OG0000346.3/OG0000346.1/OG0000346.2/OG0000346.4/OG0000458.1/OG0000458.3/OG0000458.4/OG0000458.2/OG0000508.3/OG0000508.1/OG0000508.2/OG0000597.1/OG0000597.2/OG0000597.3/OG0000616.2/OG0000616.1/OG0000616.3/OG0000673.2/OG0000673.1/OG0000814.3/OG0000814.1/OG0000814.2/OG0000895.1/OG0000895.2/OG0000949.1/OG0000949.2/OG0000969.1/OG0000969.2/OG0001054.1/OG0001054.2/OG0001122.3/OG0001122.1/OG0001122.2/OG0001251.2/OG0001251.1/OG0001272.2/OG0001272.1/OG0001314.1/OG0001314.2/OG0001371.1/OG0001371.2/OG0001461.1/OG0001461.2/OG0001621.2/OG0001621.1/OG0001754.1/OG0001754.2/OG0002013.1/OG0002219.1/OG0002242.2/OG0002242.1/OG0002266.1/OG0002395.1/OG0002879.2/OG0002879.1/OG0002939.1/OG0003062.1/OG0003089.1/OG0003299.1/OG0003433.1/OG0004001.1/OG0004006.1/OG0004131.1/OG0004346.1/OG0004436.1/OG0005033.1/OG0005092.1/OG0005553.1/OG0005864.1/OG0006161.1/OG0006297.1/OG0006757.1/OG0006891.1/OG0007208.1/OG0007278.1/OG0007848.1/OG0008039.1/OG0008553.1</t>
  </si>
  <si>
    <t>OG0000030.8/OG0000030.7/OG0000030.12/OG0000030.6/OG0000030.1/OG0000030.4/OG0000030.9/OG0000030.10/OG0000030.14/OG0000030.2/OG0000030.3/OG0000030.13/OG0000030.5/OG0000030.11/OG0000045.12/OG0000045.7/OG0000045.11/OG0000045.2/OG0000045.4/OG0000045.13/OG0000045.10/OG0000045.9/OG0000045.8/OG0000045.6/OG0000045.3/OG0000045.5/OG0000045.1/OG0000178.3/OG0000178.6/OG0000178.4/OG0000178.5/OG0000178.1/OG0000178.2/OG0000237.2/OG0000237.1/OG0000237.3/OG0000237.4/OG0000237.5/OG0000673.2/OG0000673.1/OG0001461.1/OG0001461.2/OG0006891.1</t>
  </si>
  <si>
    <t>OG0000337.3/OG0000337.1/OG0000337.2/OG0000346.3/OG0000346.1/OG0000346.2/OG0000346.4/OG0001122.3/OG0001122.1/OG0001122.2/OG0001251.2/OG0001251.1/OG0001621.2/OG0001621.1/OG0002242.2/OG0002242.1/OG0002395.1/OG0003062.1/OG0003089.1/OG0003494.1/OG0004006.1/OG0004346.1/OG0004436.1/OG0005033.1/OG0006161.1/OG0006757.1/OG0007278.1/OG0007848.1/OG0008039.1</t>
  </si>
  <si>
    <t>OG0004302.1/OG0005390.1/OG0005991.1</t>
  </si>
  <si>
    <t>OG0000814.3/OG0000814.1/OG0000814.2/OG0002879.2/OG0002879.1/OG0005416.1/OG0005864.1/OG0007208.1/OG0008553.1</t>
  </si>
  <si>
    <t>OG0005864.1</t>
  </si>
  <si>
    <t>OG0005079.1</t>
  </si>
  <si>
    <t>OG0000103.5/OG0000103.8/OG0000103.7/OG0000103.2/OG0000103.6/OG0000103.1/OG0000103.9/OG0000103.3/OG0000103.4/OG0000155.5/OG0000155.4/OG0000155.3/OG0000155.1/OG0000155.6/OG0000155.2/OG0000306.4/OG0000306.1/OG0000306.2/OG0000306.3/OG0000969.1/OG0000969.2/OG0003299.1/OG0004001.1/OG0006297.1</t>
  </si>
  <si>
    <t>OG0000458.1/OG0000458.3/OG0000458.4/OG0000458.2/OG0005092.1</t>
  </si>
  <si>
    <t>OG0000155.5/OG0000155.4/OG0000155.3/OG0000155.1/OG0000155.6/OG0000155.2/OG0000291.3/OG0000291.4/OG0000291.2/OG0000291.1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</si>
  <si>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0000155.5/OG0000155.4/OG0000155.3/OG0000155.1/OG0000155.6/OG0000155.2/OG0000291.3/OG0000291.4/OG0000291.2/OG0000291.1/OG0001314.1/OG0001314.2/OG0001754.1/OG0001754.2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</si>
  <si>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0000155.5/OG0000155.4/OG0000155.3/OG0000155.1/OG0000155.6/OG0000155.2/OG0000291.3/OG0000291.4/OG0000291.2/OG0000291.1/OG0000306.4/OG0000306.1/OG0000306.2/OG0000306.3/OG0000969.1/OG0000969.2/OG0001272.2/OG0001272.1/OG0001314.1/OG0001314.2/OG0001754.1/OG0001754.2/OG0003299.1/OG0004001.1/OG0006297.1</t>
  </si>
  <si>
    <t>OG0005092.1</t>
  </si>
  <si>
    <t>OG0000054.3/OG0000054.7/OG0000054.6/OG0000054.4/OG0000054.2/OG0000054.1/OG0000054.5/OG0000187.6/OG0000187.5/OG0000187.4/OG0000187.3/OG0000187.1/OG0000187.2/OG0000293.1/OG0000293.3/OG0000293.4/OG0000293.5/OG0000293.2/OG0000400.4/OG0000400.1/OG0000400.3/OG0000400.2/OG0000418.4/OG0000418.3/OG0000418.2/OG0000418.1/OG0000522.1/OG0000522.2/OG0000522.3/OG0000524.2/OG0000524.1/OG0000524.3/OG0000614.3/OG0000614.2/OG0000614.1/OG0000707.1/OG0000707.3/OG0000707.2/OG0000917.2/OG0000917.1/OG0000936.2/OG0000936.1/OG0001030.3/OG0001030.2/OG0001030.1/OG0001130.1/OG0001130.2/OG0001149.1/OG0001149.2/OG0001229.3/OG0001229.1/OG0001229.2/OG0001356.1/OG0001356.2/OG0001510.2/OG0001510.1/OG0001583.2/OG0001583.1/OG0001639.1/OG0001639.2/OG0001682.1/OG0001682.2/OG0001697.2/OG0001697.1/OG0001826.2/OG0001826.1/OG0001870.2/OG0001870.1/OG0001934.2/OG0001934.1/OG0001951.1/OG0001951.2/OG0002020.2/OG0002020.1/OG0002074.2/OG0002074.1/OG0002113.1/OG0002121.1/OG0002121.2/OG0002128.1/OG0002128.2/OG0002158.2/OG0002158.1/OG0002255.1/OG0002255.2/OG0002298.1/OG0002358.1/OG0002358.2/OG0002370.1/OG0002404.1/OG0002404.2/OG0002472.1/OG0002569.1/OG0002585.1/OG0002656.1/OG0002762.2/OG0002762.1/OG0002786.1/OG0002790.1/OG0002805.1/OG0002876.1/OG0002902.1/OG0002931.1/OG0002954.1/OG0003058.1/OG0003074.2/OG0003074.1/OG0003084.1/OG0003091.1/OG0003098.1/OG0003243.1/OG0003250.1/OG0003278.1/OG0003285.1/OG0003309.1/OG0003316.1/OG0003316.2/OG0003324.1/OG0003344.1/OG0003428.1/OG0003449.1/OG0003466.1/OG0003468.1/OG0003527.1/OG0003531.1/OG0003536.1/OG0003554.1/OG0003567.1/OG0003575.1/OG0003579.1/OG0003655.1/OG0003655.2/OG0003689.1/OG0003721.1/OG0003727.1/OG0003734.1/OG0003740.1/OG0003753.1/OG0003817.1/OG0003835.1/OG0003848.1/OG0003849.1/OG0003852.1/OG0003856.1/OG0003983.1/OG0003984.1/OG0004028.1/OG0004042.1/OG0004047.1/OG0004056.1/OG0004067.1/OG0004087.1/OG0004127.1/OG0004136.1/OG0004147.1/OG0004149.1/OG0004154.1/OG0004272.1/OG0004300.1/OG0004310.1/OG0004318.1/OG0004335.1/OG0004341.1/OG0004346.1/OG0004361.1/OG0004394.1/OG0004414.1/OG0004458.1/OG0004463.1/OG0004471.1/OG0004576.1/OG0004590.1/OG0004640.1/OG0004673.1/OG0004679.1/OG0004693.1/OG0004726.1/OG0004750.1/OG0004762.1/OG0004932.1/OG0004933.1/OG0004981.1/OG0004992.1/OG0005030.1/OG0005050.1/OG0005080.1/OG0005100.1/OG0005102.1/OG0005137.1/OG0005171.1/OG0005267.1/OG0005275.1/OG0005277.1/OG0005287.1/OG0005339.1/OG0005341.1/OG0005343.1/OG0005350.1/OG0005357.1/OG0005358.1/OG0005359.1/OG0005365.1/OG0005402.1/OG0005461.1/OG0005475.1/OG0005483.1/OG0005489.1/OG0005494.1/OG0005496.1/OG0005519.1/OG0005541.1/OG0005546.1/OG0005565.1/OG0005583.1/OG0005585.1/OG0005586.1/OG0005721.1/OG0005763.1/OG0005770.1/OG0005816.1/OG0005830.1/OG0005832.1/OG0005844.1/OG0005862.1/OG0005902.1/OG0005930.1/OG0005931.1/OG0005960.1/OG0005982.1/OG0006032.1/OG0006041.1/OG0006056.1/OG0006181.1/OG0006269.1/OG0006315.1/OG0006331.1/OG0006350.1/OG0006432.1/OG0006440.1/OG0006452.1/OG0006456.1/OG0006468.1/OG0006513.1/OG0006514.1/OG0006518.1/OG0006671.1/OG0006678.1/OG0006703.1/OG0006722.1/OG0006754.1/OG0006776.1/OG0006867.1/OG0006931.1/OG0006942.1/OG0006958.1/OG0006959.1/OG0007110.1/OG0007215.1/OG0007217.1/OG0007246.1/OG0007319.1/OG0007320.1/OG0007354.1/OG0007364.1/OG0007380.1/OG0007422.1/OG0007660.1/OG0007685.1/OG0007730.1/OG0007789.1/OG0007801.1/OG0007811.1/OG0008012.1/OG0008785.1/OG0009072.1</t>
  </si>
  <si>
    <t>OG0000553.2/OG0000553.3/OG0000553.1/OG0000553.4/OG0002966.1/OG0003797.1/OG0004157.1/OG0004282.1/OG0004438.1/OG0004739.1/OG0005093.1/OG0005427.1/OG0005444.1/OG0005499.1/OG0006022.1/OG0006061.1/OG0006471.1/OG0006492.1/OG0006598.1/OG0006772.1/OG0006786.1/OG0006950.1/OG0007296.1/OG0007350.1/OG0007379.1/OG0007580.1/OG0007586.1/OG0007681.1/OG0007959.1/OG0007983.1/OG0008080.1/OG0008129.1/OG0008132.1/OG0008154.1/OG0008414.1/OG0008479.1/OG0008751.1</t>
  </si>
  <si>
    <t>OG0000337.3/OG0000337.1/OG0000337.2/OG0000533.2/OG0000533.3/OG0000533.4/OG0000533.1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</si>
  <si>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0000045.12/OG0000045.7/OG0000045.11/OG0000045.2/OG0000045.4/OG0000045.13/OG0000045.10/OG0000045.9/OG0000045.8/OG0000045.6/OG0000045.3/OG0000045.5/OG0000045.1/OG0000103.5/OG0000103.8/OG0000103.7/OG0000103.2/OG0000103.6/OG0000103.1/OG0000103.9/OG0000103.3/OG0000103.4/OG0000155.5/OG0000155.4/OG0000155.3/OG0000155.1/OG0000155.6/OG0000155.2/OG0000178.3/OG0000178.6/OG0000178.4/OG0000178.5/OG0000178.1/OG0000178.2/OG0000237.2/OG0000237.1/OG0000237.3/OG0000237.4/OG0000237.5/OG0000291.3/OG0000291.4/OG0000291.2/OG0000291.1/OG0000306.4/OG0000306.1/OG0000306.2/OG0000306.3/OG0000458.1/OG0000458.3/OG0000458.4/OG0000458.2/OG0000508.3/OG0000508.1/OG0000508.2/OG0000597.1/OG0000597.2/OG0000597.3/OG0000616.2/OG0000616.1/OG0000616.3/OG0000673.2/OG0000673.1/OG0000895.1/OG0000895.2/OG0000969.1/OG0000969.2/OG0001054.1/OG0001054.2/OG0001272.2/OG0001272.1/OG0001314.1/OG0001314.2/OG0001461.1/OG0001461.2/OG0001754.1/OG0001754.2/OG0002219.1/OG0002266.1/OG0003299.1/OG0004001.1/OG0004131.1/OG0005092.1/OG0005553.1/OG0006297.1/OG0006891.1</t>
  </si>
  <si>
    <t>OG0005398.1/OG0005951.1/OG0006285.1/OG0006396.1/OG0007190.1</t>
  </si>
  <si>
    <t>OG0000030.8/OG0000030.7/OG0000030.12/OG0000030.6/OG0000030.1/OG0000030.4/OG0000030.9/OG0000030.10/OG0000030.14/OG0000030.2/OG0000030.3/OG0000030.13/OG0000030.5/OG0000030.11/OG0000327.4/OG0000327.3/OG0000327.1/OG0000327.2/OG0000337.3/OG0000337.1/OG0000337.2/OG0000533.2/OG0000533.3/OG0000533.4/OG0000533.1/OG0000569.1/OG0000569.4/OG0000569.3/OG0000569.2/OG0000911.2/OG0000911.1/OG0000991.1/OG0000991.2/OG0001461.1/OG0001461.2/OG0003433.1</t>
  </si>
  <si>
    <t>OG0000315.1/OG0000315.2/OG0000315.3/OG0000315.4/OG0000762.3/OG0000762.1/OG0000762.2/OG0000878.2/OG0000878.1/OG0000878.3/OG0007848.1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</si>
  <si>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0000178.3/OG0000178.6/OG0000178.4/OG0000178.5/OG0000178.1/OG0000178.2/OG0000226.1/OG0000226.2/OG0000226.5/OG0000226.4/OG0000226.6/OG0000226.3/OG0000232.4/OG0000232.2/OG0000232.5/OG0000232.1/OG0000232.3/OG0000237.2/OG0000237.1/OG0000237.3/OG0000237.4/OG0000237.5/OG0000306.4/OG0000306.1/OG0000306.2/OG0000306.3/OG0000487.1/OG0000487.3/OG0000487.2/OG0000533.2/OG0000533.3/OG0000533.4/OG0000533.1/OG0000969.1/OG0000969.2/OG0001251.2/OG0001251.1/OG0001272.2/OG0001272.1/OG0001461.1/OG0001461.2/OG0002266.1/OG0003062.1/OG0003299.1/OG0003433.1/OG0004001.1/OG0006161.1/OG0006297.1/OG0006757.1/OG0007848.1</t>
  </si>
  <si>
    <t>OG0000327.4/OG0000327.3/OG0000327.1/OG0000327.2/OG0000337.3/OG0000337.1/OG0000337.2/OG0000569.1/OG0000569.4/OG0000569.3/OG0000569.2/OG0000911.2/OG0000911.1/OG0000991.1/OG0000991.2</t>
  </si>
  <si>
    <t>OG0000324.2/OG0000324.4/OG0000324.1/OG0000324.3/OG0002408.2/OG0002408.1/OG0002968.1/OG0002968.2/OG0003540.1/OG0004019.1/OG0004402.1/OG0004631.1/OG0007647.1</t>
  </si>
  <si>
    <t>OG0000397.2/OG0000397.3/OG0000397.1/OG0000397.4/OG0000728.3/OG0000728.1/OG0000728.2/OG0004432.1</t>
  </si>
  <si>
    <t>OG0000291.3/OG0000291.4/OG0000291.2/OG0000291.1/OG0002162.1/OG0002162.2/OG0007792.1</t>
  </si>
  <si>
    <t>OG0002235.2/OG0002235.1/OG0004093.1</t>
  </si>
  <si>
    <t>OG0000494.1/OG0000494.2/OG0000494.3/OG0000494.4/OG0002497.2/OG0002497.1/OG0002646.1/OG0004157.1/OG0004282.1/OG0006243.1/OG0006396.1/OG0006408.1/OG0006786.1/OG0006969.1/OG0007236.1/OG0007415.1/OG0008132.1/OG0008154.1/OG0008207.1/OG0008221.1</t>
  </si>
  <si>
    <t>OG0000054.3/OG0000054.7/OG0000054.6/OG0000054.4/OG0000054.2/OG0000054.1/OG0000054.5/OG0000091.3/OG0000091.4/OG0000091.7/OG0000091.1/OG0000091.6/OG0000091.5/OG0000091.8/OG0000091.2/OG0000315.1/OG0000315.2/OG0000315.3/OG0000315.4/OG0000337.3/OG0000337.1/OG0000337.2/OG0000762.3/OG0000762.1/OG0000762.2/OG0000814.3/OG0000814.1/OG0000814.2/OG0000878.2/OG0000878.1/OG0000878.3/OG0000917.2/OG0000917.1/OG0001033.2/OG0001033.1/OG0001130.1/OG0001130.2/OG0001157.2/OG0001157.1/OG0001212.2/OG0001212.1/OG0001251.2/OG0001251.1/OG0001510.2/OG0001510.1/OG0001697.2/OG0001697.1/OG0001870.2/OG0001870.1/OG0001956.1/OG0002037.1/OG0002037.2/OG0002074.2/OG0002074.1/OG0002128.1/OG0002128.2/OG0002298.1/OG0002358.1/OG0002358.2/OG0002569.1/OG0002762.2/OG0002762.1/OG0002790.1/OG0002806.1/OG0002806.2/OG0002879.2/OG0002879.1/OG0002954.1/OG0002969.1/OG0003062.1/OG0003085.1/OG0003098.1/OG0003111.1/OG0003449.1/OG0003466.1/OG0003494.1/OG0003527.1/OG0003848.1/OG0003983.1/OG0004009.1/OG0004047.1/OG0004105.1/OG0004136.1/OG0004243.1/OG0004300.1/OG0004301.1/OG0004335.1/OG0004341.1/OG0004373.1/OG0004435.1/OG0004471.1/OG0004640.1/OG0004750.1/OG0004762.1/OG0004932.1/OG0004933.1/OG0005102.1/OG0005109.1/OG0005171.1/OG0005343.1/OG0005365.1/OG0005402.1/OG0005416.1/OG0005494.1/OG0005541.1/OG0005583.1/OG0005830.1/OG0005864.1/OG0005930.1/OG0006415.1/OG0006456.1/OG0006514.1/OG0006757.1/OG0006931.1/OG0006942.1/OG0007208.1/OG0007246.1/OG0007278.1/OG0007319.1/OG0007354.1/OG0007410.1/OG0007422.1/OG0007789.1/OG0007801.1/OG0007848.1/OG0008039.1/OG0008553.1</t>
  </si>
  <si>
    <t>OG0001632.1/OG0005190.1/OG0005706.1/OG0005991.1</t>
  </si>
  <si>
    <t>OG0000315.1/OG0000315.2/OG0000315.3/OG0000315.4/OG0000337.3/OG0000337.1/OG0000337.2/OG0000762.3/OG0000762.1/OG0000762.2/OG0000814.3/OG0000814.1/OG0000814.2/OG0000878.2/OG0000878.1/OG0000878.3/OG0001251.2/OG0001251.1/OG0002879.2/OG0002879.1/OG0003062.1/OG0003494.1/OG0005416.1/OG0006757.1/OG0007208.1/OG0007278.1/OG0007848.1/OG0008039.1/OG0008553.1</t>
  </si>
  <si>
    <t>OG0006396.1/OG0006408.1/OG0006969.1</t>
  </si>
  <si>
    <t>OG0001460.3/OG0001460.1/OG0001460.2/OG0004808.1/OG0004911.1/OG0004989.1/OG0005285.1/OG0005725.1/OG0005745.1/OG0006154.1/OG0006830.1/OG0006882.1/OG0006951.1/OG0007256.1/OG0007289.1/OG0007326.1/OG0007598.1/OG0008128.1/OG0008139.1/OG0008212.1/OG0008227.1/OG0008340.1/OG0008539.1/OG0008721.1/OG0008783.1/OG0010344.1</t>
  </si>
  <si>
    <t>OG0000333.4/OG0000333.2/OG0000333.1/OG0000333.3/OG0000433.3/OG0000433.2/OG0000433.1/OG0001602.1/OG0002785.2/OG0002785.1/OG0003931.1/OG0004539.1/OG0004621.1/OG0004920.1/OG0004944.1/OG0004994.1/OG0005166.1/OG0005254.1/OG0005324.1/OG0005448.1/OG0005457.1/OG0005574.1/OG0005651.1/OG0005719.1/OG0005744.1/OG0005824.1/OG0005827.1/OG0005885.1/OG0005944.1/OG0005967.1/OG0006010.1/OG0006142.1/OG0006349.1/OG0006361.1/OG0006369.1/OG0006403.1/OG0006623.1/OG0006657.1/OG0006724.1/OG0006749.1/OG0006782.1/OG0006851.1/OG0007173.1/OG0007184.1/OG0007224.1/OG0007268.1/OG0007337.1/OG0007365.1/OG0007754.1/OG0007805.1/OG0007991.1/OG0008097.1/OG0008151.1/OG0008535.1</t>
  </si>
  <si>
    <t>OG0000377.1/OG0000377.3/OG0000377.2/OG0002001.2/OG0002001.1/OG0004907.1/OG0006018.1/OG0006642.1/OG0007523.1/OG0007697.1/OG0007846.1/OG0008026.1/OG0008050.1/OG0008215.1/OG0008250.1/OG0008478.1/OG0008520.1/OG0008567.1/OG0010823.1</t>
  </si>
  <si>
    <t>OG0000377.1/OG0000377.3/OG0000377.2/OG0002895.1/OG0006233.1/OG0007286.1/OG0007674.1/OG0007679.1/OG0008478.1</t>
  </si>
  <si>
    <t>OG0000580.2/OG0000580.1/OG0000580.3/OG0001501.1/OG0001744.1/OG0003147.1/OG0003396.1/OG0003466.1/OG0003597.1/OG0003725.1/OG0004780.1/OG0004944.1/OG0004954.1/OG0005025.1/OG0005152.1/OG0005258.1/OG0005303.1/OG0005364.1/OG0005423.1/OG0005494.1/OG0005671.1/OG0005804.1/OG0006016.1/OG0006205.1/OG0006218.1/OG0006664.1/OG0006701.1/OG0007077.1/OG0007218.1/OG0007640.1/OG0007711.1/OG0007800.1/OG0008097.1/OG0008793.1</t>
  </si>
  <si>
    <t>OG0001605.2/OG0001605.1/OG0001605.3/OG0003927.1/OG0003927.2/OG0004734.1/OG0005288.1/OG0005557.1/OG0005866.1/OG0006237.1/OG0006285.1/OG0006738.1/OG0006797.1/OG0006884.1/OG0006974.1/OG0007355.1/OG0007709.1/OG0007979.1/OG0008045.1/OG0008085.1/OG0008789.1</t>
  </si>
  <si>
    <t>OG0003738.1/OG0004630.1</t>
  </si>
  <si>
    <t>OG0000958.2/OG0000958.1/OG0008491.1</t>
  </si>
  <si>
    <t>OG0000027.2/OG0000027.7/OG0000027.8/OG0000027.3/OG0000027.1/OG0000027.9/OG0000027.4/OG0000027.5/OG0000027.6/OG0000044.13/OG0000044.11/OG0000044.6/OG0000044.14/OG0000044.8/OG0000044.12/OG0000044.10/OG0000044.7/OG0000044.4/OG0000044.5/OG0000044.9/OG0000044.1/OG0000044.3/OG0000044.2/OG0000117.3/OG0000117.1/OG0000117.7/OG0000117.6/OG0000117.2/OG0000117.4/OG0000117.5/OG0000213.4/OG0000213.3/OG0000213.1/OG0000213.2/OG0000213.6/OG0000213.5/OG0000448.2/OG0000448.4/OG0000448.1/OG0000448.3/OG0000449.3/OG0000449.1/OG0000449.2/OG0000671.3/OG0000671.1/OG0000671.2/OG0000707.1/OG0000707.3/OG0000707.2/OG0000916.2/OG0000916.1/OG0000916.3/OG0001118.1/OG0001118.2/OG0001191.1/OG0001191.2/OG0001308.1/OG0001328.2/OG0001328.1/OG0001437.1/OG0001437.2/OG0001513.2/OG0001513.1/OG0001562.1/OG0001562.2/OG0001608.2/OG0001608.1/OG0001668.1/OG0001668.2/OG0001703.1/OG0001747.1/OG0001747.2/OG0001932.1/OG0001932.2/OG0001954.1/OG0002062.2/OG0002062.1/OG0002162.1/OG0002162.2/OG0002262.1/OG0002467.1/OG0002514.1/OG0002514.2/OG0002584.1/OG0002584.2/OG0002614.1/OG0002632.1/OG0002782.1/OG0002924.1/OG0003042.2/OG0003042.1/OG0003117.1/OG0003299.1/OG0003302.1/OG0003435.1/OG0003442.1/OG0003473.1/OG0003484.1/OG0003494.1/OG0003711.1/OG0003991.1/OG0004029.1/OG0004256.1/OG0004414.1/OG0004943.1/OG0004949.1/OG0005059.1/OG0005085.1/OG0005132.1/OG0005338.1/OG0005359.1/OG0005540.1/OG0005543.1/OG0005817.1/OG0005892.1/OG0005945.1/OG0005958.1/OG0006193.1/OG0006224.1/OG0006276.1/OG0006372.1/OG0006431.1/OG0006460.1/OG0006496.1/OG0006619.1/OG0006696.1/OG0006796.1/OG0006923.1/OG0007054.1/OG0007097.1/OG0007245.1/OG0007283.1/OG0007613.1/OG0007659.1/OG0007680.1/OG0007745.1/OG0007808.1/OG0008143.1/OG0008453.1</t>
  </si>
  <si>
    <t>OG0001104.2/OG0001104.1/OG0001340.2/OG0001340.3/OG0001340.1/OG0002335.2/OG0002335.1/OG0002928.2/OG0002928.1/OG0003508.1/OG0005443.1/OG0005861.1/OG0006213.1/OG0006863.1/OG0006966.1/OG0007313.1/OG0007576.1/OG0007795.1/OG0007852.1/OG0008072.1/OG0008158.1/OG0008435.1/OG0008757.1</t>
  </si>
  <si>
    <t>OG0001110.1/OG0001110.2/OG0001274.1/OG0001274.2/OG0004355.1/OG0005338.1/OG0006946.1/OG0007808.1</t>
  </si>
  <si>
    <t>OG0000612.2/OG0000612.3/OG0000612.1/OG0006451.1/OG0007666.1/OG0008144.1</t>
  </si>
  <si>
    <t>OG0004392.1/OG0005500.1/OG0006957.1/OG0007438.1</t>
  </si>
  <si>
    <t>OG0001274.1/OG0001274.2/OG0003085.1/OG0004424.1/OG0004721.1/OG0004732.1/OG0005032.1/OG0005109.1/OG0005485.1/OG0006924.1</t>
  </si>
  <si>
    <t>OG0000454.1/OG0000454.2/OG0001157.2/OG0001157.1/OG0002242.2/OG0002242.1/OG0002644.1/OG0003833.1/OG0004538.1/OG0005930.1</t>
  </si>
  <si>
    <t>OG0000539.2/OG0000539.1/OG0000539.3/OG0001952.1/OG0001952.2/OG0002278.2/OG0002278.1/OG0003581.1/OG0007682.1/OG0008115.1</t>
  </si>
  <si>
    <t>OG0001952.1/OG0001952.2/OG0007682.1/OG0008115.1</t>
  </si>
  <si>
    <t>OG0003581.1</t>
  </si>
  <si>
    <t>OG0006454.1</t>
  </si>
  <si>
    <t>OG0002278.2/OG0002278.1</t>
  </si>
  <si>
    <t>OG0000050.7/OG0000050.8/OG0000050.1/OG0000050.6/OG0000050.10/OG0000050.5/OG0000050.11/OG0000050.9/OG0000050.3/OG0000050.2/OG0000050.4/OG0000356.4/OG0000356.1/OG0000356.2/OG0000356.3/OG0001271.2/OG0001271.1</t>
  </si>
  <si>
    <t>OG0001322.1/OG0001322.2</t>
  </si>
  <si>
    <t>OG0000261.1/OG0000261.2/OG0000408.2/OG0000408.1/OG0000408.3/OG0000408.4/OG0000408.5/OG0000479.2/OG0000479.1/OG0000553.2/OG0000553.3/OG0000553.1/OG0000553.4/OG0000612.2/OG0000612.3/OG0000612.1/OG0000622.1/OG0000835.3/OG0000835.2/OG0000835.1/OG0000887.2/OG0000887.1/OG0000977.1/OG0001104.2/OG0001104.1/OG0001177.1/OG0001471.2/OG0001471.1/OG0001609.1/OG0001812.2/OG0001812.1/OG0001822.1/OG0001822.2/OG0001966.2/OG0001966.1/OG0002053.1/OG0002073.1/OG0002073.2/OG0002145.1/OG0002168.1/OG0002169.2/OG0002169.1/OG0002264.1/OG0002282.1/OG0002335.2/OG0002335.1/OG0002353.1/OG0002382.1/OG0002480.1/OG0002616.1/OG0002653.1/OG0002928.2/OG0002928.1/OG0003081.1/OG0003331.1/OG0003509.1/OG0003542.1/OG0003578.1/OG0003735.1/OG0003797.1/OG0003832.1/OG0003850.1/OG0003980.1/OG0004002.1/OG0004012.1/OG0004023.1/OG0004052.1/OG0004081.1/OG0004090.1/OG0004114.1/OG0004214.1/OG0004312.1/OG0004392.1/OG0004420.1/OG0004607.1/OG0004681.1/OG0004696.1/OG0004941.1/OG0005326.1/OG0005366.1/OG0005380.1/OG0005443.1/OG0005444.1/OG0005456.1/OG0005500.1/OG0005516.1/OG0005718.1/OG0005729.1/OG0005756.1/OG0005784.1/OG0005842.1/OG0005861.1/OG0005869.1/OG0005886.1/OG0005907.1/OG0005951.1/OG0006036.1/OG0006040.1/OG0006043.1/OG0006061.1/OG0006213.1/OG0006227.1/OG0006232.1/OG0006265.1/OG0006285.1/OG0006408.1/OG0006451.1/OG0006454.1/OG0006466.1/OG0006470.1/OG0006471.1/OG0006482.1/OG0006492.1/OG0006598.1/OG0006720.1/OG0006734.1/OG0006762.1/OG0006771.1/OG0006772.1/OG0006816.1/OG0006856.1/OG0006950.1/OG0006957.1/OG0006966.1/OG0006969.1/OG0007101.1/OG0007123.1/OG0007185.1/OG0007190.1/OG0007253.1/OG0007313.1/OG0007318.1/OG0007350.1/OG0007376.1/OG0007379.1/OG0007396.1/OG0007412.1/OG0007438.1/OG0007576.1/OG0007580.1/OG0007586.1/OG0007639.1/OG0007666.1/OG0007669.1/OG0007681.1/OG0007747.1/OG0007771.1/OG0007795.1/OG0007816.1/OG0007826.1/OG0007852.1/OG0007959.1/OG0007983.1/OG0008022.1/OG0008049.1/OG0008072.1/OG0008075.1/OG0008078.1/OG0008090.1/OG0008129.1/OG0008144.1/OG0008158.1/OG0008180.1/OG0008221.1/OG0008394.1/OG0008414.1/OG0008435.1/OG0008479.1/OG0008512.1/OG0008526.1/OG0008757.1/OG0008801.1/OG0008809.1/OG0009035.1/OG0009118.1/OG0009121.1/OG0010016.1</t>
  </si>
  <si>
    <t>OG0000266.6/OG0000266.3/OG0000266.5/OG0000266.1/OG0000266.2/OG0000266.4/OG0000390.1/OG0000390.3/OG0000390.5/OG0000390.6/OG0000390.4/OG0000390.2/OG0000512.1/OG0000512.8/OG0000512.3/OG0000512.7/OG0000512.9/OG0000512.5/OG0000512.6/OG0000512.4/OG0000512.2/OG0001056.1/OG0001056.2/OG0001215.1/OG0001215.2/OG0001453.2/OG0001453.1/OG0001576.2/OG0001576.1/OG0001626.1/OG0001626.2/OG0001696.1/OG0001696.2/OG0001758.1/OG0002231.1/OG0002231.2/OG0002306.2/OG0002306.1/OG0002593.1/OG0002628.2/OG0002628.1/OG0002830.1/OG0002905.1/OG0003064.1/OG0003080.1/OG0003207.1/OG0003286.1/OG0003293.1/OG0003568.2/OG0003568.1/OG0003576.1/OG0004117.2/OG0004117.1/OG0004126.1/OG0004500.1/OG0004784.1/OG0005046.2/OG0005046.1/OG0005069.1/OG0005136.1/OG0005197.1/OG0005197.3/OG0005197.2/OG0005301.1/OG0005373.1/OG0005439.1/OG0005474.1/OG0005560.1/OG0005609.1/OG0005794.1/OG0005927.1/OG0005947.1/OG0005991.1/OG0006049.1/OG0006225.1/OG0006260.1/OG0006397.1/OG0006692.1/OG0006746.1/OG0006746.2/OG0006825.1/OG0006834.1/OG0006989.1/OG0007000.1/OG0007225.1/OG0007413.1/OG0007459.1/OG0007594.1/OG0007609.1/OG0007724.1/OG0007882.1/OG0007884.1/OG0008057.1/OG0008059.1/OG0008252.1/OG0008252.2/OG0008253.1/OG0008563.1/OG0009069.1/OG0009377.1/OG0010069.1/OG0010076.1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</si>
  <si>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0000059.3/OG0000059.9/OG0000059.6/OG0000059.5/OG0000059.11/OG0000059.10/OG0000059.1/OG0000059.8/OG0000059.4/OG0000059.7/OG0000059.2/OG0000067.5/OG0000067.4/OG0000067.9/OG0000067.2/OG0000067.8/OG0000067.6/OG0000067.7/OG0000067.3/OG0000067.1/OG0000068.3/OG0000068.5/OG0000068.1/OG0000068.2/OG0000068.9/OG0000068.7/OG0000068.6/OG0000068.8/OG0000068.4/OG0000071.1/OG0000071.5/OG0000071.11/OG0000071.7/OG0000071.9/OG0000071.2/OG0000071.6/OG0000071.10/OG0000071.3/OG0000071.8/OG0000071.4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0000111.6/OG0000111.2/OG0000111.5/OG0000111.1/OG0000111.3/OG0000111.4/OG0000125.4/OG0000125.3/OG0000125.7/OG0000125.5/OG0000125.1/OG0000125.2/OG0000125.6/OG0000126.3/OG0000126.2/OG0000126.8/OG0000126.6/OG0000126.5/OG0000126.1/OG0000126.4/OG0000126.7/OG0000127.2/OG0000127.3/OG0000127.1/OG0000127.5/OG0000127.4/OG0000127.6/OG0000129.3/OG0000129.6/OG0000129.5/OG0000129.4/OG0000129.1/OG0000129.2/OG0000130.5/OG0000130.4/OG0000130.7/OG0000130.6/OG0000130.3/OG0000130.2/OG0000130.1/OG0000131.4/OG0000131.6/OG0000131.2/OG0000131.1/OG0000131.3/OG0000131.5/OG0000131.7/OG0000140.1/OG0000140.4/OG0000140.2/OG0000140.3/OG0000140.5/OG0000140.6/OG0000140.7/OG0000142.2/OG0000142.1/OG0000142.3/OG0000143.2/OG0000143.3/OG0000143.1/OG0000143.4/OG0000146.3/OG0000146.2/OG0000146.5/OG0000146.1/OG0000146.7/OG0000146.6/OG0000146.4/OG0000148.3/OG0000148.6/OG0000148.5/OG0000148.2/OG0000148.4/OG0000148.1/OG0000153.5/OG0000153.4/OG0000153.3/OG0000153.1/OG0000153.2/OG0000155.5/OG0000155.4/OG0000155.3/OG0000155.1/OG0000155.6/OG0000155.2/OG0000156.4/OG0000156.5/OG0000156.3/OG0000156.1/OG0000156.2/OG0000156.6/OG0000159.7/OG0000159.2/OG0000159.6/OG0000159.5/OG0000159.1/OG0000159.4/OG0000159.3/OG0000168.1/OG0000168.4/OG0000168.2/OG0000168.3/OG0000168.5/OG0000172.3/OG0000172.4/OG0000172.2/OG0000172.1/OG0000173.4/OG0000173.2/OG0000173.3/OG0000173.1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0000184.3/OG0000184.1/OG0000184.4/OG0000184.2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0000203.1/OG0000203.3/OG0000203.5/OG0000203.2/OG0000203.4/OG0000205.5/OG0000205.2/OG0000205.7/OG0000205.3/OG0000205.1/OG0000205.4/OG0000205.6/OG0000207.1/OG0000207.2/OG0000208.2/OG0000208.1/OG0000208.4/OG0000208.3/OG0000212.5/OG0000212.1/OG0000212.3/OG0000212.2/OG0000212.4/OG0000214.1/OG0000214.3/OG0000214.4/OG0000214.2/OG0000214.5/OG0000218.4/OG0000218.2/OG0000218.1/OG0000218.3/OG0000218.5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0000241.5/OG0000241.3/OG0000241.2/OG0000241.1/OG0000241.4/OG0000242.3/OG0000242.5/OG0000242.2/OG0000242.4/OG0000242.1/OG0000247.4/OG0000247.5/OG0000247.1/OG0000247.3/OG0000247.2/OG0000252.1/OG0000252.2/OG0000252.3/OG0000271.2/OG0000271.1/OG0000271.4/OG0000271.3/OG0000272.4/OG0000272.1/OG0000272.2/OG0000272.5/OG0000272.3/OG0000273.1/OG0000273.5/OG0000273.4/OG0000273.2/OG0000273.3/OG0000283.4/OG0000283.3/OG0000283.1/OG0000283.2/OG0000294.3/OG0000294.4/OG0000294.1/OG0000294.5/OG0000294.2/OG0000295.1/OG0000295.2/OG0000295.3/OG0000295.4/OG0000296.1/OG0000296.2/OG0000296.3/OG0000299.2/OG0000299.4/OG0000299.3/OG0000299.1/OG0000306.4/OG0000306.1/OG0000306.2/OG0000306.3/OG0000311.2/OG0000311.3/OG0000311.1/OG0000311.4/OG0000312.1/OG0000315.1/OG0000315.2/OG0000315.3/OG0000315.4/OG0000316.4/OG0000316.2/OG0000316.5/OG0000316.1/OG0000316.3/OG0000321.4/OG0000321.2/OG0000321.1/OG0000321.3/OG0000322.1/OG0000322.2/OG0000322.4/OG0000322.3/OG0000326.2/OG0000326.1/OG0000326.4/OG0000326.3/OG0000328.1/OG0000328.4/OG0000328.3/OG0000328.2/OG0000331.1/OG0000331.3/OG0000331.2/OG0000331.4/OG0000332.3/OG0000332.2/OG0000332.1/OG0000334.3/OG0000334.1/OG0000334.4/OG0000334.2/OG0000337.3/OG0000337.1/OG0000337.2/OG0000339.3/OG0000339.2/OG0000339.4/OG0000339.1/OG0000340.4/OG0000340.1/OG0000340.3/OG0000340.2/OG0000346.3/OG0000346.1/OG0000346.2/OG0000346.4/OG0000351.4/OG0000351.3/OG0000351.1/OG0000351.2/OG0000363.4/OG0000363.1/OG0000363.2/OG0000363.3/OG0000367.2/OG0000367.1/OG0000367.3/OG0000367.4/OG0000368.2/OG0000368.3/OG0000368.1/OG0000370.4/OG0000370.1/OG0000370.2/OG0000370.3/OG0000372.5/OG0000372.3/OG0000372.4/OG0000372.1/OG0000372.2/OG0000373.2/OG0000373.1/OG0000373.3/OG0000373.4/OG0000385.3/OG0000385.1/OG0000385.2/OG0000389.2/OG0000389.3/OG0000389.1/OG0000391.4/OG0000391.3/OG0000391.1/OG0000391.2/OG0000395.1/OG0000395.2/OG0000395.3/OG0000398.2/OG0000398.1/OG0000398.3/OG0000400.4/OG0000400.1/OG0000400.3/OG0000400.2/OG0000401.3/OG0000401.1/OG0000401.2/OG0000402.2/OG0000402.3/OG0000402.1/OG0000416.1/OG0000416.4/OG0000416.2/OG0000416.3/OG0000418.4/OG0000418.3/OG0000418.2/OG0000418.1/OG0000424.2/OG0000424.1/OG0000435.3/OG0000435.2/OG0000435.1/OG0000436.3/OG0000436.1/OG0000436.2/OG0000445.2/OG0000445.3/OG0000445.1/OG0000449.3/OG0000449.1/OG0000449.2/OG0000458.1/OG0000458.3/OG0000458.4/OG0000458.2/OG0000470.3/OG0000470.2/OG0000470.1/OG0000474.3/OG0000474.4/OG0000474.2/OG0000474.5/OG0000474.1/OG0000475.2/OG0000475.3/OG0000475.1/OG0000477.2/OG0000477.3/OG0000477.4/OG0000477.1/OG0000480.3/OG0000480.1/OG0000480.2/OG0000485.1/OG0000485.3/OG0000485.2/OG0000486.3/OG0000486.2/OG0000486.1/OG0000490.2/OG0000490.1/OG0000491.1/OG0000491.2/OG0000491.3/OG0000492.1/OG0000492.3/OG0000492.2/OG0000495.2/OG0000495.1/OG0000495.3/OG0000502.2/OG0000502.1/OG0000502.3/OG0000503.2/OG0000503.3/OG0000503.1/OG0000507.1/OG0000507.2/OG0000508.3/OG0000508.1/OG0000508.2/OG0000521.2/OG0000521.1/OG0000521.3/OG0000522.1/OG0000522.2/OG0000522.3/OG0000523.2/OG0000523.3/OG0000523.1/OG0000524.2/OG0000524.1/OG0000524.3/OG0000525.3/OG0000525.1/OG0000525.2/OG0000533.2/OG0000533.3/OG0000533.4/OG0000533.1/OG0000537.3/OG0000537.1/OG0000537.2/OG0000539.2/OG0000539.1/OG0000539.3/OG0000548.2/OG0000548.1/OG0000548.3/OG0000550.1/OG0000550.3/OG0000550.2/OG0000558.2/OG0000558.3/OG0000558.1/OG0000559.3/OG0000559.2/OG0000559.1/OG0000562.2/OG0000562.1/OG0000567.1/OG0000567.3/OG0000567.2/OG0000569.1/OG0000569.4/OG0000569.3/OG0000569.2/OG0000585.1/OG0000585.2/OG0000590.2/OG0000590.1/OG0000590.3/OG0000594.1/OG0000594.2/OG0000594.3/OG0000594.4/OG0000597.1/OG0000597.2/OG0000597.3/OG0000608.1/OG0000608.2/OG0000614.3/OG0000614.2/OG0000614.1/OG0000616.2/OG0000616.1/OG0000616.3/OG0000617.1/OG0000617.2/OG0000617.3/OG0000621.3/OG0000621.4/OG0000621.1/OG0000621.2/OG0000623.1/OG0000623.2/OG0000631.2/OG0000631.1/OG0000631.3/OG0000632.1/OG0000632.2/OG0000635.1/OG0000635.2/OG0000637.2/OG0000637.1/OG0000637.3/OG0000650.1/OG0000650.2/OG0000650.3/OG0000653.2/OG0000653.1/OG0000653.3/OG0000654.2/OG0000654.3/OG0000654.1/OG0000655.1/OG0000655.2/OG0000670.2/OG0000670.1/OG0000672.2/OG0000672.1/OG0000673.2/OG0000673.1/OG0000675.3/OG0000675.1/OG0000675.2/OG0000685.1/OG0000685.2/OG0000690.2/OG0000690.1/OG0000732.1/OG0000732.2/OG0000732.3/OG0000735.2/OG0000735.1/OG0000762.3/OG0000762.1/OG0000762.2/OG0000764.1/OG0000764.2/OG0000764.3/OG0000768.1/OG0000768.2/OG0000769.2/OG0000769.1/OG0000771.3/OG0000771.2/OG0000771.1/OG0000788.1/OG0000788.2/OG0000809.3/OG0000809.1/OG0000809.2/OG0000811.2/OG0000811.3/OG0000811.1/OG0000813.2/OG0000813.1/OG0000815.1/OG0000815.2/OG0000827.1/OG0000827.2/OG0000836.3/OG0000836.2/OG0000836.1/OG0000859.1/OG0000859.2/OG0000859.3/OG0000860.1/OG0000860.2/OG0000860.3/OG0000863.1/OG0000863.2/OG0000866.3/OG0000866.2/OG0000866.1/OG0000868.2/OG0000868.1/OG0000868.3/OG0000876.1/OG0000876.2/OG0000877.1/OG0000877.3/OG0000877.2/OG0000878.2/OG0000878.1/OG0000878.3/OG0000881.2/OG0000881.3/OG0000881.1/OG0000892.1/OG0000892.2/OG0000894.1/OG0000894.2/OG0000895.1/OG0000895.2/OG0000912.1/OG0000912.2/OG0000917.2/OG0000917.1/OG0000918.2/OG0000918.3/OG0000918.1/OG0000919.2/OG0000919.1/OG0000920.2/OG0000920.1/OG0000921.3/OG0000921.1/OG0000921.2/OG0000923.1/OG0000923.2/OG0000933.1/OG0000933.2/OG0000934.3/OG0000934.1/OG0000934.2/OG0000936.2/OG0000936.1/OG0000940.2/OG0000940.1/OG0000947.1/OG0000947.2/OG0000949.1/OG0000949.2/OG0000953.1/OG0000953.2/OG0000967.1/OG0000967.2/OG0000967.3/OG0000969.1/OG0000969.2/OG0000971.1/OG0000971.2/OG0000971.3/OG0000974.1/OG0000974.2/OG0000978.2/OG0000978.1/OG0000991.1/OG0000991.2/OG0001005.2/OG0001005.1/OG0001019.1/OG0001019.2/OG0001026.1/OG0001026.2/OG0001034.2/OG0001034.1/OG0001036.1/OG0001077.2/OG0001077.1/OG0001084.2/OG0001084.1/OG0001109.2/OG0001109.1/OG0001110.1/OG0001110.2/OG0001111.1/OG0001111.2/OG0001116.2/OG0001116.1/OG0001118.1/OG0001118.2/OG0001122.3/OG0001122.1/OG0001122.2/OG0001124.1/OG0001124.2/OG0001130.1/OG0001130.2/OG0001149.1/OG0001149.2/OG0001157.2/OG0001157.1/OG0001163.2/OG0001163.1/OG0001171.2/OG0001171.1/OG0001175.2/OG0001175.1/OG0001191.1/OG0001191.2/OG0001203.2/OG0001203.1/OG0001211.2/OG0001211.1/OG0001214.2/OG0001214.1/OG0001221.2/OG0001221.1/OG0001227.2/OG0001227.1/OG0001229.3/OG0001229.1/OG0001229.2/OG0001241.1/OG0001241.2/OG0001249.1/OG0001251.2/OG0001251.1/OG0001262.2/OG0001262.1/OG0001263.1/OG0001263.2/OG0001265.2/OG0001265.1/OG0001266.2/OG0001266.1/OG0001271.2/OG0001271.1/OG0001272.2/OG0001272.1/OG0001274.1/OG0001274.2/OG0001275.2/OG0001275.1/OG0001296.1/OG0001296.2/OG0001315.2/OG0001315.1/OG0001322.1/OG0001322.2/OG0001323.2/OG0001323.1/OG0001328.2/OG0001328.1/OG0001352.2/OG0001352.1/OG0001356.1/OG0001356.2/OG0001368.2/OG0001368.1/OG0001369.1/OG0001371.1/OG0001371.2/OG0001372.2/OG0001372.1/OG0001393.1/OG0001393.2/OG0001397.1/OG0001397.2/OG0001410.1/OG0001410.2/OG0001416.1/OG0001416.2/OG0001417.2/OG0001417.1/OG0001420.1/OG0001451.2/OG0001451.1/OG0001454.1/OG0001454.2/OG0001459.1/OG0001459.2/OG0001461.1/OG0001461.2/OG0001462.1/OG0001462.2/OG0001465.1/OG0001465.2/OG0001469.2/OG0001469.1/OG0001493.1/OG0001493.2/OG0001502.2/OG0001502.1/OG0001505.2/OG0001505.1/OG0001509.2/OG0001509.1/OG0001515.1/OG0001515.2/OG0001526.2/OG0001526.1/OG0001528.2/OG0001528.1/OG0001542.2/OG0001542.1/OG0001547.1/OG0001547.2/OG0001551.1/OG0001552.2/OG0001552.1/OG0001567.1/OG0001574.2/OG0001574.1/OG0001599.1/OG0001599.2/OG0001607.2/OG0001607.1/OG0001610.1/OG0001615.2/OG0001615.1/OG0001617.1/OG0001617.2/OG0001618.1/OG0001618.2/OG0001621.2/OG0001621.1/OG0001625.1/OG0001625.2/OG0001631.2/OG0001631.1/OG0001652.1/OG0001652.2/OG0001660.1/OG0001672.2/OG0001672.1/OG0001682.1/OG0001682.2/OG0001690.1/OG0001692.2/OG0001692.1/OG0001702.2/OG0001702.1/OG0001704.2/OG0001704.1/OG0001706.1/OG0001706.2/OG0001710.2/OG0001710.1/OG0001754.1/OG0001754.2/OG0001757.2/OG0001757.1/OG0001764.2/OG0001764.1/OG0001768.1/OG0001769.2/OG0001769.1/OG0001771.1/OG0001771.2/OG0001776.1/OG0001782.1/OG0001782.2/OG0001786.2/OG0001786.1/OG0001793.2/OG0001793.1/OG0001830.2/OG0001830.1/OG0001833.1/OG0001834.1/OG0001844.2/OG0001844.1/OG0001845.1/OG0001845.2/OG0001858.1/OG0001867.1/OG0001900.1/OG0001918.1/OG0001923.1/OG0001923.2/OG0001942.1/OG0001942.2/OG0001944.1/OG0001946.2/OG0001946.1/OG0001949.2/OG0001949.1/OG0001952.1/OG0001952.2/OG0001965.1/OG0001970.1/OG0001970.2/OG0001979.1/OG0001980.1/OG0001980.2/OG0001991.1/OG0002003.2/OG0002003.1/OG0002013.1/OG0002020.2/OG0002020.1/OG0002029.1/OG0002029.2/OG0002034.1/OG0002042.2/OG0002042.1/OG0002061.1/OG0002074.2/OG0002074.1/OG0002077.2/OG0002077.1/OG0002102.1/OG0002121.1/OG0002121.2/OG0002124.1/OG0002133.1/OG0002138.2/OG0002138.1/OG0002142.1/OG0002142.2/OG0002161.1/OG0002161.2/OG0002175.1/OG0002178.1/OG0002178.2/OG0002205.1/OG0002221.1/OG0002225.2/OG0002225.1/OG0002242.2/OG0002242.1/OG0002255.1/OG0002255.2/OG0002262.1/OG0002266.1/OG0002268.1/OG0002274.1/OG0002277.2/OG0002277.1/OG0002278.2/OG0002278.1/OG0002288.1/OG0002288.2/OG0002294.1/OG0002294.2/OG0002341.1/OG0002362.1/OG0002366.1/OG0002366.2/OG0002371.2/OG0002371.1/OG0002374.1/OG0002380.1/OG0002383.1/OG0002390.1/OG0002390.2/OG0002394.2/OG0002394.1/OG0002395.1/OG0002398.1/OG0002404.1/OG0002404.2/OG0002406.1/OG0002408.2/OG0002408.1/OG0002451.1/OG0002451.2/OG0002462.1/OG0002462.2/OG0002467.1/OG0002471.1/OG0002472.1/OG0002485.2/OG0002485.1/OG0002487.1/OG0002488.2/OG0002488.1/OG0002491.1/OG0002492.1/OG0002494.1/OG0002499.1/OG0002499.2/OG0002509.2/OG0002509.1/OG0002514.1/OG0002514.2/OG0002515.1/OG0002573.1/OG0002578.1/OG0002585.1/OG0002586.1/OG0002586.2/OG0002605.1/OG0002605.2/OG0002607.1/OG0002611.1/OG0002612.2/OG0002612.1/OG0002614.1/OG0002618.2/OG0002618.1/OG0002620.1/OG0002625.1/OG0002638.1/OG0002642.1/OG0002642.2/OG0002643.1/OG0002644.1/OG0002649.1/OG0002656.1/OG0002663.1/OG0002666.1/OG0002667.1/OG0002734.1/OG0002756.1/OG0002757.1/OG0002759.1/OG0002767.1/OG0002770.1/OG0002782.1/OG0002786.1/OG0002791.2/OG0002791.1/OG0002805.1/OG0002806.1/OG0002806.2/OG0002809.2/OG0002809.1/OG0002824.1/OG0002824.2/OG0002865.1/OG0002870.1/OG0002875.1/OG0002879.2/OG0002879.1/OG0002885.1/OG0002890.1/OG0002890.2/OG0002921.1/OG0002934.1/OG0002939.1/OG0002947.2/OG0002947.1/OG0002950.1/OG0002956.1/OG0002956.2/OG0002957.1/OG0002969.1/OG0002974.1/OG0003033.1/OG0003039.1/OG0003042.2/OG0003042.1/OG0003048.1/OG0003061.1/OG0003062.1/OG0003065.1/OG0003068.1/OG0003072.1/OG0003073.1/OG0003076.1/OG0003085.1/OG0003088.1/OG0003089.1/OG0003097.1/OG0003112.1/OG0003113.1/OG0003120.1/OG0003130.1/OG0003131.1/OG0003142.1/OG0003154.1/OG0003204.1/OG0003210.1/OG0003221.1/OG0003230.1/OG0003230.2/OG0003232.1/OG0003234.2/OG0003234.1/OG0003241.1/OG0003243.1/OG0003250.1/OG0003262.1/OG0003280.1/OG0003283.1/OG0003289.1/OG0003295.1/OG0003296.1/OG0003299.1/OG0003302.1/OG0003309.1/OG0003319.1/OG0003320.1/OG0003332.1/OG0003340.1/OG0003340.2/OG0003344.1/OG0003345.1/OG0003389.1/OG0003400.1/OG0003423.1/OG0003433.1/OG0003442.1/OG0003451.1/OG0003463.1/OG0003473.1/OG0003484.1/OG0003485.1/OG0003494.1/OG0003497.1/OG0003502.1/OG0003529.1/OG0003539.1/OG0003540.1/OG0003547.1/OG0003548.1/OG0003554.1/OG0003558.1/OG0003560.1/OG0003567.1/OG0003572.1/OG0003573.1/OG0003580.1/OG0003581.1/OG0003583.1/OG0003591.1/OG0003644.1/OG0003655.1/OG0003655.2/OG0003663.1/OG0003673.1/OG0003695.1/OG0003711.1/OG0003715.1/OG0003719.1/OG0003722.1/OG0003734.1/OG0003737.1/OG0003738.1/OG0003740.1/OG0003742.1/OG0003756.1/OG0003769.1/OG0003781.1/OG0003813.1/OG0003817.1/OG0003821.1/OG0003822.1/OG0003824.1/OG0003833.1/OG0003849.1/OG0003852.1/OG0003858.1/OG0003945.1/OG0003973.1/OG0003975.1/OG0003984.1/OG0004001.1/OG0004006.1/OG0004014.1/OG0004020.1/OG0004032.1/OG0004056.1/OG0004059.1/OG0004064.1/OG0004073.1/OG0004076.1/OG0004077.1/OG0004087.1/OG0004092.1/OG0004105.1/OG0004121.1/OG0004127.1/OG0004131.1/OG0004134.1/OG0004141.1/OG0004144.1/OG0004146.1/OG0004147.1/OG0004149.1/OG0004152.1/OG0004156.1/OG0004158.1/OG0004212.2/OG0004212.1/OG0004240.1/OG0004248.1/OG0004260.1/OG0004261.1/OG0004272.1/OG0004281.1/OG0004292.1/OG0004294.1/OG0004301.1/OG0004308.1/OG0004308.2/OG0004309.1/OG0004310.1/OG0004313.1/OG0004315.1/OG0004321.1/OG0004332.1/OG0004336.1/OG0004338.1/OG0004339.1/OG0004340.1/OG0004341.1/OG0004346.1/OG0004355.1/OG0004361.1/OG0004369.1/OG0004394.1/OG0004396.1/OG0004402.1/OG0004407.1/OG0004414.1/OG0004421.1/OG0004424.1/OG0004428.1/OG0004436.1/OG0004440.1/OG0004457.1/OG0004458.1/OG0004468.1/OG0004478.1/OG0004483.1/OG0004563.1/OG0004574.1/OG0004592.1/OG0004595.1/OG0004621.1/OG0004632.1/OG0004636.1/OG0004642.1/OG0004673.1/OG0004679.1/OG0004692.1/OG0004693.1/OG0004699.2/OG0004699.1/OG0004709.1/OG0004718.1/OG0004721.1/OG0004726.1/OG0004732.1/OG0004747.1/OG0004754.1/OG0004767.1/OG0004768.1/OG0004797.1/OG0004813.1/OG0004914.1/OG0004943.1/OG0004957.1/OG0004969.1/OG0004973.1/OG0004979.1/OG0004980.1/OG0004981.1/OG0004990.1/OG0004992.1/OG0004999.1/OG0005002.1/OG0005017.1/OG0005018.1/OG0005025.1/OG0005032.1/OG0005042.1/OG0005043.1/OG0005048.1/OG0005050.1/OG0005058.1/OG0005070.1/OG0005072.1/OG0005080.1/OG0005092.1/OG0005094.1/OG0005105.1/OG0005109.1/OG0005111.1/OG0005132.1/OG0005139.1/OG0005154.1/OG0005174.1/OG0005237.1/OG0005277.1/OG0005281.1/OG0005291.1/OG0005312.1/OG0005327.1/OG0005338.1/OG0005341.1/OG0005343.1/OG0005350.1/OG0005351.1/OG0005356.1/OG0005357.1/OG0005358.1/OG0005359.1/OG0005362.1/OG0005369.1/OG0005384.1/OG0005394.1/OG0005396.1/OG0005401.1/OG0005407.1/OG0005431.1/OG0005435.1/OG0005438.1/OG0005461.1/OG0005475.1/OG0005477.1/OG0005482.1/OG0005485.1/OG0005494.1/OG0005496.1/OG0005520.1/OG0005521.1/OG0005535.1/OG0005546.1/OG0005569.1/OG0005571.1/OG0005583.1/OG0005649.1/OG0005721.1/OG0005723.1/OG0005770.1/OG0005789.1/OG0005817.1/OG0005832.1/OG0005833.1/OG0005844.1/OG0005858.1/OG0005862.1/OG0005868.1/OG0005871.1/OG0005882.1/OG0005883.1/OG0005902.1/OG0005918.1/OG0005931.1/OG0005943.1/OG0005945.1/OG0005958.1/OG0005960.1/OG0005965.1/OG0005973.1/OG0006013.1/OG0006014.1/OG0006017.1/OG0006032.1/OG0006053.1/OG0006056.1/OG0006060.1/OG0006146.1/OG0006161.1/OG0006188.1/OG0006217.1/OG0006221.1/OG0006224.1/OG0006236.1/OG0006258.1/OG0006276.1/OG0006293.1/OG0006297.1/OG0006315.1/OG0006320.1/OG0006328.1/OG0006331.1/OG0006337.1/OG0006346.1/OG0006362.1/OG0006372.1/OG0006373.1/OG0006413.1/OG0006424.1/OG0006430.1/OG0006431.1/OG0006432.1/OG0006436.1/OG0006440.1/OG0006445.1/OG0006460.1/OG0006468.1/OG0006480.1/OG0006481.1/OG0006488.1/OG0006490.1/OG0006496.1/OG0006505.1/OG0006511.1/OG0006513.1/OG0006518.1/OG0006600.1/OG0006615.1/OG0006619.1/OG0006678.1/OG0006681.1/OG0006697.1/OG0006699.1/OG0006703.1/OG0006717.1/OG0006722.1/OG0006754.1/OG0006757.1/OG0006776.1/OG0006792.1/OG0006796.1/OG0006817.1/OG0006824.1/OG0006885.1/OG0006891.1/OG0006909.1/OG0006913.1/OG0006923.1/OG0006924.1/OG0006927.1/OG0006942.1/OG0006946.1/OG0006968.1/OG0007054.1/OG0007073.1/OG0007097.1/OG0007110.1/OG0007142.1/OG0007143.1/OG0007157.1/OG0007172.1/OG0007208.1/OG0007210.1/OG0007214.1/OG0007223.1/OG0007239.1/OG0007249.1/OG0007278.1/OG0007283.1/OG0007291.1/OG0007298.1/OG0007305.1/OG0007320.1/OG0007323.1/OG0007380.1/OG0007384.1/OG0007409.1/OG0007562.1/OG0007613.1/OG0007659.1/OG0007680.1/OG0007682.1/OG0007722.1/OG0007741.1/OG0007792.1/OG0007808.1/OG0007811.1/OG0007818.1/OG0007832.1/OG0007843.1/OG0007845.1/OG0007848.1/OG0008012.1/OG0008039.1/OG0008097.1/OG0008100.1/OG0008115.1/OG0008120.1/OG0008143.1/OG0008151.1/OG0008191.1/OG0008363.1/OG0008453.1/OG0008471.1/OG0008492.1/OG0008785.1/OG0009072.1/OG0009354.1/OG0009945.1/OG0010635.1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</si>
  <si>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0000053.9/OG0000053.10/OG0000053.2/OG0000053.7/OG0000053.12/OG0000053.4/OG0000053.1/OG0000053.6/OG0000053.11/OG0000053.8/OG0000053.5/OG0000053.3/OG0000058.8/OG0000058.5/OG0000058.6/OG0000058.4/OG0000058.3/OG0000058.9/OG0000058.7/OG0000058.10/OG0000058.1/OG0000058.2/OG0000071.1/OG0000071.5/OG0000071.11/OG0000071.7/OG0000071.9/OG0000071.2/OG0000071.6/OG0000071.10/OG0000071.3/OG0000071.8/OG0000071.4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0000125.4/OG0000125.3/OG0000125.7/OG0000125.5/OG0000125.1/OG0000125.2/OG0000125.6/OG0000126.3/OG0000126.2/OG0000126.8/OG0000126.6/OG0000126.5/OG0000126.1/OG0000126.4/OG0000126.7/OG0000127.2/OG0000127.3/OG0000127.1/OG0000127.5/OG0000127.4/OG0000127.6/OG0000129.3/OG0000129.6/OG0000129.5/OG0000129.4/OG0000129.1/OG0000129.2/OG0000130.5/OG0000130.4/OG0000130.7/OG0000130.6/OG0000130.3/OG0000130.2/OG0000130.1/OG0000131.4/OG0000131.6/OG0000131.2/OG0000131.1/OG0000131.3/OG0000131.5/OG0000131.7/OG0000142.2/OG0000142.1/OG0000142.3/OG0000143.2/OG0000143.3/OG0000143.1/OG0000143.4/OG0000146.3/OG0000146.2/OG0000146.5/OG0000146.1/OG0000146.7/OG0000146.6/OG0000146.4/OG0000148.3/OG0000148.6/OG0000148.5/OG0000148.2/OG0000148.4/OG0000148.1/OG0000153.5/OG0000153.4/OG0000153.3/OG0000153.1/OG0000153.2/OG0000155.5/OG0000155.4/OG0000155.3/OG0000155.1/OG0000155.6/OG0000155.2/OG0000156.4/OG0000156.5/OG0000156.3/OG0000156.1/OG0000156.2/OG0000156.6/OG0000168.1/OG0000168.4/OG0000168.2/OG0000168.3/OG0000168.5/OG0000173.4/OG0000173.2/OG0000173.3/OG0000173.1/OG0000175.3/OG0000175.1/OG0000175.2/OG0000175.6/OG0000175.5/OG0000175.4/OG0000178.3/OG0000178.6/OG0000178.4/OG0000178.5/OG0000178.1/OG0000178.2/OG0000180.6/OG0000180.4/OG0000180.3/OG0000180.2/OG0000180.5/OG0000180.1/OG0000182.3/OG0000182.5/OG0000182.2/OG0000182.6/OG0000182.1/OG0000182.4/OG0000188.4/OG0000188.3/OG0000188.1/OG0000188.2/OG0000192.1/OG0000192.2/OG0000192.5/OG0000192.4/OG0000192.3/OG0000193.1/OG0000193.2/OG0000193.5/OG0000193.4/OG0000193.3/OG0000196.3/OG0000196.5/OG0000196.4/OG0000196.1/OG0000196.2/OG0000203.1/OG0000203.3/OG0000203.5/OG0000203.2/OG0000203.4/OG0000205.5/OG0000205.2/OG0000205.7/OG0000205.3/OG0000205.1/OG0000205.4/OG0000205.6/OG0000208.2/OG0000208.1/OG0000208.4/OG0000208.3/OG0000212.5/OG0000212.1/OG0000212.3/OG0000212.2/OG0000212.4/OG0000214.1/OG0000214.3/OG0000214.4/OG0000214.2/OG0000214.5/OG0000218.4/OG0000218.2/OG0000218.1/OG0000218.3/OG0000218.5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0000295.1/OG0000295.2/OG0000295.3/OG0000295.4/OG0000296.1/OG0000296.2/OG0000296.3/OG0000306.4/OG0000306.1/OG0000306.2/OG0000306.3/OG0000315.1/OG0000315.2/OG0000315.3/OG0000315.4/OG0000321.4/OG0000321.2/OG0000321.1/OG0000321.3/OG0000326.2/OG0000326.1/OG0000326.4/OG0000326.3/OG0000331.1/OG0000331.3/OG0000331.2/OG0000331.4/OG0000332.3/OG0000332.2/OG0000332.1/OG0000337.3/OG0000337.1/OG0000337.2/OG0000339.3/OG0000339.2/OG0000339.4/OG0000339.1/OG0000340.4/OG0000340.1/OG0000340.3/OG0000340.2/OG0000363.4/OG0000363.1/OG0000363.2/OG0000363.3/OG0000367.2/OG0000367.1/OG0000367.3/OG0000367.4/OG0000368.2/OG0000368.3/OG0000368.1/OG0000372.5/OG0000372.3/OG0000372.4/OG0000372.1/OG0000372.2/OG0000373.2/OG0000373.1/OG0000373.3/OG0000373.4/OG0000385.3/OG0000385.1/OG0000385.2/OG0000395.1/OG0000395.2/OG0000395.3/OG0000398.2/OG0000398.1/OG0000398.3/OG0000401.3/OG0000401.1/OG0000401.2/OG0000416.1/OG0000416.4/OG0000416.2/OG0000416.3/OG0000424.2/OG0000424.1/OG0000435.3/OG0000435.2/OG0000435.1/OG0000436.3/OG0000436.1/OG0000436.2/OG0000445.2/OG0000445.3/OG0000445.1/OG0000458.1/OG0000458.3/OG0000458.4/OG0000458.2/OG0000475.2/OG0000475.3/OG0000475.1/OG0000477.2/OG0000477.3/OG0000477.4/OG0000477.1/OG0000492.1/OG0000492.3/OG0000492.2/OG0000508.3/OG0000508.1/OG0000508.2/OG0000523.2/OG0000523.3/OG0000523.1/OG0000533.2/OG0000533.3/OG0000533.4/OG0000533.1/OG0000537.3/OG0000537.1/OG0000537.2/OG0000548.2/OG0000548.1/OG0000548.3/OG0000567.1/OG0000567.3/OG0000567.2/OG0000585.1/OG0000585.2/OG0000594.1/OG0000594.2/OG0000594.3/OG0000594.4/OG0000614.3/OG0000614.2/OG0000614.1/OG0000616.2/OG0000616.1/OG0000616.3/OG0000617.1/OG0000617.2/OG0000617.3/OG0000621.3/OG0000621.4/OG0000621.1/OG0000621.2/OG0000623.1/OG0000623.2/OG0000631.2/OG0000631.1/OG0000631.3/OG0000632.1/OG0000632.2/OG0000635.1/OG0000635.2/OG0000650.1/OG0000650.2/OG0000650.3/OG0000654.2/OG0000654.3/OG0000654.1/OG0000655.1/OG0000655.2/OG0000670.2/OG0000670.1/OG0000672.2/OG0000672.1/OG0000673.2/OG0000673.1/OG0000690.2/OG0000690.1/OG0000762.3/OG0000762.1/OG0000762.2/OG0000764.1/OG0000764.2/OG0000764.3/OG0000769.2/OG0000769.1/OG0000788.1/OG0000788.2/OG0000809.3/OG0000809.1/OG0000809.2/OG0000813.2/OG0000813.1/OG0000836.3/OG0000836.2/OG0000836.1/OG0000859.1/OG0000859.2/OG0000859.3/OG0000863.1/OG0000863.2/OG0000866.3/OG0000866.2/OG0000866.1/OG0000868.2/OG0000868.1/OG0000868.3/OG0000878.2/OG0000878.1/OG0000878.3/OG0000894.1/OG0000894.2/OG0000912.1/OG0000912.2/OG0000918.2/OG0000918.3/OG0000918.1/OG0000923.1/OG0000923.2/OG0000934.3/OG0000934.1/OG0000934.2/OG0000947.1/OG0000947.2/OG0000949.1/OG0000949.2/OG0000953.1/OG0000953.2/OG0000969.1/OG0000969.2/OG0000974.1/OG0000974.2/OG0000991.1/OG0000991.2/OG0001005.2/OG0001005.1/OG0001019.1/OG0001019.2/OG0001036.1/OG0001116.2/OG0001116.1/OG0001122.3/OG0001122.1/OG0001122.2/OG0001124.1/OG0001124.2/OG0001163.2/OG0001163.1/OG0001171.2/OG0001171.1/OG0001221.2/OG0001221.1/OG0001229.3/OG0001229.1/OG0001229.2/OG0001251.2/OG0001251.1/OG0001263.1/OG0001263.2/OG0001265.2/OG0001265.1/OG0001272.2/OG0001272.1/OG0001296.1/OG0001296.2/OG0001315.2/OG0001315.1/OG0001322.1/OG0001322.2/OG0001371.1/OG0001371.2/OG0001416.1/OG0001416.2/OG0001417.2/OG0001417.1/OG0001459.1/OG0001459.2/OG0001461.1/OG0001461.2/OG0001465.1/OG0001465.2/OG0001493.1/OG0001493.2/OG0001505.2/OG0001505.1/OG0001515.1/OG0001515.2/OG0001526.2/OG0001526.1/OG0001542.2/OG0001542.1/OG0001547.1/OG0001547.2/OG0001551.1/OG0001574.2/OG0001574.1/OG0001610.1/OG0001621.2/OG0001621.1/OG0001625.1/OG0001625.2/OG0001768.1/OG0001769.2/OG0001769.1/OG0001771.1/OG0001771.2/OG0001776.1/OG0001834.1/OG0001844.2/OG0001844.1/OG0001900.1/OG0001923.1/OG0001923.2/OG0001944.1/OG0001946.2/OG0001946.1/OG0001980.1/OG0001980.2/OG0002013.1/OG0002029.1/OG0002029.2/OG0002034.1/OG0002061.1/OG0002077.2/OG0002077.1/OG0002138.2/OG0002138.1/OG0002225.2/OG0002225.1/OG0002242.2/OG0002242.1/OG0002266.1/OG0002274.1/OG0002277.2/OG0002277.1/OG0002294.1/OG0002294.2/OG0002362.1/OG0002383.1/OG0002390.1/OG0002390.2/OG0002395.1/OG0002406.1/OG0002451.1/OG0002451.2/OG0002462.1/OG0002462.2/OG0002488.2/OG0002488.1/OG0002492.1/OG0002499.1/OG0002499.2/OG0002605.1/OG0002605.2/OG0002611.1/OG0002642.1/OG0002642.2/OG0002667.1/OG0002756.1/OG0002757.1/OG0002759.1/OG0002767.1/OG0002782.1/OG0002865.1/OG0002879.2/OG0002879.1/OG0002939.1/OG0002974.1/OG0003048.1/OG0003062.1/OG0003085.1/OG0003089.1/OG0003097.1/OG0003130.1/OG0003262.1/OG0003299.1/OG0003389.1/OG0003485.1/OG0003494.1/OG0003502.1/OG0003547.1/OG0003554.1/OG0003560.1/OG0003572.1/OG0003573.1/OG0003583.1/OG0003673.1/OG0003695.1/OG0003715.1/OG0003737.1/OG0003740.1/OG0003742.1/OG0003756.1/OG0003817.1/OG0003824.1/OG0003858.1/OG0003945.1/OG0004001.1/OG0004006.1/OG0004020.1/OG0004056.1/OG0004073.1/OG0004121.1/OG0004131.1/OG0004141.1/OG0004156.1/OG0004212.2/OG0004212.1/OG0004240.1/OG0004261.1/OG0004272.1/OG0004308.1/OG0004308.2/OG0004313.1/OG0004339.1/OG0004340.1/OG0004346.1/OG0004421.1/OG0004436.1/OG0004468.1/OG0004478.1/OG0004595.1/OG0004621.1/OG0004709.1/OG0004747.1/OG0004754.1/OG0004813.1/OG0004943.1/OG0004969.1/OG0004979.1/OG0005105.1/OG0005277.1/OG0005281.1/OG0005291.1/OG0005327.1/OG0005341.1/OG0005350.1/OG0005369.1/OG0005396.1/OG0005407.1/OG0005431.1/OG0005482.1/OG0005569.1/OG0005721.1/OG0005770.1/OG0005789.1/OG0005858.1/OG0005871.1/OG0005902.1/OG0005931.1/OG0006014.1/OG0006032.1/OG0006060.1/OG0006146.1/OG0006161.1/OG0006236.1/OG0006297.1/OG0006315.1/OG0006328.1/OG0006424.1/OG0006436.1/OG0006480.1/OG0006488.1/OG0006505.1/OG0006615.1/OG0006681.1/OG0006717.1/OG0006754.1/OG0006757.1/OG0006792.1/OG0006824.1/OG0006885.1/OG0006891.1/OG0006909.1/OG0006942.1/OG0007143.1/OG0007172.1/OG0007208.1/OG0007249.1/OG0007278.1/OG0007323.1/OG0007792.1/OG0007843.1/OG0007848.1/OG0008012.1/OG0008039.1/OG0008097.1/OG0008120.1/OG0008191.1/OG0008363.1/OG0009072.1</t>
  </si>
  <si>
    <t>OG0000266.6/OG0000266.3/OG0000266.5/OG0000266.1/OG0000266.2/OG0000266.4/OG0000512.1/OG0000512.8/OG0000512.3/OG0000512.7/OG0000512.9/OG0000512.5/OG0000512.6/OG0000512.4/OG0000512.2/OG0001215.1/OG0001215.2/OG0001453.2/OG0001453.1/OG0001626.1/OG0001626.2/OG0001696.1/OG0001696.2/OG0002830.1/OG0003293.1/OG0003568.2/OG0003568.1/OG0004117.2/OG0004117.1/OG0004126.1/OG0004500.1/OG0004784.1/OG0005069.1/OG0005197.1/OG0005197.3/OG0005197.2/OG0005373.1/OG0005474.1/OG0005794.1/OG0005991.1/OG0006049.1/OG0006397.1/OG0006834.1/OG0007225.1/OG0007594.1/OG0007882.1/OG0009377.1</t>
  </si>
  <si>
    <t>OG0000479.2/OG0000479.1/OG0000553.2/OG0000553.3/OG0000553.1/OG0000553.4/OG0000622.1/OG0000887.2/OG0000887.1/OG0000977.1/OG0001609.1/OG0001822.1/OG0001822.2/OG0002053.1/OG0002264.1/OG0002480.1/OG0002616.1/OG0004002.1/OG0004012.1/OG0004114.1/OG0004696.1/OG0004941.1/OG0005366.1/OG0005516.1/OG0005729.1/OG0005842.1/OG0005886.1/OG0005907.1/OG0005951.1/OG0006285.1/OG0006408.1/OG0006598.1/OG0006771.1/OG0006856.1/OG0006957.1/OG0006969.1/OG0007185.1/OG0007190.1/OG0007318.1/OG0007379.1/OG0007412.1/OG0007681.1/OG0008022.1/OG0008078.1/OG0008809.1/OG0010016.1</t>
  </si>
  <si>
    <t>OG0000196.3/OG0000196.5/OG0000196.4/OG0000196.1/OG0000196.2/OG0000815.1/OG0000815.2/OG0000917.2/OG0000917.1/OG0000919.2/OG0000919.1/OG0001867.1/OG0005002.1</t>
  </si>
  <si>
    <t>OG0000114.2/OG0000114.1/OG0000114.3/OG0000114.5/OG0000114.4/OG0000196.3/OG0000196.5/OG0000196.4/OG0000196.1/OG0000196.2/OG0000299.2/OG0000299.4/OG0000299.3/OG0000299.1/OG0000709.3/OG0000709.1/OG0000709.2/OG0000815.1/OG0000815.2/OG0000917.2/OG0000917.1/OG0000919.2/OG0000919.1/OG0001052.2/OG0001052.1/OG0001621.2/OG0001621.1/OG0001867.1/OG0001942.1/OG0001942.2/OG0002242.2/OG0002242.1/OG0002248.1/OG0002876.1/OG0003320.1/OG0003423.1/OG0003655.1/OG0003655.2/OG0004149.1/OG0005002.1/OG0005043.1/OG0007811.1</t>
  </si>
  <si>
    <t>OG0001966.2/OG0001966.1/OG0003735.1</t>
  </si>
  <si>
    <t>OG0001052.2/OG0001052.1/OG0001621.2/OG0001621.1/OG0002242.2/OG0002242.1</t>
  </si>
  <si>
    <t>OG0000031.13/OG0000031.5/OG0000031.16/OG0000031.1/OG0000031.4/OG0000031.14/OG0000031.8/OG0000031.9/OG0000031.10/OG0000031.2/OG0000031.6/OG0000031.7/OG0000031.12/OG0000031.15/OG0000031.3/OG0000031.11/OG0000031.17/OG0002974.1/OG0006340.1</t>
  </si>
  <si>
    <t>OG0001761.1/OG0001761.2</t>
  </si>
  <si>
    <t>OG0003978.1</t>
  </si>
  <si>
    <t>OG0002019.1/OG0002159.2/OG0002159.1/OG0002159.3/OG0002490.1/OG0002490.2/OG0003106.1/OG0003596.1/OG0007983.1/OG0008529.1/OG0009067.1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</si>
  <si>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0000068.3/OG0000068.5/OG0000068.1/OG0000068.2/OG0000068.9/OG0000068.7/OG0000068.6/OG0000068.8/OG0000068.4/OG0000200.4/OG0000200.5/OG0000200.2/OG0000200.6/OG0000200.3/OG0000200.1/OG0000219.5/OG0000219.1/OG0000219.4/OG0000219.3/OG0000219.2/OG0000366.2/OG0000366.1/OG0000366.3/OG0000387.2/OG0000387.1/OG0000387.4/OG0000387.3/OG0000491.1/OG0000491.2/OG0000491.3/OG0000663.3/OG0000663.2/OG0000663.1/OG0000691.2/OG0000691.1/OG0000728.3/OG0000728.1/OG0000728.2/OG0000797.1/OG0000797.3/OG0000797.2/OG0001268.1/OG0001268.2/OG0001627.1/OG0001627.2/OG0001751.2/OG0001751.1/OG0002207.1/OG0002207.2/OG0002412.2/OG0002412.1/OG0002651.1/OG0002728.1/OG0002782.1/OG0003048.1/OG0003142.1/OG0003275.1/OG0003275.2/OG0003788.1/OG0004083.1/OG0004115.1/OG0004304.1/OG0004632.1/OG0005361.1/OG0006199.1/OG0006722.1/OG0006794.1/OG0007073.1/OG0008492.1</t>
  </si>
  <si>
    <t>OG0001180.2/OG0001180.1/OG0001180.3/OG0001291.1/OG0001576.2/OG0001576.1/OG0004172.1/OG0007786.1/OG0009366.2/OG0009366.1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</si>
  <si>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0000071.1/OG0000071.5/OG0000071.11/OG0000071.7/OG0000071.9/OG0000071.2/OG0000071.6/OG0000071.10/OG0000071.3/OG0000071.8/OG0000071.4/OG0000074.1/OG0000074.8/OG0000074.3/OG0000074.2/OG0000074.6/OG0000074.5/OG0000074.7/OG0000074.4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0000150.2/OG0000150.4/OG0000150.3/OG0000150.1/OG0000150.5/OG0000168.1/OG0000168.4/OG0000168.2/OG0000168.3/OG0000168.5/OG0000170.2/OG0000170.4/OG0000170.1/OG0000170.3/OG0000171.3/OG0000171.1/OG0000171.2/OG0000171.5/OG0000171.4/OG0000172.3/OG0000172.4/OG0000172.2/OG0000172.1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0000186.3/OG0000186.6/OG0000186.1/OG0000186.4/OG0000186.2/OG0000186.5/OG0000187.6/OG0000187.5/OG0000187.4/OG0000187.3/OG0000187.1/OG0000187.2/OG0000192.1/OG0000192.2/OG0000192.5/OG0000192.4/OG0000192.3/OG0000193.1/OG0000193.2/OG0000193.5/OG0000193.4/OG0000193.3/OG0000200.4/OG0000200.5/OG0000200.2/OG0000200.6/OG0000200.3/OG0000200.1/OG0000203.1/OG0000203.3/OG0000203.5/OG0000203.2/OG0000203.4/OG0000208.2/OG0000208.1/OG0000208.4/OG0000208.3/OG0000218.4/OG0000218.2/OG0000218.1/OG0000218.3/OG0000218.5/OG0000222.2/OG0000222.1/OG0000222.4/OG0000222.5/OG0000222.3/OG0000242.3/OG0000242.5/OG0000242.2/OG0000242.4/OG0000242.1/OG0000244.3/OG0000244.2/OG0000244.4/OG0000244.1/OG0000247.4/OG0000247.5/OG0000247.1/OG0000247.3/OG0000247.2/OG0000248.4/OG0000248.2/OG0000248.3/OG0000248.1/OG0000248.5/OG0000256.4/OG0000256.5/OG0000256.3/OG0000256.1/OG0000256.2/OG0000257.3/OG0000257.1/OG0000257.2/OG0000265.3/OG0000265.1/OG0000265.2/OG0000265.4/OG0000265.5/OG0000267.4/OG0000267.1/OG0000267.2/OG0000267.5/OG0000267.3/OG0000269.4/OG0000269.2/OG0000269.3/OG0000269.1/OG0000273.1/OG0000273.5/OG0000273.4/OG0000273.2/OG0000273.3/OG0000280.1/OG0000280.2/OG0000280.4/OG0000280.3/OG0000283.4/OG0000283.3/OG0000283.1/OG0000283.2/OG0000293.1/OG0000293.3/OG0000293.4/OG0000293.5/OG0000293.2/OG0000294.3/OG0000294.4/OG0000294.1/OG0000294.5/OG0000294.2/OG0000295.1/OG0000295.2/OG0000295.3/OG0000295.4/OG0000297.3/OG0000297.2/OG0000297.1/OG0000297.4/OG0000298.3/OG0000298.4/OG0000298.5/OG0000298.1/OG0000298.2/OG0000299.2/OG0000299.4/OG0000299.3/OG0000299.1/OG0000305.1/OG0000305.4/OG0000305.2/OG0000305.3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0000344.3/OG0000344.1/OG0000344.4/OG0000344.2/OG0000346.3/OG0000346.1/OG0000346.2/OG0000346.4/OG0000351.4/OG0000351.3/OG0000351.1/OG0000351.2/OG0000354.3/OG0000354.2/OG0000354.1/OG0000356.4/OG0000356.1/OG0000356.2/OG0000356.3/OG0000358.2/OG0000358.1/OG0000358.3/OG0000358.4/OG0000359.1/OG0000359.4/OG0000359.3/OG0000359.2/OG0000367.2/OG0000367.1/OG0000367.3/OG0000367.4/OG0000368.2/OG0000368.3/OG0000368.1/OG0000373.2/OG0000373.1/OG0000373.3/OG0000373.4/OG0000375.4/OG0000375.3/OG0000375.2/OG0000375.1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0000400.4/OG0000400.1/OG0000400.3/OG0000400.2/OG0000402.2/OG0000402.3/OG0000402.1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0000429.3/OG0000429.2/OG0000429.1/OG0000433.3/OG0000433.2/OG0000433.1/OG0000445.2/OG0000445.3/OG0000445.1/OG0000448.2/OG0000448.4/OG0000448.1/OG0000448.3/OG0000449.3/OG0000449.1/OG0000449.2/OG0000454.1/OG0000454.2/OG0000456.4/OG0000456.2/OG0000456.3/OG0000456.1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0000486.3/OG0000486.2/OG0000486.1/OG0000492.1/OG0000492.3/OG0000492.2/OG0000500.3/OG0000500.2/OG0000500.1/OG0000501.1/OG0000502.2/OG0000502.1/OG0000502.3/OG0000507.1/OG0000507.2/OG0000520.2/OG0000520.3/OG0000520.1/OG0000521.2/OG0000521.1/OG0000521.3/OG0000523.2/OG0000523.3/OG0000523.1/OG0000524.2/OG0000524.1/OG0000524.3/OG0000525.3/OG0000525.1/OG0000525.2/OG0000526.3/OG0000526.2/OG0000526.1/OG0000538.3/OG0000538.2/OG0000538.4/OG0000538.1/OG0000540.3/OG0000540.4/OG0000540.2/OG0000540.1/OG0000541.1/OG0000541.2/OG0000541.3/OG0000543.3/OG0000543.2/OG0000543.4/OG0000543.1/OG0000544.3/OG0000544.1/OG0000544.2/OG0000549.2/OG0000549.1/OG0000559.3/OG0000559.2/OG0000559.1/OG0000561.2/OG0000561.3/OG0000561.1/OG0000567.1/OG0000567.3/OG0000567.2/OG0000571.3/OG0000571.1/OG0000571.2/OG0000580.2/OG0000580.1/OG0000580.3/OG0000582.3/OG0000582.1/OG0000582.2/OG0000583.2/OG0000583.1/OG0000583.3/OG0000590.2/OG0000590.1/OG0000590.3/OG0000607.1/OG0000607.2/OG0000608.1/OG0000608.2/OG0000613.1/OG0000613.3/OG0000613.2/OG0000614.3/OG0000614.2/OG0000614.1/OG0000617.1/OG0000617.2/OG0000617.3/OG0000618.2/OG0000618.1/OG0000618.3/OG0000619.1/OG0000619.3/OG0000619.2/OG0000623.1/OG0000623.2/OG0000631.2/OG0000631.1/OG0000631.3/OG0000632.1/OG0000632.2/OG0000634.3/OG0000634.1/OG0000634.2/OG0000635.1/OG0000635.2/OG0000636.3/OG0000636.1/OG0000636.2/OG0000653.2/OG0000653.1/OG0000653.3/OG0000664.1/OG0000664.2/OG0000666.3/OG0000666.2/OG0000666.1/OG0000667.1/OG0000667.3/OG0000667.2/OG0000670.2/OG0000670.1/OG0000671.3/OG0000671.1/OG0000671.2/OG0000672.2/OG0000672.1/OG0000695.2/OG0000695.3/OG0000695.1/OG0000696.1/OG0000696.2/OG0000696.3/OG0000697.2/OG0000697.1/OG0000704.2/OG0000704.1/OG0000704.3/OG0000707.1/OG0000707.3/OG0000707.2/OG0000708.2/OG0000708.3/OG0000708.1/OG0000709.3/OG0000709.1/OG0000709.2/OG0000710.3/OG0000710.1/OG0000710.2/OG0000712.1/OG0000712.2/OG0000737.1/OG0000737.3/OG0000737.2/OG0000741.2/OG0000741.1/OG0000741.3/OG0000744.1/OG0000744.2/OG0000745.2/OG0000745.1/OG0000745.3/OG0000746.1/OG0000746.2/OG0000757.1/OG0000763.1/OG0000763.2/OG0000764.1/OG0000764.2/OG0000764.3/OG0000771.3/OG0000771.2/OG0000771.1/OG0000772.1/OG0000772.2/OG0000781.2/OG0000781.1/OG0000785.1/OG0000785.2/OG0000789.1/OG0000789.2/OG0000793.1/OG0000793.2/OG0000794.1/OG0000794.2/OG0000795.1/OG0000795.2/OG0000805.3/OG0000805.2/OG0000805.1/OG0000811.2/OG0000811.3/OG0000811.1/OG0000812.1/OG0000812.2/OG0000812.3/OG0000815.1/OG0000815.2/OG0000828.1/OG0000828.2/OG0000831.2/OG0000831.1/OG0000832.1/OG0000832.3/OG0000832.2/OG0000833.2/OG0000833.1/OG0000837.1/OG0000837.2/OG0000840.1/OG0000840.2/OG0000858.1/OG0000858.2/OG0000858.3/OG0000860.1/OG0000860.2/OG0000860.3/OG0000862.2/OG0000862.1/OG0000868.2/OG0000868.1/OG0000868.3/OG0000870.3/OG0000870.1/OG0000870.2/OG0000880.2/OG0000880.1/OG0000884.2/OG0000884.1/OG0000886.1/OG0000886.3/OG0000886.2/OG0000890.3/OG0000890.2/OG0000890.1/OG0000892.1/OG0000892.2/OG0000897.2/OG0000897.1/OG0000904.2/OG0000904.3/OG0000904.1/OG0000915.1/OG0000915.2/OG0000917.2/OG0000917.1/OG0000918.2/OG0000918.3/OG0000918.1/OG0000920.2/OG0000920.1/OG0000921.3/OG0000921.1/OG0000921.2/OG0000935.2/OG0000935.1/OG0000936.2/OG0000936.1/OG0000938.1/OG0000938.3/OG0000938.2/OG0000940.2/OG0000940.1/OG0000942.2/OG0000942.3/OG0000942.1/OG0000945.1/OG0000945.2/OG0000947.1/OG0000947.2/OG0000948.1/OG0000948.2/OG0000953.1/OG0000953.2/OG0000971.1/OG0000971.2/OG0000971.3/OG0000972.1/OG0000972.2/OG0000974.1/OG0000974.2/OG0000976.1/OG0000976.2/OG0000994.2/OG0000994.1/OG0000995.1/OG0000995.2/OG0000997.1/OG0000997.2/OG0000999.2/OG0000999.1/OG0001001.1/OG0001001.2/OG0001006.1/OG0001006.2/OG0001016.1/OG0001016.2/OG0001023.2/OG0001023.1/OG0001026.1/OG0001026.2/OG0001029.2/OG0001029.1/OG0001032.2/OG0001032.1/OG0001033.2/OG0001033.1/OG0001050.2/OG0001050.1/OG0001055.1/OG0001055.2/OG0001072.2/OG0001072.1/OG0001077.2/OG0001077.1/OG0001078.2/OG0001078.3/OG0001078.1/OG0001081.2/OG0001081.1/OG0001084.2/OG0001084.1/OG0001087.1/OG0001087.2/OG0001090.1/OG0001090.2/OG0001111.1/OG0001111.2/OG0001115.2/OG0001115.1/OG0001118.1/OG0001118.2/OG0001120.2/OG0001120.1/OG0001122.3/OG0001122.1/OG0001122.2/OG0001148.2/OG0001148.1/OG0001149.1/OG0001149.2/OG0001152.1/OG0001152.2/OG0001155.2/OG0001155.1/OG0001157.2/OG0001157.1/OG0001161.1/OG0001161.2/OG0001162.1/OG0001162.2/OG0001166.2/OG0001166.1/OG0001169.2/OG0001169.1/OG0001170.2/OG0001170.1/OG0001172.2/OG0001172.1/OG0001173.2/OG0001173.1/OG0001174.1/OG0001174.2/OG0001175.2/OG0001175.1/OG0001176.1/OG0001176.2/OG0001191.1/OG0001191.2/OG0001193.1/OG0001193.2/OG0001200.2/OG0001200.1/OG0001203.2/OG0001203.1/OG0001207.2/OG0001207.1/OG0001212.2/OG0001212.1/OG0001225.2/OG0001225.1/OG0001229.3/OG0001229.1/OG0001229.2/OG0001241.1/OG0001241.2/OG0001243.2/OG0001243.1/OG0001245.2/OG0001245.1/OG0001247.1/OG0001247.2/OG0001248.1/OG0001248.2/OG0001251.2/OG0001251.1/OG0001252.1/OG0001254.2/OG0001254.1/OG0001261.1/OG0001261.2/OG0001262.2/OG0001262.1/OG0001263.1/OG0001263.2/OG0001265.2/OG0001265.1/OG0001266.2/OG0001266.1/OG0001267.2/OG0001267.1/OG0001269.2/OG0001269.1/OG0001271.2/OG0001271.1/OG0001274.1/OG0001274.2/OG0001275.2/OG0001275.1/OG0001278.2/OG0001278.1/OG0001296.1/OG0001296.2/OG0001305.2/OG0001305.1/OG0001309.1/OG0001309.2/OG0001313.2/OG0001313.1/OG0001326.1/OG0001327.2/OG0001327.1/OG0001342.2/OG0001342.1/OG0001355.2/OG0001355.1/OG0001356.1/OG0001356.2/OG0001363.1/OG0001363.2/OG0001365.2/OG0001365.1/OG0001368.2/OG0001368.1/OG0001393.1/OG0001393.2/OG0001395.2/OG0001395.1/OG0001397.1/OG0001397.2/OG0001401.3/OG0001401.2/OG0001401.1/OG0001403.2/OG0001403.1/OG0001408.1/OG0001408.2/OG0001409.1/OG0001409.2/OG0001412.2/OG0001412.1/OG0001415.2/OG0001415.1/OG0001416.1/OG0001416.2/OG0001420.1/OG0001422.1/OG0001422.2/OG0001450.1/OG0001450.2/OG0001456.1/OG0001456.2/OG0001459.1/OG0001459.2/OG0001461.1/OG0001461.2/OG0001462.1/OG0001462.2/OG0001464.1/OG0001464.2/OG0001466.2/OG0001466.1/OG0001504.1/OG0001504.2/OG0001505.2/OG0001505.1/OG0001509.2/OG0001509.1/OG0001510.2/OG0001510.1/OG0001512.1/OG0001512.2/OG0001527.2/OG0001527.1/OG0001528.2/OG0001528.1/OG0001543.2/OG0001543.1/OG0001550.2/OG0001550.1/OG0001552.2/OG0001552.1/OG0001554.2/OG0001554.1/OG0001558.2/OG0001558.1/OG0001559.2/OG0001559.1/OG0001567.1/OG0001569.1/OG0001571.3/OG0001571.2/OG0001571.1/OG0001574.2/OG0001574.1/OG0001577.2/OG0001577.1/OG0001597.1/OG0001597.2/OG0001598.2/OG0001598.1/OG0001599.1/OG0001599.2/OG0001606.2/OG0001606.1/OG0001607.2/OG0001607.1/OG0001613.2/OG0001613.1/OG0001620.1/OG0001622.1/OG0001623.2/OG0001623.1/OG0001624.1/OG0001624.2/OG0001631.2/OG0001631.1/OG0001634.2/OG0001634.1/OG0001638.1/OG0001638.2/OG0001640.1/OG0001640.2/OG0001641.1/OG0001641.2/OG0001647.2/OG0001647.1/OG0001648.2/OG0001648.1/OG0001652.1/OG0001652.2/OG0001661.1/OG0001661.2/OG0001678.2/OG0001678.1/OG0001680.1/OG0001680.2/OG0001682.1/OG0001682.2/OG0001683.2/OG0001683.1/OG0001692.2/OG0001692.1/OG0001697.2/OG0001697.1/OG0001702.2/OG0001702.1/OG0001706.1/OG0001706.2/OG0001709.1/OG0001709.2/OG0001710.2/OG0001710.1/OG0001717.1/OG0001719.1/OG0001744.1/OG0001750.1/OG0001750.2/OG0001752.2/OG0001752.1/OG0001753.1/OG0001753.2/OG0001755.1/OG0001755.2/OG0001757.2/OG0001757.1/OG0001763.2/OG0001763.1/OG0001764.2/OG0001764.1/OG0001768.1/OG0001769.2/OG0001769.1/OG0001772.2/OG0001772.1/OG0001779.1/OG0001782.1/OG0001782.2/OG0001784.2/OG0001784.1/OG0001785.1/OG0001785.2/OG0001787.1/OG0001787.2/OG0001793.2/OG0001793.1/OG0001811.2/OG0001811.1/OG0001826.2/OG0001826.1/OG0001828.1/OG0001828.3/OG0001828.2/OG0001844.2/OG0001844.1/OG0001845.1/OG0001845.2/OG0001855.1/OG0001855.2/OG0001856.2/OG0001856.1/OG0001858.1/OG0001861.2/OG0001861.1/OG0001866.2/OG0001866.1/OG0001870.2/OG0001870.1/OG0001900.1/OG0001919.2/OG0001919.1/OG0001932.1/OG0001932.2/OG0001934.2/OG0001934.1/OG0001935.1/OG0001942.1/OG0001942.2/OG0001944.1/OG0001945.1/OG0001945.2/OG0001952.1/OG0001952.2/OG0001956.1/OG0001963.1/OG0001963.2/OG0001970.1/OG0001970.2/OG0001972.1/OG0001972.2/OG0001976.2/OG0001976.1/OG0001979.1/OG0001991.1/OG0001993.1/OG0001998.1/OG0002009.1/OG0002009.2/OG0002020.2/OG0002020.1/OG0002024.1/OG0002024.2/OG0002026.1/OG0002026.2/OG0002031.2/OG0002031.1/OG0002044.1/OG0002044.2/OG0002047.1/OG0002047.2/OG0002051.1/OG0002061.1/OG0002064.2/OG0002064.1/OG0002068.1/OG0002076.1/OG0002076.2/OG0002079.1/OG0002101.1/OG0002101.2/OG0002107.2/OG0002107.1/OG0002115.1/OG0002115.2/OG0002119.2/OG0002119.1/OG0002121.1/OG0002121.2/OG0002125.1/OG0002126.2/OG0002126.1/OG0002133.1/OG0002134.1/OG0002141.1/OG0002143.2/OG0002143.1/OG0002144.1/OG0002144.2/OG0002147.1/OG0002147.2/OG0002150.2/OG0002150.1/OG0002152.1/OG0002152.2/OG0002154.1/OG0002154.2/OG0002156.1/OG0002161.1/OG0002161.2/OG0002163.1/OG0002163.2/OG0002165.1/OG0002174.1/OG0002178.1/OG0002178.2/OG0002179.1/OG0002180.1/OG0002205.1/OG0002208.1/OG0002208.2/OG0002221.1/OG0002223.1/OG0002225.2/OG0002225.1/OG0002228.1/OG0002236.1/OG0002236.2/OG0002241.1/OG0002241.2/OG0002242.2/OG0002242.1/OG0002246.1/OG0002261.1/OG0002267.1/OG0002268.1/OG0002273.1/OG0002273.2/OG0002277.2/OG0002277.1/OG0002288.1/OG0002288.2/OG0002289.1/OG0002290.1/OG0002295.1/OG0002298.1/OG0002332.1/OG0002340.1/OG0002340.2/OG0002341.1/OG0002348.1/OG0002350.1/OG0002350.2/OG0002351.1/OG0002359.1/OG0002360.1/OG0002360.2/OG0002361.2/OG0002361.1/OG0002366.1/OG0002366.2/OG0002367.1/OG0002367.2/OG0002368.2/OG0002368.1/OG0002374.1/OG0002376.1/OG0002377.1/OG0002377.2/OG0002379.1/OG0002379.2/OG0002380.1/OG0002381.2/OG0002381.1/OG0002384.1/OG0002387.1/OG0002392.1/OG0002395.1/OG0002403.2/OG0002403.1/OG0002407.1/OG0002409.1/OG0002411.1/OG0002413.1/OG0002443.2/OG0002443.1/OG0002451.1/OG0002451.2/OG0002460.1/OG0002464.1/OG0002464.2/OG0002469.1/OG0002470.1/OG0002472.1/OG0002474.2/OG0002474.1/OG0002475.1/OG0002481.1/OG0002483.1/OG0002487.1/OG0002488.2/OG0002488.1/OG0002491.1/OG0002492.1/OG0002493.2/OG0002493.1/OG0002494.1/OG0002496.2/OG0002496.1/OG0002502.1/OG0002503.1/OG0002504.2/OG0002504.1/OG0002509.2/OG0002509.1/OG0002513.1/OG0002514.1/OG0002514.2/OG0002551.1/OG0002551.2/OG0002557.2/OG0002557.1/OG0002569.1/OG0002572.1/OG0002578.1/OG0002585.1/OG0002586.1/OG0002586.2/OG0002587.1/OG0002589.1/OG0002589.2/OG0002591.1/OG0002603.1/OG0002605.1/OG0002605.2/OG0002612.2/OG0002612.1/OG0002614.1/OG0002618.2/OG0002618.1/OG0002621.1/OG0002623.2/OG0002623.1/OG0002630.1/OG0002630.2/OG0002635.2/OG0002635.1/OG0002638.1/OG0002642.1/OG0002642.2/OG0002644.1/OG0002649.1/OG0002650.1/OG0002650.2/OG0002663.1/OG0002666.1/OG0002667.1/OG0002670.1/OG0002709.1/OG0002723.2/OG0002723.1/OG0002730.1/OG0002731.2/OG0002731.1/OG0002732.1/OG0002739.1/OG0002741.1/OG0002743.1/OG0002743.2/OG0002745.1/OG0002745.2/OG0002746.1/OG0002748.1/OG0002761.1/OG0002762.2/OG0002762.1/OG0002765.2/OG0002765.1/OG0002766.2/OG0002766.1/OG0002767.1/OG0002772.1/OG0002774.2/OG0002774.1/OG0002778.2/OG0002778.1/OG0002785.2/OG0002785.1/OG0002786.1/OG0002787.1/OG0002790.1/OG0002794.2/OG0002794.1/OG0002796.1/OG0002797.1/OG0002801.1/OG0002805.1/OG0002806.1/OG0002806.2/OG0002809.2/OG0002809.1/OG0002812.1/OG0002815.1/OG0002822.1/OG0002824.1/OG0002824.2/OG0002870.1/OG0002873.1/OG0002873.2/OG0002874.1/OG0002875.1/OG0002876.1/OG0002885.1/OG0002889.1/OG0002889.2/OG0002899.1/OG0002902.1/OG0002915.1/OG0002916.1/OG0002917.1/OG0002918.1/OG0002923.1/OG0002924.1/OG0002926.1/OG0002932.1/OG0002934.1/OG0002943.2/OG0002943.1/OG0002947.2/OG0002947.1/OG0002949.1/OG0002949.2/OG0002954.1/OG0002957.1/OG0002959.1/OG0002969.1/OG0003026.1/OG0003028.1/OG0003028.2/OG0003039.1/OG0003043.1/OG0003044.1/OG0003049.1/OG0003050.1/OG0003055.1/OG0003056.2/OG0003056.1/OG0003058.1/OG0003061.1/OG0003065.1/OG0003066.1/OG0003068.1/OG0003072.1/OG0003084.1/OG0003085.1/OG0003088.1/OG0003089.1/OG0003090.1/OG0003095.1/OG0003096.1/OG0003105.1/OG0003107.1/OG0003109.1/OG0003112.1/OG0003116.1/OG0003123.1/OG0003132.1/OG0003133.1/OG0003134.1/OG0003137.1/OG0003145.1/OG0003146.1/OG0003152.1/OG0003153.1/OG0003154.1/OG0003155.2/OG0003155.1/OG0003157.1/OG0003163.1/OG0003164.1/OG0003190.1/OG0003204.1/OG0003208.1/OG0003208.2/OG0003212.1/OG0003218.1/OG0003219.1/OG0003221.1/OG0003222.1/OG0003226.1/OG0003232.1/OG0003241.1/OG0003243.1/OG0003259.1/OG0003260.1/OG0003266.2/OG0003266.1/OG0003269.1/OG0003270.1/OG0003273.1/OG0003275.1/OG0003275.2/OG0003276.1/OG0003287.1/OG0003291.1/OG0003292.1/OG0003296.1/OG0003309.1/OG0003316.1/OG0003316.2/OG0003318.1/OG0003319.1/OG0003320.1/OG0003321.1/OG0003323.1/OG0003324.1/OG0003332.1/OG0003340.1/OG0003340.2/OG0003344.1/OG0003396.1/OG0003423.1/OG0003425.1/OG0003448.1/OG0003451.1/OG0003452.1/OG0003456.1/OG0003460.1/OG0003466.1/OG0003469.1/OG0003472.1/OG0003473.1/OG0003481.1/OG0003484.1/OG0003485.1/OG0003487.1/OG0003490.1/OG0003491.1/OG0003492.1/OG0003494.1/OG0003497.1/OG0003510.1/OG0003511.1/OG0003522.1/OG0003523.1/OG0003527.1/OG0003529.1/OG0003531.1/OG0003541.1/OG0003548.1/OG0003551.1/OG0003558.1/OG0003567.1/OG0003569.1/OG0003571.1/OG0003579.1/OG0003580.1/OG0003582.1/OG0003584.1/OG0003590.1/OG0003593.1/OG0003642.1/OG0003655.1/OG0003655.2/OG0003663.1/OG0003664.1/OG0003669.1/OG0003679.1/OG0003689.1/OG0003690.1/OG0003691.1/OG0003699.1/OG0003704.1/OG0003704.2/OG0003706.1/OG0003707.1/OG0003718.1/OG0003721.1/OG0003730.1/OG0003737.1/OG0003738.1/OG0003745.1/OG0003750.1/OG0003752.1/OG0003756.1/OG0003769.1/OG0003771.1/OG0003775.1/OG0003778.1/OG0003781.1/OG0003790.1/OG0003793.1/OG0003794.1/OG0003799.1/OG0003804.1/OG0003808.1/OG0003813.1/OG0003816.1/OG0003818.1/OG0003819.1/OG0003821.1/OG0003822.1/OG0003824.1/OG0003830.1/OG0003831.1/OG0003833.1/OG0003837.1/OG0003839.1/OG0003842.1/OG0003846.1/OG0003849.1/OG0003853.2/OG0003853.1/OG0003855.1/OG0003856.1/OG0003864.1/OG0003931.1/OG0003941.1/OG0003947.1/OG0003951.1/OG0003961.1/OG0003969.1/OG0003972.1/OG0003974.1/OG0003975.1/OG0003987.1/OG0003993.1/OG0003994.1/OG0004000.1/OG0004006.1/OG0004008.1/OG0004011.1/OG0004014.1/OG0004017.1/OG0004024.1/OG0004028.1/OG0004029.1/OG0004038.1/OG0004042.1/OG0004044.1/OG0004045.1/OG0004047.1/OG0004048.1/OG0004056.1/OG0004059.1/OG0004069.1/OG0004072.1/OG0004073.1/OG0004079.1/OG0004084.1/OG0004087.1/OG0004089.1/OG0004092.1/OG0004093.1/OG0004099.1/OG0004103.1/OG0004105.1/OG0004106.1/OG0004111.1/OG0004119.1/OG0004124.1/OG0004127.1/OG0004135.1/OG0004137.1/OG0004141.1/OG0004142.1/OG0004146.1/OG0004147.1/OG0004149.1/OG0004152.1/OG0004155.1/OG0004158.1/OG0004160.1/OG0004207.1/OG0004210.1/OG0004223.1/OG0004240.1/OG0004243.1/OG0004245.1/OG0004246.1/OG0004249.1/OG0004251.1/OG0004252.1/OG0004257.1/OG0004260.1/OG0004263.1/OG0004272.1/OG0004283.1/OG0004287.1/OG0004301.1/OG0004305.1/OG0004309.1/OG0004310.1/OG0004311.1/OG0004313.1/OG0004315.1/OG0004318.1/OG0004330.1/OG0004333.1/OG0004338.1/OG0004339.1/OG0004340.1/OG0004341.1/OG0004346.1/OG0004347.1/OG0004351.1/OG0004363.1/OG0004370.1/OG0004371.1/OG0004384.1/OG0004388.1/OG0004389.1/OG0004391.1/OG0004396.1/OG0004397.1/OG0004398.1/OG0004400.1/OG0004404.1/OG0004407.1/OG0004408.1/OG0004412.1/OG0004413.1/OG0004414.1/OG0004417.1/OG0004419.1/OG0004422.1/OG0004425.1/OG0004426.1/OG0004428.1/OG0004429.1/OG0004433.1/OG0004436.1/OG0004439.1/OG0004447.1/OG0004452.1/OG0004455.1/OG0004461.1/OG0004462.1/OG0004464.1/OG0004480.1/OG0004481.1/OG0004487.1/OG0004489.1/OG0004490.1/OG0004491.1/OG0004538.1/OG0004559.1/OG0004566.1/OG0004568.1/OG0004574.1/OG0004579.1/OG0004582.1/OG0004588.1/OG0004590.1/OG0004601.1/OG0004602.1/OG0004609.1/OG0004610.1/OG0004614.1/OG0004617.1/OG0004618.1/OG0004620.1/OG0004632.1/OG0004637.1/OG0004640.1/OG0004642.1/OG0004650.1/OG0004651.1/OG0004653.1/OG0004656.1/OG0004664.1/OG0004665.1/OG0004673.1/OG0004679.1/OG0004693.1/OG0004694.1/OG0004700.1/OG0004701.1/OG0004704.1/OG0004716.1/OG0004720.1/OG0004724.1/OG0004726.1/OG0004731.1/OG0004735.1/OG0004736.1/OG0004746.1/OG0004748.1/OG0004750.1/OG0004755.1/OG0004760.1/OG0004762.1/OG0004768.1/OG0004771.1/OG0004778.1/OG0004782.1/OG0004785.1/OG0004791.1/OG0004793.1/OG0004794.1/OG0004796.1/OG0004807.1/OG0004815.1/OG0004818.1/OG0004895.1/OG0004904.1/OG0004918.1/OG0004919.1/OG0004920.1/OG0004930.1/OG0004931.1/OG0004932.1/OG0004933.1/OG0004943.1/OG0004949.1/OG0004955.1/OG0004980.1/OG0004981.1/OG0004990.1/OG0004991.1/OG0004992.1/OG0004994.1/OG0005007.1/OG0005013.1/OG0005017.1/OG0005030.1/OG0005035.1/OG0005042.1/OG0005043.1/OG0005047.1/OG0005049.1/OG0005050.1/OG0005059.1/OG0005072.1/OG0005073.1/OG0005074.1/OG0005081.1/OG0005091.1/OG0005092.1/OG0005099.1/OG0005102.1/OG0005103.1/OG0005105.1/OG0005111.1/OG0005114.1/OG0005115.1/OG0005116.1/OG0005123.1/OG0005132.1/OG0005140.1/OG0005142.1/OG0005154.1/OG0005158.1/OG0005159.1/OG0005163.1/OG0005171.1/OG0005174.1/OG0005238.1/OG0005243.1/OG0005254.1/OG0005267.1/OG0005268.1/OG0005270.1/OG0005273.1/OG0005275.1/OG0005277.1/OG0005278.1/OG0005282.1/OG0005284.1/OG0005297.1/OG0005307.1/OG0005312.1/OG0005319.1/OG0005320.1/OG0005327.1/OG0005332.1/OG0005334.1/OG0005341.1/OG0005347.1/OG0005350.1/OG0005356.1/OG0005357.1/OG0005359.1/OG0005365.1/OG0005387.1/OG0005389.1/OG0005394.1/OG0005396.1/OG0005397.1/OG0005399.1/OG0005401.1/OG0005402.1/OG0005405.1/OG0005413.1/OG0005417.1/OG0005423.1/OG0005432.1/OG0005435.1/OG0005446.1/OG0005458.1/OG0005464.1/OG0005465.1/OG0005466.1/OG0005479.1/OG0005482.1/OG0005485.1/OG0005491.1/OG0005492.1/OG0005494.1/OG0005496.1/OG0005498.1/OG0005501.1/OG0005507.1/OG0005510.1/OG0005519.1/OG0005520.1/OG0005528.1/OG0005537.1/OG0005538.1/OG0005540.1/OG0005541.1/OG0005543.1/OG0005559.1/OG0005565.1/OG0005567.1/OG0005568.1/OG0005580.1/OG0005583.1/OG0005585.1/OG0005677.1/OG0005694.1/OG0005707.1/OG0005709.1/OG0005713.1/OG0005721.1/OG0005724.1/OG0005736.1/OG0005737.1/OG0005738.1/OG0005742.1/OG0005754.1/OG0005758.1/OG0005783.1/OG0005786.1/OG0005788.1/OG0005795.1/OG0005804.1/OG0005811.1/OG0005813.1/OG0005815.1/OG0005816.1/OG0005819.1/OG0005821.1/OG0005824.1/OG0005832.1/OG0005838.1/OG0005840.1/OG0005841.1/OG0005845.1/OG0005850.1/OG0005852.1/OG0005862.1/OG0005868.1/OG0005871.1/OG0005879.1/OG0005882.1/OG0005883.1/OG0005887.1/OG0005891.1/OG0005899.1/OG0005900.1/OG0005902.1/OG0005911.1/OG0005918.1/OG0005924.1/OG0005925.1/OG0005926.1/OG0005930.1/OG0005931.1/OG0005932.1/OG0005943.1/OG0005945.1/OG0005948.1/OG0005949.1/OG0005960.1/OG0005966.1/OG0005970.1/OG0005973.1/OG0005981.1/OG0005982.1/OG0005983.1/OG0005995.1/OG0006007.1/OG0006011.1/OG0006013.1/OG0006014.1/OG0006015.1/OG0006017.1/OG0006025.1/OG0006032.1/OG0006033.1/OG0006041.1/OG0006052.1/OG0006056.1/OG0006146.1/OG0006152.1/OG0006178.1/OG0006188.1/OG0006193.1/OG0006197.1/OG0006209.1/OG0006216.1/OG0006217.1/OG0006221.1/OG0006234.1/OG0006236.1/OG0006240.1/OG0006242.1/OG0006248.1/OG0006251.1/OG0006258.1/OG0006274.1/OG0006275.1/OG0006279.1/OG0006284.1/OG0006286.1/OG0006288.1/OG0006293.1/OG0006294.1/OG0006307.1/OG0006317.1/OG0006320.1/OG0006323.1/OG0006329.1/OG0006331.1/OG0006337.1/OG0006338.1/OG0006340.1/OG0006346.1/OG0006357.1/OG0006364.1/OG0006366.1/OG0006368.1/OG0006369.1/OG0006371.1/OG0006375.1/OG0006379.1/OG0006380.1/OG0006381.1/OG0006410.1/OG0006413.1/OG0006415.1/OG0006422.1/OG0006425.1/OG0006429.1/OG0006432.1/OG0006437.1/OG0006441.1/OG0006442.1/OG0006445.1/OG0006448.1/OG0006461.1/OG0006464.1/OG0006465.1/OG0006468.1/OG0006478.1/OG0006480.1/OG0006481.1/OG0006484.1/OG0006490.1/OG0006499.1/OG0006513.1/OG0006519.1/OG0006623.1/OG0006626.1/OG0006629.1/OG0006630.1/OG0006641.1/OG0006643.1/OG0006647.1/OG0006659.1/OG0006671.1/OG0006697.1/OG0006699.1/OG0006702.1/OG0006703.1/OG0006722.1/OG0006732.1/OG0006741.1/OG0006774.1/OG0006776.1/OG0006792.1/OG0006798.1/OG0006832.1/OG0006846.1/OG0006850.1/OG0006854.1/OG0006861.1/OG0006867.1/OG0006869.1/OG0006875.1/OG0006888.1/OG0006889.1/OG0006894.1/OG0006901.1/OG0006912.1/OG0006915.1/OG0006918.1/OG0006924.1/OG0006931.1/OG0006934.1/OG0006935.1/OG0006942.1/OG0006953.1/OG0006968.1/OG0006973.1/OG0007063.1/OG0007073.1/OG0007074.1/OG0007085.1/OG0007090.1/OG0007093.1/OG0007097.1/OG0007098.1/OG0007103.1/OG0007129.1/OG0007130.1/OG0007157.1/OG0007172.1/OG0007200.1/OG0007201.1/OG0007208.1/OG0007212.1/OG0007215.1/OG0007237.1/OG0007246.1/OG0007251.1/OG0007290.1/OG0007291.1/OG0007298.1/OG0007305.1/OG0007312.1/OG0007316.1/OG0007319.1/OG0007320.1/OG0007353.1/OG0007372.1/OG0007373.1/OG0007384.1/OG0007409.1/OG0007417.1/OG0007432.1/OG0007572.1/OG0007591.1/OG0007601.1/OG0007648.1/OG0007650.1/OG0007659.1/OG0007680.1/OG0007682.1/OG0007685.1/OG0007722.1/OG0007727.1/OG0007730.1/OG0007745.1/OG0007748.1/OG0007766.1/OG0007768.1/OG0007772.1/OG0007773.1/OG0007779.1/OG0007787.1/OG0007811.1/OG0007812.1/OG0007822.1/OG0007823.1/OG0007840.1/OG0007980.1/OG0008000.1/OG0008008.1/OG0008012.1/OG0008029.1/OG0008035.1/OG0008053.1/OG0008097.1/OG0008101.1/OG0008108.1/OG0008115.1/OG0008120.1/OG0008167.1/OG0008363.1/OG0008398.1/OG0008420.1/OG0008434.1/OG0008449.1/OG0008490.1/OG0008542.1/OG0008549.1/OG0008551.1/OG0008785.1/OG0009072.1/OG0009945.1/OG0010635.1</t>
  </si>
  <si>
    <t>OG0000055.1/OG0000055.14/OG0000055.7/OG0000055.10/OG0000055.3/OG0000055.12/OG0000055.6/OG0000055.4/OG0000055.13/OG0000055.8/OG0000055.9/OG0000055.2/OG0000055.5/OG0000055.11/OG0000512.1/OG0000512.8/OG0000512.3/OG0000512.7/OG0000512.9/OG0000512.5/OG0000512.6/OG0000512.4/OG0000512.2/OG0000572.2/OG0000572.1/OG0001373.1/OG0001398.1/OG0001632.1/OG0001758.1/OG0001839.1/OG0001839.2/OG0002001.2/OG0002001.1/OG0002011.1/OG0002011.2/OG0002055.2/OG0002055.1/OG0002088.2/OG0002088.1/OG0002088.3/OG0002231.1/OG0002231.2/OG0002306.2/OG0002306.1/OG0002593.1/OG0002628.2/OG0002628.1/OG0002658.1/OG0002817.2/OG0002817.1/OG0002830.1/OG0002831.1/OG0002905.1/OG0002978.1/OG0003207.1/OG0003229.1/OG0003286.1/OG0003313.2/OG0003313.1/OG0003315.1/OG0003315.2/OG0003330.1/OG0003350.1/OG0003429.1/OG0003447.1/OG0003454.1/OG0003471.1/OG0003576.1/OG0003671.1/OG0003823.1/OG0003874.1/OG0003878.1/OG0003959.1/OG0004031.1/OG0004117.2/OG0004117.1/OG0004150.1/OG0004161.1/OG0004302.1/OG0004585.1/OG0004638.1/OG0004706.1/OG0004837.1/OG0005064.1/OG0005180.1/OG0005241.1/OG0005371.1/OG0005518.1/OG0005606.1/OG0005661.1/OG0005695.1/OG0005706.1/OG0005732.1/OG0005810.1/OG0005863.1/OG0005934.1/OG0006047.1/OG0006062.1/OG0006069.1/OG0006078.1/OG0006082.1/OG0006225.1/OG0006290.1/OG0006389.1/OG0006392.1/OG0006412.1/OG0006435.1/OG0006435.2/OG0006472.1/OG0006476.1/OG0006594.1/OG0006692.1/OG0006725.1/OG0006746.1/OG0006746.2/OG0007086.1/OG0007144.1/OG0007264.1/OG0007344.1/OG0007366.1/OG0007388.1/OG0007394.1/OG0007407.1/OG0007413.1/OG0007458.1/OG0007599.1/OG0007609.1/OG0007645.1/OG0007775.1/OG0007786.1/OG0008050.1/OG0008057.1/OG0008466.1/OG0008520.1/OG0008563.1/OG0008874.1/OG0009366.2/OG0009366.1/OG0009738.1/OG0009746.1/OG0010076.1/OG0010101.1/OG0010417.1/OG0011594.1</t>
  </si>
  <si>
    <t>OG0000198.3/OG0000198.5/OG0000198.4/OG0000198.2/OG0000198.1/OG0001104.2/OG0001104.1/OG0001311.1/OG0001311.2/OG0001345.3/OG0001345.2/OG0001345.1/OG0001362.2/OG0001362.1/OG0001497.1/OG0001497.2/OG0001609.1/OG0001699.1/OG0001790.2/OG0001790.1/OG0001825.2/OG0001825.1/OG0001851.1/OG0001940.1/OG0001966.2/OG0001966.1/OG0001974.1/OG0002015.1/OG0002019.1/OG0002032.1/OG0002032.2/OG0002045.1/OG0002045.2/OG0002073.1/OG0002073.2/OG0002132.2/OG0002132.1/OG0002145.1/OG0002148.1/OG0002148.2/OG0002168.1/OG0002169.2/OG0002169.1/OG0002176.2/OG0002176.1/OG0002259.1/OG0002282.1/OG0002353.1/OG0002389.1/OG0002444.1/OG0002480.1/OG0002646.1/OG0002653.1/OG0002660.1/OG0002903.1/OG0002913.1/OG0003077.2/OG0003077.1/OG0003125.1/OG0003160.1/OG0003238.1/OG0003294.1/OG0003294.2/OG0003335.1/OG0003339.1/OG0003415.1/OG0003508.1/OG0003517.1/OG0003542.1/OG0003578.1/OG0003596.1/OG0003668.1/OG0003672.1/OG0003681.1/OG0003735.1/OG0003765.1/OG0003797.1/OG0003832.1/OG0003850.1/OG0003998.1/OG0004023.1/OG0004040.1/OG0004052.1/OG0004054.1/OG0004096.1/OG0004214.1/OG0004218.1/OG0004218.2/OG0004226.1/OG0004280.1/OG0004282.1/OG0004312.1/OG0004372.1/OG0004390.1/OG0004401.1/OG0004420.1/OG0004438.1/OG0004443.1/OG0004456.1/OG0004688.1/OG0004702.1/OG0004712.1/OG0004737.1/OG0004739.1/OG0004769.1/OG0004795.1/OG0004911.1/OG0004941.1/OG0004945.1/OG0005060.1/OG0005075.1/OG0005288.1/OG0005295.1/OG0005340.1/OG0005376.1/OG0005380.1/OG0005418.1/OG0005427.1/OG0005441.1/OG0005444.1/OG0005499.1/OG0005534.1/OG0005552.1/OG0005582.1/OG0005703.1/OG0005756.1/OG0005784.1/OG0005846.1/OG0005866.1/OG0005897.1/OG0005907.1/OG0005975.1/OG0006036.1/OG0006050.1/OG0006061.1/OG0006064.1/OG0006213.1/OG0006227.1/OG0006257.1/OG0006270.1/OG0006339.1/OG0006406.1/OG0006454.1/OG0006466.1/OG0006467.1/OG0006475.1/OG0006482.1/OG0006512.1/OG0006598.1/OG0006670.1/OG0006714.1/OG0006716.1/OG0006720.1/OG0006734.1/OG0006750.1/OG0006761.1/OG0006762.1/OG0006771.1/OG0006772.1/OG0006786.1/OG0006813.1/OG0006816.1/OG0006855.1/OG0006862.1/OG0006863.1/OG0006872.1/OG0006910.1/OG0006950.1/OG0006951.1/OG0006974.1/OG0007185.1/OG0007186.1/OG0007196.1/OG0007229.1/OG0007332.1/OG0007336.1/OG0007347.1/OG0007350.1/OG0007357.1/OG0007379.1/OG0007387.1/OG0007580.1/OG0007639.1/OG0007654.1/OG0007678.1/OG0007704.1/OG0007744.1/OG0007747.1/OG0007763.1/OG0007771.1/OG0007796.1/OG0007826.1/OG0007852.1/OG0007978.1/OG0007981.1/OG0007983.1/OG0008011.1/OG0008019.1/OG0008034.1/OG0008043.1/OG0008080.1/OG0008098.1/OG0008129.1/OG0008145.1/OG0008170.1/OG0008180.1/OG0008220.1/OG0008221.1/OG0008414.1/OG0008455.1/OG0008461.1/OG0008465.1/OG0008491.1/OG0008509.1/OG0008519.1/OG0008526.1/OG0008529.1/OG0008530.1/OG0008721.1/OG0008856.1/OG0009035.1/OG0009049.1/OG0009098.1/OG0009119.1/OG0009130.1/OG0009351.1/OG0009685.1/OG0010016.1/OG0010025.1/OG0010621.1/OG0011448.1/OG0011506.1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</si>
  <si>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0000184.3/OG0000184.1/OG0000184.4/OG0000184.2/OG0000328.1/OG0000328.4/OG0000328.3/OG0000328.2/OG0000372.5/OG0000372.3/OG0000372.4/OG0000372.1/OG0000372.2/OG0000541.1/OG0000541.2/OG0000541.3/OG0003311.2/OG0003311.1/OG0005411.1</t>
  </si>
  <si>
    <t>OG0002282.1/OG0002353.1/OG0004390.1/OG0006227.1/OG0006720.1/OG0007983.1/OG0008080.1</t>
  </si>
  <si>
    <t>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0000102.3/OG0000102.1/OG0000102.2/OG0000102.6/OG0000102.5/OG0000102.4/OG0000102.7/OG0000102.8/OG0000126.3/OG0000126.2/OG0000126.8/OG0000126.6/OG0000126.5/OG0000126.1/OG0000126.4/OG0000126.7/OG0000168.1/OG0000168.4/OG0000168.2/OG0000168.3/OG0000168.5/OG0000247.4/OG0000247.5/OG0000247.1/OG0000247.3/OG0000247.2/OG0000283.4/OG0000283.3/OG0000283.1/OG0000283.2/OG0000299.2/OG0000299.4/OG0000299.3/OG0000299.1/OG0000391.4/OG0000391.3/OG0000391.1/OG0000391.2/OG0000484.2/OG0000484.1/OG0000484.3/OG0000521.2/OG0000521.1/OG0000521.3/OG0000559.3/OG0000559.2/OG0000559.1/OG0000590.2/OG0000590.1/OG0000590.3/OG0000617.1/OG0000617.2/OG0000617.3/OG0000618.2/OG0000618.1/OG0000618.3/OG0000632.1/OG0000632.2/OG0000635.1/OG0000635.2/OG0000737.1/OG0000737.3/OG0000737.2/OG0000833.2/OG0000833.1/OG0000892.1/OG0000892.2/OG0000947.1/OG0000947.2/OG0001026.1/OG0001026.2/OG0001111.1/OG0001111.2/OG0001249.1/OG0001368.2/OG0001368.1/OG0001415.2/OG0001415.1/OG0001510.2/OG0001510.1/OG0001559.2/OG0001559.1/OG0001623.2/OG0001623.1/OG0001757.2/OG0001757.1/OG0002009.1/OG0002009.2/OG0002043.2/OG0002043.1/OG0002061.1/OG0002068.1/OG0002221.1/OG0002267.1/OG0002361.2/OG0002361.1/OG0002486.1/OG0002486.2/OG0002569.1/OG0002741.1/OG0002772.1/OG0002822.1/OG0002885.1/OG0003090.1/OG0003448.1/OG0003492.1/OG0003529.1/OG0003793.1/OG0003994.1/OG0004038.1/OG0004481.1/OG0004609.1/OG0005072.1/OG0005111.1/OG0005446.1/OG0005786.1/OG0006248.1/OG0006722.1</t>
  </si>
  <si>
    <t>OG0002306.2/OG0002306.1/OG0002658.1/OG0002817.2/OG0002817.1/OG0002830.1/OG0005518.1/OG0007609.1</t>
  </si>
  <si>
    <t>OG0000256.4/OG0000256.5/OG0000256.3/OG0000256.1/OG0000256.2/OG0000561.2/OG0000561.3/OG0000561.1/OG0000614.3/OG0000614.2/OG0000614.1/OG0000771.3/OG0000771.2/OG0000771.1/OG0000793.1/OG0000793.2/OG0001149.1/OG0001149.2/OG0001203.2/OG0001203.1/OG0001229.3/OG0001229.1/OG0001229.2/OG0001456.1/OG0001456.2/OG0001528.2/OG0001528.1/OG0001692.2/OG0001692.1/OG0001697.2/OG0001697.1/OG0001844.2/OG0001844.1/OG0001944.1/OG0002125.1/OG0002667.1/OG0002805.1/OG0002875.1/OG0002876.1/OG0002915.1/OG0002969.1/OG0003039.1/OG0003044.1/OG0003089.1/OG0003275.1/OG0003275.2/OG0003344.1/OG0003781.1/OG0003793.1/OG0003822.1/OG0003849.1/OG0004059.1/OG0004072.1/OG0004073.1/OG0004127.1/OG0004490.1/OG0004568.1/OG0004574.1/OG0004609.1/OG0004620.1/OG0004673.1/OG0004693.1/OG0004726.1/OG0004992.1/OG0005277.1/OG0005341.1/OG0005356.1/OG0005482.1/OG0005485.1/OG0005832.1/OG0005882.1/OG0005966.1/OG0006013.1/OG0006032.1/OG0006240.1/OG0006293.1/OG0006490.1/OG0007237.1/OG0007291.1/OG0007722.1/OG0008012.1/OG0008363.1/OG0009072.1</t>
  </si>
  <si>
    <t>OG0000512.1/OG0000512.8/OG0000512.3/OG0000512.7/OG0000512.9/OG0000512.5/OG0000512.6/OG0000512.4/OG0000512.2/OG0001373.1/OG0001758.1/OG0002231.1/OG0002231.2/OG0003286.1/OG0003576.1/OG0004117.2/OG0004117.1/OG0006476.1/OG0007775.1/OG0009366.2/OG0009366.1</t>
  </si>
  <si>
    <t>OG0002353.1/OG0002646.1/OG0004420.1/OG0004688.1/OG0004941.1/OG0005441.1/OG0006950.1/OG0007350.1/OG0007639.1/OG0008526.1</t>
  </si>
  <si>
    <t>OG0000218.4/OG0000218.2/OG0000218.1/OG0000218.3/OG0000218.5/OG0000435.3/OG0000435.2/OG0000435.1/OG0000648.2/OG0000648.1/OG0001045.2/OG0001045.1/OG0001562.1/OG0001562.2/OG0001668.1/OG0001668.2/OG0001715.2/OG0001715.1/OG0001979.1/OG0002035.2/OG0002035.1/OG0002360.1/OG0002360.2/OG0002767.1/OG0002826.1/OG0002826.2/OG0002904.1/OG0003070.1/OG0003524.1/OG0004256.1/OG0005569.1/OG0006823.1</t>
  </si>
  <si>
    <t>OG0000648.2/OG0000648.1/OG0000807.1/OG0000807.2/OG0000857.3/OG0000857.2/OG0000857.1/OG0001339.2/OG0001339.1/OG0001572.2/OG0001572.1/OG0001660.1/OG0001747.1/OG0001747.2/OG0001863.2/OG0001863.1/OG0002162.1/OG0002162.2/OG0002514.1/OG0002514.2/OG0002584.1/OG0002584.2/OG0002614.1/OG0003473.1/OG0003484.1/OG0003991.1/OG0004029.1/OG0004256.1/OG0004648.1/OG0004943.1/OG0005359.1/OG0005543.1/OG0007097.1</t>
  </si>
  <si>
    <t>OG0001104.2/OG0001104.1/OG0001975.1/OG0007852.1</t>
  </si>
  <si>
    <t>OG0000939.1/OG0000939.2/OG0001292.2/OG0001292.1/OG0001474.2/OG0001474.1/OG0001915.1/OG0001975.1/OG0003102.2/OG0003102.1/OG0003246.1/OG0003334.1/OG0003923.1/OG0003923.2/OG0005516.1/OG0005761.1/OG0005869.1/OG0006467.1/OG0008530.1</t>
  </si>
  <si>
    <t>OG0000092.8/OG0000092.2/OG0000092.9/OG0000092.3/OG0000092.7/OG0000092.4/OG0000092.1/OG0000092.5/OG0000092.6/OG0000125.4/OG0000125.3/OG0000125.7/OG0000125.5/OG0000125.1/OG0000125.2/OG0000125.6/OG0000173.4/OG0000173.2/OG0000173.3/OG0000173.1/OG0000213.4/OG0000213.3/OG0000213.1/OG0000213.2/OG0000213.6/OG0000213.5/OG0000387.2/OG0000387.1/OG0000387.4/OG0000387.3/OG0000576.2/OG0000576.1/OG0000615.3/OG0000615.1/OG0000615.2/OG0000648.2/OG0000648.1/OG0000673.2/OG0000673.1/OG0000723.3/OG0000723.2/OG0000723.1/OG0000726.3/OG0000726.1/OG0000726.2/OG0000807.1/OG0000807.2/OG0000825.1/OG0000825.3/OG0000825.2/OG0000857.3/OG0000857.2/OG0000857.1/OG0000867.2/OG0000867.1/OG0000948.1/OG0000948.2/OG0001023.2/OG0001023.1/OG0001162.1/OG0001162.2/OG0001339.2/OG0001339.1/OG0001445.2/OG0001445.1/OG0001572.2/OG0001572.1/OG0001642.1/OG0001660.1/OG0001668.1/OG0001668.2/OG0001747.1/OG0001747.2/OG0001849.1/OG0001849.2/OG0001863.2/OG0001863.1/OG0001927.1/OG0004134.1/OG0004145.1/OG0004291.1/OG0004338.1/OG0004468.1/OG0004588.1/OG0004602.1/OG0005257.1/OG0005771.1/OG0005881.1/OG0006186.1/OG0006373.1/OG0006407.1/OG0006502.1/OG0007418.1/OG0007734.1</t>
  </si>
  <si>
    <t>OG0000279.4/OG0000279.1/OG0000279.6/OG0000279.2/OG0000279.9/OG0000279.3/OG0000279.8/OG0000279.5/OG0000279.7/OG0000452.1/OG0000452.4/OG0000452.3/OG0000452.2/OG0000821.1/OG0000821.3/OG0000821.2/OG0002304.1</t>
  </si>
  <si>
    <t>OG0001291.1/OG0002304.1/OG0003749.1/OG0004172.1/OG0007786.1/OG0008996.1</t>
  </si>
  <si>
    <t>OG0002159.2/OG0002159.1/OG0002159.3/OG0002388.1/OG0002490.1/OG0002490.2/OG0002563.2/OG0002563.1/OG0002913.1/OG0003106.1/OG0004090.1/OG0007983.1</t>
  </si>
  <si>
    <t>OG0000387.2/OG0000387.1/OG0000387.4/OG0000387.3/OG0000491.1/OG0000491.2/OG0000491.3/OG0000555.1/OG0000555.2/OG0000555.3/OG0000615.3/OG0000615.1/OG0000615.2/OG0000691.2/OG0000691.1/OG0000797.1/OG0000797.3/OG0000797.2/OG0000948.1/OG0000948.2/OG0001023.2/OG0001023.1/OG0001204.2/OG0001204.1/OG0001268.1/OG0001268.2/OG0001627.1/OG0001627.2/OG0001658.1/OG0001751.2/OG0001751.1/OG0001849.1/OG0001849.2/OG0001927.1/OG0002207.1/OG0002207.2/OG0002412.2/OG0002412.1/OG0002573.1/OG0002632.1/OG0002782.1/OG0003142.1/OG0003417.1/OG0003788.1/OG0004083.1/OG0004115.1/OG0004264.1/OG0004304.1/OG0004569.1/OG0004588.1/OG0004632.1/OG0004972.1/OG0005361.1/OG0005370.1/OG0006722.1/OG0006794.1/OG0007073.1</t>
  </si>
  <si>
    <t>OG0000050.7/OG0000050.8/OG0000050.1/OG0000050.6/OG0000050.10/OG0000050.5/OG0000050.11/OG0000050.9/OG0000050.3/OG0000050.2/OG0000050.4/OG0000351.4/OG0000351.3/OG0000351.1/OG0000351.2/OG0000404.1/OG0000404.2/OG0000404.3/OG0000404.4/OG0000590.2/OG0000590.1/OG0000590.3/OG0000608.1/OG0000608.2/OG0000635.1/OG0000635.2/OG0000828.1/OG0000828.2/OG0001315.2/OG0001315.1/OG0002360.1/OG0002360.2/OG0002477.1/OG0002885.1/OG0003485.1/OG0003529.1/OG0003726.2/OG0003726.1/OG0004152.1/OG0005770.1/OG0005871.1</t>
  </si>
  <si>
    <t>OG0000114.2/OG0000114.1/OG0000114.3/OG0000114.5/OG0000114.4/OG0000709.3/OG0000709.1/OG0000709.2/OG0000917.2/OG0000917.1/OG0000919.2/OG0000919.1/OG0001052.2/OG0001052.1/OG0001511.1/OG0001621.2/OG0001621.1/OG0001867.1/OG0001942.1/OG0001942.2/OG0002242.2/OG0002242.1/OG0004563.1</t>
  </si>
  <si>
    <t>OG0000103.5/OG0000103.8/OG0000103.7/OG0000103.2/OG0000103.6/OG0000103.1/OG0000103.9/OG0000103.3/OG0000103.4/OG0000130.5/OG0000130.4/OG0000130.7/OG0000130.6/OG0000130.3/OG0000130.2/OG0000130.1/OG0000208.2/OG0000208.1/OG0000208.4/OG0000208.3/OG0000813.2/OG0000813.1/OG0000969.1/OG0000969.2/OG0001157.2/OG0001157.1/OG0001610.1</t>
  </si>
  <si>
    <t>OG0000114.2/OG0000114.1/OG0000114.3/OG0000114.5/OG0000114.4/OG0000709.3/OG0000709.1/OG0000709.2/OG0000815.1/OG0000815.2/OG0000917.2/OG0000917.1/OG0000919.2/OG0000919.1/OG0001052.2/OG0001052.1/OG0001511.1/OG0001621.2/OG0001621.1/OG0001635.1/OG0001867.1/OG0001942.1/OG0001942.2/OG0002242.2/OG0002242.1/OG0002248.1/OG0003444.1/OG0004332.1/OG0004725.1</t>
  </si>
  <si>
    <t>OG0000114.2/OG0000114.1/OG0000114.3/OG0000114.5/OG0000114.4/OG0000709.3/OG0000709.1/OG0000709.2/OG0001052.2/OG0001052.1/OG0004332.1</t>
  </si>
  <si>
    <t>OG0000114.2/OG0000114.1/OG0000114.3/OG0000114.5/OG0000114.4/OG0000709.3/OG0000709.1/OG0000709.2</t>
  </si>
  <si>
    <t>OG0000114.2/OG0000114.1/OG0000114.3/OG0000114.5/OG0000114.4/OG0000709.3/OG0000709.1/OG0000709.2/OG0000917.2/OG0000917.1/OG0001052.2/OG0001052.1/OG0001867.1</t>
  </si>
  <si>
    <t>OG0000041.8/OG0000041.10/OG0000041.2/OG0000041.11/OG0000041.3/OG0000041.5/OG0000041.9/OG0000041.1/OG0000041.12/OG0000041.7/OG0000041.6/OG0000041.13/OG0000041.4/OG0000041.14/OG0000180.6/OG0000180.4/OG0000180.3/OG0000180.2/OG0000180.5/OG0000180.1/OG0000348.2/OG0000348.1/OG0000348.3/OG0001322.1/OG0001322.2/OG0002890.1/OG0002890.2/OG0003540.1/OG0004326.2/OG0004326.1/OG0008120.1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</si>
  <si>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0000073.10/OG0000073.7/OG0000073.3/OG0000073.11/OG0000073.8/OG0000073.1/OG0000073.5/OG0000073.2/OG0000073.9/OG0000073.4/OG0000073.6/OG0000098.9/OG0000098.6/OG0000098.5/OG0000098.3/OG0000098.8/OG0000098.7/OG0000098.4/OG0000098.1/OG0000098.2/OG0000107.5/OG0000107.3/OG0000107.7/OG0000107.4/OG0000107.1/OG0000107.2/OG0000107.8/OG0000107.6/OG0000109.4/OG0000109.8/OG0000109.1/OG0000109.3/OG0000109.7/OG0000109.6/OG0000109.9/OG0000109.5/OG0000109.2/OG0000121.5/OG0000121.1/OG0000121.2/OG0000121.3/OG0000121.4/OG0000121.6/OG0000121.8/OG0000121.7/OG0000200.4/OG0000200.5/OG0000200.2/OG0000200.6/OG0000200.3/OG0000200.1/OG0000205.5/OG0000205.2/OG0000205.7/OG0000205.3/OG0000205.1/OG0000205.4/OG0000205.6/OG0000242.3/OG0000242.5/OG0000242.2/OG0000242.4/OG0000242.1/OG0000256.4/OG0000256.5/OG0000256.3/OG0000256.1/OG0000256.2/OG0000264.2/OG0000264.1/OG0000264.4/OG0000264.3/OG0000267.4/OG0000267.1/OG0000267.2/OG0000267.5/OG0000267.3/OG0000298.3/OG0000298.4/OG0000298.5/OG0000298.1/OG0000298.2/OG0000300.2/OG0000300.3/OG0000300.1/OG0000343.4/OG0000343.1/OG0000343.2/OG0000343.3/OG0000434.1/OG0000434.2/OG0000446.3/OG0000446.2/OG0000446.1/OG0000476.1/OG0000476.2/OG0000476.3/OG0000490.2/OG0000490.1/OG0000540.3/OG0000540.4/OG0000540.2/OG0000540.1/OG0000549.2/OG0000549.1/OG0000580.2/OG0000580.1/OG0000580.3/OG0000582.3/OG0000582.1/OG0000582.2/OG0000618.2/OG0000618.1/OG0000618.3/OG0000619.1/OG0000619.3/OG0000619.2/OG0000628.1/OG0000628.2/OG0000636.3/OG0000636.1/OG0000636.2/OG0000691.2/OG0000691.1/OG0000695.2/OG0000695.3/OG0000695.1/OG0000696.1/OG0000696.2/OG0000696.3/OG0000724.2/OG0000724.1/OG0000724.3/OG0000725.1/OG0000725.2/OG0000730.2/OG0000730.1/OG0000737.1/OG0000737.3/OG0000737.2/OG0000741.2/OG0000741.1/OG0000741.3/OG0000780.2/OG0000780.1/OG0000785.1/OG0000785.2/OG0000805.3/OG0000805.2/OG0000805.1/OG0000812.1/OG0000812.2/OG0000812.3/OG0000852.2/OG0000852.1/OG0000862.2/OG0000862.1/OG0000883.1/OG0000883.2/OG0000883.3/OG0000884.2/OG0000884.1/OG0000897.2/OG0000897.1/OG0000932.3/OG0000932.1/OG0000932.2/OG0000935.2/OG0000935.1/OG0000938.1/OG0000938.3/OG0000938.2/OG0000942.2/OG0000942.3/OG0000942.1/OG0000968.1/OG0000968.3/OG0000968.2/OG0001006.1/OG0001006.2/OG0001015.1/OG0001016.1/OG0001016.2/OG0001025.2/OG0001025.1/OG0001025.3/OG0001027.2/OG0001027.1/OG0001033.2/OG0001033.1/OG0001047.2/OG0001047.1/OG0001067.1/OG0001081.2/OG0001081.1/OG0001083.1/OG0001083.2/OG0001087.1/OG0001087.2/OG0001115.2/OG0001115.1/OG0001127.2/OG0001127.1/OG0001128.1/OG0001128.2/OG0001141.1/OG0001154.1/OG0001154.2/OG0001164.2/OG0001164.1/OG0001172.2/OG0001172.1/OG0001173.2/OG0001173.1/OG0001193.1/OG0001193.2/OG0001199.1/OG0001202.2/OG0001202.1/OG0001222.1/OG0001222.2/OG0001243.2/OG0001243.1/OG0001247.1/OG0001247.2/OG0001276.2/OG0001276.1/OG0001355.2/OG0001355.1/OG0001360.2/OG0001360.1/OG0001364.2/OG0001364.1/OG0001392.2/OG0001392.1/OG0001403.2/OG0001403.1/OG0001499.1/OG0001507.2/OG0001507.1/OG0001512.1/OG0001512.2/OG0001562.1/OG0001562.2/OG0001598.2/OG0001598.1/OG0001600.1/OG0001612.1/OG0001612.2/OG0001616.1/OG0001616.2/OG0001631.2/OG0001631.1/OG0001635.1/OG0001638.1/OG0001638.2/OG0001640.1/OG0001640.2/OG0001670.2/OG0001670.1/OG0001673.1/OG0001714.2/OG0001714.1/OG0001718.1/OG0001743.1/OG0001743.2/OG0001750.1/OG0001750.2/OG0001814.1/OG0001814.2/OG0001842.2/OG0001842.1/OG0001853.2/OG0001853.1/OG0001855.1/OG0001855.2/OG0001918.1/OG0001929.1/OG0001932.1/OG0001932.2/OG0001939.1/OG0001943.1/OG0001943.2/OG0001959.2/OG0001959.1/OG0001964.1/OG0001980.1/OG0001980.2/OG0001992.1/OG0001993.1/OG0002000.1/OG0002008.1/OG0002018.1/OG0002030.1/OG0002030.2/OG0002033.1/OG0002074.2/OG0002074.1/OG0002107.2/OG0002107.1/OG0002112.1/OG0002116.2/OG0002116.1/OG0002126.2/OG0002126.1/OG0002146.1/OG0002154.1/OG0002154.2/OG0002160.1/OG0002163.1/OG0002163.2/OG0002167.1/OG0002223.1/OG0002229.1/OG0002229.2/OG0002236.1/OG0002236.2/OG0002292.2/OG0002292.1/OG0002355.1/OG0002357.1/OG0002357.2/OG0002364.1/OG0002364.2/OG0002369.1/OG0002384.1/OG0002386.1/OG0002409.1/OG0002454.1/OG0002454.2/OG0002455.1/OG0002468.1/OG0002468.2/OG0002474.2/OG0002474.1/OG0002501.1/OG0002501.2/OG0002506.1/OG0002572.1/OG0002597.1/OG0002597.2/OG0002598.1/OG0002598.2/OG0002601.1/OG0002602.2/OG0002602.1/OG0002640.1/OG0002650.1/OG0002650.2/OG0002659.1/OG0002668.2/OG0002668.1/OG0002709.1/OG0002730.1/OG0002742.1/OG0002746.1/OG0002752.1/OG0002761.1/OG0002762.2/OG0002762.1/OG0002766.2/OG0002766.1/OG0002771.1/OG0002784.2/OG0002784.1/OG0002794.2/OG0002794.1/OG0002810.1/OG0002867.2/OG0002867.1/OG0002873.1/OG0002873.2/OG0002916.1/OG0002937.1/OG0002937.2/OG0002949.1/OG0002949.2/OG0002954.1/OG0002955.1/OG0003028.1/OG0003028.2/OG0003031.1/OG0003043.1/OG0003047.1/OG0003067.1/OG0003095.1/OG0003098.1/OG0003217.1/OG0003224.1/OG0003264.1/OG0003266.2/OG0003266.1/OG0003270.1/OG0003279.1/OG0003304.1/OG0003326.1/OG0003328.1/OG0003390.1/OG0003416.1/OG0003421.1/OG0003431.1/OG0003456.1/OG0003457.1/OG0003466.1/OG0003472.1/OG0003478.1/OG0003478.2/OG0003486.1/OG0003494.1/OG0003496.1/OG0003511.1/OG0003521.1/OG0003522.1/OG0003525.1/OG0003558.1/OG0003590.1/OG0003642.1/OG0003665.1/OG0003667.1/OG0003702.1/OG0003704.1/OG0003704.2/OG0003708.1/OG0003710.1/OG0003715.1/OG0003717.1/OG0003723.1/OG0003726.2/OG0003726.1/OG0003730.1/OG0003731.1/OG0003750.1/OG0003755.1/OG0003768.1/OG0003774.1/OG0003778.1/OG0003779.1/OG0003783.1/OG0003827.1/OG0003830.1/OG0003918.1/OG0003919.1/OG0003926.1/OG0003937.1/OG0003943.1/OG0003946.1/OG0003951.1/OG0003952.1/OG0003958.1/OG0003961.1/OG0003965.1/OG0003969.1/OG0003972.1/OG0003983.1/OG0003990.1/OG0003995.1/OG0004019.1/OG0004038.1/OG0004044.1/OG0004055.1/OG0004068.1/OG0004069.1/OG0004097.1/OG0004112.1/OG0004112.2/OG0004207.1/OG0004223.1/OG0004235.1/OG0004241.1/OG0004246.1/OG0004249.1/OG0004251.1/OG0004288.1/OG0004293.1/OG0004295.1/OG0004296.1/OG0004311.1/OG0004333.1/OG0004338.1/OG0004354.1/OG0004356.1/OG0004370.1/OG0004371.1/OG0004374.1/OG0004374.2/OG0004391.1/OG0004393.1/OG0004408.1/OG0004413.1/OG0004415.1/OG0004419.1/OG0004423.1/OG0004434.1/OG0004437.1/OG0004441.1/OG0004482.1/OG0004487.1/OG0004493.1/OG0004536.1/OG0004554.1/OG0004561.1/OG0004590.1/OG0004591.1/OG0004597.2/OG0004597.1/OG0004601.1/OG0004612.1/OG0004614.1/OG0004618.1/OG0004653.1/OG0004656.1/OG0004694.1/OG0004700.1/OG0004711.1/OG0004714.1/OG0004717.1/OG0004729.1/OG0004742.1/OG0004757.1/OG0004758.1/OG0004778.1/OG0004788.1/OG0004796.1/OG0004798.1/OG0004815.1/OG0004904.1/OG0004942.1/OG0004955.1/OG0004958.1/OG0004959.1/OG0004993.1/OG0004994.1/OG0005013.1/OG0005015.1/OG0005035.1/OG0005053.1/OG0005054.1/OG0005055.1/OG0005059.1/OG0005063.1/OG0005074.1/OG0005077.1/OG0005090.1/OG0005102.1/OG0005112.1/OG0005120.1/OG0005123.1/OG0005124.1/OG0005127.1/OG0005144.1/OG0005153.1/OG0005156.1/OG0005159.1/OG0005160.1/OG0005162.1/OG0005166.1/OG0005171.1/OG0005243.1/OG0005246.1/OG0005278.1/OG0005283.1/OG0005293.1/OG0005296.1/OG0005298.1/OG0005299.1/OG0005304.1/OG0005307.1/OG0005310.1/OG0005345.1/OG0005346.1/OG0005354.1/OG0005374.1/OG0005381.1/OG0005383.1/OG0005402.1/OG0005406.1/OG0005417.1/OG0005435.1/OG0005450.1/OG0005451.1/OG0005458.1/OG0005460.1/OG0005494.1/OG0005505.1/OG0005513.1/OG0005517.1/OG0005526.1/OG0005527.1/OG0005542.1/OG0005551.1/OG0005554.1/OG0005564.1/OG0005580.1/OG0005656.1/OG0005657.1/OG0005664.1/OG0005666.1/OG0005686.1/OG0005693.1/OG0005702.1/OG0005717.1/OG0005720.1/OG0005724.1/OG0005727.1/OG0005728.1/OG0005733.1/OG0005738.1/OG0005743.1/OG0005754.1/OG0005767.1/OG0005788.1/OG0005797.1/OG0005802.1/OG0005811.1/OG0005819.1/OG0005821.1/OG0005823.1/OG0005825.1/OG0005845.1/OG0005851.1/OG0005852.1/OG0005853.1/OG0005854.1/OG0005877.1/OG0005890.1/OG0005910.1/OG0005955.1/OG0005963.1/OG0005967.1/OG0005969.1/OG0005981.1/OG0005986.1/OG0005994.1/OG0005998.1/OG0006001.1/OG0006010.1/OG0006012.1/OG0006044.1/OG0006048.1/OG0006052.1/OG0006059.1/OG0006150.1/OG0006177.1/OG0006209.1/OG0006216.1/OG0006222.1/OG0006234.1/OG0006261.1/OG0006274.1/OG0006275.1/OG0006300.1/OG0006321.1/OG0006336.1/OG0006340.1/OG0006351.1/OG0006371.1/OG0006381.1/OG0006393.1/OG0006394.1/OG0006404.1/OG0006417.1/OG0006424.1/OG0006429.1/OG0006441.1/OG0006448.1/OG0006456.1/OG0006457.1/OG0006479.1/OG0006515.1/OG0006516.1/OG0006519.1/OG0006629.1/OG0006640.1/OG0006650.1/OG0006666.1/OG0006676.1/OG0006680.1/OG0006685.1/OG0006687.1/OG0006694.1/OG0006701.1/OG0006721.1/OG0006723.1/OG0006733.1/OG0006739.1/OG0006748.1/OG0006763.1/OG0006769.1/OG0006774.1/OG0006790.1/OG0006808.1/OG0006837.1/OG0006845.1/OG0006854.1/OG0006860.1/OG0006861.1/OG0006866.1/OG0006874.1/OG0006908.1/OG0006918.1/OG0006922.1/OG0006943.1/OG0006954.1/OG0006963.1/OG0007074.1/OG0007098.1/OG0007166.1/OG0007173.1/OG0007183.1/OG0007195.1/OG0007197.1/OG0007211.1/OG0007222.1/OG0007243.1/OG0007251.1/OG0007254.1/OG0007261.1/OG0007266.1/OG0007277.1/OG0007280.1/OG0007282.1/OG0007284.1/OG0007294.1/OG0007299.1/OG0007312.1/OG0007333.1/OG0007354.1/OG0007362.1/OG0007391.1/OG0007392.1/OG0007399.1/OG0007402.1/OG0007425.1/OG0007429.1/OG0007432.1/OG0007442.1/OG0007565.1/OG0007627.1/OG0007635.1/OG0007648.1/OG0007658.1/OG0007698.1/OG0007699.1/OG0007702.1/OG0007735.1/OG0007756.1/OG0007759.1/OG0007772.1/OG0007783.1/OG0007801.1/OG0007812.1/OG0007819.1/OG0007839.1/OG0008101.1/OG0008106.1/OG0008113.1/OG0008140.1/OG0008175.1/OG0008437.1/OG0008460.1/OG0008523.1/OG0008776.1/OG0009116.1</t>
  </si>
  <si>
    <t>OG0001370.1/OG0001370.2/OG0001632.1/OG0001795.2/OG0001795.1/OG0001920.1/OG0002011.1/OG0002011.2/OG0002181.1/OG0002181.2/OG0002527.1/OG0002658.1/OG0002816.1/OG0002816.2/OG0002895.1/OG0003447.1/OG0003959.1/OG0004150.1/OG0004418.1/OG0004540.1/OG0004687.1/OG0004687.2/OG0004837.1/OG0004956.1/OG0005012.1/OG0005064.1/OG0005190.1/OG0005271.1/OG0005548.1/OG0005600.1/OG0005605.1/OG0005695.1/OG0005706.1/OG0005715.1/OG0005776.1/OG0005822.1/OG0005876.1/OG0005934.1/OG0006219.1/OG0006233.1/OG0006292.1/OG0006383.1/OG0006412.1/OG0006529.1/OG0006594.1/OG0006665.1/OG0006788.1/OG0006883.1/OG0006964.1/OG0006987.1/OG0007109.1/OG0007388.1/OG0007441.1/OG0007590.1/OG0007602.1/OG0007617.1/OG0007667.1/OG0007674.1/OG0007742.1/OG0007750.1/OG0007865.1/OG0008615.1/OG0009085.1/OG0009134.1</t>
  </si>
  <si>
    <t>OG0000302.7/OG0000302.3/OG0000302.2/OG0000302.6/OG0000302.1/OG0000302.5/OG0000302.4/OG0000408.2/OG0000408.1/OG0000408.3/OG0000408.4/OG0000408.5/OG0001069.2/OG0001069.1/OG0001555.2/OG0001555.1/OG0001686.1/OG0001686.2/OG0001940.1/OG0001974.1/OG0002032.1/OG0002032.2/OG0002257.2/OG0002257.1/OG0002480.1/OG0002951.1/OG0003257.1/OG0003335.1/OG0003341.1/OG0003681.1/OG0003733.1/OG0003746.1/OG0003921.1/OG0003927.1/OG0003927.2/OG0003938.1/OG0004060.1/OG0004280.1/OG0004282.1/OG0004443.1/OG0004453.1/OG0004456.1/OG0004779.1/OG0004795.1/OG0004810.1/OG0005164.1/OG0005285.1/OG0005376.1/OG0005410.1/OG0005422.1/OG0005467.1/OG0005497.1/OG0005557.1/OG0005745.1/OG0005801.1/OG0005896.1/OG0005952.1/OG0005988.1/OG0006207.1/OG0006237.1/OG0006257.1/OG0006264.1/OG0006377.1/OG0006495.1/OG0006654.1/OG0006660.1/OG0006708.1/OG0006716.1/OG0006736.1/OG0006761.1/OG0006786.1/OG0006822.1/OG0006827.1/OG0006830.1/OG0006884.1/OG0007150.1/OG0007155.1/OG0007192.1/OG0007213.1/OG0007220.1/OG0007550.1/OG0007643.1/OG0007675.1/OG0007691.1/OG0007751.1/OG0007757.1/OG0007796.1/OG0007825.1/OG0007833.1/OG0007851.1/OG0008015.1/OG0008098.1/OG0008109.1/OG0008134.1/OG0008145.1/OG0008147.1/OG0008174.1/OG0008214.1/OG0008521.1/OG0008552.1/OG0008572.1/OG0008803.1/OG0008856.1/OG0009053.1/OG0009100.1</t>
  </si>
  <si>
    <t>OG0000408.2/OG0000408.1/OG0000408.3/OG0000408.4/OG0000408.5/OG0001686.1/OG0001686.2/OG0001974.1/OG0002032.1/OG0002032.2/OG0003921.1/OG0003938.1/OG0004060.1/OG0004282.1/OG0004443.1/OG0004456.1/OG0004779.1/OG0004810.1/OG0005410.1/OG0005497.1/OG0006207.1/OG0006264.1/OG0006495.1/OG0006708.1/OG0006786.1/OG0006827.1/OG0007150.1/OG0007155.1/OG0007192.1/OG0007220.1/OG0007550.1/OG0007751.1/OG0008109.1/OG0008145.1/OG0008147.1/OG0008856.1</t>
  </si>
  <si>
    <t>OG0001632.1/OG0001795.2/OG0001795.1/OG0002011.1/OG0002011.2/OG0004418.1/OG0005064.1/OG0005190.1/OG0005600.1/OG0005605.1/OG0005706.1/OG0005715.1/OG0005876.1/OG0005934.1/OG0006383.1/OG0006412.1/OG0006964.1/OG0006987.1/OG0007109.1/OG0007441.1/OG0007590.1/OG0007617.1/OG0007742.1/OG0007865.1/OG0008615.1/OG0009134.1</t>
  </si>
  <si>
    <t>OG0000098.9/OG0000098.6/OG0000098.5/OG0000098.3/OG0000098.8/OG0000098.7/OG0000098.4/OG0000098.1/OG0000098.2/OG0000109.4/OG0000109.8/OG0000109.1/OG0000109.3/OG0000109.7/OG0000109.6/OG0000109.9/OG0000109.5/OG0000109.2/OG0000121.5/OG0000121.1/OG0000121.2/OG0000121.3/OG0000121.4/OG0000121.6/OG0000121.8/OG0000121.7/OG0000205.5/OG0000205.2/OG0000205.7/OG0000205.3/OG0000205.1/OG0000205.4/OG0000205.6/OG0000343.4/OG0000343.1/OG0000343.2/OG0000343.3/OG0000446.3/OG0000446.2/OG0000446.1/OG0000490.2/OG0000490.1/OG0000619.1/OG0000619.3/OG0000619.2/OG0000636.3/OG0000636.1/OG0000636.2/OG0000695.2/OG0000695.3/OG0000695.1/OG0000696.1/OG0000696.2/OG0000696.3/OG0000730.2/OG0000730.1/OG0000741.2/OG0000741.1/OG0000741.3/OG0000852.2/OG0000852.1/OG0000862.2/OG0000862.1/OG0000932.3/OG0000932.1/OG0000932.2/OG0000938.1/OG0000938.3/OG0000938.2/OG0001025.2/OG0001025.1/OG0001025.3/OG0001081.2/OG0001081.1/OG0001087.1/OG0001087.2/OG0001154.1/OG0001154.2/OG0001164.2/OG0001164.1/OG0001222.1/OG0001222.2/OG0001243.2/OG0001243.1/OG0001355.2/OG0001355.1/OG0001364.2/OG0001364.1/OG0001403.2/OG0001403.1/OG0001512.1/OG0001512.2/OG0001598.2/OG0001598.1/OG0001616.1/OG0001616.2/OG0001640.1/OG0001640.2/OG0001670.2/OG0001670.1/OG0001750.1/OG0001750.2/OG0001853.2/OG0001853.1/OG0001943.1/OG0001943.2/OG0001964.1/OG0001992.1/OG0002018.1/OG0002033.1/OG0002074.2/OG0002074.1/OG0002154.1/OG0002154.2/OG0002163.1/OG0002163.2/OG0002167.1/OG0002229.1/OG0002229.2/OG0002236.1/OG0002236.2/OG0002292.2/OG0002292.1/OG0002364.1/OG0002364.2/OG0002369.1/OG0002386.1/OG0002454.1/OG0002454.2/OG0002468.1/OG0002468.2/OG0002506.1/OG0002597.1/OG0002597.2/OG0002598.1/OG0002598.2/OG0002602.2/OG0002602.1/OG0002640.1/OG0002650.1/OG0002650.2/OG0002709.1/OG0002730.1/OG0002761.1/OG0002762.2/OG0002762.1/OG0002766.2/OG0002766.1/OG0002784.2/OG0002784.1/OG0002954.1/OG0003031.1/OG0003043.1/OG0003098.1/OG0003217.1/OG0003224.1/OG0003264.1/OG0003304.1/OG0003326.1/OG0003328.1/OG0003416.1/OG0003421.1/OG0003472.1/OG0003478.1/OG0003478.2/OG0003642.1/OG0003665.1/OG0003708.1/OG0003715.1/OG0003717.1/OG0003723.1/OG0003730.1/OG0003731.1/OG0003750.1/OG0003755.1/OG0003778.1/OG0003779.1/OG0003827.1/OG0003937.1/OG0003946.1/OG0003952.1/OG0003961.1/OG0003969.1/OG0003972.1/OG0004044.1/OG0004068.1/OG0004069.1/OG0004241.1/OG0004246.1/OG0004288.1/OG0004295.1/OG0004311.1/OG0004356.1/OG0004370.1/OG0004371.1/OG0004374.1/OG0004374.2/OG0004393.1/OG0004413.1/OG0004437.1/OG0004482.1/OG0004536.1/OG0004561.1/OG0004590.1/OG0004591.1/OG0004601.1/OG0004612.1/OG0004656.1/OG0004694.1/OG0004700.1/OG0004717.1/OG0004758.1/OG0004904.1/OG0004942.1/OG0004958.1/OG0004959.1/OG0004994.1/OG0005015.1/OG0005053.1/OG0005054.1/OG0005055.1/OG0005059.1/OG0005063.1/OG0005074.1/OG0005077.1/OG0005102.1/OG0005123.1/OG0005153.1/OG0005160.1/OG0005278.1/OG0005283.1/OG0005296.1/OG0005299.1/OG0005304.1/OG0005346.1/OG0005402.1/OG0005406.1/OG0005417.1/OG0005451.1/OG0005460.1/OG0005505.1/OG0005513.1/OG0005517.1/OG0005564.1/OG0005657.1/OG0005717.1/OG0005724.1/OG0005727.1/OG0005738.1/OG0005754.1/OG0005788.1/OG0005802.1/OG0005823.1/OG0005825.1/OG0005845.1/OG0005877.1/OG0005955.1/OG0005963.1/OG0005981.1/OG0005994.1/OG0006001.1/OG0006052.1/OG0006059.1/OG0006177.1/OG0006209.1/OG0006216.1/OG0006222.1/OG0006261.1/OG0006275.1/OG0006340.1/OG0006351.1/OG0006371.1/OG0006393.1/OG0006429.1/OG0006441.1/OG0006448.1/OG0006456.1/OG0006457.1/OG0006519.1/OG0006629.1/OG0006666.1/OG0006680.1/OG0006685.1/OG0006721.1/OG0006733.1/OG0006739.1/OG0006774.1/OG0006808.1/OG0006845.1/OG0006854.1/OG0006861.1/OG0006866.1/OG0006954.1/OG0007183.1/OG0007254.1/OG0007266.1/OG0007284.1/OG0007299.1/OG0007354.1/OG0007362.1/OG0007391.1/OG0007429.1/OG0007648.1/OG0007772.1/OG0007812.1/OG0008101.1/OG0008106.1/OG0008437.1/OG0008776.1</t>
  </si>
  <si>
    <t>OG0000073.10/OG0000073.7/OG0000073.3/OG0000073.11/OG0000073.8/OG0000073.1/OG0000073.5/OG0000073.2/OG0000073.9/OG0000073.4/OG0000073.6/OG0000580.2/OG0000580.1/OG0000580.3/OG0000725.1/OG0000725.2/OG0000785.1/OG0000785.2/OG0000932.3/OG0000932.1/OG0000932.2/OG0001015.1/OG0001016.1/OG0001016.2/OG0001202.2/OG0001202.1/OG0001360.2/OG0001360.1/OG0001499.1/OG0001842.2/OG0001842.1/OG0001943.1/OG0001943.2/OG0002126.2/OG0002126.1/OG0002160.1/OG0002474.2/OG0002474.1/OG0002752.1/OG0002761.1/OG0003279.1/OG0003466.1/OG0003667.1/OG0003830.1/OG0003926.1/OG0003951.1/OG0003983.1/OG0003995.1/OG0004019.1/OG0004097.1/OG0004235.1/OG0004333.1/OG0004434.1/OG0004487.1/OG0004554.1/OG0004714.1/OG0004788.1/OG0004994.1/OG0005035.1/OG0005112.1/OG0005127.1/OG0005156.1/OG0005166.1/OG0005171.1/OG0005246.1/OG0005278.1/OG0005307.1/OG0005310.1/OG0005374.1/OG0005383.1/OG0005494.1/OG0005526.1/OG0005551.1/OG0005554.1/OG0005666.1/OG0005733.1/OG0005743.1/OG0005767.1/OG0005910.1/OG0005967.1/OG0005969.1/OG0006010.1/OG0006150.1/OG0006261.1/OG0006274.1/OG0006300.1/OG0006404.1/OG0006424.1/OG0006479.1/OG0006640.1/OG0006676.1/OG0006701.1/OG0006723.1/OG0006769.1/OG0006908.1/OG0006922.1/OG0006954.1/OG0007166.1/OG0007183.1/OG0007222.1/OG0007277.1/OG0007299.1/OG0007333.1/OG0007392.1/OG0007399.1/OG0007425.1/OG0007627.1/OG0007658.1/OG0007699.1/OG0007702.1/OG0007735.1/OG0007801.1/OG0007839.1/OG0008140.1</t>
  </si>
  <si>
    <t>OG0004837.1/OG0005876.1/OG0006219.1/OG0006383.1/OG0007590.1</t>
  </si>
  <si>
    <t>OG0002112.1/OG0002501.1/OG0002501.2/OG0002794.2/OG0002794.1/OG0003522.1/OG0003590.1/OG0003783.1/OG0004561.1/OG0005054.1/OG0005162.1/OG0005383.1/OG0005458.1/OG0005811.1/OG0006010.1/OG0006048.1/OG0006261.1/OG0006394.1/OG0006954.1/OG0006963.1/OG0007299.1/OG0007698.1</t>
  </si>
  <si>
    <t>OG0002951.1/OG0003341.1/OG0004795.1/OG0005422.1/OG0005988.1</t>
  </si>
  <si>
    <t>OG0005307.1/OG0006261.1/OG0006954.1/OG0007299.1</t>
  </si>
  <si>
    <t>OG0005876.1/OG0006964.1/OG0007590.1</t>
  </si>
  <si>
    <t>OG0005278.1/OG0006261.1/OG0006954.1/OG0007299.1</t>
  </si>
  <si>
    <t>OG0005127.1/OG0006261.1</t>
  </si>
  <si>
    <t>OG0003509.1/OG0004941.1/OG0008022.1</t>
  </si>
  <si>
    <t>OG0003286.1/OG0003474.1/OG0004117.2/OG0004117.1/OG0006476.1/OG0009366.2/OG0009366.1</t>
  </si>
  <si>
    <t>OG0000131.4/OG0000131.6/OG0000131.2/OG0000131.1/OG0000131.3/OG0000131.5/OG0000131.7/OG0000424.2/OG0000424.1/OG0000614.3/OG0000614.2/OG0000614.1/OG0000771.3/OG0000771.2/OG0000771.1/OG0000794.1/OG0000794.2/OG0000889.2/OG0000889.1/OG0001229.3/OG0001229.1/OG0001229.2/OG0001263.1/OG0001263.2/OG0001465.1/OG0001465.2/OG0001528.2/OG0001528.1/OG0001787.1/OG0001787.2/OG0001944.1/OG0002077.2/OG0002077.1/OG0002161.1/OG0002161.2/OG0002205.1/OG0002208.1/OG0002208.2/OG0002265.1/OG0002265.2/OG0002380.1/OG0002655.2/OG0002655.1/OG0002667.1/OG0002947.2/OG0002947.1/OG0002969.1/OG0003156.1/OG0003275.1/OG0003275.2/OG0003336.1/OG0003548.1/OG0003573.1/OG0003655.1/OG0003655.2/OG0003740.1/OG0003822.1/OG0003849.1/OG0004073.1/OG0004120.1/OG0004149.1/OG0004310.1/OG0004384.1/OG0004568.1/OG0005277.1/OG0005341.1/OG0005584.1/OG0006011.1/OG0006240.1/OG0006284.1/OG0006293.1/OG0007727.1/OG0007811.1/OG0008012.1/OG0008363.1/OG0009072.1</t>
  </si>
  <si>
    <t>OG0000424.2/OG0000424.1/OG0000889.2/OG0000889.1/OG0001263.1/OG0001263.2/OG0003655.1/OG0003655.2/OG0004120.1/OG0004149.1/OG0004384.1/OG0005584.1/OG0006011.1/OG0006284.1/OG0007811.1</t>
  </si>
  <si>
    <t>OG0000424.2/OG0000424.1/OG0000614.3/OG0000614.2/OG0000614.1/OG0000771.3/OG0000771.2/OG0000771.1/OG0000889.2/OG0000889.1/OG0001229.3/OG0001229.1/OG0001229.2/OG0001263.1/OG0001263.2/OG0001528.2/OG0001528.1/OG0003548.1/OG0003655.1/OG0003655.2/OG0004120.1/OG0004149.1/OG0004384.1/OG0005277.1/OG0005341.1/OG0005584.1/OG0006011.1/OG0006284.1/OG0007811.1/OG0008012.1/OG0009072.1</t>
  </si>
  <si>
    <t>OG0000794.1/OG0000794.2/OG0001528.2/OG0001528.1/OG0002161.1/OG0002161.2/OG0002205.1/OG0002380.1/OG0002947.2/OG0002947.1/OG0003548.1/OG0003849.1/OG0004310.1/OG0004568.1/OG0006240.1/OG0006293.1/OG0007727.1</t>
  </si>
  <si>
    <t>OG0001391.1/OG0001391.2/OG0006199.1</t>
  </si>
  <si>
    <t>OG0001391.1/OG0001391.2</t>
  </si>
  <si>
    <t>OG0006199.1</t>
  </si>
  <si>
    <t>OG0000348.2/OG0000348.1/OG0000348.3/OG0004046.1</t>
  </si>
  <si>
    <t>OG0000105.3/OG0000105.1/OG0000105.5/OG0000105.7/OG0000105.6/OG0000105.2/OG0000105.4/OG0000202.5/OG0000202.4/OG0000202.1/OG0000202.6/OG0000202.2/OG0000202.3/OG0000416.1/OG0000416.4/OG0000416.2/OG0000416.3/OG0000911.2/OG0000911.1/OG0000935.2/OG0000935.1/OG0001083.1/OG0001083.2/OG0001932.1/OG0001932.2/OG0002332.1/OG0002670.1/OG0002728.1/OG0002730.1/OG0003131.1/OG0004240.1/OG0005648.1/OG0006621.1</t>
  </si>
  <si>
    <t>OG0000105.3/OG0000105.1/OG0000105.5/OG0000105.7/OG0000105.6/OG0000105.2/OG0000105.4/OG0000202.5/OG0000202.4/OG0000202.1/OG0000202.6/OG0000202.2/OG0000202.3/OG0000416.1/OG0000416.4/OG0000416.2/OG0000416.3/OG0000935.2/OG0000935.1/OG0001932.1/OG0001932.2/OG0002332.1/OG0002670.1/OG0002730.1/OG0003131.1/OG0004240.1/OG0005648.1/OG0006621.1</t>
  </si>
  <si>
    <t>OG0000728.3/OG0000728.1/OG0000728.2/OG0007792.1</t>
  </si>
  <si>
    <t>OG0000781.2/OG0000781.1</t>
  </si>
  <si>
    <t>OG0004337.1</t>
  </si>
  <si>
    <t>OG0006219.1/OG0006383.1/OG0007590.1</t>
  </si>
  <si>
    <t>OG0002951.1/OG0003341.1/OG0005988.1</t>
  </si>
  <si>
    <t>OG0002112.1/OG0002501.1/OG0002501.2/OG0003522.1/OG0003783.1/OG0004561.1/OG0005054.1/OG0005162.1/OG0005458.1/OG0005811.1/OG0006048.1/OG0006261.1/OG0006394.1/OG0006954.1/OG0006963.1/OG0007299.1/OG0007698.1</t>
  </si>
  <si>
    <t>OG0001203.2/OG0001203.1/OG0006490.1</t>
  </si>
  <si>
    <t>OG0004688.1</t>
  </si>
  <si>
    <t>OG0003793.1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</si>
  <si>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0000076.4/OG0000076.7/OG0000076.9/OG0000076.3/OG0000076.5/OG0000076.6/OG0000076.10/OG0000076.1/OG0000076.8/OG0000076.2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0000155.5/OG0000155.4/OG0000155.3/OG0000155.1/OG0000155.6/OG0000155.2/OG0000180.6/OG0000180.4/OG0000180.3/OG0000180.2/OG0000180.5/OG0000180.1/OG0000187.6/OG0000187.5/OG0000187.4/OG0000187.3/OG0000187.1/OG0000187.2/OG0000188.4/OG0000188.3/OG0000188.1/OG0000188.2/OG0000208.2/OG0000208.1/OG0000208.4/OG0000208.3/OG0000242.3/OG0000242.5/OG0000242.2/OG0000242.4/OG0000242.1/OG0000257.3/OG0000257.1/OG0000257.2/OG0000292.1/OG0000292.2/OG0000292.3/OG0000295.1/OG0000295.2/OG0000295.3/OG0000295.4/OG0000299.2/OG0000299.4/OG0000299.3/OG0000299.1/OG0000310.1/OG0000310.2/OG0000310.4/OG0000310.5/OG0000310.3/OG0000316.4/OG0000316.2/OG0000316.5/OG0000316.1/OG0000316.3/OG0000400.4/OG0000400.1/OG0000400.3/OG0000400.2/OG0000418.4/OG0000418.3/OG0000418.2/OG0000418.1/OG0000419.4/OG0000419.3/OG0000419.2/OG0000419.1/OG0000424.2/OG0000424.1/OG0000449.3/OG0000449.1/OG0000449.2/OG0000541.1/OG0000541.2/OG0000541.3/OG0000590.2/OG0000590.1/OG0000590.3/OG0000608.1/OG0000608.2/OG0000614.3/OG0000614.2/OG0000614.1/OG0000617.1/OG0000617.2/OG0000617.3/OG0000771.3/OG0000771.2/OG0000771.1/OG0000793.1/OG0000793.2/OG0000794.1/OG0000794.2/OG0000833.2/OG0000833.1/OG0000854.1/OG0000854.2/OG0000889.2/OG0000889.1/OG0000948.1/OG0000948.2/OG0001017.1/OG0001017.2/OG0001052.2/OG0001052.1/OG0001122.3/OG0001122.1/OG0001122.2/OG0001130.1/OG0001130.2/OG0001149.1/OG0001149.2/OG0001153.2/OG0001153.1/OG0001157.2/OG0001157.1/OG0001162.1/OG0001162.2/OG0001169.2/OG0001169.1/OG0001203.2/OG0001203.1/OG0001205.1/OG0001205.2/OG0001229.3/OG0001229.1/OG0001229.2/OG0001251.2/OG0001251.1/OG0001263.1/OG0001263.2/OG0001349.1/OG0001456.1/OG0001456.2/OG0001461.1/OG0001461.2/OG0001465.1/OG0001465.2/OG0001510.2/OG0001510.1/OG0001528.2/OG0001528.1/OG0001559.2/OG0001559.1/OG0001571.3/OG0001571.2/OG0001571.1/OG0001598.2/OG0001598.1/OG0001646.1/OG0001680.1/OG0001680.2/OG0001690.1/OG0001692.2/OG0001692.1/OG0001702.2/OG0001702.1/OG0001757.2/OG0001757.1/OG0001772.2/OG0001772.1/OG0001787.1/OG0001787.2/OG0001789.1/OG0001789.2/OG0001944.1/OG0001949.2/OG0001949.1/OG0001956.1/OG0002036.1/OG0002042.2/OG0002042.1/OG0002077.2/OG0002077.1/OG0002079.1/OG0002121.1/OG0002121.2/OG0002125.1/OG0002152.1/OG0002152.2/OG0002161.1/OG0002161.2/OG0002165.1/OG0002178.1/OG0002178.2/OG0002205.1/OG0002208.1/OG0002208.2/OG0002248.1/OG0002265.1/OG0002265.2/OG0002273.1/OG0002273.2/OG0002277.2/OG0002277.1/OG0002281.1/OG0002281.2/OG0002360.1/OG0002360.2/OG0002370.1/OG0002379.1/OG0002379.2/OG0002380.1/OG0002451.1/OG0002451.2/OG0002472.1/OG0002504.2/OG0002504.1/OG0002578.1/OG0002586.1/OG0002586.2/OG0002603.1/OG0002618.2/OG0002618.1/OG0002620.1/OG0002645.1/OG0002655.2/OG0002655.1/OG0002667.1/OG0002746.1/OG0002767.1/OG0002770.1/OG0002801.1/OG0002805.1/OG0002806.1/OG0002806.2/OG0002809.2/OG0002809.1/OG0002822.1/OG0002824.1/OG0002824.2/OG0002875.1/OG0002876.1/OG0002896.1/OG0002908.1/OG0002923.1/OG0002947.2/OG0002947.1/OG0002958.1/OG0002969.1/OG0003026.1/OG0003033.1/OG0003039.1/OG0003044.1/OG0003088.1/OG0003089.1/OG0003090.1/OG0003105.1/OG0003156.1/OG0003163.1/OG0003273.1/OG0003275.1/OG0003275.2/OG0003309.1/OG0003336.1/OG0003344.1/OG0003389.1/OG0003428.1/OG0003481.1/OG0003526.1/OG0003539.1/OG0003548.1/OG0003566.1/OG0003573.1/OG0003584.1/OG0003655.1/OG0003655.2/OG0003698.1/OG0003721.1/OG0003730.1/OG0003734.1/OG0003740.1/OG0003762.1/OG0003781.1/OG0003793.1/OG0003817.1/OG0003822.1/OG0003837.1/OG0003846.1/OG0003849.1/OG0003859.1/OG0003943.1/OG0003984.1/OG0004006.1/OG0004020.1/OG0004032.1/OG0004056.1/OG0004059.1/OG0004072.1/OG0004073.1/OG0004077.1/OG0004087.1/OG0004092.1/OG0004095.1/OG0004105.1/OG0004120.1/OG0004127.1/OG0004149.1/OG0004152.1/OG0004154.1/OG0004158.1/OG0004160.1/OG0004284.1/OG0004301.1/OG0004310.1/OG0004315.1/OG0004318.1/OG0004326.2/OG0004326.1/OG0004331.1/OG0004339.1/OG0004347.1/OG0004361.1/OG0004384.1/OG0004458.1/OG0004463.1/OG0004490.1/OG0004568.1/OG0004574.1/OG0004575.1/OG0004610.1/OG0004620.1/OG0004664.1/OG0004673.1/OG0004693.1/OG0004707.1/OG0004726.1/OG0004736.1/OG0004746.1/OG0004750.1/OG0004762.1/OG0004813.1/OG0004883.1/OG0004921.1/OG0004981.1/OG0004990.1/OG0004992.1/OG0005007.1/OG0005036.1/OG0005042.1/OG0005070.1/OG0005083.1/OG0005235.1/OG0005277.1/OG0005327.1/OG0005328.1/OG0005339.1/OG0005341.1/OG0005343.1/OG0005350.1/OG0005358.1/OG0005359.1/OG0005382.1/OG0005387.1/OG0005401.1/OG0005416.1/OG0005431.1/OG0005438.1/OG0005477.1/OG0005482.1/OG0005485.1/OG0005506.1/OG0005509.1/OG0005520.1/OG0005521.1/OG0005583.1/OG0005584.1/OG0005694.1/OG0005707.1/OG0005713.1/OG0005723.1/OG0005832.1/OG0005844.1/OG0005850.1/OG0005862.1/OG0005882.1/OG0005966.1/OG0005973.1/OG0005993.1/OG0006011.1/OG0006013.1/OG0006032.1/OG0006053.1/OG0006056.1/OG0006188.1/OG0006236.1/OG0006240.1/OG0006248.1/OG0006284.1/OG0006288.1/OG0006293.1/OG0006315.1/OG0006337.1/OG0006341.1/OG0006346.1/OG0006357.1/OG0006362.1/OG0006415.1/OG0006440.1/OG0006481.1/OG0006490.1/OG0006518.1/OG0006673.1/OG0006678.1/OG0006690.1/OG0006697.1/OG0006706.1/OG0006717.1/OG0006754.1/OG0006775.1/OG0006817.1/OG0006924.1/OG0006927.1/OG0006973.1/OG0007135.1/OG0007198.1/OG0007210.1/OG0007227.1/OG0007237.1/OG0007331.1/OG0007380.1/OG0007410.1/OG0007600.1/OG0007634.1/OG0007722.1/OG0007727.1/OG0007741.1/OG0007811.1/OG0007822.1/OG0007845.1/OG0008012.1/OG0008363.1/OG0009072.1</t>
  </si>
  <si>
    <t>OG0000266.6/OG0000266.3/OG0000266.5/OG0000266.1/OG0000266.2/OG0000266.4/OG0000286.3/OG0000286.6/OG0000286.7/OG0000286.1/OG0000286.4/OG0000286.2/OG0000286.5/OG0000512.1/OG0000512.8/OG0000512.3/OG0000512.7/OG0000512.9/OG0000512.5/OG0000512.6/OG0000512.4/OG0000512.2/OG0002231.1/OG0002231.2/OG0003286.1/OG0003474.1/OG0003660.1/OG0004058.1/OG0004117.2/OG0004117.1/OG0004442.1/OG0005136.1/OG0005301.1/OG0005794.1/OG0005927.1/OG0005947.1/OG0006049.1/OG0006472.1/OG0006476.1/OG0006500.1/OG0006746.1/OG0006746.2/OG0006834.1/OG0006989.1/OG0007000.1/OG0007247.1/OG0007366.1/OG0007382.1/OG0007458.1/OG0007775.1/OG0008269.1/OG0009157.1/OG0009366.2/OG0009366.1</t>
  </si>
  <si>
    <t>OG0001699.1/OG0001966.2/OG0001966.1/OG0002132.2/OG0002132.1/OG0002145.1/OG0002169.2/OG0002169.1/OG0002353.1/OG0002646.1/OG0002653.1/OG0002966.1/OG0003459.1/OG0003509.1/OG0003668.1/OG0003797.1/OG0004082.1/OG0004390.1/OG0004401.1/OG0004420.1/OG0004688.1/OG0004712.1/OG0004941.1/OG0005122.1/OG0005143.1/OG0005441.1/OG0005444.1/OG0005889.1/OG0006043.1/OG0006243.1/OG0006265.1/OG0006471.1/OG0006598.1/OG0006653.1/OG0006720.1/OG0006772.1/OG0006787.1/OG0006803.1/OG0006950.1/OG0007253.1/OG0007350.1/OG0007398.1/OG0007586.1/OG0007639.1/OG0007747.1/OG0007959.1/OG0008022.1/OG0008078.1/OG0008171.1/OG0008180.1/OG0008221.1/OG0008526.1/OG0008536.1/OG0008751.1/OG0008790.1/OG0009027.1</t>
  </si>
  <si>
    <t>OG0000242.3/OG0000242.5/OG0000242.2/OG0000242.4/OG0000242.1/OG0000316.4/OG0000316.2/OG0000316.5/OG0000316.1/OG0000316.3/OG0001149.1/OG0001149.2/OG0001157.2/OG0001157.1/OG0001559.2/OG0001559.1/OG0001646.1/OG0001692.2/OG0001692.1/OG0001702.2/OG0001702.1/OG0001772.2/OG0001772.1/OG0001789.1/OG0001789.2/OG0001949.2/OG0001949.1/OG0002079.1/OG0002472.1/OG0002806.1/OG0002806.2/OG0002824.1/OG0002824.2/OG0002875.1/OG0002908.1/OG0003044.1/OG0003088.1/OG0003273.1/OG0003526.1/OG0003584.1/OG0003793.1/OG0003859.1/OG0004020.1/OG0004059.1/OG0004105.1/OG0004127.1/OG0004149.1/OG0004154.1/OG0004301.1/OG0004490.1/OG0004568.1/OG0004574.1/OG0004664.1/OG0004707.1/OG0004726.1/OG0004746.1/OG0005007.1/OG0005327.1/OG0005328.1/OG0005358.1/OG0005438.1/OG0005477.1/OG0005485.1/OG0005506.1/OG0005521.1/OG0005723.1/OG0005844.1/OG0005882.1/OG0005993.1/OG0006011.1/OG0006284.1/OG0006346.1/OG0006440.1/OG0006678.1/OG0006817.1/OG0006924.1/OG0006973.1/OG0007237.1/OG0007380.1/OG0007741.1/OG0007811.1</t>
  </si>
  <si>
    <t>OG0002353.1/OG0002653.1/OG0002966.1/OG0004420.1/OG0005122.1/OG0005889.1/OG0006043.1/OG0006471.1/OG0006772.1/OG0006950.1/OG0007253.1/OG0007350.1/OG0007959.1/OG0008171.1/OG0008221.1</t>
  </si>
  <si>
    <t>OG0005947.1/OG0006746.1/OG0006746.2/OG0007247.1/OG0007366.1/OG0007775.1/OG0009157.1</t>
  </si>
  <si>
    <t>OG0001609.1/OG0001966.2/OG0001966.1/OG0003542.1</t>
  </si>
  <si>
    <t>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0000148.3/OG0000148.6/OG0000148.5/OG0000148.2/OG0000148.4/OG0000148.1/OG0000298.3/OG0000298.4/OG0000298.5/OG0000298.1/OG0000298.2/OG0000299.2/OG0000299.4/OG0000299.3/OG0000299.1/OG0000316.4/OG0000316.2/OG0000316.5/OG0000316.1/OG0000316.3/OG0000523.2/OG0000523.3/OG0000523.1/OG0000617.1/OG0000617.2/OG0000617.3/OG0000831.2/OG0000831.1/OG0000886.1/OG0000886.3/OG0000886.2/OG0000953.1/OG0000953.2/OG0001504.1/OG0001504.2/OG0001702.2/OG0001702.1/OG0002246.1/OG0002268.1/OG0002341.1/OG0002491.1/OG0002666.1/OG0003154.1/OG0003485.1/OG0003487.1/OG0004309.1/OG0004315.1</t>
  </si>
  <si>
    <t>OG0000523.2/OG0000523.3/OG0000523.1/OG0000974.1/OG0000974.2/OG0001408.1/OG0001408.2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</si>
  <si>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0000523.2/OG0000523.3/OG0000523.1/OG0000635.1/OG0000635.2/OG0002885.1/OG0003096.1/OG0006236.1</t>
  </si>
  <si>
    <t>OG0001609.1/OG0005288.1</t>
  </si>
  <si>
    <t>OG0000312.1/OG0000623.1/OG0000623.2/OG0001814.1/OG0001814.2/OG0004315.1</t>
  </si>
  <si>
    <t>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0000126.3/OG0000126.2/OG0000126.8/OG0000126.6/OG0000126.5/OG0000126.1/OG0000126.4/OG0000126.7/OG0000244.3/OG0000244.2/OG0000244.4/OG0000244.1/OG0000273.1/OG0000273.5/OG0000273.4/OG0000273.2/OG0000273.3/OG0000283.4/OG0000283.3/OG0000283.1/OG0000283.2/OG0000299.2/OG0000299.4/OG0000299.3/OG0000299.1/OG0000316.4/OG0000316.2/OG0000316.5/OG0000316.1/OG0000316.3/OG0000525.3/OG0000525.1/OG0000525.2/OG0000633.2/OG0000633.3/OG0000633.1/OG0000636.3/OG0000636.1/OG0000636.2/OG0000667.1/OG0000667.3/OG0000667.2/OG0000811.2/OG0000811.3/OG0000811.1/OG0000886.1/OG0000886.3/OG0000886.2/OG0000950.2/OG0000950.1/OG0001021.1/OG0001193.1/OG0001193.2/OG0001342.2/OG0001342.1/OG0001365.2/OG0001365.1/OG0001411.1/OG0001580.2/OG0001580.1/OG0001682.1/OG0001682.2/OG0002815.1/OG0002876.1/OG0003084.1/OG0003485.1/OG0003492.1/OG0003756.1/OG0003808.1/OG0004008.1/OG0004024.1/OG0004693.1/OG0005072.1/OG0005396.1/OG0006413.1</t>
  </si>
  <si>
    <t>OG0001609.1/OG0002073.1/OG0002073.2/OG0003257.1/OG0003300.1/OG0006227.1</t>
  </si>
  <si>
    <t>OG0001609.1/OG0003257.1</t>
  </si>
  <si>
    <t>OG0000050.7/OG0000050.8/OG0000050.1/OG0000050.6/OG0000050.10/OG0000050.5/OG0000050.11/OG0000050.9/OG0000050.3/OG0000050.2/OG0000050.4/OG0000316.4/OG0000316.2/OG0000316.5/OG0000316.1/OG0000316.3/OG0000886.1/OG0000886.3/OG0000886.2/OG0001193.1/OG0001193.2/OG0001342.2/OG0001342.1/OG0001682.1/OG0001682.2/OG0003485.1/OG0003492.1</t>
  </si>
  <si>
    <t>OG0000740.2/OG0000740.1/OG0000740.3/OG0002372.1</t>
  </si>
  <si>
    <t>OG0000028.8/OG0000028.1/OG0000028.5/OG0000028.3/OG0000028.6/OG0000028.4/OG0000028.11/OG0000028.7/OG0000028.2/OG0000028.15/OG0000028.17/OG0000028.13/OG0000028.12/OG0000028.9/OG0000028.16/OG0000028.10/OG0000028.14/OG0000097.4/OG0000097.5/OG0000097.1/OG0000097.3/OG0000097.2/OG0000097.6/OG0000146.3/OG0000146.2/OG0000146.5/OG0000146.1/OG0000146.7/OG0000146.6/OG0000146.4/OG0000426.3/OG0000426.1/OG0000426.2/OG0000498.1/OG0000498.3/OG0000498.2/OG0000498.4/OG0000676.3/OG0000676.1/OG0000676.2/OG0000686.1/OG0000686.2/OG0000686.3/OG0000966.2/OG0000966.1/OG0001068.2/OG0001068.1/OG0004250.1/OG0008208.1</t>
  </si>
  <si>
    <t>OG0004226.1/OG0008529.1/OG0009098.1</t>
  </si>
  <si>
    <t>OG0000664.1/OG0000664.2/OG0000940.2/OG0000940.1/OG0001115.2/OG0001115.1/OG0001252.1/OG0001550.2/OG0001550.1/OG0005049.1/OG0006869.1/OG0007129.1/OG0007201.1</t>
  </si>
  <si>
    <t>OG0001839.1/OG0001839.2</t>
  </si>
  <si>
    <t>OG0003056.2/OG0003056.1/OG0004011.1/OG0004422.1/OG0006647.1</t>
  </si>
  <si>
    <t>OG0003315.1/OG0003315.2/OG0005606.1</t>
  </si>
  <si>
    <t>OG0002934.1</t>
  </si>
  <si>
    <t>OG0002015.1</t>
  </si>
  <si>
    <t>OG0000208.2/OG0000208.1/OG0000208.4/OG0000208.3/OG0000320.4/OG0000320.3/OG0000320.2/OG0000320.1/OG0000320.5/OG0000541.1/OG0000541.2/OG0000541.3/OG0001149.1/OG0001149.2/OG0001274.1/OG0001274.2/OG0001363.1/OG0001363.2/OG0001462.1/OG0001462.2/OG0001552.2/OG0001552.1/OG0001793.2/OG0001793.1/OG0002225.2/OG0002225.1/OG0002514.1/OG0002514.2/OG0002614.1/OG0002809.2/OG0002809.1/OG0002875.1/OG0003112.1/OG0003473.1/OG0003484.1/OG0003943.1/OG0004029.1/OG0004127.1/OG0004301.1/OG0004329.1/OG0004361.1/OG0004574.1/OG0004943.1/OG0004960.1/OG0005359.1/OG0005465.1/OG0005543.1/OG0005583.1/OG0005838.1/OG0006188.1/OG0006288.1/OG0006293.1/OG0006340.1/OG0007097.1/OG0007215.1/OG0008398.1/OG0009072.1</t>
  </si>
  <si>
    <t>OG0002231.1/OG0002231.2/OG0005129.1/OG0006472.1/OG0006746.1/OG0006746.2</t>
  </si>
  <si>
    <t>OG0001104.2/OG0001104.1/OG0002015.1/OG0002169.2/OG0002169.1/OG0003459.1/OG0004214.1/OG0004312.1/OG0005427.1/OG0006772.1/OG0007852.1/OG0008180.1/OG0008221.1</t>
  </si>
  <si>
    <t>OG0005838.1</t>
  </si>
  <si>
    <t>OG0000089.4/OG0000089.8/OG0000089.5/OG0000089.2/OG0000089.6/OG0000089.3/OG0000089.7/OG0000089.1/OG0002152.1/OG0002152.2/OG0003584.1/OG0004092.1/OG0005116.1/OG0005161.1/OG0005282.1/OG0005838.1/OG0008398.1</t>
  </si>
  <si>
    <t>OG0002019.1/OG0003672.1/OG0003832.1</t>
  </si>
  <si>
    <t>OG0000089.4/OG0000089.8/OG0000089.5/OG0000089.2/OG0000089.6/OG0000089.3/OG0000089.7/OG0000089.1/OG0000276.4/OG0000276.1/OG0000276.2/OG0000276.3/OG0000322.1/OG0000322.2/OG0000322.4/OG0000322.3/OG0001326.1/OG0001716.1/OG0001716.2/OG0001772.2/OG0001772.1/OG0001932.1/OG0001932.2/OG0002142.1/OG0002142.2/OG0002152.1/OG0002152.2/OG0003088.1/OG0003243.1/OG0003584.1/OG0004092.1/OG0004388.1/OG0005116.1/OG0005161.1/OG0005282.1/OG0005838.1/OG0008398.1</t>
  </si>
  <si>
    <t>OG0000276.4/OG0000276.1/OG0000276.2/OG0000276.3/OG0000322.1/OG0000322.2/OG0000322.4/OG0000322.3/OG0001326.1/OG0001716.1/OG0001716.2/OG0001772.2/OG0001772.1/OG0002142.1/OG0002142.2/OG0003243.1/OG0004388.1/OG0005282.1</t>
  </si>
  <si>
    <t>OG0006288.1/OG0006340.1</t>
  </si>
  <si>
    <t>OG0000121.5/OG0000121.1/OG0000121.2/OG0000121.3/OG0000121.4/OG0000121.6/OG0000121.8/OG0000121.7/OG0000619.1/OG0000619.3/OG0000619.2/OG0000696.1/OG0000696.2/OG0000696.3/OG0001033.2/OG0001033.1/OG0001081.2/OG0001081.1/OG0001172.2/OG0001172.1/OG0001964.1/OG0001982.1/OG0002154.1/OG0002154.2/OG0002659.1/OG0003098.1/OG0003146.1/OG0003264.1/OG0003266.2/OG0003266.1/OG0004408.1/OG0004423.1/OG0004437.1/OG0004904.1/OG0005446.1/OG0005877.1/OG0006774.1/OG0006842.1/OG0006860.1/OG0008113.1</t>
  </si>
  <si>
    <t>OG0000159.7/OG0000159.2/OG0000159.6/OG0000159.5/OG0000159.1/OG0000159.4/OG0000159.3/OG0001296.1/OG0001296.2/OG0003547.1/OG0003695.1</t>
  </si>
  <si>
    <t>OG0004478.1/OG0007172.1/OG0007323.1</t>
  </si>
  <si>
    <t>OG0004602.1</t>
  </si>
  <si>
    <t>OG0004622.1</t>
  </si>
  <si>
    <t>OG0000631.2/OG0000631.1/OG0000631.3</t>
  </si>
  <si>
    <t>OG0000218.4/OG0000218.2/OG0000218.1/OG0000218.3/OG0000218.5/OG0000631.2/OG0000631.1/OG0000631.3/OG0005382.1</t>
  </si>
  <si>
    <t>OG0006147.1/OG0006486.1</t>
  </si>
  <si>
    <t>OG0000613.1/OG0000613.3/OG0000613.2/OG0001120.2/OG0001120.1/OG0001176.1/OG0001176.2/OG0002368.2/OG0002368.1/OG0002377.1/OG0002377.2/OG0002387.1/OG0002797.1/OG0003218.1/OG0005397.1/OG0005492.1/OG0005736.1/OG0006038.1/OG0007200.1/OG0008053.1/OG0008449.1</t>
  </si>
  <si>
    <t>OG0008068.1</t>
  </si>
  <si>
    <t>OG0000741.2/OG0000741.1/OG0000741.3/OG0000763.1/OG0000763.2/OG0001464.1/OG0001464.2/OG0003095.1</t>
  </si>
  <si>
    <t>OG0004137.1/OG0005514.1/OG0006437.1</t>
  </si>
  <si>
    <t>OG0000813.2/OG0000813.1</t>
  </si>
  <si>
    <t>OG0004457.1</t>
  </si>
  <si>
    <t>OG0001747.1/OG0001747.2/OG0001755.1/OG0001755.2</t>
  </si>
  <si>
    <t>OG0006637.1</t>
  </si>
  <si>
    <t>OG0000068.3/OG0000068.5/OG0000068.1/OG0000068.2/OG0000068.9/OG0000068.7/OG0000068.6/OG0000068.8/OG0000068.4/OG0000078.10/OG0000078.11/OG0000078.3/OG0000078.7/OG0000078.9/OG0000078.6/OG0000078.2/OG0000078.5/OG0000078.4/OG0000078.8/OG0000078.1/OG0000357.1/OG0000357.3/OG0000357.2/OG0000357.4/OG0000919.2/OG0000919.1/OG0000920.2/OG0000920.1/OG0000950.2/OG0000950.1/OG0001527.2/OG0001527.1/OG0001545.1/OG0001545.2/OG0004223.1/OG0004326.2/OG0004326.1/OG0004396.1/OG0008492.1</t>
  </si>
  <si>
    <t>OG0001027.2/OG0001027.1/OG0005345.1</t>
  </si>
  <si>
    <t>OG0000031.13/OG0000031.5/OG0000031.16/OG0000031.1/OG0000031.4/OG0000031.14/OG0000031.8/OG0000031.9/OG0000031.10/OG0000031.2/OG0000031.6/OG0000031.7/OG0000031.12/OG0000031.15/OG0000031.3/OG0000031.11/OG0000031.17/OG0000105.3/OG0000105.1/OG0000105.5/OG0000105.7/OG0000105.6/OG0000105.2/OG0000105.4/OG0000157.5/OG0000157.4/OG0000157.3/OG0000157.1/OG0000157.6/OG0000157.2/OG0000192.1/OG0000192.2/OG0000192.5/OG0000192.4/OG0000192.3/OG0000247.4/OG0000247.5/OG0000247.1/OG0000247.3/OG0000247.2/OG0000283.4/OG0000283.3/OG0000283.1/OG0000283.2/OG0000321.4/OG0000321.2/OG0000321.1/OG0000321.3/OG0000322.1/OG0000322.2/OG0000322.4/OG0000322.3/OG0000334.3/OG0000334.1/OG0000334.4/OG0000334.2/OG0000354.3/OG0000354.2/OG0000354.1/OG0000375.4/OG0000375.3/OG0000375.2/OG0000375.1/OG0000419.4/OG0000419.3/OG0000419.2/OG0000419.1/OG0000449.3/OG0000449.1/OG0000449.2/OG0000520.2/OG0000520.3/OG0000520.1/OG0000521.2/OG0000521.1/OG0000521.3/OG0000525.3/OG0000525.1/OG0000525.2/OG0000608.1/OG0000608.2/OG0000634.3/OG0000634.1/OG0000634.2/OG0000653.2/OG0000653.1/OG0000653.3/OG0000689.3/OG0000689.1/OG0000689.2/OG0000694.2/OG0000694.1/OG0000694.3/OG0000704.2/OG0000704.1/OG0000704.3/OG0000737.1/OG0000737.3/OG0000737.2/OG0000789.1/OG0000789.2/OG0000792.1/OG0000792.2/OG0000857.3/OG0000857.2/OG0000857.1/OG0000862.2/OG0000862.1/OG0000915.1/OG0000915.2/OG0000917.2/OG0000917.1/OG0000921.3/OG0000921.1/OG0000921.2/OG0000947.1/OG0000947.2/OG0001007.2/OG0001007.1/OG0001057.1/OG0001057.2/OG0001082.2/OG0001082.1/OG0001090.1/OG0001090.2/OG0001091.2/OG0001091.1/OG0001108.1/OG0001108.2/OG0001164.2/OG0001164.1/OG0001173.2/OG0001173.1/OG0001210.2/OG0001210.1/OG0001225.2/OG0001225.1/OG0001259.2/OG0001259.1/OG0001261.1/OG0001261.2/OG0001262.2/OG0001262.1/OG0001266.2/OG0001266.1/OG0001267.2/OG0001267.1/OG0001275.2/OG0001275.1/OG0001305.2/OG0001305.1/OG0001339.2/OG0001339.1/OG0001420.1/OG0001466.2/OG0001466.1/OG0001469.2/OG0001469.1/OG0001502.2/OG0001502.1/OG0001511.1/OG0001572.2/OG0001572.1/OG0001598.2/OG0001598.1/OG0001599.1/OG0001599.2/OG0001682.1/OG0001682.2/OG0001691.2/OG0001691.1/OG0001757.2/OG0001757.1/OG0001772.2/OG0001772.1/OG0001838.2/OG0001838.1/OG0001858.1/OG0001863.2/OG0001863.1/OG0001867.1/OG0001900.1/OG0001921.1/OG0001921.2/OG0001945.1/OG0001945.2/OG0001976.2/OG0001976.1/OG0001992.1/OG0002047.1/OG0002047.2/OG0002079.1/OG0002134.1/OG0002142.1/OG0002142.2/OG0002144.1/OG0002144.2/OG0002150.2/OG0002150.1/OG0002173.1/OG0002173.2/OG0002221.1/OG0002228.1/OG0002243.1/OG0002243.2/OG0002284.1/OG0002361.2/OG0002361.1/OG0002363.1/OG0002366.1/OG0002366.2/OG0002381.2/OG0002381.1/OG0002473.1/OG0002473.2/OG0002481.1/OG0002486.1/OG0002486.2/OG0002515.1/OG0002625.1/OG0002649.1/OG0002663.1/OG0002738.1/OG0002738.2/OG0002765.2/OG0002765.1/OG0002780.1/OG0002807.1/OG0002856.1/OG0002856.2/OG0002943.2/OG0002943.1/OG0002959.1/OG0003058.1/OG0003061.1/OG0003088.1/OG0003090.1/OG0003113.1/OG0003137.1/OG0003202.1/OG0003210.1/OG0003231.1/OG0003291.1/OG0003301.2/OG0003301.1/OG0003303.1/OG0003423.1/OG0003477.1/OG0003479.1/OG0003511.1/OG0003580.1/OG0003591.1/OG0003683.1/OG0003730.1/OG0003738.1/OG0003804.1/OG0003809.1/OG0003826.1/OG0003831.1/OG0003945.1/OG0003968.1/OG0003991.1/OG0003994.1/OG0004011.1/OG0004024.1/OG0004029.1/OG0004138.1/OG0004146.1/OG0004152.1/OG0004263.1/OG0004283.1/OG0004301.1/OG0004332.1/OG0004336.1/OG0004342.1/OG0004361.1/OG0004363.1/OG0004397.1/OG0004489.1/OG0004538.1/OG0004611.1/OG0004628.1/OG0004630.1/OG0004666.1/OG0004667.1/OG0004704.1/OG0004718.1/OG0004720.1/OG0004728.1/OG0004742.1/OG0004771.1/OG0004925.1/OG0004930.1/OG0004948.1/OG0004965.1/OG0005043.1/OG0005078.1/OG0005116.1/OG0005123.1/OG0005135.1/OG0005142.1/OG0005161.1/OG0005272.1/OG0005347.1/OG0005394.1/OG0005405.1/OG0005571.1/OG0005811.1/OG0005818.1/OG0005850.1/OG0005985.1/OG0005998.1/OG0006024.1/OG0006162.1/OG0006217.1/OG0006238.1/OG0006248.1/OG0006249.1/OG0006308.1/OG0006320.1/OG0006370.1/OG0006386.1/OG0006413.1/OG0006425.1/OG0006621.1/OG0006721.1/OG0006742.1/OG0007245.1/OG0007291.1/OG0007314.1/OG0007783.1/OG0007843.1/OG0010324.1</t>
  </si>
  <si>
    <t>OG0000705.3/OG0000705.2/OG0000705.1/OG0000766.1/OG0001373.1/OG0001836.1/OG0001836.2/OG0002055.2/OG0002055.1/OG0002922.1/OG0003038.1/OG0003038.2/OG0003315.1/OG0003315.2/OG0003960.1/OG0007366.1/OG0007615.1/OG0010076.1</t>
  </si>
  <si>
    <t>OG0000977.1/OG0002132.2/OG0002132.1/OG0002168.1/OG0002169.2/OG0002169.1/OG0003294.1/OG0003294.2/OG0003542.1/OG0003578.1/OG0003998.1/OG0004096.1/OG0004280.1/OG0004372.1/OG0004541.2/OG0004541.1/OG0004681.1/OG0005026.1/OG0006036.1/OG0006466.1/OG0007125.1/OG0007151.1/OG0007376.1/OG0007671.1/OG0007771.1/OG0008221.1</t>
  </si>
  <si>
    <t>OG0001262.2/OG0001262.1/OG0002663.1/OG0004301.1</t>
  </si>
  <si>
    <t>OG0001262.2/OG0001262.1/OG0002663.1/OG0003113.1/OG0005043.1</t>
  </si>
  <si>
    <t>OG0003113.1/OG0005043.1</t>
  </si>
  <si>
    <t>OG0003113.1</t>
  </si>
  <si>
    <t>OG0000977.1/OG0001950.1/OG0001975.1/OG0002132.2/OG0002132.1/OG0002168.1/OG0002169.2/OG0002169.1/OG0002928.2/OG0002928.1/OG0003294.1/OG0003294.2/OG0003542.1/OG0003578.1/OG0003998.1/OG0004096.1/OG0004280.1/OG0004372.1/OG0004541.2/OG0004541.1/OG0004681.1/OG0005026.1/OG0005443.1/OG0005861.1/OG0006036.1/OG0006451.1/OG0006466.1/OG0006863.1/OG0006966.1/OG0007125.1/OG0007151.1/OG0007313.1/OG0007376.1/OG0007576.1/OG0007671.1/OG0007771.1/OG0007795.1/OG0008072.1/OG0008158.1/OG0008221.1/OG0008435.1/OG0008757.1</t>
  </si>
  <si>
    <t>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0000105.3/OG0000105.1/OG0000105.5/OG0000105.7/OG0000105.6/OG0000105.2/OG0000105.4/OG0000114.2/OG0000114.1/OG0000114.3/OG0000114.5/OG0000114.4/OG0000157.5/OG0000157.4/OG0000157.3/OG0000157.1/OG0000157.6/OG0000157.2/OG0000192.1/OG0000192.2/OG0000192.5/OG0000192.4/OG0000192.3/OG0000222.2/OG0000222.1/OG0000222.4/OG0000222.5/OG0000222.3/OG0000247.4/OG0000247.5/OG0000247.1/OG0000247.3/OG0000247.2/OG0000283.4/OG0000283.3/OG0000283.1/OG0000283.2/OG0000299.2/OG0000299.4/OG0000299.3/OG0000299.1/OG0000321.4/OG0000321.2/OG0000321.1/OG0000321.3/OG0000322.1/OG0000322.2/OG0000322.4/OG0000322.3/OG0000334.3/OG0000334.1/OG0000334.4/OG0000334.2/OG0000354.3/OG0000354.2/OG0000354.1/OG0000375.4/OG0000375.3/OG0000375.2/OG0000375.1/OG0000419.4/OG0000419.3/OG0000419.2/OG0000419.1/OG0000449.3/OG0000449.1/OG0000449.2/OG0000520.2/OG0000520.3/OG0000520.1/OG0000521.2/OG0000521.1/OG0000521.3/OG0000525.3/OG0000525.1/OG0000525.2/OG0000608.1/OG0000608.2/OG0000634.3/OG0000634.1/OG0000634.2/OG0000648.2/OG0000648.1/OG0000653.2/OG0000653.1/OG0000653.3/OG0000689.3/OG0000689.1/OG0000689.2/OG0000694.2/OG0000694.1/OG0000694.3/OG0000704.2/OG0000704.1/OG0000704.3/OG0000709.3/OG0000709.1/OG0000709.2/OG0000737.1/OG0000737.3/OG0000737.2/OG0000789.1/OG0000789.2/OG0000792.1/OG0000792.2/OG0000807.1/OG0000807.2/OG0000857.3/OG0000857.2/OG0000857.1/OG0000862.2/OG0000862.1/OG0000915.1/OG0000915.2/OG0000917.2/OG0000917.1/OG0000921.3/OG0000921.1/OG0000921.2/OG0000947.1/OG0000947.2/OG0001007.2/OG0001007.1/OG0001057.1/OG0001057.2/OG0001082.2/OG0001082.1/OG0001090.1/OG0001090.2/OG0001091.2/OG0001091.1/OG0001108.1/OG0001108.2/OG0001111.1/OG0001111.2/OG0001164.2/OG0001164.1/OG0001173.2/OG0001173.1/OG0001191.1/OG0001191.2/OG0001210.2/OG0001210.1/OG0001225.2/OG0001225.1/OG0001259.2/OG0001259.1/OG0001261.1/OG0001261.2/OG0001262.2/OG0001262.1/OG0001266.2/OG0001266.1/OG0001267.2/OG0001267.1/OG0001275.2/OG0001275.1/OG0001305.2/OG0001305.1/OG0001328.2/OG0001328.1/OG0001339.2/OG0001339.1/OG0001420.1/OG0001466.2/OG0001466.1/OG0001469.2/OG0001469.1/OG0001502.2/OG0001502.1/OG0001511.1/OG0001572.2/OG0001572.1/OG0001598.2/OG0001598.1/OG0001599.1/OG0001599.2/OG0001652.1/OG0001652.2/OG0001660.1/OG0001668.1/OG0001668.2/OG0001682.1/OG0001682.2/OG0001690.1/OG0001691.2/OG0001691.1/OG0001747.1/OG0001747.2/OG0001757.2/OG0001757.1/OG0001772.2/OG0001772.1/OG0001838.2/OG0001838.1/OG0001858.1/OG0001863.2/OG0001863.1/OG0001867.1/OG0001900.1/OG0001921.1/OG0001921.2/OG0001945.1/OG0001945.2/OG0001970.1/OG0001970.2/OG0001972.1/OG0001972.2/OG0001976.2/OG0001976.1/OG0001992.1/OG0002047.1/OG0002047.2/OG0002079.1/OG0002134.1/OG0002142.1/OG0002142.2/OG0002144.1/OG0002144.2/OG0002150.2/OG0002150.1/OG0002173.1/OG0002173.2/OG0002221.1/OG0002228.1/OG0002243.1/OG0002243.2/OG0002284.1/OG0002361.2/OG0002361.1/OG0002363.1/OG0002366.1/OG0002366.2/OG0002381.2/OG0002381.1/OG0002467.1/OG0002473.1/OG0002473.2/OG0002481.1/OG0002486.1/OG0002486.2/OG0002515.1/OG0002625.1/OG0002649.1/OG0002663.1/OG0002738.1/OG0002738.2/OG0002741.1/OG0002765.2/OG0002765.1/OG0002780.1/OG0002782.1/OG0002807.1/OG0002856.1/OG0002856.2/OG0002907.1/OG0002943.2/OG0002943.1/OG0002959.1/OG0003042.2/OG0003042.1/OG0003058.1/OG0003061.1/OG0003078.1/OG0003088.1/OG0003090.1/OG0003113.1/OG0003137.1/OG0003202.1/OG0003210.1/OG0003231.1/OG0003243.1/OG0003291.1/OG0003301.2/OG0003301.1/OG0003302.1/OG0003303.1/OG0003423.1/OG0003435.1/OG0003442.1/OG0003477.1/OG0003479.1/OG0003511.1/OG0003580.1/OG0003591.1/OG0003683.1/OG0003730.1/OG0003738.1/OG0003804.1/OG0003809.1/OG0003826.1/OG0003831.1/OG0003945.1/OG0003968.1/OG0003991.1/OG0003994.1/OG0004011.1/OG0004024.1/OG0004029.1/OG0004038.1/OG0004083.1/OG0004135.1/OG0004138.1/OG0004146.1/OG0004152.1/OG0004263.1/OG0004283.1/OG0004301.1/OG0004332.1/OG0004336.1/OG0004342.1/OG0004361.1/OG0004363.1/OG0004397.1/OG0004414.1/OG0004489.1/OG0004538.1/OG0004611.1/OG0004628.1/OG0004630.1/OG0004666.1/OG0004667.1/OG0004704.1/OG0004718.1/OG0004720.1/OG0004728.1/OG0004742.1/OG0004771.1/OG0004778.1/OG0004883.1/OG0004925.1/OG0004930.1/OG0004948.1/OG0004965.1/OG0005013.1/OG0005043.1/OG0005059.1/OG0005078.1/OG0005116.1/OG0005123.1/OG0005132.1/OG0005135.1/OG0005142.1/OG0005161.1/OG0005272.1/OG0005338.1/OG0005347.1/OG0005394.1/OG0005405.1/OG0005571.1/OG0005786.1/OG0005811.1/OG0005818.1/OG0005850.1/OG0005852.1/OG0005883.1/OG0005945.1/OG0005958.1/OG0005985.1/OG0005998.1/OG0006024.1/OG0006162.1/OG0006217.1/OG0006224.1/OG0006238.1/OG0006248.1/OG0006249.1/OG0006276.1/OG0006308.1/OG0006320.1/OG0006370.1/OG0006372.1/OG0006386.1/OG0006413.1/OG0006425.1/OG0006431.1/OG0006496.1/OG0006619.1/OG0006621.1/OG0006696.1/OG0006721.1/OG0006742.1/OG0006796.1/OG0006923.1/OG0007054.1/OG0007245.1/OG0007283.1/OG0007291.1/OG0007314.1/OG0007634.1/OG0007659.1/OG0007783.1/OG0007808.1/OG0007843.1/OG0007987.1/OG0008143.1/OG0008453.1/OG0010324.1</t>
  </si>
  <si>
    <t>OG0000705.3/OG0000705.2/OG0000705.1/OG0000766.1/OG0001373.1/OG0001836.1/OG0001836.2/OG0002055.2/OG0002055.1/OG0002922.1/OG0003038.1/OG0003038.2/OG0003315.1/OG0003315.2/OG0003960.1/OG0007366.1/OG0007413.1/OG0007615.1/OG0007724.1/OG0007884.1/OG0008269.1/OG0009069.1/OG0010076.1</t>
  </si>
  <si>
    <t>OG0001361.1/OG0001361.2/OG0001362.2/OG0001362.1/OG0001790.2/OG0001790.1/OG0001950.1/OG0003346.1/OG0003553.1/OG0003921.1/OG0004063.1/OG0004086.1/OG0005422.1/OG0005903.1/OG0005959.1/OG0006267.1/OG0006467.1/OG0006628.1/OG0006955.1/OG0008445.1/OG0008536.1/OG0011448.1</t>
  </si>
  <si>
    <t>OG0000109.4/OG0000109.8/OG0000109.1/OG0000109.3/OG0000109.7/OG0000109.6/OG0000109.9/OG0000109.5/OG0000109.2/OG0000260.3/OG0000260.4/OG0000260.1/OG0000260.2/OG0000283.4/OG0000283.3/OG0000283.1/OG0000283.2/OG0000386.3/OG0000386.1/OG0000386.4/OG0000386.2/OG0000404.1/OG0000404.2/OG0000404.3/OG0000404.4/OG0000425.1/OG0000425.3/OG0000425.2/OG0000430.3/OG0000430.2/OG0000430.1/OG0000477.2/OG0000477.3/OG0000477.4/OG0000477.1/OG0000480.3/OG0000480.1/OG0000480.2/OG0000524.2/OG0000524.1/OG0000524.3/OG0000526.3/OG0000526.2/OG0000526.1/OG0000563.2/OG0000563.3/OG0000563.1/OG0000892.1/OG0000892.2/OG0000931.3/OG0000931.2/OG0000931.1/OG0001058.1/OG0001058.2/OG0001111.1/OG0001111.2/OG0001200.2/OG0001200.1/OG0001248.1/OG0001248.2/OG0001257.1/OG0001257.2/OG0001402.1/OG0001402.2/OG0001554.2/OG0001554.1/OG0001710.2/OG0001710.1/OG0001715.2/OG0001715.1/OG0001863.2/OG0001863.1/OG0001979.1/OG0002107.2/OG0002107.1/OG0002277.2/OG0002277.1/OG0002631.1/OG0002631.2/OG0002648.1/OG0002664.1/OG0002666.1/OG0002741.1/OG0002745.1/OG0002745.2/OG0002886.1/OG0002886.2/OG0002923.1/OG0003073.1/OG0003076.1/OG0003312.1/OG0003312.2/OG0003323.1/OG0003422.1/OG0003444.1/OG0003453.1/OG0003476.2/OG0003476.1/OG0003481.1/OG0003691.1/OG0003698.1/OG0003993.1/OG0004007.1/OG0004092.1/OG0004135.1/OG0004366.1/OG0004450.1/OG0004477.1/OG0004632.1/OG0004759.1/OG0004768.1/OG0004965.1/OG0005008.1/OG0005051.1/OG0005555.1/OG0005789.1/OG0005920.1/OG0006256.1/OG0006272.1/OG0006346.1/OG0006419.1/OG0006432.1/OG0007089.1/OG0007649.1/OG0009034.1</t>
  </si>
  <si>
    <t>OG0000879.2/OG0000879.1/OG0003064.1/OG0003611.1/OG0003611.2/OG0004325.1/OG0005125.1/OG0005266.1/OG0006358.1/OG0006719.1/OG0007170.1/OG0007441.1/OG0007609.1</t>
  </si>
  <si>
    <t>OG0005008.1/OG0009034.1</t>
  </si>
  <si>
    <t>OG0002830.1/OG0003454.1</t>
  </si>
  <si>
    <t>OG0000004.13/OG0000004.3/OG0000004.7/OG0000004.6/OG0000004.17/OG0000004.10/OG0000004.5/OG0000004.9/OG0000004.12/OG0000004.2/OG0000004.4/OG0000004.19/OG0000004.1/OG0000004.18/OG0000004.11/OG0000004.14/OG0000004.15/OG0000004.8/OG0000004.16/OG0000168.1/OG0000168.4/OG0000168.2/OG0000168.3/OG0000168.5/OG0000172.3/OG0000172.4/OG0000172.2/OG0000172.1/OG0000525.3/OG0000525.1/OG0000525.2/OG0000608.1/OG0000608.2/OG0000635.1/OG0000635.2/OG0000737.1/OG0000737.3/OG0000737.2/OG0000764.1/OG0000764.2/OG0000764.3/OG0001623.2/OG0001623.1/OG0001769.2/OG0001769.1/OG0001991.1/OG0002605.1/OG0002605.2/OG0002754.1/OG0002936.1/OG0003084.1/OG0003826.1/OG0004146.1/OG0004152.1/OG0004636.1/OG0004948.1/OG0005055.1/OG0005786.1</t>
  </si>
  <si>
    <t>OG0000105.3/OG0000105.1/OG0000105.5/OG0000105.7/OG0000105.6/OG0000105.2/OG0000105.4/OG0000107.5/OG0000107.3/OG0000107.7/OG0000107.4/OG0000107.1/OG0000107.2/OG0000107.8/OG0000107.6/OG0000169.6/OG0000169.4/OG0000169.2/OG0000169.5/OG0000169.3/OG0000169.1/OG0000200.4/OG0000200.5/OG0000200.2/OG0000200.6/OG0000200.3/OG0000200.1/OG0000247.4/OG0000247.5/OG0000247.1/OG0000247.3/OG0000247.2/OG0000316.4/OG0000316.2/OG0000316.5/OG0000316.1/OG0000316.3/OG0000318.4/OG0000318.2/OG0000318.1/OG0000318.3/OG0000449.3/OG0000449.1/OG0000449.2/OG0000484.2/OG0000484.1/OG0000484.3/OG0000559.3/OG0000559.2/OG0000559.1/OG0000571.3/OG0000571.1/OG0000571.2/OG0000617.1/OG0000617.2/OG0000617.3/OG0000737.1/OG0000737.3/OG0000737.2/OG0000739.1/OG0000739.2/OG0000886.1/OG0000886.3/OG0000886.2/OG0000935.2/OG0000935.1/OG0001111.1/OG0001111.2/OG0001368.2/OG0001368.1/OG0001393.1/OG0001393.2/OG0001405.1/OG0001405.2/OG0001459.1/OG0001459.2/OG0001623.2/OG0001623.1/OG0001823.2/OG0001823.1/OG0001870.2/OG0001870.1/OG0002237.1/OG0002409.1/OG0002482.1/OG0002492.1/OG0002605.1/OG0002605.2/OG0002670.1/OG0002730.1/OG0002741.1/OG0002746.1/OG0002772.1/OG0002787.1/OG0002955.1/OG0002959.1/OG0003046.1/OG0003090.1/OG0003155.2/OG0003155.1/OG0003303.1/OG0003323.1/OG0003400.1/OG0003485.1/OG0003543.1/OG0003591.1/OG0003659.1/OG0003683.1/OG0003721.1/OG0004095.1/OG0004423.1/OG0004990.1/OG0005144.1/OG0005943.1/OG0006004.1/OG0007342.1</t>
  </si>
  <si>
    <t>OG0001398.1/OG0002011.1/OG0002011.2/OG0002628.2/OG0002628.1/OG0010101.1</t>
  </si>
  <si>
    <t>OG0000977.1/OG0001609.1/OG0002646.1/OG0004030.1/OG0004681.1/OG0005846.1/OG0005896.1</t>
  </si>
  <si>
    <t>OG0000320.4/OG0000320.3/OG0000320.2/OG0000320.1/OG0000320.5/OG0001397.1/OG0001397.2/OG0006445.1</t>
  </si>
  <si>
    <t>OG0000150.2/OG0000150.4/OG0000150.3/OG0000150.1/OG0000150.5/OG0000187.6/OG0000187.5/OG0000187.4/OG0000187.3/OG0000187.1/OG0000187.2/OG0000456.4/OG0000456.2/OG0000456.3/OG0000456.1/OG0000942.2/OG0000942.3/OG0000942.1/OG0000971.1/OG0000971.2/OG0000971.3/OG0001416.1/OG0001416.2/OG0001772.2/OG0001772.1/OG0003941.1/OG0006041.1/OG0006425.1</t>
  </si>
  <si>
    <t>OG0002480.1/OG0004312.1/OG0006772.1/OG0008221.1</t>
  </si>
  <si>
    <t>OG0000089.4/OG0000089.8/OG0000089.5/OG0000089.2/OG0000089.6/OG0000089.3/OG0000089.7/OG0000089.1/OG0000200.4/OG0000200.5/OG0000200.2/OG0000200.6/OG0000200.3/OG0000200.1/OG0000208.2/OG0000208.1/OG0000208.4/OG0000208.3/OG0000215.4/OG0000215.5/OG0000215.3/OG0000215.1/OG0000215.2/OG0000278.4/OG0000278.2/OG0000278.1/OG0000278.3/OG0000278.5/OG0000583.2/OG0000583.1/OG0000583.3/OG0000739.1/OG0000739.2/OG0000935.2/OG0000935.1/OG0001003.1/OG0001003.2/OG0001355.2/OG0001355.1/OG0002079.1/OG0002493.2/OG0002493.1/OG0002670.1/OG0002746.1/OG0002824.1/OG0002824.2/OG0002899.1/OG0002918.1/OG0002932.1/OG0003155.2/OG0003155.1/OG0003273.1/OG0003276.1/OG0003659.1/OG0003844.1/OG0004095.1/OG0004301.1/OG0004361.1/OG0004448.1/OG0004454.1/OG0004568.1/OG0005081.1/OG0005359.1/OG0005966.1/OG0005993.1</t>
  </si>
  <si>
    <t>OG0000390.1/OG0000390.3/OG0000390.5/OG0000390.6/OG0000390.4/OG0000390.2/OG0001696.1/OG0001696.2/OG0002905.1/OG0007609.1</t>
  </si>
  <si>
    <t>OG0000030.8/OG0000030.7/OG0000030.12/OG0000030.6/OG0000030.1/OG0000030.4/OG0000030.9/OG0000030.10/OG0000030.14/OG0000030.2/OG0000030.3/OG0000030.13/OG0000030.5/OG0000030.11/OG0000035.4/OG0000035.6/OG0000035.3/OG0000035.13/OG0000035.14/OG0000035.11/OG0000035.2/OG0000035.17/OG0000035.12/OG0000035.1/OG0000035.9/OG0000035.16/OG0000035.5/OG0000035.15/OG0000035.10/OG0000035.7/OG0000035.8/OG0000045.12/OG0000045.7/OG0000045.11/OG0000045.2/OG0000045.4/OG0000045.13/OG0000045.10/OG0000045.9/OG0000045.8/OG0000045.6/OG0000045.3/OG0000045.5/OG0000045.1/OG0000126.3/OG0000126.2/OG0000126.8/OG0000126.6/OG0000126.5/OG0000126.1/OG0000126.4/OG0000126.7/OG0000208.2/OG0000208.1/OG0000208.4/OG0000208.3/OG0000221.1/OG0000221.2/OG0000221.4/OG0000221.6/OG0000221.5/OG0000221.3/OG0000271.2/OG0000271.1/OG0000271.4/OG0000271.3/OG0000273.1/OG0000273.5/OG0000273.4/OG0000273.2/OG0000273.3/OG0000334.3/OG0000334.1/OG0000334.4/OG0000334.2/OG0000339.3/OG0000339.2/OG0000339.4/OG0000339.1/OG0000367.2/OG0000367.1/OG0000367.3/OG0000367.4/OG0000368.2/OG0000368.3/OG0000368.1/OG0000370.4/OG0000370.1/OG0000370.2/OG0000370.3/OG0000892.1/OG0000892.2/OG0001077.2/OG0001077.1/OG0001111.1/OG0001111.2/OG0001211.2/OG0001211.1/OG0001214.2/OG0001214.1/OG0001420.1/OG0001682.1/OG0001682.2/OG0001702.2/OG0001702.1/OG0002013.1/OG0002124.1/OG0002341.1/OG0002394.2/OG0002394.1/OG0002487.1/OG0002947.2/OG0002947.1/OG0002956.1/OG0002956.2/OG0003130.1/OG0003451.1/OG0003463.1/OG0003655.1/OG0003655.2/OG0004428.1/OG0004632.1</t>
  </si>
  <si>
    <t>OG0002073.1/OG0002073.2/OG0002168.1/OG0005326.1</t>
  </si>
  <si>
    <t>OG0001696.1/OG0001696.2/OG0005947.1/OG0006225.1</t>
  </si>
  <si>
    <t>OG0000045.12/OG0000045.7/OG0000045.11/OG0000045.2/OG0000045.4/OG0000045.13/OG0000045.10/OG0000045.9/OG0000045.8/OG0000045.6/OG0000045.3/OG0000045.5/OG0000045.1/OG0000071.1/OG0000071.5/OG0000071.11/OG0000071.7/OG0000071.9/OG0000071.2/OG0000071.6/OG0000071.10/OG0000071.3/OG0000071.8/OG0000071.4/OG0000126.3/OG0000126.2/OG0000126.8/OG0000126.6/OG0000126.5/OG0000126.1/OG0000126.4/OG0000126.7/OG0000208.2/OG0000208.1/OG0000208.4/OG0000208.3/OG0000312.1/OG0000316.4/OG0000316.2/OG0000316.5/OG0000316.1/OG0000316.3/OG0000331.1/OG0000331.3/OG0000331.2/OG0000331.4/OG0000370.4/OG0000370.1/OG0000370.2/OG0000370.3/OG0000391.4/OG0000391.3/OG0000391.1/OG0000391.2/OG0000445.2/OG0000445.3/OG0000445.1/OG0000480.3/OG0000480.1/OG0000480.2/OG0000623.1/OG0000623.2/OG0000815.1/OG0000815.2/OG0000827.1/OG0000827.2/OG0000876.1/OG0000876.2/OG0001026.1/OG0001026.2/OG0001157.2/OG0001157.1/OG0001211.2/OG0001211.1/OG0001214.2/OG0001214.1/OG0001227.2/OG0001227.1/OG0001266.2/OG0001266.1/OG0001505.2/OG0001505.1/OG0001567.1/OG0001631.2/OG0001631.1/OG0001702.2/OG0001702.1/OG0001786.2/OG0001786.1/OG0001965.1/OG0002124.1/OG0002956.1/OG0002956.2/OG0003130.1/OG0003221.1/OG0003241.1/OG0003423.1/OG0003529.1/OG0003573.1/OG0003580.1/OG0003655.1/OG0003655.2/OG0003822.1/OG0004428.1/OG0004726.1/OG0005092.1/OG0006146.1/OG0006480.1</t>
  </si>
  <si>
    <t>OG0002382.1/OG0002653.1/OG0003735.1</t>
  </si>
  <si>
    <t>OG0000283.4/OG0000283.3/OG0000283.1/OG0000283.2/OG0000334.3/OG0000334.1/OG0000334.4/OG0000334.2/OG0000521.2/OG0000521.1/OG0000521.3/OG0000666.3/OG0000666.2/OG0000666.1/OG0000712.1/OG0000712.2/OG0000745.2/OG0000745.1/OG0000745.3/OG0001169.2/OG0001169.1/OG0001278.2/OG0001278.1/OG0001543.2/OG0001543.1/OG0001567.1/OG0001956.1/OG0001963.1/OG0001963.2/OG0002806.1/OG0002806.2/OG0002947.2/OG0002947.1/OG0002969.1/OG0003491.1/OG0004930.1/OG0005043.1/OG0006415.1</t>
  </si>
  <si>
    <t>OG0003447.1/OG0007388.1</t>
  </si>
  <si>
    <t>OG0002653.1/OG0003735.1</t>
  </si>
  <si>
    <t>OG0000168.1/OG0000168.4/OG0000168.2/OG0000168.3/OG0000168.5/OG0000316.4/OG0000316.2/OG0000316.5/OG0000316.1/OG0000316.3/OG0000764.1/OG0000764.2/OG0000764.3/OG0000815.1/OG0000815.2/OG0000918.2/OG0000918.3/OG0000918.1/OG0001266.2/OG0001266.1/OG0001420.1/OG0001567.1/OG0001702.2/OG0001702.1/OG0001845.1/OG0001845.2/OG0001970.1/OG0001970.2/OG0002003.2/OG0002003.1/OG0002491.1/OG0002947.2/OG0002947.1/OG0003154.1/OG0003423.1/OG0003580.1/OG0004632.1/OG0007142.1</t>
  </si>
  <si>
    <t>OG0000266.6/OG0000266.3/OG0000266.5/OG0000266.1/OG0000266.2/OG0000266.4/OG0002628.2/OG0002628.1/OG0002905.1/OG0005947.1</t>
  </si>
  <si>
    <t>OG0002628.2/OG0002628.1/OG0002905.1</t>
  </si>
  <si>
    <t>OG0000126.3/OG0000126.2/OG0000126.8/OG0000126.6/OG0000126.5/OG0000126.1/OG0000126.4/OG0000126.7/OG0000273.1/OG0000273.5/OG0000273.4/OG0000273.2/OG0000273.3/OG0000418.4/OG0000418.3/OG0000418.2/OG0000418.1/OG0000559.3/OG0000559.2/OG0000559.1/OG0001026.1/OG0001026.2/OG0001275.2/OG0001275.1/OG0001420.1/OG0002491.1/OG0003154.1/OG0003497.1/OG0004407.1/OG0004632.1</t>
  </si>
  <si>
    <t>OG0000331.1/OG0000331.3/OG0000331.2/OG0000331.4/OG0000403.2/OG0000403.1/OG0000525.3/OG0000525.1/OG0000525.2/OG0001510.2/OG0001510.1/OG0001768.1/OG0004038.1/OG0005786.1</t>
  </si>
  <si>
    <t>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0000083.8/OG0000083.1/OG0000083.3/OG0000083.5/OG0000083.6/OG0000083.4/OG0000083.2/OG0000083.7/OG0000105.3/OG0000105.1/OG0000105.5/OG0000105.7/OG0000105.6/OG0000105.2/OG0000105.4/OG0000126.3/OG0000126.2/OG0000126.8/OG0000126.6/OG0000126.5/OG0000126.1/OG0000126.4/OG0000126.7/OG0000172.3/OG0000172.4/OG0000172.2/OG0000172.1/OG0000181.3/OG0000181.5/OG0000181.1/OG0000181.2/OG0000181.4/OG0000247.4/OG0000247.5/OG0000247.1/OG0000247.3/OG0000247.2/OG0000267.4/OG0000267.1/OG0000267.2/OG0000267.5/OG0000267.3/OG0000269.4/OG0000269.2/OG0000269.3/OG0000269.1/OG0000273.1/OG0000273.5/OG0000273.4/OG0000273.2/OG0000273.3/OG0000299.2/OG0000299.4/OG0000299.3/OG0000299.1/OG0000316.4/OG0000316.2/OG0000316.5/OG0000316.1/OG0000316.3/OG0000356.4/OG0000356.1/OG0000356.2/OG0000356.3/OG0000416.1/OG0000416.4/OG0000416.2/OG0000416.3/OG0000424.2/OG0000424.1/OG0000435.3/OG0000435.2/OG0000435.1/OG0000449.3/OG0000449.1/OG0000449.2/OG0000467.4/OG0000467.3/OG0000467.2/OG0000467.1/OG0000478.2/OG0000478.1/OG0000478.3/OG0000525.3/OG0000525.1/OG0000525.2/OG0000567.1/OG0000567.3/OG0000567.2/OG0000571.3/OG0000571.1/OG0000571.2/OG0000592.2/OG0000592.1/OG0000592.3/OG0000811.2/OG0000811.3/OG0000811.1/OG0000815.1/OG0000815.2/OG0000886.1/OG0000886.3/OG0000886.2/OG0000911.2/OG0000911.1/OG0000917.2/OG0000917.1/OG0001026.1/OG0001026.2/OG0001111.1/OG0001111.2/OG0001263.1/OG0001263.2/OG0001266.2/OG0001266.1/OG0001275.2/OG0001275.1/OG0001420.1/OG0001466.2/OG0001466.1/OG0001559.2/OG0001559.1/OG0001567.1/OG0001578.2/OG0001578.1/OG0001757.2/OG0001757.1/OG0001768.1/OG0001769.2/OG0001769.1/OG0001934.2/OG0001934.1/OG0001970.1/OG0001970.2/OG0001972.1/OG0001972.2/OG0002009.1/OG0002009.2/OG0002134.1/OG0002179.1/OG0002221.1/OG0002276.1/OG0002332.1/OG0002340.1/OG0002340.2/OG0002351.1/OG0002361.2/OG0002361.1/OG0002487.1/OG0002494.1/OG0002572.1/OG0002666.1/OG0002812.1/OG0002885.1/OG0002947.2/OG0002947.1/OG0003078.1/OG0003090.1/OG0003105.1/OG0003210.1/OG0003221.1/OG0003243.1/OG0003264.1/OG0003280.1/OG0003423.1/OG0003448.1/OG0003529.1/OG0003580.1/OG0003791.1/OG0003793.1/OG0003819.1/OG0003822.1/OG0003826.1/OG0004038.1/OG0004147.1/OG0004210.1/OG0004632.1/OG0004720.1/OG0004785.1/OG0004883.1/OG0004930.1/OG0005111.1/OG0005491.1/OG0005648.1/OG0005786.1/OG0006041.1/OG0006248.1/OG0006256.1/OG0006320.1/OG0006430.1</t>
  </si>
  <si>
    <t>OG0000815.1/OG0000815.2/OG0001266.2/OG0001266.1/OG0001420.1/OG0001567.1/OG0002947.2/OG0002947.1/OG0003221.1/OG0003423.1/OG0003580.1/OG0004632.1</t>
  </si>
  <si>
    <t>OG0002073.1/OG0002073.2/OG0003735.1/OG0004052.1/OG0004410.1/OG0004615.1/OG0006227.1/OG0006482.1/OG0008491.1</t>
  </si>
  <si>
    <t>OG0000022.12/OG0000022.10/OG0000022.15/OG0000022.8/OG0000022.9/OG0000022.4/OG0000022.1/OG0000022.16/OG0000022.7/OG0000022.6/OG0000022.13/OG0000022.5/OG0000022.14/OG0000022.11/OG0000022.2/OG0000022.3/OG0000344.3/OG0000344.1/OG0000344.4/OG0000344.2/OG0000368.2/OG0000368.3/OG0000368.1/OG0000449.3/OG0000449.1/OG0000449.2/OG0000525.3/OG0000525.1/OG0000525.2/OG0000815.1/OG0000815.2/OG0000917.2/OG0000917.1/OG0001118.1/OG0001118.2/OG0001175.2/OG0001175.1/OG0001241.1/OG0001241.2/OG0001420.1/OG0001768.1/OG0002108.1/OG0002142.1/OG0002142.2/OG0002947.2/OG0002947.1/OG0003423.1/OG0003425.1/OG0003464.1/OG0003469.1/OG0003481.1/OG0003539.1/OG0003580.1/OG0003593.1/OG0004333.1/OG0004370.1/OG0004489.1/OG0004632.1/OG0004634.1/OG0004752.1/OG0005035.1/OG0005055.1/OG0005072.1/OG0005081.1/OG0005103.1/OG0005300.1/OG0005392.1/OG0005491.1/OG0005519.1/OG0006309.1/OG0006342.1/OG0006659.1/OG0006832.1/OG0008106.1</t>
  </si>
  <si>
    <t>OG0002073.1/OG0002073.2/OG0003735.1/OG0006227.1</t>
  </si>
  <si>
    <t>OG0000022.12/OG0000022.10/OG0000022.15/OG0000022.8/OG0000022.9/OG0000022.4/OG0000022.1/OG0000022.16/OG0000022.7/OG0000022.6/OG0000022.13/OG0000022.5/OG0000022.14/OG0000022.11/OG0000022.2/OG0000022.3/OG0000368.2/OG0000368.3/OG0000368.1/OG0000525.3/OG0000525.1/OG0000525.2/OG0000815.1/OG0000815.2/OG0001118.1/OG0001118.2/OG0001420.1/OG0002142.1/OG0002142.2/OG0002947.2/OG0002947.1/OG0003423.1/OG0003481.1/OG0003539.1/OG0003580.1/OG0004333.1/OG0004370.1/OG0004489.1/OG0004632.1/OG0004634.1/OG0005035.1/OG0005055.1/OG0005072.1/OG0005103.1/OG0005519.1/OG0006309.1/OG0006832.1</t>
  </si>
  <si>
    <t>OG0002817.2/OG0002817.1/OG0002905.1</t>
  </si>
  <si>
    <t>OG0000918.2/OG0000918.3/OG0000918.1/OG0001157.2/OG0001157.1/OG0001271.2/OG0001271.1/OG0001420.1/OG0002947.2/OG0002947.1/OG0004632.1/OG0006309.1</t>
  </si>
  <si>
    <t>OG0000918.2/OG0000918.3/OG0000918.1/OG0001157.2/OG0001157.1/OG0001420.1/OG0002947.2/OG0002947.1/OG0004632.1/OG0006309.1</t>
  </si>
  <si>
    <t>OG0000126.3/OG0000126.2/OG0000126.8/OG0000126.6/OG0000126.5/OG0000126.1/OG0000126.4/OG0000126.7/OG0000168.1/OG0000168.4/OG0000168.2/OG0000168.3/OG0000168.5/OG0000192.1/OG0000192.2/OG0000192.5/OG0000192.4/OG0000192.3/OG0000273.1/OG0000273.5/OG0000273.4/OG0000273.2/OG0000273.3/OG0000368.2/OG0000368.3/OG0000368.1/OG0000445.2/OG0000445.3/OG0000445.1/OG0000764.1/OG0000764.2/OG0000764.3/OG0000918.2/OG0000918.3/OG0000918.1/OG0001505.2/OG0001505.1/OG0001515.1/OG0001515.2/OG0002605.1/OG0002605.2/OG0002865.1</t>
  </si>
  <si>
    <t>OG0002494.1/OG0003529.1</t>
  </si>
  <si>
    <t>OG0000311.2/OG0000311.3/OG0000311.1/OG0000311.4/OG0000561.2/OG0000561.3/OG0000561.1/OG0000711.3/OG0000711.1/OG0000711.2/OG0001167.1/OG0001167.2/OG0001349.1/OG0001768.1/OG0001774.1/OG0001774.2/OG0002343.1/OG0002343.2/OG0002885.1/OG0003793.1</t>
  </si>
  <si>
    <t>OG0005143.1/OG0006036.1</t>
  </si>
  <si>
    <t>OG0002628.2/OG0002628.1/OG0004302.1/OG0007366.1/OG0008563.1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</si>
  <si>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0000089.4/OG0000089.8/OG0000089.5/OG0000089.2/OG0000089.6/OG0000089.3/OG0000089.7/OG0000089.1/OG0000107.5/OG0000107.3/OG0000107.7/OG0000107.4/OG0000107.1/OG0000107.2/OG0000107.8/OG0000107.6/OG0000137.1/OG0000137.6/OG0000137.3/OG0000137.5/OG0000137.2/OG0000137.4/OG0000192.1/OG0000192.2/OG0000192.5/OG0000192.4/OG0000192.3/OG0000247.4/OG0000247.5/OG0000247.1/OG0000247.3/OG0000247.2/OG0000299.2/OG0000299.4/OG0000299.3/OG0000299.1/OG0000316.4/OG0000316.2/OG0000316.5/OG0000316.1/OG0000316.3/OG0000320.4/OG0000320.3/OG0000320.2/OG0000320.1/OG0000320.5/OG0000375.4/OG0000375.3/OG0000375.2/OG0000375.1/OG0000386.3/OG0000386.1/OG0000386.4/OG0000386.2/OG0000403.2/OG0000403.1/OG0000412.2/OG0000412.1/OG0000412.3/OG0000416.1/OG0000416.4/OG0000416.2/OG0000416.3/OG0000420.3/OG0000420.2/OG0000420.1/OG0000478.2/OG0000478.1/OG0000478.3/OG0000484.2/OG0000484.1/OG0000484.3/OG0000485.1/OG0000485.3/OG0000485.2/OG0000523.2/OG0000523.3/OG0000523.1/OG0000540.3/OG0000540.4/OG0000540.2/OG0000540.1/OG0000549.2/OG0000549.1/OG0000559.3/OG0000559.2/OG0000559.1/OG0000571.3/OG0000571.1/OG0000571.2/OG0000617.1/OG0000617.2/OG0000617.3/OG0000671.3/OG0000671.1/OG0000671.2/OG0000707.1/OG0000707.3/OG0000707.2/OG0000805.3/OG0000805.2/OG0000805.1/OG0000886.1/OG0000886.3/OG0000886.2/OG0000897.2/OG0000897.1/OG0000935.2/OG0000935.1/OG0001029.2/OG0001029.1/OG0001033.2/OG0001033.1/OG0001050.2/OG0001050.1/OG0001081.2/OG0001081.1/OG0001169.2/OG0001169.1/OG0001248.1/OG0001248.2/OG0001262.2/OG0001262.1/OG0001305.2/OG0001305.1/OG0001313.2/OG0001313.1/OG0001342.2/OG0001342.1/OG0001408.1/OG0001408.2/OG0001504.1/OG0001504.2/OG0001543.2/OG0001543.1/OG0001554.2/OG0001554.1/OG0001559.2/OG0001559.1/OG0001607.2/OG0001607.1/OG0001640.1/OG0001640.2/OG0001752.2/OG0001752.1/OG0001772.2/OG0001772.1/OG0001870.2/OG0001870.1/OG0001932.1/OG0001932.2/OG0001993.1/OG0002115.1/OG0002115.2/OG0002236.1/OG0002236.2/OG0002268.1/OG0002351.1/OG0002411.1/OG0002443.2/OG0002443.1/OG0002488.2/OG0002488.1/OG0002503.1/OG0002572.1/OG0002587.1/OG0002591.1/OG0002605.1/OG0002605.2/OG0002623.2/OG0002623.1/OG0002670.1/OG0002746.1/OG0002812.1/OG0002824.1/OG0002824.2/OG0002899.1/OG0002917.1/OG0003049.1/OG0003137.1/OG0003155.2/OG0003155.1/OG0003485.1/OG0003522.1/OG0003523.1/OG0003558.1/OG0003571.1/OG0003718.1/OG0003721.1/OG0003793.1/OG0003799.1/OG0004038.1/OG0004160.1/OG0004243.1/OG0004407.1/OG0004439.1/OG0004452.1/OG0004618.1/OG0004664.1/OG0005017.1/OG0005116.1/OG0005158.1/OG0005466.1/OG0005568.1/OG0005580.1/OG0005737.1/OG0006033.1/OG0006217.1/OG0006307.1/OG0006889.1/OG0006915.1/OG0007208.1</t>
  </si>
  <si>
    <t>OG0001609.1/OG0001940.1/OG0002032.1/OG0002032.2/OG0002145.1/OG0002646.1/OG0003415.1/OG0003542.1/OG0003681.1/OG0003998.1/OG0005534.1</t>
  </si>
  <si>
    <t>OG0000318.4/OG0000318.2/OG0000318.1/OG0000318.3/OG0000403.2/OG0000403.1/OG0000635.1/OG0000635.2/OG0000876.1/OG0000876.2/OG0001050.2/OG0001050.1/OG0001597.1/OG0001597.2/OG0001768.1/OG0002601.1/OG0002920.1/OG0003055.1/OG0003287.1/OG0003855.1/OG0005154.1</t>
  </si>
  <si>
    <t>OG0002270.1/OG0002270.2/OG0006285.1</t>
  </si>
  <si>
    <t>OG0000098.9/OG0000098.6/OG0000098.5/OG0000098.3/OG0000098.8/OG0000098.7/OG0000098.4/OG0000098.1/OG0000098.2/OG0001348.2/OG0001348.1/OG0002934.1/OG0007218.1/OG0007432.1</t>
  </si>
  <si>
    <t>OG0000366.2/OG0000366.1/OG0000366.3/OG0000673.2/OG0000673.1/OG0001162.1/OG0001162.2/OG0001849.1/OG0001849.2</t>
  </si>
  <si>
    <t>OG0000318.4/OG0000318.2/OG0000318.1/OG0000318.3/OG0000387.2/OG0000387.1/OG0000387.4/OG0000387.3/OG0000491.1/OG0000491.2/OG0000491.3/OG0000734.2/OG0000734.1/OG0000828.1/OG0000828.2/OG0001146.1/OG0001146.2/OG0001159.1/OG0001159.2/OG0001751.2/OG0001751.1/OG0002126.2/OG0002126.1/OG0003511.1/OG0003528.1/OG0004400.1/OG0004457.1/OG0005016.1/OG0005273.1/OG0005871.1/OG0005925.1/OG0006364.1/OG0006626.1</t>
  </si>
  <si>
    <t>OG0004280.1/OG0005388.1/OG0006872.1/OG0006910.1/OG0007981.1/OG0008220.1/OG0008484.1</t>
  </si>
  <si>
    <t>OG0000387.2/OG0000387.1/OG0000387.4/OG0000387.3/OG0000734.2/OG0000734.1/OG0000933.1/OG0000933.2/OG0001751.2/OG0001751.1/OG0005361.1</t>
  </si>
  <si>
    <t>OG0000933.1/OG0000933.2/OG0002642.1/OG0002642.2/OG0002655.2/OG0002655.1/OG0002776.1/OG0002880.1/OG0003212.1/OG0005048.1/OG0005386.1/OG0005770.1/OG0005904.1/OG0006013.1/OG0007212.1/OG0007273.1</t>
  </si>
  <si>
    <t>OG0000318.4/OG0000318.2/OG0000318.1/OG0000318.3/OG0000828.1/OG0000828.2/OG0000866.3/OG0000866.2/OG0000866.1/OG0001146.1/OG0001146.2/OG0002126.2/OG0002126.1/OG0002556.1/OG0003511.1/OG0003528.1/OG0004400.1/OG0005016.1/OG0005273.1/OG0005871.1/OG0005925.1/OG0006364.1/OG0006430.1/OG0006626.1</t>
  </si>
  <si>
    <t>OG0003568.2/OG0003568.1/OG0006290.1</t>
  </si>
  <si>
    <t>OG0001775.2/OG0001775.1/OG0004975.1</t>
  </si>
  <si>
    <t>OG0000491.1/OG0000491.2/OG0000491.3/OG0004457.1</t>
  </si>
  <si>
    <t>OG0000117.3/OG0000117.1/OG0000117.7/OG0000117.6/OG0000117.2/OG0000117.4/OG0000117.5/OG0001159.1/OG0001159.2/OG0001954.1/OG0002655.2/OG0002655.1/OG0002880.1/OG0003212.1/OG0004145.1/OG0005048.1/OG0005386.1/OG0005892.1/OG0005904.1/OG0006013.1/OG0007212.1/OG0007273.1</t>
  </si>
  <si>
    <t>OG0000725.1/OG0000725.2/OG0004798.1/OG0007565.1</t>
  </si>
  <si>
    <t>OG0006417.1</t>
  </si>
  <si>
    <t>OG0008572.1</t>
  </si>
  <si>
    <t>OG0001499.1/OG0005112.1</t>
  </si>
  <si>
    <t>OG0001015.1/OG0004434.1</t>
  </si>
  <si>
    <t>OG0000725.1/OG0000725.2/OG0003667.1/OG0007392.1</t>
  </si>
  <si>
    <t>OG0002032.1/OG0002032.2/OG0006716.1</t>
  </si>
  <si>
    <t>OG0000121.5/OG0000121.1/OG0000121.2/OG0000121.3/OG0000121.4/OG0000121.6/OG0000121.8/OG0000121.7/OG0000619.1/OG0000619.3/OG0000619.2/OG0000696.1/OG0000696.2/OG0000696.3/OG0001033.2/OG0001033.1/OG0001081.2/OG0001081.1/OG0001172.2/OG0001172.1/OG0001401.3/OG0001401.2/OG0001401.1/OG0001743.1/OG0001743.2/OG0001964.1/OG0001982.1/OG0002033.1/OG0002154.1/OG0002154.2/OG0002659.1/OG0003098.1/OG0003146.1/OG0003264.1/OG0003266.2/OG0003266.1/OG0003702.1/OG0004260.1/OG0004311.1/OG0004408.1/OG0004413.1/OG0004423.1/OG0004437.1/OG0004904.1/OG0004974.1/OG0005144.1/OG0005278.1/OG0005446.1/OG0005877.1/OG0006774.1/OG0006842.1/OG0006860.1/OG0006866.1/OG0008106.1/OG0008113.1</t>
  </si>
  <si>
    <t>OG0001033.2/OG0001033.1/OG0001172.2/OG0001172.1/OG0003146.1/OG0003768.1</t>
  </si>
  <si>
    <t>OG0000387.2/OG0000387.1/OG0000387.4/OG0000387.3/OG0000734.2/OG0000734.1/OG0001751.2/OG0001751.1</t>
  </si>
  <si>
    <t>OG0003315.1/OG0003315.2/OG0003447.1/OG0005012.1/OG0006883.1/OG0007344.1</t>
  </si>
  <si>
    <t>OG0000036.7/OG0000036.3/OG0000036.12/OG0000036.6/OG0000036.11/OG0000036.5/OG0000036.10/OG0000036.8/OG0000036.1/OG0000036.9/OG0000036.4/OG0000036.2/OG0000082.1/OG0000082.7/OG0000082.6/OG0000082.3/OG0000082.4/OG0000082.5/OG0000082.2/OG0000121.5/OG0000121.1/OG0000121.2/OG0000121.3/OG0000121.4/OG0000121.6/OG0000121.8/OG0000121.7/OG0000200.4/OG0000200.5/OG0000200.2/OG0000200.6/OG0000200.3/OG0000200.1/OG0000215.4/OG0000215.5/OG0000215.3/OG0000215.1/OG0000215.2/OG0000318.4/OG0000318.2/OG0000318.1/OG0000318.3/OG0000344.3/OG0000344.1/OG0000344.4/OG0000344.2/OG0000501.1/OG0000549.2/OG0000549.1/OG0000619.1/OG0000619.3/OG0000619.2/OG0000671.3/OG0000671.1/OG0000671.2/OG0000696.1/OG0000696.2/OG0000696.3/OG0000710.3/OG0000710.1/OG0000710.2/OG0001033.2/OG0001033.1/OG0001055.1/OG0001055.2/OG0001081.2/OG0001081.1/OG0001169.2/OG0001169.1/OG0001172.2/OG0001172.1/OG0001401.3/OG0001401.2/OG0001401.1/OG0001569.1/OG0001743.1/OG0001743.2/OG0001964.1/OG0001976.2/OG0001976.1/OG0001982.1/OG0002033.1/OG0002154.1/OG0002154.2/OG0002387.1/OG0002443.2/OG0002443.1/OG0002460.1/OG0002464.1/OG0002464.2/OG0002591.1/OG0002659.1/OG0002797.1/OG0003098.1/OG0003146.1/OG0003264.1/OG0003266.2/OG0003266.1/OG0003425.1/OG0003490.1/OG0003593.1/OG0003702.1/OG0003961.1/OG0003972.1/OG0004000.1/OG0004044.1/OG0004223.1/OG0004260.1/OG0004311.1/OG0004351.1/OG0004404.1/OG0004408.1/OG0004413.1/OG0004423.1/OG0004433.1/OG0004437.1/OG0004455.1/OG0004579.1/OG0004656.1/OG0004755.1/OG0004815.1/OG0004904.1/OG0004918.1/OG0004949.1/OG0004974.1/OG0005073.1/OG0005134.1/OG0005144.1/OG0005278.1/OG0005413.1/OG0005446.1/OG0005813.1/OG0005877.1/OG0006774.1/OG0006842.1/OG0006860.1/OG0006866.1/OG0007372.1/OG0007432.1/OG0007768.1/OG0008053.1/OG0008106.1/OG0008113.1</t>
  </si>
  <si>
    <t>OG0002032.1/OG0002032.2/OG0002646.1/OG0003125.1/OG0003596.1/OG0004456.1/OG0004737.1/OG0005075.1/OG0005340.1/OG0006064.1/OG0006716.1/OG0006750.1/OG0007387.1/OG0011506.1</t>
  </si>
  <si>
    <t>OG0000114.2/OG0000114.1/OG0000114.3/OG0000114.5/OG0000114.4/OG0000172.3/OG0000172.4/OG0000172.2/OG0000172.1/OG0000283.4/OG0000283.3/OG0000283.1/OG0000283.2/OG0000391.4/OG0000391.3/OG0000391.1/OG0000391.2/OG0000543.3/OG0000543.2/OG0000543.4/OG0000543.1/OG0000667.1/OG0000667.3/OG0000667.2/OG0000709.3/OG0000709.1/OG0000709.2/OG0000917.2/OG0000917.1/OG0001032.2/OG0001032.1/OG0001934.2/OG0001934.1/OG0002733.1/OG0003152.1/OG0003227.1/OG0005491.1</t>
  </si>
  <si>
    <t>OG0000172.3/OG0000172.4/OG0000172.2/OG0000172.1/OG0000283.4/OG0000283.3/OG0000283.1/OG0000283.2/OG0000391.4/OG0000391.3/OG0000391.1/OG0000391.2/OG0000667.1/OG0000667.3/OG0000667.2/OG0003227.1</t>
  </si>
  <si>
    <t>OG0000114.2/OG0000114.1/OG0000114.3/OG0000114.5/OG0000114.4/OG0000172.3/OG0000172.4/OG0000172.2/OG0000172.1/OG0000709.3/OG0000709.1/OG0000709.2/OG0000917.2/OG0000917.1/OG0003152.1/OG0003227.1/OG0005491.1</t>
  </si>
  <si>
    <t>OG0000572.2/OG0000572.1/OG0002676.1/OG0003080.1/OG0003211.1/OG0003229.1/OG0003347.1/OG0003470.1/OG0003611.1/OG0003611.2/OG0005439.1/OG0005442.1/OG0005442.2/OG0005560.1/OG0005609.1/OG0006476.1/OG0006532.1/OG0007344.1/OG0007382.1/OG0007408.1/OG0009157.1</t>
  </si>
  <si>
    <t>OG0000015.9/OG0000015.11/OG0000015.13/OG0000015.6/OG0000015.3/OG0000015.7/OG0000015.4/OG0000015.5/OG0000015.8/OG0000015.14/OG0000015.1/OG0000015.2/OG0000015.12/OG0000015.10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0000142.2/OG0000142.1/OG0000142.3/OG0000156.4/OG0000156.5/OG0000156.3/OG0000156.1/OG0000156.2/OG0000156.6/OG0000172.3/OG0000172.4/OG0000172.2/OG0000172.1/OG0000187.6/OG0000187.5/OG0000187.4/OG0000187.3/OG0000187.1/OG0000187.2/OG0000226.1/OG0000226.2/OG0000226.5/OG0000226.4/OG0000226.6/OG0000226.3/OG0000232.4/OG0000232.2/OG0000232.5/OG0000232.1/OG0000232.3/OG0000264.2/OG0000264.1/OG0000264.4/OG0000264.3/OG0000299.2/OG0000299.4/OG0000299.3/OG0000299.1/OG0000320.4/OG0000320.3/OG0000320.2/OG0000320.1/OG0000320.5/OG0000337.3/OG0000337.1/OG0000337.2/OG0000351.4/OG0000351.3/OG0000351.1/OG0000351.2/OG0000367.2/OG0000367.1/OG0000367.3/OG0000367.4/OG0000389.2/OG0000389.3/OG0000389.1/OG0000400.4/OG0000400.1/OG0000400.3/OG0000400.2/OG0000418.4/OG0000418.3/OG0000418.2/OG0000418.1/OG0000456.4/OG0000456.2/OG0000456.3/OG0000456.1/OG0000543.3/OG0000543.2/OG0000543.4/OG0000543.1/OG0000556.3/OG0000556.1/OG0000556.2/OG0000558.2/OG0000558.3/OG0000558.1/OG0000606.2/OG0000606.1/OG0000606.3/OG0000607.1/OG0000607.2/OG0000618.2/OG0000618.1/OG0000618.3/OG0000672.2/OG0000672.1/OG0000695.2/OG0000695.3/OG0000695.1/OG0000708.2/OG0000708.3/OG0000708.1/OG0000710.3/OG0000710.1/OG0000710.2/OG0000741.2/OG0000741.1/OG0000741.3/OG0000758.1/OG0000758.3/OG0000758.2/OG0000793.1/OG0000793.2/OG0000803.2/OG0000803.3/OG0000803.1/OG0000836.3/OG0000836.2/OG0000836.1/OG0000846.1/OG0000846.2/OG0000904.2/OG0000904.3/OG0000904.1/OG0000917.2/OG0000917.1/OG0000932.3/OG0000932.1/OG0000932.2/OG0000940.2/OG0000940.1/OG0000942.2/OG0000942.3/OG0000942.1/OG0000971.1/OG0000971.2/OG0000971.3/OG0000990.2/OG0000990.1/OG0000991.1/OG0000991.2/OG0001032.2/OG0001032.1/OG0001033.2/OG0001033.1/OG0001078.2/OG0001078.3/OG0001078.1/OG0001081.2/OG0001081.1/OG0001084.2/OG0001084.1/OG0001110.1/OG0001110.2/OG0001122.3/OG0001122.1/OG0001122.2/OG0001169.2/OG0001169.1/OG0001172.2/OG0001172.1/OG0001202.2/OG0001202.1/OG0001203.2/OG0001203.1/OG0001212.2/OG0001212.1/OG0001247.1/OG0001247.2/OG0001274.1/OG0001274.2/OG0001313.2/OG0001313.1/OG0001360.2/OG0001360.1/OG0001397.1/OG0001397.2/OG0001417.2/OG0001417.1/OG0001452.1/OG0001559.2/OG0001559.1/OG0001571.3/OG0001571.2/OG0001571.1/OG0001577.2/OG0001577.1/OG0001621.2/OG0001621.1/OG0001647.2/OG0001647.1/OG0001648.2/OG0001648.1/OG0001697.2/OG0001697.1/OG0001870.2/OG0001870.1/OG0001934.2/OG0001934.1/OG0001964.1/OG0002024.1/OG0002024.2/OG0002040.2/OG0002040.1/OG0002044.1/OG0002044.2/OG0002106.1/OG0002116.2/OG0002116.1/OG0002152.1/OG0002152.2/OG0002241.1/OG0002241.2/OG0002242.2/OG0002242.1/OG0002274.1/OG0002379.1/OG0002379.2/OG0002395.1/OG0002413.1/OG0002443.2/OG0002443.1/OG0002471.1/OG0002487.1/OG0002496.2/OG0002496.1/OG0002502.1/OG0002557.2/OG0002557.1/OG0002611.1/OG0002631.1/OG0002631.2/OG0002712.1/OG0002733.1/OG0002806.1/OG0002806.2/OG0002810.1/OG0002870.1/OG0002949.1/OG0002949.2/OG0002954.1/OG0003085.1/OG0003089.1/OG0003142.1/OG0003143.1/OG0003152.1/OG0003153.1/OG0003163.1/OG0003243.1/OG0003266.2/OG0003266.1/OG0003270.1/OG0003276.1/OG0003421.1/OG0003522.1/OG0003523.1/OG0003541.1/OG0003567.1/OG0003678.1/OG0003704.1/OG0003704.2/OG0003721.1/OG0003736.1/OG0003745.1/OG0003793.1/OG0003859.1/OG0003918.1/OG0003958.1/OG0004006.1/OG0004014.1/OG0004084.1/OG0004089.1/OG0004097.1/OG0004105.1/OG0004124.1/OG0004155.1/OG0004210.1/OG0004235.1/OG0004240.1/OG0004249.1/OG0004255.2/OG0004255.1/OG0004284.1/OG0004288.1/OG0004289.1/OG0004339.1/OG0004340.1/OG0004346.1/OG0004356.1/OG0004393.1/OG0004404.1/OG0004415.1/OG0004419.1/OG0004436.1/OG0004597.2/OG0004597.1/OG0004610.1/OG0004614.1/OG0004651.1/OG0004694.1/OG0004714.1/OG0004796.1/OG0004884.1/OG0004895.1/OG0004921.1/OG0004955.1/OG0004974.1/OG0005032.1/OG0005059.1/OG0005109.1/OG0005296.1/OG0005319.1/OG0005362.1/OG0005413.1/OG0005477.1/OG0005485.1/OG0005491.1/OG0005541.1/OG0005551.1/OG0005575.1/OG0005722.1/OG0005853.1/OG0005893.1/OG0006003.1/OG0006053.1/OG0006177.1/OG0006185.1/OG0006188.1/OG0006313.1/OG0006324.1/OG0006362.1/OG0006375.1/OG0006393.1/OG0006446.1/OG0006490.1/OG0006514.1/OG0006685.1/OG0006693.1/OG0006694.1/OG0006728.1/OG0006820.1/OG0006850.1/OG0006866.1/OG0006873.1/OG0007106.1/OG0007211.1/OG0007214.1/OG0007417.1/OG0007600.1/OG0007748.1/OG0007980.1/OG0008000.1/OG0008101.1/OG0008108.1</t>
  </si>
  <si>
    <t>OG0000612.2/OG0000612.3/OG0000612.1/OG0001497.1/OG0001497.2/OG0001966.2/OG0001966.1/OG0002145.1/OG0002353.1/OG0002882.1/OG0003081.1/OG0003125.1/OG0003160.1/OG0003668.1/OG0003797.1/OG0004312.1/OG0004688.1/OG0005164.1/OG0005441.1/OG0005801.1/OG0006061.1/OG0006064.1/OG0006299.1/OG0006653.1/OG0006716.1/OG0006822.1/OG0006855.1/OG0006957.1/OG0007438.1/OG0007566.1/OG0007586.1/OG0007643.1/OG0007654.1/OG0007744.1/OG0007851.1/OG0008015.1/OG0008170.1/OG0008455.1/OG0008562.1/OG0008751.1/OG0008842.1</t>
  </si>
  <si>
    <t>OG0001110.1/OG0001110.2/OG0001274.1/OG0001274.2/OG0003085.1/OG0004355.1/OG0004424.1/OG0004721.1/OG0004732.1/OG0005032.1/OG0005094.1/OG0005109.1/OG0005485.1/OG0006924.1/OG0006946.1</t>
  </si>
  <si>
    <t>OG0000612.2/OG0000612.3/OG0000612.1/OG0004081.1/OG0004392.1/OG0005500.1/OG0006451.1/OG0006957.1/OG0007396.1/OG0007438.1/OG0007666.1/OG0008144.1</t>
  </si>
  <si>
    <t>OG0001274.1/OG0001274.2/OG0004424.1/OG0004721.1/OG0004732.1/OG0005032.1/OG0005109.1/OG0005485.1/OG0006924.1</t>
  </si>
  <si>
    <t>OG0000071.1/OG0000071.5/OG0000071.11/OG0000071.7/OG0000071.9/OG0000071.2/OG0000071.6/OG0000071.10/OG0000071.3/OG0000071.8/OG0000071.4/OG0000299.2/OG0000299.4/OG0000299.3/OG0000299.1/OG0001026.1/OG0001026.2/OG0001559.2/OG0001559.1/OG0001757.2/OG0001757.1/OG0001970.1/OG0001970.2/OG0002134.1/OG0002221.1/OG0002361.2/OG0002361.1/OG0002585.1/OG0002870.1/OG0002876.1/OG0003448.1/OG0004146.1/OG0004210.1/OG0005111.1/OG0005786.1</t>
  </si>
  <si>
    <t>OG0002168.1/OG0002353.1</t>
  </si>
  <si>
    <t>OG0000010.2/OG0000010.4/OG0000010.6/OG0000010.7/OG0000010.13/OG0000010.12/OG0000010.15/OG0000010.8/OG0000010.17/OG0000010.14/OG0000010.3/OG0000010.10/OG0000010.11/OG0000010.1/OG0000010.16/OG0000010.5/OG0000010.18/OG0000010.9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0000126.3/OG0000126.2/OG0000126.8/OG0000126.6/OG0000126.5/OG0000126.1/OG0000126.4/OG0000126.7/OG0000133.3/OG0000133.1/OG0000133.4/OG0000133.2/OG0000172.3/OG0000172.4/OG0000172.2/OG0000172.1/OG0000181.3/OG0000181.5/OG0000181.1/OG0000181.2/OG0000181.4/OG0000192.1/OG0000192.2/OG0000192.5/OG0000192.4/OG0000192.3/OG0000202.5/OG0000202.4/OG0000202.1/OG0000202.6/OG0000202.2/OG0000202.3/OG0000205.5/OG0000205.2/OG0000205.7/OG0000205.3/OG0000205.1/OG0000205.4/OG0000205.6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0000373.2/OG0000373.1/OG0000373.3/OG0000373.4/OG0000375.4/OG0000375.3/OG0000375.2/OG0000375.1/OG0000385.3/OG0000385.1/OG0000385.2/OG0000391.4/OG0000391.3/OG0000391.1/OG0000391.2/OG0000395.1/OG0000395.2/OG0000395.3/OG0000396.4/OG0000396.3/OG0000396.1/OG0000396.2/OG0000416.1/OG0000416.4/OG0000416.2/OG0000416.3/OG0000420.3/OG0000420.2/OG0000420.1/OG0000449.3/OG0000449.1/OG0000449.2/OG0000477.2/OG0000477.3/OG0000477.4/OG0000477.1/OG0000478.2/OG0000478.1/OG0000478.3/OG0000492.1/OG0000492.3/OG0000492.2/OG0000525.3/OG0000525.1/OG0000525.2/OG0000567.1/OG0000567.3/OG0000567.2/OG0000571.3/OG0000571.1/OG0000571.2/OG0000608.1/OG0000608.2/OG0000613.1/OG0000613.3/OG0000613.2/OG0000617.1/OG0000617.2/OG0000617.3/OG0000635.1/OG0000635.2/OG0000636.3/OG0000636.1/OG0000636.2/OG0000670.2/OG0000670.1/OG0000686.1/OG0000686.2/OG0000686.3/OG0000710.3/OG0000710.1/OG0000710.2/OG0000712.1/OG0000712.2/OG0000745.2/OG0000745.1/OG0000745.3/OG0000811.2/OG0000811.3/OG0000811.1/OG0000827.1/OG0000827.2/OG0000828.1/OG0000828.2/OG0000833.2/OG0000833.1/OG0000889.2/OG0000889.1/OG0000892.1/OG0000892.2/OG0000897.2/OG0000897.1/OG0000912.1/OG0000912.2/OG0000917.2/OG0000917.1/OG0000921.3/OG0000921.1/OG0000921.2/OG0000935.2/OG0000935.1/OG0000952.2/OG0000952.1/OG0000995.1/OG0000995.2/OG0001001.1/OG0001001.2/OG0001017.1/OG0001017.2/OG0001032.2/OG0001032.1/OG0001045.2/OG0001045.1/OG0001118.1/OG0001118.2/OG0001128.1/OG0001128.2/OG0001193.1/OG0001193.2/OG0001203.2/OG0001203.1/OG0001262.2/OG0001262.1/OG0001271.2/OG0001271.1/OG0001275.2/OG0001275.1/OG0001365.2/OG0001365.1/OG0001408.1/OG0001408.2/OG0001502.2/OG0001502.1/OG0001504.1/OG0001504.2/OG0001559.2/OG0001559.1/OG0001567.1/OG0001631.2/OG0001631.1/OG0001648.2/OG0001648.1/OG0001712.1/OG0001712.2/OG0001719.1/OG0001757.2/OG0001757.1/OG0001768.1/OG0001780.1/OG0001780.2/OG0001786.2/OG0001786.1/OG0001794.1/OG0001794.2/OG0001867.1/OG0001870.2/OG0001870.1/OG0001942.1/OG0001942.2/OG0001953.2/OG0001953.1/OG0001970.1/OG0001970.2/OG0001991.1/OG0001998.1/OG0002039.1/OG0002101.1/OG0002101.2/OG0002103.1/OG0002107.2/OG0002107.1/OG0002113.1/OG0002142.1/OG0002142.2/OG0002156.1/OG0002174.1/OG0002178.1/OG0002178.2/OG0002221.1/OG0002236.1/OG0002236.2/OG0002267.1/OG0002268.1/OG0002291.1/OG0002340.1/OG0002340.2/OG0002343.1/OG0002343.2/OG0002351.1/OG0002360.1/OG0002360.2/OG0002367.1/OG0002367.2/OG0002486.1/OG0002486.2/OG0002487.1/OG0002515.1/OG0002586.1/OG0002586.2/OG0002625.1/OG0002650.1/OG0002650.2/OG0002663.1/OG0002670.1/OG0002746.1/OG0002754.1/OG0002767.1/OG0002770.1/OG0002778.2/OG0002778.1/OG0002806.1/OG0002806.2/OG0002870.1/OG0002885.1/OG0002917.1/OG0002920.1/OG0002959.1/OG0003026.1/OG0003049.1/OG0003054.1/OG0003065.1/OG0003090.1/OG0003131.1/OG0003137.1/OG0003210.1/OG0003221.1/OG0003243.1/OG0003276.1/OG0003389.1/OG0003428.1/OG0003463.1/OG0003481.1/OG0003539.1/OG0003575.1/OG0003655.1/OG0003655.2/OG0003663.1/OG0003715.1/OG0003721.1/OG0003747.1/OG0003769.1/OG0003774.1/OG0003775.1/OG0003793.1/OG0003808.1/OG0003821.1/OG0004038.1/OG0004046.1/OG0004105.1/OG0004127.1/OG0004146.1/OG0004149.1/OG0004152.1/OG0004210.1/OG0004489.1/OG0004568.1/OG0004628.1/OG0004630.1/OG0004667.1/OG0004718.1/OG0004791.1/OG0004794.1/OG0004818.1/OG0004883.1/OG0004990.1/OG0005072.1/OG0005078.1/OG0005081.1/OG0005105.1/OG0005284.1/OG0005445.1/OG0005491.1/OG0005519.1/OG0005649.1/OG0005871.1/OG0005949.1/OG0006011.1/OG0006041.1/OG0006181.1/OG0006248.1/OG0006469.1/OG0006659.1/OG0006819.1/OG0007811.1/OG0008542.1</t>
  </si>
  <si>
    <t>OG0001950.1/OG0002032.1/OG0002032.2/OG0002257.2/OG0002257.1/OG0002353.1/OG0002401.1/OG0003335.1/OG0003542.1/OG0004054.1/OG0004390.1/OG0004401.1/OG0005295.1/OG0005380.1/OG0005534.1/OG0006227.1/OG0006270.1/OG0006639.1/OG0006762.1/OG0007186.1/OG0007376.1/OG0007771.1/OG0007826.1/OG0008491.1</t>
  </si>
  <si>
    <t>OG0001373.1/OG0001398.1/OG0001758.1/OG0002186.1/OG0002817.2/OG0002817.1/OG0002830.1/OG0003207.1/OG0005439.1/OG0005596.1/OG0005947.1/OG0007609.1/OG0008269.1</t>
  </si>
  <si>
    <t>OG0003068.1/OG0006439.1</t>
  </si>
  <si>
    <t>OG0005927.1/OG0006476.1/OG0009157.1</t>
  </si>
  <si>
    <t>OG0003542.1/OG0004052.1/OG0004420.1/OG0005122.1/OG0005534.1/OG0005889.1/OG0006043.1/OG0006471.1/OG0006950.1/OG0007253.1/OG0007639.1/OG0007959.1/OG0008491.1</t>
  </si>
  <si>
    <t>OG0000089.4/OG0000089.8/OG0000089.5/OG0000089.2/OG0000089.6/OG0000089.3/OG0000089.7/OG0000089.1/OG0000187.6/OG0000187.5/OG0000187.4/OG0000187.3/OG0000187.1/OG0000187.2/OG0000391.4/OG0000391.3/OG0000391.1/OG0000391.2/OG0000416.1/OG0000416.4/OG0000416.2/OG0000416.3/OG0000917.2/OG0000917.1/OG0001162.1/OG0001162.2/OG0001169.2/OG0001169.1/OG0001175.2/OG0001175.1/OG0001403.2/OG0001403.1/OG0001510.2/OG0001510.1/OG0001571.3/OG0001571.2/OG0001571.1/OG0002351.1/OG0002472.1/OG0002569.1/OG0002770.1/OG0002806.1/OG0002806.2/OG0002908.1/OG0003044.1/OG0003088.1/OG0003273.1/OG0003344.1/OG0003721.1/OG0003762.1/OG0003859.1/OG0004127.1/OG0004568.1/OG0004630.1/OG0004664.1/OG0004707.1/OG0004791.1/OG0005007.1/OG0005327.1/OG0005358.1/OG0005491.1/OG0005882.1/OG0006440.1/OG0006832.1/OG0007237.1/OG0007380.1</t>
  </si>
  <si>
    <t>OG0000010.2/OG0000010.4/OG0000010.6/OG0000010.7/OG0000010.13/OG0000010.12/OG0000010.15/OG0000010.8/OG0000010.17/OG0000010.14/OG0000010.3/OG0000010.10/OG0000010.11/OG0000010.1/OG0000010.16/OG0000010.5/OG0000010.18/OG0000010.9/OG0000049.14/OG0000049.7/OG0000049.11/OG0000049.6/OG0000049.1/OG0000049.12/OG0000049.5/OG0000049.10/OG0000049.9/OG0000049.13/OG0000049.3/OG0000049.4/OG0000049.15/OG0000049.8/OG0000049.2/OG0000089.4/OG0000089.8/OG0000089.5/OG0000089.2/OG0000089.6/OG0000089.3/OG0000089.7/OG0000089.1/OG0000140.1/OG0000140.4/OG0000140.2/OG0000140.3/OG0000140.5/OG0000140.6/OG0000140.7/OG0000181.3/OG0000181.5/OG0000181.1/OG0000181.2/OG0000181.4/OG0000265.3/OG0000265.1/OG0000265.2/OG0000265.4/OG0000265.5/OG0000278.4/OG0000278.2/OG0000278.1/OG0000278.3/OG0000278.5/OG0000567.1/OG0000567.3/OG0000567.2/OG0000772.1/OG0000772.2/OG0001271.2/OG0001271.1/OG0001395.2/OG0001395.1/OG0002756.1/OG0004369.1/OG0004414.1/OG0004718.1/OG0005030.1/OG0005168.1/OG0005558.1/OG0005585.1/OG0005960.1/OG0006014.1/OG0006331.1/OG0006424.1/OG0006436.1/OG0006496.1/OG0006776.1/OG0006909.1/OG0007110.1/OG0007814.1</t>
  </si>
  <si>
    <t>OG0001862.2/OG0001862.1/OG0004002.1/OG0006061.1/OG0006492.1/OG0007240.1/OG0007412.1/OG0007681.1/OG0009284.1</t>
  </si>
  <si>
    <t>OG0004784.1/OG0006725.1/OG0008224.1</t>
  </si>
  <si>
    <t>OG0000049.14/OG0000049.7/OG0000049.11/OG0000049.6/OG0000049.1/OG0000049.12/OG0000049.5/OG0000049.10/OG0000049.9/OG0000049.13/OG0000049.3/OG0000049.4/OG0000049.15/OG0000049.8/OG0000049.2/OG0000140.1/OG0000140.4/OG0000140.2/OG0000140.3/OG0000140.5/OG0000140.6/OG0000140.7</t>
  </si>
  <si>
    <t>OG0004002.1</t>
  </si>
  <si>
    <t>OG0000452.1/OG0000452.4/OG0000452.3/OG0000452.2/OG0000534.4/OG0000534.3/OG0000534.5/OG0000534.2/OG0000534.1/OG0000705.3/OG0000705.2/OG0000705.1/OG0000740.2/OG0000740.1/OG0000740.3/OG0002372.1/OG0004172.1/OG0007413.1/OG0007724.1/OG0007884.1/OG0008105.1/OG0008563.1/OG0009069.1</t>
  </si>
  <si>
    <t>OG0000407.6/OG0000407.3/OG0000407.1/OG0000407.5/OG0000407.4/OG0000407.2/OG0000408.2/OG0000408.1/OG0000408.3/OG0000408.4/OG0000408.5/OG0001113.2/OG0001113.1/OG0001195.1/OG0001340.2/OG0001340.3/OG0001340.1/OG0001699.1/OG0002159.2/OG0002159.1/OG0002159.3/OG0002388.1/OG0002913.1/OG0002928.2/OG0002928.1/OG0003246.1/OG0003696.1/OG0004090.1/OG0005443.1/OG0005756.1/OG0005861.1/OG0005869.1/OG0005977.1/OG0006213.1/OG0006966.1/OG0007308.1/OG0007313.1/OG0007385.1/OG0007576.1/OG0007707.1/OG0008072.1/OG0008158.1/OG0008394.1/OG0008435.1/OG0008529.1/OG0008757.1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</si>
  <si>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0000028.8/OG0000028.1/OG0000028.5/OG0000028.3/OG0000028.6/OG0000028.4/OG0000028.11/OG0000028.7/OG0000028.2/OG0000028.15/OG0000028.17/OG0000028.13/OG0000028.12/OG0000028.9/OG0000028.16/OG0000028.10/OG0000028.14/OG0000076.4/OG0000076.7/OG0000076.9/OG0000076.3/OG0000076.5/OG0000076.6/OG0000076.10/OG0000076.1/OG0000076.8/OG0000076.2/OG0000088.4/OG0000088.1/OG0000088.5/OG0000088.3/OG0000088.6/OG0000088.8/OG0000088.2/OG0000088.7/OG0000097.4/OG0000097.5/OG0000097.1/OG0000097.3/OG0000097.2/OG0000097.6/OG0000105.3/OG0000105.1/OG0000105.5/OG0000105.7/OG0000105.6/OG0000105.2/OG0000105.4/OG0000106.2/OG0000106.3/OG0000106.5/OG0000106.4/OG0000106.7/OG0000106.6/OG0000106.1/OG0000111.6/OG0000111.2/OG0000111.5/OG0000111.1/OG0000111.3/OG0000111.4/OG0000146.3/OG0000146.2/OG0000146.5/OG0000146.1/OG0000146.7/OG0000146.6/OG0000146.4/OG0000153.5/OG0000153.4/OG0000153.3/OG0000153.1/OG0000153.2/OG0000202.5/OG0000202.4/OG0000202.1/OG0000202.6/OG0000202.2/OG0000202.3/OG0000236.3/OG0000236.2/OG0000236.1/OG0000297.3/OG0000297.2/OG0000297.1/OG0000297.4/OG0000348.2/OG0000348.1/OG0000348.3/OG0000416.1/OG0000416.4/OG0000416.2/OG0000416.3/OG0000426.3/OG0000426.1/OG0000426.2/OG0000459.2/OG0000459.1/OG0000459.3/OG0000467.4/OG0000467.3/OG0000467.2/OG0000467.1/OG0000498.1/OG0000498.3/OG0000498.2/OG0000498.4/OG0000538.3/OG0000538.2/OG0000538.4/OG0000538.1/OG0000555.1/OG0000555.2/OG0000555.3/OG0000577.3/OG0000577.2/OG0000577.1/OG0000615.3/OG0000615.1/OG0000615.2/OG0000676.3/OG0000676.1/OG0000676.2/OG0000685.1/OG0000685.2/OG0000686.1/OG0000686.2/OG0000686.3/OG0000691.2/OG0000691.1/OG0000729.2/OG0000729.1/OG0000744.1/OG0000744.2/OG0000747.1/OG0000747.2/OG0000769.2/OG0000769.1/OG0000807.1/OG0000807.2/OG0000825.1/OG0000825.3/OG0000825.2/OG0000916.2/OG0000916.1/OG0000916.3/OG0000960.1/OG0000960.2/OG0000966.2/OG0000966.1/OG0001027.2/OG0001027.1/OG0001045.2/OG0001045.1/OG0001049.2/OG0001049.1/OG0001068.2/OG0001068.1/OG0001083.1/OG0001083.2/OG0001088.1/OG0001088.2/OG0001109.2/OG0001109.1/OG0001191.1/OG0001191.2/OG0001245.2/OG0001245.1/OG0001268.1/OG0001268.2/OG0001316.2/OG0001316.1/OG0001328.2/OG0001328.1/OG0001407.1/OG0001407.2/OG0001437.1/OG0001437.2/OG0001448.2/OG0001448.1/OG0001457.2/OG0001457.1/OG0001575.1/OG0001575.2/OG0001606.2/OG0001606.1/OG0001712.1/OG0001712.2/OG0001946.2/OG0001946.1/OG0002062.2/OG0002062.1/OG0002110.1/OG0002139.1/OG0002157.2/OG0002157.1/OG0002262.1/OG0002332.1/OG0002412.2/OG0002412.1/OG0002467.1/OG0002573.1/OG0002604.1/OG0002623.2/OG0002623.1/OG0002632.1/OG0002661.1/OG0002722.1/OG0002728.1/OG0002743.1/OG0002743.2/OG0002782.1/OG0002867.2/OG0002867.1/OG0002899.1/OG0002907.1/OG0003033.1/OG0003042.2/OG0003042.1/OG0003047.1/OG0003131.1/OG0003164.1/OG0003248.1/OG0003302.1/OG0003319.1/OG0003417.1/OG0003442.1/OG0003677.1/OG0003711.1/OG0003776.1/OG0003833.1/OG0003855.1/OG0004009.1/OG0004067.1/OG0004083.1/OG0004134.1/OG0004250.1/OG0004261.1/OG0004264.1/OG0004304.1/OG0004337.1/OG0004414.1/OG0004569.1/OG0004668.1/OG0004699.2/OG0004699.1/OG0005082.1/OG0005085.1/OG0005124.1/OG0005132.1/OG0005338.1/OG0005361.1/OG0005370.1/OG0005488.1/OG0005535.1/OG0005648.1/OG0005851.1/OG0005954.1/OG0005958.1/OG0005965.1/OG0006186.1/OG0006224.1/OG0006266.1/OG0006276.1/OG0006336.1/OG0006372.1/OG0006373.1/OG0006431.1/OG0006460.1/OG0006496.1/OG0006502.1/OG0006619.1/OG0006710.1/OG0006790.1/OG0006796.1/OG0006869.1/OG0006923.1/OG0007054.1/OG0007283.1/OG0007409.1/OG0007781.1/OG0007808.1/OG0008032.1/OG0008143.1/OG0008177.1/OG0008208.1/OG0008453.1/OG0008456.1/OG0008550.1</t>
  </si>
  <si>
    <t>OG0000219.5/OG0000219.1/OG0000219.4/OG0000219.3/OG0000219.2/OG0000475.2/OG0000475.3/OG0000475.1/OG0000947.1/OG0000947.2/OG0001834.1</t>
  </si>
  <si>
    <t>OG0000089.4/OG0000089.8/OG0000089.5/OG0000089.2/OG0000089.6/OG0000089.3/OG0000089.7/OG0000089.1/OG0000119.6/OG0000119.1/OG0000119.5/OG0000119.4/OG0000119.7/OG0000119.3/OG0000119.2/OG0002403.2/OG0002403.1/OG0005115.1/OG0005451.1/OG0005669.1/OG0006234.1</t>
  </si>
  <si>
    <t>OG0000188.4/OG0000188.3/OG0000188.1/OG0000188.2</t>
  </si>
  <si>
    <t>OG0000049.14/OG0000049.7/OG0000049.11/OG0000049.6/OG0000049.1/OG0000049.12/OG0000049.5/OG0000049.10/OG0000049.9/OG0000049.13/OG0000049.3/OG0000049.4/OG0000049.15/OG0000049.8/OG0000049.2/OG0000903.2/OG0000903.1/OG0002667.1/OG0002772.1/OG0003142.1</t>
  </si>
  <si>
    <t>OG0000049.14/OG0000049.7/OG0000049.11/OG0000049.6/OG0000049.1/OG0000049.12/OG0000049.5/OG0000049.10/OG0000049.9/OG0000049.13/OG0000049.3/OG0000049.4/OG0000049.15/OG0000049.8/OG0000049.2/OG0003142.1</t>
  </si>
  <si>
    <t>OG0003164.1</t>
  </si>
  <si>
    <t>OG0008141.1/OG0008529.1/OG0008804.1</t>
  </si>
  <si>
    <t>OG0008141.1/OG0008804.1</t>
  </si>
  <si>
    <t>OG0008141.1</t>
  </si>
  <si>
    <t>OG0000419.4/OG0000419.3/OG0000419.2/OG0000419.1/OG0002621.1/OG0003730.1</t>
  </si>
  <si>
    <t>OG0000358.2/OG0000358.1/OG0000358.3/OG0000358.4/OG0000746.1/OG0000746.2/OG0002668.2/OG0002668.1/OG0003292.1/OG0004269.1/OG0006394.1/OG0007638.1</t>
  </si>
  <si>
    <t>OG0000089.4/OG0000089.8/OG0000089.5/OG0000089.2/OG0000089.6/OG0000089.3/OG0000089.7/OG0000089.1/OG0000278.4/OG0000278.2/OG0000278.1/OG0000278.3/OG0000278.5/OG0001271.2/OG0001271.1</t>
  </si>
  <si>
    <t>OG0000208.2/OG0000208.1/OG0000208.4/OG0000208.3/OG0000298.3/OG0000298.4/OG0000298.5/OG0000298.1/OG0000298.2/OG0000340.4/OG0000340.1/OG0000340.3/OG0000340.2/OG0000403.2/OG0000403.1/OG0000618.2/OG0000618.1/OG0000618.3/OG0000904.2/OG0000904.3/OG0000904.1/OG0001157.2/OG0001157.1/OG0001171.2/OG0001171.1/OG0002575.1/OG0003031.1/OG0004085.1/OG0004125.1/OG0005758.1/OG0006765.1</t>
  </si>
  <si>
    <t>OG0000098.9/OG0000098.6/OG0000098.5/OG0000098.3/OG0000098.8/OG0000098.7/OG0000098.4/OG0000098.1/OG0000098.2/OG0000205.5/OG0000205.2/OG0000205.7/OG0000205.3/OG0000205.1/OG0000205.4/OG0000205.6/OG0000730.2/OG0000730.1/OG0003715.1/OG0003961.1/OG0005160.1/OG0005717.1/OG0006457.1/OG0008106.1</t>
  </si>
  <si>
    <t>OG0005410.1/OG0006708.1</t>
  </si>
  <si>
    <t>OG0005868.1</t>
  </si>
  <si>
    <t>OG0008414.1</t>
  </si>
  <si>
    <t>OG0000133.3/OG0000133.1/OG0000133.4/OG0000133.2/OG0000140.1/OG0000140.4/OG0000140.2/OG0000140.3/OG0000140.5/OG0000140.6/OG0000140.7/OG0000269.4/OG0000269.2/OG0000269.3/OG0000269.1/OG0000292.1/OG0000292.2/OG0000292.3/OG0000305.1/OG0000305.4/OG0000305.2/OG0000305.3/OG0000343.4/OG0000343.1/OG0000343.2/OG0000343.3/OG0000470.3/OG0000470.2/OG0000470.1/OG0000513.2/OG0000513.1/OG0000570.1/OG0000570.3/OG0000570.2/OG0000583.2/OG0000583.1/OG0000583.3/OG0000739.1/OG0000739.2/OG0000795.1/OG0000795.2/OG0000831.2/OG0000831.1/OG0001213.1/OG0001213.2/OG0001349.1/OG0001401.3/OG0001401.2/OG0001401.1/OG0001496.3/OG0001496.2/OG0001496.1/OG0001509.2/OG0001509.1/OG0001558.2/OG0001558.1/OG0001713.1/OG0001716.1/OG0001716.2/OG0001853.2/OG0001853.1/OG0001948.1/OG0001948.2/OG0001955.1/OG0001955.2/OG0001973.1/OG0002037.1/OG0002037.2/OG0002108.1/OG0002138.2/OG0002138.1/OG0002290.1/OG0002348.1/OG0002510.1/OG0002510.2/OG0002551.1/OG0002551.2/OG0002553.1/OG0002720.1/OG0002848.1/OG0002925.1/OG0002965.1/OG0002971.1/OG0003036.1/OG0003068.1/OG0003122.1/OG0003138.1/OG0003283.1/OG0003287.1/OG0003310.1/OG0003526.1/OG0003539.1/OG0003593.1/OG0003659.1/OG0003690.1/OG0003693.1/OG0003755.1/OG0003766.1/OG0003771.1/OG0004018.1/OG0004045.1/OG0004110.1/OG0004111.1/OG0004144.1/OG0004246.1/OG0004261.1/OG0004315.1/OG0004389.1/OG0004444.1/OG0004469.1/OG0004559.1/OG0004574.1/OG0004725.1/OG0004746.1/OG0004749.1/OG0004751.1/OG0004914.1/OG0004973.1/OG0005004.1/OG0005011.1/OG0005081.1/OG0005138.1/OG0005154.1/OG0005256.1/OG0005332.1/OG0005360.1/OG0005460.1/OG0005464.1/OG0005508.1/OG0005519.1/OG0005530.1/OG0005570.1/OG0005678.1/OG0005737.1/OG0005764.1/OG0005812.1/OG0005873.1/OG0005950.1/OG0005978.1/OG0005983.1/OG0006151.1/OG0006229.1/OG0006330.1/OG0006630.1/OG0006683.1/OG0006718.1/OG0006722.1/OG0006729.1/OG0006840.1/OG0006915.1/OG0007111.1/OG0007346.1/OG0008560.1/OG0008831.1</t>
  </si>
  <si>
    <t>OG0000198.3/OG0000198.5/OG0000198.4/OG0000198.2/OG0000198.1/OG0002269.1/OG0002764.1/OG0003308.1/OG0003688.1/OG0003716.1/OG0003868.1/OG0004945.1/OG0005121.1/OG0005143.1/OG0005462.1/OG0005582.1/OG0005897.1/OG0006639.1/OG0006730.1/OG0006762.1/OG0006827.1/OG0006940.1/OG0007220.1/OG0007379.1/OG0007693.1/OG0007983.1/OG0008080.1/OG0008413.1/OG0008796.1</t>
  </si>
  <si>
    <t>OG0000377.1/OG0000377.3/OG0000377.2/OG0002581.1/OG0003885.1/OG0004171.1/OG0004353.1/OG0004706.1/OG0004937.1/OG0006397.1/OG0006458.1/OG0007225.1/OG0007279.1/OG0007855.1/OG0008274.1/OG0009154.1/OG0009176.1/OG0009984.1</t>
  </si>
  <si>
    <t>OG0000074.1/OG0000074.8/OG0000074.3/OG0000074.2/OG0000074.6/OG0000074.5/OG0000074.7/OG0000074.4/OG0000318.4/OG0000318.2/OG0000318.1/OG0000318.3/OG0000419.4/OG0000419.3/OG0000419.2/OG0000419.1/OG0000448.2/OG0000448.4/OG0000448.1/OG0000448.3/OG0000486.3/OG0000486.2/OG0000486.1/OG0000544.3/OG0000544.1/OG0000544.2/OG0000613.1/OG0000613.3/OG0000613.2/OG0000671.3/OG0000671.1/OG0000671.2/OG0000704.2/OG0000704.1/OG0000704.3/OG0000828.1/OG0000828.2/OG0000890.3/OG0000890.2/OG0000890.1/OG0000945.1/OG0000945.2/OG0001087.1/OG0001087.2/OG0001120.2/OG0001120.1/OG0001173.2/OG0001173.1/OG0001176.1/OG0001176.2/OG0001269.2/OG0001269.1/OG0001305.2/OG0001305.1/OG0001326.1/OG0001678.2/OG0001678.1/OG0001719.1/OG0001945.1/OG0001945.2/OG0001976.2/OG0001976.1/OG0002107.2/OG0002107.1/OG0002126.2/OG0002126.1/OG0002144.1/OG0002144.2/OG0002348.1/OG0002350.1/OG0002350.2/OG0002368.2/OG0002368.1/OG0002377.1/OG0002377.2/OG0002387.1/OG0002403.2/OG0002403.1/OG0002443.2/OG0002443.1/OG0002464.1/OG0002464.2/OG0002623.2/OG0002623.1/OG0002743.1/OG0002743.2/OG0002774.2/OG0002774.1/OG0002797.1/OG0003146.1/OG0003190.1/OG0003218.1/OG0003291.1/OG0003456.1/OG0003490.1/OG0003511.1/OG0003522.1/OG0003523.1/OG0003584.1/OG0003593.1/OG0003664.1/OG0003718.1/OG0003750.1/OG0003842.1/OG0004093.1/OG0004207.1/OG0004251.1/OG0004351.1/OG0004400.1/OG0004408.1/OG0004433.1/OG0004480.1/OG0004559.1/OG0004574.1/OG0004582.1/OG0004735.1/OG0004746.1/OG0004755.1/OG0004807.1/OG0004815.1/OG0005091.1/OG0005238.1/OG0005273.1/OG0005284.1/OG0005307.1/OG0005332.1/OG0005397.1/OG0005413.1/OG0005432.1/OG0005466.1/OG0005492.1/OG0005567.1/OG0005677.1/OG0005736.1/OG0005815.1/OG0005850.1/OG0005871.1/OG0005925.1/OG0005983.1/OG0006152.1/OG0006294.1/OG0006307.1/OG0006364.1/OG0006381.1/OG0006465.1/OG0006626.1/OG0006702.1/OG0006846.1/OG0006894.1/OG0007063.1/OG0007200.1/OG0007316.1/OG0007372.1/OG0007768.1/OG0008035.1/OG0008053.1/OG0008420.1/OG0008434.1/OG0008449.1/OG0008551.1</t>
  </si>
  <si>
    <t>OG0002055.2/OG0002055.1/OG0003315.1/OG0003315.2/OG0003874.1/OG0003878.1/OG0005695.1/OG0006290.1/OG0006594.1/OG0007144.1/OG0007344.1/OG0007407.1</t>
  </si>
  <si>
    <t>OG0002145.1/OG0003238.1/OG0003517.1/OG0004040.1/OG0004280.1/OG0004737.1/OG0005340.1/OG0006064.1/OG0006257.1/OG0006813.1/OG0006872.1/OG0006910.1/OG0007387.1/OG0007826.1/OG0007981.1/OG0008019.1/OG0008098.1/OG0008220.1</t>
  </si>
  <si>
    <t>OG0000074.1/OG0000074.8/OG0000074.3/OG0000074.2/OG0000074.6/OG0000074.5/OG0000074.7/OG0000074.4/OG0000318.4/OG0000318.2/OG0000318.1/OG0000318.3/OG0000419.4/OG0000419.3/OG0000419.2/OG0000419.1/OG0000448.2/OG0000448.4/OG0000448.1/OG0000448.3/OG0000486.3/OG0000486.2/OG0000486.1/OG0000544.3/OG0000544.1/OG0000544.2/OG0000613.1/OG0000613.3/OG0000613.2/OG0000671.3/OG0000671.1/OG0000671.2/OG0000704.2/OG0000704.1/OG0000704.3/OG0000828.1/OG0000828.2/OG0000890.3/OG0000890.2/OG0000890.1/OG0000945.1/OG0000945.2/OG0001087.1/OG0001087.2/OG0001120.2/OG0001120.1/OG0001173.2/OG0001173.1/OG0001176.1/OG0001176.2/OG0001269.2/OG0001269.1/OG0001305.2/OG0001305.1/OG0001326.1/OG0001678.2/OG0001678.1/OG0001719.1/OG0001945.1/OG0001945.2/OG0001976.2/OG0001976.1/OG0002107.2/OG0002107.1/OG0002126.2/OG0002126.1/OG0002144.1/OG0002144.2/OG0002348.1/OG0002350.1/OG0002350.2/OG0002368.2/OG0002368.1/OG0002377.1/OG0002377.2/OG0002387.1/OG0002403.2/OG0002403.1/OG0002443.2/OG0002443.1/OG0002464.1/OG0002464.2/OG0002623.2/OG0002623.1/OG0002743.1/OG0002743.2/OG0002774.2/OG0002774.1/OG0002797.1/OG0003146.1/OG0003190.1/OG0003218.1/OG0003291.1/OG0003456.1/OG0003490.1/OG0003511.1/OG0003522.1/OG0003523.1/OG0003584.1/OG0003593.1/OG0003664.1/OG0003718.1/OG0003750.1/OG0003842.1/OG0004093.1/OG0004207.1/OG0004251.1/OG0004400.1/OG0004408.1/OG0004433.1/OG0004480.1/OG0004559.1/OG0004574.1/OG0004582.1/OG0004735.1/OG0004746.1/OG0004755.1/OG0004807.1/OG0004815.1/OG0005091.1/OG0005238.1/OG0005273.1/OG0005284.1/OG0005307.1/OG0005332.1/OG0005397.1/OG0005413.1/OG0005432.1/OG0005466.1/OG0005492.1/OG0005567.1/OG0005677.1/OG0005736.1/OG0005815.1/OG0005850.1/OG0005871.1/OG0005925.1/OG0005983.1/OG0006152.1/OG0006294.1/OG0006307.1/OG0006364.1/OG0006381.1/OG0006465.1/OG0006626.1/OG0006702.1/OG0006846.1/OG0006894.1/OG0007063.1/OG0007200.1/OG0007316.1/OG0007372.1/OG0007768.1/OG0008035.1/OG0008053.1/OG0008420.1/OG0008434.1/OG0008449.1/OG0008551.1</t>
  </si>
  <si>
    <t>OG0004737.1/OG0007387.1</t>
  </si>
  <si>
    <t>OG0003878.1</t>
  </si>
  <si>
    <t>OG0000544.3/OG0000544.1/OG0000544.2/OG0000613.1/OG0000613.3/OG0000613.2/OG0000828.1/OG0000828.2/OG0000945.1/OG0000945.2/OG0001120.2/OG0001120.1/OG0001176.1/OG0001176.2/OG0001269.2/OG0001269.1/OG0002368.2/OG0002368.1/OG0002377.1/OG0002377.2/OG0002387.1/OG0002797.1/OG0003146.1/OG0003190.1/OG0003218.1/OG0003456.1/OG0003584.1/OG0003664.1/OG0004582.1/OG0004735.1/OG0004755.1/OG0004815.1/OG0005307.1/OG0005397.1/OG0005432.1/OG0005492.1/OG0005567.1/OG0005736.1/OG0005815.1/OG0005871.1/OG0006307.1/OG0006702.1/OG0007200.1/OG0007372.1/OG0008053.1/OG0008420.1/OG0008449.1</t>
  </si>
  <si>
    <t>OG0002055.2/OG0002055.1/OG0003315.1/OG0003315.2</t>
  </si>
  <si>
    <t>OG0000419.4/OG0000419.3/OG0000419.2/OG0000419.1/OG0000704.2/OG0000704.1/OG0000704.3/OG0001305.2/OG0001305.1/OG0001945.1/OG0001945.2/OG0001976.2/OG0001976.1/OG0002144.1/OG0002144.2/OG0003291.1/OG0005850.1</t>
  </si>
  <si>
    <t>OG0000074.1/OG0000074.8/OG0000074.3/OG0000074.2/OG0000074.6/OG0000074.5/OG0000074.7/OG0000074.4/OG0000318.4/OG0000318.2/OG0000318.1/OG0000318.3/OG0000448.2/OG0000448.4/OG0000448.1/OG0000448.3/OG0000613.1/OG0000613.3/OG0000613.2/OG0000828.1/OG0000828.2/OG0000890.3/OG0000890.2/OG0000890.1/OG0001087.1/OG0001087.2/OG0001173.2/OG0001173.1/OG0002126.2/OG0002126.1/OG0002443.2/OG0002443.1/OG0003190.1/OG0003511.1/OG0003522.1/OG0003523.1/OG0003584.1/OG0003718.1/OG0004093.1/OG0004207.1/OG0004251.1/OG0004400.1/OG0004408.1/OG0004433.1/OG0004815.1/OG0005238.1/OG0005273.1/OG0005413.1/OG0005466.1/OG0005677.1/OG0005871.1/OG0005925.1/OG0006152.1/OG0006294.1/OG0006364.1/OG0006381.1/OG0006626.1/OG0006846.1/OG0007316.1/OG0008035.1/OG0008434.1/OG0008551.1</t>
  </si>
  <si>
    <t>OG0002348.1/OG0003593.1/OG0004559.1/OG0004574.1/OG0004746.1/OG0005332.1/OG0005983.1</t>
  </si>
  <si>
    <t>OG0002107.2/OG0002107.1</t>
  </si>
  <si>
    <t>OG0000945.1/OG0000945.2/OG0002348.1/OG0002350.1/OG0002350.2/OG0002464.1/OG0002464.2/OG0002623.2/OG0002623.1/OG0002743.1/OG0002743.2</t>
  </si>
  <si>
    <t>OG0001326.1/OG0002403.2/OG0002403.1/OG0003490.1/OG0005091.1/OG0005284.1/OG0007768.1</t>
  </si>
  <si>
    <t>OG0002011.1/OG0002011.2/OG0003643.1/OG0007752.1/OG0008086.1/OG0008116.1</t>
  </si>
  <si>
    <t>OG0003238.1/OG0003938.1/OG0004456.1/OG0005752.1/OG0007684.1</t>
  </si>
  <si>
    <t>OG0000022.12/OG0000022.10/OG0000022.15/OG0000022.8/OG0000022.9/OG0000022.4/OG0000022.1/OG0000022.16/OG0000022.7/OG0000022.6/OG0000022.13/OG0000022.5/OG0000022.14/OG0000022.11/OG0000022.2/OG0000022.3/OG0001003.1/OG0001003.2/OG0001017.1/OG0001017.2/OG0001326.1/OG0001684.2/OG0001684.1/OG0001835.1/OG0001835.2/OG0002403.2/OG0002403.1/OG0003490.1/OG0003692.1/OG0003829.1/OG0003845.1/OG0003857.1/OG0004305.1/OG0004343.1/OG0004399.1/OG0004738.1/OG0004743.1/OG0004986.1/OG0005004.1/OG0005091.1/OG0005128.1/OG0005284.1/OG0005368.1/OG0005490.1/OG0005949.1/OG0006384.1/OG0006674.1/OG0007768.1</t>
  </si>
  <si>
    <t>OG0000671.3/OG0000671.1/OG0000671.2/OG0001719.1/OG0004656.1</t>
  </si>
  <si>
    <t>OG0007327.1</t>
  </si>
  <si>
    <t>OG0000671.3/OG0000671.1/OG0000671.2/OG0001936.1/OG0001936.2/OG0002460.1/OG0002557.2/OG0002557.1/OG0004351.1/OG0004365.1/OG0004815.1</t>
  </si>
  <si>
    <t>OG0003220.1</t>
  </si>
  <si>
    <t>OG0001247.1/OG0001247.2/OG0002413.1/OG0004815.1/OG0007980.1</t>
  </si>
  <si>
    <t>OG0001661.1/OG0001661.2/OG0002466.1/OG0003522.1/OG0003523.1/OG0003801.1/OG0005466.1/OG0005507.1/OG0006366.1/OG0006889.1/OG0007372.1</t>
  </si>
  <si>
    <t>OG0006883.1</t>
  </si>
  <si>
    <t>OG0001247.1/OG0001247.2/OG0002384.1/OG0004249.1/OG0004815.1</t>
  </si>
  <si>
    <t>OG0001247.1/OG0001247.2/OG0002413.1/OG0007980.1</t>
  </si>
  <si>
    <t>OG0002951.1/OG0003341.1/OG0004278.1/OG0004280.1/OG0005376.1/OG0005988.1/OG0007691.1</t>
  </si>
  <si>
    <t>OG0001714.2/OG0001714.1/OG0001929.1/OG0001980.1/OG0001980.2/OG0002056.1/OG0002112.1/OG0002501.1/OG0002501.2/OG0002794.2/OG0002794.1/OG0002949.1/OG0002949.2/OG0003511.1/OG0003522.1/OG0003750.1/OG0003783.1/OG0004033.1/OG0004112.1/OG0004112.2/OG0004207.1/OG0004251.1/OG0004293.1/OG0004354.1/OG0004408.1/OG0004419.1/OG0004493.1/OG0004561.1/OG0004653.1/OG0004711.1/OG0004729.1/OG0004757.1/OG0004778.1/OG0005013.1/OG0005054.1/OG0005159.1/OG0005162.1/OG0005243.1/OG0005293.1/OG0005397.1/OG0005402.1/OG0005434.1/OG0005458.1/OG0005555.1/OG0005664.1/OG0005686.1/OG0005693.1/OG0005720.1/OG0005819.1/OG0005821.1/OG0005852.1/OG0005998.1/OG0006321.1/OG0006381.1/OG0006395.1/OG0006515.1/OG0006516.1/OG0006837.1/OG0006963.1/OG0007197.1/OG0007280.1/OG0007698.1/OG0007756.1</t>
  </si>
  <si>
    <t>OG0004150.1/OG0004687.1/OG0004687.2/OG0005064.1/OG0005822.1/OG0006219.1/OG0006594.1/OG0007602.1/OG0007667.1</t>
  </si>
  <si>
    <t>OG0005548.1/OG0005822.1</t>
  </si>
  <si>
    <t>OG0000691.2/OG0000691.1/OG0000883.1/OG0000883.2/OG0000883.3/OG0001164.2/OG0001164.1/OG0001714.2/OG0001714.1/OG0002056.1/OG0002798.1/OG0002798.2/OG0003730.1/OG0003919.1/OG0003990.1/OG0004130.1/OG0004204.1/OG0004711.1/OG0005120.1/OG0005469.1/OG0005542.1/OG0005811.1/OG0006321.1/OG0006394.1/OG0006752.1/OG0006919.1/OG0007195.1/OG0007197.1/OG0007280.1/OG0007282.1/OG0008071.1/OG0008130.1/OG0009051.1/OG0009116.1</t>
  </si>
  <si>
    <t>OG0003750.1/OG0004033.1/OG0005397.1/OG0005434.1</t>
  </si>
  <si>
    <t>OG0000193.1/OG0000193.2/OG0000193.5/OG0000193.4/OG0000193.3/OG0000476.1/OG0000476.2/OG0000476.3/OG0000576.2/OG0000576.1</t>
  </si>
  <si>
    <t>OG0001275.2/OG0001275.1/OG0002153.1</t>
  </si>
  <si>
    <t>OG0003499.1/OG0004691.1/OG0008029.1</t>
  </si>
  <si>
    <t>OG0002344.2/OG0002344.1</t>
  </si>
  <si>
    <t>OG0000280.1/OG0000280.2/OG0000280.4/OG0000280.3/OG0000502.2/OG0000502.1/OG0000502.3/OG0000524.2/OG0000524.1/OG0000524.3/OG0000636.3/OG0000636.1/OG0000636.2/OG0000834.2/OG0000834.1/OG0001222.1/OG0001222.2/OG0001640.1/OG0001640.2/OG0001670.2/OG0001670.1/OG0002120.1/OG0002120.2/OG0002329.1/OG0002385.1/OG0002650.1/OG0002650.2/OG0002784.2/OG0002784.1/OG0003084.1/OG0003133.1/OG0003226.1/OG0004044.1/OG0004333.1/OG0004467.1/OG0004596.1/OG0004601.1/OG0004614.1/OG0005035.1/OG0005307.1/OG0006059.1/OG0006422.1/OG0006432.1/OG0006514.1/OG0006808.1/OG0007606.1/OG0008101.1/OG0008106.1/OG0008776.1</t>
  </si>
  <si>
    <t>OG0001974.1/OG0004456.1/OG0004486.1/OG0005829.1</t>
  </si>
  <si>
    <t>OG0001795.2/OG0001795.1</t>
  </si>
  <si>
    <t>OG0000524.2/OG0000524.1/OG0000524.3/OG0000636.3/OG0000636.1/OG0000636.2/OG0001222.1/OG0001222.2/OG0001670.2/OG0001670.1/OG0002120.1/OG0002120.2/OG0002650.1/OG0002650.2/OG0003133.1/OG0004467.1/OG0004596.1/OG0004601.1/OG0006422.1/OG0006432.1/OG0008106.1</t>
  </si>
  <si>
    <t>OG0000459.2/OG0000459.1/OG0000459.3/OG0000916.2/OG0000916.1/OG0000916.3/OG0001045.2/OG0001045.1/OG0001083.1/OG0001083.2/OG0001245.2/OG0001245.1/OG0001316.2/OG0001316.1/OG0001448.2/OG0001448.1/OG0002062.2/OG0002062.1/OG0002110.1/OG0002157.2/OG0002157.1/OG0002604.1/OG0003131.1/OG0003711.1/OG0003855.1/OG0004009.1/OG0004304.1/OG0005082.1/OG0005085.1/OG0005361.1/OG0008550.1</t>
  </si>
  <si>
    <t>OG0000534.4/OG0000534.3/OG0000534.5/OG0000534.2/OG0000534.1/OG0000705.3/OG0000705.2/OG0000705.1</t>
  </si>
  <si>
    <t>OG0000407.6/OG0000407.3/OG0000407.1/OG0000407.5/OG0000407.4/OG0000407.2/OG0001113.2/OG0001113.1/OG0001340.2/OG0001340.3/OG0001340.1</t>
  </si>
  <si>
    <t>OG0002062.2/OG0002062.1/OG0002110.1</t>
  </si>
  <si>
    <t>OG0000459.2/OG0000459.1/OG0000459.3/OG0000916.2/OG0000916.1/OG0000916.3/OG0001045.2/OG0001045.1/OG0001083.1/OG0001083.2/OG0001245.2/OG0001245.1/OG0001316.2/OG0001316.1/OG0001448.2/OG0001448.1/OG0002062.2/OG0002062.1/OG0002110.1/OG0002157.2/OG0002157.1/OG0002604.1/OG0003131.1/OG0003855.1/OG0004009.1/OG0004304.1/OG0005082.1/OG0005085.1/OG0005361.1/OG0008550.1</t>
  </si>
  <si>
    <t>OG0000407.6/OG0000407.3/OG0000407.1/OG0000407.5/OG0000407.4/OG0000407.2/OG0001113.2/OG0001113.1</t>
  </si>
  <si>
    <t>OG0000459.2/OG0000459.1/OG0000459.3/OG0003855.1</t>
  </si>
  <si>
    <t>OG0000153.5/OG0000153.4/OG0000153.3/OG0000153.1/OG0000153.2/OG0000577.3/OG0000577.2/OG0000577.1/OG0000807.1/OG0000807.2/OG0003248.1/OG0004337.1/OG0004569.1/OG0006373.1</t>
  </si>
  <si>
    <t>OG0001437.1/OG0001437.2/OG0002139.1/OG0002262.1/OG0005488.1/OG0008177.1</t>
  </si>
  <si>
    <t>OG0000416.1/OG0000416.4/OG0000416.2/OG0000416.3/OG0000691.2/OG0000691.1/OG0001109.2/OG0001109.1/OG0001268.1/OG0001268.2/OG0002412.2/OG0002412.1/OG0002467.1/OG0002661.1/OG0002722.1/OG0003047.1/OG0003302.1/OG0004264.1/OG0005124.1/OG0005535.1/OG0005851.1/OG0006336.1</t>
  </si>
  <si>
    <t>OG0002159.2/OG0002159.1/OG0002159.3/OG0002388.1/OG0005861.1</t>
  </si>
  <si>
    <t>OG0002722.1</t>
  </si>
  <si>
    <t>OG0001268.1/OG0001268.2/OG0002412.2/OG0002412.1/OG0002661.1/OG0005535.1</t>
  </si>
  <si>
    <t>OG0001109.2/OG0001109.1/OG0002467.1/OG0003302.1</t>
  </si>
  <si>
    <t>OG0000747.1/OG0000747.2/OG0001457.2/OG0001457.1/OG0003417.1</t>
  </si>
  <si>
    <t>OG0000747.1/OG0000747.2/OG0001457.2/OG0001457.1</t>
  </si>
  <si>
    <t>OG0000615.3/OG0000615.1/OG0000615.2/OG0000825.1/OG0000825.3/OG0000825.2/OG0001606.2/OG0001606.1/OG0002782.1/OG0004337.1/OG0005370.1</t>
  </si>
  <si>
    <t>OG0003246.1/OG0005977.1</t>
  </si>
  <si>
    <t>OG0000825.1/OG0000825.3/OG0000825.2/OG0001606.2/OG0001606.1/OG0004337.1</t>
  </si>
  <si>
    <t>OG0000426.3/OG0000426.1/OG0000426.2/OG0000498.1/OG0000498.3/OG0000498.2/OG0000498.4/OG0000538.3/OG0000538.2/OG0000538.4/OG0000538.1/OG0001191.1/OG0001191.2/OG0001328.2/OG0001328.1/OG0002632.1/OG0003042.2/OG0003042.1/OG0005958.1/OG0006224.1/OG0006431.1/OG0006460.1/OG0006619.1/OG0006710.1/OG0006869.1/OG0006923.1/OG0007054.1/OG0007283.1/OG0007409.1/OG0008032.1/OG0008143.1/OG0008208.1/OG0008453.1</t>
  </si>
  <si>
    <t>OG0000407.6/OG0000407.3/OG0000407.1/OG0000407.5/OG0000407.4/OG0000407.2/OG0004090.1/OG0006213.1/OG0006966.1/OG0007313.1/OG0007576.1/OG0008072.1/OG0008158.1/OG0008435.1/OG0008757.1</t>
  </si>
  <si>
    <t>OG0000297.3/OG0000297.2/OG0000297.1/OG0000297.4/OG0000426.3/OG0000426.1/OG0000426.2/OG0000498.1/OG0000498.3/OG0000498.2/OG0000498.4/OG0000744.1/OG0000744.2/OG0001946.2/OG0001946.1/OG0002632.1/OG0003677.1/OG0004668.1/OG0005954.1/OG0005965.1/OG0008208.1</t>
  </si>
  <si>
    <t>OG0000426.3/OG0000426.1/OG0000426.2/OG0000498.1/OG0000498.3/OG0000498.2/OG0000498.4/OG0002632.1/OG0008208.1</t>
  </si>
  <si>
    <t>OG0000297.3/OG0000297.2/OG0000297.1/OG0000297.4/OG0001946.2/OG0001946.1/OG0004668.1</t>
  </si>
  <si>
    <t>OG0000426.3/OG0000426.1/OG0000426.2/OG0000744.1/OG0000744.2/OG0008208.1</t>
  </si>
  <si>
    <t>OG0000348.2/OG0000348.1/OG0000348.3/OG0002573.1/OG0004134.1</t>
  </si>
  <si>
    <t>OG0004090.1/OG0007707.1/OG0008394.1</t>
  </si>
  <si>
    <t>OG0004172.1/OG0008563.1</t>
  </si>
  <si>
    <t>OG0000014.7/OG0000014.8/OG0000014.13/OG0000014.14/OG0000014.9/OG0000014.5/OG0000014.4/OG0000014.6/OG0000014.1/OG0000014.11/OG0000014.2/OG0000014.10/OG0000014.12/OG0000014.3/OG0000111.6/OG0000111.2/OG0000111.5/OG0000111.1/OG0000111.3/OG0000111.4/OG0000467.4/OG0000467.3/OG0000467.2/OG0000467.1/OG0000538.3/OG0000538.2/OG0000538.4/OG0000538.1/OG0000555.1/OG0000555.2/OG0000555.3/OG0001027.2/OG0001027.1/OG0002623.2/OG0002623.1/OG0002743.1/OG0002743.2/OG0002899.1/OG0003833.1/OG0004067.1/OG0004699.2/OG0004699.1/OG0006790.1</t>
  </si>
  <si>
    <t>OG0004172.1</t>
  </si>
  <si>
    <t>OG0007707.1</t>
  </si>
  <si>
    <t>OG0001027.2/OG0001027.1/OG0002623.2/OG0002623.1/OG0002743.1/OG0002743.2/OG0004067.1/OG0006790.1</t>
  </si>
  <si>
    <t>OG0000538.3/OG0000538.2/OG0000538.4/OG0000538.1/OG0002899.1</t>
  </si>
  <si>
    <t>OG0000236.3/OG0000236.2/OG0000236.1/OG0000769.2/OG0000769.1/OG0002782.1/OG0006186.1</t>
  </si>
  <si>
    <t>OG0000769.2/OG0000769.1/OG0006186.1</t>
  </si>
  <si>
    <t>OG0000106.2/OG0000106.3/OG0000106.5/OG0000106.4/OG0000106.7/OG0000106.6/OG0000106.1/OG0000960.1/OG0000960.2/OG0001407.1/OG0001407.2</t>
  </si>
  <si>
    <t>OG0000216.1/OG0000216.2/OG0000705.3/OG0000705.2/OG0000705.1/OG0000740.2/OG0000740.1/OG0000740.3/OG0000766.1/OG0001294.1/OG0001373.1/OG0001836.1/OG0001836.2/OG0002055.2/OG0002055.1/OG0002581.1/OG0002922.1/OG0003038.1/OG0003038.2/OG0003315.1/OG0003315.2/OG0003568.2/OG0003568.1/OG0003823.1/OG0003885.1/OG0003960.1/OG0004171.1/OG0004325.1/OG0004353.1/OG0004706.1/OG0004937.1/OG0005129.1/OG0005700.1/OG0005776.1/OG0005880.1/OG0006290.1/OG0006397.1/OG0006458.1/OG0006692.1/OG0007225.1/OG0007238.1/OG0007279.1/OG0007366.1/OG0007615.1/OG0007667.1/OG0007750.1/OG0007855.1/OG0008274.1/OG0009154.1/OG0009754.1/OG0009984.1/OG0010076.1</t>
  </si>
  <si>
    <t>OG0000302.7/OG0000302.3/OG0000302.2/OG0000302.6/OG0000302.1/OG0000302.5/OG0000302.4/OG0000850.3/OG0000850.1/OG0000850.2/OG0000887.2/OG0000887.1/OG0000977.1/OG0001292.2/OG0001292.1/OG0001686.1/OG0001686.2/OG0001812.2/OG0001812.1/OG0002078.2/OG0002078.1/OG0002132.2/OG0002132.1/OG0002168.1/OG0002169.2/OG0002169.1/OG0002269.1/OG0002588.2/OG0002588.1/OG0002764.1/OG0002860.1/OG0003102.2/OG0003102.1/OG0003294.1/OG0003294.2/OG0003308.1/OG0003542.1/OG0003578.1/OG0003688.1/OG0003716.1/OG0003746.1/OG0003868.1/OG0003921.1/OG0003978.1/OG0003998.1/OG0004096.1/OG0004226.1/OG0004280.1/OG0004372.1/OG0004541.2/OG0004541.1/OG0004681.1/OG0004945.1/OG0005026.1/OG0005034.1/OG0005121.1/OG0005143.1/OG0005380.1/OG0005388.1/OG0005410.1/OG0005573.1/OG0005582.1/OG0005697.1/OG0005718.1/OG0005761.1/OG0005784.1/OG0005798.1/OG0005897.1/OG0005905.1/OG0005907.1/OG0006036.1/OG0006040.1/OG0006232.1/OG0006374.1/OG0006466.1/OG0006470.1/OG0006639.1/OG0006730.1/OG0006762.1/OG0006771.1/OG0006827.1/OG0006872.1/OG0006910.1/OG0006940.1/OG0007125.1/OG0007151.1/OG0007220.1/OG0007332.1/OG0007376.1/OG0007379.1/OG0007614.1/OG0007669.1/OG0007671.1/OG0007691.1/OG0007693.1/OG0007771.1/OG0007816.1/OG0007825.1/OG0007826.1/OG0007852.1/OG0007981.1/OG0007983.1/OG0008004.1/OG0008068.1/OG0008080.1/OG0008195.1/OG0008220.1/OG0008221.1/OG0008413.1/OG0008484.1/OG0008552.1/OG0008572.1/OG0008796.1</t>
  </si>
  <si>
    <t>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0000097.4/OG0000097.5/OG0000097.1/OG0000097.3/OG0000097.2/OG0000097.6/OG0000105.3/OG0000105.1/OG0000105.5/OG0000105.7/OG0000105.6/OG0000105.2/OG0000105.4/OG0000109.4/OG0000109.8/OG0000109.1/OG0000109.3/OG0000109.7/OG0000109.6/OG0000109.9/OG0000109.5/OG0000109.2/OG0000117.3/OG0000117.1/OG0000117.7/OG0000117.6/OG0000117.2/OG0000117.4/OG0000117.5/OG0000125.4/OG0000125.3/OG0000125.7/OG0000125.5/OG0000125.1/OG0000125.2/OG0000125.6/OG0000129.3/OG0000129.6/OG0000129.5/OG0000129.4/OG0000129.1/OG0000129.2/OG0000133.3/OG0000133.1/OG0000133.4/OG0000133.2/OG0000140.1/OG0000140.4/OG0000140.2/OG0000140.3/OG0000140.5/OG0000140.6/OG0000140.7/OG0000146.3/OG0000146.2/OG0000146.5/OG0000146.1/OG0000146.7/OG0000146.6/OG0000146.4/OG0000157.5/OG0000157.4/OG0000157.3/OG0000157.1/OG0000157.6/OG0000157.2/OG0000173.4/OG0000173.2/OG0000173.3/OG0000173.1/OG0000192.1/OG0000192.2/OG0000192.5/OG0000192.4/OG0000192.3/OG0000202.5/OG0000202.4/OG0000202.1/OG0000202.6/OG0000202.2/OG0000202.3/OG0000213.4/OG0000213.3/OG0000213.1/OG0000213.2/OG0000213.6/OG0000213.5/OG0000218.4/OG0000218.2/OG0000218.1/OG0000218.3/OG0000218.5/OG0000241.5/OG0000241.3/OG0000241.2/OG0000241.1/OG0000241.4/OG0000247.4/OG0000247.5/OG0000247.1/OG0000247.3/OG0000247.2/OG0000269.4/OG0000269.2/OG0000269.3/OG0000269.1/OG0000283.4/OG0000283.3/OG0000283.1/OG0000283.2/OG0000292.1/OG0000292.2/OG0000292.3/OG0000297.3/OG0000297.2/OG0000297.1/OG0000297.4/OG0000305.1/OG0000305.4/OG0000305.2/OG0000305.3/OG0000318.4/OG0000318.2/OG0000318.1/OG0000318.3/OG0000321.4/OG0000321.2/OG0000321.1/OG0000321.3/OG0000322.1/OG0000322.2/OG0000322.4/OG0000322.3/OG0000334.3/OG0000334.1/OG0000334.4/OG0000334.2/OG0000343.4/OG0000343.1/OG0000343.2/OG0000343.3/OG0000354.3/OG0000354.2/OG0000354.1/OG0000375.4/OG0000375.3/OG0000375.2/OG0000375.1/OG0000387.2/OG0000387.1/OG0000387.4/OG0000387.3/OG0000400.4/OG0000400.1/OG0000400.3/OG0000400.2/OG0000410.3/OG0000410.2/OG0000410.1/OG0000419.4/OG0000419.3/OG0000419.2/OG0000419.1/OG0000435.3/OG0000435.2/OG0000435.1/OG0000449.3/OG0000449.1/OG0000449.2/OG0000470.3/OG0000470.2/OG0000470.1/OG0000491.1/OG0000491.2/OG0000491.3/OG0000513.2/OG0000513.1/OG0000514.1/OG0000520.2/OG0000520.3/OG0000520.1/OG0000521.2/OG0000521.1/OG0000521.3/OG0000525.3/OG0000525.1/OG0000525.2/OG0000544.3/OG0000544.1/OG0000544.2/OG0000550.1/OG0000550.3/OG0000550.2/OG0000561.2/OG0000561.3/OG0000561.1/OG0000570.1/OG0000570.3/OG0000570.2/OG0000576.2/OG0000576.1/OG0000583.2/OG0000583.1/OG0000583.3/OG0000608.1/OG0000608.2/OG0000613.1/OG0000613.3/OG0000613.2/OG0000627.1/OG0000627.2/OG0000627.3/OG0000631.2/OG0000631.1/OG0000631.3/OG0000634.3/OG0000634.1/OG0000634.2/OG0000653.2/OG0000653.1/OG0000653.3/OG0000689.3/OG0000689.1/OG0000689.2/OG0000694.2/OG0000694.1/OG0000694.3/OG0000704.2/OG0000704.1/OG0000704.3/OG0000723.3/OG0000723.2/OG0000723.1/OG0000725.1/OG0000725.2/OG0000734.2/OG0000734.1/OG0000737.1/OG0000737.3/OG0000737.2/OG0000789.1/OG0000789.2/OG0000792.1/OG0000792.2/OG0000795.1/OG0000795.2/OG0000828.1/OG0000828.2/OG0000831.2/OG0000831.1/OG0000857.3/OG0000857.2/OG0000857.1/OG0000862.2/OG0000862.1/OG0000866.3/OG0000866.2/OG0000866.1/OG0000915.1/OG0000915.2/OG0000917.2/OG0000917.1/OG0000921.3/OG0000921.1/OG0000921.2/OG0000933.1/OG0000933.2/OG0000942.2/OG0000942.3/OG0000942.1/OG0000946.2/OG0000946.1/OG0000947.1/OG0000947.2/OG0001007.2/OG0001007.1/OG0001015.1/OG0001027.2/OG0001027.1/OG0001057.1/OG0001057.2/OG0001082.2/OG0001082.1/OG0001090.1/OG0001090.2/OG0001091.2/OG0001091.1/OG0001108.1/OG0001108.2/OG0001115.2/OG0001115.1/OG0001117.2/OG0001117.3/OG0001117.1/OG0001120.2/OG0001120.1/OG0001146.1/OG0001146.2/OG0001153.2/OG0001153.1/OG0001159.1/OG0001159.2/OG0001164.2/OG0001164.1/OG0001173.2/OG0001173.1/OG0001176.1/OG0001176.2/OG0001196.2/OG0001196.1/OG0001210.2/OG0001210.1/OG0001213.1/OG0001213.2/OG0001225.2/OG0001225.1/OG0001259.2/OG0001259.1/OG0001261.1/OG0001261.2/OG0001262.2/OG0001262.1/OG0001266.2/OG0001266.1/OG0001267.2/OG0001267.1/OG0001275.2/OG0001275.1/OG0001305.2/OG0001305.1/OG0001323.2/OG0001323.1/OG0001339.2/OG0001339.1/OG0001349.1/OG0001388.1/OG0001388.2/OG0001391.1/OG0001391.2/OG0001392.2/OG0001392.1/OG0001401.3/OG0001401.2/OG0001401.1/OG0001420.1/OG0001445.2/OG0001445.1/OG0001466.2/OG0001466.1/OG0001469.2/OG0001469.1/OG0001496.3/OG0001496.2/OG0001496.1/OG0001499.1/OG0001502.2/OG0001502.1/OG0001509.2/OG0001509.1/OG0001511.1/OG0001558.2/OG0001558.1/OG0001562.1/OG0001562.2/OG0001572.2/OG0001572.1/OG0001598.2/OG0001598.1/OG0001599.1/OG0001599.2/OG0001617.1/OG0001617.2/OG0001618.1/OG0001618.2/OG0001642.1/OG0001660.1/OG0001672.2/OG0001672.1/OG0001673.1/OG0001682.1/OG0001682.2/OG0001691.2/OG0001691.1/OG0001700.1/OG0001703.1/OG0001713.1/OG0001716.1/OG0001716.2/OG0001751.2/OG0001751.1/OG0001757.2/OG0001757.1/OG0001761.1/OG0001761.2/OG0001772.2/OG0001772.1/OG0001775.2/OG0001775.1/OG0001813.1/OG0001837.1/OG0001837.2/OG0001838.2/OG0001838.1/OG0001853.2/OG0001853.1/OG0001858.1/OG0001863.2/OG0001863.1/OG0001867.1/OG0001900.1/OG0001918.1/OG0001921.1/OG0001921.2/OG0001945.1/OG0001945.2/OG0001948.1/OG0001948.2/OG0001954.1/OG0001955.1/OG0001955.2/OG0001973.1/OG0001976.2/OG0001976.1/OG0001978.1/OG0001978.2/OG0001992.1/OG0002030.1/OG0002030.2/OG0002035.2/OG0002035.1/OG0002037.1/OG0002037.2/OG0002047.1/OG0002047.2/OG0002079.1/OG0002126.2/OG0002126.1/OG0002134.1/OG0002138.2/OG0002138.1/OG0002142.1/OG0002142.2/OG0002144.1/OG0002144.2/OG0002150.2/OG0002150.1/OG0002162.1/OG0002162.2/OG0002173.1/OG0002173.2/OG0002214.1/OG0002221.1/OG0002223.1/OG0002228.1/OG0002229.1/OG0002229.2/OG0002243.1/OG0002243.2/OG0002284.1/OG0002290.1/OG0002344.2/OG0002344.1/OG0002360.1/OG0002360.2/OG0002361.2/OG0002361.1/OG0002363.1/OG0002366.1/OG0002366.2/OG0002368.2/OG0002368.1/OG0002377.1/OG0002377.2/OG0002381.2/OG0002381.1/OG0002387.1/OG0002463.1/OG0002473.1/OG0002473.2/OG0002481.1/OG0002486.1/OG0002486.2/OG0002510.1/OG0002510.2/OG0002515.1/OG0002556.1/OG0002579.2/OG0002579.1/OG0002584.1/OG0002584.2/OG0002596.1/OG0002596.2/OG0002613.1/OG0002613.2/OG0002624.1/OG0002625.1/OG0002636.1/OG0002642.1/OG0002642.2/OG0002649.1/OG0002655.2/OG0002655.1/OG0002663.1/OG0002720.1/OG0002738.1/OG0002738.2/OG0002747.1/OG0002752.1/OG0002765.2/OG0002765.1/OG0002766.2/OG0002766.1/OG0002767.1/OG0002776.1/OG0002780.1/OG0002797.1/OG0002807.1/OG0002809.2/OG0002809.1/OG0002826.1/OG0002826.2/OG0002848.1/OG0002856.1/OG0002856.2/OG0002863.1/OG0002880.1/OG0002904.1/OG0002921.1/OG0002925.1/OG0002941.2/OG0002941.1/OG0002943.2/OG0002943.1/OG0002956.1/OG0002956.2/OG0002959.1/OG0002965.1/OG0002971.1/OG0003014.1/OG0003036.1/OG0003046.1/OG0003058.1/OG0003061.1/OG0003065.1/OG0003088.1/OG0003090.1/OG0003093.1/OG0003097.1/OG0003113.1/OG0003117.1/OG0003122.1/OG0003137.1/OG0003202.1/OG0003210.1/OG0003212.1/OG0003217.1/OG0003218.1/OG0003228.1/OG0003231.1/OG0003256.1/OG0003283.1/OG0003285.1/OG0003291.1/OG0003301.2/OG0003301.1/OG0003303.1/OG0003310.1/OG0003423.1/OG0003431.1/OG0003456.1/OG0003457.1/OG0003477.1/OG0003479.1/OG0003511.1/OG0003524.1/OG0003526.1/OG0003528.1/OG0003539.1/OG0003566.1/OG0003580.1/OG0003591.1/OG0003598.1/OG0003644.1/OG0003667.1/OG0003683.1/OG0003690.1/OG0003693.1/OG0003730.1/OG0003738.1/OG0003755.1/OG0003756.1/OG0003766.1/OG0003771.1/OG0003795.1/OG0003804.1/OG0003809.1/OG0003819.1/OG0003826.1/OG0003831.1/OG0003945.1/OG0003953.1/OG0003968.1/OG0003991.1/OG0003994.1/OG0004011.1/OG0004018.1/OG0004024.1/OG0004029.1/OG0004046.1/OG0004064.1/OG0004110.1/OG0004111.1/OG0004119.1/OG0004138.1/OG0004144.1/OG0004145.1/OG0004146.1/OG0004152.1/OG0004246.1/OG0004261.1/OG0004263.1/OG0004283.1/OG0004293.1/OG0004301.1/OG0004315.1/OG0004332.1/OG0004333.1/OG0004336.1/OG0004342.1/OG0004361.1/OG0004363.1/OG0004389.1/OG0004397.1/OG0004400.1/OG0004417.1/OG0004432.1/OG0004434.1/OG0004444.1/OG0004457.1/OG0004461.1/OG0004469.1/OG0004483.1/OG0004489.1/OG0004538.1/OG0004559.1/OG0004563.1/OG0004571.1/OG0004574.1/OG0004582.1/OG0004588.1/OG0004595.1/OG0004611.1/OG0004622.1/OG0004628.1/OG0004630.1/OG0004666.1/OG0004667.1/OG0004704.1/OG0004718.1/OG0004720.1/OG0004723.1/OG0004728.1/OG0004735.1/OG0004742.1/OG0004746.1/OG0004751.1/OG0004755.1/OG0004757.1/OG0004771.1/OG0004789.1/OG0004798.1/OG0004914.1/OG0004918.1/OG0004925.1/OG0004930.1/OG0004948.1/OG0004965.1/OG0004969.1/OG0004972.1/OG0004973.1/OG0004975.1/OG0004993.1/OG0005011.1/OG0005016.1/OG0005035.1/OG0005039.1/OG0005043.1/OG0005048.1/OG0005058.1/OG0005078.1/OG0005090.1/OG0005105.1/OG0005106.1/OG0005112.1/OG0005116.1/OG0005123.1/OG0005135.1/OG0005138.1/OG0005142.1/OG0005147.1/OG0005154.1/OG0005161.1/OG0005176.1/OG0005237.1/OG0005256.1/OG0005272.1/OG0005273.1/OG0005276.2/OG0005276.1/OG0005307.1/OG0005332.1/OG0005345.1/OG0005347.1/OG0005360.1/OG0005361.1/OG0005374.1/OG0005382.1/OG0005386.1/OG0005394.1/OG0005396.1/OG0005397.1/OG0005402.1/OG0005405.1/OG0005412.1/OG0005435.1/OG0005460.1/OG0005492.1/OG0005508.1/OG0005520.1/OG0005530.1/OG0005539.1/OG0005543.1/OG0005569.1/OG0005571.1/OG0005678.1/OG0005720.1/OG0005736.1/OG0005737.1/OG0005762.1/OG0005764.1/OG0005770.1/OG0005811.1/OG0005812.1/OG0005813.1/OG0005815.1/OG0005818.1/OG0005838.1/OG0005850.1/OG0005854.1/OG0005858.1/OG0005871.1/OG0005873.1/OG0005892.1/OG0005904.1/OG0005925.1/OG0005950.1/OG0005978.1/OG0005985.1/OG0005998.1/OG0006013.1/OG0006024.1/OG0006030.1/OG0006038.1/OG0006041.1/OG0006151.1/OG0006162.1/OG0006193.1/OG0006198.1/OG0006217.1/OG0006229.1/OG0006238.1/OG0006248.1/OG0006249.1/OG0006308.1/OG0006320.1/OG0006330.1/OG0006364.1/OG0006370.1/OG0006386.1/OG0006390.1/OG0006413.1/OG0006417.1/OG0006425.1/OG0006430.1/OG0006457.1/OG0006516.1/OG0006615.1/OG0006621.1/OG0006622.1/OG0006626.1/OG0006630.1/OG0006650.1/OG0006683.1/OG0006687.1/OG0006702.1/OG0006718.1/OG0006721.1/OG0006722.1/OG0006729.1/OG0006742.1/OG0006792.1/OG0006823.1/OG0006840.1/OG0006860.1/OG0006915.1/OG0007093.1/OG0007111.1/OG0007199.1/OG0007200.1/OG0007212.1/OG0007239.1/OG0007245.1/OG0007273.1/OG0007291.1/OG0007298.1/OG0007314.1/OG0007346.1/OG0007392.1/OG0007418.1/OG0007432.1/OG0007565.1/OG0007607.1/OG0007635.1/OG0007702.1/OG0007712.1/OG0007734.1/OG0007756.1/OG0007761.1/OG0007783.1/OG0007819.1/OG0007843.1/OG0008053.1/OG0008055.1/OG0008106.1/OG0008191.1/OG0008434.1/OG0008449.1/OG0008523.1/OG0008560.1/OG0008850.1/OG0010324.1</t>
  </si>
  <si>
    <t>OG0000302.7/OG0000302.3/OG0000302.2/OG0000302.6/OG0000302.1/OG0000302.5/OG0000302.4/OG0000850.3/OG0000850.1/OG0000850.2/OG0005410.1/OG0005573.1/OG0005905.1/OG0007825.1/OG0008004.1/OG0008068.1/OG0008552.1/OG0008572.1</t>
  </si>
  <si>
    <t>OG0000544.3/OG0000544.1/OG0000544.2/OG0000576.2/OG0000576.1/OG0000613.1/OG0000613.3/OG0000613.2/OG0000725.1/OG0000725.2/OG0001015.1/OG0001027.2/OG0001027.1/OG0001120.2/OG0001120.1/OG0001176.1/OG0001176.2/OG0001445.2/OG0001445.1/OG0001499.1/OG0001813.1/OG0002368.2/OG0002368.1/OG0002377.1/OG0002377.2/OG0002387.1/OG0002752.1/OG0002797.1/OG0003218.1/OG0003228.1/OG0003256.1/OG0003456.1/OG0003667.1/OG0003795.1/OG0004434.1/OG0004582.1/OG0004735.1/OG0004755.1/OG0004798.1/OG0004918.1/OG0004972.1/OG0004993.1/OG0005112.1/OG0005147.1/OG0005307.1/OG0005345.1/OG0005374.1/OG0005397.1/OG0005492.1/OG0005736.1/OG0005813.1/OG0005815.1/OG0005854.1/OG0006030.1/OG0006038.1/OG0006417.1/OG0006457.1/OG0006702.1/OG0006860.1/OG0007199.1/OG0007200.1/OG0007392.1/OG0007432.1/OG0007565.1/OG0007635.1/OG0007702.1/OG0007761.1/OG0008053.1/OG0008106.1/OG0008449.1</t>
  </si>
  <si>
    <t>OG0001445.2/OG0001445.1/OG0001813.1</t>
  </si>
  <si>
    <t>OG0000117.3/OG0000117.1/OG0000117.7/OG0000117.6/OG0000117.2/OG0000117.4/OG0000117.5/OG0000125.4/OG0000125.3/OG0000125.7/OG0000125.5/OG0000125.1/OG0000125.2/OG0000125.6/OG0000173.4/OG0000173.2/OG0000173.3/OG0000173.1/OG0000213.4/OG0000213.3/OG0000213.1/OG0000213.2/OG0000213.6/OG0000213.5/OG0000318.4/OG0000318.2/OG0000318.1/OG0000318.3/OG0000387.2/OG0000387.1/OG0000387.4/OG0000387.3/OG0000410.3/OG0000410.2/OG0000410.1/OG0000491.1/OG0000491.2/OG0000491.3/OG0000734.2/OG0000734.1/OG0000828.1/OG0000828.2/OG0000866.3/OG0000866.2/OG0000866.1/OG0000933.1/OG0000933.2/OG0001146.1/OG0001146.2/OG0001159.1/OG0001159.2/OG0001323.2/OG0001323.1/OG0001703.1/OG0001751.2/OG0001751.1/OG0001775.2/OG0001775.1/OG0001954.1/OG0002126.2/OG0002126.1/OG0002344.2/OG0002344.1/OG0002556.1/OG0002642.1/OG0002642.2/OG0002655.2/OG0002655.1/OG0002776.1/OG0002809.2/OG0002809.1/OG0002880.1/OG0003014.1/OG0003065.1/OG0003212.1/OG0003511.1/OG0003528.1/OG0003644.1/OG0004145.1/OG0004400.1/OG0004457.1/OG0004975.1/OG0005016.1/OG0005048.1/OG0005105.1/OG0005273.1/OG0005361.1/OG0005386.1/OG0005412.1/OG0005435.1/OG0005520.1/OG0005762.1/OG0005770.1/OG0005871.1/OG0005892.1/OG0005904.1/OG0005925.1/OG0006013.1/OG0006364.1/OG0006430.1/OG0006626.1/OG0007212.1/OG0007273.1/OG0007298.1</t>
  </si>
  <si>
    <t>OG0001812.2/OG0001812.1/OG0002860.1/OG0003102.2/OG0003102.1/OG0004280.1/OG0005388.1/OG0006872.1/OG0006910.1/OG0007981.1/OG0008220.1/OG0008484.1</t>
  </si>
  <si>
    <t>OG0001812.2/OG0001812.1/OG0002860.1/OG0004280.1/OG0005388.1/OG0006872.1/OG0006910.1/OG0007981.1/OG0008220.1/OG0008484.1</t>
  </si>
  <si>
    <t>OG0000117.3/OG0000117.1/OG0000117.7/OG0000117.6/OG0000117.2/OG0000117.4/OG0000117.5/OG0000125.4/OG0000125.3/OG0000125.7/OG0000125.5/OG0000125.1/OG0000125.2/OG0000125.6/OG0000173.4/OG0000173.2/OG0000173.3/OG0000173.1/OG0000213.4/OG0000213.3/OG0000213.1/OG0000213.2/OG0000213.6/OG0000213.5/OG0000318.4/OG0000318.2/OG0000318.1/OG0000318.3/OG0000387.2/OG0000387.1/OG0000387.4/OG0000387.3/OG0000491.1/OG0000491.2/OG0000491.3/OG0000734.2/OG0000734.1/OG0000828.1/OG0000828.2/OG0000866.3/OG0000866.2/OG0000866.1/OG0000933.1/OG0000933.2/OG0001146.1/OG0001146.2/OG0001159.1/OG0001159.2/OG0001751.2/OG0001751.1/OG0001775.2/OG0001775.1/OG0001954.1/OG0002126.2/OG0002126.1/OG0002556.1/OG0002642.1/OG0002642.2/OG0002655.2/OG0002655.1/OG0002776.1/OG0002809.2/OG0002809.1/OG0002880.1/OG0003014.1/OG0003065.1/OG0003212.1/OG0003511.1/OG0003528.1/OG0003644.1/OG0004145.1/OG0004400.1/OG0004457.1/OG0004975.1/OG0005016.1/OG0005048.1/OG0005105.1/OG0005273.1/OG0005361.1/OG0005386.1/OG0005412.1/OG0005435.1/OG0005520.1/OG0005770.1/OG0005871.1/OG0005892.1/OG0005904.1/OG0005925.1/OG0006013.1/OG0006364.1/OG0006430.1/OG0006626.1/OG0007212.1/OG0007273.1/OG0007298.1</t>
  </si>
  <si>
    <t>OG0001954.1/OG0002556.1</t>
  </si>
  <si>
    <t>OG0000410.3/OG0000410.2/OG0000410.1/OG0002344.2/OG0002344.1/OG0005762.1</t>
  </si>
  <si>
    <t>OG0005129.1/OG0005880.1/OG0006692.1</t>
  </si>
  <si>
    <t>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0000059.3/OG0000059.9/OG0000059.6/OG0000059.5/OG0000059.11/OG0000059.10/OG0000059.1/OG0000059.8/OG0000059.4/OG0000059.7/OG0000059.2/OG0000202.5/OG0000202.4/OG0000202.1/OG0000202.6/OG0000202.2/OG0000202.3/OG0000218.4/OG0000218.2/OG0000218.1/OG0000218.3/OG0000218.5/OG0000241.5/OG0000241.3/OG0000241.2/OG0000241.1/OG0000241.4/OG0000297.3/OG0000297.2/OG0000297.1/OG0000297.4/OG0000400.4/OG0000400.1/OG0000400.3/OG0000400.2/OG0000435.3/OG0000435.2/OG0000435.1/OG0000550.1/OG0000550.3/OG0000550.2/OG0000631.2/OG0000631.1/OG0000631.3/OG0000946.2/OG0000946.1/OG0001153.2/OG0001153.1/OG0001562.1/OG0001562.2/OG0001617.1/OG0001617.2/OG0001618.1/OG0001618.2/OG0002035.2/OG0002035.1/OG0002162.1/OG0002162.2/OG0002463.1/OG0002584.1/OG0002584.2/OG0002596.1/OG0002596.2/OG0002624.1/OG0002747.1/OG0002767.1/OG0002826.1/OG0002826.2/OG0002863.1/OG0002904.1/OG0002921.1/OG0003046.1/OG0003093.1/OG0003097.1/OG0003217.1/OG0003524.1/OG0003756.1/OG0003953.1/OG0004333.1/OG0004483.1/OG0004622.1/OG0004789.1/OG0004969.1/OG0005035.1/OG0005058.1/OG0005382.1/OG0005396.1/OG0005539.1/OG0005569.1/OG0005858.1/OG0006238.1/OG0006390.1/OG0006622.1/OG0006792.1/OG0006823.1/OG0007093.1/OG0007239.1/OG0008055.1/OG0008191.1</t>
  </si>
  <si>
    <t>OG0000887.2/OG0000887.1/OG0005034.1/OG0005380.1/OG0005697.1/OG0005784.1/OG0005798.1/OG0006040.1/OG0006232.1/OG0006470.1/OG0007614.1/OG0007816.1/OG0007826.1</t>
  </si>
  <si>
    <t>OG0005034.1/OG0005380.1/OG0005697.1/OG0005784.1/OG0005798.1/OG0006040.1/OG0006232.1/OG0006470.1/OG0007614.1/OG0007816.1/OG0007826.1</t>
  </si>
  <si>
    <t>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0000059.3/OG0000059.9/OG0000059.6/OG0000059.5/OG0000059.11/OG0000059.10/OG0000059.1/OG0000059.8/OG0000059.4/OG0000059.7/OG0000059.2/OG0000202.5/OG0000202.4/OG0000202.1/OG0000202.6/OG0000202.2/OG0000202.3/OG0000218.4/OG0000218.2/OG0000218.1/OG0000218.3/OG0000218.5/OG0000241.5/OG0000241.3/OG0000241.2/OG0000241.1/OG0000241.4/OG0000297.3/OG0000297.2/OG0000297.1/OG0000297.4/OG0000435.3/OG0000435.2/OG0000435.1/OG0000550.1/OG0000550.3/OG0000550.2/OG0000631.2/OG0000631.1/OG0000631.3/OG0000946.2/OG0000946.1/OG0001562.1/OG0001562.2/OG0001617.1/OG0001617.2/OG0001618.1/OG0001618.2/OG0002035.2/OG0002035.1/OG0002162.1/OG0002162.2/OG0002463.1/OG0002584.1/OG0002584.2/OG0002624.1/OG0002747.1/OG0002767.1/OG0002826.1/OG0002826.2/OG0002863.1/OG0002904.1/OG0002921.1/OG0003046.1/OG0003093.1/OG0003217.1/OG0003524.1/OG0003756.1/OG0004483.1/OG0004622.1/OG0005058.1/OG0005382.1/OG0005396.1/OG0005539.1/OG0005569.1/OG0005858.1/OG0006390.1/OG0006622.1/OG0006792.1/OG0006823.1/OG0007093.1/OG0007239.1/OG0008055.1/OG0008191.1</t>
  </si>
  <si>
    <t>OG0000400.4/OG0000400.1/OG0000400.3/OG0000400.2/OG0001153.2/OG0001153.1/OG0002596.1/OG0002596.2/OG0003097.1/OG0003953.1/OG0004333.1/OG0004789.1/OG0004969.1/OG0005035.1/OG0006238.1/OG0007093.1</t>
  </si>
  <si>
    <t>OG0000887.2/OG0000887.1</t>
  </si>
  <si>
    <t>OG0000097.4/OG0000097.5/OG0000097.1/OG0000097.3/OG0000097.2/OG0000097.6/OG0000146.3/OG0000146.2/OG0000146.5/OG0000146.1/OG0000146.7/OG0000146.6/OG0000146.4/OG0000627.1/OG0000627.2/OG0000627.3/OG0000723.3/OG0000723.2/OG0000723.1/OG0001391.1/OG0001391.2/OG0001392.2/OG0001392.1/OG0001700.1/OG0001761.1/OG0001761.2/OG0001918.1/OG0001978.1/OG0001978.2/OG0003598.1/OG0004046.1/OG0005106.1/OG0005276.2/OG0005276.1/OG0006193.1/OG0007607.1/OG0008850.1</t>
  </si>
  <si>
    <t>OG0002588.2/OG0002588.1/OG0005718.1/OG0006771.1</t>
  </si>
  <si>
    <t>OG0005276.2/OG0005276.1</t>
  </si>
  <si>
    <t>OG0000977.1/OG0001686.1/OG0001686.2/OG0002132.2/OG0002132.1/OG0002168.1/OG0002169.2/OG0002169.1/OG0003294.1/OG0003294.2/OG0003542.1/OG0003578.1/OG0003746.1/OG0003921.1/OG0003978.1/OG0003998.1/OG0004096.1/OG0004280.1/OG0004372.1/OG0004541.2/OG0004541.1/OG0004681.1/OG0005026.1/OG0005907.1/OG0006036.1/OG0006374.1/OG0006466.1/OG0007125.1/OG0007151.1/OG0007332.1/OG0007376.1/OG0007669.1/OG0007671.1/OG0007691.1/OG0007771.1/OG0008195.1/OG0008221.1</t>
  </si>
  <si>
    <t>OG0000031.13/OG0000031.5/OG0000031.16/OG0000031.1/OG0000031.4/OG0000031.14/OG0000031.8/OG0000031.9/OG0000031.10/OG0000031.2/OG0000031.6/OG0000031.7/OG0000031.12/OG0000031.15/OG0000031.3/OG0000031.11/OG0000031.17/OG0000105.3/OG0000105.1/OG0000105.5/OG0000105.7/OG0000105.6/OG0000105.2/OG0000105.4/OG0000109.4/OG0000109.8/OG0000109.1/OG0000109.3/OG0000109.7/OG0000109.6/OG0000109.9/OG0000109.5/OG0000109.2/OG0000157.5/OG0000157.4/OG0000157.3/OG0000157.1/OG0000157.6/OG0000157.2/OG0000192.1/OG0000192.2/OG0000192.5/OG0000192.4/OG0000192.3/OG0000247.4/OG0000247.5/OG0000247.1/OG0000247.3/OG0000247.2/OG0000283.4/OG0000283.3/OG0000283.1/OG0000283.2/OG0000321.4/OG0000321.2/OG0000321.1/OG0000321.3/OG0000322.1/OG0000322.2/OG0000322.4/OG0000322.3/OG0000334.3/OG0000334.1/OG0000334.4/OG0000334.2/OG0000354.3/OG0000354.2/OG0000354.1/OG0000375.4/OG0000375.3/OG0000375.2/OG0000375.1/OG0000419.4/OG0000419.3/OG0000419.2/OG0000419.1/OG0000449.3/OG0000449.1/OG0000449.2/OG0000520.2/OG0000520.3/OG0000520.1/OG0000521.2/OG0000521.1/OG0000521.3/OG0000525.3/OG0000525.1/OG0000525.2/OG0000608.1/OG0000608.2/OG0000634.3/OG0000634.1/OG0000634.2/OG0000653.2/OG0000653.1/OG0000653.3/OG0000689.3/OG0000689.1/OG0000689.2/OG0000694.2/OG0000694.1/OG0000694.3/OG0000704.2/OG0000704.1/OG0000704.3/OG0000737.1/OG0000737.3/OG0000737.2/OG0000789.1/OG0000789.2/OG0000792.1/OG0000792.2/OG0000857.3/OG0000857.2/OG0000857.1/OG0000862.2/OG0000862.1/OG0000915.1/OG0000915.2/OG0000917.2/OG0000917.1/OG0000921.3/OG0000921.1/OG0000921.2/OG0000942.2/OG0000942.3/OG0000942.1/OG0000947.1/OG0000947.2/OG0001007.2/OG0001007.1/OG0001057.1/OG0001057.2/OG0001082.2/OG0001082.1/OG0001090.1/OG0001090.2/OG0001091.2/OG0001091.1/OG0001108.1/OG0001108.2/OG0001117.2/OG0001117.3/OG0001117.1/OG0001164.2/OG0001164.1/OG0001173.2/OG0001173.1/OG0001210.2/OG0001210.1/OG0001225.2/OG0001225.1/OG0001259.2/OG0001259.1/OG0001261.1/OG0001261.2/OG0001262.2/OG0001262.1/OG0001266.2/OG0001266.1/OG0001267.2/OG0001267.1/OG0001275.2/OG0001275.1/OG0001305.2/OG0001305.1/OG0001339.2/OG0001339.1/OG0001420.1/OG0001466.2/OG0001466.1/OG0001469.2/OG0001469.1/OG0001502.2/OG0001502.1/OG0001511.1/OG0001572.2/OG0001572.1/OG0001598.2/OG0001598.1/OG0001599.1/OG0001599.2/OG0001660.1/OG0001672.2/OG0001672.1/OG0001673.1/OG0001682.1/OG0001682.2/OG0001691.2/OG0001691.1/OG0001757.2/OG0001757.1/OG0001772.2/OG0001772.1/OG0001837.1/OG0001837.2/OG0001838.2/OG0001838.1/OG0001858.1/OG0001863.2/OG0001863.1/OG0001867.1/OG0001900.1/OG0001921.1/OG0001921.2/OG0001945.1/OG0001945.2/OG0001976.2/OG0001976.1/OG0001992.1/OG0002047.1/OG0002047.2/OG0002079.1/OG0002134.1/OG0002142.1/OG0002142.2/OG0002144.1/OG0002144.2/OG0002150.2/OG0002150.1/OG0002173.1/OG0002173.2/OG0002221.1/OG0002223.1/OG0002228.1/OG0002229.1/OG0002229.2/OG0002243.1/OG0002243.2/OG0002284.1/OG0002361.2/OG0002361.1/OG0002363.1/OG0002366.1/OG0002366.2/OG0002381.2/OG0002381.1/OG0002473.1/OG0002473.2/OG0002481.1/OG0002486.1/OG0002486.2/OG0002515.1/OG0002625.1/OG0002649.1/OG0002663.1/OG0002738.1/OG0002738.2/OG0002765.2/OG0002765.1/OG0002766.2/OG0002766.1/OG0002780.1/OG0002807.1/OG0002856.1/OG0002856.2/OG0002941.2/OG0002941.1/OG0002943.2/OG0002943.1/OG0002956.1/OG0002956.2/OG0002959.1/OG0003014.1/OG0003058.1/OG0003061.1/OG0003088.1/OG0003090.1/OG0003113.1/OG0003117.1/OG0003137.1/OG0003202.1/OG0003210.1/OG0003231.1/OG0003291.1/OG0003301.2/OG0003301.1/OG0003303.1/OG0003423.1/OG0003431.1/OG0003457.1/OG0003477.1/OG0003479.1/OG0003511.1/OG0003566.1/OG0003580.1/OG0003591.1/OG0003683.1/OG0003730.1/OG0003738.1/OG0003804.1/OG0003809.1/OG0003819.1/OG0003826.1/OG0003831.1/OG0003945.1/OG0003968.1/OG0003991.1/OG0003994.1/OG0004011.1/OG0004024.1/OG0004029.1/OG0004064.1/OG0004119.1/OG0004138.1/OG0004146.1/OG0004152.1/OG0004263.1/OG0004283.1/OG0004293.1/OG0004301.1/OG0004332.1/OG0004336.1/OG0004342.1/OG0004361.1/OG0004363.1/OG0004397.1/OG0004417.1/OG0004461.1/OG0004489.1/OG0004538.1/OG0004563.1/OG0004595.1/OG0004611.1/OG0004628.1/OG0004630.1/OG0004666.1/OG0004667.1/OG0004704.1/OG0004718.1/OG0004720.1/OG0004723.1/OG0004728.1/OG0004742.1/OG0004757.1/OG0004771.1/OG0004925.1/OG0004930.1/OG0004948.1/OG0004965.1/OG0005039.1/OG0005043.1/OG0005078.1/OG0005090.1/OG0005116.1/OG0005123.1/OG0005135.1/OG0005142.1/OG0005161.1/OG0005176.1/OG0005237.1/OG0005272.1/OG0005347.1/OG0005394.1/OG0005402.1/OG0005405.1/OG0005571.1/OG0005720.1/OG0005811.1/OG0005818.1/OG0005850.1/OG0005985.1/OG0005998.1/OG0006024.1/OG0006162.1/OG0006198.1/OG0006217.1/OG0006238.1/OG0006248.1/OG0006249.1/OG0006308.1/OG0006320.1/OG0006370.1/OG0006386.1/OG0006413.1/OG0006425.1/OG0006516.1/OG0006615.1/OG0006621.1/OG0006650.1/OG0006721.1/OG0006742.1/OG0007245.1/OG0007291.1/OG0007314.1/OG0007418.1/OG0007756.1/OG0007783.1/OG0007819.1/OG0007843.1/OG0008523.1/OG0010324.1</t>
  </si>
  <si>
    <t>OG0000705.3/OG0000705.2/OG0000705.1/OG0000766.1/OG0001373.1/OG0001836.1/OG0001836.2/OG0002055.2/OG0002055.1/OG0002922.1/OG0003038.1/OG0003038.2/OG0003315.1/OG0003315.2/OG0003960.1/OG0004325.1/OG0007366.1/OG0007615.1/OG0007667.1/OG0010076.1</t>
  </si>
  <si>
    <t>OG0000977.1/OG0002132.2/OG0002132.1/OG0002169.2/OG0002169.1/OG0003294.1/OG0003294.2/OG0003542.1/OG0003578.1/OG0003998.1/OG0004096.1/OG0004280.1/OG0004372.1/OG0004541.2/OG0004541.1/OG0004681.1/OG0005026.1/OG0006036.1/OG0006466.1/OG0007151.1/OG0007671.1/OG0007771.1/OG0008221.1</t>
  </si>
  <si>
    <t>OG0000031.13/OG0000031.5/OG0000031.16/OG0000031.1/OG0000031.4/OG0000031.14/OG0000031.8/OG0000031.9/OG0000031.10/OG0000031.2/OG0000031.6/OG0000031.7/OG0000031.12/OG0000031.15/OG0000031.3/OG0000031.11/OG0000031.17/OG0000105.3/OG0000105.1/OG0000105.5/OG0000105.7/OG0000105.6/OG0000105.2/OG0000105.4/OG0000157.5/OG0000157.4/OG0000157.3/OG0000157.1/OG0000157.6/OG0000157.2/OG0000192.1/OG0000192.2/OG0000192.5/OG0000192.4/OG0000192.3/OG0000247.4/OG0000247.5/OG0000247.1/OG0000247.3/OG0000247.2/OG0000283.4/OG0000283.3/OG0000283.1/OG0000283.2/OG0000321.4/OG0000321.2/OG0000321.1/OG0000321.3/OG0000322.1/OG0000322.2/OG0000322.4/OG0000322.3/OG0000334.3/OG0000334.1/OG0000334.4/OG0000334.2/OG0000354.3/OG0000354.2/OG0000354.1/OG0000375.4/OG0000375.3/OG0000375.2/OG0000375.1/OG0000419.4/OG0000419.3/OG0000419.2/OG0000419.1/OG0000449.3/OG0000449.1/OG0000449.2/OG0000520.2/OG0000520.3/OG0000520.1/OG0000521.2/OG0000521.1/OG0000521.3/OG0000525.3/OG0000525.1/OG0000525.2/OG0000608.1/OG0000608.2/OG0000634.3/OG0000634.1/OG0000634.2/OG0000653.2/OG0000653.1/OG0000653.3/OG0000694.2/OG0000694.1/OG0000694.3/OG0000704.2/OG0000704.1/OG0000704.3/OG0000737.1/OG0000737.3/OG0000737.2/OG0000789.1/OG0000789.2/OG0000857.3/OG0000857.2/OG0000857.1/OG0000862.2/OG0000862.1/OG0000915.1/OG0000915.2/OG0000917.2/OG0000917.1/OG0000921.3/OG0000921.1/OG0000921.2/OG0000947.1/OG0000947.2/OG0001007.2/OG0001007.1/OG0001057.1/OG0001057.2/OG0001082.2/OG0001082.1/OG0001090.1/OG0001090.2/OG0001091.2/OG0001091.1/OG0001164.2/OG0001164.1/OG0001210.2/OG0001210.1/OG0001225.2/OG0001225.1/OG0001259.2/OG0001259.1/OG0001261.1/OG0001261.2/OG0001262.2/OG0001262.1/OG0001267.2/OG0001267.1/OG0001275.2/OG0001275.1/OG0001305.2/OG0001305.1/OG0001466.2/OG0001466.1/OG0001469.2/OG0001469.1/OG0001511.1/OG0001572.2/OG0001572.1/OG0001598.2/OG0001598.1/OG0001599.1/OG0001599.2/OG0001660.1/OG0001691.2/OG0001691.1/OG0001757.2/OG0001757.1/OG0001772.2/OG0001772.1/OG0001838.2/OG0001838.1/OG0001858.1/OG0001863.2/OG0001863.1/OG0001867.1/OG0001900.1/OG0001921.1/OG0001921.2/OG0001945.1/OG0001945.2/OG0001976.2/OG0001976.1/OG0001992.1/OG0002047.1/OG0002047.2/OG0002079.1/OG0002134.1/OG0002142.1/OG0002142.2/OG0002144.1/OG0002144.2/OG0002150.2/OG0002150.1/OG0002173.1/OG0002173.2/OG0002221.1/OG0002228.1/OG0002243.1/OG0002243.2/OG0002284.1/OG0002361.2/OG0002361.1/OG0002363.1/OG0002366.1/OG0002366.2/OG0002381.2/OG0002381.1/OG0002473.1/OG0002473.2/OG0002481.1/OG0002486.1/OG0002486.2/OG0002515.1/OG0002625.1/OG0002649.1/OG0002663.1/OG0002765.2/OG0002765.1/OG0002780.1/OG0002807.1/OG0002943.2/OG0002943.1/OG0002959.1/OG0003058.1/OG0003061.1/OG0003088.1/OG0003090.1/OG0003113.1/OG0003137.1/OG0003202.1/OG0003210.1/OG0003291.1/OG0003301.2/OG0003301.1/OG0003303.1/OG0003423.1/OG0003477.1/OG0003479.1/OG0003511.1/OG0003580.1/OG0003591.1/OG0003683.1/OG0003730.1/OG0003738.1/OG0003804.1/OG0003809.1/OG0003826.1/OG0003831.1/OG0003945.1/OG0003968.1/OG0003991.1/OG0003994.1/OG0004024.1/OG0004029.1/OG0004138.1/OG0004146.1/OG0004152.1/OG0004263.1/OG0004283.1/OG0004301.1/OG0004332.1/OG0004336.1/OG0004361.1/OG0004363.1/OG0004397.1/OG0004538.1/OG0004611.1/OG0004628.1/OG0004630.1/OG0004666.1/OG0004704.1/OG0004718.1/OG0004720.1/OG0004728.1/OG0004742.1/OG0004771.1/OG0004925.1/OG0004930.1/OG0004948.1/OG0004965.1/OG0005043.1/OG0005078.1/OG0005116.1/OG0005123.1/OG0005135.1/OG0005142.1/OG0005161.1/OG0005347.1/OG0005394.1/OG0005405.1/OG0005571.1/OG0005811.1/OG0005818.1/OG0005850.1/OG0005985.1/OG0005998.1/OG0006024.1/OG0006162.1/OG0006217.1/OG0006248.1/OG0006320.1/OG0006370.1/OG0006413.1/OG0006425.1/OG0006621.1/OG0006721.1/OG0006742.1/OG0007245.1/OG0007291.1/OG0007314.1/OG0007783.1/OG0007843.1/OG0010324.1</t>
  </si>
  <si>
    <t>OG0000705.3/OG0000705.2/OG0000705.1/OG0001373.1/OG0001836.1/OG0001836.2/OG0002055.2/OG0002055.1/OG0002922.1/OG0003315.1/OG0003315.2/OG0003960.1/OG0007366.1/OG0007615.1/OG0010076.1</t>
  </si>
  <si>
    <t>OG0000689.3/OG0000689.1/OG0000689.2/OG0000792.1/OG0000792.2/OG0001108.1/OG0001108.2/OG0001266.2/OG0001266.1/OG0001420.1/OG0001682.1/OG0001682.2/OG0002738.1/OG0002738.2/OG0003231.1/OG0004011.1/OG0004489.1/OG0006249.1/OG0006308.1/OG0006386.1</t>
  </si>
  <si>
    <t>OG0002168.1/OG0007125.1</t>
  </si>
  <si>
    <t>OG0004325.1/OG0007667.1</t>
  </si>
  <si>
    <t>OG0000109.4/OG0000109.8/OG0000109.1/OG0000109.3/OG0000109.7/OG0000109.6/OG0000109.9/OG0000109.5/OG0000109.2/OG0000942.2/OG0000942.3/OG0000942.1/OG0001117.2/OG0001117.3/OG0001117.1/OG0001673.1/OG0001837.1/OG0001837.2/OG0002223.1/OG0002229.1/OG0002229.2/OG0002766.2/OG0002766.1/OG0002941.2/OG0002941.1/OG0002956.1/OG0002956.2/OG0003014.1/OG0003117.1/OG0003431.1/OG0003457.1/OG0003566.1/OG0003819.1/OG0004064.1/OG0004119.1/OG0004293.1/OG0004461.1/OG0004563.1/OG0004630.1/OG0004723.1/OG0004757.1/OG0005090.1/OG0005402.1/OG0005720.1/OG0006198.1/OG0006516.1/OG0006650.1/OG0007756.1/OG0007819.1/OG0008523.1</t>
  </si>
  <si>
    <t>OG0001686.1/OG0001686.2/OG0003746.1/OG0003921.1/OG0003978.1/OG0006374.1/OG0007669.1/OG0007691.1/OG0008195.1</t>
  </si>
  <si>
    <t>OG0001672.2/OG0001672.1/OG0004417.1/OG0004595.1/OG0005176.1/OG0005237.1/OG0006615.1/OG0007418.1</t>
  </si>
  <si>
    <t>OG0005907.1/OG0007332.1</t>
  </si>
  <si>
    <t>OG0000061.11/OG0000061.3/OG0000061.6/OG0000061.10/OG0000061.1/OG0000061.12/OG0000061.7/OG0000061.5/OG0000061.9/OG0000061.4/OG0000061.8/OG0000061.2/OG0000129.3/OG0000129.6/OG0000129.5/OG0000129.4/OG0000129.1/OG0000129.2/OG0000514.1/OG0000561.2/OG0000561.3/OG0000561.1/OG0001115.2/OG0001115.1/OG0001196.2/OG0001196.1/OG0001562.1/OG0001562.2/OG0001673.1/OG0002030.1/OG0002030.2/OG0002360.1/OG0002360.2/OG0002579.2/OG0002579.1/OG0002636.1/OG0003285.1/OG0004571.1/OG0006687.1/OG0008434.1</t>
  </si>
  <si>
    <t>OG0001292.2/OG0001292.1/OG0004226.1</t>
  </si>
  <si>
    <t>OG0001115.2/OG0001115.1/OG0001562.1/OG0001562.2/OG0001673.1/OG0002030.1/OG0002030.2/OG0002579.2/OG0002579.1/OG0008434.1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</si>
  <si>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0000015.9/OG0000015.11/OG0000015.13/OG0000015.6/OG0000015.3/OG0000015.7/OG0000015.4/OG0000015.5/OG0000015.8/OG0000015.14/OG0000015.1/OG0000015.2/OG0000015.12/OG0000015.10/OG0000021.4/OG0000021.11/OG0000021.2/OG0000021.9/OG0000021.10/OG0000021.13/OG0000021.6/OG0000021.8/OG0000021.14/OG0000021.15/OG0000021.5/OG0000021.1/OG0000021.7/OG0000021.3/OG0000021.12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0000068.3/OG0000068.5/OG0000068.1/OG0000068.2/OG0000068.9/OG0000068.7/OG0000068.6/OG0000068.8/OG0000068.4/OG0000073.10/OG0000073.7/OG0000073.3/OG0000073.11/OG0000073.8/OG0000073.1/OG0000073.5/OG0000073.2/OG0000073.9/OG0000073.4/OG0000073.6/OG0000078.10/OG0000078.11/OG0000078.3/OG0000078.7/OG0000078.9/OG0000078.6/OG0000078.2/OG0000078.5/OG0000078.4/OG0000078.8/OG0000078.1/OG0000089.4/OG0000089.8/OG0000089.5/OG0000089.2/OG0000089.6/OG0000089.3/OG0000089.7/OG0000089.1/OG0000091.3/OG0000091.4/OG0000091.7/OG0000091.1/OG0000091.6/OG0000091.5/OG0000091.8/OG0000091.2/OG0000098.9/OG0000098.6/OG0000098.5/OG0000098.3/OG0000098.8/OG0000098.7/OG0000098.4/OG0000098.1/OG0000098.2/OG0000109.4/OG0000109.8/OG0000109.1/OG0000109.3/OG0000109.7/OG0000109.6/OG0000109.9/OG0000109.5/OG0000109.2/OG0000119.6/OG0000119.1/OG0000119.5/OG0000119.4/OG0000119.7/OG0000119.3/OG0000119.2/OG0000140.1/OG0000140.4/OG0000140.2/OG0000140.3/OG0000140.5/OG0000140.6/OG0000140.7/OG0000142.2/OG0000142.1/OG0000142.3/OG0000156.4/OG0000156.5/OG0000156.3/OG0000156.1/OG0000156.2/OG0000156.6/OG0000172.3/OG0000172.4/OG0000172.2/OG0000172.1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0000189.1/OG0000189.4/OG0000189.3/OG0000189.2/OG0000189.5/OG0000207.1/OG0000207.2/OG0000226.1/OG0000226.2/OG0000226.5/OG0000226.4/OG0000226.6/OG0000226.3/OG0000232.4/OG0000232.2/OG0000232.5/OG0000232.1/OG0000232.3/OG0000260.3/OG0000260.4/OG0000260.1/OG0000260.2/OG0000264.2/OG0000264.1/OG0000264.4/OG0000264.3/OG0000265.3/OG0000265.1/OG0000265.2/OG0000265.4/OG0000265.5/OG0000278.4/OG0000278.2/OG0000278.1/OG0000278.3/OG0000278.5/OG0000283.4/OG0000283.3/OG0000283.1/OG0000283.2/OG0000291.3/OG0000291.4/OG0000291.2/OG0000291.1/OG0000295.1/OG0000295.2/OG0000295.3/OG0000295.4/OG0000299.2/OG0000299.4/OG0000299.3/OG0000299.1/OG0000313.1/OG0000313.5/OG0000313.4/OG0000313.3/OG0000313.2/OG0000320.4/OG0000320.3/OG0000320.2/OG0000320.1/OG0000320.5/OG0000324.2/OG0000324.4/OG0000324.1/OG0000324.3/OG0000337.3/OG0000337.1/OG0000337.2/OG0000351.4/OG0000351.3/OG0000351.1/OG0000351.2/OG0000357.1/OG0000357.3/OG0000357.2/OG0000357.4/OG0000367.2/OG0000367.1/OG0000367.3/OG0000367.4/OG0000378.3/OG0000378.1/OG0000378.2/OG0000379.2/OG0000379.4/OG0000379.1/OG0000379.5/OG0000379.3/OG0000386.3/OG0000386.1/OG0000386.4/OG0000386.2/OG0000388.3/OG0000388.2/OG0000388.1/OG0000389.2/OG0000389.3/OG0000389.1/OG0000397.2/OG0000397.3/OG0000397.1/OG0000397.4/OG0000400.4/OG0000400.1/OG0000400.3/OG0000400.2/OG0000404.1/OG0000404.2/OG0000404.3/OG0000404.4/OG0000418.4/OG0000418.3/OG0000418.2/OG0000418.1/OG0000425.1/OG0000425.3/OG0000425.2/OG0000448.2/OG0000448.4/OG0000448.1/OG0000448.3/OG0000454.1/OG0000454.2/OG0000456.4/OG0000456.2/OG0000456.3/OG0000456.1/OG0000474.3/OG0000474.4/OG0000474.2/OG0000474.5/OG0000474.1/OG0000477.2/OG0000477.3/OG0000477.4/OG0000477.1/OG0000480.3/OG0000480.1/OG0000480.2/OG0000486.3/OG0000486.2/OG0000486.1/OG0000492.1/OG0000492.3/OG0000492.2/OG0000524.2/OG0000524.1/OG0000524.3/OG0000526.3/OG0000526.2/OG0000526.1/OG0000543.3/OG0000543.2/OG0000543.4/OG0000543.1/OG0000556.3/OG0000556.1/OG0000556.2/OG0000558.2/OG0000558.3/OG0000558.1/OG0000563.2/OG0000563.3/OG0000563.1/OG0000567.1/OG0000567.3/OG0000567.2/OG0000576.2/OG0000576.1/OG0000606.2/OG0000606.1/OG0000606.3/OG0000607.1/OG0000607.2/OG0000618.2/OG0000618.1/OG0000618.3/OG0000663.3/OG0000663.2/OG0000663.1/OG0000670.2/OG0000670.1/OG0000671.3/OG0000671.1/OG0000671.2/OG0000672.2/OG0000672.1/OG0000674.2/OG0000674.3/OG0000674.1/OG0000675.3/OG0000675.1/OG0000675.2/OG0000695.2/OG0000695.3/OG0000695.1/OG0000696.1/OG0000696.2/OG0000696.3/OG0000701.1/OG0000701.3/OG0000701.2/OG0000706.1/OG0000706.2/OG0000706.3/OG0000708.2/OG0000708.3/OG0000708.1/OG0000710.3/OG0000710.1/OG0000710.2/OG0000728.3/OG0000728.1/OG0000728.2/OG0000730.2/OG0000730.1/OG0000736.2/OG0000736.3/OG0000736.1/OG0000741.2/OG0000741.1/OG0000741.3/OG0000758.1/OG0000758.3/OG0000758.2/OG0000772.1/OG0000772.2/OG0000793.1/OG0000793.2/OG0000803.2/OG0000803.3/OG0000803.1/OG0000825.1/OG0000825.3/OG0000825.2/OG0000836.3/OG0000836.2/OG0000836.1/OG0000846.1/OG0000846.2/OG0000858.1/OG0000858.2/OG0000858.3/OG0000883.1/OG0000883.2/OG0000883.3/OG0000888.1/OG0000888.2/OG0000888.3/OG0000892.1/OG0000892.2/OG0000901.2/OG0000901.1/OG0000904.2/OG0000904.3/OG0000904.1/OG0000908.2/OG0000908.1/OG0000917.2/OG0000917.1/OG0000919.2/OG0000919.1/OG0000920.2/OG0000920.1/OG0000931.3/OG0000931.2/OG0000931.1/OG0000932.3/OG0000932.1/OG0000932.2/OG0000940.2/OG0000940.1/OG0000942.2/OG0000942.3/OG0000942.1/OG0000950.2/OG0000950.1/OG0000968.1/OG0000968.3/OG0000968.2/OG0000971.1/OG0000971.2/OG0000971.3/OG0000989.1/OG0000989.2/OG0000990.2/OG0000990.1/OG0000991.1/OG0000991.2/OG0001003.1/OG0001003.2/OG0001017.1/OG0001017.2/OG0001032.2/OG0001032.1/OG0001033.2/OG0001033.1/OG0001053.1/OG0001053.2/OG0001053.3/OG0001058.1/OG0001058.2/OG0001078.2/OG0001078.3/OG0001078.1/OG0001081.2/OG0001081.1/OG0001084.2/OG0001084.1/OG0001110.1/OG0001110.2/OG0001111.1/OG0001111.2/OG0001122.3/OG0001122.1/OG0001122.2/OG0001153.2/OG0001153.1/OG0001169.2/OG0001169.1/OG0001172.2/OG0001172.1/OG0001200.2/OG0001200.1/OG0001202.2/OG0001202.1/OG0001203.2/OG0001203.1/OG0001204.2/OG0001204.1/OG0001212.2/OG0001212.1/OG0001247.1/OG0001247.2/OG0001248.1/OG0001248.2/OG0001257.1/OG0001257.2/OG0001265.2/OG0001265.1/OG0001274.1/OG0001274.2/OG0001306.2/OG0001306.1/OG0001309.1/OG0001309.2/OG0001313.2/OG0001313.1/OG0001326.1/OG0001360.2/OG0001360.1/OG0001395.2/OG0001395.1/OG0001397.1/OG0001397.2/OG0001402.1/OG0001402.2/OG0001415.2/OG0001415.1/OG0001416.1/OG0001416.2/OG0001417.2/OG0001417.1/OG0001440.1/OG0001440.2/OG0001443.1/OG0001443.2/OG0001452.1/OG0001527.2/OG0001527.1/OG0001545.1/OG0001545.2/OG0001554.2/OG0001554.1/OG0001559.2/OG0001559.1/OG0001571.3/OG0001571.2/OG0001571.1/OG0001577.2/OG0001577.1/OG0001582.2/OG0001582.1/OG0001600.1/OG0001621.2/OG0001621.1/OG0001647.2/OG0001647.1/OG0001648.2/OG0001648.1/OG0001684.2/OG0001684.1/OG0001697.2/OG0001697.1/OG0001710.2/OG0001710.1/OG0001715.2/OG0001715.1/OG0001743.1/OG0001743.2/OG0001747.1/OG0001747.2/OG0001755.1/OG0001755.2/OG0001776.1/OG0001815.2/OG0001815.1/OG0001835.1/OG0001835.2/OG0001855.1/OG0001855.2/OG0001863.2/OG0001863.1/OG0001870.2/OG0001870.1/OG0001927.1/OG0001934.2/OG0001934.1/OG0001964.1/OG0001979.1/OG0002016.2/OG0002016.1/OG0002018.1/OG0002024.1/OG0002024.2/OG0002040.2/OG0002040.1/OG0002044.1/OG0002044.2/OG0002057.2/OG0002057.1/OG0002066.2/OG0002066.1/OG0002101.1/OG0002101.2/OG0002106.1/OG0002107.2/OG0002107.1/OG0002116.2/OG0002116.1/OG0002129.1/OG0002152.1/OG0002152.2/OG0002154.1/OG0002154.2/OG0002162.1/OG0002162.2/OG0002175.1/OG0002182.1/OG0002182.2/OG0002235.2/OG0002235.1/OG0002241.1/OG0002241.2/OG0002242.2/OG0002242.1/OG0002263.1/OG0002263.2/OG0002271.1/OG0002271.2/OG0002274.1/OG0002292.2/OG0002292.1/OG0002344.2/OG0002344.1/OG0002379.1/OG0002379.2/OG0002395.1/OG0002408.2/OG0002408.1/OG0002413.1/OG0002431.1/OG0002431.2/OG0002443.2/OG0002443.1/OG0002468.1/OG0002468.2/OG0002471.1/OG0002487.1/OG0002488.2/OG0002488.1/OG0002496.2/OG0002496.1/OG0002502.1/OG0002557.2/OG0002557.1/OG0002567.1/OG0002594.2/OG0002594.1/OG0002611.1/OG0002631.1/OG0002631.2/OG0002648.1/OG0002651.1/OG0002664.1/OG0002666.1/OG0002707.1/OG0002707.2/OG0002712.1/OG0002733.1/OG0002741.1/OG0002745.1/OG0002745.2/OG0002756.1/OG0002762.2/OG0002762.1/OG0002771.1/OG0002774.2/OG0002774.1/OG0002806.1/OG0002806.2/OG0002810.1/OG0002823.1/OG0002850.1/OG0002870.1/OG0002886.1/OG0002886.2/OG0002944.1/OG0002949.1/OG0002949.2/OG0002954.1/OG0002963.1/OG0002968.1/OG0002968.2/OG0003056.2/OG0003056.1/OG0003073.1/OG0003076.1/OG0003085.1/OG0003089.1/OG0003096.1/OG0003142.1/OG0003143.1/OG0003152.1/OG0003153.1/OG0003162.1/OG0003163.1/OG0003243.1/OG0003266.2/OG0003266.1/OG0003270.1/OG0003274.1/OG0003275.1/OG0003275.2/OG0003276.1/OG0003312.1/OG0003312.2/OG0003323.1/OG0003328.1/OG0003421.1/OG0003422.1/OG0003430.1/OG0003444.1/OG0003451.1/OG0003453.1/OG0003476.2/OG0003476.1/OG0003478.1/OG0003478.2/OG0003481.1/OG0003490.1/OG0003522.1/OG0003523.1/OG0003540.1/OG0003541.1/OG0003567.1/OG0003678.1/OG0003692.1/OG0003698.1/OG0003704.1/OG0003704.2/OG0003721.1/OG0003736.1/OG0003745.1/OG0003768.1/OG0003793.1/OG0003827.1/OG0003829.1/OG0003839.1/OG0003845.1/OG0003857.1/OG0003859.1/OG0003918.1/OG0003941.1/OG0003958.1/OG0003993.1/OG0004006.1/OG0004007.1/OG0004014.1/OG0004019.1/OG0004064.1/OG0004069.1/OG0004084.1/OG0004089.1/OG0004092.1/OG0004093.1/OG0004097.1/OG0004105.1/OG0004119.1/OG0004124.1/OG0004135.1/OG0004155.1/OG0004210.1/OG0004223.1/OG0004235.1/OG0004240.1/OG0004249.1/OG0004255.2/OG0004255.1/OG0004284.1/OG0004288.1/OG0004289.1/OG0004296.1/OG0004305.1/OG0004326.2/OG0004326.1/OG0004330.1/OG0004339.1/OG0004340.1/OG0004343.1/OG0004346.1/OG0004356.1/OG0004366.1/OG0004369.1/OG0004393.1/OG0004396.1/OG0004402.1/OG0004404.1/OG0004414.1/OG0004415.1/OG0004419.1/OG0004423.1/OG0004432.1/OG0004436.1/OG0004441.1/OG0004450.1/OG0004477.1/OG0004480.1/OG0004485.1/OG0004557.1/OG0004597.2/OG0004597.1/OG0004610.1/OG0004614.1/OG0004631.1/OG0004632.1/OG0004651.1/OG0004694.1/OG0004714.1/OG0004723.1/OG0004738.1/OG0004743.1/OG0004759.1/OG0004768.1/OG0004796.1/OG0004807.1/OG0004884.1/OG0004895.1/OG0004921.1/OG0004955.1/OG0004957.1/OG0004961.1/OG0004965.1/OG0004974.1/OG0004986.1/OG0004999.1/OG0005004.1/OG0005008.1/OG0005030.1/OG0005032.1/OG0005051.1/OG0005059.1/OG0005090.1/OG0005109.1/OG0005123.1/OG0005127.1/OG0005128.1/OG0005246.1/OG0005265.1/OG0005284.1/OG0005296.1/OG0005299.1/OG0005313.1/OG0005319.1/OG0005362.1/OG0005368.1/OG0005400.1/OG0005406.1/OG0005413.1/OG0005450.1/OG0005473.1/OG0005477.1/OG0005485.1/OG0005490.1/OG0005491.1/OG0005495.1/OG0005537.1/OG0005541.1/OG0005551.1/OG0005555.1/OG0005575.1/OG0005722.1/OG0005789.1/OG0005828.1/OG0005839.1/OG0005853.1/OG0005865.1/OG0005872.1/OG0005893.1/OG0005920.1/OG0005938.1/OG0005949.1/OG0005960.1/OG0006003.1/OG0006014.1/OG0006044.1/OG0006048.1/OG0006053.1/OG0006146.1/OG0006177.1/OG0006185.1/OG0006188.1/OG0006236.1/OG0006256.1/OG0006272.1/OG0006304.1/OG0006313.1/OG0006324.1/OG0006346.1/OG0006362.1/OG0006375.1/OG0006384.1/OG0006393.1/OG0006419.1/OG0006424.1/OG0006432.1/OG0006436.1/OG0006446.1/OG0006490.1/OG0006496.1/OG0006498.1/OG0006514.1/OG0006648.1/OG0006659.1/OG0006672.1/OG0006674.1/OG0006679.1/OG0006685.1/OG0006693.1/OG0006694.1/OG0006706.1/OG0006728.1/OG0006820.1/OG0006850.1/OG0006866.1/OG0006873.1/OG0006894.1/OG0006909.1/OG0006917.1/OG0006922.1/OG0006952.1/OG0007089.1/OG0007106.1/OG0007110.1/OG0007173.1/OG0007211.1/OG0007214.1/OG0007215.1/OG0007218.1/OG0007294.1/OG0007297.1/OG0007323.1/OG0007349.1/OG0007351.1/OG0007354.1/OG0007417.1/OG0007562.1/OG0007600.1/OG0007604.1/OG0007647.1/OG0007649.1/OG0007658.1/OG0007735.1/OG0007748.1/OG0007768.1/OG0007773.1/OG0007792.1/OG0007836.1/OG0007980.1/OG0008000.1/OG0008101.1/OG0008108.1/OG0008113.1/OG0008492.1/OG0009034.1</t>
  </si>
  <si>
    <t>OG0000415.3/OG0000415.1/OG0000415.2/OG0000494.1/OG0000494.2/OG0000494.3/OG0000494.4/OG0000612.2/OG0000612.3/OG0000612.1/OG0000835.3/OG0000835.2/OG0000835.1/OG0000939.1/OG0000939.2/OG0001151.2/OG0001151.1/OG0001347.3/OG0001347.1/OG0001347.2/OG0001361.1/OG0001361.2/OG0001471.2/OG0001471.1/OG0001497.1/OG0001497.2/OG0001555.2/OG0001555.1/OG0001790.2/OG0001790.1/OG0001950.1/OG0001966.2/OG0001966.1/OG0002145.1/OG0002353.1/OG0002402.1/OG0002448.2/OG0002448.1/OG0002882.1/OG0003081.1/OG0003125.1/OG0003160.1/OG0003246.1/OG0003346.1/OG0003517.1/OG0003553.1/OG0003668.1/OG0003733.1/OG0003797.1/OG0003921.1/OG0003938.1/OG0004002.1/OG0004063.1/OG0004086.1/OG0004128.1/OG0004312.1/OG0004542.1/OG0004688.1/OG0004911.1/OG0005079.1/OG0005164.1/OG0005340.1/OG0005422.1/OG0005427.1/OG0005441.1/OG0005467.1/OG0005497.1/OG0005752.1/OG0005801.1/OG0005903.1/OG0005959.1/OG0006050.1/OG0006061.1/OG0006064.1/OG0006267.1/OG0006285.1/OG0006299.1/OG0006467.1/OG0006628.1/OG0006634.1/OG0006637.1/OG0006653.1/OG0006716.1/OG0006822.1/OG0006855.1/OG0006951.1/OG0006955.1/OG0006957.1/OG0007240.1/OG0007242.1/OG0007412.1/OG0007438.1/OG0007566.1/OG0007586.1/OG0007643.1/OG0007654.1/OG0007684.1/OG0007744.1/OG0007757.1/OG0007833.1/OG0007851.1/OG0008015.1/OG0008134.1/OG0008170.1/OG0008227.1/OG0008455.1/OG0008509.1/OG0008536.1/OG0008562.1/OG0008751.1/OG0008842.1/OG0009067.1/OG0009284.1/OG0011448.1</t>
  </si>
  <si>
    <t>OG0000266.6/OG0000266.3/OG0000266.5/OG0000266.1/OG0000266.2/OG0000266.4/OG0000411.1/OG0000411.2/OG0000572.2/OG0000572.1/OG0000879.2/OG0000879.1/OG0001180.2/OG0001180.1/OG0001180.3/OG0001370.1/OG0001370.2/OG0001522.4/OG0001522.1/OG0001522.2/OG0001522.3/OG0001576.2/OG0001576.1/OG0001632.1/OG0002011.1/OG0002011.2/OG0002088.2/OG0002088.1/OG0002088.3/OG0002172.1/OG0002172.2/OG0002676.1/OG0003060.1/OG0003064.1/OG0003080.1/OG0003211.1/OG0003229.1/OG0003347.1/OG0003470.1/OG0003611.1/OG0003611.2/OG0003749.1/OG0004285.1/OG0004325.1/OG0004784.1/OG0005125.1/OG0005266.1/OG0005271.1/OG0005439.1/OG0005442.1/OG0005442.2/OG0005511.1/OG0005560.1/OG0005609.1/OG0005901.2/OG0005901.1/OG0006358.1/OG0006476.1/OG0006532.1/OG0006719.1/OG0006725.1/OG0007170.1/OG0007344.1/OG0007382.1/OG0007407.1/OG0007408.1/OG0007441.1/OG0007609.1/OG0007752.1/OG0008086.1/OG0008116.1/OG0008883.1/OG0008996.1/OG0009157.1/OG0009366.2/OG0009366.1/OG0009434.1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</si>
  <si>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0000068.3/OG0000068.5/OG0000068.1/OG0000068.2/OG0000068.9/OG0000068.7/OG0000068.6/OG0000068.8/OG0000068.4/OG0000078.10/OG0000078.11/OG0000078.3/OG0000078.7/OG0000078.9/OG0000078.6/OG0000078.2/OG0000078.5/OG0000078.4/OG0000078.8/OG0000078.1/OG0000109.4/OG0000109.8/OG0000109.1/OG0000109.3/OG0000109.7/OG0000109.6/OG0000109.9/OG0000109.5/OG0000109.2/OG0000207.1/OG0000207.2/OG0000260.3/OG0000260.4/OG0000260.1/OG0000260.2/OG0000283.4/OG0000283.3/OG0000283.1/OG0000283.2/OG0000295.1/OG0000295.2/OG0000295.3/OG0000295.4/OG0000357.1/OG0000357.3/OG0000357.2/OG0000357.4/OG0000386.3/OG0000386.1/OG0000386.4/OG0000386.2/OG0000388.3/OG0000388.2/OG0000388.1/OG0000404.1/OG0000404.2/OG0000404.3/OG0000404.4/OG0000425.1/OG0000425.3/OG0000425.2/OG0000477.2/OG0000477.3/OG0000477.4/OG0000477.1/OG0000480.3/OG0000480.1/OG0000480.2/OG0000524.2/OG0000524.1/OG0000524.3/OG0000526.3/OG0000526.2/OG0000526.1/OG0000563.2/OG0000563.3/OG0000563.1/OG0000674.2/OG0000674.3/OG0000674.1/OG0000675.3/OG0000675.1/OG0000675.2/OG0000696.1/OG0000696.2/OG0000696.3/OG0000892.1/OG0000892.2/OG0000901.2/OG0000901.1/OG0000919.2/OG0000919.1/OG0000920.2/OG0000920.1/OG0000931.3/OG0000931.2/OG0000931.1/OG0000950.2/OG0000950.1/OG0000968.1/OG0000968.3/OG0000968.2/OG0000989.1/OG0000989.2/OG0001033.2/OG0001033.1/OG0001058.1/OG0001058.2/OG0001111.1/OG0001111.2/OG0001153.2/OG0001153.1/OG0001200.2/OG0001200.1/OG0001248.1/OG0001248.2/OG0001257.1/OG0001257.2/OG0001309.1/OG0001309.2/OG0001402.1/OG0001402.2/OG0001415.2/OG0001415.1/OG0001527.2/OG0001527.1/OG0001545.1/OG0001545.2/OG0001554.2/OG0001554.1/OG0001600.1/OG0001710.2/OG0001710.1/OG0001715.2/OG0001715.1/OG0001743.1/OG0001743.2/OG0001747.1/OG0001747.2/OG0001755.1/OG0001755.2/OG0001855.1/OG0001855.2/OG0001863.2/OG0001863.1/OG0001979.1/OG0002018.1/OG0002066.2/OG0002066.1/OG0002107.2/OG0002107.1/OG0002154.1/OG0002154.2/OG0002263.1/OG0002263.2/OG0002271.1/OG0002271.2/OG0002292.2/OG0002292.1/OG0002468.1/OG0002468.2/OG0002594.2/OG0002594.1/OG0002631.1/OG0002631.2/OG0002648.1/OG0002651.1/OG0002664.1/OG0002666.1/OG0002707.1/OG0002707.2/OG0002741.1/OG0002745.1/OG0002745.2/OG0002762.2/OG0002762.1/OG0002771.1/OG0002886.1/OG0002886.2/OG0002963.1/OG0003056.2/OG0003056.1/OG0003073.1/OG0003076.1/OG0003096.1/OG0003312.1/OG0003312.2/OG0003323.1/OG0003328.1/OG0003422.1/OG0003430.1/OG0003444.1/OG0003451.1/OG0003453.1/OG0003476.2/OG0003476.1/OG0003478.1/OG0003478.2/OG0003481.1/OG0003698.1/OG0003768.1/OG0003827.1/OG0003941.1/OG0003993.1/OG0004007.1/OG0004064.1/OG0004069.1/OG0004092.1/OG0004119.1/OG0004135.1/OG0004223.1/OG0004296.1/OG0004326.2/OG0004326.1/OG0004366.1/OG0004396.1/OG0004423.1/OG0004441.1/OG0004450.1/OG0004477.1/OG0004632.1/OG0004723.1/OG0004759.1/OG0004768.1/OG0004796.1/OG0004957.1/OG0004961.1/OG0004965.1/OG0004999.1/OG0005008.1/OG0005051.1/OG0005090.1/OG0005123.1/OG0005127.1/OG0005246.1/OG0005299.1/OG0005406.1/OG0005450.1/OG0005473.1/OG0005537.1/OG0005555.1/OG0005789.1/OG0005839.1/OG0005920.1/OG0005938.1/OG0006044.1/OG0006048.1/OG0006236.1/OG0006256.1/OG0006272.1/OG0006346.1/OG0006419.1/OG0006432.1/OG0006679.1/OG0006706.1/OG0006922.1/OG0006952.1/OG0007089.1/OG0007173.1/OG0007294.1/OG0007297.1/OG0007354.1/OG0007649.1/OG0007658.1/OG0007735.1/OG0008113.1/OG0008492.1/OG0009034.1</t>
  </si>
  <si>
    <t>OG0000879.2/OG0000879.1/OG0001370.1/OG0001370.2/OG0001576.2/OG0001576.1/OG0001632.1/OG0003060.1/OG0003064.1/OG0003611.1/OG0003611.2/OG0004285.1/OG0004325.1/OG0005125.1/OG0005266.1/OG0006358.1/OG0006719.1/OG0007170.1/OG0007441.1/OG0007609.1/OG0008883.1</t>
  </si>
  <si>
    <t>OG0000939.1/OG0000939.2/OG0001361.1/OG0001361.2/OG0001555.2/OG0001555.1/OG0001790.2/OG0001790.1/OG0001950.1/OG0003346.1/OG0003553.1/OG0003733.1/OG0003921.1/OG0004063.1/OG0004086.1/OG0004542.1/OG0004911.1/OG0005079.1/OG0005422.1/OG0005467.1/OG0005497.1/OG0005903.1/OG0005959.1/OG0006050.1/OG0006267.1/OG0006467.1/OG0006628.1/OG0006637.1/OG0006951.1/OG0006955.1/OG0007654.1/OG0007757.1/OG0007833.1/OG0008227.1/OG0008509.1/OG0008536.1/OG0011448.1</t>
  </si>
  <si>
    <t>OG0001747.1/OG0001747.2/OG0001755.1/OG0001755.2/OG0002066.2/OG0002066.1/OG0002263.1/OG0002263.2/OG0006706.1</t>
  </si>
  <si>
    <t>OG0001361.1/OG0001361.2/OG0001790.2/OG0001790.1/OG0001950.1/OG0003346.1/OG0003553.1/OG0003921.1/OG0004063.1/OG0004086.1/OG0005422.1/OG0005903.1/OG0005959.1/OG0006267.1/OG0006467.1/OG0006628.1/OG0006955.1/OG0008536.1/OG0011448.1</t>
  </si>
  <si>
    <t>OG0000109.4/OG0000109.8/OG0000109.1/OG0000109.3/OG0000109.7/OG0000109.6/OG0000109.9/OG0000109.5/OG0000109.2/OG0000260.3/OG0000260.4/OG0000260.1/OG0000260.2/OG0000283.4/OG0000283.3/OG0000283.1/OG0000283.2/OG0000386.3/OG0000386.1/OG0000386.4/OG0000386.2/OG0000404.1/OG0000404.2/OG0000404.3/OG0000404.4/OG0000425.1/OG0000425.3/OG0000425.2/OG0000477.2/OG0000477.3/OG0000477.4/OG0000477.1/OG0000480.3/OG0000480.1/OG0000480.2/OG0000524.2/OG0000524.1/OG0000524.3/OG0000526.3/OG0000526.2/OG0000526.1/OG0000563.2/OG0000563.3/OG0000563.1/OG0000892.1/OG0000892.2/OG0000931.3/OG0000931.2/OG0000931.1/OG0001058.1/OG0001058.2/OG0001111.1/OG0001111.2/OG0001200.2/OG0001200.1/OG0001248.1/OG0001248.2/OG0001257.1/OG0001257.2/OG0001402.1/OG0001402.2/OG0001554.2/OG0001554.1/OG0001710.2/OG0001710.1/OG0001715.2/OG0001715.1/OG0001863.2/OG0001863.1/OG0001979.1/OG0002107.2/OG0002107.1/OG0002631.1/OG0002631.2/OG0002648.1/OG0002664.1/OG0002666.1/OG0002741.1/OG0002745.1/OG0002745.2/OG0002886.1/OG0002886.2/OG0003073.1/OG0003076.1/OG0003312.1/OG0003312.2/OG0003323.1/OG0003422.1/OG0003444.1/OG0003453.1/OG0003476.2/OG0003476.1/OG0003481.1/OG0003698.1/OG0003993.1/OG0004007.1/OG0004092.1/OG0004135.1/OG0004366.1/OG0004450.1/OG0004477.1/OG0004632.1/OG0004759.1/OG0004768.1/OG0004965.1/OG0005008.1/OG0005051.1/OG0005555.1/OG0005789.1/OG0005920.1/OG0006256.1/OG0006272.1/OG0006346.1/OG0006419.1/OG0006432.1/OG0007089.1/OG0007649.1/OG0009034.1</t>
  </si>
  <si>
    <t>OG0000968.1/OG0000968.3/OG0000968.2/OG0001743.1/OG0001743.2/OG0002292.2/OG0002292.1/OG0002468.1/OG0002468.2/OG0003056.2/OG0003056.1/OG0003328.1/OG0003827.1/OG0004723.1/OG0004961.1/OG0005090.1/OG0005127.1/OG0005406.1/OG0006048.1/OG0006922.1</t>
  </si>
  <si>
    <t>OG0000415.3/OG0000415.1/OG0000415.2/OG0000835.3/OG0000835.2/OG0000835.1/OG0001471.2/OG0001471.1/OG0006285.1/OG0007242.1</t>
  </si>
  <si>
    <t>OG0000031.13/OG0000031.5/OG0000031.16/OG0000031.1/OG0000031.4/OG0000031.14/OG0000031.8/OG0000031.9/OG0000031.10/OG0000031.2/OG0000031.6/OG0000031.7/OG0000031.12/OG0000031.15/OG0000031.3/OG0000031.11/OG0000031.17/OG0000059.3/OG0000059.9/OG0000059.6/OG0000059.5/OG0000059.11/OG0000059.10/OG0000059.1/OG0000059.8/OG0000059.4/OG0000059.7/OG0000059.2/OG0000073.10/OG0000073.7/OG0000073.3/OG0000073.11/OG0000073.8/OG0000073.1/OG0000073.5/OG0000073.2/OG0000073.9/OG0000073.4/OG0000073.6/OG0000291.3/OG0000291.4/OG0000291.2/OG0000291.1/OG0000313.1/OG0000313.5/OG0000313.4/OG0000313.3/OG0000313.2/OG0000324.2/OG0000324.4/OG0000324.1/OG0000324.3/OG0000397.2/OG0000397.3/OG0000397.1/OG0000397.4/OG0000663.3/OG0000663.2/OG0000663.1/OG0000728.3/OG0000728.1/OG0000728.2/OG0000736.2/OG0000736.3/OG0000736.1/OG0000883.1/OG0000883.2/OG0000883.3/OG0002162.1/OG0002162.2/OG0002235.2/OG0002235.1/OG0002408.2/OG0002408.1/OG0002968.1/OG0002968.2/OG0003162.1/OG0003540.1/OG0004019.1/OG0004093.1/OG0004402.1/OG0004432.1/OG0004631.1/OG0005400.1/OG0005872.1/OG0006672.1/OG0007218.1/OG0007604.1/OG0007647.1/OG0007792.1/OG0007836.1</t>
  </si>
  <si>
    <t>OG0000883.1/OG0000883.2/OG0000883.3/OG0006672.1/OG0007218.1/OG0007604.1/OG0007836.1</t>
  </si>
  <si>
    <t>OG0001443.1/OG0001443.2/OG0002129.1/OG0002271.1/OG0002271.2</t>
  </si>
  <si>
    <t>OG0000706.1/OG0000706.2/OG0000706.3</t>
  </si>
  <si>
    <t>OG0000073.10/OG0000073.7/OG0000073.3/OG0000073.11/OG0000073.8/OG0000073.1/OG0000073.5/OG0000073.2/OG0000073.9/OG0000073.4/OG0000073.6/OG0000098.9/OG0000098.6/OG0000098.5/OG0000098.3/OG0000098.8/OG0000098.7/OG0000098.4/OG0000098.1/OG0000098.2/OG0000448.2/OG0000448.4/OG0000448.1/OG0000448.3/OG0000486.3/OG0000486.2/OG0000486.1/OG0000576.2/OG0000576.1/OG0000671.3/OG0000671.1/OG0000671.2/OG0000730.2/OG0000730.1/OG0000825.1/OG0000825.3/OG0000825.2/OG0001204.2/OG0001204.1/OG0001440.1/OG0001440.2/OG0001582.2/OG0001582.1/OG0001815.2/OG0001815.1/OG0001927.1/OG0002016.2/OG0002016.1/OG0002431.1/OG0002431.2/OG0002774.2/OG0002774.1/OG0002823.1/OG0003275.1/OG0003275.2/OG0004480.1/OG0004557.1/OG0004807.1/OG0005495.1/OG0006498.1/OG0006894.1/OG0006917.1/OG0007349.1/OG0007351.1</t>
  </si>
  <si>
    <t>OG0002882.1/OG0003246.1/OG0003517.1/OG0004128.1/OG0005340.1/OG0008134.1/OG0009067.1</t>
  </si>
  <si>
    <t>OG0000266.6/OG0000266.3/OG0000266.5/OG0000266.1/OG0000266.2/OG0000266.4/OG0002172.1/OG0002172.2/OG0003749.1/OG0005271.1/OG0007407.1/OG0009366.2/OG0009366.1/OG0009434.1</t>
  </si>
  <si>
    <t>OG0000266.6/OG0000266.3/OG0000266.5/OG0000266.1/OG0000266.2/OG0000266.4/OG0002172.1/OG0002172.2/OG0003749.1/OG0007407.1/OG0009366.2/OG0009366.1</t>
  </si>
  <si>
    <t>OG0003517.1/OG0005340.1/OG0009067.1</t>
  </si>
  <si>
    <t>OG0000073.10/OG0000073.7/OG0000073.3/OG0000073.11/OG0000073.8/OG0000073.1/OG0000073.5/OG0000073.2/OG0000073.9/OG0000073.4/OG0000073.6/OG0000448.2/OG0000448.4/OG0000448.1/OG0000448.3/OG0000671.3/OG0000671.1/OG0000671.2/OG0001204.2/OG0001204.1/OG0001815.2/OG0001815.1/OG0001927.1/OG0002774.2/OG0002774.1/OG0003275.1/OG0003275.2/OG0004480.1/OG0004557.1/OG0004807.1/OG0005495.1/OG0006498.1/OG0006894.1/OG0006917.1/OG0007349.1/OG0007351.1</t>
  </si>
  <si>
    <t>OG0000576.2/OG0000576.1/OG0001582.2/OG0001582.1/OG0002823.1</t>
  </si>
  <si>
    <t>OG0000098.9/OG0000098.6/OG0000098.5/OG0000098.3/OG0000098.8/OG0000098.7/OG0000098.4/OG0000098.1/OG0000098.2/OG0000730.2/OG0000730.1/OG0000825.1/OG0000825.3/OG0000825.2/OG0001440.1/OG0001440.2/OG0002016.2/OG0002016.1/OG0002431.1/OG0002431.2</t>
  </si>
  <si>
    <t>OG0003246.1/OG0004128.1/OG0008134.1</t>
  </si>
  <si>
    <t>OG0000015.9/OG0000015.11/OG0000015.13/OG0000015.6/OG0000015.3/OG0000015.7/OG0000015.4/OG0000015.5/OG0000015.8/OG0000015.14/OG0000015.1/OG0000015.2/OG0000015.12/OG0000015.10/OG0000064.11/OG0000064.7/OG0000064.3/OG0000064.8/OG0000064.4/OG0000064.2/OG0000064.6/OG0000064.10/OG0000064.9/OG0000064.1/OG0000064.5/OG0000067.5/OG0000067.4/OG0000067.9/OG0000067.2/OG0000067.8/OG0000067.6/OG0000067.7/OG0000067.3/OG0000067.1/OG0000102.3/OG0000102.1/OG0000102.2/OG0000102.6/OG0000102.5/OG0000102.4/OG0000102.7/OG0000102.8/OG0000146.3/OG0000146.2/OG0000146.5/OG0000146.1/OG0000146.7/OG0000146.6/OG0000146.4/OG0000274.1/OG0000274.4/OG0000274.5/OG0000274.2/OG0000274.3/OG0000558.2/OG0000558.3/OG0000558.1/OG0000723.3/OG0000723.2/OG0000723.1/OG0000797.1/OG0000797.3/OG0000797.2/OG0000810.2/OG0000810.1/OG0000942.2/OG0000942.3/OG0000942.1/OG0001023.2/OG0001023.1/OG0001076.1/OG0001076.2/OG0001194.2/OG0001194.1/OG0001253.1/OG0001253.2/OG0001308.1/OG0001343.2/OG0001343.1/OG0001438.2/OG0001438.1/OG0001454.1/OG0001454.2/OG0001608.2/OG0001608.1/OG0001666.2/OG0001666.1/OG0001817.2/OG0001817.1/OG0001911.2/OG0001911.1/OG0001980.1/OG0001980.2/OG0002207.1/OG0002207.2/OG0002339.1/OG0002596.1/OG0002596.2/OG0002613.1/OG0002613.2/OG0003048.1/OG0003317.1/OG0003435.1/OG0003493.1/OG0003503.1/OG0003788.1/OG0004304.1/OG0004321.1/OG0004468.1/OG0004648.1/OG0005257.1/OG0005806.1/OG0005871.1/OG0006197.1/OG0007218.1/OG0007361.1/OG0007604.1/OG0007701.1/OG0007836.1/OG0008482.1</t>
  </si>
  <si>
    <t>OG0001291.1/OG0002304.1/OG0004169.1/OG0007267.1</t>
  </si>
  <si>
    <t>OG0000958.2/OG0000958.1/OG0001636.1/OG0001636.2/OG0001975.1/OG0002490.1/OG0002490.2/OG0003748.1/OG0004607.1/OG0005516.1/OG0006285.1/OG0006734.1/OG0006948.1</t>
  </si>
  <si>
    <t>OG0000958.2/OG0000958.1/OG0001636.1/OG0001636.2/OG0001975.1/OG0003748.1/OG0006948.1</t>
  </si>
  <si>
    <t>OG0000274.1/OG0000274.4/OG0000274.5/OG0000274.2/OG0000274.3/OG0000810.2/OG0000810.1/OG0001023.2/OG0001023.1/OG0001253.1/OG0001253.2/OG0001817.2/OG0001817.1/OG0002339.1/OG0002596.1/OG0002596.2/OG0003048.1/OG0003503.1/OG0004648.1/OG0005806.1/OG0008482.1</t>
  </si>
  <si>
    <t>OG0004169.1/OG0007267.1</t>
  </si>
  <si>
    <t>OG0000274.1/OG0000274.4/OG0000274.5/OG0000274.2/OG0000274.3/OG0000810.2/OG0000810.1/OG0001023.2/OG0001023.1/OG0001817.2/OG0001817.1/OG0002339.1/OG0002596.1/OG0002596.2/OG0003503.1/OG0008482.1</t>
  </si>
  <si>
    <t>OG0000958.2/OG0000958.1/OG0001636.1/OG0001636.2/OG0003748.1/OG0006948.1</t>
  </si>
  <si>
    <t>OG0003048.1/OG0004648.1</t>
  </si>
  <si>
    <t>OG0002490.1/OG0002490.2/OG0005516.1/OG0006285.1</t>
  </si>
  <si>
    <t>OG0000067.5/OG0000067.4/OG0000067.9/OG0000067.2/OG0000067.8/OG0000067.6/OG0000067.7/OG0000067.3/OG0000067.1/OG0000797.1/OG0000797.3/OG0000797.2/OG0000942.2/OG0000942.3/OG0000942.1/OG0001194.2/OG0001194.1/OG0001308.1/OG0001343.2/OG0001343.1/OG0001608.2/OG0001608.1/OG0001666.2/OG0001666.1/OG0002207.1/OG0002207.2/OG0002613.1/OG0002613.2/OG0003435.1/OG0003788.1/OG0004304.1/OG0004468.1/OG0006197.1/OG0007218.1/OG0007604.1/OG0007701.1/OG0007836.1</t>
  </si>
  <si>
    <t>OG0000067.5/OG0000067.4/OG0000067.9/OG0000067.2/OG0000067.8/OG0000067.6/OG0000067.7/OG0000067.3/OG0000067.1/OG0000797.1/OG0000797.3/OG0000797.2/OG0001194.2/OG0001194.1/OG0001308.1/OG0001343.2/OG0001343.1/OG0001608.2/OG0001608.1/OG0001666.2/OG0001666.1/OG0002207.1/OG0002207.2/OG0003435.1/OG0003788.1/OG0004304.1/OG0004468.1/OG0007701.1</t>
  </si>
  <si>
    <t>OG0002490.1/OG0002490.2/OG0005516.1</t>
  </si>
  <si>
    <t>OG0002613.1/OG0002613.2</t>
  </si>
  <si>
    <t>OG0001438.2/OG0001438.1/OG0001911.2/OG0001911.1/OG0003317.1/OG0003493.1/OG0005257.1</t>
  </si>
  <si>
    <t>OG0000723.3/OG0000723.2/OG0000723.1/OG0001076.1/OG0001076.2/OG0007361.1</t>
  </si>
  <si>
    <t>OG0000146.3/OG0000146.2/OG0000146.5/OG0000146.1/OG0000146.7/OG0000146.6/OG0000146.4</t>
  </si>
  <si>
    <t>OG0000015.9/OG0000015.11/OG0000015.13/OG0000015.6/OG0000015.3/OG0000015.7/OG0000015.4/OG0000015.5/OG0000015.8/OG0000015.14/OG0000015.1/OG0000015.2/OG0000015.12/OG0000015.10/OG0000064.11/OG0000064.7/OG0000064.3/OG0000064.8/OG0000064.4/OG0000064.2/OG0000064.6/OG0000064.10/OG0000064.9/OG0000064.1/OG0000064.5/OG0000102.3/OG0000102.1/OG0000102.2/OG0000102.6/OG0000102.5/OG0000102.4/OG0000102.7/OG0000102.8/OG0000558.2/OG0000558.3/OG0000558.1/OG0001253.1/OG0001253.2/OG0001454.1/OG0001454.2/OG0001980.1/OG0001980.2/OG0005871.1</t>
  </si>
  <si>
    <t>OG0003106.1/OG0003125.1/OG0003415.1/OG0003923.1/OG0003923.2/OG0005886.1/OG0006756.1/OG0006803.1/OG0007126.1/OG0007220.1/OG0007234.1/OG0007654.1/OG0008197.1</t>
  </si>
  <si>
    <t>OG0000076.4/OG0000076.7/OG0000076.9/OG0000076.3/OG0000076.5/OG0000076.6/OG0000076.10/OG0000076.1/OG0000076.8/OG0000076.2/OG0000097.4/OG0000097.5/OG0000097.1/OG0000097.3/OG0000097.2/OG0000097.6/OG0000276.4/OG0000276.1/OG0000276.2/OG0000276.3/OG0000343.4/OG0000343.1/OG0000343.2/OG0000343.3/OG0000348.2/OG0000348.1/OG0000348.3/OG0000426.3/OG0000426.1/OG0000426.2/OG0000427.2/OG0000427.3/OG0000427.1/OG0000648.2/OG0000648.1/OG0000703.2/OG0000703.1/OG0000797.1/OG0000797.3/OG0000797.2/OG0001156.2/OG0001156.1/OG0001322.1/OG0001322.2/OG0001761.1/OG0001761.2/OG0001853.2/OG0001853.1/OG0001946.2/OG0001946.1/OG0002007.1/OG0002007.2/OG0002050.1/OG0002050.2/OG0002207.1/OG0002207.2/OG0002279.1/OG0002850.1/OG0002881.1/OG0003070.1/OG0003071.1/OG0003666.1/OG0003677.1/OG0003943.1/OG0003952.1/OG0003965.1/OG0004009.1/OG0004019.1/OG0004256.1/OG0004257.1/OG0004327.1/OG0004404.1/OG0004650.1/OG0005002.1/OG0005160.1/OG0005426.1/OG0005691.1/OG0005702.1/OG0005717.1/OG0005879.1/OG0005965.1/OG0005990.1/OG0005995.1/OG0006517.1/OG0006733.1/OG0007165.1/OG0007249.1/OG0007284.1/OG0007331.1/OG0007587.1/OG0007759.1</t>
  </si>
  <si>
    <t>OG0000578.1/OG0005876.1/OG0007434.1</t>
  </si>
  <si>
    <t>OG0000427.2/OG0000427.3/OG0000427.1/OG0000703.2/OG0000703.1/OG0002050.1/OG0002050.2/OG0003071.1/OG0004009.1/OG0004257.1/OG0005990.1</t>
  </si>
  <si>
    <t>OG0000427.2/OG0000427.3/OG0000427.1/OG0002050.1/OG0002050.2</t>
  </si>
  <si>
    <t>OG0000703.2/OG0000703.1/OG0003071.1/OG0004009.1/OG0004257.1</t>
  </si>
  <si>
    <t>OG0000276.4/OG0000276.1/OG0000276.2/OG0000276.3/OG0000343.4/OG0000343.1/OG0000343.2/OG0000343.3/OG0000348.2/OG0000348.1/OG0000348.3/OG0001322.1/OG0001322.2/OG0001761.1/OG0001761.2/OG0001853.2/OG0001853.1/OG0003952.1/OG0005002.1/OG0005691.1/OG0005702.1/OG0006733.1/OG0007165.1/OG0007284.1/OG0007587.1</t>
  </si>
  <si>
    <t>OG0003923.1/OG0003923.2/OG0005886.1/OG0006756.1/OG0006803.1/OG0007126.1/OG0008197.1</t>
  </si>
  <si>
    <t>OG0000076.4/OG0000076.7/OG0000076.9/OG0000076.3/OG0000076.5/OG0000076.6/OG0000076.10/OG0000076.1/OG0000076.8/OG0000076.2/OG0000097.4/OG0000097.5/OG0000097.1/OG0000097.3/OG0000097.2/OG0000097.6/OG0000426.3/OG0000426.1/OG0000426.2/OG0000648.2/OG0000648.1/OG0000797.1/OG0000797.3/OG0000797.2/OG0001156.2/OG0001156.1/OG0001946.2/OG0001946.1/OG0002007.1/OG0002007.2/OG0002207.1/OG0002207.2/OG0002279.1/OG0002850.1/OG0002881.1/OG0003666.1/OG0003677.1/OG0004327.1/OG0005426.1/OG0005965.1/OG0006517.1/OG0007249.1/OG0007331.1</t>
  </si>
  <si>
    <t>OG0000648.2/OG0000648.1/OG0002007.1/OG0002007.2/OG0002279.1/OG0002850.1/OG0004327.1</t>
  </si>
  <si>
    <t>OG0003923.1/OG0003923.2/OG0008197.1</t>
  </si>
  <si>
    <t>OG0003943.1/OG0003965.1/OG0004019.1/OG0004256.1/OG0005160.1/OG0005717.1/OG0007759.1</t>
  </si>
  <si>
    <t>OG0005876.1/OG0007434.1</t>
  </si>
  <si>
    <t>OG0000092.8/OG0000092.2/OG0000092.9/OG0000092.3/OG0000092.7/OG0000092.4/OG0000092.1/OG0000092.5/OG0000092.6/OG0000366.2/OG0000366.1/OG0000366.3/OG0000434.1/OG0000434.2/OG0000476.1/OG0000476.2/OG0000476.3/OG0000557.3/OG0000557.2/OG0000557.1/OG0000576.2/OG0000576.1/OG0000673.2/OG0000673.1/OG0000724.2/OG0000724.1/OG0000724.3/OG0000726.3/OG0000726.1/OG0000726.2/OG0000739.1/OG0000739.2/OG0000780.2/OG0000780.1/OG0000805.3/OG0000805.2/OG0000805.1/OG0000825.1/OG0000825.3/OG0000825.2/OG0000847.1/OG0000847.2/OG0000855.1/OG0000855.2/OG0000867.2/OG0000867.1/OG0000884.2/OG0000884.1/OG0000948.1/OG0000948.2/OG0000976.1/OG0000976.2/OG0001047.2/OG0001047.1/OG0001067.1/OG0001141.1/OG0001162.1/OG0001162.2/OG0001513.2/OG0001513.1/OG0001612.1/OG0001612.2/OG0001673.1/OG0001747.1/OG0001747.2/OG0001813.1/OG0001849.1/OG0001849.2/OG0001959.2/OG0001959.1/OG0001993.1/OG0002008.1/OG0002222.1/OG0002222.2/OG0002355.1/OG0002357.1/OG0002357.2/OG0002590.1/OG0002796.1/OG0003014.1/OG0003067.1/OG0003267.1/OG0003390.1/OG0003486.1/OG0003496.1/OG0003503.1/OG0003507.1/OG0003521.1/OG0003659.1/OG0003710.1/OG0004055.1/OG0004291.1/OG0004296.1/OG0004333.1/OG0005035.1/OG0005298.1/OG0005372.1/OG0005381.1/OG0005450.1/OG0005656.1/OG0005728.1/OG0005771.1/OG0005838.1/OG0005881.1/OG0005890.1/OG0006498.1/OG0006763.1/OG0006943.1/OG0007261.1/OG0007442.1/OG0007661.1/OG0008175.1</t>
  </si>
  <si>
    <t>OG0001069.2/OG0001069.1/OG0001085.2/OG0001085.1/OG0001474.2/OG0001474.1/OG0001915.1/OG0003238.1/OG0003246.1/OG0003334.1/OG0003681.1/OG0004453.1/OG0005167.1/OG0006206.1/OG0006857.1/OG0007087.1/OG0008174.1/OG0008491.1</t>
  </si>
  <si>
    <t>OG0000279.4/OG0000279.1/OG0000279.6/OG0000279.2/OG0000279.9/OG0000279.3/OG0000279.8/OG0000279.5/OG0000279.7/OG0000821.1/OG0000821.3/OG0000821.2/OG0002978.1/OG0008247.1/OG0010659.1</t>
  </si>
  <si>
    <t>OG0001474.2/OG0001474.1/OG0003334.1/OG0006857.1</t>
  </si>
  <si>
    <t>OG0000092.8/OG0000092.2/OG0000092.9/OG0000092.3/OG0000092.7/OG0000092.4/OG0000092.1/OG0000092.5/OG0000092.6/OG0000366.2/OG0000366.1/OG0000366.3/OG0000673.2/OG0000673.1/OG0000726.3/OG0000726.1/OG0000726.2/OG0000739.1/OG0000739.2/OG0000867.2/OG0000867.1/OG0001162.1/OG0001162.2/OG0001513.2/OG0001513.1/OG0001673.1/OG0001747.1/OG0001747.2/OG0001849.1/OG0001849.2/OG0003659.1/OG0005838.1/OG0007661.1</t>
  </si>
  <si>
    <t>OG0000092.8/OG0000092.2/OG0000092.9/OG0000092.3/OG0000092.7/OG0000092.4/OG0000092.1/OG0000092.5/OG0000092.6/OG0000366.2/OG0000366.1/OG0000366.3/OG0000673.2/OG0000673.1/OG0000726.3/OG0000726.1/OG0000726.2/OG0000867.2/OG0000867.1/OG0001162.1/OG0001162.2/OG0001513.2/OG0001513.1/OG0001747.1/OG0001747.2/OG0001849.1/OG0001849.2</t>
  </si>
  <si>
    <t>OG0001915.1/OG0003238.1/OG0003246.1/OG0006206.1/OG0007087.1/OG0008491.1</t>
  </si>
  <si>
    <t>OG0002978.1/OG0008247.1/OG0010659.1</t>
  </si>
  <si>
    <t>OG0000557.3/OG0000557.2/OG0000557.1/OG0000576.2/OG0000576.1/OG0000825.1/OG0000825.3/OG0000825.2/OG0000847.1/OG0000847.2/OG0000884.2/OG0000884.1/OG0000948.1/OG0000948.2/OG0000976.1/OG0000976.2/OG0001813.1/OG0002008.1/OG0002222.1/OG0002222.2/OG0003014.1/OG0003267.1/OG0003503.1/OG0003507.1/OG0004291.1/OG0005372.1/OG0005771.1/OG0005881.1/OG0006498.1</t>
  </si>
  <si>
    <t>OG0000948.1/OG0000948.2/OG0005372.1</t>
  </si>
  <si>
    <t>OG0006206.1/OG0008491.1</t>
  </si>
  <si>
    <t>OG0000976.1/OG0000976.2/OG0002222.1/OG0002222.2/OG0003267.1/OG0003503.1/OG0005771.1</t>
  </si>
  <si>
    <t>OG0000576.2/OG0000576.1/OG0000847.1/OG0000847.2/OG0000884.2/OG0000884.1/OG0002008.1/OG0005881.1/OG0006498.1</t>
  </si>
  <si>
    <t>OG0000855.1/OG0000855.2/OG0002590.1</t>
  </si>
  <si>
    <t>OG0000572.2/OG0000572.1/OG0003229.1/OG0005560.1/OG0006476.1/OG0007344.1/OG0007408.1</t>
  </si>
  <si>
    <t>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0000142.2/OG0000142.1/OG0000142.3/OG0000156.4/OG0000156.5/OG0000156.3/OG0000156.1/OG0000156.2/OG0000156.6/OG0000172.3/OG0000172.4/OG0000172.2/OG0000172.1/OG0000187.6/OG0000187.5/OG0000187.4/OG0000187.3/OG0000187.1/OG0000187.2/OG0000226.1/OG0000226.2/OG0000226.5/OG0000226.4/OG0000226.6/OG0000226.3/OG0000232.4/OG0000232.2/OG0000232.5/OG0000232.1/OG0000232.3/OG0000264.2/OG0000264.1/OG0000264.4/OG0000264.3/OG0000320.4/OG0000320.3/OG0000320.2/OG0000320.1/OG0000320.5/OG0000337.3/OG0000337.1/OG0000337.2/OG0000367.2/OG0000367.1/OG0000367.3/OG0000367.4/OG0000456.4/OG0000456.2/OG0000456.3/OG0000456.1/OG0000543.3/OG0000543.2/OG0000543.4/OG0000543.1/OG0000606.2/OG0000606.1/OG0000606.3/OG0000618.2/OG0000618.1/OG0000618.3/OG0000672.2/OG0000672.1/OG0000695.2/OG0000695.3/OG0000695.1/OG0000708.2/OG0000708.3/OG0000708.1/OG0000710.3/OG0000710.1/OG0000710.2/OG0000741.2/OG0000741.1/OG0000741.3/OG0000758.1/OG0000758.3/OG0000758.2/OG0000803.2/OG0000803.3/OG0000803.1/OG0000836.3/OG0000836.2/OG0000836.1/OG0000846.1/OG0000846.2/OG0000904.2/OG0000904.3/OG0000904.1/OG0000917.2/OG0000917.1/OG0000932.3/OG0000932.1/OG0000932.2/OG0000940.2/OG0000940.1/OG0000942.2/OG0000942.3/OG0000942.1/OG0000971.1/OG0000971.2/OG0000971.3/OG0000990.2/OG0000990.1/OG0000991.1/OG0000991.2/OG0001032.2/OG0001032.1/OG0001033.2/OG0001033.1/OG0001078.2/OG0001078.3/OG0001078.1/OG0001110.1/OG0001110.2/OG0001122.3/OG0001122.1/OG0001122.2/OG0001169.2/OG0001169.1/OG0001172.2/OG0001172.1/OG0001212.2/OG0001212.1/OG0001247.1/OG0001247.2/OG0001274.1/OG0001274.2/OG0001313.2/OG0001313.1/OG0001360.2/OG0001360.1/OG0001417.2/OG0001417.1/OG0001571.3/OG0001571.2/OG0001571.1/OG0001577.2/OG0001577.1/OG0001621.2/OG0001621.1/OG0001648.2/OG0001648.1/OG0001697.2/OG0001697.1/OG0001870.2/OG0001870.1/OG0001934.2/OG0001934.1/OG0001964.1/OG0002024.1/OG0002024.2/OG0002040.2/OG0002040.1/OG0002044.1/OG0002044.2/OG0002116.2/OG0002116.1/OG0002241.1/OG0002241.2/OG0002242.2/OG0002242.1/OG0002274.1/OG0002395.1/OG0002413.1/OG0002443.2/OG0002443.1/OG0002487.1/OG0002502.1/OG0002557.2/OG0002557.1/OG0002611.1/OG0002712.1/OG0002733.1/OG0002810.1/OG0002949.1/OG0002949.2/OG0002954.1/OG0003085.1/OG0003089.1/OG0003142.1/OG0003152.1/OG0003153.1/OG0003266.2/OG0003266.1/OG0003270.1/OG0003276.1/OG0003522.1/OG0003523.1/OG0003541.1/OG0003704.1/OG0003704.2/OG0003721.1/OG0003736.1/OG0003918.1/OG0003958.1/OG0004006.1/OG0004084.1/OG0004089.1/OG0004124.1/OG0004235.1/OG0004255.2/OG0004255.1/OG0004288.1/OG0004289.1/OG0004340.1/OG0004346.1/OG0004356.1/OG0004393.1/OG0004404.1/OG0004415.1/OG0004419.1/OG0004436.1/OG0004597.2/OG0004597.1/OG0004614.1/OG0004694.1/OG0004796.1/OG0004955.1/OG0005032.1/OG0005059.1/OG0005109.1/OG0005296.1/OG0005413.1/OG0005485.1/OG0005491.1/OG0005551.1/OG0005575.1/OG0005722.1/OG0005853.1/OG0005893.1/OG0006177.1/OG0006375.1/OG0006393.1/OG0006685.1/OG0006694.1/OG0006728.1/OG0006820.1/OG0006850.1/OG0006873.1/OG0007211.1/OG0007980.1/OG0008000.1/OG0008101.1</t>
  </si>
  <si>
    <t>OG0000612.2/OG0000612.3/OG0000612.1/OG0001497.1/OG0001497.2/OG0002145.1/OG0003081.1/OG0003125.1/OG0003160.1/OG0004312.1/OG0004688.1/OG0005164.1/OG0005801.1/OG0006061.1/OG0006064.1/OG0006299.1/OG0006716.1/OG0006822.1/OG0006957.1/OG0007438.1/OG0007643.1/OG0007654.1/OG0007744.1/OG0007851.1/OG0008015.1/OG0008170.1/OG0008455.1/OG0008562.1</t>
  </si>
  <si>
    <t>OG0008227.1</t>
  </si>
  <si>
    <t>OG0001309.1/OG0001309.2/OG0005537.1</t>
  </si>
  <si>
    <t>OG0001033.2/OG0001033.1/OG0002018.1/OG0003478.1/OG0003478.2/OG0004223.1/OG0004423.1/OG0007173.1/OG0007294.1/OG0007658.1</t>
  </si>
  <si>
    <t>OG0001309.1/OG0001309.2/OG0004441.1/OG0005537.1</t>
  </si>
  <si>
    <t>OG0007654.1/OG0007757.1</t>
  </si>
  <si>
    <t>OG0003696.1/OG0005869.1</t>
  </si>
  <si>
    <t>OG0000106.2/OG0000106.3/OG0000106.5/OG0000106.4/OG0000106.7/OG0000106.6/OG0000106.1/OG0000153.5/OG0000153.4/OG0000153.3/OG0000153.1/OG0000153.2/OG0000577.3/OG0000577.2/OG0000577.1/OG0000807.1/OG0000807.2/OG0001437.1/OG0001437.2/OG0002139.1/OG0002262.1/OG0003248.1/OG0004337.1/OG0004569.1/OG0005488.1/OG0006373.1/OG0008177.1</t>
  </si>
  <si>
    <t>OG0002075.2/OG0002075.1/OG0002267.1/OG0002384.1</t>
  </si>
  <si>
    <t>OG0000707.1/OG0000707.3/OG0000707.2/OG0003659.1/OG0006041.1</t>
  </si>
  <si>
    <t>OG0002402.1</t>
  </si>
  <si>
    <t>OG0000707.1/OG0000707.3/OG0000707.2/OG0002488.2/OG0002488.1/OG0006304.1</t>
  </si>
  <si>
    <t>OG0000436.3/OG0000436.1/OG0000436.2</t>
  </si>
  <si>
    <t>OG0000317.1/OG0000317.3/OG0000317.4/OG0000317.2</t>
  </si>
  <si>
    <t>OG0001946.2/OG0001946.1</t>
  </si>
  <si>
    <t>OG0002074.2/OG0002074.1/OG0002358.1/OG0002358.2/OG0004300.1/OG0004932.1/OG0005102.1/OG0007354.1/OG0007422.1</t>
  </si>
  <si>
    <t>OG0000313.1/OG0000313.5/OG0000313.4/OG0000313.3/OG0000313.2</t>
  </si>
  <si>
    <t>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0000117.3/OG0000117.1/OG0000117.7/OG0000117.6/OG0000117.2/OG0000117.4/OG0000117.5/OG0000448.2/OG0000448.4/OG0000448.1/OG0000448.3/OG0000449.3/OG0000449.1/OG0000449.2/OG0000671.3/OG0000671.1/OG0000671.2/OG0000686.1/OG0000686.2/OG0000686.3/OG0000707.1/OG0000707.3/OG0000707.2/OG0000916.2/OG0000916.1/OG0000916.3/OG0001068.2/OG0001068.1/OG0001118.1/OG0001118.2/OG0001308.1/OG0001437.1/OG0001437.2/OG0001513.2/OG0001513.1/OG0001608.2/OG0001608.1/OG0001703.1/OG0001747.1/OG0001747.2/OG0001954.1/OG0002062.2/OG0002062.1/OG0002157.2/OG0002157.1/OG0002262.1/OG0002467.1/OG0002632.1/OG0002924.1/OG0003302.1/OG0004949.1/OG0005085.1/OG0005892.1/OG0008550.1</t>
  </si>
  <si>
    <t>OG0000705.3/OG0000705.2/OG0000705.1/OG0002372.1</t>
  </si>
  <si>
    <t>OG0000686.1/OG0000686.2/OG0000686.3/OG0001068.2/OG0001068.1</t>
  </si>
  <si>
    <t>OG0005756.1/OG0006734.1/OG0010016.1/OG0010025.1</t>
  </si>
  <si>
    <t>OG0003164.1/OG0003296.1/OG0004069.1/OG0004491.1/OG0005540.1/OG0006193.1/OG0006499.1/OG0006934.1/OG0007745.1/OG0008785.1</t>
  </si>
  <si>
    <t>OG0007413.1/OG0009746.1</t>
  </si>
  <si>
    <t>OG0000247.4/OG0000247.5/OG0000247.1/OG0000247.3/OG0000247.2/OG0000772.1/OG0000772.2/OG0001395.2/OG0001395.1/OG0003799.1/OG0004281.1/OG0005515.1</t>
  </si>
  <si>
    <t>OG0005113.1</t>
  </si>
  <si>
    <t>OG0000404.1/OG0000404.2/OG0000404.3/OG0000404.4</t>
  </si>
  <si>
    <t>OG0001783.1</t>
  </si>
  <si>
    <t>OG0000114.2/OG0000114.1/OG0000114.3/OG0000114.5/OG0000114.4/OG0000172.3/OG0000172.4/OG0000172.2/OG0000172.1/OG0000186.3/OG0000186.6/OG0000186.1/OG0000186.4/OG0000186.2/OG0000186.5/OG0000222.2/OG0000222.1/OG0000222.4/OG0000222.5/OG0000222.3/OG0000292.1/OG0000292.2/OG0000292.3/OG0000293.1/OG0000293.3/OG0000293.4/OG0000293.5/OG0000293.2/OG0000391.4/OG0000391.3/OG0000391.1/OG0000391.2/OG0000709.3/OG0000709.1/OG0000709.2/OG0000795.1/OG0000795.2/OG0000815.1/OG0000815.2/OG0000854.1/OG0000854.2/OG0000917.2/OG0000917.1/OG0001218.2/OG0001218.1/OG0001313.2/OG0001313.1/OG0001505.2/OG0001505.1/OG0001602.1/OG0001647.2/OG0001647.1/OG0001778.2/OG0001778.1/OG0002369.1/OG0002640.1/OG0002651.1/OG0002804.1/OG0002947.2/OG0002947.1/OG0003152.1/OG0003227.1/OG0003340.1/OG0003340.2/OG0003580.1/OG0003774.1/OG0003801.1/OG0004241.1/OG0004315.1/OG0004671.1/OG0005491.1/OG0005517.1/OG0005780.1/OG0006306.1/OG0006403.1</t>
  </si>
  <si>
    <t>OG0004353.1/OG0006082.1</t>
  </si>
  <si>
    <t>OG0003116.1/OG0003511.1/OG0004289.1/OG0005575.1/OG0005722.1/OG0005821.1/OG0005893.1/OG0006381.1/OG0006820.1/OG0006873.1</t>
  </si>
  <si>
    <t>OG0004157.1/OG0006950.1/OG0007379.1/OG0007983.1/OG0008080.1/OG0008129.1/OG0008414.1</t>
  </si>
  <si>
    <t>OG0000054.3/OG0000054.7/OG0000054.6/OG0000054.4/OG0000054.2/OG0000054.1/OG0000054.5/OG0000293.1/OG0000293.3/OG0000293.4/OG0000293.5/OG0000293.2/OG0000524.2/OG0000524.1/OG0000524.3/OG0000707.1/OG0000707.3/OG0000707.2/OG0000936.2/OG0000936.1/OG0001356.1/OG0001356.2/OG0001639.1/OG0001639.2/OG0001682.1/OG0001682.2/OG0001951.1/OG0001951.2/OG0002020.2/OG0002020.1/OG0002298.1/OG0002569.1/OG0002656.1/OG0002790.1/OG0002902.1/OG0003084.1/OG0003091.1/OG0003243.1/OG0003250.1/OG0003527.1/OG0003531.1/OG0003852.1/OG0004042.1/OG0004272.1/OG0004335.1/OG0004394.1/OG0004471.1/OG0004640.1/OG0004932.1/OG0004933.1/OG0004992.1/OG0005050.1/OG0005080.1/OG0005267.1/OG0005287.1/OG0005357.1/OG0005365.1/OG0005461.1/OG0005541.1/OG0005721.1/OG0005930.1/OG0005931.1/OG0005982.1/OG0006041.1/OG0006432.1/OG0006468.1/OG0006671.1/OG0006703.1/OG0006722.1/OG0006931.1/OG0006942.1/OG0007319.1/OG0007320.1/OG0007685.1/OG0008785.1</t>
  </si>
  <si>
    <t>OG0009366.2/OG0009366.1</t>
  </si>
  <si>
    <t>OG0009067.1</t>
  </si>
  <si>
    <t>OG0003275.1/OG0003275.2</t>
  </si>
  <si>
    <t>OG0000219.5/OG0000219.1/OG0000219.4/OG0000219.3/OG0000219.2/OG0000947.1/OG0000947.2</t>
  </si>
  <si>
    <t>OG0004336.1</t>
  </si>
  <si>
    <t>OG0003220.1/OG0005075.1/OG0008056.1/OG0009053.1</t>
  </si>
  <si>
    <t>OG0005572.1</t>
  </si>
  <si>
    <t>OG0000671.3/OG0000671.1/OG0000671.2/OG0001719.1/OG0001936.1/OG0001936.2/OG0002075.2/OG0002075.1/OG0002460.1/OG0002464.1/OG0002464.2/OG0002557.2/OG0002557.1/OG0002601.1/OG0003333.1/OG0004351.1/OG0004365.1/OG0004455.1/OG0004815.1/OG0004952.1/OG0005813.1/OG0007820.1</t>
  </si>
  <si>
    <t>OG0000054.3/OG0000054.7/OG0000054.6/OG0000054.4/OG0000054.2/OG0000054.1/OG0000054.5/OG0002569.1/OG0002790.1/OG0002902.1/OG0003527.1/OG0004335.1/OG0004640.1/OG0004932.1/OG0005267.1/OG0005365.1/OG0006671.1/OG0006931.1/OG0006953.1/OG0007319.1</t>
  </si>
  <si>
    <t>OG0004069.1/OG0006934.1</t>
  </si>
  <si>
    <t>OG0002329.1/OG0003084.1/OG0003972.1/OG0004277.1/OG0004377.1/OG0004482.1/OG0004918.1/OG0005053.1/OG0006448.1/OG0006629.1/OG0006861.1/OG0008776.1</t>
  </si>
  <si>
    <t>OG0004482.1/OG0006448.1/OG0006629.1</t>
  </si>
  <si>
    <t>OG0003548.1</t>
  </si>
  <si>
    <t>OG0000172.3/OG0000172.4/OG0000172.2/OG0000172.1/OG0000294.3/OG0000294.4/OG0000294.1/OG0000294.5/OG0000294.2/OG0000351.4/OG0000351.3/OG0000351.1/OG0000351.2/OG0000375.4/OG0000375.3/OG0000375.2/OG0000375.1/OG0000389.2/OG0000389.3/OG0000389.1/OG0000576.2/OG0000576.1/OG0000708.2/OG0000708.3/OG0000708.1/OG0000745.2/OG0000745.1/OG0000745.3/OG0000917.2/OG0000917.1/OG0000990.2/OG0000990.1/OG0001078.2/OG0001078.3/OG0001078.1/OG0001082.2/OG0001082.1/OG0001202.2/OG0001202.1/OG0001247.1/OG0001247.2/OG0001321.1/OG0001321.2/OG0001339.2/OG0001339.1/OG0001397.1/OG0001397.2/OG0001440.1/OG0001440.2/OG0001697.2/OG0001697.1/OG0002379.1/OG0002379.2/OG0002738.1/OG0002738.2/OG0002959.1/OG0003152.1/OG0003248.1/OG0003486.1/OG0003567.1/OG0004097.1/OG0004332.1/OG0004339.1/OG0004489.1/OG0004642.1/OG0004714.1/OG0005319.1/OG0005357.1/OG0005541.1/OG0005890.1/OG0006015.1/OG0006249.1/OG0006514.1/OG0006763.1/OG0007373.1/OG0010324.1</t>
  </si>
  <si>
    <t>OG0001177.1/OG0004282.1/OG0005935.1/OG0006061.1/OG0007586.1</t>
  </si>
  <si>
    <t>OG0004979.1</t>
  </si>
  <si>
    <t>OG0003765.1</t>
  </si>
  <si>
    <t>OG0000014.7/OG0000014.8/OG0000014.13/OG0000014.14/OG0000014.9/OG0000014.5/OG0000014.4/OG0000014.6/OG0000014.1/OG0000014.11/OG0000014.2/OG0000014.10/OG0000014.12/OG0000014.3/OG0000053.9/OG0000053.10/OG0000053.2/OG0000053.7/OG0000053.12/OG0000053.4/OG0000053.1/OG0000053.6/OG0000053.11/OG0000053.8/OG0000053.5/OG0000053.3/OG0000105.3/OG0000105.1/OG0000105.5/OG0000105.7/OG0000105.6/OG0000105.2/OG0000105.4/OG0000193.1/OG0000193.2/OG0000193.5/OG0000193.4/OG0000193.3/OG0000214.1/OG0000214.3/OG0000214.4/OG0000214.2/OG0000214.5/OG0000226.1/OG0000226.2/OG0000226.5/OG0000226.4/OG0000226.6/OG0000226.3/OG0000232.4/OG0000232.2/OG0000232.5/OG0000232.1/OG0000232.3/OG0000533.2/OG0000533.3/OG0000533.4/OG0000533.1/OG0006440.1</t>
  </si>
  <si>
    <t>OG0000805.3/OG0000805.2/OG0000805.1/OG0001141.1/OG0002355.1/OG0003521.1/OG0004055.1/OG0005656.1/OG0005728.1/OG0006748.1/OG0006943.1/OG0007261.1/OG0008175.1</t>
  </si>
  <si>
    <t>OG0005656.1/OG0006748.1</t>
  </si>
  <si>
    <t>OG0000976.1/OG0000976.2/OG0004970.1</t>
  </si>
  <si>
    <t>OG0006313.1</t>
  </si>
  <si>
    <t>OG0000015.9/OG0000015.11/OG0000015.13/OG0000015.6/OG0000015.3/OG0000015.7/OG0000015.4/OG0000015.5/OG0000015.8/OG0000015.14/OG0000015.1/OG0000015.2/OG0000015.12/OG0000015.10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0000142.2/OG0000142.1/OG0000142.3/OG0000156.4/OG0000156.5/OG0000156.3/OG0000156.1/OG0000156.2/OG0000156.6/OG0000172.3/OG0000172.4/OG0000172.2/OG0000172.1/OG0000187.6/OG0000187.5/OG0000187.4/OG0000187.3/OG0000187.1/OG0000187.2/OG0000226.1/OG0000226.2/OG0000226.5/OG0000226.4/OG0000226.6/OG0000226.3/OG0000232.4/OG0000232.2/OG0000232.5/OG0000232.1/OG0000232.3/OG0000264.2/OG0000264.1/OG0000264.4/OG0000264.3/OG0000299.2/OG0000299.4/OG0000299.3/OG0000299.1/OG0000320.4/OG0000320.3/OG0000320.2/OG0000320.1/OG0000320.5/OG0000337.3/OG0000337.1/OG0000337.2/OG0000351.4/OG0000351.3/OG0000351.1/OG0000351.2/OG0000367.2/OG0000367.1/OG0000367.3/OG0000367.4/OG0000389.2/OG0000389.3/OG0000389.1/OG0000400.4/OG0000400.1/OG0000400.3/OG0000400.2/OG0000418.4/OG0000418.3/OG0000418.2/OG0000418.1/OG0000456.4/OG0000456.2/OG0000456.3/OG0000456.1/OG0000543.3/OG0000543.2/OG0000543.4/OG0000543.1/OG0000556.3/OG0000556.1/OG0000556.2/OG0000558.2/OG0000558.3/OG0000558.1/OG0000606.2/OG0000606.1/OG0000606.3/OG0000607.1/OG0000607.2/OG0000618.2/OG0000618.1/OG0000618.3/OG0000672.2/OG0000672.1/OG0000695.2/OG0000695.3/OG0000695.1/OG0000708.2/OG0000708.3/OG0000708.1/OG0000710.3/OG0000710.1/OG0000710.2/OG0000741.2/OG0000741.1/OG0000741.3/OG0000758.1/OG0000758.3/OG0000758.2/OG0000793.1/OG0000793.2/OG0000803.2/OG0000803.3/OG0000803.1/OG0000836.3/OG0000836.2/OG0000836.1/OG0000846.1/OG0000846.2/OG0000904.2/OG0000904.3/OG0000904.1/OG0000917.2/OG0000917.1/OG0000932.3/OG0000932.1/OG0000932.2/OG0000940.2/OG0000940.1/OG0000942.2/OG0000942.3/OG0000942.1/OG0000971.1/OG0000971.2/OG0000971.3/OG0000990.2/OG0000990.1/OG0000991.1/OG0000991.2/OG0001032.2/OG0001032.1/OG0001033.2/OG0001033.1/OG0001078.2/OG0001078.3/OG0001078.1/OG0001081.2/OG0001081.1/OG0001084.2/OG0001084.1/OG0001110.1/OG0001110.2/OG0001122.3/OG0001122.1/OG0001122.2/OG0001169.2/OG0001169.1/OG0001172.2/OG0001172.1/OG0001202.2/OG0001202.1/OG0001203.2/OG0001203.1/OG0001212.2/OG0001212.1/OG0001247.1/OG0001247.2/OG0001274.1/OG0001274.2/OG0001313.2/OG0001313.1/OG0001360.2/OG0001360.1/OG0001397.1/OG0001397.2/OG0001417.2/OG0001417.1/OG0001452.1/OG0001559.2/OG0001559.1/OG0001571.3/OG0001571.2/OG0001571.1/OG0001577.2/OG0001577.1/OG0001621.2/OG0001621.1/OG0001647.2/OG0001647.1/OG0001648.2/OG0001648.1/OG0001697.2/OG0001697.1/OG0001870.2/OG0001870.1/OG0001934.2/OG0001934.1/OG0001964.1/OG0002024.1/OG0002024.2/OG0002040.2/OG0002040.1/OG0002044.1/OG0002044.2/OG0002116.2/OG0002116.1/OG0002152.1/OG0002152.2/OG0002241.1/OG0002241.2/OG0002242.2/OG0002242.1/OG0002274.1/OG0002379.1/OG0002379.2/OG0002395.1/OG0002413.1/OG0002443.2/OG0002443.1/OG0002471.1/OG0002487.1/OG0002496.2/OG0002496.1/OG0002502.1/OG0002557.2/OG0002557.1/OG0002611.1/OG0002712.1/OG0002733.1/OG0002806.1/OG0002806.2/OG0002810.1/OG0002870.1/OG0002949.1/OG0002949.2/OG0002954.1/OG0003085.1/OG0003089.1/OG0003142.1/OG0003143.1/OG0003152.1/OG0003153.1/OG0003163.1/OG0003243.1/OG0003266.2/OG0003266.1/OG0003270.1/OG0003276.1/OG0003522.1/OG0003523.1/OG0003541.1/OG0003567.1/OG0003678.1/OG0003704.1/OG0003704.2/OG0003721.1/OG0003736.1/OG0003745.1/OG0003793.1/OG0003859.1/OG0003918.1/OG0003958.1/OG0004006.1/OG0004014.1/OG0004084.1/OG0004089.1/OG0004097.1/OG0004105.1/OG0004124.1/OG0004155.1/OG0004210.1/OG0004235.1/OG0004240.1/OG0004255.2/OG0004255.1/OG0004284.1/OG0004288.1/OG0004289.1/OG0004339.1/OG0004340.1/OG0004346.1/OG0004356.1/OG0004393.1/OG0004404.1/OG0004415.1/OG0004419.1/OG0004436.1/OG0004597.2/OG0004597.1/OG0004610.1/OG0004614.1/OG0004651.1/OG0004694.1/OG0004714.1/OG0004796.1/OG0004884.1/OG0004895.1/OG0004921.1/OG0004955.1/OG0004974.1/OG0005032.1/OG0005059.1/OG0005109.1/OG0005296.1/OG0005319.1/OG0005362.1/OG0005413.1/OG0005477.1/OG0005485.1/OG0005491.1/OG0005541.1/OG0005551.1/OG0005575.1/OG0005722.1/OG0005853.1/OG0005893.1/OG0006003.1/OG0006053.1/OG0006177.1/OG0006185.1/OG0006188.1/OG0006324.1/OG0006362.1/OG0006375.1/OG0006393.1/OG0006446.1/OG0006490.1/OG0006514.1/OG0006685.1/OG0006693.1/OG0006694.1/OG0006728.1/OG0006820.1/OG0006850.1/OG0006873.1/OG0007106.1/OG0007211.1/OG0007214.1/OG0007417.1/OG0007600.1/OG0007748.1/OG0007980.1/OG0008000.1/OG0008101.1/OG0008108.1</t>
  </si>
  <si>
    <t>OG0000612.2/OG0000612.3/OG0000612.1/OG0001497.1/OG0001497.2/OG0001966.2/OG0001966.1/OG0002145.1/OG0002353.1/OG0003081.1/OG0003125.1/OG0003160.1/OG0003668.1/OG0003797.1/OG0004312.1/OG0004688.1/OG0005164.1/OG0005441.1/OG0005801.1/OG0006061.1/OG0006064.1/OG0006299.1/OG0006653.1/OG0006716.1/OG0006822.1/OG0006855.1/OG0006957.1/OG0007438.1/OG0007566.1/OG0007586.1/OG0007643.1/OG0007654.1/OG0007744.1/OG0007851.1/OG0008015.1/OG0008170.1/OG0008455.1/OG0008562.1/OG0008751.1/OG0008842.1</t>
  </si>
  <si>
    <t>OG0000572.2/OG0000572.1/OG0002676.1/OG0003080.1/OG0003229.1/OG0003470.1/OG0005439.1/OG0005442.1/OG0005442.2/OG0005560.1/OG0005609.1/OG0006476.1/OG0006532.1/OG0007344.1/OG0007382.1/OG0007408.1/OG0009157.1</t>
  </si>
  <si>
    <t>OG0002125.1/OG0004331.1/OG0004736.1/OG0004750.1/OG0004762.1/OG0005694.1/OG0005707.1/OG0006341.1</t>
  </si>
  <si>
    <t>OG0000346.3/OG0000346.1/OG0000346.2/OG0000346.4</t>
  </si>
  <si>
    <t>OG0000416.1/OG0000416.4/OG0000416.2/OG0000416.3/OG0001262.2/OG0001262.1/OG0001275.2/OG0001275.1/OG0001764.2/OG0001764.1/OG0002351.1/OG0002367.1/OG0002367.2/OG0003105.1/OG0003145.1/OG0003539.1</t>
  </si>
  <si>
    <t>OG0003207.1</t>
  </si>
  <si>
    <t>OG0006198.1</t>
  </si>
  <si>
    <t>OG0002782.1/OG0002907.1/OG0004083.1</t>
  </si>
  <si>
    <t>OG0005842.1</t>
  </si>
  <si>
    <t>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0000106.2/OG0000106.3/OG0000106.5/OG0000106.4/OG0000106.7/OG0000106.6/OG0000106.1/OG0000111.6/OG0000111.2/OG0000111.5/OG0000111.1/OG0000111.3/OG0000111.4/OG0000117.3/OG0000117.1/OG0000117.7/OG0000117.6/OG0000117.2/OG0000117.4/OG0000117.5/OG0000207.1/OG0000207.2/OG0000274.1/OG0000274.4/OG0000274.5/OG0000274.2/OG0000274.3/OG0000435.3/OG0000435.2/OG0000435.1/OG0000448.2/OG0000448.4/OG0000448.1/OG0000448.3/OG0000449.3/OG0000449.1/OG0000449.2/OG0000467.4/OG0000467.3/OG0000467.2/OG0000467.1/OG0000491.1/OG0000491.2/OG0000491.3/OG0000508.3/OG0000508.1/OG0000508.2/OG0000538.3/OG0000538.2/OG0000538.4/OG0000538.1/OG0000555.1/OG0000555.2/OG0000555.3/OG0000627.1/OG0000627.2/OG0000627.3/OG0000648.2/OG0000648.1/OG0000671.3/OG0000671.1/OG0000671.2/OG0000686.1/OG0000686.2/OG0000686.3/OG0000707.1/OG0000707.3/OG0000707.2/OG0000723.3/OG0000723.2/OG0000723.1/OG0000807.1/OG0000807.2/OG0000857.3/OG0000857.2/OG0000857.1/OG0000916.2/OG0000916.1/OG0000916.3/OG0001023.2/OG0001023.1/OG0001068.2/OG0001068.1/OG0001110.1/OG0001110.2/OG0001118.1/OG0001118.2/OG0001191.1/OG0001191.2/OG0001196.2/OG0001196.1/OG0001274.1/OG0001274.2/OG0001308.1/OG0001328.2/OG0001328.1/OG0001339.2/OG0001339.1/OG0001437.1/OG0001437.2/OG0001440.1/OG0001440.2/OG0001443.1/OG0001443.2/OG0001445.2/OG0001445.1/OG0001513.2/OG0001513.1/OG0001572.2/OG0001572.1/OG0001608.2/OG0001608.1/OG0001648.2/OG0001648.1/OG0001658.1/OG0001660.1/OG0001668.1/OG0001668.2/OG0001703.1/OG0001747.1/OG0001747.2/OG0001815.2/OG0001815.1/OG0001863.2/OG0001863.1/OG0001954.1/OG0002062.2/OG0002062.1/OG0002157.2/OG0002157.1/OG0002173.1/OG0002173.2/OG0002262.1/OG0002467.1/OG0002632.1/OG0002782.1/OG0002907.1/OG0002924.1/OG0002944.1/OG0003042.2/OG0003042.1/OG0003162.1/OG0003302.1/OG0003317.1/OG0003435.1/OG0003442.1/OG0003819.1/OG0004083.1/OG0004134.1/OG0004355.1/OG0004414.1/OG0004417.1/OG0004569.1/OG0004611.1/OG0004699.2/OG0004699.1/OG0004949.1/OG0004972.1/OG0005059.1/OG0005085.1/OG0005132.1/OG0005276.2/OG0005276.1/OG0005338.1/OG0005370.1/OG0005400.1/OG0005892.1/OG0005945.1/OG0005958.1/OG0006224.1/OG0006276.1/OG0006372.1/OG0006407.1/OG0006431.1/OG0006496.1/OG0006619.1/OG0006696.1/OG0006794.1/OG0006796.1/OG0006923.1/OG0006946.1/OG0007054.1/OG0007245.1/OG0007283.1/OG0007659.1/OG0007808.1/OG0008143.1/OG0008453.1/OG0008482.1/OG0008550.1</t>
  </si>
  <si>
    <t>OG0000612.2/OG0000612.3/OG0000612.1/OG0001195.1/OG0001975.1/OG0002928.2/OG0002928.1/OG0003923.1/OG0003923.2/OG0005443.1/OG0005861.1/OG0005905.1/OG0006451.1/OG0006863.1/OG0006966.1/OG0007087.1/OG0007313.1/OG0007576.1/OG0007666.1/OG0007795.1/OG0008072.1/OG0008144.1/OG0008158.1/OG0008435.1/OG0008757.1/OG0009685.1</t>
  </si>
  <si>
    <t>OG0000705.3/OG0000705.2/OG0000705.1/OG0000821.1/OG0000821.3/OG0000821.2/OG0002304.1/OG0002372.1/OG0003330.1/OG0004169.1/OG0004475.1/OG0007413.1/OG0007645.1/OG0007724.1/OG0007884.1/OG0008563.1/OG0009069.1/OG0009434.1</t>
  </si>
  <si>
    <t>OG0002306.2/OG0002306.1/OG0003471.1/OG0006082.1</t>
  </si>
  <si>
    <t>OG0001974.1/OG0002032.1/OG0002032.2/OG0002259.1/OG0002353.1/OG0002583.1/OG0004712.1/OG0006714.1/OG0007336.1/OG0007675.1</t>
  </si>
  <si>
    <t>OG0000073.10/OG0000073.7/OG0000073.3/OG0000073.11/OG0000073.8/OG0000073.1/OG0000073.5/OG0000073.2/OG0000073.9/OG0000073.4/OG0000073.6/OG0000105.3/OG0000105.1/OG0000105.5/OG0000105.7/OG0000105.6/OG0000105.2/OG0000105.4/OG0000172.3/OG0000172.4/OG0000172.2/OG0000172.1/OG0000200.4/OG0000200.5/OG0000200.2/OG0000200.6/OG0000200.3/OG0000200.1/OG0000247.4/OG0000247.5/OG0000247.1/OG0000247.3/OG0000247.2/OG0000280.1/OG0000280.2/OG0000280.4/OG0000280.3/OG0000299.2/OG0000299.4/OG0000299.3/OG0000299.1/OG0000351.4/OG0000351.3/OG0000351.1/OG0000351.2/OG0000356.4/OG0000356.1/OG0000356.2/OG0000356.3/OG0000396.4/OG0000396.3/OG0000396.1/OG0000396.2/OG0000419.4/OG0000419.3/OG0000419.2/OG0000419.1/OG0000485.1/OG0000485.3/OG0000485.2/OG0000526.3/OG0000526.2/OG0000526.1/OG0000571.3/OG0000571.1/OG0000571.2/OG0000583.2/OG0000583.1/OG0000583.3/OG0000696.1/OG0000696.2/OG0000696.3/OG0000741.2/OG0000741.1/OG0000741.3/OG0000785.1/OG0000785.2/OG0000917.2/OG0000917.1/OG0000947.1/OG0000947.2/OG0001033.2/OG0001033.1/OG0001271.2/OG0001271.1/OG0001420.1/OG0001567.1/OG0001607.2/OG0001607.1/OG0001631.2/OG0001631.1/OG0001942.1/OG0001942.2/OG0001963.1/OG0001963.2/OG0002236.1/OG0002236.2/OG0002254.1/OG0002277.2/OG0002277.1/OG0002292.2/OG0002292.1/OG0002377.1/OG0002377.2/OG0002379.1/OG0002379.2/OG0002475.1/OG0002659.1/OG0002824.1/OG0002824.2/OG0002920.1/OG0002934.1/OG0002947.2/OG0002947.1/OG0003208.1/OG0003208.2/OG0003221.1/OG0003303.1/OG0003580.1/OG0003775.1/OG0003854.1/OG0003993.1/OG0004103.1/OG0004146.1/OG0004319.1/OG0004407.1/OG0004428.1/OG0004614.1/OG0004620.1/OG0004726.1/OG0004767.1/OG0004930.1/OG0004955.1/OG0004980.1/OG0005027.1/OG0005278.1/OG0005491.1/OG0005559.1/OG0006147.1/OG0006286.1/OG0006338.1/OG0006425.1/OG0006832.1/OG0007737.1/OG0008053.1</t>
  </si>
  <si>
    <t>OG0001771.1/OG0001771.2</t>
  </si>
  <si>
    <t>OG0000485.1/OG0000485.3/OG0000485.2/OG0000590.2/OG0000590.1/OG0000590.3/OG0000635.1/OG0000635.2/OG0001315.2/OG0001315.1/OG0001843.1/OG0001843.2/OG0001900.1/OG0003253.2/OG0003253.1/OG0003262.1/OG0003485.1/OG0005770.1</t>
  </si>
  <si>
    <t>OG0002830.1</t>
  </si>
  <si>
    <t>OG0001609.1/OG0006036.1</t>
  </si>
  <si>
    <t>OG0000396.4/OG0000396.3/OG0000396.1/OG0000396.2/OG0000502.2/OG0000502.1/OG0000502.3/OG0000619.1/OG0000619.3/OG0000619.2/OG0000785.1/OG0000785.2/OG0000834.2/OG0000834.1/OG0001118.1/OG0001118.2/OG0001278.2/OG0001278.1/OG0001523.1/OG0001523.2/OG0001706.1/OG0001706.2/OG0001982.1/OG0002051.1/OG0002236.1/OG0002236.2/OG0002292.2/OG0002292.1/OG0002369.1/OG0002468.1/OG0002468.2/OG0003095.1/OG0003328.1/OG0003487.1/OG0003827.1/OG0004370.1/OG0004614.1/OG0004782.1/OG0004904.1/OG0004918.1/OG0004955.1/OG0005304.1/OG0005406.1</t>
  </si>
  <si>
    <t>OG0005715.1/OG0008623.1</t>
  </si>
  <si>
    <t>OG0002032.1/OG0002032.2/OG0002117.1/OG0002646.1/OG0006406.1/OG0007751.1/OG0009119.1/OG0010668.1</t>
  </si>
  <si>
    <t>OG0004792.1</t>
  </si>
  <si>
    <t>OG0000148.3/OG0000148.6/OG0000148.5/OG0000148.2/OG0000148.4/OG0000148.1</t>
  </si>
  <si>
    <t>OG0003668.1/OG0004941.1/OG0007586.1/OG0008022.1/OG0008751.1</t>
  </si>
  <si>
    <t>OG0000224.5/OG0000224.3/OG0000224.4/OG0000224.2/OG0000224.1/OG0000224.6/OG0000418.4/OG0000418.3/OG0000418.2/OG0000418.1/OG0000917.2/OG0000917.1/OG0001944.1/OG0001956.1/OG0002077.2/OG0002077.1/OG0002161.1/OG0002161.2/OG0002265.1/OG0002265.2/OG0002667.1/OG0002947.2/OG0002947.1/OG0003163.1/OG0003822.1/OG0004073.1/OG0004284.1/OG0004610.1/OG0004724.1/OG0005491.1/OG0008363.1</t>
  </si>
  <si>
    <t>OG0003668.1/OG0004941.1/OG0008022.1</t>
  </si>
  <si>
    <t>OG0000224.5/OG0000224.3/OG0000224.4/OG0000224.2/OG0000224.1/OG0000224.6/OG0001944.1/OG0001956.1/OG0002077.2/OG0002077.1/OG0002265.1/OG0002265.2/OG0002667.1/OG0003163.1/OG0003822.1/OG0004073.1/OG0004610.1/OG0004724.1/OG0008363.1</t>
  </si>
  <si>
    <t>OG0002823.1</t>
  </si>
  <si>
    <t>OG0005176.1</t>
  </si>
  <si>
    <t>OG0000064.11/OG0000064.7/OG0000064.3/OG0000064.8/OG0000064.4/OG0000064.2/OG0000064.6/OG0000064.10/OG0000064.9/OG0000064.1/OG0000064.5/OG0000140.1/OG0000140.4/OG0000140.2/OG0000140.3/OG0000140.5/OG0000140.6/OG0000140.7/OG0000265.3/OG0000265.1/OG0000265.2/OG0000265.4/OG0000265.5/OG0000379.2/OG0000379.4/OG0000379.1/OG0000379.5/OG0000379.3/OG0000454.1/OG0000454.2/OG0000474.3/OG0000474.4/OG0000474.2/OG0000474.5/OG0000474.1/OG0000567.1/OG0000567.3/OG0000567.2/OG0000990.2/OG0000990.1/OG0001416.1/OG0001416.2/OG0002057.2/OG0002057.1/OG0002182.1/OG0002182.2/OG0004084.1/OG0004330.1/OG0005265.1</t>
  </si>
  <si>
    <t>OG0005858.1</t>
  </si>
  <si>
    <t>OG0005372.1</t>
  </si>
  <si>
    <t>OG0004401.1/OG0006910.1/OG0008220.1</t>
  </si>
  <si>
    <t>OG0006008.1/OG0006364.1</t>
  </si>
  <si>
    <t>OG0000613.1/OG0000613.3/OG0000613.2/OG0000828.1/OG0000828.2/OG0000945.1/OG0000945.2/OG0001120.2/OG0001120.1/OG0001176.1/OG0001176.2/OG0001269.2/OG0001269.1/OG0002368.2/OG0002368.1/OG0002377.1/OG0002377.2/OG0002387.1/OG0002797.1/OG0003146.1/OG0003190.1/OG0003218.1/OG0003584.1/OG0003664.1/OG0004755.1/OG0005397.1/OG0005432.1/OG0005492.1/OG0005567.1/OG0005736.1/OG0005871.1/OG0006038.1/OG0006307.1/OG0006702.1/OG0007200.1/OG0008053.1/OG0008420.1/OG0008449.1</t>
  </si>
  <si>
    <t>OG0004737.1/OG0007387.1/OG0008068.1</t>
  </si>
  <si>
    <t>OG0000613.1/OG0000613.3/OG0000613.2/OG0005492.1/OG0005736.1/OG0006038.1</t>
  </si>
  <si>
    <t>OG0000613.1/OG0000613.3/OG0000613.2/OG0001120.2/OG0001120.1/OG0001176.1/OG0001176.2/OG0002368.2/OG0002368.1/OG0002377.1/OG0002377.2/OG0002387.1/OG0002797.1/OG0003218.1/OG0005397.1/OG0005492.1/OG0005736.1/OG0007200.1/OG0008053.1/OG0008449.1</t>
  </si>
  <si>
    <t>OG0005492.1/OG0005736.1/OG0007200.1</t>
  </si>
  <si>
    <t>OG0000613.1/OG0000613.3/OG0000613.2/OG0003218.1/OG0005492.1/OG0005736.1</t>
  </si>
  <si>
    <t>OG0000027.2/OG0000027.7/OG0000027.8/OG0000027.3/OG0000027.1/OG0000027.9/OG0000027.4/OG0000027.5/OG0000027.6/OG0003014.1</t>
  </si>
  <si>
    <t>OG0001292.2/OG0001292.1/OG0002860.1/OG0006863.1</t>
  </si>
  <si>
    <t>OG0006206.1</t>
  </si>
  <si>
    <t>OG0002222.1/OG0002222.2/OG0003267.1/OG0005074.1</t>
  </si>
  <si>
    <t>OG0001618.1/OG0001618.2</t>
  </si>
  <si>
    <t>OG0003294.1/OG0003294.2</t>
  </si>
  <si>
    <t>OG0000354.3/OG0000354.2/OG0000354.1/OG0000375.4/OG0000375.3/OG0000375.2/OG0000375.1/OG0000608.1/OG0000608.2/OG0000653.2/OG0000653.1/OG0000653.3/OG0000704.2/OG0000704.1/OG0000704.3/OG0000862.2/OG0000862.1/OG0001007.2/OG0001007.1/OG0001210.2/OG0001210.1/OG0001305.2/OG0001305.1/OG0001598.2/OG0001598.1/OG0001772.2/OG0001772.1/OG0001858.1/OG0001867.1/OG0001945.1/OG0001945.2/OG0002079.1/OG0002144.1/OG0002144.2/OG0002243.1/OG0002243.2/OG0002780.1/OG0002959.1/OG0003088.1/OG0003137.1/OG0003291.1/OG0003580.1/OG0003991.1/OG0004138.1/OG0004152.1/OG0004263.1/OG0004283.1/OG0004397.1/OG0004489.1/OG0004628.1/OG0004720.1/OG0004930.1/OG0005347.1/OG0005394.1/OG0005850.1</t>
  </si>
  <si>
    <t>OG0001373.1</t>
  </si>
  <si>
    <t>OG0002055.2/OG0002055.1</t>
  </si>
  <si>
    <t>OG0000334.3/OG0000334.1/OG0000334.4/OG0000334.2/OG0000354.3/OG0000354.2/OG0000354.1/OG0001007.2/OG0001007.1/OG0001858.1/OG0002144.1/OG0002144.2/OG0003291.1/OG0003991.1/OG0004263.1/OG0004718.1/OG0004930.1/OG0005347.1/OG0005394.1</t>
  </si>
  <si>
    <t>OG0000192.1/OG0000192.2/OG0000192.5/OG0000192.4/OG0000192.3/OG0000321.4/OG0000321.2/OG0000321.1/OG0000321.3/OG0000449.3/OG0000449.1/OG0000449.2/OG0000525.3/OG0000525.1/OG0000525.2/OG0000921.3/OG0000921.1/OG0000921.2/OG0000947.1/OG0000947.2/OG0001091.2/OG0001091.1/OG0001111.1/OG0001111.2/OG0001225.2/OG0001225.1/OG0001599.1/OG0001599.2/OG0001757.2/OG0001757.1/OG0001900.1/OG0002221.1/OG0002486.1/OG0002486.2/OG0002515.1/OG0002625.1/OG0002649.1/OG0002741.1/OG0003210.1/OG0003945.1/OG0004135.1/OG0004146.1/OG0005405.1/OG0006320.1</t>
  </si>
  <si>
    <t>OG0000977.1/OG0001950.1/OG0003542.1/OG0007771.1</t>
  </si>
  <si>
    <t>OG0004064.1</t>
  </si>
  <si>
    <t>OG0004067.1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</si>
  <si>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0000102.3/OG0000102.1/OG0000102.2/OG0000102.6/OG0000102.5/OG0000102.4/OG0000102.7/OG0000102.8/OG0000107.5/OG0000107.3/OG0000107.7/OG0000107.4/OG0000107.1/OG0000107.2/OG0000107.8/OG0000107.6/OG0000200.4/OG0000200.5/OG0000200.2/OG0000200.6/OG0000200.3/OG0000200.1/OG0000232.4/OG0000232.2/OG0000232.5/OG0000232.1/OG0000232.3/OG0000242.3/OG0000242.5/OG0000242.2/OG0000242.4/OG0000242.1/OG0000256.4/OG0000256.5/OG0000256.3/OG0000256.1/OG0000256.2/OG0000267.4/OG0000267.1/OG0000267.2/OG0000267.5/OG0000267.3/OG0000274.1/OG0000274.4/OG0000274.5/OG0000274.2/OG0000274.3/OG0000298.3/OG0000298.4/OG0000298.5/OG0000298.1/OG0000298.2/OG0000300.2/OG0000300.3/OG0000300.1/OG0000337.3/OG0000337.1/OG0000337.2/OG0000366.2/OG0000366.1/OG0000366.3/OG0000388.3/OG0000388.2/OG0000388.1/OG0000540.3/OG0000540.4/OG0000540.2/OG0000540.1/OG0000549.2/OG0000549.1/OG0000555.1/OG0000555.2/OG0000555.3/OG0000557.3/OG0000557.2/OG0000557.1/OG0000558.2/OG0000558.3/OG0000558.1/OG0000576.2/OG0000576.1/OG0000582.3/OG0000582.1/OG0000582.2/OG0000648.2/OG0000648.1/OG0000689.3/OG0000689.1/OG0000689.2/OG0000691.2/OG0000691.1/OG0000698.2/OG0000698.1/OG0000708.2/OG0000708.3/OG0000708.1/OG0000737.1/OG0000737.3/OG0000737.2/OG0000785.1/OG0000785.2/OG0000792.1/OG0000792.2/OG0000793.1/OG0000793.2/OG0000807.1/OG0000807.2/OG0000812.1/OG0000812.2/OG0000812.3/OG0000825.1/OG0000825.3/OG0000825.2/OG0000847.1/OG0000847.2/OG0000857.3/OG0000857.2/OG0000857.1/OG0000883.1/OG0000883.2/OG0000883.3/OG0000897.2/OG0000897.1/OG0000935.2/OG0000935.1/OG0000942.2/OG0000942.3/OG0000942.1/OG0000960.1/OG0000960.2/OG0001006.1/OG0001006.2/OG0001087.1/OG0001087.2/OG0001108.1/OG0001108.2/OG0001109.2/OG0001109.1/OG0001110.1/OG0001110.2/OG0001117.2/OG0001117.3/OG0001117.1/OG0001127.2/OG0001127.1/OG0001128.1/OG0001128.2/OG0001149.1/OG0001149.2/OG0001153.2/OG0001153.1/OG0001159.1/OG0001159.2/OG0001162.1/OG0001162.2/OG0001173.2/OG0001173.1/OG0001193.1/OG0001193.2/OG0001194.2/OG0001194.1/OG0001245.2/OG0001245.1/OG0001247.1/OG0001247.2/OG0001253.1/OG0001253.2/OG0001266.2/OG0001266.1/OG0001274.1/OG0001274.2/OG0001276.2/OG0001276.1/OG0001339.2/OG0001339.1/OG0001343.2/OG0001343.1/OG0001407.1/OG0001407.2/OG0001412.2/OG0001412.1/OG0001420.1/OG0001440.1/OG0001440.2/OG0001454.1/OG0001454.2/OG0001512.1/OG0001512.2/OG0001572.2/OG0001572.1/OG0001582.2/OG0001582.1/OG0001631.2/OG0001631.1/OG0001635.1/OG0001660.1/OG0001673.1/OG0001682.1/OG0001682.2/OG0001714.2/OG0001714.1/OG0001718.1/OG0001747.1/OG0001747.2/OG0001813.1/OG0001814.1/OG0001814.2/OG0001817.2/OG0001817.1/OG0001837.1/OG0001837.2/OG0001863.2/OG0001863.1/OG0001918.1/OG0001929.1/OG0001932.1/OG0001932.2/OG0001980.1/OG0001980.2/OG0001993.1/OG0002106.1/OG0002107.2/OG0002107.1/OG0002146.1/OG0002173.1/OG0002173.2/OG0002223.1/OG0002384.1/OG0002409.1/OG0002431.1/OG0002431.2/OG0002455.1/OG0002469.1/OG0002551.1/OG0002551.2/OG0002556.1/OG0002572.1/OG0002579.2/OG0002579.1/OG0002596.1/OG0002596.2/OG0002598.1/OG0002598.2/OG0002601.1/OG0002661.1/OG0002664.1/OG0002668.2/OG0002668.1/OG0002730.1/OG0002742.1/OG0002746.1/OG0002762.2/OG0002762.1/OG0002794.2/OG0002794.1/OG0002856.1/OG0002856.2/OG0002915.1/OG0002916.1/OG0002937.1/OG0002937.2/OG0002941.2/OG0002941.1/OG0002944.1/OG0002949.1/OG0002949.2/OG0002955.1/OG0002956.1/OG0002956.2/OG0003028.1/OG0003028.2/OG0003231.1/OG0003270.1/OG0003279.1/OG0003292.1/OG0003317.1/OG0003344.1/OG0003431.1/OG0003456.1/OG0003457.1/OG0003477.1/OG0003494.1/OG0003503.1/OG0003511.1/OG0003525.1/OG0003558.1/OG0003582.1/OG0003590.1/OG0003699.1/OG0003704.1/OG0003704.2/OG0003726.2/OG0003726.1/OG0003738.1/OG0003754.1/OG0003774.1/OG0003779.1/OG0003819.1/OG0003919.1/OG0003990.1/OG0004009.1/OG0004011.1/OG0004038.1/OG0004044.1/OG0004045.1/OG0004112.1/OG0004112.2/OG0004119.1/OG0004127.1/OG0004207.1/OG0004249.1/OG0004251.1/OG0004293.1/OG0004321.1/OG0004333.1/OG0004338.1/OG0004342.1/OG0004354.1/OG0004355.1/OG0004391.1/OG0004408.1/OG0004417.1/OG0004419.1/OG0004461.1/OG0004489.1/OG0004493.1/OG0004563.1/OG0004566.1/OG0004576.1/OG0004611.1/OG0004618.1/OG0004627.1/OG0004630.1/OG0004648.1/OG0004653.1/OG0004711.1/OG0004723.1/OG0004729.1/OG0004742.1/OG0004757.1/OG0004778.1/OG0004789.1/OG0004815.1/OG0004981.1/OG0005013.1/OG0005035.1/OG0005039.1/OG0005090.1/OG0005102.1/OG0005103.1/OG0005120.1/OG0005159.1/OG0005163.1/OG0005243.1/OG0005272.1/OG0005293.1/OG0005297.1/OG0005338.1/OG0005402.1/OG0005406.1/OG0005488.1/OG0005495.1/OG0005527.1/OG0005535.1/OG0005542.1/OG0005580.1/OG0005583.1/OG0005657.1/OG0005664.1/OG0005686.1/OG0005693.1/OG0005720.1/OG0005733.1/OG0005771.1/OG0005797.1/OG0005819.1/OG0005821.1/OG0005850.1/OG0005852.1/OG0005871.1/OG0005998.1/OG0006025.1/OG0006056.1/OG0006193.1/OG0006198.1/OG0006234.1/OG0006238.1/OG0006249.1/OG0006308.1/OG0006321.1/OG0006373.1/OG0006381.1/OG0006386.1/OG0006498.1/OG0006507.1/OG0006513.1/OG0006515.1/OG0006516.1/OG0006650.1/OG0006679.1/OG0006742.1/OG0006837.1/OG0006918.1/OG0006946.1/OG0007098.1/OG0007122.1/OG0007195.1/OG0007197.1/OG0007243.1/OG0007280.1/OG0007282.1/OG0007314.1/OG0007706.1/OG0007756.1/OG0007808.1/OG0007819.1/OG0007985.1/OG0007997.1/OG0008008.1/OG0008177.1/OG0008434.1/OG0009116.1</t>
  </si>
  <si>
    <t>OG0000740.2/OG0000740.1/OG0000740.3/OG0001632.1/OG0001920.1/OG0002011.1/OG0002011.2/OG0002527.1/OG0002658.1/OG0003211.1/OG0003959.1/OG0004126.1/OG0004150.1/OG0004687.1/OG0004687.2/OG0004837.1/OG0004956.1/OG0005064.1/OG0005518.1/OG0005548.1/OG0005599.1/OG0005695.1/OG0005776.1/OG0005822.1/OG0006412.1/OG0006594.1/OG0006665.1/OG0006883.1/OG0007263.1/OG0007441.1/OG0007602.1/OG0007615.1/OG0007667.1/OG0009434.1</t>
  </si>
  <si>
    <t>OG0000612.2/OG0000612.3/OG0000612.1/OG0000958.2/OG0000958.1/OG0001195.1/OG0001292.2/OG0001292.1/OG0001915.1/OG0001940.1/OG0001975.1/OG0002168.1/OG0002257.2/OG0002257.1/OG0002588.2/OG0002588.1/OG0002913.1/OG0003102.2/OG0003102.1/OG0003238.1/OG0003246.1/OG0003257.1/OG0003335.1/OG0003746.1/OG0003978.1/OG0004090.1/OG0004280.1/OG0004456.1/OG0004607.1/OG0004795.1/OG0005376.1/OG0005388.1/OG0005422.1/OG0005869.1/OG0006257.1/OG0006374.1/OG0006451.1/OG0006654.1/OG0006761.1/OG0007087.1/OG0007125.1/OG0007385.1/OG0007666.1/OG0007691.1/OG0008098.1/OG0008144.1/OG0008205.1/OG0008442.1/OG0008443.1/OG0008491.1/OG0008552.1/OG0008803.1/OG0009053.1/OG0009100.1</t>
  </si>
  <si>
    <t>OG0000168.1/OG0000168.4/OG0000168.2/OG0000168.3/OG0000168.5/OG0000764.1/OG0000764.2/OG0000764.3/OG0000918.2/OG0000918.3/OG0000918.1</t>
  </si>
  <si>
    <t>OG0000977.1/OG0001292.2/OG0001292.1/OG0001950.1/OG0002145.1/OG0002402.1/OG0002860.1/OG0003294.1/OG0003294.2/OG0003415.1/OG0003542.1/OG0004040.1/OG0004280.1/OG0004401.1/OG0004737.1/OG0006064.1/OG0006206.1/OG0006257.1/OG0006813.1/OG0006857.1/OG0006865.1/OG0006872.1/OG0006910.1/OG0006948.1/OG0007220.1/OG0007234.1/OG0007387.1/OG0007707.1/OG0007771.1/OG0007826.1/OG0007981.1/OG0008019.1/OG0008068.1/OG0008098.1/OG0008107.1/OG0008220.1/OG0008394.1</t>
  </si>
  <si>
    <t>OG0000074.1/OG0000074.8/OG0000074.3/OG0000074.2/OG0000074.6/OG0000074.5/OG0000074.7/OG0000074.4/OG0000192.1/OG0000192.2/OG0000192.5/OG0000192.4/OG0000192.3/OG0000276.4/OG0000276.1/OG0000276.2/OG0000276.3/OG0000318.4/OG0000318.2/OG0000318.1/OG0000318.3/OG0000321.4/OG0000321.2/OG0000321.1/OG0000321.3/OG0000334.3/OG0000334.1/OG0000334.4/OG0000334.2/OG0000343.4/OG0000343.1/OG0000343.2/OG0000343.3/OG0000354.3/OG0000354.2/OG0000354.1/OG0000375.4/OG0000375.3/OG0000375.2/OG0000375.1/OG0000448.2/OG0000448.4/OG0000448.1/OG0000448.3/OG0000449.3/OG0000449.1/OG0000449.2/OG0000486.3/OG0000486.2/OG0000486.1/OG0000525.3/OG0000525.1/OG0000525.2/OG0000544.3/OG0000544.1/OG0000544.2/OG0000608.1/OG0000608.2/OG0000613.1/OG0000613.3/OG0000613.2/OG0000653.2/OG0000653.1/OG0000653.3/OG0000704.2/OG0000704.1/OG0000704.3/OG0000707.1/OG0000707.3/OG0000707.2/OG0000828.1/OG0000828.2/OG0000862.2/OG0000862.1/OG0000890.3/OG0000890.2/OG0000890.1/OG0000921.3/OG0000921.1/OG0000921.2/OG0000945.1/OG0000945.2/OG0000946.2/OG0000946.1/OG0000947.1/OG0000947.2/OG0001007.2/OG0001007.1/OG0001087.1/OG0001087.2/OG0001091.2/OG0001091.1/OG0001111.1/OG0001111.2/OG0001120.2/OG0001120.1/OG0001173.2/OG0001173.1/OG0001176.1/OG0001176.2/OG0001210.2/OG0001210.1/OG0001225.2/OG0001225.1/OG0001269.2/OG0001269.1/OG0001305.2/OG0001305.1/OG0001322.1/OG0001322.2/OG0001598.2/OG0001598.1/OG0001599.1/OG0001599.2/OG0001617.1/OG0001617.2/OG0001618.1/OG0001618.2/OG0001678.2/OG0001678.1/OG0001757.2/OG0001757.1/OG0001772.2/OG0001772.1/OG0001853.2/OG0001853.1/OG0001858.1/OG0001867.1/OG0001900.1/OG0001945.1/OG0001945.2/OG0002079.1/OG0002126.2/OG0002126.1/OG0002144.1/OG0002144.2/OG0002221.1/OG0002222.1/OG0002222.2/OG0002243.1/OG0002243.2/OG0002344.2/OG0002344.1/OG0002368.2/OG0002368.1/OG0002377.1/OG0002377.2/OG0002387.1/OG0002443.2/OG0002443.1/OG0002486.1/OG0002486.2/OG0002488.2/OG0002488.1/OG0002515.1/OG0002624.1/OG0002625.1/OG0002642.1/OG0002642.2/OG0002649.1/OG0002741.1/OG0002743.1/OG0002743.2/OG0002780.1/OG0002797.1/OG0002959.1/OG0003014.1/OG0003046.1/OG0003088.1/OG0003137.1/OG0003146.1/OG0003190.1/OG0003210.1/OG0003218.1/OG0003267.1/OG0003285.1/OG0003291.1/OG0003456.1/OG0003511.1/OG0003522.1/OG0003523.1/OG0003580.1/OG0003584.1/OG0003598.1/OG0003659.1/OG0003664.1/OG0003718.1/OG0003842.1/OG0003945.1/OG0003952.1/OG0003991.1/OG0004067.1/OG0004093.1/OG0004135.1/OG0004138.1/OG0004146.1/OG0004152.1/OG0004207.1/OG0004251.1/OG0004263.1/OG0004283.1/OG0004397.1/OG0004400.1/OG0004408.1/OG0004433.1/OG0004447.1/OG0004489.1/OG0004582.1/OG0004622.1/OG0004628.1/OG0004718.1/OG0004720.1/OG0004735.1/OG0004755.1/OG0004815.1/OG0004930.1/OG0005002.1/OG0005016.1/OG0005058.1/OG0005074.1/OG0005147.1/OG0005238.1/OG0005273.1/OG0005347.1/OG0005372.1/OG0005394.1/OG0005397.1/OG0005405.1/OG0005413.1/OG0005432.1/OG0005466.1/OG0005492.1/OG0005567.1/OG0005649.1/OG0005677.1/OG0005691.1/OG0005702.1/OG0005736.1/OG0005815.1/OG0005850.1/OG0005871.1/OG0005925.1/OG0005940.1/OG0006008.1/OG0006038.1/OG0006041.1/OG0006152.1/OG0006294.1/OG0006304.1/OG0006307.1/OG0006320.1/OG0006364.1/OG0006381.1/OG0006430.1/OG0006626.1/OG0006702.1/OG0006733.1/OG0006846.1/OG0006917.1/OG0007165.1/OG0007200.1/OG0007284.1/OG0007316.1/OG0007587.1/OG0008035.1/OG0008053.1/OG0008420.1/OG0008434.1/OG0008449.1/OG0008551.1</t>
  </si>
  <si>
    <t>OG0001373.1/OG0002055.2/OG0002055.1/OG0002978.1/OG0003874.1/OG0003878.1/OG0005695.1/OG0006290.1/OG0006594.1/OG0006692.1/OG0007000.1/OG0007144.1/OG0007344.1/OG0007859.1/OG0008247.1/OG0010659.1</t>
  </si>
  <si>
    <t>OG0000544.3/OG0000544.1/OG0000544.2/OG0002743.1/OG0002743.2/OG0003456.1/OG0004735.1/OG0005815.1</t>
  </si>
  <si>
    <t>OG0000946.2/OG0000946.1/OG0001617.1/OG0001617.2/OG0002624.1/OG0003046.1/OG0005058.1/OG0005649.1</t>
  </si>
  <si>
    <t>OG0006206.1/OG0006948.1</t>
  </si>
  <si>
    <t>OG0002222.1/OG0002222.2/OG0003267.1/OG0004447.1/OG0005074.1</t>
  </si>
  <si>
    <t>OG0002978.1/OG0006290.1/OG0008247.1/OG0010659.1</t>
  </si>
  <si>
    <t>OG0001292.2/OG0001292.1/OG0002145.1/OG0002402.1/OG0002860.1/OG0004040.1/OG0004280.1/OG0004737.1/OG0006064.1/OG0006257.1/OG0006813.1/OG0006857.1/OG0006872.1/OG0006910.1/OG0007387.1/OG0007707.1/OG0007826.1/OG0007981.1/OG0008019.1/OG0008068.1/OG0008098.1/OG0008220.1/OG0008394.1</t>
  </si>
  <si>
    <t>OG0003874.1/OG0003878.1/OG0005695.1/OG0006290.1/OG0006594.1/OG0007144.1/OG0007344.1</t>
  </si>
  <si>
    <t>OG0000074.1/OG0000074.8/OG0000074.3/OG0000074.2/OG0000074.6/OG0000074.5/OG0000074.7/OG0000074.4/OG0000318.4/OG0000318.2/OG0000318.1/OG0000318.3/OG0000448.2/OG0000448.4/OG0000448.1/OG0000448.3/OG0000486.3/OG0000486.2/OG0000486.1/OG0000613.1/OG0000613.3/OG0000613.2/OG0000707.1/OG0000707.3/OG0000707.2/OG0000828.1/OG0000828.2/OG0000890.3/OG0000890.2/OG0000890.1/OG0000945.1/OG0000945.2/OG0001087.1/OG0001087.2/OG0001120.2/OG0001120.1/OG0001173.2/OG0001173.1/OG0001176.1/OG0001176.2/OG0001269.2/OG0001269.1/OG0001678.2/OG0001678.1/OG0002126.2/OG0002126.1/OG0002368.2/OG0002368.1/OG0002377.1/OG0002377.2/OG0002387.1/OG0002443.2/OG0002443.1/OG0002488.2/OG0002488.1/OG0002797.1/OG0003014.1/OG0003146.1/OG0003190.1/OG0003218.1/OG0003511.1/OG0003522.1/OG0003523.1/OG0003584.1/OG0003598.1/OG0003659.1/OG0003664.1/OG0003718.1/OG0003842.1/OG0004093.1/OG0004207.1/OG0004251.1/OG0004400.1/OG0004408.1/OG0004433.1/OG0004755.1/OG0004815.1/OG0005016.1/OG0005238.1/OG0005273.1/OG0005397.1/OG0005413.1/OG0005432.1/OG0005466.1/OG0005492.1/OG0005567.1/OG0005677.1/OG0005736.1/OG0005871.1/OG0005925.1/OG0006038.1/OG0006041.1/OG0006152.1/OG0006294.1/OG0006304.1/OG0006307.1/OG0006364.1/OG0006381.1/OG0006626.1/OG0006702.1/OG0006846.1/OG0007200.1/OG0007316.1/OG0008035.1/OG0008053.1/OG0008420.1/OG0008434.1/OG0008449.1/OG0008551.1</t>
  </si>
  <si>
    <t>OG0006008.1/OG0006364.1/OG0006917.1</t>
  </si>
  <si>
    <t>OG0000276.4/OG0000276.1/OG0000276.2/OG0000276.3/OG0000343.4/OG0000343.1/OG0000343.2/OG0000343.3/OG0001322.1/OG0001322.2/OG0001853.2/OG0001853.1/OG0003952.1/OG0004067.1/OG0004582.1/OG0005002.1/OG0005691.1/OG0005702.1/OG0006733.1/OG0007165.1/OG0007284.1/OG0007587.1</t>
  </si>
  <si>
    <t>OG0001373.1/OG0006290.1</t>
  </si>
  <si>
    <t>OG0000334.3/OG0000334.1/OG0000334.4/OG0000334.2/OG0000354.3/OG0000354.2/OG0000354.1/OG0001007.2/OG0001007.1/OG0001858.1/OG0002144.1/OG0002144.2/OG0003291.1/OG0003991.1/OG0004263.1/OG0004622.1/OG0004718.1/OG0004930.1/OG0005347.1/OG0005394.1</t>
  </si>
  <si>
    <t>OG0000192.1/OG0000192.2/OG0000192.5/OG0000192.4/OG0000192.3/OG0000321.4/OG0000321.2/OG0000321.1/OG0000321.3/OG0000449.3/OG0000449.1/OG0000449.2/OG0000525.3/OG0000525.1/OG0000525.2/OG0000921.3/OG0000921.1/OG0000921.2/OG0000947.1/OG0000947.2/OG0001091.2/OG0001091.1/OG0001111.1/OG0001111.2/OG0001225.2/OG0001225.1/OG0001599.1/OG0001599.2/OG0001757.2/OG0001757.1/OG0001900.1/OG0002221.1/OG0002486.1/OG0002486.2/OG0002515.1/OG0002625.1/OG0002649.1/OG0002741.1/OG0003210.1/OG0003285.1/OG0003945.1/OG0004135.1/OG0004146.1/OG0005405.1/OG0006320.1</t>
  </si>
  <si>
    <t>OG0006863.1</t>
  </si>
  <si>
    <t>OG0000027.2/OG0000027.7/OG0000027.8/OG0000027.3/OG0000027.1/OG0000027.9/OG0000027.4/OG0000027.5/OG0000027.6</t>
  </si>
  <si>
    <t>OG0001117.2/OG0001117.3/OG0001117.1</t>
  </si>
  <si>
    <t>OG0005452.1/OG0006398.1/OG0006927.1/OG0007607.1/OG0007656.1</t>
  </si>
  <si>
    <t>OG0005452.1/OG0006927.1/OG0007607.1/OG0007656.1</t>
  </si>
  <si>
    <t>OG0002642.1/OG0002642.2/OG0002655.2/OG0002655.1/OG0002776.1/OG0002880.1/OG0003212.1/OG0005048.1/OG0005386.1/OG0005770.1/OG0005904.1/OG0007212.1/OG0007273.1</t>
  </si>
  <si>
    <t>OG0006736.1</t>
  </si>
  <si>
    <t>OG0007238.1/OG0010659.1</t>
  </si>
  <si>
    <t>OG0002222.1/OG0002222.2/OG0005838.1/OG0007097.1/OG0007215.1</t>
  </si>
  <si>
    <t>OG0005516.1</t>
  </si>
  <si>
    <t>OG0004468.1</t>
  </si>
  <si>
    <t>OG0000089.4/OG0000089.8/OG0000089.5/OG0000089.2/OG0000089.6/OG0000089.3/OG0000089.7/OG0000089.1/OG0000111.6/OG0000111.2/OG0000111.5/OG0000111.1/OG0000111.3/OG0000111.4/OG0000274.1/OG0000274.4/OG0000274.5/OG0000274.2/OG0000274.3/OG0000299.2/OG0000299.4/OG0000299.3/OG0000299.1/OG0000386.3/OG0000386.1/OG0000386.4/OG0000386.2/OG0000419.4/OG0000419.3/OG0000419.2/OG0000419.1/OG0000437.2/OG0000437.4/OG0000437.1/OG0000437.3/OG0000467.4/OG0000467.3/OG0000467.2/OG0000467.1/OG0000555.1/OG0000555.2/OG0000555.3/OG0000559.3/OG0000559.2/OG0000559.1/OG0000854.1/OG0000854.2/OG0000897.2/OG0000897.1/OG0001248.1/OG0001248.2/OG0001510.2/OG0001510.1/OG0001559.2/OG0001559.1/OG0001870.2/OG0001870.1/OG0002149.2/OG0002149.1/OG0002178.1/OG0002178.2/OG0002281.1/OG0002281.2/OG0002340.1/OG0002340.2/OG0002509.2/OG0002509.1/OG0002585.1/OG0002621.1/OG0002944.1/OG0003090.1/OG0003274.1/OG0003345.1/OG0003435.1/OG0003580.1/OG0003730.1/OG0004699.2/OG0004699.1/OG0006248.1</t>
  </si>
  <si>
    <t>OG0000821.1/OG0000821.3/OG0000821.2/OG0006807.1/OG0007645.1/OG0008563.1</t>
  </si>
  <si>
    <t>OG0000031.13/OG0000031.5/OG0000031.16/OG0000031.1/OG0000031.4/OG0000031.14/OG0000031.8/OG0000031.9/OG0000031.10/OG0000031.2/OG0000031.6/OG0000031.7/OG0000031.12/OG0000031.15/OG0000031.3/OG0000031.11/OG0000031.17/OG0000326.2/OG0000326.1/OG0000326.4/OG0000326.3/OG0000551.3/OG0000551.2/OG0000551.1/OG0001120.2/OG0001120.1/OG0002746.1/OG0003131.1/OG0003162.1</t>
  </si>
  <si>
    <t>OG0000200.4/OG0000200.5/OG0000200.2/OG0000200.6/OG0000200.3/OG0000200.1/OG0000274.1/OG0000274.4/OG0000274.5/OG0000274.2/OG0000274.3/OG0003218.1/OG0004336.1/OG0004813.1/OG0006340.1</t>
  </si>
  <si>
    <t>OG0003961.1/OG0003972.1/OG0004755.1/OG0007737.1</t>
  </si>
  <si>
    <t>OG0005605.1</t>
  </si>
  <si>
    <t>OG0000144.8/OG0000144.6/OG0000144.1/OG0000144.7/OG0000144.5/OG0000144.4/OG0000144.3/OG0000144.2/OG0000200.4/OG0000200.5/OG0000200.2/OG0000200.6/OG0000200.3/OG0000200.1/OG0000205.5/OG0000205.2/OG0000205.7/OG0000205.3/OG0000205.1/OG0000205.4/OG0000205.6/OG0000298.3/OG0000298.4/OG0000298.5/OG0000298.1/OG0000298.2/OG0000300.2/OG0000300.3/OG0000300.1/OG0001792.2/OG0001792.1/OG0002179.1/OG0003715.1/OG0003778.1/OG0003961.1/OG0003972.1/OG0009051.1</t>
  </si>
  <si>
    <t>OG0003688.1/OG0004317.1/OG0005462.1/OG0007651.1/OG0011506.1</t>
  </si>
  <si>
    <t>OG0000115.5/OG0000115.7/OG0000115.4/OG0000115.6/OG0000115.3/OG0000115.1/OG0000115.2/OG0002348.1/OG0002932.1/OG0003138.1/OG0003642.1/OG0004359.1/OG0004460.1/OG0004579.1/OG0004703.1/OG0004725.1/OG0004742.1/OG0004749.1/OG0005081.1/OG0006360.1/OG0007091.1/OG0007325.1/OG0008857.1</t>
  </si>
  <si>
    <t>OG0002582.1/OG0003568.2/OG0003568.1/OG0004847.1/OG0005576.1/OG0005810.1/OG0006295.1/OG0007002.1/OG0008274.1/OG0009176.1/OG0009611.1/OG0009667.1</t>
  </si>
  <si>
    <t>OG0001673.1/OG0007661.1/OG0008434.1</t>
  </si>
  <si>
    <t>OG0000031.13/OG0000031.5/OG0000031.16/OG0000031.1/OG0000031.4/OG0000031.14/OG0000031.8/OG0000031.9/OG0000031.10/OG0000031.2/OG0000031.6/OG0000031.7/OG0000031.12/OG0000031.15/OG0000031.3/OG0000031.11/OG0000031.17/OG0002974.1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</si>
  <si>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0000143.2/OG0000143.3/OG0000143.1/OG0000143.4/OG0000155.5/OG0000155.4/OG0000155.3/OG0000155.1/OG0000155.6/OG0000155.2/OG0000193.1/OG0000193.2/OG0000193.5/OG0000193.4/OG0000193.3/OG0000200.4/OG0000200.5/OG0000200.2/OG0000200.6/OG0000200.3/OG0000200.1/OG0000203.1/OG0000203.3/OG0000203.5/OG0000203.2/OG0000203.4/OG0000208.2/OG0000208.1/OG0000208.4/OG0000208.3/OG0000274.1/OG0000274.4/OG0000274.5/OG0000274.2/OG0000274.3/OG0000298.3/OG0000298.4/OG0000298.5/OG0000298.1/OG0000298.2/OG0000299.2/OG0000299.4/OG0000299.3/OG0000299.1/OG0000337.3/OG0000337.1/OG0000337.2/OG0000340.4/OG0000340.1/OG0000340.3/OG0000340.2/OG0000354.3/OG0000354.2/OG0000354.1/OG0000403.2/OG0000403.1/OG0000533.2/OG0000533.3/OG0000533.4/OG0000533.1/OG0000555.1/OG0000555.2/OG0000555.3/OG0000559.3/OG0000559.2/OG0000559.1/OG0000616.2/OG0000616.1/OG0000616.3/OG0000618.2/OG0000618.1/OG0000618.3/OG0000632.1/OG0000632.2/OG0000690.2/OG0000690.1/OG0000730.2/OG0000730.1/OG0000834.2/OG0000834.1/OG0000889.2/OG0000889.1/OG0000904.2/OG0000904.3/OG0000904.1/OG0000947.1/OG0000947.2/OG0000997.1/OG0000997.2/OG0001157.2/OG0001157.1/OG0001167.1/OG0001167.2/OG0001171.2/OG0001171.1/OG0001415.2/OG0001415.1/OG0001420.1/OG0001438.2/OG0001438.1/OG0001501.1/OG0001607.2/OG0001607.1/OG0001694.2/OG0001694.1/OG0001706.1/OG0001706.2/OG0001765.1/OG0001858.1/OG0002061.1/OG0002208.1/OG0002208.2/OG0002342.1/OG0002342.2/OG0002575.1/OG0002586.1/OG0002586.2/OG0002963.1/OG0003031.1/OG0003053.1/OG0003218.1/OG0004085.1/OG0004125.1/OG0004212.2/OG0004212.1/OG0004336.1/OG0004454.1/OG0004634.1/OG0004699.2/OG0004699.1/OG0004813.1/OG0005356.1/OG0005758.1/OG0006236.1/OG0006320.1/OG0006340.1/OG0006765.1</t>
  </si>
  <si>
    <t>OG0003961.1/OG0003972.1</t>
  </si>
  <si>
    <t>OG0007737.1</t>
  </si>
  <si>
    <t>OG0000298.3/OG0000298.4/OG0000298.5/OG0000298.1/OG0000298.2/OG0003778.1/OG0009051.1</t>
  </si>
  <si>
    <t>OG0003778.1</t>
  </si>
  <si>
    <t>OG0006672.1/OG0007218.1/OG0007604.1/OG0007836.1</t>
  </si>
  <si>
    <t>OG0000229.4/OG0000229.5/OG0000229.3/OG0000229.1/OG0000229.2</t>
  </si>
  <si>
    <t>OG0000192.1/OG0000192.2/OG0000192.5/OG0000192.4/OG0000192.3/OG0000247.4/OG0000247.5/OG0000247.1/OG0000247.3/OG0000247.2/OG0000525.3/OG0000525.1/OG0000525.2/OG0000921.3/OG0000921.1/OG0000921.2/OG0000947.1/OG0000947.2/OG0001225.2/OG0001225.1/OG0001599.1/OG0001599.2/OG0001900.1/OG0002486.1/OG0002486.2/OG0003945.1/OG0006217.1</t>
  </si>
  <si>
    <t>OG0003038.1/OG0003038.2</t>
  </si>
  <si>
    <t>OG0000857.3/OG0000857.2/OG0000857.1/OG0001572.2/OG0001572.1/OG0001863.2/OG0001863.1/OG0002473.1/OG0002473.2/OG0004666.1/OG0005571.1</t>
  </si>
  <si>
    <t>OG0001715.2/OG0001715.1/OG0001863.2/OG0001863.1/OG0001979.1</t>
  </si>
  <si>
    <t>OG0000689.3/OG0000689.1/OG0000689.2/OG0000792.1/OG0000792.2/OG0001108.1/OG0001108.2/OG0001266.2/OG0001266.1/OG0001420.1/OG0001682.1/OG0001682.2/OG0001992.1/OG0002173.1/OG0002173.2/OG0002856.1/OG0002856.2/OG0003231.1/OG0004011.1/OG0004342.1/OG0004489.1/OG0004965.1/OG0005272.1/OG0006238.1/OG0006249.1/OG0006308.1/OG0006386.1</t>
  </si>
  <si>
    <t>OG0002173.1/OG0002173.2/OG0002856.1/OG0002856.2/OG0004342.1/OG0005272.1/OG0006238.1</t>
  </si>
  <si>
    <t>OG0004488.1/OG0004808.1/OG0008493.1</t>
  </si>
  <si>
    <t>OG0000004.13/OG0000004.3/OG0000004.7/OG0000004.6/OG0000004.17/OG0000004.10/OG0000004.5/OG0000004.9/OG0000004.12/OG0000004.2/OG0000004.4/OG0000004.19/OG0000004.1/OG0000004.18/OG0000004.11/OG0000004.14/OG0000004.15/OG0000004.8/OG0000004.16/OG0000358.2/OG0000358.1/OG0000358.3/OG0000358.4/OG0000419.4/OG0000419.3/OG0000419.2/OG0000419.1/OG0000666.3/OG0000666.2/OG0000666.1/OG0000712.1/OG0000712.2/OG0000746.1/OG0000746.2/OG0001034.2/OG0001034.1/OG0001218.2/OG0001218.1/OG0001652.1/OG0001652.2/OG0001764.2/OG0001764.1/OG0002284.1/OG0002359.1/OG0002614.1/OG0002621.1/OG0002668.2/OG0002668.1/OG0002773.1/OG0002947.2/OG0002947.1/OG0003292.1/OG0003683.1/OG0004144.1/OG0004269.1/OG0004544.1/OG0004930.1/OG0005000.1/OG0005325.1/OG0005394.1/OG0005789.1/OG0006368.1/OG0006394.1/OG0006626.1/OG0006819.1/OG0007638.1/OG0008083.1</t>
  </si>
  <si>
    <t>OG0001573.1/OG0005695.1/OG0007602.1</t>
  </si>
  <si>
    <t>OG0000526.3/OG0000526.2/OG0000526.1/OG0001783.1/OG0002923.1/OG0003691.1/OG0003993.1/OG0004273.1/OG0005465.1/OG0005839.1/OG0006395.1/OG0006422.1</t>
  </si>
  <si>
    <t>OG0000004.13/OG0000004.3/OG0000004.7/OG0000004.6/OG0000004.17/OG0000004.10/OG0000004.5/OG0000004.9/OG0000004.12/OG0000004.2/OG0000004.4/OG0000004.19/OG0000004.1/OG0000004.18/OG0000004.11/OG0000004.14/OG0000004.15/OG0000004.8/OG0000004.16/OG0000419.4/OG0000419.3/OG0000419.2/OG0000419.1/OG0001034.2/OG0001034.1/OG0002621.1/OG0002773.1/OG0004930.1/OG0005000.1/OG0005394.1/OG0005789.1/OG0006368.1</t>
  </si>
  <si>
    <t>OG0004808.1</t>
  </si>
  <si>
    <t>OG0004273.1/OG0006395.1/OG0006422.1</t>
  </si>
  <si>
    <t>OG0000073.10/OG0000073.7/OG0000073.3/OG0000073.11/OG0000073.8/OG0000073.1/OG0000073.5/OG0000073.2/OG0000073.9/OG0000073.4/OG0000073.6/OG0000448.2/OG0000448.4/OG0000448.1/OG0000448.3/OG0000671.3/OG0000671.1/OG0000671.2/OG0002774.2/OG0002774.1/OG0004480.1/OG0004557.1/OG0004807.1/OG0006894.1/OG0007351.1</t>
  </si>
  <si>
    <t>OG0000334.3/OG0000334.1/OG0000334.4/OG0000334.2/OG0000354.3/OG0000354.2/OG0000354.1/OG0000386.3/OG0000386.1/OG0000386.4/OG0000386.2/OG0000551.3/OG0000551.2/OG0000551.1/OG0000582.3/OG0000582.1/OG0000582.2/OG0000866.3/OG0000866.2/OG0000866.1/OG0000999.2/OG0000999.1/OG0001049.2/OG0001049.1/OG0001248.1/OG0001248.2/OG0001648.2/OG0001648.1/OG0001652.1/OG0001652.2/OG0001697.2/OG0001697.1/OG0001932.1/OG0001932.2/OG0003137.1/OG0004338.1/OG0004388.1/OG0004563.1/OG0004632.1/OG0004768.1/OG0004776.1/OG0004930.1/OG0005043.1/OG0005282.1/OG0007223.1</t>
  </si>
  <si>
    <t>OG0002306.2/OG0002306.1/OG0003568.2/OG0003568.1/OG0007786.1/OG0008623.1</t>
  </si>
  <si>
    <t>OG0005907.1/OG0008049.1/OG0008529.1/OG0008530.1/OG0009067.1/OG0009284.1</t>
  </si>
  <si>
    <t>OG0004338.1/OG0004632.1</t>
  </si>
  <si>
    <t>OG0009284.1</t>
  </si>
  <si>
    <t>OG0000266.6/OG0000266.3/OG0000266.5/OG0000266.1/OG0000266.2/OG0000266.4/OG0000572.2/OG0000572.1/OG0001000.1/OG0001000.2/OG0001632.1/OG0001795.2/OG0001795.1/OG0001920.1/OG0002011.1/OG0002011.2/OG0002181.1/OG0002181.2/OG0002186.1/OG0002287.1/OG0002527.1/OG0002593.1/OG0002658.1/OG0002817.2/OG0002817.1/OG0002831.1/OG0002905.1/OG0003293.1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0005518.1/OG0005548.1/OG0005572.1/OG0005596.1/OG0005605.1/OG0005606.1/OG0005695.1/OG0005706.1/OG0005776.1/OG0005803.1/OG0005822.1/OG0006184.1/OG0006389.1/OG0006392.1/OG0006412.1/OG0006594.1/OG0006836.1/OG0006883.1/OG0006964.1/OG0007144.1/OG0007344.1/OG0007441.1/OG0007459.1/OG0007594.1/OG0007602.1/OG0008269.1/OG0008563.1/OG0009738.1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</si>
  <si>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0000137.1/OG0000137.6/OG0000137.3/OG0000137.5/OG0000137.2/OG0000137.4/OG0000144.8/OG0000144.6/OG0000144.1/OG0000144.7/OG0000144.5/OG0000144.4/OG0000144.3/OG0000144.2/OG0000148.3/OG0000148.6/OG0000148.5/OG0000148.2/OG0000148.4/OG0000148.1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0000242.3/OG0000242.5/OG0000242.2/OG0000242.4/OG0000242.1/OG0000247.4/OG0000247.5/OG0000247.1/OG0000247.3/OG0000247.2/OG0000256.4/OG0000256.5/OG0000256.3/OG0000256.1/OG0000256.2/OG0000257.3/OG0000257.1/OG0000257.2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0000396.4/OG0000396.3/OG0000396.1/OG0000396.2/OG0000402.2/OG0000402.3/OG0000402.1/OG0000403.2/OG0000403.1/OG0000406.1/OG0000406.3/OG0000406.2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0000538.3/OG0000538.2/OG0000538.4/OG0000538.1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0000636.3/OG0000636.1/OG0000636.2/OG0000671.3/OG0000671.1/OG0000671.2/OG0000695.2/OG0000695.3/OG0000695.1/OG0000696.1/OG0000696.2/OG0000696.3/OG0000704.2/OG0000704.1/OG0000704.3/OG0000708.2/OG0000708.3/OG0000708.1/OG0000710.3/OG0000710.1/OG0000710.2/OG0000711.3/OG0000711.1/OG0000711.2/OG0000737.1/OG0000737.3/OG0000737.2/OG0000741.2/OG0000741.1/OG0000741.3/OG0000756.1/OG0000770.2/OG0000770.1/OG0000772.1/OG0000772.2/OG0000782.1/OG0000782.3/OG0000782.2/OG0000795.1/OG0000795.2/OG0000812.1/OG0000812.2/OG0000812.3/OG0000828.1/OG0000828.2/OG0000834.2/OG0000834.1/OG0000862.2/OG0000862.1/OG0000866.3/OG0000866.2/OG0000866.1/OG0000868.2/OG0000868.1/OG0000868.3/OG0000883.1/OG0000883.2/OG0000883.3/OG0000893.1/OG0000893.2/OG0000897.2/OG0000897.1/OG0000935.2/OG0000935.1/OG0000945.1/OG0000945.2/OG0000952.2/OG0000952.1/OG0000972.1/OG0000972.2/OG0000992.1/OG0000992.2/OG0000997.1/OG0000997.2/OG0001004.2/OG0001004.1/OG0001006.1/OG0001006.2/OG0001018.2/OG0001018.3/OG0001018.1/OG0001021.1/OG0001025.2/OG0001025.1/OG0001025.3/OG0001033.2/OG0001033.1/OG0001050.2/OG0001050.1/OG0001055.1/OG0001055.2/OG0001078.2/OG0001078.3/OG0001078.1/OG0001087.1/OG0001087.2/OG0001120.2/OG0001120.1/OG0001127.2/OG0001127.1/OG0001128.1/OG0001128.2/OG0001153.2/OG0001153.1/OG0001154.1/OG0001154.2/OG0001158.2/OG0001158.1/OG0001162.1/OG0001162.2/OG0001167.1/OG0001167.2/OG0001169.2/OG0001169.1/OG0001170.2/OG0001170.1/OG0001173.2/OG0001173.1/OG0001193.1/OG0001193.2/OG0001222.1/OG0001222.2/OG0001223.1/OG0001223.2/OG0001247.1/OG0001247.2/OG0001251.2/OG0001251.1/OG0001259.2/OG0001259.1/OG0001271.2/OG0001271.1/OG0001275.2/OG0001275.1/OG0001276.2/OG0001276.1/OG0001326.1/OG0001342.2/OG0001342.1/OG0001358.1/OG0001358.2/OG0001365.2/OG0001365.1/OG0001395.2/OG0001395.1/OG0001420.1/OG0001421.2/OG0001421.1/OG0001467.2/OG0001467.1/OG0001509.2/OG0001509.1/OG0001512.1/OG0001512.2/OG0001514.2/OG0001514.1/OG0001523.1/OG0001523.2/OG0001543.2/OG0001543.1/OG0001569.1/OG0001578.2/OG0001578.1/OG0001597.1/OG0001597.2/OG0001607.2/OG0001607.1/OG0001631.2/OG0001631.1/OG0001635.1/OG0001639.1/OG0001639.2/OG0001640.1/OG0001640.2/OG0001645.2/OG0001645.1/OG0001648.2/OG0001648.1/OG0001661.1/OG0001661.2/OG0001670.2/OG0001670.1/OG0001694.2/OG0001694.1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0002024.1/OG0002024.2/OG0002040.2/OG0002040.1/OG0002056.1/OG0002067.1/OG0002071.1/OG0002071.2/OG0002075.2/OG0002075.1/OG0002076.1/OG0002076.2/OG0002107.2/OG0002107.1/OG0002108.1/OG0002120.1/OG0002120.2/OG0002142.1/OG0002142.2/OG0002146.1/OG0002164.2/OG0002164.1/OG0002167.1/OG0002174.1/OG0002178.1/OG0002178.2/OG0002179.1/OG0002232.1/OG0002236.1/OG0002236.2/OG0002237.1/OG0002267.1/OG0002343.1/OG0002343.2/OG0002350.1/OG0002350.2/OG0002364.1/OG0002364.2/OG0002369.1/OG0002375.1/OG0002377.1/OG0002377.2/OG0002384.1/OG0002387.1/OG0002403.2/OG0002403.1/OG0002409.1/OG0002413.1/OG0002432.1/OG0002432.2/OG0002460.1/OG0002464.1/OG0002464.2/OG0002466.1/OG0002469.1/OG0002475.1/OG0002477.1/OG0002482.1/OG0002502.1/OG0002515.1/OG0002557.2/OG0002557.1/OG0002572.1/OG0002575.1/OG0002591.1/OG0002597.1/OG0002597.2/OG0002601.1/OG0002615.1/OG0002623.2/OG0002623.1/OG0002626.1/OG0002643.1/OG0002650.1/OG0002650.2/OG0002656.1/OG0002659.1/OG0002668.2/OG0002668.1/OG0002670.1/OG0002709.1/OG0002730.1/OG0002731.2/OG0002731.1/OG0002743.1/OG0002743.2/OG0002746.1/OG0002748.1/OG0002754.1/OG0002762.2/OG0002762.1/OG0002774.2/OG0002774.1/OG0002790.1/OG0002794.2/OG0002794.1/OG0002797.1/OG0002798.1/OG0002798.2/OG0002804.1/OG0002812.1/OG0002825.2/OG0002825.1/OG0002867.2/OG0002867.1/OG0002871.1/OG0002874.1/OG0002887.1/OG0002887.2/OG0002916.1/OG0002926.1/OG0002934.1/OG0002943.2/OG0002943.1/OG0002946.1/OG0002949.1/OG0002949.2/OG0002954.1/OG0002955.1/OG0002964.1/OG0003029.1/OG0003031.1/OG0003054.1/OG0003068.1/OG0003116.1/OG0003146.1/OG0003164.1/OG0003218.1/OG0003243.1/OG0003266.2/OG0003266.1/OG0003270.1/OG0003276.1/OG0003277.1/OG0003292.1/OG0003333.1/OG0003343.1/OG0003424.1/OG0003425.1/OG0003427.1/OG0003435.1/OG0003456.1/OG0003481.1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0003703.1/OG0003715.1/OG0003718.1/OG0003721.1/OG0003731.1/OG0003750.1/OG0003752.1/OG0003754.1/OG0003774.1/OG0003775.1/OG0003778.1/OG0003779.1/OG0003798.1/OG0003799.1/OG0003801.1/OG0003829.1/OG0003855.1/OG0003919.1/OG0003945.1/OG0003946.1/OG0003952.1/OG0003961.1/OG0003963.1/OG0003969.1/OG0003972.1/OG0003973.1/OG0003990.1/OG0003997.1/OG0004000.1/OG0004016.1/OG0004017.1/OG0004033.1/OG0004038.1/OG0004042.1/OG0004044.1/OG0004047.1/OG0004068.1/OG0004069.1/OG0004085.1/OG0004089.1/OG0004106.1/OG0004108.1/OG0004112.1/OG0004112.2/OG0004125.1/OG0004130.1/OG0004138.1/OG0004139.1/OG0004155.1/OG0004204.1/OG0004238.1/OG0004246.1/OG0004251.1/OG0004260.1/OG0004269.1/OG0004281.1/OG0004287.1/OG0004288.1/OG0004289.1/OG0004292.1/OG0004294.1/OG0004300.1/OG0004306.1/OG0004309.1/OG0004319.1/OG0004333.1/OG0004335.1/OG0004338.1/OG0004351.1/OG0004354.1/OG0004357.1/OG0004363.1/OG0004365.1/OG0004371.1/OG0004387.1/OG0004391.1/OG0004404.1/OG0004408.1/OG0004425.1/OG0004433.1/OG0004439.1/OG0004451.1/OG0004455.1/OG0004469.1/OG0004480.1/OG0004493.1/OG0004538.1/OG0004544.1/OG0004568.1/OG0004579.1/OG0004596.1/OG0004614.1/OG0004618.1/OG0004632.1/OG0004634.1/OG0004636.1/OG0004653.1/OG0004656.1/OG0004662.1/OG0004665.1/OG0004690.1/OG0004691.1/OG0004711.1/OG0004726.1/OG0004729.1/OG0004735.1/OG0004742.1/OG0004768.1/OG0004778.1/OG0004785.1/OG0004796.1/OG0004811.1/OG0004815.1/OG0004883.1/OG0004904.1/OG0004908.1/OG0004918.1/OG0004952.1/OG0004992.1/OG0005013.1/OG0005035.1/OG0005053.1/OG0005059.1/OG0005073.1/OG0005091.1/OG0005120.1/OG0005123.1/OG0005134.1/OG0005158.1/OG0005159.1/OG0005168.1/OG0005238.1/OG0005243.1/OG0005284.1/OG0005297.1/OG0005330.1/OG0005347.1/OG0005354.1/OG0005367.1/OG0005382.1/OG0005391.1/OG0005397.1/OG0005406.1/OG0005413.1/OG0005432.1/OG0005434.1/OG0005454.1/OG0005466.1/OG0005469.1/OG0005472.1/OG0005492.1/OG0005501.1/OG0005503.1/OG0005505.1/OG0005507.1/OG0005510.1/OG0005512.1/OG0005515.1/OG0005524.1/OG0005527.1/OG0005542.1/OG0005555.1/OG0005558.1/OG0005575.1/OG0005580.1/OG0005657.1/OG0005686.1/OG0005693.1/OG0005712.1/OG0005722.1/OG0005733.1/OG0005736.1/OG0005737.1/OG0005774.1/OG0005782.1/OG0005802.1/OG0005813.1/OG0005815.1/OG0005819.1/OG0005821.1/OG0005850.1/OG0005852.1/OG0005867.1/OG0005871.1/OG0005893.1/OG0005913.1/OG0005963.1/OG0005980.1/OG0005998.1/OG0006033.1/OG0006052.1/OG0006198.1/OG0006248.1/OG0006305.1/OG0006307.1/OG0006319.1/OG0006321.1/OG0006366.1/OG0006375.1/OG0006381.1/OG0006382.1/OG0006394.1/OG0006439.1/OG0006442.1/OG0006457.1/OG0006465.1/OG0006486.1/OG0006503.1/OG0006515.1/OG0006519.1/OG0006626.1/OG0006656.1/OG0006671.1/OG0006680.1/OG0006727.1/OG0006741.1/OG0006751.1/OG0006752.1/OG0006774.1/OG0006778.1/OG0006801.1/OG0006820.1/OG0006837.1/OG0006850.1/OG0006873.1/OG0006889.1/OG0006894.1/OG0006901.1/OG0006913.1/OG0006918.1/OG0006919.1/OG0006931.1/OG0006933.1/OG0007063.1/OG0007074.1/OG0007098.1/OG0007132.1/OG0007195.1/OG0007197.1/OG0007241.1/OG0007243.1/OG0007280.1/OG0007282.1/OG0007301.1/OG0007319.1/OG0007349.1/OG0007372.1/OG0007608.1/OG0007638.1/OG0007719.1/OG0007766.1/OG0007768.1/OG0007809.1/OG0007820.1/OG0007980.1/OG0007998.1/OG0008008.1/OG0008053.1/OG0008071.1/OG0008106.1/OG0008130.1/OG0008140.1/OG0008485.1/OG0008490.1/OG0008508.1/OG0008560.1/OG0008782.1/OG0009051.1/OG0009116.1</t>
  </si>
  <si>
    <t>OG0001662.2/OG0001662.1/OG0001686.1/OG0001686.2/OG0001862.2/OG0001862.1/OG0001924.1/OG0001940.1/OG0002019.1/OG0002032.1/OG0002032.2/OG0002073.1/OG0002073.2/OG0002145.1/OG0002257.2/OG0002257.1/OG0002270.1/OG0002270.2/OG0002633.1/OG0002646.1/OG0002952.2/OG0002952.1/OG0003125.1/OG0003151.1/OG0003160.1/OG0003220.1/OG0003257.1/OG0003335.1/OG0003415.1/OG0003596.1/OG0003729.1/OG0004096.1/OG0004278.1/OG0004280.1/OG0004410.1/OG0004456.1/OG0004488.1/OG0004598.1/OG0004698.1/OG0004702.1/OG0004737.1/OG0004744.1/OG0004779.1/OG0004795.1/OG0005031.1/OG0005034.1/OG0005056.1/OG0005060.1/OG0005075.1/OG0005113.1/OG0005340.1/OG0005376.1/OG0005422.1/OG0005534.1/OG0005829.1/OG0005897.1/OG0006064.1/OG0006253.1/OG0006257.1/OG0006264.1/OG0006495.1/OG0006654.1/OG0006708.1/OG0006735.1/OG0006750.1/OG0006781.1/OG0006786.1/OG0006857.1/OG0007155.1/OG0007281.1/OG0007387.1/OG0007678.1/OG0007782.1/OG0007791.1/OG0007826.1/OG0008011.1/OG0008019.1/OG0008056.1/OG0008098.1/OG0008165.1/OG0008519.1/OG0008552.1/OG0008853.1/OG0009053.1/OG0009699.1/OG0010621.1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</si>
  <si>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0000148.3/OG0000148.6/OG0000148.5/OG0000148.2/OG0000148.4/OG0000148.1/OG0000247.4/OG0000247.5/OG0000247.1/OG0000247.3/OG0000247.2/OG0000257.3/OG0000257.1/OG0000257.2/OG0000265.3/OG0000265.1/OG0000265.2/OG0000265.4/OG0000265.5/OG0000269.4/OG0000269.2/OG0000269.3/OG0000269.1/OG0000299.2/OG0000299.4/OG0000299.3/OG0000299.1/OG0000305.1/OG0000305.4/OG0000305.2/OG0000305.3/OG0000322.1/OG0000322.2/OG0000322.4/OG0000322.3/OG0000332.3/OG0000332.2/OG0000332.1/OG0000334.3/OG0000334.1/OG0000334.4/OG0000334.2/OG0000356.4/OG0000356.1/OG0000356.2/OG0000356.3/OG0000358.2/OG0000358.1/OG0000358.3/OG0000358.4/OG0000363.4/OG0000363.1/OG0000363.2/OG0000363.3/OG0000386.3/OG0000386.1/OG0000386.4/OG0000386.2/OG0000403.2/OG0000403.1/OG0000404.1/OG0000404.2/OG0000404.3/OG0000404.4/OG0000419.4/OG0000419.3/OG0000419.2/OG0000419.1/OG0000449.3/OG0000449.1/OG0000449.2/OG0000484.2/OG0000484.1/OG0000484.3/OG0000525.3/OG0000525.1/OG0000525.2/OG0000526.3/OG0000526.2/OG0000526.1/OG0000538.3/OG0000538.2/OG0000538.4/OG0000538.1/OG0000563.2/OG0000563.3/OG0000563.1/OG0000567.1/OG0000567.3/OG0000567.2/OG0000608.1/OG0000608.2/OG0000666.3/OG0000666.2/OG0000666.1/OG0000707.1/OG0000707.3/OG0000707.2/OG0000710.3/OG0000710.1/OG0000710.2/OG0000712.1/OG0000712.2/OG0000746.1/OG0000746.2/OG0000815.1/OG0000815.2/OG0000920.2/OG0000920.1/OG0000921.3/OG0000921.1/OG0000921.2/OG0001001.1/OG0001001.2/OG0001034.2/OG0001034.1/OG0001052.2/OG0001052.1/OG0001053.1/OG0001053.2/OG0001053.3/OG0001090.1/OG0001090.2/OG0001157.2/OG0001157.1/OG0001203.2/OG0001203.1/OG0001218.2/OG0001218.1/OG0001225.2/OG0001225.1/OG0001248.1/OG0001248.2/OG0001251.2/OG0001251.1/OG0001257.1/OG0001257.2/OG0001262.2/OG0001262.1/OG0001267.2/OG0001267.1/OG0001275.2/OG0001275.1/OG0001466.2/OG0001466.1/OG0001559.2/OG0001559.1/OG0001652.1/OG0001652.2/OG0001690.1/OG0001697.2/OG0001697.1/OG0001764.2/OG0001764.1/OG0001768.1/OG0001772.2/OG0001772.1/OG0001783.1/OG0002047.1/OG0002047.2/OG0002134.1/OG0002142.1/OG0002142.2/OG0002144.1/OG0002144.2/OG0002178.1/OG0002178.2/OG0002228.1/OG0002276.1/OG0002284.1/OG0002342.1/OG0002342.2/OG0002359.1/OG0002361.2/OG0002361.1/OG0002381.2/OG0002381.1/OG0002451.1/OG0002451.2/OG0002515.1/OG0002594.2/OG0002594.1/OG0002614.1/OG0002615.1/OG0002621.1/OG0002649.1/OG0002666.1/OG0002668.2/OG0002668.1/OG0002773.1/OG0002923.1/OG0002932.1/OG0002947.2/OG0002947.1/OG0002959.1/OG0003026.1/OG0003061.1/OG0003078.1/OG0003090.1/OG0003132.1/OG0003164.1/OG0003221.1/OG0003243.1/OG0003280.1/OG0003292.1/OG0003423.1/OG0003435.1/OG0003479.1/OG0003510.1/OG0003539.1/OG0003591.1/OG0003683.1/OG0003691.1/OG0003826.1/OG0003846.1/OG0003952.1/OG0003993.1/OG0004038.1/OG0004069.1/OG0004135.1/OG0004144.1/OG0004269.1/OG0004273.1/OG0004283.1/OG0004305.1/OG0004396.1/OG0004397.1/OG0004538.1/OG0004544.1/OG0004563.1/OG0004568.1/OG0004691.1/OG0004718.1/OG0004791.1/OG0004930.1/OG0004943.1/OG0004952.1/OG0005000.1/OG0005017.1/OG0005043.1/OG0005051.1/OG0005065.1/OG0005072.1/OG0005078.1/OG0005092.1/OG0005111.1/OG0005114.1/OG0005325.1/OG0005394.1/OG0005405.1/OG0005432.1/OG0005465.1/OG0005493.1/OG0005686.1/OG0005774.1/OG0005786.1/OG0005789.1/OG0005839.1/OG0005998.1/OG0006248.1/OG0006256.1/OG0006279.1/OG0006307.1/OG0006340.1/OG0006368.1/OG0006394.1/OG0006395.1/OG0006422.1/OG0006464.1/OG0006626.1/OG0006685.1/OG0006819.1/OG0007085.1/OG0007130.1/OG0007223.1/OG0007634.1/OG0007638.1/OG0008083.1/OG0008490.1</t>
  </si>
  <si>
    <t>OG0001046.2/OG0001046.1/OG0001362.2/OG0001362.1/OG0002073.1/OG0002073.2/OG0002132.2/OG0002132.1/OG0002168.1/OG0002382.1/OG0003339.1/OG0003415.1/OG0004488.1/OG0004681.1/OG0004712.1/OG0004808.1/OG0004905.1/OG0004945.1/OG0005582.1/OG0005829.1/OG0006227.1/OG0006475.1/OG0006771.1/OG0007234.1/OG0007357.1/OG0007666.1/OG0007707.1/OG0007790.1/OG0008493.1</t>
  </si>
  <si>
    <t>OG0000266.6/OG0000266.3/OG0000266.5/OG0000266.1/OG0000266.2/OG0000266.4/OG0001573.1/OG0002813.1/OG0002817.2/OG0002817.1/OG0003454.1/OG0003960.1/OG0005069.1/OG0005125.1/OG0005439.1/OG0005562.1/OG0005695.1/OG0006225.1/OG0007360.1/OG0007366.1/OG0007459.1/OG0007594.1/OG0007602.1/OG0008786.1</t>
  </si>
  <si>
    <t>OG0000827.1/OG0000827.2/OG0000966.2/OG0000966.1/OG0001218.2/OG0001218.1/OG0001834.1/OG0004138.1/OG0006819.1</t>
  </si>
  <si>
    <t>OG0000407.6/OG0000407.3/OG0000407.1/OG0000407.5/OG0000407.4/OG0000407.2/OG0001046.2/OG0001046.1/OG0001104.2/OG0001104.1/OG0001362.2/OG0001362.1/OG0001497.1/OG0001497.2/OG0001662.2/OG0001662.1/OG0001686.1/OG0001686.2/OG0001862.2/OG0001862.1/OG0001924.1/OG0001940.1/OG0002019.1/OG0002032.1/OG0002032.2/OG0002073.1/OG0002073.2/OG0002078.2/OG0002078.1/OG0002117.1/OG0002132.2/OG0002132.1/OG0002145.1/OG0002168.1/OG0002257.2/OG0002257.1/OG0002270.1/OG0002270.2/OG0002382.1/OG0002444.1/OG0002583.1/OG0002616.1/OG0002633.1/OG0002646.1/OG0002952.2/OG0002952.1/OG0003125.1/OG0003151.1/OG0003160.1/OG0003220.1/OG0003238.1/OG0003257.1/OG0003335.1/OG0003339.1/OG0003415.1/OG0003578.1/OG0003596.1/OG0003672.1/OG0003688.1/OG0003716.1/OG0003729.1/OG0003735.1/OG0003832.1/OG0004096.1/OG0004278.1/OG0004280.1/OG0004282.1/OG0004372.1/OG0004410.1/OG0004456.1/OG0004488.1/OG0004598.1/OG0004681.1/OG0004698.1/OG0004702.1/OG0004712.1/OG0004737.1/OG0004744.1/OG0004769.1/OG0004779.1/OG0004795.1/OG0004808.1/OG0004905.1/OG0004911.1/OG0004945.1/OG0005031.1/OG0005034.1/OG0005056.1/OG0005060.1/OG0005075.1/OG0005113.1/OG0005340.1/OG0005376.1/OG0005422.1/OG0005427.1/OG0005481.1/OG0005534.1/OG0005582.1/OG0005829.1/OG0005897.1/OG0005907.1/OG0006064.1/OG0006227.1/OG0006253.1/OG0006257.1/OG0006264.1/OG0006270.1/OG0006406.1/OG0006462.1/OG0006475.1/OG0006495.1/OG0006654.1/OG0006708.1/OG0006716.1/OG0006735.1/OG0006750.1/OG0006771.1/OG0006781.1/OG0006786.1/OG0006813.1/OG0006827.1/OG0006855.1/OG0006857.1/OG0006865.1/OG0006940.1/OG0006951.1/OG0007155.1/OG0007234.1/OG0007281.1/OG0007355.1/OG0007357.1/OG0007385.1/OG0007387.1/OG0007666.1/OG0007678.1/OG0007707.1/OG0007709.1/OG0007751.1/OG0007782.1/OG0007790.1/OG0007791.1/OG0007826.1/OG0008011.1/OG0008019.1/OG0008049.1/OG0008056.1/OG0008098.1/OG0008107.1/OG0008165.1/OG0008188.1/OG0008205.1/OG0008221.1/OG0008394.1/OG0008465.1/OG0008493.1/OG0008519.1/OG0008529.1/OG0008530.1/OG0008552.1/OG0008853.1/OG0008856.1/OG0009053.1/OG0009067.1/OG0009118.1/OG0009119.1/OG0009284.1/OG0009685.1/OG0009699.1/OG0010621.1/OG0010668.1/OG0011506.1</t>
  </si>
  <si>
    <t>OG0000266.6/OG0000266.3/OG0000266.5/OG0000266.1/OG0000266.2/OG0000266.4/OG0000377.1/OG0000377.3/OG0000377.2/OG0000572.2/OG0000572.1/OG0000821.1/OG0000821.3/OG0000821.2/OG0001000.1/OG0001000.2/OG0001373.1/OG0001573.1/OG0001632.1/OG0001795.2/OG0001795.1/OG0001920.1/OG0002011.1/OG0002011.2/OG0002181.1/OG0002181.2/OG0002186.1/OG0002287.1/OG0002306.2/OG0002306.1/OG0002527.1/OG0002582.1/OG0002593.1/OG0002658.1/OG0002724.1/OG0002813.1/OG0002817.2/OG0002817.1/OG0002831.1/OG0002905.1/OG0003293.1/OG0003315.1/OG0003315.2/OG0003350.1/OG0003353.1/OG0003447.1/OG0003454.1/OG0003568.2/OG0003568.1/OG0003671.1/OG0003874.1/OG0003887.1/OG0003959.1/OG0003960.1/OG0004075.1/OG0004150.1/OG0004381.1/OG0004446.1/OG0004501.1/OG0004638.1/OG0004687.1/OG0004687.2/OG0004706.1/OG0004837.1/OG0004847.1/OG0004956.1/OG0004966.1/OG0005012.1/OG0005069.1/OG0005125.1/OG0005129.1/OG0005190.1/OG0005439.1/OG0005449.2/OG0005449.1/OG0005518.1/OG0005548.1/OG0005562.1/OG0005572.1/OG0005576.1/OG0005596.1/OG0005600.1/OG0005605.1/OG0005606.1/OG0005609.1/OG0005695.1/OG0005706.1/OG0005715.1/OG0005776.1/OG0005803.1/OG0005810.1/OG0005822.1/OG0006078.1/OG0006184.1/OG0006225.1/OG0006383.1/OG0006389.1/OG0006392.1/OG0006412.1/OG0006594.1/OG0006836.1/OG0006883.1/OG0006964.1/OG0007144.1/OG0007225.1/OG0007344.1/OG0007360.1/OG0007366.1/OG0007441.1/OG0007459.1/OG0007590.1/OG0007594.1/OG0007602.1/OG0007786.1/OG0007859.1/OG0008059.1/OG0008116.1/OG0008269.1/OG0008563.1/OG0008623.1/OG0008786.1/OG0009154.1/OG0009738.1/OG0010076.1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</si>
  <si>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0000163.2/OG0000163.3/OG0000163.4/OG0000163.6/OG0000163.1/OG0000163.5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0000257.3/OG0000257.1/OG0000257.2/OG0000265.3/OG0000265.1/OG0000265.2/OG0000265.4/OG0000265.5/OG0000267.4/OG0000267.1/OG0000267.2/OG0000267.5/OG0000267.3/OG0000269.4/OG0000269.2/OG0000269.3/OG0000269.1/OG0000276.4/OG0000276.1/OG0000276.2/OG0000276.3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0000344.3/OG0000344.1/OG0000344.4/OG0000344.2/OG0000354.3/OG0000354.2/OG0000354.1/OG0000356.4/OG0000356.1/OG0000356.2/OG0000356.3/OG0000358.2/OG0000358.1/OG0000358.3/OG0000358.4/OG0000363.4/OG0000363.1/OG0000363.2/OG0000363.3/OG0000373.2/OG0000373.1/OG0000373.3/OG0000373.4/OG0000374.1/OG0000374.2/OG0000374.4/OG0000374.3/OG0000386.3/OG0000386.1/OG0000386.4/OG0000386.2/OG0000396.4/OG0000396.3/OG0000396.1/OG0000396.2/OG0000402.2/OG0000402.3/OG0000402.1/OG0000403.2/OG0000403.1/OG0000404.1/OG0000404.2/OG0000404.3/OG0000404.4/OG0000406.1/OG0000406.3/OG0000406.2/OG0000412.2/OG0000412.1/OG0000412.3/OG0000419.4/OG0000419.3/OG0000419.2/OG0000419.1/OG0000420.3/OG0000420.2/OG0000420.1/OG0000429.3/OG0000429.2/OG0000429.1/OG0000446.3/OG0000446.2/OG0000446.1/OG0000447.3/OG0000447.2/OG0000447.1/OG0000448.2/OG0000448.4/OG0000448.1/OG0000448.3/OG0000449.3/OG0000449.1/OG0000449.2/OG0000454.1/OG0000454.2/OG0000467.4/OG0000467.3/OG0000467.2/OG0000467.1/OG0000478.2/OG0000478.1/OG0000478.3/OG0000484.2/OG0000484.1/OG0000484.3/OG0000485.1/OG0000485.3/OG0000485.2/OG0000501.1/OG0000502.2/OG0000502.1/OG0000502.3/OG0000521.2/OG0000521.1/OG0000521.3/OG0000525.3/OG0000525.1/OG0000525.2/OG0000526.3/OG0000526.2/OG0000526.1/OG0000538.3/OG0000538.2/OG0000538.4/OG0000538.1/OG0000540.3/OG0000540.4/OG0000540.2/OG0000540.1/OG0000544.3/OG0000544.1/OG0000544.2/OG0000549.2/OG0000549.1/OG0000551.3/OG0000551.2/OG0000551.1/OG0000563.2/OG0000563.3/OG0000563.1/OG0000567.1/OG0000567.3/OG0000567.2/OG0000571.3/OG0000571.1/OG0000571.2/OG0000582.3/OG0000582.1/OG0000582.2/OG0000608.1/OG0000608.2/OG0000613.1/OG0000613.3/OG0000613.2/OG0000618.2/OG0000618.1/OG0000618.3/OG0000619.1/OG0000619.3/OG0000619.2/OG0000636.3/OG0000636.1/OG0000636.2/OG0000666.3/OG0000666.2/OG0000666.1/OG0000671.3/OG0000671.1/OG0000671.2/OG0000676.3/OG0000676.1/OG0000676.2/OG0000686.1/OG0000686.2/OG0000686.3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0000730.2/OG0000730.1/OG0000737.1/OG0000737.3/OG0000737.2/OG0000741.2/OG0000741.1/OG0000741.3/OG0000746.1/OG0000746.2/OG0000756.1/OG0000763.1/OG0000763.2/OG0000770.2/OG0000770.1/OG0000772.1/OG0000772.2/OG0000782.1/OG0000782.3/OG0000782.2/OG0000785.1/OG0000785.2/OG0000793.1/OG0000793.2/OG0000795.1/OG0000795.2/OG0000812.1/OG0000812.2/OG0000812.3/OG0000815.1/OG0000815.2/OG0000828.1/OG0000828.2/OG0000834.2/OG0000834.1/OG0000862.2/OG0000862.1/OG0000866.3/OG0000866.2/OG0000866.1/OG0000868.2/OG0000868.1/OG0000868.3/OG0000869.1/OG0000869.2/OG0000883.1/OG0000883.2/OG0000883.3/OG0000893.1/OG0000893.2/OG0000897.2/OG0000897.1/OG0000918.2/OG0000918.3/OG0000918.1/OG0000920.2/OG0000920.1/OG0000921.3/OG0000921.1/OG0000921.2/OG0000932.3/OG0000932.1/OG0000932.2/OG0000935.2/OG0000935.1/OG0000938.1/OG0000938.3/OG0000938.2/OG0000942.2/OG0000942.3/OG0000942.1/OG0000945.1/OG0000945.2/OG0000947.1/OG0000947.2/OG0000952.2/OG0000952.1/OG0000960.1/OG0000960.2/OG0000967.1/OG0000967.2/OG0000967.3/OG0000972.1/OG0000972.2/OG0000992.1/OG0000992.2/OG0000994.2/OG0000994.1/OG0000997.1/OG0000997.2/OG0000999.2/OG0000999.1/OG0001001.1/OG0001001.2/OG0001003.1/OG0001003.2/OG0001004.2/OG0001004.1/OG0001006.1/OG0001006.2/OG0001017.1/OG0001017.2/OG0001018.2/OG0001018.3/OG0001018.1/OG0001021.1/OG0001025.2/OG0001025.1/OG0001025.3/OG0001029.2/OG0001029.1/OG0001033.2/OG0001033.1/OG0001034.2/OG0001034.1/OG0001049.2/OG0001049.1/OG0001050.2/OG0001050.1/OG0001052.2/OG0001052.1/OG0001053.1/OG0001053.2/OG0001053.3/OG0001055.1/OG0001055.2/OG0001078.2/OG0001078.3/OG0001078.1/OG0001081.2/OG0001081.1/OG0001087.1/OG0001087.2/OG0001090.1/OG0001090.2/OG0001118.1/OG0001118.2/OG0001120.2/OG0001120.1/OG0001127.2/OG0001127.1/OG0001128.1/OG0001128.2/OG0001149.1/OG0001149.2/OG0001153.2/OG0001153.1/OG0001154.1/OG0001154.2/OG0001157.2/OG0001157.1/OG0001158.2/OG0001158.1/OG0001162.1/OG0001162.2/OG0001164.2/OG0001164.1/OG0001167.1/OG0001167.2/OG0001169.2/OG0001169.1/OG0001170.2/OG0001170.1/OG0001172.2/OG0001172.1/OG0001173.2/OG0001173.1/OG0001176.1/OG0001176.2/OG0001193.1/OG0001193.2/OG0001203.2/OG0001203.1/OG0001218.2/OG0001218.1/OG0001222.1/OG0001222.2/OG0001223.1/OG0001223.2/OG0001225.2/OG0001225.1/OG0001243.2/OG0001243.1/OG0001247.1/OG0001247.2/OG0001248.1/OG0001248.2/OG0001251.2/OG0001251.1/OG0001257.1/OG0001257.2/OG0001259.2/OG0001259.1/OG0001262.2/OG0001262.1/OG0001267.2/OG0001267.1/OG0001269.2/OG0001269.1/OG0001271.2/OG0001271.1/OG0001275.2/OG0001275.1/OG0001276.2/OG0001276.1/OG0001278.2/OG0001278.1/OG0001326.1/OG0001342.2/OG0001342.1/OG0001358.1/OG0001358.2/OG0001365.2/OG0001365.1/OG0001369.1/OG0001374.2/OG0001374.1/OG0001395.2/OG0001395.1/OG0001401.3/OG0001401.2/OG0001401.1/OG0001403.2/OG0001403.1/OG0001407.1/OG0001407.2/OG0001412.2/OG0001412.1/OG0001420.1/OG0001421.2/OG0001421.1/OG0001466.2/OG0001466.1/OG0001467.2/OG0001467.1/OG0001469.2/OG0001469.1/OG0001509.2/OG0001509.1/OG0001512.1/OG0001512.2/OG0001513.2/OG0001513.1/OG0001514.2/OG0001514.1/OG0001523.1/OG0001523.2/OG0001543.2/OG0001543.1/OG0001552.2/OG0001552.1/OG0001559.2/OG0001559.1/OG0001569.1/OG0001578.2/OG0001578.1/OG0001597.1/OG0001597.2/OG0001598.2/OG0001598.1/OG0001607.2/OG0001607.1/OG0001616.1/OG0001616.2/OG0001631.2/OG0001631.1/OG0001635.1/OG0001639.1/OG0001639.2/OG0001640.1/OG0001640.2/OG0001645.2/OG0001645.1/OG0001648.2/OG0001648.1/OG0001652.1/OG0001652.2/OG0001661.1/OG0001661.2/OG0001670.2/OG0001670.1/OG0001690.1/OG0001694.2/OG0001694.1/OG0001697.2/OG0001697.1/OG0001706.1/OG0001706.2/OG0001712.1/OG0001712.2/OG0001714.2/OG0001714.1/OG0001716.1/OG0001716.2/OG0001718.1/OG0001719.1/OG0001743.1/OG0001743.2/OG0001752.2/OG0001752.1/OG0001764.2/OG0001764.1/OG0001765.1/OG0001768.1/OG0001772.2/OG0001772.1/OG0001774.1/OG0001774.2/OG0001782.1/OG0001782.2/OG0001783.1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0002024.1/OG0002024.2/OG0002031.2/OG0002031.1/OG0002033.1/OG0002040.2/OG0002040.1/OG0002047.1/OG0002047.2/OG0002051.1/OG0002056.1/OG0002064.2/OG0002064.1/OG0002067.1/OG0002071.1/OG0002071.2/OG0002075.2/OG0002075.1/OG0002076.1/OG0002076.2/OG0002079.1/OG0002107.2/OG0002107.1/OG0002108.1/OG0002120.1/OG0002120.2/OG0002134.1/OG0002142.1/OG0002142.2/OG0002144.1/OG0002144.2/OG0002146.1/OG0002150.2/OG0002150.1/OG0002152.1/OG0002152.2/OG0002154.1/OG0002154.2/OG0002163.1/OG0002163.2/OG0002164.2/OG0002164.1/OG0002167.1/OG0002174.1/OG0002178.1/OG0002178.2/OG0002179.1/OG0002228.1/OG0002232.1/OG0002236.1/OG0002236.2/OG0002237.1/OG0002267.1/OG0002276.1/OG0002284.1/OG0002292.2/OG0002292.1/OG0002295.1/OG0002298.1/OG0002342.1/OG0002342.2/OG0002343.1/OG0002343.2/OG0002350.1/OG0002350.2/OG0002358.1/OG0002358.2/OG0002359.1/OG0002361.2/OG0002361.1/OG0002364.1/OG0002364.2/OG0002369.1/OG0002375.1/OG0002377.1/OG0002377.2/OG0002381.2/OG0002381.1/OG0002384.1/OG0002387.1/OG0002403.2/OG0002403.1/OG0002409.1/OG0002413.1/OG0002432.1/OG0002432.2/OG0002443.2/OG0002443.1/OG0002451.1/OG0002451.2/OG0002454.1/OG0002454.2/OG0002460.1/OG0002464.1/OG0002464.2/OG0002466.1/OG0002468.1/OG0002468.2/OG0002469.1/OG0002472.1/OG0002475.1/OG0002477.1/OG0002482.1/OG0002502.1/OG0002514.1/OG0002514.2/OG0002515.1/OG0002518.1/OG0002551.1/OG0002551.2/OG0002553.1/OG0002557.2/OG0002557.1/OG0002572.1/OG0002575.1/OG0002584.1/OG0002584.2/OG0002591.1/OG0002594.2/OG0002594.1/OG0002597.1/OG0002597.2/OG0002601.1/OG0002602.2/OG0002602.1/OG0002607.1/OG0002614.1/OG0002615.1/OG0002621.1/OG0002623.2/OG0002623.1/OG0002626.1/OG0002643.1/OG0002649.1/OG0002650.1/OG0002650.2/OG0002656.1/OG0002659.1/OG0002666.1/OG0002668.2/OG0002668.1/OG0002670.1/OG0002709.1/OG0002730.1/OG0002731.2/OG0002731.1/OG0002732.1/OG0002743.1/OG0002743.2/OG0002746.1/OG0002748.1/OG0002754.1/OG0002761.1/OG0002762.2/OG0002762.1/OG0002766.2/OG0002766.1/OG0002773.1/OG0002774.2/OG0002774.1/OG0002790.1/OG0002794.2/OG0002794.1/OG0002797.1/OG0002798.1/OG0002798.2/OG0002804.1/OG0002807.1/OG0002810.1/OG0002812.1/OG0002825.2/OG0002825.1/OG0002867.2/OG0002867.1/OG0002871.1/OG0002874.1/OG0002887.1/OG0002887.2/OG0002915.1/OG0002916.1/OG0002918.1/OG0002920.1/OG0002923.1/OG0002926.1/OG0002932.1/OG0002934.1/OG0002943.2/OG0002943.1/OG0002946.1/OG0002947.2/OG0002947.1/OG0002949.1/OG0002949.2/OG0002954.1/OG0002955.1/OG0002957.1/OG0002959.1/OG0002964.1/OG0002971.1/OG0003026.1/OG0003029.1/OG0003031.1/OG0003054.1/OG0003061.1/OG0003066.1/OG0003068.1/OG0003078.1/OG0003088.1/OG0003090.1/OG0003095.1/OG0003098.1/OG0003116.1/OG0003132.1/OG0003137.1/OG0003138.1/OG0003146.1/OG0003148.1/OG0003155.2/OG0003155.1/OG0003164.1/OG0003190.1/OG0003217.1/OG0003218.1/OG0003221.1/OG0003243.1/OG0003256.1/OG0003264.1/OG0003266.2/OG0003266.1/OG0003270.1/OG0003276.1/OG0003277.1/OG0003280.1/OG0003291.1/OG0003292.1/OG0003318.1/OG0003326.1/OG0003328.1/OG0003333.1/OG0003343.1/OG0003344.1/OG0003421.1/OG0003423.1/OG0003424.1/OG0003425.1/OG0003427.1/OG0003435.1/OG0003442.1/OG0003456.1/OG0003473.1/OG0003479.1/OG0003481.1/OG0003484.1/OG0003487.1/OG0003490.1/OG0003492.1/OG0003499.1/OG0003510.1/OG0003511.1/OG0003522.1/OG0003523.1/OG0003525.1/OG0003527.1/OG0003529.1/OG0003539.1/OG0003558.1/OG0003564.1/OG0003569.1/OG0003571.1/OG0003582.1/OG0003584.1/OG0003590.1/OG0003591.1/OG0003593.1/OG0003594.1/OG0003642.1/OG0003647.1/OG0003659.1/OG0003679.1/OG0003683.1/OG0003690.1/OG0003691.1/OG0003699.1/OG0003702.1/OG0003703.1/OG0003715.1/OG0003718.1/OG0003721.1/OG0003730.1/OG0003731.1/OG0003750.1/OG0003752.1/OG0003754.1/OG0003755.1/OG0003759.1/OG0003759.2/OG0003764.1/OG0003774.1/OG0003775.1/OG0003776.1/OG0003778.1/OG0003779.1/OG0003791.1/OG0003798.1/OG0003799.1/OG0003801.1/OG0003819.1/OG0003821.1/OG0003826.1/OG0003827.1/OG0003829.1/OG0003831.1/OG0003838.1/OG0003846.1/OG0003855.1/OG0003919.1/OG0003945.1/OG0003946.1/OG0003952.1/OG0003953.1/OG0003955.1/OG0003961.1/OG0003963.1/OG0003969.1/OG0003972.1/OG0003973.1/OG0003990.1/OG0003993.1/OG0003997.1/OG0004000.1/OG0004016.1/OG0004017.1/OG0004029.1/OG0004033.1/OG0004038.1/OG0004042.1/OG0004044.1/OG0004045.1/OG0004047.1/OG0004068.1/OG0004069.1/OG0004084.1/OG0004085.1/OG0004089.1/OG0004092.1/OG0004093.1/OG0004106.1/OG0004108.1/OG0004111.1/OG0004112.1/OG0004112.2/OG0004125.1/OG0004129.1/OG0004130.1/OG0004135.1/OG0004138.1/OG0004139.1/OG0004144.1/OG0004149.1/OG0004155.1/OG0004160.1/OG0004204.1/OG0004223.1/OG0004234.1/OG0004238.1/OG0004246.1/OG0004250.1/OG0004251.1/OG0004260.1/OG0004269.1/OG0004273.1/OG0004281.1/OG0004283.1/OG0004287.1/OG0004288.1/OG0004289.1/OG0004292.1/OG0004294.1/OG0004300.1/OG0004301.1/OG0004305.1/OG0004306.1/OG0004309.1/OG0004311.1/OG0004315.1/OG0004319.1/OG0004333.1/OG0004335.1/OG0004338.1/OG0004351.1/OG0004354.1/OG0004357.1/OG0004363.1/OG0004365.1/OG0004370.1/OG0004371.1/OG0004387.1/OG0004388.1/OG0004389.1/OG0004391.1/OG0004396.1/OG0004397.1/OG0004404.1/OG0004408.1/OG0004409.1/OG0004413.1/OG0004423.1/OG0004425.1/OG0004426.1/OG0004428.1/OG0004433.1/OG0004437.1/OG0004439.1/OG0004451.1/OG0004455.1/OG0004469.1/OG0004480.1/OG0004493.1/OG0004538.1/OG0004544.1/OG0004563.1/OG0004568.1/OG0004576.1/OG0004579.1/OG0004589.1/OG0004591.1/OG0004596.1/OG0004602.1/OG0004614.1/OG0004618.1/OG0004620.1/OG0004632.1/OG0004634.1/OG0004636.1/OG0004637.1/OG0004653.1/OG0004656.1/OG0004662.1/OG0004665.1/OG0004690.1/OG0004691.1/OG0004703.1/OG0004711.1/OG0004718.1/OG0004726.1/OG0004729.1/OG0004735.1/OG0004742.1/OG0004746.1/OG0004749.1/OG0004751.1/OG0004755.1/OG0004768.1/OG0004776.1/OG0004778.1/OG0004782.1/OG0004785.1/OG0004791.1/OG0004796.1/OG0004797.1/OG0004811.1/OG0004815.1/OG0004883.1/OG0004904.1/OG0004908.1/OG0004912.1/OG0004918.1/OG0004930.1/OG0004943.1/OG0004948.1/OG0004949.1/OG0004952.1/OG0004955.1/OG0004971.1/OG0004974.1/OG0004981.1/OG0004992.1/OG0004994.1/OG0005000.1/OG0005003.1/OG0005013.1/OG0005017.1/OG0005027.1/OG0005035.1/OG0005043.1/OG0005051.1/OG0005053.1/OG0005055.1/OG0005059.1/OG0005065.1/OG0005072.1/OG0005073.1/OG0005078.1/OG0005081.1/OG0005091.1/OG0005092.1/OG0005102.1/OG0005103.1/OG0005111.1/OG0005114.1/OG0005115.1/OG0005116.1/OG0005120.1/OG0005123.1/OG0005126.1/OG0005134.1/OG0005144.1/OG0005147.1/OG0005158.1/OG0005159.1/OG0005161.1/OG0005168.1/OG0005238.1/OG0005243.1/OG0005273.1/OG0005278.1/OG0005282.1/OG0005284.1/OG0005297.1/OG0005304.1/OG0005318.1/OG0005325.1/OG0005330.1/OG0005347.1/OG0005354.1/OG0005356.1/OG0005362.1/OG0005367.1/OG0005372.1/OG0005382.1/OG0005391.1/OG0005394.1/OG0005397.1/OG0005399.1/OG0005402.1/OG0005405.1/OG0005406.1/OG0005413.1/OG0005432.1/OG0005434.1/OG0005445.1/OG0005446.1/OG0005451.1/OG0005454.1/OG0005464.1/OG0005465.1/OG0005466.1/OG0005469.1/OG0005472.1/OG0005489.1/OG0005492.1/OG0005493.1/OG0005501.1/OG0005503.1/OG0005505.1/OG0005507.1/OG0005510.1/OG0005512.1/OG0005513.1/OG0005515.1/OG0005524.1/OG0005527.1/OG0005539.1/OG0005542.1/OG0005555.1/OG0005558.1/OG0005564.1/OG0005575.1/OG0005580.1/OG0005585.1/OG0005657.1/OG0005669.1/OG0005678.1/OG0005686.1/OG0005693.1/OG0005712.1/OG0005722.1/OG0005733.1/OG0005736.1/OG0005737.1/OG0005764.1/OG0005774.1/OG0005782.1/OG0005786.1/OG0005789.1/OG0005802.1/OG0005812.1/OG0005813.1/OG0005815.1/OG0005819.1/OG0005821.1/OG0005825.1/OG0005838.1/OG0005839.1/OG0005845.1/OG0005850.1/OG0005852.1/OG0005867.1/OG0005871.1/OG0005877.1/OG0005893.1/OG0005899.1/OG0005913.1/OG0005930.1/OG0005932.1/OG0005940.1/OG0005963.1/OG0005980.1/OG0005981.1/OG0005983.1/OG0005998.1/OG0006033.1/OG0006052.1/OG0006060.1/OG0006185.1/OG0006198.1/OG0006234.1/OG0006248.1/OG0006256.1/OG0006261.1/OG0006275.1/OG0006279.1/OG0006305.1/OG0006307.1/OG0006319.1/OG0006321.1/OG0006333.1/OG0006340.1/OG0006342.1/OG0006351.1/OG0006366.1/OG0006368.1/OG0006371.1/OG0006375.1/OG0006379.1/OG0006381.1/OG0006382.1/OG0006394.1/OG0006395.1/OG0006410.1/OG0006422.1/OG0006429.1/OG0006439.1/OG0006441.1/OG0006442.1/OG0006457.1/OG0006464.1/OG0006465.1/OG0006486.1/OG0006503.1/OG0006515.1/OG0006519.1/OG0006600.1/OG0006626.1/OG0006656.1/OG0006659.1/OG0006671.1/OG0006680.1/OG0006683.1/OG0006685.1/OG0006710.1/OG0006727.1/OG0006729.1/OG0006741.1/OG0006751.1/OG0006752.1/OG0006765.1/OG0006774.1/OG0006778.1/OG0006801.1/OG0006819.1/OG0006820.1/OG0006837.1/OG0006842.1/OG0006846.1/OG0006850.1/OG0006860.1/OG0006866.1/OG0006873.1/OG0006889.1/OG0006894.1/OG0006901.1/OG0006913.1/OG0006915.1/OG0006918.1/OG0006919.1/OG0006922.1/OG0006931.1/OG0006933.1/OG0006934.1/OG0006954.1/OG0007063.1/OG0007074.1/OG0007085.1/OG0007091.1/OG0007098.1/OG0007130.1/OG0007132.1/OG0007183.1/OG0007195.1/OG0007197.1/OG0007200.1/OG0007223.1/OG0007241.1/OG0007243.1/OG0007280.1/OG0007282.1/OG0007299.1/OG0007301.1/OG0007319.1/OG0007349.1/OG0007354.1/OG0007372.1/OG0007432.1/OG0007608.1/OG0007624.1/OG0007634.1/OG0007638.1/OG0007648.1/OG0007650.1/OG0007719.1/OG0007734.1/OG0007737.1/OG0007766.1/OG0007768.1/OG0007787.1/OG0007809.1/OG0007812.1/OG0007820.1/OG0007832.1/OG0007980.1/OG0007998.1/OG0008000.1/OG0008008.1/OG0008053.1/OG0008071.1/OG0008076.1/OG0008083.1/OG0008106.1/OG0008113.1/OG0008130.1/OG0008140.1/OG0008168.1/OG0008398.1/OG0008485.1/OG0008490.1/OG0008508.1/OG0008553.1/OG0008560.1/OG0008782.1/OG0009051.1/OG0009072.1/OG0009116.1</t>
  </si>
  <si>
    <t>OG0000030.8/OG0000030.7/OG0000030.12/OG0000030.6/OG0000030.1/OG0000030.4/OG0000030.9/OG0000030.10/OG0000030.14/OG0000030.2/OG0000030.3/OG0000030.13/OG0000030.5/OG0000030.11/OG0000340.4/OG0000340.1/OG0000340.3/OG0000340.2/OG0000809.3/OG0000809.1/OG0000809.2/OG0000868.2/OG0000868.1/OG0000868.3/OG0001648.2/OG0001648.1/OG0002072.2/OG0002072.1/OG0003695.1</t>
  </si>
  <si>
    <t>OG0005732.1</t>
  </si>
  <si>
    <t>OG0001468.1/OG0001468.2</t>
  </si>
  <si>
    <t>OG0001570.1/OG0001570.2</t>
  </si>
  <si>
    <t>OG0000055.1/OG0000055.14/OG0000055.7/OG0000055.10/OG0000055.3/OG0000055.12/OG0000055.6/OG0000055.4/OG0000055.13/OG0000055.8/OG0000055.9/OG0000055.2/OG0000055.5/OG0000055.11/OG0000286.3/OG0000286.6/OG0000286.7/OG0000286.1/OG0000286.4/OG0000286.2/OG0000286.5/OG0002608.2/OG0002608.1/OG0005860.1</t>
  </si>
  <si>
    <t>OG0006902.1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</si>
  <si>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0000114.2/OG0000114.1/OG0000114.3/OG0000114.5/OG0000114.4/OG0000180.6/OG0000180.4/OG0000180.3/OG0000180.2/OG0000180.5/OG0000180.1/OG0000328.1/OG0000328.4/OG0000328.3/OG0000328.2/OG0000372.5/OG0000372.3/OG0000372.4/OG0000372.1/OG0000372.2/OG0000431.2/OG0000431.1/OG0000431.3/OG0000541.1/OG0000541.2/OG0000541.3/OG0000636.3/OG0000636.1/OG0000636.2/OG0001529.2/OG0001529.1/OG0001685.1/OG0002562.1/OG0003311.2/OG0003311.1/OG0003504.1/OG0003577.1/OG0004004.1/OG0004380.1/OG0005411.1/OG0006239.1/OG0006684.1/OG0008074.1/OG0008811.1</t>
  </si>
  <si>
    <t>OG0000825.1/OG0000825.3/OG0000825.2/OG0001440.1/OG0001440.2</t>
  </si>
  <si>
    <t>OG0000098.9/OG0000098.6/OG0000098.5/OG0000098.3/OG0000098.8/OG0000098.7/OG0000098.4/OG0000098.1/OG0000098.2/OG0000730.2/OG0000730.1/OG0002016.2/OG0002016.1/OG0002431.1/OG0002431.2/OG0002850.1</t>
  </si>
  <si>
    <t>OG0004128.1/OG0008134.1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</si>
  <si>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0000324.2/OG0000324.4/OG0000324.1/OG0000324.3/OG0000374.1/OG0000374.2/OG0000374.4/OG0000374.3/OG0000397.2/OG0000397.3/OG0000397.1/OG0000397.4/OG0000648.2/OG0000648.1/OG0000703.2/OG0000703.1/OG0001715.2/OG0001715.1/OG0001747.1/OG0001747.2/OG0001979.1/OG0002463.1/OG0003540.1/OG0003991.1/OG0004019.1/OG0004256.1/OG0004432.1/OG0005571.1/OG0008055.1</t>
  </si>
  <si>
    <t>OG0001747.1/OG0001747.2/OG0003991.1/OG0004256.1</t>
  </si>
  <si>
    <t>OG0002473.1/OG0002473.2/OG0003097.1/OG0004327.1/OG0004666.1</t>
  </si>
  <si>
    <t>OG0000648.2/OG0000648.1/OG0000807.1/OG0000807.2/OG0000857.3/OG0000857.2/OG0000857.1/OG0001339.2/OG0001339.1/OG0001572.2/OG0001572.1/OG0001660.1/OG0001747.1/OG0001747.2/OG0001863.2/OG0001863.1/OG0004461.1/OG0006498.1/OG0006742.1</t>
  </si>
  <si>
    <t>OG0000648.2/OG0000648.1/OG0000807.1/OG0000807.2/OG0000857.3/OG0000857.2/OG0000857.1/OG0001339.2/OG0001339.1/OG0001448.2/OG0001448.1/OG0001572.2/OG0001572.1/OG0001660.1/OG0001747.1/OG0001747.2/OG0001863.2/OG0001863.1/OG0002062.2/OG0002062.1/OG0003417.1/OG0003711.1/OG0004327.1/OG0004461.1/OG0004925.1/OG0005938.1/OG0005990.1/OG0006498.1/OG0006742.1</t>
  </si>
  <si>
    <t>OG0001975.1/OG0004090.1</t>
  </si>
  <si>
    <t>OG0000663.3/OG0000663.2/OG0000663.1/OG0000728.3/OG0000728.1/OG0000728.2</t>
  </si>
  <si>
    <t>OG0002159.2/OG0002159.1/OG0002159.3/OG0002490.1/OG0002490.2/OG0003106.1</t>
  </si>
  <si>
    <t>OG0000387.2/OG0000387.1/OG0000387.4/OG0000387.3/OG0000491.1/OG0000491.2/OG0000491.3/OG0000691.2/OG0000691.1/OG0000797.1/OG0000797.3/OG0000797.2/OG0001268.1/OG0001268.2/OG0001627.1/OG0001627.2/OG0001751.2/OG0001751.1/OG0001834.1/OG0002207.1/OG0002207.2/OG0002412.2/OG0002412.1/OG0002782.1/OG0003142.1/OG0003788.1/OG0004083.1/OG0004115.1/OG0004304.1/OG0005361.1/OG0006794.1</t>
  </si>
  <si>
    <t>OG0003508.1</t>
  </si>
  <si>
    <t>OG0000044.13/OG0000044.11/OG0000044.6/OG0000044.14/OG0000044.8/OG0000044.12/OG0000044.10/OG0000044.7/OG0000044.4/OG0000044.5/OG0000044.9/OG0000044.1/OG0000044.3/OG0000044.2/OG0000213.4/OG0000213.3/OG0000213.1/OG0000213.2/OG0000213.6/OG0000213.5/OG0004632.1</t>
  </si>
  <si>
    <t>OG0000366.2/OG0000366.1/OG0000366.3</t>
  </si>
  <si>
    <t>OG0000612.2/OG0000612.3/OG0000612.1/OG0000958.2/OG0000958.1/OG0001195.1/OG0001915.1/OG0001940.1/OG0001975.1/OG0002168.1/OG0002257.2/OG0002257.1/OG0002588.2/OG0002588.1/OG0002913.1/OG0003102.2/OG0003102.1/OG0003238.1/OG0003246.1/OG0003257.1/OG0003335.1/OG0003746.1/OG0003978.1/OG0004090.1/OG0004280.1/OG0004456.1/OG0004607.1/OG0004795.1/OG0005376.1/OG0005388.1/OG0005422.1/OG0006257.1/OG0006374.1/OG0006451.1/OG0006654.1/OG0006761.1/OG0007087.1/OG0007125.1/OG0007385.1/OG0007666.1/OG0007691.1/OG0008098.1/OG0008144.1/OG0008205.1/OG0008442.1/OG0008443.1/OG0008491.1/OG0008552.1/OG0008803.1/OG0009053.1/OG0009100.1</t>
  </si>
  <si>
    <t>OG0000740.2/OG0000740.1/OG0000740.3/OG0000821.1/OG0000821.3/OG0000821.2/OG0001632.1/OG0001920.1/OG0002011.1/OG0002011.2/OG0002527.1/OG0002658.1/OG0003211.1/OG0003959.1/OG0004126.1/OG0004150.1/OG0004687.1/OG0004687.2/OG0004837.1/OG0004956.1/OG0005064.1/OG0005518.1/OG0005548.1/OG0005599.1/OG0005695.1/OG0005776.1/OG0005822.1/OG0006412.1/OG0006594.1/OG0006665.1/OG0006883.1/OG0007263.1/OG0007441.1/OG0007602.1/OG0007615.1/OG0007667.1/OG0008563.1/OG0009434.1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</si>
  <si>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0000102.3/OG0000102.1/OG0000102.2/OG0000102.6/OG0000102.5/OG0000102.4/OG0000102.7/OG0000102.8/OG0000107.5/OG0000107.3/OG0000107.7/OG0000107.4/OG0000107.1/OG0000107.2/OG0000107.8/OG0000107.6/OG0000111.6/OG0000111.2/OG0000111.5/OG0000111.1/OG0000111.3/OG0000111.4/OG0000200.4/OG0000200.5/OG0000200.2/OG0000200.6/OG0000200.3/OG0000200.1/OG0000232.4/OG0000232.2/OG0000232.5/OG0000232.1/OG0000232.3/OG0000242.3/OG0000242.5/OG0000242.2/OG0000242.4/OG0000242.1/OG0000256.4/OG0000256.5/OG0000256.3/OG0000256.1/OG0000256.2/OG0000267.4/OG0000267.1/OG0000267.2/OG0000267.5/OG0000267.3/OG0000274.1/OG0000274.4/OG0000274.5/OG0000274.2/OG0000274.3/OG0000298.3/OG0000298.4/OG0000298.5/OG0000298.1/OG0000298.2/OG0000300.2/OG0000300.3/OG0000300.1/OG0000337.3/OG0000337.1/OG0000337.2/OG0000366.2/OG0000366.1/OG0000366.3/OG0000388.3/OG0000388.2/OG0000388.1/OG0000540.3/OG0000540.4/OG0000540.2/OG0000540.1/OG0000549.2/OG0000549.1/OG0000555.1/OG0000555.2/OG0000555.3/OG0000557.3/OG0000557.2/OG0000557.1/OG0000558.2/OG0000558.3/OG0000558.1/OG0000582.3/OG0000582.1/OG0000582.2/OG0000648.2/OG0000648.1/OG0000689.3/OG0000689.1/OG0000689.2/OG0000691.2/OG0000691.1/OG0000708.2/OG0000708.3/OG0000708.1/OG0000737.1/OG0000737.3/OG0000737.2/OG0000785.1/OG0000785.2/OG0000792.1/OG0000792.2/OG0000793.1/OG0000793.2/OG0000807.1/OG0000807.2/OG0000812.1/OG0000812.2/OG0000812.3/OG0000825.1/OG0000825.3/OG0000825.2/OG0000847.1/OG0000847.2/OG0000857.3/OG0000857.2/OG0000857.1/OG0000883.1/OG0000883.2/OG0000883.3/OG0000897.2/OG0000897.1/OG0000935.2/OG0000935.1/OG0000942.2/OG0000942.3/OG0000942.1/OG0000960.1/OG0000960.2/OG0001006.1/OG0001006.2/OG0001087.1/OG0001087.2/OG0001108.1/OG0001108.2/OG0001110.1/OG0001110.2/OG0001127.2/OG0001127.1/OG0001128.1/OG0001128.2/OG0001149.1/OG0001149.2/OG0001153.2/OG0001153.1/OG0001159.1/OG0001159.2/OG0001162.1/OG0001162.2/OG0001173.2/OG0001173.1/OG0001193.1/OG0001193.2/OG0001194.2/OG0001194.1/OG0001245.2/OG0001245.1/OG0001247.1/OG0001247.2/OG0001266.2/OG0001266.1/OG0001274.1/OG0001274.2/OG0001276.2/OG0001276.1/OG0001339.2/OG0001339.1/OG0001343.2/OG0001343.1/OG0001407.1/OG0001407.2/OG0001412.2/OG0001412.1/OG0001420.1/OG0001440.1/OG0001440.2/OG0001454.1/OG0001454.2/OG0001512.1/OG0001512.2/OG0001572.2/OG0001572.1/OG0001631.2/OG0001631.1/OG0001635.1/OG0001660.1/OG0001682.1/OG0001682.2/OG0001714.2/OG0001714.1/OG0001718.1/OG0001747.1/OG0001747.2/OG0001813.1/OG0001814.1/OG0001814.2/OG0001817.2/OG0001817.1/OG0001837.1/OG0001837.2/OG0001863.2/OG0001863.1/OG0001918.1/OG0001929.1/OG0001932.1/OG0001932.2/OG0001980.1/OG0001980.2/OG0001993.1/OG0002106.1/OG0002107.2/OG0002107.1/OG0002146.1/OG0002173.1/OG0002173.2/OG0002223.1/OG0002384.1/OG0002409.1/OG0002431.1/OG0002431.2/OG0002455.1/OG0002469.1/OG0002551.1/OG0002551.2/OG0002556.1/OG0002572.1/OG0002579.2/OG0002579.1/OG0002598.1/OG0002598.2/OG0002601.1/OG0002661.1/OG0002664.1/OG0002668.2/OG0002668.1/OG0002730.1/OG0002742.1/OG0002746.1/OG0002762.2/OG0002762.1/OG0002794.2/OG0002794.1/OG0002856.1/OG0002856.2/OG0002915.1/OG0002916.1/OG0002937.1/OG0002937.2/OG0002941.2/OG0002941.1/OG0002944.1/OG0002949.1/OG0002949.2/OG0002955.1/OG0002956.1/OG0002956.2/OG0003028.1/OG0003028.2/OG0003231.1/OG0003270.1/OG0003279.1/OG0003292.1/OG0003317.1/OG0003344.1/OG0003431.1/OG0003456.1/OG0003457.1/OG0003477.1/OG0003494.1/OG0003503.1/OG0003511.1/OG0003525.1/OG0003558.1/OG0003582.1/OG0003590.1/OG0003699.1/OG0003704.1/OG0003704.2/OG0003726.2/OG0003726.1/OG0003738.1/OG0003754.1/OG0003774.1/OG0003779.1/OG0003819.1/OG0003919.1/OG0003990.1/OG0004009.1/OG0004011.1/OG0004038.1/OG0004044.1/OG0004045.1/OG0004112.1/OG0004112.2/OG0004119.1/OG0004127.1/OG0004207.1/OG0004249.1/OG0004251.1/OG0004293.1/OG0004321.1/OG0004333.1/OG0004338.1/OG0004342.1/OG0004354.1/OG0004355.1/OG0004391.1/OG0004408.1/OG0004417.1/OG0004419.1/OG0004461.1/OG0004489.1/OG0004493.1/OG0004563.1/OG0004566.1/OG0004576.1/OG0004611.1/OG0004618.1/OG0004630.1/OG0004648.1/OG0004653.1/OG0004699.2/OG0004699.1/OG0004711.1/OG0004723.1/OG0004729.1/OG0004742.1/OG0004757.1/OG0004778.1/OG0004789.1/OG0004815.1/OG0004981.1/OG0005013.1/OG0005035.1/OG0005039.1/OG0005090.1/OG0005102.1/OG0005103.1/OG0005120.1/OG0005159.1/OG0005163.1/OG0005243.1/OG0005272.1/OG0005293.1/OG0005297.1/OG0005338.1/OG0005402.1/OG0005406.1/OG0005488.1/OG0005527.1/OG0005535.1/OG0005542.1/OG0005580.1/OG0005583.1/OG0005657.1/OG0005664.1/OG0005686.1/OG0005693.1/OG0005720.1/OG0005733.1/OG0005771.1/OG0005797.1/OG0005819.1/OG0005821.1/OG0005850.1/OG0005852.1/OG0005871.1/OG0005998.1/OG0006025.1/OG0006056.1/OG0006193.1/OG0006198.1/OG0006234.1/OG0006238.1/OG0006249.1/OG0006308.1/OG0006321.1/OG0006381.1/OG0006386.1/OG0006498.1/OG0006507.1/OG0006513.1/OG0006515.1/OG0006516.1/OG0006650.1/OG0006679.1/OG0006742.1/OG0006837.1/OG0006918.1/OG0006946.1/OG0007098.1/OG0007122.1/OG0007195.1/OG0007197.1/OG0007243.1/OG0007280.1/OG0007282.1/OG0007314.1/OG0007706.1/OG0007756.1/OG0007808.1/OG0007819.1/OG0007985.1/OG0007997.1/OG0008008.1/OG0008177.1/OG0009116.1</t>
  </si>
  <si>
    <t>OG0000692.1/OG0000692.2/OG0000692.4/OG0000692.3/OG0001975.1/OG0002032.1/OG0002032.2/OG0002913.1/OG0004090.1/OG0004128.1/OG0004282.1/OG0004779.1/OG0007751.1/OG0008856.1</t>
  </si>
  <si>
    <t>OG0001370.1/OG0001370.2/OG0001632.1/OG0003211.1/OG0003749.1/OG0005600.1/OG0005706.1/OG0005715.1/OG0006383.1/OG0007590.1/OG0008563.1/OG0008883.1/OG0009434.1</t>
  </si>
  <si>
    <t>OG0000106.2/OG0000106.3/OG0000106.5/OG0000106.4/OG0000106.7/OG0000106.6/OG0000106.1/OG0000111.6/OG0000111.2/OG0000111.5/OG0000111.1/OG0000111.3/OG0000111.4/OG0000388.3/OG0000388.2/OG0000388.1/OG0000555.1/OG0000555.2/OG0000555.3/OG0000619.1/OG0000619.3/OG0000619.2/OG0000648.2/OG0000648.1/OG0000807.1/OG0000807.2/OG0000857.3/OG0000857.2/OG0000857.1/OG0000883.1/OG0000883.2/OG0000883.3/OG0000932.3/OG0000932.1/OG0000932.2/OG0001025.2/OG0001025.1/OG0001025.3/OG0001033.2/OG0001033.1/OG0001081.2/OG0001081.1/OG0001153.2/OG0001153.1/OG0001309.1/OG0001309.2/OG0001339.2/OG0001339.1/OG0001572.2/OG0001572.1/OG0001598.2/OG0001598.1/OG0001616.1/OG0001616.2/OG0001660.1/OG0001747.1/OG0001747.2/OG0001855.1/OG0001855.2/OG0001863.2/OG0001863.1/OG0002033.1/OG0002106.1/OG0002154.1/OG0002154.2/OG0002163.1/OG0002163.2/OG0002223.1/OG0002292.2/OG0002292.1/OG0002369.1/OG0002454.1/OG0002454.2/OG0002468.1/OG0002468.2/OG0002573.1/OG0002664.1/OG0002762.2/OG0002762.1/OG0002771.1/OG0003098.1/OG0003217.1/OG0003264.1/OG0003326.1/OG0003328.1/OG0003421.1/OG0003430.1/OG0003755.1/OG0003768.1/OG0003827.1/OG0004311.1/OG0004413.1/OG0004591.1/OG0004648.1/OG0004699.2/OG0004699.1/OG0004904.1/OG0004994.1/OG0005059.1/OG0005102.1/OG0005123.1/OG0005127.1/OG0005278.1/OG0005304.1/OG0005402.1/OG0005406.1/OG0005825.1/OG0005981.1/OG0006012.1/OG0006261.1/OG0006351.1/OG0006429.1/OG0006441.1/OG0006679.1/OG0006866.1/OG0006922.1/OG0006954.1/OG0007297.1/OG0007299.1/OG0007648.1/OG0007812.1</t>
  </si>
  <si>
    <t>OG0000237.2/OG0000237.1/OG0000237.3/OG0000237.4/OG0000237.5/OG0000616.2/OG0000616.1/OG0000616.3</t>
  </si>
  <si>
    <t>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0000074.1/OG0000074.8/OG0000074.3/OG0000074.2/OG0000074.6/OG0000074.5/OG0000074.7/OG0000074.4/OG0000089.4/OG0000089.8/OG0000089.5/OG0000089.2/OG0000089.6/OG0000089.3/OG0000089.7/OG0000089.1/OG0000091.3/OG0000091.4/OG0000091.7/OG0000091.1/OG0000091.6/OG0000091.5/OG0000091.8/OG0000091.2/OG0000109.4/OG0000109.8/OG0000109.1/OG0000109.3/OG0000109.7/OG0000109.6/OG0000109.9/OG0000109.5/OG0000109.2/OG0000114.2/OG0000114.1/OG0000114.3/OG0000114.5/OG0000114.4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0000157.5/OG0000157.4/OG0000157.3/OG0000157.1/OG0000157.6/OG0000157.2/OG0000168.1/OG0000168.4/OG0000168.2/OG0000168.3/OG0000168.5/OG0000170.2/OG0000170.4/OG0000170.1/OG0000170.3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0000189.1/OG0000189.4/OG0000189.3/OG0000189.2/OG0000189.5/OG0000192.1/OG0000192.2/OG0000192.5/OG0000192.4/OG0000192.3/OG0000202.5/OG0000202.4/OG0000202.1/OG0000202.6/OG0000202.2/OG0000202.3/OG0000218.4/OG0000218.2/OG0000218.1/OG0000218.3/OG0000218.5/OG0000222.2/OG0000222.1/OG0000222.4/OG0000222.5/OG0000222.3/OG0000247.4/OG0000247.5/OG0000247.1/OG0000247.3/OG0000247.2/OG0000265.3/OG0000265.1/OG0000265.2/OG0000265.4/OG0000265.5/OG0000269.4/OG0000269.2/OG0000269.3/OG0000269.1/OG0000276.4/OG0000276.1/OG0000276.2/OG0000276.3/OG0000278.4/OG0000278.2/OG0000278.1/OG0000278.3/OG0000278.5/OG0000283.4/OG0000283.3/OG0000283.1/OG0000283.2/OG0000292.1/OG0000292.2/OG0000292.3/OG0000299.2/OG0000299.4/OG0000299.3/OG0000299.1/OG0000305.1/OG0000305.4/OG0000305.2/OG0000305.3/OG0000312.1/OG0000318.4/OG0000318.2/OG0000318.1/OG0000318.3/OG0000320.4/OG0000320.3/OG0000320.2/OG0000320.1/OG0000320.5/OG0000321.4/OG0000321.2/OG0000321.1/OG0000321.3/OG0000322.1/OG0000322.2/OG0000322.4/OG0000322.3/OG0000324.2/OG0000324.4/OG0000324.1/OG0000324.3/OG0000333.4/OG0000333.2/OG0000333.1/OG0000333.3/OG0000334.3/OG0000334.1/OG0000334.4/OG0000334.2/OG0000343.4/OG0000343.1/OG0000343.2/OG0000343.3/OG0000348.2/OG0000348.1/OG0000348.3/OG0000354.3/OG0000354.2/OG0000354.1/OG0000375.4/OG0000375.3/OG0000375.2/OG0000375.1/OG0000378.3/OG0000378.1/OG0000378.2/OG0000386.3/OG0000386.1/OG0000386.4/OG0000386.2/OG0000400.4/OG0000400.1/OG0000400.3/OG0000400.2/OG0000404.1/OG0000404.2/OG0000404.3/OG0000404.4/OG0000419.4/OG0000419.3/OG0000419.2/OG0000419.1/OG0000430.3/OG0000430.2/OG0000430.1/OG0000433.3/OG0000433.2/OG0000433.1/OG0000434.1/OG0000434.2/OG0000448.2/OG0000448.4/OG0000448.1/OG0000448.3/OG0000449.3/OG0000449.1/OG0000449.2/OG0000454.1/OG0000454.2/OG0000470.3/OG0000470.2/OG0000470.1/OG0000474.3/OG0000474.4/OG0000474.2/OG0000474.5/OG0000474.1/OG0000476.1/OG0000476.2/OG0000476.3/OG0000480.3/OG0000480.1/OG0000480.2/OG0000486.3/OG0000486.2/OG0000486.1/OG0000492.1/OG0000492.3/OG0000492.2/OG0000513.2/OG0000513.1/OG0000520.2/OG0000520.3/OG0000520.1/OG0000521.2/OG0000521.1/OG0000521.3/OG0000522.1/OG0000522.2/OG0000522.3/OG0000524.2/OG0000524.1/OG0000524.3/OG0000525.3/OG0000525.1/OG0000525.2/OG0000526.3/OG0000526.2/OG0000526.1/OG0000544.3/OG0000544.1/OG0000544.2/OG0000550.1/OG0000550.3/OG0000550.2/OG0000556.3/OG0000556.1/OG0000556.2/OG0000563.2/OG0000563.3/OG0000563.1/OG0000567.1/OG0000567.3/OG0000567.2/OG0000570.1/OG0000570.3/OG0000570.2/OG0000580.2/OG0000580.1/OG0000580.3/OG0000583.2/OG0000583.1/OG0000583.3/OG0000607.1/OG0000607.2/OG0000608.1/OG0000608.2/OG0000613.1/OG0000613.3/OG0000613.2/OG0000631.2/OG0000631.1/OG0000631.3/OG0000634.3/OG0000634.1/OG0000634.2/OG0000653.2/OG0000653.1/OG0000653.3/OG0000664.1/OG0000664.2/OG0000670.2/OG0000670.1/OG0000671.3/OG0000671.1/OG0000671.2/OG0000694.2/OG0000694.1/OG0000694.3/OG0000701.1/OG0000701.3/OG0000701.2/OG0000704.2/OG0000704.1/OG0000704.3/OG0000706.1/OG0000706.2/OG0000706.3/OG0000707.1/OG0000707.3/OG0000707.2/OG0000709.3/OG0000709.1/OG0000709.2/OG0000724.2/OG0000724.1/OG0000724.3/OG0000737.1/OG0000737.3/OG0000737.2/OG0000739.1/OG0000739.2/OG0000741.2/OG0000741.1/OG0000741.3/OG0000758.1/OG0000758.3/OG0000758.2/OG0000763.1/OG0000763.2/OG0000764.1/OG0000764.2/OG0000764.3/OG0000772.1/OG0000772.2/OG0000780.2/OG0000780.1/OG0000781.2/OG0000781.1/OG0000789.1/OG0000789.2/OG0000795.1/OG0000795.2/OG0000805.3/OG0000805.2/OG0000805.1/OG0000828.1/OG0000828.2/OG0000831.2/OG0000831.1/OG0000858.1/OG0000858.2/OG0000858.3/OG0000862.2/OG0000862.1/OG0000888.1/OG0000888.2/OG0000888.3/OG0000890.3/OG0000890.2/OG0000890.1/OG0000892.1/OG0000892.2/OG0000908.2/OG0000908.1/OG0000915.1/OG0000915.2/OG0000917.2/OG0000917.1/OG0000918.2/OG0000918.3/OG0000918.1/OG0000921.3/OG0000921.1/OG0000921.2/OG0000945.1/OG0000945.2/OG0000946.2/OG0000946.1/OG0000947.1/OG0000947.2/OG0000967.1/OG0000967.2/OG0000967.3/OG0000990.2/OG0000990.1/OG0001003.1/OG0001003.2/OG0001007.2/OG0001007.1/OG0001017.1/OG0001017.2/OG0001045.2/OG0001045.1/OG0001047.2/OG0001047.1/OG0001053.1/OG0001053.2/OG0001053.3/OG0001058.1/OG0001058.2/OG0001067.1/OG0001082.2/OG0001082.1/OG0001087.1/OG0001087.2/OG0001090.1/OG0001090.2/OG0001091.2/OG0001091.1/OG0001111.1/OG0001111.2/OG0001117.2/OG0001117.3/OG0001117.1/OG0001120.2/OG0001120.1/OG0001141.1/OG0001149.1/OG0001149.2/OG0001153.2/OG0001153.1/OG0001164.2/OG0001164.1/OG0001172.2/OG0001172.1/OG0001173.2/OG0001173.1/OG0001176.1/OG0001176.2/OG0001198.2/OG0001198.3/OG0001198.1/OG0001200.2/OG0001200.1/OG0001210.2/OG0001210.1/OG0001213.1/OG0001213.2/OG0001225.2/OG0001225.1/OG0001248.1/OG0001248.2/OG0001253.1/OG0001253.2/OG0001257.1/OG0001257.2/OG0001259.2/OG0001259.1/OG0001261.1/OG0001261.2/OG0001262.2/OG0001262.1/OG0001265.2/OG0001265.1/OG0001267.2/OG0001267.1/OG0001269.2/OG0001269.1/OG0001271.2/OG0001271.1/OG0001275.2/OG0001275.1/OG0001305.2/OG0001305.1/OG0001306.2/OG0001306.1/OG0001322.1/OG0001322.2/OG0001326.1/OG0001349.1/OG0001352.2/OG0001352.1/OG0001388.1/OG0001388.2/OG0001389.1/OG0001395.2/OG0001395.1/OG0001401.3/OG0001401.2/OG0001401.1/OG0001416.1/OG0001416.2/OG0001452.1/OG0001457.2/OG0001457.1/OG0001462.1/OG0001462.2/OG0001464.1/OG0001464.2/OG0001466.2/OG0001466.1/OG0001469.2/OG0001469.1/OG0001496.3/OG0001496.2/OG0001496.1/OG0001501.1/OG0001509.2/OG0001509.1/OG0001554.2/OG0001554.1/OG0001558.2/OG0001558.1/OG0001598.2/OG0001598.1/OG0001599.1/OG0001599.2/OG0001602.1/OG0001612.1/OG0001612.2/OG0001617.1/OG0001617.2/OG0001618.1/OG0001618.2/OG0001672.2/OG0001672.1/OG0001673.1/OG0001678.2/OG0001678.1/OG0001684.2/OG0001684.1/OG0001690.1/OG0001691.2/OG0001691.1/OG0001706.1/OG0001706.2/OG0001710.2/OG0001710.1/OG0001713.1/OG0001716.1/OG0001716.2/OG0001719.1/OG0001744.1/OG0001757.2/OG0001757.1/OG0001772.2/OG0001772.1/OG0001776.1/OG0001835.1/OG0001835.2/OG0001838.2/OG0001838.1/OG0001850.1/OG0001850.2/OG0001853.2/OG0001853.1/OG0001858.1/OG0001867.1/OG0001900.1/OG0001945.1/OG0001945.2/OG0001948.1/OG0001948.2/OG0001955.1/OG0001955.2/OG0001959.2/OG0001959.1/OG0001970.1/OG0001970.2/OG0001972.1/OG0001972.2/OG0001973.1/OG0001976.2/OG0001976.1/OG0001993.1/OG0002008.1/OG0002037.1/OG0002037.2/OG0002047.1/OG0002047.2/OG0002057.2/OG0002057.1/OG0002066.2/OG0002066.1/OG0002079.1/OG0002101.1/OG0002101.2/OG0002107.2/OG0002107.1/OG0002108.1/OG0002118.1/OG0002126.2/OG0002126.1/OG0002129.1/OG0002134.1/OG0002138.2/OG0002138.1/OG0002142.1/OG0002142.2/OG0002144.1/OG0002144.2/OG0002150.2/OG0002150.1/OG0002175.1/OG0002182.1/OG0002182.2/OG0002221.1/OG0002222.1/OG0002222.2/OG0002228.1/OG0002243.1/OG0002243.2/OG0002263.1/OG0002263.2/OG0002277.2/OG0002277.1/OG0002284.1/OG0002288.1/OG0002288.2/OG0002290.1/OG0002294.1/OG0002294.2/OG0002298.1/OG0002344.2/OG0002344.1/OG0002348.1/OG0002350.1/OG0002350.2/OG0002355.1/OG0002357.1/OG0002357.2/OG0002360.1/OG0002360.2/OG0002361.2/OG0002361.1/OG0002368.2/OG0002368.1/OG0002377.1/OG0002377.2/OG0002381.2/OG0002381.1/OG0002387.1/OG0002399.1/OG0002399.2/OG0002403.2/OG0002403.1/OG0002404.1/OG0002404.2/OG0002408.2/OG0002408.1/OG0002443.2/OG0002443.1/OG0002463.1/OG0002464.1/OG0002464.2/OG0002481.1/OG0002486.1/OG0002486.2/OG0002488.2/OG0002488.1/OG0002510.1/OG0002510.2/OG0002515.1/OG0002551.1/OG0002551.2/OG0002553.1/OG0002567.1/OG0002579.2/OG0002579.1/OG0002623.2/OG0002623.1/OG0002624.1/OG0002625.1/OG0002636.1/OG0002642.1/OG0002642.2/OG0002649.1/OG0002655.2/OG0002655.1/OG0002720.1/OG0002741.1/OG0002743.1/OG0002743.2/OG0002745.1/OG0002745.2/OG0002747.1/OG0002756.1/OG0002767.1/OG0002774.2/OG0002774.1/OG0002776.1/OG0002780.1/OG0002785.2/OG0002785.1/OG0002797.1/OG0002807.1/OG0002824.1/OG0002824.2/OG0002826.1/OG0002826.2/OG0002848.1/OG0002863.1/OG0002879.2/OG0002879.1/OG0002880.1/OG0002886.1/OG0002886.2/OG0002890.1/OG0002890.2/OG0002899.1/OG0002923.1/OG0002925.1/OG0002932.1/OG0002943.2/OG0002943.1/OG0002945.2/OG0002945.1/OG0002959.1/OG0002965.1/OG0002971.1/OG0003014.1/OG0003036.1/OG0003046.1/OG0003058.1/OG0003061.1/OG0003067.1/OG0003068.1/OG0003071.1/OG0003076.1/OG0003078.1/OG0003088.1/OG0003090.1/OG0003093.1/OG0003095.1/OG0003097.1/OG0003122.1/OG0003137.1/OG0003138.1/OG0003143.1/OG0003146.1/OG0003147.1/OG0003190.1/OG0003202.1/OG0003210.1/OG0003212.1/OG0003217.1/OG0003218.1/OG0003243.1/OG0003267.1/OG0003274.1/OG0003283.1/OG0003285.1/OG0003287.1/OG0003291.1/OG0003310.1/OG0003312.1/OG0003312.2/OG0003323.1/OG0003344.1/OG0003390.1/OG0003396.1/OG0003422.1/OG0003423.1/OG0003435.1/OG0003444.1/OG0003446.1/OG0003453.1/OG0003456.1/OG0003464.1/OG0003466.1/OG0003473.1/OG0003479.1/OG0003481.1/OG0003483.1/OG0003484.1/OG0003486.1/OG0003490.1/OG0003502.1/OG0003511.1/OG0003521.1/OG0003522.1/OG0003523.1/OG0003526.1/OG0003528.1/OG0003539.1/OG0003540.1/OG0003580.1/OG0003584.1/OG0003591.1/OG0003593.1/OG0003597.1/OG0003598.1/OG0003642.1/OG0003659.1/OG0003664.1/OG0003683.1/OG0003690.1/OG0003691.1/OG0003692.1/OG0003693.1/OG0003710.1/OG0003718.1/OG0003721.1/OG0003725.1/OG0003730.1/OG0003750.1/OG0003755.1/OG0003756.1/OG0003766.1/OG0003771.1/OG0003793.1/OG0003795.1/OG0003804.1/OG0003809.1/OG0003826.1/OG0003829.1/OG0003831.1/OG0003839.1/OG0003841.1/OG0003842.1/OG0003845.1/OG0003857.1/OG0003931.1/OG0003945.1/OG0003952.1/OG0003953.1/OG0003968.1/OG0003991.1/OG0003993.1/OG0003994.1/OG0004007.1/OG0004018.1/OG0004019.1/OG0004024.1/OG0004029.1/OG0004038.1/OG0004045.1/OG0004055.1/OG0004064.1/OG0004067.1/OG0004079.1/OG0004084.1/OG0004093.1/OG0004110.1/OG0004111.1/OG0004127.1/OG0004135.1/OG0004137.1/OG0004138.1/OG0004144.1/OG0004146.1/OG0004152.1/OG0004207.1/OG0004234.1/OG0004246.1/OG0004251.1/OG0004261.1/OG0004263.1/OG0004283.1/OG0004289.1/OG0004296.1/OG0004301.1/OG0004305.1/OG0004308.1/OG0004308.2/OG0004315.1/OG0004326.2/OG0004326.1/OG0004330.1/OG0004332.1/OG0004333.1/OG0004343.1/OG0004350.1/OG0004359.1/OG0004361.1/OG0004363.1/OG0004369.1/OG0004370.1/OG0004389.1/OG0004397.1/OG0004399.1/OG0004400.1/OG0004402.1/OG0004408.1/OG0004409.1/OG0004414.1/OG0004416.1/OG0004433.1/OG0004444.1/OG0004447.1/OG0004450.1/OG0004460.1/OG0004469.1/OG0004478.1/OG0004480.1/OG0004483.1/OG0004484.1/OG0004485.1/OG0004489.1/OG0004538.1/OG0004539.1/OG0004559.1/OG0004568.1/OG0004571.1/OG0004574.1/OG0004579.1/OG0004582.1/OG0004583.1/OG0004589.1/OG0004595.1/OG0004616.1/OG0004621.1/OG0004622.1/OG0004624.1/OG0004628.1/OG0004631.1/OG0004643.1/OG0004703.1/OG0004704.1/OG0004718.1/OG0004720.1/OG0004725.1/OG0004728.1/OG0004731.1/OG0004735.1/OG0004738.1/OG0004742.1/OG0004743.1/OG0004746.1/OG0004749.1/OG0004751.1/OG0004752.1/OG0004755.1/OG0004768.1/OG0004771.1/OG0004778.1/OG0004780.1/OG0004792.1/OG0004793.1/OG0004807.1/OG0004815.1/OG0004883.1/OG0004895.1/OG0004914.1/OG0004920.1/OG0004928.1/OG0004930.1/OG0004933.1/OG0004944.1/OG0004948.1/OG0004952.1/OG0004954.1/OG0004973.1/OG0004974.1/OG0004981.1/OG0004986.1/OG0004993.1/OG0004994.1/OG0005002.1/OG0005003.1/OG0005004.1/OG0005011.1/OG0005013.1/OG0005016.1/OG0005025.1/OG0005030.1/OG0005035.1/OG0005048.1/OG0005051.1/OG0005058.1/OG0005074.1/OG0005078.1/OG0005081.1/OG0005091.1/OG0005115.1/OG0005116.1/OG0005123.1/OG0005128.1/OG0005131.1/OG0005135.1/OG0005138.1/OG0005142.1/OG0005147.1/OG0005152.1/OG0005154.1/OG0005161.1/OG0005166.1/OG0005168.1/OG0005171.1/OG0005237.1/OG0005238.1/OG0005254.1/OG0005256.1/OG0005258.1/OG0005265.1/OG0005273.1/OG0005278.1/OG0005281.1/OG0005284.1/OG0005298.1/OG0005300.1/OG0005303.1/OG0005306.1/OG0005307.1/OG0005313.1/OG0005318.1/OG0005319.1/OG0005324.1/OG0005332.1/OG0005347.1/OG0005360.1/OG0005364.1/OG0005368.1/OG0005372.1/OG0005381.1/OG0005382.1/OG0005383.1/OG0005386.1/OG0005392.1/OG0005394.1/OG0005396.1/OG0005397.1/OG0005405.1/OG0005413.1/OG0005416.1/OG0005423.1/OG0005428.1/OG0005432.1/OG0005448.1/OG0005450.1/OG0005452.1/OG0005457.1/OG0005460.1/OG0005464.1/OG0005465.1/OG0005466.1/OG0005489.1/OG0005490.1/OG0005492.1/OG0005508.1/OG0005514.1/OG0005519.1/OG0005530.1/OG0005539.1/OG0005555.1/OG0005558.1/OG0005564.1/OG0005567.1/OG0005569.1/OG0005570.1/OG0005574.1/OG0005575.1/OG0005583.1/OG0005585.1/OG0005649.1/OG0005651.1/OG0005656.1/OG0005671.1/OG0005676.1/OG0005677.1/OG0005678.1/OG0005691.1/OG0005702.1/OG0005716.1/OG0005719.1/OG0005722.1/OG0005723.1/OG0005728.1/OG0005736.1/OG0005737.1/OG0005744.1/OG0005762.1/OG0005764.1/OG0005770.1/OG0005786.1/OG0005789.1/OG0005796.1/OG0005804.1/OG0005811.1/OG0005812.1/OG0005815.1/OG0005818.1/OG0005824.1/OG0005827.1/OG0005828.1/OG0005838.1/OG0005839.1/OG0005847.1/OG0005850.1/OG0005852.1/OG0005858.1/OG0005865.1/OG0005871.1/OG0005873.1/OG0005883.1/OG0005885.1/OG0005890.1/OG0005893.1/OG0005904.1/OG0005920.1/OG0005924.1/OG0005925.1/OG0005940.1/OG0005944.1/OG0005949.1/OG0005950.1/OG0005960.1/OG0005965.1/OG0005967.1/OG0005978.1/OG0005983.1/OG0005985.1/OG0005998.1/OG0006000.1/OG0006008.1/OG0006010.1/OG0006014.1/OG0006016.1/OG0006024.1/OG0006030.1/OG0006038.1/OG0006041.1/OG0006056.1/OG0006142.1/OG0006146.1/OG0006151.1/OG0006152.1/OG0006157.1/OG0006185.1/OG0006199.1/OG0006205.1/OG0006217.1/OG0006218.1/OG0006226.1/OG0006229.1/OG0006248.1/OG0006256.1/OG0006272.1/OG0006294.1/OG0006303.1/OG0006304.1/OG0006307.1/OG0006320.1/OG0006330.1/OG0006331.1/OG0006334.1/OG0006342.1/OG0006346.1/OG0006349.1/OG0006360.1/OG0006361.1/OG0006364.1/OG0006369.1/OG0006370.1/OG0006381.1/OG0006384.1/OG0006398.1/OG0006403.1/OG0006413.1/OG0006419.1/OG0006424.1/OG0006425.1/OG0006430.1/OG0006432.1/OG0006434.1/OG0006436.1/OG0006437.1/OG0006461.1/OG0006465.1/OG0006496.1/OG0006511.1/OG0006615.1/OG0006622.1/OG0006623.1/OG0006626.1/OG0006630.1/OG0006636.1/OG0006648.1/OG0006657.1/OG0006659.1/OG0006664.1/OG0006674.1/OG0006676.1/OG0006678.1/OG0006683.1/OG0006701.1/OG0006702.1/OG0006706.1/OG0006718.1/OG0006721.1/OG0006722.1/OG0006724.1/OG0006729.1/OG0006733.1/OG0006748.1/OG0006749.1/OG0006763.1/OG0006776.1/OG0006779.1/OG0006782.1/OG0006792.1/OG0006820.1/OG0006840.1/OG0006846.1/OG0006873.1/OG0006888.1/OG0006894.1/OG0006903.1/OG0006909.1/OG0006915.1/OG0006917.1/OG0006927.1/OG0006941.1/OG0006943.1/OG0007063.1/OG0007074.1/OG0007077.1/OG0007089.1/OG0007091.1/OG0007093.1/OG0007097.1/OG0007110.1/OG0007111.1/OG0007135.1/OG0007140.1/OG0007141.1/OG0007165.1/OG0007167.1/OG0007172.1/OG0007173.1/OG0007184.1/OG0007200.1/OG0007202.1/OG0007208.1/OG0007209.1/OG0007212.1/OG0007215.1/OG0007218.1/OG0007224.1/OG0007227.1/OG0007239.1/OG0007245.1/OG0007261.1/OG0007268.1/OG0007273.1/OG0007278.1/OG0007284.1/OG0007316.1/OG0007323.1/OG0007325.1/OG0007337.1/OG0007346.1/OG0007349.1/OG0007351.1/OG0007365.1/OG0007372.1/OG0007419.1/OG0007442.1/OG0007562.1/OG0007587.1/OG0007607.1/OG0007634.1/OG0007640.1/OG0007647.1/OG0007649.1/OG0007650.1/OG0007656.1/OG0007661.1/OG0007705.1/OG0007711.1/OG0007712.1/OG0007741.1/OG0007754.1/OG0007768.1/OG0007773.1/OG0007779.1/OG0007783.1/OG0007787.1/OG0007800.1/OG0007805.1/OG0007814.1/OG0007840.1/OG0007843.1/OG0007987.1/OG0007991.1/OG0008035.1/OG0008039.1/OG0008053.1/OG0008073.1/OG0008097.1/OG0008120.1/OG0008151.1/OG0008168.1/OG0008175.1/OG0008191.1/OG0008420.1/OG0008434.1/OG0008449.1/OG0008471.1/OG0008535.1/OG0008551.1/OG0008560.1/OG0008793.1/OG0008831.1/OG0008857.1/OG0010324.1</t>
  </si>
  <si>
    <t>OG0000198.3/OG0000198.5/OG0000198.4/OG0000198.2/OG0000198.1/OG0000302.7/OG0000302.3/OG0000302.2/OG0000302.6/OG0000302.1/OG0000302.5/OG0000302.4/OG0000494.1/OG0000494.2/OG0000494.3/OG0000494.4/OG0000887.2/OG0000887.1/OG0000977.1/OG0001069.2/OG0001069.1/OG0001104.2/OG0001104.1/OG0001292.2/OG0001292.1/OG0001347.3/OG0001347.1/OG0001347.2/OG0001361.1/OG0001361.2/OG0001362.2/OG0001362.1/OG0001460.3/OG0001460.1/OG0001460.2/OG0001497.1/OG0001497.2/OG0001605.2/OG0001605.1/OG0001605.3/OG0001790.2/OG0001790.1/OG0001862.2/OG0001862.1/OG0001950.1/OG0002015.1/OG0002132.2/OG0002132.1/OG0002145.1/OG0002168.1/OG0002269.1/OG0002402.1/OG0002448.2/OG0002448.1/OG0002764.1/OG0002860.1/OG0003238.1/OG0003294.1/OG0003294.2/OG0003308.1/OG0003346.1/OG0003415.1/OG0003517.1/OG0003542.1/OG0003553.1/OG0003578.1/OG0003681.1/OG0003688.1/OG0003716.1/OG0003868.1/OG0003921.1/OG0003927.1/OG0003927.2/OG0003938.1/OG0003998.1/OG0004002.1/OG0004040.1/OG0004063.1/OG0004086.1/OG0004096.1/OG0004226.1/OG0004280.1/OG0004282.1/OG0004312.1/OG0004317.1/OG0004372.1/OG0004401.1/OG0004410.1/OG0004453.1/OG0004456.1/OG0004486.1/OG0004615.1/OG0004681.1/OG0004712.1/OG0004734.1/OG0004737.1/OG0004808.1/OG0004911.1/OG0004945.1/OG0004953.1/OG0004989.1/OG0005026.1/OG0005034.1/OG0005121.1/OG0005143.1/OG0005285.1/OG0005288.1/OG0005340.1/OG0005380.1/OG0005422.1/OG0005427.1/OG0005462.1/OG0005557.1/OG0005582.1/OG0005697.1/OG0005725.1/OG0005745.1/OG0005752.1/OG0005784.1/OG0005866.1/OG0005869.1/OG0005897.1/OG0005933.1/OG0006036.1/OG0006040.1/OG0006061.1/OG0006064.1/OG0006154.1/OG0006206.1/OG0006232.1/OG0006237.1/OG0006257.1/OG0006285.1/OG0006462.1/OG0006470.1/OG0006492.1/OG0006628.1/OG0006634.1/OG0006639.1/OG0006652.1/OG0006730.1/OG0006734.1/OG0006736.1/OG0006738.1/OG0006760.1/OG0006762.1/OG0006772.1/OG0006797.1/OG0006813.1/OG0006827.1/OG0006830.1/OG0006857.1/OG0006863.1/OG0006865.1/OG0006872.1/OG0006882.1/OG0006884.1/OG0006910.1/OG0006940.1/OG0006948.1/OG0006951.1/OG0006955.1/OG0006969.1/OG0006974.1/OG0007151.1/OG0007220.1/OG0007234.1/OG0007240.1/OG0007256.1/OG0007289.1/OG0007350.1/OG0007355.1/OG0007379.1/OG0007387.1/OG0007412.1/OG0007598.1/OG0007614.1/OG0007651.1/OG0007670.1/OG0007681.1/OG0007683.1/OG0007684.1/OG0007693.1/OG0007707.1/OG0007709.1/OG0007771.1/OG0007816.1/OG0007826.1/OG0007852.1/OG0007853.1/OG0007979.1/OG0007981.1/OG0007983.1/OG0008004.1/OG0008019.1/OG0008045.1/OG0008068.1/OG0008080.1/OG0008085.1/OG0008090.1/OG0008098.1/OG0008107.1/OG0008128.1/OG0008139.1/OG0008174.1/OG0008212.1/OG0008220.1/OG0008221.1/OG0008227.1/OG0008340.1/OG0008394.1/OG0008413.1/OG0008445.1/OG0008465.1/OG0008484.1/OG0008529.1/OG0008536.1/OG0008539.1/OG0008721.1/OG0008783.1/OG0008789.1/OG0008796.1/OG0009025.1/OG0009035.1/OG0009121.1/OG0009284.1/OG0010344.1/OG0011448.1/OG0011506.1</t>
  </si>
  <si>
    <t>OG0000377.1/OG0000377.3/OG0000377.2/OG0000411.1/OG0000411.2/OG0000705.3/OG0000705.2/OG0000705.1/OG0001373.1/OG0002001.2/OG0002001.1/OG0002011.1/OG0002011.2/OG0002055.2/OG0002055.1/OG0002088.2/OG0002088.1/OG0002088.3/OG0002172.1/OG0002172.2/OG0002581.1/OG0002582.1/OG0002895.1/OG0002922.1/OG0002978.1/OG0003199.1/OG0003315.1/OG0003315.2/OG0003568.2/OG0003568.1/OG0003643.1/OG0003823.1/OG0003874.1/OG0003878.1/OG0003885.1/OG0003960.1/OG0004171.1/OG0004285.1/OG0004302.1/OG0004353.1/OG0004706.1/OG0004784.1/OG0004847.1/OG0004907.1/OG0004937.1/OG0004966.1/OG0005125.1/OG0005181.1/OG0005241.1/OG0005511.1/OG0005576.1/OG0005695.1/OG0005700.1/OG0005810.1/OG0005880.1/OG0005901.2/OG0005901.1/OG0006018.1/OG0006078.1/OG0006233.1/OG0006260.1/OG0006290.1/OG0006295.1/OG0006358.1/OG0006397.1/OG0006411.1/OG0006458.1/OG0006532.1/OG0006594.1/OG0006642.1/OG0006692.1/OG0006725.1/OG0006746.1/OG0006746.2/OG0007000.1/OG0007002.1/OG0007144.1/OG0007225.1/OG0007238.1/OG0007279.1/OG0007286.1/OG0007344.1/OG0007366.1/OG0007407.1/OG0007434.1/OG0007441.1/OG0007523.1/OG0007594.1/OG0007609.1/OG0007674.1/OG0007679.1/OG0007697.1/OG0007752.1/OG0007846.1/OG0007855.1/OG0007859.1/OG0007882.1/OG0008020.1/OG0008026.1/OG0008050.1/OG0008086.1/OG0008116.1/OG0008215.1/OG0008224.1/OG0008247.1/OG0008250.1/OG0008269.1/OG0008274.1/OG0008478.1/OG0008520.1/OG0008567.1/OG0008996.1/OG0009154.1/OG0009176.1/OG0009611.1/OG0009667.1/OG0009754.1/OG0009984.1/OG0010069.1/OG0010076.1/OG0010659.1/OG0010823.1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</si>
  <si>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0000105.3/OG0000105.1/OG0000105.5/OG0000105.7/OG0000105.6/OG0000105.2/OG0000105.4/OG0000106.2/OG0000106.3/OG0000106.5/OG0000106.4/OG0000106.7/OG0000106.6/OG0000106.1/OG0000153.5/OG0000153.4/OG0000153.3/OG0000153.1/OG0000153.2/OG0000366.2/OG0000366.1/OG0000366.3/OG0000386.3/OG0000386.1/OG0000386.4/OG0000386.2/OG0000388.3/OG0000388.2/OG0000388.1/OG0000477.2/OG0000477.3/OG0000477.4/OG0000477.1/OG0000557.3/OG0000557.2/OG0000557.1/OG0000558.2/OG0000558.3/OG0000558.1/OG0000648.2/OG0000648.1/OG0000674.2/OG0000674.3/OG0000674.1/OG0000689.3/OG0000689.1/OG0000689.2/OG0000792.1/OG0000792.2/OG0000807.1/OG0000807.2/OG0000847.1/OG0000847.2/OG0000857.3/OG0000857.2/OG0000857.1/OG0000919.2/OG0000919.1/OG0000920.2/OG0000920.1/OG0000931.3/OG0000931.2/OG0000931.1/OG0000960.1/OG0000960.2/OG0001057.1/OG0001057.2/OG0001083.1/OG0001083.2/OG0001108.1/OG0001108.2/OG0001110.1/OG0001110.2/OG0001117.2/OG0001117.3/OG0001117.1/OG0001153.2/OG0001153.1/OG0001159.1/OG0001159.2/OG0001162.1/OG0001162.2/OG0001191.1/OG0001191.2/OG0001245.2/OG0001245.1/OG0001248.1/OG0001248.2/OG0001253.1/OG0001253.2/OG0001262.2/OG0001262.1/OG0001266.2/OG0001266.1/OG0001274.1/OG0001274.2/OG0001328.2/OG0001328.1/OG0001339.2/OG0001339.1/OG0001388.1/OG0001388.2/OG0001407.1/OG0001407.2/OG0001420.1/OG0001448.2/OG0001448.1/OG0001454.1/OG0001454.2/OG0001511.1/OG0001572.2/OG0001572.1/OG0001621.2/OG0001621.1/OG0001648.2/OG0001648.1/OG0001652.1/OG0001652.2/OG0001660.1/OG0001668.1/OG0001668.2/OG0001672.2/OG0001672.1/OG0001673.1/OG0001682.1/OG0001682.2/OG0001715.2/OG0001715.1/OG0001747.1/OG0001747.2/OG0001863.2/OG0001863.1/OG0001921.1/OG0001921.2/OG0001979.1/OG0001980.1/OG0001980.2/OG0001993.1/OG0002062.2/OG0002062.1/OG0002106.1/OG0002157.2/OG0002157.1/OG0002173.1/OG0002173.2/OG0002205.1/OG0002242.2/OG0002242.1/OG0002366.1/OG0002366.2/OG0002404.1/OG0002404.2/OG0002431.1/OG0002431.2/OG0002467.1/OG0002579.2/OG0002579.1/OG0002594.2/OG0002594.1/OG0002651.1/OG0002663.1/OG0002664.1/OG0002666.1/OG0002738.1/OG0002738.2/OG0002782.1/OG0002856.1/OG0002856.2/OG0002907.1/OG0002956.1/OG0002956.2/OG0002963.1/OG0003042.2/OG0003042.1/OG0003073.1/OG0003113.1/OG0003231.1/OG0003301.2/OG0003301.1/OG0003302.1/OG0003303.1/OG0003317.1/OG0003417.1/OG0003435.1/OG0003442.1/OG0003477.1/OG0003503.1/OG0003566.1/OG0003698.1/OG0003711.1/OG0003738.1/OG0003824.1/OG0004011.1/OG0004046.1/OG0004079.1/OG0004083.1/OG0004092.1/OG0004203.1/OG0004301.1/OG0004327.1/OG0004342.1/OG0004355.1/OG0004396.1/OG0004414.1/OG0004417.1/OG0004461.1/OG0004477.1/OG0004478.1/OG0004483.1/OG0004489.1/OG0004563.1/OG0004595.1/OG0004611.1/OG0004616.1/OG0004630.1/OG0004648.1/OG0004789.1/OG0004925.1/OG0004999.1/OG0005008.1/OG0005039.1/OG0005043.1/OG0005059.1/OG0005132.1/OG0005237.1/OG0005272.1/OG0005338.1/OG0005412.1/OG0005435.1/OG0005488.1/OG0005858.1/OG0005871.1/OG0005938.1/OG0005945.1/OG0005958.1/OG0005990.1/OG0006224.1/OG0006238.1/OG0006249.1/OG0006276.1/OG0006308.1/OG0006372.1/OG0006386.1/OG0006431.1/OG0006496.1/OG0006498.1/OG0006511.1/OG0006615.1/OG0006619.1/OG0006621.1/OG0006679.1/OG0006696.1/OG0006742.1/OG0006792.1/OG0006796.1/OG0006923.1/OG0006946.1/OG0007054.1/OG0007135.1/OG0007172.1/OG0007245.1/OG0007283.1/OG0007291.1/OG0007298.1/OG0007314.1/OG0007323.1/OG0007351.1/OG0007659.1/OG0007808.1/OG0007843.1/OG0008143.1/OG0008177.1/OG0008434.1/OG0008453.1/OG0008550.1/OG0009034.1</t>
  </si>
  <si>
    <t>OG0003064.1/OG0003211.1/OG0003330.1/OG0004285.1/OG0004325.1/OG0007170.1/OG0007267.1/OG0007413.1/OG0007615.1/OG0007724.1/OG0007786.1/OG0007884.1/OG0009069.1/OG0010069.1</t>
  </si>
  <si>
    <t>OG0000612.2/OG0000612.3/OG0000612.1/OG0000958.2/OG0000958.1/OG0001195.1/OG0001975.1/OG0002168.1/OG0002169.2/OG0002169.1/OG0002913.1/OG0002928.2/OG0002928.1/OG0003102.2/OG0003102.1/OG0003238.1/OG0004090.1/OG0004541.2/OG0004541.1/OG0004607.1/OG0005443.1/OG0005861.1/OG0005903.1/OG0005907.1/OG0005959.1/OG0006451.1/OG0006466.1/OG0006637.1/OG0006863.1/OG0006966.1/OG0007087.1/OG0007125.1/OG0007126.1/OG0007313.1/OG0007332.1/OG0007385.1/OG0007576.1/OG0007666.1/OG0007669.1/OG0007795.1/OG0008072.1/OG0008144.1/OG0008158.1/OG0008221.1/OG0008435.1/OG0008491.1/OG0008536.1/OG0008757.1/OG0009035.1/OG0009121.1</t>
  </si>
  <si>
    <t>OG0001747.1/OG0001747.2/OG0002062.2/OG0002062.1/OG0003417.1/OG0003711.1/OG0004461.1/OG0004925.1/OG0005990.1/OG0006498.1</t>
  </si>
  <si>
    <t>OG0000648.2/OG0000648.1/OG0004327.1/OG0005938.1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</si>
  <si>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0000153.5/OG0000153.4/OG0000153.3/OG0000153.1/OG0000153.2/OG0000366.2/OG0000366.1/OG0000366.3/OG0000557.3/OG0000557.2/OG0000557.1/OG0000558.2/OG0000558.3/OG0000558.1/OG0000648.2/OG0000648.1/OG0000674.2/OG0000674.3/OG0000674.1/OG0000807.1/OG0000807.2/OG0000857.3/OG0000857.2/OG0000857.1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0001420.1/OG0001454.1/OG0001454.2/OG0001572.2/OG0001572.1/OG0001648.2/OG0001648.1/OG0001660.1/OG0001668.1/OG0001668.2/OG0001673.1/OG0001682.1/OG0001682.2/OG0001747.1/OG0001747.2/OG0001863.2/OG0001863.1/OG0001980.1/OG0001980.2/OG0002173.1/OG0002173.2/OG0002467.1/OG0002579.2/OG0002579.1/OG0002594.2/OG0002594.1/OG0002782.1/OG0002856.1/OG0002856.2/OG0002907.1/OG0002963.1/OG0003042.2/OG0003042.1/OG0003231.1/OG0003302.1/OG0003317.1/OG0003435.1/OG0003442.1/OG0003477.1/OG0003503.1/OG0003738.1/OG0004083.1/OG0004327.1/OG0004342.1/OG0004355.1/OG0004414.1/OG0004417.1/OG0004489.1/OG0004630.1/OG0005059.1/OG0005132.1/OG0005272.1/OG0005338.1/OG0005488.1/OG0005871.1/OG0005938.1/OG0005945.1/OG0005958.1/OG0006224.1/OG0006238.1/OG0006276.1/OG0006308.1/OG0006372.1/OG0006431.1/OG0006496.1/OG0006619.1/OG0006621.1/OG0006679.1/OG0006696.1/OG0006796.1/OG0006923.1/OG0006946.1/OG0007054.1/OG0007245.1/OG0007283.1/OG0007314.1/OG0007659.1/OG0007808.1/OG0008143.1/OG0008177.1/OG0008434.1/OG0008453.1</t>
  </si>
  <si>
    <t>OG0002655.2/OG0002655.1/OG0002880.1/OG0003212.1/OG0005048.1/OG0005386.1/OG0005904.1/OG0006013.1/OG0007212.1/OG0007273.1</t>
  </si>
  <si>
    <t>OG0000130.5/OG0000130.4/OG0000130.7/OG0000130.6/OG0000130.3/OG0000130.2/OG0000130.1/OG0000196.3/OG0000196.5/OG0000196.4/OG0000196.1/OG0000196.2/OG0000208.2/OG0000208.1/OG0000208.4/OG0000208.3/OG0000351.4/OG0000351.3/OG0000351.1/OG0000351.2/OG0000537.3/OG0000537.1/OG0000537.2/OG0000868.2/OG0000868.1/OG0000868.3/OG0000919.2/OG0000919.1/OG0001163.2/OG0001163.1/OG0001393.1/OG0001393.2/OG0001505.2/OG0001505.1/OG0001867.1/OG0002712.1/OG0003444.1/OG0003547.1/OG0005980.1</t>
  </si>
  <si>
    <t>OG0001966.2/OG0001966.1/OG0002073.1/OG0002073.2/OG0002282.1/OG0003509.1/OG0003672.1/OG0003832.1/OG0004226.1/OG0004945.1/OG0005326.1/OG0005441.1/OG0005829.1/OG0006253.1/OG0006957.1/OG0008049.1/OG0008078.1/OG0008529.1/OG0008804.1</t>
  </si>
  <si>
    <t>OG0000279.4/OG0000279.1/OG0000279.6/OG0000279.2/OG0000279.9/OG0000279.3/OG0000279.8/OG0000279.5/OG0000279.7/OG0001215.1/OG0001215.2/OG0005474.1/OG0005560.1/OG0006476.1/OG0006825.1/OG0007645.1/OG0007786.1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</si>
  <si>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0000053.9/OG0000053.10/OG0000053.2/OG0000053.7/OG0000053.12/OG0000053.4/OG0000053.1/OG0000053.6/OG0000053.11/OG0000053.8/OG0000053.5/OG0000053.3/OG0000114.2/OG0000114.1/OG0000114.3/OG0000114.5/OG0000114.4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0000276.4/OG0000276.1/OG0000276.2/OG0000276.3/OG0000292.1/OG0000292.2/OG0000292.3/OG0000305.1/OG0000305.4/OG0000305.2/OG0000305.3/OG0000320.4/OG0000320.3/OG0000320.2/OG0000320.1/OG0000320.5/OG0000426.3/OG0000426.1/OG0000426.2/OG0000495.2/OG0000495.1/OG0000495.3/OG0000498.1/OG0000498.3/OG0000498.2/OG0000498.4/OG0000537.3/OG0000537.1/OG0000537.2/OG0000539.2/OG0000539.1/OG0000539.3/OG0000542.1/OG0000542.2/OG0000542.3/OG0000616.2/OG0000616.1/OG0000616.3/OG0000617.1/OG0000617.2/OG0000617.3/OG0000663.3/OG0000663.2/OG0000663.1/OG0000686.1/OG0000686.2/OG0000686.3/OG0000709.3/OG0000709.1/OG0000709.2/OG0000732.1/OG0000732.2/OG0000732.3/OG0000832.1/OG0000832.3/OG0000832.2/OG0000836.3/OG0000836.2/OG0000836.1/OG0000857.3/OG0000857.2/OG0000857.1/OG0000861.1/OG0000861.2/OG0000876.1/OG0000876.2/OG0000881.2/OG0000881.3/OG0000881.1/OG0000919.2/OG0000919.1/OG0000940.2/OG0000940.1/OG0000997.1/OG0000997.2/OG0001019.1/OG0001019.2/OG0001163.2/OG0001163.1/OG0001211.2/OG0001211.1/OG0001214.2/OG0001214.1/OG0001251.2/OG0001251.1/OG0001274.1/OG0001274.2/OG0001339.2/OG0001339.1/OG0001371.1/OG0001371.2/OG0001393.1/OG0001393.2/OG0001417.2/OG0001417.1/OG0001422.1/OG0001422.2/OG0001526.2/OG0001526.1/OG0001599.1/OG0001599.2/OG0001679.1/OG0001697.2/OG0001697.1/OG0001780.1/OG0001780.2/OG0001784.2/OG0001784.1/OG0001827.2/OG0001827.1/OG0001830.2/OG0001830.1/OG0001844.2/OG0001844.1/OG0001861.2/OG0001861.1/OG0001967.2/OG0001967.1/OG0002102.1/OG0002142.1/OG0002142.2/OG0002225.2/OG0002225.1/OG0002385.1/OG0002611.1/OG0002651.1/OG0002712.1/OG0002924.1/OG0002939.1/OG0002956.1/OG0002956.2/OG0002974.1/OG0003085.1/OG0003120.1/OG0003142.1/OG0003435.1/OG0003491.1/OG0003547.1/OG0003721.1/OG0003737.1/OG0003742.1/OG0003771.1/OG0003838.1/OG0003925.1/OG0004267.1/OG0004305.1/OG0004313.1/OG0004339.1/OG0004709.1/OG0004732.1/OG0004952.1/OG0005007.1/OG0005092.1/OG0005109.1/OG0005277.1/OG0005445.1/OG0005485.1/OG0005676.1/OG0005918.1/OG0005954.1/OG0006340.1/OG0008208.1/OG0009072.1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</si>
  <si>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0000186.3/OG0000186.6/OG0000186.1/OG0000186.4/OG0000186.2/OG0000186.5/OG0000267.4/OG0000267.1/OG0000267.2/OG0000267.5/OG0000267.3/OG0000334.3/OG0000334.1/OG0000334.4/OG0000334.2/OG0000540.3/OG0000540.4/OG0000540.2/OG0000540.1/OG0000551.3/OG0000551.2/OG0000551.1/OG0000812.1/OG0000812.2/OG0000812.3/OG0000897.2/OG0000897.1/OG0000921.3/OG0000921.1/OG0000921.2/OG0001469.2/OG0001469.1/OG0001814.1/OG0001814.2/OG0001964.1/OG0001976.2/OG0001976.1/OG0002031.2/OG0002031.1/OG0002291.1/OG0002643.1/OG0003028.1/OG0003028.2/OG0003090.1/OG0003270.1/OG0003273.1/OG0003276.1/OG0003775.1/OG0004038.1/OG0004138.1/OG0004292.1/OG0004471.1</t>
  </si>
  <si>
    <t>OG0002353.1/OG0006406.1</t>
  </si>
  <si>
    <t>OG0003090.1/OG0004138.1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</si>
  <si>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0000540.3/OG0000540.4/OG0000540.2/OG0000540.1/OG0000897.2/OG0000897.1/OG0001469.2/OG0001469.1/OG0002643.1</t>
  </si>
  <si>
    <t>OG0000740.2/OG0000740.1/OG0000740.3/OG0000821.1/OG0000821.3/OG0000821.2/OG0004126.1/OG0006807.1</t>
  </si>
  <si>
    <t>OG0000977.1/OG0001851.1/OG0002913.1/OG0004090.1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</si>
  <si>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0000028.8/OG0000028.1/OG0000028.5/OG0000028.3/OG0000028.6/OG0000028.4/OG0000028.11/OG0000028.7/OG0000028.2/OG0000028.15/OG0000028.17/OG0000028.13/OG0000028.12/OG0000028.9/OG0000028.16/OG0000028.10/OG0000028.14/OG0000045.12/OG0000045.7/OG0000045.11/OG0000045.2/OG0000045.4/OG0000045.13/OG0000045.10/OG0000045.9/OG0000045.8/OG0000045.6/OG0000045.3/OG0000045.5/OG0000045.1/OG0000089.4/OG0000089.8/OG0000089.5/OG0000089.2/OG0000089.6/OG0000089.3/OG0000089.7/OG0000089.1/OG0000125.4/OG0000125.3/OG0000125.7/OG0000125.5/OG0000125.1/OG0000125.2/OG0000125.6/OG0000299.2/OG0000299.4/OG0000299.3/OG0000299.1/OG0000337.3/OG0000337.1/OG0000337.2/OG0000354.3/OG0000354.2/OG0000354.1/OG0000386.3/OG0000386.1/OG0000386.4/OG0000386.2/OG0000419.4/OG0000419.3/OG0000419.2/OG0000419.1/OG0000437.2/OG0000437.4/OG0000437.1/OG0000437.3/OG0000559.3/OG0000559.2/OG0000559.1/OG0000793.1/OG0000793.2/OG0000854.1/OG0000854.2/OG0000897.2/OG0000897.1/OG0001149.1/OG0001149.2/OG0001248.1/OG0001248.2/OG0001510.2/OG0001510.1/OG0001559.2/OG0001559.1/OG0001870.2/OG0001870.1/OG0002149.2/OG0002149.1/OG0002178.1/OG0002178.2/OG0002281.1/OG0002281.2/OG0002340.1/OG0002340.2/OG0002509.2/OG0002509.1/OG0002579.2/OG0002579.1/OG0002585.1/OG0002621.1/OG0002915.1/OG0003090.1/OG0003274.1/OG0003344.1/OG0003345.1/OG0003580.1/OG0003730.1/OG0004127.1/OG0004576.1/OG0004981.1/OG0005583.1/OG0006056.1/OG0006248.1/OG0006513.1</t>
  </si>
  <si>
    <t>OG0000391.4/OG0000391.3/OG0000391.1/OG0000391.2/OG0000917.2/OG0000917.1/OG0005491.1</t>
  </si>
  <si>
    <t>OG0004541.2/OG0004541.1/OG0005959.1</t>
  </si>
  <si>
    <t>OG0000386.3/OG0000386.1/OG0000386.4/OG0000386.2/OG0000648.2/OG0000648.1/OG0000931.3/OG0000931.2/OG0000931.1/OG0001057.1/OG0001057.2/OG0001248.1/OG0001248.2/OG0001440.1/OG0001440.2/OG0001921.1/OG0001921.2/OG0002738.1/OG0002738.2/OG0003070.1/OG0003301.2/OG0003301.1/OG0003711.1/OG0004203.1</t>
  </si>
  <si>
    <t>OG0000279.4/OG0000279.1/OG0000279.6/OG0000279.2/OG0000279.9/OG0000279.3/OG0000279.8/OG0000279.5/OG0000279.7/OG0000452.1/OG0000452.4/OG0000452.3/OG0000452.2/OG0000705.3/OG0000705.2/OG0000705.1/OG0000821.1/OG0000821.3/OG0000821.2/OG0001291.1/OG0002304.1/OG0003749.1/OG0004172.1/OG0004475.1/OG0007786.1/OG0008996.1</t>
  </si>
  <si>
    <t>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0000092.8/OG0000092.2/OG0000092.9/OG0000092.3/OG0000092.7/OG0000092.4/OG0000092.1/OG0000092.5/OG0000092.6/OG0000103.5/OG0000103.8/OG0000103.7/OG0000103.2/OG0000103.6/OG0000103.1/OG0000103.9/OG0000103.3/OG0000103.4/OG0000106.2/OG0000106.3/OG0000106.5/OG0000106.4/OG0000106.7/OG0000106.6/OG0000106.1/OG0000117.3/OG0000117.1/OG0000117.7/OG0000117.6/OG0000117.2/OG0000117.4/OG0000117.5/OG0000125.4/OG0000125.3/OG0000125.7/OG0000125.5/OG0000125.1/OG0000125.2/OG0000125.6/OG0000173.4/OG0000173.2/OG0000173.3/OG0000173.1/OG0000213.4/OG0000213.3/OG0000213.1/OG0000213.2/OG0000213.6/OG0000213.5/OG0000274.1/OG0000274.4/OG0000274.5/OG0000274.2/OG0000274.3/OG0000366.2/OG0000366.1/OG0000366.3/OG0000387.2/OG0000387.1/OG0000387.4/OG0000387.3/OG0000434.1/OG0000434.2/OG0000448.2/OG0000448.4/OG0000448.1/OG0000448.3/OG0000449.3/OG0000449.1/OG0000449.2/OG0000476.1/OG0000476.2/OG0000476.3/OG0000491.1/OG0000491.2/OG0000491.3/OG0000555.1/OG0000555.2/OG0000555.3/OG0000576.2/OG0000576.1/OG0000577.3/OG0000577.2/OG0000577.1/OG0000615.3/OG0000615.1/OG0000615.2/OG0000648.2/OG0000648.1/OG0000671.3/OG0000671.1/OG0000671.2/OG0000673.2/OG0000673.1/OG0000691.2/OG0000691.1/OG0000707.1/OG0000707.3/OG0000707.2/OG0000723.3/OG0000723.2/OG0000723.1/OG0000724.2/OG0000724.1/OG0000724.3/OG0000726.3/OG0000726.1/OG0000726.2/OG0000734.2/OG0000734.1/OG0000747.1/OG0000747.2/OG0000780.2/OG0000780.1/OG0000797.1/OG0000797.3/OG0000797.2/OG0000805.3/OG0000805.2/OG0000805.1/OG0000807.1/OG0000807.2/OG0000810.2/OG0000810.1/OG0000825.1/OG0000825.3/OG0000825.2/OG0000855.1/OG0000855.2/OG0000857.3/OG0000857.2/OG0000857.1/OG0000867.2/OG0000867.1/OG0000884.2/OG0000884.1/OG0000916.2/OG0000916.1/OG0000916.3/OG0000948.1/OG0000948.2/OG0001023.2/OG0001023.1/OG0001047.2/OG0001047.1/OG0001067.1/OG0001083.1/OG0001083.2/OG0001118.1/OG0001118.2/OG0001141.1/OG0001159.1/OG0001159.2/OG0001162.1/OG0001162.2/OG0001204.2/OG0001204.1/OG0001268.1/OG0001268.2/OG0001308.1/OG0001316.2/OG0001316.1/OG0001339.2/OG0001339.1/OG0001437.1/OG0001437.2/OG0001443.1/OG0001443.2/OG0001445.2/OG0001445.1/OG0001513.2/OG0001513.1/OG0001572.2/OG0001572.1/OG0001606.2/OG0001606.1/OG0001608.2/OG0001608.1/OG0001612.1/OG0001612.2/OG0001627.1/OG0001627.2/OG0001642.1/OG0001658.1/OG0001660.1/OG0001668.1/OG0001668.2/OG0001703.1/OG0001747.1/OG0001747.2/OG0001751.2/OG0001751.1/OG0001834.1/OG0001849.1/OG0001849.2/OG0001863.2/OG0001863.1/OG0001927.1/OG0001954.1/OG0001959.2/OG0001959.1/OG0001993.1/OG0002008.1/OG0002062.2/OG0002062.1/OG0002109.1/OG0002110.1/OG0002139.1/OG0002207.1/OG0002207.2/OG0002214.1/OG0002262.1/OG0002279.1/OG0002355.1/OG0002357.1/OG0002357.2/OG0002412.2/OG0002412.1/OG0002467.1/OG0002573.1/OG0002590.1/OG0002632.1/OG0002722.1/OG0002782.1/OG0002924.1/OG0003067.1/OG0003142.1/OG0003248.1/OG0003302.1/OG0003390.1/OG0003417.1/OG0003486.1/OG0003521.1/OG0003710.1/OG0003788.1/OG0003977.1/OG0004055.1/OG0004067.1/OG0004083.1/OG0004115.1/OG0004134.1/OG0004145.1/OG0004264.1/OG0004291.1/OG0004296.1/OG0004304.1/OG0004338.1/OG0004461.1/OG0004468.1/OG0004569.1/OG0004588.1/OG0004602.1/OG0004632.1/OG0004949.1/OG0004972.1/OG0005082.1/OG0005085.1/OG0005257.1/OG0005298.1/OG0005361.1/OG0005370.1/OG0005381.1/OG0005450.1/OG0005656.1/OG0005728.1/OG0005771.1/OG0005806.1/OG0005818.1/OG0005881.1/OG0005890.1/OG0005892.1/OG0006186.1/OG0006373.1/OG0006407.1/OG0006419.1/OG0006502.1/OG0006668.1/OG0006722.1/OG0006748.1/OG0006763.1/OG0006794.1/OG0006943.1/OG0007073.1/OG0007261.1/OG0007418.1/OG0007442.1/OG0007734.1/OG0007792.1/OG0008175.1/OG0008490.1</t>
  </si>
  <si>
    <t>OG0004731.1/OG0005306.1/OG0005428.1/OG0005796.1/OG0006334.1/OG0007141.1/OG0007209.1</t>
  </si>
  <si>
    <t>OG0003839.1/OG0004350.1/OG0004485.1/OG0006461.1/OG0006779.1</t>
  </si>
  <si>
    <t>OG0007852.1</t>
  </si>
  <si>
    <t>OG0005543.1</t>
  </si>
  <si>
    <t>OG0001003.1/OG0001003.2/OG0001017.1/OG0001017.2/OG0001326.1/OG0001684.2/OG0001684.1/OG0001835.1/OG0001835.2/OG0002066.2/OG0002066.1/OG0002488.2/OG0002488.1/OG0003490.1/OG0003692.1/OG0003829.1/OG0003845.1/OG0003857.1/OG0004305.1/OG0004343.1/OG0004738.1/OG0004743.1/OG0004986.1/OG0005004.1/OG0005128.1/OG0005284.1/OG0005368.1/OG0005490.1/OG0005949.1/OG0006304.1/OG0006384.1/OG0006659.1/OG0006674.1/OG0007768.1</t>
  </si>
  <si>
    <t>OG0002402.1/OG0003938.1/OG0005752.1/OG0007684.1</t>
  </si>
  <si>
    <t>OG0005752.1</t>
  </si>
  <si>
    <t>OG0006304.1/OG0006659.1</t>
  </si>
  <si>
    <t>OG0000133.3/OG0000133.1/OG0000133.4/OG0000133.2/OG0000140.1/OG0000140.4/OG0000140.2/OG0000140.3/OG0000140.5/OG0000140.6/OG0000140.7/OG0000269.4/OG0000269.2/OG0000269.3/OG0000269.1/OG0000292.1/OG0000292.2/OG0000292.3/OG0000305.1/OG0000305.4/OG0000305.2/OG0000305.3/OG0000343.4/OG0000343.1/OG0000343.2/OG0000343.3/OG0000470.3/OG0000470.2/OG0000470.1/OG0000513.2/OG0000513.1/OG0000570.1/OG0000570.3/OG0000570.2/OG0000583.2/OG0000583.1/OG0000583.3/OG0000795.1/OG0000795.2/OG0000831.2/OG0000831.1/OG0001213.1/OG0001213.2/OG0001349.1/OG0001401.3/OG0001401.2/OG0001401.1/OG0001496.3/OG0001496.2/OG0001496.1/OG0001509.2/OG0001509.1/OG0001558.2/OG0001558.1/OG0001713.1/OG0001716.1/OG0001716.2/OG0001853.2/OG0001853.1/OG0001948.1/OG0001948.2/OG0001955.1/OG0001955.2/OG0001973.1/OG0002037.1/OG0002037.2/OG0002138.2/OG0002138.1/OG0002290.1/OG0002510.1/OG0002510.2/OG0002720.1/OG0002848.1/OG0002925.1/OG0002965.1/OG0002971.1/OG0003036.1/OG0003122.1/OG0003283.1/OG0003310.1/OG0003526.1/OG0003539.1/OG0003690.1/OG0003693.1/OG0003755.1/OG0003766.1/OG0003771.1/OG0004018.1/OG0004110.1/OG0004111.1/OG0004144.1/OG0004246.1/OG0004261.1/OG0004315.1/OG0004389.1/OG0004444.1/OG0004469.1/OG0004559.1/OG0004574.1/OG0004746.1/OG0004751.1/OG0004914.1/OG0004973.1/OG0005011.1/OG0005138.1/OG0005154.1/OG0005256.1/OG0005332.1/OG0005360.1/OG0005460.1/OG0005508.1/OG0005530.1/OG0005543.1/OG0005678.1/OG0005737.1/OG0005764.1/OG0005812.1/OG0005873.1/OG0005950.1/OG0005978.1/OG0006041.1/OG0006151.1/OG0006229.1/OG0006330.1/OG0006630.1/OG0006683.1/OG0006718.1/OG0006722.1/OG0006729.1/OG0006840.1/OG0006915.1/OG0007111.1/OG0007346.1/OG0007712.1/OG0008560.1</t>
  </si>
  <si>
    <t>OG0000133.3/OG0000133.1/OG0000133.4/OG0000133.2/OG0006330.1</t>
  </si>
  <si>
    <t>OG0008274.1</t>
  </si>
  <si>
    <t>OG0006041.1</t>
  </si>
  <si>
    <t>OG0005016.1</t>
  </si>
  <si>
    <t>OG0000015.9/OG0000015.11/OG0000015.13/OG0000015.6/OG0000015.3/OG0000015.7/OG0000015.4/OG0000015.5/OG0000015.8/OG0000015.14/OG0000015.1/OG0000015.2/OG0000015.12/OG0000015.10/OG0000487.1/OG0000487.3/OG0000487.2/OG0000558.2/OG0000558.3/OG0000558.1</t>
  </si>
  <si>
    <t>OG0000015.9/OG0000015.11/OG0000015.13/OG0000015.6/OG0000015.3/OG0000015.7/OG0000015.4/OG0000015.5/OG0000015.8/OG0000015.14/OG0000015.1/OG0000015.2/OG0000015.12/OG0000015.10/OG0000558.2/OG0000558.3/OG0000558.1</t>
  </si>
  <si>
    <t>OG0000377.1/OG0000377.3/OG0000377.2/OG0001795.2/OG0001795.1/OG0002817.2/OG0002817.1/OG0003080.1/OG0003350.1/OG0003447.1/OG0003874.1/OG0006392.1</t>
  </si>
  <si>
    <t>OG0000054.3/OG0000054.7/OG0000054.6/OG0000054.4/OG0000054.2/OG0000054.1/OG0000054.5/OG0000144.8/OG0000144.6/OG0000144.1/OG0000144.7/OG0000144.5/OG0000144.4/OG0000144.3/OG0000144.2/OG0000247.4/OG0000247.5/OG0000247.1/OG0000247.3/OG0000247.2/OG0000273.1/OG0000273.5/OG0000273.4/OG0000273.2/OG0000273.3/OG0000280.1/OG0000280.2/OG0000280.4/OG0000280.3/OG0000318.4/OG0000318.2/OG0000318.1/OG0000318.3/OG0000331.1/OG0000331.3/OG0000331.2/OG0000331.4/OG0000356.4/OG0000356.1/OG0000356.2/OG0000356.3/OG0000396.4/OG0000396.3/OG0000396.1/OG0000396.2/OG0000485.1/OG0000485.3/OG0000485.2/OG0000502.2/OG0000502.1/OG0000502.3/OG0000525.3/OG0000525.1/OG0000525.2/OG0000567.1/OG0000567.3/OG0000567.2/OG0000571.3/OG0000571.1/OG0000571.2/OG0000583.2/OG0000583.1/OG0000583.3/OG0000619.1/OG0000619.3/OG0000619.2/OG0000636.3/OG0000636.1/OG0000636.2/OG0000696.1/OG0000696.2/OG0000696.3/OG0000741.2/OG0000741.1/OG0000741.3/OG0000745.2/OG0000745.1/OG0000745.3/OG0001172.2/OG0001172.1/OG0001326.1/OG0001569.1/OG0001631.2/OG0001631.1/OG0001768.1/OG0001834.1/OG0001932.1/OG0001932.2/OG0001970.1/OG0001970.2/OG0002067.1/OG0002146.1/OG0002236.1/OG0002236.2/OG0002381.2/OG0002381.1/OG0002443.2/OG0002443.1/OG0002463.1/OG0002475.1/OG0002607.1/OG0002659.1/OG0002790.1/OG0002885.1/OG0002926.1/OG0003208.1/OG0003208.2/OG0003262.1/OG0003291.1/OG0003292.1/OG0003464.1/OG0003529.1/OG0003690.1/OG0003721.1/OG0004146.1/OG0004210.1/OG0004345.1/OG0004409.1/OG0004614.1/OG0004752.1/OG0004904.1/OG0004955.1/OG0005044.1/OG0005154.1/OG0005278.1/OG0005300.1/OG0005392.1/OG0005733.1/OG0006342.1/OG0006659.1/OG0006819.1/OG0006889.1/OG0007737.1</t>
  </si>
  <si>
    <t>OG0002353.1/OG0002583.1/OG0004410.1/OG0004615.1/OG0008011.1/OG0008179.1</t>
  </si>
  <si>
    <t>OG0000612.2/OG0000612.3/OG0000612.1/OG0006957.1</t>
  </si>
  <si>
    <t>OG0000367.2/OG0000367.1/OG0000367.3/OG0000367.4/OG0000836.3/OG0000836.2/OG0000836.1/OG0001110.1/OG0001110.2/OG0001274.1/OG0001274.2/OG0001417.2/OG0001417.1/OG0001621.2/OG0001621.1/OG0002242.2/OG0002242.1/OG0002611.1/OG0002712.1/OG0003085.1/OG0003142.1/OG0005032.1/OG0005109.1/OG0005485.1</t>
  </si>
  <si>
    <t>OG0000247.4/OG0000247.5/OG0000247.1/OG0000247.3/OG0000247.2/OG0000475.2/OG0000475.3/OG0000475.1/OG0000947.1/OG0000947.2</t>
  </si>
  <si>
    <t>OG0000041.8/OG0000041.10/OG0000041.2/OG0000041.11/OG0000041.3/OG0000041.5/OG0000041.9/OG0000041.1/OG0000041.12/OG0000041.7/OG0000041.6/OG0000041.13/OG0000041.4/OG0000041.14/OG0000935.2/OG0000935.1/OG0002670.1/OG0004238.1</t>
  </si>
  <si>
    <t>OG0000723.3/OG0000723.2/OG0000723.1/OG0001668.1/OG0001668.2/OG0002214.1/OG0002584.1/OG0002584.2/OG0002613.1/OG0002613.2/OG0003977.1/OG0004432.1/OG0005972.1</t>
  </si>
  <si>
    <t>OG0002001.2/OG0002001.1</t>
  </si>
  <si>
    <t>OG0005869.1/OG0006670.1/OG0007709.1/OG0008214.1</t>
  </si>
  <si>
    <t>OG0000580.2/OG0000580.1/OG0000580.3/OG0001602.1/OG0001744.1/OG0002919.1/OG0003396.1/OG0004539.1/OG0005152.1/OG0005671.1/OG0005824.1/OG0006150.1/OG0006274.1/OG0006424.1/OG0006912.1/OG0007074.1/OG0007222.1/OG0007246.1/OG0007702.1</t>
  </si>
  <si>
    <t>OG0003568.2/OG0003568.1/OG0005373.1/OG0005991.1/OG0006825.1/OG0007413.1/OG0007724.1/OG0007884.1/OG0008253.1/OG0009069.1</t>
  </si>
  <si>
    <t>OG0000232.4/OG0000232.2/OG0000232.5/OG0000232.1/OG0000232.3/OG0000416.1/OG0000416.4/OG0000416.2/OG0000416.3/OG0000491.1/OG0000491.2/OG0000491.3/OG0000524.2/OG0000524.1/OG0000524.3/OG0000866.3/OG0000866.2/OG0000866.1/OG0000936.2/OG0000936.1/OG0000940.2/OG0000940.1/OG0001109.2/OG0001109.1/OG0001110.1/OG0001110.2/OG0001191.1/OG0001191.2/OG0001251.2/OG0001251.1/OG0001272.2/OG0001272.1/OG0001328.2/OG0001328.1/OG0001356.1/OG0001356.2/OG0001618.1/OG0001618.2/OG0001918.1/OG0002020.2/OG0002020.1/OG0002266.1/OG0002467.1/OG0002734.1/OG0002782.1/OG0003042.2/OG0003042.1/OG0003062.1/OG0003296.1/OG0003299.1/OG0003302.1/OG0003319.1/OG0003442.1/OG0003494.1/OG0003560.1/OG0003673.1/OG0003711.1/OG0003737.1/OG0003742.1/OG0003858.1/OG0003975.1/OG0004001.1/OG0004131.1/OG0004272.1/OG0004321.1/OG0004355.1/OG0004414.1/OG0004709.1/OG0004747.1/OG0004979.1/OG0005050.1/OG0005094.1/OG0005132.1/OG0005312.1/OG0005338.1/OG0005357.1/OG0005369.1/OG0005535.1/OG0005817.1/OG0005883.1/OG0005918.1/OG0005931.1/OG0005945.1/OG0005958.1/OG0005960.1/OG0006017.1/OG0006060.1/OG0006146.1/OG0006161.1/OG0006224.1/OG0006276.1/OG0006331.1/OG0006372.1/OG0006373.1/OG0006431.1/OG0006432.1/OG0006460.1/OG0006496.1/OG0006619.1/OG0006703.1/OG0006757.1/OG0006776.1/OG0006796.1/OG0006923.1/OG0006946.1/OG0007054.1/OG0007283.1/OG0007305.1/OG0007384.1/OG0007409.1/OG0007613.1/OG0007659.1/OG0007680.1/OG0007808.1/OG0007832.1/OG0007848.1/OG0008143.1/OG0008151.1/OG0008453.1/OG0008785.1</t>
  </si>
  <si>
    <t>OG0000173.4/OG0000173.2/OG0000173.3/OG0000173.1/OG0001118.1/OG0001118.2/OG0001416.1/OG0001416.2/OG0002288.1/OG0002288.2/OG0002644.1/OG0003283.1/OG0004141.1/OG0004240.1/OG0004339.1/OG0004679.1/OG0004747.1/OG0004767.1/OG0005174.1/OG0005435.1/OG0005496.1/OG0005721.1/OG0006468.1/OG0006942.1</t>
  </si>
  <si>
    <t>OG0000004.13/OG0000004.3/OG0000004.7/OG0000004.6/OG0000004.17/OG0000004.10/OG0000004.5/OG0000004.9/OG0000004.12/OG0000004.2/OG0000004.4/OG0000004.19/OG0000004.1/OG0000004.18/OG0000004.11/OG0000004.14/OG0000004.15/OG0000004.8/OG0000004.16/OG0000358.2/OG0000358.1/OG0000358.3/OG0000358.4/OG0000419.4/OG0000419.3/OG0000419.2/OG0000419.1/OG0000666.3/OG0000666.2/OG0000666.1/OG0000712.1/OG0000712.2/OG0000746.1/OG0000746.2/OG0001034.2/OG0001034.1/OG0001218.2/OG0001218.1/OG0001764.2/OG0001764.1/OG0002284.1/OG0002359.1/OG0002614.1/OG0002621.1/OG0002668.2/OG0002668.1/OG0002773.1/OG0002947.2/OG0002947.1/OG0003292.1/OG0003683.1/OG0004269.1/OG0004544.1/OG0004930.1/OG0005000.1/OG0005325.1/OG0005394.1/OG0005789.1/OG0006368.1/OG0006394.1/OG0006626.1/OG0006819.1/OG0007638.1/OG0008083.1</t>
  </si>
  <si>
    <t>OG0001783.1/OG0002923.1/OG0003691.1/OG0003993.1/OG0004273.1/OG0005465.1/OG0005839.1/OG0006422.1</t>
  </si>
  <si>
    <t>OG0001153.2/OG0001153.1/OG0001440.1/OG0001440.2/OG0004127.1</t>
  </si>
  <si>
    <t>OG0001690.1/OG0002143.2/OG0002143.1/OG0002503.1/OG0006410.1/OG0007634.1</t>
  </si>
  <si>
    <t>OG0001169.2/OG0001169.1/OG0001510.2/OG0001510.1/OG0001647.2/OG0001647.1/OG0001870.2/OG0001870.1/OG0004119.1/OG0004240.1/OG0004339.1/OG0006875.1/OG0007634.1</t>
  </si>
  <si>
    <t>OG0001966.2/OG0001966.1/OG0003542.1/OG0006040.1/OG0007771.1</t>
  </si>
  <si>
    <t>OG0000196.3/OG0000196.5/OG0000196.4/OG0000196.1/OG0000196.2/OG0000299.2/OG0000299.4/OG0000299.3/OG0000299.1/OG0000351.4/OG0000351.3/OG0000351.1/OG0000351.2/OG0000449.3/OG0000449.1/OG0000449.2/OG0000811.2/OG0000811.3/OG0000811.1/OG0000815.1/OG0000815.2/OG0000917.2/OG0000917.1/OG0000919.2/OG0000919.1/OG0001084.2/OG0001084.1/OG0001368.2/OG0001368.1/OG0001757.2/OG0001757.1/OG0001867.1/OG0001942.1/OG0001942.2/OG0002221.1/OG0002494.1/OG0002515.1/OG0002625.1/OG0002649.1/OG0002870.1/OG0003068.1/OG0003210.1/OG0003529.1/OG0004146.1/OG0004309.1/OG0004440.1/OG0005002.1/OG0006320.1</t>
  </si>
  <si>
    <t>OG0000196.3/OG0000196.5/OG0000196.4/OG0000196.1/OG0000196.2/OG0000294.3/OG0000294.4/OG0000294.1/OG0000294.5/OG0000294.2/OG0000299.2/OG0000299.4/OG0000299.3/OG0000299.1/OG0000351.4/OG0000351.3/OG0000351.1/OG0000351.2/OG0000449.3/OG0000449.1/OG0000449.2/OG0000486.3/OG0000486.2/OG0000486.1/OG0000811.2/OG0000811.3/OG0000811.1/OG0000815.1/OG0000815.2/OG0000917.2/OG0000917.1/OG0000919.2/OG0000919.1/OG0001084.2/OG0001084.1/OG0001262.2/OG0001262.1/OG0001368.2/OG0001368.1/OG0001462.1/OG0001462.2/OG0001652.1/OG0001652.2/OG0001692.2/OG0001692.1/OG0001757.2/OG0001757.1/OG0001867.1/OG0001942.1/OG0001942.2/OG0002221.1/OG0002255.1/OG0002255.2/OG0002380.1/OG0002494.1/OG0002514.1/OG0002514.2/OG0002515.1/OG0002625.1/OG0002649.1/OG0002663.1/OG0002870.1/OG0003068.1/OG0003210.1/OG0003484.1/OG0003529.1/OG0004146.1/OG0004301.1/OG0004309.1/OG0004361.1/OG0004440.1/OG0004642.1/OG0004767.1/OG0005002.1/OG0005359.1/OG0005882.1/OG0006320.1/OG0006600.1</t>
  </si>
  <si>
    <t>OG0001966.2/OG0001966.1/OG0003542.1/OG0004420.1/OG0006040.1/OG0006950.1/OG0007669.1/OG0007771.1/OG0008221.1</t>
  </si>
  <si>
    <t>OG0002581.1/OG0002582.1/OG0002658.1/OG0002724.1/OG0002813.1/OG0003350.1/OG0003944.1/OG0004171.1/OG0004360.1/OG0004638.1/OG0004847.1/OG0004937.1/OG0005695.1/OG0005810.1/OG0006412.1/OG0007225.1/OG0007458.1/OG0008059.1/OG0009654.1/OG0010101.1</t>
  </si>
  <si>
    <t>OG0001345.3/OG0001345.2/OG0001345.1/OG0001609.1/OG0002132.2/OG0002132.1/OG0002168.1/OG0002913.1/OG0003081.1/OG0003136.1/OG0003308.1/OG0003735.1/OG0004052.1/OG0004390.1/OG0004438.1/OG0004619.1/OG0004945.1/OG0005093.1/OG0005122.1/OG0005516.1/OG0005582.1/OG0005889.1/OG0005895.1/OG0006022.1/OG0006043.1/OG0006265.1/OG0006462.1/OG0006475.1/OG0006857.1/OG0007101.1/OG0007123.1/OG0007357.1/OG0007639.1/OG0007782.1/OG0007790.1/OG0008180.1/OG0008443.1/OG0008519.1/OG0008715.1/OG0009118.1/OG0009359.1</t>
  </si>
  <si>
    <t>OG0000034.10/OG0000034.14/OG0000034.3/OG0000034.12/OG0000034.2/OG0000034.6/OG0000034.8/OG0000034.15/OG0000034.7/OG0000034.1/OG0000034.4/OG0000034.13/OG0000034.5/OG0000034.9/OG0000034.11/OG0000115.5/OG0000115.7/OG0000115.4/OG0000115.6/OG0000115.3/OG0000115.1/OG0000115.2/OG0000133.3/OG0000133.1/OG0000133.4/OG0000133.2/OG0000140.1/OG0000140.4/OG0000140.2/OG0000140.3/OG0000140.5/OG0000140.6/OG0000140.7/OG0000299.2/OG0000299.4/OG0000299.3/OG0000299.1/OG0000305.1/OG0000305.4/OG0000305.2/OG0000305.3/OG0000322.1/OG0000322.2/OG0000322.4/OG0000322.3/OG0000344.3/OG0000344.1/OG0000344.4/OG0000344.2/OG0000389.2/OG0000389.3/OG0000389.1/OG0000456.4/OG0000456.2/OG0000456.3/OG0000456.1/OG0000519.3/OG0000519.1/OG0000519.2/OG0000520.2/OG0000520.3/OG0000520.1/OG0000583.2/OG0000583.1/OG0000583.3/OG0000613.1/OG0000613.3/OG0000613.2/OG0000619.1/OG0000619.3/OG0000619.2/OG0000637.2/OG0000637.1/OG0000637.3/OG0000811.2/OG0000811.3/OG0000811.1/OG0000815.1/OG0000815.2/OG0000827.1/OG0000827.2/OG0000828.1/OG0000828.2/OG0000854.1/OG0000854.2/OG0000920.2/OG0000920.1/OG0001026.1/OG0001026.2/OG0001034.2/OG0001034.1/OG0001090.1/OG0001090.2/OG0001125.2/OG0001125.1/OG0001148.2/OG0001148.1/OG0001213.1/OG0001213.2/OG0001274.1/OG0001274.2/OG0001275.2/OG0001275.1/OG0001368.2/OG0001368.1/OG0001369.1/OG0001450.1/OG0001450.2/OG0001461.1/OG0001461.2/OG0001466.2/OG0001466.1/OG0001552.2/OG0001552.1/OG0001559.2/OG0001559.1/OG0001571.3/OG0001571.2/OG0001571.1/OG0001620.1/OG0001630.1/OG0001630.2/OG0001652.1/OG0001652.2/OG0001665.2/OG0001665.1/OG0001690.1/OG0001783.1/OG0001789.1/OG0001789.2/OG0001845.1/OG0001845.2/OG0001848.2/OG0001848.1/OG0001936.1/OG0001936.2/OG0001948.1/OG0001948.2/OG0001956.1/OG0001970.1/OG0001970.2/OG0002027.1/OG0002027.2/OG0002031.2/OG0002031.1/OG0002036.1/OG0002079.1/OG0002108.1/OG0002113.1/OG0002133.1/OG0002141.1/OG0002142.1/OG0002142.2/OG0002149.2/OG0002149.1/OG0002152.1/OG0002152.2/OG0002153.1/OG0002158.2/OG0002158.1/OG0002161.1/OG0002161.2/OG0002165.1/OG0002178.1/OG0002178.2/OG0002281.1/OG0002281.2/OG0002296.1/OG0002298.1/OG0002340.1/OG0002340.2/OG0002359.1/OG0002392.1/OG0002396.1/OG0002398.1/OG0002411.1/OG0002451.1/OG0002451.2/OG0002472.1/OG0002483.1/OG0002503.1/OG0002504.2/OG0002504.1/OG0002585.1/OG0002598.1/OG0002598.2/OG0002607.1/OG0002612.2/OG0002612.1/OG0002614.1/OG0002663.1/OG0002786.1/OG0002915.1/OG0002931.1/OG0002936.1/OG0002947.2/OG0002947.1/OG0002959.1/OG0003028.1/OG0003028.2/OG0003066.1/OG0003088.1/OG0003091.1/OG0003109.1/OG0003144.1/OG0003205.1/OG0003218.1/OG0003234.2/OG0003234.1/OG0003260.1/OG0003274.1/OG0003278.1/OG0003280.1/OG0003287.1/OG0003289.1/OG0003291.1/OG0003306.1/OG0003320.1/OG0003332.1/OG0003423.1/OG0003428.1/OG0003479.1/OG0003485.1/OG0003491.1/OG0003529.1/OG0003536.1/OG0003539.1/OG0003575.1/OG0003579.1/OG0003584.1/OG0003642.1/OG0003659.1/OG0003687.1/OG0003740.1/OG0003750.1/OG0003753.1/OG0003769.1/OG0003782.1/OG0003826.1/OG0003835.1/OG0003854.1/OG0003856.1/OG0004008.1/OG0004020.1/OG0004032.1/OG0004042.1/OG0004045.1/OG0004066.1/OG0004077.1/OG0004088.1/OG0004110.1/OG0004111.1/OG0004149.1/OG0004261.1/OG0004273.1/OG0004283.1/OG0004309.1/OG0004316.1/OG0004347.1/OG0004351.1/OG0004396.1/OG0004459.1/OG0004459.2/OG0004468.1/OG0004470.1/OG0004559.1/OG0004583.1/OG0004620.1/OG0004664.1/OG0004703.1/OG0004724.1/OG0004742.1/OG0004746.1/OG0004749.1/OG0004751.1/OG0004792.1/OG0004815.1/OG0004904.1/OG0004928.1/OG0004933.1/OG0004949.1/OG0004970.1/OG0004973.1/OG0005007.1/OG0005011.1/OG0005017.1/OG0005036.1/OG0005100.1/OG0005137.1/OG0005138.1/OG0005173.1/OG0005243.1/OG0005339.1/OG0005397.1/OG0005401.1/OG0005434.1/OG0005489.1/OG0005508.1/OG0005559.1/OG0005583.1/OG0005585.1/OG0005678.1/OG0005733.1/OG0005772.1/OG0005786.1/OG0005789.1/OG0005808.1/OG0005832.1/OG0005871.1/OG0005902.1/OG0005924.1/OG0005973.1/OG0005984.1/OG0006011.1/OG0006030.1/OG0006041.1/OG0006151.1/OG0006181.1/OG0006248.1/OG0006251.1/OG0006269.1/OG0006271.1/OG0006307.1/OG0006329.1/OG0006350.1/OG0006357.1/OG0006422.1/OG0006434.1/OG0006439.1/OG0006440.1/OG0006463.1/OG0006464.1/OG0006465.1/OG0006481.1/OG0006630.1/OG0006690.1/OG0006718.1/OG0006775.1/OG0006785.1/OG0006840.1/OG0006913.1/OG0006915.1/OG0006958.1/OG0007063.1/OG0007085.1/OG0007111.1/OG0007130.1/OG0007364.1/OG0007624.1/OG0007634.1/OG0007660.1/OG0007719.1/OG0007723.1/OG0007832.1/OG0008076.1/OG0008083.1/OG0008095.1/OG0008190.1/OG0008398.1</t>
  </si>
  <si>
    <t>OG0001609.1/OG0002132.2/OG0002132.1/OG0003081.1/OG0003735.1/OG0004052.1/OG0004390.1</t>
  </si>
  <si>
    <t>OG0000034.10/OG0000034.14/OG0000034.3/OG0000034.12/OG0000034.2/OG0000034.6/OG0000034.8/OG0000034.15/OG0000034.7/OG0000034.1/OG0000034.4/OG0000034.13/OG0000034.5/OG0000034.9/OG0000034.11/OG0000299.2/OG0000299.4/OG0000299.3/OG0000299.1/OG0000322.1/OG0000322.2/OG0000322.4/OG0000322.3/OG0000520.2/OG0000520.3/OG0000520.1/OG0000815.1/OG0000815.2/OG0000827.1/OG0000827.2/OG0000920.2/OG0000920.1/OG0001034.2/OG0001034.1/OG0001090.1/OG0001090.2/OG0001125.2/OG0001125.1/OG0001461.1/OG0001461.2/OG0001552.2/OG0001552.1/OG0001559.2/OG0001559.1/OG0001652.1/OG0001652.2/OG0001690.1/OG0002031.2/OG0002031.1/OG0002142.1/OG0002142.2/OG0002152.1/OG0002152.2/OG0002178.1/OG0002178.2/OG0002359.1/OG0002411.1/OG0002503.1/OG0002607.1/OG0002614.1/OG0003109.1/OG0003205.1/OG0003291.1/OG0003320.1/OG0003423.1/OG0003479.1/OG0003485.1/OG0003529.1/OG0003539.1/OG0003584.1/OG0004283.1/OG0004396.1/OG0005017.1/OG0005789.1/OG0005808.1/OG0006248.1/OG0006251.1/OG0007085.1/OG0007130.1/OG0007634.1/OG0008083.1/OG0008398.1</t>
  </si>
  <si>
    <t>OG0002581.1/OG0002658.1</t>
  </si>
  <si>
    <t>OG0002581.1</t>
  </si>
  <si>
    <t>OG0000034.10/OG0000034.14/OG0000034.3/OG0000034.12/OG0000034.2/OG0000034.6/OG0000034.8/OG0000034.15/OG0000034.7/OG0000034.1/OG0000034.4/OG0000034.13/OG0000034.5/OG0000034.9/OG0000034.11/OG0000299.2/OG0000299.4/OG0000299.3/OG0000299.1/OG0000322.1/OG0000322.2/OG0000322.4/OG0000322.3/OG0000520.2/OG0000520.3/OG0000520.1/OG0000815.1/OG0000815.2/OG0000827.1/OG0000827.2/OG0000920.2/OG0000920.1/OG0001034.2/OG0001034.1/OG0001090.1/OG0001090.2/OG0001125.2/OG0001125.1/OG0001461.1/OG0001461.2/OG0001552.2/OG0001552.1/OG0001690.1/OG0002031.2/OG0002031.1/OG0002142.1/OG0002142.2/OG0002178.1/OG0002178.2/OG0002359.1/OG0002503.1/OG0002607.1/OG0002614.1/OG0003109.1/OG0003205.1/OG0003291.1/OG0003320.1/OG0003423.1/OG0003479.1/OG0003485.1/OG0003539.1/OG0004283.1/OG0004396.1/OG0005017.1/OG0005808.1/OG0006248.1/OG0006251.1/OG0007085.1/OG0007130.1/OG0007634.1/OG0008083.1/OG0008398.1</t>
  </si>
  <si>
    <t>OG0001345.3/OG0001345.2/OG0001345.1/OG0004619.1/OG0006475.1/OG0007357.1/OG0007790.1</t>
  </si>
  <si>
    <t>OG0000456.4/OG0000456.2/OG0000456.3/OG0000456.1/OG0000613.1/OG0000613.3/OG0000613.2/OG0001571.3/OG0001571.2/OG0001571.1/OG0001783.1/OG0002141.1/OG0002392.1/OG0002396.1/OG0002936.1/OG0003306.1/OG0003529.1/OG0003584.1/OG0003854.1/OG0004273.1/OG0004459.1/OG0004459.2/OG0004620.1/OG0006422.1/OG0008190.1</t>
  </si>
  <si>
    <t>OG0002724.1/OG0002813.1/OG0009654.1</t>
  </si>
  <si>
    <t>OG0000456.4/OG0000456.2/OG0000456.3/OG0000456.1/OG0000613.1/OG0000613.3/OG0000613.2/OG0001571.3/OG0001571.2/OG0001571.1/OG0001783.1/OG0002141.1/OG0002392.1/OG0002396.1/OG0002936.1/OG0003306.1/OG0003529.1/OG0003854.1/OG0004273.1/OG0004459.1/OG0004459.2/OG0004620.1/OG0006422.1/OG0008190.1</t>
  </si>
  <si>
    <t>OG0002306.2/OG0002306.1/OG0003207.1/OG0003671.1/OG0005439.1/OG0005576.1/OG0007609.1/OG0008269.1</t>
  </si>
  <si>
    <t>OG0002168.1/OG0003998.1/OG0004278.1/OG0005143.1/OG0005534.1</t>
  </si>
  <si>
    <t>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0000089.4/OG0000089.8/OG0000089.5/OG0000089.2/OG0000089.6/OG0000089.3/OG0000089.7/OG0000089.1/OG0000386.3/OG0000386.1/OG0000386.4/OG0000386.2/OG0000416.1/OG0000416.4/OG0000416.2/OG0000416.3/OG0000539.2/OG0000539.1/OG0000539.3/OG0000623.1/OG0000623.2/OG0000635.1/OG0000635.2/OG0000671.3/OG0000671.1/OG0000671.2/OG0000892.1/OG0000892.2/OG0001248.1/OG0001248.2/OG0001262.2/OG0001262.1/OG0001275.2/OG0001275.1/OG0001469.2/OG0001469.1/OG0001764.2/OG0001764.1/OG0001792.2/OG0001792.1/OG0001938.2/OG0001938.1/OG0002268.1/OG0002351.1/OG0002367.1/OG0002367.2/OG0002392.1/OG0002885.1/OG0003105.1/OG0003145.1/OG0003210.1/OG0003539.1/OG0003801.1/OG0004103.1/OG0004292.1/OG0004315.1/OG0004746.1/OG0004883.1/OG0005102.1/OG0005434.1/OG0005786.1/OG0005980.1/OG0006319.1/OG0006889.1/OG0007644.1/OG0008398.1</t>
  </si>
  <si>
    <t>OG0004941.1/OG0005889.1/OG0007747.1/OG0008022.1</t>
  </si>
  <si>
    <t>OG0001149.1/OG0001149.2/OG0001528.2/OG0001528.1/OG0001944.1/OG0002077.2/OG0002077.1/OG0002161.1/OG0002161.2/OG0002618.2/OG0002618.1/OG0002667.1/OG0002947.2/OG0002947.1/OG0003044.1/OG0003548.1/OG0003573.1/OG0003822.1/OG0003849.1/OG0004073.1/OG0004310.1/OG0005482.1/OG0006293.1/OG0008363.1</t>
  </si>
  <si>
    <t>OG0002231.1/OG0002231.2/OG0003286.1</t>
  </si>
  <si>
    <t>OG0000419.4/OG0000419.3/OG0000419.2/OG0000419.1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</si>
  <si>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0000583.2/OG0000583.1/OG0000583.3/OG0000739.1/OG0000739.2/OG0000999.2/OG0000999.1/OG0001110.1/OG0001110.2/OG0001125.2/OG0001125.1/OG0001305.2/OG0001305.1/OG0001814.1/OG0001814.2/OG0002101.1/OG0002101.2/OG0003659.1/OG0003824.1</t>
  </si>
  <si>
    <t>OG0007086.1</t>
  </si>
  <si>
    <t>OG0003456.1/OG0005815.1</t>
  </si>
  <si>
    <t>OG0000544.3/OG0000544.1/OG0000544.2/OG0004735.1/OG0005815.1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</si>
  <si>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0000130.5/OG0000130.4/OG0000130.7/OG0000130.6/OG0000130.3/OG0000130.2/OG0000130.1/OG0000143.2/OG0000143.3/OG0000143.1/OG0000143.4/OG0000175.3/OG0000175.1/OG0000175.2/OG0000175.6/OG0000175.5/OG0000175.4/OG0000196.3/OG0000196.5/OG0000196.4/OG0000196.1/OG0000196.2/OG0000208.2/OG0000208.1/OG0000208.4/OG0000208.3/OG0000283.4/OG0000283.3/OG0000283.1/OG0000283.2/OG0000351.4/OG0000351.3/OG0000351.1/OG0000351.2/OG0000475.2/OG0000475.3/OG0000475.1/OG0000521.2/OG0000521.1/OG0000521.3/OG0000537.3/OG0000537.1/OG0000537.2/OG0000538.3/OG0000538.2/OG0000538.4/OG0000538.1/OG0000585.1/OG0000585.2/OG0000666.3/OG0000666.2/OG0000666.1/OG0000868.2/OG0000868.1/OG0000868.3/OG0000919.2/OG0000919.1/OG0001019.1/OG0001019.2/OG0001084.2/OG0001084.1/OG0001163.2/OG0001163.1/OG0001249.1/OG0001393.1/OG0001393.2/OG0001415.2/OG0001415.1/OG0001505.2/OG0001505.1/OG0001547.1/OG0001547.2/OG0001867.1/OG0002712.1/OG0003444.1/OG0003547.1/OG0003648.1/OG0005980.1</t>
  </si>
  <si>
    <t>OG0002264.1/OG0002480.1/OG0002616.1/OG0004696.1/OG0005959.1</t>
  </si>
  <si>
    <t>OG0000102.3/OG0000102.1/OG0000102.2/OG0000102.6/OG0000102.5/OG0000102.4/OG0000102.7/OG0000102.8/OG0000143.2/OG0000143.3/OG0000143.1/OG0000143.4/OG0000283.4/OG0000283.3/OG0000283.1/OG0000283.2/OG0000475.2/OG0000475.3/OG0000475.1/OG0000521.2/OG0000521.1/OG0000521.3/OG0000585.1/OG0000585.2/OG0000666.3/OG0000666.2/OG0000666.1/OG0001019.1/OG0001019.2/OG0001084.2/OG0001084.1/OG0001249.1/OG0001415.2/OG0001415.1/OG0001547.1/OG0001547.2/OG0003648.1</t>
  </si>
  <si>
    <t>OG0000015.9/OG0000015.11/OG0000015.13/OG0000015.6/OG0000015.3/OG0000015.7/OG0000015.4/OG0000015.5/OG0000015.8/OG0000015.14/OG0000015.1/OG0000015.2/OG0000015.12/OG0000015.10/OG0000175.3/OG0000175.1/OG0000175.2/OG0000175.6/OG0000175.5/OG0000175.4</t>
  </si>
  <si>
    <t>OG0002264.1/OG0002616.1/OG0004696.1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</si>
  <si>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0000143.2/OG0000143.3/OG0000143.1/OG0000143.4/OG0000175.3/OG0000175.1/OG0000175.2/OG0000175.6/OG0000175.5/OG0000175.4/OG0000283.4/OG0000283.3/OG0000283.1/OG0000283.2/OG0000475.2/OG0000475.3/OG0000475.1/OG0000521.2/OG0000521.1/OG0000521.3/OG0000585.1/OG0000585.2/OG0000666.3/OG0000666.2/OG0000666.1/OG0001019.1/OG0001019.2/OG0001084.2/OG0001084.1/OG0001249.1/OG0001415.2/OG0001415.1/OG0001547.1/OG0001547.2/OG0003648.1</t>
  </si>
  <si>
    <t>OG0003659.1</t>
  </si>
  <si>
    <t>OG0000198.3/OG0000198.5/OG0000198.4/OG0000198.2/OG0000198.1/OG0000835.3/OG0000835.2/OG0000835.1/OG0001311.1/OG0001311.2/OG0001790.2/OG0001790.1/OG0001940.1/OG0001950.1/OG0001974.1/OG0002032.1/OG0002032.2/OG0002073.1/OG0002073.2/OG0002145.1/OG0002264.1/OG0002353.1/OG0002401.1/OG0002444.1/OG0002583.1/OG0002646.1/OG0002653.1/OG0002660.1/OG0003125.1/OG0003335.1/OG0003339.1/OG0003542.1/OG0003578.1/OG0003735.1/OG0003797.1/OG0004052.1/OG0004054.1/OG0004096.1/OG0004390.1/OG0004401.1/OG0004410.1/OG0004431.1/OG0004438.1/OG0004456.1/OG0004615.1/OG0004681.1/OG0004712.1/OG0004945.1/OG0005534.1/OG0005897.1/OG0006192.1/OG0006227.1/OG0006243.1/OG0006270.1/OG0006466.1/OG0006467.1/OG0006716.1/OG0006720.1/OG0006772.1/OG0006786.1/OG0007168.1/OG0007186.1/OG0007240.1/OG0007336.1/OG0007350.1/OG0007376.1/OG0007379.1/OG0007639.1/OG0007654.1/OG0007675.1/OG0007751.1/OG0007771.1/OG0007983.1/OG0008011.1/OG0008080.1/OG0008170.1/OG0008491.1/OG0009031.1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</si>
  <si>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0000143.2/OG0000143.3/OG0000143.1/OG0000143.4/OG0000150.2/OG0000150.4/OG0000150.3/OG0000150.1/OG0000150.5/OG0000155.5/OG0000155.4/OG0000155.3/OG0000155.1/OG0000155.6/OG0000155.2/OG0000172.3/OG0000172.4/OG0000172.2/OG0000172.1/OG0000173.4/OG0000173.2/OG0000173.3/OG0000173.1/OG0000181.3/OG0000181.5/OG0000181.1/OG0000181.2/OG0000181.4/OG0000182.3/OG0000182.5/OG0000182.2/OG0000182.6/OG0000182.1/OG0000182.4/OG0000187.6/OG0000187.5/OG0000187.4/OG0000187.3/OG0000187.1/OG0000187.2/OG0000192.1/OG0000192.2/OG0000192.5/OG0000192.4/OG0000192.3/OG0000193.1/OG0000193.2/OG0000193.5/OG0000193.4/OG0000193.3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0000274.1/OG0000274.4/OG0000274.5/OG0000274.2/OG0000274.3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0000305.1/OG0000305.4/OG0000305.2/OG0000305.3/OG0000312.1/OG0000316.4/OG0000316.2/OG0000316.5/OG0000316.1/OG0000316.3/OG0000320.4/OG0000320.3/OG0000320.2/OG0000320.1/OG0000320.5/OG0000331.1/OG0000331.3/OG0000331.2/OG0000331.4/OG0000334.3/OG0000334.1/OG0000334.4/OG0000334.2/OG0000337.3/OG0000337.1/OG0000337.2/OG0000340.4/OG0000340.1/OG0000340.3/OG0000340.2/OG0000344.3/OG0000344.1/OG0000344.4/OG0000344.2/OG0000354.3/OG0000354.2/OG0000354.1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0000524.2/OG0000524.1/OG0000524.3/OG0000525.3/OG0000525.1/OG0000525.2/OG0000526.3/OG0000526.2/OG0000526.1/OG0000533.2/OG0000533.3/OG0000533.4/OG0000533.1/OG0000540.3/OG0000540.4/OG0000540.2/OG0000540.1/OG0000551.3/OG0000551.2/OG0000551.1/OG0000555.1/OG0000555.2/OG0000555.3/OG0000559.3/OG0000559.2/OG0000559.1/OG0000562.2/OG0000562.1/OG0000567.1/OG0000567.3/OG0000567.2/OG0000571.3/OG0000571.1/OG0000571.2/OG0000583.2/OG0000583.1/OG0000583.3/OG0000590.2/OG0000590.1/OG0000590.3/OG0000608.1/OG0000608.2/OG0000613.1/OG0000613.3/OG0000613.2/OG0000616.2/OG0000616.1/OG0000616.3/OG0000618.2/OG0000618.1/OG0000618.3/OG0000619.1/OG0000619.3/OG0000619.2/OG0000632.1/OG0000632.2/OG0000635.1/OG0000635.2/OG0000636.3/OG0000636.1/OG0000636.2/OG0000666.3/OG0000666.2/OG0000666.1/OG0000670.2/OG0000670.1/OG0000671.3/OG0000671.1/OG0000671.2/OG0000672.2/OG0000672.1/OG0000686.1/OG0000686.2/OG0000686.3/OG0000690.2/OG0000690.1/OG0000695.2/OG0000695.3/OG0000695.1/OG0000696.1/OG0000696.2/OG0000696.3/OG0000704.2/OG0000704.1/OG0000704.3/OG0000707.1/OG0000707.3/OG0000707.2/OG0000712.1/OG0000712.2/OG0000730.2/OG0000730.1/OG0000732.1/OG0000732.2/OG0000732.3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0000904.2/OG0000904.3/OG0000904.1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0000971.1/OG0000971.2/OG0000971.3/OG0000997.1/OG0000997.2/OG0001001.1/OG0001001.2/OG0001005.2/OG0001005.1/OG0001006.1/OG0001006.2/OG0001017.1/OG0001017.2/OG0001026.1/OG0001026.2/OG0001032.2/OG0001032.1/OG0001033.2/OG0001033.1/OG0001034.2/OG0001034.1/OG0001055.1/OG0001055.2/OG0001081.2/OG0001081.1/OG0001090.1/OG0001090.2/OG0001118.1/OG0001118.2/OG0001128.1/OG0001128.2/OG0001155.2/OG0001155.1/OG0001157.2/OG0001157.1/OG0001167.1/OG0001167.2/OG0001169.2/OG0001169.1/OG0001171.2/OG0001171.1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0001355.2/OG0001355.1/OG0001365.2/OG0001365.1/OG0001395.2/OG0001395.1/OG0001401.3/OG0001401.2/OG0001401.1/OG0001403.2/OG0001403.1/OG0001412.2/OG0001412.1/OG0001415.2/OG0001415.1/OG0001416.1/OG0001416.2/OG0001420.1/OG0001438.2/OG0001438.1/OG0001466.2/OG0001466.1/OG0001501.1/OG0001502.2/OG0001502.1/OG0001505.2/OG0001505.1/OG0001513.2/OG0001513.1/OG0001523.1/OG0001523.2/OG0001543.2/OG0001543.1/OG0001559.2/OG0001559.1/OG0001560.1/OG0001560.2/OG0001567.1/OG0001571.3/OG0001571.2/OG0001571.1/OG0001607.2/OG0001607.1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0001765.1/OG0001768.1/OG0001769.2/OG0001769.1/OG0001772.2/OG0001772.1/OG0001782.1/OG0001782.2/OG0001785.1/OG0001785.2/OG0001786.2/OG0001786.1/OG0001814.1/OG0001814.2/OG0001826.2/OG0001826.1/OG0001855.1/OG0001855.2/OG0001858.1/OG0001870.2/OG0001870.1/OG0001945.1/OG0001945.2/OG0001953.2/OG0001953.1/OG0001956.1/OG0001963.1/OG0001963.2/OG0001970.1/OG0001970.2/OG0001972.1/OG0001972.2/OG0001980.1/OG0001980.2/OG0001991.1/OG0002009.1/OG0002009.2/OG0002018.1/OG0002039.1/OG0002043.2/OG0002043.1/OG0002061.1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0002208.1/OG0002208.2/OG0002236.1/OG0002236.2/OG0002241.1/OG0002241.2/OG0002242.2/OG0002242.1/OG0002267.1/OG0002277.2/OG0002277.1/OG0002291.1/OG0002292.2/OG0002292.1/OG0002295.1/OG0002341.1/OG0002342.1/OG0002342.2/OG0002351.1/OG0002360.1/OG0002360.2/OG0002361.2/OG0002361.1/OG0002366.1/OG0002366.2/OG0002367.1/OG0002367.2/OG0002377.1/OG0002377.2/OG0002380.1/OG0002381.2/OG0002381.1/OG0002384.1/OG0002443.2/OG0002443.1/OG0002463.1/OG0002464.1/OG0002464.2/OG0002469.1/OG0002475.1/OG0002486.1/OG0002486.2/OG0002496.2/OG0002496.1/OG0002503.1/OG0002513.1/OG0002515.1/OG0002551.1/OG0002551.2/OG0002553.1/OG0002557.2/OG0002557.1/OG0002569.1/OG0002575.1/OG0002578.1/OG0002585.1/OG0002586.1/OG0002586.2/OG0002589.1/OG0002589.2/OG0002602.2/OG0002602.1/OG0002603.1/OG0002607.1/OG0002638.1/OG0002642.1/OG0002642.2/OG0002644.1/OG0002655.2/OG0002655.1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0002934.1/OG0002943.2/OG0002943.1/OG0002947.2/OG0002947.1/OG0002950.1/OG0002957.1/OG0002963.1/OG0002969.1/OG0003026.1/OG0003028.1/OG0003028.2/OG0003031.1/OG0003044.1/OG0003049.1/OG0003053.1/OG0003058.1/OG0003065.1/OG0003068.1/OG0003090.1/OG0003095.1/OG0003131.1/OG0003133.1/OG0003137.1/OG0003142.1/OG0003202.1/OG0003208.1/OG0003208.2/OG0003210.1/OG0003218.1/OG0003219.1/OG0003221.1/OG0003243.1/OG0003262.1/OG0003264.1/OG0003266.2/OG0003266.1/OG0003273.1/OG0003276.1/OG0003277.1/OG0003287.1/OG0003291.1/OG0003292.1/OG0003309.1/OG0003318.1/OG0003332.1/OG0003340.1/OG0003340.2/OG0003389.1/OG0003416.1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0003774.1/OG0003775.1/OG0003778.1/OG0003793.1/OG0003794.1/OG0003804.1/OG0003808.1/OG0003820.1/OG0003827.1/OG0003831.1/OG0003833.1/OG0003922.1/OG0003941.1/OG0003972.1/OG0003990.1/OG0003994.1/OG0004028.1/OG0004029.1/OG0004038.1/OG0004044.1/OG0004045.1/OG0004046.1/OG0004047.1/OG0004085.1/OG0004098.1/OG0004105.1/OG0004107.1/OG0004111.1/OG0004124.1/OG0004125.1/OG0004127.1/OG0004136.1/OG0004146.1/OG0004149.1/OG0004152.1/OG0004210.1/OG0004212.2/OG0004212.1/OG0004223.1/OG0004234.1/OG0004243.1/OG0004251.1/OG0004281.1/OG0004287.1/OG0004311.1/OG0004319.1/OG0004326.2/OG0004326.1/OG0004333.1/OG0004345.1/OG0004370.1/OG0004371.1/OG0004388.1/OG0004389.1/OG0004397.1/OG0004404.1/OG0004413.1/OG0004423.1/OG0004428.1/OG0004454.1/OG0004469.1/OG0004563.1/OG0004566.1/OG0004568.1/OG0004614.1/OG0004628.1/OG0004630.1/OG0004632.1/OG0004634.1/OG0004636.1/OG0004637.1/OG0004662.1/OG0004664.1/OG0004667.1/OG0004694.1/OG0004699.2/OG0004699.1/OG0004718.1/OG0004726.1/OG0004731.1/OG0004750.1/OG0004752.1/OG0004771.1/OG0004789.1/OG0004791.1/OG0004796.1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0005114.1/OG0005116.1/OG0005134.1/OG0005140.1/OG0005144.1/OG0005154.1/OG0005163.1/OG0005277.1/OG0005278.1/OG0005282.1/OG0005300.1/OG0005320.1/OG0005347.1/OG0005356.1/OG0005365.1/OG0005368.1/OG0005369.1/OG0005379.1/OG0005392.1/OG0005394.1/OG0005434.1/OG0005445.1/OG0005458.1/OG0005491.1/OG0005498.1/OG0005509.1/OG0005510.1/OG0005520.1/OG0005524.1/OG0005528.1/OG0005585.1/OG0005648.1/OG0005694.1/OG0005702.1/OG0005711.1/OG0005713.1/OG0005758.1/OG0005832.1/OG0005838.1/OG0005850.1/OG0005862.1/OG0005871.1/OG0005879.1/OG0005926.1/OG0005930.1/OG0006011.1/OG0006015.1/OG0006019.1/OG0006025.1/OG0006041.1/OG0006059.1/OG0006147.1/OG0006181.1/OG0006236.1/OG0006248.1/OG0006284.1/OG0006286.1/OG0006320.1/OG0006337.1/OG0006338.1/OG0006340.1/OG0006342.1/OG0006375.1/OG0006379.1/OG0006395.1/OG0006415.1/OG0006425.1/OG0006436.1/OG0006448.1/OG0006469.1/OG0006484.1/OG0006659.1/OG0006678.1/OG0006722.1/OG0006765.1/OG0006819.1/OG0006832.1/OG0006850.1/OG0006854.1/OG0006861.1/OG0006867.1/OG0006873.1/OG0006912.1/OG0006915.1/OG0006918.1/OG0007073.1/OG0007085.1/OG0007090.1/OG0007103.1/OG0007129.1/OG0007130.1/OG0007141.1/OG0007205.1/OG0007298.1/OG0007319.1/OG0007353.1/OG0007570.1/OG0007600.1/OG0007601.1/OG0007737.1/OG0007748.1/OG0007773.1/OG0007787.1/OG0007811.1/OG0007822.1/OG0008000.1/OG0008008.1/OG0008039.1/OG0008053.1/OG0008106.1/OG0008130.1/OG0008226.1/OG0008490.1/OG0008492.1/OG0008542.1/OG0009945.1</t>
  </si>
  <si>
    <t>OG0000216.1/OG0000216.2/OG0001024.1/OG0001373.1/OG0001398.1/OG0001573.1/OG0001795.2/OG0001795.1/OG0001920.1/OG0002011.1/OG0002011.2/OG0002186.1/OG0002306.2/OG0002306.1/OG0002527.1/OG0002676.1/OG0002830.1/OG0002905.1/OG0002978.1/OG0003207.1/OG0003229.1/OG0003315.1/OG0003315.2/OG0003350.1/OG0003447.1/OG0003671.1/OG0003874.1/OG0003959.1/OG0004031.1/OG0004585.1/OG0005266.1/OG0005390.1/OG0005439.1/OG0005518.1/OG0005562.1/OG0005596.1/OG0005706.1/OG0005876.1/OG0005934.1/OG0005947.1/OG0006082.1/OG0006225.1/OG0006290.1/OG0006389.1/OG0006746.1/OG0006746.2/OG0007366.1/OG0007388.1/OG0007609.1/OG0008224.1/OG0008269.1/OG0008563.1/OG0008864.1/OG0010076.1/OG0011140.1</t>
  </si>
  <si>
    <t>OG0000034.10/OG0000034.14/OG0000034.3/OG0000034.12/OG0000034.2/OG0000034.6/OG0000034.8/OG0000034.15/OG0000034.7/OG0000034.1/OG0000034.4/OG0000034.13/OG0000034.5/OG0000034.9/OG0000034.11/OG0000247.4/OG0000247.5/OG0000247.1/OG0000247.3/OG0000247.2/OG0000897.2/OG0000897.1/OG0001355.2/OG0001355.1</t>
  </si>
  <si>
    <t>OG0001000.1/OG0001000.2</t>
  </si>
  <si>
    <t>OG0002941.2/OG0002941.1/OG0003028.1/OG0003028.2/OG0003754.1/OG0006198.1</t>
  </si>
  <si>
    <t>OG0000018.12/OG0000018.1/OG0000018.7/OG0000018.6/OG0000018.11/OG0000018.4/OG0000018.10/OG0000018.9/OG0000018.3/OG0000018.14/OG0000018.8/OG0000018.13/OG0000018.15/OG0000018.2/OG0000018.5/OG0000351.4/OG0000351.3/OG0000351.1/OG0000351.2/OG0000367.2/OG0000367.1/OG0000367.3/OG0000367.4/OG0000385.3/OG0000385.1/OG0000385.2/OG0000424.2/OG0000424.1/OG0000477.2/OG0000477.3/OG0000477.4/OG0000477.1/OG0000559.3/OG0000559.2/OG0000559.1/OG0000697.2/OG0000697.1/OG0000860.1/OG0000860.2/OG0000860.3/OG0001263.1/OG0001263.2/OG0001275.2/OG0001275.1/OG0001420.1/OG0002228.1/OG0002261.1/OG0002947.2/OG0002947.1/OG0003497.1/OG0004147.1/OG0004632.1/OG0006832.1</t>
  </si>
  <si>
    <t>OG0000015.9/OG0000015.11/OG0000015.13/OG0000015.6/OG0000015.3/OG0000015.7/OG0000015.4/OG0000015.5/OG0000015.8/OG0000015.14/OG0000015.1/OG0000015.2/OG0000015.12/OG0000015.10/OG0000200.4/OG0000200.5/OG0000200.2/OG0000200.6/OG0000200.3/OG0000200.1/OG0000487.1/OG0000487.3/OG0000487.2/OG0000538.3/OG0000538.2/OG0000538.4/OG0000538.1/OG0000551.3/OG0000551.2/OG0000551.1/OG0000558.2/OG0000558.3/OG0000558.1/OG0001068.2/OG0001068.1/OG0003722.1/OG0005384.1/OG0005648.1</t>
  </si>
  <si>
    <t>OG0000278.4/OG0000278.2/OG0000278.1/OG0000278.3/OG0000278.5</t>
  </si>
  <si>
    <t>OG0001170.2/OG0001170.1/OG0001271.2/OG0001271.1</t>
  </si>
  <si>
    <t>OG0002237.1</t>
  </si>
  <si>
    <t>OG0006392.1</t>
  </si>
  <si>
    <t>OG0000126.3/OG0000126.2/OG0000126.8/OG0000126.6/OG0000126.5/OG0000126.1/OG0000126.4/OG0000126.7/OG0000273.1/OG0000273.5/OG0000273.4/OG0000273.2/OG0000273.3/OG0000617.1/OG0000617.2/OG0000617.3/OG0000631.2/OG0000631.1/OG0000631.3</t>
  </si>
  <si>
    <t>OG0009049.1</t>
  </si>
  <si>
    <t>OG0000424.2/OG0000424.1/OG0000559.3/OG0000559.2/OG0000559.1/OG0000697.2/OG0000697.1/OG0001263.1/OG0001263.2/OG0001607.2/OG0001607.1/OG0002237.1/OG0002899.1</t>
  </si>
  <si>
    <t>OG0000424.2/OG0000424.1/OG0000559.3/OG0000559.2/OG0000559.1/OG0000697.2/OG0000697.1/OG0001263.1/OG0001263.2</t>
  </si>
  <si>
    <t>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0000089.4/OG0000089.8/OG0000089.5/OG0000089.2/OG0000089.6/OG0000089.3/OG0000089.7/OG0000089.1/OG0000130.5/OG0000130.4/OG0000130.7/OG0000130.6/OG0000130.3/OG0000130.2/OG0000130.1/OG0000187.6/OG0000187.5/OG0000187.4/OG0000187.3/OG0000187.1/OG0000187.2/OG0000200.4/OG0000200.5/OG0000200.2/OG0000200.6/OG0000200.3/OG0000200.1/OG0000208.2/OG0000208.1/OG0000208.4/OG0000208.3/OG0000215.4/OG0000215.5/OG0000215.3/OG0000215.1/OG0000215.2/OG0000274.1/OG0000274.4/OG0000274.5/OG0000274.2/OG0000274.3/OG0000278.4/OG0000278.2/OG0000278.1/OG0000278.3/OG0000278.5/OG0000283.4/OG0000283.3/OG0000283.1/OG0000283.2/OG0000331.1/OG0000331.3/OG0000331.2/OG0000331.4/OG0000334.3/OG0000334.1/OG0000334.4/OG0000334.2/OG0000353.1/OG0000353.4/OG0000353.3/OG0000353.2/OG0000356.4/OG0000356.1/OG0000356.2/OG0000356.3/OG0000395.1/OG0000395.2/OG0000395.3/OG0000396.4/OG0000396.3/OG0000396.1/OG0000396.2/OG0000404.1/OG0000404.2/OG0000404.3/OG0000404.4/OG0000424.2/OG0000424.1/OG0000435.3/OG0000435.2/OG0000435.1/OG0000485.1/OG0000485.3/OG0000485.2/OG0000521.2/OG0000521.1/OG0000521.3/OG0000525.3/OG0000525.1/OG0000525.2/OG0000555.1/OG0000555.2/OG0000555.3/OG0000559.3/OG0000559.2/OG0000559.1/OG0000567.1/OG0000567.3/OG0000567.2/OG0000583.2/OG0000583.1/OG0000583.3/OG0000666.3/OG0000666.2/OG0000666.1/OG0000696.1/OG0000696.2/OG0000696.3/OG0000697.2/OG0000697.1/OG0000712.1/OG0000712.2/OG0000739.1/OG0000739.2/OG0000741.2/OG0000741.1/OG0000741.3/OG0000745.2/OG0000745.1/OG0000745.3/OG0000772.1/OG0000772.2/OG0000868.2/OG0000868.1/OG0000868.3/OG0000935.2/OG0000935.1/OG0000938.1/OG0000938.3/OG0000938.2/OG0000966.2/OG0000966.1/OG0001003.1/OG0001003.2/OG0001081.2/OG0001081.1/OG0001090.1/OG0001090.2/OG0001118.1/OG0001118.2/OG0001155.2/OG0001155.1/OG0001157.2/OG0001157.1/OG0001169.2/OG0001169.1/OG0001262.2/OG0001262.1/OG0001263.1/OG0001263.2/OG0001278.2/OG0001278.1/OG0001355.2/OG0001355.1/OG0001395.2/OG0001395.1/OG0001401.3/OG0001401.2/OG0001401.1/OG0001420.1/OG0001466.2/OG0001466.1/OG0001513.2/OG0001513.1/OG0001543.2/OG0001543.1/OG0001567.1/OG0001647.2/OG0001647.1/OG0001680.1/OG0001680.2/OG0001697.2/OG0001697.1/OG0001702.2/OG0001702.1/OG0001768.1/OG0001787.1/OG0001787.2/OG0001870.2/OG0001870.1/OG0001956.1/OG0001963.1/OG0001963.2/OG0002079.1/OG0002102.1/OG0002154.1/OG0002154.2/OG0002205.1/OG0002236.1/OG0002236.2/OG0002341.1/OG0002398.1/OG0002477.1/OG0002493.2/OG0002493.1/OG0002503.1/OG0002666.1/OG0002670.1/OG0002746.1/OG0002766.2/OG0002766.1/OG0002806.1/OG0002806.2/OG0002824.1/OG0002824.2/OG0002873.1/OG0002873.2/OG0002899.1/OG0002918.1/OG0002932.1/OG0002944.1/OG0002947.2/OG0002947.1/OG0002969.1/OG0003068.1/OG0003133.1/OG0003155.2/OG0003155.1/OG0003219.1/OG0003234.2/OG0003234.1/OG0003243.1/OG0003266.2/OG0003266.1/OG0003273.1/OG0003276.1/OG0003289.1/OG0003318.1/OG0003456.1/OG0003491.1/OG0003569.1/OG0003580.1/OG0003659.1/OG0003683.1/OG0003721.1/OG0003844.1/OG0004038.1/OG0004095.1/OG0004124.1/OG0004281.1/OG0004301.1/OG0004311.1/OG0004361.1/OG0004370.1/OG0004413.1/OG0004428.1/OG0004448.1/OG0004454.1/OG0004568.1/OG0004632.1/OG0004930.1/OG0005043.1/OG0005081.1/OG0005099.1/OG0005359.1/OG0005458.1/OG0005528.1/OG0005966.1/OG0005993.1/OG0006015.1/OG0006415.1/OG0006659.1/OG0006678.1/OG0006832.1/OG0008039.1/OG0008226.1/OG0008490.1/OG0008492.1</t>
  </si>
  <si>
    <t>OG0000821.1/OG0000821.3/OG0000821.2/OG0002905.1/OG0003447.1/OG0003576.1/OG0003671.1/OG0004031.1/OG0005706.1/OG0005934.1/OG0006746.1/OG0006746.2/OG0007388.1/OG0008224.1</t>
  </si>
  <si>
    <t>OG0001311.1/OG0001311.2/OG0002073.1/OG0002073.2/OG0002353.1/OG0002480.1/OG0002646.1/OG0002660.1/OG0004023.1/OG0004096.1/OG0004312.1/OG0004688.1/OG0005582.1/OG0006270.1/OG0006772.1/OG0006786.1/OG0007350.1/OG0007639.1/OG0008221.1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</si>
  <si>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0000200.4/OG0000200.5/OG0000200.2/OG0000200.6/OG0000200.3/OG0000200.1/OG0000226.1/OG0000226.2/OG0000226.5/OG0000226.4/OG0000226.6/OG0000226.3/OG0000232.4/OG0000232.2/OG0000232.5/OG0000232.1/OG0000232.3/OG0000351.4/OG0000351.3/OG0000351.1/OG0000351.2/OG0000385.3/OG0000385.1/OG0000385.2/OG0000424.2/OG0000424.1/OG0000478.2/OG0000478.1/OG0000478.3/OG0000559.3/OG0000559.2/OG0000559.1/OG0000697.2/OG0000697.1/OG0001263.1/OG0001263.2/OG0001981.2/OG0001981.1/OG0002039.1/OG0002486.1/OG0002486.2/OG0002955.1/OG0003821.1/OG0004147.1/OG0004636.1/OG0005284.1/OG0005580.1/OG0006484.1/OG0006832.1</t>
  </si>
  <si>
    <t>OG0000707.1/OG0000707.3/OG0000707.2/OG0001170.2/OG0001170.1/OG0001271.2/OG0001271.1/OG0002488.2/OG0002488.1</t>
  </si>
  <si>
    <t>OG0006227.1</t>
  </si>
  <si>
    <t>OG0000344.3/OG0000344.1/OG0000344.4/OG0000344.2/OG0000707.1/OG0000707.3/OG0000707.2/OG0001170.2/OG0001170.1/OG0001271.2/OG0001271.1/OG0002488.2/OG0002488.1/OG0005072.1</t>
  </si>
  <si>
    <t>OG0000707.1/OG0000707.3/OG0000707.2/OG0001170.2/OG0001170.1/OG0001271.2/OG0001271.1/OG0002488.2/OG0002488.1/OG0005072.1</t>
  </si>
  <si>
    <t>OG0001361.1/OG0001361.2/OG0001609.1/OG0001822.1/OG0001822.2/OG0001940.1/OG0001966.2/OG0001966.1/OG0002032.1/OG0002032.2/OG0002073.1/OG0002073.2/OG0002145.1/OG0002257.2/OG0002257.1/OG0002259.1/OG0002282.1/OG0002353.1/OG0002480.1/OG0002646.1/OG0002708.1/OG0003077.2/OG0003077.1/OG0003238.1/OG0003335.1/OG0003339.1/OG0003415.1/OG0003542.1/OG0003681.1/OG0003688.1/OG0003735.1/OG0003797.1/OG0003998.1/OG0004023.1/OG0004040.1/OG0004052.1/OG0004054.1/OG0004096.1/OG0004312.1/OG0004390.1/OG0004401.1/OG0004688.1/OG0005113.1/OG0005167.1/OG0005288.1/OG0005376.1/OG0005534.1/OG0005582.1/OG0005703.1/OG0005846.1/OG0006036.1/OG0006227.1/OG0006454.1/OG0006467.1/OG0006639.1/OG0006714.1/OG0006772.1/OG0006855.1/OG0007151.1/OG0007155.1/OG0007336.1/OG0007639.1/OG0007675.1/OG0008043.1/OG0008078.1/OG0008221.1/OG0009035.1/OG0009699.1/OG0010621.1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</si>
  <si>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0000030.8/OG0000030.7/OG0000030.12/OG0000030.6/OG0000030.1/OG0000030.4/OG0000030.9/OG0000030.10/OG0000030.14/OG0000030.2/OG0000030.3/OG0000030.13/OG0000030.5/OG0000030.11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0000073.10/OG0000073.7/OG0000073.3/OG0000073.11/OG0000073.8/OG0000073.1/OG0000073.5/OG0000073.2/OG0000073.9/OG0000073.4/OG0000073.6/OG0000078.10/OG0000078.11/OG0000078.3/OG0000078.7/OG0000078.9/OG0000078.6/OG0000078.2/OG0000078.5/OG0000078.4/OG0000078.8/OG0000078.1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0000226.1/OG0000226.2/OG0000226.5/OG0000226.4/OG0000226.6/OG0000226.3/OG0000232.4/OG0000232.2/OG0000232.5/OG0000232.1/OG0000232.3/OG0000247.4/OG0000247.5/OG0000247.1/OG0000247.3/OG0000247.2/OG0000256.4/OG0000256.5/OG0000256.3/OG0000256.1/OG0000256.2/OG0000267.4/OG0000267.1/OG0000267.2/OG0000267.5/OG0000267.3/OG0000273.1/OG0000273.5/OG0000273.4/OG0000273.2/OG0000273.3/OG0000278.4/OG0000278.2/OG0000278.1/OG0000278.3/OG0000278.5/OG0000280.1/OG0000280.2/OG0000280.4/OG0000280.3/OG0000283.4/OG0000283.3/OG0000283.1/OG0000283.2/OG0000288.5/OG0000288.1/OG0000288.4/OG0000288.2/OG0000288.3/OG0000298.3/OG0000298.4/OG0000298.5/OG0000298.1/OG0000298.2/OG0000299.2/OG0000299.4/OG0000299.3/OG0000299.1/OG0000300.2/OG0000300.3/OG0000300.1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0000359.1/OG0000359.4/OG0000359.3/OG0000359.2/OG0000375.4/OG0000375.3/OG0000375.2/OG0000375.1/OG0000385.3/OG0000385.1/OG0000385.2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0000449.3/OG0000449.1/OG0000449.2/OG0000478.2/OG0000478.1/OG0000478.3/OG0000480.3/OG0000480.1/OG0000480.2/OG0000484.2/OG0000484.1/OG0000484.3/OG0000485.1/OG0000485.3/OG0000485.2/OG0000492.1/OG0000492.3/OG0000492.2/OG0000513.2/OG0000513.1/OG0000521.2/OG0000521.1/OG0000521.3/OG0000523.2/OG0000523.3/OG0000523.1/OG0000525.3/OG0000525.1/OG0000525.2/OG0000526.3/OG0000526.2/OG0000526.1/OG0000533.2/OG0000533.3/OG0000533.4/OG0000533.1/OG0000540.3/OG0000540.4/OG0000540.2/OG0000540.1/OG0000549.2/OG0000549.1/OG0000559.3/OG0000559.2/OG0000559.1/OG0000561.2/OG0000561.3/OG0000561.1/OG0000567.1/OG0000567.3/OG0000567.2/OG0000571.3/OG0000571.1/OG0000571.2/OG0000582.3/OG0000582.1/OG0000582.2/OG0000583.2/OG0000583.1/OG0000583.3/OG0000608.1/OG0000608.2/OG0000613.1/OG0000613.3/OG0000613.2/OG0000617.1/OG0000617.2/OG0000617.3/OG0000618.2/OG0000618.1/OG0000618.3/OG0000632.1/OG0000632.2/OG0000635.1/OG0000635.2/OG0000636.3/OG0000636.1/OG0000636.2/OG0000666.3/OG0000666.2/OG0000666.1/OG0000670.2/OG0000670.1/OG0000671.3/OG0000671.1/OG0000671.2/OG0000697.2/OG0000697.1/OG0000704.2/OG0000704.1/OG0000704.3/OG0000707.1/OG0000707.3/OG0000707.2/OG0000709.3/OG0000709.1/OG0000709.2/OG0000710.3/OG0000710.1/OG0000710.2/OG0000712.1/OG0000712.2/OG0000737.1/OG0000737.3/OG0000737.2/OG0000739.1/OG0000739.2/OG0000744.1/OG0000744.2/OG0000745.2/OG0000745.1/OG0000745.3/OG0000764.1/OG0000764.2/OG0000764.3/OG0000772.1/OG0000772.2/OG0000785.1/OG0000785.2/OG0000789.1/OG0000789.2/OG0000805.3/OG0000805.2/OG0000805.1/OG0000811.2/OG0000811.3/OG0000811.1/OG0000815.1/OG0000815.2/OG0000828.1/OG0000828.2/OG0000831.2/OG0000831.1/OG0000832.1/OG0000832.3/OG0000832.2/OG0000833.2/OG0000833.1/OG0000840.1/OG0000840.2/OG0000858.1/OG0000858.2/OG0000858.3/OG0000870.3/OG0000870.1/OG0000870.2/OG0000886.1/OG0000886.3/OG0000886.2/OG0000892.1/OG0000892.2/OG0000893.1/OG0000893.2/OG0000897.2/OG0000897.1/OG0000915.1/OG0000915.2/OG0000917.2/OG0000917.1/OG0000918.2/OG0000918.3/OG0000918.1/OG0000935.2/OG0000935.1/OG0000947.1/OG0000947.2/OG0000953.1/OG0000953.2/OG0000974.1/OG0000974.2/OG0000976.1/OG0000976.2/OG0000992.1/OG0000992.2/OG0000995.1/OG0000995.2/OG0000997.1/OG0000997.2/OG0001003.1/OG0001003.2/OG0001006.1/OG0001006.2/OG0001026.1/OG0001026.2/OG0001029.2/OG0001029.1/OG0001033.2/OG0001033.1/OG0001050.2/OG0001050.1/OG0001081.2/OG0001081.1/OG0001090.1/OG0001090.2/OG0001111.1/OG0001111.2/OG0001148.2/OG0001148.1/OG0001157.2/OG0001157.1/OG0001161.1/OG0001161.2/OG0001162.1/OG0001162.2/OG0001166.2/OG0001166.1/OG0001169.2/OG0001169.1/OG0001170.2/OG0001170.1/OG0001175.2/OG0001175.1/OG0001176.1/OG0001176.2/OG0001193.1/OG0001193.2/OG0001225.2/OG0001225.1/OG0001241.1/OG0001241.2/OG0001243.2/OG0001243.1/OG0001245.2/OG0001245.1/OG0001248.1/OG0001248.2/OG0001249.1/OG0001254.2/OG0001254.1/OG0001260.1/OG0001262.2/OG0001262.1/OG0001263.1/OG0001263.2/OG0001266.2/OG0001266.1/OG0001271.2/OG0001271.1/OG0001275.2/OG0001275.1/OG0001305.2/OG0001305.1/OG0001313.2/OG0001313.1/OG0001342.2/OG0001342.1/OG0001355.2/OG0001355.1/OG0001368.2/OG0001368.1/OG0001369.1/OG0001395.2/OG0001395.1/OG0001397.1/OG0001397.2/OG0001408.1/OG0001408.2/OG0001415.2/OG0001415.1/OG0001420.1/OG0001450.1/OG0001450.2/OG0001459.1/OG0001459.2/OG0001466.2/OG0001466.1/OG0001504.1/OG0001504.2/OG0001510.2/OG0001510.1/OG0001512.1/OG0001512.2/OG0001514.2/OG0001514.1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0001634.2/OG0001634.1/OG0001639.1/OG0001639.2/OG0001640.1/OG0001640.2/OG0001641.1/OG0001641.2/OG0001648.2/OG0001648.1/OG0001683.2/OG0001683.1/OG0001702.2/OG0001702.1/OG0001710.2/OG0001710.1/OG0001712.1/OG0001712.2/OG0001717.1/OG0001718.1/OG0001752.2/OG0001752.1/OG0001765.1/OG0001768.1/OG0001769.2/OG0001769.1/OG0001772.2/OG0001772.1/OG0001782.1/OG0001782.2/OG0001786.2/OG0001786.1/OG0001787.1/OG0001787.2/OG0001794.1/OG0001794.2/OG0001828.1/OG0001828.3/OG0001828.2/OG0001870.2/OG0001870.1/OG0001900.1/OG0001911.2/OG0001911.1/OG0001932.1/OG0001932.2/OG0001942.1/OG0001942.2/OG0001945.1/OG0001945.2/OG0001954.1/OG0001963.1/OG0001963.2/OG0001970.1/OG0001970.2/OG0001972.1/OG0001972.2/OG0001981.2/OG0001981.1/OG0001991.1/OG0001993.1/OG0002009.1/OG0002009.2/OG0002031.2/OG0002031.1/OG0002039.1/OG0002043.2/OG0002043.1/OG0002056.1/OG0002061.1/OG0002064.2/OG0002064.1/OG0002068.1/OG0002076.1/OG0002076.2/OG0002079.1/OG0002107.2/OG0002107.1/OG0002115.1/OG0002115.2/OG0002121.1/OG0002121.2/OG0002134.1/OG0002141.1/OG0002142.1/OG0002142.2/OG0002143.2/OG0002143.1/OG0002146.1/OG0002147.1/OG0002147.2/OG0002179.1/OG0002221.1/OG0002228.1/OG0002236.1/OG0002236.2/OG0002246.1/OG0002254.1/OG0002267.1/OG0002268.1/OG0002277.2/OG0002277.1/OG0002284.1/OG0002295.1/OG0002332.1/OG0002340.1/OG0002340.2/OG0002341.1/OG0002351.1/OG0002374.1/OG0002376.1/OG0002379.1/OG0002379.2/OG0002380.1/OG0002409.1/OG0002411.1/OG0002443.2/OG0002443.1/OG0002472.1/OG0002475.1/OG0002477.1/OG0002481.1/OG0002486.1/OG0002486.2/OG0002487.1/OG0002488.2/OG0002488.1/OG0002491.1/OG0002492.1/OG0002493.2/OG0002493.1/OG0002503.1/OG0002504.2/OG0002504.1/OG0002509.2/OG0002509.1/OG0002515.1/OG0002518.1/OG0002572.1/OG0002586.1/OG0002586.2/OG0002587.1/OG0002589.1/OG0002589.2/OG0002591.1/OG0002605.1/OG0002605.2/OG0002621.1/OG0002623.2/OG0002623.1/OG0002638.1/OG0002650.1/OG0002650.2/OG0002666.1/OG0002670.1/OG0002716.1/OG0002723.2/OG0002723.1/OG0002731.2/OG0002731.1/OG0002741.1/OG0002746.1/OG0002754.1/OG0002767.1/OG0002772.1/OG0002778.2/OG0002778.1/OG0002787.1/OG0002797.1/OG0002801.1/OG0002806.1/OG0002806.2/OG0002812.1/OG0002822.1/OG0002824.1/OG0002824.2/OG0002876.1/OG0002885.1/OG0002887.1/OG0002887.2/OG0002899.1/OG0002907.1/OG0002917.1/OG0002918.1/OG0002920.1/OG0002924.1/OG0002926.1/OG0002932.1/OG0002947.2/OG0002947.1/OG0002955.1/OG0002959.1/OG0003049.1/OG0003050.1/OG0003054.1/OG0003058.1/OG0003072.1/OG0003084.1/OG0003088.1/OG0003090.1/OG0003091.1/OG0003096.1/OG0003105.1/OG0003109.1/OG0003123.1/OG0003134.1/OG0003137.1/OG0003152.1/OG0003154.1/OG0003155.2/OG0003155.1/OG0003212.1/OG0003221.1/OG0003222.1/OG0003243.1/OG0003252.1/OG0003273.1/OG0003276.1/OG0003292.1/OG0003303.1/OG0003314.1/OG0003320.1/OG0003323.1/OG0003423.1/OG0003425.1/OG0003451.1/OG0003452.1/OG0003460.1/OG0003469.1/OG0003481.1/OG0003485.1/OG0003487.1/OG0003491.1/OG0003499.1/OG0003510.1/OG0003522.1/OG0003523.1/OG0003529.1/OG0003539.1/OG0003558.1/OG0003567.1/OG0003571.1/OG0003580.1/OG0003593.1/OG0003659.1/OG0003679.1/OG0003718.1/OG0003721.1/OG0003730.1/OG0003752.1/OG0003769.1/OG0003774.1/OG0003775.1/OG0003793.1/OG0003799.1/OG0003801.1/OG0003804.1/OG0003816.1/OG0003819.1/OG0003821.1/OG0003824.1/OG0003840.1/OG0003844.1/OG0003846.1/OG0003945.1/OG0003973.1/OG0003993.1/OG0003994.1/OG0004038.1/OG0004079.1/OG0004095.1/OG0004103.1/OG0004106.1/OG0004111.1/OG0004135.1/OG0004146.1/OG0004147.1/OG0004152.1/OG0004156.1/OG0004160.1/OG0004204.1/OG0004243.1/OG0004283.1/OG0004292.1/OG0004294.1/OG0004301.1/OG0004305.1/OG0004309.1/OG0004315.1/OG0004347.1/OG0004361.1/OG0004363.1/OG0004391.1/OG0004407.1/OG0004425.1/OG0004428.1/OG0004439.1/OG0004448.1/OG0004452.1/OG0004454.1/OG0004481.1/OG0004568.1/OG0004609.1/OG0004618.1/OG0004620.1/OG0004628.1/OG0004632.1/OG0004636.1/OG0004664.1/OG0004691.1/OG0004704.1/OG0004718.1/OG0004728.1/OG0004748.1/OG0004749.1/OG0004767.1/OG0004794.1/OG0004818.1/OG0004883.1/OG0004930.1/OG0004952.1/OG0004980.1/OG0005017.1/OG0005055.1/OG0005072.1/OG0005073.1/OG0005078.1/OG0005081.1/OG0005116.1/OG0005123.1/OG0005132.1/OG0005154.1/OG0005158.1/OG0005284.1/OG0005339.1/OG0005356.1/OG0005359.1/OG0005389.1/OG0005434.1/OG0005446.1/OG0005465.1/OG0005466.1/OG0005475.1/OG0005491.1/OG0005507.1/OG0005559.1/OG0005565.1/OG0005568.1/OG0005580.1/OG0005709.1/OG0005713.1/OG0005737.1/OG0005783.1/OG0005786.1/OG0005795.1/OG0005802.1/OG0005811.1/OG0005871.1/OG0005887.1/OG0005943.1/OG0005966.1/OG0005993.1/OG0006004.1/OG0006007.1/OG0006011.1/OG0006014.1/OG0006033.1/OG0006147.1/OG0006217.1/OG0006221.1/OG0006236.1/OG0006242.1/OG0006248.1/OG0006251.1/OG0006256.1/OG0006307.1/OG0006329.1/OG0006338.1/OG0006342.1/OG0006357.1/OG0006371.1/OG0006413.1/OG0006422.1/OG0006480.1/OG0006484.1/OG0006626.1/OG0006659.1/OG0006706.1/OG0006792.1/OG0006819.1/OG0006832.1/OG0006867.1/OG0006889.1/OG0006915.1/OG0006924.1/OG0006933.1/OG0006935.1/OG0007093.1/OG0007172.1/OG0007208.1/OG0007280.1/OG0007372.1/OG0007402.1/OG0007787.1/OG0007811.1/OG0008029.1/OG0008100.1/OG0008120.1/OG0008130.1/OG0008495.1/OG0009116.1</t>
  </si>
  <si>
    <t>OG0000493.2/OG0000493.3/OG0000493.1/OG0001398.1/OG0002088.2/OG0002088.1/OG0002088.3/OG0002593.1/OG0002628.2/OG0002628.1/OG0002817.2/OG0002817.1/OG0002830.1/OG0002905.1/OG0003229.1/OG0003429.1/OG0003454.1/OG0003471.1/OG0003576.1/OG0003671.1/OG0004132.1/OG0004161.1/OG0004302.1/OG0005439.1/OG0005518.1/OG0005810.1/OG0005822.1/OG0005934.1/OG0005947.1/OG0006389.1/OG0006392.1/OG0006682.1/OG0006964.1/OG0007366.1/OG0007413.1/OG0007609.1/OG0007645.1/OG0007786.1/OG0008269.1/OG0008466.1/OG0008563.1/OG0009738.1</t>
  </si>
  <si>
    <t>OG0000036.7/OG0000036.3/OG0000036.12/OG0000036.6/OG0000036.11/OG0000036.5/OG0000036.10/OG0000036.8/OG0000036.1/OG0000036.9/OG0000036.4/OG0000036.2/OG0000066.8/OG0000066.7/OG0000066.5/OG0000066.6/OG0000066.3/OG0000066.4/OG0000066.1/OG0000066.2/OG0000074.1/OG0000074.8/OG0000074.3/OG0000074.2/OG0000074.6/OG0000074.5/OG0000074.7/OG0000074.4/OG0000083.8/OG0000083.1/OG0000083.3/OG0000083.5/OG0000083.6/OG0000083.4/OG0000083.2/OG0000083.7/OG0000114.2/OG0000114.1/OG0000114.3/OG0000114.5/OG0000114.4/OG0000150.2/OG0000150.4/OG0000150.3/OG0000150.1/OG0000150.5/OG0000172.3/OG0000172.4/OG0000172.2/OG0000172.1/OG0000186.3/OG0000186.6/OG0000186.1/OG0000186.4/OG0000186.2/OG0000186.5/OG0000187.6/OG0000187.5/OG0000187.4/OG0000187.3/OG0000187.1/OG0000187.2/OG0000283.4/OG0000283.3/OG0000283.1/OG0000283.2/OG0000294.3/OG0000294.4/OG0000294.1/OG0000294.5/OG0000294.2/OG0000344.3/OG0000344.1/OG0000344.4/OG0000344.2/OG0000351.4/OG0000351.3/OG0000351.1/OG0000351.2/OG0000354.3/OG0000354.2/OG0000354.1/OG0000358.2/OG0000358.1/OG0000358.3/OG0000358.4/OG0000375.4/OG0000375.3/OG0000375.2/OG0000375.1/OG0000389.2/OG0000389.3/OG0000389.1/OG0000391.4/OG0000391.3/OG0000391.1/OG0000391.2/OG0000400.4/OG0000400.1/OG0000400.3/OG0000400.2/OG0000404.1/OG0000404.2/OG0000404.3/OG0000404.4/OG0000419.4/OG0000419.3/OG0000419.2/OG0000419.1/OG0000449.3/OG0000449.1/OG0000449.2/OG0000456.4/OG0000456.2/OG0000456.3/OG0000456.1/OG0000467.4/OG0000467.3/OG0000467.2/OG0000467.1/OG0000501.1/OG0000525.3/OG0000525.1/OG0000525.2/OG0000526.3/OG0000526.2/OG0000526.1/OG0000567.1/OG0000567.3/OG0000567.2/OG0000582.3/OG0000582.1/OG0000582.2/OG0000583.2/OG0000583.1/OG0000583.3/OG0000614.3/OG0000614.2/OG0000614.1/OG0000667.1/OG0000667.3/OG0000667.2/OG0000696.1/OG0000696.2/OG0000696.3/OG0000707.1/OG0000707.3/OG0000707.2/OG0000708.2/OG0000708.3/OG0000708.1/OG0000709.3/OG0000709.1/OG0000709.2/OG0000712.1/OG0000712.2/OG0000745.2/OG0000745.1/OG0000745.3/OG0000763.1/OG0000763.2/OG0000812.1/OG0000812.2/OG0000812.3/OG0000832.1/OG0000832.3/OG0000832.2/OG0000833.2/OG0000833.1/OG0000862.2/OG0000862.1/OG0000884.2/OG0000884.1/OG0000915.1/OG0000915.2/OG0000917.2/OG0000917.1/OG0000942.2/OG0000942.3/OG0000942.1/OG0000971.1/OG0000971.2/OG0000971.3/OG0001118.1/OG0001118.2/OG0001149.1/OG0001149.2/OG0001157.2/OG0001157.1/OG0001169.2/OG0001169.1/OG0001172.2/OG0001172.1/OG0001173.2/OG0001173.1/OG0001193.1/OG0001193.2/OG0001200.2/OG0001200.1/OG0001203.2/OG0001203.1/OG0001207.2/OG0001207.1/OG0001212.2/OG0001212.1/OG0001222.1/OG0001222.2/OG0001229.3/OG0001229.1/OG0001229.2/OG0001243.2/OG0001243.1/OG0001257.1/OG0001257.2/OG0001275.2/OG0001275.1/OG0001299.3/OG0001299.2/OG0001299.1/OG0001313.2/OG0001313.1/OG0001412.2/OG0001412.1/OG0001416.1/OG0001416.2/OG0001420.1/OG0001466.2/OG0001466.1/OG0001510.2/OG0001510.1/OG0001559.2/OG0001559.1/OG0001567.1/OG0001571.3/OG0001571.2/OG0001571.1/OG0001577.2/OG0001577.1/OG0001607.2/OG0001607.1/OG0001638.1/OG0001638.2/OG0001648.2/OG0001648.1/OG0001680.1/OG0001680.2/OG0001694.2/OG0001694.1/OG0001706.1/OG0001706.2/OG0001772.2/OG0001772.1/OG0001782.1/OG0001782.2/OG0001838.2/OG0001838.1/OG0001856.2/OG0001856.1/OG0001870.2/OG0001870.1/OG0001935.1/OG0001936.1/OG0001936.2/OG0001945.1/OG0001945.2/OG0001963.1/OG0001963.2/OG0002024.1/OG0002024.2/OG0002044.1/OG0002044.2/OG0002101.1/OG0002101.2/OG0002125.1/OG0002144.1/OG0002144.2/OG0002154.1/OG0002154.2/OG0002165.1/OG0002223.1/OG0002241.1/OG0002241.2/OG0002242.2/OG0002242.1/OG0002273.1/OG0002273.2/OG0002298.1/OG0002379.1/OG0002379.2/OG0002380.1/OG0002381.2/OG0002381.1/OG0002469.1/OG0002487.1/OG0002493.2/OG0002493.1/OG0002502.1/OG0002513.1/OG0002569.1/OG0002578.1/OG0002585.1/OG0002589.1/OG0002589.2/OG0002603.1/OG0002638.1/OG0002739.1/OG0002745.1/OG0002745.2/OG0002766.2/OG0002766.1/OG0002824.1/OG0002824.2/OG0002873.1/OG0002873.2/OG0002885.1/OG0002889.1/OG0002889.2/OG0002918.1/OG0002926.1/OG0002932.1/OG0002934.1/OG0002943.2/OG0002943.1/OG0002947.2/OG0002947.1/OG0003028.1/OG0003028.2/OG0003049.1/OG0003055.1/OG0003058.1/OG0003061.1/OG0003095.1/OG0003193.1/OG0003219.1/OG0003243.1/OG0003259.1/OG0003266.2/OG0003266.1/OG0003273.1/OG0003291.1/OG0003292.1/OG0003309.1/OG0003336.1/OG0003340.1/OG0003340.2/OG0003423.1/OG0003496.1/OG0003541.1/OG0003580.1/OG0003655.1/OG0003655.2/OG0003669.1/OG0003690.1/OG0003691.1/OG0003698.1/OG0003699.1/OG0003704.1/OG0003704.2/OG0003721.1/OG0003730.1/OG0003763.1/OG0003769.1/OG0003831.1/OG0003833.1/OG0003839.1/OG0003849.1/OG0003941.1/OG0003947.1/OG0003993.1/OG0004011.1/OG0004028.1/OG0004047.1/OG0004103.1/OG0004124.1/OG0004142.1/OG0004149.1/OG0004155.1/OG0004223.1/OG0004245.1/OG0004263.1/OG0004341.1/OG0004389.1/OG0004397.1/OG0004398.1/OG0004404.1/OG0004407.1/OG0004419.1/OG0004422.1/OG0004433.1/OG0004464.1/OG0004614.1/OG0004628.1/OG0004637.1/OG0004642.1/OG0004651.1/OG0004664.1/OG0004665.1/OG0004720.1/OG0004726.1/OG0004746.1/OG0004750.1/OG0004771.1/OG0004815.1/OG0004930.1/OG0004932.1/OG0004933.1/OG0004949.1/OG0004955.1/OG0004957.1/OG0004980.1/OG0005073.1/OG0005078.1/OG0005140.1/OG0005163.1/OG0005270.1/OG0005277.1/OG0005278.1/OG0005297.1/OG0005347.1/OG0005365.1/OG0005389.1/OG0005405.1/OG0005413.1/OG0005432.1/OG0005466.1/OG0005477.1/OG0005479.1/OG0005491.1/OG0005494.1/OG0005510.1/OG0005519.1/OG0005528.1/OG0005537.1/OG0005541.1/OG0005559.1/OG0005565.1/OG0005568.1/OG0005694.1/OG0005783.1/OG0005786.1/OG0005811.1/OG0005832.1/OG0005862.1/OG0005900.1/OG0005924.1/OG0005926.1/OG0005930.1/OG0006015.1/OG0006025.1/OG0006041.1/OG0006178.1/OG0006251.1/OG0006274.1/OG0006284.1/OG0006286.1/OG0006320.1/OG0006323.1/OG0006338.1/OG0006375.1/OG0006410.1/OG0006415.1/OG0006425.1/OG0006442.1/OG0006461.1/OG0006464.1/OG0006490.1/OG0006630.1/OG0006647.1/OG0006656.1/OG0006722.1/OG0006732.1/OG0006741.1/OG0006850.1/OG0006867.1/OG0006918.1/OG0006967.1/OG0007090.1/OG0007251.1/OG0007312.1/OG0007319.1/OG0007591.1/OG0007696.1/OG0007766.1/OG0007822.1/OG0008000.1/OG0008028.1</t>
  </si>
  <si>
    <t>OG0000198.3/OG0000198.5/OG0000198.4/OG0000198.2/OG0000198.1/OG0001345.3/OG0001345.2/OG0001345.1/OG0001362.2/OG0001362.1/OG0001790.2/OG0001790.1/OG0001825.2/OG0001825.1/OG0001851.1/OG0002176.2/OG0002176.1/OG0002259.1/OG0002353.1/OG0002660.1/OG0003125.1/OG0003294.1/OG0003294.2/OG0003735.1/OG0003797.1/OG0004218.1/OG0004218.2/OG0004438.1/OG0004702.1/OG0004712.1/OG0005534.1/OG0005897.1/OG0006050.1/OG0006061.1/OG0006466.1/OG0006475.1/OG0006712.1/OG0006714.1/OG0006855.1/OG0006872.1/OG0007186.1/OG0007229.1/OG0007336.1/OG0007357.1/OG0007622.1/OG0007654.1/OG0007744.1/OG0007796.1/OG0007981.1/OG0007983.1/OG0008080.1/OG0008145.1/OG0008170.1/OG0008455.1/OG0008509.1/OG0009130.1/OG0009351.1</t>
  </si>
  <si>
    <t>OG0001398.1/OG0001573.1/OG0001839.1/OG0001839.2/OG0002676.1/OG0003229.1/OG0003313.2/OG0003313.1/OG0003315.1/OG0003315.2/OG0003447.1/OG0003471.1/OG0003671.1/OG0003874.1/OG0003959.1/OG0004585.1/OG0004706.1/OG0005518.1/OG0005810.1/OG0006047.1/OG0006082.1/OG0006435.1/OG0006435.2/OG0007264.1/OG0007345.1/OG0007458.1/OG0008164.1</t>
  </si>
  <si>
    <t>OG0000031.13/OG0000031.5/OG0000031.16/OG0000031.1/OG0000031.4/OG0000031.14/OG0000031.8/OG0000031.9/OG0000031.10/OG0000031.2/OG0000031.6/OG0000031.7/OG0000031.12/OG0000031.15/OG0000031.3/OG0000031.11/OG0000031.17/OG0000046.8/OG0000046.2/OG0000046.5/OG0000046.6/OG0000046.4/OG0000046.11/OG0000046.1/OG0000046.7/OG0000046.9/OG0000046.3/OG0000046.10/OG0000187.6/OG0000187.5/OG0000187.4/OG0000187.3/OG0000187.1/OG0000187.2/OG0000274.1/OG0000274.4/OG0000274.5/OG0000274.2/OG0000274.3/OG0000326.2/OG0000326.1/OG0000326.4/OG0000326.3/OG0000353.1/OG0000353.4/OG0000353.3/OG0000353.2/OG0000395.1/OG0000395.2/OG0000395.3/OG0000435.3/OG0000435.2/OG0000435.1/OG0000485.1/OG0000485.3/OG0000485.2/OG0000551.3/OG0000551.2/OG0000551.1/OG0000555.1/OG0000555.2/OG0000555.3/OG0000567.1/OG0000567.3/OG0000567.2/OG0000966.2/OG0000966.1/OG0001120.2/OG0001120.1/OG0001513.2/OG0001513.1/OG0001697.2/OG0001697.1/OG0002102.1/OG0002398.1/OG0002477.1/OG0002746.1/OG0002944.1/OG0003131.1/OG0003162.1/OG0003234.2/OG0003234.1/OG0003289.1/OG0004038.1/OG0006832.1</t>
  </si>
  <si>
    <t>OG0000418.4/OG0000418.3/OG0000418.2/OG0000418.1/OG0000424.2/OG0000424.1/OG0000614.3/OG0000614.2/OG0000614.1/OG0000771.3/OG0000771.2/OG0000771.1/OG0000889.2/OG0000889.1/OG0001229.3/OG0001229.1/OG0001229.2/OG0001263.1/OG0001263.2/OG0001528.2/OG0001528.1/OG0003548.1/OG0003655.1/OG0003655.2/OG0004087.1/OG0004120.1/OG0004127.1/OG0004149.1/OG0004384.1/OG0004574.1/OG0005277.1/OG0005341.1/OG0005584.1/OG0006011.1/OG0006284.1/OG0007811.1/OG0008012.1/OG0009072.1</t>
  </si>
  <si>
    <t>OG0000034.10/OG0000034.14/OG0000034.3/OG0000034.12/OG0000034.2/OG0000034.6/OG0000034.8/OG0000034.15/OG0000034.7/OG0000034.1/OG0000034.4/OG0000034.13/OG0000034.5/OG0000034.9/OG0000034.11/OG0000247.4/OG0000247.5/OG0000247.1/OG0000247.3/OG0000247.2/OG0000299.2/OG0000299.4/OG0000299.3/OG0000299.1/OG0000334.3/OG0000334.1/OG0000334.4/OG0000334.2/OG0000617.1/OG0000617.2/OG0000617.3/OG0000633.2/OG0000633.3/OG0000633.1/OG0000892.1/OG0000892.2/OG0000974.1/OG0000974.2/OG0001420.1/OG0001504.1/OG0001504.2/OG0001567.1/OG0001768.1/OG0002959.1/OG0003529.1/OG0004210.1/OG0004693.1/OG0004883.1/OG0004930.1/OG0006413.1</t>
  </si>
  <si>
    <t>OG0002581.1/OG0003454.1/OG0004638.1/OG0007609.1/OG0008269.1</t>
  </si>
  <si>
    <t>OG0000334.3/OG0000334.1/OG0000334.4/OG0000334.2/OG0000892.1/OG0000892.2/OG0001567.1/OG0001768.1/OG0003529.1/OG0004883.1/OG0004930.1</t>
  </si>
  <si>
    <t>OG0000034.10/OG0000034.14/OG0000034.3/OG0000034.12/OG0000034.2/OG0000034.6/OG0000034.8/OG0000034.15/OG0000034.7/OG0000034.1/OG0000034.4/OG0000034.13/OG0000034.5/OG0000034.9/OG0000034.11/OG0000299.2/OG0000299.4/OG0000299.3/OG0000299.1/OG0000617.1/OG0000617.2/OG0000617.3/OG0000974.1/OG0000974.2/OG0001504.1/OG0001504.2/OG0004210.1/OG0004693.1/OG0006413.1</t>
  </si>
  <si>
    <t>OG0000334.3/OG0000334.1/OG0000334.4/OG0000334.2/OG0001296.1/OG0001296.2/OG0001610.1/OG0006741.1</t>
  </si>
  <si>
    <t>OG0002169.2/OG0002169.1/OG0004054.1/OG0004214.1/OG0004282.1/OG0004312.1/OG0004401.1/OG0004911.1/OG0004945.1/OG0005427.1/OG0006772.1/OG0006951.1/OG0007852.1/OG0008170.1/OG0008180.1</t>
  </si>
  <si>
    <t>OG0001398.1/OG0002231.1/OG0002231.2/OG0005241.1/OG0006476.1/OG0006746.1/OG0006746.2</t>
  </si>
  <si>
    <t>OG0000170.2/OG0000170.4/OG0000170.1/OG0000170.3/OG0000181.3/OG0000181.5/OG0000181.1/OG0000181.2/OG0000181.4/OG0000208.2/OG0000208.1/OG0000208.4/OG0000208.3/OG0000305.1/OG0000305.4/OG0000305.2/OG0000305.3/OG0000320.4/OG0000320.3/OG0000320.2/OG0000320.1/OG0000320.5/OG0000404.1/OG0000404.2/OG0000404.3/OG0000404.4/OG0000541.1/OG0000541.2/OG0000541.3/OG0000781.2/OG0000781.1/OG0000880.2/OG0000880.1/OG0001033.2/OG0001033.1/OG0001149.1/OG0001149.2/OG0001169.2/OG0001169.1/OG0001274.1/OG0001274.2/OG0001309.1/OG0001309.2/OG0001313.2/OG0001313.1/OG0001363.1/OG0001363.2/OG0001397.1/OG0001397.2/OG0001462.1/OG0001462.2/OG0001552.2/OG0001552.1/OG0001793.2/OG0001793.1/OG0001855.1/OG0001855.2/OG0002225.2/OG0002225.1/OG0002241.1/OG0002241.2/OG0002288.1/OG0002288.2/OG0002514.1/OG0002514.2/OG0002614.1/OG0002778.2/OG0002778.1/OG0002875.1/OG0002899.1/OG0003484.1/OG0003849.1/OG0004127.1/OG0004141.1/OG0004305.1/OG0004538.1/OG0004574.1/OG0004746.1/OG0004793.1/OG0004895.1/OG0004943.1/OG0004990.1/OG0005278.1/OG0005319.1/OG0005399.1/OG0005543.1/OG0005583.1/OG0005724.1/OG0005838.1/OG0005926.1/OG0006248.1/OG0006293.1/OG0006429.1/OG0006889.1/OG0007097.1/OG0007215.1/OG0009072.1</t>
  </si>
  <si>
    <t>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0000150.2/OG0000150.4/OG0000150.3/OG0000150.1/OG0000150.5/OG0000172.3/OG0000172.4/OG0000172.2/OG0000172.1/OG0000182.3/OG0000182.5/OG0000182.2/OG0000182.6/OG0000182.1/OG0000182.4/OG0000187.6/OG0000187.5/OG0000187.4/OG0000187.3/OG0000187.1/OG0000187.2/OG0000192.1/OG0000192.2/OG0000192.5/OG0000192.4/OG0000192.3/OG0000202.5/OG0000202.4/OG0000202.1/OG0000202.6/OG0000202.2/OG0000202.3/OG0000205.5/OG0000205.2/OG0000205.7/OG0000205.3/OG0000205.1/OG0000205.4/OG0000205.6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0000278.4/OG0000278.2/OG0000278.1/OG0000278.3/OG0000278.5/OG0000283.4/OG0000283.3/OG0000283.1/OG0000283.2/OG0000293.1/OG0000293.3/OG0000293.4/OG0000293.5/OG0000293.2/OG0000299.2/OG0000299.4/OG0000299.3/OG0000299.1/OG0000305.1/OG0000305.4/OG0000305.2/OG0000305.3/OG0000312.1/OG0000316.4/OG0000316.2/OG0000316.5/OG0000316.1/OG0000316.3/OG0000320.4/OG0000320.3/OG0000320.2/OG0000320.1/OG0000320.5/OG0000331.1/OG0000331.3/OG0000331.2/OG0000331.4/OG0000334.3/OG0000334.1/OG0000334.4/OG0000334.2/OG0000344.3/OG0000344.1/OG0000344.4/OG0000344.2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0000404.1/OG0000404.2/OG0000404.3/OG0000404.4/OG0000412.2/OG0000412.1/OG0000412.3/OG0000416.1/OG0000416.4/OG0000416.2/OG0000416.3/OG0000418.4/OG0000418.3/OG0000418.2/OG0000418.1/OG0000419.4/OG0000419.3/OG0000419.2/OG0000419.1/OG0000445.2/OG0000445.3/OG0000445.1/OG0000449.3/OG0000449.1/OG0000449.2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0000525.3/OG0000525.1/OG0000525.2/OG0000526.3/OG0000526.2/OG0000526.1/OG0000540.3/OG0000540.4/OG0000540.2/OG0000540.1/OG0000551.3/OG0000551.2/OG0000551.1/OG0000567.1/OG0000567.3/OG0000567.2/OG0000571.3/OG0000571.1/OG0000571.2/OG0000583.2/OG0000583.1/OG0000583.3/OG0000590.2/OG0000590.1/OG0000590.3/OG0000608.1/OG0000608.2/OG0000613.1/OG0000613.3/OG0000613.2/OG0000619.1/OG0000619.3/OG0000619.2/OG0000635.1/OG0000635.2/OG0000636.3/OG0000636.1/OG0000636.2/OG0000666.3/OG0000666.2/OG0000666.1/OG0000670.2/OG0000670.1/OG0000671.3/OG0000671.1/OG0000671.2/OG0000672.2/OG0000672.1/OG0000686.1/OG0000686.2/OG0000686.3/OG0000696.1/OG0000696.2/OG0000696.3/OG0000704.2/OG0000704.1/OG0000704.3/OG0000707.1/OG0000707.3/OG0000707.2/OG0000712.1/OG0000712.2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0000971.1/OG0000971.2/OG0000971.3/OG0001001.1/OG0001001.2/OG0001006.1/OG0001006.2/OG0001017.1/OG0001017.2/OG0001026.1/OG0001026.2/OG0001032.2/OG0001032.1/OG0001033.2/OG0001033.1/OG0001034.2/OG0001034.1/OG0001055.1/OG0001055.2/OG0001081.2/OG0001081.1/OG0001090.1/OG0001090.2/OG0001118.1/OG0001118.2/OG0001128.1/OG0001128.2/OG0001155.2/OG0001155.1/OG0001157.2/OG0001157.1/OG0001169.2/OG0001169.1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0001365.2/OG0001365.1/OG0001395.2/OG0001395.1/OG0001401.3/OG0001401.2/OG0001401.1/OG0001403.2/OG0001403.1/OG0001412.2/OG0001412.1/OG0001416.1/OG0001416.2/OG0001420.1/OG0001466.2/OG0001466.1/OG0001502.2/OG0001502.1/OG0001505.2/OG0001505.1/OG0001513.2/OG0001513.1/OG0001523.1/OG0001523.2/OG0001543.2/OG0001543.1/OG0001559.2/OG0001559.1/OG0001567.1/OG0001571.3/OG0001571.2/OG0001571.1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0001768.1/OG0001769.2/OG0001769.1/OG0001772.2/OG0001772.1/OG0001782.1/OG0001782.2/OG0001785.1/OG0001785.2/OG0001786.2/OG0001786.1/OG0001814.1/OG0001814.2/OG0001826.2/OG0001826.1/OG0001855.1/OG0001855.2/OG0001870.2/OG0001870.1/OG0001945.1/OG0001945.2/OG0001953.2/OG0001953.1/OG0001956.1/OG0001963.1/OG0001963.2/OG0001970.1/OG0001970.2/OG0001972.1/OG0001972.2/OG0001991.1/OG0002009.1/OG0002009.2/OG0002039.1/OG0002043.2/OG0002043.1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0002236.1/OG0002236.2/OG0002241.1/OG0002241.2/OG0002242.2/OG0002242.1/OG0002267.1/OG0002277.2/OG0002277.1/OG0002291.1/OG0002292.2/OG0002292.1/OG0002295.1/OG0002341.1/OG0002351.1/OG0002361.2/OG0002361.1/OG0002366.1/OG0002366.2/OG0002367.1/OG0002367.2/OG0002377.1/OG0002377.2/OG0002380.1/OG0002381.2/OG0002381.1/OG0002384.1/OG0002443.2/OG0002443.1/OG0002463.1/OG0002464.1/OG0002464.2/OG0002469.1/OG0002475.1/OG0002486.1/OG0002486.2/OG0002496.2/OG0002496.1/OG0002503.1/OG0002513.1/OG0002515.1/OG0002551.1/OG0002551.2/OG0002553.1/OG0002569.1/OG0002578.1/OG0002585.1/OG0002586.1/OG0002586.2/OG0002589.1/OG0002589.2/OG0002603.1/OG0002607.1/OG0002638.1/OG0002642.1/OG0002642.2/OG0002644.1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0002934.1/OG0002943.2/OG0002943.1/OG0002947.2/OG0002947.1/OG0002950.1/OG0002957.1/OG0002969.1/OG0003026.1/OG0003028.1/OG0003028.2/OG0003044.1/OG0003049.1/OG0003058.1/OG0003065.1/OG0003068.1/OG0003090.1/OG0003095.1/OG0003131.1/OG0003133.1/OG0003137.1/OG0003142.1/OG0003202.1/OG0003208.1/OG0003208.2/OG0003210.1/OG0003218.1/OG0003219.1/OG0003221.1/OG0003243.1/OG0003262.1/OG0003266.2/OG0003266.1/OG0003273.1/OG0003276.1/OG0003287.1/OG0003291.1/OG0003292.1/OG0003309.1/OG0003318.1/OG0003332.1/OG0003340.1/OG0003340.2/OG0003389.1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0003738.1/OG0003774.1/OG0003775.1/OG0003793.1/OG0003804.1/OG0003808.1/OG0003820.1/OG0003827.1/OG0003831.1/OG0003833.1/OG0003922.1/OG0003941.1/OG0003972.1/OG0003990.1/OG0004028.1/OG0004029.1/OG0004038.1/OG0004044.1/OG0004045.1/OG0004046.1/OG0004047.1/OG0004098.1/OG0004105.1/OG0004107.1/OG0004111.1/OG0004124.1/OG0004127.1/OG0004136.1/OG0004146.1/OG0004149.1/OG0004152.1/OG0004210.1/OG0004223.1/OG0004234.1/OG0004243.1/OG0004251.1/OG0004281.1/OG0004311.1/OG0004319.1/OG0004333.1/OG0004345.1/OG0004370.1/OG0004371.1/OG0004388.1/OG0004389.1/OG0004397.1/OG0004404.1/OG0004413.1/OG0004423.1/OG0004428.1/OG0004469.1/OG0004563.1/OG0004566.1/OG0004568.1/OG0004614.1/OG0004628.1/OG0004630.1/OG0004632.1/OG0004634.1/OG0004636.1/OG0004637.1/OG0004667.1/OG0004694.1/OG0004718.1/OG0004726.1/OG0004731.1/OG0004750.1/OG0004752.1/OG0004771.1/OG0004789.1/OG0004791.1/OG0004796.1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0005114.1/OG0005116.1/OG0005134.1/OG0005140.1/OG0005144.1/OG0005154.1/OG0005163.1/OG0005277.1/OG0005278.1/OG0005282.1/OG0005300.1/OG0005347.1/OG0005365.1/OG0005368.1/OG0005369.1/OG0005392.1/OG0005434.1/OG0005445.1/OG0005458.1/OG0005491.1/OG0005498.1/OG0005509.1/OG0005510.1/OG0005520.1/OG0005524.1/OG0005528.1/OG0005585.1/OG0005648.1/OG0005694.1/OG0005702.1/OG0005711.1/OG0005713.1/OG0005832.1/OG0005838.1/OG0005850.1/OG0005862.1/OG0005871.1/OG0005879.1/OG0005926.1/OG0005930.1/OG0006011.1/OG0006015.1/OG0006025.1/OG0006041.1/OG0006059.1/OG0006147.1/OG0006181.1/OG0006248.1/OG0006284.1/OG0006286.1/OG0006320.1/OG0006337.1/OG0006338.1/OG0006340.1/OG0006342.1/OG0006375.1/OG0006379.1/OG0006415.1/OG0006425.1/OG0006469.1/OG0006484.1/OG0006659.1/OG0006678.1/OG0006722.1/OG0006819.1/OG0006832.1/OG0006850.1/OG0006867.1/OG0006873.1/OG0006915.1/OG0006918.1/OG0007073.1/OG0007085.1/OG0007090.1/OG0007129.1/OG0007130.1/OG0007141.1/OG0007205.1/OG0007298.1/OG0007319.1/OG0007353.1/OG0007600.1/OG0007601.1/OG0007737.1/OG0007748.1/OG0007773.1/OG0007787.1/OG0007811.1/OG0007822.1/OG0008000.1/OG0008008.1/OG0008039.1/OG0008053.1/OG0008106.1/OG0008226.1/OG0008490.1/OG0008492.1/OG0008542.1/OG0009945.1</t>
  </si>
  <si>
    <t>OG0001373.1/OG0001398.1/OG0001573.1/OG0001795.2/OG0001795.1/OG0001920.1/OG0002011.1/OG0002011.2/OG0002186.1/OG0002306.2/OG0002306.1/OG0002676.1/OG0002830.1/OG0002905.1/OG0002978.1/OG0003207.1/OG0003229.1/OG0003315.1/OG0003315.2/OG0003350.1/OG0003447.1/OG0003671.1/OG0003874.1/OG0003959.1/OG0004031.1/OG0004585.1/OG0005266.1/OG0005390.1/OG0005439.1/OG0005518.1/OG0005562.1/OG0005596.1/OG0005706.1/OG0005876.1/OG0005934.1/OG0005947.1/OG0006082.1/OG0006225.1/OG0006290.1/OG0006389.1/OG0006746.1/OG0006746.2/OG0007366.1/OG0007388.1/OG0007609.1/OG0008224.1/OG0008269.1/OG0010076.1</t>
  </si>
  <si>
    <t>OG0000198.3/OG0000198.5/OG0000198.4/OG0000198.2/OG0000198.1/OG0001311.1/OG0001311.2/OG0001790.2/OG0001790.1/OG0001950.1/OG0001974.1/OG0002032.1/OG0002032.2/OG0002073.1/OG0002073.2/OG0002145.1/OG0002353.1/OG0002401.1/OG0002444.1/OG0002583.1/OG0002646.1/OG0002653.1/OG0002660.1/OG0003125.1/OG0003335.1/OG0003339.1/OG0003542.1/OG0003578.1/OG0003735.1/OG0003797.1/OG0004052.1/OG0004054.1/OG0004096.1/OG0004390.1/OG0004401.1/OG0004410.1/OG0004431.1/OG0004456.1/OG0004615.1/OG0004681.1/OG0004712.1/OG0004945.1/OG0005534.1/OG0005897.1/OG0006192.1/OG0006227.1/OG0006270.1/OG0006466.1/OG0006716.1/OG0006720.1/OG0006772.1/OG0006786.1/OG0007186.1/OG0007336.1/OG0007350.1/OG0007376.1/OG0007379.1/OG0007639.1/OG0007654.1/OG0007675.1/OG0007771.1/OG0007983.1/OG0008011.1/OG0008080.1/OG0008170.1/OG0008491.1/OG0009031.1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</si>
  <si>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0000143.2/OG0000143.3/OG0000143.1/OG0000143.4/OG0000144.8/OG0000144.6/OG0000144.1/OG0000144.7/OG0000144.5/OG0000144.4/OG0000144.3/OG0000144.2/OG0000150.2/OG0000150.4/OG0000150.3/OG0000150.1/OG0000150.5/OG0000155.5/OG0000155.4/OG0000155.3/OG0000155.1/OG0000155.6/OG0000155.2/OG0000172.3/OG0000172.4/OG0000172.2/OG0000172.1/OG0000173.4/OG0000173.2/OG0000173.3/OG0000173.1/OG0000181.3/OG0000181.5/OG0000181.1/OG0000181.2/OG0000181.4/OG0000182.3/OG0000182.5/OG0000182.2/OG0000182.6/OG0000182.1/OG0000182.4/OG0000187.6/OG0000187.5/OG0000187.4/OG0000187.3/OG0000187.1/OG0000187.2/OG0000192.1/OG0000192.2/OG0000192.5/OG0000192.4/OG0000192.3/OG0000193.1/OG0000193.2/OG0000193.5/OG0000193.4/OG0000193.3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0000274.1/OG0000274.4/OG0000274.5/OG0000274.2/OG0000274.3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0000300.2/OG0000300.3/OG0000300.1/OG0000305.1/OG0000305.4/OG0000305.2/OG0000305.3/OG0000312.1/OG0000316.4/OG0000316.2/OG0000316.5/OG0000316.1/OG0000316.3/OG0000320.4/OG0000320.3/OG0000320.2/OG0000320.1/OG0000320.5/OG0000331.1/OG0000331.3/OG0000331.2/OG0000331.4/OG0000334.3/OG0000334.1/OG0000334.4/OG0000334.2/OG0000337.3/OG0000337.1/OG0000337.2/OG0000340.4/OG0000340.1/OG0000340.3/OG0000340.2/OG0000344.3/OG0000344.1/OG0000344.4/OG0000344.2/OG0000354.3/OG0000354.2/OG0000354.1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0000447.3/OG0000447.2/OG0000447.1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0000524.2/OG0000524.1/OG0000524.3/OG0000525.3/OG0000525.1/OG0000525.2/OG0000526.3/OG0000526.2/OG0000526.1/OG0000533.2/OG0000533.3/OG0000533.4/OG0000533.1/OG0000540.3/OG0000540.4/OG0000540.2/OG0000540.1/OG0000543.3/OG0000543.2/OG0000543.4/OG0000543.1/OG0000551.3/OG0000551.2/OG0000551.1/OG0000555.1/OG0000555.2/OG0000555.3/OG0000559.3/OG0000559.2/OG0000559.1/OG0000562.2/OG0000562.1/OG0000567.1/OG0000567.3/OG0000567.2/OG0000571.3/OG0000571.1/OG0000571.2/OG0000583.2/OG0000583.1/OG0000583.3/OG0000590.2/OG0000590.1/OG0000590.3/OG0000592.2/OG0000592.1/OG0000592.3/OG0000608.1/OG0000608.2/OG0000613.1/OG0000613.3/OG0000613.2/OG0000616.2/OG0000616.1/OG0000616.3/OG0000617.1/OG0000617.2/OG0000617.3/OG0000618.2/OG0000618.1/OG0000618.3/OG0000619.1/OG0000619.3/OG0000619.2/OG0000632.1/OG0000632.2/OG0000635.1/OG0000635.2/OG0000636.3/OG0000636.1/OG0000636.2/OG0000666.3/OG0000666.2/OG0000666.1/OG0000670.2/OG0000670.1/OG0000671.3/OG0000671.1/OG0000671.2/OG0000672.2/OG0000672.1/OG0000686.1/OG0000686.2/OG0000686.3/OG0000690.2/OG0000690.1/OG0000695.2/OG0000695.3/OG0000695.1/OG0000696.1/OG0000696.2/OG0000696.3/OG0000704.2/OG0000704.1/OG0000704.3/OG0000707.1/OG0000707.3/OG0000707.2/OG0000708.2/OG0000708.3/OG0000708.1/OG0000712.1/OG0000712.2/OG0000730.2/OG0000730.1/OG0000732.1/OG0000732.2/OG0000732.3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0000904.2/OG0000904.3/OG0000904.1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0000971.1/OG0000971.2/OG0000971.3/OG0000997.1/OG0000997.2/OG0001001.1/OG0001001.2/OG0001005.2/OG0001005.1/OG0001006.1/OG0001006.2/OG0001017.1/OG0001017.2/OG0001026.1/OG0001026.2/OG0001032.2/OG0001032.1/OG0001033.2/OG0001033.1/OG0001034.2/OG0001034.1/OG0001050.2/OG0001050.1/OG0001055.1/OG0001055.2/OG0001081.2/OG0001081.1/OG0001090.1/OG0001090.2/OG0001118.1/OG0001118.2/OG0001128.1/OG0001128.2/OG0001155.2/OG0001155.1/OG0001157.2/OG0001157.1/OG0001167.1/OG0001167.2/OG0001169.2/OG0001169.1/OG0001170.2/OG0001170.1/OG0001171.2/OG0001171.1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0001355.2/OG0001355.1/OG0001358.1/OG0001358.2/OG0001365.2/OG0001365.1/OG0001395.2/OG0001395.1/OG0001401.3/OG0001401.2/OG0001401.1/OG0001403.2/OG0001403.1/OG0001412.2/OG0001412.1/OG0001415.2/OG0001415.1/OG0001416.1/OG0001416.2/OG0001420.1/OG0001438.2/OG0001438.1/OG0001466.2/OG0001466.1/OG0001501.1/OG0001502.2/OG0001502.1/OG0001504.1/OG0001504.2/OG0001505.2/OG0001505.1/OG0001513.2/OG0001513.1/OG0001523.1/OG0001523.2/OG0001543.2/OG0001543.1/OG0001559.2/OG0001559.1/OG0001560.1/OG0001560.2/OG0001567.1/OG0001571.3/OG0001571.2/OG0001571.1/OG0001607.2/OG0001607.1/OG0001628.1/OG0001628.2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0001765.1/OG0001768.1/OG0001769.2/OG0001769.1/OG0001772.2/OG0001772.1/OG0001774.1/OG0001774.2/OG0001782.1/OG0001782.2/OG0001785.1/OG0001785.2/OG0001786.2/OG0001786.1/OG0001792.2/OG0001792.1/OG0001814.1/OG0001814.2/OG0001826.2/OG0001826.1/OG0001855.1/OG0001855.2/OG0001858.1/OG0001867.1/OG0001870.2/OG0001870.1/OG0001900.1/OG0001945.1/OG0001945.2/OG0001953.2/OG0001953.1/OG0001956.1/OG0001963.1/OG0001963.2/OG0001970.1/OG0001970.2/OG0001972.1/OG0001972.2/OG0001980.1/OG0001980.2/OG0001981.2/OG0001981.1/OG0001991.1/OG0001998.1/OG0002009.1/OG0002009.2/OG0002018.1/OG0002024.1/OG0002024.2/OG0002039.1/OG0002043.2/OG0002043.1/OG0002061.1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0002208.1/OG0002208.2/OG0002236.1/OG0002236.2/OG0002237.1/OG0002241.1/OG0002241.2/OG0002242.2/OG0002242.1/OG0002267.1/OG0002277.2/OG0002277.1/OG0002291.1/OG0002292.2/OG0002292.1/OG0002295.1/OG0002341.1/OG0002342.1/OG0002342.2/OG0002351.1/OG0002360.1/OG0002360.2/OG0002361.2/OG0002361.1/OG0002366.1/OG0002366.2/OG0002367.1/OG0002367.2/OG0002377.1/OG0002377.2/OG0002380.1/OG0002381.2/OG0002381.1/OG0002384.1/OG0002409.1/OG0002443.2/OG0002443.1/OG0002463.1/OG0002464.1/OG0002464.2/OG0002469.1/OG0002475.1/OG0002486.1/OG0002486.2/OG0002492.1/OG0002493.2/OG0002493.1/OG0002496.2/OG0002496.1/OG0002502.1/OG0002503.1/OG0002513.1/OG0002515.1/OG0002551.1/OG0002551.2/OG0002553.1/OG0002557.2/OG0002557.1/OG0002569.1/OG0002575.1/OG0002578.1/OG0002585.1/OG0002586.1/OG0002586.2/OG0002589.1/OG0002589.2/OG0002602.2/OG0002602.1/OG0002603.1/OG0002607.1/OG0002638.1/OG0002642.1/OG0002642.2/OG0002644.1/OG0002655.2/OG0002655.1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0002923.1/OG0002934.1/OG0002943.2/OG0002943.1/OG0002947.2/OG0002947.1/OG0002950.1/OG0002957.1/OG0002963.1/OG0002969.1/OG0003026.1/OG0003028.1/OG0003028.2/OG0003031.1/OG0003044.1/OG0003049.1/OG0003053.1/OG0003058.1/OG0003065.1/OG0003068.1/OG0003090.1/OG0003095.1/OG0003131.1/OG0003133.1/OG0003137.1/OG0003142.1/OG0003202.1/OG0003208.1/OG0003208.2/OG0003210.1/OG0003218.1/OG0003219.1/OG0003221.1/OG0003243.1/OG0003262.1/OG0003264.1/OG0003266.2/OG0003266.1/OG0003273.1/OG0003276.1/OG0003277.1/OG0003287.1/OG0003291.1/OG0003292.1/OG0003309.1/OG0003318.1/OG0003332.1/OG0003340.1/OG0003340.2/OG0003389.1/OG0003416.1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0003769.1/OG0003774.1/OG0003775.1/OG0003778.1/OG0003793.1/OG0003794.1/OG0003804.1/OG0003808.1/OG0003820.1/OG0003827.1/OG0003831.1/OG0003833.1/OG0003922.1/OG0003941.1/OG0003947.1/OG0003961.1/OG0003972.1/OG0003990.1/OG0003994.1/OG0004011.1/OG0004028.1/OG0004029.1/OG0004038.1/OG0004044.1/OG0004045.1/OG0004046.1/OG0004047.1/OG0004085.1/OG0004098.1/OG0004105.1/OG0004107.1/OG0004111.1/OG0004124.1/OG0004125.1/OG0004127.1/OG0004136.1/OG0004142.1/OG0004146.1/OG0004149.1/OG0004152.1/OG0004210.1/OG0004212.2/OG0004212.1/OG0004223.1/OG0004234.1/OG0004243.1/OG0004245.1/OG0004251.1/OG0004281.1/OG0004287.1/OG0004311.1/OG0004319.1/OG0004326.2/OG0004326.1/OG0004333.1/OG0004336.1/OG0004345.1/OG0004370.1/OG0004371.1/OG0004388.1/OG0004389.1/OG0004397.1/OG0004398.1/OG0004404.1/OG0004413.1/OG0004423.1/OG0004428.1/OG0004454.1/OG0004469.1/OG0004538.1/OG0004563.1/OG0004566.1/OG0004568.1/OG0004614.1/OG0004628.1/OG0004630.1/OG0004632.1/OG0004634.1/OG0004636.1/OG0004637.1/OG0004662.1/OG0004664.1/OG0004667.1/OG0004694.1/OG0004699.2/OG0004699.1/OG0004718.1/OG0004726.1/OG0004731.1/OG0004750.1/OG0004752.1/OG0004755.1/OG0004771.1/OG0004789.1/OG0004791.1/OG0004796.1/OG0004813.1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0005111.1/OG0005114.1/OG0005116.1/OG0005134.1/OG0005140.1/OG0005144.1/OG0005154.1/OG0005163.1/OG0005277.1/OG0005278.1/OG0005282.1/OG0005297.1/OG0005300.1/OG0005320.1/OG0005347.1/OG0005356.1/OG0005365.1/OG0005368.1/OG0005369.1/OG0005379.1/OG0005392.1/OG0005394.1/OG0005434.1/OG0005445.1/OG0005458.1/OG0005479.1/OG0005491.1/OG0005498.1/OG0005509.1/OG0005510.1/OG0005520.1/OG0005524.1/OG0005528.1/OG0005537.1/OG0005541.1/OG0005585.1/OG0005648.1/OG0005694.1/OG0005702.1/OG0005711.1/OG0005713.1/OG0005758.1/OG0005832.1/OG0005838.1/OG0005850.1/OG0005862.1/OG0005871.1/OG0005879.1/OG0005926.1/OG0005930.1/OG0005966.1/OG0006011.1/OG0006015.1/OG0006019.1/OG0006025.1/OG0006041.1/OG0006059.1/OG0006147.1/OG0006181.1/OG0006236.1/OG0006248.1/OG0006284.1/OG0006286.1/OG0006320.1/OG0006337.1/OG0006338.1/OG0006340.1/OG0006342.1/OG0006375.1/OG0006379.1/OG0006395.1/OG0006410.1/OG0006415.1/OG0006425.1/OG0006436.1/OG0006448.1/OG0006457.1/OG0006469.1/OG0006484.1/OG0006659.1/OG0006678.1/OG0006722.1/OG0006741.1/OG0006765.1/OG0006819.1/OG0006832.1/OG0006850.1/OG0006854.1/OG0006861.1/OG0006867.1/OG0006873.1/OG0006912.1/OG0006915.1/OG0006918.1/OG0007073.1/OG0007085.1/OG0007090.1/OG0007103.1/OG0007129.1/OG0007130.1/OG0007141.1/OG0007205.1/OG0007298.1/OG0007319.1/OG0007353.1/OG0007570.1/OG0007600.1/OG0007601.1/OG0007737.1/OG0007748.1/OG0007773.1/OG0007787.1/OG0007811.1/OG0007822.1/OG0008000.1/OG0008008.1/OG0008039.1/OG0008053.1/OG0008106.1/OG0008130.1/OG0008226.1/OG0008490.1/OG0008492.1/OG0008542.1/OG0009051.1/OG0009945.1</t>
  </si>
  <si>
    <t>OG0000216.1/OG0000216.2/OG0001024.1/OG0001373.1/OG0001398.1/OG0001573.1/OG0001795.2/OG0001795.1/OG0001920.1/OG0002011.1/OG0002011.2/OG0002186.1/OG0002306.2/OG0002306.1/OG0002527.1/OG0002676.1/OG0002830.1/OG0002905.1/OG0002978.1/OG0003207.1/OG0003229.1/OG0003313.2/OG0003313.1/OG0003315.1/OG0003315.2/OG0003350.1/OG0003447.1/OG0003671.1/OG0003874.1/OG0003959.1/OG0004031.1/OG0004585.1/OG0004706.1/OG0005266.1/OG0005390.1/OG0005439.1/OG0005518.1/OG0005562.1/OG0005596.1/OG0005605.1/OG0005706.1/OG0005876.1/OG0005934.1/OG0005947.1/OG0006047.1/OG0006082.1/OG0006225.1/OG0006290.1/OG0006389.1/OG0006746.1/OG0006746.2/OG0007366.1/OG0007388.1/OG0007609.1/OG0008224.1/OG0008269.1/OG0008563.1/OG0008864.1/OG0010076.1/OG0011140.1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</si>
  <si>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0000025.1/OG0000025.11/OG0000025.9/OG0000025.8/OG0000025.5/OG0000025.12/OG0000025.3/OG0000025.10/OG0000025.14/OG0000025.13/OG0000025.4/OG0000025.6/OG0000025.2/OG0000025.7/OG0000089.4/OG0000089.8/OG0000089.5/OG0000089.2/OG0000089.6/OG0000089.3/OG0000089.7/OG0000089.1/OG0000102.3/OG0000102.1/OG0000102.2/OG0000102.6/OG0000102.5/OG0000102.4/OG0000102.7/OG0000102.8/OG0000133.3/OG0000133.1/OG0000133.4/OG0000133.2/OG0000137.1/OG0000137.6/OG0000137.3/OG0000137.5/OG0000137.2/OG0000137.4/OG0000169.6/OG0000169.4/OG0000169.2/OG0000169.5/OG0000169.3/OG0000169.1/OG0000172.3/OG0000172.4/OG0000172.2/OG0000172.1/OG0000256.4/OG0000256.5/OG0000256.3/OG0000256.1/OG0000256.2/OG0000267.4/OG0000267.1/OG0000267.2/OG0000267.5/OG0000267.3/OG0000276.4/OG0000276.1/OG0000276.2/OG0000276.3/OG0000300.2/OG0000300.3/OG0000300.1/OG0000318.4/OG0000318.2/OG0000318.1/OG0000318.3/OG0000331.1/OG0000331.3/OG0000331.2/OG0000331.4/OG0000374.1/OG0000374.2/OG0000374.4/OG0000374.3/OG0000375.4/OG0000375.3/OG0000375.2/OG0000375.1/OG0000396.4/OG0000396.3/OG0000396.1/OG0000396.2/OG0000447.3/OG0000447.2/OG0000447.1/OG0000485.1/OG0000485.3/OG0000485.2/OG0000561.2/OG0000561.3/OG0000561.1/OG0000744.1/OG0000744.2/OG0000784.1/OG0000784.2/OG0000917.2/OG0000917.1/OG0000974.1/OG0000974.2/OG0001358.1/OG0001358.2/OG0001512.1/OG0001512.2/OG0001520.2/OG0001520.1/OG0001578.2/OG0001578.1/OG0001597.1/OG0001597.2/OG0001714.2/OG0001714.1/OG0001768.1/OG0001980.1/OG0001980.2/OG0002056.1/OG0002064.2/OG0002064.1/OG0002079.1/OG0002146.1/OG0002179.1/OG0002295.1/OG0002381.2/OG0002381.1/OG0002636.1/OG0002812.1/OG0002876.1/OG0002917.1/OG0003152.1/OG0003252.1/OG0003491.1/OG0003510.1/OG0003547.1/OG0003750.1/OG0003855.1/OG0004345.1/OG0004391.1/OG0004439.1/OG0004479.1/OG0004484.1/OG0004620.1/OG0004678.1/OG0004794.1/OG0004818.1/OG0004952.1/OG0004990.1/OG0005072.1/OG0005565.1/OG0005811.1/OG0006011.1/OG0006394.1/OG0006867.1</t>
  </si>
  <si>
    <t>OG0002168.1/OG0002353.1/OG0004096.1/OG0006227.1/OG0006720.1/OG0008491.1</t>
  </si>
  <si>
    <t>OG0000447.3/OG0000447.2/OG0000447.1/OG0000592.2/OG0000592.1/OG0000592.3/OG0000911.2/OG0000911.1/OG0002614.1/OG0004029.1/OG0004943.1</t>
  </si>
  <si>
    <t>OG0000939.1/OG0000939.2/OG0001966.2/OG0001966.1/OG0002168.1/OG0002353.1/OG0002444.1/OG0002646.1/OG0003257.1/OG0003339.1/OG0003542.1/OG0003797.1/OG0004688.1/OG0004945.1/OG0005846.1/OG0006227.1/OG0006466.1/OG0006512.1/OG0006816.1/OG0006855.1/OG0008034.1/OG0009049.1/OG0009699.1</t>
  </si>
  <si>
    <t>OG0002186.1/OG0002593.1/OG0002628.2/OG0002628.1/OG0002830.1/OG0004680.1/OG0005439.1/OG0006389.1/OG0006397.1/OG0007366.1/OG0007609.1/OG0007786.1/OG0008269.1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</si>
  <si>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0000050.7/OG0000050.8/OG0000050.1/OG0000050.6/OG0000050.10/OG0000050.5/OG0000050.11/OG0000050.9/OG0000050.3/OG0000050.2/OG0000050.4/OG0000071.1/OG0000071.5/OG0000071.11/OG0000071.7/OG0000071.9/OG0000071.2/OG0000071.6/OG0000071.10/OG0000071.3/OG0000071.8/OG0000071.4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0000133.3/OG0000133.1/OG0000133.4/OG0000133.2/OG0000148.3/OG0000148.6/OG0000148.5/OG0000148.2/OG0000148.4/OG0000148.1/OG0000168.1/OG0000168.4/OG0000168.2/OG0000168.3/OG0000168.5/OG0000172.3/OG0000172.4/OG0000172.2/OG0000172.1/OG0000200.4/OG0000200.5/OG0000200.2/OG0000200.6/OG0000200.3/OG0000200.1/OG0000247.4/OG0000247.5/OG0000247.1/OG0000247.3/OG0000247.2/OG0000273.1/OG0000273.5/OG0000273.4/OG0000273.2/OG0000273.3/OG0000299.2/OG0000299.4/OG0000299.3/OG0000299.1/OG0000305.1/OG0000305.4/OG0000305.2/OG0000305.3/OG0000311.2/OG0000311.3/OG0000311.1/OG0000311.4/OG0000316.4/OG0000316.2/OG0000316.5/OG0000316.1/OG0000316.3/OG0000322.1/OG0000322.2/OG0000322.4/OG0000322.3/OG0000334.3/OG0000334.1/OG0000334.4/OG0000334.2/OG0000356.4/OG0000356.1/OG0000356.2/OG0000356.3/OG0000367.2/OG0000367.1/OG0000367.3/OG0000367.4/OG0000373.2/OG0000373.1/OG0000373.3/OG0000373.4/OG0000375.4/OG0000375.3/OG0000375.2/OG0000375.1/OG0000386.3/OG0000386.1/OG0000386.4/OG0000386.2/OG0000433.3/OG0000433.2/OG0000433.1/OG0000477.2/OG0000477.3/OG0000477.4/OG0000477.1/OG0000492.1/OG0000492.3/OG0000492.2/OG0000513.2/OG0000513.1/OG0000523.2/OG0000523.3/OG0000523.1/OG0000525.3/OG0000525.1/OG0000525.2/OG0000549.2/OG0000549.1/OG0000571.3/OG0000571.1/OG0000571.2/OG0000583.2/OG0000583.1/OG0000583.3/OG0000608.1/OG0000608.2/OG0000617.1/OG0000617.2/OG0000617.3/OG0000623.1/OG0000623.2/OG0000635.1/OG0000635.2/OG0000670.2/OG0000670.1/OG0000671.3/OG0000671.1/OG0000671.2/OG0000704.2/OG0000704.1/OG0000704.3/OG0000764.1/OG0000764.2/OG0000764.3/OG0000831.2/OG0000831.1/OG0000833.2/OG0000833.1/OG0000886.1/OG0000886.3/OG0000886.2/OG0000892.1/OG0000892.2/OG0000919.2/OG0000919.1/OG0000953.1/OG0000953.2/OG0001026.1/OG0001026.2/OG0001050.2/OG0001050.1/OG0001148.2/OG0001148.1/OG0001157.2/OG0001157.1/OG0001176.1/OG0001176.2/OG0001193.1/OG0001193.2/OG0001210.2/OG0001210.1/OG0001243.2/OG0001243.1/OG0001248.1/OG0001248.2/OG0001275.2/OG0001275.1/OG0001305.2/OG0001305.1/OG0001342.2/OG0001342.1/OG0001368.2/OG0001368.1/OG0001397.1/OG0001397.2/OG0001408.1/OG0001408.2/OG0001466.2/OG0001466.1/OG0001559.2/OG0001559.1/OG0001567.1/OG0001607.2/OG0001607.1/OG0001639.1/OG0001639.2/OG0001648.2/OG0001648.1/OG0001757.2/OG0001757.1/OG0001765.1/OG0001768.1/OG0001769.2/OG0001769.1/OG0001772.2/OG0001772.1/OG0001780.1/OG0001780.2/OG0001782.1/OG0001782.2/OG0001794.1/OG0001794.2/OG0001938.2/OG0001938.1/OG0001942.1/OG0001942.2/OG0001970.1/OG0001970.2/OG0001991.1/OG0002009.1/OG0002009.2/OG0002076.1/OG0002076.2/OG0002134.1/OG0002147.1/OG0002147.2/OG0002221.1/OG0002268.1/OG0002361.2/OG0002361.1/OG0002475.1/OG0002486.1/OG0002486.2/OG0002487.1/OG0002492.1/OG0002503.1/OG0002504.2/OG0002504.1/OG0002515.1/OG0002572.1/OG0002585.1/OG0002601.1/OG0002605.1/OG0002605.2/OG0002772.1/OG0002787.1/OG0002822.1/OG0002870.1/OG0002876.1/OG0002885.1/OG0002936.1/OG0002947.2/OG0002947.1/OG0002959.1/OG0003049.1/OG0003088.1/OG0003243.1/OG0003291.1/OG0003323.1/OG0003442.1/OG0003448.1/OG0003481.1/OG0003491.1/OG0003510.1/OG0003567.1/OG0003580.1/OG0003679.1/OG0003693.1/OG0003721.1/OG0003752.1/OG0003758.1/OG0003769.1/OG0003774.1/OG0003804.1/OG0003819.1/OG0003945.1/OG0003973.1/OG0004014.1/OG0004108.1/OG0004146.1/OG0004152.1/OG0004210.1/OG0004240.1/OG0004243.1/OG0004283.1/OG0004315.1/OG0004538.1/OG0004628.1/OG0004636.1/OG0004691.1/OG0004693.1/OG0004704.1/OG0004794.1/OG0004818.1/OG0004883.1/OG0005072.1/OG0005073.1/OG0005111.1/OG0005116.1/OG0005154.1/OG0005538.1/OG0005786.1/OG0005789.1/OG0005850.1/OG0006014.1/OG0006033.1/OG0006256.1/OG0006413.1/OG0006490.1/OG0006626.1/OG0006706.1/OG0006819.1/OG0008028.1/OG0008495.1</t>
  </si>
  <si>
    <t>OG0002168.1/OG0002353.1/OG0002646.1/OG0003339.1/OG0003542.1/OG0003797.1/OG0004688.1/OG0005846.1/OG0006227.1/OG0006512.1/OG0006855.1/OG0008034.1/OG0009049.1</t>
  </si>
  <si>
    <t>OG0000050.7/OG0000050.8/OG0000050.1/OG0000050.6/OG0000050.10/OG0000050.5/OG0000050.11/OG0000050.9/OG0000050.3/OG0000050.2/OG0000050.4/OG0000071.1/OG0000071.5/OG0000071.11/OG0000071.7/OG0000071.9/OG0000071.2/OG0000071.6/OG0000071.10/OG0000071.3/OG0000071.8/OG0000071.4/OG0000083.8/OG0000083.1/OG0000083.3/OG0000083.5/OG0000083.6/OG0000083.4/OG0000083.2/OG0000083.7/OG0000148.3/OG0000148.6/OG0000148.5/OG0000148.2/OG0000148.4/OG0000148.1/OG0000168.1/OG0000168.4/OG0000168.2/OG0000168.3/OG0000168.5/OG0000200.4/OG0000200.5/OG0000200.2/OG0000200.6/OG0000200.3/OG0000200.1/OG0000273.1/OG0000273.5/OG0000273.4/OG0000273.2/OG0000273.3/OG0000299.2/OG0000299.4/OG0000299.3/OG0000299.1/OG0000311.2/OG0000311.3/OG0000311.1/OG0000311.4/OG0000316.4/OG0000316.2/OG0000316.5/OG0000316.1/OG0000316.3/OG0000356.4/OG0000356.1/OG0000356.2/OG0000356.3/OG0000367.2/OG0000367.1/OG0000367.3/OG0000367.4/OG0000375.4/OG0000375.3/OG0000375.2/OG0000375.1/OG0000386.3/OG0000386.1/OG0000386.4/OG0000386.2/OG0000492.1/OG0000492.3/OG0000492.2/OG0000523.2/OG0000523.3/OG0000523.1/OG0000549.2/OG0000549.1/OG0000608.1/OG0000608.2/OG0000617.1/OG0000617.2/OG0000617.3/OG0000635.1/OG0000635.2/OG0000670.2/OG0000670.1/OG0000671.3/OG0000671.1/OG0000671.2/OG0000831.2/OG0000831.1/OG0000833.2/OG0000833.1/OG0000886.1/OG0000886.3/OG0000886.2/OG0000892.1/OG0000892.2/OG0000953.1/OG0000953.2/OG0001026.1/OG0001026.2/OG0001148.2/OG0001148.1/OG0001157.2/OG0001157.1/OG0001176.1/OG0001176.2/OG0001193.1/OG0001193.2/OG0001210.2/OG0001210.1/OG0001248.1/OG0001248.2/OG0001275.2/OG0001275.1/OG0001305.2/OG0001305.1/OG0001342.2/OG0001342.1/OG0001368.2/OG0001368.1/OG0001397.1/OG0001397.2/OG0001408.1/OG0001408.2/OG0001466.2/OG0001466.1/OG0001559.2/OG0001559.1/OG0001607.2/OG0001607.1/OG0001648.2/OG0001648.1/OG0001757.2/OG0001757.1/OG0001765.1/OG0001769.2/OG0001769.1/OG0001772.2/OG0001772.1/OG0001780.1/OG0001780.2/OG0001970.1/OG0001970.2/OG0001991.1/OG0002076.1/OG0002076.2/OG0002134.1/OG0002147.1/OG0002147.2/OG0002221.1/OG0002268.1/OG0002361.2/OG0002361.1/OG0002486.1/OG0002486.2/OG0002487.1/OG0002492.1/OG0002504.2/OG0002504.1/OG0002585.1/OG0002605.1/OG0002605.2/OG0002772.1/OG0002787.1/OG0002822.1/OG0002870.1/OG0002876.1/OG0002885.1/OG0002947.2/OG0002947.1/OG0003049.1/OG0003088.1/OG0003291.1/OG0003323.1/OG0003448.1/OG0003491.1/OG0003510.1/OG0003567.1/OG0003679.1/OG0003721.1/OG0003752.1/OG0003769.1/OG0003804.1/OG0003819.1/OG0004146.1/OG0004152.1/OG0004210.1/OG0004243.1/OG0004628.1/OG0004693.1/OG0004794.1/OG0004818.1/OG0005072.1/OG0005111.1/OG0005116.1/OG0005786.1/OG0005850.1/OG0006413.1/OG0006626.1/OG0006706.1/OG0008495.1</t>
  </si>
  <si>
    <t>OG0002593.1/OG0002628.2/OG0002628.1/OG0002830.1/OG0005439.1/OG0006389.1/OG0007366.1/OG0007609.1/OG0007786.1</t>
  </si>
  <si>
    <t>OG0002830.1/OG0004161.1</t>
  </si>
  <si>
    <t>OG0000299.2/OG0000299.4/OG0000299.3/OG0000299.1/OG0000635.1/OG0000635.2/OG0003452.1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</si>
  <si>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0000018.12/OG0000018.1/OG0000018.7/OG0000018.6/OG0000018.11/OG0000018.4/OG0000018.10/OG0000018.9/OG0000018.3/OG0000018.14/OG0000018.8/OG0000018.13/OG0000018.15/OG0000018.2/OG0000018.5/OG0000027.2/OG0000027.7/OG0000027.8/OG0000027.3/OG0000027.1/OG0000027.9/OG0000027.4/OG0000027.5/OG0000027.6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0000050.7/OG0000050.8/OG0000050.1/OG0000050.6/OG0000050.10/OG0000050.5/OG0000050.11/OG0000050.9/OG0000050.3/OG0000050.2/OG0000050.4/OG0000051.3/OG0000051.1/OG0000051.7/OG0000051.9/OG0000051.11/OG0000051.6/OG0000051.2/OG0000051.5/OG0000051.4/OG0000051.10/OG0000051.8/OG0000074.1/OG0000074.8/OG0000074.3/OG0000074.2/OG0000074.6/OG0000074.5/OG0000074.7/OG0000074.4/OG0000083.8/OG0000083.1/OG0000083.3/OG0000083.5/OG0000083.6/OG0000083.4/OG0000083.2/OG0000083.7/OG0000087.5/OG0000087.7/OG0000087.2/OG0000087.1/OG0000087.4/OG0000087.6/OG0000087.3/OG0000089.4/OG0000089.8/OG0000089.5/OG0000089.2/OG0000089.6/OG0000089.3/OG0000089.7/OG0000089.1/OG0000114.2/OG0000114.1/OG0000114.3/OG0000114.5/OG0000114.4/OG0000126.3/OG0000126.2/OG0000126.8/OG0000126.6/OG0000126.5/OG0000126.1/OG0000126.4/OG0000126.7/OG0000150.2/OG0000150.4/OG0000150.3/OG0000150.1/OG0000150.5/OG0000172.3/OG0000172.4/OG0000172.2/OG0000172.1/OG0000187.6/OG0000187.5/OG0000187.4/OG0000187.3/OG0000187.1/OG0000187.2/OG0000222.2/OG0000222.1/OG0000222.4/OG0000222.5/OG0000222.3/OG0000247.4/OG0000247.5/OG0000247.1/OG0000247.3/OG0000247.2/OG0000248.4/OG0000248.2/OG0000248.3/OG0000248.1/OG0000248.5/OG0000273.1/OG0000273.5/OG0000273.4/OG0000273.2/OG0000273.3/OG0000283.4/OG0000283.3/OG0000283.1/OG0000283.2/OG0000295.1/OG0000295.2/OG0000295.3/OG0000295.4/OG0000299.2/OG0000299.4/OG0000299.3/OG0000299.1/OG0000312.1/OG0000316.4/OG0000316.2/OG0000316.5/OG0000316.1/OG0000316.3/OG0000334.3/OG0000334.1/OG0000334.4/OG0000334.2/OG0000351.4/OG0000351.3/OG0000351.1/OG0000351.2/OG0000356.4/OG0000356.1/OG0000356.2/OG0000356.3/OG0000367.2/OG0000367.1/OG0000367.3/OG0000367.4/OG0000375.4/OG0000375.3/OG0000375.2/OG0000375.1/OG0000385.3/OG0000385.1/OG0000385.2/OG0000389.2/OG0000389.3/OG0000389.1/OG0000391.4/OG0000391.3/OG0000391.1/OG0000391.2/OG0000395.1/OG0000395.2/OG0000395.3/OG0000396.4/OG0000396.3/OG0000396.1/OG0000396.2/OG0000402.2/OG0000402.3/OG0000402.1/OG0000404.1/OG0000404.2/OG0000404.3/OG0000404.4/OG0000412.2/OG0000412.1/OG0000412.3/OG0000416.1/OG0000416.4/OG0000416.2/OG0000416.3/OG0000424.2/OG0000424.1/OG0000433.3/OG0000433.2/OG0000433.1/OG0000445.2/OG0000445.3/OG0000445.1/OG0000449.3/OG0000449.1/OG0000449.2/OG0000467.4/OG0000467.3/OG0000467.2/OG0000467.1/OG0000474.3/OG0000474.4/OG0000474.2/OG0000474.5/OG0000474.1/OG0000477.2/OG0000477.3/OG0000477.4/OG0000477.1/OG0000502.2/OG0000502.1/OG0000502.3/OG0000507.1/OG0000507.2/OG0000520.2/OG0000520.3/OG0000520.1/OG0000523.2/OG0000523.3/OG0000523.1/OG0000524.2/OG0000524.1/OG0000524.3/OG0000525.3/OG0000525.1/OG0000525.2/OG0000526.3/OG0000526.2/OG0000526.1/OG0000538.3/OG0000538.2/OG0000538.4/OG0000538.1/OG0000540.3/OG0000540.4/OG0000540.2/OG0000540.1/OG0000559.3/OG0000559.2/OG0000559.1/OG0000580.2/OG0000580.1/OG0000580.3/OG0000618.2/OG0000618.1/OG0000618.3/OG0000619.1/OG0000619.3/OG0000619.2/OG0000623.1/OG0000623.2/OG0000636.3/OG0000636.1/OG0000636.2/OG0000664.1/OG0000664.2/OG0000667.1/OG0000667.3/OG0000667.2/OG0000696.1/OG0000696.2/OG0000696.3/OG0000697.2/OG0000697.1/OG0000707.1/OG0000707.3/OG0000707.2/OG0000709.3/OG0000709.1/OG0000709.2/OG0000710.3/OG0000710.1/OG0000710.2/OG0000741.2/OG0000741.1/OG0000741.3/OG0000744.1/OG0000744.2/OG0000745.2/OG0000745.1/OG0000745.3/OG0000794.1/OG0000794.2/OG0000812.1/OG0000812.2/OG0000812.3/OG0000815.1/OG0000815.2/OG0000828.1/OG0000828.2/OG0000833.2/OG0000833.1/OG0000840.1/OG0000840.2/OG0000860.1/OG0000860.2/OG0000860.3/OG0000862.2/OG0000862.1/OG0000892.1/OG0000892.2/OG0000904.2/OG0000904.3/OG0000904.1/OG0000915.1/OG0000915.2/OG0000921.3/OG0000921.1/OG0000921.2/OG0000938.1/OG0000938.3/OG0000938.2/OG0000940.2/OG0000940.1/OG0000947.1/OG0000947.2/OG0000948.1/OG0000948.2/OG0000971.1/OG0000971.2/OG0000971.3/OG0000974.1/OG0000974.2/OG0001001.1/OG0001001.2/OG0001016.1/OG0001016.2/OG0001023.2/OG0001023.1/OG0001032.2/OG0001032.1/OG0001033.2/OG0001033.1/OG0001072.2/OG0001072.1/OG0001077.2/OG0001077.1/OG0001081.2/OG0001081.1/OG0001115.2/OG0001115.1/OG0001118.1/OG0001118.2/OG0001149.1/OG0001149.2/OG0001155.2/OG0001155.1/OG0001157.2/OG0001157.1/OG0001169.2/OG0001169.1/OG0001175.2/OG0001175.1/OG0001191.1/OG0001191.2/OG0001200.2/OG0001200.1/OG0001203.2/OG0001203.1/OG0001212.2/OG0001212.1/OG0001247.1/OG0001247.2/OG0001251.2/OG0001251.1/OG0001252.1/OG0001263.1/OG0001263.2/OG0001265.2/OG0001265.1/OG0001266.2/OG0001266.1/OG0001267.2/OG0001267.1/OG0001271.2/OG0001271.1/OG0001274.1/OG0001274.2/OG0001275.2/OG0001275.1/OG0001296.1/OG0001296.2/OG0001355.2/OG0001355.1/OG0001365.2/OG0001365.1/OG0001397.1/OG0001397.2/OG0001401.3/OG0001401.2/OG0001401.1/OG0001409.1/OG0001409.2/OG0001420.1/OG0001422.1/OG0001422.2/OG0001456.1/OG0001456.2/OG0001461.1/OG0001461.2/OG0001462.1/OG0001462.2/OG0001464.1/OG0001464.2/OG0001505.2/OG0001505.1/OG0001510.2/OG0001510.1/OG0001528.2/OG0001528.1/OG0001543.2/OG0001543.1/OG0001550.2/OG0001550.1/OG0001552.2/OG0001552.1/OG0001559.2/OG0001559.1/OG0001567.1/OG0001574.2/OG0001574.1/OG0001607.2/OG0001607.1/OG0001647.2/OG0001647.1/OG0001661.1/OG0001661.2/OG0001680.1/OG0001680.2/OG0001702.2/OG0001702.1/OG0001706.1/OG0001706.2/OG0001717.1/OG0001744.1/OG0001750.1/OG0001750.2/OG0001755.1/OG0001755.2/OG0001757.2/OG0001757.1/OG0001763.2/OG0001763.1/OG0001768.1/OG0001769.2/OG0001769.1/OG0001779.1/OG0001784.2/OG0001784.1/OG0001785.1/OG0001785.2/OG0001793.2/OG0001793.1/OG0001861.2/OG0001861.1/OG0001866.2/OG0001866.1/OG0001870.2/OG0001870.1/OG0001934.2/OG0001934.1/OG0001952.1/OG0001952.2/OG0001963.1/OG0001963.2/OG0001970.1/OG0001970.2/OG0001972.1/OG0001972.2/OG0001998.1/OG0002026.1/OG0002026.2/OG0002031.2/OG0002031.1/OG0002061.1/OG0002119.2/OG0002119.1/OG0002125.1/OG0002147.1/OG0002147.2/OG0002154.1/OG0002154.2/OG0002156.1/OG0002161.1/OG0002161.2/OG0002179.1/OG0002205.1/OG0002208.1/OG0002208.2/OG0002221.1/OG0002228.1/OG0002241.1/OG0002241.2/OG0002242.2/OG0002242.1/OG0002261.1/OG0002289.1/OG0002290.1/OG0002295.1/OG0002351.1/OG0002361.2/OG0002361.1/OG0002367.1/OG0002367.2/OG0002380.1/OG0002381.2/OG0002381.1/OG0002407.1/OG0002409.1/OG0002413.1/OG0002469.1/OG0002483.1/OG0002487.1/OG0002491.1/OG0002493.2/OG0002493.1/OG0002494.1/OG0002496.2/OG0002496.1/OG0002503.1/OG0002513.1/OG0002514.1/OG0002514.2/OG0002551.1/OG0002551.2/OG0002569.1/OG0002578.1/OG0002585.1/OG0002586.1/OG0002586.2/OG0002614.1/OG0002630.1/OG0002630.2/OG0002638.1/OG0002642.1/OG0002642.2/OG0002650.1/OG0002650.2/OG0002709.1/OG0002739.1/OG0002745.1/OG0002745.2/OG0002761.1/OG0002765.2/OG0002765.1/OG0002766.2/OG0002766.1/OG0002772.1/OG0002778.2/OG0002778.1/OG0002785.2/OG0002785.1/OG0002786.1/OG0002794.2/OG0002794.1/OG0002805.1/OG0002806.1/OG0002806.2/OG0002809.2/OG0002809.1/OG0002815.1/OG0002822.1/OG0002873.1/OG0002873.2/OG0002899.1/OG0002917.1/OG0002923.1/OG0002926.1/OG0002934.1/OG0002947.2/OG0002947.1/OG0002969.1/OG0003028.1/OG0003028.2/OG0003043.1/OG0003044.1/OG0003049.1/OG0003055.1/OG0003068.1/OG0003090.1/OG0003107.1/OG0003112.1/OG0003133.1/OG0003157.1/OG0003164.1/OG0003219.1/OG0003221.1/OG0003232.1/OG0003266.2/OG0003266.1/OG0003273.1/OG0003291.1/OG0003292.1/OG0003296.1/OG0003318.1/OG0003319.1/OG0003332.1/OG0003340.1/OG0003340.2/OG0003396.1/OG0003423.1/OG0003456.1/OG0003466.1/OG0003472.1/OG0003473.1/OG0003484.1/OG0003485.1/OG0003497.1/OG0003511.1/OG0003529.1/OG0003548.1/OG0003551.1/OG0003569.1/OG0003580.1/OG0003582.1/OG0003590.1/OG0003642.1/OG0003669.1/OG0003691.1/OG0003699.1/OG0003706.1/OG0003707.1/OG0003721.1/OG0003745.1/OG0003750.1/OG0003756.1/OG0003769.1/OG0003771.1/OG0003778.1/OG0003781.1/OG0003790.1/OG0003794.1/OG0003804.1/OG0003822.1/OG0003830.1/OG0003831.1/OG0003833.1/OG0003846.1/OG0003849.1/OG0003853.2/OG0003853.1/OG0003931.1/OG0003951.1/OG0003969.1/OG0003974.1/OG0003987.1/OG0003993.1/OG0004008.1/OG0004014.1/OG0004029.1/OG0004038.1/OG0004045.1/OG0004059.1/OG0004069.1/OG0004106.1/OG0004137.1/OG0004142.1/OG0004147.1/OG0004149.1/OG0004155.1/OG0004210.1/OG0004246.1/OG0004252.1/OG0004260.1/OG0004263.1/OG0004287.1/OG0004301.1/OG0004310.1/OG0004311.1/OG0004330.1/OG0004340.1/OG0004341.1/OG0004363.1/OG0004370.1/OG0004371.1/OG0004407.1/OG0004412.1/OG0004413.1/OG0004426.1/OG0004428.1/OG0004429.1/OG0004447.1/OG0004455.1/OG0004462.1/OG0004487.1/OG0004491.1/OG0004566.1/OG0004568.1/OG0004579.1/OG0004588.1/OG0004601.1/OG0004617.1/OG0004632.1/OG0004637.1/OG0004651.1/OG0004665.1/OG0004693.1/OG0004700.1/OG0004716.1/OG0004782.1/OG0004794.1/OG0004815.1/OG0004818.1/OG0004904.1/OG0004920.1/OG0004930.1/OG0004932.1/OG0004943.1/OG0004991.1/OG0004994.1/OG0005007.1/OG0005017.1/OG0005047.1/OG0005049.1/OG0005072.1/OG0005074.1/OG0005081.1/OG0005099.1/OG0005103.1/OG0005115.1/OG0005116.1/OG0005140.1/OG0005154.1/OG0005159.1/OG0005163.1/OG0005171.1/OG0005243.1/OG0005270.1/OG0005275.1/OG0005320.1/OG0005334.1/OG0005359.1/OG0005394.1/OG0005396.1/OG0005402.1/OG0005405.1/OG0005413.1/OG0005423.1/OG0005458.1/OG0005464.1/OG0005465.1/OG0005519.1/OG0005528.1/OG0005540.1/OG0005543.1/OG0005568.1/OG0005707.1/OG0005738.1/OG0005742.1/OG0005754.1/OG0005758.1/OG0005788.1/OG0005804.1/OG0005819.1/OG0005821.1/OG0005824.1/OG0005832.1/OG0005838.1/OG0005841.1/OG0005845.1/OG0005850.1/OG0005871.1/OG0005891.1/OG0005899.1/OG0005900.1/OG0005911.1/OG0005924.1/OG0005925.1/OG0005926.1/OG0005932.1/OG0005966.1/OG0005970.1/OG0005981.1/OG0006015.1/OG0006025.1/OG0006178.1/OG0006188.1/OG0006193.1/OG0006209.1/OG0006217.1/OG0006234.1/OG0006236.1/OG0006240.1/OG0006248.1/OG0006251.1/OG0006274.1/OG0006275.1/OG0006279.1/OG0006284.1/OG0006293.1/OG0006317.1/OG0006323.1/OG0006331.1/OG0006338.1/OG0006346.1/OG0006368.1/OG0006369.1/OG0006375.1/OG0006380.1/OG0006381.1/OG0006415.1/OG0006437.1/OG0006441.1/OG0006448.1/OG0006478.1/OG0006490.1/OG0006499.1/OG0006519.1/OG0006623.1/OG0006626.1/OG0006629.1/OG0006643.1/OG0006732.1/OG0006741.1/OG0006776.1/OG0006798.1/OG0006832.1/OG0006850.1/OG0006854.1/OG0006869.1/OG0006888.1/OG0006912.1/OG0006918.1/OG0006934.1/OG0006935.1/OG0006942.1/OG0006953.1/OG0006968.1/OG0007074.1/OG0007090.1/OG0007097.1/OG0007103.1/OG0007129.1/OG0007157.1/OG0007201.1/OG0007215.1/OG0007246.1/OG0007373.1/OG0007409.1/OG0007417.1/OG0007572.1/OG0007601.1/OG0007648.1/OG0007650.1/OG0007659.1/OG0007680.1/OG0007727.1/OG0007730.1/OG0007745.1/OG0007748.1/OG0007772.1/OG0007779.1/OG0007787.1/OG0007812.1/OG0007823.1/OG0007840.1/OG0007980.1/OG0008000.1/OG0008008.1/OG0008053.1/OG0008101.1/OG0008108.1/OG0008167.1/OG0008398.1/OG0008490.1/OG0008785.1/OG0009945.1</t>
  </si>
  <si>
    <t>OG0001398.1/OG0001839.1/OG0001839.2/OG0002001.2/OG0002001.1/OG0002905.1/OG0002978.1/OG0003207.1/OG0003229.1/OG0003330.1/OG0003447.1/OG0003576.1/OG0003671.1/OG0003959.1/OG0004031.1/OG0004150.1/OG0004585.1/OG0004706.1/OG0004837.1/OG0005064.1/OG0005180.1/OG0005241.1/OG0005371.1/OG0005518.1/OG0005661.1/OG0005706.1/OG0005732.1/OG0005863.1/OG0005934.1/OG0006062.1/OG0006069.1/OG0006078.1/OG0006082.1/OG0006472.1/OG0006476.1/OG0007264.1/OG0007344.1/OG0007388.1/OG0007394.1/OG0007413.1/OG0007609.1/OG0008050.1/OG0008520.1/OG0008874.1/OG0009746.1/OG0011594.1</t>
  </si>
  <si>
    <t>OG0001104.2/OG0001104.1/OG0001311.1/OG0001311.2/OG0001345.3/OG0001345.2/OG0001345.1/OG0001362.2/OG0001362.1/OG0001609.1/OG0001851.1/OG0001974.1/OG0002073.1/OG0002073.2/OG0002168.1/OG0002389.1/OG0002444.1/OG0002646.1/OG0002653.1/OG0002903.1/OG0002913.1/OG0003415.1/OG0003735.1/OG0003765.1/OG0004052.1/OG0004054.1/OG0004226.1/OG0004280.1/OG0004372.1/OG0004438.1/OG0004443.1/OG0004688.1/OG0004702.1/OG0004712.1/OG0004739.1/OG0004795.1/OG0005075.1/OG0005376.1/OG0005380.1/OG0005427.1/OG0005441.1/OG0005499.1/OG0005534.1/OG0005582.1/OG0005756.1/OG0005866.1/OG0006061.1/OG0006064.1/OG0006227.1/OG0006270.1/OG0006512.1/OG0006670.1/OG0006714.1/OG0006716.1/OG0006734.1/OG0006761.1/OG0006786.1/OG0006862.1/OG0006863.1/OG0006974.1/OG0007186.1/OG0007196.1/OG0007336.1/OG0007347.1/OG0007350.1/OG0007639.1/OG0007654.1/OG0007704.1/OG0007744.1/OG0007763.1/OG0007826.1/OG0007852.1/OG0008034.1/OG0008170.1/OG0008220.1/OG0008221.1/OG0008455.1/OG0008461.1/OG0008465.1/OG0008491.1/OG0008519.1/OG0008529.1/OG0008721.1/OG0008856.1/OG0009049.1/OG0009098.1/OG0009130.1/OG0009685.1/OG0010016.1/OG0010025.1/OG0011448.1/OG0011506.1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</si>
  <si>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0000071.1/OG0000071.5/OG0000071.11/OG0000071.7/OG0000071.9/OG0000071.2/OG0000071.6/OG0000071.10/OG0000071.3/OG0000071.8/OG0000071.4/OG0000101.5/OG0000101.1/OG0000101.4/OG0000101.2/OG0000101.7/OG0000101.3/OG0000101.6/OG0000126.3/OG0000126.2/OG0000126.8/OG0000126.6/OG0000126.5/OG0000126.1/OG0000126.4/OG0000126.7/OG0000127.2/OG0000127.3/OG0000127.1/OG0000127.5/OG0000127.4/OG0000127.6/OG0000168.1/OG0000168.4/OG0000168.2/OG0000168.3/OG0000168.5/OG0000171.3/OG0000171.1/OG0000171.2/OG0000171.5/OG0000171.4/OG0000181.3/OG0000181.5/OG0000181.1/OG0000181.2/OG0000181.4/OG0000192.1/OG0000192.2/OG0000192.5/OG0000192.4/OG0000192.3/OG0000218.4/OG0000218.2/OG0000218.1/OG0000218.3/OG0000218.5/OG0000273.1/OG0000273.5/OG0000273.4/OG0000273.2/OG0000273.3/OG0000295.1/OG0000295.2/OG0000295.3/OG0000295.4/OG0000312.1/OG0000331.1/OG0000331.3/OG0000331.2/OG0000331.4/OG0000351.4/OG0000351.3/OG0000351.1/OG0000351.2/OG0000368.2/OG0000368.3/OG0000368.1/OG0000395.1/OG0000395.2/OG0000395.3/OG0000424.2/OG0000424.1/OG0000445.2/OG0000445.3/OG0000445.1/OG0000449.3/OG0000449.1/OG0000449.2/OG0000525.3/OG0000525.1/OG0000525.2/OG0000559.3/OG0000559.2/OG0000559.1/OG0000563.2/OG0000563.3/OG0000563.1/OG0000567.1/OG0000567.3/OG0000567.2/OG0000623.1/OG0000623.2/OG0000635.1/OG0000635.2/OG0000636.3/OG0000636.1/OG0000636.2/OG0000686.1/OG0000686.2/OG0000686.3/OG0000697.2/OG0000697.1/OG0000764.1/OG0000764.2/OG0000764.3/OG0000833.2/OG0000833.1/OG0000918.2/OG0000918.3/OG0000918.1/OG0000953.1/OG0000953.2/OG0001021.1/OG0001263.1/OG0001263.2/OG0001275.2/OG0001275.1/OG0001365.2/OG0001365.1/OG0001411.1/OG0001457.2/OG0001457.1/OG0001505.2/OG0001505.1/OG0001515.1/OG0001515.2/OG0001567.1/OG0001717.1/OG0001768.1/OG0001769.2/OG0001769.1/OG0001782.1/OG0001782.2/OG0001828.1/OG0001828.3/OG0001828.2/OG0001843.1/OG0001843.2/OG0001900.1/OG0001942.1/OG0001942.2/OG0001998.1/OG0002115.1/OG0002115.2/OG0002376.1/OG0002492.1/OG0002509.2/OG0002509.1/OG0002587.1/OG0002605.1/OG0002605.2/OG0002746.1/OG0002865.1/OG0002969.1/OG0003107.1/OG0003132.1/OG0003273.1/OG0003332.1/OG0003345.1/OG0003529.1/OG0003665.1/OG0003707.1/OG0003835.1/OG0004024.1/OG0004147.1/OG0004677.1/OG0004794.1/OG0004818.1/OG0005072.1/OG0005382.1/OG0005565.1/OG0006146.1/OG0006236.1/OG0007600.1</t>
  </si>
  <si>
    <t>OG0000947.1/OG0000947.2/OG0001262.2/OG0001262.1/OG0001932.1/OG0001932.2/OG0003712.1</t>
  </si>
  <si>
    <t>OG0000073.10/OG0000073.7/OG0000073.3/OG0000073.11/OG0000073.8/OG0000073.1/OG0000073.5/OG0000073.2/OG0000073.9/OG0000073.4/OG0000073.6/OG0000248.4/OG0000248.2/OG0000248.3/OG0000248.1/OG0000248.5/OG0000580.2/OG0000580.1/OG0000580.3/OG0000619.1/OG0000619.3/OG0000619.2/OG0000696.1/OG0000696.2/OG0000696.3/OG0000725.1/OG0000725.2/OG0000862.2/OG0000862.1/OG0000932.3/OG0000932.1/OG0000932.2/OG0001015.1/OG0001016.1/OG0001016.2/OG0001033.2/OG0001033.1/OG0001202.2/OG0001202.1/OG0001360.2/OG0001360.1/OG0001464.1/OG0001464.2/OG0001499.1/OG0001744.1/OG0001750.1/OG0001750.2/OG0001842.2/OG0001842.1/OG0001870.2/OG0001870.1/OG0001943.1/OG0001943.2/OG0002126.2/OG0002126.1/OG0002160.1/OG0002295.1/OG0002474.2/OG0002474.1/OG0002650.1/OG0002650.2/OG0002709.1/OG0002752.1/OG0002761.1/OG0002785.2/OG0002785.1/OG0003043.1/OG0003266.2/OG0003266.1/OG0003396.1/OG0003466.1/OG0003472.1/OG0003642.1/OG0003667.1/OG0003750.1/OG0003778.1/OG0003830.1/OG0003925.1/OG0003926.1/OG0003931.1/OG0003951.1/OG0003969.1/OG0003983.1/OG0003995.1/OG0004019.1/OG0004097.1/OG0004137.1/OG0004235.1/OG0004246.1/OG0004252.1/OG0004260.1/OG0004306.1/OG0004311.1/OG0004341.1/OG0004371.1/OG0004434.1/OG0004471.1/OG0004487.1/OG0004554.1/OG0004579.1/OG0004601.1/OG0004700.1/OG0004714.1/OG0004788.1/OG0004796.1/OG0004884.1/OG0004904.1/OG0004920.1/OG0004994.1/OG0005017.1/OG0005027.1/OG0005112.1/OG0005127.1/OG0005156.1/OG0005166.1/OG0005171.1/OG0005246.1/OG0005287.1/OG0005303.1/OG0005307.1/OG0005310.1/OG0005374.1/OG0005383.1/OG0005402.1/OG0005413.1/OG0005423.1/OG0005463.1/OG0005494.1/OG0005526.1/OG0005541.1/OG0005551.1/OG0005554.1/OG0005651.1/OG0005666.1/OG0005701.1/OG0005719.1/OG0005736.1/OG0005738.1/OG0005743.1/OG0005754.1/OG0005767.1/OG0005788.1/OG0005804.1/OG0005824.1/OG0005830.1/OG0005845.1/OG0005910.1/OG0005967.1/OG0005969.1/OG0005981.1/OG0006003.1/OG0006010.1/OG0006150.1/OG0006209.1/OG0006261.1/OG0006274.1/OG0006275.1/OG0006300.1/OG0006324.1/OG0006369.1/OG0006403.1/OG0006404.1/OG0006424.1/OG0006437.1/OG0006441.1/OG0006448.1/OG0006479.1/OG0006514.1/OG0006519.1/OG0006623.1/OG0006629.1/OG0006640.1/OG0006676.1/OG0006701.1/OG0006723.1/OG0006769.1/OG0006851.1/OG0006854.1/OG0006908.1/OG0006912.1/OG0006922.1/OG0006954.1/OG0007074.1/OG0007166.1/OG0007183.1/OG0007222.1/OG0007246.1/OG0007277.1/OG0007299.1/OG0007333.1/OG0007392.1/OG0007399.1/OG0007425.1/OG0007627.1/OG0007648.1/OG0007650.1/OG0007658.1/OG0007699.1/OG0007702.1/OG0007735.1/OG0007772.1/OG0007801.1/OG0007812.1/OG0007839.1/OG0008101.1/OG0008140.1</t>
  </si>
  <si>
    <t>OG0002001.2/OG0002001.1/OG0002181.1/OG0002181.2/OG0002895.1/OG0005241.1/OG0005776.1/OG0005876.1/OG0005934.1/OG0006078.1/OG0006233.1/OG0006383.1/OG0006529.1/OG0006788.1/OG0007344.1/OG0007590.1/OG0007674.1/OG0007750.1/OG0008050.1/OG0008520.1/OG0008874.1</t>
  </si>
  <si>
    <t>OG0001974.1/OG0002389.1/OG0002480.1/OG0003415.1/OG0003927.1/OG0003927.2/OG0004247.1/OG0004282.1/OG0004443.1/OG0005285.1/OG0005333.2/OG0005333.1/OG0005557.1/OG0005725.1/OG0005745.1/OG0005866.1/OG0005896.1/OG0005952.1/OG0006061.1/OG0006064.1/OG0006237.1/OG0006660.1/OG0006670.1/OG0006716.1/OG0006736.1/OG0006830.1/OG0006884.1/OG0006974.1/OG0007213.1/OG0007326.1/OG0007643.1/OG0007675.1/OG0008015.1/OG0008132.1/OG0008214.1/OG0008552.1/OG0008721.1/OG0008842.1/OG0008856.1/OG0011506.1</t>
  </si>
  <si>
    <t>OG0000248.4/OG0000248.2/OG0000248.3/OG0000248.1/OG0000248.5/OG0000580.2/OG0000580.1/OG0000580.3/OG0000619.1/OG0000619.3/OG0000619.2/OG0000696.1/OG0000696.2/OG0000696.3/OG0000862.2/OG0000862.1/OG0001016.1/OG0001016.2/OG0001033.2/OG0001033.1/OG0001464.1/OG0001464.2/OG0001744.1/OG0001750.1/OG0001750.2/OG0001870.2/OG0001870.1/OG0002295.1/OG0002650.1/OG0002650.2/OG0002709.1/OG0002761.1/OG0002785.2/OG0002785.1/OG0003043.1/OG0003266.2/OG0003266.1/OG0003396.1/OG0003466.1/OG0003472.1/OG0003642.1/OG0003750.1/OG0003778.1/OG0003830.1/OG0003931.1/OG0003951.1/OG0003969.1/OG0004137.1/OG0004246.1/OG0004252.1/OG0004260.1/OG0004311.1/OG0004371.1/OG0004487.1/OG0004579.1/OG0004601.1/OG0004700.1/OG0004904.1/OG0004920.1/OG0004994.1/OG0005017.1/OG0005171.1/OG0005402.1/OG0005413.1/OG0005423.1/OG0005738.1/OG0005754.1/OG0005788.1/OG0005804.1/OG0005824.1/OG0005845.1/OG0005981.1/OG0006209.1/OG0006274.1/OG0006275.1/OG0006369.1/OG0006437.1/OG0006441.1/OG0006448.1/OG0006519.1/OG0006623.1/OG0006629.1/OG0006854.1/OG0006912.1/OG0007074.1/OG0007246.1/OG0007648.1/OG0007650.1/OG0007772.1/OG0007812.1/OG0008101.1</t>
  </si>
  <si>
    <t>OG0002001.2/OG0002001.1/OG0005241.1/OG0005934.1/OG0006078.1/OG0007344.1/OG0008050.1/OG0008520.1/OG0008874.1</t>
  </si>
  <si>
    <t>OG0001974.1/OG0002389.1/OG0003415.1/OG0004443.1/OG0005866.1/OG0006064.1/OG0006670.1/OG0006716.1/OG0006974.1/OG0008721.1/OG0008856.1/OG0011506.1</t>
  </si>
  <si>
    <t>OG0000377.1/OG0000377.3/OG0000377.2/OG0004907.1/OG0006018.1/OG0006642.1/OG0008050.1/OG0008520.1</t>
  </si>
  <si>
    <t>OG0000433.3/OG0000433.2/OG0000433.1/OG0001602.1/OG0002785.2/OG0002785.1/OG0003931.1/OG0004621.1/OG0004920.1/OG0004994.1/OG0005166.1/OG0005324.1/OG0005448.1/OG0005651.1/OG0005719.1/OG0005744.1/OG0005824.1/OG0005827.1/OG0005885.1/OG0005944.1/OG0005967.1/OG0006142.1/OG0006349.1/OG0006361.1/OG0006369.1/OG0006403.1/OG0006623.1/OG0006657.1/OG0006724.1/OG0006851.1/OG0007337.1</t>
  </si>
  <si>
    <t>OG0004808.1/OG0004989.1/OG0005285.1/OG0005725.1/OG0005745.1/OG0006830.1/OG0006882.1/OG0007326.1/OG0007598.1/OG0008227.1/OG0008721.1/OG0010344.1</t>
  </si>
  <si>
    <t>OG0000433.3/OG0000433.2/OG0000433.1/OG0000580.2/OG0000580.1/OG0000580.3/OG0001602.1/OG0002785.2/OG0002785.1/OG0003147.1/OG0003396.1/OG0003466.1/OG0003725.1/OG0003931.1/OG0004621.1/OG0004920.1/OG0004954.1/OG0004994.1/OG0005025.1/OG0005152.1/OG0005166.1/OG0005303.1/OG0005324.1/OG0005423.1/OG0005448.1/OG0005494.1/OG0005574.1/OG0005651.1/OG0005719.1/OG0005744.1/OG0005804.1/OG0005824.1/OG0005827.1/OG0005885.1/OG0005944.1/OG0005967.1/OG0006142.1/OG0006218.1/OG0006349.1/OG0006361.1/OG0006369.1/OG0006403.1/OG0006623.1/OG0006657.1/OG0006664.1/OG0006701.1/OG0006724.1/OG0006851.1/OG0007218.1/OG0007337.1/OG0008793.1</t>
  </si>
  <si>
    <t>OG0003927.1/OG0003927.2/OG0004734.1/OG0004808.1/OG0004989.1/OG0005285.1/OG0005557.1/OG0005725.1/OG0005745.1/OG0005866.1/OG0006285.1/OG0006738.1/OG0006830.1/OG0006882.1/OG0006884.1/OG0006974.1/OG0007326.1/OG0007355.1/OG0007598.1/OG0007709.1/OG0008045.1/OG0008227.1/OG0008721.1/OG0010344.1</t>
  </si>
  <si>
    <t>OG0000377.1/OG0000377.3/OG0000377.2/OG0002895.1/OG0004907.1/OG0006018.1/OG0006233.1/OG0006290.1/OG0006642.1/OG0007674.1/OG0007679.1/OG0008050.1/OG0008520.1</t>
  </si>
  <si>
    <t>OG0000580.2/OG0000580.1/OG0000580.3/OG0003147.1/OG0003396.1/OG0003466.1/OG0003725.1/OG0004954.1/OG0005025.1/OG0005152.1/OG0005303.1/OG0005423.1/OG0005494.1/OG0005804.1/OG0006218.1/OG0006664.1/OG0006701.1/OG0007218.1/OG0008793.1</t>
  </si>
  <si>
    <t>OG0003927.1/OG0003927.2/OG0004734.1/OG0005557.1/OG0005866.1/OG0006285.1/OG0006738.1/OG0006884.1/OG0006974.1/OG0007355.1/OG0007709.1/OG0008045.1</t>
  </si>
  <si>
    <t>OG0000377.1/OG0000377.3/OG0000377.2/OG0002895.1/OG0006233.1/OG0007674.1/OG0007679.1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</si>
  <si>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0000103.5/OG0000103.8/OG0000103.7/OG0000103.2/OG0000103.6/OG0000103.1/OG0000103.9/OG0000103.3/OG0000103.4/OG0000142.2/OG0000142.1/OG0000142.3/OG0000155.5/OG0000155.4/OG0000155.3/OG0000155.1/OG0000155.6/OG0000155.2/OG0000156.4/OG0000156.5/OG0000156.3/OG0000156.1/OG0000156.2/OG0000156.6/OG0000212.5/OG0000212.1/OG0000212.3/OG0000212.2/OG0000212.4/OG0000221.1/OG0000221.2/OG0000221.4/OG0000221.6/OG0000221.5/OG0000221.3/OG0000226.1/OG0000226.2/OG0000226.5/OG0000226.4/OG0000226.6/OG0000226.3/OG0000232.4/OG0000232.2/OG0000232.5/OG0000232.1/OG0000232.3/OG0000237.2/OG0000237.1/OG0000237.3/OG0000237.4/OG0000237.5/OG0000306.4/OG0000306.1/OG0000306.2/OG0000306.3/OG0000315.1/OG0000315.2/OG0000315.3/OG0000315.4/OG0000337.3/OG0000337.1/OG0000337.2/OG0000367.2/OG0000367.1/OG0000367.3/OG0000367.4/OG0000495.2/OG0000495.1/OG0000495.3/OG0000508.3/OG0000508.1/OG0000508.2/OG0000533.2/OG0000533.3/OG0000533.4/OG0000533.1/OG0000537.3/OG0000537.1/OG0000537.2/OG0000597.1/OG0000597.2/OG0000597.3/OG0000616.2/OG0000616.1/OG0000616.3/OG0000672.2/OG0000672.1/OG0000836.3/OG0000836.2/OG0000836.1/OG0000878.2/OG0000878.1/OG0000878.3/OG0000937.2/OG0000937.1/OG0000940.2/OG0000940.1/OG0000991.1/OG0000991.2/OG0001030.3/OG0001030.2/OG0001030.1/OG0001110.1/OG0001110.2/OG0001124.1/OG0001124.2/OG0001251.2/OG0001251.1/OG0001274.1/OG0001274.2/OG0001356.1/OG0001356.2/OG0001371.1/OG0001371.2/OG0001417.2/OG0001417.1/OG0001526.2/OG0001526.1/OG0001621.2/OG0001621.1/OG0002013.1/OG0002020.2/OG0002020.1/OG0002219.1/OG0002242.2/OG0002242.1/OG0002266.1/OG0002274.1/OG0002611.1/OG0002712.1/OG0002757.1/OG0002939.1/OG0002974.1/OG0003085.1/OG0003120.1/OG0003142.1/OG0003554.1/OG0003737.1/OG0004001.1/OG0004131.1/OG0004267.1/OG0004272.1/OG0004340.1/OG0004679.1/OG0004709.1/OG0005032.1/OG0005109.1/OG0005291.1/OG0005485.1/OG0005721.1/OG0005918.1/OG0006161.1/OG0006297.1/OG0006468.1/OG0006703.1/OG0006757.1/OG0006942.1</t>
  </si>
  <si>
    <t>OG0001215.1/OG0001215.2/OG0001453.2/OG0001453.1/OG0005560.1</t>
  </si>
  <si>
    <t>OG0000553.2/OG0000553.3/OG0000553.1/OG0000553.4/OG0000612.2/OG0000612.3/OG0000612.1/OG0004705.1/OG0006154.1/OG0006396.1/OG0006950.1/OG0006957.1/OG0007438.1</t>
  </si>
  <si>
    <t>OG0000495.2/OG0000495.1/OG0000495.3/OG0000537.3/OG0000537.1/OG0000537.2/OG0001030.3/OG0001030.2/OG0001030.1/OG0001526.2/OG0001526.1/OG0003120.1/OG0004267.1/OG0005918.1</t>
  </si>
  <si>
    <t>OG0000053.9/OG0000053.10/OG0000053.2/OG0000053.7/OG0000053.12/OG0000053.4/OG0000053.1/OG0000053.6/OG0000053.11/OG0000053.8/OG0000053.5/OG0000053.3/OG0000130.5/OG0000130.4/OG0000130.7/OG0000130.6/OG0000130.3/OG0000130.2/OG0000130.1/OG0000214.1/OG0000214.3/OG0000214.4/OG0000214.2/OG0000214.5/OG0000272.4/OG0000272.1/OG0000272.2/OG0000272.5/OG0000272.3/OG0000436.3/OG0000436.1/OG0000436.2/OG0000863.1/OG0000863.2/OG0000868.2/OG0000868.1/OG0000868.3/OG0000923.1/OG0000923.2/OG0001771.1/OG0001771.2</t>
  </si>
  <si>
    <t>OG0000053.9/OG0000053.10/OG0000053.2/OG0000053.7/OG0000053.12/OG0000053.4/OG0000053.1/OG0000053.6/OG0000053.11/OG0000053.8/OG0000053.5/OG0000053.3/OG0000130.5/OG0000130.4/OG0000130.7/OG0000130.6/OG0000130.3/OG0000130.2/OG0000130.1/OG0000214.1/OG0000214.3/OG0000214.4/OG0000214.2/OG0000214.5/OG0000229.4/OG0000229.5/OG0000229.3/OG0000229.1/OG0000229.2/OG0000272.4/OG0000272.1/OG0000272.2/OG0000272.5/OG0000272.3/OG0000436.3/OG0000436.1/OG0000436.2/OG0000863.1/OG0000863.2/OG0000868.2/OG0000868.1/OG0000868.3/OG0000923.1/OG0000923.2/OG0001771.1/OG0001771.2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</si>
  <si>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0000196.3/OG0000196.5/OG0000196.4/OG0000196.1/OG0000196.2/OG0000208.2/OG0000208.1/OG0000208.4/OG0000208.3/OG0000214.1/OG0000214.3/OG0000214.4/OG0000214.2/OG0000214.5/OG0000229.4/OG0000229.5/OG0000229.3/OG0000229.1/OG0000229.2/OG0000272.4/OG0000272.1/OG0000272.2/OG0000272.5/OG0000272.3/OG0000328.1/OG0000328.4/OG0000328.3/OG0000328.2/OG0000340.4/OG0000340.1/OG0000340.3/OG0000340.2/OG0000372.5/OG0000372.3/OG0000372.4/OG0000372.1/OG0000372.2/OG0000436.3/OG0000436.1/OG0000436.2/OG0000541.1/OG0000541.2/OG0000541.3/OG0000594.1/OG0000594.2/OG0000594.3/OG0000594.4/OG0000621.3/OG0000621.4/OG0000621.1/OG0000621.2/OG0000632.1/OG0000632.2/OG0000650.1/OG0000650.2/OG0000650.3/OG0000654.2/OG0000654.3/OG0000654.1/OG0000809.3/OG0000809.1/OG0000809.2/OG0000813.2/OG0000813.1/OG0000859.1/OG0000859.2/OG0000859.3/OG0000863.1/OG0000863.2/OG0000868.2/OG0000868.1/OG0000868.3/OG0000923.1/OG0000923.2/OG0001036.1/OG0001163.2/OG0001163.1/OG0001171.2/OG0001171.1/OG0001296.1/OG0001296.2/OG0001393.1/OG0001393.2/OG0001416.1/OG0001416.2/OG0001542.2/OG0001542.1/OG0001551.1/OG0001610.1/OG0001771.1/OG0001771.2/OG0001844.2/OG0001844.1/OG0002034.1/OG0002061.1/OG0002225.2/OG0002225.1/OG0002362.1/OG0002406.1/OG0002644.1/OG0003130.1/OG0003547.1/OG0003587.1/OG0003695.1/OG0004313.1/OG0004692.1</t>
  </si>
  <si>
    <t>OG0000479.2/OG0000479.1/OG0002480.1/OG0004696.1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</si>
  <si>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0000208.2/OG0000208.1/OG0000208.4/OG0000208.3/OG0000214.1/OG0000214.3/OG0000214.4/OG0000214.2/OG0000214.5/OG0000229.4/OG0000229.5/OG0000229.3/OG0000229.1/OG0000229.2/OG0000272.4/OG0000272.1/OG0000272.2/OG0000272.5/OG0000272.3/OG0000328.1/OG0000328.4/OG0000328.3/OG0000328.2/OG0000340.4/OG0000340.1/OG0000340.3/OG0000340.2/OG0000372.5/OG0000372.3/OG0000372.4/OG0000372.1/OG0000372.2/OG0000436.3/OG0000436.1/OG0000436.2/OG0000541.1/OG0000541.2/OG0000541.3/OG0000594.1/OG0000594.2/OG0000594.3/OG0000594.4/OG0000621.3/OG0000621.4/OG0000621.1/OG0000621.2/OG0000632.1/OG0000632.2/OG0000650.1/OG0000650.2/OG0000650.3/OG0000654.2/OG0000654.3/OG0000654.1/OG0000809.3/OG0000809.1/OG0000809.2/OG0000813.2/OG0000813.1/OG0000859.1/OG0000859.2/OG0000859.3/OG0000863.1/OG0000863.2/OG0000868.2/OG0000868.1/OG0000868.3/OG0000923.1/OG0000923.2/OG0001036.1/OG0001163.2/OG0001163.1/OG0001171.2/OG0001171.1/OG0001296.1/OG0001296.2/OG0001393.1/OG0001393.2/OG0001416.1/OG0001416.2/OG0001551.1/OG0001610.1/OG0001771.1/OG0001771.2/OG0001844.2/OG0001844.1/OG0002034.1/OG0002061.1/OG0002225.2/OG0002225.1/OG0002362.1/OG0002406.1/OG0002644.1/OG0003130.1/OG0003547.1/OG0003587.1/OG0003695.1/OG0004313.1/OG0004692.1</t>
  </si>
  <si>
    <t>OG0000081.3/OG0000081.9/OG0000081.8/OG0000081.5/OG0000081.4/OG0000081.1/OG0000081.6/OG0000081.7/OG0000081.2/OG0000401.3/OG0000401.1/OG0000401.2/OG0001493.1/OG0001493.2</t>
  </si>
  <si>
    <t>OG0000175.3/OG0000175.1/OG0000175.2/OG0000175.6/OG0000175.5/OG0000175.4/OG0000208.2/OG0000208.1/OG0000208.4/OG0000208.3/OG0000272.4/OG0000272.1/OG0000272.2/OG0000272.5/OG0000272.3/OG0000340.4/OG0000340.1/OG0000340.3/OG0000340.2/OG0000541.1/OG0000541.2/OG0000541.3/OG0000594.1/OG0000594.2/OG0000594.3/OG0000594.4/OG0000632.1/OG0000632.2/OG0000650.1/OG0000650.2/OG0000650.3/OG0000809.3/OG0000809.1/OG0000809.2/OG0000859.1/OG0000859.2/OG0000859.3/OG0001036.1/OG0001171.2/OG0001171.1/OG0001296.1/OG0001296.2/OG0001551.1/OG0001610.1/OG0001771.1/OG0001771.2/OG0002034.1/OG0002061.1/OG0002362.1/OG0002406.1/OG0003695.1</t>
  </si>
  <si>
    <t>OG0000130.5/OG0000130.4/OG0000130.7/OG0000130.6/OG0000130.3/OG0000130.2/OG0000130.1/OG0000868.2/OG0000868.1/OG0000868.3</t>
  </si>
  <si>
    <t>OG0000612.2/OG0000612.3/OG0000612.1/OG0006957.1/OG0007438.1</t>
  </si>
  <si>
    <t>OG0001056.1/OG0001056.2/OG0001215.1/OG0001215.2/OG0001453.2/OG0001453.1/OG0001626.1/OG0001626.2/OG0001696.1/OG0001696.2/OG0004126.1/OG0005014.1/OG0005197.1/OG0005197.3/OG0005197.2/OG0005373.1/OG0005560.1/OG0005598.1/OG0005991.1/OG0007884.1/OG0009377.1</t>
  </si>
  <si>
    <t>OG0000479.2/OG0000479.1/OG0000553.2/OG0000553.3/OG0000553.1/OG0000553.4/OG0000612.2/OG0000612.3/OG0000612.1/OG0002480.1/OG0002928.2/OG0002928.1/OG0004109.1/OG0004114.1/OG0004696.1/OG0004705.1/OG0005326.1/OG0005366.1/OG0005398.1/OG0005443.1/OG0005756.1/OG0005951.1/OG0006154.1/OG0006285.1/OG0006396.1/OG0006408.1/OG0006950.1/OG0006957.1/OG0006969.1/OG0007190.1/OG0007438.1/OG0008078.1/OG0008809.1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</si>
  <si>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0000142.2/OG0000142.1/OG0000142.3/OG0000155.5/OG0000155.4/OG0000155.3/OG0000155.1/OG0000155.6/OG0000155.2/OG0000156.4/OG0000156.5/OG0000156.3/OG0000156.1/OG0000156.2/OG0000156.6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0000221.1/OG0000221.2/OG0000221.4/OG0000221.6/OG0000221.5/OG0000221.3/OG0000226.1/OG0000226.2/OG0000226.5/OG0000226.4/OG0000226.6/OG0000226.3/OG0000229.4/OG0000229.5/OG0000229.3/OG0000229.1/OG0000229.2/OG0000232.4/OG0000232.2/OG0000232.5/OG0000232.1/OG0000232.3/OG0000237.2/OG0000237.1/OG0000237.3/OG0000237.4/OG0000237.5/OG0000271.2/OG0000271.1/OG0000271.4/OG0000271.3/OG0000272.4/OG0000272.1/OG0000272.2/OG0000272.5/OG0000272.3/OG0000296.1/OG0000296.2/OG0000296.3/OG0000306.4/OG0000306.1/OG0000306.2/OG0000306.3/OG0000315.1/OG0000315.2/OG0000315.3/OG0000315.4/OG0000328.1/OG0000328.4/OG0000328.3/OG0000328.2/OG0000337.3/OG0000337.1/OG0000337.2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0000495.2/OG0000495.1/OG0000495.3/OG0000508.3/OG0000508.1/OG0000508.2/OG0000533.2/OG0000533.3/OG0000533.4/OG0000533.1/OG0000537.3/OG0000537.1/OG0000537.2/OG0000541.1/OG0000541.2/OG0000541.3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0000762.3/OG0000762.1/OG0000762.2/OG0000809.3/OG0000809.1/OG0000809.2/OG0000813.2/OG0000813.1/OG0000814.3/OG0000814.1/OG0000814.2/OG0000836.3/OG0000836.2/OG0000836.1/OG0000859.1/OG0000859.2/OG0000859.3/OG0000863.1/OG0000863.2/OG0000868.2/OG0000868.1/OG0000868.3/OG0000878.2/OG0000878.1/OG0000878.3/OG0000895.1/OG0000895.2/OG0000923.1/OG0000923.2/OG0000934.3/OG0000934.1/OG0000934.2/OG0000937.2/OG0000937.1/OG0000940.2/OG0000940.1/OG0000949.1/OG0000949.2/OG0000969.1/OG0000969.2/OG0000991.1/OG0000991.2/OG0001005.2/OG0001005.1/OG0001030.3/OG0001030.2/OG0001030.1/OG0001036.1/OG0001054.1/OG0001054.2/OG0001079.1/OG0001079.2/OG0001110.1/OG0001110.2/OG0001124.1/OG0001124.2/OG0001163.2/OG0001163.1/OG0001171.2/OG0001171.1/OG0001211.2/OG0001211.1/OG0001214.2/OG0001214.1/OG0001251.2/OG0001251.1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0001615.2/OG0001615.1/OG0001621.2/OG0001621.1/OG0001754.1/OG0001754.2/OG0001771.1/OG0001771.2/OG0001844.2/OG0001844.1/OG0002013.1/OG0002020.2/OG0002020.1/OG0002029.1/OG0002029.2/OG0002034.1/OG0002061.1/OG0002102.1/OG0002219.1/OG0002225.2/OG0002225.1/OG0002242.2/OG0002242.1/OG0002266.1/OG0002274.1/OG0002362.1/OG0002394.2/OG0002394.1/OG0002406.1/OG0002485.2/OG0002485.1/OG0002499.1/OG0002499.2/OG0002611.1/OG0002644.1/OG0002712.1/OG0002757.1/OG0002879.2/OG0002879.1/OG0002939.1/OG0002956.1/OG0002956.2/OG0002974.1/OG0003062.1/OG0003085.1/OG0003120.1/OG0003130.1/OG0003142.1/OG0003164.1/OG0003289.1/OG0003299.1/OG0003433.1/OG0003494.1/OG0003547.1/OG0003554.1/OG0003560.1/OG0003583.1/OG0003587.1/OG0003673.1/OG0003695.1/OG0003737.1/OG0003858.1/OG0004001.1/OG0004131.1/OG0004267.1/OG0004272.1/OG0004313.1/OG0004340.1/OG0004679.1/OG0004692.1/OG0004709.1/OG0004747.1/OG0004979.1/OG0005032.1/OG0005109.1/OG0005132.1/OG0005291.1/OG0005338.1/OG0005351.1/OG0005369.1/OG0005416.1/OG0005445.1/OG0005485.1/OG0005553.1/OG0005721.1/OG0005918.1/OG0006060.1/OG0006161.1/OG0006297.1/OG0006468.1/OG0006703.1/OG0006757.1/OG0006891.1/OG0006942.1/OG0007208.1/OG0007278.1/OG0007848.1/OG0008039.1/OG0008553.1</t>
  </si>
  <si>
    <t>OG0001211.2/OG0001211.1/OG0001214.2/OG0001214.1/OG0002956.1/OG0002956.2</t>
  </si>
  <si>
    <t>OG0000479.2/OG0000479.1/OG0000612.2/OG0000612.3/OG0000612.1/OG0002480.1/OG0002928.2/OG0002928.1/OG0004114.1/OG0004696.1/OG0004705.1/OG0005326.1/OG0005443.1/OG0005756.1/OG0006154.1/OG0006957.1/OG0008078.1/OG0008809.1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</si>
  <si>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0000237.2/OG0000237.1/OG0000237.3/OG0000237.4/OG0000237.5/OG0000271.2/OG0000271.1/OG0000271.4/OG0000271.3/OG0000272.4/OG0000272.1/OG0000272.2/OG0000272.5/OG0000272.3/OG0000306.4/OG0000306.1/OG0000306.2/OG0000306.3/OG0000315.1/OG0000315.2/OG0000315.3/OG0000315.4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0000495.2/OG0000495.1/OG0000495.3/OG0000508.3/OG0000508.1/OG0000508.2/OG0000537.3/OG0000537.1/OG0000537.2/OG0000541.1/OG0000541.2/OG0000541.3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0000937.2/OG0000937.1/OG0001005.2/OG0001005.1/OG0001030.3/OG0001030.2/OG0001030.1/OG0001036.1/OG0001110.1/OG0001110.2/OG0001124.1/OG0001124.2/OG0001163.2/OG0001163.1/OG0001171.2/OG0001171.1/OG0001211.2/OG0001211.1/OG0001214.2/OG0001214.1/OG0001274.1/OG0001274.2/OG0001296.1/OG0001296.2/OG0001356.1/OG0001356.2/OG0001371.1/OG0001371.2/OG0001393.1/OG0001393.2/OG0001416.1/OG0001416.2/OG0001417.2/OG0001417.1/OG0001493.1/OG0001493.2/OG0001526.2/OG0001526.1/OG0001542.2/OG0001542.1/OG0001551.1/OG0001574.2/OG0001574.1/OG0001610.1/OG0001621.2/OG0001621.1/OG0001771.1/OG0001771.2/OG0002029.1/OG0002029.2/OG0002034.1/OG0002061.1/OG0002102.1/OG0002219.1/OG0002225.2/OG0002225.1/OG0002242.2/OG0002242.1/OG0002362.1/OG0002394.2/OG0002394.1/OG0002406.1/OG0002485.2/OG0002485.1/OG0002611.1/OG0002644.1/OG0002712.1/OG0002757.1/OG0002939.1/OG0002956.1/OG0002956.2/OG0002974.1/OG0003085.1/OG0003120.1/OG0003142.1/OG0003164.1/OG0003289.1/OG0003547.1/OG0003587.1/OG0003695.1/OG0003737.1/OG0004001.1/OG0004267.1/OG0004709.1/OG0005032.1/OG0005109.1/OG0005132.1/OG0005291.1/OG0005338.1/OG0005351.1/OG0005369.1/OG0005445.1/OG0005485.1/OG0005918.1/OG0006297.1</t>
  </si>
  <si>
    <t>OG0000114.2/OG0000114.1/OG0000114.3/OG0000114.5/OG0000114.4/OG0000709.3/OG0000709.1/OG0000709.2/OG0000832.1/OG0000832.3/OG0000832.2/OG0000881.2/OG0000881.3/OG0000881.1/OG0003142.1/OG0003547.1/OG0003695.1</t>
  </si>
  <si>
    <t>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0000105.3/OG0000105.1/OG0000105.5/OG0000105.7/OG0000105.6/OG0000105.2/OG0000105.4/OG0000448.2/OG0000448.4/OG0000448.1/OG0000448.3/OG0000671.3/OG0000671.1/OG0000671.2/OG0001049.2/OG0001049.1/OG0001110.1/OG0001110.2/OG0001191.1/OG0001191.2/OG0001328.2/OG0001328.1/OG0001668.1/OG0001668.2/OG0002101.1/OG0002101.2/OG0002467.1/OG0002728.1/OG0002782.1/OG0002907.1/OG0003042.2/OG0003042.1/OG0003164.1/OG0003299.1/OG0003302.1/OG0003435.1/OG0003442.1/OG0003711.1/OG0004083.1/OG0004414.1/OG0005059.1/OG0005132.1/OG0005338.1/OG0005945.1/OG0005958.1/OG0006224.1/OG0006276.1/OG0006372.1/OG0006431.1/OG0006496.1/OG0006619.1/OG0006696.1/OG0006796.1/OG0006923.1/OG0007054.1/OG0007245.1/OG0007283.1/OG0007613.1/OG0007659.1/OG0007808.1/OG0008143.1/OG0008453.1</t>
  </si>
  <si>
    <t>OG0001340.2/OG0001340.3/OG0001340.1/OG0002928.2/OG0002928.1/OG0005443.1/OG0005756.1/OG0005861.1/OG0006863.1/OG0006966.1/OG0007313.1/OG0007576.1/OG0007795.1/OG0008072.1/OG0008158.1/OG0008435.1/OG0008757.1</t>
  </si>
  <si>
    <t>OG0000027.2/OG0000027.7/OG0000027.8/OG0000027.3/OG0000027.1/OG0000027.9/OG0000027.4/OG0000027.5/OG0000027.6/OG0000448.2/OG0000448.4/OG0000448.1/OG0000448.3/OG0000671.3/OG0000671.1/OG0000671.2/OG0001191.1/OG0001191.2/OG0001328.2/OG0001328.1/OG0001668.1/OG0001668.2/OG0002467.1/OG0002782.1/OG0003042.2/OG0003042.1/OG0003299.1/OG0003302.1/OG0003435.1/OG0003442.1/OG0003711.1/OG0004414.1/OG0005059.1/OG0005132.1/OG0005338.1/OG0005945.1/OG0005958.1/OG0006224.1/OG0006276.1/OG0006372.1/OG0006431.1/OG0006496.1/OG0006619.1/OG0006696.1/OG0006796.1/OG0006923.1/OG0007054.1/OG0007245.1/OG0007283.1/OG0007613.1/OG0007659.1/OG0007808.1/OG0008143.1/OG0008453.1</t>
  </si>
  <si>
    <t>OG0001340.2/OG0001340.3/OG0001340.1/OG0002928.2/OG0002928.1/OG0005443.1/OG0005861.1/OG0006863.1/OG0006966.1/OG0007313.1/OG0007576.1/OG0007795.1/OG0008072.1/OG0008158.1/OG0008435.1/OG0008757.1</t>
  </si>
  <si>
    <t>OG0000372.5/OG0000372.3/OG0000372.4/OG0000372.1/OG0000372.2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</si>
  <si>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0000109.4/OG0000109.8/OG0000109.1/OG0000109.3/OG0000109.7/OG0000109.6/OG0000109.9/OG0000109.5/OG0000109.2/OG0000114.2/OG0000114.1/OG0000114.3/OG0000114.5/OG0000114.4/OG0000119.6/OG0000119.1/OG0000119.5/OG0000119.4/OG0000119.7/OG0000119.3/OG0000119.2/OG0000130.5/OG0000130.4/OG0000130.7/OG0000130.6/OG0000130.3/OG0000130.2/OG0000130.1/OG0000133.3/OG0000133.1/OG0000133.4/OG0000133.2/OG0000137.1/OG0000137.6/OG0000137.3/OG0000137.5/OG0000137.2/OG0000137.4/OG0000143.2/OG0000143.3/OG0000143.1/OG0000143.4/OG0000148.3/OG0000148.6/OG0000148.5/OG0000148.2/OG0000148.4/OG0000148.1/OG0000168.1/OG0000168.4/OG0000168.2/OG0000168.3/OG0000168.5/OG0000181.3/OG0000181.5/OG0000181.1/OG0000181.2/OG0000181.4/OG0000187.6/OG0000187.5/OG0000187.4/OG0000187.3/OG0000187.1/OG0000187.2/OG0000193.1/OG0000193.2/OG0000193.5/OG0000193.4/OG0000193.3/OG0000208.2/OG0000208.1/OG0000208.4/OG0000208.3/OG0000224.5/OG0000224.3/OG0000224.4/OG0000224.2/OG0000224.1/OG0000224.6/OG0000241.5/OG0000241.3/OG0000241.2/OG0000241.1/OG0000241.4/OG0000247.4/OG0000247.5/OG0000247.1/OG0000247.3/OG0000247.2/OG0000257.3/OG0000257.1/OG0000257.2/OG0000269.4/OG0000269.2/OG0000269.3/OG0000269.1/OG0000276.4/OG0000276.1/OG0000276.2/OG0000276.3/OG0000278.4/OG0000278.2/OG0000278.1/OG0000278.3/OG0000278.5/OG0000283.4/OG0000283.3/OG0000283.1/OG0000283.2/OG0000284.4/OG0000284.2/OG0000284.1/OG0000284.3/OG0000292.1/OG0000292.2/OG0000292.3/OG0000295.1/OG0000295.2/OG0000295.3/OG0000295.4/OG0000305.1/OG0000305.4/OG0000305.2/OG0000305.3/OG0000306.4/OG0000306.1/OG0000306.2/OG0000306.3/OG0000311.2/OG0000311.3/OG0000311.1/OG0000311.4/OG0000312.1/OG0000318.4/OG0000318.2/OG0000318.1/OG0000318.3/OG0000320.4/OG0000320.3/OG0000320.2/OG0000320.1/OG0000320.5/OG0000322.1/OG0000322.2/OG0000322.4/OG0000322.3/OG0000331.1/OG0000331.3/OG0000331.2/OG0000331.4/OG0000332.3/OG0000332.2/OG0000332.1/OG0000334.3/OG0000334.1/OG0000334.4/OG0000334.2/OG0000339.3/OG0000339.2/OG0000339.4/OG0000339.1/OG0000353.1/OG0000353.4/OG0000353.3/OG0000353.2/OG0000356.4/OG0000356.1/OG0000356.2/OG0000356.3/OG0000363.4/OG0000363.1/OG0000363.2/OG0000363.3/OG0000372.5/OG0000372.3/OG0000372.4/OG0000372.1/OG0000372.2/OG0000374.1/OG0000374.2/OG0000374.4/OG0000374.3/OG0000375.4/OG0000375.3/OG0000375.2/OG0000375.1/OG0000386.3/OG0000386.1/OG0000386.4/OG0000386.2/OG0000398.2/OG0000398.1/OG0000398.3/OG0000403.2/OG0000403.1/OG0000404.1/OG0000404.2/OG0000404.3/OG0000404.4/OG0000406.1/OG0000406.3/OG0000406.2/OG0000419.4/OG0000419.3/OG0000419.2/OG0000419.1/OG0000436.3/OG0000436.1/OG0000436.2/OG0000444.4/OG0000444.3/OG0000444.1/OG0000444.2/OG0000447.3/OG0000447.2/OG0000447.1/OG0000448.2/OG0000448.4/OG0000448.1/OG0000448.3/OG0000449.3/OG0000449.1/OG0000449.2/OG0000474.3/OG0000474.4/OG0000474.2/OG0000474.5/OG0000474.1/OG0000484.2/OG0000484.1/OG0000484.3/OG0000485.1/OG0000485.3/OG0000485.2/OG0000492.1/OG0000492.3/OG0000492.2/OG0000521.2/OG0000521.1/OG0000521.3/OG0000525.3/OG0000525.1/OG0000525.2/OG0000526.3/OG0000526.2/OG0000526.1/OG0000539.2/OG0000539.1/OG0000539.3/OG0000563.2/OG0000563.3/OG0000563.1/OG0000567.1/OG0000567.3/OG0000567.2/OG0000608.1/OG0000608.2/OG0000632.1/OG0000632.2/OG0000635.1/OG0000635.2/OG0000637.2/OG0000637.1/OG0000637.3/OG0000670.2/OG0000670.1/OG0000671.3/OG0000671.1/OG0000671.2/OG0000672.2/OG0000672.1/OG0000686.1/OG0000686.2/OG0000686.3/OG0000696.1/OG0000696.2/OG0000696.3/OG0000704.2/OG0000704.1/OG0000704.3/OG0000707.1/OG0000707.3/OG0000707.2/OG0000709.3/OG0000709.1/OG0000709.2/OG0000710.3/OG0000710.1/OG0000710.2/OG0000729.2/OG0000729.1/OG0000735.2/OG0000735.1/OG0000739.1/OG0000739.2/OG0000745.2/OG0000745.1/OG0000745.3/OG0000746.1/OG0000746.2/OG0000764.1/OG0000764.2/OG0000764.3/OG0000770.2/OG0000770.1/OG0000772.1/OG0000772.2/OG0000792.1/OG0000792.2/OG0000795.1/OG0000795.2/OG0000812.1/OG0000812.2/OG0000812.3/OG0000815.1/OG0000815.2/OG0000828.1/OG0000828.2/OG0000832.1/OG0000832.3/OG0000832.2/OG0000854.1/OG0000854.2/OG0000868.2/OG0000868.1/OG0000868.3/OG0000876.1/OG0000876.2/OG0000889.2/OG0000889.1/OG0000912.1/OG0000912.2/OG0000917.2/OG0000917.1/OG0000918.2/OG0000918.3/OG0000918.1/OG0000919.2/OG0000919.1/OG0000921.3/OG0000921.1/OG0000921.2/OG0000923.1/OG0000923.2/OG0000938.1/OG0000938.3/OG0000938.2/OG0000945.1/OG0000945.2/OG0000947.1/OG0000947.2/OG0000967.1/OG0000967.2/OG0000967.3/OG0000969.1/OG0000969.2/OG0000971.1/OG0000971.2/OG0000971.3/OG0000994.2/OG0000994.1/OG0001003.1/OG0001003.2/OG0001026.1/OG0001026.2/OG0001036.1/OG0001050.2/OG0001050.1/OG0001052.2/OG0001052.1/OG0001053.1/OG0001053.2/OG0001053.3/OG0001082.2/OG0001082.1/OG0001090.1/OG0001090.2/OG0001111.1/OG0001111.2/OG0001149.1/OG0001149.2/OG0001153.2/OG0001153.1/OG0001157.2/OG0001157.1/OG0001162.1/OG0001162.2/OG0001164.2/OG0001164.1/OG0001166.2/OG0001166.1/OG0001171.2/OG0001171.1/OG0001173.2/OG0001173.1/OG0001203.2/OG0001203.1/OG0001218.2/OG0001218.1/OG0001225.2/OG0001225.1/OG0001248.1/OG0001248.2/OG0001249.1/OG0001257.1/OG0001257.2/OG0001262.2/OG0001262.1/OG0001267.2/OG0001267.1/OG0001271.2/OG0001271.1/OG0001275.2/OG0001275.1/OG0001276.2/OG0001276.1/OG0001305.2/OG0001305.1/OG0001327.2/OG0001327.1/OG0001349.1/OG0001355.2/OG0001355.1/OG0001368.2/OG0001368.1/OG0001374.2/OG0001374.1/OG0001393.1/OG0001393.2/OG0001395.2/OG0001395.1/OG0001415.2/OG0001415.1/OG0001420.1/OG0001422.1/OG0001422.2/OG0001450.1/OG0001450.2/OG0001461.1/OG0001461.2/OG0001466.2/OG0001466.1/OG0001509.2/OG0001509.1/OG0001511.1/OG0001512.1/OG0001512.2/OG0001528.2/OG0001528.1/OG0001551.1/OG0001559.2/OG0001559.1/OG0001560.1/OG0001560.2/OG0001582.2/OG0001582.1/OG0001610.1/OG0001620.1/OG0001621.2/OG0001621.1/OG0001630.1/OG0001630.2/OG0001635.1/OG0001639.1/OG0001639.2/OG0001648.2/OG0001648.1/OG0001665.2/OG0001665.1/OG0001679.1/OG0001684.2/OG0001684.1/OG0001690.1/OG0001692.2/OG0001692.1/OG0001702.2/OG0001702.1/OG0001713.1/OG0001714.2/OG0001714.1/OG0001716.1/OG0001716.2/OG0001718.1/OG0001719.1/OG0001753.1/OG0001753.2/OG0001768.1/OG0001769.2/OG0001769.1/OG0001772.2/OG0001772.1/OG0001779.1/OG0001782.1/OG0001782.2/OG0001786.2/OG0001786.1/OG0001787.1/OG0001787.2/OG0001792.2/OG0001792.1/OG0001833.1/OG0001834.1/OG0001843.1/OG0001843.2/OG0001848.2/OG0001848.1/OG0001866.2/OG0001866.1/OG0001867.1/OG0001900.1/OG0001923.1/OG0001923.2/OG0001932.1/OG0001932.2/OG0001942.1/OG0001942.2/OG0001949.2/OG0001949.1/OG0001956.1/OG0002003.2/OG0002003.1/OG0002027.1/OG0002027.2/OG0002036.1/OG0002047.1/OG0002047.2/OG0002056.1/OG0002067.1/OG0002075.2/OG0002075.1/OG0002077.2/OG0002077.1/OG0002103.1/OG0002107.2/OG0002107.1/OG0002108.1/OG0002133.1/OG0002134.1/OG0002141.1/OG0002142.1/OG0002142.2/OG0002144.1/OG0002144.2/OG0002149.2/OG0002149.1/OG0002161.1/OG0002161.2/OG0002178.1/OG0002178.2/OG0002225.2/OG0002225.1/OG0002228.1/OG0002242.2/OG0002242.1/OG0002245.2/OG0002245.1/OG0002248.1/OG0002276.1/OG0002277.2/OG0002277.1/OG0002281.1/OG0002281.2/OG0002284.1/OG0002296.1/OG0002340.1/OG0002340.2/OG0002341.1/OG0002342.1/OG0002342.2/OG0002359.1/OG0002361.2/OG0002361.1/OG0002381.2/OG0002381.1/OG0002384.1/OG0002398.1/OG0002443.2/OG0002443.1/OG0002451.1/OG0002451.2/OG0002462.1/OG0002462.2/OG0002463.1/OG0002464.1/OG0002464.2/OG0002466.1/OG0002469.1/OG0002472.1/OG0002477.1/OG0002481.1/OG0002487.1/OG0002491.1/OG0002492.1/OG0002514.1/OG0002514.2/OG0002515.1/OG0002586.1/OG0002586.2/OG0002594.2/OG0002594.1/OG0002605.1/OG0002605.2/OG0002607.1/OG0002612.2/OG0002612.1/OG0002649.1/OG0002666.1/OG0002732.1/OG0002741.1/OG0002754.1/OG0002767.1/OG0002774.2/OG0002774.1/OG0002786.1/OG0002806.1/OG0002806.2/OG0002807.1/OG0002824.1/OG0002824.2/OG0002826.1/OG0002826.2/OG0002875.1/OG0002885.1/OG0002915.1/OG0002920.1/OG0002932.1/OG0002947.2/OG0002947.1/OG0002957.1/OG0002959.1/OG0002969.1/OG0003026.1/OG0003058.1/OG0003066.1/OG0003078.1/OG0003090.1/OG0003096.1/OG0003109.1/OG0003112.1/OG0003113.1/OG0003122.1/OG0003132.1/OG0003137.1/OG0003145.1/OG0003154.1/OG0003163.1/OG0003210.1/OG0003234.2/OG0003234.1/OG0003243.1/OG0003253.2/OG0003253.1/OG0003262.1/OG0003273.1/OG0003274.1/OG0003280.1/OG0003289.1/OG0003292.1/OG0003295.1/OG0003316.1/OG0003316.2/OG0003333.1/OG0003345.1/OG0003400.1/OG0003423.1/OG0003427.1/OG0003428.1/OG0003435.1/OG0003444.1/OG0003479.1/OG0003484.1/OG0003522.1/OG0003523.1/OG0003539.1/OG0003543.1/OG0003558.1/OG0003573.1/OG0003584.1/OG0003591.1/OG0003659.1/OG0003666.1/OG0003679.1/OG0003687.1/OG0003689.1/OG0003691.1/OG0003695.1/OG0003721.1/OG0003726.2/OG0003726.1/OG0003730.1/OG0003750.1/OG0003755.1/OG0003758.1/OG0003769.1/OG0003782.1/OG0003799.1/OG0003826.1/OG0003829.1/OG0003840.1/OG0003846.1/OG0003854.1/OG0003855.1/OG0003856.1/OG0003857.1/OG0003867.1/OG0003943.1/OG0003953.1/OG0003973.1/OG0003993.1/OG0004014.1/OG0004029.1/OG0004032.1/OG0004076.1/OG0004088.1/OG0004105.1/OG0004106.1/OG0004108.1/OG0004127.1/OG0004135.1/OG0004138.1/OG0004144.1/OG0004146.1/OG0004152.1/OG0004236.1/OG0004249.1/OG0004281.1/OG0004283.1/OG0004292.1/OG0004294.1/OG0004305.1/OG0004309.1/OG0004315.1/OG0004316.1/OG0004319.1/OG0004332.1/OG0004388.1/OG0004389.1/OG0004394.1/OG0004425.1/OG0004439.1/OG0004445.1/OG0004469.1/OG0004470.1/OG0004568.1/OG0004609.1/OG0004610.1/OG0004620.1/OG0004624.1/OG0004627.1/OG0004628.1/OG0004632.1/OG0004634.1/OG0004636.1/OG0004664.1/OG0004673.1/OG0004678.1/OG0004691.1/OG0004704.1/OG0004710.1/OG0004718.1/OG0004724.1/OG0004725.1/OG0004726.1/OG0004740.1/OG0004746.1/OG0004749.1/OG0004768.1/OG0004791.1/OG0004883.1/OG0004930.1/OG0004933.1/OG0004935.1/OG0004943.1/OG0004948.1/OG0004952.1/OG0005017.1/OG0005044.1/OG0005051.1/OG0005065.1/OG0005078.1/OG0005081.1/OG0005092.1/OG0005111.1/OG0005154.1/OG0005282.1/OG0005320.1/OG0005339.1/OG0005356.1/OG0005362.1/OG0005382.1/OG0005394.1/OG0005396.1/OG0005397.1/OG0005399.1/OG0005413.1/OG0005431.1/OG0005432.1/OG0005485.1/OG0005487.1/OG0005493.1/OG0005501.1/OG0005508.1/OG0005515.1/OG0005565.1/OG0005569.1/OG0005583.1/OG0005656.1/OG0005712.1/OG0005723.1/OG0005737.1/OG0005770.1/OG0005774.1/OG0005786.1/OG0005867.1/OG0005871.1/OG0005923.1/OG0005949.1/OG0005950.1/OG0005965.1/OG0005966.1/OG0005983.1/OG0005984.1/OG0005993.1/OG0006041.1/OG0006146.1/OG0006190.1/OG0006236.1/OG0006248.1/OG0006251.1/OG0006256.1/OG0006297.1/OG0006329.1/OG0006330.1/OG0006368.1/OG0006379.1/OG0006440.1/OG0006465.1/OG0006507.1/OG0006514.1/OG0006678.1/OG0006685.1/OG0006729.1/OG0006819.1/OG0006826.1/OG0006832.1/OG0006867.1/OG0006913.1/OG0007085.1/OG0007093.1/OG0007130.1/OG0007142.1/OG0007143.1/OG0007202.1/OG0007217.1/OG0007237.1/OG0007349.1/OG0007582.1/OG0007601.1/OG0007634.1/OG0007644.1/OG0007650.1/OG0007733.1/OG0007741.1/OG0007783.1/OG0008084.1/OG0008106.1/OG0008553.1/OG0010324.1</t>
  </si>
  <si>
    <t>OG0000266.6/OG0000266.3/OG0000266.5/OG0000266.1/OG0000266.2/OG0000266.4/OG0000377.1/OG0000377.3/OG0000377.2/OG0000411.1/OG0000411.2/OG0001000.1/OG0001000.2/OG0001984.1/OG0002011.1/OG0002011.2/OG0002306.2/OG0002306.1/OG0002582.1/OG0002593.1/OG0002628.2/OG0002628.1/OG0002658.1/OG0002817.2/OG0002817.1/OG0002830.1/OG0002905.1/OG0003293.1/OG0003454.1/OG0003770.1/OG0004285.1/OG0004360.1/OG0004706.1/OG0004966.1/OG0005069.1/OG0005125.1/OG0005439.1/OG0005560.1/OG0005609.1/OG0005927.1/OG0005947.1/OG0006225.1/OG0006392.1/OG0006476.1/OG0006746.1/OG0006746.2/OG0007247.1/OG0007344.1/OG0007360.1/OG0007366.1/OG0007594.1/OG0007750.1/OG0007752.1/OG0007882.1/OG0008091.1/OG0008269.1/OG0008432.1/OG0008786.1/OG0010076.1/OG0010101.1</t>
  </si>
  <si>
    <t>OG0000266.6/OG0000266.3/OG0000266.5/OG0000266.1/OG0000266.2/OG0000266.4/OG0000512.1/OG0000512.8/OG0000512.3/OG0000512.7/OG0000512.9/OG0000512.5/OG0000512.6/OG0000512.4/OG0000512.2/OG0000705.3/OG0000705.2/OG0000705.1/OG0001373.1/OG0001626.1/OG0001626.2/OG0001767.1/OG0001961.1/OG0002055.2/OG0002055.1/OG0002306.2/OG0002306.1/OG0002628.2/OG0002628.1/OG0002658.1/OG0002817.2/OG0002817.1/OG0002830.1/OG0003064.1/OG0003080.1/OG0003286.1/OG0003454.1/OG0003474.1/OG0003568.2/OG0003568.1/OG0003671.1/OG0003960.1/OG0004117.2/OG0004117.1/OG0004132.1/OG0004442.1/OG0004966.1/OG0005069.1/OG0005439.1/OG0005474.1/OG0005706.1/OG0005947.1/OG0006049.1/OG0006062.1/OG0006476.1/OG0006834.1/OG0007225.1/OG0007366.1/OG0007382.1/OG0007594.1/OG0007609.1/OG0007645.1/OG0007775.1/OG0007882.1/OG0008086.1/OG0008103.1/OG0008252.1/OG0008252.2/OG0008269.1/OG0008563.1/OG0009157.1/OG0009366.2/OG0009366.1/OG0010076.1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</si>
  <si>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0000089.4/OG0000089.8/OG0000089.5/OG0000089.2/OG0000089.6/OG0000089.3/OG0000089.7/OG0000089.1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0000107.5/OG0000107.3/OG0000107.7/OG0000107.4/OG0000107.1/OG0000107.2/OG0000107.8/OG0000107.6/OG0000111.6/OG0000111.2/OG0000111.5/OG0000111.1/OG0000111.3/OG0000111.4/OG0000114.2/OG0000114.1/OG0000114.3/OG0000114.5/OG0000114.4/OG0000121.5/OG0000121.1/OG0000121.2/OG0000121.3/OG0000121.4/OG0000121.6/OG0000121.8/OG0000121.7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0000143.2/OG0000143.3/OG0000143.1/OG0000143.4/OG0000144.8/OG0000144.6/OG0000144.1/OG0000144.7/OG0000144.5/OG0000144.4/OG0000144.3/OG0000144.2/OG0000148.3/OG0000148.6/OG0000148.5/OG0000148.2/OG0000148.4/OG0000148.1/OG0000175.3/OG0000175.1/OG0000175.2/OG0000175.6/OG0000175.5/OG0000175.4/OG0000180.6/OG0000180.4/OG0000180.3/OG0000180.2/OG0000180.5/OG0000180.1/OG0000181.3/OG0000181.5/OG0000181.1/OG0000181.2/OG0000181.4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0000207.1/OG0000207.2/OG0000208.2/OG0000208.1/OG0000208.4/OG0000208.3/OG0000214.1/OG0000214.3/OG0000214.4/OG0000214.2/OG0000214.5/OG0000219.5/OG0000219.1/OG0000219.4/OG0000219.3/OG0000219.2/OG0000224.5/OG0000224.3/OG0000224.4/OG0000224.2/OG0000224.1/OG0000224.6/OG0000229.4/OG0000229.5/OG0000229.3/OG0000229.1/OG0000229.2/OG0000247.4/OG0000247.5/OG0000247.1/OG0000247.3/OG0000247.2/OG0000252.1/OG0000252.2/OG0000252.3/OG0000257.3/OG0000257.1/OG0000257.2/OG0000267.4/OG0000267.1/OG0000267.2/OG0000267.5/OG0000267.3/OG0000269.4/OG0000269.2/OG0000269.3/OG0000269.1/OG0000272.4/OG0000272.1/OG0000272.2/OG0000272.5/OG0000272.3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0000295.1/OG0000295.2/OG0000295.3/OG0000295.4/OG0000299.2/OG0000299.4/OG0000299.3/OG0000299.1/OG0000306.4/OG0000306.1/OG0000306.2/OG0000306.3/OG0000316.4/OG0000316.2/OG0000316.5/OG0000316.1/OG0000316.3/OG0000318.4/OG0000318.2/OG0000318.1/OG0000318.3/OG0000322.1/OG0000322.2/OG0000322.4/OG0000322.3/OG0000326.2/OG0000326.1/OG0000326.4/OG0000326.3/OG0000327.4/OG0000327.3/OG0000327.1/OG0000327.2/OG0000331.1/OG0000331.3/OG0000331.2/OG0000331.4/OG0000332.3/OG0000332.2/OG0000332.1/OG0000334.3/OG0000334.1/OG0000334.4/OG0000334.2/OG0000339.3/OG0000339.2/OG0000339.4/OG0000339.1/OG0000340.4/OG0000340.1/OG0000340.3/OG0000340.2/OG0000346.3/OG0000346.1/OG0000346.2/OG0000346.4/OG0000348.2/OG0000348.1/OG0000348.3/OG0000351.4/OG0000351.3/OG0000351.1/OG0000351.2/OG0000354.3/OG0000354.2/OG0000354.1/OG0000356.4/OG0000356.1/OG0000356.2/OG0000356.3/OG0000367.2/OG0000367.1/OG0000367.3/OG0000367.4/OG0000372.5/OG0000372.3/OG0000372.4/OG0000372.1/OG0000372.2/OG0000373.2/OG0000373.1/OG0000373.3/OG0000373.4/OG0000375.4/OG0000375.3/OG0000375.2/OG0000375.1/OG0000381.3/OG0000381.4/OG0000381.1/OG0000381.2/OG0000385.3/OG0000385.1/OG0000385.2/OG0000386.3/OG0000386.1/OG0000386.4/OG0000386.2/OG0000398.2/OG0000398.1/OG0000398.3/OG0000400.4/OG0000400.1/OG0000400.3/OG0000400.2/OG0000402.2/OG0000402.3/OG0000402.1/OG0000403.2/OG0000403.1/OG0000404.1/OG0000404.2/OG0000404.3/OG0000404.4/OG0000412.2/OG0000412.1/OG0000412.3/OG0000418.4/OG0000418.3/OG0000418.2/OG0000418.1/OG0000419.4/OG0000419.3/OG0000419.2/OG0000419.1/OG0000424.2/OG0000424.1/OG0000436.3/OG0000436.1/OG0000436.2/OG0000448.2/OG0000448.4/OG0000448.1/OG0000448.3/OG0000449.3/OG0000449.1/OG0000449.2/OG0000467.4/OG0000467.3/OG0000467.2/OG0000467.1/OG0000475.2/OG0000475.3/OG0000475.1/OG0000477.2/OG0000477.3/OG0000477.4/OG0000477.1/OG0000480.3/OG0000480.1/OG0000480.2/OG0000484.2/OG0000484.1/OG0000484.3/OG0000485.1/OG0000485.3/OG0000485.2/OG0000491.1/OG0000491.2/OG0000491.3/OG0000492.1/OG0000492.3/OG0000492.2/OG0000521.2/OG0000521.1/OG0000521.3/OG0000523.2/OG0000523.3/OG0000523.1/OG0000525.3/OG0000525.1/OG0000525.2/OG0000537.3/OG0000537.1/OG0000537.2/OG0000538.3/OG0000538.2/OG0000538.4/OG0000538.1/OG0000539.2/OG0000539.1/OG0000539.3/OG0000540.3/OG0000540.4/OG0000540.2/OG0000540.1/OG0000541.1/OG0000541.2/OG0000541.3/OG0000551.3/OG0000551.2/OG0000551.1/OG0000558.2/OG0000558.3/OG0000558.1/OG0000559.3/OG0000559.2/OG0000559.1/OG0000561.2/OG0000561.3/OG0000561.1/OG0000567.1/OG0000567.3/OG0000567.2/OG0000571.3/OG0000571.1/OG0000571.2/OG0000582.3/OG0000582.1/OG0000582.2/OG0000585.1/OG0000585.2/OG0000590.2/OG0000590.1/OG0000590.3/OG0000608.1/OG0000608.2/OG0000614.3/OG0000614.2/OG0000614.1/OG0000617.1/OG0000617.2/OG0000617.3/OG0000635.1/OG0000635.2/OG0000654.2/OG0000654.3/OG0000654.1/OG0000655.1/OG0000655.2/OG0000666.3/OG0000666.2/OG0000666.1/OG0000670.2/OG0000670.1/OG0000686.1/OG0000686.2/OG0000686.3/OG0000690.2/OG0000690.1/OG0000704.2/OG0000704.1/OG0000704.3/OG0000709.3/OG0000709.1/OG0000709.2/OG0000710.3/OG0000710.1/OG0000710.2/OG0000762.3/OG0000762.1/OG0000762.2/OG0000771.3/OG0000771.2/OG0000771.1/OG0000772.1/OG0000772.2/OG0000788.1/OG0000788.2/OG0000793.1/OG0000793.2/OG0000794.1/OG0000794.2/OG0000809.3/OG0000809.1/OG0000809.2/OG0000813.2/OG0000813.1/OG0000815.1/OG0000815.2/OG0000827.1/OG0000827.2/OG0000828.1/OG0000828.2/OG0000831.2/OG0000831.1/OG0000862.2/OG0000862.1/OG0000863.1/OG0000863.2/OG0000866.3/OG0000866.2/OG0000866.1/OG0000868.2/OG0000868.1/OG0000868.3/OG0000886.1/OG0000886.3/OG0000886.2/OG0000889.2/OG0000889.1/OG0000892.1/OG0000892.2/OG0000894.1/OG0000894.2/OG0000897.2/OG0000897.1/OG0000917.2/OG0000917.1/OG0000919.2/OG0000919.1/OG0000921.3/OG0000921.1/OG0000921.2/OG0000923.1/OG0000923.2/OG0000931.3/OG0000931.2/OG0000931.1/OG0000935.2/OG0000935.1/OG0000937.2/OG0000937.1/OG0000947.1/OG0000947.2/OG0000950.2/OG0000950.1/OG0000966.2/OG0000966.1/OG0000969.1/OG0000969.2/OG0000971.1/OG0000971.2/OG0000971.3/OG0000974.1/OG0000974.2/OG0000995.1/OG0000995.2/OG0001001.1/OG0001001.2/OG0001006.1/OG0001006.2/OG0001007.2/OG0001007.1/OG0001019.1/OG0001019.2/OG0001034.2/OG0001034.1/OG0001045.2/OG0001045.1/OG0001050.2/OG0001050.1/OG0001052.2/OG0001052.1/OG0001068.2/OG0001068.1/OG0001084.2/OG0001084.1/OG0001090.1/OG0001090.2/OG0001091.2/OG0001091.1/OG0001116.2/OG0001116.1/OG0001120.2/OG0001120.1/OG0001128.1/OG0001128.2/OG0001153.2/OG0001153.1/OG0001157.2/OG0001157.1/OG0001162.1/OG0001162.2/OG0001163.2/OG0001163.1/OG0001174.1/OG0001174.2/OG0001176.1/OG0001176.2/OG0001193.1/OG0001193.2/OG0001194.2/OG0001194.1/OG0001203.2/OG0001203.1/OG0001213.1/OG0001213.2/OG0001218.2/OG0001218.1/OG0001221.2/OG0001221.1/OG0001225.2/OG0001225.1/OG0001229.3/OG0001229.1/OG0001229.2/OG0001243.2/OG0001243.1/OG0001247.1/OG0001247.2/OG0001248.1/OG0001248.2/OG0001249.1/OG0001251.2/OG0001251.1/OG0001259.2/OG0001259.1/OG0001261.1/OG0001261.2/OG0001262.2/OG0001262.1/OG0001263.1/OG0001263.2/OG0001267.2/OG0001267.1/OG0001271.2/OG0001271.1/OG0001274.1/OG0001274.2/OG0001275.2/OG0001275.1/OG0001305.2/OG0001305.1/OG0001315.2/OG0001315.1/OG0001322.1/OG0001322.2/OG0001327.2/OG0001327.1/OG0001339.2/OG0001339.1/OG0001342.2/OG0001342.1/OG0001349.1/OG0001393.1/OG0001393.2/OG0001395.2/OG0001395.1/OG0001415.2/OG0001415.1/OG0001420.1/OG0001454.1/OG0001454.2/OG0001456.1/OG0001456.2/OG0001461.1/OG0001461.2/OG0001465.1/OG0001465.2/OG0001466.2/OG0001466.1/OG0001469.2/OG0001469.1/OG0001502.2/OG0001502.1/OG0001504.1/OG0001504.2/OG0001505.2/OG0001505.1/OG0001509.2/OG0001509.1/OG0001510.2/OG0001510.1/OG0001511.1/OG0001512.1/OG0001512.2/OG0001527.2/OG0001527.1/OG0001528.2/OG0001528.1/OG0001547.1/OG0001547.2/OG0001551.1/OG0001554.2/OG0001554.1/OG0001559.2/OG0001559.1/OG0001578.2/OG0001578.1/OG0001582.2/OG0001582.1/OG0001598.2/OG0001598.1/OG0001599.1/OG0001599.2/OG0001621.2/OG0001621.1/OG0001631.2/OG0001631.1/OG0001637.2/OG0001637.1/OG0001648.2/OG0001648.1/OG0001652.1/OG0001652.2/OG0001682.1/OG0001682.2/OG0001683.2/OG0001683.1/OG0001690.1/OG0001691.2/OG0001691.1/OG0001702.2/OG0001702.1/OG0001710.2/OG0001710.1/OG0001712.1/OG0001712.2/OG0001718.1/OG0001753.1/OG0001753.2/OG0001757.2/OG0001757.1/OG0001764.2/OG0001764.1/OG0001768.1/OG0001769.2/OG0001769.1/OG0001771.1/OG0001771.2/OG0001772.2/OG0001772.1/OG0001787.1/OG0001787.2/OG0001834.1/OG0001858.1/OG0001867.1/OG0001900.1/OG0001942.1/OG0001942.2/OG0001944.1/OG0001970.1/OG0001970.2/OG0001972.1/OG0001972.2/OG0001980.1/OG0001980.2/OG0002024.1/OG0002024.2/OG0002031.2/OG0002031.1/OG0002039.1/OG0002047.1/OG0002047.2/OG0002065.2/OG0002065.1/OG0002068.1/OG0002072.2/OG0002072.1/OG0002077.2/OG0002077.1/OG0002134.1/OG0002141.1/OG0002142.1/OG0002142.2/OG0002144.1/OG0002144.2/OG0002152.1/OG0002152.2/OG0002153.1/OG0002161.1/OG0002161.2/OG0002163.1/OG0002163.2/OG0002177.2/OG0002177.1/OG0002178.1/OG0002178.2/OG0002205.1/OG0002208.1/OG0002208.2/OG0002219.1/OG0002221.1/OG0002225.2/OG0002225.1/OG0002228.1/OG0002242.2/OG0002242.1/OG0002243.1/OG0002243.2/OG0002265.1/OG0002265.2/OG0002267.1/OG0002268.1/OG0002277.2/OG0002277.1/OG0002298.1/OG0002341.1/OG0002342.1/OG0002342.2/OG0002343.1/OG0002343.2/OG0002360.1/OG0002360.2/OG0002361.2/OG0002361.1/OG0002362.1/OG0002363.1/OG0002366.1/OG0002366.2/OG0002368.2/OG0002368.1/OG0002371.2/OG0002371.1/OG0002379.1/OG0002379.2/OG0002380.1/OG0002383.1/OG0002384.1/OG0002432.1/OG0002432.2/OG0002451.1/OG0002451.2/OG0002462.1/OG0002462.2/OG0002463.1/OG0002469.1/OG0002475.1/OG0002477.1/OG0002482.1/OG0002486.1/OG0002486.2/OG0002487.1/OG0002488.2/OG0002488.1/OG0002491.1/OG0002502.1/OG0002515.1/OG0002518.1/OG0002572.1/OG0002578.1/OG0002586.1/OG0002586.2/OG0002601.1/OG0002605.1/OG0002605.2/OG0002620.1/OG0002621.1/OG0002624.1/OG0002625.1/OG0002630.1/OG0002630.2/OG0002635.2/OG0002635.1/OG0002642.1/OG0002642.2/OG0002643.1/OG0002644.1/OG0002655.2/OG0002655.1/OG0002663.1/OG0002667.1/OG0002670.1/OG0002712.1/OG0002746.1/OG0002754.1/OG0002759.1/OG0002762.2/OG0002762.1/OG0002765.2/OG0002765.1/OG0002780.1/OG0002787.1/OG0002806.1/OG0002806.2/OG0002812.1/OG0002826.1/OG0002826.2/OG0002870.1/OG0002885.1/OG0002920.1/OG0002923.1/OG0002924.1/OG0002947.2/OG0002947.1/OG0002948.1/OG0002959.1/OG0002969.1/OG0003026.1/OG0003054.1/OG0003061.1/OG0003078.1/OG0003082.1/OG0003084.1/OG0003088.1/OG0003090.1/OG0003092.1/OG0003105.1/OG0003134.1/OG0003137.1/OG0003142.1/OG0003145.1/OG0003154.1/OG0003156.1/OG0003163.1/OG0003202.1/OG0003210.1/OG0003243.1/OG0003262.1/OG0003270.1/OG0003275.1/OG0003275.2/OG0003332.1/OG0003333.1/OG0003336.1/OG0003389.1/OG0003423.1/OG0003428.1/OG0003435.1/OG0003444.1/OG0003445.1/OG0003448.1/OG0003456.1/OG0003461.1/OG0003463.1/OG0003481.1/OG0003485.1/OG0003491.1/OG0003492.1/OG0003511.1/OG0003529.1/OG0003539.1/OG0003547.1/OG0003548.1/OG0003558.1/OG0003564.1/OG0003572.1/OG0003573.1/OG0003580.1/OG0003585.1/OG0003591.1/OG0003647.1/OG0003648.1/OG0003655.1/OG0003655.2/OG0003695.1/OG0003712.1/OG0003726.2/OG0003726.1/OG0003730.1/OG0003740.1/OG0003758.1/OG0003774.1/OG0003793.1/OG0003804.1/OG0003817.1/OG0003822.1/OG0003826.1/OG0003849.1/OG0003943.1/OG0003945.1/OG0003968.1/OG0003973.1/OG0003991.1/OG0003994.1/OG0004005.1/OG0004008.1/OG0004016.1/OG0004024.1/OG0004038.1/OG0004056.1/OG0004066.1/OG0004073.1/OG0004085.1/OG0004105.1/OG0004106.1/OG0004120.1/OG0004138.1/OG0004139.1/OG0004144.1/OG0004146.1/OG0004149.1/OG0004152.1/OG0004158.1/OG0004210.1/OG0004212.2/OG0004212.1/OG0004238.1/OG0004249.1/OG0004250.1/OG0004251.1/OG0004252.1/OG0004263.1/OG0004281.1/OG0004283.1/OG0004284.1/OG0004292.1/OG0004301.1/OG0004309.1/OG0004310.1/OG0004316.1/OG0004318.1/OG0004332.1/OG0004338.1/OG0004339.1/OG0004354.1/OG0004363.1/OG0004384.1/OG0004388.1/OG0004394.1/OG0004397.1/OG0004429.1/OG0004440.1/OG0004469.1/OG0004538.1/OG0004563.1/OG0004568.1/OG0004571.1/OG0004610.1/OG0004628.1/OG0004631.1/OG0004636.1/OG0004662.1/OG0004664.1/OG0004699.2/OG0004699.1/OG0004711.1/OG0004718.1/OG0004720.1/OG0004724.1/OG0004729.1/OG0004738.1/OG0004793.1/OG0004811.1/OG0004883.1/OG0004914.1/OG0004919.1/OG0004921.1/OG0004948.1/OG0004952.1/OG0004990.1/OG0005000.1/OG0005008.1/OG0005017.1/OG0005043.1/OG0005055.1/OG0005065.1/OG0005078.1/OG0005083.1/OG0005103.1/OG0005116.1/OG0005123.1/OG0005135.1/OG0005159.1/OG0005168.1/OG0005174.1/OG0005277.1/OG0005281.1/OG0005282.1/OG0005320.1/OG0005341.1/OG0005347.1/OG0005382.1/OG0005394.1/OG0005397.1/OG0005417.1/OG0005419.1/OG0005477.1/OG0005501.1/OG0005509.1/OG0005514.1/OG0005515.1/OG0005558.1/OG0005559.1/OG0005569.1/OG0005584.1/OG0005691.1/OG0005770.1/OG0005774.1/OG0005786.1/OG0005832.1/OG0005871.1/OG0005918.1/OG0005923.1/OG0005980.1/OG0005989.1/OG0005993.1/OG0006011.1/OG0006014.1/OG0006024.1/OG0006032.1/OG0006053.1/OG0006146.1/OG0006188.1/OG0006190.1/OG0006216.1/OG0006217.1/OG0006240.1/OG0006248.1/OG0006284.1/OG0006293.1/OG0006297.1/OG0006305.1/OG0006315.1/OG0006319.1/OG0006320.1/OG0006362.1/OG0006368.1/OG0006370.1/OG0006415.1/OG0006480.1/OG0006488.1/OG0006647.1/OG0006678.1/OG0006754.1/OG0006765.1/OG0006785.1/OG0006819.1/OG0006832.1/OG0006891.1/OG0006913.1/OG0006924.1/OG0006927.1/OG0006937.1/OG0007085.1/OG0007091.1/OG0007093.1/OG0007130.1/OG0007349.1/OG0007600.1/OG0007634.1/OG0007647.1/OG0007650.1/OG0007727.1/OG0007736.1/OG0007811.1/OG0008012.1/OG0008100.1/OG0008363.1/OG0008492.1/OG0009034.1/OG0009072.1</t>
  </si>
  <si>
    <t>OG0000622.1/OG0000913.1/OG0000913.3/OG0000913.2/OG0000977.1/OG0001361.1/OG0001361.2/OG0001362.2/OG0001362.1/OG0001609.1/OG0001862.2/OG0001862.1/OG0001924.1/OG0001966.2/OG0001966.1/OG0001974.1/OG0002032.1/OG0002032.2/OG0002132.2/OG0002132.1/OG0002168.1/OG0002169.2/OG0002169.1/OG0002257.2/OG0002257.1/OG0002264.1/OG0002353.1/OG0002480.1/OG0002616.1/OG0003257.1/OG0003294.1/OG0003294.2/OG0003331.1/OG0003335.1/OG0003339.1/OG0003415.1/OG0003459.1/OG0003509.1/OG0003542.1/OG0003563.1/OG0003578.1/OG0003596.1/OG0003668.1/OG0003688.1/OG0003797.1/OG0003832.1/OG0004023.1/OG0004096.1/OG0004280.1/OG0004372.1/OG0004607.1/OG0004681.1/OG0004696.1/OG0004941.1/OG0005143.1/OG0005242.1/OG0005441.1/OG0005582.1/OG0005846.1/OG0005959.1/OG0006036.1/OG0006040.1/OG0006243.1/OG0006466.1/OG0006653.1/OG0006786.1/OG0006855.1/OG0007101.1/OG0007281.1/OG0007332.1/OG0007356.1/OG0007376.1/OG0007412.1/OG0007586.1/OG0007689.1/OG0007771.1/OG0008022.1/OG0008110.1/OG0008188.1/OG0008195.1/OG0008221.1/OG0008751.1</t>
  </si>
  <si>
    <t>OG0000512.1/OG0000512.8/OG0000512.3/OG0000512.7/OG0000512.9/OG0000512.5/OG0000512.6/OG0000512.4/OG0000512.2/OG0003286.1/OG0003474.1/OG0004117.2/OG0004117.1/OG0004442.1/OG0006049.1/OG0006476.1/OG0006834.1/OG0009366.2/OG0009366.1</t>
  </si>
  <si>
    <t>OG0000121.5/OG0000121.1/OG0000121.2/OG0000121.3/OG0000121.4/OG0000121.6/OG0000121.8/OG0000121.7/OG0000131.4/OG0000131.6/OG0000131.2/OG0000131.1/OG0000131.3/OG0000131.5/OG0000131.7/OG0000188.4/OG0000188.3/OG0000188.1/OG0000188.2/OG0000200.4/OG0000200.5/OG0000200.2/OG0000200.6/OG0000200.3/OG0000200.1/OG0000208.2/OG0000208.1/OG0000208.4/OG0000208.3/OG0000257.3/OG0000257.1/OG0000257.2/OG0000400.4/OG0000400.1/OG0000400.3/OG0000400.2/OG0000424.2/OG0000424.1/OG0000448.2/OG0000448.4/OG0000448.1/OG0000448.3/OG0000614.3/OG0000614.2/OG0000614.1/OG0000771.3/OG0000771.2/OG0000771.1/OG0000794.1/OG0000794.2/OG0000828.1/OG0000828.2/OG0000889.2/OG0000889.1/OG0001153.2/OG0001153.1/OG0001229.3/OG0001229.1/OG0001229.2/OG0001263.1/OG0001263.2/OG0001327.2/OG0001327.1/OG0001465.1/OG0001465.2/OG0001510.2/OG0001510.1/OG0001528.2/OG0001528.1/OG0001787.1/OG0001787.2/OG0001944.1/OG0002077.2/OG0002077.1/OG0002161.1/OG0002161.2/OG0002205.1/OG0002208.1/OG0002208.2/OG0002265.1/OG0002265.2/OG0002379.1/OG0002379.2/OG0002380.1/OG0002451.1/OG0002451.2/OG0002578.1/OG0002655.2/OG0002655.1/OG0002667.1/OG0002923.1/OG0002947.2/OG0002947.1/OG0002969.1/OG0003156.1/OG0003163.1/OG0003275.1/OG0003275.2/OG0003336.1/OG0003428.1/OG0003463.1/OG0003548.1/OG0003573.1/OG0003655.1/OG0003655.2/OG0003740.1/OG0003817.1/OG0003822.1/OG0003849.1/OG0003943.1/OG0004056.1/OG0004073.1/OG0004120.1/OG0004149.1/OG0004310.1/OG0004384.1/OG0004568.1/OG0004610.1/OG0005277.1/OG0005341.1/OG0005509.1/OG0005584.1/OG0005770.1/OG0005871.1/OG0005918.1/OG0005993.1/OG0006011.1/OG0006032.1/OG0006240.1/OG0006284.1/OG0006293.1/OG0006315.1/OG0006754.1/OG0006927.1/OG0007727.1/OG0007811.1/OG0008012.1/OG0008363.1/OG0009072.1</t>
  </si>
  <si>
    <t>OG0001215.1/OG0001215.2/OG0002593.1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</si>
  <si>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0000081.3/OG0000081.9/OG0000081.8/OG0000081.5/OG0000081.4/OG0000081.1/OG0000081.6/OG0000081.7/OG0000081.2/OG0000103.5/OG0000103.8/OG0000103.7/OG0000103.2/OG0000103.6/OG0000103.1/OG0000103.9/OG0000103.3/OG0000103.4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0000236.3/OG0000236.2/OG0000236.1/OG0000237.2/OG0000237.1/OG0000237.3/OG0000237.4/OG0000237.5/OG0000271.2/OG0000271.1/OG0000271.4/OG0000271.3/OG0000306.4/OG0000306.1/OG0000306.2/OG0000306.3/OG0000315.1/OG0000315.2/OG0000315.3/OG0000315.4/OG0000340.4/OG0000340.1/OG0000340.3/OG0000340.2/OG0000367.2/OG0000367.1/OG0000367.3/OG0000367.4/OG0000370.4/OG0000370.1/OG0000370.2/OG0000370.3/OG0000372.5/OG0000372.3/OG0000372.4/OG0000372.1/OG0000372.2/OG0000401.3/OG0000401.1/OG0000401.2/OG0000495.2/OG0000495.1/OG0000495.3/OG0000508.3/OG0000508.1/OG0000508.2/OG0000537.3/OG0000537.1/OG0000537.2/OG0000541.1/OG0000541.2/OG0000541.3/OG0000542.1/OG0000542.2/OG0000542.3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0000937.2/OG0000937.1/OG0001005.2/OG0001005.1/OG0001030.3/OG0001030.2/OG0001030.1/OG0001036.1/OG0001124.1/OG0001124.2/OG0001163.2/OG0001163.1/OG0001171.2/OG0001171.1/OG0001211.2/OG0001211.1/OG0001214.2/OG0001214.1/OG0001296.1/OG0001296.2/OG0001356.1/OG0001356.2/OG0001371.1/OG0001371.2/OG0001393.1/OG0001393.2/OG0001417.2/OG0001417.1/OG0001493.1/OG0001493.2/OG0001526.2/OG0001526.1/OG0001542.2/OG0001542.1/OG0001551.1/OG0001574.2/OG0001574.1/OG0001610.1/OG0001621.2/OG0001621.1/OG0001774.1/OG0001774.2/OG0001830.2/OG0001830.1/OG0002034.1/OG0002061.1/OG0002102.1/OG0002219.1/OG0002225.2/OG0002225.1/OG0002242.2/OG0002242.1/OG0002362.1/OG0002394.2/OG0002394.1/OG0002406.1/OG0002485.2/OG0002485.1/OG0002611.1/OG0002712.1/OG0002757.1/OG0002939.1/OG0002956.1/OG0002956.2/OG0002974.1/OG0003120.1/OG0003142.1/OG0003289.1/OG0003547.1/OG0003587.1/OG0003695.1/OG0003737.1/OG0003742.1/OG0004001.1/OG0004267.1/OG0004709.1/OG0005351.1/OG0005369.1/OG0005445.1/OG0005918.1/OG0006146.1/OG0006297.1</t>
  </si>
  <si>
    <t>OG0000479.2/OG0000479.1/OG0002480.1/OG0004114.1/OG0004696.1/OG0004705.1/OG0005326.1/OG0006154.1/OG0008078.1/OG0008804.1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</si>
  <si>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0000495.2/OG0000495.1/OG0000495.3/OG0000537.3/OG0000537.1/OG0000537.2/OG0000542.1/OG0000542.2/OG0000542.3/OG0000616.2/OG0000616.1/OG0000616.3/OG0000732.1/OG0000732.2/OG0000732.3/OG0000836.3/OG0000836.2/OG0000836.1/OG0000881.2/OG0000881.3/OG0000881.1/OG0000919.2/OG0000919.1/OG0000940.2/OG0000940.1/OG0001019.1/OG0001019.2/OG0001163.2/OG0001163.1/OG0001211.2/OG0001211.1/OG0001214.2/OG0001214.1/OG0001251.2/OG0001251.1/OG0001274.1/OG0001274.2/OG0001371.1/OG0001371.2/OG0001393.1/OG0001393.2/OG0001417.2/OG0001417.1/OG0001422.1/OG0001422.2/OG0001526.2/OG0001526.1/OG0001679.1/OG0001827.2/OG0001827.1/OG0001830.2/OG0001830.1/OG0001844.2/OG0001844.1/OG0001861.2/OG0001861.1/OG0002102.1/OG0002142.1/OG0002142.2/OG0002225.2/OG0002225.1/OG0002611.1/OG0002712.1/OG0002939.1/OG0002956.1/OG0002956.2/OG0002974.1/OG0003085.1/OG0003120.1/OG0003142.1/OG0003547.1/OG0003737.1/OG0003742.1/OG0004267.1/OG0004313.1/OG0004709.1/OG0004732.1/OG0005007.1/OG0005092.1/OG0005109.1/OG0005277.1/OG0005445.1/OG0005485.1/OG0005918.1</t>
  </si>
  <si>
    <t>OG0006472.1/OG0006500.1</t>
  </si>
  <si>
    <t>OG0002603.1/OG0002908.1/OG0004664.1/OG0005036.1/OG0006690.1/OG0007410.1</t>
  </si>
  <si>
    <t>OG0006243.1/OG0008790.1</t>
  </si>
  <si>
    <t>OG0002830.1/OG0002905.1/OG0003229.1/OG0004161.1/OG0006082.1</t>
  </si>
  <si>
    <t>OG0002073.1/OG0002073.2/OG0002259.1/OG0003415.1/OG0006036.1</t>
  </si>
  <si>
    <t>OG0000168.1/OG0000168.4/OG0000168.2/OG0000168.3/OG0000168.5/OG0000172.3/OG0000172.4/OG0000172.2/OG0000172.1/OG0000187.6/OG0000187.5/OG0000187.4/OG0000187.3/OG0000187.1/OG0000187.2/OG0000299.2/OG0000299.4/OG0000299.3/OG0000299.1/OG0000351.4/OG0000351.3/OG0000351.1/OG0000351.2/OG0000373.2/OG0000373.1/OG0000373.3/OG0000373.4/OG0000526.3/OG0000526.2/OG0000526.1/OG0000539.2/OG0000539.1/OG0000539.3/OG0000635.1/OG0000635.2/OG0000764.1/OG0000764.2/OG0000764.3/OG0000918.2/OG0000918.3/OG0000918.1/OG0001111.1/OG0001111.2/OG0001420.1/OG0001510.2/OG0001510.1/OG0001567.1/OG0001870.2/OG0001870.1/OG0001942.1/OG0001942.2/OG0001945.1/OG0001945.2/OG0001963.1/OG0001963.2/OG0002044.1/OG0002044.2/OG0002241.1/OG0002241.2/OG0002273.1/OG0002273.2/OG0002366.1/OG0002366.2/OG0002379.1/OG0002379.2/OG0002381.2/OG0002381.1/OG0002487.1/OG0002870.1/OG0002885.1/OG0002947.2/OG0002947.1/OG0003049.1/OG0003061.1/OG0003221.1/OG0003452.1/OG0003580.1/OG0003721.1/OG0003947.1/OG0004103.1/OG0004124.1/OG0004632.1/OG0005043.1/OG0005081.1/OG0005541.1/OG0005786.1/OG0007142.1</t>
  </si>
  <si>
    <t>OG0000242.3/OG0000242.5/OG0000242.2/OG0000242.4/OG0000242.1/OG0000299.2/OG0000299.4/OG0000299.3/OG0000299.1/OG0001166.2/OG0001166.1/OG0001559.2/OG0001559.1/OG0001757.2/OG0001757.1/OG0001967.2/OG0001967.1/OG0002376.1/OG0003423.1/OG0003463.1/OG0003580.1/OG0003993.1/OG0004632.1/OG0004693.1/OG0004930.1/OG0004980.1/OG0006284.1/OG0006413.1</t>
  </si>
  <si>
    <t>OG0002905.1/OG0003576.1/OG0006746.1/OG0006746.2</t>
  </si>
  <si>
    <t>OG0005600.1/OG0005715.1</t>
  </si>
  <si>
    <t>OG0002292.2/OG0002292.1/OG0002468.1/OG0002468.2/OG0003328.1/OG0003755.1/OG0003827.1/OG0005304.1/OG0005406.1</t>
  </si>
  <si>
    <t>OG0007751.1</t>
  </si>
  <si>
    <t>OG0002468.1/OG0002468.2/OG0003328.1/OG0003827.1/OG0005406.1</t>
  </si>
  <si>
    <t>OG0000172.3/OG0000172.4/OG0000172.2/OG0000172.1/OG0000222.2/OG0000222.1/OG0000222.4/OG0000222.5/OG0000222.3/OG0000273.1/OG0000273.5/OG0000273.4/OG0000273.2/OG0000273.3/OG0000283.4/OG0000283.3/OG0000283.1/OG0000283.2/OG0000292.1/OG0000292.2/OG0000292.3/OG0000381.3/OG0000381.4/OG0000381.1/OG0000381.2/OG0000391.4/OG0000391.3/OG0000391.1/OG0000391.2/OG0000433.3/OG0000433.2/OG0000433.1/OG0000507.1/OG0000507.2/OG0000520.2/OG0000520.3/OG0000520.1/OG0000634.3/OG0000634.1/OG0000634.2/OG0000648.2/OG0000648.1/OG0000667.1/OG0000667.3/OG0000667.2/OG0000807.1/OG0000807.2/OG0000827.1/OG0000827.2/OG0000997.1/OG0000997.2/OG0001032.2/OG0001032.1/OG0001077.2/OG0001077.1/OG0001175.2/OG0001175.1/OG0001339.2/OG0001339.1/OG0001784.2/OG0001784.1/OG0001861.2/OG0001861.1/OG0001952.1/OG0001952.2/OG0002031.2/OG0002031.1/OG0002156.1/OG0002157.2/OG0002157.1/OG0002491.1/OG0002503.1/OG0002733.1/OG0002772.1/OG0002815.1/OG0003291.1/OG0003327.1/OG0003551.1/OG0003706.1/OG0003771.1/OG0004069.1/OG0004106.1/OG0005126.1/OG0006146.1/OG0008550.1</t>
  </si>
  <si>
    <t>OG0001974.1/OG0001975.1/OG0002073.1/OG0002073.2/OG0004052.1</t>
  </si>
  <si>
    <t>OG0000172.3/OG0000172.4/OG0000172.2/OG0000172.1/OG0000222.2/OG0000222.1/OG0000222.4/OG0000222.5/OG0000222.3/OG0000283.4/OG0000283.3/OG0000283.1/OG0000283.2/OG0000292.1/OG0000292.2/OG0000292.3/OG0000381.3/OG0000381.4/OG0000381.1/OG0000381.2/OG0000433.3/OG0000433.2/OG0000433.1/OG0000507.1/OG0000507.2/OG0000520.2/OG0000520.3/OG0000520.1/OG0000634.3/OG0000634.1/OG0000634.2/OG0000648.2/OG0000648.1/OG0000667.1/OG0000667.3/OG0000667.2/OG0000807.1/OG0000807.2/OG0000827.1/OG0000827.2/OG0000997.1/OG0000997.2/OG0001032.2/OG0001032.1/OG0001077.2/OG0001077.1/OG0001175.2/OG0001175.1/OG0001339.2/OG0001339.1/OG0001784.2/OG0001784.1/OG0001861.2/OG0001861.1/OG0002031.2/OG0002031.1/OG0002156.1/OG0002157.2/OG0002157.1/OG0002491.1/OG0002503.1/OG0002733.1/OG0002772.1/OG0002815.1/OG0003291.1/OG0003327.1/OG0003551.1/OG0003771.1/OG0004069.1/OG0004106.1/OG0005126.1/OG0006146.1/OG0008550.1</t>
  </si>
  <si>
    <t>OG0000172.3/OG0000172.4/OG0000172.2/OG0000172.1/OG0000222.2/OG0000222.1/OG0000222.4/OG0000222.5/OG0000222.3/OG0000283.4/OG0000283.3/OG0000283.1/OG0000283.2/OG0000292.1/OG0000292.2/OG0000292.3/OG0000433.3/OG0000433.2/OG0000433.1/OG0000507.1/OG0000507.2/OG0000520.2/OG0000520.3/OG0000520.1/OG0000634.3/OG0000634.1/OG0000634.2/OG0000648.2/OG0000648.1/OG0000667.1/OG0000667.3/OG0000667.2/OG0000807.1/OG0000807.2/OG0000827.1/OG0000827.2/OG0000997.1/OG0000997.2/OG0001077.2/OG0001077.1/OG0001175.2/OG0001175.1/OG0001339.2/OG0001339.1/OG0002031.2/OG0002031.1/OG0002156.1/OG0002157.2/OG0002157.1/OG0002491.1/OG0002772.1/OG0002815.1/OG0003291.1/OG0003327.1/OG0003551.1/OG0003771.1/OG0004069.1/OG0005126.1/OG0006146.1/OG0008550.1</t>
  </si>
  <si>
    <t>OG0000416.1/OG0000416.4/OG0000416.2/OG0000416.3/OG0002351.1/OG0005072.1/OG0006867.1/OG0008542.1</t>
  </si>
  <si>
    <t>OG0004401.1/OG0005295.1/OG0005534.1/OG0006227.1</t>
  </si>
  <si>
    <t>OG0000071.1/OG0000071.5/OG0000071.11/OG0000071.7/OG0000071.9/OG0000071.2/OG0000071.6/OG0000071.10/OG0000071.3/OG0000071.8/OG0000071.4/OG0000074.1/OG0000074.8/OG0000074.3/OG0000074.2/OG0000074.6/OG0000074.5/OG0000074.7/OG0000074.4/OG0000089.4/OG0000089.8/OG0000089.5/OG0000089.2/OG0000089.6/OG0000089.3/OG0000089.7/OG0000089.1/OG0000114.2/OG0000114.1/OG0000114.3/OG0000114.5/OG0000114.4/OG0000126.3/OG0000126.2/OG0000126.8/OG0000126.6/OG0000126.5/OG0000126.1/OG0000126.4/OG0000126.7/OG0000172.3/OG0000172.4/OG0000172.2/OG0000172.1/OG0000192.1/OG0000192.2/OG0000192.5/OG0000192.4/OG0000192.3/OG0000222.2/OG0000222.1/OG0000222.4/OG0000222.5/OG0000222.3/OG0000247.4/OG0000247.5/OG0000247.1/OG0000247.3/OG0000247.2/OG0000269.4/OG0000269.2/OG0000269.3/OG0000269.1/OG0000273.1/OG0000273.5/OG0000273.4/OG0000273.2/OG0000273.3/OG0000283.4/OG0000283.3/OG0000283.1/OG0000283.2/OG0000299.2/OG0000299.4/OG0000299.3/OG0000299.1/OG0000312.1/OG0000316.4/OG0000316.2/OG0000316.5/OG0000316.1/OG0000316.3/OG0000331.1/OG0000331.3/OG0000331.2/OG0000331.4/OG0000351.4/OG0000351.3/OG0000351.1/OG0000351.2/OG0000368.2/OG0000368.3/OG0000368.1/OG0000373.2/OG0000373.1/OG0000373.3/OG0000373.4/OG0000375.4/OG0000375.3/OG0000375.2/OG0000375.1/OG0000385.3/OG0000385.1/OG0000385.2/OG0000386.3/OG0000386.1/OG0000386.4/OG0000386.2/OG0000389.2/OG0000389.3/OG0000389.1/OG0000391.4/OG0000391.3/OG0000391.1/OG0000391.2/OG0000400.4/OG0000400.1/OG0000400.3/OG0000400.2/OG0000416.1/OG0000416.4/OG0000416.2/OG0000416.3/OG0000433.3/OG0000433.2/OG0000433.1/OG0000449.3/OG0000449.1/OG0000449.2/OG0000474.3/OG0000474.4/OG0000474.2/OG0000474.5/OG0000474.1/OG0000502.2/OG0000502.1/OG0000502.3/OG0000507.1/OG0000507.2/OG0000520.2/OG0000520.3/OG0000520.1/OG0000636.3/OG0000636.1/OG0000636.2/OG0000666.3/OG0000666.2/OG0000666.1/OG0000667.1/OG0000667.3/OG0000667.2/OG0000709.3/OG0000709.1/OG0000709.2/OG0000744.1/OG0000744.2/OG0000811.2/OG0000811.3/OG0000811.1/OG0000833.2/OG0000833.1/OG0000837.1/OG0000837.2/OG0000840.1/OG0000840.2/OG0000886.1/OG0000886.3/OG0000886.2/OG0000915.1/OG0000915.2/OG0000917.2/OG0000917.1/OG0000921.3/OG0000921.1/OG0000921.2/OG0000971.1/OG0000971.2/OG0000971.3/OG0001026.1/OG0001026.2/OG0001032.2/OG0001032.1/OG0001077.2/OG0001077.1/OG0001111.1/OG0001111.2/OG0001148.2/OG0001148.1/OG0001152.1/OG0001152.2/OG0001155.2/OG0001155.1/OG0001157.2/OG0001157.1/OG0001169.2/OG0001169.1/OG0001175.2/OG0001175.1/OG0001203.2/OG0001203.1/OG0001248.1/OG0001248.2/OG0001275.2/OG0001275.1/OG0001365.2/OG0001365.1/OG0001368.2/OG0001368.1/OG0001403.2/OG0001403.1/OG0001466.2/OG0001466.1/OG0001559.2/OG0001559.1/OG0001622.1/OG0001680.1/OG0001680.2/OG0001717.1/OG0001768.1/OG0001769.2/OG0001769.1/OG0001782.1/OG0001782.2/OG0001784.2/OG0001784.1/OG0001861.2/OG0001861.1/OG0001952.1/OG0001952.2/OG0002031.2/OG0002031.1/OG0002051.1/OG0002079.1/OG0002125.1/OG0002133.1/OG0002152.1/OG0002152.2/OG0002156.1/OG0002174.1/OG0002180.1/OG0002221.1/OG0002242.2/OG0002242.1/OG0002340.1/OG0002340.2/OG0002351.1/OG0002366.1/OG0002366.2/OG0002392.1/OG0002487.1/OG0002491.1/OG0002494.1/OG0002503.1/OG0002569.1/OG0002585.1/OG0002587.1/OG0002603.1/OG0002630.1/OG0002630.2/OG0002638.1/OG0002663.1/OG0002772.1/OG0002778.2/OG0002778.1/OG0002815.1/OG0002870.1/OG0002876.1/OG0002899.1/OG0002917.1/OG0002923.1/OG0002926.1/OG0002947.2/OG0002947.1/OG0002959.1/OG0003055.1/OG0003061.1/OG0003152.1/OG0003157.1/OG0003227.1/OG0003291.1/OG0003321.1/OG0003340.1/OG0003340.2/OG0003423.1/OG0003491.1/OG0003510.1/OG0003551.1/OG0003584.1/OG0003655.1/OG0003655.2/OG0003706.1/OG0003756.1/OG0003769.1/OG0003771.1/OG0003804.1/OG0003808.1/OG0003818.1/OG0003822.1/OG0003864.1/OG0004008.1/OG0004146.1/OG0004147.1/OG0004704.1/OG0004720.1/OG0004791.1/OG0004794.1/OG0004818.1/OG0004990.1/OG0005007.1/OG0005017.1/OG0005043.1/OG0005072.1/OG0005268.1/OG0005275.1/OG0005396.1/OG0005491.1/OG0005565.1/OG0005694.1/OG0005832.1/OG0005891.1/OG0006007.1/OG0006284.1/OG0006317.1/OG0006320.1/OG0006346.1/OG0006380.1/OG0006413.1/OG0006641.1/OG0006832.1/OG0006867.1/OG0007290.1/OG0008542.1</t>
  </si>
  <si>
    <t>OG0001398.1/OG0001758.1/OG0002628.2/OG0002628.1/OG0003207.1/OG0003229.1/OG0004706.1/OG0006082.1/OG0006225.1</t>
  </si>
  <si>
    <t>OG0000198.3/OG0000198.5/OG0000198.4/OG0000198.2/OG0000198.1/OG0001311.1/OG0001311.2/OG0001974.1/OG0002073.1/OG0002073.2/OG0002176.2/OG0002176.1/OG0002353.1/OG0002903.1/OG0003294.1/OG0003294.2/OG0003415.1/OG0003578.1/OG0003735.1/OG0004052.1/OG0004312.1/OG0004401.1/OG0004712.1/OG0005295.1/OG0005534.1/OG0005784.1/OG0006227.1/OG0006466.1/OG0006512.1/OG0006762.1/OG0006772.1/OG0008034.1/OG0008491.1/OG0009119.1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</si>
  <si>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0000311.2/OG0000311.3/OG0000311.1/OG0000311.4/OG0000316.4/OG0000316.2/OG0000316.5/OG0000316.1/OG0000316.3/OG0000318.4/OG0000318.2/OG0000318.1/OG0000318.3/OG0000320.4/OG0000320.3/OG0000320.2/OG0000320.1/OG0000320.5/OG0000334.3/OG0000334.1/OG0000334.4/OG0000334.2/OG0000351.4/OG0000351.3/OG0000351.1/OG0000351.2/OG0000359.1/OG0000359.4/OG0000359.3/OG0000359.2/OG0000375.4/OG0000375.3/OG0000375.2/OG0000375.1/OG0000386.3/OG0000386.1/OG0000386.4/OG0000386.2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0000521.2/OG0000521.1/OG0000521.3/OG0000523.2/OG0000523.3/OG0000523.1/OG0000524.2/OG0000524.1/OG0000524.3/OG0000525.3/OG0000525.1/OG0000525.2/OG0000540.3/OG0000540.4/OG0000540.2/OG0000540.1/OG0000543.3/OG0000543.2/OG0000543.4/OG0000543.1/OG0000549.2/OG0000549.1/OG0000559.3/OG0000559.2/OG0000559.1/OG0000567.1/OG0000567.3/OG0000567.2/OG0000571.3/OG0000571.1/OG0000571.2/OG0000582.3/OG0000582.1/OG0000582.2/OG0000608.1/OG0000608.2/OG0000613.1/OG0000613.3/OG0000613.2/OG0000617.1/OG0000617.2/OG0000617.3/OG0000618.2/OG0000618.1/OG0000618.3/OG0000632.1/OG0000632.2/OG0000635.1/OG0000635.2/OG0000636.3/OG0000636.1/OG0000636.2/OG0000666.3/OG0000666.2/OG0000666.1/OG0000670.2/OG0000670.1/OG0000671.3/OG0000671.1/OG0000671.2/OG0000707.1/OG0000707.3/OG0000707.2/OG0000709.3/OG0000709.1/OG0000709.2/OG0000710.3/OG0000710.1/OG0000710.2/OG0000712.1/OG0000712.2/OG0000737.1/OG0000737.3/OG0000737.2/OG0000744.1/OG0000744.2/OG0000745.2/OG0000745.1/OG0000745.3/OG0000764.1/OG0000764.2/OG0000764.3/OG0000772.1/OG0000772.2/OG0000785.1/OG0000785.2/OG0000789.1/OG0000789.2/OG0000805.3/OG0000805.2/OG0000805.1/OG0000831.2/OG0000831.1/OG0000832.1/OG0000832.3/OG0000832.2/OG0000833.2/OG0000833.1/OG0000840.1/OG0000840.2/OG0000870.3/OG0000870.1/OG0000870.2/OG0000886.1/OG0000886.3/OG0000886.2/OG0000892.1/OG0000892.2/OG0000897.2/OG0000897.1/OG0000904.2/OG0000904.3/OG0000904.1/OG0000917.2/OG0000917.1/OG0000918.2/OG0000918.3/OG0000918.1/OG0000921.3/OG0000921.1/OG0000921.2/OG0000935.2/OG0000935.1/OG0000947.1/OG0000947.2/OG0000953.1/OG0000953.2/OG0000974.1/OG0000974.2/OG0000976.1/OG0000976.2/OG0000995.1/OG0000995.2/OG0001001.1/OG0001001.2/OG0001006.1/OG0001006.2/OG0001029.2/OG0001029.1/OG0001033.2/OG0001033.1/OG0001050.2/OG0001050.1/OG0001072.2/OG0001072.1/OG0001081.2/OG0001081.1/OG0001111.1/OG0001111.2/OG0001157.2/OG0001157.1/OG0001161.1/OG0001161.2/OG0001162.1/OG0001162.2/OG0001166.2/OG0001166.1/OG0001169.2/OG0001169.1/OG0001170.2/OG0001170.1/OG0001175.2/OG0001175.1/OG0001225.2/OG0001225.1/OG0001241.1/OG0001241.2/OG0001245.2/OG0001245.1/OG0001248.1/OG0001248.2/OG0001254.2/OG0001254.1/OG0001262.2/OG0001262.1/OG0001267.2/OG0001267.1/OG0001271.2/OG0001271.1/OG0001275.2/OG0001275.1/OG0001305.2/OG0001305.1/OG0001313.2/OG0001313.1/OG0001342.2/OG0001342.1/OG0001368.2/OG0001368.1/OG0001395.2/OG0001395.1/OG0001408.1/OG0001408.2/OG0001415.2/OG0001415.1/OG0001450.1/OG0001450.2/OG0001466.2/OG0001466.1/OG0001504.1/OG0001504.2/OG0001505.2/OG0001505.1/OG0001510.2/OG0001510.1/OG0001512.1/OG0001512.2/OG0001543.2/OG0001543.1/OG0001554.2/OG0001554.1/OG0001558.2/OG0001558.1/OG0001559.2/OG0001559.1/OG0001597.1/OG0001597.2/OG0001599.1/OG0001599.2/OG0001607.2/OG0001607.1/OG0001613.2/OG0001613.1/OG0001620.1/OG0001622.1/OG0001623.2/OG0001623.1/OG0001624.1/OG0001624.2/OG0001634.2/OG0001634.1/OG0001640.1/OG0001640.2/OG0001641.1/OG0001641.2/OG0001683.2/OG0001683.1/OG0001702.2/OG0001702.1/OG0001706.1/OG0001706.2/OG0001710.2/OG0001710.1/OG0001752.2/OG0001752.1/OG0001768.1/OG0001772.2/OG0001772.1/OG0001828.1/OG0001828.3/OG0001828.2/OG0001870.2/OG0001870.1/OG0001900.1/OG0001932.1/OG0001932.2/OG0001934.2/OG0001934.1/OG0001963.1/OG0001963.2/OG0001970.1/OG0001970.2/OG0001993.1/OG0002009.1/OG0002009.2/OG0002026.1/OG0002026.2/OG0002064.2/OG0002064.1/OG0002068.1/OG0002107.2/OG0002107.1/OG0002115.1/OG0002115.2/OG0002119.2/OG0002119.1/OG0002121.1/OG0002121.2/OG0002134.1/OG0002141.1/OG0002143.2/OG0002143.1/OG0002147.1/OG0002147.2/OG0002221.1/OG0002228.1/OG0002236.1/OG0002236.2/OG0002241.1/OG0002241.2/OG0002246.1/OG0002267.1/OG0002268.1/OG0002277.2/OG0002277.1/OG0002289.1/OG0002332.1/OG0002340.1/OG0002340.2/OG0002341.1/OG0002351.1/OG0002367.1/OG0002367.2/OG0002374.1/OG0002376.1/OG0002407.1/OG0002409.1/OG0002411.1/OG0002443.2/OG0002443.1/OG0002472.1/OG0002475.1/OG0002481.1/OG0002483.1/OG0002487.1/OG0002488.2/OG0002488.1/OG0002491.1/OG0002492.1/OG0002503.1/OG0002509.2/OG0002509.1/OG0002572.1/OG0002587.1/OG0002591.1/OG0002605.1/OG0002605.2/OG0002621.1/OG0002623.2/OG0002623.1/OG0002630.1/OG0002630.2/OG0002638.1/OG0002666.1/OG0002670.1/OG0002723.2/OG0002723.1/OG0002731.2/OG0002731.1/OG0002741.1/OG0002745.1/OG0002745.2/OG0002746.1/OG0002767.1/OG0002772.1/OG0002778.2/OG0002778.1/OG0002787.1/OG0002797.1/OG0002806.1/OG0002806.2/OG0002812.1/OG0002822.1/OG0002824.1/OG0002824.2/OG0002876.1/OG0002885.1/OG0002899.1/OG0002917.1/OG0003049.1/OG0003050.1/OG0003072.1/OG0003090.1/OG0003096.1/OG0003105.1/OG0003109.1/OG0003112.1/OG0003123.1/OG0003134.1/OG0003137.1/OG0003152.1/OG0003154.1/OG0003155.2/OG0003155.1/OG0003212.1/OG0003222.1/OG0003232.1/OG0003276.1/OG0003323.1/OG0003423.1/OG0003425.1/OG0003451.1/OG0003452.1/OG0003460.1/OG0003469.1/OG0003485.1/OG0003487.1/OG0003491.1/OG0003510.1/OG0003522.1/OG0003523.1/OG0003558.1/OG0003571.1/OG0003669.1/OG0003718.1/OG0003721.1/OG0003730.1/OG0003745.1/OG0003752.1/OG0003769.1/OG0003775.1/OG0003790.1/OG0003793.1/OG0003794.1/OG0003799.1/OG0003804.1/OG0003816.1/OG0003819.1/OG0003821.1/OG0003831.1/OG0003853.2/OG0003853.1/OG0003987.1/OG0003994.1/OG0004038.1/OG0004048.1/OG0004135.1/OG0004147.1/OG0004160.1/OG0004210.1/OG0004243.1/OG0004309.1/OG0004315.1/OG0004340.1/OG0004363.1/OG0004391.1/OG0004407.1/OG0004412.1/OG0004425.1/OG0004439.1/OG0004447.1/OG0004452.1/OG0004461.1/OG0004462.1/OG0004481.1/OG0004609.1/OG0004617.1/OG0004618.1/OG0004620.1/OG0004632.1/OG0004651.1/OG0004664.1/OG0004716.1/OG0004748.1/OG0004794.1/OG0004818.1/OG0004991.1/OG0005017.1/OG0005047.1/OG0005072.1/OG0005074.1/OG0005116.1/OG0005123.1/OG0005158.1/OG0005284.1/OG0005334.1/OG0005356.1/OG0005446.1/OG0005466.1/OG0005565.1/OG0005568.1/OG0005580.1/OG0005709.1/OG0005737.1/OG0005742.1/OG0005758.1/OG0005783.1/OG0005795.1/OG0005811.1/OG0005841.1/OG0005887.1/OG0005899.1/OG0005911.1/OG0005943.1/OG0005970.1/OG0006007.1/OG0006011.1/OG0006033.1/OG0006217.1/OG0006221.1/OG0006236.1/OG0006242.1/OG0006248.1/OG0006251.1/OG0006279.1/OG0006307.1/OG0006329.1/OG0006338.1/OG0006346.1/OG0006371.1/OG0006422.1/OG0006478.1/OG0006480.1/OG0006659.1/OG0006798.1/OG0006867.1/OG0006889.1/OG0006915.1/OG0006924.1/OG0006935.1/OG0006968.1/OG0007090.1/OG0007157.1/OG0007208.1/OG0007373.1/OG0007601.1/OG0007823.1/OG0008029.1/OG0008108.1/OG0008167.1</t>
  </si>
  <si>
    <t>OG0001398.1/OG0002088.2/OG0002088.1/OG0002088.3/OG0002628.2/OG0002628.1/OG0002817.2/OG0002817.1/OG0002830.1/OG0002905.1/OG0002978.1/OG0003229.1/OG0003429.1/OG0003454.1/OG0004161.1/OG0004302.1/OG0005371.1/OG0005661.1/OG0005732.1/OG0005810.1/OG0005863.1/OG0006062.1/OG0006069.1/OG0006389.1/OG0006392.1/OG0007366.1/OG0007609.1/OG0007645.1/OG0008466.1/OG0008563.1/OG0009738.1/OG0010076.1/OG0010417.1/OG0011594.1</t>
  </si>
  <si>
    <t>OG0001609.1/OG0001940.1/OG0001966.2/OG0001966.1/OG0002032.1/OG0002032.2/OG0002073.1/OG0002073.2/OG0002145.1/OG0002282.1/OG0002646.1/OG0003077.2/OG0003077.1/OG0003238.1/OG0003335.1/OG0003415.1/OG0003542.1/OG0003681.1/OG0003735.1/OG0003765.1/OG0003998.1/OG0004040.1/OG0004052.1/OG0004054.1/OG0004096.1/OG0004372.1/OG0004390.1/OG0004401.1/OG0004688.1/OG0005288.1/OG0005534.1/OG0005582.1/OG0005703.1/OG0005846.1/OG0006036.1/OG0006227.1/OG0006339.1/OG0006467.1/OG0006512.1/OG0006862.1/OG0007639.1/OG0007763.1/OG0008034.1/OG0008043.1/OG0010621.1</t>
  </si>
  <si>
    <t>OG0001398.1/OG0002978.1/OG0003229.1/OG0005371.1/OG0005661.1/OG0005732.1/OG0005863.1/OG0006062.1/OG0006069.1/OG0011594.1</t>
  </si>
  <si>
    <t>OG0000038.11/OG0000038.6/OG0000038.9/OG0000038.12/OG0000038.2/OG0000038.8/OG0000038.10/OG0000038.7/OG0000038.1/OG0000038.4/OG0000038.5/OG0000038.3/OG0000187.6/OG0000187.5/OG0000187.4/OG0000187.3/OG0000187.1/OG0000187.2/OG0000273.1/OG0000273.5/OG0000273.4/OG0000273.2/OG0000273.3/OG0000299.2/OG0000299.4/OG0000299.3/OG0000299.1/OG0000416.1/OG0000416.4/OG0000416.2/OG0000416.3/OG0000524.2/OG0000524.1/OG0000524.3/OG0000525.3/OG0000525.1/OG0000525.2/OG0000636.3/OG0000636.1/OG0000636.2/OG0000833.2/OG0000833.1/OG0000904.2/OG0000904.3/OG0000904.1/OG0000921.3/OG0000921.1/OG0000921.2/OG0001001.1/OG0001001.2/OG0001072.2/OG0001072.1/OG0001267.2/OG0001267.1/OG0001271.2/OG0001271.1/OG0001706.1/OG0001706.2/OG0001934.2/OG0001934.1/OG0001970.1/OG0001970.2/OG0002026.1/OG0002026.2/OG0002119.2/OG0002119.1/OG0002147.1/OG0002147.2/OG0002241.1/OG0002241.2/OG0002289.1/OG0002351.1/OG0002367.1/OG0002367.2/OG0002407.1/OG0002483.1/OG0002487.1/OG0002630.1/OG0002630.2/OG0002745.1/OG0002745.2/OG0002917.1/OG0003112.1/OG0003232.1/OG0003745.1/OG0003790.1/OG0003794.1/OG0003831.1/OG0003853.2/OG0003853.1/OG0003987.1/OG0004210.1/OG0004340.1/OG0004363.1/OG0004412.1/OG0004447.1/OG0004462.1/OG0004617.1/OG0004651.1/OG0004716.1/OG0004794.1/OG0004818.1/OG0004991.1/OG0005047.1/OG0005072.1/OG0005074.1/OG0005334.1/OG0005742.1/OG0005758.1/OG0005841.1/OG0005899.1/OG0005911.1/OG0005970.1/OG0006279.1/OG0006338.1/OG0006346.1/OG0006478.1/OG0006798.1/OG0006968.1/OG0007090.1/OG0007157.1/OG0007373.1/OG0007601.1/OG0007823.1/OG0008108.1/OG0008167.1</t>
  </si>
  <si>
    <t>OG0002646.1/OG0003765.1/OG0004372.1/OG0004688.1/OG0005534.1/OG0006227.1/OG0006512.1/OG0006862.1/OG0007763.1/OG0008034.1</t>
  </si>
  <si>
    <t>OG0000299.2/OG0000299.4/OG0000299.3/OG0000299.1/OG0003112.1/OG0005072.1</t>
  </si>
  <si>
    <t>OG0002917.1</t>
  </si>
  <si>
    <t>OG0000071.1/OG0000071.5/OG0000071.11/OG0000071.7/OG0000071.9/OG0000071.2/OG0000071.6/OG0000071.10/OG0000071.3/OG0000071.8/OG0000071.4/OG0000074.1/OG0000074.8/OG0000074.3/OG0000074.2/OG0000074.6/OG0000074.5/OG0000074.7/OG0000074.4/OG0000089.4/OG0000089.8/OG0000089.5/OG0000089.2/OG0000089.6/OG0000089.3/OG0000089.7/OG0000089.1/OG0000126.3/OG0000126.2/OG0000126.8/OG0000126.6/OG0000126.5/OG0000126.1/OG0000126.4/OG0000126.7/OG0000172.3/OG0000172.4/OG0000172.2/OG0000172.1/OG0000192.1/OG0000192.2/OG0000192.5/OG0000192.4/OG0000192.3/OG0000222.2/OG0000222.1/OG0000222.4/OG0000222.5/OG0000222.3/OG0000247.4/OG0000247.5/OG0000247.1/OG0000247.3/OG0000247.2/OG0000273.1/OG0000273.5/OG0000273.4/OG0000273.2/OG0000273.3/OG0000283.4/OG0000283.3/OG0000283.1/OG0000283.2/OG0000299.2/OG0000299.4/OG0000299.3/OG0000299.1/OG0000312.1/OG0000316.4/OG0000316.2/OG0000316.5/OG0000316.1/OG0000316.3/OG0000331.1/OG0000331.3/OG0000331.2/OG0000331.4/OG0000351.4/OG0000351.3/OG0000351.1/OG0000351.2/OG0000368.2/OG0000368.3/OG0000368.1/OG0000375.4/OG0000375.3/OG0000375.2/OG0000375.1/OG0000385.3/OG0000385.1/OG0000385.2/OG0000386.3/OG0000386.1/OG0000386.4/OG0000386.2/OG0000389.2/OG0000389.3/OG0000389.1/OG0000391.4/OG0000391.3/OG0000391.1/OG0000391.2/OG0000400.4/OG0000400.1/OG0000400.3/OG0000400.2/OG0000416.1/OG0000416.4/OG0000416.2/OG0000416.3/OG0000433.3/OG0000433.2/OG0000433.1/OG0000449.3/OG0000449.1/OG0000449.2/OG0000474.3/OG0000474.4/OG0000474.2/OG0000474.5/OG0000474.1/OG0000502.2/OG0000502.1/OG0000502.3/OG0000507.1/OG0000507.2/OG0000520.2/OG0000520.3/OG0000520.1/OG0000636.3/OG0000636.1/OG0000636.2/OG0000666.3/OG0000666.2/OG0000666.1/OG0000667.1/OG0000667.3/OG0000667.2/OG0000744.1/OG0000744.2/OG0000811.2/OG0000811.3/OG0000811.1/OG0000833.2/OG0000833.1/OG0000837.1/OG0000837.2/OG0000840.1/OG0000840.2/OG0000886.1/OG0000886.3/OG0000886.2/OG0000915.1/OG0000915.2/OG0000917.2/OG0000917.1/OG0000921.3/OG0000921.1/OG0000921.2/OG0000971.1/OG0000971.2/OG0000971.3/OG0001026.1/OG0001026.2/OG0001032.2/OG0001032.1/OG0001077.2/OG0001077.1/OG0001111.1/OG0001111.2/OG0001148.2/OG0001148.1/OG0001152.1/OG0001152.2/OG0001155.2/OG0001155.1/OG0001157.2/OG0001157.1/OG0001169.2/OG0001169.1/OG0001175.2/OG0001175.1/OG0001203.2/OG0001203.1/OG0001248.1/OG0001248.2/OG0001275.2/OG0001275.1/OG0001365.2/OG0001365.1/OG0001368.2/OG0001368.1/OG0001403.2/OG0001403.1/OG0001466.2/OG0001466.1/OG0001559.2/OG0001559.1/OG0001622.1/OG0001680.1/OG0001680.2/OG0001717.1/OG0001768.1/OG0001769.2/OG0001769.1/OG0001782.1/OG0001782.2/OG0001784.2/OG0001784.1/OG0001861.2/OG0001861.1/OG0001952.1/OG0001952.2/OG0002031.2/OG0002031.1/OG0002051.1/OG0002079.1/OG0002125.1/OG0002133.1/OG0002152.1/OG0002152.2/OG0002156.1/OG0002174.1/OG0002180.1/OG0002221.1/OG0002242.2/OG0002242.1/OG0002340.1/OG0002340.2/OG0002351.1/OG0002366.1/OG0002366.2/OG0002392.1/OG0002487.1/OG0002491.1/OG0002503.1/OG0002569.1/OG0002585.1/OG0002587.1/OG0002603.1/OG0002630.1/OG0002630.2/OG0002638.1/OG0002663.1/OG0002772.1/OG0002778.2/OG0002778.1/OG0002815.1/OG0002876.1/OG0002899.1/OG0002917.1/OG0002923.1/OG0002926.1/OG0002947.2/OG0002947.1/OG0002959.1/OG0003055.1/OG0003061.1/OG0003152.1/OG0003157.1/OG0003291.1/OG0003321.1/OG0003340.1/OG0003340.2/OG0003423.1/OG0003491.1/OG0003510.1/OG0003551.1/OG0003584.1/OG0003655.1/OG0003655.2/OG0003706.1/OG0003756.1/OG0003769.1/OG0003771.1/OG0003804.1/OG0003808.1/OG0003818.1/OG0003822.1/OG0003864.1/OG0004008.1/OG0004147.1/OG0004704.1/OG0004720.1/OG0004791.1/OG0004794.1/OG0004818.1/OG0004990.1/OG0005007.1/OG0005017.1/OG0005043.1/OG0005072.1/OG0005268.1/OG0005275.1/OG0005396.1/OG0005491.1/OG0005565.1/OG0005694.1/OG0005832.1/OG0005891.1/OG0006007.1/OG0006284.1/OG0006317.1/OG0006320.1/OG0006346.1/OG0006380.1/OG0006413.1/OG0006641.1/OG0006832.1/OG0006867.1/OG0007290.1</t>
  </si>
  <si>
    <t>OG0000198.3/OG0000198.5/OG0000198.4/OG0000198.2/OG0000198.1/OG0001311.1/OG0001311.2/OG0001974.1/OG0002073.1/OG0002073.2/OG0002176.2/OG0002176.1/OG0002353.1/OG0002903.1/OG0003294.1/OG0003294.2/OG0003415.1/OG0003735.1/OG0004052.1/OG0004312.1/OG0004401.1/OG0004712.1/OG0005295.1/OG0005534.1/OG0006227.1/OG0006466.1/OG0006512.1/OG0006762.1/OG0006772.1/OG0008034.1/OG0008491.1/OG0009119.1</t>
  </si>
  <si>
    <t>OG0000833.2/OG0000833.1/OG0005565.1/OG0006867.1</t>
  </si>
  <si>
    <t>OG0001769.2/OG0001769.1/OG0002503.1</t>
  </si>
  <si>
    <t>OG0002903.1/OG0004712.1</t>
  </si>
  <si>
    <t>OG0000299.2/OG0000299.4/OG0000299.3/OG0000299.1/OG0000744.1/OG0000744.2/OG0000840.1/OG0000840.2</t>
  </si>
  <si>
    <t>OG0002778.2/OG0002778.1/OG0002899.1/OG0004990.1</t>
  </si>
  <si>
    <t>OG0000449.3/OG0000449.1/OG0000449.2/OG0002917.1</t>
  </si>
  <si>
    <t>OG0002899.1</t>
  </si>
  <si>
    <t>OG0000071.1/OG0000071.5/OG0000071.11/OG0000071.7/OG0000071.9/OG0000071.2/OG0000071.6/OG0000071.10/OG0000071.3/OG0000071.8/OG0000071.4/OG0000114.2/OG0000114.1/OG0000114.3/OG0000114.5/OG0000114.4/OG0000172.3/OG0000172.4/OG0000172.2/OG0000172.1/OG0000269.4/OG0000269.2/OG0000269.3/OG0000269.1/OG0000373.2/OG0000373.1/OG0000373.3/OG0000373.4/OG0000391.4/OG0000391.3/OG0000391.1/OG0000391.2/OG0000709.3/OG0000709.1/OG0000709.2/OG0000917.2/OG0000917.1/OG0001026.1/OG0001026.2/OG0001466.2/OG0001466.1/OG0001559.2/OG0001559.1/OG0002494.1/OG0002585.1/OG0002870.1/OG0002876.1/OG0003152.1/OG0003227.1/OG0003423.1/OG0004146.1/OG0005491.1</t>
  </si>
  <si>
    <t>OG0002168.1/OG0002382.1/OG0002444.1/OG0002653.1/OG0003239.1/OG0003300.1/OG0003542.1/OG0003735.1/OG0003765.1/OG0003999.1/OG0004214.1/OG0005462.1/OG0005534.1/OG0007771.1</t>
  </si>
  <si>
    <t>OG0000493.2/OG0000493.3/OG0000493.1/OG0001758.1/OG0002088.2/OG0002088.1/OG0002088.3/OG0002628.2/OG0002628.1/OG0002905.1/OG0005947.1/OG0007609.1</t>
  </si>
  <si>
    <t>OG0000018.12/OG0000018.1/OG0000018.7/OG0000018.6/OG0000018.11/OG0000018.4/OG0000018.10/OG0000018.9/OG0000018.3/OG0000018.14/OG0000018.8/OG0000018.13/OG0000018.15/OG0000018.2/OG0000018.5/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0000126.3/OG0000126.2/OG0000126.8/OG0000126.6/OG0000126.5/OG0000126.1/OG0000126.4/OG0000126.7/OG0000127.2/OG0000127.3/OG0000127.1/OG0000127.5/OG0000127.4/OG0000127.6/OG0000168.1/OG0000168.4/OG0000168.2/OG0000168.3/OG0000168.5/OG0000171.3/OG0000171.1/OG0000171.2/OG0000171.5/OG0000171.4/OG0000172.3/OG0000172.4/OG0000172.2/OG0000172.1/OG0000187.6/OG0000187.5/OG0000187.4/OG0000187.3/OG0000187.1/OG0000187.2/OG0000226.1/OG0000226.2/OG0000226.5/OG0000226.4/OG0000226.6/OG0000226.3/OG0000232.4/OG0000232.2/OG0000232.5/OG0000232.1/OG0000232.3/OG0000273.1/OG0000273.5/OG0000273.4/OG0000273.2/OG0000273.3/OG0000299.2/OG0000299.4/OG0000299.3/OG0000299.1/OG0000309.3/OG0000309.4/OG0000309.2/OG0000309.1/OG0000312.1/OG0000316.4/OG0000316.2/OG0000316.5/OG0000316.1/OG0000316.3/OG0000322.1/OG0000322.2/OG0000322.4/OG0000322.3/OG0000331.1/OG0000331.3/OG0000331.2/OG0000331.4/OG0000367.2/OG0000367.1/OG0000367.3/OG0000367.4/OG0000368.2/OG0000368.3/OG0000368.1/OG0000375.4/OG0000375.3/OG0000375.2/OG0000375.1/OG0000385.3/OG0000385.1/OG0000385.2/OG0000391.4/OG0000391.3/OG0000391.1/OG0000391.2/OG0000416.1/OG0000416.4/OG0000416.2/OG0000416.3/OG0000424.2/OG0000424.1/OG0000449.3/OG0000449.1/OG0000449.2/OG0000477.2/OG0000477.3/OG0000477.4/OG0000477.1/OG0000507.1/OG0000507.2/OG0000559.3/OG0000559.2/OG0000559.1/OG0000623.1/OG0000623.2/OG0000633.2/OG0000633.3/OG0000633.1/OG0000697.2/OG0000697.1/OG0000795.1/OG0000795.2/OG0000815.1/OG0000815.2/OG0000860.1/OG0000860.2/OG0000860.3/OG0000886.1/OG0000886.3/OG0000886.2/OG0000892.1/OG0000892.2/OG0000950.2/OG0000950.1/OG0001077.2/OG0001077.1/OG0001091.2/OG0001091.1/OG0001111.1/OG0001111.2/OG0001157.2/OG0001157.1/OG0001263.1/OG0001263.2/OG0001266.2/OG0001266.1/OG0001365.2/OG0001365.1/OG0001410.1/OG0001410.2/OG0001411.1/OG0001420.1/OG0001466.2/OG0001466.1/OG0001559.2/OG0001559.1/OG0001567.1/OG0001702.2/OG0001702.1/OG0001709.1/OG0001709.2/OG0001768.1/OG0001769.2/OG0001769.1/OG0001786.2/OG0001786.1/OG0001845.1/OG0001845.2/OG0002115.1/OG0002115.2/OG0002141.1/OG0002156.1/OG0002221.1/OG0002261.1/OG0002276.1/OG0002290.1/OG0002351.1/OG0002376.1/OG0002487.1/OG0002491.1/OG0002494.1/OG0002585.1/OG0002587.1/OG0002605.1/OG0002605.2/OG0002649.1/OG0002773.1/OG0002815.1/OG0002822.1/OG0002947.2/OG0002947.1/OG0002959.1/OG0003221.1/OG0003241.1/OG0003423.1/OG0003463.1/OG0003497.1/OG0003529.1/OG0003551.1/OG0003580.1/OG0003665.1/OG0004024.1/OG0004147.1/OG0004149.1/OG0004407.1/OG0004435.1/OG0004608.1/OG0004628.1/OG0004632.1/OG0004718.1/OG0004943.1/OG0005786.1/OG0006808.1/OG0007105.1/OG0007811.1</t>
  </si>
  <si>
    <t>OG0000117.3/OG0000117.1/OG0000117.7/OG0000117.6/OG0000117.2/OG0000117.4/OG0000117.5/OG0001437.1/OG0001437.2/OG0001513.2/OG0001513.1/OG0001747.1/OG0001747.2/OG0001954.1/OG0002632.1/OG0005892.1</t>
  </si>
  <si>
    <t>OG0000186.3/OG0000186.6/OG0000186.1/OG0000186.4/OG0000186.2/OG0000186.5/OG0000343.4/OG0000343.1/OG0000343.2/OG0000343.3/OG0001870.2/OG0001870.1/OG0002101.1/OG0002101.2/OG0002165.1/OG0002381.2/OG0002381.1/OG0002934.1/OG0002943.2/OG0002943.1/OG0003693.1/OG0003993.1/OG0005568.1/OG0005978.1/OG0006229.1/OG0006286.1/OG0006425.1/OG0007696.1</t>
  </si>
  <si>
    <t>OG0007590.1/OG0007742.1/OG0008014.1/OG0008567.1/OG0009611.1</t>
  </si>
  <si>
    <t>OG0003927.1/OG0003927.2/OG0006771.1/OG0009379.1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</si>
  <si>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0000054.3/OG0000054.7/OG0000054.6/OG0000054.4/OG0000054.2/OG0000054.1/OG0000054.5/OG0000126.3/OG0000126.2/OG0000126.8/OG0000126.6/OG0000126.5/OG0000126.1/OG0000126.4/OG0000126.7/OG0000267.4/OG0000267.1/OG0000267.2/OG0000267.5/OG0000267.3/OG0000273.1/OG0000273.5/OG0000273.4/OG0000273.2/OG0000273.3/OG0000299.2/OG0000299.4/OG0000299.3/OG0000299.1/OG0000331.1/OG0000331.3/OG0000331.2/OG0000331.4/OG0000356.4/OG0000356.1/OG0000356.2/OG0000356.3/OG0000540.3/OG0000540.4/OG0000540.2/OG0000540.1/OG0000557.3/OG0000557.2/OG0000557.1/OG0000703.2/OG0000703.1/OG0000745.2/OG0000745.1/OG0000745.3/OG0000812.1/OG0000812.2/OG0000812.3/OG0000828.1/OG0000828.2/OG0000897.2/OG0000897.1/OG0000921.3/OG0000921.1/OG0000921.2/OG0000994.2/OG0000994.1/OG0001001.1/OG0001001.2/OG0001050.2/OG0001050.1/OG0001469.2/OG0001469.1/OG0001559.2/OG0001559.1/OG0001578.2/OG0001578.1/OG0001631.2/OG0001631.1/OG0001648.2/OG0001648.1/OG0001768.1/OG0001970.1/OG0001970.2/OG0001993.1/OG0002142.1/OG0002142.2/OG0002384.1/OG0002443.2/OG0002443.1/OG0002601.1/OG0002790.1/OG0002917.1/OG0003243.1/OG0004146.1/OG0004210.1/OG0004618.1/OG0005027.1/OG0005080.1/OG0005170.1/OG0005277.1/OG0005359.1/OG0005580.1/OG0005871.1/OG0006626.1/OG0006791.1/OG0007143.1/OG0007606.1</t>
  </si>
  <si>
    <t>OG0002905.1/OG0003207.1/OG0003350.1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</si>
  <si>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0000076.4/OG0000076.7/OG0000076.9/OG0000076.3/OG0000076.5/OG0000076.6/OG0000076.10/OG0000076.1/OG0000076.8/OG0000076.2/OG0000180.6/OG0000180.4/OG0000180.3/OG0000180.2/OG0000180.5/OG0000180.1/OG0000400.4/OG0000400.1/OG0000400.3/OG0000400.2/OG0000426.3/OG0000426.1/OG0000426.2/OG0000785.1/OG0000785.2/OG0000889.2/OG0000889.1/OG0000919.2/OG0000919.1/OG0001157.2/OG0001157.1/OG0001227.2/OG0001227.1/OG0001461.1/OG0001461.2/OG0001505.2/OG0001505.1/OG0001867.1/OG0001956.1/OG0001965.1/OG0002152.1/OG0002152.2/OG0002284.1/OG0002367.1/OG0002367.2/OG0002578.1/OG0002620.1/OG0002920.1/OG0002969.1/OG0003088.1/OG0003113.1/OG0003280.1/OG0003309.1/OG0003336.1/OG0003400.1/OG0003591.1/OG0003663.1/OG0003793.1/OG0004315.1/OG0004632.1/OG0004726.1/OG0005083.1/OG0005339.1/OG0005580.1/OG0005966.1/OG0006293.1/OG0006517.1/OG0006706.1/OG0007600.1</t>
  </si>
  <si>
    <t>OG0003998.1/OG0004681.1/OG0005441.1/OG0006803.1/OG0007639.1</t>
  </si>
  <si>
    <t>OG0000030.8/OG0000030.7/OG0000030.12/OG0000030.6/OG0000030.1/OG0000030.4/OG0000030.9/OG0000030.10/OG0000030.14/OG0000030.2/OG0000030.3/OG0000030.13/OG0000030.5/OG0000030.11/OG0003130.1</t>
  </si>
  <si>
    <t>OG0000133.3/OG0000133.1/OG0000133.4/OG0000133.2/OG0000137.1/OG0000137.6/OG0000137.3/OG0000137.5/OG0000137.2/OG0000137.4/OG0000181.3/OG0000181.5/OG0000181.1/OG0000181.2/OG0000181.4/OG0000187.6/OG0000187.5/OG0000187.4/OG0000187.3/OG0000187.1/OG0000187.2/OG0000320.4/OG0000320.3/OG0000320.2/OG0000320.1/OG0000320.5/OG0000375.4/OG0000375.3/OG0000375.2/OG0000375.1/OG0000404.1/OG0000404.2/OG0000404.3/OG0000404.4/OG0000485.1/OG0000485.3/OG0000485.2/OG0000526.3/OG0000526.2/OG0000526.1/OG0000608.1/OG0000608.2/OG0000828.1/OG0000828.2/OG0000971.1/OG0000971.2/OG0000971.3/OG0001003.1/OG0001003.2/OG0001082.2/OG0001082.1/OG0001090.1/OG0001090.2/OG0001276.2/OG0001276.1/OG0001466.2/OG0001466.1/OG0001512.1/OG0001512.2/OG0001559.2/OG0001559.1/OG0001714.2/OG0001714.1/OG0001719.1/OG0001782.1/OG0001782.2/OG0001792.2/OG0001792.1/OG0001843.1/OG0001843.2/OG0001866.2/OG0001866.1/OG0001900.1/OG0002056.1/OG0002381.2/OG0002381.1/OG0002481.1/OG0002487.1/OG0002607.1/OG0002767.1/OG0002807.1/OG0002826.1/OG0002826.2/OG0002932.1/OG0003096.1/OG0003253.2/OG0003253.1/OG0003345.1/OG0003726.2/OG0003726.1/OG0003750.1/OG0003769.1/OG0003829.1/OG0003855.1/OG0003953.1/OG0003993.1/OG0004152.1/OG0004389.1/OG0004628.1/OG0004664.1/OG0004718.1/OG0004740.1/OG0004749.1/OG0004883.1/OG0004933.1/OG0004948.1/OG0005081.1/OG0005413.1/OG0005569.1/OG0005770.1/OG0005867.1/OG0005871.1/OG0005949.1/OG0006440.1/OG0007130.1/OG0007733.1/OG0010324.1</t>
  </si>
  <si>
    <t>OG0000266.6/OG0000266.3/OG0000266.5/OG0000266.1/OG0000266.2/OG0000266.4/OG0002658.1/OG0004285.1/OG0007344.1/OG0008269.1</t>
  </si>
  <si>
    <t>OG0003688.1/OG0006064.1/OG0006471.1/OG0006708.1/OG0010621.1</t>
  </si>
  <si>
    <t>OG0000533.2/OG0000533.3/OG0000533.4/OG0000533.1/OG0001130.1/OG0001130.2/OG0002121.1/OG0002121.2/OG0002805.1/OG0002969.1/OG0003033.1/OG0003039.1/OG0003309.1/OG0003344.1/OG0003567.1/OG0003734.1/OG0003781.1/OG0003984.1/OG0004458.1/OG0004673.1/OG0004693.1/OG0004981.1/OG0004992.1/OG0005343.1/OG0005862.1/OG0006056.1/OG0006413.1/OG0006513.1/OG0006518.1/OG0006697.1/OG0007210.1/OG0007845.1</t>
  </si>
  <si>
    <t>OG0006989.1</t>
  </si>
  <si>
    <t>OG0000533.2/OG0000533.3/OG0000533.4/OG0000533.1/OG0001130.1/OG0001130.2/OG0002121.1/OG0002121.2/OG0002805.1/OG0002969.1/OG0003309.1/OG0003984.1/OG0004673.1/OG0005343.1/OG0006518.1/OG0007210.1</t>
  </si>
  <si>
    <t>OG0000533.2/OG0000533.3/OG0000533.4/OG0000533.1/OG0001130.1/OG0001130.2/OG0002121.1/OG0002121.2/OG0002805.1/OG0003309.1/OG0003344.1/OG0003984.1/OG0004673.1/OG0004981.1/OG0005343.1/OG0006056.1/OG0006513.1/OG0006518.1</t>
  </si>
  <si>
    <t>OG0000533.2/OG0000533.3/OG0000533.4/OG0000533.1/OG0001130.1/OG0001130.2/OG0002121.1/OG0002121.2/OG0002805.1/OG0003033.1/OG0003039.1/OG0003309.1/OG0003567.1/OG0003734.1/OG0003781.1/OG0003984.1/OG0004458.1/OG0004673.1/OG0004693.1/OG0004992.1/OG0005343.1/OG0005862.1/OG0006413.1/OG0006518.1/OG0006697.1/OG0007210.1/OG0007845.1</t>
  </si>
  <si>
    <t>OG0000533.2/OG0000533.3/OG0000533.4/OG0000533.1/OG0001130.1/OG0001130.2/OG0003309.1/OG0003984.1/OG0005343.1/OG0006518.1</t>
  </si>
  <si>
    <t>OG0003344.1/OG0004981.1/OG0006056.1/OG0006513.1</t>
  </si>
  <si>
    <t>OG0000533.2/OG0000533.3/OG0000533.4/OG0000533.1/OG0001130.1/OG0001130.2/OG0002121.1/OG0002121.2/OG0002805.1/OG0003309.1/OG0003984.1/OG0004673.1/OG0005343.1/OG0006518.1/OG0007210.1</t>
  </si>
  <si>
    <t>OG0003033.1/OG0003734.1/OG0004458.1/OG0005862.1/OG0006697.1/OG0007845.1</t>
  </si>
  <si>
    <t>OG0003039.1/OG0003567.1/OG0003781.1/OG0004693.1/OG0004992.1/OG0006413.1</t>
  </si>
  <si>
    <t>OG0000533.2/OG0000533.3/OG0000533.4/OG0000533.1/OG0001130.1/OG0001130.2/OG0002121.1/OG0002121.2/OG0002805.1/OG0003309.1/OG0003984.1/OG0004673.1/OG0005343.1/OG0006518.1</t>
  </si>
  <si>
    <t>OG0000533.2/OG0000533.3/OG0000533.4/OG0000533.1/OG0001130.1/OG0001130.2/OG0003309.1/OG0003984.1/OG0005343.1/OG0006518.1/OG0007210.1</t>
  </si>
  <si>
    <t>OG0000103.5/OG0000103.8/OG0000103.7/OG0000103.2/OG0000103.6/OG0000103.1/OG0000103.9/OG0000103.3/OG0000103.4/OG0000188.4/OG0000188.3/OG0000188.1/OG0000188.2/OG0000257.3/OG0000257.1/OG0000257.2/OG0000436.3/OG0000436.1/OG0000436.2/OG0000533.2/OG0000533.3/OG0000533.4/OG0000533.1/OG0000614.3/OG0000614.2/OG0000614.1/OG0000771.3/OG0000771.2/OG0000771.1/OG0000794.1/OG0000794.2/OG0000923.1/OG0000923.2/OG0000969.1/OG0000969.2/OG0000991.1/OG0000991.2/OG0001274.1/OG0001274.2/OG0001465.1/OG0001465.2/OG0001690.1/OG0001787.1/OG0001787.2/OG0001944.1/OG0002077.2/OG0002077.1/OG0002121.1/OG0002121.2/OG0002161.1/OG0002161.2/OG0002205.1/OG0002265.1/OG0002265.2/OG0002451.1/OG0002451.2/OG0002655.2/OG0002655.1/OG0002667.1/OG0002805.1/OG0002923.1/OG0002947.2/OG0002947.1/OG0003039.1/OG0003156.1/OG0003163.1/OG0003428.1/OG0003548.1/OG0003567.1/OG0003573.1/OG0003740.1/OG0003781.1/OG0003846.1/OG0004087.1/OG0004568.1/OG0004610.1/OG0004673.1/OG0004693.1/OG0004992.1/OG0005083.1/OG0005356.1/OG0005445.1/OG0006013.1/OG0006032.1/OG0006053.1/OG0006240.1/OG0006413.1/OG0006891.1/OG0006927.1/OG0007727.1</t>
  </si>
  <si>
    <t>OG0000512.1/OG0000512.8/OG0000512.3/OG0000512.7/OG0000512.9/OG0000512.5/OG0000512.6/OG0000512.4/OG0000512.2/OG0004442.1/OG0005474.1</t>
  </si>
  <si>
    <t>OG0002353.1/OG0003509.1/OG0003668.1/OG0007586.1/OG0008022.1/OG0008078.1</t>
  </si>
  <si>
    <t>OG0003039.1/OG0003567.1/OG0003781.1/OG0004087.1/OG0004326.2/OG0004326.1/OG0004693.1/OG0004992.1/OG0005350.1/OG0006032.1/OG0006413.1/OG0006717.1/OG0007198.1</t>
  </si>
  <si>
    <t>OG0000533.2/OG0000533.3/OG0000533.4/OG0000533.1/OG0000590.2/OG0000590.1/OG0000590.3/OG0001130.1/OG0001130.2/OG0001690.1/OG0002036.1/OG0002121.1/OG0002121.2/OG0002370.1/OG0002805.1/OG0002969.1/OG0003033.1/OG0003039.1/OG0003210.1/OG0003309.1/OG0003567.1/OG0003734.1/OG0003781.1/OG0003984.1/OG0004087.1/OG0004149.1/OG0004326.2/OG0004326.1/OG0004458.1/OG0004673.1/OG0004693.1/OG0004992.1/OG0005343.1/OG0005350.1/OG0005862.1/OG0006032.1/OG0006337.1/OG0006413.1/OG0006518.1/OG0006697.1/OG0006717.1/OG0007198.1/OG0007210.1/OG0007845.1</t>
  </si>
  <si>
    <t>OG0000533.2/OG0000533.3/OG0000533.4/OG0000533.1/OG0001130.1/OG0001130.2/OG0001690.1/OG0002036.1/OG0002121.1/OG0002121.2/OG0002370.1/OG0002805.1/OG0002969.1/OG0003210.1/OG0003309.1/OG0003984.1/OG0004149.1/OG0004673.1/OG0005343.1/OG0006518.1/OG0007210.1</t>
  </si>
  <si>
    <t>OG0000331.1/OG0000331.3/OG0000331.2/OG0000331.4/OG0000533.2/OG0000533.3/OG0000533.4/OG0000533.1/OG0000917.2/OG0000917.1/OG0001130.1/OG0001130.2/OG0001271.2/OG0001271.1/OG0001768.1/OG0002277.2/OG0002277.1/OG0003066.1/OG0003309.1/OG0003529.1/OG0003554.1/OG0003793.1/OG0003984.1/OG0005083.1/OG0005343.1/OG0005491.1/OG0006518.1</t>
  </si>
  <si>
    <t>OG0000553.2/OG0000553.3/OG0000553.1/OG0000553.4/OG0004390.1</t>
  </si>
  <si>
    <t>OG0000533.2/OG0000533.3/OG0000533.4/OG0000533.1/OG0001690.1/OG0002121.1/OG0002121.2/OG0002805.1/OG0004673.1</t>
  </si>
  <si>
    <t>OG0000835.3/OG0000835.2/OG0000835.1/OG0007586.1/OG0008751.1</t>
  </si>
  <si>
    <t>OG0000111.6/OG0000111.2/OG0000111.5/OG0000111.1/OG0000111.3/OG0000111.4/OG0000356.4/OG0000356.1/OG0000356.2/OG0000356.3/OG0000418.4/OG0000418.3/OG0000418.2/OG0000418.1/OG0001528.2/OG0001528.1/OG0002805.1/OG0002969.1/OG0003740.1/OG0004284.1/OG0004699.2/OG0004699.1/OG0006053.1</t>
  </si>
  <si>
    <t>OG0005516.1/OG0005907.1</t>
  </si>
  <si>
    <t>OG0000022.12/OG0000022.10/OG0000022.15/OG0000022.8/OG0000022.9/OG0000022.4/OG0000022.1/OG0000022.16/OG0000022.7/OG0000022.6/OG0000022.13/OG0000022.5/OG0000022.14/OG0000022.11/OG0000022.2/OG0000022.3/OG0000125.4/OG0000125.3/OG0000125.7/OG0000125.5/OG0000125.1/OG0000125.2/OG0000125.6/OG0000173.4/OG0000173.2/OG0000173.3/OG0000173.1/OG0000241.5/OG0000241.3/OG0000241.2/OG0000241.1/OG0000241.4/OG0000297.3/OG0000297.2/OG0000297.1/OG0000297.4/OG0000550.1/OG0000550.3/OG0000550.2/OG0000866.3/OG0000866.2/OG0000866.1/OG0000933.1/OG0000933.2/OG0002921.1/OG0003833.1/OG0004468.1</t>
  </si>
  <si>
    <t>OG0000663.3/OG0000663.2/OG0000663.1/OG0000728.3/OG0000728.1/OG0000728.2/OG0003048.1/OG0003275.1/OG0003275.2</t>
  </si>
  <si>
    <t>OG0000524.2/OG0000524.1/OG0000524.3/OG0000936.2/OG0000936.1/OG0004272.1/OG0005050.1/OG0005357.1/OG0005721.1/OG0005931.1/OG0005982.1/OG0006432.1/OG0006468.1/OG0006942.1/OG0007685.1/OG0008785.1</t>
  </si>
  <si>
    <t>OG0000198.3/OG0000198.5/OG0000198.4/OG0000198.2/OG0000198.1/OG0001104.2/OG0001104.1/OG0001311.1/OG0001311.2/OG0001361.1/OG0001361.2/OG0001609.1/OG0001662.2/OG0001662.1/OG0001748.2/OG0001748.1/OG0001822.1/OG0001822.2/OG0001940.1/OG0001950.1/OG0001966.2/OG0001966.1/OG0001974.1/OG0002032.1/OG0002032.2/OG0002073.1/OG0002073.2/OG0002145.1/OG0002168.1/OG0002257.2/OG0002257.1/OG0002259.1/OG0002282.1/OG0002353.1/OG0002401.1/OG0002444.1/OG0002480.1/OG0002583.1/OG0002633.1/OG0002646.1/OG0002653.1/OG0002660.1/OG0002708.1/OG0003077.2/OG0003077.1/OG0003220.1/OG0003238.1/OG0003335.1/OG0003339.1/OG0003415.1/OG0003542.1/OG0003563.1/OG0003578.1/OG0003681.1/OG0003688.1/OG0003735.1/OG0003797.1/OG0003832.1/OG0003998.1/OG0004023.1/OG0004040.1/OG0004052.1/OG0004054.1/OG0004096.1/OG0004312.1/OG0004390.1/OG0004401.1/OG0004410.1/OG0004431.1/OG0004456.1/OG0004615.1/OG0004681.1/OG0004688.1/OG0004712.1/OG0004779.1/OG0004945.1/OG0005113.1/OG0005167.1/OG0005288.1/OG0005376.1/OG0005534.1/OG0005582.1/OG0005703.1/OG0005784.1/OG0005846.1/OG0006036.1/OG0006040.1/OG0006064.1/OG0006192.1/OG0006227.1/OG0006270.1/OG0006406.1/OG0006454.1/OG0006467.1/OG0006639.1/OG0006714.1/OG0006716.1/OG0006720.1/OG0006735.1/OG0006772.1/OG0006786.1/OG0006855.1/OG0007151.1/OG0007155.1/OG0007186.1/OG0007336.1/OG0007350.1/OG0007356.1/OG0007379.1/OG0007639.1/OG0007654.1/OG0007675.1/OG0007771.1/OG0007852.1/OG0007983.1/OG0008011.1/OG0008043.1/OG0008078.1/OG0008080.1/OG0008110.1/OG0008221.1/OG0008491.1/OG0008509.1/OG0009031.1/OG0009035.1/OG0009379.1/OG0009699.1/OG0010621.1</t>
  </si>
  <si>
    <t>OG0000377.1/OG0000377.3/OG0000377.2/OG0000493.2/OG0000493.3/OG0000493.1/OG0000705.3/OG0000705.2/OG0000705.1/OG0001373.1/OG0001398.1/OG0001573.1/OG0001795.2/OG0001795.1/OG0001920.1/OG0002011.1/OG0002011.2/OG0002088.2/OG0002088.1/OG0002088.3/OG0002186.1/OG0002287.1/OG0002306.2/OG0002306.1/OG0002593.1/OG0002628.2/OG0002628.1/OG0002658.1/OG0002676.1/OG0002817.2/OG0002817.1/OG0002830.1/OG0002905.1/OG0002978.1/OG0003064.1/OG0003207.1/OG0003229.1/OG0003293.1/OG0003315.1/OG0003315.2/OG0003350.1/OG0003353.1/OG0003429.1/OG0003447.1/OG0003454.1/OG0003471.1/OG0003576.1/OG0003671.1/OG0003874.1/OG0003959.1/OG0003960.1/OG0004031.1/OG0004132.1/OG0004161.1/OG0004302.1/OG0004501.1/OG0005266.1/OG0005390.1/OG0005439.1/OG0005518.1/OG0005562.1/OG0005596.1/OG0005706.1/OG0005810.1/OG0005822.1/OG0005876.1/OG0005934.1/OG0005947.1/OG0006082.1/OG0006225.1/OG0006290.1/OG0006389.1/OG0006392.1/OG0006682.1/OG0006746.1/OG0006746.2/OG0006964.1/OG0007344.1/OG0007366.1/OG0007388.1/OG0007413.1/OG0007609.1/OG0007645.1/OG0007742.1/OG0007786.1/OG0007882.1/OG0008103.1/OG0008224.1/OG0008269.1/OG0008466.1/OG0008563.1/OG0009738.1/OG0010076.1/OG0011140.1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</si>
  <si>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0000208.2/OG0000208.1/OG0000208.4/OG0000208.3/OG0000215.4/OG0000215.5/OG0000215.3/OG0000215.1/OG0000215.2/OG0000222.2/OG0000222.1/OG0000222.4/OG0000222.5/OG0000222.3/OG0000226.1/OG0000226.2/OG0000226.5/OG0000226.4/OG0000226.6/OG0000226.3/OG0000232.4/OG0000232.2/OG0000232.5/OG0000232.1/OG0000232.3/OG0000247.4/OG0000247.5/OG0000247.1/OG0000247.3/OG0000247.2/OG0000256.4/OG0000256.5/OG0000256.3/OG0000256.1/OG0000256.2/OG0000267.4/OG0000267.1/OG0000267.2/OG0000267.5/OG0000267.3/OG0000269.4/OG0000269.2/OG0000269.3/OG0000269.1/OG0000273.1/OG0000273.5/OG0000273.4/OG0000273.2/OG0000273.3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0000298.3/OG0000298.4/OG0000298.5/OG0000298.1/OG0000298.2/OG0000299.2/OG0000299.4/OG0000299.3/OG0000299.1/OG0000300.2/OG0000300.3/OG0000300.1/OG0000305.1/OG0000305.4/OG0000305.2/OG0000305.3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0000356.4/OG0000356.1/OG0000356.2/OG0000356.3/OG0000358.2/OG0000358.1/OG0000358.3/OG0000358.4/OG0000359.1/OG0000359.4/OG0000359.3/OG0000359.2/OG0000363.4/OG0000363.1/OG0000363.2/OG0000363.3/OG0000368.2/OG0000368.3/OG0000368.1/OG0000373.2/OG0000373.1/OG0000373.3/OG0000373.4/OG0000374.1/OG0000374.2/OG0000374.4/OG0000374.3/OG0000375.4/OG0000375.3/OG0000375.2/OG0000375.1/OG0000385.3/OG0000385.1/OG0000385.2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0000429.3/OG0000429.2/OG0000429.1/OG0000433.3/OG0000433.2/OG0000433.1/OG0000445.2/OG0000445.3/OG0000445.1/OG0000449.3/OG0000449.1/OG0000449.2/OG0000454.1/OG0000454.2/OG0000456.4/OG0000456.2/OG0000456.3/OG0000456.1/OG0000477.2/OG0000477.3/OG0000477.4/OG0000477.1/OG0000478.2/OG0000478.1/OG0000478.3/OG0000480.3/OG0000480.1/OG0000480.2/OG0000484.2/OG0000484.1/OG0000484.3/OG0000485.1/OG0000485.3/OG0000485.2/OG0000492.1/OG0000492.3/OG0000492.2/OG0000502.2/OG0000502.1/OG0000502.3/OG0000503.2/OG0000503.3/OG0000503.1/OG0000507.1/OG0000507.2/OG0000513.2/OG0000513.1/OG0000520.2/OG0000520.3/OG0000520.1/OG0000521.2/OG0000521.1/OG0000521.3/OG0000523.2/OG0000523.3/OG0000523.1/OG0000525.3/OG0000525.1/OG0000525.2/OG0000526.3/OG0000526.2/OG0000526.1/OG0000533.2/OG0000533.3/OG0000533.4/OG0000533.1/OG0000540.3/OG0000540.4/OG0000540.2/OG0000540.1/OG0000549.2/OG0000549.1/OG0000551.3/OG0000551.2/OG0000551.1/OG0000559.3/OG0000559.2/OG0000559.1/OG0000561.2/OG0000561.3/OG0000561.1/OG0000567.1/OG0000567.3/OG0000567.2/OG0000571.3/OG0000571.1/OG0000571.2/OG0000582.3/OG0000582.1/OG0000582.2/OG0000583.2/OG0000583.1/OG0000583.3/OG0000590.2/OG0000590.1/OG0000590.3/OG0000592.2/OG0000592.1/OG0000592.3/OG0000608.1/OG0000608.2/OG0000613.1/OG0000613.3/OG0000613.2/OG0000617.1/OG0000617.2/OG0000617.3/OG0000618.2/OG0000618.1/OG0000618.3/OG0000619.1/OG0000619.3/OG0000619.2/OG0000623.1/OG0000623.2/OG0000631.2/OG0000631.1/OG0000631.3/OG0000632.1/OG0000632.2/OG0000635.1/OG0000635.2/OG0000636.3/OG0000636.1/OG0000636.2/OG0000648.2/OG0000648.1/OG0000666.3/OG0000666.2/OG0000666.1/OG0000667.1/OG0000667.3/OG0000667.2/OG0000670.2/OG0000670.1/OG0000671.3/OG0000671.1/OG0000671.2/OG0000672.2/OG0000672.1/OG0000686.1/OG0000686.2/OG0000686.3/OG0000696.1/OG0000696.2/OG0000696.3/OG0000697.2/OG0000697.1/OG0000704.2/OG0000704.1/OG0000704.3/OG0000707.1/OG0000707.3/OG0000707.2/OG0000709.3/OG0000709.1/OG0000709.2/OG0000710.3/OG0000710.1/OG0000710.2/OG0000712.1/OG0000712.2/OG0000737.1/OG0000737.3/OG0000737.2/OG0000739.1/OG0000739.2/OG0000741.2/OG0000741.1/OG0000741.3/OG0000744.1/OG0000744.2/OG0000745.2/OG0000745.1/OG0000745.3/OG0000763.1/OG0000763.2/OG0000764.1/OG0000764.2/OG0000764.3/OG0000770.2/OG0000770.1/OG0000772.1/OG0000772.2/OG0000785.1/OG0000785.2/OG0000789.1/OG0000789.2/OG0000795.1/OG0000795.2/OG0000805.3/OG0000805.2/OG0000805.1/OG0000807.1/OG0000807.2/OG0000811.2/OG0000811.3/OG0000811.1/OG0000812.1/OG0000812.2/OG0000812.3/OG0000815.1/OG0000815.2/OG0000827.1/OG0000827.2/OG0000828.1/OG0000828.2/OG0000831.2/OG0000831.1/OG0000832.1/OG0000832.3/OG0000832.2/OG0000833.2/OG0000833.1/OG0000834.2/OG0000834.1/OG0000840.1/OG0000840.2/OG0000852.2/OG0000852.1/OG0000858.1/OG0000858.2/OG0000858.3/OG0000862.2/OG0000862.1/OG0000870.3/OG0000870.1/OG0000870.2/OG0000876.1/OG0000876.2/OG0000883.1/OG0000883.2/OG0000883.3/OG0000884.2/OG0000884.1/OG0000886.1/OG0000886.3/OG0000886.2/OG0000889.2/OG0000889.1/OG0000892.1/OG0000892.2/OG0000893.1/OG0000893.2/OG0000897.2/OG0000897.1/OG0000911.2/OG0000911.1/OG0000912.1/OG0000912.2/OG0000915.1/OG0000915.2/OG0000916.2/OG0000916.1/OG0000916.3/OG0000917.2/OG0000917.1/OG0000918.2/OG0000918.3/OG0000918.1/OG0000921.3/OG0000921.1/OG0000921.2/OG0000935.2/OG0000935.1/OG0000938.1/OG0000938.3/OG0000938.2/OG0000942.2/OG0000942.3/OG0000942.1/OG0000945.1/OG0000945.2/OG0000947.1/OG0000947.2/OG0000952.2/OG0000952.1/OG0000953.1/OG0000953.2/OG0000971.1/OG0000971.2/OG0000971.3/OG0000974.1/OG0000974.2/OG0000976.1/OG0000976.2/OG0000992.1/OG0000992.2/OG0000995.1/OG0000995.2/OG0000997.1/OG0000997.2/OG0001001.1/OG0001001.2/OG0001003.1/OG0001003.2/OG0001006.1/OG0001006.2/OG0001017.1/OG0001017.2/OG0001026.1/OG0001026.2/OG0001029.2/OG0001029.1/OG0001032.2/OG0001032.1/OG0001033.2/OG0001033.1/OG0001034.2/OG0001034.1/OG0001050.2/OG0001050.1/OG0001055.1/OG0001055.2/OG0001057.1/OG0001057.2/OG0001077.2/OG0001077.1/OG0001081.2/OG0001081.1/OG0001090.1/OG0001090.2/OG0001111.1/OG0001111.2/OG0001118.1/OG0001118.2/OG0001127.2/OG0001127.1/OG0001148.2/OG0001148.1/OG0001155.2/OG0001155.1/OG0001157.2/OG0001157.1/OG0001161.1/OG0001161.2/OG0001162.1/OG0001162.2/OG0001166.2/OG0001166.1/OG0001169.2/OG0001169.1/OG0001170.2/OG0001170.1/OG0001172.2/OG0001172.1/OG0001175.2/OG0001175.1/OG0001176.1/OG0001176.2/OG0001193.1/OG0001193.2/OG0001194.2/OG0001194.1/OG0001203.2/OG0001203.1/OG0001207.2/OG0001207.1/OG0001225.2/OG0001225.1/OG0001241.1/OG0001241.2/OG0001243.2/OG0001243.1/OG0001245.2/OG0001245.1/OG0001247.1/OG0001247.2/OG0001248.1/OG0001248.2/OG0001249.1/OG0001251.2/OG0001251.1/OG0001254.2/OG0001254.1/OG0001260.1/OG0001262.2/OG0001262.1/OG0001263.1/OG0001263.2/OG0001266.2/OG0001266.1/OG0001271.2/OG0001271.1/OG0001275.2/OG0001275.1/OG0001278.2/OG0001278.1/OG0001305.2/OG0001305.1/OG0001306.2/OG0001306.1/OG0001309.1/OG0001309.2/OG0001313.2/OG0001313.1/OG0001339.2/OG0001339.1/OG0001342.2/OG0001342.1/OG0001355.2/OG0001355.1/OG0001365.2/OG0001365.1/OG0001368.2/OG0001368.1/OG0001369.1/OG0001393.1/OG0001393.2/OG0001395.2/OG0001395.1/OG0001397.1/OG0001397.2/OG0001401.3/OG0001401.2/OG0001401.1/OG0001403.2/OG0001403.1/OG0001408.1/OG0001408.2/OG0001412.2/OG0001412.1/OG0001415.2/OG0001415.1/OG0001420.1/OG0001450.1/OG0001450.2/OG0001459.1/OG0001459.2/OG0001466.2/OG0001466.1/OG0001504.1/OG0001504.2/OG0001505.2/OG0001505.1/OG0001510.2/OG0001510.1/OG0001512.1/OG0001512.2/OG0001513.2/OG0001513.1/OG0001514.2/OG0001514.1/OG0001523.1/OG0001523.2/OG0001543.2/OG0001543.1/OG0001552.2/OG0001552.1/OG0001554.2/OG0001554.1/OG0001558.2/OG0001558.1/OG0001559.2/OG0001559.1/OG0001567.1/OG0001571.3/OG0001571.2/OG0001571.1/OG0001572.2/OG0001572.1/OG0001578.2/OG0001578.1/OG0001597.1/OG0001597.2/OG0001599.1/OG0001599.2/OG0001607.2/OG0001607.1/OG0001613.2/OG0001613.1/OG0001620.1/OG0001622.1/OG0001623.2/OG0001623.1/OG0001624.1/OG0001624.2/OG0001631.2/OG0001631.1/OG0001634.2/OG0001634.1/OG0001639.1/OG0001639.2/OG0001640.1/OG0001640.2/OG0001641.1/OG0001641.2/OG0001647.2/OG0001647.1/OG0001648.2/OG0001648.1/OG0001660.1/OG0001661.1/OG0001661.2/OG0001680.1/OG0001680.2/OG0001683.2/OG0001683.1/OG0001702.2/OG0001702.1/OG0001706.1/OG0001706.2/OG0001710.2/OG0001710.1/OG0001712.1/OG0001712.2/OG0001714.2/OG0001714.1/OG0001716.1/OG0001716.2/OG0001717.1/OG0001718.1/OG0001752.2/OG0001752.1/OG0001757.2/OG0001757.1/OG0001763.2/OG0001763.1/OG0001764.2/OG0001764.1/OG0001765.1/OG0001768.1/OG0001769.2/OG0001769.1/OG0001772.2/OG0001772.1/OG0001780.1/OG0001780.2/OG0001782.1/OG0001782.2/OG0001784.2/OG0001784.1/OG0001785.1/OG0001785.2/OG0001786.2/OG0001786.1/OG0001787.1/OG0001787.2/OG0001794.1/OG0001794.2/OG0001814.1/OG0001814.2/OG0001826.2/OG0001826.1/OG0001828.1/OG0001828.3/OG0001828.2/OG0001855.1/OG0001855.2/OG0001856.2/OG0001856.1/OG0001858.1/OG0001861.2/OG0001861.1/OG0001870.2/OG0001870.1/OG0001900.1/OG0001911.2/OG0001911.1/OG0001932.1/OG0001932.2/OG0001936.1/OG0001936.2/OG0001938.2/OG0001938.1/OG0001942.1/OG0001942.2/OG0001945.1/OG0001945.2/OG0001952.1/OG0001952.2/OG0001953.2/OG0001953.1/OG0001954.1/OG0001956.1/OG0001963.1/OG0001963.2/OG0001970.1/OG0001970.2/OG0001972.1/OG0001972.2/OG0001981.2/OG0001981.1/OG0001991.1/OG0001993.1/OG0001998.1/OG0002009.1/OG0002009.2/OG0002031.2/OG0002031.1/OG0002039.1/OG0002043.2/OG0002043.1/OG0002056.1/OG0002061.1/OG0002064.2/OG0002064.1/OG0002068.1/OG0002075.2/OG0002075.1/OG0002076.1/OG0002076.2/OG0002079.1/OG0002103.1/OG0002107.2/OG0002107.1/OG0002108.1/OG0002113.1/OG0002115.1/OG0002115.2/OG0002120.1/OG0002120.2/OG0002121.1/OG0002121.2/OG0002125.1/OG0002133.1/OG0002134.1/OG0002141.1/OG0002142.1/OG0002142.2/OG0002143.2/OG0002143.1/OG0002144.1/OG0002144.2/OG0002146.1/OG0002147.1/OG0002147.2/OG0002154.1/OG0002154.2/OG0002156.1/OG0002174.1/OG0002178.1/OG0002178.2/OG0002179.1/OG0002221.1/OG0002225.2/OG0002225.1/OG0002228.1/OG0002236.1/OG0002236.2/OG0002241.1/OG0002241.2/OG0002246.1/OG0002254.1/OG0002267.1/OG0002268.1/OG0002277.2/OG0002277.1/OG0002284.1/OG0002290.1/OG0002291.1/OG0002292.2/OG0002292.1/OG0002295.1/OG0002332.1/OG0002340.1/OG0002340.2/OG0002341.1/OG0002351.1/OG0002361.2/OG0002361.1/OG0002364.1/OG0002364.2/OG0002366.1/OG0002366.2/OG0002367.1/OG0002367.2/OG0002374.1/OG0002376.1/OG0002377.1/OG0002377.2/OG0002379.1/OG0002379.2/OG0002380.1/OG0002381.2/OG0002381.1/OG0002384.1/OG0002403.2/OG0002403.1/OG0002409.1/OG0002411.1/OG0002443.2/OG0002443.1/OG0002463.1/OG0002464.1/OG0002464.2/OG0002469.1/OG0002472.1/OG0002475.1/OG0002477.1/OG0002481.1/OG0002486.1/OG0002486.2/OG0002487.1/OG0002488.2/OG0002488.1/OG0002491.1/OG0002492.1/OG0002493.2/OG0002493.1/OG0002494.1/OG0002496.2/OG0002496.1/OG0002503.1/OG0002504.2/OG0002504.1/OG0002509.2/OG0002509.1/OG0002514.1/OG0002514.2/OG0002515.1/OG0002518.1/OG0002551.1/OG0002551.2/OG0002553.1/OG0002569.1/OG0002572.1/OG0002575.1/OG0002585.1/OG0002586.1/OG0002586.2/OG0002587.1/OG0002589.1/OG0002589.2/OG0002591.1/OG0002601.1/OG0002605.1/OG0002605.2/OG0002607.1/OG0002614.1/OG0002621.1/OG0002623.2/OG0002623.1/OG0002625.1/OG0002638.1/OG0002642.1/OG0002642.2/OG0002644.1/OG0002649.1/OG0002650.1/OG0002650.2/OG0002659.1/OG0002666.1/OG0002670.1/OG0002716.1/OG0002723.2/OG0002723.1/OG0002730.1/OG0002731.2/OG0002731.1/OG0002732.1/OG0002741.1/OG0002746.1/OG0002754.1/OG0002766.2/OG0002766.1/OG0002767.1/OG0002770.1/OG0002772.1/OG0002778.2/OG0002778.1/OG0002787.1/OG0002797.1/OG0002801.1/OG0002806.1/OG0002806.2/OG0002812.1/OG0002815.1/OG0002822.1/OG0002824.1/OG0002824.2/OG0002867.2/OG0002867.1/OG0002870.1/OG0002873.1/OG0002873.2/OG0002876.1/OG0002885.1/OG0002887.1/OG0002887.2/OG0002899.1/OG0002907.1/OG0002917.1/OG0002918.1/OG0002920.1/OG0002923.1/OG0002924.1/OG0002926.1/OG0002932.1/OG0002934.1/OG0002936.1/OG0002947.2/OG0002947.1/OG0002948.1/OG0002950.1/OG0002955.1/OG0002957.1/OG0002959.1/OG0002969.1/OG0003026.1/OG0003028.1/OG0003028.2/OG0003043.1/OG0003044.1/OG0003049.1/OG0003050.1/OG0003054.1/OG0003055.1/OG0003058.1/OG0003065.1/OG0003068.1/OG0003072.1/OG0003082.1/OG0003084.1/OG0003088.1/OG0003090.1/OG0003091.1/OG0003095.1/OG0003096.1/OG0003105.1/OG0003109.1/OG0003123.1/OG0003133.1/OG0003134.1/OG0003137.1/OG0003142.1/OG0003152.1/OG0003154.1/OG0003155.2/OG0003155.1/OG0003202.1/OG0003208.1/OG0003208.2/OG0003210.1/OG0003212.1/OG0003218.1/OG0003219.1/OG0003221.1/OG0003222.1/OG0003243.1/OG0003252.1/OG0003262.1/OG0003266.2/OG0003266.1/OG0003273.1/OG0003276.1/OG0003287.1/OG0003291.1/OG0003292.1/OG0003303.1/OG0003309.1/OG0003314.1/OG0003318.1/OG0003320.1/OG0003323.1/OG0003332.1/OG0003340.1/OG0003340.2/OG0003423.1/OG0003425.1/OG0003428.1/OG0003433.1/OG0003442.1/OG0003451.1/OG0003452.1/OG0003456.1/OG0003460.1/OG0003463.1/OG0003464.1/OG0003469.1/OG0003473.1/OG0003481.1/OG0003484.1/OG0003485.1/OG0003487.1/OG0003491.1/OG0003499.1/OG0003510.1/OG0003522.1/OG0003523.1/OG0003529.1/OG0003539.1/OG0003551.1/OG0003558.1/OG0003566.1/OG0003567.1/OG0003569.1/OG0003571.1/OG0003575.1/OG0003580.1/OG0003582.1/OG0003585.1/OG0003591.1/OG0003593.1/OG0003655.1/OG0003655.2/OG0003659.1/OG0003663.1/OG0003679.1/OG0003683.1/OG0003706.1/OG0003707.1/OG0003715.1/OG0003718.1/OG0003721.1/OG0003730.1/OG0003737.1/OG0003738.1/OG0003752.1/OG0003756.1/OG0003769.1/OG0003771.1/OG0003774.1/OG0003775.1/OG0003793.1/OG0003798.1/OG0003799.1/OG0003801.1/OG0003804.1/OG0003808.1/OG0003816.1/OG0003819.1/OG0003820.1/OG0003821.1/OG0003824.1/OG0003827.1/OG0003829.1/OG0003831.1/OG0003837.1/OG0003840.1/OG0003844.1/OG0003846.1/OG0003854.1/OG0003855.1/OG0003856.1/OG0003922.1/OG0003941.1/OG0003945.1/OG0003972.1/OG0003973.1/OG0003990.1/OG0003993.1/OG0003994.1/OG0003997.1/OG0004001.1/OG0004005.1/OG0004008.1/OG0004024.1/OG0004029.1/OG0004038.1/OG0004044.1/OG0004045.1/OG0004079.1/OG0004095.1/OG0004098.1/OG0004103.1/OG0004105.1/OG0004106.1/OG0004107.1/OG0004111.1/OG0004124.1/OG0004127.1/OG0004135.1/OG0004136.1/OG0004139.1/OG0004146.1/OG0004147.1/OG0004149.1/OG0004152.1/OG0004156.1/OG0004160.1/OG0004204.1/OG0004210.1/OG0004223.1/OG0004234.1/OG0004243.1/OG0004251.1/OG0004281.1/OG0004283.1/OG0004292.1/OG0004294.1/OG0004301.1/OG0004305.1/OG0004309.1/OG0004311.1/OG0004315.1/OG0004319.1/OG0004333.1/OG0004345.1/OG0004347.1/OG0004361.1/OG0004363.1/OG0004370.1/OG0004371.1/OG0004388.1/OG0004389.1/OG0004391.1/OG0004407.1/OG0004413.1/OG0004423.1/OG0004425.1/OG0004428.1/OG0004439.1/OG0004440.1/OG0004448.1/OG0004452.1/OG0004454.1/OG0004467.1/OG0004469.1/OG0004481.1/OG0004538.1/OG0004563.1/OG0004566.1/OG0004568.1/OG0004609.1/OG0004614.1/OG0004618.1/OG0004620.1/OG0004628.1/OG0004630.1/OG0004632.1/OG0004634.1/OG0004636.1/OG0004664.1/OG0004690.1/OG0004691.1/OG0004694.1/OG0004704.1/OG0004718.1/OG0004726.1/OG0004728.1/OG0004731.1/OG0004748.1/OG0004749.1/OG0004752.1/OG0004767.1/OG0004771.1/OG0004789.1/OG0004791.1/OG0004794.1/OG0004796.1/OG0004815.1/OG0004818.1/OG0004883.1/OG0004904.1/OG0004908.1/OG0004930.1/OG0004932.1/OG0004943.1/OG0004952.1/OG0004955.1/OG0004980.1/OG0004983.1/OG0004990.1/OG0005007.1/OG0005017.1/OG0005027.1/OG0005035.1/OG0005043.1/OG0005053.1/OG0005055.1/OG0005072.1/OG0005073.1/OG0005074.1/OG0005078.1/OG0005081.1/OG0005099.1/OG0005103.1/OG0005105.1/OG0005114.1/OG0005116.1/OG0005123.1/OG0005132.1/OG0005134.1/OG0005144.1/OG0005154.1/OG0005158.1/OG0005163.1/OG0005278.1/OG0005282.1/OG0005284.1/OG0005300.1/OG0005339.1/OG0005347.1/OG0005356.1/OG0005359.1/OG0005365.1/OG0005368.1/OG0005369.1/OG0005379.1/OG0005389.1/OG0005392.1/OG0005396.1/OG0005413.1/OG0005419.1/OG0005434.1/OG0005445.1/OG0005446.1/OG0005458.1/OG0005465.1/OG0005466.1/OG0005475.1/OG0005487.1/OG0005491.1/OG0005498.1/OG0005503.1/OG0005507.1/OG0005509.1/OG0005524.1/OG0005528.1/OG0005542.1/OG0005559.1/OG0005565.1/OG0005568.1/OG0005580.1/OG0005585.1/OG0005648.1/OG0005702.1/OG0005709.1/OG0005711.1/OG0005713.1/OG0005737.1/OG0005774.1/OG0005783.1/OG0005786.1/OG0005795.1/OG0005802.1/OG0005811.1/OG0005819.1/OG0005838.1/OG0005850.1/OG0005871.1/OG0005879.1/OG0005887.1/OG0005926.1/OG0005943.1/OG0005966.1/OG0005989.1/OG0005993.1/OG0005999.1/OG0006004.1/OG0006007.1/OG0006011.1/OG0006014.1/OG0006015.1/OG0006025.1/OG0006033.1/OG0006059.1/OG0006147.1/OG0006181.1/OG0006217.1/OG0006221.1/OG0006236.1/OG0006242.1/OG0006248.1/OG0006251.1/OG0006256.1/OG0006284.1/OG0006286.1/OG0006307.1/OG0006317.1/OG0006320.1/OG0006329.1/OG0006337.1/OG0006338.1/OG0006340.1/OG0006342.1/OG0006357.1/OG0006371.1/OG0006375.1/OG0006379.1/OG0006413.1/OG0006415.1/OG0006422.1/OG0006425.1/OG0006464.1/OG0006469.1/OG0006480.1/OG0006484.1/OG0006626.1/OG0006659.1/OG0006678.1/OG0006696.1/OG0006706.1/OG0006722.1/OG0006751.1/OG0006792.1/OG0006819.1/OG0006832.1/OG0006850.1/OG0006867.1/OG0006873.1/OG0006889.1/OG0006915.1/OG0006918.1/OG0006924.1/OG0006933.1/OG0006935.1/OG0007085.1/OG0007090.1/OG0007093.1/OG0007097.1/OG0007129.1/OG0007130.1/OG0007141.1/OG0007172.1/OG0007205.1/OG0007208.1/OG0007280.1/OG0007298.1/OG0007319.1/OG0007372.1/OG0007402.1/OG0007600.1/OG0007601.1/OG0007606.1/OG0007737.1/OG0007748.1/OG0007773.1/OG0007787.1/OG0007811.1/OG0008000.1/OG0008008.1/OG0008029.1/OG0008039.1/OG0008053.1/OG0008100.1/OG0008106.1/OG0008120.1/OG0008130.1/OG0008226.1/OG0008398.1/OG0008490.1/OG0008492.1/OG0008495.1/OG0008542.1/OG0009116.1/OG0009945.1</t>
  </si>
  <si>
    <t>OG0001662.2/OG0001662.1/OG0002168.1/OG0006762.1/OG0008816.1</t>
  </si>
  <si>
    <t>OG0000034.10/OG0000034.14/OG0000034.3/OG0000034.12/OG0000034.2/OG0000034.6/OG0000034.8/OG0000034.15/OG0000034.7/OG0000034.1/OG0000034.4/OG0000034.13/OG0000034.5/OG0000034.9/OG0000034.11/OG0000148.3/OG0000148.6/OG0000148.5/OG0000148.2/OG0000148.4/OG0000148.1/OG0000192.1/OG0000192.2/OG0000192.5/OG0000192.4/OG0000192.3/OG0000218.4/OG0000218.2/OG0000218.1/OG0000218.3/OG0000218.5/OG0000247.4/OG0000247.5/OG0000247.1/OG0000247.3/OG0000247.2/OG0000299.2/OG0000299.4/OG0000299.3/OG0000299.1/OG0000334.3/OG0000334.1/OG0000334.4/OG0000334.2/OG0000386.3/OG0000386.1/OG0000386.4/OG0000386.2/OG0000523.2/OG0000523.3/OG0000523.1/OG0000617.1/OG0000617.2/OG0000617.3/OG0000633.2/OG0000633.3/OG0000633.1/OG0000892.1/OG0000892.2/OG0000974.1/OG0000974.2/OG0001077.2/OG0001077.1/OG0001248.1/OG0001248.2/OG0001420.1/OG0001504.1/OG0001504.2/OG0001567.1/OG0001768.1/OG0001780.1/OG0001780.2/OG0001781.2/OG0001781.1/OG0002959.1/OG0003529.1/OG0004041.1/OG0004210.1/OG0004490.1/OG0004693.1/OG0004883.1/OG0004930.1/OG0005007.1/OG0006413.1/OG0008226.1</t>
  </si>
  <si>
    <t>OG0003097.1</t>
  </si>
  <si>
    <t>OG0000815.1/OG0000815.2/OG0001690.1/OG0001866.2/OG0001866.1/OG0002885.1</t>
  </si>
  <si>
    <t>OG0001866.2/OG0001866.1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</si>
  <si>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0000305.1/OG0000305.4/OG0000305.2/OG0000305.3/OG0000312.1/OG0000320.4/OG0000320.3/OG0000320.2/OG0000320.1/OG0000320.5/OG0000454.1/OG0000454.2/OG0000608.1/OG0000608.2/OG0000686.1/OG0000686.2/OG0000686.3/OG0000960.1/OG0000960.2/OG0001003.1/OG0001003.2/OG0001017.1/OG0001017.2/OG0001052.2/OG0001052.1/OG0001271.2/OG0001271.1/OG0001374.2/OG0001374.1/OG0001407.1/OG0001407.2/OG0001469.2/OG0001469.1/OG0001513.2/OG0001513.1/OG0001772.2/OG0001772.1/OG0001782.1/OG0001782.2/OG0002079.1/OG0002359.1/OG0002381.2/OG0002381.1/OG0002403.2/OG0002403.1/OG0002553.1/OG0002607.1/OG0002932.1/OG0003068.1/OG0003190.1/OG0003423.1/OG0003442.1/OG0003642.1/OG0003690.1/OG0003829.1/OG0003953.1/OG0004111.1/OG0004289.1/OG0004389.1/OG0004637.1/OG0004703.1/OG0004718.1/OG0004742.1/OG0004746.1/OG0004749.1/OG0004751.1/OG0004952.1/OG0005081.1/OG0005115.1/OG0005318.1/OG0005347.1/OG0005451.1/OG0005542.1/OG0005575.1/OG0005585.1/OG0005669.1/OG0005678.1/OG0005722.1/OG0005893.1/OG0005899.1/OG0006234.1/OG0006342.1/OG0006659.1/OG0006729.1/OG0006820.1/OG0006873.1/OG0006915.1/OG0007787.1</t>
  </si>
  <si>
    <t>OG0000377.1/OG0000377.3/OG0000377.2/OG0002582.1/OG0004446.1/OG0004638.1/OG0004706.1/OG0004847.1/OG0005576.1/OG0005810.1/OG0007360.1/OG0007366.1/OG0008116.1/OG0010076.1</t>
  </si>
  <si>
    <t>OG0003238.1/OG0003688.1/OG0003716.1/OG0003735.1/OG0004769.1/OG0004945.1/OG0005481.1/OG0007385.1/OG0008188.1/OG0008205.1/OG0008465.1</t>
  </si>
  <si>
    <t>OG0000377.1/OG0000377.3/OG0000377.2/OG0002581.1/OG0002582.1/OG0003568.2/OG0003568.1/OG0004171.1/OG0004285.1/OG0004847.1/OG0004937.1/OG0004966.1/OG0005576.1/OG0005810.1/OG0006295.1/OG0006411.1/OG0006746.1/OG0006746.2/OG0007002.1/OG0007225.1/OG0008020.1/OG0008086.1/OG0008274.1/OG0009154.1/OG0009176.1/OG0009611.1/OG0009667.1</t>
  </si>
  <si>
    <t>OG0000494.1/OG0000494.2/OG0000494.3/OG0000494.4/OG0001497.1/OG0001497.2/OG0002015.1/OG0003688.1/OG0004312.1/OG0004317.1/OG0004486.1/OG0004712.1/OG0004945.1/OG0005143.1/OG0005462.1/OG0005897.1/OG0006232.1/OG0006634.1/OG0006639.1/OG0006760.1/OG0006772.1/OG0007350.1/OG0007651.1/OG0007670.1/OG0007683.1/OG0007693.1/OG0008413.1/OG0008465.1/OG0009025.1/OG0011506.1</t>
  </si>
  <si>
    <t>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0000739.1/OG0000739.2/OG0000831.2/OG0000831.1/OG0000908.2/OG0000908.1/OG0000967.1/OG0000967.2/OG0000967.3/OG0000990.2/OG0000990.1/OG0001017.1/OG0001017.2/OG0001198.2/OG0001198.3/OG0001198.1/OG0001306.2/OG0001306.1/OG0001352.2/OG0001352.1/OG0001713.1/OG0001716.1/OG0001716.2/OG0001948.1/OG0001948.2/OG0001955.1/OG0001955.2/OG0001973.1/OG0002138.2/OG0002138.1/OG0002182.1/OG0002182.2/OG0002263.1/OG0002263.2/OG0002288.1/OG0002288.2/OG0002298.1/OG0002348.1/OG0002510.1/OG0002510.2/OG0002551.1/OG0002551.2/OG0002624.1/OG0002824.1/OG0002824.2/OG0002925.1/OG0002932.1/OG0002945.2/OG0002945.1/OG0002965.1/OG0002971.1/OG0003122.1/OG0003138.1/OG0003310.1/OG0003483.1/OG0003539.1/OG0003642.1/OG0003659.1/OG0003690.1/OG0003756.1/OG0003766.1/OG0003839.1/OG0003841.1/OG0004045.1/OG0004084.1/OG0004111.1/OG0004138.1/OG0004289.1/OG0004305.1/OG0004350.1/OG0004359.1/OG0004416.1/OG0004460.1/OG0004469.1/OG0004485.1/OG0004538.1/OG0004559.1/OG0004579.1/OG0004631.1/OG0004643.1/OG0004703.1/OG0004725.1/OG0004731.1/OG0004742.1/OG0004746.1/OG0004749.1/OG0004752.1/OG0004914.1/OG0004928.1/OG0004933.1/OG0004952.1/OG0004973.1/OG0004986.1/OG0005081.1/OG0005115.1/OG0005128.1/OG0005138.1/OG0005256.1/OG0005281.1/OG0005284.1/OG0005306.1/OG0005318.1/OG0005360.1/OG0005382.1/OG0005396.1/OG0005428.1/OG0005460.1/OG0005465.1/OG0005508.1/OG0005530.1/OG0005575.1/OG0005676.1/OG0005678.1/OG0005716.1/OG0005722.1/OG0005723.1/OG0005737.1/OG0005762.1/OG0005764.1/OG0005796.1/OG0005847.1/OG0005873.1/OG0005893.1/OG0005924.1/OG0005949.1/OG0005950.1/OG0006303.1/OG0006334.1/OG0006360.1/OG0006434.1/OG0006461.1/OG0006630.1/OG0006678.1/OG0006706.1/OG0006718.1/OG0006779.1/OG0006820.1/OG0006840.1/OG0006873.1/OG0006888.1/OG0006915.1/OG0007091.1/OG0007111.1/OG0007141.1/OG0007209.1/OG0007325.1/OG0007346.1/OG0007349.1/OG0007562.1/OG0007647.1/OG0007705.1/OG0007741.1/OG0007779.1/OG0007840.1/OG0008857.1</t>
  </si>
  <si>
    <t>OG0000386.3/OG0000386.1/OG0000386.4/OG0000386.2/OG0000623.1/OG0000623.2/OG0000635.1/OG0000635.2/OG0001248.1/OG0001248.2</t>
  </si>
  <si>
    <t>OG0005439.1</t>
  </si>
  <si>
    <t>OG0000723.3/OG0000723.2/OG0000723.1/OG0002214.1/OG0002584.1/OG0002584.2/OG0002613.1/OG0002613.2/OG0003977.1/OG0004432.1/OG0005972.1</t>
  </si>
  <si>
    <t>OG0005907.1/OG0006771.1/OG0006969.1/OG0007318.1</t>
  </si>
  <si>
    <t>OG0001946.2/OG0001946.1/OG0002879.2/OG0002879.1/OG0005350.1/OG0006717.1/OG0007208.1/OG0007278.1/OG0008039.1</t>
  </si>
  <si>
    <t>OG0005794.1</t>
  </si>
  <si>
    <t>OG0000316.4/OG0000316.2/OG0000316.5/OG0000316.1/OG0000316.3/OG0000416.1/OG0000416.4/OG0000416.2/OG0000416.3/OG0000559.3/OG0000559.2/OG0000559.1/OG0000886.1/OG0000886.3/OG0000886.2/OG0001934.2/OG0001934.1/OG0002351.1/OG0003487.1/OG0005970.1</t>
  </si>
  <si>
    <t>OG0005534.1/OG0006022.1</t>
  </si>
  <si>
    <t>OG0000887.2/OG0000887.1/OG0005516.1/OG0005907.1/OG0006598.1/OG0006856.1/OG0006969.1/OG0007681.1/OG0008809.1</t>
  </si>
  <si>
    <t>OG0004784.1/OG0007594.1</t>
  </si>
  <si>
    <t>OG0000125.4/OG0000125.3/OG0000125.7/OG0000125.5/OG0000125.1/OG0000125.2/OG0000125.6/OG0000146.3/OG0000146.2/OG0000146.5/OG0000146.1/OG0000146.7/OG0000146.6/OG0000146.4/OG0000173.4/OG0000173.2/OG0000173.3/OG0000173.1/OG0000416.1/OG0000416.4/OG0000416.2/OG0000416.3/OG0002138.2/OG0002138.1/OG0002756.1/OG0002879.2/OG0002879.1/OG0003502.1/OG0003824.1/OG0004421.1/OG0004468.1/OG0004478.1/OG0004595.1/OG0004969.1/OG0005281.1/OG0005770.1/OG0005858.1/OG0005902.1/OG0006424.1/OG0006436.1/OG0006505.1/OG0006681.1/OG0006717.1/OG0006792.1/OG0006885.1/OG0006909.1/OG0007172.1/OG0007208.1/OG0007278.1/OG0007323.1/OG0007843.1/OG0008039.1/OG0008120.1</t>
  </si>
  <si>
    <t>OG0006708.1</t>
  </si>
  <si>
    <t>OG0000133.3/OG0000133.1/OG0000133.4/OG0000133.2/OG0000187.6/OG0000187.5/OG0000187.4/OG0000187.3/OG0000187.1/OG0000187.2/OG0000404.1/OG0000404.2/OG0000404.3/OG0000404.4/OG0000485.1/OG0000485.3/OG0000485.2/OG0000526.3/OG0000526.2/OG0000526.1/OG0000608.1/OG0000608.2/OG0000828.1/OG0000828.2/OG0001003.1/OG0001003.2/OG0001082.2/OG0001082.1/OG0001276.2/OG0001276.1/OG0001512.1/OG0001512.2/OG0001714.2/OG0001714.1/OG0001843.1/OG0001843.2/OG0002056.1/OG0002481.1/OG0002487.1/OG0002767.1/OG0002807.1/OG0002826.1/OG0002826.2/OG0003253.2/OG0003253.1/OG0003345.1/OG0003726.2/OG0003726.1/OG0003750.1/OG0003829.1/OG0003855.1/OG0003953.1/OG0003993.1/OG0004152.1/OG0004389.1/OG0005413.1/OG0005569.1/OG0005867.1/OG0005871.1/OG0005949.1/OG0006440.1/OG0007733.1/OG0010324.1</t>
  </si>
  <si>
    <t>OG0004285.1/OG0007344.1/OG0008269.1</t>
  </si>
  <si>
    <t>OG0000137.1/OG0000137.6/OG0000137.3/OG0000137.5/OG0000137.2/OG0000137.4/OG0000181.3/OG0000181.5/OG0000181.1/OG0000181.2/OG0000181.4/OG0000320.4/OG0000320.3/OG0000320.2/OG0000320.1/OG0000320.5/OG0000375.4/OG0000375.3/OG0000375.2/OG0000375.1/OG0000608.1/OG0000608.2/OG0000828.1/OG0000828.2/OG0000971.1/OG0000971.2/OG0000971.3/OG0001090.1/OG0001090.2/OG0001559.2/OG0001559.1/OG0001719.1/OG0001782.1/OG0001782.2/OG0001792.2/OG0001792.1/OG0001900.1/OG0002381.2/OG0002381.1/OG0002607.1/OG0002932.1/OG0003096.1/OG0003253.2/OG0003253.1/OG0003769.1/OG0003855.1/OG0004628.1/OG0004664.1/OG0004718.1/OG0004740.1/OG0004749.1/OG0004883.1/OG0004933.1/OG0004948.1/OG0005081.1/OG0005413.1/OG0005871.1/OG0007130.1</t>
  </si>
  <si>
    <t>OG0003688.1/OG0006064.1/OG0010621.1</t>
  </si>
  <si>
    <t>OG0001361.1/OG0001361.2/OG0001609.1/OG0001822.1/OG0001822.2/OG0001940.1/OG0001966.2/OG0001966.1/OG0002032.1/OG0002032.2/OG0002073.1/OG0002073.2/OG0002145.1/OG0002257.2/OG0002257.1/OG0002282.1/OG0002353.1/OG0002480.1/OG0002646.1/OG0002708.1/OG0003077.2/OG0003077.1/OG0003238.1/OG0003335.1/OG0003415.1/OG0003542.1/OG0003681.1/OG0003735.1/OG0003998.1/OG0004023.1/OG0004040.1/OG0004052.1/OG0004054.1/OG0004096.1/OG0004312.1/OG0004390.1/OG0004401.1/OG0004688.1/OG0005113.1/OG0005288.1/OG0005534.1/OG0005582.1/OG0005703.1/OG0005846.1/OG0006036.1/OG0006227.1/OG0006454.1/OG0006467.1/OG0006772.1/OG0007336.1/OG0007639.1/OG0008043.1/OG0008078.1/OG0008221.1/OG0009035.1/OG0009699.1/OG0010621.1</t>
  </si>
  <si>
    <t>OG0000493.2/OG0000493.3/OG0000493.1/OG0001398.1/OG0002088.2/OG0002088.1/OG0002088.3/OG0002628.2/OG0002628.1/OG0002817.2/OG0002817.1/OG0002830.1/OG0002905.1/OG0003429.1/OG0003454.1/OG0003576.1/OG0003671.1/OG0004132.1/OG0004161.1/OG0004302.1/OG0005439.1/OG0005810.1/OG0005934.1/OG0005947.1/OG0006389.1/OG0006392.1/OG0006682.1/OG0006964.1/OG0007366.1/OG0007609.1/OG0007645.1/OG0008269.1/OG0008466.1/OG0008563.1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</si>
  <si>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0000144.8/OG0000144.6/OG0000144.1/OG0000144.7/OG0000144.5/OG0000144.4/OG0000144.3/OG0000144.2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0000247.4/OG0000247.5/OG0000247.1/OG0000247.3/OG0000247.2/OG0000256.4/OG0000256.5/OG0000256.3/OG0000256.1/OG0000256.2/OG0000267.4/OG0000267.1/OG0000267.2/OG0000267.5/OG0000267.3/OG0000273.1/OG0000273.5/OG0000273.4/OG0000273.2/OG0000273.3/OG0000278.4/OG0000278.2/OG0000278.1/OG0000278.3/OG0000278.5/OG0000283.4/OG0000283.3/OG0000283.1/OG0000283.2/OG0000288.5/OG0000288.1/OG0000288.4/OG0000288.2/OG0000288.3/OG0000298.3/OG0000298.4/OG0000298.5/OG0000298.1/OG0000298.2/OG0000299.2/OG0000299.4/OG0000299.3/OG0000299.1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0000359.1/OG0000359.4/OG0000359.3/OG0000359.2/OG0000375.4/OG0000375.3/OG0000375.2/OG0000375.1/OG0000386.3/OG0000386.1/OG0000386.4/OG0000386.2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0000449.3/OG0000449.1/OG0000449.2/OG0000478.2/OG0000478.1/OG0000478.3/OG0000480.3/OG0000480.1/OG0000480.2/OG0000484.2/OG0000484.1/OG0000484.3/OG0000485.1/OG0000485.3/OG0000485.2/OG0000492.1/OG0000492.3/OG0000492.2/OG0000513.2/OG0000513.1/OG0000521.2/OG0000521.1/OG0000521.3/OG0000523.2/OG0000523.3/OG0000523.1/OG0000525.3/OG0000525.1/OG0000525.2/OG0000526.3/OG0000526.2/OG0000526.1/OG0000540.3/OG0000540.4/OG0000540.2/OG0000540.1/OG0000549.2/OG0000549.1/OG0000559.3/OG0000559.2/OG0000559.1/OG0000567.1/OG0000567.3/OG0000567.2/OG0000571.3/OG0000571.1/OG0000571.2/OG0000582.3/OG0000582.1/OG0000582.2/OG0000583.2/OG0000583.1/OG0000583.3/OG0000608.1/OG0000608.2/OG0000613.1/OG0000613.3/OG0000613.2/OG0000617.1/OG0000617.2/OG0000617.3/OG0000618.2/OG0000618.1/OG0000618.3/OG0000632.1/OG0000632.2/OG0000635.1/OG0000635.2/OG0000666.3/OG0000666.2/OG0000666.1/OG0000670.2/OG0000670.1/OG0000671.3/OG0000671.1/OG0000671.2/OG0000707.1/OG0000707.3/OG0000707.2/OG0000709.3/OG0000709.1/OG0000709.2/OG0000710.3/OG0000710.1/OG0000710.2/OG0000712.1/OG0000712.2/OG0000737.1/OG0000737.3/OG0000737.2/OG0000739.1/OG0000739.2/OG0000744.1/OG0000744.2/OG0000745.2/OG0000745.1/OG0000745.3/OG0000764.1/OG0000764.2/OG0000764.3/OG0000772.1/OG0000772.2/OG0000785.1/OG0000785.2/OG0000789.1/OG0000789.2/OG0000805.3/OG0000805.2/OG0000805.1/OG0000811.2/OG0000811.3/OG0000811.1/OG0000815.1/OG0000815.2/OG0000828.1/OG0000828.2/OG0000831.2/OG0000831.1/OG0000832.1/OG0000832.3/OG0000832.2/OG0000833.2/OG0000833.1/OG0000840.1/OG0000840.2/OG0000870.3/OG0000870.1/OG0000870.2/OG0000886.1/OG0000886.3/OG0000886.2/OG0000892.1/OG0000892.2/OG0000897.2/OG0000897.1/OG0000917.2/OG0000917.1/OG0000918.2/OG0000918.3/OG0000918.1/OG0000935.2/OG0000935.1/OG0000947.1/OG0000947.2/OG0000953.1/OG0000953.2/OG0000974.1/OG0000974.2/OG0000976.1/OG0000976.2/OG0000992.1/OG0000992.2/OG0000995.1/OG0000995.2/OG0000997.1/OG0000997.2/OG0001003.1/OG0001003.2/OG0001006.1/OG0001006.2/OG0001029.2/OG0001029.1/OG0001033.2/OG0001033.1/OG0001050.2/OG0001050.1/OG0001081.2/OG0001081.1/OG0001090.1/OG0001090.2/OG0001111.1/OG0001111.2/OG0001157.2/OG0001157.1/OG0001161.1/OG0001161.2/OG0001162.1/OG0001162.2/OG0001166.2/OG0001166.1/OG0001169.2/OG0001169.1/OG0001170.2/OG0001170.1/OG0001175.2/OG0001175.1/OG0001225.2/OG0001225.1/OG0001241.1/OG0001241.2/OG0001245.2/OG0001245.1/OG0001248.1/OG0001248.2/OG0001254.2/OG0001254.1/OG0001262.2/OG0001262.1/OG0001263.1/OG0001263.2/OG0001266.2/OG0001266.1/OG0001271.2/OG0001271.1/OG0001275.2/OG0001275.1/OG0001305.2/OG0001305.1/OG0001313.2/OG0001313.1/OG0001342.2/OG0001342.1/OG0001355.2/OG0001355.1/OG0001368.2/OG0001368.1/OG0001369.1/OG0001395.2/OG0001395.1/OG0001408.1/OG0001408.2/OG0001415.2/OG0001415.1/OG0001450.1/OG0001450.2/OG0001459.1/OG0001459.2/OG0001466.2/OG0001466.1/OG0001504.1/OG0001504.2/OG0001510.2/OG0001510.1/OG0001512.1/OG0001512.2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0001634.2/OG0001634.1/OG0001639.1/OG0001639.2/OG0001640.1/OG0001640.2/OG0001641.1/OG0001641.2/OG0001683.2/OG0001683.1/OG0001702.2/OG0001702.1/OG0001710.2/OG0001710.1/OG0001717.1/OG0001752.2/OG0001752.1/OG0001765.1/OG0001768.1/OG0001772.2/OG0001772.1/OG0001787.1/OG0001787.2/OG0001828.1/OG0001828.3/OG0001828.2/OG0001870.2/OG0001870.1/OG0001900.1/OG0001932.1/OG0001932.2/OG0001963.1/OG0001963.2/OG0001972.1/OG0001972.2/OG0001991.1/OG0001993.1/OG0002009.1/OG0002009.2/OG0002031.2/OG0002031.1/OG0002064.2/OG0002064.1/OG0002068.1/OG0002076.1/OG0002076.2/OG0002079.1/OG0002107.2/OG0002107.1/OG0002115.1/OG0002115.2/OG0002121.1/OG0002121.2/OG0002134.1/OG0002141.1/OG0002142.1/OG0002142.2/OG0002143.2/OG0002143.1/OG0002146.1/OG0002179.1/OG0002221.1/OG0002228.1/OG0002236.1/OG0002236.2/OG0002246.1/OG0002267.1/OG0002268.1/OG0002277.2/OG0002277.1/OG0002295.1/OG0002332.1/OG0002340.1/OG0002340.2/OG0002341.1/OG0002351.1/OG0002374.1/OG0002376.1/OG0002409.1/OG0002411.1/OG0002443.2/OG0002443.1/OG0002472.1/OG0002475.1/OG0002477.1/OG0002481.1/OG0002487.1/OG0002488.2/OG0002488.1/OG0002491.1/OG0002492.1/OG0002493.2/OG0002493.1/OG0002503.1/OG0002509.2/OG0002509.1/OG0002515.1/OG0002518.1/OG0002572.1/OG0002587.1/OG0002589.1/OG0002589.2/OG0002591.1/OG0002605.1/OG0002605.2/OG0002621.1/OG0002623.2/OG0002623.1/OG0002638.1/OG0002666.1/OG0002670.1/OG0002723.2/OG0002723.1/OG0002731.2/OG0002731.1/OG0002741.1/OG0002746.1/OG0002754.1/OG0002767.1/OG0002772.1/OG0002778.2/OG0002778.1/OG0002787.1/OG0002797.1/OG0002801.1/OG0002806.1/OG0002806.2/OG0002812.1/OG0002822.1/OG0002824.1/OG0002824.2/OG0002876.1/OG0002885.1/OG0002887.1/OG0002887.2/OG0002899.1/OG0002917.1/OG0002918.1/OG0002924.1/OG0002926.1/OG0002932.1/OG0002959.1/OG0003049.1/OG0003050.1/OG0003058.1/OG0003072.1/OG0003084.1/OG0003090.1/OG0003096.1/OG0003105.1/OG0003109.1/OG0003123.1/OG0003134.1/OG0003137.1/OG0003152.1/OG0003154.1/OG0003155.2/OG0003155.1/OG0003212.1/OG0003222.1/OG0003243.1/OG0003252.1/OG0003273.1/OG0003276.1/OG0003292.1/OG0003314.1/OG0003320.1/OG0003323.1/OG0003423.1/OG0003425.1/OG0003451.1/OG0003452.1/OG0003460.1/OG0003469.1/OG0003481.1/OG0003485.1/OG0003487.1/OG0003491.1/OG0003499.1/OG0003510.1/OG0003522.1/OG0003523.1/OG0003529.1/OG0003539.1/OG0003558.1/OG0003571.1/OG0003659.1/OG0003718.1/OG0003721.1/OG0003730.1/OG0003752.1/OG0003769.1/OG0003775.1/OG0003793.1/OG0003799.1/OG0003804.1/OG0003816.1/OG0003819.1/OG0003821.1/OG0003840.1/OG0003844.1/OG0003945.1/OG0003994.1/OG0004038.1/OG0004079.1/OG0004095.1/OG0004135.1/OG0004146.1/OG0004147.1/OG0004160.1/OG0004243.1/OG0004292.1/OG0004294.1/OG0004301.1/OG0004305.1/OG0004309.1/OG0004315.1/OG0004347.1/OG0004361.1/OG0004391.1/OG0004407.1/OG0004425.1/OG0004439.1/OG0004448.1/OG0004452.1/OG0004454.1/OG0004481.1/OG0004568.1/OG0004609.1/OG0004618.1/OG0004620.1/OG0004628.1/OG0004632.1/OG0004664.1/OG0004718.1/OG0004748.1/OG0004794.1/OG0004818.1/OG0004883.1/OG0004952.1/OG0005017.1/OG0005055.1/OG0005072.1/OG0005078.1/OG0005081.1/OG0005116.1/OG0005123.1/OG0005158.1/OG0005284.1/OG0005356.1/OG0005359.1/OG0005446.1/OG0005465.1/OG0005466.1/OG0005475.1/OG0005565.1/OG0005568.1/OG0005580.1/OG0005709.1/OG0005713.1/OG0005737.1/OG0005783.1/OG0005795.1/OG0005811.1/OG0005871.1/OG0005887.1/OG0005943.1/OG0005966.1/OG0005993.1/OG0006007.1/OG0006011.1/OG0006014.1/OG0006033.1/OG0006217.1/OG0006221.1/OG0006236.1/OG0006242.1/OG0006248.1/OG0006251.1/OG0006307.1/OG0006329.1/OG0006342.1/OG0006357.1/OG0006371.1/OG0006413.1/OG0006422.1/OG0006480.1/OG0006659.1/OG0006706.1/OG0006792.1/OG0006867.1/OG0006889.1/OG0006915.1/OG0006924.1/OG0006933.1/OG0006935.1/OG0007093.1/OG0007172.1/OG0007208.1/OG0007787.1/OG0007811.1/OG0008029.1/OG0008100.1/OG0008120.1</t>
  </si>
  <si>
    <t>OG0000055.1/OG0000055.14/OG0000055.7/OG0000055.10/OG0000055.3/OG0000055.12/OG0000055.6/OG0000055.4/OG0000055.13/OG0000055.8/OG0000055.9/OG0000055.2/OG0000055.5/OG0000055.11/OG0004638.1</t>
  </si>
  <si>
    <t>OG0000015.9/OG0000015.11/OG0000015.13/OG0000015.6/OG0000015.3/OG0000015.7/OG0000015.4/OG0000015.5/OG0000015.8/OG0000015.14/OG0000015.1/OG0000015.2/OG0000015.12/OG0000015.10/OG0000101.5/OG0000101.1/OG0000101.4/OG0000101.2/OG0000101.7/OG0000101.3/OG0000101.6/OG0000181.3/OG0000181.5/OG0000181.1/OG0000181.2/OG0000181.4/OG0000218.4/OG0000218.2/OG0000218.1/OG0000218.3/OG0000218.5/OG0000383.2/OG0000383.3/OG0000383.1/OG0000386.3/OG0000386.1/OG0000386.4/OG0000386.2/OG0000418.4/OG0000418.3/OG0000418.2/OG0000418.1/OG0001203.2/OG0001203.1/OG0001248.1/OG0001248.2/OG0001505.2/OG0001505.1/OG0001661.1/OG0001661.2/OG0001828.1/OG0001828.3/OG0001828.2/OG0001998.1/OG0002366.1/OG0002366.2/OG0002786.1/OG0002969.1/OG0003107.1/OG0003689.1/OG0003707.1/OG0003819.1/OG0004028.1/OG0004693.1/OG0005042.1/OG0005043.1/OG0006248.1/OG0006413.1/OG0009945.1</t>
  </si>
  <si>
    <t>OG0001699.1/OG0007332.1/OG0011448.1</t>
  </si>
  <si>
    <t>OG0002767.1/OG0002826.1/OG0002826.2/OG0003096.1/OG0005569.1</t>
  </si>
  <si>
    <t>OG0000550.1/OG0000550.3/OG0000550.2/OG0001045.2/OG0001045.1/OG0002360.1/OG0002360.2/OG0002747.1/OG0002767.1/OG0002826.1/OG0002826.2/OG0003096.1/OG0003097.1/OG0005569.1/OG0006622.1/OG0008191.1</t>
  </si>
  <si>
    <t>OG0000550.1/OG0000550.3/OG0000550.2/OG0001045.2/OG0001045.1/OG0002747.1/OG0002826.1/OG0002826.2/OG0003097.1/OG0006622.1/OG0008191.1</t>
  </si>
  <si>
    <t>OG0002767.1/OG0002826.1/OG0002826.2/OG0005569.1</t>
  </si>
  <si>
    <t>OG0000015.9/OG0000015.11/OG0000015.13/OG0000015.6/OG0000015.3/OG0000015.7/OG0000015.4/OG0000015.5/OG0000015.8/OG0000015.14/OG0000015.1/OG0000015.2/OG0000015.12/OG0000015.10/OG0000523.2/OG0000523.3/OG0000523.1/OG0001900.1/OG0002787.1/OG0003769.1</t>
  </si>
  <si>
    <t>OG0001362.2/OG0001362.1/OG0002497.2/OG0002497.1/OG0003238.1/OG0003415.1/OG0004488.1/OG0004808.1/OG0005093.1/OG0005242.1/OG0005443.1/OG0005456.1/OG0005846.1/OG0006022.1/OG0006265.1/OG0007234.1/OG0007357.1/OG0007387.1/OG0007689.1/OG0007790.1/OG0008141.1/OG0008493.1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</si>
  <si>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0000119.6/OG0000119.1/OG0000119.5/OG0000119.4/OG0000119.7/OG0000119.3/OG0000119.2/OG0000133.3/OG0000133.1/OG0000133.4/OG0000133.2/OG0000148.3/OG0000148.6/OG0000148.5/OG0000148.2/OG0000148.4/OG0000148.1/OG0000257.3/OG0000257.1/OG0000257.2/OG0000358.2/OG0000358.1/OG0000358.3/OG0000358.4/OG0000419.4/OG0000419.3/OG0000419.2/OG0000419.1/OG0000526.3/OG0000526.2/OG0000526.1/OG0000666.3/OG0000666.2/OG0000666.1/OG0000712.1/OG0000712.2/OG0000735.2/OG0000735.1/OG0000746.1/OG0000746.2/OG0000768.1/OG0000768.2/OG0000919.2/OG0000919.1/OG0001034.2/OG0001034.1/OG0001218.2/OG0001218.1/OG0001249.1/OG0001440.1/OG0001440.2/OG0001652.1/OG0001652.2/OG0001683.2/OG0001683.1/OG0001764.2/OG0001764.1/OG0001783.1/OG0001833.1/OG0001935.1/OG0002065.2/OG0002065.1/OG0002068.1/OG0002113.1/OG0002161.1/OG0002161.2/OG0002166.2/OG0002166.1/OG0002246.1/OG0002284.1/OG0002359.1/OG0002403.2/OG0002403.1/OG0002471.1/OG0002487.1/OG0002607.1/OG0002612.2/OG0002612.1/OG0002614.1/OG0002621.1/OG0002668.2/OG0002668.1/OG0002773.1/OG0002787.1/OG0002923.1/OG0002931.1/OG0002947.2/OG0002947.1/OG0002957.1/OG0003028.1/OG0003028.2/OG0003052.1/OG0003132.1/OG0003134.1/OG0003145.1/OG0003204.1/OG0003278.1/OG0003292.1/OG0003400.1/OG0003428.1/OG0003461.1/OG0003536.1/OG0003543.1/OG0003575.1/OG0003579.1/OG0003683.1/OG0003691.1/OG0003698.1/OG0003743.1/OG0003743.2/OG0003753.1/OG0003835.1/OG0003849.1/OG0003973.1/OG0003993.1/OG0004032.1/OG0004066.1/OG0004103.1/OG0004144.1/OG0004205.2/OG0004205.1/OG0004269.1/OG0004273.1/OG0004407.1/OG0004413.1/OG0004433.1/OG0004544.1/OG0004592.1/OG0004664.1/OG0004724.1/OG0004778.1/OG0004930.1/OG0004935.1/OG0004949.1/OG0004970.1/OG0005000.1/OG0005050.1/OG0005100.1/OG0005115.1/OG0005137.1/OG0005325.1/OG0005357.1/OG0005394.1/OG0005445.1/OG0005451.1/OG0005465.1/OG0005489.1/OG0005521.1/OG0005559.1/OG0005669.1/OG0005789.1/OG0005839.1/OG0005902.1/OG0005982.1/OG0006181.1/OG0006234.1/OG0006269.1/OG0006310.1/OG0006350.1/OG0006368.1/OG0006394.1/OG0006395.1/OG0006413.1/OG0006422.1/OG0006469.1/OG0006626.1/OG0006819.1/OG0006832.1/OG0006897.1/OG0006958.1/OG0007130.1/OG0007364.1/OG0007638.1/OG0007832.1/OG0008073.1/OG0008083.1/OG0010635.1</t>
  </si>
  <si>
    <t>OG0000572.2/OG0000572.1/OG0001573.1/OG0002813.1/OG0003293.1/OG0003313.2/OG0003313.1/OG0004352.1/OG0004406.1/OG0004442.1/OG0004638.1/OG0004706.1/OG0005562.1/OG0005695.1/OG0006995.1/OG0007360.1/OG0007602.1/OG0008091.1</t>
  </si>
  <si>
    <t>OG0000298.3/OG0000298.4/OG0000298.5/OG0000298.1/OG0000298.2/OG0002146.1/OG0003778.1/OG0003961.1/OG0003972.1/OG0006457.1/OG0008106.1/OG0009051.1</t>
  </si>
  <si>
    <t>OG0003778.1/OG0007737.1</t>
  </si>
  <si>
    <t>OG0001974.1/OG0002073.1/OG0002073.2/OG0004052.1</t>
  </si>
  <si>
    <t>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0000283.4/OG0000283.3/OG0000283.1/OG0000283.2/OG0000316.4/OG0000316.2/OG0000316.5/OG0000316.1/OG0000316.3/OG0000391.4/OG0000391.3/OG0000391.1/OG0000391.2/OG0000433.3/OG0000433.2/OG0000433.1/OG0000502.2/OG0000502.1/OG0000502.3/OG0000507.1/OG0000507.2/OG0000520.2/OG0000520.3/OG0000520.1/OG0000636.3/OG0000636.1/OG0000636.2/OG0000667.1/OG0000667.3/OG0000667.2/OG0000744.1/OG0000744.2/OG0001032.2/OG0001032.1/OG0001077.2/OG0001077.1/OG0001175.2/OG0001175.1/OG0001365.2/OG0001365.1/OG0001717.1/OG0001784.2/OG0001784.1/OG0001861.2/OG0001861.1/OG0001952.1/OG0001952.2/OG0002031.2/OG0002031.1/OG0002156.1/OG0002491.1/OG0002638.1/OG0002772.1/OG0002778.2/OG0002778.1/OG0002815.1/OG0002899.1/OG0002923.1/OG0003291.1/OG0003551.1/OG0003706.1/OG0003756.1/OG0003771.1/OG0004008.1/OG0005396.1/OG0006317.1</t>
  </si>
  <si>
    <t>OG0000744.1/OG0000744.2/OG0001861.2/OG0001861.1/OG0002899.1</t>
  </si>
  <si>
    <t>OG0000172.3/OG0000172.4/OG0000172.2/OG0000172.1/OG0001032.2/OG0001032.1/OG0002923.1</t>
  </si>
  <si>
    <t>OG0002614.1/OG0004301.1/OG0004361.1</t>
  </si>
  <si>
    <t>OG0000171.3/OG0000171.1/OG0000171.2/OG0000171.5/OG0000171.4/OG0000212.5/OG0000212.1/OG0000212.3/OG0000212.2/OG0000212.4/OG0001091.2/OG0001091.1/OG0002290.1/OG0007349.1</t>
  </si>
  <si>
    <t>OG0000286.3/OG0000286.6/OG0000286.7/OG0000286.1/OG0000286.4/OG0000286.2/OG0000286.5/OG0002088.2/OG0002088.1/OG0002088.3/OG0002724.1</t>
  </si>
  <si>
    <t>OG0000835.3/OG0000835.2/OG0000835.1/OG0001822.1/OG0001822.2</t>
  </si>
  <si>
    <t>OG0000200.4/OG0000200.5/OG0000200.2/OG0000200.6/OG0000200.3/OG0000200.1/OG0000386.3/OG0000386.1/OG0000386.4/OG0000386.2/OG0000387.2/OG0000387.1/OG0000387.4/OG0000387.3/OG0000477.2/OG0000477.3/OG0000477.4/OG0000477.1/OG0000491.1/OG0000491.2/OG0000491.3/OG0000691.2/OG0000691.1/OG0000797.1/OG0000797.3/OG0000797.2/OG0001248.1/OG0001248.2/OG0001262.2/OG0001262.1/OG0001268.1/OG0001268.2/OG0001502.2/OG0001502.1/OG0001511.1/OG0001627.1/OG0001627.2/OG0001652.1/OG0001652.2/OG0001751.2/OG0001751.1/OG0001834.1/OG0002207.1/OG0002207.2/OG0002366.1/OG0002366.2/OG0002412.2/OG0002412.1/OG0002663.1/OG0002782.1/OG0003065.1/OG0003073.1/OG0003113.1/OG0003142.1/OG0003644.1/OG0003698.1/OG0003756.1/OG0003788.1/OG0004083.1/OG0004092.1/OG0004115.1/OG0004301.1/OG0004304.1/OG0004477.1/OG0004667.1/OG0005043.1/OG0005105.1/OG0005361.1/OG0005396.1/OG0005412.1/OG0006794.1/OG0007291.1</t>
  </si>
  <si>
    <t>OG0001291.1/OG0003064.1/OG0004172.1/OG0004325.1/OG0007786.1</t>
  </si>
  <si>
    <t>OG0002159.2/OG0002159.1/OG0002159.3/OG0002169.2/OG0002169.1/OG0002490.1/OG0002490.2/OG0003106.1/OG0003596.1/OG0005903.1/OG0006466.1/OG0007376.1/OG0008221.1</t>
  </si>
  <si>
    <t>OG0000283.4/OG0000283.3/OG0000283.1/OG0000283.2/OG0000404.1/OG0000404.2/OG0000404.3/OG0000404.4/OG0000456.4/OG0000456.2/OG0000456.3/OG0000456.1/OG0000667.1/OG0000667.3/OG0000667.2/OG0000671.3/OG0000671.1/OG0000671.2/OG0000696.1/OG0000696.2/OG0000696.3/OG0000994.2/OG0000994.1/OG0001275.2/OG0001275.1/OG0001412.2/OG0001412.1/OG0001571.3/OG0001571.2/OG0001571.1/OG0001772.2/OG0001772.1/OG0002101.1/OG0002101.2/OG0002460.1/OG0002557.2/OG0002557.1/OG0002932.1/OG0003095.1/OG0003153.1/OG0003266.2/OG0003266.1/OG0003291.1/OG0003541.1/OG0003699.1/OG0004351.1/OG0004397.1/OG0004398.1/OG0004404.1/OG0004426.1/OG0004931.1/OG0004949.1/OG0005073.1/OG0005479.1/OG0005510.1/OG0005879.1/OG0006025.1/OG0006410.1/OG0007200.1/OG0007591.1/OG0007766.1/OG0008000.1</t>
  </si>
  <si>
    <t>OG0001825.2/OG0001825.1/OG0003125.1/OG0005897.1/OG0008145.1</t>
  </si>
  <si>
    <t>OG0001944.1/OG0001956.1/OG0002077.2/OG0002077.1/OG0002121.1/OG0002121.2/OG0002370.1/OG0002620.1/OG0002667.1/OG0002969.1/OG0003573.1/OG0003822.1/OG0004073.1/OG0004673.1/OG0005482.1/OG0007210.1/OG0008363.1</t>
  </si>
  <si>
    <t>OG0000592.2/OG0000592.1/OG0000592.3/OG0002614.1/OG0004029.1/OG0004943.1</t>
  </si>
  <si>
    <t>OG0008022.1/OG0008078.1</t>
  </si>
  <si>
    <t>OG0000103.5/OG0000103.8/OG0000103.7/OG0000103.2/OG0000103.6/OG0000103.1/OG0000103.9/OG0000103.3/OG0000103.4/OG0000436.3/OG0000436.1/OG0000436.2/OG0000923.1/OG0000923.2/OG0000969.1/OG0000969.2/OG0002077.2/OG0002077.1/OG0006891.1</t>
  </si>
  <si>
    <t>OG0008562.1</t>
  </si>
  <si>
    <t>OG0000816.2/OG0000816.1/OG0003229.1</t>
  </si>
  <si>
    <t>OG0000038.11/OG0000038.6/OG0000038.9/OG0000038.12/OG0000038.2/OG0000038.8/OG0000038.10/OG0000038.7/OG0000038.1/OG0000038.4/OG0000038.5/OG0000038.3/OG0000904.2/OG0000904.3/OG0000904.1/OG0001072.2/OG0001072.1/OG0001870.2/OG0001870.1/OG0002589.1/OG0002589.2/OG0003721.1/OG0003794.1/OG0004243.1/OG0004617.1/OG0005023.1/OG0005970.1/OG0006728.1/OG0007577.1</t>
  </si>
  <si>
    <t>OG0000526.3/OG0000526.2/OG0000526.1/OG0002254.1/OG0007582.1</t>
  </si>
  <si>
    <t>OG0005325.1</t>
  </si>
  <si>
    <t>OG0000004.13/OG0000004.3/OG0000004.7/OG0000004.6/OG0000004.17/OG0000004.10/OG0000004.5/OG0000004.9/OG0000004.12/OG0000004.2/OG0000004.4/OG0000004.19/OG0000004.1/OG0000004.18/OG0000004.11/OG0000004.14/OG0000004.15/OG0000004.8/OG0000004.16/OG0002773.1/OG0005000.1/OG0006368.1</t>
  </si>
  <si>
    <t>OG0000911.2/OG0000911.1</t>
  </si>
  <si>
    <t>OG0000337.3/OG0000337.1/OG0000337.2/OG0000911.2/OG0000911.1/OG0000991.1/OG0000991.2</t>
  </si>
  <si>
    <t>OG0002011.1/OG0002011.2/OG0002593.1/OG0002628.2/OG0002628.1/OG0002830.1/OG0005609.1/OG0007366.1/OG0007786.1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</si>
  <si>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0000200.4/OG0000200.5/OG0000200.2/OG0000200.6/OG0000200.3/OG0000200.1/OG0000299.2/OG0000299.4/OG0000299.3/OG0000299.1/OG0000311.2/OG0000311.3/OG0000311.1/OG0000311.4/OG0000316.4/OG0000316.2/OG0000316.5/OG0000316.1/OG0000316.3/OG0000608.1/OG0000608.2/OG0000635.1/OG0000635.2/OG0000671.3/OG0000671.1/OG0000671.2/OG0000746.1/OG0000746.2/OG0000886.1/OG0000886.3/OG0000886.2/OG0000947.1/OG0000947.2/OG0001193.1/OG0001193.2/OG0001262.2/OG0001262.1/OG0001397.1/OG0001397.2/OG0001648.2/OG0001648.1/OG0001689.2/OG0001689.1/OG0001697.2/OG0001697.1/OG0001772.2/OG0001772.1/OG0001991.1/OG0002018.1/OG0002103.1/OG0002342.1/OG0002342.2/OG0002605.1/OG0002605.2/OG0002885.1/OG0003095.1/OG0003113.1/OG0003137.1/OG0003243.1/OG0003730.1/OG0004067.1/OG0005116.1/OG0007783.1/OG0008097.1</t>
  </si>
  <si>
    <t>OG0003339.1/OG0003672.1/OG0005829.1/OG0006855.1</t>
  </si>
  <si>
    <t>OG0000066.8/OG0000066.7/OG0000066.5/OG0000066.6/OG0000066.3/OG0000066.4/OG0000066.1/OG0000066.2/OG0000386.3/OG0000386.1/OG0000386.4/OG0000386.2/OG0000406.1/OG0000406.3/OG0000406.2/OG0001006.1/OG0001006.2/OG0001248.1/OG0001248.2/OG0001932.1/OG0001932.2/OG0003569.1/OG0005399.1/OG0007085.1/OG0007130.1</t>
  </si>
  <si>
    <t>OG0009118.1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</si>
  <si>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0000060.5/OG0000060.4/OG0000060.1/OG0000060.2/OG0000060.6/OG0000060.7/OG0000060.9/OG0000060.8/OG0000060.3/OG0000060.10/OG0000172.3/OG0000172.4/OG0000172.2/OG0000172.1/OG0000917.2/OG0000917.1/OG0001843.1/OG0001843.2/OG0003152.1/OG0009945.1</t>
  </si>
  <si>
    <t>OG0000903.2/OG0000903.1</t>
  </si>
  <si>
    <t>OG0002646.1/OG0004737.1</t>
  </si>
  <si>
    <t>OG0005732.1/OG0008864.1/OG0010397.1</t>
  </si>
  <si>
    <t>OG0000524.2/OG0000524.1/OG0000524.3/OG0000636.3/OG0000636.1/OG0000636.2/OG0000917.2/OG0000917.1/OG0001005.2/OG0001005.1/OG0001706.1/OG0001706.2/OG0002241.1/OG0002241.2/OG0003582.1/OG0003831.1/OG0004340.1/OG0005074.1/OG0005458.1/OG0005491.1/OG0006338.1/OG0007090.1/OG0007601.1/OG0007723.1</t>
  </si>
  <si>
    <t>OG0000081.3/OG0000081.9/OG0000081.8/OG0000081.5/OG0000081.4/OG0000081.1/OG0000081.6/OG0000081.7/OG0000081.2/OG0000401.3/OG0000401.1/OG0000401.2/OG0001393.1/OG0001393.2/OG0001493.1/OG0001493.2/OG0003142.1</t>
  </si>
  <si>
    <t>OG0000737.1/OG0000737.3/OG0000737.2/OG0003730.1/OG0004742.1/OG0005985.1</t>
  </si>
  <si>
    <t>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0000273.1/OG0000273.5/OG0000273.4/OG0000273.2/OG0000273.3/OG0000386.3/OG0000386.1/OG0000386.4/OG0000386.2/OG0000416.1/OG0000416.4/OG0000416.2/OG0000416.3/OG0000520.2/OG0000520.3/OG0000520.1/OG0000555.1/OG0000555.2/OG0000555.3/OG0000617.1/OG0000617.2/OG0000617.3/OG0000634.3/OG0000634.1/OG0000634.2/OG0000827.1/OG0000827.2/OG0000858.1/OG0000858.2/OG0000858.3/OG0001006.1/OG0001006.2/OG0001248.1/OG0001248.2/OG0001271.2/OG0001271.1/OG0001313.2/OG0001313.1/OG0001440.1/OG0001440.2/OG0001504.1/OG0001504.2/OG0001559.2/OG0001559.1/OG0001719.1/OG0001780.1/OG0001780.2/OG0002113.1/OG0002277.2/OG0002277.1/OG0002351.1/OG0003090.1/OG0004568.1/OG0005445.1/OG0005656.1/OG0005993.1</t>
  </si>
  <si>
    <t>OG0003797.1/OG0005534.1/OG0007327.1</t>
  </si>
  <si>
    <t>OG0000416.1/OG0000416.4/OG0000416.2/OG0000416.3/OG0001780.1/OG0001780.2/OG0002351.1/OG0003090.1</t>
  </si>
  <si>
    <t>OG0000126.3/OG0000126.2/OG0000126.8/OG0000126.6/OG0000126.5/OG0000126.1/OG0000126.4/OG0000126.7/OG0000273.1/OG0000273.5/OG0000273.4/OG0000273.2/OG0000273.3/OG0000386.3/OG0000386.1/OG0000386.4/OG0000386.2/OG0000858.1/OG0000858.2/OG0000858.3/OG0001248.1/OG0001248.2/OG0001313.2/OG0001313.1/OG0001719.1</t>
  </si>
  <si>
    <t>OG0003028.1/OG0003028.2</t>
  </si>
  <si>
    <t>OG0001666.2/OG0001666.1</t>
  </si>
  <si>
    <t>OG0008434.1</t>
  </si>
  <si>
    <t>OG0000396.4/OG0000396.3/OG0000396.1/OG0000396.2/OG0000785.1/OG0000785.2/OG0000834.2/OG0000834.1/OG0001278.2/OG0001278.1/OG0001706.1/OG0001706.2/OG0002369.1/OG0003095.1/OG0004370.1/OG0004614.1/OG0004955.1</t>
  </si>
  <si>
    <t>OG0005829.1/OG0007791.1</t>
  </si>
  <si>
    <t>OG0001120.2/OG0001120.1/OG0002267.1</t>
  </si>
  <si>
    <t>OG0000120.3/OG0000120.4/OG0000120.1/OG0000120.5/OG0000120.2/OG0000525.3/OG0000525.1/OG0000525.2/OG0002179.1/OG0003243.1/OG0003721.1/OG0006248.1</t>
  </si>
  <si>
    <t>OG0002015.1/OG0004945.1</t>
  </si>
  <si>
    <t>OG0000305.1/OG0000305.4/OG0000305.2/OG0000305.3/OG0001647.2/OG0001647.1/OG0002644.1/OG0004538.1/OG0006490.1</t>
  </si>
  <si>
    <t>OG0005278.1</t>
  </si>
  <si>
    <t>OG0000619.1/OG0000619.3/OG0000619.2/OG0001033.2/OG0001033.1/OG0002154.1/OG0002154.2/OG0002659.1/OG0003098.1/OG0004423.1/OG0004437.1/OG0004904.1/OG0005877.1/OG0006860.1</t>
  </si>
  <si>
    <t>OG0000619.1/OG0000619.3/OG0000619.2/OG0000696.1/OG0000696.2/OG0000696.3/OG0001033.2/OG0001033.1/OG0003266.2/OG0003266.1/OG0004904.1</t>
  </si>
  <si>
    <t>OG0001609.1/OG0001851.1/OG0002032.1/OG0002032.2/OG0002168.1/OG0002282.1/OG0002353.1/OG0003509.1/OG0003542.1/OG0003850.1/OG0003998.1/OG0004023.1/OG0004401.1/OG0004688.1/OG0005534.1/OG0006639.1/OG0008022.1</t>
  </si>
  <si>
    <t>OG0002628.2/OG0002628.1/OG0006392.1/OG0006476.1/OG0007609.1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</si>
  <si>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0000168.1/OG0000168.4/OG0000168.2/OG0000168.3/OG0000168.5/OG0000283.4/OG0000283.3/OG0000283.1/OG0000283.2/OG0000299.2/OG0000299.4/OG0000299.3/OG0000299.1/OG0000306.4/OG0000306.1/OG0000306.2/OG0000306.3/OG0000316.4/OG0000316.2/OG0000316.5/OG0000316.1/OG0000316.3/OG0000331.1/OG0000331.3/OG0000331.2/OG0000331.4/OG0000334.3/OG0000334.1/OG0000334.4/OG0000334.2/OG0000356.4/OG0000356.1/OG0000356.2/OG0000356.3/OG0000375.4/OG0000375.3/OG0000375.2/OG0000375.1/OG0000416.1/OG0000416.4/OG0000416.2/OG0000416.3/OG0000436.3/OG0000436.1/OG0000436.2/OG0000480.3/OG0000480.1/OG0000480.2/OG0000590.2/OG0000590.1/OG0000590.3/OG0000614.3/OG0000614.2/OG0000614.1/OG0000617.1/OG0000617.2/OG0000617.3/OG0000745.2/OG0000745.1/OG0000745.3/OG0000771.3/OG0000771.2/OG0000771.1/OG0000831.2/OG0000831.1/OG0000854.1/OG0000854.2/OG0000862.2/OG0000862.1/OG0000886.1/OG0000886.3/OG0000886.2/OG0000889.2/OG0000889.1/OG0000892.1/OG0000892.2/OG0000897.2/OG0000897.1/OG0000917.2/OG0000917.1/OG0000923.1/OG0000923.2/OG0001081.2/OG0001081.1/OG0001090.1/OG0001090.2/OG0001162.1/OG0001162.2/OG0001169.2/OG0001169.1/OG0001225.2/OG0001225.1/OG0001266.2/OG0001266.1/OG0001355.2/OG0001355.1/OG0001368.2/OG0001368.1/OG0001393.1/OG0001393.2/OG0001408.1/OG0001408.2/OG0001409.1/OG0001409.2/OG0001420.1/OG0001461.1/OG0001461.2/OG0001466.2/OG0001466.1/OG0001510.2/OG0001510.1/OG0001528.2/OG0001528.1/OG0001552.2/OG0001552.1/OG0001554.2/OG0001554.1/OG0001648.2/OG0001648.1/OG0001682.1/OG0001682.2/OG0001706.1/OG0001706.2/OG0001710.2/OG0001710.1/OG0001782.1/OG0001782.2/OG0001827.2/OG0001827.1/OG0001845.1/OG0001845.2/OG0001858.1/OG0001866.2/OG0001866.1/OG0001870.2/OG0001870.1/OG0002077.2/OG0002077.1/OG0002141.1/OG0002143.2/OG0002143.1/OG0002147.1/OG0002147.2/OG0002208.1/OG0002208.2/OG0002219.1/OG0002268.1/OG0002284.1/OG0002351.1/OG0002374.1/OG0002380.1/OG0002381.2/OG0002381.1/OG0002411.1/OG0002451.1/OG0002451.2/OG0002485.2/OG0002485.1/OG0002491.1/OG0002492.1/OG0002578.1/OG0002621.1/OG0002649.1/OG0002666.1/OG0002772.1/OG0002801.1/OG0002809.2/OG0002809.1/OG0002899.1/OG0003049.1/OG0003088.1/OG0003090.1/OG0003105.1/OG0003112.1/OG0003134.1/OG0003154.1/OG0003156.1/OG0003221.1/OG0003269.1/OG0003485.1/OG0003487.1/OG0003510.1/OG0003529.1/OG0003548.1/OG0003655.1/OG0003655.2/OG0003721.1/OG0003844.1/OG0003849.1/OG0003994.1/OG0004092.1/OG0004205.2/OG0004205.1/OG0004428.1/OG0004448.1/OG0004481.1/OG0004748.1/OG0005072.1/OG0005445.1/OG0005446.1/OG0005491.1/OG0005713.1/OG0006007.1/OG0006011.1/OG0006146.1/OG0006248.1/OG0006251.1/OG0006297.1/OG0006337.1/OG0006362.1/OG0006413.1/OG0006440.1/OG0006913.1/OG0007634.1</t>
  </si>
  <si>
    <t>OG0001468.1/OG0001468.2/OG0001609.1/OG0003998.1/OG0004688.1/OG0005534.1</t>
  </si>
  <si>
    <t>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0000148.3/OG0000148.6/OG0000148.5/OG0000148.2/OG0000148.4/OG0000148.1/OG0000168.1/OG0000168.4/OG0000168.2/OG0000168.3/OG0000168.5/OG0000181.3/OG0000181.5/OG0000181.1/OG0000181.2/OG0000181.4/OG0000192.1/OG0000192.2/OG0000192.5/OG0000192.4/OG0000192.3/OG0000193.1/OG0000193.2/OG0000193.5/OG0000193.4/OG0000193.3/OG0000196.3/OG0000196.5/OG0000196.4/OG0000196.1/OG0000196.2/OG0000273.1/OG0000273.5/OG0000273.4/OG0000273.2/OG0000273.3/OG0000283.4/OG0000283.3/OG0000283.1/OG0000283.2/OG0000375.4/OG0000375.3/OG0000375.2/OG0000375.1/OG0000416.1/OG0000416.4/OG0000416.2/OG0000416.3/OG0000436.3/OG0000436.1/OG0000436.2/OG0000437.2/OG0000437.4/OG0000437.1/OG0000437.3/OG0000521.2/OG0000521.1/OG0000521.3/OG0000617.1/OG0000617.2/OG0000617.3/OG0000739.1/OG0000739.2/OG0000868.2/OG0000868.1/OG0000868.3/OG0000923.1/OG0000923.2/OG0000935.2/OG0000935.1/OG0001081.2/OG0001081.1/OG0001542.2/OG0001542.1/OG0001570.1/OG0001570.2/OG0001706.1/OG0001706.2/OG0001782.1/OG0001782.2/OG0001858.1/OG0002147.1/OG0002147.2/OG0002268.1/OG0002351.1/OG0002395.1/OG0002411.1/OG0002587.1/OG0002621.1/OG0002666.1/OG0002670.1/OG0002746.1/OG0002824.1/OG0002824.2/OG0003049.1/OG0003088.1/OG0003090.1/OG0003092.1/OG0003262.1/OG0003268.1/OG0003485.1/OG0003510.1/OG0003659.1/OG0003721.1/OG0003794.1/OG0003844.1/OG0004448.1/OG0004643.1/OG0004748.1/OG0005446.1/OG0005758.1/OG0006146.1</t>
  </si>
  <si>
    <t>OG0001851.1/OG0004401.1</t>
  </si>
  <si>
    <t>OG0000299.2/OG0000299.4/OG0000299.3/OG0000299.1/OG0000316.4/OG0000316.2/OG0000316.5/OG0000316.1/OG0000316.3/OG0000617.1/OG0000617.2/OG0000617.3/OG0000745.2/OG0000745.1/OG0000745.3/OG0000831.2/OG0000831.1/OG0000854.1/OG0000854.2/OG0000886.1/OG0000886.3/OG0000886.2/OG0000917.2/OG0000917.1/OG0001368.2/OG0001368.1/OG0001393.1/OG0001393.2/OG0001408.1/OG0001408.2/OG0001466.2/OG0001466.1/OG0002268.1/OG0002621.1/OG0002772.1/OG0003269.1/OG0003487.1/OG0003655.1/OG0003655.2/OG0003721.1/OG0005072.1/OG0005491.1/OG0006007.1/OG0006146.1/OG0006413.1</t>
  </si>
  <si>
    <t>OG0002628.2/OG0002628.1/OG0006392.1</t>
  </si>
  <si>
    <t>OG0000299.2/OG0000299.4/OG0000299.3/OG0000299.1/OG0000316.4/OG0000316.2/OG0000316.5/OG0000316.1/OG0000316.3/OG0000617.1/OG0000617.2/OG0000617.3/OG0000745.2/OG0000745.1/OG0000745.3/OG0000831.2/OG0000831.1/OG0000854.1/OG0000854.2/OG0000886.1/OG0000886.3/OG0000886.2/OG0000917.2/OG0000917.1/OG0001368.2/OG0001368.1/OG0001393.1/OG0001393.2/OG0001408.1/OG0001408.2/OG0001466.2/OG0001466.1/OG0002268.1/OG0002621.1/OG0002772.1/OG0003269.1/OG0003487.1/OG0003510.1/OG0003655.1/OG0003655.2/OG0003721.1/OG0005072.1/OG0005491.1/OG0006007.1/OG0006146.1/OG0006413.1</t>
  </si>
  <si>
    <t>OG0001790.2/OG0001790.1/OG0002646.1/OG0005060.1/OG0009113.1</t>
  </si>
  <si>
    <t>OG0000377.1/OG0000377.3/OG0000377.2/OG0001024.1/OG0006985.1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</si>
  <si>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0000021.4/OG0000021.11/OG0000021.2/OG0000021.9/OG0000021.10/OG0000021.13/OG0000021.6/OG0000021.8/OG0000021.14/OG0000021.15/OG0000021.5/OG0000021.1/OG0000021.7/OG0000021.3/OG0000021.12/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0000102.3/OG0000102.1/OG0000102.2/OG0000102.6/OG0000102.5/OG0000102.4/OG0000102.7/OG0000102.8/OG0000121.5/OG0000121.1/OG0000121.2/OG0000121.3/OG0000121.4/OG0000121.6/OG0000121.8/OG0000121.7/OG0000182.3/OG0000182.5/OG0000182.2/OG0000182.6/OG0000182.1/OG0000182.4/OG0000214.1/OG0000214.3/OG0000214.4/OG0000214.2/OG0000214.5/OG0000224.5/OG0000224.3/OG0000224.4/OG0000224.2/OG0000224.1/OG0000224.6/OG0000295.1/OG0000295.2/OG0000295.3/OG0000295.4/OG0000334.3/OG0000334.1/OG0000334.4/OG0000334.2/OG0000436.3/OG0000436.1/OG0000436.2/OG0000555.1/OG0000555.2/OG0000555.3/OG0000608.1/OG0000608.2/OG0000632.1/OG0000632.2/OG0000818.2/OG0000818.3/OG0000818.1/OG0000859.1/OG0000859.2/OG0000859.3/OG0000923.1/OG0000923.2/OG0001296.1/OG0001296.2/OG0001610.1/OG0002110.1/OG0002404.1/OG0002404.2/OG0002487.1/OG0002748.1/OG0002923.1/OG0003295.1/OG0003662.1/OG0004671.1/OG0005587.1/OG0005997.1/OG0006236.1/OG0006599.1/OG0006626.1/OG0006741.1/OG0006751.1/OG0006891.1/OG0006915.1/OG0006930.1/OG0007773.1</t>
  </si>
  <si>
    <t>OG0006411.1/OG0007225.1/OG0008086.1</t>
  </si>
  <si>
    <t>OG0002138.2/OG0002138.1/OG0004289.1/OG0004631.1/OG0004914.1/OG0004973.1/OG0005256.1/OG0005281.1/OG0005575.1/OG0005722.1/OG0005893.1/OG0006434.1/OG0006820.1/OG0006873.1/OG0007346.1/OG0007562.1/OG0007647.1</t>
  </si>
  <si>
    <t>OG0003721.1</t>
  </si>
  <si>
    <t>OG0001026.1/OG0001026.2/OG0001169.2/OG0001169.1/OG0003663.1</t>
  </si>
  <si>
    <t>OG0006736.1/OG0007825.1/OG0008572.1</t>
  </si>
  <si>
    <t>OG0000628.1/OG0000628.2/OG0000725.1/OG0000725.2/OG0001027.2/OG0001027.1/OG0004798.1/OG0004993.1/OG0005345.1/OG0006417.1/OG0007432.1/OG0007565.1</t>
  </si>
  <si>
    <t>OG0003927.1/OG0003927.2/OG0005557.1/OG0005896.1/OG0006237.1/OG0007675.1</t>
  </si>
  <si>
    <t>OG0002181.1/OG0002181.2/OG0002895.1/OG0006233.1/OG0006788.1</t>
  </si>
  <si>
    <t>OG0000073.10/OG0000073.7/OG0000073.3/OG0000073.11/OG0000073.8/OG0000073.1/OG0000073.5/OG0000073.2/OG0000073.9/OG0000073.4/OG0000073.6/OG0000580.2/OG0000580.1/OG0000580.3/OG0001202.2/OG0001202.1/OG0001842.2/OG0001842.1/OG0001943.1/OG0001943.2/OG0002126.2/OG0002126.1/OG0002160.1/OG0003466.1/OG0003830.1/OG0003951.1/OG0003995.1/OG0004097.1/OG0004714.1/OG0005246.1/OG0005310.1/OG0005554.1/OG0005743.1/OG0005767.1/OG0005910.1/OG0005969.1/OG0006150.1/OG0006479.1/OG0006701.1/OG0006723.1/OG0007183.1/OG0007222.1/OG0007277.1/OG0007333.1/OG0007425.1/OG0007627.1/OG0007702.1/OG0007801.1/OG0008140.1</t>
  </si>
  <si>
    <t>OG0004712.1</t>
  </si>
  <si>
    <t>OG0000114.2/OG0000114.1/OG0000114.3/OG0000114.5/OG0000114.4/OG0000187.6/OG0000187.5/OG0000187.4/OG0000187.3/OG0000187.1/OG0000187.2/OG0000294.3/OG0000294.4/OG0000294.1/OG0000294.5/OG0000294.2/OG0000391.4/OG0000391.3/OG0000391.1/OG0000391.2/OG0000456.4/OG0000456.2/OG0000456.3/OG0000456.1/OG0000707.1/OG0000707.3/OG0000707.2/OG0000709.3/OG0000709.1/OG0000709.2/OG0000915.1/OG0000915.2/OG0000971.1/OG0000971.2/OG0000971.3/OG0001241.1/OG0001241.2/OG0001510.2/OG0001510.1/OG0001856.2/OG0001856.1/OG0002578.1/OG0002824.1/OG0002824.2/OG0002934.1/OG0004642.1</t>
  </si>
  <si>
    <t>OG0003207.1/OG0008014.1</t>
  </si>
  <si>
    <t>OG0000125.4/OG0000125.3/OG0000125.7/OG0000125.5/OG0000125.1/OG0000125.2/OG0000125.6/OG0000173.4/OG0000173.2/OG0000173.3/OG0000173.1/OG0004468.1</t>
  </si>
  <si>
    <t>OG0005516.1/OG0008530.1</t>
  </si>
  <si>
    <t>OG0001542.2/OG0001542.1/OG0002491.1/OG0003154.1</t>
  </si>
  <si>
    <t>OG0000242.3/OG0000242.5/OG0000242.2/OG0000242.4/OG0000242.1/OG0000832.1/OG0000832.3/OG0000832.2/OG0003423.1</t>
  </si>
  <si>
    <t>OG0002282.1/OG0003735.1</t>
  </si>
  <si>
    <t>OG0000247.4/OG0000247.5/OG0000247.1/OG0000247.3/OG0000247.2/OG0000278.4/OG0000278.2/OG0000278.1/OG0000278.3/OG0000278.5/OG0000356.4/OG0000356.1/OG0000356.2/OG0000356.3/OG0000484.2/OG0000484.1/OG0000484.3/OG0000571.3/OG0000571.1/OG0000571.2/OG0001509.2/OG0001509.1/OG0002475.1/OG0004281.1/OG0005774.1</t>
  </si>
  <si>
    <t>OG0005056.1/OG0005113.1</t>
  </si>
  <si>
    <t>OG0000015.9/OG0000015.11/OG0000015.13/OG0000015.6/OG0000015.3/OG0000015.7/OG0000015.4/OG0000015.5/OG0000015.8/OG0000015.14/OG0000015.1/OG0000015.2/OG0000015.12/OG0000015.10/OG0000130.5/OG0000130.4/OG0000130.7/OG0000130.6/OG0000130.3/OG0000130.2/OG0000130.1/OG0000247.4/OG0000247.5/OG0000247.1/OG0000247.3/OG0000247.2/OG0000322.1/OG0000322.2/OG0000322.4/OG0000322.3/OG0000485.1/OG0000485.3/OG0000485.2/OG0000696.1/OG0000696.2/OG0000696.3/OG0000772.1/OG0000772.2/OG0000868.2/OG0000868.1/OG0000868.3/OG0001162.1/OG0001162.2/OG0001395.2/OG0001395.1/OG0001509.2/OG0001509.1/OG0002067.1/OG0002108.1/OG0003721.1/OG0003799.1/OG0004281.1/OG0004469.1/OG0004632.1/OG0004768.1/OG0005515.1/OG0005712.1/OG0005737.1/OG0006913.1/OG0007349.1</t>
  </si>
  <si>
    <t>OG0001000.1/OG0001000.2/OG0002593.1/OG0010076.1</t>
  </si>
  <si>
    <t>OG0004281.1</t>
  </si>
  <si>
    <t>OG0000247.4/OG0000247.5/OG0000247.1/OG0000247.3/OG0000247.2/OG0003799.1/OG0004281.1</t>
  </si>
  <si>
    <t>OG0005056.1</t>
  </si>
  <si>
    <t>OG0000247.4/OG0000247.5/OG0000247.1/OG0000247.3/OG0000247.2/OG0000485.1/OG0000485.3/OG0000485.2/OG0000772.1/OG0000772.2/OG0001395.2/OG0001395.1/OG0002067.1/OG0007349.1</t>
  </si>
  <si>
    <t>OG0002593.1/OG0010076.1</t>
  </si>
  <si>
    <t>OG0000247.4/OG0000247.5/OG0000247.1/OG0000247.3/OG0000247.2/OG0000696.1/OG0000696.2/OG0000696.3/OG0001162.1/OG0001162.2/OG0001509.2/OG0001509.1/OG0002108.1/OG0003799.1/OG0004469.1/OG0004632.1/OG0004768.1/OG0005712.1/OG0005737.1/OG0006913.1</t>
  </si>
  <si>
    <t>OG0002389.1/OG0002480.1/OG0005952.1</t>
  </si>
  <si>
    <t>OG0001202.2/OG0001202.1/OG0003226.1/OG0003951.1/OG0004097.1/OG0004714.1/OG0005383.1/OG0005554.1/OG0005743.1/OG0005767.1/OG0006010.1/OG0006150.1/OG0006300.1/OG0006424.1/OG0006769.1/OG0007839.1/OG0008140.1</t>
  </si>
  <si>
    <t>OG0002181.1/OG0002181.2/OG0002895.1</t>
  </si>
  <si>
    <t>OG0002593.1/OG0002628.2/OG0002628.1/OG0002830.1/OG0007609.1/OG0007786.1</t>
  </si>
  <si>
    <t>OG0000050.7/OG0000050.8/OG0000050.1/OG0000050.6/OG0000050.10/OG0000050.5/OG0000050.11/OG0000050.9/OG0000050.3/OG0000050.2/OG0000050.4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0000492.1/OG0000492.3/OG0000492.2/OG0000635.1/OG0000635.2/OG0000670.2/OG0000670.1/OG0000886.1/OG0000886.3/OG0000886.2/OG0000892.1/OG0000892.2/OG0001397.1/OG0001397.2/OG0001648.2/OG0001648.1/OG0001991.1/OG0002605.1/OG0002605.2/OG0002822.1/OG0002885.1</t>
  </si>
  <si>
    <t>OG0000935.2/OG0000935.1/OG0001120.2/OG0001120.1/OG0001176.1/OG0001176.2/OG0001247.1/OG0001247.2/OG0002368.2/OG0002368.1/OG0002384.1/OG0002670.1/OG0002746.1/OG0003456.1/OG0004249.1/OG0004711.1/OG0004811.1/OG0007650.1</t>
  </si>
  <si>
    <t>OG0000200.4/OG0000200.5/OG0000200.2/OG0000200.6/OG0000200.3/OG0000200.1/OG0000276.4/OG0000276.1/OG0000276.2/OG0000276.3/OG0000381.3/OG0000381.4/OG0000381.1/OG0000381.2/OG0000551.3/OG0000551.2/OG0000551.1/OG0000935.2/OG0000935.1/OG0001120.2/OG0001120.1/OG0001176.1/OG0001176.2/OG0001247.1/OG0001247.2/OG0002267.1/OG0002298.1/OG0002368.2/OG0002368.1/OG0002384.1/OG0002482.1/OG0002670.1/OG0002746.1/OG0003456.1/OG0003564.1/OG0004016.1/OG0004085.1/OG0004238.1/OG0004249.1/OG0004662.1/OG0004711.1/OG0004811.1/OG0007650.1</t>
  </si>
  <si>
    <t>OG0000117.3/OG0000117.1/OG0000117.7/OG0000117.6/OG0000117.2/OG0000117.4/OG0000117.5/OG0001159.1/OG0001159.2/OG0005892.1</t>
  </si>
  <si>
    <t>OG0000073.10/OG0000073.7/OG0000073.3/OG0000073.11/OG0000073.8/OG0000073.1/OG0000073.5/OG0000073.2/OG0000073.9/OG0000073.4/OG0000073.6/OG0000695.2/OG0000695.3/OG0000695.1/OG0001154.1/OG0001154.2/OG0001638.1/OG0001638.2/OG0001750.1/OG0001750.2/OG0001943.1/OG0001943.2/OG0002709.1/OG0002761.1/OG0002784.2/OG0002784.1/OG0002871.1/OG0003416.1/OG0003472.1/OG0003708.1/OG0003972.1/OG0004356.1/OG0004482.1/OG0004678.1/OG0004700.1/OG0004958.1/OG0004959.1/OG0005015.1/OG0005053.1/OG0005153.1/OG0005283.1/OG0005307.1/OG0005505.1/OG0005564.1/OG0005738.1/OG0005754.1/OG0005788.1/OG0005802.1/OG0005845.1/OG0005981.1/OG0005994.1/OG0006059.1/OG0006275.1/OG0006448.1/OG0006456.1/OG0006519.1/OG0006854.1/OG0006861.1/OG0007183.1/OG0007254.1/OG0007391.1/OG0008437.1/OG0008776.1</t>
  </si>
  <si>
    <t>OG0006207.1/OG0007155.1/OG0007675.1/OG0008856.1</t>
  </si>
  <si>
    <t>OG0005934.1/OG0007109.1/OG0007865.1</t>
  </si>
  <si>
    <t>OG0002582.1/OG0002724.1/OG0004325.1/OG0005064.1/OG0005069.1/OG0006389.1/OG0008273.1/OG0008563.1/OG0009041.1</t>
  </si>
  <si>
    <t>OG0001851.1/OG0001966.2/OG0001966.1/OG0002032.1/OG0002032.2/OG0002646.1/OG0004030.1/OG0004052.1/OG0004945.1/OG0005340.1/OG0005582.1/OG0006467.1/OG0008529.1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</si>
  <si>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0000035.4/OG0000035.6/OG0000035.3/OG0000035.13/OG0000035.14/OG0000035.11/OG0000035.2/OG0000035.17/OG0000035.12/OG0000035.1/OG0000035.9/OG0000035.16/OG0000035.5/OG0000035.15/OG0000035.10/OG0000035.7/OG0000035.8/OG0000047.2/OG0000047.3/OG0000047.7/OG0000047.1/OG0000047.4/OG0000047.5/OG0000047.6/OG0000053.9/OG0000053.10/OG0000053.2/OG0000053.7/OG0000053.12/OG0000053.4/OG0000053.1/OG0000053.6/OG0000053.11/OG0000053.8/OG0000053.5/OG0000053.3/OG0000098.9/OG0000098.6/OG0000098.5/OG0000098.3/OG0000098.8/OG0000098.7/OG0000098.4/OG0000098.1/OG0000098.2/OG0000102.3/OG0000102.1/OG0000102.2/OG0000102.6/OG0000102.5/OG0000102.4/OG0000102.7/OG0000102.8/OG0000107.5/OG0000107.3/OG0000107.7/OG0000107.4/OG0000107.1/OG0000107.2/OG0000107.8/OG0000107.6/OG0000111.6/OG0000111.2/OG0000111.5/OG0000111.1/OG0000111.3/OG0000111.4/OG0000126.3/OG0000126.2/OG0000126.8/OG0000126.6/OG0000126.5/OG0000126.1/OG0000126.4/OG0000126.7/OG0000144.8/OG0000144.6/OG0000144.1/OG0000144.7/OG0000144.5/OG0000144.4/OG0000144.3/OG0000144.2/OG0000188.4/OG0000188.3/OG0000188.1/OG0000188.2/OG0000193.1/OG0000193.2/OG0000193.5/OG0000193.4/OG0000193.3/OG0000196.3/OG0000196.5/OG0000196.4/OG0000196.1/OG0000196.2/OG0000203.1/OG0000203.3/OG0000203.5/OG0000203.2/OG0000203.4/OG0000208.2/OG0000208.1/OG0000208.4/OG0000208.3/OG0000219.5/OG0000219.1/OG0000219.4/OG0000219.3/OG0000219.2/OG0000252.1/OG0000252.2/OG0000252.3/OG0000274.1/OG0000274.4/OG0000274.5/OG0000274.2/OG0000274.3/OG0000283.4/OG0000283.3/OG0000283.1/OG0000283.2/OG0000297.3/OG0000297.2/OG0000297.1/OG0000297.4/OG0000305.1/OG0000305.4/OG0000305.2/OG0000305.3/OG0000306.4/OG0000306.1/OG0000306.2/OG0000306.3/OG0000322.1/OG0000322.2/OG0000322.4/OG0000322.3/OG0000367.2/OG0000367.1/OG0000367.3/OG0000367.4/OG0000370.4/OG0000370.1/OG0000370.2/OG0000370.3/OG0000385.3/OG0000385.1/OG0000385.2/OG0000400.4/OG0000400.1/OG0000400.3/OG0000400.2/OG0000404.1/OG0000404.2/OG0000404.3/OG0000404.4/OG0000419.4/OG0000419.3/OG0000419.2/OG0000419.1/OG0000437.2/OG0000437.4/OG0000437.1/OG0000437.3/OG0000501.1/OG0000521.2/OG0000521.1/OG0000521.3/OG0000523.2/OG0000523.3/OG0000523.1/OG0000525.3/OG0000525.1/OG0000525.2/OG0000548.2/OG0000548.1/OG0000548.3/OG0000555.1/OG0000555.2/OG0000555.3/OG0000567.1/OG0000567.3/OG0000567.2/OG0000608.1/OG0000608.2/OG0000632.1/OG0000632.2/OG0000663.3/OG0000663.2/OG0000663.1/OG0000666.3/OG0000666.2/OG0000666.1/OG0000726.3/OG0000726.1/OG0000726.2/OG0000730.2/OG0000730.1/OG0000789.1/OG0000789.2/OG0000889.2/OG0000889.1/OG0000904.2/OG0000904.3/OG0000904.1/OG0000919.2/OG0000919.1/OG0000953.1/OG0000953.2/OG0001006.1/OG0001006.2/OG0001084.2/OG0001084.1/OG0001167.1/OG0001167.2/OG0001175.2/OG0001175.1/OG0001249.1/OG0001327.2/OG0001327.1/OG0001393.1/OG0001393.2/OG0001415.2/OG0001415.1/OG0001420.1/OG0001445.2/OG0001445.1/OG0001509.2/OG0001509.1/OG0001771.1/OG0001771.2/OG0001948.1/OG0001948.2/OG0002047.1/OG0002047.2/OG0002061.1/OG0002157.2/OG0002157.1/OG0002208.1/OG0002208.2/OG0002485.2/OG0002485.1/OG0002492.1/OG0002621.1/OG0002965.1/OG0003046.1/OG0003050.1/OG0003053.1/OG0003142.1/OG0003268.1/OG0003400.1/OG0003435.1/OG0003487.1/OG0003711.1/OG0003730.1/OG0003774.1/OG0003824.1/OG0004106.1/OG0004240.1/OG0004336.1/OG0004340.1/OG0004454.1/OG0004699.2/OG0004699.1/OG0004970.1/OG0005016.1/OG0005158.1/OG0005356.1/OG0005515.1/OG0006209.1/OG0006258.1/OG0006297.1/OG0006727.1/OG0008101.1/OG0008550.1</t>
  </si>
  <si>
    <t>OG0000332.3/OG0000332.2/OG0000332.1/OG0001005.2/OG0001005.1/OG0001203.2/OG0001203.1/OG0001262.2/OG0001262.1/OG0001393.1/OG0001393.2/OG0003107.1/OG0003332.1/OG0005116.1</t>
  </si>
  <si>
    <t>OG0001468.1/OG0001468.2/OG0001974.1/OG0002646.1/OG0004688.1/OG0004945.1/OG0007186.1/OG0008022.1/OG0011448.1</t>
  </si>
  <si>
    <t>OG0000111.6/OG0000111.2/OG0000111.5/OG0000111.1/OG0000111.3/OG0000111.4/OG0000140.1/OG0000140.4/OG0000140.2/OG0000140.3/OG0000140.5/OG0000140.6/OG0000140.7/OG0000144.8/OG0000144.6/OG0000144.1/OG0000144.7/OG0000144.5/OG0000144.4/OG0000144.3/OG0000144.2/OG0000203.1/OG0000203.3/OG0000203.5/OG0000203.2/OG0000203.4/OG0000252.1/OG0000252.2/OG0000252.3/OG0000278.4/OG0000278.2/OG0000278.1/OG0000278.3/OG0000278.5/OG0000305.1/OG0000305.4/OG0000305.2/OG0000305.3/OG0000306.4/OG0000306.1/OG0000306.2/OG0000306.3/OG0000332.3/OG0000332.2/OG0000332.1/OG0000632.1/OG0000632.2/OG0000953.1/OG0000953.2/OG0001005.2/OG0001005.1/OG0001023.2/OG0001023.1/OG0001169.2/OG0001169.1/OG0001176.1/OG0001176.2/OG0001203.2/OG0001203.1/OG0001262.2/OG0001262.1/OG0001393.1/OG0001393.2/OG0001551.1/OG0002077.2/OG0002077.1/OG0002746.1/OG0003107.1/OG0003332.1/OG0003771.1/OG0004106.1/OG0004425.1/OG0004699.2/OG0004699.1/OG0005116.1/OG0006297.1</t>
  </si>
  <si>
    <t>OG0000273.1/OG0000273.5/OG0000273.4/OG0000273.2/OG0000273.3/OG0000543.3/OG0000543.2/OG0000543.4/OG0000543.1/OG0000921.3/OG0000921.1/OG0000921.2/OG0001768.1/OG0001900.1/OG0002361.2/OG0002361.1/OG0002492.1/OG0003090.1/OG0003793.1/OG0005966.1/OG0006248.1</t>
  </si>
  <si>
    <t>OG0004064.1/OG0005126.1/OG0005581.1/OG0007739.1</t>
  </si>
  <si>
    <t>OG0000004.13/OG0000004.3/OG0000004.7/OG0000004.6/OG0000004.17/OG0000004.10/OG0000004.5/OG0000004.9/OG0000004.12/OG0000004.2/OG0000004.4/OG0000004.19/OG0000004.1/OG0000004.18/OG0000004.11/OG0000004.14/OG0000004.15/OG0000004.8/OG0000004.16/OG0000050.7/OG0000050.8/OG0000050.1/OG0000050.6/OG0000050.10/OG0000050.5/OG0000050.11/OG0000050.9/OG0000050.3/OG0000050.2/OG0000050.4/OG0000356.4/OG0000356.1/OG0000356.2/OG0000356.3/OG0000363.4/OG0000363.1/OG0000363.2/OG0000363.3/OG0000484.2/OG0000484.1/OG0000484.3/OG0001271.2/OG0001271.1/OG0005656.1/OG0005774.1/OG0006368.1</t>
  </si>
  <si>
    <t>OG0000363.4/OG0000363.1/OG0000363.2/OG0000363.3</t>
  </si>
  <si>
    <t>OG0000172.3/OG0000172.4/OG0000172.2/OG0000172.1/OG0000375.4/OG0000375.3/OG0000375.2/OG0000375.1/OG0000576.2/OG0000576.1/OG0000917.2/OG0000917.1/OG0000990.2/OG0000990.1/OG0001078.2/OG0001078.3/OG0001078.1/OG0001082.2/OG0001082.1/OG0001247.1/OG0001247.2/OG0001339.2/OG0001339.1/OG0001697.2/OG0001697.1/OG0002738.1/OG0002738.2/OG0002959.1/OG0003152.1/OG0003248.1/OG0003486.1/OG0004332.1/OG0004489.1/OG0005357.1/OG0005890.1/OG0006249.1/OG0006763.1/OG0010324.1</t>
  </si>
  <si>
    <t>OG0001247.1/OG0001247.2/OG0001569.1/OG0003084.1/OG0003226.1/OG0004333.1/OG0005035.1</t>
  </si>
  <si>
    <t>OG0001569.1/OG0003084.1/OG0003226.1/OG0004333.1/OG0005035.1</t>
  </si>
  <si>
    <t>OG0004469.1</t>
  </si>
  <si>
    <t>OG0006186.1</t>
  </si>
  <si>
    <t>OG0000917.2/OG0000917.1/OG0001026.1/OG0001026.2/OG0001559.2/OG0001559.1/OG0001782.1/OG0001782.2/OG0002381.2/OG0002381.1/OG0002585.1/OG0005491.1/OG0005565.1/OG0006867.1</t>
  </si>
  <si>
    <t>OG0000053.9/OG0000053.10/OG0000053.2/OG0000053.7/OG0000053.12/OG0000053.4/OG0000053.1/OG0000053.6/OG0000053.11/OG0000053.8/OG0000053.5/OG0000053.3/OG0000130.5/OG0000130.4/OG0000130.7/OG0000130.6/OG0000130.3/OG0000130.2/OG0000130.1/OG0000143.2/OG0000143.3/OG0000143.1/OG0000143.4/OG0000214.1/OG0000214.3/OG0000214.4/OG0000214.2/OG0000214.5/OG0000224.5/OG0000224.3/OG0000224.4/OG0000224.2/OG0000224.1/OG0000224.6/OG0000229.4/OG0000229.5/OG0000229.3/OG0000229.1/OG0000229.2/OG0000272.4/OG0000272.1/OG0000272.2/OG0000272.5/OG0000272.3/OG0000436.3/OG0000436.1/OG0000436.2/OG0000863.1/OG0000863.2/OG0000868.2/OG0000868.1/OG0000868.3/OG0000923.1/OG0000923.2/OG0001019.1/OG0001019.2/OG0001771.1/OG0001771.2/OG0002383.1/OG0003572.1</t>
  </si>
  <si>
    <t>OG0001626.1/OG0001626.2/OG0005069.1/OG0005474.1</t>
  </si>
  <si>
    <t>OG0002475.1</t>
  </si>
  <si>
    <t>OG0000571.3/OG0000571.1/OG0000571.2</t>
  </si>
  <si>
    <t>OG0002329.1/OG0003084.1/OG0003972.1/OG0005053.1/OG0006448.1</t>
  </si>
  <si>
    <t>OG0002329.1/OG0003084.1/OG0003972.1/OG0006448.1/OG0006861.1</t>
  </si>
  <si>
    <t>OG0002329.1/OG0003084.1/OG0004482.1</t>
  </si>
  <si>
    <t>OG0002709.1</t>
  </si>
  <si>
    <t>OG0001670.2/OG0001670.1/OG0004068.1/OG0004601.1</t>
  </si>
  <si>
    <t>OG0009134.1</t>
  </si>
  <si>
    <t>OG0000103.5/OG0000103.8/OG0000103.7/OG0000103.2/OG0000103.6/OG0000103.1/OG0000103.9/OG0000103.3/OG0000103.4/OG0000436.3/OG0000436.1/OG0000436.2/OG0000533.2/OG0000533.3/OG0000533.4/OG0000533.1/OG0000923.1/OG0000923.2/OG0000969.1/OG0000969.2/OG0000991.1/OG0000991.2/OG0002077.2/OG0002077.1/OG0002121.1/OG0002121.2/OG0002805.1/OG0003039.1/OG0003567.1/OG0003740.1/OG0003781.1/OG0004087.1/OG0004673.1/OG0004693.1/OG0004992.1/OG0005356.1/OG0006032.1/OG0006413.1/OG0006891.1</t>
  </si>
  <si>
    <t>OG0000512.1/OG0000512.8/OG0000512.3/OG0000512.7/OG0000512.9/OG0000512.5/OG0000512.6/OG0000512.4/OG0000512.2/OG0005474.1</t>
  </si>
  <si>
    <t>OG0000103.5/OG0000103.8/OG0000103.7/OG0000103.2/OG0000103.6/OG0000103.1/OG0000103.9/OG0000103.3/OG0000103.4/OG0000111.6/OG0000111.2/OG0000111.5/OG0000111.1/OG0000111.3/OG0000111.4/OG0000418.4/OG0000418.3/OG0000418.2/OG0000418.1/OG0000436.3/OG0000436.1/OG0000436.2/OG0000533.2/OG0000533.3/OG0000533.4/OG0000533.1/OG0000923.1/OG0000923.2/OG0000969.1/OG0000969.2/OG0000991.1/OG0000991.2/OG0001130.1/OG0001130.2/OG0001528.2/OG0001528.1/OG0002077.2/OG0002077.1/OG0002121.1/OG0002121.2/OG0002805.1/OG0003033.1/OG0003039.1/OG0003309.1/OG0003554.1/OG0003567.1/OG0003734.1/OG0003740.1/OG0003781.1/OG0003984.1/OG0004087.1/OG0004458.1/OG0004673.1/OG0004693.1/OG0004699.2/OG0004699.1/OG0004992.1/OG0005343.1/OG0005356.1/OG0005862.1/OG0006032.1/OG0006053.1/OG0006413.1/OG0006518.1/OG0006697.1/OG0006891.1/OG0007210.1/OG0007845.1</t>
  </si>
  <si>
    <t>OG0000261.1/OG0000261.2/OG0000553.2/OG0000553.3/OG0000553.1/OG0000553.4/OG0000835.3/OG0000835.2/OG0000835.1/OG0007586.1/OG0008022.1/OG0008078.1</t>
  </si>
  <si>
    <t>OG0000533.2/OG0000533.3/OG0000533.4/OG0000533.1/OG0002121.1/OG0002121.2/OG0002756.1/OG0002805.1/OG0003033.1/OG0003039.1/OG0003567.1/OG0003734.1/OG0003781.1/OG0004087.1/OG0004458.1/OG0004673.1/OG0004693.1/OG0004992.1/OG0005862.1/OG0006032.1/OG0006413.1/OG0006424.1/OG0006697.1/OG0007845.1</t>
  </si>
  <si>
    <t>OG0000533.2/OG0000533.3/OG0000533.4/OG0000533.1/OG0001130.1/OG0001130.2/OG0002121.1/OG0002121.2/OG0002805.1/OG0003033.1/OG0003039.1/OG0003309.1/OG0003567.1/OG0003734.1/OG0003781.1/OG0003984.1/OG0004087.1/OG0004458.1/OG0004673.1/OG0004693.1/OG0004992.1/OG0005343.1/OG0005862.1/OG0006032.1/OG0006413.1/OG0006518.1/OG0006697.1/OG0007210.1/OG0007845.1</t>
  </si>
  <si>
    <t>OG0000533.2/OG0000533.3/OG0000533.4/OG0000533.1/OG0001130.1/OG0001130.2/OG0003309.1/OG0003554.1/OG0003984.1/OG0005343.1/OG0006518.1</t>
  </si>
  <si>
    <t>OG0000111.6/OG0000111.2/OG0000111.5/OG0000111.1/OG0000111.3/OG0000111.4/OG0000418.4/OG0000418.3/OG0000418.2/OG0000418.1/OG0001528.2/OG0001528.1/OG0004699.2/OG0004699.1/OG0006053.1</t>
  </si>
  <si>
    <t>OG0000835.3/OG0000835.2/OG0000835.1/OG0007586.1</t>
  </si>
  <si>
    <t>OG0000103.5/OG0000103.8/OG0000103.7/OG0000103.2/OG0000103.6/OG0000103.1/OG0000103.9/OG0000103.3/OG0000103.4/OG0000436.3/OG0000436.1/OG0000436.2/OG0000923.1/OG0000923.2/OG0000969.1/OG0000969.2/OG0002077.2/OG0002077.1/OG0003740.1/OG0005356.1/OG0006891.1</t>
  </si>
  <si>
    <t>OG0000331.1/OG0000331.3/OG0000331.2/OG0000331.4</t>
  </si>
  <si>
    <t>OG0000633.2/OG0000633.3/OG0000633.1/OG0002178.1/OG0002178.2/OG0002515.1/OG0003026.1/OG0003109.1/OG0003584.1/OG0003758.1/OG0004127.1/OG0004292.1/OG0004316.1/OG0004574.1/OG0004980.1/OG0005070.1/OG0006007.1/OG0006717.1/OG0006778.1</t>
  </si>
  <si>
    <t>OG0003339.1/OG0008512.1</t>
  </si>
  <si>
    <t>OG0002582.1/OG0003471.1</t>
  </si>
  <si>
    <t>OG0001083.1/OG0001083.2/OG0001939.1/OG0007294.1/OG0007658.1/OG0008460.1</t>
  </si>
  <si>
    <t>OG0001083.1/OG0001083.2/OG0001939.1/OG0007294.1</t>
  </si>
  <si>
    <t>OG0002480.1/OG0004247.1/OG0005333.2/OG0005333.1/OG0005896.1/OG0005952.1/OG0006884.1/OG0007213.1/OG0007326.1/OG0007675.1/OG0008132.1</t>
  </si>
  <si>
    <t>OG0000073.10/OG0000073.7/OG0000073.3/OG0000073.11/OG0000073.8/OG0000073.1/OG0000073.5/OG0000073.2/OG0000073.9/OG0000073.4/OG0000073.6/OG0001016.1/OG0001016.2/OG0001202.2/OG0001202.1/OG0001842.2/OG0001842.1/OG0002126.2/OG0002126.1/OG0002160.1/OG0002474.2/OG0002474.1/OG0003466.1/OG0003667.1/OG0003925.1/OG0003926.1/OG0003951.1/OG0003983.1/OG0003995.1/OG0004097.1/OG0004306.1/OG0004487.1/OG0004554.1/OG0004714.1/OG0004788.1/OG0005156.1/OG0005171.1/OG0005246.1/OG0005307.1/OG0005310.1/OG0005494.1/OG0005554.1/OG0005666.1/OG0005743.1/OG0005767.1/OG0005910.1/OG0005969.1/OG0006150.1/OG0006300.1/OG0006424.1/OG0006479.1/OG0006640.1/OG0006676.1/OG0006723.1/OG0006769.1/OG0006912.1/OG0007166.1/OG0007183.1/OG0007222.1/OG0007277.1/OG0007333.1/OG0007399.1/OG0007425.1/OG0007699.1/OG0007702.1/OG0007801.1/OG0007839.1</t>
  </si>
  <si>
    <t>OG0002181.1/OG0002181.2/OG0002895.1/OG0006788.1</t>
  </si>
  <si>
    <t>OG0006884.1/OG0007213.1/OG0007675.1</t>
  </si>
  <si>
    <t>OG0000073.10/OG0000073.7/OG0000073.3/OG0000073.11/OG0000073.8/OG0000073.1/OG0000073.5/OG0000073.2/OG0000073.9/OG0000073.4/OG0000073.6/OG0001202.2/OG0001202.1/OG0002126.2/OG0002126.1/OG0002160.1/OG0003466.1/OG0003926.1/OG0003951.1/OG0003983.1/OG0003995.1/OG0004097.1/OG0004306.1/OG0004487.1/OG0004788.1/OG0005156.1/OG0005554.1/OG0005743.1/OG0005767.1/OG0005910.1/OG0006300.1/OG0006424.1/OG0006479.1/OG0007333.1/OG0007399.1</t>
  </si>
  <si>
    <t>OG0001016.1/OG0001016.2/OG0002474.2/OG0002474.1/OG0003667.1/OG0003925.1/OG0003926.1/OG0004306.1/OG0004554.1/OG0005156.1/OG0005171.1/OG0005666.1/OG0006640.1/OG0006912.1/OG0007166.1/OG0007399.1/OG0007699.1/OG0007801.1</t>
  </si>
  <si>
    <t>OG0004247.1/OG0005333.2/OG0005333.1/OG0007326.1/OG0008132.1</t>
  </si>
  <si>
    <t>OG0004714.1/OG0005246.1/OG0005494.1/OG0005743.1/OG0007333.1</t>
  </si>
  <si>
    <t>OG0004306.1/OG0005743.1/OG0007333.1</t>
  </si>
  <si>
    <t>OG0004306.1</t>
  </si>
  <si>
    <t>OG0005743.1/OG0007333.1</t>
  </si>
  <si>
    <t>OG0003313.2/OG0003313.1/OG0004352.1/OG0004406.1/OG0004442.1/OG0006995.1/OG0008091.1</t>
  </si>
  <si>
    <t>OG0000148.3/OG0000148.6/OG0000148.5/OG0000148.2/OG0000148.4/OG0000148.1/OG0000735.2/OG0000735.1/OG0000768.1/OG0000768.2/OG0000919.2/OG0000919.1/OG0001249.1/OG0001683.2/OG0001683.1/OG0001833.1/OG0001935.1/OG0002065.2/OG0002065.1/OG0002068.1/OG0002113.1/OG0002161.1/OG0002161.2/OG0002166.2/OG0002166.1/OG0002246.1/OG0002471.1/OG0002487.1/OG0002607.1/OG0002612.2/OG0002612.1/OG0002787.1/OG0002931.1/OG0002947.2/OG0002947.1/OG0002957.1/OG0003052.1/OG0003132.1/OG0003134.1/OG0003145.1/OG0003204.1/OG0003278.1/OG0003400.1/OG0003461.1/OG0003536.1/OG0003543.1/OG0003575.1/OG0003579.1/OG0003698.1/OG0003743.1/OG0003743.2/OG0003753.1/OG0003835.1/OG0003973.1/OG0004032.1/OG0004066.1/OG0004103.1/OG0004205.2/OG0004205.1/OG0004407.1/OG0004592.1/OG0004664.1/OG0004724.1/OG0004935.1/OG0005100.1/OG0005137.1/OG0005489.1/OG0005559.1/OG0005902.1/OG0006181.1/OG0006269.1/OG0006310.1/OG0006350.1/OG0006413.1/OG0006469.1/OG0006832.1/OG0006958.1/OG0007130.1/OG0007364.1/OG0010635.1</t>
  </si>
  <si>
    <t>OG0000120.3/OG0000120.4/OG0000120.1/OG0000120.5/OG0000120.2/OG0000247.4/OG0000247.5/OG0000247.1/OG0000247.3/OG0000247.2/OG0000299.2/OG0000299.4/OG0000299.3/OG0000299.1/OG0000356.4/OG0000356.1/OG0000356.2/OG0000356.3/OG0000412.2/OG0000412.1/OG0000412.3/OG0000445.2/OG0000445.3/OG0000445.1/OG0000525.3/OG0000525.1/OG0000525.2/OG0000540.3/OG0000540.4/OG0000540.2/OG0000540.1/OG0000696.1/OG0000696.2/OG0000696.3/OG0000707.1/OG0000707.3/OG0000707.2/OG0000812.1/OG0000812.2/OG0000812.3/OG0000938.1/OG0000938.3/OG0000938.2/OG0001081.2/OG0001081.1/OG0001118.1/OG0001118.2/OG0001169.2/OG0001169.1/OG0001203.2/OG0001203.1/OG0001505.2/OG0001505.1/OG0001661.1/OG0001661.2/OG0001757.2/OG0001757.1/OG0001763.2/OG0001763.1/OG0001768.1/OG0001769.2/OG0001769.1/OG0001972.1/OG0001972.2/OG0002179.1/OG0002361.2/OG0002361.1/OG0002469.1/OG0002496.2/OG0002496.1/OG0002551.1/OG0002551.2/OG0002642.1/OG0002642.2/OG0003028.1/OG0003028.2/OG0003090.1/OG0003243.1/OG0003266.2/OG0003266.1/OG0003292.1/OG0003332.1/OG0003569.1/OG0003582.1/OG0003721.1/OG0004045.1/OG0004566.1/OG0004815.1/OG0005081.1/OG0005103.1/OG0005163.1/OG0005458.1/OG0005850.1/OG0006025.1/OG0006248.1/OG0006850.1/OG0006918.1/OG0007319.1/OG0008008.1/OG0009945.1</t>
  </si>
  <si>
    <t>OG0000038.11/OG0000038.6/OG0000038.9/OG0000038.12/OG0000038.2/OG0000038.8/OG0000038.10/OG0000038.7/OG0000038.1/OG0000038.4/OG0000038.5/OG0000038.3/OG0000187.6/OG0000187.5/OG0000187.4/OG0000187.3/OG0000187.1/OG0000187.2/OG0000311.2/OG0000311.3/OG0000311.1/OG0000311.4/OG0000391.4/OG0000391.3/OG0000391.1/OG0000391.2/OG0000904.2/OG0000904.3/OG0000904.1/OG0000917.2/OG0000917.1/OG0000999.2/OG0000999.1/OG0001169.2/OG0001169.1/OG0001267.2/OG0001267.1/OG0001510.2/OG0001510.1/OG0001571.3/OG0001571.2/OG0001571.1/OG0001647.2/OG0001647.1/OG0001690.1/OG0001870.2/OG0001870.1/OG0002044.1/OG0002044.2/OG0002119.2/OG0002119.1/OG0002143.2/OG0002143.1/OG0002205.1/OG0002273.1/OG0002273.2/OG0002407.1/OG0002411.1/OG0002487.1/OG0002587.1/OG0002589.1/OG0002589.2/OG0002666.1/OG0002822.1/OG0003049.1/OG0003088.1/OG0003721.1/OG0003745.1/OG0003853.2/OG0003853.1/OG0003987.1/OG0004029.1/OG0004119.1/OG0004124.1/OG0004240.1/OG0004243.1/OG0004339.1/OG0004347.1/OG0004363.1/OG0004447.1/OG0004538.1/OG0005047.1/OG0005334.1/OG0005491.1/OG0005899.1/OG0006251.1/OG0006415.1/OG0006478.1/OG0006875.1/OG0006924.1/OG0007570.1/OG0007634.1/OG0007823.1/OG0008167.1</t>
  </si>
  <si>
    <t>OG0001573.1/OG0005390.1/OG0005706.1/OG0006082.1/OG0006225.1</t>
  </si>
  <si>
    <t>OG0000334.3/OG0000334.1/OG0000334.4/OG0000334.2/OG0000619.1/OG0000619.3/OG0000619.2/OG0000696.1/OG0000696.2/OG0000696.3/OG0000712.1/OG0000712.2/OG0000942.2/OG0000942.3/OG0000942.1/OG0001033.2/OG0001033.1/OG0001523.1/OG0001523.2/OG0001567.1/OG0001702.2/OG0001702.1/OG0001870.2/OG0001870.1/OG0001956.1/OG0002341.1/OG0002638.1/OG0003049.1/OG0003266.2/OG0003266.1/OG0003580.1/OG0003721.1/OG0004370.1/OG0004423.1/OG0004904.1/OG0005144.1/OG0006375.1/OG0006850.1/OG0008000.1</t>
  </si>
  <si>
    <t>OG0004052.1/OG0008491.1</t>
  </si>
  <si>
    <t>OG0000344.3/OG0000344.1/OG0000344.4/OG0000344.2/OG0000449.3/OG0000449.1/OG0000449.2/OG0001175.2/OG0001175.1/OG0001241.1/OG0001241.2/OG0001768.1/OG0003425.1/OG0003469.1/OG0003593.1/OG0005081.1/OG0008106.1</t>
  </si>
  <si>
    <t>OG0000334.3/OG0000334.1/OG0000334.4/OG0000334.2/OG0001567.1/OG0004930.1</t>
  </si>
  <si>
    <t>OG0001420.1</t>
  </si>
  <si>
    <t>OG0000331.1/OG0000331.3/OG0000331.2/OG0000331.4/OG0000344.3/OG0000344.1/OG0000344.4/OG0000344.2/OG0000672.2/OG0000672.1/OG0000858.1/OG0000858.2/OG0000858.3/OG0001271.2/OG0001271.1/OG0001631.2/OG0001631.1/OG0001768.1/OG0003208.1/OG0003208.2/OG0003425.1/OG0003593.1/OG0004146.1/OG0004210.1/OG0005081.1/OG0006867.1</t>
  </si>
  <si>
    <t>OG0001420.1/OG0004632.1</t>
  </si>
  <si>
    <t>OG0002569.1</t>
  </si>
  <si>
    <t>OG0001573.1/OG0002628.2/OG0002628.1/OG0005706.1/OG0006225.1</t>
  </si>
  <si>
    <t>OG0002646.1/OG0002660.1/OG0008509.1</t>
  </si>
  <si>
    <t>OG0000316.4/OG0000316.2/OG0000316.5/OG0000316.1/OG0000316.3/OG0000334.3/OG0000334.1/OG0000334.4/OG0000334.2/OG0000619.1/OG0000619.3/OG0000619.2/OG0000696.1/OG0000696.2/OG0000696.3/OG0000712.1/OG0000712.2/OG0000886.1/OG0000886.3/OG0000886.2/OG0000942.2/OG0000942.3/OG0000942.1/OG0001033.2/OG0001033.1/OG0001412.2/OG0001412.1/OG0001567.1/OG0001702.2/OG0001702.1/OG0001772.2/OG0001772.1/OG0001870.2/OG0001870.1/OG0001956.1/OG0002341.1/OG0002638.1/OG0002732.1/OG0003049.1/OG0003266.2/OG0003266.1/OG0003580.1/OG0003721.1/OG0003941.1/OG0004370.1/OG0004423.1/OG0004904.1/OG0005144.1/OG0006375.1/OG0006850.1/OG0008000.1</t>
  </si>
  <si>
    <t>OG0000198.3/OG0000198.5/OG0000198.4/OG0000198.2/OG0000198.1/OG0002660.1/OG0007654.1</t>
  </si>
  <si>
    <t>OG0000449.3/OG0000449.1/OG0000449.2/OG0000696.1/OG0000696.2/OG0000696.3/OG0000862.2/OG0000862.1/OG0000884.2/OG0000884.1/OG0000942.2/OG0000942.3/OG0000942.1/OG0001118.1/OG0001118.2/OG0001207.2/OG0001207.1/OG0001680.1/OG0001680.2/OG0002154.1/OG0002154.2/OG0002569.1/OG0002873.1/OG0002873.2/OG0003058.1/OG0003266.2/OG0003266.1/OG0003291.1/OG0004223.1/OG0004932.1/OG0005347.1/OG0005365.1/OG0005926.1/OG0006320.1/OG0006375.1/OG0006850.1/OG0008000.1</t>
  </si>
  <si>
    <t>OG0003315.1/OG0003315.2/OG0003874.1</t>
  </si>
  <si>
    <t>OG0000054.3/OG0000054.7/OG0000054.6/OG0000054.4/OG0000054.2/OG0000054.1/OG0000054.5/OG0000247.4/OG0000247.5/OG0000247.1/OG0000247.3/OG0000247.2/OG0000273.1/OG0000273.5/OG0000273.4/OG0000273.2/OG0000273.3/OG0000280.1/OG0000280.2/OG0000280.4/OG0000280.3/OG0000318.4/OG0000318.2/OG0000318.1/OG0000318.3/OG0000331.1/OG0000331.3/OG0000331.2/OG0000331.4/OG0000356.4/OG0000356.1/OG0000356.2/OG0000356.3/OG0000485.1/OG0000485.3/OG0000485.2/OG0000502.2/OG0000502.1/OG0000502.3/OG0000525.3/OG0000525.1/OG0000525.2/OG0000567.1/OG0000567.3/OG0000567.2/OG0000571.3/OG0000571.1/OG0000571.2/OG0000583.2/OG0000583.1/OG0000583.3/OG0000619.1/OG0000619.3/OG0000619.2/OG0000636.3/OG0000636.1/OG0000636.2/OG0000696.1/OG0000696.2/OG0000696.3/OG0000741.2/OG0000741.1/OG0000741.3/OG0001172.2/OG0001172.1/OG0001326.1/OG0001569.1/OG0001631.2/OG0001631.1/OG0001768.1/OG0001834.1/OG0001932.1/OG0001932.2/OG0001970.1/OG0001970.2/OG0002067.1/OG0002236.1/OG0002236.2/OG0002443.2/OG0002443.1/OG0002463.1/OG0002475.1/OG0002659.1/OG0002790.1/OG0003208.1/OG0003208.2/OG0003291.1/OG0003464.1/OG0003690.1/OG0004210.1/OG0004345.1/OG0004409.1/OG0004614.1/OG0004752.1/OG0004904.1/OG0004955.1/OG0005044.1/OG0005154.1/OG0005278.1/OG0005300.1/OG0005392.1/OG0005733.1/OG0006342.1/OG0006659.1/OG0006819.1</t>
  </si>
  <si>
    <t>OG0000377.1/OG0000377.3/OG0000377.2/OG0001795.2/OG0001795.1/OG0002817.2/OG0002817.1/OG0003080.1/OG0003350.1/OG0003447.1/OG0003874.1</t>
  </si>
  <si>
    <t>OG0002353.1/OG0004410.1/OG0004615.1/OG0008011.1</t>
  </si>
  <si>
    <t>OG0001401.3/OG0001401.2/OG0001401.1/OG0002154.1/OG0002154.2/OG0002873.1/OG0002873.2/OG0003456.1</t>
  </si>
  <si>
    <t>OG0000331.1/OG0000331.3/OG0000331.2/OG0000331.4/OG0001631.2/OG0001631.1/OG0001768.1/OG0001782.1/OG0001782.2/OG0003266.2/OG0003266.1/OG0005081.1/OG0005926.1/OG0006850.1</t>
  </si>
  <si>
    <t>OG0000247.4/OG0000247.5/OG0000247.1/OG0000247.3/OG0000247.2/OG0000356.4/OG0000356.1/OG0000356.2/OG0000356.3/OG0006041.1</t>
  </si>
  <si>
    <t>OG0000449.3/OG0000449.1/OG0000449.2/OG0000745.2/OG0000745.1/OG0000745.3/OG0001870.2/OG0001870.1/OG0002154.1/OG0002154.2/OG0002638.1/OG0003721.1/OG0006320.1</t>
  </si>
  <si>
    <t>OG0000198.3/OG0000198.5/OG0000198.4/OG0000198.2/OG0000198.1/OG0002353.1/OG0008011.1</t>
  </si>
  <si>
    <t>OG0002638.1</t>
  </si>
  <si>
    <t>OG0000198.3/OG0000198.5/OG0000198.4/OG0000198.2/OG0000198.1/OG0004052.1/OG0006466.1</t>
  </si>
  <si>
    <t>OG0000293.1/OG0000293.3/OG0000293.4/OG0000293.5/OG0000293.2/OG0000404.1/OG0000404.2/OG0000404.3/OG0000404.4/OG0000449.3/OG0000449.1/OG0000449.2/OG0000915.1/OG0000915.2/OG0001175.2/OG0001175.1/OG0001764.2/OG0001764.1/OG0002009.1/OG0002009.2/OG0002638.1/OG0003340.1/OG0003340.2/OG0003663.1/OG0005498.1/OG0006320.1</t>
  </si>
  <si>
    <t>OG0000915.1/OG0000915.2/OG0003340.1/OG0003340.2</t>
  </si>
  <si>
    <t>OG0003350.1/OG0007366.1</t>
  </si>
  <si>
    <t>OG0000419.4/OG0000419.3/OG0000419.2/OG0000419.1/OG0000619.1/OG0000619.3/OG0000619.2/OG0001033.2/OG0001033.1/OG0001702.2/OG0001702.1/OG0001772.2/OG0001772.1/OG0002154.1/OG0002154.2/OG0002341.1/OG0002957.1/OG0003464.1/OG0003721.1/OG0004107.1/OG0004423.1/OG0004752.1/OG0004771.1/OG0004904.1/OG0005081.1/OG0005144.1/OG0005300.1/OG0006659.1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</si>
  <si>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0000111.6/OG0000111.2/OG0000111.5/OG0000111.1/OG0000111.3/OG0000111.4/OG0000181.3/OG0000181.5/OG0000181.1/OG0000181.2/OG0000181.4/OG0001560.1/OG0001560.2/OG0004699.2/OG0004699.1</t>
  </si>
  <si>
    <t>OG0000999.2/OG0000999.1/OG0001125.2/OG0001125.1/OG0001305.2/OG0001305.1/OG0003824.1</t>
  </si>
  <si>
    <t>OG0005905.1</t>
  </si>
  <si>
    <t>OG0000148.3/OG0000148.6/OG0000148.5/OG0000148.2/OG0000148.4/OG0000148.1/OG0000257.3/OG0000257.1/OG0000257.2/OG0000538.3/OG0000538.2/OG0000538.4/OG0000538.1/OG0001251.2/OG0001251.1/OG0001768.1/OG0003164.1</t>
  </si>
  <si>
    <t>OG0000148.3/OG0000148.6/OG0000148.5/OG0000148.2/OG0000148.4/OG0000148.1/OG0000257.3/OG0000257.1/OG0000257.2/OG0000538.3/OG0000538.2/OG0000538.4/OG0000538.1/OG0001251.2/OG0001251.1/OG0003164.1</t>
  </si>
  <si>
    <t>OG0000054.3/OG0000054.7/OG0000054.6/OG0000054.4/OG0000054.2/OG0000054.1/OG0000054.5/OG0000265.3/OG0000265.1/OG0000265.2/OG0000265.4/OG0000265.5/OG0000299.2/OG0000299.4/OG0000299.3/OG0000299.1/OG0000501.1/OG0000608.1/OG0000608.2/OG0000833.2/OG0000833.1/OG0001118.1/OG0001118.2/OG0001155.2/OG0001155.1/OG0001203.2/OG0001203.1/OG0001241.1/OG0001241.2/OG0001466.2/OG0001466.1/OG0001680.1/OG0001680.2/OG0001753.1/OG0001753.2/OG0002180.1/OG0002295.1/OG0002585.1/OG0002630.1/OG0002630.2/OG0002772.1/OG0002778.2/OG0002778.1/OG0002790.1/OG0002876.1/OG0003145.1/OG0003323.1/OG0003818.1/OG0004152.1/OG0004791.1/OG0004990.1/OG0005007.1/OG0005114.1/OG0005387.1/OG0005565.1/OG0006258.1/OG0006320.1/OG0006340.1/OG0006413.1/OG0006641.1/OG0006867.1/OG0008542.1</t>
  </si>
  <si>
    <t>OG0002778.2/OG0002778.1/OG0004791.1</t>
  </si>
  <si>
    <t>OG0002778.2/OG0002778.1</t>
  </si>
  <si>
    <t>OG0004161.1/OG0006225.1</t>
  </si>
  <si>
    <t>OG0001118.1/OG0001118.2/OG0001241.1/OG0001241.2/OG0003145.1/OG0003323.1/OG0004791.1/OG0004990.1</t>
  </si>
  <si>
    <t>OG0000054.3/OG0000054.7/OG0000054.6/OG0000054.4/OG0000054.2/OG0000054.1/OG0000054.5/OG0000265.3/OG0000265.1/OG0000265.2/OG0000265.4/OG0000265.5/OG0000501.1/OG0000608.1/OG0000608.2/OG0000833.2/OG0000833.1/OG0001155.2/OG0001155.1/OG0001203.2/OG0001203.1/OG0001680.1/OG0001680.2/OG0002180.1/OG0002585.1/OG0002630.1/OG0002630.2/OG0002772.1/OG0002790.1/OG0002876.1/OG0003818.1/OG0005007.1/OG0005114.1/OG0005565.1/OG0006340.1/OG0006641.1/OG0006867.1</t>
  </si>
  <si>
    <t>OG0001867.1</t>
  </si>
  <si>
    <t>OG0001104.2/OG0001104.1/OG0001950.1/OG0002353.1/OG0002444.1/OG0002653.1/OG0003335.1/OG0003542.1/OG0003578.1/OG0003735.1/OG0004052.1/OG0004054.1/OG0004390.1/OG0004401.1/OG0004456.1/OG0004681.1/OG0005534.1/OG0005784.1/OG0006036.1/OG0006227.1/OG0006270.1/OG0006716.1/OG0007186.1/OG0007639.1/OG0008011.1/OG0008491.1</t>
  </si>
  <si>
    <t>OG0001373.1/OG0001398.1/OG0002088.2/OG0002088.1/OG0002088.3/OG0002186.1/OG0002830.1/OG0002905.1/OG0003207.1/OG0003429.1/OG0003447.1/OG0003454.1/OG0003959.1/OG0003960.1/OG0004161.1/OG0005439.1/OG0005518.1/OG0005947.1/OG0006389.1/OG0007609.1/OG0008269.1</t>
  </si>
  <si>
    <t>OG0000022.12/OG0000022.10/OG0000022.15/OG0000022.8/OG0000022.9/OG0000022.4/OG0000022.1/OG0000022.16/OG0000022.7/OG0000022.6/OG0000022.13/OG0000022.5/OG0000022.14/OG0000022.11/OG0000022.2/OG0000022.3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0000168.1/OG0000168.4/OG0000168.2/OG0000168.3/OG0000168.5/OG0000171.3/OG0000171.1/OG0000171.2/OG0000171.5/OG0000171.4/OG0000172.3/OG0000172.4/OG0000172.2/OG0000172.1/OG0000202.5/OG0000202.4/OG0000202.1/OG0000202.6/OG0000202.2/OG0000202.3/OG0000205.5/OG0000205.2/OG0000205.7/OG0000205.3/OG0000205.1/OG0000205.4/OG0000205.6/OG0000247.4/OG0000247.5/OG0000247.1/OG0000247.3/OG0000247.2/OG0000267.4/OG0000267.1/OG0000267.2/OG0000267.5/OG0000267.3/OG0000269.4/OG0000269.2/OG0000269.3/OG0000269.1/OG0000273.1/OG0000273.5/OG0000273.4/OG0000273.2/OG0000273.3/OG0000278.4/OG0000278.2/OG0000278.1/OG0000278.3/OG0000278.5/OG0000299.2/OG0000299.4/OG0000299.3/OG0000299.1/OG0000300.2/OG0000300.3/OG0000300.1/OG0000311.2/OG0000311.3/OG0000311.1/OG0000311.4/OG0000312.1/OG0000316.4/OG0000316.2/OG0000316.5/OG0000316.1/OG0000316.3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0000373.2/OG0000373.1/OG0000373.3/OG0000373.4/OG0000375.4/OG0000375.3/OG0000375.2/OG0000375.1/OG0000386.3/OG0000386.1/OG0000386.4/OG0000386.2/OG0000391.4/OG0000391.3/OG0000391.1/OG0000391.2/OG0000396.4/OG0000396.3/OG0000396.1/OG0000396.2/OG0000403.2/OG0000403.1/OG0000412.2/OG0000412.1/OG0000412.3/OG0000416.1/OG0000416.4/OG0000416.2/OG0000416.3/OG0000419.4/OG0000419.3/OG0000419.2/OG0000419.1/OG0000445.2/OG0000445.3/OG0000445.1/OG0000449.3/OG0000449.1/OG0000449.2/OG0000456.4/OG0000456.2/OG0000456.3/OG0000456.1/OG0000478.2/OG0000478.1/OG0000478.3/OG0000492.1/OG0000492.3/OG0000492.2/OG0000513.2/OG0000513.1/OG0000525.3/OG0000525.1/OG0000525.2/OG0000540.3/OG0000540.4/OG0000540.2/OG0000540.1/OG0000567.1/OG0000567.3/OG0000567.2/OG0000571.3/OG0000571.1/OG0000571.2/OG0000608.1/OG0000608.2/OG0000635.1/OG0000635.2/OG0000670.2/OG0000670.1/OG0000672.2/OG0000672.1/OG0000696.1/OG0000696.2/OG0000696.3/OG0000707.1/OG0000707.3/OG0000707.2/OG0000739.1/OG0000739.2/OG0000764.1/OG0000764.2/OG0000764.3/OG0000795.1/OG0000795.2/OG0000811.2/OG0000811.3/OG0000811.1/OG0000812.1/OG0000812.2/OG0000812.3/OG0000827.1/OG0000827.2/OG0000828.1/OG0000828.2/OG0000840.1/OG0000840.2/OG0000858.1/OG0000858.2/OG0000858.3/OG0000883.1/OG0000883.2/OG0000883.3/OG0000889.2/OG0000889.1/OG0000892.1/OG0000892.2/OG0000912.1/OG0000912.2/OG0000917.2/OG0000917.1/OG0000918.2/OG0000918.3/OG0000918.1/OG0000921.3/OG0000921.1/OG0000921.2/OG0000935.2/OG0000935.1/OG0000938.1/OG0000938.3/OG0000938.2/OG0000947.1/OG0000947.2/OG0000952.2/OG0000952.1/OG0001001.1/OG0001001.2/OG0001026.1/OG0001026.2/OG0001032.2/OG0001032.1/OG0001034.2/OG0001034.1/OG0001081.2/OG0001081.1/OG0001111.1/OG0001111.2/OG0001118.1/OG0001118.2/OG0001169.2/OG0001169.1/OG0001175.2/OG0001175.1/OG0001203.2/OG0001203.1/OG0001241.1/OG0001241.2/OG0001248.1/OG0001248.2/OG0001262.2/OG0001262.1/OG0001271.2/OG0001271.1/OG0001365.2/OG0001365.1/OG0001420.1/OG0001466.2/OG0001466.1/OG0001505.2/OG0001505.1/OG0001510.2/OG0001510.1/OG0001512.1/OG0001512.2/OG0001559.2/OG0001559.1/OG0001567.1/OG0001571.3/OG0001571.2/OG0001571.1/OG0001578.2/OG0001578.1/OG0001631.2/OG0001631.1/OG0001661.1/OG0001661.2/OG0001702.2/OG0001702.1/OG0001712.1/OG0001712.2/OG0001757.2/OG0001757.1/OG0001763.2/OG0001763.1/OG0001768.1/OG0001769.2/OG0001769.1/OG0001786.2/OG0001786.1/OG0001814.1/OG0001814.2/OG0001870.2/OG0001870.1/OG0001953.2/OG0001953.1/OG0001972.1/OG0001972.2/OG0001991.1/OG0002009.1/OG0002009.2/OG0002075.2/OG0002075.1/OG0002076.1/OG0002076.2/OG0002103.1/OG0002107.2/OG0002107.1/OG0002113.1/OG0002142.1/OG0002142.2/OG0002146.1/OG0002156.1/OG0002174.1/OG0002178.1/OG0002178.2/OG0002179.1/OG0002267.1/OG0002277.2/OG0002277.1/OG0002290.1/OG0002291.1/OG0002341.1/OG0002351.1/OG0002361.2/OG0002361.1/OG0002367.1/OG0002367.2/OG0002380.1/OG0002381.2/OG0002381.1/OG0002469.1/OG0002475.1/OG0002494.1/OG0002496.2/OG0002496.1/OG0002515.1/OG0002551.1/OG0002551.2/OG0002585.1/OG0002642.1/OG0002642.2/OG0002670.1/OG0002723.2/OG0002723.1/OG0002746.1/OG0002754.1/OG0002770.1/OG0002778.2/OG0002778.1/OG0002806.1/OG0002806.2/OG0002870.1/OG0002876.1/OG0002885.1/OG0002917.1/OG0003026.1/OG0003028.1/OG0003028.2/OG0003049.1/OG0003072.1/OG0003090.1/OG0003142.1/OG0003152.1/OG0003208.1/OG0003208.2/OG0003212.1/OG0003221.1/OG0003243.1/OG0003262.1/OG0003266.2/OG0003266.1/OG0003273.1/OG0003276.1/OG0003292.1/OG0003309.1/OG0003332.1/OG0003423.1/OG0003425.1/OG0003428.1/OG0003452.1/OG0003463.1/OG0003469.1/OG0003473.1/OG0003481.1/OG0003487.1/OG0003510.1/OG0003539.1/OG0003558.1/OG0003569.1/OG0003575.1/OG0003580.1/OG0003582.1/OG0003591.1/OG0003593.1/OG0003655.1/OG0003655.2/OG0003659.1/OG0003663.1/OG0003715.1/OG0003721.1/OG0003737.1/OG0003793.1/OG0003804.1/OG0003808.1/OG0003820.1/OG0003827.1/OG0003837.1/OG0003856.1/OG0003990.1/OG0004038.1/OG0004044.1/OG0004045.1/OG0004105.1/OG0004127.1/OG0004146.1/OG0004147.1/OG0004149.1/OG0004210.1/OG0004234.1/OG0004251.1/OG0004333.1/OG0004345.1/OG0004370.1/OG0004391.1/OG0004566.1/OG0004568.1/OG0004628.1/OG0004630.1/OG0004632.1/OG0004634.1/OG0004636.1/OG0004718.1/OG0004791.1/OG0004815.1/OG0004818.1/OG0004883.1/OG0004930.1/OG0004990.1/OG0005035.1/OG0005055.1/OG0005072.1/OG0005078.1/OG0005081.1/OG0005103.1/OG0005114.1/OG0005154.1/OG0005163.1/OG0005445.1/OG0005458.1/OG0005491.1/OG0005709.1/OG0005850.1/OG0005871.1/OG0006011.1/OG0006025.1/OG0006181.1/OG0006248.1/OG0006469.1/OG0006819.1/OG0006832.1/OG0006850.1/OG0006867.1/OG0006873.1/OG0006918.1/OG0006924.1/OG0007085.1/OG0007129.1/OG0007141.1/OG0007600.1/OG0007811.1/OG0008008.1/OG0008106.1/OG0008542.1/OG0009945.1</t>
  </si>
  <si>
    <t>OG0000334.3/OG0000334.1/OG0000334.4/OG0000334.2/OG0001420.1/OG0003090.1/OG0003558.1/OG0003580.1</t>
  </si>
  <si>
    <t>OG0003090.1/OG0003558.1</t>
  </si>
  <si>
    <t>OG0000168.1/OG0000168.4/OG0000168.2/OG0000168.3/OG0000168.5/OG0000635.1/OG0000635.2/OG0000764.1/OG0000764.2/OG0000764.3/OG0000918.2/OG0000918.3/OG0000918.1/OG0001111.1/OG0001111.2/OG0001510.2/OG0001510.1/OG0001870.2/OG0001870.1/OG0002885.1/OG0003580.1/OG0004632.1</t>
  </si>
  <si>
    <t>OG0002830.1/OG0002905.1</t>
  </si>
  <si>
    <t>OG0000334.3/OG0000334.1/OG0000334.4/OG0000334.2/OG0003580.1</t>
  </si>
  <si>
    <t>OG0000172.3/OG0000172.4/OG0000172.2/OG0000172.1/OG0000316.4/OG0000316.2/OG0000316.5/OG0000316.1/OG0000316.3/OG0000375.4/OG0000375.3/OG0000375.2/OG0000375.1/OG0000974.1/OG0000974.2/OG0001026.1/OG0001026.2/OG0001169.2/OG0001169.1/OG0001174.1/OG0001174.2/OG0001327.2/OG0001327.1/OG0001702.2/OG0001702.1/OG0001717.1/OG0001779.1/OG0001787.1/OG0001787.2/OG0002241.1/OG0002241.2/OG0002341.1/OG0002491.1/OG0002778.2/OG0002778.1/OG0002947.2/OG0002947.1/OG0003154.1/OG0003340.1/OG0003340.2/OG0003491.1/OG0003663.1</t>
  </si>
  <si>
    <t>OG0001758.1/OG0002628.2/OG0002628.1</t>
  </si>
  <si>
    <t>OG0000172.3/OG0000172.4/OG0000172.2/OG0000172.1/OG0000316.4/OG0000316.2/OG0000316.5/OG0000316.1/OG0000316.3/OG0000375.4/OG0000375.3/OG0000375.2/OG0000375.1/OG0001026.1/OG0001026.2/OG0001169.2/OG0001169.1/OG0001702.2/OG0001702.1/OG0002341.1/OG0002491.1/OG0002778.2/OG0002778.1/OG0003154.1/OG0003340.1/OG0003340.2/OG0003491.1/OG0003663.1</t>
  </si>
  <si>
    <t>OG0000299.2/OG0000299.4/OG0000299.3/OG0000299.1/OG0000316.4/OG0000316.2/OG0000316.5/OG0000316.1/OG0000316.3/OG0000351.4/OG0000351.3/OG0000351.1/OG0000351.2/OG0000375.4/OG0000375.3/OG0000375.2/OG0000375.1/OG0000385.3/OG0000385.1/OG0000385.2/OG0000389.2/OG0000389.3/OG0000389.1/OG0000833.2/OG0000833.1/OG0000862.2/OG0000862.1/OG0000886.1/OG0000886.3/OG0000886.2/OG0000915.1/OG0000915.2/OG0000971.1/OG0000971.2/OG0000971.3/OG0001157.2/OG0001157.1/OG0001174.1/OG0001174.2/OG0001203.2/OG0001203.1/OG0001327.2/OG0001327.1/OG0001466.2/OG0001466.1/OG0001559.2/OG0001559.1/OG0001782.1/OG0001782.2/OG0002068.1/OG0002125.1/OG0002152.1/OG0002152.2/OG0002242.2/OG0002242.1/OG0002451.1/OG0002451.2/OG0002487.1/OG0002585.1/OG0002603.1/OG0002663.1/OG0002926.1/OG0003055.1/OG0003061.1/OG0003163.1/OG0003340.1/OG0003340.2/OG0003423.1/OG0003584.1/OG0003655.1/OG0003655.2/OG0003769.1/OG0003822.1/OG0004610.1/OG0004794.1/OG0004818.1/OG0005043.1/OG0005072.1/OG0005694.1/OG0005832.1/OG0006284.1/OG0006346.1/OG0006626.1/OG0006832.1</t>
  </si>
  <si>
    <t>OG0002176.2/OG0002176.1/OG0002353.1/OG0003668.1/OG0003735.1/OG0006227.1/OG0006466.1/OG0006512.1/OG0008034.1</t>
  </si>
  <si>
    <t>OG0001398.1/OG0002628.2/OG0002628.1/OG0004706.1</t>
  </si>
  <si>
    <t>OG0002176.2/OG0002176.1/OG0002353.1/OG0003735.1/OG0006227.1/OG0006466.1/OG0006512.1/OG0008034.1</t>
  </si>
  <si>
    <t>OG0000299.2/OG0000299.4/OG0000299.3/OG0000299.1/OG0000351.4/OG0000351.3/OG0000351.1/OG0000351.2/OG0000375.4/OG0000375.3/OG0000375.2/OG0000375.1/OG0000385.3/OG0000385.1/OG0000385.2/OG0000389.2/OG0000389.3/OG0000389.1/OG0000833.2/OG0000833.1/OG0000915.1/OG0000915.2/OG0000971.1/OG0000971.2/OG0000971.3/OG0001157.2/OG0001157.1/OG0001203.2/OG0001203.1/OG0001466.2/OG0001466.1/OG0001559.2/OG0001559.1/OG0001782.1/OG0001782.2/OG0002125.1/OG0002152.1/OG0002152.2/OG0002242.2/OG0002242.1/OG0002487.1/OG0002585.1/OG0002603.1/OG0002663.1/OG0002926.1/OG0003055.1/OG0003061.1/OG0003340.1/OG0003340.2/OG0003423.1/OG0003584.1/OG0003655.1/OG0003655.2/OG0003769.1/OG0003822.1/OG0004794.1/OG0004818.1/OG0005043.1/OG0005072.1/OG0005694.1/OG0005832.1/OG0006284.1/OG0006346.1/OG0006832.1</t>
  </si>
  <si>
    <t>OG0005025.1/OG0007214.1</t>
  </si>
  <si>
    <t>OG0004011.1/OG0006647.1</t>
  </si>
  <si>
    <t>OG0000608.1/OG0000608.2/OG0001782.1/OG0001782.2/OG0002607.1</t>
  </si>
  <si>
    <t>OG0002023.1/OG0005519.1</t>
  </si>
  <si>
    <t>OG0002493.2/OG0002493.1</t>
  </si>
  <si>
    <t>OG0002970.1/OG0006374.1</t>
  </si>
  <si>
    <t>OG0001837.1/OG0001837.2/OG0003431.1/OG0004723.1/OG0005915.1/OG0007819.1</t>
  </si>
  <si>
    <t>OG0004957.1/OG0005926.1</t>
  </si>
  <si>
    <t>OG0001149.1/OG0001149.2/OG0002875.1/OG0004059.1/OG0004127.1/OG0004574.1/OG0005583.1</t>
  </si>
  <si>
    <t>OG0000172.3/OG0000172.4/OG0000172.2/OG0000172.1/OG0000917.2/OG0000917.1/OG0001032.2/OG0001032.1/OG0003152.1</t>
  </si>
  <si>
    <t>OG0000917.2/OG0000917.1</t>
  </si>
  <si>
    <t>OG0004420.1/OG0006471.1/OG0006950.1/OG0007959.1</t>
  </si>
  <si>
    <t>OG0001692.2/OG0001692.1/OG0005358.1/OG0005882.1/OG0006440.1/OG0007380.1</t>
  </si>
  <si>
    <t>OG0004420.1/OG0006950.1</t>
  </si>
  <si>
    <t>OG0005882.1</t>
  </si>
  <si>
    <t>OG0006471.1/OG0007959.1</t>
  </si>
  <si>
    <t>OG0005358.1/OG0006440.1/OG0007380.1</t>
  </si>
  <si>
    <t>OG0001260.1/OG0003104.1/OG0003736.1</t>
  </si>
  <si>
    <t>OG0003515.1/OG0006730.1</t>
  </si>
  <si>
    <t>OG0006703.1/OG0006942.1</t>
  </si>
  <si>
    <t>OG0004135.1</t>
  </si>
  <si>
    <t>OG0000368.2/OG0000368.3/OG0000368.1/OG0001559.2/OG0001559.1/OG0005017.1</t>
  </si>
  <si>
    <t>OG0003415.1</t>
  </si>
  <si>
    <t>OG0000187.6/OG0000187.5/OG0000187.4/OG0000187.3/OG0000187.1/OG0000187.2/OG0000283.4/OG0000283.3/OG0000283.1/OG0000283.2/OG0000311.2/OG0000311.3/OG0000311.1/OG0000311.4/OG0000334.3/OG0000334.1/OG0000334.4/OG0000334.2/OG0000521.2/OG0000521.1/OG0000521.3/OG0000666.3/OG0000666.2/OG0000666.1/OG0000712.1/OG0000712.2/OG0000745.2/OG0000745.1/OG0000745.3/OG0001169.2/OG0001169.1/OG0001278.2/OG0001278.1/OG0001543.2/OG0001543.1/OG0001567.1/OG0001782.1/OG0001782.2/OG0001956.1/OG0001963.1/OG0001963.2/OG0002487.1/OG0002806.1/OG0002806.2/OG0002947.2/OG0002947.1/OG0002969.1/OG0003049.1/OG0003491.1/OG0003745.1/OG0004930.1/OG0005043.1/OG0006415.1</t>
  </si>
  <si>
    <t>OG0001851.1/OG0002353.1/OG0006786.1/OG0007639.1</t>
  </si>
  <si>
    <t>OG0000187.6/OG0000187.5/OG0000187.4/OG0000187.3/OG0000187.1/OG0000187.2/OG0000283.4/OG0000283.3/OG0000283.1/OG0000283.2/OG0000311.2/OG0000311.3/OG0000311.1/OG0000311.4/OG0000334.3/OG0000334.1/OG0000334.4/OG0000334.2/OG0000368.2/OG0000368.3/OG0000368.1/OG0000373.2/OG0000373.1/OG0000373.3/OG0000373.4/OG0000521.2/OG0000521.1/OG0000521.3/OG0000666.3/OG0000666.2/OG0000666.1/OG0000712.1/OG0000712.2/OG0000745.2/OG0000745.1/OG0000745.3/OG0001169.2/OG0001169.1/OG0001278.2/OG0001278.1/OG0001543.2/OG0001543.1/OG0001559.2/OG0001559.1/OG0001567.1/OG0001782.1/OG0001782.2/OG0001942.1/OG0001942.2/OG0001956.1/OG0001963.1/OG0001963.2/OG0002487.1/OG0002806.1/OG0002806.2/OG0002870.1/OG0002947.2/OG0002947.1/OG0002969.1/OG0003049.1/OG0003491.1/OG0003745.1/OG0004930.1/OG0005017.1/OG0005043.1/OG0006415.1</t>
  </si>
  <si>
    <t>OG0001758.1/OG0003447.1/OG0007388.1</t>
  </si>
  <si>
    <t>OG0001851.1/OG0002353.1/OG0003415.1/OG0006786.1/OG0007639.1</t>
  </si>
  <si>
    <t>OG0000915.1/OG0000915.2</t>
  </si>
  <si>
    <t>OG0002008.1</t>
  </si>
  <si>
    <t>OG0002743.1/OG0002743.2</t>
  </si>
  <si>
    <t>OG0001267.2/OG0001267.1/OG0002624.1/OG0003445.1/OG0004631.1/OG0004914.1/OG0005123.1/OG0005281.1/OG0005558.1/OG0007647.1</t>
  </si>
  <si>
    <t>OG0007225.1/OG0007594.1/OG0008086.1</t>
  </si>
  <si>
    <t>OG0002178.1/OG0002178.2/OG0003539.1</t>
  </si>
  <si>
    <t>OG0004390.1</t>
  </si>
  <si>
    <t>OG0002241.1/OG0002241.2</t>
  </si>
  <si>
    <t>OG0002024.1/OG0002024.2/OG0002502.1</t>
  </si>
  <si>
    <t>OG0005661.1</t>
  </si>
  <si>
    <t>OG0001267.2/OG0001267.1/OG0002119.2/OG0002119.1/OG0002407.1/OG0003790.1/OG0003853.2/OG0003853.1/OG0003987.1/OG0004447.1/OG0004462.1/OG0004716.1/OG0005047.1/OG0005334.1/OG0005742.1/OG0005899.1/OG0006478.1/OG0007823.1/OG0008167.1</t>
  </si>
  <si>
    <t>OG0002119.2/OG0002119.1/OG0003853.2/OG0003853.1/OG0005047.1/OG0005334.1/OG0008167.1</t>
  </si>
  <si>
    <t>OG0001267.2/OG0001267.1/OG0002407.1/OG0003790.1/OG0003987.1/OG0004447.1/OG0004462.1/OG0004716.1/OG0005742.1/OG0005899.1/OG0006478.1/OG0007823.1</t>
  </si>
  <si>
    <t>OG0000014.7/OG0000014.8/OG0000014.13/OG0000014.14/OG0000014.9/OG0000014.5/OG0000014.4/OG0000014.6/OG0000014.1/OG0000014.11/OG0000014.2/OG0000014.10/OG0000014.12/OG0000014.3/OG0000102.3/OG0000102.1/OG0000102.2/OG0000102.6/OG0000102.5/OG0000102.4/OG0000102.7/OG0000102.8/OG0001260.1/OG0001772.2/OG0001772.1/OG0003104.1/OG0003736.1/OG0006375.1/OG0006647.1/OG0006850.1</t>
  </si>
  <si>
    <t>OG0000974.1/OG0000974.2</t>
  </si>
  <si>
    <t>OG0001247.1/OG0001247.2/OG0001979.1/OG0002384.1/OG0002413.1/OG0003855.1/OG0004249.1/OG0004404.1/OG0004815.1/OG0007980.1</t>
  </si>
  <si>
    <t>OG0002148.1/OG0002148.2/OG0003125.1/OG0006750.1</t>
  </si>
  <si>
    <t>OG0002831.1</t>
  </si>
  <si>
    <t>OG0000074.1/OG0000074.8/OG0000074.3/OG0000074.2/OG0000074.6/OG0000074.5/OG0000074.7/OG0000074.4/OG0002040.2/OG0002040.1/OG0002591.1/OG0002916.1/OG0005413.1/OG0007098.1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</si>
  <si>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0000050.7/OG0000050.8/OG0000050.1/OG0000050.6/OG0000050.10/OG0000050.5/OG0000050.11/OG0000050.9/OG0000050.3/OG0000050.2/OG0000050.4/OG0000073.10/OG0000073.7/OG0000073.3/OG0000073.11/OG0000073.8/OG0000073.1/OG0000073.5/OG0000073.2/OG0000073.9/OG0000073.4/OG0000073.6/OG0000383.2/OG0000383.3/OG0000383.1/OG0000590.2/OG0000590.1/OG0000590.3/OG0000592.2/OG0000592.1/OG0000592.3/OG0000974.1/OG0000974.2/OG0001084.2/OG0001084.1/OG0001166.2/OG0001166.1/OG0001408.1/OG0001408.2/OG0001411.1/OG0001628.1/OG0001628.2/OG0001905.1/OG0001905.2/OG0001998.1/OG0002509.2/OG0002509.1/OG0002947.2/OG0002947.1/OG0003107.1/OG0003162.1/OG0003707.1/OG0005571.1/OG0006236.1/OG0009354.1</t>
  </si>
  <si>
    <t>OG0001699.1/OG0011448.1</t>
  </si>
  <si>
    <t>OG0001638.1/OG0001638.2</t>
  </si>
  <si>
    <t>OG0001398.1/OG0003447.1/OG0003671.1/OG0003959.1/OG0004585.1/OG0005518.1/OG0007458.1</t>
  </si>
  <si>
    <t>OG0000114.2/OG0000114.1/OG0000114.3/OG0000114.5/OG0000114.4/OG0000187.6/OG0000187.5/OG0000187.4/OG0000187.3/OG0000187.1/OG0000187.2/OG0000526.3/OG0000526.2/OG0000526.1/OG0000709.3/OG0000709.1/OG0000709.2/OG0000915.1/OG0000915.2/OG0001081.2/OG0001081.1/OG0001169.2/OG0001169.1/OG0001200.2/OG0001200.1/OG0001212.2/OG0001212.1/OG0001510.2/OG0001510.1/OG0001870.2/OG0001870.1/OG0001945.1/OG0001945.2/OG0001963.1/OG0001963.2/OG0002101.1/OG0002101.2/OG0002241.1/OG0002241.2/OG0002513.1/OG0002638.1/OG0002932.1/OG0003049.1/OG0003669.1/OG0003691.1/OG0003721.1/OG0003831.1/OG0003839.1/OG0003993.1/OG0004048.1/OG0004263.1/OG0004341.1/OG0004651.1/OG0004665.1/OG0004746.1/OG0004980.1/OG0005270.1/OG0005389.1/OG0005405.1/OG0005519.1/OG0006015.1/OG0006178.1/OG0006338.1/OG0006461.1/OG0006732.1/OG0006850.1/OG0006918.1/OG0007090.1</t>
  </si>
  <si>
    <t>OG0001974.1/OG0002073.1/OG0002073.2/OG0002176.2/OG0002176.1/OG0002353.1/OG0003735.1/OG0004052.1/OG0006466.1</t>
  </si>
  <si>
    <t>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0000283.4/OG0000283.3/OG0000283.1/OG0000283.2/OG0000316.4/OG0000316.2/OG0000316.5/OG0000316.1/OG0000316.3/OG0000375.4/OG0000375.3/OG0000375.2/OG0000375.1/OG0000389.2/OG0000389.3/OG0000389.1/OG0000391.4/OG0000391.3/OG0000391.1/OG0000391.2/OG0000433.3/OG0000433.2/OG0000433.1/OG0000449.3/OG0000449.1/OG0000449.2/OG0000502.2/OG0000502.1/OG0000502.3/OG0000507.1/OG0000507.2/OG0000520.2/OG0000520.3/OG0000520.1/OG0000636.3/OG0000636.1/OG0000636.2/OG0000667.1/OG0000667.3/OG0000667.2/OG0000744.1/OG0000744.2/OG0000833.2/OG0000833.1/OG0000915.1/OG0000915.2/OG0000971.1/OG0000971.2/OG0000971.3/OG0001032.2/OG0001032.1/OG0001077.2/OG0001077.1/OG0001111.1/OG0001111.2/OG0001175.2/OG0001175.1/OG0001203.2/OG0001203.1/OG0001365.2/OG0001365.1/OG0001466.2/OG0001466.1/OG0001559.2/OG0001559.1/OG0001717.1/OG0001784.2/OG0001784.1/OG0001861.2/OG0001861.1/OG0001952.1/OG0001952.2/OG0002031.2/OG0002031.1/OG0002125.1/OG0002156.1/OG0002242.2/OG0002242.1/OG0002491.1/OG0002503.1/OG0002585.1/OG0002603.1/OG0002638.1/OG0002772.1/OG0002778.2/OG0002778.1/OG0002815.1/OG0002899.1/OG0002923.1/OG0002926.1/OG0003055.1/OG0003291.1/OG0003340.1/OG0003340.2/OG0003423.1/OG0003551.1/OG0003655.1/OG0003655.2/OG0003706.1/OG0003756.1/OG0003769.1/OG0003771.1/OG0004008.1/OG0004147.1/OG0005268.1/OG0005396.1/OG0005694.1/OG0005832.1/OG0006284.1/OG0006317.1</t>
  </si>
  <si>
    <t>OG0000172.3/OG0000172.4/OG0000172.2/OG0000172.1/OG0000283.4/OG0000283.3/OG0000283.1/OG0000283.2/OG0000391.4/OG0000391.3/OG0000391.1/OG0000391.2/OG0001032.2/OG0001032.1/OG0002923.1/OG0005275.1/OG0006380.1</t>
  </si>
  <si>
    <t>OG0000172.3/OG0000172.4/OG0000172.2/OG0000172.1/OG0000391.4/OG0000391.3/OG0000391.1/OG0000391.2</t>
  </si>
  <si>
    <t>OG0000356.4/OG0000356.1/OG0000356.2/OG0000356.3</t>
  </si>
  <si>
    <t>OG0000121.5/OG0000121.1/OG0000121.2/OG0000121.3/OG0000121.4/OG0000121.6/OG0000121.8/OG0000121.7/OG0000619.1/OG0000619.3/OG0000619.2/OG0000696.1/OG0000696.2/OG0000696.3/OG0001033.2/OG0001033.1/OG0001081.2/OG0001081.1/OG0001172.2/OG0001172.1/OG0001401.3/OG0001401.2/OG0001401.1/OG0001743.1/OG0001743.2/OG0001964.1/OG0001982.1/OG0002033.1/OG0002154.1/OG0002154.2/OG0002659.1/OG0003098.1/OG0003146.1/OG0003264.1/OG0003266.2/OG0003266.1/OG0003702.1/OG0004223.1/OG0004260.1/OG0004311.1/OG0004408.1/OG0004413.1/OG0004423.1/OG0004437.1/OG0004579.1/OG0004904.1/OG0005134.1/OG0005144.1/OG0005446.1/OG0005877.1/OG0006774.1/OG0006842.1/OG0006860.1/OG0006866.1/OG0008106.1/OG0008113.1</t>
  </si>
  <si>
    <t>OG0002646.1/OG0006716.1/OG0011506.1</t>
  </si>
  <si>
    <t>OG0003447.1/OG0005012.1</t>
  </si>
  <si>
    <t>OG0011506.1</t>
  </si>
  <si>
    <t>OG0004260.1/OG0004579.1/OG0006774.1</t>
  </si>
  <si>
    <t>OG0000619.1/OG0000619.3/OG0000619.2/OG0001033.2/OG0001033.1/OG0001743.1/OG0001743.2/OG0002154.1/OG0002154.2/OG0002659.1/OG0003098.1/OG0003702.1/OG0004423.1/OG0004437.1/OG0004904.1/OG0005144.1/OG0005877.1/OG0006860.1/OG0008106.1</t>
  </si>
  <si>
    <t>OG0003098.1/OG0004423.1/OG0004437.1/OG0005144.1/OG0005877.1/OG0008106.1</t>
  </si>
  <si>
    <t>OG0001033.2/OG0001033.1/OG0002659.1/OG0004423.1</t>
  </si>
  <si>
    <t>OG0005925.1</t>
  </si>
  <si>
    <t>OG0005340.1/OG0007387.1</t>
  </si>
  <si>
    <t>OG0000082.1/OG0000082.7/OG0000082.6/OG0000082.3/OG0000082.4/OG0000082.5/OG0000082.2/OG0000280.1/OG0000280.2/OG0000280.4/OG0000280.3/OG0000318.4/OG0000318.2/OG0000318.1/OG0000318.3/OG0000671.3/OG0000671.1/OG0000671.2/OG0000945.1/OG0000945.2/OG0001087.1/OG0001087.2/OG0001120.2/OG0001120.1/OG0001176.1/OG0001176.2/OG0001569.1/OG0001712.1/OG0001712.2/OG0002774.2/OG0002774.1/OG0002797.1/OG0003218.1/OG0003333.1/OG0003955.1/OG0004000.1/OG0004306.1/OG0004433.1/OG0004952.1/OG0005043.1/OG0005273.1/OG0005397.1/OG0005434.1/OG0005782.1/OG0005913.1/OG0005932.1/OG0006307.1/OG0006410.1/OG0006464.1/OG0007200.1</t>
  </si>
  <si>
    <t>OG0000082.1/OG0000082.7/OG0000082.6/OG0000082.3/OG0000082.4/OG0000082.5/OG0000082.2/OG0000671.3/OG0000671.1/OG0000671.2/OG0000945.1/OG0000945.2/OG0003218.1/OG0003333.1/OG0004306.1/OG0005043.1/OG0005782.1/OG0006307.1/OG0007200.1</t>
  </si>
  <si>
    <t>OG0007387.1</t>
  </si>
  <si>
    <t>OG0000280.1/OG0000280.2/OG0000280.4/OG0000280.3/OG0001087.1/OG0001087.2/OG0001120.2/OG0001120.1/OG0001176.1/OG0001176.2/OG0001712.1/OG0001712.2/OG0002797.1/OG0004433.1/OG0004952.1/OG0005273.1/OG0005397.1/OG0005932.1/OG0006307.1/OG0006464.1</t>
  </si>
  <si>
    <t>OG0000671.3/OG0000671.1/OG0000671.2/OG0000945.1/OG0000945.2/OG0001120.2/OG0001120.1/OG0001176.1/OG0001176.2/OG0001712.1/OG0001712.2/OG0002797.1/OG0003218.1/OG0003333.1/OG0003955.1/OG0004433.1/OG0005397.1/OG0005434.1/OG0005782.1/OG0005913.1/OG0006307.1/OG0006410.1</t>
  </si>
  <si>
    <t>OG0000671.3/OG0000671.1/OG0000671.2/OG0000945.1/OG0000945.2/OG0003218.1/OG0003333.1/OG0005782.1</t>
  </si>
  <si>
    <t>OG0001120.2/OG0001120.1/OG0001176.1/OG0001176.2/OG0001712.1/OG0001712.2/OG0002797.1/OG0004433.1/OG0005397.1/OG0006307.1</t>
  </si>
  <si>
    <t>OG0000280.1/OG0000280.2/OG0000280.4/OG0000280.3/OG0004952.1</t>
  </si>
  <si>
    <t>OG0001115.2/OG0001115.1</t>
  </si>
  <si>
    <t>OG0004064.1/OG0005000.1/OG0005126.1/OG0005581.1/OG0005702.1/OG0006041.1/OG0006729.1/OG0007739.1</t>
  </si>
  <si>
    <t>OG0007236.1</t>
  </si>
  <si>
    <t>OG0003111.1</t>
  </si>
  <si>
    <t>OG0000652.3/OG0000652.2/OG0000652.1/OG0003527.1/OG0004335.1/OG0004992.1/OG0007128.1/OG0007319.1</t>
  </si>
  <si>
    <t>OG0007094.1/OG0007775.1</t>
  </si>
  <si>
    <t>OG0008171.1</t>
  </si>
  <si>
    <t>OG0004260.1/OG0004576.1/OG0005356.1/OG0006266.1/OG0007727.1</t>
  </si>
  <si>
    <t>OG0005356.1/OG0006266.1/OG0007727.1</t>
  </si>
  <si>
    <t>OG0004576.1</t>
  </si>
  <si>
    <t>OG0007094.1</t>
  </si>
  <si>
    <t>OG0004260.1</t>
  </si>
  <si>
    <t>OG0004311.1/OG0004413.1/OG0007812.1</t>
  </si>
  <si>
    <t>OG0000261.1/OG0000261.2/OG0000553.2/OG0000553.3/OG0000553.1/OG0000553.4/OG0000612.2/OG0000612.3/OG0000612.1/OG0000835.3/OG0000835.2/OG0000835.1/OG0001104.2/OG0001104.1/OG0002169.2/OG0002169.1/OG0002335.2/OG0002335.1/OG0002928.2/OG0002928.1/OG0003081.1/OG0003797.1/OG0003832.1/OG0004081.1/OG0004090.1/OG0004312.1/OG0005366.1/OG0005443.1/OG0005718.1/OG0005756.1/OG0005842.1/OG0005861.1/OG0005869.1/OG0005907.1/OG0005951.1/OG0006043.1/OG0006061.1/OG0006213.1/OG0006285.1/OG0006451.1/OG0006734.1/OG0006771.1/OG0006772.1/OG0006816.1/OG0006950.1/OG0006966.1/OG0006969.1/OG0007123.1/OG0007190.1/OG0007253.1/OG0007313.1/OG0007318.1/OG0007350.1/OG0007379.1/OG0007396.1/OG0007438.1/OG0007576.1/OG0007580.1/OG0007586.1/OG0007639.1/OG0007666.1/OG0007669.1/OG0007795.1/OG0007983.1/OG0008022.1/OG0008072.1/OG0008075.1/OG0008078.1/OG0008129.1/OG0008144.1/OG0008158.1/OG0008180.1/OG0008221.1/OG0008414.1/OG0008435.1/OG0008479.1/OG0008526.1/OG0008757.1/OG0008801.1/OG0010016.1</t>
  </si>
  <si>
    <t>OG0000014.7/OG0000014.8/OG0000014.13/OG0000014.14/OG0000014.9/OG0000014.5/OG0000014.4/OG0000014.6/OG0000014.1/OG0000014.11/OG0000014.2/OG0000014.10/OG0000014.12/OG0000014.3/OG0000059.3/OG0000059.9/OG0000059.6/OG0000059.5/OG0000059.11/OG0000059.10/OG0000059.1/OG0000059.8/OG0000059.4/OG0000059.7/OG0000059.2/OG0000068.3/OG0000068.5/OG0000068.1/OG0000068.2/OG0000068.9/OG0000068.7/OG0000068.6/OG0000068.8/OG0000068.4/OG0000103.5/OG0000103.8/OG0000103.7/OG0000103.2/OG0000103.6/OG0000103.1/OG0000103.9/OG0000103.3/OG0000103.4/OG0000111.6/OG0000111.2/OG0000111.5/OG0000111.1/OG0000111.3/OG0000111.4/OG0000153.5/OG0000153.4/OG0000153.3/OG0000153.1/OG0000153.2/OG0000173.4/OG0000173.2/OG0000173.3/OG0000173.1/OG0000232.4/OG0000232.2/OG0000232.5/OG0000232.1/OG0000232.3/OG0000294.3/OG0000294.4/OG0000294.1/OG0000294.5/OG0000294.2/OG0000337.3/OG0000337.1/OG0000337.2/OG0000416.1/OG0000416.4/OG0000416.2/OG0000416.3/OG0000418.4/OG0000418.3/OG0000418.2/OG0000418.1/OG0000436.3/OG0000436.1/OG0000436.2/OG0000470.3/OG0000470.2/OG0000470.1/OG0000490.2/OG0000490.1/OG0000491.1/OG0000491.2/OG0000491.3/OG0000502.2/OG0000502.1/OG0000502.3/OG0000522.1/OG0000522.2/OG0000522.3/OG0000524.2/OG0000524.1/OG0000524.3/OG0000533.2/OG0000533.3/OG0000533.4/OG0000533.1/OG0000550.1/OG0000550.3/OG0000550.2/OG0000637.2/OG0000637.1/OG0000637.3/OG0000866.3/OG0000866.2/OG0000866.1/OG0000876.1/OG0000876.2/OG0000895.1/OG0000895.2/OG0000923.1/OG0000923.2/OG0000936.2/OG0000936.1/OG0000940.2/OG0000940.1/OG0000969.1/OG0000969.2/OG0000991.1/OG0000991.2/OG0001109.2/OG0001109.1/OG0001110.1/OG0001110.2/OG0001118.1/OG0001118.2/OG0001130.1/OG0001130.2/OG0001191.1/OG0001191.2/OG0001203.2/OG0001203.1/OG0001241.1/OG0001241.2/OG0001251.2/OG0001251.1/OG0001272.2/OG0001272.1/OG0001274.1/OG0001274.2/OG0001323.2/OG0001323.1/OG0001328.2/OG0001328.1/OG0001352.2/OG0001352.1/OG0001356.1/OG0001356.2/OG0001372.2/OG0001372.1/OG0001416.1/OG0001416.2/OG0001528.2/OG0001528.1/OG0001552.2/OG0001552.1/OG0001618.1/OG0001618.2/OG0001690.1/OG0001754.1/OG0001754.2/OG0001793.2/OG0001793.1/OG0001918.1/OG0001946.2/OG0001946.1/OG0001949.2/OG0001949.1/OG0002020.2/OG0002020.1/OG0002074.2/OG0002074.1/OG0002077.2/OG0002077.1/OG0002121.1/OG0002121.2/OG0002133.1/OG0002225.2/OG0002225.1/OG0002242.2/OG0002242.1/OG0002262.1/OG0002266.1/OG0002288.1/OG0002288.2/OG0002398.1/OG0002404.1/OG0002404.2/OG0002408.2/OG0002408.1/OG0002467.1/OG0002472.1/OG0002573.1/OG0002585.1/OG0002586.1/OG0002586.2/OG0002644.1/OG0002656.1/OG0002663.1/OG0002734.1/OG0002756.1/OG0002770.1/OG0002782.1/OG0002805.1/OG0002806.1/OG0002806.2/OG0002824.1/OG0002824.2/OG0002875.1/OG0002879.2/OG0002879.1/OG0002921.1/OG0002934.1/OG0002957.1/OG0003033.1/OG0003039.1/OG0003042.2/OG0003042.1/OG0003062.1/OG0003073.1/OG0003085.1/OG0003088.1/OG0003131.1/OG0003234.2/OG0003234.1/OG0003250.1/OG0003280.1/OG0003283.1/OG0003296.1/OG0003299.1/OG0003302.1/OG0003309.1/OG0003319.1/OG0003442.1/OG0003473.1/OG0003494.1/OG0003540.1/OG0003554.1/OG0003560.1/OG0003567.1/OG0003673.1/OG0003711.1/OG0003734.1/OG0003737.1/OG0003740.1/OG0003742.1/OG0003781.1/OG0003813.1/OG0003849.1/OG0003852.1/OG0003858.1/OG0003975.1/OG0003984.1/OG0004001.1/OG0004014.1/OG0004087.1/OG0004092.1/OG0004105.1/OG0004131.1/OG0004141.1/OG0004240.1/OG0004260.1/OG0004272.1/OG0004301.1/OG0004310.1/OG0004313.1/OG0004321.1/OG0004336.1/OG0004338.1/OG0004339.1/OG0004341.1/OG0004355.1/OG0004394.1/OG0004402.1/OG0004414.1/OG0004424.1/OG0004457.1/OG0004458.1/OG0004642.1/OG0004673.1/OG0004679.1/OG0004693.1/OG0004699.2/OG0004699.1/OG0004709.1/OG0004721.1/OG0004732.1/OG0004747.1/OG0004767.1/OG0004768.1/OG0004914.1/OG0004957.1/OG0004979.1/OG0004992.1/OG0005018.1/OG0005025.1/OG0005032.1/OG0005050.1/OG0005080.1/OG0005092.1/OG0005094.1/OG0005109.1/OG0005132.1/OG0005174.1/OG0005277.1/OG0005312.1/OG0005338.1/OG0005341.1/OG0005343.1/OG0005350.1/OG0005356.1/OG0005357.1/OG0005358.1/OG0005362.1/OG0005369.1/OG0005401.1/OG0005435.1/OG0005438.1/OG0005461.1/OG0005475.1/OG0005477.1/OG0005485.1/OG0005494.1/OG0005496.1/OG0005521.1/OG0005535.1/OG0005721.1/OG0005723.1/OG0005817.1/OG0005844.1/OG0005862.1/OG0005868.1/OG0005882.1/OG0005883.1/OG0005918.1/OG0005931.1/OG0005945.1/OG0005958.1/OG0005960.1/OG0005973.1/OG0006017.1/OG0006032.1/OG0006053.1/OG0006060.1/OG0006146.1/OG0006161.1/OG0006188.1/OG0006224.1/OG0006258.1/OG0006276.1/OG0006331.1/OG0006362.1/OG0006372.1/OG0006373.1/OG0006413.1/OG0006424.1/OG0006431.1/OG0006432.1/OG0006460.1/OG0006468.1/OG0006490.1/OG0006496.1/OG0006518.1/OG0006619.1/OG0006678.1/OG0006697.1/OG0006699.1/OG0006703.1/OG0006717.1/OG0006722.1/OG0006757.1/OG0006776.1/OG0006796.1/OG0006817.1/OG0006891.1/OG0006923.1/OG0006924.1/OG0006942.1/OG0006946.1/OG0007054.1/OG0007073.1/OG0007157.1/OG0007208.1/OG0007210.1/OG0007214.1/OG0007223.1/OG0007278.1/OG0007283.1/OG0007291.1/OG0007298.1/OG0007305.1/OG0007320.1/OG0007384.1/OG0007409.1/OG0007613.1/OG0007659.1/OG0007680.1/OG0007722.1/OG0007741.1/OG0007808.1/OG0007832.1/OG0007845.1/OG0007848.1/OG0008039.1/OG0008143.1/OG0008151.1/OG0008453.1/OG0008785.1/OG0009072.1</t>
  </si>
  <si>
    <t>OG0000512.1/OG0000512.8/OG0000512.3/OG0000512.7/OG0000512.9/OG0000512.5/OG0000512.6/OG0000512.4/OG0000512.2/OG0002231.1/OG0002231.2/OG0003568.2/OG0003568.1/OG0003576.1/OG0004784.1/OG0005373.1/OG0005474.1/OG0005560.1/OG0005609.1/OG0005794.1/OG0005927.1/OG0005991.1/OG0006397.1/OG0006692.1/OG0006746.1/OG0006746.2/OG0006825.1/OG0006989.1/OG0007000.1/OG0007413.1/OG0007459.1/OG0007724.1/OG0007884.1/OG0008059.1/OG0008253.1/OG0008563.1/OG0009069.1</t>
  </si>
  <si>
    <t>OG0000269.4/OG0000269.2/OG0000269.3/OG0000269.1/OG0000299.2/OG0000299.4/OG0000299.3/OG0000299.1/OG0000322.1/OG0000322.2/OG0000322.4/OG0000322.3/OG0000449.3/OG0000449.1/OG0000449.2/OG0001090.1/OG0001090.2/OG0001275.2/OG0001275.1/OG0001690.1/OG0001757.2/OG0001757.1/OG0001972.1/OG0001972.2/OG0002047.1/OG0002047.2/OG0002134.1/OG0002228.1/OG0002361.2/OG0002361.1/OG0002515.1/OG0002959.1/OG0003061.1/OG0003078.1/OG0003090.1/OG0003448.1/OG0003591.1/OG0003826.1/OG0004038.1/OG0004718.1/OG0004738.1/OG0004883.1/OG0005017.1/OG0005078.1/OG0005786.1/OG0006248.1/OG0006320.1/OG0006937.1/OG0007634.1</t>
  </si>
  <si>
    <t>OG0003960.1/OG0008269.1</t>
  </si>
  <si>
    <t>OG0000181.3/OG0000181.5/OG0000181.1/OG0000181.2/OG0000181.4/OG0000200.4/OG0000200.5/OG0000200.2/OG0000200.6/OG0000200.3/OG0000200.1/OG0000283.4/OG0000283.3/OG0000283.1/OG0000283.2/OG0000386.3/OG0000386.1/OG0000386.4/OG0000386.2/OG0000521.2/OG0000521.1/OG0000521.3/OG0001248.1/OG0001248.2/OG0001407.1/OG0001407.2/OG0003090.1/OG0003137.1/OG0003994.1/OG0004038.1/OG0004650.1</t>
  </si>
  <si>
    <t>OG0000200.4/OG0000200.5/OG0000200.2/OG0000200.6/OG0000200.3/OG0000200.1/OG0000283.4/OG0000283.3/OG0000283.1/OG0000283.2/OG0000386.3/OG0000386.1/OG0000386.4/OG0000386.2/OG0000521.2/OG0000521.1/OG0000521.3/OG0001248.1/OG0001248.2/OG0003090.1/OG0003137.1/OG0003994.1/OG0004038.1</t>
  </si>
  <si>
    <t>OG0000200.4/OG0000200.5/OG0000200.2/OG0000200.6/OG0000200.3/OG0000200.1/OG0000283.4/OG0000283.3/OG0000283.1/OG0000283.2/OG0000521.2/OG0000521.1/OG0000521.3/OG0003090.1/OG0003994.1/OG0004038.1</t>
  </si>
  <si>
    <t>OG0000386.3/OG0000386.1/OG0000386.4/OG0000386.2/OG0001248.1/OG0001248.2/OG0003137.1</t>
  </si>
  <si>
    <t>OG0003340.1/OG0003340.2</t>
  </si>
  <si>
    <t>OG0000524.2/OG0000524.1/OG0000524.3/OG0000915.1/OG0000915.2/OG0001169.2/OG0001169.1/OG0001313.2/OG0001313.1/OG0001397.1/OG0001397.2/OG0001409.1/OG0001409.2/OG0001963.1/OG0001963.2/OG0002241.1/OG0002241.2/OG0002513.1/OG0003049.1/OG0003219.1/OG0004142.1/OG0004429.1/OG0005528.1/OG0006015.1</t>
  </si>
  <si>
    <t>OG0004054.1/OG0004438.1/OG0008170.1</t>
  </si>
  <si>
    <t>OG0000083.8/OG0000083.1/OG0000083.3/OG0000083.5/OG0000083.6/OG0000083.4/OG0000083.2/OG0000083.7/OG0000316.4/OG0000316.2/OG0000316.5/OG0000316.1/OG0000316.3/OG0000745.2/OG0000745.1/OG0000745.3/OG0000886.1/OG0000886.3/OG0000886.2/OG0001193.1/OG0001193.2/OG0001397.1/OG0001397.2/OG0001648.2/OG0001648.1/OG0001702.2/OG0001702.1/OG0001856.2/OG0001856.1/OG0001963.1/OG0001963.2/OG0002341.1/OG0002491.1/OG0003154.1/OG0004407.1/OG0005519.1/OG0005711.1/OG0006338.1</t>
  </si>
  <si>
    <t>OG0000083.8/OG0000083.1/OG0000083.3/OG0000083.5/OG0000083.6/OG0000083.4/OG0000083.2/OG0000083.7/OG0000316.4/OG0000316.2/OG0000316.5/OG0000316.1/OG0000316.3/OG0000886.1/OG0000886.3/OG0000886.2/OG0001193.1/OG0001193.2/OG0001702.2/OG0001702.1/OG0001856.2/OG0001856.1/OG0002341.1/OG0002491.1/OG0003154.1/OG0004407.1/OG0005519.1/OG0006338.1</t>
  </si>
  <si>
    <t>OG0000745.2/OG0000745.1/OG0000745.3/OG0001648.2/OG0001648.1/OG0001963.1/OG0001963.2/OG0005711.1</t>
  </si>
  <si>
    <t>OG0000745.2/OG0000745.1/OG0000745.3/OG0001963.1/OG0001963.2/OG0004407.1</t>
  </si>
  <si>
    <t>OG0000083.8/OG0000083.1/OG0000083.3/OG0000083.5/OG0000083.6/OG0000083.4/OG0000083.2/OG0000083.7/OG0000316.4/OG0000316.2/OG0000316.5/OG0000316.1/OG0000316.3/OG0000886.1/OG0000886.3/OG0000886.2/OG0001193.1/OG0001193.2/OG0001397.1/OG0001397.2/OG0001648.2/OG0001648.1/OG0001702.2/OG0001702.1/OG0001856.2/OG0001856.1/OG0002341.1/OG0002491.1/OG0003154.1/OG0005519.1/OG0005711.1/OG0006338.1</t>
  </si>
  <si>
    <t>OG0000745.2/OG0000745.1/OG0000745.3/OG0001963.1/OG0001963.2</t>
  </si>
  <si>
    <t>OG0001648.2/OG0001648.1/OG0005711.1</t>
  </si>
  <si>
    <t>OG0004019.1/OG0005383.1/OG0006010.1</t>
  </si>
  <si>
    <t>OG0003965.1/OG0005160.1/OG0005717.1/OG0007759.1</t>
  </si>
  <si>
    <t>OG0005383.1/OG0006010.1</t>
  </si>
  <si>
    <t>OG0002628.2/OG0002628.1/OG0006082.1</t>
  </si>
  <si>
    <t>OG0000316.4/OG0000316.2/OG0000316.5/OG0000316.1/OG0000316.3/OG0000886.1/OG0000886.3/OG0000886.2/OG0000915.1/OG0000915.2/OG0000974.1/OG0000974.2/OG0001157.2/OG0001157.1/OG0001313.2/OG0001313.1/OG0001870.2/OG0001870.1/OG0001963.1/OG0001963.2/OG0002205.1/OG0002513.1/OG0002587.1/OG0002666.1/OG0003219.1/OG0004124.1/OG0004142.1/OG0004347.1/OG0005528.1</t>
  </si>
  <si>
    <t>OG0005876.1/OG0006219.1/OG0006383.1/OG0007441.1/OG0007590.1</t>
  </si>
  <si>
    <t>OG0001364.2/OG0001364.1/OG0001616.1/OG0001616.2/OG0001743.1/OG0001743.2/OG0001992.1/OG0002018.1/OG0002074.2/OG0002074.1/OG0002229.1/OG0002229.2/OG0002236.1/OG0002236.2/OG0002501.1/OG0002501.2/OG0002598.1/OG0002598.2/OG0002640.1/OG0002766.2/OG0002766.1/OG0002784.2/OG0002784.1/OG0003224.1/OG0003466.1/OG0003522.1/OG0003750.1/OG0003783.1/OG0004069.1/OG0004241.1/OG0004370.1/OG0004561.1/OG0005054.1/OG0005059.1/OG0005299.1/OG0005307.1/OG0005402.1/OG0005458.1/OG0005513.1/OG0005517.1/OG0005811.1/OG0006048.1/OG0006261.1/OG0006394.1/OG0006666.1/OG0006808.1/OG0006845.1/OG0006954.1/OG0006963.1/OG0007299.1/OG0007354.1/OG0007698.1/OG0008776.1</t>
  </si>
  <si>
    <t>OG0001686.1/OG0001686.2/OG0002951.1/OG0003341.1/OG0004060.1/OG0004779.1/OG0005497.1/OG0005557.1/OG0005988.1/OG0007833.1/OG0008145.1</t>
  </si>
  <si>
    <t>OG0001364.2/OG0001364.1/OG0001616.1/OG0001616.2/OG0001992.1/OG0002074.2/OG0002074.1/OG0002229.1/OG0002229.2/OG0002236.1/OG0002236.2/OG0002598.1/OG0002598.2/OG0002640.1/OG0002766.2/OG0002766.1/OG0002784.2/OG0002784.1/OG0003224.1/OG0003750.1/OG0004069.1/OG0004241.1/OG0004370.1/OG0004561.1/OG0005054.1/OG0005059.1/OG0005299.1/OG0005402.1/OG0005517.1/OG0006666.1/OG0006808.1/OG0006845.1/OG0007354.1/OG0008776.1</t>
  </si>
  <si>
    <t>OG0001686.1/OG0001686.2/OG0004060.1/OG0004779.1/OG0005497.1/OG0008145.1</t>
  </si>
  <si>
    <t>OG0003466.1/OG0006261.1/OG0006954.1/OG0007299.1</t>
  </si>
  <si>
    <t>OG0005876.1/OG0007590.1</t>
  </si>
  <si>
    <t>GO:0031144</t>
  </si>
  <si>
    <t>proteasome localization</t>
  </si>
  <si>
    <t>OG0009025.1</t>
  </si>
  <si>
    <t>OG0006639.1/OG0008413.1</t>
  </si>
  <si>
    <t>OG0000583.2/OG0000583.1/OG0000583.3/OG0001973.1/OG0003690.1/OG0004416.1/OG0005460.1/OG0005508.1/OG0005764.1/OG0006630.1</t>
  </si>
  <si>
    <t>OG0003688.1/OG0004317.1/OG0004486.1/OG0005462.1/OG0007651.1/OG0011506.1</t>
  </si>
  <si>
    <t>OG0003568.2/OG0003568.1/OG0005576.1/OG0005810.1/OG0006295.1/OG0007002.1/OG0008274.1/OG0009176.1/OG0009611.1/OG0009667.1</t>
  </si>
  <si>
    <t>OG0002348.1/OG0003138.1/OG0004359.1/OG0004460.1/OG0004579.1/OG0004725.1/OG0005081.1/OG0006360.1/OG0007091.1/OG0007325.1/OG0008857.1</t>
  </si>
  <si>
    <t>OG0002387.1</t>
  </si>
  <si>
    <t>OG0000725.1/OG0000725.2/OG0001015.1/OG0001499.1/OG0002752.1/OG0003667.1/OG0004434.1/OG0005112.1/OG0005307.1/OG0005374.1/OG0007392.1/OG0007702.1</t>
  </si>
  <si>
    <t>OG0006736.1/OG0008552.1</t>
  </si>
  <si>
    <t>OG0001398.1/OG0002628.2/OG0002628.1/OG0002817.2/OG0002817.1/OG0002830.1/OG0003454.1/OG0004302.1/OG0005810.1/OG0006392.1/OG0007366.1/OG0007609.1/OG0007645.1/OG0008466.1/OG0008563.1/OG0009738.1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</si>
  <si>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0000359.1/OG0000359.4/OG0000359.3/OG0000359.2/OG0000375.4/OG0000375.3/OG0000375.2/OG0000375.1/OG0000386.3/OG0000386.1/OG0000386.4/OG0000386.2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0000521.2/OG0000521.1/OG0000521.3/OG0000523.2/OG0000523.3/OG0000523.1/OG0000540.3/OG0000540.4/OG0000540.2/OG0000540.1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0000671.3/OG0000671.1/OG0000671.2/OG0000707.1/OG0000707.3/OG0000707.2/OG0000709.3/OG0000709.1/OG0000709.2/OG0000710.3/OG0000710.1/OG0000710.2/OG0000712.1/OG0000712.2/OG0000737.1/OG0000737.3/OG0000737.2/OG0000744.1/OG0000744.2/OG0000745.2/OG0000745.1/OG0000745.3/OG0000772.1/OG0000772.2/OG0000785.1/OG0000785.2/OG0000789.1/OG0000789.2/OG0000805.3/OG0000805.2/OG0000805.1/OG0000831.2/OG0000831.1/OG0000832.1/OG0000832.3/OG0000832.2/OG0000833.2/OG0000833.1/OG0000870.3/OG0000870.1/OG0000870.2/OG0000886.1/OG0000886.3/OG0000886.2/OG0000892.1/OG0000892.2/OG0000897.2/OG0000897.1/OG0000935.2/OG0000935.1/OG0000947.1/OG0000947.2/OG0000953.1/OG0000953.2/OG0000974.1/OG0000974.2/OG0000976.1/OG0000976.2/OG0000995.1/OG0000995.2/OG0001006.1/OG0001006.2/OG0001029.2/OG0001029.1/OG0001033.2/OG0001033.1/OG0001050.2/OG0001050.1/OG0001081.2/OG0001081.1/OG0001111.1/OG0001111.2/OG0001157.2/OG0001157.1/OG0001161.1/OG0001161.2/OG0001162.1/OG0001162.2/OG0001166.2/OG0001166.1/OG0001169.2/OG0001169.1/OG0001170.2/OG0001170.1/OG0001175.2/OG0001175.1/OG0001225.2/OG0001225.1/OG0001245.2/OG0001245.1/OG0001248.1/OG0001248.2/OG0001254.2/OG0001254.1/OG0001262.2/OG0001262.1/OG0001271.2/OG0001271.1/OG0001275.2/OG0001275.1/OG0001305.2/OG0001305.1/OG0001313.2/OG0001313.1/OG0001342.2/OG0001342.1/OG0001368.2/OG0001368.1/OG0001395.2/OG0001395.1/OG0001408.1/OG0001408.2/OG0001415.2/OG0001415.1/OG0001450.1/OG0001450.2/OG0001504.1/OG0001504.2/OG0001510.2/OG0001510.1/OG0001512.1/OG0001512.2/OG0001543.2/OG0001543.1/OG0001554.2/OG0001554.1/OG0001558.2/OG0001558.1/OG0001559.2/OG0001559.1/OG0001597.1/OG0001597.2/OG0001599.1/OG0001599.2/OG0001607.2/OG0001607.1/OG0001613.2/OG0001613.1/OG0001620.1/OG0001622.1/OG0001623.2/OG0001623.1/OG0001624.1/OG0001624.2/OG0001634.2/OG0001634.1/OG0001640.1/OG0001640.2/OG0001641.1/OG0001641.2/OG0001683.2/OG0001683.1/OG0001702.2/OG0001702.1/OG0001710.2/OG0001710.1/OG0001752.2/OG0001752.1/OG0001768.1/OG0001772.2/OG0001772.1/OG0001828.1/OG0001828.3/OG0001828.2/OG0001870.2/OG0001870.1/OG0001900.1/OG0001932.1/OG0001932.2/OG0001963.1/OG0001963.2/OG0001993.1/OG0002009.1/OG0002009.2/OG0002064.2/OG0002064.1/OG0002068.1/OG0002107.2/OG0002107.1/OG0002115.1/OG0002115.2/OG0002121.1/OG0002121.2/OG0002134.1/OG0002141.1/OG0002143.2/OG0002143.1/OG0002221.1/OG0002228.1/OG0002236.1/OG0002236.2/OG0002246.1/OG0002267.1/OG0002268.1/OG0002277.2/OG0002277.1/OG0002332.1/OG0002340.1/OG0002340.2/OG0002341.1/OG0002351.1/OG0002374.1/OG0002376.1/OG0002409.1/OG0002411.1/OG0002443.2/OG0002443.1/OG0002472.1/OG0002475.1/OG0002481.1/OG0002487.1/OG0002488.2/OG0002488.1/OG0002491.1/OG0002492.1/OG0002503.1/OG0002509.2/OG0002509.1/OG0002572.1/OG0002587.1/OG0002591.1/OG0002605.1/OG0002605.2/OG0002621.1/OG0002623.2/OG0002623.1/OG0002638.1/OG0002666.1/OG0002670.1/OG0002731.2/OG0002731.1/OG0002741.1/OG0002746.1/OG0002767.1/OG0002772.1/OG0002787.1/OG0002797.1/OG0002806.1/OG0002806.2/OG0002812.1/OG0002822.1/OG0002824.1/OG0002824.2/OG0002876.1/OG0002885.1/OG0002899.1/OG0002917.1/OG0003049.1/OG0003050.1/OG0003090.1/OG0003096.1/OG0003105.1/OG0003109.1/OG0003123.1/OG0003134.1/OG0003137.1/OG0003154.1/OG0003155.2/OG0003155.1/OG0003222.1/OG0003276.1/OG0003323.1/OG0003423.1/OG0003425.1/OG0003451.1/OG0003460.1/OG0003485.1/OG0003487.1/OG0003491.1/OG0003522.1/OG0003523.1/OG0003558.1/OG0003571.1/OG0003718.1/OG0003721.1/OG0003730.1/OG0003752.1/OG0003769.1/OG0003775.1/OG0003793.1/OG0003799.1/OG0003816.1/OG0003819.1/OG0003821.1/OG0003994.1/OG0004038.1/OG0004135.1/OG0004160.1/OG0004243.1/OG0004309.1/OG0004315.1/OG0004407.1/OG0004425.1/OG0004439.1/OG0004452.1/OG0004481.1/OG0004609.1/OG0004618.1/OG0004620.1/OG0004664.1/OG0004748.1/OG0004794.1/OG0004818.1/OG0005017.1/OG0005072.1/OG0005116.1/OG0005123.1/OG0005158.1/OG0005284.1/OG0005356.1/OG0005446.1/OG0005466.1/OG0005565.1/OG0005568.1/OG0005580.1/OG0005737.1/OG0005783.1/OG0005795.1/OG0005811.1/OG0005887.1/OG0005943.1/OG0006007.1/OG0006011.1/OG0006033.1/OG0006217.1/OG0006221.1/OG0006236.1/OG0006242.1/OG0006248.1/OG0006251.1/OG0006307.1/OG0006329.1/OG0006422.1/OG0006480.1/OG0006659.1/OG0006867.1/OG0006889.1/OG0006915.1/OG0006935.1/OG0007208.1/OG0008029.1</t>
  </si>
  <si>
    <t>OG0001609.1/OG0001940.1/OG0001966.2/OG0001966.1/OG0002032.1/OG0002032.2/OG0002073.1/OG0002073.2/OG0002145.1/OG0002282.1/OG0002646.1/OG0003077.2/OG0003077.1/OG0003238.1/OG0003335.1/OG0003415.1/OG0003542.1/OG0003681.1/OG0003735.1/OG0003998.1/OG0004040.1/OG0004052.1/OG0004054.1/OG0004096.1/OG0004390.1/OG0004401.1/OG0004688.1/OG0005288.1/OG0005534.1/OG0005582.1/OG0005703.1/OG0005846.1/OG0006227.1/OG0006467.1/OG0008043.1/OG0010621.1</t>
  </si>
  <si>
    <t>OG0000512.1/OG0000512.8/OG0000512.3/OG0000512.7/OG0000512.9/OG0000512.5/OG0000512.6/OG0000512.4/OG0000512.2/OG0002231.1/OG0002231.2</t>
  </si>
  <si>
    <t>OG0006227.1/OG0009049.1</t>
  </si>
  <si>
    <t>OG0000833.2/OG0000833.1/OG0004794.1/OG0004818.1/OG0005072.1</t>
  </si>
  <si>
    <t>OG0001247.1/OG0001247.2</t>
  </si>
  <si>
    <t>OG0006750.1</t>
  </si>
  <si>
    <t>OG0000904.2/OG0000904.3/OG0000904.1/OG0004048.1</t>
  </si>
  <si>
    <t>OG0000266.6/OG0000266.3/OG0000266.5/OG0000266.1/OG0000266.2/OG0000266.4/OG0000512.1/OG0000512.8/OG0000512.3/OG0000512.7/OG0000512.9/OG0000512.5/OG0000512.6/OG0000512.4/OG0000512.2/OG0001215.1/OG0001215.2/OG0001453.2/OG0001453.1/OG0001626.1/OG0001626.2/OG0001696.1/OG0001696.2/OG0002830.1/OG0003293.1/OG0003568.2/OG0003568.1/OG0004117.2/OG0004117.1/OG0004126.1/OG0004500.1/OG0004784.1/OG0005069.1/OG0005197.1/OG0005197.3/OG0005197.2/OG0005373.1/OG0005474.1/OG0005794.1/OG0005991.1/OG0006049.1/OG0006397.1/OG0006834.1/OG0007000.1/OG0007225.1/OG0007594.1/OG0007882.1/OG0009377.1</t>
  </si>
  <si>
    <t>OG0000479.2/OG0000479.1/OG0000553.2/OG0000553.3/OG0000553.1/OG0000553.4/OG0000622.1/OG0000887.2/OG0000887.1/OG0000977.1/OG0001471.2/OG0001471.1/OG0001609.1/OG0001822.1/OG0001822.2/OG0002053.1/OG0002264.1/OG0002480.1/OG0002616.1/OG0004002.1/OG0004012.1/OG0004114.1/OG0004696.1/OG0004941.1/OG0005366.1/OG0005456.1/OG0005516.1/OG0005729.1/OG0005842.1/OG0005886.1/OG0005907.1/OG0005951.1/OG0006285.1/OG0006408.1/OG0006598.1/OG0006771.1/OG0006856.1/OG0006957.1/OG0006969.1/OG0007185.1/OG0007190.1/OG0007318.1/OG0007379.1/OG0007412.1/OG0007586.1/OG0007681.1/OG0008022.1/OG0008078.1/OG0008809.1/OG0010016.1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</si>
  <si>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0000053.9/OG0000053.10/OG0000053.2/OG0000053.7/OG0000053.12/OG0000053.4/OG0000053.1/OG0000053.6/OG0000053.11/OG0000053.8/OG0000053.5/OG0000053.3/OG0000058.8/OG0000058.5/OG0000058.6/OG0000058.4/OG0000058.3/OG0000058.9/OG0000058.7/OG0000058.10/OG0000058.1/OG0000058.2/OG0000067.5/OG0000067.4/OG0000067.9/OG0000067.2/OG0000067.8/OG0000067.6/OG0000067.7/OG0000067.3/OG0000067.1/OG0000071.1/OG0000071.5/OG0000071.11/OG0000071.7/OG0000071.9/OG0000071.2/OG0000071.6/OG0000071.10/OG0000071.3/OG0000071.8/OG0000071.4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0000125.4/OG0000125.3/OG0000125.7/OG0000125.5/OG0000125.1/OG0000125.2/OG0000125.6/OG0000126.3/OG0000126.2/OG0000126.8/OG0000126.6/OG0000126.5/OG0000126.1/OG0000126.4/OG0000126.7/OG0000127.2/OG0000127.3/OG0000127.1/OG0000127.5/OG0000127.4/OG0000127.6/OG0000129.3/OG0000129.6/OG0000129.5/OG0000129.4/OG0000129.1/OG0000129.2/OG0000130.5/OG0000130.4/OG0000130.7/OG0000130.6/OG0000130.3/OG0000130.2/OG0000130.1/OG0000131.4/OG0000131.6/OG0000131.2/OG0000131.1/OG0000131.3/OG0000131.5/OG0000131.7/OG0000142.2/OG0000142.1/OG0000142.3/OG0000143.2/OG0000143.3/OG0000143.1/OG0000143.4/OG0000146.3/OG0000146.2/OG0000146.5/OG0000146.1/OG0000146.7/OG0000146.6/OG0000146.4/OG0000148.3/OG0000148.6/OG0000148.5/OG0000148.2/OG0000148.4/OG0000148.1/OG0000153.5/OG0000153.4/OG0000153.3/OG0000153.1/OG0000153.2/OG0000155.5/OG0000155.4/OG0000155.3/OG0000155.1/OG0000155.6/OG0000155.2/OG0000156.4/OG0000156.5/OG0000156.3/OG0000156.1/OG0000156.2/OG0000156.6/OG0000168.1/OG0000168.4/OG0000168.2/OG0000168.3/OG0000168.5/OG0000173.4/OG0000173.2/OG0000173.3/OG0000173.1/OG0000175.3/OG0000175.1/OG0000175.2/OG0000175.6/OG0000175.5/OG0000175.4/OG0000178.3/OG0000178.6/OG0000178.4/OG0000178.5/OG0000178.1/OG0000178.2/OG0000180.6/OG0000180.4/OG0000180.3/OG0000180.2/OG0000180.5/OG0000180.1/OG0000182.3/OG0000182.5/OG0000182.2/OG0000182.6/OG0000182.1/OG0000182.4/OG0000188.4/OG0000188.3/OG0000188.1/OG0000188.2/OG0000192.1/OG0000192.2/OG0000192.5/OG0000192.4/OG0000192.3/OG0000193.1/OG0000193.2/OG0000193.5/OG0000193.4/OG0000193.3/OG0000196.3/OG0000196.5/OG0000196.4/OG0000196.1/OG0000196.2/OG0000203.1/OG0000203.3/OG0000203.5/OG0000203.2/OG0000203.4/OG0000205.5/OG0000205.2/OG0000205.7/OG0000205.3/OG0000205.1/OG0000205.4/OG0000205.6/OG0000208.2/OG0000208.1/OG0000208.4/OG0000208.3/OG0000212.5/OG0000212.1/OG0000212.3/OG0000212.2/OG0000212.4/OG0000214.1/OG0000214.3/OG0000214.4/OG0000214.2/OG0000214.5/OG0000218.4/OG0000218.2/OG0000218.1/OG0000218.3/OG0000218.5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0000295.1/OG0000295.2/OG0000295.3/OG0000295.4/OG0000296.1/OG0000296.2/OG0000296.3/OG0000306.4/OG0000306.1/OG0000306.2/OG0000306.3/OG0000315.1/OG0000315.2/OG0000315.3/OG0000315.4/OG0000321.4/OG0000321.2/OG0000321.1/OG0000321.3/OG0000326.2/OG0000326.1/OG0000326.4/OG0000326.3/OG0000331.1/OG0000331.3/OG0000331.2/OG0000331.4/OG0000332.3/OG0000332.2/OG0000332.1/OG0000337.3/OG0000337.1/OG0000337.2/OG0000339.3/OG0000339.2/OG0000339.4/OG0000339.1/OG0000340.4/OG0000340.1/OG0000340.3/OG0000340.2/OG0000363.4/OG0000363.1/OG0000363.2/OG0000363.3/OG0000367.2/OG0000367.1/OG0000367.3/OG0000367.4/OG0000368.2/OG0000368.3/OG0000368.1/OG0000372.5/OG0000372.3/OG0000372.4/OG0000372.1/OG0000372.2/OG0000373.2/OG0000373.1/OG0000373.3/OG0000373.4/OG0000385.3/OG0000385.1/OG0000385.2/OG0000395.1/OG0000395.2/OG0000395.3/OG0000398.2/OG0000398.1/OG0000398.3/OG0000401.3/OG0000401.1/OG0000401.2/OG0000416.1/OG0000416.4/OG0000416.2/OG0000416.3/OG0000424.2/OG0000424.1/OG0000435.3/OG0000435.2/OG0000435.1/OG0000436.3/OG0000436.1/OG0000436.2/OG0000445.2/OG0000445.3/OG0000445.1/OG0000458.1/OG0000458.3/OG0000458.4/OG0000458.2/OG0000475.2/OG0000475.3/OG0000475.1/OG0000477.2/OG0000477.3/OG0000477.4/OG0000477.1/OG0000492.1/OG0000492.3/OG0000492.2/OG0000508.3/OG0000508.1/OG0000508.2/OG0000523.2/OG0000523.3/OG0000523.1/OG0000533.2/OG0000533.3/OG0000533.4/OG0000533.1/OG0000537.3/OG0000537.1/OG0000537.2/OG0000548.2/OG0000548.1/OG0000548.3/OG0000567.1/OG0000567.3/OG0000567.2/OG0000585.1/OG0000585.2/OG0000594.1/OG0000594.2/OG0000594.3/OG0000594.4/OG0000614.3/OG0000614.2/OG0000614.1/OG0000616.2/OG0000616.1/OG0000616.3/OG0000617.1/OG0000617.2/OG0000617.3/OG0000621.3/OG0000621.4/OG0000621.1/OG0000621.2/OG0000623.1/OG0000623.2/OG0000631.2/OG0000631.1/OG0000631.3/OG0000632.1/OG0000632.2/OG0000635.1/OG0000635.2/OG0000650.1/OG0000650.2/OG0000650.3/OG0000654.2/OG0000654.3/OG0000654.1/OG0000655.1/OG0000655.2/OG0000670.2/OG0000670.1/OG0000672.2/OG0000672.1/OG0000673.2/OG0000673.1/OG0000690.2/OG0000690.1/OG0000762.3/OG0000762.1/OG0000762.2/OG0000764.1/OG0000764.2/OG0000764.3/OG0000769.2/OG0000769.1/OG0000788.1/OG0000788.2/OG0000809.3/OG0000809.1/OG0000809.2/OG0000813.2/OG0000813.1/OG0000836.3/OG0000836.2/OG0000836.1/OG0000859.1/OG0000859.2/OG0000859.3/OG0000860.1/OG0000860.2/OG0000860.3/OG0000863.1/OG0000863.2/OG0000866.3/OG0000866.2/OG0000866.1/OG0000868.2/OG0000868.1/OG0000868.3/OG0000878.2/OG0000878.1/OG0000878.3/OG0000894.1/OG0000894.2/OG0000912.1/OG0000912.2/OG0000918.2/OG0000918.3/OG0000918.1/OG0000923.1/OG0000923.2/OG0000934.3/OG0000934.1/OG0000934.2/OG0000947.1/OG0000947.2/OG0000949.1/OG0000949.2/OG0000953.1/OG0000953.2/OG0000969.1/OG0000969.2/OG0000974.1/OG0000974.2/OG0000991.1/OG0000991.2/OG0001005.2/OG0001005.1/OG0001019.1/OG0001019.2/OG0001036.1/OG0001116.2/OG0001116.1/OG0001122.3/OG0001122.1/OG0001122.2/OG0001124.1/OG0001124.2/OG0001163.2/OG0001163.1/OG0001171.2/OG0001171.1/OG0001221.2/OG0001221.1/OG0001229.3/OG0001229.1/OG0001229.2/OG0001249.1/OG0001251.2/OG0001251.1/OG0001263.1/OG0001263.2/OG0001265.2/OG0001265.1/OG0001272.2/OG0001272.1/OG0001296.1/OG0001296.2/OG0001315.2/OG0001315.1/OG0001322.1/OG0001322.2/OG0001371.1/OG0001371.2/OG0001397.1/OG0001397.2/OG0001416.1/OG0001416.2/OG0001417.2/OG0001417.1/OG0001459.1/OG0001459.2/OG0001461.1/OG0001461.2/OG0001465.1/OG0001465.2/OG0001493.1/OG0001493.2/OG0001505.2/OG0001505.1/OG0001515.1/OG0001515.2/OG0001526.2/OG0001526.1/OG0001542.2/OG0001542.1/OG0001547.1/OG0001547.2/OG0001551.1/OG0001574.2/OG0001574.1/OG0001610.1/OG0001621.2/OG0001621.1/OG0001625.1/OG0001625.2/OG0001768.1/OG0001769.2/OG0001769.1/OG0001771.1/OG0001771.2/OG0001776.1/OG0001833.1/OG0001834.1/OG0001844.2/OG0001844.1/OG0001900.1/OG0001923.1/OG0001923.2/OG0001944.1/OG0001946.2/OG0001946.1/OG0001980.1/OG0001980.2/OG0002013.1/OG0002029.1/OG0002029.2/OG0002034.1/OG0002061.1/OG0002077.2/OG0002077.1/OG0002138.2/OG0002138.1/OG0002225.2/OG0002225.1/OG0002242.2/OG0002242.1/OG0002266.1/OG0002274.1/OG0002277.2/OG0002277.1/OG0002294.1/OG0002294.2/OG0002362.1/OG0002383.1/OG0002390.1/OG0002390.2/OG0002395.1/OG0002406.1/OG0002451.1/OG0002451.2/OG0002462.1/OG0002462.2/OG0002488.2/OG0002488.1/OG0002492.1/OG0002499.1/OG0002499.2/OG0002605.1/OG0002605.2/OG0002611.1/OG0002642.1/OG0002642.2/OG0002667.1/OG0002756.1/OG0002757.1/OG0002759.1/OG0002767.1/OG0002782.1/OG0002865.1/OG0002879.2/OG0002879.1/OG0002939.1/OG0002974.1/OG0003048.1/OG0003062.1/OG0003085.1/OG0003089.1/OG0003097.1/OG0003130.1/OG0003230.1/OG0003230.2/OG0003262.1/OG0003299.1/OG0003389.1/OG0003400.1/OG0003485.1/OG0003494.1/OG0003502.1/OG0003547.1/OG0003554.1/OG0003560.1/OG0003572.1/OG0003573.1/OG0003583.1/OG0003673.1/OG0003695.1/OG0003715.1/OG0003737.1/OG0003740.1/OG0003742.1/OG0003756.1/OG0003817.1/OG0003824.1/OG0003858.1/OG0003945.1/OG0003973.1/OG0004001.1/OG0004006.1/OG0004020.1/OG0004056.1/OG0004073.1/OG0004121.1/OG0004131.1/OG0004141.1/OG0004156.1/OG0004212.2/OG0004212.1/OG0004240.1/OG0004261.1/OG0004272.1/OG0004308.1/OG0004308.2/OG0004313.1/OG0004339.1/OG0004340.1/OG0004346.1/OG0004421.1/OG0004436.1/OG0004468.1/OG0004478.1/OG0004595.1/OG0004621.1/OG0004709.1/OG0004747.1/OG0004754.1/OG0004813.1/OG0004943.1/OG0004969.1/OG0004979.1/OG0004999.1/OG0005105.1/OG0005277.1/OG0005281.1/OG0005291.1/OG0005327.1/OG0005341.1/OG0005350.1/OG0005369.1/OG0005396.1/OG0005407.1/OG0005431.1/OG0005482.1/OG0005569.1/OG0005721.1/OG0005770.1/OG0005789.1/OG0005858.1/OG0005871.1/OG0005902.1/OG0005931.1/OG0006014.1/OG0006032.1/OG0006060.1/OG0006146.1/OG0006161.1/OG0006236.1/OG0006297.1/OG0006315.1/OG0006328.1/OG0006424.1/OG0006436.1/OG0006480.1/OG0006488.1/OG0006505.1/OG0006615.1/OG0006681.1/OG0006717.1/OG0006754.1/OG0006757.1/OG0006792.1/OG0006824.1/OG0006885.1/OG0006891.1/OG0006909.1/OG0006942.1/OG0007143.1/OG0007172.1/OG0007208.1/OG0007249.1/OG0007278.1/OG0007298.1/OG0007323.1/OG0007792.1/OG0007843.1/OG0007848.1/OG0008012.1/OG0008039.1/OG0008097.1/OG0008120.1/OG0008191.1/OG0008363.1/OG0009072.1</t>
  </si>
  <si>
    <t>OG0000860.1/OG0000860.2/OG0000860.3/OG0003230.1/OG0003230.2</t>
  </si>
  <si>
    <t>OG0000553.2/OG0000553.3/OG0000553.1/OG0000553.4/OG0000622.1/OG0000977.1/OG0001609.1/OG0002264.1/OG0004114.1/OG0004696.1/OG0005456.1/OG0005907.1/OG0007412.1/OG0007586.1/OG0008078.1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</si>
  <si>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0000053.9/OG0000053.10/OG0000053.2/OG0000053.7/OG0000053.12/OG0000053.4/OG0000053.1/OG0000053.6/OG0000053.11/OG0000053.8/OG0000053.5/OG0000053.3/OG0000058.8/OG0000058.5/OG0000058.6/OG0000058.4/OG0000058.3/OG0000058.9/OG0000058.7/OG0000058.10/OG0000058.1/OG0000058.2/OG0000067.5/OG0000067.4/OG0000067.9/OG0000067.2/OG0000067.8/OG0000067.6/OG0000067.7/OG0000067.3/OG0000067.1/OG0000081.3/OG0000081.9/OG0000081.8/OG0000081.5/OG0000081.4/OG0000081.1/OG0000081.6/OG0000081.7/OG0000081.2/OG0000104.6/OG0000104.4/OG0000104.5/OG0000104.2/OG0000104.1/OG0000104.3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0000142.2/OG0000142.1/OG0000142.3/OG0000143.2/OG0000143.3/OG0000143.1/OG0000143.4/OG0000148.3/OG0000148.6/OG0000148.5/OG0000148.2/OG0000148.4/OG0000148.1/OG0000155.5/OG0000155.4/OG0000155.3/OG0000155.1/OG0000155.6/OG0000155.2/OG0000168.1/OG0000168.4/OG0000168.2/OG0000168.3/OG0000168.5/OG0000175.3/OG0000175.1/OG0000175.2/OG0000175.6/OG0000175.5/OG0000175.4/OG0000178.3/OG0000178.6/OG0000178.4/OG0000178.5/OG0000178.1/OG0000178.2/OG0000180.6/OG0000180.4/OG0000180.3/OG0000180.2/OG0000180.5/OG0000180.1/OG0000192.1/OG0000192.2/OG0000192.5/OG0000192.4/OG0000192.3/OG0000193.1/OG0000193.2/OG0000193.5/OG0000193.4/OG0000193.3/OG0000196.3/OG0000196.5/OG0000196.4/OG0000196.1/OG0000196.2/OG0000203.1/OG0000203.3/OG0000203.5/OG0000203.2/OG0000203.4/OG0000212.5/OG0000212.1/OG0000212.3/OG0000212.2/OG0000212.4/OG0000214.1/OG0000214.3/OG0000214.4/OG0000214.2/OG0000214.5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0000295.1/OG0000295.2/OG0000295.3/OG0000295.4/OG0000296.1/OG0000296.2/OG0000296.3/OG0000315.1/OG0000315.2/OG0000315.3/OG0000315.4/OG0000326.2/OG0000326.1/OG0000326.4/OG0000326.3/OG0000332.3/OG0000332.2/OG0000332.1/OG0000339.3/OG0000339.2/OG0000339.4/OG0000339.1/OG0000340.4/OG0000340.1/OG0000340.3/OG0000340.2/OG0000363.4/OG0000363.1/OG0000363.2/OG0000363.3/OG0000367.2/OG0000367.1/OG0000367.3/OG0000367.4/OG0000368.2/OG0000368.3/OG0000368.1/OG0000373.2/OG0000373.1/OG0000373.3/OG0000373.4/OG0000398.2/OG0000398.1/OG0000398.3/OG0000401.3/OG0000401.1/OG0000401.2/OG0000424.2/OG0000424.1/OG0000445.2/OG0000445.3/OG0000445.1/OG0000458.1/OG0000458.3/OG0000458.4/OG0000458.2/OG0000475.2/OG0000475.3/OG0000475.1/OG0000477.2/OG0000477.3/OG0000477.4/OG0000477.1/OG0000508.3/OG0000508.1/OG0000508.2/OG0000523.2/OG0000523.3/OG0000523.1/OG0000533.2/OG0000533.3/OG0000533.4/OG0000533.1/OG0000537.3/OG0000537.1/OG0000537.2/OG0000548.2/OG0000548.1/OG0000548.3/OG0000567.1/OG0000567.3/OG0000567.2/OG0000585.1/OG0000585.2/OG0000594.1/OG0000594.2/OG0000594.3/OG0000594.4/OG0000616.2/OG0000616.1/OG0000616.3/OG0000617.1/OG0000617.2/OG0000617.3/OG0000632.1/OG0000632.2/OG0000635.1/OG0000635.2/OG0000655.1/OG0000655.2/OG0000672.2/OG0000672.1/OG0000690.2/OG0000690.1/OG0000762.3/OG0000762.1/OG0000762.2/OG0000764.1/OG0000764.2/OG0000764.3/OG0000788.1/OG0000788.2/OG0000809.3/OG0000809.1/OG0000809.2/OG0000836.3/OG0000836.2/OG0000836.1/OG0000859.1/OG0000859.2/OG0000859.3/OG0000860.1/OG0000860.2/OG0000860.3/OG0000863.1/OG0000863.2/OG0000868.2/OG0000868.1/OG0000868.3/OG0000878.2/OG0000878.1/OG0000878.3/OG0000912.1/OG0000912.2/OG0000918.2/OG0000918.3/OG0000918.1/OG0000934.3/OG0000934.1/OG0000934.2/OG0000947.1/OG0000947.2/OG0000949.1/OG0000949.2/OG0000953.1/OG0000953.2/OG0000974.1/OG0000974.2/OG0000991.1/OG0000991.2/OG0001019.1/OG0001019.2/OG0001036.1/OG0001116.2/OG0001116.1/OG0001124.1/OG0001124.2/OG0001171.2/OG0001171.1/OG0001249.1/OG0001263.1/OG0001263.2/OG0001296.1/OG0001296.2/OG0001371.1/OG0001371.2/OG0001417.2/OG0001417.1/OG0001461.1/OG0001461.2/OG0001465.1/OG0001465.2/OG0001493.1/OG0001493.2/OG0001505.2/OG0001505.1/OG0001515.1/OG0001515.2/OG0001526.2/OG0001526.1/OG0001542.2/OG0001542.1/OG0001547.1/OG0001547.2/OG0001551.1/OG0001610.1/OG0001621.2/OG0001621.1/OG0001771.1/OG0001771.2/OG0001833.1/OG0001844.2/OG0001844.1/OG0002013.1/OG0002034.1/OG0002061.1/OG0002242.2/OG0002242.1/OG0002277.2/OG0002277.1/OG0002362.1/OG0002383.1/OG0002406.1/OG0002462.1/OG0002462.2/OG0002488.2/OG0002488.1/OG0002605.1/OG0002605.2/OG0002611.1/OG0002757.1/OG0002759.1/OG0002865.1/OG0002939.1/OG0002974.1/OG0003130.1/OG0003230.1/OG0003230.2/OG0003262.1/OG0003400.1/OG0003485.1/OG0003554.1/OG0003695.1/OG0003945.1/OG0003973.1/OG0004156.1/OG0004212.2/OG0004212.1/OG0004621.1/OG0005291.1/OG0006014.1/OG0006146.1/OG0006236.1/OG0006480.1/OG0006488.1</t>
  </si>
  <si>
    <t>OG0000125.4/OG0000125.3/OG0000125.7/OG0000125.5/OG0000125.1/OG0000125.2/OG0000125.6/OG0000146.3/OG0000146.2/OG0000146.5/OG0000146.1/OG0000146.7/OG0000146.6/OG0000146.4/OG0000173.4/OG0000173.2/OG0000173.3/OG0000173.1/OG0000416.1/OG0000416.4/OG0000416.2/OG0000416.3/OG0001397.1/OG0001397.2/OG0002138.2/OG0002138.1/OG0002756.1/OG0002879.2/OG0002879.1/OG0003502.1/OG0003824.1/OG0004421.1/OG0004468.1/OG0004478.1/OG0004595.1/OG0004969.1/OG0004999.1/OG0005281.1/OG0005770.1/OG0005858.1/OG0005902.1/OG0006424.1/OG0006436.1/OG0006505.1/OG0006681.1/OG0006717.1/OG0006792.1/OG0006885.1/OG0006909.1/OG0007172.1/OG0007208.1/OG0007278.1/OG0007323.1/OG0007843.1/OG0008039.1/OG0008120.1</t>
  </si>
  <si>
    <t>OG0005794.1/OG0007000.1</t>
  </si>
  <si>
    <t>OG0000067.5/OG0000067.4/OG0000067.9/OG0000067.2/OG0000067.8/OG0000067.6/OG0000067.7/OG0000067.3/OG0000067.1/OG0000236.3/OG0000236.2/OG0000236.1/OG0003230.1/OG0003230.2</t>
  </si>
  <si>
    <t>OG0000351.4/OG0000351.3/OG0000351.1/OG0000351.2/OG0000449.3/OG0000449.1/OG0000449.2/OG0001084.2/OG0001084.1/OG0001368.2/OG0001368.1/OG0001757.2/OG0001757.1/OG0001942.1/OG0001942.2/OG0002221.1/OG0002515.1/OG0002625.1/OG0002649.1/OG0002870.1/OG0003068.1/OG0003210.1/OG0004146.1/OG0004309.1/OG0004440.1/OG0006320.1</t>
  </si>
  <si>
    <t>OG0001249.1/OG0001833.1/OG0003400.1/OG0003973.1</t>
  </si>
  <si>
    <t>OG0005456.1</t>
  </si>
  <si>
    <t>OG0000074.1/OG0000074.8/OG0000074.3/OG0000074.2/OG0000074.6/OG0000074.5/OG0000074.7/OG0000074.4/OG0000318.4/OG0000318.2/OG0000318.1/OG0000318.3/OG0000613.1/OG0000613.3/OG0000613.2/OG0000618.2/OG0000618.1/OG0000618.3/OG0000828.1/OG0000828.2/OG0000890.3/OG0000890.2/OG0000890.1/OG0001087.1/OG0001087.2/OG0001173.2/OG0001173.1/OG0002443.2/OG0002443.1/OG0003190.1/OG0003528.1/OG0003584.1/OG0003718.1/OG0004207.1/OG0004251.1/OG0004400.1/OG0004408.1/OG0004433.1/OG0004665.1/OG0005091.1/OG0005238.1/OG0005273.1/OG0005284.1/OG0005413.1/OG0005466.1/OG0005677.1/OG0005871.1/OG0005932.1/OG0006008.1/OG0006152.1/OG0006294.1/OG0006364.1/OG0006381.1/OG0006846.1/OG0008035.1/OG0008434.1/OG0008551.1/OG0008782.1</t>
  </si>
  <si>
    <t>OG0004040.1/OG0004401.1/OG0004702.1/OG0006064.1/OG0006257.1/OG0006813.1/OG0006910.1/OG0007127.1/OG0007826.1/OG0007981.1/OG0008019.1/OG0008098.1/OG0008519.1</t>
  </si>
  <si>
    <t>OG0003350.1/OG0005695.1/OG0006290.1/OG0006594.1/OG0007144.1/OG0007344.1</t>
  </si>
  <si>
    <t>OG0003326.1/OG0004591.1</t>
  </si>
  <si>
    <t>OG0000047.2/OG0000047.3/OG0000047.7/OG0000047.1/OG0000047.4/OG0000047.5/OG0000047.6/OG0000172.3/OG0000172.4/OG0000172.2/OG0000172.1/OG0000273.1/OG0000273.5/OG0000273.4/OG0000273.2/OG0000273.3/OG0000299.2/OG0000299.4/OG0000299.3/OG0000299.1/OG0000331.1/OG0000331.3/OG0000331.2/OG0000331.4/OG0000416.1/OG0000416.4/OG0000416.2/OG0000416.3/OG0000436.3/OG0000436.1/OG0000436.2/OG0000811.2/OG0000811.3/OG0000811.1/OG0000868.2/OG0000868.1/OG0000868.3/OG0000892.1/OG0000892.2/OG0000923.1/OG0000923.2/OG0001077.2/OG0001077.1/OG0001275.2/OG0001275.1/OG0001313.2/OG0001313.1/OG0002101.1/OG0002101.2/OG0002276.1/OG0002351.1/OG0003280.1/OG0003543.1/OG0004210.1/OG0005072.1/OG0006867.1/OG0008542.1</t>
  </si>
  <si>
    <t>OG0000047.2/OG0000047.3/OG0000047.7/OG0000047.1/OG0000047.4/OG0000047.5/OG0000047.6/OG0000196.3/OG0000196.5/OG0000196.4/OG0000196.1/OG0000196.2/OG0000331.1/OG0000331.3/OG0000331.2/OG0000331.4/OG0000436.3/OG0000436.1/OG0000436.2/OG0000868.2/OG0000868.1/OG0000868.3/OG0000917.2/OG0000917.1/OG0000923.1/OG0000923.2/OG0002870.1/OG0003433.1/OG0005043.1/OG0005072.1/OG0005092.1/OG0007157.1</t>
  </si>
  <si>
    <t>OG0000368.2/OG0000368.3/OG0000368.1/OG0000418.4/OG0000418.3/OG0000418.2/OG0000418.1</t>
  </si>
  <si>
    <t>OG0000047.2/OG0000047.3/OG0000047.7/OG0000047.1/OG0000047.4/OG0000047.5/OG0000047.6/OG0000331.1/OG0000331.3/OG0000331.2/OG0000331.4/OG0000436.3/OG0000436.1/OG0000436.2/OG0000868.2/OG0000868.1/OG0000868.3/OG0000923.1/OG0000923.2/OG0005072.1</t>
  </si>
  <si>
    <t>OG0005072.1</t>
  </si>
  <si>
    <t>OG0003699.1/OG0005653.1/OG0007766.1/OG0007803.1</t>
  </si>
  <si>
    <t>OG0007186.1/OG0007622.1</t>
  </si>
  <si>
    <t>OG0003944.1/OG0004360.1/OG0007458.1/OG0010101.1</t>
  </si>
  <si>
    <t>OG0002913.1/OG0003136.1/OG0004390.1/OG0004438.1/OG0005093.1/OG0005122.1/OG0005889.1/OG0005895.1/OG0006022.1/OG0006043.1/OG0006265.1/OG0007101.1/OG0007639.1/OG0008180.1/OG0008715.1/OG0009359.1</t>
  </si>
  <si>
    <t>OG0000519.3/OG0000519.1/OG0000519.2/OG0000811.2/OG0000811.3/OG0000811.1/OG0000854.1/OG0000854.2/OG0001026.1/OG0001026.2/OG0001148.2/OG0001148.1/OG0001275.2/OG0001275.1/OG0001368.2/OG0001368.1/OG0001450.1/OG0001450.2/OG0001620.1/OG0001630.1/OG0001630.2/OG0001665.2/OG0001665.1/OG0001845.1/OG0001845.2/OG0001848.2/OG0001848.1/OG0001956.1/OG0001970.1/OG0001970.2/OG0002027.1/OG0002027.2/OG0002036.1/OG0002079.1/OG0002113.1/OG0002149.2/OG0002149.1/OG0002153.1/OG0002158.2/OG0002158.1/OG0002161.1/OG0002161.2/OG0002165.1/OG0002281.1/OG0002281.2/OG0002296.1/OG0002298.1/OG0002340.1/OG0002340.2/OG0002451.1/OG0002451.2/OG0002472.1/OG0002483.1/OG0002504.2/OG0002504.1/OG0002585.1/OG0002612.2/OG0002612.1/OG0002663.1/OG0002786.1/OG0002915.1/OG0002931.1/OG0002947.2/OG0002947.1/OG0002959.1/OG0003066.1/OG0003088.1/OG0003091.1/OG0003144.1/OG0003260.1/OG0003274.1/OG0003278.1/OG0003289.1/OG0003332.1/OG0003428.1/OG0003536.1/OG0003575.1/OG0003579.1/OG0003584.1/OG0003687.1/OG0003740.1/OG0003753.1/OG0003769.1/OG0003782.1/OG0003835.1/OG0003856.1/OG0004008.1/OG0004020.1/OG0004032.1/OG0004042.1/OG0004066.1/OG0004077.1/OG0004088.1/OG0004149.1/OG0004309.1/OG0004316.1/OG0004347.1/OG0004664.1/OG0004724.1/OG0004933.1/OG0005036.1/OG0005100.1/OG0005137.1/OG0005173.1/OG0005339.1/OG0005401.1/OG0005489.1/OG0005772.1/OG0005786.1/OG0005832.1/OG0005973.1/OG0005984.1/OG0006011.1/OG0006181.1/OG0006269.1/OG0006271.1/OG0006329.1/OG0006350.1/OG0006357.1/OG0006440.1/OG0006463.1/OG0006481.1/OG0006690.1/OG0006775.1/OG0006785.1/OG0006913.1/OG0006958.1/OG0007364.1/OG0007660.1/OG0007723.1</t>
  </si>
  <si>
    <t>OG0000143.2/OG0000143.3/OG0000143.1/OG0000143.4/OG0000148.3/OG0000148.6/OG0000148.5/OG0000148.2/OG0000148.4/OG0000148.1/OG0000257.3/OG0000257.1/OG0000257.2/OG0000332.3/OG0000332.2/OG0000332.1/OG0000538.3/OG0000538.2/OG0000538.4/OG0000538.1/OG0001249.1/OG0003491.1</t>
  </si>
  <si>
    <t>OG0000148.3/OG0000148.6/OG0000148.5/OG0000148.2/OG0000148.4/OG0000148.1/OG0000257.3/OG0000257.1/OG0000257.2/OG0000538.3/OG0000538.2/OG0000538.4/OG0000538.1/OG0001249.1</t>
  </si>
  <si>
    <t>OG0000148.3/OG0000148.6/OG0000148.5/OG0000148.2/OG0000148.4/OG0000148.1/OG0000257.3/OG0000257.1/OG0000257.2/OG0000538.3/OG0000538.2/OG0000538.4/OG0000538.1</t>
  </si>
  <si>
    <t>OG0002817.2/OG0002817.1/OG0007609.1</t>
  </si>
  <si>
    <t>OG0000050.7/OG0000050.8/OG0000050.1/OG0000050.6/OG0000050.10/OG0000050.5/OG0000050.11/OG0000050.9/OG0000050.3/OG0000050.2/OG0000050.4/OG0000168.1/OG0000168.4/OG0000168.2/OG0000168.3/OG0000168.5/OG0000635.1/OG0000635.2/OG0000892.1/OG0000892.2/OG0001683.2/OG0001683.1/OG0001900.1/OG0002475.1/OG0002822.1/OG0002885.1/OG0005580.1</t>
  </si>
  <si>
    <t>OG0004094.1/OG0005537.1</t>
  </si>
  <si>
    <t>OG0003699.1/OG0005073.1/OG0005653.1/OG0005879.1/OG0006656.1/OG0007766.1</t>
  </si>
  <si>
    <t>OG0000103.5/OG0000103.8/OG0000103.7/OG0000103.2/OG0000103.6/OG0000103.1/OG0000103.9/OG0000103.3/OG0000103.4/OG0000153.5/OG0000153.4/OG0000153.3/OG0000153.1/OG0000153.2/OG0000337.3/OG0000337.1/OG0000337.2/OG0000416.1/OG0000416.4/OG0000416.2/OG0000416.3/OG0000436.3/OG0000436.1/OG0000436.2/OG0000923.1/OG0000923.2/OG0000969.1/OG0000969.2/OG0001946.2/OG0001946.1/OG0002077.2/OG0002077.1/OG0002782.1/OG0002879.2/OG0002879.1/OG0004141.1/OG0004240.1/OG0004272.1/OG0004339.1/OG0004747.1/OG0005350.1/OG0005721.1/OG0005931.1/OG0006161.1/OG0006717.1/OG0006757.1/OG0006891.1/OG0006942.1/OG0007208.1/OG0007278.1/OG0007848.1/OG0008039.1</t>
  </si>
  <si>
    <t>OG0005474.1/OG0005794.1/OG0006397.1/OG0007000.1</t>
  </si>
  <si>
    <t>OG0005907.1/OG0006771.1/OG0006969.1/OG0007318.1/OG0007379.1/OG0008022.1/OG0008078.1/OG0010016.1</t>
  </si>
  <si>
    <t>OG0005474.1/OG0005794.1/OG0006397.1</t>
  </si>
  <si>
    <t>OG0000103.5/OG0000103.8/OG0000103.7/OG0000103.2/OG0000103.6/OG0000103.1/OG0000103.9/OG0000103.3/OG0000103.4/OG0000153.5/OG0000153.4/OG0000153.3/OG0000153.1/OG0000153.2/OG0000337.3/OG0000337.1/OG0000337.2/OG0000416.1/OG0000416.4/OG0000416.2/OG0000416.3/OG0000436.3/OG0000436.1/OG0000436.2/OG0000923.1/OG0000923.2/OG0000969.1/OG0000969.2/OG0001946.2/OG0001946.1/OG0002077.2/OG0002077.1/OG0002782.1/OG0002879.2/OG0002879.1/OG0004141.1/OG0004272.1/OG0004339.1/OG0004747.1/OG0005350.1/OG0005721.1/OG0005931.1/OG0006161.1/OG0006717.1/OG0006757.1/OG0006891.1/OG0006942.1/OG0007208.1/OG0007278.1/OG0007848.1/OG0008039.1</t>
  </si>
  <si>
    <t>OG0010016.1</t>
  </si>
  <si>
    <t>OG0002782.1/OG0004272.1/OG0005931.1/OG0006161.1</t>
  </si>
  <si>
    <t>OG0004141.1/OG0004240.1/OG0004339.1/OG0004747.1/OG0005721.1/OG0006942.1</t>
  </si>
  <si>
    <t>OG0004141.1/OG0004339.1/OG0004747.1/OG0005721.1/OG0006942.1</t>
  </si>
  <si>
    <t>OG0000294.3/OG0000294.4/OG0000294.1/OG0000294.5/OG0000294.2/OG0004642.1/OG0004767.1</t>
  </si>
  <si>
    <t>OG0004767.1</t>
  </si>
  <si>
    <t>OG0000266.6/OG0000266.3/OG0000266.5/OG0000266.1/OG0000266.2/OG0000266.4/OG0000377.1/OG0000377.3/OG0000377.2/OG0000572.2/OG0000572.1/OG0000821.1/OG0000821.3/OG0000821.2/OG0001000.1/OG0001000.2/OG0001573.1/OG0001632.1/OG0001795.2/OG0001795.1/OG0001920.1/OG0002011.1/OG0002011.2/OG0002181.1/OG0002181.2/OG0002186.1/OG0002287.1/OG0002306.2/OG0002306.1/OG0002527.1/OG0002593.1/OG0002658.1/OG0002724.1/OG0002813.1/OG0002817.2/OG0002817.1/OG0002831.1/OG0002905.1/OG0003293.1/OG0003315.1/OG0003315.2/OG0003350.1/OG0003353.1/OG0003447.1/OG0003454.1/OG0003568.2/OG0003568.1/OG0003671.1/OG0003874.1/OG0003959.1/OG0003960.1/OG0004075.1/OG0004150.1/OG0004381.1/OG0004446.1/OG0004501.1/OG0004638.1/OG0004687.1/OG0004687.2/OG0004706.1/OG0004837.1/OG0004956.1/OG0004966.1/OG0005069.1/OG0005125.1/OG0005129.1/OG0005190.1/OG0005439.1/OG0005449.2/OG0005449.1/OG0005518.1/OG0005548.1/OG0005562.1/OG0005572.1/OG0005576.1/OG0005596.1/OG0005605.1/OG0005606.1/OG0005609.1/OG0005695.1/OG0005706.1/OG0005715.1/OG0005776.1/OG0005803.1/OG0005810.1/OG0005822.1/OG0006078.1/OG0006184.1/OG0006225.1/OG0006389.1/OG0006392.1/OG0006412.1/OG0006594.1/OG0006836.1/OG0006883.1/OG0006964.1/OG0007144.1/OG0007225.1/OG0007344.1/OG0007360.1/OG0007366.1/OG0007441.1/OG0007459.1/OG0007594.1/OG0007602.1/OG0007786.1/OG0007859.1/OG0008059.1/OG0008116.1/OG0008269.1/OG0008563.1/OG0008623.1/OG0008786.1/OG0009154.1/OG0009738.1/OG0010076.1</t>
  </si>
  <si>
    <t>OG0000407.6/OG0000407.3/OG0000407.1/OG0000407.5/OG0000407.4/OG0000407.2/OG0001046.2/OG0001046.1/OG0001104.2/OG0001104.1/OG0001362.2/OG0001362.1/OG0001662.2/OG0001662.1/OG0001686.1/OG0001686.2/OG0001862.2/OG0001862.1/OG0001924.1/OG0001940.1/OG0002019.1/OG0002032.1/OG0002032.2/OG0002073.1/OG0002073.2/OG0002078.2/OG0002078.1/OG0002117.1/OG0002132.2/OG0002132.1/OG0002145.1/OG0002168.1/OG0002257.2/OG0002257.1/OG0002270.1/OG0002270.2/OG0002382.1/OG0002444.1/OG0002633.1/OG0002646.1/OG0002952.2/OG0002952.1/OG0003125.1/OG0003151.1/OG0003160.1/OG0003220.1/OG0003238.1/OG0003257.1/OG0003335.1/OG0003339.1/OG0003415.1/OG0003578.1/OG0003596.1/OG0003672.1/OG0003688.1/OG0003729.1/OG0003735.1/OG0003832.1/OG0004096.1/OG0004278.1/OG0004280.1/OG0004410.1/OG0004456.1/OG0004488.1/OG0004598.1/OG0004681.1/OG0004698.1/OG0004702.1/OG0004712.1/OG0004737.1/OG0004744.1/OG0004769.1/OG0004779.1/OG0004795.1/OG0004808.1/OG0004905.1/OG0004911.1/OG0004945.1/OG0005031.1/OG0005034.1/OG0005056.1/OG0005060.1/OG0005075.1/OG0005113.1/OG0005340.1/OG0005376.1/OG0005422.1/OG0005427.1/OG0005481.1/OG0005534.1/OG0005582.1/OG0005829.1/OG0005897.1/OG0005907.1/OG0006064.1/OG0006227.1/OG0006253.1/OG0006257.1/OG0006264.1/OG0006406.1/OG0006462.1/OG0006475.1/OG0006495.1/OG0006654.1/OG0006708.1/OG0006735.1/OG0006750.1/OG0006771.1/OG0006781.1/OG0006786.1/OG0006855.1/OG0006857.1/OG0006865.1/OG0006940.1/OG0006951.1/OG0007155.1/OG0007234.1/OG0007281.1/OG0007355.1/OG0007357.1/OG0007385.1/OG0007387.1/OG0007666.1/OG0007678.1/OG0007707.1/OG0007709.1/OG0007751.1/OG0007782.1/OG0007790.1/OG0007791.1/OG0007826.1/OG0008011.1/OG0008019.1/OG0008049.1/OG0008056.1/OG0008098.1/OG0008107.1/OG0008165.1/OG0008221.1/OG0008394.1/OG0008465.1/OG0008493.1/OG0008519.1/OG0008529.1/OG0008530.1/OG0008552.1/OG0008853.1/OG0009053.1/OG0009118.1/OG0009119.1/OG0009284.1/OG0009685.1/OG0009699.1/OG0010621.1/OG0010668.1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</si>
  <si>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0000119.6/OG0000119.1/OG0000119.5/OG0000119.4/OG0000119.7/OG0000119.3/OG0000119.2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0000257.3/OG0000257.1/OG0000257.2/OG0000265.3/OG0000265.1/OG0000265.2/OG0000265.4/OG0000265.5/OG0000267.4/OG0000267.1/OG0000267.2/OG0000267.5/OG0000267.3/OG0000269.4/OG0000269.2/OG0000269.3/OG0000269.1/OG0000276.4/OG0000276.1/OG0000276.2/OG0000276.3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0000344.3/OG0000344.1/OG0000344.4/OG0000344.2/OG0000354.3/OG0000354.2/OG0000354.1/OG0000356.4/OG0000356.1/OG0000356.2/OG0000356.3/OG0000358.2/OG0000358.1/OG0000358.3/OG0000358.4/OG0000363.4/OG0000363.1/OG0000363.2/OG0000363.3/OG0000373.2/OG0000373.1/OG0000373.3/OG0000373.4/OG0000374.1/OG0000374.2/OG0000374.4/OG0000374.3/OG0000386.3/OG0000386.1/OG0000386.4/OG0000386.2/OG0000396.4/OG0000396.3/OG0000396.1/OG0000396.2/OG0000402.2/OG0000402.3/OG0000402.1/OG0000403.2/OG0000403.1/OG0000404.1/OG0000404.2/OG0000404.3/OG0000404.4/OG0000406.1/OG0000406.3/OG0000406.2/OG0000412.2/OG0000412.1/OG0000412.3/OG0000419.4/OG0000419.3/OG0000419.2/OG0000419.1/OG0000420.3/OG0000420.2/OG0000420.1/OG0000429.3/OG0000429.2/OG0000429.1/OG0000446.3/OG0000446.2/OG0000446.1/OG0000447.3/OG0000447.2/OG0000447.1/OG0000448.2/OG0000448.4/OG0000448.1/OG0000448.3/OG0000449.3/OG0000449.1/OG0000449.2/OG0000454.1/OG0000454.2/OG0000467.4/OG0000467.3/OG0000467.2/OG0000467.1/OG0000478.2/OG0000478.1/OG0000478.3/OG0000484.2/OG0000484.1/OG0000484.3/OG0000485.1/OG0000485.3/OG0000485.2/OG0000501.1/OG0000502.2/OG0000502.1/OG0000502.3/OG0000521.2/OG0000521.1/OG0000521.3/OG0000525.3/OG0000525.1/OG0000525.2/OG0000526.3/OG0000526.2/OG0000526.1/OG0000538.3/OG0000538.2/OG0000538.4/OG0000538.1/OG0000540.3/OG0000540.4/OG0000540.2/OG0000540.1/OG0000544.3/OG0000544.1/OG0000544.2/OG0000549.2/OG0000549.1/OG0000551.3/OG0000551.2/OG0000551.1/OG0000563.2/OG0000563.3/OG0000563.1/OG0000567.1/OG0000567.3/OG0000567.2/OG0000571.3/OG0000571.1/OG0000571.2/OG0000582.3/OG0000582.1/OG0000582.2/OG0000608.1/OG0000608.2/OG0000613.1/OG0000613.3/OG0000613.2/OG0000618.2/OG0000618.1/OG0000618.3/OG0000619.1/OG0000619.3/OG0000619.2/OG0000636.3/OG0000636.1/OG0000636.2/OG0000666.3/OG0000666.2/OG0000666.1/OG0000671.3/OG0000671.1/OG0000671.2/OG0000676.3/OG0000676.1/OG0000676.2/OG0000686.1/OG0000686.2/OG0000686.3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0000737.1/OG0000737.3/OG0000737.2/OG0000741.2/OG0000741.1/OG0000741.3/OG0000746.1/OG0000746.2/OG0000756.1/OG0000763.1/OG0000763.2/OG0000770.2/OG0000770.1/OG0000772.1/OG0000772.2/OG0000782.1/OG0000782.3/OG0000782.2/OG0000785.1/OG0000785.2/OG0000793.1/OG0000793.2/OG0000795.1/OG0000795.2/OG0000812.1/OG0000812.2/OG0000812.3/OG0000815.1/OG0000815.2/OG0000828.1/OG0000828.2/OG0000834.2/OG0000834.1/OG0000862.2/OG0000862.1/OG0000866.3/OG0000866.2/OG0000866.1/OG0000868.2/OG0000868.1/OG0000868.3/OG0000869.1/OG0000869.2/OG0000883.1/OG0000883.2/OG0000883.3/OG0000893.1/OG0000893.2/OG0000897.2/OG0000897.1/OG0000920.2/OG0000920.1/OG0000921.3/OG0000921.1/OG0000921.2/OG0000935.2/OG0000935.1/OG0000938.1/OG0000938.3/OG0000938.2/OG0000942.2/OG0000942.3/OG0000942.1/OG0000945.1/OG0000945.2/OG0000947.1/OG0000947.2/OG0000952.2/OG0000952.1/OG0000960.1/OG0000960.2/OG0000967.1/OG0000967.2/OG0000967.3/OG0000972.1/OG0000972.2/OG0000992.1/OG0000992.2/OG0000997.1/OG0000997.2/OG0000999.2/OG0000999.1/OG0001001.1/OG0001001.2/OG0001003.1/OG0001003.2/OG0001004.2/OG0001004.1/OG0001006.1/OG0001006.2/OG0001017.1/OG0001017.2/OG0001018.2/OG0001018.3/OG0001018.1/OG0001021.1/OG0001025.2/OG0001025.1/OG0001025.3/OG0001033.2/OG0001033.1/OG0001034.2/OG0001034.1/OG0001049.2/OG0001049.1/OG0001050.2/OG0001050.1/OG0001052.2/OG0001052.1/OG0001053.1/OG0001053.2/OG0001053.3/OG0001055.1/OG0001055.2/OG0001078.2/OG0001078.3/OG0001078.1/OG0001087.1/OG0001087.2/OG0001090.1/OG0001090.2/OG0001118.1/OG0001118.2/OG0001120.2/OG0001120.1/OG0001127.2/OG0001127.1/OG0001128.1/OG0001128.2/OG0001149.1/OG0001149.2/OG0001153.2/OG0001153.1/OG0001154.1/OG0001154.2/OG0001157.2/OG0001157.1/OG0001158.2/OG0001158.1/OG0001162.1/OG0001162.2/OG0001167.1/OG0001167.2/OG0001169.2/OG0001169.1/OG0001170.2/OG0001170.1/OG0001173.2/OG0001173.1/OG0001176.1/OG0001176.2/OG0001193.1/OG0001193.2/OG0001203.2/OG0001203.1/OG0001218.2/OG0001218.1/OG0001222.1/OG0001222.2/OG0001223.1/OG0001223.2/OG0001225.2/OG0001225.1/OG0001243.2/OG0001243.1/OG0001247.1/OG0001247.2/OG0001248.1/OG0001248.2/OG0001251.2/OG0001251.1/OG0001257.1/OG0001257.2/OG0001259.2/OG0001259.1/OG0001262.2/OG0001262.1/OG0001267.2/OG0001267.1/OG0001269.2/OG0001269.1/OG0001271.2/OG0001271.1/OG0001275.2/OG0001275.1/OG0001276.2/OG0001276.1/OG0001278.2/OG0001278.1/OG0001326.1/OG0001342.2/OG0001342.1/OG0001358.1/OG0001358.2/OG0001365.2/OG0001365.1/OG0001374.2/OG0001374.1/OG0001395.2/OG0001395.1/OG0001403.2/OG0001403.1/OG0001407.1/OG0001407.2/OG0001412.2/OG0001412.1/OG0001420.1/OG0001421.2/OG0001421.1/OG0001466.2/OG0001466.1/OG0001467.2/OG0001467.1/OG0001509.2/OG0001509.1/OG0001512.1/OG0001512.2/OG0001513.2/OG0001513.1/OG0001514.2/OG0001514.1/OG0001523.1/OG0001523.2/OG0001543.2/OG0001543.1/OG0001552.2/OG0001552.1/OG0001559.2/OG0001559.1/OG0001569.1/OG0001578.2/OG0001578.1/OG0001597.1/OG0001597.2/OG0001607.2/OG0001607.1/OG0001616.1/OG0001616.2/OG0001631.2/OG0001631.1/OG0001635.1/OG0001639.1/OG0001639.2/OG0001640.1/OG0001640.2/OG0001645.2/OG0001645.1/OG0001648.2/OG0001648.1/OG0001652.1/OG0001652.2/OG0001661.1/OG0001661.2/OG0001670.2/OG0001670.1/OG0001690.1/OG0001694.2/OG0001694.1/OG0001697.2/OG0001697.1/OG0001706.1/OG0001706.2/OG0001712.1/OG0001712.2/OG0001714.2/OG0001714.1/OG0001716.1/OG0001716.2/OG0001718.1/OG0001719.1/OG0001752.2/OG0001752.1/OG0001764.2/OG0001764.1/OG0001765.1/OG0001768.1/OG0001772.2/OG0001772.1/OG0001774.1/OG0001774.2/OG0001782.1/OG0001782.2/OG0001783.1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0002024.1/OG0002024.2/OG0002031.2/OG0002031.1/OG0002040.2/OG0002040.1/OG0002047.1/OG0002047.2/OG0002051.1/OG0002056.1/OG0002064.2/OG0002064.1/OG0002067.1/OG0002071.1/OG0002071.2/OG0002075.2/OG0002075.1/OG0002076.1/OG0002076.2/OG0002079.1/OG0002107.2/OG0002107.1/OG0002108.1/OG0002120.1/OG0002120.2/OG0002134.1/OG0002142.1/OG0002142.2/OG0002144.1/OG0002144.2/OG0002146.1/OG0002150.2/OG0002150.1/OG0002152.1/OG0002152.2/OG0002164.2/OG0002164.1/OG0002167.1/OG0002174.1/OG0002178.1/OG0002178.2/OG0002179.1/OG0002228.1/OG0002232.1/OG0002236.1/OG0002236.2/OG0002237.1/OG0002267.1/OG0002276.1/OG0002284.1/OG0002292.2/OG0002292.1/OG0002295.1/OG0002342.1/OG0002342.2/OG0002343.1/OG0002343.2/OG0002350.1/OG0002350.2/OG0002358.1/OG0002358.2/OG0002359.1/OG0002361.2/OG0002361.1/OG0002364.1/OG0002364.2/OG0002369.1/OG0002375.1/OG0002377.1/OG0002377.2/OG0002381.2/OG0002381.1/OG0002384.1/OG0002387.1/OG0002403.2/OG0002403.1/OG0002409.1/OG0002413.1/OG0002432.1/OG0002432.2/OG0002451.1/OG0002451.2/OG0002460.1/OG0002464.1/OG0002464.2/OG0002466.1/OG0002468.1/OG0002468.2/OG0002469.1/OG0002472.1/OG0002475.1/OG0002477.1/OG0002482.1/OG0002502.1/OG0002514.1/OG0002514.2/OG0002515.1/OG0002553.1/OG0002557.2/OG0002557.1/OG0002572.1/OG0002575.1/OG0002584.1/OG0002584.2/OG0002591.1/OG0002594.2/OG0002594.1/OG0002597.1/OG0002597.2/OG0002601.1/OG0002607.1/OG0002614.1/OG0002615.1/OG0002621.1/OG0002623.2/OG0002623.1/OG0002626.1/OG0002643.1/OG0002649.1/OG0002650.1/OG0002650.2/OG0002656.1/OG0002659.1/OG0002666.1/OG0002668.2/OG0002668.1/OG0002670.1/OG0002709.1/OG0002730.1/OG0002731.2/OG0002731.1/OG0002732.1/OG0002743.1/OG0002743.2/OG0002746.1/OG0002748.1/OG0002754.1/OG0002762.2/OG0002762.1/OG0002766.2/OG0002766.1/OG0002773.1/OG0002774.2/OG0002774.1/OG0002790.1/OG0002794.2/OG0002794.1/OG0002797.1/OG0002798.1/OG0002798.2/OG0002804.1/OG0002812.1/OG0002825.2/OG0002825.1/OG0002867.2/OG0002867.1/OG0002871.1/OG0002874.1/OG0002887.1/OG0002887.2/OG0002915.1/OG0002916.1/OG0002923.1/OG0002926.1/OG0002932.1/OG0002934.1/OG0002943.2/OG0002943.1/OG0002946.1/OG0002947.2/OG0002947.1/OG0002949.1/OG0002949.2/OG0002954.1/OG0002955.1/OG0002957.1/OG0002959.1/OG0002964.1/OG0003026.1/OG0003029.1/OG0003031.1/OG0003054.1/OG0003061.1/OG0003066.1/OG0003068.1/OG0003078.1/OG0003088.1/OG0003090.1/OG0003095.1/OG0003116.1/OG0003132.1/OG0003137.1/OG0003146.1/OG0003148.1/OG0003164.1/OG0003190.1/OG0003218.1/OG0003221.1/OG0003243.1/OG0003256.1/OG0003266.2/OG0003266.1/OG0003270.1/OG0003276.1/OG0003277.1/OG0003280.1/OG0003292.1/OG0003318.1/OG0003328.1/OG0003333.1/OG0003343.1/OG0003423.1/OG0003424.1/OG0003425.1/OG0003427.1/OG0003435.1/OG0003442.1/OG0003456.1/OG0003473.1/OG0003479.1/OG0003481.1/OG0003484.1/OG0003487.1/OG0003490.1/OG0003492.1/OG0003499.1/OG0003510.1/OG0003511.1/OG0003522.1/OG0003523.1/OG0003525.1/OG0003527.1/OG0003529.1/OG0003539.1/OG0003558.1/OG0003564.1/OG0003569.1/OG0003571.1/OG0003582.1/OG0003584.1/OG0003590.1/OG0003591.1/OG0003593.1/OG0003594.1/OG0003647.1/OG0003659.1/OG0003679.1/OG0003683.1/OG0003690.1/OG0003691.1/OG0003699.1/OG0003703.1/OG0003715.1/OG0003718.1/OG0003721.1/OG0003731.1/OG0003750.1/OG0003752.1/OG0003754.1/OG0003759.1/OG0003759.2/OG0003764.1/OG0003774.1/OG0003775.1/OG0003776.1/OG0003778.1/OG0003779.1/OG0003791.1/OG0003798.1/OG0003799.1/OG0003801.1/OG0003819.1/OG0003826.1/OG0003827.1/OG0003829.1/OG0003838.1/OG0003846.1/OG0003855.1/OG0003919.1/OG0003945.1/OG0003946.1/OG0003952.1/OG0003953.1/OG0003955.1/OG0003961.1/OG0003963.1/OG0003969.1/OG0003972.1/OG0003973.1/OG0003990.1/OG0003993.1/OG0003997.1/OG0004000.1/OG0004016.1/OG0004017.1/OG0004029.1/OG0004033.1/OG0004038.1/OG0004042.1/OG0004044.1/OG0004047.1/OG0004068.1/OG0004069.1/OG0004085.1/OG0004089.1/OG0004092.1/OG0004106.1/OG0004108.1/OG0004111.1/OG0004112.1/OG0004112.2/OG0004125.1/OG0004129.1/OG0004130.1/OG0004135.1/OG0004138.1/OG0004139.1/OG0004144.1/OG0004155.1/OG0004160.1/OG0004204.1/OG0004234.1/OG0004238.1/OG0004246.1/OG0004250.1/OG0004251.1/OG0004260.1/OG0004269.1/OG0004273.1/OG0004281.1/OG0004283.1/OG0004287.1/OG0004288.1/OG0004289.1/OG0004292.1/OG0004294.1/OG0004300.1/OG0004301.1/OG0004305.1/OG0004306.1/OG0004309.1/OG0004315.1/OG0004319.1/OG0004333.1/OG0004335.1/OG0004338.1/OG0004351.1/OG0004354.1/OG0004357.1/OG0004363.1/OG0004365.1/OG0004370.1/OG0004371.1/OG0004387.1/OG0004388.1/OG0004391.1/OG0004396.1/OG0004397.1/OG0004404.1/OG0004408.1/OG0004409.1/OG0004425.1/OG0004426.1/OG0004428.1/OG0004433.1/OG0004439.1/OG0004451.1/OG0004455.1/OG0004469.1/OG0004480.1/OG0004493.1/OG0004538.1/OG0004544.1/OG0004563.1/OG0004568.1/OG0004579.1/OG0004589.1/OG0004596.1/OG0004602.1/OG0004614.1/OG0004618.1/OG0004620.1/OG0004632.1/OG0004634.1/OG0004636.1/OG0004637.1/OG0004653.1/OG0004656.1/OG0004662.1/OG0004665.1/OG0004690.1/OG0004691.1/OG0004711.1/OG0004718.1/OG0004726.1/OG0004729.1/OG0004735.1/OG0004742.1/OG0004746.1/OG0004749.1/OG0004751.1/OG0004768.1/OG0004778.1/OG0004782.1/OG0004785.1/OG0004791.1/OG0004796.1/OG0004797.1/OG0004811.1/OG0004815.1/OG0004883.1/OG0004904.1/OG0004908.1/OG0004918.1/OG0004930.1/OG0004943.1/OG0004952.1/OG0004955.1/OG0004971.1/OG0004981.1/OG0004992.1/OG0005000.1/OG0005003.1/OG0005013.1/OG0005017.1/OG0005027.1/OG0005035.1/OG0005043.1/OG0005051.1/OG0005053.1/OG0005059.1/OG0005065.1/OG0005072.1/OG0005073.1/OG0005078.1/OG0005081.1/OG0005091.1/OG0005092.1/OG0005111.1/OG0005114.1/OG0005115.1/OG0005116.1/OG0005120.1/OG0005123.1/OG0005126.1/OG0005134.1/OG0005147.1/OG0005158.1/OG0005159.1/OG0005161.1/OG0005168.1/OG0005238.1/OG0005243.1/OG0005273.1/OG0005282.1/OG0005284.1/OG0005297.1/OG0005304.1/OG0005318.1/OG0005325.1/OG0005330.1/OG0005347.1/OG0005354.1/OG0005356.1/OG0005362.1/OG0005367.1/OG0005372.1/OG0005382.1/OG0005391.1/OG0005394.1/OG0005397.1/OG0005399.1/OG0005402.1/OG0005405.1/OG0005406.1/OG0005413.1/OG0005432.1/OG0005434.1/OG0005445.1/OG0005451.1/OG0005454.1/OG0005464.1/OG0005465.1/OG0005466.1/OG0005469.1/OG0005472.1/OG0005489.1/OG0005492.1/OG0005493.1/OG0005501.1/OG0005503.1/OG0005505.1/OG0005507.1/OG0005510.1/OG0005512.1/OG0005515.1/OG0005524.1/OG0005527.1/OG0005542.1/OG0005555.1/OG0005558.1/OG0005575.1/OG0005580.1/OG0005585.1/OG0005657.1/OG0005669.1/OG0005678.1/OG0005686.1/OG0005693.1/OG0005712.1/OG0005722.1/OG0005733.1/OG0005736.1/OG0005737.1/OG0005764.1/OG0005774.1/OG0005782.1/OG0005786.1/OG0005789.1/OG0005802.1/OG0005812.1/OG0005813.1/OG0005815.1/OG0005819.1/OG0005821.1/OG0005838.1/OG0005839.1/OG0005850.1/OG0005852.1/OG0005867.1/OG0005871.1/OG0005893.1/OG0005899.1/OG0005913.1/OG0005930.1/OG0005932.1/OG0005940.1/OG0005963.1/OG0005980.1/OG0005983.1/OG0005998.1/OG0006033.1/OG0006052.1/OG0006185.1/OG0006198.1/OG0006234.1/OG0006248.1/OG0006256.1/OG0006279.1/OG0006305.1/OG0006307.1/OG0006319.1/OG0006321.1/OG0006340.1/OG0006342.1/OG0006366.1/OG0006368.1/OG0006371.1/OG0006375.1/OG0006379.1/OG0006381.1/OG0006382.1/OG0006394.1/OG0006395.1/OG0006410.1/OG0006422.1/OG0006439.1/OG0006442.1/OG0006457.1/OG0006464.1/OG0006465.1/OG0006486.1/OG0006503.1/OG0006515.1/OG0006519.1/OG0006600.1/OG0006626.1/OG0006656.1/OG0006659.1/OG0006671.1/OG0006680.1/OG0006683.1/OG0006685.1/OG0006727.1/OG0006729.1/OG0006741.1/OG0006751.1/OG0006752.1/OG0006765.1/OG0006774.1/OG0006778.1/OG0006801.1/OG0006819.1/OG0006820.1/OG0006837.1/OG0006850.1/OG0006873.1/OG0006889.1/OG0006894.1/OG0006901.1/OG0006913.1/OG0006915.1/OG0006918.1/OG0006919.1/OG0006931.1/OG0006933.1/OG0006934.1/OG0007063.1/OG0007074.1/OG0007085.1/OG0007098.1/OG0007130.1/OG0007132.1/OG0007183.1/OG0007195.1/OG0007197.1/OG0007200.1/OG0007223.1/OG0007241.1/OG0007243.1/OG0007280.1/OG0007282.1/OG0007301.1/OG0007319.1/OG0007349.1/OG0007372.1/OG0007608.1/OG0007624.1/OG0007634.1/OG0007638.1/OG0007650.1/OG0007719.1/OG0007766.1/OG0007768.1/OG0007787.1/OG0007809.1/OG0007820.1/OG0007832.1/OG0007980.1/OG0007998.1/OG0008000.1/OG0008008.1/OG0008053.1/OG0008071.1/OG0008083.1/OG0008106.1/OG0008130.1/OG0008140.1/OG0008168.1/OG0008398.1/OG0008485.1/OG0008490.1/OG0008508.1/OG0008553.1/OG0008560.1/OG0008782.1/OG0009051.1/OG0009072.1/OG0009116.1</t>
  </si>
  <si>
    <t>OG0001362.2/OG0001362.1/OG0001686.1/OG0001686.2/OG0001940.1/OG0002032.1/OG0002032.2/OG0002117.1/OG0002257.2/OG0002257.1/OG0002646.1/OG0003125.1/OG0003151.1/OG0003220.1/OG0003335.1/OG0003596.1/OG0003735.1/OG0004096.1/OG0004410.1/OG0004456.1/OG0004598.1/OG0004737.1/OG0004945.1/OG0005031.1/OG0005075.1/OG0005340.1/OG0005481.1/OG0006064.1/OG0006257.1/OG0006406.1/OG0006475.1/OG0006750.1/OG0006771.1/OG0006786.1/OG0006855.1/OG0007357.1/OG0007387.1/OG0007666.1/OG0007707.1/OG0007751.1/OG0007790.1/OG0008049.1/OG0008056.1/OG0008165.1/OG0009053.1/OG0009119.1/OG0010668.1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</si>
  <si>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0000133.3/OG0000133.1/OG0000133.4/OG0000133.2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0000247.4/OG0000247.5/OG0000247.1/OG0000247.3/OG0000247.2/OG0000256.4/OG0000256.5/OG0000256.3/OG0000256.1/OG0000256.2/OG0000265.3/OG0000265.1/OG0000265.2/OG0000265.4/OG0000265.5/OG0000267.4/OG0000267.1/OG0000267.2/OG0000267.5/OG0000267.3/OG0000276.4/OG0000276.1/OG0000276.2/OG0000276.3/OG0000280.1/OG0000280.2/OG0000280.4/OG0000280.3/OG0000298.3/OG0000298.4/OG0000298.5/OG0000298.1/OG0000298.2/OG0000305.1/OG0000305.4/OG0000305.2/OG0000305.3/OG0000318.4/OG0000318.2/OG0000318.1/OG0000318.3/OG0000322.1/OG0000322.2/OG0000322.4/OG0000322.3/OG0000334.3/OG0000334.1/OG0000334.4/OG0000334.2/OG0000344.3/OG0000344.1/OG0000344.4/OG0000344.2/OG0000363.4/OG0000363.1/OG0000363.2/OG0000363.3/OG0000374.1/OG0000374.2/OG0000374.4/OG0000374.3/OG0000386.3/OG0000386.1/OG0000386.4/OG0000386.2/OG0000396.4/OG0000396.3/OG0000396.1/OG0000396.2/OG0000402.2/OG0000402.3/OG0000402.1/OG0000404.1/OG0000404.2/OG0000404.3/OG0000404.4/OG0000406.1/OG0000406.3/OG0000406.2/OG0000412.2/OG0000412.1/OG0000412.3/OG0000429.3/OG0000429.2/OG0000429.1/OG0000446.3/OG0000446.2/OG0000446.1/OG0000478.2/OG0000478.1/OG0000478.3/OG0000484.2/OG0000484.1/OG0000484.3/OG0000501.1/OG0000502.2/OG0000502.1/OG0000502.3/OG0000526.3/OG0000526.2/OG0000526.1/OG0000538.3/OG0000538.2/OG0000538.4/OG0000538.1/OG0000540.3/OG0000540.4/OG0000540.2/OG0000540.1/OG0000549.2/OG0000549.1/OG0000551.3/OG0000551.2/OG0000551.1/OG0000563.2/OG0000563.3/OG0000563.1/OG0000571.3/OG0000571.1/OG0000571.2/OG0000582.3/OG0000582.1/OG0000582.2/OG0000608.1/OG0000608.2/OG0000619.1/OG0000619.3/OG0000619.2/OG0000671.3/OG0000671.1/OG0000671.2/OG0000696.1/OG0000696.2/OG0000696.3/OG0000708.2/OG0000708.3/OG0000708.1/OG0000710.3/OG0000710.1/OG0000710.2/OG0000711.3/OG0000711.1/OG0000711.2/OG0000712.1/OG0000712.2/OG0000782.1/OG0000782.3/OG0000782.2/OG0000785.1/OG0000785.2/OG0000795.1/OG0000795.2/OG0000812.1/OG0000812.2/OG0000812.3/OG0000815.1/OG0000815.2/OG0000834.2/OG0000834.1/OG0000893.1/OG0000893.2/OG0000897.2/OG0000897.1/OG0000920.2/OG0000920.1/OG0000935.2/OG0000935.1/OG0000945.1/OG0000945.2/OG0000947.1/OG0000947.2/OG0001017.1/OG0001017.2/OG0001033.2/OG0001033.1/OG0001050.2/OG0001050.1/OG0001052.2/OG0001052.1/OG0001055.1/OG0001055.2/OG0001118.1/OG0001118.2/OG0001158.2/OG0001158.1/OG0001167.1/OG0001167.2/OG0001169.2/OG0001169.1/OG0001170.2/OG0001170.1/OG0001193.1/OG0001193.2/OG0001203.2/OG0001203.1/OG0001218.2/OG0001218.1/OG0001223.1/OG0001223.2/OG0001247.1/OG0001247.2/OG0001248.1/OG0001248.2/OG0001251.2/OG0001251.1/OG0001257.1/OG0001257.2/OG0001262.2/OG0001262.1/OG0001271.2/OG0001271.1/OG0001275.2/OG0001275.1/OG0001278.2/OG0001278.1/OG0001326.1/OG0001358.1/OG0001358.2/OG0001365.2/OG0001365.1/OG0001374.2/OG0001374.1/OG0001420.1/OG0001467.2/OG0001467.1/OG0001514.2/OG0001514.1/OG0001523.1/OG0001523.2/OG0001569.1/OG0001578.2/OG0001578.1/OG0001597.1/OG0001597.2/OG0001607.2/OG0001607.1/OG0001640.1/OG0001640.2/OG0001661.1/OG0001661.2/OG0001670.2/OG0001670.1/OG0001694.2/OG0001694.1/OG0001697.2/OG0001697.1/OG0001706.1/OG0001706.2/OG0001716.1/OG0001716.2/OG0001719.1/OG0001764.2/OG0001764.1/OG0001765.1/OG0001768.1/OG0001772.2/OG0001772.1/OG0001774.1/OG0001774.2/OG0001792.2/OG0001792.1/OG0001794.1/OG0001794.2/OG0001932.1/OG0001932.2/OG0001936.1/OG0001936.2/OG0001938.2/OG0001938.1/OG0001972.1/OG0001972.2/OG0001976.2/OG0001976.1/OG0001982.1/OG0002024.1/OG0002024.2/OG0002031.2/OG0002031.1/OG0002040.2/OG0002040.1/OG0002051.1/OG0002075.2/OG0002075.1/OG0002120.1/OG0002120.2/OG0002142.1/OG0002142.2/OG0002179.1/OG0002232.1/OG0002236.1/OG0002236.2/OG0002276.1/OG0002284.1/OG0002292.2/OG0002292.1/OG0002359.1/OG0002369.1/OG0002377.1/OG0002377.2/OG0002381.2/OG0002381.1/OG0002387.1/OG0002403.2/OG0002403.1/OG0002413.1/OG0002460.1/OG0002468.1/OG0002468.2/OG0002469.1/OG0002472.1/OG0002482.1/OG0002502.1/OG0002515.1/OG0002557.2/OG0002557.1/OG0002572.1/OG0002591.1/OG0002601.1/OG0002615.1/OG0002623.2/OG0002623.1/OG0002649.1/OG0002666.1/OG0002670.1/OG0002732.1/OG0002743.1/OG0002743.2/OG0002746.1/OG0002774.2/OG0002774.1/OG0002797.1/OG0002887.1/OG0002887.2/OG0002932.1/OG0002947.2/OG0002947.1/OG0002955.1/OG0003029.1/OG0003054.1/OG0003068.1/OG0003090.1/OG0003095.1/OG0003116.1/OG0003137.1/OG0003218.1/OG0003221.1/OG0003243.1/OG0003266.2/OG0003266.1/OG0003276.1/OG0003277.1/OG0003292.1/OG0003328.1/OG0003333.1/OG0003343.1/OG0003423.1/OG0003425.1/OG0003427.1/OG0003487.1/OG0003490.1/OG0003529.1/OG0003539.1/OG0003569.1/OG0003582.1/OG0003593.1/OG0003731.1/OG0003752.1/OG0003764.1/OG0003774.1/OG0003775.1/OG0003791.1/OG0003827.1/OG0003829.1/OG0003855.1/OG0003961.1/OG0003972.1/OG0004000.1/OG0004017.1/OG0004044.1/OG0004089.1/OG0004106.1/OG0004135.1/OG0004260.1/OG0004273.1/OG0004287.1/OG0004305.1/OG0004306.1/OG0004319.1/OG0004351.1/OG0004363.1/OG0004365.1/OG0004370.1/OG0004388.1/OG0004391.1/OG0004396.1/OG0004397.1/OG0004404.1/OG0004408.1/OG0004425.1/OG0004433.1/OG0004455.1/OG0004563.1/OG0004568.1/OG0004579.1/OG0004602.1/OG0004614.1/OG0004632.1/OG0004656.1/OG0004718.1/OG0004726.1/OG0004782.1/OG0004791.1/OG0004797.1/OG0004815.1/OG0004883.1/OG0004904.1/OG0004918.1/OG0004930.1/OG0004952.1/OG0004955.1/OG0005043.1/OG0005051.1/OG0005053.1/OG0005065.1/OG0005073.1/OG0005111.1/OG0005114.1/OG0005134.1/OG0005158.1/OG0005238.1/OG0005282.1/OG0005304.1/OG0005325.1/OG0005354.1/OG0005356.1/OG0005391.1/OG0005405.1/OG0005406.1/OG0005413.1/OG0005432.1/OG0005451.1/OG0005464.1/OG0005472.1/OG0005493.1/OG0005510.1/OG0005512.1/OG0005524.1/OG0005527.1/OG0005657.1/OG0005782.1/OG0005813.1/OG0005963.1/OG0005983.1/OG0006033.1/OG0006256.1/OG0006307.1/OG0006319.1/OG0006340.1/OG0006342.1/OG0006379.1/OG0006395.1/OG0006422.1/OG0006439.1/OG0006465.1/OG0006656.1/OG0006659.1/OG0006680.1/OG0006774.1/OG0006819.1/OG0006918.1/OG0007063.1/OG0007200.1/OG0007241.1/OG0007372.1/OG0007624.1/OG0007768.1/OG0007820.1/OG0007832.1/OG0007980.1/OG0008008.1/OG0008053.1/OG0008083.1/OG0008508.1</t>
  </si>
  <si>
    <t>OG0000266.6/OG0000266.3/OG0000266.5/OG0000266.1/OG0000266.2/OG0000266.4/OG0000572.2/OG0000572.1/OG0000821.1/OG0000821.3/OG0000821.2/OG0001573.1/OG0001795.2/OG0001795.1/OG0002306.2/OG0002306.1/OG0002658.1/OG0002905.1/OG0003293.1/OG0003315.1/OG0003315.2/OG0003353.1/OG0003447.1/OG0003454.1/OG0004075.1/OG0004638.1/OG0004706.1/OG0004956.1/OG0005125.1/OG0005439.1/OG0005562.1/OG0005572.1/OG0005706.1/OG0005715.1/OG0006225.1/OG0006389.1/OG0006392.1/OG0006412.1/OG0006883.1/OG0007344.1/OG0007360.1/OG0007366.1/OG0008059.1/OG0008116.1/OG0008269.1/OG0008623.1/OG0008786.1/OG0009154.1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</si>
  <si>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0000119.6/OG0000119.1/OG0000119.5/OG0000119.4/OG0000119.7/OG0000119.3/OG0000119.2/OG0000120.3/OG0000120.4/OG0000120.1/OG0000120.5/OG0000120.2/OG0000133.3/OG0000133.1/OG0000133.4/OG0000133.2/OG0000137.1/OG0000137.6/OG0000137.3/OG0000137.5/OG0000137.2/OG0000137.4/OG0000140.1/OG0000140.4/OG0000140.2/OG0000140.3/OG0000140.5/OG0000140.6/OG0000140.7/OG0000148.3/OG0000148.6/OG0000148.5/OG0000148.2/OG0000148.4/OG0000148.1/OG0000200.4/OG0000200.5/OG0000200.2/OG0000200.6/OG0000200.3/OG0000200.1/OG0000215.4/OG0000215.5/OG0000215.3/OG0000215.1/OG0000215.2/OG0000247.4/OG0000247.5/OG0000247.1/OG0000247.3/OG0000247.2/OG0000256.4/OG0000256.5/OG0000256.3/OG0000256.1/OG0000256.2/OG0000257.3/OG0000257.1/OG0000257.2/OG0000267.4/OG0000267.1/OG0000267.2/OG0000267.5/OG0000267.3/OG0000269.4/OG0000269.2/OG0000269.3/OG0000269.1/OG0000280.1/OG0000280.2/OG0000280.4/OG0000280.3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0000356.4/OG0000356.1/OG0000356.2/OG0000356.3/OG0000374.1/OG0000374.2/OG0000374.4/OG0000374.3/OG0000396.4/OG0000396.3/OG0000396.1/OG0000396.2/OG0000403.2/OG0000403.1/OG0000412.2/OG0000412.1/OG0000412.3/OG0000419.4/OG0000419.3/OG0000419.2/OG0000419.1/OG0000420.3/OG0000420.2/OG0000420.1/OG0000429.3/OG0000429.2/OG0000429.1/OG0000447.3/OG0000447.2/OG0000447.1/OG0000449.3/OG0000449.1/OG0000449.2/OG0000454.1/OG0000454.2/OG0000478.2/OG0000478.1/OG0000478.3/OG0000484.2/OG0000484.1/OG0000484.3/OG0000525.3/OG0000525.1/OG0000525.2/OG0000538.3/OG0000538.2/OG0000538.4/OG0000538.1/OG0000540.3/OG0000540.4/OG0000540.2/OG0000540.1/OG0000549.2/OG0000549.1/OG0000567.1/OG0000567.3/OG0000567.2/OG0000571.3/OG0000571.1/OG0000571.2/OG0000582.3/OG0000582.1/OG0000582.2/OG0000608.1/OG0000608.2/OG0000613.1/OG0000613.3/OG0000613.2/OG0000618.2/OG0000618.1/OG0000618.3/OG0000686.1/OG0000686.2/OG0000686.3/OG0000696.1/OG0000696.2/OG0000696.3/OG0000704.2/OG0000704.1/OG0000704.3/OG0000707.1/OG0000707.3/OG0000707.2/OG0000711.3/OG0000711.1/OG0000711.2/OG0000737.1/OG0000737.3/OG0000737.2/OG0000756.1/OG0000812.1/OG0000812.2/OG0000812.3/OG0000828.1/OG0000828.2/OG0000866.3/OG0000866.2/OG0000866.1/OG0000893.1/OG0000893.2/OG0000897.2/OG0000897.1/OG0000921.3/OG0000921.1/OG0000921.2/OG0000935.2/OG0000935.1/OG0000945.1/OG0000945.2/OG0000952.2/OG0000952.1/OG0000960.1/OG0000960.2/OG0000972.1/OG0000972.2/OG0000999.2/OG0000999.1/OG0001001.1/OG0001001.2/OG0001003.1/OG0001003.2/OG0001004.2/OG0001004.1/OG0001006.1/OG0001006.2/OG0001018.2/OG0001018.3/OG0001018.1/OG0001025.2/OG0001025.1/OG0001025.3/OG0001034.2/OG0001034.1/OG0001049.2/OG0001049.1/OG0001050.2/OG0001050.1/OG0001052.2/OG0001052.1/OG0001053.1/OG0001053.2/OG0001053.3/OG0001087.1/OG0001087.2/OG0001090.1/OG0001090.2/OG0001120.2/OG0001120.1/OG0001127.2/OG0001127.1/OG0001128.1/OG0001128.2/OG0001153.2/OG0001153.1/OG0001157.2/OG0001157.1/OG0001167.1/OG0001167.2/OG0001170.2/OG0001170.1/OG0001176.1/OG0001176.2/OG0001193.1/OG0001193.2/OG0001225.2/OG0001225.1/OG0001243.2/OG0001243.1/OG0001247.1/OG0001247.2/OG0001251.2/OG0001251.1/OG0001262.2/OG0001262.1/OG0001267.2/OG0001267.1/OG0001275.2/OG0001275.1/OG0001276.2/OG0001276.1/OG0001342.2/OG0001342.1/OG0001403.2/OG0001403.1/OG0001407.1/OG0001407.2/OG0001421.2/OG0001421.1/OG0001467.2/OG0001467.1/OG0001513.2/OG0001513.1/OG0001523.1/OG0001523.2/OG0001543.2/OG0001543.1/OG0001559.2/OG0001559.1/OG0001607.2/OG0001607.1/OG0001616.1/OG0001616.2/OG0001631.2/OG0001631.1/OG0001635.1/OG0001639.1/OG0001639.2/OG0001640.1/OG0001640.2/OG0001661.1/OG0001661.2/OG0001690.1/OG0001694.2/OG0001694.1/OG0001706.1/OG0001706.2/OG0001712.1/OG0001712.2/OG0001765.1/OG0001768.1/OG0001772.2/OG0001772.1/OG0001782.1/OG0001782.2/OG0001814.1/OG0001814.2/OG0001860.2/OG0001860.1/OG0001932.1/OG0001932.2/OG0001938.2/OG0001938.1/OG0001953.2/OG0001953.1/OG0001964.1/OG0001972.1/OG0001972.2/OG0001979.1/OG0001980.1/OG0001980.2/OG0001982.1/OG0002018.1/OG0002047.1/OG0002047.2/OG0002076.1/OG0002076.2/OG0002079.1/OG0002107.2/OG0002107.1/OG0002120.1/OG0002120.2/OG0002134.1/OG0002142.1/OG0002142.2/OG0002144.1/OG0002144.2/OG0002146.1/OG0002152.1/OG0002152.2/OG0002174.1/OG0002178.1/OG0002178.2/OG0002228.1/OG0002232.1/OG0002237.1/OG0002267.1/OG0002342.1/OG0002342.2/OG0002343.1/OG0002343.2/OG0002359.1/OG0002361.2/OG0002361.1/OG0002369.1/OG0002377.1/OG0002377.2/OG0002381.2/OG0002381.1/OG0002387.1/OG0002403.2/OG0002403.1/OG0002451.1/OG0002451.2/OG0002464.1/OG0002464.2/OG0002466.1/OG0002477.1/OG0002482.1/OG0002515.1/OG0002553.1/OG0002572.1/OG0002584.1/OG0002584.2/OG0002591.1/OG0002594.2/OG0002594.1/OG0002601.1/OG0002607.1/OG0002614.1/OG0002615.1/OG0002621.1/OG0002626.1/OG0002643.1/OG0002668.2/OG0002668.1/OG0002670.1/OG0002730.1/OG0002746.1/OG0002748.1/OG0002754.1/OG0002773.1/OG0002790.1/OG0002794.2/OG0002794.1/OG0002797.1/OG0002812.1/OG0002867.2/OG0002867.1/OG0002874.1/OG0002887.1/OG0002887.2/OG0002926.1/OG0002932.1/OG0002934.1/OG0002946.1/OG0002959.1/OG0003026.1/OG0003029.1/OG0003054.1/OG0003061.1/OG0003066.1/OG0003068.1/OG0003078.1/OG0003090.1/OG0003095.1/OG0003164.1/OG0003190.1/OG0003218.1/OG0003243.1/OG0003266.2/OG0003266.1/OG0003270.1/OG0003280.1/OG0003333.1/OG0003423.1/OG0003424.1/OG0003442.1/OG0003479.1/OG0003492.1/OG0003499.1/OG0003510.1/OG0003511.1/OG0003522.1/OG0003523.1/OG0003529.1/OG0003558.1/OG0003584.1/OG0003591.1/OG0003647.1/OG0003690.1/OG0003750.1/OG0003752.1/OG0003754.1/OG0003774.1/OG0003779.1/OG0003801.1/OG0003819.1/OG0003826.1/OG0003846.1/OG0003855.1/OG0003919.1/OG0003953.1/OG0003997.1/OG0004029.1/OG0004033.1/OG0004038.1/OG0004042.1/OG0004044.1/OG0004047.1/OG0004069.1/OG0004085.1/OG0004092.1/OG0004111.1/OG0004138.1/OG0004144.1/OG0004238.1/OG0004251.1/OG0004269.1/OG0004289.1/OG0004300.1/OG0004315.1/OG0004333.1/OG0004335.1/OG0004338.1/OG0004354.1/OG0004357.1/OG0004370.1/OG0004388.1/OG0004409.1/OG0004426.1/OG0004428.1/OG0004433.1/OG0004439.1/OG0004493.1/OG0004563.1/OG0004568.1/OG0004618.1/OG0004632.1/OG0004634.1/OG0004637.1/OG0004665.1/OG0004690.1/OG0004691.1/OG0004718.1/OG0004729.1/OG0004742.1/OG0004746.1/OG0004749.1/OG0004751.1/OG0004768.1/OG0004785.1/OG0004930.1/OG0004943.1/OG0004952.1/OG0004971.1/OG0004992.1/OG0005000.1/OG0005017.1/OG0005035.1/OG0005043.1/OG0005059.1/OG0005072.1/OG0005078.1/OG0005081.1/OG0005091.1/OG0005115.1/OG0005116.1/OG0005126.1/OG0005158.1/OG0005159.1/OG0005161.1/OG0005168.1/OG0005243.1/OG0005273.1/OG0005282.1/OG0005284.1/OG0005318.1/OG0005347.1/OG0005394.1/OG0005397.1/OG0005402.1/OG0005413.1/OG0005432.1/OG0005434.1/OG0005451.1/OG0005454.1/OG0005466.1/OG0005469.1/OG0005492.1/OG0005501.1/OG0005507.1/OG0005542.1/OG0005558.1/OG0005575.1/OG0005580.1/OG0005585.1/OG0005657.1/OG0005669.1/OG0005678.1/OG0005693.1/OG0005722.1/OG0005736.1/OG0005764.1/OG0005774.1/OG0005782.1/OG0005789.1/OG0005802.1/OG0005819.1/OG0005821.1/OG0005838.1/OG0005850.1/OG0005871.1/OG0005893.1/OG0005899.1/OG0005932.1/OG0005980.1/OG0005998.1/OG0006033.1/OG0006234.1/OG0006248.1/OG0006307.1/OG0006340.1/OG0006366.1/OG0006368.1/OG0006371.1/OG0006394.1/OG0006464.1/OG0006465.1/OG0006503.1/OG0006515.1/OG0006659.1/OG0006685.1/OG0006729.1/OG0006741.1/OG0006751.1/OG0006752.1/OG0006765.1/OG0006778.1/OG0006801.1/OG0006819.1/OG0006820.1/OG0006837.1/OG0006873.1/OG0006889.1/OG0006901.1/OG0006915.1/OG0006918.1/OG0006931.1/OG0006933.1/OG0006934.1/OG0007074.1/OG0007085.1/OG0007130.1/OG0007183.1/OG0007195.1/OG0007223.1/OG0007243.1/OG0007301.1/OG0007608.1/OG0007624.1/OG0007634.1/OG0007638.1/OG0007650.1/OG0007820.1/OG0007998.1/OG0008140.1/OG0008398.1/OG0008490.1/OG0008553.1/OG0008782.1</t>
  </si>
  <si>
    <t>OG0000266.6/OG0000266.3/OG0000266.5/OG0000266.1/OG0000266.2/OG0000266.4/OG0001795.2/OG0001795.1/OG0001920.1/OG0002011.1/OG0002011.2/OG0002181.1/OG0002181.2/OG0002186.1/OG0002287.1/OG0002527.1/OG0002658.1/OG0002831.1/OG0003350.1/OG0003568.2/OG0003568.1/OG0003874.1/OG0003959.1/OG0003960.1/OG0004150.1/OG0004381.1/OG0004446.1/OG0004687.1/OG0004687.2/OG0004966.1/OG0005069.1/OG0005129.1/OG0005449.2/OG0005449.1/OG0005548.1/OG0005576.1/OG0005596.1/OG0006184.1/OG0006389.1/OG0006412.1/OG0006883.1/OG0007144.1/OG0007344.1/OG0007360.1/OG0007366.1/OG0007594.1/OG0007602.1/OG0008623.1/OG0010076.1</t>
  </si>
  <si>
    <t>OG0001662.2/OG0001662.1/OG0001862.2/OG0001862.1/OG0001924.1/OG0001940.1/OG0002019.1/OG0002032.1/OG0002032.2/OG0002132.2/OG0002132.1/OG0002145.1/OG0002382.1/OG0002633.1/OG0003238.1/OG0003257.1/OG0003335.1/OG0003339.1/OG0003415.1/OG0003672.1/OG0003688.1/OG0003832.1/OG0004278.1/OG0004280.1/OG0004456.1/OG0004488.1/OG0004681.1/OG0004698.1/OG0004702.1/OG0004712.1/OG0004744.1/OG0004808.1/OG0004945.1/OG0005060.1/OG0005376.1/OG0005582.1/OG0005829.1/OG0006064.1/OG0006227.1/OG0006253.1/OG0006257.1/OG0006462.1/OG0006475.1/OG0006654.1/OG0006735.1/OG0006855.1/OG0007155.1/OG0007281.1/OG0007385.1/OG0007387.1/OG0007709.1/OG0007782.1/OG0007791.1/OG0008011.1/OG0008098.1/OG0008394.1/OG0008465.1/OG0008519.1/OG0008529.1/OG0008530.1/OG0008853.1/OG0009053.1/OG0009118.1/OG0009699.1/OG0010621.1</t>
  </si>
  <si>
    <t>OG0001662.2/OG0001662.1/OG0001862.2/OG0001862.1/OG0001924.1/OG0001940.1/OG0002019.1/OG0002032.1/OG0002032.2/OG0002073.1/OG0002073.2/OG0002117.1/OG0002145.1/OG0002257.2/OG0002257.1/OG0002270.1/OG0002270.2/OG0002633.1/OG0002646.1/OG0002952.2/OG0002952.1/OG0003125.1/OG0003151.1/OG0003160.1/OG0003220.1/OG0003257.1/OG0003335.1/OG0003415.1/OG0003578.1/OG0003596.1/OG0003729.1/OG0004096.1/OG0004278.1/OG0004280.1/OG0004410.1/OG0004456.1/OG0004488.1/OG0004598.1/OG0004698.1/OG0004702.1/OG0004737.1/OG0004744.1/OG0004779.1/OG0004795.1/OG0004911.1/OG0005034.1/OG0005056.1/OG0005060.1/OG0005075.1/OG0005113.1/OG0005340.1/OG0005376.1/OG0005422.1/OG0005481.1/OG0005534.1/OG0005829.1/OG0005897.1/OG0005907.1/OG0006064.1/OG0006253.1/OG0006257.1/OG0006406.1/OG0006495.1/OG0006654.1/OG0006735.1/OG0006750.1/OG0006781.1/OG0006855.1/OG0006857.1/OG0006865.1/OG0006951.1/OG0007281.1/OG0007355.1/OG0007387.1/OG0007709.1/OG0007751.1/OG0007782.1/OG0007791.1/OG0007826.1/OG0008011.1/OG0008019.1/OG0008049.1/OG0008056.1/OG0008098.1/OG0008107.1/OG0008165.1/OG0008519.1/OG0008529.1/OG0008530.1/OG0008552.1/OG0008853.1/OG0009053.1/OG0009119.1/OG0009699.1/OG0010621.1/OG0010668.1/OG0011506.1</t>
  </si>
  <si>
    <t>OG0000266.6/OG0000266.3/OG0000266.5/OG0000266.1/OG0000266.2/OG0000266.4/OG0000572.2/OG0000572.1/OG0000821.1/OG0000821.3/OG0000821.2/OG0001000.1/OG0001000.2/OG0001795.2/OG0001795.1/OG0001920.1/OG0002011.1/OG0002011.2/OG0002181.1/OG0002181.2/OG0002186.1/OG0002287.1/OG0002527.1/OG0002593.1/OG0002658.1/OG0002817.2/OG0002817.1/OG0002831.1/OG0002905.1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0005518.1/OG0005548.1/OG0005572.1/OG0005596.1/OG0005606.1/OG0005695.1/OG0005715.1/OG0005776.1/OG0005803.1/OG0005822.1/OG0006078.1/OG0006184.1/OG0006389.1/OG0006392.1/OG0006412.1/OG0006594.1/OG0006836.1/OG0006883.1/OG0007144.1/OG0007225.1/OG0007344.1/OG0007441.1/OG0007594.1/OG0007602.1/OG0007859.1/OG0008269.1/OG0008623.1/OG0009738.1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</si>
  <si>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0000144.8/OG0000144.6/OG0000144.1/OG0000144.7/OG0000144.5/OG0000144.4/OG0000144.3/OG0000144.2/OG0000148.3/OG0000148.6/OG0000148.5/OG0000148.2/OG0000148.4/OG0000148.1/OG0000192.1/OG0000192.2/OG0000192.5/OG0000192.4/OG0000192.3/OG0000200.4/OG0000200.5/OG0000200.2/OG0000200.6/OG0000200.3/OG0000200.1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0000257.3/OG0000257.1/OG0000257.2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0000373.2/OG0000373.1/OG0000373.3/OG0000373.4/OG0000374.1/OG0000374.2/OG0000374.4/OG0000374.3/OG0000396.4/OG0000396.3/OG0000396.1/OG0000396.2/OG0000402.2/OG0000402.3/OG0000402.1/OG0000403.2/OG0000403.1/OG0000406.1/OG0000406.3/OG0000406.2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0000538.3/OG0000538.2/OG0000538.4/OG0000538.1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0000671.3/OG0000671.1/OG0000671.2/OG0000696.1/OG0000696.2/OG0000696.3/OG0000704.2/OG0000704.1/OG0000704.3/OG0000710.3/OG0000710.1/OG0000710.2/OG0000711.3/OG0000711.1/OG0000711.2/OG0000737.1/OG0000737.3/OG0000737.2/OG0000756.1/OG0000763.1/OG0000763.2/OG0000770.2/OG0000770.1/OG0000772.1/OG0000772.2/OG0000782.1/OG0000782.3/OG0000782.2/OG0000785.1/OG0000785.2/OG0000795.1/OG0000795.2/OG0000812.1/OG0000812.2/OG0000812.3/OG0000828.1/OG0000828.2/OG0000834.2/OG0000834.1/OG0000866.3/OG0000866.2/OG0000866.1/OG0000868.2/OG0000868.1/OG0000868.3/OG0000883.1/OG0000883.2/OG0000883.3/OG0000893.1/OG0000893.2/OG0000897.2/OG0000897.1/OG0000935.2/OG0000935.1/OG0000938.1/OG0000938.3/OG0000938.2/OG0000942.2/OG0000942.3/OG0000942.1/OG0000945.1/OG0000945.2/OG0000952.2/OG0000952.1/OG0000972.1/OG0000972.2/OG0000992.1/OG0000992.2/OG0001004.2/OG0001004.1/OG0001006.1/OG0001006.2/OG0001018.2/OG0001018.3/OG0001018.1/OG0001021.1/OG0001033.2/OG0001033.1/OG0001049.2/OG0001049.1/OG0001050.2/OG0001050.1/OG0001055.1/OG0001055.2/OG0001087.1/OG0001087.2/OG0001118.1/OG0001118.2/OG0001120.2/OG0001120.1/OG0001127.2/OG0001127.1/OG0001128.1/OG0001128.2/OG0001153.2/OG0001153.1/OG0001158.2/OG0001158.1/OG0001162.1/OG0001162.2/OG0001167.1/OG0001167.2/OG0001169.2/OG0001169.1/OG0001170.2/OG0001170.1/OG0001173.2/OG0001173.1/OG0001193.1/OG0001193.2/OG0001222.1/OG0001222.2/OG0001223.1/OG0001223.2/OG0001243.2/OG0001243.1/OG0001247.1/OG0001247.2/OG0001251.2/OG0001251.1/OG0001259.2/OG0001259.1/OG0001262.2/OG0001262.1/OG0001267.2/OG0001267.1/OG0001269.2/OG0001269.1/OG0001271.2/OG0001271.1/OG0001276.2/OG0001276.1/OG0001278.2/OG0001278.1/OG0001326.1/OG0001342.2/OG0001342.1/OG0001358.1/OG0001358.2/OG0001365.2/OG0001365.1/OG0001374.2/OG0001374.1/OG0001395.2/OG0001395.1/OG0001403.2/OG0001403.1/OG0001412.2/OG0001412.1/OG0001420.1/OG0001421.2/OG0001421.1/OG0001467.2/OG0001467.1/OG0001509.2/OG0001509.1/OG0001512.1/OG0001512.2/OG0001514.2/OG0001514.1/OG0001523.1/OG0001523.2/OG0001543.2/OG0001543.1/OG0001569.1/OG0001578.2/OG0001578.1/OG0001597.1/OG0001597.2/OG0001607.2/OG0001607.1/OG0001616.1/OG0001616.2/OG0001631.2/OG0001631.1/OG0001635.1/OG0001639.1/OG0001639.2/OG0001640.1/OG0001640.2/OG0001661.1/OG0001661.2/OG0001694.2/OG0001694.1/OG0001697.2/OG0001697.1/OG0001706.1/OG0001706.2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0002040.2/OG0002040.1/OG0002051.1/OG0002056.1/OG0002067.1/OG0002071.1/OG0002071.2/OG0002075.2/OG0002075.1/OG0002076.1/OG0002076.2/OG0002107.2/OG0002107.1/OG0002108.1/OG0002120.1/OG0002120.2/OG0002142.1/OG0002142.2/OG0002146.1/OG0002150.2/OG0002150.1/OG0002164.2/OG0002164.1/OG0002174.1/OG0002178.1/OG0002178.2/OG0002179.1/OG0002232.1/OG0002236.1/OG0002236.2/OG0002237.1/OG0002267.1/OG0002292.2/OG0002292.1/OG0002295.1/OG0002343.1/OG0002343.2/OG0002350.1/OG0002350.2/OG0002358.1/OG0002358.2/OG0002364.1/OG0002364.2/OG0002369.1/OG0002375.1/OG0002377.1/OG0002377.2/OG0002384.1/OG0002387.1/OG0002403.2/OG0002403.1/OG0002409.1/OG0002413.1/OG0002460.1/OG0002464.1/OG0002464.2/OG0002466.1/OG0002468.1/OG0002468.2/OG0002469.1/OG0002475.1/OG0002477.1/OG0002482.1/OG0002515.1/OG0002557.2/OG0002557.1/OG0002572.1/OG0002575.1/OG0002591.1/OG0002601.1/OG0002615.1/OG0002623.2/OG0002623.1/OG0002626.1/OG0002643.1/OG0002668.2/OG0002668.1/OG0002670.1/OG0002730.1/OG0002731.2/OG0002731.1/OG0002743.1/OG0002743.2/OG0002746.1/OG0002748.1/OG0002754.1/OG0002766.2/OG0002766.1/OG0002774.2/OG0002774.1/OG0002790.1/OG0002794.2/OG0002794.1/OG0002797.1/OG0002798.1/OG0002798.2/OG0002804.1/OG0002812.1/OG0002825.2/OG0002825.1/OG0002867.2/OG0002867.1/OG0002874.1/OG0002887.1/OG0002887.2/OG0002916.1/OG0002926.1/OG0002934.1/OG0002943.2/OG0002943.1/OG0002946.1/OG0002949.1/OG0002949.2/OG0002955.1/OG0003029.1/OG0003031.1/OG0003054.1/OG0003068.1/OG0003095.1/OG0003116.1/OG0003146.1/OG0003164.1/OG0003218.1/OG0003243.1/OG0003256.1/OG0003266.2/OG0003266.1/OG0003270.1/OG0003276.1/OG0003277.1/OG0003292.1/OG0003318.1/OG0003328.1/OG0003333.1/OG0003343.1/OG0003425.1/OG0003456.1/OG0003481.1/OG0003487.1/OG0003490.1/OG0003492.1/OG0003499.1/OG0003510.1/OG0003511.1/OG0003522.1/OG0003523.1/OG0003525.1/OG0003527.1/OG0003529.1/OG0003539.1/OG0003558.1/OG0003564.1/OG0003569.1/OG0003571.1/OG0003582.1/OG0003584.1/OG0003590.1/OG0003593.1/OG0003594.1/OG0003647.1/OG0003659.1/OG0003679.1/OG0003699.1/OG0003703.1/OG0003718.1/OG0003721.1/OG0003750.1/OG0003752.1/OG0003754.1/OG0003774.1/OG0003775.1/OG0003779.1/OG0003798.1/OG0003799.1/OG0003801.1/OG0003819.1/OG0003826.1/OG0003827.1/OG0003829.1/OG0003855.1/OG0003919.1/OG0003945.1/OG0003952.1/OG0003961.1/OG0003963.1/OG0003969.1/OG0003972.1/OG0003973.1/OG0003990.1/OG0003997.1/OG0004000.1/OG0004016.1/OG0004017.1/OG0004033.1/OG0004038.1/OG0004042.1/OG0004044.1/OG0004047.1/OG0004069.1/OG0004085.1/OG0004108.1/OG0004112.1/OG0004112.2/OG0004125.1/OG0004129.1/OG0004130.1/OG0004138.1/OG0004139.1/OG0004155.1/OG0004204.1/OG0004234.1/OG0004238.1/OG0004251.1/OG0004260.1/OG0004269.1/OG0004281.1/OG0004287.1/OG0004289.1/OG0004292.1/OG0004294.1/OG0004300.1/OG0004306.1/OG0004309.1/OG0004333.1/OG0004335.1/OG0004338.1/OG0004351.1/OG0004354.1/OG0004357.1/OG0004363.1/OG0004365.1/OG0004370.1/OG0004387.1/OG0004391.1/OG0004404.1/OG0004408.1/OG0004409.1/OG0004425.1/OG0004426.1/OG0004428.1/OG0004433.1/OG0004439.1/OG0004451.1/OG0004455.1/OG0004469.1/OG0004480.1/OG0004493.1/OG0004544.1/OG0004563.1/OG0004568.1/OG0004579.1/OG0004589.1/OG0004596.1/OG0004614.1/OG0004618.1/OG0004632.1/OG0004634.1/OG0004636.1/OG0004653.1/OG0004656.1/OG0004662.1/OG0004665.1/OG0004690.1/OG0004691.1/OG0004711.1/OG0004726.1/OG0004729.1/OG0004735.1/OG0004742.1/OG0004768.1/OG0004778.1/OG0004782.1/OG0004785.1/OG0004796.1/OG0004797.1/OG0004811.1/OG0004815.1/OG0004883.1/OG0004904.1/OG0004908.1/OG0004918.1/OG0004952.1/OG0004955.1/OG0004971.1/OG0004992.1/OG0005003.1/OG0005013.1/OG0005027.1/OG0005035.1/OG0005043.1/OG0005059.1/OG0005073.1/OG0005091.1/OG0005120.1/OG0005126.1/OG0005134.1/OG0005147.1/OG0005158.1/OG0005159.1/OG0005168.1/OG0005238.1/OG0005243.1/OG0005284.1/OG0005297.1/OG0005304.1/OG0005330.1/OG0005347.1/OG0005367.1/OG0005372.1/OG0005382.1/OG0005391.1/OG0005397.1/OG0005402.1/OG0005406.1/OG0005413.1/OG0005432.1/OG0005434.1/OG0005454.1/OG0005466.1/OG0005469.1/OG0005472.1/OG0005489.1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0005813.1/OG0005815.1/OG0005819.1/OG0005821.1/OG0005850.1/OG0005852.1/OG0005867.1/OG0005871.1/OG0005893.1/OG0005913.1/OG0005940.1/OG0005963.1/OG0005980.1/OG0005998.1/OG0006033.1/OG0006052.1/OG0006185.1/OG0006248.1/OG0006305.1/OG0006307.1/OG0006319.1/OG0006321.1/OG0006340.1/OG0006366.1/OG0006371.1/OG0006381.1/OG0006382.1/OG0006394.1/OG0006439.1/OG0006442.1/OG0006465.1/OG0006486.1/OG0006503.1/OG0006515.1/OG0006626.1/OG0006656.1/OG0006671.1/OG0006727.1/OG0006741.1/OG0006751.1/OG0006752.1/OG0006765.1/OG0006774.1/OG0006778.1/OG0006820.1/OG0006837.1/OG0006873.1/OG0006889.1/OG0006894.1/OG0006901.1/OG0006913.1/OG0006918.1/OG0006919.1/OG0006931.1/OG0006933.1/OG0006934.1/OG0007063.1/OG0007074.1/OG0007098.1/OG0007183.1/OG0007195.1/OG0007197.1/OG0007223.1/OG0007241.1/OG0007243.1/OG0007280.1/OG0007282.1/OG0007301.1/OG0007319.1/OG0007349.1/OG0007372.1/OG0007608.1/OG0007638.1/OG0007650.1/OG0007719.1/OG0007766.1/OG0007768.1/OG0007820.1/OG0007980.1/OG0007998.1/OG0008000.1/OG0008008.1/OG0008053.1/OG0008071.1/OG0008130.1/OG0008140.1/OG0008168.1/OG0008490.1/OG0008508.1/OG0008553.1/OG0008560.1/OG0008782.1/OG0009051.1/OG0009116.1</t>
  </si>
  <si>
    <t>OG0001104.2/OG0001104.1/OG0001686.1/OG0001686.2/OG0002019.1/OG0002032.1/OG0002032.2/OG0002073.1/OG0002073.2/OG0002444.1/OG0003339.1/OG0003672.1/OG0003688.1/OG0003735.1/OG0003832.1/OG0004769.1/OG0004945.1/OG0005031.1/OG0005427.1/OG0006855.1/OG0008221.1/OG0008394.1/OG0008465.1/OG0009284.1</t>
  </si>
  <si>
    <t>OG0001632.1/OG0002306.2/OG0002306.1/OG0003293.1/OG0004446.1/OG0004638.1/OG0005129.1/OG0005576.1/OG0005609.1/OG0005810.1/OG0007360.1/OG0007366.1/OG0008059.1/OG0008116.1/OG0008563.1</t>
  </si>
  <si>
    <t>OG0000089.4/OG0000089.8/OG0000089.5/OG0000089.2/OG0000089.6/OG0000089.3/OG0000089.7/OG0000089.1/OG0000140.1/OG0000140.4/OG0000140.2/OG0000140.3/OG0000140.5/OG0000140.6/OG0000140.7/OG0000247.4/OG0000247.5/OG0000247.1/OG0000247.3/OG0000247.2/OG0000269.4/OG0000269.2/OG0000269.3/OG0000269.1/OG0000276.4/OG0000276.1/OG0000276.2/OG0000276.3/OG0000305.1/OG0000305.4/OG0000305.2/OG0000305.3/OG0000320.4/OG0000320.3/OG0000320.2/OG0000320.1/OG0000320.5/OG0000322.1/OG0000322.2/OG0000322.4/OG0000322.3/OG0000334.3/OG0000334.1/OG0000334.4/OG0000334.2/OG0000354.3/OG0000354.2/OG0000354.1/OG0000386.3/OG0000386.1/OG0000386.4/OG0000386.2/OG0000484.2/OG0000484.1/OG0000484.3/OG0000571.3/OG0000571.1/OG0000571.2/OG0000608.1/OG0000608.2/OG0000676.3/OG0000676.1/OG0000676.2/OG0000696.1/OG0000696.2/OG0000696.3/OG0000793.1/OG0000793.2/OG0000945.1/OG0000945.2/OG0000947.1/OG0000947.2/OG0000999.2/OG0000999.1/OG0001003.1/OG0001003.2/OG0001006.1/OG0001006.2/OG0001025.2/OG0001025.1/OG0001025.3/OG0001248.1/OG0001248.2/OG0001251.2/OG0001251.1/OG0001262.2/OG0001262.1/OG0001267.2/OG0001267.1/OG0001326.1/OG0001552.2/OG0001552.1/OG0001694.2/OG0001694.1/OG0001716.1/OG0001716.2/OG0001768.1/OG0001772.2/OG0001772.1/OG0001782.1/OG0001782.2/OG0001932.1/OG0001932.2/OG0001982.1/OG0002031.2/OG0002031.1/OG0002142.1/OG0002142.2/OG0002152.1/OG0002152.2/OG0002359.1/OG0002369.1/OG0002381.2/OG0002381.1/OG0002472.1/OG0002514.1/OG0002514.2/OG0002584.1/OG0002584.2/OG0002607.1/OG0002732.1/OG0002746.1/OG0002762.2/OG0002762.1/OG0002915.1/OG0002932.1/OG0002957.1/OG0002964.1/OG0003068.1/OG0003088.1/OG0003090.1/OG0003137.1/OG0003190.1/OG0003243.1/OG0003266.2/OG0003266.1/OG0003423.1/OG0003473.1/OG0003484.1/OG0003584.1/OG0003764.1/OG0003791.1/OG0003826.1/OG0003829.1/OG0003838.1/OG0003953.1/OG0004029.1/OG0004069.1/OG0004092.1/OG0004111.1/OG0004250.1/OG0004289.1/OG0004301.1/OG0004338.1/OG0004388.1/OG0004637.1/OG0004718.1/OG0004746.1/OG0004749.1/OG0004751.1/OG0004930.1/OG0005059.1/OG0005081.1/OG0005116.1/OG0005161.1/OG0005282.1/OG0005318.1/OG0005362.1/OG0005451.1/OG0005575.1/OG0005678.1/OG0005722.1/OG0005838.1/OG0005893.1/OG0005930.1/OG0005983.1/OG0006248.1/OG0006319.1/OG0006342.1/OG0006379.1/OG0006600.1/OG0006659.1/OG0006680.1/OG0006819.1/OG0006820.1/OG0006873.1/OG0007085.1/OG0007130.1/OG0008398.1/OG0009072.1</t>
  </si>
  <si>
    <t>OG0000247.4/OG0000247.5/OG0000247.1/OG0000247.3/OG0000247.2/OG0000276.4/OG0000276.1/OG0000276.2/OG0000276.3/OG0000322.1/OG0000322.2/OG0000322.4/OG0000322.3/OG0000334.3/OG0000334.1/OG0000334.4/OG0000334.2/OG0000484.2/OG0000484.1/OG0000484.3/OG0000571.3/OG0000571.1/OG0000571.2/OG0000947.1/OG0000947.2/OG0001251.2/OG0001251.1/OG0001262.2/OG0001262.1/OG0001326.1/OG0001694.2/OG0001694.1/OG0001716.1/OG0001716.2/OG0001772.2/OG0001772.1/OG0002031.2/OG0002031.1/OG0002142.1/OG0002142.2/OG0002472.1/OG0002732.1/OG0003137.1/OG0003243.1/OG0003423.1/OG0003764.1/OG0003791.1/OG0003829.1/OG0004388.1/OG0004718.1/OG0004930.1/OG0005282.1/OG0005983.1/OG0006319.1/OG0006342.1/OG0006379.1/OG0006659.1</t>
  </si>
  <si>
    <t>OG0002306.2/OG0002306.1/OG0003293.1/OG0004638.1/OG0007366.1/OG0008059.1/OG0008116.1</t>
  </si>
  <si>
    <t>OG0002019.1/OG0002032.1/OG0002032.2/OG0003672.1/OG0003688.1/OG0003716.1/OG0003832.1/OG0004945.1/OG0008394.1/OG0008413.1/OG0008465.1</t>
  </si>
  <si>
    <t>OG0000089.4/OG0000089.8/OG0000089.5/OG0000089.2/OG0000089.6/OG0000089.3/OG0000089.7/OG0000089.1/OG0000140.1/OG0000140.4/OG0000140.2/OG0000140.3/OG0000140.5/OG0000140.6/OG0000140.7/OG0000269.4/OG0000269.2/OG0000269.3/OG0000269.1/OG0000305.1/OG0000305.4/OG0000305.2/OG0000305.3/OG0000320.4/OG0000320.3/OG0000320.2/OG0000320.1/OG0000320.5/OG0000343.4/OG0000343.1/OG0000343.2/OG0000343.3/OG0000608.1/OG0000608.2/OG0000696.1/OG0000696.2/OG0000696.3/OG0000945.1/OG0000945.2/OG0000999.2/OG0000999.1/OG0001003.1/OG0001003.2/OG0001006.1/OG0001006.2/OG0001025.2/OG0001025.1/OG0001025.3/OG0001267.2/OG0001267.1/OG0001782.1/OG0001782.2/OG0001932.1/OG0001932.2/OG0001982.1/OG0002101.1/OG0002101.2/OG0002152.1/OG0002152.2/OG0002359.1/OG0002369.1/OG0002381.2/OG0002381.1/OG0002584.1/OG0002584.2/OG0002607.1/OG0002932.1/OG0003068.1/OG0003090.1/OG0003190.1/OG0003266.2/OG0003266.1/OG0003584.1/OG0003693.1/OG0003953.1/OG0004029.1/OG0004092.1/OG0004111.1/OG0004289.1/OG0004388.1/OG0004637.1/OG0004746.1/OG0004749.1/OG0004751.1/OG0005081.1/OG0005116.1/OG0005161.1/OG0005282.1/OG0005318.1/OG0005575.1/OG0005678.1/OG0005722.1/OG0005838.1/OG0005893.1/OG0005978.1/OG0006229.1/OG0006248.1/OG0006659.1/OG0006819.1/OG0006820.1/OG0006873.1/OG0007085.1/OG0007130.1/OG0008398.1</t>
  </si>
  <si>
    <t>OG0001118.1/OG0001118.2/OG0001241.1/OG0001241.2/OG0003116.1/OG0003145.1/OG0003323.1/OG0004407.1/OG0004791.1/OG0004990.1</t>
  </si>
  <si>
    <t>OG0006494.1</t>
  </si>
  <si>
    <t>OG0004280.1/OG0005295.1/OG0006512.1/OG0008034.1</t>
  </si>
  <si>
    <t>OG0000054.3/OG0000054.7/OG0000054.6/OG0000054.4/OG0000054.2/OG0000054.1/OG0000054.5/OG0000265.3/OG0000265.1/OG0000265.2/OG0000265.4/OG0000265.5/OG0000501.1/OG0000608.1/OG0000608.2/OG0000745.2/OG0000745.1/OG0000745.3/OG0000833.2/OG0000833.1/OG0001155.2/OG0001155.1/OG0001203.2/OG0001203.1/OG0001680.1/OG0001680.2/OG0001963.1/OG0001963.2/OG0002180.1/OG0002585.1/OG0002630.1/OG0002630.2/OG0002772.1/OG0002790.1/OG0002794.2/OG0002794.1/OG0002876.1/OG0003511.1/OG0003818.1/OG0004289.1/OG0004428.1/OG0004591.1/OG0004992.1/OG0005007.1/OG0005114.1/OG0005159.1/OG0005565.1/OG0005575.1/OG0005722.1/OG0005893.1/OG0006340.1/OG0006515.1/OG0006641.1/OG0006820.1/OG0006867.1/OG0006873.1</t>
  </si>
  <si>
    <t>OG0003668.1/OG0005093.1/OG0006022.1/OG0008022.1/OG0008180.1</t>
  </si>
  <si>
    <t>OG0000224.5/OG0000224.3/OG0000224.4/OG0000224.2/OG0000224.1/OG0000224.6/OG0001149.1/OG0001149.2/OG0001527.2/OG0001527.1/OG0002077.2/OG0002077.1/OG0002113.1/OG0002875.1/OG0002931.1/OG0003163.1/OG0003278.1/OG0003536.1/OG0003573.1/OG0003575.1/OG0003579.1/OG0003753.1/OG0003835.1/OG0004059.1/OG0004127.1/OG0004149.1/OG0004574.1/OG0004610.1/OG0005100.1/OG0005137.1/OG0005489.1/OG0005583.1/OG0006181.1/OG0006269.1/OG0006350.1/OG0006958.1/OG0007364.1</t>
  </si>
  <si>
    <t>OG0001527.2/OG0001527.1/OG0002077.2/OG0002077.1/OG0003573.1/OG0004149.1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</si>
  <si>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0000368.2/OG0000368.3/OG0000368.1/OG0000375.4/OG0000375.3/OG0000375.2/OG0000375.1/OG0000386.3/OG0000386.1/OG0000386.4/OG0000386.2/OG0000416.1/OG0000416.4/OG0000416.2/OG0000416.3/OG0000492.1/OG0000492.3/OG0000492.2/OG0000523.2/OG0000523.3/OG0000523.1/OG0000549.2/OG0000549.1/OG0000617.1/OG0000617.2/OG0000617.3/OG0000631.2/OG0000631.1/OG0000631.3/OG0000635.1/OG0000635.2/OG0000670.2/OG0000670.1/OG0000671.3/OG0000671.1/OG0000671.2/OG0000831.2/OG0000831.1/OG0000833.2/OG0000833.1/OG0000886.1/OG0000886.3/OG0000886.2/OG0000892.1/OG0000892.2/OG0000953.1/OG0000953.2/OG0001026.1/OG0001026.2/OG0001084.2/OG0001084.1/OG0001148.2/OG0001148.1/OG0001176.1/OG0001176.2/OG0001193.1/OG0001193.2/OG0001248.1/OG0001248.2/OG0001262.2/OG0001262.1/OG0001275.2/OG0001275.1/OG0001305.2/OG0001305.1/OG0001342.2/OG0001342.1/OG0001355.2/OG0001355.1/OG0001368.2/OG0001368.1/OG0001397.1/OG0001397.2/OG0001408.1/OG0001408.2/OG0001466.2/OG0001466.1/OG0001505.2/OG0001505.1/OG0001559.2/OG0001559.1/OG0001567.1/OG0001607.2/OG0001607.1/OG0001648.2/OG0001648.1/OG0001752.2/OG0001752.1/OG0001765.1/OG0001768.1/OG0001772.2/OG0001772.1/OG0001858.1/OG0001991.1/OG0002147.1/OG0002147.2/OG0002180.1/OG0002241.1/OG0002241.2/OG0002268.1/OG0002351.1/OG0002380.1/OG0002487.1/OG0002503.1/OG0002504.2/OG0002504.1/OG0002585.1/OG0002605.1/OG0002605.2/OG0002772.1/OG0002787.1/OG0002815.1/OG0002822.1/OG0002885.1/OG0003049.1/OG0003088.1/OG0003137.1/OG0003221.1/OG0003323.1/OG0003487.1/OG0003510.1/OG0003567.1/OG0003580.1/OG0003721.1/OG0003752.1/OG0003769.1/OG0003804.1/OG0003818.1/OG0003819.1/OG0003824.1/OG0004106.1/OG0004243.1/OG0004628.1/OG0004791.1/OG0004818.1/OG0004990.1/OG0005072.1/OG0005116.1/OG0005389.1/OG0005565.1/OG0006248.1/OG0006413.1/OG0006626.1/OG0006706.1/OG0006867.1/OG0007402.1/OG0008495.1/OG0008542.1</t>
  </si>
  <si>
    <t>OG0001398.1/OG0002593.1/OG0002628.2/OG0002628.1/OG0002830.1/OG0006225.1/OG0007366.1/OG0007609.1/OG0007786.1/OG0010101.1</t>
  </si>
  <si>
    <t>OG0002646.1/OG0003339.1/OG0003415.1/OG0003542.1/OG0003797.1/OG0004401.1/OG0004688.1/OG0005167.1/OG0005534.1/OG0005846.1/OG0006227.1/OG0006855.1/OG0009049.1</t>
  </si>
  <si>
    <t>OG0000168.1/OG0000168.4/OG0000168.2/OG0000168.3/OG0000168.5/OG0000299.2/OG0000299.4/OG0000299.3/OG0000299.1/OG0000386.3/OG0000386.1/OG0000386.4/OG0000386.2/OG0000671.3/OG0000671.1/OG0000671.2/OG0001248.1/OG0001248.2/OG0001567.1/OG0001607.2/OG0001607.1/OG0003088.1/OG0004791.1</t>
  </si>
  <si>
    <t>OG0003339.1/OG0003542.1/OG0003797.1/OG0004401.1/OG0005534.1/OG0006227.1/OG0006855.1/OG0009049.1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</si>
  <si>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0000368.2/OG0000368.3/OG0000368.1/OG0000416.1/OG0000416.4/OG0000416.2/OG0000416.3/OG0000635.1/OG0000635.2/OG0000833.2/OG0000833.1/OG0000886.1/OG0000886.3/OG0000886.2/OG0000892.1/OG0000892.2/OG0001148.2/OG0001148.1/OG0001176.1/OG0001176.2/OG0001193.1/OG0001193.2/OG0001305.2/OG0001305.1/OG0001355.2/OG0001355.1/OG0001397.1/OG0001397.2/OG0001648.2/OG0001648.1/OG0001772.2/OG0001772.1/OG0001991.1/OG0002351.1/OG0002380.1/OG0002504.2/OG0002504.1/OG0002605.1/OG0002605.2/OG0002772.1/OG0002815.1/OG0002885.1/OG0003049.1/OG0003137.1/OG0003221.1/OG0003487.1/OG0003567.1/OG0003580.1/OG0003819.1/OG0004106.1/OG0004818.1/OG0005072.1/OG0005116.1/OG0005565.1/OG0006248.1/OG0006413.1/OG0006867.1/OG0007402.1/OG0008495.1</t>
  </si>
  <si>
    <t>OG0002593.1/OG0002628.2/OG0002628.1/OG0002830.1/OG0007366.1/OG0007609.1/OG0007786.1/OG0010101.1</t>
  </si>
  <si>
    <t>OG0000034.10/OG0000034.14/OG0000034.3/OG0000034.12/OG0000034.2/OG0000034.6/OG0000034.8/OG0000034.15/OG0000034.7/OG0000034.1/OG0000034.4/OG0000034.13/OG0000034.5/OG0000034.9/OG0000034.11/OG0000054.3/OG0000054.7/OG0000054.6/OG0000054.4/OG0000054.2/OG0000054.1/OG0000054.5/OG0000089.4/OG0000089.8/OG0000089.5/OG0000089.2/OG0000089.6/OG0000089.3/OG0000089.7/OG0000089.1/OG0000133.3/OG0000133.1/OG0000133.4/OG0000133.2/OG0000181.3/OG0000181.5/OG0000181.1/OG0000181.2/OG0000181.4/OG0000269.4/OG0000269.2/OG0000269.3/OG0000269.1/OG0000322.1/OG0000322.2/OG0000322.4/OG0000322.3/OG0000540.3/OG0000540.4/OG0000540.2/OG0000540.1/OG0000549.2/OG0000549.1/OG0000707.1/OG0000707.3/OG0000707.2/OG0000737.1/OG0000737.3/OG0000737.2/OG0000897.2/OG0000897.1/OG0001003.1/OG0001003.2/OG0001006.1/OG0001006.2/OG0001033.2/OG0001033.1/OG0001052.2/OG0001052.1/OG0001164.2/OG0001164.1/OG0001176.1/OG0001176.2/OG0001326.1/OG0001374.2/OG0001374.1/OG0001631.2/OG0001631.1/OG0001713.1/OG0001721.2/OG0001721.1/OG0001964.1/OG0002384.1/OG0002488.2/OG0002488.1/OG0002643.1/OG0002790.1/OG0003058.1/OG0003122.1/OG0003270.1/OG0003484.1/OG0003522.1/OG0003523.1/OG0003659.1/OG0003826.1/OG0004138.1/OG0004333.1/OG0004356.1/OG0004738.1/OG0004742.1/OG0005035.1/OG0005238.1/OG0005431.1/OG0005507.1/OG0005838.1/OG0005950.1/OG0006765.1/OG0007432.1/OG0008553.1</t>
  </si>
  <si>
    <t>OG0000408.2/OG0000408.1/OG0000408.3/OG0000408.4/OG0000408.5/OG0002145.1/OG0004744.1/OG0005481.1/OG0005729.1/OG0006716.1/OG0006857.1</t>
  </si>
  <si>
    <t>OG0000266.6/OG0000266.3/OG0000266.5/OG0000266.1/OG0000266.2/OG0000266.4/OG0002011.1/OG0002011.2/OG0003315.1/OG0003315.2/OG0004966.1</t>
  </si>
  <si>
    <t>OG0000266.6/OG0000266.3/OG0000266.5/OG0000266.1/OG0000266.2/OG0000266.4/OG0002011.1/OG0002011.2/OG0003315.1/OG0003315.2</t>
  </si>
  <si>
    <t>OG0000549.2/OG0000549.1/OG0001003.1/OG0001003.2/OG0001052.2/OG0001052.1/OG0001326.1/OG0001374.2/OG0001374.1/OG0002384.1/OG0005431.1/OG0008553.1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</si>
  <si>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0000181.3/OG0000181.5/OG0000181.1/OG0000181.2/OG0000181.4/OG0000540.3/OG0000540.4/OG0000540.2/OG0000540.1/OG0000707.1/OG0000707.3/OG0000707.2/OG0000897.2/OG0000897.1/OG0001164.2/OG0001164.1/OG0001713.1/OG0001721.2/OG0001721.1/OG0002488.2/OG0002488.1/OG0002643.1/OG0003122.1/OG0003270.1/OG0003659.1/OG0003826.1/OG0004138.1/OG0004333.1/OG0005035.1/OG0005238.1/OG0005950.1/OG0006765.1/OG0007432.1</t>
  </si>
  <si>
    <t>OG0000408.2/OG0000408.1/OG0000408.3/OG0000408.4/OG0000408.5/OG0004744.1/OG0006857.1</t>
  </si>
  <si>
    <t>OG0003230.1/OG0003230.2</t>
  </si>
  <si>
    <t>OG0002642.1/OG0002642.2/OG0003528.1/OG0004582.1/OG0006008.1/OG0006364.1/OG0006430.1/OG0006917.1</t>
  </si>
  <si>
    <t>OG0000763.1/OG0000763.2/OG0002358.1/OG0002358.2/OG0003095.1/OG0003487.1/OG0004409.1/OG0005402.1/OG0005585.1/OG0006012.1/OG0006157.1</t>
  </si>
  <si>
    <t>OG0007388.1/OG0007752.1</t>
  </si>
  <si>
    <t>OG0004282.1/OG0006406.1</t>
  </si>
  <si>
    <t>OG0004559.1/OG0004746.1</t>
  </si>
  <si>
    <t>OG0000707.1/OG0000707.3/OG0000707.2/OG0001552.2/OG0001552.1/OG0001793.2/OG0001793.1</t>
  </si>
  <si>
    <t>OG0006442.1</t>
  </si>
  <si>
    <t>OG0004431.1/OG0007796.1</t>
  </si>
  <si>
    <t>OG0007251.1/OG0007312.1/OG0008426.1</t>
  </si>
  <si>
    <t>OG0004096.1/OG0005582.1/OG0006462.1/OG0006940.1/OG0009118.1</t>
  </si>
  <si>
    <t>OG0000377.1/OG0000377.3/OG0000377.2/OG0010076.1</t>
  </si>
  <si>
    <t>OG0000133.3/OG0000133.1/OG0000133.4/OG0000133.2/OG0001149.1/OG0001149.2/OG0001271.2/OG0001271.1/OG0001552.2/OG0001552.1/OG0002064.2/OG0002064.1/OG0003066.1/OG0003292.1/OG0003690.1/OG0004144.1/OG0004568.1/OG0004620.1/OG0004981.1/OG0005764.1/OG0005812.1/OG0005932.1/OG0006683.1/OG0007624.1/OG0007832.1</t>
  </si>
  <si>
    <t>OG0001271.2/OG0001271.1/OG0003292.1/OG0007832.1</t>
  </si>
  <si>
    <t>OG0000133.3/OG0000133.1/OG0000133.4/OG0000133.2/OG0003066.1/OG0003690.1/OG0004144.1/OG0004568.1/OG0005764.1/OG0005932.1/OG0007624.1</t>
  </si>
  <si>
    <t>OG0005582.1/OG0006462.1/OG0009118.1</t>
  </si>
  <si>
    <t>OG0000004.13/OG0000004.3/OG0000004.7/OG0000004.6/OG0000004.17/OG0000004.10/OG0000004.5/OG0000004.9/OG0000004.12/OG0000004.2/OG0000004.4/OG0000004.19/OG0000004.1/OG0000004.18/OG0000004.11/OG0000004.14/OG0000004.15/OG0000004.8/OG0000004.16/OG0000034.10/OG0000034.14/OG0000034.3/OG0000034.12/OG0000034.2/OG0000034.6/OG0000034.8/OG0000034.15/OG0000034.7/OG0000034.1/OG0000034.4/OG0000034.13/OG0000034.5/OG0000034.9/OG0000034.11/OG0000082.1/OG0000082.7/OG0000082.6/OG0000082.3/OG0000082.4/OG0000082.5/OG0000082.2/OG0000133.3/OG0000133.1/OG0000133.4/OG0000133.2/OG0000247.4/OG0000247.5/OG0000247.1/OG0000247.3/OG0000247.2/OG0000265.3/OG0000265.1/OG0000265.2/OG0000265.4/OG0000265.5/OG0000269.4/OG0000269.2/OG0000269.3/OG0000269.1/OG0000280.1/OG0000280.2/OG0000280.4/OG0000280.3/OG0000299.2/OG0000299.4/OG0000299.3/OG0000299.1/OG0000305.1/OG0000305.4/OG0000305.2/OG0000305.3/OG0000318.4/OG0000318.2/OG0000318.1/OG0000318.3/OG0000322.1/OG0000322.2/OG0000322.4/OG0000322.3/OG0000332.3/OG0000332.2/OG0000332.1/OG0000334.3/OG0000334.1/OG0000334.4/OG0000334.2/OG0000356.4/OG0000356.1/OG0000356.2/OG0000356.3/OG0000358.2/OG0000358.1/OG0000358.3/OG0000358.4/OG0000363.4/OG0000363.1/OG0000363.2/OG0000363.3/OG0000386.3/OG0000386.1/OG0000386.4/OG0000386.2/OG0000403.2/OG0000403.1/OG0000404.1/OG0000404.2/OG0000404.3/OG0000404.4/OG0000419.4/OG0000419.3/OG0000419.2/OG0000419.1/OG0000449.3/OG0000449.1/OG0000449.2/OG0000484.2/OG0000484.1/OG0000484.3/OG0000526.3/OG0000526.2/OG0000526.1/OG0000563.2/OG0000563.3/OG0000563.1/OG0000608.1/OG0000608.2/OG0000666.3/OG0000666.2/OG0000666.1/OG0000671.3/OG0000671.1/OG0000671.2/OG0000707.1/OG0000707.3/OG0000707.2/OG0000710.3/OG0000710.1/OG0000710.2/OG0000712.1/OG0000712.2/OG0000746.1/OG0000746.2/OG0000815.1/OG0000815.2/OG0000920.2/OG0000920.1/OG0000921.3/OG0000921.1/OG0000921.2/OG0000945.1/OG0000945.2/OG0001001.1/OG0001001.2/OG0001034.2/OG0001034.1/OG0001052.2/OG0001052.1/OG0001053.1/OG0001053.2/OG0001053.3/OG0001087.1/OG0001087.2/OG0001090.1/OG0001090.2/OG0001120.2/OG0001120.1/OG0001149.1/OG0001149.2/OG0001157.2/OG0001157.1/OG0001176.1/OG0001176.2/OG0001203.2/OG0001203.1/OG0001218.2/OG0001218.1/OG0001225.2/OG0001225.1/OG0001248.1/OG0001248.2/OG0001257.1/OG0001257.2/OG0001262.2/OG0001262.1/OG0001267.2/OG0001267.1/OG0001271.2/OG0001271.1/OG0001275.2/OG0001275.1/OG0001466.2/OG0001466.1/OG0001552.2/OG0001552.1/OG0001559.2/OG0001559.1/OG0001569.1/OG0001616.1/OG0001616.2/OG0001690.1/OG0001712.1/OG0001712.2/OG0001764.2/OG0001764.1/OG0001768.1/OG0001772.2/OG0001772.1/OG0001783.1/OG0002047.1/OG0002047.2/OG0002064.2/OG0002064.1/OG0002134.1/OG0002142.1/OG0002142.2/OG0002144.1/OG0002144.2/OG0002178.1/OG0002178.2/OG0002228.1/OG0002276.1/OG0002284.1/OG0002342.1/OG0002342.2/OG0002359.1/OG0002361.2/OG0002361.1/OG0002381.2/OG0002381.1/OG0002451.1/OG0002451.2/OG0002515.1/OG0002594.2/OG0002594.1/OG0002614.1/OG0002615.1/OG0002621.1/OG0002649.1/OG0002666.1/OG0002668.2/OG0002668.1/OG0002773.1/OG0002774.2/OG0002774.1/OG0002797.1/OG0002923.1/OG0002932.1/OG0002947.2/OG0002947.1/OG0002959.1/OG0003026.1/OG0003061.1/OG0003066.1/OG0003078.1/OG0003090.1/OG0003132.1/OG0003218.1/OG0003221.1/OG0003243.1/OG0003280.1/OG0003292.1/OG0003333.1/OG0003423.1/OG0003479.1/OG0003510.1/OG0003539.1/OG0003591.1/OG0003683.1/OG0003690.1/OG0003691.1/OG0003819.1/OG0003826.1/OG0003846.1/OG0003952.1/OG0003955.1/OG0003993.1/OG0004000.1/OG0004038.1/OG0004135.1/OG0004144.1/OG0004269.1/OG0004273.1/OG0004283.1/OG0004305.1/OG0004306.1/OG0004396.1/OG0004397.1/OG0004433.1/OG0004544.1/OG0004568.1/OG0004620.1/OG0004691.1/OG0004718.1/OG0004791.1/OG0004930.1/OG0004943.1/OG0004952.1/OG0004981.1/OG0005000.1/OG0005017.1/OG0005043.1/OG0005051.1/OG0005065.1/OG0005072.1/OG0005078.1/OG0005092.1/OG0005111.1/OG0005114.1/OG0005126.1/OG0005273.1/OG0005325.1/OG0005394.1/OG0005397.1/OG0005405.1/OG0005432.1/OG0005434.1/OG0005464.1/OG0005465.1/OG0005493.1/OG0005686.1/OG0005764.1/OG0005774.1/OG0005782.1/OG0005786.1/OG0005789.1/OG0005812.1/OG0005839.1/OG0005913.1/OG0005932.1/OG0005998.1/OG0006248.1/OG0006256.1/OG0006279.1/OG0006307.1/OG0006340.1/OG0006368.1/OG0006394.1/OG0006410.1/OG0006422.1/OG0006464.1/OG0006626.1/OG0006683.1/OG0006685.1/OG0006819.1/OG0007130.1/OG0007200.1/OG0007223.1/OG0007624.1/OG0007634.1/OG0007638.1/OG0007787.1/OG0007832.1/OG0008083.1/OG0008553.1</t>
  </si>
  <si>
    <t>OG0000407.6/OG0000407.3/OG0000407.1/OG0000407.5/OG0000407.4/OG0000407.2/OG0001046.2/OG0001046.1/OG0001362.2/OG0001362.1/OG0002132.2/OG0002132.1/OG0002168.1/OG0002382.1/OG0003339.1/OG0003415.1/OG0004096.1/OG0004488.1/OG0004681.1/OG0004712.1/OG0004808.1/OG0004905.1/OG0004945.1/OG0005340.1/OG0005582.1/OG0006227.1/OG0006462.1/OG0006475.1/OG0006771.1/OG0006940.1/OG0007234.1/OG0007357.1/OG0007387.1/OG0007666.1/OG0007707.1/OG0007790.1/OG0008493.1/OG0009118.1</t>
  </si>
  <si>
    <t>OG0000266.6/OG0000266.3/OG0000266.5/OG0000266.1/OG0000266.2/OG0000266.4/OG0000377.1/OG0000377.3/OG0000377.2/OG0001573.1/OG0002813.1/OG0003454.1/OG0003960.1/OG0005069.1/OG0005125.1/OG0005439.1/OG0005562.1/OG0005695.1/OG0006225.1/OG0007360.1/OG0007366.1/OG0007594.1/OG0007602.1/OG0008786.1/OG0009154.1/OG0010076.1</t>
  </si>
  <si>
    <t>OG0000266.6/OG0000266.3/OG0000266.5/OG0000266.1/OG0000266.2/OG0000266.4/OG0001573.1/OG0003454.1/OG0005125.1/OG0005439.1/OG0005562.1/OG0006225.1/OG0008786.1/OG0009154.1</t>
  </si>
  <si>
    <t>OG0000082.1/OG0000082.7/OG0000082.6/OG0000082.3/OG0000082.4/OG0000082.5/OG0000082.2/OG0000265.3/OG0000265.1/OG0000265.2/OG0000265.4/OG0000265.5/OG0000305.1/OG0000305.4/OG0000305.2/OG0000305.3/OG0000363.4/OG0000363.1/OG0000363.2/OG0000363.3/OG0000386.3/OG0000386.1/OG0000386.4/OG0000386.2/OG0000404.1/OG0000404.2/OG0000404.3/OG0000404.4/OG0000526.3/OG0000526.2/OG0000526.1/OG0000563.2/OG0000563.3/OG0000563.1/OG0000608.1/OG0000608.2/OG0000671.3/OG0000671.1/OG0000671.2/OG0000712.1/OG0000712.2/OG0000815.1/OG0000815.2/OG0000920.2/OG0000920.1/OG0000945.1/OG0000945.2/OG0001052.2/OG0001052.1/OG0001203.2/OG0001203.1/OG0001218.2/OG0001218.1/OG0001248.1/OG0001248.2/OG0001257.1/OG0001257.2/OG0001271.2/OG0001271.1/OG0001764.2/OG0001764.1/OG0001768.1/OG0002276.1/OG0002284.1/OG0002359.1/OG0002381.2/OG0002381.1/OG0002515.1/OG0002615.1/OG0002649.1/OG0002666.1/OG0002932.1/OG0002947.2/OG0002947.1/OG0003090.1/OG0003218.1/OG0003221.1/OG0003292.1/OG0003333.1/OG0003539.1/OG0004135.1/OG0004273.1/OG0004305.1/OG0004306.1/OG0004396.1/OG0004397.1/OG0004568.1/OG0004791.1/OG0004952.1/OG0005043.1/OG0005051.1/OG0005065.1/OG0005111.1/OG0005114.1/OG0005325.1/OG0005405.1/OG0005432.1/OG0005464.1/OG0005493.1/OG0005782.1/OG0006256.1/OG0006307.1/OG0006340.1/OG0006422.1/OG0006819.1/OG0007200.1/OG0007624.1/OG0007832.1/OG0008083.1</t>
  </si>
  <si>
    <t>OG0001362.2/OG0001362.1/OG0004096.1/OG0004945.1/OG0006771.1/OG0007357.1/OG0007666.1/OG0007707.1/OG0007790.1</t>
  </si>
  <si>
    <t>OG0003960.1/OG0005069.1/OG0007360.1/OG0007366.1/OG0007594.1/OG0007602.1/OG0010076.1</t>
  </si>
  <si>
    <t>OG0000004.13/OG0000004.3/OG0000004.7/OG0000004.6/OG0000004.17/OG0000004.10/OG0000004.5/OG0000004.9/OG0000004.12/OG0000004.2/OG0000004.4/OG0000004.19/OG0000004.1/OG0000004.18/OG0000004.11/OG0000004.14/OG0000004.15/OG0000004.8/OG0000004.16/OG0000133.3/OG0000133.1/OG0000133.4/OG0000133.2/OG0000247.4/OG0000247.5/OG0000247.1/OG0000247.3/OG0000247.2/OG0000269.4/OG0000269.2/OG0000269.3/OG0000269.1/OG0000280.1/OG0000280.2/OG0000280.4/OG0000280.3/OG0000299.2/OG0000299.4/OG0000299.3/OG0000299.1/OG0000322.1/OG0000322.2/OG0000322.4/OG0000322.3/OG0000332.3/OG0000332.2/OG0000332.1/OG0000356.4/OG0000356.1/OG0000356.2/OG0000356.3/OG0000403.2/OG0000403.1/OG0000419.4/OG0000419.3/OG0000419.2/OG0000419.1/OG0000449.3/OG0000449.1/OG0000449.2/OG0000484.2/OG0000484.1/OG0000484.3/OG0000707.1/OG0000707.3/OG0000707.2/OG0000921.3/OG0000921.1/OG0000921.2/OG0001001.1/OG0001001.2/OG0001034.2/OG0001034.1/OG0001052.2/OG0001052.1/OG0001053.1/OG0001053.2/OG0001053.3/OG0001087.1/OG0001087.2/OG0001090.1/OG0001090.2/OG0001120.2/OG0001120.1/OG0001157.2/OG0001157.1/OG0001176.1/OG0001176.2/OG0001225.2/OG0001225.1/OG0001262.2/OG0001262.1/OG0001267.2/OG0001267.1/OG0001275.2/OG0001275.1/OG0001559.2/OG0001559.1/OG0001616.1/OG0001616.2/OG0001690.1/OG0001712.1/OG0001712.2/OG0001772.2/OG0001772.1/OG0002047.1/OG0002047.2/OG0002134.1/OG0002142.1/OG0002142.2/OG0002144.1/OG0002144.2/OG0002178.1/OG0002178.2/OG0002228.1/OG0002342.1/OG0002342.2/OG0002361.2/OG0002361.1/OG0002451.1/OG0002451.2/OG0002515.1/OG0002594.2/OG0002594.1/OG0002614.1/OG0002621.1/OG0002668.2/OG0002668.1/OG0002773.1/OG0002797.1/OG0002959.1/OG0003026.1/OG0003061.1/OG0003066.1/OG0003078.1/OG0003243.1/OG0003280.1/OG0003423.1/OG0003479.1/OG0003510.1/OG0003591.1/OG0003690.1/OG0003819.1/OG0003826.1/OG0003846.1/OG0004144.1/OG0004269.1/OG0004433.1/OG0004568.1/OG0004691.1/OG0004718.1/OG0004930.1/OG0004943.1/OG0004952.1/OG0005000.1/OG0005017.1/OG0005072.1/OG0005078.1/OG0005126.1/OG0005273.1/OG0005394.1/OG0005397.1/OG0005432.1/OG0005764.1/OG0005774.1/OG0005789.1/OG0005932.1/OG0006248.1/OG0006307.1/OG0006368.1/OG0006394.1/OG0006464.1/OG0006685.1/OG0007130.1/OG0007223.1/OG0007624.1/OG0007634.1/OG0007638.1/OG0008553.1</t>
  </si>
  <si>
    <t>OG0002132.2/OG0002132.1/OG0002382.1/OG0003339.1/OG0003415.1/OG0004488.1/OG0004681.1/OG0004712.1/OG0004808.1/OG0005582.1/OG0006227.1/OG0006462.1/OG0006475.1/OG0007387.1/OG0009118.1</t>
  </si>
  <si>
    <t>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0000068.3/OG0000068.5/OG0000068.1/OG0000068.2/OG0000068.9/OG0000068.7/OG0000068.6/OG0000068.8/OG0000068.4/OG0000073.10/OG0000073.7/OG0000073.3/OG0000073.11/OG0000073.8/OG0000073.1/OG0000073.5/OG0000073.2/OG0000073.9/OG0000073.4/OG0000073.6/OG0000078.10/OG0000078.11/OG0000078.3/OG0000078.7/OG0000078.9/OG0000078.6/OG0000078.2/OG0000078.5/OG0000078.4/OG0000078.8/OG0000078.1/OG0000103.5/OG0000103.8/OG0000103.7/OG0000103.2/OG0000103.6/OG0000103.1/OG0000103.9/OG0000103.3/OG0000103.4/OG0000111.6/OG0000111.2/OG0000111.5/OG0000111.1/OG0000111.3/OG0000111.4/OG0000127.2/OG0000127.3/OG0000127.1/OG0000127.5/OG0000127.4/OG0000127.6/OG0000187.6/OG0000187.5/OG0000187.4/OG0000187.3/OG0000187.1/OG0000187.2/OG0000188.4/OG0000188.3/OG0000188.1/OG0000188.2/OG0000247.4/OG0000247.5/OG0000247.1/OG0000247.3/OG0000247.2/OG0000257.3/OG0000257.1/OG0000257.2/OG0000331.1/OG0000331.3/OG0000331.2/OG0000331.4/OG0000337.3/OG0000337.1/OG0000337.2/OG0000354.3/OG0000354.2/OG0000354.1/OG0000356.4/OG0000356.1/OG0000356.2/OG0000356.3/OG0000400.4/OG0000400.1/OG0000400.3/OG0000400.2/OG0000418.4/OG0000418.3/OG0000418.2/OG0000418.1/OG0000436.3/OG0000436.1/OG0000436.2/OG0000470.3/OG0000470.2/OG0000470.1/OG0000522.1/OG0000522.2/OG0000522.3/OG0000533.2/OG0000533.3/OG0000533.4/OG0000533.1/OG0000590.2/OG0000590.1/OG0000590.3/OG0000614.3/OG0000614.2/OG0000614.1/OG0000637.2/OG0000637.1/OG0000637.3/OG0000771.3/OG0000771.2/OG0000771.1/OG0000793.1/OG0000793.2/OG0000794.1/OG0000794.2/OG0000860.1/OG0000860.2/OG0000860.3/OG0000876.1/OG0000876.2/OG0000917.2/OG0000917.1/OG0000923.1/OG0000923.2/OG0000969.1/OG0000969.2/OG0000991.1/OG0000991.2/OG0001079.1/OG0001079.2/OG0001122.3/OG0001122.1/OG0001122.2/OG0001130.1/OG0001130.2/OG0001149.1/OG0001149.2/OG0001211.2/OG0001211.1/OG0001271.2/OG0001271.1/OG0001274.1/OG0001274.2/OG0001305.2/OG0001305.1/OG0001322.1/OG0001322.2/OG0001352.2/OG0001352.1/OG0001465.1/OG0001465.2/OG0001509.2/OG0001509.1/OG0001527.2/OG0001527.1/OG0001528.2/OG0001528.1/OG0001646.1/OG0001682.1/OG0001682.2/OG0001690.1/OG0001692.2/OG0001692.1/OG0001753.1/OG0001753.2/OG0001768.1/OG0001787.1/OG0001787.2/OG0001789.1/OG0001789.2/OG0001844.2/OG0001844.1/OG0001944.1/OG0001949.2/OG0001949.1/OG0002036.1/OG0002044.1/OG0002044.2/OG0002077.2/OG0002077.1/OG0002121.1/OG0002121.2/OG0002152.1/OG0002152.2/OG0002161.1/OG0002161.2/OG0002205.1/OG0002225.2/OG0002225.1/OG0002265.1/OG0002265.2/OG0002277.2/OG0002277.1/OG0002300.2/OG0002300.1/OG0002370.1/OG0002451.1/OG0002451.2/OG0002472.1/OG0002487.1/OG0002578.1/OG0002586.1/OG0002586.2/OG0002655.2/OG0002655.1/OG0002663.1/OG0002667.1/OG0002756.1/OG0002765.2/OG0002765.1/OG0002770.1/OG0002786.1/OG0002805.1/OG0002806.1/OG0002806.2/OG0002824.1/OG0002824.2/OG0002875.1/OG0002908.1/OG0002923.1/OG0002947.2/OG0002947.1/OG0002969.1/OG0002974.1/OG0003033.1/OG0003039.1/OG0003044.1/OG0003066.1/OG0003073.1/OG0003088.1/OG0003112.1/OG0003113.1/OG0003120.1/OG0003156.1/OG0003163.1/OG0003210.1/OG0003260.1/OG0003262.1/OG0003273.1/OG0003309.1/OG0003344.1/OG0003428.1/OG0003469.1/OG0003526.1/OG0003529.1/OG0003548.1/OG0003554.1/OG0003567.1/OG0003573.1/OG0003584.1/OG0003698.1/OG0003722.1/OG0003734.1/OG0003740.1/OG0003747.1/OG0003762.1/OG0003764.1/OG0003781.1/OG0003793.1/OG0003846.1/OG0003849.1/OG0003854.1/OG0003984.1/OG0004006.1/OG0004020.1/OG0004059.1/OG0004066.1/OG0004072.1/OG0004087.1/OG0004105.1/OG0004124.1/OG0004127.1/OG0004149.1/OG0004154.1/OG0004260.1/OG0004284.1/OG0004301.1/OG0004326.2/OG0004326.1/OG0004347.1/OG0004361.1/OG0004458.1/OG0004490.1/OG0004568.1/OG0004574.1/OG0004610.1/OG0004620.1/OG0004664.1/OG0004673.1/OG0004692.1/OG0004693.1/OG0004699.2/OG0004699.1/OG0004707.1/OG0004732.1/OG0004930.1/OG0004992.1/OG0005007.1/OG0005018.1/OG0005042.1/OG0005083.1/OG0005092.1/OG0005327.1/OG0005328.1/OG0005343.1/OG0005350.1/OG0005356.1/OG0005358.1/OG0005359.1/OG0005362.1/OG0005382.1/OG0005416.1/OG0005438.1/OG0005445.1/OG0005477.1/OG0005491.1/OG0005494.1/OG0005506.1/OG0005509.1/OG0005521.1/OG0005583.1/OG0005723.1/OG0005772.1/OG0005808.1/OG0005844.1/OG0005862.1/OG0005882.1/OG0005966.1/OG0005993.1/OG0006011.1/OG0006013.1/OG0006014.1/OG0006032.1/OG0006053.1/OG0006146.1/OG0006188.1/OG0006217.1/OG0006240.1/OG0006337.1/OG0006413.1/OG0006424.1/OG0006440.1/OG0006518.1/OG0006678.1/OG0006697.1/OG0006717.1/OG0006785.1/OG0006817.1/OG0006891.1/OG0006913.1/OG0006927.1/OG0006973.1/OG0007143.1/OG0007198.1/OG0007210.1/OG0007237.1/OG0007291.1/OG0007380.1/OG0007600.1/OG0007644.1/OG0007722.1/OG0007727.1/OG0007741.1/OG0007845.1/OG0008471.1</t>
  </si>
  <si>
    <t>OG0000512.1/OG0000512.8/OG0000512.3/OG0000512.7/OG0000512.9/OG0000512.5/OG0000512.6/OG0000512.4/OG0000512.2/OG0001215.1/OG0001215.2/OG0002231.1/OG0002231.2/OG0003576.1/OG0003610.1/OG0004442.1/OG0004784.1/OG0005474.1/OG0005560.1/OG0005609.1/OG0005927.1/OG0006472.1/OG0006746.1/OG0006746.2/OG0006989.1/OG0007247.1/OG0007382.1/OG0008273.1/OG0008563.1/OG0009157.1</t>
  </si>
  <si>
    <t>OG0000261.1/OG0000261.2/OG0000553.2/OG0000553.3/OG0000553.1/OG0000553.4/OG0000835.3/OG0000835.2/OG0000835.1/OG0001311.1/OG0001311.2/OG0002169.2/OG0002169.1/OG0002353.1/OG0002497.2/OG0002497.1/OG0002966.1/OG0003509.1/OG0003668.1/OG0004312.1/OG0004390.1/OG0004420.1/OG0004712.1/OG0005441.1/OG0005889.1/OG0006471.1/OG0006482.1/OG0006762.1/OG0006772.1/OG0006950.1/OG0007123.1/OG0007350.1/OG0007412.1/OG0007586.1/OG0007639.1/OG0007747.1/OG0007959.1/OG0008022.1/OG0008075.1/OG0008078.1/OG0008221.1/OG0008751.1/OG0008809.1</t>
  </si>
  <si>
    <t>OG0004401.1/OG0006910.1/OG0007981.1</t>
  </si>
  <si>
    <t>OG0006008.1</t>
  </si>
  <si>
    <t>OG0007981.1</t>
  </si>
  <si>
    <t>OG0006364.1</t>
  </si>
  <si>
    <t>OG0003528.1</t>
  </si>
  <si>
    <t>OG0006910.1</t>
  </si>
  <si>
    <t>OG0002018.1/OG0004069.1</t>
  </si>
  <si>
    <t>OG0005307.1/OG0006769.1/OG0007183.1/OG0007839.1</t>
  </si>
  <si>
    <t>OG0002480.1/OG0005952.1</t>
  </si>
  <si>
    <t>OG0000283.4/OG0000283.3/OG0000283.1/OG0000283.2/OG0000292.1/OG0000292.2/OG0000292.3/OG0000520.2/OG0000520.3/OG0000520.1/OG0000648.2/OG0000648.1/OG0000667.1/OG0000667.3/OG0000667.2/OG0000807.1/OG0000807.2/OG0001339.2/OG0001339.1/OG0002031.2/OG0002031.1/OG0002157.2/OG0002157.1/OG0003291.1/OG0008550.1</t>
  </si>
  <si>
    <t>OG0005850.1</t>
  </si>
  <si>
    <t>OG0002142.1/OG0002142.2/OG0002359.1</t>
  </si>
  <si>
    <t>OG0001090.1/OG0001090.2</t>
  </si>
  <si>
    <t>OG0000446.3/OG0000446.2/OG0000446.1/OG0000834.2/OG0000834.1/OG0001222.1/OG0001222.2/OG0003427.1/OG0004596.1/OG0006052.1</t>
  </si>
  <si>
    <t>OG0002646.1/OG0005031.1/OG0006495.1</t>
  </si>
  <si>
    <t>OG0002646.1/OG0005031.1</t>
  </si>
  <si>
    <t>OG0000834.2/OG0000834.1/OG0003427.1</t>
  </si>
  <si>
    <t>OG0000215.4/OG0000215.5/OG0000215.3/OG0000215.1/OG0000215.2</t>
  </si>
  <si>
    <t>OG0000618.2/OG0000618.1/OG0000618.3/OG0001631.2/OG0001631.1/OG0002273.1/OG0002273.2/OG0003801.1/OG0004146.1</t>
  </si>
  <si>
    <t>OG0002273.1/OG0002273.2</t>
  </si>
  <si>
    <t>OG0000115.5/OG0000115.7/OG0000115.4/OG0000115.6/OG0000115.3/OG0000115.1/OG0000115.2/OG0000756.1/OG0001513.2/OG0001513.1/OG0001973.1/OG0002108.1/OG0002348.1/OG0002551.1/OG0002551.2/OG0002553.1/OG0002932.1/OG0003068.1/OG0003138.1/OG0003287.1/OG0003642.1/OG0003690.1/OG0003693.1/OG0004045.1/OG0004359.1/OG0004416.1/OG0004460.1/OG0004579.1/OG0004590.1/OG0004703.1/OG0004725.1/OG0004742.1/OG0004749.1/OG0005081.1/OG0005310.1/OG0005460.1/OG0005508.1/OG0005764.1/OG0005812.1/OG0005978.1/OG0006360.1/OG0006915.1/OG0007091.1/OG0007325.1/OG0007832.1/OG0008857.1</t>
  </si>
  <si>
    <t>OG0000198.3/OG0000198.5/OG0000198.4/OG0000198.2/OG0000198.1/OG0003688.1/OG0003716.1/OG0004317.1/OG0005462.1/OG0006270.1/OG0006639.1/OG0007651.1/OG0008413.1/OG0011506.1</t>
  </si>
  <si>
    <t>OG0000756.1/OG0002108.1/OG0005812.1</t>
  </si>
  <si>
    <t>OG0000198.3/OG0000198.5/OG0000198.4/OG0000198.2/OG0000198.1/OG0003688.1</t>
  </si>
  <si>
    <t>OG0001513.2/OG0001513.1/OG0002553.1/OG0003068.1/OG0006915.1</t>
  </si>
  <si>
    <t>OG0002582.1/OG0008274.1</t>
  </si>
  <si>
    <t>OG0003287.1</t>
  </si>
  <si>
    <t>OG0006270.1</t>
  </si>
  <si>
    <t>OG0000501.1/OG0005465.1</t>
  </si>
  <si>
    <t>GO:0031473</t>
  </si>
  <si>
    <t>myosin III binding</t>
  </si>
  <si>
    <t>OG0000815.1/OG0000815.2</t>
  </si>
  <si>
    <t>OG0000114.2/OG0000114.1/OG0000114.3/OG0000114.5/OG0000114.4/OG0000709.3/OG0000709.1/OG0000709.2/OG0000917.2/OG0000917.1/OG0003227.1</t>
  </si>
  <si>
    <t>OG0000114.2/OG0000114.1/OG0000114.3/OG0000114.5/OG0000114.4/OG0000709.3/OG0000709.1/OG0000709.2/OG0000917.2/OG0000917.1/OG0003227.1/OG0005491.1</t>
  </si>
  <si>
    <t>OG0000172.3/OG0000172.4/OG0000172.2/OG0000172.1/OG0000917.2/OG0000917.1/OG0003152.1/OG0003227.1</t>
  </si>
  <si>
    <t>OG0000054.3/OG0000054.7/OG0000054.6/OG0000054.4/OG0000054.2/OG0000054.1/OG0000054.5/OG0000082.1/OG0000082.7/OG0000082.6/OG0000082.3/OG0000082.4/OG0000082.5/OG0000082.2/OG0000087.5/OG0000087.7/OG0000087.2/OG0000087.1/OG0000087.4/OG0000087.6/OG0000087.3/OG0000137.1/OG0000137.6/OG0000137.3/OG0000137.5/OG0000137.2/OG0000137.4/OG0000571.3/OG0000571.1/OG0000571.2/OG0000797.1/OG0000797.3/OG0000797.2/OG0002350.1/OG0002350.2/OG0002591.1/OG0002790.1/OG0002934.1/OG0004042.1/OG0004155.1/OG0004363.1/OG0004755.1/OG0004932.1/OG0005114.1/OG0005365.1/OG0006931.1/OG0007372.1</t>
  </si>
  <si>
    <t>OG0008011.1/OG0010621.1</t>
  </si>
  <si>
    <t>OG0000087.5/OG0000087.7/OG0000087.2/OG0000087.1/OG0000087.4/OG0000087.6/OG0000087.3/OG0002557.2/OG0002557.1/OG0004044.1/OG0004155.1/OG0004287.1/OG0005114.1/OG0006901.1</t>
  </si>
  <si>
    <t>OG0000087.5/OG0000087.7/OG0000087.2/OG0000087.1/OG0000087.4/OG0000087.6/OG0000087.3/OG0004155.1/OG0005114.1</t>
  </si>
  <si>
    <t>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0000710.3/OG0000710.1/OG0000710.2/OG0001247.1/OG0001247.2/OG0001785.1/OG0001785.2/OG0002413.1/OG0004155.1/OG0004287.1/OG0004426.1/OG0004455.1/OG0004815.1/OG0005320.1/OG0005925.1/OG0007980.1/OG0008053.1</t>
  </si>
  <si>
    <t>OG0001632.1/OG0005661.1/OG0005706.1/OG0010076.1</t>
  </si>
  <si>
    <t>OG0000299.2/OG0000299.4/OG0000299.3/OG0000299.1/OG0000501.1/OG0000904.2/OG0000904.3/OG0000904.1/OG0001267.2/OG0001267.1/OG0001420.1/OG0001682.1/OG0001682.2/OG0001697.2/OG0001697.1/OG0002074.2/OG0002074.1/OG0002119.2/OG0002119.1/OG0002128.1/OG0002128.2/OG0002358.1/OG0002358.2/OG0002407.1/OG0002762.2/OG0002762.1/OG0002954.1/OG0003098.1/OG0003449.1/OG0003466.1/OG0003527.1/OG0003580.1/OG0003853.2/OG0003853.1/OG0003983.1/OG0003987.1/OG0004047.1/OG0004077.1/OG0004136.1/OG0004300.1/OG0004335.1/OG0004341.1/OG0004363.1/OG0004447.1/OG0004471.1/OG0004932.1/OG0005047.1/OG0005102.1/OG0005171.1/OG0005334.1/OG0005365.1/OG0005402.1/OG0005494.1/OG0005541.1/OG0005830.1/OG0005899.1/OG0006284.1/OG0006456.1/OG0006478.1/OG0006514.1/OG0007246.1/OG0007319.1/OG0007354.1/OG0007422.1/OG0007789.1/OG0007801.1/OG0007811.1/OG0007823.1/OG0008167.1</t>
  </si>
  <si>
    <t>OG0004157.1/OG0004282.1/OG0004372.1/OG0006786.1/OG0008132.1/OG0008154.1/OG0009025.1</t>
  </si>
  <si>
    <t>OG0002646.1/OG0005075.1</t>
  </si>
  <si>
    <t>OG0004426.1/OG0004455.1/OG0008053.1</t>
  </si>
  <si>
    <t>OG0000038.11/OG0000038.6/OG0000038.9/OG0000038.12/OG0000038.2/OG0000038.8/OG0000038.10/OG0000038.7/OG0000038.1/OG0000038.4/OG0000038.5/OG0000038.3/OG0000524.2/OG0000524.1/OG0000524.3/OG0002589.1/OG0002589.2/OG0005074.1/OG0005758.1/OG0005930.1/OG0008492.1</t>
  </si>
  <si>
    <t>OG0008864.1</t>
  </si>
  <si>
    <t>OG0005178.1</t>
  </si>
  <si>
    <t>OG0003335.1/OG0007387.1</t>
  </si>
  <si>
    <t>OG0000036.7/OG0000036.3/OG0000036.12/OG0000036.6/OG0000036.11/OG0000036.5/OG0000036.10/OG0000036.8/OG0000036.1/OG0000036.9/OG0000036.4/OG0000036.2/OG0000215.4/OG0000215.5/OG0000215.3/OG0000215.1/OG0000215.2/OG0000344.3/OG0000344.1/OG0000344.4/OG0000344.2/OG0000671.3/OG0000671.1/OG0000671.2/OG0001055.1/OG0001055.2/OG0002348.1/OG0002403.2/OG0002403.1/OG0002591.1/OG0002797.1/OG0003425.1/OG0003593.1/OG0003955.1/OG0004815.1/OG0007372.1/OG0007768.1</t>
  </si>
  <si>
    <t>OG0000671.3/OG0000671.1/OG0000671.2/OG0000812.1/OG0000812.2/OG0000812.3/OG0002469.1/OG0003582.1/OG0004363.1/OG0004815.1/OG0005103.1/OG0006918.1/OG0008008.1</t>
  </si>
  <si>
    <t>OG0002870.1/OG0003433.1</t>
  </si>
  <si>
    <t>OG0000196.3/OG0000196.5/OG0000196.4/OG0000196.1/OG0000196.2/OG0005043.1/OG0005092.1</t>
  </si>
  <si>
    <t>OG0001311.1/OG0001311.2/OG0002073.1/OG0002073.2/OG0002353.1/OG0003294.1/OG0003294.2/OG0003415.1</t>
  </si>
  <si>
    <t>OG0000299.2/OG0000299.4/OG0000299.3/OG0000299.1/OG0000833.2/OG0000833.1/OG0001026.1/OG0001026.2/OG0001152.1/OG0001152.2/OG0001368.2/OG0001368.1/OG0001466.2/OG0001466.1/OG0001559.2/OG0001559.1/OG0002340.1/OG0002340.2/OG0002491.1/OG0002585.1/OG0003055.1/OG0003510.1/OG0004720.1/OG0005565.1/OG0006007.1/OG0006867.1</t>
  </si>
  <si>
    <t>OG0001212.2/OG0001212.1</t>
  </si>
  <si>
    <t>OG0000187.6/OG0000187.5/OG0000187.4/OG0000187.3/OG0000187.1/OG0000187.2</t>
  </si>
  <si>
    <t>OG0000502.2/OG0000502.1/OG0000502.3</t>
  </si>
  <si>
    <t>OG0002242.2/OG0002242.1/OG0003340.1/OG0003340.2</t>
  </si>
  <si>
    <t>OG0003125.1/OG0005534.1/OG0005749.1/OG0007229.1/OG0007796.1</t>
  </si>
  <si>
    <t>OG0000318.4/OG0000318.2/OG0000318.1/OG0000318.3/OG0000419.4/OG0000419.3/OG0000419.2/OG0000419.1/OG0000712.1/OG0000712.2/OG0000828.1/OG0000828.2/OG0001299.3/OG0001299.2/OG0001299.1/OG0001772.2/OG0001772.1/OG0001936.1/OG0001936.2/OG0002024.1/OG0002024.2/OG0002387.1/OG0002910.2/OG0002910.1/OG0003763.1/OG0004263.1/OG0004404.1/OG0004957.1/OG0005078.1/OG0005347.1/OG0005432.1/OG0005537.1/OG0005871.1/OG0005926.1/OG0006464.1/OG0006647.1/OG0006656.1/OG0007200.1</t>
  </si>
  <si>
    <t>OG0003315.1/OG0003315.2/OG0005518.1/OG0006047.1/OG0007345.1</t>
  </si>
  <si>
    <t>OG0005432.1</t>
  </si>
  <si>
    <t>OG0001936.1/OG0001936.2/OG0002024.1/OG0002024.2/OG0004957.1/OG0005537.1/OG0005926.1/OG0006464.1/OG0006656.1</t>
  </si>
  <si>
    <t>OG0000031.13/OG0000031.5/OG0000031.16/OG0000031.1/OG0000031.4/OG0000031.14/OG0000031.8/OG0000031.9/OG0000031.10/OG0000031.2/OG0000031.6/OG0000031.7/OG0000031.12/OG0000031.15/OG0000031.3/OG0000031.11/OG0000031.17/OG0000071.1/OG0000071.5/OG0000071.11/OG0000071.7/OG0000071.9/OG0000071.2/OG0000071.6/OG0000071.10/OG0000071.3/OG0000071.8/OG0000071.4/OG0000126.3/OG0000126.2/OG0000126.8/OG0000126.6/OG0000126.5/OG0000126.1/OG0000126.4/OG0000126.7/OG0000218.4/OG0000218.2/OG0000218.1/OG0000218.3/OG0000218.5/OG0000273.1/OG0000273.5/OG0000273.4/OG0000273.2/OG0000273.3/OG0001998.1/OG0002509.2/OG0002509.1/OG0003707.1/OG0004024.1/OG0004677.1</t>
  </si>
  <si>
    <t>OG0001496.3/OG0001496.2/OG0001496.1/OG0002781.1/OG0005066.1/OG0005924.1/OG0005949.1</t>
  </si>
  <si>
    <t>OG0002628.2/OG0002628.1/OG0002905.1/OG0005927.1/OG0006476.1</t>
  </si>
  <si>
    <t>OG0000130.5/OG0000130.4/OG0000130.7/OG0000130.6/OG0000130.3/OG0000130.2/OG0000130.1/OG0000155.5/OG0000155.4/OG0000155.3/OG0000155.1/OG0000155.6/OG0000155.2/OG0000208.2/OG0000208.1/OG0000208.4/OG0000208.3/OG0000322.1/OG0000322.2/OG0000322.4/OG0000322.3/OG0000334.3/OG0000334.1/OG0000334.4/OG0000334.2/OG0000485.1/OG0000485.3/OG0000485.2/OG0000533.2/OG0000533.3/OG0000533.4/OG0000533.1/OG0000540.3/OG0000540.4/OG0000540.2/OG0000540.1/OG0000704.2/OG0000704.1/OG0000704.3/OG0000868.2/OG0000868.1/OG0000868.3/OG0000889.2/OG0000889.1/OG0000897.2/OG0000897.1/OG0000938.1/OG0000938.3/OG0000938.2/OG0000974.1/OG0000974.2/OG0001241.1/OG0001241.2/OG0001275.2/OG0001275.1/OG0001327.2/OG0001327.1/OG0001420.1/OG0001461.1/OG0001461.2/OG0001648.2/OG0001648.1/OG0001682.1/OG0001682.2/OG0001702.2/OG0001702.1/OG0001753.1/OG0001753.2/OG0001845.1/OG0001845.2/OG0001866.2/OG0001866.1/OG0002064.2/OG0002064.1/OG0002077.2/OG0002077.1/OG0002149.2/OG0002149.1/OG0002161.1/OG0002161.2/OG0002236.1/OG0002236.2/OG0002341.1/OG0002381.2/OG0002381.1/OG0002451.1/OG0002451.2/OG0002491.1/OG0002492.1/OG0002876.1/OG0003088.1/OG0003095.1/OG0003134.1/OG0003145.1/OG0003154.1/OG0003221.1/OG0003573.1/OG0003813.1/OG0003821.1/OG0004158.1/OG0004283.1/OG0004470.1/OG0004620.1/OG0004632.1/OG0005044.1/OG0005072.1/OG0005356.1/OG0005394.1/OG0006007.1/OG0006146.1/OG0006362.1/OG0007091.1</t>
  </si>
  <si>
    <t>OG0001974.1/OG0002032.1/OG0002032.2/OG0002073.1/OG0002073.2/OG0002282.1/OG0004054.1/OG0008022.1</t>
  </si>
  <si>
    <t>OG0004289.1/OG0005575.1/OG0005722.1/OG0005893.1/OG0006820.1/OG0006873.1/OG0007705.1</t>
  </si>
  <si>
    <t>OG0001198.2/OG0001198.3/OG0001198.1/OG0002945.2/OG0002945.1/OG0004289.1/OG0005575.1/OG0005722.1/OG0005893.1/OG0006820.1/OG0006873.1</t>
  </si>
  <si>
    <t>OG0006760.1</t>
  </si>
  <si>
    <t>OG0001510.2/OG0001510.1/OG0001945.1/OG0001945.2/OG0003049.1/OG0003721.1</t>
  </si>
  <si>
    <t>OG0004945.1/OG0005582.1/OG0006462.1/OG0009118.1</t>
  </si>
  <si>
    <t>OG0000133.3/OG0000133.1/OG0000133.4/OG0000133.2/OG0000140.1/OG0000140.4/OG0000140.2/OG0000140.3/OG0000140.5/OG0000140.6/OG0000140.7/OG0000305.1/OG0000305.4/OG0000305.2/OG0000305.3/OG0001213.1/OG0001213.2/OG0001948.1/OG0001948.2/OG0003659.1/OG0004111.1/OG0004751.1/OG0005011.1/OG0005678.1/OG0005924.1/OG0007624.1</t>
  </si>
  <si>
    <t>OG0000115.5/OG0000115.7/OG0000115.4/OG0000115.6/OG0000115.3/OG0000115.1/OG0000115.2/OG0000133.3/OG0000133.1/OG0000133.4/OG0000133.2/OG0000389.2/OG0000389.3/OG0000389.1/OG0000583.2/OG0000583.1/OG0000583.3/OG0002108.1/OG0003287.1/OG0003642.1/OG0003826.1/OG0004045.1/OG0004110.1/OG0004261.1/OG0004559.1/OG0004703.1/OG0004742.1/OG0004746.1/OG0004749.1/OG0004928.1/OG0004973.1/OG0005138.1/OG0005508.1/OG0006151.1/OG0006434.1/OG0006630.1/OG0006718.1/OG0006840.1/OG0006915.1/OG0007111.1/OG0007832.1/OG0008095.1</t>
  </si>
  <si>
    <t>OG0002168.1/OG0003308.1/OG0005582.1/OG0008519.1</t>
  </si>
  <si>
    <t>OG0002582.1/OG0004171.1/OG0004847.1/OG0004937.1</t>
  </si>
  <si>
    <t>OG0000614.3/OG0000614.2/OG0000614.1/OG0001528.2/OG0001528.1/OG0003275.1/OG0003275.2/OG0003849.1/OG0006293.1</t>
  </si>
  <si>
    <t>OG0006476.1/OG0009366.2/OG0009366.1</t>
  </si>
  <si>
    <t>OG0003668.1</t>
  </si>
  <si>
    <t>OG0000224.5/OG0000224.3/OG0000224.4/OG0000224.2/OG0000224.1/OG0000224.6/OG0003163.1/OG0004610.1</t>
  </si>
  <si>
    <t>OG0000089.4/OG0000089.8/OG0000089.5/OG0000089.2/OG0000089.6/OG0000089.3/OG0000089.7/OG0000089.1/OG0004718.1/OG0005585.1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</si>
  <si>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0000102.3/OG0000102.1/OG0000102.2/OG0000102.6/OG0000102.5/OG0000102.4/OG0000102.7/OG0000102.8/OG0000306.4/OG0000306.1/OG0000306.2/OG0000306.3/OG0000398.2/OG0000398.1/OG0000398.3/OG0000436.3/OG0000436.1/OG0000436.2/OG0000619.1/OG0000619.3/OG0000619.2/OG0000923.1/OG0000923.2/OG0001019.1/OG0001019.2/OG0001225.2/OG0001225.1/OG0002295.1/OG0004904.1/OG0006297.1</t>
  </si>
  <si>
    <t>OG0002646.1/OG0006716.1</t>
  </si>
  <si>
    <t>OG0000398.2/OG0000398.1/OG0000398.3</t>
  </si>
  <si>
    <t>OG0000377.1/OG0000377.3/OG0000377.2/OG0002011.1/OG0002011.2/OG0002088.2/OG0002088.1/OG0002088.3/OG0005576.1/OG0009611.1/OG0010076.1</t>
  </si>
  <si>
    <t>OG0000171.3/OG0000171.1/OG0000171.2/OG0000171.5/OG0000171.4/OG0000172.3/OG0000172.4/OG0000172.2/OG0000172.1/OG0000386.3/OG0000386.1/OG0000386.4/OG0000386.2/OG0000444.4/OG0000444.3/OG0000444.1/OG0000444.2/OG0000583.2/OG0000583.1/OG0000583.3/OG0000712.1/OG0000712.2/OG0001032.2/OG0001032.1/OG0001052.2/OG0001052.1/OG0001248.1/OG0001248.2/OG0001374.2/OG0001374.1/OG0001692.2/OG0001692.1/OG0001719.1/OG0002466.1/OG0002807.1/OG0002890.1/OG0002890.2/OG0002932.1/OG0003423.1/OG0003464.1/OG0003829.1/OG0003831.1/OG0003993.1/OG0004108.1/OG0004135.1/OG0004460.1/OG0004752.1/OG0004980.1/OG0005000.1/OG0005300.1/OG0005360.1/OG0005392.1/OG0005464.1/OG0005559.1/OG0006342.1/OG0006440.1/OG0006643.1/OG0006659.1/OG0007685.1/OG0007787.1/OG0008113.1</t>
  </si>
  <si>
    <t>OG0003542.1/OG0003735.1/OG0004096.1/OG0004410.1/OG0004615.1/OG0008141.1</t>
  </si>
  <si>
    <t>OG0005360.1</t>
  </si>
  <si>
    <t>OG0004038.1</t>
  </si>
  <si>
    <t>OG0000035.4/OG0000035.6/OG0000035.3/OG0000035.13/OG0000035.14/OG0000035.11/OG0000035.2/OG0000035.17/OG0000035.12/OG0000035.1/OG0000035.9/OG0000035.16/OG0000035.5/OG0000035.15/OG0000035.10/OG0000035.7/OG0000035.8/OG0000089.4/OG0000089.8/OG0000089.5/OG0000089.2/OG0000089.6/OG0000089.3/OG0000089.7/OG0000089.1/OG0000102.3/OG0000102.1/OG0000102.2/OG0000102.6/OG0000102.5/OG0000102.4/OG0000102.7/OG0000102.8/OG0000121.5/OG0000121.1/OG0000121.2/OG0000121.3/OG0000121.4/OG0000121.6/OG0000121.8/OG0000121.7/OG0000131.4/OG0000131.6/OG0000131.2/OG0000131.1/OG0000131.3/OG0000131.5/OG0000131.7/OG0000222.2/OG0000222.1/OG0000222.4/OG0000222.5/OG0000222.3/OG0000320.4/OG0000320.3/OG0000320.2/OG0000320.1/OG0000320.5/OG0000322.1/OG0000322.2/OG0000322.4/OG0000322.3/OG0000334.3/OG0000334.1/OG0000334.4/OG0000334.2/OG0000351.4/OG0000351.3/OG0000351.1/OG0000351.2/OG0000354.3/OG0000354.2/OG0000354.1/OG0000386.3/OG0000386.1/OG0000386.4/OG0000386.2/OG0000406.1/OG0000406.3/OG0000406.2/OG0000448.2/OG0000448.4/OG0000448.1/OG0000448.3/OG0000540.3/OG0000540.4/OG0000540.2/OG0000540.1/OG0000542.1/OG0000542.2/OG0000542.3/OG0000582.3/OG0000582.1/OG0000582.2/OG0000632.1/OG0000632.2/OG0000686.1/OG0000686.2/OG0000686.3/OG0000770.2/OG0000770.1/OG0000897.2/OG0000897.1/OG0000935.2/OG0000935.1/OG0000947.1/OG0000947.2/OG0000967.1/OG0000967.2/OG0000967.3/OG0001019.1/OG0001019.2/OG0001033.2/OG0001033.1/OG0001125.2/OG0001125.1/OG0001126.1/OG0001126.2/OG0001149.1/OG0001149.2/OG0001203.2/OG0001203.1/OG0001248.1/OG0001248.2/OG0001262.2/OG0001262.1/OG0001305.2/OG0001305.1/OG0001355.2/OG0001355.1/OG0001393.1/OG0001393.2/OG0001402.1/OG0001402.2/OG0001421.2/OG0001421.1/OG0001552.2/OG0001552.1/OG0001610.1/OG0001716.1/OG0001716.2/OG0001772.2/OG0001772.1/OG0001793.2/OG0001793.1/OG0001932.1/OG0001932.2/OG0002120.1/OG0002120.2/OG0002142.1/OG0002142.2/OG0002469.1/OG0002514.1/OG0002514.2/OG0002586.1/OG0002586.2/OG0002607.1/OG0002614.1/OG0002670.1/OG0002732.1/OG0002809.2/OG0002809.1/OG0002875.1/OG0002957.1/OG0002958.1/OG0003088.1/OG0003243.1/OG0003473.1/OG0003484.1/OG0003564.1/OG0003774.1/OG0004029.1/OG0004127.1/OG0004254.1/OG0004294.1/OG0004301.1/OG0004304.1/OG0004361.1/OG0004388.1/OG0004574.1/OG0004632.1/OG0004710.1/OG0004943.1/OG0005116.1/OG0005282.1/OG0005359.1/OG0005362.1/OG0005543.1/OG0005583.1/OG0005813.1/OG0005838.1/OG0006319.1/OG0006340.1/OG0006379.1/OG0006407.1/OG0006481.1/OG0006679.1/OG0006794.1/OG0006832.1/OG0007085.1/OG0007097.1/OG0007130.1/OG0007659.1/OG0008113.1/OG0008490.1/OG0009072.1</t>
  </si>
  <si>
    <t>OG0000089.4/OG0000089.8/OG0000089.5/OG0000089.2/OG0000089.6/OG0000089.3/OG0000089.7/OG0000089.1/OG0000320.4/OG0000320.3/OG0000320.2/OG0000320.1/OG0000320.5/OG0000322.1/OG0000322.2/OG0000322.4/OG0000322.3/OG0000339.3/OG0000339.2/OG0000339.4/OG0000339.1/OG0000406.1/OG0000406.3/OG0000406.2/OG0000448.2/OG0000448.4/OG0000448.1/OG0000448.3/OG0000540.3/OG0000540.4/OG0000540.2/OG0000540.1/OG0000542.1/OG0000542.2/OG0000542.3/OG0000897.2/OG0000897.1/OG0000947.1/OG0000947.2/OG0001125.2/OG0001125.1/OG0001149.1/OG0001149.2/OG0001262.2/OG0001262.1/OG0001305.2/OG0001305.1/OG0001552.2/OG0001552.1/OG0001716.1/OG0001716.2/OG0001772.2/OG0001772.1/OG0001793.2/OG0001793.1/OG0001932.1/OG0001932.2/OG0002120.1/OG0002120.2/OG0002142.1/OG0002142.2/OG0002514.1/OG0002514.2/OG0002586.1/OG0002586.2/OG0002614.1/OG0002732.1/OG0002809.2/OG0002809.1/OG0002875.1/OG0002957.1/OG0003088.1/OG0003243.1/OG0003473.1/OG0003484.1/OG0004029.1/OG0004127.1/OG0004254.1/OG0004294.1/OG0004301.1/OG0004361.1/OG0004388.1/OG0004574.1/OG0004632.1/OG0004710.1/OG0004943.1/OG0005282.1/OG0005359.1/OG0005362.1/OG0005543.1/OG0005583.1/OG0005813.1/OG0005838.1/OG0006319.1/OG0006340.1/OG0006379.1/OG0006407.1/OG0006481.1/OG0007097.1/OG0008490.1/OG0009072.1</t>
  </si>
  <si>
    <t>OG0002306.2/OG0002306.1/OG0003293.1/OG0005069.1/OG0005129.1/OG0005609.1/OG0007366.1</t>
  </si>
  <si>
    <t>OG0000089.4/OG0000089.8/OG0000089.5/OG0000089.2/OG0000089.6/OG0000089.3/OG0000089.7/OG0000089.1/OG0000320.4/OG0000320.3/OG0000320.2/OG0000320.1/OG0000320.5/OG0000322.1/OG0000322.2/OG0000322.4/OG0000322.3/OG0000406.1/OG0000406.3/OG0000406.2/OG0000448.2/OG0000448.4/OG0000448.1/OG0000448.3/OG0000540.3/OG0000540.4/OG0000540.2/OG0000540.1/OG0000542.1/OG0000542.2/OG0000542.3/OG0000897.2/OG0000897.1/OG0000947.1/OG0000947.2/OG0001125.2/OG0001125.1/OG0001149.1/OG0001149.2/OG0001262.2/OG0001262.1/OG0001305.2/OG0001305.1/OG0001552.2/OG0001552.1/OG0001716.1/OG0001716.2/OG0001772.2/OG0001772.1/OG0001793.2/OG0001793.1/OG0001932.1/OG0001932.2/OG0002120.1/OG0002120.2/OG0002142.1/OG0002142.2/OG0002514.1/OG0002514.2/OG0002586.1/OG0002586.2/OG0002614.1/OG0002732.1/OG0002809.2/OG0002809.1/OG0002875.1/OG0002957.1/OG0003088.1/OG0003243.1/OG0003473.1/OG0003484.1/OG0004029.1/OG0004127.1/OG0004254.1/OG0004294.1/OG0004301.1/OG0004361.1/OG0004388.1/OG0004574.1/OG0004632.1/OG0004710.1/OG0004943.1/OG0005282.1/OG0005359.1/OG0005362.1/OG0005543.1/OG0005583.1/OG0005813.1/OG0005838.1/OG0006319.1/OG0006340.1/OG0006379.1/OG0006407.1/OG0006481.1/OG0007097.1/OG0008490.1/OG0009072.1</t>
  </si>
  <si>
    <t>OG0001772.2/OG0001772.1/OG0002120.1/OG0002120.2</t>
  </si>
  <si>
    <t>OG0000172.3/OG0000172.4/OG0000172.2/OG0000172.1/OG0000283.4/OG0000283.3/OG0000283.1/OG0000283.2/OG0000292.1/OG0000292.2/OG0000292.3/OG0000507.1/OG0000507.2/OG0000520.2/OG0000520.3/OG0000520.1/OG0000648.2/OG0000648.1/OG0000667.1/OG0000667.3/OG0000667.2/OG0000807.1/OG0000807.2/OG0000997.1/OG0000997.2/OG0001032.2/OG0001032.1/OG0001339.2/OG0001339.1/OG0002031.2/OG0002031.1/OG0002157.2/OG0002157.1/OG0003291.1/OG0003551.1/OG0004069.1/OG0004106.1/OG0008550.1</t>
  </si>
  <si>
    <t>OG0000997.1/OG0000997.2/OG0004069.1/OG0004106.1</t>
  </si>
  <si>
    <t>OG0000351.4/OG0000351.3/OG0000351.1/OG0000351.2/OG0001084.2/OG0001084.1/OG0002870.1</t>
  </si>
  <si>
    <t>OG0002870.1</t>
  </si>
  <si>
    <t>OG0003056.2/OG0003056.1</t>
  </si>
  <si>
    <t>OG0000999.2/OG0000999.1</t>
  </si>
  <si>
    <t>OG0000470.3/OG0000470.2/OG0000470.1/OG0000876.1/OG0000876.2</t>
  </si>
  <si>
    <t>OG0007123.1/OG0008075.1</t>
  </si>
  <si>
    <t>OG0000470.3/OG0000470.2/OG0000470.1/OG0000522.1/OG0000522.2/OG0000522.3/OG0000637.2/OG0000637.1/OG0000637.3/OG0002225.2/OG0002225.1/OG0002586.1/OG0002586.2/OG0002806.1/OG0002806.2/OG0003073.1/OG0003088.1/OG0004105.1/OG0004260.1/OG0005358.1/OG0005494.1/OG0006678.1/OG0007291.1</t>
  </si>
  <si>
    <t>OG0000921.3/OG0000921.1/OG0000921.2/OG0001218.2/OG0001218.1/OG0001772.2/OG0001772.1/OG0002178.1/OG0002178.2/OG0002342.1/OG0002342.2/OG0002515.1/OG0003243.1/OG0004388.1/OG0005017.1/OG0005282.1/OG0005501.1/OG0006190.1/OG0007085.1/OG0007130.1</t>
  </si>
  <si>
    <t>OG0003339.1/OG0003415.1/OG0007281.1</t>
  </si>
  <si>
    <t>OG0001772.2/OG0001772.1/OG0005501.1</t>
  </si>
  <si>
    <t>OG0003339.1</t>
  </si>
  <si>
    <t>OG0001772.2/OG0001772.1/OG0005017.1/OG0005501.1</t>
  </si>
  <si>
    <t>OG0000696.1/OG0000696.2/OG0000696.3</t>
  </si>
  <si>
    <t>OG0006883.1/OG0007144.1</t>
  </si>
  <si>
    <t>OG0000036.7/OG0000036.3/OG0000036.12/OG0000036.6/OG0000036.11/OG0000036.5/OG0000036.10/OG0000036.8/OG0000036.1/OG0000036.9/OG0000036.4/OG0000036.2/OG0000215.4/OG0000215.5/OG0000215.3/OG0000215.1/OG0000215.2/OG0000696.1/OG0000696.2/OG0000696.3/OG0000704.2/OG0000704.1/OG0000704.3/OG0001018.2/OG0001018.3/OG0001018.1/OG0001326.1/OG0001661.1/OG0001661.2/OG0001937.1/OG0002350.1/OG0002350.2/OG0002377.1/OG0002377.2/OG0002464.1/OG0002464.2/OG0002466.1/OG0002943.2/OG0002943.1/OG0002946.1/OG0003146.1/OG0003333.1/OG0003699.1/OG0003829.1/OG0004155.1/OG0004287.1/OG0004451.1/OG0004480.1/OG0005505.1/OG0005782.1</t>
  </si>
  <si>
    <t>OG0000704.2/OG0000704.1/OG0000704.3/OG0001661.1/OG0001661.2/OG0002466.1/OG0005782.1</t>
  </si>
  <si>
    <t>OG0000215.4/OG0000215.5/OG0000215.3/OG0000215.1/OG0000215.2/OG0000696.1/OG0000696.2/OG0000696.3/OG0001326.1/OG0002350.1/OG0002350.2/OG0002377.1/OG0002377.2/OG0002464.1/OG0002464.2/OG0002943.2/OG0002943.1/OG0002946.1/OG0003333.1/OG0004155.1/OG0004480.1</t>
  </si>
  <si>
    <t>OG0000215.4/OG0000215.5/OG0000215.3/OG0000215.1/OG0000215.2/OG0003699.1</t>
  </si>
  <si>
    <t>OG0000673.2/OG0000673.1/OG0001849.1/OG0001849.2</t>
  </si>
  <si>
    <t>OG0000416.1/OG0000416.4/OG0000416.2/OG0000416.3/OG0000490.2/OG0000490.1/OG0000502.2/OG0000502.1/OG0000502.3/OG0000866.3/OG0000866.2/OG0000866.1/OG0001416.1/OG0001416.2/OG0001618.1/OG0001618.2/OG0002074.2/OG0002074.1/OG0002242.2/OG0002242.1/OG0002656.1/OG0002934.1/OG0003250.1/OG0003852.1/OG0004338.1/OG0004341.1/OG0004394.1/OG0004768.1/OG0004957.1/OG0005080.1/OG0005461.1/OG0007223.1</t>
  </si>
  <si>
    <t>OG0000612.2/OG0000612.3/OG0000612.1/OG0002335.2/OG0002335.1/OG0002928.2/OG0002928.1/OG0003081.1/OG0003832.1/OG0004081.1/OG0004090.1/OG0005366.1/OG0005443.1/OG0005718.1/OG0005756.1/OG0005861.1/OG0005869.1/OG0005951.1/OG0006061.1/OG0006213.1/OG0006285.1/OG0006451.1/OG0006734.1/OG0006950.1/OG0006966.1/OG0007190.1/OG0007313.1/OG0007396.1/OG0007576.1/OG0007580.1/OG0007666.1/OG0007669.1/OG0007795.1/OG0008072.1/OG0008129.1/OG0008144.1/OG0008158.1/OG0008435.1/OG0008757.1/OG0008801.1/OG0010016.1</t>
  </si>
  <si>
    <t>OG0000173.4/OG0000173.2/OG0000173.3/OG0000173.1/OG0000232.4/OG0000232.2/OG0000232.5/OG0000232.1/OG0000232.3/OG0000491.1/OG0000491.2/OG0000491.3/OG0000524.2/OG0000524.1/OG0000524.3/OG0000936.2/OG0000936.1/OG0000940.2/OG0000940.1/OG0001109.2/OG0001109.1/OG0001110.1/OG0001110.2/OG0001118.1/OG0001118.2/OG0001191.1/OG0001191.2/OG0001203.2/OG0001203.1/OG0001251.2/OG0001251.1/OG0001272.2/OG0001272.1/OG0001328.2/OG0001328.1/OG0001356.1/OG0001356.2/OG0001918.1/OG0002020.2/OG0002020.1/OG0002262.1/OG0002266.1/OG0002288.1/OG0002288.2/OG0002467.1/OG0002644.1/OG0002734.1/OG0002782.1/OG0003042.2/OG0003042.1/OG0003062.1/OG0003283.1/OG0003296.1/OG0003299.1/OG0003302.1/OG0003319.1/OG0003442.1/OG0003494.1/OG0003560.1/OG0003673.1/OG0003711.1/OG0003737.1/OG0003742.1/OG0003858.1/OG0003975.1/OG0004001.1/OG0004014.1/OG0004131.1/OG0004141.1/OG0004240.1/OG0004272.1/OG0004321.1/OG0004339.1/OG0004355.1/OG0004414.1/OG0004679.1/OG0004709.1/OG0004747.1/OG0004767.1/OG0004979.1/OG0005050.1/OG0005092.1/OG0005094.1/OG0005132.1/OG0005174.1/OG0005312.1/OG0005338.1/OG0005357.1/OG0005369.1/OG0005435.1/OG0005496.1/OG0005535.1/OG0005721.1/OG0005817.1/OG0005883.1/OG0005918.1/OG0005931.1/OG0005945.1/OG0005958.1/OG0005960.1/OG0006017.1/OG0006060.1/OG0006146.1/OG0006161.1/OG0006224.1/OG0006276.1/OG0006331.1/OG0006372.1/OG0006373.1/OG0006431.1/OG0006432.1/OG0006460.1/OG0006468.1/OG0006490.1/OG0006496.1/OG0006619.1/OG0006703.1/OG0006757.1/OG0006776.1/OG0006796.1/OG0006923.1/OG0006942.1/OG0006946.1/OG0007054.1/OG0007283.1/OG0007298.1/OG0007305.1/OG0007384.1/OG0007409.1/OG0007613.1/OG0007659.1/OG0007680.1/OG0007808.1/OG0007832.1/OG0007848.1/OG0008143.1/OG0008151.1/OG0008453.1/OG0008785.1</t>
  </si>
  <si>
    <t>OG0005373.1/OG0005991.1/OG0006397.1/OG0006825.1/OG0007413.1/OG0007459.1/OG0007724.1/OG0007884.1/OG0008253.1/OG0009069.1</t>
  </si>
  <si>
    <t>OG0003568.2/OG0003568.1/OG0005373.1/OG0005390.1/OG0005991.1/OG0006397.1/OG0006435.1/OG0006435.2/OG0006825.1/OG0007388.1/OG0007413.1/OG0007459.1/OG0007724.1/OG0007884.1/OG0008253.1/OG0008476.1/OG0009069.1</t>
  </si>
  <si>
    <t>OG0000612.2/OG0000612.3/OG0000612.1/OG0002032.1/OG0002032.2/OG0002335.2/OG0002335.1/OG0002353.1/OG0002928.2/OG0002928.1/OG0003081.1/OG0003832.1/OG0004081.1/OG0004090.1/OG0004157.1/OG0004438.1/OG0005366.1/OG0005443.1/OG0005718.1/OG0005756.1/OG0005861.1/OG0005869.1/OG0005951.1/OG0006061.1/OG0006213.1/OG0006285.1/OG0006374.1/OG0006451.1/OG0006734.1/OG0006950.1/OG0006966.1/OG0007190.1/OG0007313.1/OG0007396.1/OG0007576.1/OG0007580.1/OG0007666.1/OG0007669.1/OG0007795.1/OG0008072.1/OG0008129.1/OG0008144.1/OG0008158.1/OG0008435.1/OG0008757.1/OG0008801.1/OG0008827.1/OG0009685.1/OG0010016.1</t>
  </si>
  <si>
    <t>OG0000054.3/OG0000054.7/OG0000054.6/OG0000054.4/OG0000054.2/OG0000054.1/OG0000054.5/OG0000100.7/OG0000100.3/OG0000100.8/OG0000100.4/OG0000100.1/OG0000100.2/OG0000100.6/OG0000100.5/OG0000173.4/OG0000173.2/OG0000173.3/OG0000173.1/OG0000232.4/OG0000232.2/OG0000232.5/OG0000232.1/OG0000232.3/OG0000293.1/OG0000293.3/OG0000293.4/OG0000293.5/OG0000293.2/OG0000297.3/OG0000297.2/OG0000297.1/OG0000297.4/OG0000322.1/OG0000322.2/OG0000322.4/OG0000322.3/OG0000416.1/OG0000416.4/OG0000416.2/OG0000416.3/OG0000454.1/OG0000454.2/OG0000490.2/OG0000490.1/OG0000491.1/OG0000491.2/OG0000491.3/OG0000501.1/OG0000502.2/OG0000502.1/OG0000502.3/OG0000524.2/OG0000524.1/OG0000524.3/OG0000652.3/OG0000652.2/OG0000652.1/OG0000815.1/OG0000815.2/OG0000866.3/OG0000866.2/OG0000866.1/OG0000915.1/OG0000915.2/OG0000936.2/OG0000936.1/OG0000940.2/OG0000940.1/OG0001109.2/OG0001109.1/OG0001110.1/OG0001110.2/OG0001118.1/OG0001118.2/OG0001191.1/OG0001191.2/OG0001203.2/OG0001203.1/OG0001251.2/OG0001251.1/OG0001272.2/OG0001272.1/OG0001328.2/OG0001328.1/OG0001356.1/OG0001356.2/OG0001416.1/OG0001416.2/OG0001618.1/OG0001618.2/OG0001697.2/OG0001697.1/OG0001918.1/OG0001951.1/OG0001951.2/OG0002020.2/OG0002020.1/OG0002074.2/OG0002074.1/OG0002158.2/OG0002158.1/OG0002242.2/OG0002242.1/OG0002262.1/OG0002266.1/OG0002288.1/OG0002288.2/OG0002358.1/OG0002358.2/OG0002467.1/OG0002470.1/OG0002569.1/OG0002624.1/OG0002644.1/OG0002656.1/OG0002734.1/OG0002782.1/OG0002790.1/OG0002810.1/OG0002902.1/OG0002934.1/OG0003042.2/OG0003042.1/OG0003049.1/OG0003062.1/OG0003068.1/OG0003084.1/OG0003231.1/OG0003250.1/OG0003283.1/OG0003296.1/OG0003299.1/OG0003302.1/OG0003319.1/OG0003442.1/OG0003479.1/OG0003494.1/OG0003527.1/OG0003531.1/OG0003560.1/OG0003593.1/OG0003666.1/OG0003673.1/OG0003711.1/OG0003727.1/OG0003737.1/OG0003742.1/OG0003852.1/OG0003858.1/OG0003975.1/OG0004001.1/OG0004014.1/OG0004042.1/OG0004131.1/OG0004135.1/OG0004141.1/OG0004220.1/OG0004240.1/OG0004272.1/OG0004300.1/OG0004321.1/OG0004335.1/OG0004338.1/OG0004339.1/OG0004341.1/OG0004355.1/OG0004361.1/OG0004394.1/OG0004397.1/OG0004414.1/OG0004471.1/OG0004491.1/OG0004640.1/OG0004668.1/OG0004679.1/OG0004709.1/OG0004747.1/OG0004767.1/OG0004768.1/OG0004932.1/OG0004957.1/OG0004979.1/OG0004984.1/OG0004992.1/OG0005050.1/OG0005080.1/OG0005092.1/OG0005094.1/OG0005132.1/OG0005174.1/OG0005267.1/OG0005312.1/OG0005313.1/OG0005338.1/OG0005357.1/OG0005365.1/OG0005369.1/OG0005435.1/OG0005461.1/OG0005496.1/OG0005535.1/OG0005721.1/OG0005817.1/OG0005883.1/OG0005918.1/OG0005930.1/OG0005931.1/OG0005945.1/OG0005958.1/OG0005960.1/OG0006017.1/OG0006060.1/OG0006146.1/OG0006161.1/OG0006224.1/OG0006276.1/OG0006286.1/OG0006331.1/OG0006372.1/OG0006373.1/OG0006379.1/OG0006431.1/OG0006432.1/OG0006460.1/OG0006468.1/OG0006490.1/OG0006496.1/OG0006499.1/OG0006619.1/OG0006671.1/OG0006696.1/OG0006703.1/OG0006757.1/OG0006776.1/OG0006796.1/OG0006923.1/OG0006931.1/OG0006942.1/OG0006946.1/OG0006953.1/OG0007054.1/OG0007128.1/OG0007223.1/OG0007283.1/OG0007298.1/OG0007305.1/OG0007319.1/OG0007384.1/OG0007409.1/OG0007422.1/OG0007613.1/OG0007659.1/OG0007680.1/OG0007808.1/OG0007832.1/OG0007848.1/OG0008143.1/OG0008151.1/OG0008453.1/OG0008785.1</t>
  </si>
  <si>
    <t>OG0000036.7/OG0000036.3/OG0000036.12/OG0000036.6/OG0000036.11/OG0000036.5/OG0000036.10/OG0000036.8/OG0000036.1/OG0000036.9/OG0000036.4/OG0000036.2/OG0000051.3/OG0000051.1/OG0000051.7/OG0000051.9/OG0000051.11/OG0000051.6/OG0000051.2/OG0000051.5/OG0000051.4/OG0000051.10/OG0000051.8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0000117.3/OG0000117.1/OG0000117.7/OG0000117.6/OG0000117.2/OG0000117.4/OG0000117.5/OG0000121.5/OG0000121.1/OG0000121.2/OG0000121.3/OG0000121.4/OG0000121.6/OG0000121.8/OG0000121.7/OG0000150.2/OG0000150.4/OG0000150.3/OG0000150.1/OG0000150.5/OG0000215.4/OG0000215.5/OG0000215.3/OG0000215.1/OG0000215.2/OG0000222.2/OG0000222.1/OG0000222.4/OG0000222.5/OG0000222.3/OG0000264.2/OG0000264.1/OG0000264.4/OG0000264.3/OG0000280.1/OG0000280.2/OG0000280.4/OG0000280.3/OG0000283.4/OG0000283.3/OG0000283.1/OG0000283.2/OG0000293.1/OG0000293.3/OG0000293.4/OG0000293.5/OG0000293.2/OG0000297.3/OG0000297.2/OG0000297.1/OG0000297.4/OG0000318.4/OG0000318.2/OG0000318.1/OG0000318.3/OG0000333.4/OG0000333.2/OG0000333.1/OG0000333.3/OG0000344.3/OG0000344.1/OG0000344.4/OG0000344.2/OG0000396.4/OG0000396.3/OG0000396.1/OG0000396.2/OG0000454.1/OG0000454.2/OG0000490.2/OG0000490.1/OG0000501.1/OG0000502.2/OG0000502.1/OG0000502.3/OG0000524.2/OG0000524.1/OG0000524.3/OG0000540.3/OG0000540.4/OG0000540.2/OG0000540.1/OG0000577.3/OG0000577.2/OG0000577.1/OG0000580.2/OG0000580.1/OG0000580.3/OG0000613.1/OG0000613.3/OG0000613.2/OG0000615.3/OG0000615.1/OG0000615.2/OG0000618.2/OG0000618.1/OG0000618.3/OG0000636.3/OG0000636.1/OG0000636.2/OG0000667.1/OG0000667.3/OG0000667.2/OG0000671.3/OG0000671.1/OG0000671.2/OG0000691.2/OG0000691.1/OG0000696.1/OG0000696.2/OG0000696.3/OG0000704.2/OG0000704.1/OG0000704.3/OG0000707.1/OG0000707.3/OG0000707.2/OG0000737.1/OG0000737.3/OG0000737.2/OG0000741.2/OG0000741.1/OG0000741.3/OG0000756.1/OG0000757.1/OG0000828.1/OG0000828.2/OG0000834.2/OG0000834.1/OG0000846.1/OG0000846.2/OG0000855.1/OG0000855.2/OG0000883.1/OG0000883.2/OG0000883.3/OG0000890.3/OG0000890.2/OG0000890.1/OG0000897.2/OG0000897.1/OG0000916.2/OG0000916.1/OG0000916.3/OG0000942.2/OG0000942.3/OG0000942.1/OG0000945.1/OG0000945.2/OG0000990.2/OG0000990.1/OG0000994.2/OG0000994.1/OG0001049.2/OG0001049.1/OG0001087.1/OG0001087.2/OG0001109.2/OG0001109.1/OG0001120.2/OG0001120.1/OG0001153.2/OG0001153.1/OG0001159.1/OG0001159.2/OG0001164.2/OG0001164.1/OG0001172.2/OG0001172.1/OG0001173.2/OG0001173.1/OG0001196.2/OG0001196.1/OG0001222.1/OG0001222.2/OG0001247.1/OG0001247.2/OG0001269.2/OG0001269.1/OG0001275.2/OG0001275.1/OG0001307.1/OG0001322.1/OG0001322.2/OG0001326.1/OG0001348.2/OG0001348.1/OG0001356.1/OG0001356.2/OG0001360.2/OG0001360.1/OG0001364.2/OG0001364.1/OG0001389.1/OG0001437.1/OG0001437.2/OG0001499.1/OG0001501.1/OG0001513.2/OG0001513.1/OG0001569.1/OG0001575.1/OG0001575.2/OG0001606.2/OG0001606.1/OG0001612.1/OG0001612.2/OG0001640.1/OG0001640.2/OG0001661.1/OG0001661.2/OG0001670.2/OG0001670.1/OG0001703.1/OG0001714.2/OG0001714.1/OG0001719.1/OG0001744.1/OG0001747.1/OG0001747.2/OG0001831.1/OG0001837.1/OG0001837.2/OG0001842.2/OG0001842.1/OG0001918.1/OG0001927.1/OG0001929.1/OG0001936.1/OG0001936.2/OG0001943.1/OG0001943.2/OG0001945.1/OG0001945.2/OG0001954.1/OG0001964.1/OG0001972.1/OG0001972.2/OG0001979.1/OG0001980.1/OG0001980.2/OG0002020.2/OG0002020.1/OG0002023.1/OG0002040.2/OG0002040.1/OG0002056.1/OG0002074.2/OG0002074.1/OG0002075.2/OG0002075.1/OG0002112.1/OG0002116.2/OG0002116.1/OG0002120.1/OG0002120.2/OG0002126.2/OG0002126.1/OG0002160.1/OG0002177.2/OG0002177.1/OG0002214.1/OG0002223.1/OG0002329.1/OG0002357.1/OG0002357.2/OG0002381.2/OG0002381.1/OG0002384.1/OG0002385.1/OG0002387.1/OG0002413.1/OG0002443.2/OG0002443.1/OG0002460.1/OG0002466.1/OG0002470.1/OG0002477.1/OG0002493.2/OG0002493.1/OG0002501.1/OG0002501.2/OG0002518.1/OG0002556.1/OG0002557.2/OG0002557.1/OG0002569.1/OG0002590.1/OG0002591.1/OG0002597.1/OG0002597.2/OG0002598.1/OG0002598.2/OG0002615.1/OG0002632.1/OG0002640.1/OG0002650.1/OG0002650.2/OG0002668.2/OG0002668.1/OG0002728.1/OG0002743.1/OG0002743.2/OG0002766.2/OG0002766.1/OG0002782.1/OG0002784.2/OG0002784.1/OG0002785.2/OG0002785.1/OG0002794.2/OG0002794.1/OG0002797.1/OG0002798.1/OG0002798.2/OG0002810.1/OG0002853.1/OG0002907.1/OG0002916.1/OG0002918.1/OG0002926.1/OG0002934.1/OG0002943.2/OG0002943.1/OG0002949.1/OG0002949.2/OG0002954.1/OG0003056.2/OG0003056.1/OG0003068.1/OG0003084.1/OG0003133.1/OG0003140.1/OG0003147.1/OG0003190.1/OG0003218.1/OG0003224.1/OG0003226.1/OG0003231.1/OG0003250.1/OG0003291.1/OG0003301.2/OG0003301.1/OG0003396.1/OG0003417.1/OG0003431.1/OG0003442.1/OG0003511.1/OG0003522.1/OG0003523.1/OG0003555.1/OG0003584.1/OG0003589.1/OG0003593.1/OG0003597.1/OG0003664.1/OG0003667.1/OG0003699.1/OG0003703.1/OG0003718.1/OG0003730.1/OG0003750.1/OG0003754.1/OG0003763.1/OG0003779.1/OG0003783.1/OG0003784.1/OG0003788.1/OG0003801.1/OG0003830.1/OG0003852.1/OG0003855.1/OG0003918.1/OG0003919.1/OG0003925.1/OG0003926.1/OG0003943.1/OG0003951.1/OG0003955.1/OG0003958.1/OG0003983.1/OG0003990.1/OG0003995.1/OG0004011.1/OG0004033.1/OG0004044.1/OG0004067.1/OG0004083.1/OG0004084.1/OG0004094.1/OG0004112.1/OG0004112.2/OG0004119.1/OG0004129.1/OG0004130.1/OG0004155.1/OG0004204.1/OG0004207.1/OG0004235.1/OG0004241.1/OG0004249.1/OG0004250.1/OG0004251.1/OG0004252.1/OG0004264.1/OG0004287.1/OG0004289.1/OG0004293.1/OG0004300.1/OG0004304.1/OG0004306.1/OG0004333.1/OG0004351.1/OG0004354.1/OG0004356.1/OG0004365.1/OG0004387.1/OG0004393.1/OG0004400.1/OG0004404.1/OG0004408.1/OG0004415.1/OG0004419.1/OG0004422.1/OG0004433.1/OG0004434.1/OG0004437.1/OG0004455.1/OG0004463.1/OG0004467.1/OG0004471.1/OG0004487.1/OG0004493.1/OG0004539.1/OG0004544.1/OG0004559.1/OG0004561.1/OG0004588.1/OG0004596.1/OG0004597.2/OG0004597.1/OG0004601.1/OG0004614.1/OG0004622.1/OG0004653.1/OG0004656.1/OG0004665.1/OG0004668.1/OG0004701.1/OG0004711.1/OG0004714.1/OG0004723.1/OG0004729.1/OG0004735.1/OG0004742.1/OG0004746.1/OG0004755.1/OG0004757.1/OG0004778.1/OG0004780.1/OG0004785.1/OG0004788.1/OG0004796.1/OG0004815.1/OG0004884.1/OG0004900.1/OG0004908.1/OG0004912.1/OG0004944.1/OG0004949.1/OG0004952.1/OG0004955.1/OG0004957.1/OG0004992.1/OG0004994.1/OG0005013.1/OG0005035.1/OG0005049.1/OG0005054.1/OG0005059.1/OG0005073.1/OG0005074.1/OG0005080.1/OG0005090.1/OG0005091.1/OG0005114.1/OG0005120.1/OG0005152.1/OG0005156.1/OG0005159.1/OG0005162.1/OG0005171.1/OG0005238.1/OG0005243.1/OG0005254.1/OG0005258.1/OG0005273.1/OG0005284.1/OG0005293.1/OG0005296.1/OG0005299.1/OG0005300.1/OG0005303.1/OG0005307.1/OG0005310.1/OG0005313.1/OG0005320.1/OG0005325.1/OG0005357.1/OG0005361.1/OG0005364.1/OG0005367.1/OG0005370.1/OG0005374.1/OG0005383.1/OG0005397.1/OG0005402.1/OG0005413.1/OG0005432.1/OG0005434.1/OG0005457.1/OG0005458.1/OG0005461.1/OG0005463.1/OG0005466.1/OG0005469.1/OG0005488.1/OG0005492.1/OG0005507.1/OG0005510.1/OG0005513.1/OG0005517.1/OG0005542.1/OG0005551.1/OG0005554.1/OG0005555.1/OG0005567.1/OG0005574.1/OG0005575.1/OG0005587.1/OG0005653.1/OG0005657.1/OG0005664.1/OG0005666.1/OG0005671.1/OG0005677.1/OG0005686.1/OG0005693.1/OG0005720.1/OG0005722.1/OG0005733.1/OG0005736.1/OG0005743.1/OG0005746.1/OG0005748.1/OG0005760.1/OG0005767.1/OG0005782.1/OG0005783.1/OG0005797.1/OG0005806.1/OG0005811.1/OG0005813.1/OG0005818.1/OG0005819.1/OG0005821.1/OG0005852.1/OG0005853.1/OG0005871.1/OG0005879.1/OG0005892.1/OG0005893.1/OG0005894.1/OG0005910.1/OG0005915.1/OG0005925.1/OG0005926.1/OG0005932.1/OG0005944.1/OG0005960.1/OG0005969.1/OG0005998.1/OG0006010.1/OG0006016.1/OG0006025.1/OG0006041.1/OG0006059.1/OG0006142.1/OG0006150.1/OG0006152.1/OG0006197.1/OG0006205.1/OG0006261.1/OG0006274.1/OG0006286.1/OG0006294.1/OG0006300.1/OG0006307.1/OG0006308.1/OG0006321.1/OG0006323.1/OG0006366.1/OG0006375.1/OG0006381.1/OG0006385.1/OG0006394.1/OG0006395.1/OG0006417.1/OG0006419.1/OG0006422.1/OG0006424.1/OG0006425.1/OG0006432.1/OG0006442.1/OG0006465.1/OG0006468.1/OG0006479.1/OG0006496.1/OG0006499.1/OG0006514.1/OG0006515.1/OG0006516.1/OG0006588.1/OG0006626.1/OG0006640.1/OG0006647.1/OG0006648.1/OG0006650.1/OG0006656.1/OG0006659.1/OG0006666.1/OG0006676.1/OG0006694.1/OG0006696.1/OG0006702.1/OG0006723.1/OG0006749.1/OG0006752.1/OG0006769.1/OG0006782.1/OG0006790.1/OG0006808.1/OG0006820.1/OG0006837.1/OG0006845.1/OG0006846.1/OG0006850.1/OG0006851.1/OG0006859.1/OG0006873.1/OG0006889.1/OG0006894.1/OG0006901.1/OG0006908.1/OG0006918.1/OG0006919.1/OG0006922.1/OG0006931.1/OG0006954.1/OG0006963.1/OG0007063.1/OG0007077.1/OG0007093.1/OG0007098.1/OG0007103.1/OG0007166.1/OG0007173.1/OG0007183.1/OG0007184.1/OG0007195.1/OG0007197.1/OG0007211.1/OG0007218.1/OG0007222.1/OG0007224.1/OG0007246.1/OG0007268.1/OG0007277.1/OG0007280.1/OG0007282.1/OG0007290.1/OG0007299.1/OG0007306.1/OG0007333.1/OG0007354.1/OG0007365.1/OG0007372.1/OG0007392.1/OG0007399.1/OG0007417.1/OG0007422.1/OG0007432.1/OG0007591.1/OG0007606.1/OG0007640.1/OG0007658.1/OG0007696.1/OG0007698.1/OG0007702.1/OG0007705.1/OG0007711.1/OG0007734.1/OG0007735.1/OG0007754.1/OG0007756.1/OG0007766.1/OG0007768.1/OG0007800.1/OG0007801.1/OG0007803.1/OG0007805.1/OG0007819.1/OG0007820.1/OG0007839.1/OG0007980.1/OG0007991.1/OG0008035.1/OG0008071.1/OG0008083.1/OG0008097.1/OG0008101.1/OG0008106.1/OG0008130.1/OG0008140.1/OG0008151.1/OG0008177.1/OG0008420.1/OG0008434.1/OG0008460.1/OG0008535.1/OG0008551.1/OG0008776.1/OG0008782.1/OG0008793.1/OG0009051.1/OG0009116.1/OG0010635.1</t>
  </si>
  <si>
    <t>OG0001085.2/OG0001085.1/OG0001345.3/OG0001345.2/OG0001345.1/OG0001460.3/OG0001460.1/OG0001460.2/OG0001497.1/OG0001497.2/OG0001605.2/OG0001605.1/OG0001605.3/OG0001825.2/OG0001825.1/OG0001974.1/OG0002078.2/OG0002078.1/OG0002145.1/OG0002148.1/OG0002148.2/OG0002270.1/OG0002270.2/OG0002388.1/OG0002480.1/OG0002951.1/OG0002970.1/OG0003081.1/OG0003125.1/OG0003220.1/OG0003335.1/OG0003341.1/OG0003459.1/OG0003746.1/OG0004040.1/OG0004060.1/OG0004218.1/OG0004218.2/OG0004226.1/OG0004247.1/OG0004278.1/OG0004280.1/OG0004456.1/OG0004486.1/OG0004542.1/OG0004702.1/OG0004737.1/OG0004744.1/OG0004779.1/OG0004911.1/OG0005075.1/OG0005164.1/OG0005288.1/OG0005340.1/OG0005376.1/OG0005497.1/OG0005761.1/OG0005829.1/OG0005896.1/OG0005897.1/OG0005952.1/OG0005988.1/OG0006061.1/OG0006064.1/OG0006154.1/OG0006237.1/OG0006257.1/OG0006270.1/OG0006285.1/OG0006374.1/OG0006654.1/OG0006670.1/OG0006716.1/OG0006738.1/OG0006750.1/OG0006797.1/OG0006813.1/OG0006822.1/OG0006872.1/OG0006951.1/OG0006974.1/OG0007127.1/OG0007186.1/OG0007213.1/OG0007242.1/OG0007256.1/OG0007289.1/OG0007327.1/OG0007387.1/OG0007622.1/OG0007643.1/OG0007654.1/OG0007675.1/OG0007691.1/OG0007709.1/OG0007826.1/OG0007851.1/OG0007979.1/OG0008011.1/OG0008015.1/OG0008019.1/OG0008045.1/OG0008056.1/OG0008085.1/OG0008098.1/OG0008128.1/OG0008129.1/OG0008139.1/OG0008212.1/OG0008214.1/OG0008340.1/OG0008519.1/OG0008539.1/OG0008552.1/OG0008783.1/OG0008789.1/OG0008800.1/OG0008803.1/OG0009053.1/OG0009100.1/OG0009363.1/OG0009685.1</t>
  </si>
  <si>
    <t>OG0000705.3/OG0000705.2/OG0000705.1/OG0001795.2/OG0001795.1/OG0002001.2/OG0002001.1/OG0002181.1/OG0002181.2/OG0002831.1/OG0002895.1/OG0003350.1/OG0003874.1/OG0003878.1/OG0003959.1/OG0004150.1/OG0004381.1/OG0004687.1/OG0004687.2/OG0005064.1/OG0005390.1/OG0005548.1/OG0005572.1/OG0005576.1/OG0005599.1/OG0005606.1/OG0005695.1/OG0005776.1/OG0005803.1/OG0005822.1/OG0005876.1/OG0006018.1/OG0006047.1/OG0006219.1/OG0006383.1/OG0006411.1/OG0006412.1/OG0006435.1/OG0006435.2/OG0006529.1/OG0006594.1/OG0006665.1/OG0006788.1/OG0006883.1/OG0006986.1/OG0007144.1/OG0007153.1/OG0007286.1/OG0007344.1/OG0007441.1/OG0007523.1/OG0007590.1/OG0007602.1/OG0007667.1/OG0007697.1/OG0007750.1/OG0007846.1/OG0008014.1/OG0008026.1/OG0008215.1/OG0008218.1/OG0008250.1/OG0008478.1/OG0008567.1/OG0008874.1/OG0009344.1/OG0010823.1</t>
  </si>
  <si>
    <t>OG0001345.3/OG0001345.2/OG0001345.1/OG0001825.2/OG0001825.1/OG0001974.1/OG0002145.1/OG0002148.1/OG0002148.2/OG0002270.1/OG0002270.2/OG0002480.1/OG0002951.1/OG0002970.1/OG0003125.1/OG0003220.1/OG0003335.1/OG0003341.1/OG0003459.1/OG0003746.1/OG0004040.1/OG0004060.1/OG0004218.1/OG0004218.2/OG0004247.1/OG0004278.1/OG0004280.1/OG0004456.1/OG0004486.1/OG0004542.1/OG0004702.1/OG0004737.1/OG0004744.1/OG0004779.1/OG0005075.1/OG0005164.1/OG0005340.1/OG0005376.1/OG0005497.1/OG0005829.1/OG0005896.1/OG0005897.1/OG0005952.1/OG0005988.1/OG0006061.1/OG0006064.1/OG0006257.1/OG0006270.1/OG0006285.1/OG0006374.1/OG0006654.1/OG0006670.1/OG0006716.1/OG0006738.1/OG0006750.1/OG0006813.1/OG0006822.1/OG0006872.1/OG0006974.1/OG0007127.1/OG0007186.1/OG0007213.1/OG0007242.1/OG0007327.1/OG0007387.1/OG0007622.1/OG0007643.1/OG0007654.1/OG0007675.1/OG0007691.1/OG0007709.1/OG0007826.1/OG0007851.1/OG0008011.1/OG0008015.1/OG0008019.1/OG0008056.1/OG0008098.1/OG0008214.1/OG0008519.1/OG0008800.1/OG0008803.1/OG0009053.1/OG0009100.1/OG0009363.1</t>
  </si>
  <si>
    <t>OG0001795.2/OG0001795.1/OG0002181.1/OG0002181.2/OG0002831.1/OG0002895.1/OG0003350.1/OG0003874.1/OG0003878.1/OG0003959.1/OG0004150.1/OG0004381.1/OG0004687.1/OG0004687.2/OG0005064.1/OG0005548.1/OG0005572.1/OG0005576.1/OG0005599.1/OG0005606.1/OG0005695.1/OG0005803.1/OG0005822.1/OG0005876.1/OG0006018.1/OG0006047.1/OG0006219.1/OG0006383.1/OG0006412.1/OG0006435.1/OG0006435.2/OG0006529.1/OG0006594.1/OG0006665.1/OG0006788.1/OG0006883.1/OG0006986.1/OG0007144.1/OG0007153.1/OG0007344.1/OG0007441.1/OG0007590.1/OG0007602.1/OG0007667.1/OG0007750.1/OG0008014.1/OG0008218.1/OG0008874.1/OG0009344.1</t>
  </si>
  <si>
    <t>OG0000036.7/OG0000036.3/OG0000036.12/OG0000036.6/OG0000036.11/OG0000036.5/OG0000036.10/OG0000036.8/OG0000036.1/OG0000036.9/OG0000036.4/OG0000036.2/OG0000051.3/OG0000051.1/OG0000051.7/OG0000051.9/OG0000051.11/OG0000051.6/OG0000051.2/OG0000051.5/OG0000051.4/OG0000051.10/OG0000051.8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0000121.5/OG0000121.1/OG0000121.2/OG0000121.3/OG0000121.4/OG0000121.6/OG0000121.8/OG0000121.7/OG0000150.2/OG0000150.4/OG0000150.3/OG0000150.1/OG0000150.5/OG0000215.4/OG0000215.5/OG0000215.3/OG0000215.1/OG0000215.2/OG0000264.2/OG0000264.1/OG0000264.4/OG0000264.3/OG0000280.1/OG0000280.2/OG0000280.4/OG0000280.3/OG0000283.4/OG0000283.3/OG0000283.1/OG0000283.2/OG0000293.1/OG0000293.3/OG0000293.4/OG0000293.5/OG0000293.2/OG0000318.4/OG0000318.2/OG0000318.1/OG0000318.3/OG0000344.3/OG0000344.1/OG0000344.4/OG0000344.2/OG0000396.4/OG0000396.3/OG0000396.1/OG0000396.2/OG0000490.2/OG0000490.1/OG0000501.1/OG0000502.2/OG0000502.1/OG0000502.3/OG0000524.2/OG0000524.1/OG0000524.3/OG0000540.3/OG0000540.4/OG0000540.2/OG0000540.1/OG0000613.1/OG0000613.3/OG0000613.2/OG0000618.2/OG0000618.1/OG0000618.3/OG0000636.3/OG0000636.1/OG0000636.2/OG0000667.1/OG0000667.3/OG0000667.2/OG0000671.3/OG0000671.1/OG0000671.2/OG0000691.2/OG0000691.1/OG0000696.1/OG0000696.2/OG0000696.3/OG0000704.2/OG0000704.1/OG0000704.3/OG0000707.1/OG0000707.3/OG0000707.2/OG0000737.1/OG0000737.3/OG0000737.2/OG0000741.2/OG0000741.1/OG0000741.3/OG0000756.1/OG0000828.1/OG0000828.2/OG0000834.2/OG0000834.1/OG0000846.1/OG0000846.2/OG0000883.1/OG0000883.2/OG0000883.3/OG0000890.3/OG0000890.2/OG0000890.1/OG0000897.2/OG0000897.1/OG0000942.2/OG0000942.3/OG0000942.1/OG0000945.1/OG0000945.2/OG0000994.2/OG0000994.1/OG0001087.1/OG0001087.2/OG0001120.2/OG0001120.1/OG0001164.2/OG0001164.1/OG0001172.2/OG0001172.1/OG0001173.2/OG0001173.1/OG0001222.1/OG0001222.2/OG0001247.1/OG0001247.2/OG0001269.2/OG0001269.1/OG0001275.2/OG0001275.1/OG0001307.1/OG0001326.1/OG0001348.2/OG0001348.1/OG0001360.2/OG0001360.1/OG0001364.2/OG0001364.1/OG0001569.1/OG0001640.1/OG0001640.2/OG0001661.1/OG0001661.2/OG0001670.2/OG0001670.1/OG0001714.2/OG0001714.1/OG0001719.1/OG0001831.1/OG0001837.1/OG0001837.2/OG0001842.2/OG0001842.1/OG0001918.1/OG0001929.1/OG0001936.1/OG0001936.2/OG0001943.1/OG0001943.2/OG0001945.1/OG0001945.2/OG0001964.1/OG0001972.1/OG0001972.2/OG0001979.1/OG0001980.1/OG0001980.2/OG0002023.1/OG0002040.2/OG0002040.1/OG0002056.1/OG0002074.2/OG0002074.1/OG0002075.2/OG0002075.1/OG0002112.1/OG0002116.2/OG0002116.1/OG0002120.1/OG0002120.2/OG0002126.2/OG0002126.1/OG0002160.1/OG0002177.2/OG0002177.1/OG0002223.1/OG0002329.1/OG0002381.2/OG0002381.1/OG0002384.1/OG0002385.1/OG0002387.1/OG0002413.1/OG0002443.2/OG0002443.1/OG0002460.1/OG0002466.1/OG0002470.1/OG0002477.1/OG0002493.2/OG0002493.1/OG0002501.1/OG0002501.2/OG0002518.1/OG0002557.2/OG0002557.1/OG0002569.1/OG0002591.1/OG0002597.1/OG0002597.2/OG0002598.1/OG0002598.2/OG0002615.1/OG0002640.1/OG0002650.1/OG0002650.2/OG0002668.2/OG0002668.1/OG0002743.1/OG0002743.2/OG0002766.2/OG0002766.1/OG0002784.2/OG0002784.1/OG0002785.2/OG0002785.1/OG0002794.2/OG0002794.1/OG0002797.1/OG0002798.1/OG0002798.2/OG0002810.1/OG0002916.1/OG0002918.1/OG0002926.1/OG0002934.1/OG0002943.2/OG0002943.1/OG0002949.1/OG0002949.2/OG0002954.1/OG0003056.2/OG0003056.1/OG0003068.1/OG0003084.1/OG0003133.1/OG0003140.1/OG0003147.1/OG0003190.1/OG0003218.1/OG0003224.1/OG0003226.1/OG0003250.1/OG0003291.1/OG0003301.2/OG0003301.1/OG0003396.1/OG0003431.1/OG0003511.1/OG0003522.1/OG0003523.1/OG0003555.1/OG0003584.1/OG0003589.1/OG0003593.1/OG0003664.1/OG0003667.1/OG0003699.1/OG0003703.1/OG0003718.1/OG0003730.1/OG0003750.1/OG0003754.1/OG0003763.1/OG0003779.1/OG0003783.1/OG0003784.1/OG0003801.1/OG0003830.1/OG0003852.1/OG0003855.1/OG0003918.1/OG0003919.1/OG0003925.1/OG0003926.1/OG0003943.1/OG0003951.1/OG0003955.1/OG0003958.1/OG0003983.1/OG0003990.1/OG0003995.1/OG0004011.1/OG0004033.1/OG0004044.1/OG0004067.1/OG0004094.1/OG0004112.1/OG0004112.2/OG0004129.1/OG0004130.1/OG0004155.1/OG0004204.1/OG0004207.1/OG0004235.1/OG0004241.1/OG0004249.1/OG0004251.1/OG0004252.1/OG0004287.1/OG0004289.1/OG0004293.1/OG0004300.1/OG0004306.1/OG0004333.1/OG0004351.1/OG0004354.1/OG0004356.1/OG0004365.1/OG0004387.1/OG0004393.1/OG0004400.1/OG0004404.1/OG0004408.1/OG0004415.1/OG0004419.1/OG0004422.1/OG0004433.1/OG0004434.1/OG0004437.1/OG0004455.1/OG0004467.1/OG0004471.1/OG0004487.1/OG0004493.1/OG0004544.1/OG0004559.1/OG0004561.1/OG0004596.1/OG0004597.2/OG0004597.1/OG0004601.1/OG0004614.1/OG0004653.1/OG0004656.1/OG0004665.1/OG0004701.1/OG0004711.1/OG0004714.1/OG0004723.1/OG0004729.1/OG0004735.1/OG0004742.1/OG0004746.1/OG0004755.1/OG0004757.1/OG0004778.1/OG0004785.1/OG0004788.1/OG0004796.1/OG0004815.1/OG0004884.1/OG0004900.1/OG0004908.1/OG0004912.1/OG0004949.1/OG0004952.1/OG0004955.1/OG0004957.1/OG0004992.1/OG0004994.1/OG0005013.1/OG0005035.1/OG0005054.1/OG0005073.1/OG0005074.1/OG0005080.1/OG0005090.1/OG0005091.1/OG0005114.1/OG0005120.1/OG0005152.1/OG0005156.1/OG0005159.1/OG0005162.1/OG0005171.1/OG0005238.1/OG0005243.1/OG0005273.1/OG0005284.1/OG0005293.1/OG0005296.1/OG0005299.1/OG0005300.1/OG0005303.1/OG0005307.1/OG0005310.1/OG0005325.1/OG0005367.1/OG0005374.1/OG0005383.1/OG0005397.1/OG0005402.1/OG0005413.1/OG0005432.1/OG0005434.1/OG0005458.1/OG0005461.1/OG0005463.1/OG0005466.1/OG0005469.1/OG0005492.1/OG0005507.1/OG0005510.1/OG0005513.1/OG0005517.1/OG0005542.1/OG0005551.1/OG0005554.1/OG0005555.1/OG0005567.1/OG0005575.1/OG0005653.1/OG0005657.1/OG0005664.1/OG0005666.1/OG0005677.1/OG0005686.1/OG0005693.1/OG0005720.1/OG0005722.1/OG0005733.1/OG0005736.1/OG0005743.1/OG0005746.1/OG0005748.1/OG0005760.1/OG0005767.1/OG0005782.1/OG0005783.1/OG0005797.1/OG0005811.1/OG0005813.1/OG0005819.1/OG0005821.1/OG0005852.1/OG0005853.1/OG0005871.1/OG0005879.1/OG0005893.1/OG0005894.1/OG0005910.1/OG0005915.1/OG0005925.1/OG0005926.1/OG0005932.1/OG0005944.1/OG0005969.1/OG0005998.1/OG0006010.1/OG0006025.1/OG0006041.1/OG0006059.1/OG0006142.1/OG0006150.1/OG0006152.1/OG0006197.1/OG0006261.1/OG0006274.1/OG0006286.1/OG0006294.1/OG0006300.1/OG0006307.1/OG0006321.1/OG0006323.1/OG0006366.1/OG0006375.1/OG0006381.1/OG0006385.1/OG0006394.1/OG0006395.1/OG0006417.1/OG0006422.1/OG0006424.1/OG0006425.1/OG0006432.1/OG0006442.1/OG0006465.1/OG0006479.1/OG0006514.1/OG0006515.1/OG0006516.1/OG0006588.1/OG0006626.1/OG0006640.1/OG0006647.1/OG0006650.1/OG0006656.1/OG0006659.1/OG0006666.1/OG0006676.1/OG0006694.1/OG0006702.1/OG0006723.1/OG0006752.1/OG0006769.1/OG0006790.1/OG0006808.1/OG0006820.1/OG0006837.1/OG0006845.1/OG0006846.1/OG0006850.1/OG0006851.1/OG0006859.1/OG0006873.1/OG0006889.1/OG0006894.1/OG0006901.1/OG0006908.1/OG0006918.1/OG0006919.1/OG0006922.1/OG0006931.1/OG0006954.1/OG0006963.1/OG0007063.1/OG0007098.1/OG0007103.1/OG0007166.1/OG0007183.1/OG0007195.1/OG0007197.1/OG0007211.1/OG0007218.1/OG0007222.1/OG0007246.1/OG0007277.1/OG0007280.1/OG0007282.1/OG0007290.1/OG0007299.1/OG0007306.1/OG0007333.1/OG0007354.1/OG0007372.1/OG0007392.1/OG0007399.1/OG0007422.1/OG0007432.1/OG0007591.1/OG0007606.1/OG0007658.1/OG0007696.1/OG0007698.1/OG0007702.1/OG0007705.1/OG0007734.1/OG0007735.1/OG0007756.1/OG0007766.1/OG0007768.1/OG0007801.1/OG0007803.1/OG0007819.1/OG0007820.1/OG0007839.1/OG0007980.1/OG0008035.1/OG0008071.1/OG0008083.1/OG0008101.1/OG0008106.1/OG0008130.1/OG0008140.1/OG0008420.1/OG0008434.1/OG0008460.1/OG0008551.1/OG0008776.1/OG0008782.1/OG0009051.1/OG0009116.1/OG0010635.1</t>
  </si>
  <si>
    <t>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0000068.3/OG0000068.5/OG0000068.1/OG0000068.2/OG0000068.9/OG0000068.7/OG0000068.6/OG0000068.8/OG0000068.4/OG0000073.10/OG0000073.7/OG0000073.3/OG0000073.11/OG0000073.8/OG0000073.1/OG0000073.5/OG0000073.2/OG0000073.9/OG0000073.4/OG0000073.6/OG0000078.10/OG0000078.11/OG0000078.3/OG0000078.7/OG0000078.9/OG0000078.6/OG0000078.2/OG0000078.5/OG0000078.4/OG0000078.8/OG0000078.1/OG0000103.5/OG0000103.8/OG0000103.7/OG0000103.2/OG0000103.6/OG0000103.1/OG0000103.9/OG0000103.3/OG0000103.4/OG0000111.6/OG0000111.2/OG0000111.5/OG0000111.1/OG0000111.3/OG0000111.4/OG0000127.2/OG0000127.3/OG0000127.1/OG0000127.5/OG0000127.4/OG0000127.6/OG0000187.6/OG0000187.5/OG0000187.4/OG0000187.3/OG0000187.1/OG0000187.2/OG0000188.4/OG0000188.3/OG0000188.1/OG0000188.2/OG0000247.4/OG0000247.5/OG0000247.1/OG0000247.3/OG0000247.2/OG0000257.3/OG0000257.1/OG0000257.2/OG0000331.1/OG0000331.3/OG0000331.2/OG0000331.4/OG0000337.3/OG0000337.1/OG0000337.2/OG0000354.3/OG0000354.2/OG0000354.1/OG0000356.4/OG0000356.1/OG0000356.2/OG0000356.3/OG0000400.4/OG0000400.1/OG0000400.3/OG0000400.2/OG0000418.4/OG0000418.3/OG0000418.2/OG0000418.1/OG0000425.1/OG0000425.3/OG0000425.2/OG0000436.3/OG0000436.1/OG0000436.2/OG0000470.3/OG0000470.2/OG0000470.1/OG0000522.1/OG0000522.2/OG0000522.3/OG0000533.2/OG0000533.3/OG0000533.4/OG0000533.1/OG0000590.2/OG0000590.1/OG0000590.3/OG0000614.3/OG0000614.2/OG0000614.1/OG0000617.1/OG0000617.2/OG0000617.3/OG0000637.2/OG0000637.1/OG0000637.3/OG0000686.1/OG0000686.2/OG0000686.3/OG0000771.3/OG0000771.2/OG0000771.1/OG0000793.1/OG0000793.2/OG0000794.1/OG0000794.2/OG0000860.1/OG0000860.2/OG0000860.3/OG0000876.1/OG0000876.2/OG0000917.2/OG0000917.1/OG0000923.1/OG0000923.2/OG0000969.1/OG0000969.2/OG0000991.1/OG0000991.2/OG0001079.1/OG0001079.2/OG0001122.3/OG0001122.1/OG0001122.2/OG0001130.1/OG0001130.2/OG0001149.1/OG0001149.2/OG0001211.2/OG0001211.1/OG0001241.1/OG0001241.2/OG0001271.2/OG0001271.1/OG0001274.1/OG0001274.2/OG0001305.2/OG0001305.1/OG0001322.1/OG0001322.2/OG0001352.2/OG0001352.1/OG0001402.1/OG0001402.2/OG0001465.1/OG0001465.2/OG0001509.2/OG0001509.1/OG0001527.2/OG0001527.1/OG0001528.2/OG0001528.1/OG0001646.1/OG0001682.1/OG0001682.2/OG0001690.1/OG0001692.2/OG0001692.1/OG0001753.1/OG0001753.2/OG0001768.1/OG0001787.1/OG0001787.2/OG0001789.1/OG0001789.2/OG0001844.2/OG0001844.1/OG0001944.1/OG0001949.2/OG0001949.1/OG0002036.1/OG0002044.1/OG0002044.2/OG0002077.2/OG0002077.1/OG0002113.1/OG0002121.1/OG0002121.2/OG0002152.1/OG0002152.2/OG0002161.1/OG0002161.2/OG0002205.1/OG0002225.2/OG0002225.1/OG0002265.1/OG0002265.2/OG0002277.2/OG0002277.1/OG0002300.2/OG0002300.1/OG0002370.1/OG0002451.1/OG0002451.2/OG0002472.1/OG0002487.1/OG0002578.1/OG0002585.1/OG0002586.1/OG0002586.2/OG0002655.2/OG0002655.1/OG0002663.1/OG0002667.1/OG0002756.1/OG0002765.2/OG0002765.1/OG0002770.1/OG0002786.1/OG0002805.1/OG0002806.1/OG0002806.2/OG0002824.1/OG0002824.2/OG0002875.1/OG0002908.1/OG0002923.1/OG0002947.2/OG0002947.1/OG0002969.1/OG0002974.1/OG0003033.1/OG0003039.1/OG0003044.1/OG0003066.1/OG0003073.1/OG0003088.1/OG0003112.1/OG0003113.1/OG0003120.1/OG0003156.1/OG0003163.1/OG0003202.1/OG0003210.1/OG0003260.1/OG0003262.1/OG0003273.1/OG0003274.1/OG0003309.1/OG0003344.1/OG0003428.1/OG0003469.1/OG0003476.2/OG0003476.1/OG0003526.1/OG0003529.1/OG0003548.1/OG0003554.1/OG0003567.1/OG0003573.1/OG0003575.1/OG0003584.1/OG0003698.1/OG0003722.1/OG0003734.1/OG0003740.1/OG0003747.1/OG0003762.1/OG0003764.1/OG0003781.1/OG0003793.1/OG0003846.1/OG0003849.1/OG0003854.1/OG0003984.1/OG0004006.1/OG0004020.1/OG0004059.1/OG0004066.1/OG0004072.1/OG0004087.1/OG0004092.1/OG0004105.1/OG0004124.1/OG0004127.1/OG0004149.1/OG0004154.1/OG0004260.1/OG0004284.1/OG0004301.1/OG0004326.2/OG0004326.1/OG0004347.1/OG0004361.1/OG0004458.1/OG0004490.1/OG0004568.1/OG0004574.1/OG0004610.1/OG0004620.1/OG0004664.1/OG0004666.1/OG0004673.1/OG0004692.1/OG0004693.1/OG0004699.2/OG0004699.1/OG0004707.1/OG0004732.1/OG0004797.1/OG0004921.1/OG0004930.1/OG0004992.1/OG0005007.1/OG0005018.1/OG0005042.1/OG0005083.1/OG0005092.1/OG0005327.1/OG0005328.1/OG0005343.1/OG0005350.1/OG0005356.1/OG0005358.1/OG0005359.1/OG0005362.1/OG0005382.1/OG0005416.1/OG0005438.1/OG0005445.1/OG0005477.1/OG0005491.1/OG0005494.1/OG0005506.1/OG0005509.1/OG0005521.1/OG0005571.1/OG0005583.1/OG0005723.1/OG0005772.1/OG0005808.1/OG0005844.1/OG0005862.1/OG0005882.1/OG0005966.1/OG0005993.1/OG0006011.1/OG0006013.1/OG0006014.1/OG0006032.1/OG0006053.1/OG0006146.1/OG0006188.1/OG0006217.1/OG0006240.1/OG0006337.1/OG0006362.1/OG0006413.1/OG0006415.1/OG0006424.1/OG0006440.1/OG0006518.1/OG0006678.1/OG0006697.1/OG0006717.1/OG0006785.1/OG0006817.1/OG0006891.1/OG0006913.1/OG0006927.1/OG0006973.1/OG0007143.1/OG0007198.1/OG0007210.1/OG0007237.1/OG0007291.1/OG0007380.1/OG0007600.1/OG0007644.1/OG0007722.1/OG0007727.1/OG0007741.1/OG0007845.1/OG0008471.1</t>
  </si>
  <si>
    <t>OG0000512.1/OG0000512.8/OG0000512.3/OG0000512.7/OG0000512.9/OG0000512.5/OG0000512.6/OG0000512.4/OG0000512.2/OG0001215.1/OG0001215.2/OG0002231.1/OG0002231.2/OG0003038.1/OG0003038.2/OG0003576.1/OG0003610.1/OG0004442.1/OG0004784.1/OG0005474.1/OG0005560.1/OG0005609.1/OG0005927.1/OG0006472.1/OG0006746.1/OG0006746.2/OG0006989.1/OG0007247.1/OG0007382.1/OG0008273.1/OG0008563.1/OG0009157.1</t>
  </si>
  <si>
    <t>OG0000261.1/OG0000261.2/OG0000553.2/OG0000553.3/OG0000553.1/OG0000553.4/OG0000835.3/OG0000835.2/OG0000835.1/OG0001311.1/OG0001311.2/OG0002169.2/OG0002169.1/OG0002353.1/OG0002497.2/OG0002497.1/OG0002966.1/OG0003081.1/OG0003509.1/OG0003668.1/OG0003797.1/OG0004312.1/OG0004390.1/OG0004420.1/OG0004712.1/OG0005441.1/OG0005889.1/OG0006471.1/OG0006482.1/OG0006653.1/OG0006762.1/OG0006772.1/OG0006950.1/OG0007123.1/OG0007350.1/OG0007412.1/OG0007586.1/OG0007639.1/OG0007747.1/OG0007959.1/OG0008022.1/OG0008075.1/OG0008078.1/OG0008221.1/OG0008751.1/OG0008809.1</t>
  </si>
  <si>
    <t>OG0000512.1/OG0000512.8/OG0000512.3/OG0000512.7/OG0000512.9/OG0000512.5/OG0000512.6/OG0000512.4/OG0000512.2/OG0004784.1/OG0005136.1/OG0005794.1/OG0006049.1/OG0006260.1/OG0006500.1/OG0006692.1/OG0007000.1/OG0007225.1/OG0007382.1/OG0007458.1/OG0007594.1/OG0008057.1/OG0008059.1/OG0008091.1/OG0009157.1/OG0010069.1</t>
  </si>
  <si>
    <t>OG0000887.2/OG0000887.1/OG0001812.2/OG0001812.1/OG0003797.1/OG0003850.1/OG0005122.1/OG0005380.1/OG0005516.1/OG0005784.1/OG0005842.1/OG0005889.1/OG0005907.1/OG0006040.1/OG0006043.1/OG0006232.1/OG0006265.1/OG0006396.1/OG0006470.1/OG0006482.1/OG0006492.1/OG0006598.1/OG0006720.1/OG0006771.1/OG0006856.1/OG0006969.1/OG0007253.1/OG0007318.1/OG0007681.1/OG0007816.1/OG0007826.1/OG0008049.1/OG0008090.1/OG0008195.1/OG0008394.1/OG0008479.1/OG0008512.1/OG0008526.1/OG0008715.1/OG0008809.1/OG0009035.1/OG0009121.1</t>
  </si>
  <si>
    <t>OG0000014.7/OG0000014.8/OG0000014.13/OG0000014.14/OG0000014.9/OG0000014.5/OG0000014.4/OG0000014.6/OG0000014.1/OG0000014.11/OG0000014.2/OG0000014.10/OG0000014.12/OG0000014.3/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0000125.4/OG0000125.3/OG0000125.7/OG0000125.5/OG0000125.1/OG0000125.2/OG0000125.6/OG0000146.3/OG0000146.2/OG0000146.5/OG0000146.1/OG0000146.7/OG0000146.6/OG0000146.4/OG0000173.4/OG0000173.2/OG0000173.3/OG0000173.1/OG0000218.4/OG0000218.2/OG0000218.1/OG0000218.3/OG0000218.5/OG0000322.1/OG0000322.2/OG0000322.4/OG0000322.3/OG0000400.4/OG0000400.1/OG0000400.3/OG0000400.2/OG0000416.1/OG0000416.4/OG0000416.2/OG0000416.3/OG0000550.1/OG0000550.3/OG0000550.2/OG0000631.2/OG0000631.1/OG0000631.3/OG0000685.1/OG0000685.2/OG0000793.1/OG0000793.2/OG0000814.3/OG0000814.1/OG0000814.2/OG0000881.2/OG0000881.3/OG0000881.1/OG0000920.2/OG0000920.1/OG0001052.2/OG0001052.1/OG0001122.3/OG0001122.1/OG0001122.2/OG0001397.1/OG0001397.2/OG0001617.1/OG0001617.2/OG0001621.2/OG0001621.1/OG0001672.2/OG0001672.1/OG0001690.1/OG0001911.2/OG0001911.1/OG0001923.1/OG0001923.2/OG0001946.2/OG0001946.1/OG0002035.2/OG0002035.1/OG0002133.1/OG0002138.2/OG0002138.1/OG0002165.1/OG0002242.2/OG0002242.1/OG0002360.1/OG0002360.2/OG0002370.1/OG0002398.1/OG0002404.1/OG0002404.2/OG0002408.2/OG0002408.1/OG0002463.1/OG0002472.1/OG0002504.2/OG0002504.1/OG0002573.1/OG0002603.1/OG0002611.1/OG0002666.1/OG0002756.1/OG0002805.1/OG0002879.2/OG0002879.1/OG0002890.1/OG0002890.2/OG0002904.1/OG0002921.1/OG0002969.1/OG0003039.1/OG0003044.1/OG0003046.1/OG0003088.1/OG0003089.1/OG0003093.1/OG0003131.1/OG0003142.1/OG0003202.1/OG0003234.2/OG0003234.1/OG0003280.1/OG0003283.1/OG0003295.1/OG0003344.1/OG0003502.1/OG0003524.1/OG0003540.1/OG0003734.1/OG0003756.1/OG0003762.1/OG0003813.1/OG0003824.1/OG0003856.1/OG0003859.1/OG0003984.1/OG0004006.1/OG0004076.1/OG0004087.1/OG0004313.1/OG0004338.1/OG0004369.1/OG0004396.1/OG0004402.1/OG0004421.1/OG0004458.1/OG0004468.1/OG0004478.1/OG0004483.1/OG0004563.1/OG0004595.1/OG0004724.1/OG0004768.1/OG0004914.1/OG0004969.1/OG0004973.1/OG0004999.1/OG0005025.1/OG0005058.1/OG0005173.1/OG0005237.1/OG0005277.1/OG0005281.1/OG0005339.1/OG0005341.1/OG0005350.1/OG0005396.1/OG0005401.1/OG0005475.1/OG0005509.1/OG0005546.1/OG0005649.1/OG0005770.1/OG0005832.1/OG0005833.1/OG0005858.1/OG0005864.1/OG0005902.1/OG0005965.1/OG0005973.1/OG0006032.1/OG0006221.1/OG0006258.1/OG0006362.1/OG0006413.1/OG0006424.1/OG0006436.1/OG0006505.1/OG0006511.1/OG0006615.1/OG0006681.1/OG0006717.1/OG0006775.1/OG0006792.1/OG0006823.1/OG0006885.1/OG0006909.1/OG0007110.1/OG0007172.1/OG0007208.1/OG0007214.1/OG0007237.1/OG0007239.1/OG0007278.1/OG0007291.1/OG0007323.1/OG0007562.1/OG0007843.1/OG0008039.1/OG0008120.1/OG0008553.1</t>
  </si>
  <si>
    <t>OG0006049.1/OG0007458.1</t>
  </si>
  <si>
    <t>OG0005122.1/OG0005842.1/OG0006396.1/OG0006969.1/OG0008526.1/OG0008715.1</t>
  </si>
  <si>
    <t>OG0000059.3/OG0000059.9/OG0000059.6/OG0000059.5/OG0000059.11/OG0000059.10/OG0000059.1/OG0000059.8/OG0000059.4/OG0000059.7/OG0000059.2/OG0000218.4/OG0000218.2/OG0000218.1/OG0000218.3/OG0000218.5/OG0000631.2/OG0000631.1/OG0000631.3/OG0000814.3/OG0000814.1/OG0000814.2/OG0002360.1/OG0002360.2/OG0002463.1/OG0002504.2/OG0002504.1/OG0002879.2/OG0002879.1/OG0003044.1/OG0003046.1/OG0003093.1/OG0003856.1/OG0004313.1/OG0005401.1/OG0005546.1/OG0005832.1/OG0005864.1/OG0005973.1/OG0006775.1/OG0007278.1/OG0008553.1</t>
  </si>
  <si>
    <t>OG0002128.1/OG0002128.2/OG0004047.1/OG0004136.1/OG0005402.1/OG0007789.1</t>
  </si>
  <si>
    <t>OG0001362.2/OG0001362.1/OG0003672.1/OG0006855.1/OG0007123.1/OG0007666.1/OG0008075.1</t>
  </si>
  <si>
    <t>OG0005609.1/OG0007750.1/OG0008432.1</t>
  </si>
  <si>
    <t>OG0000386.3/OG0000386.1/OG0000386.4/OG0000386.2/OG0000637.2/OG0000637.1/OG0000637.3/OG0000746.1/OG0000746.2/OG0000812.1/OG0000812.2/OG0000812.3/OG0000947.1/OG0000947.2/OG0001248.1/OG0001248.2/OG0001262.2/OG0001262.1/OG0001305.2/OG0001305.1/OG0002047.1/OG0002047.2/OG0002225.2/OG0002225.1/OG0002469.1/OG0002732.1/OG0002957.1/OG0003113.1/OG0003137.1/OG0003262.1/OG0003558.1/OG0003730.1/OG0004029.1/OG0004294.1/OG0004388.1/OG0004445.1/OG0004710.1/OG0004749.1/OG0004943.1/OG0005081.1/OG0005282.1/OG0005362.1/OG0005399.1/OG0005983.1/OG0006190.1/OG0006379.1/OG0007085.1/OG0007130.1/OG0007783.1</t>
  </si>
  <si>
    <t>OG0007750.1</t>
  </si>
  <si>
    <t>OG0000386.3/OG0000386.1/OG0000386.4/OG0000386.2/OG0001248.1/OG0001248.2/OG0001305.2/OG0001305.1/OG0002469.1/OG0002957.1/OG0003137.1/OG0004029.1/OG0004388.1/OG0004749.1/OG0004943.1/OG0005081.1/OG0005282.1/OG0005399.1/OG0006190.1/OG0007085.1/OG0007130.1</t>
  </si>
  <si>
    <t>OG0001362.2/OG0001362.1/OG0006855.1/OG0007666.1</t>
  </si>
  <si>
    <t>OG0003672.1/OG0006855.1/OG0007123.1/OG0008075.1</t>
  </si>
  <si>
    <t>OG0000637.2/OG0000637.1/OG0000637.3/OG0000746.1/OG0000746.2/OG0000812.1/OG0000812.2/OG0000812.3/OG0000947.1/OG0000947.2/OG0001262.2/OG0001262.1/OG0002047.1/OG0002047.2/OG0002225.2/OG0002225.1/OG0002732.1/OG0003137.1/OG0003262.1/OG0003558.1/OG0003730.1/OG0004294.1/OG0004710.1/OG0005362.1/OG0005983.1/OG0006379.1/OG0007085.1/OG0007130.1/OG0007783.1</t>
  </si>
  <si>
    <t>OG0000400.4/OG0000400.1/OG0000400.3/OG0000400.2</t>
  </si>
  <si>
    <t>OG0002133.1/OG0002398.1/OG0003234.2/OG0003234.1/OG0003280.1/OG0003856.1/OG0005339.1</t>
  </si>
  <si>
    <t>OG0008091.1</t>
  </si>
  <si>
    <t>OG0002133.1/OG0002398.1/OG0003234.2/OG0003234.1/OG0003280.1</t>
  </si>
  <si>
    <t>OG0007820.1</t>
  </si>
  <si>
    <t>OG0008056.1/OG0009053.1</t>
  </si>
  <si>
    <t>OG0001834.1</t>
  </si>
  <si>
    <t>OG0000172.3/OG0000172.4/OG0000172.2/OG0000172.1/OG0000292.1/OG0000292.2/OG0000292.3/OG0000815.1/OG0000815.2/OG0000917.2/OG0000917.1/OG0003152.1/OG0005491.1</t>
  </si>
  <si>
    <t>OG0000292.1/OG0000292.2/OG0000292.3/OG0000815.1/OG0000815.2</t>
  </si>
  <si>
    <t>OG0000114.2/OG0000114.1/OG0000114.3/OG0000114.5/OG0000114.4/OG0000292.1/OG0000292.2/OG0000292.3/OG0000391.4/OG0000391.3/OG0000391.1/OG0000391.2/OG0000709.3/OG0000709.1/OG0000709.2/OG0000854.1/OG0000854.2/OG0003227.1</t>
  </si>
  <si>
    <t>OG0000292.1/OG0000292.2/OG0000292.3</t>
  </si>
  <si>
    <t>OG0006219.1</t>
  </si>
  <si>
    <t>OG0002112.1/OG0002501.1/OG0002501.2/OG0003522.1/OG0003783.1/OG0004561.1/OG0005054.1/OG0005162.1/OG0005458.1/OG0006963.1/OG0007698.1</t>
  </si>
  <si>
    <t>OG0000073.10/OG0000073.7/OG0000073.3/OG0000073.11/OG0000073.8/OG0000073.1/OG0000073.5/OG0000073.2/OG0000073.9/OG0000073.4/OG0000073.6/OG0001842.2/OG0001842.1/OG0002160.1/OG0003951.1/OG0003983.1/OG0003995.1/OG0004788.1/OG0005307.1/OG0005310.1/OG0005554.1/OG0005743.1/OG0005767.1/OG0005910.1/OG0005969.1/OG0006150.1/OG0006300.1/OG0006424.1/OG0006676.1/OG0006723.1/OG0006769.1/OG0007183.1/OG0007222.1/OG0007277.1/OG0007333.1/OG0007425.1/OG0007702.1/OG0007839.1</t>
  </si>
  <si>
    <t>OG0002480.1/OG0005896.1/OG0005952.1/OG0006884.1/OG0007675.1</t>
  </si>
  <si>
    <t>OG0005657.1</t>
  </si>
  <si>
    <t>OG0006412.1</t>
  </si>
  <si>
    <t>OG0006043.1</t>
  </si>
  <si>
    <t>OG0002472.1</t>
  </si>
  <si>
    <t>OG0004417.1/OG0007298.1</t>
  </si>
  <si>
    <t>OG0001956.1/OG0002370.1/OG0007210.1</t>
  </si>
  <si>
    <t>OG0003669.1/OG0004048.1/OG0006338.1</t>
  </si>
  <si>
    <t>OG0008165.1</t>
  </si>
  <si>
    <t>OG0002295.1</t>
  </si>
  <si>
    <t>OG0000892.1/OG0000892.2</t>
  </si>
  <si>
    <t>OG0005576.1/OG0007609.1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</si>
  <si>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0000054.3/OG0000054.7/OG0000054.6/OG0000054.4/OG0000054.2/OG0000054.1/OG0000054.5/OG0000089.4/OG0000089.8/OG0000089.5/OG0000089.2/OG0000089.6/OG0000089.3/OG0000089.7/OG0000089.1/OG0000114.2/OG0000114.1/OG0000114.3/OG0000114.5/OG0000114.4/OG0000133.3/OG0000133.1/OG0000133.4/OG0000133.2/OG0000148.3/OG0000148.6/OG0000148.5/OG0000148.2/OG0000148.4/OG0000148.1/OG0000168.1/OG0000168.4/OG0000168.2/OG0000168.3/OG0000168.5/OG0000200.4/OG0000200.5/OG0000200.2/OG0000200.6/OG0000200.3/OG0000200.1/OG0000267.4/OG0000267.1/OG0000267.2/OG0000267.5/OG0000267.3/OG0000269.4/OG0000269.2/OG0000269.3/OG0000269.1/OG0000299.2/OG0000299.4/OG0000299.3/OG0000299.1/OG0000300.2/OG0000300.3/OG0000300.1/OG0000311.2/OG0000311.3/OG0000311.1/OG0000311.4/OG0000322.1/OG0000322.2/OG0000322.4/OG0000322.3/OG0000333.4/OG0000333.2/OG0000333.1/OG0000333.3/OG0000373.2/OG0000373.1/OG0000373.3/OG0000373.4/OG0000386.3/OG0000386.1/OG0000386.4/OG0000386.2/OG0000523.2/OG0000523.3/OG0000523.1/OG0000540.3/OG0000540.4/OG0000540.2/OG0000540.1/OG0000549.2/OG0000549.1/OG0000635.1/OG0000635.2/OG0000709.3/OG0000709.1/OG0000709.2/OG0000737.1/OG0000737.3/OG0000737.2/OG0000815.1/OG0000815.2/OG0000892.1/OG0000892.2/OG0000897.2/OG0000897.1/OG0000917.2/OG0000917.1/OG0000919.2/OG0000919.1/OG0001003.1/OG0001003.2/OG0001033.2/OG0001033.1/OG0001052.2/OG0001052.1/OG0001176.1/OG0001176.2/OG0001248.1/OG0001248.2/OG0001269.2/OG0001269.1/OG0001305.2/OG0001305.1/OG0001326.1/OG0001355.2/OG0001355.1/OG0001374.2/OG0001374.1/OG0001397.1/OG0001397.2/OG0001408.1/OG0001408.2/OG0001504.1/OG0001504.2/OG0001511.1/OG0001578.2/OG0001578.1/OG0001621.2/OG0001621.1/OG0001631.2/OG0001631.1/OG0001635.1/OG0001648.2/OG0001648.1/OG0001772.2/OG0001772.1/OG0001867.1/OG0001942.1/OG0001942.2/OG0001964.1/OG0001972.1/OG0001972.2/OG0001991.1/OG0002242.2/OG0002242.1/OG0002248.1/OG0002605.1/OG0002605.2/OG0002643.1/OG0002766.2/OG0002766.1/OG0002790.1/OG0002822.1/OG0002885.1/OG0003116.1/OG0003137.1/OG0003270.1/OG0003444.1/OG0003484.1/OG0003819.1/OG0003826.1/OG0004044.1/OG0004130.1/OG0004138.1/OG0004144.1/OG0004332.1/OG0004333.1/OG0004356.1/OG0004361.1/OG0004725.1/OG0004742.1/OG0004971.1/OG0005035.1/OG0005116.1/OG0005238.1/OG0005431.1/OG0005656.1/OG0005838.1/OG0006626.1/OG0006706.1/OG0006765.1/OG0007402.1/OG0007432.1/OG0008553.1</t>
  </si>
  <si>
    <t>OG0000266.6/OG0000266.3/OG0000266.5/OG0000266.1/OG0000266.2/OG0000266.4/OG0002011.1/OG0002011.2/OG0002593.1/OG0002830.1/OG0004966.1/OG0007366.1/OG0007609.1/OG0007786.1</t>
  </si>
  <si>
    <t>OG0000408.2/OG0000408.1/OG0000408.3/OG0000408.4/OG0000408.5/OG0001966.2/OG0001966.1/OG0002633.1/OG0003339.1/OG0003578.1/OG0004456.1/OG0005167.1/OG0005481.1/OG0005729.1/OG0006716.1/OG0006855.1</t>
  </si>
  <si>
    <t>OG0000322.1/OG0000322.2/OG0000322.4/OG0000322.3/OG0000386.3/OG0000386.1/OG0000386.4/OG0000386.2/OG0000549.2/OG0000549.1/OG0001003.1/OG0001003.2/OG0001052.2/OG0001052.1/OG0001248.1/OG0001248.2/OG0001326.1/OG0001374.2/OG0001374.1/OG0001631.2/OG0001631.1/OG0001972.1/OG0001972.2/OG0003116.1/OG0004144.1/OG0005431.1</t>
  </si>
  <si>
    <t>OG0005167.1/OG0005481.1/OG0005729.1</t>
  </si>
  <si>
    <t>OG0000266.6/OG0000266.3/OG0000266.5/OG0000266.1/OG0000266.2/OG0000266.4/OG0002593.1/OG0002830.1/OG0004966.1/OG0007366.1/OG0007786.1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</si>
  <si>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0000089.4/OG0000089.8/OG0000089.5/OG0000089.2/OG0000089.6/OG0000089.3/OG0000089.7/OG0000089.1/OG0000133.3/OG0000133.1/OG0000133.4/OG0000133.2/OG0000200.4/OG0000200.5/OG0000200.2/OG0000200.6/OG0000200.3/OG0000200.1/OG0000299.2/OG0000299.4/OG0000299.3/OG0000299.1/OG0000311.2/OG0000311.3/OG0000311.1/OG0000311.4/OG0000540.3/OG0000540.4/OG0000540.2/OG0000540.1/OG0000549.2/OG0000549.1/OG0000635.1/OG0000635.2/OG0000897.2/OG0000897.1/OG0001305.2/OG0001305.1/OG0001355.2/OG0001355.1/OG0001397.1/OG0001397.2/OG0001504.1/OG0001504.2/OG0001648.2/OG0001648.1/OG0001772.2/OG0001772.1/OG0001991.1/OG0002605.1/OG0002605.2/OG0002643.1/OG0002885.1/OG0003137.1/OG0003270.1/OG0003819.1/OG0003826.1/OG0004138.1/OG0004333.1/OG0004971.1/OG0005035.1/OG0005116.1/OG0005238.1/OG0006765.1/OG0007402.1/OG0008553.1</t>
  </si>
  <si>
    <t>OG0000408.2/OG0000408.1/OG0000408.3/OG0000408.4/OG0000408.5/OG0002633.1/OG0003339.1/OG0006855.1</t>
  </si>
  <si>
    <t>OG0005783.1/OG0006741.1</t>
  </si>
  <si>
    <t>OG0001945.1/OG0001945.2</t>
  </si>
  <si>
    <t>OG0002132.2/OG0002132.1/OG0004681.1/OG0004808.1</t>
  </si>
  <si>
    <t>OG0000004.13/OG0000004.3/OG0000004.7/OG0000004.6/OG0000004.17/OG0000004.10/OG0000004.5/OG0000004.9/OG0000004.12/OG0000004.2/OG0000004.4/OG0000004.19/OG0000004.1/OG0000004.18/OG0000004.11/OG0000004.14/OG0000004.15/OG0000004.8/OG0000004.16/OG0000299.2/OG0000299.4/OG0000299.3/OG0000299.1/OG0000403.2/OG0000403.1/OG0000419.4/OG0000419.3/OG0000419.2/OG0000419.1/OG0001034.2/OG0001034.1/OG0001090.1/OG0001090.2/OG0001225.2/OG0001225.1/OG0001275.2/OG0001275.1/OG0001690.1/OG0002047.1/OG0002047.2/OG0002134.1/OG0002142.1/OG0002142.2/OG0002228.1/OG0002361.2/OG0002361.1/OG0002451.1/OG0002451.2/OG0002515.1/OG0002614.1/OG0002621.1/OG0002773.1/OG0002959.1/OG0003061.1/OG0003280.1/OG0003423.1/OG0003591.1/OG0003826.1/OG0004718.1/OG0004930.1/OG0005000.1/OG0005078.1/OG0005394.1/OG0005789.1/OG0006248.1/OG0006368.1</t>
  </si>
  <si>
    <t>OG0001177.1/OG0002353.1/OG0003797.1/OG0004438.1</t>
  </si>
  <si>
    <t>OG0000034.10/OG0000034.14/OG0000034.3/OG0000034.12/OG0000034.2/OG0000034.6/OG0000034.8/OG0000034.15/OG0000034.7/OG0000034.1/OG0000034.4/OG0000034.13/OG0000034.5/OG0000034.9/OG0000034.11/OG0000172.3/OG0000172.4/OG0000172.2/OG0000172.1/OG0000375.4/OG0000375.3/OG0000375.2/OG0000375.1/OG0000389.2/OG0000389.3/OG0000389.1/OG0000391.4/OG0000391.3/OG0000391.1/OG0000391.2/OG0000400.4/OG0000400.1/OG0000400.3/OG0000400.2/OG0000507.1/OG0000507.2/OG0000971.1/OG0000971.2/OG0000971.3/OG0001026.1/OG0001026.2/OG0001157.2/OG0001157.1/OG0001241.1/OG0001241.2/OG0001704.2/OG0001704.1/OG0001782.1/OG0001782.2/OG0002242.2/OG0002242.1/OG0002371.2/OG0002371.1/OG0002513.1/OG0002578.1/OG0002585.1/OG0003061.1/OG0003219.1/OG0003280.1/OG0003340.1/OG0003340.2/OG0003769.1/OG0004142.1/OG0004980.1/OG0005528.1/OG0005832.1</t>
  </si>
  <si>
    <t>OG0001177.1/OG0002353.1/OG0003797.1</t>
  </si>
  <si>
    <t>OG0000034.10/OG0000034.14/OG0000034.3/OG0000034.12/OG0000034.2/OG0000034.6/OG0000034.8/OG0000034.15/OG0000034.7/OG0000034.1/OG0000034.4/OG0000034.13/OG0000034.5/OG0000034.9/OG0000034.11/OG0000172.3/OG0000172.4/OG0000172.2/OG0000172.1/OG0000389.2/OG0000389.3/OG0000389.1/OG0000391.4/OG0000391.3/OG0000391.1/OG0000391.2/OG0000400.4/OG0000400.1/OG0000400.3/OG0000400.2/OG0000507.1/OG0000507.2/OG0000971.1/OG0000971.2/OG0000971.3/OG0001157.2/OG0001157.1/OG0001241.1/OG0001241.2/OG0001704.2/OG0001704.1/OG0001782.1/OG0001782.2/OG0002242.2/OG0002242.1/OG0002371.2/OG0002371.1/OG0002578.1/OG0002585.1/OG0003061.1/OG0003280.1/OG0003340.1/OG0003340.2/OG0003769.1/OG0004980.1/OG0005832.1</t>
  </si>
  <si>
    <t>OG0000389.2/OG0000389.3/OG0000389.1/OG0010635.1</t>
  </si>
  <si>
    <t>OG0002015.1/OG0005752.1/OG0006462.1/OG0009118.1</t>
  </si>
  <si>
    <t>OG0000068.3/OG0000068.5/OG0000068.1/OG0000068.2/OG0000068.9/OG0000068.7/OG0000068.6/OG0000068.8/OG0000068.4/OG0001496.3/OG0001496.2/OG0001496.1/OG0004029.1/OG0004329.1/OG0004399.1/OG0004568.1/OG0004928.1/OG0005018.1/OG0005115.1/OG0005465.1/OG0005498.1/OG0005676.1/OG0005930.1/OG0005980.1/OG0005993.1/OG0006678.1/OG0007624.1/OG0007696.1</t>
  </si>
  <si>
    <t>OG0003340.1/OG0003340.2/OG0010635.1</t>
  </si>
  <si>
    <t>OG0003340.1/OG0003340.2/OG0003698.1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</si>
  <si>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0006826.1</t>
  </si>
  <si>
    <t>OG0006826.1</t>
  </si>
  <si>
    <t>OG0002582.1</t>
  </si>
  <si>
    <t>OG0004725.1</t>
  </si>
  <si>
    <t>OG0000126.3/OG0000126.2/OG0000126.8/OG0000126.6/OG0000126.5/OG0000126.1/OG0000126.4/OG0000126.7/OG0000273.1/OG0000273.5/OG0000273.4/OG0000273.2/OG0000273.3/OG0000635.1/OG0000635.2/OG0001466.2/OG0001466.1/OG0001780.1/OG0001780.2/OG0002885.1/OG0003327.1/OG0004066.1/OG0005072.1/OG0006248.1</t>
  </si>
  <si>
    <t>OG0006227.1/OG0009359.1</t>
  </si>
  <si>
    <t>OG0004066.1</t>
  </si>
  <si>
    <t>OG0001466.2/OG0001466.1/OG0001780.1/OG0001780.2/OG0003327.1/OG0005072.1/OG0006248.1</t>
  </si>
  <si>
    <t>OG0001670.2/OG0001670.1/OG0002074.2/OG0002074.1/OG0002298.1/OG0003427.1/OG0005913.1/OG0007354.1</t>
  </si>
  <si>
    <t>OG0001670.2/OG0001670.1/OG0002074.2/OG0002074.1/OG0002298.1/OG0003427.1</t>
  </si>
  <si>
    <t>OG0001510.2/OG0001510.1/OG0007291.1</t>
  </si>
  <si>
    <t>OG0001510.2/OG0001510.1</t>
  </si>
  <si>
    <t>OG0000216.1/OG0000216.2/OG0001294.1/OG0003878.1/OG0005776.1/OG0006529.1/OG0007238.1/OG0007750.1</t>
  </si>
  <si>
    <t>OG0000205.5/OG0000205.2/OG0000205.7/OG0000205.3/OG0000205.1/OG0000205.4/OG0000205.6/OG0000544.3/OG0000544.1/OG0000544.2/OG0000613.1/OG0000613.3/OG0000613.2/OG0000628.1/OG0000628.2/OG0000725.1/OG0000725.2/OG0000828.1/OG0000828.2/OG0000945.1/OG0000945.2/OG0001015.1/OG0001027.2/OG0001027.1/OG0001120.2/OG0001120.1/OG0001176.1/OG0001176.2/OG0001269.2/OG0001269.1/OG0001499.1/OG0002368.2/OG0002368.1/OG0002377.1/OG0002377.2/OG0002387.1/OG0002752.1/OG0002797.1/OG0003146.1/OG0003190.1/OG0003218.1/OG0003228.1/OG0003256.1/OG0003456.1/OG0003584.1/OG0003664.1/OG0003667.1/OG0003715.1/OG0003795.1/OG0003961.1/OG0004434.1/OG0004582.1/OG0004735.1/OG0004755.1/OG0004798.1/OG0004815.1/OG0004918.1/OG0004972.1/OG0004993.1/OG0005112.1/OG0005147.1/OG0005307.1/OG0005345.1/OG0005374.1/OG0005397.1/OG0005432.1/OG0005492.1/OG0005567.1/OG0005736.1/OG0005813.1/OG0005815.1/OG0005854.1/OG0005871.1/OG0006030.1/OG0006038.1/OG0006307.1/OG0006417.1/OG0006457.1/OG0006702.1/OG0006860.1/OG0007199.1/OG0007200.1/OG0007372.1/OG0007392.1/OG0007432.1/OG0007565.1/OG0007635.1/OG0007702.1/OG0007761.1/OG0008053.1/OG0008106.1/OG0008420.1/OG0008449.1</t>
  </si>
  <si>
    <t>OG0000850.3/OG0000850.1/OG0000850.2/OG0004737.1/OG0005410.1/OG0005573.1/OG0005905.1/OG0006708.1/OG0006736.1/OG0007387.1/OG0007825.1/OG0008004.1/OG0008068.1/OG0008552.1/OG0008572.1</t>
  </si>
  <si>
    <t>OG0000187.6/OG0000187.5/OG0000187.4/OG0000187.3/OG0000187.1/OG0000187.2/OG0001462.1/OG0001462.2/OG0001571.3/OG0001571.2/OG0001571.1/OG0001692.2/OG0001692.1/OG0003484.1/OG0004154.1/OG0005832.1/OG0005841.1/OG0005882.1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</si>
  <si>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0000082.1/OG0000082.7/OG0000082.6/OG0000082.3/OG0000082.4/OG0000082.5/OG0000082.2/OG0000089.4/OG0000089.8/OG0000089.5/OG0000089.2/OG0000089.6/OG0000089.3/OG0000089.7/OG0000089.1/OG0000119.6/OG0000119.1/OG0000119.5/OG0000119.4/OG0000119.7/OG0000119.3/OG0000119.2/OG0000133.3/OG0000133.1/OG0000133.4/OG0000133.2/OG0000140.1/OG0000140.4/OG0000140.2/OG0000140.3/OG0000140.5/OG0000140.6/OG0000140.7/OG0000222.2/OG0000222.1/OG0000222.4/OG0000222.5/OG0000222.3/OG0000247.4/OG0000247.5/OG0000247.1/OG0000247.3/OG0000247.2/OG0000265.3/OG0000265.1/OG0000265.2/OG0000265.4/OG0000265.5/OG0000269.4/OG0000269.2/OG0000269.3/OG0000269.1/OG0000280.1/OG0000280.2/OG0000280.4/OG0000280.3/OG0000299.2/OG0000299.4/OG0000299.3/OG0000299.1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0000356.4/OG0000356.1/OG0000356.2/OG0000356.3/OG0000358.2/OG0000358.1/OG0000358.3/OG0000358.4/OG0000363.4/OG0000363.1/OG0000363.2/OG0000363.3/OG0000386.3/OG0000386.1/OG0000386.4/OG0000386.2/OG0000396.4/OG0000396.3/OG0000396.1/OG0000396.2/OG0000403.2/OG0000403.1/OG0000404.1/OG0000404.2/OG0000404.3/OG0000404.4/OG0000419.4/OG0000419.3/OG0000419.2/OG0000419.1/OG0000449.3/OG0000449.1/OG0000449.2/OG0000454.1/OG0000454.2/OG0000484.2/OG0000484.1/OG0000484.3/OG0000502.2/OG0000502.1/OG0000502.3/OG0000526.3/OG0000526.2/OG0000526.1/OG0000563.2/OG0000563.3/OG0000563.1/OG0000608.1/OG0000608.2/OG0000618.2/OG0000618.1/OG0000618.3/OG0000619.1/OG0000619.3/OG0000619.2/OG0000666.3/OG0000666.2/OG0000666.1/OG0000671.3/OG0000671.1/OG0000671.2/OG0000686.1/OG0000686.2/OG0000686.3/OG0000696.1/OG0000696.2/OG0000696.3/OG0000707.1/OG0000707.3/OG0000707.2/OG0000710.3/OG0000710.1/OG0000710.2/OG0000712.1/OG0000712.2/OG0000746.1/OG0000746.2/OG0000763.1/OG0000763.2/OG0000785.1/OG0000785.2/OG0000815.1/OG0000815.2/OG0000834.2/OG0000834.1/OG0000920.2/OG0000920.1/OG0000921.3/OG0000921.1/OG0000921.2/OG0000938.1/OG0000938.3/OG0000938.2/OG0000942.2/OG0000942.3/OG0000942.1/OG0000945.1/OG0000945.2/OG0000960.1/OG0000960.2/OG0001001.1/OG0001001.2/OG0001003.1/OG0001003.2/OG0001017.1/OG0001017.2/OG0001034.2/OG0001034.1/OG0001052.2/OG0001052.1/OG0001053.1/OG0001053.2/OG0001053.3/OG0001087.1/OG0001087.2/OG0001090.1/OG0001090.2/OG0001118.1/OG0001118.2/OG0001120.2/OG0001120.1/OG0001149.1/OG0001149.2/OG0001157.2/OG0001157.1/OG0001176.1/OG0001176.2/OG0001203.2/OG0001203.1/OG0001218.2/OG0001218.1/OG0001225.2/OG0001225.1/OG0001243.2/OG0001243.1/OG0001248.1/OG0001248.2/OG0001257.1/OG0001257.2/OG0001262.2/OG0001262.1/OG0001267.2/OG0001267.1/OG0001271.2/OG0001271.1/OG0001275.2/OG0001275.1/OG0001278.2/OG0001278.1/OG0001374.2/OG0001374.1/OG0001403.2/OG0001403.1/OG0001407.1/OG0001407.2/OG0001412.2/OG0001412.1/OG0001466.2/OG0001466.1/OG0001513.2/OG0001513.1/OG0001523.1/OG0001523.2/OG0001552.2/OG0001552.1/OG0001559.2/OG0001559.1/OG0001569.1/OG0001616.1/OG0001616.2/OG0001690.1/OG0001694.2/OG0001694.1/OG0001706.1/OG0001706.2/OG0001712.1/OG0001712.2/OG0001764.2/OG0001764.1/OG0001768.1/OG0001772.2/OG0001772.1/OG0001782.1/OG0001782.2/OG0001783.1/OG0001982.1/OG0002018.1/OG0002047.1/OG0002047.2/OG0002051.1/OG0002064.2/OG0002064.1/OG0002079.1/OG0002134.1/OG0002142.1/OG0002142.2/OG0002144.1/OG0002144.2/OG0002150.2/OG0002150.1/OG0002178.1/OG0002178.2/OG0002228.1/OG0002236.1/OG0002236.2/OG0002276.1/OG0002284.1/OG0002292.2/OG0002292.1/OG0002295.1/OG0002342.1/OG0002342.2/OG0002358.1/OG0002358.2/OG0002359.1/OG0002361.2/OG0002361.1/OG0002369.1/OG0002381.2/OG0002381.1/OG0002403.2/OG0002403.1/OG0002451.1/OG0002451.2/OG0002468.1/OG0002468.2/OG0002472.1/OG0002515.1/OG0002553.1/OG0002594.2/OG0002594.1/OG0002607.1/OG0002614.1/OG0002615.1/OG0002621.1/OG0002649.1/OG0002666.1/OG0002668.2/OG0002668.1/OG0002773.1/OG0002774.2/OG0002774.1/OG0002797.1/OG0002923.1/OG0002932.1/OG0002947.2/OG0002947.1/OG0002959.1/OG0003026.1/OG0003061.1/OG0003066.1/OG0003068.1/OG0003078.1/OG0003090.1/OG0003095.1/OG0003132.1/OG0003190.1/OG0003218.1/OG0003221.1/OG0003243.1/OG0003256.1/OG0003280.1/OG0003292.1/OG0003318.1/OG0003328.1/OG0003333.1/OG0003423.1/OG0003442.1/OG0003479.1/OG0003487.1/OG0003510.1/OG0003539.1/OG0003591.1/OG0003683.1/OG0003690.1/OG0003691.1/OG0003721.1/OG0003819.1/OG0003826.1/OG0003827.1/OG0003829.1/OG0003846.1/OG0003952.1/OG0003953.1/OG0003955.1/OG0003993.1/OG0004000.1/OG0004038.1/OG0004069.1/OG0004111.1/OG0004129.1/OG0004135.1/OG0004144.1/OG0004234.1/OG0004269.1/OG0004273.1/OG0004283.1/OG0004289.1/OG0004305.1/OG0004306.1/OG0004370.1/OG0004396.1/OG0004397.1/OG0004409.1/OG0004426.1/OG0004428.1/OG0004433.1/OG0004544.1/OG0004568.1/OG0004589.1/OG0004614.1/OG0004620.1/OG0004637.1/OG0004691.1/OG0004718.1/OG0004746.1/OG0004749.1/OG0004751.1/OG0004782.1/OG0004791.1/OG0004904.1/OG0004918.1/OG0004930.1/OG0004943.1/OG0004952.1/OG0004955.1/OG0004981.1/OG0005000.1/OG0005003.1/OG0005017.1/OG0005027.1/OG0005043.1/OG0005051.1/OG0005059.1/OG0005065.1/OG0005072.1/OG0005078.1/OG0005081.1/OG0005092.1/OG0005111.1/OG0005114.1/OG0005115.1/OG0005126.1/OG0005147.1/OG0005273.1/OG0005304.1/OG0005318.1/OG0005325.1/OG0005347.1/OG0005372.1/OG0005394.1/OG0005397.1/OG0005402.1/OG0005405.1/OG0005406.1/OG0005432.1/OG0005434.1/OG0005451.1/OG0005464.1/OG0005465.1/OG0005489.1/OG0005493.1/OG0005542.1/OG0005575.1/OG0005585.1/OG0005669.1/OG0005678.1/OG0005686.1/OG0005722.1/OG0005764.1/OG0005774.1/OG0005782.1/OG0005786.1/OG0005789.1/OG0005812.1/OG0005839.1/OG0005893.1/OG0005899.1/OG0005913.1/OG0005932.1/OG0005940.1/OG0005998.1/OG0006185.1/OG0006234.1/OG0006248.1/OG0006256.1/OG0006279.1/OG0006307.1/OG0006340.1/OG0006342.1/OG0006368.1/OG0006371.1/OG0006394.1/OG0006410.1/OG0006422.1/OG0006464.1/OG0006626.1/OG0006659.1/OG0006683.1/OG0006685.1/OG0006729.1/OG0006819.1/OG0006820.1/OG0006873.1/OG0006915.1/OG0006934.1/OG0007074.1/OG0007130.1/OG0007183.1/OG0007200.1/OG0007223.1/OG0007624.1/OG0007634.1/OG0007638.1/OG0007650.1/OG0007787.1/OG0007832.1/OG0008000.1/OG0008083.1/OG0008168.1/OG0008553.1</t>
  </si>
  <si>
    <t>OG0000266.6/OG0000266.3/OG0000266.5/OG0000266.1/OG0000266.2/OG0000266.4/OG0000377.1/OG0000377.3/OG0000377.2/OG0001573.1/OG0001795.2/OG0001795.1/OG0002813.1/OG0003454.1/OG0003960.1/OG0004446.1/OG0004638.1/OG0004706.1/OG0005069.1/OG0005125.1/OG0005439.1/OG0005562.1/OG0005576.1/OG0005695.1/OG0005715.1/OG0005776.1/OG0006078.1/OG0006225.1/OG0007225.1/OG0007360.1/OG0007366.1/OG0007594.1/OG0007602.1/OG0007859.1/OG0008116.1/OG0008623.1/OG0008786.1/OG0009154.1/OG0010076.1</t>
  </si>
  <si>
    <t>OG0000407.6/OG0000407.3/OG0000407.1/OG0000407.5/OG0000407.4/OG0000407.2/OG0001046.2/OG0001046.1/OG0001362.2/OG0001362.1/OG0002032.1/OG0002032.2/OG0002117.1/OG0002132.2/OG0002132.1/OG0002168.1/OG0002382.1/OG0002646.1/OG0003238.1/OG0003339.1/OG0003415.1/OG0003688.1/OG0003735.1/OG0004096.1/OG0004488.1/OG0004681.1/OG0004712.1/OG0004769.1/OG0004808.1/OG0004905.1/OG0004911.1/OG0004945.1/OG0005340.1/OG0005481.1/OG0005582.1/OG0006227.1/OG0006406.1/OG0006462.1/OG0006475.1/OG0006771.1/OG0006855.1/OG0006865.1/OG0006940.1/OG0006951.1/OG0007234.1/OG0007355.1/OG0007357.1/OG0007385.1/OG0007387.1/OG0007666.1/OG0007707.1/OG0007709.1/OG0007751.1/OG0007790.1/OG0008107.1/OG0008465.1/OG0008493.1/OG0009118.1/OG0009119.1/OG0010668.1</t>
  </si>
  <si>
    <t>OG0000266.6/OG0000266.3/OG0000266.5/OG0000266.1/OG0000266.2/OG0000266.4/OG0001573.1/OG0003454.1/OG0004638.1/OG0004706.1/OG0005125.1/OG0005439.1/OG0005562.1/OG0005715.1/OG0006225.1/OG0007360.1/OG0007366.1/OG0008116.1/OG0008623.1/OG0008786.1/OG0009154.1</t>
  </si>
  <si>
    <t>OG0001362.2/OG0001362.1/OG0002032.1/OG0002032.2/OG0002117.1/OG0002646.1/OG0003735.1/OG0004096.1/OG0004945.1/OG0005481.1/OG0006406.1/OG0006771.1/OG0007357.1/OG0007666.1/OG0007707.1/OG0007751.1/OG0007790.1/OG0009119.1/OG0010668.1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</si>
  <si>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0000082.1/OG0000082.7/OG0000082.6/OG0000082.3/OG0000082.4/OG0000082.5/OG0000082.2/OG0000133.3/OG0000133.1/OG0000133.4/OG0000133.2/OG0000265.3/OG0000265.1/OG0000265.2/OG0000265.4/OG0000265.5/OG0000305.1/OG0000305.4/OG0000305.2/OG0000305.3/OG0000363.4/OG0000363.1/OG0000363.2/OG0000363.3/OG0000386.3/OG0000386.1/OG0000386.4/OG0000386.2/OG0000396.4/OG0000396.3/OG0000396.1/OG0000396.2/OG0000404.1/OG0000404.2/OG0000404.3/OG0000404.4/OG0000502.2/OG0000502.1/OG0000502.3/OG0000526.3/OG0000526.2/OG0000526.1/OG0000563.2/OG0000563.3/OG0000563.1/OG0000608.1/OG0000608.2/OG0000619.1/OG0000619.3/OG0000619.2/OG0000671.3/OG0000671.1/OG0000671.2/OG0000712.1/OG0000712.2/OG0000785.1/OG0000785.2/OG0000815.1/OG0000815.2/OG0000834.2/OG0000834.1/OG0000920.2/OG0000920.1/OG0000945.1/OG0000945.2/OG0001017.1/OG0001017.2/OG0001052.2/OG0001052.1/OG0001118.1/OG0001118.2/OG0001203.2/OG0001203.1/OG0001218.2/OG0001218.1/OG0001248.1/OG0001248.2/OG0001257.1/OG0001257.2/OG0001271.2/OG0001271.1/OG0001278.2/OG0001278.1/OG0001374.2/OG0001374.1/OG0001523.1/OG0001523.2/OG0001706.1/OG0001706.2/OG0001764.2/OG0001764.1/OG0001768.1/OG0001772.2/OG0001772.1/OG0001982.1/OG0002051.1/OG0002236.1/OG0002236.2/OG0002276.1/OG0002284.1/OG0002292.2/OG0002292.1/OG0002359.1/OG0002369.1/OG0002381.2/OG0002381.1/OG0002468.1/OG0002468.2/OG0002472.1/OG0002515.1/OG0002615.1/OG0002649.1/OG0002666.1/OG0002932.1/OG0002947.2/OG0002947.1/OG0003090.1/OG0003095.1/OG0003218.1/OG0003221.1/OG0003292.1/OG0003328.1/OG0003333.1/OG0003423.1/OG0003487.1/OG0003539.1/OG0003827.1/OG0003829.1/OG0004135.1/OG0004273.1/OG0004305.1/OG0004306.1/OG0004370.1/OG0004396.1/OG0004397.1/OG0004568.1/OG0004614.1/OG0004718.1/OG0004782.1/OG0004791.1/OG0004904.1/OG0004918.1/OG0004952.1/OG0004955.1/OG0005043.1/OG0005051.1/OG0005065.1/OG0005111.1/OG0005114.1/OG0005304.1/OG0005325.1/OG0005405.1/OG0005406.1/OG0005432.1/OG0005451.1/OG0005464.1/OG0005493.1/OG0005782.1/OG0006256.1/OG0006307.1/OG0006340.1/OG0006342.1/OG0006422.1/OG0006659.1/OG0006819.1/OG0007200.1/OG0007624.1/OG0007832.1/OG0008083.1</t>
  </si>
  <si>
    <t>OG0001795.2/OG0001795.1/OG0003960.1/OG0004446.1/OG0005069.1/OG0005576.1/OG0007360.1/OG0007366.1/OG0007594.1/OG0007602.1/OG0010076.1</t>
  </si>
  <si>
    <t>OG0000004.13/OG0000004.3/OG0000004.7/OG0000004.6/OG0000004.17/OG0000004.10/OG0000004.5/OG0000004.9/OG0000004.12/OG0000004.2/OG0000004.4/OG0000004.19/OG0000004.1/OG0000004.18/OG0000004.11/OG0000004.14/OG0000004.15/OG0000004.8/OG0000004.16/OG0000089.4/OG0000089.8/OG0000089.5/OG0000089.2/OG0000089.6/OG0000089.3/OG0000089.7/OG0000089.1/OG0000119.6/OG0000119.1/OG0000119.5/OG0000119.4/OG0000119.7/OG0000119.3/OG0000119.2/OG0000133.3/OG0000133.1/OG0000133.4/OG0000133.2/OG0000140.1/OG0000140.4/OG0000140.2/OG0000140.3/OG0000140.5/OG0000140.6/OG0000140.7/OG0000247.4/OG0000247.5/OG0000247.1/OG0000247.3/OG0000247.2/OG0000269.4/OG0000269.2/OG0000269.3/OG0000269.1/OG0000280.1/OG0000280.2/OG0000280.4/OG0000280.3/OG0000299.2/OG0000299.4/OG0000299.3/OG0000299.1/OG0000305.1/OG0000305.4/OG0000305.2/OG0000305.3/OG0000312.1/OG0000320.4/OG0000320.3/OG0000320.2/OG0000320.1/OG0000320.5/OG0000322.1/OG0000322.2/OG0000322.4/OG0000322.3/OG0000332.3/OG0000332.2/OG0000332.1/OG0000343.4/OG0000343.1/OG0000343.2/OG0000343.3/OG0000356.4/OG0000356.1/OG0000356.2/OG0000356.3/OG0000396.4/OG0000396.3/OG0000396.1/OG0000396.2/OG0000403.2/OG0000403.1/OG0000419.4/OG0000419.3/OG0000419.2/OG0000419.1/OG0000449.3/OG0000449.1/OG0000449.2/OG0000454.1/OG0000454.2/OG0000484.2/OG0000484.1/OG0000484.3/OG0000608.1/OG0000608.2/OG0000686.1/OG0000686.2/OG0000686.3/OG0000696.1/OG0000696.2/OG0000696.3/OG0000707.1/OG0000707.3/OG0000707.2/OG0000921.3/OG0000921.1/OG0000921.2/OG0000960.1/OG0000960.2/OG0001001.1/OG0001001.2/OG0001003.1/OG0001003.2/OG0001034.2/OG0001034.1/OG0001052.2/OG0001052.1/OG0001053.1/OG0001053.2/OG0001053.3/OG0001087.1/OG0001087.2/OG0001090.1/OG0001090.2/OG0001120.2/OG0001120.1/OG0001157.2/OG0001157.1/OG0001176.1/OG0001176.2/OG0001225.2/OG0001225.1/OG0001243.2/OG0001243.1/OG0001262.2/OG0001262.1/OG0001267.2/OG0001267.1/OG0001275.2/OG0001275.1/OG0001403.2/OG0001403.1/OG0001407.1/OG0001407.2/OG0001513.2/OG0001513.1/OG0001559.2/OG0001559.1/OG0001616.1/OG0001616.2/OG0001690.1/OG0001694.2/OG0001694.1/OG0001706.1/OG0001706.2/OG0001712.1/OG0001712.2/OG0001772.2/OG0001772.1/OG0001782.1/OG0001782.2/OG0002018.1/OG0002047.1/OG0002047.2/OG0002079.1/OG0002101.1/OG0002101.2/OG0002134.1/OG0002142.1/OG0002142.2/OG0002144.1/OG0002144.2/OG0002178.1/OG0002178.2/OG0002228.1/OG0002342.1/OG0002342.2/OG0002359.1/OG0002361.2/OG0002361.1/OG0002381.2/OG0002381.1/OG0002403.2/OG0002403.1/OG0002451.1/OG0002451.2/OG0002515.1/OG0002553.1/OG0002594.2/OG0002594.1/OG0002607.1/OG0002614.1/OG0002621.1/OG0002668.2/OG0002668.1/OG0002773.1/OG0002797.1/OG0002932.1/OG0002959.1/OG0003026.1/OG0003061.1/OG0003066.1/OG0003068.1/OG0003078.1/OG0003095.1/OG0003190.1/OG0003243.1/OG0003280.1/OG0003423.1/OG0003442.1/OG0003479.1/OG0003510.1/OG0003591.1/OG0003690.1/OG0003693.1/OG0003819.1/OG0003826.1/OG0003846.1/OG0003953.1/OG0004111.1/OG0004144.1/OG0004269.1/OG0004289.1/OG0004370.1/OG0004409.1/OG0004426.1/OG0004428.1/OG0004433.1/OG0004568.1/OG0004637.1/OG0004691.1/OG0004718.1/OG0004746.1/OG0004749.1/OG0004751.1/OG0004930.1/OG0004943.1/OG0004952.1/OG0005000.1/OG0005017.1/OG0005059.1/OG0005072.1/OG0005078.1/OG0005081.1/OG0005115.1/OG0005126.1/OG0005273.1/OG0005318.1/OG0005347.1/OG0005394.1/OG0005397.1/OG0005402.1/OG0005432.1/OG0005451.1/OG0005542.1/OG0005575.1/OG0005585.1/OG0005669.1/OG0005678.1/OG0005722.1/OG0005764.1/OG0005774.1/OG0005789.1/OG0005893.1/OG0005899.1/OG0005932.1/OG0005978.1/OG0006229.1/OG0006234.1/OG0006248.1/OG0006307.1/OG0006368.1/OG0006371.1/OG0006394.1/OG0006464.1/OG0006659.1/OG0006685.1/OG0006729.1/OG0006819.1/OG0006820.1/OG0006873.1/OG0006915.1/OG0006934.1/OG0007074.1/OG0007130.1/OG0007183.1/OG0007223.1/OG0007624.1/OG0007634.1/OG0007638.1/OG0007650.1/OG0008553.1</t>
  </si>
  <si>
    <t>OG0002032.1/OG0002032.2/OG0002132.2/OG0002132.1/OG0002382.1/OG0003238.1/OG0003339.1/OG0003415.1/OG0003688.1/OG0003716.1/OG0004488.1/OG0004681.1/OG0004712.1/OG0004808.1/OG0004945.1/OG0005582.1/OG0006227.1/OG0006462.1/OG0006475.1/OG0006855.1/OG0007385.1/OG0007387.1/OG0007709.1/OG0008413.1/OG0008465.1/OG0009118.1</t>
  </si>
  <si>
    <t>OG0000054.3/OG0000054.7/OG0000054.6/OG0000054.4/OG0000054.2/OG0000054.1/OG0000054.5/OG0000265.3/OG0000265.1/OG0000265.2/OG0000265.4/OG0000265.5/OG0000299.2/OG0000299.4/OG0000299.3/OG0000299.1/OG0000501.1/OG0000608.1/OG0000608.2/OG0000745.2/OG0000745.1/OG0000745.3/OG0000833.2/OG0000833.1/OG0001118.1/OG0001118.2/OG0001155.2/OG0001155.1/OG0001203.2/OG0001203.1/OG0001241.1/OG0001241.2/OG0001466.2/OG0001466.1/OG0001680.1/OG0001680.2/OG0001753.1/OG0001753.2/OG0001963.1/OG0001963.2/OG0002180.1/OG0002295.1/OG0002585.1/OG0002630.1/OG0002630.2/OG0002772.1/OG0002778.2/OG0002778.1/OG0002790.1/OG0002876.1/OG0003145.1/OG0003323.1/OG0003818.1/OG0004152.1/OG0004407.1/OG0004791.1/OG0004990.1/OG0005007.1/OG0005114.1/OG0005387.1/OG0005565.1/OG0006258.1/OG0006320.1/OG0006340.1/OG0006413.1/OG0006641.1/OG0006867.1/OG0008542.1</t>
  </si>
  <si>
    <t>OG0001118.1/OG0001118.2/OG0001241.1/OG0001241.2/OG0003145.1/OG0003323.1/OG0004407.1/OG0004791.1/OG0004990.1</t>
  </si>
  <si>
    <t>OG0000054.3/OG0000054.7/OG0000054.6/OG0000054.4/OG0000054.2/OG0000054.1/OG0000054.5/OG0000265.3/OG0000265.1/OG0000265.2/OG0000265.4/OG0000265.5/OG0000501.1/OG0000608.1/OG0000608.2/OG0000745.2/OG0000745.1/OG0000745.3/OG0000833.2/OG0000833.1/OG0001155.2/OG0001155.1/OG0001203.2/OG0001203.1/OG0001680.1/OG0001680.2/OG0001963.1/OG0001963.2/OG0002180.1/OG0002585.1/OG0002630.1/OG0002630.2/OG0002772.1/OG0002790.1/OG0002876.1/OG0003818.1/OG0005007.1/OG0005114.1/OG0005565.1/OG0006340.1/OG0006641.1/OG0006867.1</t>
  </si>
  <si>
    <t>OG0000863.1/OG0000863.2/OG0003695.1</t>
  </si>
  <si>
    <t>OG0000803.2/OG0000803.3/OG0000803.1/OG0000846.1/OG0000846.2/OG0002024.1/OG0002024.2/OG0002502.1</t>
  </si>
  <si>
    <t>OG0001117.2/OG0001117.3/OG0001117.1/OG0001673.1/OG0002579.2/OG0002579.1/OG0008434.1</t>
  </si>
  <si>
    <t>OG0000551.3/OG0000551.2/OG0000551.1/OG0001049.2/OG0001049.1/OG0003539.1</t>
  </si>
  <si>
    <t>OG0003539.1</t>
  </si>
  <si>
    <t>OG0004411.1</t>
  </si>
  <si>
    <t>OG0000569.1/OG0000569.4/OG0000569.3/OG0000569.2/OG0000608.1/OG0000608.2/OG0000911.2/OG0000911.1/OG0001393.1/OG0001393.2/OG0002926.1</t>
  </si>
  <si>
    <t>OG0000569.1/OG0000569.4/OG0000569.3/OG0000569.2/OG0001393.1/OG0001393.2</t>
  </si>
  <si>
    <t>OG0003542.1/OG0003668.1/OG0003735.1/OG0003850.1/OG0007236.1/OG0007747.1/OG0008221.1</t>
  </si>
  <si>
    <t>OG0000133.3/OG0000133.1/OG0000133.4/OG0000133.2/OG0000224.5/OG0000224.3/OG0000224.4/OG0000224.2/OG0000224.1/OG0000224.6/OG0000334.3/OG0000334.1/OG0000334.4/OG0000334.2/OG0000375.4/OG0000375.3/OG0000375.2/OG0000375.1/OG0000608.1/OG0000608.2/OG0000704.2/OG0000704.1/OG0000704.3/OG0001670.2/OG0001670.1/OG0001782.1/OG0001782.2/OG0001956.1/OG0002074.2/OG0002074.1/OG0002298.1/OG0002381.2/OG0002381.1/OG0002569.1/OG0002934.1/OG0003091.1/OG0003111.1/OG0003163.1/OG0003423.1/OG0003427.1/OG0003567.1/OG0004066.1/OG0004152.1/OG0004283.1/OG0004301.1/OG0004341.1/OG0004471.1/OG0004610.1/OG0004628.1/OG0004673.1/OG0004724.1/OG0005007.1/OG0005080.1/OG0005902.1/OG0005913.1/OG0006413.1/OG0006415.1/OG0006481.1/OG0006765.1/OG0007354.1</t>
  </si>
  <si>
    <t>OG0000224.5/OG0000224.3/OG0000224.4/OG0000224.2/OG0000224.1/OG0000224.6/OG0000334.3/OG0000334.1/OG0000334.4/OG0000334.2/OG0000375.4/OG0000375.3/OG0000375.2/OG0000375.1/OG0000704.2/OG0000704.1/OG0000704.3/OG0004066.1/OG0004283.1/OG0004471.1/OG0004628.1/OG0004673.1</t>
  </si>
  <si>
    <t>OG0000133.3/OG0000133.1/OG0000133.4/OG0000133.2/OG0001670.2/OG0001670.1/OG0001956.1/OG0002074.2/OG0002074.1/OG0002298.1/OG0002569.1/OG0002934.1/OG0003427.1/OG0003567.1/OG0006415.1/OG0006481.1/OG0006765.1</t>
  </si>
  <si>
    <t>OG0000803.2/OG0000803.3/OG0000803.1/OG0000846.1/OG0000846.2</t>
  </si>
  <si>
    <t>OG0000618.2/OG0000618.1/OG0000618.3/OG0000708.2/OG0000708.3/OG0000708.1/OG0001078.2/OG0001078.3/OG0001078.1/OG0001081.2/OG0001081.1/OG0001247.1/OG0001247.2/OG0002949.1/OG0002949.2/OG0003116.1/OG0003270.1/OG0004011.1/OG0004089.1/OG0004419.1/OG0004796.1/OG0005059.1/OG0005413.1/OG0006647.1/OG0007417.1</t>
  </si>
  <si>
    <t>OG0004284.1</t>
  </si>
  <si>
    <t>OG0000881.2/OG0000881.3/OG0000881.1</t>
  </si>
  <si>
    <t>OG0000114.2/OG0000114.1/OG0000114.3/OG0000114.5/OG0000114.4/OG0000709.3/OG0000709.1/OG0000709.2/OG0000832.1/OG0000832.3/OG0000832.2/OG0003142.1/OG0003547.1</t>
  </si>
  <si>
    <t>OG0002064.2/OG0002064.1/OG0003088.1/OG0004620.1</t>
  </si>
  <si>
    <t>OG0001077.2/OG0001077.1/OG0003157.1</t>
  </si>
  <si>
    <t>OG0000140.1/OG0000140.4/OG0000140.2/OG0000140.3/OG0000140.5/OG0000140.6/OG0000140.7/OG0000305.1/OG0000305.4/OG0000305.2/OG0000305.3/OG0000320.4/OG0000320.3/OG0000320.2/OG0000320.1/OG0000320.5/OG0000608.1/OG0000608.2/OG0001782.1/OG0001782.2/OG0002359.1/OG0002381.2/OG0002381.1/OG0002607.1/OG0002932.1/OG0003068.1/OG0003190.1/OG0003423.1/OG0003829.1/OG0004111.1/OG0004637.1/OG0004746.1/OG0004749.1/OG0004751.1/OG0005081.1/OG0005318.1/OG0005678.1/OG0006342.1/OG0006659.1</t>
  </si>
  <si>
    <t>OG0003688.1/OG0003735.1/OG0004769.1/OG0004945.1/OG0008465.1</t>
  </si>
  <si>
    <t>OG0003423.1/OG0003829.1/OG0006342.1/OG0006659.1</t>
  </si>
  <si>
    <t>OG0003688.1/OG0003716.1/OG0004945.1/OG0008413.1/OG0008465.1</t>
  </si>
  <si>
    <t>OG0000140.1/OG0000140.4/OG0000140.2/OG0000140.3/OG0000140.5/OG0000140.6/OG0000140.7/OG0000305.1/OG0000305.4/OG0000305.2/OG0000305.3/OG0000320.4/OG0000320.3/OG0000320.2/OG0000320.1/OG0000320.5/OG0000343.4/OG0000343.1/OG0000343.2/OG0000343.3/OG0000608.1/OG0000608.2/OG0001782.1/OG0001782.2/OG0002101.1/OG0002101.2/OG0002359.1/OG0002381.2/OG0002381.1/OG0002607.1/OG0002932.1/OG0003068.1/OG0003190.1/OG0003693.1/OG0004111.1/OG0004637.1/OG0004746.1/OG0004749.1/OG0004751.1/OG0005081.1/OG0005318.1/OG0005678.1/OG0005978.1/OG0006229.1</t>
  </si>
  <si>
    <t>OG0000793.1/OG0000793.2</t>
  </si>
  <si>
    <t>OG0000198.3/OG0000198.5/OG0000198.4/OG0000198.2/OG0000198.1/OG0002269.1/OG0002764.1/OG0003308.1/OG0003688.1/OG0003716.1/OG0003868.1/OG0004945.1/OG0005121.1/OG0005143.1/OG0005462.1/OG0005582.1/OG0005897.1/OG0006462.1/OG0006639.1/OG0006730.1/OG0006762.1/OG0006827.1/OG0006857.1/OG0006940.1/OG0007220.1/OG0007379.1/OG0007693.1/OG0007983.1/OG0008080.1/OG0008413.1/OG0008796.1</t>
  </si>
  <si>
    <t>OG0000133.3/OG0000133.1/OG0000133.4/OG0000133.2/OG0000140.1/OG0000140.4/OG0000140.2/OG0000140.3/OG0000140.5/OG0000140.6/OG0000140.7/OG0000269.4/OG0000269.2/OG0000269.3/OG0000269.1/OG0000292.1/OG0000292.2/OG0000292.3/OG0000305.1/OG0000305.4/OG0000305.2/OG0000305.3/OG0000343.4/OG0000343.1/OG0000343.2/OG0000343.3/OG0000470.3/OG0000470.2/OG0000470.1/OG0000513.2/OG0000513.1/OG0000570.1/OG0000570.3/OG0000570.2/OG0000583.2/OG0000583.1/OG0000583.3/OG0000707.1/OG0000707.3/OG0000707.2/OG0000739.1/OG0000739.2/OG0000795.1/OG0000795.2/OG0000831.2/OG0000831.1/OG0001213.1/OG0001213.2/OG0001349.1/OG0001401.3/OG0001401.2/OG0001401.1/OG0001496.3/OG0001496.2/OG0001496.1/OG0001509.2/OG0001509.1/OG0001558.2/OG0001558.1/OG0001673.1/OG0001713.1/OG0001716.1/OG0001716.2/OG0001853.2/OG0001853.1/OG0001948.1/OG0001948.2/OG0001955.1/OG0001955.2/OG0001973.1/OG0002037.1/OG0002037.2/OG0002108.1/OG0002138.2/OG0002138.1/OG0002290.1/OG0002348.1/OG0002510.1/OG0002510.2/OG0002551.1/OG0002551.2/OG0002553.1/OG0002720.1/OG0002848.1/OG0002925.1/OG0002965.1/OG0002971.1/OG0003036.1/OG0003068.1/OG0003122.1/OG0003138.1/OG0003283.1/OG0003287.1/OG0003310.1/OG0003446.1/OG0003526.1/OG0003539.1/OG0003593.1/OG0003659.1/OG0003690.1/OG0003693.1/OG0003755.1/OG0003766.1/OG0003771.1/OG0004018.1/OG0004045.1/OG0004110.1/OG0004111.1/OG0004144.1/OG0004246.1/OG0004261.1/OG0004315.1/OG0004389.1/OG0004444.1/OG0004469.1/OG0004559.1/OG0004574.1/OG0004624.1/OG0004725.1/OG0004746.1/OG0004749.1/OG0004751.1/OG0004914.1/OG0004973.1/OG0005004.1/OG0005011.1/OG0005081.1/OG0005138.1/OG0005154.1/OG0005256.1/OG0005332.1/OG0005360.1/OG0005460.1/OG0005464.1/OG0005508.1/OG0005519.1/OG0005530.1/OG0005570.1/OG0005678.1/OG0005737.1/OG0005764.1/OG0005812.1/OG0005838.1/OG0005873.1/OG0005950.1/OG0005978.1/OG0005983.1/OG0006041.1/OG0006151.1/OG0006229.1/OG0006330.1/OG0006630.1/OG0006683.1/OG0006718.1/OG0006722.1/OG0006729.1/OG0006840.1/OG0006915.1/OG0007111.1/OG0007346.1/OG0007661.1/OG0007712.1/OG0008560.1/OG0008831.1</t>
  </si>
  <si>
    <t>OG0000945.1/OG0000945.2/OG0002348.1/OG0002350.1/OG0002350.2/OG0002464.1/OG0002464.2/OG0002623.2/OG0002623.1/OG0002743.1/OG0002743.2/OG0002867.2/OG0002867.1</t>
  </si>
  <si>
    <t>OG0003874.1/OG0007859.1</t>
  </si>
  <si>
    <t>OG0002348.1/OG0002464.1/OG0002464.2/OG0002743.1/OG0002743.2</t>
  </si>
  <si>
    <t>OG0002350.1/OG0002350.2/OG0002623.2/OG0002623.1</t>
  </si>
  <si>
    <t>OG0002353.1/OG0005889.1</t>
  </si>
  <si>
    <t>OG0005947.1/OG0007366.1</t>
  </si>
  <si>
    <t>OG0001157.2/OG0001157.1/OG0001559.2/OG0001559.1/OG0001646.1/OG0001692.2/OG0001692.1/OG0001772.2/OG0001772.1/OG0002079.1/OG0003044.1/OG0003273.1/OG0003584.1/OG0004127.1/OG0004149.1/OG0004568.1/OG0004707.1/OG0004746.1/OG0005327.1/OG0005477.1/OG0006011.1/OG0006284.1/OG0006346.1/OG0007811.1</t>
  </si>
  <si>
    <t>OG0006515.1</t>
  </si>
  <si>
    <t>OG0000375.4/OG0000375.3/OG0000375.2/OG0000375.1/OG0000404.1/OG0000404.2/OG0000404.3/OG0000404.4/OG0000501.1/OG0001466.2/OG0001466.1/OG0001945.1/OG0001945.2/OG0003340.1/OG0003340.2/OG0003698.1/OG0003738.1/OG0004664.1/OG0004720.1</t>
  </si>
  <si>
    <t>OG0007382.1/OG0009157.1</t>
  </si>
  <si>
    <t>OG0000418.4/OG0000418.3/OG0000418.2/OG0000418.1/OG0000793.1/OG0000793.2/OG0002152.1/OG0002152.2/OG0002806.1/OG0002806.2/OG0003163.1/OG0003793.1/OG0004105.1/OG0004284.1/OG0004610.1/OG0004921.1/OG0005477.1/OG0006053.1/OG0006188.1/OG0006362.1/OG0006785.1/OG0007600.1</t>
  </si>
  <si>
    <t>OG0002353.1/OG0003668.1/OG0003797.1/OG0005441.1/OG0006653.1/OG0007586.1/OG0008751.1</t>
  </si>
  <si>
    <t>OG0002036.1/OG0002451.1/OG0002451.2/OG0002472.1/OG0002786.1/OG0002915.1/OG0003066.1/OG0003274.1/OG0003289.1/OG0003584.1/OG0004088.1/OG0004724.1</t>
  </si>
  <si>
    <t>OG0004360.1</t>
  </si>
  <si>
    <t>OG0003080.1</t>
  </si>
  <si>
    <t>OG0004210.1</t>
  </si>
  <si>
    <t>OG0001984.1</t>
  </si>
  <si>
    <t>OG0002027.1/OG0002027.2</t>
  </si>
  <si>
    <t>OG0001631.2/OG0001631.1/OG0001972.1/OG0001972.2/OG0003826.1/OG0007195.1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</si>
  <si>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0000056.5/OG0000056.2/OG0000056.1/OG0000056.6/OG0000056.3/OG0000056.4/OG0000056.7/OG0000056.9/OG0000056.8/OG0000059.3/OG0000059.9/OG0000059.6/OG0000059.5/OG0000059.11/OG0000059.10/OG0000059.1/OG0000059.8/OG0000059.4/OG0000059.7/OG0000059.2/OG0000060.5/OG0000060.4/OG0000060.1/OG0000060.2/OG0000060.6/OG0000060.7/OG0000060.9/OG0000060.8/OG0000060.3/OG0000060.10/OG0000064.11/OG0000064.7/OG0000064.3/OG0000064.8/OG0000064.4/OG0000064.2/OG0000064.6/OG0000064.10/OG0000064.9/OG0000064.1/OG0000064.5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0000091.3/OG0000091.4/OG0000091.7/OG0000091.1/OG0000091.6/OG0000091.5/OG0000091.8/OG0000091.2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0000111.6/OG0000111.2/OG0000111.5/OG0000111.1/OG0000111.3/OG0000111.4/OG0000114.2/OG0000114.1/OG0000114.3/OG0000114.5/OG0000114.4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0000143.2/OG0000143.3/OG0000143.1/OG0000143.4/OG0000144.8/OG0000144.6/OG0000144.1/OG0000144.7/OG0000144.5/OG0000144.4/OG0000144.3/OG0000144.2/OG0000148.3/OG0000148.6/OG0000148.5/OG0000148.2/OG0000148.4/OG0000148.1/OG0000150.2/OG0000150.4/OG0000150.3/OG0000150.1/OG0000150.5/OG0000153.5/OG0000153.4/OG0000153.3/OG0000153.1/OG0000153.2/OG0000155.5/OG0000155.4/OG0000155.3/OG0000155.1/OG0000155.6/OG0000155.2/OG0000159.7/OG0000159.2/OG0000159.6/OG0000159.5/OG0000159.1/OG0000159.4/OG0000159.3/OG0000168.1/OG0000168.4/OG0000168.2/OG0000168.3/OG0000168.5/OG0000169.6/OG0000169.4/OG0000169.2/OG0000169.5/OG0000169.3/OG0000169.1/OG0000171.3/OG0000171.1/OG0000171.2/OG0000171.5/OG0000171.4/OG0000172.3/OG0000172.4/OG0000172.2/OG0000172.1/OG0000173.4/OG0000173.2/OG0000173.3/OG0000173.1/OG0000176.4/OG0000176.3/OG0000176.1/OG0000176.7/OG0000176.2/OG0000176.5/OG0000176.6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0000184.3/OG0000184.1/OG0000184.4/OG0000184.2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0000213.4/OG0000213.3/OG0000213.1/OG0000213.2/OG0000213.6/OG0000213.5/OG0000214.1/OG0000214.3/OG0000214.4/OG0000214.2/OG0000214.5/OG0000215.4/OG0000215.5/OG0000215.3/OG0000215.1/OG0000215.2/OG0000218.4/OG0000218.2/OG0000218.1/OG0000218.3/OG0000218.5/OG0000219.5/OG0000219.1/OG0000219.4/OG0000219.3/OG0000219.2/OG0000221.1/OG0000221.2/OG0000221.4/OG0000221.6/OG0000221.5/OG0000221.3/OG0000222.2/OG0000222.1/OG0000222.4/OG0000222.5/OG0000222.3/OG0000224.5/OG0000224.3/OG0000224.4/OG0000224.2/OG0000224.1/OG0000224.6/OG0000226.1/OG0000226.2/OG0000226.5/OG0000226.4/OG0000226.6/OG0000226.3/OG0000232.4/OG0000232.2/OG0000232.5/OG0000232.1/OG0000232.3/OG0000242.3/OG0000242.5/OG0000242.2/OG0000242.4/OG0000242.1/OG0000244.3/OG0000244.2/OG0000244.4/OG0000244.1/OG0000247.4/OG0000247.5/OG0000247.1/OG0000247.3/OG0000247.2/OG0000252.1/OG0000252.2/OG0000252.3/OG0000256.4/OG0000256.5/OG0000256.3/OG0000256.1/OG0000256.2/OG0000260.3/OG0000260.4/OG0000260.1/OG0000260.2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0000295.1/OG0000295.2/OG0000295.3/OG0000295.4/OG0000296.1/OG0000296.2/OG0000296.3/OG0000297.3/OG0000297.2/OG0000297.1/OG0000297.4/OG0000298.3/OG0000298.4/OG0000298.5/OG0000298.1/OG0000298.2/OG0000299.2/OG0000299.4/OG0000299.3/OG0000299.1/OG0000300.2/OG0000300.3/OG0000300.1/OG0000305.1/OG0000305.4/OG0000305.2/OG0000305.3/OG0000306.4/OG0000306.1/OG0000306.2/OG0000306.3/OG0000309.3/OG0000309.4/OG0000309.2/OG0000309.1/OG0000311.2/OG0000311.3/OG0000311.1/OG0000311.4/OG0000312.1/OG0000314.2/OG0000314.4/OG0000314.3/OG0000314.1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0000326.2/OG0000326.1/OG0000326.4/OG0000326.3/OG0000327.4/OG0000327.3/OG0000327.1/OG0000327.2/OG0000328.1/OG0000328.4/OG0000328.3/OG0000328.2/OG0000331.1/OG0000331.3/OG0000331.2/OG0000331.4/OG0000332.3/OG0000332.2/OG0000332.1/OG0000334.3/OG0000334.1/OG0000334.4/OG0000334.2/OG0000337.3/OG0000337.1/OG0000337.2/OG0000340.4/OG0000340.1/OG0000340.3/OG0000340.2/OG0000344.3/OG0000344.1/OG0000344.4/OG0000344.2/OG0000351.4/OG0000351.3/OG0000351.1/OG0000351.2/OG0000353.1/OG0000353.4/OG0000353.3/OG0000353.2/OG0000354.3/OG0000354.2/OG0000354.1/OG0000356.4/OG0000356.1/OG0000356.2/OG0000356.3/OG0000358.2/OG0000358.1/OG0000358.3/OG0000358.4/OG0000359.1/OG0000359.4/OG0000359.3/OG0000359.2/OG0000363.4/OG0000363.1/OG0000363.2/OG0000363.3/OG0000367.2/OG0000367.1/OG0000367.3/OG0000367.4/OG0000368.2/OG0000368.3/OG0000368.1/OG0000370.4/OG0000370.1/OG0000370.2/OG0000370.3/OG0000372.5/OG0000372.3/OG0000372.4/OG0000372.1/OG0000372.2/OG0000373.2/OG0000373.1/OG0000373.3/OG0000373.4/OG0000374.1/OG0000374.2/OG0000374.4/OG0000374.3/OG0000375.4/OG0000375.3/OG0000375.2/OG0000375.1/OG0000376.3/OG0000376.4/OG0000376.2/OG0000376.1/OG0000379.2/OG0000379.4/OG0000379.1/OG0000379.5/OG0000379.3/OG0000381.3/OG0000381.4/OG0000381.1/OG0000381.2/OG0000383.2/OG0000383.3/OG0000383.1/OG0000385.3/OG0000385.1/OG0000385.2/OG0000386.3/OG0000386.1/OG0000386.4/OG0000386.2/OG0000389.2/OG0000389.3/OG0000389.1/OG0000391.4/OG0000391.3/OG0000391.1/OG0000391.2/OG0000393.2/OG0000393.3/OG0000393.1/OG0000395.1/OG0000395.2/OG0000395.3/OG0000396.4/OG0000396.3/OG0000396.1/OG0000396.2/OG0000398.2/OG0000398.1/OG0000398.3/OG0000400.4/OG0000400.1/OG0000400.3/OG0000400.2/OG0000402.2/OG0000402.3/OG0000402.1/OG0000403.2/OG0000403.1/OG0000404.1/OG0000404.2/OG0000404.3/OG0000404.4/OG0000405.2/OG0000405.3/OG0000405.1/OG0000410.3/OG0000410.2/OG0000410.1/OG0000412.2/OG0000412.1/OG0000412.3/OG0000416.1/OG0000416.4/OG0000416.2/OG0000416.3/OG0000418.4/OG0000418.3/OG0000418.2/OG0000418.1/OG0000419.4/OG0000419.3/OG0000419.2/OG0000419.1/OG0000420.3/OG0000420.2/OG0000420.1/OG0000424.2/OG0000424.1/OG0000426.3/OG0000426.1/OG0000426.2/OG0000429.3/OG0000429.2/OG0000429.1/OG0000431.2/OG0000431.1/OG0000431.3/OG0000435.3/OG0000435.2/OG0000435.1/OG0000436.3/OG0000436.1/OG0000436.2/OG0000437.2/OG0000437.4/OG0000437.1/OG0000437.3/OG0000445.2/OG0000445.3/OG0000445.1/OG0000447.3/OG0000447.2/OG0000447.1/OG0000448.2/OG0000448.4/OG0000448.1/OG0000448.3/OG0000449.3/OG0000449.1/OG0000449.2/OG0000454.1/OG0000454.2/OG0000456.4/OG0000456.2/OG0000456.3/OG0000456.1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0000492.1/OG0000492.3/OG0000492.2/OG0000495.2/OG0000495.1/OG0000495.3/OG0000498.1/OG0000498.3/OG0000498.2/OG0000498.4/OG0000500.3/OG0000500.2/OG0000500.1/OG0000501.1/OG0000502.2/OG0000502.1/OG0000502.3/OG0000507.1/OG0000507.2/OG0000513.2/OG0000513.1/OG0000521.2/OG0000521.1/OG0000521.3/OG0000523.2/OG0000523.3/OG0000523.1/OG0000524.2/OG0000524.1/OG0000524.3/OG0000525.3/OG0000525.1/OG0000525.2/OG0000526.3/OG0000526.2/OG0000526.1/OG0000533.2/OG0000533.3/OG0000533.4/OG0000533.1/OG0000538.3/OG0000538.2/OG0000538.4/OG0000538.1/OG0000539.2/OG0000539.1/OG0000539.3/OG0000540.3/OG0000540.4/OG0000540.2/OG0000540.1/OG0000541.1/OG0000541.2/OG0000541.3/OG0000542.1/OG0000542.2/OG0000542.3/OG0000543.3/OG0000543.2/OG0000543.4/OG0000543.1/OG0000548.2/OG0000548.1/OG0000548.3/OG0000549.2/OG0000549.1/OG0000550.1/OG0000550.3/OG0000550.2/OG0000551.3/OG0000551.2/OG0000551.1/OG0000555.1/OG0000555.2/OG0000555.3/OG0000557.3/OG0000557.2/OG0000557.1/OG0000559.3/OG0000559.2/OG0000559.1/OG0000561.2/OG0000561.3/OG0000561.1/OG0000562.2/OG0000562.1/OG0000563.2/OG0000563.3/OG0000563.1/OG0000567.1/OG0000567.3/OG0000567.2/OG0000571.3/OG0000571.1/OG0000571.2/OG0000582.3/OG0000582.1/OG0000582.2/OG0000583.2/OG0000583.1/OG0000583.3/OG0000585.1/OG0000585.2/OG0000590.2/OG0000590.1/OG0000590.3/OG0000591.1/OG0000591.2/OG0000591.3/OG0000592.2/OG0000592.1/OG0000592.3/OG0000608.1/OG0000608.2/OG0000613.1/OG0000613.3/OG0000613.2/OG0000614.3/OG0000614.2/OG0000614.1/OG0000616.2/OG0000616.1/OG0000616.3/OG0000617.1/OG0000617.2/OG0000617.3/OG0000618.2/OG0000618.1/OG0000618.3/OG0000619.1/OG0000619.3/OG0000619.2/OG0000623.1/OG0000623.2/OG0000627.1/OG0000627.2/OG0000627.3/OG0000631.2/OG0000631.1/OG0000631.3/OG0000632.1/OG0000632.2/OG0000633.2/OG0000633.3/OG0000633.1/OG0000635.1/OG0000635.2/OG0000636.3/OG0000636.1/OG0000636.2/OG0000648.2/OG0000648.1/OG0000650.1/OG0000650.2/OG0000650.3/OG0000653.2/OG0000653.1/OG0000653.3/OG0000654.2/OG0000654.3/OG0000654.1/OG0000663.3/OG0000663.2/OG0000663.1/OG0000666.3/OG0000666.2/OG0000666.1/OG0000667.1/OG0000667.3/OG0000667.2/OG0000670.2/OG0000670.1/OG0000671.3/OG0000671.1/OG0000671.2/OG0000672.2/OG0000672.1/OG0000676.3/OG0000676.1/OG0000676.2/OG0000686.1/OG0000686.2/OG0000686.3/OG0000690.2/OG0000690.1/OG0000695.2/OG0000695.3/OG0000695.1/OG0000696.1/OG0000696.2/OG0000696.3/OG0000697.2/OG0000697.1/OG0000703.2/OG0000703.1/OG0000704.2/OG0000704.1/OG0000704.3/OG0000707.1/OG0000707.3/OG0000707.2/OG0000709.3/OG0000709.1/OG0000709.2/OG0000710.3/OG0000710.1/OG0000710.2/OG0000711.3/OG0000711.1/OG0000711.2/OG0000712.1/OG0000712.2/OG0000726.3/OG0000726.1/OG0000726.2/OG0000729.2/OG0000729.1/OG0000730.2/OG0000730.1/OG0000732.1/OG0000732.2/OG0000732.3/OG0000737.1/OG0000737.3/OG0000737.2/OG0000739.1/OG0000739.2/OG0000741.2/OG0000741.1/OG0000741.3/OG0000744.1/OG0000744.2/OG0000745.2/OG0000745.1/OG0000745.3/OG0000748.2/OG0000748.1/OG0000756.1/OG0000762.3/OG0000762.1/OG0000762.2/OG0000763.1/OG0000763.2/OG0000764.1/OG0000764.2/OG0000764.3/OG0000770.2/OG0000770.1/OG0000772.1/OG0000772.2/OG0000784.1/OG0000784.2/OG0000785.1/OG0000785.2/OG0000789.1/OG0000789.2/OG0000795.1/OG0000795.2/OG0000805.3/OG0000805.2/OG0000805.1/OG0000809.3/OG0000809.1/OG0000809.2/OG0000811.2/OG0000811.3/OG0000811.1/OG0000812.1/OG0000812.2/OG0000812.3/OG0000815.1/OG0000815.2/OG0000817.2/OG0000817.1/OG0000818.2/OG0000818.3/OG0000818.1/OG0000827.1/OG0000827.2/OG0000828.1/OG0000828.2/OG0000830.2/OG0000830.1/OG0000831.2/OG0000831.1/OG0000832.1/OG0000832.3/OG0000832.2/OG0000833.2/OG0000833.1/OG0000834.2/OG0000834.1/OG0000840.1/OG0000840.2/OG0000852.2/OG0000852.1/OG0000854.1/OG0000854.2/OG0000858.1/OG0000858.2/OG0000858.3/OG0000859.1/OG0000859.2/OG0000859.3/OG0000862.2/OG0000862.1/OG0000868.2/OG0000868.1/OG0000868.3/OG0000870.3/OG0000870.1/OG0000870.2/OG0000876.1/OG0000876.2/OG0000883.1/OG0000883.2/OG0000883.3/OG0000884.2/OG0000884.1/OG0000886.1/OG0000886.3/OG0000886.2/OG0000889.2/OG0000889.1/OG0000892.1/OG0000892.2/OG0000893.1/OG0000893.2/OG0000897.2/OG0000897.1/OG0000904.2/OG0000904.3/OG0000904.1/OG0000911.2/OG0000911.1/OG0000912.1/OG0000912.2/OG0000915.1/OG0000915.2/OG0000916.2/OG0000916.1/OG0000916.3/OG0000917.2/OG0000917.1/OG0000918.2/OG0000918.3/OG0000918.1/OG0000919.2/OG0000919.1/OG0000920.2/OG0000920.1/OG0000921.3/OG0000921.1/OG0000921.2/OG0000923.1/OG0000923.2/OG0000933.1/OG0000933.2/OG0000935.2/OG0000935.1/OG0000936.2/OG0000936.1/OG0000937.2/OG0000937.1/OG0000938.1/OG0000938.3/OG0000938.2/OG0000942.2/OG0000942.3/OG0000942.1/OG0000945.1/OG0000945.2/OG0000947.1/OG0000947.2/OG0000948.1/OG0000948.2/OG0000950.2/OG0000950.1/OG0000951.1/OG0000951.2/OG0000952.2/OG0000952.1/OG0000953.1/OG0000953.2/OG0000966.2/OG0000966.1/OG0000967.1/OG0000967.2/OG0000967.3/OG0000971.1/OG0000971.2/OG0000971.3/OG0000974.1/OG0000974.2/OG0000976.1/OG0000976.2/OG0000978.2/OG0000978.1/OG0000992.1/OG0000992.2/OG0000994.2/OG0000994.1/OG0000995.1/OG0000995.2/OG0000997.1/OG0000997.2/OG0001001.1/OG0001001.2/OG0001003.1/OG0001003.2/OG0001004.2/OG0001004.1/OG0001005.2/OG0001005.1/OG0001006.1/OG0001006.2/OG0001017.1/OG0001017.2/OG0001018.2/OG0001018.3/OG0001018.1/OG0001019.1/OG0001019.2/OG0001021.1/OG0001023.2/OG0001023.1/OG0001026.1/OG0001026.2/OG0001029.2/OG0001029.1/OG0001030.3/OG0001030.2/OG0001030.1/OG0001032.2/OG0001032.1/OG0001033.2/OG0001033.1/OG0001034.2/OG0001034.1/OG0001036.1/OG0001045.2/OG0001045.1/OG0001050.2/OG0001050.1/OG0001052.2/OG0001052.1/OG0001055.1/OG0001055.2/OG0001057.1/OG0001057.2/OG0001068.2/OG0001068.1/OG0001072.2/OG0001072.1/OG0001081.2/OG0001081.1/OG0001082.2/OG0001082.1/OG0001083.1/OG0001083.2/OG0001084.2/OG0001084.1/OG0001087.1/OG0001087.2/OG0001089.2/OG0001089.1/OG0001090.1/OG0001090.2/OG0001111.1/OG0001111.2/OG0001118.1/OG0001118.2/OG0001120.2/OG0001120.1/OG0001127.2/OG0001127.1/OG0001128.1/OG0001128.2/OG0001148.2/OG0001148.1/OG0001149.1/OG0001149.2/OG0001153.2/OG0001153.1/OG0001155.2/OG0001155.1/OG0001157.2/OG0001157.1/OG0001161.1/OG0001161.2/OG0001162.1/OG0001162.2/OG0001163.2/OG0001163.1/OG0001166.2/OG0001166.1/OG0001167.1/OG0001167.2/OG0001169.2/OG0001169.1/OG0001170.2/OG0001170.1/OG0001171.2/OG0001171.1/OG0001172.2/OG0001172.1/OG0001173.2/OG0001173.1/OG0001175.2/OG0001175.1/OG0001176.1/OG0001176.2/OG0001191.1/OG0001191.2/OG0001193.1/OG0001193.2/OG0001194.2/OG0001194.1/OG0001200.2/OG0001200.1/OG0001203.2/OG0001203.1/OG0001207.2/OG0001207.1/OG0001212.2/OG0001212.1/OG0001213.1/OG0001213.2/OG0001225.2/OG0001225.1/OG0001227.2/OG0001227.1/OG0001228.1/OG0001229.3/OG0001229.1/OG0001229.2/OG0001241.1/OG0001241.2/OG0001243.2/OG0001243.1/OG0001245.2/OG0001245.1/OG0001247.1/OG0001247.2/OG0001248.1/OG0001248.2/OG0001249.1/OG0001251.2/OG0001251.1/OG0001254.2/OG0001254.1/OG0001259.2/OG0001259.1/OG0001260.1/OG0001262.2/OG0001262.1/OG0001263.1/OG0001263.2/OG0001266.2/OG0001266.1/OG0001269.2/OG0001269.1/OG0001271.2/OG0001271.1/OG0001274.1/OG0001274.2/OG0001275.2/OG0001275.1/OG0001276.2/OG0001276.1/OG0001278.2/OG0001278.1/OG0001296.1/OG0001296.2/OG0001305.2/OG0001305.1/OG0001306.2/OG0001306.1/OG0001309.1/OG0001309.2/OG0001313.2/OG0001313.1/OG0001326.1/OG0001327.2/OG0001327.1/OG0001342.2/OG0001342.1/OG0001348.2/OG0001348.1/OG0001349.1/OG0001355.2/OG0001355.1/OG0001358.1/OG0001358.2/OG0001365.2/OG0001365.1/OG0001368.2/OG0001368.1/OG0001369.1/OG0001393.1/OG0001393.2/OG0001395.2/OG0001395.1/OG0001397.1/OG0001397.2/OG0001401.3/OG0001401.2/OG0001401.1/OG0001403.2/OG0001403.1/OG0001405.1/OG0001405.2/OG0001408.1/OG0001408.2/OG0001411.1/OG0001412.2/OG0001412.1/OG0001415.2/OG0001415.1/OG0001416.1/OG0001416.2/OG0001420.1/OG0001422.1/OG0001422.2/OG0001438.2/OG0001438.1/OG0001440.1/OG0001440.2/OG0001445.2/OG0001445.1/OG0001450.1/OG0001450.2/OG0001459.1/OG0001459.2/OG0001461.1/OG0001461.2/OG0001466.2/OG0001466.1/OG0001467.2/OG0001467.1/OG0001469.2/OG0001469.1/OG0001501.1/OG0001502.2/OG0001502.1/OG0001504.1/OG0001504.2/OG0001505.2/OG0001505.1/OG0001509.2/OG0001509.1/OG0001510.2/OG0001510.1/OG0001511.1/OG0001512.1/OG0001512.2/OG0001513.2/OG0001513.1/OG0001514.2/OG0001514.1/OG0001516.1/OG0001516.2/OG0001520.2/OG0001520.1/OG0001523.1/OG0001523.2/OG0001526.2/OG0001526.1/OG0001527.2/OG0001527.1/OG0001529.2/OG0001529.1/OG0001542.2/OG0001542.1/OG0001543.2/OG0001543.1/OG0001551.1/OG0001552.2/OG0001552.1/OG0001554.2/OG0001554.1/OG0001558.2/OG0001558.1/OG0001559.2/OG0001559.1/OG0001560.1/OG0001560.2/OG0001567.1/OG0001569.1/OG0001570.1/OG0001570.2/OG0001571.3/OG0001571.2/OG0001571.1/OG0001578.2/OG0001578.1/OG0001580.2/OG0001580.1/OG0001582.2/OG0001582.1/OG0001597.1/OG0001597.2/OG0001599.1/OG0001599.2/OG0001607.2/OG0001607.1/OG0001610.1/OG0001613.2/OG0001613.1/OG0001620.1/OG0001621.2/OG0001621.1/OG0001622.1/OG0001623.2/OG0001623.1/OG0001624.1/OG0001624.2/OG0001627.1/OG0001627.2/OG0001628.1/OG0001628.2/OG0001630.1/OG0001630.2/OG0001631.2/OG0001631.1/OG0001634.2/OG0001634.1/OG0001639.1/OG0001639.2/OG0001640.1/OG0001640.2/OG0001641.1/OG0001641.2/OG0001647.2/OG0001647.1/OG0001648.2/OG0001648.1/OG0001661.1/OG0001661.2/OG0001666.2/OG0001666.1/OG0001678.2/OG0001678.1/OG0001679.1/OG0001680.1/OG0001680.2/OG0001682.1/OG0001682.2/OG0001683.2/OG0001683.1/OG0001685.1/OG0001692.2/OG0001692.1/OG0001694.2/OG0001694.1/OG0001697.2/OG0001697.1/OG0001702.2/OG0001702.1/OG0001706.1/OG0001706.2/OG0001709.1/OG0001709.2/OG0001710.2/OG0001710.1/OG0001712.1/OG0001712.2/OG0001714.2/OG0001714.1/OG0001716.1/OG0001716.2/OG0001717.1/OG0001718.1/OG0001719.1/OG0001752.2/OG0001752.1/OG0001757.2/OG0001757.1/OG0001763.2/OG0001763.1/OG0001764.2/OG0001764.1/OG0001765.1/OG0001768.1/OG0001769.2/OG0001769.1/OG0001771.1/OG0001771.2/OG0001772.2/OG0001772.1/OG0001774.1/OG0001774.2/OG0001779.1/OG0001780.1/OG0001780.2/OG0001782.1/OG0001782.2/OG0001783.1/OG0001784.2/OG0001784.1/OG0001785.1/OG0001785.2/OG0001786.2/OG0001786.1/OG0001787.1/OG0001787.2/OG0001792.2/OG0001792.1/OG0001794.1/OG0001794.2/OG0001814.1/OG0001814.2/OG0001815.2/OG0001815.1/OG0001823.2/OG0001823.1/OG0001826.2/OG0001826.1/OG0001828.1/OG0001828.3/OG0001828.2/OG0001834.1/OG0001837.1/OG0001837.2/OG0001844.2/OG0001844.1/OG0001854.1/OG0001854.2/OG0001855.1/OG0001855.2/OG0001858.1/OG0001860.2/OG0001860.1/OG0001861.2/OG0001861.1/OG0001866.2/OG0001866.1/OG0001867.1/OG0001870.2/OG0001870.1/OG0001900.1/OG0001911.2/OG0001911.1/OG0001918.1/OG0001932.1/OG0001932.2/OG0001934.2/OG0001934.1/OG0001935.1/OG0001936.1/OG0001936.2/OG0001938.2/OG0001938.1/OG0001942.1/OG0001942.2/OG0001945.1/OG0001945.2/OG0001946.2/OG0001946.1/OG0001948.1/OG0001948.2/OG0001952.1/OG0001952.2/OG0001953.2/OG0001953.1/OG0001954.1/OG0001956.1/OG0001963.1/OG0001963.2/OG0001965.1/OG0001970.1/OG0001970.2/OG0001972.1/OG0001972.2/OG0001973.1/OG0001976.2/OG0001976.1/OG0001979.1/OG0001980.1/OG0001980.2/OG0001981.2/OG0001981.1/OG0001991.1/OG0001993.1/OG0001998.1/OG0002003.2/OG0002003.1/OG0002009.1/OG0002009.2/OG0002014.1/OG0002018.1/OG0002023.1/OG0002027.1/OG0002027.2/OG0002031.2/OG0002031.1/OG0002033.1/OG0002035.2/OG0002035.1/OG0002039.1/OG0002043.2/OG0002043.1/OG0002047.1/OG0002047.2/OG0002049.1/OG0002049.2/OG0002056.1/OG0002060.1/OG0002061.1/OG0002064.2/OG0002064.1/OG0002067.1/OG0002068.1/OG0002072.2/OG0002072.1/OG0002075.2/OG0002075.1/OG0002076.1/OG0002076.2/OG0002077.2/OG0002077.1/OG0002079.1/OG0002101.1/OG0002101.2/OG0002102.1/OG0002103.1/OG0002107.2/OG0002107.1/OG0002108.1/OG0002110.1/OG0002113.1/OG0002115.1/OG0002115.2/OG0002120.1/OG0002120.2/OG0002121.1/OG0002121.2/OG0002125.1/OG0002133.1/OG0002134.1/OG0002135.2/OG0002135.1/OG0002141.1/OG0002142.1/OG0002142.2/OG0002143.2/OG0002143.1/OG0002146.1/OG0002147.1/OG0002147.2/OG0002149.2/OG0002149.1/OG0002152.1/OG0002152.2/OG0002154.1/OG0002154.2/OG0002156.1/OG0002157.2/OG0002157.1/OG0002161.1/OG0002161.2/OG0002165.1/OG0002174.1/OG0002178.1/OG0002178.2/OG0002179.1/OG0002205.1/OG0002208.1/OG0002208.2/OG0002221.1/OG0002228.1/OG0002236.1/OG0002236.2/OG0002237.1/OG0002241.1/OG0002241.2/OG0002242.2/OG0002242.1/OG0002246.1/OG0002248.1/OG0002254.1/OG0002258.1/OG0002267.1/OG0002268.1/OG0002276.1/OG0002277.2/OG0002277.1/OG0002284.1/OG0002290.1/OG0002291.1/OG0002292.2/OG0002292.1/OG0002295.1/OG0002332.1/OG0002340.1/OG0002340.2/OG0002341.1/OG0002342.1/OG0002342.2/OG0002343.1/OG0002343.2/OG0002348.1/OG0002351.1/OG0002359.1/OG0002360.1/OG0002360.2/OG0002361.2/OG0002361.1/OG0002362.1/OG0002366.1/OG0002366.2/OG0002367.1/OG0002367.2/OG0002368.2/OG0002368.1/OG0002374.1/OG0002376.1/OG0002377.1/OG0002377.2/OG0002379.1/OG0002379.2/OG0002380.1/OG0002381.2/OG0002381.1/OG0002384.1/OG0002392.1/OG0002395.1/OG0002398.1/OG0002403.2/OG0002403.1/OG0002404.1/OG0002404.2/OG0002406.1/OG0002408.2/OG0002408.1/OG0002409.1/OG0002411.1/OG0002413.1/OG0002443.2/OG0002443.1/OG0002463.1/OG0002464.1/OG0002464.2/OG0002466.1/OG0002469.1/OG0002471.1/OG0002472.1/OG0002475.1/OG0002477.1/OG0002481.1/OG0002482.1/OG0002485.2/OG0002485.1/OG0002486.1/OG0002486.2/OG0002487.1/OG0002488.2/OG0002488.1/OG0002491.1/OG0002492.1/OG0002493.2/OG0002493.1/OG0002494.1/OG0002496.2/OG0002496.1/OG0002499.1/OG0002499.2/OG0002503.1/OG0002504.2/OG0002504.1/OG0002509.2/OG0002509.1/OG0002513.1/OG0002514.1/OG0002514.2/OG0002515.1/OG0002518.1/OG0002551.1/OG0002551.2/OG0002553.1/OG0002556.1/OG0002557.2/OG0002557.1/OG0002562.1/OG0002569.1/OG0002572.1/OG0002575.1/OG0002578.1/OG0002584.1/OG0002584.2/OG0002585.1/OG0002586.1/OG0002586.2/OG0002587.1/OG0002589.1/OG0002589.2/OG0002591.1/OG0002601.1/OG0002602.2/OG0002602.1/OG0002603.1/OG0002605.1/OG0002605.2/OG0002607.1/OG0002614.1/OG0002621.1/OG0002623.2/OG0002623.1/OG0002636.1/OG0002638.1/OG0002642.1/OG0002642.2/OG0002643.1/OG0002644.1/OG0002650.1/OG0002650.2/OG0002655.2/OG0002655.1/OG0002659.1/OG0002666.1/OG0002670.1/OG0002716.1/OG0002723.2/OG0002723.1/OG0002728.1/OG0002730.1/OG0002731.2/OG0002731.1/OG0002732.1/OG0002739.1/OG0002741.1/OG0002746.1/OG0002748.1/OG0002754.1/OG0002766.2/OG0002766.1/OG0002767.1/OG0002770.1/OG0002772.1/OG0002774.2/OG0002774.1/OG0002778.2/OG0002778.1/OG0002787.1/OG0002790.1/OG0002797.1/OG0002801.1/OG0002804.1/OG0002805.1/OG0002806.1/OG0002806.2/OG0002807.1/OG0002812.1/OG0002815.1/OG0002822.1/OG0002824.1/OG0002824.2/OG0002825.2/OG0002825.1/OG0002867.2/OG0002867.1/OG0002870.1/OG0002873.1/OG0002873.2/OG0002876.1/OG0002885.1/OG0002887.1/OG0002887.2/OG0002889.1/OG0002889.2/OG0002890.1/OG0002890.2/OG0002892.2/OG0002892.1/OG0002899.1/OG0002907.1/OG0002917.1/OG0002918.1/OG0002920.1/OG0002923.1/OG0002924.1/OG0002926.1/OG0002932.1/OG0002934.1/OG0002936.1/OG0002943.2/OG0002943.1/OG0002944.1/OG0002947.2/OG0002947.1/OG0002950.1/OG0002955.1/OG0002957.1/OG0002959.1/OG0002961.1/OG0002963.1/OG0002965.1/OG0002969.1/OG0002974.1/OG0003026.1/OG0003028.1/OG0003028.2/OG0003031.1/OG0003043.1/OG0003044.1/OG0003046.1/OG0003049.1/OG0003050.1/OG0003053.1/OG0003054.1/OG0003055.1/OG0003058.1/OG0003065.1/OG0003066.1/OG0003068.1/OG0003072.1/OG0003078.1/OG0003084.1/OG0003088.1/OG0003090.1/OG0003091.1/OG0003095.1/OG0003096.1/OG0003105.1/OG0003107.1/OG0003109.1/OG0003116.1/OG0003121.1/OG0003123.1/OG0003130.1/OG0003131.1/OG0003132.1/OG0003133.1/OG0003134.1/OG0003137.1/OG0003142.1/OG0003145.1/OG0003152.1/OG0003154.1/OG0003155.2/OG0003155.1/OG0003156.1/OG0003162.1/OG0003190.1/OG0003193.1/OG0003202.1/OG0003208.1/OG0003208.2/OG0003210.1/OG0003212.1/OG0003217.1/OG0003218.1/OG0003219.1/OG0003221.1/OG0003222.1/OG0003233.1/OG0003234.2/OG0003234.1/OG0003243.1/OG0003252.1/OG0003253.2/OG0003253.1/OG0003262.1/OG0003264.1/OG0003266.2/OG0003266.1/OG0003268.1/OG0003273.1/OG0003275.1/OG0003275.2/OG0003276.1/OG0003277.1/OG0003280.1/OG0003287.1/OG0003289.1/OG0003291.1/OG0003292.1/OG0003295.1/OG0003296.1/OG0003301.2/OG0003301.1/OG0003303.1/OG0003309.1/OG0003311.2/OG0003311.1/OG0003314.1/OG0003318.1/OG0003320.1/OG0003323.1/OG0003332.1/OG0003340.1/OG0003340.2/OG0003343.1/OG0003344.1/OG0003387.1/OG0003389.1/OG0003400.1/OG0003422.1/OG0003423.1/OG0003425.1/OG0003428.1/OG0003433.1/OG0003435.1/OG0003442.1/OG0003448.1/OG0003451.1/OG0003452.1/OG0003456.1/OG0003460.1/OG0003461.1/OG0003463.1/OG0003464.1/OG0003468.1/OG0003469.1/OG0003473.1/OG0003481.1/OG0003484.1/OG0003485.1/OG0003487.1/OG0003491.1/OG0003492.1/OG0003493.1/OG0003497.1/OG0003499.1/OG0003504.1/OG0003510.1/OG0003522.1/OG0003523.1/OG0003529.1/OG0003539.1/OG0003541.1/OG0003543.1/OG0003547.1/OG0003551.1/OG0003558.1/OG0003566.1/OG0003567.1/OG0003569.1/OG0003571.1/OG0003572.1/OG0003575.1/OG0003577.1/OG0003580.1/OG0003582.1/OG0003591.1/OG0003593.1/OG0003594.1/OG0003599.1/OG0003647.1/OG0003655.1/OG0003655.2/OG0003659.1/OG0003662.1/OG0003663.1/OG0003679.1/OG0003683.1/OG0003689.1/OG0003690.1/OG0003695.1/OG0003704.1/OG0003704.2/OG0003707.1/OG0003711.1/OG0003715.1/OG0003718.1/OG0003721.1/OG0003726.2/OG0003726.1/OG0003730.1/OG0003731.1/OG0003737.1/OG0003738.1/OG0003742.1/OG0003745.1/OG0003750.1/OG0003752.1/OG0003756.1/OG0003766.1/OG0003768.1/OG0003769.1/OG0003771.1/OG0003774.1/OG0003775.1/OG0003778.1/OG0003791.1/OG0003793.1/OG0003794.1/OG0003799.1/OG0003801.1/OG0003804.1/OG0003808.1/OG0003810.1/OG0003816.1/OG0003819.1/OG0003820.1/OG0003821.1/OG0003822.1/OG0003824.1/OG0003826.1/OG0003827.1/OG0003829.1/OG0003831.1/OG0003833.1/OG0003834.1/OG0003837.1/OG0003840.1/OG0003844.1/OG0003846.1/OG0003849.1/OG0003853.2/OG0003853.1/OG0003855.1/OG0003856.1/OG0003919.1/OG0003922.1/OG0003941.1/OG0003945.1/OG0003961.1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</si>
  <si>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0000216.1/OG0000216.2/OG0000266.6/OG0000266.3/OG0000266.5/OG0000266.1/OG0000266.2/OG0000266.4/OG0000268.2/OG0000268.1/OG0000268.3/OG0000268.4/OG0000286.3/OG0000286.6/OG0000286.7/OG0000286.1/OG0000286.4/OG0000286.2/OG0000286.5/OG0000377.1/OG0000377.3/OG0000377.2/OG0000411.1/OG0000411.2/OG0000493.2/OG0000493.3/OG0000493.1/OG0000581.1/OG0000581.2/OG0000705.3/OG0000705.2/OG0000705.1/OG0000821.1/OG0000821.3/OG0000821.2/OG0001000.1/OG0001000.2/OG0001024.1/OG0001215.1/OG0001215.2/OG0001373.1/OG0001398.1/OG0001573.1/OG0001626.1/OG0001626.2/OG0001767.1/OG0001795.2/OG0001795.1/OG0001920.1/OG0002011.1/OG0002011.2/OG0002088.2/OG0002088.1/OG0002088.3/OG0002186.1/OG0002287.1/OG0002306.2/OG0002306.1/OG0002527.1/OG0002581.1/OG0002582.1/OG0002593.1/OG0002608.2/OG0002608.1/OG0002628.2/OG0002628.1/OG0002658.1/OG0002676.1/OG0002724.1/OG0002817.2/OG0002817.1/OG0002830.1/OG0002831.1/OG0002905.1/OG0002922.1/OG0002978.1/OG0003064.1/OG0003080.1/OG0003207.1/OG0003229.1/OG0003293.1/OG0003315.1/OG0003315.2/OG0003350.1/OG0003353.1/OG0003429.1/OG0003447.1/OG0003454.1/OG0003471.1/OG0003576.1/OG0003671.1/OG0003874.1/OG0003959.1/OG0003960.1/OG0004031.1/OG0004132.1/OG0004161.1/OG0004285.1/OG0004302.1/OG0004325.1/OG0004585.1/OG0004638.1/OG0004907.1/OG0005046.2/OG0005046.1/OG0005064.1/OG0005069.1/OG0005266.1/OG0005390.1/OG0005439.1/OG0005511.1/OG0005518.1/OG0005560.1/OG0005562.1/OG0005596.1/OG0005605.1/OG0005606.1/OG0005706.1/OG0005732.1/OG0005810.1/OG0005822.1/OG0005860.1/OG0005863.1/OG0005876.1/OG0005934.1/OG0005947.1/OG0006082.1/OG0006225.1/OG0006290.1/OG0006389.1/OG0006392.1/OG0006476.1/OG0006587.1/OG0006682.1/OG0006746.1/OG0006746.2/OG0006834.1/OG0006883.1/OG0006964.1/OG0006985.1/OG0007339.1/OG0007344.1/OG0007360.1/OG0007366.1/OG0007382.1/OG0007388.1/OG0007413.1/OG0007459.1/OG0007590.1/OG0007594.1/OG0007609.1/OG0007645.1/OG0007742.1/OG0007775.1/OG0007786.1/OG0007882.1/OG0008014.1/OG0008224.1/OG0008269.1/OG0008273.1/OG0008466.1/OG0008563.1/OG0008567.1/OG0008864.1/OG0009041.1/OG0009366.2/OG0009366.1/OG0009611.1/OG0009738.1/OG0010076.1/OG0010101.1/OG0011140.1/OG0011919.1</t>
  </si>
  <si>
    <t>OG0000198.3/OG0000198.5/OG0000198.4/OG0000198.2/OG0000198.1/OG0000407.6/OG0000407.3/OG0000407.1/OG0000407.5/OG0000407.4/OG0000407.2/OG0000692.1/OG0000692.2/OG0000692.4/OG0000692.3/OG0000765.2/OG0000765.1/OG0000939.1/OG0000939.2/OG0000977.1/OG0001104.2/OG0001104.1/OG0001311.1/OG0001311.2/OG0001361.1/OG0001361.2/OG0001362.2/OG0001362.1/OG0001468.1/OG0001468.2/OG0001609.1/OG0001662.2/OG0001662.1/OG0001790.2/OG0001790.1/OG0001822.1/OG0001822.2/OG0001851.1/OG0001924.1/OG0001940.1/OG0001950.1/OG0001966.2/OG0001966.1/OG0001974.1/OG0002019.1/OG0002032.1/OG0002032.2/OG0002073.1/OG0002073.2/OG0002145.1/OG0002168.1/OG0002257.2/OG0002257.1/OG0002259.1/OG0002264.1/OG0002282.1/OG0002353.1/OG0002401.1/OG0002444.1/OG0002480.1/OG0002583.1/OG0002616.1/OG0002633.1/OG0002646.1/OG0002653.1/OG0002660.1/OG0002708.1/OG0002927.1/OG0003077.2/OG0003077.1/OG0003125.1/OG0003220.1/OG0003238.1/OG0003257.1/OG0003294.1/OG0003294.2/OG0003300.1/OG0003335.1/OG0003339.1/OG0003415.1/OG0003517.1/OG0003542.1/OG0003578.1/OG0003681.1/OG0003688.1/OG0003716.1/OG0003735.1/OG0003797.1/OG0003927.1/OG0003927.2/OG0003998.1/OG0004012.1/OG0004023.1/OG0004030.1/OG0004040.1/OG0004052.1/OG0004054.1/OG0004096.1/OG0004114.1/OG0004214.1/OG0004312.1/OG0004390.1/OG0004401.1/OG0004410.1/OG0004431.1/OG0004438.1/OG0004456.1/OG0004615.1/OG0004681.1/OG0004688.1/OG0004712.1/OG0004744.1/OG0004945.1/OG0005060.1/OG0005113.1/OG0005143.1/OG0005164.1/OG0005167.1/OG0005242.1/OG0005288.1/OG0005326.1/OG0005340.1/OG0005366.1/OG0005376.1/OG0005380.1/OG0005443.1/OG0005462.1/OG0005500.1/OG0005534.1/OG0005557.1/OG0005582.1/OG0005703.1/OG0005745.1/OG0005784.1/OG0005829.1/OG0005846.1/OG0005861.1/OG0005895.1/OG0005896.1/OG0005897.1/OG0006022.1/OG0006036.1/OG0006064.1/OG0006192.1/OG0006227.1/OG0006230.1/OG0006243.1/OG0006264.1/OG0006270.1/OG0006396.1/OG0006406.1/OG0006454.1/OG0006462.1/OG0006466.1/OG0006467.1/OG0006470.1/OG0006482.1/OG0006627.1/OG0006639.1/OG0006652.1/OG0006654.1/OG0006708.1/OG0006714.1/OG0006716.1/OG0006720.1/OG0006735.1/OG0006762.1/OG0006771.1/OG0006772.1/OG0006786.1/OG0006855.1/OG0006902.1/OG0006957.1/OG0007151.1/OG0007155.1/OG0007168.1/OG0007176.1/OG0007186.1/OG0007240.1/OG0007336.1/OG0007347.1/OG0007350.1/OG0007357.1/OG0007376.1/OG0007379.1/OG0007403.1/OG0007639.1/OG0007654.1/OG0007666.1/OG0007675.1/OG0007689.1/OG0007707.1/OG0007747.1/OG0007751.1/OG0007771.1/OG0007826.1/OG0007852.1/OG0007983.1/OG0008011.1/OG0008022.1/OG0008043.1/OG0008078.1/OG0008080.1/OG0008141.1/OG0008165.1/OG0008170.1/OG0008179.1/OG0008188.1/OG0008221.1/OG0008442.1/OG0008488.1/OG0008491.1/OG0008529.1/OG0009031.1/OG0009035.1/OG0009049.1/OG0009067.1/OG0009113.1/OG0009379.1/OG0009685.1/OG0009699.1/OG0010621.1/OG0011448.1</t>
  </si>
  <si>
    <t>OG0000198.3/OG0000198.5/OG0000198.4/OG0000198.2/OG0000198.1/OG0000692.1/OG0000692.2/OG0000692.4/OG0000692.3/OG0000939.1/OG0000939.2/OG0000977.1/OG0001104.2/OG0001104.1/OG0001311.1/OG0001311.2/OG0001361.1/OG0001361.2/OG0001362.2/OG0001362.1/OG0001609.1/OG0001662.2/OG0001662.1/OG0001748.2/OG0001748.1/OG0001790.2/OG0001790.1/OG0001822.1/OG0001822.2/OG0001851.1/OG0001924.1/OG0001940.1/OG0001950.1/OG0001966.2/OG0001966.1/OG0001974.1/OG0001975.1/OG0002019.1/OG0002032.1/OG0002032.2/OG0002073.1/OG0002073.2/OG0002145.1/OG0002168.1/OG0002257.2/OG0002257.1/OG0002259.1/OG0002282.1/OG0002353.1/OG0002401.1/OG0002444.1/OG0002480.1/OG0002583.1/OG0002633.1/OG0002646.1/OG0002653.1/OG0002660.1/OG0002708.1/OG0003077.2/OG0003077.1/OG0003136.1/OG0003151.1/OG0003220.1/OG0003238.1/OG0003257.1/OG0003294.1/OG0003294.2/OG0003300.1/OG0003335.1/OG0003339.1/OG0003415.1/OG0003508.1/OG0003517.1/OG0003542.1/OG0003563.1/OG0003578.1/OG0003681.1/OG0003688.1/OG0003716.1/OG0003735.1/OG0003797.1/OG0003832.1/OG0003927.1/OG0003927.2/OG0003998.1/OG0004023.1/OG0004030.1/OG0004040.1/OG0004052.1/OG0004054.1/OG0004096.1/OG0004114.1/OG0004214.1/OG0004312.1/OG0004390.1/OG0004401.1/OG0004410.1/OG0004431.1/OG0004456.1/OG0004615.1/OG0004681.1/OG0004688.1/OG0004712.1/OG0004744.1/OG0004779.1/OG0004945.1/OG0005060.1/OG0005113.1/OG0005143.1/OG0005164.1/OG0005167.1/OG0005242.1/OG0005288.1/OG0005295.1/OG0005340.1/OG0005366.1/OG0005376.1/OG0005380.1/OG0005443.1/OG0005462.1/OG0005500.1/OG0005534.1/OG0005557.1/OG0005582.1/OG0005703.1/OG0005745.1/OG0005784.1/OG0005846.1/OG0005861.1/OG0005895.1/OG0005896.1/OG0006022.1/OG0006036.1/OG0006040.1/OG0006064.1/OG0006192.1/OG0006227.1/OG0006230.1/OG0006264.1/OG0006270.1/OG0006396.1/OG0006406.1/OG0006454.1/OG0006462.1/OG0006466.1/OG0006467.1/OG0006470.1/OG0006475.1/OG0006482.1/OG0006512.1/OG0006627.1/OG0006639.1/OG0006652.1/OG0006654.1/OG0006708.1/OG0006714.1/OG0006716.1/OG0006720.1/OG0006735.1/OG0006762.1/OG0006771.1/OG0006772.1/OG0006786.1/OG0006855.1/OG0006957.1/OG0007151.1/OG0007155.1/OG0007176.1/OG0007186.1/OG0007336.1/OG0007347.1/OG0007350.1/OG0007356.1/OG0007357.1/OG0007379.1/OG0007403.1/OG0007639.1/OG0007654.1/OG0007666.1/OG0007675.1/OG0007689.1/OG0007707.1/OG0007747.1/OG0007771.1/OG0007826.1/OG0007852.1/OG0007983.1/OG0008011.1/OG0008034.1/OG0008043.1/OG0008078.1/OG0008080.1/OG0008110.1/OG0008141.1/OG0008165.1/OG0008179.1/OG0008188.1/OG0008221.1/OG0008442.1/OG0008445.1/OG0008488.1/OG0008491.1/OG0008509.1/OG0008529.1/OG0009031.1/OG0009035.1/OG0009049.1/OG0009067.1/OG0009379.1/OG0009699.1/OG0010621.1/OG0011448.1</t>
  </si>
  <si>
    <t>OG0000123.2/OG0000123.3/OG0000123.5/OG0000123.6/OG0000123.4/OG0000123.7/OG0000123.1/OG0000266.6/OG0000266.3/OG0000266.5/OG0000266.1/OG0000266.2/OG0000266.4/OG0000268.2/OG0000268.1/OG0000268.3/OG0000268.4/OG0000279.4/OG0000279.1/OG0000279.6/OG0000279.2/OG0000279.9/OG0000279.3/OG0000279.8/OG0000279.5/OG0000279.7/OG0000377.1/OG0000377.3/OG0000377.2/OG0000493.2/OG0000493.3/OG0000493.1/OG0000581.1/OG0000581.2/OG0000705.3/OG0000705.2/OG0000705.1/OG0000821.1/OG0000821.3/OG0000821.2/OG0001000.1/OG0001000.2/OG0001373.1/OG0001398.1/OG0001573.1/OG0001758.1/OG0001795.2/OG0001795.1/OG0001920.1/OG0002011.1/OG0002011.2/OG0002088.2/OG0002088.1/OG0002088.3/OG0002186.1/OG0002287.1/OG0002306.2/OG0002306.1/OG0002581.1/OG0002593.1/OG0002628.2/OG0002628.1/OG0002658.1/OG0002676.1/OG0002817.2/OG0002817.1/OG0002830.1/OG0002831.1/OG0002905.1/OG0002922.1/OG0002978.1/OG0003064.1/OG0003080.1/OG0003207.1/OG0003229.1/OG0003293.1/OG0003315.1/OG0003315.2/OG0003350.1/OG0003353.1/OG0003429.1/OG0003447.1/OG0003454.1/OG0003471.1/OG0003576.1/OG0003671.1/OG0003874.1/OG0003959.1/OG0003960.1/OG0004031.1/OG0004132.1/OG0004161.1/OG0004285.1/OG0004302.1/OG0004501.1/OG0004638.1/OG0004907.1/OG0005046.2/OG0005046.1/OG0005064.1/OG0005266.1/OG0005390.1/OG0005439.1/OG0005474.1/OG0005511.1/OG0005518.1/OG0005560.1/OG0005562.1/OG0005596.1/OG0005605.1/OG0005606.1/OG0005706.1/OG0005810.1/OG0005822.1/OG0005863.1/OG0005876.1/OG0005934.1/OG0005947.1/OG0006082.1/OG0006225.1/OG0006290.1/OG0006389.1/OG0006392.1/OG0006476.1/OG0006682.1/OG0006746.1/OG0006746.2/OG0006834.1/OG0006883.1/OG0006964.1/OG0007344.1/OG0007360.1/OG0007366.1/OG0007382.1/OG0007388.1/OG0007413.1/OG0007459.1/OG0007590.1/OG0007594.1/OG0007609.1/OG0007645.1/OG0007742.1/OG0007786.1/OG0007882.1/OG0008014.1/OG0008103.1/OG0008105.1/OG0008224.1/OG0008269.1/OG0008466.1/OG0008563.1/OG0008567.1/OG0009041.1/OG0009366.2/OG0009366.1/OG0009611.1/OG0009738.1/OG0010076.1/OG0010101.1/OG0010421.1/OG0011140.1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</si>
  <si>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0000054.3/OG0000054.7/OG0000054.6/OG0000054.4/OG0000054.2/OG0000054.1/OG0000054.5/OG0000059.3/OG0000059.9/OG0000059.6/OG0000059.5/OG0000059.11/OG0000059.10/OG0000059.1/OG0000059.8/OG0000059.4/OG0000059.7/OG0000059.2/OG0000060.5/OG0000060.4/OG0000060.1/OG0000060.2/OG0000060.6/OG0000060.7/OG0000060.9/OG0000060.8/OG0000060.3/OG0000060.10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0000144.8/OG0000144.6/OG0000144.1/OG0000144.7/OG0000144.5/OG0000144.4/OG0000144.3/OG0000144.2/OG0000148.3/OG0000148.6/OG0000148.5/OG0000148.2/OG0000148.4/OG0000148.1/OG0000153.5/OG0000153.4/OG0000153.3/OG0000153.1/OG0000153.2/OG0000168.1/OG0000168.4/OG0000168.2/OG0000168.3/OG0000168.5/OG0000169.6/OG0000169.4/OG0000169.2/OG0000169.5/OG0000169.3/OG0000169.1/OG0000171.3/OG0000171.1/OG0000171.2/OG0000171.5/OG0000171.4/OG0000172.3/OG0000172.4/OG0000172.2/OG0000172.1/OG0000176.4/OG0000176.3/OG0000176.1/OG0000176.7/OG0000176.2/OG0000176.5/OG0000176.6/OG0000178.3/OG0000178.6/OG0000178.4/OG0000178.5/OG0000178.1/OG0000178.2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0000213.4/OG0000213.3/OG0000213.1/OG0000213.2/OG0000213.6/OG0000213.5/OG0000215.4/OG0000215.5/OG0000215.3/OG0000215.1/OG0000215.2/OG0000218.4/OG0000218.2/OG0000218.1/OG0000218.3/OG0000218.5/OG0000222.2/OG0000222.1/OG0000222.4/OG0000222.5/OG0000222.3/OG0000226.1/OG0000226.2/OG0000226.5/OG0000226.4/OG0000226.6/OG0000226.3/OG0000232.4/OG0000232.2/OG0000232.5/OG0000232.1/OG0000232.3/OG0000242.3/OG0000242.5/OG0000242.2/OG0000242.4/OG0000242.1/OG0000244.3/OG0000244.2/OG0000244.4/OG0000244.1/OG0000247.4/OG0000247.5/OG0000247.1/OG0000247.3/OG0000247.2/OG0000256.4/OG0000256.5/OG0000256.3/OG0000256.1/OG0000256.2/OG0000260.3/OG0000260.4/OG0000260.1/OG0000260.2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0000295.1/OG0000295.2/OG0000295.3/OG0000295.4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0000353.1/OG0000353.4/OG0000353.3/OG0000353.2/OG0000354.3/OG0000354.2/OG0000354.1/OG0000356.4/OG0000356.1/OG0000356.2/OG0000356.3/OG0000358.2/OG0000358.1/OG0000358.3/OG0000358.4/OG0000359.1/OG0000359.4/OG0000359.3/OG0000359.2/OG0000363.4/OG0000363.1/OG0000363.2/OG0000363.3/OG0000367.2/OG0000367.1/OG0000367.3/OG0000367.4/OG0000368.2/OG0000368.3/OG0000368.1/OG0000370.4/OG0000370.1/OG0000370.2/OG0000370.3/OG0000373.2/OG0000373.1/OG0000373.3/OG0000373.4/OG0000374.1/OG0000374.2/OG0000374.4/OG0000374.3/OG0000375.4/OG0000375.3/OG0000375.2/OG0000375.1/OG0000376.3/OG0000376.4/OG0000376.2/OG0000376.1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0000426.3/OG0000426.1/OG0000426.2/OG0000429.3/OG0000429.2/OG0000429.1/OG0000433.3/OG0000433.2/OG0000433.1/OG0000435.3/OG0000435.2/OG0000435.1/OG0000445.2/OG0000445.3/OG0000445.1/OG0000447.3/OG0000447.2/OG0000447.1/OG0000449.3/OG0000449.1/OG0000449.2/OG0000454.1/OG0000454.2/OG0000456.4/OG0000456.2/OG0000456.3/OG0000456.1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0000492.1/OG0000492.3/OG0000492.2/OG0000495.2/OG0000495.1/OG0000495.3/OG0000498.1/OG0000498.3/OG0000498.2/OG0000498.4/OG0000500.3/OG0000500.2/OG0000500.1/OG0000501.1/OG0000502.2/OG0000502.1/OG0000502.3/OG0000503.2/OG0000503.3/OG0000503.1/OG0000507.1/OG0000507.2/OG0000513.2/OG0000513.1/OG0000520.2/OG0000520.3/OG0000520.1/OG0000521.2/OG0000521.1/OG0000521.3/OG0000523.2/OG0000523.3/OG0000523.1/OG0000525.3/OG0000525.1/OG0000525.2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0000549.2/OG0000549.1/OG0000550.1/OG0000550.3/OG0000550.2/OG0000551.3/OG0000551.2/OG0000551.1/OG0000555.1/OG0000555.2/OG0000555.3/OG0000557.3/OG0000557.2/OG0000557.1/OG0000559.3/OG0000559.2/OG0000559.1/OG0000561.2/OG0000561.3/OG0000561.1/OG0000563.2/OG0000563.3/OG0000563.1/OG0000567.1/OG0000567.3/OG0000567.2/OG0000571.3/OG0000571.1/OG0000571.2/OG0000582.3/OG0000582.1/OG0000582.2/OG0000583.2/OG0000583.1/OG0000583.3/OG0000590.2/OG0000590.1/OG0000590.3/OG0000591.1/OG0000591.2/OG0000591.3/OG0000592.2/OG0000592.1/OG0000592.3/OG0000608.1/OG0000608.2/OG0000613.1/OG0000613.3/OG0000613.2/OG0000614.3/OG0000614.2/OG0000614.1/OG0000617.1/OG0000617.2/OG0000617.3/OG0000618.2/OG0000618.1/OG0000618.3/OG0000619.1/OG0000619.3/OG0000619.2/OG0000623.1/OG0000623.2/OG0000627.1/OG0000627.2/OG0000627.3/OG0000631.2/OG0000631.1/OG0000631.3/OG0000632.1/OG0000632.2/OG0000633.2/OG0000633.3/OG0000633.1/OG0000635.1/OG0000635.2/OG0000636.3/OG0000636.1/OG0000636.2/OG0000648.2/OG0000648.1/OG0000650.1/OG0000650.2/OG0000650.3/OG0000653.2/OG0000653.1/OG0000653.3/OG0000663.3/OG0000663.2/OG0000663.1/OG0000666.3/OG0000666.2/OG0000666.1/OG0000667.1/OG0000667.3/OG0000667.2/OG0000670.2/OG0000670.1/OG0000671.3/OG0000671.1/OG0000671.2/OG0000672.2/OG0000672.1/OG0000676.3/OG0000676.1/OG0000676.2/OG0000686.1/OG0000686.2/OG0000686.3/OG0000690.2/OG0000690.1/OG0000696.1/OG0000696.2/OG0000696.3/OG0000697.2/OG0000697.1/OG0000703.2/OG0000703.1/OG0000704.2/OG0000704.1/OG0000704.3/OG0000707.1/OG0000707.3/OG0000707.2/OG0000709.3/OG0000709.1/OG0000709.2/OG0000710.3/OG0000710.1/OG0000710.2/OG0000711.3/OG0000711.1/OG0000711.2/OG0000712.1/OG0000712.2/OG0000737.1/OG0000737.3/OG0000737.2/OG0000739.1/OG0000739.2/OG0000741.2/OG0000741.1/OG0000741.3/OG0000744.1/OG0000744.2/OG0000745.2/OG0000745.1/OG0000745.3/OG0000756.1/OG0000759.1/OG0000759.2/OG0000763.1/OG0000763.2/OG0000764.1/OG0000764.2/OG0000764.3/OG0000770.2/OG0000770.1/OG0000772.1/OG0000772.2/OG0000784.1/OG0000784.2/OG0000785.1/OG0000785.2/OG0000789.1/OG0000789.2/OG0000795.1/OG0000795.2/OG0000805.3/OG0000805.2/OG0000805.1/OG0000807.1/OG0000807.2/OG0000811.2/OG0000811.3/OG0000811.1/OG0000812.1/OG0000812.2/OG0000812.3/OG0000815.1/OG0000815.2/OG0000827.1/OG0000827.2/OG0000828.1/OG0000828.2/OG0000831.2/OG0000831.1/OG0000832.1/OG0000832.3/OG0000832.2/OG0000833.2/OG0000833.1/OG0000834.2/OG0000834.1/OG0000837.1/OG0000837.2/OG0000840.1/OG0000840.2/OG0000852.2/OG0000852.1/OG0000854.1/OG0000854.2/OG0000858.1/OG0000858.2/OG0000858.3/OG0000862.2/OG0000862.1/OG0000868.2/OG0000868.1/OG0000868.3/OG0000870.3/OG0000870.1/OG0000870.2/OG0000876.1/OG0000876.2/OG0000880.2/OG0000880.1/OG0000883.1/OG0000883.2/OG0000883.3/OG0000884.2/OG0000884.1/OG0000886.1/OG0000886.3/OG0000886.2/OG0000889.2/OG0000889.1/OG0000892.1/OG0000892.2/OG0000893.1/OG0000893.2/OG0000897.2/OG0000897.1/OG0000911.2/OG0000911.1/OG0000912.1/OG0000912.2/OG0000915.1/OG0000915.2/OG0000916.2/OG0000916.1/OG0000916.3/OG0000917.2/OG0000917.1/OG0000918.2/OG0000918.3/OG0000918.1/OG0000920.2/OG0000920.1/OG0000921.3/OG0000921.1/OG0000921.2/OG0000933.1/OG0000933.2/OG0000935.2/OG0000935.1/OG0000936.2/OG0000936.1/OG0000938.1/OG0000938.3/OG0000938.2/OG0000942.2/OG0000942.3/OG0000942.1/OG0000945.1/OG0000945.2/OG0000947.1/OG0000947.2/OG0000948.1/OG0000948.2/OG0000950.2/OG0000950.1/OG0000952.2/OG0000952.1/OG0000953.1/OG0000953.2/OG0000966.2/OG0000966.1/OG0000967.1/OG0000967.2/OG0000967.3/OG0000971.1/OG0000971.2/OG0000971.3/OG0000974.1/OG0000974.2/OG0000976.1/OG0000976.2/OG0000992.1/OG0000992.2/OG0000994.2/OG0000994.1/OG0000995.1/OG0000995.2/OG0000997.1/OG0000997.2/OG0001001.1/OG0001001.2/OG0001003.1/OG0001003.2/OG0001004.2/OG0001004.1/OG0001006.1/OG0001006.2/OG0001017.1/OG0001017.2/OG0001018.2/OG0001018.3/OG0001018.1/OG0001021.1/OG0001023.2/OG0001023.1/OG0001026.1/OG0001026.2/OG0001029.2/OG0001029.1/OG0001032.2/OG0001032.1/OG0001033.2/OG0001033.1/OG0001034.2/OG0001034.1/OG0001036.1/OG0001045.2/OG0001045.1/OG0001050.2/OG0001050.1/OG0001052.2/OG0001052.1/OG0001055.1/OG0001055.2/OG0001057.1/OG0001057.2/OG0001068.2/OG0001068.1/OG0001077.2/OG0001077.1/OG0001081.2/OG0001081.1/OG0001083.1/OG0001083.2/OG0001084.2/OG0001084.1/OG0001087.1/OG0001087.2/OG0001089.2/OG0001089.1/OG0001090.1/OG0001090.2/OG0001111.1/OG0001111.2/OG0001118.1/OG0001118.2/OG0001120.2/OG0001120.1/OG0001127.2/OG0001127.1/OG0001128.1/OG0001128.2/OG0001148.2/OG0001148.1/OG0001149.1/OG0001149.2/OG0001153.2/OG0001153.1/OG0001155.2/OG0001155.1/OG0001157.2/OG0001157.1/OG0001161.1/OG0001161.2/OG0001162.1/OG0001162.2/OG0001166.2/OG0001166.1/OG0001167.1/OG0001167.2/OG0001169.2/OG0001169.1/OG0001170.2/OG0001170.1/OG0001172.2/OG0001172.1/OG0001173.2/OG0001173.1/OG0001175.2/OG0001175.1/OG0001176.1/OG0001176.2/OG0001191.1/OG0001191.2/OG0001193.1/OG0001193.2/OG0001194.2/OG0001194.1/OG0001200.2/OG0001200.1/OG0001203.2/OG0001203.1/OG0001207.2/OG0001207.1/OG0001213.1/OG0001213.2/OG0001225.2/OG0001225.1/OG0001227.2/OG0001227.1/OG0001228.1/OG0001241.1/OG0001241.2/OG0001243.2/OG0001243.1/OG0001245.2/OG0001245.1/OG0001247.1/OG0001247.2/OG0001248.1/OG0001248.2/OG0001249.1/OG0001251.2/OG0001251.1/OG0001254.2/OG0001254.1/OG0001259.2/OG0001259.1/OG0001260.1/OG0001262.2/OG0001262.1/OG0001263.1/OG0001263.2/OG0001266.2/OG0001266.1/OG0001269.2/OG0001269.1/OG0001271.2/OG0001271.1/OG0001274.1/OG0001274.2/OG0001275.2/OG0001275.1/OG0001276.2/OG0001276.1/OG0001278.2/OG0001278.1/OG0001305.2/OG0001305.1/OG0001306.2/OG0001306.1/OG0001309.1/OG0001309.2/OG0001313.2/OG0001313.1/OG0001326.1/OG0001339.2/OG0001339.1/OG0001342.2/OG0001342.1/OG0001348.2/OG0001348.1/OG0001349.1/OG0001355.2/OG0001355.1/OG0001358.1/OG0001358.2/OG0001365.2/OG0001365.1/OG0001368.2/OG0001368.1/OG0001369.1/OG0001393.1/OG0001393.2/OG0001395.2/OG0001395.1/OG0001397.1/OG0001397.2/OG0001401.3/OG0001401.2/OG0001401.1/OG0001403.2/OG0001403.1/OG0001405.1/OG0001405.2/OG0001407.1/OG0001407.2/OG0001408.1/OG0001408.2/OG0001410.1/OG0001410.2/OG0001411.1/OG0001412.2/OG0001412.1/OG0001415.2/OG0001415.1/OG0001420.1/OG0001422.1/OG0001422.2/OG0001438.2/OG0001438.1/OG0001440.1/OG0001440.2/OG0001450.1/OG0001450.2/OG0001459.1/OG0001459.2/OG0001461.1/OG0001461.2/OG0001466.2/OG0001466.1/OG0001467.2/OG0001467.1/OG0001469.2/OG0001469.1/OG0001504.1/OG0001504.2/OG0001505.2/OG0001505.1/OG0001510.2/OG0001510.1/OG0001512.1/OG0001512.2/OG0001513.2/OG0001513.1/OG0001514.2/OG0001514.1/OG0001520.2/OG0001520.1/OG0001523.1/OG0001523.2/OG0001526.2/OG0001526.1/OG0001527.2/OG0001527.1/OG0001543.2/OG0001543.1/OG0001552.2/OG0001552.1/OG0001554.2/OG0001554.1/OG0001558.2/OG0001558.1/OG0001559.2/OG0001559.1/OG0001567.1/OG0001569.1/OG0001571.3/OG0001571.2/OG0001571.1/OG0001572.2/OG0001572.1/OG0001578.2/OG0001578.1/OG0001580.2/OG0001580.1/OG0001597.1/OG0001597.2/OG0001599.1/OG0001599.2/OG0001607.2/OG0001607.1/OG0001610.1/OG0001613.2/OG0001613.1/OG0001620.1/OG0001622.1/OG0001623.2/OG0001623.1/OG0001624.1/OG0001624.2/OG0001627.1/OG0001627.2/OG0001628.1/OG0001628.2/OG0001630.1/OG0001630.2/OG0001631.2/OG0001631.1/OG0001634.2/OG0001634.1/OG0001639.1/OG0001639.2/OG0001640.1/OG0001640.2/OG0001641.1/OG0001641.2/OG0001647.2/OG0001647.1/OG0001648.2/OG0001648.1/OG0001660.1/OG0001661.1/OG0001661.2/OG0001666.2/OG0001666.1/OG0001679.1/OG0001680.1/OG0001680.2/OG0001682.1/OG0001682.2/OG0001683.2/OG0001683.1/OG0001692.2/OG0001692.1/OG0001697.2/OG0001697.1/OG0001702.2/OG0001702.1/OG0001706.1/OG0001706.2/OG0001709.1/OG0001709.2/OG0001710.2/OG0001710.1/OG0001712.1/OG0001712.2/OG0001714.2/OG0001714.1/OG0001716.1/OG0001716.2/OG0001717.1/OG0001718.1/OG0001719.1/OG0001752.2/OG0001752.1/OG0001757.2/OG0001757.1/OG0001763.2/OG0001763.1/OG0001764.2/OG0001764.1/OG0001765.1/OG0001768.1/OG0001769.2/OG0001769.1/OG0001772.2/OG0001772.1/OG0001774.1/OG0001774.2/OG0001779.1/OG0001780.1/OG0001780.2/OG0001782.1/OG0001782.2/OG0001783.1/OG0001784.2/OG0001784.1/OG0001785.1/OG0001785.2/OG0001786.2/OG0001786.1/OG0001787.1/OG0001787.2/OG0001792.2/OG0001792.1/OG0001794.1/OG0001794.2/OG0001814.1/OG0001814.2/OG0001815.2/OG0001815.1/OG0001823.2/OG0001823.1/OG0001826.2/OG0001826.1/OG0001828.1/OG0001828.3/OG0001828.2/OG0001834.1/OG0001837.1/OG0001837.2/OG0001855.1/OG0001855.2/OG0001856.2/OG0001856.1/OG0001858.1/OG0001860.2/OG0001860.1/OG0001861.2/OG0001861.1/OG0001866.2/OG0001866.1/OG0001867.1/OG0001870.2/OG0001870.1/OG0001900.1/OG0001911.2/OG0001911.1/OG0001918.1/OG0001932.1/OG0001932.2/OG0001934.2/OG0001934.1/OG0001935.1/OG0001936.1/OG0001936.2/OG0001938.2/OG0001938.1/OG0001942.1/OG0001942.2/OG0001945.1/OG0001945.2/OG0001952.1/OG0001952.2/OG0001953.2/OG0001953.1/OG0001954.1/OG0001956.1/OG0001963.1/OG0001963.2/OG0001965.1/OG0001970.1/OG0001970.2/OG0001972.1/OG0001972.2/OG0001973.1/OG0001976.2/OG0001976.1/OG0001979.1/OG0001980.1/OG0001980.2/OG0001981.2/OG0001981.1/OG0001991.1/OG0001993.1/OG0001998.1/OG0002003.2/OG0002003.1/OG0002009.1/OG0002009.2/OG0002014.1/OG0002023.1/OG0002027.1/OG0002027.2/OG0002031.2/OG0002031.1/OG0002033.1/OG0002039.1/OG0002043.2/OG0002043.1/OG0002049.1/OG0002049.2/OG0002056.1/OG0002060.1/OG0002061.1/OG0002064.2/OG0002064.1/OG0002067.1/OG0002068.1/OG0002075.2/OG0002075.1/OG0002076.1/OG0002076.2/OG0002079.1/OG0002101.1/OG0002101.2/OG0002102.1/OG0002103.1/OG0002107.2/OG0002107.1/OG0002108.1/OG0002110.1/OG0002113.1/OG0002115.1/OG0002115.2/OG0002120.1/OG0002120.2/OG0002121.1/OG0002121.2/OG0002125.1/OG0002133.1/OG0002134.1/OG0002141.1/OG0002142.1/OG0002142.2/OG0002143.2/OG0002143.1/OG0002144.1/OG0002144.2/OG0002146.1/OG0002147.1/OG0002147.2/OG0002149.2/OG0002149.1/OG0002152.1/OG0002152.2/OG0002154.1/OG0002154.2/OG0002156.1/OG0002174.1/OG0002178.1/OG0002178.2/OG0002179.1/OG0002180.1/OG0002205.1/OG0002208.1/OG0002208.2/OG0002221.1/OG0002225.2/OG0002225.1/OG0002228.1/OG0002236.1/OG0002236.2/OG0002237.1/OG0002241.1/OG0002241.2/OG0002242.2/OG0002242.1/OG0002246.1/OG0002254.1/OG0002258.1/OG0002267.1/OG0002268.1/OG0002276.1/OG0002277.2/OG0002277.1/OG0002284.1/OG0002290.1/OG0002291.1/OG0002292.2/OG0002292.1/OG0002295.1/OG0002332.1/OG0002340.1/OG0002340.2/OG0002341.1/OG0002343.1/OG0002343.2/OG0002348.1/OG0002351.1/OG0002359.1/OG0002360.1/OG0002360.2/OG0002361.2/OG0002361.1/OG0002364.1/OG0002364.2/OG0002366.1/OG0002366.2/OG0002367.1/OG0002367.2/OG0002368.2/OG0002368.1/OG0002374.1/OG0002376.1/OG0002377.1/OG0002377.2/OG0002379.1/OG0002379.2/OG0002380.1/OG0002381.2/OG0002381.1/OG0002384.1/OG0002392.1/OG0002398.1/OG0002403.2/OG0002403.1/OG0002408.2/OG0002408.1/OG0002409.1/OG0002411.1/OG0002413.1/OG0002443.2/OG0002443.1/OG0002458.1/OG0002463.1/OG0002464.1/OG0002464.2/OG0002466.1/OG0002469.1/OG0002472.1/OG0002475.1/OG0002477.1/OG0002481.1/OG0002482.1/OG0002486.1/OG0002486.2/OG0002487.1/OG0002488.2/OG0002488.1/OG0002491.1/OG0002492.1/OG0002493.2/OG0002493.1/OG0002494.1/OG0002496.2/OG0002496.1/OG0002499.1/OG0002499.2/OG0002503.1/OG0002504.2/OG0002504.1/OG0002509.2/OG0002509.1/OG0002514.1/OG0002514.2/OG0002515.1/OG0002518.1/OG0002551.1/OG0002551.2/OG0002553.1/OG0002556.1/OG0002569.1/OG0002572.1/OG0002575.1/OG0002584.1/OG0002584.2/OG0002585.1/OG0002586.1/OG0002586.2/OG0002587.1/OG0002589.1/OG0002589.2/OG0002591.1/OG0002594.2/OG0002594.1/OG0002601.1/OG0002605.1/OG0002605.2/OG0002607.1/OG0002614.1/OG0002621.1/OG0002623.2/OG0002623.1/OG0002625.1/OG0002636.1/OG0002638.1/OG0002642.1/OG0002642.2/OG0002643.1/OG0002644.1/OG0002649.1/OG0002650.1/OG0002650.2/OG0002659.1/OG0002666.1/OG0002670.1/OG0002716.1/OG0002723.2/OG0002723.1/OG0002728.1/OG0002730.1/OG0002731.2/OG0002731.1/OG0002732.1/OG0002739.1/OG0002741.1/OG0002746.1/OG0002754.1/OG0002766.2/OG0002766.1/OG0002767.1/OG0002770.1/OG0002772.1/OG0002774.2/OG0002774.1/OG0002778.2/OG0002778.1/OG0002787.1/OG0002790.1/OG0002797.1/OG0002801.1/OG0002804.1/OG0002805.1/OG0002806.1/OG0002806.2/OG0002807.1/OG0002812.1/OG0002815.1/OG0002822.1/OG0002824.1/OG0002824.2/OG0002825.2/OG0002825.1/OG0002867.2/OG0002867.1/OG0002870.1/OG0002873.1/OG0002873.2/OG0002876.1/OG0002885.1/OG0002887.1/OG0002887.2/OG0002899.1/OG0002907.1/OG0002917.1/OG0002918.1/OG0002920.1/OG0002923.1/OG0002924.1/OG0002926.1/OG0002932.1/OG0002934.1/OG0002936.1/OG0002944.1/OG0002947.2/OG0002947.1/OG0002948.1/OG0002950.1/OG0002955.1/OG0002957.1/OG0002959.1/OG0002961.1/OG0002969.1/OG0003026.1/OG0003028.1/OG0003028.2/OG0003043.1/OG0003044.1/OG0003046.1/OG0003048.1/OG0003049.1/OG0003050.1/OG0003054.1/OG0003055.1/OG0003058.1/OG0003061.1/OG0003065.1/OG0003066.1/OG0003068.1/OG0003072.1/OG0003078.1/OG0003082.1/OG0003084.1/OG0003088.1/OG0003090.1/OG0003091.1/OG0003095.1/OG0003096.1/OG0003105.1/OG0003107.1/OG0003109.1/OG0003116.1/OG0003121.1/OG0003123.1/OG0003131.1/OG0003132.1/OG0003133.1/OG0003134.1/OG0003137.1/OG0003142.1/OG0003145.1/OG0003152.1/OG0003154.1/OG0003155.2/OG0003155.1/OG0003162.1/OG0003190.1/OG0003193.1/OG0003202.1/OG0003204.1/OG0003208.1/OG0003208.2/OG0003210.1/OG0003212.1/OG0003217.1/OG0003218.1/OG0003219.1/OG0003221.1/OG0003222.1/OG0003233.1/OG0003234.2/OG0003234.1/OG0003243.1/OG0003252.1/OG0003253.2/OG0003253.1/OG0003262.1/OG0003264.1/OG0003266.2/OG0003266.1/OG0003273.1/OG0003275.1/OG0003275.2/OG0003276.1/OG0003280.1/OG0003287.1/OG0003289.1/OG0003291.1/OG0003292.1/OG0003296.1/OG0003301.2/OG0003301.1/OG0003303.1/OG0003309.1/OG0003314.1/OG0003318.1/OG0003320.1/OG0003323.1/OG0003332.1/OG0003340.1/OG0003340.2/OG0003343.1/OG0003344.1/OG0003387.1/OG0003400.1/OG0003422.1/OG0003423.1/OG0003425.1/OG0003428.1/OG0003433.1/OG0003442.1/OG0003448.1/OG0003451.1/OG0003452.1/OG0003456.1/OG0003460.1/OG0003461.1/OG0003463.1/OG0003464.1/OG0003469.1/OG0003473.1/OG0003481.1/OG0003484.1/OG0003485.1/OG0003487.1/OG0003491.1/OG0003492.1/OG0003493.1/OG0003497.1/OG0003499.1/OG0003510.1/OG0003522.1/OG0003523.1/OG0003529.1/OG0003539.1/OG0003541.1/OG0003543.1/OG0003547.1/OG0003551.1/OG0003558.1/OG0003566.1/OG0003567.1/OG0003569.1/OG0003571.1/OG0003575.1/OG0003580.1/OG0003582.1/OG0003585.1/OG0003591.1/OG0003593.1/OG0003594.1/OG0003599.1/OG0003647.1/OG0003655.1/OG0003655.2/OG0003659.1/OG0003663.1/OG0003679.1/OG0003683.1/OG0003689.1/OG0003690.1/OG0003706.1/OG0003707.1/OG0003712.1/OG0003715.1/OG0003718.1/OG0003721.1/OG0003726.2/OG0003726.1/OG0003730.1/OG0003737.1/OG0003738.1/OG0003750.1/OG0003752.1/OG0003756.1/OG0003766.1/OG0003769.1/OG0003771.1/OG0003774.1/OG0003775.1/OG0003778.1/OG0003791.1/OG0003793.1/OG0003798.1/OG0003799.1/OG0003801.1/OG0003804.1/OG0003808.1/OG0003810.1/OG0003816.1/OG0003818.1/OG0003819.1/OG0003820.1/OG0003821.1/OG0003822.1/OG0003824.1/OG0003826.1/OG0003827.1/OG0003829.1/OG0003831.1/OG0003834.1/OG0003837.1/OG0003840.1/OG0003844.1/OG0003846.1/OG0003849.1/OG0003854.1/OG0003855.1/OG0003856.1/OG0003919.1/OG0003922.1/OG0003941.1/OG0003945.1/OG0003961.1/OG0003969.1/OG0003972.1/OG0003973.1/OG0003975.1/OG0003977.1/OG0003984.1/OG0003986.1/OG0003990.1/OG0003991.1/OG0003993.1/OG0003994.1/OG0003997.1/OG0004001.1/OG0004005.1/OG0004008.1/OG0004014.1/OG0004016.1/OG0004024.1/OG0004028.1/OG0004029.1/OG0004038.1/OG0004044.1/OG0004045.1/OG0004056.1/OG0004057.1/OG0004066.1/OG0004079.1/OG0004083.1/OG0004085.1/OG0004087.1/OG0004095.1/OG0004098.1/OG0004103.1/OG0004105.1/OG0004106.1/OG0004107.1/OG0004111.1/OG0004119.1/OG0004120.1/OG0004124.1/OG0004125.1/OG0004127.1/OG0004129.1/OG0004130.1/OG0004135.1/OG0004136.1/OG0004138.1/OG0004139.1/OG0004146.1/OG0004147.1/OG0004149.1/OG0004152.1/OG0004156.1/OG0004160.1/OG0004204.1/OG0004210.1/OG0004212.2/OG0004212.1/OG0004223.1/OG0004234.1/OG0004235.1/OG0004240.1/OG0004243.1/OG0004250.1/OG0004251.1/OG0004263.1/OG0004271.1/OG0004281.1/OG0004283.1/OG0004292.1/OG0004294.1/OG0004301.1/OG0004304.1/OG0004305.1/OG0004309.1/OG0004310.1/OG0004311.1/OG0004315.1/OG0004319.1/OG0004327.1/OG0004332.1/OG0004333.1/OG0004334.1/OG0004338.1/OG0004341.1/OG0004343.1/OG0004345.1/OG0004347.1/OG0004351.1/OG0004361.1/OG0004363.1/OG0004368.1/OG0004370.1/OG0004371.1/OG0004388.1/OG0004389.1/OG0004391.1/OG0004396.1/OG0004407.1/OG0004409.1/OG0004413.1/OG0004423.1/OG0004424.1/OG0004425.1/OG0004428.1/OG0004435.1/OG0004439.1/OG0004440.1/OG0004445.1/OG0004448.1/OG0004452.1/OG0004454.1/OG0004455.1/OG0004460.1/OG0004467.1/OG0004469.1/OG0004471.1/OG0004479.1/OG0004480.1/OG0004481.1/OG0004484.1/OG0004489.1/OG0004538.1/OG0004563.1/OG0004566.1/OG0004568.1/OG0004571.1/OG0004588.1/OG0004602.1/OG0004609.1/OG0004614.1/OG0004618.1/OG0004620.1/OG0004622.1/OG0004628.1/OG0004630.1/OG0004632.1/OG0004634.1/OG0004636.1/OG0004637.1/OG0004650.1/OG0004657.1/OG0004664.1/OG0004673.1/OG0004677.1/OG0004678.1/OG0004690.1/OG0004691.1/OG0004693.1/OG0004694.1/OG0004704.1/OG0004718.1/OG0004720.1/OG0004726.1/OG0004728.1/OG0004731.1/OG0004738.1/OG0004748.1/OG0004749.1/OG0004752.1/OG0004755.1/OG0004767.1/OG0004768.1/OG0004771.1/OG0004785.1/OG0004789.1/OG0004791.1/OG0004794.1/OG0004796.1/OG0004797.1/OG0004815.1/OG0004818.1/OG0004883.1/OG0004884.1/OG0004904.1/OG0004908.1/OG0004909.1/OG0004915.1/OG0004918.1/OG0004930.1/OG0004932.1/OG0004943.1/OG0004948.1/OG0004949.1/OG0004952.1/OG0004955.1/OG0004980.1/OG0004981.1/OG0004983.1/OG0004990.1/OG0004992.1/OG0005002.1/OG0005007.1/OG0005010.1/OG0005017.1/OG0005027.1/OG0005035.1/OG0005042.1/OG0005043.1/OG0005044.1/OG0005053.1/OG0005055.1/OG0005065.1/OG0005072.1/OG0005073.1/OG0005074.1/OG0005076.1/OG0005077.1/OG0005078.1/OG0005080.1/OG0005081.1/OG0005090.1/OG0005092.1/OG0005099.1/OG0005103.1/OG0005105.1/OG0005109.1/OG0005111.1/OG0005114.1/OG0005116.1/OG0005123.1/OG0005132.1/OG0005134.1/OG0005144.1/OG0005154.1/OG0005158.1/OG0005163.1/OG0005170.1/OG0005275.1/OG0005277.1/OG0005278.1/OG0005282.1/OG0005284.1/OG0005300.1/OG0005322.1/OG0005339.1/OG0005347.1/OG0005350.1/OG0005355.1/OG0005356.1/OG0005359.1/OG0005361.1/OG0005365.1/OG0005368.1/OG0005369.1/OG0005379.1/OG0005389.1/OG0005392.1/OG0005394.1/OG0005396.1/OG0005399.1/OG0005405.1/OG0005413.1/OG0005419.1/OG0005432.1/OG0005434.1/OG0005445.1/OG0005446.1/OG0005458.1/OG0005465.1/OG0005466.1/OG0005473.1/OG0005475.1/OG0005483.1/OG0005485.1/OG0005487.1/OG0005491.1/OG0005498.1/OG0005503.1/OG0005507.1/OG0005509.1/OG0005515.1/OG0005519.1/OG0005524.1/OG0005528.1/OG0005538.1/OG0005539.1/OG0005542.1/OG0005559.1/OG0005565.1/OG0005568.1/OG0005580.1/OG0005583.1/OG0005585.1/OG0005587.1/OG0005648.1/OG0005702.1/OG0005709.1/OG0005711.1/OG0005713.1/OG0005733.1/OG0005737.1/OG0005769.1/OG0005774.1/OG0005783.1/OG0005786.1/OG0005795.1/OG0005802.1/OG0005811.1/OG0005819.1/OG0005838.1/OG0005850.1/OG0005862.1/OG0005867.1/OG0005871.1/OG0005873.1/OG0005879.1/OG0005887.1/OG0005902.1/OG0005918.1/OG0005926.1/OG0005943.1/OG0005945.1/OG0005955.1/OG0005966.1/OG0005985.1/OG0005989.1/OG0005993.1/OG0005999.1/OG0006004.1/OG0006007.1/OG0006011.1/OG0006012.1/OG0006014.1/OG0006015.1/OG0006025.1/OG0006033.1/OG0006041.1/OG0006056.1/OG0006059.1/OG0006146.1/OG0006147.1/OG0006181.1/OG0006188.1/OG0006217.1/OG0006221.1/OG0006236.1/OG0006242.1/OG0006248.1/OG0006251.1/OG0006256.1/OG0006284.1/OG0006286.1/OG0006297.1/OG0006305.1/OG0006307.1/OG0006309.1/OG0006310.1/OG0006315.1/OG0006317.1/OG0006320.1/OG0006329.1/OG0006337.1/OG0006338.1/OG0006340.1/OG0006342.1/OG0006357.1/OG0006371.1/OG0006375.1/OG0006379.1/OG0006380.1/OG0006394.1/OG0006407.1/OG0006413.1/OG0006415.1/OG0006422.1/OG0006425.1/OG0006430.1/OG0006431.1/OG0006457.1/OG0006464.1/OG0006469.1/OG0006480.1/OG0006484.1/OG0006490.1/OG0006507.1/OG0006626.1/OG0006659.1/OG0006678.1/OG0006696.1/OG0006697.1/OG0006699.1/OG0006706.1/OG0006722.1/OG0006741.1/OG0006751.1/OG0006754.1/OG0006778.1/OG0006780.1/OG0006791.1/OG0006792.1/O</t>
  </si>
  <si>
    <t>OG0000198.3/OG0000198.5/OG0000198.4/OG0000198.2/OG0000198.1/OG0001311.1/OG0001311.2/OG0001790.2/OG0001790.1/OG0001940.1/OG0001950.1/OG0001974.1/OG0002032.1/OG0002032.2/OG0002073.1/OG0002073.2/OG0002145.1/OG0002264.1/OG0002353.1/OG0002401.1/OG0002444.1/OG0002583.1/OG0002646.1/OG0002653.1/OG0002660.1/OG0003125.1/OG0003335.1/OG0003339.1/OG0003542.1/OG0003578.1/OG0003735.1/OG0003797.1/OG0004052.1/OG0004054.1/OG0004096.1/OG0004390.1/OG0004401.1/OG0004410.1/OG0004431.1/OG0004438.1/OG0004456.1/OG0004615.1/OG0004681.1/OG0004712.1/OG0004945.1/OG0005534.1/OG0005897.1/OG0006192.1/OG0006227.1/OG0006243.1/OG0006270.1/OG0006466.1/OG0006467.1/OG0006716.1/OG0006720.1/OG0006772.1/OG0006786.1/OG0007168.1/OG0007186.1/OG0007240.1/OG0007336.1/OG0007350.1/OG0007376.1/OG0007379.1/OG0007639.1/OG0007654.1/OG0007675.1/OG0007751.1/OG0007771.1/OG0007983.1/OG0008011.1/OG0008080.1/OG0008170.1/OG0008491.1/OG0009031.1</t>
  </si>
  <si>
    <t>OG0000216.1/OG0000216.2/OG0001024.1/OG0001373.1/OG0001398.1/OG0001573.1/OG0001795.2/OG0001795.1/OG0001920.1/OG0002011.1/OG0002011.2/OG0002186.1/OG0002306.2/OG0002306.1/OG0002527.1/OG0002676.1/OG0002830.1/OG0002905.1/OG0002978.1/OG0003207.1/OG0003229.1/OG0003315.1/OG0003315.2/OG0003350.1/OG0003447.1/OG0003671.1/OG0003874.1/OG0003959.1/OG0004031.1/OG0004585.1/OG0005266.1/OG0005390.1/OG0005439.1/OG0005518.1/OG0005562.1/OG0005596.1/OG0005706.1/OG0005876.1/OG0005934.1/OG0005947.1/OG0006082.1/OG0006225.1/OG0006290.1/OG0006389.1/OG0006746.1/OG0006746.2/OG0007366.1/OG0007388.1/OG0007609.1/OG0008224.1/OG0008269.1/OG0008273.1/OG0008563.1/OG0008864.1/OG0010076.1/OG0011140.1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</si>
  <si>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0000056.5/OG0000056.2/OG0000056.1/OG0000056.6/OG0000056.3/OG0000056.4/OG0000056.7/OG0000056.9/OG0000056.8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0000089.4/OG0000089.8/OG0000089.5/OG0000089.2/OG0000089.6/OG0000089.3/OG0000089.7/OG0000089.1/OG0000091.3/OG0000091.4/OG0000091.7/OG0000091.1/OG0000091.6/OG0000091.5/OG0000091.8/OG0000091.2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0000119.6/OG0000119.1/OG0000119.5/OG0000119.4/OG0000119.7/OG0000119.3/OG0000119.2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0000143.2/OG0000143.3/OG0000143.1/OG0000143.4/OG0000150.2/OG0000150.4/OG0000150.3/OG0000150.1/OG0000150.5/OG0000155.5/OG0000155.4/OG0000155.3/OG0000155.1/OG0000155.6/OG0000155.2/OG0000172.3/OG0000172.4/OG0000172.2/OG0000172.1/OG0000173.4/OG0000173.2/OG0000173.3/OG0000173.1/OG0000181.3/OG0000181.5/OG0000181.1/OG0000181.2/OG0000181.4/OG0000182.3/OG0000182.5/OG0000182.2/OG0000182.6/OG0000182.1/OG0000182.4/OG0000187.6/OG0000187.5/OG0000187.4/OG0000187.3/OG0000187.1/OG0000187.2/OG0000192.1/OG0000192.2/OG0000192.5/OG0000192.4/OG0000192.3/OG0000193.1/OG0000193.2/OG0000193.5/OG0000193.4/OG0000193.3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0000218.4/OG0000218.2/OG0000218.1/OG0000218.3/OG0000218.5/OG0000226.1/OG0000226.2/OG0000226.5/OG0000226.4/OG0000226.6/OG0000226.3/OG0000232.4/OG0000232.2/OG0000232.5/OG0000232.1/OG0000232.3/OG0000247.4/OG0000247.5/OG0000247.1/OG0000247.3/OG0000247.2/OG0000260.3/OG0000260.4/OG0000260.1/OG0000260.2/OG0000267.4/OG0000267.1/OG0000267.2/OG0000267.5/OG0000267.3/OG0000271.2/OG0000271.1/OG0000271.4/OG0000271.3/OG0000273.1/OG0000273.5/OG0000273.4/OG0000273.2/OG0000273.3/OG0000274.1/OG0000274.4/OG0000274.5/OG0000274.2/OG0000274.3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0000305.1/OG0000305.4/OG0000305.2/OG0000305.3/OG0000312.1/OG0000314.2/OG0000314.4/OG0000314.3/OG0000314.1/OG0000316.4/OG0000316.2/OG0000316.5/OG0000316.1/OG0000316.3/OG0000320.4/OG0000320.3/OG0000320.2/OG0000320.1/OG0000320.5/OG0000331.1/OG0000331.3/OG0000331.2/OG0000331.4/OG0000334.3/OG0000334.1/OG0000334.4/OG0000334.2/OG0000337.3/OG0000337.1/OG0000337.2/OG0000340.4/OG0000340.1/OG0000340.3/OG0000340.2/OG0000344.3/OG0000344.1/OG0000344.4/OG0000344.2/OG0000354.3/OG0000354.2/OG0000354.1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0000524.2/OG0000524.1/OG0000524.3/OG0000525.3/OG0000525.1/OG0000525.2/OG0000526.3/OG0000526.2/OG0000526.1/OG0000533.2/OG0000533.3/OG0000533.4/OG0000533.1/OG0000540.3/OG0000540.4/OG0000540.2/OG0000540.1/OG0000551.3/OG0000551.2/OG0000551.1/OG0000555.1/OG0000555.2/OG0000555.3/OG0000559.3/OG0000559.2/OG0000559.1/OG0000562.2/OG0000562.1/OG0000567.1/OG0000567.3/OG0000567.2/OG0000571.3/OG0000571.1/OG0000571.2/OG0000583.2/OG0000583.1/OG0000583.3/OG0000590.2/OG0000590.1/OG0000590.3/OG0000608.1/OG0000608.2/OG0000613.1/OG0000613.3/OG0000613.2/OG0000616.2/OG0000616.1/OG0000616.3/OG0000618.2/OG0000618.1/OG0000618.3/OG0000619.1/OG0000619.3/OG0000619.2/OG0000631.2/OG0000631.1/OG0000631.3/OG0000632.1/OG0000632.2/OG0000635.1/OG0000635.2/OG0000636.3/OG0000636.1/OG0000636.2/OG0000666.3/OG0000666.2/OG0000666.1/OG0000670.2/OG0000670.1/OG0000671.3/OG0000671.1/OG0000671.2/OG0000672.2/OG0000672.1/OG0000686.1/OG0000686.2/OG0000686.3/OG0000690.2/OG0000690.1/OG0000695.2/OG0000695.3/OG0000695.1/OG0000696.1/OG0000696.2/OG0000696.3/OG0000704.2/OG0000704.1/OG0000704.3/OG0000707.1/OG0000707.3/OG0000707.2/OG0000712.1/OG0000712.2/OG0000730.2/OG0000730.1/OG0000732.1/OG0000732.2/OG0000732.3/OG0000739.1/OG0000739.2/OG0000741.2/OG0000741.1/OG0000741.3/OG0000745.2/OG0000745.1/OG0000745.3/OG0000748.2/OG0000748.1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0000904.2/OG0000904.3/OG0000904.1/OG0000911.2/OG0000911.1/OG0000912.1/OG0000912.2/OG0000915.1/OG0000915.2/OG0000917.2/OG0000917.1/OG0000921.3/OG0000921.1/OG0000921.2/OG0000935.2/OG0000935.1/OG0000938.1/OG0000938.3/OG0000938.2/OG0000942.2/OG0000942.3/OG0000942.1/OG0000947.1/OG0000947.2/OG0000951.1/OG0000951.2/OG0000952.2/OG0000952.1/OG0000971.1/OG0000971.2/OG0000971.3/OG0000997.1/OG0000997.2/OG0001001.1/OG0001001.2/OG0001005.2/OG0001005.1/OG0001006.1/OG0001006.2/OG0001017.1/OG0001017.2/OG0001026.1/OG0001026.2/OG0001032.2/OG0001032.1/OG0001033.2/OG0001033.1/OG0001034.2/OG0001034.1/OG0001055.1/OG0001055.2/OG0001081.2/OG0001081.1/OG0001090.1/OG0001090.2/OG0001118.1/OG0001118.2/OG0001128.1/OG0001128.2/OG0001155.2/OG0001155.1/OG0001157.2/OG0001157.1/OG0001167.1/OG0001167.2/OG0001169.2/OG0001169.1/OG0001171.2/OG0001171.1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0001355.2/OG0001355.1/OG0001365.2/OG0001365.1/OG0001395.2/OG0001395.1/OG0001401.3/OG0001401.2/OG0001401.1/OG0001403.2/OG0001403.1/OG0001412.2/OG0001412.1/OG0001415.2/OG0001415.1/OG0001416.1/OG0001416.2/OG0001420.1/OG0001438.2/OG0001438.1/OG0001466.2/OG0001466.1/OG0001501.1/OG0001502.2/OG0001502.1/OG0001505.2/OG0001505.1/OG0001513.2/OG0001513.1/OG0001523.1/OG0001523.2/OG0001543.2/OG0001543.1/OG0001559.2/OG0001559.1/OG0001560.1/OG0001560.2/OG0001567.1/OG0001571.3/OG0001571.2/OG0001571.1/OG0001607.2/OG0001607.1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0001765.1/OG0001768.1/OG0001769.2/OG0001769.1/OG0001772.2/OG0001772.1/OG0001782.1/OG0001782.2/OG0001785.1/OG0001785.2/OG0001786.2/OG0001786.1/OG0001814.1/OG0001814.2/OG0001826.2/OG0001826.1/OG0001855.1/OG0001855.2/OG0001858.1/OG0001870.2/OG0001870.1/OG0001945.1/OG0001945.2/OG0001946.2/OG0001946.1/OG0001953.2/OG0001953.1/OG0001956.1/OG0001963.1/OG0001963.2/OG0001970.1/OG0001970.2/OG0001972.1/OG0001972.2/OG0001980.1/OG0001980.2/OG0001991.1/OG0002009.1/OG0002009.2/OG0002018.1/OG0002035.2/OG0002035.1/OG0002039.1/OG0002043.2/OG0002043.1/OG0002061.1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0002208.1/OG0002208.2/OG0002236.1/OG0002236.2/OG0002241.1/OG0002241.2/OG0002242.2/OG0002242.1/OG0002267.1/OG0002277.2/OG0002277.1/OG0002291.1/OG0002292.2/OG0002292.1/OG0002295.1/OG0002341.1/OG0002342.1/OG0002342.2/OG0002351.1/OG0002360.1/OG0002360.2/OG0002361.2/OG0002361.1/OG0002366.1/OG0002366.2/OG0002367.1/OG0002367.2/OG0002377.1/OG0002377.2/OG0002380.1/OG0002381.2/OG0002381.1/OG0002384.1/OG0002409.1/OG0002443.2/OG0002443.1/OG0002463.1/OG0002464.1/OG0002464.2/OG0002469.1/OG0002475.1/OG0002486.1/OG0002486.2/OG0002496.2/OG0002496.1/OG0002503.1/OG0002513.1/OG0002515.1/OG0002551.1/OG0002551.2/OG0002553.1/OG0002557.2/OG0002557.1/OG0002569.1/OG0002575.1/OG0002578.1/OG0002585.1/OG0002586.1/OG0002586.2/OG0002589.1/OG0002589.2/OG0002602.2/OG0002602.1/OG0002603.1/OG0002607.1/OG0002638.1/OG0002642.1/OG0002642.2/OG0002644.1/OG0002655.2/OG0002655.1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0002934.1/OG0002943.2/OG0002943.1/OG0002947.2/OG0002947.1/OG0002950.1/OG0002957.1/OG0002963.1/OG0002969.1/OG0003026.1/OG0003028.1/OG0003028.2/OG0003031.1/OG0003044.1/OG0003049.1/OG0003053.1/OG0003058.1/OG0003065.1/OG0003068.1/OG0003090.1/OG0003095.1/OG0003131.1/OG0003133.1/OG0003137.1/OG0003142.1/OG0003202.1/OG0003208.1/OG0003208.2/OG0003210.1/OG0003218.1/OG0003219.1/OG0003221.1/OG0003243.1/OG0003262.1/OG0003264.1/OG0003266.2/OG0003266.1/OG0003273.1/OG0003276.1/OG0003277.1/OG0003287.1/OG0003291.1/OG0003292.1/OG0003309.1/OG0003318.1/OG0003332.1/OG0003340.1/OG0003340.2/OG0003389.1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0003774.1/OG0003775.1/OG0003778.1/OG0003793.1/OG0003794.1/OG0003804.1/OG0003808.1/OG0003820.1/OG0003827.1/OG0003831.1/OG0003833.1/OG0003922.1/OG0003941.1/OG0003972.1/OG0003990.1/OG0003994.1/OG0004028.1/OG0004029.1/OG0004038.1/OG0004044.1/OG0004045.1/OG0004046.1/OG0004047.1/OG0004085.1/OG0004098.1/OG0004105.1/OG0004107.1/OG0004111.1/OG0004124.1/OG0004125.1/OG0004127.1/OG0004136.1/OG0004146.1/OG0004149.1/OG0004152.1/OG0004210.1/OG0004212.2/OG0004212.1/OG0004223.1/OG0004234.1/OG0004243.1/OG0004251.1/OG0004281.1/OG0004311.1/OG0004319.1/OG0004326.2/OG0004326.1/OG0004333.1/OG0004336.1/OG0004345.1/OG0004350.1/OG0004370.1/OG0004371.1/OG0004388.1/OG0004389.1/OG0004397.1/OG0004404.1/OG0004413.1/OG0004423.1/OG0004428.1/OG0004445.1/OG0004454.1/OG0004469.1/OG0004563.1/OG0004566.1/OG0004568.1/OG0004614.1/OG0004628.1/OG0004630.1/OG0004632.1/OG0004634.1/OG0004636.1/OG0004637.1/OG0004662.1/OG0004664.1/OG0004667.1/OG0004694.1/OG0004699.2/OG0004699.1/OG0004718.1/OG0004726.1/OG0004731.1/OG0004750.1/OG0004752.1/OG0004771.1/OG0004789.1/OG0004791.1/OG0004796.1/OG0004813.1/OG0004815.1/OG0004818.1/OG0004883.1/OG0004904.1/OG0004908.1/OG0004930.1/OG0004932.1/OG0004955.1/OG0004983.1/OG0004990.1/OG0005007.1/OG0005027.1/OG0005035.1/OG0005043.1/OG0005053.1/OG0005055.1/OG0005072.1/OG0005074.1/OG0005078.1/OG0005081.1/OG0005097.1/OG0005099.1/OG0005103.1/OG0005105.1/OG0005114.1/OG0005116.1/OG0005134.1/OG0005140.1/OG0005144.1/OG0005154.1/OG0005163.1/OG0005277.1/OG0005278.1/OG0005282.1/OG0005300.1/OG0005347.1/OG0005356.1/OG0005365.1/OG0005368.1/OG0005369.1/OG0005379.1/OG0005392.1/OG0005394.1/OG0005434.1/OG0005445.1/OG0005458.1/OG0005491.1/OG0005498.1/OG0005509.1/OG0005510.1/OG0005520.1/OG0005524.1/OG0005528.1/OG0005585.1/OG0005648.1/OG0005694.1/OG0005702.1/OG0005711.1/OG0005713.1/OG0005758.1/OG0005832.1/OG0005838.1/OG0005850.1/OG0005862.1/OG0005871.1/OG0005879.1/OG0005926.1/OG0005930.1/OG0006011.1/OG0006015.1/OG0006019.1/OG0006025.1/OG0006041.1/OG0006059.1/OG0006147.1/OG0006181.1/OG0006236.1/OG0006248.1/OG0006284.1/OG0006286.1/OG0006320.1/OG0006337.1/OG0006338.1/OG0006340.1/OG0006342.1/OG0006375.1/OG0006379.1/OG0006395.1/OG0006415.1/OG0006425.1/OG0006436.1/OG0006448.1/OG0006469.1/OG0006484.1/OG0006659.1/OG0006678.1/OG0006722.1/OG0006765.1/OG0006819.1/OG0006832.1/OG0006850.1/OG0006854.1/OG0006861.1/OG0006867.1/OG0006873.1/OG0006912.1/OG0006915.1/OG0006918.1/OG0007073.1/OG0007085.1/OG0007090.1/OG0007129.1/OG0007130.1/OG0007141.1/OG0007205.1/OG0007298.1/OG0007319.1/OG0007353.1/OG0007570.1/OG0007600.1/OG0007601.1/OG0007737.1/OG0007748.1/OG0007773.1/OG0007787.1/OG0007811.1/OG0007822.1/OG0008000.1/OG0008008.1/OG0008039.1/OG0008053.1/OG0008106.1/OG0008130.1/OG0008226.1/OG0008490.1/OG0008492.1/OG0008542.1/OG0009051.1/OG0009945.1</t>
  </si>
  <si>
    <t>OG0000375.4/OG0000375.3/OG0000375.2/OG0000375.1/OG0000389.2/OG0000389.3/OG0000389.1/OG0000400.4/OG0000400.1/OG0000400.3/OG0000400.2/OG0000404.1/OG0000404.2/OG0000404.3/OG0000404.4/OG0000915.1/OG0000915.2/OG0000971.1/OG0000971.2/OG0000971.3/OG0001203.2/OG0001203.1/OG0001559.2/OG0001559.1/OG0001935.1/OG0002125.1/OG0002165.1/OG0002242.2/OG0002242.1/OG0002487.1/OG0002578.1/OG0002585.1/OG0002603.1/OG0002926.1/OG0003055.1/OG0003309.1/OG0003340.1/OG0003340.2/OG0003655.1/OG0003655.2/OG0003698.1/OG0003769.1/OG0005694.1/OG0005832.1/OG0006284.1/OG0007822.1</t>
  </si>
  <si>
    <t>OG0000031.13/OG0000031.5/OG0000031.16/OG0000031.1/OG0000031.4/OG0000031.14/OG0000031.8/OG0000031.9/OG0000031.10/OG0000031.2/OG0000031.6/OG0000031.7/OG0000031.12/OG0000031.15/OG0000031.3/OG0000031.11/OG0000031.17/OG0000074.1/OG0000074.8/OG0000074.3/OG0000074.2/OG0000074.6/OG0000074.5/OG0000074.7/OG0000074.4/OG0000172.3/OG0000172.4/OG0000172.2/OG0000172.1/OG0000971.1/OG0000971.2/OG0000971.3/OG0001365.2/OG0001365.1/OG0001466.2/OG0001466.1/OG0001569.1/OG0001709.1/OG0001709.2/OG0001952.1/OG0001952.2/OG0002376.1/OG0002491.1/OG0002494.1/OG0002585.1/OG0002649.1/OG0003148.1/OG0003241.1/OG0003769.1/OG0003866.1/OG0004024.1/OG0004333.1/OG0004471.1/OG0004664.1/OG0005035.1</t>
  </si>
  <si>
    <t>OG0002653.1/OG0006772.1/OG0007350.1</t>
  </si>
  <si>
    <t>OG0000242.3/OG0000242.5/OG0000242.2/OG0000242.4/OG0000242.1/OG0000316.4/OG0000316.2/OG0000316.5/OG0000316.1/OG0000316.3/OG0001702.2/OG0001702.1/OG0001949.2/OG0001949.1/OG0002806.1/OG0002806.2/OG0002824.1/OG0002824.2/OG0003793.1/OG0004105.1/OG0004568.1/OG0005328.1/OG0005438.1/OG0005506.1/OG0005521.1/OG0005723.1/OG0006678.1/OG0006973.1/OG0007741.1</t>
  </si>
  <si>
    <t>OG0006746.1/OG0006746.2/OG0007247.1</t>
  </si>
  <si>
    <t>OG0002806.1/OG0002806.2/OG0004105.1/OG0005328.1/OG0006973.1</t>
  </si>
  <si>
    <t>OG0006772.1/OG0007350.1</t>
  </si>
  <si>
    <t>OG0000815.1/OG0000815.2/OG0004273.1/OG0004397.1/OG0006422.1</t>
  </si>
  <si>
    <t>OG0000172.3/OG0000172.4/OG0000172.2/OG0000172.1/OG0000543.3/OG0000543.2/OG0000543.4/OG0000543.1/OG0000917.2/OG0000917.1/OG0001505.2/OG0001505.1/OG0002917.1/OG0003152.1/OG0006371.1</t>
  </si>
  <si>
    <t>OG0000172.3/OG0000172.4/OG0000172.2/OG0000172.1/OG0000917.2/OG0000917.1/OG0001505.2/OG0001505.1/OG0003152.1</t>
  </si>
  <si>
    <t>OG0001505.2/OG0001505.1</t>
  </si>
  <si>
    <t>OG0002132.2/OG0002132.1/OG0002653.1/OG0003339.1/OG0003415.1/OG0003542.1/OG0005295.1/OG0005534.1/OG0005846.1/OG0005907.1/OG0006406.1/OG0006512.1/OG0006772.1/OG0006855.1/OG0008034.1/OG0009049.1</t>
  </si>
  <si>
    <t>OG0001373.1/OG0002306.2/OG0002306.1/OG0002593.1/OG0002628.2/OG0002628.1/OG0002830.1/OG0003959.1/OG0004161.1/OG0006225.1/OG0007366.1/OG0007609.1/OG0007786.1/OG0010101.1</t>
  </si>
  <si>
    <t>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0000054.3/OG0000054.7/OG0000054.6/OG0000054.4/OG0000054.2/OG0000054.1/OG0000054.5/OG0000148.3/OG0000148.6/OG0000148.5/OG0000148.2/OG0000148.4/OG0000148.1/OG0000168.1/OG0000168.4/OG0000168.2/OG0000168.3/OG0000168.5/OG0000192.1/OG0000192.2/OG0000192.5/OG0000192.4/OG0000192.3/OG0000200.4/OG0000200.5/OG0000200.2/OG0000200.6/OG0000200.3/OG0000200.1/OG0000242.3/OG0000242.5/OG0000242.2/OG0000242.4/OG0000242.1/OG0000265.3/OG0000265.1/OG0000265.2/OG0000265.4/OG0000265.5/OG0000299.2/OG0000299.4/OG0000299.3/OG0000299.1/OG0000311.2/OG0000311.3/OG0000311.1/OG0000311.4/OG0000316.4/OG0000316.2/OG0000316.5/OG0000316.1/OG0000316.3/OG0000322.1/OG0000322.2/OG0000322.4/OG0000322.3/OG0000354.3/OG0000354.2/OG0000354.1/OG0000386.3/OG0000386.1/OG0000386.4/OG0000386.2/OG0000416.1/OG0000416.4/OG0000416.2/OG0000416.3/OG0000449.3/OG0000449.1/OG0000449.2/OG0000492.1/OG0000492.3/OG0000492.2/OG0000501.1/OG0000502.2/OG0000502.1/OG0000502.3/OG0000507.1/OG0000507.2/OG0000523.2/OG0000523.3/OG0000523.1/OG0000561.2/OG0000561.3/OG0000561.1/OG0000582.3/OG0000582.1/OG0000582.2/OG0000608.1/OG0000608.2/OG0000635.1/OG0000635.2/OG0000670.2/OG0000670.1/OG0000833.2/OG0000833.1/OG0000886.1/OG0000886.3/OG0000886.2/OG0000892.1/OG0000892.2/OG0000947.1/OG0000947.2/OG0001090.1/OG0001090.2/OG0001118.1/OG0001118.2/OG0001155.2/OG0001155.1/OG0001200.2/OG0001200.1/OG0001203.2/OG0001203.1/OG0001225.2/OG0001225.1/OG0001241.1/OG0001241.2/OG0001248.1/OG0001248.2/OG0001262.2/OG0001262.1/OG0001267.2/OG0001267.1/OG0001305.2/OG0001305.1/OG0001397.1/OG0001397.2/OG0001466.2/OG0001466.1/OG0001505.2/OG0001505.1/OG0001648.2/OG0001648.1/OG0001652.1/OG0001652.2/OG0001680.1/OG0001680.2/OG0001702.2/OG0001702.1/OG0001753.1/OG0001753.2/OG0001772.2/OG0001772.1/OG0001919.2/OG0001919.1/OG0001932.1/OG0001932.2/OG0001991.1/OG0002047.1/OG0002047.2/OG0002150.2/OG0002150.1/OG0002180.1/OG0002295.1/OG0002351.1/OG0002359.1/OG0002392.1/OG0002469.1/OG0002585.1/OG0002587.1/OG0002605.1/OG0002605.2/OG0002612.2/OG0002612.1/OG0002630.1/OG0002630.2/OG0002732.1/OG0002772.1/OG0002778.2/OG0002778.1/OG0002787.1/OG0002790.1/OG0002822.1/OG0002876.1/OG0002885.1/OG0002926.1/OG0002957.1/OG0002959.1/OG0003066.1/OG0003137.1/OG0003145.1/OG0003243.1/OG0003260.1/OG0003323.1/OG0003551.1/OG0003769.1/OG0003818.1/OG0003822.1/OG0004152.1/OG0004283.1/OG0004318.1/OG0004388.1/OG0004701.1/OG0004771.1/OG0004791.1/OG0004932.1/OG0004990.1/OG0005007.1/OG0005114.1/OG0005116.1/OG0005142.1/OG0005277.1/OG0005282.1/OG0005365.1/OG0005387.1/OG0005389.1/OG0005394.1/OG0005494.1/OG0005501.1/OG0005565.1/OG0005868.1/OG0006258.1/OG0006288.1/OG0006320.1/OG0006340.1/OG0006379.1/OG0006413.1/OG0006464.1/OG0006641.1/OG0006741.1/OG0006867.1/OG0007085.1/OG0007130.1/OG0008542.1</t>
  </si>
  <si>
    <t>OG0000170.2/OG0000170.4/OG0000170.1/OG0000170.3/OG0000333.4/OG0000333.2/OG0000333.1/OG0000333.3/OG0000556.3/OG0000556.1/OG0000556.2/OG0000580.2/OG0000580.1/OG0000580.3/OG0001389.1/OG0001452.1/OG0001501.1/OG0001744.1/OG0001993.1/OG0002008.1/OG0002357.1/OG0002357.2/OG0003067.1/OG0003597.1/OG0004539.1/OG0004780.1/OG0004895.1/OG0004944.1/OG0005254.1/OG0005258.1/OG0005364.1/OG0005381.1/OG0005457.1/OG0005574.1/OG0005671.1/OG0006010.1/OG0006016.1/OG0006205.1/OG0006749.1/OG0006782.1/OG0007074.1/OG0007077.1/OG0007173.1/OG0007184.1/OG0007224.1/OG0007268.1/OG0007365.1/OG0007442.1/OG0007640.1/OG0007711.1/OG0007754.1/OG0007800.1/OG0007805.1/OG0007991.1/OG0008097.1/OG0008151.1/OG0008535.1/OG0008793.1</t>
  </si>
  <si>
    <t>OG0001069.2/OG0001069.1/OG0001460.3/OG0001460.1/OG0001460.2/OG0001605.2/OG0001605.1/OG0001605.3/OG0004911.1/OG0005288.1/OG0005869.1/OG0006154.1/OG0006237.1/OG0006797.1/OG0006951.1/OG0007256.1/OG0007289.1/OG0007853.1/OG0007979.1/OG0008045.1/OG0008085.1/OG0008128.1/OG0008139.1/OG0008212.1/OG0008340.1/OG0008539.1/OG0008783.1/OG0008789.1</t>
  </si>
  <si>
    <t>OG0003983.1/OG0004487.1</t>
  </si>
  <si>
    <t>OG0000172.3/OG0000172.4/OG0000172.2/OG0000172.1/OG0000294.3/OG0000294.4/OG0000294.1/OG0000294.5/OG0000294.2/OG0000351.4/OG0000351.3/OG0000351.1/OG0000351.2/OG0000375.4/OG0000375.3/OG0000375.2/OG0000375.1/OG0000389.2/OG0000389.3/OG0000389.1/OG0000576.2/OG0000576.1/OG0000708.2/OG0000708.3/OG0000708.1/OG0000745.2/OG0000745.1/OG0000745.3/OG0000917.2/OG0000917.1/OG0000990.2/OG0000990.1/OG0001078.2/OG0001078.3/OG0001078.1/OG0001082.2/OG0001082.1/OG0001202.2/OG0001202.1/OG0001247.1/OG0001247.2/OG0001321.1/OG0001321.2/OG0001339.2/OG0001339.1/OG0001397.1/OG0001397.2/OG0001440.1/OG0001440.2/OG0001697.2/OG0001697.1/OG0002379.1/OG0002379.2/OG0002738.1/OG0002738.2/OG0002959.1/OG0003152.1/OG0003248.1/OG0003486.1/OG0003567.1/OG0004097.1/OG0004332.1/OG0004339.1/OG0004489.1/OG0004642.1/OG0004714.1/OG0005319.1/OG0005541.1/OG0005890.1/OG0006015.1/OG0006249.1/OG0006514.1/OG0006763.1/OG0007373.1/OG0010324.1</t>
  </si>
  <si>
    <t>OG0000172.3/OG0000172.4/OG0000172.2/OG0000172.1/OG0000375.4/OG0000375.3/OG0000375.2/OG0000375.1/OG0000576.2/OG0000576.1/OG0000917.2/OG0000917.1/OG0000990.2/OG0000990.1/OG0001078.2/OG0001078.3/OG0001078.1/OG0001082.2/OG0001082.1/OG0001247.1/OG0001247.2/OG0001339.2/OG0001339.1/OG0001697.2/OG0001697.1/OG0002738.1/OG0002738.2/OG0002959.1/OG0003152.1/OG0003248.1/OG0003486.1/OG0004332.1/OG0004489.1/OG0005890.1/OG0006249.1/OG0006763.1/OG0010324.1</t>
  </si>
  <si>
    <t>OG0007298.1</t>
  </si>
  <si>
    <t>OG0004313.1</t>
  </si>
  <si>
    <t>OG0003655.1/OG0003655.2</t>
  </si>
  <si>
    <t>OG0005475.1/OG0006258.1</t>
  </si>
  <si>
    <t>OG0000047.2/OG0000047.3/OG0000047.7/OG0000047.1/OG0000047.4/OG0000047.5/OG0000047.6/OG0000331.1/OG0000331.3/OG0000331.2/OG0000331.4/OG0000436.3/OG0000436.1/OG0000436.2/OG0000868.2/OG0000868.1/OG0000868.3/OG0000923.1/OG0000923.2</t>
  </si>
  <si>
    <t>OG0002782.1/OG0004141.1/OG0004272.1/OG0004339.1/OG0004747.1/OG0005721.1/OG0005931.1/OG0006161.1/OG0006757.1/OG0006942.1</t>
  </si>
  <si>
    <t>OG0000418.4/OG0000418.3/OG0000418.2/OG0000418.1</t>
  </si>
  <si>
    <t>OG0008751.1</t>
  </si>
  <si>
    <t>OG0006827.1</t>
  </si>
  <si>
    <t>OG0001940.1/OG0002257.2/OG0002257.1/OG0003257.1/OG0003335.1/OG0003746.1/OG0004280.1/OG0004456.1/OG0004795.1/OG0005376.1/OG0005422.1/OG0006257.1/OG0006654.1/OG0006761.1/OG0007691.1/OG0008098.1/OG0008552.1/OG0008803.1/OG0009053.1/OG0009100.1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</si>
  <si>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0000107.5/OG0000107.3/OG0000107.7/OG0000107.4/OG0000107.1/OG0000107.2/OG0000107.8/OG0000107.6/OG0000200.4/OG0000200.5/OG0000200.2/OG0000200.6/OG0000200.3/OG0000200.1/OG0000242.3/OG0000242.5/OG0000242.2/OG0000242.4/OG0000242.1/OG0000256.4/OG0000256.5/OG0000256.3/OG0000256.1/OG0000256.2/OG0000267.4/OG0000267.1/OG0000267.2/OG0000267.5/OG0000267.3/OG0000298.3/OG0000298.4/OG0000298.5/OG0000298.1/OG0000298.2/OG0000300.2/OG0000300.3/OG0000300.1/OG0000540.3/OG0000540.4/OG0000540.2/OG0000540.1/OG0000549.2/OG0000549.1/OG0000582.3/OG0000582.1/OG0000582.2/OG0000691.2/OG0000691.1/OG0000737.1/OG0000737.3/OG0000737.2/OG0000785.1/OG0000785.2/OG0000812.1/OG0000812.2/OG0000812.3/OG0000883.1/OG0000883.2/OG0000883.3/OG0000897.2/OG0000897.1/OG0000935.2/OG0000935.1/OG0001006.1/OG0001006.2/OG0001087.1/OG0001087.2/OG0001127.2/OG0001127.1/OG0001128.1/OG0001128.2/OG0001173.2/OG0001173.1/OG0001193.1/OG0001193.2/OG0001247.1/OG0001247.2/OG0001276.2/OG0001276.1/OG0001512.1/OG0001512.2/OG0001631.2/OG0001631.1/OG0001635.1/OG0001714.2/OG0001714.1/OG0001718.1/OG0001814.1/OG0001814.2/OG0001918.1/OG0001929.1/OG0001932.1/OG0001932.2/OG0001980.1/OG0001980.2/OG0002107.2/OG0002107.1/OG0002146.1/OG0002384.1/OG0002409.1/OG0002455.1/OG0002572.1/OG0002598.1/OG0002598.2/OG0002601.1/OG0002668.2/OG0002668.1/OG0002730.1/OG0002742.1/OG0002746.1/OG0002794.2/OG0002794.1/OG0002916.1/OG0002937.1/OG0002937.2/OG0002949.1/OG0002949.2/OG0002955.1/OG0003270.1/OG0003279.1/OG0003456.1/OG0003457.1/OG0003494.1/OG0003511.1/OG0003525.1/OG0003558.1/OG0003590.1/OG0003704.1/OG0003704.2/OG0003726.2/OG0003726.1/OG0003774.1/OG0003779.1/OG0003919.1/OG0003990.1/OG0004038.1/OG0004044.1/OG0004112.1/OG0004112.2/OG0004207.1/OG0004249.1/OG0004251.1/OG0004293.1/OG0004333.1/OG0004338.1/OG0004354.1/OG0004391.1/OG0004408.1/OG0004419.1/OG0004493.1/OG0004618.1/OG0004653.1/OG0004711.1/OG0004729.1/OG0004742.1/OG0004757.1/OG0004778.1/OG0004815.1/OG0005013.1/OG0005035.1/OG0005102.1/OG0005120.1/OG0005159.1/OG0005243.1/OG0005293.1/OG0005402.1/OG0005406.1/OG0005527.1/OG0005542.1/OG0005580.1/OG0005657.1/OG0005664.1/OG0005686.1/OG0005693.1/OG0005720.1/OG0005733.1/OG0005797.1/OG0005819.1/OG0005821.1/OG0005852.1/OG0005998.1/OG0006234.1/OG0006321.1/OG0006381.1/OG0006515.1/OG0006516.1/OG0006650.1/OG0006837.1/OG0006918.1/OG0007098.1/OG0007195.1/OG0007197.1/OG0007243.1/OG0007280.1/OG0007282.1/OG0007756.1/OG0007819.1/OG0009116.1</t>
  </si>
  <si>
    <t>OG0003718.1</t>
  </si>
  <si>
    <t>OG0001373.1/OG0003229.1</t>
  </si>
  <si>
    <t>OG0000618.2/OG0000618.1/OG0000618.3/OG0000972.1/OG0000972.2/OG0002589.1/OG0002589.2/OG0003142.1/OG0003849.1/OG0004778.1/OG0004949.1/OG0005050.1/OG0005521.1/OG0005982.1</t>
  </si>
  <si>
    <t>OG0000737.1/OG0000737.3/OG0000737.2/OG0002668.2/OG0002668.1/OG0002926.1/OG0004112.1/OG0004112.2/OG0004742.1</t>
  </si>
  <si>
    <t>OG0004381.1</t>
  </si>
  <si>
    <t>OG0005572.1/OG0006412.1</t>
  </si>
  <si>
    <t>OG0000613.1/OG0000613.3/OG0000613.2/OG0000756.1/OG0001640.1/OG0001640.2/OG0001814.1/OG0001814.2/OG0003584.1/OG0003750.1/OG0004044.1/OG0004047.1/OG0004618.1/OG0005657.1/OG0005913.1/OG0006901.1/OG0007766.1/OG0007820.1</t>
  </si>
  <si>
    <t>OG0004456.1/OG0006654.1/OG0007782.1/OG0008056.1/OG0009053.1</t>
  </si>
  <si>
    <t>OG0005657.1/OG0007820.1</t>
  </si>
  <si>
    <t>OG0004456.1/OG0006654.1/OG0007782.1</t>
  </si>
  <si>
    <t>OG0000613.1/OG0000613.3/OG0000613.2/OG0000756.1/OG0001640.1/OG0001640.2/OG0001814.1/OG0001814.2/OG0003584.1/OG0003750.1/OG0004044.1/OG0004047.1/OG0004618.1/OG0005657.1/OG0006901.1</t>
  </si>
  <si>
    <t>OG0000014.7/OG0000014.8/OG0000014.13/OG0000014.14/OG0000014.9/OG0000014.5/OG0000014.4/OG0000014.6/OG0000014.1/OG0000014.11/OG0000014.2/OG0000014.10/OG0000014.12/OG0000014.3/OG0000092.8/OG0000092.2/OG0000092.9/OG0000092.3/OG0000092.7/OG0000092.4/OG0000092.1/OG0000092.5/OG0000092.6/OG0000125.4/OG0000125.3/OG0000125.7/OG0000125.5/OG0000125.1/OG0000125.2/OG0000125.6/OG0000173.4/OG0000173.2/OG0000173.3/OG0000173.1/OG0000213.4/OG0000213.3/OG0000213.1/OG0000213.2/OG0000213.6/OG0000213.5/OG0000366.2/OG0000366.1/OG0000366.3/OG0000387.2/OG0000387.1/OG0000387.4/OG0000387.3/OG0000491.1/OG0000491.2/OG0000491.3/OG0000577.3/OG0000577.2/OG0000577.1/OG0000648.2/OG0000648.1/OG0000673.2/OG0000673.1/OG0000691.2/OG0000691.1/OG0000726.3/OG0000726.1/OG0000726.2/OG0000797.1/OG0000797.3/OG0000797.2/OG0000807.1/OG0000807.2/OG0000857.3/OG0000857.2/OG0000857.1/OG0000867.2/OG0000867.1/OG0001023.2/OG0001023.1/OG0001083.1/OG0001083.2/OG0001159.1/OG0001159.2/OG0001162.1/OG0001162.2/OG0001204.2/OG0001204.1/OG0001268.1/OG0001268.2/OG0001339.2/OG0001339.1/OG0001572.2/OG0001572.1/OG0001627.1/OG0001627.2/OG0001660.1/OG0001668.1/OG0001668.2/OG0001747.1/OG0001747.2/OG0001751.2/OG0001751.1/OG0001834.1/OG0001849.1/OG0001849.2/OG0001863.2/OG0001863.1/OG0002109.1/OG0002110.1/OG0002139.1/OG0002207.1/OG0002207.2/OG0002279.1/OG0002412.2/OG0002412.1/OG0002590.1/OG0002722.1/OG0002782.1/OG0003142.1/OG0003788.1/OG0004083.1/OG0004115.1/OG0004145.1/OG0004304.1/OG0004338.1/OG0004468.1/OG0004569.1/OG0004632.1/OG0005361.1/OG0005818.1/OG0005881.1/OG0006419.1/OG0006502.1/OG0006668.1/OG0006722.1/OG0006794.1/OG0007073.1/OG0007792.1</t>
  </si>
  <si>
    <t>OG0001292.2/OG0001292.1/OG0001340.2/OG0001340.3/OG0001340.1/OG0001474.2/OG0001474.1/OG0001975.1/OG0002159.2/OG0002159.1/OG0002159.3/OG0002490.1/OG0002490.2/OG0002563.2/OG0002563.1/OG0003102.2/OG0003102.1/OG0003106.1/OG0003334.1/OG0003696.1/OG0005516.1/OG0007983.1/OG0008530.1</t>
  </si>
  <si>
    <t>OG0000170.2/OG0000170.4/OG0000170.1/OG0000170.3/OG0004895.1/OG0005278.1</t>
  </si>
  <si>
    <t>OG0001421.2/OG0001421.1</t>
  </si>
  <si>
    <t>OG0000299.2/OG0000299.4/OG0000299.3/OG0000299.1/OG0001241.1/OG0001241.2/OG0004088.1/OG0006185.1</t>
  </si>
  <si>
    <t>OG0001547.1/OG0001547.2</t>
  </si>
  <si>
    <t>OG0006012.1/OG0006209.1/OG0008101.1</t>
  </si>
  <si>
    <t>OG0000737.1/OG0000737.3/OG0000737.2/OG0002668.2/OG0002668.1/OG0002949.1/OG0002949.2/OG0004419.1/OG0004653.1/OG0004742.1/OG0004778.1/OG0005013.1/OG0005686.1/OG0005852.1/OG0005998.1</t>
  </si>
  <si>
    <t>OG0001212.2/OG0001212.1/OG0001416.1/OG0001416.2/OG0006425.1</t>
  </si>
  <si>
    <t>OG0000038.11/OG0000038.6/OG0000038.9/OG0000038.12/OG0000038.2/OG0000038.8/OG0000038.10/OG0000038.7/OG0000038.1/OG0000038.4/OG0000038.5/OG0000038.3/OG0000904.2/OG0000904.3/OG0000904.1/OG0000971.1/OG0000971.2/OG0000971.3/OG0001072.2/OG0001072.1/OG0001169.2/OG0001169.1/OG0001267.2/OG0001267.1/OG0001510.2/OG0001510.1/OG0001870.2/OG0001870.1/OG0002407.1/OG0003794.1/OG0003853.2/OG0003853.1/OG0004447.1/OG0004617.1/OG0004991.1/OG0005711.1/OG0005911.1/OG0005970.1/OG0006728.1/OG0008108.1</t>
  </si>
  <si>
    <t>OG0003339.1/OG0003415.1/OG0003596.1/OG0005340.1/OG0005829.1/OG0006406.1/OG0006855.1/OG0008011.1/OG0008751.1</t>
  </si>
  <si>
    <t>OG0000200.4/OG0000200.5/OG0000200.2/OG0000200.6/OG0000200.3/OG0000200.1/OG0000322.1/OG0000322.2/OG0000322.4/OG0000322.3/OG0000334.3/OG0000334.1/OG0000334.4/OG0000334.2/OG0000418.4/OG0000418.3/OG0000418.2/OG0000418.1/OG0000921.3/OG0000921.1/OG0000921.2/OG0000947.1/OG0000947.2/OG0001006.1/OG0001006.2/OG0001262.2/OG0001262.1/OG0001652.1/OG0001652.2/OG0001772.2/OG0001772.1/OG0002103.1/OG0002342.1/OG0002342.2/OG0002630.1/OG0002630.2/OG0003137.1/OG0003774.1/OG0004632.1/OG0005017.1/OG0005078.1/OG0005116.1/OG0005394.1</t>
  </si>
  <si>
    <t>OG0000200.4/OG0000200.5/OG0000200.2/OG0000200.6/OG0000200.3/OG0000200.1/OG0000322.1/OG0000322.2/OG0000322.4/OG0000322.3/OG0000334.3/OG0000334.1/OG0000334.4/OG0000334.2/OG0000418.4/OG0000418.3/OG0000418.2/OG0000418.1/OG0000921.3/OG0000921.1/OG0000921.2/OG0000947.1/OG0000947.2/OG0001006.1/OG0001006.2/OG0001262.2/OG0001262.1/OG0001652.1/OG0001652.2/OG0001772.2/OG0001772.1/OG0002342.1/OG0002342.2/OG0002630.1/OG0002630.2/OG0003137.1/OG0003774.1/OG0004632.1/OG0005017.1/OG0005078.1/OG0005116.1/OG0005394.1</t>
  </si>
  <si>
    <t>OG0000054.3/OG0000054.7/OG0000054.6/OG0000054.4/OG0000054.2/OG0000054.1/OG0000054.5/OG0000104.6/OG0000104.4/OG0000104.5/OG0000104.2/OG0000104.1/OG0000104.3/OG0000200.4/OG0000200.5/OG0000200.2/OG0000200.6/OG0000200.3/OG0000200.1/OG0000219.5/OG0000219.1/OG0000219.4/OG0000219.3/OG0000219.2/OG0000276.4/OG0000276.1/OG0000276.2/OG0000276.3/OG0000322.1/OG0000322.2/OG0000322.4/OG0000322.3/OG0000334.3/OG0000334.1/OG0000334.4/OG0000334.2/OG0000381.3/OG0000381.4/OG0000381.1/OG0000381.2/OG0000418.4/OG0000418.3/OG0000418.2/OG0000418.1/OG0000475.2/OG0000475.3/OG0000475.1/OG0000655.1/OG0000655.2/OG0000788.1/OG0000788.2/OG0000921.3/OG0000921.1/OG0000921.2/OG0000935.2/OG0000935.1/OG0000945.1/OG0000945.2/OG0000947.1/OG0000947.2/OG0001006.1/OG0001006.2/OG0001120.2/OG0001120.1/OG0001176.1/OG0001176.2/OG0001247.1/OG0001247.2/OG0001262.2/OG0001262.1/OG0001652.1/OG0001652.2/OG0001772.2/OG0001772.1/OG0001834.1/OG0001972.1/OG0001972.2/OG0002267.1/OG0002298.1/OG0002342.1/OG0002342.2/OG0002368.2/OG0002368.1/OG0002383.1/OG0002384.1/OG0002630.1/OG0002630.2/OG0002670.1/OG0002746.1/OG0002790.1/OG0003137.1/OG0003343.1/OG0003456.1/OG0003774.1/OG0004085.1/OG0004204.1/OG0004238.1/OG0004249.1/OG0004632.1/OG0004711.1/OG0004811.1/OG0004992.1/OG0005017.1/OG0005078.1/OG0005116.1/OG0005394.1/OG0007650.1/OG0008492.1</t>
  </si>
  <si>
    <t>OG0000266.6/OG0000266.3/OG0000266.5/OG0000266.1/OG0000266.2/OG0000266.4/OG0003454.1/OG0005439.1/OG0006225.1/OG0007360.1/OG0007594.1/OG0008786.1</t>
  </si>
  <si>
    <t>OG0000269.4/OG0000269.2/OG0000269.3/OG0000269.1/OG0000305.1/OG0000305.4/OG0000305.2/OG0000305.3/OG0000404.1/OG0000404.2/OG0000404.3/OG0000404.4/OG0000526.3/OG0000526.2/OG0000526.1/OG0000710.3/OG0000710.1/OG0000710.2/OG0001053.1/OG0001053.2/OG0001053.3/OG0001090.1/OG0001090.2/OG0001257.1/OG0001257.2/OG0001267.2/OG0001267.1/OG0001690.1/OG0001768.1/OG0002047.1/OG0002047.2/OG0002134.1/OG0002178.1/OG0002178.2/OG0002276.1/OG0002361.2/OG0002361.1/OG0002381.2/OG0002381.1/OG0002515.1/OG0002666.1/OG0002932.1/OG0003026.1/OG0003078.1/OG0003090.1/OG0003423.1/OG0003826.1/OG0004135.1/OG0004283.1/OG0004305.1/OG0004791.1/OG0004930.1/OG0004943.1/OG0004952.1/OG0005051.1/OG0005065.1/OG0005092.1/OG0005111.1/OG0005432.1/OG0005493.1/OG0005786.1/OG0006248.1/OG0006256.1/OG0006685.1/OG0007634.1</t>
  </si>
  <si>
    <t>OG0002132.2/OG0002132.1/OG0002168.1/OG0004712.1/OG0004945.1/OG0005582.1/OG0007707.1</t>
  </si>
  <si>
    <t>OG0000305.1/OG0000305.4/OG0000305.2/OG0000305.3/OG0000404.1/OG0000404.2/OG0000404.3/OG0000404.4/OG0000526.3/OG0000526.2/OG0000526.1/OG0001257.1/OG0001257.2/OG0001768.1/OG0002276.1/OG0002381.2/OG0002381.1/OG0002666.1/OG0002932.1/OG0003090.1/OG0004135.1/OG0004305.1/OG0004791.1/OG0004952.1/OG0005051.1/OG0005065.1/OG0005111.1/OG0005432.1/OG0005493.1/OG0006256.1</t>
  </si>
  <si>
    <t>OG0000266.6/OG0000266.3/OG0000266.5/OG0000266.1/OG0000266.2/OG0000266.4/OG0003454.1/OG0005439.1/OG0006225.1/OG0008786.1</t>
  </si>
  <si>
    <t>OG0004945.1/OG0007707.1</t>
  </si>
  <si>
    <t>OG0007360.1/OG0007594.1</t>
  </si>
  <si>
    <t>OG0000269.4/OG0000269.2/OG0000269.3/OG0000269.1/OG0001053.1/OG0001053.2/OG0001053.3/OG0001090.1/OG0001090.2/OG0001267.2/OG0001267.1/OG0001690.1/OG0002047.1/OG0002047.2/OG0002134.1/OG0002178.1/OG0002178.2/OG0002361.2/OG0002361.1/OG0002515.1/OG0003026.1/OG0003078.1/OG0003423.1/OG0003826.1/OG0004943.1/OG0005432.1/OG0006248.1/OG0006685.1</t>
  </si>
  <si>
    <t>OG0002132.2/OG0002132.1/OG0004712.1/OG0005582.1</t>
  </si>
  <si>
    <t>OG0000050.7/OG0000050.8/OG0000050.1/OG0000050.6/OG0000050.10/OG0000050.5/OG0000050.11/OG0000050.9/OG0000050.3/OG0000050.2/OG0000050.4/OG0000280.1/OG0000280.2/OG0000280.4/OG0000280.3/OG0000406.1/OG0000406.3/OG0000406.2/OG0003754.1</t>
  </si>
  <si>
    <t>OG0000050.7/OG0000050.8/OG0000050.1/OG0000050.6/OG0000050.10/OG0000050.5/OG0000050.11/OG0000050.9/OG0000050.3/OG0000050.2/OG0000050.4/OG0000280.1/OG0000280.2/OG0000280.4/OG0000280.3/OG0000406.1/OG0000406.3/OG0000406.2</t>
  </si>
  <si>
    <t>OG0003754.1</t>
  </si>
  <si>
    <t>OG0005081.1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</si>
  <si>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0000076.4/OG0000076.7/OG0000076.9/OG0000076.3/OG0000076.5/OG0000076.6/OG0000076.10/OG0000076.1/OG0000076.8/OG0000076.2/OG0000114.2/OG0000114.1/OG0000114.3/OG0000114.5/OG0000114.4/OG0000126.3/OG0000126.2/OG0000126.8/OG0000126.6/OG0000126.5/OG0000126.1/OG0000126.4/OG0000126.7/OG0000130.5/OG0000130.4/OG0000130.7/OG0000130.6/OG0000130.3/OG0000130.2/OG0000130.1/OG0000133.3/OG0000133.1/OG0000133.4/OG0000133.2/OG0000140.1/OG0000140.4/OG0000140.2/OG0000140.3/OG0000140.5/OG0000140.6/OG0000140.7/OG0000148.3/OG0000148.6/OG0000148.5/OG0000148.2/OG0000148.4/OG0000148.1/OG0000159.7/OG0000159.2/OG0000159.6/OG0000159.5/OG0000159.1/OG0000159.4/OG0000159.3/OG0000168.1/OG0000168.4/OG0000168.2/OG0000168.3/OG0000168.5/OG0000178.3/OG0000178.6/OG0000178.4/OG0000178.5/OG0000178.1/OG0000178.2/OG0000180.6/OG0000180.4/OG0000180.3/OG0000180.2/OG0000180.5/OG0000180.1/OG0000187.6/OG0000187.5/OG0000187.4/OG0000187.3/OG0000187.1/OG0000187.2/OG0000200.4/OG0000200.5/OG0000200.2/OG0000200.6/OG0000200.3/OG0000200.1/OG0000208.2/OG0000208.1/OG0000208.4/OG0000208.3/OG0000224.5/OG0000224.3/OG0000224.4/OG0000224.2/OG0000224.1/OG0000224.6/OG0000257.3/OG0000257.1/OG0000257.2/OG0000273.1/OG0000273.5/OG0000273.4/OG0000273.2/OG0000273.3/OG0000283.4/OG0000283.3/OG0000283.1/OG0000283.2/OG0000299.2/OG0000299.4/OG0000299.3/OG0000299.1/OG0000311.2/OG0000311.3/OG0000311.1/OG0000311.4/OG0000320.4/OG0000320.3/OG0000320.2/OG0000320.1/OG0000320.5/OG0000322.1/OG0000322.2/OG0000322.4/OG0000322.3/OG0000334.3/OG0000334.1/OG0000334.4/OG0000334.2/OG0000339.3/OG0000339.2/OG0000339.4/OG0000339.1/OG0000351.4/OG0000351.3/OG0000351.1/OG0000351.2/OG0000353.1/OG0000353.4/OG0000353.3/OG0000353.2/OG0000356.4/OG0000356.1/OG0000356.2/OG0000356.3/OG0000375.4/OG0000375.3/OG0000375.2/OG0000375.1/OG0000386.3/OG0000386.1/OG0000386.4/OG0000386.2/OG0000400.4/OG0000400.1/OG0000400.3/OG0000400.2/OG0000403.2/OG0000403.1/OG0000406.1/OG0000406.3/OG0000406.2/OG0000416.1/OG0000416.4/OG0000416.2/OG0000416.3/OG0000418.4/OG0000418.3/OG0000418.2/OG0000418.1/OG0000419.4/OG0000419.3/OG0000419.2/OG0000419.1/OG0000426.3/OG0000426.1/OG0000426.2/OG0000484.2/OG0000484.1/OG0000484.3/OG0000501.1/OG0000507.1/OG0000507.2/OG0000520.2/OG0000520.3/OG0000520.1/OG0000521.2/OG0000521.1/OG0000521.3/OG0000523.2/OG0000523.3/OG0000523.1/OG0000539.2/OG0000539.1/OG0000539.3/OG0000555.1/OG0000555.2/OG0000555.3/OG0000567.1/OG0000567.3/OG0000567.2/OG0000569.1/OG0000569.4/OG0000569.3/OG0000569.2/OG0000608.1/OG0000608.2/OG0000614.3/OG0000614.2/OG0000614.1/OG0000617.1/OG0000617.2/OG0000617.3/OG0000634.3/OG0000634.1/OG0000634.2/OG0000635.1/OG0000635.2/OG0000696.1/OG0000696.2/OG0000696.3/OG0000704.2/OG0000704.1/OG0000704.3/OG0000707.1/OG0000707.3/OG0000707.2/OG0000709.3/OG0000709.1/OG0000709.2/OG0000729.2/OG0000729.1/OG0000762.3/OG0000762.1/OG0000762.2/OG0000785.1/OG0000785.2/OG0000793.1/OG0000793.2/OG0000827.1/OG0000827.2/OG0000832.1/OG0000832.3/OG0000832.2/OG0000858.1/OG0000858.2/OG0000858.3/OG0000868.2/OG0000868.1/OG0000868.3/OG0000881.2/OG0000881.3/OG0000881.1/OG0000889.2/OG0000889.1/OG0000892.1/OG0000892.2/OG0000911.2/OG0000911.1/OG0000917.2/OG0000917.1/OG0000918.2/OG0000918.3/OG0000918.1/OG0000919.2/OG0000919.1/OG0000947.1/OG0000947.2/OG0000999.2/OG0000999.1/OG0001003.1/OG0001003.2/OG0001006.1/OG0001006.2/OG0001149.1/OG0001149.2/OG0001157.2/OG0001157.1/OG0001162.1/OG0001162.2/OG0001163.2/OG0001163.1/OG0001169.2/OG0001169.1/OG0001211.2/OG0001211.1/OG0001214.2/OG0001214.1/OG0001227.2/OG0001227.1/OG0001248.1/OG0001248.2/OG0001262.2/OG0001262.1/OG0001271.2/OG0001271.1/OG0001305.2/OG0001305.1/OG0001313.2/OG0001313.1/OG0001393.1/OG0001393.2/OG0001408.1/OG0001408.2/OG0001416.1/OG0001416.2/OG0001440.1/OG0001440.2/OG0001461.1/OG0001461.2/OG0001466.2/OG0001466.1/OG0001504.1/OG0001504.2/OG0001505.2/OG0001505.1/OG0001527.2/OG0001527.1/OG0001543.2/OG0001543.1/OG0001559.2/OG0001559.1/OG0001607.2/OG0001607.1/OG0001610.1/OG0001670.2/OG0001670.1/OG0001692.2/OG0001692.1/OG0001697.2/OG0001697.1/OG0001713.1/OG0001718.1/OG0001719.1/OG0001772.2/OG0001772.1/OG0001779.1/OG0001780.1/OG0001780.2/OG0001782.1/OG0001782.2/OG0001834.1/OG0001867.1/OG0001923.1/OG0001923.2/OG0001932.1/OG0001932.2/OG0001935.1/OG0001944.1/OG0001945.1/OG0001945.2/OG0001956.1/OG0001965.1/OG0001991.1/OG0002033.1/OG0002074.2/OG0002074.1/OG0002077.2/OG0002077.1/OG0002113.1/OG0002149.2/OG0002149.1/OG0002152.1/OG0002152.2/OG0002161.1/OG0002161.2/OG0002265.1/OG0002265.2/OG0002277.2/OG0002277.1/OG0002284.1/OG0002298.1/OG0002342.1/OG0002342.2/OG0002351.1/OG0002359.1/OG0002367.1/OG0002367.2/OG0002380.1/OG0002381.2/OG0002381.1/OG0002394.2/OG0002394.1/OG0002395.1/OG0002469.1/OG0002481.1/OG0002557.2/OG0002557.1/OG0002569.1/OG0002578.1/OG0002605.1/OG0002605.2/OG0002620.1/OG0002655.2/OG0002655.1/OG0002667.1/OG0002786.1/OG0002822.1/OG0002875.1/OG0002885.1/OG0002890.1/OG0002890.2/OG0002915.1/OG0002920.1/OG0002926.1/OG0002931.1/OG0002934.1/OG0002947.2/OG0002947.1/OG0002956.1/OG0002956.2/OG0002969.1/OG0002974.1/OG0003033.1/OG0003061.1/OG0003088.1/OG0003090.1/OG0003091.1/OG0003111.1/OG0003112.1/OG0003113.1/OG0003134.1/OG0003137.1/OG0003142.1/OG0003145.1/OG0003163.1/OG0003259.1/OG0003262.1/OG0003266.2/OG0003266.1/OG0003273.1/OG0003276.1/OG0003278.1/OG0003280.1/OG0003295.1/OG0003309.1/OG0003316.1/OG0003316.2/OG0003336.1/OG0003345.1/OG0003400.1/OG0003422.1/OG0003423.1/OG0003427.1/OG0003536.1/OG0003547.1/OG0003551.1/OG0003567.1/OG0003573.1/OG0003575.1/OG0003579.1/OG0003591.1/OG0003663.1/OG0003695.1/OG0003724.1/OG0003734.1/OG0003753.1/OG0003791.1/OG0003793.1/OG0003819.1/OG0003822.1/OG0003835.1/OG0004028.1/OG0004059.1/OG0004066.1/OG0004073.1/OG0004088.1/OG0004127.1/OG0004135.1/OG0004149.1/OG0004152.1/OG0004283.1/OG0004284.1/OG0004301.1/OG0004315.1/OG0004333.1/OG0004341.1/OG0004428.1/OG0004458.1/OG0004471.1/OG0004563.1/OG0004568.1/OG0004574.1/OG0004610.1/OG0004628.1/OG0004632.1/OG0004673.1/OG0004693.1/OG0004720.1/OG0004724.1/OG0004726.1/OG0004975.1/OG0004981.1/OG0005002.1/OG0005007.1/OG0005035.1/OG0005074.1/OG0005080.1/OG0005083.1/OG0005099.1/OG0005100.1/OG0005116.1/OG0005137.1/OG0005339.1/OG0005445.1/OG0005483.1/OG0005489.1/OG0005491.1/OG0005541.1/OG0005580.1/OG0005583.1/OG0005656.1/OG0005786.1/OG0005862.1/OG0005902.1/OG0005913.1/OG0005950.1/OG0005966.1/OG0005993.1/OG0006181.1/OG0006221.1/OG0006269.1/OG0006293.1/OG0006350.1/OG0006413.1/OG0006415.1/OG0006440.1/OG0006481.1/OG0006517.1/OG0006626.1/OG0006697.1/OG0006706.1/OG0006765.1/OG0006958.1/OG0007157.1/OG0007319.1/OG0007354.1/OG0007364.1/OG0007600.1/OG0008363.1</t>
  </si>
  <si>
    <t>OG0000411.1/OG0000411.2/OG0001215.1/OG0001215.2/OG0001398.1/OG0001576.2/OG0001576.1/OG0002830.1/OG0002905.1/OG0003207.1/OG0003286.1/OG0003350.1/OG0003447.1/OG0003454.1/OG0004031.1/OG0005706.1/OG0006989.1/OG0007247.1/OG0007366.1/OG0007609.1/OG0007786.1</t>
  </si>
  <si>
    <t>OG0001362.2/OG0001362.1/OG0002145.1/OG0002353.1/OG0002480.1/OG0002616.1/OG0002660.1/OG0003294.1/OG0003294.2/OG0003339.1/OG0003542.1/OG0003668.1/OG0003735.1/OG0003797.1/OG0003850.1/OG0003998.1/OG0004114.1/OG0004476.1/OG0004681.1/OG0004688.1/OG0004941.1/OG0005093.1/OG0005143.1/OG0005441.1/OG0005462.1/OG0005480.1/OG0005534.1/OG0006022.1/OG0006627.1/OG0006786.1/OG0006803.1/OG0006855.1/OG0007234.1/OG0007236.1/OG0007327.1/OG0007586.1/OG0007639.1/OG0007747.1/OG0008022.1/OG0008180.1/OG0008188.1/OG0008221.1/OG0008526.1/OG0008751.1</t>
  </si>
  <si>
    <t>OG0000133.3/OG0000133.1/OG0000133.4/OG0000133.2/OG0000187.6/OG0000187.5/OG0000187.4/OG0000187.3/OG0000187.1/OG0000187.2/OG0000224.5/OG0000224.3/OG0000224.4/OG0000224.2/OG0000224.1/OG0000224.6/OG0000322.1/OG0000322.2/OG0000322.4/OG0000322.3/OG0000334.3/OG0000334.1/OG0000334.4/OG0000334.2/OG0000351.4/OG0000351.3/OG0000351.1/OG0000351.2/OG0000375.4/OG0000375.3/OG0000375.2/OG0000375.1/OG0000419.4/OG0000419.3/OG0000419.2/OG0000419.1/OG0000484.2/OG0000484.1/OG0000484.3/OG0000501.1/OG0000567.1/OG0000567.3/OG0000567.2/OG0000608.1/OG0000608.2/OG0000704.2/OG0000704.1/OG0000704.3/OG0000707.1/OG0000707.3/OG0000707.2/OG0000917.2/OG0000917.1/OG0000918.2/OG0000918.3/OG0000918.1/OG0001271.2/OG0001271.1/OG0001607.2/OG0001607.1/OG0001692.2/OG0001692.1/OG0001713.1/OG0001782.1/OG0001782.2/OG0001834.1/OG0001935.1/OG0001945.1/OG0001945.2/OG0002033.1/OG0002113.1/OG0002161.1/OG0002161.2/OG0002298.1/OG0002342.1/OG0002342.2/OG0002381.2/OG0002381.1/OG0002395.1/OG0002469.1/OG0002557.2/OG0002557.1/OG0002569.1/OG0002655.2/OG0002655.1/OG0002786.1/OG0002934.1/OG0002947.2/OG0002947.1/OG0003111.1/OG0003145.1/OG0003259.1/OG0003262.1/OG0003273.1/OG0003295.1/OG0003345.1/OG0003423.1/OG0003567.1/OG0004088.1/OG0004127.1/OG0004135.1/OG0004283.1/OG0004333.1/OG0004341.1/OG0004471.1/OG0004568.1/OG0004628.1/OG0005035.1/OG0005080.1/OG0005491.1/OG0005541.1/OG0005786.1/OG0005913.1/OG0005950.1/OG0006221.1/OG0006440.1/OG0006481.1/OG0006765.1/OG0007157.1/OG0007319.1/OG0007354.1</t>
  </si>
  <si>
    <t>OG0000411.1/OG0000411.2/OG0001398.1/OG0003454.1/OG0004031.1/OG0007247.1</t>
  </si>
  <si>
    <t>OG0002353.1/OG0003542.1/OG0003735.1/OG0003797.1/OG0004688.1/OG0005143.1/OG0005462.1/OG0005480.1/OG0007234.1/OG0007236.1/OG0008188.1</t>
  </si>
  <si>
    <t>OG0002584.1/OG0002584.2/OG0003564.1/OG0004029.1/OG0006340.1</t>
  </si>
  <si>
    <t>OG0002628.2/OG0002628.1/OG0007360.1</t>
  </si>
  <si>
    <t>OG0004733.1/OG0007336.1/OG0009130.1</t>
  </si>
  <si>
    <t>OG0000083.8/OG0000083.1/OG0000083.3/OG0000083.5/OG0000083.6/OG0000083.4/OG0000083.2/OG0000083.7/OG0000316.4/OG0000316.2/OG0000316.5/OG0000316.1/OG0000316.3/OG0000501.1/OG0000745.2/OG0000745.1/OG0000745.3/OG0000886.1/OG0000886.3/OG0000886.2/OG0000971.1/OG0000971.2/OG0000971.3/OG0001157.2/OG0001157.1/OG0001193.1/OG0001193.2/OG0001212.2/OG0001212.1/OG0001397.1/OG0001397.2/OG0001648.2/OG0001648.1/OG0001702.2/OG0001702.1/OG0001782.1/OG0001782.2/OG0001856.2/OG0001856.1/OG0001870.2/OG0001870.1/OG0001963.1/OG0001963.2/OG0002298.1/OG0002341.1/OG0002381.2/OG0002381.1/OG0002491.1/OG0002934.1/OG0003088.1/OG0003154.1/OG0003831.1/OG0004106.1/OG0004397.1/OG0004407.1/OG0004664.1/OG0004933.1/OG0005016.1/OG0005081.1/OG0005099.1/OG0005270.1/OG0005519.1/OG0005711.1/OG0006286.1/OG0006338.1/OG0006415.1/OG0007090.1</t>
  </si>
  <si>
    <t>OG0001157.2/OG0001157.1/OG0001212.2/OG0001212.1</t>
  </si>
  <si>
    <t>OG0002875.1</t>
  </si>
  <si>
    <t>OG0000054.3/OG0000054.7/OG0000054.6/OG0000054.4/OG0000054.2/OG0000054.1/OG0000054.5/OG0002790.1</t>
  </si>
  <si>
    <t>OG0000828.1/OG0000828.2/OG0003774.1/OG0005871.1</t>
  </si>
  <si>
    <t>OG0000247.4/OG0000247.5/OG0000247.1/OG0000247.3/OG0000247.2/OG0000484.2/OG0000484.1/OG0000484.3</t>
  </si>
  <si>
    <t>OG0000484.2/OG0000484.1/OG0000484.3/OG0001932.1/OG0001932.2/OG0003867.1</t>
  </si>
  <si>
    <t>OG0003867.1</t>
  </si>
  <si>
    <t>OG0000484.2/OG0000484.1/OG0000484.3/OG0003867.1</t>
  </si>
  <si>
    <t>OG0002353.1/OG0003459.1/OG0003509.1/OG0003668.1/OG0003797.1/OG0004712.1/OG0004941.1/OG0005444.1/OG0006598.1/OG0006720.1/OG0007586.1/OG0008022.1/OG0008751.1/OG0011448.1</t>
  </si>
  <si>
    <t>OG0000512.1/OG0000512.8/OG0000512.3/OG0000512.7/OG0000512.9/OG0000512.5/OG0000512.6/OG0000512.4/OG0000512.2/OG0002231.1/OG0002231.2/OG0003286.1/OG0003474.1/OG0004058.1/OG0004117.2/OG0004117.1/OG0004442.1/OG0005794.1/OG0006049.1/OG0006476.1/OG0006834.1/OG0009366.2/OG0009366.1</t>
  </si>
  <si>
    <t>OG0000121.5/OG0000121.1/OG0000121.2/OG0000121.3/OG0000121.4/OG0000121.6/OG0000121.8/OG0000121.7/OG0000131.4/OG0000131.6/OG0000131.2/OG0000131.1/OG0000131.3/OG0000131.5/OG0000131.7/OG0000155.5/OG0000155.4/OG0000155.3/OG0000155.1/OG0000155.6/OG0000155.2/OG0000187.6/OG0000187.5/OG0000187.4/OG0000187.3/OG0000187.1/OG0000187.2/OG0000188.4/OG0000188.3/OG0000188.1/OG0000188.2/OG0000200.4/OG0000200.5/OG0000200.2/OG0000200.6/OG0000200.3/OG0000200.1/OG0000208.2/OG0000208.1/OG0000208.4/OG0000208.3/OG0000218.4/OG0000218.2/OG0000218.1/OG0000218.3/OG0000218.5/OG0000257.3/OG0000257.1/OG0000257.2/OG0000400.4/OG0000400.1/OG0000400.3/OG0000400.2/OG0000418.4/OG0000418.3/OG0000418.2/OG0000418.1/OG0000424.2/OG0000424.1/OG0000448.2/OG0000448.4/OG0000448.1/OG0000448.3/OG0000614.3/OG0000614.2/OG0000614.1/OG0000771.3/OG0000771.2/OG0000771.1/OG0000794.1/OG0000794.2/OG0000828.1/OG0000828.2/OG0000889.2/OG0000889.1/OG0001030.3/OG0001030.2/OG0001030.1/OG0001153.2/OG0001153.1/OG0001229.3/OG0001229.1/OG0001229.2/OG0001263.1/OG0001263.2/OG0001327.2/OG0001327.1/OG0001465.1/OG0001465.2/OG0001510.2/OG0001510.1/OG0001528.2/OG0001528.1/OG0001583.2/OG0001583.1/OG0001787.1/OG0001787.2/OG0001944.1/OG0002077.2/OG0002077.1/OG0002161.1/OG0002161.2/OG0002205.1/OG0002208.1/OG0002208.2/OG0002265.1/OG0002265.2/OG0002379.1/OG0002379.2/OG0002380.1/OG0002451.1/OG0002451.2/OG0002578.1/OG0002585.1/OG0002655.2/OG0002655.1/OG0002667.1/OG0002786.1/OG0002806.1/OG0002806.2/OG0002923.1/OG0002947.2/OG0002947.1/OG0002969.1/OG0003058.1/OG0003107.1/OG0003156.1/OG0003163.1/OG0003275.1/OG0003275.2/OG0003285.1/OG0003316.1/OG0003316.2/OG0003324.1/OG0003336.1/OG0003344.1/OG0003389.1/OG0003428.1/OG0003463.1/OG0003468.1/OG0003548.1/OG0003567.1/OG0003573.1/OG0003655.1/OG0003655.2/OG0003689.1/OG0003740.1/OG0003817.1/OG0003822.1/OG0003849.1/OG0003856.1/OG0003943.1/OG0004028.1/OG0004056.1/OG0004073.1/OG0004077.1/OG0004105.1/OG0004120.1/OG0004127.1/OG0004149.1/OG0004284.1/OG0004310.1/OG0004313.1/OG0004318.1/OG0004384.1/OG0004568.1/OG0004574.1/OG0004590.1/OG0004610.1/OG0004693.1/OG0004981.1/OG0005277.1/OG0005341.1/OG0005350.1/OG0005359.1/OG0005387.1/OG0005477.1/OG0005483.1/OG0005509.1/OG0005584.1/OG0005585.1/OG0005770.1/OG0005816.1/OG0005871.1/OG0005902.1/OG0005918.1/OG0005993.1/OG0006011.1/OG0006013.1/OG0006032.1/OG0006056.1/OG0006240.1/OG0006284.1/OG0006293.1/OG0006315.1/OG0006357.1/OG0006754.1/OG0006927.1/OG0006959.1/OG0007727.1/OG0007811.1/OG0008012.1/OG0008363.1/OG0009072.1</t>
  </si>
  <si>
    <t>OG0000375.4/OG0000375.3/OG0000375.2/OG0000375.1/OG0000404.1/OG0000404.2/OG0000404.3/OG0000404.4/OG0000501.1/OG0001466.2/OG0001466.1/OG0003698.1/OG0004720.1</t>
  </si>
  <si>
    <t>OG0002830.1/OG0004161.1/OG0006225.1/OG0010101.1</t>
  </si>
  <si>
    <t>OG0003415.1/OG0003542.1/OG0005295.1/OG0005534.1/OG0006227.1/OG0006512.1/OG0008034.1/OG0009049.1/OG0009359.1</t>
  </si>
  <si>
    <t>OG0000054.3/OG0000054.7/OG0000054.6/OG0000054.4/OG0000054.2/OG0000054.1/OG0000054.5/OG0000126.3/OG0000126.2/OG0000126.8/OG0000126.6/OG0000126.5/OG0000126.1/OG0000126.4/OG0000126.7/OG0000172.3/OG0000172.4/OG0000172.2/OG0000172.1/OG0000265.3/OG0000265.1/OG0000265.2/OG0000265.4/OG0000265.5/OG0000273.1/OG0000273.5/OG0000273.4/OG0000273.2/OG0000273.3/OG0000299.2/OG0000299.4/OG0000299.3/OG0000299.1/OG0000373.2/OG0000373.1/OG0000373.3/OG0000373.4/OG0000375.4/OG0000375.3/OG0000375.2/OG0000375.1/OG0000391.4/OG0000391.3/OG0000391.1/OG0000391.2/OG0000404.1/OG0000404.2/OG0000404.3/OG0000404.4/OG0000416.1/OG0000416.4/OG0000416.2/OG0000416.3/OG0000449.3/OG0000449.1/OG0000449.2/OG0000501.1/OG0000608.1/OG0000608.2/OG0000635.1/OG0000635.2/OG0000833.2/OG0000833.1/OG0000917.2/OG0000917.1/OG0001026.1/OG0001026.2/OG0001032.2/OG0001032.1/OG0001118.1/OG0001118.2/OG0001155.2/OG0001155.1/OG0001157.2/OG0001157.1/OG0001203.2/OG0001203.1/OG0001241.1/OG0001241.2/OG0001466.2/OG0001466.1/OG0001680.1/OG0001680.2/OG0001753.1/OG0001753.2/OG0001769.2/OG0001769.1/OG0001780.1/OG0001780.2/OG0001942.1/OG0001942.2/OG0002178.1/OG0002178.2/OG0002180.1/OG0002295.1/OG0002351.1/OG0002503.1/OG0002585.1/OG0002630.1/OG0002630.2/OG0002772.1/OG0002778.2/OG0002778.1/OG0002790.1/OG0002870.1/OG0002876.1/OG0002885.1/OG0003026.1/OG0003145.1/OG0003280.1/OG0003323.1/OG0003327.1/OG0003698.1/OG0003818.1/OG0004066.1/OG0004152.1/OG0004315.1/OG0004791.1/OG0004990.1/OG0005007.1/OG0005072.1/OG0005114.1/OG0005387.1/OG0005491.1/OG0005501.1/OG0005565.1/OG0006248.1/OG0006258.1/OG0006320.1/OG0006340.1/OG0006413.1/OG0006641.1/OG0006867.1/OG0007085.1/OG0008542.1</t>
  </si>
  <si>
    <t>OG0001057.1/OG0001057.2/OG0002738.1/OG0002738.2/OG0003301.2/OG0003301.1</t>
  </si>
  <si>
    <t>OG0000613.1/OG0000613.3/OG0000613.2/OG0000756.1/OG0001640.1/OG0001640.2/OG0001814.1/OG0001814.2/OG0003584.1/OG0003750.1/OG0004044.1/OG0004618.1/OG0006901.1</t>
  </si>
  <si>
    <t>OG0007305.1</t>
  </si>
  <si>
    <t>OG0000170.2/OG0000170.4/OG0000170.1/OG0000170.3/OG0000208.2/OG0000208.1/OG0000208.4/OG0000208.3/OG0000320.4/OG0000320.3/OG0000320.2/OG0000320.1/OG0000320.5/OG0000404.1/OG0000404.2/OG0000404.3/OG0000404.4/OG0000541.1/OG0000541.2/OG0000541.3/OG0000781.2/OG0000781.1/OG0001149.1/OG0001149.2/OG0001169.2/OG0001169.1/OG0001274.1/OG0001274.2/OG0001313.2/OG0001313.1/OG0001363.1/OG0001363.2/OG0001397.1/OG0001397.2/OG0002225.2/OG0002225.1/OG0002241.1/OG0002241.2/OG0002778.2/OG0002778.1/OG0002875.1/OG0002899.1/OG0003849.1/OG0004127.1/OG0004305.1/OG0004574.1/OG0004793.1/OG0004895.1/OG0004990.1/OG0005278.1/OG0005319.1/OG0005583.1/OG0005724.1/OG0006293.1/OG0006429.1/OG0006889.1/OG0009072.1</t>
  </si>
  <si>
    <t>OG0002169.2/OG0002169.1/OG0004054.1/OG0004214.1/OG0004282.1/OG0004312.1/OG0004401.1/OG0004911.1/OG0006772.1/OG0006951.1/OG0008170.1/OG0008180.1</t>
  </si>
  <si>
    <t>OG0000170.2/OG0000170.4/OG0000170.1/OG0000170.3/OG0001169.2/OG0001169.1/OG0004895.1/OG0005278.1/OG0005724.1</t>
  </si>
  <si>
    <t>OG0001398.1/OG0001758.1/OG0002628.2/OG0002628.1/OG0002658.1/OG0002817.2/OG0002817.1/OG0002830.1/OG0002905.1/OG0003447.1/OG0003454.1/OG0003959.1/OG0004302.1/OG0005518.1/OG0005810.1/OG0006225.1/OG0006392.1/OG0007366.1/OG0007609.1/OG0008466.1/OG0008563.1/OG0009738.1</t>
  </si>
  <si>
    <t>OG0001609.1/OG0001940.1/OG0001966.2/OG0001966.1/OG0001974.1/OG0002032.1/OG0002032.2/OG0002073.1/OG0002073.2/OG0002145.1/OG0002282.1/OG0002353.1/OG0002444.1/OG0002646.1/OG0003077.2/OG0003077.1/OG0003238.1/OG0003335.1/OG0003415.1/OG0003508.1/OG0003542.1/OG0003578.1/OG0003681.1/OG0003735.1/OG0003998.1/OG0004040.1/OG0004052.1/OG0004096.1/OG0004390.1/OG0004401.1/OG0004688.1/OG0005288.1/OG0005295.1/OG0005534.1/OG0005582.1/OG0005703.1/OG0005784.1/OG0006227.1/OG0006270.1/OG0006467.1/OG0006475.1/OG0006512.1/OG0006771.1/OG0007336.1/OG0007747.1/OG0008034.1/OG0008043.1/OG0008491.1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</si>
  <si>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0000071.1/OG0000071.5/OG0000071.11/OG0000071.7/OG0000071.9/OG0000071.2/OG0000071.6/OG0000071.10/OG0000071.3/OG0000071.8/OG0000071.4/OG0000074.1/OG0000074.8/OG0000074.3/OG0000074.2/OG0000074.6/OG0000074.5/OG0000074.7/OG0000074.4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0000144.8/OG0000144.6/OG0000144.1/OG0000144.7/OG0000144.5/OG0000144.4/OG0000144.3/OG0000144.2/OG0000148.3/OG0000148.6/OG0000148.5/OG0000148.2/OG0000148.4/OG0000148.1/OG0000168.1/OG0000168.4/OG0000168.2/OG0000168.3/OG0000168.5/OG0000172.3/OG0000172.4/OG0000172.2/OG0000172.1/OG0000176.4/OG0000176.3/OG0000176.1/OG0000176.7/OG0000176.2/OG0000176.5/OG0000176.6/OG0000181.3/OG0000181.5/OG0000181.1/OG0000181.2/OG0000181.4/OG0000187.6/OG0000187.5/OG0000187.4/OG0000187.3/OG0000187.1/OG0000187.2/OG0000200.4/OG0000200.5/OG0000200.2/OG0000200.6/OG0000200.3/OG0000200.1/OG0000222.2/OG0000222.1/OG0000222.4/OG0000222.5/OG0000222.3/OG0000247.4/OG0000247.5/OG0000247.1/OG0000247.3/OG0000247.2/OG0000267.4/OG0000267.1/OG0000267.2/OG0000267.5/OG0000267.3/OG0000269.4/OG0000269.2/OG0000269.3/OG0000269.1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0000331.1/OG0000331.3/OG0000331.2/OG0000331.4/OG0000344.3/OG0000344.1/OG0000344.4/OG0000344.2/OG0000356.4/OG0000356.1/OG0000356.2/OG0000356.3/OG0000359.1/OG0000359.4/OG0000359.3/OG0000359.2/OG0000373.2/OG0000373.1/OG0000373.3/OG0000373.4/OG0000375.4/OG0000375.3/OG0000375.2/OG0000375.1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0000433.3/OG0000433.2/OG0000433.1/OG0000445.2/OG0000445.3/OG0000445.1/OG0000449.3/OG0000449.1/OG0000449.2/OG0000478.2/OG0000478.1/OG0000478.3/OG0000480.3/OG0000480.1/OG0000480.2/OG0000484.2/OG0000484.1/OG0000484.3/OG0000485.1/OG0000485.3/OG0000485.2/OG0000492.1/OG0000492.3/OG0000492.2/OG0000502.2/OG0000502.1/OG0000502.3/OG0000507.1/OG0000507.2/OG0000520.2/OG0000520.3/OG0000520.1/OG0000523.2/OG0000523.3/OG0000523.1/OG0000525.3/OG0000525.1/OG0000525.2/OG0000540.3/OG0000540.4/OG0000540.2/OG0000540.1/OG0000549.2/OG0000549.1/OG0000559.3/OG0000559.2/OG0000559.1/OG0000567.1/OG0000567.3/OG0000567.2/OG0000571.3/OG0000571.1/OG0000571.2/OG0000582.3/OG0000582.1/OG0000582.2/OG0000590.2/OG0000590.1/OG0000590.3/OG0000608.1/OG0000608.2/OG0000613.1/OG0000613.3/OG0000613.2/OG0000617.1/OG0000617.2/OG0000617.3/OG0000618.2/OG0000618.1/OG0000618.3/OG0000632.1/OG0000632.2/OG0000635.1/OG0000635.2/OG0000636.3/OG0000636.1/OG0000636.2/OG0000666.3/OG0000666.2/OG0000666.1/OG0000667.1/OG0000667.3/OG0000667.2/OG0000670.2/OG0000670.1/OG0000671.3/OG0000671.1/OG0000671.2/OG0000672.2/OG0000672.1/OG0000696.1/OG0000696.2/OG0000696.3/OG0000707.1/OG0000707.3/OG0000707.2/OG0000709.3/OG0000709.1/OG0000709.2/OG0000710.3/OG0000710.1/OG0000710.2/OG0000712.1/OG0000712.2/OG0000737.1/OG0000737.3/OG0000737.2/OG0000744.1/OG0000744.2/OG0000745.2/OG0000745.1/OG0000745.3/OG0000764.1/OG0000764.2/OG0000764.3/OG0000772.1/OG0000772.2/OG0000785.1/OG0000785.2/OG0000789.1/OG0000789.2/OG0000805.3/OG0000805.2/OG0000805.1/OG0000811.2/OG0000811.3/OG0000811.1/OG0000812.1/OG0000812.2/OG0000812.3/OG0000815.1/OG0000815.2/OG0000831.2/OG0000831.1/OG0000832.1/OG0000832.3/OG0000832.2/OG0000833.2/OG0000833.1/OG0000858.1/OG0000858.2/OG0000858.3/OG0000870.3/OG0000870.1/OG0000870.2/OG0000880.2/OG0000880.1/OG0000886.1/OG0000886.3/OG0000886.2/OG0000892.1/OG0000892.2/OG0000897.2/OG0000897.1/OG0000918.2/OG0000918.3/OG0000918.1/OG0000935.2/OG0000935.1/OG0000938.1/OG0000938.3/OG0000938.2/OG0000947.1/OG0000947.2/OG0000953.1/OG0000953.2/OG0000974.1/OG0000974.2/OG0000976.1/OG0000976.2/OG0000995.1/OG0000995.2/OG0001006.1/OG0001006.2/OG0001026.1/OG0001026.2/OG0001029.2/OG0001029.1/OG0001032.2/OG0001032.1/OG0001033.2/OG0001033.1/OG0001050.2/OG0001050.1/OG0001077.2/OG0001077.1/OG0001081.2/OG0001081.1/OG0001111.1/OG0001111.2/OG0001118.1/OG0001118.2/OG0001157.2/OG0001157.1/OG0001161.1/OG0001161.2/OG0001162.1/OG0001162.2/OG0001166.2/OG0001166.1/OG0001169.2/OG0001169.1/OG0001170.2/OG0001170.1/OG0001175.2/OG0001175.1/OG0001203.2/OG0001203.1/OG0001225.2/OG0001225.1/OG0001245.2/OG0001245.1/OG0001254.2/OG0001254.1/OG0001262.2/OG0001262.1/OG0001271.2/OG0001271.1/OG0001275.2/OG0001275.1/OG0001305.2/OG0001305.1/OG0001342.2/OG0001342.1/OG0001365.2/OG0001365.1/OG0001368.2/OG0001368.1/OG0001395.2/OG0001395.1/OG0001408.1/OG0001408.2/OG0001415.2/OG0001415.1/OG0001450.1/OG0001450.2/OG0001466.2/OG0001466.1/OG0001504.1/OG0001504.2/OG0001505.2/OG0001505.1/OG0001510.2/OG0001510.1/OG0001512.1/OG0001512.2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0001631.2/OG0001631.1/OG0001634.2/OG0001634.1/OG0001640.1/OG0001640.2/OG0001641.1/OG0001641.2/OG0001661.1/OG0001661.2/OG0001683.2/OG0001683.1/OG0001702.2/OG0001702.1/OG0001710.2/OG0001710.1/OG0001717.1/OG0001752.2/OG0001752.1/OG0001757.2/OG0001757.1/OG0001763.2/OG0001763.1/OG0001768.1/OG0001769.2/OG0001769.1/OG0001772.2/OG0001772.1/OG0001784.2/OG0001784.1/OG0001828.1/OG0001828.3/OG0001828.2/OG0001861.2/OG0001861.1/OG0001870.2/OG0001870.1/OG0001900.1/OG0001932.1/OG0001932.2/OG0001952.1/OG0001952.2/OG0001963.1/OG0001963.2/OG0001972.1/OG0001972.2/OG0001993.1/OG0001998.1/OG0002009.1/OG0002009.2/OG0002031.2/OG0002031.1/OG0002068.1/OG0002076.1/OG0002076.2/OG0002079.1/OG0002107.2/OG0002107.1/OG0002115.1/OG0002115.2/OG0002121.1/OG0002121.2/OG0002125.1/OG0002134.1/OG0002141.1/OG0002143.2/OG0002143.1/OG0002156.1/OG0002179.1/OG0002180.1/OG0002221.1/OG0002228.1/OG0002236.1/OG0002236.2/OG0002246.1/OG0002267.1/OG0002268.1/OG0002277.2/OG0002277.1/OG0002332.1/OG0002340.1/OG0002340.2/OG0002341.1/OG0002351.1/OG0002361.2/OG0002361.1/OG0002374.1/OG0002381.2/OG0002381.1/OG0002409.1/OG0002411.1/OG0002443.2/OG0002443.1/OG0002469.1/OG0002472.1/OG0002475.1/OG0002481.1/OG0002487.1/OG0002488.2/OG0002488.1/OG0002491.1/OG0002492.1/OG0002494.1/OG0002496.2/OG0002496.1/OG0002503.1/OG0002509.2/OG0002509.1/OG0002551.1/OG0002551.2/OG0002572.1/OG0002585.1/OG0002587.1/OG0002591.1/OG0002605.1/OG0002605.2/OG0002621.1/OG0002623.2/OG0002623.1/OG0002638.1/OG0002642.1/OG0002642.2/OG0002666.1/OG0002670.1/OG0002731.2/OG0002731.1/OG0002741.1/OG0002746.1/OG0002767.1/OG0002772.1/OG0002778.2/OG0002778.1/OG0002797.1/OG0002806.1/OG0002806.2/OG0002812.1/OG0002815.1/OG0002822.1/OG0002824.1/OG0002824.2/OG0002870.1/OG0002876.1/OG0002885.1/OG0002899.1/OG0002917.1/OG0002923.1/OG0003028.1/OG0003028.2/OG0003044.1/OG0003049.1/OG0003050.1/OG0003061.1/OG0003090.1/OG0003096.1/OG0003105.1/OG0003109.1/OG0003123.1/OG0003154.1/OG0003155.2/OG0003155.1/OG0003204.1/OG0003208.1/OG0003208.2/OG0003222.1/OG0003243.1/OG0003266.2/OG0003266.1/OG0003276.1/OG0003291.1/OG0003292.1/OG0003320.1/OG0003323.1/OG0003332.1/OG0003423.1/OG0003425.1/OG0003448.1/OG0003451.1/OG0003460.1/OG0003485.1/OG0003487.1/OG0003491.1/OG0003492.1/OG0003510.1/OG0003522.1/OG0003523.1/OG0003529.1/OG0003551.1/OG0003558.1/OG0003567.1/OG0003569.1/OG0003571.1/OG0003580.1/OG0003582.1/OG0003593.1/OG0003706.1/OG0003707.1/OG0003718.1/OG0003721.1/OG0003730.1/OG0003737.1/OG0003752.1/OG0003756.1/OG0003771.1/OG0003775.1/OG0003793.1/OG0003799.1/OG0003816.1/OG0003818.1/OG0003821.1/OG0003837.1/OG0003856.1/OG0003975.1/OG0003994.1/OG0004008.1/OG0004014.1/OG0004024.1/OG0004038.1/OG0004045.1/OG0004135.1/OG0004146.1/OG0004160.1/OG0004210.1/OG0004240.1/OG0004243.1/OG0004309.1/OG0004315.1/OG0004338.1/OG0004407.1/OG0004425.1/OG0004439.1/OG0004452.1/OG0004481.1/OG0004566.1/OG0004609.1/OG0004618.1/OG0004632.1/OG0004664.1/OG0004693.1/OG0004748.1/OG0004791.1/OG0004794.1/OG0004815.1/OG0004818.1/OG0005017.1/OG0005072.1/OG0005081.1/OG0005103.1/OG0005111.1/OG0005116.1/OG0005123.1/OG0005158.1/OG0005163.1/OG0005277.1/OG0005284.1/OG0005350.1/OG0005396.1/OG0005446.1/OG0005458.1/OG0005466.1/OG0005538.1/OG0005565.1/OG0005568.1/OG0005580.1/OG0005737.1/OG0005783.1/OG0005786.1/OG0005795.1/OG0005811.1/OG0005850.1/OG0005862.1/OG0005887.1/OG0005902.1/OG0005918.1/OG0005943.1/OG0005945.1/OG0006007.1/OG0006011.1/OG0006014.1/OG0006025.1/OG0006033.1/OG0006217.1/OG0006221.1/OG0006236.1/OG0006242.1/OG0006248.1/OG0006251.1/OG0006307.1/OG0006317.1/OG0006329.1/OG0006422.1/OG0006480.1/OG0006659.1/OG0006697.1/OG0006850.1/OG0006867.1/OG0006889.1/OG0006915.1/OG0006918.1/OG0006935.1/OG0007208.1/OG0008008.1/OG0008029.1/OG0009945.1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</si>
  <si>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0000176.4/OG0000176.3/OG0000176.1/OG0000176.7/OG0000176.2/OG0000176.5/OG0000176.6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0000359.1/OG0000359.4/OG0000359.3/OG0000359.2/OG0000375.4/OG0000375.3/OG0000375.2/OG0000375.1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0000523.2/OG0000523.3/OG0000523.1/OG0000540.3/OG0000540.4/OG0000540.2/OG0000540.1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0000671.3/OG0000671.1/OG0000671.2/OG0000707.1/OG0000707.3/OG0000707.2/OG0000709.3/OG0000709.1/OG0000709.2/OG0000710.3/OG0000710.1/OG0000710.2/OG0000712.1/OG0000712.2/OG0000737.1/OG0000737.3/OG0000737.2/OG0000744.1/OG0000744.2/OG0000745.2/OG0000745.1/OG0000745.3/OG0000772.1/OG0000772.2/OG0000785.1/OG0000785.2/OG0000789.1/OG0000789.2/OG0000805.3/OG0000805.2/OG0000805.1/OG0000831.2/OG0000831.1/OG0000832.1/OG0000832.3/OG0000832.2/OG0000833.2/OG0000833.1/OG0000870.3/OG0000870.1/OG0000870.2/OG0000880.2/OG0000880.1/OG0000886.1/OG0000886.3/OG0000886.2/OG0000892.1/OG0000892.2/OG0000897.2/OG0000897.1/OG0000935.2/OG0000935.1/OG0000947.1/OG0000947.2/OG0000953.1/OG0000953.2/OG0000974.1/OG0000974.2/OG0000976.1/OG0000976.2/OG0000995.1/OG0000995.2/OG0001006.1/OG0001006.2/OG0001029.2/OG0001029.1/OG0001033.2/OG0001033.1/OG0001050.2/OG0001050.1/OG0001081.2/OG0001081.1/OG0001111.1/OG0001111.2/OG0001157.2/OG0001157.1/OG0001161.1/OG0001161.2/OG0001162.1/OG0001162.2/OG0001166.2/OG0001166.1/OG0001169.2/OG0001169.1/OG0001170.2/OG0001170.1/OG0001175.2/OG0001175.1/OG0001225.2/OG0001225.1/OG0001245.2/OG0001245.1/OG0001254.2/OG0001254.1/OG0001262.2/OG0001262.1/OG0001271.2/OG0001271.1/OG0001275.2/OG0001275.1/OG0001305.2/OG0001305.1/OG0001342.2/OG0001342.1/OG0001368.2/OG0001368.1/OG0001395.2/OG0001395.1/OG0001408.1/OG0001408.2/OG0001415.2/OG0001415.1/OG0001450.1/OG0001450.2/OG0001504.1/OG0001504.2/OG0001510.2/OG0001510.1/OG0001512.1/OG0001512.2/OG0001543.2/OG0001543.1/OG0001554.2/OG0001554.1/OG0001558.2/OG0001558.1/OG0001559.2/OG0001559.1/OG0001597.1/OG0001597.2/OG0001599.1/OG0001599.2/OG0001607.2/OG0001607.1/OG0001613.2/OG0001613.1/OG0001620.1/OG0001622.1/OG0001623.2/OG0001623.1/OG0001624.1/OG0001624.2/OG0001634.2/OG0001634.1/OG0001640.1/OG0001640.2/OG0001641.1/OG0001641.2/OG0001683.2/OG0001683.1/OG0001702.2/OG0001702.1/OG0001710.2/OG0001710.1/OG0001752.2/OG0001752.1/OG0001768.1/OG0001772.2/OG0001772.1/OG0001828.1/OG0001828.3/OG0001828.2/OG0001870.2/OG0001870.1/OG0001900.1/OG0001932.1/OG0001932.2/OG0001963.1/OG0001963.2/OG0001993.1/OG0002009.1/OG0002009.2/OG0002068.1/OG0002107.2/OG0002107.1/OG0002115.1/OG0002115.2/OG0002121.1/OG0002121.2/OG0002134.1/OG0002141.1/OG0002143.2/OG0002143.1/OG0002221.1/OG0002228.1/OG0002236.1/OG0002236.2/OG0002246.1/OG0002267.1/OG0002268.1/OG0002277.2/OG0002277.1/OG0002332.1/OG0002340.1/OG0002340.2/OG0002341.1/OG0002351.1/OG0002374.1/OG0002409.1/OG0002411.1/OG0002443.2/OG0002443.1/OG0002472.1/OG0002475.1/OG0002481.1/OG0002487.1/OG0002488.2/OG0002488.1/OG0002491.1/OG0002492.1/OG0002503.1/OG0002509.2/OG0002509.1/OG0002572.1/OG0002587.1/OG0002591.1/OG0002605.1/OG0002605.2/OG0002621.1/OG0002623.2/OG0002623.1/OG0002638.1/OG0002666.1/OG0002670.1/OG0002731.2/OG0002731.1/OG0002741.1/OG0002746.1/OG0002767.1/OG0002772.1/OG0002797.1/OG0002806.1/OG0002806.2/OG0002812.1/OG0002822.1/OG0002824.1/OG0002824.2/OG0002876.1/OG0002885.1/OG0002899.1/OG0002917.1/OG0003049.1/OG0003050.1/OG0003090.1/OG0003096.1/OG0003105.1/OG0003109.1/OG0003123.1/OG0003154.1/OG0003155.2/OG0003155.1/OG0003222.1/OG0003276.1/OG0003323.1/OG0003423.1/OG0003425.1/OG0003451.1/OG0003460.1/OG0003485.1/OG0003487.1/OG0003491.1/OG0003522.1/OG0003523.1/OG0003558.1/OG0003571.1/OG0003718.1/OG0003721.1/OG0003730.1/OG0003752.1/OG0003775.1/OG0003793.1/OG0003799.1/OG0003816.1/OG0003821.1/OG0003975.1/OG0003994.1/OG0004014.1/OG0004038.1/OG0004135.1/OG0004160.1/OG0004240.1/OG0004243.1/OG0004309.1/OG0004315.1/OG0004407.1/OG0004425.1/OG0004439.1/OG0004452.1/OG0004481.1/OG0004609.1/OG0004618.1/OG0004664.1/OG0004748.1/OG0004794.1/OG0004818.1/OG0005017.1/OG0005072.1/OG0005116.1/OG0005123.1/OG0005158.1/OG0005284.1/OG0005446.1/OG0005466.1/OG0005538.1/OG0005565.1/OG0005568.1/OG0005580.1/OG0005737.1/OG0005783.1/OG0005795.1/OG0005811.1/OG0005887.1/OG0005918.1/OG0005943.1/OG0005945.1/OG0006007.1/OG0006011.1/OG0006033.1/OG0006217.1/OG0006221.1/OG0006236.1/OG0006242.1/OG0006248.1/OG0006251.1/OG0006307.1/OG0006329.1/OG0006422.1/OG0006480.1/OG0006659.1/OG0006889.1/OG0006915.1/OG0006935.1/OG0007208.1/OG0008029.1</t>
  </si>
  <si>
    <t>OG0001609.1/OG0001940.1/OG0001966.2/OG0001966.1/OG0002032.1/OG0002032.2/OG0002073.1/OG0002073.2/OG0002145.1/OG0002282.1/OG0002646.1/OG0003077.2/OG0003077.1/OG0003238.1/OG0003335.1/OG0003415.1/OG0003542.1/OG0003681.1/OG0003735.1/OG0003998.1/OG0004040.1/OG0004052.1/OG0004096.1/OG0004390.1/OG0004401.1/OG0004688.1/OG0005288.1/OG0005534.1/OG0005582.1/OG0005703.1/OG0006227.1/OG0006467.1/OG0006771.1/OG0008043.1/OG0010621.1</t>
  </si>
  <si>
    <t>OG0000377.1/OG0000377.3/OG0000377.2/OG0000512.1/OG0000512.8/OG0000512.3/OG0000512.7/OG0000512.9/OG0000512.5/OG0000512.6/OG0000512.4/OG0000512.2/OG0000816.2/OG0000816.1/OG0001626.1/OG0001626.2/OG0001632.1/OG0001795.2/OG0001795.1/OG0001839.1/OG0001839.2/OG0002001.2/OG0002001.1/OG0002181.1/OG0002181.2/OG0002231.1/OG0002231.2/OG0002287.1/OG0002582.1/OG0002658.1/OG0002676.1/OG0002813.1/OG0002816.1/OG0002816.2/OG0002831.1/OG0002895.1/OG0002897.1/OG0002897.2/OG0003229.1/OG0003293.1/OG0003350.1/OG0003447.1/OG0003474.1/OG0003568.2/OG0003568.1/OG0003576.1/OG0003874.1/OG0003878.1/OG0003959.1/OG0004031.1/OG0004150.1/OG0004381.1/OG0004418.1/OG0004540.1/OG0004585.1/OG0004687.1/OG0004687.2/OG0004706.1/OG0004837.1/OG0004847.1/OG0004907.1/OG0005012.1/OG0005064.1/OG0005180.1/OG0005181.1/OG0005548.1/OG0005560.1/OG0005572.1/OG0005576.1/OG0005599.1/OG0005600.1/OG0005605.1/OG0005606.1/OG0005609.1/OG0005661.1/OG0005695.1/OG0005700.1/OG0005706.1/OG0005715.1/OG0005810.1/OG0005822.1/OG0005876.1/OG0005934.1/OG0005947.1/OG0006018.1/OG0006047.1/OG0006078.1/OG0006082.1/OG0006219.1/OG0006225.1/OG0006233.1/OG0006260.1/OG0006290.1/OG0006295.1/OG0006383.1/OG0006412.1/OG0006435.1/OG0006435.2/OG0006472.1/OG0006500.1/OG0006594.1/OG0006642.1/OG0006665.1/OG0006746.1/OG0006746.2/OG0006788.1/OG0006883.1/OG0006964.1/OG0006986.1/OG0006987.1/OG0006989.1/OG0007000.1/OG0007002.1/OG0007094.1/OG0007109.1/OG0007144.1/OG0007225.1/OG0007286.1/OG0007344.1/OG0007366.1/OG0007388.1/OG0007408.1/OG0007413.1/OG0007441.1/OG0007523.1/OG0007590.1/OG0007602.1/OG0007667.1/OG0007674.1/OG0007679.1/OG0007697.1/OG0007724.1/OG0007752.1/OG0007775.1/OG0007846.1/OG0007865.1/OG0007884.1/OG0008026.1/OG0008050.1/OG0008059.1/OG0008215.1/OG0008218.1/OG0008250.1/OG0008274.1/OG0008476.1/OG0008478.1/OG0008520.1/OG0008567.1/OG0008865.1/OG0009069.1/OG0009085.1/OG0009134.1/OG0009154.1/OG0009176.1/OG0009611.1/OG0009667.1/OG0009984.1/OG0010069.1/OG0010076.1/OG0010823.1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</si>
  <si>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0000085.2/OG0000085.1/OG0000085.5/OG0000085.7/OG0000085.6/OG0000085.4/OG0000085.3/OG0000087.5/OG0000087.7/OG0000087.2/OG0000087.1/OG0000087.4/OG0000087.6/OG0000087.3/OG0000089.4/OG0000089.8/OG0000089.5/OG0000089.2/OG0000089.6/OG0000089.3/OG0000089.7/OG0000089.1/OG0000102.3/OG0000102.1/OG0000102.2/OG0000102.6/OG0000102.5/OG0000102.4/OG0000102.7/OG0000102.8/OG0000114.2/OG0000114.1/OG0000114.3/OG0000114.5/OG0000114.4/OG0000115.5/OG0000115.7/OG0000115.4/OG0000115.6/OG0000115.3/OG0000115.1/OG0000115.2/OG0000117.3/OG0000117.1/OG0000117.7/OG0000117.6/OG0000117.2/OG0000117.4/OG0000117.5/OG0000126.3/OG0000126.2/OG0000126.8/OG0000126.6/OG0000126.5/OG0000126.1/OG0000126.4/OG0000126.7/OG0000130.5/OG0000130.4/OG0000130.7/OG0000130.6/OG0000130.3/OG0000130.2/OG0000130.1/OG0000140.1/OG0000140.4/OG0000140.2/OG0000140.3/OG0000140.5/OG0000140.6/OG0000140.7/OG0000146.3/OG0000146.2/OG0000146.5/OG0000146.1/OG0000146.7/OG0000146.6/OG0000146.4/OG0000150.2/OG0000150.4/OG0000150.3/OG0000150.1/OG0000150.5/OG0000172.3/OG0000172.4/OG0000172.2/OG0000172.1/OG0000175.3/OG0000175.1/OG0000175.2/OG0000175.6/OG0000175.5/OG0000175.4/OG0000187.6/OG0000187.5/OG0000187.4/OG0000187.3/OG0000187.1/OG0000187.2/OG0000193.1/OG0000193.2/OG0000193.5/OG0000193.4/OG0000193.3/OG0000196.3/OG0000196.5/OG0000196.4/OG0000196.1/OG0000196.2/OG0000205.5/OG0000205.2/OG0000205.7/OG0000205.3/OG0000205.1/OG0000205.4/OG0000205.6/OG0000208.2/OG0000208.1/OG0000208.4/OG0000208.3/OG0000214.1/OG0000214.3/OG0000214.4/OG0000214.2/OG0000214.5/OG0000215.4/OG0000215.5/OG0000215.3/OG0000215.1/OG0000215.2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0000247.4/OG0000247.5/OG0000247.1/OG0000247.3/OG0000247.2/OG0000267.4/OG0000267.1/OG0000267.2/OG0000267.5/OG0000267.3/OG0000272.4/OG0000272.1/OG0000272.2/OG0000272.5/OG0000272.3/OG0000273.1/OG0000273.5/OG0000273.4/OG0000273.2/OG0000273.3/OG0000283.4/OG0000283.3/OG0000283.1/OG0000283.2/OG0000293.1/OG0000293.3/OG0000293.4/OG0000293.5/OG0000293.2/OG0000300.2/OG0000300.3/OG0000300.1/OG0000305.1/OG0000305.4/OG0000305.2/OG0000305.3/OG0000318.4/OG0000318.2/OG0000318.1/OG0000318.3/OG0000320.4/OG0000320.3/OG0000320.2/OG0000320.1/OG0000320.5/OG0000331.1/OG0000331.3/OG0000331.2/OG0000331.4/OG0000333.4/OG0000333.2/OG0000333.1/OG0000333.3/OG0000343.4/OG0000343.1/OG0000343.2/OG0000343.3/OG0000344.3/OG0000344.1/OG0000344.4/OG0000344.2/OG0000351.4/OG0000351.3/OG0000351.1/OG0000351.2/OG0000367.2/OG0000367.1/OG0000367.3/OG0000367.4/OG0000372.5/OG0000372.3/OG0000372.4/OG0000372.1/OG0000372.2/OG0000374.1/OG0000374.2/OG0000374.4/OG0000374.3/OG0000389.2/OG0000389.3/OG0000389.1/OG0000391.4/OG0000391.3/OG0000391.1/OG0000391.2/OG0000396.4/OG0000396.3/OG0000396.1/OG0000396.2/OG0000401.3/OG0000401.1/OG0000401.2/OG0000404.1/OG0000404.2/OG0000404.3/OG0000404.4/OG0000419.4/OG0000419.3/OG0000419.2/OG0000419.1/OG0000433.3/OG0000433.2/OG0000433.1/OG0000456.4/OG0000456.2/OG0000456.3/OG0000456.1/OG0000490.2/OG0000490.1/OG0000502.2/OG0000502.1/OG0000502.3/OG0000507.1/OG0000507.2/OG0000513.2/OG0000513.1/OG0000524.2/OG0000524.1/OG0000524.3/OG0000526.3/OG0000526.2/OG0000526.1/OG0000533.2/OG0000533.3/OG0000533.4/OG0000533.1/OG0000539.2/OG0000539.1/OG0000539.3/OG0000540.3/OG0000540.4/OG0000540.2/OG0000540.1/OG0000542.1/OG0000542.2/OG0000542.3/OG0000543.3/OG0000543.2/OG0000543.4/OG0000543.1/OG0000548.2/OG0000548.1/OG0000548.3/OG0000558.2/OG0000558.3/OG0000558.1/OG0000580.2/OG0000580.1/OG0000580.3/OG0000592.2/OG0000592.1/OG0000592.3/OG0000594.1/OG0000594.2/OG0000594.3/OG0000594.4/OG0000608.1/OG0000608.2/OG0000613.1/OG0000613.3/OG0000613.2/OG0000614.3/OG0000614.2/OG0000614.1/OG0000617.1/OG0000617.2/OG0000617.3/OG0000618.2/OG0000618.1/OG0000618.3/OG0000619.1/OG0000619.3/OG0000619.2/OG0000621.3/OG0000621.4/OG0000621.1/OG0000621.2/OG0000632.1/OG0000632.2/OG0000637.2/OG0000637.1/OG0000637.3/OG0000652.3/OG0000652.2/OG0000652.1/OG0000667.1/OG0000667.3/OG0000667.2/OG0000671.3/OG0000671.1/OG0000671.2/OG0000691.2/OG0000691.1/OG0000695.2/OG0000695.3/OG0000695.1/OG0000696.1/OG0000696.2/OG0000696.3/OG0000704.2/OG0000704.1/OG0000704.3/OG0000707.1/OG0000707.3/OG0000707.2/OG0000709.3/OG0000709.1/OG0000709.2/OG0000737.1/OG0000737.3/OG0000737.2/OG0000741.2/OG0000741.1/OG0000741.3/OG0000745.2/OG0000745.1/OG0000745.3/OG0000756.1/OG0000763.1/OG0000763.2/OG0000771.3/OG0000771.2/OG0000771.1/OG0000795.1/OG0000795.2/OG0000803.2/OG0000803.3/OG0000803.1/OG0000805.3/OG0000805.2/OG0000805.1/OG0000812.1/OG0000812.2/OG0000812.3/OG0000815.1/OG0000815.2/OG0000828.1/OG0000828.2/OG0000833.2/OG0000833.1/OG0000846.1/OG0000846.2/OG0000854.1/OG0000854.2/OG0000859.1/OG0000859.2/OG0000859.3/OG0000863.1/OG0000863.2/OG0000868.2/OG0000868.1/OG0000868.3/OG0000883.1/OG0000883.2/OG0000883.3/OG0000890.3/OG0000890.2/OG0000890.1/OG0000897.2/OG0000897.1/OG0000903.2/OG0000903.1/OG0000904.2/OG0000904.3/OG0000904.1/OG0000915.1/OG0000915.2/OG0000917.2/OG0000917.1/OG0000919.2/OG0000919.1/OG0000923.1/OG0000923.2/OG0000932.3/OG0000932.1/OG0000932.2/OG0000935.2/OG0000935.1/OG0000936.2/OG0000936.1/OG0000938.1/OG0000938.3/OG0000938.2/OG0000945.1/OG0000945.2/OG0000947.1/OG0000947.2/OG0000960.1/OG0000960.2/OG0000967.1/OG0000967.2/OG0000967.3/OG0000971.1/OG0000971.2/OG0000971.3/OG0000976.1/OG0000976.2/OG0000999.2/OG0000999.1/OG0001005.2/OG0001005.1/OG0001006.1/OG0001006.2/OG0001007.2/OG0001007.1/OG0001016.1/OG0001016.2/OG0001032.2/OG0001032.1/OG0001033.2/OG0001033.1/OG0001055.1/OG0001055.2/OG0001072.2/OG0001072.1/OG0001081.2/OG0001081.1/OG0001083.1/OG0001083.2/OG0001084.2/OG0001084.1/OG0001087.1/OG0001087.2/OG0001110.1/OG0001110.2/OG0001115.2/OG0001115.1/OG0001118.1/OG0001118.2/OG0001120.2/OG0001120.1/OG0001130.1/OG0001130.2/OG0001141.1/OG0001149.1/OG0001149.2/OG0001154.1/OG0001154.2/OG0001157.2/OG0001157.1/OG0001159.1/OG0001159.2/OG0001160.1/OG0001160.2/OG0001164.2/OG0001164.1/OG0001169.2/OG0001169.1/OG0001171.2/OG0001171.1/OG0001172.2/OG0001172.1/OG0001173.2/OG0001173.1/OG0001191.1/OG0001191.2/OG0001198.2/OG0001198.3/OG0001198.1/OG0001199.1/OG0001202.2/OG0001202.1/OG0001203.2/OG0001203.1/OG0001212.2/OG0001212.1/OG0001229.3/OG0001229.1/OG0001229.2/OG0001243.2/OG0001243.1/OG0001247.1/OG0001247.2/OG0001260.1/OG0001262.2/OG0001262.1/OG0001266.2/OG0001266.1/OG0001267.2/OG0001267.1/OG0001269.2/OG0001269.1/OG0001274.1/OG0001274.2/OG0001275.2/OG0001275.1/OG0001278.2/OG0001278.1/OG0001296.1/OG0001296.2/OG0001305.2/OG0001305.1/OG0001313.2/OG0001313.1/OG0001328.2/OG0001328.1/OG0001352.2/OG0001352.1/OG0001356.1/OG0001356.2/OG0001401.3/OG0001401.2/OG0001401.1/OG0001411.1/OG0001422.1/OG0001422.2/OG0001437.1/OG0001437.2/OG0001454.1/OG0001454.2/OG0001461.1/OG0001461.2/OG0001464.1/OG0001464.2/OG0001501.1/OG0001504.1/OG0001504.2/OG0001507.2/OG0001507.1/OG0001510.2/OG0001510.1/OG0001513.2/OG0001513.1/OG0001528.2/OG0001528.1/OG0001542.2/OG0001542.1/OG0001551.1/OG0001567.1/OG0001571.3/OG0001571.2/OG0001571.1/OG0001572.2/OG0001572.1/OG0001574.2/OG0001574.1/OG0001577.2/OG0001577.1/OG0001602.1/OG0001617.1/OG0001617.2/OG0001638.1/OG0001638.2/OG0001639.1/OG0001639.2/OG0001646.1/OG0001652.1/OG0001652.2/OG0001658.1/OG0001660.1/OG0001661.1/OG0001661.2/OG0001670.2/OG0001670.1/OG0001673.1/OG0001692.2/OG0001692.1/OG0001706.1/OG0001706.2/OG0001714.2/OG0001714.1/OG0001719.1/OG0001743.1/OG0001743.2/OG0001744.1/OG0001747.1/OG0001747.2/OG0001750.1/OG0001750.2/OG0001763.2/OG0001763.1/OG0001765.1/OG0001768.1/OG0001771.1/OG0001771.2/OG0001772.2/OG0001772.1/OG0001781.2/OG0001781.1/OG0001782.1/OG0001782.2/OG0001784.2/OG0001784.1/OG0001786.2/OG0001786.1/OG0001789.1/OG0001789.2/OG0001792.2/OG0001792.1/OG0001831.1/OG0001837.1/OG0001837.2/OG0001842.2/OG0001842.1/OG0001850.1/OG0001850.2/OG0001853.2/OG0001853.1/OG0001858.1/OG0001867.1/OG0001870.2/OG0001870.1/OG0001918.1/OG0001929.1/OG0001934.2/OG0001934.1/OG0001936.1/OG0001936.2/OG0001937.1/OG0001938.2/OG0001938.1/OG0001939.1/OG0001942.1/OG0001942.2/OG0001943.1/OG0001943.2/OG0001945.1/OG0001945.2/OG0001948.1/OG0001948.2/OG0001949.2/OG0001949.1/OG0001952.1/OG0001952.2/OG0001954.1/OG0001963.1/OG0001963.2/OG0001972.1/OG0001972.2/OG0001973.1/OG0001979.1/OG0001980.1/OG0001980.2/OG0001992.1/OG0002008.1/OG0002020.2/OG0002020.1/OG0002023.1/OG0002024.1/OG0002024.2/OG0002026.1/OG0002026.2/OG0002029.1/OG0002029.2/OG0002033.1/OG0002034.1/OG0002040.2/OG0002040.1/OG0002043.2/OG0002043.1/OG0002044.1/OG0002044.2/OG0002056.1/OG0002061.1/OG0002071.1/OG0002071.2/OG0002075.2/OG0002075.1/OG0002108.1/OG0002112.1/OG0002119.2/OG0002119.1/OG0002121.1/OG0002121.2/OG0002125.1/OG0002126.2/OG0002126.1/OG0002128.1/OG0002128.2/OG0002139.1/OG0002146.1/OG0002158.2/OG0002158.1/OG0002160.1/OG0002163.1/OG0002163.2/OG0002165.1/OG0002180.1/OG0002225.2/OG0002225.1/OG0002241.1/OG0002241.2/OG0002254.1/OG0002262.1/OG0002278.2/OG0002278.1/OG0002292.2/OG0002292.1/OG0002295.1/OG0002329.1/OG0002343.1/OG0002343.2/OG0002348.1/OG0002355.1/OG0002358.1/OG0002358.2/OG0002362.1/OG0002364.1/OG0002364.2/OG0002367.1/OG0002367.2/OG0002369.1/OG0002384.1/OG0002387.1/OG0002403.2/OG0002403.1/OG0002406.1/OG0002407.1/OG0002409.1/OG0002411.1/OG0002413.1/OG0002443.2/OG0002443.1/OG0002460.1/OG0002464.1/OG0002464.2/OG0002466.1/OG0002467.1/OG0002468.1/OG0002468.2/OG0002469.1/OG0002472.1/OG0002474.2/OG0002474.1/OG0002477.1/OG0002487.1/OG0002493.2/OG0002493.1/OG0002494.1/OG0002496.2/OG0002496.1/OG0002501.1/OG0002501.2/OG0002502.1/OG0002503.1/OG0002513.1/OG0002551.1/OG0002551.2/OG0002553.1/OG0002557.2/OG0002557.1/OG0002569.1/OG0002584.1/OG0002584.2/OG0002585.1/OG0002589.1/OG0002589.2/OG0002591.1/OG0002598.1/OG0002598.2/OG0002601.1/OG0002602.2/OG0002602.1/OG0002603.1/OG0002607.1/OG0002614.1/OG0002618.2/OG0002618.1/OG0002621.1/OG0002632.1/OG0002640.1/OG0002650.1/OG0002650.2/OG0002663.1/OG0002668.2/OG0002668.1/OG0002670.1/OG0002709.1/OG0002723.2/OG0002723.1/OG0002732.1/OG0002733.1/OG0002742.1/OG0002746.1/OG0002761.1/OG0002762.2/OG0002762.1/OG0002780.1/OG0002782.1/OG0002784.2/OG0002784.1/OG0002785.2/OG0002785.1/OG0002790.1/OG0002791.2/OG0002791.1/OG0002794.2/OG0002794.1/OG0002796.1/OG0002797.1/OG0002798.1/OG0002798.2/OG0002805.1/OG0002810.1/OG0002822.1/OG0002824.1/OG0002824.2/OG0002848.1/OG0002870.1/OG0002871.1/OG0002873.1/OG0002873.2/OG0002875.1/OG0002876.1/OG0002889.1/OG0002889.2/OG0002902.1/OG0002907.1/OG0002908.1/OG0002916.1/OG0002918.1/OG0002923.1/OG0002925.1/OG0002926.1/OG0002932.1/OG0002934.1/OG0002937.1/OG0002937.2/OG0002943.2/OG0002943.1/OG0002945.2/OG0002945.1/OG0002949.1/OG0002949.2/OG0002954.1/OG0002957.1/OG0002969.1/OG0003028.1/OG0003028.2/OG0003031.1/OG0003033.1/OG0003039.1/OG0003042.2/OG0003042.1/OG0003043.1/OG0003044.1/OG0003049.1/OG0003055.1/OG0003068.1/OG0003078.1/OG0003085.1/OG0003095.1/OG0003098.1/OG0003104.1/OG0003111.1/OG0003122.1/OG0003133.1/OG0003138.1/OG0003143.1/OG0003146.1/OG0003147.1/OG0003152.1/OG0003153.1/OG0003155.2/OG0003155.1/OG0003190.1/OG0003208.1/OG0003208.2/OG0003218.1/OG0003219.1/OG0003221.1/OG0003224.1/OG0003227.1/OG0003232.1/OG0003264.1/OG0003266.2/OG0003266.1/OG0003279.1/OG0003287.1/OG0003302.1/OG0003309.1/OG0003318.1/OG0003319.1/OG0003326.1/OG0003328.1/OG0003333.1/OG0003344.1/OG0003345.1/OG0003396.1/OG0003416.1/OG0003421.1/OG0003423.1/OG0003425.1/OG0003431.1/OG0003446.1/OG0003449.1/OG0003457.1/OG0003460.1/OG0003463.1/OG0003464.1/OG0003466.1/OG0003472.1/OG0003473.1/OG0003483.1/OG0003485.1/OG0003490.1/OG0003499.1/OG0003502.1/OG0003511.1/OG0003521.1/OG0003522.1/OG0003523.1/OG0003525.1/OG0003527.1/OG0003528.1/OG0003529.1/OG0003531.1/OG0003541.1/OG0003551.1/OG0003555.1/OG0003558.1/OG0003567.1/OG0003580.1/OG0003581.1/OG0003582.1/OG0003584.1/OG0003589.1/OG0003590.1/OG0003593.1/OG0003597.1/OG0003642.1/OG0003655.1/OG0003655.2/OG0003659.1/OG0003663.1/OG0003664.1/OG0003665.1/OG0003667.1/OG0003683.1/OG0003690.1/OG0003691.1/OG0003693.1/OG0003695.1/OG0003699.1/OG0003703.1/OG0003708.1/OG0003715.1/OG0003717.1/OG0003718.1/OG0003721.1/OG0003725.1/OG0003726.2/OG0003726.1/OG0003730.1/OG0003734.1/OG0003736.1/OG0003742.1/OG0003745.1/OG0003750.1/OG0003754.1/OG0003755.1/OG0003768.1/OG0003774.1/OG0003781.1/OG0003783.1/OG0003790.1/OG0003794.1/OG0003801.1/OG0003803.1/OG0003818.1/OG0003820.1/OG0003827.1/OG0003839.1/OG0003848.1/OG0003853.2/OG0003853.1/OG0003855.1/OG0003864.1/OG0003919.1/OG0003925.1/OG0003926.1/OG0003931.1/OG0003937.1/OG0003941.1/OG0003951.1/OG0003955.1/OG0003961.1/OG0003969.1/OG0003972.1/OG0003974.1/OG0003983.1/OG0003984.1/OG0003987.1/OG0003990.1/OG0003991.1/OG0003993.1/OG0003995.1/OG0004011.1/OG0004029.1/OG0004033.1/OG0004038.1/OG0004041.1/OG0004042.1/OG0004044.1/OG0004045.1/OG0004047.1/OG0004055.1/OG0004059.1/OG0004068.1/OG0004077.1/OG0004083.1/OG0004085.1/OG0004097.1/OG0004111.1/OG0004112.1/OG0004112.2/OG0004119.1/OG0004124.1/OG0004127.1/OG0004130.1/OG0004136.1/OG0004137.1/OG0004138.1/OG0004142.1/OG0004149.1/OG0004152.1/OG0004155.1/OG0004158.1/OG0004204.1/OG0004207.1/OG0004220.1/OG0004223.1/OG0004234.1/OG0004241.1/OG0004243.1/OG0004245.1/OG0004246.1/OG0004249.1/OG0004251.1/OG0004252.1/OG0004255.2/OG0004255.1/OG0004260.1/OG0004269.1/OG0004272.1/OG0004273.1/OG0004288.1/OG0004289.1/OG0004293.1/OG0004296.1/OG0004300.1/OG0004301.1/OG0004304.1/OG0004306.1/OG0004311.1/OG0004331.1/OG0004335.1/OG0004341.1/OG0004350.1/OG0004351.1/OG0004354.1/OG0004355.1/OG0004356.1/OG0004359.1/OG0004361.1/OG0004363.1/OG0004365.1/OG0004369.1/OG0004370.1/OG0004371.1/OG0004374.1/OG0004374.2/OG0004384.1/OG0004387.1/OG0004388.1/OG0004400.1/OG0004404.1/OG0004408.1/OG0004409.1/OG0004412.1/OG0004413.1/OG0004414.1/OG0004416.1/OG0004419.1/OG0004421.1/OG0004424.1/OG0004426.1/OG0004428.1/OG0004433.1/OG0004447.1/OG0004452.1/OG0004455.1/OG0004458.1/OG0004460.1/OG0004462.1/OG0004467.1/OG0004469.1/OG0004471.1/OG0004478.1/OG0004482.1/OG0004485.1/OG0004487.1/OG0004490.1/OG0004493.1/OG0004536.1/OG0004539.1/OG0004544.1/OG0004554.1/OG0004559.1/OG0004561.1/OG0004568.1/OG0004574.1/OG0004576.1/OG0004579.1/OG0004583.1/OG0004589.1/OG0004590.1/OG0004591.1/OG0004593.1/OG0004601.1/OG0004604.1/OG0004609.1/OG0004617.1/OG0004621.1/OG0004624.1/OG0004634.1/OG0004637.1/OG0004640.1/OG0004643.1/OG0004651.1/OG0004653.1/OG0004656.1/OG0004664.1/OG0004665.1/OG0004673.1/OG0004678.1/OG0004679.1/OG0004691.1/OG0004693.1/OG0004694.1/OG0004700.1/OG0004701.1/OG0004703.1/OG0004707.1/OG0004709.1/OG0004710.1/OG0004711.1/OG0004714.1/OG0004716.1/OG0004719.1/OG0004721.1/OG0004723.1/OG0004724.1/OG0004725.1/OG0004729.1/OG0004731.1/OG0004732.1/OG0004735.1/OG0004736.1/OG0004742.1/OG0004746.1/OG0004748.1/OG0004749.1/OG0004750.1/OG0004751.1/OG0004752.1/OG0004757.1/OG0004758.1/OG0004762.1/OG0004767.1/OG0004768.1/OG0004778.1/OG0004780.1/OG0004788.1/OG0004791.1/OG0004794.1/OG0004811.1/OG0004815.1/OG0004818.1/OG0004904.1/OG0004912.1/OG0004920.1/OG0004932.1/OG0004942.1/OG0004944.1/OG0004949.1/OG0004952.1/OG0004954.1/OG0004957.1/OG0004958.1/OG0004959.1/OG0004970.1/OG0004972.1/OG0004980.1/OG0004981.1/OG0004986.1/OG0004991.1/OG0004992.1/OG0004994.1/OG0005002.1/OG0005003.1/OG0005007.1/OG0005013.1/OG0005015.1/OG0005017.1/OG0005018.1/OG0005023.1/OG0005025.1/OG0005032.1/OG0005036.1/OG0005040.1/OG0005047.1/OG0005050.1/OG0005053.1/OG0005054.1/OG0005055.1/OG0005058.1/OG0005059.1/OG0005072.1/OG0005073.1/OG0005081.1/OG0005086.1/OG0005090.1/OG0005091.1/OG0005094.1/OG0005099.1/OG0005102.1/OG0005103.1/OG0005109.1/OG0005114.1/OG0005115.1/OG0005120.1/OG0005127.1/OG0005128.1/OG0005132.1/OG0005140.1/OG0005152.1/OG0005153.1/OG0005156.1/OG0005159.1/OG0005162.1/OG0005166.1/OG0005171.1/OG0005178.1/OG0005238.1/OG0005243.1/OG0005246.1/OG0005254.1/OG0005258.1/OG0005267.1/OG0005273.1/OG0005277.1/OG0005278.1/OG0005282.1/OG0005283.1/OG0005284.1/OG0005293.1/OG0005296.1/OG0005299.1/OG0005300.1/OG0005303.1/OG0005304.1/OG0005306.1/OG0005307.1/OG0005310.1/OG0005318.1/OG0005319.1/OG0005324.1/OG0005327.1/OG0005328.1/OG0005334.1/OG0005338.1/OG0005341.1/OG0005343.1/OG0005356.1/OG0005357.1/OG0005358.1/OG0005359.1/OG0005361.1/OG0005362.1/OG0005364.1/OG0005365.1/OG0005367.1/OG0005383.1/OG0005392.1/OG0005397.1/OG0005402.1/OG0005406.1/OG0005413.1/OG0005423.1/OG0005428.1/OG0005432.1/OG0005434.1/OG0005438.1/OG0005448.1/OG0005450.1/OG0005451.1/OG0005452.1/OG0005453.1/OG0005457.1/OG0005458.1/OG0005460.1/OG0005461.1/OG0005466.1/OG0005469.1/OG0005485.1/OG0005488.1/OG0005491.1/OG0005494.1/OG0005501.1/OG0005505.1/OG0005507.1/OG0005508.1/OG0005510.1/OG0005513.1/OG0005514.1/OG0005517.1/OG0005519.1/OG0005521.1/OG0005528.1/OG0005537.1/OG0005542.1/OG0005543.1/OG0005554.1/OG0005555.1/OG0005564.1/OG0005565.1/OG0005567.1/OG0005568.1/OG0005574.1/OG0005575.1/OG0005583.1/OG0005584.1/OG0005585.1/OG0005649.1/OG0005651.1/OG0005653.1/OG0005656.1/OG0005657.1/OG0005664.1/OG0005666.1/OG0005671.1/OG0005677.1/OG0005678.1/OG0005686.1/OG0005693.1/OG0005694.1/OG0005701.1/OG0005702.1/OG0005707.1/OG0005716.1/OG0005719.1/OG0005720.1/OG0005721.1/OG0005722.1/OG0005723.1/OG0005724.1/OG0005728.1/OG0005738.1/OG0005742.1/OG0005743.1/OG0005744.1/OG0005746.1/OG0005748.1/OG0005754.1/OG0005764.1/OG0005767.1/OG0005782.1/OG0005783.1/OG0005788.1/OG0005796.1/OG0005797.1/OG0005802.1/OG0005804.1/OG0005811.1/OG0005812.1/OG0005813.1/OG0005819.1/OG0005821.1/OG0005824.1/OG0005827.1/OG0005833.1/OG0005841.1/OG0005844.1/OG0005845.1/OG0005847.1/OG0005850.1/OG0005852.1/OG0005858.1/OG0005862.1/OG0005871.1/OG0005874.1/OG0005877.1/OG0005879.1/OG0005882.1/OG0005885.1/OG0005892.1/OG0005893.1/OG0005899.1/OG0005910.1/OG0005915.1/OG0005924.1/OG0005926.1/OG0005930.1/OG0005931.1/OG0005932.1/OG0005944.1/OG0005948.1/OG0005958.1/OG0005967.1/OG0005969.1/OG0005970.1/OG0005978.1/OG0005980.1/OG0005981.1/OG0005993.1/OG0005994.1/OG0005998.1/OG0006000.1/OG0006008.1/OG0006010.1/OG0006011.1/OG0006012.1/OG0006013.1/OG0006014.1/OG0006015.1/OG0006016.1/OG0006025.1/OG0006032.1/OG0006041.1/OG0006052.1/OG0006056.1/OG0006059.1/OG0006142.1/OG0006146.1/OG0006147.1/OG0006150.1/OG0006151.1/OG0006152.1/OG0006157.1/OG0006193.1/OG0006197.1/OG0006205.1/OG0006209.1/OG0006217.1/OG0006218.1/OG0006222.1/OG0006224.1/OG0006226.1/OG0006234.1/OG0006251.1/OG0006261.1/OG0006266.1/OG0006275.1/OG0006276.1/OG0006284.1/OG0006286.1/OG0006293.1/OG0006294.1/OG0006300.1/OG0006303.1/OG0006307.1/OG0006321.1/OG0006327.1/OG0006331.1/OG0006334.1/OG0006341.1/OG0006342.1/OG0006349.1/OG0006360.1/OG0006361.1/OG0006364.1/OG0006366.1/OG0006369.1/OG0006372.1/OG0006379.1/OG0006381.1/OG0006385.1/OG0006393.1/OG0006394.1/OG0006395.1/OG0006398.1/OG0006403.1/OG0006413.1/OG0006415.1/OG0006424.1/OG0006425.1/OG0006429.1/OG0006431.1/OG0006432.1/OG0006437.1/OG0006440.1/OG0006441.1/OG0006442.1/OG0006445.1/OG0006448.1/OG0006452.1/OG0006456.1/OG0006457.1/OG0006460.1/OG0006461.1/OG0006465.1/OG0006468.1/OG0006478.1/OG0006479.1/OG0006486.1/OG0006490.1/OG0006496.1/OG0006505.1/OG0006511.1/OG0006513.1/OG0006515.1/OG0006516.1/OG0006518.1/OG0006519.1/OG0006588.1/OG0006600.1/OG0006619.1/OG0006623.1/OG0006626.1/OG0006629.1/OG0006640.1/OG0006641.1/OG0006647.1/OG0006650.1/OG0006656.1/OG0006657.1/OG0006659.1/OG0006664.1/OG0006666.1/OG0006671.1/OG0006676.1/OG0006678.1/OG0006681.1/OG0006685.1/OG0006690.1/OG0006697.1/OG0006701.1/OG0006703.1/OG0006723.1/OG0006724.1/OG0006728.1/OG0006732.1/OG0006739.1/OG0006741.1/OG0006748.1/OG0006749.1/OG0006752.1/OG0006769.1/OG0006776.1/OG0006779.1/OG0006782.1/OG0006792.1/OG0006795.1/OG0006796.1/OG0006798.1/OG0006808.1/OG0006817.1/OG0006820.1/OG0006837.1/OG0006845.1/OG0006846.1/OG0006850.1/OG0006851.1/OG0006854.1/OG0006861.1/OG0006866.1/OG0006867.1/OG0006873.1/OG0006885.1/OG0006888.1/OG0006889.1/OG0006894.1/OG0006901.1/OG0006903.1/OG0006912.1/OG0006915.1/OG0006918.1/OG0006919.1/OG0006922.1/OG0006923.1/OG0006924.1/OG0006927.1/OG0006931.1/OG0006935.1/OG0006941.1/OG0006942.1/OG0006943.1/OG0006946.1/OG0006953.1/OG0006954.1/OG0006963.1/OG0006973.1/OG0007054.1/OG0007063.1/OG0007077.1/OG0007085.1/OG0007091.1/OG0007097.1/OG0007098.1/OG0007110.1/OG0007128.1/OG0007130.1/OG0007140.1/OG0007141.1/OG0007166.1/OG0007167.1/OG0007172.1/OG0007173.1/OG0007183.1/OG0007184.1/OG0007195.1/OG0007197.1/OG0007201.1/OG0007202.1/OG0007205.1/OG0007209.1/OG0007210.1/OG0007214.1/OG0007218.1/OG0007222.1/OG0007223.1/OG0007224.1/OG0007251.1/OG0007254.1/OG0007261.1/OG0007266.1/OG0007268.1/OG0007277.1/OG0007280.1/OG0007282.1/OG0007283.1/OG0007294.1/OG0007299.1/OG0007312.1/OG0007319.1/OG0007323.1/OG0007325.1/OG0007333.1/OG0007337.1/OG0007354.1/OG0007362.1/OG0007365.1/OG0007372.1/OG0007380.1/OG0007391.1/OG0007399.1/OG0007402.1/OG0007409.1/OG0007410.1/OG0007419.1/OG0007425.1/OG0007432.1/OG0007565.1/OG0007570.1/OG0007577.1/OG0007582.1/OG0007587.1/OG0007591.1/OG0007601.1/OG0007607.1/OG0007613.1/OG0007624.1/OG0007638.1/OG0007640.1/OG0007644.1/OG0007648.1/OG0007650.1/OG0007656.1/OG0007658.1/OG0007659.1/OG0007661.1/OG0007680.1/OG0007682.1/OG0007696.1/OG0007698.1/OG0007699.1/OG0007702.1/OG0007705.1/OG0007711.1/OG0007722.1/OG0007727.1/OG0007730.1/OG0007734.1/OG0007739.1/OG0007741.1/OG0007754.1/OG0007756.1/OG0007766.1/OG0007768.1/OG0007772.1/OG0007779.1/OG0007783.1/OG0007787.1/OG0007789.1/OG0007800.1/OG0007801.1/OG0007803.1/OG0007805.1/OG0007808.1/OG0007809.1/OG0007811.1/OG0007812.1/OG0007819.1/OG0007820.1/OG0007822.1/OG0007823.1/OG0007832.1/OG0007839.1/OG0007840.1/OG0007845.1/OG0007980.1/OG0007991.1/OG0008000.1/OG0008008.1/OG0008012.1/OG0008029.1/OG0008035.1/OG0008071.1/OG0008073.1/OG0008084.1/OG0008097.1/OG0008101.1/OG0008106.1/OG0008115.1/OG0008120.1/OG0008130.1/OG0008140.1/OG0008143.1/OG0008151.1/OG0008167.1/OG0008168.1/OG0008175.1/OG0008177.1/OG0008398.1/OG0008420.1/OG0008426.1/OG0008434.1/OG0008437.1/OG0008453.1/OG0008460.1/OG0008471.1/OG0008535.1/OG0008551.1/OG0008776.1/OG0008782.1/OG0008785.1/OG0008793.1/OG0008857.1/OG0009051.1/OG0009072.1/OG0009116.1/OG0010635.1</t>
  </si>
  <si>
    <t>OG0000198.3/OG0000198.5/OG0000198.4/OG0000198.2/OG0000198.1/OG0000408.2/OG0000408.1/OG0000408.3/OG0000408.4/OG0000408.5/OG0000479.2/OG0000479.1/OG0000612.2/OG0000612.3/OG0000612.1/OG0000913.1/OG0000913.3/OG0000913.2/OG0001104.2/OG0001104.1/OG0001460.3/OG0001460.1/OG0001460.2/OG0001605.2/OG0001605.1/OG0001605.3/OG0001609.1/OG0001790.2/OG0001790.1/OG0001825.2/OG0001825.1/OG0001851.1/OG0001966.2/OG0001966.1/OG0001974.1/OG0002073.1/OG0002073.2/OG0002145.1/OG0002148.1/OG0002148.2/OG0002335.2/OG0002335.1/OG0002480.1/OG0002646.1/OG0002928.2/OG0002928.1/OG0002951.1/OG0002952.2/OG0002952.1/OG0002970.1/OG0003030.2/OG0003030.1/OG0003102.2/OG0003102.1/OG0003125.1/OG0003220.1/OG0003238.1/OG0003335.1/OG0003339.1/OG0003341.1/OG0003415.1/OG0003515.1/OG0003672.1/OG0003688.1/OG0003696.1/OG0003716.1/OG0003735.1/OG0003746.1/OG0003927.1/OG0003927.2/OG0003978.1/OG0004040.1/OG0004052.1/OG0004054.1/OG0004060.1/OG0004081.1/OG0004096.1/OG0004157.1/OG0004214.1/OG0004226.1/OG0004247.1/OG0004278.1/OG0004280.1/OG0004312.1/OG0004317.1/OG0004392.1/OG0004401.1/OG0004410.1/OG0004420.1/OG0004431.1/OG0004438.1/OG0004456.1/OG0004488.1/OG0004542.1/OG0004607.1/OG0004615.1/OG0004661.1/OG0004688.1/OG0004696.1/OG0004702.1/OG0004734.1/OG0004737.1/OG0004739.1/OG0004779.1/OG0004795.1/OG0004808.1/OG0004911.1/OG0004945.1/OG0004953.1/OG0004989.1/OG0005075.1/OG0005285.1/OG0005288.1/OG0005295.1/OG0005333.2/OG0005333.1/OG0005376.1/OG0005443.1/OG0005462.1/OG0005497.1/OG0005499.1/OG0005500.1/OG0005557.1/OG0005582.1/OG0005725.1/OG0005745.1/OG0005756.1/OG0005861.1/OG0005866.1/OG0005889.1/OG0005896.1/OG0005933.1/OG0005952.1/OG0005988.1/OG0006043.1/OG0006050.1/OG0006064.1/OG0006154.1/OG0006207.1/OG0006213.1/OG0006227.1/OG0006237.1/OG0006243.1/OG0006257.1/OG0006270.1/OG0006285.1/OG0006299.1/OG0006374.1/OG0006451.1/OG0006454.1/OG0006462.1/OG0006471.1/OG0006492.1/OG0006512.1/OG0006598.1/OG0006639.1/OG0006652.1/OG0006654.1/OG0006708.1/OG0006714.1/OG0006716.1/OG0006730.1/OG0006738.1/OG0006750.1/OG0006760.1/OG0006761.1/OG0006772.1/OG0006786.1/OG0006797.1/OG0006813.1/OG0006830.1/OG0006856.1/OG0006857.1/OG0006882.1/OG0006884.1/OG0006910.1/OG0006950.1/OG0006951.1/OG0006957.1/OG0006966.1/OG0006974.1/OG0007123.1/OG0007127.1/OG0007155.1/OG0007186.1/OG0007196.1/OG0007213.1/OG0007234.1/OG0007236.1/OG0007256.1/OG0007289.1/OG0007296.1/OG0007303.1/OG0007313.1/OG0007326.1/OG0007327.1/OG0007336.1/OG0007350.1/OG0007355.1/OG0007357.1/OG0007379.1/OG0007385.1/OG0007387.1/OG0007396.1/OG0007412.1/OG0007438.1/OG0007576.1/OG0007598.1/OG0007622.1/OG0007651.1/OG0007666.1/OG0007675.1/OG0007681.1/OG0007683.1/OG0007691.1/OG0007704.1/OG0007709.1/OG0007744.1/OG0007751.1/OG0007757.1/OG0007795.1/OG0007796.1/OG0007826.1/OG0007852.1/OG0007959.1/OG0007979.1/OG0007981.1/OG0008019.1/OG0008034.1/OG0008045.1/OG0008049.1/OG0008056.1/OG0008066.1/OG0008072.1/OG0008075.1/OG0008085.1/OG0008090.1/OG0008098.1/OG0008128.1/OG0008129.1/OG0008132.1/OG0008134.1/OG0008139.1/OG0008144.1/OG0008154.1/OG0008158.1/OG0008165.1/OG0008170.1/OG0008171.1/OG0008180.1/OG0008212.1/OG0008214.1/OG0008221.1/OG0008227.1/OG0008340.1/OG0008413.1/OG0008414.1/OG0008435.1/OG0008455.1/OG0008465.1/OG0008479.1/OG0008509.1/OG0008519.1/OG0008526.1/OG0008529.1/OG0008539.1/OG0008562.1/OG0008721.1/OG0008757.1/OG0008783.1/OG0008789.1/OG0008790.1/OG0008800.1/OG0008801.1/OG0008803.1/OG0008809.1/OG0008816.1/OG0008856.1/OG0009035.1/OG0009049.1/OG0009053.1/OG0009098.1/OG0009100.1/OG0009118.1/OG0009121.1/OG0010344.1/OG0011506.1</t>
  </si>
  <si>
    <t>OG0002970.1/OG0006374.1/OG0007186.1/OG0007622.1</t>
  </si>
  <si>
    <t>OG0000051.3/OG0000051.1/OG0000051.7/OG0000051.9/OG0000051.11/OG0000051.6/OG0000051.2/OG0000051.5/OG0000051.4/OG0000051.10/OG0000051.8/OG0000085.2/OG0000085.1/OG0000085.5/OG0000085.7/OG0000085.6/OG0000085.4/OG0000085.3/OG0000087.5/OG0000087.7/OG0000087.2/OG0000087.1/OG0000087.4/OG0000087.6/OG0000087.3/OG0000150.2/OG0000150.4/OG0000150.3/OG0000150.1/OG0000150.5/OG0001837.1/OG0001837.2/OG0003431.1/OG0003525.1/OG0003699.1/OG0004155.1/OG0004723.1/OG0005653.1/OG0005915.1/OG0007766.1/OG0007803.1/OG0007819.1</t>
  </si>
  <si>
    <t>OG0000494.1/OG0000494.2/OG0000494.3/OG0000494.4/OG0001311.1/OG0001311.2/OG0001974.1/OG0002073.1/OG0002073.2/OG0002168.1/OG0002282.1/OG0002444.1/OG0002497.2/OG0002497.1/OG0002646.1/OG0002966.1/OG0003415.1/OG0003688.1/OG0003735.1/OG0003797.1/OG0004052.1/OG0004096.1/OG0004157.1/OG0004282.1/OG0004438.1/OG0004739.1/OG0005093.1/OG0005122.1/OG0005143.1/OG0005427.1/OG0005444.1/OG0005499.1/OG0006022.1/OG0006061.1/OG0006243.1/OG0006270.1/OG0006471.1/OG0006492.1/OG0006598.1/OG0006772.1/OG0006786.1/OG0006855.1/OG0006950.1/OG0007123.1/OG0007234.1/OG0007236.1/OG0007296.1/OG0007350.1/OG0007379.1/OG0007415.1/OG0007580.1/OG0007586.1/OG0007597.1/OG0007639.1/OG0007681.1/OG0007959.1/OG0007983.1/OG0008075.1/OG0008080.1/OG0008129.1/OG0008132.1/OG0008154.1/OG0008207.1/OG0008221.1/OG0008414.1/OG0008479.1/OG0008751.1/OG0009025.1/OG0009119.1</t>
  </si>
  <si>
    <t>OG0000512.1/OG0000512.8/OG0000512.3/OG0000512.7/OG0000512.9/OG0000512.5/OG0000512.6/OG0000512.4/OG0000512.2/OG0001373.1/OG0001632.1/OG0001758.1/OG0002287.1/OG0002905.1/OG0003064.1/OG0003313.2/OG0003313.1/OG0003447.1/OG0003471.1/OG0003671.1/OG0003960.1/OG0004031.1/OG0004117.2/OG0004117.1/OG0004302.1/OG0005136.1/OG0005190.1/OG0005390.1/OG0005706.1/OG0005794.1/OG0005927.1/OG0005934.1/OG0006049.1/OG0006411.1/OG0006472.1/OG0006682.1/OG0006746.1/OG0006746.2/OG0006834.1/OG0007000.1/OG0007086.1/OG0007366.1/OG0007388.1/OG0007434.1/OG0007590.1/OG0008057.1/OG0008059.1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</si>
  <si>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0000054.3/OG0000054.7/OG0000054.6/OG0000054.4/OG0000054.2/OG0000054.1/OG0000054.5/OG0000074.1/OG0000074.8/OG0000074.3/OG0000074.2/OG0000074.6/OG0000074.5/OG0000074.7/OG0000074.4/OG0000091.3/OG0000091.4/OG0000091.7/OG0000091.1/OG0000091.6/OG0000091.5/OG0000091.8/OG0000091.2/OG0000126.3/OG0000126.2/OG0000126.8/OG0000126.6/OG0000126.5/OG0000126.1/OG0000126.4/OG0000126.7/OG0000130.5/OG0000130.4/OG0000130.7/OG0000130.6/OG0000130.3/OG0000130.2/OG0000130.1/OG0000137.1/OG0000137.6/OG0000137.3/OG0000137.5/OG0000137.2/OG0000137.4/OG0000156.4/OG0000156.5/OG0000156.3/OG0000156.1/OG0000156.2/OG0000156.6/OG0000168.1/OG0000168.4/OG0000168.2/OG0000168.3/OG0000168.5/OG0000172.3/OG0000172.4/OG0000172.2/OG0000172.1/OG0000180.6/OG0000180.4/OG0000180.3/OG0000180.2/OG0000180.5/OG0000180.1/OG0000187.6/OG0000187.5/OG0000187.4/OG0000187.3/OG0000187.1/OG0000187.2/OG0000269.4/OG0000269.2/OG0000269.3/OG0000269.1/OG0000292.1/OG0000292.2/OG0000292.3/OG0000293.1/OG0000293.3/OG0000293.4/OG0000293.5/OG0000293.2/OG0000299.2/OG0000299.4/OG0000299.3/OG0000299.1/OG0000311.2/OG0000311.3/OG0000311.1/OG0000311.4/OG0000327.4/OG0000327.3/OG0000327.1/OG0000327.2/OG0000334.3/OG0000334.1/OG0000334.4/OG0000334.2/OG0000337.3/OG0000337.1/OG0000337.2/OG0000346.3/OG0000346.1/OG0000346.2/OG0000346.4/OG0000351.4/OG0000351.3/OG0000351.1/OG0000351.2/OG0000368.2/OG0000368.3/OG0000368.1/OG0000386.3/OG0000386.1/OG0000386.4/OG0000386.2/OG0000396.4/OG0000396.3/OG0000396.1/OG0000396.2/OG0000400.4/OG0000400.1/OG0000400.3/OG0000400.2/OG0000418.4/OG0000418.3/OG0000418.2/OG0000418.1/OG0000424.2/OG0000424.1/OG0000477.2/OG0000477.3/OG0000477.4/OG0000477.1/OG0000501.1/OG0000520.2/OG0000520.3/OG0000520.1/OG0000522.1/OG0000522.2/OG0000522.3/OG0000524.2/OG0000524.1/OG0000524.3/OG0000569.1/OG0000569.4/OG0000569.3/OG0000569.2/OG0000583.2/OG0000583.1/OG0000583.3/OG0000614.3/OG0000614.2/OG0000614.1/OG0000637.2/OG0000637.1/OG0000637.3/OG0000673.2/OG0000673.1/OG0000696.1/OG0000696.2/OG0000696.3/OG0000707.1/OG0000707.3/OG0000707.2/OG0000739.1/OG0000739.2/OG0000741.2/OG0000741.1/OG0000741.3/OG0000764.1/OG0000764.2/OG0000764.3/OG0000795.1/OG0000795.2/OG0000815.1/OG0000815.2/OG0000868.2/OG0000868.1/OG0000868.3/OG0000876.1/OG0000876.2/OG0000911.2/OG0000911.1/OG0000915.1/OG0000915.2/OG0000917.2/OG0000917.1/OG0000918.2/OG0000918.3/OG0000918.1/OG0000920.2/OG0000920.1/OG0000936.2/OG0000936.1/OG0000942.2/OG0000942.3/OG0000942.1/OG0000971.1/OG0000971.2/OG0000971.3/OG0000978.2/OG0000978.1/OG0000991.1/OG0000991.2/OG0000999.2/OG0000999.1/OG0001030.3/OG0001030.2/OG0001030.1/OG0001033.2/OG0001033.1/OG0001081.2/OG0001081.1/OG0001110.1/OG0001110.2/OG0001118.1/OG0001118.2/OG0001122.3/OG0001122.1/OG0001122.2/OG0001125.2/OG0001125.1/OG0001130.1/OG0001130.2/OG0001149.1/OG0001149.2/OG0001155.2/OG0001155.1/OG0001157.2/OG0001157.1/OG0001169.2/OG0001169.1/OG0001175.2/OG0001175.1/OG0001203.2/OG0001203.1/OG0001212.2/OG0001212.1/OG0001229.3/OG0001229.1/OG0001229.2/OG0001241.1/OG0001241.2/OG0001248.1/OG0001248.2/OG0001263.1/OG0001263.2/OG0001266.2/OG0001266.1/OG0001305.2/OG0001305.1/OG0001356.1/OG0001356.2/OG0001365.2/OG0001365.1/OG0001401.3/OG0001401.2/OG0001401.1/OG0001403.2/OG0001403.1/OG0001412.2/OG0001412.1/OG0001420.1/OG0001456.1/OG0001456.2/OG0001461.1/OG0001461.2/OG0001462.1/OG0001462.2/OG0001466.2/OG0001466.1/OG0001505.2/OG0001505.1/OG0001510.2/OG0001510.1/OG0001543.2/OG0001543.1/OG0001559.2/OG0001559.1/OG0001567.1/OG0001569.1/OG0001571.3/OG0001571.2/OG0001571.1/OG0001583.2/OG0001583.1/OG0001607.2/OG0001607.1/OG0001621.2/OG0001621.1/OG0001639.1/OG0001639.2/OG0001680.1/OG0001680.2/OG0001682.1/OG0001682.2/OG0001697.2/OG0001697.1/OG0001709.1/OG0001709.2/OG0001772.2/OG0001772.1/OG0001814.1/OG0001814.2/OG0001826.2/OG0001826.1/OG0001843.1/OG0001843.2/OG0001856.2/OG0001856.1/OG0001870.2/OG0001870.1/OG0001934.2/OG0001934.1/OG0001942.1/OG0001942.2/OG0001945.1/OG0001945.2/OG0001951.1/OG0001951.2/OG0001952.1/OG0001952.2/OG0001956.1/OG0001963.1/OG0001963.2/OG0002003.2/OG0002003.1/OG0002020.2/OG0002020.1/OG0002037.1/OG0002037.2/OG0002051.1/OG0002074.2/OG0002074.1/OG0002101.1/OG0002101.2/OG0002113.1/OG0002119.2/OG0002119.1/OG0002121.1/OG0002121.2/OG0002128.1/OG0002128.2/OG0002158.2/OG0002158.1/OG0002241.1/OG0002241.2/OG0002242.2/OG0002242.1/OG0002248.1/OG0002254.1/OG0002255.1/OG0002255.2/OG0002298.1/OG0002358.1/OG0002358.2/OG0002369.1/OG0002370.1/OG0002376.1/OG0002395.1/OG0002404.1/OG0002404.2/OG0002472.1/OG0002491.1/OG0002494.1/OG0002503.1/OG0002569.1/OG0002585.1/OG0002586.1/OG0002586.2/OG0002589.1/OG0002589.2/OG0002649.1/OG0002656.1/OG0002762.2/OG0002762.1/OG0002766.2/OG0002766.1/OG0002786.1/OG0002790.1/OG0002805.1/OG0002806.1/OG0002806.2/OG0002873.1/OG0002873.2/OG0002876.1/OG0002902.1/OG0002920.1/OG0002931.1/OG0002947.2/OG0002947.1/OG0002954.1/OG0002969.1/OG0003058.1/OG0003074.2/OG0003074.1/OG0003084.1/OG0003085.1/OG0003089.1/OG0003091.1/OG0003098.1/OG0003111.1/OG0003133.1/OG0003145.1/OG0003148.1/OG0003205.1/OG0003210.1/OG0003219.1/OG0003221.1/OG0003241.1/OG0003243.1/OG0003250.1/OG0003253.2/OG0003253.1/OG0003266.2/OG0003266.1/OG0003278.1/OG0003285.1/OG0003309.1/OG0003316.1/OG0003316.2/OG0003318.1/OG0003324.1/OG0003340.1/OG0003340.2/OG0003344.1/OG0003345.1/OG0003423.1/OG0003428.1/OG0003449.1/OG0003456.1/OG0003463.1/OG0003466.1/OG0003468.1/OG0003484.1/OG0003527.1/OG0003529.1/OG0003531.1/OG0003536.1/OG0003543.1/OG0003567.1/OG0003575.1/OG0003579.1/OG0003580.1/OG0003655.1/OG0003655.2/OG0003659.1/OG0003683.1/OG0003689.1/OG0003721.1/OG0003727.1/OG0003734.1/OG0003740.1/OG0003753.1/OG0003769.1/OG0003813.1/OG0003817.1/OG0003824.1/OG0003835.1/OG0003846.1/OG0003848.1/OG0003849.1/OG0003852.1/OG0003856.1/OG0003859.1/OG0003866.1/OG0003983.1/OG0003984.1/OG0003987.1/OG0004006.1/OG0004009.1/OG0004011.1/OG0004024.1/OG0004028.1/OG0004042.1/OG0004047.1/OG0004056.1/OG0004067.1/OG0004077.1/OG0004087.1/OG0004103.1/OG0004105.1/OG0004120.1/OG0004127.1/OG0004136.1/OG0004147.1/OG0004149.1/OG0004154.1/OG0004243.1/OG0004272.1/OG0004300.1/OG0004301.1/OG0004310.1/OG0004311.1/OG0004318.1/OG0004333.1/OG0004335.1/OG0004340.1/OG0004341.1/OG0004346.1/OG0004361.1/OG0004370.1/OG0004373.1/OG0004394.1/OG0004396.1/OG0004408.1/OG0004411.1/OG0004413.1/OG0004414.1/OG0004424.1/OG0004428.1/OG0004435.1/OG0004436.1/OG0004458.1/OG0004463.1/OG0004471.1/OG0004576.1/OG0004590.1/OG0004632.1/OG0004640.1/OG0004664.1/OG0004673.1/OG0004679.1/OG0004693.1/OG0004724.1/OG0004726.1/OG0004750.1/OG0004762.1/OG0004930.1/OG0004932.1/OG0004933.1/OG0004943.1/OG0004981.1/OG0004991.1/OG0004992.1/OG0005030.1/OG0005033.1/OG0005035.1/OG0005043.1/OG0005047.1/OG0005050.1/OG0005080.1/OG0005081.1/OG0005099.1/OG0005100.1/OG0005102.1/OG0005109.1/OG0005111.1/OG0005137.1/OG0005154.1/OG0005171.1/OG0005267.1/OG0005275.1/OG0005277.1/OG0005287.1/OG0005339.1/OG0005341.1/OG0005343.1/OG0005350.1/OG0005357.1/OG0005358.1/OG0005359.1/OG0005365.1/OG0005402.1/OG0005431.1/OG0005458.1/OG0005461.1/OG0005475.1/OG0005483.1/OG0005489.1/OG0005491.1/OG0005494.1/OG0005496.1/OG0005501.1/OG0005519.1/OG0005528.1/OG0005541.1/OG0005546.1/OG0005559.1/OG0005565.1/OG0005583.1/OG0005585.1/OG0005586.1/OG0005721.1/OG0005763.1/OG0005770.1/OG0005816.1/OG0005830.1/OG0005832.1/OG0005844.1/OG0005862.1/OG0005902.1/OG0005930.1/OG0005931.1/OG0005960.1/OG0005981.1/OG0005982.1/OG0006007.1/OG0006011.1/OG0006032.1/OG0006041.1/OG0006052.1/OG0006053.1/OG0006056.1/OG0006181.1/OG0006261.1/OG0006269.1/OG0006284.1/OG0006315.1/OG0006331.1/OG0006350.1/OG0006375.1/OG0006413.1/OG0006415.1/OG0006432.1/OG0006440.1/OG0006452.1/OG0006456.1/OG0006468.1/OG0006481.1/OG0006513.1/OG0006514.1/OG0006518.1/OG0006671.1/OG0006678.1/OG0006703.1/OG0006722.1/OG0006741.1/OG0006754.1/OG0006776.1/OG0006792.1/OG0006850.1/OG0006867.1/OG0006924.1/OG0006931.1/OG0006942.1/OG0006953.1/OG0006958.1/OG0006959.1/OG0007110.1/OG0007142.1/OG0007215.1/OG0007217.1/OG0007246.1/OG0007291.1/OG0007305.1/OG0007319.1/OG0007320.1/OG0007323.1/OG0007354.1/OG0007364.1/OG0007380.1/OG0007410.1/OG0007422.1/OG0007660.1/OG0007685.1/OG0007723.1/OG0007730.1/OG0007789.1/OG0007801.1/OG0007811.1/OG0007823.1/OG0008000.1/OG0008012.1/OG0008490.1/OG0008785.1/OG0009072.1</t>
  </si>
  <si>
    <t>OG0000572.2/OG0000572.1/OG0002628.2/OG0002628.1/OG0002830.1/OG0003959.1/OG0004161.1/OG0005562.1/OG0005810.1/OG0005947.1/OG0006225.1/OG0006397.1/OG0006435.1/OG0006435.2/OG0006883.1/OG0007144.1/OG0007360.1/OG0010101.1</t>
  </si>
  <si>
    <t>OG0002019.1/OG0002132.2/OG0002132.1/OG0003415.1/OG0003542.1/OG0003668.1/OG0003716.1/OG0004052.1/OG0004054.1/OG0004945.1/OG0005093.1/OG0005295.1/OG0005340.1/OG0005534.1/OG0006022.1/OG0006227.1/OG0006512.1/OG0006639.1/OG0006712.1/OG0006816.1/OG0007336.1/OG0007387.1/OG0008022.1/OG0008034.1/OG0008180.1/OG0008413.1/OG0008519.1/OG0009049.1/OG0009130.1/OG0009351.1/OG0009359.1</t>
  </si>
  <si>
    <t>OG0000036.7/OG0000036.3/OG0000036.12/OG0000036.6/OG0000036.11/OG0000036.5/OG0000036.10/OG0000036.8/OG0000036.1/OG0000036.9/OG0000036.4/OG0000036.2/OG0000054.3/OG0000054.7/OG0000054.6/OG0000054.4/OG0000054.2/OG0000054.1/OG0000054.5/OG0000082.1/OG0000082.7/OG0000082.6/OG0000082.3/OG0000082.4/OG0000082.5/OG0000082.2/OG0000083.8/OG0000083.1/OG0000083.3/OG0000083.5/OG0000083.6/OG0000083.4/OG0000083.2/OG0000083.7/OG0000126.3/OG0000126.2/OG0000126.8/OG0000126.6/OG0000126.5/OG0000126.1/OG0000126.4/OG0000126.7/OG0000144.8/OG0000144.6/OG0000144.1/OG0000144.7/OG0000144.5/OG0000144.4/OG0000144.3/OG0000144.2/OG0000172.3/OG0000172.4/OG0000172.2/OG0000172.1/OG0000186.3/OG0000186.6/OG0000186.1/OG0000186.4/OG0000186.2/OG0000186.5/OG0000187.6/OG0000187.5/OG0000187.4/OG0000187.3/OG0000187.1/OG0000187.2/OG0000215.4/OG0000215.5/OG0000215.3/OG0000215.1/OG0000215.2/OG0000224.5/OG0000224.3/OG0000224.4/OG0000224.2/OG0000224.1/OG0000224.6/OG0000265.3/OG0000265.1/OG0000265.2/OG0000265.4/OG0000265.5/OG0000273.1/OG0000273.5/OG0000273.4/OG0000273.2/OG0000273.3/OG0000280.1/OG0000280.2/OG0000280.4/OG0000280.3/OG0000299.2/OG0000299.4/OG0000299.3/OG0000299.1/OG0000305.1/OG0000305.4/OG0000305.2/OG0000305.3/OG0000316.4/OG0000316.2/OG0000316.5/OG0000316.1/OG0000316.3/OG0000318.4/OG0000318.2/OG0000318.1/OG0000318.3/OG0000343.4/OG0000343.1/OG0000343.2/OG0000343.3/OG0000373.2/OG0000373.1/OG0000373.3/OG0000373.4/OG0000375.4/OG0000375.3/OG0000375.2/OG0000375.1/OG0000391.4/OG0000391.3/OG0000391.1/OG0000391.2/OG0000404.1/OG0000404.2/OG0000404.3/OG0000404.4/OG0000416.1/OG0000416.4/OG0000416.2/OG0000416.3/OG0000449.3/OG0000449.1/OG0000449.2/OG0000456.4/OG0000456.2/OG0000456.3/OG0000456.1/OG0000501.1/OG0000502.2/OG0000502.1/OG0000502.3/OG0000520.2/OG0000520.3/OG0000520.1/OG0000608.1/OG0000608.2/OG0000618.2/OG0000618.1/OG0000618.3/OG0000634.3/OG0000634.1/OG0000634.2/OG0000635.1/OG0000635.2/OG0000671.3/OG0000671.1/OG0000671.2/OG0000676.3/OG0000676.1/OG0000676.2/OG0000696.1/OG0000696.2/OG0000696.3/OG0000704.2/OG0000704.1/OG0000704.3/OG0000712.1/OG0000712.2/OG0000745.2/OG0000745.1/OG0000745.3/OG0000827.1/OG0000827.2/OG0000828.1/OG0000828.2/OG0000833.2/OG0000833.1/OG0000886.1/OG0000886.3/OG0000886.2/OG0000917.2/OG0000917.1/OG0000945.1/OG0000945.2/OG0000971.1/OG0000971.2/OG0000971.3/OG0001018.2/OG0001018.3/OG0001018.1/OG0001026.1/OG0001026.2/OG0001032.2/OG0001032.1/OG0001087.1/OG0001087.2/OG0001118.1/OG0001118.2/OG0001120.2/OG0001120.1/OG0001149.1/OG0001149.2/OG0001153.2/OG0001153.1/OG0001155.2/OG0001155.1/OG0001157.2/OG0001157.1/OG0001175.2/OG0001175.1/OG0001176.1/OG0001176.2/OG0001193.1/OG0001193.2/OG0001203.2/OG0001203.1/OG0001207.2/OG0001207.1/OG0001212.2/OG0001212.1/OG0001241.1/OG0001241.2/OG0001326.1/OG0001397.1/OG0001397.2/OG0001466.2/OG0001466.1/OG0001527.2/OG0001527.1/OG0001559.2/OG0001559.1/OG0001569.1/OG0001577.2/OG0001577.1/OG0001631.2/OG0001631.1/OG0001648.2/OG0001648.1/OG0001661.1/OG0001661.2/OG0001680.1/OG0001680.2/OG0001702.2/OG0001702.1/OG0001704.2/OG0001704.1/OG0001712.1/OG0001712.2/OG0001753.1/OG0001753.2/OG0001769.2/OG0001769.1/OG0001772.2/OG0001772.1/OG0001780.1/OG0001780.2/OG0001856.2/OG0001856.1/OG0001870.2/OG0001870.1/OG0001935.1/OG0001937.1/OG0001942.1/OG0001942.2/OG0001963.1/OG0001963.2/OG0002024.1/OG0002024.2/OG0002031.2/OG0002031.1/OG0002077.2/OG0002077.1/OG0002079.1/OG0002101.1/OG0002101.2/OG0002113.1/OG0002152.1/OG0002152.2/OG0002165.1/OG0002178.1/OG0002178.2/OG0002180.1/OG0002241.1/OG0002241.2/OG0002273.1/OG0002273.2/OG0002295.1/OG0002298.1/OG0002341.1/OG0002350.1/OG0002350.2/OG0002351.1/OG0002359.1/OG0002377.1/OG0002377.2/OG0002381.2/OG0002381.1/OG0002413.1/OG0002464.1/OG0002464.2/OG0002466.1/OG0002469.1/OG0002487.1/OG0002491.1/OG0002503.1/OG0002557.2/OG0002557.1/OG0002585.1/OG0002630.1/OG0002630.2/OG0002732.1/OG0002745.1/OG0002745.2/OG0002772.1/OG0002774.2/OG0002774.1/OG0002778.2/OG0002778.1/OG0002790.1/OG0002797.1/OG0002870.1/OG0002875.1/OG0002876.1/OG0002885.1/OG0002926.1/OG0002931.1/OG0002934.1/OG0002943.2/OG0002943.1/OG0002946.1/OG0003026.1/OG0003061.1/OG0003088.1/OG0003145.1/OG0003146.1/OG0003154.1/OG0003163.1/OG0003218.1/OG0003259.1/OG0003264.1/OG0003278.1/OG0003280.1/OG0003292.1/OG0003316.1/OG0003316.2/OG0003323.1/OG0003327.1/OG0003333.1/OG0003536.1/OG0003567.1/OG0003573.1/OG0003575.1/OG0003579.1/OG0003584.1/OG0003690.1/OG0003693.1/OG0003698.1/OG0003699.1/OG0003753.1/OG0003801.1/OG0003818.1/OG0003829.1/OG0003831.1/OG0003835.1/OG0003955.1/OG0003993.1/OG0004000.1/OG0004014.1/OG0004059.1/OG0004066.1/OG0004092.1/OG0004106.1/OG0004127.1/OG0004146.1/OG0004149.1/OG0004152.1/OG0004155.1/OG0004240.1/OG0004250.1/OG0004287.1/OG0004306.1/OG0004315.1/OG0004338.1/OG0004388.1/OG0004397.1/OG0004407.1/OG0004413.1/OG0004419.1/OG0004428.1/OG0004433.1/OG0004451.1/OG0004480.1/OG0004538.1/OG0004574.1/OG0004591.1/OG0004610.1/OG0004664.1/OG0004724.1/OG0004791.1/OG0004933.1/OG0004952.1/OG0004990.1/OG0005007.1/OG0005016.1/OG0005043.1/OG0005072.1/OG0005081.1/OG0005100.1/OG0005114.1/OG0005137.1/OG0005161.1/OG0005270.1/OG0005273.1/OG0005282.1/OG0005297.1/OG0005387.1/OG0005397.1/OG0005434.1/OG0005489.1/OG0005491.1/OG0005501.1/OG0005505.1/OG0005519.1/OG0005538.1/OG0005565.1/OG0005568.1/OG0005583.1/OG0005711.1/OG0005782.1/OG0005789.1/OG0005871.1/OG0005902.1/OG0005913.1/OG0005926.1/OG0005932.1/OG0005978.1/OG0006181.1/OG0006229.1/OG0006248.1/OG0006258.1/OG0006269.1/OG0006286.1/OG0006307.1/OG0006320.1/OG0006338.1/OG0006340.1/OG0006350.1/OG0006410.1/OG0006413.1/OG0006425.1/OG0006464.1/OG0006481.1/OG0006490.1/OG0006641.1/OG0006866.1/OG0006867.1/OG0006901.1/OG0006958.1/OG0007085.1/OG0007090.1/OG0007200.1/OG0007364.1/OG0007696.1/OG0007980.1/OG0007998.1/OG0008542.1</t>
  </si>
  <si>
    <t>OG0002132.2/OG0002132.1/OG0003716.1/OG0005340.1/OG0007387.1/OG0008413.1/OG0008519.1</t>
  </si>
  <si>
    <t>OG0000036.7/OG0000036.3/OG0000036.12/OG0000036.6/OG0000036.11/OG0000036.5/OG0000036.10/OG0000036.8/OG0000036.1/OG0000036.9/OG0000036.4/OG0000036.2/OG0000082.1/OG0000082.7/OG0000082.6/OG0000082.3/OG0000082.4/OG0000082.5/OG0000082.2/OG0000186.3/OG0000186.6/OG0000186.1/OG0000186.4/OG0000186.2/OG0000186.5/OG0000187.6/OG0000187.5/OG0000187.4/OG0000187.3/OG0000187.1/OG0000187.2/OG0000215.4/OG0000215.5/OG0000215.3/OG0000215.1/OG0000215.2/OG0000280.1/OG0000280.2/OG0000280.4/OG0000280.3/OG0000318.4/OG0000318.2/OG0000318.1/OG0000318.3/OG0000343.4/OG0000343.1/OG0000343.2/OG0000343.3/OG0000618.2/OG0000618.1/OG0000618.3/OG0000671.3/OG0000671.1/OG0000671.2/OG0000696.1/OG0000696.2/OG0000696.3/OG0000704.2/OG0000704.1/OG0000704.3/OG0000945.1/OG0000945.2/OG0000971.1/OG0000971.2/OG0000971.3/OG0001018.2/OG0001018.3/OG0001018.1/OG0001087.1/OG0001087.2/OG0001120.2/OG0001120.1/OG0001157.2/OG0001157.1/OG0001176.1/OG0001176.2/OG0001207.2/OG0001207.1/OG0001212.2/OG0001212.1/OG0001326.1/OG0001569.1/OG0001577.2/OG0001577.1/OG0001631.2/OG0001631.1/OG0001661.1/OG0001661.2/OG0001712.1/OG0001712.2/OG0001870.2/OG0001870.1/OG0001937.1/OG0002101.1/OG0002101.2/OG0002165.1/OG0002273.1/OG0002273.2/OG0002350.1/OG0002350.2/OG0002377.1/OG0002377.2/OG0002381.2/OG0002381.1/OG0002413.1/OG0002464.1/OG0002464.2/OG0002466.1/OG0002469.1/OG0002487.1/OG0002557.2/OG0002557.1/OG0002774.2/OG0002774.1/OG0002797.1/OG0002934.1/OG0002943.2/OG0002943.1/OG0002946.1/OG0003061.1/OG0003146.1/OG0003218.1/OG0003259.1/OG0003333.1/OG0003693.1/OG0003699.1/OG0003801.1/OG0003829.1/OG0003955.1/OG0003993.1/OG0004000.1/OG0004146.1/OG0004155.1/OG0004287.1/OG0004306.1/OG0004433.1/OG0004451.1/OG0004480.1/OG0004952.1/OG0005043.1/OG0005081.1/OG0005114.1/OG0005273.1/OG0005397.1/OG0005434.1/OG0005505.1/OG0005568.1/OG0005782.1/OG0005913.1/OG0005932.1/OG0005978.1/OG0006229.1/OG0006286.1/OG0006307.1/OG0006410.1/OG0006425.1/OG0006464.1/OG0006901.1/OG0007200.1/OG0007696.1/OG0007980.1</t>
  </si>
  <si>
    <t>OG0000572.2/OG0000572.1/OG0006435.1/OG0006435.2/OG0006883.1/OG0007144.1</t>
  </si>
  <si>
    <t>OG0000186.3/OG0000186.6/OG0000186.1/OG0000186.4/OG0000186.2/OG0000186.5/OG0000187.6/OG0000187.5/OG0000187.4/OG0000187.3/OG0000187.1/OG0000187.2/OG0000343.4/OG0000343.1/OG0000343.2/OG0000343.3/OG0000971.1/OG0000971.2/OG0000971.3/OG0001157.2/OG0001157.1/OG0001207.2/OG0001207.1/OG0001212.2/OG0001212.1/OG0001577.2/OG0001577.1/OG0001870.2/OG0001870.1/OG0002101.1/OG0002101.2/OG0002165.1/OG0002381.2/OG0002381.1/OG0002469.1/OG0002487.1/OG0002557.2/OG0002557.1/OG0002934.1/OG0002943.2/OG0002943.1/OG0003061.1/OG0003259.1/OG0003693.1/OG0003993.1/OG0005568.1/OG0005978.1/OG0006229.1/OG0006286.1/OG0006425.1/OG0007696.1</t>
  </si>
  <si>
    <t>OG0000186.3/OG0000186.6/OG0000186.1/OG0000186.4/OG0000186.2/OG0000186.5/OG0001207.2/OG0001207.1/OG0002165.1/OG0002557.2/OG0002557.1/OG0002934.1/OG0002943.2/OG0002943.1/OG0003259.1/OG0005568.1/OG0006286.1/OG0006425.1/OG0007696.1</t>
  </si>
  <si>
    <t>OG0000186.3/OG0000186.6/OG0000186.1/OG0000186.4/OG0000186.2/OG0000186.5/OG0000187.6/OG0000187.5/OG0000187.4/OG0000187.3/OG0000187.1/OG0000187.2/OG0000343.4/OG0000343.1/OG0000343.2/OG0000343.3/OG0000971.1/OG0000971.2/OG0000971.3/OG0001157.2/OG0001157.1/OG0001212.2/OG0001212.1/OG0001577.2/OG0001577.1/OG0001870.2/OG0001870.1/OG0002101.1/OG0002101.2/OG0002165.1/OG0002381.2/OG0002381.1/OG0002487.1/OG0002934.1/OG0002943.2/OG0002943.1/OG0003061.1/OG0003693.1/OG0003993.1/OG0005568.1/OG0005978.1/OG0006229.1/OG0006286.1/OG0006425.1/OG0007696.1</t>
  </si>
  <si>
    <t>OG0001758.1/OG0007775.1</t>
  </si>
  <si>
    <t>OG0000256.4/OG0000256.5/OG0000256.3/OG0000256.1/OG0000256.2/OG0000793.1/OG0000793.2/OG0001149.1/OG0001149.2/OG0001697.2/OG0001697.1/OG0002875.1/OG0002915.1/OG0003344.1/OG0004127.1/OG0004284.1/OG0005356.1</t>
  </si>
  <si>
    <t>OG0000027.2/OG0000027.7/OG0000027.8/OG0000027.3/OG0000027.1/OG0000027.9/OG0000027.4/OG0000027.5/OG0000027.6/OG0001191.1/OG0001191.2/OG0003296.1/OG0003319.1/OG0004069.1/OG0006331.1/OG0006499.1/OG0006643.1/OG0006776.1/OG0006934.1/OG0007409.1/OG0007659.1/OG0007680.1/OG0007745.1/OG0008785.1</t>
  </si>
  <si>
    <t>OG0005756.1/OG0006863.1/OG0009685.1/OG0010016.1</t>
  </si>
  <si>
    <t>OG0003330.1/OG0007413.1/OG0009746.1</t>
  </si>
  <si>
    <t>OG0000446.3/OG0000446.2/OG0000446.1/OG0001670.2/OG0001670.1/OG0003731.1/OG0004106.1/OG0005053.1</t>
  </si>
  <si>
    <t>OG0007155.1</t>
  </si>
  <si>
    <t>OG0005043.1/OG0006307.1/OG0006464.1</t>
  </si>
  <si>
    <t>OG0005043.1/OG0006307.1</t>
  </si>
  <si>
    <t>OG0006464.1</t>
  </si>
  <si>
    <t>OG0007736.1</t>
  </si>
  <si>
    <t>OG0003659.1/OG0006041.1</t>
  </si>
  <si>
    <t>OG0003479.1</t>
  </si>
  <si>
    <t>OG0004106.1</t>
  </si>
  <si>
    <t>OG0003542.1/OG0003735.1/OG0007236.1</t>
  </si>
  <si>
    <t>OG0000133.3/OG0000133.1/OG0000133.4/OG0000133.2/OG0000334.3/OG0000334.1/OG0000334.4/OG0000334.2/OG0000375.4/OG0000375.3/OG0000375.2/OG0000375.1/OG0000608.1/OG0000608.2/OG0000704.2/OG0000704.1/OG0000704.3/OG0001782.1/OG0001782.2/OG0002381.2/OG0002381.1/OG0002569.1/OG0002934.1/OG0003111.1/OG0003423.1/OG0003567.1/OG0004283.1/OG0004341.1/OG0004471.1/OG0004628.1/OG0005080.1/OG0005913.1/OG0006481.1/OG0006765.1/OG0007354.1</t>
  </si>
  <si>
    <t>OG0000133.3/OG0000133.1/OG0000133.4/OG0000133.2/OG0006765.1</t>
  </si>
  <si>
    <t>OG0004437.1</t>
  </si>
  <si>
    <t>OG0005980.1</t>
  </si>
  <si>
    <t>OG0001274.1/OG0001274.2/OG0003085.1/OG0004355.1</t>
  </si>
  <si>
    <t>OG0004081.1/OG0006957.1/OG0007396.1/OG0007666.1</t>
  </si>
  <si>
    <t>OG0001110.1/OG0001110.2/OG0004424.1/OG0004721.1/OG0004732.1/OG0005032.1/OG0005094.1/OG0005109.1/OG0005485.1/OG0006946.1</t>
  </si>
  <si>
    <t>OG0000612.2/OG0000612.3/OG0000612.1/OG0006451.1/OG0007438.1/OG0008144.1</t>
  </si>
  <si>
    <t>OG0001274.1/OG0001274.2/OG0003085.1/OG0004424.1/OG0004721.1/OG0004732.1/OG0005032.1/OG0005109.1/OG0005485.1</t>
  </si>
  <si>
    <t>OG0005932.1</t>
  </si>
  <si>
    <t>OG0007196.1</t>
  </si>
  <si>
    <t>OG0004815.1</t>
  </si>
  <si>
    <t>OG0002353.1/OG0003797.1/OG0006466.1/OG0007983.1/OG0008080.1/OG0008170.1</t>
  </si>
  <si>
    <t>OG0000187.6/OG0000187.5/OG0000187.4/OG0000187.3/OG0000187.1/OG0000187.2/OG0000375.4/OG0000375.3/OG0000375.2/OG0000375.1/OG0000400.4/OG0000400.1/OG0000400.3/OG0000400.2/OG0000456.4/OG0000456.2/OG0000456.3/OG0000456.1/OG0000501.1/OG0000915.1/OG0000915.2/OG0001157.2/OG0001157.1/OG0001243.2/OG0001243.1/OG0002125.1/OG0002165.1/OG0002242.2/OG0002242.1/OG0002578.1/OG0002585.1/OG0002603.1/OG0003095.1/OG0003219.1/OG0003340.1/OG0003340.2/OG0003655.1/OG0003655.2/OG0003769.1/OG0004028.1/OG0004389.1/OG0004750.1/OG0005277.1/OG0005528.1/OG0005694.1/OG0005832.1/OG0005862.1/OG0006284.1/OG0006722.1/OG0007319.1/OG0007822.1</t>
  </si>
  <si>
    <t>OG0000297.3/OG0000297.2/OG0000297.1/OG0000297.4</t>
  </si>
  <si>
    <t>OG0000031.13/OG0000031.5/OG0000031.16/OG0000031.1/OG0000031.4/OG0000031.14/OG0000031.8/OG0000031.9/OG0000031.10/OG0000031.2/OG0000031.6/OG0000031.7/OG0000031.12/OG0000031.15/OG0000031.3/OG0000031.11/OG0000031.17/OG0000236.3/OG0000236.2/OG0000236.1/OG0002974.1</t>
  </si>
  <si>
    <t>OG0000622.1/OG0004739.1/OG0005499.1/OG0007296.1</t>
  </si>
  <si>
    <t>OG0000266.6/OG0000266.3/OG0000266.5/OG0000266.1/OG0000266.2/OG0000266.4/OG0000740.2/OG0000740.1/OG0000740.3/OG0005901.2/OG0005901.1</t>
  </si>
  <si>
    <t>OG0000054.3/OG0000054.7/OG0000054.6/OG0000054.4/OG0000054.2/OG0000054.1/OG0000054.5/OG0000091.3/OG0000091.4/OG0000091.7/OG0000091.1/OG0000091.6/OG0000091.5/OG0000091.8/OG0000091.2/OG0000131.4/OG0000131.6/OG0000131.2/OG0000131.1/OG0000131.3/OG0000131.5/OG0000131.7/OG0000219.5/OG0000219.1/OG0000219.4/OG0000219.3/OG0000219.2/OG0000293.1/OG0000293.3/OG0000293.4/OG0000293.5/OG0000293.2/OG0000947.1/OG0000947.2/OG0001116.2/OG0001116.1/OG0001322.1/OG0001322.2/OG0001668.1/OG0001668.2/OG0002129.1/OG0002656.1/OG0002790.1/OG0003248.1/OG0003250.1/OG0003274.1/OG0003446.1/OG0003781.1/OG0003852.1/OG0003866.1/OG0004394.1/OG0004411.1/OG0004797.1/OG0005080.1/OG0005461.1/OG0006699.1/OG0006703.1/OG0006931.1/OG0006942.1/OG0007320.1</t>
  </si>
  <si>
    <t>OG0000091.3/OG0000091.4/OG0000091.7/OG0000091.1/OG0000091.6/OG0000091.5/OG0000091.8/OG0000091.2/OG0000917.2/OG0000917.1/OG0001033.2/OG0001033.1/OG0001130.1/OG0001130.2/OG0002037.1/OG0002037.2/OG0002806.1/OG0002806.2/OG0002969.1/OG0003085.1/OG0003848.1/OG0004009.1/OG0004105.1/OG0004301.1/OG0004373.1/OG0004435.1/OG0004750.1/OG0004762.1/OG0005109.1/OG0005343.1/OG0005583.1/OG0007410.1</t>
  </si>
  <si>
    <t>OG0000494.1/OG0000494.2/OG0000494.3/OG0000494.4/OG0002497.2/OG0002497.1/OG0006243.1/OG0008207.1/OG0008221.1</t>
  </si>
  <si>
    <t>OG0009154.1</t>
  </si>
  <si>
    <t>OG0001697.2/OG0001697.1/OG0005356.1/OG0005445.1</t>
  </si>
  <si>
    <t>OG0005356.1</t>
  </si>
  <si>
    <t>OG0000540.3/OG0000540.4/OG0000540.2/OG0000540.1/OG0000897.2/OG0000897.1</t>
  </si>
  <si>
    <t>OG0003496.1/OG0003699.1/OG0005163.1/OG0007766.1</t>
  </si>
  <si>
    <t>OG0006656.1</t>
  </si>
  <si>
    <t>OG0001149.1/OG0001149.2/OG0001789.1/OG0001789.2/OG0002875.1/OG0004059.1/OG0004127.1/OG0004574.1/OG0005583.1</t>
  </si>
  <si>
    <t>OG0001851.1/OG0002032.1/OG0002032.2/OG0002282.1/OG0002353.1/OG0003509.1/OG0004023.1/OG0004401.1/OG0005534.1/OG0008022.1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</si>
  <si>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0000299.2/OG0000299.4/OG0000299.3/OG0000299.1/OG0000306.4/OG0000306.1/OG0000306.2/OG0000306.3/OG0000316.4/OG0000316.2/OG0000316.5/OG0000316.1/OG0000316.3/OG0000331.1/OG0000331.3/OG0000331.2/OG0000331.4/OG0000334.3/OG0000334.1/OG0000334.4/OG0000334.2/OG0000356.4/OG0000356.1/OG0000356.2/OG0000356.3/OG0000416.1/OG0000416.4/OG0000416.2/OG0000416.3/OG0000590.2/OG0000590.1/OG0000590.3/OG0000614.3/OG0000614.2/OG0000614.1/OG0000617.1/OG0000617.2/OG0000617.3/OG0000745.2/OG0000745.1/OG0000745.3/OG0000771.3/OG0000771.2/OG0000771.1/OG0000831.2/OG0000831.1/OG0000854.1/OG0000854.2/OG0000862.2/OG0000862.1/OG0000886.1/OG0000886.3/OG0000886.2/OG0000889.2/OG0000889.1/OG0000897.2/OG0000897.1/OG0000917.2/OG0000917.1/OG0001169.2/OG0001169.1/OG0001225.2/OG0001225.1/OG0001266.2/OG0001266.1/OG0001368.2/OG0001368.1/OG0001393.1/OG0001393.2/OG0001408.1/OG0001408.2/OG0001420.1/OG0001461.1/OG0001461.2/OG0001466.2/OG0001466.1/OG0001510.2/OG0001510.1/OG0001528.2/OG0001528.1/OG0001552.2/OG0001552.1/OG0001648.2/OG0001648.1/OG0001682.1/OG0001682.2/OG0001706.1/OG0001706.2/OG0001827.2/OG0001827.1/OG0001845.1/OG0001845.2/OG0001866.2/OG0001866.1/OG0001870.2/OG0001870.1/OG0002077.2/OG0002077.1/OG0002147.1/OG0002147.2/OG0002208.1/OG0002208.2/OG0002268.1/OG0002284.1/OG0002351.1/OG0002374.1/OG0002380.1/OG0002451.1/OG0002451.2/OG0002485.2/OG0002485.1/OG0002492.1/OG0002578.1/OG0002621.1/OG0002649.1/OG0002772.1/OG0002801.1/OG0002809.2/OG0002809.1/OG0002899.1/OG0003088.1/OG0003112.1/OG0003134.1/OG0003156.1/OG0003221.1/OG0003269.1/OG0003487.1/OG0003548.1/OG0003655.1/OG0003655.2/OG0003721.1/OG0003849.1/OG0004092.1/OG0004428.1/OG0005072.1/OG0005491.1/OG0005713.1/OG0006007.1/OG0006011.1/OG0006146.1/OG0006251.1/OG0006297.1/OG0006337.1/OG0006362.1/OG0006413.1/OG0006440.1/OG0006913.1</t>
  </si>
  <si>
    <t>OG0002628.2/OG0002628.1/OG0006392.1/OG0006476.1</t>
  </si>
  <si>
    <t>OG0000083.8/OG0000083.1/OG0000083.3/OG0000083.5/OG0000083.6/OG0000083.4/OG0000083.2/OG0000083.7/OG0000215.4/OG0000215.5/OG0000215.3/OG0000215.1/OG0000215.2/OG0000344.3/OG0000344.1/OG0000344.4/OG0000344.2/OG0000358.2/OG0000358.1/OG0000358.3/OG0000358.4/OG0000707.1/OG0000707.3/OG0000707.2/OG0001193.1/OG0001193.2/OG0001203.2/OG0001203.1/OG0001440.1/OG0001440.2/OG0002403.2/OG0002403.1/OG0002739.1/OG0002797.1/OG0003193.1/OG0003831.1</t>
  </si>
  <si>
    <t>OG0006712.1</t>
  </si>
  <si>
    <t>OG0005297.1/OG0005926.1/OG0006425.1</t>
  </si>
  <si>
    <t>OG0001299.3/OG0001299.2/OG0001299.1/OG0001772.2/OG0001772.1/OG0003763.1/OG0004263.1/OG0005078.1/OG0005926.1</t>
  </si>
  <si>
    <t>OG0007345.1</t>
  </si>
  <si>
    <t>OG0006699.1</t>
  </si>
  <si>
    <t>OG0001443.1/OG0001443.2/OG0005370.1/OG0006407.1</t>
  </si>
  <si>
    <t>OG0002125.1/OG0002805.1/OG0002969.1/OG0003044.1/OG0004673.1/OG0007291.1</t>
  </si>
  <si>
    <t>OG0002287.1/OG0003064.1/OG0003671.1/OG0005136.1/OG0005927.1/OG0006746.1/OG0006746.2/OG0007434.1/OG0008059.1</t>
  </si>
  <si>
    <t>OG0000054.3/OG0000054.7/OG0000054.6/OG0000054.4/OG0000054.2/OG0000054.1/OG0000054.5/OG0000293.1/OG0000293.3/OG0000293.4/OG0000293.5/OG0000293.2/OG0000501.1/OG0000520.2/OG0000520.3/OG0000520.1/OG0000522.1/OG0000522.2/OG0000522.3/OG0000524.2/OG0000524.1/OG0000524.3/OG0000707.1/OG0000707.3/OG0000707.2/OG0000795.1/OG0000795.2/OG0000936.2/OG0000936.1/OG0000999.2/OG0000999.1/OG0001149.1/OG0001149.2/OG0001356.1/OG0001356.2/OG0001456.1/OG0001456.2/OG0001510.2/OG0001510.1/OG0001569.1/OG0001639.1/OG0001639.2/OG0001682.1/OG0001682.2/OG0001870.2/OG0001870.1/OG0001951.1/OG0001951.2/OG0002020.2/OG0002020.1/OG0002119.2/OG0002119.1/OG0002248.1/OG0002255.1/OG0002255.2/OG0002298.1/OG0002569.1/OG0002589.1/OG0002589.2/OG0002656.1/OG0002790.1/OG0002902.1/OG0003084.1/OG0003091.1/OG0003148.1/OG0003243.1/OG0003250.1/OG0003527.1/OG0003531.1/OG0003721.1/OG0003848.1/OG0003852.1/OG0003859.1/OG0003866.1/OG0004042.1/OG0004127.1/OG0004272.1/OG0004333.1/OG0004335.1/OG0004361.1/OG0004394.1/OG0004408.1/OG0004414.1/OG0004471.1/OG0004576.1/OG0004640.1/OG0004679.1/OG0004724.1/OG0004932.1/OG0004933.1/OG0004991.1/OG0004992.1/OG0005030.1/OG0005035.1/OG0005047.1/OG0005050.1/OG0005080.1/OG0005267.1/OG0005275.1/OG0005287.1/OG0005357.1/OG0005365.1/OG0005461.1/OG0005496.1/OG0005501.1/OG0005541.1/OG0005583.1/OG0005586.1/OG0005721.1/OG0005930.1/OG0005931.1/OG0005960.1/OG0005982.1/OG0006041.1/OG0006052.1/OG0006331.1/OG0006432.1/OG0006452.1/OG0006468.1/OG0006481.1/OG0006671.1/OG0006678.1/OG0006703.1/OG0006722.1/OG0006741.1/OG0006776.1/OG0006792.1/OG0006931.1/OG0006942.1/OG0007110.1/OG0007291.1/OG0007305.1/OG0007319.1/OG0007320.1/OG0007685.1/OG0007730.1/OG0007823.1/OG0008785.1</t>
  </si>
  <si>
    <t>OG0003415.1/OG0003797.1/OG0004157.1/OG0004739.1/OG0005122.1/OG0005499.1/OG0006061.1/OG0006492.1/OG0006772.1/OG0006950.1/OG0007350.1/OG0007379.1/OG0007580.1/OG0007681.1/OG0007983.1/OG0008080.1/OG0008129.1/OG0008414.1/OG0008479.1/OG0009025.1</t>
  </si>
  <si>
    <t>OG0001975.1/OG0003102.2/OG0003102.1/OG0003596.1/OG0003797.1/OG0008197.1</t>
  </si>
  <si>
    <t>OG0000107.5/OG0000107.3/OG0000107.7/OG0000107.4/OG0000107.1/OG0000107.2/OG0000107.8/OG0000107.6/OG0000140.1/OG0000140.4/OG0000140.2/OG0000140.3/OG0000140.5/OG0000140.6/OG0000140.7/OG0000200.4/OG0000200.5/OG0000200.2/OG0000200.6/OG0000200.3/OG0000200.1/OG0000219.5/OG0000219.1/OG0000219.4/OG0000219.3/OG0000219.2/OG0000353.1/OG0000353.4/OG0000353.3/OG0000353.2/OG0000354.3/OG0000354.2/OG0000354.1/OG0000608.1/OG0000608.2/OG0000648.2/OG0000648.1/OG0000739.1/OG0000739.2/OG0000807.1/OG0000807.2/OG0000853.2/OG0000853.1/OG0000857.3/OG0000857.2/OG0000857.1/OG0000947.1/OG0000947.2/OG0001262.2/OG0001262.1/OG0001572.2/OG0001572.1/OG0001660.1/OG0001834.1/OG0001932.1/OG0001932.2/OG0002007.1/OG0002007.2/OG0002071.1/OG0002071.2/OG0002110.1/OG0002248.1/OG0002342.1/OG0002342.2/OG0002359.1/OG0003216.1/OG0003659.1/OG0006248.1</t>
  </si>
  <si>
    <t>OG0000268.2/OG0000268.1/OG0000268.3/OG0000268.4/OG0000411.1/OG0000411.2/OG0002306.2/OG0002306.1/OG0003211.1/OG0004325.1</t>
  </si>
  <si>
    <t>OG0002348.1/OG0003593.1</t>
  </si>
  <si>
    <t>OG0001268.1/OG0001268.2/OG0002412.2/OG0002412.1/OG0004083.1</t>
  </si>
  <si>
    <t>OG0000850.3/OG0000850.1/OG0000850.2/OG0001104.2/OG0001104.1/OG0001862.2/OG0001862.1/OG0002019.1/OG0002132.2/OG0002132.1/OG0002148.1/OG0002148.2/OG0002168.1/OG0003081.1/OG0003160.1/OG0003339.1/OG0003415.1/OG0003515.1/OG0003672.1/OG0003832.1/OG0003978.1/OG0004157.1/OG0004681.1/OG0004769.1/OG0005534.1/OG0005550.1/OG0005582.1/OG0005749.1/OG0005886.1/OG0006050.1/OG0006232.1/OG0006253.1/OG0006264.1/OG0006285.1/OG0006730.1/OG0006803.1/OG0006950.1/OG0007229.1/OG0007550.1/OG0007654.1/OG0007691.1/OG0007744.1/OG0007796.1/OG0007852.1/OG0008154.1/OG0008180.1/OG0008221.1/OG0008443.1/OG0008455.1/OG0008509.1/OG0008529.1/OG0008796.1/OG0009025.1</t>
  </si>
  <si>
    <t>OG0000279.4/OG0000279.1/OG0000279.6/OG0000279.2/OG0000279.9/OG0000279.3/OG0000279.8/OG0000279.5/OG0000279.7/OG0002306.2/OG0002306.1/OG0003060.1/OG0003293.1/OG0003315.1/OG0003315.2/OG0003568.2/OG0003568.1/OG0003671.1/OG0003960.1/OG0004381.1/OG0004784.1/OG0005069.1/OG0005129.1/OG0005609.1/OG0005810.1/OG0006047.1/OG0006295.1/OG0006411.1/OG0006719.1/OG0007225.1/OG0007366.1/OG0007434.1/OG0007594.1/OG0008086.1/OG0008269.1/OG0009041.1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</si>
  <si>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0000054.3/OG0000054.7/OG0000054.6/OG0000054.4/OG0000054.2/OG0000054.1/OG0000054.5/OG0000076.4/OG0000076.7/OG0000076.9/OG0000076.3/OG0000076.5/OG0000076.6/OG0000076.10/OG0000076.1/OG0000076.8/OG0000076.2/OG0000089.4/OG0000089.8/OG0000089.5/OG0000089.2/OG0000089.6/OG0000089.3/OG0000089.7/OG0000089.1/OG0000121.5/OG0000121.1/OG0000121.2/OG0000121.3/OG0000121.4/OG0000121.6/OG0000121.8/OG0000121.7/OG0000184.3/OG0000184.1/OG0000184.4/OG0000184.2/OG0000196.3/OG0000196.5/OG0000196.4/OG0000196.1/OG0000196.2/OG0000200.4/OG0000200.5/OG0000200.2/OG0000200.6/OG0000200.3/OG0000200.1/OG0000222.2/OG0000222.1/OG0000222.4/OG0000222.5/OG0000222.3/OG0000269.4/OG0000269.2/OG0000269.3/OG0000269.1/OG0000283.4/OG0000283.3/OG0000283.1/OG0000283.2/OG0000299.2/OG0000299.4/OG0000299.3/OG0000299.1/OG0000318.4/OG0000318.2/OG0000318.1/OG0000318.3/OG0000320.4/OG0000320.3/OG0000320.2/OG0000320.1/OG0000320.5/OG0000322.1/OG0000322.2/OG0000322.4/OG0000322.3/OG0000339.3/OG0000339.2/OG0000339.4/OG0000339.1/OG0000372.5/OG0000372.3/OG0000372.4/OG0000372.1/OG0000372.2/OG0000375.4/OG0000375.3/OG0000375.2/OG0000375.1/OG0000386.3/OG0000386.1/OG0000386.4/OG0000386.2/OG0000396.4/OG0000396.3/OG0000396.1/OG0000396.2/OG0000419.4/OG0000419.3/OG0000419.2/OG0000419.1/OG0000426.3/OG0000426.1/OG0000426.2/OG0000448.2/OG0000448.4/OG0000448.1/OG0000448.3/OG0000449.3/OG0000449.1/OG0000449.2/OG0000521.2/OG0000521.1/OG0000521.3/OG0000540.3/OG0000540.4/OG0000540.2/OG0000540.1/OG0000542.1/OG0000542.2/OG0000542.3/OG0000608.1/OG0000608.2/OG0000663.3/OG0000663.2/OG0000663.1/OG0000676.3/OG0000676.1/OG0000676.2/OG0000686.1/OG0000686.2/OG0000686.3/OG0000708.2/OG0000708.3/OG0000708.1/OG0000712.1/OG0000712.2/OG0000739.1/OG0000739.2/OG0000803.2/OG0000803.3/OG0000803.1/OG0000846.1/OG0000846.2/OG0000866.3/OG0000866.2/OG0000866.1/OG0000897.2/OG0000897.1/OG0000937.2/OG0000937.1/OG0000942.2/OG0000942.3/OG0000942.1/OG0000945.1/OG0000945.2/OG0000947.1/OG0000947.2/OG0000994.2/OG0000994.1/OG0001006.1/OG0001006.2/OG0001025.2/OG0001025.1/OG0001025.3/OG0001068.2/OG0001068.1/OG0001090.1/OG0001090.2/OG0001125.2/OG0001125.1/OG0001149.1/OG0001149.2/OG0001156.2/OG0001156.1/OG0001173.2/OG0001173.1/OG0001207.2/OG0001207.1/OG0001248.1/OG0001248.2/OG0001251.2/OG0001251.1/OG0001260.1/OG0001262.2/OG0001262.1/OG0001267.2/OG0001267.1/OG0001275.2/OG0001275.1/OG0001305.2/OG0001305.1/OG0001316.2/OG0001316.1/OG0001322.1/OG0001322.2/OG0001412.2/OG0001412.1/OG0001450.1/OG0001450.2/OG0001543.2/OG0001543.1/OG0001552.2/OG0001552.1/OG0001598.2/OG0001598.1/OG0001627.1/OG0001627.2/OG0001690.1/OG0001716.1/OG0001716.2/OG0001757.2/OG0001757.1/OG0001772.2/OG0001772.1/OG0001793.2/OG0001793.1/OG0001932.1/OG0001932.2/OG0001936.1/OG0001936.2/OG0001972.1/OG0001972.2/OG0002020.2/OG0002020.1/OG0002024.1/OG0002024.2/OG0002047.1/OG0002047.2/OG0002128.1/OG0002128.2/OG0002134.1/OG0002138.2/OG0002138.1/OG0002142.1/OG0002142.2/OG0002144.1/OG0002144.2/OG0002150.2/OG0002150.1/OG0002174.1/OG0002228.1/OG0002254.1/OG0002290.1/OG0002361.2/OG0002361.1/OG0002387.1/OG0002469.1/OG0002470.1/OG0002502.1/OG0002514.1/OG0002514.2/OG0002515.1/OG0002551.1/OG0002551.2/OG0002586.1/OG0002586.2/OG0002614.1/OG0002621.1/OG0002624.1/OG0002716.1/OG0002732.1/OG0002740.2/OG0002740.1/OG0002790.1/OG0002796.1/OG0002809.2/OG0002809.1/OG0002875.1/OG0002881.1/OG0002910.2/OG0002910.1/OG0002918.1/OG0002934.1/OG0002941.2/OG0002941.1/OG0002949.1/OG0002949.2/OG0002954.1/OG0002957.1/OG0002959.1/OG0003028.1/OG0003028.2/OG0003056.2/OG0003056.1/OG0003061.1/OG0003078.1/OG0003088.1/OG0003090.1/OG0003104.1/OG0003112.1/OG0003137.1/OG0003243.1/OG0003287.1/OG0003431.1/OG0003445.1/OG0003448.1/OG0003473.1/OG0003484.1/OG0003591.1/OG0003659.1/OG0003666.1/OG0003677.1/OG0003699.1/OG0003730.1/OG0003736.1/OG0003754.1/OG0003756.1/OG0003763.1/OG0003774.1/OG0003826.1/OG0003829.1/OG0003941.1/OG0003977.1/OG0003994.1/OG0004011.1/OG0004029.1/OG0004038.1/OG0004042.1/OG0004047.1/OG0004064.1/OG0004067.1/OG0004089.1/OG0004094.1/OG0004099.1/OG0004127.1/OG0004135.1/OG0004136.1/OG0004138.1/OG0004240.1/OG0004245.1/OG0004250.1/OG0004254.1/OG0004263.1/OG0004289.1/OG0004294.1/OG0004297.1/OG0004301.1/OG0004333.1/OG0004338.1/OG0004346.1/OG0004361.1/OG0004388.1/OG0004389.1/OG0004419.1/OG0004454.1/OG0004559.1/OG0004574.1/OG0004628.1/OG0004631.1/OG0004632.1/OG0004650.1/OG0004653.1/OG0004710.1/OG0004718.1/OG0004723.1/OG0004738.1/OG0004746.1/OG0004778.1/OG0004796.1/OG0004811.1/OG0004815.1/OG0004883.1/OG0004914.1/OG0004943.1/OG0004957.1/OG0004961.1/OG0004965.1/OG0004973.1/OG0004992.1/OG0005010.1/OG0005013.1/OG0005017.1/OG0005035.1/OG0005066.1/OG0005068.1/OG0005078.1/OG0005090.1/OG0005103.1/OG0005123.1/OG0005168.1/OG0005256.1/OG0005275.1/OG0005281.1/OG0005282.1/OG0005297.1/OG0005347.1/OG0005359.1/OG0005362.1/OG0005396.1/OG0005402.1/OG0005426.1/OG0005432.1/OG0005473.1/OG0005485.1/OG0005537.1/OG0005543.1/OG0005558.1/OG0005575.1/OG0005583.1/OG0005653.1/OG0005686.1/OG0005722.1/OG0005727.1/OG0005786.1/OG0005813.1/OG0005838.1/OG0005850.1/OG0005852.1/OG0005893.1/OG0005918.1/OG0005926.1/OG0006000.1/OG0006197.1/OG0006198.1/OG0006248.1/OG0006319.1/OG0006320.1/OG0006340.1/OG0006375.1/OG0006379.1/OG0006380.1/OG0006407.1/OG0006424.1/OG0006434.1/OG0006437.1/OG0006464.1/OG0006468.1/OG0006481.1/OG0006517.1/OG0006647.1/OG0006656.1/OG0006672.1/OG0006684.1/OG0006770.1/OG0006790.1/OG0006820.1/OG0006850.1/OG0006873.1/OG0006889.1/OG0006903.1/OG0006915.1/OG0006937.1/OG0007085.1/OG0007097.1/OG0007130.1/OG0007200.1/OG0007208.1/OG0007218.1/OG0007249.1/OG0007251.1/OG0007301.1/OG0007312.1/OG0007319.1/OG0007331.1/OG0007346.1/OG0007562.1/OG0007604.1/OG0007634.1/OG0007647.1/OG0007680.1/OG0007756.1/OG0007766.1/OG0007789.1/OG0007836.1/OG0008000.1/OG0008208.1/OG0008426.1/OG0008490.1/OG0009072.1</t>
  </si>
  <si>
    <t>OG0000203.1/OG0000203.3/OG0000203.5/OG0000203.2/OG0000203.4</t>
  </si>
  <si>
    <t>OG0004542.1</t>
  </si>
  <si>
    <t>OG0004040.1</t>
  </si>
  <si>
    <t>OG0004568.1/OG0005993.1</t>
  </si>
  <si>
    <t>OG0003496.1</t>
  </si>
  <si>
    <t>OG0007816.1</t>
  </si>
  <si>
    <t>OG0007093.1/OG0007239.1</t>
  </si>
  <si>
    <t>OG0000196.3/OG0000196.5/OG0000196.4/OG0000196.1/OG0000196.2/OG0000917.2/OG0000917.1/OG0005043.1</t>
  </si>
  <si>
    <t>OG0006626.1</t>
  </si>
  <si>
    <t>OG0001464.1/OG0001464.2</t>
  </si>
  <si>
    <t>OG0007085.1/OG0007130.1</t>
  </si>
  <si>
    <t>OG0007696.1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</si>
  <si>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0000571.3/OG0000571.1/OG0000571.2/OG0001578.2/OG0001578.1/OG0002174.1/OG0002572.1/OG0002812.1/OG0003919.1/OG0006381.1/OG0006751.1</t>
  </si>
  <si>
    <t>OG0002287.1/OG0007594.1</t>
  </si>
  <si>
    <t>OG0007572.1</t>
  </si>
  <si>
    <t>OG0003296.1/OG0004069.1/OG0006499.1/OG0007745.1/OG0008785.1</t>
  </si>
  <si>
    <t>OG0005756.1/OG0010016.1</t>
  </si>
  <si>
    <t>OG0000492.1/OG0000492.3/OG0000492.2/OG0000670.2/OG0000670.1/OG0001265.2/OG0001265.1/OG0001776.1/OG0002294.1/OG0002294.2/OG0004568.1/OG0006014.1/OG0006146.1</t>
  </si>
  <si>
    <t>OG0000126.3/OG0000126.2/OG0000126.8/OG0000126.6/OG0000126.5/OG0000126.1/OG0000126.4/OG0000126.7/OG0000273.1/OG0000273.5/OG0000273.4/OG0000273.2/OG0000273.3/OG0000833.2/OG0000833.1/OG0001021.1/OG0001365.2/OG0001365.1/OG0001411.1/OG0001998.1/OG0002509.2/OG0002509.1/OG0003707.1/OG0003835.1/OG0004794.1/OG0004818.1/OG0005072.1/OG0005565.1</t>
  </si>
  <si>
    <t>OG0006227.1/OG0006512.1</t>
  </si>
  <si>
    <t>OG0000218.4/OG0000218.2/OG0000218.1/OG0000218.3/OG0000218.5/OG0000633.2/OG0000633.3/OG0000633.1/OG0005007.1</t>
  </si>
  <si>
    <t>OG0005007.1</t>
  </si>
  <si>
    <t>OG0000633.2/OG0000633.3/OG0000633.1</t>
  </si>
  <si>
    <t>OG0003960.1/OG0007602.1</t>
  </si>
  <si>
    <t>OG0002132.2/OG0002132.1/OG0002382.1/OG0003339.1/OG0003415.1/OG0004488.1/OG0004681.1/OG0004808.1/OG0006227.1</t>
  </si>
  <si>
    <t>OG0000004.13/OG0000004.3/OG0000004.7/OG0000004.6/OG0000004.17/OG0000004.10/OG0000004.5/OG0000004.9/OG0000004.12/OG0000004.2/OG0000004.4/OG0000004.19/OG0000004.1/OG0000004.18/OG0000004.11/OG0000004.14/OG0000004.15/OG0000004.8/OG0000004.16/OG0000299.2/OG0000299.4/OG0000299.3/OG0000299.1/OG0000403.2/OG0000403.1/OG0000419.4/OG0000419.3/OG0000419.2/OG0000419.1/OG0000449.3/OG0000449.1/OG0000449.2/OG0000707.1/OG0000707.3/OG0000707.2/OG0001034.2/OG0001034.1/OG0001090.1/OG0001090.2/OG0001225.2/OG0001225.1/OG0001262.2/OG0001262.1/OG0001275.2/OG0001275.1/OG0001559.2/OG0001559.1/OG0001690.1/OG0002047.1/OG0002047.2/OG0002134.1/OG0002142.1/OG0002142.2/OG0002144.1/OG0002144.2/OG0002228.1/OG0002361.2/OG0002361.1/OG0002451.1/OG0002451.2/OG0002515.1/OG0002614.1/OG0002621.1/OG0002668.2/OG0002668.1/OG0002773.1/OG0002959.1/OG0003061.1/OG0003280.1/OG0003423.1/OG0003510.1/OG0003591.1/OG0003826.1/OG0003846.1/OG0004269.1/OG0004718.1/OG0004930.1/OG0005000.1/OG0005017.1/OG0005072.1/OG0005078.1/OG0005394.1/OG0005789.1/OG0006248.1/OG0006368.1/OG0006394.1/OG0007638.1</t>
  </si>
  <si>
    <t>OG0004796.1</t>
  </si>
  <si>
    <t>OG0000744.1/OG0000744.2</t>
  </si>
  <si>
    <t>OG0002860.1</t>
  </si>
  <si>
    <t>OG0000153.5/OG0000153.4/OG0000153.3/OG0000153.1/OG0000153.2/OG0000366.2/OG0000366.1/OG0000366.3/OG0001083.1/OG0001083.2/OG0001159.1/OG0001159.2/OG0001162.1/OG0001162.2/OG0003477.1/OG0003738.1/OG0004630.1/OG0005488.1/OG0006621.1/OG0006679.1/OG0008177.1</t>
  </si>
  <si>
    <t>OG0000958.2/OG0000958.1/OG0002913.1/OG0003102.2/OG0003102.1/OG0006637.1/OG0008491.1</t>
  </si>
  <si>
    <t>OG0007267.1/OG0007615.1</t>
  </si>
  <si>
    <t>OG0000958.2/OG0000958.1/OG0003102.2/OG0003102.1/OG0008491.1</t>
  </si>
  <si>
    <t>OG0000366.2/OG0000366.1/OG0000366.3/OG0001159.1/OG0001159.2/OG0001162.1/OG0001162.2/OG0003477.1/OG0003738.1/OG0004630.1/OG0005488.1/OG0008177.1</t>
  </si>
  <si>
    <t>OG0004311.1/OG0006441.1/OG0007648.1/OG0007812.1</t>
  </si>
  <si>
    <t>OG0001974.1/OG0006716.1/OG0008856.1</t>
  </si>
  <si>
    <t>OG0000705.3/OG0000705.2/OG0000705.1/OG0005069.1/OG0007344.1</t>
  </si>
  <si>
    <t>OG0000054.3/OG0000054.7/OG0000054.6/OG0000054.4/OG0000054.2/OG0000054.1/OG0000054.5/OG0000066.8/OG0000066.7/OG0000066.5/OG0000066.6/OG0000066.3/OG0000066.4/OG0000066.1/OG0000066.2/OG0000200.4/OG0000200.5/OG0000200.2/OG0000200.6/OG0000200.3/OG0000200.1/OG0000344.3/OG0000344.1/OG0000344.4/OG0000344.2/OG0000551.3/OG0000551.2/OG0000551.1/OG0000916.2/OG0000916.1/OG0000916.3/OG0000935.2/OG0000935.1/OG0000945.1/OG0000945.2/OG0001120.2/OG0001120.1/OG0001172.2/OG0001172.1/OG0001176.1/OG0001176.2/OG0001247.1/OG0001247.2/OG0001275.2/OG0001275.1/OG0001631.2/OG0001631.1/OG0001972.1/OG0001972.2/OG0002056.1/OG0002368.2/OG0002368.1/OG0002384.1/OG0002670.1/OG0002746.1/OG0002790.1/OG0002947.2/OG0002947.1/OG0003343.1/OG0003456.1/OG0003679.1/OG0003826.1/OG0004204.1/OG0004249.1/OG0004711.1/OG0004811.1/OG0004992.1/OG0005413.1/OG0005542.1/OG0005819.1/OG0006307.1/OG0007195.1/OG0007650.1/OG0008492.1</t>
  </si>
  <si>
    <t>OG0003477.1/OG0006679.1</t>
  </si>
  <si>
    <t>OG0001462.1/OG0001462.2/OG0002614.1/OG0003484.1/OG0007097.1</t>
  </si>
  <si>
    <t>OG0003793.1/OG0006240.1</t>
  </si>
  <si>
    <t>OG0000044.13/OG0000044.11/OG0000044.6/OG0000044.14/OG0000044.8/OG0000044.12/OG0000044.10/OG0000044.7/OG0000044.4/OG0000044.5/OG0000044.9/OG0000044.1/OG0000044.3/OG0000044.2/OG0000142.2/OG0000142.1/OG0000142.3/OG0000196.3/OG0000196.5/OG0000196.4/OG0000196.1/OG0000196.2/OG0000947.1/OG0000947.2</t>
  </si>
  <si>
    <t>OG0001870.2/OG0001870.1/OG0002295.1/OG0005017.1</t>
  </si>
  <si>
    <t>OG0003859.1</t>
  </si>
  <si>
    <t>OG0003797.1/OG0005122.1</t>
  </si>
  <si>
    <t>OG0006741.1</t>
  </si>
  <si>
    <t>OG0002469.1/OG0005783.1/OG0006442.1/OG0006741.1</t>
  </si>
  <si>
    <t>OG0000540.3/OG0000540.4/OG0000540.2/OG0000540.1/OG0000827.1/OG0000827.2/OG0000897.2/OG0000897.1/OG0000966.2/OG0000966.1/OG0001218.2/OG0001218.1/OG0001834.1/OG0001972.1/OG0001972.2/OG0004138.1/OG0006819.1</t>
  </si>
  <si>
    <t>OG0001365.2/OG0001365.1</t>
  </si>
  <si>
    <t>OG0000707.1/OG0000707.3/OG0000707.2/OG0001164.2/OG0001164.1/OG0001713.1/OG0003058.1/OG0003122.1/OG0003659.1/OG0005950.1</t>
  </si>
  <si>
    <t>OG0003058.1</t>
  </si>
  <si>
    <t>OG0000707.1/OG0000707.3/OG0000707.2/OG0001164.2/OG0001164.1/OG0001713.1/OG0003122.1/OG0003659.1/OG0005950.1</t>
  </si>
  <si>
    <t>OG0001461.1/OG0001461.2</t>
  </si>
  <si>
    <t>OG0000569.1/OG0000569.4/OG0000569.3/OG0000569.2</t>
  </si>
  <si>
    <t>OG0000322.1/OG0000322.2/OG0000322.4/OG0000322.3/OG0000540.3/OG0000540.4/OG0000540.2/OG0000540.1/OG0000897.2/OG0000897.1/OG0001932.1/OG0001932.2/OG0002732.1/OG0002957.1/OG0004361.1/OG0004388.1/OG0004710.1/OG0005282.1/OG0006319.1/OG0006379.1/OG0006481.1</t>
  </si>
  <si>
    <t>OG0008057.1</t>
  </si>
  <si>
    <t>OG0001122.3/OG0001122.1/OG0001122.2/OG0002395.1/OG0003089.1/OG0004006.1/OG0004346.1/OG0004436.1</t>
  </si>
  <si>
    <t>OG0004280.1/OG0006910.1/OG0007981.1/OG0008220.1/OG0008484.1</t>
  </si>
  <si>
    <t>OG0000318.4/OG0000318.2/OG0000318.1/OG0000318.3/OG0000828.1/OG0000828.2/OG0003511.1/OG0003528.1/OG0004400.1/OG0005016.1/OG0005273.1/OG0005871.1/OG0005925.1/OG0006364.1/OG0006626.1</t>
  </si>
  <si>
    <t>OG0003849.1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</si>
  <si>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0000142.2/OG0000142.1/OG0000142.3/OG0000155.5/OG0000155.4/OG0000155.3/OG0000155.1/OG0000155.6/OG0000155.2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0000221.1/OG0000221.2/OG0000221.4/OG0000221.6/OG0000221.5/OG0000221.3/OG0000229.4/OG0000229.5/OG0000229.3/OG0000229.1/OG0000229.2/OG0000237.2/OG0000237.1/OG0000237.3/OG0000237.4/OG0000237.5/OG0000271.2/OG0000271.1/OG0000271.4/OG0000271.3/OG0000272.4/OG0000272.1/OG0000272.2/OG0000272.5/OG0000272.3/OG0000291.3/OG0000291.4/OG0000291.2/OG0000291.1/OG0000296.1/OG0000296.2/OG0000296.3/OG0000306.4/OG0000306.1/OG0000306.2/OG0000306.3/OG0000315.1/OG0000315.2/OG0000315.3/OG0000315.4/OG0000328.1/OG0000328.4/OG0000328.3/OG0000328.2/OG0000337.3/OG0000337.1/OG0000337.2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0000495.2/OG0000495.1/OG0000495.3/OG0000508.3/OG0000508.1/OG0000508.2/OG0000533.2/OG0000533.3/OG0000533.4/OG0000533.1/OG0000537.3/OG0000537.1/OG0000537.2/OG0000541.1/OG0000541.2/OG0000541.3/OG0000542.1/OG0000542.2/OG0000542.3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0000809.3/OG0000809.1/OG0000809.2/OG0000813.2/OG0000813.1/OG0000814.3/OG0000814.1/OG0000814.2/OG0000836.3/OG0000836.2/OG0000836.1/OG0000859.1/OG0000859.2/OG0000859.3/OG0000863.1/OG0000863.2/OG0000868.2/OG0000868.1/OG0000868.3/OG0000878.2/OG0000878.1/OG0000878.3/OG0000895.1/OG0000895.2/OG0000923.1/OG0000923.2/OG0000934.3/OG0000934.1/OG0000934.2/OG0000937.2/OG0000937.1/OG0000949.1/OG0000949.2/OG0000969.1/OG0000969.2/OG0001005.2/OG0001005.1/OG0001030.3/OG0001030.2/OG0001030.1/OG0001036.1/OG0001054.1/OG0001054.2/OG0001110.1/OG0001110.2/OG0001124.1/OG0001124.2/OG0001163.2/OG0001163.1/OG0001171.2/OG0001171.1/OG0001211.2/OG0001211.1/OG0001214.2/OG0001214.1/OG0001251.2/OG0001251.1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0001615.2/OG0001615.1/OG0001621.2/OG0001621.1/OG0001754.1/OG0001754.2/OG0001771.1/OG0001771.2/OG0001830.2/OG0001830.1/OG0001844.2/OG0001844.1/OG0002013.1/OG0002029.1/OG0002029.2/OG0002034.1/OG0002061.1/OG0002102.1/OG0002219.1/OG0002225.2/OG0002225.1/OG0002242.2/OG0002242.1/OG0002266.1/OG0002362.1/OG0002394.2/OG0002394.1/OG0002406.1/OG0002485.2/OG0002485.1/OG0002611.1/OG0002644.1/OG0002712.1/OG0002757.1/OG0002879.2/OG0002879.1/OG0002939.1/OG0002956.1/OG0002956.2/OG0002974.1/OG0003062.1/OG0003085.1/OG0003120.1/OG0003130.1/OG0003142.1/OG0003164.1/OG0003289.1/OG0003299.1/OG0003433.1/OG0003547.1/OG0003583.1/OG0003587.1/OG0003695.1/OG0003737.1/OG0003742.1/OG0004001.1/OG0004131.1/OG0004267.1/OG0004313.1/OG0004355.1/OG0004424.1/OG0004692.1/OG0004709.1/OG0004721.1/OG0004732.1/OG0004979.1/OG0005032.1/OG0005094.1/OG0005109.1/OG0005132.1/OG0005291.1/OG0005338.1/OG0005351.1/OG0005369.1/OG0005445.1/OG0005485.1/OG0005553.1/OG0005864.1/OG0005918.1/OG0006161.1/OG0006297.1/OG0006757.1/OG0006891.1/OG0006924.1/OG0006946.1/OG0007208.1/OG0007278.1/OG0007808.1/OG0007848.1/OG0008039.1/OG0008553.1</t>
  </si>
  <si>
    <t>OG0000479.2/OG0000479.1/OG0000612.2/OG0000612.3/OG0000612.1/OG0002480.1/OG0002928.2/OG0002928.1/OG0004081.1/OG0004114.1/OG0004392.1/OG0004696.1/OG0004705.1/OG0005326.1/OG0005366.1/OG0005398.1/OG0005443.1/OG0005500.1/OG0005756.1/OG0005951.1/OG0006154.1/OG0006285.1/OG0006396.1/OG0006451.1/OG0006957.1/OG0006969.1/OG0007190.1/OG0007396.1/OG0007438.1/OG0007666.1/OG0008078.1/OG0008144.1/OG0008809.1</t>
  </si>
  <si>
    <t>OG0001115.2/OG0001115.1/OG0001562.1/OG0001562.2/OG0001673.1/OG0002000.1/OG0002030.1/OG0002030.2</t>
  </si>
  <si>
    <t>OG0000613.1/OG0000613.3/OG0000613.2/OG0000756.1/OG0001640.1/OG0001640.2/OG0001814.1/OG0001814.2/OG0003584.1/OG0003750.1/OG0004044.1/OG0004618.1/OG0006901.1/OG0007820.1</t>
  </si>
  <si>
    <t>OG0003457.1</t>
  </si>
  <si>
    <t>OG0006964.1</t>
  </si>
  <si>
    <t>OG0002032.1/OG0002032.2/OG0002117.1/OG0002633.1/OG0002646.1/OG0003578.1/OG0004456.1/OG0004911.1/OG0005481.1/OG0005907.1/OG0006406.1/OG0006855.1/OG0006865.1/OG0006951.1/OG0007355.1/OG0007709.1/OG0007751.1/OG0008049.1/OG0008107.1/OG0008530.1/OG0009119.1/OG0010668.1</t>
  </si>
  <si>
    <t>OG0000266.6/OG0000266.3/OG0000266.5/OG0000266.1/OG0000266.2/OG0000266.4/OG0001795.2/OG0001795.1/OG0004966.1/OG0005715.1/OG0005776.1/OG0006078.1/OG0007225.1/OG0007859.1/OG0008623.1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</si>
  <si>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0000222.2/OG0000222.1/OG0000222.4/OG0000222.5/OG0000222.3/OG0000267.4/OG0000267.1/OG0000267.2/OG0000267.5/OG0000267.3/OG0000300.2/OG0000300.3/OG0000300.1/OG0000373.2/OG0000373.1/OG0000373.3/OG0000373.4/OG0000396.4/OG0000396.3/OG0000396.1/OG0000396.2/OG0000502.2/OG0000502.1/OG0000502.3/OG0000540.3/OG0000540.4/OG0000540.2/OG0000540.1/OG0000549.2/OG0000549.1/OG0000618.2/OG0000618.1/OG0000618.3/OG0000619.1/OG0000619.3/OG0000619.2/OG0000696.1/OG0000696.2/OG0000696.3/OG0000763.1/OG0000763.2/OG0000785.1/OG0000785.2/OG0000834.2/OG0000834.1/OG0000897.2/OG0000897.1/OG0000938.1/OG0000938.3/OG0000938.2/OG0000942.2/OG0000942.3/OG0000942.1/OG0001118.1/OG0001118.2/OG0001243.2/OG0001243.1/OG0001262.2/OG0001262.1/OG0001267.2/OG0001267.1/OG0001269.2/OG0001269.1/OG0001278.2/OG0001278.1/OG0001374.2/OG0001374.1/OG0001403.2/OG0001403.1/OG0001412.2/OG0001412.1/OG0001523.1/OG0001523.2/OG0001578.2/OG0001578.1/OG0001694.2/OG0001694.1/OG0001706.1/OG0001706.2/OG0001982.1/OG0002018.1/OG0002051.1/OG0002150.2/OG0002150.1/OG0002236.1/OG0002236.2/OG0002292.2/OG0002292.1/OG0002295.1/OG0002358.1/OG0002358.2/OG0002369.1/OG0002468.1/OG0002468.2/OG0002766.2/OG0002766.1/OG0003095.1/OG0003256.1/OG0003270.1/OG0003318.1/OG0003328.1/OG0003487.1/OG0003721.1/OG0003826.1/OG0003827.1/OG0004044.1/OG0004069.1/OG0004129.1/OG0004130.1/OG0004138.1/OG0004234.1/OG0004333.1/OG0004370.1/OG0004409.1/OG0004426.1/OG0004428.1/OG0004589.1/OG0004614.1/OG0004782.1/OG0004904.1/OG0004918.1/OG0004955.1/OG0004971.1/OG0005003.1/OG0005027.1/OG0005035.1/OG0005059.1/OG0005147.1/OG0005304.1/OG0005372.1/OG0005402.1/OG0005406.1/OG0005489.1/OG0005940.1/OG0006185.1/OG0006371.1/OG0006765.1/OG0006934.1/OG0007074.1/OG0007183.1/OG0007650.1/OG0008000.1/OG0008168.1</t>
  </si>
  <si>
    <t>OG0002032.1/OG0002032.2/OG0002117.1/OG0002646.1/OG0005481.1/OG0006406.1/OG0007751.1/OG0008049.1/OG0009119.1/OG0010668.1</t>
  </si>
  <si>
    <t>OG0000396.4/OG0000396.3/OG0000396.1/OG0000396.2/OG0000502.2/OG0000502.1/OG0000502.3/OG0000549.2/OG0000549.1/OG0000619.1/OG0000619.3/OG0000619.2/OG0000785.1/OG0000785.2/OG0000834.2/OG0000834.1/OG0001118.1/OG0001118.2/OG0001278.2/OG0001278.1/OG0001374.2/OG0001374.1/OG0001523.1/OG0001523.2/OG0001706.1/OG0001706.2/OG0001982.1/OG0002051.1/OG0002236.1/OG0002236.2/OG0002292.2/OG0002292.1/OG0002369.1/OG0002468.1/OG0002468.2/OG0003095.1/OG0003328.1/OG0003487.1/OG0003827.1/OG0004370.1/OG0004614.1/OG0004782.1/OG0004904.1/OG0004918.1/OG0004955.1/OG0005304.1/OG0005406.1</t>
  </si>
  <si>
    <t>OG0000266.6/OG0000266.3/OG0000266.5/OG0000266.1/OG0000266.2/OG0000266.4/OG0001795.2/OG0001795.1/OG0004966.1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</si>
  <si>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0000396.4/OG0000396.3/OG0000396.1/OG0000396.2/OG0000540.3/OG0000540.4/OG0000540.2/OG0000540.1/OG0000549.2/OG0000549.1/OG0000696.1/OG0000696.2/OG0000696.3/OG0000897.2/OG0000897.1/OG0001243.2/OG0001243.1/OG0001262.2/OG0001262.1/OG0001403.2/OG0001403.1/OG0001694.2/OG0001694.1/OG0001706.1/OG0001706.2/OG0002018.1/OG0003095.1/OG0003270.1/OG0003826.1/OG0004138.1/OG0004333.1/OG0004370.1/OG0004409.1/OG0004426.1/OG0004428.1/OG0004971.1/OG0005035.1/OG0005059.1/OG0005402.1/OG0006371.1/OG0006765.1/OG0006934.1/OG0007074.1/OG0007183.1/OG0007650.1</t>
  </si>
  <si>
    <t>OG0002032.1/OG0002032.2/OG0002633.1/OG0006855.1/OG0007709.1/OG0008530.1</t>
  </si>
  <si>
    <t>OG0004352.1</t>
  </si>
  <si>
    <t>OG0007619.1</t>
  </si>
  <si>
    <t>OG0004301.1/OG0004361.1/OG0005359.1/OG0006600.1</t>
  </si>
  <si>
    <t>OG0004301.1/OG0004361.1/OG0005359.1</t>
  </si>
  <si>
    <t>OG0003473.1/OG0007097.1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</si>
  <si>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0000213.4/OG0000213.3/OG0000213.1/OG0000213.2/OG0000213.6/OG0000213.5/OG0000354.3/OG0000354.2/OG0000354.1/OG0000374.1/OG0000374.2/OG0000374.4/OG0000374.3/OG0001019.1/OG0001019.2/OG0001084.2/OG0001084.1/OG0001572.2/OG0001572.1/OG0001660.1/OG0002071.1/OG0002071.2/OG0002248.1/OG0005387.1</t>
  </si>
  <si>
    <t>OG0002157.2/OG0002157.1/OG0003711.1/OG0008550.1</t>
  </si>
  <si>
    <t>OG0000833.2/OG0000833.1/OG0002180.1/OG0002876.1/OG0003818.1/OG0005007.1/OG0005565.1/OG0006641.1/OG0006867.1</t>
  </si>
  <si>
    <t>OG0002778.2/OG0002778.1/OG0005387.1/OG0006258.1/OG0008542.1</t>
  </si>
  <si>
    <t>OG0002778.2/OG0002778.1/OG0008542.1</t>
  </si>
  <si>
    <t>OG0002905.1/OG0003207.1</t>
  </si>
  <si>
    <t>OG0000018.12/OG0000018.1/OG0000018.7/OG0000018.6/OG0000018.11/OG0000018.4/OG0000018.10/OG0000018.9/OG0000018.3/OG0000018.14/OG0000018.8/OG0000018.13/OG0000018.15/OG0000018.2/OG0000018.5/OG0000083.8/OG0000083.1/OG0000083.3/OG0000083.5/OG0000083.6/OG0000083.4/OG0000083.2/OG0000083.7/OG0000312.1/OG0000316.4/OG0000316.2/OG0000316.5/OG0000316.1/OG0000316.3/OG0000351.4/OG0000351.3/OG0000351.1/OG0000351.2/OG0000367.2/OG0000367.1/OG0000367.3/OG0000367.4/OG0000385.3/OG0000385.1/OG0000385.2/OG0000424.2/OG0000424.1/OG0000449.3/OG0000449.1/OG0000449.2/OG0000477.2/OG0000477.3/OG0000477.4/OG0000477.1/OG0000559.3/OG0000559.2/OG0000559.1/OG0000623.1/OG0000623.2/OG0000697.2/OG0000697.1/OG0000815.1/OG0000815.2/OG0000860.1/OG0000860.2/OG0000860.3/OG0001263.1/OG0001263.2/OG0001266.2/OG0001266.1/OG0001275.2/OG0001275.1/OG0001420.1/OG0001567.1/OG0001702.2/OG0001702.1/OG0001970.1/OG0001970.2/OG0002228.1/OG0002261.1/OG0002290.1/OG0002494.1/OG0002947.2/OG0002947.1/OG0003221.1/OG0003423.1/OG0003497.1/OG0003529.1/OG0003580.1/OG0003822.1/OG0004147.1/OG0004210.1/OG0004407.1/OG0004632.1/OG0006832.1</t>
  </si>
  <si>
    <t>OG0002168.1/OG0002353.1/OG0002653.1/OG0003735.1/OG0005380.1/OG0007771.1/OG0007826.1</t>
  </si>
  <si>
    <t>OG0000018.12/OG0000018.1/OG0000018.7/OG0000018.6/OG0000018.11/OG0000018.4/OG0000018.10/OG0000018.9/OG0000018.3/OG0000018.14/OG0000018.8/OG0000018.13/OG0000018.15/OG0000018.2/OG0000018.5/OG0000083.8/OG0000083.1/OG0000083.3/OG0000083.5/OG0000083.6/OG0000083.4/OG0000083.2/OG0000083.7/OG0000181.3/OG0000181.5/OG0000181.1/OG0000181.2/OG0000181.4/OG0000269.4/OG0000269.2/OG0000269.3/OG0000269.1/OG0000280.1/OG0000280.2/OG0000280.4/OG0000280.3/OG0000299.2/OG0000299.4/OG0000299.3/OG0000299.1/OG0000312.1/OG0000316.4/OG0000316.2/OG0000316.5/OG0000316.1/OG0000316.3/OG0000322.1/OG0000322.2/OG0000322.4/OG0000322.3/OG0000351.4/OG0000351.3/OG0000351.1/OG0000351.2/OG0000367.2/OG0000367.1/OG0000367.3/OG0000367.4/OG0000385.3/OG0000385.1/OG0000385.2/OG0000424.2/OG0000424.1/OG0000449.3/OG0000449.1/OG0000449.2/OG0000477.2/OG0000477.3/OG0000477.4/OG0000477.1/OG0000559.3/OG0000559.2/OG0000559.1/OG0000623.1/OG0000623.2/OG0000695.2/OG0000695.3/OG0000695.1/OG0000697.2/OG0000697.1/OG0000815.1/OG0000815.2/OG0000860.1/OG0000860.2/OG0000860.3/OG0000917.2/OG0000917.1/OG0001203.2/OG0001203.1/OG0001263.1/OG0001263.2/OG0001266.2/OG0001266.1/OG0001275.2/OG0001275.1/OG0001420.1/OG0001559.2/OG0001559.1/OG0001567.1/OG0001702.2/OG0001702.1/OG0001845.1/OG0001845.2/OG0001970.1/OG0001970.2/OG0002115.1/OG0002115.2/OG0002228.1/OG0002261.1/OG0002290.1/OG0002494.1/OG0002947.2/OG0002947.1/OG0003132.1/OG0003221.1/OG0003423.1/OG0003497.1/OG0003529.1/OG0003580.1/OG0003822.1/OG0004147.1/OG0004210.1/OG0004407.1/OG0004489.1/OG0004632.1/OG0005491.1/OG0005786.1/OG0006832.1</t>
  </si>
  <si>
    <t>OG0002353.1/OG0003735.1/OG0007771.1</t>
  </si>
  <si>
    <t>OG0000299.2/OG0000299.4/OG0000299.3/OG0000299.1/OG0000322.1/OG0000322.2/OG0000322.4/OG0000322.3/OG0000815.1/OG0000815.2/OG0000917.2/OG0000917.1/OG0001203.2/OG0001203.1/OG0001559.2/OG0001559.1/OG0002115.1/OG0002115.2/OG0002290.1/OG0003132.1/OG0003423.1/OG0005491.1</t>
  </si>
  <si>
    <t>OG0000083.8/OG0000083.1/OG0000083.3/OG0000083.5/OG0000083.6/OG0000083.4/OG0000083.2/OG0000083.7/OG0000269.4/OG0000269.2/OG0000269.3/OG0000269.1/OG0000280.1/OG0000280.2/OG0000280.4/OG0000280.3/OG0000299.2/OG0000299.4/OG0000299.3/OG0000299.1/OG0000312.1/OG0000316.4/OG0000316.2/OG0000316.5/OG0000316.1/OG0000316.3/OG0000322.1/OG0000322.2/OG0000322.4/OG0000322.3/OG0000449.3/OG0000449.1/OG0000449.2/OG0000623.1/OG0000623.2/OG0000695.2/OG0000695.3/OG0000695.1/OG0000815.1/OG0000815.2/OG0001203.2/OG0001203.1/OG0001266.2/OG0001266.1/OG0001559.2/OG0001559.1/OG0001567.1/OG0001702.2/OG0001702.1/OG0001845.1/OG0001845.2/OG0001970.1/OG0001970.2/OG0002115.1/OG0002115.2/OG0002494.1/OG0003132.1/OG0003221.1/OG0003423.1/OG0003529.1/OG0003580.1/OG0004210.1/OG0004407.1/OG0004489.1/OG0004632.1/OG0005786.1</t>
  </si>
  <si>
    <t>OG0002168.1/OG0002353.1/OG0002653.1/OG0003735.1/OG0007771.1</t>
  </si>
  <si>
    <t>OG0002168.1/OG0002653.1/OG0003735.1</t>
  </si>
  <si>
    <t>OG0000083.8/OG0000083.1/OG0000083.3/OG0000083.5/OG0000083.6/OG0000083.4/OG0000083.2/OG0000083.7/OG0000312.1/OG0000316.4/OG0000316.2/OG0000316.5/OG0000316.1/OG0000316.3/OG0000623.1/OG0000623.2/OG0000815.1/OG0000815.2/OG0001266.2/OG0001266.1/OG0001567.1/OG0001702.2/OG0001702.1/OG0001970.1/OG0001970.2/OG0002494.1/OG0003221.1/OG0003423.1/OG0003529.1/OG0003580.1/OG0004210.1/OG0004407.1/OG0004632.1</t>
  </si>
  <si>
    <t>OG0000299.2/OG0000299.4/OG0000299.3/OG0000299.1/OG0000322.1/OG0000322.2/OG0000322.4/OG0000322.3/OG0000815.1/OG0000815.2/OG0001203.2/OG0001203.1/OG0001559.2/OG0001559.1/OG0002115.1/OG0002115.2/OG0003132.1/OG0003423.1</t>
  </si>
  <si>
    <t>OG0002895.1</t>
  </si>
  <si>
    <t>OG0000073.10/OG0000073.7/OG0000073.3/OG0000073.11/OG0000073.8/OG0000073.1/OG0000073.5/OG0000073.2/OG0000073.9/OG0000073.4/OG0000073.6/OG0003951.1/OG0004788.1/OG0005554.1/OG0005767.1</t>
  </si>
  <si>
    <t>OG0000322.1/OG0000322.2/OG0000322.4/OG0000322.3/OG0000653.2/OG0000653.1/OG0000653.3/OG0000999.2/OG0000999.1/OG0003824.1/OG0004056.1/OG0004240.1/OG0004257.1/OG0004610.1/OG0004724.1</t>
  </si>
  <si>
    <t>OG0005418.1</t>
  </si>
  <si>
    <t>OG0004693.1/OG0006413.1/OG0007323.1</t>
  </si>
  <si>
    <t>OG0002270.1/OG0002270.2/OG0003459.1/OG0004779.1/OG0005897.1/OG0006285.1</t>
  </si>
  <si>
    <t>OG0000098.9/OG0000098.6/OG0000098.5/OG0000098.3/OG0000098.8/OG0000098.7/OG0000098.4/OG0000098.1/OG0000098.2/OG0000501.1/OG0000994.2/OG0000994.1/OG0001348.2/OG0001348.1/OG0002470.1/OG0002569.1/OG0002934.1/OG0003068.1/OG0003140.1/OG0003250.1/OG0003852.1/OG0003943.1/OG0004300.1/OG0005080.1/OG0005300.1/OG0005461.1/OG0006261.1/OG0006640.1/OG0006659.1/OG0006922.1/OG0006931.1/OG0006954.1/OG0007218.1/OG0007432.1</t>
  </si>
  <si>
    <t>OG0000121.5/OG0000121.1/OG0000121.2/OG0000121.3/OG0000121.4/OG0000121.6/OG0000121.8/OG0000121.7/OG0000200.4/OG0000200.5/OG0000200.2/OG0000200.6/OG0000200.3/OG0000200.1/OG0000501.1/OG0000549.2/OG0000549.1/OG0000696.1/OG0000696.2/OG0000696.3/OG0000710.3/OG0000710.1/OG0000710.2/OG0001033.2/OG0001033.1/OG0001169.2/OG0001169.1/OG0001976.2/OG0001976.1/OG0002460.1/OG0003961.1/OG0003972.1/OG0004000.1/OG0004408.1/OG0004918.1/OG0005073.1/OG0008053.1</t>
  </si>
  <si>
    <t>OG0003596.1/OG0006750.1</t>
  </si>
  <si>
    <t>OG0003750.1/OG0005402.1</t>
  </si>
  <si>
    <t>OG0000388.3/OG0000388.2/OG0000388.1/OG0000557.3/OG0000557.2/OG0000557.1/OG0000648.2/OG0000648.1/OG0000807.1/OG0000807.2/OG0000857.3/OG0000857.2/OG0000857.1/OG0001153.2/OG0001153.1/OG0001245.2/OG0001245.1/OG0001339.2/OG0001339.1/OG0001572.2/OG0001572.1/OG0001660.1/OG0001747.1/OG0001747.2/OG0001863.2/OG0001863.1/OG0002106.1/OG0002173.1/OG0002173.2/OG0002664.1/OG0002856.1/OG0002856.2/OG0004489.1/OG0004648.1/OG0005272.1/OG0006238.1/OG0006679.1/OG0007122.1/OG0007706.1/OG0007985.1/OG0007997.1</t>
  </si>
  <si>
    <t>OG0001975.1/OG0003238.1/OG0008205.1</t>
  </si>
  <si>
    <t>OG0003211.1/OG0009434.1</t>
  </si>
  <si>
    <t>OG0002018.1</t>
  </si>
  <si>
    <t>OG0001402.1/OG0001402.2/OG0003476.2/OG0003476.1</t>
  </si>
  <si>
    <t>OG0000932.3/OG0000932.1/OG0000932.2/OG0006261.1/OG0006954.1/OG0007299.1</t>
  </si>
  <si>
    <t>OG0003264.1</t>
  </si>
  <si>
    <t>OG0002159.2/OG0002159.1/OG0002159.3/OG0002490.1/OG0002490.2/OG0003106.1/OG0003596.1</t>
  </si>
  <si>
    <t>OG0000200.4/OG0000200.5/OG0000200.2/OG0000200.6/OG0000200.3/OG0000200.1/OG0000387.2/OG0000387.1/OG0000387.4/OG0000387.3/OG0000491.1/OG0000491.2/OG0000491.3/OG0000691.2/OG0000691.1/OG0000797.1/OG0000797.3/OG0000797.2/OG0001268.1/OG0001268.2/OG0001627.1/OG0001627.2/OG0001751.2/OG0001751.1/OG0001834.1/OG0002207.1/OG0002207.2/OG0002412.2/OG0002412.1/OG0002782.1/OG0003142.1/OG0003788.1/OG0004083.1/OG0004115.1/OG0004304.1/OG0005361.1/OG0006794.1</t>
  </si>
  <si>
    <t>OG0000031.13/OG0000031.5/OG0000031.16/OG0000031.1/OG0000031.4/OG0000031.14/OG0000031.8/OG0000031.9/OG0000031.10/OG0000031.2/OG0000031.6/OG0000031.7/OG0000031.12/OG0000031.15/OG0000031.3/OG0000031.11/OG0000031.17/OG0000126.3/OG0000126.2/OG0000126.8/OG0000126.6/OG0000126.5/OG0000126.1/OG0000126.4/OG0000126.7/OG0000273.1/OG0000273.5/OG0000273.4/OG0000273.2/OG0000273.3/OG0001998.1/OG0002509.2/OG0002509.1/OG0003707.1/OG0004024.1</t>
  </si>
  <si>
    <t>OG0005362.1/OG0005494.1</t>
  </si>
  <si>
    <t>OG0005609.1</t>
  </si>
  <si>
    <t>OG0001853.2/OG0001853.1/OG0004389.1/OG0005256.1/OG0007346.1</t>
  </si>
  <si>
    <t>OG0007220.1</t>
  </si>
  <si>
    <t>OG0002589.1/OG0002589.2/OG0004651.1/OG0006258.1</t>
  </si>
  <si>
    <t>OG0001157.2/OG0001157.1/OG0003704.1/OG0003704.2</t>
  </si>
  <si>
    <t>OG0003704.1/OG0003704.2</t>
  </si>
  <si>
    <t>OG0002181.1/OG0002181.2</t>
  </si>
  <si>
    <t>OG0008140.1</t>
  </si>
  <si>
    <t>OG0003995.1/OG0006300.1/OG0006424.1</t>
  </si>
  <si>
    <t>OG0003232.1/OG0004651.1/OG0004991.1/OG0005841.1/OG0006798.1</t>
  </si>
  <si>
    <t>OG0000073.10/OG0000073.7/OG0000073.3/OG0000073.11/OG0000073.8/OG0000073.1/OG0000073.5/OG0000073.2/OG0000073.9/OG0000073.4/OG0000073.6/OG0000476.1/OG0000476.2/OG0000476.3/OG0000580.2/OG0000580.1/OG0000580.3/OG0000628.1/OG0000628.2/OG0000725.1/OG0000725.2/OG0000932.3/OG0000932.1/OG0000932.2/OG0001015.1/OG0001016.1/OG0001016.2/OG0001027.2/OG0001027.1/OG0001033.2/OG0001033.1/OG0001083.1/OG0001083.2/OG0001115.2/OG0001115.1/OG0001199.1/OG0001202.2/OG0001202.1/OG0001360.2/OG0001360.1/OG0001392.2/OG0001392.1/OG0001499.1/OG0001507.2/OG0001507.1/OG0001562.1/OG0001562.2/OG0001673.1/OG0001743.1/OG0001743.2/OG0001842.2/OG0001842.1/OG0001939.1/OG0001943.1/OG0001943.2/OG0001992.1/OG0002000.1/OG0002018.1/OG0002030.1/OG0002030.2/OG0002112.1/OG0002126.2/OG0002126.1/OG0002160.1/OG0002474.2/OG0002474.1/OG0002501.1/OG0002501.2/OG0002659.1/OG0002752.1/OG0002761.1/OG0003047.1/OG0003098.1/OG0003466.1/OG0003522.1/OG0003667.1/OG0003710.1/OG0003783.1/OG0003830.1/OG0003926.1/OG0003951.1/OG0003965.1/OG0003983.1/OG0003995.1/OG0004019.1/OG0004097.1/OG0004235.1/OG0004423.1/OG0004434.1/OG0004437.1/OG0004441.1/OG0004487.1/OG0004554.1/OG0004561.1/OG0004714.1/OG0004788.1/OG0004798.1/OG0004993.1/OG0004994.1/OG0005054.1/OG0005059.1/OG0005112.1/OG0005124.1/OG0005127.1/OG0005144.1/OG0005156.1/OG0005160.1/OG0005162.1/OG0005166.1/OG0005171.1/OG0005246.1/OG0005307.1/OG0005310.1/OG0005345.1/OG0005374.1/OG0005383.1/OG0005458.1/OG0005494.1/OG0005526.1/OG0005551.1/OG0005554.1/OG0005666.1/OG0005717.1/OG0005743.1/OG0005767.1/OG0005811.1/OG0005851.1/OG0005877.1/OG0005910.1/OG0005967.1/OG0005969.1/OG0006010.1/OG0006048.1/OG0006150.1/OG0006261.1/OG0006274.1/OG0006300.1/OG0006336.1/OG0006394.1/OG0006404.1/OG0006417.1/OG0006424.1/OG0006479.1/OG0006640.1/OG0006676.1/OG0006687.1/OG0006701.1/OG0006723.1/OG0006769.1/OG0006908.1/OG0006922.1/OG0006954.1/OG0006963.1/OG0007166.1/OG0007183.1/OG0007222.1/OG0007277.1/OG0007294.1/OG0007299.1/OG0007333.1/OG0007392.1/OG0007399.1/OG0007402.1/OG0007425.1/OG0007432.1/OG0007565.1/OG0007627.1/OG0007658.1/OG0007698.1/OG0007699.1/OG0007702.1/OG0007735.1/OG0007759.1/OG0007801.1/OG0007839.1/OG0008106.1/OG0008140.1/OG0008460.1/OG0008523.1</t>
  </si>
  <si>
    <t>OG0000302.7/OG0000302.3/OG0000302.2/OG0000302.6/OG0000302.1/OG0000302.5/OG0000302.4/OG0002480.1/OG0002951.1/OG0003341.1/OG0003927.1/OG0003927.2/OG0005285.1/OG0005557.1/OG0005745.1/OG0005896.1/OG0005952.1/OG0005988.1/OG0006237.1/OG0006377.1/OG0006660.1/OG0006736.1/OG0006830.1/OG0006884.1/OG0007213.1/OG0007643.1/OG0007675.1/OG0007757.1/OG0007825.1/OG0007833.1/OG0008015.1/OG0008134.1/OG0008214.1/OG0008552.1/OG0008572.1</t>
  </si>
  <si>
    <t>OG0002181.1/OG0002181.2/OG0002895.1/OG0004540.1/OG0005271.1/OG0005776.1/OG0005876.1/OG0006219.1/OG0006233.1/OG0006292.1/OG0006383.1/OG0006529.1/OG0006788.1/OG0006964.1/OG0007590.1/OG0007674.1/OG0007750.1/OG0009085.1</t>
  </si>
  <si>
    <t>OG0002501.1/OG0002501.2/OG0003522.1/OG0003783.1/OG0004561.1/OG0005054.1/OG0005458.1/OG0005811.1/OG0006048.1/OG0006261.1/OG0006394.1/OG0006954.1/OG0006963.1/OG0007299.1/OG0007698.1</t>
  </si>
  <si>
    <t>OG0006383.1</t>
  </si>
  <si>
    <t>OG0003522.1</t>
  </si>
  <si>
    <t>OG0006261.1/OG0006954.1/OG0007299.1</t>
  </si>
  <si>
    <t>OG0006048.1</t>
  </si>
  <si>
    <t>OG0000561.2/OG0000561.3/OG0000561.1/OG0002360.1/OG0002360.2/OG0002636.1/OG0004571.1</t>
  </si>
  <si>
    <t>OG0001462.1/OG0001462.2/OG0003484.1/OG0004943.1</t>
  </si>
  <si>
    <t>OG0002908.1/OG0004664.1/OG0005882.1</t>
  </si>
  <si>
    <t>OG0001510.2/OG0001510.1/OG0001870.2/OG0001870.1/OG0002589.1/OG0002589.2/OG0003721.1</t>
  </si>
  <si>
    <t>OG0001510.2/OG0001510.1/OG0001870.2/OG0001870.1/OG0002589.1/OG0002589.2/OG0003721.1/OG0004408.1/OG0006741.1</t>
  </si>
  <si>
    <t>OG0003415.1/OG0004157.1/OG0009025.1</t>
  </si>
  <si>
    <t>OG0000054.3/OG0000054.7/OG0000054.6/OG0000054.4/OG0000054.2/OG0000054.1/OG0000054.5/OG0000293.1/OG0000293.3/OG0000293.4/OG0000293.5/OG0000293.2/OG0000501.1/OG0000707.1/OG0000707.3/OG0000707.2/OG0001569.1/OG0001639.1/OG0001639.2/OG0001682.1/OG0001682.2/OG0001951.1/OG0001951.2/OG0002298.1/OG0002569.1/OG0002656.1/OG0002790.1/OG0002902.1/OG0003084.1/OG0003091.1/OG0003243.1/OG0003250.1/OG0003527.1/OG0003531.1/OG0003852.1/OG0004042.1/OG0004333.1/OG0004335.1/OG0004394.1/OG0004471.1/OG0004640.1/OG0004932.1/OG0004933.1/OG0004992.1/OG0005035.1/OG0005080.1/OG0005267.1/OG0005287.1/OG0005365.1/OG0005461.1/OG0005501.1/OG0005541.1/OG0005930.1/OG0006041.1/OG0006671.1/OG0006931.1/OG0007319.1</t>
  </si>
  <si>
    <t>OG0001345.3/OG0001345.2/OG0001345.1</t>
  </si>
  <si>
    <t>OG0004155.1/OG0005925.1</t>
  </si>
  <si>
    <t>OG0001202.2/OG0001202.1/OG0004097.1/OG0004714.1/OG0006150.1</t>
  </si>
  <si>
    <t>OG0005952.1</t>
  </si>
  <si>
    <t>OG0003226.1</t>
  </si>
  <si>
    <t>OG0001198.2/OG0001198.3/OG0001198.1/OG0002945.2/OG0002945.1</t>
  </si>
  <si>
    <t>OG0003095.1/OG0003098.1/OG0004409.1/OG0005877.1/OG0007648.1</t>
  </si>
  <si>
    <t>OG0000027.2/OG0000027.7/OG0000027.8/OG0000027.3/OG0000027.1/OG0000027.9/OG0000027.4/OG0000027.5/OG0000027.6/OG0007680.1</t>
  </si>
  <si>
    <t>OG0006863.1/OG0009685.1</t>
  </si>
  <si>
    <t>OG0000696.1/OG0000696.2/OG0000696.3/OG0000968.1/OG0000968.3/OG0000968.2/OG0001743.1/OG0001743.2/OG0002154.1/OG0002154.2/OG0002873.1/OG0002873.2/OG0004223.1/OG0005435.1/OG0005702.1/OG0005986.1/OG0006860.1</t>
  </si>
  <si>
    <t>OG0002816.1/OG0002816.2/OG0003447.1/OG0005012.1</t>
  </si>
  <si>
    <t>OG0000386.3/OG0000386.1/OG0000386.4/OG0000386.2/OG0001248.1/OG0001248.2/OG0003073.1/OG0003698.1/OG0004092.1/OG0005008.1/OG0005920.1/OG0009034.1</t>
  </si>
  <si>
    <t>OG0003073.1/OG0004092.1/OG0005008.1/OG0009034.1</t>
  </si>
  <si>
    <t>OG0003073.1</t>
  </si>
  <si>
    <t>OG0000322.1/OG0000322.2/OG0000322.4/OG0000322.3/OG0000426.3/OG0000426.1/OG0000426.2/OG0000676.3/OG0000676.1/OG0000676.2/OG0001251.2/OG0001251.1/OG0001316.2/OG0001316.1/OG0001932.1/OG0001932.2/OG0003090.1/OG0003484.1/OG0004029.1/OG0004250.1/OG0004943.1/OG0007604.1/OG0007680.1/OG0008208.1</t>
  </si>
  <si>
    <t>OG0009041.1</t>
  </si>
  <si>
    <t>OG0006253.1/OG0008529.1</t>
  </si>
  <si>
    <t>OG0002132.2/OG0002132.1/OG0003081.1/OG0008154.1</t>
  </si>
  <si>
    <t>OG0000054.3/OG0000054.7/OG0000054.6/OG0000054.4/OG0000054.2/OG0000054.1/OG0000054.5/OG0000121.5/OG0000121.1/OG0000121.2/OG0000121.3/OG0000121.4/OG0000121.6/OG0000121.8/OG0000121.7/OG0000372.5/OG0000372.3/OG0000372.4/OG0000372.1/OG0000372.2/OG0002128.1/OG0002128.2/OG0002790.1/OG0004042.1/OG0004047.1/OG0004136.1/OG0004333.1/OG0004992.1/OG0005010.1/OG0005035.1/OG0005275.1/OG0005402.1/OG0006380.1/OG0007756.1/OG0007789.1</t>
  </si>
  <si>
    <t>OG0001974.1/OG0002073.1/OG0002073.2/OG0002168.1/OG0002282.1/OG0002444.1/OG0002966.1/OG0003415.1/OG0003797.1/OG0004157.1/OG0004282.1/OG0004438.1/OG0004739.1/OG0005093.1/OG0005122.1/OG0005427.1/OG0005499.1/OG0006022.1/OG0006061.1/OG0006471.1/OG0006492.1/OG0006772.1/OG0006786.1/OG0006950.1/OG0007123.1/OG0007296.1/OG0007350.1/OG0007379.1/OG0007580.1/OG0007586.1/OG0007681.1/OG0007959.1/OG0007983.1/OG0008075.1/OG0008080.1/OG0008129.1/OG0008132.1/OG0008154.1/OG0008414.1/OG0008479.1/OG0009025.1</t>
  </si>
  <si>
    <t>OG0001373.1/OG0001632.1/OG0001758.1/OG0002287.1/OG0003064.1/OG0003313.2/OG0003313.1/OG0003671.1/OG0003960.1/OG0004117.2/OG0004117.1/OG0005136.1/OG0005706.1/OG0005927.1/OG0006411.1/OG0006472.1/OG0006746.1/OG0006746.2/OG0007000.1/OG0007434.1/OG0008059.1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</si>
  <si>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0000054.3/OG0000054.7/OG0000054.6/OG0000054.4/OG0000054.2/OG0000054.1/OG0000054.5/OG0000074.1/OG0000074.8/OG0000074.3/OG0000074.2/OG0000074.6/OG0000074.5/OG0000074.7/OG0000074.4/OG0000168.1/OG0000168.4/OG0000168.2/OG0000168.3/OG0000168.5/OG0000172.3/OG0000172.4/OG0000172.2/OG0000172.1/OG0000293.1/OG0000293.3/OG0000293.4/OG0000293.5/OG0000293.2/OG0000299.2/OG0000299.4/OG0000299.3/OG0000299.1/OG0000368.2/OG0000368.3/OG0000368.1/OG0000386.3/OG0000386.1/OG0000386.4/OG0000386.2/OG0000400.4/OG0000400.1/OG0000400.3/OG0000400.2/OG0000418.4/OG0000418.3/OG0000418.2/OG0000418.1/OG0000501.1/OG0000520.2/OG0000520.3/OG0000520.1/OG0000522.1/OG0000522.2/OG0000522.3/OG0000524.2/OG0000524.1/OG0000524.3/OG0000614.3/OG0000614.2/OG0000614.1/OG0000637.2/OG0000637.1/OG0000637.3/OG0000707.1/OG0000707.3/OG0000707.2/OG0000764.1/OG0000764.2/OG0000764.3/OG0000795.1/OG0000795.2/OG0000915.1/OG0000915.2/OG0000917.2/OG0000917.1/OG0000918.2/OG0000918.3/OG0000918.1/OG0000920.2/OG0000920.1/OG0000936.2/OG0000936.1/OG0000971.1/OG0000971.2/OG0000971.3/OG0000999.2/OG0000999.1/OG0001149.1/OG0001149.2/OG0001157.2/OG0001157.1/OG0001203.2/OG0001203.1/OG0001229.3/OG0001229.1/OG0001229.2/OG0001241.1/OG0001241.2/OG0001248.1/OG0001248.2/OG0001356.1/OG0001356.2/OG0001365.2/OG0001365.1/OG0001420.1/OG0001456.1/OG0001456.2/OG0001461.1/OG0001461.2/OG0001462.1/OG0001462.2/OG0001466.2/OG0001466.1/OG0001510.2/OG0001510.1/OG0001559.2/OG0001559.1/OG0001569.1/OG0001639.1/OG0001639.2/OG0001682.1/OG0001682.2/OG0001697.2/OG0001697.1/OG0001709.1/OG0001709.2/OG0001826.2/OG0001826.1/OG0001870.2/OG0001870.1/OG0001934.2/OG0001934.1/OG0001951.1/OG0001951.2/OG0001952.1/OG0001952.2/OG0002003.2/OG0002003.1/OG0002020.2/OG0002020.1/OG0002074.2/OG0002074.1/OG0002113.1/OG0002119.2/OG0002119.1/OG0002128.1/OG0002128.2/OG0002158.2/OG0002158.1/OG0002248.1/OG0002255.1/OG0002255.2/OG0002298.1/OG0002358.1/OG0002358.2/OG0002376.1/OG0002472.1/OG0002491.1/OG0002494.1/OG0002569.1/OG0002585.1/OG0002589.1/OG0002589.2/OG0002649.1/OG0002656.1/OG0002762.2/OG0002762.1/OG0002790.1/OG0002876.1/OG0002902.1/OG0002931.1/OG0002947.2/OG0002947.1/OG0002954.1/OG0003074.2/OG0003074.1/OG0003084.1/OG0003091.1/OG0003098.1/OG0003145.1/OG0003148.1/OG0003210.1/OG0003241.1/OG0003243.1/OG0003250.1/OG0003278.1/OG0003428.1/OG0003449.1/OG0003463.1/OG0003466.1/OG0003484.1/OG0003527.1/OG0003529.1/OG0003531.1/OG0003536.1/OG0003567.1/OG0003575.1/OG0003579.1/OG0003580.1/OG0003655.1/OG0003655.2/OG0003721.1/OG0003734.1/OG0003740.1/OG0003753.1/OG0003769.1/OG0003813.1/OG0003835.1/OG0003848.1/OG0003849.1/OG0003852.1/OG0003859.1/OG0003866.1/OG0003983.1/OG0004024.1/OG0004042.1/OG0004047.1/OG0004067.1/OG0004077.1/OG0004087.1/OG0004120.1/OG0004127.1/OG0004136.1/OG0004147.1/OG0004149.1/OG0004154.1/OG0004272.1/OG0004300.1/OG0004310.1/OG0004333.1/OG0004335.1/OG0004341.1/OG0004346.1/OG0004361.1/OG0004394.1/OG0004396.1/OG0004408.1/OG0004414.1/OG0004458.1/OG0004463.1/OG0004471.1/OG0004576.1/OG0004640.1/OG0004664.1/OG0004679.1/OG0004693.1/OG0004724.1/OG0004726.1/OG0004930.1/OG0004932.1/OG0004933.1/OG0004943.1/OG0004991.1/OG0004992.1/OG0005030.1/OG0005035.1/OG0005043.1/OG0005047.1/OG0005050.1/OG0005080.1/OG0005100.1/OG0005102.1/OG0005137.1/OG0005171.1/OG0005267.1/OG0005275.1/OG0005277.1/OG0005287.1/OG0005339.1/OG0005341.1/OG0005357.1/OG0005358.1/OG0005365.1/OG0005402.1/OG0005431.1/OG0005461.1/OG0005489.1/OG0005494.1/OG0005496.1/OG0005501.1/OG0005519.1/OG0005541.1/OG0005546.1/OG0005565.1/OG0005583.1/OG0005586.1/OG0005721.1/OG0005763.1/OG0005830.1/OG0005832.1/OG0005862.1/OG0005930.1/OG0005931.1/OG0005960.1/OG0005982.1/OG0006007.1/OG0006011.1/OG0006041.1/OG0006052.1/OG0006053.1/OG0006181.1/OG0006269.1/OG0006284.1/OG0006331.1/OG0006350.1/OG0006413.1/OG0006432.1/OG0006440.1/OG0006452.1/OG0006456.1/OG0006468.1/OG0006481.1/OG0006514.1/OG0006671.1/OG0006678.1/OG0006703.1/OG0006722.1/OG0006741.1/OG0006776.1/OG0006792.1/OG0006867.1/OG0006924.1/OG0006931.1/OG0006942.1/OG0006953.1/OG0006958.1/OG0007110.1/OG0007142.1/OG0007215.1/OG0007217.1/OG0007246.1/OG0007291.1/OG0007305.1/OG0007319.1/OG0007320.1/OG0007323.1/OG0007354.1/OG0007364.1/OG0007380.1/OG0007422.1/OG0007685.1/OG0007723.1/OG0007730.1/OG0007789.1/OG0007801.1/OG0007811.1/OG0007823.1/OG0008012.1/OG0008785.1/OG0009072.1</t>
  </si>
  <si>
    <t>OG0000322.1/OG0000322.2/OG0000322.4/OG0000322.3/OG0000676.3/OG0000676.1/OG0000676.2/OG0003090.1/OG0004250.1/OG0007680.1</t>
  </si>
  <si>
    <t>OG0000663.3/OG0000663.2/OG0000663.1/OG0001267.2/OG0001267.1/OG0002624.1/OG0003445.1/OG0004631.1/OG0004914.1/OG0005123.1/OG0005281.1/OG0005558.1/OG0006424.1/OG0007647.1</t>
  </si>
  <si>
    <t>OG0001345.3/OG0001345.2/OG0001345.1/OG0001974.1/OG0002389.1/OG0002903.1/OG0003415.1/OG0004280.1/OG0004438.1/OG0004443.1/OG0004712.1/OG0004739.1/OG0004795.1/OG0005376.1/OG0005499.1/OG0005756.1/OG0005866.1/OG0006064.1/OG0006670.1/OG0006714.1/OG0006716.1/OG0006734.1/OG0006761.1/OG0006863.1/OG0006974.1/OG0007186.1/OG0007196.1/OG0007654.1/OG0007704.1/OG0007744.1/OG0008220.1/OG0008455.1/OG0008461.1/OG0008465.1/OG0008519.1/OG0008721.1/OG0008856.1/OG0009685.1/OG0010016.1/OG0010025.1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</si>
  <si>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0000027.2/OG0000027.7/OG0000027.8/OG0000027.3/OG0000027.1/OG0000027.9/OG0000027.4/OG0000027.5/OG0000027.6/OG0000038.11/OG0000038.6/OG0000038.9/OG0000038.12/OG0000038.2/OG0000038.8/OG0000038.10/OG0000038.7/OG0000038.1/OG0000038.4/OG0000038.5/OG0000038.3/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0000172.3/OG0000172.4/OG0000172.2/OG0000172.1/OG0000247.4/OG0000247.5/OG0000247.1/OG0000247.3/OG0000247.2/OG0000248.4/OG0000248.2/OG0000248.3/OG0000248.1/OG0000248.5/OG0000283.4/OG0000283.3/OG0000283.1/OG0000283.2/OG0000299.2/OG0000299.4/OG0000299.3/OG0000299.1/OG0000391.4/OG0000391.3/OG0000391.1/OG0000391.2/OG0000524.2/OG0000524.1/OG0000524.3/OG0000580.2/OG0000580.1/OG0000580.3/OG0000618.2/OG0000618.1/OG0000618.3/OG0000619.1/OG0000619.3/OG0000619.2/OG0000696.1/OG0000696.2/OG0000696.3/OG0000710.3/OG0000710.1/OG0000710.2/OG0000744.1/OG0000744.2/OG0000794.1/OG0000794.2/OG0000840.1/OG0000840.2/OG0000862.2/OG0000862.1/OG0000904.2/OG0000904.3/OG0000904.1/OG0000915.1/OG0000915.2/OG0001016.1/OG0001016.2/OG0001032.2/OG0001032.1/OG0001033.2/OG0001033.1/OG0001072.2/OG0001072.1/OG0001169.2/OG0001169.1/OG0001191.1/OG0001191.2/OG0001203.2/OG0001203.1/OG0001247.1/OG0001247.2/OG0001274.1/OG0001274.2/OG0001409.1/OG0001409.2/OG0001422.1/OG0001422.2/OG0001456.1/OG0001456.2/OG0001464.1/OG0001464.2/OG0001528.2/OG0001528.1/OG0001744.1/OG0001750.1/OG0001750.2/OG0001785.1/OG0001785.2/OG0001870.2/OG0001870.1/OG0001963.1/OG0001963.2/OG0002161.1/OG0002161.2/OG0002205.1/OG0002295.1/OG0002380.1/OG0002409.1/OG0002413.1/OG0002513.1/OG0002650.1/OG0002650.2/OG0002709.1/OG0002761.1/OG0002785.2/OG0002785.1/OG0002794.2/OG0002794.1/OG0002805.1/OG0002923.1/OG0002947.2/OG0002947.1/OG0003043.1/OG0003049.1/OG0003164.1/OG0003219.1/OG0003266.2/OG0003266.1/OG0003296.1/OG0003319.1/OG0003396.1/OG0003466.1/OG0003472.1/OG0003511.1/OG0003548.1/OG0003590.1/OG0003642.1/OG0003699.1/OG0003750.1/OG0003778.1/OG0003781.1/OG0003794.1/OG0003830.1/OG0003849.1/OG0003931.1/OG0003951.1/OG0003969.1/OG0003974.1/OG0004014.1/OG0004069.1/OG0004137.1/OG0004142.1/OG0004149.1/OG0004155.1/OG0004246.1/OG0004252.1/OG0004260.1/OG0004287.1/OG0004310.1/OG0004311.1/OG0004340.1/OG0004371.1/OG0004407.1/OG0004429.1/OG0004487.1/OG0004491.1/OG0004568.1/OG0004579.1/OG0004601.1/OG0004617.1/OG0004637.1/OG0004693.1/OG0004700.1/OG0004782.1/OG0004815.1/OG0004904.1/OG0004920.1/OG0004932.1/OG0004994.1/OG0005017.1/OG0005115.1/OG0005159.1/OG0005171.1/OG0005243.1/OG0005275.1/OG0005320.1/OG0005402.1/OG0005413.1/OG0005423.1/OG0005528.1/OG0005540.1/OG0005707.1/OG0005738.1/OG0005754.1/OG0005788.1/OG0005804.1/OG0005819.1/OG0005821.1/OG0005824.1/OG0005845.1/OG0005911.1/OG0005924.1/OG0005925.1/OG0005932.1/OG0005966.1/OG0005970.1/OG0005981.1/OG0006015.1/OG0006193.1/OG0006209.1/OG0006234.1/OG0006240.1/OG0006274.1/OG0006275.1/OG0006284.1/OG0006293.1/OG0006331.1/OG0006368.1/OG0006369.1/OG0006375.1/OG0006380.1/OG0006381.1/OG0006437.1/OG0006441.1/OG0006448.1/OG0006490.1/OG0006499.1/OG0006519.1/OG0006623.1/OG0006629.1/OG0006643.1/OG0006776.1/OG0006850.1/OG0006854.1/OG0006888.1/OG0006912.1/OG0006934.1/OG0006942.1/OG0006953.1/OG0007074.1/OG0007246.1/OG0007409.1/OG0007572.1/OG0007648.1/OG0007650.1/OG0007659.1/OG0007680.1/OG0007727.1/OG0007730.1/OG0007745.1/OG0007772.1/OG0007779.1/OG0007787.1/OG0007812.1/OG0007840.1/OG0007980.1/OG0008000.1/OG0008101.1/OG0008785.1</t>
  </si>
  <si>
    <t>OG0001398.1/OG0002001.2/OG0002001.1/OG0003330.1/OG0003671.1/OG0004150.1/OG0004837.1/OG0005180.1/OG0005241.1/OG0005371.1/OG0005732.1/OG0005863.1/OG0005934.1/OG0006078.1/OG0006082.1/OG0006476.1/OG0007344.1/OG0007394.1/OG0007413.1/OG0008050.1/OG0008520.1/OG0008874.1/OG0009746.1</t>
  </si>
  <si>
    <t>OG0000299.2/OG0000299.4/OG0000299.3/OG0000299.1/OG0000501.1/OG0003527.1/OG0003580.1/OG0004077.1/OG0006284.1/OG0007811.1</t>
  </si>
  <si>
    <t>OG0000435.3/OG0000435.2/OG0000435.1/OG0001045.2/OG0001045.1/OG0001562.1/OG0001562.2/OG0001715.2/OG0001715.1/OG0002360.1/OG0002360.2/OG0002767.1/OG0002826.1/OG0002826.2/OG0003070.1/OG0004256.1/OG0005569.1</t>
  </si>
  <si>
    <t>OG0000377.1/OG0000377.3/OG0000377.2/OG0000572.2/OG0000572.1/OG0000740.2/OG0000740.1/OG0000740.3/OG0000821.1/OG0000821.3/OG0000821.2/OG0001370.1/OG0001370.2/OG0001573.1/OG0001632.1/OG0001795.2/OG0001795.1/OG0001920.1/OG0002001.2/OG0002001.1/OG0002011.1/OG0002011.2/OG0002181.1/OG0002181.2/OG0002527.1/OG0002658.1/OG0002816.1/OG0002816.2/OG0002895.1/OG0003060.1/OG0003199.1/OG0003211.1/OG0003315.1/OG0003315.2/OG0003330.1/OG0003447.1/OG0003568.2/OG0003568.1/OG0003749.1/OG0003823.1/OG0003959.1/OG0004150.1/OG0004169.1/OG0004418.1/OG0004475.1/OG0004540.1/OG0004687.1/OG0004687.2/OG0004784.1/OG0004837.1/OG0004907.1/OG0004956.1/OG0005012.1/OG0005064.1/OG0005181.1/OG0005190.1/OG0005241.1/OG0005271.1/OG0005518.1/OG0005548.1/OG0005599.1/OG0005600.1/OG0005605.1/OG0005606.1/OG0005695.1/OG0005700.1/OG0005706.1/OG0005715.1/OG0005776.1/OG0005810.1/OG0005822.1/OG0005876.1/OG0005901.2/OG0005901.1/OG0005934.1/OG0006018.1/OG0006047.1/OG0006078.1/OG0006219.1/OG0006233.1/OG0006292.1/OG0006383.1/OG0006412.1/OG0006529.1/OG0006594.1/OG0006642.1/OG0006665.1/OG0006788.1/OG0006883.1/OG0006964.1/OG0006987.1/OG0007109.1/OG0007263.1/OG0007267.1/OG0007286.1/OG0007366.1/OG0007388.1/OG0007413.1/OG0007441.1/OG0007523.1/OG0007590.1/OG0007602.1/OG0007615.1/OG0007617.1/OG0007667.1/OG0007674.1/OG0007679.1/OG0007697.1/OG0007724.1/OG0007742.1/OG0007750.1/OG0007752.1/OG0007846.1/OG0007865.1/OG0007884.1/OG0008026.1/OG0008050.1/OG0008215.1/OG0008250.1/OG0008478.1/OG0008520.1/OG0008563.1/OG0008567.1/OG0008615.1/OG0008883.1/OG0009069.1/OG0009085.1/OG0009134.1/OG0009366.2/OG0009366.1/OG0009434.1/OG0009754.1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</si>
  <si>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0000027.2/OG0000027.7/OG0000027.8/OG0000027.3/OG0000027.1/OG0000027.9/OG0000027.4/OG0000027.5/OG0000027.6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0000066.8/OG0000066.7/OG0000066.5/OG0000066.6/OG0000066.3/OG0000066.4/OG0000066.1/OG0000066.2/OG0000073.10/OG0000073.7/OG0000073.3/OG0000073.11/OG0000073.8/OG0000073.1/OG0000073.5/OG0000073.2/OG0000073.9/OG0000073.4/OG0000073.6/OG0000091.3/OG0000091.4/OG0000091.7/OG0000091.1/OG0000091.6/OG0000091.5/OG0000091.8/OG0000091.2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0000121.5/OG0000121.1/OG0000121.2/OG0000121.3/OG0000121.4/OG0000121.6/OG0000121.8/OG0000121.7/OG0000140.1/OG0000140.4/OG0000140.2/OG0000140.3/OG0000140.5/OG0000140.6/OG0000140.7/OG0000146.3/OG0000146.2/OG0000146.5/OG0000146.1/OG0000146.7/OG0000146.6/OG0000146.4/OG0000153.5/OG0000153.4/OG0000153.3/OG0000153.1/OG0000153.2/OG0000170.2/OG0000170.4/OG0000170.1/OG0000170.3/OG0000176.4/OG0000176.3/OG0000176.1/OG0000176.7/OG0000176.2/OG0000176.5/OG0000176.6/OG0000187.6/OG0000187.5/OG0000187.4/OG0000187.3/OG0000187.1/OG0000187.2/OG0000200.4/OG0000200.5/OG0000200.2/OG0000200.6/OG0000200.3/OG0000200.1/OG0000205.5/OG0000205.2/OG0000205.7/OG0000205.3/OG0000205.1/OG0000205.4/OG0000205.6/OG0000207.1/OG0000207.2/OG0000232.4/OG0000232.2/OG0000232.5/OG0000232.1/OG0000232.3/OG0000242.3/OG0000242.5/OG0000242.2/OG0000242.4/OG0000242.1/OG0000256.4/OG0000256.5/OG0000256.3/OG0000256.1/OG0000256.2/OG0000264.2/OG0000264.1/OG0000264.4/OG0000264.3/OG0000265.3/OG0000265.1/OG0000265.2/OG0000265.4/OG0000265.5/OG0000267.4/OG0000267.1/OG0000267.2/OG0000267.5/OG0000267.3/OG0000274.1/OG0000274.4/OG0000274.5/OG0000274.2/OG0000274.3/OG0000298.3/OG0000298.4/OG0000298.5/OG0000298.1/OG0000298.2/OG0000300.2/OG0000300.3/OG0000300.1/OG0000318.4/OG0000318.2/OG0000318.1/OG0000318.3/OG0000333.4/OG0000333.2/OG0000333.1/OG0000333.3/OG0000337.3/OG0000337.1/OG0000337.2/OG0000343.4/OG0000343.1/OG0000343.2/OG0000343.3/OG0000366.2/OG0000366.1/OG0000366.3/OG0000388.3/OG0000388.2/OG0000388.1/OG0000419.4/OG0000419.3/OG0000419.2/OG0000419.1/OG0000433.3/OG0000433.2/OG0000433.1/OG0000434.1/OG0000434.2/OG0000446.3/OG0000446.2/OG0000446.1/OG0000456.4/OG0000456.2/OG0000456.3/OG0000456.1/OG0000476.1/OG0000476.2/OG0000476.3/OG0000490.2/OG0000490.1/OG0000491.1/OG0000491.2/OG0000491.3/OG0000538.3/OG0000538.2/OG0000538.4/OG0000538.1/OG0000540.3/OG0000540.4/OG0000540.2/OG0000540.1/OG0000549.2/OG0000549.1/OG0000555.1/OG0000555.2/OG0000555.3/OG0000556.3/OG0000556.1/OG0000556.2/OG0000557.3/OG0000557.2/OG0000557.1/OG0000558.2/OG0000558.3/OG0000558.1/OG0000576.2/OG0000576.1/OG0000580.2/OG0000580.1/OG0000580.3/OG0000582.3/OG0000582.1/OG0000582.2/OG0000607.1/OG0000607.2/OG0000608.1/OG0000608.2/OG0000618.2/OG0000618.1/OG0000618.3/OG0000619.1/OG0000619.3/OG0000619.2/OG0000628.1/OG0000628.2/OG0000636.3/OG0000636.1/OG0000636.2/OG0000648.2/OG0000648.1/OG0000663.3/OG0000663.2/OG0000663.1/OG0000674.2/OG0000674.3/OG0000674.1/OG0000689.3/OG0000689.1/OG0000689.2/OG0000691.2/OG0000691.1/OG0000695.2/OG0000695.3/OG0000695.1/OG0000696.1/OG0000696.2/OG0000696.3/OG0000698.2/OG0000698.1/OG0000704.2/OG0000704.1/OG0000704.3/OG0000708.2/OG0000708.3/OG0000708.1/OG0000723.3/OG0000723.2/OG0000723.1/OG0000724.2/OG0000724.1/OG0000724.3/OG0000725.1/OG0000725.2/OG0000728.3/OG0000728.1/OG0000728.2/OG0000730.2/OG0000730.1/OG0000737.1/OG0000737.3/OG0000737.2/OG0000741.2/OG0000741.1/OG0000741.3/OG0000757.1/OG0000763.1/OG0000763.2/OG0000780.2/OG0000780.1/OG0000781.2/OG0000781.1/OG0000785.1/OG0000785.2/OG0000792.1/OG0000792.2/OG0000803.2/OG0000803.3/OG0000803.1/OG0000805.3/OG0000805.2/OG0000805.1/OG0000807.1/OG0000807.2/OG0000810.2/OG0000810.1/OG0000812.1/OG0000812.2/OG0000812.3/OG0000825.1/OG0000825.3/OG0000825.2/OG0000846.1/OG0000846.2/OG0000847.1/OG0000847.2/OG0000852.2/OG0000852.1/OG0000857.3/OG0000857.2/OG0000857.1/OG0000862.2/OG0000862.1/OG0000866.3/OG0000866.2/OG0000866.1/OG0000883.1/OG0000883.2/OG0000883.3/OG0000884.2/OG0000884.1/OG0000897.2/OG0000897.1/OG0000932.3/OG0000932.1/OG0000932.2/OG0000935.2/OG0000935.1/OG0000938.1/OG0000938.3/OG0000938.2/OG0000942.2/OG0000942.3/OG0000942.1/OG0000946.2/OG0000946.1/OG0000960.1/OG0000960.2/OG0000968.1/OG0000968.3/OG0000968.2/OG0000972.1/OG0000972.2/OG0000976.1/OG0000976.2/OG0000994.2/OG0000994.1/OG0001006.1/OG0001006.2/OG0001015.1/OG0001016.1/OG0001016.2/OG0001023.2/OG0001023.1/OG0001025.2/OG0001025.1/OG0001025.3/OG0001027.2/OG0001027.1/OG0001033.2/OG0001033.1/OG0001047.2/OG0001047.1/OG0001067.1/OG0001081.2/OG0001081.1/OG0001083.1/OG0001083.2/OG0001087.1/OG0001087.2/OG0001108.1/OG0001108.2/OG0001109.2/OG0001109.1/OG0001110.1/OG0001110.2/OG0001115.2/OG0001115.1/OG0001117.2/OG0001117.3/OG0001117.1/OG0001127.2/OG0001127.1/OG0001128.1/OG0001128.2/OG0001141.1/OG0001153.2/OG0001153.1/OG0001154.1/OG0001154.2/OG0001159.1/OG0001159.2/OG0001162.1/OG0001162.2/OG0001164.2/OG0001164.1/OG0001172.2/OG0001172.1/OG0001173.2/OG0001173.1/OG0001191.1/OG0001191.2/OG0001193.1/OG0001193.2/OG0001194.2/OG0001194.1/OG0001199.1/OG0001202.2/OG0001202.1/OG0001204.2/OG0001204.1/OG0001207.2/OG0001207.1/OG0001222.1/OG0001222.2/OG0001243.2/OG0001243.1/OG0001245.2/OG0001245.1/OG0001247.1/OG0001247.2/OG0001260.1/OG0001266.2/OG0001266.1/OG0001274.1/OG0001274.2/OG0001276.2/OG0001276.1/OG0001299.3/OG0001299.2/OG0001299.1/OG0001309.1/OG0001309.2/OG0001328.2/OG0001328.1/OG0001339.2/OG0001339.1/OG0001343.2/OG0001343.1/OG0001355.2/OG0001355.1/OG0001360.2/OG0001360.1/OG0001364.2/OG0001364.1/OG0001388.1/OG0001388.2/OG0001389.1/OG0001392.2/OG0001392.1/OG0001403.2/OG0001403.1/OG0001407.1/OG0001407.2/OG0001412.2/OG0001412.1/OG0001420.1/OG0001440.1/OG0001440.2/OG0001443.1/OG0001443.2/OG0001445.2/OG0001445.1/OG0001448.2/OG0001448.1/OG0001452.1/OG0001454.1/OG0001454.2/OG0001464.1/OG0001464.2/OG0001499.1/OG0001501.1/OG0001502.2/OG0001502.1/OG0001507.2/OG0001507.1/OG0001512.1/OG0001512.2/OG0001562.1/OG0001562.2/OG0001572.2/OG0001572.1/OG0001582.2/OG0001582.1/OG0001598.2/OG0001598.1/OG0001600.1/OG0001602.1/OG0001612.1/OG0001612.2/OG0001616.1/OG0001616.2/OG0001631.2/OG0001631.1/OG0001635.1/OG0001638.1/OG0001638.2/OG0001640.1/OG0001640.2/OG0001648.2/OG0001648.1/OG0001660.1/OG0001668.1/OG0001668.2/OG0001670.2/OG0001670.1/OG0001673.1/OG0001682.1/OG0001682.2/OG0001706.1/OG0001706.2/OG0001714.2/OG0001714.1/OG0001718.1/OG0001743.1/OG0001743.2/OG0001744.1/OG0001747.1/OG0001747.2/OG0001750.1/OG0001750.2/OG0001761.1/OG0001761.2/OG0001772.2/OG0001772.1/OG0001785.1/OG0001785.2/OG0001813.1/OG0001814.1/OG0001814.2/OG0001815.2/OG0001815.1/OG0001817.2/OG0001817.1/OG0001837.1/OG0001837.2/OG0001842.2/OG0001842.1/OG0001850.1/OG0001850.2/OG0001853.2/OG0001853.1/OG0001855.1/OG0001855.2/OG0001863.2/OG0001863.1/OG0001911.2/OG0001911.1/OG0001918.1/OG0001929.1/OG0001932.1/OG0001932.2/OG0001936.1/OG0001936.2/OG0001939.1/OG0001943.1/OG0001943.2/OG0001959.2/OG0001959.1/OG0001964.1/OG0001978.1/OG0001978.2/OG0001980.1/OG0001980.2/OG0001992.1/OG0001993.1/OG0002000.1/OG0002008.1/OG0002016.2/OG0002016.1/OG0002018.1/OG0002024.1/OG0002024.2/OG0002030.1/OG0002030.2/OG0002033.1/OG0002062.2/OG0002062.1/OG0002074.2/OG0002074.1/OG0002106.1/OG0002107.2/OG0002107.1/OG0002112.1/OG0002116.2/OG0002116.1/OG0002126.2/OG0002126.1/OG0002129.1/OG0002144.1/OG0002144.2/OG0002146.1/OG0002154.1/OG0002154.2/OG0002160.1/OG0002163.1/OG0002163.2/OG0002167.1/OG0002173.1/OG0002173.2/OG0002223.1/OG0002229.1/OG0002229.2/OG0002236.1/OG0002236.2/OG0002254.1/OG0002290.1/OG0002292.2/OG0002292.1/OG0002355.1/OG0002357.1/OG0002357.2/OG0002364.1/OG0002364.2/OG0002369.1/OG0002384.1/OG0002386.1/OG0002387.1/OG0002409.1/OG0002431.1/OG0002431.2/OG0002454.1/OG0002454.2/OG0002455.1/OG0002467.1/OG0002468.1/OG0002468.2/OG0002469.1/OG0002470.1/OG0002474.2/OG0002474.1/OG0002501.1/OG0002501.2/OG0002502.1/OG0002506.1/OG0002551.1/OG0002551.2/OG0002556.1/OG0002572.1/OG0002579.2/OG0002579.1/OG0002591.1/OG0002594.2/OG0002594.1/OG0002596.1/OG0002596.2/OG0002597.1/OG0002597.2/OG0002598.1/OG0002598.2/OG0002601.1/OG0002602.2/OG0002602.1/OG0002624.1/OG0002632.1/OG0002640.1/OG0002650.1/OG0002650.2/OG0002659.1/OG0002661.1/OG0002664.1/OG0002668.2/OG0002668.1/OG0002709.1/OG0002730.1/OG0002732.1/OG0002742.1/OG0002746.1/OG0002752.1/OG0002756.1/OG0002761.1/OG0002762.2/OG0002762.1/OG0002766.2/OG0002766.1/OG0002771.1/OG0002782.1/OG0002784.2/OG0002784.1/OG0002785.2/OG0002785.1/OG0002794.2/OG0002794.1/OG0002796.1/OG0002810.1/OG0002823.1/OG0002856.1/OG0002856.2/OG0002867.2/OG0002867.1/OG0002873.1/OG0002873.2/OG0002907.1/OG0002916.1/OG0002918.1/OG0002921.1/OG0002932.1/OG0002937.1/OG0002937.2/OG0002941.2/OG0002941.1/OG0002944.1/OG0002949.1/OG0002949.2/OG0002954.1/OG0002955.1/OG0002956.1/OG0002956.2/OG0002963.1/OG0003028.1/OG0003028.2/OG0003031.1/OG0003042.2/OG0003042.1/OG0003043.1/OG0003047.1/OG0003056.2/OG0003056.1/OG0003067.1/OG0003095.1/OG0003098.1/OG0003104.1/OG0003116.1/OG0003117.1/OG0003143.1/OG0003147.1/OG0003189.2/OG0003189.1/OG0003193.1/OG0003217.1/OG0003224.1/OG0003231.1/OG0003248.1/OG0003264.1/OG0003266.2/OG0003266.1/OG0003270.1/OG0003274.1/OG0003275.1/OG0003275.2/OG0003279.1/OG0003292.1/OG0003302.1/OG0003304.1/OG0003317.1/OG0003326.1/OG0003328.1/OG0003390.1/OG0003396.1/OG0003416.1/OG0003417.1/OG0003421.1/OG0003430.1/OG0003431.1/OG0003435.1/OG0003442.1/OG0003456.1/OG0003457.1/OG0003466.1/OG0003472.1/OG0003477.1/OG0003478.1/OG0003478.2/OG0003486.1/OG0003494.1/OG0003496.1/OG0003502.1/OG0003503.1/OG0003511.1/OG0003521.1/OG0003522.1/OG0003525.1/OG0003558.1/OG0003582.1/OG0003590.1/OG0003597.1/OG0003642.1/OG0003665.1/OG0003667.1/OG0003699.1/OG0003702.1/OG0003704.1/OG0003704.2/OG0003708.1/OG0003710.1/OG0003711.1/OG0003715.1/OG0003717.1/OG0003721.1/OG0003723.1/OG0003725.1/OG0003726.2/OG0003726.1/OG0003730.1/OG0003731.1/OG0003736.1/OG0003738.1/OG0003750.1/OG0003754.1/OG0003755.1/OG0003763.1/OG0003768.1/OG0003774.1/OG0003778.1/OG0003779.1/OG0003783.1/OG0003819.1/OG0003827.1/OG0003829.1/OG0003830.1/OG0003833.1/OG0003918.1/OG0003919.1/OG0003926.1/OG0003931.1/OG0003937.1/OG0003941.1/OG0003943.1/OG0003946.1/OG0003951.1/OG0003952.1/OG0003958.1/OG0003961.1/OG0003965.1/OG0003969.1/OG0003972.1/OG0003983.1/OG0003990.1/OG0003995.1/OG0004009.1/OG0004011.1/OG0004019.1/OG0004038.1/OG0004044.1/OG0004045.1/OG0004055.1/OG0004068.1/OG0004069.1/OG0004083.1/OG0004089.1/OG0004094.1/OG0004097.1/OG0004112.1/OG0004112.2/OG0004119.1/OG0004127.1/OG0004137.1/OG0004207.1/OG0004223.1/OG0004234.1/OG0004235.1/OG0004241.1/OG0004245.1/OG0004246.1/OG0004249.1/OG0004251.1/OG0004288.1/OG0004291.1/OG0004293.1/OG0004295.1/OG0004296.1/OG0004297.1/OG0004311.1/OG0004321.1/OG0004327.1/OG0004333.1/OG0004338.1/OG0004342.1/OG0004351.1/OG0004354.1/OG0004355.1/OG0004356.1/OG0004369.1/OG0004370.1/OG0004371.1/OG0004374.1/OG0004374.2/OG0004391.1/OG0004393.1/OG0004398.1/OG0004404.1/OG0004408.1/OG0004409.1/OG0004413.1/OG0004414.1/OG0004415.1/OG0004417.1/OG0004419.1/OG0004422.1/OG0004423.1/OG0004434.1/OG0004437.1/OG0004441.1/OG0004452.1/OG0004461.1/OG0004464.1/OG0004482.1/OG0004484.1/OG0004487.1/OG0004489.1/OG0004493.1/OG0004536.1/OG0004539.1/OG0004554.1/OG0004559.1/OG0004561.1/OG0004563.1/OG0004566.1/OG0004583.1/OG0004589.1/OG0004590.1/OG0004591.1/OG0004597.2/OG0004597.1/OG0004601.1/OG0004611.1/OG0004612.1/OG0004614.1/OG0004618.1/OG0004621.1/OG0004627.1/OG0004630.1/OG0004648.1/OG0004650.1/OG0004653.1/OG0004656.1/OG0004667.1/OG0004694.1/OG0004699.2/OG0004699.1/OG0004700.1/OG0004711.1/OG0004714.1/OG0004717.1/OG0004723.1/OG0004729.1/OG0004742.1/OG0004746.1/OG0004757.1/OG0004758.1/OG0004778.1/OG0004780.1/OG0004788.1/OG0004789.1/OG0004792.1/OG0004793.1/OG0004796.1/OG0004798.1/OG0004815.1/OG0004895.1/OG0004900.1/OG0004904.1/OG0004920.1/OG0004925.1/OG0004931.1/OG0004942.1/OG0004944.1/OG0004954.1/OG0004955.1/OG0004957.1/OG0004958.1/OG0004959.1/OG0004961.1/OG0004965.1/OG0004970.1/OG0004974.1/OG0004993.1/OG0004994.1/OG0005003.1/OG0005013.1/OG0005015.1/OG0005025.1/OG0005030.1/OG0005035.1/OG0005039.1/OG0005053.1/OG0005054.1/OG0005055.1/OG0005059.1/OG0005063.1/OG0005073.1/OG0005074.1/OG0005077.1/OG0005090.1/OG0005102.1/OG0005103.1/OG0005106.1/OG0005112.1/OG0005120.1/OG0005123.1/OG0005124.1/OG0005127.1/OG0005131.1/OG0005132.1/OG0005144.1/OG0005152.1/OG0005153.1/OG0005156.1/OG0005159.1/OG0005160.1/OG0005162.1/OG0005163.1/OG0005166.1/OG0005171.1/OG0005243.1/OG0005246.1/OG0005254.1/OG0005258.1/OG0005272.1/OG0005276.2/OG0005276.1/OG0005278.1/OG0005283.1/OG0005293.1/OG0005296.1/OG0005297.1/OG0005298.1/OG0005299.1/OG0005303.1/OG0005304.1/OG0005307.1/OG0005310.1/OG0005313.1/OG0005319.1/OG0005324.1/OG0005338.1/OG0005345.1/OG0005346.1/OG0005354.1/OG0005364.1/OG0005370.1/OG0005374.1/OG0005381.1/OG0005383.1/OG0005402.1/OG0005406.1/OG0005417.1/OG0005423.1/OG0005432.1/OG0005435.1/OG0005448.1/OG0005450.1/OG0005451.1/OG0005457.1/OG0005458.1/OG0005460.1/OG0005473.1/OG0005479.1/OG0005488.1/OG0005489.1/OG0005494.1/OG0005495.1/OG0005505.1/OG0005513.1/OG0005514.1/OG0005517.1/OG0005526.1/OG0005527.1/OG0005535.1/OG0005537.1/OG0005542.1/OG0005551.1/OG0005554.1/OG0005564.1/OG0005574.1/OG0005580.1/OG0005585.1/OG0005651.1/OG0005653.1/OG0005656.1/OG0005657.1/OG0005664.1/OG0005666.1/OG0005671.1/OG0005686.1/OG0005693.1/OG0005702.1/OG0005717.1/OG0005719.1/OG0005720.1/OG0005724.1/OG0005727.1/OG0005728.1/OG0005733.1/OG0005738.1/OG0005743.1/OG0005744.1/OG0005754.1/OG0005767.1/OG0005771.1/OG0005788.1/OG0005797.1/OG0005802.1/OG0005804.1/OG0005811.1/OG0005819.1/OG0005821.1/OG0005823.1/OG0005824.1/OG0005825.1/OG0005827.1/OG0005845.1/OG0005850.1/OG0005851.1/OG0005852.1/OG0005853.1/OG0005854.1/OG0005871.1/OG0005877.1/OG0005879.1/OG0005881.1/OG0005885.1/OG0005890.1/OG0005910.1/OG0005915.1/OG0005926.1/OG0005938.1/OG0005944.1/OG0005945.1/OG0005955.1/OG0005958.1/OG0005963.1/OG0005967.1/OG0005969.1/OG0005981.1/OG0005986.1/OG0005990.1/OG0005994.1/OG0005995.1/OG0005998.1/OG0006000.1/OG0006001.1/OG0006010.1/OG0006012.1/OG0006016.1/OG0006025.1/OG0006044.1/OG0006048.1/OG0006052.1/OG0006059.1/OG0006142.1/OG0006146.1/OG0006150.1/OG0006157.1/OG0006162.1/OG0006177.1/OG0006185.1/OG0006193.1/OG0006197.1/OG0006198.1/OG0006205.1/OG0006209.1/OG0006216.1/OG0006218.1/OG0006222.1/OG0006224.1/OG0006226.1/OG0006234.1/OG0006238.1/OG0006249.1/OG0006261.1/OG0006274.1/OG0006275.1/OG0006276.1/OG0006300.1/OG0006308.1/OG0006320.1/OG0006321.1/OG0006331.1/OG0006333.1/OG0006336.1/OG0006340.1/OG0006349.1/OG0006351.1/OG0006361.1/OG0006369.1/OG0006371.1/OG0006372.1/OG0006375.1/OG0006381.1/OG0006386.1/OG0006393.1/OG0006394.1/OG0006403.1/OG0006404.1/OG0006407.1/OG0006417.1/OG0006424.1/OG0006429.1/OG0006431.1/OG0006437.1/OG0006441.1/OG0006448.1/OG0006456.1/OG0006457.1/OG0006464.1/OG0006479.1/OG0006496.1/OG0006498.1/OG0006507.1/OG0006515.1/OG0006516.1/OG0006519.1/OG0006619.1/OG0006621.1/OG0006623.1/OG0006629.1/OG0006640.1/OG0006647.1/OG0006650.1/OG0006656.1/OG0006657.1/OG0006664.1/OG0006666.1/OG0006672.1/OG0006676.1/OG0006679.1/OG0006680.1/OG0006685.1/OG0006687.1/OG0006694.1/OG0006696.1/OG0006701.1/OG0006721.1/OG0006723.1/OG0006724.1/OG0006733.1/OG0006739.1/OG0006742.1/OG0006748.1/OG0006749.1/OG0006763.1/OG0006769.1/OG0006770.1/OG0006774.1/OG0006776.1/OG0006782.1/OG0006790.1/OG0006796.1/OG0006808.1/OG0006837.1/OG0006845.1/OG0006850.1/OG0006854.1/OG0006860.1/OG0006861.1/OG0006866.1/OG0006874.1/OG0006889.1/OG0006903.1/OG0006908.1/OG0006918.1/OG0006922.1/OG0006923.1/OG0006941.1/OG0006943.1/OG0006946.1/OG0006952.1/OG0006954.1/OG0006963.1/OG0007054.1/OG0007074.1/OG0007077.1/OG0007098.1/OG0007110.1/OG0007122.1/OG0007140.1/OG0007166.1/OG0007167.1/OG0007173.1/OG0007183.1/OG0007184.1/OG0007195.1/OG0007197.1/OG0007202.1/OG0007211.1/OG0007218.1/OG0007222.1/OG0007224.1/OG0007243.1/OG0007245.1/OG0007251.1/OG0007254.1/OG0007261.1/OG0007266.1/OG0007268.1/OG0007277.1/OG0007280.1/OG0007282.1/OG0007283.1/OG0007284.1/OG0007294.1/OG0007297.1/OG0007299.1/OG0007312.1/OG0007314.1/OG0007319.1/OG0007333.1/OG0007337.1/OG0007354.1/OG0007362.1/OG0007365.1/OG0007391.1/OG0007392.1/OG0007399.1/OG0007402.1/OG0007417.1/OG0007419.1/OG0007425.1/OG0007429.1/OG0007432.1/OG0007442.1/OG0007565.1/OG0007591.1/OG0007604.1/OG0007627.1/OG0007635.1/OG0007640.1/OG0007648.1/OG0007650.1/OG0007658.1/OG0007659.1/OG0007698.1/OG0007699.1/OG0007702.1/OG0007706.1/OG0007711.1/OG0007735.1/OG0007754.1/OG0007756.1/OG0007759.1/OG0007766.1/OG0007772.1/OG0007783.1/OG0007800.1/OG0007801.1/OG0007805.1/OG0007808.1/OG0007812.1/OG0007819.1/OG0007836.1/OG0007839.1/OG0007985.1/OG0007991.1/OG0007997.1/OG0008000.1/OG0008008.1/OG0008036.1/OG0008053.1/OG0008073.1/OG0008097.1/OG0008101.1/OG0008106.1/OG0008113.1/OG0008140.1/OG0008143.1/OG0008151.1/OG0008168.1/OG0008175.1/OG0008177.1/OG0008426.1/OG0008434.1/OG0008437.1/OG0008453.1/OG0008460.1/OG0008482.1/OG0008523.1/OG0008535.1/OG0008776.1/OG0008793.1/OG0009116.1/OG0010635.1</t>
  </si>
  <si>
    <t>OG0000302.7/OG0000302.3/OG0000302.2/OG0000302.6/OG0000302.1/OG0000302.5/OG0000302.4/OG0000408.2/OG0000408.1/OG0000408.3/OG0000408.4/OG0000408.5/OG0000612.2/OG0000612.3/OG0000612.1/OG0000692.1/OG0000692.2/OG0000692.4/OG0000692.3/OG0000850.3/OG0000850.1/OG0000850.2/OG0000958.2/OG0000958.1/OG0001069.2/OG0001069.1/OG0001195.1/OG0001460.3/OG0001460.1/OG0001460.2/OG0001555.2/OG0001555.1/OG0001605.2/OG0001605.1/OG0001605.3/OG0001686.1/OG0001686.2/OG0001915.1/OG0001940.1/OG0001974.1/OG0001975.1/OG0002032.1/OG0002032.2/OG0002168.1/OG0002257.2/OG0002257.1/OG0002388.1/OG0002448.2/OG0002448.1/OG0002480.1/OG0002563.2/OG0002563.1/OG0002588.2/OG0002588.1/OG0002882.1/OG0002913.1/OG0002928.2/OG0002928.1/OG0002951.1/OG0002970.1/OG0003102.2/OG0003102.1/OG0003125.1/OG0003160.1/OG0003238.1/OG0003246.1/OG0003257.1/OG0003335.1/OG0003341.1/OG0003515.1/OG0003681.1/OG0003733.1/OG0003746.1/OG0003921.1/OG0003927.1/OG0003927.2/OG0003938.1/OG0003978.1/OG0004002.1/OG0004060.1/OG0004090.1/OG0004128.1/OG0004157.1/OG0004218.1/OG0004218.2/OG0004280.1/OG0004282.1/OG0004443.1/OG0004453.1/OG0004456.1/OG0004542.1/OG0004607.1/OG0004734.1/OG0004769.1/OG0004779.1/OG0004795.1/OG0004808.1/OG0004810.1/OG0004911.1/OG0004989.1/OG0005079.1/OG0005164.1/OG0005285.1/OG0005288.1/OG0005376.1/OG0005388.1/OG0005410.1/OG0005422.1/OG0005443.1/OG0005467.1/OG0005497.1/OG0005557.1/OG0005573.1/OG0005582.1/OG0005718.1/OG0005725.1/OG0005745.1/OG0005801.1/OG0005861.1/OG0005866.1/OG0005869.1/OG0005896.1/OG0005905.1/OG0005907.1/OG0005933.1/OG0005952.1/OG0005988.1/OG0006050.1/OG0006154.1/OG0006207.1/OG0006237.1/OG0006257.1/OG0006264.1/OG0006285.1/OG0006374.1/OG0006377.1/OG0006451.1/OG0006492.1/OG0006495.1/OG0006637.1/OG0006654.1/OG0006660.1/OG0006708.1/OG0006716.1/OG0006730.1/OG0006736.1/OG0006738.1/OG0006761.1/OG0006786.1/OG0006797.1/OG0006822.1/OG0006827.1/OG0006830.1/OG0006863.1/OG0006882.1/OG0006884.1/OG0006951.1/OG0006966.1/OG0006974.1/OG0007087.1/OG0007125.1/OG0007150.1/OG0007155.1/OG0007186.1/OG0007192.1/OG0007213.1/OG0007220.1/OG0007229.1/OG0007256.1/OG0007289.1/OG0007313.1/OG0007355.1/OG0007376.1/OG0007385.1/OG0007550.1/OG0007576.1/OG0007598.1/OG0007622.1/OG0007643.1/OG0007654.1/OG0007666.1/OG0007675.1/OG0007681.1/OG0007691.1/OG0007709.1/OG0007744.1/OG0007751.1/OG0007757.1/OG0007795.1/OG0007796.1/OG0007825.1/OG0007833.1/OG0007851.1/OG0007853.1/OG0007979.1/OG0008015.1/OG0008045.1/OG0008072.1/OG0008085.1/OG0008098.1/OG0008109.1/OG0008128.1/OG0008134.1/OG0008139.1/OG0008144.1/OG0008145.1/OG0008147.1/OG0008158.1/OG0008174.1/OG0008205.1/OG0008212.1/OG0008214.1/OG0008227.1/OG0008340.1/OG0008435.1/OG0008442.1/OG0008443.1/OG0008455.1/OG0008491.1/OG0008509.1/OG0008521.1/OG0008539.1/OG0008552.1/OG0008572.1/OG0008721.1/OG0008757.1/OG0008783.1/OG0008789.1/OG0008796.1/OG0008800.1/OG0008803.1/OG0008856.1/OG0009053.1/OG0009067.1/OG0009100.1/OG0010344.1</t>
  </si>
  <si>
    <t>OG0000917.2/OG0000917.1/OG0001169.2/OG0001169.1/OG0001510.2/OG0001510.1/OG0001647.2/OG0001647.1/OG0001870.2/OG0001870.1/OG0004119.1/OG0004240.1/OG0004339.1/OG0004538.1/OG0005491.1/OG0006875.1/OG0007634.1</t>
  </si>
  <si>
    <t>OG0000180.6/OG0000180.4/OG0000180.3/OG0000180.2/OG0000180.5/OG0000180.1/OG0000348.2/OG0000348.1/OG0000348.3/OG0000917.2/OG0000917.1/OG0004297.1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</si>
  <si>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0000059.3/OG0000059.9/OG0000059.6/OG0000059.5/OG0000059.11/OG0000059.10/OG0000059.1/OG0000059.8/OG0000059.4/OG0000059.7/OG0000059.2/OG0000066.8/OG0000066.7/OG0000066.5/OG0000066.6/OG0000066.3/OG0000066.4/OG0000066.1/OG0000066.2/OG0000107.5/OG0000107.3/OG0000107.7/OG0000107.4/OG0000107.1/OG0000107.2/OG0000107.8/OG0000107.6/OG0000170.2/OG0000170.4/OG0000170.1/OG0000170.3/OG0000200.4/OG0000200.5/OG0000200.2/OG0000200.6/OG0000200.3/OG0000200.1/OG0000202.5/OG0000202.4/OG0000202.1/OG0000202.6/OG0000202.2/OG0000202.3/OG0000218.4/OG0000218.2/OG0000218.1/OG0000218.3/OG0000218.5/OG0000242.3/OG0000242.5/OG0000242.2/OG0000242.4/OG0000242.1/OG0000256.4/OG0000256.5/OG0000256.3/OG0000256.1/OG0000256.2/OG0000267.4/OG0000267.1/OG0000267.2/OG0000267.5/OG0000267.3/OG0000298.3/OG0000298.4/OG0000298.5/OG0000298.1/OG0000298.2/OG0000300.2/OG0000300.3/OG0000300.1/OG0000333.4/OG0000333.2/OG0000333.1/OG0000333.3/OG0000433.3/OG0000433.2/OG0000433.1/OG0000434.1/OG0000434.2/OG0000435.3/OG0000435.2/OG0000435.1/OG0000476.1/OG0000476.2/OG0000476.3/OG0000540.3/OG0000540.4/OG0000540.2/OG0000540.1/OG0000549.2/OG0000549.1/OG0000550.1/OG0000550.3/OG0000550.2/OG0000556.3/OG0000556.1/OG0000556.2/OG0000580.2/OG0000580.1/OG0000580.3/OG0000582.3/OG0000582.1/OG0000582.2/OG0000607.1/OG0000607.2/OG0000631.2/OG0000631.1/OG0000631.3/OG0000691.2/OG0000691.1/OG0000708.2/OG0000708.3/OG0000708.1/OG0000724.2/OG0000724.1/OG0000724.3/OG0000737.1/OG0000737.3/OG0000737.2/OG0000741.2/OG0000741.1/OG0000741.3/OG0000757.1/OG0000763.1/OG0000763.2/OG0000780.2/OG0000780.1/OG0000781.2/OG0000781.1/OG0000785.1/OG0000785.2/OG0000805.3/OG0000805.2/OG0000805.1/OG0000812.1/OG0000812.2/OG0000812.3/OG0000883.1/OG0000883.2/OG0000883.3/OG0000897.2/OG0000897.1/OG0000935.2/OG0000935.1/OG0000942.2/OG0000942.3/OG0000942.1/OG0000946.2/OG0000946.1/OG0001006.1/OG0001006.2/OG0001045.2/OG0001045.1/OG0001047.2/OG0001047.1/OG0001067.1/OG0001087.1/OG0001087.2/OG0001127.2/OG0001127.1/OG0001128.1/OG0001128.2/OG0001141.1/OG0001172.2/OG0001172.1/OG0001173.2/OG0001173.1/OG0001193.1/OG0001193.2/OG0001247.1/OG0001247.2/OG0001261.1/OG0001261.2/OG0001276.2/OG0001276.1/OG0001299.3/OG0001299.2/OG0001299.1/OG0001388.1/OG0001388.2/OG0001389.1/OG0001412.2/OG0001412.1/OG0001452.1/OG0001462.1/OG0001462.2/OG0001464.1/OG0001464.2/OG0001501.1/OG0001512.1/OG0001512.2/OG0001562.1/OG0001562.2/OG0001602.1/OG0001612.1/OG0001612.2/OG0001617.1/OG0001617.2/OG0001618.1/OG0001618.2/OG0001631.2/OG0001631.1/OG0001635.1/OG0001672.2/OG0001672.1/OG0001706.1/OG0001706.2/OG0001714.2/OG0001714.1/OG0001718.1/OG0001744.1/OG0001814.1/OG0001814.2/OG0001837.1/OG0001837.2/OG0001850.1/OG0001850.2/OG0001855.1/OG0001855.2/OG0001918.1/OG0001929.1/OG0001932.1/OG0001932.2/OG0001959.2/OG0001959.1/OG0001980.1/OG0001980.2/OG0001993.1/OG0002008.1/OG0002107.2/OG0002107.1/OG0002146.1/OG0002223.1/OG0002355.1/OG0002357.1/OG0002357.2/OG0002360.1/OG0002360.2/OG0002384.1/OG0002404.1/OG0002404.2/OG0002409.1/OG0002455.1/OG0002463.1/OG0002469.1/OG0002551.1/OG0002551.2/OG0002572.1/OG0002598.1/OG0002598.2/OG0002601.1/OG0002624.1/OG0002636.1/OG0002642.1/OG0002642.2/OG0002655.2/OG0002655.1/OG0002668.2/OG0002668.1/OG0002730.1/OG0002742.1/OG0002746.1/OG0002747.1/OG0002762.2/OG0002762.1/OG0002767.1/OG0002776.1/OG0002785.2/OG0002785.1/OG0002794.2/OG0002794.1/OG0002826.1/OG0002826.2/OG0002863.1/OG0002879.2/OG0002879.1/OG0002880.1/OG0002916.1/OG0002932.1/OG0002937.1/OG0002937.2/OG0002941.2/OG0002941.1/OG0002949.1/OG0002949.2/OG0002955.1/OG0003028.1/OG0003028.2/OG0003046.1/OG0003067.1/OG0003071.1/OG0003093.1/OG0003095.1/OG0003097.1/OG0003116.1/OG0003143.1/OG0003147.1/OG0003193.1/OG0003212.1/OG0003217.1/OG0003270.1/OG0003279.1/OG0003292.1/OG0003390.1/OG0003396.1/OG0003431.1/OG0003456.1/OG0003457.1/OG0003466.1/OG0003473.1/OG0003484.1/OG0003486.1/OG0003494.1/OG0003496.1/OG0003502.1/OG0003511.1/OG0003521.1/OG0003525.1/OG0003558.1/OG0003582.1/OG0003590.1/OG0003597.1/OG0003699.1/OG0003704.1/OG0003704.2/OG0003710.1/OG0003721.1/OG0003725.1/OG0003726.2/OG0003726.1/OG0003754.1/OG0003756.1/OG0003774.1/OG0003779.1/OG0003919.1/OG0003931.1/OG0003990.1/OG0004011.1/OG0004038.1/OG0004044.1/OG0004045.1/OG0004055.1/OG0004079.1/OG0004093.1/OG0004094.1/OG0004112.1/OG0004112.2/OG0004119.1/OG0004137.1/OG0004207.1/OG0004234.1/OG0004249.1/OG0004251.1/OG0004256.1/OG0004293.1/OG0004296.1/OG0004308.1/OG0004308.2/OG0004333.1/OG0004338.1/OG0004354.1/OG0004370.1/OG0004391.1/OG0004398.1/OG0004408.1/OG0004409.1/OG0004419.1/OG0004452.1/OG0004464.1/OG0004478.1/OG0004483.1/OG0004484.1/OG0004493.1/OG0004539.1/OG0004566.1/OG0004571.1/OG0004583.1/OG0004589.1/OG0004595.1/OG0004616.1/OG0004618.1/OG0004621.1/OG0004622.1/OG0004653.1/OG0004711.1/OG0004723.1/OG0004729.1/OG0004742.1/OG0004757.1/OG0004778.1/OG0004780.1/OG0004792.1/OG0004793.1/OG0004815.1/OG0004895.1/OG0004920.1/OG0004931.1/OG0004944.1/OG0004954.1/OG0004974.1/OG0004993.1/OG0004994.1/OG0005003.1/OG0005013.1/OG0005025.1/OG0005035.1/OG0005048.1/OG0005058.1/OG0005073.1/OG0005090.1/OG0005102.1/OG0005103.1/OG0005120.1/OG0005131.1/OG0005152.1/OG0005159.1/OG0005163.1/OG0005166.1/OG0005171.1/OG0005237.1/OG0005243.1/OG0005254.1/OG0005258.1/OG0005278.1/OG0005293.1/OG0005297.1/OG0005298.1/OG0005303.1/OG0005319.1/OG0005324.1/OG0005364.1/OG0005381.1/OG0005382.1/OG0005383.1/OG0005386.1/OG0005396.1/OG0005402.1/OG0005406.1/OG0005416.1/OG0005423.1/OG0005448.1/OG0005450.1/OG0005457.1/OG0005479.1/OG0005489.1/OG0005494.1/OG0005514.1/OG0005527.1/OG0005537.1/OG0005539.1/OG0005542.1/OG0005564.1/OG0005569.1/OG0005574.1/OG0005580.1/OG0005585.1/OG0005649.1/OG0005651.1/OG0005653.1/OG0005656.1/OG0005657.1/OG0005664.1/OG0005671.1/OG0005686.1/OG0005693.1/OG0005719.1/OG0005720.1/OG0005727.1/OG0005728.1/OG0005733.1/OG0005744.1/OG0005770.1/OG0005797.1/OG0005804.1/OG0005819.1/OG0005821.1/OG0005824.1/OG0005827.1/OG0005838.1/OG0005850.1/OG0005852.1/OG0005858.1/OG0005879.1/OG0005885.1/OG0005890.1/OG0005904.1/OG0005915.1/OG0005944.1/OG0005967.1/OG0005998.1/OG0006000.1/OG0006010.1/OG0006016.1/OG0006025.1/OG0006142.1/OG0006157.1/OG0006185.1/OG0006198.1/OG0006199.1/OG0006205.1/OG0006218.1/OG0006226.1/OG0006234.1/OG0006320.1/OG0006321.1/OG0006333.1/OG0006349.1/OG0006361.1/OG0006369.1/OG0006381.1/OG0006403.1/OG0006430.1/OG0006437.1/OG0006511.1/OG0006515.1/OG0006516.1/OG0006615.1/OG0006622.1/OG0006623.1/OG0006650.1/OG0006656.1/OG0006657.1/OG0006664.1/OG0006676.1/OG0006701.1/OG0006724.1/OG0006748.1/OG0006749.1/OG0006763.1/OG0006782.1/OG0006792.1/OG0006837.1/OG0006903.1/OG0006918.1/OG0006941.1/OG0006943.1/OG0007074.1/OG0007077.1/OG0007093.1/OG0007097.1/OG0007098.1/OG0007135.1/OG0007140.1/OG0007167.1/OG0007172.1/OG0007173.1/OG0007184.1/OG0007195.1/OG0007197.1/OG0007202.1/OG0007208.1/OG0007212.1/OG0007215.1/OG0007218.1/OG0007224.1/OG0007227.1/OG0007239.1/OG0007243.1/OG0007251.1/OG0007261.1/OG0007268.1/OG0007273.1/OG0007278.1/OG0007280.1/OG0007282.1/OG0007312.1/OG0007323.1/OG0007337.1/OG0007351.1/OG0007365.1/OG0007417.1/OG0007419.1/OG0007442.1/OG0007591.1/OG0007640.1/OG0007650.1/OG0007711.1/OG0007754.1/OG0007756.1/OG0007766.1/OG0007800.1/OG0007805.1/OG0007819.1/OG0007843.1/OG0007991.1/OG0008008.1/OG0008039.1/OG0008073.1/OG0008097.1/OG0008151.1/OG0008168.1/OG0008175.1/OG0008191.1/OG0008426.1/OG0008535.1/OG0008793.1/OG0009116.1/OG0010635.1</t>
  </si>
  <si>
    <t>OG0000302.7/OG0000302.3/OG0000302.2/OG0000302.6/OG0000302.1/OG0000302.5/OG0000302.4/OG0000887.2/OG0000887.1/OG0001069.2/OG0001069.1/OG0001104.2/OG0001104.1/OG0001460.3/OG0001460.1/OG0001460.2/OG0001605.2/OG0001605.1/OG0001605.3/OG0001940.1/OG0002257.2/OG0002257.1/OG0002970.1/OG0003257.1/OG0003335.1/OG0003681.1/OG0003927.1/OG0003927.2/OG0003978.1/OG0004218.1/OG0004218.2/OG0004280.1/OG0004282.1/OG0004453.1/OG0004456.1/OG0004734.1/OG0004795.1/OG0004808.1/OG0004911.1/OG0004989.1/OG0005034.1/OG0005285.1/OG0005288.1/OG0005376.1/OG0005380.1/OG0005422.1/OG0005427.1/OG0005557.1/OG0005697.1/OG0005725.1/OG0005745.1/OG0005784.1/OG0005866.1/OG0005869.1/OG0005933.1/OG0006040.1/OG0006154.1/OG0006232.1/OG0006237.1/OG0006257.1/OG0006285.1/OG0006374.1/OG0006470.1/OG0006654.1/OG0006738.1/OG0006761.1/OG0006797.1/OG0006830.1/OG0006882.1/OG0006884.1/OG0006951.1/OG0006969.1/OG0006974.1/OG0007186.1/OG0007256.1/OG0007289.1/OG0007355.1/OG0007598.1/OG0007614.1/OG0007622.1/OG0007691.1/OG0007709.1/OG0007796.1/OG0007816.1/OG0007826.1/OG0007852.1/OG0007853.1/OG0007979.1/OG0008045.1/OG0008085.1/OG0008090.1/OG0008098.1/OG0008128.1/OG0008139.1/OG0008174.1/OG0008212.1/OG0008227.1/OG0008340.1/OG0008443.1/OG0008536.1/OG0008539.1/OG0008552.1/OG0008721.1/OG0008783.1/OG0008789.1/OG0008800.1/OG0008803.1/OG0009035.1/OG0009053.1/OG0009100.1/OG0009121.1/OG0010344.1</t>
  </si>
  <si>
    <t>OG0002348.1</t>
  </si>
  <si>
    <t>OG0001632.1/OG0001920.1/OG0002011.1/OG0002011.2/OG0002527.1/OG0002658.1/OG0003211.1/OG0003959.1/OG0004150.1/OG0004687.1/OG0004687.2/OG0004837.1/OG0004956.1/OG0005064.1/OG0005518.1/OG0005548.1/OG0005599.1/OG0005695.1/OG0005776.1/OG0005822.1/OG0006412.1/OG0006594.1/OG0006665.1/OG0006883.1/OG0007441.1/OG0007602.1/OG0007615.1/OG0007667.1/OG0009434.1</t>
  </si>
  <si>
    <t>OG0000612.2/OG0000612.3/OG0000612.1/OG0000958.2/OG0000958.1/OG0001940.1/OG0001975.1/OG0002168.1/OG0002257.2/OG0002257.1/OG0003102.2/OG0003102.1/OG0003238.1/OG0003257.1/OG0003335.1/OG0003746.1/OG0003978.1/OG0004280.1/OG0004456.1/OG0004607.1/OG0004795.1/OG0005376.1/OG0005388.1/OG0005422.1/OG0006257.1/OG0006374.1/OG0006451.1/OG0006654.1/OG0006761.1/OG0007087.1/OG0007125.1/OG0007385.1/OG0007666.1/OG0007691.1/OG0008098.1/OG0008144.1/OG0008205.1/OG0008442.1/OG0008443.1/OG0008491.1/OG0008552.1/OG0008803.1/OG0009053.1/OG0009100.1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</si>
  <si>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0000102.3/OG0000102.1/OG0000102.2/OG0000102.6/OG0000102.5/OG0000102.4/OG0000102.7/OG0000102.8/OG0000107.5/OG0000107.3/OG0000107.7/OG0000107.4/OG0000107.1/OG0000107.2/OG0000107.8/OG0000107.6/OG0000200.4/OG0000200.5/OG0000200.2/OG0000200.6/OG0000200.3/OG0000200.1/OG0000242.3/OG0000242.5/OG0000242.2/OG0000242.4/OG0000242.1/OG0000256.4/OG0000256.5/OG0000256.3/OG0000256.1/OG0000256.2/OG0000267.4/OG0000267.1/OG0000267.2/OG0000267.5/OG0000267.3/OG0000298.3/OG0000298.4/OG0000298.5/OG0000298.1/OG0000298.2/OG0000300.2/OG0000300.3/OG0000300.1/OG0000366.2/OG0000366.1/OG0000366.3/OG0000388.3/OG0000388.2/OG0000388.1/OG0000540.3/OG0000540.4/OG0000540.2/OG0000540.1/OG0000549.2/OG0000549.1/OG0000557.3/OG0000557.2/OG0000557.1/OG0000558.2/OG0000558.3/OG0000558.1/OG0000582.3/OG0000582.1/OG0000582.2/OG0000648.2/OG0000648.1/OG0000689.3/OG0000689.1/OG0000689.2/OG0000691.2/OG0000691.1/OG0000708.2/OG0000708.3/OG0000708.1/OG0000737.1/OG0000737.3/OG0000737.2/OG0000785.1/OG0000785.2/OG0000792.1/OG0000792.2/OG0000807.1/OG0000807.2/OG0000812.1/OG0000812.2/OG0000812.3/OG0000847.1/OG0000847.2/OG0000857.3/OG0000857.2/OG0000857.1/OG0000883.1/OG0000883.2/OG0000883.3/OG0000897.2/OG0000897.1/OG0000935.2/OG0000935.1/OG0000942.2/OG0000942.3/OG0000942.1/OG0000960.1/OG0000960.2/OG0001006.1/OG0001006.2/OG0001087.1/OG0001087.2/OG0001108.1/OG0001108.2/OG0001110.1/OG0001110.2/OG0001127.2/OG0001127.1/OG0001128.1/OG0001128.2/OG0001153.2/OG0001153.1/OG0001159.1/OG0001159.2/OG0001162.1/OG0001162.2/OG0001173.2/OG0001173.1/OG0001193.1/OG0001193.2/OG0001194.2/OG0001194.1/OG0001245.2/OG0001245.1/OG0001247.1/OG0001247.2/OG0001266.2/OG0001266.1/OG0001274.1/OG0001274.2/OG0001276.2/OG0001276.1/OG0001339.2/OG0001339.1/OG0001407.1/OG0001407.2/OG0001412.2/OG0001412.1/OG0001420.1/OG0001454.1/OG0001454.2/OG0001512.1/OG0001512.2/OG0001572.2/OG0001572.1/OG0001631.2/OG0001631.1/OG0001635.1/OG0001660.1/OG0001682.1/OG0001682.2/OG0001714.2/OG0001714.1/OG0001718.1/OG0001747.1/OG0001747.2/OG0001814.1/OG0001814.2/OG0001837.1/OG0001837.2/OG0001863.2/OG0001863.1/OG0001918.1/OG0001929.1/OG0001932.1/OG0001932.2/OG0001980.1/OG0001980.2/OG0001993.1/OG0002106.1/OG0002107.2/OG0002107.1/OG0002146.1/OG0002173.1/OG0002173.2/OG0002223.1/OG0002384.1/OG0002409.1/OG0002431.1/OG0002431.2/OG0002455.1/OG0002469.1/OG0002551.1/OG0002551.2/OG0002572.1/OG0002598.1/OG0002598.2/OG0002601.1/OG0002664.1/OG0002668.2/OG0002668.1/OG0002730.1/OG0002742.1/OG0002746.1/OG0002762.2/OG0002762.1/OG0002794.2/OG0002794.1/OG0002856.1/OG0002856.2/OG0002916.1/OG0002937.1/OG0002937.2/OG0002941.2/OG0002941.1/OG0002949.1/OG0002949.2/OG0002955.1/OG0002956.1/OG0002956.2/OG0003028.1/OG0003028.2/OG0003231.1/OG0003270.1/OG0003279.1/OG0003292.1/OG0003317.1/OG0003431.1/OG0003456.1/OG0003457.1/OG0003477.1/OG0003494.1/OG0003503.1/OG0003511.1/OG0003525.1/OG0003558.1/OG0003582.1/OG0003590.1/OG0003699.1/OG0003704.1/OG0003704.2/OG0003726.2/OG0003726.1/OG0003738.1/OG0003754.1/OG0003774.1/OG0003779.1/OG0003819.1/OG0003919.1/OG0003990.1/OG0004009.1/OG0004011.1/OG0004038.1/OG0004044.1/OG0004045.1/OG0004112.1/OG0004112.2/OG0004119.1/OG0004207.1/OG0004249.1/OG0004251.1/OG0004293.1/OG0004333.1/OG0004338.1/OG0004342.1/OG0004354.1/OG0004355.1/OG0004391.1/OG0004408.1/OG0004417.1/OG0004419.1/OG0004461.1/OG0004489.1/OG0004493.1/OG0004563.1/OG0004566.1/OG0004618.1/OG0004630.1/OG0004648.1/OG0004653.1/OG0004711.1/OG0004723.1/OG0004729.1/OG0004742.1/OG0004757.1/OG0004778.1/OG0004789.1/OG0004815.1/OG0005013.1/OG0005035.1/OG0005090.1/OG0005102.1/OG0005103.1/OG0005120.1/OG0005159.1/OG0005163.1/OG0005243.1/OG0005272.1/OG0005293.1/OG0005297.1/OG0005338.1/OG0005402.1/OG0005406.1/OG0005488.1/OG0005527.1/OG0005542.1/OG0005580.1/OG0005657.1/OG0005664.1/OG0005686.1/OG0005693.1/OG0005720.1/OG0005733.1/OG0005797.1/OG0005819.1/OG0005821.1/OG0005850.1/OG0005852.1/OG0005871.1/OG0005998.1/OG0006025.1/OG0006198.1/OG0006234.1/OG0006238.1/OG0006249.1/OG0006308.1/OG0006321.1/OG0006381.1/OG0006386.1/OG0006498.1/OG0006507.1/OG0006515.1/OG0006516.1/OG0006650.1/OG0006679.1/OG0006742.1/OG0006837.1/OG0006918.1/OG0006946.1/OG0007098.1/OG0007122.1/OG0007195.1/OG0007197.1/OG0007243.1/OG0007280.1/OG0007282.1/OG0007314.1/OG0007706.1/OG0007756.1/OG0007808.1/OG0007819.1/OG0007985.1/OG0007997.1/OG0008008.1/OG0008177.1/OG0009116.1</t>
  </si>
  <si>
    <t>OG0000692.1/OG0000692.2/OG0000692.4/OG0000692.3/OG0001975.1/OG0002032.1/OG0002032.2/OG0004128.1/OG0004282.1/OG0004779.1/OG0007751.1/OG0008856.1</t>
  </si>
  <si>
    <t>OG0000388.3/OG0000388.2/OG0000388.1/OG0000619.1/OG0000619.3/OG0000619.2/OG0000648.2/OG0000648.1/OG0000807.1/OG0000807.2/OG0000857.3/OG0000857.2/OG0000857.1/OG0000883.1/OG0000883.2/OG0000883.3/OG0000932.3/OG0000932.1/OG0000932.2/OG0001025.2/OG0001025.1/OG0001025.3/OG0001033.2/OG0001033.1/OG0001081.2/OG0001081.1/OG0001153.2/OG0001153.1/OG0001309.1/OG0001309.2/OG0001339.2/OG0001339.1/OG0001572.2/OG0001572.1/OG0001598.2/OG0001598.1/OG0001616.1/OG0001616.2/OG0001660.1/OG0001747.1/OG0001747.2/OG0001855.1/OG0001855.2/OG0001863.2/OG0001863.1/OG0002033.1/OG0002106.1/OG0002154.1/OG0002154.2/OG0002163.1/OG0002163.2/OG0002223.1/OG0002292.2/OG0002292.1/OG0002369.1/OG0002454.1/OG0002454.2/OG0002468.1/OG0002468.2/OG0002664.1/OG0002762.2/OG0002762.1/OG0002771.1/OG0003098.1/OG0003217.1/OG0003264.1/OG0003326.1/OG0003328.1/OG0003421.1/OG0003430.1/OG0003755.1/OG0003768.1/OG0003827.1/OG0004311.1/OG0004413.1/OG0004591.1/OG0004648.1/OG0004904.1/OG0004994.1/OG0005059.1/OG0005102.1/OG0005123.1/OG0005127.1/OG0005278.1/OG0005304.1/OG0005402.1/OG0005406.1/OG0005825.1/OG0005981.1/OG0006012.1/OG0006261.1/OG0006351.1/OG0006429.1/OG0006441.1/OG0006679.1/OG0006866.1/OG0006922.1/OG0006954.1/OG0007297.1/OG0007299.1/OG0007648.1/OG0007812.1</t>
  </si>
  <si>
    <t>OG0001370.1/OG0001370.2/OG0001632.1/OG0003211.1/OG0005600.1/OG0005706.1/OG0005715.1/OG0006383.1/OG0007590.1/OG0008883.1/OG0009434.1</t>
  </si>
  <si>
    <t>OG0005716.1/OG0006303.1</t>
  </si>
  <si>
    <t>OG0000302.7/OG0000302.3/OG0000302.2/OG0000302.6/OG0000302.1/OG0000302.5/OG0000302.4/OG0001069.2/OG0001069.1/OG0002480.1/OG0002951.1/OG0003341.1/OG0003681.1/OG0003927.1/OG0003927.2/OG0004453.1/OG0004795.1/OG0005285.1/OG0005422.1/OG0005557.1/OG0005745.1/OG0005896.1/OG0005952.1/OG0005988.1/OG0006237.1/OG0006377.1/OG0006660.1/OG0006736.1/OG0006830.1/OG0006884.1/OG0007213.1/OG0007643.1/OG0007675.1/OG0007757.1/OG0007825.1/OG0007833.1/OG0008015.1/OG0008134.1/OG0008174.1/OG0008214.1/OG0008552.1/OG0008572.1</t>
  </si>
  <si>
    <t>OG0002181.1/OG0002181.2/OG0002816.1/OG0002816.2/OG0002895.1/OG0003447.1/OG0004540.1/OG0004837.1/OG0005012.1/OG0005271.1/OG0005776.1/OG0005876.1/OG0006219.1/OG0006233.1/OG0006292.1/OG0006383.1/OG0006529.1/OG0006788.1/OG0006964.1/OG0007590.1/OG0007674.1/OG0007750.1/OG0009085.1</t>
  </si>
  <si>
    <t>OG0000073.10/OG0000073.7/OG0000073.3/OG0000073.11/OG0000073.8/OG0000073.1/OG0000073.5/OG0000073.2/OG0000073.9/OG0000073.4/OG0000073.6/OG0000434.1/OG0000434.2/OG0000476.1/OG0000476.2/OG0000476.3/OG0000580.2/OG0000580.1/OG0000580.3/OG0000628.1/OG0000628.2/OG0000696.1/OG0000696.2/OG0000696.3/OG0000724.2/OG0000724.1/OG0000724.3/OG0000725.1/OG0000725.2/OG0000780.2/OG0000780.1/OG0000785.1/OG0000785.2/OG0000805.3/OG0000805.2/OG0000805.1/OG0000884.2/OG0000884.1/OG0000932.3/OG0000932.1/OG0000932.2/OG0000968.1/OG0000968.3/OG0000968.2/OG0001015.1/OG0001016.1/OG0001016.2/OG0001027.2/OG0001027.1/OG0001033.2/OG0001033.1/OG0001047.2/OG0001047.1/OG0001067.1/OG0001083.1/OG0001083.2/OG0001115.2/OG0001115.1/OG0001141.1/OG0001199.1/OG0001202.2/OG0001202.1/OG0001360.2/OG0001360.1/OG0001392.2/OG0001392.1/OG0001499.1/OG0001507.2/OG0001507.1/OG0001562.1/OG0001562.2/OG0001600.1/OG0001612.1/OG0001612.2/OG0001673.1/OG0001743.1/OG0001743.2/OG0001842.2/OG0001842.1/OG0001939.1/OG0001943.1/OG0001943.2/OG0001959.2/OG0001959.1/OG0001992.1/OG0001993.1/OG0002000.1/OG0002008.1/OG0002018.1/OG0002030.1/OG0002030.2/OG0002112.1/OG0002126.2/OG0002126.1/OG0002154.1/OG0002154.2/OG0002160.1/OG0002223.1/OG0002355.1/OG0002357.1/OG0002357.2/OG0002474.2/OG0002474.1/OG0002501.1/OG0002501.2/OG0002659.1/OG0002752.1/OG0002761.1/OG0002794.2/OG0002794.1/OG0002873.1/OG0002873.2/OG0003047.1/OG0003067.1/OG0003098.1/OG0003279.1/OG0003390.1/OG0003466.1/OG0003486.1/OG0003521.1/OG0003522.1/OG0003590.1/OG0003667.1/OG0003710.1/OG0003783.1/OG0003830.1/OG0003926.1/OG0003951.1/OG0003965.1/OG0003983.1/OG0003995.1/OG0004019.1/OG0004055.1/OG0004097.1/OG0004223.1/OG0004235.1/OG0004296.1/OG0004333.1/OG0004423.1/OG0004434.1/OG0004437.1/OG0004441.1/OG0004487.1/OG0004554.1/OG0004561.1/OG0004714.1/OG0004788.1/OG0004798.1/OG0004993.1/OG0004994.1/OG0005035.1/OG0005054.1/OG0005059.1/OG0005112.1/OG0005124.1/OG0005127.1/OG0005144.1/OG0005156.1/OG0005160.1/OG0005162.1/OG0005166.1/OG0005171.1/OG0005246.1/OG0005278.1/OG0005298.1/OG0005307.1/OG0005310.1/OG0005345.1/OG0005374.1/OG0005381.1/OG0005383.1/OG0005435.1/OG0005450.1/OG0005458.1/OG0005494.1/OG0005526.1/OG0005551.1/OG0005554.1/OG0005656.1/OG0005666.1/OG0005702.1/OG0005717.1/OG0005728.1/OG0005733.1/OG0005743.1/OG0005767.1/OG0005811.1/OG0005851.1/OG0005877.1/OG0005890.1/OG0005910.1/OG0005967.1/OG0005969.1/OG0005986.1/OG0006010.1/OG0006048.1/OG0006150.1/OG0006261.1/OG0006274.1/OG0006300.1/OG0006336.1/OG0006394.1/OG0006404.1/OG0006417.1/OG0006424.1/OG0006479.1/OG0006640.1/OG0006676.1/OG0006687.1/OG0006701.1/OG0006723.1/OG0006748.1/OG0006763.1/OG0006769.1/OG0006860.1/OG0006908.1/OG0006922.1/OG0006943.1/OG0006954.1/OG0006963.1/OG0007166.1/OG0007183.1/OG0007222.1/OG0007261.1/OG0007277.1/OG0007294.1/OG0007299.1/OG0007333.1/OG0007392.1/OG0007399.1/OG0007402.1/OG0007425.1/OG0007432.1/OG0007442.1/OG0007565.1/OG0007627.1/OG0007658.1/OG0007698.1/OG0007699.1/OG0007702.1/OG0007735.1/OG0007759.1/OG0007801.1/OG0007839.1/OG0008106.1/OG0008140.1/OG0008175.1/OG0008460.1/OG0008523.1</t>
  </si>
  <si>
    <t>OG0002223.1/OG0005127.1/OG0005278.1/OG0006261.1/OG0006954.1/OG0007299.1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</si>
  <si>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0000196.3/OG0000196.5/OG0000196.4/OG0000196.1/OG0000196.2/OG0000208.2/OG0000208.1/OG0000208.4/OG0000208.3/OG0000214.1/OG0000214.3/OG0000214.4/OG0000214.2/OG0000214.5/OG0000229.4/OG0000229.5/OG0000229.3/OG0000229.1/OG0000229.2/OG0000272.4/OG0000272.1/OG0000272.2/OG0000272.5/OG0000272.3/OG0000372.5/OG0000372.3/OG0000372.4/OG0000372.1/OG0000372.2/OG0000401.3/OG0000401.1/OG0000401.2/OG0000548.2/OG0000548.1/OG0000548.3/OG0000594.1/OG0000594.2/OG0000594.3/OG0000594.4/OG0000621.3/OG0000621.4/OG0000621.1/OG0000621.2/OG0000632.1/OG0000632.2/OG0000859.1/OG0000859.2/OG0000859.3/OG0000863.1/OG0000863.2/OG0000868.2/OG0000868.1/OG0000868.3/OG0001005.2/OG0001005.1/OG0001171.2/OG0001171.1/OG0001296.1/OG0001296.2/OG0001542.2/OG0001542.1/OG0001551.1/OG0001574.2/OG0001574.1/OG0001771.1/OG0001771.2/OG0002029.1/OG0002029.2/OG0002034.1/OG0002061.1/OG0002225.2/OG0002225.1/OG0002362.1/OG0002406.1/OG0003695.1/OG0003742.1/OG0004709.1</t>
  </si>
  <si>
    <t>OG0000175.3/OG0000175.1/OG0000175.2/OG0000175.6/OG0000175.5/OG0000175.4/OG0000196.3/OG0000196.5/OG0000196.4/OG0000196.1/OG0000196.2/OG0000208.2/OG0000208.1/OG0000208.4/OG0000208.3/OG0000372.5/OG0000372.3/OG0000372.4/OG0000372.1/OG0000372.2/OG0000401.3/OG0000401.1/OG0000401.2/OG0000548.2/OG0000548.1/OG0000548.3/OG0000594.1/OG0000594.2/OG0000594.3/OG0000594.4/OG0000621.3/OG0000621.4/OG0000621.1/OG0000621.2/OG0000632.1/OG0000632.2/OG0000859.1/OG0000859.2/OG0000859.3/OG0000863.1/OG0000863.2/OG0001005.2/OG0001005.1/OG0001171.2/OG0001171.1/OG0001296.1/OG0001296.2/OG0001542.2/OG0001542.1/OG0001551.1/OG0001574.2/OG0001574.1/OG0001771.1/OG0001771.2/OG0002029.1/OG0002029.2/OG0002034.1/OG0002061.1/OG0002225.2/OG0002225.1/OG0002362.1/OG0002406.1/OG0003695.1/OG0003742.1/OG0004709.1</t>
  </si>
  <si>
    <t>OG0000208.2/OG0000208.1/OG0000208.4/OG0000208.3/OG0003742.1/OG0004709.1</t>
  </si>
  <si>
    <t>OG0000401.3/OG0000401.1/OG0000401.2/OG0000594.1/OG0000594.2/OG0000594.3/OG0000594.4/OG0000632.1/OG0000632.2/OG0000859.1/OG0000859.2/OG0000859.3/OG0001171.2/OG0001171.1/OG0001296.1/OG0001296.2/OG0001551.1/OG0002034.1/OG0002061.1/OG0002362.1/OG0002406.1</t>
  </si>
  <si>
    <t>OG0000205.5/OG0000205.2/OG0000205.7/OG0000205.3/OG0000205.1/OG0000205.4/OG0000205.6/OG0000613.1/OG0000613.3/OG0000613.2/OG0000671.3/OG0000671.1/OG0000671.2/OG0000828.1/OG0000828.2/OG0000945.1/OG0000945.2/OG0001120.2/OG0001120.1/OG0001269.2/OG0001269.1/OG0002387.1/OG0002797.1/OG0003190.1/OG0003218.1/OG0003584.1/OG0003664.1/OG0003715.1/OG0003955.1/OG0003961.1/OG0004433.1/OG0004735.1/OG0004815.1/OG0005178.1/OG0005432.1/OG0005567.1/OG0005871.1/OG0006307.1/OG0006457.1/OG0006588.1/OG0007205.1/OG0007372.1/OG0007565.1/OG0008106.1/OG0008420.1</t>
  </si>
  <si>
    <t>OG0003335.1/OG0004737.1/OG0006708.1/OG0007387.1</t>
  </si>
  <si>
    <t>OG0004700.1</t>
  </si>
  <si>
    <t>OG0006209.1</t>
  </si>
  <si>
    <t>OG0004700.1/OG0006209.1</t>
  </si>
  <si>
    <t>OG0001974.1/OG0006207.1</t>
  </si>
  <si>
    <t>OG0000710.3/OG0000710.1/OG0000710.2/OG0004287.1/OG0005925.1/OG0006901.1</t>
  </si>
  <si>
    <t>OG0002148.1/OG0002148.2/OG0004456.1/OG0006064.1/OG0006257.1/OG0006813.1/OG0007196.1/OG0008019.1/OG0008220.1</t>
  </si>
  <si>
    <t>OG0005180.1/OG0007344.1</t>
  </si>
  <si>
    <t>OG0000051.3/OG0000051.1/OG0000051.7/OG0000051.9/OG0000051.11/OG0000051.6/OG0000051.2/OG0000051.5/OG0000051.4/OG0000051.10/OG0000051.8/OG0000074.1/OG0000074.8/OG0000074.3/OG0000074.2/OG0000074.6/OG0000074.5/OG0000074.7/OG0000074.4/OG0000087.5/OG0000087.7/OG0000087.2/OG0000087.1/OG0000087.4/OG0000087.6/OG0000087.3/OG0000150.2/OG0000150.4/OG0000150.3/OG0000150.1/OG0000150.5/OG0000318.4/OG0000318.2/OG0000318.1/OG0000318.3/OG0000710.3/OG0000710.1/OG0000710.2/OG0000890.3/OG0000890.2/OG0000890.1/OG0001173.2/OG0001173.1/OG0001247.1/OG0001247.2/OG0001785.1/OG0001785.2/OG0002384.1/OG0002413.1/OG0002443.2/OG0002443.1/OG0002557.2/OG0002557.1/OG0003718.1/OG0004044.1/OG0004155.1/OG0004249.1/OG0004287.1/OG0004408.1/OG0004433.1/OG0004815.1/OG0005140.1/OG0005320.1/OG0005413.1/OG0005466.1/OG0005925.1/OG0006846.1/OG0006889.1/OG0006901.1/OG0007748.1/OG0007980.1</t>
  </si>
  <si>
    <t>OG0001765.1</t>
  </si>
  <si>
    <t>OG0000216.1/OG0000216.2/OG0000534.4/OG0000534.3/OG0000534.5/OG0000534.2/OG0000534.1/OG0000581.1/OG0000581.2/OG0001180.2/OG0001180.1/OG0001180.3/OG0002011.1/OG0002011.2/OG0005606.1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</si>
  <si>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0000105.3/OG0000105.1/OG0000105.5/OG0000105.7/OG0000105.6/OG0000105.2/OG0000105.4/OG0000202.5/OG0000202.4/OG0000202.1/OG0000202.6/OG0000202.2/OG0000202.3/OG0000327.4/OG0000327.3/OG0000327.1/OG0000327.2/OG0000911.2/OG0000911.1/OG0000935.2/OG0000935.1/OG0001083.1/OG0001083.2/OG0001932.1/OG0001932.2/OG0002332.1/OG0002670.1/OG0002730.1/OG0004240.1/OG0005648.1</t>
  </si>
  <si>
    <t>OG0000031.13/OG0000031.5/OG0000031.16/OG0000031.1/OG0000031.4/OG0000031.14/OG0000031.8/OG0000031.9/OG0000031.10/OG0000031.2/OG0000031.6/OG0000031.7/OG0000031.12/OG0000031.15/OG0000031.3/OG0000031.11/OG0000031.17/OG0000542.1/OG0000542.2/OG0000542.3/OG0002974.1/OG0005369.1</t>
  </si>
  <si>
    <t>OG0000031.13/OG0000031.5/OG0000031.16/OG0000031.1/OG0000031.4/OG0000031.14/OG0000031.8/OG0000031.9/OG0000031.10/OG0000031.2/OG0000031.6/OG0000031.7/OG0000031.12/OG0000031.15/OG0000031.3/OG0000031.11/OG0000031.17/OG0002974.1/OG0003791.1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</si>
  <si>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0000709.3/OG0000709.1/OG0000709.2/OG0000832.1/OG0000832.3/OG0000832.2/OG0000881.2/OG0000881.3/OG0000881.1/OG0002481.1/OG0002974.1/OG0003142.1/OG0003547.1/OG0003695.1/OG0003791.1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</si>
  <si>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0000709.3/OG0000709.1/OG0000709.2/OG0000832.1/OG0000832.3/OG0000832.2/OG0002481.1/OG0002974.1/OG0003142.1/OG0003547.1/OG0003791.1</t>
  </si>
  <si>
    <t>OG0007200.1</t>
  </si>
  <si>
    <t>OG0000613.1/OG0000613.3/OG0000613.2/OG0000828.1/OG0000828.2/OG0000945.1/OG0000945.2/OG0001120.2/OG0001120.1/OG0001176.1/OG0001176.2/OG0001269.2/OG0001269.1/OG0002368.2/OG0002368.1/OG0002377.1/OG0002377.2/OG0002387.1/OG0002797.1/OG0003146.1/OG0003190.1/OG0003218.1/OG0003584.1/OG0003664.1/OG0004755.1/OG0005397.1/OG0005432.1/OG0005492.1/OG0005567.1/OG0005736.1/OG0005871.1/OG0006307.1/OG0006702.1/OG0007200.1/OG0008053.1/OG0008420.1/OG0008449.1</t>
  </si>
  <si>
    <t>OG0000146.3/OG0000146.2/OG0000146.5/OG0000146.1/OG0000146.7/OG0000146.6/OG0000146.4/OG0001946.2/OG0001946.1/OG0004421.1/OG0005965.1/OG0006505.1/OG0006885.1/OG0008120.1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</si>
  <si>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0000076.4/OG0000076.7/OG0000076.9/OG0000076.3/OG0000076.5/OG0000076.6/OG0000076.10/OG0000076.1/OG0000076.8/OG0000076.2/OG0000121.5/OG0000121.1/OG0000121.2/OG0000121.3/OG0000121.4/OG0000121.6/OG0000121.8/OG0000121.7/OG0000419.4/OG0000419.3/OG0000419.2/OG0000419.1/OG0000426.3/OG0000426.1/OG0000426.2/OG0000937.2/OG0000937.1/OG0001068.2/OG0001068.1/OG0001156.2/OG0001156.1/OG0001267.2/OG0001267.1/OG0001322.1/OG0001322.2/OG0001543.2/OG0001543.1/OG0001627.1/OG0001627.2/OG0002138.2/OG0002138.1/OG0002290.1/OG0002621.1/OG0002624.1/OG0002881.1/OG0002934.1/OG0003445.1/OG0003666.1/OG0003677.1/OG0003730.1/OG0003756.1/OG0003977.1/OG0004064.1/OG0004099.1/OG0004240.1/OG0004289.1/OG0004346.1/OG0004454.1/OG0004631.1/OG0004914.1/OG0004973.1/OG0005068.1/OG0005123.1/OG0005256.1/OG0005281.1/OG0005396.1/OG0005426.1/OG0005558.1/OG0005575.1/OG0005722.1/OG0005893.1/OG0006434.1/OG0006517.1/OG0006820.1/OG0006873.1/OG0007208.1/OG0007249.1/OG0007331.1/OG0007346.1/OG0007562.1/OG0007647.1</t>
  </si>
  <si>
    <t>OG0002132.2/OG0002132.1/OG0005550.1/OG0005886.1/OG0006232.1/OG0006803.1</t>
  </si>
  <si>
    <t>OG0000279.4/OG0000279.1/OG0000279.6/OG0000279.2/OG0000279.9/OG0000279.3/OG0000279.8/OG0000279.5/OG0000279.7/OG0006295.1/OG0006411.1/OG0007225.1/OG0007594.1/OG0008086.1</t>
  </si>
  <si>
    <t>GO:0034994</t>
  </si>
  <si>
    <t>microtubule organizing center attachment site organization</t>
  </si>
  <si>
    <t>OG0001811.2/OG0001811.1</t>
  </si>
  <si>
    <t>OG0000073.10/OG0000073.7/OG0000073.3/OG0000073.11/OG0000073.8/OG0000073.1/OG0000073.5/OG0000073.2/OG0000073.9/OG0000073.4/OG0000073.6/OG0000126.3/OG0000126.2/OG0000126.8/OG0000126.6/OG0000126.5/OG0000126.1/OG0000126.4/OG0000126.7/OG0000181.3/OG0000181.5/OG0000181.1/OG0000181.2/OG0000181.4/OG0000273.1/OG0000273.5/OG0000273.4/OG0000273.2/OG0000273.3/OG0002509.2/OG0002509.1/OG0003497.1</t>
  </si>
  <si>
    <t>OG0002290.1/OG0002969.1/OG0003423.1/OG0003737.1/OG0004016.1/OG0005042.1</t>
  </si>
  <si>
    <t>OG0000331.1/OG0000331.3/OG0000331.2/OG0000331.4/OG0000815.1/OG0000815.2/OG0001157.2/OG0001157.1/OG0001266.2/OG0001266.1/OG0001567.1/OG0001768.1/OG0003221.1/OG0003423.1/OG0003463.1/OG0003580.1/OG0004149.1</t>
  </si>
  <si>
    <t>OG0003735.1/OG0004214.1</t>
  </si>
  <si>
    <t>OG0001262.2/OG0001262.1/OG0002663.1</t>
  </si>
  <si>
    <t>OG0006807.1</t>
  </si>
  <si>
    <t>OG0000299.2/OG0000299.4/OG0000299.3/OG0000299.1/OG0000386.3/OG0000386.1/OG0000386.4/OG0000386.2/OG0000419.4/OG0000419.3/OG0000419.2/OG0000419.1/OG0000437.2/OG0000437.4/OG0000437.1/OG0000437.3/OG0000559.3/OG0000559.2/OG0000559.1/OG0000854.1/OG0000854.2/OG0001248.1/OG0001248.2/OG0001510.2/OG0001510.1/OG0001870.2/OG0001870.1/OG0002149.2/OG0002149.1/OG0002178.1/OG0002178.2/OG0002281.1/OG0002281.2/OG0002340.1/OG0002340.2/OG0002408.2/OG0002408.1/OG0002509.2/OG0002509.1/OG0002585.1/OG0002621.1/OG0003046.1/OG0003274.1/OG0003345.1/OG0003540.1/OG0003580.1/OG0003730.1/OG0004402.1/OG0005431.1/OG0005649.1</t>
  </si>
  <si>
    <t>OG0006260.1/OG0006807.1</t>
  </si>
  <si>
    <t>OG0000299.2/OG0000299.4/OG0000299.3/OG0000299.1/OG0000386.3/OG0000386.1/OG0000386.4/OG0000386.2/OG0000419.4/OG0000419.3/OG0000419.2/OG0000419.1/OG0000437.2/OG0000437.4/OG0000437.1/OG0000437.3/OG0000559.3/OG0000559.2/OG0000559.1/OG0000854.1/OG0000854.2/OG0001248.1/OG0001248.2/OG0001510.2/OG0001510.1/OG0001870.2/OG0001870.1/OG0002149.2/OG0002149.1/OG0002178.1/OG0002178.2/OG0002281.1/OG0002281.2/OG0002340.1/OG0002340.2/OG0002509.2/OG0002509.1/OG0002585.1/OG0002621.1/OG0003274.1/OG0003345.1/OG0003580.1/OG0003730.1</t>
  </si>
  <si>
    <t>OG0000994.2/OG0000994.1/OG0004422.1</t>
  </si>
  <si>
    <t>OG0001652.1/OG0001652.2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</si>
  <si>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0000374.1/OG0000374.2/OG0000374.4/OG0000374.3</t>
  </si>
  <si>
    <t>OG0006270.1/OG0010621.1</t>
  </si>
  <si>
    <t>OG0002658.1/OG0002830.1/OG0006389.1</t>
  </si>
  <si>
    <t>OG0000050.7/OG0000050.8/OG0000050.1/OG0000050.6/OG0000050.10/OG0000050.5/OG0000050.11/OG0000050.9/OG0000050.3/OG0000050.2/OG0000050.4/OG0000137.1/OG0000137.6/OG0000137.3/OG0000137.5/OG0000137.2/OG0000137.4/OG0000172.3/OG0000172.4/OG0000172.2/OG0000172.1/OG0000331.1/OG0000331.3/OG0000331.2/OG0000331.4/OG0000635.1/OG0000635.2/OG0000917.2/OG0000917.1/OG0001004.2/OG0001004.1/OG0001769.2/OG0001769.1/OG0001782.1/OG0001782.2/OG0002381.2/OG0002381.1/OG0002463.1/OG0002607.1/OG0002876.1/OG0002917.1/OG0002947.2/OG0002947.1/OG0003152.1/OG0003529.1/OG0003558.1/OG0003567.1/OG0003726.2/OG0003726.1/OG0004992.1/OG0006413.1/OG0007214.1</t>
  </si>
  <si>
    <t>OG0001769.2/OG0001769.1</t>
  </si>
  <si>
    <t>OG0000280.1/OG0000280.2/OG0000280.4/OG0000280.3/OG0000571.3/OG0000571.1/OG0000571.2/OG0001326.1/OG0001631.2/OG0001631.1/OG0002146.1/OG0002381.2/OG0002381.1/OG0002443.2/OG0002443.1/OG0002475.1/OG0002607.1/OG0002885.1/OG0003262.1/OG0003292.1/OG0003529.1/OG0004345.1/OG0007737.1</t>
  </si>
  <si>
    <t>OG0010101.1</t>
  </si>
  <si>
    <t>OG0000148.3/OG0000148.6/OG0000148.5/OG0000148.2/OG0000148.4/OG0000148.1/OG0004309.1</t>
  </si>
  <si>
    <t>OG0004309.1</t>
  </si>
  <si>
    <t>OG0002913.1/OG0004698.1/OG0005895.1/OG0007101.1/OG0009359.1</t>
  </si>
  <si>
    <t>OG0000148.3/OG0000148.6/OG0000148.5/OG0000148.2/OG0000148.4/OG0000148.1/OG0000854.1/OG0000854.2/OG0001026.1/OG0001026.2/OG0001368.2/OG0001368.1/OG0001450.1/OG0001450.2/OG0001620.1/OG0001630.1/OG0001630.2/OG0001665.2/OG0001665.1/OG0001848.2/OG0001848.1/OG0002027.1/OG0002027.2/OG0002149.2/OG0002149.1/OG0002281.1/OG0002281.2/OG0002296.1/OG0002487.1/OG0002612.2/OG0002612.1/OG0005984.1/OG0006329.1</t>
  </si>
  <si>
    <t>OG0002487.1</t>
  </si>
  <si>
    <t>OG0000148.3/OG0000148.6/OG0000148.5/OG0000148.2/OG0000148.4/OG0000148.1/OG0001026.1/OG0001026.2/OG0001368.2/OG0001368.1/OG0001450.1/OG0001450.2/OG0001620.1/OG0001630.1/OG0001630.2/OG0001665.2/OG0001665.1/OG0001848.2/OG0001848.1/OG0002149.2/OG0002149.1/OG0002296.1/OG0002612.2/OG0002612.1/OG0006329.1</t>
  </si>
  <si>
    <t>OG0002913.1/OG0004698.1/OG0005895.1/OG0009359.1</t>
  </si>
  <si>
    <t>OG0000172.3/OG0000172.4/OG0000172.2/OG0000172.1/OG0000356.4/OG0000356.1/OG0000356.2/OG0000356.3/OG0001559.2/OG0001559.1/OG0001578.2/OG0001578.1</t>
  </si>
  <si>
    <t>OG0003350.1</t>
  </si>
  <si>
    <t>OG0003218.1/OG0004815.1/OG0005243.1</t>
  </si>
  <si>
    <t>OG0005926.1</t>
  </si>
  <si>
    <t>OG0000036.7/OG0000036.3/OG0000036.12/OG0000036.6/OG0000036.11/OG0000036.5/OG0000036.10/OG0000036.8/OG0000036.1/OG0000036.9/OG0000036.4/OG0000036.2/OG0001247.1/OG0001247.2/OG0001785.1/OG0001785.2/OG0004287.1/OG0005140.1/OG0005320.1/OG0007103.1/OG0007748.1</t>
  </si>
  <si>
    <t>OG0004287.1/OG0005140.1/OG0005320.1/OG0007748.1</t>
  </si>
  <si>
    <t>OG0000915.1/OG0000915.2/OG0002766.2/OG0002766.1</t>
  </si>
  <si>
    <t>OG0000034.10/OG0000034.14/OG0000034.3/OG0000034.12/OG0000034.2/OG0000034.6/OG0000034.8/OG0000034.15/OG0000034.7/OG0000034.1/OG0000034.4/OG0000034.13/OG0000034.5/OG0000034.9/OG0000034.11/OG0000120.3/OG0000120.4/OG0000120.1/OG0000120.5/OG0000120.2/OG0000181.3/OG0000181.5/OG0000181.1/OG0000181.2/OG0000181.4/OG0000267.4/OG0000267.1/OG0000267.2/OG0000267.5/OG0000267.3/OG0000478.2/OG0000478.1/OG0000478.3/OG0000617.1/OG0000617.2/OG0000617.3/OG0000915.1/OG0000915.2/OG0001504.1/OG0001504.2/OG0001998.1/OG0002812.1/OG0002920.1/OG0003131.1/OG0003567.1/OG0004439.1/OG0004618.1/OG0004785.1/OG0007607.1</t>
  </si>
  <si>
    <t>OG0002401.1/OG0005534.1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</si>
  <si>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0000200.4/OG0000200.5/OG0000200.2/OG0000200.6/OG0000200.3/OG0000200.1/OG0000267.4/OG0000267.1/OG0000267.2/OG0000267.5/OG0000267.3/OG0000356.4/OG0000356.1/OG0000356.2/OG0000356.3/OG0000478.2/OG0000478.1/OG0000478.3/OG0000492.1/OG0000492.3/OG0000492.2/OG0000592.2/OG0000592.1/OG0000592.3/OG0000617.1/OG0000617.2/OG0000617.3/OG0000670.2/OG0000670.1/OG0001936.1/OG0001936.2/OG0001938.2/OG0001938.1/OG0001998.1/OG0002486.1/OG0002486.2/OG0002746.1/OG0003043.1</t>
  </si>
  <si>
    <t>OG0000046.8/OG0000046.2/OG0000046.5/OG0000046.6/OG0000046.4/OG0000046.11/OG0000046.1/OG0000046.7/OG0000046.9/OG0000046.3/OG0000046.10/OG0002746.1</t>
  </si>
  <si>
    <t>OG0000087.5/OG0000087.7/OG0000087.2/OG0000087.1/OG0000087.4/OG0000087.6/OG0000087.3/OG0000150.2/OG0000150.4/OG0000150.3/OG0000150.1/OG0000150.5</t>
  </si>
  <si>
    <t>OG0000074.1/OG0000074.8/OG0000074.3/OG0000074.2/OG0000074.6/OG0000074.5/OG0000074.7/OG0000074.4/OG0001661.1/OG0001661.2/OG0002466.1/OG0002477.1/OG0003522.1/OG0003523.1/OG0003801.1/OG0005413.1/OG0005466.1/OG0005507.1/OG0006366.1/OG0006889.1</t>
  </si>
  <si>
    <t>OG0003133.1/OG0004467.1</t>
  </si>
  <si>
    <t>OG0000215.4/OG0000215.5/OG0000215.3/OG0000215.1/OG0000215.2/OG0000344.3/OG0000344.1/OG0000344.4/OG0000344.2/OG0001055.1/OG0001055.2/OG0001275.2/OG0001275.1/OG0002384.1/OG0004000.1/OG0004433.1/OG0005510.1/OG0005677.1/OG0005813.1</t>
  </si>
  <si>
    <t>OG0000318.4/OG0000318.2/OG0000318.1/OG0000318.3/OG0000671.3/OG0000671.1/OG0000671.2/OG0001087.1/OG0001087.2/OG0001569.1/OG0002774.2/OG0002774.1/OG0003333.1/OG0004000.1/OG0004306.1/OG0005273.1/OG0006410.1/OG0007200.1</t>
  </si>
  <si>
    <t>OG0005340.1</t>
  </si>
  <si>
    <t>OG0001087.1/OG0001087.2/OG0005273.1</t>
  </si>
  <si>
    <t>OG0003333.1/OG0004306.1/OG0007200.1</t>
  </si>
  <si>
    <t>OG0000320.4/OG0000320.3/OG0000320.2/OG0000320.1/OG0000320.5/OG0000386.3/OG0000386.1/OG0000386.4/OG0000386.2/OG0000739.1/OG0000739.2/OG0001248.1/OG0001248.2/OG0001552.2/OG0001552.1/OG0001772.2/OG0001772.1/OG0002514.1/OG0002514.2/OG0002614.1/OG0003473.1/OG0003484.1/OG0003659.1/OG0003679.1/OG0004029.1/OG0004301.1/OG0004361.1/OG0004943.1/OG0005359.1/OG0005838.1/OG0007085.1/OG0007097.1/OG0007130.1/OG0008398.1</t>
  </si>
  <si>
    <t>OG0000377.1/OG0000377.3/OG0000377.2/OG0007366.1</t>
  </si>
  <si>
    <t>OG0001104.2/OG0001104.1/OG0003339.1/OG0007852.1/OG0008221.1</t>
  </si>
  <si>
    <t>OG0000066.8/OG0000066.7/OG0000066.5/OG0000066.6/OG0000066.3/OG0000066.4/OG0000066.1/OG0000066.2/OG0000089.4/OG0000089.8/OG0000089.5/OG0000089.2/OG0000089.6/OG0000089.3/OG0000089.7/OG0000089.1/OG0000114.2/OG0000114.1/OG0000114.3/OG0000114.5/OG0000114.4/OG0000709.3/OG0000709.1/OG0000709.2/OG0000897.2/OG0000897.1/OG0000916.2/OG0000916.1/OG0000916.3/OG0000945.1/OG0000945.2/OG0001057.1/OG0001057.2/OG0001172.2/OG0001172.1/OG0001275.2/OG0001275.1/OG0001393.1/OG0001393.2/OG0001780.1/OG0001780.2/OG0002056.1/OG0002614.1/OG0002746.1/OG0002947.2/OG0002947.1/OG0003679.1/OG0004423.1/OG0005379.1/OG0005413.1/OG0005446.1/OG0005542.1/OG0005819.1/OG0005999.1</t>
  </si>
  <si>
    <t>OG0000705.3/OG0000705.2/OG0000705.1/OG0001920.1/OG0003229.1/OG0003293.1/OG0007344.1/OG0011140.1</t>
  </si>
  <si>
    <t>OG0000066.8/OG0000066.7/OG0000066.5/OG0000066.6/OG0000066.3/OG0000066.4/OG0000066.1/OG0000066.2/OG0000114.2/OG0000114.1/OG0000114.3/OG0000114.5/OG0000114.4/OG0000709.3/OG0000709.1/OG0000709.2/OG0000916.2/OG0000916.1/OG0000916.3/OG0000945.1/OG0000945.2/OG0001057.1/OG0001057.2/OG0001172.2/OG0001172.1/OG0001275.2/OG0001275.1/OG0001393.1/OG0001393.2/OG0002056.1/OG0002614.1/OG0002746.1/OG0002947.2/OG0002947.1/OG0003679.1/OG0005379.1/OG0005413.1/OG0005446.1/OG0005542.1/OG0005819.1/OG0005999.1</t>
  </si>
  <si>
    <t>OG0000707.1/OG0000707.3/OG0000707.2/OG0000935.2/OG0000935.1/OG0002384.1/OG0002670.1/OG0002728.1/OG0002746.1</t>
  </si>
  <si>
    <t>OG0005745.1</t>
  </si>
  <si>
    <t>OG0000935.2/OG0000935.1/OG0003343.1</t>
  </si>
  <si>
    <t>OG0000054.3/OG0000054.7/OG0000054.6/OG0000054.4/OG0000054.2/OG0000054.1/OG0000054.5/OG0000066.8/OG0000066.7/OG0000066.5/OG0000066.6/OG0000066.3/OG0000066.4/OG0000066.1/OG0000066.2/OG0000344.3/OG0000344.1/OG0000344.4/OG0000344.2/OG0000551.3/OG0000551.2/OG0000551.1/OG0000916.2/OG0000916.1/OG0000916.3/OG0000935.2/OG0000935.1/OG0000945.1/OG0000945.2/OG0001120.2/OG0001120.1/OG0001172.2/OG0001172.1/OG0001176.1/OG0001176.2/OG0001247.1/OG0001247.2/OG0001275.2/OG0001275.1/OG0002056.1/OG0002368.2/OG0002368.1/OG0002384.1/OG0002670.1/OG0002746.1/OG0002790.1/OG0002947.2/OG0002947.1/OG0003343.1/OG0003456.1/OG0003679.1/OG0004204.1/OG0004249.1/OG0004992.1/OG0005413.1/OG0005542.1/OG0005819.1/OG0006307.1/OG0007650.1</t>
  </si>
  <si>
    <t>OG0000935.2/OG0000935.1/OG0001120.2/OG0001120.1/OG0001176.1/OG0001176.2/OG0001247.1/OG0001247.2/OG0002368.2/OG0002368.1/OG0002384.1/OG0002670.1/OG0002746.1/OG0003456.1/OG0004249.1/OG0007650.1</t>
  </si>
  <si>
    <t>OG0004992.1</t>
  </si>
  <si>
    <t>OG0000054.3/OG0000054.7/OG0000054.6/OG0000054.4/OG0000054.2/OG0000054.1/OG0000054.5/OG0000121.5/OG0000121.1/OG0000121.2/OG0000121.3/OG0000121.4/OG0000121.6/OG0000121.8/OG0000121.7/OG0002790.1/OG0004042.1/OG0004333.1/OG0004992.1/OG0005035.1</t>
  </si>
  <si>
    <t>OG0000054.3/OG0000054.7/OG0000054.6/OG0000054.4/OG0000054.2/OG0000054.1/OG0000054.5/OG0000121.5/OG0000121.1/OG0000121.2/OG0000121.3/OG0000121.4/OG0000121.6/OG0000121.8/OG0000121.7/OG0002790.1/OG0004042.1/OG0004333.1/OG0005035.1</t>
  </si>
  <si>
    <t>OG0000038.11/OG0000038.6/OG0000038.9/OG0000038.12/OG0000038.2/OG0000038.8/OG0000038.10/OG0000038.7/OG0000038.1/OG0000038.4/OG0000038.5/OG0000038.3/OG0000636.3/OG0000636.1/OG0000636.2/OG0000904.2/OG0000904.3/OG0000904.1/OG0001072.2/OG0001072.1/OG0001706.1/OG0001706.2/OG0002241.1/OG0002241.2/OG0003794.1/OG0003831.1/OG0004340.1/OG0004617.1/OG0005074.1/OG0005758.1/OG0005911.1/OG0005970.1/OG0006338.1/OG0007090.1/OG0007601.1</t>
  </si>
  <si>
    <t>OG0002978.1/OG0005371.1/OG0005732.1/OG0005863.1/OG0011594.1</t>
  </si>
  <si>
    <t>OG0002073.1/OG0002073.2/OG0003735.1/OG0004312.1/OG0006036.1/OG0007771.1</t>
  </si>
  <si>
    <t>OG0000168.1/OG0000168.4/OG0000168.2/OG0000168.3/OG0000168.5/OG0000525.3/OG0000525.1/OG0000525.2/OG0000635.1/OG0000635.2/OG0000697.2/OG0000697.1/OG0000764.1/OG0000764.2/OG0000764.3/OG0000815.1/OG0000815.2/OG0000918.2/OG0000918.3/OG0000918.1/OG0001111.1/OG0001111.2/OG0001157.2/OG0001157.1/OG0001166.2/OG0001166.1/OG0001266.2/OG0001266.1/OG0001305.2/OG0001305.1/OG0001420.1/OG0001510.2/OG0001510.1/OG0001559.2/OG0001559.1/OG0001567.1/OG0001682.1/OG0001682.2/OG0001757.2/OG0001757.1/OG0001870.2/OG0001870.1/OG0001967.2/OG0001967.1/OG0002885.1/OG0002947.2/OG0002947.1/OG0003221.1/OG0003243.1/OG0003423.1/OG0003463.1/OG0003580.1/OG0003793.1/OG0004124.1/OG0004632.1/OG0005473.1/OG0006284.1</t>
  </si>
  <si>
    <t>OG0002830.1/OG0002905.1/OG0003576.1/OG0006746.1/OG0006746.2</t>
  </si>
  <si>
    <t>OG0000168.1/OG0000168.4/OG0000168.2/OG0000168.3/OG0000168.5/OG0000635.1/OG0000635.2/OG0000764.1/OG0000764.2/OG0000764.3/OG0000918.2/OG0000918.3/OG0000918.1/OG0001111.1/OG0001111.2/OG0001510.2/OG0001510.1/OG0001567.1/OG0001870.2/OG0001870.1/OG0002885.1/OG0003580.1/OG0004124.1/OG0004632.1</t>
  </si>
  <si>
    <t>OG0001166.2/OG0001166.1/OG0001559.2/OG0001559.1/OG0001757.2/OG0001757.1/OG0001967.2/OG0001967.1/OG0003423.1/OG0003463.1/OG0004632.1/OG0006284.1</t>
  </si>
  <si>
    <t>OG0000266.6/OG0000266.3/OG0000266.5/OG0000266.1/OG0000266.2/OG0000266.4/OG0002628.2/OG0002628.1/OG0003474.1/OG0005927.1</t>
  </si>
  <si>
    <t>OG0002966.1/OG0004420.1/OG0006950.1</t>
  </si>
  <si>
    <t>OG0000187.6/OG0000187.5/OG0000187.4/OG0000187.3/OG0000187.1/OG0000187.2/OG0000917.2/OG0000917.1/OG0001157.2/OG0001157.1/OG0001456.1/OG0001456.2/OG0001462.1/OG0001462.2/OG0001567.1/OG0001571.3/OG0001571.2/OG0001571.1/OG0001621.2/OG0001621.1/OG0001692.2/OG0001692.1/OG0001935.1/OG0002119.2/OG0002119.1/OG0002225.2/OG0002225.1/OG0002242.2/OG0002242.1/OG0002248.1/OG0002491.1/OG0002585.1/OG0002620.1/OG0002643.1/OG0003112.1/OG0003137.1/OG0003154.1/OG0003280.1/OG0003484.1/OG0003769.1/OG0004072.1/OG0004077.1/OG0004154.1/OG0004294.1/OG0004332.1/OG0004411.1/OG0004620.1/OG0005017.1/OG0005072.1/OG0005154.1/OG0005584.1/OG0005832.1/OG0005841.1/OG0005882.1/OG0006258.1</t>
  </si>
  <si>
    <t>OG0001247.1/OG0001247.2/OG0001785.1/OG0001785.2</t>
  </si>
  <si>
    <t>OG0000260.3/OG0000260.4/OG0000260.1/OG0000260.2/OG0000280.1/OG0000280.2/OG0000280.4/OG0000280.3/OG0000385.3/OG0000385.1/OG0000385.2/OG0002613.1/OG0002613.2/OG0003591.1</t>
  </si>
  <si>
    <t>OG0000385.3/OG0000385.1/OG0000385.2</t>
  </si>
  <si>
    <t>OG0000320.4/OG0000320.3/OG0000320.2/OG0000320.1/OG0000320.5/OG0000739.1/OG0000739.2/OG0001552.2/OG0001552.1/OG0001772.2/OG0001772.1/OG0002514.1/OG0002514.2/OG0002614.1/OG0003473.1/OG0003484.1/OG0003659.1/OG0003679.1/OG0004029.1/OG0004301.1/OG0004361.1/OG0004943.1/OG0005359.1/OG0005838.1/OG0007097.1/OG0008398.1</t>
  </si>
  <si>
    <t>OG0003335.1/OG0004737.1/OG0007387.1</t>
  </si>
  <si>
    <t>OG0000613.1/OG0000613.3/OG0000613.2/OG0000671.3/OG0000671.1/OG0000671.2/OG0000828.1/OG0000828.2/OG0000945.1/OG0000945.2/OG0001120.2/OG0001120.1/OG0001269.2/OG0001269.1/OG0002387.1/OG0002797.1/OG0003190.1/OG0003218.1/OG0003584.1/OG0003664.1/OG0003955.1/OG0004433.1/OG0004735.1/OG0004815.1/OG0005432.1/OG0005567.1/OG0005871.1/OG0006307.1/OG0006588.1/OG0007372.1/OG0008420.1</t>
  </si>
  <si>
    <t>OG0000671.3/OG0000671.1/OG0000671.2/OG0002797.1/OG0003955.1/OG0004815.1/OG0007372.1</t>
  </si>
  <si>
    <t>OG0000126.3/OG0000126.2/OG0000126.8/OG0000126.6/OG0000126.5/OG0000126.1/OG0000126.4/OG0000126.7/OG0000273.1/OG0000273.5/OG0000273.4/OG0000273.2/OG0000273.3/OG0000299.2/OG0000299.4/OG0000299.3/OG0000299.1/OG0000745.2/OG0000745.1/OG0000745.3/OG0000921.3/OG0000921.1/OG0000921.2/OG0001001.1/OG0001001.2/OG0001559.2/OG0001559.1/OG0001648.2/OG0001648.1/OG0001970.1/OG0001970.2/OG0002917.1/OG0003243.1/OG0004210.1</t>
  </si>
  <si>
    <t>OG0002746.1/OG0003722.1</t>
  </si>
  <si>
    <t>OG0005069.1</t>
  </si>
  <si>
    <t>OG0005114.1/OG0006901.1</t>
  </si>
  <si>
    <t>OG0000215.4/OG0000215.5/OG0000215.3/OG0000215.1/OG0000215.2/OG0000344.3/OG0000344.1/OG0000344.4/OG0000344.2/OG0003425.1/OG0003593.1</t>
  </si>
  <si>
    <t>OG0000089.4/OG0000089.8/OG0000089.5/OG0000089.2/OG0000089.6/OG0000089.3/OG0000089.7/OG0000089.1/OG0005168.1/OG0005558.1</t>
  </si>
  <si>
    <t>OG0000704.2/OG0000704.1/OG0000704.3/OG0002575.1/OG0004283.1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</si>
  <si>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0000403.2/OG0000403.1/OG0000404.1/OG0000404.2/OG0000404.3/OG0000404.4/OG0000412.2/OG0000412.1/OG0000412.3/OG0000429.3/OG0000429.2/OG0000429.1/OG0000447.3/OG0000447.2/OG0000447.1/OG0000449.3/OG0000449.1/OG0000449.2/OG0000485.1/OG0000485.3/OG0000485.2/OG0000521.2/OG0000521.1/OG0000521.3/OG0000525.3/OG0000525.1/OG0000525.2/OG0000539.2/OG0000539.1/OG0000539.3/OG0000549.2/OG0000549.1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0000935.2/OG0000935.1/OG0000950.2/OG0000950.1/OG0000966.2/OG0000966.1/OG0000976.1/OG0000976.2/OG0001003.1/OG0001003.2/OG0001021.1/OG0001026.1/OG0001026.2/OG0001050.2/OG0001050.1/OG0001084.2/OG0001084.1/OG0001089.2/OG0001089.1/OG0001120.2/OG0001120.1/OG0001167.1/OG0001167.2/OG0001170.2/OG0001170.1/OG0001241.1/OG0001241.2/OG0001259.2/OG0001259.1/OG0001271.2/OG0001271.1/OG0001275.2/OG0001275.1/OG0001278.2/OG0001278.1/OG0001342.2/OG0001342.1/OG0001348.2/OG0001348.1/OG0001349.1/OG0001365.2/OG0001365.1/OG0001368.2/OG0001368.1/OG0001395.2/OG0001395.1/OG0001438.2/OG0001438.1/OG0001450.1/OG0001450.2/OG0001466.2/OG0001466.1/OG0001512.1/OG0001512.2/OG0001523.1/OG0001523.2/OG0001559.2/OG0001559.1/OG0001620.1/OG0001630.1/OG0001630.2/OG0001631.2/OG0001631.1/OG0001639.1/OG0001639.2/OG0001661.1/OG0001661.2/OG0001709.1/OG0001709.2/OG0001714.2/OG0001714.1/OG0001765.1/OG0001768.1/OG0001769.2/OG0001769.1/OG0001774.1/OG0001774.2/OG0001780.1/OG0001780.2/OG0001783.1/OG0001794.1/OG0001794.2/OG0001938.2/OG0001938.1/OG0001970.1/OG0001970.2/OG0001981.2/OG0001981.1/OG0002003.2/OG0002003.1/OG0002009.1/OG0002009.2/OG0002014.1/OG0002023.1/OG0002027.1/OG0002027.2/OG0002056.1/OG0002067.1/OG0002142.1/OG0002142.2/OG0002149.2/OG0002149.1/OG0002174.1/OG0002179.1/OG0002237.1/OG0002258.1/OG0002276.1/OG0002277.2/OG0002277.1/OG0002343.1/OG0002343.2/OG0002360.1/OG0002360.2/OG0002381.2/OG0002381.1/OG0002403.2/OG0002403.1/OG0002409.1/OG0002463.1/OG0002464.1/OG0002464.2/OG0002466.1/OG0002475.1/OG0002477.1/OG0002487.1/OG0002515.1/OG0002572.1/OG0002601.1/OG0002607.1/OG0002636.1/OG0002723.2/OG0002723.1/OG0002746.1/OG0002754.1/OG0002774.2/OG0002774.1/OG0002778.2/OG0002778.1/OG0002801.1/OG0002807.1/OG0002885.1/OG0002917.1/OG0003066.1/OG0003072.1/OG0003084.1/OG0003132.1/OG0003145.1/OG0003152.1/OG0003212.1/OG0003243.1/OG0003252.1/OG0003264.1/OG0003276.1/OG0003280.1/OG0003292.1/OG0003448.1/OG0003452.1/OG0003461.1/OG0003469.1/OG0003492.1/OG0003510.1/OG0003522.1/OG0003523.1/OG0003529.1/OG0003539.1/OG0003547.1/OG0003566.1/OG0003569.1/OG0003647.1/OG0003726.2/OG0003726.1/OG0003738.1/OG0003750.1/OG0003793.1/OG0003804.1/OG0003849.1/OG0003973.1/OG0004024.1/OG0004066.1/OG0004087.1/OG0004129.1/OG0004147.1/OG0004281.1/OG0004283.1/OG0004309.1/OG0004315.1/OG0004332.1/OG0004345.1/OG0004391.1/OG0004425.1/OG0004439.1/OG0004467.1/OG0004630.1/OG0004632.1/OG0004726.1/OG0004768.1/OG0004785.1/OG0004948.1/OG0004952.1/OG0005065.1/OG0005154.1/OG0005322.1/OG0005413.1/OG0005507.1/OG0005709.1/OG0005713.1/OG0005811.1/OG0006256.1/OG0006307.1/OG0006320.1/OG0006329.1/OG0006394.1/OG0006751.1/OG0006819.1/OG0006828.1/OG0006889.1/OG0006915.1/OG0006924.1/OG0007748.1/OG0007787.1/OG0008508.1</t>
  </si>
  <si>
    <t>OG0000939.1/OG0000939.2/OG0001662.2/OG0001662.1/OG0002073.1/OG0002073.2/OG0002145.1/OG0002257.2/OG0002257.1/OG0003300.1/OG0003335.1/OG0003578.1/OG0004214.1/OG0005113.1/OG0005143.1/OG0005242.1/OG0005895.1/OG0006036.1/OG0006064.1/OG0006396.1/OG0006482.1/OG0006654.1/OG0007639.1/OG0007689.1/OG0008491.1</t>
  </si>
  <si>
    <t>OG0000493.2/OG0000493.3/OG0000493.1/OG0001000.1/OG0001000.2/OG0001398.1/OG0002088.2/OG0002088.1/OG0002088.3/OG0002628.2/OG0002628.1/OG0002658.1/OG0002817.2/OG0002817.1/OG0002830.1/OG0002905.1/OG0002922.1/OG0003229.1/OG0003429.1/OG0004132.1/OG0004161.1/OG0004638.1/OG0006389.1/OG0006883.1/OG0007344.1/OG0011919.1</t>
  </si>
  <si>
    <t>OG0000549.2/OG0000549.1</t>
  </si>
  <si>
    <t>OG0000273.1/OG0000273.5/OG0000273.4/OG0000273.2/OG0000273.3/OG0000543.3/OG0000543.2/OG0000543.4/OG0000543.1/OG0000921.3/OG0000921.1/OG0000921.2/OG0001768.1/OG0001900.1/OG0002361.2/OG0002361.1/OG0002492.1/OG0003090.1/OG0003793.1/OG0005966.1/OG0006248.1/OG0009051.1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</si>
  <si>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0000403.2/OG0000403.1/OG0000404.1/OG0000404.2/OG0000404.3/OG0000404.4/OG0000412.2/OG0000412.1/OG0000412.3/OG0000429.3/OG0000429.2/OG0000429.1/OG0000447.3/OG0000447.2/OG0000447.1/OG0000449.3/OG0000449.1/OG0000449.2/OG0000485.1/OG0000485.3/OG0000485.2/OG0000521.2/OG0000521.1/OG0000521.3/OG0000525.3/OG0000525.1/OG0000525.2/OG0000539.2/OG0000539.1/OG0000539.3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0000935.2/OG0000935.1/OG0000950.2/OG0000950.1/OG0000966.2/OG0000966.1/OG0000976.1/OG0000976.2/OG0001003.1/OG0001003.2/OG0001021.1/OG0001026.1/OG0001026.2/OG0001050.2/OG0001050.1/OG0001084.2/OG0001084.1/OG0001089.2/OG0001089.1/OG0001120.2/OG0001120.1/OG0001167.1/OG0001167.2/OG0001170.2/OG0001170.1/OG0001241.1/OG0001241.2/OG0001259.2/OG0001259.1/OG0001271.2/OG0001271.1/OG0001275.2/OG0001275.1/OG0001278.2/OG0001278.1/OG0001342.2/OG0001342.1/OG0001348.2/OG0001348.1/OG0001349.1/OG0001365.2/OG0001365.1/OG0001368.2/OG0001368.1/OG0001395.2/OG0001395.1/OG0001438.2/OG0001438.1/OG0001450.1/OG0001450.2/OG0001466.2/OG0001466.1/OG0001512.1/OG0001512.2/OG0001523.1/OG0001523.2/OG0001559.2/OG0001559.1/OG0001620.1/OG0001630.1/OG0001630.2/OG0001631.2/OG0001631.1/OG0001639.1/OG0001639.2/OG0001661.1/OG0001661.2/OG0001709.1/OG0001709.2/OG0001714.2/OG0001714.1/OG0001765.1/OG0001768.1/OG0001769.2/OG0001769.1/OG0001774.1/OG0001774.2/OG0001780.1/OG0001780.2/OG0001783.1/OG0001794.1/OG0001794.2/OG0001938.2/OG0001938.1/OG0001970.1/OG0001970.2/OG0001981.2/OG0001981.1/OG0002003.2/OG0002003.1/OG0002009.1/OG0002009.2/OG0002014.1/OG0002023.1/OG0002027.1/OG0002027.2/OG0002056.1/OG0002067.1/OG0002142.1/OG0002142.2/OG0002149.2/OG0002149.1/OG0002174.1/OG0002179.1/OG0002237.1/OG0002258.1/OG0002276.1/OG0002277.2/OG0002277.1/OG0002343.1/OG0002343.2/OG0002360.1/OG0002360.2/OG0002381.2/OG0002381.1/OG0002403.2/OG0002403.1/OG0002409.1/OG0002463.1/OG0002464.1/OG0002464.2/OG0002466.1/OG0002475.1/OG0002477.1/OG0002487.1/OG0002515.1/OG0002572.1/OG0002601.1/OG0002607.1/OG0002636.1/OG0002723.2/OG0002723.1/OG0002746.1/OG0002754.1/OG0002774.2/OG0002774.1/OG0002778.2/OG0002778.1/OG0002801.1/OG0002807.1/OG0002885.1/OG0002917.1/OG0003066.1/OG0003072.1/OG0003084.1/OG0003132.1/OG0003145.1/OG0003152.1/OG0003212.1/OG0003243.1/OG0003252.1/OG0003264.1/OG0003276.1/OG0003280.1/OG0003292.1/OG0003448.1/OG0003452.1/OG0003461.1/OG0003469.1/OG0003492.1/OG0003510.1/OG0003522.1/OG0003523.1/OG0003529.1/OG0003539.1/OG0003547.1/OG0003566.1/OG0003569.1/OG0003647.1/OG0003726.2/OG0003726.1/OG0003738.1/OG0003750.1/OG0003793.1/OG0003804.1/OG0003849.1/OG0003973.1/OG0004024.1/OG0004066.1/OG0004087.1/OG0004129.1/OG0004147.1/OG0004281.1/OG0004283.1/OG0004309.1/OG0004315.1/OG0004332.1/OG0004345.1/OG0004391.1/OG0004425.1/OG0004439.1/OG0004630.1/OG0004632.1/OG0004726.1/OG0004768.1/OG0004785.1/OG0004948.1/OG0004952.1/OG0005065.1/OG0005154.1/OG0005322.1/OG0005413.1/OG0005507.1/OG0005709.1/OG0005713.1/OG0005811.1/OG0006256.1/OG0006307.1/OG0006320.1/OG0006329.1/OG0006394.1/OG0006751.1/OG0006819.1/OG0006828.1/OG0006889.1/OG0006915.1/OG0006924.1/OG0007748.1/OG0007787.1/OG0008508.1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</si>
  <si>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0000137.1/OG0000137.6/OG0000137.3/OG0000137.5/OG0000137.2/OG0000137.4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0000404.1/OG0000404.2/OG0000404.3/OG0000404.4/OG0000412.2/OG0000412.1/OG0000412.3/OG0000429.3/OG0000429.2/OG0000429.1/OG0000447.3/OG0000447.2/OG0000447.1/OG0000449.3/OG0000449.1/OG0000449.2/OG0000485.1/OG0000485.3/OG0000485.2/OG0000521.2/OG0000521.1/OG0000521.3/OG0000525.3/OG0000525.1/OG0000525.2/OG0000539.2/OG0000539.1/OG0000539.3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0000935.2/OG0000935.1/OG0000950.2/OG0000950.1/OG0000966.2/OG0000966.1/OG0000976.1/OG0000976.2/OG0001003.1/OG0001003.2/OG0001021.1/OG0001026.1/OG0001026.2/OG0001084.2/OG0001084.1/OG0001089.2/OG0001089.1/OG0001120.2/OG0001120.1/OG0001167.1/OG0001167.2/OG0001170.2/OG0001170.1/OG0001241.1/OG0001241.2/OG0001259.2/OG0001259.1/OG0001271.2/OG0001271.1/OG0001275.2/OG0001275.1/OG0001278.2/OG0001278.1/OG0001342.2/OG0001342.1/OG0001348.2/OG0001348.1/OG0001349.1/OG0001365.2/OG0001365.1/OG0001368.2/OG0001368.1/OG0001395.2/OG0001395.1/OG0001438.2/OG0001438.1/OG0001450.1/OG0001450.2/OG0001466.2/OG0001466.1/OG0001512.1/OG0001512.2/OG0001523.1/OG0001523.2/OG0001559.2/OG0001559.1/OG0001620.1/OG0001630.1/OG0001630.2/OG0001631.2/OG0001631.1/OG0001639.1/OG0001639.2/OG0001661.1/OG0001661.2/OG0001709.1/OG0001709.2/OG0001714.2/OG0001714.1/OG0001765.1/OG0001768.1/OG0001769.2/OG0001769.1/OG0001774.1/OG0001774.2/OG0001780.1/OG0001780.2/OG0001783.1/OG0001794.1/OG0001794.2/OG0001938.2/OG0001938.1/OG0001970.1/OG0001970.2/OG0001981.2/OG0001981.1/OG0002003.2/OG0002003.1/OG0002009.1/OG0002009.2/OG0002014.1/OG0002023.1/OG0002027.1/OG0002027.2/OG0002056.1/OG0002067.1/OG0002142.1/OG0002142.2/OG0002149.2/OG0002149.1/OG0002174.1/OG0002179.1/OG0002237.1/OG0002258.1/OG0002276.1/OG0002277.2/OG0002277.1/OG0002343.1/OG0002343.2/OG0002360.1/OG0002360.2/OG0002381.2/OG0002381.1/OG0002403.2/OG0002403.1/OG0002463.1/OG0002464.1/OG0002464.2/OG0002466.1/OG0002475.1/OG0002477.1/OG0002487.1/OG0002515.1/OG0002572.1/OG0002601.1/OG0002607.1/OG0002636.1/OG0002723.2/OG0002723.1/OG0002746.1/OG0002754.1/OG0002774.2/OG0002774.1/OG0002778.2/OG0002778.1/OG0002801.1/OG0002807.1/OG0002885.1/OG0002917.1/OG0003066.1/OG0003072.1/OG0003084.1/OG0003132.1/OG0003145.1/OG0003152.1/OG0003212.1/OG0003243.1/OG0003252.1/OG0003264.1/OG0003276.1/OG0003280.1/OG0003292.1/OG0003448.1/OG0003452.1/OG0003461.1/OG0003469.1/OG0003492.1/OG0003510.1/OG0003522.1/OG0003523.1/OG0003529.1/OG0003539.1/OG0003547.1/OG0003566.1/OG0003569.1/OG0003647.1/OG0003726.2/OG0003726.1/OG0003738.1/OG0003750.1/OG0003793.1/OG0003804.1/OG0003849.1/OG0003973.1/OG0004024.1/OG0004066.1/OG0004087.1/OG0004129.1/OG0004147.1/OG0004281.1/OG0004283.1/OG0004309.1/OG0004315.1/OG0004332.1/OG0004345.1/OG0004391.1/OG0004425.1/OG0004439.1/OG0004630.1/OG0004632.1/OG0004726.1/OG0004768.1/OG0004785.1/OG0004948.1/OG0004952.1/OG0005065.1/OG0005154.1/OG0005322.1/OG0005413.1/OG0005507.1/OG0005709.1/OG0005713.1/OG0005811.1/OG0006256.1/OG0006307.1/OG0006320.1/OG0006329.1/OG0006394.1/OG0006751.1/OG0006819.1/OG0006828.1/OG0006889.1/OG0006915.1/OG0006924.1/OG0007748.1/OG0007787.1/OG0008508.1</t>
  </si>
  <si>
    <t>OG0005605.1/OG0005706.1/OG0007388.1</t>
  </si>
  <si>
    <t>OG0002163.1/OG0002163.2/OG0003665.1/OG0004719.1/OG0006429.1</t>
  </si>
  <si>
    <t>OG0000050.7/OG0000050.8/OG0000050.1/OG0000050.6/OG0000050.10/OG0000050.5/OG0000050.11/OG0000050.9/OG0000050.3/OG0000050.2/OG0000050.4/OG0000271.2/OG0000271.1/OG0000271.4/OG0000271.3/OG0000280.1/OG0000280.2/OG0000280.4/OG0000280.3/OG0000316.4/OG0000316.2/OG0000316.5/OG0000316.1/OG0000316.3/OG0000356.4/OG0000356.1/OG0000356.2/OG0000356.3/OG0000395.1/OG0000395.2/OG0000395.3/OG0000591.1/OG0000591.2/OG0000591.3/OG0000886.1/OG0000886.3/OG0000886.2/OG0001769.2/OG0001769.1/OG0002343.1/OG0002343.2/OG0003529.1/OG0004028.1/OG0004149.1/OG0004471.1/OG0005446.1/OG0007373.1</t>
  </si>
  <si>
    <t>OG0002628.2/OG0002628.1/OG0005810.1</t>
  </si>
  <si>
    <t>OG0002628.2/OG0002628.1/OG0004302.1</t>
  </si>
  <si>
    <t>OG0000050.7/OG0000050.8/OG0000050.1/OG0000050.6/OG0000050.10/OG0000050.5/OG0000050.11/OG0000050.9/OG0000050.3/OG0000050.2/OG0000050.4/OG0000074.1/OG0000074.8/OG0000074.3/OG0000074.2/OG0000074.6/OG0000074.5/OG0000074.7/OG0000074.4/OG0000181.3/OG0000181.5/OG0000181.1/OG0000181.2/OG0000181.4/OG0000316.4/OG0000316.2/OG0000316.5/OG0000316.1/OG0000316.3/OG0000391.4/OG0000391.3/OG0000391.1/OG0000391.2/OG0000435.3/OG0000435.2/OG0000435.1/OG0000467.4/OG0000467.3/OG0000467.2/OG0000467.1/OG0000886.1/OG0000886.3/OG0000886.2/OG0001157.2/OG0001157.1/OG0001422.1/OG0001422.2/OG0001559.2/OG0001559.1/OG0001679.1/OG0003819.1/OG0003822.1/OG0003856.1/OG0003997.1/OG0004028.1/OG0004693.1/OG0005485.1/OG0005519.1/OG0006012.1/OG0006413.1</t>
  </si>
  <si>
    <t>OG0006022.1</t>
  </si>
  <si>
    <t>OG0000316.4/OG0000316.2/OG0000316.5/OG0000316.1/OG0000316.3/OG0000886.1/OG0000886.3/OG0000886.2/OG0001157.2/OG0001157.1/OG0001422.1/OG0001422.2/OG0001559.2/OG0001559.1/OG0001679.1/OG0003822.1/OG0003856.1/OG0004028.1/OG0004693.1/OG0005485.1/OG0005519.1/OG0006012.1/OG0006413.1</t>
  </si>
  <si>
    <t>OG0000018.12/OG0000018.1/OG0000018.7/OG0000018.6/OG0000018.11/OG0000018.4/OG0000018.10/OG0000018.9/OG0000018.3/OG0000018.14/OG0000018.8/OG0000018.13/OG0000018.15/OG0000018.2/OG0000018.5/OG0000060.5/OG0000060.4/OG0000060.1/OG0000060.2/OG0000060.6/OG0000060.7/OG0000060.9/OG0000060.8/OG0000060.3/OG0000060.10/OG0000073.10/OG0000073.7/OG0000073.3/OG0000073.11/OG0000073.8/OG0000073.1/OG0000073.5/OG0000073.2/OG0000073.9/OG0000073.4/OG0000073.6/OG0000168.1/OG0000168.4/OG0000168.2/OG0000168.3/OG0000168.5/OG0000172.3/OG0000172.4/OG0000172.2/OG0000172.1/OG0000181.3/OG0000181.5/OG0000181.1/OG0000181.2/OG0000181.4/OG0000356.4/OG0000356.1/OG0000356.2/OG0000356.3/OG0000367.2/OG0000367.1/OG0000367.3/OG0000367.4/OG0000391.4/OG0000391.3/OG0000391.1/OG0000391.2/OG0000424.2/OG0000424.1/OG0000435.3/OG0000435.2/OG0000435.1/OG0000467.4/OG0000467.3/OG0000467.2/OG0000467.1/OG0000559.3/OG0000559.2/OG0000559.1/OG0000635.1/OG0000635.2/OG0000764.1/OG0000764.2/OG0000764.3/OG0000918.2/OG0000918.3/OG0000918.1/OG0001263.1/OG0001263.2/OG0001559.2/OG0001559.1/OG0002076.1/OG0002076.2/OG0002290.1/OG0002492.1/OG0002605.1/OG0002605.2/OG0002746.1/OG0002885.1/OG0002969.1/OG0003497.1/OG0003819.1/OG0003856.1/OG0004028.1/OG0004147.1/OG0004334.1/OG0004693.1/OG0005042.1/OG0005111.1/OG0005483.1</t>
  </si>
  <si>
    <t>OG0002306.2/OG0002306.1/OG0002830.1</t>
  </si>
  <si>
    <t>OG0000018.12/OG0000018.1/OG0000018.7/OG0000018.6/OG0000018.11/OG0000018.4/OG0000018.10/OG0000018.9/OG0000018.3/OG0000018.14/OG0000018.8/OG0000018.13/OG0000018.15/OG0000018.2/OG0000018.5/OG0000060.5/OG0000060.4/OG0000060.1/OG0000060.2/OG0000060.6/OG0000060.7/OG0000060.9/OG0000060.8/OG0000060.3/OG0000060.10/OG0000073.10/OG0000073.7/OG0000073.3/OG0000073.11/OG0000073.8/OG0000073.1/OG0000073.5/OG0000073.2/OG0000073.9/OG0000073.4/OG0000073.6/OG0000168.1/OG0000168.4/OG0000168.2/OG0000168.3/OG0000168.5/OG0000172.3/OG0000172.4/OG0000172.2/OG0000172.1/OG0000181.3/OG0000181.5/OG0000181.1/OG0000181.2/OG0000181.4/OG0000356.4/OG0000356.1/OG0000356.2/OG0000356.3/OG0000367.2/OG0000367.1/OG0000367.3/OG0000367.4/OG0000391.4/OG0000391.3/OG0000391.1/OG0000391.2/OG0000424.2/OG0000424.1/OG0000435.3/OG0000435.2/OG0000435.1/OG0000467.4/OG0000467.3/OG0000467.2/OG0000467.1/OG0000559.3/OG0000559.2/OG0000559.1/OG0000635.1/OG0000635.2/OG0000764.1/OG0000764.2/OG0000764.3/OG0000918.2/OG0000918.3/OG0000918.1/OG0001263.1/OG0001263.2/OG0001559.2/OG0001559.1/OG0002076.1/OG0002076.2/OG0002290.1/OG0002492.1/OG0002605.1/OG0002605.2/OG0002885.1/OG0002969.1/OG0003497.1/OG0003819.1/OG0003856.1/OG0004028.1/OG0004147.1/OG0004334.1/OG0004693.1/OG0005042.1/OG0005483.1</t>
  </si>
  <si>
    <t>OG0000018.12/OG0000018.1/OG0000018.7/OG0000018.6/OG0000018.11/OG0000018.4/OG0000018.10/OG0000018.9/OG0000018.3/OG0000018.14/OG0000018.8/OG0000018.13/OG0000018.15/OG0000018.2/OG0000018.5/OG0000060.5/OG0000060.4/OG0000060.1/OG0000060.2/OG0000060.6/OG0000060.7/OG0000060.9/OG0000060.8/OG0000060.3/OG0000060.10/OG0000073.10/OG0000073.7/OG0000073.3/OG0000073.11/OG0000073.8/OG0000073.1/OG0000073.5/OG0000073.2/OG0000073.9/OG0000073.4/OG0000073.6/OG0000126.3/OG0000126.2/OG0000126.8/OG0000126.6/OG0000126.5/OG0000126.1/OG0000126.4/OG0000126.7/OG0000168.1/OG0000168.4/OG0000168.2/OG0000168.3/OG0000168.5/OG0000172.3/OG0000172.4/OG0000172.2/OG0000172.1/OG0000181.3/OG0000181.5/OG0000181.1/OG0000181.2/OG0000181.4/OG0000273.1/OG0000273.5/OG0000273.4/OG0000273.2/OG0000273.3/OG0000316.4/OG0000316.2/OG0000316.5/OG0000316.1/OG0000316.3/OG0000356.4/OG0000356.1/OG0000356.2/OG0000356.3/OG0000367.2/OG0000367.1/OG0000367.3/OG0000367.4/OG0000391.4/OG0000391.3/OG0000391.1/OG0000391.2/OG0000424.2/OG0000424.1/OG0000435.3/OG0000435.2/OG0000435.1/OG0000467.4/OG0000467.3/OG0000467.2/OG0000467.1/OG0000525.3/OG0000525.1/OG0000525.2/OG0000559.3/OG0000559.2/OG0000559.1/OG0000563.2/OG0000563.3/OG0000563.1/OG0000567.1/OG0000567.3/OG0000567.2/OG0000635.1/OG0000635.2/OG0000764.1/OG0000764.2/OG0000764.3/OG0000876.1/OG0000876.2/OG0000886.1/OG0000886.3/OG0000886.2/OG0000918.2/OG0000918.3/OG0000918.1/OG0001157.2/OG0001157.1/OG0001203.2/OG0001203.1/OG0001263.1/OG0001263.2/OG0001365.2/OG0001365.1/OG0001422.1/OG0001422.2/OG0001559.2/OG0001559.1/OG0001679.1/OG0002076.1/OG0002076.2/OG0002079.1/OG0002290.1/OG0002487.1/OG0002492.1/OG0002605.1/OG0002605.2/OG0002772.1/OG0002885.1/OG0002969.1/OG0003343.1/OG0003497.1/OG0003819.1/OG0003822.1/OG0003856.1/OG0004028.1/OG0004147.1/OG0004334.1/OG0004489.1/OG0004693.1/OG0005042.1/OG0005483.1/OG0005485.1/OG0005519.1/OG0006012.1/OG0006413.1</t>
  </si>
  <si>
    <t>OG0002306.2/OG0002306.1/OG0002628.2/OG0002628.1/OG0002830.1/OG0003454.1/OG0004302.1</t>
  </si>
  <si>
    <t>OG0006022.1/OG0006036.1</t>
  </si>
  <si>
    <t>OG0000050.7/OG0000050.8/OG0000050.1/OG0000050.6/OG0000050.10/OG0000050.5/OG0000050.11/OG0000050.9/OG0000050.3/OG0000050.2/OG0000050.4/OG0000280.1/OG0000280.2/OG0000280.4/OG0000280.3/OG0000356.4/OG0000356.1/OG0000356.2/OG0000356.3/OG0001768.1/OG0002623.2/OG0002623.1/OG0003529.1/OG0006751.1</t>
  </si>
  <si>
    <t>OG0001974.1/OG0002168.1</t>
  </si>
  <si>
    <t>OG0002623.2/OG0002623.1/OG0006751.1</t>
  </si>
  <si>
    <t>OG0000331.1/OG0000331.3/OG0000331.2/OG0000331.4/OG0001768.1/OG0004636.1/OG0004883.1/OG0005446.1</t>
  </si>
  <si>
    <t>OG0000280.1/OG0000280.2/OG0000280.4/OG0000280.3/OG0000356.4/OG0000356.1/OG0000356.2/OG0000356.3</t>
  </si>
  <si>
    <t>OG0000331.1/OG0000331.3/OG0000331.2/OG0000331.4/OG0001768.1/OG0001769.2/OG0001769.1/OG0004883.1</t>
  </si>
  <si>
    <t>OG0000356.4/OG0000356.1/OG0000356.2/OG0000356.3/OG0000367.2/OG0000367.1/OG0000367.3/OG0000367.4/OG0000435.3/OG0000435.2/OG0000435.1/OG0000467.4/OG0000467.3/OG0000467.2/OG0000467.1/OG0002492.1/OG0003856.1/OG0004028.1/OG0004693.1/OG0005483.1</t>
  </si>
  <si>
    <t>OG0000073.10/OG0000073.7/OG0000073.3/OG0000073.11/OG0000073.8/OG0000073.1/OG0000073.5/OG0000073.2/OG0000073.9/OG0000073.4/OG0000073.6/OG0000168.1/OG0000168.4/OG0000168.2/OG0000168.3/OG0000168.5/OG0000172.3/OG0000172.4/OG0000172.2/OG0000172.1/OG0000181.3/OG0000181.5/OG0000181.1/OG0000181.2/OG0000181.4/OG0000356.4/OG0000356.1/OG0000356.2/OG0000356.3/OG0000367.2/OG0000367.1/OG0000367.3/OG0000367.4/OG0000391.4/OG0000391.3/OG0000391.1/OG0000391.2/OG0000435.3/OG0000435.2/OG0000435.1/OG0000467.4/OG0000467.3/OG0000467.2/OG0000467.1/OG0000635.1/OG0000635.2/OG0000764.1/OG0000764.2/OG0000764.3/OG0000918.2/OG0000918.3/OG0000918.1/OG0001559.2/OG0001559.1/OG0002076.1/OG0002076.2/OG0002290.1/OG0002492.1/OG0002605.1/OG0002605.2/OG0002885.1/OG0002969.1/OG0003497.1/OG0003856.1/OG0004028.1/OG0004334.1/OG0004693.1/OG0005042.1/OG0005483.1</t>
  </si>
  <si>
    <t>OG0000018.12/OG0000018.1/OG0000018.7/OG0000018.6/OG0000018.11/OG0000018.4/OG0000018.10/OG0000018.9/OG0000018.3/OG0000018.14/OG0000018.8/OG0000018.13/OG0000018.15/OG0000018.2/OG0000018.5/OG0000126.3/OG0000126.2/OG0000126.8/OG0000126.6/OG0000126.5/OG0000126.1/OG0000126.4/OG0000126.7/OG0000273.1/OG0000273.5/OG0000273.4/OG0000273.2/OG0000273.3/OG0000525.3/OG0000525.1/OG0000525.2/OG0000563.2/OG0000563.3/OG0000563.1/OG0000567.1/OG0000567.3/OG0000567.2/OG0001365.2/OG0001365.1/OG0002079.1/OG0002487.1</t>
  </si>
  <si>
    <t>OG0000331.1/OG0000331.3/OG0000331.2/OG0000331.4/OG0001170.2/OG0001170.1/OG0001271.2/OG0001271.1/OG0001768.1/OG0002277.2/OG0002277.1/OG0002463.1/OG0003262.1/OG0003492.1</t>
  </si>
  <si>
    <t>OG0000126.3/OG0000126.2/OG0000126.8/OG0000126.6/OG0000126.5/OG0000126.1/OG0000126.4/OG0000126.7/OG0000267.4/OG0000267.1/OG0000267.2/OG0000267.5/OG0000267.3/OG0000273.1/OG0000273.5/OG0000273.4/OG0000273.2/OG0000273.3/OG0000299.2/OG0000299.4/OG0000299.3/OG0000299.1/OG0000745.2/OG0000745.1/OG0000745.3/OG0000921.3/OG0000921.1/OG0000921.2/OG0001001.1/OG0001001.2/OG0001050.2/OG0001050.1/OG0001559.2/OG0001559.1/OG0001648.2/OG0001648.1/OG0001768.1/OG0001970.1/OG0001970.2/OG0002917.1/OG0003243.1/OG0004210.1/OG0005027.1/OG0005580.1/OG0007143.1</t>
  </si>
  <si>
    <t>OG0001050.2/OG0001050.1/OG0001768.1/OG0005580.1</t>
  </si>
  <si>
    <t>OG0005580.1</t>
  </si>
  <si>
    <t>OG0000050.7/OG0000050.8/OG0000050.1/OG0000050.6/OG0000050.10/OG0000050.5/OG0000050.11/OG0000050.9/OG0000050.3/OG0000050.2/OG0000050.4/OG0000054.3/OG0000054.7/OG0000054.6/OG0000054.4/OG0000054.2/OG0000054.1/OG0000054.5/OG0000267.4/OG0000267.1/OG0000267.2/OG0000267.5/OG0000267.3/OG0000331.1/OG0000331.3/OG0000331.2/OG0000331.4/OG0000356.4/OG0000356.1/OG0000356.2/OG0000356.3/OG0000557.3/OG0000557.2/OG0000557.1/OG0000703.2/OG0000703.1/OG0000812.1/OG0000812.2/OG0000812.3/OG0000897.2/OG0000897.1/OG0000921.3/OG0000921.1/OG0000921.2/OG0001050.2/OG0001050.1/OG0001578.2/OG0001578.1/OG0001631.2/OG0001631.1/OG0001768.1/OG0001993.1/OG0002142.1/OG0002142.2/OG0002790.1/OG0004146.1/OG0005080.1/OG0005170.1/OG0005277.1/OG0005580.1/OG0006791.1/OG0007143.1</t>
  </si>
  <si>
    <t>OG0007590.1/OG0008014.1/OG0008567.1/OG0009611.1</t>
  </si>
  <si>
    <t>OG0003927.1/OG0003927.2/OG0006771.1</t>
  </si>
  <si>
    <t>OG0000050.7/OG0000050.8/OG0000050.1/OG0000050.6/OG0000050.10/OG0000050.5/OG0000050.11/OG0000050.9/OG0000050.3/OG0000050.2/OG0000050.4/OG0000331.1/OG0000331.3/OG0000331.2/OG0000331.4/OG0000356.4/OG0000356.1/OG0000356.2/OG0000356.3/OG0000897.2/OG0000897.1/OG0001050.2/OG0001050.1/OG0001631.2/OG0001631.1/OG0001768.1/OG0002142.1/OG0002142.2/OG0004146.1/OG0005580.1</t>
  </si>
  <si>
    <t>OG0000050.7/OG0000050.8/OG0000050.1/OG0000050.6/OG0000050.10/OG0000050.5/OG0000050.11/OG0000050.9/OG0000050.3/OG0000050.2/OG0000050.4/OG0000331.1/OG0000331.3/OG0000331.2/OG0000331.4/OG0001050.2/OG0001050.1/OG0001768.1</t>
  </si>
  <si>
    <t>OG0000897.2/OG0000897.1/OG0001631.2/OG0001631.1/OG0001768.1/OG0002142.1/OG0002142.2/OG0004146.1</t>
  </si>
  <si>
    <t>OG0000034.10/OG0000034.14/OG0000034.3/OG0000034.12/OG0000034.2/OG0000034.6/OG0000034.8/OG0000034.15/OG0000034.7/OG0000034.1/OG0000034.4/OG0000034.13/OG0000034.5/OG0000034.9/OG0000034.11/OG0000921.3/OG0000921.1/OG0000921.2/OG0001469.2/OG0001469.1/OG0001631.2/OG0001631.1/OG0001768.1/OG0003522.1/OG0003523.1/OG0004146.1/OG0006041.1/OG0007606.1</t>
  </si>
  <si>
    <t>OG0000704.2/OG0000704.1/OG0000704.3/OG0001305.2/OG0001305.1/OG0001945.1/OG0001945.2/OG0003291.1/OG0005850.1</t>
  </si>
  <si>
    <t>OG0000704.2/OG0000704.1/OG0000704.3/OG0001305.2/OG0001305.1/OG0001945.1/OG0001945.2</t>
  </si>
  <si>
    <t>OG0000704.2/OG0000704.1/OG0000704.3</t>
  </si>
  <si>
    <t>OG0001830.2/OG0001830.1/OG0002485.2/OG0002485.1/OG0007133.1</t>
  </si>
  <si>
    <t>OG0000140.1/OG0000140.4/OG0000140.2/OG0000140.3/OG0000140.5/OG0000140.6/OG0000140.7/OG0002746.1</t>
  </si>
  <si>
    <t>OG0000172.3/OG0000172.4/OG0000172.2/OG0000172.1/OG0000917.2/OG0000917.1/OG0001175.2/OG0001175.1/OG0003152.1</t>
  </si>
  <si>
    <t>OG0000391.4/OG0000391.3/OG0000391.1/OG0000391.2/OG0001175.2/OG0001175.1/OG0002638.1/OG0004632.1</t>
  </si>
  <si>
    <t>OG0003291.1</t>
  </si>
  <si>
    <t>OG0000083.8/OG0000083.1/OG0000083.3/OG0000083.5/OG0000083.6/OG0000083.4/OG0000083.2/OG0000083.7/OG0001193.1/OG0001193.2/OG0001440.1/OG0001440.2/OG0003193.1</t>
  </si>
  <si>
    <t>OG0000215.4/OG0000215.5/OG0000215.3/OG0000215.1/OG0000215.2/OG0000344.3/OG0000344.1/OG0000344.4/OG0000344.2/OG0000358.2/OG0000358.1/OG0000358.3/OG0000358.4/OG0000707.1/OG0000707.3/OG0000707.2/OG0001203.2/OG0001203.1/OG0002403.2/OG0002403.1/OG0002739.1/OG0002797.1/OG0003831.1</t>
  </si>
  <si>
    <t>OG0000140.1/OG0000140.4/OG0000140.2/OG0000140.3/OG0000140.5/OG0000140.6/OG0000140.7/OG0003275.1/OG0003275.2</t>
  </si>
  <si>
    <t>OG0000140.1/OG0000140.4/OG0000140.2/OG0000140.3/OG0000140.5/OG0000140.6/OG0000140.7/OG0002746.1/OG0003275.1/OG0003275.2</t>
  </si>
  <si>
    <t>OG0000812.1/OG0000812.2/OG0000812.3/OG0002469.1/OG0005103.1</t>
  </si>
  <si>
    <t>OG0000391.4/OG0000391.3/OG0000391.1/OG0000391.2/OG0001017.1/OG0001017.2/OG0001466.2/OG0001466.1/OG0001782.1/OG0001782.2/OG0004363.1</t>
  </si>
  <si>
    <t>OG0000391.4/OG0000391.3/OG0000391.1/OG0000391.2/OG0001466.2/OG0001466.1</t>
  </si>
  <si>
    <t>OG0002586.1/OG0002586.2/OG0002746.1</t>
  </si>
  <si>
    <t>OG0000121.5/OG0000121.1/OG0000121.2/OG0000121.3/OG0000121.4/OG0000121.6/OG0000121.8/OG0000121.7/OG0000619.1/OG0000619.3/OG0000619.2/OG0000696.1/OG0000696.2/OG0000696.3/OG0001033.2/OG0001033.1/OG0001081.2/OG0001081.1/OG0001172.2/OG0001172.1/OG0001401.3/OG0001401.2/OG0001401.1/OG0001743.1/OG0001743.2/OG0001964.1/OG0001982.1/OG0002033.1/OG0002154.1/OG0002154.2/OG0002659.1/OG0003098.1/OG0003146.1/OG0003264.1/OG0003266.2/OG0003266.1/OG0003702.1/OG0004260.1/OG0004311.1/OG0004408.1/OG0004413.1/OG0004423.1/OG0004437.1/OG0004904.1/OG0005144.1/OG0005446.1/OG0005877.1/OG0006774.1/OG0006842.1/OG0006860.1/OG0006866.1/OG0008106.1/OG0008113.1</t>
  </si>
  <si>
    <t>OG0000619.1/OG0000619.3/OG0000619.2/OG0001033.2/OG0001033.1/OG0001743.1/OG0001743.2/OG0002033.1/OG0002659.1/OG0003098.1/OG0003702.1/OG0004260.1/OG0004311.1/OG0004413.1/OG0004423.1/OG0004437.1/OG0004904.1/OG0005144.1/OG0005877.1/OG0006866.1/OG0008106.1</t>
  </si>
  <si>
    <t>OG0000619.1/OG0000619.3/OG0000619.2/OG0001033.2/OG0001033.1/OG0001743.1/OG0001743.2/OG0002659.1/OG0003098.1/OG0003702.1/OG0004423.1/OG0004437.1/OG0004904.1/OG0005144.1/OG0005877.1/OG0008106.1</t>
  </si>
  <si>
    <t>OG0000619.1/OG0000619.3/OG0000619.2/OG0004904.1</t>
  </si>
  <si>
    <t>OG0000181.3/OG0000181.5/OG0000181.1/OG0000181.2/OG0000181.4/OG0000525.3/OG0000525.1/OG0000525.2/OG0000567.1/OG0000567.3/OG0000567.2</t>
  </si>
  <si>
    <t>OG0000331.1/OG0000331.3/OG0000331.2/OG0000331.4/OG0001052.2/OG0001052.1/OG0001175.2/OG0001175.1/OG0001342.2/OG0001342.1/OG0001768.1/OG0005154.1/OG0006041.1/OG0006659.1</t>
  </si>
  <si>
    <t>OG0004052.1/OG0006771.1</t>
  </si>
  <si>
    <t>OG0000331.1/OG0000331.3/OG0000331.2/OG0000331.4/OG0001052.2/OG0001052.1/OG0001175.2/OG0001175.1/OG0001768.1/OG0005154.1/OG0006041.1/OG0006659.1</t>
  </si>
  <si>
    <t>OG0006771.1/OG0007782.1</t>
  </si>
  <si>
    <t>OG0002830.1/OG0007144.1</t>
  </si>
  <si>
    <t>OG0000050.7/OG0000050.8/OG0000050.1/OG0000050.6/OG0000050.10/OG0000050.5/OG0000050.11/OG0000050.9/OG0000050.3/OG0000050.2/OG0000050.4/OG0000101.5/OG0000101.1/OG0000101.4/OG0000101.2/OG0000101.7/OG0000101.3/OG0000101.6/OG0000200.4/OG0000200.5/OG0000200.2/OG0000200.6/OG0000200.3/OG0000200.1/OG0000283.4/OG0000283.3/OG0000283.1/OG0000283.2/OG0000386.3/OG0000386.1/OG0000386.4/OG0000386.2/OG0000635.1/OG0000635.2/OG0000667.1/OG0000667.3/OG0000667.2/OG0000787.2/OG0000787.1/OG0000812.1/OG0000812.2/OG0000812.3/OG0000897.2/OG0000897.1/OG0001068.2/OG0001068.1/OG0001084.2/OG0001084.1/OG0001163.2/OG0001163.1/OG0001248.1/OG0001248.2/OG0001719.1/OG0001828.1/OG0001828.3/OG0001828.2/OG0001860.2/OG0001860.1/OG0001867.1/OG0001932.1/OG0001932.2/OG0002443.2/OG0002443.1/OG0002746.1/OG0003137.1/OG0003243.1/OG0003712.1/OG0003926.1/OG0004146.1/OG0004249.1/OG0004250.1/OG0006041.1/OG0006659.1</t>
  </si>
  <si>
    <t>OG0000101.5/OG0000101.1/OG0000101.4/OG0000101.2/OG0000101.7/OG0000101.3/OG0000101.6/OG0001828.1/OG0001828.3/OG0001828.2/OG0002443.2/OG0002443.1/OG0006041.1/OG0006659.1</t>
  </si>
  <si>
    <t>OG0001084.2/OG0001084.1/OG0003243.1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</si>
  <si>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0000815.1/OG0000815.2/OG0000918.2/OG0000918.3/OG0000918.1/OG0000935.2/OG0000935.1/OG0003343.1/OG0005542.1/OG0005819.1/OG0006307.1/OG0006751.1</t>
  </si>
  <si>
    <t>OG0000692.1/OG0000692.2/OG0000692.4/OG0000692.3/OG0005143.1</t>
  </si>
  <si>
    <t>OG0000707.1/OG0000707.3/OG0000707.2/OG0000935.2/OG0000935.1/OG0002384.1/OG0002670.1/OG0002728.1/OG0002746.1/OG0005007.1</t>
  </si>
  <si>
    <t>OG0001050.2/OG0001050.1/OG0002409.1/OG0004085.1</t>
  </si>
  <si>
    <t>OG0000299.2/OG0000299.4/OG0000299.3/OG0000299.1/OG0000386.3/OG0000386.1/OG0000386.4/OG0000386.2/OG0000811.2/OG0000811.3/OG0000811.1/OG0001248.1/OG0001248.2/OG0001262.2/OG0001262.1/OG0001712.1/OG0001712.2/OG0002876.1/OG0002947.2/OG0002947.1/OG0003810.1/OG0004614.1/OG0004955.1</t>
  </si>
  <si>
    <t>OG0006462.1/OG0007707.1/OG0008078.1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</si>
  <si>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0000316.4/OG0000316.2/OG0000316.5/OG0000316.1/OG0000316.3/OG0001167.1/OG0001167.2/OG0002237.1/OG0005432.1</t>
  </si>
  <si>
    <t>OG0001662.2/OG0001662.1/OG0002257.2/OG0002257.1/OG0003335.1/OG0006639.1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</si>
  <si>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0000107.5/OG0000107.3/OG0000107.7/OG0000107.4/OG0000107.1/OG0000107.2/OG0000107.8/OG0000107.6/OG0000133.3/OG0000133.1/OG0000133.4/OG0000133.2/OG0000172.3/OG0000172.4/OG0000172.2/OG0000172.1/OG0000247.4/OG0000247.5/OG0000247.1/OG0000247.3/OG0000247.2/OG0000256.4/OG0000256.5/OG0000256.3/OG0000256.1/OG0000256.2/OG0000331.1/OG0000331.3/OG0000331.2/OG0000331.4/OG0000356.4/OG0000356.1/OG0000356.2/OG0000356.3/OG0000374.1/OG0000374.2/OG0000374.4/OG0000374.3/OG0000375.4/OG0000375.3/OG0000375.2/OG0000375.1/OG0000403.2/OG0000403.1/OG0000420.3/OG0000420.2/OG0000420.1/OG0000525.3/OG0000525.1/OG0000525.2/OG0000917.2/OG0000917.1/OG0001050.2/OG0001050.1/OG0001128.1/OG0001128.2/OG0001228.1/OG0001631.2/OG0001631.1/OG0001765.1/OG0001768.1/OG0002107.2/OG0002107.1/OG0002237.1/OG0002277.2/OG0002277.1/OG0002403.2/OG0002403.1/OG0002409.1/OG0002518.1/OG0002607.1/OG0002754.1/OG0002917.1/OG0003066.1/OG0003152.1/OG0003243.1/OG0003262.1/OG0003510.1/OG0003969.1/OG0004146.1/OG0004389.1/OG0005073.1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</si>
  <si>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0000247.4/OG0000247.5/OG0000247.1/OG0000247.3/OG0000247.2/OG0000273.1/OG0000273.5/OG0000273.4/OG0000273.2/OG0000273.3/OG0000280.1/OG0000280.2/OG0000280.4/OG0000280.3/OG0000298.3/OG0000298.4/OG0000298.5/OG0000298.1/OG0000298.2/OG0000356.4/OG0000356.1/OG0000356.2/OG0000356.3/OG0000525.3/OG0000525.1/OG0000525.2/OG0000543.3/OG0000543.2/OG0000543.4/OG0000543.1/OG0000567.1/OG0000567.3/OG0000567.2/OG0000921.3/OG0000921.1/OG0000921.2/OG0001006.1/OG0001006.2/OG0001050.2/OG0001050.1/OG0001167.1/OG0001167.2/OG0001170.2/OG0001170.1/OG0001271.2/OG0001271.1/OG0001768.1/OG0001794.1/OG0001794.2/OG0001900.1/OG0001970.1/OG0001970.2/OG0001981.2/OG0001981.1/OG0002237.1/OG0002277.2/OG0002277.1/OG0002361.2/OG0002361.1/OG0002409.1/OG0002492.1/OG0002754.1/OG0003090.1/OG0003558.1/OG0003793.1/OG0005966.1/OG0006248.1/OG0006320.1/OG0009051.1</t>
  </si>
  <si>
    <t>OG0000050.7/OG0000050.8/OG0000050.1/OG0000050.6/OG0000050.10/OG0000050.5/OG0000050.11/OG0000050.9/OG0000050.3/OG0000050.2/OG0000050.4/OG0000356.4/OG0000356.1/OG0000356.2/OG0000356.3/OG0001271.2/OG0001271.1/OG0003558.1</t>
  </si>
  <si>
    <t>OG0001662.2/OG0001662.1/OG0002145.1/OG0002444.1/OG0003335.1/OG0005143.1/OG0005242.1/OG0005895.1/OG0006036.1/OG0006064.1/OG0007689.1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</si>
  <si>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0000107.5/OG0000107.3/OG0000107.7/OG0000107.4/OG0000107.1/OG0000107.2/OG0000107.8/OG0000107.6/OG0000120.3/OG0000120.4/OG0000120.1/OG0000120.5/OG0000120.2/OG0000168.1/OG0000168.4/OG0000168.2/OG0000168.3/OG0000168.5/OG0000256.4/OG0000256.5/OG0000256.3/OG0000256.1/OG0000256.2/OG0000283.4/OG0000283.3/OG0000283.1/OG0000283.2/OG0000311.2/OG0000311.3/OG0000311.1/OG0000311.4/OG0000331.1/OG0000331.3/OG0000331.2/OG0000331.4/OG0000356.4/OG0000356.1/OG0000356.2/OG0000356.3/OG0000374.1/OG0000374.2/OG0000374.4/OG0000374.3/OG0000429.3/OG0000429.2/OG0000429.1/OG0000447.3/OG0000447.2/OG0000447.1/OG0000485.1/OG0000485.3/OG0000485.2/OG0000521.2/OG0000521.1/OG0000521.3/OG0000525.3/OG0000525.1/OG0000525.2/OG0000561.2/OG0000561.3/OG0000561.1/OG0000567.1/OG0000567.3/OG0000567.2/OG0000571.3/OG0000571.1/OG0000571.2/OG0000590.2/OG0000590.1/OG0000590.3/OG0000711.3/OG0000711.1/OG0000711.2/OG0000764.1/OG0000764.2/OG0000764.3/OG0000893.1/OG0000893.2/OG0000935.2/OG0000935.1/OG0001167.1/OG0001167.2/OG0001271.2/OG0001271.1/OG0001275.2/OG0001275.1/OG0001349.1/OG0001368.2/OG0001368.1/OG0001450.1/OG0001450.2/OG0001559.2/OG0001559.1/OG0001620.1/OG0001630.1/OG0001630.2/OG0001639.1/OG0001639.2/OG0001661.1/OG0001661.2/OG0001714.2/OG0001714.1/OG0001765.1/OG0001768.1/OG0001774.1/OG0001774.2/OG0001794.1/OG0001794.2/OG0001938.2/OG0001938.1/OG0002003.2/OG0002003.1/OG0002027.1/OG0002027.2/OG0002056.1/OG0002149.2/OG0002149.1/OG0002237.1/OG0002343.1/OG0002343.2/OG0002409.1/OG0002463.1/OG0002466.1/OG0002475.1/OG0002477.1/OG0002518.1/OG0002774.2/OG0002774.1/OG0002885.1/OG0003116.1/OG0003132.1/OG0003145.1/OG0003461.1/OG0003492.1/OG0003522.1/OG0003523.1/OG0003726.2/OG0003726.1/OG0003750.1/OG0003793.1/OG0004066.1/OG0004309.1/OG0005413.1/OG0005507.1/OG0005811.1/OG0006329.1/OG0006394.1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</si>
  <si>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0000020.1/OG0000020.2/OG0000020.9/OG0000020.3/OG0000020.13/OG0000020.6/OG0000020.5/OG0000020.4/OG0000020.11/OG0000020.10/OG0000020.8/OG0000020.7/OG0000020.12/OG0000025.1/OG0000025.11/OG0000025.9/OG0000025.8/OG0000025.5/OG0000025.12/OG0000025.3/OG0000025.10/OG0000025.14/OG0000025.13/OG0000025.4/OG0000025.6/OG0000025.2/OG0000025.7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0000050.7/OG0000050.8/OG0000050.1/OG0000050.6/OG0000050.10/OG0000050.5/OG0000050.11/OG0000050.9/OG0000050.3/OG0000050.2/OG0000050.4/OG0000083.8/OG0000083.1/OG0000083.3/OG0000083.5/OG0000083.6/OG0000083.4/OG0000083.2/OG0000083.7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0000137.1/OG0000137.6/OG0000137.3/OG0000137.5/OG0000137.2/OG0000137.4/OG0000142.2/OG0000142.1/OG0000142.3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0000200.4/OG0000200.5/OG0000200.2/OG0000200.6/OG0000200.3/OG0000200.1/OG0000242.3/OG0000242.5/OG0000242.2/OG0000242.4/OG0000242.1/OG0000247.4/OG0000247.5/OG0000247.1/OG0000247.3/OG0000247.2/OG0000265.3/OG0000265.1/OG0000265.2/OG0000265.4/OG0000265.5/OG0000273.1/OG0000273.5/OG0000273.4/OG0000273.2/OG0000273.3/OG0000274.1/OG0000274.4/OG0000274.5/OG0000274.2/OG0000274.3/OG0000276.4/OG0000276.1/OG0000276.2/OG0000276.3/OG0000280.1/OG0000280.2/OG0000280.4/OG0000280.3/OG0000283.4/OG0000283.3/OG0000283.1/OG0000283.2/OG0000299.2/OG0000299.4/OG0000299.3/OG0000299.1/OG0000311.2/OG0000311.3/OG0000311.1/OG0000311.4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0000375.4/OG0000375.3/OG0000375.2/OG0000375.1/OG0000376.3/OG0000376.4/OG0000376.2/OG0000376.1/OG0000391.4/OG0000391.3/OG0000391.1/OG0000391.2/OG0000404.1/OG0000404.2/OG0000404.3/OG0000404.4/OG0000412.2/OG0000412.1/OG0000412.3/OG0000447.3/OG0000447.2/OG0000447.1/OG0000449.3/OG0000449.1/OG0000449.2/OG0000474.3/OG0000474.4/OG0000474.2/OG0000474.5/OG0000474.1/OG0000485.1/OG0000485.3/OG0000485.2/OG0000521.2/OG0000521.1/OG0000521.3/OG0000525.3/OG0000525.1/OG0000525.2/OG0000526.3/OG0000526.2/OG0000526.1/OG0000539.2/OG0000539.1/OG0000539.3/OG0000555.1/OG0000555.2/OG0000555.3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0000711.3/OG0000711.1/OG0000711.2/OG0000712.1/OG0000712.2/OG0000756.1/OG0000764.1/OG0000764.2/OG0000764.3/OG0000772.1/OG0000772.2/OG0000840.1/OG0000840.2/OG0000886.1/OG0000886.3/OG0000886.2/OG0000917.2/OG0000917.1/OG0000918.2/OG0000918.3/OG0000918.1/OG0000950.2/OG0000950.1/OG0000966.2/OG0000966.1/OG0000976.1/OG0000976.2/OG0000992.1/OG0000992.2/OG0001003.1/OG0001003.2/OG0001021.1/OG0001026.1/OG0001026.2/OG0001036.1/OG0001084.2/OG0001084.1/OG0001087.1/OG0001087.2/OG0001089.2/OG0001089.1/OG0001120.2/OG0001120.1/OG0001170.2/OG0001170.1/OG0001173.2/OG0001173.1/OG0001176.1/OG0001176.2/OG0001241.1/OG0001241.2/OG0001259.2/OG0001259.1/OG0001271.2/OG0001271.1/OG0001278.2/OG0001278.1/OG0001342.2/OG0001342.1/OG0001348.2/OG0001348.1/OG0001349.1/OG0001358.1/OG0001358.2/OG0001365.2/OG0001365.1/OG0001395.2/OG0001395.1/OG0001438.2/OG0001438.1/OG0001466.2/OG0001466.1/OG0001512.1/OG0001512.2/OG0001520.2/OG0001520.1/OG0001523.1/OG0001523.2/OG0001559.2/OG0001559.1/OG0001631.2/OG0001631.1/OG0001639.1/OG0001639.2/OG0001692.2/OG0001692.1/OG0001709.1/OG0001709.2/OG0001714.2/OG0001714.1/OG0001719.1/OG0001768.1/OG0001769.2/OG0001769.1/OG0001774.1/OG0001774.2/OG0001780.1/OG0001780.2/OG0001783.1/OG0001938.2/OG0001938.1/OG0001970.1/OG0001970.2/OG0001980.1/OG0001980.2/OG0001981.2/OG0001981.1/OG0002003.2/OG0002003.1/OG0002009.1/OG0002009.2/OG0002014.1/OG0002023.1/OG0002027.1/OG0002027.2/OG0002067.1/OG0002142.1/OG0002142.2/OG0002174.1/OG0002179.1/OG0002237.1/OG0002258.1/OG0002276.1/OG0002277.2/OG0002277.1/OG0002360.1/OG0002360.2/OG0002368.2/OG0002368.1/OG0002381.2/OG0002381.1/OG0002403.2/OG0002403.1/OG0002443.2/OG0002443.1/OG0002463.1/OG0002464.1/OG0002464.2/OG0002466.1/OG0002475.1/OG0002477.1/OG0002481.1/OG0002487.1/OG0002515.1/OG0002518.1/OG0002551.1/OG0002551.2/OG0002569.1/OG0002572.1/OG0002601.1/OG0002607.1/OG0002636.1/OG0002723.2/OG0002723.1/OG0002746.1/OG0002754.1/OG0002774.2/OG0002774.1/OG0002778.2/OG0002778.1/OG0002801.1/OG0002806.1/OG0002806.2/OG0002807.1/OG0002812.1/OG0002885.1/OG0002917.1/OG0002926.1/OG0003055.1/OG0003066.1/OG0003072.1/OG0003084.1/OG0003096.1/OG0003121.1/OG0003152.1/OG0003212.1/OG0003217.1/OG0003243.1/OG0003252.1/OG0003253.2/OG0003253.1/OG0003262.1/OG0003264.1/OG0003276.1/OG0003280.1/OG0003292.1/OG0003448.1/OG0003452.1/OG0003469.1/OG0003491.1/OG0003492.1/OG0003510.1/OG0003522.1/OG0003523.1/OG0003529.1/OG0003539.1/OG0003547.1/OG0003558.1/OG0003566.1/OG0003569.1/OG0003647.1/OG0003726.2/OG0003726.1/OG0003738.1/OG0003750.1/OG0003793.1/OG0003804.1/OG0003826.1/OG0003849.1/OG0003855.1/OG0003973.1/OG0003986.1/OG0004024.1/OG0004038.1/OG0004056.1/OG0004087.1/OG0004105.1/OG0004129.1/OG0004147.1/OG0004281.1/OG0004283.1/OG0004292.1/OG0004310.1/OG0004315.1/OG0004332.1/OG0004345.1/OG0004389.1/OG0004391.1/OG0004425.1/OG0004439.1/OG0004460.1/OG0004479.1/OG0004630.1/OG0004632.1/OG0004678.1/OG0004720.1/OG0004726.1/OG0004768.1/OG0004785.1/OG0004791.1/OG0004909.1/OG0004948.1/OG0004952.1/OG0005065.1/OG0005154.1/OG0005170.1/OG0005322.1/OG0005507.1/OG0005539.1/OG0005709.1/OG0005713.1/OG0005769.1/OG0006146.1/OG0006256.1/OG0006307.1/OG0006315.1/OG0006320.1/OG0006340.1/OG0006751.1/OG0006754.1/OG0006819.1/OG0006828.1/OG0006889.1/OG0006915.1/OG0006924.1/OG0007644.1/OG0007748.1/OG0007787.1/OG0008508.1</t>
  </si>
  <si>
    <t>OG0000493.2/OG0000493.3/OG0000493.1/OG0001000.1/OG0001000.2/OG0001373.1/OG0001398.1/OG0002011.1/OG0002011.2/OG0002088.2/OG0002088.1/OG0002088.3/OG0002628.2/OG0002628.1/OG0002658.1/OG0002817.2/OG0002817.1/OG0002830.1/OG0002905.1/OG0002922.1/OG0003229.1/OG0003429.1/OG0003454.1/OG0003960.1/OG0004132.1/OG0004161.1/OG0004285.1/OG0004638.1/OG0005876.1/OG0006225.1/OG0011919.1</t>
  </si>
  <si>
    <t>OG0000939.1/OG0000939.2/OG0001662.2/OG0001662.1/OG0001790.2/OG0001790.1/OG0002073.1/OG0002073.2/OG0002145.1/OG0002168.1/OG0002257.2/OG0002257.1/OG0002444.1/OG0003294.1/OG0003294.2/OG0003300.1/OG0003335.1/OG0003578.1/OG0004214.1/OG0005060.1/OG0005113.1/OG0005143.1/OG0005366.1/OG0006036.1/OG0006192.1/OG0006270.1/OG0006396.1/OG0006482.1/OG0006654.1/OG0006708.1/OG0007357.1/OG0007639.1/OG0007747.1/OG0008491.1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</si>
  <si>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0000356.4/OG0000356.1/OG0000356.2/OG0000356.3/OG0001170.2/OG0001170.1/OG0001271.2/OG0001271.1/OG0003558.1</t>
  </si>
  <si>
    <t>OG0000020.1/OG0000020.2/OG0000020.9/OG0000020.3/OG0000020.13/OG0000020.6/OG0000020.5/OG0000020.4/OG0000020.11/OG0000020.10/OG0000020.8/OG0000020.7/OG0000020.12/OG0000044.13/OG0000044.11/OG0000044.6/OG0000044.14/OG0000044.8/OG0000044.12/OG0000044.10/OG0000044.7/OG0000044.4/OG0000044.5/OG0000044.9/OG0000044.1/OG0000044.3/OG0000044.2/OG0000083.8/OG0000083.1/OG0000083.3/OG0000083.5/OG0000083.6/OG0000083.4/OG0000083.2/OG0000083.7/OG0000103.5/OG0000103.8/OG0000103.7/OG0000103.2/OG0000103.6/OG0000103.1/OG0000103.9/OG0000103.3/OG0000103.4/OG0000120.3/OG0000120.4/OG0000120.1/OG0000120.5/OG0000120.2/OG0000142.2/OG0000142.1/OG0000142.3/OG0000144.8/OG0000144.6/OG0000144.1/OG0000144.7/OG0000144.5/OG0000144.4/OG0000144.3/OG0000144.2/OG0000168.1/OG0000168.4/OG0000168.2/OG0000168.3/OG0000168.5/OG0000242.3/OG0000242.5/OG0000242.2/OG0000242.4/OG0000242.1/OG0000247.4/OG0000247.5/OG0000247.1/OG0000247.3/OG0000247.2/OG0000318.4/OG0000318.2/OG0000318.1/OG0000318.3/OG0000331.1/OG0000331.3/OG0000331.2/OG0000331.4/OG0000356.4/OG0000356.1/OG0000356.2/OG0000356.3/OG0000376.3/OG0000376.4/OG0000376.2/OG0000376.1/OG0000485.1/OG0000485.3/OG0000485.2/OG0000525.3/OG0000525.1/OG0000525.2/OG0000526.3/OG0000526.2/OG0000526.1/OG0000561.2/OG0000561.3/OG0000561.1/OG0000571.3/OG0000571.1/OG0000571.2/OG0000712.1/OG0000712.2/OG0000764.1/OG0000764.2/OG0000764.3/OG0000992.1/OG0000992.2/OG0001087.1/OG0001087.2/OG0001170.2/OG0001170.1/OG0001173.2/OG0001173.1/OG0001271.2/OG0001271.1/OG0001512.1/OG0001512.2/OG0001714.2/OG0001714.1/OG0001768.1/OG0001981.2/OG0001981.1/OG0002277.2/OG0002277.1/OG0002443.2/OG0002443.1/OG0002463.1/OG0002477.1/OG0002572.1/OG0002601.1/OG0002754.1/OG0002806.1/OG0002806.2/OG0002926.1/OG0003055.1/OG0003096.1/OG0003121.1/OG0003253.2/OG0003253.1/OG0003262.1/OG0003491.1/OG0003492.1/OG0003558.1/OG0003569.1/OG0003647.1/OG0003986.1/OG0004105.1/OG0004310.1/OG0004425.1/OG0004909.1/OG0004948.1/OG0005170.1/OG0006146.1</t>
  </si>
  <si>
    <t>OG0005060.1/OG0005143.1/OG0005366.1/OG0006192.1/OG0006708.1/OG0007747.1</t>
  </si>
  <si>
    <t>OG0000120.3/OG0000120.4/OG0000120.1/OG0000120.5/OG0000120.2/OG0000256.4/OG0000256.5/OG0000256.3/OG0000256.1/OG0000256.2/OG0000356.4/OG0000356.1/OG0000356.2/OG0000356.3/OG0000429.3/OG0000429.2/OG0000429.1/OG0000525.3/OG0000525.1/OG0000525.2/OG0000567.1/OG0000567.3/OG0000567.2/OG0000590.2/OG0000590.1/OG0000590.3/OG0001639.1/OG0001639.2/OG0002237.1/OG0002409.1/OG0003726.2/OG0003726.1</t>
  </si>
  <si>
    <t>OG0004970.1</t>
  </si>
  <si>
    <t>OG0001271.2/OG0001271.1/OG0003131.1</t>
  </si>
  <si>
    <t>OG0000477.2/OG0000477.3/OG0000477.4/OG0000477.1</t>
  </si>
  <si>
    <t>OG0000089.4/OG0000089.8/OG0000089.5/OG0000089.2/OG0000089.6/OG0000089.3/OG0000089.7/OG0000089.1/OG0000385.3/OG0000385.1/OG0000385.2/OG0000454.1/OG0000454.2/OG0000477.2/OG0000477.3/OG0000477.4/OG0000477.1/OG0001855.1/OG0001855.2/OG0004538.1/OG0005347.1</t>
  </si>
  <si>
    <t>OG0000219.5/OG0000219.1/OG0000219.4/OG0000219.3/OG0000219.2</t>
  </si>
  <si>
    <t>OG0000493.2/OG0000493.3/OG0000493.1/OG0001000.1/OG0001000.2/OG0001398.1/OG0001573.1/OG0002011.1/OG0002011.2/OG0002088.2/OG0002088.1/OG0002088.3/OG0002628.2/OG0002628.1/OG0002658.1/OG0002817.2/OG0002817.1/OG0002830.1/OG0002905.1/OG0002922.1/OG0003229.1/OG0003429.1/OG0004132.1/OG0004161.1/OG0004302.1/OG0004638.1/OG0005560.1/OG0005596.1/OG0005810.1/OG0006389.1/OG0006746.1/OG0006746.2/OG0006883.1/OG0007344.1/OG0007366.1/OG0007382.1/OG0011919.1</t>
  </si>
  <si>
    <t>OG0000198.3/OG0000198.5/OG0000198.4/OG0000198.2/OG0000198.1/OG0000939.1/OG0000939.2/OG0001662.2/OG0001662.1/OG0002073.1/OG0002073.2/OG0002145.1/OG0002168.1/OG0002257.2/OG0002257.1/OG0002633.1/OG0003294.1/OG0003294.2/OG0003300.1/OG0003335.1/OG0003578.1/OG0003735.1/OG0004214.1/OG0005113.1/OG0005143.1/OG0005242.1/OG0005500.1/OG0005895.1/OG0006022.1/OG0006036.1/OG0006064.1/OG0006270.1/OG0006396.1/OG0006482.1/OG0006639.1/OG0006654.1/OG0006855.1/OG0006957.1/OG0007357.1/OG0007639.1/OG0007689.1/OG0008491.1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</si>
  <si>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0000074.1/OG0000074.8/OG0000074.3/OG0000074.2/OG0000074.6/OG0000074.5/OG0000074.7/OG0000074.4/OG0000083.8/OG0000083.1/OG0000083.3/OG0000083.5/OG0000083.6/OG0000083.4/OG0000083.2/OG0000083.7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0000144.8/OG0000144.6/OG0000144.1/OG0000144.7/OG0000144.5/OG0000144.4/OG0000144.3/OG0000144.2/OG0000168.1/OG0000168.4/OG0000168.2/OG0000168.3/OG0000168.5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0000247.4/OG0000247.5/OG0000247.1/OG0000247.3/OG0000247.2/OG0000256.4/OG0000256.5/OG0000256.3/OG0000256.1/OG0000256.2/OG0000265.3/OG0000265.1/OG0000265.2/OG0000265.4/OG0000265.5/OG0000269.4/OG0000269.2/OG0000269.3/OG0000269.1/OG0000271.2/OG0000271.1/OG0000271.4/OG0000271.3/OG0000273.1/OG0000273.5/OG0000273.4/OG0000273.2/OG0000273.3/OG0000276.4/OG0000276.1/OG0000276.2/OG0000276.3/OG0000280.1/OG0000280.2/OG0000280.4/OG0000280.3/OG0000283.4/OG0000283.3/OG0000283.1/OG0000283.2/OG0000299.2/OG0000299.4/OG0000299.3/OG0000299.1/OG0000300.2/OG0000300.3/OG0000300.1/OG0000311.2/OG0000311.3/OG0000311.1/OG0000311.4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0000368.2/OG0000368.3/OG0000368.1/OG0000374.1/OG0000374.2/OG0000374.4/OG0000374.3/OG0000375.4/OG0000375.3/OG0000375.2/OG0000375.1/OG0000391.4/OG0000391.3/OG0000391.1/OG0000391.2/OG0000395.1/OG0000395.2/OG0000395.3/OG0000403.2/OG0000403.1/OG0000404.1/OG0000404.2/OG0000404.3/OG0000404.4/OG0000412.2/OG0000412.1/OG0000412.3/OG0000420.3/OG0000420.2/OG0000420.1/OG0000429.3/OG0000429.2/OG0000429.1/OG0000435.3/OG0000435.2/OG0000435.1/OG0000447.3/OG0000447.2/OG0000447.1/OG0000449.3/OG0000449.1/OG0000449.2/OG0000467.4/OG0000467.3/OG0000467.2/OG0000467.1/OG0000478.2/OG0000478.1/OG0000478.3/OG0000485.1/OG0000485.3/OG0000485.2/OG0000501.1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0000617.1/OG0000617.2/OG0000617.3/OG0000635.1/OG0000635.2/OG0000636.3/OG0000636.1/OG0000636.2/OG0000704.2/OG0000704.1/OG0000704.3/OG0000711.3/OG0000711.1/OG0000711.2/OG0000756.1/OG0000764.1/OG0000764.2/OG0000764.3/OG0000772.1/OG0000772.2/OG0000827.1/OG0000827.2/OG0000840.1/OG0000840.2/OG0000886.1/OG0000886.3/OG0000886.2/OG0000893.1/OG0000893.2/OG0000917.2/OG0000917.1/OG0000918.2/OG0000918.3/OG0000918.1/OG0000921.3/OG0000921.1/OG0000921.2/OG0000935.2/OG0000935.1/OG0000950.2/OG0000950.1/OG0000966.2/OG0000966.1/OG0000976.1/OG0000976.2/OG0001001.1/OG0001001.2/OG0001003.1/OG0001003.2/OG0001021.1/OG0001026.1/OG0001026.2/OG0001045.2/OG0001045.1/OG0001084.2/OG0001084.1/OG0001089.2/OG0001089.1/OG0001120.2/OG0001120.1/OG0001128.1/OG0001128.2/OG0001157.2/OG0001157.1/OG0001167.1/OG0001167.2/OG0001170.2/OG0001170.1/OG0001200.2/OG0001200.1/OG0001241.1/OG0001241.2/OG0001259.2/OG0001259.1/OG0001271.2/OG0001271.1/OG0001274.1/OG0001274.2/OG0001275.2/OG0001275.1/OG0001278.2/OG0001278.1/OG0001342.2/OG0001342.1/OG0001348.2/OG0001348.1/OG0001349.1/OG0001365.2/OG0001365.1/OG0001368.2/OG0001368.1/OG0001395.2/OG0001395.1/OG0001420.1/OG0001422.1/OG0001422.2/OG0001438.2/OG0001438.1/OG0001450.1/OG0001450.2/OG0001466.2/OG0001466.1/OG0001505.2/OG0001505.1/OG0001512.1/OG0001512.2/OG0001523.1/OG0001523.2/OG0001559.2/OG0001559.1/OG0001567.1/OG0001620.1/OG0001630.1/OG0001630.2/OG0001631.2/OG0001631.1/OG0001639.1/OG0001639.2/OG0001661.1/OG0001661.2/OG0001679.1/OG0001709.1/OG0001709.2/OG0001714.2/OG0001714.1/OG0001765.1/OG0001768.1/OG0001769.2/OG0001769.1/OG0001772.2/OG0001772.1/OG0001774.1/OG0001774.2/OG0001780.1/OG0001780.2/OG0001783.1/OG0001794.1/OG0001794.2/OG0001900.1/OG0001938.2/OG0001938.1/OG0001970.1/OG0001970.2/OG0001972.1/OG0001972.2/OG0001981.2/OG0001981.1/OG0001998.1/OG0002003.2/OG0002003.1/OG0002009.1/OG0002009.2/OG0002014.1/OG0002023.1/OG0002027.1/OG0002027.2/OG0002039.1/OG0002056.1/OG0002067.1/OG0002076.1/OG0002076.2/OG0002107.2/OG0002107.1/OG0002134.1/OG0002142.1/OG0002142.2/OG0002149.2/OG0002149.1/OG0002174.1/OG0002178.1/OG0002178.2/OG0002179.1/OG0002237.1/OG0002258.1/OG0002276.1/OG0002277.2/OG0002277.1/OG0002343.1/OG0002343.2/OG0002360.1/OG0002360.2/OG0002361.2/OG0002361.1/OG0002381.2/OG0002381.1/OG0002403.2/OG0002403.1/OG0002409.1/OG0002463.1/OG0002464.1/OG0002464.2/OG0002466.1/OG0002475.1/OG0002477.1/OG0002487.1/OG0002492.1/OG0002515.1/OG0002518.1/OG0002553.1/OG0002572.1/OG0002601.1/OG0002607.1/OG0002623.2/OG0002623.1/OG0002636.1/OG0002650.1/OG0002650.2/OG0002723.2/OG0002723.1/OG0002730.1/OG0002746.1/OG0002754.1/OG0002774.2/OG0002774.1/OG0002778.2/OG0002778.1/OG0002801.1/OG0002807.1/OG0002885.1/OG0002917.1/OG0002947.2/OG0002947.1/OG0003026.1/OG0003043.1/OG0003066.1/OG0003072.1/OG0003084.1/OG0003090.1/OG0003107.1/OG0003132.1/OG0003145.1/OG0003152.1/OG0003212.1/OG0003221.1/OG0003243.1/OG0003252.1/OG0003262.1/OG0003264.1/OG0003276.1/OG0003280.1/OG0003292.1/OG0003423.1/OG0003448.1/OG0003452.1/OG0003461.1/OG0003469.1/OG0003481.1/OG0003492.1/OG0003510.1/OG0003522.1/OG0003523.1/OG0003529.1/OG0003539.1/OG0003547.1/OG0003566.1/OG0003569.1/OG0003580.1/OG0003594.1/OG0003647.1/OG0003707.1/OG0003726.2/OG0003726.1/OG0003738.1/OG0003750.1/OG0003769.1/OG0003793.1/OG0003804.1/OG0003819.1/OG0003822.1/OG0003826.1/OG0003849.1/OG0003856.1/OG0003973.1/OG0003997.1/OG0004024.1/OG0004028.1/OG0004038.1/OG0004057.1/OG0004066.1/OG0004083.1/OG0004087.1/OG0004129.1/OG0004146.1/OG0004147.1/OG0004149.1/OG0004281.1/OG0004283.1/OG0004309.1/OG0004315.1/OG0004332.1/OG0004345.1/OG0004389.1/OG0004391.1/OG0004424.1/OG0004425.1/OG0004439.1/OG0004455.1/OG0004469.1/OG0004471.1/OG0004630.1/OG0004632.1/OG0004636.1/OG0004693.1/OG0004720.1/OG0004726.1/OG0004768.1/OG0004785.1/OG0004948.1/OG0004949.1/OG0004952.1/OG0005010.1/OG0005065.1/OG0005111.1/OG0005154.1/OG0005322.1/OG0005413.1/OG0005432.1/OG0005446.1/OG0005485.1/OG0005491.1/OG0005507.1/OG0005519.1/OG0005709.1/OG0005713.1/OG0005811.1/OG0005867.1/OG0005966.1/OG0006012.1/OG0006248.1/OG0006256.1/OG0006307.1/OG0006309.1/OG0006320.1/OG0006329.1/OG0006394.1/OG0006413.1/OG0006751.1/OG0006819.1/OG0006828.1/OG0006889.1/OG0006915.1/OG0006924.1/OG0007373.1/OG0007748.1/OG0007787.1/OG0008508.1/OG0009051.1</t>
  </si>
  <si>
    <t>OG0000241.5/OG0000241.3/OG0000241.2/OG0000241.1/OG0000241.4</t>
  </si>
  <si>
    <t>OG0000103.5/OG0000103.8/OG0000103.7/OG0000103.2/OG0000103.6/OG0000103.1/OG0000103.9/OG0000103.3/OG0000103.4/OG0000130.5/OG0000130.4/OG0000130.7/OG0000130.6/OG0000130.3/OG0000130.2/OG0000130.1/OG0000868.2/OG0000868.1/OG0000868.3/OG0000969.1/OG0000969.2/OG0002265.1/OG0002265.2</t>
  </si>
  <si>
    <t>OG0008191.1</t>
  </si>
  <si>
    <t>OG0001562.1/OG0001562.2/OG0002624.1/OG0002921.1/OG0007093.1</t>
  </si>
  <si>
    <t>OG0003097.1/OG0007093.1</t>
  </si>
  <si>
    <t>OG0004048.1/OG0006146.1</t>
  </si>
  <si>
    <t>OG0001420.1/OG0001682.1/OG0001682.2/OG0003268.1</t>
  </si>
  <si>
    <t>OG0001420.1/OG0001682.1/OG0001682.2</t>
  </si>
  <si>
    <t>OG0003268.1</t>
  </si>
  <si>
    <t>OG0000945.1/OG0000945.2/OG0002075.2/OG0002075.1/OG0002267.1/OG0002384.1</t>
  </si>
  <si>
    <t>OG0002267.1</t>
  </si>
  <si>
    <t>OG0001900.1</t>
  </si>
  <si>
    <t>OG0000036.7/OG0000036.3/OG0000036.12/OG0000036.6/OG0000036.11/OG0000036.5/OG0000036.10/OG0000036.8/OG0000036.1/OG0000036.9/OG0000036.4/OG0000036.2/OG0000271.2/OG0000271.1/OG0000271.4/OG0000271.3/OG0000416.1/OG0000416.4/OG0000416.2/OG0000416.3/OG0000501.1/OG0000952.2/OG0000952.1/OG0002351.1/OG0005111.1</t>
  </si>
  <si>
    <t>OG0000050.7/OG0000050.8/OG0000050.1/OG0000050.6/OG0000050.10/OG0000050.5/OG0000050.11/OG0000050.9/OG0000050.3/OG0000050.2/OG0000050.4/OG0000356.4/OG0000356.1/OG0000356.2/OG0000356.3/OG0002409.1/OG0009051.1</t>
  </si>
  <si>
    <t>OG0000947.1/OG0000947.2/OG0001262.2/OG0001262.1/OG0001772.2/OG0001772.1/OG0003137.1/OG0005116.1</t>
  </si>
  <si>
    <t>OG0000581.1/OG0000581.2/OG0002306.2/OG0002306.1/OG0007366.1</t>
  </si>
  <si>
    <t>OG0000120.3/OG0000120.4/OG0000120.1/OG0000120.5/OG0000120.2/OG0000344.3/OG0000344.1/OG0000344.4/OG0000344.2/OG0000356.4/OG0000356.1/OG0000356.2/OG0000356.3/OG0000375.4/OG0000375.3/OG0000375.2/OG0000375.1/OG0000608.1/OG0000608.2/OG0000741.2/OG0000741.1/OG0000741.3/OG0000918.2/OG0000918.3/OG0000918.1/OG0000947.1/OG0000947.2/OG0000994.2/OG0000994.1/OG0001055.1/OG0001055.2/OG0001271.2/OG0001271.1/OG0001768.1/OG0004389.1/OG0004467.1/OG0004628.1/OG0004718.1/OG0005090.1/OG0005144.1/OG0005485.1</t>
  </si>
  <si>
    <t>OG0000074.1/OG0000074.8/OG0000074.3/OG0000074.2/OG0000074.6/OG0000074.5/OG0000074.7/OG0000074.4/OG0000318.4/OG0000318.2/OG0000318.1/OG0000318.3/OG0000890.3/OG0000890.2/OG0000890.1/OG0001173.2/OG0001173.1/OG0002443.2/OG0002443.1/OG0003718.1/OG0004408.1/OG0004433.1/OG0005238.1/OG0005413.1/OG0005466.1/OG0006846.1/OG0008551.1</t>
  </si>
  <si>
    <t>OG0006064.1/OG0006813.1/OG0008019.1</t>
  </si>
  <si>
    <t>OG0007144.1/OG0007344.1</t>
  </si>
  <si>
    <t>OG0000202.5/OG0000202.4/OG0000202.1/OG0000202.6/OG0000202.2/OG0000202.3/OG0001618.1/OG0001618.2/OG0003756.1/OG0005396.1</t>
  </si>
  <si>
    <t>OG0000202.5/OG0000202.4/OG0000202.1/OG0000202.6/OG0000202.2/OG0000202.3/OG0003756.1/OG0005396.1</t>
  </si>
  <si>
    <t>OG0000200.4/OG0000200.5/OG0000200.2/OG0000200.6/OG0000200.3/OG0000200.1/OG0000420.3/OG0000420.2/OG0000420.1/OG0000582.3/OG0000582.1/OG0000582.2/OG0004281.1/OG0006933.1</t>
  </si>
  <si>
    <t>OG0002186.1/OG0002658.1</t>
  </si>
  <si>
    <t>OG0000050.7/OG0000050.8/OG0000050.1/OG0000050.6/OG0000050.10/OG0000050.5/OG0000050.11/OG0000050.9/OG0000050.3/OG0000050.2/OG0000050.4/OG0000172.3/OG0000172.4/OG0000172.2/OG0000172.1/OG0000391.4/OG0000391.3/OG0000391.1/OG0000391.2/OG0000525.3/OG0000525.1/OG0000525.2/OG0001026.1/OG0001026.2/OG0001029.2/OG0001029.1/OG0001170.2/OG0001170.1/OG0001271.2/OG0001271.1/OG0001450.1/OG0001450.2/OG0001467.2/OG0001467.1/OG0001559.2/OG0001559.1/OG0002487.1/OG0003558.1/OG0003997.1/OG0005007.1/OG0005819.1/OG0006320.1/OG0006329.1</t>
  </si>
  <si>
    <t>OG0001311.1/OG0001311.2/OG0002032.1/OG0002032.2/OG0002073.1/OG0002073.2/OG0002633.1/OG0003335.1/OG0005143.1/OG0006036.1/OG0006270.1/OG0006396.1/OG0006762.1/OG0006786.1/OG0007350.1/OG0007639.1/OG0010621.1</t>
  </si>
  <si>
    <t>OG0001398.1/OG0002186.1/OG0002658.1/OG0002830.1/OG0002905.1/OG0003447.1/OG0003454.1/OG0003671.1/OG0004031.1/OG0005706.1/OG0005934.1/OG0006389.1/OG0006746.1/OG0006746.2/OG0007388.1/OG0010076.1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</si>
  <si>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0000107.5/OG0000107.3/OG0000107.7/OG0000107.4/OG0000107.1/OG0000107.2/OG0000107.8/OG0000107.6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0000247.4/OG0000247.5/OG0000247.1/OG0000247.3/OG0000247.2/OG0000267.4/OG0000267.1/OG0000267.2/OG0000267.5/OG0000267.3/OG0000283.4/OG0000283.3/OG0000283.1/OG0000283.2/OG0000311.2/OG0000311.3/OG0000311.1/OG0000311.4/OG0000331.1/OG0000331.3/OG0000331.2/OG0000331.4/OG0000334.3/OG0000334.1/OG0000334.4/OG0000334.2/OG0000356.4/OG0000356.1/OG0000356.2/OG0000356.3/OG0000396.4/OG0000396.3/OG0000396.1/OG0000396.2/OG0000447.3/OG0000447.2/OG0000447.1/OG0000467.4/OG0000467.3/OG0000467.2/OG0000467.1/OG0000485.1/OG0000485.3/OG0000485.2/OG0000521.2/OG0000521.1/OG0000521.3/OG0000525.3/OG0000525.1/OG0000525.2/OG0000549.2/OG0000549.1/OG0000561.2/OG0000561.3/OG0000561.1/OG0000571.3/OG0000571.1/OG0000571.2/OG0000582.3/OG0000582.1/OG0000582.2/OG0000590.2/OG0000590.1/OG0000590.3/OG0000619.1/OG0000619.3/OG0000619.2/OG0000635.1/OG0000635.2/OG0000671.3/OG0000671.1/OG0000671.2/OG0000696.1/OG0000696.2/OG0000696.3/OG0000711.3/OG0000711.1/OG0000711.2/OG0000741.2/OG0000741.1/OG0000741.3/OG0000772.1/OG0000772.2/OG0000785.1/OG0000785.2/OG0000827.1/OG0000827.2/OG0000893.1/OG0000893.2/OG0000935.2/OG0000935.1/OG0001029.2/OG0001029.1/OG0001033.2/OG0001033.1/OG0001045.2/OG0001045.1/OG0001081.2/OG0001081.1/OG0001090.1/OG0001090.2/OG0001155.2/OG0001155.1/OG0001157.2/OG0001157.1/OG0001162.1/OG0001162.2/OG0001167.1/OG0001167.2/OG0001169.2/OG0001169.1/OG0001170.2/OG0001170.1/OG0001259.2/OG0001259.1/OG0001271.2/OG0001271.1/OG0001342.2/OG0001342.1/OG0001349.1/OG0001395.2/OG0001395.1/OG0001401.3/OG0001401.2/OG0001401.1/OG0001420.1/OG0001512.1/OG0001512.2/OG0001543.2/OG0001543.1/OG0001567.1/OG0001578.2/OG0001578.1/OG0001631.2/OG0001631.1/OG0001639.1/OG0001639.2/OG0001640.1/OG0001640.2/OG0001680.1/OG0001680.2/OG0001714.2/OG0001714.1/OG0001765.1/OG0001768.1/OG0001774.1/OG0001774.2/OG0001782.1/OG0001782.2/OG0001963.1/OG0001963.2/OG0002056.1/OG0002079.1/OG0002142.1/OG0002142.2/OG0002154.1/OG0002154.2/OG0002236.1/OG0002236.2/OG0002343.1/OG0002343.2/OG0002348.1/OG0002360.1/OG0002360.2/OG0002381.2/OG0002381.1/OG0002463.1/OG0002477.1/OG0002503.1/OG0002515.1/OG0002605.1/OG0002605.2/OG0002607.1/OG0002642.1/OG0002642.2/OG0002754.1/OG0002774.2/OG0002774.1/OG0002806.1/OG0002806.2/OG0002812.1/OG0002825.2/OG0002825.1/OG0002873.1/OG0002873.2/OG0002885.1/OG0002926.1/OG0002947.2/OG0002947.1/OG0002969.1/OG0003046.1/OG0003054.1/OG0003058.1/OG0003068.1/OG0003116.1/OG0003133.1/OG0003219.1/OG0003243.1/OG0003253.2/OG0003253.1/OG0003262.1/OG0003266.2/OG0003266.1/OG0003276.1/OG0003318.1/OG0003456.1/OG0003481.1/OG0003529.1/OG0003558.1/OG0003569.1/OG0003580.1/OG0003726.2/OG0003726.1/OG0003730.1/OG0003752.1/OG0003793.1/OG0003945.1/OG0003973.1/OG0004146.1/OG0004281.1/OG0004292.1/OG0004309.1/OG0004311.1/OG0004370.1/OG0004413.1/OG0004428.1/OG0004439.1/OG0004632.1/OG0004636.1/OG0004815.1/OG0004904.1/OG0004930.1/OG0005078.1/OG0005081.1/OG0005099.1/OG0005396.1/OG0005515.1/OG0005528.1/OG0005580.1/OG0005811.1/OG0006305.1/OG0006394.1/OG0006415.1/OG0006659.1/OG0006678.1/OG0007768.1/OG0008490.1/OG0009945.1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</si>
  <si>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0000549.2/OG0000549.1/OG0001029.2/OG0001029.1/OG0003046.1</t>
  </si>
  <si>
    <t>OG0001398.1/OG0006389.1</t>
  </si>
  <si>
    <t>OG0000311.2/OG0000311.3/OG0000311.1/OG0000311.4/OG0000331.1/OG0000331.3/OG0000331.2/OG0000331.4/OG0000447.3/OG0000447.2/OG0000447.1/OG0000561.2/OG0000561.3/OG0000561.1/OG0000711.3/OG0000711.1/OG0000711.2/OG0001167.1/OG0001167.2/OG0001349.1/OG0001714.2/OG0001714.1/OG0001765.1/OG0001768.1/OG0001774.1/OG0001774.2/OG0002056.1/OG0002343.1/OG0002343.2/OG0002463.1/OG0002885.1/OG0003793.1/OG0005811.1/OG0006394.1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</si>
  <si>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0000066.8/OG0000066.7/OG0000066.5/OG0000066.6/OG0000066.3/OG0000066.4/OG0000066.1/OG0000066.2/OG0000144.8/OG0000144.6/OG0000144.1/OG0000144.7/OG0000144.5/OG0000144.4/OG0000144.3/OG0000144.2/OG0000582.3/OG0000582.1/OG0000582.2/OG0000893.1/OG0000893.2/OG0001029.2/OG0001029.1/OG0001170.2/OG0001170.1/OG0001271.2/OG0001271.1/OG0001342.2/OG0001342.1/OG0001639.1/OG0001639.2/OG0003054.1/OG0003752.1/OG0005580.1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</si>
  <si>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0000893.1/OG0000893.2/OG0001029.2/OG0001029.1/OG0001170.2/OG0001170.1/OG0001271.2/OG0001271.1/OG0001342.2/OG0001342.1/OG0001639.1/OG0001639.2</t>
  </si>
  <si>
    <t>OG0000046.8/OG0000046.2/OG0000046.5/OG0000046.6/OG0000046.4/OG0000046.11/OG0000046.1/OG0000046.7/OG0000046.9/OG0000046.3/OG0000046.10/OG0000144.8/OG0000144.6/OG0000144.1/OG0000144.7/OG0000144.5/OG0000144.4/OG0000144.3/OG0000144.2/OG0000582.3/OG0000582.1/OG0000582.2/OG0000893.1/OG0000893.2/OG0001170.2/OG0001170.1/OG0001271.2/OG0001271.1/OG0001342.2/OG0001342.1/OG0003054.1/OG0003752.1/OG0005580.1</t>
  </si>
  <si>
    <t>OG0000046.8/OG0000046.2/OG0000046.5/OG0000046.6/OG0000046.4/OG0000046.11/OG0000046.1/OG0000046.7/OG0000046.9/OG0000046.3/OG0000046.10/OG0000144.8/OG0000144.6/OG0000144.1/OG0000144.7/OG0000144.5/OG0000144.4/OG0000144.3/OG0000144.2/OG0000215.4/OG0000215.5/OG0000215.3/OG0000215.1/OG0000215.2/OG0000571.3/OG0000571.1/OG0000571.2/OG0001170.2/OG0001170.1/OG0001271.2/OG0001271.1/OG0003054.1/OG0003752.1/OG0005396.1/OG0007768.1</t>
  </si>
  <si>
    <t>OG0001342.2/OG0001342.1</t>
  </si>
  <si>
    <t>OG0000046.8/OG0000046.2/OG0000046.5/OG0000046.6/OG0000046.4/OG0000046.11/OG0000046.1/OG0000046.7/OG0000046.9/OG0000046.3/OG0000046.10/OG0000215.4/OG0000215.5/OG0000215.3/OG0000215.1/OG0000215.2/OG0005396.1/OG0007768.1</t>
  </si>
  <si>
    <t>OG0000050.7/OG0000050.8/OG0000050.1/OG0000050.6/OG0000050.10/OG0000050.5/OG0000050.11/OG0000050.9/OG0000050.3/OG0000050.2/OG0000050.4/OG0000137.1/OG0000137.6/OG0000137.3/OG0000137.5/OG0000137.2/OG0000137.4/OG0000172.3/OG0000172.4/OG0000172.2/OG0000172.1/OG0000635.1/OG0000635.2/OG0000917.2/OG0000917.1/OG0001004.2/OG0001004.1/OG0001782.1/OG0001782.2/OG0002381.2/OG0002381.1/OG0002607.1/OG0002947.2/OG0002947.1/OG0003152.1/OG0003529.1/OG0003567.1/OG0003726.2/OG0003726.1/OG0004992.1/OG0006413.1/OG0007214.1</t>
  </si>
  <si>
    <t>OG0000198.3/OG0000198.5/OG0000198.4/OG0000198.2/OG0000198.1/OG0000939.1/OG0000939.2/OG0001609.1/OG0001662.2/OG0001662.1/OG0001790.2/OG0001790.1/OG0002073.1/OG0002073.2/OG0002145.1/OG0002168.1/OG0002257.2/OG0002257.1/OG0002401.1/OG0002444.1/OG0002633.1/OG0003294.1/OG0003294.2/OG0003300.1/OG0003335.1/OG0003578.1/OG0003716.1/OG0003735.1/OG0004214.1/OG0005060.1/OG0005113.1/OG0005143.1/OG0005242.1/OG0005366.1/OG0005462.1/OG0005500.1/OG0005534.1/OG0005895.1/OG0006022.1/OG0006036.1/OG0006064.1/OG0006192.1/OG0006270.1/OG0006396.1/OG0006482.1/OG0006639.1/OG0006654.1/OG0006708.1/OG0006735.1/OG0006762.1/OG0006855.1/OG0006957.1/OG0007336.1/OG0007357.1/OG0007639.1/OG0007689.1/OG0007747.1/OG0008491.1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</si>
  <si>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0000025.1/OG0000025.11/OG0000025.9/OG0000025.8/OG0000025.5/OG0000025.12/OG0000025.3/OG0000025.10/OG0000025.14/OG0000025.13/OG0000025.4/OG0000025.6/OG0000025.2/OG0000025.7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0000074.1/OG0000074.8/OG0000074.3/OG0000074.2/OG0000074.6/OG0000074.5/OG0000074.7/OG0000074.4/OG0000083.8/OG0000083.1/OG0000083.3/OG0000083.5/OG0000083.6/OG0000083.4/OG0000083.2/OG0000083.7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0000142.2/OG0000142.1/OG0000142.3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0000242.3/OG0000242.5/OG0000242.2/OG0000242.4/OG0000242.1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0000280.1/OG0000280.2/OG0000280.4/OG0000280.3/OG0000283.4/OG0000283.3/OG0000283.1/OG0000283.2/OG0000298.3/OG0000298.4/OG0000298.5/OG0000298.1/OG0000298.2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0000374.1/OG0000374.2/OG0000374.4/OG0000374.3/OG0000375.4/OG0000375.3/OG0000375.2/OG0000375.1/OG0000376.3/OG0000376.4/OG0000376.2/OG0000376.1/OG0000391.4/OG0000391.3/OG0000391.1/OG0000391.2/OG0000395.1/OG0000395.2/OG0000395.3/OG0000403.2/OG0000403.1/OG0000404.1/OG0000404.2/OG0000404.3/OG0000404.4/OG0000412.2/OG0000412.1/OG0000412.3/OG0000420.3/OG0000420.2/OG0000420.1/OG0000429.3/OG0000429.2/OG0000429.1/OG0000435.3/OG0000435.2/OG0000435.1/OG0000447.3/OG0000447.2/OG0000447.1/OG0000449.3/OG0000449.1/OG0000449.2/OG0000467.4/OG0000467.3/OG0000467.2/OG0000467.1/OG0000474.3/OG0000474.4/OG0000474.2/OG0000474.5/OG0000474.1/OG0000478.2/OG0000478.1/OG0000478.3/OG0000485.1/OG0000485.3/OG0000485.2/OG0000501.1/OG0000521.2/OG0000521.1/OG0000521.3/OG0000525.3/OG0000525.1/OG0000525.2/OG0000526.3/OG0000526.2/OG0000526.1/OG0000538.3/OG0000538.2/OG0000538.4/OG0000538.1/OG0000539.2/OG0000539.1/OG0000539.3/OG0000543.3/OG0000543.2/OG0000543.4/OG0000543.1/OG0000555.1/OG0000555.2/OG0000555.3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0000613.1/OG0000613.3/OG0000613.2/OG0000614.3/OG0000614.2/OG0000614.1/OG0000617.1/OG0000617.2/OG0000617.3/OG0000635.1/OG0000635.2/OG0000636.3/OG0000636.1/OG0000636.2/OG0000704.2/OG0000704.1/OG0000704.3/OG0000711.3/OG0000711.1/OG0000711.2/OG0000712.1/OG0000712.2/OG0000741.2/OG0000741.1/OG0000741.3/OG0000756.1/OG0000764.1/OG0000764.2/OG0000764.3/OG0000772.1/OG0000772.2/OG0000811.2/OG0000811.3/OG0000811.1/OG0000812.1/OG0000812.2/OG0000812.3/OG0000827.1/OG0000827.2/OG0000840.1/OG0000840.2/OG0000886.1/OG0000886.3/OG0000886.2/OG0000893.1/OG0000893.2/OG0000915.1/OG0000915.2/OG0000917.2/OG0000917.1/OG0000918.2/OG0000918.3/OG0000918.1/OG0000921.3/OG0000921.1/OG0000921.2/OG0000933.1/OG0000933.2/OG0000935.2/OG0000935.1/OG0000947.1/OG0000947.2/OG0000950.2/OG0000950.1/OG0000966.2/OG0000966.1/OG0000976.1/OG0000976.2/OG0000992.1/OG0000992.2/OG0000994.2/OG0000994.1/OG0001001.1/OG0001001.2/OG0001003.1/OG0001003.2/OG0001006.1/OG0001006.2/OG0001021.1/OG0001026.1/OG0001026.2/OG0001036.1/OG0001045.2/OG0001045.1/OG0001050.2/OG0001050.1/OG0001055.1/OG0001055.2/OG0001084.2/OG0001084.1/OG0001087.1/OG0001087.2/OG0001089.2/OG0001089.1/OG0001120.2/OG0001120.1/OG0001128.1/OG0001128.2/OG0001157.2/OG0001157.1/OG0001167.1/OG0001167.2/OG0001170.2/OG0001170.1/OG0001173.2/OG0001173.1/OG0001176.1/OG0001176.2/OG0001200.2/OG0001200.1/OG0001225.2/OG0001225.1/OG0001228.1/OG0001241.1/OG0001241.2/OG0001259.2/OG0001259.1/OG0001269.2/OG0001269.1/OG0001271.2/OG0001271.1/OG0001274.1/OG0001274.2/OG0001275.2/OG0001275.1/OG0001278.2/OG0001278.1/OG0001342.2/OG0001342.1/OG0001348.2/OG0001348.1/OG0001349.1/OG0001358.1/OG0001358.2/OG0001365.2/OG0001365.1/OG0001368.2/OG0001368.1/OG0001395.2/OG0001395.1/OG0001420.1/OG0001422.1/OG0001422.2/OG0001438.2/OG0001438.1/OG0001450.1/OG0001450.2/OG0001466.2/OG0001466.1/OG0001504.1/OG0001504.2/OG0001505.2/OG0001505.1/OG0001512.1/OG0001512.2/OG0001520.2/OG0001520.1/OG0001523.1/OG0001523.2/OG0001543.2/OG0001543.1/OG0001559.2/OG0001559.1/OG0001567.1/OG0001620.1/OG0001628.1/OG0001628.2/OG0001630.1/OG0001630.2/OG0001631.2/OG0001631.1/OG0001639.1/OG0001639.2/OG0001661.1/OG0001661.2/OG0001679.1/OG0001692.2/OG0001692.1/OG0001709.1/OG0001709.2/OG0001714.2/OG0001714.1/OG0001719.1/OG0001765.1/OG0001768.1/OG0001769.2/OG0001769.1/OG0001772.2/OG0001772.1/OG0001774.1/OG0001774.2/OG0001780.1/OG0001780.2/OG0001782.1/OG0001782.2/OG0001783.1/OG0001794.1/OG0001794.2/OG0001814.1/OG0001814.2/OG0001900.1/OG0001938.2/OG0001938.1/OG0001970.1/OG0001970.2/OG0001972.1/OG0001972.2/OG0001980.1/OG0001980.2/OG0001981.2/OG0001981.1/OG0001998.1/OG0002003.2/OG0002003.1/OG0002009.1/OG0002009.2/OG0002014.1/OG0002023.1/OG0002027.1/OG0002027.2/OG0002039.1/OG0002056.1/OG0002060.1/OG0002067.1/OG0002076.1/OG0002076.2/OG0002101.1/OG0002101.2/OG0002107.2/OG0002107.1/OG0002134.1/OG0002142.1/OG0002142.2/OG0002146.1/OG0002149.2/OG0002149.1/OG0002156.1/OG0002174.1/OG0002178.1/OG0002178.2/OG0002179.1/OG0002237.1/OG0002258.1/OG0002276.1/OG0002277.2/OG0002277.1/OG0002332.1/OG0002343.1/OG0002343.2/OG0002360.1/OG0002360.2/OG0002361.2/OG0002361.1/OG0002368.2/OG0002368.1/OG0002381.2/OG0002381.1/OG0002392.1/OG0002403.2/OG0002403.1/OG0002409.1/OG0002443.2/OG0002443.1/OG0002463.1/OG0002464.1/OG0002464.2/OG0002466.1/OG0002475.1/OG0002477.1/OG0002481.1/OG0002487.1/OG0002492.1/OG0002515.1/OG0002518.1/OG0002551.1/OG0002551.2/OG0002553.1/OG0002569.1/OG0002572.1/OG0002601.1/OG0002607.1/OG0002623.2/OG0002623.1/OG0002636.1/OG0002650.1/OG0002650.2/OG0002723.2/OG0002723.1/OG0002730.1/OG0002746.1/OG0002754.1/OG0002774.2/OG0002774.1/OG0002778.2/OG0002778.1/OG0002801.1/OG0002806.1/OG0002806.2/OG0002807.1/OG0002812.1/OG0002885.1/OG0002917.1/OG0002920.1/OG0002926.1/OG0002947.2/OG0002947.1/OG0003026.1/OG0003043.1/OG0003055.1/OG0003066.1/OG0003072.1/OG0003084.1/OG0003090.1/OG0003096.1/OG0003107.1/OG0003116.1/OG0003121.1/OG0003131.1/OG0003132.1/OG0003145.1/OG0003152.1/OG0003190.1/OG0003212.1/OG0003217.1/OG0003221.1/OG0003243.1/OG0003252.1/OG0003253.2/OG0003253.1/OG0003262.1/OG0003264.1/OG0003276.1/OG0003280.1/OG0003292.1/OG0003301.2/OG0003301.1/OG0003422.1/OG0003423.1/OG0003448.1/OG0003452.1/OG0003461.1/OG0003469.1/OG0003481.1/OG0003485.1/OG0003491.1/OG0003492.1/OG0003510.1/OG0003522.1/OG0003523.1/OG0003529.1/OG0003539.1/OG0003547.1/OG0003558.1/OG0003566.1/OG0003567.1/OG0003569.1/OG0003580.1/OG0003594.1/OG0003647.1/OG0003707.1/OG0003726.2/OG0003726.1/OG0003738.1/OG0003750.1/OG0003769.1/OG0003793.1/OG0003804.1/OG0003819.1/OG0003822.1/OG0003826.1/OG0003849.1/OG0003855.1/OG0003856.1/OG0003969.1/OG0003973.1/OG0003986.1/OG0003993.1/OG0003997.1/OG0004024.1/OG0004028.1/OG0004038.1/OG0004056.1/OG0004057.1/OG0004066.1/OG0004083.1/OG0004087.1/OG0004105.1/OG0004125.1/OG0004129.1/OG0004139.1/OG0004146.1/OG0004147.1/OG0004149.1/OG0004263.1/OG0004281.1/OG0004283.1/OG0004292.1/OG0004309.1/OG0004310.1/OG0004315.1/OG0004332.1/OG0004345.1/OG0004389.1/OG0004391.1/OG0004424.1/OG0004425.1/OG0004439.1/OG0004455.1/OG0004460.1/OG0004467.1/OG0004469.1/OG0004471.1/OG0004479.1/OG0004602.1/OG0004618.1/OG0004628.1/OG0004630.1/OG0004632.1/OG0004636.1/OG0004678.1/OG0004693.1/OG0004720.1/OG0004726.1/OG0004768.1/OG0004785.1/OG0004791.1/OG0004909.1/OG0004948.1/OG0004949.1/OG0004952.1/OG0005010.1/OG0005065.1/OG0005073.1/OG0005111.1/OG0005144.1/OG0005154.1/OG0005170.1/OG0005322.1/OG0005413.1/OG0005432.1/OG0005446.1/OG0005485.1/OG0005491.1/OG0005507.1/OG0005519.1/OG0005539.1/OG0005648.1/OG0005709.1/OG0005713.1/OG0005769.1/OG0005811.1/OG0005867.1/OG0005966.1/OG0006012.1/OG0006146.1/OG0006248.1/OG0006256.1/OG0006307.1/OG0006309.1/OG0006315.1/OG0006320.1/OG0006329.1/OG0006340.1/OG0006394.1/OG0006413.1/OG0006751.1/OG0006754.1/OG0006819.1/OG0006828.1/OG0006889.1/OG0006912.1/OG0006915.1/OG0006924.1/OG0007349.1/OG0007373.1/OG0007607.1/OG0007644.1/OG0007748.1/OG0007787.1/OG0008508.1/OG0009051.1</t>
  </si>
  <si>
    <t>OG0000493.2/OG0000493.3/OG0000493.1/OG0001000.1/OG0001000.2/OG0001373.1/OG0001398.1/OG0001573.1/OG0002011.1/OG0002011.2/OG0002088.2/OG0002088.1/OG0002088.3/OG0002186.1/OG0002628.2/OG0002628.1/OG0002658.1/OG0002676.1/OG0002817.2/OG0002817.1/OG0002830.1/OG0002905.1/OG0002922.1/OG0003229.1/OG0003429.1/OG0003454.1/OG0003471.1/OG0003960.1/OG0004132.1/OG0004161.1/OG0004285.1/OG0004302.1/OG0004638.1/OG0005560.1/OG0005596.1/OG0005810.1/OG0005876.1/OG0006225.1/OG0006389.1/OG0006746.1/OG0006746.2/OG0006883.1/OG0007344.1/OG0007366.1/OG0007382.1/OG0011919.1</t>
  </si>
  <si>
    <t>OG0000356.4/OG0000356.1/OG0000356.2/OG0000356.3/OG0000367.2/OG0000367.1/OG0000367.3/OG0000367.4/OG0000435.3/OG0000435.2/OG0000435.1/OG0000467.4/OG0000467.3/OG0000467.2/OG0000467.1/OG0002492.1/OG0002746.1/OG0003856.1/OG0004028.1/OG0004693.1/OG0005111.1/OG0005483.1</t>
  </si>
  <si>
    <t>OG0002746.1/OG0005111.1</t>
  </si>
  <si>
    <t>OG0001559.2/OG0001559.1/OG0002746.1/OG0005111.1</t>
  </si>
  <si>
    <t>OG0003558.1</t>
  </si>
  <si>
    <t>OG0000202.5/OG0000202.4/OG0000202.1/OG0000202.6/OG0000202.2/OG0000202.3</t>
  </si>
  <si>
    <t>OG0000815.1/OG0000815.2/OG0001697.2/OG0001697.1/OG0001783.1/OG0002923.1/OG0003691.1/OG0003993.1/OG0004273.1/OG0004397.1/OG0005465.1/OG0005839.1/OG0006395.1/OG0006422.1/OG0007223.1</t>
  </si>
  <si>
    <t>OG0001362.2/OG0001362.1/OG0006475.1/OG0007234.1/OG0007357.1/OG0007790.1</t>
  </si>
  <si>
    <t>OG0001573.1/OG0002813.1/OG0005562.1</t>
  </si>
  <si>
    <t>OG0000815.1/OG0000815.2/OG0001783.1/OG0002923.1/OG0003691.1/OG0003993.1/OG0004273.1/OG0004397.1/OG0005465.1/OG0005839.1/OG0006422.1/OG0007223.1</t>
  </si>
  <si>
    <t>OG0001573.1/OG0005562.1</t>
  </si>
  <si>
    <t>OG0007223.1</t>
  </si>
  <si>
    <t>OG0000050.7/OG0000050.8/OG0000050.1/OG0000050.6/OG0000050.10/OG0000050.5/OG0000050.11/OG0000050.9/OG0000050.3/OG0000050.2/OG0000050.4/OG0000356.4/OG0000356.1/OG0000356.2/OG0000356.3/OG0000412.2/OG0000412.1/OG0000412.3/OG0000525.3/OG0000525.1/OG0000525.2/OG0000567.1/OG0000567.3/OG0000567.2/OG0001981.2/OG0001981.1/OG0002142.1/OG0002142.2/OG0002381.2/OG0002381.1/OG0002812.1/OG0002885.1/OG0003084.1</t>
  </si>
  <si>
    <t>OG0000412.2/OG0000412.1/OG0000412.3/OG0000525.3/OG0000525.1/OG0000525.2/OG0002812.1</t>
  </si>
  <si>
    <t>OG0000050.7/OG0000050.8/OG0000050.1/OG0000050.6/OG0000050.10/OG0000050.5/OG0000050.11/OG0000050.9/OG0000050.3/OG0000050.2/OG0000050.4/OG0000567.1/OG0000567.3/OG0000567.2/OG0003084.1</t>
  </si>
  <si>
    <t>OG0003056.2/OG0003056.1/OG0004961.1</t>
  </si>
  <si>
    <t>OG0001050.2/OG0001050.1</t>
  </si>
  <si>
    <t>OG0000168.1/OG0000168.4/OG0000168.2/OG0000168.3/OG0000168.5/OG0000171.3/OG0000171.1/OG0000171.2/OG0000171.5/OG0000171.4/OG0000172.3/OG0000172.4/OG0000172.2/OG0000172.1/OG0000299.2/OG0000299.4/OG0000299.3/OG0000299.1/OG0000311.2/OG0000311.3/OG0000311.1/OG0000311.4/OG0000334.3/OG0000334.1/OG0000334.4/OG0000334.2/OG0000351.4/OG0000351.3/OG0000351.1/OG0000351.2/OG0000375.4/OG0000375.3/OG0000375.2/OG0000375.1/OG0000391.4/OG0000391.3/OG0000391.1/OG0000391.2/OG0000608.1/OG0000608.2/OG0000635.1/OG0000635.2/OG0000764.1/OG0000764.2/OG0000764.3/OG0000840.1/OG0000840.2/OG0000917.2/OG0000917.1/OG0000918.2/OG0000918.3/OG0000918.1/OG0001241.1/OG0001241.2/OG0001466.2/OG0001466.1/OG0001512.1/OG0001512.2/OG0001559.2/OG0001559.1/OG0002009.1/OG0002009.2/OG0002723.2/OG0002723.1/OG0002778.2/OG0002778.1/OG0002885.1/OG0002917.1/OG0003072.1/OG0003152.1/OG0003212.1/OG0003452.1/OG0003469.1/OG0003510.1/OG0003804.1/OG0004147.1/OG0004391.1/OG0004632.1/OG0005709.1/OG0006924.1</t>
  </si>
  <si>
    <t>OG0001398.1/OG0002088.2/OG0002088.1/OG0002088.3/OG0002830.1/OG0002905.1/OG0003429.1/OG0004161.1</t>
  </si>
  <si>
    <t>OG0001512.1/OG0001512.2/OG0004147.1</t>
  </si>
  <si>
    <t>OG0000971.1/OG0000971.2/OG0000971.3/OG0003340.1/OG0003340.2/OG0005043.1</t>
  </si>
  <si>
    <t>OG0008273.1</t>
  </si>
  <si>
    <t>OG0000172.3/OG0000172.4/OG0000172.2/OG0000172.1/OG0000391.4/OG0000391.3/OG0000391.1/OG0000391.2/OG0000917.2/OG0000917.1/OG0000971.1/OG0000971.2/OG0000971.3/OG0001175.2/OG0001175.1/OG0002381.2/OG0002381.1/OG0002638.1/OG0003152.1/OG0004632.1/OG0005435.1</t>
  </si>
  <si>
    <t>OG0000613.1/OG0000613.3/OG0000613.2/OG0001087.1/OG0001087.2/OG0001157.2/OG0001157.1/OG0001222.1/OG0001222.2/OG0002493.2/OG0002493.1/OG0002557.2/OG0002557.1/OG0002926.1/OG0003155.2/OG0003155.1/OG0004000.1/OG0004033.1/OG0004044.1/OG0005397.1/OG0005434.1/OG0006741.1/OG0006954.1/OG0007734.1/OG0008782.1</t>
  </si>
  <si>
    <t>OG0003490.1</t>
  </si>
  <si>
    <t>OG0000375.4/OG0000375.3/OG0000375.2/OG0000375.1/OG0001034.2/OG0001034.1/OG0001712.1/OG0001712.2/OG0004628.1/OG0004718.1</t>
  </si>
  <si>
    <t>OG0000168.1/OG0000168.4/OG0000168.2/OG0000168.3/OG0000168.5/OG0000334.3/OG0000334.1/OG0000334.4/OG0000334.2/OG0000526.3/OG0000526.2/OG0000526.1/OG0000764.1/OG0000764.2/OG0000764.3/OG0000795.1/OG0000795.2/OG0000918.2/OG0000918.3/OG0000918.1/OG0001157.2/OG0001157.1/OG0001713.1/OG0001769.2/OG0001769.1/OG0001786.2/OG0001786.1/OG0002003.2/OG0002003.1/OG0002047.1/OG0002047.2/OG0002284.1/OG0002807.1/OG0003078.1/OG0003210.1/OG0003423.1/OG0003543.1/OG0003591.1/OG0003691.1/OG0004236.1/OG0004469.1/OG0004470.1/OG0004609.1/OG0005487.1/OG0005950.1/OG0006251.1/OG0007142.1/OG0008084.1</t>
  </si>
  <si>
    <t>OG0002382.1/OG0003735.1/OG0004052.1/OG0004681.1/OG0005462.1/OG0007771.1</t>
  </si>
  <si>
    <t>OG0000168.1/OG0000168.4/OG0000168.2/OG0000168.3/OG0000168.5/OG0000334.3/OG0000334.1/OG0000334.4/OG0000334.2/OG0000526.3/OG0000526.2/OG0000526.1/OG0000764.1/OG0000764.2/OG0000764.3/OG0000795.1/OG0000795.2/OG0001713.1/OG0002003.2/OG0002003.1/OG0002284.1/OG0002807.1/OG0003078.1/OG0003210.1/OG0003691.1/OG0004469.1/OG0004609.1/OG0005487.1/OG0005950.1/OG0006251.1/OG0007142.1/OG0008084.1</t>
  </si>
  <si>
    <t>OG0000168.1/OG0000168.4/OG0000168.2/OG0000168.3/OG0000168.5/OG0000764.1/OG0000764.2/OG0000764.3/OG0000918.2/OG0000918.3/OG0000918.1/OG0001157.2/OG0001157.1/OG0001769.2/OG0001769.1/OG0001786.2/OG0001786.1/OG0002047.1/OG0002047.2/OG0003423.1/OG0003543.1/OG0003591.1/OG0004236.1/OG0004470.1</t>
  </si>
  <si>
    <t>OG0002382.1/OG0003735.1/OG0004681.1/OG0005462.1/OG0007771.1</t>
  </si>
  <si>
    <t>OG0001361.1/OG0001361.2/OG0001950.1/OG0004086.1/OG0011448.1</t>
  </si>
  <si>
    <t>OG0000153.5/OG0000153.4/OG0000153.3/OG0000153.1/OG0000153.2/OG0001162.1/OG0001162.2</t>
  </si>
  <si>
    <t>OG0000153.5/OG0000153.4/OG0000153.3/OG0000153.1/OG0000153.2/OG0000366.2/OG0000366.1/OG0000366.3/OG0001162.1/OG0001162.2/OG0005488.1/OG0008177.1</t>
  </si>
  <si>
    <t>OG0001162.1/OG0001162.2</t>
  </si>
  <si>
    <t>OG0002385.1/OG0002784.2/OG0002784.1/OG0004044.1/OG0004333.1/OG0005035.1/OG0006808.1/OG0007606.1/OG0008776.1</t>
  </si>
  <si>
    <t>OG0005003.1</t>
  </si>
  <si>
    <t>OG0000187.6/OG0000187.5/OG0000187.4/OG0000187.3/OG0000187.1/OG0000187.2/OG0000316.4/OG0000316.2/OG0000316.5/OG0000316.1/OG0000316.3/OG0000745.2/OG0000745.1/OG0000745.3/OG0000854.1/OG0000854.2/OG0000886.1/OG0000886.3/OG0000886.2/OG0001169.2/OG0001169.1/OG0001963.1/OG0001963.2/OG0002044.1/OG0002044.2/OG0004124.1/OG0004608.1</t>
  </si>
  <si>
    <t>OG0000366.2/OG0000366.1/OG0000366.3/OG0001159.1/OG0001159.2/OG0001162.1/OG0001162.2/OG0005488.1/OG0008177.1</t>
  </si>
  <si>
    <t>OG0000492.1/OG0000492.3/OG0000492.2/OG0000670.2/OG0000670.1</t>
  </si>
  <si>
    <t>OG0002472.1/OG0003543.1/OG0004428.1</t>
  </si>
  <si>
    <t>OG0002805.1/OG0003781.1/OG0004693.1</t>
  </si>
  <si>
    <t>OG0000447.3/OG0000447.2/OG0000447.1</t>
  </si>
  <si>
    <t>OG0001456.1/OG0001456.2/OG0005966.1</t>
  </si>
  <si>
    <t>OG0002867.2/OG0002867.1/OG0006790.1/OG0008036.1</t>
  </si>
  <si>
    <t>OG0002867.2/OG0002867.1/OG0006790.1</t>
  </si>
  <si>
    <t>OG0002867.2/OG0002867.1</t>
  </si>
  <si>
    <t>OG0002403.2/OG0002403.1/OG0007768.1</t>
  </si>
  <si>
    <t>OG0003593.1</t>
  </si>
  <si>
    <t>OG0005949.1</t>
  </si>
  <si>
    <t>OG0006790.1</t>
  </si>
  <si>
    <t>OG0000705.3/OG0000705.2/OG0000705.1/OG0001373.1/OG0002055.2/OG0002055.1/OG0002306.2/OG0002306.1/OG0003080.1/OG0003960.1/OG0005069.1/OG0005439.1/OG0005474.1/OG0007366.1/OG0007382.1/OG0008269.1/OG0009157.1/OG0010076.1/OG0011919.1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</si>
  <si>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0000130.5/OG0000130.4/OG0000130.7/OG0000130.6/OG0000130.3/OG0000130.2/OG0000130.1/OG0000143.2/OG0000143.3/OG0000143.1/OG0000143.4/OG0000148.3/OG0000148.6/OG0000148.5/OG0000148.2/OG0000148.4/OG0000148.1/OG0000175.3/OG0000175.1/OG0000175.2/OG0000175.6/OG0000175.5/OG0000175.4/OG0000196.3/OG0000196.5/OG0000196.4/OG0000196.1/OG0000196.2/OG0000208.2/OG0000208.1/OG0000208.4/OG0000208.3/OG0000269.4/OG0000269.2/OG0000269.3/OG0000269.1/OG0000283.4/OG0000283.3/OG0000283.1/OG0000283.2/OG0000299.2/OG0000299.4/OG0000299.3/OG0000299.1/OG0000318.4/OG0000318.2/OG0000318.1/OG0000318.3/OG0000322.1/OG0000322.2/OG0000322.4/OG0000322.3/OG0000334.3/OG0000334.1/OG0000334.4/OG0000334.2/OG0000351.4/OG0000351.3/OG0000351.1/OG0000351.2/OG0000354.3/OG0000354.2/OG0000354.1/OG0000375.4/OG0000375.3/OG0000375.2/OG0000375.1/OG0000386.3/OG0000386.1/OG0000386.4/OG0000386.2/OG0000400.4/OG0000400.1/OG0000400.3/OG0000400.2/OG0000418.4/OG0000418.3/OG0000418.2/OG0000418.1/OG0000419.4/OG0000419.3/OG0000419.2/OG0000419.1/OG0000449.3/OG0000449.1/OG0000449.2/OG0000475.2/OG0000475.3/OG0000475.1/OG0000521.2/OG0000521.1/OG0000521.3/OG0000537.3/OG0000537.1/OG0000537.2/OG0000538.3/OG0000538.2/OG0000538.4/OG0000538.1/OG0000540.3/OG0000540.4/OG0000540.2/OG0000540.1/OG0000585.1/OG0000585.2/OG0000666.3/OG0000666.2/OG0000666.1/OG0000704.2/OG0000704.1/OG0000704.3/OG0000710.3/OG0000710.1/OG0000710.2/OG0000793.1/OG0000793.2/OG0000827.1/OG0000827.2/OG0000862.2/OG0000862.1/OG0000868.2/OG0000868.1/OG0000868.3/OG0000897.2/OG0000897.1/OG0000919.2/OG0000919.1/OG0000921.3/OG0000921.1/OG0000921.2/OG0001007.2/OG0001007.1/OG0001019.1/OG0001019.2/OG0001034.2/OG0001034.1/OG0001084.2/OG0001084.1/OG0001090.1/OG0001090.2/OG0001163.2/OG0001163.1/OG0001213.1/OG0001213.2/OG0001218.2/OG0001218.1/OG0001248.1/OG0001248.2/OG0001249.1/OG0001259.2/OG0001259.1/OG0001261.1/OG0001261.2/OG0001262.2/OG0001262.1/OG0001271.2/OG0001271.1/OG0001275.2/OG0001275.1/OG0001322.1/OG0001322.2/OG0001393.1/OG0001393.2/OG0001415.2/OG0001415.1/OG0001466.2/OG0001466.1/OG0001469.2/OG0001469.1/OG0001505.2/OG0001505.1/OG0001547.1/OG0001547.2/OG0001582.2/OG0001582.1/OG0001631.2/OG0001631.1/OG0001637.2/OG0001637.1/OG0001683.2/OG0001683.1/OG0001690.1/OG0001691.2/OG0001691.1/OG0001712.1/OG0001712.2/OG0001757.2/OG0001757.1/OG0001764.2/OG0001764.1/OG0001772.2/OG0001772.1/OG0001858.1/OG0001867.1/OG0001970.1/OG0001970.2/OG0001972.1/OG0001972.2/OG0002024.1/OG0002024.2/OG0002047.1/OG0002047.2/OG0002065.2/OG0002065.1/OG0002068.1/OG0002134.1/OG0002142.1/OG0002142.2/OG0002144.1/OG0002144.2/OG0002152.1/OG0002152.2/OG0002153.1/OG0002178.1/OG0002178.2/OG0002228.1/OG0002243.1/OG0002243.2/OG0002342.1/OG0002342.2/OG0002361.2/OG0002361.1/OG0002363.1/OG0002366.1/OG0002366.2/OG0002469.1/OG0002487.1/OG0002502.1/OG0002515.1/OG0002621.1/OG0002663.1/OG0002712.1/OG0002754.1/OG0002780.1/OG0002787.1/OG0002806.1/OG0002806.2/OG0002870.1/OG0002924.1/OG0002959.1/OG0003061.1/OG0003078.1/OG0003088.1/OG0003090.1/OG0003137.1/OG0003163.1/OG0003243.1/OG0003332.1/OG0003423.1/OG0003435.1/OG0003444.1/OG0003448.1/OG0003461.1/OG0003547.1/OG0003580.1/OG0003591.1/OG0003648.1/OG0003730.1/OG0003793.1/OG0003804.1/OG0003826.1/OG0003968.1/OG0003973.1/OG0003991.1/OG0003994.1/OG0004008.1/OG0004038.1/OG0004066.1/OG0004105.1/OG0004138.1/OG0004146.1/OG0004210.1/OG0004263.1/OG0004284.1/OG0004301.1/OG0004318.1/OG0004363.1/OG0004388.1/OG0004397.1/OG0004610.1/OG0004628.1/OG0004664.1/OG0004718.1/OG0004720.1/OG0004738.1/OG0004883.1/OG0004921.1/OG0004948.1/OG0005000.1/OG0005017.1/OG0005055.1/OG0005078.1/OG0005103.1/OG0005116.1/OG0005135.1/OG0005282.1/OG0005347.1/OG0005394.1/OG0005477.1/OG0005501.1/OG0005786.1/OG0005980.1/OG0006053.1/OG0006188.1/OG0006190.1/OG0006248.1/OG0006320.1/OG0006362.1/OG0006370.1/OG0006647.1/OG0006785.1/OG0006937.1/OG0007085.1/OG0007130.1/OG0007600.1/OG0007634.1</t>
  </si>
  <si>
    <t>OG0001361.1/OG0001361.2/OG0002132.2/OG0002132.1/OG0002168.1/OG0002169.2/OG0002169.1/OG0002264.1/OG0002353.1/OG0002480.1/OG0002616.1/OG0003294.1/OG0003294.2/OG0003339.1/OG0003415.1/OG0003668.1/OG0003797.1/OG0003832.1/OG0004096.1/OG0004372.1/OG0004681.1/OG0004696.1/OG0005242.1/OG0005441.1/OG0005846.1/OG0005959.1/OG0006466.1/OG0006653.1/OG0007281.1/OG0007586.1/OG0007689.1/OG0008221.1/OG0008751.1</t>
  </si>
  <si>
    <t>OG0000358.2/OG0000358.1/OG0000358.3/OG0000358.4/OG0003679.1</t>
  </si>
  <si>
    <t>OG0003679.1</t>
  </si>
  <si>
    <t>OG0000050.7/OG0000050.8/OG0000050.1/OG0000050.6/OG0000050.10/OG0000050.5/OG0000050.11/OG0000050.9/OG0000050.3/OG0000050.2/OG0000050.4/OG0000351.4/OG0000351.3/OG0000351.1/OG0000351.2/OG0000635.1/OG0000635.2/OG0001315.2/OG0001315.1/OG0002885.1</t>
  </si>
  <si>
    <t>OG0001690.1/OG0002141.1/OG0002178.1/OG0002178.2/OG0002342.1/OG0002342.2/OG0002515.1/OG0003026.1/OG0003109.1/OG0003758.1/OG0004292.1/OG0004316.1/OG0006248.1/OG0007634.1</t>
  </si>
  <si>
    <t>OG0001843.1/OG0001843.2/OG0003253.2/OG0003253.1/OG0003345.1</t>
  </si>
  <si>
    <t>OG0001843.1/OG0001843.2/OG0003345.1</t>
  </si>
  <si>
    <t>OG0006687.1</t>
  </si>
  <si>
    <t>OG0004285.1/OG0007144.1/OG0007407.1</t>
  </si>
  <si>
    <t>OG0000448.2/OG0000448.4/OG0000448.1/OG0000448.3/OG0000671.3/OG0000671.1/OG0000671.2/OG0001719.1/OG0002263.1/OG0002263.2/OG0002774.2/OG0002774.1/OG0004433.1/OG0004480.1/OG0004807.1/OG0006465.1/OG0006706.1/OG0006894.1/OG0007063.1</t>
  </si>
  <si>
    <t>OG0002042.2/OG0002042.1</t>
  </si>
  <si>
    <t>OG0003998.1</t>
  </si>
  <si>
    <t>OG0003972.1/OG0005003.1</t>
  </si>
  <si>
    <t>OG0008145.1</t>
  </si>
  <si>
    <t>OG0003972.1</t>
  </si>
  <si>
    <t>OG0001326.1</t>
  </si>
  <si>
    <t>OG0001169.2/OG0001169.1</t>
  </si>
  <si>
    <t>OG0000276.4/OG0000276.1/OG0000276.2/OG0000276.3/OG0000381.3/OG0000381.4/OG0000381.1/OG0000381.2/OG0000935.2/OG0000935.1/OG0002298.1/OG0004238.1</t>
  </si>
  <si>
    <t>OG0000172.3/OG0000172.4/OG0000172.2/OG0000172.1/OG0000294.3/OG0000294.4/OG0000294.1/OG0000294.5/OG0000294.2/OG0000351.4/OG0000351.3/OG0000351.1/OG0000351.2/OG0000375.4/OG0000375.3/OG0000375.2/OG0000375.1/OG0000389.2/OG0000389.3/OG0000389.1/OG0000576.2/OG0000576.1/OG0000708.2/OG0000708.3/OG0000708.1/OG0000745.2/OG0000745.1/OG0000745.3/OG0000917.2/OG0000917.1/OG0000990.2/OG0000990.1/OG0001078.2/OG0001078.3/OG0001078.1/OG0001082.2/OG0001082.1/OG0001202.2/OG0001202.1/OG0001247.1/OG0001247.2/OG0001321.1/OG0001321.2/OG0001339.2/OG0001339.1/OG0001397.1/OG0001397.2/OG0001440.1/OG0001440.2/OG0001697.2/OG0001697.1/OG0002379.1/OG0002379.2/OG0002738.1/OG0002738.2/OG0002959.1/OG0003152.1/OG0003486.1/OG0003567.1/OG0004097.1/OG0004332.1/OG0004339.1/OG0004489.1/OG0004642.1/OG0004714.1/OG0005319.1/OG0005541.1/OG0005890.1/OG0006015.1/OG0006249.1/OG0006514.1/OG0006763.1/OG0007373.1/OG0010324.1</t>
  </si>
  <si>
    <t>OG0005475.1</t>
  </si>
  <si>
    <t>OG0002805.1</t>
  </si>
  <si>
    <t>OG0005328.1/OG0006973.1</t>
  </si>
  <si>
    <t>OG0000081.3/OG0000081.9/OG0000081.8/OG0000081.5/OG0000081.4/OG0000081.1/OG0000081.6/OG0000081.7/OG0000081.2/OG0000219.5/OG0000219.1/OG0000219.4/OG0000219.3/OG0000219.2/OG0000632.1/OG0000632.2/OG0002361.2/OG0002361.1/OG0002383.1/OG0007085.1/OG0007130.1</t>
  </si>
  <si>
    <t>OG0002288.1/OG0002288.2</t>
  </si>
  <si>
    <t>OG0000904.2/OG0000904.3/OG0000904.1/OG0002119.2/OG0002119.1/OG0003853.2/OG0003853.1/OG0005047.1/OG0005334.1/OG0008167.1</t>
  </si>
  <si>
    <t>OG0003292.1/OG0003766.1</t>
  </si>
  <si>
    <t>OG0003085.1/OG0005007.1</t>
  </si>
  <si>
    <t>OG0004223.1</t>
  </si>
  <si>
    <t>OG0002646.1/OG0003030.2/OG0003030.1/OG0006207.1/OG0006716.1/OG0007751.1/OG0008856.1</t>
  </si>
  <si>
    <t>OG0000320.4/OG0000320.3/OG0000320.2/OG0000320.1/OG0000320.5/OG0000396.4/OG0000396.3/OG0000396.1/OG0000396.2/OG0000502.2/OG0000502.1/OG0000502.3/OG0000696.1/OG0000696.2/OG0000696.3/OG0000741.2/OG0000741.1/OG0000741.3/OG0000795.1/OG0000795.2/OG0000938.1/OG0000938.3/OG0000938.2/OG0001081.2/OG0001081.1/OG0001118.1/OG0001118.2/OG0001172.2/OG0001172.1/OG0001401.3/OG0001401.2/OG0001401.1/OG0001660.1/OG0001943.1/OG0001943.2/OG0002033.1/OG0002043.2/OG0002043.1/OG0002295.1/OG0002369.1/OG0002468.1/OG0002468.2/OG0002503.1/OG0002784.2/OG0002784.1/OG0002848.1/OG0002873.1/OG0002873.2/OG0003095.1/OG0003208.1/OG0003208.2/OG0003264.1/OG0003266.2/OG0003266.1/OG0003326.1/OG0003328.1/OG0003421.1/OG0003827.1/OG0003864.1/OG0004223.1/OG0004311.1/OG0004413.1/OG0004428.1/OG0004591.1/OG0004634.1/OG0005127.1/OG0005402.1/OG0005406.1/OG0005461.1/OG0005702.1/OG0006441.1/OG0006866.1/OG0007432.1/OG0007648.1/OG0007812.1</t>
  </si>
  <si>
    <t>OG0002403.2/OG0002403.1</t>
  </si>
  <si>
    <t>OG0009945.1</t>
  </si>
  <si>
    <t>OG0000054.3/OG0000054.7/OG0000054.6/OG0000054.4/OG0000054.2/OG0000054.1/OG0000054.5/OG0002790.1/OG0006340.1</t>
  </si>
  <si>
    <t>OG0000187.6/OG0000187.5/OG0000187.4/OG0000187.3/OG0000187.1/OG0000187.2/OG0000456.4/OG0000456.2/OG0000456.3/OG0000456.1/OG0000708.2/OG0000708.3/OG0000708.1/OG0001412.2/OG0001412.1/OG0001772.2/OG0001772.1/OG0003941.1/OG0004011.1/OG0004089.1/OG0004245.1/OG0004398.1/OG0004404.1/OG0005297.1/OG0005479.1/OG0005537.1/OG0006375.1/OG0006850.1/OG0008000.1</t>
  </si>
  <si>
    <t>OG0002732.1/OG0002957.1/OG0004388.1/OG0004710.1/OG0004992.1/OG0005282.1/OG0006379.1</t>
  </si>
  <si>
    <t>OG0004011.1/OG0005926.1</t>
  </si>
  <si>
    <t>OG0002026.1/OG0002026.2/OG0002289.1/OG0004412.1/OG0007157.1/OG0007601.1</t>
  </si>
  <si>
    <t>OG0005490.1</t>
  </si>
  <si>
    <t>OG0001982.1</t>
  </si>
  <si>
    <t>OG0003081.1/OG0006232.1/OG0009025.1</t>
  </si>
  <si>
    <t>OG0000121.5/OG0000121.1/OG0000121.2/OG0000121.3/OG0000121.4/OG0000121.6/OG0000121.8/OG0000121.7/OG0000663.3/OG0000663.2/OG0000663.1/OG0001267.2/OG0001267.1/OG0002624.1/OG0002853.1/OG0003445.1/OG0003756.1/OG0004631.1/OG0004914.1/OG0005123.1/OG0005281.1/OG0005396.1/OG0005558.1/OG0006424.1/OG0006915.1/OG0007647.1</t>
  </si>
  <si>
    <t>OG0000121.5/OG0000121.1/OG0000121.2/OG0000121.3/OG0000121.4/OG0000121.6/OG0000121.8/OG0000121.7/OG0000663.3/OG0000663.2/OG0000663.1/OG0001267.2/OG0001267.1/OG0002624.1/OG0003445.1/OG0003756.1/OG0004631.1/OG0004914.1/OG0005123.1/OG0005281.1/OG0005396.1/OG0005558.1/OG0006424.1/OG0006915.1/OG0007647.1</t>
  </si>
  <si>
    <t>OG0005789.1</t>
  </si>
  <si>
    <t>OG0008445.1</t>
  </si>
  <si>
    <t>OG0004673.1</t>
  </si>
  <si>
    <t>OG0000196.3/OG0000196.5/OG0000196.4/OG0000196.1/OG0000196.2/OG0005043.1</t>
  </si>
  <si>
    <t>OG0001670.2/OG0001670.1/OG0002709.1/OG0003588.1/OG0003778.1/OG0003972.1/OG0004068.1/OG0004601.1/OG0004614.1/OG0006448.1/OG0006629.1</t>
  </si>
  <si>
    <t>OG0005558.1</t>
  </si>
  <si>
    <t>OG0002225.2/OG0002225.1</t>
  </si>
  <si>
    <t>OG0002026.1/OG0002026.2/OG0004412.1/OG0007601.1</t>
  </si>
  <si>
    <t>OG0000083.8/OG0000083.1/OG0000083.3/OG0000083.5/OG0000083.6/OG0000083.4/OG0000083.2/OG0000083.7/OG0000312.1/OG0000449.3/OG0000449.1/OG0000449.2/OG0000623.1/OG0000623.2</t>
  </si>
  <si>
    <t>OG0000083.8/OG0000083.1/OG0000083.3/OG0000083.5/OG0000083.6/OG0000083.4/OG0000083.2/OG0000083.7/OG0000312.1/OG0000623.1/OG0000623.2</t>
  </si>
  <si>
    <t>OG0002282.1</t>
  </si>
  <si>
    <t>OG0002492.1/OG0002509.2/OG0002509.1</t>
  </si>
  <si>
    <t>OG0002165.1/OG0002603.1/OG0004028.1/OG0005694.1</t>
  </si>
  <si>
    <t>OG0001267.2/OG0001267.1/OG0002407.1/OG0002483.1/OG0003669.1/OG0003853.2/OG0003853.1/OG0004991.1/OG0005841.1/OG0005899.1/OG0006338.1/OG0007090.1</t>
  </si>
  <si>
    <t>OG0010417.1</t>
  </si>
  <si>
    <t>OG0006339.1/OG0006862.1</t>
  </si>
  <si>
    <t>OG0005034.1/OG0006969.1</t>
  </si>
  <si>
    <t>OG0000059.3/OG0000059.9/OG0000059.6/OG0000059.5/OG0000059.11/OG0000059.10/OG0000059.1/OG0000059.8/OG0000059.4/OG0000059.7/OG0000059.2/OG0000946.2/OG0000946.1/OG0002879.2/OG0002879.1/OG0005382.1/OG0005416.1</t>
  </si>
  <si>
    <t>OG0002879.2/OG0002879.1/OG0005382.1/OG0005416.1</t>
  </si>
  <si>
    <t>OG0000059.3/OG0000059.9/OG0000059.6/OG0000059.5/OG0000059.11/OG0000059.10/OG0000059.1/OG0000059.8/OG0000059.4/OG0000059.7/OG0000059.2/OG0000946.2/OG0000946.1/OG0005416.1</t>
  </si>
  <si>
    <t>OG0005416.1</t>
  </si>
  <si>
    <t>OG0005832.1</t>
  </si>
  <si>
    <t>OG0000400.4/OG0000400.1/OG0000400.3/OG0000400.2/OG0001935.1/OG0002165.1/OG0002578.1/OG0003309.1/OG0007822.1</t>
  </si>
  <si>
    <t>OG0001262.2/OG0001262.1/OG0002663.1/OG0004301.1/OG0005008.1/OG0009034.1</t>
  </si>
  <si>
    <t>OG0000834.2/OG0000834.1/OG0002018.1</t>
  </si>
  <si>
    <t>OG0000015.9/OG0000015.11/OG0000015.13/OG0000015.6/OG0000015.3/OG0000015.7/OG0000015.4/OG0000015.5/OG0000015.8/OG0000015.14/OG0000015.1/OG0000015.2/OG0000015.12/OG0000015.10/OG0000106.2/OG0000106.3/OG0000106.5/OG0000106.4/OG0000106.7/OG0000106.6/OG0000106.1/OG0000172.3/OG0000172.4/OG0000172.2/OG0000172.1/OG0000193.1/OG0000193.2/OG0000193.5/OG0000193.4/OG0000193.3/OG0000212.5/OG0000212.1/OG0000212.3/OG0000212.2/OG0000212.4/OG0000294.3/OG0000294.4/OG0000294.1/OG0000294.5/OG0000294.2/OG0000351.4/OG0000351.3/OG0000351.1/OG0000351.2/OG0000375.4/OG0000375.3/OG0000375.2/OG0000375.1/OG0000389.2/OG0000389.3/OG0000389.1/OG0000476.1/OG0000476.2/OG0000476.3/OG0000487.1/OG0000487.3/OG0000487.2/OG0000558.2/OG0000558.3/OG0000558.1/OG0000576.2/OG0000576.1/OG0000615.3/OG0000615.1/OG0000615.2/OG0000628.1/OG0000628.2/OG0000708.2/OG0000708.3/OG0000708.1/OG0000723.3/OG0000723.2/OG0000723.1/OG0000745.2/OG0000745.1/OG0000745.3/OG0000917.2/OG0000917.1/OG0000990.2/OG0000990.1/OG0001078.2/OG0001078.3/OG0001078.1/OG0001082.2/OG0001082.1/OG0001202.2/OG0001202.1/OG0001247.1/OG0001247.2/OG0001268.1/OG0001268.2/OG0001321.1/OG0001321.2/OG0001339.2/OG0001339.1/OG0001397.1/OG0001397.2/OG0001440.1/OG0001440.2/OG0001668.1/OG0001668.2/OG0001697.2/OG0001697.1/OG0001700.1/OG0002214.1/OG0002339.1/OG0002358.1/OG0002358.2/OG0002379.1/OG0002379.2/OG0002412.2/OG0002412.1/OG0002584.1/OG0002584.2/OG0002613.1/OG0002613.2/OG0002738.1/OG0002738.2/OG0002746.1/OG0002899.1/OG0002959.1/OG0003152.1/OG0003248.1/OG0003486.1/OG0003541.1/OG0003567.1/OG0003722.1/OG0003977.1/OG0004083.1/OG0004097.1/OG0004332.1/OG0004339.1/OG0004351.1/OG0004432.1/OG0004489.1/OG0004569.1/OG0004642.1/OG0004714.1/OG0005319.1/OG0005357.1/OG0005541.1/OG0005890.1/OG0005972.1/OG0006015.1/OG0006249.1/OG0006514.1/OG0006763.1/OG0007373.1/OG0010324.1</t>
  </si>
  <si>
    <t>OG0002055.2/OG0002055.1/OG0002674.2/OG0002674.1/OG0002922.1/OG0005069.1/OG0008105.1</t>
  </si>
  <si>
    <t>OG0000835.3/OG0000835.2/OG0000835.1/OG0001177.1/OG0001340.2/OG0001340.3/OG0001340.1/OG0003748.1/OG0004090.1/OG0004282.1/OG0005935.1/OG0006061.1/OG0007586.1</t>
  </si>
  <si>
    <t>OG0000054.3/OG0000054.7/OG0000054.6/OG0000054.4/OG0000054.2/OG0000054.1/OG0000054.5/OG0000356.4/OG0000356.1/OG0000356.2/OG0000356.3/OG0000567.1/OG0000567.3/OG0000567.2/OG0001172.2/OG0001172.1/OG0002443.2/OG0002443.1/OG0002790.1/OG0003291.1/OG0005044.1</t>
  </si>
  <si>
    <t>OG0000377.1/OG0000377.3/OG0000377.2/OG0001795.2/OG0001795.1</t>
  </si>
  <si>
    <t>OG0000318.4/OG0000318.2/OG0000318.1/OG0000318.3/OG0000356.4/OG0000356.1/OG0000356.2/OG0000356.3/OG0000502.2/OG0000502.1/OG0000502.3/OG0000619.1/OG0000619.3/OG0000619.2/OG0001569.1/OG0001768.1/OG0001834.1/OG0001932.1/OG0001932.2/OG0002463.1/OG0003291.1/OG0003464.1/OG0004409.1/OG0004752.1/OG0004904.1/OG0005300.1/OG0005392.1/OG0005733.1/OG0006342.1/OG0006659.1</t>
  </si>
  <si>
    <t>OG0000524.2/OG0000524.1/OG0000524.3/OG0002589.1/OG0002589.2/OG0005074.1/OG0005930.1/OG0008492.1</t>
  </si>
  <si>
    <t>OG0000038.11/OG0000038.6/OG0000038.9/OG0000038.12/OG0000038.2/OG0000038.8/OG0000038.10/OG0000038.7/OG0000038.1/OG0000038.4/OG0000038.5/OG0000038.3/OG0000904.2/OG0000904.3/OG0000904.1/OG0005970.1</t>
  </si>
  <si>
    <t>OG0000038.11/OG0000038.6/OG0000038.9/OG0000038.12/OG0000038.2/OG0000038.8/OG0000038.10/OG0000038.7/OG0000038.1/OG0000038.4/OG0000038.5/OG0000038.3/OG0001072.2/OG0001072.1/OG0003794.1/OG0004617.1/OG0006728.1</t>
  </si>
  <si>
    <t>OG0000038.11/OG0000038.6/OG0000038.9/OG0000038.12/OG0000038.2/OG0000038.8/OG0000038.10/OG0000038.7/OG0000038.1/OG0000038.4/OG0000038.5/OG0000038.3/OG0001072.2/OG0001072.1/OG0003794.1/OG0004340.1/OG0004617.1/OG0005911.1</t>
  </si>
  <si>
    <t>OG0005371.1</t>
  </si>
  <si>
    <t>OG0000038.11/OG0000038.6/OG0000038.9/OG0000038.12/OG0000038.2/OG0000038.8/OG0000038.10/OG0000038.7/OG0000038.1/OG0000038.4/OG0000038.5/OG0000038.3/OG0000904.2/OG0000904.3/OG0000904.1/OG0004340.1/OG0005970.1</t>
  </si>
  <si>
    <t>OG0000395.1/OG0000395.2/OG0000395.3</t>
  </si>
  <si>
    <t>OG0002569.1/OG0004932.1/OG0005267.1</t>
  </si>
  <si>
    <t>OG0004726.1</t>
  </si>
  <si>
    <t>OG0005854.1</t>
  </si>
  <si>
    <t>OG0007392.1/OG0007565.1</t>
  </si>
  <si>
    <t>OG0002079.1</t>
  </si>
  <si>
    <t>OG0002306.2/OG0002306.1/OG0005810.1/OG0007434.1</t>
  </si>
  <si>
    <t>OG0000015.9/OG0000015.11/OG0000015.13/OG0000015.6/OG0000015.3/OG0000015.7/OG0000015.4/OG0000015.5/OG0000015.8/OG0000015.14/OG0000015.1/OG0000015.2/OG0000015.12/OG0000015.10/OG0000044.13/OG0000044.11/OG0000044.6/OG0000044.14/OG0000044.8/OG0000044.12/OG0000044.10/OG0000044.7/OG0000044.4/OG0000044.5/OG0000044.9/OG0000044.1/OG0000044.3/OG0000044.2/OG0000098.9/OG0000098.6/OG0000098.5/OG0000098.3/OG0000098.8/OG0000098.7/OG0000098.4/OG0000098.1/OG0000098.2/OG0000103.5/OG0000103.8/OG0000103.7/OG0000103.2/OG0000103.6/OG0000103.1/OG0000103.9/OG0000103.3/OG0000103.4/OG0000105.3/OG0000105.1/OG0000105.5/OG0000105.7/OG0000105.6/OG0000105.2/OG0000105.4/OG0000121.5/OG0000121.1/OG0000121.2/OG0000121.3/OG0000121.4/OG0000121.6/OG0000121.8/OG0000121.7/OG0000142.2/OG0000142.1/OG0000142.3/OG0000144.8/OG0000144.6/OG0000144.1/OG0000144.7/OG0000144.5/OG0000144.4/OG0000144.3/OG0000144.2/OG0000175.3/OG0000175.1/OG0000175.2/OG0000175.6/OG0000175.5/OG0000175.4/OG0000196.3/OG0000196.5/OG0000196.4/OG0000196.1/OG0000196.2/OG0000222.2/OG0000222.1/OG0000222.4/OG0000222.5/OG0000222.3/OG0000226.1/OG0000226.2/OG0000226.5/OG0000226.4/OG0000226.6/OG0000226.3/OG0000232.4/OG0000232.2/OG0000232.5/OG0000232.1/OG0000232.3/OG0000248.4/OG0000248.2/OG0000248.3/OG0000248.1/OG0000248.5/OG0000260.3/OG0000260.4/OG0000260.1/OG0000260.2/OG0000294.3/OG0000294.4/OG0000294.1/OG0000294.5/OG0000294.2/OG0000340.4/OG0000340.1/OG0000340.3/OG0000340.2/OG0000396.4/OG0000396.3/OG0000396.1/OG0000396.2/OG0000498.1/OG0000498.3/OG0000498.2/OG0000498.4/OG0000558.2/OG0000558.3/OG0000558.1/OG0000730.2/OG0000730.1/OG0000795.1/OG0000795.2/OG0000947.1/OG0000947.2/OG0001006.1/OG0001006.2/OG0001025.2/OG0001025.1/OG0001025.3/OG0001450.1/OG0001450.2/OG0001501.1/OG0002020.2/OG0002020.1/OG0002174.1/OG0002799.1/OG0003112.1/OG0003303.1/OG0003774.1/OG0004067.1/OG0004135.1/OG0004138.1/OG0004642.1/OG0004811.1/OG0005432.1/OG0005485.1/OG0005918.1/OG0006000.1/OG0006425.1/OG0006437.1/OG0006468.1/OG0006684.1/OG0006903.1/OG0007085.1/OG0007130.1/OG0007301.1/OG0007659.1</t>
  </si>
  <si>
    <t>OG0005534.1/OG0006950.1</t>
  </si>
  <si>
    <t>OG0000196.3/OG0000196.5/OG0000196.4/OG0000196.1/OG0000196.2/OG0000396.4/OG0000396.3/OG0000396.1/OG0000396.2/OG0001006.1/OG0001006.2/OG0001025.2/OG0001025.1/OG0001025.3/OG0001450.1/OG0001450.2/OG0002020.2/OG0002020.1/OG0002174.1/OG0003112.1/OG0003774.1/OG0004067.1/OG0004135.1/OG0004138.1/OG0004811.1/OG0005485.1/OG0005918.1/OG0006000.1/OG0006437.1/OG0006468.1/OG0006684.1/OG0006903.1/OG0007085.1/OG0007130.1/OG0007301.1</t>
  </si>
  <si>
    <t>OG0000015.9/OG0000015.11/OG0000015.13/OG0000015.6/OG0000015.3/OG0000015.7/OG0000015.4/OG0000015.5/OG0000015.8/OG0000015.14/OG0000015.1/OG0000015.2/OG0000015.12/OG0000015.10/OG0000558.2/OG0000558.3/OG0000558.1/OG0002157.2/OG0002157.1/OG0002503.1/OG0003117.1/OG0007659.1/OG0008550.1</t>
  </si>
  <si>
    <t>OG0004635.1/OG0005560.1</t>
  </si>
  <si>
    <t>OG0000942.2/OG0000942.3/OG0000942.1/OG0001936.1/OG0001936.2/OG0002024.1/OG0002024.2/OG0003056.2/OG0003056.1/OG0003941.1/OG0005432.1</t>
  </si>
  <si>
    <t>OG0000520.2/OG0000520.3/OG0000520.1</t>
  </si>
  <si>
    <t>OG0002152.1/OG0002152.2/OG0003584.1</t>
  </si>
  <si>
    <t>OG0000054.3/OG0000054.7/OG0000054.6/OG0000054.4/OG0000054.2/OG0000054.1/OG0000054.5/OG0000935.2/OG0000935.1/OG0000945.1/OG0000945.2/OG0001120.2/OG0001120.1/OG0001176.1/OG0001176.2/OG0001247.1/OG0001247.2/OG0002368.2/OG0002368.1/OG0002384.1/OG0002670.1/OG0002746.1/OG0002790.1/OG0003343.1/OG0003456.1/OG0004204.1/OG0004249.1/OG0004992.1/OG0007650.1</t>
  </si>
  <si>
    <t>OG0002145.1/OG0002583.1/OG0004681.1</t>
  </si>
  <si>
    <t>OG0000121.5/OG0000121.1/OG0000121.2/OG0000121.3/OG0000121.4/OG0000121.6/OG0000121.8/OG0000121.7/OG0000267.4/OG0000267.1/OG0000267.2/OG0000267.5/OG0000267.3/OG0000280.1/OG0000280.2/OG0000280.4/OG0000280.3/OG0000449.3/OG0000449.1/OG0000449.2/OG0000921.3/OG0000921.1/OG0000921.2/OG0000947.1/OG0000947.2/OG0001068.2/OG0001068.1/OG0001262.2/OG0001262.1/OG0001543.2/OG0001543.1/OG0001768.1/OG0003142.1/OG0003243.1/OG0003522.1/OG0003523.1/OG0003591.1/OG0003854.1/OG0004318.1/OG0004620.1/OG0005273.1/OG0006248.1/OG0007085.1/OG0007737.1</t>
  </si>
  <si>
    <t>OG0001157.2/OG0001157.1/OG0001786.2/OG0001786.1</t>
  </si>
  <si>
    <t>OG0000283.4/OG0000283.3/OG0000283.1/OG0000283.2/OG0000381.3/OG0000381.4/OG0000381.1/OG0000381.2/OG0000667.1/OG0000667.3/OG0000667.2/OG0001784.2/OG0001784.1/OG0001861.2/OG0001861.1/OG0002503.1/OG0002772.1</t>
  </si>
  <si>
    <t>OG0000205.5/OG0000205.2/OG0000205.7/OG0000205.3/OG0000205.1/OG0000205.4/OG0000205.6/OG0003715.1/OG0003961.1/OG0006457.1/OG0008106.1</t>
  </si>
  <si>
    <t>GO:0036400</t>
  </si>
  <si>
    <t>short neuropeptide F receptor activity</t>
  </si>
  <si>
    <t>OG0000339.3/OG0000339.2/OG0000339.4/OG0000339.1</t>
  </si>
  <si>
    <t>OG0004289.1/OG0005575.1/OG0005722.1/OG0005893.1/OG0006820.1/OG0006873.1</t>
  </si>
  <si>
    <t>OG0003511.1</t>
  </si>
  <si>
    <t>OG0003742.1/OG0004709.1</t>
  </si>
  <si>
    <t>OG0000105.3/OG0000105.1/OG0000105.5/OG0000105.7/OG0000105.6/OG0000105.2/OG0000105.4/OG0000172.3/OG0000172.4/OG0000172.2/OG0000172.1/OG0000200.4/OG0000200.5/OG0000200.2/OG0000200.6/OG0000200.3/OG0000200.1/OG0000280.1/OG0000280.2/OG0000280.4/OG0000280.3/OG0000299.2/OG0000299.4/OG0000299.3/OG0000299.1/OG0000351.4/OG0000351.3/OG0000351.1/OG0000351.2/OG0000419.4/OG0000419.3/OG0000419.2/OG0000419.1/OG0000526.3/OG0000526.2/OG0000526.1/OG0000785.1/OG0000785.2/OG0000917.2/OG0000917.1/OG0001420.1/OG0001567.1/OG0001607.2/OG0001607.1/OG0001942.1/OG0001942.2/OG0001963.1/OG0001963.2/OG0002254.1/OG0002379.1/OG0002379.2/OG0002920.1/OG0002947.2/OG0002947.1/OG0003221.1/OG0003303.1/OG0003580.1/OG0003993.1/OG0004103.1/OG0004407.1/OG0004428.1/OG0004767.1/OG0004930.1/OG0004980.1/OG0005491.1/OG0005559.1/OG0006147.1/OG0006338.1/OG0006832.1</t>
  </si>
  <si>
    <t>OG0002259.1/OG0006714.1/OG0007336.1</t>
  </si>
  <si>
    <t>GO:0036451</t>
  </si>
  <si>
    <t>cap mRNA methylation</t>
  </si>
  <si>
    <t>OG0003576.1/OG0006746.1/OG0006746.2</t>
  </si>
  <si>
    <t>OG0004312.1/OG0006772.1/OG0007350.1</t>
  </si>
  <si>
    <t>OG0000068.3/OG0000068.5/OG0000068.1/OG0000068.2/OG0000068.9/OG0000068.7/OG0000068.6/OG0000068.8/OG0000068.4/OG0001352.2/OG0001352.1/OG0001949.2/OG0001949.1/OG0002824.1/OG0002824.2/OG0004568.1/OG0005018.1/OG0005438.1/OG0005521.1/OG0005723.1/OG0005844.1/OG0005993.1/OG0006678.1/OG0006817.1/OG0007722.1/OG0007741.1</t>
  </si>
  <si>
    <t>OG0004226.1</t>
  </si>
  <si>
    <t>OG0000320.4/OG0000320.3/OG0000320.2/OG0000320.1/OG0000320.5/OG0000396.4/OG0000396.3/OG0000396.1/OG0000396.2/OG0000502.2/OG0000502.1/OG0000502.3/OG0000696.1/OG0000696.2/OG0000696.3/OG0000741.2/OG0000741.1/OG0000741.3/OG0000795.1/OG0000795.2/OG0001081.2/OG0001081.1/OG0001118.1/OG0001118.2/OG0001172.2/OG0001172.1/OG0001401.3/OG0001401.2/OG0001401.1/OG0001660.1/OG0001943.1/OG0001943.2/OG0002033.1/OG0002043.2/OG0002043.1/OG0002295.1/OG0002369.1/OG0002468.1/OG0002468.2/OG0002503.1/OG0002784.2/OG0002784.1/OG0002848.1/OG0002873.1/OG0002873.2/OG0003095.1/OG0003208.1/OG0003208.2/OG0003264.1/OG0003266.2/OG0003266.1/OG0003326.1/OG0003328.1/OG0003421.1/OG0003827.1/OG0003864.1/OG0004223.1/OG0004311.1/OG0004413.1/OG0004428.1/OG0004591.1/OG0004634.1/OG0005127.1/OG0005402.1/OG0005406.1/OG0005461.1/OG0005702.1/OG0006441.1/OG0006866.1/OG0007432.1/OG0007648.1/OG0007812.1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</si>
  <si>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0000400.4/OG0000400.1/OG0000400.3/OG0000400.2/OG0000541.1/OG0000541.2/OG0000541.3/OG0000889.2/OG0000889.1/OG0001153.2/OG0001153.1/OG0001203.2/OG0001203.1/OG0001205.1/OG0001205.2/OG0001461.1/OG0001461.2/OG0001956.1/OG0002077.2/OG0002077.1/OG0002360.1/OG0002360.2/OG0002379.1/OG0002379.2/OG0002578.1/OG0002586.1/OG0002586.2/OG0002620.1/OG0002767.1/OG0002809.2/OG0002809.1/OG0003088.1/OG0003105.1/OG0003309.1/OG0003336.1/OG0003543.1/OG0003793.1/OG0003846.1/OG0003943.1/OG0004092.1/OG0004990.1/OG0005083.1/OG0005356.1/OG0005509.1/OG0005993.1/OG0006236.1/OG0006440.1/OG0006490.1</t>
  </si>
  <si>
    <t>OG0002353.1/OG0003459.1/OG0004082.1/OG0008022.1/OG0008078.1</t>
  </si>
  <si>
    <t>OG0001468.1/OG0001468.2/OG0001609.1/OG0002646.1/OG0003998.1/OG0004688.1/OG0005441.1/OG0005534.1/OG0006653.1/OG0008751.1</t>
  </si>
  <si>
    <t>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0000148.3/OG0000148.6/OG0000148.5/OG0000148.2/OG0000148.4/OG0000148.1/OG0000168.1/OG0000168.4/OG0000168.2/OG0000168.3/OG0000168.5/OG0000181.3/OG0000181.5/OG0000181.1/OG0000181.2/OG0000181.4/OG0000192.1/OG0000192.2/OG0000192.5/OG0000192.4/OG0000192.3/OG0000193.1/OG0000193.2/OG0000193.5/OG0000193.4/OG0000193.3/OG0000196.3/OG0000196.5/OG0000196.4/OG0000196.1/OG0000196.2/OG0000203.1/OG0000203.3/OG0000203.5/OG0000203.2/OG0000203.4/OG0000273.1/OG0000273.5/OG0000273.4/OG0000273.2/OG0000273.3/OG0000278.4/OG0000278.2/OG0000278.1/OG0000278.3/OG0000278.5/OG0000283.4/OG0000283.3/OG0000283.1/OG0000283.2/OG0000288.5/OG0000288.1/OG0000288.4/OG0000288.2/OG0000288.3/OG0000375.4/OG0000375.3/OG0000375.2/OG0000375.1/OG0000416.1/OG0000416.4/OG0000416.2/OG0000416.3/OG0000418.4/OG0000418.3/OG0000418.2/OG0000418.1/OG0000436.3/OG0000436.1/OG0000436.2/OG0000437.2/OG0000437.4/OG0000437.1/OG0000437.3/OG0000480.3/OG0000480.1/OG0000480.2/OG0000521.2/OG0000521.1/OG0000521.3/OG0000585.1/OG0000585.2/OG0000617.1/OG0000617.2/OG0000617.3/OG0000704.2/OG0000704.1/OG0000704.3/OG0000739.1/OG0000739.2/OG0000785.1/OG0000785.2/OG0000813.2/OG0000813.1/OG0000868.2/OG0000868.1/OG0000868.3/OG0000917.2/OG0000917.1/OG0000923.1/OG0000923.2/OG0000935.2/OG0000935.1/OG0000974.1/OG0000974.2/OG0001081.2/OG0001081.1/OG0001171.2/OG0001171.1/OG0001172.2/OG0001172.1/OG0001355.2/OG0001355.1/OG0001408.1/OG0001408.2/OG0001409.1/OG0001409.2/OG0001438.2/OG0001438.1/OG0001459.1/OG0001459.2/OG0001542.2/OG0001542.1/OG0001570.1/OG0001570.2/OG0001694.2/OG0001694.1/OG0001706.1/OG0001706.2/OG0001782.1/OG0001782.2/OG0001858.1/OG0001934.2/OG0001934.1/OG0002147.1/OG0002147.2/OG0002219.1/OG0002248.1/OG0002268.1/OG0002351.1/OG0002395.1/OG0002411.1/OG0002451.1/OG0002451.2/OG0002485.2/OG0002485.1/OG0002587.1/OG0002621.1/OG0002666.1/OG0002670.1/OG0002746.1/OG0002824.1/OG0002824.2/OG0002917.1/OG0003049.1/OG0003088.1/OG0003090.1/OG0003092.1/OG0003112.1/OG0003137.1/OG0003262.1/OG0003268.1/OG0003485.1/OG0003487.1/OG0003510.1/OG0003659.1/OG0003666.1/OG0003721.1/OG0003794.1/OG0003844.1/OG0004205.2/OG0004205.1/OG0004283.1/OG0004448.1/OG0004461.1/OG0004643.1/OG0004725.1/OG0004748.1/OG0005387.1/OG0005445.1/OG0005446.1/OG0005758.1/OG0006146.1/OG0006188.1/OG0006678.1/OG0007600.1</t>
  </si>
  <si>
    <t>OG0004638.1/OG0005732.1/OG0006392.1/OG0008050.1</t>
  </si>
  <si>
    <t>OG0005123.1</t>
  </si>
  <si>
    <t>OG0002138.2/OG0002138.1/OG0002624.1/OG0003756.1/OG0004289.1/OG0004631.1/OG0004914.1/OG0004973.1/OG0005256.1/OG0005281.1/OG0005396.1/OG0005575.1/OG0005722.1/OG0005893.1/OG0006434.1/OG0006820.1/OG0006873.1/OG0007346.1/OG0007562.1/OG0007647.1</t>
  </si>
  <si>
    <t>OG0000322.1/OG0000322.2/OG0000322.4/OG0000322.3/OG0001068.2/OG0001068.1/OG0004250.1</t>
  </si>
  <si>
    <t>OG0000567.1/OG0000567.3/OG0000567.2</t>
  </si>
  <si>
    <t>OG0000831.2/OG0000831.1/OG0000995.1/OG0000995.2/OG0002268.1</t>
  </si>
  <si>
    <t>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0000053.9/OG0000053.10/OG0000053.2/OG0000053.7/OG0000053.12/OG0000053.4/OG0000053.1/OG0000053.6/OG0000053.11/OG0000053.8/OG0000053.5/OG0000053.3/OG0000104.6/OG0000104.4/OG0000104.5/OG0000104.2/OG0000104.1/OG0000104.3/OG0000130.5/OG0000130.4/OG0000130.7/OG0000130.6/OG0000130.3/OG0000130.2/OG0000130.1/OG0000131.4/OG0000131.6/OG0000131.2/OG0000131.1/OG0000131.3/OG0000131.5/OG0000131.7/OG0000143.2/OG0000143.3/OG0000143.1/OG0000143.4/OG0000148.3/OG0000148.6/OG0000148.5/OG0000148.2/OG0000148.4/OG0000148.1/OG0000188.4/OG0000188.3/OG0000188.1/OG0000188.2/OG0000192.1/OG0000192.2/OG0000192.5/OG0000192.4/OG0000192.3/OG0000193.1/OG0000193.2/OG0000193.5/OG0000193.4/OG0000193.3/OG0000200.4/OG0000200.5/OG0000200.2/OG0000200.6/OG0000200.3/OG0000200.1/OG0000203.1/OG0000203.3/OG0000203.5/OG0000203.2/OG0000203.4/OG0000214.1/OG0000214.3/OG0000214.4/OG0000214.2/OG0000214.5/OG0000219.5/OG0000219.1/OG0000219.4/OG0000219.3/OG0000219.2/OG0000224.5/OG0000224.3/OG0000224.4/OG0000224.2/OG0000224.1/OG0000224.6/OG0000229.4/OG0000229.5/OG0000229.3/OG0000229.1/OG0000229.2/OG0000247.4/OG0000247.5/OG0000247.1/OG0000247.3/OG0000247.2/OG0000252.1/OG0000252.2/OG0000252.3/OG0000272.4/OG0000272.1/OG0000272.2/OG0000272.5/OG0000272.3/OG0000283.4/OG0000283.3/OG0000283.1/OG0000283.2/OG0000326.2/OG0000326.1/OG0000326.4/OG0000326.3/OG0000332.3/OG0000332.2/OG0000332.1/OG0000339.3/OG0000339.2/OG0000339.4/OG0000339.1/OG0000373.2/OG0000373.1/OG0000373.3/OG0000373.4/OG0000385.3/OG0000385.1/OG0000385.2/OG0000398.2/OG0000398.1/OG0000398.3/OG0000436.3/OG0000436.1/OG0000436.2/OG0000475.2/OG0000475.3/OG0000475.1/OG0000480.3/OG0000480.1/OG0000480.2/OG0000525.3/OG0000525.1/OG0000525.2/OG0000585.1/OG0000585.2/OG0000590.2/OG0000590.1/OG0000590.3/OG0000617.1/OG0000617.2/OG0000617.3/OG0000635.1/OG0000635.2/OG0000655.1/OG0000655.2/OG0000690.2/OG0000690.1/OG0000788.1/OG0000788.2/OG0000813.2/OG0000813.1/OG0000815.1/OG0000815.2/OG0000827.1/OG0000827.2/OG0000863.1/OG0000863.2/OG0000868.2/OG0000868.1/OG0000868.3/OG0000892.1/OG0000892.2/OG0000894.1/OG0000894.2/OG0000921.3/OG0000921.1/OG0000921.2/OG0000923.1/OG0000923.2/OG0000935.2/OG0000935.1/OG0000947.1/OG0000947.2/OG0000995.1/OG0000995.2/OG0001019.1/OG0001019.2/OG0001116.2/OG0001116.1/OG0001221.2/OG0001221.1/OG0001225.2/OG0001225.1/OG0001274.1/OG0001274.2/OG0001315.2/OG0001315.1/OG0001547.1/OG0001547.2/OG0001554.2/OG0001554.1/OG0001599.1/OG0001599.2/OG0001710.2/OG0001710.1/OG0001768.1/OG0001771.1/OG0001771.2/OG0001834.1/OG0001900.1/OG0002268.1/OG0002277.2/OG0002277.1/OG0002383.1/OG0002462.1/OG0002462.2/OG0002486.1/OG0002486.2/OG0002605.1/OG0002605.2/OG0002670.1/OG0002746.1/OG0002759.1/OG0003485.1/OG0003572.1/OG0003945.1/OG0004212.2/OG0004212.1/OG0004238.1/OG0006217.1/OG0006480.1</t>
  </si>
  <si>
    <t>OG0000266.6/OG0000266.3/OG0000266.5/OG0000266.1/OG0000266.2/OG0000266.4/OG0001626.1/OG0001626.2/OG0002830.1/OG0005069.1/OG0005474.1/OG0007609.1</t>
  </si>
  <si>
    <t>OG0000180.6/OG0000180.4/OG0000180.3/OG0000180.2/OG0000180.5/OG0000180.1/OG0000590.2/OG0000590.1/OG0000590.3/OG0002277.2/OG0002277.1/OG0006337.1</t>
  </si>
  <si>
    <t>OG0000193.1/OG0000193.2/OG0000193.5/OG0000193.4/OG0000193.3/OG0000224.5/OG0000224.3/OG0000224.4/OG0000224.2/OG0000224.1/OG0000224.6</t>
  </si>
  <si>
    <t>OG0001091.2/OG0001091.1</t>
  </si>
  <si>
    <t>OG0000322.1/OG0000322.2/OG0000322.4/OG0000322.3/OG0001090.1/OG0001090.2</t>
  </si>
  <si>
    <t>OG0000192.1/OG0000192.2/OG0000192.5/OG0000192.4/OG0000192.3/OG0000449.3/OG0000449.1/OG0000449.2/OG0001757.2/OG0001757.1/OG0002221.1/OG0002515.1/OG0002625.1/OG0002649.1/OG0003210.1/OG0004146.1/OG0006320.1</t>
  </si>
  <si>
    <t>OG0003339.1/OG0003415.1</t>
  </si>
  <si>
    <t>OG0003339.1/OG0007281.1</t>
  </si>
  <si>
    <t>OG0000921.3/OG0000921.1/OG0000921.2/OG0001218.2/OG0001218.1/OG0001772.2/OG0001772.1/OG0002178.1/OG0002178.2/OG0002342.1/OG0002342.2/OG0002515.1/OG0003243.1/OG0004388.1/OG0005282.1/OG0006190.1/OG0007085.1/OG0007130.1</t>
  </si>
  <si>
    <t>OG0005017.1/OG0005501.1</t>
  </si>
  <si>
    <t>OG0000745.2/OG0000745.1/OG0000745.3/OG0000917.2/OG0000917.1/OG0001420.1/OG0001567.1/OG0001870.2/OG0001870.1/OG0001963.1/OG0001963.2/OG0002273.1/OG0002273.2/OG0002379.1/OG0002379.2/OG0002487.1/OG0002885.1/OG0002947.2/OG0002947.1/OG0003049.1/OG0003061.1/OG0003580.1/OG0003721.1/OG0004103.1/OG0005491.1/OG0005541.1/OG0005559.1/OG0005786.1</t>
  </si>
  <si>
    <t>OG0001851.1/OG0002259.1</t>
  </si>
  <si>
    <t>OG0003229.1/OG0003471.1/OG0006082.1</t>
  </si>
  <si>
    <t>OG0005380.1/OG0006470.1/OG0006762.1/OG0007826.1/OG0010621.1</t>
  </si>
  <si>
    <t>OG0002011.1/OG0002011.2/OG0002658.1/OG0002830.1/OG0003960.1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</si>
  <si>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0000050.7/OG0000050.8/OG0000050.1/OG0000050.6/OG0000050.10/OG0000050.5/OG0000050.11/OG0000050.9/OG0000050.3/OG0000050.2/OG0000050.4/OG0000060.5/OG0000060.4/OG0000060.1/OG0000060.2/OG0000060.6/OG0000060.7/OG0000060.9/OG0000060.8/OG0000060.3/OG0000060.10/OG0000105.3/OG0000105.1/OG0000105.5/OG0000105.7/OG0000105.6/OG0000105.2/OG0000105.4/OG0000137.1/OG0000137.6/OG0000137.3/OG0000137.5/OG0000137.2/OG0000137.4/OG0000172.3/OG0000172.4/OG0000172.2/OG0000172.1/OG0000435.3/OG0000435.2/OG0000435.1/OG0000467.4/OG0000467.3/OG0000467.2/OG0000467.1/OG0000501.1/OG0000635.1/OG0000635.2/OG0000917.2/OG0000917.1/OG0000966.2/OG0000966.1/OG0001004.2/OG0001004.1/OG0001227.2/OG0001227.1/OG0001266.2/OG0001266.1/OG0001440.1/OG0001440.2/OG0001769.2/OG0001769.1/OG0001782.1/OG0001782.2/OG0001870.2/OG0001870.1/OG0001965.1/OG0002076.1/OG0002076.2/OG0002381.2/OG0002381.1/OG0002556.1/OG0002607.1/OG0002730.1/OG0002746.1/OG0002947.2/OG0002947.1/OG0003137.1/OG0003152.1/OG0003162.1/OG0003529.1/OG0003567.1/OG0003726.2/OG0003726.1/OG0003819.1/OG0004028.1/OG0004147.1/OG0004622.1/OG0004693.1/OG0004992.1/OG0005491.1/OG0006413.1/OG0007214.1</t>
  </si>
  <si>
    <t>OG0001662.2/OG0001662.1/OG0002073.1/OG0002073.2/OG0002282.1/OG0002353.1/OG0003335.1/OG0003542.1/OG0004054.1/OG0004390.1/OG0005582.1/OG0006036.1/OG0006227.1/OG0006720.1/OG0006855.1/OG0007347.1/OG0007983.1/OG0008080.1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</si>
  <si>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0000073.10/OG0000073.7/OG0000073.3/OG0000073.11/OG0000073.8/OG0000073.1/OG0000073.5/OG0000073.2/OG0000073.9/OG0000073.4/OG0000073.6/OG0000102.3/OG0000102.1/OG0000102.2/OG0000102.6/OG0000102.5/OG0000102.4/OG0000102.7/OG0000102.8/OG0000120.3/OG0000120.4/OG0000120.1/OG0000120.5/OG0000120.2/OG0000126.3/OG0000126.2/OG0000126.8/OG0000126.6/OG0000126.5/OG0000126.1/OG0000126.4/OG0000126.7/OG0000168.1/OG0000168.4/OG0000168.2/OG0000168.3/OG0000168.5/OG0000181.3/OG0000181.5/OG0000181.1/OG0000181.2/OG0000181.4/OG0000200.4/OG0000200.5/OG0000200.2/OG0000200.6/OG0000200.3/OG0000200.1/OG0000247.4/OG0000247.5/OG0000247.1/OG0000247.3/OG0000247.2/OG0000273.1/OG0000273.5/OG0000273.4/OG0000273.2/OG0000273.3/OG0000274.1/OG0000274.4/OG0000274.5/OG0000274.2/OG0000274.3/OG0000283.4/OG0000283.3/OG0000283.1/OG0000283.2/OG0000299.2/OG0000299.4/OG0000299.3/OG0000299.1/OG0000334.3/OG0000334.1/OG0000334.4/OG0000334.2/OG0000344.3/OG0000344.1/OG0000344.4/OG0000344.2/OG0000356.4/OG0000356.1/OG0000356.2/OG0000356.3/OG0000367.2/OG0000367.1/OG0000367.3/OG0000367.4/OG0000368.2/OG0000368.3/OG0000368.1/OG0000374.1/OG0000374.2/OG0000374.4/OG0000374.3/OG0000375.4/OG0000375.3/OG0000375.2/OG0000375.1/OG0000391.4/OG0000391.3/OG0000391.1/OG0000391.2/OG0000418.4/OG0000418.3/OG0000418.2/OG0000418.1/OG0000458.1/OG0000458.3/OG0000458.4/OG0000458.2/OG0000484.2/OG0000484.1/OG0000484.3/OG0000521.2/OG0000521.1/OG0000521.3/OG0000559.3/OG0000559.2/OG0000559.1/OG0000582.3/OG0000582.1/OG0000582.2/OG0000590.2/OG0000590.1/OG0000590.3/OG0000608.1/OG0000608.2/OG0000617.1/OG0000617.2/OG0000617.3/OG0000618.2/OG0000618.1/OG0000618.3/OG0000632.1/OG0000632.2/OG0000635.1/OG0000635.2/OG0000737.1/OG0000737.3/OG0000737.2/OG0000741.2/OG0000741.1/OG0000741.3/OG0000833.2/OG0000833.1/OG0000892.1/OG0000892.2/OG0000918.2/OG0000918.3/OG0000918.1/OG0000947.1/OG0000947.2/OG0000974.1/OG0000974.2/OG0000994.2/OG0000994.1/OG0001026.1/OG0001026.2/OG0001055.1/OG0001055.2/OG0001110.1/OG0001110.2/OG0001111.1/OG0001111.2/OG0001249.1/OG0001251.2/OG0001251.1/OG0001262.2/OG0001262.1/OG0001271.2/OG0001271.1/OG0001355.2/OG0001355.1/OG0001368.2/OG0001368.1/OG0001397.1/OG0001397.2/OG0001407.1/OG0001407.2/OG0001415.2/OG0001415.1/OG0001420.1/OG0001461.1/OG0001461.2/OG0001510.2/OG0001510.1/OG0001559.2/OG0001559.1/OG0001567.1/OG0001623.2/OG0001623.1/OG0001757.2/OG0001757.1/OG0001768.1/OG0001772.2/OG0001772.1/OG0001866.2/OG0001866.1/OG0001972.1/OG0001972.2/OG0002009.1/OG0002009.2/OG0002043.2/OG0002043.1/OG0002061.1/OG0002068.1/OG0002108.1/OG0002147.1/OG0002147.2/OG0002208.1/OG0002208.2/OG0002221.1/OG0002267.1/OG0002361.2/OG0002361.1/OG0002381.2/OG0002381.1/OG0002486.1/OG0002486.2/OG0002509.2/OG0002509.1/OG0002569.1/OG0002586.1/OG0002586.2/OG0002741.1/OG0002772.1/OG0002822.1/OG0002885.1/OG0003090.1/OG0003137.1/OG0003287.1/OG0003448.1/OG0003456.1/OG0003492.1/OG0003497.1/OG0003529.1/OG0003793.1/OG0003804.1/OG0003846.1/OG0003849.1/OG0003994.1/OG0004029.1/OG0004038.1/OG0004098.1/OG0004389.1/OG0004467.1/OG0004481.1/OG0004609.1/OG0004628.1/OG0004650.1/OG0004718.1/OG0004811.1/OG0005072.1/OG0005090.1/OG0005111.1/OG0005116.1/OG0005144.1/OG0005355.1/OG0005394.1/OG0005446.1/OG0005485.1/OG0005786.1/OG0005985.1/OG0006217.1/OG0006248.1/OG0006626.1/OG0006722.1/OG0006935.1/OG0006943.1</t>
  </si>
  <si>
    <t>OG0000581.1/OG0000581.2/OG0002306.2/OG0002306.1/OG0002658.1/OG0002676.1/OG0002817.2/OG0002817.1/OG0002830.1/OG0004638.1/OG0004907.1/OG0005064.1/OG0005518.1/OG0007366.1/OG0007609.1/OG0008105.1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</si>
  <si>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0000046.8/OG0000046.2/OG0000046.5/OG0000046.6/OG0000046.4/OG0000046.11/OG0000046.1/OG0000046.7/OG0000046.9/OG0000046.3/OG0000046.10/OG0000050.7/OG0000050.8/OG0000050.1/OG0000050.6/OG0000050.10/OG0000050.5/OG0000050.11/OG0000050.9/OG0000050.3/OG0000050.2/OG0000050.4/OG0000060.5/OG0000060.4/OG0000060.1/OG0000060.2/OG0000060.6/OG0000060.7/OG0000060.9/OG0000060.8/OG0000060.3/OG0000060.10/OG0000066.8/OG0000066.7/OG0000066.5/OG0000066.6/OG0000066.3/OG0000066.4/OG0000066.1/OG0000066.2/OG0000083.8/OG0000083.1/OG0000083.3/OG0000083.5/OG0000083.6/OG0000083.4/OG0000083.2/OG0000083.7/OG0000102.3/OG0000102.1/OG0000102.2/OG0000102.6/OG0000102.5/OG0000102.4/OG0000102.7/OG0000102.8/OG0000107.5/OG0000107.3/OG0000107.7/OG0000107.4/OG0000107.1/OG0000107.2/OG0000107.8/OG0000107.6/OG0000126.3/OG0000126.2/OG0000126.8/OG0000126.6/OG0000126.5/OG0000126.1/OG0000126.4/OG0000126.7/OG0000148.3/OG0000148.6/OG0000148.5/OG0000148.2/OG0000148.4/OG0000148.1/OG0000168.1/OG0000168.4/OG0000168.2/OG0000168.3/OG0000168.5/OG0000192.1/OG0000192.2/OG0000192.5/OG0000192.4/OG0000192.3/OG0000200.4/OG0000200.5/OG0000200.2/OG0000200.6/OG0000200.3/OG0000200.1/OG0000208.2/OG0000208.1/OG0000208.4/OG0000208.3/OG0000247.4/OG0000247.5/OG0000247.1/OG0000247.3/OG0000247.2/OG0000299.2/OG0000299.4/OG0000299.3/OG0000299.1/OG0000311.2/OG0000311.3/OG0000311.1/OG0000311.4/OG0000316.4/OG0000316.2/OG0000316.5/OG0000316.1/OG0000316.3/OG0000322.1/OG0000322.2/OG0000322.4/OG0000322.3/OG0000332.3/OG0000332.2/OG0000332.1/OG0000351.4/OG0000351.3/OG0000351.1/OG0000351.2/OG0000354.3/OG0000354.2/OG0000354.1/OG0000356.4/OG0000356.1/OG0000356.2/OG0000356.3/OG0000375.4/OG0000375.3/OG0000375.2/OG0000375.1/OG0000386.3/OG0000386.1/OG0000386.4/OG0000386.2/OG0000406.1/OG0000406.3/OG0000406.2/OG0000412.2/OG0000412.1/OG0000412.3/OG0000416.1/OG0000416.4/OG0000416.2/OG0000416.3/OG0000418.4/OG0000418.3/OG0000418.2/OG0000418.1/OG0000419.4/OG0000419.3/OG0000419.2/OG0000419.1/OG0000449.3/OG0000449.1/OG0000449.2/OG0000475.2/OG0000475.3/OG0000475.1/OG0000485.1/OG0000485.3/OG0000485.2/OG0000492.1/OG0000492.3/OG0000492.2/OG0000538.3/OG0000538.2/OG0000538.4/OG0000538.1/OG0000541.1/OG0000541.2/OG0000541.3/OG0000571.3/OG0000571.1/OG0000571.2/OG0000582.3/OG0000582.1/OG0000582.2/OG0000608.1/OG0000608.2/OG0000635.1/OG0000635.2/OG0000637.2/OG0000637.1/OG0000637.3/OG0000670.2/OG0000670.1/OG0000671.3/OG0000671.1/OG0000671.2/OG0000712.1/OG0000712.2/OG0000739.1/OG0000739.2/OG0000746.1/OG0000746.2/OG0000785.1/OG0000785.2/OG0000795.1/OG0000795.2/OG0000811.2/OG0000811.3/OG0000811.1/OG0000832.1/OG0000832.3/OG0000832.2/OG0000886.1/OG0000886.3/OG0000886.2/OG0000889.2/OG0000889.1/OG0000892.1/OG0000892.2/OG0000918.2/OG0000918.3/OG0000918.1/OG0000935.2/OG0000935.1/OG0000938.1/OG0000938.3/OG0000938.2/OG0000947.1/OG0000947.2/OG0000967.1/OG0000967.2/OG0000967.3/OG0001006.1/OG0001006.2/OG0001018.2/OG0001018.3/OG0001018.1/OG0001090.1/OG0001090.2/OG0001157.2/OG0001157.1/OG0001162.1/OG0001162.2/OG0001171.2/OG0001171.1/OG0001193.1/OG0001193.2/OG0001203.2/OG0001203.1/OG0001225.2/OG0001225.1/OG0001241.1/OG0001241.2/OG0001248.1/OG0001248.2/OG0001249.1/OG0001262.2/OG0001262.1/OG0001266.2/OG0001266.1/OG0001275.2/OG0001275.1/OG0001305.2/OG0001305.1/OG0001313.2/OG0001313.1/OG0001368.2/OG0001368.1/OG0001397.1/OG0001397.2/OG0001420.1/OG0001466.2/OG0001466.1/OG0001509.2/OG0001509.1/OG0001648.2/OG0001648.1/OG0001689.2/OG0001689.1/OG0001697.2/OG0001697.1/OG0001702.2/OG0001702.1/OG0001712.1/OG0001712.2/OG0001753.1/OG0001753.2/OG0001768.1/OG0001772.2/OG0001772.1/OG0001786.2/OG0001786.1/OG0001858.1/OG0001932.1/OG0001932.2/OG0001936.1/OG0001936.2/OG0001991.1/OG0002003.2/OG0002003.1/OG0002018.1/OG0002025.1/OG0002025.2/OG0002047.1/OG0002047.2/OG0002064.2/OG0002064.1/OG0002103.1/OG0002108.1/OG0002142.1/OG0002142.2/OG0002180.1/OG0002225.2/OG0002225.1/OG0002236.1/OG0002236.2/OG0002267.1/OG0002284.1/OG0002341.1/OG0002342.1/OG0002342.2/OG0002351.1/OG0002360.1/OG0002360.2/OG0002366.1/OG0002366.2/OG0002381.2/OG0002381.1/OG0002392.1/OG0002411.1/OG0002475.1/OG0002491.1/OG0002492.1/OG0002509.2/OG0002509.1/OG0002553.1/OG0002578.1/OG0002586.1/OG0002586.2/OG0002605.1/OG0002605.2/OG0002636.1/OG0002649.1/OG0002670.1/OG0002746.1/OG0002806.1/OG0002806.2/OG0002807.1/OG0002822.1/OG0002824.1/OG0002824.2/OG0002876.1/OG0002885.1/OG0002932.1/OG0002947.2/OG0002947.1/OG0002949.1/OG0002949.2/OG0002969.1/OG0003066.1/OG0003095.1/OG0003113.1/OG0003137.1/OG0003145.1/OG0003154.1/OG0003243.1/OG0003264.1/OG0003273.1/OG0003276.1/OG0003280.1/OG0003287.1/OG0003320.1/OG0003400.1/OG0003423.1/OG0003425.1/OG0003435.1/OG0003460.1/OG0003463.1/OG0003479.1/OG0003543.1/OG0003569.1/OG0003581.1/OG0003591.1/OG0003655.1/OG0003655.2/OG0003659.1/OG0003730.1/OG0003810.1/OG0003818.1/OG0003821.1/OG0003822.1/OG0003844.1/OG0004029.1/OG0004066.1/OG0004067.1/OG0004105.1/OG0004106.1/OG0004371.1/OG0004425.1/OG0004428.1/OG0004429.1/OG0004435.1/OG0004445.1/OG0004448.1/OG0004469.1/OG0004470.1/OG0004609.1/OG0004614.1/OG0004620.1/OG0004628.1/OG0004632.1/OG0004634.1/OG0004718.1/OG0004791.1/OG0004811.1/OG0004948.1/OG0004952.1/OG0004955.1/OG0005017.1/OG0005043.1/OG0005055.1/OG0005072.1/OG0005116.1/OG0005387.1/OG0005394.1/OG0005399.1/OG0005487.1/OG0005508.1/OG0005737.1/OG0005867.1/OG0005873.1/OG0005930.1/OG0006217.1/OG0006251.1/OG0006258.1/OG0006441.1/OG0006464.1/OG0006741.1/OG0006867.1/OG0006913.1/OG0007085.1/OG0007091.1/OG0007130.1/OG0007783.1/OG0008097.1</t>
  </si>
  <si>
    <t>OG0002011.1/OG0002011.2/OG0002306.2/OG0002306.1/OG0002593.1/OG0002628.2/OG0002628.1/OG0002817.2/OG0002817.1/OG0002830.1/OG0002905.1/OG0003576.1/OG0005064.1/OG0005609.1/OG0005810.1/OG0005927.1/OG0005947.1/OG0006476.1/OG0007366.1/OG0007609.1/OG0007786.1/OG0008224.1</t>
  </si>
  <si>
    <t>OG0000198.3/OG0000198.5/OG0000198.4/OG0000198.2/OG0000198.1/OG0001605.2/OG0001605.1/OG0001605.3/OG0002032.1/OG0002032.2/OG0002264.1/OG0002282.1/OG0002353.1/OG0002382.1/OG0002646.1/OG0003220.1/OG0003339.1/OG0003415.1/OG0003542.1/OG0003672.1/OG0003735.1/OG0004082.1/OG0004282.1/OG0004312.1/OG0004681.1/OG0004688.1/OG0005462.1/OG0005534.1/OG0005829.1/OG0006061.1/OG0006406.1/OG0006454.1/OG0006462.1/OG0006772.1/OG0006855.1/OG0007123.1/OG0007707.1/OG0007771.1/OG0008078.1/OG0009049.1/OG0009118.1/OG0010668.1</t>
  </si>
  <si>
    <t>OG0002047.1/OG0002047.2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</si>
  <si>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0000107.5/OG0000107.3/OG0000107.7/OG0000107.4/OG0000107.1/OG0000107.2/OG0000107.8/OG0000107.6/OG0000111.6/OG0000111.2/OG0000111.5/OG0000111.1/OG0000111.3/OG0000111.4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0000133.3/OG0000133.1/OG0000133.4/OG0000133.2/OG0000137.1/OG0000137.6/OG0000137.3/OG0000137.5/OG0000137.2/OG0000137.4/OG0000148.3/OG0000148.6/OG0000148.5/OG0000148.2/OG0000148.4/OG0000148.1/OG0000168.1/OG0000168.4/OG0000168.2/OG0000168.3/OG0000168.5/OG0000172.3/OG0000172.4/OG0000172.2/OG0000172.1/OG0000180.6/OG0000180.4/OG0000180.3/OG0000180.2/OG0000180.5/OG0000180.1/OG0000181.3/OG0000181.5/OG0000181.1/OG0000181.2/OG0000181.4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0000207.1/OG0000207.2/OG0000226.1/OG0000226.2/OG0000226.5/OG0000226.4/OG0000226.6/OG0000226.3/OG0000229.4/OG0000229.5/OG0000229.3/OG0000229.1/OG0000229.2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0000274.1/OG0000274.4/OG0000274.5/OG0000274.2/OG0000274.3/OG0000278.4/OG0000278.2/OG0000278.1/OG0000278.3/OG0000278.5/OG0000280.1/OG0000280.2/OG0000280.4/OG0000280.3/OG0000283.4/OG0000283.3/OG0000283.1/OG0000283.2/OG0000293.1/OG0000293.3/OG0000293.4/OG0000293.5/OG0000293.2/OG0000298.3/OG0000298.4/OG0000298.5/OG0000298.1/OG0000298.2/OG0000299.2/OG0000299.4/OG0000299.3/OG0000299.1/OG0000316.4/OG0000316.2/OG0000316.5/OG0000316.1/OG0000316.3/OG0000318.4/OG0000318.2/OG0000318.1/OG0000318.3/OG0000331.1/OG0000331.3/OG0000331.2/OG0000331.4/OG0000334.3/OG0000334.1/OG0000334.4/OG0000334.2/OG0000337.3/OG0000337.1/OG0000337.2/OG0000356.4/OG0000356.1/OG0000356.2/OG0000356.3/OG0000368.2/OG0000368.3/OG0000368.1/OG0000372.5/OG0000372.3/OG0000372.4/OG0000372.1/OG0000372.2/OG0000373.2/OG0000373.1/OG0000373.3/OG0000373.4/OG0000375.4/OG0000375.3/OG0000375.2/OG0000375.1/OG0000385.3/OG0000385.1/OG0000385.2/OG0000391.4/OG0000391.3/OG0000391.1/OG0000391.2/OG0000395.1/OG0000395.2/OG0000395.3/OG0000396.4/OG0000396.3/OG0000396.1/OG0000396.2/OG0000404.1/OG0000404.2/OG0000404.3/OG0000404.4/OG0000412.2/OG0000412.1/OG0000412.3/OG0000416.1/OG0000416.4/OG0000416.2/OG0000416.3/OG0000419.4/OG0000419.3/OG0000419.2/OG0000419.1/OG0000420.3/OG0000420.2/OG0000420.1/OG0000429.3/OG0000429.2/OG0000429.1/OG0000449.3/OG0000449.1/OG0000449.2/OG0000477.2/OG0000477.3/OG0000477.4/OG0000477.1/OG0000478.2/OG0000478.1/OG0000478.3/OG0000480.3/OG0000480.1/OG0000480.2/OG0000484.2/OG0000484.1/OG0000484.3/OG0000485.1/OG0000485.3/OG0000485.2/OG0000492.1/OG0000492.3/OG0000492.2/OG0000523.2/OG0000523.3/OG0000523.1/OG0000524.2/OG0000524.1/OG0000524.3/OG0000525.3/OG0000525.1/OG0000525.2/OG0000548.2/OG0000548.1/OG0000548.3/OG0000549.2/OG0000549.1/OG0000555.1/OG0000555.2/OG0000555.3/OG0000559.3/OG0000559.2/OG0000559.1/OG0000567.1/OG0000567.3/OG0000567.2/OG0000571.3/OG0000571.1/OG0000571.2/OG0000582.3/OG0000582.1/OG0000582.2/OG0000585.1/OG0000585.2/OG0000608.1/OG0000608.2/OG0000613.1/OG0000613.3/OG0000613.2/OG0000615.3/OG0000615.1/OG0000615.2/OG0000617.1/OG0000617.2/OG0000617.3/OG0000635.1/OG0000635.2/OG0000636.3/OG0000636.1/OG0000636.2/OG0000666.3/OG0000666.2/OG0000666.1/OG0000667.1/OG0000667.3/OG0000667.2/OG0000670.2/OG0000670.1/OG0000671.3/OG0000671.1/OG0000671.2/OG0000686.1/OG0000686.2/OG0000686.3/OG0000709.3/OG0000709.1/OG0000709.2/OG0000710.3/OG0000710.1/OG0000710.2/OG0000712.1/OG0000712.2/OG0000744.1/OG0000744.2/OG0000745.2/OG0000745.1/OG0000745.3/OG0000772.1/OG0000772.2/OG0000785.1/OG0000785.2/OG0000789.1/OG0000789.2/OG0000811.2/OG0000811.3/OG0000811.1/OG0000827.1/OG0000827.2/OG0000828.1/OG0000828.2/OG0000831.2/OG0000831.1/OG0000832.1/OG0000832.3/OG0000832.2/OG0000833.2/OG0000833.1/OG0000886.1/OG0000886.3/OG0000886.2/OG0000889.2/OG0000889.1/OG0000892.1/OG0000892.2/OG0000897.2/OG0000897.1/OG0000912.1/OG0000912.2/OG0000917.2/OG0000917.1/OG0000919.2/OG0000919.1/OG0000921.3/OG0000921.1/OG0000921.2/OG0000935.2/OG0000935.1/OG0000947.1/OG0000947.2/OG0000952.2/OG0000952.1/OG0000953.1/OG0000953.2/OG0000974.1/OG0000974.2/OG0000995.1/OG0000995.2/OG0001001.1/OG0001001.2/OG0001005.2/OG0001005.1/OG0001006.1/OG0001006.2/OG0001017.1/OG0001017.2/OG0001019.1/OG0001019.2/OG0001032.2/OG0001032.1/OG0001045.2/OG0001045.1/OG0001111.1/OG0001111.2/OG0001118.1/OG0001118.2/OG0001128.1/OG0001128.2/OG0001157.2/OG0001157.1/OG0001161.1/OG0001161.2/OG0001162.1/OG0001162.2/OG0001166.2/OG0001166.1/OG0001169.2/OG0001169.1/OG0001170.2/OG0001170.1/OG0001175.2/OG0001175.1/OG0001193.1/OG0001193.2/OG0001203.2/OG0001203.1/OG0001225.2/OG0001225.1/OG0001245.2/OG0001245.1/OG0001251.2/OG0001251.1/OG0001262.2/OG0001262.1/OG0001271.2/OG0001271.1/OG0001275.2/OG0001275.1/OG0001365.2/OG0001365.1/OG0001368.2/OG0001368.1/OG0001395.2/OG0001395.1/OG0001408.1/OG0001408.2/OG0001420.1/OG0001450.1/OG0001450.2/OG0001461.1/OG0001461.2/OG0001502.2/OG0001502.1/OG0001504.1/OG0001504.2/OG0001509.2/OG0001509.1/OG0001511.1/OG0001512.1/OG0001512.2/OG0001542.2/OG0001542.1/OG0001554.2/OG0001554.1/OG0001558.2/OG0001558.1/OG0001559.2/OG0001559.1/OG0001567.1/OG0001570.1/OG0001570.2/OG0001574.2/OG0001574.1/OG0001597.1/OG0001597.2/OG0001599.1/OG0001599.2/OG0001607.2/OG0001607.1/OG0001613.2/OG0001613.1/OG0001615.2/OG0001615.1/OG0001631.2/OG0001631.1/OG0001634.2/OG0001634.1/OG0001648.2/OG0001648.1/OG0001683.2/OG0001683.1/OG0001697.2/OG0001697.1/OG0001702.2/OG0001702.1/OG0001706.1/OG0001706.2/OG0001710.2/OG0001710.1/OG0001712.1/OG0001712.2/OG0001719.1/OG0001757.2/OG0001757.1/OG0001768.1/OG0001771.1/OG0001771.2/OG0001780.1/OG0001780.2/OG0001786.2/OG0001786.1/OG0001794.1/OG0001794.2/OG0001867.1/OG0001870.2/OG0001870.1/OG0001900.1/OG0001942.1/OG0001942.2/OG0001953.2/OG0001953.1/OG0001963.1/OG0001963.2/OG0001970.1/OG0001970.2/OG0001991.1/OG0001998.1/OG0002031.2/OG0002031.1/OG0002039.1/OG0002068.1/OG0002101.1/OG0002101.2/OG0002103.1/OG0002107.2/OG0002107.1/OG0002113.1/OG0002121.1/OG0002121.2/OG0002134.1/OG0002141.1/OG0002142.1/OG0002142.2/OG0002143.2/OG0002143.1/OG0002156.1/OG0002174.1/OG0002178.1/OG0002178.2/OG0002221.1/OG0002236.1/OG0002236.2/OG0002241.1/OG0002241.2/OG0002246.1/OG0002267.1/OG0002268.1/OG0002277.2/OG0002277.1/OG0002291.1/OG0002332.1/OG0002340.1/OG0002340.2/OG0002341.1/OG0002343.1/OG0002343.2/OG0002351.1/OG0002360.1/OG0002360.2/OG0002367.1/OG0002367.2/OG0002409.1/OG0002443.2/OG0002443.1/OG0002472.1/OG0002475.1/OG0002481.1/OG0002486.1/OG0002486.2/OG0002487.1/OG0002488.2/OG0002488.1/OG0002491.1/OG0002492.1/OG0002509.2/OG0002509.1/OG0002511.1/OG0002515.1/OG0002575.1/OG0002586.1/OG0002586.2/OG0002605.1/OG0002605.2/OG0002620.1/OG0002621.1/OG0002623.2/OG0002623.1/OG0002625.1/OG0002638.1/OG0002650.1/OG0002650.2/OG0002663.1/OG0002666.1/OG0002670.1/OG0002731.2/OG0002731.1/OG0002741.1/OG0002746.1/OG0002754.1/OG0002767.1/OG0002770.1/OG0002772.1/OG0002778.2/OG0002778.1/OG0002797.1/OG0002806.1/OG0002806.2/OG0002807.1/OG0002812.1/OG0002822.1/OG0002870.1/OG0002885.1/OG0002899.1/OG0002902.1/OG0002917.1/OG0002920.1/OG0002950.1/OG0002959.1/OG0003026.1/OG0003031.1/OG0003049.1/OG0003050.1/OG0003054.1/OG0003065.1/OG0003078.1/OG0003088.1/OG0003090.1/OG0003096.1/OG0003105.1/OG0003109.1/OG0003123.1/OG0003131.1/OG0003137.1/OG0003154.1/OG0003210.1/OG0003221.1/OG0003222.1/OG0003233.1/OG0003243.1/OG0003276.1/OG0003291.1/OG0003296.1/OG0003389.1/OG0003428.1/OG0003444.1/OG0003451.1/OG0003463.1/OG0003481.1/OG0003485.1/OG0003487.1/OG0003491.1/OG0003494.1/OG0003522.1/OG0003523.1/OG0003539.1/OG0003575.1/OG0003581.1/OG0003582.1/OG0003655.1/OG0003655.2/OG0003663.1/OG0003715.1/OG0003718.1/OG0003721.1/OG0003730.1/OG0003738.1/OG0003747.1/OG0003752.1/OG0003769.1/OG0003774.1/OG0003775.1/OG0003793.1/OG0003808.1/OG0003816.1/OG0003821.1/OG0003831.1/OG0004038.1/OG0004046.1/OG0004105.1/OG0004106.1/OG0004127.1/OG0004135.1/OG0004146.1/OG0004149.1/OG0004152.1/OG0004210.1/OG0004309.1/OG0004315.1/OG0004340.1/OG0004394.1/OG0004425.1/OG0004439.1/OG0004454.1/OG0004489.1/OG0004563.1/OG0004568.1/OG0004628.1/OG0004630.1/OG0004667.1/OG0004699.2/OG0004699.1/OG0004718.1/OG0004791.1/OG0004794.1/OG0004818.1/OG0004883.1/OG0004948.1/OG0004990.1/OG0005072.1/OG0005074.1/OG0005078.1/OG0005081.1/OG0005105.1/OG0005155.1/OG0005158.1/OG0005284.1/OG0005445.1/OG0005458.1/OG0005466.1/OG0005491.1/OG0005519.1/OG0005580.1/OG0005649.1/OG0005656.1/OG0005737.1/OG0005758.1/OG0005783.1/OG0005811.1/OG0005871.1/OG0005949.1/OG0006007.1/OG0006011.1/OG0006041.1/OG0006181.1/OG0006236.1/OG0006242.1/OG0006248.1/OG0006329.1/OG0006338.1/OG0006351.1/OG0006422.1/OG0006469.1/OG0006480.1/OG0006659.1/OG0006780.1/OG0006819.1/OG0006889.1/OG0006924.1/OG0007090.1/OG0007208.1/OG0007601.1/OG0007723.1/OG0007811.1/OG0008029.1/OG0008542.1</t>
  </si>
  <si>
    <t>OG0001609.1/OG0001940.1/OG0001950.1/OG0001966.2/OG0001966.1/OG0002032.1/OG0002032.2/OG0002073.1/OG0002073.2/OG0002145.1/OG0002257.2/OG0002257.1/OG0002353.1/OG0002401.1/OG0002646.1/OG0003077.2/OG0003077.1/OG0003238.1/OG0003335.1/OG0003542.1/OG0004040.1/OG0004052.1/OG0004054.1/OG0004096.1/OG0004390.1/OG0004401.1/OG0004607.1/OG0004688.1/OG0004737.1/OG0005288.1/OG0005295.1/OG0005380.1/OG0005534.1/OG0006227.1/OG0006270.1/OG0006454.1/OG0006467.1/OG0006639.1/OG0006762.1/OG0007127.1/OG0007186.1/OG0007376.1/OG0007771.1/OG0007826.1/OG0008491.1/OG0009049.1/OG0010621.1</t>
  </si>
  <si>
    <t>OG0000123.2/OG0000123.3/OG0000123.5/OG0000123.6/OG0000123.4/OG0000123.7/OG0000123.1/OG0001373.1/OG0001398.1/OG0001758.1/OG0002186.1/OG0002628.2/OG0002628.1/OG0002817.2/OG0002817.1/OG0002830.1/OG0003207.1/OG0003454.1/OG0004638.1/OG0005371.1/OG0005439.1/OG0005596.1/OG0005732.1/OG0005810.1/OG0005947.1/OG0006392.1/OG0006535.1/OG0007609.1/OG0008269.1/OG0008563.1/OG0008864.1/OG0009738.1/OG0010397.1/OG0011594.1</t>
  </si>
  <si>
    <t>OG0001024.1/OG0002830.1/OG0003454.1/OG0007366.1/OG0007609.1/OG0008563.1</t>
  </si>
  <si>
    <t>OG0003339.1/OG0003797.1/OG0004688.1/OG0005534.1/OG0006855.1/OG0007327.1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</si>
  <si>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0000111.6/OG0000111.2/OG0000111.5/OG0000111.1/OG0000111.3/OG0000111.4/OG0000126.3/OG0000126.2/OG0000126.8/OG0000126.6/OG0000126.5/OG0000126.1/OG0000126.4/OG0000126.7/OG0000148.3/OG0000148.6/OG0000148.5/OG0000148.2/OG0000148.4/OG0000148.1/OG0000168.1/OG0000168.4/OG0000168.2/OG0000168.3/OG0000168.5/OG0000200.4/OG0000200.5/OG0000200.2/OG0000200.6/OG0000200.3/OG0000200.1/OG0000273.1/OG0000273.5/OG0000273.4/OG0000273.2/OG0000273.3/OG0000299.2/OG0000299.4/OG0000299.3/OG0000299.1/OG0000311.2/OG0000311.3/OG0000311.1/OG0000311.4/OG0000386.3/OG0000386.1/OG0000386.4/OG0000386.2/OG0000416.1/OG0000416.4/OG0000416.2/OG0000416.3/OG0000520.2/OG0000520.3/OG0000520.1/OG0000523.2/OG0000523.3/OG0000523.1/OG0000555.1/OG0000555.2/OG0000555.3/OG0000617.1/OG0000617.2/OG0000617.3/OG0000634.3/OG0000634.1/OG0000634.2/OG0000635.1/OG0000635.2/OG0000827.1/OG0000827.2/OG0000831.2/OG0000831.1/OG0000858.1/OG0000858.2/OG0000858.3/OG0000889.2/OG0000889.1/OG0000892.1/OG0000892.2/OG0000974.1/OG0000974.2/OG0001006.1/OG0001006.2/OG0001248.1/OG0001248.2/OG0001271.2/OG0001271.1/OG0001305.2/OG0001305.1/OG0001313.2/OG0001313.1/OG0001408.1/OG0001408.2/OG0001440.1/OG0001440.2/OG0001461.1/OG0001461.2/OG0001504.1/OG0001504.2/OG0001559.2/OG0001559.1/OG0001719.1/OG0001772.2/OG0001772.1/OG0001780.1/OG0001780.2/OG0001991.1/OG0002113.1/OG0002277.2/OG0002277.1/OG0002351.1/OG0002605.1/OG0002605.2/OG0002822.1/OG0002885.1/OG0003090.1/OG0003268.1/OG0003819.1/OG0004568.1/OG0004699.2/OG0004699.1/OG0005074.1/OG0005116.1/OG0005445.1/OG0005656.1/OG0005993.1/OG0006626.1/OG0006706.1</t>
  </si>
  <si>
    <t>OG0001024.1</t>
  </si>
  <si>
    <t>OG0002306.2/OG0002306.1/OG0007366.1/OG0008224.1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</si>
  <si>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0000060.5/OG0000060.4/OG0000060.1/OG0000060.2/OG0000060.6/OG0000060.7/OG0000060.9/OG0000060.8/OG0000060.3/OG0000060.10/OG0000066.8/OG0000066.7/OG0000066.5/OG0000066.6/OG0000066.3/OG0000066.4/OG0000066.1/OG0000066.2/OG0000102.3/OG0000102.1/OG0000102.2/OG0000102.6/OG0000102.5/OG0000102.4/OG0000102.7/OG0000102.8/OG0000107.5/OG0000107.3/OG0000107.7/OG0000107.4/OG0000107.1/OG0000107.2/OG0000107.8/OG0000107.6/OG0000192.1/OG0000192.2/OG0000192.5/OG0000192.4/OG0000192.3/OG0000322.1/OG0000322.2/OG0000322.4/OG0000322.3/OG0000332.3/OG0000332.2/OG0000332.1/OG0000354.3/OG0000354.2/OG0000354.1/OG0000386.3/OG0000386.1/OG0000386.4/OG0000386.2/OG0000485.1/OG0000485.3/OG0000485.2/OG0000582.3/OG0000582.1/OG0000582.2/OG0000947.1/OG0000947.2/OG0001090.1/OG0001090.2/OG0001248.1/OG0001248.2/OG0001249.1/OG0001262.2/OG0001262.1/OG0001772.2/OG0001772.1/OG0001932.1/OG0001932.2/OG0002142.1/OG0002142.2/OG0003066.1/OG0003113.1/OG0003137.1/OG0003243.1/OG0003280.1/OG0003822.1/OG0004435.1/OG0005116.1/OG0006464.1/OG0007783.1</t>
  </si>
  <si>
    <t>OG0000066.8/OG0000066.7/OG0000066.5/OG0000066.6/OG0000066.3/OG0000066.4/OG0000066.1/OG0000066.2/OG0000102.3/OG0000102.1/OG0000102.2/OG0000102.6/OG0000102.5/OG0000102.4/OG0000102.7/OG0000102.8/OG0000192.1/OG0000192.2/OG0000192.5/OG0000192.4/OG0000192.3/OG0000386.3/OG0000386.1/OG0000386.4/OG0000386.2/OG0000582.3/OG0000582.1/OG0000582.2/OG0000947.1/OG0000947.2/OG0001248.1/OG0001248.2/OG0001932.1/OG0001932.2/OG0003066.1/OG0004435.1</t>
  </si>
  <si>
    <t>OG0000971.1/OG0000971.2/OG0000971.3/OG0004789.1</t>
  </si>
  <si>
    <t>OG0003339.1/OG0005534.1/OG0006855.1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</si>
  <si>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0000200.4/OG0000200.5/OG0000200.2/OG0000200.6/OG0000200.3/OG0000200.1/OG0000299.2/OG0000299.4/OG0000299.3/OG0000299.1/OG0000311.2/OG0000311.3/OG0000311.1/OG0000311.4/OG0000416.1/OG0000416.4/OG0000416.2/OG0000416.3/OG0000635.1/OG0000635.2/OG0000974.1/OG0000974.2/OG0001305.2/OG0001305.1/OG0001504.1/OG0001504.2/OG0001772.2/OG0001772.1/OG0001780.1/OG0001780.2/OG0001991.1/OG0002351.1/OG0002605.1/OG0002605.2/OG0002885.1/OG0003090.1/OG0003819.1/OG0005074.1/OG0005116.1</t>
  </si>
  <si>
    <t>OG0002830.1/OG0003454.1/OG0007366.1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</si>
  <si>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0000107.5/OG0000107.3/OG0000107.7/OG0000107.4/OG0000107.1/OG0000107.2/OG0000107.8/OG0000107.6/OG0000322.1/OG0000322.2/OG0000322.4/OG0000322.3/OG0000332.3/OG0000332.2/OG0000332.1/OG0000354.3/OG0000354.2/OG0000354.1/OG0000947.1/OG0000947.2/OG0001090.1/OG0001090.2/OG0001249.1/OG0001772.2/OG0001772.1/OG0003113.1/OG0003280.1/OG0003822.1/OG0005116.1/OG0006464.1/OG0007783.1</t>
  </si>
  <si>
    <t>OG0000507.1/OG0000507.2/OG0000917.2/OG0000917.1/OG0001200.2/OG0001200.1/OG0001213.1/OG0001213.2/OG0001948.1/OG0001948.2/OG0003551.1</t>
  </si>
  <si>
    <t>OG0002024.1/OG0002024.2/OG0002732.1/OG0004397.1/OG0005297.1/OG0005926.1/OG0006425.1</t>
  </si>
  <si>
    <t>OG0000036.7/OG0000036.3/OG0000036.12/OG0000036.6/OG0000036.11/OG0000036.5/OG0000036.10/OG0000036.8/OG0000036.1/OG0000036.9/OG0000036.4/OG0000036.2/OG0000082.1/OG0000082.7/OG0000082.6/OG0000082.3/OG0000082.4/OG0000082.5/OG0000082.2/OG0000121.5/OG0000121.1/OG0000121.2/OG0000121.3/OG0000121.4/OG0000121.6/OG0000121.8/OG0000121.7/OG0000144.8/OG0000144.6/OG0000144.1/OG0000144.7/OG0000144.5/OG0000144.4/OG0000144.3/OG0000144.2/OG0000200.4/OG0000200.5/OG0000200.2/OG0000200.6/OG0000200.3/OG0000200.1/OG0000205.5/OG0000205.2/OG0000205.7/OG0000205.3/OG0000205.1/OG0000205.4/OG0000205.6/OG0000318.4/OG0000318.2/OG0000318.1/OG0000318.3/OG0000344.3/OG0000344.1/OG0000344.4/OG0000344.2/OG0000501.1/OG0000549.2/OG0000549.1/OG0000618.2/OG0000618.1/OG0000618.3/OG0000619.1/OG0000619.3/OG0000619.2/OG0000671.3/OG0000671.1/OG0000671.2/OG0000696.1/OG0000696.2/OG0000696.3/OG0000704.2/OG0000704.1/OG0000704.3/OG0000710.3/OG0000710.1/OG0000710.2/OG0000972.1/OG0000972.2/OG0001033.2/OG0001033.1/OG0001055.1/OG0001055.2/OG0001081.2/OG0001081.1/OG0001169.2/OG0001169.1/OG0001172.2/OG0001172.1/OG0001401.3/OG0001401.2/OG0001401.1/OG0001569.1/OG0001661.1/OG0001661.2/OG0001743.1/OG0001743.2/OG0001964.1/OG0001976.2/OG0001976.1/OG0001982.1/OG0002033.1/OG0002154.1/OG0002154.2/OG0002377.1/OG0002377.2/OG0002387.1/OG0002460.1/OG0002466.1/OG0002591.1/OG0002659.1/OG0002874.1/OG0003098.1/OG0003146.1/OG0003218.1/OG0003264.1/OG0003266.2/OG0003266.1/OG0003291.1/OG0003490.1/OG0003593.1/OG0003702.1/OG0003715.1/OG0003961.1/OG0003972.1/OG0004000.1/OG0004044.1/OG0004260.1/OG0004311.1/OG0004351.1/OG0004404.1/OG0004408.1/OG0004413.1/OG0004423.1/OG0004433.1/OG0004437.1/OG0004455.1/OG0004544.1/OG0004579.1/OG0004656.1/OG0004782.1/OG0004815.1/OG0004904.1/OG0004918.1/OG0004974.1/OG0005073.1/OG0005144.1/OG0005278.1/OG0005413.1/OG0005446.1/OG0005657.1/OG0005782.1/OG0005813.1/OG0005877.1/OG0006307.1/OG0006774.1/OG0006842.1/OG0006860.1/OG0006866.1/OG0007768.1/OG0008053.1/OG0008106.1/OG0008113.1</t>
  </si>
  <si>
    <t>OG0002032.1/OG0002032.2/OG0003125.1/OG0003596.1/OG0004456.1/OG0004737.1/OG0005060.1/OG0005075.1/OG0005340.1/OG0006064.1/OG0006716.1/OG0006750.1/OG0007387.1/OG0008519.1/OG0011506.1</t>
  </si>
  <si>
    <t>OG0001373.1/OG0003315.1/OG0003315.2/OG0006883.1/OG0007144.1/OG0007344.1</t>
  </si>
  <si>
    <t>OG0001920.1</t>
  </si>
  <si>
    <t>OG0000935.2/OG0000935.1/OG0002040.2/OG0002040.1/OG0002482.1/OG0002670.1/OG0002746.1/OG0002955.1/OG0003054.1/OG0007085.1</t>
  </si>
  <si>
    <t>OG0008442.1</t>
  </si>
  <si>
    <t>OG0000181.3/OG0000181.5/OG0000181.1/OG0000181.2/OG0000181.4/OG0001271.2/OG0001271.1/OG0004568.1/OG0004636.1/OG0005993.1/OG0006507.1</t>
  </si>
  <si>
    <t>OG0000181.3/OG0000181.5/OG0000181.1/OG0000181.2/OG0000181.4/OG0004636.1</t>
  </si>
  <si>
    <t>OG0000014.7/OG0000014.8/OG0000014.13/OG0000014.14/OG0000014.9/OG0000014.5/OG0000014.4/OG0000014.6/OG0000014.1/OG0000014.11/OG0000014.2/OG0000014.10/OG0000014.12/OG0000014.3/OG0000274.1/OG0000274.4/OG0000274.5/OG0000274.2/OG0000274.3/OG0000283.4/OG0000283.3/OG0000283.1/OG0000283.2/OG0000372.5/OG0000372.3/OG0000372.4/OG0000372.1/OG0000372.2/OG0000521.2/OG0000521.1/OG0000521.3/OG0000548.2/OG0000548.1/OG0000548.3/OG0000555.1/OG0000555.2/OG0000555.3/OG0000712.1/OG0000712.2/OG0000828.1/OG0000828.2/OG0001019.1/OG0001019.2/OG0001111.1/OG0001111.2/OG0001118.1/OG0001118.2/OG0001415.2/OG0001415.1/OG0001645.2/OG0001645.1/OG0002741.1/OG0002748.1/OG0005871.1</t>
  </si>
  <si>
    <t>OG0005518.1/OG0005810.1</t>
  </si>
  <si>
    <t>OG0000066.8/OG0000066.7/OG0000066.5/OG0000066.6/OG0000066.3/OG0000066.4/OG0000066.1/OG0000066.2/OG0000582.3/OG0000582.1/OG0000582.2/OG0000812.1/OG0000812.2/OG0000812.3/OG0002469.1/OG0002932.1/OG0003193.1/OG0004398.1/OG0005073.1/OG0005479.1/OG0005494.1/OG0006320.1</t>
  </si>
  <si>
    <t>OG0000222.2/OG0000222.1/OG0000222.4/OG0000222.5/OG0000222.3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</si>
  <si>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0000889.2/OG0000889.1/OG0001461.1/OG0001461.2/OG0006236.1</t>
  </si>
  <si>
    <t>OG0000127.2/OG0000127.3/OG0000127.1/OG0000127.5/OG0000127.4/OG0000127.6/OG0000208.2/OG0000208.1/OG0000208.4/OG0000208.3/OG0000260.3/OG0000260.4/OG0000260.1/OG0000260.2/OG0002290.1/OG0002712.1/OG0002969.1/OG0003130.1/OG0003423.1/OG0003737.1/OG0004016.1/OG0005042.1</t>
  </si>
  <si>
    <t>OG0000208.2/OG0000208.1/OG0000208.4/OG0000208.3/OG0000260.3/OG0000260.4/OG0000260.1/OG0000260.2/OG0002290.1/OG0002969.1/OG0003130.1/OG0003423.1/OG0003737.1/OG0004016.1/OG0005042.1</t>
  </si>
  <si>
    <t>OG0000102.3/OG0000102.1/OG0000102.2/OG0000102.6/OG0000102.5/OG0000102.4/OG0000102.7/OG0000102.8/OG0000126.3/OG0000126.2/OG0000126.8/OG0000126.6/OG0000126.5/OG0000126.1/OG0000126.4/OG0000126.7/OG0000224.5/OG0000224.3/OG0000224.4/OG0000224.2/OG0000224.1/OG0000224.6/OG0000283.4/OG0000283.3/OG0000283.1/OG0000283.2/OG0000332.3/OG0000332.2/OG0000332.1/OG0000340.4/OG0000340.1/OG0000340.3/OG0000340.2/OG0000398.2/OG0000398.1/OG0000398.3/OG0000404.1/OG0000404.2/OG0000404.3/OG0000404.4/OG0000436.3/OG0000436.1/OG0000436.2/OG0000521.2/OG0000521.1/OG0000521.3/OG0000525.3/OG0000525.1/OG0000525.2/OG0000533.2/OG0000533.3/OG0000533.4/OG0000533.1/OG0000608.1/OG0000608.2/OG0000666.3/OG0000666.2/OG0000666.1/OG0000712.1/OG0000712.2/OG0000860.1/OG0000860.2/OG0000860.3/OG0000868.2/OG0000868.1/OG0000868.3/OG0000923.1/OG0000923.2/OG0001019.1/OG0001019.2/OG0001023.2/OG0001023.1/OG0001082.2/OG0001082.1/OG0001203.2/OG0001203.1/OG0001249.1/OG0001415.2/OG0001415.1/OG0001459.1/OG0001459.2/OG0001678.2/OG0001678.1/OG0001771.1/OG0001771.2/OG0002208.1/OG0002208.2/OG0002237.1/OG0002284.1/OG0002381.2/OG0002381.1/OG0002411.1/OG0002492.1/OG0002515.1/OG0002728.1/OG0003233.1/OG0003485.1/OG0004057.1/OG0004152.1/OG0004205.2/OG0004205.1/OG0004632.1/OG0005356.1/OG0005587.1/OG0006371.1/OG0010324.1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</si>
  <si>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0000114.2/OG0000114.1/OG0000114.3/OG0000114.5/OG0000114.4/OG0000168.1/OG0000168.4/OG0000168.2/OG0000168.3/OG0000168.5/OG0000299.2/OG0000299.4/OG0000299.3/OG0000299.1/OG0000386.3/OG0000386.1/OG0000386.4/OG0000386.2/OG0000709.3/OG0000709.1/OG0000709.2/OG0000832.1/OG0000832.3/OG0000832.2/OG0000892.1/OG0000892.2/OG0000917.2/OG0000917.1/OG0000953.1/OG0000953.2/OG0000974.1/OG0000974.2/OG0000997.1/OG0000997.2/OG0001050.2/OG0001050.1/OG0001157.2/OG0001157.1/OG0001225.2/OG0001225.1/OG0001248.1/OG0001248.2/OG0001369.1/OG0001510.2/OG0001510.1/OG0001597.1/OG0001597.2/OG0001599.1/OG0001599.2/OG0001768.1/OG0002068.1/OG0002076.1/OG0002076.2/OG0002107.2/OG0002107.1/OG0002121.1/OG0002121.2/OG0002295.1/OG0002409.1/OG0002472.1/OG0002605.1/OG0002605.2/OG0002623.2/OG0002623.1/OG0002754.1/OG0002806.1/OG0002806.2/OG0002822.1/OG0002924.1/OG0002926.1/OG0003058.1/OG0003084.1/OG0003105.1/OG0003320.1/OG0003423.1/OG0003491.1/OG0003510.1/OG0003721.1/OG0003840.1/OG0003945.1/OG0004079.1/OG0004347.1/OG0004748.1/OG0004883.1/OG0005123.1/OG0005465.1/OG0005475.1/OG0006014.1/OG0006357.1/OG0006371.1/OG0006792.1/OG0007093.1/OG0007172.1/OG0007811.1/OG0008120.1</t>
  </si>
  <si>
    <t>OG0001398.1/OG0007609.1/OG0008269.1/OG0009738.1</t>
  </si>
  <si>
    <t>OG0002353.1/OG0003735.1/OG0004312.1/OG0006454.1/OG0009035.1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</si>
  <si>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0000114.2/OG0000114.1/OG0000114.3/OG0000114.5/OG0000114.4/OG0000299.2/OG0000299.4/OG0000299.3/OG0000299.1/OG0000386.3/OG0000386.1/OG0000386.4/OG0000386.2/OG0000709.3/OG0000709.1/OG0000709.2/OG0000832.1/OG0000832.3/OG0000832.2/OG0000917.2/OG0000917.1/OG0000997.1/OG0000997.2/OG0001157.2/OG0001157.1/OG0001248.1/OG0001248.2/OG0001510.2/OG0001510.1/OG0001599.1/OG0001599.2/OG0002076.1/OG0002076.2/OG0002924.1/OG0003084.1/OG0003320.1/OG0003423.1/OG0003491.1/OG0003510.1/OG0003721.1/OG0004079.1/OG0004748.1/OG0005123.1/OG0005465.1/OG0006357.1/OG0006371.1/OG0006792.1/OG0007093.1/OG0007172.1/OG0007811.1/OG0008120.1</t>
  </si>
  <si>
    <t>OG0002353.1/OG0003735.1/OG0006454.1/OG0009035.1</t>
  </si>
  <si>
    <t>OG0001697.2/OG0001697.1/OG0005356.1</t>
  </si>
  <si>
    <t>OG0000544.3/OG0000544.1/OG0000544.2/OG0000613.1/OG0000613.3/OG0000613.2/OG0001120.2/OG0001120.1/OG0001176.1/OG0001176.2/OG0002368.2/OG0002368.1/OG0002377.1/OG0002377.2/OG0002387.1/OG0002797.1/OG0003218.1/OG0003456.1/OG0004582.1/OG0004735.1/OG0004755.1/OG0005307.1/OG0005397.1/OG0005492.1/OG0005736.1/OG0005815.1/OG0007200.1/OG0008053.1/OG0008449.1</t>
  </si>
  <si>
    <t>OG0000284.4/OG0000284.2/OG0000284.1/OG0000284.3/OG0000363.4/OG0000363.1/OG0000363.2/OG0000363.3/OG0000449.3/OG0000449.1/OG0000449.2/OG0000567.1/OG0000567.3/OG0000567.2/OG0001111.1/OG0001111.2/OG0001218.2/OG0001218.1/OG0001262.2/OG0001262.1/OG0001420.1/OG0001769.2/OG0001769.1/OG0001949.2/OG0001949.1/OG0002047.1/OG0002047.2/OG0002103.1/OG0002340.1/OG0002340.2/OG0002466.1/OG0002477.1/OG0002492.1/OG0002515.1/OG0002649.1/OG0002741.1/OG0002774.2/OG0002774.1/OG0002824.1/OG0002824.2/OG0003096.1/OG0003273.1/OG0003295.1/OG0003522.1/OG0003523.1/OG0003539.1/OG0003840.1/OG0004135.1/OG0004568.1/OG0004632.1/OG0004636.1/OG0004678.1/OG0004952.1/OG0005723.1/OG0005993.1/OG0006819.1/OG0007741.1</t>
  </si>
  <si>
    <t>OG0002905.1/OG0006746.1/OG0006746.2</t>
  </si>
  <si>
    <t>OG0002032.1/OG0002032.2/OG0002145.1/OG0004312.1/OG0006772.1/OG0007350.1</t>
  </si>
  <si>
    <t>OG0000284.4/OG0000284.2/OG0000284.1/OG0000284.3/OG0000363.4/OG0000363.1/OG0000363.2/OG0000363.3/OG0000449.3/OG0000449.1/OG0000449.2/OG0001111.1/OG0001111.2/OG0001262.2/OG0001262.1/OG0001769.2/OG0001769.1/OG0001949.2/OG0001949.1/OG0002047.1/OG0002047.2/OG0002103.1/OG0002340.1/OG0002340.2/OG0002466.1/OG0002492.1/OG0002515.1/OG0002649.1/OG0002741.1/OG0002774.2/OG0002774.1/OG0002824.1/OG0002824.2/OG0003096.1/OG0003295.1/OG0003539.1/OG0003840.1/OG0004135.1/OG0004568.1/OG0004636.1/OG0005723.1/OG0005993.1/OG0006819.1/OG0007741.1</t>
  </si>
  <si>
    <t>OG0002032.1/OG0002032.2/OG0006772.1/OG0007350.1</t>
  </si>
  <si>
    <t>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0000126.3/OG0000126.2/OG0000126.8/OG0000126.6/OG0000126.5/OG0000126.1/OG0000126.4/OG0000126.7/OG0000142.2/OG0000142.1/OG0000142.3/OG0000172.3/OG0000172.4/OG0000172.2/OG0000172.1/OG0000181.3/OG0000181.5/OG0000181.1/OG0000181.2/OG0000181.4/OG0000192.1/OG0000192.2/OG0000192.5/OG0000192.4/OG0000192.3/OG0000215.4/OG0000215.5/OG0000215.3/OG0000215.1/OG0000215.2/OG0000299.2/OG0000299.4/OG0000299.3/OG0000299.1/OG0000316.4/OG0000316.2/OG0000316.5/OG0000316.1/OG0000316.3/OG0000391.4/OG0000391.3/OG0000391.1/OG0000391.2/OG0000393.2/OG0000393.3/OG0000393.1/OG0000410.3/OG0000410.2/OG0000410.1/OG0000945.1/OG0000945.2/OG0001050.2/OG0001050.1/OG0001407.1/OG0001407.2/OG0001559.2/OG0001559.1/OG0001702.2/OG0001702.1/OG0001769.2/OG0001769.1/OG0001780.1/OG0001780.2/OG0001972.1/OG0001972.2/OG0002222.1/OG0002222.2/OG0002514.1/OG0002514.2/OG0002917.1/OG0003090.1/OG0003129.1/OG0003162.1/OG0003264.1/OG0003299.1/OG0003318.1/OG0004038.1/OG0004263.1/OG0004304.1/OG0004385.1/OG0004650.1/OG0004678.1/OG0005993.1/OG0006248.1/OG0007261.1/OG0008120.1</t>
  </si>
  <si>
    <t>OG0001702.2/OG0001702.1/OG0002341.1/OG0002491.1/OG0003154.1</t>
  </si>
  <si>
    <t>OG0001940.1/OG0002257.2/OG0002257.1/OG0003335.1/OG0006639.1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</si>
  <si>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0000107.5/OG0000107.3/OG0000107.7/OG0000107.4/OG0000107.1/OG0000107.2/OG0000107.8/OG0000107.6/OG0000200.4/OG0000200.5/OG0000200.2/OG0000200.6/OG0000200.3/OG0000200.1/OG0000226.1/OG0000226.2/OG0000226.5/OG0000226.4/OG0000226.6/OG0000226.3/OG0000232.4/OG0000232.2/OG0000232.5/OG0000232.1/OG0000232.3/OG0000299.2/OG0000299.4/OG0000299.3/OG0000299.1/OG0000331.1/OG0000331.3/OG0000331.2/OG0000331.4/OG0000351.4/OG0000351.3/OG0000351.1/OG0000351.2/OG0000385.3/OG0000385.1/OG0000385.2/OG0000420.3/OG0000420.2/OG0000420.1/OG0000424.2/OG0000424.1/OG0000478.2/OG0000478.1/OG0000478.3/OG0000492.1/OG0000492.3/OG0000492.2/OG0000559.3/OG0000559.2/OG0000559.1/OG0000608.1/OG0000608.2/OG0000636.3/OG0000636.1/OG0000636.2/OG0000670.2/OG0000670.1/OG0000697.2/OG0000697.1/OG0000710.3/OG0000710.1/OG0000710.2/OG0000828.1/OG0000828.2/OG0000995.1/OG0000995.2/OG0001249.1/OG0001263.1/OG0001263.2/OG0001271.2/OG0001271.1/OG0001408.1/OG0001408.2/OG0001504.1/OG0001504.2/OG0001512.1/OG0001512.2/OG0001559.2/OG0001559.1/OG0001607.2/OG0001607.1/OG0001768.1/OG0001981.2/OG0001981.1/OG0002039.1/OG0002043.2/OG0002043.1/OG0002061.1/OG0002268.1/OG0002486.1/OG0002486.2/OG0002586.1/OG0002586.2/OG0002650.1/OG0002650.2/OG0002920.1/OG0002955.1/OG0003774.1/OG0003821.1/OG0004147.1/OG0004152.1/OG0004636.1/OG0005284.1/OG0005580.1/OG0005786.1/OG0005871.1/OG0006484.1/OG0006659.1/OG0006832.1</t>
  </si>
  <si>
    <t>OG0000030.8/OG0000030.7/OG0000030.12/OG0000030.6/OG0000030.1/OG0000030.4/OG0000030.9/OG0000030.10/OG0000030.14/OG0000030.2/OG0000030.3/OG0000030.13/OG0000030.5/OG0000030.11/OG0001249.1/OG0002043.2/OG0002043.1/OG0002061.1/OG0002486.1/OG0002486.2</t>
  </si>
  <si>
    <t>OG0000030.8/OG0000030.7/OG0000030.12/OG0000030.6/OG0000030.1/OG0000030.4/OG0000030.9/OG0000030.10/OG0000030.14/OG0000030.2/OG0000030.3/OG0000030.13/OG0000030.5/OG0000030.11/OG0001249.1/OG0002043.2/OG0002043.1/OG0002061.1</t>
  </si>
  <si>
    <t>OG0000004.13/OG0000004.3/OG0000004.7/OG0000004.6/OG0000004.17/OG0000004.10/OG0000004.5/OG0000004.9/OG0000004.12/OG0000004.2/OG0000004.4/OG0000004.19/OG0000004.1/OG0000004.18/OG0000004.11/OG0000004.14/OG0000004.15/OG0000004.8/OG0000004.16/OG0000168.1/OG0000168.4/OG0000168.2/OG0000168.3/OG0000168.5/OG0000171.3/OG0000171.1/OG0000171.2/OG0000171.5/OG0000171.4/OG0000172.3/OG0000172.4/OG0000172.2/OG0000172.1/OG0000200.4/OG0000200.5/OG0000200.2/OG0000200.6/OG0000200.3/OG0000200.1/OG0000299.2/OG0000299.4/OG0000299.3/OG0000299.1/OG0000311.2/OG0000311.3/OG0000311.1/OG0000311.4/OG0000312.1/OG0000331.1/OG0000331.3/OG0000331.2/OG0000331.4/OG0000412.2/OG0000412.1/OG0000412.3/OG0000525.3/OG0000525.1/OG0000525.2/OG0000608.1/OG0000608.2/OG0000635.1/OG0000635.2/OG0000737.1/OG0000737.3/OG0000737.2/OG0000764.1/OG0000764.2/OG0000764.3/OG0000828.1/OG0000828.2/OG0000918.2/OG0000918.3/OG0000918.1/OG0001466.2/OG0001466.1/OG0001623.2/OG0001623.1/OG0001768.1/OG0001769.2/OG0001769.1/OG0001972.1/OG0001972.2/OG0001991.1/OG0002003.2/OG0002003.1/OG0002076.1/OG0002076.2/OG0002605.1/OG0002605.2/OG0002754.1/OG0002885.1/OG0002936.1/OG0003084.1/OG0003566.1/OG0003826.1/OG0003945.1/OG0004038.1/OG0004146.1/OG0004152.1/OG0004210.1/OG0004334.1/OG0004632.1/OG0004636.1/OG0004883.1/OG0004948.1/OG0005055.1/OG0005786.1/OG0005871.1</t>
  </si>
  <si>
    <t>OG0001398.1/OG0002088.2/OG0002088.1/OG0002088.3/OG0002830.1/OG0002905.1/OG0003429.1/OG0003454.1/OG0005439.1/OG0008269.1</t>
  </si>
  <si>
    <t>OG0006036.1/OG0009699.1</t>
  </si>
  <si>
    <t>OG0005661.1/OG0010076.1</t>
  </si>
  <si>
    <t>OG0004372.1</t>
  </si>
  <si>
    <t>OG0000904.2/OG0000904.3/OG0000904.1/OG0001267.2/OG0001267.1/OG0002119.2/OG0002119.1/OG0002407.1/OG0003853.2/OG0003853.1/OG0003987.1/OG0004363.1/OG0004447.1/OG0005047.1/OG0005334.1/OG0005899.1/OG0006478.1/OG0007823.1/OG0008167.1</t>
  </si>
  <si>
    <t>OG0000034.10/OG0000034.14/OG0000034.3/OG0000034.12/OG0000034.2/OG0000034.6/OG0000034.8/OG0000034.15/OG0000034.7/OG0000034.1/OG0000034.4/OG0000034.13/OG0000034.5/OG0000034.9/OG0000034.11/OG0000373.2/OG0000373.1/OG0000373.3/OG0000373.4/OG0001045.2/OG0001045.1/OG0001504.1/OG0001504.2/OG0001942.1/OG0001942.2/OG0002039.1/OG0002360.1/OG0002360.2/OG0002486.1/OG0002486.2/OG0002870.1/OG0003769.1/OG0004146.1</t>
  </si>
  <si>
    <t>OG0002306.2/OG0002306.1/OG0006082.1</t>
  </si>
  <si>
    <t>OG0000073.10/OG0000073.7/OG0000073.3/OG0000073.11/OG0000073.8/OG0000073.1/OG0000073.5/OG0000073.2/OG0000073.9/OG0000073.4/OG0000073.6/OG0000247.4/OG0000247.5/OG0000247.1/OG0000247.3/OG0000247.2/OG0000356.4/OG0000356.1/OG0000356.2/OG0000356.3/OG0000396.4/OG0000396.3/OG0000396.1/OG0000396.2/OG0000485.1/OG0000485.3/OG0000485.2/OG0000571.3/OG0000571.1/OG0000571.2/OG0000583.2/OG0000583.1/OG0000583.3/OG0000696.1/OG0000696.2/OG0000696.3/OG0000741.2/OG0000741.1/OG0000741.3/OG0000947.1/OG0000947.2/OG0001033.2/OG0001033.1/OG0001271.2/OG0001271.1/OG0001631.2/OG0001631.1/OG0002236.1/OG0002236.2/OG0002277.2/OG0002277.1/OG0002292.2/OG0002292.1/OG0002377.1/OG0002377.2/OG0002475.1/OG0002659.1/OG0002824.1/OG0002824.2/OG0002934.1/OG0003208.1/OG0003208.2/OG0004146.1/OG0004614.1/OG0004726.1/OG0004955.1/OG0005278.1/OG0006286.1/OG0006425.1/OG0007737.1/OG0008053.1</t>
  </si>
  <si>
    <t>OG0002032.1/OG0002032.2/OG0002353.1/OG0002583.1/OG0004712.1/OG0007675.1</t>
  </si>
  <si>
    <t>OG0000939.1/OG0000939.2/OG0002145.1/OG0002633.1/OG0002646.1/OG0003151.1/OG0003542.1/OG0003735.1/OG0005376.1/OG0005557.1/OG0006040.1/OG0006061.1/OG0006064.1/OG0006771.1/OG0007151.1/OG0007771.1/OG0007782.1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</si>
  <si>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0000089.4/OG0000089.8/OG0000089.5/OG0000089.2/OG0000089.6/OG0000089.3/OG0000089.7/OG0000089.1/OG0000101.5/OG0000101.1/OG0000101.4/OG0000101.2/OG0000101.7/OG0000101.3/OG0000101.6/OG0000107.5/OG0000107.3/OG0000107.7/OG0000107.4/OG0000107.1/OG0000107.2/OG0000107.8/OG0000107.6/OG0000137.1/OG0000137.6/OG0000137.3/OG0000137.5/OG0000137.2/OG0000137.4/OG0000144.8/OG0000144.6/OG0000144.1/OG0000144.7/OG0000144.5/OG0000144.4/OG0000144.3/OG0000144.2/OG0000181.3/OG0000181.5/OG0000181.1/OG0000181.2/OG0000181.4/OG0000200.4/OG0000200.5/OG0000200.2/OG0000200.6/OG0000200.3/OG0000200.1/OG0000283.4/OG0000283.3/OG0000283.1/OG0000283.2/OG0000322.1/OG0000322.2/OG0000322.4/OG0000322.3/OG0000331.1/OG0000331.3/OG0000331.2/OG0000331.4/OG0000356.4/OG0000356.1/OG0000356.2/OG0000356.3/OG0000375.4/OG0000375.3/OG0000375.2/OG0000375.1/OG0000386.3/OG0000386.1/OG0000386.4/OG0000386.2/OG0000449.3/OG0000449.1/OG0000449.2/OG0000501.1/OG0000525.3/OG0000525.1/OG0000525.2/OG0000526.3/OG0000526.2/OG0000526.1/OG0000538.3/OG0000538.2/OG0000538.4/OG0000538.1/OG0000540.3/OG0000540.4/OG0000540.2/OG0000540.1/OG0000563.2/OG0000563.3/OG0000563.1/OG0000571.3/OG0000571.1/OG0000571.2/OG0000635.1/OG0000635.2/OG0000653.2/OG0000653.1/OG0000653.3/OG0000667.1/OG0000667.3/OG0000667.2/OG0000671.3/OG0000671.1/OG0000671.2/OG0000785.1/OG0000785.2/OG0000787.2/OG0000787.1/OG0000812.1/OG0000812.2/OG0000812.3/OG0000827.1/OG0000827.2/OG0000893.1/OG0000893.2/OG0000897.2/OG0000897.1/OG0000915.1/OG0000915.2/OG0000918.2/OG0000918.3/OG0000918.1/OG0000945.1/OG0000945.2/OG0000947.1/OG0000947.2/OG0001001.1/OG0001001.2/OG0001068.2/OG0001068.1/OG0001084.2/OG0001084.1/OG0001157.2/OG0001157.1/OG0001163.2/OG0001163.1/OG0001167.1/OG0001167.2/OG0001200.2/OG0001200.1/OG0001248.1/OG0001248.2/OG0001260.1/OG0001262.2/OG0001262.1/OG0001271.2/OG0001271.1/OG0001358.1/OG0001358.2/OG0001420.1/OG0001607.2/OG0001607.1/OG0001631.2/OG0001631.1/OG0001639.1/OG0001639.2/OG0001652.1/OG0001652.2/OG0001712.1/OG0001712.2/OG0001719.1/OG0001721.2/OG0001721.1/OG0001752.2/OG0001752.1/OG0001757.2/OG0001757.1/OG0001768.1/OG0001786.2/OG0001786.1/OG0001828.1/OG0001828.3/OG0001828.2/OG0001860.2/OG0001860.1/OG0001867.1/OG0001932.1/OG0001932.2/OG0001954.1/OG0001972.1/OG0001972.2/OG0002056.1/OG0002076.1/OG0002076.2/OG0002142.1/OG0002142.2/OG0002221.1/OG0002298.1/OG0002342.1/OG0002342.2/OG0002443.2/OG0002443.1/OG0002469.1/OG0002477.1/OG0002515.1/OG0002569.1/OG0002572.1/OG0002625.1/OG0002649.1/OG0002746.1/OG0002754.1/OG0002797.1/OG0002907.1/OG0002920.1/OG0002947.2/OG0002947.1/OG0002949.1/OG0002949.2/OG0003058.1/OG0003137.1/OG0003141.1/OG0003141.2/OG0003210.1/OG0003243.1/OG0003287.1/OG0003292.1/OG0003316.1/OG0003316.2/OG0003423.1/OG0003492.1/OG0003522.1/OG0003523.1/OG0003539.1/OG0003580.1/OG0003712.1/OG0003730.1/OG0003793.1/OG0003801.1/OG0003846.1/OG0003926.1/OG0003993.1/OG0004057.1/OG0004108.1/OG0004135.1/OG0004146.1/OG0004204.1/OG0004236.1/OG0004249.1/OG0004250.1/OG0004315.1/OG0004318.1/OG0004319.1/OG0004363.1/OG0004371.1/OG0004440.1/OG0004602.1/OG0004628.1/OG0004632.1/OG0004718.1/OG0004728.1/OG0004815.1/OG0005081.1/OG0005132.1/OG0005413.1/OG0005432.1/OG0005434.1/OG0005454.1/OG0005507.1/OG0005580.1/OG0005966.1/OG0006041.1/OG0006309.1/OG0006320.1/OG0006656.1/OG0006659.1/OG0006889.1/OG0007085.1/OG0007130.1/OG0007280.1/OG0007650.1/OG0008130.1/OG0009116.1</t>
  </si>
  <si>
    <t>OG0002306.2/OG0002306.1/OG0002658.1/OG0002830.1/OG0002905.1/OG0003671.1/OG0003959.1/OG0004352.1/OG0004966.1/OG0005810.1/OG0005822.1/OG0005947.1/OG0006392.1/OG0006746.1/OG0006746.2/OG0007144.1/OG0007344.1/OG0007413.1/OG0008273.1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</si>
  <si>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0000111.6/OG0000111.2/OG0000111.5/OG0000111.1/OG0000111.3/OG0000111.4/OG0000207.1/OG0000207.2/OG0000274.1/OG0000274.4/OG0000274.5/OG0000274.2/OG0000274.3/OG0000491.1/OG0000491.2/OG0000491.3/OG0000508.3/OG0000508.1/OG0000508.2/OG0000538.3/OG0000538.2/OG0000538.4/OG0000538.1/OG0000555.1/OG0000555.2/OG0000555.3/OG0001023.2/OG0001023.1/OG0001445.2/OG0001445.1/OG0001658.1/OG0002632.1/OG0002944.1/OG0004569.1/OG0004699.2/OG0004699.1/OG0004972.1</t>
  </si>
  <si>
    <t>OG0000821.1/OG0000821.3/OG0000821.2/OG0002304.1/OG0008563.1</t>
  </si>
  <si>
    <t>OG0006424.1</t>
  </si>
  <si>
    <t>OG0000207.1/OG0000207.2/OG0001658.1/OG0002632.1/OG0004569.1/OG0004972.1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</si>
  <si>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0000111.6/OG0000111.2/OG0000111.5/OG0000111.1/OG0000111.3/OG0000111.4/OG0000274.1/OG0000274.4/OG0000274.5/OG0000274.2/OG0000274.3/OG0000491.1/OG0000491.2/OG0000491.3/OG0000508.3/OG0000508.1/OG0000508.2/OG0000538.3/OG0000538.2/OG0000538.4/OG0000538.1/OG0000555.1/OG0000555.2/OG0000555.3/OG0001023.2/OG0001023.1/OG0001445.2/OG0001445.1/OG0002944.1/OG0004699.2/OG0004699.1</t>
  </si>
  <si>
    <t>OG0002304.1/OG0008563.1</t>
  </si>
  <si>
    <t>OG0005583.1</t>
  </si>
  <si>
    <t>OG0009157.1</t>
  </si>
  <si>
    <t>OG0002472.1/OG0002806.1/OG0002806.2/OG0002908.1/OG0003044.1/OG0003088.1/OG0003273.1/OG0003859.1/OG0004664.1/OG0004707.1/OG0005007.1/OG0005327.1/OG0005358.1/OG0005882.1/OG0006440.1/OG0007237.1/OG0007380.1</t>
  </si>
  <si>
    <t>OG0004420.1/OG0005122.1/OG0005889.1/OG0006043.1/OG0006471.1/OG0006950.1/OG0007253.1/OG0007959.1</t>
  </si>
  <si>
    <t>OG0001305.2/OG0001305.1/OG0005813.1</t>
  </si>
  <si>
    <t>OG0004285.1/OG0004302.1/OG0007000.1/OG0010069.1</t>
  </si>
  <si>
    <t>OG0001462.1/OG0001462.2/OG0001672.2/OG0001672.1/OG0002263.1/OG0002263.2/OG0002404.1/OG0002404.2/OG0002642.1/OG0002642.2/OG0002655.2/OG0002655.1/OG0002776.1/OG0002880.1/OG0003212.1/OG0003473.1/OG0003484.1/OG0004079.1/OG0004478.1/OG0004483.1/OG0004595.1/OG0004616.1/OG0005048.1/OG0005237.1/OG0005386.1/OG0005770.1/OG0005838.1/OG0005858.1/OG0005904.1/OG0006430.1/OG0006511.1/OG0006706.1/OG0006792.1/OG0007097.1/OG0007135.1/OG0007172.1/OG0007212.1/OG0007215.1/OG0007273.1/OG0007323.1/OG0007351.1</t>
  </si>
  <si>
    <t>OG0002762.2/OG0002762.1/OG0004011.1/OG0006197.1</t>
  </si>
  <si>
    <t>OG0000015.9/OG0000015.11/OG0000015.13/OG0000015.6/OG0000015.3/OG0000015.7/OG0000015.4/OG0000015.5/OG0000015.8/OG0000015.14/OG0000015.1/OG0000015.2/OG0000015.12/OG0000015.10/OG0000053.9/OG0000053.10/OG0000053.2/OG0000053.7/OG0000053.12/OG0000053.4/OG0000053.1/OG0000053.6/OG0000053.11/OG0000053.8/OG0000053.5/OG0000053.3/OG0000508.3/OG0000508.1/OG0000508.2/OG0000533.2/OG0000533.3/OG0000533.4/OG0000533.1/OG0000558.2/OG0000558.3/OG0000558.1</t>
  </si>
  <si>
    <t>OG0000053.9/OG0000053.10/OG0000053.2/OG0000053.7/OG0000053.12/OG0000053.4/OG0000053.1/OG0000053.6/OG0000053.11/OG0000053.8/OG0000053.5/OG0000053.3/OG0000533.2/OG0000533.3/OG0000533.4/OG0000533.1</t>
  </si>
  <si>
    <t>OG0003105.1/OG0003210.1/OG0004292.1/OG0005434.1</t>
  </si>
  <si>
    <t>OG0002809.2/OG0002809.1/OG0005520.1</t>
  </si>
  <si>
    <t>OG0000014.7/OG0000014.8/OG0000014.13/OG0000014.14/OG0000014.9/OG0000014.5/OG0000014.4/OG0000014.6/OG0000014.1/OG0000014.11/OG0000014.2/OG0000014.10/OG0000014.12/OG0000014.3/OG0000125.4/OG0000125.3/OG0000125.7/OG0000125.5/OG0000125.1/OG0000125.2/OG0000125.6/OG0000146.3/OG0000146.2/OG0000146.5/OG0000146.1/OG0000146.7/OG0000146.6/OG0000146.4/OG0000173.4/OG0000173.2/OG0000173.3/OG0000173.1/OG0000322.1/OG0000322.2/OG0000322.4/OG0000322.3/OG0000416.1/OG0000416.4/OG0000416.2/OG0000416.3/OG0000685.1/OG0000685.2/OG0000881.2/OG0000881.3/OG0000881.1/OG0000920.2/OG0000920.1/OG0001397.1/OG0001397.2/OG0001416.1/OG0001416.2/OG0001617.1/OG0001617.2/OG0001672.2/OG0001672.1/OG0001923.1/OG0001923.2/OG0002138.2/OG0002138.1/OG0002404.1/OG0002404.2/OG0002573.1/OG0002611.1/OG0002666.1/OG0002756.1/OG0002879.2/OG0002879.1/OG0002890.1/OG0002890.2/OG0002921.1/OG0003131.1/OG0003142.1/OG0003283.1/OG0003295.1/OG0003502.1/OG0003756.1/OG0003824.1/OG0004076.1/OG0004149.1/OG0004338.1/OG0004369.1/OG0004396.1/OG0004421.1/OG0004468.1/OG0004478.1/OG0004483.1/OG0004563.1/OG0004595.1/OG0004768.1/OG0004914.1/OG0004969.1/OG0004973.1/OG0004999.1/OG0005025.1/OG0005058.1/OG0005237.1/OG0005281.1/OG0005350.1/OG0005396.1/OG0005649.1/OG0005770.1/OG0005833.1/OG0005858.1/OG0005902.1/OG0005965.1/OG0006221.1/OG0006424.1/OG0006436.1/OG0006505.1/OG0006511.1/OG0006615.1/OG0006681.1/OG0006717.1/OG0006792.1/OG0006885.1/OG0006909.1/OG0007110.1/OG0007172.1/OG0007208.1/OG0007214.1/OG0007223.1/OG0007239.1/OG0007278.1/OG0007323.1/OG0007562.1/OG0007843.1/OG0008039.1/OG0008120.1</t>
  </si>
  <si>
    <t>OG0004446.1/OG0004638.1/OG0005576.1/OG0007366.1/OG0008116.1</t>
  </si>
  <si>
    <t>OG0000140.1/OG0000140.4/OG0000140.2/OG0000140.3/OG0000140.5/OG0000140.6/OG0000140.7/OG0000305.1/OG0000305.4/OG0000305.2/OG0000305.3/OG0000320.4/OG0000320.3/OG0000320.2/OG0000320.1/OG0000320.5/OG0000608.1/OG0000608.2/OG0000994.2/OG0000994.1/OG0001003.1/OG0001003.2/OG0001772.2/OG0001772.1/OG0001782.1/OG0001782.2/OG0002359.1/OG0002381.2/OG0002381.1/OG0002472.1/OG0002551.1/OG0002551.2/OG0002607.1/OG0002932.1/OG0002971.1/OG0003068.1/OG0003138.1/OG0003190.1/OG0003423.1/OG0003829.1/OG0003831.1/OG0003953.1/OG0004045.1/OG0004084.1/OG0004111.1/OG0004289.1/OG0004637.1/OG0004718.1/OG0004726.1/OG0004746.1/OG0004749.1/OG0004751.1/OG0005081.1/OG0005318.1/OG0005451.1/OG0005575.1/OG0005678.1/OG0005722.1/OG0005893.1/OG0006342.1/OG0006659.1/OG0006819.1/OG0006820.1/OG0006873.1/OG0007091.1</t>
  </si>
  <si>
    <t>OG0001497.1/OG0001497.2/OG0003688.1/OG0003735.1/OG0004769.1/OG0004945.1/OG0006270.1/OG0008465.1</t>
  </si>
  <si>
    <t>OG0001772.2/OG0001772.1/OG0002472.1/OG0003423.1/OG0003829.1/OG0004718.1/OG0006342.1/OG0006659.1</t>
  </si>
  <si>
    <t>OG0004638.1/OG0007366.1/OG0008116.1</t>
  </si>
  <si>
    <t>OG0000581.1/OG0000581.2/OG0002011.1/OG0002011.2/OG0003749.1/OG0005606.1/OG0008253.1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</si>
  <si>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0000028.8/OG0000028.1/OG0000028.5/OG0000028.3/OG0000028.6/OG0000028.4/OG0000028.11/OG0000028.7/OG0000028.2/OG0000028.15/OG0000028.17/OG0000028.13/OG0000028.12/OG0000028.9/OG0000028.16/OG0000028.10/OG0000028.14/OG0000105.3/OG0000105.1/OG0000105.5/OG0000105.7/OG0000105.6/OG0000105.2/OG0000105.4/OG0000202.5/OG0000202.4/OG0000202.1/OG0000202.6/OG0000202.2/OG0000202.3/OG0000327.4/OG0000327.3/OG0000327.1/OG0000327.2/OG0000911.2/OG0000911.1/OG0000935.2/OG0000935.1/OG0001083.1/OG0001083.2/OG0001918.1/OG0001932.1/OG0001932.2/OG0002332.1/OG0002670.1/OG0002728.1/OG0002730.1/OG0003228.1/OG0003711.1/OG0004240.1/OG0005648.1/OG0005817.1/OG0005958.1/OG0007832.1</t>
  </si>
  <si>
    <t>OG0002913.1/OG0004090.1/OG0006771.1</t>
  </si>
  <si>
    <t>OG0000581.1/OG0000581.2/OG0002011.1/OG0002011.2/OG0005606.1/OG0008253.1</t>
  </si>
  <si>
    <t>OG0000105.3/OG0000105.1/OG0000105.5/OG0000105.7/OG0000105.6/OG0000105.2/OG0000105.4/OG0000202.5/OG0000202.4/OG0000202.1/OG0000202.6/OG0000202.2/OG0000202.3/OG0000327.4/OG0000327.3/OG0000327.1/OG0000327.2/OG0000911.2/OG0000911.1/OG0000935.2/OG0000935.1/OG0001918.1/OG0001932.1/OG0001932.2/OG0002332.1/OG0002670.1/OG0002728.1/OG0002730.1/OG0003228.1/OG0004240.1/OG0005648.1/OG0005817.1/OG0005958.1/OG0007832.1</t>
  </si>
  <si>
    <t>OG0001911.2/OG0001911.1/OG0005370.1</t>
  </si>
  <si>
    <t>OG0000274.1/OG0000274.4/OG0000274.5/OG0000274.2/OG0000274.3/OG0000385.3/OG0000385.1/OG0000385.2/OG0000447.3/OG0000447.2/OG0000447.1/OG0000548.2/OG0000548.1/OG0000548.3/OG0000608.1/OG0000608.2/OG0000666.3/OG0000666.2/OG0000666.1/OG0000789.1/OG0000789.2/OG0000947.1/OG0000947.2/OG0001084.2/OG0001084.1/OG0002746.1/OG0003591.1/OG0003774.1</t>
  </si>
  <si>
    <t>OG0001195.1/OG0001609.1/OG0001699.1/OG0001940.1/OG0001966.2/OG0001966.1/OG0002032.1/OG0002032.2/OG0002073.1/OG0002073.2/OG0002132.2/OG0002132.1/OG0002145.1/OG0002646.1/OG0003077.2/OG0003077.1/OG0003081.1/OG0003238.1/OG0003335.1/OG0003339.1/OG0003415.1/OG0003508.1/OG0003542.1/OG0003596.1/OG0003765.1/OG0004040.1/OG0004052.1/OG0004096.1/OG0004401.1/OG0004681.1/OG0004688.1/OG0005288.1/OG0005326.1/OG0005340.1/OG0005534.1/OG0005582.1/OG0005829.1/OG0006064.1/OG0006227.1/OG0006232.1/OG0006253.1/OG0006285.1/OG0006406.1/OG0006467.1/OG0006669.1/OG0006855.1/OG0006950.1/OG0007123.1/OG0007186.1/OG0007190.1/OG0007747.1/OG0008011.1/OG0008075.1/OG0008529.1/OG0008751.1/OG0009025.1/OG0010621.1</t>
  </si>
  <si>
    <t>OG0000123.2/OG0000123.3/OG0000123.5/OG0000123.6/OG0000123.4/OG0000123.7/OG0000123.1/OG0000266.6/OG0000266.3/OG0000266.5/OG0000266.1/OG0000266.2/OG0000266.4/OG0000705.3/OG0000705.2/OG0000705.1/OG0000740.2/OG0000740.1/OG0000740.3/OG0001925.1/OG0002306.2/OG0002306.1/OG0002372.1/OG0002581.1/OG0002628.2/OG0002628.1/OG0002724.1/OG0002817.2/OG0002817.1/OG0002905.1/OG0003315.1/OG0003315.2/OG0003454.1/OG0004638.1/OG0004784.1/OG0005069.1/OG0005129.1/OG0005373.1/OG0005474.1/OG0005560.1/OG0005562.1/OG0005609.1/OG0005810.1/OG0005991.1/OG0006392.1/OG0006411.1/OG0007225.1/OG0007339.1/OG0007344.1/OG0007366.1/OG0007413.1/OG0007434.1/OG0007594.1/OG0007609.1/OG0007775.1/OG0008086.1/OG0008273.1/OG0008432.1/OG0008563.1/OG0008996.1/OG0009041.1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</si>
  <si>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0000066.8/OG0000066.7/OG0000066.5/OG0000066.6/OG0000066.3/OG0000066.4/OG0000066.1/OG0000066.2/OG0000081.3/OG0000081.9/OG0000081.8/OG0000081.5/OG0000081.4/OG0000081.1/OG0000081.6/OG0000081.7/OG0000081.2/OG0000083.8/OG0000083.1/OG0000083.3/OG0000083.5/OG0000083.6/OG0000083.4/OG0000083.2/OG0000083.7/OG0000097.4/OG0000097.5/OG0000097.1/OG0000097.3/OG0000097.2/OG0000097.6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0000111.6/OG0000111.2/OG0000111.5/OG0000111.1/OG0000111.3/OG0000111.4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0000131.4/OG0000131.6/OG0000131.2/OG0000131.1/OG0000131.3/OG0000131.5/OG0000131.7/OG0000137.1/OG0000137.6/OG0000137.3/OG0000137.5/OG0000137.2/OG0000137.4/OG0000142.2/OG0000142.1/OG0000142.3/OG0000143.2/OG0000143.3/OG0000143.1/OG0000143.4/OG0000146.3/OG0000146.2/OG0000146.5/OG0000146.1/OG0000146.7/OG0000146.6/OG0000146.4/OG0000148.3/OG0000148.6/OG0000148.5/OG0000148.2/OG0000148.4/OG0000148.1/OG0000155.5/OG0000155.4/OG0000155.3/OG0000155.1/OG0000155.6/OG0000155.2/OG0000168.1/OG0000168.4/OG0000168.2/OG0000168.3/OG0000168.5/OG0000178.3/OG0000178.6/OG0000178.4/OG0000178.5/OG0000178.1/OG0000178.2/OG0000181.3/OG0000181.5/OG0000181.1/OG0000181.2/OG0000181.4/OG0000187.6/OG0000187.5/OG0000187.4/OG0000187.3/OG0000187.1/OG0000187.2/OG0000193.1/OG0000193.2/OG0000193.5/OG0000193.4/OG0000193.3/OG0000196.3/OG0000196.5/OG0000196.4/OG0000196.1/OG0000196.2/OG0000200.4/OG0000200.5/OG0000200.2/OG0000200.6/OG0000200.3/OG0000200.1/OG0000213.4/OG0000213.3/OG0000213.1/OG0000213.2/OG0000213.6/OG0000213.5/OG0000214.1/OG0000214.3/OG0000214.4/OG0000214.2/OG0000214.5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0000232.4/OG0000232.2/OG0000232.5/OG0000232.1/OG0000232.3/OG0000237.2/OG0000237.1/OG0000237.3/OG0000237.4/OG0000237.5/OG0000247.4/OG0000247.5/OG0000247.1/OG0000247.3/OG0000247.2/OG0000260.3/OG0000260.4/OG0000260.1/OG0000260.2/OG0000267.4/OG0000267.1/OG0000267.2/OG0000267.5/OG0000267.3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0000296.1/OG0000296.2/OG0000296.3/OG0000298.3/OG0000298.4/OG0000298.5/OG0000298.1/OG0000298.2/OG0000299.2/OG0000299.4/OG0000299.3/OG0000299.1/OG0000306.4/OG0000306.1/OG0000306.2/OG0000306.3/OG0000316.4/OG0000316.2/OG0000316.5/OG0000316.1/OG0000316.3/OG0000318.4/OG0000318.2/OG0000318.1/OG0000318.3/OG0000322.1/OG0000322.2/OG0000322.4/OG0000322.3/OG0000332.3/OG0000332.2/OG0000332.1/OG0000334.3/OG0000334.1/OG0000334.4/OG0000334.2/OG0000339.3/OG0000339.2/OG0000339.4/OG0000339.1/OG0000340.4/OG0000340.1/OG0000340.3/OG0000340.2/OG0000344.3/OG0000344.1/OG0000344.4/OG0000344.2/OG0000354.3/OG0000354.2/OG0000354.1/OG0000356.4/OG0000356.1/OG0000356.2/OG0000356.3/OG0000370.4/OG0000370.1/OG0000370.2/OG0000370.3/OG0000372.5/OG0000372.3/OG0000372.4/OG0000372.1/OG0000372.2/OG0000374.1/OG0000374.2/OG0000374.4/OG0000374.3/OG0000379.2/OG0000379.4/OG0000379.1/OG0000379.5/OG0000379.3/OG0000381.3/OG0000381.4/OG0000381.1/OG0000381.2/OG0000385.3/OG0000385.1/OG0000385.2/OG0000395.1/OG0000395.2/OG0000395.3/OG0000396.4/OG0000396.3/OG0000396.1/OG0000396.2/OG0000398.2/OG0000398.1/OG0000398.3/OG0000400.4/OG0000400.1/OG0000400.3/OG0000400.2/OG0000404.1/OG0000404.2/OG0000404.3/OG0000404.4/OG0000412.2/OG0000412.1/OG0000412.3/OG0000416.1/OG0000416.4/OG0000416.2/OG0000416.3/OG0000418.4/OG0000418.3/OG0000418.2/OG0000418.1/OG0000419.4/OG0000419.3/OG0000419.2/OG0000419.1/OG0000426.3/OG0000426.1/OG0000426.2/OG0000429.3/OG0000429.2/OG0000429.1/OG0000436.3/OG0000436.1/OG0000436.2/OG0000447.3/OG0000447.2/OG0000447.1/OG0000449.3/OG0000449.1/OG0000449.2/OG0000475.2/OG0000475.3/OG0000475.1/OG0000477.2/OG0000477.3/OG0000477.4/OG0000477.1/OG0000480.3/OG0000480.1/OG0000480.2/OG0000484.2/OG0000484.1/OG0000484.3/OG0000485.1/OG0000485.3/OG0000485.2/OG0000487.1/OG0000487.3/OG0000487.2/OG0000492.1/OG0000492.3/OG0000492.2/OG0000498.1/OG0000498.3/OG0000498.2/OG0000498.4/OG0000521.2/OG0000521.1/OG0000521.3/OG0000523.2/OG0000523.3/OG0000523.1/OG0000525.3/OG0000525.1/OG0000525.2/OG0000533.2/OG0000533.3/OG0000533.4/OG0000533.1/OG0000540.3/OG0000540.4/OG0000540.2/OG0000540.1/OG0000542.1/OG0000542.2/OG0000542.3/OG0000548.2/OG0000548.1/OG0000548.3/OG0000549.2/OG0000549.1/OG0000551.3/OG0000551.2/OG0000551.1/OG0000558.2/OG0000558.3/OG0000558.1/OG0000559.3/OG0000559.2/OG0000559.1/OG0000567.1/OG0000567.3/OG0000567.2/OG0000571.3/OG0000571.1/OG0000571.2/OG0000577.3/OG0000577.2/OG0000577.1/OG0000582.3/OG0000582.1/OG0000582.2/OG0000608.1/OG0000608.2/OG0000613.1/OG0000613.3/OG0000613.2/OG0000617.1/OG0000617.2/OG0000617.3/OG0000619.1/OG0000619.3/OG0000619.2/OG0000632.1/OG0000632.2/OG0000635.1/OG0000635.2/OG0000637.2/OG0000637.1/OG0000637.3/OG0000653.2/OG0000653.1/OG0000653.3/OG0000655.1/OG0000655.2/OG0000663.3/OG0000663.2/OG0000663.1/OG0000666.3/OG0000666.2/OG0000666.1/OG0000670.2/OG0000670.1/OG0000671.3/OG0000671.1/OG0000671.2/OG0000672.2/OG0000672.1/OG0000676.3/OG0000676.1/OG0000676.2/OG0000686.1/OG0000686.2/OG0000686.3/OG0000707.1/OG0000707.3/OG0000707.2/OG0000709.3/OG0000709.1/OG0000709.2/OG0000710.3/OG0000710.1/OG0000710.2/OG0000712.1/OG0000712.2/OG0000726.3/OG0000726.1/OG0000726.2/OG0000744.1/OG0000744.2/OG0000745.2/OG0000745.1/OG0000745.3/OG0000772.1/OG0000772.2/OG0000785.1/OG0000785.2/OG0000788.1/OG0000788.2/OG0000789.1/OG0000789.2/OG0000827.1/OG0000827.2/OG0000831.2/OG0000831.1/OG0000832.1/OG0000832.3/OG0000832.2/OG0000833.2/OG0000833.1/OG0000860.1/OG0000860.2/OG0000860.3/OG0000868.2/OG0000868.1/OG0000868.3/OG0000886.1/OG0000886.3/OG0000886.2/OG0000889.2/OG0000889.1/OG0000892.1/OG0000892.2/OG0000897.2/OG0000897.1/OG0000916.2/OG0000916.1/OG0000916.3/OG0000919.2/OG0000919.1/OG0000921.3/OG0000921.1/OG0000921.2/OG0000923.1/OG0000923.2/OG0000935.2/OG0000935.1/OG0000940.2/OG0000940.1/OG0000945.1/OG0000945.2/OG0000947.1/OG0000947.2/OG0000953.1/OG0000953.2/OG0000966.2/OG0000966.1/OG0000969.1/OG0000969.2/OG0000974.1/OG0000974.2/OG0000976.1/OG0000976.2/OG0000995.1/OG0000995.2/OG0001006.1/OG0001006.2/OG0001019.1/OG0001019.2/OG0001023.2/OG0001023.1/OG0001025.2/OG0001025.1/OG0001025.3/OG0001033.2/OG0001033.1/OG0001045.2/OG0001045.1/OG0001068.2/OG0001068.1/OG0001082.2/OG0001082.1/OG0001084.2/OG0001084.1/OG0001111.1/OG0001111.2/OG0001120.2/OG0001120.1/OG0001126.1/OG0001126.2/OG0001157.2/OG0001157.1/OG0001161.1/OG0001161.2/OG0001162.1/OG0001162.2/OG0001163.2/OG0001163.1/OG0001166.2/OG0001166.1/OG0001169.2/OG0001169.1/OG0001170.2/OG0001170.1/OG0001171.2/OG0001171.1/OG0001172.2/OG0001172.1/OG0001175.2/OG0001175.1/OG0001176.1/OG0001176.2/OG0001191.1/OG0001191.2/OG0001203.2/OG0001203.1/OG0001211.2/OG0001211.1/OG0001214.2/OG0001214.1/OG0001218.2/OG0001218.1/OG0001225.2/OG0001225.1/OG0001245.2/OG0001245.1/OG0001247.1/OG0001247.2/OG0001249.1/OG0001251.2/OG0001251.1/OG0001260.1/OG0001262.2/OG0001262.1/OG0001267.2/OG0001267.1/OG0001271.2/OG0001271.1/OG0001272.2/OG0001272.1/OG0001275.2/OG0001275.1/OG0001316.2/OG0001316.1/OG0001368.2/OG0001368.1/OG0001395.2/OG0001395.1/OG0001402.1/OG0001402.2/OG0001408.1/OG0001408.2/OG0001415.2/OG0001415.1/OG0001420.1/OG0001421.2/OG0001421.1/OG0001445.2/OG0001445.1/OG0001450.1/OG0001450.2/OG0001459.1/OG0001459.2/OG0001461.1/OG0001461.2/OG0001504.1/OG0001504.2/OG0001509.2/OG0001509.1/OG0001512.1/OG0001512.2/OG0001554.2/OG0001554.1/OG0001558.2/OG0001558.1/OG0001559.2/OG0001559.1/OG0001572.2/OG0001572.1/OG0001581.1/OG0001581.2/OG0001597.1/OG0001597.2/OG0001599.1/OG0001599.2/OG0001607.2/OG0001607.1/OG0001610.1/OG0001613.2/OG0001613.1/OG0001615.2/OG0001615.1/OG0001631.2/OG0001631.1/OG0001634.2/OG0001634.1/OG0001652.1/OG0001652.2/OG0001660.1/OG0001678.2/OG0001678.1/OG0001683.2/OG0001683.1/OG0001702.2/OG0001702.1/OG0001710.2/OG0001710.1/OG0001743.1/OG0001743.2/OG0001765.1/OG0001768.1/OG0001771.1/OG0001771.2/OG0001772.2/OG0001772.1/OG0001834.1/OG0001867.1/OG0001900.1/OG0001932.1/OG0001932.2/OG0001948.1/OG0001948.2/OG0001963.1/OG0001963.2/OG0001972.1/OG0001972.2/OG0002020.2/OG0002020.1/OG0002039.1/OG0002047.1/OG0002047.2/OG0002056.1/OG0002061.1/OG0002068.1/OG0002071.1/OG0002071.2/OG0002103.1/OG0002107.2/OG0002107.1/OG0002120.1/OG0002120.2/OG0002121.1/OG0002121.2/OG0002134.1/OG0002138.2/OG0002138.1/OG0002141.1/OG0002143.2/OG0002143.1/OG0002154.1/OG0002154.2/OG0002174.1/OG0002208.1/OG0002208.2/OG0002221.1/OG0002237.1/OG0002246.1/OG0002248.1/OG0002266.1/OG0002267.1/OG0002268.1/OG0002277.2/OG0002277.1/OG0002284.1/OG0002298.1/OG0002332.1/OG0002340.1/OG0002340.2/OG0002341.1/OG0002342.1/OG0002342.2/OG0002351.1/OG0002360.1/OG0002360.2/OG0002361.2/OG0002361.1/OG0002368.2/OG0002368.1/OG0002381.2/OG0002381.1/OG0002383.1/OG0002384.1/OG0002394.2/OG0002394.1/OG0002395.1/OG0002408.2/OG0002408.1/OG0002409.1/OG0002411.1/OG0002443.2/OG0002443.1/OG0002472.1/OG0002475.1/OG0002481.1/OG0002485.2/OG0002485.1/OG0002486.1/OG0002486.2/OG0002487.1/OG0002488.2/OG0002488.1/OG0002491.1/OG0002492.1/OG0002509.2/OG0002509.1/OG0002515.1/OG0002572.1/OG0002605.1/OG0002605.2/OG0002613.1/OG0002613.2/OG0002621.1/OG0002623.2/OG0002623.1/OG0002624.1/OG0002630.1/OG0002630.2/OG0002638.1/OG0002659.1/OG0002666.1/OG0002670.1/OG0002728.1/OG0002731.2/OG0002731.1/OG0002740.2/OG0002740.1/OG0002741.1/OG0002746.1/OG0002767.1/OG0002772.1/OG0002790.1/OG0002797.1/OG0002806.1/OG0002806.2/OG0002812.1/OG0002822.1/OG0002853.1/OG0002885.1/OG0002899.1/OG0002947.2/OG0002947.1/OG0002956.1/OG0002956.2/OG0002965.1/OG0003050.1/OG0003062.1/OG0003090.1/OG0003096.1/OG0003098.1/OG0003104.1/OG0003105.1/OG0003109.1/OG0003112.1/OG0003123.1/OG0003131.1/OG0003137.1/OG0003154.1/OG0003222.1/OG0003233.1/OG0003268.1/OG0003276.1/OG0003299.1/OG0003343.1/OG0003400.1/OG0003433.1/OG0003445.1/OG0003451.1/OG0003456.1/OG0003481.1/OG0003484.1/OG0003485.1/OG0003487.1/OG0003491.1/OG0003522.1/OG0003523.1/OG0003547.1/OG0003591.1/OG0003679.1/OG0003702.1/OG0003718.1/OG0003721.1/OG0003724.1/OG0003730.1/OG0003736.1/OG0003752.1/OG0003756.1/OG0003774.1/OG0003775.1/OG0003816.1/OG0003821.1/OG0003826.1/OG0004001.1/OG0004029.1/OG0004057.1/OG0004067.1/OG0004085.1/OG0004135.1/OG0004138.1/OG0004152.1/OG0004204.1/OG0004205.2/OG0004205.1/OG0004238.1/OG0004249.1/OG0004250.1/OG0004281.1/OG0004289.1/OG0004309.1/OG0004315.1/OG0004327.1/OG0004423.1/OG0004425.1/OG0004437.1/OG0004439.1/OG0004599.1/OG0004611.1/OG0004631.1/OG0004632.1/OG0004699.2/OG0004699.1/OG0004711.1/OG0004811.1/OG0004818.1/OG0004904.1/OG0004914.1/OG0004943.1/OG0004970.1/OG0004973.1/OG0004992.1/OG0005016.1/OG0005017.1/OG0005072.1/OG0005078.1/OG0005116.1/OG0005123.1/OG0005144.1/OG0005158.1/OG0005256.1/OG0005281.1/OG0005284.1/OG0005297.1/OG0005356.1/OG0005362.1/OG0005387.1/OG0005394.1/OG0005396.1/OG0005413.1/OG0005445.1/OG0005466.1/OG0005485.1/OG0005490.1/OG0005542.1/OG0005558.1/OG0005575.1/OG0005580.1/OG0005587.1/OG0005656.1/OG0005722.1/OG0005774.1/OG0005783.1/OG0005789.1/OG0005811.1/OG0005819.1/OG0005877.1/OG0005893.1/OG0005918.1/OG0006000.1/OG0006007.1/OG0006011.1/OG0006012.1/OG0006041.1/OG0006161.1/OG0006236.1/OG0006242.1/OG0006248.1/OG0006256.1/OG0006258.1/OG0006297.1/OG0006307.1/OG0006329.1/OG0006371.1/OG0006375.1/OG0006422.1/OG0006424.1/OG0006431.1/OG0006434.1/OG0006437.1/OG0006440.1/OG0006468.1/OG0006480.1/OG0006647.1/OG0006684.1/OG0006757.1/OG0006819.1/OG0006820.1/OG0006850.1/OG0006860.1/OG0006873.1/OG0006889.1/OG0006903.1/OG0006915.1/OG0007085.1/OG0007130.1/OG0007195.1/OG0007208.1/OG0007301.1/OG0007320.1/OG0007346.1/OG0007562.1/OG0007604.1/OG0007647.1/OG0007650.1/OG0007680.1/OG0007848.1/OG0008029.1/OG0008106.1/OG0008208.1/OG0008492.1/OG0010324.1</t>
  </si>
  <si>
    <t>OG0000181.3/OG0000181.5/OG0000181.1/OG0000181.2/OG0000181.4/OG0001407.1/OG0001407.2/OG0004650.1</t>
  </si>
  <si>
    <t>OG0000368.2/OG0000368.3/OG0000368.1/OG0005072.1</t>
  </si>
  <si>
    <t>OG0000022.12/OG0000022.10/OG0000022.15/OG0000022.8/OG0000022.9/OG0000022.4/OG0000022.1/OG0000022.16/OG0000022.7/OG0000022.6/OG0000022.13/OG0000022.5/OG0000022.14/OG0000022.11/OG0000022.2/OG0000022.3</t>
  </si>
  <si>
    <t>OG0001559.2/OG0001559.1/OG0003822.1</t>
  </si>
  <si>
    <t>OG0002001.2/OG0002001.1/OG0002181.1/OG0002181.2/OG0002895.1/OG0005776.1/OG0005876.1/OG0006233.1/OG0006383.1/OG0006529.1/OG0006788.1/OG0007590.1/OG0007674.1/OG0007750.1/OG0008050.1/OG0008520.1</t>
  </si>
  <si>
    <t>OG0000073.10/OG0000073.7/OG0000073.3/OG0000073.11/OG0000073.8/OG0000073.1/OG0000073.5/OG0000073.2/OG0000073.9/OG0000073.4/OG0000073.6/OG0000248.4/OG0000248.2/OG0000248.3/OG0000248.1/OG0000248.5/OG0000580.2/OG0000580.1/OG0000580.3/OG0000725.1/OG0000725.2/OG0000932.3/OG0000932.1/OG0000932.2/OG0001015.1/OG0001016.1/OG0001016.2/OG0001202.2/OG0001202.1/OG0001360.2/OG0001360.1/OG0001499.1/OG0001744.1/OG0001842.2/OG0001842.1/OG0001943.1/OG0001943.2/OG0002126.2/OG0002126.1/OG0002160.1/OG0002474.2/OG0002474.1/OG0002752.1/OG0002761.1/OG0002785.2/OG0002785.1/OG0003396.1/OG0003466.1/OG0003667.1/OG0003830.1/OG0003925.1/OG0003926.1/OG0003931.1/OG0003951.1/OG0003983.1/OG0003995.1/OG0004019.1/OG0004097.1/OG0004235.1/OG0004252.1/OG0004306.1/OG0004341.1/OG0004434.1/OG0004471.1/OG0004487.1/OG0004554.1/OG0004714.1/OG0004788.1/OG0004796.1/OG0004884.1/OG0004920.1/OG0004994.1/OG0005027.1/OG0005112.1/OG0005127.1/OG0005156.1/OG0005166.1/OG0005171.1/OG0005246.1/OG0005287.1/OG0005303.1/OG0005307.1/OG0005310.1/OG0005374.1/OG0005383.1/OG0005423.1/OG0005463.1/OG0005494.1/OG0005526.1/OG0005541.1/OG0005551.1/OG0005554.1/OG0005651.1/OG0005666.1/OG0005701.1/OG0005719.1/OG0005736.1/OG0005743.1/OG0005767.1/OG0005804.1/OG0005824.1/OG0005830.1/OG0005910.1/OG0005967.1/OG0005969.1/OG0006003.1/OG0006010.1/OG0006150.1/OG0006261.1/OG0006274.1/OG0006300.1/OG0006324.1/OG0006369.1/OG0006403.1/OG0006404.1/OG0006424.1/OG0006479.1/OG0006514.1/OG0006623.1/OG0006640.1/OG0006676.1/OG0006701.1/OG0006723.1/OG0006769.1/OG0006851.1/OG0006908.1/OG0006912.1/OG0006922.1/OG0006954.1/OG0007074.1/OG0007166.1/OG0007183.1/OG0007222.1/OG0007246.1/OG0007277.1/OG0007299.1/OG0007333.1/OG0007392.1/OG0007399.1/OG0007425.1/OG0007627.1/OG0007658.1/OG0007699.1/OG0007702.1/OG0007735.1/OG0007801.1/OG0007839.1/OG0008140.1</t>
  </si>
  <si>
    <t>OG0002480.1/OG0003927.1/OG0003927.2/OG0004247.1/OG0004282.1/OG0005285.1/OG0005333.2/OG0005333.1/OG0005557.1/OG0005725.1/OG0005745.1/OG0005866.1/OG0005896.1/OG0005952.1/OG0006061.1/OG0006237.1/OG0006660.1/OG0006670.1/OG0006736.1/OG0006830.1/OG0006884.1/OG0006974.1/OG0007213.1/OG0007326.1/OG0007643.1/OG0007675.1/OG0008015.1/OG0008132.1/OG0008214.1/OG0008552.1/OG0008842.1</t>
  </si>
  <si>
    <t>OG0005866.1/OG0006670.1/OG0006974.1</t>
  </si>
  <si>
    <t>OG0000248.4/OG0000248.2/OG0000248.3/OG0000248.1/OG0000248.5/OG0000580.2/OG0000580.1/OG0000580.3/OG0001016.1/OG0001016.2/OG0001744.1/OG0002785.2/OG0002785.1/OG0003396.1/OG0003466.1/OG0003830.1/OG0003931.1/OG0003951.1/OG0004252.1/OG0004487.1/OG0004920.1/OG0004994.1/OG0005423.1/OG0005804.1/OG0005824.1/OG0006274.1/OG0006369.1/OG0006623.1/OG0006912.1/OG0007074.1/OG0007246.1</t>
  </si>
  <si>
    <t>OG0001016.1/OG0001016.2/OG0002474.2/OG0002474.1/OG0002785.2/OG0002785.1/OG0003667.1/OG0003925.1/OG0003926.1/OG0003931.1/OG0004252.1/OG0004306.1/OG0004434.1/OG0004920.1/OG0004994.1/OG0005156.1/OG0005166.1/OG0005171.1/OG0005287.1/OG0005383.1/OG0005526.1/OG0005651.1/OG0005666.1/OG0005719.1/OG0005824.1/OG0005967.1/OG0006010.1/OG0006274.1/OG0006369.1/OG0006623.1/OG0006640.1/OG0006851.1/OG0006908.1/OG0006912.1/OG0007166.1/OG0007183.1/OG0007246.1/OG0007399.1/OG0007699.1/OG0007801.1</t>
  </si>
  <si>
    <t>OG0004247.1/OG0005285.1/OG0005333.2/OG0005333.1/OG0005725.1/OG0005745.1/OG0006061.1/OG0006670.1/OG0006830.1/OG0007213.1/OG0007326.1</t>
  </si>
  <si>
    <t>OG0003927.1/OG0003927.2/OG0005557.1/OG0005866.1/OG0005896.1/OG0006237.1/OG0006884.1/OG0006974.1/OG0007675.1</t>
  </si>
  <si>
    <t>OG0002181.1/OG0002181.2/OG0002895.1/OG0006233.1/OG0006788.1/OG0007674.1</t>
  </si>
  <si>
    <t>OG0000073.10/OG0000073.7/OG0000073.3/OG0000073.11/OG0000073.8/OG0000073.1/OG0000073.5/OG0000073.2/OG0000073.9/OG0000073.4/OG0000073.6/OG0000580.2/OG0000580.1/OG0000580.3/OG0001202.2/OG0001202.1/OG0001744.1/OG0001842.2/OG0001842.1/OG0001943.1/OG0001943.2/OG0002126.2/OG0002126.1/OG0002160.1/OG0003396.1/OG0003466.1/OG0003830.1/OG0003951.1/OG0003995.1/OG0004097.1/OG0004487.1/OG0004714.1/OG0005027.1/OG0005246.1/OG0005310.1/OG0005423.1/OG0005463.1/OG0005494.1/OG0005554.1/OG0005743.1/OG0005767.1/OG0005804.1/OG0005910.1/OG0005969.1/OG0006150.1/OG0006479.1/OG0006676.1/OG0006701.1/OG0006723.1/OG0006851.1/OG0007183.1/OG0007222.1/OG0007277.1/OG0007333.1/OG0007425.1/OG0007627.1/OG0007702.1/OG0007801.1/OG0008140.1</t>
  </si>
  <si>
    <t>OG0000054.3/OG0000054.7/OG0000054.6/OG0000054.4/OG0000054.2/OG0000054.1/OG0000054.5/OG0000091.3/OG0000091.4/OG0000091.7/OG0000091.1/OG0000091.6/OG0000091.5/OG0000091.8/OG0000091.2/OG0000131.4/OG0000131.6/OG0000131.2/OG0000131.1/OG0000131.3/OG0000131.5/OG0000131.7/OG0000219.5/OG0000219.1/OG0000219.4/OG0000219.3/OG0000219.2/OG0000293.1/OG0000293.3/OG0000293.4/OG0000293.5/OG0000293.2/OG0000947.1/OG0000947.2/OG0001116.2/OG0001116.1/OG0001322.1/OG0001322.2/OG0002129.1/OG0002656.1/OG0002790.1/OG0003250.1/OG0003274.1/OG0003446.1/OG0003781.1/OG0003852.1/OG0003866.1/OG0004394.1/OG0004797.1/OG0005080.1/OG0005461.1/OG0006699.1/OG0006703.1/OG0006931.1/OG0006942.1/OG0007320.1</t>
  </si>
  <si>
    <t>OG0002168.1/OG0003238.1</t>
  </si>
  <si>
    <t>OG0000883.1/OG0000883.2/OG0000883.3/OG0001108.1/OG0001108.2/OG0001117.2/OG0001117.3/OG0001117.1/OG0001245.2/OG0001245.1/OG0001266.2/OG0001266.1/OG0001420.1/OG0001443.1/OG0001443.2/OG0001673.1/OG0001682.1/OG0001682.2/OG0002173.1/OG0002173.2/OG0002579.2/OG0002579.1/OG0002664.1/OG0004489.1/OG0005370.1/OG0006407.1/OG0006679.1/OG0008434.1</t>
  </si>
  <si>
    <t>OG0005784.1/OG0006470.1</t>
  </si>
  <si>
    <t>OG0005784.1</t>
  </si>
  <si>
    <t>OG0003833.1</t>
  </si>
  <si>
    <t>OG0003097.1/OG0004969.1/OG0007093.1</t>
  </si>
  <si>
    <t>OG0004338.1</t>
  </si>
  <si>
    <t>OG0000133.3/OG0000133.1/OG0000133.4/OG0000133.2/OG0000334.3/OG0000334.1/OG0000334.4/OG0000334.2/OG0000375.4/OG0000375.3/OG0000375.2/OG0000375.1/OG0000608.1/OG0000608.2/OG0000704.2/OG0000704.1/OG0000704.3/OG0002381.2/OG0002381.1/OG0002569.1/OG0004283.1/OG0004628.1/OG0005080.1/OG0006765.1</t>
  </si>
  <si>
    <t>OG0000133.3/OG0000133.1/OG0000133.4/OG0000133.2/OG0002569.1/OG0006765.1</t>
  </si>
  <si>
    <t>OG0000334.3/OG0000334.1/OG0000334.4/OG0000334.2/OG0000375.4/OG0000375.3/OG0000375.2/OG0000375.1/OG0000704.2/OG0000704.1/OG0000704.3/OG0004283.1/OG0004628.1</t>
  </si>
  <si>
    <t>OG0000081.3/OG0000081.9/OG0000081.8/OG0000081.5/OG0000081.4/OG0000081.1/OG0000081.6/OG0000081.7/OG0000081.2/OG0000947.1/OG0000947.2/OG0004725.1/OG0008113.1</t>
  </si>
  <si>
    <t>OG0000266.6/OG0000266.3/OG0000266.5/OG0000266.1/OG0000266.2/OG0000266.4/OG0001573.1/OG0002817.2/OG0002817.1/OG0003454.1/OG0003960.1/OG0005069.1/OG0005125.1/OG0005439.1/OG0005695.1/OG0006225.1/OG0007360.1/OG0007366.1/OG0007459.1/OG0007594.1/OG0007602.1/OG0008786.1</t>
  </si>
  <si>
    <t>OG0000004.13/OG0000004.3/OG0000004.7/OG0000004.6/OG0000004.17/OG0000004.10/OG0000004.5/OG0000004.9/OG0000004.12/OG0000004.2/OG0000004.4/OG0000004.19/OG0000004.1/OG0000004.18/OG0000004.11/OG0000004.14/OG0000004.15/OG0000004.8/OG0000004.16/OG0000247.4/OG0000247.5/OG0000247.1/OG0000247.3/OG0000247.2/OG0000265.3/OG0000265.1/OG0000265.2/OG0000265.4/OG0000265.5/OG0000269.4/OG0000269.2/OG0000269.3/OG0000269.1/OG0000299.2/OG0000299.4/OG0000299.3/OG0000299.1/OG0000305.1/OG0000305.4/OG0000305.2/OG0000305.3/OG0000322.1/OG0000322.2/OG0000322.4/OG0000322.3/OG0000332.3/OG0000332.2/OG0000332.1/OG0000334.3/OG0000334.1/OG0000334.4/OG0000334.2/OG0000356.4/OG0000356.1/OG0000356.2/OG0000356.3/OG0000358.2/OG0000358.1/OG0000358.3/OG0000358.4/OG0000363.4/OG0000363.1/OG0000363.2/OG0000363.3/OG0000386.3/OG0000386.1/OG0000386.4/OG0000386.2/OG0000403.2/OG0000403.1/OG0000404.1/OG0000404.2/OG0000404.3/OG0000404.4/OG0000419.4/OG0000419.3/OG0000419.2/OG0000419.1/OG0000449.3/OG0000449.1/OG0000449.2/OG0000484.2/OG0000484.1/OG0000484.3/OG0000525.3/OG0000525.1/OG0000525.2/OG0000526.3/OG0000526.2/OG0000526.1/OG0000563.2/OG0000563.3/OG0000563.1/OG0000567.1/OG0000567.3/OG0000567.2/OG0000608.1/OG0000608.2/OG0000666.3/OG0000666.2/OG0000666.1/OG0000707.1/OG0000707.3/OG0000707.2/OG0000710.3/OG0000710.1/OG0000710.2/OG0000712.1/OG0000712.2/OG0000746.1/OG0000746.2/OG0000920.2/OG0000920.1/OG0000921.3/OG0000921.1/OG0000921.2/OG0001001.1/OG0001001.2/OG0001034.2/OG0001034.1/OG0001052.2/OG0001052.1/OG0001053.1/OG0001053.2/OG0001053.3/OG0001090.1/OG0001090.2/OG0001157.2/OG0001157.1/OG0001203.2/OG0001203.1/OG0001218.2/OG0001218.1/OG0001225.2/OG0001225.1/OG0001248.1/OG0001248.2/OG0001257.1/OG0001257.2/OG0001262.2/OG0001262.1/OG0001267.2/OG0001267.1/OG0001275.2/OG0001275.1/OG0001466.2/OG0001466.1/OG0001559.2/OG0001559.1/OG0001652.1/OG0001652.2/OG0001690.1/OG0001764.2/OG0001764.1/OG0001768.1/OG0001772.2/OG0001772.1/OG0002047.1/OG0002047.2/OG0002134.1/OG0002142.1/OG0002142.2/OG0002144.1/OG0002144.2/OG0002178.1/OG0002178.2/OG0002228.1/OG0002276.1/OG0002284.1/OG0002342.1/OG0002342.2/OG0002359.1/OG0002361.2/OG0002361.1/OG0002381.2/OG0002381.1/OG0002451.1/OG0002451.2/OG0002515.1/OG0002594.2/OG0002594.1/OG0002614.1/OG0002615.1/OG0002621.1/OG0002649.1/OG0002666.1/OG0002668.2/OG0002668.1/OG0002773.1/OG0002932.1/OG0002947.2/OG0002947.1/OG0002959.1/OG0003026.1/OG0003061.1/OG0003078.1/OG0003090.1/OG0003132.1/OG0003221.1/OG0003243.1/OG0003280.1/OG0003292.1/OG0003423.1/OG0003435.1/OG0003479.1/OG0003510.1/OG0003539.1/OG0003591.1/OG0003683.1/OG0003826.1/OG0003846.1/OG0003952.1/OG0004038.1/OG0004069.1/OG0004135.1/OG0004144.1/OG0004269.1/OG0004283.1/OG0004305.1/OG0004396.1/OG0004538.1/OG0004544.1/OG0004568.1/OG0004691.1/OG0004718.1/OG0004791.1/OG0004930.1/OG0004943.1/OG0004952.1/OG0005000.1/OG0005017.1/OG0005043.1/OG0005051.1/OG0005065.1/OG0005072.1/OG0005078.1/OG0005092.1/OG0005111.1/OG0005114.1/OG0005325.1/OG0005394.1/OG0005405.1/OG0005432.1/OG0005493.1/OG0005686.1/OG0005774.1/OG0005786.1/OG0005789.1/OG0005998.1/OG0006248.1/OG0006256.1/OG0006279.1/OG0006307.1/OG0006340.1/OG0006368.1/OG0006394.1/OG0006464.1/OG0006626.1/OG0006685.1/OG0006819.1/OG0007085.1/OG0007130.1/OG0007634.1/OG0007638.1/OG0008083.1/OG0008490.1</t>
  </si>
  <si>
    <t>OG0001046.2/OG0001046.1/OG0001362.2/OG0001362.1/OG0002073.1/OG0002073.2/OG0002132.2/OG0002132.1/OG0002168.1/OG0002382.1/OG0003339.1/OG0003415.1/OG0004488.1/OG0004681.1/OG0004712.1/OG0004808.1/OG0004905.1/OG0004945.1/OG0005582.1/OG0005829.1/OG0006227.1/OG0006475.1/OG0006771.1/OG0007666.1/OG0007707.1/OG0008493.1</t>
  </si>
  <si>
    <t>OG0001362.2/OG0001362.1/OG0004945.1/OG0006475.1/OG0006771.1/OG0007666.1/OG0007707.1</t>
  </si>
  <si>
    <t>OG0002132.2/OG0002132.1/OG0002382.1/OG0003339.1/OG0003415.1/OG0004488.1/OG0004681.1/OG0004712.1/OG0004808.1/OG0005582.1/OG0005829.1/OG0006227.1</t>
  </si>
  <si>
    <t>OG0000004.13/OG0000004.3/OG0000004.7/OG0000004.6/OG0000004.17/OG0000004.10/OG0000004.5/OG0000004.9/OG0000004.12/OG0000004.2/OG0000004.4/OG0000004.19/OG0000004.1/OG0000004.18/OG0000004.11/OG0000004.14/OG0000004.15/OG0000004.8/OG0000004.16/OG0000247.4/OG0000247.5/OG0000247.1/OG0000247.3/OG0000247.2/OG0000269.4/OG0000269.2/OG0000269.3/OG0000269.1/OG0000299.2/OG0000299.4/OG0000299.3/OG0000299.1/OG0000322.1/OG0000322.2/OG0000322.4/OG0000322.3/OG0000332.3/OG0000332.2/OG0000332.1/OG0000356.4/OG0000356.1/OG0000356.2/OG0000356.3/OG0000403.2/OG0000403.1/OG0000419.4/OG0000419.3/OG0000419.2/OG0000419.1/OG0000449.3/OG0000449.1/OG0000449.2/OG0000484.2/OG0000484.1/OG0000484.3/OG0000525.3/OG0000525.1/OG0000525.2/OG0000567.1/OG0000567.3/OG0000567.2/OG0000707.1/OG0000707.3/OG0000707.2/OG0000921.3/OG0000921.1/OG0000921.2/OG0001001.1/OG0001001.2/OG0001034.2/OG0001034.1/OG0001053.1/OG0001053.2/OG0001053.3/OG0001090.1/OG0001090.2/OG0001157.2/OG0001157.1/OG0001225.2/OG0001225.1/OG0001262.2/OG0001262.1/OG0001267.2/OG0001267.1/OG0001275.2/OG0001275.1/OG0001559.2/OG0001559.1/OG0001690.1/OG0001772.2/OG0001772.1/OG0002047.1/OG0002047.2/OG0002134.1/OG0002142.1/OG0002142.2/OG0002144.1/OG0002144.2/OG0002178.1/OG0002178.2/OG0002228.1/OG0002342.1/OG0002342.2/OG0002361.2/OG0002361.1/OG0002451.1/OG0002451.2/OG0002515.1/OG0002594.2/OG0002594.1/OG0002614.1/OG0002621.1/OG0002668.2/OG0002668.1/OG0002773.1/OG0002959.1/OG0003026.1/OG0003061.1/OG0003078.1/OG0003243.1/OG0003280.1/OG0003423.1/OG0003479.1/OG0003510.1/OG0003591.1/OG0003826.1/OG0003846.1/OG0004069.1/OG0004269.1/OG0004691.1/OG0004718.1/OG0004930.1/OG0004943.1/OG0005000.1/OG0005017.1/OG0005072.1/OG0005078.1/OG0005394.1/OG0005432.1/OG0005774.1/OG0005789.1/OG0006248.1/OG0006368.1/OG0006394.1/OG0006464.1/OG0006685.1/OG0007130.1/OG0007634.1/OG0007638.1/OG0008490.1</t>
  </si>
  <si>
    <t>OG0001609.1/OG0001940.1/OG0001966.2/OG0001966.1/OG0002073.1/OG0002073.2/OG0002145.1/OG0002646.1/OG0003077.2/OG0003077.1/OG0003238.1/OG0003335.1/OG0003542.1/OG0004040.1/OG0004052.1/OG0004096.1/OG0004401.1/OG0004607.1/OG0004688.1/OG0005288.1/OG0005534.1/OG0006227.1/OG0006467.1/OG0007127.1/OG0010621.1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</si>
  <si>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0000047.2/OG0000047.3/OG0000047.7/OG0000047.1/OG0000047.4/OG0000047.5/OG0000047.6/OG0000050.7/OG0000050.8/OG0000050.1/OG0000050.6/OG0000050.10/OG0000050.5/OG0000050.11/OG0000050.9/OG0000050.3/OG0000050.2/OG0000050.4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0000180.6/OG0000180.4/OG0000180.3/OG0000180.2/OG0000180.5/OG0000180.1/OG0000181.3/OG0000181.5/OG0000181.1/OG0000181.2/OG0000181.4/OG0000187.6/OG0000187.5/OG0000187.4/OG0000187.3/OG0000187.1/OG0000187.2/OG0000192.1/OG0000192.2/OG0000192.5/OG0000192.4/OG0000192.3/OG0000200.4/OG0000200.5/OG0000200.2/OG0000200.6/OG0000200.3/OG0000200.1/OG0000207.1/OG0000207.2/OG0000229.4/OG0000229.5/OG0000229.3/OG0000229.1/OG0000229.2/OG0000247.4/OG0000247.5/OG0000247.1/OG0000247.3/OG0000247.2/OG0000267.4/OG0000267.1/OG0000267.2/OG0000267.5/OG0000267.3/OG0000273.1/OG0000273.5/OG0000273.4/OG0000273.2/OG0000273.3/OG0000274.1/OG0000274.4/OG0000274.5/OG0000274.2/OG0000274.3/OG0000280.1/OG0000280.2/OG0000280.4/OG0000280.3/OG0000283.4/OG0000283.3/OG0000283.1/OG0000283.2/OG0000293.1/OG0000293.3/OG0000293.4/OG0000293.5/OG0000293.2/OG0000298.3/OG0000298.4/OG0000298.5/OG0000298.1/OG0000298.2/OG0000299.2/OG0000299.4/OG0000299.3/OG0000299.1/OG0000316.4/OG0000316.2/OG0000316.5/OG0000316.1/OG0000316.3/OG0000318.4/OG0000318.2/OG0000318.1/OG0000318.3/OG0000337.3/OG0000337.1/OG0000337.2/OG0000356.4/OG0000356.1/OG0000356.2/OG0000356.3/OG0000372.5/OG0000372.3/OG0000372.4/OG0000372.1/OG0000372.2/OG0000395.1/OG0000395.2/OG0000395.3/OG0000396.4/OG0000396.3/OG0000396.1/OG0000396.2/OG0000404.1/OG0000404.2/OG0000404.3/OG0000404.4/OG0000412.2/OG0000412.1/OG0000412.3/OG0000416.1/OG0000416.4/OG0000416.2/OG0000416.3/OG0000419.4/OG0000419.3/OG0000419.2/OG0000419.1/OG0000429.3/OG0000429.2/OG0000429.1/OG0000449.3/OG0000449.1/OG0000449.2/OG0000477.2/OG0000477.3/OG0000477.4/OG0000477.1/OG0000480.3/OG0000480.1/OG0000480.2/OG0000484.2/OG0000484.1/OG0000484.3/OG0000485.1/OG0000485.3/OG0000485.2/OG0000492.1/OG0000492.3/OG0000492.2/OG0000523.2/OG0000523.3/OG0000523.1/OG0000548.2/OG0000548.1/OG0000548.3/OG0000549.2/OG0000549.1/OG0000555.1/OG0000555.2/OG0000555.3/OG0000559.3/OG0000559.2/OG0000559.1/OG0000571.3/OG0000571.1/OG0000571.2/OG0000582.3/OG0000582.1/OG0000582.2/OG0000585.1/OG0000585.2/OG0000613.1/OG0000613.3/OG0000613.2/OG0000615.3/OG0000615.1/OG0000615.2/OG0000617.1/OG0000617.2/OG0000617.3/OG0000635.1/OG0000635.2/OG0000666.3/OG0000666.2/OG0000666.1/OG0000670.2/OG0000670.1/OG0000671.3/OG0000671.1/OG0000671.2/OG0000709.3/OG0000709.1/OG0000709.2/OG0000710.3/OG0000710.1/OG0000710.2/OG0000712.1/OG0000712.2/OG0000744.1/OG0000744.2/OG0000745.2/OG0000745.1/OG0000745.3/OG0000772.1/OG0000772.2/OG0000785.1/OG0000785.2/OG0000789.1/OG0000789.2/OG0000831.2/OG0000831.1/OG0000832.1/OG0000832.3/OG0000832.2/OG0000833.2/OG0000833.1/OG0000886.1/OG0000886.3/OG0000886.2/OG0000892.1/OG0000892.2/OG0000919.2/OG0000919.1/OG0000947.1/OG0000947.2/OG0000953.1/OG0000953.2/OG0000974.1/OG0000974.2/OG0000995.1/OG0000995.2/OG0001006.1/OG0001006.2/OG0001019.1/OG0001019.2/OG0001111.1/OG0001111.2/OG0001157.2/OG0001157.1/OG0001161.1/OG0001161.2/OG0001162.1/OG0001162.2/OG0001166.2/OG0001166.1/OG0001169.2/OG0001169.1/OG0001170.2/OG0001170.1/OG0001175.2/OG0001175.1/OG0001225.2/OG0001225.1/OG0001245.2/OG0001245.1/OG0001262.2/OG0001262.1/OG0001271.2/OG0001271.1/OG0001275.2/OG0001275.1/OG0001368.2/OG0001368.1/OG0001395.2/OG0001395.1/OG0001408.1/OG0001408.2/OG0001420.1/OG0001450.1/OG0001450.2/OG0001504.1/OG0001504.2/OG0001511.1/OG0001512.1/OG0001512.2/OG0001554.2/OG0001554.1/OG0001558.2/OG0001558.1/OG0001559.2/OG0001559.1/OG0001570.1/OG0001570.2/OG0001574.2/OG0001574.1/OG0001597.1/OG0001597.2/OG0001599.1/OG0001599.2/OG0001607.2/OG0001607.1/OG0001613.2/OG0001613.1/OG0001615.2/OG0001615.1/OG0001634.2/OG0001634.1/OG0001683.2/OG0001683.1/OG0001702.2/OG0001702.1/OG0001710.2/OG0001710.1/OG0001768.1/OG0001771.1/OG0001771.2/OG0001900.1/OG0001963.1/OG0001963.2/OG0002068.1/OG0002107.2/OG0002107.1/OG0002121.1/OG0002121.2/OG0002134.1/OG0002141.1/OG0002143.2/OG0002143.1/OG0002221.1/OG0002246.1/OG0002268.1/OG0002277.2/OG0002277.1/OG0002332.1/OG0002340.1/OG0002340.2/OG0002341.1/OG0002351.1/OG0002409.1/OG0002443.2/OG0002443.1/OG0002472.1/OG0002475.1/OG0002481.1/OG0002487.1/OG0002488.2/OG0002488.1/OG0002491.1/OG0002492.1/OG0002509.2/OG0002509.1/OG0002511.1/OG0002605.1/OG0002605.2/OG0002620.1/OG0002621.1/OG0002623.2/OG0002623.1/OG0002638.1/OG0002666.1/OG0002731.2/OG0002731.1/OG0002741.1/OG0002767.1/OG0002772.1/OG0002797.1/OG0002806.1/OG0002806.2/OG0002807.1/OG0002812.1/OG0002822.1/OG0002885.1/OG0002899.1/OG0002902.1/OG0002950.1/OG0003031.1/OG0003050.1/OG0003078.1/OG0003090.1/OG0003096.1/OG0003105.1/OG0003109.1/OG0003123.1/OG0003131.1/OG0003154.1/OG0003222.1/OG0003233.1/OG0003276.1/OG0003296.1/OG0003444.1/OG0003451.1/OG0003485.1/OG0003487.1/OG0003491.1/OG0003522.1/OG0003523.1/OG0003718.1/OG0003721.1/OG0003730.1/OG0003752.1/OG0003775.1/OG0003816.1/OG0003821.1/OG0004135.1/OG0004309.1/OG0004315.1/OG0004394.1/OG0004425.1/OG0004439.1/OG0004454.1/OG0004563.1/OG0004818.1/OG0004948.1/OG0005072.1/OG0005155.1/OG0005158.1/OG0005284.1/OG0005466.1/OG0005580.1/OG0005656.1/OG0005783.1/OG0005811.1/OG0006007.1/OG0006011.1/OG0006236.1/OG0006242.1/OG0006248.1/OG0006329.1/OG0006351.1/OG0006422.1/OG0006480.1/OG0006889.1/OG0006924.1/OG0007208.1/OG0008029.1</t>
  </si>
  <si>
    <t>OG0000123.2/OG0000123.3/OG0000123.5/OG0000123.6/OG0000123.4/OG0000123.7/OG0000123.1/OG0002628.2/OG0002628.1/OG0002817.2/OG0002817.1/OG0003454.1/OG0004638.1/OG0005810.1/OG0006392.1/OG0007609.1/OG0009738.1</t>
  </si>
  <si>
    <t>OG0000821.1/OG0000821.3/OG0000821.2/OG0002011.1/OG0002011.2/OG0002658.1/OG0002830.1/OG0003960.1/OG0006389.1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</si>
  <si>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0000046.8/OG0000046.2/OG0000046.5/OG0000046.6/OG0000046.4/OG0000046.11/OG0000046.1/OG0000046.7/OG0000046.9/OG0000046.3/OG0000046.10/OG0000050.7/OG0000050.8/OG0000050.1/OG0000050.6/OG0000050.10/OG0000050.5/OG0000050.11/OG0000050.9/OG0000050.3/OG0000050.2/OG0000050.4/OG0000060.5/OG0000060.4/OG0000060.1/OG0000060.2/OG0000060.6/OG0000060.7/OG0000060.9/OG0000060.8/OG0000060.3/OG0000060.10/OG0000105.3/OG0000105.1/OG0000105.5/OG0000105.7/OG0000105.6/OG0000105.2/OG0000105.4/OG0000137.1/OG0000137.6/OG0000137.3/OG0000137.5/OG0000137.2/OG0000137.4/OG0000172.3/OG0000172.4/OG0000172.2/OG0000172.1/OG0000187.6/OG0000187.5/OG0000187.4/OG0000187.3/OG0000187.1/OG0000187.2/OG0000213.4/OG0000213.3/OG0000213.1/OG0000213.2/OG0000213.6/OG0000213.5/OG0000274.1/OG0000274.4/OG0000274.5/OG0000274.2/OG0000274.3/OG0000278.4/OG0000278.2/OG0000278.1/OG0000278.3/OG0000278.5/OG0000331.1/OG0000331.3/OG0000331.2/OG0000331.4/OG0000353.1/OG0000353.4/OG0000353.3/OG0000353.2/OG0000354.3/OG0000354.2/OG0000354.1/OG0000395.1/OG0000395.2/OG0000395.3/OG0000435.3/OG0000435.2/OG0000435.1/OG0000467.4/OG0000467.3/OG0000467.2/OG0000467.1/OG0000485.1/OG0000485.3/OG0000485.2/OG0000501.1/OG0000555.1/OG0000555.2/OG0000555.3/OG0000567.1/OG0000567.3/OG0000567.2/OG0000635.1/OG0000635.2/OG0000917.2/OG0000917.1/OG0000966.2/OG0000966.1/OG0001004.2/OG0001004.1/OG0001052.2/OG0001052.1/OG0001227.2/OG0001227.1/OG0001266.2/OG0001266.1/OG0001440.1/OG0001440.2/OG0001513.2/OG0001513.1/OG0001697.2/OG0001697.1/OG0001769.2/OG0001769.1/OG0001782.1/OG0001782.2/OG0001870.2/OG0001870.1/OG0001965.1/OG0002076.1/OG0002076.2/OG0002102.1/OG0002381.2/OG0002381.1/OG0002398.1/OG0002463.1/OG0002477.1/OG0002556.1/OG0002607.1/OG0002730.1/OG0002746.1/OG0002797.1/OG0002876.1/OG0002917.1/OG0002944.1/OG0002947.2/OG0002947.1/OG0003137.1/OG0003152.1/OG0003162.1/OG0003234.2/OG0003234.1/OG0003289.1/OG0003529.1/OG0003558.1/OG0003567.1/OG0003726.2/OG0003726.1/OG0003791.1/OG0003819.1/OG0004028.1/OG0004038.1/OG0004147.1/OG0004622.1/OG0004693.1/OG0004992.1/OG0005491.1/OG0005648.1/OG0006340.1/OG0006413.1/OG0006832.1/OG0007214.1/OG0008032.1</t>
  </si>
  <si>
    <t>OG0001924.1/OG0005380.1/OG0006270.1/OG0006470.1/OG0006762.1/OG0007826.1/OG0010621.1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</si>
  <si>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0000050.7/OG0000050.8/OG0000050.1/OG0000050.6/OG0000050.10/OG0000050.5/OG0000050.11/OG0000050.9/OG0000050.3/OG0000050.2/OG0000050.4/OG0000137.1/OG0000137.6/OG0000137.3/OG0000137.5/OG0000137.2/OG0000137.4/OG0000172.3/OG0000172.4/OG0000172.2/OG0000172.1/OG0000635.1/OG0000635.2/OG0000917.2/OG0000917.1/OG0001004.2/OG0001004.1/OG0001440.1/OG0001440.2/OG0001782.1/OG0001782.2/OG0002381.2/OG0002381.1/OG0002607.1/OG0002947.2/OG0002947.1/OG0003152.1/OG0003529.1/OG0003567.1/OG0003726.2/OG0003726.1/OG0004622.1/OG0004992.1/OG0005491.1/OG0006413.1/OG0007214.1</t>
  </si>
  <si>
    <t>OG0001194.2/OG0001194.1/OG0004009.1</t>
  </si>
  <si>
    <t>OG0000126.3/OG0000126.2/OG0000126.8/OG0000126.6/OG0000126.5/OG0000126.1/OG0000126.4/OG0000126.7/OG0001952.1/OG0001952.2</t>
  </si>
  <si>
    <t>OG0000050.7/OG0000050.8/OG0000050.1/OG0000050.6/OG0000050.10/OG0000050.5/OG0000050.11/OG0000050.9/OG0000050.3/OG0000050.2/OG0000050.4/OG0000089.4/OG0000089.8/OG0000089.5/OG0000089.2/OG0000089.6/OG0000089.3/OG0000089.7/OG0000089.1/OG0000267.4/OG0000267.1/OG0000267.2/OG0000267.5/OG0000267.3/OG0000299.2/OG0000299.4/OG0000299.3/OG0000299.1/OG0000331.1/OG0000331.3/OG0000331.2/OG0000331.4/OG0000356.4/OG0000356.1/OG0000356.2/OG0000356.3/OG0000897.2/OG0000897.1/OG0000921.3/OG0000921.1/OG0000921.2/OG0001050.2/OG0001050.1/OG0001631.2/OG0001631.1/OG0001768.1/OG0002142.1/OG0002142.2/OG0002601.1/OG0003775.1/OG0004146.1/OG0005078.1/OG0005580.1/OG0007606.1</t>
  </si>
  <si>
    <t>OG0007742.1</t>
  </si>
  <si>
    <t>OG0000897.2/OG0000897.1/OG0001631.2/OG0001631.1/OG0001768.1/OG0002142.1/OG0002142.2/OG0004146.1/OG0005580.1</t>
  </si>
  <si>
    <t>OG0000053.9/OG0000053.10/OG0000053.2/OG0000053.7/OG0000053.12/OG0000053.4/OG0000053.1/OG0000053.6/OG0000053.11/OG0000053.8/OG0000053.5/OG0000053.3/OG0000081.3/OG0000081.9/OG0000081.8/OG0000081.5/OG0000081.4/OG0000081.1/OG0000081.6/OG0000081.7/OG0000081.2/OG0000098.9/OG0000098.6/OG0000098.5/OG0000098.3/OG0000098.8/OG0000098.7/OG0000098.4/OG0000098.1/OG0000098.2/OG0000103.5/OG0000103.8/OG0000103.7/OG0000103.2/OG0000103.6/OG0000103.1/OG0000103.9/OG0000103.3/OG0000103.4/OG0000130.5/OG0000130.4/OG0000130.7/OG0000130.6/OG0000130.3/OG0000130.2/OG0000130.1/OG0000175.3/OG0000175.1/OG0000175.2/OG0000175.6/OG0000175.5/OG0000175.4/OG0000208.2/OG0000208.1/OG0000208.4/OG0000208.3/OG0000214.1/OG0000214.3/OG0000214.4/OG0000214.2/OG0000214.5/OG0000237.2/OG0000237.1/OG0000237.3/OG0000237.4/OG0000237.5/OG0000306.4/OG0000306.1/OG0000306.2/OG0000306.3/OG0000340.4/OG0000340.1/OG0000340.3/OG0000340.2/OG0000401.3/OG0000401.1/OG0000401.2/OG0000436.3/OG0000436.1/OG0000436.2/OG0000616.2/OG0000616.1/OG0000616.3/OG0000632.1/OG0000632.2/OG0000654.2/OG0000654.3/OG0000654.1/OG0000730.2/OG0000730.1/OG0000809.3/OG0000809.1/OG0000809.2/OG0000813.2/OG0000813.1/OG0000880.2/OG0000880.1/OG0000969.1/OG0000969.2/OG0001036.1/OG0001157.2/OG0001157.1/OG0001251.2/OG0001251.1/OG0001393.1/OG0001393.2/OG0001493.1/OG0001493.2/OG0001551.1/OG0001610.1/OG0001771.1/OG0001771.2/OG0002034.1/OG0002061.1/OG0002406.1/OG0002472.1/OG0002485.2/OG0002485.1/OG0002806.1/OG0002806.2/OG0003142.1/OG0004724.1/OG0004979.1/OG0006297.1</t>
  </si>
  <si>
    <t>OG0001966.2/OG0001966.1/OG0001974.1/OG0004696.1/OG0007666.1/OG0008529.1</t>
  </si>
  <si>
    <t>OG0000150.2/OG0000150.4/OG0000150.3/OG0000150.1/OG0000150.5/OG0000215.4/OG0000215.5/OG0000215.3/OG0000215.1/OG0000215.2/OG0000344.3/OG0000344.1/OG0000344.4/OG0000344.2/OG0000782.1/OG0000782.3/OG0000782.2/OG0001055.1/OG0001055.2/OG0001120.2/OG0001120.1/OG0001275.2/OG0001275.1/OG0001631.2/OG0001631.1/OG0001785.1/OG0001785.2/OG0002384.1/OG0003703.1/OG0004000.1/OG0004044.1/OG0004306.1/OG0004333.1/OG0004433.1/OG0004815.1/OG0005035.1/OG0005320.1/OG0005510.1/OG0005677.1/OG0005813.1/OG0005925.1/OG0006901.1/OG0007103.1/OG0007737.1</t>
  </si>
  <si>
    <t>OG0005180.1/OG0007144.1</t>
  </si>
  <si>
    <t>OG0001825.2/OG0001825.1/OG0002583.1/OG0004456.1/OG0007196.1/OG0007678.1</t>
  </si>
  <si>
    <t>OG0000723.3/OG0000723.2/OG0000723.1/OG0000825.1/OG0000825.3/OG0000825.2/OG0000976.1/OG0000976.2/OG0004970.1/OG0005771.1/OG0006407.1</t>
  </si>
  <si>
    <t>OG0007384.1</t>
  </si>
  <si>
    <t>OG0000274.1/OG0000274.4/OG0000274.5/OG0000274.2/OG0000274.3/OG0000555.1/OG0000555.2/OG0000555.3/OG0002944.1</t>
  </si>
  <si>
    <t>OG0000111.6/OG0000111.2/OG0000111.5/OG0000111.1/OG0000111.3/OG0000111.4/OG0000274.1/OG0000274.4/OG0000274.5/OG0000274.2/OG0000274.3/OG0000555.1/OG0000555.2/OG0000555.3/OG0002944.1/OG0003435.1/OG0004699.2/OG0004699.1</t>
  </si>
  <si>
    <t>OG0000274.1/OG0000274.4/OG0000274.5/OG0000274.2/OG0000274.3/OG0000555.1/OG0000555.2/OG0000555.3</t>
  </si>
  <si>
    <t>OG0000106.2/OG0000106.3/OG0000106.5/OG0000106.4/OG0000106.7/OG0000106.6/OG0000106.1/OG0000274.1/OG0000274.4/OG0000274.5/OG0000274.2/OG0000274.3/OG0000555.1/OG0000555.2/OG0000555.3</t>
  </si>
  <si>
    <t>OG0000111.6/OG0000111.2/OG0000111.5/OG0000111.1/OG0000111.3/OG0000111.4/OG0003189.2/OG0003189.1/OG0004699.2/OG0004699.1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</si>
  <si>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0000089.4/OG0000089.8/OG0000089.5/OG0000089.2/OG0000089.6/OG0000089.3/OG0000089.7/OG0000089.1/OG0000180.6/OG0000180.4/OG0000180.3/OG0000180.2/OG0000180.5/OG0000180.1/OG0000232.4/OG0000232.2/OG0000232.5/OG0000232.1/OG0000232.3/OG0000267.4/OG0000267.1/OG0000267.2/OG0000267.5/OG0000267.3/OG0000299.2/OG0000299.4/OG0000299.3/OG0000299.1/OG0000337.3/OG0000337.1/OG0000337.2/OG0000348.2/OG0000348.1/OG0000348.3/OG0000386.3/OG0000386.1/OG0000386.4/OG0000386.2/OG0000419.4/OG0000419.3/OG0000419.2/OG0000419.1/OG0000437.2/OG0000437.4/OG0000437.1/OG0000437.3/OG0000555.1/OG0000555.2/OG0000555.3/OG0000559.3/OG0000559.2/OG0000559.1/OG0000793.1/OG0000793.2/OG0000825.1/OG0000825.3/OG0000825.2/OG0000854.1/OG0000854.2/OG0000897.2/OG0000897.1/OG0001149.1/OG0001149.2/OG0001193.1/OG0001193.2/OG0001248.1/OG0001248.2/OG0001322.1/OG0001322.2/OG0001343.2/OG0001343.1/OG0001440.1/OG0001440.2/OG0001510.2/OG0001510.1/OG0001559.2/OG0001559.1/OG0001578.2/OG0001578.1/OG0001813.1/OG0001817.2/OG0001817.1/OG0001870.2/OG0001870.1/OG0002016.2/OG0002016.1/OG0002149.2/OG0002149.1/OG0002178.1/OG0002178.2/OG0002281.1/OG0002281.2/OG0002340.1/OG0002340.2/OG0002509.2/OG0002509.1/OG0002556.1/OG0002579.2/OG0002579.1/OG0002585.1/OG0002621.1/OG0002661.1/OG0002890.1/OG0002890.2/OG0002915.1/OG0003090.1/OG0003274.1/OG0003344.1/OG0003345.1/OG0003540.1/OG0003580.1/OG0003730.1/OG0004127.1/OG0004321.1/OG0004326.2/OG0004326.1/OG0004576.1/OG0004789.1/OG0004981.1/OG0005535.1/OG0005583.1/OG0006056.1/OG0006193.1/OG0006248.1/OG0006513.1/OG0008120.1</t>
  </si>
  <si>
    <t>OG0000977.1/OG0001851.1/OG0002588.2/OG0002588.1/OG0002913.1/OG0003246.1/OG0004090.1</t>
  </si>
  <si>
    <t>OG0000740.2/OG0000740.1/OG0000740.3/OG0000821.1/OG0000821.3/OG0000821.2/OG0004126.1/OG0006807.1/OG0007263.1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</si>
  <si>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0000180.6/OG0000180.4/OG0000180.3/OG0000180.2/OG0000180.5/OG0000180.1/OG0000337.3/OG0000337.1/OG0000337.2/OG0000348.2/OG0000348.1/OG0000348.3/OG0000555.1/OG0000555.2/OG0000555.3/OG0000793.1/OG0000793.2/OG0001149.1/OG0001149.2/OG0001322.1/OG0001322.2/OG0002016.2/OG0002016.1/OG0002579.2/OG0002579.1/OG0002890.1/OG0002890.2/OG0002915.1/OG0003344.1/OG0003540.1/OG0004127.1/OG0004326.2/OG0004326.1/OG0004576.1/OG0004981.1/OG0005583.1/OG0006056.1/OG0006513.1/OG0008120.1</t>
  </si>
  <si>
    <t>OG0004002.1/OG0006283.1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</si>
  <si>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0000049.14/OG0000049.7/OG0000049.11/OG0000049.6/OG0000049.1/OG0000049.12/OG0000049.5/OG0000049.10/OG0000049.9/OG0000049.13/OG0000049.3/OG0000049.4/OG0000049.15/OG0000049.8/OG0000049.2/OG0000105.3/OG0000105.1/OG0000105.5/OG0000105.7/OG0000105.6/OG0000105.2/OG0000105.4/OG0000125.4/OG0000125.3/OG0000125.7/OG0000125.5/OG0000125.1/OG0000125.2/OG0000125.6/OG0000140.1/OG0000140.4/OG0000140.2/OG0000140.3/OG0000140.5/OG0000140.6/OG0000140.7/OG0000202.5/OG0000202.4/OG0000202.1/OG0000202.6/OG0000202.2/OG0000202.3/OG0000207.1/OG0000207.2/OG0000327.4/OG0000327.3/OG0000327.1/OG0000327.2/OG0000354.3/OG0000354.2/OG0000354.1/OG0000491.1/OG0000491.2/OG0000491.3/OG0000508.3/OG0000508.1/OG0000508.2/OG0000911.2/OG0000911.1/OG0000935.2/OG0000935.1/OG0001083.1/OG0001083.2/OG0001932.1/OG0001932.2/OG0002332.1/OG0002670.1/OG0002730.1/OG0004240.1/OG0005648.1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</si>
  <si>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0000105.3/OG0000105.1/OG0000105.5/OG0000105.7/OG0000105.6/OG0000105.2/OG0000105.4/OG0000125.4/OG0000125.3/OG0000125.7/OG0000125.5/OG0000125.1/OG0000125.2/OG0000125.6/OG0000202.5/OG0000202.4/OG0000202.1/OG0000202.6/OG0000202.2/OG0000202.3/OG0000327.4/OG0000327.3/OG0000327.1/OG0000327.2/OG0000354.3/OG0000354.2/OG0000354.1/OG0000491.1/OG0000491.2/OG0000491.3/OG0000508.3/OG0000508.1/OG0000508.2/OG0000911.2/OG0000911.1/OG0000935.2/OG0000935.1/OG0001932.1/OG0001932.2/OG0002332.1/OG0002670.1/OG0002730.1/OG0004240.1/OG0005648.1</t>
  </si>
  <si>
    <t>OG0000216.1/OG0000216.2/OG0000581.1/OG0000581.2/OG0002011.1/OG0002011.2/OG0005606.1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</si>
  <si>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0000207.1/OG0000207.2</t>
  </si>
  <si>
    <t>OG0001245.2/OG0001245.1/OG0002173.1/OG0002173.2/OG0004489.1</t>
  </si>
  <si>
    <t>OG0002664.1/OG0006679.1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</si>
  <si>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0000114.2/OG0000114.1/OG0000114.3/OG0000114.5/OG0000114.4/OG0000168.1/OG0000168.4/OG0000168.2/OG0000168.3/OG0000168.5/OG0000299.2/OG0000299.4/OG0000299.3/OG0000299.1/OG0000386.3/OG0000386.1/OG0000386.4/OG0000386.2/OG0000709.3/OG0000709.1/OG0000709.2/OG0000815.1/OG0000815.2/OG0000832.1/OG0000832.3/OG0000832.2/OG0000892.1/OG0000892.2/OG0000917.2/OG0000917.1/OG0000953.1/OG0000953.2/OG0000974.1/OG0000974.2/OG0000997.1/OG0000997.2/OG0001050.2/OG0001050.1/OG0001111.1/OG0001111.2/OG0001157.2/OG0001157.1/OG0001225.2/OG0001225.1/OG0001248.1/OG0001248.2/OG0001266.2/OG0001266.1/OG0001369.1/OG0001459.1/OG0001459.2/OG0001510.2/OG0001510.1/OG0001567.1/OG0001597.1/OG0001597.2/OG0001599.1/OG0001599.2/OG0001717.1/OG0001765.1/OG0001768.1/OG0002068.1/OG0002076.1/OG0002076.2/OG0002107.2/OG0002107.1/OG0002121.1/OG0002121.2/OG0002134.1/OG0002142.1/OG0002142.2/OG0002295.1/OG0002409.1/OG0002472.1/OG0002605.1/OG0002605.2/OG0002623.2/OG0002623.1/OG0002746.1/OG0002754.1/OG0002806.1/OG0002806.2/OG0002822.1/OG0002924.1/OG0002926.1/OG0003058.1/OG0003084.1/OG0003105.1/OG0003243.1/OG0003320.1/OG0003423.1/OG0003491.1/OG0003510.1/OG0003721.1/OG0003840.1/OG0003945.1/OG0004079.1/OG0004292.1/OG0004347.1/OG0004748.1/OG0004883.1/OG0004952.1/OG0005078.1/OG0005123.1/OG0005465.1/OG0005475.1/OG0006014.1/OG0006357.1/OG0006371.1/OG0006792.1/OG0007093.1/OG0007172.1/OG0007787.1/OG0007811.1/OG0008120.1</t>
  </si>
  <si>
    <t>OG0002353.1/OG0003735.1/OG0004312.1/OG0005582.1/OG0006454.1/OG0007336.1/OG0009035.1</t>
  </si>
  <si>
    <t>OG0001398.1/OG0003454.1/OG0007609.1/OG0008269.1/OG0009738.1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</si>
  <si>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0000114.2/OG0000114.1/OG0000114.3/OG0000114.5/OG0000114.4/OG0000168.1/OG0000168.4/OG0000168.2/OG0000168.3/OG0000168.5/OG0000299.2/OG0000299.4/OG0000299.3/OG0000299.1/OG0000386.3/OG0000386.1/OG0000386.4/OG0000386.2/OG0000709.3/OG0000709.1/OG0000709.2/OG0000832.1/OG0000832.3/OG0000832.2/OG0000892.1/OG0000892.2/OG0000917.2/OG0000917.1/OG0000953.1/OG0000953.2/OG0000974.1/OG0000974.2/OG0000997.1/OG0000997.2/OG0001050.2/OG0001050.1/OG0001111.1/OG0001111.2/OG0001157.2/OG0001157.1/OG0001225.2/OG0001225.1/OG0001248.1/OG0001248.2/OG0001369.1/OG0001459.1/OG0001459.2/OG0001510.2/OG0001510.1/OG0001597.1/OG0001597.2/OG0001599.1/OG0001599.2/OG0001768.1/OG0002068.1/OG0002076.1/OG0002076.2/OG0002107.2/OG0002107.1/OG0002121.1/OG0002121.2/OG0002295.1/OG0002409.1/OG0002472.1/OG0002605.1/OG0002605.2/OG0002623.2/OG0002623.1/OG0002754.1/OG0002806.1/OG0002806.2/OG0002822.1/OG0002924.1/OG0002926.1/OG0003058.1/OG0003084.1/OG0003105.1/OG0003320.1/OG0003423.1/OG0003491.1/OG0003510.1/OG0003721.1/OG0003840.1/OG0003945.1/OG0004079.1/OG0004347.1/OG0004748.1/OG0004883.1/OG0005123.1/OG0005465.1/OG0005475.1/OG0006014.1/OG0006357.1/OG0006371.1/OG0006792.1/OG0007093.1/OG0007172.1/OG0007811.1/OG0008120.1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</si>
  <si>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</t>
  </si>
  <si>
    <t>OG0000793.1/OG0000793.2/OG0004284.1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</si>
  <si>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0001243.2/OG0001243.1/OG0001768.1/OG0001970.1/OG0001970.2/OG0002009.1/OG0002009.2/OG0002959.1/OG0003481.1/OG0004636.1/OG0005154.1/OG0006014.1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</si>
  <si>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OG0000011.11/OG0000011.3/OG0000011.1/OG0000011.16/OG0000011.20/OG0000011.8/OG0000011.5/OG0000011.6/OG0000011.19/OG0000011.2/OG0000011.15/OG0000011.13/OG0000011.4/OG0000011.7/OG0000011.17/OG0000011.18/OG0000011.14/OG0000011.9/OG0000011.12/OG0000011.10/OG0002959.1</t>
  </si>
  <si>
    <t>OG0001966.2/OG0001966.1/OG0002032.1/OG0002032.2/OG0004052.1/OG0004681.1/OG0005340.1/OG0005582.1/OG0006285.1/OG0006467.1/OG0007190.1/OG0008529.1</t>
  </si>
  <si>
    <t>OG0002724.1/OG0003315.1/OG0003315.2/OG0005069.1/OG0005373.1/OG0005474.1/OG0005991.1/OG0008273.1/OG0008563.1/OG0009041.1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</si>
  <si>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0000030.8/OG0000030.7/OG0000030.12/OG0000030.6/OG0000030.1/OG0000030.4/OG0000030.9/OG0000030.10/OG0000030.14/OG0000030.2/OG0000030.3/OG0000030.13/OG0000030.5/OG0000030.11/OG0000047.2/OG0000047.3/OG0000047.7/OG0000047.1/OG0000047.4/OG0000047.5/OG0000047.6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0000111.6/OG0000111.2/OG0000111.5/OG0000111.1/OG0000111.3/OG0000111.4/OG0000126.3/OG0000126.2/OG0000126.8/OG0000126.6/OG0000126.5/OG0000126.1/OG0000126.4/OG0000126.7/OG0000178.3/OG0000178.6/OG0000178.4/OG0000178.5/OG0000178.1/OG0000178.2/OG0000219.5/OG0000219.1/OG0000219.4/OG0000219.3/OG0000219.2/OG0000226.1/OG0000226.2/OG0000226.5/OG0000226.4/OG0000226.6/OG0000226.3/OG0000232.4/OG0000232.2/OG0000232.5/OG0000232.1/OG0000232.3/OG0000237.2/OG0000237.1/OG0000237.3/OG0000237.4/OG0000237.5/OG0000260.3/OG0000260.4/OG0000260.1/OG0000260.2/OG0000274.1/OG0000274.4/OG0000274.5/OG0000274.2/OG0000274.3/OG0000280.1/OG0000280.2/OG0000280.4/OG0000280.3/OG0000283.4/OG0000283.3/OG0000283.1/OG0000283.2/OG0000306.4/OG0000306.1/OG0000306.2/OG0000306.3/OG0000322.1/OG0000322.2/OG0000322.4/OG0000322.3/OG0000385.3/OG0000385.1/OG0000385.2/OG0000400.4/OG0000400.1/OG0000400.3/OG0000400.2/OG0000436.3/OG0000436.1/OG0000436.2/OG0000447.3/OG0000447.2/OG0000447.1/OG0000487.1/OG0000487.3/OG0000487.2/OG0000521.2/OG0000521.1/OG0000521.3/OG0000525.3/OG0000525.1/OG0000525.2/OG0000533.2/OG0000533.3/OG0000533.4/OG0000533.1/OG0000548.2/OG0000548.1/OG0000548.3/OG0000567.1/OG0000567.3/OG0000567.2/OG0000577.3/OG0000577.2/OG0000577.1/OG0000608.1/OG0000608.2/OG0000632.1/OG0000632.2/OG0000653.2/OG0000653.1/OG0000653.3/OG0000666.3/OG0000666.2/OG0000666.1/OG0000726.3/OG0000726.1/OG0000726.2/OG0000789.1/OG0000789.2/OG0000889.2/OG0000889.1/OG0000923.1/OG0000923.2/OG0000947.1/OG0000947.2/OG0000969.1/OG0000969.2/OG0001068.2/OG0001068.1/OG0001084.2/OG0001084.1/OG0001126.1/OG0001126.2/OG0001163.2/OG0001163.1/OG0001166.2/OG0001166.1/OG0001171.2/OG0001171.1/OG0001175.2/OG0001175.1/OG0001251.2/OG0001251.1/OG0001260.1/OG0001272.2/OG0001272.1/OG0001402.1/OG0001402.2/OG0001415.2/OG0001415.1/OG0001420.1/OG0001445.2/OG0001445.1/OG0001461.1/OG0001461.2/OG0001581.1/OG0001581.2/OG0001678.2/OG0001678.1/OG0001771.1/OG0001771.2/OG0001772.2/OG0001772.1/OG0001867.1/OG0001948.1/OG0001948.2/OG0001972.1/OG0001972.2/OG0002047.1/OG0002047.2/OG0002208.1/OG0002208.2/OG0002266.1/OG0002361.2/OG0002361.1/OG0002381.2/OG0002381.1/OG0002383.1/OG0002408.2/OG0002408.1/OG0002485.2/OG0002485.1/OG0002492.1/OG0002613.1/OG0002613.2/OG0002740.2/OG0002740.1/OG0002746.1/OG0002965.1/OG0003062.1/OG0003104.1/OG0003268.1/OG0003299.1/OG0003400.1/OG0003433.1/OG0003487.1/OG0003591.1/OG0003736.1/OG0003774.1/OG0004001.1/OG0004599.1/OG0004699.2/OG0004699.1/OG0004970.1/OG0005016.1/OG0005297.1/OG0005394.1/OG0005789.1/OG0006161.1/OG0006258.1/OG0006297.1/OG0006375.1/OG0006440.1/OG0006647.1/OG0006757.1/OG0006850.1/OG0007085.1/OG0007130.1/OG0007320.1/OG0007848.1</t>
  </si>
  <si>
    <t>OG0002756.1/OG0006424.1</t>
  </si>
  <si>
    <t>OG0006819.1</t>
  </si>
  <si>
    <t>OG0000028.8/OG0000028.1/OG0000028.5/OG0000028.3/OG0000028.6/OG0000028.4/OG0000028.11/OG0000028.7/OG0000028.2/OG0000028.15/OG0000028.17/OG0000028.13/OG0000028.12/OG0000028.9/OG0000028.16/OG0000028.10/OG0000028.14</t>
  </si>
  <si>
    <t>OG0000322.1/OG0000322.2/OG0000322.4/OG0000322.3/OG0001068.2/OG0001068.1</t>
  </si>
  <si>
    <t>OG0000089.4/OG0000089.8/OG0000089.5/OG0000089.2/OG0000089.6/OG0000089.3/OG0000089.7/OG0000089.1/OG0000200.4/OG0000200.5/OG0000200.2/OG0000200.6/OG0000200.3/OG0000200.1/OG0000208.2/OG0000208.1/OG0000208.4/OG0000208.3/OG0000215.4/OG0000215.5/OG0000215.3/OG0000215.1/OG0000215.2/OG0000278.4/OG0000278.2/OG0000278.1/OG0000278.3/OG0000278.5/OG0000583.2/OG0000583.1/OG0000583.3/OG0000739.1/OG0000739.2/OG0000935.2/OG0000935.1/OG0001003.1/OG0001003.2/OG0001355.2/OG0001355.1/OG0001787.1/OG0001787.2/OG0002079.1/OG0002493.2/OG0002493.1/OG0002670.1/OG0002746.1/OG0002824.1/OG0002824.2/OG0002899.1/OG0002918.1/OG0002932.1/OG0003155.2/OG0003155.1/OG0003273.1/OG0003276.1/OG0003659.1/OG0003844.1/OG0004095.1/OG0004301.1/OG0004361.1/OG0004448.1/OG0004454.1/OG0004568.1/OG0005081.1/OG0005359.1/OG0005966.1/OG0005993.1</t>
  </si>
  <si>
    <t>OG0002480.1/OG0004023.1/OG0004312.1/OG0006772.1/OG0008221.1</t>
  </si>
  <si>
    <t>OG0000825.1/OG0000825.3/OG0000825.2/OG0001153.2/OG0001153.1/OG0001440.1/OG0001440.2/OG0001445.2/OG0001445.1/OG0002016.2/OG0002016.1/OG0004127.1/OG0005771.1</t>
  </si>
  <si>
    <t>OG0000825.1/OG0000825.3/OG0000825.2/OG0001440.1/OG0001440.2/OG0004127.1/OG0005771.1</t>
  </si>
  <si>
    <t>OG0006283.1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</si>
  <si>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0000053.9/OG0000053.10/OG0000053.2/OG0000053.7/OG0000053.12/OG0000053.4/OG0000053.1/OG0000053.6/OG0000053.11/OG0000053.8/OG0000053.5/OG0000053.3/OG0000219.5/OG0000219.1/OG0000219.4/OG0000219.3/OG0000219.2/OG0000533.2/OG0000533.3/OG0000533.4/OG0000533.1/OG0000935.2/OG0000935.1/OG0000947.1/OG0000947.2/OG0001116.2/OG0001116.1/OG0001834.1/OG0002670.1/OG0002746.1/OG0003722.1/OG0004238.1</t>
  </si>
  <si>
    <t>OG0003754.1/OG0004119.1/OG0004723.1/OG0005090.1/OG0005915.1</t>
  </si>
  <si>
    <t>OG0000109.4/OG0000109.8/OG0000109.1/OG0000109.3/OG0000109.7/OG0000109.6/OG0000109.9/OG0000109.5/OG0000109.2/OG0000260.3/OG0000260.4/OG0000260.1/OG0000260.2/OG0000283.4/OG0000283.3/OG0000283.1/OG0000283.2/OG0000386.3/OG0000386.1/OG0000386.4/OG0000386.2/OG0000388.3/OG0000388.2/OG0000388.1/OG0000404.1/OG0000404.2/OG0000404.3/OG0000404.4/OG0000425.1/OG0000425.3/OG0000425.2/OG0000477.2/OG0000477.3/OG0000477.4/OG0000477.1/OG0000480.3/OG0000480.1/OG0000480.2/OG0000524.2/OG0000524.1/OG0000524.3/OG0000526.3/OG0000526.2/OG0000526.1/OG0000563.2/OG0000563.3/OG0000563.1/OG0000674.2/OG0000674.3/OG0000674.1/OG0000892.1/OG0000892.2/OG0000919.2/OG0000919.1/OG0000931.3/OG0000931.2/OG0000931.1/OG0001058.1/OG0001058.2/OG0001111.1/OG0001111.2/OG0001153.2/OG0001153.1/OG0001200.2/OG0001200.1/OG0001248.1/OG0001248.2/OG0001257.1/OG0001257.2/OG0001402.1/OG0001402.2/OG0001415.2/OG0001415.1/OG0001527.2/OG0001527.1/OG0001554.2/OG0001554.1/OG0001710.2/OG0001710.1/OG0001715.2/OG0001715.1/OG0001863.2/OG0001863.1/OG0001979.1/OG0002107.2/OG0002107.1/OG0002594.2/OG0002594.1/OG0002631.1/OG0002631.2/OG0002648.1/OG0002651.1/OG0002664.1/OG0002666.1/OG0002741.1/OG0002745.1/OG0002745.2/OG0002886.1/OG0002886.2/OG0002963.1/OG0003073.1/OG0003076.1/OG0003312.1/OG0003312.2/OG0003323.1/OG0003422.1/OG0003444.1/OG0003453.1/OG0003476.2/OG0003476.1/OG0003481.1/OG0003698.1/OG0003993.1/OG0004007.1/OG0004064.1/OG0004092.1/OG0004135.1/OG0004223.1/OG0004366.1/OG0004450.1/OG0004477.1/OG0004632.1/OG0004759.1/OG0004768.1/OG0004965.1/OG0005008.1/OG0005051.1/OG0005473.1/OG0005555.1/OG0005789.1/OG0005920.1/OG0006256.1/OG0006272.1/OG0006346.1/OG0006419.1/OG0006432.1/OG0006679.1/OG0007089.1/OG0007649.1/OG0009034.1</t>
  </si>
  <si>
    <t>OG0001361.1/OG0001361.2/OG0001790.2/OG0001790.1/OG0001950.1/OG0003346.1/OG0003553.1/OG0003921.1/OG0004063.1/OG0004086.1/OG0005079.1/OG0005422.1/OG0005903.1/OG0005959.1/OG0006267.1/OG0006467.1/OG0006628.1/OG0006955.1/OG0008536.1/OG0011448.1</t>
  </si>
  <si>
    <t>OG0000073.10/OG0000073.7/OG0000073.3/OG0000073.11/OG0000073.8/OG0000073.1/OG0000073.5/OG0000073.2/OG0000073.9/OG0000073.4/OG0000073.6/OG0000710.3/OG0000710.1/OG0000710.2/OG0003104.1/OG0004287.1/OG0005066.1/OG0005140.1</t>
  </si>
  <si>
    <t>OG0006917.1</t>
  </si>
  <si>
    <t>OG0000018.12/OG0000018.1/OG0000018.7/OG0000018.6/OG0000018.11/OG0000018.4/OG0000018.10/OG0000018.9/OG0000018.3/OG0000018.14/OG0000018.8/OG0000018.13/OG0000018.15/OG0000018.2/OG0000018.5/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0000053.9/OG0000053.10/OG0000053.2/OG0000053.7/OG0000053.12/OG0000053.4/OG0000053.1/OG0000053.6/OG0000053.11/OG0000053.8/OG0000053.5/OG0000053.3/OG0000078.10/OG0000078.11/OG0000078.3/OG0000078.7/OG0000078.9/OG0000078.6/OG0000078.2/OG0000078.5/OG0000078.4/OG0000078.8/OG0000078.1/OG0000107.5/OG0000107.3/OG0000107.7/OG0000107.4/OG0000107.1/OG0000107.2/OG0000107.8/OG0000107.6/OG0000114.2/OG0000114.1/OG0000114.3/OG0000114.5/OG0000114.4/OG0000121.5/OG0000121.1/OG0000121.2/OG0000121.3/OG0000121.4/OG0000121.6/OG0000121.8/OG0000121.7/OG0000126.3/OG0000126.2/OG0000126.8/OG0000126.6/OG0000126.5/OG0000126.1/OG0000126.4/OG0000126.7/OG0000130.5/OG0000130.4/OG0000130.7/OG0000130.6/OG0000130.3/OG0000130.2/OG0000130.1/OG0000140.1/OG0000140.4/OG0000140.2/OG0000140.3/OG0000140.5/OG0000140.6/OG0000140.7/OG0000172.3/OG0000172.4/OG0000172.2/OG0000172.1/OG0000196.3/OG0000196.5/OG0000196.4/OG0000196.1/OG0000196.2/OG0000200.4/OG0000200.5/OG0000200.2/OG0000200.6/OG0000200.3/OG0000200.1/OG0000203.1/OG0000203.3/OG0000203.5/OG0000203.2/OG0000203.4/OG0000208.2/OG0000208.1/OG0000208.4/OG0000208.3/OG0000219.5/OG0000219.1/OG0000219.4/OG0000219.3/OG0000219.2/OG0000236.3/OG0000236.2/OG0000236.1/OG0000237.2/OG0000237.1/OG0000237.3/OG0000237.4/OG0000237.5/OG0000252.1/OG0000252.2/OG0000252.3/OG0000267.4/OG0000267.1/OG0000267.2/OG0000267.5/OG0000267.3/OG0000271.2/OG0000271.1/OG0000271.4/OG0000271.3/OG0000273.1/OG0000273.5/OG0000273.4/OG0000273.2/OG0000273.3/OG0000276.4/OG0000276.1/OG0000276.2/OG0000276.3/OG0000280.1/OG0000280.2/OG0000280.4/OG0000280.3/OG0000292.1/OG0000292.2/OG0000292.3/OG0000305.1/OG0000305.4/OG0000305.2/OG0000305.3/OG0000320.4/OG0000320.3/OG0000320.2/OG0000320.1/OG0000320.5/OG0000327.4/OG0000327.3/OG0000327.1/OG0000327.2/OG0000334.3/OG0000334.1/OG0000334.4/OG0000334.2/OG0000339.3/OG0000339.2/OG0000339.4/OG0000339.1/OG0000353.1/OG0000353.4/OG0000353.3/OG0000353.2/OG0000354.3/OG0000354.2/OG0000354.1/OG0000367.2/OG0000367.1/OG0000367.3/OG0000367.4/OG0000370.4/OG0000370.1/OG0000370.2/OG0000370.3/OG0000386.3/OG0000386.1/OG0000386.4/OG0000386.2/OG0000391.4/OG0000391.3/OG0000391.1/OG0000391.2/OG0000426.3/OG0000426.1/OG0000426.2/OG0000449.3/OG0000449.1/OG0000449.2/OG0000458.1/OG0000458.3/OG0000458.4/OG0000458.2/OG0000495.2/OG0000495.1/OG0000495.3/OG0000498.1/OG0000498.3/OG0000498.2/OG0000498.4/OG0000525.3/OG0000525.1/OG0000525.2/OG0000537.3/OG0000537.1/OG0000537.2/OG0000539.2/OG0000539.1/OG0000539.3/OG0000542.1/OG0000542.2/OG0000542.3/OG0000563.2/OG0000563.3/OG0000563.1/OG0000567.1/OG0000567.3/OG0000567.2/OG0000585.1/OG0000585.2/OG0000592.2/OG0000592.1/OG0000592.3/OG0000608.1/OG0000608.2/OG0000616.2/OG0000616.1/OG0000616.3/OG0000617.1/OG0000617.2/OG0000617.3/OG0000621.3/OG0000621.4/OG0000621.1/OG0000621.2/OG0000648.2/OG0000648.1/OG0000663.3/OG0000663.2/OG0000663.1/OG0000673.2/OG0000673.1/OG0000686.1/OG0000686.2/OG0000686.3/OG0000704.2/OG0000704.1/OG0000704.3/OG0000707.1/OG0000707.3/OG0000707.2/OG0000709.3/OG0000709.1/OG0000709.2/OG0000732.1/OG0000732.2/OG0000732.3/OG0000739.1/OG0000739.2/OG0000807.1/OG0000807.2/OG0000815.1/OG0000815.2/OG0000832.1/OG0000832.3/OG0000832.2/OG0000836.3/OG0000836.2/OG0000836.1/OG0000853.2/OG0000853.1/OG0000857.3/OG0000857.2/OG0000857.1/OG0000861.1/OG0000861.2/OG0000876.1/OG0000876.2/OG0000881.2/OG0000881.3/OG0000881.1/OG0000917.2/OG0000917.1/OG0000919.2/OG0000919.1/OG0000920.2/OG0000920.1/OG0000921.3/OG0000921.1/OG0000921.2/OG0000935.2/OG0000935.1/OG0000940.2/OG0000940.1/OG0000947.1/OG0000947.2/OG0000997.1/OG0000997.2/OG0001019.1/OG0001019.2/OG0001052.2/OG0001052.1/OG0001068.2/OG0001068.1/OG0001111.1/OG0001111.2/OG0001125.2/OG0001125.1/OG0001163.2/OG0001163.1/OG0001211.2/OG0001211.1/OG0001214.2/OG0001214.1/OG0001248.1/OG0001248.2/OG0001251.2/OG0001251.1/OG0001262.2/OG0001262.1/OG0001274.1/OG0001274.2/OG0001339.2/OG0001339.1/OG0001365.2/OG0001365.1/OG0001371.1/OG0001371.2/OG0001393.1/OG0001393.2/OG0001417.2/OG0001417.1/OG0001422.1/OG0001422.2/OG0001511.1/OG0001526.2/OG0001526.1/OG0001543.2/OG0001543.1/OG0001572.2/OG0001572.1/OG0001578.2/OG0001578.1/OG0001599.1/OG0001599.2/OG0001627.1/OG0001627.2/OG0001660.1/OG0001679.1/OG0001697.2/OG0001697.1/OG0001768.1/OG0001771.1/OG0001771.2/OG0001772.2/OG0001772.1/OG0001780.1/OG0001780.2/OG0001784.2/OG0001784.1/OG0001785.1/OG0001785.2/OG0001827.2/OG0001827.1/OG0001830.2/OG0001830.1/OG0001834.1/OG0001844.2/OG0001844.1/OG0001861.2/OG0001861.1/OG0001932.1/OG0001932.2/OG0001967.2/OG0001967.1/OG0001969.2/OG0001969.1/OG0002007.1/OG0002007.2/OG0002029.1/OG0002029.2/OG0002047.1/OG0002047.2/OG0002071.1/OG0002071.2/OG0002079.1/OG0002102.1/OG0002110.1/OG0002142.1/OG0002142.2/OG0002225.2/OG0002225.1/OG0002248.1/OG0002267.1/OG0002277.2/OG0002277.1/OG0002342.1/OG0002342.2/OG0002359.1/OG0002385.1/OG0002394.2/OG0002394.1/OG0002487.1/OG0002611.1/OG0002614.1/OG0002651.1/OG0002712.1/OG0002746.1/OG0002762.2/OG0002762.1/OG0002796.1/OG0002812.1/OG0002890.1/OG0002890.2/OG0002924.1/OG0002934.1/OG0002939.1/OG0002956.1/OG0002956.2/OG0002974.1/OG0003056.2/OG0003056.1/OG0003085.1/OG0003099.1/OG0003120.1/OG0003130.1/OG0003137.1/OG0003142.1/OG0003216.1/OG0003243.1/OG0003275.1/OG0003275.2/OG0003332.1/OG0003423.1/OG0003435.1/OG0003473.1/OG0003491.1/OG0003522.1/OG0003523.1/OG0003547.1/OG0003564.1/OG0003591.1/OG0003659.1/OG0003721.1/OG0003737.1/OG0003738.1/OG0003742.1/OG0003771.1/OG0003838.1/OG0003854.1/OG0003858.1/OG0003925.1/OG0004011.1/OG0004029.1/OG0004267.1/OG0004301.1/OG0004305.1/OG0004313.1/OG0004318.1/OG0004338.1/OG0004339.1/OG0004361.1/OG0004396.1/OG0004422.1/OG0004461.1/OG0004620.1/OG0004630.1/OG0004632.1/OG0004709.1/OG0004732.1/OG0004738.1/OG0004943.1/OG0004952.1/OG0005007.1/OG0005044.1/OG0005092.1/OG0005109.1/OG0005273.1/OG0005277.1/OG0005322.1/OG0005369.1/OG0005445.1/OG0005485.1/OG0005538.1/OG0005676.1/OG0005883.1/OG0005918.1/OG0005954.1/OG0006017.1/OG0006197.1/OG0006248.1/OG0006340.1/OG0006407.1/OG0006647.1/OG0006794.1/OG0006933.1/OG0007085.1/OG0007130.1/OG0007432.1/OG0007727.1/OG0007737.1/OG0008208.1/OG0009072.1</t>
  </si>
  <si>
    <t>OG0000268.2/OG0000268.1/OG0000268.3/OG0000268.4/OG0000279.4/OG0000279.1/OG0000279.6/OG0000279.2/OG0000279.9/OG0000279.3/OG0000279.8/OG0000279.5/OG0000279.7/OG0000411.1/OG0000411.2/OG0001215.1/OG0001215.2/OG0001398.1/OG0001576.2/OG0001576.1/OG0001632.1/OG0001925.1/OG0002306.2/OG0002306.1/OG0003211.1/OG0003315.1/OG0003315.2/OG0003454.1/OG0004325.1/OG0005474.1/OG0005560.1/OG0005562.1/OG0005606.1/OG0006476.1/OG0006746.1/OG0006746.2/OG0006825.1/OG0007225.1/OG0007645.1/OG0007786.1/OG0009366.2/OG0009366.1</t>
  </si>
  <si>
    <t>OG0000479.2/OG0000479.1/OG0000913.1/OG0000913.3/OG0000913.2/OG0001104.2/OG0001104.1/OG0001362.2/OG0001362.1/OG0001662.2/OG0001662.1/OG0001966.2/OG0001966.1/OG0001975.1/OG0002073.1/OG0002073.2/OG0002145.1/OG0002282.1/OG0002497.2/OG0002497.1/OG0002583.1/OG0003102.2/OG0003102.1/OG0003509.1/OG0003596.1/OG0003672.1/OG0003735.1/OG0003797.1/OG0003832.1/OG0004226.1/OG0004681.1/OG0004945.1/OG0005326.1/OG0005441.1/OG0005829.1/OG0006253.1/OG0006627.1/OG0006762.1/OG0006855.1/OG0006863.1/OG0006957.1/OG0007229.1/OG0007771.1/OG0008049.1/OG0008078.1/OG0008197.1/OG0008221.1/OG0008491.1/OG0008529.1/OG0008804.1</t>
  </si>
  <si>
    <t>OG0000411.1/OG0000411.2/OG0002306.2/OG0002306.1/OG0003211.1</t>
  </si>
  <si>
    <t>OG0001975.1/OG0003102.2/OG0003102.1/OG0003596.1/OG0008197.1</t>
  </si>
  <si>
    <t>OG0000107.5/OG0000107.3/OG0000107.7/OG0000107.4/OG0000107.1/OG0000107.2/OG0000107.8/OG0000107.6/OG0000200.4/OG0000200.5/OG0000200.2/OG0000200.6/OG0000200.3/OG0000200.1/OG0000353.1/OG0000353.4/OG0000353.3/OG0000353.2/OG0000354.3/OG0000354.2/OG0000354.1/OG0000608.1/OG0000608.2/OG0000648.2/OG0000648.1/OG0000739.1/OG0000739.2/OG0000807.1/OG0000807.2/OG0000853.2/OG0000853.1/OG0000857.3/OG0000857.2/OG0000857.1/OG0000947.1/OG0000947.2/OG0001262.2/OG0001262.1/OG0001572.2/OG0001572.1/OG0001660.1/OG0001834.1/OG0001932.1/OG0001932.2/OG0002007.1/OG0002007.2/OG0002071.1/OG0002071.2/OG0002110.1/OG0002248.1/OG0002359.1/OG0003216.1/OG0003659.1</t>
  </si>
  <si>
    <t>OG0000089.4/OG0000089.8/OG0000089.5/OG0000089.2/OG0000089.6/OG0000089.3/OG0000089.7/OG0000089.1/OG0000102.3/OG0000102.1/OG0000102.2/OG0000102.6/OG0000102.5/OG0000102.4/OG0000102.7/OG0000102.8/OG0000121.5/OG0000121.1/OG0000121.2/OG0000121.3/OG0000121.4/OG0000121.6/OG0000121.8/OG0000121.7/OG0000131.4/OG0000131.6/OG0000131.2/OG0000131.1/OG0000131.3/OG0000131.5/OG0000131.7/OG0000222.2/OG0000222.1/OG0000222.4/OG0000222.5/OG0000222.3/OG0000320.4/OG0000320.3/OG0000320.2/OG0000320.1/OG0000320.5/OG0000322.1/OG0000322.2/OG0000322.4/OG0000322.3/OG0000334.3/OG0000334.1/OG0000334.4/OG0000334.2/OG0000351.4/OG0000351.3/OG0000351.1/OG0000351.2/OG0000354.3/OG0000354.2/OG0000354.1/OG0000386.3/OG0000386.1/OG0000386.4/OG0000386.2/OG0000448.2/OG0000448.4/OG0000448.1/OG0000448.3/OG0000540.3/OG0000540.4/OG0000540.2/OG0000540.1/OG0000542.1/OG0000542.2/OG0000542.3/OG0000686.1/OG0000686.2/OG0000686.3/OG0000770.2/OG0000770.1/OG0000897.2/OG0000897.1/OG0000935.2/OG0000935.1/OG0000947.1/OG0000947.2/OG0001019.1/OG0001019.2/OG0001033.2/OG0001033.1/OG0001125.2/OG0001125.1/OG0001126.1/OG0001126.2/OG0001149.1/OG0001149.2/OG0001248.1/OG0001248.2/OG0001262.2/OG0001262.1/OG0001305.2/OG0001305.1/OG0001355.2/OG0001355.1/OG0001393.1/OG0001393.2/OG0001402.1/OG0001402.2/OG0001421.2/OG0001421.1/OG0001552.2/OG0001552.1/OG0001716.1/OG0001716.2/OG0001793.2/OG0001793.1/OG0001932.1/OG0001932.2/OG0002120.1/OG0002120.2/OG0002142.1/OG0002142.2/OG0002469.1/OG0002514.1/OG0002514.2/OG0002586.1/OG0002586.2/OG0002607.1/OG0002614.1/OG0002670.1/OG0002732.1/OG0002809.2/OG0002809.1/OG0002875.1/OG0002957.1/OG0002958.1/OG0003088.1/OG0003243.1/OG0003473.1/OG0003484.1/OG0003564.1/OG0003774.1/OG0004029.1/OG0004127.1/OG0004254.1/OG0004294.1/OG0004301.1/OG0004304.1/OG0004361.1/OG0004388.1/OG0004574.1/OG0004632.1/OG0004710.1/OG0004943.1/OG0005282.1/OG0005359.1/OG0005362.1/OG0005543.1/OG0005583.1/OG0005813.1/OG0005838.1/OG0006319.1/OG0006340.1/OG0006379.1/OG0006407.1/OG0006481.1/OG0006679.1/OG0006794.1/OG0006832.1/OG0007097.1/OG0007659.1/OG0008113.1/OG0008490.1/OG0009072.1</t>
  </si>
  <si>
    <t>OG0001795.2/OG0001795.1/OG0002306.2/OG0002306.1/OG0003211.1/OG0003293.1/OG0005069.1/OG0005129.1/OG0005609.1/OG0007594.1/OG0007786.1</t>
  </si>
  <si>
    <t>OG0000222.2/OG0000222.1/OG0000222.4/OG0000222.5/OG0000222.3/OG0000351.4/OG0000351.3/OG0000351.1/OG0000351.2/OG0001125.2/OG0001125.1/OG0001305.2/OG0001305.1/OG0008113.1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</si>
  <si>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0000060.5/OG0000060.4/OG0000060.1/OG0000060.2/OG0000060.6/OG0000060.7/OG0000060.9/OG0000060.8/OG0000060.3/OG0000060.10/OG0000172.3/OG0000172.4/OG0000172.2/OG0000172.1/OG0000917.2/OG0000917.1/OG0001843.1/OG0001843.2/OG0003152.1</t>
  </si>
  <si>
    <t>OG0000044.13/OG0000044.11/OG0000044.6/OG0000044.14/OG0000044.8/OG0000044.12/OG0000044.10/OG0000044.7/OG0000044.4/OG0000044.5/OG0000044.9/OG0000044.1/OG0000044.3/OG0000044.2/OG0000142.2/OG0000142.1/OG0000142.3/OG0000156.4/OG0000156.5/OG0000156.3/OG0000156.1/OG0000156.2/OG0000156.6/OG0000226.1/OG0000226.2/OG0000226.5/OG0000226.4/OG0000226.6/OG0000226.3/OG0000232.4/OG0000232.2/OG0000232.5/OG0000232.1/OG0000232.3/OG0000337.3/OG0000337.1/OG0000337.2/OG0000367.2/OG0000367.1/OG0000367.3/OG0000367.4/OG0000672.2/OG0000672.1/OG0000836.3/OG0000836.2/OG0000836.1/OG0000940.2/OG0000940.1/OG0000991.1/OG0000991.2/OG0001110.1/OG0001110.2/OG0001274.1/OG0001274.2/OG0001417.2/OG0001417.1/OG0001621.2/OG0001621.1/OG0002242.2/OG0002242.1/OG0002274.1/OG0002611.1/OG0002712.1/OG0003085.1/OG0003142.1/OG0004340.1/OG0005032.1/OG0005109.1/OG0005485.1</t>
  </si>
  <si>
    <t>OG0000078.10/OG0000078.11/OG0000078.3/OG0000078.7/OG0000078.9/OG0000078.6/OG0000078.2/OG0000078.5/OG0000078.4/OG0000078.8/OG0000078.1/OG0000947.1/OG0000947.2/OG0001125.2/OG0001125.1/OG0002746.1/OG0003137.1/OG0003564.1/OG0007085.1/OG0007130.1</t>
  </si>
  <si>
    <t>OG0001077.2/OG0001077.1/OG0002778.2/OG0002778.1</t>
  </si>
  <si>
    <t>OG0000788.1/OG0000788.2</t>
  </si>
  <si>
    <t>OG0002134.1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</si>
  <si>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0000318.4/OG0000318.2/OG0000318.1/OG0000318.3/OG0000331.1/OG0000331.3/OG0000331.2/OG0000331.4/OG0000704.2/OG0000704.1/OG0000704.3/OG0001578.2/OG0001578.1/OG0001607.2/OG0001607.1/OG0001639.1/OG0001639.2/OG0001768.1/OG0001769.2/OG0001769.1/OG0001794.1/OG0001794.2/OG0001981.2/OG0001981.1/OG0002107.2/OG0002107.1/OG0002601.1/OG0002754.1/OG0003752.1/OG0003943.1/OG0004283.1/OG0004636.1/OG0004883.1/OG0005446.1/OG0006033.1</t>
  </si>
  <si>
    <t>OG0002801.1/OG0005713.1</t>
  </si>
  <si>
    <t>OG0000107.5/OG0000107.3/OG0000107.7/OG0000107.4/OG0000107.1/OG0000107.2/OG0000107.8/OG0000107.6/OG0001607.2/OG0001607.1</t>
  </si>
  <si>
    <t>OG0000107.5/OG0000107.3/OG0000107.7/OG0000107.4/OG0000107.1/OG0000107.2/OG0000107.8/OG0000107.6/OG0000331.1/OG0000331.3/OG0000331.2/OG0000331.4/OG0000525.3/OG0000525.1/OG0000525.2/OG0000567.1/OG0000567.3/OG0000567.2/OG0001050.2/OG0001050.1/OG0001459.1/OG0001459.2/OG0001607.2/OG0001607.1/OG0001768.1/OG0002107.2/OG0002107.1/OG0002179.1/OG0003084.1/OG0003829.1/OG0004156.1/OG0004952.1/OG0008100.1</t>
  </si>
  <si>
    <t>OG0000107.5/OG0000107.3/OG0000107.7/OG0000107.4/OG0000107.1/OG0000107.2/OG0000107.8/OG0000107.6/OG0000331.1/OG0000331.3/OG0000331.2/OG0000331.4/OG0000525.3/OG0000525.1/OG0000525.2/OG0000567.1/OG0000567.3/OG0000567.2/OG0001607.2/OG0001607.1/OG0001768.1/OG0004952.1</t>
  </si>
  <si>
    <t>OG0000107.5/OG0000107.3/OG0000107.7/OG0000107.4/OG0000107.1/OG0000107.2/OG0000107.8/OG0000107.6/OG0000704.2/OG0000704.1/OG0000704.3/OG0002601.1/OG0004283.1/OG0006033.1</t>
  </si>
  <si>
    <t>OG0000704.2/OG0000704.1/OG0000704.3/OG0002601.1/OG0004283.1/OG0006033.1</t>
  </si>
  <si>
    <t>OG0000120.3/OG0000120.4/OG0000120.1/OG0000120.5/OG0000120.2/OG0000200.4/OG0000200.5/OG0000200.2/OG0000200.6/OG0000200.3/OG0000200.1/OG0000267.4/OG0000267.1/OG0000267.2/OG0000267.5/OG0000267.3/OG0000478.2/OG0000478.1/OG0000478.3/OG0000617.1/OG0000617.2/OG0000617.3/OG0003043.1</t>
  </si>
  <si>
    <t>GO:0042685</t>
  </si>
  <si>
    <t>cardioblast cell fate specification</t>
  </si>
  <si>
    <t>OG0001768.1/OG0002754.1/OG0003752.1/OG0003943.1</t>
  </si>
  <si>
    <t>OG0000050.7/OG0000050.8/OG0000050.1/OG0000050.6/OG0000050.10/OG0000050.5/OG0000050.11/OG0000050.9/OG0000050.3/OG0000050.2/OG0000050.4/OG0000267.4/OG0000267.1/OG0000267.2/OG0000267.5/OG0000267.3/OG0000331.1/OG0000331.3/OG0000331.2/OG0000331.4/OG0001050.2/OG0001050.1/OG0001768.1/OG0002601.1/OG0005580.1</t>
  </si>
  <si>
    <t>OG0000050.7/OG0000050.8/OG0000050.1/OG0000050.6/OG0000050.10/OG0000050.5/OG0000050.11/OG0000050.9/OG0000050.3/OG0000050.2/OG0000050.4/OG0000267.4/OG0000267.1/OG0000267.2/OG0000267.5/OG0000267.3/OG0000331.1/OG0000331.3/OG0000331.2/OG0000331.4/OG0000444.4/OG0000444.3/OG0000444.1/OG0000444.2/OG0001050.2/OG0001050.1/OG0001374.2/OG0001374.1/OG0001578.2/OG0001578.1/OG0001768.1/OG0004108.1/OG0005580.1</t>
  </si>
  <si>
    <t>OG0000267.4/OG0000267.1/OG0000267.2/OG0000267.5/OG0000267.3/OG0001578.2/OG0001578.1/OG0005580.1</t>
  </si>
  <si>
    <t>OG0000050.7/OG0000050.8/OG0000050.1/OG0000050.6/OG0000050.10/OG0000050.5/OG0000050.11/OG0000050.9/OG0000050.3/OG0000050.2/OG0000050.4/OG0000444.4/OG0000444.3/OG0000444.1/OG0000444.2/OG0001050.2/OG0001050.1/OG0001374.2/OG0001374.1/OG0001768.1/OG0004108.1</t>
  </si>
  <si>
    <t>OG0003353.1/OG0007366.1/OG0008269.1</t>
  </si>
  <si>
    <t>OG0000046.8/OG0000046.2/OG0000046.5/OG0000046.6/OG0000046.4/OG0000046.11/OG0000046.1/OG0000046.7/OG0000046.9/OG0000046.3/OG0000046.10/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0000278.4/OG0000278.2/OG0000278.1/OG0000278.3/OG0000278.5/OG0000283.4/OG0000283.3/OG0000283.1/OG0000283.2/OG0000292.1/OG0000292.2/OG0000292.3/OG0000299.2/OG0000299.4/OG0000299.3/OG0000299.1/OG0000312.1/OG0000316.4/OG0000316.2/OG0000316.5/OG0000316.1/OG0000316.3/OG0000391.4/OG0000391.3/OG0000391.1/OG0000391.2/OG0000400.4/OG0000400.1/OG0000400.3/OG0000400.2/OG0000412.2/OG0000412.1/OG0000412.3/OG0000420.3/OG0000420.2/OG0000420.1/OG0000433.3/OG0000433.2/OG0000433.1/OG0000478.2/OG0000478.1/OG0000478.3/OG0000502.2/OG0000502.1/OG0000502.3/OG0000503.2/OG0000503.3/OG0000503.1/OG0000507.1/OG0000507.2/OG0000520.2/OG0000520.3/OG0000520.1/OG0000525.3/OG0000525.1/OG0000525.2/OG0000592.2/OG0000592.1/OG0000592.3/OG0000623.1/OG0000623.2/OG0000631.2/OG0000631.1/OG0000631.3/OG0000636.3/OG0000636.1/OG0000636.2/OG0000648.2/OG0000648.1/OG0000667.1/OG0000667.3/OG0000667.2/OG0000744.1/OG0000744.2/OG0000807.1/OG0000807.2/OG0000811.2/OG0000811.3/OG0000811.1/OG0000833.2/OG0000833.1/OG0000947.1/OG0000947.2/OG0001032.2/OG0001032.1/OG0001077.2/OG0001077.1/OG0001169.2/OG0001169.1/OG0001175.2/OG0001175.1/OG0001275.2/OG0001275.1/OG0001339.2/OG0001339.1/OG0001342.2/OG0001342.1/OG0001365.2/OG0001365.1/OG0001572.2/OG0001572.1/OG0001660.1/OG0001717.1/OG0001764.2/OG0001764.1/OG0001768.1/OG0001772.2/OG0001772.1/OG0001784.2/OG0001784.1/OG0001794.1/OG0001794.2/OG0001814.1/OG0001814.2/OG0001861.2/OG0001861.1/OG0001932.1/OG0001932.2/OG0001938.2/OG0001938.1/OG0001952.1/OG0001952.2/OG0001998.1/OG0002031.2/OG0002031.1/OG0002120.1/OG0002120.2/OG0002133.1/OG0002156.1/OG0002178.1/OG0002178.2/OG0002340.1/OG0002340.2/OG0002486.1/OG0002486.2/OG0002491.1/OG0002638.1/OG0002754.1/OG0002772.1/OG0002778.2/OG0002778.1/OG0002812.1/OG0002815.1/OG0002876.1/OG0002899.1/OG0002920.1/OG0002923.1/OG0003026.1/OG0003109.1/OG0003137.1/OG0003291.1/OG0003551.1/OG0003706.1/OG0003756.1/OG0003771.1/OG0003808.1/OG0004001.1/OG0004008.1/OG0004636.1/OG0004794.1/OG0004883.1/OG0005116.1/OG0005396.1/OG0005487.1/OG0006317.1/OG0006867.1</t>
  </si>
  <si>
    <t>OG0001748.2/OG0001748.1/OG0001974.1/OG0002073.1/OG0002073.2/OG0004052.1/OG0006406.1</t>
  </si>
  <si>
    <t>OG0000046.8/OG0000046.2/OG0000046.5/OG0000046.6/OG0000046.4/OG0000046.11/OG0000046.1/OG0000046.7/OG0000046.9/OG0000046.3/OG0000046.10/OG0000412.2/OG0000412.1/OG0000412.3/OG0000525.3/OG0000525.1/OG0000525.2/OG0000636.3/OG0000636.1/OG0000636.2/OG0001342.2/OG0001342.1/OG0001764.2/OG0001764.1/OG0001768.1/OG0002812.1/OG0002920.1</t>
  </si>
  <si>
    <t>OG0000046.8/OG0000046.2/OG0000046.5/OG0000046.6/OG0000046.4/OG0000046.11/OG0000046.1/OG0000046.7/OG0000046.9/OG0000046.3/OG0000046.10/OG0000525.3/OG0000525.1/OG0000525.2/OG0001342.2/OG0001342.1/OG0001764.2/OG0001764.1/OG0002920.1</t>
  </si>
  <si>
    <t>OG0000618.2/OG0000618.1/OG0000618.3/OG0004782.1</t>
  </si>
  <si>
    <t>OG0001356.1/OG0001356.2/OG0002020.2/OG0002020.1/OG0006468.1</t>
  </si>
  <si>
    <t>OG0006331.1/OG0006776.1</t>
  </si>
  <si>
    <t>OG0002020.2/OG0002020.1/OG0006703.1</t>
  </si>
  <si>
    <t>OG0002956.1/OG0002956.2/OG0007314.1</t>
  </si>
  <si>
    <t>OG0002282.1/OG0004023.1</t>
  </si>
  <si>
    <t>OG0000193.1/OG0000193.2/OG0000193.5/OG0000193.4/OG0000193.3/OG0000273.1/OG0000273.5/OG0000273.4/OG0000273.2/OG0000273.3/OG0000974.1/OG0000974.2/OG0001461.1/OG0001461.2/OG0002462.1/OG0002462.2/OG0002492.1/OG0002509.2/OG0002509.1/OG0003112.1/OG0003548.1/OG0006913.1</t>
  </si>
  <si>
    <t>OG0002372.1/OG0008563.1/OG0009434.1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</si>
  <si>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0000111.6/OG0000111.2/OG0000111.5/OG0000111.1/OG0000111.3/OG0000111.4/OG0000207.1/OG0000207.2/OG0000555.1/OG0000555.2/OG0000555.3/OG0000686.1/OG0000686.2/OG0000686.3/OG0001023.2/OG0001023.1/OG0001068.2/OG0001068.1/OG0001196.2/OG0001196.1/OG0001658.1/OG0002632.1/OG0003162.1/OG0004699.2/OG0004699.1/OG0004972.1/OG0005400.1/OG0006407.1</t>
  </si>
  <si>
    <t>OG0000266.6/OG0000266.3/OG0000266.5/OG0000266.1/OG0000266.2/OG0000266.4/OG0000286.3/OG0000286.6/OG0000286.7/OG0000286.1/OG0000286.4/OG0000286.2/OG0000286.5/OG0003471.1/OG0003568.2/OG0003568.1/OG0004169.1/OG0004325.1/OG0004966.1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</si>
  <si>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0000061.11/OG0000061.3/OG0000061.6/OG0000061.10/OG0000061.1/OG0000061.12/OG0000061.7/OG0000061.5/OG0000061.9/OG0000061.4/OG0000061.8/OG0000061.2/OG0000089.4/OG0000089.8/OG0000089.5/OG0000089.2/OG0000089.6/OG0000089.3/OG0000089.7/OG0000089.1/OG0000133.3/OG0000133.1/OG0000133.4/OG0000133.2/OG0000155.5/OG0000155.4/OG0000155.3/OG0000155.1/OG0000155.6/OG0000155.2/OG0000205.5/OG0000205.2/OG0000205.7/OG0000205.3/OG0000205.1/OG0000205.4/OG0000205.6/OG0000222.2/OG0000222.1/OG0000222.4/OG0000222.5/OG0000222.3/OG0000269.4/OG0000269.2/OG0000269.3/OG0000269.1/OG0000299.2/OG0000299.4/OG0000299.3/OG0000299.1/OG0000313.1/OG0000313.5/OG0000313.4/OG0000313.3/OG0000313.2/OG0000322.1/OG0000322.2/OG0000322.4/OG0000322.3/OG0000327.4/OG0000327.3/OG0000327.1/OG0000327.2/OG0000328.1/OG0000328.4/OG0000328.3/OG0000328.2/OG0000333.4/OG0000333.2/OG0000333.1/OG0000333.3/OG0000449.3/OG0000449.1/OG0000449.2/OG0000474.3/OG0000474.4/OG0000474.2/OG0000474.5/OG0000474.1/OG0000540.3/OG0000540.4/OG0000540.2/OG0000540.1/OG0000543.3/OG0000543.2/OG0000543.4/OG0000543.1/OG0000686.1/OG0000686.2/OG0000686.3/OG0000736.2/OG0000736.3/OG0000736.1/OG0000770.2/OG0000770.1/OG0000797.1/OG0000797.3/OG0000797.2/OG0000862.2/OG0000862.1/OG0000897.2/OG0000897.1/OG0000966.2/OG0000966.1/OG0001306.2/OG0001306.1/OG0001622.1/OG0001712.1/OG0001712.2/OG0001721.2/OG0001721.1/OG0001918.1/OG0002205.1/OG0002344.2/OG0002344.1/OG0002643.1/OG0003018.1/OG0003029.1/OG0003090.1/OG0003270.1/OG0003776.1/OG0003795.1/OG0003826.1/OG0003830.1/OG0004138.1/OG0004437.1/OG0004677.1/OG0004738.1/OG0005281.1/OG0005431.1/OG0005526.1/OG0006765.1/OG0007702.1/OG0007787.1/OG0008482.1</t>
  </si>
  <si>
    <t>OG0000030.8/OG0000030.7/OG0000030.12/OG0000030.6/OG0000030.1/OG0000030.4/OG0000030.9/OG0000030.10/OG0000030.14/OG0000030.2/OG0000030.3/OG0000030.13/OG0000030.5/OG0000030.11/OG0000334.3/OG0000334.1/OG0000334.4/OG0000334.2/OG0000585.1/OG0000585.2/OG0001296.1/OG0001296.2/OG0001610.1/OG0006741.1</t>
  </si>
  <si>
    <t>OG0000021.4/OG0000021.11/OG0000021.2/OG0000021.9/OG0000021.10/OG0000021.13/OG0000021.6/OG0000021.8/OG0000021.14/OG0000021.15/OG0000021.5/OG0000021.1/OG0000021.7/OG0000021.3/OG0000021.12/OG0000081.3/OG0000081.9/OG0000081.8/OG0000081.5/OG0000081.4/OG0000081.1/OG0000081.6/OG0000081.7/OG0000081.2/OG0000143.2/OG0000143.3/OG0000143.1/OG0000143.4/OG0000182.3/OG0000182.5/OG0000182.2/OG0000182.6/OG0000182.1/OG0000182.4/OG0000283.4/OG0000283.3/OG0000283.1/OG0000283.2/OG0000436.3/OG0000436.1/OG0000436.2/OG0000521.2/OG0000521.1/OG0000521.3/OG0000555.1/OG0000555.2/OG0000555.3/OG0000585.1/OG0000585.2/OG0000632.1/OG0000632.2/OG0000770.2/OG0000770.1/OG0000923.1/OG0000923.2/OG0000947.1/OG0000947.2/OG0001296.1/OG0001296.2/OG0001551.1/OG0001610.1/OG0002746.1/OG0002748.1/OG0003268.1/OG0003295.1/OG0003774.1/OG0004671.1/OG0004725.1/OG0006915.1/OG0007773.1/OG0008113.1</t>
  </si>
  <si>
    <t>OG0002078.2/OG0002078.1/OG0002259.1</t>
  </si>
  <si>
    <t>OG0000279.4/OG0000279.1/OG0000279.6/OG0000279.2/OG0000279.9/OG0000279.3/OG0000279.8/OG0000279.5/OG0000279.7/OG0002582.1/OG0003671.1/OG0005474.1</t>
  </si>
  <si>
    <t>OG0000021.4/OG0000021.11/OG0000021.2/OG0000021.9/OG0000021.10/OG0000021.13/OG0000021.6/OG0000021.8/OG0000021.14/OG0000021.15/OG0000021.5/OG0000021.1/OG0000021.7/OG0000021.3/OG0000021.12/OG0000030.8/OG0000030.7/OG0000030.12/OG0000030.6/OG0000030.1/OG0000030.4/OG0000030.9/OG0000030.10/OG0000030.14/OG0000030.2/OG0000030.3/OG0000030.13/OG0000030.5/OG0000030.11/OG0000081.3/OG0000081.9/OG0000081.8/OG0000081.5/OG0000081.4/OG0000081.1/OG0000081.6/OG0000081.7/OG0000081.2/OG0000098.9/OG0000098.6/OG0000098.5/OG0000098.3/OG0000098.8/OG0000098.7/OG0000098.4/OG0000098.1/OG0000098.2/OG0000143.2/OG0000143.3/OG0000143.1/OG0000143.4/OG0000182.3/OG0000182.5/OG0000182.2/OG0000182.6/OG0000182.1/OG0000182.4/OG0000200.4/OG0000200.5/OG0000200.2/OG0000200.6/OG0000200.3/OG0000200.1/OG0000283.4/OG0000283.3/OG0000283.1/OG0000283.2/OG0000299.2/OG0000299.4/OG0000299.3/OG0000299.1/OG0000372.5/OG0000372.3/OG0000372.4/OG0000372.1/OG0000372.2/OG0000420.3/OG0000420.2/OG0000420.1/OG0000436.3/OG0000436.1/OG0000436.2/OG0000521.2/OG0000521.1/OG0000521.3/OG0000555.1/OG0000555.2/OG0000555.3/OG0000585.1/OG0000585.2/OG0000608.1/OG0000608.2/OG0000617.1/OG0000617.2/OG0000617.3/OG0000632.1/OG0000632.2/OG0000730.2/OG0000730.1/OG0000770.2/OG0000770.1/OG0000868.2/OG0000868.1/OG0000868.3/OG0000919.2/OG0000919.1/OG0000923.1/OG0000923.2/OG0000947.1/OG0000947.2/OG0001247.1/OG0001247.2/OG0001296.1/OG0001296.2/OG0001403.2/OG0001403.1/OG0001445.2/OG0001445.1/OG0001551.1/OG0001559.2/OG0001559.1/OG0001610.1/OG0001620.1/OG0002009.1/OG0002009.2/OG0002274.1/OG0002381.2/OG0002381.1/OG0002485.2/OG0002485.1/OG0002746.1/OG0002748.1/OG0002910.2/OG0002910.1/OG0002971.1/OG0003268.1/OG0003295.1/OG0003774.1/OG0004671.1/OG0004725.1/OG0004938.1/OG0005581.1/OG0005691.1/OG0005758.1/OG0006915.1/OG0006933.1/OG0007773.1/OG0008113.1/OG0008857.1</t>
  </si>
  <si>
    <t>OG0000279.4/OG0000279.1/OG0000279.6/OG0000279.2/OG0000279.9/OG0000279.3/OG0000279.8/OG0000279.5/OG0000279.7/OG0001902.1/OG0001902.2/OG0002582.1/OG0003671.1/OG0005474.1/OG0005605.1</t>
  </si>
  <si>
    <t>OG0000279.4/OG0000279.1/OG0000279.6/OG0000279.2/OG0000279.9/OG0000279.3/OG0000279.8/OG0000279.5/OG0000279.7/OG0002582.1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</si>
  <si>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0000632.1/OG0000632.2/OG0000770.2/OG0000770.1/OG0001296.1/OG0001296.2/OG0001551.1/OG0001610.1/OG0002746.1/OG0002971.1/OG0003268.1/OG0003295.1/OG0007773.1</t>
  </si>
  <si>
    <t>OG0000523.2/OG0000523.3/OG0000523.1</t>
  </si>
  <si>
    <t>OG0006722.1/OG0007073.1</t>
  </si>
  <si>
    <t>OG0007983.1</t>
  </si>
  <si>
    <t>OG0000125.4/OG0000125.3/OG0000125.7/OG0000125.5/OG0000125.1/OG0000125.2/OG0000125.6/OG0000173.4/OG0000173.2/OG0000173.3/OG0000173.1/OG0004468.1/OG0006502.1</t>
  </si>
  <si>
    <t>OG0002148.1/OG0002148.2/OG0006257.1</t>
  </si>
  <si>
    <t>OG0001247.1/OG0001247.2/OG0002384.1/OG0002413.1/OG0002557.2/OG0002557.1/OG0004249.1/OG0004815.1/OG0007980.1</t>
  </si>
  <si>
    <t>OG0002332.1</t>
  </si>
  <si>
    <t>OG0000318.4/OG0000318.2/OG0000318.1/OG0000318.3/OG0004263.1/OG0005347.1/OG0006647.1</t>
  </si>
  <si>
    <t>OG0000375.4/OG0000375.3/OG0000375.2/OG0000375.1/OG0002024.1/OG0002024.2/OG0004628.1/OG0004718.1</t>
  </si>
  <si>
    <t>OG0002928.2/OG0002928.1/OG0005443.1/OG0005861.1/OG0006863.1/OG0006966.1/OG0007313.1/OG0007576.1/OG0007795.1/OG0008072.1/OG0008158.1/OG0008435.1/OG0008757.1</t>
  </si>
  <si>
    <t>OG0000027.2/OG0000027.7/OG0000027.8/OG0000027.3/OG0000027.1/OG0000027.9/OG0000027.4/OG0000027.5/OG0000027.6/OG0001191.1/OG0001191.2/OG0001328.2/OG0001328.1/OG0001668.1/OG0001668.2/OG0002467.1/OG0003042.2/OG0003042.1/OG0003302.1/OG0003435.1/OG0003442.1/OG0004414.1/OG0005132.1/OG0005338.1/OG0005945.1/OG0005958.1/OG0006224.1/OG0006276.1/OG0006372.1/OG0006431.1/OG0006496.1/OG0006619.1/OG0006696.1/OG0006796.1/OG0006923.1/OG0007054.1/OG0007245.1/OG0007283.1/OG0007659.1/OG0007808.1/OG0008143.1/OG0008453.1</t>
  </si>
  <si>
    <t>OG0005338.1/OG0007808.1</t>
  </si>
  <si>
    <t>OG0007833.1</t>
  </si>
  <si>
    <t>OG0004734.1</t>
  </si>
  <si>
    <t>OG0005025.1</t>
  </si>
  <si>
    <t>OG0002794.2/OG0002794.1</t>
  </si>
  <si>
    <t>OG0000613.1/OG0000613.3/OG0000613.2/OG0001120.2/OG0001120.1/OG0003218.1/OG0005397.1/OG0005492.1/OG0005736.1</t>
  </si>
  <si>
    <t>OG0000740.2/OG0000740.1/OG0000740.3/OG0002676.1/OG0003229.1/OG0005012.1/OG0005596.1/OG0006746.1/OG0006746.2/OG0007458.1/OG0008224.1</t>
  </si>
  <si>
    <t>OG0000198.3/OG0000198.5/OG0000198.4/OG0000198.2/OG0000198.1/OG0001609.1/OG0002015.1/OG0002490.1/OG0002490.2/OG0003832.1/OG0004410.1/OG0005122.1/OG0007257.1/OG0008022.1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</si>
  <si>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0000089.4/OG0000089.8/OG0000089.5/OG0000089.2/OG0000089.6/OG0000089.3/OG0000089.7/OG0000089.1/OG0000144.8/OG0000144.6/OG0000144.1/OG0000144.7/OG0000144.5/OG0000144.4/OG0000144.3/OG0000144.2/OG0000168.1/OG0000168.4/OG0000168.2/OG0000168.3/OG0000168.5/OG0000172.3/OG0000172.4/OG0000172.2/OG0000172.1/OG0000187.6/OG0000187.5/OG0000187.4/OG0000187.3/OG0000187.1/OG0000187.2/OG0000196.3/OG0000196.5/OG0000196.4/OG0000196.1/OG0000196.2/OG0000200.4/OG0000200.5/OG0000200.2/OG0000200.6/OG0000200.3/OG0000200.1/OG0000207.1/OG0000207.2/OG0000222.2/OG0000222.1/OG0000222.4/OG0000222.5/OG0000222.3/OG0000298.3/OG0000298.4/OG0000298.5/OG0000298.1/OG0000298.2/OG0000356.4/OG0000356.1/OG0000356.2/OG0000356.3/OG0000389.2/OG0000389.3/OG0000389.1/OG0000393.2/OG0000393.3/OG0000393.1/OG0000397.2/OG0000397.3/OG0000397.1/OG0000397.4/OG0000401.3/OG0000401.1/OG0000401.2/OG0000412.2/OG0000412.1/OG0000412.3/OG0000425.1/OG0000425.3/OG0000425.2/OG0000445.2/OG0000445.3/OG0000445.1/OG0000477.2/OG0000477.3/OG0000477.4/OG0000477.1/OG0000498.1/OG0000498.3/OG0000498.2/OG0000498.4/OG0000502.2/OG0000502.1/OG0000502.3/OG0000558.2/OG0000558.3/OG0000558.1/OG0000613.1/OG0000613.3/OG0000613.2/OG0000617.1/OG0000617.2/OG0000617.3/OG0000648.2/OG0000648.1/OG0000676.3/OG0000676.1/OG0000676.2/OG0000712.1/OG0000712.2/OG0000935.2/OG0000935.1/OG0000974.1/OG0000974.2/OG0001032.2/OG0001032.1/OG0001212.2/OG0001212.1/OG0001265.2/OG0001265.1/OG0001275.2/OG0001275.1/OG0001397.1/OG0001397.2/OG0001635.1/OG0001900.1/OG0002044.1/OG0002044.2/OG0002076.1/OG0002076.2/OG0002077.2/OG0002077.1/OG0002146.1/OG0002214.1/OG0002228.1/OG0002359.1/OG0002361.2/OG0002361.1/OG0002367.1/OG0002367.2/OG0002553.1/OG0002584.1/OG0002584.2/OG0002613.1/OG0002613.2/OG0002661.1/OG0002670.1/OG0003280.1/OG0003299.1/OG0003417.1/OG0003425.1/OG0003460.1/OG0003485.1/OG0003558.1/OG0003778.1/OG0003855.1/OG0003972.1/OG0004064.1/OG0004124.1/OG0004238.1/OG0004318.1/OG0004351.1/OG0004432.1/OG0004671.1/OG0004718.1/OG0004815.1/OG0005277.1/OG0005881.1/OG0005973.1/OG0006146.1/OG0006266.1/OG0006381.1/OG0006775.1/OG0006935.1/OG0006968.1/OG0007237.1/OG0007301.1/OG0008113.1/OG0010635.1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</si>
  <si>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0000089.4/OG0000089.8/OG0000089.5/OG0000089.2/OG0000089.6/OG0000089.3/OG0000089.7/OG0000089.1/OG0000144.8/OG0000144.6/OG0000144.1/OG0000144.7/OG0000144.5/OG0000144.4/OG0000144.3/OG0000144.2/OG0000168.1/OG0000168.4/OG0000168.2/OG0000168.3/OG0000168.5/OG0000172.3/OG0000172.4/OG0000172.2/OG0000172.1/OG0000187.6/OG0000187.5/OG0000187.4/OG0000187.3/OG0000187.1/OG0000187.2/OG0000200.4/OG0000200.5/OG0000200.2/OG0000200.6/OG0000200.3/OG0000200.1/OG0000207.1/OG0000207.2/OG0000298.3/OG0000298.4/OG0000298.5/OG0000298.1/OG0000298.2/OG0000356.4/OG0000356.1/OG0000356.2/OG0000356.3/OG0000389.2/OG0000389.3/OG0000389.1/OG0000393.2/OG0000393.3/OG0000393.1/OG0000397.2/OG0000397.3/OG0000397.1/OG0000397.4/OG0000401.3/OG0000401.1/OG0000401.2/OG0000412.2/OG0000412.1/OG0000412.3/OG0000425.1/OG0000425.3/OG0000425.2/OG0000445.2/OG0000445.3/OG0000445.1/OG0000477.2/OG0000477.3/OG0000477.4/OG0000477.1/OG0000498.1/OG0000498.3/OG0000498.2/OG0000498.4/OG0000502.2/OG0000502.1/OG0000502.3/OG0000558.2/OG0000558.3/OG0000558.1/OG0000613.1/OG0000613.3/OG0000613.2/OG0000617.1/OG0000617.2/OG0000617.3/OG0000648.2/OG0000648.1/OG0000676.3/OG0000676.1/OG0000676.2/OG0000712.1/OG0000712.2/OG0000935.2/OG0000935.1/OG0000974.1/OG0000974.2/OG0001032.2/OG0001032.1/OG0001212.2/OG0001212.1/OG0001275.2/OG0001275.1/OG0001397.1/OG0001397.2/OG0001635.1/OG0001900.1/OG0002044.1/OG0002044.2/OG0002076.1/OG0002076.2/OG0002077.2/OG0002077.1/OG0002146.1/OG0002228.1/OG0002359.1/OG0002361.2/OG0002361.1/OG0002367.1/OG0002367.2/OG0002553.1/OG0002584.1/OG0002584.2/OG0002661.1/OG0002670.1/OG0003280.1/OG0003460.1/OG0003485.1/OG0003558.1/OG0003855.1/OG0004064.1/OG0004124.1/OG0004238.1/OG0004318.1/OG0004351.1/OG0004432.1/OG0004671.1/OG0004718.1/OG0004815.1/OG0005277.1/OG0005881.1/OG0005973.1/OG0006146.1/OG0006266.1/OG0006381.1/OG0006775.1/OG0006935.1/OG0006968.1/OG0007237.1/OG0007301.1/OG0008113.1/OG0010635.1</t>
  </si>
  <si>
    <t>OG0000198.3/OG0000198.5/OG0000198.4/OG0000198.2/OG0000198.1/OG0001609.1/OG0002490.1/OG0002490.2/OG0003832.1/OG0004410.1/OG0005122.1/OG0007257.1/OG0008022.1</t>
  </si>
  <si>
    <t>OG0000283.4/OG0000283.3/OG0000283.1/OG0000283.2/OG0001077.2/OG0001077.1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</si>
  <si>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0000125.4/OG0000125.3/OG0000125.7/OG0000125.5/OG0000125.1/OG0000125.2/OG0000125.6/OG0000354.3/OG0000354.2/OG0000354.1</t>
  </si>
  <si>
    <t>OG0000590.2/OG0000590.1/OG0000590.3/OG0000635.1/OG0000635.2/OG0001315.2/OG0001315.1/OG0003485.1</t>
  </si>
  <si>
    <t>OG0000106.2/OG0000106.3/OG0000106.5/OG0000106.4/OG0000106.7/OG0000106.6/OG0000106.1/OG0004611.1</t>
  </si>
  <si>
    <t>OG0001369.1/OG0004351.1/OG0004815.1/OG0006465.1/OG0007063.1/OG0008076.1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</si>
  <si>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0000054.3/OG0000054.7/OG0000054.6/OG0000054.4/OG0000054.2/OG0000054.1/OG0000054.5/OG0000187.6/OG0000187.5/OG0000187.4/OG0000187.3/OG0000187.1/OG0000187.2/OG0000293.1/OG0000293.3/OG0000293.4/OG0000293.5/OG0000293.2/OG0000400.4/OG0000400.1/OG0000400.3/OG0000400.2/OG0000418.4/OG0000418.3/OG0000418.2/OG0000418.1/OG0000522.1/OG0000522.2/OG0000522.3/OG0000524.2/OG0000524.1/OG0000524.3/OG0000614.3/OG0000614.2/OG0000614.1/OG0000707.1/OG0000707.3/OG0000707.2/OG0000917.2/OG0000917.1/OG0000936.2/OG0000936.1/OG0001030.3/OG0001030.2/OG0001030.1/OG0001130.1/OG0001130.2/OG0001149.1/OG0001149.2/OG0001229.3/OG0001229.1/OG0001229.2/OG0001356.1/OG0001356.2/OG0001510.2/OG0001510.1/OG0001583.2/OG0001583.1/OG0001639.1/OG0001639.2/OG0001682.1/OG0001682.2/OG0001697.2/OG0001697.1/OG0001826.2/OG0001826.1/OG0001870.2/OG0001870.1/OG0001934.2/OG0001934.1/OG0001951.1/OG0001951.2/OG0002020.2/OG0002020.1/OG0002074.2/OG0002074.1/OG0002113.1/OG0002121.1/OG0002121.2/OG0002128.1/OG0002128.2/OG0002158.2/OG0002158.1/OG0002255.1/OG0002255.2/OG0002298.1/OG0002358.1/OG0002358.2/OG0002370.1/OG0002404.1/OG0002404.2/OG0002472.1/OG0002569.1/OG0002585.1/OG0002656.1/OG0002762.2/OG0002762.1/OG0002786.1/OG0002790.1/OG0002805.1/OG0002876.1/OG0002902.1/OG0002931.1/OG0002954.1/OG0003058.1/OG0003074.2/OG0003074.1/OG0003084.1/OG0003091.1/OG0003098.1/OG0003243.1/OG0003250.1/OG0003278.1/OG0003285.1/OG0003309.1/OG0003316.1/OG0003316.2/OG0003324.1/OG0003344.1/OG0003428.1/OG0003449.1/OG0003466.1/OG0003468.1/OG0003527.1/OG0003531.1/OG0003536.1/OG0003554.1/OG0003567.1/OG0003575.1/OG0003579.1/OG0003655.1/OG0003655.2/OG0003689.1/OG0003721.1/OG0003727.1/OG0003734.1/OG0003740.1/OG0003753.1/OG0003817.1/OG0003835.1/OG0003848.1/OG0003849.1/OG0003852.1/OG0003856.1/OG0003983.1/OG0003984.1/OG0004028.1/OG0004042.1/OG0004047.1/OG0004056.1/OG0004067.1/OG0004087.1/OG0004127.1/OG0004136.1/OG0004147.1/OG0004149.1/OG0004154.1/OG0004272.1/OG0004300.1/OG0004310.1/OG0004318.1/OG0004335.1/OG0004341.1/OG0004346.1/OG0004361.1/OG0004394.1/OG0004411.1/OG0004414.1/OG0004458.1/OG0004463.1/OG0004471.1/OG0004576.1/OG0004590.1/OG0004640.1/OG0004673.1/OG0004679.1/OG0004693.1/OG0004726.1/OG0004750.1/OG0004762.1/OG0004932.1/OG0004933.1/OG0004981.1/OG0004992.1/OG0005030.1/OG0005050.1/OG0005080.1/OG0005100.1/OG0005102.1/OG0005137.1/OG0005171.1/OG0005267.1/OG0005275.1/OG0005277.1/OG0005287.1/OG0005339.1/OG0005341.1/OG0005343.1/OG0005350.1/OG0005357.1/OG0005358.1/OG0005359.1/OG0005365.1/OG0005402.1/OG0005461.1/OG0005475.1/OG0005483.1/OG0005489.1/OG0005494.1/OG0005496.1/OG0005519.1/OG0005541.1/OG0005546.1/OG0005565.1/OG0005583.1/OG0005585.1/OG0005586.1/OG0005721.1/OG0005763.1/OG0005770.1/OG0005816.1/OG0005830.1/OG0005832.1/OG0005844.1/OG0005862.1/OG0005902.1/OG0005930.1/OG0005931.1/OG0005960.1/OG0005982.1/OG0006032.1/OG0006041.1/OG0006056.1/OG0006181.1/OG0006269.1/OG0006315.1/OG0006331.1/OG0006350.1/OG0006432.1/OG0006440.1/OG0006452.1/OG0006456.1/OG0006468.1/OG0006513.1/OG0006514.1/OG0006518.1/OG0006671.1/OG0006678.1/OG0006703.1/OG0006722.1/OG0006754.1/OG0006776.1/OG0006867.1/OG0006931.1/OG0006942.1/OG0006958.1/OG0006959.1/OG0007110.1/OG0007215.1/OG0007217.1/OG0007246.1/OG0007319.1/OG0007320.1/OG0007354.1/OG0007364.1/OG0007380.1/OG0007422.1/OG0007660.1/OG0007685.1/OG0007730.1/OG0007789.1/OG0007801.1/OG0007811.1/OG0008012.1/OG0008785.1/OG0009072.1</t>
  </si>
  <si>
    <t>OG0000512.1/OG0000512.8/OG0000512.3/OG0000512.7/OG0000512.9/OG0000512.5/OG0000512.6/OG0000512.4/OG0000512.2/OG0001632.1/OG0002287.1/OG0003313.2/OG0003313.1/OG0003671.1/OG0004031.1/OG0004117.2/OG0004117.1/OG0005706.1/OG0005794.1/OG0005927.1/OG0005991.1/OG0006049.1/OG0006411.1/OG0006682.1/OG0006746.1/OG0006746.2/OG0006834.1/OG0007000.1/OG0007434.1/OG0008059.1</t>
  </si>
  <si>
    <t>OG0000553.2/OG0000553.3/OG0000553.1/OG0000553.4/OG0006950.1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</si>
  <si>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0001356.1/OG0001356.2/OG0002020.2/OG0002020.1/OG0003554.1/OG0004272.1/OG0004679.1/OG0005721.1/OG0006468.1/OG0006703.1/OG0006942.1</t>
  </si>
  <si>
    <t>OG0000178.3/OG0000178.6/OG0000178.4/OG0000178.5/OG0000178.1/OG0000178.2/OG0000237.2/OG0000237.1/OG0000237.3/OG0000237.4/OG0000237.5/OG0003433.1</t>
  </si>
  <si>
    <t>OG0000226.1/OG0000226.2/OG0000226.5/OG0000226.4/OG0000226.6/OG0000226.3/OG0000232.4/OG0000232.2/OG0000232.5/OG0000232.1/OG0000232.3/OG0000306.4/OG0000306.1/OG0000306.2/OG0000306.3</t>
  </si>
  <si>
    <t>OG0001116.2/OG0001116.1</t>
  </si>
  <si>
    <t>OG0006682.1</t>
  </si>
  <si>
    <t>OG0002186.1/OG0003315.1/OG0003315.2/OG0003960.1/OG0004706.1/OG0005180.1/OG0005947.1/OG0006746.1/OG0006746.2/OG0007360.1/OG0007459.1/OG0008116.1/OG0009738.1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</si>
  <si>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0000046.8/OG0000046.2/OG0000046.5/OG0000046.6/OG0000046.4/OG0000046.11/OG0000046.1/OG0000046.7/OG0000046.9/OG0000046.3/OG0000046.10/OG0000066.8/OG0000066.7/OG0000066.5/OG0000066.6/OG0000066.3/OG0000066.4/OG0000066.1/OG0000066.2/OG0000089.4/OG0000089.8/OG0000089.5/OG0000089.2/OG0000089.6/OG0000089.3/OG0000089.7/OG0000089.1/OG0000119.6/OG0000119.1/OG0000119.5/OG0000119.4/OG0000119.7/OG0000119.3/OG0000119.2/OG0000133.3/OG0000133.1/OG0000133.4/OG0000133.2/OG0000137.1/OG0000137.6/OG0000137.3/OG0000137.5/OG0000137.2/OG0000137.4/OG0000241.5/OG0000241.3/OG0000241.2/OG0000241.1/OG0000241.4/OG0000269.4/OG0000269.2/OG0000269.3/OG0000269.1/OG0000283.4/OG0000283.3/OG0000283.1/OG0000283.2/OG0000300.2/OG0000300.3/OG0000300.1/OG0000318.4/OG0000318.2/OG0000318.1/OG0000318.3/OG0000320.4/OG0000320.3/OG0000320.2/OG0000320.1/OG0000320.5/OG0000356.4/OG0000356.1/OG0000356.2/OG0000356.3/OG0000375.4/OG0000375.3/OG0000375.2/OG0000375.1/OG0000386.3/OG0000386.1/OG0000386.4/OG0000386.2/OG0000389.2/OG0000389.3/OG0000389.1/OG0000395.1/OG0000395.2/OG0000395.3/OG0000454.1/OG0000454.2/OG0000484.2/OG0000484.1/OG0000484.3/OG0000521.2/OG0000521.1/OG0000521.3/OG0000525.3/OG0000525.1/OG0000525.2/OG0000608.1/OG0000608.2/OG0000671.3/OG0000671.1/OG0000671.2/OG0000686.1/OG0000686.2/OG0000686.3/OG0000709.3/OG0000709.1/OG0000709.2/OG0000792.1/OG0000792.2/OG0000812.1/OG0000812.2/OG0000812.3/OG0000918.2/OG0000918.3/OG0000918.1/OG0000921.3/OG0000921.1/OG0000921.2/OG0000960.1/OG0000960.2/OG0000966.2/OG0000966.1/OG0001090.1/OG0001090.2/OG0001130.1/OG0001130.2/OG0001157.2/OG0001157.1/OG0001170.2/OG0001170.1/OG0001248.1/OG0001248.2/OG0001260.1/OG0001275.2/OG0001275.1/OG0001326.1/OG0001358.1/OG0001358.2/OG0001407.1/OG0001407.2/OG0001513.2/OG0001513.1/OG0001597.1/OG0001597.2/OG0001712.1/OG0001712.2/OG0001716.1/OG0001716.2/OG0001768.1/OG0001786.2/OG0001786.1/OG0001815.2/OG0001815.1/OG0002031.2/OG0002031.1/OG0002047.1/OG0002047.2/OG0002079.1/OG0002107.2/OG0002107.1/OG0002134.1/OG0002142.1/OG0002142.2/OG0002228.1/OG0002236.1/OG0002236.2/OG0002277.2/OG0002277.1/OG0002411.1/OG0002451.1/OG0002451.2/OG0002469.1/OG0002553.1/OG0002569.1/OG0002586.1/OG0002586.2/OG0002716.1/OG0002746.1/OG0002754.1/OG0002781.1/OG0002921.1/OG0002932.1/OG0002959.1/OG0003061.1/OG0003084.1/OG0003122.1/OG0003137.1/OG0003210.1/OG0003243.1/OG0003262.1/OG0003264.1/OG0003292.1/OG0003310.1/OG0003316.1/OG0003316.2/OG0003442.1/OG0003481.1/OG0003591.1/OG0003666.1/OG0003829.1/OG0004014.1/OG0004029.1/OG0004106.1/OG0004301.1/OG0004305.1/OG0004538.1/OG0004618.1/OG0004628.1/OG0004691.1/OG0004718.1/OG0004746.1/OG0004749.1/OG0004930.1/OG0004952.1/OG0004975.1/OG0005073.1/OG0005078.1/OG0005081.1/OG0005103.1/OG0005347.1/OG0005394.1/OG0005542.1/OG0005581.1/OG0005585.1/OG0005651.1/OG0005716.1/OG0005774.1/OG0005838.1/OG0005899.1/OG0005968.1/OG0006146.1/OG0006248.1/OG0006304.1/OG0006364.1/OG0006368.1/OG0006678.1/OG0006915.1/OG0006937.1/OG0007129.1/OG0007217.1/OG0007218.1/OG0007562.1/OG0007608.1</t>
  </si>
  <si>
    <t>OG0001362.2/OG0001362.1/OG0002132.2/OG0002132.1/OG0003832.1/OG0003980.1/OG0004282.1/OG0004401.1/OG0004486.1/OG0004681.1/OG0005340.1/OG0006285.1/OG0006827.1/OG0007350.1/OG0007385.1/OG0007628.1/OG0007707.1/OG0008078.1/OG0008205.1/OG0008221.1/OG0009118.1</t>
  </si>
  <si>
    <t>OG0002399.1/OG0002399.2/OG0006146.1</t>
  </si>
  <si>
    <t>OG0006146.1</t>
  </si>
  <si>
    <t>OG0000622.1/OG0001468.1/OG0001468.2/OG0001609.1/OG0001851.1/OG0001966.2/OG0001966.1/OG0002032.1/OG0002032.2/OG0002168.1/OG0002282.1/OG0002353.1/OG0002646.1/OG0003509.1/OG0003542.1/OG0003735.1/OG0003850.1/OG0003998.1/OG0004023.1/OG0004054.1/OG0004372.1/OG0004401.1/OG0004688.1/OG0005031.1/OG0005295.1/OG0005534.1/OG0006022.1/OG0006227.1/OG0006339.1/OG0006639.1/OG0006862.1/OG0007763.1/OG0008022.1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</si>
  <si>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0000038.11/OG0000038.6/OG0000038.9/OG0000038.12/OG0000038.2/OG0000038.8/OG0000038.10/OG0000038.7/OG0000038.1/OG0000038.4/OG0000038.5/OG0000038.3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0000114.2/OG0000114.1/OG0000114.3/OG0000114.5/OG0000114.4/OG0000148.3/OG0000148.6/OG0000148.5/OG0000148.2/OG0000148.4/OG0000148.1/OG0000157.5/OG0000157.4/OG0000157.3/OG0000157.1/OG0000157.6/OG0000157.2/OG0000168.1/OG0000168.4/OG0000168.2/OG0000168.3/OG0000168.5/OG0000172.3/OG0000172.4/OG0000172.2/OG0000172.1/OG0000181.3/OG0000181.5/OG0000181.1/OG0000181.2/OG0000181.4/OG0000187.6/OG0000187.5/OG0000187.4/OG0000187.3/OG0000187.1/OG0000187.2/OG0000192.1/OG0000192.2/OG0000192.5/OG0000192.4/OG0000192.3/OG0000193.1/OG0000193.2/OG0000193.5/OG0000193.4/OG0000193.3/OG0000196.3/OG0000196.5/OG0000196.4/OG0000196.1/OG0000196.2/OG0000273.1/OG0000273.5/OG0000273.4/OG0000273.2/OG0000273.3/OG0000283.4/OG0000283.3/OG0000283.1/OG0000283.2/OG0000299.2/OG0000299.4/OG0000299.3/OG0000299.1/OG0000306.4/OG0000306.1/OG0000306.2/OG0000306.3/OG0000316.4/OG0000316.2/OG0000316.5/OG0000316.1/OG0000316.3/OG0000331.1/OG0000331.3/OG0000331.2/OG0000331.4/OG0000334.3/OG0000334.1/OG0000334.4/OG0000334.2/OG0000356.4/OG0000356.1/OG0000356.2/OG0000356.3/OG0000368.2/OG0000368.3/OG0000368.1/OG0000375.4/OG0000375.3/OG0000375.2/OG0000375.1/OG0000395.1/OG0000395.2/OG0000395.3/OG0000416.1/OG0000416.4/OG0000416.2/OG0000416.3/OG0000436.3/OG0000436.1/OG0000436.2/OG0000437.2/OG0000437.4/OG0000437.1/OG0000437.3/OG0000445.2/OG0000445.3/OG0000445.1/OG0000480.3/OG0000480.1/OG0000480.2/OG0000521.2/OG0000521.1/OG0000521.3/OG0000524.2/OG0000524.1/OG0000524.3/OG0000559.3/OG0000559.2/OG0000559.1/OG0000585.1/OG0000585.2/OG0000590.2/OG0000590.1/OG0000590.3/OG0000614.3/OG0000614.2/OG0000614.1/OG0000617.1/OG0000617.2/OG0000617.3/OG0000709.3/OG0000709.1/OG0000709.2/OG0000739.1/OG0000739.2/OG0000745.2/OG0000745.1/OG0000745.3/OG0000771.3/OG0000771.2/OG0000771.1/OG0000811.2/OG0000811.3/OG0000811.1/OG0000815.1/OG0000815.2/OG0000831.2/OG0000831.1/OG0000854.1/OG0000854.2/OG0000862.2/OG0000862.1/OG0000868.2/OG0000868.1/OG0000868.3/OG0000886.1/OG0000886.3/OG0000886.2/OG0000889.2/OG0000889.1/OG0000892.1/OG0000892.2/OG0000897.2/OG0000897.1/OG0000904.2/OG0000904.3/OG0000904.1/OG0000917.2/OG0000917.1/OG0000919.2/OG0000919.1/OG0000923.1/OG0000923.2/OG0000935.2/OG0000935.1/OG0000971.1/OG0000971.2/OG0000971.3/OG0001052.2/OG0001052.1/OG0001072.2/OG0001072.1/OG0001081.2/OG0001081.1/OG0001090.1/OG0001090.2/OG0001162.1/OG0001162.2/OG0001169.2/OG0001169.1/OG0001171.2/OG0001171.1/OG0001225.2/OG0001225.1/OG0001266.2/OG0001266.1/OG0001267.2/OG0001267.1/OG0001275.2/OG0001275.1/OG0001355.2/OG0001355.1/OG0001368.2/OG0001368.1/OG0001393.1/OG0001393.2/OG0001408.1/OG0001408.2/OG0001409.1/OG0001409.2/OG0001420.1/OG0001456.1/OG0001456.2/OG0001461.1/OG0001461.2/OG0001466.2/OG0001466.1/OG0001505.2/OG0001505.1/OG0001510.2/OG0001510.1/OG0001528.2/OG0001528.1/OG0001542.2/OG0001542.1/OG0001552.2/OG0001552.1/OG0001554.2/OG0001554.1/OG0001559.2/OG0001559.1/OG0001570.1/OG0001570.2/OG0001621.2/OG0001621.1/OG0001648.2/OG0001648.1/OG0001682.1/OG0001682.2/OG0001706.1/OG0001706.2/OG0001710.2/OG0001710.1/OG0001782.1/OG0001782.2/OG0001827.2/OG0001827.1/OG0001845.1/OG0001845.2/OG0001858.1/OG0001866.2/OG0001866.1/OG0001867.1/OG0001870.2/OG0001870.1/OG0001934.2/OG0001934.1/OG0001942.1/OG0001942.2/OG0002026.1/OG0002026.2/OG0002077.2/OG0002077.1/OG0002119.2/OG0002119.1/OG0002141.1/OG0002143.2/OG0002143.1/OG0002147.1/OG0002147.2/OG0002208.1/OG0002208.2/OG0002219.1/OG0002242.2/OG0002242.1/OG0002248.1/OG0002268.1/OG0002277.2/OG0002277.1/OG0002284.1/OG0002289.1/OG0002351.1/OG0002374.1/OG0002380.1/OG0002381.2/OG0002381.1/OG0002395.1/OG0002407.1/OG0002411.1/OG0002451.1/OG0002451.2/OG0002483.1/OG0002485.2/OG0002485.1/OG0002487.1/OG0002491.1/OG0002492.1/OG0002578.1/OG0002587.1/OG0002589.1/OG0002589.2/OG0002621.1/OG0002649.1/OG0002666.1/OG0002670.1/OG0002746.1/OG0002766.2/OG0002766.1/OG0002772.1/OG0002801.1/OG0002809.2/OG0002809.1/OG0002824.1/OG0002824.2/OG0002870.1/OG0002876.1/OG0002899.1/OG0002917.1/OG0003049.1/OG0003088.1/OG0003090.1/OG0003092.1/OG0003105.1/OG0003112.1/OG0003134.1/OG0003152.1/OG0003154.1/OG0003156.1/OG0003221.1/OG0003232.1/OG0003262.1/OG0003268.1/OG0003269.1/OG0003320.1/OG0003423.1/OG0003433.1/OG0003485.1/OG0003487.1/OG0003510.1/OG0003529.1/OG0003548.1/OG0003655.1/OG0003655.2/OG0003659.1/OG0003669.1/OG0003721.1/OG0003790.1/OG0003794.1/OG0003844.1/OG0003849.1/OG0003853.2/OG0003853.1/OG0003987.1/OG0003994.1/OG0004048.1/OG0004092.1/OG0004149.1/OG0004205.2/OG0004205.1/OG0004363.1/OG0004370.1/OG0004412.1/OG0004428.1/OG0004447.1/OG0004448.1/OG0004462.1/OG0004481.1/OG0004617.1/OG0004643.1/OG0004651.1/OG0004716.1/OG0004725.1/OG0004748.1/OG0004991.1/OG0005002.1/OG0005043.1/OG0005047.1/OG0005072.1/OG0005074.1/OG0005092.1/OG0005334.1/OG0005445.1/OG0005446.1/OG0005491.1/OG0005711.1/OG0005713.1/OG0005742.1/OG0005758.1/OG0005841.1/OG0005899.1/OG0005911.1/OG0005930.1/OG0005970.1/OG0006007.1/OG0006011.1/OG0006146.1/OG0006248.1/OG0006251.1/OG0006297.1/OG0006337.1/OG0006338.1/OG0006362.1/OG0006413.1/OG0006440.1/OG0006478.1/OG0006728.1/OG0006798.1/OG0006867.1/OG0006913.1/OG0007090.1/OG0007157.1/OG0007601.1/OG0007634.1/OG0007811.1/OG0007823.1/OG0008108.1/OG0008492.1/OG0008542.1</t>
  </si>
  <si>
    <t>OG0002628.2/OG0002628.1/OG0002978.1/OG0003064.1/OG0004638.1/OG0005371.1/OG0005661.1/OG0005863.1/OG0006062.1/OG0006392.1/OG0006476.1/OG0007360.1/OG0007609.1/OG0008864.1/OG0010417.1</t>
  </si>
  <si>
    <t>OG0000187.6/OG0000187.5/OG0000187.4/OG0000187.3/OG0000187.1/OG0000187.2/OG0002786.1</t>
  </si>
  <si>
    <t>OG0000400.4/OG0000400.1/OG0000400.3/OG0000400.2/OG0004149.1/OG0005339.1/OG0005832.1/OG0007811.1</t>
  </si>
  <si>
    <t>OG0000622.1/OG0001468.1/OG0001468.2/OG0001609.1/OG0001851.1/OG0002032.1/OG0002032.2/OG0002168.1/OG0002282.1/OG0002353.1/OG0002646.1/OG0003509.1/OG0003542.1/OG0003850.1/OG0003998.1/OG0004023.1/OG0004054.1/OG0004401.1/OG0004688.1/OG0005031.1/OG0005534.1/OG0006639.1/OG0008022.1</t>
  </si>
  <si>
    <t>OG0002628.2/OG0002628.1/OG0004638.1/OG0006392.1/OG0006476.1/OG0007609.1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</si>
  <si>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0000148.3/OG0000148.6/OG0000148.5/OG0000148.2/OG0000148.4/OG0000148.1/OG0000168.1/OG0000168.4/OG0000168.2/OG0000168.3/OG0000168.5/OG0000181.3/OG0000181.5/OG0000181.1/OG0000181.2/OG0000181.4/OG0000192.1/OG0000192.2/OG0000192.5/OG0000192.4/OG0000192.3/OG0000193.1/OG0000193.2/OG0000193.5/OG0000193.4/OG0000193.3/OG0000196.3/OG0000196.5/OG0000196.4/OG0000196.1/OG0000196.2/OG0000273.1/OG0000273.5/OG0000273.4/OG0000273.2/OG0000273.3/OG0000283.4/OG0000283.3/OG0000283.1/OG0000283.2/OG0000299.2/OG0000299.4/OG0000299.3/OG0000299.1/OG0000306.4/OG0000306.1/OG0000306.2/OG0000306.3/OG0000316.4/OG0000316.2/OG0000316.5/OG0000316.1/OG0000316.3/OG0000331.1/OG0000331.3/OG0000331.2/OG0000331.4/OG0000334.3/OG0000334.1/OG0000334.4/OG0000334.2/OG0000356.4/OG0000356.1/OG0000356.2/OG0000356.3/OG0000375.4/OG0000375.3/OG0000375.2/OG0000375.1/OG0000416.1/OG0000416.4/OG0000416.2/OG0000416.3/OG0000436.3/OG0000436.1/OG0000436.2/OG0000437.2/OG0000437.4/OG0000437.1/OG0000437.3/OG0000480.3/OG0000480.1/OG0000480.2/OG0000521.2/OG0000521.1/OG0000521.3/OG0000585.1/OG0000585.2/OG0000590.2/OG0000590.1/OG0000590.3/OG0000614.3/OG0000614.2/OG0000614.1/OG0000617.1/OG0000617.2/OG0000617.3/OG0000739.1/OG0000739.2/OG0000745.2/OG0000745.1/OG0000745.3/OG0000771.3/OG0000771.2/OG0000771.1/OG0000831.2/OG0000831.1/OG0000854.1/OG0000854.2/OG0000862.2/OG0000862.1/OG0000868.2/OG0000868.1/OG0000868.3/OG0000886.1/OG0000886.3/OG0000886.2/OG0000889.2/OG0000889.1/OG0000892.1/OG0000892.2/OG0000897.2/OG0000897.1/OG0000917.2/OG0000917.1/OG0000923.1/OG0000923.2/OG0000935.2/OG0000935.1/OG0001081.2/OG0001081.1/OG0001090.1/OG0001090.2/OG0001162.1/OG0001162.2/OG0001169.2/OG0001169.1/OG0001171.2/OG0001171.1/OG0001225.2/OG0001225.1/OG0001266.2/OG0001266.1/OG0001355.2/OG0001355.1/OG0001368.2/OG0001368.1/OG0001393.1/OG0001393.2/OG0001408.1/OG0001408.2/OG0001409.1/OG0001409.2/OG0001420.1/OG0001461.1/OG0001461.2/OG0001466.2/OG0001466.1/OG0001510.2/OG0001510.1/OG0001528.2/OG0001528.1/OG0001542.2/OG0001542.1/OG0001552.2/OG0001552.1/OG0001554.2/OG0001554.1/OG0001570.1/OG0001570.2/OG0001648.2/OG0001648.1/OG0001682.1/OG0001682.2/OG0001706.1/OG0001706.2/OG0001710.2/OG0001710.1/OG0001782.1/OG0001782.2/OG0001827.2/OG0001827.1/OG0001845.1/OG0001845.2/OG0001858.1/OG0001866.2/OG0001866.1/OG0001870.2/OG0001870.1/OG0002077.2/OG0002077.1/OG0002141.1/OG0002143.2/OG0002143.1/OG0002147.1/OG0002147.2/OG0002208.1/OG0002208.2/OG0002219.1/OG0002268.1/OG0002284.1/OG0002351.1/OG0002374.1/OG0002380.1/OG0002381.2/OG0002381.1/OG0002395.1/OG0002411.1/OG0002451.1/OG0002451.2/OG0002485.2/OG0002485.1/OG0002491.1/OG0002492.1/OG0002578.1/OG0002587.1/OG0002621.1/OG0002649.1/OG0002666.1/OG0002670.1/OG0002746.1/OG0002766.2/OG0002766.1/OG0002772.1/OG0002801.1/OG0002809.2/OG0002809.1/OG0002824.1/OG0002824.2/OG0002899.1/OG0002917.1/OG0003049.1/OG0003088.1/OG0003090.1/OG0003092.1/OG0003105.1/OG0003112.1/OG0003134.1/OG0003154.1/OG0003156.1/OG0003221.1/OG0003262.1/OG0003268.1/OG0003269.1/OG0003485.1/OG0003487.1/OG0003510.1/OG0003529.1/OG0003548.1/OG0003655.1/OG0003655.2/OG0003659.1/OG0003721.1/OG0003794.1/OG0003844.1/OG0003849.1/OG0003994.1/OG0004092.1/OG0004205.2/OG0004205.1/OG0004370.1/OG0004428.1/OG0004448.1/OG0004481.1/OG0004643.1/OG0004725.1/OG0004748.1/OG0005072.1/OG0005445.1/OG0005446.1/OG0005491.1/OG0005713.1/OG0005758.1/OG0006007.1/OG0006011.1/OG0006146.1/OG0006248.1/OG0006251.1/OG0006297.1/OG0006337.1/OG0006362.1/OG0006413.1/OG0006440.1/OG0006913.1/OG0007634.1</t>
  </si>
  <si>
    <t>OG0000294.3/OG0000294.4/OG0000294.1/OG0000294.5/OG0000294.2/OG0001648.2/OG0001648.1/OG0004642.1</t>
  </si>
  <si>
    <t>OG0002117.1/OG0004282.1/OG0005557.1/OG0005869.1/OG0007155.1/OG0007355.1/OG0007853.1/OG0008132.1/OG0008479.1</t>
  </si>
  <si>
    <t>OG0001632.1/OG0002011.1/OG0002011.2</t>
  </si>
  <si>
    <t>OG0000170.2/OG0000170.4/OG0000170.1/OG0000170.3/OG0000524.2/OG0000524.1/OG0000524.3/OG0001464.1/OG0001464.2/OG0001706.1/OG0001706.2/OG0002659.1/OG0002730.1/OG0002762.2/OG0002762.1/OG0002934.1/OG0003466.1/OG0003487.1/OG0003926.1/OG0004370.1/OG0004767.1/OG0005003.1/OG0005027.1/OG0005171.1/OG0005278.1/OG0005578.1/OG0005802.1/OG0005830.1/OG0005994.1/OG0006432.1/OG0006452.1/OG0007214.1/OG0007305.1/OG0007650.1</t>
  </si>
  <si>
    <t>OG0000170.2/OG0000170.4/OG0000170.1/OG0000170.3/OG0001706.1/OG0001706.2/OG0003466.1/OG0003487.1/OG0004370.1/OG0004767.1/OG0005278.1/OG0005578.1/OG0007305.1/OG0007650.1</t>
  </si>
  <si>
    <t>OG0005557.1/OG0007355.1</t>
  </si>
  <si>
    <t>OG0002117.1/OG0007853.1/OG0008132.1</t>
  </si>
  <si>
    <t>OG0005171.1/OG0005830.1</t>
  </si>
  <si>
    <t>OG0000170.2/OG0000170.4/OG0000170.1/OG0000170.3/OG0001464.1/OG0001464.2/OG0003487.1/OG0005027.1</t>
  </si>
  <si>
    <t>OG0004282.1/OG0005869.1</t>
  </si>
  <si>
    <t>OG0005732.1/OG0006392.1/OG0008050.1</t>
  </si>
  <si>
    <t>OG0000196.3/OG0000196.5/OG0000196.4/OG0000196.1/OG0000196.2/OG0000203.1/OG0000203.3/OG0000203.5/OG0000203.2/OG0000203.4/OG0000278.4/OG0000278.2/OG0000278.1/OG0000278.3/OG0000278.5/OG0000288.5/OG0000288.1/OG0000288.4/OG0000288.2/OG0000288.3/OG0000418.4/OG0000418.3/OG0000418.2/OG0000418.1/OG0000436.3/OG0000436.1/OG0000436.2/OG0000480.3/OG0000480.1/OG0000480.2/OG0000585.1/OG0000585.2/OG0000617.1/OG0000617.2/OG0000617.3/OG0000704.2/OG0000704.1/OG0000704.3/OG0000785.1/OG0000785.2/OG0000813.2/OG0000813.1/OG0000917.2/OG0000917.1/OG0000923.1/OG0000923.2/OG0000974.1/OG0000974.2/OG0001081.2/OG0001081.1/OG0001171.2/OG0001171.1/OG0001172.2/OG0001172.1/OG0001355.2/OG0001355.1/OG0001408.1/OG0001408.2/OG0001409.1/OG0001409.2/OG0001438.2/OG0001438.1/OG0001459.1/OG0001459.2/OG0001542.2/OG0001542.1/OG0001694.2/OG0001694.1/OG0001782.1/OG0001782.2/OG0001934.2/OG0001934.1/OG0002147.1/OG0002147.2/OG0002219.1/OG0002248.1/OG0002268.1/OG0002411.1/OG0002451.1/OG0002451.2/OG0002485.2/OG0002485.1/OG0002621.1/OG0002666.1/OG0002824.1/OG0002824.2/OG0002917.1/OG0003092.1/OG0003112.1/OG0003137.1/OG0003262.1/OG0003487.1/OG0003666.1/OG0003721.1/OG0003794.1/OG0004205.2/OG0004205.1/OG0004283.1/OG0004461.1/OG0004725.1/OG0005387.1/OG0005445.1/OG0006146.1/OG0006188.1/OG0006678.1/OG0007600.1</t>
  </si>
  <si>
    <t>OG0002646.1/OG0003998.1/OG0005441.1/OG0006653.1/OG0008751.1</t>
  </si>
  <si>
    <t>OG0007360.1</t>
  </si>
  <si>
    <t>OG0000089.4/OG0000089.8/OG0000089.5/OG0000089.2/OG0000089.6/OG0000089.3/OG0000089.7/OG0000089.1/OG0000119.6/OG0000119.1/OG0000119.5/OG0000119.4/OG0000119.7/OG0000119.3/OG0000119.2/OG0000133.3/OG0000133.1/OG0000133.4/OG0000133.2</t>
  </si>
  <si>
    <t>OG0000273.1/OG0000273.5/OG0000273.4/OG0000273.2/OG0000273.3/OG0001952.1/OG0001952.2/OG0002815.1</t>
  </si>
  <si>
    <t>OG0000797.1/OG0000797.3/OG0000797.2/OG0004363.1</t>
  </si>
  <si>
    <t>OG0000434.1/OG0000434.2/OG0000476.1/OG0000476.2/OG0000476.3/OG0000724.2/OG0000724.1/OG0000724.3/OG0000780.2/OG0000780.1/OG0000805.3/OG0000805.2/OG0000805.1/OG0000884.2/OG0000884.1/OG0001047.2/OG0001047.1/OG0001067.1/OG0001141.1/OG0001612.1/OG0001612.2/OG0001959.2/OG0001959.1/OG0001993.1/OG0002008.1/OG0002355.1/OG0002357.1/OG0002357.2/OG0003067.1/OG0003390.1/OG0003486.1/OG0003521.1/OG0003710.1/OG0004055.1/OG0004296.1/OG0005298.1/OG0005381.1/OG0005450.1/OG0005656.1/OG0005728.1/OG0005890.1/OG0006748.1/OG0006763.1/OG0006943.1/OG0007261.1/OG0007442.1/OG0008175.1</t>
  </si>
  <si>
    <t>OG0000170.2/OG0000170.4/OG0000170.1/OG0000170.3/OG0000333.4/OG0000333.2/OG0000333.1/OG0000333.3/OG0000433.3/OG0000433.2/OG0000433.1/OG0000434.1/OG0000434.2/OG0000476.1/OG0000476.2/OG0000476.3/OG0000556.3/OG0000556.1/OG0000556.2/OG0000580.2/OG0000580.1/OG0000580.3/OG0000607.1/OG0000607.2/OG0000723.3/OG0000723.2/OG0000723.1/OG0000724.2/OG0000724.1/OG0000724.3/OG0000741.2/OG0000741.1/OG0000741.3/OG0000763.1/OG0000763.2/OG0000780.2/OG0000780.1/OG0000781.2/OG0000781.1/OG0000805.3/OG0000805.2/OG0000805.1/OG0000976.1/OG0000976.2/OG0001047.2/OG0001047.1/OG0001067.1/OG0001141.1/OG0001172.2/OG0001172.1/OG0001389.1/OG0001452.1/OG0001464.1/OG0001464.2/OG0001501.1/OG0001602.1/OG0001612.1/OG0001612.2/OG0001706.1/OG0001706.2/OG0001744.1/OG0001850.1/OG0001850.2/OG0001959.2/OG0001959.1/OG0001993.1/OG0002008.1/OG0002355.1/OG0002357.1/OG0002357.2/OG0002785.2/OG0002785.1/OG0003067.1/OG0003095.1/OG0003143.1/OG0003147.1/OG0003390.1/OG0003396.1/OG0003466.1/OG0003486.1/OG0003502.1/OG0003521.1/OG0003597.1/OG0003710.1/OG0003721.1/OG0003725.1/OG0003931.1/OG0004055.1/OG0004137.1/OG0004234.1/OG0004296.1/OG0004370.1/OG0004409.1/OG0004484.1/OG0004539.1/OG0004583.1/OG0004589.1/OG0004621.1/OG0004780.1/OG0004792.1/OG0004793.1/OG0004895.1/OG0004920.1/OG0004944.1/OG0004954.1/OG0004970.1/OG0004974.1/OG0004993.1/OG0004994.1/OG0005003.1/OG0005013.1/OG0005025.1/OG0005131.1/OG0005152.1/OG0005166.1/OG0005171.1/OG0005254.1/OG0005258.1/OG0005278.1/OG0005298.1/OG0005303.1/OG0005319.1/OG0005324.1/OG0005364.1/OG0005381.1/OG0005383.1/OG0005423.1/OG0005448.1/OG0005450.1/OG0005457.1/OG0005489.1/OG0005514.1/OG0005564.1/OG0005574.1/OG0005585.1/OG0005651.1/OG0005656.1/OG0005671.1/OG0005719.1/OG0005728.1/OG0005744.1/OG0005804.1/OG0005824.1/OG0005827.1/OG0005885.1/OG0005890.1/OG0005944.1/OG0005967.1/OG0006000.1/OG0006010.1/OG0006016.1/OG0006142.1/OG0006157.1/OG0006185.1/OG0006205.1/OG0006218.1/OG0006226.1/OG0006349.1/OG0006361.1/OG0006369.1/OG0006403.1/OG0006437.1/OG0006623.1/OG0006657.1/OG0006664.1/OG0006676.1/OG0006701.1/OG0006724.1/OG0006748.1/OG0006749.1/OG0006763.1/OG0006782.1/OG0006903.1/OG0006941.1/OG0006943.1/OG0007074.1/OG0007077.1/OG0007140.1/OG0007167.1/OG0007173.1/OG0007184.1/OG0007202.1/OG0007218.1/OG0007224.1/OG0007261.1/OG0007268.1/OG0007337.1/OG0007365.1/OG0007419.1/OG0007442.1/OG0007640.1/OG0007650.1/OG0007711.1/OG0007754.1/OG0007800.1/OG0007805.1/OG0007991.1/OG0008073.1/OG0008097.1/OG0008151.1/OG0008168.1/OG0008175.1/OG0008535.1/OG0008793.1</t>
  </si>
  <si>
    <t>OG0000377.1/OG0000377.3/OG0000377.2/OG0000821.1/OG0000821.3/OG0000821.2/OG0002001.2/OG0002001.1/OG0002895.1/OG0003199.1/OG0003823.1/OG0004907.1/OG0005181.1/OG0005241.1/OG0005700.1/OG0006018.1/OG0006078.1/OG0006233.1/OG0006642.1/OG0007286.1/OG0007523.1/OG0007674.1/OG0007679.1/OG0007697.1/OG0007752.1/OG0007846.1/OG0008026.1/OG0008050.1/OG0008215.1/OG0008250.1/OG0008478.1/OG0008520.1/OG0008567.1/OG0009754.1/OG0010823.1</t>
  </si>
  <si>
    <t>OG0000074.1/OG0000074.8/OG0000074.3/OG0000074.2/OG0000074.6/OG0000074.5/OG0000074.7/OG0000074.4/OG0000318.4/OG0000318.2/OG0000318.1/OG0000318.3/OG0000890.3/OG0000890.2/OG0000890.1/OG0001173.2/OG0001173.1/OG0001247.1/OG0001247.2/OG0001979.1/OG0002443.2/OG0002443.1/OG0002557.2/OG0002557.1/OG0003276.1/OG0003522.1/OG0003523.1/OG0003718.1/OG0003855.1/OG0004287.1/OG0004408.1/OG0004433.1/OG0005140.1/OG0005320.1/OG0005413.1/OG0005466.1/OG0005507.1/OG0005925.1/OG0006846.1/OG0006889.1/OG0007748.1</t>
  </si>
  <si>
    <t>OG0002145.1/OG0006064.1/OG0006813.1/OG0008019.1</t>
  </si>
  <si>
    <t>OG0002831.1/OG0005180.1/OG0007344.1</t>
  </si>
  <si>
    <t>OG0000180.6/OG0000180.4/OG0000180.3/OG0000180.2/OG0000180.5/OG0000180.1/OG0000229.4/OG0000229.5/OG0000229.3/OG0000229.1/OG0000229.2/OG0000274.1/OG0000274.4/OG0000274.5/OG0000274.2/OG0000274.3/OG0000372.5/OG0000372.3/OG0000372.4/OG0000372.1/OG0000372.2/OG0000477.2/OG0000477.3/OG0000477.4/OG0000477.1/OG0000548.2/OG0000548.1/OG0000548.3/OG0000555.1/OG0000555.2/OG0000555.3/OG0000919.2/OG0000919.1/OG0001019.1/OG0001019.2/OG0001511.1/OG0003444.1/OG0004563.1</t>
  </si>
  <si>
    <t>OG0000055.1/OG0000055.14/OG0000055.7/OG0000055.10/OG0000055.3/OG0000055.12/OG0000055.6/OG0000055.4/OG0000055.13/OG0000055.8/OG0000055.9/OG0000055.2/OG0000055.5/OG0000055.11/OG0003207.1/OG0004638.1</t>
  </si>
  <si>
    <t>OG0000015.9/OG0000015.11/OG0000015.13/OG0000015.6/OG0000015.3/OG0000015.7/OG0000015.4/OG0000015.5/OG0000015.8/OG0000015.14/OG0000015.1/OG0000015.2/OG0000015.12/OG0000015.10/OG0000101.5/OG0000101.1/OG0000101.4/OG0000101.2/OG0000101.7/OG0000101.3/OG0000101.6/OG0000181.3/OG0000181.5/OG0000181.1/OG0000181.2/OG0000181.4/OG0000218.4/OG0000218.2/OG0000218.1/OG0000218.3/OG0000218.5/OG0000293.1/OG0000293.3/OG0000293.4/OG0000293.5/OG0000293.2/OG0000383.2/OG0000383.3/OG0000383.1/OG0000386.3/OG0000386.1/OG0000386.4/OG0000386.2/OG0000404.1/OG0000404.2/OG0000404.3/OG0000404.4/OG0000418.4/OG0000418.3/OG0000418.2/OG0000418.1/OG0000449.3/OG0000449.1/OG0000449.2/OG0000915.1/OG0000915.2/OG0001175.2/OG0001175.1/OG0001203.2/OG0001203.1/OG0001248.1/OG0001248.2/OG0001505.2/OG0001505.1/OG0001661.1/OG0001661.2/OG0001764.2/OG0001764.1/OG0001828.1/OG0001828.3/OG0001828.2/OG0001998.1/OG0002009.1/OG0002009.2/OG0002366.1/OG0002366.2/OG0002638.1/OG0002786.1/OG0002969.1/OG0003107.1/OG0003340.1/OG0003340.2/OG0003663.1/OG0003689.1/OG0003707.1/OG0003819.1/OG0004028.1/OG0004693.1/OG0005042.1/OG0005043.1/OG0005498.1/OG0006248.1/OG0006320.1/OG0006413.1/OG0009945.1</t>
  </si>
  <si>
    <t>OG0000198.3/OG0000198.5/OG0000198.4/OG0000198.2/OG0000198.1/OG0001699.1/OG0004052.1/OG0006466.1/OG0007332.1/OG0011448.1</t>
  </si>
  <si>
    <t>OG0003980.1/OG0007385.1/OG0007628.1/OG0008078.1/OG0008221.1/OG0009118.1</t>
  </si>
  <si>
    <t>OG0000046.8/OG0000046.2/OG0000046.5/OG0000046.6/OG0000046.4/OG0000046.11/OG0000046.1/OG0000046.7/OG0000046.9/OG0000046.3/OG0000046.10/OG0000089.4/OG0000089.8/OG0000089.5/OG0000089.2/OG0000089.6/OG0000089.3/OG0000089.7/OG0000089.1/OG0000119.6/OG0000119.1/OG0000119.5/OG0000119.4/OG0000119.7/OG0000119.3/OG0000119.2/OG0000269.4/OG0000269.2/OG0000269.3/OG0000269.1/OG0000320.4/OG0000320.3/OG0000320.2/OG0000320.1/OG0000320.5/OG0000375.4/OG0000375.3/OG0000375.2/OG0000375.1/OG0000386.3/OG0000386.1/OG0000386.4/OG0000386.2/OG0000389.2/OG0000389.3/OG0000389.1/OG0000454.1/OG0000454.2/OG0000686.1/OG0000686.2/OG0000686.3/OG0000709.3/OG0000709.1/OG0000709.2/OG0000812.1/OG0000812.2/OG0000812.3/OG0000918.2/OG0000918.3/OG0000918.1/OG0000960.1/OG0000960.2/OG0001157.2/OG0001157.1/OG0001248.1/OG0001248.2/OG0001407.1/OG0001407.2/OG0001513.2/OG0001513.1/OG0001768.1/OG0001786.2/OG0001786.1/OG0002047.1/OG0002047.2/OG0002079.1/OG0002553.1/OG0002746.1/OG0003292.1/OG0003442.1/OG0004029.1/OG0004301.1/OG0004628.1/OG0004718.1/OG0004930.1/OG0005103.1/OG0005347.1/OG0005542.1/OG0005585.1/OG0005899.1/OG0006304.1/OG0006915.1/OG0007217.1/OG0007562.1</t>
  </si>
  <si>
    <t>OG0002186.1/OG0005947.1/OG0007360.1/OG0007459.1</t>
  </si>
  <si>
    <t>OG0000004.13/OG0000004.3/OG0000004.7/OG0000004.6/OG0000004.17/OG0000004.10/OG0000004.5/OG0000004.9/OG0000004.12/OG0000004.2/OG0000004.4/OG0000004.19/OG0000004.1/OG0000004.18/OG0000004.11/OG0000004.14/OG0000004.15/OG0000004.8/OG0000004.16/OG0000066.8/OG0000066.7/OG0000066.5/OG0000066.6/OG0000066.3/OG0000066.4/OG0000066.1/OG0000066.2/OG0000133.3/OG0000133.1/OG0000133.4/OG0000133.2/OG0000137.1/OG0000137.6/OG0000137.3/OG0000137.5/OG0000137.2/OG0000137.4/OG0000241.5/OG0000241.3/OG0000241.2/OG0000241.1/OG0000241.4/OG0000300.2/OG0000300.3/OG0000300.1/OG0000318.4/OG0000318.2/OG0000318.1/OG0000318.3/OG0000525.3/OG0000525.1/OG0000525.2/OG0000608.1/OG0000608.2/OG0000671.3/OG0000671.1/OG0000671.2/OG0000686.1/OG0000686.2/OG0000686.3/OG0000792.1/OG0000792.2/OG0000812.1/OG0000812.2/OG0000812.3/OG0000921.3/OG0000921.1/OG0000921.2/OG0000966.2/OG0000966.1/OG0001170.2/OG0001170.1/OG0001260.1/OG0001358.1/OG0001358.2/OG0001597.1/OG0001597.2/OG0001712.1/OG0001712.2/OG0001716.1/OG0001716.2/OG0001815.2/OG0001815.1/OG0002031.2/OG0002031.1/OG0002107.2/OG0002107.1/OG0002142.1/OG0002142.2/OG0002236.1/OG0002236.2/OG0002411.1/OG0002469.1/OG0002716.1/OG0002754.1/OG0002781.1/OG0002921.1/OG0002932.1/OG0003084.1/OG0003122.1/OG0003137.1/OG0003210.1/OG0003243.1/OG0003264.1/OG0003310.1/OG0003316.1/OG0003316.2/OG0003481.1/OG0004014.1/OG0004106.1/OG0004305.1/OG0004538.1/OG0004618.1/OG0004691.1/OG0004718.1/OG0004746.1/OG0004749.1/OG0004952.1/OG0005073.1/OG0005081.1/OG0005394.1/OG0005581.1/OG0005651.1/OG0005716.1/OG0005838.1/OG0005968.1/OG0006146.1/OG0006364.1/OG0006368.1/OG0007129.1/OG0007218.1</t>
  </si>
  <si>
    <t>OG0001362.2/OG0001362.1/OG0003832.1/OG0004282.1/OG0004401.1/OG0004486.1/OG0006285.1/OG0006827.1/OG0007707.1</t>
  </si>
  <si>
    <t>OG0003315.1/OG0003315.2/OG0004706.1/OG0007360.1/OG0008116.1/OG0009738.1</t>
  </si>
  <si>
    <t>OG0001362.2/OG0001362.1/OG0001966.2/OG0001966.1/OG0002132.2/OG0002132.1/OG0002646.1/OG0003832.1/OG0003980.1/OG0004282.1/OG0004401.1/OG0004486.1/OG0004681.1/OG0005340.1/OG0006064.1/OG0006285.1/OG0006827.1/OG0007350.1/OG0007385.1/OG0007628.1/OG0007707.1/OG0007771.1/OG0008078.1/OG0008205.1/OG0008221.1/OG0009118.1</t>
  </si>
  <si>
    <t>OG0000705.3/OG0000705.2/OG0000705.1/OG0002186.1/OG0003315.1/OG0003315.2/OG0003960.1/OG0004706.1/OG0005180.1/OG0005605.1/OG0005947.1/OG0006746.1/OG0006746.2/OG0007344.1/OG0007360.1/OG0007459.1/OG0008116.1/OG0009738.1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</si>
  <si>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0000089.4/OG0000089.8/OG0000089.5/OG0000089.2/OG0000089.6/OG0000089.3/OG0000089.7/OG0000089.1/OG0000119.6/OG0000119.1/OG0000119.5/OG0000119.4/OG0000119.7/OG0000119.3/OG0000119.2/OG0000133.3/OG0000133.1/OG0000133.4/OG0000133.2/OG0000137.1/OG0000137.6/OG0000137.3/OG0000137.5/OG0000137.2/OG0000137.4/OG0000241.5/OG0000241.3/OG0000241.2/OG0000241.1/OG0000241.4/OG0000269.4/OG0000269.2/OG0000269.3/OG0000269.1/OG0000283.4/OG0000283.3/OG0000283.1/OG0000283.2/OG0000300.2/OG0000300.3/OG0000300.1/OG0000318.4/OG0000318.2/OG0000318.1/OG0000318.3/OG0000320.4/OG0000320.3/OG0000320.2/OG0000320.1/OG0000320.5/OG0000356.4/OG0000356.1/OG0000356.2/OG0000356.3/OG0000375.4/OG0000375.3/OG0000375.2/OG0000375.1/OG0000386.3/OG0000386.1/OG0000386.4/OG0000386.2/OG0000389.2/OG0000389.3/OG0000389.1/OG0000395.1/OG0000395.2/OG0000395.3/OG0000454.1/OG0000454.2/OG0000484.2/OG0000484.1/OG0000484.3/OG0000521.2/OG0000521.1/OG0000521.3/OG0000525.3/OG0000525.1/OG0000525.2/OG0000608.1/OG0000608.2/OG0000671.3/OG0000671.1/OG0000671.2/OG0000686.1/OG0000686.2/OG0000686.3/OG0000709.3/OG0000709.1/OG0000709.2/OG0000739.1/OG0000739.2/OG0000792.1/OG0000792.2/OG0000812.1/OG0000812.2/OG0000812.3/OG0000916.2/OG0000916.1/OG0000916.3/OG0000918.2/OG0000918.3/OG0000918.1/OG0000919.2/OG0000919.1/OG0000921.3/OG0000921.1/OG0000921.2/OG0000945.1/OG0000945.2/OG0000960.1/OG0000960.2/OG0000966.2/OG0000966.1/OG0001050.2/OG0001050.1/OG0001090.1/OG0001090.2/OG0001130.1/OG0001130.2/OG0001157.2/OG0001157.1/OG0001170.2/OG0001170.1/OG0001172.2/OG0001172.1/OG0001248.1/OG0001248.2/OG0001260.1/OG0001275.2/OG0001275.1/OG0001326.1/OG0001358.1/OG0001358.2/OG0001407.1/OG0001407.2/OG0001513.2/OG0001513.1/OG0001597.1/OG0001597.2/OG0001712.1/OG0001712.2/OG0001716.1/OG0001716.2/OG0001768.1/OG0001782.1/OG0001782.2/OG0001786.2/OG0001786.1/OG0001815.2/OG0001815.1/OG0002031.2/OG0002031.1/OG0002047.1/OG0002047.2/OG0002056.1/OG0002079.1/OG0002107.2/OG0002107.1/OG0002134.1/OG0002142.1/OG0002142.2/OG0002228.1/OG0002236.1/OG0002236.2/OG0002277.2/OG0002277.1/OG0002411.1/OG0002451.1/OG0002451.2/OG0002469.1/OG0002553.1/OG0002569.1/OG0002586.1/OG0002586.2/OG0002716.1/OG0002746.1/OG0002754.1/OG0002781.1/OG0002807.1/OG0002921.1/OG0002932.1/OG0002936.1/OG0002947.2/OG0002947.1/OG0002959.1/OG0003061.1/OG0003084.1/OG0003122.1/OG0003137.1/OG0003210.1/OG0003243.1/OG0003262.1/OG0003264.1/OG0003292.1/OG0003310.1/OG0003316.1/OG0003316.2/OG0003442.1/OG0003481.1/OG0003591.1/OG0003659.1/OG0003666.1/OG0003679.1/OG0003829.1/OG0004014.1/OG0004029.1/OG0004106.1/OG0004238.1/OG0004301.1/OG0004305.1/OG0004538.1/OG0004618.1/OG0004628.1/OG0004691.1/OG0004718.1/OG0004746.1/OG0004749.1/OG0004908.1/OG0004930.1/OG0004952.1/OG0004975.1/OG0005073.1/OG0005078.1/OG0005081.1/OG0005103.1/OG0005174.1/OG0005347.1/OG0005394.1/OG0005413.1/OG0005542.1/OG0005581.1/OG0005585.1/OG0005651.1/OG0005716.1/OG0005774.1/OG0005838.1/OG0005899.1/OG0005968.1/OG0005999.1/OG0006146.1/OG0006248.1/OG0006304.1/OG0006364.1/OG0006368.1/OG0006678.1/OG0006915.1/OG0006937.1/OG0007129.1/OG0007217.1/OG0007218.1/OG0007562.1/OG0007608.1</t>
  </si>
  <si>
    <t>OG0002646.1/OG0003832.1/OG0003980.1/OG0006064.1/OG0007385.1/OG0007628.1/OG0007771.1/OG0008078.1/OG0008221.1/OG0009118.1</t>
  </si>
  <si>
    <t>OG0000705.3/OG0000705.2/OG0000705.1/OG0002186.1/OG0005605.1/OG0005947.1/OG0007344.1/OG0007360.1/OG0007459.1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</si>
  <si>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0000089.4/OG0000089.8/OG0000089.5/OG0000089.2/OG0000089.6/OG0000089.3/OG0000089.7/OG0000089.1/OG0000119.6/OG0000119.1/OG0000119.5/OG0000119.4/OG0000119.7/OG0000119.3/OG0000119.2/OG0000269.4/OG0000269.2/OG0000269.3/OG0000269.1/OG0000320.4/OG0000320.3/OG0000320.2/OG0000320.1/OG0000320.5/OG0000375.4/OG0000375.3/OG0000375.2/OG0000375.1/OG0000386.3/OG0000386.1/OG0000386.4/OG0000386.2/OG0000389.2/OG0000389.3/OG0000389.1/OG0000454.1/OG0000454.2/OG0000686.1/OG0000686.2/OG0000686.3/OG0000709.3/OG0000709.1/OG0000709.2/OG0000812.1/OG0000812.2/OG0000812.3/OG0000916.2/OG0000916.1/OG0000916.3/OG0000918.2/OG0000918.3/OG0000918.1/OG0000945.1/OG0000945.2/OG0000960.1/OG0000960.2/OG0001050.2/OG0001050.1/OG0001157.2/OG0001157.1/OG0001172.2/OG0001172.1/OG0001248.1/OG0001248.2/OG0001275.2/OG0001275.1/OG0001407.1/OG0001407.2/OG0001513.2/OG0001513.1/OG0001768.1/OG0001786.2/OG0001786.1/OG0002047.1/OG0002047.2/OG0002056.1/OG0002079.1/OG0002553.1/OG0002746.1/OG0002936.1/OG0002947.2/OG0002947.1/OG0003292.1/OG0003442.1/OG0003679.1/OG0004029.1/OG0004301.1/OG0004628.1/OG0004718.1/OG0004930.1/OG0005103.1/OG0005347.1/OG0005413.1/OG0005542.1/OG0005585.1/OG0005899.1/OG0006304.1/OG0006915.1/OG0007217.1/OG0007562.1</t>
  </si>
  <si>
    <t>OG0001362.2/OG0001362.1/OG0001966.2/OG0001966.1/OG0003832.1/OG0004282.1/OG0004401.1/OG0004486.1/OG0006285.1/OG0006827.1/OG0007707.1</t>
  </si>
  <si>
    <t>OG0000004.13/OG0000004.3/OG0000004.7/OG0000004.6/OG0000004.17/OG0000004.10/OG0000004.5/OG0000004.9/OG0000004.12/OG0000004.2/OG0000004.4/OG0000004.19/OG0000004.1/OG0000004.18/OG0000004.11/OG0000004.14/OG0000004.15/OG0000004.8/OG0000004.16/OG0000066.8/OG0000066.7/OG0000066.5/OG0000066.6/OG0000066.3/OG0000066.4/OG0000066.1/OG0000066.2/OG0000089.4/OG0000089.8/OG0000089.5/OG0000089.2/OG0000089.6/OG0000089.3/OG0000089.7/OG0000089.1/OG0000133.3/OG0000133.1/OG0000133.4/OG0000133.2/OG0000137.1/OG0000137.6/OG0000137.3/OG0000137.5/OG0000137.2/OG0000137.4/OG0000241.5/OG0000241.3/OG0000241.2/OG0000241.1/OG0000241.4/OG0000300.2/OG0000300.3/OG0000300.1/OG0000318.4/OG0000318.2/OG0000318.1/OG0000318.3/OG0000525.3/OG0000525.1/OG0000525.2/OG0000608.1/OG0000608.2/OG0000671.3/OG0000671.1/OG0000671.2/OG0000686.1/OG0000686.2/OG0000686.3/OG0000792.1/OG0000792.2/OG0000812.1/OG0000812.2/OG0000812.3/OG0000919.2/OG0000919.1/OG0000921.3/OG0000921.1/OG0000921.2/OG0000966.2/OG0000966.1/OG0001170.2/OG0001170.1/OG0001260.1/OG0001358.1/OG0001358.2/OG0001597.1/OG0001597.2/OG0001712.1/OG0001712.2/OG0001716.1/OG0001716.2/OG0001782.1/OG0001782.2/OG0001815.2/OG0001815.1/OG0002031.2/OG0002031.1/OG0002107.2/OG0002107.1/OG0002142.1/OG0002142.2/OG0002236.1/OG0002236.2/OG0002411.1/OG0002469.1/OG0002716.1/OG0002754.1/OG0002781.1/OG0002921.1/OG0002932.1/OG0003084.1/OG0003122.1/OG0003137.1/OG0003210.1/OG0003243.1/OG0003264.1/OG0003310.1/OG0003316.1/OG0003316.2/OG0003481.1/OG0004014.1/OG0004106.1/OG0004238.1/OG0004305.1/OG0004538.1/OG0004618.1/OG0004691.1/OG0004718.1/OG0004746.1/OG0004749.1/OG0004908.1/OG0004952.1/OG0005073.1/OG0005081.1/OG0005394.1/OG0005581.1/OG0005651.1/OG0005716.1/OG0005838.1/OG0005968.1/OG0006146.1/OG0006364.1/OG0006368.1/OG0007129.1/OG0007218.1</t>
  </si>
  <si>
    <t>OG0002583.1/OG0007675.1</t>
  </si>
  <si>
    <t>OG0000073.10/OG0000073.7/OG0000073.3/OG0000073.11/OG0000073.8/OG0000073.1/OG0000073.5/OG0000073.2/OG0000073.9/OG0000073.4/OG0000073.6/OG0000710.3/OG0000710.1/OG0000710.2/OG0002732.1/OG0003104.1/OG0004287.1/OG0004731.1/OG0005066.1/OG0005140.1/OG0005575.1/OG0005819.1/OG0007205.1/OG0007209.1/OG0007737.1</t>
  </si>
  <si>
    <t>OG0000288.5/OG0000288.1/OG0000288.4/OG0000288.2/OG0000288.3/OG0005774.1/OG0006973.1</t>
  </si>
  <si>
    <t>OG0001373.1/OG0002011.1/OG0002011.2/OG0003229.1/OG0003313.2/OG0003313.1/OG0003960.1/OG0004352.1/OG0004406.1/OG0006995.1/OG0007602.1/OG0008091.1</t>
  </si>
  <si>
    <t>OG0001966.2/OG0001966.1/OG0002132.2/OG0002132.1/OG0002382.1/OG0002497.2/OG0002497.1/OG0003238.1/OG0003339.1/OG0003415.1/OG0004488.1/OG0004681.1/OG0004808.1/OG0005093.1/OG0005242.1/OG0005456.1/OG0005846.1/OG0006022.1/OG0006043.1/OG0006227.1/OG0006265.1/OG0006462.1/OG0007234.1/OG0007385.1/OG0007387.1/OG0007689.1/OG0008141.1/OG0008562.1/OG0009118.1</t>
  </si>
  <si>
    <t>OG0000004.13/OG0000004.3/OG0000004.7/OG0000004.6/OG0000004.17/OG0000004.10/OG0000004.5/OG0000004.9/OG0000004.12/OG0000004.2/OG0000004.4/OG0000004.19/OG0000004.1/OG0000004.18/OG0000004.11/OG0000004.14/OG0000004.15/OG0000004.8/OG0000004.16/OG0000089.4/OG0000089.8/OG0000089.5/OG0000089.2/OG0000089.6/OG0000089.3/OG0000089.7/OG0000089.1/OG0000119.6/OG0000119.1/OG0000119.5/OG0000119.4/OG0000119.7/OG0000119.3/OG0000119.2/OG0000148.3/OG0000148.6/OG0000148.5/OG0000148.2/OG0000148.4/OG0000148.1/OG0000257.3/OG0000257.1/OG0000257.2/OG0000299.2/OG0000299.4/OG0000299.3/OG0000299.1/OG0000312.1/OG0000403.2/OG0000403.1/OG0000419.4/OG0000419.3/OG0000419.2/OG0000419.1/OG0000449.3/OG0000449.1/OG0000449.2/OG0000454.1/OG0000454.2/OG0000538.3/OG0000538.2/OG0000538.4/OG0000538.1/OG0000618.2/OG0000618.1/OG0000618.3/OG0000686.1/OG0000686.2/OG0000686.3/OG0000707.1/OG0000707.3/OG0000707.2/OG0000735.2/OG0000735.1/OG0000768.1/OG0000768.2/OG0000811.2/OG0000811.3/OG0000811.1/OG0000919.2/OG0000919.1/OG0000960.1/OG0000960.2/OG0000972.1/OG0000972.2/OG0001034.2/OG0001034.1/OG0001090.1/OG0001090.2/OG0001225.2/OG0001225.1/OG0001249.1/OG0001262.2/OG0001262.1/OG0001275.2/OG0001275.1/OG0001407.1/OG0001407.2/OG0001513.2/OG0001513.1/OG0001559.2/OG0001559.1/OG0001683.2/OG0001683.1/OG0001690.1/OG0001697.2/OG0001697.1/OG0001833.1/OG0001935.1/OG0001942.1/OG0001942.2/OG0001970.1/OG0001970.2/OG0002047.1/OG0002047.2/OG0002065.2/OG0002065.1/OG0002068.1/OG0002079.1/OG0002113.1/OG0002134.1/OG0002142.1/OG0002142.2/OG0002144.1/OG0002144.2/OG0002161.1/OG0002161.2/OG0002166.2/OG0002166.1/OG0002228.1/OG0002246.1/OG0002340.1/OG0002340.2/OG0002361.2/OG0002361.1/OG0002403.2/OG0002403.1/OG0002451.1/OG0002451.2/OG0002471.1/OG0002472.1/OG0002487.1/OG0002515.1/OG0002553.1/OG0002589.1/OG0002589.2/OG0002607.1/OG0002612.2/OG0002612.1/OG0002614.1/OG0002621.1/OG0002668.2/OG0002668.1/OG0002730.1/OG0002773.1/OG0002786.1/OG0002787.1/OG0002924.1/OG0002931.1/OG0002947.2/OG0002947.1/OG0002957.1/OG0002959.1/OG0003052.1/OG0003061.1/OG0003132.1/OG0003134.1/OG0003142.1/OG0003145.1/OG0003204.1/OG0003274.1/OG0003278.1/OG0003280.1/OG0003400.1/OG0003423.1/OG0003442.1/OG0003461.1/OG0003510.1/OG0003536.1/OG0003543.1/OG0003575.1/OG0003579.1/OG0003591.1/OG0003690.1/OG0003698.1/OG0003743.1/OG0003743.2/OG0003753.1/OG0003769.1/OG0003782.1/OG0003808.1/OG0003826.1/OG0003835.1/OG0003846.1/OG0003849.1/OG0003973.1/OG0004008.1/OG0004032.1/OG0004066.1/OG0004205.2/OG0004205.1/OG0004269.1/OG0004407.1/OG0004470.1/OG0004592.1/OG0004664.1/OG0004718.1/OG0004724.1/OG0004778.1/OG0004930.1/OG0004935.1/OG0004949.1/OG0004970.1/OG0005000.1/OG0005017.1/OG0005050.1/OG0005072.1/OG0005078.1/OG0005100.1/OG0005115.1/OG0005137.1/OG0005328.1/OG0005347.1/OG0005394.1/OG0005451.1/OG0005489.1/OG0005513.1/OG0005521.1/OG0005542.1/OG0005559.1/OG0005585.1/OG0005669.1/OG0005764.1/OG0005772.1/OG0005789.1/OG0005899.1/OG0005902.1/OG0005982.1/OG0006181.1/OG0006234.1/OG0006248.1/OG0006269.1/OG0006310.1/OG0006350.1/OG0006368.1/OG0006394.1/OG0006413.1/OG0006469.1/OG0006832.1/OG0006915.1/OG0006958.1/OG0006973.1/OG0007085.1/OG0007130.1/OG0007364.1/OG0007624.1/OG0007638.1/OG0008131.1/OG0010635.1</t>
  </si>
  <si>
    <t>OG0000572.2/OG0000572.1/OG0001573.1/OG0003293.1/OG0004352.1/OG0004638.1/OG0004706.1/OG0005125.1/OG0005562.1/OG0007360.1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</si>
  <si>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0000332.3/OG0000332.2/OG0000332.1/OG0000363.4/OG0000363.1/OG0000363.2/OG0000363.3/OG0000386.3/OG0000386.1/OG0000386.4/OG0000386.2/OG0000712.1/OG0000712.2/OG0000815.1/OG0000815.2/OG0000881.2/OG0000881.3/OG0000881.1/OG0000920.2/OG0000920.1/OG0001052.2/OG0001052.1/OG0001218.2/OG0001218.1/OG0001248.1/OG0001248.2/OG0001697.2/OG0001697.1/OG0001764.2/OG0001764.1/OG0002284.1/OG0002359.1/OG0002381.2/OG0002381.1/OG0002515.1/OG0002649.1/OG0002947.2/OG0002947.1/OG0003090.1/OG0003221.1/OG0003292.1/OG0003539.1/OG0004135.1/OG0004273.1/OG0004396.1/OG0004397.1/OG0005051.1/OG0005065.1/OG0005325.1/OG0005405.1/OG0005451.1/OG0006256.1/OG0006395.1/OG0006422.1/OG0006819.1/OG0006897.1/OG0007832.1/OG0008083.1</t>
  </si>
  <si>
    <t>OG0006827.1/OG0007357.1/OG0007619.1/OG0007790.1</t>
  </si>
  <si>
    <t>OG0002444.1/OG0005093.1/OG0005242.1/OG0005456.1/OG0005846.1/OG0006022.1/OG0006043.1/OG0006265.1/OG0007619.1/OG0007689.1</t>
  </si>
  <si>
    <t>OG0000148.3/OG0000148.6/OG0000148.5/OG0000148.2/OG0000148.4/OG0000148.1/OG0000735.2/OG0000735.1/OG0000768.1/OG0000768.2/OG0000811.2/OG0000811.3/OG0000811.1/OG0000919.2/OG0000919.1/OG0001148.2/OG0001148.1/OG0001249.1/OG0001683.2/OG0001683.1/OG0001833.1/OG0001935.1/OG0001970.1/OG0001970.2/OG0002065.2/OG0002065.1/OG0002068.1/OG0002113.1/OG0002161.1/OG0002161.2/OG0002166.2/OG0002166.1/OG0002178.1/OG0002178.2/OG0002246.1/OG0002340.1/OG0002340.2/OG0002471.1/OG0002472.1/OG0002487.1/OG0002603.1/OG0002607.1/OG0002612.2/OG0002612.1/OG0002786.1/OG0002787.1/OG0002908.1/OG0002924.1/OG0002931.1/OG0002947.2/OG0002947.1/OG0002957.1/OG0003026.1/OG0003052.1/OG0003132.1/OG0003134.1/OG0003145.1/OG0003204.1/OG0003274.1/OG0003278.1/OG0003400.1/OG0003428.1/OG0003461.1/OG0003536.1/OG0003543.1/OG0003575.1/OG0003579.1/OG0003698.1/OG0003743.1/OG0003743.2/OG0003753.1/OG0003769.1/OG0003782.1/OG0003808.1/OG0003835.1/OG0003856.1/OG0003973.1/OG0004008.1/OG0004032.1/OG0004066.1/OG0004205.2/OG0004205.1/OG0004407.1/OG0004470.1/OG0004592.1/OG0004664.1/OG0004724.1/OG0004935.1/OG0005100.1/OG0005137.1/OG0005328.1/OG0005489.1/OG0005559.1/OG0005772.1/OG0005902.1/OG0006181.1/OG0006269.1/OG0006310.1/OG0006350.1/OG0006413.1/OG0006469.1/OG0006832.1/OG0006958.1/OG0006973.1/OG0007085.1/OG0007130.1/OG0007364.1/OG0010635.1</t>
  </si>
  <si>
    <t>OG0000030.8/OG0000030.7/OG0000030.12/OG0000030.6/OG0000030.1/OG0000030.4/OG0000030.9/OG0000030.10/OG0000030.14/OG0000030.2/OG0000030.3/OG0000030.13/OG0000030.5/OG0000030.11/OG0000103.5/OG0000103.8/OG0000103.7/OG0000103.2/OG0000103.6/OG0000103.1/OG0000103.9/OG0000103.3/OG0000103.4/OG0000155.5/OG0000155.4/OG0000155.3/OG0000155.1/OG0000155.6/OG0000155.2/OG0000291.3/OG0000291.4/OG0000291.2/OG0000291.1</t>
  </si>
  <si>
    <t>OG0002173.1/OG0002173.2/OG0002856.1/OG0002856.2/OG0004134.1/OG0004611.1/OG0005272.1/OG0006238.1</t>
  </si>
  <si>
    <t>OG0001440.1/OG0001440.2/OG0001697.2/OG0001697.1</t>
  </si>
  <si>
    <t>OG0001697.2/OG0001697.1</t>
  </si>
  <si>
    <t>OG0000948.1/OG0000948.2/OG0001023.2/OG0001023.1/OG0001753.1/OG0001753.2/OG0004315.1/OG0004588.1/OG0007237.1</t>
  </si>
  <si>
    <t>OG0001420.1/OG0001461.1/OG0001461.2/OG0001682.1/OG0001682.2/OG0003813.1/OG0006007.1</t>
  </si>
  <si>
    <t>OG0005935.1</t>
  </si>
  <si>
    <t>OG0000269.4/OG0000269.2/OG0000269.3/OG0000269.1</t>
  </si>
  <si>
    <t>OG0002015.1/OG0005752.1</t>
  </si>
  <si>
    <t>OG0000068.3/OG0000068.5/OG0000068.1/OG0000068.2/OG0000068.9/OG0000068.7/OG0000068.6/OG0000068.8/OG0000068.4/OG0001496.3/OG0001496.2/OG0001496.1/OG0004329.1/OG0004399.1/OG0004568.1/OG0004928.1/OG0005018.1/OG0005115.1/OG0005465.1/OG0005498.1/OG0005676.1/OG0005930.1/OG0005980.1/OG0005993.1/OG0006678.1/OG0007696.1</t>
  </si>
  <si>
    <t>OG0000708.2/OG0000708.3/OG0000708.1/OG0002949.1/OG0002949.2/OG0004089.1</t>
  </si>
  <si>
    <t>OG0004419.1/OG0007417.1</t>
  </si>
  <si>
    <t>OG0008443.1</t>
  </si>
  <si>
    <t>OG0002582.1/OG0003568.2/OG0003568.1/OG0004171.1/OG0004847.1/OG0004937.1/OG0005576.1/OG0005810.1/OG0006295.1/OG0006411.1/OG0007002.1/OG0007225.1/OG0008086.1/OG0008274.1/OG0009154.1/OG0009176.1/OG0009611.1/OG0009667.1</t>
  </si>
  <si>
    <t>OG0003688.1/OG0004317.1/OG0004486.1/OG0005143.1/OG0005462.1/OG0006639.1/OG0006760.1/OG0007651.1/OG0007670.1/OG0007683.1/OG0007693.1/OG0008413.1/OG0008465.1/OG0009025.1/OG0011506.1</t>
  </si>
  <si>
    <t>OG0000115.5/OG0000115.7/OG0000115.4/OG0000115.6/OG0000115.3/OG0000115.1/OG0000115.2/OG0000570.1/OG0000570.3/OG0000570.2/OG0000583.2/OG0000583.1/OG0000583.3/OG0000831.2/OG0000831.1/OG0001198.2/OG0001198.3/OG0001198.1/OG0001948.1/OG0001948.2/OG0001955.1/OG0001955.2/OG0001973.1/OG0002138.2/OG0002138.1/OG0002348.1/OG0002510.1/OG0002510.2/OG0002551.1/OG0002551.2/OG0002925.1/OG0002945.2/OG0002945.1/OG0002965.1/OG0003122.1/OG0003138.1/OG0003483.1/OG0003642.1/OG0003690.1/OG0003839.1/OG0003841.1/OG0004289.1/OG0004305.1/OG0004350.1/OG0004359.1/OG0004416.1/OG0004460.1/OG0004485.1/OG0004559.1/OG0004579.1/OG0004631.1/OG0004643.1/OG0004703.1/OG0004725.1/OG0004731.1/OG0004742.1/OG0004746.1/OG0004914.1/OG0004952.1/OG0004973.1/OG0004986.1/OG0005081.1/OG0005115.1/OG0005128.1/OG0005256.1/OG0005281.1/OG0005306.1/OG0005428.1/OG0005460.1/OG0005465.1/OG0005508.1/OG0005575.1/OG0005676.1/OG0005716.1/OG0005722.1/OG0005737.1/OG0005764.1/OG0005796.1/OG0005847.1/OG0005873.1/OG0005893.1/OG0005924.1/OG0006303.1/OG0006334.1/OG0006360.1/OG0006434.1/OG0006461.1/OG0006630.1/OG0006718.1/OG0006779.1/OG0006820.1/OG0006873.1/OG0006888.1/OG0006915.1/OG0007091.1/OG0007141.1/OG0007209.1/OG0007325.1/OG0007346.1/OG0007562.1/OG0007647.1/OG0007705.1/OG0007779.1/OG0007840.1/OG0008857.1</t>
  </si>
  <si>
    <t>OG0001352.2/OG0001352.1/OG0002824.1/OG0002824.2/OG0005723.1/OG0006678.1/OG0007741.1</t>
  </si>
  <si>
    <t>OG0004312.1/OG0004712.1/OG0006772.1/OG0007350.1</t>
  </si>
  <si>
    <t>OG0000015.9/OG0000015.11/OG0000015.13/OG0000015.6/OG0000015.3/OG0000015.7/OG0000015.4/OG0000015.5/OG0000015.8/OG0000015.14/OG0000015.1/OG0000015.2/OG0000015.12/OG0000015.10/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0000091.3/OG0000091.4/OG0000091.7/OG0000091.1/OG0000091.6/OG0000091.5/OG0000091.8/OG0000091.2/OG0000106.2/OG0000106.3/OG0000106.5/OG0000106.4/OG0000106.7/OG0000106.6/OG0000106.1/OG0000111.6/OG0000111.2/OG0000111.5/OG0000111.1/OG0000111.3/OG0000111.4/OG0000114.2/OG0000114.1/OG0000114.3/OG0000114.5/OG0000114.4/OG0000133.3/OG0000133.1/OG0000133.4/OG0000133.2/OG0000140.1/OG0000140.4/OG0000140.2/OG0000140.3/OG0000140.5/OG0000140.6/OG0000140.7/OG0000148.3/OG0000148.6/OG0000148.5/OG0000148.2/OG0000148.4/OG0000148.1/OG0000168.1/OG0000168.4/OG0000168.2/OG0000168.3/OG0000168.5/OG0000172.3/OG0000172.4/OG0000172.2/OG0000172.1/OG0000182.3/OG0000182.5/OG0000182.2/OG0000182.6/OG0000182.1/OG0000182.4/OG0000187.6/OG0000187.5/OG0000187.4/OG0000187.3/OG0000187.1/OG0000187.2/OG0000192.1/OG0000192.2/OG0000192.5/OG0000192.4/OG0000192.3/OG0000193.1/OG0000193.2/OG0000193.5/OG0000193.4/OG0000193.3/OG0000242.3/OG0000242.5/OG0000242.2/OG0000242.4/OG0000242.1/OG0000257.3/OG0000257.1/OG0000257.2/OG0000269.4/OG0000269.2/OG0000269.3/OG0000269.1/OG0000278.4/OG0000278.2/OG0000278.1/OG0000278.3/OG0000278.5/OG0000292.1/OG0000292.2/OG0000292.3/OG0000294.3/OG0000294.4/OG0000294.1/OG0000294.5/OG0000294.2/OG0000298.3/OG0000298.4/OG0000298.5/OG0000298.1/OG0000298.2/OG0000333.4/OG0000333.2/OG0000333.1/OG0000333.3/OG0000351.4/OG0000351.3/OG0000351.1/OG0000351.2/OG0000356.4/OG0000356.1/OG0000356.2/OG0000356.3/OG0000357.1/OG0000357.3/OG0000357.2/OG0000357.4/OG0000368.2/OG0000368.3/OG0000368.1/OG0000375.4/OG0000375.3/OG0000375.2/OG0000375.1/OG0000389.2/OG0000389.3/OG0000389.1/OG0000445.2/OG0000445.3/OG0000445.1/OG0000457.2/OG0000457.3/OG0000457.1/OG0000470.3/OG0000470.2/OG0000470.1/OG0000476.1/OG0000476.2/OG0000476.3/OG0000487.1/OG0000487.3/OG0000487.2/OG0000508.3/OG0000508.1/OG0000508.2/OG0000513.2/OG0000513.1/OG0000523.2/OG0000523.3/OG0000523.1/OG0000533.2/OG0000533.3/OG0000533.4/OG0000533.1/OG0000537.3/OG0000537.1/OG0000537.2/OG0000542.1/OG0000542.2/OG0000542.3/OG0000558.2/OG0000558.3/OG0000558.1/OG0000559.3/OG0000559.2/OG0000559.1/OG0000570.1/OG0000570.3/OG0000570.2/OG0000576.2/OG0000576.1/OG0000613.1/OG0000613.3/OG0000613.2/OG0000615.3/OG0000615.1/OG0000615.2/OG0000617.1/OG0000617.2/OG0000617.3/OG0000628.1/OG0000628.2/OG0000664.1/OG0000664.2/OG0000676.3/OG0000676.1/OG0000676.2/OG0000696.1/OG0000696.2/OG0000696.3/OG0000708.2/OG0000708.3/OG0000708.1/OG0000709.3/OG0000709.1/OG0000709.2/OG0000723.3/OG0000723.2/OG0000723.1/OG0000744.1/OG0000744.2/OG0000745.2/OG0000745.1/OG0000745.3/OG0000748.2/OG0000748.1/OG0000764.1/OG0000764.2/OG0000764.3/OG0000782.1/OG0000782.3/OG0000782.2/OG0000795.1/OG0000795.2/OG0000831.2/OG0000831.1/OG0000840.1/OG0000840.2/OG0000858.1/OG0000858.2/OG0000858.3/OG0000860.1/OG0000860.2/OG0000860.3/OG0000917.2/OG0000917.1/OG0000918.2/OG0000918.3/OG0000918.1/OG0000920.2/OG0000920.1/OG0000937.2/OG0000937.1/OG0000990.2/OG0000990.1/OG0001001.1/OG0001001.2/OG0001018.2/OG0001018.3/OG0001018.1/OG0001027.2/OG0001027.1/OG0001078.2/OG0001078.3/OG0001078.1/OG0001082.2/OG0001082.1/OG0001086.1/OG0001086.2/OG0001120.2/OG0001120.1/OG0001157.2/OG0001157.1/OG0001163.2/OG0001163.1/OG0001168.2/OG0001168.1/OG0001198.2/OG0001198.3/OG0001198.1/OG0001202.2/OG0001202.1/OG0001213.1/OG0001213.2/OG0001241.1/OG0001241.2/OG0001247.1/OG0001247.2/OG0001268.1/OG0001268.2/OG0001319.1/OG0001319.2/OG0001321.1/OG0001321.2/OG0001339.2/OG0001339.1/OG0001343.2/OG0001343.1/OG0001349.1/OG0001393.1/OG0001393.2/OG0001397.1/OG0001397.2/OG0001401.3/OG0001401.2/OG0001401.1/OG0001411.1/OG0001440.1/OG0001440.2/OG0001456.1/OG0001456.2/OG0001462.1/OG0001462.2/OG0001465.1/OG0001465.2/OG0001496.3/OG0001496.2/OG0001496.1/OG0001504.1/OG0001504.2/OG0001505.2/OG0001505.1/OG0001509.2/OG0001509.1/OG0001515.1/OG0001515.2/OG0001526.2/OG0001526.1/OG0001558.2/OG0001558.1/OG0001567.1/OG0001571.3/OG0001571.2/OG0001571.1/OG0001615.2/OG0001615.1/OG0001621.2/OG0001621.1/OG0001648.2/OG0001648.1/OG0001668.1/OG0001668.2/OG0001692.2/OG0001692.1/OG0001697.2/OG0001697.1/OG0001700.1/OG0001753.1/OG0001753.2/OG0001789.1/OG0001789.2/OG0001827.2/OG0001827.1/OG0001861.2/OG0001861.1/OG0001923.1/OG0001923.2/OG0001935.1/OG0001944.1/OG0001948.1/OG0001948.2/OG0002016.2/OG0002016.1/OG0002042.2/OG0002042.1/OG0002065.2/OG0002065.1/OG0002067.1/OG0002077.2/OG0002077.1/OG0002102.1/OG0002119.2/OG0002119.1/OG0002129.1/OG0002138.2/OG0002138.1/OG0002144.1/OG0002144.2/OG0002214.1/OG0002221.1/OG0002225.2/OG0002225.1/OG0002242.2/OG0002242.1/OG0002248.1/OG0002265.1/OG0002265.2/OG0002339.1/OG0002358.1/OG0002358.2/OG0002367.1/OG0002367.2/OG0002379.1/OG0002379.2/OG0002412.2/OG0002412.1/OG0002491.1/OG0002510.1/OG0002510.2/OG0002557.2/OG0002557.1/OG0002578.1/OG0002584.1/OG0002584.2/OG0002585.1/OG0002613.1/OG0002613.2/OG0002620.1/OG0002630.1/OG0002630.2/OG0002643.1/OG0002663.1/OG0002667.1/OG0002720.1/OG0002738.1/OG0002738.2/OG0002743.1/OG0002743.2/OG0002768.1/OG0002809.2/OG0002809.1/OG0002848.1/OG0002853.1/OG0002865.1/OG0002885.1/OG0002890.1/OG0002890.2/OG0002899.1/OG0002923.1/OG0002925.1/OG0002945.2/OG0002945.1/OG0002959.1/OG0002965.1/OG0003100.1/OG0003107.1/OG0003112.1/OG0003122.1/OG0003128.1/OG0003137.1/OG0003145.1/OG0003152.1/OG0003154.1/OG0003164.1/OG0003204.1/OG0003248.1/OG0003252.1/OG0003260.1/OG0003265.1/OG0003274.1/OG0003280.1/OG0003283.1/OG0003299.1/OG0003425.1/OG0003469.1/OG0003483.1/OG0003484.1/OG0003486.1/OG0003526.1/OG0003539.1/OG0003547.1/OG0003567.1/OG0003573.1/OG0003593.1/OG0003740.1/OG0003742.1/OG0003755.1/OG0003766.1/OG0003769.1/OG0003771.1/OG0003822.1/OG0003841.1/OG0003977.1/OG0004067.1/OG0004072.1/OG0004073.1/OG0004077.1/OG0004083.1/OG0004097.1/OG0004111.1/OG0004127.1/OG0004154.1/OG0004294.1/OG0004332.1/OG0004339.1/OG0004411.1/OG0004414.1/OG0004432.1/OG0004444.1/OG0004489.1/OG0004548.1/OG0004574.1/OG0004620.1/OG0004642.1/OG0004699.2/OG0004699.1/OG0004714.1/OG0004726.1/OG0004751.1/OG0004809.1/OG0004900.1/OG0004914.1/OG0005017.1/OG0005027.1/OG0005072.1/OG0005087.1/OG0005154.1/OG0005299.1/OG0005319.1/OG0005332.1/OG0005358.1/OG0005360.1/OG0005365.1/OG0005387.1/OG0005482.1/OG0005515.1/OG0005520.1/OG0005527.1/OG0005540.1/OG0005541.1/OG0005583.1/OG0005584.1/OG0005678.1/OG0005686.1/OG0005775.1/OG0005832.1/OG0005841.1/OG0005873.1/OG0005882.1/OG0005890.1/OG0005924.1/OG0005960.1/OG0005962.1/OG0005972.1/OG0005987.1/OG0006015.1/OG0006249.1/OG0006258.1/OG0006317.1/OG0006464.1/OG0006496.1/OG0006499.1/OG0006514.1/OG0006671.1/OG0006722.1/OG0006763.1/OG0006790.1/OG0006876.1/OG0007373.1/OG0007701.1/OG0007736.1/OG0007773.1/OG0007781.1/OG0008191.1/OG0008363.1/OG0008560.1/OG0009945.1/OG0010324.1</t>
  </si>
  <si>
    <t>OG0000415.3/OG0000415.1/OG0000415.2/OG0000939.1/OG0000939.2/OG0001177.1/OG0001340.2/OG0001340.3/OG0001340.1/OG0002169.2/OG0002169.1/OG0002269.1/OG0002338.1/OG0002338.2/OG0002764.1/OG0002966.1/OG0003688.1/OG0003748.1/OG0003868.1/OG0004090.1/OG0004128.1/OG0004226.1/OG0004282.1/OG0004420.1/OG0004941.1/OG0005121.1/OG0005897.1/OG0005935.1/OG0006061.1/OG0006467.1/OG0006730.1/OG0006760.1/OG0006762.1/OG0006863.1/OG0006950.1/OG0007586.1/OG0007684.1/OG0007693.1/OG0007983.1/OG0008022.1/OG0008080.1/OG0008107.1/OG0008141.1/OG0008207.1/OG0008413.1/OG0008529.1/OG0008804.1/OG0011448.1</t>
  </si>
  <si>
    <t>OG0000266.6/OG0000266.3/OG0000266.5/OG0000266.1/OG0000266.2/OG0000266.4/OG0000740.2/OG0000740.1/OG0000740.3/OG0001000.1/OG0001000.2/OG0001961.1/OG0002055.2/OG0002055.1/OG0002581.1/OG0002628.2/OG0002628.1/OG0002922.1/OG0003286.1/OG0003434.2/OG0003434.1/OG0003474.1/OG0003885.1/OG0004353.1/OG0004638.1/OG0004956.1/OG0005046.2/OG0005046.1/OG0005732.1/OG0005901.2/OG0005901.1/OG0005927.1/OG0006397.1/OG0006458.1/OG0006964.1/OG0007225.1/OG0007279.1/OG0007855.1/OG0008105.1/OG0008274.1/OG0008563.1/OG0009984.1/OG0010101.1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</si>
  <si>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0000106.2/OG0000106.3/OG0000106.5/OG0000106.4/OG0000106.7/OG0000106.6/OG0000106.1/OG0000148.3/OG0000148.6/OG0000148.5/OG0000148.2/OG0000148.4/OG0000148.1/OG0000172.3/OG0000172.4/OG0000172.2/OG0000172.1/OG0000187.6/OG0000187.5/OG0000187.4/OG0000187.3/OG0000187.1/OG0000187.2/OG0000193.1/OG0000193.2/OG0000193.5/OG0000193.4/OG0000193.3/OG0000242.3/OG0000242.5/OG0000242.2/OG0000242.4/OG0000242.1/OG0000294.3/OG0000294.4/OG0000294.1/OG0000294.5/OG0000294.2/OG0000333.4/OG0000333.2/OG0000333.1/OG0000333.3/OG0000351.4/OG0000351.3/OG0000351.1/OG0000351.2/OG0000356.4/OG0000356.1/OG0000356.2/OG0000356.3/OG0000375.4/OG0000375.3/OG0000375.2/OG0000375.1/OG0000389.2/OG0000389.3/OG0000389.1/OG0000476.1/OG0000476.2/OG0000476.3/OG0000523.2/OG0000523.3/OG0000523.1/OG0000576.2/OG0000576.1/OG0000615.3/OG0000615.1/OG0000615.2/OG0000617.1/OG0000617.2/OG0000617.3/OG0000628.1/OG0000628.2/OG0000708.2/OG0000708.3/OG0000708.1/OG0000723.3/OG0000723.2/OG0000723.1/OG0000745.2/OG0000745.1/OG0000745.3/OG0000917.2/OG0000917.1/OG0000990.2/OG0000990.1/OG0001001.1/OG0001001.2/OG0001078.2/OG0001078.3/OG0001078.1/OG0001082.2/OG0001082.1/OG0001157.2/OG0001157.1/OG0001202.2/OG0001202.1/OG0001241.1/OG0001241.2/OG0001247.1/OG0001247.2/OG0001268.1/OG0001268.2/OG0001321.1/OG0001321.2/OG0001339.2/OG0001339.1/OG0001397.1/OG0001397.2/OG0001411.1/OG0001440.1/OG0001440.2/OG0001456.1/OG0001456.2/OG0001462.1/OG0001462.2/OG0001465.1/OG0001465.2/OG0001504.1/OG0001504.2/OG0001567.1/OG0001571.3/OG0001571.2/OG0001571.1/OG0001621.2/OG0001621.1/OG0001668.1/OG0001668.2/OG0001692.2/OG0001692.1/OG0001697.2/OG0001697.1/OG0001700.1/OG0001753.1/OG0001753.2/OG0001935.1/OG0001944.1/OG0002042.2/OG0002042.1/OG0002065.2/OG0002065.1/OG0002067.1/OG0002077.2/OG0002077.1/OG0002119.2/OG0002119.1/OG0002214.1/OG0002221.1/OG0002225.2/OG0002225.1/OG0002242.2/OG0002242.1/OG0002248.1/OG0002339.1/OG0002358.1/OG0002358.2/OG0002367.1/OG0002367.2/OG0002379.1/OG0002379.2/OG0002412.2/OG0002412.1/OG0002491.1/OG0002578.1/OG0002584.1/OG0002584.2/OG0002585.1/OG0002613.1/OG0002613.2/OG0002620.1/OG0002630.1/OG0002630.2/OG0002643.1/OG0002663.1/OG0002667.1/OG0002738.1/OG0002738.2/OG0002809.2/OG0002809.1/OG0002885.1/OG0002899.1/OG0002959.1/OG0003112.1/OG0003137.1/OG0003145.1/OG0003152.1/OG0003154.1/OG0003204.1/OG0003248.1/OG0003280.1/OG0003469.1/OG0003484.1/OG0003486.1/OG0003567.1/OG0003573.1/OG0003740.1/OG0003769.1/OG0003822.1/OG0003977.1/OG0004072.1/OG0004073.1/OG0004077.1/OG0004083.1/OG0004097.1/OG0004154.1/OG0004294.1/OG0004332.1/OG0004339.1/OG0004411.1/OG0004432.1/OG0004489.1/OG0004620.1/OG0004642.1/OG0004714.1/OG0004726.1/OG0005017.1/OG0005072.1/OG0005154.1/OG0005319.1/OG0005365.1/OG0005387.1/OG0005515.1/OG0005520.1/OG0005541.1/OG0005584.1/OG0005832.1/OG0005841.1/OG0005882.1/OG0005890.1/OG0005972.1/OG0006015.1/OG0006249.1/OG0006258.1/OG0006514.1/OG0006671.1/OG0006763.1/OG0007373.1/OG0008363.1/OG0009945.1/OG0010324.1</t>
  </si>
  <si>
    <t>OG0000266.6/OG0000266.3/OG0000266.5/OG0000266.1/OG0000266.2/OG0000266.4/OG0000740.2/OG0000740.1/OG0000740.3/OG0001000.1/OG0001000.2/OG0001961.1/OG0002055.2/OG0002055.1/OG0002628.2/OG0002628.1/OG0002922.1/OG0003286.1/OG0003474.1/OG0005046.2/OG0005046.1/OG0005927.1/OG0008105.1/OG0010101.1</t>
  </si>
  <si>
    <t>OG0001177.1/OG0001340.2/OG0001340.3/OG0001340.1/OG0002966.1/OG0003748.1/OG0004090.1/OG0004282.1/OG0004420.1/OG0004941.1/OG0005935.1/OG0006061.1/OG0006950.1/OG0007586.1/OG0008022.1</t>
  </si>
  <si>
    <t>OG0000415.3/OG0000415.1/OG0000415.2/OG0000939.1/OG0000939.2/OG0002169.2/OG0002169.1/OG0002269.1/OG0002338.1/OG0002338.2/OG0002764.1/OG0003688.1/OG0003868.1/OG0004128.1/OG0004226.1/OG0004282.1/OG0004941.1/OG0005121.1/OG0005897.1/OG0006061.1/OG0006467.1/OG0006730.1/OG0006760.1/OG0006762.1/OG0006863.1/OG0007684.1/OG0007693.1/OG0007983.1/OG0008022.1/OG0008080.1/OG0008107.1/OG0008141.1/OG0008207.1/OG0008413.1/OG0008529.1/OG0008804.1/OG0011448.1</t>
  </si>
  <si>
    <t>OG0002581.1/OG0003286.1/OG0003434.2/OG0003434.1/OG0003885.1/OG0004353.1/OG0004638.1/OG0004956.1/OG0005732.1/OG0005901.2/OG0005901.1/OG0006397.1/OG0006458.1/OG0006964.1/OG0007225.1/OG0007279.1/OG0007855.1/OG0008274.1/OG0008563.1/OG0009984.1</t>
  </si>
  <si>
    <t>OG0000015.9/OG0000015.11/OG0000015.13/OG0000015.6/OG0000015.3/OG0000015.7/OG0000015.4/OG0000015.5/OG0000015.8/OG0000015.14/OG0000015.1/OG0000015.2/OG0000015.12/OG0000015.10/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0000091.3/OG0000091.4/OG0000091.7/OG0000091.1/OG0000091.6/OG0000091.5/OG0000091.8/OG0000091.2/OG0000111.6/OG0000111.2/OG0000111.5/OG0000111.1/OG0000111.3/OG0000111.4/OG0000114.2/OG0000114.1/OG0000114.3/OG0000114.5/OG0000114.4/OG0000133.3/OG0000133.1/OG0000133.4/OG0000133.2/OG0000140.1/OG0000140.4/OG0000140.2/OG0000140.3/OG0000140.5/OG0000140.6/OG0000140.7/OG0000168.1/OG0000168.4/OG0000168.2/OG0000168.3/OG0000168.5/OG0000182.3/OG0000182.5/OG0000182.2/OG0000182.6/OG0000182.1/OG0000182.4/OG0000192.1/OG0000192.2/OG0000192.5/OG0000192.4/OG0000192.3/OG0000257.3/OG0000257.1/OG0000257.2/OG0000269.4/OG0000269.2/OG0000269.3/OG0000269.1/OG0000278.4/OG0000278.2/OG0000278.1/OG0000278.3/OG0000278.5/OG0000292.1/OG0000292.2/OG0000292.3/OG0000298.3/OG0000298.4/OG0000298.5/OG0000298.1/OG0000298.2/OG0000357.1/OG0000357.3/OG0000357.2/OG0000357.4/OG0000368.2/OG0000368.3/OG0000368.1/OG0000445.2/OG0000445.3/OG0000445.1/OG0000457.2/OG0000457.3/OG0000457.1/OG0000470.3/OG0000470.2/OG0000470.1/OG0000487.1/OG0000487.3/OG0000487.2/OG0000508.3/OG0000508.1/OG0000508.2/OG0000513.2/OG0000513.1/OG0000533.2/OG0000533.3/OG0000533.4/OG0000533.1/OG0000537.3/OG0000537.1/OG0000537.2/OG0000542.1/OG0000542.2/OG0000542.3/OG0000558.2/OG0000558.3/OG0000558.1/OG0000559.3/OG0000559.2/OG0000559.1/OG0000570.1/OG0000570.3/OG0000570.2/OG0000576.2/OG0000576.1/OG0000613.1/OG0000613.3/OG0000613.2/OG0000664.1/OG0000664.2/OG0000676.3/OG0000676.1/OG0000676.2/OG0000696.1/OG0000696.2/OG0000696.3/OG0000709.3/OG0000709.1/OG0000709.2/OG0000744.1/OG0000744.2/OG0000748.2/OG0000748.1/OG0000764.1/OG0000764.2/OG0000764.3/OG0000782.1/OG0000782.3/OG0000782.2/OG0000795.1/OG0000795.2/OG0000831.2/OG0000831.1/OG0000840.1/OG0000840.2/OG0000858.1/OG0000858.2/OG0000858.3/OG0000860.1/OG0000860.2/OG0000860.3/OG0000918.2/OG0000918.3/OG0000918.1/OG0000920.2/OG0000920.1/OG0000937.2/OG0000937.1/OG0001018.2/OG0001018.3/OG0001018.1/OG0001027.2/OG0001027.1/OG0001086.1/OG0001086.2/OG0001120.2/OG0001120.1/OG0001163.2/OG0001163.1/OG0001168.2/OG0001168.1/OG0001198.2/OG0001198.3/OG0001198.1/OG0001213.1/OG0001213.2/OG0001319.1/OG0001319.2/OG0001343.2/OG0001343.1/OG0001349.1/OG0001393.1/OG0001393.2/OG0001401.3/OG0001401.2/OG0001401.1/OG0001440.1/OG0001440.2/OG0001496.3/OG0001496.2/OG0001496.1/OG0001505.2/OG0001505.1/OG0001509.2/OG0001509.1/OG0001515.1/OG0001515.2/OG0001526.2/OG0001526.1/OG0001558.2/OG0001558.1/OG0001615.2/OG0001615.1/OG0001648.2/OG0001648.1/OG0001789.1/OG0001789.2/OG0001827.2/OG0001827.1/OG0001861.2/OG0001861.1/OG0001923.1/OG0001923.2/OG0001944.1/OG0001948.1/OG0001948.2/OG0002016.2/OG0002016.1/OG0002077.2/OG0002077.1/OG0002102.1/OG0002129.1/OG0002138.2/OG0002138.1/OG0002144.1/OG0002144.2/OG0002265.1/OG0002265.2/OG0002510.1/OG0002510.2/OG0002557.2/OG0002557.1/OG0002667.1/OG0002720.1/OG0002743.1/OG0002743.2/OG0002768.1/OG0002848.1/OG0002853.1/OG0002865.1/OG0002890.1/OG0002890.2/OG0002923.1/OG0002925.1/OG0002945.2/OG0002945.1/OG0002965.1/OG0003100.1/OG0003107.1/OG0003122.1/OG0003128.1/OG0003164.1/OG0003252.1/OG0003260.1/OG0003265.1/OG0003274.1/OG0003283.1/OG0003299.1/OG0003425.1/OG0003483.1/OG0003526.1/OG0003539.1/OG0003547.1/OG0003593.1/OG0003740.1/OG0003742.1/OG0003755.1/OG0003766.1/OG0003771.1/OG0003822.1/OG0003841.1/OG0004067.1/OG0004073.1/OG0004111.1/OG0004127.1/OG0004339.1/OG0004414.1/OG0004444.1/OG0004489.1/OG0004548.1/OG0004574.1/OG0004699.2/OG0004699.1/OG0004751.1/OG0004809.1/OG0004900.1/OG0004914.1/OG0005027.1/OG0005087.1/OG0005154.1/OG0005299.1/OG0005332.1/OG0005358.1/OG0005360.1/OG0005482.1/OG0005527.1/OG0005540.1/OG0005583.1/OG0005678.1/OG0005686.1/OG0005775.1/OG0005873.1/OG0005924.1/OG0005960.1/OG0005962.1/OG0005987.1/OG0006317.1/OG0006464.1/OG0006496.1/OG0006499.1/OG0006722.1/OG0006790.1/OG0006876.1/OG0007701.1/OG0007736.1/OG0007773.1/OG0007781.1/OG0008191.1/OG0008363.1/OG0008560.1</t>
  </si>
  <si>
    <t>OG0000266.6/OG0000266.3/OG0000266.5/OG0000266.1/OG0000266.2/OG0000266.4/OG0000377.1/OG0000377.3/OG0000377.2/OG0000411.1/OG0000411.2/OG0000572.2/OG0000572.1/OG0000705.3/OG0000705.2/OG0000705.1/OG0001370.1/OG0001370.2/OG0001373.1/OG0001522.4/OG0001522.1/OG0001522.2/OG0001522.3/OG0001573.1/OG0001632.1/OG0001795.2/OG0001795.1/OG0001920.1/OG0002001.2/OG0002001.1/OG0002011.1/OG0002011.2/OG0002055.2/OG0002055.1/OG0002088.2/OG0002088.1/OG0002088.3/OG0002172.1/OG0002172.2/OG0002181.1/OG0002181.2/OG0002527.1/OG0002581.1/OG0002582.1/OG0002658.1/OG0002816.1/OG0002816.2/OG0002895.1/OG0002922.1/OG0002978.1/OG0003060.1/OG0003199.1/OG0003315.1/OG0003315.2/OG0003447.1/OG0003568.2/OG0003568.1/OG0003643.1/OG0003823.1/OG0003874.1/OG0003878.1/OG0003885.1/OG0003959.1/OG0003960.1/OG0004150.1/OG0004171.1/OG0004285.1/OG0004302.1/OG0004353.1/OG0004418.1/OG0004540.1/OG0004687.1/OG0004687.2/OG0004706.1/OG0004784.1/OG0004837.1/OG0004847.1/OG0004907.1/OG0004937.1/OG0004956.1/OG0004966.1/OG0005012.1/OG0005064.1/OG0005125.1/OG0005129.1/OG0005181.1/OG0005190.1/OG0005241.1/OG0005271.1/OG0005511.1/OG0005518.1/OG0005548.1/OG0005576.1/OG0005599.1/OG0005600.1/OG0005605.1/OG0005606.1/OG0005695.1/OG0005700.1/OG0005706.1/OG0005715.1/OG0005776.1/OG0005810.1/OG0005822.1/OG0005876.1/OG0005880.1/OG0005901.2/OG0005901.1/OG0005927.1/OG0005934.1/OG0006018.1/OG0006047.1/OG0006078.1/OG0006219.1/OG0006233.1/OG0006260.1/OG0006290.1/OG0006292.1/OG0006295.1/OG0006358.1/OG0006383.1/OG0006397.1/OG0006411.1/OG0006412.1/OG0006458.1/OG0006529.1/OG0006532.1/OG0006594.1/OG0006642.1/OG0006665.1/OG0006692.1/OG0006725.1/OG0006746.1/OG0006746.2/OG0006788.1/OG0006883.1/OG0006964.1/OG0006987.1/OG0007000.1/OG0007002.1/OG0007109.1/OG0007144.1/OG0007225.1/OG0007238.1/OG0007279.1/OG0007286.1/OG0007344.1/OG0007366.1/OG0007388.1/OG0007407.1/OG0007434.1/OG0007441.1/OG0007523.1/OG0007590.1/OG0007594.1/OG0007602.1/OG0007609.1/OG0007617.1/OG0007667.1/OG0007674.1/OG0007679.1/OG0007697.1/OG0007742.1/OG0007750.1/OG0007752.1/OG0007846.1/OG0007855.1/OG0007859.1/OG0007865.1/OG0007882.1/OG0008020.1/OG0008026.1/OG0008050.1/OG0008086.1/OG0008116.1/OG0008215.1/OG0008224.1/OG0008247.1/OG0008250.1/OG0008269.1/OG0008274.1/OG0008478.1/OG0008520.1/OG0008567.1/OG0008615.1/OG0008883.1/OG0008996.1/OG0009085.1/OG0009134.1/OG0009154.1/OG0009176.1/OG0009611.1/OG0009667.1/OG0009754.1/OG0009984.1/OG0010069.1/OG0010076.1/OG0010659.1/OG0010823.1</t>
  </si>
  <si>
    <t>OG0000198.3/OG0000198.5/OG0000198.4/OG0000198.2/OG0000198.1/OG0000302.7/OG0000302.3/OG0000302.2/OG0000302.6/OG0000302.1/OG0000302.5/OG0000302.4/OG0000408.2/OG0000408.1/OG0000408.3/OG0000408.4/OG0000408.5/OG0000494.1/OG0000494.2/OG0000494.3/OG0000494.4/OG0000692.1/OG0000692.2/OG0000692.4/OG0000692.3/OG0000835.3/OG0000835.2/OG0000835.1/OG0000850.3/OG0000850.1/OG0000850.2/OG0000887.2/OG0000887.1/OG0000977.1/OG0001069.2/OG0001069.1/OG0001104.2/OG0001104.1/OG0001292.2/OG0001292.1/OG0001347.3/OG0001347.1/OG0001347.2/OG0001361.1/OG0001361.2/OG0001362.2/OG0001362.1/OG0001460.3/OG0001460.1/OG0001460.2/OG0001497.1/OG0001497.2/OG0001555.2/OG0001555.1/OG0001605.2/OG0001605.1/OG0001605.3/OG0001686.1/OG0001686.2/OG0001790.2/OG0001790.1/OG0001862.2/OG0001862.1/OG0001940.1/OG0001950.1/OG0001974.1/OG0002015.1/OG0002032.1/OG0002032.2/OG0002132.2/OG0002132.1/OG0002145.1/OG0002168.1/OG0002257.2/OG0002257.1/OG0002269.1/OG0002402.1/OG0002448.2/OG0002448.1/OG0002480.1/OG0002764.1/OG0002860.1/OG0002951.1/OG0002970.1/OG0003125.1/OG0003160.1/OG0003238.1/OG0003257.1/OG0003294.1/OG0003294.2/OG0003308.1/OG0003335.1/OG0003341.1/OG0003346.1/OG0003415.1/OG0003508.1/OG0003515.1/OG0003517.1/OG0003542.1/OG0003553.1/OG0003578.1/OG0003681.1/OG0003688.1/OG0003716.1/OG0003733.1/OG0003746.1/OG0003868.1/OG0003921.1/OG0003927.1/OG0003927.2/OG0003938.1/OG0003978.1/OG0003998.1/OG0004002.1/OG0004040.1/OG0004060.1/OG0004063.1/OG0004086.1/OG0004096.1/OG0004157.1/OG0004218.1/OG0004218.2/OG0004226.1/OG0004280.1/OG0004282.1/OG0004312.1/OG0004317.1/OG0004372.1/OG0004401.1/OG0004410.1/OG0004443.1/OG0004453.1/OG0004456.1/OG0004486.1/OG0004542.1/OG0004615.1/OG0004681.1/OG0004712.1/OG0004734.1/OG0004737.1/OG0004769.1/OG0004779.1/OG0004795.1/OG0004808.1/OG0004810.1/OG0004911.1/OG0004945.1/OG0004953.1/OG0004989.1/OG0005026.1/OG0005034.1/OG0005079.1/OG0005121.1/OG0005143.1/OG0005164.1/OG0005285.1/OG0005288.1/OG0005340.1/OG0005376.1/OG0005380.1/OG0005410.1/OG0005422.1/OG0005427.1/OG0005462.1/OG0005467.1/OG0005497.1/OG0005557.1/OG0005573.1/OG0005582.1/OG0005697.1/OG0005725.1/OG0005745.1/OG0005752.1/OG0005784.1/OG0005801.1/OG0005866.1/OG0005869.1/OG0005896.1/OG0005897.1/OG0005933.1/OG0005952.1/OG0005988.1/OG0006036.1/OG0006040.1/OG0006050.1/OG0006061.1/OG0006064.1/OG0006154.1/OG0006206.1/OG0006207.1/OG0006232.1/OG0006237.1/OG0006257.1/OG0006264.1/OG0006285.1/OG0006374.1/OG0006377.1/OG0006462.1/OG0006470.1/OG0006492.1/OG0006495.1/OG0006628.1/OG0006634.1/OG0006639.1/OG0006652.1/OG0006654.1/OG0006660.1/OG0006708.1/OG0006716.1/OG0006730.1/OG0006734.1/OG0006736.1/OG0006738.1/OG0006760.1/OG0006761.1/OG0006762.1/OG0006772.1/OG0006786.1/OG0006797.1/OG0006813.1/OG0006822.1/OG0006827.1/OG0006830.1/OG0006857.1/OG0006863.1/OG0006865.1/OG0006872.1/OG0006882.1/OG0006884.1/OG0006910.1/OG0006940.1/OG0006948.1/OG0006951.1/OG0006955.1/OG0006969.1/OG0006974.1/OG0007150.1/OG0007151.1/OG0007155.1/OG0007186.1/OG0007192.1/OG0007213.1/OG0007220.1/OG0007229.1/OG0007234.1/OG0007240.1/OG0007256.1/OG0007289.1/OG0007350.1/OG0007355.1/OG0007379.1/OG0007387.1/OG0007412.1/OG0007550.1/OG0007598.1/OG0007614.1/OG0007622.1/OG0007643.1/OG0007651.1/OG0007654.1/OG0007670.1/OG0007675.1/OG0007681.1/OG0007683.1/OG0007684.1/OG0007691.1/OG0007693.1/OG0007707.1/OG0007709.1/OG0007744.1/OG0007751.1/OG0007757.1/OG0007771.1/OG0007796.1/OG0007816.1/OG0007825.1/OG0007826.1/OG0007833.1/OG0007851.1/OG0007852.1/OG0007853.1/OG0007979.1/OG0007981.1/OG0007983.1/OG0008004.1/OG0008015.1/OG0008019.1/OG0008045.1/OG0008068.1/OG0008080.1/OG0008085.1/OG0008090.1/OG0008098.1/OG0008107.1/OG0008109.1/OG0008128.1/OG0008134.1/OG0008139.1/OG0008145.1/OG0008147.1/OG0008154.1/OG0008174.1/OG0008212.1/OG0008214.1/OG0008220.1/OG0008221.1/OG0008227.1/OG0008340.1/OG0008394.1/OG0008413.1/OG0008443.1/OG0008445.1/OG0008455.1/OG0008465.1/OG0008484.1/OG0008509.1/OG0008521.1/OG0008529.1/OG0008536.1/OG0008539.1/OG0008552.1/OG0008572.1/OG0008721.1/OG0008783.1/OG0008789.1/OG0008796.1/OG0008800.1/OG0008803.1/OG0008856.1/OG0009025.1/OG0009035.1/OG0009053.1/OG0009100.1/OG0009121.1/OG0009284.1/OG0010344.1/OG0011448.1/OG0011506.1</t>
  </si>
  <si>
    <t>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0000091.3/OG0000091.4/OG0000091.7/OG0000091.1/OG0000091.6/OG0000091.5/OG0000091.8/OG0000091.2/OG0000098.9/OG0000098.6/OG0000098.5/OG0000098.3/OG0000098.8/OG0000098.7/OG0000098.4/OG0000098.1/OG0000098.2/OG0000107.5/OG0000107.3/OG0000107.7/OG0000107.4/OG0000107.1/OG0000107.2/OG0000107.8/OG0000107.6/OG0000109.4/OG0000109.8/OG0000109.1/OG0000109.3/OG0000109.7/OG0000109.6/OG0000109.9/OG0000109.5/OG0000109.2/OG0000114.2/OG0000114.1/OG0000114.3/OG0000114.5/OG0000114.4/OG0000115.5/OG0000115.7/OG0000115.4/OG0000115.6/OG0000115.3/OG0000115.1/OG0000115.2/OG0000119.6/OG0000119.1/OG0000119.5/OG0000119.4/OG0000119.7/OG0000119.3/OG0000119.2/OG0000121.5/OG0000121.1/OG0000121.2/OG0000121.3/OG0000121.4/OG0000121.6/OG0000121.8/OG0000121.7/OG0000133.3/OG0000133.1/OG0000133.4/OG0000133.2/OG0000140.1/OG0000140.4/OG0000140.2/OG0000140.3/OG0000140.5/OG0000140.6/OG0000140.7/OG0000157.5/OG0000157.4/OG0000157.3/OG0000157.1/OG0000157.6/OG0000157.2/OG0000168.1/OG0000168.4/OG0000168.2/OG0000168.3/OG0000168.5/OG0000170.2/OG0000170.4/OG0000170.1/OG0000170.3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0000187.6/OG0000187.5/OG0000187.4/OG0000187.3/OG0000187.1/OG0000187.2/OG0000189.1/OG0000189.4/OG0000189.3/OG0000189.2/OG0000189.5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0000213.4/OG0000213.3/OG0000213.1/OG0000213.2/OG0000213.6/OG0000213.5/OG0000218.4/OG0000218.2/OG0000218.1/OG0000218.3/OG0000218.5/OG0000222.2/OG0000222.1/OG0000222.4/OG0000222.5/OG0000222.3/OG0000242.3/OG0000242.5/OG0000242.2/OG0000242.4/OG0000242.1/OG0000247.4/OG0000247.5/OG0000247.1/OG0000247.3/OG0000247.2/OG0000256.4/OG0000256.5/OG0000256.3/OG0000256.1/OG0000256.2/OG0000264.2/OG0000264.1/OG0000264.4/OG0000264.3/OG0000265.3/OG0000265.1/OG0000265.2/OG0000265.4/OG0000265.5/OG0000267.4/OG0000267.1/OG0000267.2/OG0000267.5/OG0000267.3/OG0000269.4/OG0000269.2/OG0000269.3/OG0000269.1/OG0000276.4/OG0000276.1/OG0000276.2/OG0000276.3/OG0000278.4/OG0000278.2/OG0000278.1/OG0000278.3/OG0000278.5/OG0000283.4/OG0000283.3/OG0000283.1/OG0000283.2/OG0000292.1/OG0000292.2/OG0000292.3/OG0000298.3/OG0000298.4/OG0000298.5/OG0000298.1/OG0000298.2/OG0000299.2/OG0000299.4/OG0000299.3/OG0000299.1/OG0000300.2/OG0000300.3/OG0000300.1/OG0000305.1/OG0000305.4/OG0000305.2/OG0000305.3/OG0000312.1/OG0000313.1/OG0000313.5/OG0000313.4/OG0000313.3/OG0000313.2/OG0000318.4/OG0000318.2/OG0000318.1/OG0000318.3/OG0000320.4/OG0000320.3/OG0000320.2/OG0000320.1/OG0000320.5/OG0000321.4/OG0000321.2/OG0000321.1/OG0000321.3/OG0000322.1/OG0000322.2/OG0000322.4/OG0000322.3/OG0000324.2/OG0000324.4/OG0000324.1/OG0000324.3/OG0000333.4/OG0000333.2/OG0000333.1/OG0000333.3/OG0000334.3/OG0000334.1/OG0000334.4/OG0000334.2/OG0000343.4/OG0000343.1/OG0000343.2/OG0000343.3/OG0000348.2/OG0000348.1/OG0000348.3/OG0000354.3/OG0000354.2/OG0000354.1/OG0000375.4/OG0000375.3/OG0000375.2/OG0000375.1/OG0000378.3/OG0000378.1/OG0000378.2/OG0000386.3/OG0000386.1/OG0000386.4/OG0000386.2/OG0000400.4/OG0000400.1/OG0000400.3/OG0000400.2/OG0000404.1/OG0000404.2/OG0000404.3/OG0000404.4/OG0000419.4/OG0000419.3/OG0000419.2/OG0000419.1/OG0000430.3/OG0000430.2/OG0000430.1/OG0000433.3/OG0000433.2/OG0000433.1/OG0000434.1/OG0000434.2/OG0000435.3/OG0000435.2/OG0000435.1/OG0000446.3/OG0000446.2/OG0000446.1/OG0000448.2/OG0000448.4/OG0000448.1/OG0000448.3/OG0000449.3/OG0000449.1/OG0000449.2/OG0000454.1/OG0000454.2/OG0000456.4/OG0000456.2/OG0000456.3/OG0000456.1/OG0000467.4/OG0000467.3/OG0000467.2/OG0000467.1/OG0000470.3/OG0000470.2/OG0000470.1/OG0000474.3/OG0000474.4/OG0000474.2/OG0000474.5/OG0000474.1/OG0000476.1/OG0000476.2/OG0000476.3/OG0000480.3/OG0000480.1/OG0000480.2/OG0000486.3/OG0000486.2/OG0000486.1/OG0000490.2/OG0000490.1/OG0000492.1/OG0000492.3/OG0000492.2/OG0000513.2/OG0000513.1/OG0000520.2/OG0000520.3/OG0000520.1/OG0000521.2/OG0000521.1/OG0000521.3/OG0000522.1/OG0000522.2/OG0000522.3/OG0000524.2/OG0000524.1/OG0000524.3/OG0000525.3/OG0000525.1/OG0000525.2/OG0000526.3/OG0000526.2/OG0000526.1/OG0000540.3/OG0000540.4/OG0000540.2/OG0000540.1/OG0000544.3/OG0000544.1/OG0000544.2/OG0000549.2/OG0000549.1/OG0000550.1/OG0000550.3/OG0000550.2/OG0000556.3/OG0000556.1/OG0000556.2/OG0000563.2/OG0000563.3/OG0000563.1/OG0000567.1/OG0000567.3/OG0000567.2/OG0000570.1/OG0000570.3/OG0000570.2/OG0000580.2/OG0000580.1/OG0000580.3/OG0000582.3/OG0000582.1/OG0000582.2/OG0000583.2/OG0000583.1/OG0000583.3/OG0000607.1/OG0000607.2/OG0000608.1/OG0000608.2/OG0000613.1/OG0000613.3/OG0000613.2/OG0000618.2/OG0000618.1/OG0000618.3/OG0000619.1/OG0000619.3/OG0000619.2/OG0000628.1/OG0000628.2/OG0000631.2/OG0000631.1/OG0000631.3/OG0000634.3/OG0000634.1/OG0000634.2/OG0000636.3/OG0000636.1/OG0000636.2/OG0000653.2/OG0000653.1/OG0000653.3/OG0000664.1/OG0000664.2/OG0000670.2/OG0000670.1/OG0000671.3/OG0000671.1/OG0000671.2/OG0000691.2/OG0000691.1/OG0000694.2/OG0000694.1/OG0000694.3/OG0000695.2/OG0000695.3/OG0000695.1/OG0000696.1/OG0000696.2/OG0000696.3/OG0000701.1/OG0000701.3/OG0000701.2/OG0000704.2/OG0000704.1/OG0000704.3/OG0000706.1/OG0000706.2/OG0000706.3/OG0000707.1/OG0000707.3/OG0000707.2/OG0000708.2/OG0000708.3/OG0000708.1/OG0000709.3/OG0000709.1/OG0000709.2/OG0000724.2/OG0000724.1/OG0000724.3/OG0000725.1/OG0000725.2/OG0000730.2/OG0000730.1/OG0000737.1/OG0000737.3/OG0000737.2/OG0000739.1/OG0000739.2/OG0000741.2/OG0000741.1/OG0000741.3/OG0000757.1/OG0000758.1/OG0000758.3/OG0000758.2/OG0000763.1/OG0000763.2/OG0000764.1/OG0000764.2/OG0000764.3/OG0000772.1/OG0000772.2/OG0000780.2/OG0000780.1/OG0000781.2/OG0000781.1/OG0000785.1/OG0000785.2/OG0000789.1/OG0000789.2/OG0000795.1/OG0000795.2/OG0000803.2/OG0000803.3/OG0000803.1/OG0000805.3/OG0000805.2/OG0000805.1/OG0000812.1/OG0000812.2/OG0000812.3/OG0000828.1/OG0000828.2/OG0000831.2/OG0000831.1/OG0000846.1/OG0000846.2/OG0000852.2/OG0000852.1/OG0000858.1/OG0000858.2/OG0000858.3/OG0000862.2/OG0000862.1/OG0000883.1/OG0000883.2/OG0000883.3/OG0000884.2/OG0000884.1/OG0000888.1/OG0000888.2/OG0000888.3/OG0000890.3/OG0000890.2/OG0000890.1/OG0000892.1/OG0000892.2/OG0000897.2/OG0000897.1/OG0000908.2/OG0000908.1/OG0000915.1/OG0000915.2/OG0000917.2/OG0000917.1/OG0000918.2/OG0000918.3/OG0000918.1/OG0000921.3/OG0000921.1/OG0000921.2/OG0000932.3/OG0000932.1/OG0000932.2/OG0000935.2/OG0000935.1/OG0000938.1/OG0000938.3/OG0000938.2/OG0000942.2/OG0000942.3/OG0000942.1/OG0000945.1/OG0000945.2/OG0000946.2/OG0000946.1/OG0000947.1/OG0000947.2/OG0000948.1/OG0000948.2/OG0000952.2/OG0000952.1/OG0000967.1/OG0000967.2/OG0000967.3/OG0000968.1/OG0000968.3/OG0000968.2/OG0000972.1/OG0000972.2/OG0000990.2/OG0000990.1/OG0000994.2/OG0000994.1/OG0001003.1/OG0001003.2/OG0001006.1/OG0001006.2/OG0001007.2/OG0001007.1/OG0001015.1/OG0001016.1/OG0001016.2/OG0001017.1/OG0001017.2/OG0001023.2/OG0001023.1/OG0001025.2/OG0001025.1/OG0001025.3/OG0001027.2/OG0001027.1/OG0001033.2/OG0001033.1/OG0001045.2/OG0001045.1/OG0001047.2/OG0001047.1/OG0001053.1/OG0001053.2/OG0001053.3/OG0001058.1/OG0001058.2/OG0001067.1/OG0001081.2/OG0001081.1/OG0001082.2/OG0001082.1/OG0001083.1/OG0001083.2/OG0001087.1/OG0001087.2/OG0001090.1/OG0001090.2/OG0001091.2/OG0001091.1/OG0001111.1/OG0001111.2/OG0001115.2/OG0001115.1/OG0001117.2/OG0001117.3/OG0001117.1/OG0001120.2/OG0001120.1/OG0001127.2/OG0001127.1/OG0001128.1/OG0001128.2/OG0001141.1/OG0001149.1/OG0001149.2/OG0001153.2/OG0001153.1/OG0001154.1/OG0001154.2/OG0001164.2/OG0001164.1/OG0001172.2/OG0001172.1/OG0001173.2/OG0001173.1/OG0001176.1/OG0001176.2/OG0001193.1/OG0001193.2/OG0001198.2/OG0001198.3/OG0001198.1/OG0001199.1/OG0001200.2/OG0001200.1/OG0001202.2/OG0001202.1/OG0001207.2/OG0001207.1/OG0001210.2/OG0001210.1/OG0001213.1/OG0001213.2/OG0001222.1/OG0001222.2/OG0001225.2/OG0001225.1/OG0001243.2/OG0001243.1/OG0001247.1/OG0001247.2/OG0001248.1/OG0001248.2/OG0001253.1/OG0001253.2/OG0001257.1/OG0001257.2/OG0001259.2/OG0001259.1/OG0001260.1/OG0001261.1/OG0001261.2/OG0001262.2/OG0001262.1/OG0001265.2/OG0001265.1/OG0001267.2/OG0001267.1/OG0001269.2/OG0001269.1/OG0001271.2/OG0001271.1/OG0001275.2/OG0001275.1/OG0001276.2/OG0001276.1/OG0001299.3/OG0001299.2/OG0001299.1/OG0001305.2/OG0001305.1/OG0001306.2/OG0001306.1/OG0001309.1/OG0001309.2/OG0001322.1/OG0001322.2/OG0001326.1/OG0001349.1/OG0001352.2/OG0001352.1/OG0001355.2/OG0001355.1/OG0001360.2/OG0001360.1/OG0001364.2/OG0001364.1/OG0001388.1/OG0001388.2/OG0001389.1/OG0001392.2/OG0001392.1/OG0001395.2/OG0001395.1/OG0001401.3/OG0001401.2/OG0001401.1/OG0001403.2/OG0001403.1/OG0001412.2/OG0001412.1/OG0001416.1/OG0001416.2/OG0001452.1/OG0001457.2/OG0001457.1/OG0001462.1/OG0001462.2/OG0001464.1/OG0001464.2/OG0001466.2/OG0001466.1/OG0001469.2/OG0001469.1/OG0001496.3/OG0001496.2/OG0001496.1/OG0001499.1/OG0001501.1/OG0001507.2/OG0001507.1/OG0001509.2/OG0001509.1/OG0001512.1/OG0001512.2/OG0001554.2/OG0001554.1/OG0001558.2/OG0001558.1/OG0001562.1/OG0001562.2/OG0001598.2/OG0001598.1/OG0001599.1/OG0001599.2/OG0001600.1/OG0001602.1/OG0001612.1/OG0001612.2/OG0001616.1/OG0001616.2/OG0001617.1/OG0001617.2/OG0001618.1/OG0001618.2/OG0001631.2/OG0001631.1/OG0001635.1/OG0001638.1/OG0001638.2/OG0001640.1/OG0001640.2/OG0001670.2/OG0001670.1/OG0001672.2/OG0001672.1/OG0001673.1/OG0001678.2/OG0001678.1/OG0001684.2/OG0001684.1/OG0001690.1/OG0001691.2/OG0001691.1/OG0001706.1/OG0001706.2/OG0001710.2/OG0001710.1/OG0001713.1/OG0001714.2/OG0001714.1/OG0001716.1/OG0001716.2/OG0001718.1/OG0001719.1/OG0001743.1/OG0001743.2/OG0001744.1/OG0001750.1/OG0001750.2/OG0001753.1/OG0001753.2/OG0001757.2/OG0001757.1/OG0001772.2/OG0001772.1/OG0001776.1/OG0001785.1/OG0001785.2/OG0001814.1/OG0001814.2/OG0001835.1/OG0001835.2/OG0001837.1/OG0001837.2/OG0001838.2/OG0001838.1/OG0001842.2/OG0001842.1/OG0001850.1/OG0001850.2/OG0001853.2/OG0001853.1/OG0001855.1/OG0001855.2/OG0001858.1/OG0001867.1/OG0001900.1/OG0001918.1/OG0001929.1/OG0001932.1/OG0001932.2/OG0001936.1/OG0001936.2/OG0001939.1/OG0001943.1/OG0001943.2/OG0001945.1/OG0001945.2/OG0001948.1/OG0001948.2/OG0001955.1/OG0001955.2/OG0001959.2/OG0001959.1/OG0001964.1/OG0001970.1/OG0001970.2/OG0001972.1/OG0001972.2/OG0001973.1/OG0001976.2/OG0001976.1/OG0001980.1/OG0001980.2/OG0001992.1/OG0001993.1/OG0002000.1/OG0002008.1/OG0002018.1/OG0002024.1/OG0002024.2/OG0002030.1/OG0002030.2/OG0002033.1/OG0002037.1/OG0002037.2/OG0002047.1/OG0002047.2/OG0002057.2/OG0002057.1/OG0002066.2/OG0002066.1/OG0002074.2/OG0002074.1/OG0002079.1/OG0002101.1/OG0002101.2/OG0002107.2/OG0002107.1/OG0002108.1/OG0002112.1/OG0002116.2/OG0002116.1/OG0002118.1/OG0002126.2/OG0002126.1/OG0002128.1/OG0002128.2/OG0002129.1/OG0002134.1/OG0002138.2/OG0002138.1/OG0002142.1/OG0002142.2/OG0002144.1/OG0002144.2/OG0002146.1/OG0002150.2/OG0002150.1/OG0002154.1/OG0002154.2/OG0002160.1/OG0002162.1/OG0002162.2/OG0002163.1/OG0002163.2/OG0002167.1/OG0002175.1/OG0002182.1/OG0002182.2/OG0002221.1/OG0002222.1/OG0002222.2/OG0002223.1/OG0002228.1/OG0002229.1/OG0002229.2/OG0002236.1/OG0002236.2/OG0002243.1/OG0002243.2/OG0002254.1/OG0002263.1/OG0002263.2/OG0002277.2/OG0002277.1/OG0002284.1/OG0002288.1/OG0002288.2/OG0002290.1/OG0002292.2/OG0002292.1/OG0002294.1/OG0002294.2/OG0002298.1/OG0002344.2/OG0002344.1/OG0002348.1/OG0002350.1/OG0002350.2/OG0002355.1/OG0002357.1/OG0002357.2/OG0002358.1/OG0002358.2/OG0002360.1/OG0002360.2/OG0002361.2/OG0002361.1/OG0002364.1/OG0002364.2/OG0002368.2/OG0002368.1/OG0002369.1/OG0002377.1/OG0002377.2/OG0002381.2/OG0002381.1/OG0002384.1/OG0002386.1/OG0002387.1/OG0002399.1/OG0002399.2/OG0002403.2/OG0002403.1/OG0002404.1/OG0002404.2/OG0002408.2/OG0002408.1/OG0002409.1/OG0002443.2/OG0002443.1/OG0002454.1/OG0002454.2/OG0002455.1/OG0002463.1/OG0002464.1/OG0002464.2/OG0002468.1/OG0002468.2/OG0002469.1/OG0002470.1/OG0002474.2/OG0002474.1/OG0002481.1/OG0002486.1/OG0002486.2/OG0002488.2/OG0002488.1/OG0002501.1/OG0002501.2/OG0002502.1/OG0002506.1/OG0002510.1/OG0002510.2/OG0002514.1/OG0002514.2/OG0002515.1/OG0002551.1/OG0002551.2/OG0002553.1/OG0002567.1/OG0002572.1/OG0002579.2/OG0002579.1/OG0002584.1/OG0002584.2/OG0002591.1/OG0002597.1/OG0002597.2/OG0002598.1/OG0002598.2/OG0002601.1/OG0002602.2/OG0002602.1/OG0002614.1/OG0002623.2/OG0002623.1/OG0002624.1/OG0002625.1/OG0002636.1/OG0002640.1/OG0002642.1/OG0002642.2/OG0002649.1/OG0002650.1/OG0002650.2/OG0002655.2/OG0002655.1/OG0002659.1/OG0002668.2/OG0002668.1/OG0002709.1/OG0002720.1/OG0002730.1/OG0002732.1/OG0002741.1/OG0002742.1/OG0002743.1/OG0002743.2/OG0002745.1/OG0002745.2/OG0002746.1/OG0002747.1/OG0002752.1/OG0002756.1/OG0002761.1/OG0002762.2/OG0002762.1/OG0002766.2/OG0002766.1/OG0002767.1/OG0002771.1/OG0002774.2/OG0002774.1/OG0002776.1/OG0002780.1/OG0002784.2/OG0002784.1/OG0002785.2/OG0002785.1/OG0002794.2/OG0002794.1/OG0002796.1/OG0002797.1/OG0002807.1/OG0002810.1/OG0002824.1/OG0002824.2/OG0002826.1/OG0002826.2/OG0002848.1/OG0002863.1/OG0002867.2/OG0002867.1/OG0002873.1/OG0002873.2/OG0002879.2/OG0002879.1/OG0002880.1/OG0002886.1/OG0002886.2/OG0002890.1/OG0002890.2/OG0002899.1/OG0002916.1/OG0002918.1/OG0002923.1/OG0002925.1/OG0002932.1/OG0002937.1/OG0002937.2/OG0002941.2/OG0002941.1/OG0002943.2/OG0002943.1/OG0002945.2/OG0002945.1/OG0002949.1/OG0002949.2/OG0002954.1/OG0002955.1/OG0002959.1/OG0002965.1/OG0002971.1/OG0003014.1/OG0003028.1/OG0003028.2/OG0003031.1/OG0003036.1/OG0003043.1/OG0003046.1/OG0003047.1/OG0003056.2/OG0003056.1/OG0003058.1/OG0003061.1/OG0003067.1/OG0003068.1/OG0003071.1/OG0003076.1/OG0003078.1/OG0003088.1/OG0003090.1/OG0003093.1/OG0003095.1/OG0003096.1/OG0003097.1/OG0003098.1/OG0003104.1/OG0003116.1/OG0003117.1/OG0003122.1/OG0003137.1/OG0003138.1/OG0003143.1/OG0003146.1/OG0003147.1/OG0003162.1/OG0003190.1/OG0003193.1/OG0003202.1/OG0003210.1/OG0003212.1/OG0003217.1/OG0003218.1/OG0003224.1/OG0003243.1/OG0003264.1/OG0003266.2/OG0003266.1/OG0003267.1/OG0003270.1/OG0003274.1/OG0003279.1/OG0003283.1/OG0003285.1/OG0003287.1/OG0003291.1/OG0003292.1/OG0003304.1/OG0003310.1/OG0003312.1/OG0003312.2/OG0003323.1/OG0003326.1/OG0003328.1/OG0003344.1/OG0003390.1/OG0003396.1/OG0003416.1/OG0003421.1/OG0003422.1/OG0003423.1/OG0003430.1/OG0003431.1/OG0003435.1/OG0003444.1/OG0003446.1/OG0003449.1/OG0003453.1/OG0003456.1/OG0003457.1/OG0003464.1/OG0003466.1/OG0003472.1/OG0003473.1/OG0003478.1/OG0003478.2/OG0003479.1/OG0003481.1/OG0003483.1/OG0003484.1/OG0003486.1/OG0003490.1/OG0003494.1/OG0003496.1/OG0003502.1/OG0003511.1/OG0003521.1/OG0003522.1/OG0003523.1/OG0003525.1/OG0003526.1/OG0003527.1/OG0003528.1/OG0003539.1/OG0003540.1/OG0003558.1/OG0003580.1/OG0003582.1/OG0003584.1/OG0003590.1/OG0003591.1/OG0003593.1/OG0003597.1/OG0003598.1/OG0003642.1/OG0003659.1/OG0003664.1/OG0003665.1/OG0003667.1/OG0003683.1/OG0003690.1/OG0003691.1/OG0003692.1/OG0003693.1/OG0003699.1/OG0003702.1/OG0003704.1/OG0003704.2/OG0003708.1/OG0003710.1/OG0003715.1/OG0003717.1/OG0003718.1/OG0003721.1/OG0003723.1/OG0003725.1/OG0003726.2/OG0003726.1/OG0003730.1/OG0003731.1/OG0003736.1/OG0003750.1/OG0003754.1/OG0003755.1/OG0003756.1/OG0003763.1/OG0003766.1/OG0003768.1/OG0003771.1/OG0003774.1/OG0003778.1/OG0003779.1/OG0003783.1/OG0003793.1/OG0003795.1/OG0003804.1/OG0003809.1/OG0003819.1/OG0003826.1/OG0003827.1/OG0003829.1/OG0003830.1/OG0003831.1/OG0003839.1/OG0003841.1/OG0003842.1/OG0003845.1/OG0003857.1/OG0003918.1/OG0003919.1/OG0003926.1/OG0003931.1/OG0003937.1/OG0003941.1/OG0003943.1/OG0003945.1/OG0003946.1/OG0003951.1/OG0003952.1/OG0003953.1/OG0003958.1/OG0003961.1/OG0003965.1/OG0003968.1/OG0003969.1/OG0003972.1/OG0003983.1/OG0003990.1/OG0003991.1/OG0003993.1/OG0003994.1/OG0003995.1/OG0004007.1/OG0004011.1/OG0004018.1/OG0004019.1/OG0004024.1/OG0004029.1/OG0004038.1/OG0004044.1/OG0004045.1/OG0004047.1/OG0004055.1/OG0004064.1/OG0004067.1/OG0004068.1/OG0004069.1/OG0004079.1/OG0004084.1/OG0004089.1/OG0004093.1/OG0004094.1/OG0004097.1/OG0004110.1/OG0004111.1/OG0004112.1/OG0004112.2/OG0004119.1/OG0004127.1/OG0004135.1/OG0004136.1/OG0004137.1/OG0004138.1/OG0004144.1/OG0004146.1/OG0004152.1/OG0004207.1/OG0004223.1/OG0004234.1/OG0004235.1/OG0004241.1/OG0004245.1/OG0004246.1/OG0004249.1/OG0004251.1/OG0004256.1/OG0004261.1/OG0004263.1/OG0004283.1/OG0004288.1/OG0004289.1/OG0004293.1/OG0004295.1/OG0004296.1/OG0004297.1/OG0004300.1/OG0004301.1/OG0004305.1/OG0004308.1/OG0004308.2/OG0004311.1/OG0004315.1/OG0004326.2/OG0004326.1/OG0004330.1/OG0004332.1/OG0004333.1/OG0004335.1/OG0004338.1/OG0004343.1/OG0004350.1/OG0004351.1/OG0004354.1/OG0004356.1/OG0004359.1/OG0004361.1/OG0004363.1/OG0004369.1/OG0004370.1/OG0004371.1/OG0004374.1/OG0004374.2/OG0004389.1/OG0004391.1/OG0004393.1/OG0004397.1/OG0004398.1/OG0004399.1/OG0004400.1/OG0004402.1/OG0004404.1/OG0004408.1/OG0004409.1/OG0004413.1/OG0004414.1/OG0004415.1/OG0004416.1/OG0004419.1/OG0004422.1/OG0004423.1/OG0004433.1/OG0004434.1/OG0004437.1/OG0004441.1/OG0004444.1/OG0004447.1/OG0004450.1/OG0004452.1/OG0004460.1/OG0004464.1/OG0004469.1/OG0004471.1/OG0004478.1/OG0004480.1/OG0004482.1/OG0004483.1/OG0004484.1/OG0004485.1/OG0004487.1/OG0004489.1/OG0004493.1/OG0004536.1/OG0004538.1/OG0004539.1/OG0004554.1/OG0004559.1/OG0004561.1/OG0004566.1/OG0004568.1/OG0004571.1/OG0004574.1/OG0004579.1/OG0004582.1/OG0004583.1/OG0004588.1/OG0004589.1/OG0004590.1/OG0004591.1/OG0004595.1/OG0004597.2/OG0004597.1/OG0004601.1/OG0004612.1/OG0004614.1/OG0004616.1/OG0004618.1/OG0004621.1/OG0004622.1/OG0004624.1/OG0004628.1/OG0004631.1/OG0004643.1/OG0004650.1/OG0004653.1/OG0004656.1/OG0004694.1/OG0004700.1/OG0004703.1/OG0004704.1/OG0004711.1/OG0004714.1/OG0004717.1/OG0004718.1/OG0004720.1/OG0004723.1/OG0004725.1/OG0004728.1/OG0004729.1/OG0004731.1/OG0004735.1/OG0004738.1/OG0004742.1/OG0004743.1/OG0004746.1/OG0004749.1/OG0004751.1/OG0004752.1/OG0004755.1/OG0004757.1/OG0004758.1/OG0004768.1/OG0004771.1/OG0004778.1/OG0004780.1/OG0004788.1/OG0004792.1/OG0004793.1/OG0004796.1/OG0004798.1/OG0004807.1/OG0004815.1/OG0004883.1/OG0004895.1/OG0004904.1/OG0004914.1/OG0004920.1/OG0004928.1/OG0004930.1/OG0004931.1/OG0004932.1/OG0004933.1/OG0004942.1/OG0004943.1/OG0004944.1/OG0004948.1/OG0004952.1/OG0004954.1/OG0004955.1/OG0004957.1/OG0004958.1/OG0004959.1/OG0004961.1/OG0004965.1/OG0004973.1/OG0004974.1/OG0004981.1/OG0004986.1/OG0004993.1/OG0004994.1/OG0005002.1/OG0005003.1/OG0005004.1/OG0005011.1/OG0005013.1/OG0005015.1/OG0005016.1/OG0005025.1/OG0005030.1/OG0005035.1/OG0005048.1/OG0005051.1/OG0005053.1/OG0005054.1/OG0005055.1/OG0005058.1/OG0005059.1/OG0005063.1/OG0005073.1/OG0005074.1/OG0005077.1/OG0005078.1/OG0005081.1/OG0005090.1/OG0005091.1/OG0005102.1/OG0005103.1/OG0005112.1/OG0005115.1/OG0005116.1/OG0005120.1/OG0005123.1/OG0005124.1/OG0005127.1/OG0005128.1/OG0005131.1/OG0005135.1/OG0005138.1/OG0005142.1/OG0005144.1/OG0005147.1/OG0005152.1/OG0005153.1/OG0005154.1/OG0005156.1/OG0005159.1/OG0005160.1/OG0005161.1/OG0005162.1/OG0005163.1/OG0005166.1/OG0005168.1/OG0005171.1/OG0005237.1/OG0005238.1/OG0005243.1/OG0005246.1/OG0005254.1/OG0005256.1/OG0005258.1/OG0005265.1/OG0005273.1/OG0005278.1/OG0005281.1/OG0005283.1/OG0005284.1/OG0005293.1/OG0005296.1/OG0005297.1/OG0005298.1/OG0005299.1/OG0005300.1/OG0005303.1/OG0005304.1/OG0005306.1/OG0005307.1/OG0005310.1/OG0005313.1/OG0005318.1/OG0005319.1/OG0005324.1/OG0005332.1/OG0005345.1/OG0005346.1/OG0005347.1/OG0005354.1/OG0005359.1/OG0005360.1/OG0005364.1/OG0005368.1/OG0005372.1/OG0005374.1/OG0005381.1/OG0005382.1/OG0005383.1/OG0005386.1/OG0005392.1/OG0005394.1/OG0005396.1/OG0005397.1/OG0005400.1/OG0005402.1/OG0005405.1/OG0005406.1/OG0005413.1/OG0005416.1/OG0005417.1/OG0005423.1/OG0005428.1/OG0005432.1/OG0005435.1/OG0005448.1/OG0005450.1/OG0005451.1/OG0005452.1/OG0005457.1/OG0005458.1/OG0005460.1/OG0005464.1/OG0005465.1/OG0005466.1/OG0005473.1/OG0005479.1/OG0005489.1/OG0005490.1/OG0005492.1/OG0005494.1/OG0005505.1/OG0005508.1/OG0005513.1/OG0005514.1/OG0005517.1/OG0005519.1/OG0005526.1/OG0005527.1/OG0005530.1/OG0005537.1/OG0005539.1/OG0005542.1/OG0005543.1/OG0005551.1/OG0005554.1/OG0005555.1/OG0005558.1/OG0005564.1/OG0005567.1/OG0005569.1/OG0005570.1/OG0005574.1/OG0005575.1/OG0005580.1/OG0005583.1/OG0005585.1/OG0005649.1/OG0005651.1/OG0005653.1/OG0005656.1/OG0005657.1/OG0005664.1/OG0005666.1/OG0005671.1/OG0005676.1/OG0005677.1/OG0005678.1/OG0005686.1/OG0005691.1/OG0005693.1/OG0005702.1/OG0005716.1/OG0005717.1/OG0005719.1/OG0005720.1/OG0005722.1/OG0005723.1/OG0005724.1/OG0005727.1/OG0005728.1/OG0005733.1/OG0005736.1/OG0005737.1/OG0005738.1/OG0005743.1/OG0005744.1/OG0005754.1/OG0005762.1/OG0005764.1/OG0005767.1/OG0005770.1/OG0005786.1/OG0005788.1/OG0005789.1/OG0005796.1/OG0005797.1/OG0005802.1/OG0005804.1/OG0005811.1/OG0005812.1/OG0005815.1/OG0005818.1/OG0005819.1/OG0005821.1/OG0005823.1/OG0005824.1/OG0005825.1/OG0005827.1/OG0005828.1/OG0005838.1/OG0005839.1/OG0005845.1/OG0005847.1/OG0005850.1/OG0005851.1/OG0005852.1/OG0005853.1/OG0005854.1/OG0005858.1/OG0005865.1/OG0005871.1/OG0005873.1/OG0005877.1/OG0005879.1/OG0005883.1/OG0005885.1/OG0005890.1/OG0005893.1/OG0005904.1/OG0005910.1/OG0005915.1/OG0005920.1/OG0005924.1/OG0005925.1/OG0005926.1/OG0005940.1/OG0005944.1/OG0005949.1/OG0005950.1/OG0005955.1/OG0005960.1/OG0005963.1/OG0005965.1/OG0005967.1/OG0005969.1/OG0005978.1/OG0005981.1/OG0005983.1/OG0005985.1/OG0005986.1/OG0005994.1/OG0005995.1/OG0005998.1/OG0006000.1/OG0006001.1/OG0006008.1/OG0006010.1/OG0006012.1/OG0006014.1/OG0006016.1/OG0006024.1/OG0006025.1/OG0006030.1/OG0006038.1/OG0006041.1/OG0006044.1/OG0006048.1/OG0006052.1/OG0006056.1/OG0006059.1/OG0006142.1/OG0006146.1/OG0006150.1/OG0006151.1/OG0006152.1/OG0006157.1/OG0006177.1/OG0006185.1/OG0006197.1/OG0006198.1/OG0006199.1/OG0006205.1/OG0006209.1/OG0006216.1/OG0006217.1/OG0006218.1/OG0006222.1/OG0006226.1/OG0006229.1/OG0006234.1/OG0006248.1/OG0006256.1/OG0006261.1/OG0006272.1/OG0006274.1/OG0006275.1/OG0006294.1/OG0006300.1/OG0006303.1/OG0006304.1/OG0006307.1/OG0006320.1/OG0006321.1/OG0006330.1/OG0006331.1/OG0006333.1/OG0006334.1/OG0006336.1/OG0006340.1/OG0006342.1/OG0006346.1/OG0006349.1/OG0006351.1/OG0006360.1/OG0006361.1/OG0006364.1/OG0006369.1/OG0006370.1/OG0006371.1/OG0006375.1/OG0006381.1/OG0006384.1/OG0006393.1/OG0006394.1/OG0006398.1/OG0006403.1/OG0006404.1/OG0006413.1/OG0006417.1/OG0006419.1/OG0006424.1/OG0006425.1/OG0006429.1/OG0006430.1/OG0006432.1/OG0006434.1/OG0006436.1/OG0006437.1/OG0006441.1/OG0006448.1/OG0006456.1/OG0006457.1/OG0006461.1/OG0006464.1/OG0006465.1/OG0006479.1/OG0006496.1/OG0006511.1/OG0006515.1/OG0006516.1/OG0006519.1/OG0006615.1/OG0006622.1/OG0006623.1/OG0006626.1/OG0006629.1/OG0006630.1/OG0006636.1/OG0006640.1/OG0006647.1/OG0006648.1/OG0006650.1/OG0006656.1/OG0006657.1/OG0006659.1/OG0006664.1/OG0006666.1/OG0006672.1/OG0006674.1/OG0006676.1/OG0006678.1/OG0006680.1/OG0006683.1/OG0006685.1/OG0006687.1/OG0006694.1/OG0006701.1/OG0006702.1/OG0006706.1/OG0006718.1/OG0006721.1/OG0006722.1/OG0006723.1/OG0006724.1/OG0006729.1/OG0006733.1/OG0006739.1/OG0006748.1/OG0006749.1/OG0006763.1/OG0006769.1/OG0006770.1/OG0006774.1/OG0006776.1/OG0006779.1/OG0006782.1/OG0006790.1/OG0006792.1/OG0006808.1/OG0006820.1/OG0006837.1/OG0006840.1/OG0006845.1/OG0006846.1/OG0006850.1/OG0006854.1/OG0006860.1/OG0006861.1/OG0006866.1/OG0006873.1/OG0006874.1/OG0006888.1/OG0006889.1/OG0006894.1/OG0006903.1/OG0006908.1/OG0006909.1/OG0006915.1/OG0006917.1/OG0006918.1/OG0006922.1/OG0006927.1/OG0006941.1/OG0006943.1/OG0006952.1/OG0006954.1/OG0006963.1/OG0007063.1/OG0007074.1/OG0007077.1/OG0007089.1/OG0007091.1/OG0007093.1/OG0007097.1/OG0007098.1/OG0007110.1/OG0007111.1/OG0007135.1/OG0007140.1/OG0007141.1/OG0007165.1/OG0007166.1/OG0007167.1/OG0007172.1/OG0007173.1/OG0007183.1/OG0007184.1/OG0007195.1/OG0007197.1/OG0007200.1/OG0007202.1/OG0007208.1/OG0007209.1/OG0007211.1/OG0007212.1/OG0007215.1/OG0007218.1/OG0007222.1/OG0007224.1/OG0007227.1/OG0007237.1/OG0007239.1/OG0007243.1/OG0007245.1/OG0007251.1/OG0007254.1/OG0007261.1/OG0007266.1/OG0007268.1/OG0007273.1/OG0007277.1/OG0007278.1/OG0007280.1/OG0007282.1/OG0007284.1/OG0007294.1/OG0007297.1/OG0007299.1/OG0007312.1/OG0007316.1/OG0007319.1/OG0007323.1/OG0007325.1/OG0007333.1/OG0007337.1/OG0007346.1/OG0007349.1/OG0007351.1/OG0007354.1/OG0007362.1/OG0007365.1/OG0007372.1/OG0007391.1/OG0007392.1/OG0007399.1/OG0007402.1/OG0007417.1/OG0007419.1/OG0007422.1/OG0007425.1/OG0007429.1/OG0007432.1/OG0007442.1/OG0007562.1/OG0007565.1/OG0007587.1/OG0007591.1/OG0007604.1/OG0007607.1/OG0007627.1/OG0007634.1/OG0007635.1/OG0007640.1/OG0007647.1/OG0007648.1/OG0007649.1/OG0007650.1/OG0007656.1/OG0007658.1/OG0007661.1/OG0007698.1/OG0007699.1/OG0007702.1/OG0007705.1/OG0007711.1/OG0007712.1/OG0007735.1/OG0007741.1/OG0007754.1/OG0007756.1/OG0007759.1/OG0007766.1/OG0007768.1/OG0007772.1/OG0007773.1/OG0007779.1/OG0007783.1/OG0007787.1/OG0007789.1/OG0007800.1/OG0007801.1/OG0007805.1/OG0007812.1/OG0007814.1/OG0007819.1/OG0007836.1/OG0007839.1/OG0007840.1/OG0007843.1/OG0007987.1/OG0007991.1/OG0008000.1/OG0008008.1/OG0008035.1/OG0008036.1/OG0008039.1/OG0008053.1/OG0008073.1/OG0008097.1/OG0008101.1/OG0008106.1/OG0008113.1/OG0008120.1/OG0008140.1/OG0008151.1/OG0008168.1/OG0008175.1/OG0008191.1/OG0008420.1/OG0008426.1/OG0008434.1/OG0008437.1/OG0008449.1/OG0008460.1/OG0008471.1/OG0008523.1/OG0008535.1/OG0008551.1/OG0008560.1/OG0008776.1/OG0008793.1/OG0008831.1/OG0008857.1/OG0009116.1/OG0010324.1/OG0010635.1</t>
  </si>
  <si>
    <t>OG0000091.3/OG0000091.4/OG0000091.7/OG0000091.1/OG0000091.6/OG0000091.5/OG0000091.8/OG0000091.2/OG0001911.2/OG0001911.1/OG0002129.1/OG0003274.1</t>
  </si>
  <si>
    <t>OG0002173.1/OG0002173.2/OG0002856.1/OG0002856.2/OG0005272.1/OG0006238.1</t>
  </si>
  <si>
    <t>OG0002598.1/OG0002598.2/OG0003750.1/OG0005397.1/OG0005434.1/OG0005733.1/OG0006439.1</t>
  </si>
  <si>
    <t>OG0000193.1/OG0000193.2/OG0000193.5/OG0000193.4/OG0000193.3/OG0002358.1/OG0002358.2/OG0002746.1/OG0003722.1</t>
  </si>
  <si>
    <t>OG0000130.5/OG0000130.4/OG0000130.7/OG0000130.6/OG0000130.3/OG0000130.2/OG0000130.1</t>
  </si>
  <si>
    <t>OG0000320.4/OG0000320.3/OG0000320.2/OG0000320.1/OG0000320.5/OG0000396.4/OG0000396.3/OG0000396.1/OG0000396.2/OG0000502.2/OG0000502.1/OG0000502.3/OG0000696.1/OG0000696.2/OG0000696.3/OG0000741.2/OG0000741.1/OG0000741.3/OG0001081.2/OG0001081.1/OG0001118.1/OG0001118.2/OG0001172.2/OG0001172.1/OG0001401.3/OG0001401.2/OG0001401.1/OG0001660.1/OG0002043.2/OG0002043.1/OG0002503.1/OG0002873.1/OG0002873.2/OG0003208.1/OG0003208.2/OG0003266.2/OG0003266.1/OG0003864.1/OG0004223.1/OG0004413.1/OG0005461.1/OG0005702.1</t>
  </si>
  <si>
    <t>OG0002646.1/OG0006207.1/OG0006716.1</t>
  </si>
  <si>
    <t>OG0000050.7/OG0000050.8/OG0000050.1/OG0000050.6/OG0000050.10/OG0000050.5/OG0000050.11/OG0000050.9/OG0000050.3/OG0000050.2/OG0000050.4/OG0000306.4/OG0000306.1/OG0000306.2/OG0000306.3/OG0000334.3/OG0000334.1/OG0000334.4/OG0000334.2/OG0000356.4/OG0000356.1/OG0000356.2/OG0000356.3/OG0000416.1/OG0000416.4/OG0000416.2/OG0000416.3/OG0000614.3/OG0000614.2/OG0000614.1/OG0000771.3/OG0000771.2/OG0000771.1/OG0000889.2/OG0000889.1/OG0000897.2/OG0000897.1/OG0001225.2/OG0001225.1/OG0001266.2/OG0001266.1/OG0001420.1/OG0001461.1/OG0001461.2/OG0001510.2/OG0001510.1/OG0001528.2/OG0001528.1/OG0001552.2/OG0001552.1/OG0001648.2/OG0001648.1/OG0001682.1/OG0001682.2/OG0001827.2/OG0001827.1/OG0001845.1/OG0001845.2/OG0001866.2/OG0001866.1/OG0002077.2/OG0002077.1/OG0002147.1/OG0002147.2/OG0002208.1/OG0002208.2/OG0002284.1/OG0002351.1/OG0002380.1/OG0002451.1/OG0002451.2/OG0002492.1/OG0002578.1/OG0002649.1/OG0002801.1/OG0002809.2/OG0002809.1/OG0002899.1/OG0003088.1/OG0003112.1/OG0003134.1/OG0003156.1/OG0003221.1/OG0003548.1/OG0003849.1/OG0004092.1/OG0004428.1/OG0005072.1/OG0005713.1/OG0006251.1/OG0006297.1/OG0006362.1/OG0006440.1/OG0006913.1</t>
  </si>
  <si>
    <t>OG0002032.1/OG0002032.2/OG0002282.1/OG0002353.1/OG0003509.1/OG0004023.1/OG0005534.1/OG0008022.1</t>
  </si>
  <si>
    <t>OG0000053.9/OG0000053.10/OG0000053.2/OG0000053.7/OG0000053.12/OG0000053.4/OG0000053.1/OG0000053.6/OG0000053.11/OG0000053.8/OG0000053.5/OG0000053.3</t>
  </si>
  <si>
    <t>OG0003088.1/OG0006146.1</t>
  </si>
  <si>
    <t>OG0000637.2/OG0000637.1/OG0000637.3/OG0005362.1</t>
  </si>
  <si>
    <t>OG0000704.2/OG0000704.1/OG0000704.3/OG0001694.2/OG0001694.1/OG0004283.1</t>
  </si>
  <si>
    <t>OG0000044.13/OG0000044.11/OG0000044.6/OG0000044.14/OG0000044.8/OG0000044.12/OG0000044.10/OG0000044.7/OG0000044.4/OG0000044.5/OG0000044.9/OG0000044.1/OG0000044.3/OG0000044.2/OG0000672.2/OG0000672.1</t>
  </si>
  <si>
    <t>OG0000341.1/OG0000341.2/OG0000377.1/OG0000377.3/OG0000377.2/OG0000512.1/OG0000512.8/OG0000512.3/OG0000512.7/OG0000512.9/OG0000512.5/OG0000512.6/OG0000512.4/OG0000512.2/OG0000572.2/OG0000572.1/OG0000705.3/OG0000705.2/OG0000705.1/OG0000740.2/OG0000740.1/OG0000740.3/OG0000816.2/OG0000816.1/OG0001215.1/OG0001215.2/OG0001291.1/OG0001294.1/OG0001370.1/OG0001370.2/OG0001522.4/OG0001522.1/OG0001522.2/OG0001522.3/OG0001573.1/OG0001576.2/OG0001576.1/OG0001632.1/OG0001758.1/OG0001795.2/OG0001795.1/OG0001839.1/OG0001839.2/OG0001920.1/OG0002001.2/OG0002001.1/OG0002011.1/OG0002011.2/OG0002055.2/OG0002055.1/OG0002172.1/OG0002172.2/OG0002181.1/OG0002181.2/OG0002186.1/OG0002231.1/OG0002231.2/OG0002287.1/OG0002306.2/OG0002306.1/OG0002527.1/OG0002628.2/OG0002628.1/OG0002658.1/OG0002676.1/OG0002816.1/OG0002816.2/OG0002831.1/OG0002895.1/OG0002922.1/OG0002978.1/OG0003038.1/OG0003038.2/OG0003060.1/OG0003064.1/OG0003211.1/OG0003229.1/OG0003315.1/OG0003315.2/OG0003330.1/OG0003350.1/OG0003353.1/OG0003447.1/OG0003454.1/OG0003568.2/OG0003568.1/OG0003576.1/OG0003610.1/OG0003671.1/OG0003811.1/OG0003823.1/OG0003874.1/OG0003878.1/OG0003944.1/OG0003959.1/OG0004075.1/OG0004150.1/OG0004172.1/OG0004381.1/OG0004418.1/OG0004442.1/OG0004501.1/OG0004585.1/OG0004687.1/OG0004687.2/OG0004706.1/OG0004784.1/OG0004828.2/OG0004828.1/OG0004837.1/OG0004907.1/OG0004937.1/OG0004956.1/OG0004966.1/OG0005012.1/OG0005064.1/OG0005136.1/OG0005180.1/OG0005190.1/OG0005371.1/OG0005373.1/OG0005390.1/OG0005474.1/OG0005518.1/OG0005548.1/OG0005560.1/OG0005572.1/OG0005576.1/OG0005596.1/OG0005599.1/OG0005605.1/OG0005606.1/OG0005609.1/OG0005661.1/OG0005695.1/OG0005700.1/OG0005706.1/OG0005776.1/OG0005794.1/OG0005803.1/OG0005822.1/OG0005863.1/OG0005876.1/OG0005927.1/OG0005934.1/OG0005991.1/OG0006018.1/OG0006047.1/OG0006049.1/OG0006062.1/OG0006082.1/OG0006184.1/OG0006219.1/OG0006225.1/OG0006233.1/OG0006260.1/OG0006290.1/OG0006358.1/OG0006383.1/OG0006389.1/OG0006397.1/OG0006411.1/OG0006412.1/OG0006435.1/OG0006435.2/OG0006472.1/OG0006500.1/OG0006529.1/OG0006594.1/OG0006642.1/OG0006665.1/OG0006692.1/OG0006719.1/OG0006725.1/OG0006746.1/OG0006746.2/OG0006788.1/OG0006825.1/OG0006836.1/OG0006883.1/OG0006964.1/OG0006986.1/OG0006987.1/OG0006989.1/OG0007000.1/OG0007086.1/OG0007109.1/OG0007144.1/OG0007153.1/OG0007225.1/OG0007247.1/OG0007264.1/OG0007286.1/OG0007344.1/OG0007345.1/OG0007366.1/OG0007382.1/OG0007388.1/OG0007413.1/OG0007441.1/OG0007458.1/OG0007459.1/OG0007523.1/OG0007590.1/OG0007594.1/OG0007599.1/OG0007602.1/OG0007645.1/OG0007667.1/OG0007674.1/OG0007679.1/OG0007697.1/OG0007724.1/OG0007750.1/OG0007775.1/OG0007786.1/OG0007846.1/OG0007865.1/OG0007884.1/OG0008014.1/OG0008020.1/OG0008026.1/OG0008050.1/OG0008057.1/OG0008059.1/OG0008086.1/OG0008091.1/OG0008105.1/OG0008164.1/OG0008215.1/OG0008218.1/OG0008224.1/OG0008250.1/OG0008253.1/OG0008269.1/OG0008273.1/OG0008274.1/OG0008367.1/OG0008476.1/OG0008478.1/OG0008520.1/OG0008563.1/OG0008567.1/OG0008615.1/OG0008864.1/OG0008865.1/OG0008874.1/OG0009069.1/OG0009134.1/OG0009154.1/OG0009157.1/OG0009344.1/OG0009654.1/OG0009738.1/OG0009746.1/OG0009754.1/OG0010069.1/OG0010417.1/OG0010762.1/OG0010823.1</t>
  </si>
  <si>
    <t>OG0000261.1/OG0000261.2/OG0000553.2/OG0000553.3/OG0000553.1/OG0000553.4/OG0000612.2/OG0000612.3/OG0000612.1/OG0000835.3/OG0000835.2/OG0000835.1/OG0000850.3/OG0000850.1/OG0000850.2/OG0000887.2/OG0000887.1/OG0001069.2/OG0001069.1/OG0001085.2/OG0001085.1/OG0001104.2/OG0001104.1/OG0001292.2/OG0001292.1/OG0001311.1/OG0001311.2/OG0001340.2/OG0001340.3/OG0001340.1/OG0001345.3/OG0001345.2/OG0001345.1/OG0001460.3/OG0001460.1/OG0001460.2/OG0001471.2/OG0001471.1/OG0001497.1/OG0001497.2/OG0001605.2/OG0001605.1/OG0001605.3/OG0001636.1/OG0001636.2/OG0001662.2/OG0001662.1/OG0001686.1/OG0001686.2/OG0001812.2/OG0001812.1/OG0001825.2/OG0001825.1/OG0001851.1/OG0001915.1/OG0001924.1/OG0001940.1/OG0001974.1/OG0001975.1/OG0002015.1/OG0002032.1/OG0002032.2/OG0002045.1/OG0002045.2/OG0002073.1/OG0002073.2/OG0002078.2/OG0002078.1/OG0002117.1/OG0002145.1/OG0002148.1/OG0002148.2/OG0002169.2/OG0002169.1/OG0002176.2/OG0002176.1/OG0002257.2/OG0002257.1/OG0002259.1/OG0002270.1/OG0002270.2/OG0002282.1/OG0002335.2/OG0002335.1/OG0002353.1/OG0002388.1/OG0002389.1/OG0002448.2/OG0002448.1/OG0002480.1/OG0002490.1/OG0002490.2/OG0002497.2/OG0002497.1/OG0002583.1/OG0002633.1/OG0002646.1/OG0002653.1/OG0002860.1/OG0002903.1/OG0002928.2/OG0002928.1/OG0002951.1/OG0002952.2/OG0002952.1/OG0002966.1/OG0002970.1/OG0003030.2/OG0003030.1/OG0003081.1/OG0003106.1/OG0003125.1/OG0003151.1/OG0003160.1/OG0003220.1/OG0003238.1/OG0003257.1/OG0003335.1/OG0003341.1/OG0003415.1/OG0003459.1/OG0003509.1/OG0003515.1/OG0003517.1/OG0003553.1/OG0003596.1/OG0003668.1/OG0003672.1/OG0003688.1/OG0003696.1/OG0003716.1/OG0003733.1/OG0003746.1/OG0003797.1/OG0003832.1/OG0003850.1/OG0003921.1/OG0003927.1/OG0003927.2/OG0003978.1/OG0003980.1/OG0004040.1/OG0004052.1/OG0004054.1/OG0004060.1/OG0004081.1/OG0004090.1/OG0004096.1/OG0004157.1/OG0004218.1/OG0004218.2/OG0004226.1/OG0004247.1/OG0004278.1/OG0004280.1/OG0004312.1/OG0004372.1/OG0004390.1/OG0004401.1/OG0004410.1/OG0004420.1/OG0004431.1/OG0004438.1/OG0004456.1/OG0004486.1/OG0004488.1/OG0004541.2/OG0004541.1/OG0004542.1/OG0004598.1/OG0004615.1/OG0004681.1/OG0004688.1/OG0004698.1/OG0004702.1/OG0004712.1/OG0004733.1/OG0004734.1/OG0004737.1/OG0004744.1/OG0004779.1/OG0004795.1/OG0004808.1/OG0004810.1/OG0004911.1/OG0004945.1/OG0004989.1/OG0005026.1/OG0005031.1/OG0005034.1/OG0005075.1/OG0005079.1/OG0005122.1/OG0005164.1/OG0005167.1/OG0005285.1/OG0005288.1/OG0005295.1/OG0005326.1/OG0005340.1/OG0005366.1/OG0005376.1/OG0005380.1/OG0005410.1/OG0005420.1/OG0005422.1/OG0005441.1/OG0005443.1/OG0005444.1/OG0005462.1/OG0005480.1/OG0005497.1/OG0005516.1/OG0005534.1/OG0005552.1/OG0005557.1/OG0005573.1/OG0005582.1/OG0005697.1/OG0005718.1/OG0005725.1/OG0005745.1/OG0005752.1/OG0005756.1/OG0005761.1/OG0005784.1/OG0005798.1/OG0005829.1/OG0005842.1/OG0005861.1/OG0005866.1/OG0005869.1/OG0005886.1/OG0005889.1/OG0005896.1/OG0005897.1/OG0005905.1/OG0005907.1/OG0005951.1/OG0005952.1/OG0005975.1/OG0005988.1/OG0006040.1/OG0006043.1/OG0006050.1/OG0006061.1/OG0006064.1/OG0006154.1/OG0006192.1/OG0006207.1/OG0006213.1/OG0006232.1/OG0006237.1/OG0006253.1/OG0006257.1/OG0006265.1/OG0006270.1/OG0006285.1/OG0006299.1/OG0006339.1/OG0006374.1/OG0006396.1/OG0006451.1/OG0006462.1/OG0006466.1/OG0006470.1/OG0006471.1/OG0006475.1/OG0006482.1/OG0006492.1/OG0006495.1/OG0006512.1/OG0006598.1/OG0006627.1/OG0006628.1/OG0006634.1/OG0006637.1/OG0006639.1/OG0006653.1/OG0006654.1/OG0006660.1/OG0006670.1/OG0006708.1/OG0006716.1/OG0006720.1/OG0006730.1/OG0006734.1/OG0006735.1/OG0006738.1/OG0006750.1/OG0006760.1/OG0006761.1/OG0006762.1/OG0006771.1/OG0006772.1/OG0006781.1/OG0006786.1/OG0006797.1/OG0006803.1/OG0006813.1/OG0006816.1/OG0006822.1/OG0006827.1/OG0006830.1/OG0006856.1/OG0006857.1/OG0006862.1/OG0006863.1/OG0006872.1/OG0006882.1/OG0006884.1/OG0006950.1/OG0006951.1/OG0006957.1/OG0006966.1/OG0006969.1/OG0006974.1/OG0007123.1/OG0007125.1/OG0007126.1/OG0007127.1/OG0007151.1/OG0007155.1/OG0007186.1/OG0007190.1/OG0007196.1/OG0007213.1/OG0007220.1/OG0007234.1/OG0007236.1/OG0007242.1/OG0007253.1/OG0007256.1/OG0007281.1/OG0007289.1/OG0007296.1/OG0007303.1/OG0007313.1/OG0007318.1/OG0007326.1/OG0007327.1/OG0007332.1/OG0007336.1/OG0007350.1/OG0007355.1/OG0007379.1/OG0007387.1/OG0007396.1/OG0007412.1/OG0007415.1/OG0007438.1/OG0007576.1/OG0007580.1/OG0007586.1/OG0007597.1/OG0007598.1/OG0007614.1/OG0007622.1/OG0007628.1/OG0007639.1/OG0007643.1/OG0007654.1/OG0007666.1/OG0007669.1/OG0007670.1/OG0007675.1/OG0007681.1/OG0007684.1/OG0007691.1/OG0007704.1/OG0007707.1/OG0007709.1/OG0007744.1/OG0007747.1/OG0007751.1/OG0007753.1/OG0007757.1/OG0007763.1/OG0007782.1/OG0007790.1/OG0007791.1/OG0007795.1/OG0007796.1/OG0007816.1/OG0007826.1/OG0007833.1/OG0007851.1/OG0007853.1/OG0007959.1/OG0007978.1/OG0007979.1/OG0007983.1/OG0008011.1/OG0008015.1/OG0008019.1/OG0008022.1/OG0008034.1/OG0008045.1/OG0008049.1/OG0008056.1/OG0008066.1/OG0008072.1/OG0008075.1/OG0008078.1/OG0008080.1/OG0008085.1/OG0008090.1/OG0008098.1/OG0008107.1/OG0008128.1/OG0008129.1/OG0008139.1/OG0008141.1/OG0008144.1/OG0008145.1/OG0008154.1/OG0008158.1/OG0008165.1/OG0008170.1/OG0008174.1/OG0008179.1/OG0008180.1/OG0008188.1/OG0008195.1/OG0008212.1/OG0008214.1/OG0008221.1/OG0008227.1/OG0008340.1/OG0008394.1/OG0008413.1/OG0008414.1/OG0008435.1/OG0008455.1/OG0008461.1/OG0008465.1/OG0008479.1/OG0008512.1/OG0008519.1/OG0008521.1/OG0008526.1/OG0008529.1/OG0008530.1/OG0008536.1/OG0008539.1/OG0008552.1/OG0008562.1/OG0008714.1/OG0008715.1/OG0008721.1/OG0008751.1/OG0008757.1/OG0008783.1/OG0008789.1/OG0008800.1/OG0008801.1/OG0008803.1/OG0008809.1/OG0008827.1/OG0008842.1/OG0008853.1/OG0008856.1/OG0009035.1/OG0009053.1/OG0009067.1/OG0009098.1/OG0009100.1/OG0009121.1/OG0009130.1/OG0009284.1/OG0009351.1/OG0009359.1/OG0009363.1/OG0009685.1/OG0009699.1/OG0010016.1/OG0010025.1/OG0010287.1/OG0010344.1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</si>
  <si>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0000053.9/OG0000053.10/OG0000053.2/OG0000053.7/OG0000053.12/OG0000053.4/OG0000053.1/OG0000053.6/OG0000053.11/OG0000053.8/OG0000053.5/OG0000053.3/OG0000054.3/OG0000054.7/OG0000054.6/OG0000054.4/OG0000054.2/OG0000054.1/OG0000054.5/OG0000059.3/OG0000059.9/OG0000059.6/OG0000059.5/OG0000059.11/OG0000059.10/OG0000059.1/OG0000059.8/OG0000059.4/OG0000059.7/OG0000059.2/OG0000066.8/OG0000066.7/OG0000066.5/OG0000066.6/OG0000066.3/OG0000066.4/OG0000066.1/OG0000066.2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0000092.8/OG0000092.2/OG0000092.9/OG0000092.3/OG0000092.7/OG0000092.4/OG0000092.1/OG0000092.5/OG0000092.6/OG0000098.9/OG0000098.6/OG0000098.5/OG0000098.3/OG0000098.8/OG0000098.7/OG0000098.4/OG0000098.1/OG0000098.2/OG0000100.7/OG0000100.3/OG0000100.8/OG0000100.4/OG0000100.1/OG0000100.2/OG0000100.6/OG0000100.5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0000127.2/OG0000127.3/OG0000127.1/OG0000127.5/OG0000127.4/OG0000127.6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0000146.3/OG0000146.2/OG0000146.5/OG0000146.1/OG0000146.7/OG0000146.6/OG0000146.4/OG0000150.2/OG0000150.4/OG0000150.3/OG0000150.1/OG0000150.5/OG0000153.5/OG0000153.4/OG0000153.3/OG0000153.1/OG0000153.2/OG0000156.4/OG0000156.5/OG0000156.3/OG0000156.1/OG0000156.2/OG0000156.6/OG0000157.5/OG0000157.4/OG0000157.3/OG0000157.1/OG0000157.6/OG0000157.2/OG0000159.7/OG0000159.2/OG0000159.6/OG0000159.5/OG0000159.1/OG0000159.4/OG0000159.3/OG0000163.2/OG0000163.3/OG0000163.4/OG0000163.6/OG0000163.1/OG0000163.5/OG0000170.2/OG0000170.4/OG0000170.1/OG0000170.3/OG0000172.3/OG0000172.4/OG0000172.2/OG0000172.1/OG0000173.4/OG0000173.2/OG0000173.3/OG0000173.1/OG0000186.3/OG0000186.6/OG0000186.1/OG0000186.4/OG0000186.2/OG0000186.5/OG0000187.6/OG0000187.5/OG0000187.4/OG0000187.3/OG0000187.1/OG0000187.2/OG0000188.4/OG0000188.3/OG0000188.1/OG0000188.2/OG0000200.4/OG0000200.5/OG0000200.2/OG0000200.6/OG0000200.3/OG0000200.1/OG0000202.5/OG0000202.4/OG0000202.1/OG0000202.6/OG0000202.2/OG0000202.3/OG0000205.5/OG0000205.2/OG0000205.7/OG0000205.3/OG0000205.1/OG0000205.4/OG0000205.6/OG0000215.4/OG0000215.5/OG0000215.3/OG0000215.1/OG0000215.2/OG0000218.4/OG0000218.2/OG0000218.1/OG0000218.3/OG0000218.5/OG0000221.1/OG0000221.2/OG0000221.4/OG0000221.6/OG0000221.5/OG0000221.3/OG0000222.2/OG0000222.1/OG0000222.4/OG0000222.5/OG0000222.3/OG0000232.4/OG0000232.2/OG0000232.5/OG0000232.1/OG0000232.3/OG0000244.3/OG0000244.2/OG0000244.4/OG0000244.1/OG0000247.4/OG0000247.5/OG0000247.1/OG0000247.3/OG0000247.2/OG0000248.4/OG0000248.2/OG0000248.3/OG0000248.1/OG0000248.5/OG0000253.3/OG0000253.1/OG0000253.4/OG0000253.5/OG0000253.2/OG0000256.4/OG0000256.5/OG0000256.3/OG0000256.1/OG0000256.2/OG0000257.3/OG0000257.1/OG0000257.2/OG0000264.2/OG0000264.1/OG0000264.4/OG0000264.3/OG0000267.4/OG0000267.1/OG0000267.2/OG0000267.5/OG0000267.3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0000294.3/OG0000294.4/OG0000294.1/OG0000294.5/OG0000294.2/OG0000297.3/OG0000297.2/OG0000297.1/OG0000297.4/OG0000298.3/OG0000298.4/OG0000298.5/OG0000298.1/OG0000298.2/OG0000299.2/OG0000299.4/OG0000299.3/OG0000299.1/OG0000300.2/OG0000300.3/OG0000300.1/OG0000305.1/OG0000305.4/OG0000305.2/OG0000305.3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0000344.3/OG0000344.1/OG0000344.4/OG0000344.2/OG0000354.3/OG0000354.2/OG0000354.1/OG0000356.4/OG0000356.1/OG0000356.2/OG0000356.3/OG0000358.2/OG0000358.1/OG0000358.3/OG0000358.4/OG0000366.2/OG0000366.1/OG0000366.3/OG0000367.2/OG0000367.1/OG0000367.3/OG0000367.4/OG0000374.1/OG0000374.2/OG0000374.4/OG0000374.3/OG0000375.4/OG0000375.3/OG0000375.2/OG0000375.1/OG0000381.3/OG0000381.4/OG0000381.1/OG0000381.2/OG0000386.3/OG0000386.1/OG0000386.4/OG0000386.2/OG0000387.2/OG0000387.1/OG0000387.4/OG0000387.3/OG0000388.3/OG0000388.2/OG0000388.1/OG0000389.2/OG0000389.3/OG0000389.1/OG0000391.4/OG0000391.3/OG0000391.1/OG0000391.2/OG0000396.4/OG0000396.3/OG0000396.1/OG0000396.2/OG0000397.2/OG0000397.3/OG0000397.1/OG0000397.4/OG0000400.4/OG0000400.1/OG0000400.3/OG0000400.2/OG0000402.2/OG0000402.3/OG0000402.1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0000433.3/OG0000433.2/OG0000433.1/OG0000434.1/OG0000434.2/OG0000436.3/OG0000436.1/OG0000436.2/OG0000437.2/OG0000437.4/OG0000437.1/OG0000437.3/OG0000446.3/OG0000446.2/OG0000446.1/OG0000447.3/OG0000447.2/OG0000447.1/OG0000448.2/OG0000448.4/OG0000448.1/OG0000448.3/OG0000454.1/OG0000454.2/OG0000456.4/OG0000456.2/OG0000456.3/OG0000456.1/OG0000457.2/OG0000457.3/OG0000457.1/OG0000467.4/OG0000467.3/OG0000467.2/OG0000467.1/OG0000470.3/OG0000470.2/OG0000470.1/OG0000478.2/OG0000478.1/OG0000478.3/OG0000490.2/OG0000490.1/OG0000491.1/OG0000491.2/OG0000491.3/OG0000498.1/OG0000498.3/OG0000498.2/OG0000498.4/OG0000500.3/OG0000500.2/OG0000500.1/OG0000501.1/OG0000502.2/OG0000502.1/OG0000502.3/OG0000507.1/OG0000507.2/OG0000513.2/OG0000513.1/OG0000519.3/OG0000519.1/OG0000519.2/OG0000520.2/OG0000520.3/OG0000520.1/OG0000522.1/OG0000522.2/OG0000522.3/OG0000524.2/OG0000524.1/OG0000524.3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0000544.3/OG0000544.1/OG0000544.2/OG0000549.2/OG0000549.1/OG0000550.1/OG0000550.3/OG0000550.2/OG0000551.3/OG0000551.2/OG0000551.1/OG0000556.3/OG0000556.1/OG0000556.2/OG0000567.1/OG0000567.3/OG0000567.2/OG0000571.3/OG0000571.1/OG0000571.2/OG0000577.3/OG0000577.2/OG0000577.1/OG0000580.2/OG0000580.1/OG0000580.3/OG0000582.3/OG0000582.1/OG0000582.2/OG0000590.2/OG0000590.1/OG0000590.3/OG0000607.1/OG0000607.2/OG0000608.1/OG0000608.2/OG0000613.1/OG0000613.3/OG0000613.2/OG0000614.3/OG0000614.2/OG0000614.1/OG0000615.3/OG0000615.1/OG0000615.2/OG0000617.1/OG0000617.2/OG0000617.3/OG0000618.2/OG0000618.1/OG0000618.3/OG0000619.1/OG0000619.3/OG0000619.2/OG0000628.1/OG0000628.2/OG0000631.2/OG0000631.1/OG0000631.3/OG0000634.3/OG0000634.1/OG0000634.2/OG0000635.1/OG0000635.2/OG0000636.3/OG0000636.1/OG0000636.2/OG0000637.2/OG0000637.1/OG0000637.3/OG0000648.2/OG0000648.1/OG0000652.3/OG0000652.2/OG0000652.1/OG0000663.3/OG0000663.2/OG0000663.1/OG0000664.1/OG0000664.2/OG0000667.1/OG0000667.3/OG0000667.2/OG0000671.3/OG0000671.1/OG0000671.2/OG0000675.3/OG0000675.1/OG0000675.2/OG0000676.3/OG0000676.1/OG0000676.2/OG0000684.1/OG0000684.2/OG0000685.1/OG0000685.2/OG0000686.1/OG0000686.2/OG0000686.3/OG0000689.3/OG0000689.1/OG0000689.2/OG0000691.2/OG0000691.1/OG0000694.2/OG0000694.1/OG0000694.3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0000734.2/OG0000734.1/OG0000737.1/OG0000737.3/OG0000737.2/OG0000741.2/OG0000741.1/OG0000741.3/OG0000745.2/OG0000745.1/OG0000745.3/OG0000747.1/OG0000747.2/OG0000756.1/OG0000757.1/OG0000758.1/OG0000758.3/OG0000758.2/OG0000770.2/OG0000770.1/OG0000771.3/OG0000771.2/OG0000771.1/OG0000780.2/OG0000780.1/OG0000781.2/OG0000781.1/OG0000782.1/OG0000782.3/OG0000782.2/OG0000792.1/OG0000792.2/OG0000793.1/OG0000793.2/OG0000794.1/OG0000794.2/OG0000795.1/OG0000795.2/OG0000797.1/OG0000797.3/OG0000797.2/OG0000803.2/OG0000803.3/OG0000803.1/OG0000807.1/OG0000807.2/OG0000812.1/OG0000812.2/OG0000812.3/OG0000814.3/OG0000814.1/OG0000814.2/OG0000815.1/OG0000815.2/OG0000827.1/OG0000827.2/OG0000828.1/OG0000828.2/OG0000833.2/OG0000833.1/OG0000834.2/OG0000834.1/OG0000836.3/OG0000836.2/OG0000836.1/OG0000837.1/OG0000837.2/OG0000840.1/OG0000840.2/OG0000846.1/OG0000846.2/OG0000854.1/OG0000854.2/OG0000855.1/OG0000855.2/OG0000860.1/OG0000860.2/OG0000860.3/OG0000862.2/OG0000862.1/OG0000866.3/OG0000866.2/OG0000866.1/OG0000868.2/OG0000868.1/OG0000868.3/OG0000876.1/OG0000876.2/OG0000880.2/OG0000880.1/OG0000881.2/OG0000881.3/OG0000881.1/OG0000883.1/OG0000883.2/OG0000883.3/OG0000884.2/OG0000884.1/OG0000886.1/OG0000886.3/OG0000886.2/OG0000890.3/OG0000890.2/OG0000890.1/OG0000893.1/OG0000893.2/OG0000895.1/OG0000895.2/OG0000897.2/OG0000897.1/OG0000904.2/OG0000904.3/OG0000904.1/OG0000908.2/OG0000908.1/OG0000915.1/OG0000915.2/OG0000916.2/OG0000916.1/OG0000916.3/OG0000917.2/OG0000917.1/OG0000920.2/OG0000920.1/OG0000923.1/OG0000923.2/OG0000932.3/OG0000932.1/OG0000932.2/OG0000935.2/OG0000935.1/OG0000936.2/OG0000936.1/OG0000938.1/OG0000938.3/OG0000938.2/OG0000940.2/OG0000940.1/OG0000942.2/OG0000942.3/OG0000942.1/OG0000945.1/OG0000945.2/OG0000948.1/OG0000948.2/OG0000952.2/OG0000952.1/OG0000967.1/OG0000967.2/OG0000967.3/OG0000968.1/OG0000968.3/OG0000968.2/OG0000969.1/OG0000969.2/OG0000971.1/OG0000971.2/OG0000971.3/OG0000972.1/OG0000972.2/OG0000974.1/OG0000974.2/OG0000976.1/OG0000976.2/OG0000988.1/OG0000990.2/OG0000990.1/OG0000991.1/OG0000991.2/OG0000994.2/OG0000994.1/OG0000997.1/OG0000997.2/OG0000999.2/OG0000999.1/OG0001004.2/OG0001004.1/OG0001006.1/OG0001006.2/OG0001007.2/OG0001007.1/OG0001018.2/OG0001018.3/OG0001018.1/OG0001026.1/OG0001026.2/OG0001027.2/OG0001027.1/OG0001029.2/OG0001029.1/OG0001030.3/OG0001030.2/OG0001030.1/OG0001032.2/OG0001032.1/OG0001033.2/OG0001033.1/OG0001034.2/OG0001034.1/OG0001045.2/OG0001045.1/OG0001047.2/OG0001047.1/OG0001049.2/OG0001049.1/OG0001050.2/OG0001050.1/OG0001052.2/OG0001052.1/OG0001055.1/OG0001055.2/OG0001067.1/OG0001068.2/OG0001068.1/OG0001072.2/OG0001072.1/OG0001077.2/OG0001077.1/OG0001078.2/OG0001078.3/OG0001078.1/OG0001079.1/OG0001079.2/OG0001081.2/OG0001081.1/OG0001083.1/OG0001083.2/OG0001087.1/OG0001087.2/OG0001088.1/OG0001088.2/OG0001108.1/OG0001108.2/OG0001109.2/OG0001109.1/OG0001110.1/OG0001110.2/OG0001111.1/OG0001111.2/OG0001115.2/OG0001115.1/OG0001118.1/OG0001118.2/OG0001120.2/OG0001120.1/OG0001122.3/OG0001122.1/OG0001122.2/OG0001125.2/OG0001125.1/OG0001127.2/OG0001127.1/OG0001128.1/OG0001128.2/OG0001130.1/OG0001130.2/OG0001149.1/OG0001149.2/OG0001152.1/OG0001152.2/OG0001153.2/OG0001153.1/OG0001154.1/OG0001154.2/OG0001156.2/OG0001156.1/OG0001157.2/OG0001157.1/OG0001158.2/OG0001158.1/OG0001159.1/OG0001159.2/OG0001162.1/OG0001162.2/OG0001164.2/OG0001164.1/OG0001167.1/OG0001167.2/OG0001169.2/OG0001169.1/OG0001170.2/OG0001170.1/OG0001172.2/OG0001172.1/OG0001173.2/OG0001173.1/OG0001174.1/OG0001174.2/OG0001175.2/OG0001175.1/OG0001176.1/OG0001176.2/OG0001191.1/OG0001191.2/OG0001193.1/OG0001193.2/OG0001196.2/OG0001196.1/OG0001198.2/OG0001198.3/OG0001198.1/OG0001200.2/OG0001200.1/OG0001203.2/OG0001203.1/OG0001207.2/OG0001207.1/OG0001210.2/OG0001210.1/OG0001211.2/OG0001211.1/OG0001212.2/OG0001212.1/OG0001213.1/OG0001213.2/OG0001222.1/OG0001222.2/OG0001223.1/OG0001223.2/OG0001225.2/OG0001225.1/OG0001241.1/OG0001241.2/OG0001247.1/OG0001247.2/OG0001248.1/OG0001248.2/OG0001251.2/OG0001251.1/OG0001260.1/OG0001261.1/OG0001261.2/OG0001266.2/OG0001266.1/OG0001267.2/OG0001267.1/OG0001268.1/OG0001268.2/OG0001269.2/OG0001269.1/OG0001271.2/OG0001271.1/OG0001272.2/OG0001272.1/OG0001274.1/OG0001274.2/OG0001275.2/OG0001275.1/OG0001276.2/OG0001276.1/OG0001305.2/OG0001305.1/OG0001306.2/OG0001306.1/OG0001307.1/OG0001308.1/OG0001313.2/OG0001313.1/OG0001316.2/OG0001316.1/OG0001318.1/OG0001318.2/OG0001322.1/OG0001322.2/OG0001323.2/OG0001323.1/OG0001326.1/OG0001327.2/OG0001327.1/OG0001328.2/OG0001328.1/OG0001339.2/OG0001339.1/OG0001348.2/OG0001348.1/OG0001352.2/OG0001352.1/OG0001356.1/OG0001356.2/OG0001358.1/OG0001358.2/OG0001360.2/OG0001360.1/OG0001364.2/OG0001364.1/OG0001369.1/OG0001372.2/OG0001372.1/OG0001389.1/OG0001392.2/OG0001392.1/OG0001393.1/OG0001393.2/OG0001397.1/OG0001397.2/OG0001401.3/OG0001401.2/OG0001401.1/OG0001402.1/OG0001402.2/OG0001403.2/OG0001403.1/OG0001412.2/OG0001412.1/OG0001415.2/OG0001415.1/OG0001416.1/OG0001416.2/OG0001417.2/OG0001417.1/OG0001419.2/OG0001419.1/OG0001420.1/OG0001421.2/OG0001421.1/OG0001437.1/OG0001437.2/OG0001445.2/OG0001445.1/OG0001452.1/OG0001456.1/OG0001456.2/OG0001465.1/OG0001465.2/OG0001467.2/OG0001467.1/OG0001469.2/OG0001469.1/OG0001499.1/OG0001501.1/OG0001507.2/OG0001507.1/OG0001509.2/OG0001509.1/OG0001510.2/OG0001510.1/OG0001512.1/OG0001512.2/OG0001513.2/OG0001513.1/OG0001514.2/OG0001514.1/OG0001523.1/OG0001523.2/OG0001527.2/OG0001527.1/OG0001528.2/OG0001528.1/OG0001542.2/OG0001542.1/OG0001543.2/OG0001543.1/OG0001544.1/OG0001552.2/OG0001552.1/OG0001558.2/OG0001558.1/OG0001569.1/OG0001571.3/OG0001571.2/OG0001571.1/OG0001575.1/OG0001575.2/OG0001577.2/OG0001577.1/OG0001578.2/OG0001578.1/OG0001597.1/OG0001597.2/OG0001598.2/OG0001598.1/OG0001602.1/OG0001606.2/OG0001606.1/OG0001607.2/OG0001607.1/OG0001608.2/OG0001608.1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0001660.1/OG0001661.1/OG0001661.2/OG0001668.1/OG0001668.2/OG0001670.2/OG0001670.1/OG0001672.2/OG0001672.1/OG0001678.2/OG0001678.1/OG0001682.1/OG0001682.2/OG0001684.2/OG0001684.1/OG0001689.2/OG0001689.1/OG0001690.1/OG0001692.2/OG0001692.1/OG0001694.2/OG0001694.1/OG0001697.2/OG0001697.1/OG0001700.1/OG0001702.2/OG0001702.1/OG0001703.1/OG0001704.2/OG0001704.1/OG0001706.1/OG0001706.2/OG0001712.1/OG0001712.2/OG0001713.1/OG0001714.2/OG0001714.1/OG0001717.1/OG0001718.1/OG0001719.1/OG0001721.2/OG0001721.1/OG0001743.1/OG0001743.2/OG0001744.1/OG0001747.1/OG0001747.2/OG0001750.1/OG0001750.2/OG0001751.2/OG0001751.1/OG0001752.2/OG0001752.1/OG0001753.1/OG0001753.2/OG0001754.1/OG0001754.2/OG0001763.2/OG0001763.1/OG0001765.1/OG0001768.1/OG0001772.2/OG0001772.1/OG0001773.1/OG0001774.1/OG0001774.2/OG0001779.1/OG0001780.1/OG0001780.2/OG0001782.1/OG0001782.2/OG0001784.2/OG0001784.1/OG0001785.1/OG0001785.2/OG0001787.1/OG0001787.2/OG0001788.1/OG0001788.2/OG0001789.1/OG0001789.2/OG0001792.2/OG0001792.1/OG0001793.2/OG0001793.1/OG0001794.1/OG0001794.2/OG0001811.2/OG0001811.1/OG0001814.1/OG0001814.2/OG0001826.2/OG0001826.1/OG0001827.2/OG0001827.1/OG0001831.1/OG0001837.1/OG0001837.2/OG0001838.2/OG0001838.1/OG0001842.2/OG0001842.1/OG0001844.2/OG0001844.1/OG0001845.1/OG0001845.2/OG0001849.1/OG0001849.2/OG0001853.2/OG0001853.1/OG0001855.1/OG0001855.2/OG0001856.2/OG0001856.1/OG0001860.2/OG0001860.1/OG0001861.2/OG0001861.1/OG0001866.2/OG0001866.1/OG0001870.2/OG0001870.1/OG0001911.2/OG0001911.1/OG0001918.1/OG0001921.1/OG0001921.2/OG0001922.2/OG0001922.1/OG0001923.1/OG0001923.2/OG0001927.1/OG0001929.1/OG0001932.1/OG0001932.2/OG0001934.2/OG0001934.1/OG0001936.1/OG0001936.2/OG0001937.1/OG0001938.2/OG0001938.1/OG0001939.1/OG0001943.1/OG0001943.2/OG0001944.1/OG0001945.1/OG0001945.2/OG0001946.2/OG0001946.1/OG0001948.1/OG0001948.2/OG0001949.2/OG0001949.1/OG0001951.1/OG0001951.2/OG0001952.1/OG0001952.2/OG0001953.2/OG0001953.1/OG0001954.1/OG0001955.1/OG0001955.2/OG0001962.1/OG0001962.2/OG0001963.1/OG0001963.2/OG0001964.1/OG0001972.1/OG0001972.2/OG0001973.1/OG0001976.2/OG0001976.1/OG0001979.1/OG0001980.1/OG0001980.2/OG0001981.2/OG0001981.1/OG0001982.1/OG0001992.1/OG0001993.1/OG0002000.1/OG0002008.1/OG0002014.1/OG0002018.1/OG0002020.2/OG0002020.1/OG0002023.1/OG0002024.1/OG0002024.2/OG0002025.1/OG0002025.2/OG0002026.1/OG0002026.2/OG0002031.2/OG0002031.1/OG0002033.1/OG0002035.2/OG0002035.1/OG0002036.1/OG0002037.1/OG0002037.2/OG0002040.2/OG0002040.1/OG0002043.2/OG0002043.1/OG0002044.1/OG0002044.2/OG0002048.1/OG0002048.2/OG0002056.1/OG0002062.2/OG0002062.1/OG0002064.2/OG0002064.1/OG0002071.1/OG0002071.2/OG0002074.2/OG0002074.1/OG0002075.2/OG0002075.1/OG0002076.1/OG0002076.2/OG0002077.2/OG0002077.1/OG0002107.2/OG0002107.1/OG0002110.1/OG0002112.1/OG0002113.1/OG0002115.1/OG0002115.2/OG0002116.2/OG0002116.1/OG0002118.1/OG0002119.2/OG0002119.1/OG0002120.1/OG0002120.2/OG0002121.1/OG0002121.2/OG0002125.1/OG0002126.2/OG0002126.1/OG0002128.1/OG0002128.2/OG0002133.1/OG0002138.2/OG0002138.1/OG0002144.1/OG0002144.2/OG0002146.1/OG0002152.1/OG0002152.2/OG0002154.1/OG0002154.2/OG0002156.1/OG0002157.2/OG0002157.1/OG0002158.2/OG0002158.1/OG0002160.1/OG0002161.1/OG0002161.2/OG0002163.1/OG0002163.2/OG0002164.2/OG0002164.1/OG0002165.1/OG0002167.1/OG0002174.1/OG0002177.2/OG0002177.1/OG0002179.1/OG0002180.1/OG0002205.1/OG0002207.1/OG0002207.2/OG0002214.1/OG0002223.1/OG0002225.2/OG0002225.1/OG0002228.1/OG0002229.1/OG0002229.2/OG0002232.1/OG0002237.1/OG0002241.1/OG0002241.2/OG0002242.2/OG0002242.1/OG0002248.1/OG0002254.1/OG0002262.1/OG0002265.1/OG0002265.2/OG0002266.1/OG0002267.1/OG0002271.1/OG0002271.2/OG0002277.2/OG0002277.1/OG0002283.1/OG0002283.2/OG0002288.1/OG0002288.2/OG0002289.1/OG0002295.1/OG0002298.1/OG0002300.2/OG0002300.1/OG0002329.1/OG0002332.1/OG0002341.1/OG0002343.1/OG0002343.2/OG0002344.2/OG0002344.1/OG0002348.1/OG0002350.1/OG0002350.2/OG0002351.1/OG0002357.1/OG0002357.2/OG0002358.1/OG0002358.2/OG0002359.1/OG0002360.1/OG0002360.2/OG0002363.1/OG0002364.1/OG0002364.2/OG0002368.2/OG0002368.1/OG0002369.1/OG0002370.1/OG0002375.1/OG0002377.1/OG0002377.2/OG0002381.2/OG0002381.1/OG0002384.1/OG0002385.1/OG0002387.1/OG0002394.2/OG0002394.1/OG0002395.1/OG0002398.1/OG0002403.2/OG0002403.1/OG0002404.1/OG0002404.2/OG0002407.1/OG0002408.2/OG0002408.1/OG0002409.1/OG0002411.1/OG0002412.2/OG0002412.1/OG0002413.1/OG0002432.1/OG0002432.2/OG0002443.2/OG0002443.1/OG0002451.1/OG0002451.2/OG0002455.1/OG0002460.1/OG0002463.1/OG0002464.1/OG0002464.2/OG0002466.1/OG0002467.1/OG0002468.1/OG0002468.2/OG0002469.1/OG0002470.1/OG0002472.1/OG0002473.1/OG0002473.2/OG0002475.1/OG0002477.1/OG0002482.1/OG0002483.1/OG0002487.1/OG0002488.2/OG0002488.1/OG0002491.1/OG0002492.1/OG0002493.2/OG0002493.1/OG0002496.2/OG0002496.1/OG0002501.1/OG0002501.2/OG0002502.1/OG0002503.1/OG0002504.2/OG0002504.1/OG0002513.1/OG0002518.1/OG0002551.1/OG0002551.2/OG0002556.1/OG0002557.2/OG0002557.1/OG0002560.1/OG0002569.1/OG0002572.1/OG0002573.1/OG0002575.1/OG0002578.1/OG0002585.1/OG0002586.1/OG0002586.2/OG0002587.1/OG0002589.1/OG0002589.2/OG0002590.1/OG0002591.1/OG0002597.1/OG0002597.2/OG0002598.1/OG0002598.2/OG0002601.1/OG0002602.2/OG0002602.1/OG0002603.1/OG0002607.1/OG0002611.1/OG0002613.1/OG0002613.2/OG0002615.1/OG0002623.2/OG0002623.1/OG0002624.1/OG0002626.1/OG0002630.1/OG0002630.2/OG0002631.1/OG0002631.2/OG0002632.1/OG0002635.2/OG0002635.1/OG0002638.1/OG0002640.1/OG0002644.1/OG0002650.1/OG0002650.2/OG0002655.2/OG0002655.1/OG0002656.1/OG0002661.1/OG0002663.1/OG0002666.1/OG0002667.1/OG0002668.2/OG0002668.1/OG0002670.1/OG0002709.1/OG0002712.1/OG0002720.1/OG0002722.1/OG0002723.2/OG0002723.1/OG0002728.1/OG0002730.1/OG0002732.1/OG0002733.1/OG0002734.1/OG0002739.1/OG0002741.1/OG0002742.1/OG0002743.1/OG0002743.2/OG0002745.1/OG0002745.2/OG0002746.1/OG0002748.1/OG0002752.1/OG0002754.1/OG0002756.1/OG0002761.1/OG0002762.2/OG0002762.1/OG0002763.1/OG0002763.2/OG0002765.2/OG0002765.1/OG0002766.2/OG0002766.1/OG0002767.1/OG0002768.1/OG0002770.1/OG0002772.1/OG0002774.2/OG0002774.1/OG0002778.2/OG0002778.1/OG0002780.1/OG0002782.1/OG0002784.2/OG0002784.1/OG0002785.2/OG0002785.1/OG0002786.1/OG0002790.1/OG0002794.2/OG0002794.1/OG0002796.1/OG0002797.1/OG0002798.1/OG0002798.2/OG0002801.1/OG0002804.1/OG0002805.1/OG0002806.1/OG0002806.2/OG0002807.1/OG0002810.1/OG0002812.1/OG0002815.1/OG0002824.1/OG0002824.2/OG0002825.2/OG0002825.1/OG0002826.1/OG0002826.2/OG0002848.1/OG0002853.1/OG0002867.2/OG0002867.1/OG0002871.1/OG0002873.1/OG0002873.2/OG0002875.1/OG0002876.1/OG0002879.2/OG0002879.1/OG0002880.1/OG0002881.1/OG0002886.1/OG0002886.2/OG0002887.1/OG0002887.2/OG0002889.1/OG0002889.2/OG0002890.1/OG0002890.2/OG0002902.1/OG0002904.1/OG0002907.1/OG0002908.1/OG0002916.1/OG0002917.1/OG0002918.1/OG0002919.1/OG0002921.1/OG0002923.1/OG0002926.1/OG0002934.1/OG0002937.1/OG0002937.2/OG0002941.2/OG0002941.1/OG0002943.2/OG0002943.1/OG0002945.2/OG0002945.1/OG0002946.1/OG0002947.2/OG0002947.1/OG0002949.1/OG0002949.2/OG0002954.1/OG0002955.1/OG0002957.1/OG0002965.1/OG0002969.1/OG0002971.1/OG0002974.1/OG0003018.1/OG0003028.1/OG0003028.2/OG0003029.1/OG0003031.1/OG0003033.1/OG0003036.1/OG0003039.1/OG0003042.2/OG0003042.1/OG0003043.1/OG0003044.1/OG0003046.1/OG0003048.1/OG0003049.1/OG0003054.1/OG0003055.1/OG0003056.2/OG0003056.1/OG0003058.1/OG0003061.1/OG0003062.1/OG0003066.1/OG0003067.1/OG0003068.1/OG0003073.1/OG0003076.1/OG0003078.1/OG0003084.1/OG0003085.1/OG0003088.1/OG0003089.1/OG0003090.1/OG0003091.1/OG0003093.1/OG0003095.1/OG0003098.1/OG0003100.1/OG0003104.1/OG0003111.1/OG0003112.1/OG0003113.1/OG0003114.1/OG0003116.1/OG0003120.1/OG0003130.1/OG0003131.1/OG0003133.1/OG0003137.1/OG0003140.1/OG0003142.1/OG0003146.1/OG0003147.1/OG0003148.1/OG0003152.1/OG0003153.1/OG0003154.1/OG0003155.2/OG0003155.1/OG0003156.1/OG0003157.1/OG0003163.1/OG0003164.1/OG0003190.1/OG0003202.1/OG0003208.1/OG0003208.2/OG0003210.1/OG0003212.1/OG0003218.1/OG0003219.1/OG0003221.1/OG0003224.1/OG0003226.1/OG0003227.1/OG0003228.1/OG0003231.1/OG0003232.1/OG0003234.2/OG0003234.1/OG0003248.1/OG0003250.1/OG0003256.1/OG0003259.1/OG0003260.1/OG0003262.1/OG0003264.1/OG0003266.2/OG0003266.1/OG0003268.1/OG0003269.1/OG0003273.1/OG0003274.1/OG0003276.1/OG0003277.1/OG0003279.1/OG0003280.1/OG0003283.1/OG0003285.1/OG0003289.1/OG0003291.1/OG0003292.1/OG0003295.1/OG0003296.1/OG0003299.1/OG0003301.2/OG0003301.1/OG0003302.1/OG0003309.1/OG0003312.1/OG0003312.2/OG0003316.1/OG0003316.2/OG0003319.1/OG0003324.1/OG0003326.1/OG0003327.1/OG0003328.1/OG0003332.1/OG0003333.1/OG0003340.1/OG0003340.2/OG0003343.1/OG0003344.1/OG0003390.1/OG0003396.1/OG0003416.1/OG0003417.1/OG0003421.1/OG0003425.1/OG0003427.1/OG0003428.1/OG0003430.1/OG0003431.1/OG0003442.1/OG0003444.1/OG0003449.1/OG0003453.1/OG0003456.1/OG0003457.1/OG0003464.1/OG0003466.1/OG0003468.1/OG0003469.1/OG0003472.1/OG0003473.1/OG0003476.2/OG0003476.1/OG0003478.1/OG0003478.2/OG0003479.1/OG0003484.1/OG0003490.1/OG0003491.1/OG0003492.1/OG0003494.1/OG0003496.1/OG0003499.1/OG0003502.1/OG0003511.1/OG0003522.1/OG0003523.1/OG0003524.1/OG0003525.1/OG0003526.1/OG0003527.1/OG0003529.1/OG0003531.1/OG0003540.1/OG0003541.1/OG0003547.1/OG0003548.1/OG0003551.1/OG0003554.1/OG0003555.1/OG0003558.1/OG0003560.1/OG0003566.1/OG0003567.1/OG0003569.1/OG0003571.1/OG0003573.1/OG0003575.1/OG0003582.1/OG0003584.1/OG0003589.1/OG0003590.1/OG0003591.1/OG0003593.1/OG0003594.1/OG0003597.1/OG0003642.1/OG0003647.1/OG0003648.1/OG0003659.1/OG0003663.1/OG0003664.1/OG0003665.1/OG0003666.1/OG0003667.1/OG0003669.1/OG0003673.1/OG0003677.1/OG0003679.1/OG0003683.1/OG0003690.1/OG0003691.1/OG0003693.1/OG0003698.1/OG0003699.1/OG0003702.1/OG0003703.1/OG0003704.1/OG0003704.2/OG0003706.1/OG0003708.1/OG0003710.1/OG0003711.1/OG0003712.1/OG0003715.1/OG0003717.1/OG0003718.1/OG0003721.1/OG0003722.1/OG0003725.1/OG0003726.2/OG0003726.1/OG0003727.1/OG0003730.1/OG0003731.1/OG0003734.1/OG0003736.1/OG0003737.1/OG0003738.1/OG0003740.1/OG0003742.1/OG0003745.1/OG0003747.1/OG0003750.1/OG0003752.1/OG0003754.1/OG0003756.1/OG0003762.1/OG0003763.1/OG0003764.1/OG0003768.1/OG0003769.1/OG0003771.1/OG0003774.1/OG0003775.1/OG0003779.1/OG0003781.1/OG0003783.1/OG0003784.1/OG0003788.1/OG0003790.1/OG0003791.1/OG0003793.1/OG0003794.1/OG0003798.1/OG0003799.1/OG0003801.1/OG0003802.1/OG0003803.1/OG0003808.1/OG0003813.1/OG0003818.1/OG0003824.1/OG0003827.1/OG0003829.1/OG0003830.1/OG0003831.1/OG0003833.1/OG0003835.1/OG0003837.1/OG0003840.1/OG0003842.1/OG0003846.1/OG0003849.1/OG0003852.1/OG0003853.2/OG0003853.1/OG0003854.1/OG0003855.1/OG0003856.1/OG0003858.1/OG0003859.1/OG0003864.1/OG0003866.1/OG0003870.1/OG0003918.1/OG0003919.1/OG0003922.1/OG0003925.1/OG0003926.1/OG0003931.1/OG0003941.1/OG0003943.1/OG0003946.1/OG0003947.1/OG0003949.2/OG0003949.1/OG0003951.1/OG0003955.1/OG0003958.1/OG0003961.1/OG0003963.1/OG0003968.1/OG0003969.1/OG0003972.1/OG0003975.1/OG0003983.1/OG0003984.1/OG0003987.1/OG0003990.1/OG0003993.1/OG0003995.1/OG0003997.1/OG0004000.1/OG0004001.1/OG0004006.1/OG0004011.1/OG0004014.1/OG0004016.1/OG0004017.1/OG0004020.1/OG0004028.1/OG0004033.1/OG0004038.1/OG0004042.1/OG0004044.1/OG0004045.1/OG0004047.1/OG0004048.1/OG0004059.1/OG0004066.1/OG0004067.1/OG0004068.1/OG0004069.1/OG0004072.1/OG0004076.1/OG0004080.1/OG0004083.1/OG0004084.1/OG0004085.1/OG0004087.1/OG0004089.1/OG0004092.1/OG0004094.1/OG0004098.1/OG0004099.1/OG0004105.1/OG0004106.1/OG0004108.1/OG0004111.1/OG0004112.1/OG0004112.2/OG0004115.1/OG0004119.1/OG0004124.1/OG0004125.1/OG0004127.1/OG0004129.1/OG0004130.1/OG0004131.1/OG0004134.1/OG0004135.1/OG0004136.1/OG0004139.1/OG0004141.1/OG0004142.1/OG0004145.1/OG0004147.1/OG0004149.1/OG0004152.1/OG0004154.1/OG0004155.1/OG0004158.1/OG0004203.1/OG0004204.1/OG0004205.2/OG0004205.1/OG0004207.1/OG0004220.1/OG0004223.1/OG0004235.1/OG0004238.1/OG0004240.1/OG0004241.1/OG0004243.1/OG0004245.1/OG0004246.1/OG0004249.1/OG0004250.1/OG0004251.1/OG0004252.1/OG0004255.2/OG0004255.1/OG0004260.1/OG0004263.1/OG0004264.1/OG0004267.1/OG0004269.1/OG0004271.1/OG0004272.1/OG0004277.1/OG0004283.1/OG0004284.1/OG0004287.1/OG0004288.1/OG0004289.1/OG0004293.1/OG0004295.1/OG0004300.1/OG0004301.1/OG0004304.1/OG0004306.1/OG0004310.1/OG0004311.1/OG0004313.1/OG0004318.1/OG0004321.1/OG0004326.2/OG0004326.1/OG0004327.1/OG0004329.1/OG0004331.1/OG0004333.1/OG0004335.1/OG0004336.1/OG0004338.1/OG0004339.1/OG0004340.1/OG0004341.1/OG0004342.1/OG0004345.1/OG0004347.1/OG0004351.1/OG0004354.1/OG0004355.1/OG0004356.1/OG0004357.1/OG0004361.1/OG0004363.1/OG0004365.1/OG0004368.1/OG0004369.1/OG0004370.1/OG0004371.1/OG0004374.1/OG0004374.2/OG0004387.1/OG0004388.1/OG0004389.1/OG0004391.1/OG0004393.1/OG0004394.1/OG0004396.1/OG0004397.1/OG0004399.1/OG0004400.1/OG0004402.1/OG0004404.1/OG0004407.1/OG0004408.1/OG0004411.1/OG0004412.1/OG0004413.1/OG0004414.1/OG0004415.1/OG0004416.1/OG0004417.1/OG0004419.1/OG0004421.1/OG0004422.1/OG0004423.1/OG0004424.1/OG0004425.1/OG0004426.1/OG0004428.1/OG0004432.1/OG0004433.1/OG0004434.1/OG0004437.1/OG0004439.1/OG0004447.1/OG0004450.1/OG0004452.1/OG0004455.1/OG0004457.1/OG0004458.1/OG0004462.1/OG0004463.1/OG0004467.1/OG0004468.1/OG0004470.1/OG0004471.1/OG0004478.1/OG0004479.1/OG0004480.1/OG0004482.1/OG0004483.1/OG0004487.1/OG0004489.1/OG0004490.1/OG0004491.1/OG0004493.1/OG0004538.1/OG0004539.1/OG0004544.1/OG0004554.1/OG0004557.1/OG0004559.1/OG0004561.1/OG0004563.1/OG0004566.1/OG0004568.1/OG0004569.1/OG0004574.1/OG0004581.1/OG0004582.1/OG0004588.1/OG0004589.1/OG0004591.1/OG0004595.1/OG0004596.1/OG0004597.2/OG0004597.1/OG0004601.1/OG0004604.1/OG0004608.1/OG0004610.1/OG0004614.1/OG0004617.1/OG0004618.1/OG0004620.1/OG0004621.1/OG0004622.1/OG0004626.1/OG0004627.1/OG0004631.1/OG0004632.1/OG0004634.1/OG0004640.1/OG0004642.1/OG0004650.1/OG0004651.1/OG0004653.1/OG0004656.1/OG0004662.1/OG0004664.1/OG0004665.1/OG00</t>
  </si>
  <si>
    <t>OG0000341.1/OG0000341.2/OG0000377.1/OG0000377.3/OG0000377.2/OG0000512.1/OG0000512.8/OG0000512.3/OG0000512.7/OG0000512.9/OG0000512.5/OG0000512.6/OG0000512.4/OG0000512.2/OG0000572.2/OG0000572.1/OG0000705.3/OG0000705.2/OG0000705.1/OG0000740.2/OG0000740.1/OG0000740.3/OG0001215.1/OG0001215.2/OG0001291.1/OG0001294.1/OG0001370.1/OG0001370.2/OG0001522.4/OG0001522.1/OG0001522.2/OG0001522.3/OG0001573.1/OG0001632.1/OG0001795.2/OG0001795.1/OG0001920.1/OG0002001.2/OG0002001.1/OG0002011.1/OG0002011.2/OG0002055.2/OG0002055.1/OG0002172.1/OG0002172.2/OG0002181.1/OG0002181.2/OG0002186.1/OG0002231.1/OG0002231.2/OG0002287.1/OG0002306.2/OG0002306.1/OG0002527.1/OG0002658.1/OG0002831.1/OG0002895.1/OG0002922.1/OG0002978.1/OG0003038.1/OG0003038.2/OG0003060.1/OG0003211.1/OG0003315.1/OG0003315.2/OG0003330.1/OG0003350.1/OG0003353.1/OG0003447.1/OG0003454.1/OG0003568.2/OG0003568.1/OG0003576.1/OG0003610.1/OG0003811.1/OG0003823.1/OG0003874.1/OG0003878.1/OG0003944.1/OG0003959.1/OG0004075.1/OG0004150.1/OG0004172.1/OG0004381.1/OG0004418.1/OG0004442.1/OG0004501.1/OG0004687.1/OG0004687.2/OG0004706.1/OG0004784.1/OG0004828.2/OG0004828.1/OG0004837.1/OG0004937.1/OG0004956.1/OG0004966.1/OG0005064.1/OG0005136.1/OG0005180.1/OG0005190.1/OG0005373.1/OG0005390.1/OG0005474.1/OG0005518.1/OG0005548.1/OG0005560.1/OG0005572.1/OG0005576.1/OG0005596.1/OG0005599.1/OG0005605.1/OG0005606.1/OG0005609.1/OG0005695.1/OG0005700.1/OG0005706.1/OG0005776.1/OG0005794.1/OG0005803.1/OG0005822.1/OG0005876.1/OG0005927.1/OG0005934.1/OG0005991.1/OG0006018.1/OG0006047.1/OG0006049.1/OG0006184.1/OG0006219.1/OG0006260.1/OG0006358.1/OG0006383.1/OG0006389.1/OG0006397.1/OG0006411.1/OG0006412.1/OG0006435.1/OG0006435.2/OG0006472.1/OG0006500.1/OG0006529.1/OG0006594.1/OG0006665.1/OG0006692.1/OG0006719.1/OG0006725.1/OG0006746.1/OG0006746.2/OG0006788.1/OG0006825.1/OG0006836.1/OG0006883.1/OG0006964.1/OG0006986.1/OG0006987.1/OG0006989.1/OG0007000.1/OG0007086.1/OG0007109.1/OG0007144.1/OG0007153.1/OG0007225.1/OG0007247.1/OG0007264.1/OG0007286.1/OG0007344.1/OG0007345.1/OG0007366.1/OG0007382.1/OG0007388.1/OG0007413.1/OG0007441.1/OG0007458.1/OG0007459.1/OG0007523.1/OG0007590.1/OG0007594.1/OG0007599.1/OG0007602.1/OG0007645.1/OG0007667.1/OG0007697.1/OG0007724.1/OG0007750.1/OG0007775.1/OG0007786.1/OG0007846.1/OG0007865.1/OG0007884.1/OG0008014.1/OG0008020.1/OG0008026.1/OG0008057.1/OG0008059.1/OG0008086.1/OG0008091.1/OG0008105.1/OG0008164.1/OG0008215.1/OG0008218.1/OG0008224.1/OG0008250.1/OG0008253.1/OG0008269.1/OG0008273.1/OG0008274.1/OG0008367.1/OG0008476.1/OG0008478.1/OG0008563.1/OG0008567.1/OG0008615.1/OG0008874.1/OG0009069.1/OG0009134.1/OG0009154.1/OG0009157.1/OG0009344.1/OG0009654.1/OG0009738.1/OG0009746.1/OG0009754.1/OG0010069.1/OG0010762.1/OG0010823.1</t>
  </si>
  <si>
    <t>OG0000261.1/OG0000261.2/OG0000553.2/OG0000553.3/OG0000553.1/OG0000553.4/OG0000612.2/OG0000612.3/OG0000612.1/OG0000835.3/OG0000835.2/OG0000835.1/OG0000850.3/OG0000850.1/OG0000850.2/OG0000887.2/OG0000887.1/OG0001069.2/OG0001069.1/OG0001085.2/OG0001085.1/OG0001104.2/OG0001104.1/OG0001292.2/OG0001292.1/OG0001311.1/OG0001311.2/OG0001340.2/OG0001340.3/OG0001340.1/OG0001345.3/OG0001345.2/OG0001345.1/OG0001460.3/OG0001460.1/OG0001460.2/OG0001471.2/OG0001471.1/OG0001497.1/OG0001497.2/OG0001605.2/OG0001605.1/OG0001605.3/OG0001636.1/OG0001636.2/OG0001662.2/OG0001662.1/OG0001686.1/OG0001686.2/OG0001812.2/OG0001812.1/OG0001825.2/OG0001825.1/OG0001915.1/OG0001924.1/OG0001940.1/OG0001974.1/OG0002015.1/OG0002032.1/OG0002032.2/OG0002045.1/OG0002045.2/OG0002078.2/OG0002078.1/OG0002117.1/OG0002145.1/OG0002148.1/OG0002148.2/OG0002169.2/OG0002169.1/OG0002257.2/OG0002257.1/OG0002270.1/OG0002270.2/OG0002335.2/OG0002335.1/OG0002353.1/OG0002388.1/OG0002389.1/OG0002448.2/OG0002448.1/OG0002480.1/OG0002490.1/OG0002490.2/OG0002497.2/OG0002497.1/OG0002583.1/OG0002633.1/OG0002646.1/OG0002860.1/OG0002928.2/OG0002928.1/OG0002951.1/OG0002952.2/OG0002952.1/OG0002966.1/OG0002970.1/OG0003030.2/OG0003030.1/OG0003081.1/OG0003106.1/OG0003125.1/OG0003151.1/OG0003160.1/OG0003220.1/OG0003257.1/OG0003335.1/OG0003341.1/OG0003415.1/OG0003459.1/OG0003509.1/OG0003515.1/OG0003517.1/OG0003553.1/OG0003596.1/OG0003668.1/OG0003672.1/OG0003688.1/OG0003696.1/OG0003716.1/OG0003733.1/OG0003746.1/OG0003797.1/OG0003832.1/OG0003850.1/OG0003921.1/OG0003978.1/OG0003980.1/OG0004040.1/OG0004060.1/OG0004081.1/OG0004090.1/OG0004096.1/OG0004157.1/OG0004218.1/OG0004218.2/OG0004226.1/OG0004247.1/OG0004278.1/OG0004280.1/OG0004312.1/OG0004372.1/OG0004390.1/OG0004401.1/OG0004410.1/OG0004420.1/OG0004438.1/OG0004456.1/OG0004486.1/OG0004488.1/OG0004541.2/OG0004541.1/OG0004542.1/OG0004598.1/OG0004615.1/OG0004702.1/OG0004712.1/OG0004733.1/OG0004737.1/OG0004744.1/OG0004779.1/OG0004795.1/OG0004810.1/OG0004911.1/OG0004945.1/OG0005026.1/OG0005031.1/OG0005034.1/OG0005075.1/OG0005079.1/OG0005122.1/OG0005164.1/OG0005167.1/OG0005288.1/OG0005326.1/OG0005340.1/OG0005366.1/OG0005376.1/OG0005380.1/OG0005410.1/OG0005420.1/OG0005422.1/OG0005441.1/OG0005443.1/OG0005444.1/OG0005462.1/OG0005480.1/OG0005497.1/OG0005516.1/OG0005534.1/OG0005552.1/OG0005573.1/OG0005582.1/OG0005697.1/OG0005718.1/OG0005752.1/OG0005756.1/OG0005761.1/OG0005784.1/OG0005798.1/OG0005829.1/OG0005842.1/OG0005861.1/OG0005869.1/OG0005886.1/OG0005889.1/OG0005896.1/OG0005897.1/OG0005905.1/OG0005907.1/OG0005951.1/OG0005952.1/OG0005975.1/OG0005988.1/OG0006040.1/OG0006043.1/OG0006050.1/OG0006061.1/OG0006064.1/OG0006154.1/OG0006192.1/OG0006207.1/OG0006213.1/OG0006232.1/OG0006237.1/OG0006253.1/OG0006257.1/OG0006265.1/OG0006270.1/OG0006285.1/OG0006374.1/OG0006396.1/OG0006451.1/OG0006462.1/OG0006466.1/OG0006470.1/OG0006471.1/OG0006475.1/OG0006482.1/OG0006492.1/OG0006495.1/OG0006598.1/OG0006627.1/OG0006628.1/OG0006634.1/OG0006637.1/OG0006639.1/OG0006653.1/OG0006654.1/OG0006660.1/OG0006670.1/OG0006708.1/OG0006716.1/OG0006720.1/OG0006730.1/OG0006734.1/OG0006735.1/OG0006738.1/OG0006750.1/OG0006760.1/OG0006761.1/OG0006762.1/OG0006771.1/OG0006772.1/OG0006781.1/OG0006786.1/OG0006797.1/OG0006803.1/OG0006813.1/OG0006816.1/OG0006822.1/OG0006827.1/OG0006856.1/OG0006857.1/OG0006863.1/OG0006872.1/OG0006950.1/OG0006951.1/OG0006957.1/OG0006966.1/OG0006969.1/OG0006974.1/OG0007123.1/OG0007125.1/OG0007126.1/OG0007127.1/OG0007151.1/OG0007155.1/OG0007186.1/OG0007190.1/OG0007196.1/OG0007213.1/OG0007220.1/OG0007234.1/OG0007236.1/OG0007242.1/OG0007253.1/OG0007256.1/OG0007281.1/OG0007289.1/OG0007296.1/OG0007313.1/OG0007318.1/OG0007327.1/OG0007332.1/OG0007350.1/OG0007379.1/OG0007387.1/OG0007396.1/OG0007412.1/OG0007415.1/OG0007438.1/OG0007576.1/OG0007580.1/OG0007586.1/OG0007597.1/OG0007614.1/OG0007622.1/OG0007628.1/OG0007639.1/OG0007643.1/OG0007654.1/OG0007666.1/OG0007669.1/OG0007670.1/OG0007675.1/OG0007681.1/OG0007684.1/OG0007691.1/OG0007704.1/OG0007707.1/OG0007709.1/OG0007744.1/OG0007747.1/OG0007751.1/OG0007753.1/OG0007757.1/OG0007782.1/OG0007790.1/OG0007791.1/OG0007795.1/OG0007796.1/OG0007816.1/OG0007826.1/OG0007833.1/OG0007851.1/OG0007853.1/OG0007959.1/OG0007978.1/OG0007979.1/OG0007983.1/OG0008011.1/OG0008015.1/OG0008019.1/OG0008022.1/OG0008045.1/OG0008049.1/OG0008056.1/OG0008072.1/OG0008075.1/OG0008078.1/OG0008080.1/OG0008085.1/OG0008090.1/OG0008098.1/OG0008107.1/OG0008128.1/OG0008129.1/OG0008139.1/OG0008141.1/OG0008144.1/OG0008145.1/OG0008154.1/OG0008158.1/OG0008165.1/OG0008170.1/OG0008174.1/OG0008179.1/OG0008180.1/OG0008188.1/OG0008195.1/OG0008212.1/OG0008214.1/OG0008221.1/OG0008340.1/OG0008394.1/OG0008413.1/OG0008414.1/OG0008435.1/OG0008455.1/OG0008461.1/OG0008465.1/OG0008479.1/OG0008512.1/OG0008519.1/OG0008521.1/OG0008526.1/OG0008529.1/OG0008530.1/OG0008536.1/OG0008539.1/OG0008552.1/OG0008714.1/OG0008715.1/OG0008751.1/OG0008757.1/OG0008783.1/OG0008789.1/OG0008800.1/OG0008801.1/OG0008803.1/OG0008809.1/OG0008827.1/OG0008842.1/OG0008853.1/OG0008856.1/OG0009035.1/OG0009053.1/OG0009067.1/OG0009098.1/OG0009100.1/OG0009121.1/OG0009284.1/OG0009359.1/OG0009363.1/OG0009685.1/OG0009699.1/OG0010016.1/OG0010025.1/OG0010287.1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</si>
  <si>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0000059.3/OG0000059.9/OG0000059.6/OG0000059.5/OG0000059.11/OG0000059.10/OG0000059.1/OG0000059.8/OG0000059.4/OG0000059.7/OG0000059.2/OG0000066.8/OG0000066.7/OG0000066.5/OG0000066.6/OG0000066.3/OG0000066.4/OG0000066.1/OG0000066.2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0000092.8/OG0000092.2/OG0000092.9/OG0000092.3/OG0000092.7/OG0000092.4/OG0000092.1/OG0000092.5/OG0000092.6/OG0000098.9/OG0000098.6/OG0000098.5/OG0000098.3/OG0000098.8/OG0000098.7/OG0000098.4/OG0000098.1/OG0000098.2/OG0000100.7/OG0000100.3/OG0000100.8/OG0000100.4/OG0000100.1/OG0000100.2/OG0000100.6/OG0000100.5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0000146.3/OG0000146.2/OG0000146.5/OG0000146.1/OG0000146.7/OG0000146.6/OG0000146.4/OG0000150.2/OG0000150.4/OG0000150.3/OG0000150.1/OG0000150.5/OG0000153.5/OG0000153.4/OG0000153.3/OG0000153.1/OG0000153.2/OG0000156.4/OG0000156.5/OG0000156.3/OG0000156.1/OG0000156.2/OG0000156.6/OG0000163.2/OG0000163.3/OG0000163.4/OG0000163.6/OG0000163.1/OG0000163.5/OG0000170.2/OG0000170.4/OG0000170.1/OG0000170.3/OG0000173.4/OG0000173.2/OG0000173.3/OG0000173.1/OG0000187.6/OG0000187.5/OG0000187.4/OG0000187.3/OG0000187.1/OG0000187.2/OG0000188.4/OG0000188.3/OG0000188.1/OG0000188.2/OG0000200.4/OG0000200.5/OG0000200.2/OG0000200.6/OG0000200.3/OG0000200.1/OG0000202.5/OG0000202.4/OG0000202.1/OG0000202.6/OG0000202.2/OG0000202.3/OG0000205.5/OG0000205.2/OG0000205.7/OG0000205.3/OG0000205.1/OG0000205.4/OG0000205.6/OG0000215.4/OG0000215.5/OG0000215.3/OG0000215.1/OG0000215.2/OG0000218.4/OG0000218.2/OG0000218.1/OG0000218.3/OG0000218.5/OG0000222.2/OG0000222.1/OG0000222.4/OG0000222.5/OG0000222.3/OG0000232.4/OG0000232.2/OG0000232.5/OG0000232.1/OG0000232.3/OG0000247.4/OG0000247.5/OG0000247.1/OG0000247.3/OG0000247.2/OG0000248.4/OG0000248.2/OG0000248.3/OG0000248.1/OG0000248.5/OG0000253.3/OG0000253.1/OG0000253.4/OG0000253.5/OG0000253.2/OG0000256.4/OG0000256.5/OG0000256.3/OG0000256.1/OG0000256.2/OG0000257.3/OG0000257.1/OG0000257.2/OG0000264.2/OG0000264.1/OG0000264.4/OG0000264.3/OG0000267.4/OG0000267.1/OG0000267.2/OG0000267.5/OG0000267.3/OG0000276.4/OG0000276.1/OG0000276.2/OG0000276.3/OG0000280.1/OG0000280.2/OG0000280.4/OG0000280.3/OG0000283.4/OG0000283.3/OG0000283.1/OG0000283.2/OG0000293.1/OG0000293.3/OG0000293.4/OG0000293.5/OG0000293.2/OG0000294.3/OG0000294.4/OG0000294.1/OG0000294.5/OG0000294.2/OG0000297.3/OG0000297.2/OG0000297.1/OG0000297.4/OG0000298.3/OG0000298.4/OG0000298.5/OG0000298.1/OG0000298.2/OG0000299.2/OG0000299.4/OG0000299.3/OG0000299.1/OG0000300.2/OG0000300.3/OG0000300.1/OG0000305.1/OG0000305.4/OG0000305.2/OG0000305.3/OG0000318.4/OG0000318.2/OG0000318.1/OG0000318.3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0000344.3/OG0000344.1/OG0000344.4/OG0000344.2/OG0000354.3/OG0000354.2/OG0000354.1/OG0000356.4/OG0000356.1/OG0000356.2/OG0000356.3/OG0000358.2/OG0000358.1/OG0000358.3/OG0000358.4/OG0000366.2/OG0000366.1/OG0000366.3/OG0000367.2/OG0000367.1/OG0000367.3/OG0000367.4/OG0000374.1/OG0000374.2/OG0000374.4/OG0000374.3/OG0000375.4/OG0000375.3/OG0000375.2/OG0000375.1/OG0000386.3/OG0000386.1/OG0000386.4/OG0000386.2/OG0000387.2/OG0000387.1/OG0000387.4/OG0000387.3/OG0000388.3/OG0000388.2/OG0000388.1/OG0000396.4/OG0000396.3/OG0000396.1/OG0000396.2/OG0000397.2/OG0000397.3/OG0000397.1/OG0000397.4/OG0000400.4/OG0000400.1/OG0000400.3/OG0000400.2/OG0000402.2/OG0000402.3/OG0000402.1/OG0000403.2/OG0000403.1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0000433.3/OG0000433.2/OG0000433.1/OG0000434.1/OG0000434.2/OG0000436.3/OG0000436.1/OG0000436.2/OG0000446.3/OG0000446.2/OG0000446.1/OG0000447.3/OG0000447.2/OG0000447.1/OG0000448.2/OG0000448.4/OG0000448.1/OG0000448.3/OG0000454.1/OG0000454.2/OG0000456.4/OG0000456.2/OG0000456.3/OG0000456.1/OG0000457.2/OG0000457.3/OG0000457.1/OG0000467.4/OG0000467.3/OG0000467.2/OG0000467.1/OG0000470.3/OG0000470.2/OG0000470.1/OG0000478.2/OG0000478.1/OG0000478.3/OG0000490.2/OG0000490.1/OG0000491.1/OG0000491.2/OG0000491.3/OG0000498.1/OG0000498.3/OG0000498.2/OG0000498.4/OG0000500.3/OG0000500.2/OG0000500.1/OG0000501.1/OG0000502.2/OG0000502.1/OG0000502.3/OG0000513.2/OG0000513.1/OG0000519.3/OG0000519.1/OG0000519.2/OG0000522.1/OG0000522.2/OG0000522.3/OG0000524.2/OG0000524.1/OG0000524.3/OG0000526.3/OG0000526.2/OG0000526.1/OG0000533.2/OG0000533.3/OG0000533.4/OG0000533.1/OG0000538.3/OG0000538.2/OG0000538.4/OG0000538.1/OG0000540.3/OG0000540.4/OG0000540.2/OG0000540.1/OG0000542.1/OG0000542.2/OG0000542.3/OG0000544.3/OG0000544.1/OG0000544.2/OG0000549.2/OG0000549.1/OG0000550.1/OG0000550.3/OG0000550.2/OG0000551.3/OG0000551.2/OG0000551.1/OG0000556.3/OG0000556.1/OG0000556.2/OG0000567.1/OG0000567.3/OG0000567.2/OG0000571.3/OG0000571.1/OG0000571.2/OG0000577.3/OG0000577.2/OG0000577.1/OG0000580.2/OG0000580.1/OG0000580.3/OG0000582.3/OG0000582.1/OG0000582.2/OG0000590.2/OG0000590.1/OG0000590.3/OG0000607.1/OG0000607.2/OG0000608.1/OG0000608.2/OG0000613.1/OG0000613.3/OG0000613.2/OG0000614.3/OG0000614.2/OG0000614.1/OG0000615.3/OG0000615.1/OG0000615.2/OG0000617.1/OG0000617.2/OG0000617.3/OG0000618.2/OG0000618.1/OG0000618.3/OG0000619.1/OG0000619.3/OG0000619.2/OG0000628.1/OG0000628.2/OG0000631.2/OG0000631.1/OG0000631.3/OG0000635.1/OG0000635.2/OG0000636.3/OG0000636.1/OG0000636.2/OG0000637.2/OG0000637.1/OG0000637.3/OG0000652.3/OG0000652.2/OG0000652.1/OG0000663.3/OG0000663.2/OG0000663.1/OG0000664.1/OG0000664.2/OG0000667.1/OG0000667.3/OG0000667.2/OG0000671.3/OG0000671.1/OG0000671.2/OG0000675.3/OG0000675.1/OG0000675.2/OG0000676.3/OG0000676.1/OG0000676.2/OG0000684.1/OG0000684.2/OG0000685.1/OG0000685.2/OG0000686.1/OG0000686.2/OG0000686.3/OG0000689.3/OG0000689.1/OG0000689.2/OG0000691.2/OG0000691.1/OG0000694.2/OG0000694.1/OG0000694.3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0000734.2/OG0000734.1/OG0000737.1/OG0000737.3/OG0000737.2/OG0000741.2/OG0000741.1/OG0000741.3/OG0000745.2/OG0000745.1/OG0000745.3/OG0000747.1/OG0000747.2/OG0000756.1/OG0000757.1/OG0000758.1/OG0000758.3/OG0000758.2/OG0000770.2/OG0000770.1/OG0000771.3/OG0000771.2/OG0000771.1/OG0000780.2/OG0000780.1/OG0000781.2/OG0000781.1/OG0000782.1/OG0000782.3/OG0000782.2/OG0000792.1/OG0000792.2/OG0000793.1/OG0000793.2/OG0000794.1/OG0000794.2/OG0000795.1/OG0000795.2/OG0000797.1/OG0000797.3/OG0000797.2/OG0000803.2/OG0000803.3/OG0000803.1/OG0000812.1/OG0000812.2/OG0000812.3/OG0000814.3/OG0000814.1/OG0000814.2/OG0000815.1/OG0000815.2/OG0000828.1/OG0000828.2/OG0000833.2/OG0000833.1/OG0000834.2/OG0000834.1/OG0000836.3/OG0000836.2/OG0000836.1/OG0000846.1/OG0000846.2/OG0000854.1/OG0000854.2/OG0000855.1/OG0000855.2/OG0000860.1/OG0000860.2/OG0000860.3/OG0000862.2/OG0000862.1/OG0000866.3/OG0000866.2/OG0000866.1/OG0000876.1/OG0000876.2/OG0000880.2/OG0000880.1/OG0000881.2/OG0000881.3/OG0000881.1/OG0000883.1/OG0000883.2/OG0000883.3/OG0000884.2/OG0000884.1/OG0000890.3/OG0000890.2/OG0000890.1/OG0000893.1/OG0000893.2/OG0000895.1/OG0000895.2/OG0000897.2/OG0000897.1/OG0000908.2/OG0000908.1/OG0000915.1/OG0000915.2/OG0000916.2/OG0000916.1/OG0000916.3/OG0000917.2/OG0000917.1/OG0000920.2/OG0000920.1/OG0000923.1/OG0000923.2/OG0000932.3/OG0000932.1/OG0000932.2/OG0000935.2/OG0000935.1/OG0000936.2/OG0000936.1/OG0000938.1/OG0000938.3/OG0000938.2/OG0000940.2/OG0000940.1/OG0000942.2/OG0000942.3/OG0000942.1/OG0000945.1/OG0000945.2/OG0000948.1/OG0000948.2/OG0000952.2/OG0000952.1/OG0000967.1/OG0000967.2/OG0000967.3/OG0000968.1/OG0000968.3/OG0000968.2/OG0000969.1/OG0000969.2/OG0000971.1/OG0000971.2/OG0000971.3/OG0000972.1/OG0000972.2/OG0000976.1/OG0000976.2/OG0000988.1/OG0000990.2/OG0000990.1/OG0000991.1/OG0000991.2/OG0000994.2/OG0000994.1/OG0000997.1/OG0000997.2/OG0001004.2/OG0001004.1/OG0001006.1/OG0001006.2/OG0001007.2/OG0001007.1/OG0001018.2/OG0001018.3/OG0001018.1/OG0001027.2/OG0001027.1/OG0001029.2/OG0001029.1/OG0001030.3/OG0001030.2/OG0001030.1/OG0001033.2/OG0001033.1/OG0001034.2/OG0001034.1/OG0001045.2/OG0001045.1/OG0001047.2/OG0001047.1/OG0001049.2/OG0001049.1/OG0001050.2/OG0001050.1/OG0001052.2/OG0001052.1/OG0001055.1/OG0001055.2/OG0001067.1/OG0001068.2/OG0001068.1/OG0001078.2/OG0001078.3/OG0001078.1/OG0001079.1/OG0001079.2/OG0001081.2/OG0001081.1/OG0001083.1/OG0001083.2/OG0001087.1/OG0001087.2/OG0001088.1/OG0001088.2/OG0001108.1/OG0001108.2/OG0001109.2/OG0001109.1/OG0001110.1/OG0001110.2/OG0001111.1/OG0001111.2/OG0001115.2/OG0001115.1/OG0001118.1/OG0001118.2/OG0001120.2/OG0001120.1/OG0001122.3/OG0001122.1/OG0001122.2/OG0001125.2/OG0001125.1/OG0001127.2/OG0001127.1/OG0001128.1/OG0001128.2/OG0001130.1/OG0001130.2/OG0001149.1/OG0001149.2/OG0001152.1/OG0001152.2/OG0001153.2/OG0001153.1/OG0001154.1/OG0001154.2/OG0001156.2/OG0001156.1/OG0001157.2/OG0001157.1/OG0001158.2/OG0001158.1/OG0001159.1/OG0001159.2/OG0001162.1/OG0001162.2/OG0001164.2/OG0001164.1/OG0001167.1/OG0001167.2/OG0001170.2/OG0001170.1/OG0001172.2/OG0001172.1/OG0001173.2/OG0001173.1/OG0001176.1/OG0001176.2/OG0001191.1/OG0001191.2/OG0001193.1/OG0001193.2/OG0001196.2/OG0001196.1/OG0001198.2/OG0001198.3/OG0001198.1/OG0001200.2/OG0001200.1/OG0001203.2/OG0001203.1/OG0001207.2/OG0001207.1/OG0001210.2/OG0001210.1/OG0001211.2/OG0001211.1/OG0001212.2/OG0001212.1/OG0001213.1/OG0001213.2/OG0001222.1/OG0001222.2/OG0001223.1/OG0001223.2/OG0001225.2/OG0001225.1/OG0001241.1/OG0001241.2/OG0001247.1/OG0001247.2/OG0001248.1/OG0001248.2/OG0001251.2/OG0001251.1/OG0001260.1/OG0001261.1/OG0001261.2/OG0001266.2/OG0001266.1/OG0001268.1/OG0001268.2/OG0001269.2/OG0001269.1/OG0001271.2/OG0001271.1/OG0001272.2/OG0001272.1/OG0001274.1/OG0001274.2/OG0001275.2/OG0001275.1/OG0001276.2/OG0001276.1/OG0001305.2/OG0001305.1/OG0001306.2/OG0001306.1/OG0001307.1/OG0001308.1/OG0001313.2/OG0001313.1/OG0001316.2/OG0001316.1/OG0001318.1/OG0001318.2/OG0001322.1/OG0001322.2/OG0001323.2/OG0001323.1/OG0001326.1/OG0001328.2/OG0001328.1/OG0001348.2/OG0001348.1/OG0001352.2/OG0001352.1/OG0001356.1/OG0001356.2/OG0001358.1/OG0001358.2/OG0001360.2/OG0001360.1/OG0001364.2/OG0001364.1/OG0001369.1/OG0001372.2/OG0001372.1/OG0001389.1/OG0001392.2/OG0001392.1/OG0001393.1/OG0001393.2/OG0001397.1/OG0001397.2/OG0001401.3/OG0001401.2/OG0001401.1/OG0001402.1/OG0001402.2/OG0001403.2/OG0001403.1/OG0001412.2/OG0001412.1/OG0001415.2/OG0001415.1/OG0001416.1/OG0001416.2/OG0001417.2/OG0001417.1/OG0001419.2/OG0001419.1/OG0001420.1/OG0001421.2/OG0001421.1/OG0001437.1/OG0001437.2/OG0001445.2/OG0001445.1/OG0001452.1/OG0001465.1/OG0001465.2/OG0001467.2/OG0001467.1/OG0001469.2/OG0001469.1/OG0001499.1/OG0001501.1/OG0001507.2/OG0001507.1/OG0001509.2/OG0001509.1/OG0001512.1/OG0001512.2/OG0001513.2/OG0001513.1/OG0001514.2/OG0001514.1/OG0001523.1/OG0001523.2/OG0001527.2/OG0001527.1/OG0001528.2/OG0001528.1/OG0001543.2/OG0001543.1/OG0001544.1/OG0001552.2/OG0001552.1/OG0001558.2/OG0001558.1/OG0001569.1/OG0001575.1/OG0001575.2/OG0001578.2/OG0001578.1/OG0001597.1/OG0001597.2/OG0001598.2/OG0001598.1/OG0001606.2/OG0001606.1/OG0001607.2/OG0001607.1/OG0001608.2/OG0001608.1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0001661.1/OG0001661.2/OG0001668.1/OG0001668.2/OG0001670.2/OG0001670.1/OG0001672.2/OG0001672.1/OG0001682.1/OG0001682.2/OG0001684.2/OG0001684.1/OG0001689.2/OG0001689.1/OG0001690.1/OG0001692.2/OG0001692.1/OG0001694.2/OG0001694.1/OG0001697.2/OG0001697.1/OG0001700.1/OG0001702.2/OG0001702.1/OG0001703.1/OG0001706.1/OG0001706.2/OG0001712.1/OG0001712.2/OG0001713.1/OG0001714.2/OG0001714.1/OG0001718.1/OG0001719.1/OG0001721.2/OG0001721.1/OG0001743.1/OG0001743.2/OG0001744.1/OG0001747.1/OG0001747.2/OG0001750.1/OG0001750.2/OG0001751.2/OG0001751.1/OG0001752.2/OG0001752.1/OG0001753.1/OG0001753.2/OG0001754.1/OG0001754.2/OG0001765.1/OG0001768.1/OG0001772.2/OG0001772.1/OG0001773.1/OG0001774.1/OG0001774.2/OG0001780.1/OG0001780.2/OG0001785.1/OG0001785.2/OG0001787.1/OG0001787.2/OG0001788.1/OG0001788.2/OG0001789.1/OG0001789.2/OG0001792.2/OG0001792.1/OG0001793.2/OG0001793.1/OG0001794.1/OG0001794.2/OG0001814.1/OG0001814.2/OG0001826.2/OG0001826.1/OG0001827.2/OG0001827.1/OG0001831.1/OG0001837.1/OG0001837.2/OG0001838.2/OG0001838.1/OG0001842.2/OG0001842.1/OG0001844.2/OG0001844.1/OG0001849.1/OG0001849.2/OG0001853.2/OG0001853.1/OG0001855.1/OG0001855.2/OG0001860.2/OG0001860.1/OG0001870.2/OG0001870.1/OG0001911.2/OG0001911.1/OG0001918.1/OG0001921.1/OG0001921.2/OG0001923.1/OG0001923.2/OG0001927.1/OG0001929.1/OG0001932.1/OG0001932.2/OG0001936.1/OG0001936.2/OG0001937.1/OG0001938.2/OG0001938.1/OG0001939.1/OG0001943.1/OG0001943.2/OG0001944.1/OG0001945.1/OG0001945.2/OG0001946.2/OG0001946.1/OG0001948.1/OG0001948.2/OG0001949.2/OG0001949.1/OG0001951.1/OG0001951.2/OG0001953.2/OG0001953.1/OG0001954.1/OG0001955.1/OG0001955.2/OG0001962.1/OG0001962.2/OG0001964.1/OG0001972.1/OG0001972.2/OG0001973.1/OG0001976.2/OG0001976.1/OG0001979.1/OG0001980.1/OG0001980.2/OG0001981.2/OG0001981.1/OG0001982.1/OG0001992.1/OG0001993.1/OG0002000.1/OG0002008.1/OG0002014.1/OG0002018.1/OG0002020.2/OG0002020.1/OG0002023.1/OG0002024.1/OG0002024.2/OG0002025.1/OG0002025.2/OG0002035.2/OG0002035.1/OG0002036.1/OG0002037.1/OG0002037.2/OG0002040.2/OG0002040.1/OG0002044.1/OG0002044.2/OG0002048.1/OG0002048.2/OG0002056.1/OG0002062.2/OG0002062.1/OG0002064.2/OG0002064.1/OG0002071.1/OG0002071.2/OG0002074.2/OG0002074.1/OG0002075.2/OG0002075.1/OG0002076.1/OG0002076.2/OG0002077.2/OG0002077.1/OG0002107.2/OG0002107.1/OG0002110.1/OG0002112.1/OG0002113.1/OG0002116.2/OG0002116.1/OG0002118.1/OG0002120.1/OG0002120.2/OG0002121.1/OG0002121.2/OG0002125.1/OG0002126.2/OG0002126.1/OG0002128.1/OG0002128.2/OG0002133.1/OG0002138.2/OG0002138.1/OG0002144.1/OG0002144.2/OG0002146.1/OG0002152.1/OG0002152.2/OG0002154.1/OG0002154.2/OG0002158.2/OG0002158.1/OG0002160.1/OG0002161.1/OG0002161.2/OG0002163.1/OG0002163.2/OG0002164.2/OG0002164.1/OG0002165.1/OG0002167.1/OG0002174.1/OG0002177.2/OG0002177.1/OG0002179.1/OG0002205.1/OG0002207.1/OG0002207.2/OG0002214.1/OG0002223.1/OG0002225.2/OG0002225.1/OG0002228.1/OG0002229.1/OG0002229.2/OG0002232.1/OG0002237.1/OG0002242.2/OG0002242.1/OG0002248.1/OG0002254.1/OG0002262.1/OG0002265.1/OG0002265.2/OG0002266.1/OG0002267.1/OG0002271.1/OG0002271.2/OG0002277.2/OG0002277.1/OG0002283.1/OG0002283.2/OG0002288.1/OG0002288.2/OG0002298.1/OG0002300.2/OG0002300.1/OG0002329.1/OG0002332.1/OG0002341.1/OG0002343.1/OG0002343.2/OG0002344.2/OG0002344.1/OG0002348.1/OG0002350.1/OG0002350.2/OG0002351.1/OG0002357.1/OG0002357.2/OG0002358.1/OG0002358.2/OG0002359.1/OG0002360.1/OG0002360.2/OG0002363.1/OG0002364.1/OG0002364.2/OG0002368.2/OG0002368.1/OG0002370.1/OG0002375.1/OG0002377.1/OG0002377.2/OG0002381.2/OG0002381.1/OG0002384.1/OG0002385.1/OG0002387.1/OG0002394.2/OG0002394.1/OG0002395.1/OG0002398.1/OG0002403.2/OG0002403.1/OG0002404.1/OG0002404.2/OG0002408.2/OG0002408.1/OG0002409.1/OG0002412.2/OG0002412.1/OG0002413.1/OG0002432.1/OG0002432.2/OG0002443.2/OG0002443.1/OG0002451.1/OG0002451.2/OG0002455.1/OG0002460.1/OG0002463.1/OG0002464.1/OG0002464.2/OG0002466.1/OG0002467.1/OG0002469.1/OG0002470.1/OG0002472.1/OG0002473.1/OG0002473.2/OG0002475.1/OG0002477.1/OG0002482.1/OG0002487.1/OG0002488.2/OG0002488.1/OG0002493.2/OG0002493.1/OG0002501.1/OG0002501.2/OG0002502.1/OG0002504.2/OG0002504.1/OG0002518.1/OG0002551.1/OG0002551.2/OG0002556.1/OG0002557.2/OG0002557.1/OG0002560.1/OG0002569.1/OG0002572.1/OG0002573.1/OG0002575.1/OG0002578.1/OG0002585.1/OG0002586.1/OG0002586.2/OG0002590.1/OG0002591.1/OG0002597.1/OG0002597.2/OG0002598.1/OG0002598.2/OG0002601.1/OG0002602.2/OG0002602.1/OG0002603.1/OG0002607.1/OG0002611.1/OG0002613.1/OG0002613.2/OG0002615.1/OG0002623.2/OG0002623.1/OG0002624.1/OG0002626.1/OG0002631.1/OG0002631.2/OG0002632.1/OG0002635.2/OG0002635.1/OG0002640.1/OG0002644.1/OG0002650.1/OG0002650.2/OG0002655.2/OG0002655.1/OG0002656.1/OG0002661.1/OG0002663.1/OG0002666.1/OG0002667.1/OG0002668.2/OG0002668.1/OG0002670.1/OG0002709.1/OG0002712.1/OG0002720.1/OG0002722.1/OG0002728.1/OG0002730.1/OG0002732.1/OG0002734.1/OG0002739.1/OG0002741.1/OG0002742.1/OG0002743.1/OG0002743.2/OG0002745.1/OG0002745.2/OG0002746.1/OG0002748.1/OG0002752.1/OG0002754.1/OG0002756.1/OG0002761.1/OG0002762.2/OG0002762.1/OG0002763.1/OG0002763.2/OG0002765.2/OG0002765.1/OG0002766.2/OG0002766.1/OG0002767.1/OG0002768.1/OG0002770.1/OG0002774.2/OG0002774.1/OG0002780.1/OG0002782.1/OG0002784.2/OG0002784.1/OG0002785.2/OG0002785.1/OG0002786.1/OG0002790.1/OG0002794.2/OG0002794.1/OG0002796.1/OG0002797.1/OG0002798.1/OG0002798.2/OG0002801.1/OG0002804.1/OG0002805.1/OG0002806.1/OG0002806.2/OG0002807.1/OG0002810.1/OG0002812.1/OG0002824.1/OG0002824.2/OG0002825.2/OG0002825.1/OG0002826.1/OG0002826.2/OG0002853.1/OG0002867.2/OG0002867.1/OG0002871.1/OG0002873.1/OG0002873.2/OG0002875.1/OG0002876.1/OG0002879.2/OG0002879.1/OG0002880.1/OG0002881.1/OG0002886.1/OG0002886.2/OG0002887.1/OG0002887.2/OG0002890.1/OG0002890.2/OG0002902.1/OG0002904.1/OG0002907.1/OG0002908.1/OG0002916.1/OG0002918.1/OG0002919.1/OG0002921.1/OG0002923.1/OG0002926.1/OG0002934.1/OG0002937.1/OG0002937.2/OG0002941.2/OG0002941.1/OG0002943.2/OG0002943.1/OG0002945.2/OG0002945.1/OG0002947.2/OG0002947.1/OG0002949.1/OG0002949.2/OG0002954.1/OG0002955.1/OG0002957.1/OG0002965.1/OG0002969.1/OG0002971.1/OG0002974.1/OG0003018.1/OG0003028.1/OG0003028.2/OG0003029.1/OG0003031.1/OG0003033.1/OG0003036.1/OG0003039.1/OG0003042.2/OG0003042.1/OG0003043.1/OG0003044.1/OG0003046.1/OG0003048.1/OG0003049.1/OG0003054.1/OG0003056.2/OG0003056.1/OG0003058.1/OG0003062.1/OG0003066.1/OG0003067.1/OG0003068.1/OG0003073.1/OG0003076.1/OG0003078.1/OG0003084.1/OG0003085.1/OG0003088.1/OG0003089.1/OG0003090.1/OG0003091.1/OG0003093.1/OG0003098.1/OG0003100.1/OG0003104.1/OG0003111.1/OG0003112.1/OG0003113.1/OG0003116.1/OG0003120.1/OG0003131.1/OG0003133.1/OG0003137.1/OG0003140.1/OG0003142.1/OG0003146.1/OG0003147.1/OG0003148.1/OG0003155.2/OG0003155.1/OG0003156.1/OG0003163.1/OG0003164.1/OG0003190.1/OG0003202.1/OG0003210.1/OG0003212.1/OG0003218.1/OG0003224.1/OG0003226.1/OG0003228.1/OG0003231.1/OG0003234.2/OG0003234.1/OG0003248.1/OG0003250.1/OG0003256.1/OG0003259.1/OG0003260.1/OG0003262.1/OG0003266.2/OG0003266.1/OG0003268.1/OG0003269.1/OG0003273.1/OG0003274.1/OG0003276.1/OG0003277.1/OG0003279.1/OG0003280.1/OG0003283.1/OG0003285.1/OG0003289.1/OG0003291.1/OG0003292.1/OG0003295.1/OG0003296.1/OG0003299.1/OG0003301.2/OG0003301.1/OG0003302.1/OG0003309.1/OG0003312.1/OG0003312.2/OG0003316.1/OG0003316.2/OG0003319.1/OG0003324.1/OG0003327.1/OG0003332.1/OG0003333.1/OG0003340.1/OG0003340.2/OG0003343.1/OG0003344.1/OG0003390.1/OG0003396.1/OG0003416.1/OG0003417.1/OG0003421.1/OG0003425.1/OG0003427.1/OG0003428.1/OG0003430.1/OG0003431.1/OG0003442.1/OG0003444.1/OG0003449.1/OG0003453.1/OG0003456.1/OG0003457.1/OG0003464.1/OG0003468.1/OG0003469.1/OG0003472.1/OG0003473.1/OG0003476.2/OG0003476.1/OG0003478.1/OG0003478.2/OG0003479.1/OG0003484.1/OG0003490.1/OG0003492.1/OG0003494.1/OG0003496.1/OG0003499.1/OG0003502.1/OG0003511.1/OG0003522.1/OG0003523.1/OG0003524.1/OG0003525.1/OG0003526.1/OG0003527.1/OG0003529.1/OG0003531.1/OG0003540.1/OG0003541.1/OG0003547.1/OG0003548.1/OG0003554.1/OG0003555.1/OG0003558.1/OG0003560.1/OG0003566.1/OG0003567.1/OG0003569.1/OG0003571.1/OG0003573.1/OG0003575.1/OG0003584.1/OG0003589.1/OG0003590.1/OG0003593.1/OG0003594.1/OG0003597.1/OG0003642.1/OG0003647.1/OG0003648.1/OG0003659.1/OG0003664.1/OG0003665.1/OG0003666.1/OG0003667.1/OG0003673.1/OG0003677.1/OG0003679.1/OG0003683.1/OG0003690.1/OG0003693.1/OG0003698.1/OG0003699.1/OG0003702.1/OG0003703.1/OG0003704.1/OG0003704.2/OG0003708.1/OG0003710.1/OG0003711.1/OG0003712.1/OG0003715.1/OG0003717.1/OG0003718.1/OG0003722.1/OG0003726.2/OG0003726.1/OG0003727.1/OG0003730.1/OG0003731.1/OG0003734.1/OG0003736.1/OG0003737.1/OG0003740.1/OG0003742.1/OG0003747.1/OG0003750.1/OG0003752.1/OG0003754.1/OG0003756.1/OG0003762.1/OG0003763.1/OG0003764.1/OG0003768.1/OG0003769.1/OG0003774.1/OG0003775.1/OG0003779.1/OG0003781.1/OG0003783.1/OG0003784.1/OG0003788.1/OG0003791.1/OG0003793.1/OG0003798.1/OG0003799.1/OG0003801.1/OG0003803.1/OG0003808.1/OG0003813.1/OG0003824.1/OG0003829.1/OG0003830.1/OG0003833.1/OG0003835.1/OG0003837.1/OG0003840.1/OG0003846.1/OG0003849.1/OG0003852.1/OG0003854.1/OG0003855.1/OG0003856.1/OG0003858.1/OG0003859.1/OG0003866.1/OG0003870.1/OG0003918.1/OG0003919.1/OG0003922.1/OG0003925.1/OG0003926.1/OG0003941.1/OG0003943.1/OG0003946.1/OG0003949.2/OG0003949.1/OG0003951.1/OG0003955.1/OG0003958.1/OG0003961.1/OG0003963.1/OG0003968.1/OG0003969.1/OG0003972.1/OG0003975.1/OG0003983.1/OG0003984.1/OG0003990.1/OG0003993.1/OG0003995.1/OG0003997.1/OG0004000.1/OG0004001.1/OG0004006.1/OG0004011.1/OG0004014.1/OG0004016.1/OG0004017.1/OG0004020.1/OG0004028.1/OG0004033.1/OG0004038.1/OG0004042.1/OG0004044.1/OG0004045.1/OG0004047.1/OG0004059.1/OG0004066.1/OG0004067.1/OG0004068.1/OG0004069.1/OG0004072.1/OG0004076.1/OG0004080.1/OG0004083.1/OG0004084.1/OG0004085.1/OG0004087.1/OG0004089.1/OG0004092.1/OG0004094.1/OG0004098.1/OG0004099.1/OG0004105.1/OG0004106.1/OG0004108.1/OG0004111.1/OG0004112.1/OG0004112.2/OG0004115.1/OG0004119.1/OG0004124.1/OG0004125.1/OG0004127.1/OG0004129.1/OG0004130.1/OG0004131.1/OG0004134.1/OG0004135.1/OG0004136.1/OG0004139.1/OG0004141.1/OG0004145.1/OG0004149.1/OG0004152.1/OG0004154.1/OG0004155.1/OG0004158.1/OG0004203.1/OG0004204.1/OG0004205.2/OG0004205.1/OG0004207.1/OG0004220.1/OG0004223.1/OG0004235.1/OG0004238.1/OG0004240.1/OG0004241.1/OG0004245.1/OG0004246.1/OG0004249.1/OG0004250.1/OG0004251.1/OG0004252.1/OG0004260.1/OG0004263.1/OG0004264.1/OG0004267.1/OG0004269.1/OG0004271.1/OG0004272.1/OG0004277.1/OG0004283.1/OG0004284.1/OG0004287.1/OG0004288.1/OG0004289.1/OG0004293.1/OG0004295.1/OG0004300.1/OG0004301.1/OG0004304.1/OG0004306.1/OG0004310.1/OG0004313.1/OG0004318.1/OG0004321.1/OG0004326.2/OG0004326.1/OG0004327.1/OG0004329.1/OG0004331.1/OG0004333.1/OG0004335.1/OG0004336.1/OG0004338.1/OG0004339.1/OG0004340.1/OG0004341.1/OG0004342.1/OG0004345.1/OG0004347.1/OG0004351.1/OG0004354.1/OG0004355.1/OG0004356.1/OG0004357.1/OG0004361.1/OG0004363.1/OG0004365.1/OG0004368.1/OG0004369.1/OG0004370.1/OG0004371.1/OG0004374.1/OG0004374.2/OG0004387.1/OG0004388.1/OG0004389.1/OG0004391.1/OG0004393.1/OG0004394.1/OG0004396.1/OG0004397.1/OG0004399.1/OG0004400.1/OG0004402.1/OG0004404.1/OG0004408.1/OG0004411.1/OG0004414.1/OG0004415.1/OG0004416.1/OG0004417.1/OG0004419.1/OG0004421.1/OG0004422.1/OG0004423.1/OG0004424.1/OG0004425.1/OG0004426.1/OG0004428.1/OG0004432.1/OG0004433.1/OG0004434.1/OG0004437.1/OG0004439.1/OG0004450.1/OG0004452.1/OG0004455.1/OG0004457.1/OG0004458.1/OG0004463.1/OG0004467.1/OG0004468.1/OG0004471.1/OG0004478.1/OG0004479.1/OG0004480.1/OG0004482.1/OG0004483.1/OG0004487.1/OG0004489.1/OG0004490.1/OG0004491.1/OG0004493.1/OG0004538.1/OG0004539.1/OG0004544.1/OG0004554.1/OG0004557.1/OG0004559.1/OG0004561.1/OG0004563.1/OG0004566.1/OG0004568.1/OG0004569.1/OG0004574.1/OG0004581.1/OG0004582.1/OG0004588.1/OG0004589.1/OG0004595.1/OG0004596.1/OG0004597.2/OG0004597.1/OG0004601.1/OG0004604.1/OG0004608.1/OG0004610.1/OG0004614.1/OG0004618.1/OG0004620.1/OG0004622.1/OG0004626.1/OG0004627.1/OG0004631.1/OG0004632.1/OG0004634.1/OG0004640.1/OG0004642.1/OG0004650.1/OG0004653.1/OG0004656.1/OG0004662.1/OG0004664.1/OG0004665.1/OG0004666.1/OG0004668.1/OG0004673.1/OG0004678.1/OG0004679.1/OG0004690.1/OG0004691.1/OG0004692.1/OG0004693.1/OG0004694.1/OG0004699.2/OG0004699.1/OG0004700.1/OG0004701.1/OG0004703.1/OG0004707.1/OG0004709.1/OG0004711.1/OG0004714.1/OG0004719.1/OG0004721.1/OG0004723.1/OG0004724.1/OG0004726.1/OG0004728.1/OG0004729.1/OG0004731.1/OG0004732.1/OG0004735.1/OG0004736.1/OG0004742.1/OG0004746.1/OG0004747.1/OG0004749.1/OG0004750.1/OG0004752.1/OG0004755.1/OG0004757.1/OG0004758.1/OG0004762.1/OG0004767.1/OG0004768.1/OG0004771.1/OG0004776.1/OG0004778.1/OG0004780.1/OG0004785.1/OG0004788.1/OG0004796.1/OG0004797.1/OG0004798.1/OG0004807.1/OG0004809.1/OG0004811.1/OG0004813.1/OG0004815.1/OG0004883.1/OG0004884.1/OG0004888.1/OG0004895.1/OG0004900.1/OG0004904.1/OG0004908.1/OG0004912.1/OG0004914.1/OG0004915.1/OG0004918.1/OG0004919.1/OG0004921.1/OG0004925.1/OG0004930.1/OG0004932.1/OG0004933.1/OG0004942.1/OG0004943.1/OG0004944.1/OG0004948.1/OG0004949.1/OG0004952.1/OG0004955.1/OG0004957.1/OG0004958.1/OG0004959.1/OG0004960.1/OG0004961.1/OG0004965.1/OG0004969.1/OG0004973.1/OG0004979.1/OG0004984.1/OG0004992.1/OG0004994.1/OG0004999.1/OG0005004.1/OG0005007.1/OG0005011.1/OG0005013.1/OG0005015.1/OG0005018.1/OG0005025.1/OG0005027.1/OG0005030.1/OG0005032.1/OG0005033.1/OG0005035.1/OG0005042.1/OG0005043.1/OG0005048.1/OG0005049.1/OG0005050.1/OG0005051.1/OG0005053.1/OG0005054.1/OG0005058.1/OG0005059.1/OG0005066.1/OG0005073.1/OG0005074.1/OG0005080.1/OG0005082.1/OG0005083.1/OG0005085.1/OG0005087.1/OG0005090.1/OG0005091.1/OG0005092.1/OG0005094.1/OG0005102.1/OG0005103.1/OG0005109.1/OG0005112.1/OG0005114.1/OG0005116.1/OG0005120.1/OG0005132.1/OG0005134.1/OG0005135.1/OG0005140.1/OG0005144.1/OG0005152.1/OG0005153.1/OG0005155.1/OG0005156.1/OG0005158.1/OG0005159.1/OG0005160.1/OG0005161.1/OG0005162.1/OG0005163.1/OG0005171.1/OG0005173.1/OG0005174.1/OG0005176.1/OG0005178.1/OG0005237.1/OG0005238.1/OG0005243.1/OG0005254.1/OG0005256.1/OG0005258.1/OG0005267.1/OG0005272.1/OG0005273.1/OG0005275.1/OG0005277.1/OG0005281.1/OG0005282.1/OG0005283.1/OG0005284.1/OG0005293.1/OG0005296.1/OG0005297.1/OG0005298.1/OG0005299.1/OG0005300.1/OG0005303.1/OG0005307.1/OG0005310.1/OG0005312.1/OG0005313.1/OG0005314.1/OG0005320.1/OG0005325.1/OG0005327.1/OG0005328.1/OG0005330.1/OG0005332.1/OG0005338.1/OG0005339.1/OG0005341.1/OG0005343.1/OG0005347.1/OG0005350.1/OG0005356.1/OG0005357.1/OG0005358.1/OG0005359.1/OG0005361.1/OG0005362.1/OG0005364.1/OG0005365.1/OG0005367.1/OG0005369.1/OG0005370.1/OG0005374.1/OG0005381.1/OG0005382.1/OG0005383.1/OG0005386.1/OG0005391.1/OG0005392.1/OG0005396.1/OG0005397.1/OG0005401.1/OG0005402.1/OG0005405.1/OG0005406.1/OG0005412.1/OG0005413.1/OG0005416.1/OG0005417.1/OG0005426.1/OG0005432.1/OG0005434.1/OG0005435.1/OG0005438.1/OG0005445.1/OG0005451.1/OG0005453.1/OG0005454.1/OG0005457.1/OG0005458.1/OG0005460.1/OG0005461.1/OG0005463.1/OG0005464.1/OG0005465.1/OG0005466.1/OG0005469.1/OG0005472.1/OG0005473.1/OG0005475.1/OG0005477.1/OG0005478.1/OG0005485.1/OG0005487.1/OG0005488.1/OG0005491.1/OG0005492.1/OG0005494.1/OG0005496.1/OG0005498.1/OG0005503.1/OG0005505.1/OG0005506.1/OG0005507.1/OG0005508.1/OG0005509.1/OG0005510.1/OG0005512.1/OG0005513.1/OG0005517.1/OG0005521.1/OG0005524.1/OG0005527.1/OG0005530.1/OG0005535.1/OG0005537.1/OG0005538.1/OG0005541.1/OG0005542.1/OG0005543.1/OG0005546.1/OG0005551.1/OG0005554.1/OG0005555.1/OG0005564.1/OG0005567.1/OG0005568.1/OG0005569.1/OG0005570.1/OG0005571.1/OG0005574.1/OG0005575.1/OG0005580.1/OG0005583.1/OG0005585.1/OG0005586.1/OG0005587.1/OG0005648.1/OG0005649.1/OG0005653.1/OG0005657.1/OG0005664.1/OG0005666.1/OG0005671.1/OG0005676.1/OG0005677.1/OG0005686.1/OG0005691.1/OG0005693.1/OG0005694.1/OG0005707.1/OG0005713.1/OG0005716.1/OG0005717.1/OG0005720.1/OG0005721.1/OG0005722.1/OG0005723.1/OG0005724.1/OG0005728.1/OG0005733.1/OG0005736.1/OG0005738.1/OG0005743.1/OG0005746.1/OG0005748.1/OG0005754.1/OG0005760.1/OG0005763.1/OG0005764.1/OG0005767.1/OG0005770.1/OG0005771.1/OG0005772.</t>
  </si>
  <si>
    <t>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0000114.2/OG0000114.1/OG0000114.3/OG0000114.5/OG0000114.4/OG0000121.5/OG0000121.1/OG0000121.2/OG0000121.3/OG0000121.4/OG0000121.6/OG0000121.8/OG0000121.7/OG0000150.2/OG0000150.4/OG0000150.3/OG0000150.1/OG0000150.5/OG0000159.7/OG0000159.2/OG0000159.6/OG0000159.5/OG0000159.1/OG0000159.4/OG0000159.3/OG0000172.3/OG0000172.4/OG0000172.2/OG0000172.1/OG0000186.3/OG0000186.6/OG0000186.1/OG0000186.4/OG0000186.2/OG0000186.5/OG0000187.6/OG0000187.5/OG0000187.4/OG0000187.3/OG0000187.1/OG0000187.2/OG0000215.4/OG0000215.5/OG0000215.3/OG0000215.1/OG0000215.2/OG0000222.2/OG0000222.1/OG0000222.4/OG0000222.5/OG0000222.3/OG0000244.3/OG0000244.2/OG0000244.4/OG0000244.1/OG0000253.3/OG0000253.1/OG0000253.4/OG0000253.5/OG0000253.2/OG0000264.2/OG0000264.1/OG0000264.4/OG0000264.3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0000294.3/OG0000294.4/OG0000294.1/OG0000294.5/OG0000294.2/OG0000311.2/OG0000311.3/OG0000311.1/OG0000311.4/OG0000316.4/OG0000316.2/OG0000316.5/OG0000316.1/OG0000316.3/OG0000318.4/OG0000318.2/OG0000318.1/OG0000318.3/OG0000320.4/OG0000320.3/OG0000320.2/OG0000320.1/OG0000320.5/OG0000333.4/OG0000333.2/OG0000333.1/OG0000333.3/OG0000344.3/OG0000344.1/OG0000344.4/OG0000344.2/OG0000358.2/OG0000358.1/OG0000358.3/OG0000358.4/OG0000375.4/OG0000375.3/OG0000375.2/OG0000375.1/OG0000381.3/OG0000381.4/OG0000381.1/OG0000381.2/OG0000389.2/OG0000389.3/OG0000389.1/OG0000391.4/OG0000391.3/OG0000391.1/OG0000391.2/OG0000396.4/OG0000396.3/OG0000396.1/OG0000396.2/OG0000404.1/OG0000404.2/OG0000404.3/OG0000404.4/OG0000419.4/OG0000419.3/OG0000419.2/OG0000419.1/OG0000426.3/OG0000426.1/OG0000426.2/OG0000433.3/OG0000433.2/OG0000433.1/OG0000437.2/OG0000437.4/OG0000437.1/OG0000437.3/OG0000456.4/OG0000456.2/OG0000456.3/OG0000456.1/OG0000467.4/OG0000467.3/OG0000467.2/OG0000467.1/OG0000501.1/OG0000502.2/OG0000502.1/OG0000502.3/OG0000507.1/OG0000507.2/OG0000520.2/OG0000520.3/OG0000520.1/OG0000524.2/OG0000524.1/OG0000524.3/OG0000526.3/OG0000526.2/OG0000526.1/OG0000539.2/OG0000539.1/OG0000539.3/OG0000540.3/OG0000540.4/OG0000540.2/OG0000540.1/OG0000543.3/OG0000543.2/OG0000543.4/OG0000543.1/OG0000580.2/OG0000580.1/OG0000580.3/OG0000613.1/OG0000613.3/OG0000613.2/OG0000618.2/OG0000618.1/OG0000618.3/OG0000634.3/OG0000634.1/OG0000634.2/OG0000648.2/OG0000648.1/OG0000667.1/OG0000667.3/OG0000667.2/OG0000671.3/OG0000671.1/OG0000671.2/OG0000696.1/OG0000696.2/OG0000696.3/OG0000704.2/OG0000704.1/OG0000704.3/OG0000707.1/OG0000707.3/OG0000707.2/OG0000708.2/OG0000708.3/OG0000708.1/OG0000709.3/OG0000709.1/OG0000709.2/OG0000710.3/OG0000710.1/OG0000710.2/OG0000712.1/OG0000712.2/OG0000737.1/OG0000737.3/OG0000737.2/OG0000741.2/OG0000741.1/OG0000741.3/OG0000745.2/OG0000745.1/OG0000745.3/OG0000756.1/OG0000757.1/OG0000795.1/OG0000795.2/OG0000807.1/OG0000807.2/OG0000812.1/OG0000812.2/OG0000812.3/OG0000827.1/OG0000827.2/OG0000828.1/OG0000828.2/OG0000837.1/OG0000837.2/OG0000840.1/OG0000840.2/OG0000846.1/OG0000846.2/OG0000854.1/OG0000854.2/OG0000886.1/OG0000886.3/OG0000886.2/OG0000890.3/OG0000890.2/OG0000890.1/OG0000893.1/OG0000893.2/OG0000897.2/OG0000897.1/OG0000904.2/OG0000904.3/OG0000904.1/OG0000915.1/OG0000915.2/OG0000917.2/OG0000917.1/OG0000935.2/OG0000935.1/OG0000938.1/OG0000938.3/OG0000938.2/OG0000942.2/OG0000942.3/OG0000942.1/OG0000945.1/OG0000945.2/OG0000971.1/OG0000971.2/OG0000971.3/OG0000972.1/OG0000972.2/OG0000974.1/OG0000974.2/OG0000994.2/OG0000994.1/OG0000997.1/OG0000997.2/OG0000999.2/OG0000999.1/OG0001004.2/OG0001004.1/OG0001007.2/OG0001007.1/OG0001018.2/OG0001018.3/OG0001018.1/OG0001026.1/OG0001026.2/OG0001032.2/OG0001032.1/OG0001034.2/OG0001034.1/OG0001072.2/OG0001072.1/OG0001077.2/OG0001077.1/OG0001081.2/OG0001081.1/OG0001087.1/OG0001087.2/OG0001111.1/OG0001111.2/OG0001118.1/OG0001118.2/OG0001120.2/OG0001120.1/OG0001157.2/OG0001157.1/OG0001169.2/OG0001169.1/OG0001172.2/OG0001172.1/OG0001173.2/OG0001173.1/OG0001174.1/OG0001174.2/OG0001175.2/OG0001175.1/OG0001176.1/OG0001176.2/OG0001200.2/OG0001200.1/OG0001203.2/OG0001203.1/OG0001207.2/OG0001207.1/OG0001210.2/OG0001210.1/OG0001212.2/OG0001212.1/OG0001222.1/OG0001222.2/OG0001247.1/OG0001247.2/OG0001260.1/OG0001267.2/OG0001267.1/OG0001275.2/OG0001275.1/OG0001313.2/OG0001313.1/OG0001326.1/OG0001327.2/OG0001327.1/OG0001339.2/OG0001339.1/OG0001360.2/OG0001360.1/OG0001364.2/OG0001364.1/OG0001401.3/OG0001401.2/OG0001401.1/OG0001416.1/OG0001416.2/OG0001501.1/OG0001510.2/OG0001510.1/OG0001543.2/OG0001543.1/OG0001571.3/OG0001571.2/OG0001571.1/OG0001577.2/OG0001577.1/OG0001597.1/OG0001597.2/OG0001602.1/OG0001638.1/OG0001638.2/OG0001640.1/OG0001640.2/OG0001648.2/OG0001648.1/OG0001660.1/OG0001661.1/OG0001661.2/OG0001678.2/OG0001678.1/OG0001702.2/OG0001702.1/OG0001704.2/OG0001704.1/OG0001717.1/OG0001719.1/OG0001744.1/OG0001763.2/OG0001763.1/OG0001779.1/OG0001782.1/OG0001782.2/OG0001784.2/OG0001784.1/OG0001787.1/OG0001787.2/OG0001811.2/OG0001811.1/OG0001837.1/OG0001837.2/OG0001842.2/OG0001842.1/OG0001856.2/OG0001856.1/OG0001861.2/OG0001861.1/OG0001870.2/OG0001870.1/OG0001918.1/OG0001922.2/OG0001922.1/OG0001934.2/OG0001934.1/OG0001936.1/OG0001936.2/OG0001943.1/OG0001943.2/OG0001945.1/OG0001945.2/OG0001952.1/OG0001952.2/OG0001963.1/OG0001963.2/OG0001964.1/OG0001972.1/OG0001972.2/OG0001976.2/OG0001976.1/OG0001979.1/OG0002031.2/OG0002031.1/OG0002033.1/OG0002040.2/OG0002040.1/OG0002043.2/OG0002043.1/OG0002044.1/OG0002044.2/OG0002056.1/OG0002075.2/OG0002075.1/OG0002115.1/OG0002115.2/OG0002116.2/OG0002116.1/OG0002126.2/OG0002126.1/OG0002144.1/OG0002144.2/OG0002156.1/OG0002157.2/OG0002157.1/OG0002160.1/OG0002165.1/OG0002177.2/OG0002177.1/OG0002180.1/OG0002223.1/OG0002241.1/OG0002241.2/OG0002254.1/OG0002295.1/OG0002298.1/OG0002341.1/OG0002350.1/OG0002350.2/OG0002369.1/OG0002377.1/OG0002377.2/OG0002381.2/OG0002381.1/OG0002384.1/OG0002403.2/OG0002403.1/OG0002407.1/OG0002411.1/OG0002413.1/OG0002460.1/OG0002466.1/OG0002468.1/OG0002468.2/OG0002469.1/OG0002477.1/OG0002483.1/OG0002487.1/OG0002491.1/OG0002493.2/OG0002493.1/OG0002496.2/OG0002496.1/OG0002503.1/OG0002513.1/OG0002518.1/OG0002557.2/OG0002557.1/OG0002587.1/OG0002589.1/OG0002589.2/OG0002591.1/OG0002601.1/OG0002623.2/OG0002623.1/OG0002630.1/OG0002630.2/OG0002638.1/OG0002668.2/OG0002668.1/OG0002670.1/OG0002723.2/OG0002723.1/OG0002733.1/OG0002743.1/OG0002743.2/OG0002745.1/OG0002745.2/OG0002746.1/OG0002772.1/OG0002774.2/OG0002774.1/OG0002778.2/OG0002778.1/OG0002780.1/OG0002784.2/OG0002784.1/OG0002785.2/OG0002785.1/OG0002790.1/OG0002797.1/OG0002810.1/OG0002815.1/OG0002848.1/OG0002873.1/OG0002873.2/OG0002889.1/OG0002889.2/OG0002916.1/OG0002917.1/OG0002918.1/OG0002919.1/OG0002926.1/OG0002934.1/OG0002943.2/OG0002943.1/OG0002946.1/OG0002947.2/OG0002947.1/OG0002954.1/OG0003029.1/OG0003049.1/OG0003055.1/OG0003056.2/OG0003056.1/OG0003061.1/OG0003091.1/OG0003095.1/OG0003104.1/OG0003114.1/OG0003116.1/OG0003130.1/OG0003133.1/OG0003146.1/OG0003147.1/OG0003152.1/OG0003153.1/OG0003154.1/OG0003155.2/OG0003155.1/OG0003157.1/OG0003208.1/OG0003208.2/OG0003218.1/OG0003219.1/OG0003227.1/OG0003259.1/OG0003264.1/OG0003266.2/OG0003266.1/OG0003291.1/OG0003326.1/OG0003327.1/OG0003328.1/OG0003340.1/OG0003340.2/OG0003396.1/OG0003421.1/OG0003425.1/OG0003431.1/OG0003466.1/OG0003479.1/OG0003490.1/OG0003491.1/OG0003502.1/OG0003511.1/OG0003522.1/OG0003523.1/OG0003541.1/OG0003551.1/OG0003582.1/OG0003584.1/OG0003591.1/OG0003593.1/OG0003597.1/OG0003663.1/OG0003667.1/OG0003669.1/OG0003690.1/OG0003691.1/OG0003699.1/OG0003703.1/OG0003706.1/OG0003718.1/OG0003721.1/OG0003725.1/OG0003736.1/OG0003738.1/OG0003745.1/OG0003754.1/OG0003763.1/OG0003771.1/OG0003779.1/OG0003784.1/OG0003790.1/OG0003794.1/OG0003801.1/OG0003802.1/OG0003818.1/OG0003827.1/OG0003830.1/OG0003831.1/OG0003842.1/OG0003853.2/OG0003853.1/OG0003855.1/OG0003864.1/OG0003918.1/OG0003919.1/OG0003925.1/OG0003926.1/OG0003931.1/OG0003947.1/OG0003949.2/OG0003949.1/OG0003951.1/OG0003955.1/OG0003958.1/OG0003983.1/OG0003995.1/OG0004000.1/OG0004011.1/OG0004033.1/OG0004042.1/OG0004044.1/OG0004048.1/OG0004069.1/OG0004094.1/OG0004106.1/OG0004108.1/OG0004124.1/OG0004129.1/OG0004142.1/OG0004147.1/OG0004155.1/OG0004223.1/OG0004235.1/OG0004243.1/OG0004249.1/OG0004252.1/OG0004255.2/OG0004255.1/OG0004287.1/OG0004306.1/OG0004311.1/OG0004333.1/OG0004345.1/OG0004347.1/OG0004351.1/OG0004356.1/OG0004363.1/OG0004365.1/OG0004387.1/OG0004393.1/OG0004400.1/OG0004404.1/OG0004407.1/OG0004413.1/OG0004415.1/OG0004419.1/OG0004422.1/OG0004426.1/OG0004428.1/OG0004434.1/OG0004447.1/OG0004452.1/OG0004455.1/OG0004462.1/OG0004467.1/OG0004471.1/OG0004487.1/OG0004489.1/OG0004539.1/OG0004559.1/OG0004591.1/OG0004596.1/OG0004597.2/OG0004597.1/OG0004608.1/OG0004614.1/OG0004617.1/OG0004621.1/OG0004634.1/OG0004642.1/OG0004651.1/OG0004656.1/OG0004701.1/OG0004714.1/OG0004723.1/OG0004742.1/OG0004746.1/OG0004748.1/OG0004755.1/OG0004757.1/OG0004767.1/OG0004780.1/OG0004785.1/OG0004788.1/OG0004791.1/OG0004796.1/OG0004815.1/OG0004884.1/OG0004890.1/OG0004908.1/OG0004912.1/OG0004920.1/OG0004933.1/OG0004944.1/OG0004949.1/OG0004952.1/OG0004954.1/OG0004955.1/OG0004957.1/OG0004980.1/OG0004991.1/OG0004992.1/OG0004994.1/OG0005023.1/OG0005025.1/OG0005035.1/OG0005043.1/OG0005072.1/OG0005073.1/OG0005074.1/OG0005078.1/OG0005086.1/OG0005090.1/OG0005099.1/OG0005103.1/OG0005114.1/OG0005126.1/OG0005127.1/OG0005140.1/OG0005152.1/OG0005156.1/OG0005166.1/OG0005171.1/OG0005254.1/OG0005258.1/OG0005268.1/OG0005270.1/OG0005293.1/OG0005296.1/OG0005303.1/OG0005307.1/OG0005310.1/OG0005324.1/OG0005364.1/OG0005365.1/OG0005374.1/OG0005383.1/OG0005397.1/OG0005402.1/OG0005406.1/OG0005412.1/OG0005413.1/OG0005423.1/OG0005432.1/OG0005434.1/OG0005448.1/OG0005451.1/OG0005457.1/OG0005461.1/OG0005463.1/OG0005466.1/OG0005491.1/OG0005492.1/OG0005494.1/OG0005507.1/OG0005510.1/OG0005524.1/OG0005528.1/OG0005541.1/OG0005551.1/OG0005554.1/OG0005555.1/OG0005565.1/OG0005568.1/OG0005574.1/OG0005585.1/OG0005651.1/OG0005653.1/OG0005657.1/OG0005664.1/OG0005666.1/OG0005671.1/OG0005702.1/OG0005711.1/OG0005719.1/OG0005733.1/OG0005736.1/OG0005742.1/OG0005743.1/OG0005744.1/OG0005748.1/OG0005760.1/OG0005767.1/OG0005782.1/OG0005783.1/OG0005804.1/OG0005813.1/OG0005819.1/OG0005824.1/OG0005827.1/OG0005840.1/OG0005841.1/OG0005853.1/OG0005871.1/OG0005879.1/OG0005885.1/OG0005899.1/OG0005910.1/OG0005911.1/OG0005915.1/OG0005925.1/OG0005926.1/OG0005932.1/OG0005944.1/OG0005948.1/OG0005967.1/OG0005969.1/OG0005970.1/OG0005998.1/OG0006010.1/OG0006015.1/OG0006016.1/OG0006025.1/OG0006041.1/OG0006142.1/OG0006146.1/OG0006150.1/OG0006178.1/OG0006197.1/OG0006198.1/OG0006205.1/OG0006218.1/OG0006234.1/OG0006274.1/OG0006279.1/OG0006286.1/OG0006294.1/OG0006300.1/OG0006307.1/OG0006323.1/OG0006327.1/OG0006338.1/OG0006349.1/OG0006361.1/OG0006366.1/OG0006369.1/OG0006375.1/OG0006395.1/OG0006403.1/OG0006410.1/OG0006415.1/OG0006417.1/OG0006424.1/OG0006425.1/OG0006441.1/OG0006442.1/OG0006464.1/OG0006465.1/OG0006478.1/OG0006479.1/OG0006490.1/OG0006516.1/OG0006623.1/OG0006640.1/OG0006641.1/OG0006647.1/OG0006650.1/OG0006656.1/OG0006657.1/OG0006664.1/OG0006676.1/OG0006694.1/OG0006701.1/OG0006702.1/OG0006723.1/OG0006724.1/OG0006728.1/OG0006741.1/OG0006749.1/OG0006769.1/OG0006782.1/OG0006790.1/OG0006850.1/OG0006851.1/OG0006866.1/OG0006867.1/OG0006875.1/OG0006889.1/OG0006908.1/OG0006918.1/OG0006927.1/OG0006931.1/OG0006954.1/OG0007063.1/OG0007077.1/OG0007090.1/OG0007098.1/OG0007103.1/OG0007166.1/OG0007173.1/OG0007183.1/OG0007184.1/OG0007200.1/OG0007210.1/OG0007211.1/OG0007218.1/OG0007222.1/OG0007224.1/OG0007246.1/OG0007251.1/OG0007268.1/OG0007277.1/OG0007290.1/OG0007299.1/OG0007301.1/OG0007312.1/OG0007333.1/OG0007337.1/OG0007365.1/OG0007372.1/OG0007392.1/OG0007399.1/OG0007417.1/OG0007432.1/OG0007570.1/OG0007577.1/OG0007582.1/OG0007591.1/OG0007640.1/OG0007648.1/OG0007658.1/OG0007696.1/OG0007702.1/OG0007711.1/OG0007723.1/OG0007734.1/OG0007735.1/OG0007737.1/OG0007748.1/OG0007754.1/OG0007756.1/OG0007766.1/OG0007768.1/OG0007789.1/OG0007800.1/OG0007801.1/OG0007803.1/OG0007805.1/OG0007812.1/OG0007819.1/OG0007823.1/OG0007839.1/OG0007980.1/OG0007991.1/OG0007998.1/OG0008000.1/OG0008008.1/OG0008053.1/OG0008083.1/OG0008097.1/OG0008101.1/OG0008108.1/OG0008130.1/OG0008140.1/OG0008151.1/OG0008426.1/OG0008434.1/OG0008460.1/OG0008535.1/OG0008550.1/OG0008782.1/OG0008793.1/OG0010635.1</t>
  </si>
  <si>
    <t>OG0001345.3/OG0001345.2/OG0001345.1/OG0001460.3/OG0001460.1/OG0001460.2/OG0001605.2/OG0001605.1/OG0001605.3/OG0001825.2/OG0001825.1/OG0001851.1/OG0001974.1/OG0001975.1/OG0002073.1/OG0002073.2/OG0002145.1/OG0002148.1/OG0002148.2/OG0002176.2/OG0002176.1/OG0002259.1/OG0002282.1/OG0002480.1/OG0002583.1/OG0002646.1/OG0002653.1/OG0002903.1/OG0002970.1/OG0003030.2/OG0003030.1/OG0003125.1/OG0003160.1/OG0003220.1/OG0003238.1/OG0003515.1/OG0003927.1/OG0003927.2/OG0004052.1/OG0004054.1/OG0004218.1/OG0004218.2/OG0004247.1/OG0004280.1/OG0004431.1/OG0004438.1/OG0004456.1/OG0004542.1/OG0004681.1/OG0004688.1/OG0004698.1/OG0004702.1/OG0004712.1/OG0004734.1/OG0004744.1/OG0004779.1/OG0004808.1/OG0004911.1/OG0004989.1/OG0005075.1/OG0005164.1/OG0005285.1/OG0005288.1/OG0005295.1/OG0005557.1/OG0005725.1/OG0005745.1/OG0005866.1/OG0005896.1/OG0005897.1/OG0005952.1/OG0006061.1/OG0006064.1/OG0006154.1/OG0006207.1/OG0006237.1/OG0006285.1/OG0006299.1/OG0006339.1/OG0006374.1/OG0006512.1/OG0006639.1/OG0006670.1/OG0006716.1/OG0006730.1/OG0006738.1/OG0006750.1/OG0006797.1/OG0006822.1/OG0006830.1/OG0006862.1/OG0006872.1/OG0006882.1/OG0006884.1/OG0006951.1/OG0006974.1/OG0007186.1/OG0007213.1/OG0007256.1/OG0007289.1/OG0007303.1/OG0007326.1/OG0007327.1/OG0007336.1/OG0007355.1/OG0007387.1/OG0007598.1/OG0007622.1/OG0007643.1/OG0007654.1/OG0007675.1/OG0007709.1/OG0007744.1/OG0007751.1/OG0007796.1/OG0007851.1/OG0007979.1/OG0008011.1/OG0008015.1/OG0008034.1/OG0008045.1/OG0008066.1/OG0008085.1/OG0008128.1/OG0008139.1/OG0008170.1/OG0008212.1/OG0008214.1/OG0008227.1/OG0008340.1/OG0008455.1/OG0008519.1/OG0008539.1/OG0008562.1/OG0008721.1/OG0008783.1/OG0008789.1/OG0008800.1/OG0008856.1/OG0009130.1/OG0009351.1/OG0009363.1/OG0010344.1</t>
  </si>
  <si>
    <t>OG0000377.1/OG0000377.3/OG0000377.2/OG0000572.2/OG0000572.1/OG0000816.2/OG0000816.1/OG0001576.2/OG0001576.1/OG0001758.1/OG0001795.2/OG0001795.1/OG0001839.1/OG0001839.2/OG0002001.2/OG0002001.1/OG0002181.1/OG0002181.2/OG0002628.2/OG0002628.1/OG0002676.1/OG0002816.1/OG0002816.2/OG0002831.1/OG0002895.1/OG0002978.1/OG0003229.1/OG0003350.1/OG0003447.1/OG0003454.1/OG0003671.1/OG0003874.1/OG0003959.1/OG0004585.1/OG0004706.1/OG0004907.1/OG0005012.1/OG0005180.1/OG0005371.1/OG0005518.1/OG0005572.1/OG0005599.1/OG0005606.1/OG0005661.1/OG0005803.1/OG0005863.1/OG0005876.1/OG0006018.1/OG0006047.1/OG0006062.1/OG0006082.1/OG0006225.1/OG0006233.1/OG0006290.1/OG0006412.1/OG0006435.1/OG0006435.2/OG0006529.1/OG0006642.1/OG0006665.1/OG0006788.1/OG0006883.1/OG0006986.1/OG0007086.1/OG0007144.1/OG0007264.1/OG0007286.1/OG0007344.1/OG0007458.1/OG0007523.1/OG0007674.1/OG0007679.1/OG0007697.1/OG0007750.1/OG0007846.1/OG0008014.1/OG0008026.1/OG0008050.1/OG0008215.1/OG0008250.1/OG0008478.1/OG0008520.1/OG0008567.1/OG0008865.1/OG0009738.1/OG0010417.1/OG0010823.1</t>
  </si>
  <si>
    <t>OG0000261.1/OG0000261.2/OG0000553.2/OG0000553.3/OG0000553.1/OG0000553.4/OG0000612.2/OG0000612.3/OG0000612.1/OG0000835.3/OG0000835.2/OG0000835.1/OG0000850.3/OG0000850.1/OG0000850.2/OG0000887.2/OG0000887.1/OG0001069.2/OG0001069.1/OG0001085.2/OG0001085.1/OG0001104.2/OG0001104.1/OG0001292.2/OG0001292.1/OG0001311.1/OG0001311.2/OG0001340.2/OG0001340.3/OG0001340.1/OG0001345.3/OG0001345.2/OG0001345.1/OG0001460.3/OG0001460.1/OG0001460.2/OG0001471.2/OG0001471.1/OG0001497.1/OG0001497.2/OG0001605.2/OG0001605.1/OG0001605.3/OG0001636.1/OG0001636.2/OG0001662.2/OG0001662.1/OG0001686.1/OG0001686.2/OG0001812.2/OG0001812.1/OG0001825.2/OG0001825.1/OG0001851.1/OG0001915.1/OG0001924.1/OG0001940.1/OG0001974.1/OG0001975.1/OG0002015.1/OG0002032.1/OG0002032.2/OG0002045.1/OG0002045.2/OG0002073.1/OG0002073.2/OG0002078.2/OG0002078.1/OG0002117.1/OG0002145.1/OG0002148.1/OG0002148.2/OG0002169.2/OG0002169.1/OG0002176.2/OG0002176.1/OG0002257.2/OG0002257.1/OG0002259.1/OG0002270.1/OG0002270.2/OG0002282.1/OG0002335.2/OG0002335.1/OG0002353.1/OG0002388.1/OG0002389.1/OG0002448.2/OG0002448.1/OG0002480.1/OG0002490.1/OG0002490.2/OG0002497.2/OG0002497.1/OG0002583.1/OG0002633.1/OG0002646.1/OG0002653.1/OG0002860.1/OG0002903.1/OG0002928.2/OG0002928.1/OG0002951.1/OG0002952.2/OG0002952.1/OG0002966.1/OG0002970.1/OG0003030.2/OG0003030.1/OG0003081.1/OG0003106.1/OG0003125.1/OG0003151.1/OG0003160.1/OG0003220.1/OG0003238.1/OG0003257.1/OG0003335.1/OG0003341.1/OG0003415.1/OG0003459.1/OG0003509.1/OG0003515.1/OG0003517.1/OG0003553.1/OG0003596.1/OG0003668.1/OG0003672.1/OG0003688.1/OG0003696.1/OG0003716.1/OG0003733.1/OG0003746.1/OG0003797.1/OG0003832.1/OG0003850.1/OG0003921.1/OG0003927.1/OG0003927.2/OG0003978.1/OG0003980.1/OG0004040.1/OG0004052.1/OG0004054.1/OG0004060.1/OG0004081.1/OG0004090.1/OG0004096.1/OG0004157.1/OG0004218.1/OG0004218.2/OG0004226.1/OG0004247.1/OG0004278.1/OG0004280.1/OG0004312.1/OG0004372.1/OG0004390.1/OG0004401.1/OG0004410.1/OG0004420.1/OG0004431.1/OG0004438.1/OG0004456.1/OG0004486.1/OG0004488.1/OG0004541.2/OG0004541.1/OG0004542.1/OG0004598.1/OG0004615.1/OG0004681.1/OG0004688.1/OG0004698.1/OG0004702.1/OG0004712.1/OG0004733.1/OG0004734.1/OG0004737.1/OG0004744.1/OG0004779.1/OG0004795.1/OG0004808.1/OG0004810.1/OG0004911.1/OG0004945.1/OG0004989.1/OG0005026.1/OG0005031.1/OG0005034.1/OG0005075.1/OG0005079.1/OG0005122.1/OG0005164.1/OG0005167.1/OG0005285.1/OG0005288.1/OG0005295.1/OG0005326.1/OG0005340.1/OG0005366.1/OG0005376.1/OG0005380.1/OG0005410.1/OG0005420.1/OG0005422.1/OG0005441.1/OG0005443.1/OG0005444.1/OG0005462.1/OG0005480.1/OG0005497.1/OG0005516.1/OG0005534.1/OG0005552.1/OG0005557.1/OG0005573.1/OG0005582.1/OG0005697.1/OG0005718.1/OG0005725.1/OG0005745.1/OG0005752.1/OG0005756.1/OG0005761.1/OG0005784.1/OG0005798.1/OG0005829.1/OG0005842.1/OG0005861.1/OG0005866.1/OG0005869.1/OG0005886.1/OG0005889.1/OG0005896.1/OG0005897.1/OG0005905.1/OG0005907.1/OG0005951.1/OG0005952.1/OG0005975.1/OG0005988.1/OG0006040.1/OG0006043.1/OG0006050.1/OG0006061.1/OG0006064.1/OG0006154.1/OG0006192.1/OG0006207.1/OG0006213.1/OG0006232.1/OG0006237.1/OG0006253.1/OG0006257.1/OG0006265.1/OG0006270.1/OG0006285.1/OG0006299.1/OG0006339.1/OG0006374.1/OG0006396.1/OG0006451.1/OG0006462.1/OG0006466.1/OG0006470.1/OG0006471.1/OG0006475.1/OG0006482.1/OG0006492.1/OG0006495.1/OG0006512.1/OG0006598.1/OG0006627.1/OG0006628.1/OG0006634.1/OG0006637.1/OG0006639.1/OG0006653.1/OG0006654.1/OG0006660.1/OG0006670.1/OG0006708.1/OG0006716.1/OG0006720.1/OG0006730.1/OG0006734.1/OG0006735.1/OG0006738.1/OG0006750.1/OG0006760.1/OG0006761.1/OG0006762.1/OG0006771.1/OG0006772.1/OG0006781.1/OG0006786.1/OG0006797.1/OG0006803.1/OG0006813.1/OG0006816.1/OG0006822.1/OG0006827.1/OG0006830.1/OG0006856.1/OG0006857.1/OG0006862.1/OG0006863.1/OG0006872.1/OG0006882.1/OG0006884.1/OG0006950.1/OG0006951.1/OG0006957.1/OG0006966.1/OG0006969.1/OG0006974.1/OG0007123.1/OG0007125.1/OG0007126.1/OG0007127.1/OG0007151.1/OG0007155.1/OG0007186.1/OG0007190.1/OG0007196.1/OG0007213.1/OG0007220.1/OG0007234.1/OG0007236.1/OG0007242.1/OG0007253.1/OG0007256.1/OG0007281.1/OG0007289.1/OG0007296.1/OG0007303.1/OG0007313.1/OG0007318.1/OG0007326.1/OG0007327.1/OG0007332.1/OG0007336.1/OG0007350.1/OG0007355.1/OG0007379.1/OG0007387.1/OG0007396.1/OG0007412.1/OG0007415.1/OG0007438.1/OG0007576.1/OG0007580.1/OG0007586.1/OG0007597.1/OG0007598.1/OG0007614.1/OG0007622.1/OG0007628.1/OG0007639.1/OG0007643.1/OG0007654.1/OG0007666.1/OG0007669.1/OG0007670.1/OG0007675.1/OG0007681.1/OG0007684.1/OG0007691.1/OG0007704.1/OG0007707.1/OG0007709.1/OG0007744.1/OG0007747.1/OG0007751.1/OG0007753.1/OG0007757.1/OG0007782.1/OG0007790.1/OG0007791.1/OG0007795.1/OG0007796.1/OG0007816.1/OG0007826.1/OG0007833.1/OG0007851.1/OG0007853.1/OG0007959.1/OG0007978.1/OG0007979.1/OG0007983.1/OG0008011.1/OG0008015.1/OG0008019.1/OG0008022.1/OG0008034.1/OG0008045.1/OG0008049.1/OG0008056.1/OG0008066.1/OG0008072.1/OG0008075.1/OG0008078.1/OG0008080.1/OG0008085.1/OG0008090.1/OG0008098.1/OG0008107.1/OG0008128.1/OG0008129.1/OG0008139.1/OG0008141.1/OG0008144.1/OG0008145.1/OG0008154.1/OG0008158.1/OG0008165.1/OG0008170.1/OG0008174.1/OG0008179.1/OG0008180.1/OG0008188.1/OG0008195.1/OG0008212.1/OG0008214.1/OG0008221.1/OG0008227.1/OG0008340.1/OG0008394.1/OG0008413.1/OG0008414.1/OG0008435.1/OG0008455.1/OG0008461.1/OG0008465.1/OG0008479.1/OG0008512.1/OG0008519.1/OG0008521.1/OG0008526.1/OG0008529.1/OG0008530.1/OG0008536.1/OG0008539.1/OG0008552.1/OG0008562.1/OG0008714.1/OG0008715.1/OG0008721.1/OG0008751.1/OG0008757.1/OG0008783.1/OG0008789.1/OG0008800.1/OG0008801.1/OG0008803.1/OG0008809.1/OG0008827.1/OG0008842.1/OG0008853.1/OG0008856.1/OG0009035.1/OG0009053.1/OG0009067.1/OG0009098.1/OG0009100.1/OG0009121.1/OG0009130.1/OG0009284.1/OG0009351.1/OG0009359.1/OG0009363.1/OG0009685.1/OG0009699.1/OG0010016.1/OG0010025.1/OG0010287.1/OG0010344.1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</si>
  <si>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0000059.3/OG0000059.9/OG0000059.6/OG0000059.5/OG0000059.11/OG0000059.10/OG0000059.1/OG0000059.8/OG0000059.4/OG0000059.7/OG0000059.2/OG0000066.8/OG0000066.7/OG0000066.5/OG0000066.6/OG0000066.3/OG0000066.4/OG0000066.1/OG0000066.2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0000092.8/OG0000092.2/OG0000092.9/OG0000092.3/OG0000092.7/OG0000092.4/OG0000092.1/OG0000092.5/OG0000092.6/OG0000098.9/OG0000098.6/OG0000098.5/OG0000098.3/OG0000098.8/OG0000098.7/OG0000098.4/OG0000098.1/OG0000098.2/OG0000100.7/OG0000100.3/OG0000100.8/OG0000100.4/OG0000100.1/OG0000100.2/OG0000100.6/OG0000100.5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0000146.3/OG0000146.2/OG0000146.5/OG0000146.1/OG0000146.7/OG0000146.6/OG0000146.4/OG0000150.2/OG0000150.4/OG0000150.3/OG0000150.1/OG0000150.5/OG0000153.5/OG0000153.4/OG0000153.3/OG0000153.1/OG0000153.2/OG0000156.4/OG0000156.5/OG0000156.3/OG0000156.1/OG0000156.2/OG0000156.6/OG0000159.7/OG0000159.2/OG0000159.6/OG0000159.5/OG0000159.1/OG0000159.4/OG0000159.3/OG0000163.2/OG0000163.3/OG0000163.4/OG0000163.6/OG0000163.1/OG0000163.5/OG0000170.2/OG0000170.4/OG0000170.1/OG0000170.3/OG0000172.3/OG0000172.4/OG0000172.2/OG0000172.1/OG0000173.4/OG0000173.2/OG0000173.3/OG0000173.1/OG0000186.3/OG0000186.6/OG0000186.1/OG0000186.4/OG0000186.2/OG0000186.5/OG0000187.6/OG0000187.5/OG0000187.4/OG0000187.3/OG0000187.1/OG0000187.2/OG0000188.4/OG0000188.3/OG0000188.1/OG0000188.2/OG0000200.4/OG0000200.5/OG0000200.2/OG0000200.6/OG0000200.3/OG0000200.1/OG0000202.5/OG0000202.4/OG0000202.1/OG0000202.6/OG0000202.2/OG0000202.3/OG0000205.5/OG0000205.2/OG0000205.7/OG0000205.3/OG0000205.1/OG0000205.4/OG0000205.6/OG0000215.4/OG0000215.5/OG0000215.3/OG0000215.1/OG0000215.2/OG0000218.4/OG0000218.2/OG0000218.1/OG0000218.3/OG0000218.5/OG0000221.1/OG0000221.2/OG0000221.4/OG0000221.6/OG0000221.5/OG0000221.3/OG0000222.2/OG0000222.1/OG0000222.4/OG0000222.5/OG0000222.3/OG0000232.4/OG0000232.2/OG0000232.5/OG0000232.1/OG0000232.3/OG0000244.3/OG0000244.2/OG0000244.4/OG0000244.1/OG0000247.4/OG0000247.5/OG0000247.1/OG0000247.3/OG0000247.2/OG0000248.4/OG0000248.2/OG0000248.3/OG0000248.1/OG0000248.5/OG0000253.3/OG0000253.1/OG0000253.4/OG0000253.5/OG0000253.2/OG0000256.4/OG0000256.5/OG0000256.3/OG0000256.1/OG0000256.2/OG0000257.3/OG0000257.1/OG0000257.2/OG0000264.2/OG0000264.1/OG0000264.4/OG0000264.3/OG0000267.4/OG0000267.1/OG0000267.2/OG0000267.5/OG0000267.3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0000294.3/OG0000294.4/OG0000294.1/OG0000294.5/OG0000294.2/OG0000297.3/OG0000297.2/OG0000297.1/OG0000297.4/OG0000298.3/OG0000298.4/OG0000298.5/OG0000298.1/OG0000298.2/OG0000299.2/OG0000299.4/OG0000299.3/OG0000299.1/OG0000300.2/OG0000300.3/OG0000300.1/OG0000305.1/OG0000305.4/OG0000305.2/OG0000305.3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0000344.3/OG0000344.1/OG0000344.4/OG0000344.2/OG0000354.3/OG0000354.2/OG0000354.1/OG0000356.4/OG0000356.1/OG0000356.2/OG0000356.3/OG0000358.2/OG0000358.1/OG0000358.3/OG0000358.4/OG0000366.2/OG0000366.1/OG0000366.3/OG0000367.2/OG0000367.1/OG0000367.3/OG0000367.4/OG0000374.1/OG0000374.2/OG0000374.4/OG0000374.3/OG0000375.4/OG0000375.3/OG0000375.2/OG0000375.1/OG0000381.3/OG0000381.4/OG0000381.1/OG0000381.2/OG0000386.3/OG0000386.1/OG0000386.4/OG0000386.2/OG0000387.2/OG0000387.1/OG0000387.4/OG0000387.3/OG0000388.3/OG0000388.2/OG0000388.1/OG0000389.2/OG0000389.3/OG0000389.1/OG0000391.4/OG0000391.3/OG0000391.1/OG0000391.2/OG0000396.4/OG0000396.3/OG0000396.1/OG0000396.2/OG0000397.2/OG0000397.3/OG0000397.1/OG0000397.4/OG0000400.4/OG0000400.1/OG0000400.3/OG0000400.2/OG0000402.2/OG0000402.3/OG0000402.1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0000433.3/OG0000433.2/OG0000433.1/OG0000434.1/OG0000434.2/OG0000436.3/OG0000436.1/OG0000436.2/OG0000437.2/OG0000437.4/OG0000437.1/OG0000437.3/OG0000446.3/OG0000446.2/OG0000446.1/OG0000447.3/OG0000447.2/OG0000447.1/OG0000448.2/OG0000448.4/OG0000448.1/OG0000448.3/OG0000454.1/OG0000454.2/OG0000456.4/OG0000456.2/OG0000456.3/OG0000456.1/OG0000457.2/OG0000457.3/OG0000457.1/OG0000467.4/OG0000467.3/OG0000467.2/OG0000467.1/OG0000470.3/OG0000470.2/OG0000470.1/OG0000478.2/OG0000478.1/OG0000478.3/OG0000490.2/OG0000490.1/OG0000491.1/OG0000491.2/OG0000491.3/OG0000498.1/OG0000498.3/OG0000498.2/OG0000498.4/OG0000500.3/OG0000500.2/OG0000500.1/OG0000501.1/OG0000502.2/OG0000502.1/OG0000502.3/OG0000507.1/OG0000507.2/OG0000513.2/OG0000513.1/OG0000519.3/OG0000519.1/OG0000519.2/OG0000520.2/OG0000520.3/OG0000520.1/OG0000522.1/OG0000522.2/OG0000522.3/OG0000524.2/OG0000524.1/OG0000524.3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0000544.3/OG0000544.1/OG0000544.2/OG0000549.2/OG0000549.1/OG0000550.1/OG0000550.3/OG0000550.2/OG0000551.3/OG0000551.2/OG0000551.1/OG0000556.3/OG0000556.1/OG0000556.2/OG0000567.1/OG0000567.3/OG0000567.2/OG0000571.3/OG0000571.1/OG0000571.2/OG0000577.3/OG0000577.2/OG0000577.1/OG0000580.2/OG0000580.1/OG0000580.3/OG0000582.3/OG0000582.1/OG0000582.2/OG0000590.2/OG0000590.1/OG0000590.3/OG0000607.1/OG0000607.2/OG0000608.1/OG0000608.2/OG0000613.1/OG0000613.3/OG0000613.2/OG0000614.3/OG0000614.2/OG0000614.1/OG0000615.3/OG0000615.1/OG0000615.2/OG0000618.2/OG0000618.1/OG0000618.3/OG0000619.1/OG0000619.3/OG0000619.2/OG0000628.1/OG0000628.2/OG0000631.2/OG0000631.1/OG0000631.3/OG0000634.3/OG0000634.1/OG0000634.2/OG0000635.1/OG0000635.2/OG0000636.3/OG0000636.1/OG0000636.2/OG0000637.2/OG0000637.1/OG0000637.3/OG0000648.2/OG0000648.1/OG0000652.3/OG0000652.2/OG0000652.1/OG0000663.3/OG0000663.2/OG0000663.1/OG0000664.1/OG0000664.2/OG0000667.1/OG0000667.3/OG0000667.2/OG0000671.3/OG0000671.1/OG0000671.2/OG0000675.3/OG0000675.1/OG0000675.2/OG0000676.3/OG0000676.1/OG0000676.2/OG0000684.1/OG0000684.2/OG0000685.1/OG0000685.2/OG0000686.1/OG0000686.2/OG0000686.3/OG0000689.3/OG0000689.1/OG0000689.2/OG0000691.2/OG0000691.1/OG0000694.2/OG0000694.1/OG0000694.3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0000734.2/OG0000734.1/OG0000737.1/OG0000737.3/OG0000737.2/OG0000741.2/OG0000741.1/OG0000741.3/OG0000745.2/OG0000745.1/OG0000745.3/OG0000747.1/OG0000747.2/OG0000756.1/OG0000757.1/OG0000758.1/OG0000758.3/OG0000758.2/OG0000770.2/OG0000770.1/OG0000771.3/OG0000771.2/OG0000771.1/OG0000780.2/OG0000780.1/OG0000781.2/OG0000781.1/OG0000782.1/OG0000782.3/OG0000782.2/OG0000792.1/OG0000792.2/OG0000793.1/OG0000793.2/OG0000794.1/OG0000794.2/OG0000795.1/OG0000795.2/OG0000797.1/OG0000797.3/OG0000797.2/OG0000803.2/OG0000803.3/OG0000803.1/OG0000807.1/OG0000807.2/OG0000812.1/OG0000812.2/OG0000812.3/OG0000814.3/OG0000814.1/OG0000814.2/OG0000815.1/OG0000815.2/OG0000827.1/OG0000827.2/OG0000828.1/OG0000828.2/OG0000833.2/OG0000833.1/OG0000834.2/OG0000834.1/OG0000836.3/OG0000836.2/OG0000836.1/OG0000837.1/OG0000837.2/OG0000840.1/OG0000840.2/OG0000846.1/OG0000846.2/OG0000854.1/OG0000854.2/OG0000855.1/OG0000855.2/OG0000860.1/OG0000860.2/OG0000860.3/OG0000862.2/OG0000862.1/OG0000866.3/OG0000866.2/OG0000866.1/OG0000876.1/OG0000876.2/OG0000880.2/OG0000880.1/OG0000881.2/OG0000881.3/OG0000881.1/OG0000883.1/OG0000883.2/OG0000883.3/OG0000884.2/OG0000884.1/OG0000886.1/OG0000886.3/OG0000886.2/OG0000890.3/OG0000890.2/OG0000890.1/OG0000893.1/OG0000893.2/OG0000895.1/OG0000895.2/OG0000897.2/OG0000897.1/OG0000904.2/OG0000904.3/OG0000904.1/OG0000908.2/OG0000908.1/OG0000915.1/OG0000915.2/OG0000916.2/OG0000916.1/OG0000916.3/OG0000917.2/OG0000917.1/OG0000920.2/OG0000920.1/OG0000923.1/OG0000923.2/OG0000932.3/OG0000932.1/OG0000932.2/OG0000935.2/OG0000935.1/OG0000936.2/OG0000936.1/OG0000938.1/OG0000938.3/OG0000938.2/OG0000940.2/OG0000940.1/OG0000942.2/OG0000942.3/OG0000942.1/OG0000945.1/OG0000945.2/OG0000948.1/OG0000948.2/OG0000952.2/OG0000952.1/OG0000967.1/OG0000967.2/OG0000967.3/OG0000968.1/OG0000968.3/OG0000968.2/OG0000969.1/OG0000969.2/OG0000971.1/OG0000971.2/OG0000971.3/OG0000972.1/OG0000972.2/OG0000974.1/OG0000974.2/OG0000976.1/OG0000976.2/OG0000988.1/OG0000990.2/OG0000990.1/OG0000991.1/OG0000991.2/OG0000994.2/OG0000994.1/OG0000997.1/OG0000997.2/OG0000999.2/OG0000999.1/OG0001004.2/OG0001004.1/OG0001006.1/OG0001006.2/OG0001007.2/OG0001007.1/OG0001018.2/OG0001018.3/OG0001018.1/OG0001026.1/OG0001026.2/OG0001027.2/OG0001027.1/OG0001029.2/OG0001029.1/OG0001030.3/OG0001030.2/OG0001030.1/OG0001032.2/OG0001032.1/OG0001033.2/OG0001033.1/OG0001034.2/OG0001034.1/OG0001045.2/OG0001045.1/OG0001047.2/OG0001047.1/OG0001049.2/OG0001049.1/OG0001050.2/OG0001050.1/OG0001052.2/OG0001052.1/OG0001055.1/OG0001055.2/OG0001067.1/OG0001068.2/OG0001068.1/OG0001072.2/OG0001072.1/OG0001077.2/OG0001077.1/OG0001078.2/OG0001078.3/OG0001078.1/OG0001079.1/OG0001079.2/OG0001081.2/OG0001081.1/OG0001083.1/OG0001083.2/OG0001087.1/OG0001087.2/OG0001088.1/OG0001088.2/OG0001108.1/OG0001108.2/OG0001109.2/OG0001109.1/OG0001110.1/OG0001110.2/OG0001111.1/OG0001111.2/OG0001115.2/OG0001115.1/OG0001118.1/OG0001118.2/OG0001120.2/OG0001120.1/OG0001122.3/OG0001122.1/OG0001122.2/OG0001125.2/OG0001125.1/OG0001127.2/OG0001127.1/OG0001128.1/OG0001128.2/OG0001130.1/OG0001130.2/OG0001149.1/OG0001149.2/OG0001152.1/OG0001152.2/OG0001153.2/OG0001153.1/OG0001154.1/OG0001154.2/OG0001156.2/OG0001156.1/OG0001157.2/OG0001157.1/OG0001158.2/OG0001158.1/OG0001159.1/OG0001159.2/OG0001162.1/OG0001162.2/OG0001164.2/OG0001164.1/OG0001167.1/OG0001167.2/OG0001169.2/OG0001169.1/OG0001170.2/OG0001170.1/OG0001172.2/OG0001172.1/OG0001173.2/OG0001173.1/OG0001174.1/OG0001174.2/OG0001175.2/OG0001175.1/OG0001176.1/OG0001176.2/OG0001191.1/OG0001191.2/OG0001193.1/OG0001193.2/OG0001196.2/OG0001196.1/OG0001198.2/OG0001198.3/OG0001198.1/OG0001200.2/OG0001200.1/OG0001203.2/OG0001203.1/OG0001207.2/OG0001207.1/OG0001210.2/OG0001210.1/OG0001211.2/OG0001211.1/OG0001212.2/OG0001212.1/OG0001213.1/OG0001213.2/OG0001222.1/OG0001222.2/OG0001223.1/OG0001223.2/OG0001225.2/OG0001225.1/OG0001247.1/OG0001247.2/OG0001248.1/OG0001248.2/OG0001251.2/OG0001251.1/OG0001260.1/OG0001261.1/OG0001261.2/OG0001266.2/OG0001266.1/OG0001267.2/OG0001267.1/OG0001268.1/OG0001268.2/OG0001269.2/OG0001269.1/OG0001271.2/OG0001271.1/OG0001272.2/OG0001272.1/OG0001274.1/OG0001274.2/OG0001275.2/OG0001275.1/OG0001276.2/OG0001276.1/OG0001305.2/OG0001305.1/OG0001306.2/OG0001306.1/OG0001307.1/OG0001308.1/OG0001313.2/OG0001313.1/OG0001316.2/OG0001316.1/OG0001318.1/OG0001318.2/OG0001322.1/OG0001322.2/OG0001323.2/OG0001323.1/OG0001326.1/OG0001327.2/OG0001327.1/OG0001328.2/OG0001328.1/OG0001339.2/OG0001339.1/OG0001348.2/OG0001348.1/OG0001352.2/OG0001352.1/OG0001356.1/OG0001356.2/OG0001358.1/OG0001358.2/OG0001360.2/OG0001360.1/OG0001364.2/OG0001364.1/OG0001369.1/OG0001372.2/OG0001372.1/OG0001389.1/OG0001392.2/OG0001392.1/OG0001393.1/OG0001393.2/OG0001397.1/OG0001397.2/OG0001401.3/OG0001401.2/OG0001401.1/OG0001403.2/OG0001403.1/OG0001412.2/OG0001412.1/OG0001415.2/OG0001415.1/OG0001416.1/OG0001416.2/OG0001417.2/OG0001417.1/OG0001419.2/OG0001419.1/OG0001420.1/OG0001421.2/OG0001421.1/OG0001437.1/OG0001437.2/OG0001445.2/OG0001445.1/OG0001452.1/OG0001465.1/OG0001465.2/OG0001467.2/OG0001467.1/OG0001469.2/OG0001469.1/OG0001499.1/OG0001501.1/OG0001507.2/OG0001507.1/OG0001509.2/OG0001509.1/OG0001510.2/OG0001510.1/OG0001512.1/OG0001512.2/OG0001513.2/OG0001513.1/OG0001514.2/OG0001514.1/OG0001523.1/OG0001523.2/OG0001527.2/OG0001527.1/OG0001528.2/OG0001528.1/OG0001543.2/OG0001543.1/OG0001544.1/OG0001552.2/OG0001552.1/OG0001558.2/OG0001558.1/OG0001569.1/OG0001571.3/OG0001571.2/OG0001571.1/OG0001575.1/OG0001575.2/OG0001577.2/OG0001577.1/OG0001578.2/OG0001578.1/OG0001597.1/OG0001597.2/OG0001598.2/OG0001598.1/OG0001602.1/OG0001606.2/OG0001606.1/OG0001607.2/OG0001607.1/OG0001608.2/OG0001608.1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0001660.1/OG0001661.1/OG0001661.2/OG0001668.1/OG0001668.2/OG0001670.2/OG0001670.1/OG0001672.2/OG0001672.1/OG0001678.2/OG0001678.1/OG0001682.1/OG0001682.2/OG0001684.2/OG0001684.1/OG0001689.2/OG0001689.1/OG0001690.1/OG0001692.2/OG0001692.1/OG0001694.2/OG0001694.1/OG0001697.2/OG0001697.1/OG0001700.1/OG0001702.2/OG0001702.1/OG0001703.1/OG0001704.2/OG0001704.1/OG0001706.1/OG0001706.2/OG0001712.1/OG0001712.2/OG0001713.1/OG0001714.2/OG0001714.1/OG0001717.1/OG0001718.1/OG0001719.1/OG0001721.2/OG0001721.1/OG0001743.1/OG0001743.2/OG0001744.1/OG0001747.1/OG0001747.2/OG0001750.1/OG0001750.2/OG0001751.2/OG0001751.1/OG0001752.2/OG0001752.1/OG0001753.1/OG0001753.2/OG0001754.1/OG0001754.2/OG0001763.2/OG0001763.1/OG0001765.1/OG0001768.1/OG0001772.2/OG0001772.1/OG0001773.1/OG0001774.1/OG0001774.2/OG0001779.1/OG0001780.1/OG0001780.2/OG0001782.1/OG0001782.2/OG0001784.2/OG0001784.1/OG0001785.1/OG0001785.2/OG0001787.1/OG0001787.2/OG0001788.1/OG0001788.2/OG0001789.1/OG0001789.2/OG0001792.2/OG0001792.1/OG0001793.2/OG0001793.1/OG0001794.1/OG0001794.2/OG0001811.2/OG0001811.1/OG0001814.1/OG0001814.2/OG0001826.2/OG0001826.1/OG0001827.2/OG0001827.1/OG0001831.1/OG0001837.1/OG0001837.2/OG0001838.2/OG0001838.1/OG0001842.2/OG0001842.1/OG0001844.2/OG0001844.1/OG0001849.1/OG0001849.2/OG0001853.2/OG0001853.1/OG0001855.1/OG0001855.2/OG0001856.2/OG0001856.1/OG0001860.2/OG0001860.1/OG0001861.2/OG0001861.1/OG0001870.2/OG0001870.1/OG0001911.2/OG0001911.1/OG0001918.1/OG0001921.1/OG0001921.2/OG0001922.2/OG0001922.1/OG0001923.1/OG0001923.2/OG0001927.1/OG0001929.1/OG0001932.1/OG0001932.2/OG0001934.2/OG0001934.1/OG0001936.1/OG0001936.2/OG0001937.1/OG0001938.2/OG0001938.1/OG0001939.1/OG0001943.1/OG0001943.2/OG0001944.1/OG0001945.1/OG0001945.2/OG0001946.2/OG0001946.1/OG0001948.1/OG0001948.2/OG0001949.2/OG0001949.1/OG0001951.1/OG0001951.2/OG0001952.1/OG0001952.2/OG0001953.2/OG0001953.1/OG0001954.1/OG0001955.1/OG0001955.2/OG0001962.1/OG0001962.2/OG0001963.1/OG0001963.2/OG0001964.1/OG0001972.1/OG0001972.2/OG0001973.1/OG0001976.2/OG0001976.1/OG0001979.1/OG0001980.1/OG0001980.2/OG0001981.2/OG0001981.1/OG0001982.1/OG0001992.1/OG0001993.1/OG0002000.1/OG0002008.1/OG0002014.1/OG0002018.1/OG0002020.2/OG0002020.1/OG0002023.1/OG0002024.1/OG0002024.2/OG0002025.1/OG0002025.2/OG0002031.2/OG0002031.1/OG0002033.1/OG0002035.2/OG0002035.1/OG0002036.1/OG0002037.1/OG0002037.2/OG0002040.2/OG0002040.1/OG0002043.2/OG0002043.1/OG0002044.1/OG0002044.2/OG0002048.1/OG0002048.2/OG0002056.1/OG0002062.2/OG0002062.1/OG0002064.2/OG0002064.1/OG0002071.1/OG0002071.2/OG0002074.2/OG0002074.1/OG0002075.2/OG0002075.1/OG0002076.1/OG0002076.2/OG0002077.2/OG0002077.1/OG0002107.2/OG0002107.1/OG0002110.1/OG0002112.1/OG0002113.1/OG0002115.1/OG0002115.2/OG0002116.2/OG0002116.1/OG0002118.1/OG0002120.1/OG0002120.2/OG0002121.1/OG0002121.2/OG0002125.1/OG0002126.2/OG0002126.1/OG0002128.1/OG0002128.2/OG0002133.1/OG0002138.2/OG0002138.1/OG0002144.1/OG0002144.2/OG0002146.1/OG0002152.1/OG0002152.2/OG0002154.1/OG0002154.2/OG0002156.1/OG0002157.2/OG0002157.1/OG0002158.2/OG0002158.1/OG0002160.1/OG0002161.1/OG0002161.2/OG0002163.1/OG0002163.2/OG0002164.2/OG0002164.1/OG0002165.1/OG0002167.1/OG0002174.1/OG0002177.2/OG0002177.1/OG0002179.1/OG0002180.1/OG0002205.1/OG0002207.1/OG0002207.2/OG0002214.1/OG0002223.1/OG0002225.2/OG0002225.1/OG0002228.1/OG0002229.1/OG0002229.2/OG0002232.1/OG0002237.1/OG0002241.1/OG0002241.2/OG0002242.2/OG0002242.1/OG0002248.1/OG0002254.1/OG0002262.1/OG0002265.1/OG0002265.2/OG0002266.1/OG0002267.1/OG0002271.1/OG0002271.2/OG0002277.2/OG0002277.1/OG0002283.1/OG0002283.2/OG0002288.1/OG0002288.2/OG0002295.1/OG0002298.1/OG0002300.2/OG0002300.1/OG0002329.1/OG0002332.1/OG0002341.1/OG0002343.1/OG0002343.2/OG0002344.2/OG0002344.1/OG0002348.1/OG0002350.1/OG0002350.2/OG0002351.1/OG0002357.1/OG0002357.2/OG0002358.1/OG0002358.2/OG0002359.1/OG0002360.1/OG0002360.2/OG0002363.1/OG0002364.1/OG0002364.2/OG0002368.2/OG0002368.1/OG0002369.1/OG0002370.1/OG0002375.1/OG0002377.1/OG0002377.2/OG0002381.2/OG0002381.1/OG0002384.1/OG0002385.1/OG0002387.1/OG0002394.2/OG0002394.1/OG0002395.1/OG0002398.1/OG0002403.2/OG0002403.1/OG0002404.1/OG0002404.2/OG0002407.1/OG0002408.2/OG0002408.1/OG0002409.1/OG0002411.1/OG0002412.2/OG0002412.1/OG0002413.1/OG0002432.1/OG0002432.2/OG0002443.2/OG0002443.1/OG0002451.1/OG0002451.2/OG0002455.1/OG0002460.1/OG0002463.1/OG0002464.1/OG0002464.2/OG0002466.1/OG0002467.1/OG0002468.1/OG0002468.2/OG0002469.1/OG0002470.1/OG0002472.1/OG0002473.1/OG0002473.2/OG0002475.1/OG0002477.1/OG0002482.1/OG0002483.1/OG0002487.1/OG0002488.2/OG0002488.1/OG0002491.1/OG0002493.2/OG0002493.1/OG0002496.2/OG0002496.1/OG0002501.1/OG0002501.2/OG0002502.1/OG0002503.1/OG0002504.2/OG0002504.1/OG0002513.1/OG0002518.1/OG0002551.1/OG0002551.2/OG0002556.1/OG0002557.2/OG0002557.1/OG0002560.1/OG0002569.1/OG0002572.1/OG0002573.1/OG0002575.1/OG0002578.1/OG0002586.1/OG0002586.2/OG0002587.1/OG0002589.1/OG0002589.2/OG0002590.1/OG0002591.1/OG0002597.1/OG0002597.2/OG0002598.1/OG0002598.2/OG0002601.1/OG0002602.2/OG0002602.1/OG0002603.1/OG0002607.1/OG0002611.1/OG0002613.1/OG0002613.2/OG0002615.1/OG0002623.2/OG0002623.1/OG0002624.1/OG0002626.1/OG0002630.1/OG0002630.2/OG0002631.1/OG0002631.2/OG0002632.1/OG0002635.2/OG0002635.1/OG0002638.1/OG0002640.1/OG0002644.1/OG0002650.1/OG0002650.2/OG0002655.2/OG0002655.1/OG0002656.1/OG0002661.1/OG0002663.1/OG0002666.1/OG0002667.1/OG0002668.2/OG0002668.1/OG0002670.1/OG0002709.1/OG0002712.1/OG0002720.1/OG0002722.1/OG0002723.2/OG0002723.1/OG0002728.1/OG0002730.1/OG0002732.1/OG0002733.1/OG0002734.1/OG0002739.1/OG0002741.1/OG0002742.1/OG0002743.1/OG0002743.2/OG0002745.1/OG0002745.2/OG0002746.1/OG0002748.1/OG0002752.1/OG0002754.1/OG0002756.1/OG0002761.1/OG0002762.2/OG0002762.1/OG0002763.1/OG0002763.2/OG0002765.2/OG0002765.1/OG0002766.2/OG0002766.1/OG0002767.1/OG0002768.1/OG0002770.1/OG0002772.1/OG0002774.2/OG0002774.1/OG0002778.2/OG0002778.1/OG0002780.1/OG0002782.1/OG0002784.2/OG0002784.1/OG0002785.2/OG0002785.1/OG0002786.1/OG0002790.1/OG0002794.2/OG0002794.1/OG0002796.1/OG0002797.1/OG0002798.1/OG0002798.2/OG0002801.1/OG0002804.1/OG0002805.1/OG0002806.1/OG0002806.2/OG0002807.1/OG0002810.1/OG0002812.1/OG0002815.1/OG0002824.1/OG0002824.2/OG0002825.2/OG0002825.1/OG0002826.1/OG0002826.2/OG0002848.1/OG0002853.1/OG0002867.2/OG0002867.1/OG0002871.1/OG0002873.1/OG0002873.2/OG0002875.1/OG0002876.1/OG0002879.2/OG0002879.1/OG0002880.1/OG0002881.1/OG0002886.1/OG0002886.2/OG0002887.1/OG0002887.2/OG0002889.1/OG0002889.2/OG0002890.1/OG0002890.2/OG0002902.1/OG0002904.1/OG0002907.1/OG0002908.1/OG0002916.1/OG0002917.1/OG0002918.1/OG0002919.1/OG0002921.1/OG0002923.1/OG0002926.1/OG0002934.1/OG0002937.1/OG0002937.2/OG0002941.2/OG0002941.1/OG0002943.2/OG0002943.1/OG0002945.2/OG0002945.1/OG0002946.1/OG0002947.2/OG0002947.1/OG0002949.1/OG0002949.2/OG0002954.1/OG0002955.1/OG0002957.1/OG0002965.1/OG0002969.1/OG0002971.1/OG0002974.1/OG0003018.1/OG0003028.1/OG0003028.2/OG0003029.1/OG0003031.1/OG0003033.1/OG0003036.1/OG0003039.1/OG0003042.2/OG0003042.1/OG0003043.1/OG0003044.1/OG0003046.1/OG0003048.1/OG0003049.1/OG0003054.1/OG0003055.1/OG0003056.2/OG0003056.1/OG0003058.1/OG0003061.1/OG0003062.1/OG0003066.1/OG0003067.1/OG0003068.1/OG0003073.1/OG0003076.1/OG0003078.1/OG0003084.1/OG0003085.1/OG0003088.1/OG0003089.1/OG0003090.1/OG0003091.1/OG0003093.1/OG0003095.1/OG0003098.1/OG0003100.1/OG0003104.1/OG0003111.1/OG0003112.1/OG0003113.1/OG0003114.1/OG0003116.1/OG0003120.1/OG0003130.1/OG0003131.1/OG0003133.1/OG0003137.1/OG0003140.1/OG0003142.1/OG0003146.1/OG0003147.1/OG0003148.1/OG0003152.1/OG0003153.1/OG0003154.1/OG0003155.2/OG0003155.1/OG0003156.1/OG0003157.1/OG0003163.1/OG0003164.1/OG0003190.1/OG0003202.1/OG0003208.1/OG0003208.2/OG0003210.1/OG0003212.1/OG0003218.1/OG0003219.1/OG0003224.1/OG0003226.1/OG0003227.1/OG0003228.1/OG0003231.1/OG0003234.2/OG0003234.1/OG0003248.1/OG0003250.1/OG0003256.1/OG0003259.1/OG0003260.1/OG0003262.1/OG0003264.1/OG0003266.2/OG0003266.1/OG0003268.1/OG0003269.1/OG0003273.1/OG0003276.1/OG0003277.1/OG0003279.1/OG0003280.1/OG0003283.1/OG0003285.1/OG0003289.1/OG0003291.1/OG0003292.1/OG0003295.1/OG0003296.1/OG0003299.1/OG0003301.2/OG0003301.1/OG0003302.1/OG0003309.1/OG0003312.1/OG0003312.2/OG0003316.1/OG0003316.2/OG0003319.1/OG0003324.1/OG0003326.1/OG0003327.1/OG0003328.1/OG0003332.1/OG0003333.1/OG0003340.1/OG0003340.2/OG0003343.1/OG0003344.1/OG0003390.1/OG0003396.1/OG0003416.1/OG0003417.1/OG0003421.1/OG0003425.1/OG0003427.1/OG0003428.1/OG0003430.1/OG0003431.1/OG0003442.1/OG0003444.1/OG0003449.1/OG0003453.1/OG0003456.1/OG0003457.1/OG0003464.1/OG0003466.1/OG0003468.1/OG0003469.1/OG0003472.1/OG0003473.1/OG0003478.1/OG0003478.2/OG0003479.1/OG0003484.1/OG0003490.1/OG0003491.1/OG0003492.1/OG0003494.1/OG0003496.1/OG0003499.1/OG0003502.1/OG0003511.1/OG0003522.1/OG0003523.1/OG0003524.1/OG0003525.1/OG0003526.1/OG0003527.1/OG0003529.1/OG0003531.1/OG0003540.1/OG0003541.1/OG0003547.1/OG0003548.1/OG0003551.1/OG0003554.1/OG0003555.1/OG0003558.1/OG0003560.1/OG0003566.1/OG0003567.1/OG0003569.1/OG0003571.1/OG0003573.1/OG0003582.1/OG0003584.1/OG0003589.1/OG0003590.1/OG0003591.1/OG0003593.1/OG0003594.1/OG0003597.1/OG0003642.1/OG0003647.1/OG0003648.1/OG0003659.1/OG0003663.1/OG0003664.1/OG0003665.1/OG0003666.1/OG0003667.1/OG0003669.1/OG0003673.1/OG0003677.1/OG0003679.1/OG0003683.1/OG0003690.1/OG0003691.1/OG0003693.1/OG0003698.1/OG0003699.1/OG0003702.1/OG0003703.1/OG0003704.1/OG0003704.2/OG0003706.1/OG0003708.1/OG0003710.1/OG0003711.1/OG0003712.1/OG0003715.1/OG0003717.1/OG0003718.1/OG0003721.1/OG0003722.1/OG0003725.1/OG0003726.2/OG0003726.1/OG0003727.1/OG0003730.1/OG0003731.1/OG0003734.1/OG0003736.1/OG0003737.1/OG0003738.1/OG0003740.1/OG0003742.1/OG0003745.1/OG0003747.1/OG0003750.1/OG0003752.1/OG0003754.1/OG0003756.1/OG0003762.1/OG0003763.1/OG0003764.1/OG0003768.1/OG0003769.1/OG0003771.1/OG0003774.1/OG0003775.1/OG0003779.1/OG0003781.1/OG0003783.1/OG0003784.1/OG0003788.1/OG0003790.1/OG0003791.1/OG0003793.1/OG0003794.1/OG0003798.1/OG0003799.1/OG0003801.1/OG0003802.1/OG0003803.1/OG0003808.1/OG0003813.1/OG0003818.1/OG0003824.1/OG0003827.1/OG0003829.1/OG0003830.1/OG0003831.1/OG0003833.1/OG0003835.1/OG0003837.1/OG0003840.1/OG0003842.1/OG0003846.1/OG0003849.1/OG0003852.1/OG0003853.2/OG0003853.1/OG0003854.1/OG0003855.1/OG0003856.1/OG0003858.1/OG0003859.1/OG0003864.1/OG0003866.1/OG0003870.1/OG0003918.1/OG0003919.1/OG0003922.1/OG0003925.1/OG0003926.1/OG0003931.1/OG0003941.1/OG0003943.1/OG0003946.1/OG0003947.1/OG0003949.2/OG0003949.1/OG0003951.1/OG0003955.1/OG0003958.1/OG0003961.1/OG0003963.1/OG0003968.1/OG0003969.1/OG0003972.1/OG0003975.1/OG0003983.1/OG0003984.1/OG0003990.1/OG0003993.1/OG0003995.1/OG0003997.1/OG0004000.1/OG0004001.1/OG0004006.1/OG0004011.1/OG0004014.1/OG0004016.1/OG0004017.1/OG0004020.1/OG0004028.1/OG0004033.1/OG0004038.1/OG0004042.1/OG0004044.1/OG0004045.1/OG0004047.1/OG0004048.1/OG0004059.1/OG0004066.1/OG0004067.1/OG0004068.1/OG0004069.1/OG0004072.1/OG0004076.1/OG0004080.1/OG0004083.1/OG0004084.1/OG0004085.1/OG0004087.1/OG0004089.1/OG0004092.1/OG0004094.1/OG0004098.1/OG0004099.1/OG0004105.1/OG0004106.1/OG0004108.1/OG0004111.1/OG0004112.1/OG0004112.2/OG0004115.1/OG0004119.1/OG0004124.1/OG0004125.1/OG0004127.1/OG0004129.1/OG0004130.1/OG0004131.1/OG0004134.1/OG0004135.1/OG0004136.1/OG0004139.1/OG0004141.1/OG0004142.1/OG0004145.1/OG0004147.1/OG0004149.1/OG0004152.1/OG0004154.1/OG0004155.1/OG0004158.1/OG0004203.1/OG0004204.1/OG0004205.2/OG0004205.1/OG0004207.1/OG0004220.1/OG0004223.1/OG0004235.1/OG0004238.1/OG0004240.1/OG0004241.1/OG0004243.1/OG0004245.1/OG0004246.1/OG0004249.1/OG0004250.1/OG0004251.1/OG0004252.1/OG0004255.2/OG0004255.1/OG0004260.1/OG0004263.1/OG0004264.1/OG0004267.1/OG0004269.1/OG0004271.1/OG0004272.1/OG0004277.1/OG0004283.1/OG0004284.1/OG0004287.1/OG0004288.1/OG0004289.1/OG0004293.1/OG0004295.1/OG0004300.1/OG0004301.1/OG0004304.1/OG0004306.1/OG0004310.1/OG0004311.1/OG0004313.1/OG0004318.1/OG0004321.1/OG0004326.2/OG0004326.1/OG0004327.1/OG0004329.1/OG0004331.1/OG0004333.1/OG0004335.1/OG0004336.1/OG0004338.1/OG0004339.1/OG0004340.1/OG0004341.1/OG0004342.1/OG0004345.1/OG0004347.1/OG0004351.1/OG0004354.1/OG0004355.1/OG0004356.1/OG0004357.1/OG0004361.1/OG0004363.1/OG0004365.1/OG0004368.1/OG0004369.1/OG0004370.1/OG0004371.1/OG0004374.1/OG0004374.2/OG0004387.1/OG0004388.1/OG0004389.1/OG0004391.1/OG0004393.1/OG0004394.1/OG0004396.1/OG0004397.1/OG0004399.1/OG0004400.1/OG0004402.1/OG0004404.1/OG0004407.1/OG0004408.1/OG0004411.1/OG0004413.1/OG0004414.1/OG0004415.1/OG0004416.1/OG0004417.1/OG0004419.1/OG0004421.1/OG0004422.1/OG0004423.1/OG0004424.1/OG0004425.1/OG0004426.1/OG0004428.1/OG0004432.1/OG0004433.1/OG0004434.1/OG0004437.1/OG0004439.1/OG0004447.1/OG0004450.1/OG0004452.1/OG0004455.1/OG0004457.1/OG0004458.1/OG0004462.1/OG0004463.1/OG0004467.1/OG0004468.1/OG0004471.1/OG0004478.1/OG0004479.1/OG0004480.1/OG0004482.1/OG0004483.1/OG0004487.1/OG0004489.1/OG0004490.1/OG0004491.1/OG0004493.1/OG0004538.1/OG0004539.1/OG0004544.1/OG0004554.1/OG0004557.1/OG0004559.1/OG0004561.1/OG0004563.1/OG0004566.1/OG0004568.1/OG0004569.1/OG0004574.1/OG0004581.1/OG0004582.1/OG0004588.1/OG0004589.1/OG0004591.1/OG0004595.1/OG0004596.1/OG0004597.2/OG0004597.1/OG0004601.1/OG0004604.1/OG0004608.1/OG0004610.1/OG0004614.1/OG0004617.1/OG0004618.1/OG0004620.1/OG0004621.1/OG0004622.1/OG0004626.1/OG0004627.1/OG0004631.1/OG0004632.1/OG0004634.1/OG0004640.1/OG0004642.1/OG0004650.1/OG0004651.1/OG0004653.1/OG0004656.1/OG0004662.1/OG0004664.1/OG0004665.1/OG0004668.1/OG0004673.1/OG0004678.1/OG0004679.1/OG0004690.1/OG0004691.1/OG0004692.1/OG0004693.1/OG0004694.1/OG0004699.2/OG0004699.1/OG0004700.1/OG0004701.1/OG0004703.1/OG0004707.1/OG0004709.1/OG0004711.1/OG0004714.1/OG0004719.1/OG0004721.1/OG0004723.1/OG0004724.1/OG0004726.1/OG0004728.1/OG0004729.1/OG0004731.1/OG0004732.1/OG0004735.1/OG0004736.1/OG0004742.1/OG0004746.1/OG0004747.1/OG0004748.1/OG0004749.1/OG0004750.1/OG0004752.1/OG0004755.1/OG0004757.1/OG0004758.1/OG0004762.1/OG0004767.1/OG0004768.1/OG0004771.1/OG0004776.1/OG0004778.1/OG0004780.1/OG0004785.1/OG0004788.1/OG0004791.1/OG0004796.1/OG0004797.1/OG0004798.1/OG0004807.1/OG0004809.1/OG0004811.1/OG0004813.1/OG0004815.1/OG0004883.1/OG0004884.1/OG00048</t>
  </si>
  <si>
    <t>OG0000341.1/OG0000341.2/OG0000377.1/OG0000377.3/OG0000377.2/OG0000512.1/OG0000512.8/OG0000512.3/OG0000512.7/OG0000512.9/OG0000512.5/OG0000512.6/OG0000512.4/OG0000512.2/OG0000572.2/OG0000572.1/OG0000705.3/OG0000705.2/OG0000705.1/OG0000740.2/OG0000740.1/OG0000740.3/OG0000816.2/OG0000816.1/OG0001215.1/OG0001215.2/OG0001291.1/OG0001294.1/OG0001370.1/OG0001370.2/OG0001522.4/OG0001522.1/OG0001522.2/OG0001522.3/OG0001573.1/OG0001576.2/OG0001576.1/OG0001632.1/OG0001758.1/OG0001795.2/OG0001795.1/OG0001839.1/OG0001839.2/OG0001920.1/OG0002001.2/OG0002001.1/OG0002011.1/OG0002011.2/OG0002055.2/OG0002055.1/OG0002172.1/OG0002172.2/OG0002181.1/OG0002181.2/OG0002186.1/OG0002231.1/OG0002231.2/OG0002287.1/OG0002306.2/OG0002306.1/OG0002527.1/OG0002628.2/OG0002628.1/OG0002658.1/OG0002676.1/OG0002816.1/OG0002816.2/OG0002831.1/OG0002895.1/OG0002922.1/OG0002978.1/OG0003060.1/OG0003211.1/OG0003229.1/OG0003315.1/OG0003315.2/OG0003330.1/OG0003350.1/OG0003353.1/OG0003447.1/OG0003454.1/OG0003568.2/OG0003568.1/OG0003576.1/OG0003610.1/OG0003671.1/OG0003811.1/OG0003823.1/OG0003874.1/OG0003878.1/OG0003944.1/OG0003959.1/OG0004075.1/OG0004150.1/OG0004172.1/OG0004381.1/OG0004418.1/OG0004442.1/OG0004501.1/OG0004585.1/OG0004687.1/OG0004687.2/OG0004706.1/OG0004784.1/OG0004828.2/OG0004828.1/OG0004837.1/OG0004907.1/OG0004937.1/OG0004956.1/OG0004966.1/OG0005012.1/OG0005064.1/OG0005136.1/OG0005180.1/OG0005190.1/OG0005371.1/OG0005373.1/OG0005390.1/OG0005474.1/OG0005518.1/OG0005548.1/OG0005560.1/OG0005572.1/OG0005576.1/OG0005596.1/OG0005599.1/OG0005605.1/OG0005606.1/OG0005609.1/OG0005661.1/OG0005695.1/OG0005700.1/OG0005706.1/OG0005776.1/OG0005794.1/OG0005803.1/OG0005822.1/OG0005863.1/OG0005876.1/OG0005927.1/OG0005934.1/OG0005991.1/OG0006018.1/OG0006047.1/OG0006049.1/OG0006062.1/OG0006082.1/OG0006184.1/OG0006219.1/OG0006225.1/OG0006233.1/OG0006260.1/OG0006290.1/OG0006358.1/OG0006383.1/OG0006389.1/OG0006397.1/OG0006411.1/OG0006412.1/OG0006435.1/OG0006435.2/OG0006472.1/OG0006500.1/OG0006529.1/OG0006594.1/OG0006642.1/OG0006665.1/OG0006692.1/OG0006719.1/OG0006725.1/OG0006746.1/OG0006746.2/OG0006788.1/OG0006825.1/OG0006836.1/OG0006883.1/OG0006964.1/OG0006986.1/OG0006987.1/OG0006989.1/OG0007000.1/OG0007086.1/OG0007109.1/OG0007144.1/OG0007153.1/OG0007225.1/OG0007247.1/OG0007264.1/OG0007286.1/OG0007344.1/OG0007345.1/OG0007366.1/OG0007382.1/OG0007388.1/OG0007413.1/OG0007441.1/OG0007458.1/OG0007459.1/OG0007523.1/OG0007590.1/OG0007594.1/OG0007599.1/OG0007602.1/OG0007645.1/OG0007667.1/OG0007674.1/OG0007679.1/OG0007697.1/OG0007724.1/OG0007750.1/OG0007775.1/OG0007786.1/OG0007846.1/OG0007865.1/OG0007884.1/OG0008014.1/OG0008020.1/OG0008026.1/OG0008050.1/OG0008057.1/OG0008059.1/OG0008086.1/OG0008091.1/OG0008105.1/OG0008164.1/OG0008215.1/OG0008218.1/OG0008224.1/OG0008250.1/OG0008253.1/OG0008269.1/OG0008273.1/OG0008274.1/OG0008367.1/OG0008476.1/OG0008478.1/OG0008520.1/OG0008563.1/OG0008567.1/OG0008615.1/OG0008865.1/OG0008874.1/OG0009069.1/OG0009134.1/OG0009154.1/OG0009157.1/OG0009344.1/OG0009654.1/OG0009738.1/OG0009746.1/OG0009754.1/OG0010069.1/OG0010417.1/OG0010762.1/OG0010823.1</t>
  </si>
  <si>
    <t>OG0000425.1/OG0000425.3/OG0000425.2/OG0000686.1/OG0000686.2/OG0000686.3/OG0001402.1/OG0001402.2/OG0003476.2/OG0003476.1/OG0004666.1/OG0004797.1/OG0005571.1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</si>
  <si>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0000059.3/OG0000059.9/OG0000059.6/OG0000059.5/OG0000059.11/OG0000059.10/OG0000059.1/OG0000059.8/OG0000059.4/OG0000059.7/OG0000059.2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0000092.8/OG0000092.2/OG0000092.9/OG0000092.3/OG0000092.7/OG0000092.4/OG0000092.1/OG0000092.5/OG0000092.6/OG0000098.9/OG0000098.6/OG0000098.5/OG0000098.3/OG0000098.8/OG0000098.7/OG0000098.4/OG0000098.1/OG0000098.2/OG0000100.7/OG0000100.3/OG0000100.8/OG0000100.4/OG0000100.1/OG0000100.2/OG0000100.6/OG0000100.5/OG0000105.3/OG0000105.1/OG0000105.5/OG0000105.7/OG0000105.6/OG0000105.2/OG0000105.4/OG0000107.5/OG0000107.3/OG0000107.7/OG0000107.4/OG0000107.1/OG0000107.2/OG0000107.8/OG0000107.6/OG0000109.4/OG0000109.8/OG0000109.1/OG0000109.3/OG0000109.7/OG0000109.6/OG0000109.9/OG0000109.5/OG0000109.2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0000146.3/OG0000146.2/OG0000146.5/OG0000146.1/OG0000146.7/OG0000146.6/OG0000146.4/OG0000150.2/OG0000150.4/OG0000150.3/OG0000150.1/OG0000150.5/OG0000153.5/OG0000153.4/OG0000153.3/OG0000153.1/OG0000153.2/OG0000156.4/OG0000156.5/OG0000156.3/OG0000156.1/OG0000156.2/OG0000156.6/OG0000163.2/OG0000163.3/OG0000163.4/OG0000163.6/OG0000163.1/OG0000163.5/OG0000170.2/OG0000170.4/OG0000170.1/OG0000170.3/OG0000173.4/OG0000173.2/OG0000173.3/OG0000173.1/OG0000187.6/OG0000187.5/OG0000187.4/OG0000187.3/OG0000187.1/OG0000187.2/OG0000200.4/OG0000200.5/OG0000200.2/OG0000200.6/OG0000200.3/OG0000200.1/OG0000202.5/OG0000202.4/OG0000202.1/OG0000202.6/OG0000202.2/OG0000202.3/OG0000205.5/OG0000205.2/OG0000205.7/OG0000205.3/OG0000205.1/OG0000205.4/OG0000205.6/OG0000215.4/OG0000215.5/OG0000215.3/OG0000215.1/OG0000215.2/OG0000218.4/OG0000218.2/OG0000218.1/OG0000218.3/OG0000218.5/OG0000222.2/OG0000222.1/OG0000222.4/OG0000222.5/OG0000222.3/OG0000232.4/OG0000232.2/OG0000232.5/OG0000232.1/OG0000232.3/OG0000248.4/OG0000248.2/OG0000248.3/OG0000248.1/OG0000248.5/OG0000253.3/OG0000253.1/OG0000253.4/OG0000253.5/OG0000253.2/OG0000256.4/OG0000256.5/OG0000256.3/OG0000256.1/OG0000256.2/OG0000264.2/OG0000264.1/OG0000264.4/OG0000264.3/OG0000267.4/OG0000267.1/OG0000267.2/OG0000267.5/OG0000267.3/OG0000276.4/OG0000276.1/OG0000276.2/OG0000276.3/OG0000280.1/OG0000280.2/OG0000280.4/OG0000280.3/OG0000283.4/OG0000283.3/OG0000283.1/OG0000283.2/OG0000293.1/OG0000293.3/OG0000293.4/OG0000293.5/OG0000293.2/OG0000294.3/OG0000294.4/OG0000294.1/OG0000294.5/OG0000294.2/OG0000297.3/OG0000297.2/OG0000297.1/OG0000297.4/OG0000298.3/OG0000298.4/OG0000298.5/OG0000298.1/OG0000298.2/OG0000299.2/OG0000299.4/OG0000299.3/OG0000299.1/OG0000300.2/OG0000300.3/OG0000300.1/OG0000305.1/OG0000305.4/OG0000305.2/OG0000305.3/OG0000318.4/OG0000318.2/OG0000318.1/OG0000318.3/OG0000320.4/OG0000320.3/OG0000320.2/OG0000320.1/OG0000320.5/OG0000322.1/OG0000322.2/OG0000322.4/OG0000322.3/OG0000333.4/OG0000333.2/OG0000333.1/OG0000333.3/OG0000334.3/OG0000334.1/OG0000334.4/OG0000334.2/OG0000343.4/OG0000343.1/OG0000343.2/OG0000343.3/OG0000344.3/OG0000344.1/OG0000344.4/OG0000344.2/OG0000354.3/OG0000354.2/OG0000354.1/OG0000358.2/OG0000358.1/OG0000358.3/OG0000358.4/OG0000366.2/OG0000366.1/OG0000366.3/OG0000367.2/OG0000367.1/OG0000367.3/OG0000367.4/OG0000374.1/OG0000374.2/OG0000374.4/OG0000374.3/OG0000375.4/OG0000375.3/OG0000375.2/OG0000375.1/OG0000386.3/OG0000386.1/OG0000386.4/OG0000386.2/OG0000387.2/OG0000387.1/OG0000387.4/OG0000387.3/OG0000388.3/OG0000388.2/OG0000388.1/OG0000396.4/OG0000396.3/OG0000396.1/OG0000396.2/OG0000397.2/OG0000397.3/OG0000397.1/OG0000397.4/OG0000400.4/OG0000400.1/OG0000400.3/OG0000400.2/OG0000402.2/OG0000402.3/OG0000402.1/OG0000403.2/OG0000403.1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0000433.3/OG0000433.2/OG0000433.1/OG0000434.1/OG0000434.2/OG0000446.3/OG0000446.2/OG0000446.1/OG0000447.3/OG0000447.2/OG0000447.1/OG0000448.2/OG0000448.4/OG0000448.1/OG0000448.3/OG0000454.1/OG0000454.2/OG0000456.4/OG0000456.2/OG0000456.3/OG0000456.1/OG0000457.2/OG0000457.3/OG0000457.1/OG0000467.4/OG0000467.3/OG0000467.2/OG0000467.1/OG0000478.2/OG0000478.1/OG0000478.3/OG0000490.2/OG0000490.1/OG0000491.1/OG0000491.2/OG0000491.3/OG0000498.1/OG0000498.3/OG0000498.2/OG0000498.4/OG0000500.3/OG0000500.2/OG0000500.1/OG0000501.1/OG0000502.2/OG0000502.1/OG0000502.3/OG0000513.2/OG0000513.1/OG0000519.3/OG0000519.1/OG0000519.2/OG0000524.2/OG0000524.1/OG0000524.3/OG0000526.3/OG0000526.2/OG0000526.1/OG0000533.2/OG0000533.3/OG0000533.4/OG0000533.1/OG0000538.3/OG0000538.2/OG0000538.4/OG0000538.1/OG0000540.3/OG0000540.4/OG0000540.2/OG0000540.1/OG0000542.1/OG0000542.2/OG0000542.3/OG0000544.3/OG0000544.1/OG0000544.2/OG0000549.2/OG0000549.1/OG0000550.1/OG0000550.3/OG0000550.2/OG0000551.3/OG0000551.2/OG0000551.1/OG0000556.3/OG0000556.1/OG0000556.2/OG0000567.1/OG0000567.3/OG0000567.2/OG0000571.3/OG0000571.1/OG0000571.2/OG0000577.3/OG0000577.2/OG0000577.1/OG0000580.2/OG0000580.1/OG0000580.3/OG0000582.3/OG0000582.1/OG0000582.2/OG0000607.1/OG0000607.2/OG0000608.1/OG0000608.2/OG0000613.1/OG0000613.3/OG0000613.2/OG0000615.3/OG0000615.1/OG0000615.2/OG0000618.2/OG0000618.1/OG0000618.3/OG0000619.1/OG0000619.3/OG0000619.2/OG0000628.1/OG0000628.2/OG0000631.2/OG0000631.1/OG0000631.3/OG0000635.1/OG0000635.2/OG0000636.3/OG0000636.1/OG0000636.2/OG0000652.3/OG0000652.2/OG0000652.1/OG0000663.3/OG0000663.2/OG0000663.1/OG0000664.1/OG0000664.2/OG0000667.1/OG0000667.3/OG0000667.2/OG0000671.3/OG0000671.1/OG0000671.2/OG0000675.3/OG0000675.1/OG0000675.2/OG0000676.3/OG0000676.1/OG0000676.2/OG0000684.1/OG0000684.2/OG0000685.1/OG0000685.2/OG0000686.1/OG0000686.2/OG0000686.3/OG0000689.3/OG0000689.1/OG0000689.2/OG0000691.2/OG0000691.1/OG0000694.2/OG0000694.1/OG0000694.3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0000734.2/OG0000734.1/OG0000737.1/OG0000737.3/OG0000737.2/OG0000741.2/OG0000741.1/OG0000741.3/OG0000745.2/OG0000745.1/OG0000745.3/OG0000747.1/OG0000747.2/OG0000756.1/OG0000757.1/OG0000758.1/OG0000758.3/OG0000758.2/OG0000770.2/OG0000770.1/OG0000780.2/OG0000780.1/OG0000781.2/OG0000781.1/OG0000782.1/OG0000782.3/OG0000782.2/OG0000792.1/OG0000792.2/OG0000793.1/OG0000793.2/OG0000794.1/OG0000794.2/OG0000795.1/OG0000795.2/OG0000797.1/OG0000797.3/OG0000797.2/OG0000803.2/OG0000803.3/OG0000803.1/OG0000812.1/OG0000812.2/OG0000812.3/OG0000814.3/OG0000814.1/OG0000814.2/OG0000815.1/OG0000815.2/OG0000828.1/OG0000828.2/OG0000833.2/OG0000833.1/OG0000834.2/OG0000834.1/OG0000836.3/OG0000836.2/OG0000836.1/OG0000846.1/OG0000846.2/OG0000854.1/OG0000854.2/OG0000855.1/OG0000855.2/OG0000862.2/OG0000862.1/OG0000866.3/OG0000866.2/OG0000866.1/OG0000880.2/OG0000880.1/OG0000881.2/OG0000881.3/OG0000881.1/OG0000883.1/OG0000883.2/OG0000883.3/OG0000884.2/OG0000884.1/OG0000890.3/OG0000890.2/OG0000890.1/OG0000893.1/OG0000893.2/OG0000895.1/OG0000895.2/OG0000897.2/OG0000897.1/OG0000908.2/OG0000908.1/OG0000915.1/OG0000915.2/OG0000916.2/OG0000916.1/OG0000916.3/OG0000917.2/OG0000917.1/OG0000920.2/OG0000920.1/OG0000932.3/OG0000932.1/OG0000932.2/OG0000935.2/OG0000935.1/OG0000936.2/OG0000936.1/OG0000938.1/OG0000938.3/OG0000938.2/OG0000940.2/OG0000940.1/OG0000942.2/OG0000942.3/OG0000942.1/OG0000945.1/OG0000945.2/OG0000948.1/OG0000948.2/OG0000952.2/OG0000952.1/OG0000967.1/OG0000967.2/OG0000967.3/OG0000968.1/OG0000968.3/OG0000968.2/OG0000971.1/OG0000971.2/OG0000971.3/OG0000972.1/OG0000972.2/OG0000976.1/OG0000976.2/OG0000988.1/OG0000990.2/OG0000990.1/OG0000994.2/OG0000994.1/OG0000997.1/OG0000997.2/OG0001004.2/OG0001004.1/OG0001006.1/OG0001006.2/OG0001007.2/OG0001007.1/OG0001018.2/OG0001018.3/OG0001018.1/OG0001027.2/OG0001027.1/OG0001029.2/OG0001029.1/OG0001030.3/OG0001030.2/OG0001030.1/OG0001033.2/OG0001033.1/OG0001034.2/OG0001034.1/OG0001045.2/OG0001045.1/OG0001047.2/OG0001047.1/OG0001049.2/OG0001049.1/OG0001050.2/OG0001050.1/OG0001052.2/OG0001052.1/OG0001055.1/OG0001055.2/OG0001067.1/OG0001068.2/OG0001068.1/OG0001078.2/OG0001078.3/OG0001078.1/OG0001081.2/OG0001081.1/OG0001083.1/OG0001083.2/OG0001087.1/OG0001087.2/OG0001088.1/OG0001088.2/OG0001108.1/OG0001108.2/OG0001109.2/OG0001109.1/OG0001110.1/OG0001110.2/OG0001111.1/OG0001111.2/OG0001115.2/OG0001115.1/OG0001118.1/OG0001118.2/OG0001120.2/OG0001120.1/OG0001122.3/OG0001122.1/OG0001122.2/OG0001125.2/OG0001125.1/OG0001127.2/OG0001127.1/OG0001128.1/OG0001128.2/OG0001149.1/OG0001149.2/OG0001152.1/OG0001152.2/OG0001153.2/OG0001153.1/OG0001154.1/OG0001154.2/OG0001156.2/OG0001156.1/OG0001157.2/OG0001157.1/OG0001158.2/OG0001158.1/OG0001159.1/OG0001159.2/OG0001162.1/OG0001162.2/OG0001164.2/OG0001164.1/OG0001167.1/OG0001167.2/OG0001170.2/OG0001170.1/OG0001172.2/OG0001172.1/OG0001173.2/OG0001173.1/OG0001176.1/OG0001176.2/OG0001191.1/OG0001191.2/OG0001193.1/OG0001193.2/OG0001196.2/OG0001196.1/OG0001198.2/OG0001198.3/OG0001198.1/OG0001200.2/OG0001200.1/OG0001203.2/OG0001203.1/OG0001207.2/OG0001207.1/OG0001210.2/OG0001210.1/OG0001212.2/OG0001212.1/OG0001213.1/OG0001213.2/OG0001222.1/OG0001222.2/OG0001223.1/OG0001223.2/OG0001225.2/OG0001225.1/OG0001247.1/OG0001247.2/OG0001248.1/OG0001248.2/OG0001251.2/OG0001251.1/OG0001260.1/OG0001261.1/OG0001261.2/OG0001266.2/OG0001266.1/OG0001268.1/OG0001268.2/OG0001269.2/OG0001269.1/OG0001271.2/OG0001271.1/OG0001272.2/OG0001272.1/OG0001274.1/OG0001274.2/OG0001275.2/OG0001275.1/OG0001276.2/OG0001276.1/OG0001305.2/OG0001305.1/OG0001306.2/OG0001306.1/OG0001307.1/OG0001308.1/OG0001313.2/OG0001313.1/OG0001316.2/OG0001316.1/OG0001318.1/OG0001318.2/OG0001322.1/OG0001322.2/OG0001323.2/OG0001323.1/OG0001326.1/OG0001328.2/OG0001328.1/OG0001348.2/OG0001348.1/OG0001356.1/OG0001356.2/OG0001358.1/OG0001358.2/OG0001360.2/OG0001360.1/OG0001364.2/OG0001364.1/OG0001369.1/OG0001372.2/OG0001372.1/OG0001389.1/OG0001392.2/OG0001392.1/OG0001393.1/OG0001393.2/OG0001397.1/OG0001397.2/OG0001401.3/OG0001401.2/OG0001401.1/OG0001403.2/OG0001403.1/OG0001412.2/OG0001412.1/OG0001415.2/OG0001415.1/OG0001416.1/OG0001416.2/OG0001417.2/OG0001417.1/OG0001419.2/OG0001419.1/OG0001420.1/OG0001421.2/OG0001421.1/OG0001437.1/OG0001437.2/OG0001445.2/OG0001445.1/OG0001452.1/OG0001465.1/OG0001465.2/OG0001467.2/OG0001467.1/OG0001469.2/OG0001469.1/OG0001499.1/OG0001501.1/OG0001507.2/OG0001507.1/OG0001512.1/OG0001512.2/OG0001513.2/OG0001513.1/OG0001514.2/OG0001514.1/OG0001523.1/OG0001523.2/OG0001543.2/OG0001543.1/OG0001544.1/OG0001552.2/OG0001552.1/OG0001558.2/OG0001558.1/OG0001569.1/OG0001575.1/OG0001575.2/OG0001578.2/OG0001578.1/OG0001597.1/OG0001597.2/OG0001598.2/OG0001598.1/OG0001606.2/OG0001606.1/OG0001607.2/OG0001607.1/OG0001608.2/OG0001608.1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0001661.1/OG0001661.2/OG0001668.1/OG0001668.2/OG0001670.2/OG0001670.1/OG0001672.2/OG0001672.1/OG0001684.2/OG0001684.1/OG0001689.2/OG0001689.1/OG0001690.1/OG0001694.2/OG0001694.1/OG0001697.2/OG0001697.1/OG0001700.1/OG0001702.2/OG0001702.1/OG0001703.1/OG0001706.1/OG0001706.2/OG0001712.1/OG0001712.2/OG0001713.1/OG0001714.2/OG0001714.1/OG0001718.1/OG0001719.1/OG0001721.2/OG0001721.1/OG0001743.1/OG0001743.2/OG0001744.1/OG0001747.1/OG0001747.2/OG0001750.1/OG0001750.2/OG0001751.2/OG0001751.1/OG0001752.2/OG0001752.1/OG0001754.1/OG0001754.2/OG0001765.1/OG0001768.1/OG0001772.2/OG0001772.1/OG0001773.1/OG0001774.1/OG0001774.2/OG0001780.1/OG0001780.2/OG0001785.1/OG0001785.2/OG0001788.1/OG0001788.2/OG0001792.2/OG0001792.1/OG0001793.2/OG0001793.1/OG0001794.1/OG0001794.2/OG0001814.1/OG0001814.2/OG0001826.2/OG0001826.1/OG0001827.2/OG0001827.1/OG0001831.1/OG0001837.1/OG0001837.2/OG0001838.2/OG0001838.1/OG0001842.2/OG0001842.1/OG0001849.1/OG0001849.2/OG0001853.2/OG0001853.1/OG0001855.1/OG0001855.2/OG0001860.2/OG0001860.1/OG0001870.2/OG0001870.1/OG0001911.2/OG0001911.1/OG0001918.1/OG0001921.1/OG0001921.2/OG0001923.1/OG0001923.2/OG0001927.1/OG0001929.1/OG0001932.1/OG0001932.2/OG0001936.1/OG0001936.2/OG0001937.1/OG0001938.2/OG0001938.1/OG0001939.1/OG0001943.1/OG0001943.2/OG0001945.1/OG0001945.2/OG0001946.2/OG0001946.1/OG0001948.1/OG0001948.2/OG0001951.1/OG0001951.2/OG0001953.2/OG0001953.1/OG0001954.1/OG0001955.1/OG0001955.2/OG0001962.1/OG0001962.2/OG0001964.1/OG0001972.1/OG0001972.2/OG0001973.1/OG0001976.2/OG0001976.1/OG0001979.1/OG0001980.1/OG0001980.2/OG0001981.2/OG0001981.1/OG0001982.1/OG0001992.1/OG0001993.1/OG0002000.1/OG0002008.1/OG0002014.1/OG0002018.1/OG0002020.2/OG0002020.1/OG0002023.1/OG0002024.1/OG0002024.2/OG0002025.1/OG0002025.2/OG0002035.2/OG0002035.1/OG0002037.1/OG0002037.2/OG0002040.2/OG0002040.1/OG0002048.1/OG0002048.2/OG0002056.1/OG0002062.2/OG0002062.1/OG0002064.2/OG0002064.1/OG0002071.1/OG0002071.2/OG0002074.2/OG0002074.1/OG0002075.2/OG0002075.1/OG0002076.1/OG0002076.2/OG0002107.2/OG0002107.1/OG0002110.1/OG0002112.1/OG0002113.1/OG0002116.2/OG0002116.1/OG0002118.1/OG0002120.1/OG0002120.2/OG0002121.1/OG0002121.2/OG0002125.1/OG0002126.2/OG0002126.1/OG0002128.1/OG0002128.2/OG0002133.1/OG0002138.2/OG0002138.1/OG0002144.1/OG0002144.2/OG0002146.1/OG0002154.1/OG0002154.2/OG0002158.2/OG0002158.1/OG0002160.1/OG0002163.1/OG0002163.2/OG0002164.2/OG0002164.1/OG0002165.1/OG0002167.1/OG0002174.1/OG0002177.2/OG0002177.1/OG0002179.1/OG0002205.1/OG0002207.1/OG0002207.2/OG0002214.1/OG0002223.1/OG0002225.2/OG0002225.1/OG0002228.1/OG0002229.1/OG0002229.2/OG0002232.1/OG0002237.1/OG0002242.2/OG0002242.1/OG0002248.1/OG0002254.1/OG0002262.1/OG0002266.1/OG0002267.1/OG0002271.1/OG0002271.2/OG0002283.1/OG0002283.2/OG0002288.1/OG0002288.2/OG0002298.1/OG0002329.1/OG0002332.1/OG0002341.1/OG0002343.1/OG0002343.2/OG0002344.2/OG0002344.1/OG0002348.1/OG0002350.1/OG0002350.2/OG0002351.1/OG0002357.1/OG0002357.2/OG0002358.1/OG0002358.2/OG0002359.1/OG0002360.1/OG0002360.2/OG0002363.1/OG0002364.1/OG0002364.2/OG0002368.2/OG0002368.1/OG0002370.1/OG0002375.1/OG0002377.1/OG0002377.2/OG0002381.2/OG0002381.1/OG0002384.1/OG0002385.1/OG0002387.1/OG0002394.2/OG0002394.1/OG0002395.1/OG0002398.1/OG0002403.2/OG0002403.1/OG0002404.1/OG0002404.2/OG0002408.2/OG0002408.1/OG0002409.1/OG0002412.2/OG0002412.1/OG0002413.1/OG0002432.1/OG0002432.2/OG0002443.2/OG0002443.1/OG0002455.1/OG0002460.1/OG0002463.1/OG0002464.1/OG0002464.2/OG0002466.1/OG0002467.1/OG0002469.1/OG0002470.1/OG0002472.1/OG0002473.1/OG0002473.2/OG0002475.1/OG0002477.1/OG0002482.1/OG0002488.2/OG0002488.1/OG0002493.2/OG0002493.1/OG0002501.1/OG0002501.2/OG0002502.1/OG0002504.2/OG0002504.1/OG0002518.1/OG0002551.1/OG0002551.2/OG0002556.1/OG0002557.2/OG0002557.1/OG0002560.1/OG0002569.1/OG0002572.1/OG0002573.1/OG0002575.1/OG0002578.1/OG0002586.1/OG0002586.2/OG0002590.1/OG0002591.1/OG0002597.1/OG0002597.2/OG0002598.1/OG0002598.2/OG0002601.1/OG0002602.2/OG0002602.1/OG0002603.1/OG0002607.1/OG0002611.1/OG0002613.1/OG0002613.2/OG0002615.1/OG0002623.2/OG0002623.1/OG0002624.1/OG0002626.1/OG0002631.1/OG0002631.2/OG0002632.1/OG0002635.2/OG0002635.1/OG0002640.1/OG0002644.1/OG0002650.1/OG0002650.2/OG0002655.2/OG0002655.1/OG0002656.1/OG0002661.1/OG0002666.1/OG0002668.2/OG0002668.1/OG0002670.1/OG0002709.1/OG0002712.1/OG0002720.1/OG0002722.1/OG0002728.1/OG0002730.1/OG0002732.1/OG0002734.1/OG0002739.1/OG0002741.1/OG0002742.1/OG0002743.1/OG0002743.2/OG0002745.1/OG0002745.2/OG0002746.1/OG0002748.1/OG0002752.1/OG0002754.1/OG0002756.1/OG0002761.1/OG0002762.2/OG0002762.1/OG0002763.1/OG0002763.2/OG0002766.2/OG0002766.1/OG0002767.1/OG0002768.1/OG0002774.2/OG0002774.1/OG0002780.1/OG0002782.1/OG0002784.2/OG0002784.1/OG0002785.2/OG0002785.1/OG0002790.1/OG0002794.2/OG0002794.1/OG0002796.1/OG0002797.1/OG0002798.1/OG0002798.2/OG0002801.1/OG0002804.1/OG0002805.1/OG0002806.1/OG0002806.2/OG0002807.1/OG0002810.1/OG0002812.1/OG0002825.2/OG0002825.1/OG0002826.1/OG0002826.2/OG0002853.1/OG0002867.2/OG0002867.1/OG0002871.1/OG0002873.1/OG0002873.2/OG0002875.1/OG0002876.1/OG0002879.2/OG0002879.1/OG0002880.1/OG0002881.1/OG0002886.1/OG0002886.2/OG0002887.1/OG0002887.2/OG0002890.1/OG0002890.2/OG0002902.1/OG0002904.1/OG0002907.1/OG0002908.1/OG0002916.1/OG0002918.1/OG0002919.1/OG0002921.1/OG0002926.1/OG0002934.1/OG0002937.1/OG0002937.2/OG0002941.2/OG0002941.1/OG0002943.2/OG0002943.1/OG0002945.2/OG0002945.1/OG0002949.1/OG0002949.2/OG0002954.1/OG0002955.1/OG0002957.1/OG0002965.1/OG0002969.1/OG0002971.1/OG0003018.1/OG0003028.1/OG0003028.2/OG0003029.1/OG0003031.1/OG0003033.1/OG0003036.1/OG0003039.1/OG0003042.2/OG0003042.1/OG0003043.1/OG0003044.1/OG0003046.1/OG0003048.1/OG0003049.1/OG0003054.1/OG0003056.2/OG0003056.1/OG0003058.1/OG0003062.1/OG0003067.1/OG0003068.1/OG0003073.1/OG0003076.1/OG0003078.1/OG0003084.1/OG0003085.1/OG0003088.1/OG0003089.1/OG0003090.1/OG0003091.1/OG0003093.1/OG0003098.1/OG0003100.1/OG0003104.1/OG0003111.1/OG0003112.1/OG0003116.1/OG0003131.1/OG0003133.1/OG0003137.1/OG0003140.1/OG0003142.1/OG0003146.1/OG0003147.1/OG0003148.1/OG0003155.2/OG0003155.1/OG0003164.1/OG0003190.1/OG0003202.1/OG0003212.1/OG0003218.1/OG0003224.1/OG0003226.1/OG0003228.1/OG0003231.1/OG0003234.2/OG0003234.1/OG0003248.1/OG0003250.1/OG0003256.1/OG0003259.1/OG0003266.2/OG0003266.1/OG0003268.1/OG0003269.1/OG0003276.1/OG0003277.1/OG0003279.1/OG0003280.1/OG0003283.1/OG0003285.1/OG0003289.1/OG0003291.1/OG0003292.1/OG0003295.1/OG0003296.1/OG0003299.1/OG0003301.2/OG0003301.1/OG0003302.1/OG0003312.1/OG0003312.2/OG0003316.1/OG0003316.2/OG0003319.1/OG0003324.1/OG0003327.1/OG0003332.1/OG0003333.1/OG0003340.1/OG0003340.2/OG0003343.1/OG0003344.1/OG0003390.1/OG0003396.1/OG0003416.1/OG0003417.1/OG0003421.1/OG0003425.1/OG0003427.1/OG0003430.1/OG0003431.1/OG0003442.1/OG0003444.1/OG0003449.1/OG0003453.1/OG0003456.1/OG0003457.1/OG0003464.1/OG0003468.1/OG0003472.1/OG0003473.1/OG0003478.1/OG0003478.2/OG0003479.1/OG0003484.1/OG0003490.1/OG0003492.1/OG0003494.1/OG0003496.1/OG0003499.1/OG0003502.1/OG0003511.1/OG0003522.1/OG0003523.1/OG0003524.1/OG0003525.1/OG0003527.1/OG0003529.1/OG0003531.1/OG0003540.1/OG0003541.1/OG0003547.1/OG0003555.1/OG0003558.1/OG0003560.1/OG0003566.1/OG0003567.1/OG0003569.1/OG0003571.1/OG0003584.1/OG0003589.1/OG0003590.1/OG0003593.1/OG0003594.1/OG0003597.1/OG0003642.1/OG0003647.1/OG0003648.1/OG0003659.1/OG0003664.1/OG0003665.1/OG0003666.1/OG0003667.1/OG0003673.1/OG0003677.1/OG0003679.1/OG0003683.1/OG0003690.1/OG0003693.1/OG0003699.1/OG0003702.1/OG0003703.1/OG0003704.1/OG0003704.2/OG0003708.1/OG0003710.1/OG0003711.1/OG0003712.1/OG0003715.1/OG0003717.1/OG0003718.1/OG0003726.2/OG0003726.1/OG0003727.1/OG0003730.1/OG0003731.1/OG0003734.1/OG0003736.1/OG0003737.1/OG0003742.1/OG0003750.1/OG0003752.1/OG0003754.1/OG0003756.1/OG0003762.1/OG0003763.1/OG0003768.1/OG0003769.1/OG0003774.1/OG0003775.1/OG0003779.1/OG0003783.1/OG0003784.1/OG0003788.1/OG0003791.1/OG0003798.1/OG0003799.1/OG0003801.1/OG0003803.1/OG0003808.1/OG0003813.1/OG0003824.1/OG0003829.1/OG0003830.1/OG0003833.1/OG0003835.1/OG0003837.1/OG0003840.1/OG0003849.1/OG0003852.1/OG0003855.1/OG0003856.1/OG0003858.1/OG0003859.1/OG0003866.1/OG0003870.1/OG0003918.1/OG0003919.1/OG0003922.1/OG0003925.1/OG0003926.1/OG0003941.1/OG0003943.1/OG0003946.1/OG0003949.2/OG0003949.1/OG0003951.1/OG0003955.1/OG0003958.1/OG0003961.1/OG0003963.1/OG0003968.1/OG0003969.1/OG0003972.1/OG0003975.1/OG0003983.1/OG0003984.1/OG0003990.1/OG0003993.1/OG0003995.1/OG0003997.1/OG0004000.1/OG0004001.1/OG0004006.1/OG0004011.1/OG0004014.1/OG0004016.1/OG0004017.1/OG0004020.1/OG0004028.1/OG0004033.1/OG0004038.1/OG0004042.1/OG0004044.1/OG0004045.1/OG0004047.1/OG0004067.1/OG0004068.1/OG0004069.1/OG0004076.1/OG0004080.1/OG0004083.1/OG0004084.1/OG0004085.1/OG0004087.1/OG0004089.1/OG0004092.1/OG0004094.1/OG0004098.1/OG0004099.1/OG0004106.1/OG0004108.1/OG0004111.1/OG0004112.1/OG0004112.2/OG0004115.1/OG0004119.1/OG0004124.1/OG0004125.1/OG0004127.1/OG0004129.1/OG0004130.1/OG0004131.1/OG0004134.1/OG0004135.1/OG0004136.1/OG0004139.1/OG0004141.1/OG0004145.1/OG0004152.1/OG0004155.1/OG0004158.1/OG0004203.1/OG0004204.1/OG0004205.2/OG0004205.1/OG0004207.1/OG0004220.1/OG0004223.1/OG0004235.1/OG0004238.1/OG0004240.1/OG0004241.1/OG0004245.1/OG0004246.1/OG0004249.1/OG0004250.1/OG0004251.1/OG0004252.1/OG0004260.1/OG0004263.1/OG0004264.1/OG0004267.1/OG0004269.1/OG0004271.1/OG0004272.1/OG0004277.1/OG0004283.1/OG0004287.1/OG0004288.1/OG0004289.1/OG0004293.1/OG0004295.1/OG0004300.1/OG0004301.1/OG0004304.1/OG0004306.1/OG0004310.1/OG0004313.1/OG0004318.1/OG0004321.1/OG0004327.1/OG0004329.1/OG0004331.1/OG0004333.1/OG0004335.1/OG0004336.1/OG0004338.1/OG0004339.1/OG0004340.1/OG0004341.1/OG0004342.1/OG0004345.1/OG0004351.1/OG0004354.1/OG0004355.1/OG0004356.1/OG0004357.1/OG0004361.1/OG0004363.1/OG0004365.1/OG0004368.1/OG0004369.1/OG0004370.1/OG0004371.1/OG0004374.1/OG0004374.2/OG0004387.1/OG0004388.1/OG0004389.1/OG0004391.1/OG0004393.1/OG0004394.1/OG0004396.1/OG0004397.1/OG0004399.1/OG0004400.1/OG0004402.1/OG0004404.1/OG0004408.1/OG0004411.1/OG0004414.1/OG0004415.1/OG0004416.1/OG0004417.1/OG0004419.1/OG0004421.1/OG0004422.1/OG0004423.1/OG0004424.1/OG0004425.1/OG0004426.1/OG0004428.1/OG0004432.1/OG0004433.1/OG0004434.1/OG0004437.1/OG0004439.1/OG0004450.1/OG0004452.1/OG0004455.1/OG0004457.1/OG0004458.1/OG0004463.1/OG0004467.1/OG0004468.1/OG0004471.1/OG0004478.1/OG0004479.1/OG0004480.1/OG0004482.1/OG0004483.1/OG0004487.1/OG0004489.1/OG0004491.1/OG0004493.1/OG0004538.1/OG0004539.1/OG0004544.1/OG0004554.1/OG0004557.1/OG0004559.1/OG0004561.1/OG0004563.1/OG0004566.1/OG0004569.1/OG0004581.1/OG0004582.1/OG0004588.1/OG0004589.1/OG0004595.1/OG0004596.1/OG0004597.2/OG0004597.1/OG0004601.1/OG0004604.1/OG0004608.1/OG0004610.1/OG0004614.1/OG0004618.1/OG0004620.1/OG0004622.1/OG0004626.1/OG0004627.1/OG0004631.1/OG0004632.1/OG0004634.1/OG0004640.1/OG0004642.1/OG0004650.1/OG0004653.1/OG0004656.1/OG0004662.1/OG0004664.1/OG0004665.1/OG0004668.1/OG0004673.1/OG0004678.1/OG0004679.1/OG0004690.1/OG0004691.1/OG0004692.1/OG0004693.1/OG0004694.1/OG0004700.1/OG0004701.1/OG0004703.1/OG0004707.1/OG0004709.1/OG0004711.1/OG0004714.1/OG0004719.1/OG0004721.1/OG0004723.1/OG0004724.1/OG0004726.1/OG0004728.1/OG0004729.1/OG0004731.1/OG0004732.1/OG0004735.1/OG0004736.1/OG0004742.1/OG0004746.1/OG0004747.1/OG0004749.1/OG0004750.1/OG0004752.1/OG0004755.1/OG0004757.1/OG0004758.1/OG0004762.1/OG0004767.1/OG0004768.1/OG0004771.1/OG0004776.1/OG0004778.1/OG0004780.1/OG0004785.1/OG0004788.1/OG0004796.1/OG0004797.1/OG0004798.1/OG0004807.1/OG0004809.1/OG0004811.1/OG0004813.1/OG0004815.1/OG0004883.1/OG0004884.1/OG0004888.1/OG0004895.1/OG0004900.1/OG0004904.1/OG0004908.1/OG0004912.1/OG0004914.1/OG0004915.1/OG0004918.1/OG0004919.1/OG0004925.1/OG0004930.1/OG0004932.1/OG0004933.1/OG0004942.1/OG0004943.1/OG0004944.1/OG0004948.1/OG0004949.1/OG0004952.1/OG0004955.1/OG0004957.1/OG0004958.1/OG0004959.1/OG0004960.1/OG0004961.1/OG0004965.1/OG0004969.1/OG0004973.1/OG0004979.1/OG0004984.1/OG0004992.1/OG0004994.1/OG0004999.1/OG0005004.1/OG0005007.1/OG0005011.1/OG0005013.1/OG0005015.1/OG0005025.1/OG0005027.1/OG0005030.1/OG0005032.1/OG0005033.1/OG0005035.1/OG0005043.1/OG0005048.1/OG0005049.1/OG0005050.1/OG0005051.1/OG0005053.1/OG0005054.1/OG0005058.1/OG0005059.1/OG0005066.1/OG0005073.1/OG0005074.1/OG0005080.1/OG0005082.1/OG0005085.1/OG0005087.1/OG0005090.1/OG0005091.1/OG0005092.1/OG0005094.1/OG0005102.1/OG0005103.1/OG0005109.1/OG0005112.1/OG0005114.1/OG0005116.1/OG0005120.1/OG0005132.1/OG0005134.1/OG0005135.1/OG0005140.1/OG0005144.1/OG0005152.1/OG0005153.1/OG0005155.1/OG0005156.1/OG0005158.1/OG0005159.1/OG0005160.1/OG0005161.1/OG0005162.1/OG0005163.1/OG0005171.1/OG0005173.1/OG0005174.1/OG0005176.1/OG0005178.1/OG0005237.1/OG0005238.1/OG0005243.1/OG0005254.1/OG0005256.1/OG0005258.1/OG0005267.1/OG0005272.1/OG0005273.1/OG0005275.1/OG0005277.1/OG0005281.1/OG0005282.1/OG0005283.1/OG0005284.1/OG0005293.1/OG0005296.1/OG0005297.1/OG0005298.1/OG0005299.1/OG0005300.1/OG0005303.1/OG0005307.1/OG0005310.1/OG0005312.1/OG0005313.1/OG0005314.1/OG0005320.1/OG0005325.1/OG0005327.1/OG0005330.1/OG0005332.1/OG0005338.1/OG0005339.1/OG0005341.1/OG0005347.1/OG0005350.1/OG0005357.1/OG0005361.1/OG0005362.1/OG0005364.1/OG0005365.1/OG0005367.1/OG0005369.1/OG0005370.1/OG0005374.1/OG0005381.1/OG0005382.1/OG0005383.1/OG0005386.1/OG0005391.1/OG0005392.1/OG0005396.1/OG0005397.1/OG0005401.1/OG0005402.1/OG0005405.1/OG0005406.1/OG0005412.1/OG0005413.1/OG0005416.1/OG0005417.1/OG0005426.1/OG0005432.1/OG0005434.1/OG0005435.1/OG0005445.1/OG0005451.1/OG0005453.1/OG0005454.1/OG0005457.1/OG0005458.1/OG0005460.1/OG0005461.1/OG0005463.1/OG0005464.1/OG0005465.1/OG0005466.1/OG0005469.1/OG0005472.1/OG0005473.1/OG0005475.1/OG0005478.1/OG0005485.1/OG0005487.1/OG0005488.1/OG0005492.1/OG0005494.1/OG0005496.1/OG0005498.1/OG0005503.1/OG0005505.1/OG0005507.1/OG0005508.1/OG0005509.1/OG0005510.1/OG0005512.1/OG0005513.1/OG0005517.1/OG0005524.1/OG0005527.1/OG0005530.1/OG0005535.1/OG0005537.1/OG0005538.1/OG0005541.1/OG0005542.1/OG0005543.1/OG0005546.1/OG0005551.1/OG0005554.1/OG0005555.1/OG0005564.1/OG0005567.1/OG0005568.1/OG0005569.1/OG0005570.1/OG0005574.1/OG0005575.1/OG0005580.1/OG0005585.1/OG0005586.1/OG0005587.1/OG0005648.1/OG0005649.1/OG0005653.1/OG0005657.1/OG0005664.1/OG0005666.1/OG0005671.1/OG0005676.1/OG0005677.1/OG0005686.1/OG0005691.1/OG0005693.1/OG0005694.1/OG0005707.1/OG0005713.1/OG0005716.1/OG0005717.1/OG0005720.1/OG0005721.1/OG0005722.1/OG0005724.1/OG0005728.1/OG0005733.1/OG0005736.1/OG0005738.1/OG0005743.1/OG0005746.1/OG0005748.1/OG0005754.1/OG0005760.1/OG0005763.1/OG0005764.1/OG0005767.1/OG0005770.1/OG0005771.1/OG0005780.1/OG0005782.1/OG0005783.1/OG0005788.1/OG0005789.1/OG0005797.1/OG0005802.1/OG0005806.1/OG0005811.1/OG0005813.1/OG0005816.1/OG0005817.1/OG0005818.1/OG0005819.1/OG0005821.1/OG0005830.1/OG0005832.1/OG0005833.1/OG0005840.1/OG0005845.1/OG0005850.1/OG0005852.1/OG0005853.1/OG0005854.1/OG0005858.1/OG0005862.1/OG0005864.1/OG0005867.1/OG0005868.1/OG0005871.1/OG0005873.1/OG0005874.1/OG0005877.1/OG0005879.1/OG0005883.1/OG0005892.1/OG0005893.1/OG0005894.1/OG0005899.1/OG0005902.1/OG0005904.1/OG0005910.1/OG0005913.1/OG0005915.1/OG0005918.1/OG0005920.1/OG0005925.1/OG0005926.1/OG0005930.1/OG0005931.1/OG0005932.1/OG0005944.1/OG0005945.1/OG0005949.1/OG0005950.1/OG0005954.1/OG0005955.1/OG0005958.1/OG0005960.1/OG0005964.1/OG0005965.1/OG0005966.1/OG0005968.1/OG0005969.1/OG0005973.1/OG0005978.1/OG0005981.1/OG0005982.1/OG0005983.1/OG0005985.1/OG0005986.1/OG0005990.1/OG0005994.1/OG0005995.1/OG0005998.1/OG0006003.1/OG0006010.1/OG0006012.1/OG0006013.1/OG0006016.1/OG0006017.1/OG0006025.1/OG0006028.1/OG0006032.1/OG0006033.1/OG0006041.1/OG0006048.1/OG0006052.1/OG0006059.1/OG0006060.1/OG0006142.1/OG0006146.1/OG0006150.1/OG0006151.1/OG0006152.1/OG0006161.1/OG0006181.1/OG0006188.1/OG0006193.1/OG0006197.1/OG0006205.1/OG0006216.1/OG0006221.1/OG0006222.1/OG0006224.1/OG0006226.1/OG0006249.1/OG0006256.1/OG0006258.1/OG0006261.1/OG0006269.1/OG0006271.1/OG0006274.1/OG0006275.1/OG0006276.1/OG0006286.1/OG0006294.1/OG0006300.1/OG0006303.1/OG0006304.1/OG0006307.1/OG0006308.1/OG0006321.1/OG0006323.1/OG0006331.1/OG0006333.1/OG0006340.1/OG0006341.1/OG0006342.1/OG0006357.1/OG0006362.1/OG0006366.1/OG0006370.1/OG0006371.1/OG0006372.1/OG0006373.1/OG0006375.1/OG0006379.1/OG0006381.1/OG0006382.1/OG0006385.1/OG0006386.1/OG0006390.1/OG0006393.1/OG0006394.1/OG0006395.1/OG0006404.1/OG0006410.1/OG0006413.1/OG0006417.1/OG0006419.1/OG0006422.1/OG0006424.1/OG0006425.1/OG0006427.1/OG0006429.1/OG0006431.1/OG0006432.1/OG0006436.1/OG0006439.1/OG0006440.1/OG0006442.1/OG0006445.1/OG0006448.1/OG0006452.1/OG0006456.1/OG0006457.1/OG0006460.1/OG0006463.1/OG0006464.1/OG0006465.1/OG0006468.1/OG0006473.1/OG0006479.1/OG0006481.1/OG0006483.1/OG0006484.1/OG0006487.1/OG0006490.1/OG0006496.1/OG0006499.1/OG0006503.1/OG0006504.1/OG0006505.1/OG0006511.1/OG0006514.1/OG0006515.1/OG0006516.1/OG0006517.1/OG0006519.1/OG0006588.1/OG0006615.1/OG0006619.1/OG0006621.1/OG0006626.1/OG0006629.1/OG0006630.1/OG0006640.1/OG0006643.1/OG0006647.1/OG0006648.1/OG0006650.1/OG0006656.1/OG0006659.1/OG0006666.1/OG0006668.1/OG0006671.1/OG0006672.1/OG0006676.1/OG0006680.1/OG0006681.1/OG0006685.1/OG0006687.1/OG0006694.1/OG0006696.1/OG0006697.1/OG0006699.1/OG0006702.1/OG0006703.1/OG0006706.1/OG0006710.1/OG0006717.1/OG0006718.1/OG0006722.1/OG0006723.1/OG0006727.1/OG0006739.1/OG0006741.1/OG0006742.1/OG0006749.1/OG0006751.1/OG0006752.1/OG0006757.1/OG0006763.1/OG0006769.1/OG0006770.1/OG0006775.1/OG0006776.1/OG0006778.1/OG0006782.1/OG0006790.1/OG0006792.1/OG0006796.1/OG0006808.1/OG0006810.1/OG0006820.1/OG0006823.1/OG0006837.1/OG0006845.1/OG0006846.1/OG0006850.1/OG0006851.1/OG0006854.1/OG0006859.1/OG0006861.1/OG0006873.1/OG0006885.1/OG0006889.1/OG0006894.1/OG</t>
  </si>
  <si>
    <t>OG0000612.2/OG0000612.3/OG0000612.1/OG0000850.3/OG0000850.1/OG0000850.2/OG0000887.2/OG0000887.1/OG0001069.2/OG0001069.1/OG0001085.2/OG0001085.1/OG0001104.2/OG0001104.1/OG0001292.2/OG0001292.1/OG0001311.1/OG0001311.2/OG0001340.2/OG0001340.3/OG0001340.1/OG0001345.3/OG0001345.2/OG0001345.1/OG0001460.3/OG0001460.1/OG0001460.2/OG0001471.2/OG0001471.1/OG0001497.1/OG0001497.2/OG0001605.2/OG0001605.1/OG0001605.3/OG0001636.1/OG0001636.2/OG0001662.2/OG0001662.1/OG0001686.1/OG0001686.2/OG0001812.2/OG0001812.1/OG0001825.2/OG0001825.1/OG0001915.1/OG0001924.1/OG0001940.1/OG0001974.1/OG0002015.1/OG0002032.1/OG0002032.2/OG0002045.1/OG0002045.2/OG0002078.2/OG0002078.1/OG0002117.1/OG0002145.1/OG0002148.1/OG0002148.2/OG0002257.2/OG0002257.1/OG0002270.1/OG0002270.2/OG0002335.2/OG0002335.1/OG0002353.1/OG0002388.1/OG0002389.1/OG0002448.2/OG0002448.1/OG0002480.1/OG0002490.1/OG0002490.2/OG0002497.2/OG0002497.1/OG0002583.1/OG0002633.1/OG0002646.1/OG0002860.1/OG0002928.2/OG0002928.1/OG0002951.1/OG0002952.2/OG0002952.1/OG0002970.1/OG0003030.2/OG0003030.1/OG0003081.1/OG0003106.1/OG0003125.1/OG0003151.1/OG0003160.1/OG0003220.1/OG0003257.1/OG0003335.1/OG0003341.1/OG0003415.1/OG0003459.1/OG0003515.1/OG0003517.1/OG0003553.1/OG0003596.1/OG0003672.1/OG0003688.1/OG0003696.1/OG0003716.1/OG0003733.1/OG0003746.1/OG0003797.1/OG0003832.1/OG0003850.1/OG0003921.1/OG0003978.1/OG0003980.1/OG0004040.1/OG0004060.1/OG0004081.1/OG0004090.1/OG0004096.1/OG0004157.1/OG0004218.1/OG0004218.2/OG0004226.1/OG0004247.1/OG0004278.1/OG0004280.1/OG0004312.1/OG0004372.1/OG0004401.1/OG0004410.1/OG0004438.1/OG0004456.1/OG0004486.1/OG0004488.1/OG0004541.2/OG0004541.1/OG0004542.1/OG0004598.1/OG0004615.1/OG0004702.1/OG0004733.1/OG0004737.1/OG0004744.1/OG0004779.1/OG0004795.1/OG0004810.1/OG0004911.1/OG0004945.1/OG0005026.1/OG0005031.1/OG0005034.1/OG0005075.1/OG0005079.1/OG0005122.1/OG0005164.1/OG0005167.1/OG0005288.1/OG0005326.1/OG0005340.1/OG0005366.1/OG0005376.1/OG0005380.1/OG0005410.1/OG0005420.1/OG0005422.1/OG0005443.1/OG0005444.1/OG0005462.1/OG0005480.1/OG0005497.1/OG0005516.1/OG0005534.1/OG0005552.1/OG0005573.1/OG0005582.1/OG0005697.1/OG0005718.1/OG0005752.1/OG0005756.1/OG0005761.1/OG0005784.1/OG0005798.1/OG0005829.1/OG0005842.1/OG0005861.1/OG0005869.1/OG0005886.1/OG0005889.1/OG0005896.1/OG0005897.1/OG0005905.1/OG0005907.1/OG0005951.1/OG0005952.1/OG0005975.1/OG0005988.1/OG0006040.1/OG0006043.1/OG0006050.1/OG0006061.1/OG0006064.1/OG0006154.1/OG0006192.1/OG0006207.1/OG0006213.1/OG0006232.1/OG0006237.1/OG0006253.1/OG0006257.1/OG0006265.1/OG0006270.1/OG0006285.1/OG0006374.1/OG0006396.1/OG0006451.1/OG0006462.1/OG0006466.1/OG0006470.1/OG0006475.1/OG0006482.1/OG0006492.1/OG0006495.1/OG0006598.1/OG0006627.1/OG0006628.1/OG0006634.1/OG0006637.1/OG0006639.1/OG0006653.1/OG0006654.1/OG0006660.1/OG0006670.1/OG0006708.1/OG0006716.1/OG0006720.1/OG0006730.1/OG0006734.1/OG0006735.1/OG0006738.1/OG0006750.1/OG0006760.1/OG0006761.1/OG0006771.1/OG0006781.1/OG0006786.1/OG0006797.1/OG0006803.1/OG0006813.1/OG0006816.1/OG0006822.1/OG0006827.1/OG0006856.1/OG0006857.1/OG0006863.1/OG0006872.1/OG0006950.1/OG0006951.1/OG0006957.1/OG0006966.1/OG0006969.1/OG0006974.1/OG0007125.1/OG0007126.1/OG0007127.1/OG0007151.1/OG0007155.1/OG0007186.1/OG0007190.1/OG0007196.1/OG0007213.1/OG0007220.1/OG0007234.1/OG0007236.1/OG0007242.1/OG0007253.1/OG0007256.1/OG0007281.1/OG0007289.1/OG0007296.1/OG0007313.1/OG0007318.1/OG0007327.1/OG0007332.1/OG0007379.1/OG0007387.1/OG0007396.1/OG0007412.1/OG0007415.1/OG0007438.1/OG0007576.1/OG0007580.1/OG0007597.1/OG0007614.1/OG0007622.1/OG0007628.1/OG0007643.1/OG0007654.1/OG0007666.1/OG0007669.1/OG0007670.1/OG0007675.1/OG0007681.1/OG0007684.1/OG0007691.1/OG0007704.1/OG0007707.1/OG0007709.1/OG0007744.1/OG0007747.1/OG0007751.1/OG0007753.1/OG0007757.1/OG0007782.1/OG0007790.1/OG0007791.1/OG0007795.1/OG0007796.1/OG0007816.1/OG0007826.1/OG0007833.1/OG0007851.1/OG0007853.1/OG0007978.1/OG0007979.1/OG0007983.1/OG0008011.1/OG0008015.1/OG0008019.1/OG0008045.1/OG0008049.1/OG0008056.1/OG0008072.1/OG0008080.1/OG0008085.1/OG0008090.1/OG0008098.1/OG0008107.1/OG0008128.1/OG0008129.1/OG0008139.1/OG0008141.1/OG0008144.1/OG0008145.1/OG0008154.1/OG0008158.1/OG0008165.1/OG0008170.1/OG0008174.1/OG0008179.1/OG0008180.1/OG0008188.1/OG0008195.1/OG0008212.1/OG0008214.1/OG0008221.1/OG0008340.1/OG0008394.1/OG0008413.1/OG0008414.1/OG0008435.1/OG0008455.1/OG0008461.1/OG0008465.1/OG0008479.1/OG0008512.1/OG0008519.1/OG0008521.1/OG0008526.1/OG0008529.1/OG0008530.1/OG0008536.1/OG0008539.1/OG0008552.1/OG0008714.1/OG0008715.1/OG0008751.1/OG0008757.1/OG0008783.1/OG0008789.1/OG0008800.1/OG0008801.1/OG0008803.1/OG0008809.1/OG0008827.1/OG0008842.1/OG0008853.1/OG0008856.1/OG0009035.1/OG0009053.1/OG0009067.1/OG0009098.1/OG0009100.1/OG0009121.1/OG0009284.1/OG0009359.1/OG0009363.1/OG0009685.1/OG0009699.1/OG0010016.1/OG0010025.1/OG0010287.1/OG0010621.1</t>
  </si>
  <si>
    <t>OG0000341.1/OG0000341.2/OG0000377.1/OG0000377.3/OG0000377.2/OG0000512.1/OG0000512.8/OG0000512.3/OG0000512.7/OG0000512.9/OG0000512.5/OG0000512.6/OG0000512.4/OG0000512.2/OG0000572.2/OG0000572.1/OG0000705.3/OG0000705.2/OG0000705.1/OG0000740.2/OG0000740.1/OG0000740.3/OG0001291.1/OG0001294.1/OG0001370.1/OG0001370.2/OG0001522.4/OG0001522.1/OG0001522.2/OG0001522.3/OG0001573.1/OG0001632.1/OG0001795.2/OG0001795.1/OG0001920.1/OG0002001.2/OG0002001.1/OG0002011.1/OG0002011.2/OG0002055.2/OG0002055.1/OG0002172.1/OG0002172.2/OG0002181.1/OG0002181.2/OG0002186.1/OG0002231.1/OG0002231.2/OG0002287.1/OG0002306.2/OG0002306.1/OG0002527.1/OG0002658.1/OG0002831.1/OG0002895.1/OG0002922.1/OG0002978.1/OG0003060.1/OG0003211.1/OG0003315.1/OG0003315.2/OG0003330.1/OG0003350.1/OG0003353.1/OG0003447.1/OG0003454.1/OG0003568.2/OG0003568.1/OG0003610.1/OG0003811.1/OG0003823.1/OG0003874.1/OG0003878.1/OG0003944.1/OG0003959.1/OG0004075.1/OG0004150.1/OG0004172.1/OG0004381.1/OG0004418.1/OG0004501.1/OG0004687.1/OG0004687.2/OG0004706.1/OG0004784.1/OG0004828.2/OG0004828.1/OG0004837.1/OG0004937.1/OG0004956.1/OG0004966.1/OG0005064.1/OG0005136.1/OG0005180.1/OG0005190.1/OG0005373.1/OG0005390.1/OG0005518.1/OG0005548.1/OG0005560.1/OG0005572.1/OG0005576.1/OG0005596.1/OG0005599.1/OG0005605.1/OG0005606.1/OG0005609.1/OG0005695.1/OG0005700.1/OG0005706.1/OG0005776.1/OG0005794.1/OG0005803.1/OG0005822.1/OG0005876.1/OG0005934.1/OG0005991.1/OG0006018.1/OG0006047.1/OG0006049.1/OG0006184.1/OG0006219.1/OG0006260.1/OG0006358.1/OG0006383.1/OG0006389.1/OG0006397.1/OG0006411.1/OG0006412.1/OG0006435.1/OG0006435.2/OG0006472.1/OG0006500.1/OG0006529.1/OG0006594.1/OG0006665.1/OG0006692.1/OG0006719.1/OG0006725.1/OG0006788.1/OG0006825.1/OG0006836.1/OG0006883.1/OG0006964.1/OG0006986.1/OG0006987.1/OG0006989.1/OG0007000.1/OG0007086.1/OG0007109.1/OG0007144.1/OG0007153.1/OG0007225.1/OG0007247.1/OG0007264.1/OG0007286.1/OG0007344.1/OG0007345.1/OG0007366.1/OG0007382.1/OG0007388.1/OG0007413.1/OG0007441.1/OG0007458.1/OG0007459.1/OG0007523.1/OG0007590.1/OG0007594.1/OG0007599.1/OG0007602.1/OG0007645.1/OG0007667.1/OG0007697.1/OG0007724.1/OG0007750.1/OG0007775.1/OG0007786.1/OG0007846.1/OG0007865.1/OG0007884.1/OG0008014.1/OG0008020.1/OG0008026.1/OG0008057.1/OG0008059.1/OG0008086.1/OG0008091.1/OG0008105.1/OG0008164.1/OG0008215.1/OG0008218.1/OG0008224.1/OG0008250.1/OG0008253.1/OG0008269.1/OG0008274.1/OG0008367.1/OG0008476.1/OG0008478.1/OG0008567.1/OG0008615.1/OG0008874.1/OG0009069.1/OG0009134.1/OG0009154.1/OG0009157.1/OG0009344.1/OG0009654.1/OG0009738.1/OG0009746.1/OG0009754.1/OG0010069.1/OG0010762.1/OG0010823.1</t>
  </si>
  <si>
    <t>OG0000053.9/OG0000053.10/OG0000053.2/OG0000053.7/OG0000053.12/OG0000053.4/OG0000053.1/OG0000053.6/OG0000053.11/OG0000053.8/OG0000053.5/OG0000053.3/OG0000126.3/OG0000126.2/OG0000126.8/OG0000126.6/OG0000126.5/OG0000126.1/OG0000126.4/OG0000126.7/OG0000130.5/OG0000130.4/OG0000130.7/OG0000130.6/OG0000130.3/OG0000130.2/OG0000130.1/OG0000193.1/OG0000193.2/OG0000193.5/OG0000193.4/OG0000193.3/OG0000214.1/OG0000214.3/OG0000214.4/OG0000214.2/OG0000214.5/OG0000224.5/OG0000224.3/OG0000224.4/OG0000224.2/OG0000224.1/OG0000224.6/OG0000229.4/OG0000229.5/OG0000229.3/OG0000229.1/OG0000229.2/OG0000247.4/OG0000247.5/OG0000247.1/OG0000247.3/OG0000247.2/OG0000272.4/OG0000272.1/OG0000272.2/OG0000272.5/OG0000272.3/OG0000273.1/OG0000273.5/OG0000273.4/OG0000273.2/OG0000273.3/OG0000863.1/OG0000863.2/OG0000868.2/OG0000868.1/OG0000868.3/OG0000923.1/OG0000923.2/OG0000935.2/OG0000935.1/OG0000947.1/OG0000947.2/OG0001120.2/OG0001120.1/OG0001765.1/OG0001771.1/OG0001771.2/OG0002670.1/OG0002746.1/OG0003485.1/OG0003695.1</t>
  </si>
  <si>
    <t>OG0001609.1/OG0004410.1</t>
  </si>
  <si>
    <t>OG0002628.2/OG0002628.1/OG0006225.1</t>
  </si>
  <si>
    <t>OG0000083.8/OG0000083.1/OG0000083.3/OG0000083.5/OG0000083.6/OG0000083.4/OG0000083.2/OG0000083.7/OG0000316.4/OG0000316.2/OG0000316.5/OG0000316.1/OG0000316.3/OG0000886.1/OG0000886.3/OG0000886.2/OG0001193.1/OG0001193.2/OG0001702.2/OG0001702.1/OG0001856.2/OG0001856.1/OG0002341.1/OG0002491.1/OG0003154.1/OG0004791.1/OG0005519.1/OG0006338.1</t>
  </si>
  <si>
    <t>OG0001648.2/OG0001648.1/OG0002152.1/OG0002152.2/OG0002778.2/OG0002778.1/OG0003584.1/OG0005711.1</t>
  </si>
  <si>
    <t>OG0002019.1</t>
  </si>
  <si>
    <t>OG0000083.8/OG0000083.1/OG0000083.3/OG0000083.5/OG0000083.6/OG0000083.4/OG0000083.2/OG0000083.7/OG0000316.4/OG0000316.2/OG0000316.5/OG0000316.1/OG0000316.3/OG0000886.1/OG0000886.3/OG0000886.2/OG0001193.1/OG0001193.2/OG0001397.1/OG0001397.2/OG0001648.2/OG0001648.1/OG0001702.2/OG0001702.1/OG0001856.2/OG0001856.1/OG0002152.1/OG0002152.2/OG0002341.1/OG0002358.1/OG0002358.2/OG0002491.1/OG0002778.2/OG0002778.1/OG0003154.1/OG0003584.1/OG0004791.1/OG0005519.1/OG0005711.1/OG0006338.1</t>
  </si>
  <si>
    <t>OG0007704.1/OG0008461.1/OG0008465.1</t>
  </si>
  <si>
    <t>OG0003974.1/OG0004637.1/OG0005115.1/OG0005924.1/OG0006234.1/OG0006888.1/OG0007779.1/OG0007840.1</t>
  </si>
  <si>
    <t>OG0000054.3/OG0000054.7/OG0000054.6/OG0000054.4/OG0000054.2/OG0000054.1/OG0000054.5/OG0000172.3/OG0000172.4/OG0000172.2/OG0000172.1/OG0000265.3/OG0000265.1/OG0000265.2/OG0000265.4/OG0000265.5/OG0000299.2/OG0000299.4/OG0000299.3/OG0000299.1/OG0000446.3/OG0000446.2/OG0000446.1/OG0000501.1/OG0000608.1/OG0000608.2/OG0000745.2/OG0000745.1/OG0000745.3/OG0000833.2/OG0000833.1/OG0001032.2/OG0001032.1/OG0001118.1/OG0001118.2/OG0001149.1/OG0001149.2/OG0001155.2/OG0001155.1/OG0001203.2/OG0001203.1/OG0001222.1/OG0001222.2/OG0001241.1/OG0001241.2/OG0001466.2/OG0001466.1/OG0001680.1/OG0001680.2/OG0001753.1/OG0001753.2/OG0001963.1/OG0001963.2/OG0002180.1/OG0002295.1/OG0002585.1/OG0002630.1/OG0002630.2/OG0002772.1/OG0002778.2/OG0002778.1/OG0002790.1/OG0002794.2/OG0002794.1/OG0002875.1/OG0002876.1/OG0003116.1/OG0003145.1/OG0003264.1/OG0003323.1/OG0003511.1/OG0003567.1/OG0003818.1/OG0003953.1/OG0004059.1/OG0004127.1/OG0004152.1/OG0004289.1/OG0004305.1/OG0004407.1/OG0004409.1/OG0004413.1/OG0004428.1/OG0004574.1/OG0004591.1/OG0004596.1/OG0004791.1/OG0004990.1/OG0004992.1/OG0005007.1/OG0005114.1/OG0005159.1/OG0005387.1/OG0005565.1/OG0005575.1/OG0005583.1/OG0005722.1/OG0005893.1/OG0005902.1/OG0006052.1/OG0006258.1/OG0006320.1/OG0006340.1/OG0006413.1/OG0006481.1/OG0006515.1/OG0006641.1/OG0006820.1/OG0006866.1/OG0006867.1/OG0006873.1/OG0008542.1</t>
  </si>
  <si>
    <t>OG0004280.1/OG0005295.1/OG0006494.1/OG0006495.1/OG0006512.1/OG0008034.1/OG0008180.1</t>
  </si>
  <si>
    <t>OG0004161.1/OG0005190.1/OG0006225.1/OG0010101.1</t>
  </si>
  <si>
    <t>OG0000159.7/OG0000159.2/OG0000159.6/OG0000159.5/OG0000159.1/OG0000159.4/OG0000159.3/OG0002481.1</t>
  </si>
  <si>
    <t>OG0002481.1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</si>
  <si>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0000159.7/OG0000159.2/OG0000159.6/OG0000159.5/OG0000159.1/OG0000159.4/OG0000159.3/OG0000208.2/OG0000208.1/OG0000208.4/OG0000208.3/OG0000339.3/OG0000339.2/OG0000339.4/OG0000339.1/OG0000709.3/OG0000709.1/OG0000709.2/OG0000762.3/OG0000762.1/OG0000762.2/OG0000832.1/OG0000832.3/OG0000832.2/OG0000881.2/OG0000881.3/OG0000881.1/OG0001003.1/OG0001003.2/OG0001610.1/OG0002481.1/OG0002890.1/OG0002890.2/OG0002974.1/OG0003142.1/OG0003547.1/OG0003695.1/OG0003791.1/OG0004724.1/OG0005002.1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</si>
  <si>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0000208.2/OG0000208.1/OG0000208.4/OG0000208.3/OG0000339.3/OG0000339.2/OG0000339.4/OG0000339.1/OG0000709.3/OG0000709.1/OG0000709.2/OG0000832.1/OG0000832.3/OG0000832.2/OG0002481.1/OG0002974.1/OG0003142.1/OG0003547.1/OG0003791.1/OG0004724.1</t>
  </si>
  <si>
    <t>OG0000762.3/OG0000762.1/OG0000762.2/OG0000881.2/OG0000881.3/OG0000881.1/OG0001003.1/OG0001003.2</t>
  </si>
  <si>
    <t>OG0000076.4/OG0000076.7/OG0000076.9/OG0000076.3/OG0000076.5/OG0000076.6/OG0000076.10/OG0000076.1/OG0000076.8/OG0000076.2/OG0000126.3/OG0000126.2/OG0000126.8/OG0000126.6/OG0000126.5/OG0000126.1/OG0000126.4/OG0000126.7/OG0000449.3/OG0000449.1/OG0000449.2/OG0001757.2/OG0001757.1/OG0003090.1/OG0004095.1/OG0006248.1/OG0007331.1</t>
  </si>
  <si>
    <t>OG0002132.2/OG0002132.1/OG0006803.1</t>
  </si>
  <si>
    <t>OG0000014.7/OG0000014.8/OG0000014.13/OG0000014.14/OG0000014.9/OG0000014.5/OG0000014.4/OG0000014.6/OG0000014.1/OG0000014.11/OG0000014.2/OG0000014.10/OG0000014.12/OG0000014.3/OG0000102.3/OG0000102.1/OG0000102.2/OG0000102.6/OG0000102.5/OG0000102.4/OG0000102.7/OG0000102.8/OG0000105.3/OG0000105.1/OG0000105.5/OG0000105.7/OG0000105.6/OG0000105.2/OG0000105.4/OG0000274.1/OG0000274.4/OG0000274.5/OG0000274.2/OG0000274.3/OG0000385.3/OG0000385.1/OG0000385.2/OG0000447.3/OG0000447.2/OG0000447.1/OG0000548.2/OG0000548.1/OG0000548.3/OG0000608.1/OG0000608.2/OG0000666.3/OG0000666.2/OG0000666.1/OG0000789.1/OG0000789.2/OG0000947.1/OG0000947.2/OG0001084.2/OG0001084.1/OG0001260.1/OG0001772.2/OG0001772.1/OG0002746.1/OG0003104.1/OG0003591.1/OG0003736.1/OG0003774.1/OG0005297.1/OG0006375.1/OG0006647.1/OG0006850.1</t>
  </si>
  <si>
    <t>OG0000089.4/OG0000089.8/OG0000089.5/OG0000089.2/OG0000089.6/OG0000089.3/OG0000089.7/OG0000089.1/OG0000119.6/OG0000119.1/OG0000119.5/OG0000119.4/OG0000119.7/OG0000119.3/OG0000119.2/OG0000686.1/OG0000686.2/OG0000686.3/OG0000960.1/OG0000960.2/OG0001407.1/OG0001407.2/OG0001513.2/OG0001513.1/OG0002079.1/OG0002553.1/OG0003442.1/OG0005347.1/OG0005542.1/OG0005585.1/OG0005899.1/OG0006915.1</t>
  </si>
  <si>
    <t>OG0007385.1/OG0008205.1</t>
  </si>
  <si>
    <t>OG0000089.4/OG0000089.8/OG0000089.5/OG0000089.2/OG0000089.6/OG0000089.3/OG0000089.7/OG0000089.1/OG0000119.6/OG0000119.1/OG0000119.5/OG0000119.4/OG0000119.7/OG0000119.3/OG0000119.2/OG0000133.3/OG0000133.1/OG0000133.4/OG0000133.2/OG0000686.1/OG0000686.2/OG0000686.3/OG0000960.1/OG0000960.2/OG0001407.1/OG0001407.2/OG0001513.2/OG0001513.1/OG0002079.1/OG0002553.1/OG0003442.1/OG0005347.1/OG0005542.1/OG0005585.1/OG0005899.1/OG0006915.1</t>
  </si>
  <si>
    <t>OG0001422.1/OG0001422.2</t>
  </si>
  <si>
    <t>OG0000159.7/OG0000159.2/OG0000159.6/OG0000159.5/OG0000159.1/OG0000159.4/OG0000159.3/OG0000172.3/OG0000172.4/OG0000172.2/OG0000172.1/OG0000222.2/OG0000222.1/OG0000222.4/OG0000222.5/OG0000222.3/OG0000273.1/OG0000273.5/OG0000273.4/OG0000273.2/OG0000273.3/OG0000283.4/OG0000283.3/OG0000283.1/OG0000283.2/OG0000292.1/OG0000292.2/OG0000292.3/OG0000381.3/OG0000381.4/OG0000381.1/OG0000381.2/OG0000391.4/OG0000391.3/OG0000391.1/OG0000391.2/OG0000433.3/OG0000433.2/OG0000433.1/OG0000507.1/OG0000507.2/OG0000520.2/OG0000520.3/OG0000520.1/OG0000634.3/OG0000634.1/OG0000634.2/OG0000648.2/OG0000648.1/OG0000667.1/OG0000667.3/OG0000667.2/OG0000807.1/OG0000807.2/OG0000827.1/OG0000827.2/OG0000997.1/OG0000997.2/OG0001032.2/OG0001032.1/OG0001077.2/OG0001077.1/OG0001175.2/OG0001175.1/OG0001339.2/OG0001339.1/OG0001784.2/OG0001784.1/OG0001861.2/OG0001861.1/OG0001952.1/OG0001952.2/OG0002031.2/OG0002031.1/OG0002156.1/OG0002157.2/OG0002157.1/OG0002491.1/OG0002503.1/OG0002733.1/OG0002772.1/OG0002815.1/OG0003291.1/OG0003327.1/OG0003551.1/OG0003706.1/OG0003771.1/OG0004069.1/OG0004106.1/OG0005126.1/OG0005782.1/OG0006146.1/OG0008550.1</t>
  </si>
  <si>
    <t>OG0000018.12/OG0000018.1/OG0000018.7/OG0000018.6/OG0000018.11/OG0000018.4/OG0000018.10/OG0000018.9/OG0000018.3/OG0000018.14/OG0000018.8/OG0000018.13/OG0000018.15/OG0000018.2/OG0000018.5/OG0000171.3/OG0000171.1/OG0000171.2/OG0000171.5/OG0000171.4/OG0000226.1/OG0000226.2/OG0000226.5/OG0000226.4/OG0000226.6/OG0000226.3/OG0000232.4/OG0000232.2/OG0000232.5/OG0000232.1/OG0000232.3/OG0000331.1/OG0000331.3/OG0000331.2/OG0000331.4/OG0000367.2/OG0000367.1/OG0000367.3/OG0000367.4/OG0000385.3/OG0000385.1/OG0000385.2/OG0000424.2/OG0000424.1/OG0000477.2/OG0000477.3/OG0000477.4/OG0000477.1/OG0000559.3/OG0000559.2/OG0000559.1/OG0000697.2/OG0000697.1/OG0000815.1/OG0000815.2/OG0000860.1/OG0000860.2/OG0000860.3/OG0001077.2/OG0001077.1/OG0001111.1/OG0001111.2/OG0001157.2/OG0001157.1/OG0001263.1/OG0001263.2/OG0001266.2/OG0001266.1/OG0001420.1/OG0001567.1/OG0001768.1/OG0002261.1/OG0002290.1/OG0002494.1/OG0002587.1/OG0002947.2/OG0002947.1/OG0003221.1/OG0003423.1/OG0003463.1/OG0003497.1/OG0003529.1/OG0003580.1/OG0004147.1/OG0004149.1/OG0004407.1/OG0004632.1/OG0005786.1/OG0007105.1/OG0007811.1</t>
  </si>
  <si>
    <t>OG0003239.1/OG0003735.1/OG0003999.1/OG0004214.1</t>
  </si>
  <si>
    <t>OG0002653.1/OG0003735.1/OG0005380.1/OG0007826.1</t>
  </si>
  <si>
    <t>OG0000018.12/OG0000018.1/OG0000018.7/OG0000018.6/OG0000018.11/OG0000018.4/OG0000018.10/OG0000018.9/OG0000018.3/OG0000018.14/OG0000018.8/OG0000018.13/OG0000018.15/OG0000018.2/OG0000018.5/OG0000316.4/OG0000316.2/OG0000316.5/OG0000316.1/OG0000316.3/OG0000351.4/OG0000351.3/OG0000351.1/OG0000351.2/OG0000367.2/OG0000367.1/OG0000367.3/OG0000367.4/OG0000385.3/OG0000385.1/OG0000385.2/OG0000424.2/OG0000424.1/OG0000477.2/OG0000477.3/OG0000477.4/OG0000477.1/OG0000559.3/OG0000559.2/OG0000559.1/OG0000697.2/OG0000697.1/OG0000815.1/OG0000815.2/OG0000860.1/OG0000860.2/OG0000860.3/OG0001263.1/OG0001263.2/OG0001266.2/OG0001266.1/OG0001275.2/OG0001275.1/OG0001420.1/OG0001567.1/OG0001702.2/OG0001702.1/OG0002228.1/OG0002261.1/OG0002947.2/OG0002947.1/OG0003221.1/OG0003423.1/OG0003497.1/OG0003529.1/OG0003580.1/OG0003822.1/OG0004147.1/OG0004407.1/OG0004632.1/OG0006832.1</t>
  </si>
  <si>
    <t>OG0003029.1/OG0003116.1/OG0006741.1</t>
  </si>
  <si>
    <t>OG0001207.2/OG0001207.1/OG0002179.1/OG0003259.1</t>
  </si>
  <si>
    <t>OG0001052.2/OG0001052.1/OG0002295.1</t>
  </si>
  <si>
    <t>OG0006036.1/OG0008165.1</t>
  </si>
  <si>
    <t>OG0000050.7/OG0000050.8/OG0000050.1/OG0000050.6/OG0000050.10/OG0000050.5/OG0000050.11/OG0000050.9/OG0000050.3/OG0000050.2/OG0000050.4/OG0002067.1</t>
  </si>
  <si>
    <t>OG0000200.4/OG0000200.5/OG0000200.2/OG0000200.6/OG0000200.3/OG0000200.1/OG0000935.2/OG0000935.1/OG0001120.2/OG0001120.1/OG0001176.1/OG0001176.2/OG0001247.1/OG0001247.2/OG0002368.2/OG0002368.1/OG0002384.1/OG0002670.1/OG0002746.1/OG0003456.1/OG0004249.1/OG0004711.1/OG0004811.1/OG0007650.1/OG0008492.1</t>
  </si>
  <si>
    <t>OG0000403.2/OG0000403.1/OG0000707.1/OG0000707.3/OG0000707.2/OG0001090.1/OG0001090.2/OG0001225.2/OG0001225.1/OG0001690.1/OG0002047.1/OG0002047.2/OG0002134.1/OG0002142.1/OG0002142.2/OG0002228.1/OG0002359.1/OG0002361.2/OG0002361.1/OG0002381.2/OG0002381.1/OG0002451.1/OG0002451.2/OG0002515.1/OG0002649.1/OG0002959.1/OG0003090.1/OG0003280.1/OG0003423.1/OG0003591.1/OG0003826.1/OG0004135.1/OG0005051.1/OG0005065.1/OG0005078.1/OG0006248.1/OG0006256.1</t>
  </si>
  <si>
    <t>OG0000403.2/OG0000403.1/OG0000707.1/OG0000707.3/OG0000707.2/OG0001090.1/OG0001090.2/OG0001225.2/OG0001225.1/OG0001690.1/OG0002047.1/OG0002047.2/OG0002134.1/OG0002142.1/OG0002142.2/OG0002228.1/OG0002361.2/OG0002361.1/OG0002451.1/OG0002451.2/OG0002515.1/OG0002959.1/OG0003280.1/OG0003423.1/OG0003591.1/OG0003826.1/OG0005078.1/OG0006248.1</t>
  </si>
  <si>
    <t>OG0002381.2/OG0002381.1/OG0002649.1/OG0003090.1/OG0004135.1/OG0005051.1/OG0005065.1/OG0006256.1</t>
  </si>
  <si>
    <t>OG0000269.4/OG0000269.2/OG0000269.3/OG0000269.1/OG0000305.1/OG0000305.4/OG0000305.2/OG0000305.3/OG0000332.3/OG0000332.2/OG0000332.1/OG0000356.4/OG0000356.1/OG0000356.2/OG0000356.3/OG0000403.2/OG0000403.1/OG0000404.1/OG0000404.2/OG0000404.3/OG0000404.4/OG0000484.2/OG0000484.1/OG0000484.3/OG0000526.3/OG0000526.2/OG0000526.1/OG0000563.2/OG0000563.3/OG0000563.1/OG0000707.1/OG0000707.3/OG0000707.2/OG0000710.3/OG0000710.1/OG0000710.2/OG0000921.3/OG0000921.1/OG0000921.2/OG0001053.1/OG0001053.2/OG0001053.3/OG0001090.1/OG0001090.2/OG0001225.2/OG0001225.1/OG0001257.1/OG0001257.2/OG0001267.2/OG0001267.1/OG0001275.2/OG0001275.1/OG0001690.1/OG0001768.1/OG0002047.1/OG0002047.2/OG0002134.1/OG0002142.1/OG0002142.2/OG0002178.1/OG0002178.2/OG0002228.1/OG0002276.1/OG0002342.1/OG0002342.2/OG0002359.1/OG0002361.2/OG0002361.1/OG0002381.2/OG0002381.1/OG0002451.1/OG0002451.2/OG0002515.1/OG0002594.2/OG0002594.1/OG0002649.1/OG0002666.1/OG0002932.1/OG0002959.1/OG0003026.1/OG0003078.1/OG0003090.1/OG0003132.1/OG0003243.1/OG0003280.1/OG0003423.1/OG0003591.1/OG0003826.1/OG0004135.1/OG0004283.1/OG0004305.1/OG0004691.1/OG0004791.1/OG0004930.1/OG0004943.1/OG0004952.1/OG0005051.1/OG0005065.1/OG0005078.1/OG0005092.1/OG0005111.1/OG0005432.1/OG0005493.1/OG0005774.1/OG0005786.1/OG0006248.1/OG0006256.1/OG0006685.1/OG0007634.1</t>
  </si>
  <si>
    <t>OG0000266.6/OG0000266.3/OG0000266.5/OG0000266.1/OG0000266.2/OG0000266.4/OG0003454.1/OG0005069.1/OG0005125.1/OG0005439.1/OG0006225.1/OG0007360.1/OG0007594.1/OG0008786.1</t>
  </si>
  <si>
    <t>OG0002132.2/OG0002132.1/OG0002168.1/OG0004681.1/OG0004712.1/OG0004945.1/OG0005582.1/OG0006771.1/OG0007666.1/OG0007707.1</t>
  </si>
  <si>
    <t>OG0004945.1/OG0006771.1/OG0007666.1/OG0007707.1</t>
  </si>
  <si>
    <t>OG0000266.6/OG0000266.3/OG0000266.5/OG0000266.1/OG0000266.2/OG0000266.4/OG0003454.1/OG0005125.1/OG0005439.1/OG0006225.1/OG0008786.1</t>
  </si>
  <si>
    <t>OG0000305.1/OG0000305.4/OG0000305.2/OG0000305.3/OG0000404.1/OG0000404.2/OG0000404.3/OG0000404.4/OG0000526.3/OG0000526.2/OG0000526.1/OG0000563.2/OG0000563.3/OG0000563.1/OG0001257.1/OG0001257.2/OG0001768.1/OG0002276.1/OG0002381.2/OG0002381.1/OG0002649.1/OG0002666.1/OG0002932.1/OG0003090.1/OG0004135.1/OG0004305.1/OG0004791.1/OG0004952.1/OG0005051.1/OG0005065.1/OG0005111.1/OG0005432.1/OG0005493.1/OG0006256.1</t>
  </si>
  <si>
    <t>OG0000269.4/OG0000269.2/OG0000269.3/OG0000269.1/OG0000332.3/OG0000332.2/OG0000332.1/OG0000403.2/OG0000403.1/OG0000707.1/OG0000707.3/OG0000707.2/OG0000921.3/OG0000921.1/OG0000921.2/OG0001053.1/OG0001053.2/OG0001053.3/OG0001090.1/OG0001090.2/OG0001225.2/OG0001225.1/OG0001267.2/OG0001267.1/OG0001690.1/OG0002047.1/OG0002047.2/OG0002134.1/OG0002142.1/OG0002142.2/OG0002178.1/OG0002178.2/OG0002228.1/OG0002342.1/OG0002342.2/OG0002361.2/OG0002361.1/OG0002451.1/OG0002451.2/OG0002515.1/OG0002594.2/OG0002594.1/OG0002959.1/OG0003026.1/OG0003078.1/OG0003243.1/OG0003280.1/OG0003423.1/OG0003591.1/OG0003826.1/OG0004691.1/OG0004943.1/OG0005078.1/OG0005432.1/OG0006248.1/OG0006685.1/OG0007634.1</t>
  </si>
  <si>
    <t>OG0002132.2/OG0002132.1/OG0004681.1/OG0004712.1/OG0005582.1</t>
  </si>
  <si>
    <t>OG0005069.1/OG0007360.1/OG0007594.1</t>
  </si>
  <si>
    <t>OG0000377.1/OG0000377.3/OG0000377.2/OG0000705.3/OG0000705.2/OG0000705.1/OG0001373.1/OG0001522.4/OG0001522.1/OG0001522.2/OG0001522.3/OG0002011.1/OG0002011.2/OG0002055.2/OG0002055.1/OG0002172.1/OG0002172.2/OG0002581.1/OG0002922.1/OG0002978.1/OG0003315.1/OG0003315.2/OG0003643.1/OG0003874.1/OG0003878.1/OG0003885.1/OG0003960.1/OG0004171.1/OG0004285.1/OG0004353.1/OG0004706.1/OG0004937.1/OG0005125.1/OG0005271.1/OG0005695.1/OG0005776.1/OG0005876.1/OG0006260.1/OG0006290.1/OG0006292.1/OG0006358.1/OG0006397.1/OG0006458.1/OG0006529.1/OG0006594.1/OG0006692.1/OG0007000.1/OG0007144.1/OG0007225.1/OG0007238.1/OG0007279.1/OG0007344.1/OG0007366.1/OG0007407.1/OG0007434.1/OG0007441.1/OG0007594.1/OG0007609.1/OG0007750.1/OG0007752.1/OG0007855.1/OG0007859.1/OG0008086.1/OG0008116.1/OG0008247.1/OG0008269.1/OG0008274.1/OG0009154.1/OG0009176.1/OG0009984.1/OG0010069.1/OG0010076.1/OG0010659.1</t>
  </si>
  <si>
    <t>OG0000198.3/OG0000198.5/OG0000198.4/OG0000198.2/OG0000198.1/OG0000302.7/OG0000302.3/OG0000302.2/OG0000302.6/OG0000302.1/OG0000302.5/OG0000302.4/OG0000850.3/OG0000850.1/OG0000850.2/OG0000887.2/OG0000887.1/OG0000977.1/OG0001104.2/OG0001104.1/OG0001292.2/OG0001292.1/OG0001361.1/OG0001361.2/OG0001362.2/OG0001362.1/OG0001790.2/OG0001790.1/OG0001950.1/OG0002132.2/OG0002132.1/OG0002145.1/OG0002168.1/OG0002269.1/OG0002402.1/OG0002480.1/OG0002764.1/OG0002860.1/OG0003238.1/OG0003294.1/OG0003294.2/OG0003308.1/OG0003346.1/OG0003415.1/OG0003517.1/OG0003542.1/OG0003553.1/OG0003578.1/OG0003688.1/OG0003716.1/OG0003868.1/OG0003921.1/OG0003938.1/OG0003998.1/OG0004040.1/OG0004063.1/OG0004086.1/OG0004096.1/OG0004280.1/OG0004372.1/OG0004401.1/OG0004410.1/OG0004456.1/OG0004615.1/OG0004681.1/OG0004737.1/OG0004945.1/OG0004953.1/OG0005026.1/OG0005034.1/OG0005121.1/OG0005143.1/OG0005340.1/OG0005380.1/OG0005410.1/OG0005422.1/OG0005427.1/OG0005462.1/OG0005573.1/OG0005582.1/OG0005697.1/OG0005752.1/OG0005784.1/OG0005897.1/OG0006036.1/OG0006040.1/OG0006064.1/OG0006206.1/OG0006232.1/OG0006257.1/OG0006377.1/OG0006462.1/OG0006470.1/OG0006628.1/OG0006639.1/OG0006652.1/OG0006708.1/OG0006730.1/OG0006734.1/OG0006736.1/OG0006762.1/OG0006813.1/OG0006827.1/OG0006857.1/OG0006863.1/OG0006865.1/OG0006872.1/OG0006910.1/OG0006940.1/OG0006948.1/OG0006955.1/OG0006969.1/OG0007151.1/OG0007220.1/OG0007234.1/OG0007379.1/OG0007387.1/OG0007614.1/OG0007684.1/OG0007693.1/OG0007707.1/OG0007771.1/OG0007816.1/OG0007825.1/OG0007826.1/OG0007833.1/OG0007852.1/OG0007981.1/OG0007983.1/OG0008004.1/OG0008019.1/OG0008068.1/OG0008080.1/OG0008090.1/OG0008098.1/OG0008107.1/OG0008134.1/OG0008220.1/OG0008221.1/OG0008394.1/OG0008413.1/OG0008445.1/OG0008484.1/OG0008529.1/OG0008536.1/OG0008552.1/OG0008572.1/OG0008796.1/OG0009035.1/OG0009121.1/OG0011448.1</t>
  </si>
  <si>
    <t>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0000059.3/OG0000059.9/OG0000059.6/OG0000059.5/OG0000059.11/OG0000059.10/OG0000059.1/OG0000059.8/OG0000059.4/OG0000059.7/OG0000059.2/OG0000074.1/OG0000074.8/OG0000074.3/OG0000074.2/OG0000074.6/OG0000074.5/OG0000074.7/OG0000074.4/OG0000098.9/OG0000098.6/OG0000098.5/OG0000098.3/OG0000098.8/OG0000098.7/OG0000098.4/OG0000098.1/OG0000098.2/OG0000109.4/OG0000109.8/OG0000109.1/OG0000109.3/OG0000109.7/OG0000109.6/OG0000109.9/OG0000109.5/OG0000109.2/OG0000114.2/OG0000114.1/OG0000114.3/OG0000114.5/OG0000114.4/OG0000133.3/OG0000133.1/OG0000133.4/OG0000133.2/OG0000140.1/OG0000140.4/OG0000140.2/OG0000140.3/OG0000140.5/OG0000140.6/OG0000140.7/OG0000157.5/OG0000157.4/OG0000157.3/OG0000157.1/OG0000157.6/OG0000157.2/OG0000168.1/OG0000168.4/OG0000168.2/OG0000168.3/OG0000168.5/OG0000192.1/OG0000192.2/OG0000192.5/OG0000192.4/OG0000192.3/OG0000202.5/OG0000202.4/OG0000202.1/OG0000202.6/OG0000202.2/OG0000202.3/OG0000205.5/OG0000205.2/OG0000205.7/OG0000205.3/OG0000205.1/OG0000205.4/OG0000205.6/OG0000218.4/OG0000218.2/OG0000218.1/OG0000218.3/OG0000218.5/OG0000222.2/OG0000222.1/OG0000222.4/OG0000222.5/OG0000222.3/OG0000247.4/OG0000247.5/OG0000247.1/OG0000247.3/OG0000247.2/OG0000269.4/OG0000269.2/OG0000269.3/OG0000269.1/OG0000276.4/OG0000276.1/OG0000276.2/OG0000276.3/OG0000283.4/OG0000283.3/OG0000283.1/OG0000283.2/OG0000292.1/OG0000292.2/OG0000292.3/OG0000299.2/OG0000299.4/OG0000299.3/OG0000299.1/OG0000305.1/OG0000305.4/OG0000305.2/OG0000305.3/OG0000318.4/OG0000318.2/OG0000318.1/OG0000318.3/OG0000321.4/OG0000321.2/OG0000321.1/OG0000321.3/OG0000322.1/OG0000322.2/OG0000322.4/OG0000322.3/OG0000324.2/OG0000324.4/OG0000324.1/OG0000324.3/OG0000334.3/OG0000334.1/OG0000334.4/OG0000334.2/OG0000343.4/OG0000343.1/OG0000343.2/OG0000343.3/OG0000354.3/OG0000354.2/OG0000354.1/OG0000375.4/OG0000375.3/OG0000375.2/OG0000375.1/OG0000386.3/OG0000386.1/OG0000386.4/OG0000386.2/OG0000400.4/OG0000400.1/OG0000400.3/OG0000400.2/OG0000404.1/OG0000404.2/OG0000404.3/OG0000404.4/OG0000419.4/OG0000419.3/OG0000419.2/OG0000419.1/OG0000430.3/OG0000430.2/OG0000430.1/OG0000448.2/OG0000448.4/OG0000448.1/OG0000448.3/OG0000449.3/OG0000449.1/OG0000449.2/OG0000470.3/OG0000470.2/OG0000470.1/OG0000476.1/OG0000476.2/OG0000476.3/OG0000480.3/OG0000480.1/OG0000480.2/OG0000486.3/OG0000486.2/OG0000486.1/OG0000513.2/OG0000513.1/OG0000520.2/OG0000520.3/OG0000520.1/OG0000521.2/OG0000521.1/OG0000521.3/OG0000524.2/OG0000524.1/OG0000524.3/OG0000525.3/OG0000525.1/OG0000525.2/OG0000526.3/OG0000526.2/OG0000526.1/OG0000544.3/OG0000544.1/OG0000544.2/OG0000563.2/OG0000563.3/OG0000563.1/OG0000570.1/OG0000570.3/OG0000570.2/OG0000583.2/OG0000583.1/OG0000583.3/OG0000608.1/OG0000608.2/OG0000613.1/OG0000613.3/OG0000613.2/OG0000628.1/OG0000628.2/OG0000631.2/OG0000631.1/OG0000631.3/OG0000634.3/OG0000634.1/OG0000634.2/OG0000653.2/OG0000653.1/OG0000653.3/OG0000671.3/OG0000671.1/OG0000671.2/OG0000694.2/OG0000694.1/OG0000694.3/OG0000704.2/OG0000704.1/OG0000704.3/OG0000707.1/OG0000707.3/OG0000707.2/OG0000709.3/OG0000709.1/OG0000709.2/OG0000725.1/OG0000725.2/OG0000730.2/OG0000730.1/OG0000737.1/OG0000737.3/OG0000737.2/OG0000739.1/OG0000739.2/OG0000764.1/OG0000764.2/OG0000764.3/OG0000789.1/OG0000789.2/OG0000795.1/OG0000795.2/OG0000828.1/OG0000828.2/OG0000831.2/OG0000831.1/OG0000862.2/OG0000862.1/OG0000890.3/OG0000890.2/OG0000890.1/OG0000892.1/OG0000892.2/OG0000915.1/OG0000915.2/OG0000917.2/OG0000917.1/OG0000918.2/OG0000918.3/OG0000918.1/OG0000921.3/OG0000921.1/OG0000921.2/OG0000945.1/OG0000945.2/OG0000946.2/OG0000946.1/OG0000947.1/OG0000947.2/OG0001003.1/OG0001003.2/OG0001007.2/OG0001007.1/OG0001015.1/OG0001017.1/OG0001017.2/OG0001027.2/OG0001027.1/OG0001058.1/OG0001058.2/OG0001082.2/OG0001082.1/OG0001087.1/OG0001087.2/OG0001090.1/OG0001090.2/OG0001091.2/OG0001091.1/OG0001111.1/OG0001111.2/OG0001115.2/OG0001115.1/OG0001117.2/OG0001117.3/OG0001117.1/OG0001120.2/OG0001120.1/OG0001153.2/OG0001153.1/OG0001164.2/OG0001164.1/OG0001173.2/OG0001173.1/OG0001176.1/OG0001176.2/OG0001199.1/OG0001200.2/OG0001200.1/OG0001210.2/OG0001210.1/OG0001213.1/OG0001213.2/OG0001225.2/OG0001225.1/OG0001248.1/OG0001248.2/OG0001257.1/OG0001257.2/OG0001259.2/OG0001259.1/OG0001261.1/OG0001261.2/OG0001262.2/OG0001262.1/OG0001267.2/OG0001267.1/OG0001269.2/OG0001269.1/OG0001275.2/OG0001275.1/OG0001305.2/OG0001305.1/OG0001322.1/OG0001322.2/OG0001326.1/OG0001349.1/OG0001388.1/OG0001388.2/OG0001392.2/OG0001392.1/OG0001401.3/OG0001401.2/OG0001401.1/OG0001457.2/OG0001457.1/OG0001462.1/OG0001462.2/OG0001466.2/OG0001466.1/OG0001469.2/OG0001469.1/OG0001496.3/OG0001496.2/OG0001496.1/OG0001499.1/OG0001509.2/OG0001509.1/OG0001554.2/OG0001554.1/OG0001558.2/OG0001558.1/OG0001562.1/OG0001562.2/OG0001598.2/OG0001598.1/OG0001599.1/OG0001599.2/OG0001617.1/OG0001617.2/OG0001618.1/OG0001618.2/OG0001672.2/OG0001672.1/OG0001673.1/OG0001678.2/OG0001678.1/OG0001684.2/OG0001684.1/OG0001690.1/OG0001691.2/OG0001691.1/OG0001710.2/OG0001710.1/OG0001713.1/OG0001716.1/OG0001716.2/OG0001719.1/OG0001757.2/OG0001757.1/OG0001772.2/OG0001772.1/OG0001835.1/OG0001835.2/OG0001838.2/OG0001838.1/OG0001853.2/OG0001853.1/OG0001858.1/OG0001867.1/OG0001900.1/OG0001945.1/OG0001945.2/OG0001948.1/OG0001948.2/OG0001955.1/OG0001955.2/OG0001970.1/OG0001970.2/OG0001972.1/OG0001972.2/OG0001973.1/OG0001976.2/OG0001976.1/OG0002000.1/OG0002030.1/OG0002030.2/OG0002037.1/OG0002037.2/OG0002047.1/OG0002047.2/OG0002079.1/OG0002107.2/OG0002107.1/OG0002108.1/OG0002126.2/OG0002126.1/OG0002134.1/OG0002138.2/OG0002138.1/OG0002142.1/OG0002142.2/OG0002144.1/OG0002144.2/OG0002150.2/OG0002150.1/OG0002221.1/OG0002222.1/OG0002222.2/OG0002228.1/OG0002243.1/OG0002243.2/OG0002263.1/OG0002263.2/OG0002284.1/OG0002290.1/OG0002344.2/OG0002344.1/OG0002348.1/OG0002350.1/OG0002350.2/OG0002361.2/OG0002361.1/OG0002368.2/OG0002368.1/OG0002377.1/OG0002377.2/OG0002381.2/OG0002381.1/OG0002387.1/OG0002403.2/OG0002403.1/OG0002404.1/OG0002404.2/OG0002443.2/OG0002443.1/OG0002463.1/OG0002464.1/OG0002464.2/OG0002481.1/OG0002486.1/OG0002486.2/OG0002488.2/OG0002488.1/OG0002510.1/OG0002510.2/OG0002515.1/OG0002551.1/OG0002551.2/OG0002553.1/OG0002623.2/OG0002623.1/OG0002624.1/OG0002625.1/OG0002642.1/OG0002642.2/OG0002649.1/OG0002655.2/OG0002655.1/OG0002720.1/OG0002741.1/OG0002743.1/OG0002743.2/OG0002745.1/OG0002745.2/OG0002752.1/OG0002774.2/OG0002774.1/OG0002776.1/OG0002780.1/OG0002797.1/OG0002807.1/OG0002848.1/OG0002863.1/OG0002867.2/OG0002867.1/OG0002879.2/OG0002879.1/OG0002880.1/OG0002886.1/OG0002886.2/OG0002899.1/OG0002923.1/OG0002925.1/OG0002943.2/OG0002943.1/OG0002959.1/OG0002965.1/OG0002971.1/OG0003014.1/OG0003036.1/OG0003046.1/OG0003047.1/OG0003058.1/OG0003061.1/OG0003068.1/OG0003076.1/OG0003078.1/OG0003088.1/OG0003090.1/OG0003093.1/OG0003122.1/OG0003137.1/OG0003138.1/OG0003146.1/OG0003190.1/OG0003202.1/OG0003210.1/OG0003212.1/OG0003217.1/OG0003218.1/OG0003243.1/OG0003267.1/OG0003283.1/OG0003285.1/OG0003287.1/OG0003291.1/OG0003310.1/OG0003312.1/OG0003312.2/OG0003323.1/OG0003422.1/OG0003423.1/OG0003435.1/OG0003444.1/OG0003446.1/OG0003453.1/OG0003456.1/OG0003464.1/OG0003473.1/OG0003479.1/OG0003481.1/OG0003484.1/OG0003490.1/OG0003511.1/OG0003522.1/OG0003523.1/OG0003526.1/OG0003528.1/OG0003539.1/OG0003540.1/OG0003580.1/OG0003584.1/OG0003591.1/OG0003593.1/OG0003598.1/OG0003659.1/OG0003664.1/OG0003667.1/OG0003683.1/OG0003690.1/OG0003691.1/OG0003692.1/OG0003693.1/OG0003715.1/OG0003718.1/OG0003730.1/OG0003750.1/OG0003755.1/OG0003756.1/OG0003766.1/OG0003771.1/OG0003795.1/OG0003804.1/OG0003809.1/OG0003826.1/OG0003829.1/OG0003831.1/OG0003842.1/OG0003845.1/OG0003857.1/OG0003943.1/OG0003945.1/OG0003952.1/OG0003953.1/OG0003961.1/OG0003965.1/OG0003968.1/OG0003991.1/OG0003993.1/OG0003994.1/OG0004007.1/OG0004018.1/OG0004019.1/OG0004024.1/OG0004029.1/OG0004038.1/OG0004045.1/OG0004064.1/OG0004067.1/OG0004069.1/OG0004079.1/OG0004093.1/OG0004110.1/OG0004111.1/OG0004135.1/OG0004138.1/OG0004144.1/OG0004146.1/OG0004152.1/OG0004207.1/OG0004246.1/OG0004251.1/OG0004261.1/OG0004263.1/OG0004283.1/OG0004301.1/OG0004305.1/OG0004308.1/OG0004308.2/OG0004315.1/OG0004332.1/OG0004333.1/OG0004343.1/OG0004351.1/OG0004361.1/OG0004363.1/OG0004389.1/OG0004397.1/OG0004399.1/OG0004400.1/OG0004408.1/OG0004433.1/OG0004434.1/OG0004444.1/OG0004447.1/OG0004450.1/OG0004469.1/OG0004478.1/OG0004480.1/OG0004483.1/OG0004489.1/OG0004538.1/OG0004559.1/OG0004574.1/OG0004582.1/OG0004595.1/OG0004616.1/OG0004622.1/OG0004624.1/OG0004628.1/OG0004704.1/OG0004718.1/OG0004720.1/OG0004725.1/OG0004728.1/OG0004735.1/OG0004738.1/OG0004742.1/OG0004743.1/OG0004746.1/OG0004749.1/OG0004751.1/OG0004752.1/OG0004755.1/OG0004768.1/OG0004771.1/OG0004778.1/OG0004798.1/OG0004807.1/OG0004815.1/OG0004883.1/OG0004914.1/OG0004930.1/OG0004948.1/OG0004973.1/OG0004986.1/OG0004993.1/OG0005002.1/OG0005004.1/OG0005011.1/OG0005013.1/OG0005016.1/OG0005035.1/OG0005048.1/OG0005051.1/OG0005058.1/OG0005074.1/OG0005078.1/OG0005081.1/OG0005091.1/OG0005112.1/OG0005116.1/OG0005123.1/OG0005124.1/OG0005128.1/OG0005135.1/OG0005138.1/OG0005142.1/OG0005147.1/OG0005154.1/OG0005160.1/OG0005161.1/OG0005237.1/OG0005238.1/OG0005256.1/OG0005273.1/OG0005284.1/OG0005300.1/OG0005307.1/OG0005332.1/OG0005345.1/OG0005347.1/OG0005360.1/OG0005368.1/OG0005372.1/OG0005374.1/OG0005382.1/OG0005383.1/OG0005386.1/OG0005392.1/OG0005394.1/OG0005396.1/OG0005397.1/OG0005405.1/OG0005413.1/OG0005416.1/OG0005432.1/OG0005452.1/OG0005460.1/OG0005464.1/OG0005466.1/OG0005490.1/OG0005492.1/OG0005508.1/OG0005519.1/OG0005530.1/OG0005539.1/OG0005555.1/OG0005567.1/OG0005570.1/OG0005649.1/OG0005677.1/OG0005678.1/OG0005691.1/OG0005702.1/OG0005717.1/OG0005736.1/OG0005737.1/OG0005762.1/OG0005764.1/OG0005770.1/OG0005786.1/OG0005789.1/OG0005811.1/OG0005812.1/OG0005815.1/OG0005818.1/OG0005838.1/OG0005839.1/OG0005850.1/OG0005851.1/OG0005852.1/OG0005854.1/OG0005858.1/OG0005871.1/OG0005873.1/OG0005883.1/OG0005904.1/OG0005920.1/OG0005925.1/OG0005940.1/OG0005949.1/OG0005950.1/OG0005965.1/OG0005978.1/OG0005983.1/OG0005985.1/OG0005998.1/OG0006008.1/OG0006010.1/OG0006024.1/OG0006030.1/OG0006038.1/OG0006041.1/OG0006151.1/OG0006152.1/OG0006199.1/OG0006217.1/OG0006229.1/OG0006248.1/OG0006256.1/OG0006272.1/OG0006294.1/OG0006304.1/OG0006307.1/OG0006320.1/OG0006330.1/OG0006336.1/OG0006342.1/OG0006346.1/OG0006364.1/OG0006370.1/OG0006381.1/OG0006384.1/OG0006398.1/OG0006413.1/OG0006417.1/OG0006419.1/OG0006425.1/OG0006430.1/OG0006432.1/OG0006457.1/OG0006465.1/OG0006511.1/OG0006615.1/OG0006626.1/OG0006630.1/OG0006659.1/OG0006674.1/OG0006683.1/OG0006687.1/OG0006702.1/OG0006706.1/OG0006718.1/OG0006721.1/OG0006722.1/OG0006729.1/OG0006733.1/OG0006769.1/OG0006790.1/OG0006792.1/OG0006840.1/OG0006846.1/OG0006860.1/OG0006874.1/OG0006894.1/OG0006915.1/OG0006917.1/OG0006927.1/OG0007063.1/OG0007089.1/OG0007093.1/OG0007097.1/OG0007111.1/OG0007135.1/OG0007165.1/OG0007172.1/OG0007200.1/OG0007208.1/OG0007212.1/OG0007215.1/OG0007227.1/OG0007239.1/OG0007245.1/OG0007273.1/OG0007284.1/OG0007316.1/OG0007323.1/OG0007346.1/OG0007349.1/OG0007351.1/OG0007372.1/OG0007392.1/OG0007432.1/OG0007565.1/OG0007587.1/OG0007607.1/OG0007634.1/OG0007635.1/OG0007649.1/OG0007656.1/OG0007661.1/OG0007702.1/OG0007712.1/OG0007759.1/OG0007768.1/OG0007783.1/OG0007787.1/OG0007839.1/OG0007843.1/OG0007987.1/OG0008035.1/OG0008036.1/OG0008053.1/OG0008106.1/OG0008420.1/OG0008434.1/OG0008449.1/OG0008523.1/OG0008551.1/OG0008560.1/OG0008831.1/OG0010324.1</t>
  </si>
  <si>
    <t>OG0000205.5/OG0000205.2/OG0000205.7/OG0000205.3/OG0000205.1/OG0000205.4/OG0000205.6/OG0000544.3/OG0000544.1/OG0000544.2/OG0000613.1/OG0000613.3/OG0000613.2/OG0000628.1/OG0000628.2/OG0000725.1/OG0000725.2/OG0000828.1/OG0000828.2/OG0000945.1/OG0000945.2/OG0001015.1/OG0001027.2/OG0001027.1/OG0001120.2/OG0001120.1/OG0001176.1/OG0001176.2/OG0001269.2/OG0001269.1/OG0001499.1/OG0002368.2/OG0002368.1/OG0002377.1/OG0002377.2/OG0002387.1/OG0002752.1/OG0002797.1/OG0003146.1/OG0003190.1/OG0003218.1/OG0003456.1/OG0003584.1/OG0003664.1/OG0003667.1/OG0003715.1/OG0003795.1/OG0003961.1/OG0004434.1/OG0004582.1/OG0004735.1/OG0004755.1/OG0004798.1/OG0004815.1/OG0004993.1/OG0005112.1/OG0005307.1/OG0005345.1/OG0005374.1/OG0005397.1/OG0005432.1/OG0005492.1/OG0005567.1/OG0005736.1/OG0005815.1/OG0005854.1/OG0005871.1/OG0006030.1/OG0006038.1/OG0006307.1/OG0006417.1/OG0006457.1/OG0006702.1/OG0006860.1/OG0007200.1/OG0007372.1/OG0007392.1/OG0007432.1/OG0007565.1/OG0007635.1/OG0007702.1/OG0008053.1/OG0008106.1/OG0008420.1/OG0008449.1</t>
  </si>
  <si>
    <t>OG0004737.1/OG0005410.1/OG0005573.1/OG0006708.1/OG0006736.1/OG0007387.1/OG0007825.1/OG0008004.1/OG0008068.1/OG0008552.1/OG0008572.1</t>
  </si>
  <si>
    <t>OG0003878.1/OG0005776.1/OG0006529.1/OG0007238.1/OG0007750.1</t>
  </si>
  <si>
    <t>OG0001021.1/OG0001597.1/OG0001597.2/OG0002146.1</t>
  </si>
  <si>
    <t>OG0001578.2/OG0001578.1/OG0002812.1/OG0004294.1</t>
  </si>
  <si>
    <t>OG0000266.6/OG0000266.3/OG0000266.5/OG0000266.1/OG0000266.2/OG0000266.4/OG0000821.1/OG0000821.3/OG0000821.2</t>
  </si>
  <si>
    <t>OG0002746.1/OG0003435.1/OG0004204.1/OG0004538.1</t>
  </si>
  <si>
    <t>OG0000618.2/OG0000618.1/OG0000618.3/OG0000881.2/OG0000881.3/OG0000881.1/OG0000972.1/OG0000972.2/OG0002413.1/OG0002589.1/OG0002589.2/OG0003142.1/OG0003849.1/OG0004778.1/OG0004949.1/OG0005050.1/OG0005521.1/OG0005982.1/OG0007980.1</t>
  </si>
  <si>
    <t>OG0002724.1/OG0005129.1/OG0007459.1</t>
  </si>
  <si>
    <t>OG0001768.1/OG0002584.1/OG0002584.2/OG0002746.1/OG0003435.1/OG0003564.1/OG0004029.1/OG0004069.1/OG0004204.1/OG0004538.1/OG0006340.1/OG0008490.1</t>
  </si>
  <si>
    <t>OG0001768.1/OG0002584.1/OG0002584.2/OG0004029.1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</si>
  <si>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0000106.2/OG0000106.3/OG0000106.5/OG0000106.4/OG0000106.7/OG0000106.6/OG0000106.1/OG0000120.3/OG0000120.4/OG0000120.1/OG0000120.5/OG0000120.2/OG0000180.6/OG0000180.4/OG0000180.3/OG0000180.2/OG0000180.5/OG0000180.1/OG0000187.6/OG0000187.5/OG0000187.4/OG0000187.3/OG0000187.1/OG0000187.2/OG0000256.4/OG0000256.5/OG0000256.3/OG0000256.1/OG0000256.2/OG0000274.1/OG0000274.4/OG0000274.5/OG0000274.2/OG0000274.3/OG0000298.3/OG0000298.4/OG0000298.5/OG0000298.1/OG0000298.2/OG0000337.3/OG0000337.1/OG0000337.2/OG0000348.2/OG0000348.1/OG0000348.3/OG0000353.1/OG0000353.4/OG0000353.3/OG0000353.2/OG0000356.4/OG0000356.1/OG0000356.2/OG0000356.3/OG0000395.1/OG0000395.2/OG0000395.3/OG0000435.3/OG0000435.2/OG0000435.1/OG0000485.1/OG0000485.3/OG0000485.2/OG0000555.1/OG0000555.2/OG0000555.3/OG0000567.1/OG0000567.3/OG0000567.2/OG0000793.1/OG0000793.2/OG0000966.2/OG0000966.1/OG0001023.2/OG0001023.1/OG0001149.1/OG0001149.2/OG0001153.2/OG0001153.1/OG0001271.2/OG0001271.1/OG0001322.1/OG0001322.2/OG0001440.1/OG0001440.2/OG0001513.2/OG0001513.1/OG0001697.2/OG0001697.1/OG0002016.2/OG0002016.1/OG0002102.1/OG0002107.2/OG0002107.1/OG0002398.1/OG0002477.1/OG0002579.2/OG0002579.1/OG0002875.1/OG0002890.1/OG0002890.2/OG0002915.1/OG0002944.1/OG0003234.2/OG0003234.1/OG0003289.1/OG0003344.1/OG0003540.1/OG0004038.1/OG0004127.1/OG0004156.1/OG0004284.1/OG0004326.2/OG0004326.1/OG0004576.1/OG0004981.1/OG0005356.1/OG0005583.1/OG0006056.1/OG0006513.1/OG0006819.1/OG0006832.1/OG0008120.1</t>
  </si>
  <si>
    <t>OG0000740.2/OG0000740.1/OG0000740.3/OG0000821.1/OG0000821.3/OG0000821.2/OG0001758.1/OG0002186.1/OG0004126.1/OG0006389.1/OG0007775.1</t>
  </si>
  <si>
    <t>OG0001795.2/OG0001795.1/OG0005190.1/OG0005605.1/OG0005706.1/OG0006964.1</t>
  </si>
  <si>
    <t>OG0000205.5/OG0000205.2/OG0000205.7/OG0000205.3/OG0000205.1/OG0000205.4/OG0000205.6/OG0000396.4/OG0000396.3/OG0000396.1/OG0000396.2/OG0000446.3/OG0000446.2/OG0000446.1/OG0000502.2/OG0000502.1/OG0000502.3/OG0000636.3/OG0000636.1/OG0000636.2/OG0000695.2/OG0000695.3/OG0000695.1/OG0000741.2/OG0000741.1/OG0000741.3/OG0000997.1/OG0000997.2/OG0001154.1/OG0001154.2/OG0001222.1/OG0001222.2/OG0001523.1/OG0001523.2/OG0001569.1/OG0001645.2/OG0001645.1/OG0001670.2/OG0001670.1/OG0002167.1/OG0002432.1/OG0002432.2/OG0002597.1/OG0002597.2/OG0002650.1/OG0002650.2/OG0002656.1/OG0002709.1/OG0002871.1/OG0002954.1/OG0003715.1/OG0003731.1/OG0003778.1/OG0003946.1/OG0003961.1/OG0003972.1/OG0004068.1/OG0004106.1/OG0004246.1/OG0004288.1/OG0004333.1/OG0004371.1/OG0004596.1/OG0004614.1/OG0005035.1/OG0005053.1/OG0005123.1/OG0005802.1/OG0006052.1/OG0006457.1/OG0006519.1/OG0007132.1/OG0007809.1/OG0008106.1/OG0008485.1</t>
  </si>
  <si>
    <t>OG0002257.2/OG0002257.1/OG0006264.1/OG0006495.1/OG0006708.1/OG0007155.1</t>
  </si>
  <si>
    <t>OG0000074.1/OG0000074.8/OG0000074.3/OG0000074.2/OG0000074.6/OG0000074.5/OG0000074.7/OG0000074.4/OG0000318.4/OG0000318.2/OG0000318.1/OG0000318.3/OG0000890.3/OG0000890.2/OG0000890.1/OG0001173.2/OG0001173.1/OG0002443.2/OG0002443.1/OG0003718.1/OG0004287.1/OG0004408.1/OG0004433.1/OG0005140.1/OG0005320.1/OG0005413.1/OG0005466.1/OG0005925.1/OG0006846.1/OG0007748.1</t>
  </si>
  <si>
    <t>OG0001632.1/OG0008563.1</t>
  </si>
  <si>
    <t>OG0001694.2/OG0001694.1/OG0001982.1/OG0002369.1/OG0002762.2/OG0002762.1/OG0002964.1/OG0004069.1/OG0005059.1</t>
  </si>
  <si>
    <t>OG0001686.1/OG0001686.2/OG0005031.1</t>
  </si>
  <si>
    <t>OG0001694.2/OG0001694.1/OG0001982.1/OG0002369.1/OG0002964.1/OG0004069.1/OG0005059.1</t>
  </si>
  <si>
    <t>OG0001694.2/OG0001694.1</t>
  </si>
  <si>
    <t>OG0003299.1</t>
  </si>
  <si>
    <t>OG0002470.1</t>
  </si>
  <si>
    <t>OG0001090.1/OG0001090.2/OG0001690.1/OG0002134.1/OG0002361.2/OG0002361.1/OG0002381.2/OG0002381.1/OG0002515.1/OG0003090.1/OG0003826.1/OG0005051.1/OG0005065.1/OG0006248.1</t>
  </si>
  <si>
    <t>OG0001090.1/OG0001090.2/OG0001690.1/OG0002134.1/OG0002361.2/OG0002361.1/OG0002515.1/OG0003826.1/OG0006248.1</t>
  </si>
  <si>
    <t>OG0002381.2/OG0002381.1/OG0003090.1/OG0005051.1/OG0005065.1</t>
  </si>
  <si>
    <t>OG0000172.3/OG0000172.4/OG0000172.2/OG0000172.1/OG0000373.2/OG0000373.1/OG0000373.3/OG0000373.4/OG0001026.1/OG0001026.2/OG0001032.2/OG0001032.1/OG0001942.1/OG0001942.2/OG0002870.1</t>
  </si>
  <si>
    <t>OG0000172.3/OG0000172.4/OG0000172.2/OG0000172.1/OG0001032.2/OG0001032.1</t>
  </si>
  <si>
    <t>OG0003832.1/OG0004282.1/OG0004401.1/OG0006285.1/OG0008078.1</t>
  </si>
  <si>
    <t>OG0000318.4/OG0000318.2/OG0000318.1/OG0000318.3/OG0000320.4/OG0000320.3/OG0000320.2/OG0000320.1/OG0000320.5/OG0001170.2/OG0001170.1/OG0001260.1/OG0001768.1/OG0001815.2/OG0001815.1/OG0002411.1/OG0003084.1/OG0004106.1/OG0004538.1/OG0004718.1/OG0004952.1/OG0005581.1/OG0005651.1/OG0006364.1/OG0007218.1</t>
  </si>
  <si>
    <t>OG0003832.1/OG0004282.1/OG0004401.1/OG0006285.1</t>
  </si>
  <si>
    <t>OG0000318.4/OG0000318.2/OG0000318.1/OG0000318.3/OG0001170.2/OG0001170.1/OG0001260.1/OG0001815.2/OG0001815.1/OG0002411.1/OG0003084.1/OG0004106.1/OG0004538.1/OG0004718.1/OG0004952.1/OG0005581.1/OG0005651.1/OG0006364.1/OG0007218.1</t>
  </si>
  <si>
    <t>OG0000320.4/OG0000320.3/OG0000320.2/OG0000320.1/OG0000320.5/OG0001768.1</t>
  </si>
  <si>
    <t>OG0005178.1/OG0007205.1/OG0007565.1</t>
  </si>
  <si>
    <t>OG0002621.1/OG0005789.1</t>
  </si>
  <si>
    <t>OG0008090.1</t>
  </si>
  <si>
    <t>OG0003874.1/OG0005695.1/OG0006290.1/OG0006594.1/OG0007000.1/OG0007144.1/OG0007344.1</t>
  </si>
  <si>
    <t>OG0000074.1/OG0000074.8/OG0000074.3/OG0000074.2/OG0000074.6/OG0000074.5/OG0000074.7/OG0000074.4/OG0000318.4/OG0000318.2/OG0000318.1/OG0000318.3/OG0000448.2/OG0000448.4/OG0000448.1/OG0000448.3/OG0000613.1/OG0000613.3/OG0000613.2/OG0000828.1/OG0000828.2/OG0000890.3/OG0000890.2/OG0000890.1/OG0001087.1/OG0001087.2/OG0001173.2/OG0001173.1/OG0002126.2/OG0002126.1/OG0002443.2/OG0002443.1/OG0002642.1/OG0002642.2/OG0002655.2/OG0002655.1/OG0002776.1/OG0002880.1/OG0003190.1/OG0003212.1/OG0003511.1/OG0003522.1/OG0003523.1/OG0003528.1/OG0003584.1/OG0003718.1/OG0004093.1/OG0004207.1/OG0004251.1/OG0004400.1/OG0004408.1/OG0004433.1/OG0004815.1/OG0005016.1/OG0005048.1/OG0005238.1/OG0005273.1/OG0005386.1/OG0005413.1/OG0005466.1/OG0005677.1/OG0005770.1/OG0005871.1/OG0005904.1/OG0005925.1/OG0006008.1/OG0006152.1/OG0006294.1/OG0006364.1/OG0006381.1/OG0006430.1/OG0006626.1/OG0006846.1/OG0007212.1/OG0007273.1/OG0007316.1/OG0008035.1/OG0008434.1/OG0008551.1</t>
  </si>
  <si>
    <t>OG0001117.2/OG0001117.3/OG0001117.1/OG0001253.1/OG0001253.2/OG0001673.1/OG0002579.2/OG0002579.1/OG0008434.1</t>
  </si>
  <si>
    <t>OG0005093.1/OG0005242.1/OG0005456.1/OG0005846.1/OG0006022.1/OG0006043.1/OG0006265.1/OG0007689.1</t>
  </si>
  <si>
    <t>OG0000148.3/OG0000148.6/OG0000148.5/OG0000148.2/OG0000148.4/OG0000148.1/OG0000735.2/OG0000735.1/OG0000768.1/OG0000768.2/OG0000811.2/OG0000811.3/OG0000811.1/OG0000919.2/OG0000919.1/OG0001249.1/OG0001683.2/OG0001683.1/OG0001833.1/OG0001935.1/OG0001970.1/OG0001970.2/OG0002065.2/OG0002065.1/OG0002068.1/OG0002113.1/OG0002161.1/OG0002161.2/OG0002166.2/OG0002166.1/OG0002246.1/OG0002340.1/OG0002340.2/OG0002471.1/OG0002472.1/OG0002487.1/OG0002607.1/OG0002612.2/OG0002612.1/OG0002786.1/OG0002787.1/OG0002924.1/OG0002931.1/OG0002947.2/OG0002947.1/OG0002957.1/OG0003052.1/OG0003132.1/OG0003134.1/OG0003145.1/OG0003204.1/OG0003274.1/OG0003278.1/OG0003400.1/OG0003461.1/OG0003536.1/OG0003543.1/OG0003575.1/OG0003579.1/OG0003698.1/OG0003743.1/OG0003743.2/OG0003753.1/OG0003769.1/OG0003782.1/OG0003808.1/OG0003835.1/OG0003973.1/OG0004008.1/OG0004032.1/OG0004066.1/OG0004205.2/OG0004205.1/OG0004407.1/OG0004470.1/OG0004592.1/OG0004664.1/OG0004724.1/OG0004935.1/OG0005100.1/OG0005137.1/OG0005328.1/OG0005489.1/OG0005559.1/OG0005772.1/OG0005902.1/OG0006181.1/OG0006269.1/OG0006310.1/OG0006350.1/OG0006413.1/OG0006469.1/OG0006832.1/OG0006958.1/OG0006973.1/OG0007085.1/OG0007130.1/OG0007364.1/OG0010635.1</t>
  </si>
  <si>
    <t>OG0000947.1/OG0000947.2/OG0002152.1/OG0002152.2/OG0003584.1</t>
  </si>
  <si>
    <t>OG0000004.13/OG0000004.3/OG0000004.7/OG0000004.6/OG0000004.17/OG0000004.10/OG0000004.5/OG0000004.9/OG0000004.12/OG0000004.2/OG0000004.4/OG0000004.19/OG0000004.1/OG0000004.18/OG0000004.11/OG0000004.14/OG0000004.15/OG0000004.8/OG0000004.16/OG0000299.2/OG0000299.4/OG0000299.3/OG0000299.1/OG0000358.2/OG0000358.1/OG0000358.3/OG0000358.4/OG0000363.4/OG0000363.1/OG0000363.2/OG0000363.3/OG0000386.3/OG0000386.1/OG0000386.4/OG0000386.2/OG0000403.2/OG0000403.1/OG0000419.4/OG0000419.3/OG0000419.2/OG0000419.1/OG0000449.3/OG0000449.1/OG0000449.2/OG0000666.3/OG0000666.2/OG0000666.1/OG0000707.1/OG0000707.3/OG0000707.2/OG0000712.1/OG0000712.2/OG0000746.1/OG0000746.2/OG0000920.2/OG0000920.1/OG0001034.2/OG0001034.1/OG0001052.2/OG0001052.1/OG0001090.1/OG0001090.2/OG0001218.2/OG0001218.1/OG0001225.2/OG0001225.1/OG0001248.1/OG0001248.2/OG0001262.2/OG0001262.1/OG0001275.2/OG0001275.1/OG0001559.2/OG0001559.1/OG0001652.1/OG0001652.2/OG0001690.1/OG0001764.2/OG0001764.1/OG0002047.1/OG0002047.2/OG0002134.1/OG0002142.1/OG0002142.2/OG0002144.1/OG0002144.2/OG0002228.1/OG0002284.1/OG0002359.1/OG0002361.2/OG0002361.1/OG0002381.2/OG0002381.1/OG0002451.1/OG0002451.2/OG0002515.1/OG0002614.1/OG0002621.1/OG0002649.1/OG0002668.2/OG0002668.1/OG0002773.1/OG0002947.2/OG0002947.1/OG0002959.1/OG0003061.1/OG0003090.1/OG0003221.1/OG0003280.1/OG0003292.1/OG0003423.1/OG0003510.1/OG0003539.1/OG0003591.1/OG0003683.1/OG0003826.1/OG0003846.1/OG0004038.1/OG0004135.1/OG0004269.1/OG0004396.1/OG0004544.1/OG0004718.1/OG0004930.1/OG0005000.1/OG0005017.1/OG0005051.1/OG0005065.1/OG0005072.1/OG0005078.1/OG0005325.1/OG0005394.1/OG0005405.1/OG0005686.1/OG0005789.1/OG0005998.1/OG0006248.1/OG0006256.1/OG0006279.1/OG0006368.1/OG0006394.1/OG0006626.1/OG0006819.1/OG0007638.1/OG0008083.1</t>
  </si>
  <si>
    <t>OG0001046.2/OG0001046.1/OG0002132.2/OG0002132.1/OG0002382.1/OG0003339.1/OG0003415.1/OG0004488.1/OG0004681.1/OG0004808.1/OG0004905.1/OG0006227.1/OG0008493.1</t>
  </si>
  <si>
    <t>OG0001573.1/OG0003960.1/OG0005125.1/OG0005695.1/OG0007602.1</t>
  </si>
  <si>
    <t>OG0000386.3/OG0000386.1/OG0000386.4/OG0000386.2/OG0001248.1/OG0001248.2/OG0001652.1/OG0001652.2</t>
  </si>
  <si>
    <t>OG0000947.1/OG0000947.2/OG0001652.1/OG0001652.2</t>
  </si>
  <si>
    <t>OG0006197.1</t>
  </si>
  <si>
    <t>OG0001632.1/OG0001795.2/OG0001795.1/OG0002186.1/OG0002287.1/OG0002658.1/OG0003447.1/OG0003454.1/OG0003959.1/OG0004837.1/OG0004956.1/OG0006389.1/OG0006392.1/OG0006836.1/OG0007594.1/OG0009738.1</t>
  </si>
  <si>
    <t>OG0001662.2/OG0001662.1/OG0001924.1/OG0001940.1/OG0002019.1/OG0002257.2/OG0002257.1/OG0002270.1/OG0002270.2/OG0002633.1/OG0002952.2/OG0002952.1/OG0003125.1/OG0003257.1/OG0003335.1/OG0004280.1/OG0004779.1/OG0004795.1/OG0005075.1/OG0005534.1/OG0006253.1/OG0006627.1/OG0006735.1/OG0006761.1/OG0006781.1/OG0007186.1/OG0007753.1/OG0008800.1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</si>
  <si>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0000083.8/OG0000083.1/OG0000083.3/OG0000083.5/OG0000083.6/OG0000083.4/OG0000083.2/OG0000083.7/OG0000098.9/OG0000098.6/OG0000098.5/OG0000098.3/OG0000098.8/OG0000098.7/OG0000098.4/OG0000098.1/OG0000098.2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0000374.1/OG0000374.2/OG0000374.4/OG0000374.3/OG0000381.3/OG0000381.4/OG0000381.1/OG0000381.2/OG0000420.3/OG0000420.2/OG0000420.1/OG0000478.2/OG0000478.1/OG0000478.3/OG0000540.3/OG0000540.4/OG0000540.2/OG0000540.1/OG0000549.2/OG0000549.1/OG0000571.3/OG0000571.1/OG0000571.2/OG0000582.3/OG0000582.1/OG0000582.2/OG0000782.1/OG0000782.3/OG0000782.2/OG0000893.1/OG0000893.2/OG0000897.2/OG0000897.1/OG0000935.2/OG0000935.1/OG0001004.2/OG0001004.1/OG0001006.1/OG0001006.2/OG0001018.2/OG0001018.3/OG0001018.1/OG0001029.2/OG0001029.1/OG0001050.2/OG0001050.1/OG0001128.1/OG0001128.2/OG0001158.2/OG0001158.1/OG0001167.1/OG0001167.2/OG0001170.2/OG0001170.1/OG0001193.1/OG0001193.2/OG0001276.2/OG0001276.1/OG0001543.2/OG0001543.1/OG0001597.1/OG0001597.2/OG0001607.2/OG0001607.1/OG0001635.1/OG0001639.1/OG0001639.2/OG0001689.2/OG0001689.1/OG0001718.1/OG0001774.1/OG0001774.2/OG0001814.1/OG0001814.2/OG0001932.1/OG0001932.2/OG0001937.1/OG0001938.2/OG0001938.1/OG0001953.2/OG0001953.1/OG0001972.1/OG0001972.2/OG0001981.2/OG0001981.1/OG0002014.1/OG0002076.1/OG0002076.2/OG0002146.1/OG0002164.2/OG0002164.1/OG0002343.1/OG0002343.2/OG0002350.1/OG0002350.2/OG0002364.1/OG0002364.2/OG0002375.1/OG0002475.1/OG0002482.1/OG0002572.1/OG0002591.1/OG0002601.1/OG0002670.1/OG0002746.1/OG0002748.1/OG0002754.1/OG0002762.2/OG0002762.1/OG0002794.2/OG0002794.1/OG0002804.1/OG0002812.1/OG0002937.1/OG0002937.2/OG0003029.1/OG0003031.1/OG0003054.1/OG0003277.1/OG0003279.1/OG0003499.1/OG0003511.1/OG0003558.1/OG0003564.1/OG0003569.1/OG0003571.1/OG0003590.1/OG0003699.1/OG0003703.1/OG0003752.1/OG0003774.1/OG0003775.1/OG0003963.1/OG0003997.1/OG0004011.1/OG0004016.1/OG0004038.1/OG0004085.1/OG0004155.1/OG0004351.1/OG0004404.1/OG0004426.1/OG0004455.1/OG0004474.1/OG0004690.1/OG0004691.1/OG0004785.1/OG0004811.1/OG0005073.1/OG0005159.1/OG0005330.1/OG0005454.1/OG0005527.1/OG0005580.1/OG0005819.1/OG0005963.1/OG0006025.1/OG0006033.1/OG0006197.1/OG0007243.1/OG0007301.1/OG0007591.1/OG0010635.1</t>
  </si>
  <si>
    <t>OG0000107.5/OG0000107.3/OG0000107.7/OG0000107.4/OG0000107.1/OG0000107.2/OG0000107.8/OG0000107.6</t>
  </si>
  <si>
    <t>OG0001837.1/OG0001837.2/OG0003431.1/OG0003699.1/OG0004094.1/OG0004723.1/OG0005073.1/OG0005653.1/OG0005879.1/OG0005915.1/OG0006656.1/OG0007766.1/OG0007819.1</t>
  </si>
  <si>
    <t>OG0000377.1/OG0000377.3/OG0000377.2/OG0000740.2/OG0000740.1/OG0000740.3/OG0000821.1/OG0000821.3/OG0000821.2/OG0002001.2/OG0002001.1/OG0002895.1/OG0003199.1/OG0003568.2/OG0003568.1/OG0003823.1/OG0004784.1/OG0004907.1/OG0005181.1/OG0005241.1/OG0005700.1/OG0005901.2/OG0005901.1/OG0006018.1/OG0006078.1/OG0006233.1/OG0006642.1/OG0007267.1/OG0007286.1/OG0007523.1/OG0007674.1/OG0007679.1/OG0007697.1/OG0007752.1/OG0007846.1/OG0008026.1/OG0008050.1/OG0008215.1/OG0008250.1/OG0008478.1/OG0008520.1/OG0008567.1/OG0009366.2/OG0009366.1/OG0009754.1/OG0010823.1</t>
  </si>
  <si>
    <t>OG0000302.7/OG0000302.3/OG0000302.2/OG0000302.6/OG0000302.1/OG0000302.5/OG0000302.4/OG0001069.2/OG0001069.1/OG0001460.3/OG0001460.1/OG0001460.2/OG0001605.2/OG0001605.1/OG0001605.3/OG0001915.1/OG0002448.2/OG0002448.1/OG0002563.2/OG0002563.1/OG0002913.1/OG0003102.2/OG0003102.1/OG0003246.1/OG0003681.1/OG0003927.1/OG0003927.2/OG0004002.1/OG0004282.1/OG0004453.1/OG0004734.1/OG0004808.1/OG0004911.1/OG0004989.1/OG0005285.1/OG0005288.1/OG0005557.1/OG0005718.1/OG0005725.1/OG0005745.1/OG0005866.1/OG0005869.1/OG0005905.1/OG0005907.1/OG0005933.1/OG0006154.1/OG0006237.1/OG0006285.1/OG0006492.1/OG0006637.1/OG0006738.1/OG0006797.1/OG0006830.1/OG0006882.1/OG0006884.1/OG0006951.1/OG0006974.1/OG0007256.1/OG0007289.1/OG0007355.1/OG0007376.1/OG0007598.1/OG0007681.1/OG0007709.1/OG0007853.1/OG0007979.1/OG0008045.1/OG0008085.1/OG0008128.1/OG0008139.1/OG0008174.1/OG0008212.1/OG0008227.1/OG0008340.1/OG0008539.1/OG0008721.1/OG0008783.1/OG0008789.1/OG0009067.1/OG0010344.1</t>
  </si>
  <si>
    <t>OG0000049.14/OG0000049.7/OG0000049.11/OG0000049.6/OG0000049.1/OG0000049.12/OG0000049.5/OG0000049.10/OG0000049.9/OG0000049.13/OG0000049.3/OG0000049.4/OG0000049.15/OG0000049.8/OG0000049.2/OG0000091.3/OG0000091.4/OG0000091.7/OG0000091.1/OG0000091.6/OG0000091.5/OG0000091.8/OG0000091.2/OG0000097.4/OG0000097.5/OG0000097.1/OG0000097.3/OG0000097.2/OG0000097.6/OG0000140.1/OG0000140.4/OG0000140.2/OG0000140.3/OG0000140.5/OG0000140.6/OG0000140.7/OG0000146.3/OG0000146.2/OG0000146.5/OG0000146.1/OG0000146.7/OG0000146.6/OG0000146.4/OG0000153.5/OG0000153.4/OG0000153.3/OG0000153.1/OG0000153.2/OG0000170.2/OG0000170.4/OG0000170.1/OG0000170.3/OG0000176.4/OG0000176.3/OG0000176.1/OG0000176.7/OG0000176.2/OG0000176.5/OG0000176.6/OG0000265.3/OG0000265.1/OG0000265.2/OG0000265.4/OG0000265.5/OG0000333.4/OG0000333.2/OG0000333.1/OG0000333.3/OG0000366.2/OG0000366.1/OG0000366.3/OG0000433.3/OG0000433.2/OG0000433.1/OG0000434.1/OG0000434.2/OG0000476.1/OG0000476.2/OG0000476.3/OG0000556.3/OG0000556.1/OG0000556.2/OG0000576.2/OG0000576.1/OG0000580.2/OG0000580.1/OG0000580.3/OG0000607.1/OG0000607.2/OG0000663.3/OG0000663.2/OG0000663.1/OG0000723.3/OG0000723.2/OG0000723.1/OG0000724.2/OG0000724.1/OG0000724.3/OG0000728.3/OG0000728.1/OG0000728.2/OG0000741.2/OG0000741.1/OG0000741.3/OG0000763.1/OG0000763.2/OG0000780.2/OG0000780.1/OG0000781.2/OG0000781.1/OG0000805.3/OG0000805.2/OG0000805.1/OG0000825.1/OG0000825.3/OG0000825.2/OG0000866.3/OG0000866.2/OG0000866.1/OG0000976.1/OG0000976.2/OG0001047.2/OG0001047.1/OG0001067.1/OG0001083.1/OG0001083.2/OG0001141.1/OG0001159.1/OG0001159.2/OG0001162.1/OG0001162.2/OG0001172.2/OG0001172.1/OG0001204.2/OG0001204.1/OG0001389.1/OG0001445.2/OG0001445.1/OG0001452.1/OG0001464.1/OG0001464.2/OG0001501.1/OG0001502.2/OG0001502.1/OG0001602.1/OG0001612.1/OG0001612.2/OG0001706.1/OG0001706.2/OG0001744.1/OG0001761.1/OG0001761.2/OG0001815.2/OG0001815.1/OG0001850.1/OG0001850.2/OG0001911.2/OG0001911.1/OG0001959.2/OG0001959.1/OG0001978.1/OG0001978.2/OG0001993.1/OG0002008.1/OG0002129.1/OG0002355.1/OG0002357.1/OG0002357.2/OG0002632.1/OG0002756.1/OG0002785.2/OG0002785.1/OG0002823.1/OG0002921.1/OG0003067.1/OG0003095.1/OG0003143.1/OG0003147.1/OG0003274.1/OG0003275.1/OG0003275.2/OG0003390.1/OG0003396.1/OG0003466.1/OG0003486.1/OG0003502.1/OG0003521.1/OG0003597.1/OG0003710.1/OG0003721.1/OG0003725.1/OG0003833.1/OG0003931.1/OG0004055.1/OG0004137.1/OG0004234.1/OG0004291.1/OG0004296.1/OG0004369.1/OG0004370.1/OG0004409.1/OG0004484.1/OG0004539.1/OG0004583.1/OG0004589.1/OG0004621.1/OG0004667.1/OG0004780.1/OG0004792.1/OG0004793.1/OG0004895.1/OG0004900.1/OG0004920.1/OG0004944.1/OG0004954.1/OG0004970.1/OG0004974.1/OG0004993.1/OG0004994.1/OG0005003.1/OG0005013.1/OG0005025.1/OG0005030.1/OG0005131.1/OG0005152.1/OG0005166.1/OG0005171.1/OG0005254.1/OG0005258.1/OG0005278.1/OG0005298.1/OG0005303.1/OG0005313.1/OG0005319.1/OG0005324.1/OG0005364.1/OG0005381.1/OG0005383.1/OG0005423.1/OG0005448.1/OG0005450.1/OG0005457.1/OG0005488.1/OG0005489.1/OG0005514.1/OG0005564.1/OG0005574.1/OG0005585.1/OG0005651.1/OG0005656.1/OG0005671.1/OG0005719.1/OG0005728.1/OG0005744.1/OG0005771.1/OG0005804.1/OG0005824.1/OG0005827.1/OG0005881.1/OG0005885.1/OG0005890.1/OG0005944.1/OG0005967.1/OG0006000.1/OG0006010.1/OG0006016.1/OG0006142.1/OG0006146.1/OG0006157.1/OG0006185.1/OG0006205.1/OG0006218.1/OG0006226.1/OG0006331.1/OG0006349.1/OG0006361.1/OG0006369.1/OG0006403.1/OG0006424.1/OG0006437.1/OG0006621.1/OG0006623.1/OG0006657.1/OG0006664.1/OG0006676.1/OG0006701.1/OG0006724.1/OG0006748.1/OG0006749.1/OG0006763.1/OG0006776.1/OG0006782.1/OG0006903.1/OG0006941.1/OG0006943.1/OG0007074.1/OG0007077.1/OG0007110.1/OG0007140.1/OG0007167.1/OG0007173.1/OG0007184.1/OG0007202.1/OG0007218.1/OG0007224.1/OG0007261.1/OG0007268.1/OG0007337.1/OG0007365.1/OG0007419.1/OG0007442.1/OG0007640.1/OG0007650.1/OG0007711.1/OG0007754.1/OG0007800.1/OG0007805.1/OG0007991.1/OG0008073.1/OG0008097.1/OG0008151.1/OG0008168.1/OG0008175.1/OG0008177.1/OG0008535.1/OG0008793.1</t>
  </si>
  <si>
    <t>OG0000377.1/OG0000377.3/OG0000377.2/OG0000821.1/OG0000821.3/OG0000821.2/OG0002001.2/OG0002001.1/OG0002895.1/OG0003199.1/OG0003568.2/OG0003568.1/OG0003823.1/OG0004907.1/OG0005181.1/OG0005241.1/OG0005700.1/OG0006018.1/OG0006078.1/OG0006233.1/OG0006642.1/OG0007286.1/OG0007523.1/OG0007674.1/OG0007679.1/OG0007697.1/OG0007752.1/OG0007846.1/OG0008026.1/OG0008050.1/OG0008215.1/OG0008250.1/OG0008478.1/OG0008520.1/OG0008567.1/OG0009754.1/OG0010823.1</t>
  </si>
  <si>
    <t>OG0000170.2/OG0000170.4/OG0000170.1/OG0000170.3/OG0000333.4/OG0000333.2/OG0000333.1/OG0000333.3/OG0000366.2/OG0000366.1/OG0000366.3/OG0000433.3/OG0000433.2/OG0000433.1/OG0000434.1/OG0000434.2/OG0000476.1/OG0000476.2/OG0000476.3/OG0000556.3/OG0000556.1/OG0000556.2/OG0000576.2/OG0000576.1/OG0000580.2/OG0000580.1/OG0000580.3/OG0000607.1/OG0000607.2/OG0000723.3/OG0000723.2/OG0000723.1/OG0000724.2/OG0000724.1/OG0000724.3/OG0000741.2/OG0000741.1/OG0000741.3/OG0000763.1/OG0000763.2/OG0000780.2/OG0000780.1/OG0000781.2/OG0000781.1/OG0000805.3/OG0000805.2/OG0000805.1/OG0000825.1/OG0000825.3/OG0000825.2/OG0000866.3/OG0000866.2/OG0000866.1/OG0000976.1/OG0000976.2/OG0001047.2/OG0001047.1/OG0001067.1/OG0001141.1/OG0001159.1/OG0001159.2/OG0001162.1/OG0001162.2/OG0001172.2/OG0001172.1/OG0001389.1/OG0001452.1/OG0001464.1/OG0001464.2/OG0001501.1/OG0001602.1/OG0001612.1/OG0001612.2/OG0001706.1/OG0001706.2/OG0001744.1/OG0001850.1/OG0001850.2/OG0001959.2/OG0001959.1/OG0001993.1/OG0002008.1/OG0002355.1/OG0002357.1/OG0002357.2/OG0002785.2/OG0002785.1/OG0002921.1/OG0003067.1/OG0003095.1/OG0003143.1/OG0003147.1/OG0003390.1/OG0003396.1/OG0003466.1/OG0003486.1/OG0003502.1/OG0003521.1/OG0003597.1/OG0003710.1/OG0003721.1/OG0003725.1/OG0003833.1/OG0003931.1/OG0004055.1/OG0004137.1/OG0004234.1/OG0004291.1/OG0004296.1/OG0004370.1/OG0004409.1/OG0004484.1/OG0004539.1/OG0004583.1/OG0004589.1/OG0004621.1/OG0004780.1/OG0004792.1/OG0004793.1/OG0004895.1/OG0004920.1/OG0004944.1/OG0004954.1/OG0004970.1/OG0004974.1/OG0004993.1/OG0004994.1/OG0005003.1/OG0005013.1/OG0005025.1/OG0005131.1/OG0005152.1/OG0005166.1/OG0005171.1/OG0005254.1/OG0005258.1/OG0005278.1/OG0005298.1/OG0005303.1/OG0005319.1/OG0005324.1/OG0005364.1/OG0005381.1/OG0005383.1/OG0005423.1/OG0005448.1/OG0005450.1/OG0005457.1/OG0005488.1/OG0005489.1/OG0005514.1/OG0005564.1/OG0005574.1/OG0005585.1/OG0005651.1/OG0005656.1/OG0005671.1/OG0005719.1/OG0005728.1/OG0005744.1/OG0005771.1/OG0005804.1/OG0005824.1/OG0005827.1/OG0005881.1/OG0005885.1/OG0005890.1/OG0005944.1/OG0005967.1/OG0006000.1/OG0006010.1/OG0006016.1/OG0006142.1/OG0006157.1/OG0006185.1/OG0006205.1/OG0006218.1/OG0006226.1/OG0006349.1/OG0006361.1/OG0006369.1/OG0006403.1/OG0006437.1/OG0006623.1/OG0006657.1/OG0006664.1/OG0006676.1/OG0006701.1/OG0006724.1/OG0006748.1/OG0006749.1/OG0006763.1/OG0006782.1/OG0006903.1/OG0006941.1/OG0006943.1/OG0007074.1/OG0007077.1/OG0007140.1/OG0007167.1/OG0007173.1/OG0007184.1/OG0007202.1/OG0007218.1/OG0007224.1/OG0007261.1/OG0007268.1/OG0007337.1/OG0007365.1/OG0007419.1/OG0007442.1/OG0007640.1/OG0007650.1/OG0007711.1/OG0007754.1/OG0007800.1/OG0007805.1/OG0007991.1/OG0008073.1/OG0008097.1/OG0008151.1/OG0008168.1/OG0008175.1/OG0008177.1/OG0008535.1/OG0008793.1</t>
  </si>
  <si>
    <t>OG0000302.7/OG0000302.3/OG0000302.2/OG0000302.6/OG0000302.1/OG0000302.5/OG0000302.4/OG0001069.2/OG0001069.1/OG0001460.3/OG0001460.1/OG0001460.2/OG0001605.2/OG0001605.1/OG0001605.3/OG0001915.1/OG0003102.2/OG0003102.1/OG0003246.1/OG0003681.1/OG0003927.1/OG0003927.2/OG0004282.1/OG0004453.1/OG0004734.1/OG0004808.1/OG0004911.1/OG0004989.1/OG0005285.1/OG0005288.1/OG0005557.1/OG0005725.1/OG0005745.1/OG0005866.1/OG0005869.1/OG0005907.1/OG0005933.1/OG0006154.1/OG0006237.1/OG0006285.1/OG0006738.1/OG0006797.1/OG0006830.1/OG0006882.1/OG0006884.1/OG0006951.1/OG0006974.1/OG0007256.1/OG0007289.1/OG0007355.1/OG0007598.1/OG0007709.1/OG0007853.1/OG0007979.1/OG0008045.1/OG0008085.1/OG0008128.1/OG0008139.1/OG0008174.1/OG0008212.1/OG0008227.1/OG0008340.1/OG0008539.1/OG0008721.1/OG0008783.1/OG0008789.1/OG0010344.1</t>
  </si>
  <si>
    <t>OG0004137.1/OG0006437.1</t>
  </si>
  <si>
    <t>OG0000945.1/OG0000945.2/OG0005558.1</t>
  </si>
  <si>
    <t>OG0000513.2/OG0000513.1/OG0001772.2/OG0001772.1/OG0005114.1</t>
  </si>
  <si>
    <t>OG0000316.4/OG0000316.2/OG0000316.5/OG0000316.1/OG0000316.3/OG0000886.1/OG0000886.3/OG0000886.2/OG0001157.2/OG0001157.1</t>
  </si>
  <si>
    <t>OG0004054.1/OG0004282.1/OG0004401.1/OG0004911.1/OG0006951.1/OG0008170.1</t>
  </si>
  <si>
    <t>OG0001398.1/OG0006476.1</t>
  </si>
  <si>
    <t>OG0000781.2/OG0000781.1/OG0001313.2/OG0001313.1/OG0001397.1/OG0001397.2/OG0002241.1/OG0002241.2/OG0002778.2/OG0002778.1/OG0002899.1/OG0003849.1/OG0004305.1/OG0004793.1/OG0004990.1/OG0005319.1</t>
  </si>
  <si>
    <t>OG0004723.1/OG0005915.1</t>
  </si>
  <si>
    <t>OG0005876.1/OG0006219.1/OG0006383.1/OG0007590.1</t>
  </si>
  <si>
    <t>OG0001743.1/OG0001743.2/OG0002018.1/OG0002501.1/OG0002501.2/OG0003466.1/OG0003522.1/OG0003783.1/OG0004561.1/OG0005054.1/OG0005307.1/OG0005458.1/OG0005811.1/OG0006048.1/OG0006261.1/OG0006394.1/OG0006954.1/OG0006963.1/OG0007299.1/OG0007698.1</t>
  </si>
  <si>
    <t>OG0002951.1/OG0003341.1/OG0005557.1/OG0005988.1/OG0007833.1</t>
  </si>
  <si>
    <t>OG0002223.1</t>
  </si>
  <si>
    <t>OG0001616.1/OG0001616.2/OG0001992.1/OG0002074.2/OG0002074.1/OG0002223.1/OG0002229.1/OG0002229.2/OG0002236.1/OG0002236.2/OG0002598.1/OG0002598.2/OG0002640.1/OG0002766.2/OG0002766.1/OG0004069.1/OG0004241.1/OG0004370.1/OG0004561.1/OG0005054.1/OG0005059.1/OG0005299.1/OG0005517.1/OG0006666.1/OG0006808.1/OG0006845.1/OG0007354.1</t>
  </si>
  <si>
    <t>OG0000377.1/OG0000377.3/OG0000377.2/OG0002581.1/OG0002582.1/OG0003568.2/OG0003568.1/OG0004171.1/OG0004847.1/OG0004937.1/OG0005576.1/OG0005810.1/OG0006295.1/OG0006383.1/OG0006411.1/OG0006746.1/OG0006746.2/OG0007002.1/OG0007225.1/OG0007590.1/OG0008086.1/OG0008274.1/OG0009154.1/OG0009176.1/OG0009611.1/OG0009667.1</t>
  </si>
  <si>
    <t>OG0000115.5/OG0000115.7/OG0000115.4/OG0000115.6/OG0000115.3/OG0000115.1/OG0000115.2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0000739.1/OG0000739.2/OG0000831.2/OG0000831.1/OG0001017.1/OG0001017.2/OG0001198.2/OG0001198.3/OG0001198.1/OG0001352.2/OG0001352.1/OG0001713.1/OG0001716.1/OG0001716.2/OG0001948.1/OG0001948.2/OG0001955.1/OG0001955.2/OG0001973.1/OG0002138.2/OG0002138.1/OG0002223.1/OG0002298.1/OG0002348.1/OG0002510.1/OG0002510.2/OG0002551.1/OG0002551.2/OG0002824.1/OG0002824.2/OG0002925.1/OG0002932.1/OG0002945.2/OG0002945.1/OG0002965.1/OG0002971.1/OG0003122.1/OG0003138.1/OG0003310.1/OG0003483.1/OG0003539.1/OG0003642.1/OG0003659.1/OG0003690.1/OG0003766.1/OG0003839.1/OG0003841.1/OG0004045.1/OG0004111.1/OG0004289.1/OG0004305.1/OG0004350.1/OG0004359.1/OG0004416.1/OG0004460.1/OG0004469.1/OG0004485.1/OG0004538.1/OG0004559.1/OG0004579.1/OG0004631.1/OG0004643.1/OG0004703.1/OG0004725.1/OG0004731.1/OG0004742.1/OG0004746.1/OG0004752.1/OG0004914.1/OG0004928.1/OG0004933.1/OG0004952.1/OG0004973.1/OG0004986.1/OG0005081.1/OG0005115.1/OG0005128.1/OG0005138.1/OG0005256.1/OG0005281.1/OG0005284.1/OG0005306.1/OG0005318.1/OG0005360.1/OG0005428.1/OG0005460.1/OG0005465.1/OG0005508.1/OG0005530.1/OG0005575.1/OG0005676.1/OG0005678.1/OG0005716.1/OG0005722.1/OG0005723.1/OG0005737.1/OG0005762.1/OG0005764.1/OG0005796.1/OG0005847.1/OG0005873.1/OG0005893.1/OG0005924.1/OG0005949.1/OG0005950.1/OG0006261.1/OG0006303.1/OG0006334.1/OG0006360.1/OG0006434.1/OG0006461.1/OG0006630.1/OG0006678.1/OG0006718.1/OG0006779.1/OG0006820.1/OG0006840.1/OG0006873.1/OG0006888.1/OG0006915.1/OG0007091.1/OG0007111.1/OG0007141.1/OG0007209.1/OG0007325.1/OG0007346.1/OG0007562.1/OG0007647.1/OG0007705.1/OG0007741.1/OG0007779.1/OG0007840.1/OG0008857.1</t>
  </si>
  <si>
    <t>OG0002223.1/OG0006261.1</t>
  </si>
  <si>
    <t>OG0000386.3/OG0000386.1/OG0000386.4/OG0000386.2/OG0000931.3/OG0000931.2/OG0000931.1/OG0001057.1/OG0001057.2/OG0001248.1/OG0001248.2/OG0002738.1/OG0002738.2/OG0003301.2/OG0003301.1</t>
  </si>
  <si>
    <t>OG0003246.1/OG0005761.1/OG0009685.1</t>
  </si>
  <si>
    <t>OG0000615.3/OG0000615.1/OG0000615.2/OG0000825.1/OG0000825.3/OG0000825.2/OG0000948.1/OG0000948.2/OG0001023.2/OG0001023.1/OG0001308.1/OG0001849.1/OG0001849.2/OG0001927.1/OG0002062.2/OG0002062.1/OG0002110.1/OG0003417.1/OG0004461.1/OG0004569.1/OG0004588.1/OG0007734.1</t>
  </si>
  <si>
    <t>OG0000948.1/OG0000948.2/OG0001023.2/OG0001023.1/OG0001849.1/OG0001849.2/OG0003417.1/OG0004569.1/OG0004588.1</t>
  </si>
  <si>
    <t>OG0003246.1/OG0005761.1</t>
  </si>
  <si>
    <t>OG0000615.3/OG0000615.1/OG0000615.2/OG0000825.1/OG0000825.3/OG0000825.2/OG0001927.1/OG0004588.1/OG0007734.1</t>
  </si>
  <si>
    <t>OG0003090.1/OG0006248.1</t>
  </si>
  <si>
    <t>OG0000815.1/OG0000815.2/OG0001783.1/OG0002923.1/OG0003691.1/OG0003993.1/OG0004273.1/OG0004397.1/OG0005465.1/OG0005839.1/OG0006422.1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</si>
  <si>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0000306.4/OG0000306.1/OG0000306.2/OG0000306.3/OG0000334.3/OG0000334.1/OG0000334.4/OG0000334.2/OG0000356.4/OG0000356.1/OG0000356.2/OG0000356.3/OG0000416.1/OG0000416.4/OG0000416.2/OG0000416.3/OG0000590.2/OG0000590.1/OG0000590.3/OG0000614.3/OG0000614.2/OG0000614.1/OG0000771.3/OG0000771.2/OG0000771.1/OG0000862.2/OG0000862.1/OG0000889.2/OG0000889.1/OG0000897.2/OG0000897.1/OG0001225.2/OG0001225.1/OG0001266.2/OG0001266.1/OG0001420.1/OG0001461.1/OG0001461.2/OG0001510.2/OG0001510.1/OG0001528.2/OG0001528.1/OG0001552.2/OG0001552.1/OG0001648.2/OG0001648.1/OG0001682.1/OG0001682.2/OG0001706.1/OG0001706.2/OG0001827.2/OG0001827.1/OG0001845.1/OG0001845.2/OG0001866.2/OG0001866.1/OG0002077.2/OG0002077.1/OG0002147.1/OG0002147.2/OG0002208.1/OG0002208.2/OG0002284.1/OG0002351.1/OG0002374.1/OG0002380.1/OG0002451.1/OG0002451.2/OG0002485.2/OG0002485.1/OG0002492.1/OG0002578.1/OG0002649.1/OG0002801.1/OG0002809.2/OG0002809.1/OG0002899.1/OG0003088.1/OG0003112.1/OG0003134.1/OG0003156.1/OG0003221.1/OG0003548.1/OG0003849.1/OG0004092.1/OG0004428.1/OG0005072.1/OG0005713.1/OG0006011.1/OG0006251.1/OG0006297.1/OG0006337.1/OG0006362.1/OG0006440.1/OG0006913.1</t>
  </si>
  <si>
    <t>OG0002011.1/OG0002011.2/OG0007238.1/OG0010659.1</t>
  </si>
  <si>
    <t>OG0001617.1/OG0001617.2/OG0002222.1/OG0002222.2/OG0005838.1/OG0007097.1/OG0007215.1</t>
  </si>
  <si>
    <t>OG0000671.3/OG0000671.1/OG0000671.2/OG0001607.2/OG0001607.1/OG0001631.2/OG0001631.1/OG0001768.1/OG0002754.1/OG0003522.1/OG0003523.1/OG0006819.1/OG0006889.1</t>
  </si>
  <si>
    <t>OG0000107.5/OG0000107.3/OG0000107.7/OG0000107.4/OG0000107.1/OG0000107.2/OG0000107.8/OG0000107.6/OG0000375.4/OG0000375.3/OG0000375.2/OG0000375.1/OG0000403.2/OG0000403.1/OG0001271.2/OG0001271.1/OG0002409.1/OG0003945.1/OG0004294.1/OG0004628.1/OG0004718.1</t>
  </si>
  <si>
    <t>OG0004092.1</t>
  </si>
  <si>
    <t>OG0000408.2/OG0000408.1/OG0000408.3/OG0000408.4/OG0000408.5/OG0002353.1/OG0002633.1/OG0002660.1/OG0003578.1/OG0004312.1/OG0004456.1/OG0005481.1/OG0005729.1/OG0006716.1/OG0006772.1/OG0006786.1/OG0008022.1/OG0008221.1</t>
  </si>
  <si>
    <t>OG0000266.6/OG0000266.3/OG0000266.5/OG0000266.1/OG0000266.2/OG0000266.4/OG0002011.1/OG0002011.2/OG0003447.1/OG0003454.1/OG0003576.1/OG0004031.1/OG0004966.1/OG0005706.1</t>
  </si>
  <si>
    <t>OG0000034.10/OG0000034.14/OG0000034.3/OG0000034.12/OG0000034.2/OG0000034.6/OG0000034.8/OG0000034.15/OG0000034.7/OG0000034.1/OG0000034.4/OG0000034.13/OG0000034.5/OG0000034.9/OG0000034.11/OG0000054.3/OG0000054.7/OG0000054.6/OG0000054.4/OG0000054.2/OG0000054.1/OG0000054.5/OG0000089.4/OG0000089.8/OG0000089.5/OG0000089.2/OG0000089.6/OG0000089.3/OG0000089.7/OG0000089.1/OG0000133.3/OG0000133.1/OG0000133.4/OG0000133.2/OG0000267.4/OG0000267.1/OG0000267.2/OG0000267.5/OG0000267.3/OG0000269.4/OG0000269.2/OG0000269.3/OG0000269.1/OG0000283.4/OG0000283.3/OG0000283.1/OG0000283.2/OG0000300.2/OG0000300.3/OG0000300.1/OG0000320.4/OG0000320.3/OG0000320.2/OG0000320.1/OG0000320.5/OG0000322.1/OG0000322.2/OG0000322.4/OG0000322.3/OG0000333.4/OG0000333.2/OG0000333.1/OG0000333.3/OG0000334.3/OG0000334.1/OG0000334.4/OG0000334.2/OG0000373.2/OG0000373.1/OG0000373.3/OG0000373.4/OG0000507.1/OG0000507.2/OG0000521.2/OG0000521.1/OG0000521.3/OG0000540.3/OG0000540.4/OG0000540.2/OG0000540.1/OG0000549.2/OG0000549.1/OG0000614.3/OG0000614.2/OG0000614.1/OG0000696.1/OG0000696.2/OG0000696.3/OG0000737.1/OG0000737.3/OG0000737.2/OG0000812.1/OG0000812.2/OG0000812.3/OG0000897.2/OG0000897.1/OG0000917.2/OG0000917.1/OG0001003.1/OG0001003.2/OG0001033.2/OG0001033.1/OG0001169.2/OG0001169.1/OG0001176.1/OG0001176.2/OG0001269.2/OG0001269.1/OG0001326.1/OG0001374.2/OG0001374.1/OG0001420.1/OG0001543.2/OG0001543.1/OG0001578.2/OG0001578.1/OG0001631.2/OG0001631.1/OG0001716.1/OG0001716.2/OG0001858.1/OG0001964.1/OG0001972.1/OG0001972.2/OG0002077.2/OG0002077.1/OG0002225.2/OG0002225.1/OG0002380.1/OG0002569.1/OG0002586.1/OG0002586.2/OG0002643.1/OG0002746.1/OG0002766.2/OG0002766.1/OG0002790.1/OG0002806.1/OG0002806.2/OG0002824.1/OG0002824.2/OG0003058.1/OG0003090.1/OG0003098.1/OG0003116.1/OG0003266.2/OG0003266.1/OG0003270.1/OG0003484.1/OG0003551.1/OG0003791.1/OG0003826.1/OG0004029.1/OG0004044.1/OG0004105.1/OG0004130.1/OG0004138.1/OG0004144.1/OG0004301.1/OG0004333.1/OG0004356.1/OG0004361.1/OG0004428.1/OG0004437.1/OG0004742.1/OG0004971.1/OG0004975.1/OG0005035.1/OG0005081.1/OG0005103.1/OG0005238.1/OG0005431.1/OG0005458.1/OG0005838.1/OG0005877.1/OG0006340.1/OG0006765.1/OG0007432.1/OG0008553.1</t>
  </si>
  <si>
    <t>OG0000266.6/OG0000266.3/OG0000266.5/OG0000266.1/OG0000266.2/OG0000266.4/OG0002011.1/OG0002011.2/OG0003576.1</t>
  </si>
  <si>
    <t>OG0004312.1/OG0005481.1/OG0005729.1/OG0006772.1</t>
  </si>
  <si>
    <t>OG0000054.3/OG0000054.7/OG0000054.6/OG0000054.4/OG0000054.2/OG0000054.1/OG0000054.5/OG0000322.1/OG0000322.2/OG0000322.4/OG0000322.3/OG0000549.2/OG0000549.1/OG0001003.1/OG0001003.2/OG0001326.1/OG0001374.2/OG0001374.1/OG0001631.2/OG0001631.1/OG0001716.1/OG0001716.2/OG0001972.1/OG0001972.2/OG0002225.2/OG0002225.1/OG0002746.1/OG0002790.1/OG0002806.1/OG0002806.2/OG0002824.1/OG0002824.2/OG0003058.1/OG0003098.1/OG0003116.1/OG0004105.1/OG0004144.1/OG0004437.1/OG0005081.1/OG0005431.1/OG0005877.1</t>
  </si>
  <si>
    <t>OG0000266.6/OG0000266.3/OG0000266.5/OG0000266.1/OG0000266.2/OG0000266.4/OG0003454.1/OG0004966.1</t>
  </si>
  <si>
    <t>OG0000408.2/OG0000408.1/OG0000408.3/OG0000408.4/OG0000408.5/OG0002633.1/OG0008221.1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</si>
  <si>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0000320.4/OG0000320.3/OG0000320.2/OG0000320.1/OG0000320.5/OG0000507.1/OG0000507.2/OG0000540.3/OG0000540.4/OG0000540.2/OG0000540.1/OG0000549.2/OG0000549.1/OG0000812.1/OG0000812.2/OG0000812.3/OG0000897.2/OG0000897.1/OG0000917.2/OG0000917.1/OG0002569.1/OG0002643.1/OG0003090.1/OG0003270.1/OG0003551.1/OG0003791.1/OG0003826.1/OG0004029.1/OG0004138.1/OG0004301.1/OG0004333.1/OG0004971.1/OG0005035.1/OG0005103.1/OG0005238.1/OG0006340.1/OG0006765.1/OG0008553.1</t>
  </si>
  <si>
    <t>OG0000054.3/OG0000054.7/OG0000054.6/OG0000054.4/OG0000054.2/OG0000054.1/OG0000054.5/OG0000320.4/OG0000320.3/OG0000320.2/OG0000320.1/OG0000320.5/OG0002225.2/OG0002225.1/OG0002746.1/OG0002790.1/OG0002806.1/OG0002806.2/OG0002824.1/OG0002824.2/OG0003098.1/OG0003791.1/OG0004105.1/OG0004437.1/OG0005877.1/OG0006340.1</t>
  </si>
  <si>
    <t>OG0004312.1/OG0006772.1</t>
  </si>
  <si>
    <t>OG0000932.3/OG0000932.1/OG0000932.2/OG0002468.1/OG0002468.2/OG0006261.1</t>
  </si>
  <si>
    <t>OG0000004.13/OG0000004.3/OG0000004.7/OG0000004.6/OG0000004.17/OG0000004.10/OG0000004.5/OG0000004.9/OG0000004.12/OG0000004.2/OG0000004.4/OG0000004.19/OG0000004.1/OG0000004.18/OG0000004.11/OG0000004.14/OG0000004.15/OG0000004.8/OG0000004.16/OG0000027.2/OG0000027.7/OG0000027.8/OG0000027.3/OG0000027.1/OG0000027.9/OG0000027.4/OG0000027.5/OG0000027.6/OG0000038.11/OG0000038.6/OG0000038.9/OG0000038.12/OG0000038.2/OG0000038.8/OG0000038.10/OG0000038.7/OG0000038.1/OG0000038.4/OG0000038.5/OG0000038.3/OG0000051.3/OG0000051.1/OG0000051.7/OG0000051.9/OG0000051.11/OG0000051.6/OG0000051.2/OG0000051.5/OG0000051.4/OG0000051.10/OG0000051.8/OG0000074.1/OG0000074.8/OG0000074.3/OG0000074.2/OG0000074.6/OG0000074.5/OG0000074.7/OG0000074.4/OG0000087.5/OG0000087.7/OG0000087.2/OG0000087.1/OG0000087.4/OG0000087.6/OG0000087.3/OG0000089.4/OG0000089.8/OG0000089.5/OG0000089.2/OG0000089.6/OG0000089.3/OG0000089.7/OG0000089.1/OG0000114.2/OG0000114.1/OG0000114.3/OG0000114.5/OG0000114.4/OG0000150.2/OG0000150.4/OG0000150.3/OG0000150.1/OG0000150.5/OG0000170.2/OG0000170.4/OG0000170.1/OG0000170.3/OG0000172.3/OG0000172.4/OG0000172.2/OG0000172.1/OG0000187.6/OG0000187.5/OG0000187.4/OG0000187.3/OG0000187.1/OG0000187.2/OG0000208.2/OG0000208.1/OG0000208.4/OG0000208.3/OG0000247.4/OG0000247.5/OG0000247.1/OG0000247.3/OG0000247.2/OG0000248.4/OG0000248.2/OG0000248.3/OG0000248.1/OG0000248.5/OG0000283.4/OG0000283.3/OG0000283.1/OG0000283.2/OG0000299.2/OG0000299.4/OG0000299.3/OG0000299.1/OG0000318.4/OG0000318.2/OG0000318.1/OG0000318.3/OG0000320.4/OG0000320.3/OG0000320.2/OG0000320.1/OG0000320.5/OG0000391.4/OG0000391.3/OG0000391.1/OG0000391.2/OG0000402.2/OG0000402.3/OG0000402.1/OG0000404.1/OG0000404.2/OG0000404.3/OG0000404.4/OG0000524.2/OG0000524.1/OG0000524.3/OG0000541.1/OG0000541.2/OG0000541.3/OG0000580.2/OG0000580.1/OG0000580.3/OG0000618.2/OG0000618.1/OG0000618.3/OG0000619.1/OG0000619.3/OG0000619.2/OG0000696.1/OG0000696.2/OG0000696.3/OG0000709.3/OG0000709.1/OG0000709.2/OG0000710.3/OG0000710.1/OG0000710.2/OG0000741.2/OG0000741.1/OG0000741.3/OG0000744.1/OG0000744.2/OG0000781.2/OG0000781.1/OG0000794.1/OG0000794.2/OG0000840.1/OG0000840.2/OG0000862.2/OG0000862.1/OG0000890.3/OG0000890.2/OG0000890.1/OG0000904.2/OG0000904.3/OG0000904.1/OG0000915.1/OG0000915.2/OG0000947.1/OG0000947.2/OG0001016.1/OG0001016.2/OG0001032.2/OG0001032.1/OG0001033.2/OG0001033.1/OG0001072.2/OG0001072.1/OG0001149.1/OG0001149.2/OG0001169.2/OG0001169.1/OG0001173.2/OG0001173.1/OG0001191.1/OG0001191.2/OG0001203.2/OG0001203.1/OG0001247.1/OG0001247.2/OG0001265.2/OG0001265.1/OG0001274.1/OG0001274.2/OG0001296.1/OG0001296.2/OG0001313.2/OG0001313.1/OG0001363.1/OG0001363.2/OG0001397.1/OG0001397.2/OG0001401.3/OG0001401.2/OG0001401.1/OG0001409.1/OG0001409.2/OG0001422.1/OG0001422.2/OG0001456.1/OG0001456.2/OG0001464.1/OG0001464.2/OG0001510.2/OG0001510.1/OG0001528.2/OG0001528.1/OG0001574.2/OG0001574.1/OG0001744.1/OG0001750.1/OG0001750.2/OG0001755.1/OG0001755.2/OG0001785.1/OG0001785.2/OG0001870.2/OG0001870.1/OG0001963.1/OG0001963.2/OG0002061.1/OG0002154.1/OG0002154.2/OG0002161.1/OG0002161.2/OG0002205.1/OG0002225.2/OG0002225.1/OG0002241.1/OG0002241.2/OG0002295.1/OG0002380.1/OG0002384.1/OG0002409.1/OG0002413.1/OG0002443.2/OG0002443.1/OG0002513.1/OG0002557.2/OG0002557.1/OG0002650.1/OG0002650.2/OG0002709.1/OG0002761.1/OG0002765.2/OG0002765.1/OG0002778.2/OG0002778.1/OG0002785.2/OG0002785.1/OG0002794.2/OG0002794.1/OG0002805.1/OG0002873.1/OG0002873.2/OG0002875.1/OG0002899.1/OG0002902.1/OG0002923.1/OG0002947.2/OG0002947.1/OG0002949.1/OG0002949.2/OG0003028.1/OG0003028.2/OG0003043.1/OG0003049.1/OG0003164.1/OG0003219.1/OG0003266.2/OG0003266.1/OG0003296.1/OG0003319.1/OG0003396.1/OG0003456.1/OG0003466.1/OG0003472.1/OG0003511.1/OG0003531.1/OG0003548.1/OG0003590.1/OG0003642.1/OG0003699.1/OG0003718.1/OG0003721.1/OG0003750.1/OG0003778.1/OG0003781.1/OG0003794.1/OG0003830.1/OG0003849.1/OG0003931.1/OG0003951.1/OG0003969.1/OG0003974.1/OG0004014.1/OG0004044.1/OG0004069.1/OG0004127.1/OG0004137.1/OG0004142.1/OG0004149.1/OG0004155.1/OG0004246.1/OG0004249.1/OG0004252.1/OG0004260.1/OG0004287.1/OG0004305.1/OG0004310.1/OG0004311.1/OG0004330.1/OG0004340.1/OG0004371.1/OG0004407.1/OG0004408.1/OG0004419.1/OG0004429.1/OG0004433.1/OG0004487.1/OG0004491.1/OG0004568.1/OG0004574.1/OG0004579.1/OG0004601.1/OG0004617.1/OG0004637.1/OG0004640.1/OG0004653.1/OG0004693.1/OG0004700.1/OG0004778.1/OG0004782.1/OG0004793.1/OG0004815.1/OG0004895.1/OG0004904.1/OG0004920.1/OG0004932.1/OG0004990.1/OG0004994.1/OG0005013.1/OG0005017.1/OG0005115.1/OG0005140.1/OG0005154.1/OG0005159.1/OG0005171.1/OG0005243.1/OG0005267.1/OG0005275.1/OG0005278.1/OG0005319.1/OG0005320.1/OG0005402.1/OG0005413.1/OG0005423.1/OG0005464.1/OG0005466.1/OG0005528.1/OG0005540.1/OG0005583.1/OG0005707.1/OG0005724.1/OG0005738.1/OG0005754.1/OG0005788.1/OG0005804.1/OG0005819.1/OG0005821.1/OG0005824.1/OG0005845.1/OG0005852.1/OG0005911.1/OG0005924.1/OG0005925.1/OG0005932.1/OG0005966.1/OG0005970.1/OG0005981.1/OG0006015.1/OG0006193.1/OG0006209.1/OG0006234.1/OG0006240.1/OG0006274.1/OG0006275.1/OG0006284.1/OG0006293.1/OG0006331.1/OG0006368.1/OG0006369.1/OG0006375.1/OG0006380.1/OG0006381.1/OG0006429.1/OG0006437.1/OG0006441.1/OG0006448.1/OG0006490.1/OG0006499.1/OG0006519.1/OG0006623.1/OG0006629.1/OG0006643.1/OG0006671.1/OG0006776.1/OG0006846.1/OG0006850.1/OG0006854.1/OG0006888.1/OG0006889.1/OG0006901.1/OG0006912.1/OG0006931.1/OG0006934.1/OG0006942.1/OG0006953.1/OG0007074.1/OG0007246.1/OG0007409.1/OG0007417.1/OG0007572.1/OG0007648.1/OG0007650.1/OG0007659.1/OG0007680.1/OG0007727.1/OG0007730.1/OG0007745.1/OG0007748.1/OG0007772.1/OG0007779.1/OG0007787.1/OG0007812.1/OG0007840.1/OG0007980.1/OG0008000.1/OG0008101.1/OG0008785.1/OG0009072.1</t>
  </si>
  <si>
    <t>OG0001345.3/OG0001345.2/OG0001345.1/OG0001974.1/OG0002148.1/OG0002148.2/OG0002169.2/OG0002169.1/OG0002389.1/OG0002903.1/OG0002913.1/OG0003415.1/OG0004054.1/OG0004214.1/OG0004280.1/OG0004282.1/OG0004312.1/OG0004401.1/OG0004438.1/OG0004443.1/OG0004456.1/OG0004712.1/OG0004739.1/OG0004795.1/OG0004911.1/OG0005376.1/OG0005499.1/OG0005756.1/OG0005866.1/OG0006064.1/OG0006257.1/OG0006670.1/OG0006714.1/OG0006716.1/OG0006734.1/OG0006761.1/OG0006772.1/OG0006813.1/OG0006863.1/OG0006951.1/OG0006974.1/OG0007186.1/OG0007196.1/OG0007654.1/OG0007704.1/OG0007744.1/OG0008019.1/OG0008170.1/OG0008180.1/OG0008220.1/OG0008455.1/OG0008461.1/OG0008465.1/OG0008519.1/OG0008721.1/OG0008856.1/OG0009049.1/OG0009685.1/OG0010016.1/OG0010025.1/OG0011506.1</t>
  </si>
  <si>
    <t>OG0001398.1/OG0002001.2/OG0002001.1/OG0002231.1/OG0002231.2/OG0003330.1/OG0003671.1/OG0004150.1/OG0004837.1/OG0005180.1/OG0005241.1/OG0005371.1/OG0005732.1/OG0005863.1/OG0005934.1/OG0006078.1/OG0006082.1/OG0006476.1/OG0006746.1/OG0006746.2/OG0007344.1/OG0007394.1/OG0007413.1/OG0008050.1/OG0008520.1/OG0008874.1/OG0009746.1</t>
  </si>
  <si>
    <t>OG0000299.2/OG0000299.4/OG0000299.3/OG0000299.1/OG0000322.1/OG0000322.2/OG0000322.4/OG0000322.3/OG0000501.1/OG0000815.1/OG0000815.2/OG0000917.2/OG0000917.1/OG0000974.1/OG0000974.2/OG0001203.2/OG0001203.1/OG0001327.2/OG0001327.1/OG0001559.2/OG0001559.1/OG0001702.2/OG0001702.1/OG0002068.1/OG0002115.1/OG0002115.2/OG0002242.2/OG0002242.1/OG0002290.1/OG0002341.1/OG0002491.1/OG0003132.1/OG0003154.1/OG0003163.1/OG0003340.1/OG0003340.2/OG0003423.1/OG0004044.1/OG0004092.1/OG0004461.1/OG0004610.1/OG0005491.1</t>
  </si>
  <si>
    <t>OG0002353.1/OG0003668.1/OG0003735.1/OG0004456.1/OG0007771.1</t>
  </si>
  <si>
    <t>OG0000318.4/OG0000318.2/OG0000318.1/OG0000318.3/OG0000613.1/OG0000613.3/OG0000613.2/OG0000828.1/OG0000828.2/OG0000890.3/OG0000890.2/OG0000890.1/OG0001087.1/OG0001087.2/OG0001173.2/OG0001173.1/OG0003190.1/OG0003511.1/OG0003522.1/OG0003523.1/OG0004207.1/OG0004251.1/OG0004400.1/OG0005677.1/OG0005871.1/OG0006152.1/OG0006381.1/OG0008035.1/OG0008551.1</t>
  </si>
  <si>
    <t>OG0002145.1/OG0004040.1/OG0004280.1/OG0008098.1</t>
  </si>
  <si>
    <t>OG0003874.1/OG0005695.1/OG0006594.1</t>
  </si>
  <si>
    <t>OG0005695.1/OG0007144.1</t>
  </si>
  <si>
    <t>OG0000318.4/OG0000318.2/OG0000318.1/OG0000318.3/OG0000828.1/OG0000828.2/OG0001087.1/OG0001087.2/OG0003511.1/OG0004400.1/OG0004433.1/OG0005238.1/OG0005273.1/OG0005871.1/OG0005925.1/OG0008035.1</t>
  </si>
  <si>
    <t>OG0004433.1/OG0005238.1/OG0005273.1</t>
  </si>
  <si>
    <t>OG0000828.1/OG0000828.2/OG0005871.1</t>
  </si>
  <si>
    <t>OG0000828.1/OG0000828.2/OG0003522.1/OG0003523.1/OG0005871.1</t>
  </si>
  <si>
    <t>OG0000544.3/OG0000544.1/OG0000544.2</t>
  </si>
  <si>
    <t>OG0005273.1</t>
  </si>
  <si>
    <t>OG0000313.1/OG0000313.5/OG0000313.4/OG0000313.3/OG0000313.2/OG0000435.3/OG0000435.2/OG0000435.1</t>
  </si>
  <si>
    <t>OG0002646.1/OG0006716.1/OG0008529.1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</si>
  <si>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0000021.4/OG0000021.11/OG0000021.2/OG0000021.9/OG0000021.10/OG0000021.13/OG0000021.6/OG0000021.8/OG0000021.14/OG0000021.15/OG0000021.5/OG0000021.1/OG0000021.7/OG0000021.3/OG0000021.12/OG0000102.3/OG0000102.1/OG0000102.2/OG0000102.6/OG0000102.5/OG0000102.4/OG0000102.7/OG0000102.8/OG0000159.7/OG0000159.2/OG0000159.6/OG0000159.5/OG0000159.1/OG0000159.4/OG0000159.3/OG0000182.3/OG0000182.5/OG0000182.2/OG0000182.6/OG0000182.1/OG0000182.4/OG0000208.2/OG0000208.1/OG0000208.4/OG0000208.3/OG0000306.4/OG0000306.1/OG0000306.2/OG0000306.3/OG0000398.2/OG0000398.1/OG0000398.3/OG0000401.3/OG0000401.1/OG0000401.2/OG0000436.3/OG0000436.1/OG0000436.2/OG0000502.2/OG0000502.1/OG0000502.3/OG0000507.1/OG0000507.2/OG0000538.3/OG0000538.2/OG0000538.4/OG0000538.1/OG0000608.1/OG0000608.2/OG0000619.1/OG0000619.3/OG0000619.2/OG0000636.3/OG0000636.1/OG0000636.2/OG0000650.1/OG0000650.2/OG0000650.3/OG0000732.1/OG0000732.2/OG0000732.3/OG0000923.1/OG0000923.2/OG0001019.1/OG0001019.2/OG0001225.2/OG0001225.1/OG0001305.2/OG0001305.1/OG0001393.1/OG0001393.2/OG0001551.1/OG0001560.1/OG0001560.2/OG0001972.1/OG0001972.2/OG0002061.1/OG0002295.1/OG0003551.1/OG0003774.1/OG0004153.1/OG0004205.2/OG0004205.1/OG0004391.1/OG0004904.1/OG0006146.1/OG0006297.1/OG0007773.1</t>
  </si>
  <si>
    <t>OG0001104.2/OG0001104.1/OG0001311.1/OG0001311.2/OG0001345.3/OG0001345.2/OG0001345.1/OG0001362.2/OG0001362.1/OG0001609.1/OG0001851.1/OG0001974.1/OG0002073.1/OG0002073.2/OG0002168.1/OG0002353.1/OG0002389.1/OG0002444.1/OG0002480.1/OG0002646.1/OG0002653.1/OG0002903.1/OG0002913.1/OG0003415.1/OG0003735.1/OG0003765.1/OG0003927.1/OG0003927.2/OG0004052.1/OG0004054.1/OG0004226.1/OG0004247.1/OG0004280.1/OG0004282.1/OG0004372.1/OG0004438.1/OG0004443.1/OG0004688.1/OG0004702.1/OG0004712.1/OG0004739.1/OG0004795.1/OG0005075.1/OG0005285.1/OG0005333.2/OG0005333.1/OG0005376.1/OG0005380.1/OG0005427.1/OG0005441.1/OG0005499.1/OG0005534.1/OG0005557.1/OG0005582.1/OG0005725.1/OG0005745.1/OG0005756.1/OG0005866.1/OG0005896.1/OG0005952.1/OG0006061.1/OG0006064.1/OG0006227.1/OG0006237.1/OG0006270.1/OG0006512.1/OG0006660.1/OG0006670.1/OG0006714.1/OG0006716.1/OG0006734.1/OG0006736.1/OG0006761.1/OG0006786.1/OG0006830.1/OG0006862.1/OG0006863.1/OG0006884.1/OG0006974.1/OG0007186.1/OG0007196.1/OG0007213.1/OG0007326.1/OG0007336.1/OG0007347.1/OG0007350.1/OG0007639.1/OG0007643.1/OG0007654.1/OG0007675.1/OG0007704.1/OG0007744.1/OG0007763.1/OG0007826.1/OG0007852.1/OG0008015.1/OG0008034.1/OG0008132.1/OG0008170.1/OG0008214.1/OG0008220.1/OG0008221.1/OG0008455.1/OG0008461.1/OG0008465.1/OG0008491.1/OG0008519.1/OG0008529.1/OG0008552.1/OG0008721.1/OG0008842.1/OG0008856.1/OG0009035.1/OG0009049.1/OG0009098.1/OG0009130.1/OG0009685.1/OG0010016.1/OG0010025.1/OG0011448.1/OG0011506.1</t>
  </si>
  <si>
    <t>OG0001398.1/OG0001839.1/OG0001839.2/OG0002001.2/OG0002001.1/OG0002181.1/OG0002181.2/OG0002895.1/OG0002905.1/OG0002978.1/OG0003207.1/OG0003229.1/OG0003330.1/OG0003447.1/OG0003576.1/OG0003671.1/OG0003959.1/OG0004031.1/OG0004150.1/OG0004585.1/OG0004706.1/OG0004837.1/OG0005064.1/OG0005180.1/OG0005241.1/OG0005371.1/OG0005518.1/OG0005661.1/OG0005706.1/OG0005732.1/OG0005776.1/OG0005863.1/OG0005876.1/OG0005934.1/OG0006062.1/OG0006069.1/OG0006078.1/OG0006082.1/OG0006233.1/OG0006383.1/OG0006472.1/OG0006476.1/OG0006529.1/OG0006788.1/OG0007264.1/OG0007344.1/OG0007388.1/OG0007394.1/OG0007413.1/OG0007590.1/OG0007609.1/OG0007674.1/OG0007750.1/OG0008050.1/OG0008520.1/OG0008874.1/OG0009746.1/OG0011594.1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</si>
  <si>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0000018.12/OG0000018.1/OG0000018.7/OG0000018.6/OG0000018.11/OG0000018.4/OG0000018.10/OG0000018.9/OG0000018.3/OG0000018.14/OG0000018.8/OG0000018.13/OG0000018.15/OG0000018.2/OG0000018.5/OG0000027.2/OG0000027.7/OG0000027.8/OG0000027.3/OG0000027.1/OG0000027.9/OG0000027.4/OG0000027.5/OG0000027.6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0000050.7/OG0000050.8/OG0000050.1/OG0000050.6/OG0000050.10/OG0000050.5/OG0000050.11/OG0000050.9/OG0000050.3/OG0000050.2/OG0000050.4/OG0000051.3/OG0000051.1/OG0000051.7/OG0000051.9/OG0000051.11/OG0000051.6/OG0000051.2/OG0000051.5/OG0000051.4/OG0000051.10/OG0000051.8/OG0000073.10/OG0000073.7/OG0000073.3/OG0000073.11/OG0000073.8/OG0000073.1/OG0000073.5/OG0000073.2/OG0000073.9/OG0000073.4/OG0000073.6/OG0000074.1/OG0000074.8/OG0000074.3/OG0000074.2/OG0000074.6/OG0000074.5/OG0000074.7/OG0000074.4/OG0000083.8/OG0000083.1/OG0000083.3/OG0000083.5/OG0000083.6/OG0000083.4/OG0000083.2/OG0000083.7/OG0000087.5/OG0000087.7/OG0000087.2/OG0000087.1/OG0000087.4/OG0000087.6/OG0000087.3/OG0000089.4/OG0000089.8/OG0000089.5/OG0000089.2/OG0000089.6/OG0000089.3/OG0000089.7/OG0000089.1/OG0000114.2/OG0000114.1/OG0000114.3/OG0000114.5/OG0000114.4/OG0000126.3/OG0000126.2/OG0000126.8/OG0000126.6/OG0000126.5/OG0000126.1/OG0000126.4/OG0000126.7/OG0000150.2/OG0000150.4/OG0000150.3/OG0000150.1/OG0000150.5/OG0000172.3/OG0000172.4/OG0000172.2/OG0000172.1/OG0000187.6/OG0000187.5/OG0000187.4/OG0000187.3/OG0000187.1/OG0000187.2/OG0000222.2/OG0000222.1/OG0000222.4/OG0000222.5/OG0000222.3/OG0000247.4/OG0000247.5/OG0000247.1/OG0000247.3/OG0000247.2/OG0000248.4/OG0000248.2/OG0000248.3/OG0000248.1/OG0000248.5/OG0000273.1/OG0000273.5/OG0000273.4/OG0000273.2/OG0000273.3/OG0000283.4/OG0000283.3/OG0000283.1/OG0000283.2/OG0000295.1/OG0000295.2/OG0000295.3/OG0000295.4/OG0000299.2/OG0000299.4/OG0000299.3/OG0000299.1/OG0000312.1/OG0000316.4/OG0000316.2/OG0000316.5/OG0000316.1/OG0000316.3/OG0000334.3/OG0000334.1/OG0000334.4/OG0000334.2/OG0000351.4/OG0000351.3/OG0000351.1/OG0000351.2/OG0000356.4/OG0000356.1/OG0000356.2/OG0000356.3/OG0000367.2/OG0000367.1/OG0000367.3/OG0000367.4/OG0000375.4/OG0000375.3/OG0000375.2/OG0000375.1/OG0000385.3/OG0000385.1/OG0000385.2/OG0000389.2/OG0000389.3/OG0000389.1/OG0000391.4/OG0000391.3/OG0000391.1/OG0000391.2/OG0000395.1/OG0000395.2/OG0000395.3/OG0000396.4/OG0000396.3/OG0000396.1/OG0000396.2/OG0000402.2/OG0000402.3/OG0000402.1/OG0000404.1/OG0000404.2/OG0000404.3/OG0000404.4/OG0000412.2/OG0000412.1/OG0000412.3/OG0000416.1/OG0000416.4/OG0000416.2/OG0000416.3/OG0000424.2/OG0000424.1/OG0000433.3/OG0000433.2/OG0000433.1/OG0000435.3/OG0000435.2/OG0000435.1/OG0000445.2/OG0000445.3/OG0000445.1/OG0000449.3/OG0000449.1/OG0000449.2/OG0000467.4/OG0000467.3/OG0000467.2/OG0000467.1/OG0000474.3/OG0000474.4/OG0000474.2/OG0000474.5/OG0000474.1/OG0000477.2/OG0000477.3/OG0000477.4/OG0000477.1/OG0000502.2/OG0000502.1/OG0000502.3/OG0000507.1/OG0000507.2/OG0000520.2/OG0000520.3/OG0000520.1/OG0000523.2/OG0000523.3/OG0000523.1/OG0000524.2/OG0000524.1/OG0000524.3/OG0000525.3/OG0000525.1/OG0000525.2/OG0000526.3/OG0000526.2/OG0000526.1/OG0000538.3/OG0000538.2/OG0000538.4/OG0000538.1/OG0000540.3/OG0000540.4/OG0000540.2/OG0000540.1/OG0000559.3/OG0000559.2/OG0000559.1/OG0000580.2/OG0000580.1/OG0000580.3/OG0000618.2/OG0000618.1/OG0000618.3/OG0000619.1/OG0000619.3/OG0000619.2/OG0000623.1/OG0000623.2/OG0000636.3/OG0000636.1/OG0000636.2/OG0000664.1/OG0000664.2/OG0000667.1/OG0000667.3/OG0000667.2/OG0000696.1/OG0000696.2/OG0000696.3/OG0000697.2/OG0000697.1/OG0000707.1/OG0000707.3/OG0000707.2/OG0000709.3/OG0000709.1/OG0000709.2/OG0000710.3/OG0000710.1/OG0000710.2/OG0000725.1/OG0000725.2/OG0000741.2/OG0000741.1/OG0000741.3/OG0000744.1/OG0000744.2/OG0000745.2/OG0000745.1/OG0000745.3/OG0000794.1/OG0000794.2/OG0000812.1/OG0000812.2/OG0000812.3/OG0000815.1/OG0000815.2/OG0000828.1/OG0000828.2/OG0000833.2/OG0000833.1/OG0000840.1/OG0000840.2/OG0000860.1/OG0000860.2/OG0000860.3/OG0000862.2/OG0000862.1/OG0000892.1/OG0000892.2/OG0000904.2/OG0000904.3/OG0000904.1/OG0000915.1/OG0000915.2/OG0000921.3/OG0000921.1/OG0000921.2/OG0000932.3/OG0000932.1/OG0000932.2/OG0000938.1/OG0000938.3/OG0000938.2/OG0000940.2/OG0000940.1/OG0000947.1/OG0000947.2/OG0000948.1/OG0000948.2/OG0000971.1/OG0000971.2/OG0000971.3/OG0000974.1/OG0000974.2/OG0001001.1/OG0001001.2/OG0001015.1/OG0001016.1/OG0001016.2/OG0001023.2/OG0001023.1/OG0001032.2/OG0001032.1/OG0001033.2/OG0001033.1/OG0001072.2/OG0001072.1/OG0001077.2/OG0001077.1/OG0001081.2/OG0001081.1/OG0001115.2/OG0001115.1/OG0001118.1/OG0001118.2/OG0001149.1/OG0001149.2/OG0001155.2/OG0001155.1/OG0001157.2/OG0001157.1/OG0001169.2/OG0001169.1/OG0001175.2/OG0001175.1/OG0001191.1/OG0001191.2/OG0001200.2/OG0001200.1/OG0001202.2/OG0001202.1/OG0001203.2/OG0001203.1/OG0001212.2/OG0001212.1/OG0001247.1/OG0001247.2/OG0001251.2/OG0001251.1/OG0001252.1/OG0001263.1/OG0001263.2/OG0001265.2/OG0001265.1/OG0001266.2/OG0001266.1/OG0001267.2/OG0001267.1/OG0001271.2/OG0001271.1/OG0001274.1/OG0001274.2/OG0001275.2/OG0001275.1/OG0001296.1/OG0001296.2/OG0001355.2/OG0001355.1/OG0001360.2/OG0001360.1/OG0001365.2/OG0001365.1/OG0001397.1/OG0001397.2/OG0001401.3/OG0001401.2/OG0001401.1/OG0001409.1/OG0001409.2/OG0001420.1/OG0001422.1/OG0001422.2/OG0001456.1/OG0001456.2/OG0001461.1/OG0001461.2/OG0001462.1/OG0001462.2/OG0001464.1/OG0001464.2/OG0001499.1/OG0001505.2/OG0001505.1/OG0001510.2/OG0001510.1/OG0001528.2/OG0001528.1/OG0001543.2/OG0001543.1/OG0001550.2/OG0001550.1/OG0001552.2/OG0001552.1/OG0001559.2/OG0001559.1/OG0001567.1/OG0001574.2/OG0001574.1/OG0001607.2/OG0001607.1/OG0001647.2/OG0001647.1/OG0001661.1/OG0001661.2/OG0001680.1/OG0001680.2/OG0001702.2/OG0001702.1/OG0001706.1/OG0001706.2/OG0001717.1/OG0001744.1/OG0001750.1/OG0001750.2/OG0001755.1/OG0001755.2/OG0001757.2/OG0001757.1/OG0001763.2/OG0001763.1/OG0001768.1/OG0001769.2/OG0001769.1/OG0001779.1/OG0001784.2/OG0001784.1/OG0001785.1/OG0001785.2/OG0001793.2/OG0001793.1/OG0001842.2/OG0001842.1/OG0001861.2/OG0001861.1/OG0001866.2/OG0001866.1/OG0001870.2/OG0001870.1/OG0001934.2/OG0001934.1/OG0001943.1/OG0001943.2/OG0001952.1/OG0001952.2/OG0001963.1/OG0001963.2/OG0001970.1/OG0001970.2/OG0001972.1/OG0001972.2/OG0001998.1/OG0002026.1/OG0002026.2/OG0002031.2/OG0002031.1/OG0002061.1/OG0002119.2/OG0002119.1/OG0002125.1/OG0002126.2/OG0002126.1/OG0002147.1/OG0002147.2/OG0002154.1/OG0002154.2/OG0002156.1/OG0002160.1/OG0002161.1/OG0002161.2/OG0002179.1/OG0002205.1/OG0002208.1/OG0002208.2/OG0002221.1/OG0002228.1/OG0002241.1/OG0002241.2/OG0002242.2/OG0002242.1/OG0002261.1/OG0002289.1/OG0002290.1/OG0002295.1/OG0002351.1/OG0002361.2/OG0002361.1/OG0002367.1/OG0002367.2/OG0002380.1/OG0002381.2/OG0002381.1/OG0002407.1/OG0002409.1/OG0002413.1/OG0002469.1/OG0002474.2/OG0002474.1/OG0002483.1/OG0002487.1/OG0002491.1/OG0002493.2/OG0002493.1/OG0002494.1/OG0002496.2/OG0002496.1/OG0002503.1/OG0002513.1/OG0002514.1/OG0002514.2/OG0002551.1/OG0002551.2/OG0002569.1/OG0002578.1/OG0002585.1/OG0002586.1/OG0002586.2/OG0002614.1/OG0002630.1/OG0002630.2/OG0002638.1/OG0002642.1/OG0002642.2/OG0002650.1/OG0002650.2/OG0002709.1/OG0002739.1/OG0002745.1/OG0002745.2/OG0002752.1/OG0002761.1/OG0002765.2/OG0002765.1/OG0002766.2/OG0002766.1/OG0002772.1/OG0002778.2/OG0002778.1/OG0002785.2/OG0002785.1/OG0002786.1/OG0002794.2/OG0002794.1/OG0002805.1/OG0002806.1/OG0002806.2/OG0002809.2/OG0002809.1/OG0002815.1/OG0002822.1/OG0002873.1/OG0002873.2/OG0002899.1/OG0002917.1/OG0002923.1/OG0002926.1/OG0002934.1/OG0002947.2/OG0002947.1/OG0002969.1/OG0003028.1/OG0003028.2/OG0003043.1/OG0003044.1/OG0003049.1/OG0003055.1/OG0003068.1/OG0003090.1/OG0003107.1/OG0003112.1/OG0003133.1/OG0003157.1/OG0003164.1/OG0003219.1/OG0003221.1/OG0003232.1/OG0003266.2/OG0003266.1/OG0003273.1/OG0003291.1/OG0003292.1/OG0003296.1/OG0003318.1/OG0003319.1/OG0003332.1/OG0003340.1/OG0003340.2/OG0003396.1/OG0003423.1/OG0003456.1/OG0003466.1/OG0003472.1/OG0003473.1/OG0003484.1/OG0003485.1/OG0003497.1/OG0003511.1/OG0003529.1/OG0003548.1/OG0003551.1/OG0003569.1/OG0003580.1/OG0003582.1/OG0003590.1/OG0003642.1/OG0003667.1/OG0003669.1/OG0003691.1/OG0003699.1/OG0003706.1/OG0003707.1/OG0003721.1/OG0003745.1/OG0003750.1/OG0003756.1/OG0003769.1/OG0003771.1/OG0003778.1/OG0003781.1/OG0003790.1/OG0003794.1/OG0003804.1/OG0003822.1/OG0003830.1/OG0003831.1/OG0003833.1/OG0003846.1/OG0003849.1/OG0003853.2/OG0003853.1/OG0003925.1/OG0003926.1/OG0003931.1/OG0003951.1/OG0003969.1/OG0003974.1/OG0003983.1/OG0003987.1/OG0003993.1/OG0003995.1/OG0004008.1/OG0004014.1/OG0004019.1/OG0004029.1/OG0004038.1/OG0004045.1/OG0004059.1/OG0004069.1/OG0004079.1/OG0004097.1/OG0004105.1/OG0004106.1/OG0004137.1/OG0004142.1/OG0004147.1/OG0004149.1/OG0004155.1/OG0004210.1/OG0004235.1/OG0004246.1/OG0004252.1/OG0004260.1/OG0004263.1/OG0004284.1/OG0004287.1/OG0004301.1/OG0004306.1/OG0004310.1/OG0004311.1/OG0004330.1/OG0004340.1/OG0004341.1/OG0004363.1/OG0004370.1/OG0004371.1/OG0004407.1/OG0004412.1/OG0004413.1/OG0004426.1/OG0004428.1/OG0004429.1/OG0004434.1/OG0004447.1/OG0004455.1/OG0004462.1/OG0004471.1/OG0004487.1/OG0004491.1/OG0004554.1/OG0004566.1/OG0004568.1/OG0004579.1/OG0004588.1/OG0004601.1/OG0004617.1/OG0004632.1/OG0004637.1/OG0004651.1/OG0004665.1/OG0004693.1/OG0004700.1/OG0004714.1/OG0004716.1/OG0004782.1/OG0004788.1/OG0004794.1/OG0004796.1/OG0004815.1/OG0004818.1/OG0004884.1/OG0004904.1/OG0004920.1/OG0004930.1/OG0004932.1/OG0004943.1/OG0004991.1/OG0004994.1/OG0005007.1/OG0005017.1/OG0005027.1/OG0005047.1/OG0005049.1/OG0005072.1/OG0005074.1/OG0005081.1/OG0005099.1/OG0005103.1/OG0005112.1/OG0005115.1/OG0005116.1/OG0005127.1/OG0005140.1/OG0005154.1/OG0005156.1/OG0005159.1/OG0005163.1/OG0005166.1/OG0005171.1/OG0005243.1/OG0005246.1/OG0005270.1/OG0005275.1/OG0005287.1/OG0005303.1/OG0005307.1/OG0005310.1/OG0005320.1/OG0005334.1/OG0005359.1/OG0005374.1/OG0005383.1/OG0005394.1/OG0005396.1/OG0005402.1/OG0005405.1/OG0005413.1/OG0005423.1/OG0005458.1/OG0005463.1/OG0005464.1/OG0005465.1/OG0005477.1/OG0005494.1/OG0005519.1/OG0005526.1/OG0005528.1/OG0005540.1/OG0005541.1/OG0005543.1/OG0005551.1/OG0005554.1/OG0005568.1/OG0005651.1/OG0005666.1/OG0005701.1/OG0005707.1/OG0005719.1/OG0005736.1/OG0005738.1/OG0005742.1/OG0005743.1/OG0005754.1/OG0005758.1/OG0005767.1/OG0005788.1/OG0005804.1/OG0005819.1/OG0005821.1/OG0005824.1/OG0005830.1/OG0005832.1/OG0005838.1/OG0005841.1/OG0005845.1/OG0005850.1/OG0005871.1/OG0005891.1/OG0005899.1/OG0005900.1/OG0005910.1/OG0005911.1/OG0005924.1/OG0005925.1/OG0005926.1/OG0005932.1/OG0005966.1/OG0005967.1/OG0005969.1/OG0005970.1/OG0005981.1/OG0006003.1/OG0006010.1/OG0006015.1/OG0006025.1/OG0006150.1/OG0006178.1/OG0006188.1/OG0006193.1/OG0006209.1/OG0006217.1/OG0006234.1/OG0006236.1/OG0006240.1/OG0006248.1/OG0006251.1/OG0006261.1/OG0006274.1/OG0006275.1/OG0006279.1/OG0006284.1/OG0006293.1/OG0006300.1/OG0006317.1/OG0006323.1/OG0006324.1/OG0006331.1/OG0006338.1/OG0006346.1/OG0006368.1/OG0006369.1/OG0006375.1/OG0006380.1/OG0006381.1/OG0006403.1/OG0006404.1/OG0006415.1/OG0006424.1/OG0006437.1/OG0006441.1/OG0006448.1/OG0006478.1/OG0006479.1/OG0006490.1/OG0006499.1/OG0006514.1/OG0006519.1/OG0006623.1/OG0006626.1/OG0006629.1/OG0006640.1/OG0006643.1/OG0006676.1/OG0006701.1/OG0006723.1/OG0006732.1/OG0006741.1/OG0006769.1/OG0006776.1/OG0006792.1/OG0006798.1/OG0006832.1/OG0006850.1/OG0006851.1/OG0006854.1/OG0006869.1/OG0006888.1/OG0006908.1/OG0006912.1/OG0006918.1/OG0006922.1/OG0006934.1/OG0006935.1/OG0006942.1/OG0006953.1/OG0006954.1/OG0006968.1/OG0007074.1/OG0007090.1/OG0007097.1/OG0007103.1/OG0007129.1/OG0007157.1/OG0007166.1/OG0007172.1/OG0007183.1/OG0007201.1/OG0007215.1/OG0007222.1/OG0007246.1/OG0007277.1/OG0007299.1/OG0007333.1/OG0007373.1/OG0007392.1/OG0007399.1/OG0007409.1/OG0007417.1/OG0007425.1/OG0007572.1/OG0007601.1/OG0007627.1/OG0007648.1/OG0007650.1/OG0007658.1/OG0007659.1/OG0007680.1/OG0007699.1/OG0007702.1/OG0007727.1/OG0007730.1/OG0007735.1/OG0007745.1/OG0007748.1/OG0007772.1/OG0007779.1/OG0007787.1/OG0007801.1/OG0007811.1/OG0007812.1/OG0007823.1/OG0007839.1/OG0007840.1/OG0007980.1/OG0008000.1/OG0008008.1/OG0008053.1/OG0008101.1/OG0008108.1/OG0008140.1/OG0008167.1/OG0008398.1/OG0008490.1/OG0008785.1/OG0009945.1</t>
  </si>
  <si>
    <t>OG0000198.3/OG0000198.5/OG0000198.4/OG0000198.2/OG0000198.1/OG0002032.1/OG0002032.2/OG0002117.1/OG0002132.2/OG0002132.1/OG0002264.1/OG0002282.1/OG0002353.1/OG0002646.1/OG0002660.1/OG0003125.1/OG0003220.1/OG0003339.1/OG0003415.1/OG0003542.1/OG0004082.1/OG0004280.1/OG0004401.1/OG0004688.1/OG0005295.1/OG0005534.1/OG0005907.1/OG0006227.1/OG0006454.1/OG0006494.1/OG0006495.1/OG0006512.1/OG0006786.1/OG0006855.1/OG0008011.1/OG0008022.1/OG0008034.1/OG0008049.1/OG0008180.1/OG0008530.1/OG0009049.1/OG0009130.1/OG0009359.1</t>
  </si>
  <si>
    <t>OG0001398.1/OG0002593.1/OG0002628.2/OG0002628.1/OG0002817.2/OG0002817.1/OG0002830.1/OG0003447.1/OG0004031.1/OG0004161.1/OG0005064.1/OG0005190.1/OG0005449.2/OG0005449.1/OG0005706.1/OG0005927.1/OG0006225.1/OG0006476.1/OG0007366.1/OG0007609.1/OG0010101.1</t>
  </si>
  <si>
    <t>OG0000054.3/OG0000054.7/OG0000054.6/OG0000054.4/OG0000054.2/OG0000054.1/OG0000054.5/OG0000126.3/OG0000126.2/OG0000126.8/OG0000126.6/OG0000126.5/OG0000126.1/OG0000126.4/OG0000126.7/OG0000172.3/OG0000172.4/OG0000172.2/OG0000172.1/OG0000181.3/OG0000181.5/OG0000181.1/OG0000181.2/OG0000181.4/OG0000208.2/OG0000208.1/OG0000208.4/OG0000208.3/OG0000215.4/OG0000215.5/OG0000215.3/OG0000215.1/OG0000215.2/OG0000247.4/OG0000247.5/OG0000247.1/OG0000247.3/OG0000247.2/OG0000265.3/OG0000265.1/OG0000265.2/OG0000265.4/OG0000265.5/OG0000273.1/OG0000273.5/OG0000273.4/OG0000273.2/OG0000273.3/OG0000283.4/OG0000283.3/OG0000283.1/OG0000283.2/OG0000299.2/OG0000299.4/OG0000299.3/OG0000299.1/OG0000316.4/OG0000316.2/OG0000316.5/OG0000316.1/OG0000316.3/OG0000320.4/OG0000320.3/OG0000320.2/OG0000320.1/OG0000320.5/OG0000334.3/OG0000334.1/OG0000334.4/OG0000334.2/OG0000351.4/OG0000351.3/OG0000351.1/OG0000351.2/OG0000356.4/OG0000356.1/OG0000356.2/OG0000356.3/OG0000368.2/OG0000368.3/OG0000368.1/OG0000375.4/OG0000375.3/OG0000375.2/OG0000375.1/OG0000383.2/OG0000383.3/OG0000383.1/OG0000386.3/OG0000386.1/OG0000386.4/OG0000386.2/OG0000416.1/OG0000416.4/OG0000416.2/OG0000416.3/OG0000418.4/OG0000418.3/OG0000418.2/OG0000418.1/OG0000419.4/OG0000419.3/OG0000419.2/OG0000419.1/OG0000446.3/OG0000446.2/OG0000446.1/OG0000449.3/OG0000449.1/OG0000449.2/OG0000501.1/OG0000507.1/OG0000507.2/OG0000521.2/OG0000521.1/OG0000521.3/OG0000541.1/OG0000541.2/OG0000541.3/OG0000571.3/OG0000571.1/OG0000571.2/OG0000608.1/OG0000608.2/OG0000614.3/OG0000614.2/OG0000614.1/OG0000618.2/OG0000618.1/OG0000618.3/OG0000631.2/OG0000631.1/OG0000631.3/OG0000635.1/OG0000635.2/OG0000696.1/OG0000696.2/OG0000696.3/OG0000745.2/OG0000745.1/OG0000745.3/OG0000785.1/OG0000785.2/OG0000832.1/OG0000832.3/OG0000832.2/OG0000833.2/OG0000833.1/OG0000886.1/OG0000886.3/OG0000886.2/OG0000889.2/OG0000889.1/OG0000892.1/OG0000892.2/OG0000917.2/OG0000917.1/OG0000938.1/OG0000938.3/OG0000938.2/OG0001032.2/OG0001032.1/OG0001084.2/OG0001084.1/OG0001118.1/OG0001118.2/OG0001148.2/OG0001148.1/OG0001149.1/OG0001149.2/OG0001155.2/OG0001155.1/OG0001162.1/OG0001162.2/OG0001169.2/OG0001169.1/OG0001171.2/OG0001171.1/OG0001203.2/OG0001203.1/OG0001212.2/OG0001212.1/OG0001222.1/OG0001222.2/OG0001241.1/OG0001241.2/OG0001248.1/OG0001248.2/OG0001249.1/OG0001262.2/OG0001262.1/OG0001266.2/OG0001266.1/OG0001275.2/OG0001275.1/OG0001313.2/OG0001313.1/OG0001368.2/OG0001368.1/OG0001397.1/OG0001397.2/OG0001420.1/OG0001466.2/OG0001466.1/OG0001509.2/OG0001509.1/OG0001543.2/OG0001543.1/OG0001559.2/OG0001559.1/OG0001567.1/OG0001631.2/OG0001631.1/OG0001648.2/OG0001648.1/OG0001680.1/OG0001680.2/OG0001702.2/OG0001702.1/OG0001753.1/OG0001753.2/OG0001768.1/OG0001772.2/OG0001772.1/OG0001780.1/OG0001780.2/OG0001858.1/OG0001936.1/OG0001936.2/OG0001963.1/OG0001963.2/OG0002077.2/OG0002077.1/OG0002108.1/OG0002180.1/OG0002225.2/OG0002225.1/OG0002236.1/OG0002236.2/OG0002241.1/OG0002241.2/OG0002273.1/OG0002273.2/OG0002284.1/OG0002295.1/OG0002341.1/OG0002351.1/OG0002366.1/OG0002366.2/OG0002380.1/OG0002381.2/OG0002381.1/OG0002411.1/OG0002413.1/OG0002475.1/OG0002491.1/OG0002492.1/OG0002503.1/OG0002509.2/OG0002509.1/OG0002553.1/OG0002578.1/OG0002585.1/OG0002586.1/OG0002586.2/OG0002605.1/OG0002605.2/OG0002630.1/OG0002630.2/OG0002649.1/OG0002772.1/OG0002778.2/OG0002778.1/OG0002790.1/OG0002794.2/OG0002794.1/OG0002815.1/OG0002875.1/OG0002876.1/OG0002885.1/OG0002932.1/OG0002934.1/OG0003088.1/OG0003116.1/OG0003137.1/OG0003145.1/OG0003154.1/OG0003221.1/OG0003264.1/OG0003266.2/OG0003266.1/OG0003276.1/OG0003287.1/OG0003320.1/OG0003323.1/OG0003327.1/OG0003460.1/OG0003463.1/OG0003487.1/OG0003511.1/OG0003551.1/OG0003567.1/OG0003580.1/OG0003581.1/OG0003655.1/OG0003655.2/OG0003698.1/OG0003730.1/OG0003801.1/OG0003818.1/OG0003821.1/OG0003831.1/OG0003844.1/OG0003953.1/OG0004059.1/OG0004066.1/OG0004092.1/OG0004106.1/OG0004127.1/OG0004146.1/OG0004152.1/OG0004289.1/OG0004305.1/OG0004315.1/OG0004388.1/OG0004407.1/OG0004409.1/OG0004413.1/OG0004428.1/OG0004429.1/OG0004448.1/OG0004574.1/OG0004591.1/OG0004596.1/OG0004609.1/OG0004791.1/OG0004818.1/OG0004948.1/OG0004990.1/OG0004992.1/OG0005007.1/OG0005017.1/OG0005043.1/OG0005072.1/OG0005081.1/OG0005114.1/OG0005159.1/OG0005161.1/OG0005270.1/OG0005282.1/OG0005387.1/OG0005508.1/OG0005565.1/OG0005575.1/OG0005583.1/OG0005722.1/OG0005737.1/OG0005867.1/OG0005893.1/OG0005902.1/OG0005930.1/OG0005995.1/OG0006052.1/OG0006217.1/OG0006248.1/OG0006251.1/OG0006258.1/OG0006286.1/OG0006320.1/OG0006340.1/OG0006413.1/OG0006441.1/OG0006481.1/OG0006515.1/OG0006641.1/OG0006820.1/OG0006866.1/OG0006867.1/OG0006873.1/OG0006913.1/OG0007090.1/OG0007091.1/OG0007130.1/OG0007980.1/OG0008542.1</t>
  </si>
  <si>
    <t>OG0002875.1/OG0003088.1/OG0004092.1/OG0004388.1/OG0005161.1/OG0005282.1</t>
  </si>
  <si>
    <t>OG0002628.2/OG0002628.1/OG0005064.1/OG0005449.2/OG0005449.1/OG0005927.1/OG0007366.1/OG0007609.1/OG0010101.1</t>
  </si>
  <si>
    <t>OG0002264.1/OG0002282.1/OG0003220.1/OG0003415.1/OG0003542.1/OG0004280.1/OG0004401.1/OG0005295.1/OG0005534.1/OG0006227.1/OG0006512.1/OG0006855.1/OG0008011.1/OG0008034.1/OG0009049.1/OG0009359.1</t>
  </si>
  <si>
    <t>OG0000054.3/OG0000054.7/OG0000054.6/OG0000054.4/OG0000054.2/OG0000054.1/OG0000054.5/OG0000208.2/OG0000208.1/OG0000208.4/OG0000208.3/OG0000247.4/OG0000247.5/OG0000247.1/OG0000247.3/OG0000247.2/OG0000265.3/OG0000265.1/OG0000265.2/OG0000265.4/OG0000265.5/OG0000299.2/OG0000299.4/OG0000299.3/OG0000299.1/OG0000316.4/OG0000316.2/OG0000316.5/OG0000316.1/OG0000316.3/OG0000356.4/OG0000356.1/OG0000356.2/OG0000356.3/OG0000368.2/OG0000368.3/OG0000368.1/OG0000383.2/OG0000383.3/OG0000383.1/OG0000416.1/OG0000416.4/OG0000416.2/OG0000416.3/OG0000501.1/OG0000507.1/OG0000507.2/OG0000571.3/OG0000571.1/OG0000571.2/OG0000608.1/OG0000608.2/OG0000618.2/OG0000618.1/OG0000618.3/OG0000745.2/OG0000745.1/OG0000745.3/OG0000833.2/OG0000833.1/OG0000886.1/OG0000886.3/OG0000886.2/OG0000892.1/OG0000892.2/OG0000917.2/OG0000917.1/OG0001148.2/OG0001148.1/OG0001155.2/OG0001155.1/OG0001203.2/OG0001203.1/OG0001262.2/OG0001262.1/OG0001275.2/OG0001275.1/OG0001368.2/OG0001368.1/OG0001420.1/OG0001466.2/OG0001466.1/OG0001631.2/OG0001631.1/OG0001648.2/OG0001648.1/OG0001680.1/OG0001680.2/OG0001772.2/OG0001772.1/OG0001780.1/OG0001780.2/OG0001936.1/OG0001936.2/OG0001963.1/OG0001963.2/OG0002180.1/OG0002225.2/OG0002225.1/OG0002273.1/OG0002273.2/OG0002284.1/OG0002351.1/OG0002475.1/OG0002503.1/OG0002578.1/OG0002585.1/OG0002630.1/OG0002630.2/OG0002772.1/OG0002790.1/OG0002794.2/OG0002794.1/OG0002815.1/OG0002876.1/OG0003145.1/OG0003221.1/OG0003327.1/OG0003487.1/OG0003511.1/OG0003551.1/OG0003580.1/OG0003655.1/OG0003655.2/OG0003801.1/OG0003818.1/OG0003821.1/OG0004066.1/OG0004092.1/OG0004146.1/OG0004289.1/OG0004315.1/OG0004428.1/OG0004591.1/OG0004791.1/OG0004818.1/OG0004948.1/OG0004992.1/OG0005007.1/OG0005017.1/OG0005072.1/OG0005114.1/OG0005159.1/OG0005161.1/OG0005565.1/OG0005575.1/OG0005722.1/OG0005893.1/OG0005995.1/OG0006217.1/OG0006248.1/OG0006258.1/OG0006340.1/OG0006515.1/OG0006641.1/OG0006820.1/OG0006867.1/OG0006873.1</t>
  </si>
  <si>
    <t>OG0004092.1/OG0005161.1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</si>
  <si>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0000424.2/OG0000424.1/OG0001157.2/OG0001157.1/OG0001263.1/OG0001263.2/OG0001461.1/OG0001461.2/OG0004079.1/OG0006236.1/OG0006792.1/OG0007172.1/OG0007811.1</t>
  </si>
  <si>
    <t>OG0009035.1</t>
  </si>
  <si>
    <t>OG0006827.1/OG0007357.1/OG0007619.1/OG0007790.1/OG0008165.1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</si>
  <si>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0000332.3/OG0000332.2/OG0000332.1/OG0000363.4/OG0000363.1/OG0000363.2/OG0000363.3/OG0000386.3/OG0000386.1/OG0000386.4/OG0000386.2/OG0000712.1/OG0000712.2/OG0000815.1/OG0000815.2/OG0000881.2/OG0000881.3/OG0000881.1/OG0000920.2/OG0000920.1/OG0001052.2/OG0001052.1/OG0001207.2/OG0001207.1/OG0001218.2/OG0001218.1/OG0001248.1/OG0001248.2/OG0001578.2/OG0001578.1/OG0001697.2/OG0001697.1/OG0001764.2/OG0001764.1/OG0002179.1/OG0002284.1/OG0002359.1/OG0002381.2/OG0002381.1/OG0002515.1/OG0002649.1/OG0002812.1/OG0002947.2/OG0002947.1/OG0003090.1/OG0003221.1/OG0003259.1/OG0003292.1/OG0003539.1/OG0003679.1/OG0004135.1/OG0004273.1/OG0004294.1/OG0004396.1/OG0004397.1/OG0005051.1/OG0005065.1/OG0005325.1/OG0005405.1/OG0005451.1/OG0006256.1/OG0006395.1/OG0006422.1/OG0006819.1/OG0006897.1/OG0007832.1/OG0008083.1</t>
  </si>
  <si>
    <t>OG0000004.13/OG0000004.3/OG0000004.7/OG0000004.6/OG0000004.17/OG0000004.10/OG0000004.5/OG0000004.9/OG0000004.12/OG0000004.2/OG0000004.4/OG0000004.19/OG0000004.1/OG0000004.18/OG0000004.11/OG0000004.14/OG0000004.15/OG0000004.8/OG0000004.16/OG0000089.4/OG0000089.8/OG0000089.5/OG0000089.2/OG0000089.6/OG0000089.3/OG0000089.7/OG0000089.1/OG0000114.2/OG0000114.1/OG0000114.3/OG0000114.5/OG0000114.4/OG0000119.6/OG0000119.1/OG0000119.5/OG0000119.4/OG0000119.7/OG0000119.3/OG0000119.2/OG0000148.3/OG0000148.6/OG0000148.5/OG0000148.2/OG0000148.4/OG0000148.1/OG0000257.3/OG0000257.1/OG0000257.2/OG0000283.4/OG0000283.3/OG0000283.1/OG0000283.2/OG0000299.2/OG0000299.4/OG0000299.3/OG0000299.1/OG0000312.1/OG0000318.4/OG0000318.2/OG0000318.1/OG0000318.3/OG0000403.2/OG0000403.1/OG0000419.4/OG0000419.3/OG0000419.2/OG0000419.1/OG0000448.2/OG0000448.4/OG0000448.1/OG0000448.3/OG0000449.3/OG0000449.1/OG0000449.2/OG0000454.1/OG0000454.2/OG0000521.2/OG0000521.1/OG0000521.3/OG0000538.3/OG0000538.2/OG0000538.4/OG0000538.1/OG0000618.2/OG0000618.1/OG0000618.3/OG0000686.1/OG0000686.2/OG0000686.3/OG0000707.1/OG0000707.3/OG0000707.2/OG0000709.3/OG0000709.1/OG0000709.2/OG0000735.2/OG0000735.1/OG0000768.1/OG0000768.2/OG0000811.2/OG0000811.3/OG0000811.1/OG0000832.1/OG0000832.3/OG0000832.2/OG0000919.2/OG0000919.1/OG0000960.1/OG0000960.2/OG0000972.1/OG0000972.2/OG0001034.2/OG0001034.1/OG0001090.1/OG0001090.2/OG0001225.2/OG0001225.1/OG0001249.1/OG0001262.2/OG0001262.1/OG0001271.2/OG0001271.1/OG0001275.2/OG0001275.1/OG0001407.1/OG0001407.2/OG0001421.2/OG0001421.1/OG0001513.2/OG0001513.1/OG0001559.2/OG0001559.1/OG0001683.2/OG0001683.1/OG0001690.1/OG0001697.2/OG0001697.1/OG0001833.1/OG0001935.1/OG0001942.1/OG0001942.2/OG0001970.1/OG0001970.2/OG0002047.1/OG0002047.2/OG0002065.2/OG0002065.1/OG0002068.1/OG0002079.1/OG0002113.1/OG0002134.1/OG0002142.1/OG0002142.2/OG0002144.1/OG0002144.2/OG0002161.1/OG0002161.2/OG0002166.2/OG0002166.1/OG0002228.1/OG0002246.1/OG0002295.1/OG0002340.1/OG0002340.2/OG0002361.2/OG0002361.1/OG0002403.2/OG0002403.1/OG0002451.1/OG0002451.2/OG0002471.1/OG0002472.1/OG0002487.1/OG0002515.1/OG0002553.1/OG0002589.1/OG0002589.2/OG0002607.1/OG0002612.2/OG0002612.1/OG0002614.1/OG0002621.1/OG0002668.2/OG0002668.1/OG0002730.1/OG0002773.1/OG0002786.1/OG0002787.1/OG0002924.1/OG0002931.1/OG0002947.2/OG0002947.1/OG0002957.1/OG0002959.1/OG0003029.1/OG0003052.1/OG0003061.1/OG0003116.1/OG0003132.1/OG0003134.1/OG0003142.1/OG0003145.1/OG0003204.1/OG0003274.1/OG0003278.1/OG0003280.1/OG0003400.1/OG0003423.1/OG0003442.1/OG0003461.1/OG0003510.1/OG0003536.1/OG0003543.1/OG0003547.1/OG0003575.1/OG0003579.1/OG0003591.1/OG0003659.1/OG0003690.1/OG0003698.1/OG0003743.1/OG0003743.2/OG0003753.1/OG0003769.1/OG0003782.1/OG0003808.1/OG0003826.1/OG0003835.1/OG0003846.1/OG0003849.1/OG0003973.1/OG0004008.1/OG0004032.1/OG0004066.1/OG0004138.1/OG0004205.2/OG0004205.1/OG0004269.1/OG0004407.1/OG0004470.1/OG0004592.1/OG0004664.1/OG0004718.1/OG0004724.1/OG0004778.1/OG0004930.1/OG0004935.1/OG0004949.1/OG0004970.1/OG0005000.1/OG0005017.1/OG0005050.1/OG0005072.1/OG0005078.1/OG0005100.1/OG0005115.1/OG0005137.1/OG0005328.1/OG0005347.1/OG0005394.1/OG0005451.1/OG0005489.1/OG0005513.1/OG0005521.1/OG0005542.1/OG0005558.1/OG0005559.1/OG0005585.1/OG0005669.1/OG0005764.1/OG0005772.1/OG0005789.1/OG0005821.1/OG0005899.1/OG0005902.1/OG0005982.1/OG0006181.1/OG0006234.1/OG0006248.1/OG0006269.1/OG0006310.1/OG0006350.1/OG0006368.1/OG0006394.1/OG0006413.1/OG0006469.1/OG0006741.1/OG0006832.1/OG0006915.1/OG0006958.1/OG0006973.1/OG0007085.1/OG0007130.1/OG0007364.1/OG0007624.1/OG0007638.1/OG0007719.1/OG0008131.1/OG0008560.1/OG0010635.1</t>
  </si>
  <si>
    <t>OG0001373.1/OG0002011.1/OG0002011.2/OG0003229.1/OG0003313.2/OG0003313.1/OG0003960.1/OG0004352.1/OG0004406.1/OG0006995.1/OG0007602.1/OG0008091.1/OG0010076.1</t>
  </si>
  <si>
    <t>OG0001966.2/OG0001966.1/OG0002132.2/OG0002132.1/OG0002382.1/OG0002497.2/OG0002497.1/OG0003238.1/OG0003339.1/OG0003415.1/OG0004096.1/OG0004488.1/OG0004681.1/OG0004808.1/OG0005093.1/OG0005242.1/OG0005456.1/OG0005829.1/OG0005846.1/OG0006022.1/OG0006043.1/OG0006227.1/OG0006265.1/OG0006462.1/OG0006857.1/OG0007234.1/OG0007385.1/OG0007387.1/OG0007689.1/OG0008141.1/OG0008562.1/OG0009118.1</t>
  </si>
  <si>
    <t>OG0002225.2/OG0002225.1/OG0002746.1/OG0002806.1/OG0002806.2/OG0002824.1/OG0002824.2/OG0004105.1</t>
  </si>
  <si>
    <t>OG0000967.1/OG0000967.2/OG0000967.3/OG0001160.1/OG0001160.2/OG0003820.1/OG0004593.1/OG0006147.1/OG0006732.1/OG0006795.1</t>
  </si>
  <si>
    <t>OG0000266.6/OG0000266.3/OG0000266.5/OG0000266.1/OG0000266.2/OG0000266.4/OG0007882.1</t>
  </si>
  <si>
    <t>OG0001542.2/OG0001542.1</t>
  </si>
  <si>
    <t>OG0004361.1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</si>
  <si>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0000066.8/OG0000066.7/OG0000066.5/OG0000066.6/OG0000066.3/OG0000066.4/OG0000066.1/OG0000066.2/OG0000067.5/OG0000067.4/OG0000067.9/OG0000067.2/OG0000067.8/OG0000067.6/OG0000067.7/OG0000067.3/OG0000067.1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0000121.5/OG0000121.1/OG0000121.2/OG0000121.3/OG0000121.4/OG0000121.6/OG0000121.8/OG0000121.7/OG0000125.4/OG0000125.3/OG0000125.7/OG0000125.5/OG0000125.1/OG0000125.2/OG0000125.6/OG0000129.3/OG0000129.6/OG0000129.5/OG0000129.4/OG0000129.1/OG0000129.2/OG0000133.3/OG0000133.1/OG0000133.4/OG0000133.2/OG0000140.1/OG0000140.4/OG0000140.2/OG0000140.3/OG0000140.5/OG0000140.6/OG0000140.7/OG0000146.3/OG0000146.2/OG0000146.5/OG0000146.1/OG0000146.7/OG0000146.6/OG0000146.4/OG0000153.5/OG0000153.4/OG0000153.3/OG0000153.1/OG0000153.2/OG0000157.5/OG0000157.4/OG0000157.3/OG0000157.1/OG0000157.6/OG0000157.2/OG0000168.1/OG0000168.4/OG0000168.2/OG0000168.3/OG0000168.5/OG0000170.2/OG0000170.4/OG0000170.1/OG0000170.3/OG0000173.4/OG0000173.2/OG0000173.3/OG0000173.1/OG0000176.4/OG0000176.3/OG0000176.1/OG0000176.7/OG0000176.2/OG0000176.5/OG0000176.6/OG0000180.6/OG0000180.4/OG0000180.3/OG0000180.2/OG0000180.5/OG0000180.1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0000207.1/OG0000207.2/OG0000208.2/OG0000208.1/OG0000208.4/OG0000208.3/OG0000213.4/OG0000213.3/OG0000213.1/OG0000213.2/OG0000213.6/OG0000213.5/OG0000218.4/OG0000218.2/OG0000218.1/OG0000218.3/OG0000218.5/OG0000219.5/OG0000219.1/OG0000219.4/OG0000219.3/OG0000219.2/OG0000222.2/OG0000222.1/OG0000222.4/OG0000222.5/OG0000222.3/OG0000232.4/OG0000232.2/OG0000232.5/OG0000232.1/OG0000232.3/OG0000241.5/OG0000241.3/OG0000241.2/OG0000241.1/OG0000241.4/OG0000242.3/OG0000242.5/OG0000242.2/OG0000242.4/OG0000242.1/OG0000247.4/OG0000247.5/OG0000247.1/OG0000247.3/OG0000247.2/OG0000256.4/OG0000256.5/OG0000256.3/OG0000256.1/OG0000256.2/OG0000260.3/OG0000260.4/OG0000260.1/OG0000260.2/OG0000264.2/OG0000264.1/OG0000264.4/OG0000264.3/OG0000265.3/OG0000265.1/OG0000265.2/OG0000265.4/OG0000265.5/OG0000267.4/OG0000267.1/OG0000267.2/OG0000267.5/OG0000267.3/OG0000269.4/OG0000269.2/OG0000269.3/OG0000269.1/OG0000274.1/OG0000274.4/OG0000274.5/OG0000274.2/OG0000274.3/OG0000276.4/OG0000276.1/OG0000276.2/OG0000276.3/OG0000283.4/OG0000283.3/OG0000283.1/OG0000283.2/OG0000291.3/OG0000291.4/OG0000291.2/OG0000291.1/OG0000292.1/OG0000292.2/OG0000292.3/OG0000297.3/OG0000297.2/OG0000297.1/OG0000297.4/OG0000298.3/OG0000298.4/OG0000298.5/OG0000298.1/OG0000298.2/OG0000299.2/OG0000299.4/OG0000299.3/OG0000299.1/OG0000300.2/OG0000300.3/OG0000300.1/OG0000305.1/OG0000305.4/OG0000305.2/OG0000305.3/OG0000312.1/OG0000313.1/OG0000313.5/OG0000313.4/OG0000313.3/OG0000313.2/OG0000318.4/OG0000318.2/OG0000318.1/OG0000318.3/OG0000320.4/OG0000320.3/OG0000320.2/OG0000320.1/OG0000320.5/OG0000321.4/OG0000321.2/OG0000321.1/OG0000321.3/OG0000322.1/OG0000322.2/OG0000322.4/OG0000322.3/OG0000324.2/OG0000324.4/OG0000324.1/OG0000324.3/OG0000327.4/OG0000327.3/OG0000327.1/OG0000327.2/OG0000333.4/OG0000333.2/OG0000333.1/OG0000333.3/OG0000334.3/OG0000334.1/OG0000334.4/OG0000334.2/OG0000337.3/OG0000337.1/OG0000337.2/OG0000343.4/OG0000343.1/OG0000343.2/OG0000343.3/OG0000348.2/OG0000348.1/OG0000348.3/OG0000354.3/OG0000354.2/OG0000354.1/OG0000366.2/OG0000366.1/OG0000366.3/OG0000375.4/OG0000375.3/OG0000375.2/OG0000375.1/OG0000386.3/OG0000386.1/OG0000386.4/OG0000386.2/OG0000387.2/OG0000387.1/OG0000387.4/OG0000387.3/OG0000388.3/OG0000388.2/OG0000388.1/OG0000400.4/OG0000400.1/OG0000400.3/OG0000400.2/OG0000404.1/OG0000404.2/OG0000404.3/OG0000404.4/OG0000419.4/OG0000419.3/OG0000419.2/OG0000419.1/OG0000425.1/OG0000425.3/OG0000425.2/OG0000430.3/OG0000430.2/OG0000430.1/OG0000433.3/OG0000433.2/OG0000433.1/OG0000434.1/OG0000434.2/OG0000435.3/OG0000435.2/OG0000435.1/OG0000437.2/OG0000437.4/OG0000437.1/OG0000437.3/OG0000446.3/OG0000446.2/OG0000446.1/OG0000448.2/OG0000448.4/OG0000448.1/OG0000448.3/OG0000449.3/OG0000449.1/OG0000449.2/OG0000456.4/OG0000456.2/OG0000456.3/OG0000456.1/OG0000467.4/OG0000467.3/OG0000467.2/OG0000467.1/OG0000470.3/OG0000470.2/OG0000470.1/OG0000476.1/OG0000476.2/OG0000476.3/OG0000477.2/OG0000477.3/OG0000477.4/OG0000477.1/OG0000480.3/OG0000480.1/OG0000480.2/OG0000486.3/OG0000486.2/OG0000486.1/OG0000490.2/OG0000490.1/OG0000491.1/OG0000491.2/OG0000491.3/OG0000492.1/OG0000492.3/OG0000492.2/OG0000508.3/OG0000508.1/OG0000508.2/OG0000513.2/OG0000513.1/OG0000520.2/OG0000520.3/OG0000520.1/OG0000521.2/OG0000521.1/OG0000521.3/OG0000524.2/OG0000524.1/OG0000524.3/OG0000525.3/OG0000525.1/OG0000525.2/OG0000526.3/OG0000526.2/OG0000526.1/OG0000538.3/OG0000538.2/OG0000538.4/OG0000538.1/OG0000540.3/OG0000540.4/OG0000540.2/OG0000540.1/OG0000541.1/OG0000541.2/OG0000541.3/OG0000544.3/OG0000544.1/OG0000544.2/OG0000549.2/OG0000549.1/OG0000550.1/OG0000550.3/OG0000550.2/OG0000555.1/OG0000555.2/OG0000555.3/OG0000556.3/OG0000556.1/OG0000556.2/OG0000557.3/OG0000557.2/OG0000557.1/OG0000558.2/OG0000558.3/OG0000558.1/OG0000559.3/OG0000559.2/OG0000559.1/OG0000563.2/OG0000563.3/OG0000563.1/OG0000570.1/OG0000570.3/OG0000570.2/OG0000576.2/OG0000576.1/OG0000577.3/OG0000577.2/OG0000577.1/OG0000580.2/OG0000580.1/OG0000580.3/OG0000582.3/OG0000582.1/OG0000582.2/OG0000583.2/OG0000583.1/OG0000583.3/OG0000607.1/OG0000607.2/OG0000608.1/OG0000608.2/OG0000613.1/OG0000613.3/OG0000613.2/OG0000615.3/OG0000615.1/OG0000615.2/OG0000618.2/OG0000618.1/OG0000618.3/OG0000619.1/OG0000619.3/OG0000619.2/OG0000627.1/OG0000627.2/OG0000627.3/OG0000628.1/OG0000628.2/OG0000631.2/OG0000631.1/OG0000631.3/OG0000634.3/OG0000634.1/OG0000634.2/OG0000636.3/OG0000636.1/OG0000636.2/OG0000648.2/OG0000648.1/OG0000653.2/OG0000653.1/OG0000653.3/OG0000663.3/OG0000663.2/OG0000663.1/OG0000664.1/OG0000664.2/OG0000670.2/OG0000670.1/OG0000671.3/OG0000671.1/OG0000671.2/OG0000673.2/OG0000673.1/OG0000674.2/OG0000674.3/OG0000674.1/OG0000676.3/OG0000676.1/OG0000676.2/OG0000686.1/OG0000686.2/OG0000686.3/OG0000689.3/OG0000689.1/OG0000689.2/OG0000691.2/OG0000691.1/OG0000694.2/OG0000694.1/OG0000694.3/OG0000695.2/OG0000695.3/OG0000695.1/OG0000696.1/OG0000696.2/OG0000696.3/OG0000698.2/OG0000698.1/OG0000704.2/OG0000704.1/OG0000704.3/OG0000707.1/OG0000707.3/OG0000707.2/OG0000708.2/OG0000708.3/OG0000708.1/OG0000709.3/OG0000709.1/OG0000709.2/OG0000723.3/OG0000723.2/OG0000723.1/OG0000724.2/OG0000724.1/OG0000724.3/OG0000725.1/OG0000725.2/OG0000726.3/OG0000726.1/OG0000726.2/OG0000728.3/OG0000728.1/OG0000728.2/OG0000730.2/OG0000730.1/OG0000734.2/OG0000734.1/OG0000737.1/OG0000737.3/OG0000737.2/OG0000739.1/OG0000739.2/OG0000741.2/OG0000741.1/OG0000741.3/OG0000747.1/OG0000747.2/OG0000757.1/OG0000763.1/OG0000763.2/OG0000764.1/OG0000764.2/OG0000764.3/OG0000780.2/OG0000780.1/OG0000781.2/OG0000781.1/OG0000785.1/OG0000785.2/OG0000789.1/OG0000789.2/OG0000792.1/OG0000792.2/OG0000793.1/OG0000793.2/OG0000795.1/OG0000795.2/OG0000797.1/OG0000797.3/OG0000797.2/OG0000803.2/OG0000803.3/OG0000803.1/OG0000805.3/OG0000805.2/OG0000805.1/OG0000807.1/OG0000807.2/OG0000810.2/OG0000810.1/OG0000812.1/OG0000812.2/OG0000812.3/OG0000825.1/OG0000825.3/OG0000825.2/OG0000828.1/OG0000828.2/OG0000831.2/OG0000831.1/OG0000846.1/OG0000846.2/OG0000847.1/OG0000847.2/OG0000852.2/OG0000852.1/OG0000854.1/OG0000854.2/OG0000855.1/OG0000855.2/OG0000857.3/OG0000857.2/OG0000857.1/OG0000862.2/OG0000862.1/OG0000866.3/OG0000866.2/OG0000866.1/OG0000867.2/OG0000867.1/OG0000880.2/OG0000880.1/OG0000883.1/OG0000883.2/OG0000883.3/OG0000884.2/OG0000884.1/OG0000890.3/OG0000890.2/OG0000890.1/OG0000892.1/OG0000892.2/OG0000897.2/OG0000897.1/OG0000908.2/OG0000908.1/OG0000911.2/OG0000911.1/OG0000915.1/OG0000915.2/OG0000916.2/OG0000916.1/OG0000916.3/OG0000917.2/OG0000917.1/OG0000918.2/OG0000918.3/OG0000918.1/OG0000919.2/OG0000919.1/OG0000920.2/OG0000920.1/OG0000921.3/OG0000921.1/OG0000921.2/OG0000931.3/OG0000931.2/OG0000931.1/OG0000932.3/OG0000932.1/OG0000932.2/OG0000933.1/OG0000933.2/OG0000935.2/OG0000935.1/OG0000938.1/OG0000938.3/OG0000938.2/OG0000940.2/OG0000940.1/OG0000942.2/OG0000942.3/OG0000942.1/OG0000945.1/OG0000945.2/OG0000946.2/OG0000946.1/OG0000947.1/OG0000947.2/OG0000948.1/OG0000948.2/OG0000960.1/OG0000960.2/OG0000966.2/OG0000966.1/OG0000968.1/OG0000968.3/OG0000968.2/OG0000972.1/OG0000972.2/OG0000976.1/OG0000976.2/OG0000994.2/OG0000994.1/OG0000999.2/OG0000999.1/OG0001003.1/OG0001003.2/OG0001006.1/OG0001006.2/OG0001007.2/OG0001007.1/OG0001015.1/OG0001016.1/OG0001016.2/OG0001017.1/OG0001017.2/OG0001023.2/OG0001023.1/OG0001025.2/OG0001025.1/OG0001025.3/OG0001027.2/OG0001027.1/OG0001033.2/OG0001033.1/OG0001045.2/OG0001045.1/OG0001047.2/OG0001047.1/OG0001049.2/OG0001049.1/OG0001057.1/OG0001057.2/OG0001058.1/OG0001058.2/OG0001067.1/OG0001068.2/OG0001068.1/OG0001081.2/OG0001081.1/OG0001082.2/OG0001082.1/OG0001083.1/OG0001083.2/OG0001087.1/OG0001087.2/OG0001090.1/OG0001090.2/OG0001091.2/OG0001091.1/OG0001108.1/OG0001108.2/OG0001109.2/OG0001109.1/OG0001110.1/OG0001110.2/OG0001111.1/OG0001111.2/OG0001115.2/OG0001115.1/OG0001117.2/OG0001117.3/OG0001117.1/OG0001118.1/OG0001118.2/OG0001120.2/OG0001120.1/OG0001125.2/OG0001125.1/OG0001127.2/OG0001127.1/OG0001128.1/OG0001128.2/OG0001141.1/OG0001149.1/OG0001149.2/OG0001153.2/OG0001153.1/OG0001154.1/OG0001154.2/OG0001159.1/OG0001159.2/OG0001162.1/OG0001162.2/OG0001164.2/OG0001164.1/OG0001172.2/OG0001172.1/OG0001173.2/OG0001173.1/OG0001176.1/OG0001176.2/OG0001191.1/OG0001191.2/OG0001193.1/OG0001193.2/OG0001194.2/OG0001194.1/OG0001196.2/OG0001196.1/OG0001198.2/OG0001198.3/OG0001198.1/OG0001199.1/OG0001200.2/OG0001200.1/OG0001202.2/OG0001202.1/OG0001204.2/OG0001204.1/OG0001207.2/OG0001207.1/OG0001210.2/OG0001210.1/OG0001213.1/OG0001213.2/OG0001222.1/OG0001222.2/OG0001225.2/OG0001225.1/OG0001243.2/OG0001243.1/OG0001245.2/OG0001245.1/OG0001247.1/OG0001247.2/OG0001248.1/OG0001248.2/OG0001252.1/OG0001253.1/OG0001253.2/OG0001257.1/OG0001257.2/OG0001259.2/OG0001259.1/OG0001260.1/OG0001261.1/OG0001261.2/OG0001262.2/OG0001262.1/OG0001266.2/OG0001266.1/OG0001267.2/OG0001267.1/OG0001268.1/OG0001268.2/OG0001269.2/OG0001269.1/OG0001274.1/OG0001274.2/OG0001275.2/OG0001275.1/OG0001276.2/OG0001276.1/OG0001299.3/OG0001299.2/OG0001299.1/OG0001305.2/OG0001305.1/OG0001308.1/OG0001309.1/OG0001309.2/OG0001316.2/OG0001316.1/OG0001322.1/OG0001322.2/OG0001326.1/OG0001328.2/OG0001328.1/OG0001339.2/OG0001339.1/OG0001343.2/OG0001343.1/OG0001349.1/OG0001352.2/OG0001352.1/OG0001355.2/OG0001355.1/OG0001360.2/OG0001360.1/OG0001363.1/OG0001363.2/OG0001364.2/OG0001364.1/OG0001388.1/OG0001388.2/OG0001389.1/OG0001391.1/OG0001391.2/OG0001392.2/OG0001392.1/OG0001401.3/OG0001401.2/OG0001401.1/OG0001402.1/OG0001402.2/OG0001403.2/OG0001403.1/OG0001407.1/OG0001407.2/OG0001412.2/OG0001412.1/OG0001420.1/OG0001437.1/OG0001437.2/OG0001438.2/OG0001438.1/OG0001440.1/OG0001440.2/OG0001443.1/OG0001443.2/OG0001445.2/OG0001445.1/OG0001448.2/OG0001448.1/OG0001452.1/OG0001454.1/OG0001454.2/OG0001457.2/OG0001457.1/OG0001462.1/OG0001462.2/OG0001464.1/OG0001464.2/OG0001466.2/OG0001466.1/OG0001469.2/OG0001469.1/OG0001496.3/OG0001496.2/OG0001496.1/OG0001499.1/OG0001501.1/OG0001502.2/OG0001502.1/OG0001507.2/OG0001507.1/OG0001509.2/OG0001509.1/OG0001510.2/OG0001510.1/OG0001511.1/OG0001512.1/OG0001512.2/OG0001513.2/OG0001513.1/OG0001545.1/OG0001545.2/OG0001550.2/OG0001550.1/OG0001552.2/OG0001552.1/OG0001554.2/OG0001554.1/OG0001558.2/OG0001558.1/OG0001559.2/OG0001559.1/OG0001562.1/OG0001562.2/OG0001572.2/OG0001572.1/OG0001582.2/OG0001582.1/OG0001598.2/OG0001598.1/OG0001599.1/OG0001599.2/OG0001600.1/OG0001602.1/OG0001606.2/OG0001606.1/OG0001608.2/OG0001608.1/OG0001612.1/OG0001612.2/OG0001616.1/OG0001616.2/OG0001617.1/OG0001617.2/OG0001618.1/OG0001618.2/OG0001621.2/OG0001621.1/OG0001627.1/OG0001627.2/OG0001631.2/OG0001631.1/OG0001635.1/OG0001638.1/OG0001638.2/OG0001640.1/OG0001640.2/OG0001642.1/OG0001648.2/OG0001648.1/OG0001652.1/OG0001652.2/OG0001658.1/OG0001660.1/OG0001668.1/OG0001668.2/OG0001670.2/OG0001670.1/OG0001672.2/OG0001672.1/OG0001673.1/OG0001678.2/OG0001678.1/OG0001682.1/OG0001682.2/OG0001684.2/OG0001684.1/OG0001690.1/OG0001691.2/OG0001691.1/OG0001697.2/OG0001697.1/OG0001700.1/OG0001703.1/OG0001706.1/OG0001706.2/OG0001710.2/OG0001710.1/OG0001713.1/OG0001714.2/OG0001714.1/OG0001715.2/OG0001715.1/OG0001716.1/OG0001716.2/OG0001718.1/OG0001719.1/OG0001743.1/OG0001743.2/OG0001744.1/OG0001747.1/OG0001747.2/OG0001750.1/OG0001750.2/OG0001751.2/OG0001751.1/OG0001753.1/OG0001753.2/OG0001757.2/OG0001757.1/OG0001761.1/OG0001761.2/OG0001772.2/OG0001772.1/OG0001785.1/OG0001785.2/OG0001793.2/OG0001793.1/OG0001813.1/OG0001814.1/OG0001814.2/OG0001815.2/OG0001815.1/OG0001817.2/OG0001817.1/OG0001834.1/OG0001835.1/OG0001835.2/OG0001837.1/OG0001837.2/OG0001838.2/OG0001838.1/OG0001842.2/OG0001842.1/OG0001849.1/OG0001849.2/OG0001850.1/OG0001850.2/OG0001853.2/OG0001853.1/OG0001855.1/OG0001855.2/OG0001858.1/OG0001863.2/OG0001863.1/OG0001867.1/OG0001870.2/OG0001870.1/OG0001900.1/OG0001911.2/OG0001911.1/OG0001918.1/OG0001921.1/OG0001921.2/OG0001927.1/OG0001929.1/OG0001932.1/OG0001932.2/OG0001936.1/OG0001936.2/OG0001939.1/OG0001943.1/OG0001943.2/OG0001945.1/OG0001945.2/OG0001948.1/OG0001948.2/OG0001954.1/OG0001955.1/OG0001955.2/OG0001959.2/OG0001959.1/OG0001964.1/OG0001970.1/OG0001970.2/OG0001972.1/OG0001972.2/OG0001973.1/OG0001976.2/OG0001976.1/OG0001978.1/OG0001978.2/OG0001979.1/OG0001980.1/OG0001980.2/OG0001992.1/OG0001993.1/OG0002000.1/OG0002008.1/OG0002016.2/OG0002016.1/OG0002018.1/OG0002024.1/OG0002024.2/OG0002030.1/OG0002030.2/OG0002033.1/OG0002037.1/OG0002037.2/OG0002047.1/OG0002047.2/OG0002062.2/OG0002062.1/OG0002074.2/OG0002074.1/OG0002079.1/OG0002101.1/OG0002101.2/OG0002106.1/OG0002107.2/OG0002107.1/OG0002108.1/OG0002109.1/OG0002110.1/OG0002112.1/OG0002116.2/OG0002116.1/OG0002126.2/OG0002126.1/OG0002129.1/OG0002134.1/OG0002138.2/OG0002138.1/OG0002139.1/OG0002142.1/OG0002142.2/OG0002144.1/OG0002144.2/OG0002146.1/OG0002149.2/OG0002149.1/OG0002150.2/OG0002150.1/OG0002154.1/OG0002154.2/OG0002157.2/OG0002157.1/OG0002160.1/OG0002162.1/OG0002162.2/OG0002163.1/OG0002163.2/OG0002167.1/OG0002173.1/OG0002173.2/OG0002178.1/OG0002178.2/OG0002182.1/OG0002182.2/OG0002205.1/OG0002207.1/OG0002207.2/OG0002214.1/OG0002221.1/OG0002222.1/OG0002222.2/OG0002223.1/OG0002225.2/OG0002225.1/OG0002228.1/OG0002229.1/OG0002229.2/OG0002236.1/OG0002236.2/OG0002242.2/OG0002242.1/OG0002243.1/OG0002243.2/OG0002254.1/OG0002262.1/OG0002263.1/OG0002263.2/OG0002277.2/OG0002277.1/OG0002279.1/OG0002281.1/OG0002281.2/OG0002284.1/OG0002288.1/OG0002288.2/OG0002290.1/OG0002292.2/OG0002292.1/OG0002298.1/OG0002332.1/OG0002340.1/OG0002340.2/OG0002344.2/OG0002344.1/OG0002348.1/OG0002350.1/OG0002350.2/OG0002355.1/OG0002357.1/OG0002357.2/OG0002360.1/OG0002360.2/OG0002361.2/OG0002361.1/OG0002363.1/OG0002364.1/OG0002364.2/OG0002366.1/OG0002366.2/OG0002368.2/OG0002368.1/OG0002369.1/OG0002377.1/OG0002377.2/OG0002381.2/OG0002381.1/OG0002384.1/OG0002386.1/OG0002387.1/OG0002403.2/OG0002403.1/OG0002404.1/OG0002404.2/OG0002408.2/OG0002408.1/OG0002409.1/OG0002412.2/OG0002412.1/OG0002431.1/OG0002431.2/OG0002443.2/OG0002443.1/OG0002454.1/OG0002454.2/OG0002455.1/OG0002463.1/OG0002464.1/OG0002464.2/OG0002467.1/OG0002468.1/OG0002468.2/OG0002469.1/OG0002470.1/OG0002473.1/OG0002473.2/OG0002474.2/OG0002474.1/OG0002481.1/OG0002486.1/OG0002486.2/OG0002488.2/OG0002488.1/OG0002501.1/OG0002501.2/OG0002502.1/OG0002506.1/OG0002509.2/OG0002509.1/OG0002510.1/OG0002510.2/OG0002514.1/OG0002514.2/OG0002515.1/OG0002551.1/OG0002551.2/OG0002553.1/OG0002556.1/OG0002572.1/OG0002573.1/OG0002579.2/OG0002579.1/OG0002584.1/OG0002584.2/OG0002585.1/OG0002590.1/OG0002591.1/OG0002594.2/OG0002594.1/OG0002596.1/OG0002596.2/OG0002597.1/OG0002597.2/OG0002598.1/OG0002598.2/OG0002601.1/OG0002602.2/OG0002602.1/OG0002614.1/OG0002621.1/OG0002623.2/OG0002623.1/OG0002624.1/OG0002625.1/OG0002631.1/OG0002631.2/OG0002632.1/OG0002636.1/OG0002640.1/OG0002642.1/OG0002642.2/OG0002648.1/OG0002649.1/OG0002650.1/OG0002650.2/OG0002651.1/OG0002655.2/OG0002655.1/OG0002659.1/OG0002661.1/OG0002663.1/OG0002664.1/OG0002666.1/OG0002668.2/OG0002668.1/OG0002670.1/OG0002707.1/OG0002707.2/OG0002709.1/OG0002716.1/OG0002720.1/OG0002722.1/OG0002728.1/OG0002730.1/OG0002732.1/OG0002738.1/OG0002738.2/OG0002741.1/OG0002742.1/OG0002743.1/OG0002743.2/OG0002745.1/OG0002745.2/OG0002746.1/OG0002747.1/OG0002752.1/OG0002756.1/OG0002761.1/OG0002762.2/OG0002762.1/OG0002765.2/OG0002765.1/OG0002766.2/OG0002766.1/OG0002767.1/OG0002771.1/OG0002774.2/OG0002774.1/OG0002776.1/OG0002780.1/OG0002782.1/OG0002784.2/OG0002784.1/OG0002785.2/OG0002785.1/OG0002794.2/OG0002794.1/OG0002796.1/OG0002797.1/OG0002807.1/OG0002809.2/OG0002809.1/OG0002810.1/OG0002823.1/OG0002824.1/OG0002824.2/OG0002826.1/OG0002826.2/OG0002848.1/OG0002850.1/OG0002856.1/OG0002856.2/OG0002863.1/OG0002867.2/OG0002867.1/OG0002873.1/OG0002873.2/OG0002875.1/OG0002879.2/OG0002879.1/OG0002880.1/OG0002886.1/OG0002886.2/OG0002890.1/OG0002890.2/OG0002899.1/OG0002907.1/OG0002915.1/OG0002916.1/OG0002918.1/OG0002921.1/OG0002923.1/OG0002924.1/OG0002925.1/OG0002932.1/OG0002937.1/OG0002937.2/OG0002941.2/OG0002941.1/OG0002943.2/OG0002943.1/OG0002944.1/OG0002945.2/OG0002945.1/OG0002949.1/OG0002949.2/OG0002954.1/OG0002955.1/OG0002956.1/OG0002956.2/OG0002959.1/OG0002963.1/OG0002965.1/OG0002971.1/OG0003014.1/OG0003028.1/OG0003028.2/OG0003031.1/OG0003036.1/OG0003042.2/OG0003042.1/OG0003043.1/OG0003046.1/OG0003047.1/OG0003048.1/OG0003056.2/OG0003056.1/OG0003058.1/OG0003061.1/OG0003065.1/OG0003067.1/OG0003068.1/OG0003070.1/OG0003071.1/OG0003073.1/OG0003076.1/OG0003078.1/OG0003088.1/OG0003090.1/OG0003093.1/OG0003095.1/OG0003096.1/OG0003097.1/OG0003098.1/OG0003104.1/OG0003112.1/OG0003113.1/OG0003116.1/OG0003117.1/OG0003122.1/OG0003131.1/OG0003137.1/OG0003138.1/OG0003142.1/OG0003143.1/OG0003146.1/OG0003147.1/OG0003162.1/OG0003164.1/OG0003189.2/OG0003189.1/OG0003190.1/OG0003193.1/OG0003202.1/OG0003210.1/OG0003212.1/OG0003217.1/OG0003218.1/OG0003224.1/OG0003228.1/OG0003231.1/OG0003243.1/OG0003248.1/OG0003264.1/OG0003266.2/OG0003266.1/OG0003267.1/OG0003270.1/OG0003274.1/OG0003275.1/OG0003275.2/OG0003279.1/OG0003283.1/OG0003285.1/OG0003287.1/OG0003291.1/OG0003292.1/OG0003299.1/OG0003301.2/OG0003301.1/OG0003302.1/OG0003303.1/OG0003304.1/OG0003310.1/OG0003312.1/OG0003312.2/OG0003317.1/OG0003323.1/OG0003326.1/OG0003328.1/OG0003344.1/OG0003345.1/OG0003390.1/OG0003396.1/OG0003416.1/OG0003417.1/OG0003421.1/OG0003422.1/OG0003423.1/OG0003430.1/OG0003431.1/OG0003435.1/OG0003442.1/OG0003444.1/OG0003446.1/OG0003453.1/OG0003456.1/OG0003457.1/OG0003464.1/OG0003466.1/OG0003472.1/OG0003473.1/OG0003476.2/OG0003476.1/OG0003477.1/OG0003478.1/OG0003478.2/OG0003479.1/OG0003481.1/OG0003483.1/OG0003484.1/OG0003486.1/OG0003490.1/OG0003494.1/OG0003496.1/OG0003502.1/OG0003503.1/OG0003511.1/OG0003521.1/OG0003522.1/OG0003523.1/OG0003525.1/OG0003526.1/OG0003528.1/OG0003539.1/OG0003540.1/OG0003558.1/OG0003566.1/OG0003580.1/OG0003582.1/OG0003584.1/OG0003590.1/OG0003591.1/OG0003593.1/OG0003597.1/OG0003598.1/OG0003642.1/OG0003644.1/OG0003659.1/OG0003664.1/OG0003665.1/OG0003667.1/OG0003683.1/OG0003690.1/OG0003691.1/OG0003692.1/OG0003693.1/OG0003698.1/OG0003699.1/OG0003702.1/OG0003704.1/OG0003704.2/OG0003708.1/OG0003710.1/OG0003711.1/OG0003715.1/OG0003717.1/OG0003718.1/OG0003721.1/OG0003723.1/OG0003725.1/OG0003726.2/OG0003726.1/OG0003730.1/OG0003731.1/OG0003736.1/OG0003738.1/OG0003750.1/OG0003754.1/OG0003755.1/OG0003756.1/OG0003763.1/OG0003766.1/OG0003768.1/OG0003771.1/OG0003774.1/OG0003778.1/OG0003779.1/OG0003783.1/OG0003788.1/OG0003793.1/OG0003795.1/OG0003804.1/OG0003809.1/OG0003819.1/OG0003824.1/OG0003826.1/OG0003827.1/OG0003829.1/OG0003830.1/OG0003831.1/OG0003833.1/OG0003839.1/OG0003841.1/OG0003842.1/OG0003845.1/OG0003857.1/OG0003918.1/OG0003919.1/OG0003926.1/OG0003931.1/OG0003937.1/OG0003941.1/OG0003943.1/OG0003945.1/OG0003946.1/OG0003951.1/OG0003952.1/OG0003953.1/OG0003958.1/OG0003961.1/OG0003965.1/OG0003968.1/OG0003969.1/OG0003972.1/OG0003977.1/OG0003983.1/OG0003990.1/OG0003991.1/OG0003993.1/OG0003994.1/OG0003995.1/OG0004007.1/OG0004009.1/OG0004011.1/OG0004018.1/OG0004019.1/OG0004024.1/OG0004029.1/OG0004038.1/OG0004044.1/OG0004045.1/OG0004046.1/OG0004055.1/OG0004064.1/OG0004067.1/OG0004068.1/OG0004069.1/OG0004079.1/OG0004083.1/OG0004084.1/OG0004089.1/OG0004092.1/OG0004093.1/OG0004094.1/OG0004097.1/OG0004110.1/OG0004111.1/OG0004112.1/OG0004112.2/OG0004115.1/OG0004119.1/OG0004127.1/OG0004134.1/OG0004135.1/OG0004137.1/OG0004138.1/OG0004141.1/OG0004144.1/OG0004145.1/OG0004146.1/OG0004152.1/OG0004203.1/OG0004207.1/OG0004223.1/OG0004234.1/OG0004235.1/OG0004240.1/OG0004241.1/OG0004245.1/OG0004246.1/OG0004249.1/OG0004250.1/OG0004251.1/OG0004256.1/OG0004261.1/OG0004263.1/OG0004264.1/OG0004283.1/OG0004288.1/OG0004289.1/OG0004291.1/OG0004293.1/OG0004295.1/OG0004296.1/OG0004297.1/OG0004301.1/OG0004304.1/OG0004305.1/OG0004308.1/OG0004308.2/OG0004311.1/OG0004315.1/OG0004321.1/OG0004326.2/OG0004326.1/OG0004327.1/OG0004329.1/OG0004332.1/OG0004333.1/OG0004336.1/OG0004338.1/OG0004342.1/OG0004343.1/OG0004350.1/OG0004351.1/OG0004354.1/OG0004355.1/OG0004356.1/OG0004359.1/OG0004361.1/OG0004363.1/OG0004366.1/OG0004369.1/OG0004370.1/OG0004371.1/OG0004374.1/OG0004374.2/OG0004389.1/OG0004391.1/OG0004393.1/OG0004396.1/OG0004397.1/OG0004398.1/OG0004399.1/OG0004400.1/OG0004402.1/OG0004404.1/OG0004408.1/OG0004409.1/OG0004411.1/OG0004413.1/OG0004414.1/OG0004415.1/OG0004416.1/OG0004417.1/OG0004419.1/OG0004422.1/OG0004423.1/OG0004433.1/OG0004434.1/OG0004437.1/OG0004441.1/OG0004444.1/OG0004447.1/OG0004450.1/OG0004452.1/OG0004457.1/OG0004460.1/OG0004461.1/OG0004464.1/OG0004468.1/OG0004469.1/OG0004477.1/OG0004478.1/OG0004480.1/OG0004482.1/OG0004483.1/OG0004484.1/OG0004485.1/OG0004487.1/OG0004489.1/OG0004493.1/OG0004536.1/OG0004538.1/OG0004539.1/OG0004554.1/OG0004559.1/OG0004561.1/OG0004563.1/OG0004566.1/OG0004569.1/OG0004571.1/OG0004574.1/OG0004576.1/OG0004579.1/OG0004582.1/OG0004583.1/OG0004588.1/OG0004589.1/OG0004590.1/OG0004591.1/OG0004595.1/OG0004597.2/OG0004597.1/OG0004601.1/OG0004602.1/OG0004611.1/OG0004612.1/OG0004614.1/OG0004616.1/OG0004618.1/OG0004621.1/OG0004622.1/OG0004624.1/OG0004627.1/OG0004628.1/OG0004630.1/OG0004631.1/OG0004632.1/OG0004643.1/OG0004648.1/OG0004650.1/OG0004653.1/OG0004656.1/OG0004666.1/OG0004667.1/OG0004668.1/OG0004694.1/OG0004699.2/OG0004699.1/OG0004700.1/OG0004703.1/OG0004704.1/OG0004711.1/OG0004714.1/OG0004717.1/OG0004718.1/OG0004720.1/OG0004723.1/OG0004725.1/OG0004728.1/OG0004729.1/OG0004731.1/OG0004735.1/OG0004738.1/OG0004742.1/OG0004743.1/OG0004746.1/OG0004749.1/OG0004751.1/OG0004752.1/OG0004755.1/OG0004757.1/OG0004758.1/OG0004759.1/OG0004768.1/OG0004771.1/OG0004778.1/OG0004780.1/OG0004788.1/OG0004789.1/OG0004792.1/OG0004793.1/OG0004796.1/OG0004798.1/OG0004807.1/OG0004815.1/OG0004883.1/OG0004890.1/OG0004895.1/OG0004900.1/OG0004904.1/OG0004914.1/OG0004920.1/OG0004925.1/OG0004928.1/OG0004930.1/OG0004931.1/OG0004933.1/OG0004942.1/OG0004943.1/OG0004944.1/OG0004948.1/OG0004949.1/OG0004952.1/OG0004954.1/OG0004955.1/OG0004957.1/OG0004958.1/OG0004959.1/OG0004960.1/OG0004961.1/OG0004965.1/OG0004970.1/OG0004972.1/OG0004973.1/OG0004974.1/OG0004981.1/OG0004986.1/OG0004993.1/OG0004994.1/OG0004999.1/OG0005002.1/OG0005003.1/OG0005004.1/OG0005008.1/OG0005011.1/OG0005013.1/OG0005015.1/OG0005016.1/OG0005025.1/OG0005030.1/OG0005035.1/OG0005039.1/OG0005043.1/OG0005048.1/OG0005049.1/OG0005051.1/OG0005053.1/OG0005054.1/OG0005055.1/OG0005058.1/OG0005059.1/OG0005063.1/OG0005073.1/OG0005074.1/OG0005077.1/OG0005078.1/OG0005081.1/OG0005082.1/OG0005085.1/OG0005090.1/OG0005091.1/OG0005102.1/OG0005103.1/OG0005105.1/OG0005106.1/OG0005112.1/OG0005115.1/OG0005116.1/OG0005120.1/OG0005123.1/OG0005124.1/OG0005127.1/OG0005128.1/OG0005131.1/OG0005132.1/OG0005135.1/OG0005138.1/OG0005142.1/OG0005144.1/OG0005147.1/OG0005152.1/OG0005153.1/OG0005154.1/OG0005156.1/OG0005159.1/OG0005160.1/OG0005161.1/OG0005162.1/OG0005163.1/OG0005166.1/OG0005168.1/OG0005171.1/OG0005237.1/OG0005238.1/OG0005243.1/OG0005246.1/OG0005254.1/OG0005256.1/OG0005257.1/OG0005258.1/OG0005272.1/OG0005273.1/OG0005276.2/OG0005276.1/OG0005278.1/OG0005281.1/OG0005283.1/OG0005284.1/OG0005293.1/OG0005296.1/OG0005297.1/OG0005298.1/OG0005299.1/OG0005300.1/OG0005303.1/OG0005304.1/OG0005306.1/OG0005307.1/OG0005310.1/OG0005313.1/OG0005318.1/OG0005319.1/OG0005324.1/OG0005328.1/OG0005332.1/OG0005338.1/OG0005345.1/OG0005346.1/OG0005347.1/OG0005354.1/OG0005359.1/OG0005360.1/OG0005361.1/OG0005364.1/OG0005368.1/OG0005370.1/OG0005372.1/OG0005374.1/OG0005381.1/OG0005382.1/OG0005383.1/OG0005386.1/OG0005392.1/OG0005394.1/OG0005396.1/OG0005397.1/OG0005399.1/OG0005400.1/OG0005402.1/OG0005405.1/OG0005406.1/OG0005412.1/OG0005413.1/OG0005416.1/OG0005417.1/OG0005423.1/OG0005428.1/OG0005432.1/OG0005435.1/OG0005448.1/OG0005450.1/OG0005451.1/OG0005452.1/OG0005457.1/OG0005458.1/OG0005460.1/OG0005464.1/OG0005465.1/OG0005466.1/OG0005473.1/OG0005479.1/OG0005488.1/OG0005489.1/OG0005490.1/OG0005492.1/OG0005494.1/OG0005495.1/OG0005505.1/OG0005508.1/OG0005513.1/OG0005514.1/OG0005517.1/OG0005519.1/OG0005526.1/OG0005527.1/OG0005530.1/OG0005535.1/OG0005537.1/OG0005539.1/OG0005540.1/OG0005542.1/OG0005543.1/OG0005551.1/OG0005554.1/OG0005555.1/OG0005558.1/OG0005564.1/OG0005567.1/OG0005569.1/OG0005570.1/OG0005571.1/OG0005574.1/OG0005575.1/OG0005580.1/OG0005583.1/OG0005585.1/OG0005648.1/OG0005649.1/OG0005651.1/OG0005653.1/OG0005656.1/OG0005657.1/OG0005664.1/OG0005666.1/OG0005671.1/OG0005676.1/OG0005677.1/OG0005678.1/OG0005686.1/OG0005691.1/OG0005693.1/OG0005702.1/OG0005716.1/OG0005717.1/OG0005719.1/OG0005720.1/OG0005722.1/OG0005723.1/OG0005724.1/OG0005727.1/OG0005728.1/OG0005733.1/OG0005736.1/OG0005737.1/OG0005738.1/OG0005743.1/OG0005744.1/OG0005754.1/OG0005762.1/OG0005764.1/OG0005767.1/OG0005770.1/OG0005771.1/OG0005786.1/OG0005788.1/OG0005789.1/OG0005796.1/OG0005797.1/OG0005802.1/OG0005804.1/OG0005806.1/OG0005811.1/OG0005812.1/OG0005815.1/OG0005817.1/OG0005818.1/OG0005819.1/OG0005821.1/OG0005823.1/OG0005824.1/OG0005825.1/OG0005827.1/OG0005838.1/OG0005839.1/OG0005845.1/OG0005847.1/OG0005850.1/OG0005851.1/OG0005852.1/OG0005853.1/OG0005854.1/OG0005858.1/OG0005871.1/OG0005873.1/OG0005877.1/OG0005879.1/OG0005881.1/OG0005883.1/OG0005885.1/OG0005890.1/OG0005892.1/OG0005893.1/OG0005904.1/OG0005910.1/OG0005915.1/OG0005920.1/OG0005924.1/OG0005925.1/OG0005926.1/OG0005938.1/OG0005940.1/OG0005944.1/OG0005945.1/OG0005949.1/OG0005950.1/OG0005955.1/OG0005958.1/OG0005960.1/OG0005963.1/OG0005965.1/OG0005967.1/OG0005969.1/OG0005978.1/OG0005981.1/OG0005983.1/OG0005985.1/OG0005986.1/OG0005990.1/OG0005994.1/OG0005995.1/OG0005998.1/OG0006000.1/OG0006001.1/OG0006008.1/OG0006010.1/OG0006012.1/OG0006014.1/OG0006016.1/OG0006024.1/OG0006025.1/OG0006030.1/OG0006038.1/OG0006041.1/OG0006044.1/OG0006048.1/OG0006052.1/OG0006056.1/OG0006059.1/OG0006142.1/OG0006146.1/OG0006150.1/OG0006151.1/OG0006152.1/OG0006157.1/OG0006162.1/OG0006177.1/OG0006185.1/OG0006186.1/OG0006188.1/OG0006193.1/OG0006197.1/OG0006198.1/OG0006199.1/OG0006205.1/OG0006209.1/OG0006216.1/OG0006217.1/OG0006218.1/OG0006222.1/OG0006224.1/OG0006226.1/OG0006229.1/OG0006234.1/OG0006238.1/OG0006248.1/OG0006249.1/OG0006256.1/OG0006261.1/OG0006272.1/OG0006274.1/OG0006275.1/OG0006276.1/OG0006288.1/OG0006293.1/OG0006294.1/OG0006300.1/OG0006303.</t>
  </si>
  <si>
    <t>OG0000216.1/OG0000216.2/OG0000279.4/OG0000279.1/OG0000279.6/OG0000279.2/OG0000279.9/OG0000279.3/OG0000279.8/OG0000279.5/OG0000279.7/OG0000377.1/OG0000377.3/OG0000377.2/OG0000452.1/OG0000452.4/OG0000452.3/OG0000452.2/OG0000534.4/OG0000534.3/OG0000534.5/OG0000534.2/OG0000534.1/OG0000572.2/OG0000572.1/OG0000581.1/OG0000581.2/OG0000705.3/OG0000705.2/OG0000705.1/OG0000740.2/OG0000740.1/OG0000740.3/OG0000766.1/OG0000821.1/OG0000821.3/OG0000821.2/OG0000879.2/OG0000879.1/OG0001180.2/OG0001180.1/OG0001180.3/OG0001291.1/OG0001370.1/OG0001370.2/OG0001373.1/OG0001573.1/OG0001576.2/OG0001576.1/OG0001632.1/OG0001795.2/OG0001795.1/OG0001836.1/OG0001836.2/OG0001839.1/OG0001839.2/OG0001920.1/OG0002001.2/OG0002001.1/OG0002011.1/OG0002011.2/OG0002055.2/OG0002055.1/OG0002172.1/OG0002172.2/OG0002181.1/OG0002181.2/OG0002231.1/OG0002231.2/OG0002304.1/OG0002372.1/OG0002527.1/OG0002581.1/OG0002582.1/OG0002658.1/OG0002816.1/OG0002816.2/OG0002895.1/OG0002922.1/OG0002978.1/OG0003038.1/OG0003038.2/OG0003060.1/OG0003064.1/OG0003199.1/OG0003211.1/OG0003229.1/OG0003315.1/OG0003315.2/OG0003330.1/OG0003447.1/OG0003568.2/OG0003568.1/OG0003611.1/OG0003611.2/OG0003643.1/OG0003749.1/OG0003823.1/OG0003874.1/OG0003878.1/OG0003885.1/OG0003959.1/OG0003960.1/OG0004126.1/OG0004150.1/OG0004169.1/OG0004171.1/OG0004172.1/OG0004285.1/OG0004325.1/OG0004353.1/OG0004418.1/OG0004475.1/OG0004540.1/OG0004687.1/OG0004687.2/OG0004706.1/OG0004784.1/OG0004837.1/OG0004847.1/OG0004907.1/OG0004937.1/OG0004956.1/OG0005012.1/OG0005064.1/OG0005125.1/OG0005129.1/OG0005181.1/OG0005190.1/OG0005241.1/OG0005266.1/OG0005271.1/OG0005518.1/OG0005548.1/OG0005576.1/OG0005599.1/OG0005600.1/OG0005605.1/OG0005606.1/OG0005695.1/OG0005700.1/OG0005706.1/OG0005715.1/OG0005776.1/OG0005810.1/OG0005822.1/OG0005876.1/OG0005880.1/OG0005901.2/OG0005901.1/OG0005927.1/OG0005934.1/OG0006018.1/OG0006047.1/OG0006078.1/OG0006219.1/OG0006233.1/OG0006260.1/OG0006290.1/OG0006292.1/OG0006295.1/OG0006358.1/OG0006383.1/OG0006397.1/OG0006411.1/OG0006412.1/OG0006458.1/OG0006472.1/OG0006476.1/OG0006529.1/OG0006532.1/OG0006594.1/OG0006642.1/OG0006665.1/OG0006692.1/OG0006719.1/OG0006746.1/OG0006746.2/OG0006788.1/OG0006807.1/OG0006883.1/OG0006964.1/OG0006987.1/OG0007000.1/OG0007002.1/OG0007109.1/OG0007144.1/OG0007170.1/OG0007225.1/OG0007238.1/OG0007263.1/OG0007267.1/OG0007279.1/OG0007286.1/OG0007344.1/OG0007366.1/OG0007388.1/OG0007407.1/OG0007413.1/OG0007434.1/OG0007441.1/OG0007523.1/OG0007590.1/OG0007594.1/OG0007602.1/OG0007609.1/OG0007615.1/OG0007617.1/OG0007645.1/OG0007667.1/OG0007674.1/OG0007679.1/OG0007697.1/OG0007724.1/OG0007742.1/OG0007750.1/OG0007752.1/OG0007786.1/OG0007846.1/OG0007855.1/OG0007859.1/OG0007865.1/OG0007882.1/OG0007884.1/OG0008020.1/OG0008026.1/OG0008050.1/OG0008086.1/OG0008116.1/OG0008215.1/OG0008247.1/OG0008250.1/OG0008253.1/OG0008269.1/OG0008274.1/OG0008478.1/OG0008520.1/OG0008563.1/OG0008567.1/OG0008615.1/OG0008883.1/OG0008996.1/OG0009069.1/OG0009085.1/OG0009134.1/OG0009154.1/OG0009176.1/OG0009366.2/OG0009366.1/OG0009434.1/OG0009611.1/OG0009667.1/OG0009754.1/OG0009984.1/OG0010069.1/OG0010076.1/OG0010659.1/OG0010823.1</t>
  </si>
  <si>
    <t>OG0000198.3/OG0000198.5/OG0000198.4/OG0000198.2/OG0000198.1/OG0000302.7/OG0000302.3/OG0000302.2/OG0000302.6/OG0000302.1/OG0000302.5/OG0000302.4/OG0000408.2/OG0000408.1/OG0000408.3/OG0000408.4/OG0000408.5/OG0000494.1/OG0000494.2/OG0000494.3/OG0000494.4/OG0000612.2/OG0000612.3/OG0000612.1/OG0000692.1/OG0000692.2/OG0000692.4/OG0000692.3/OG0000850.3/OG0000850.1/OG0000850.2/OG0000887.2/OG0000887.1/OG0000939.1/OG0000939.2/OG0000958.2/OG0000958.1/OG0000977.1/OG0001069.2/OG0001069.1/OG0001085.2/OG0001085.1/OG0001104.2/OG0001104.1/OG0001195.1/OG0001292.2/OG0001292.1/OG0001340.2/OG0001340.3/OG0001340.1/OG0001361.1/OG0001361.2/OG0001362.2/OG0001362.1/OG0001460.3/OG0001460.1/OG0001460.2/OG0001474.2/OG0001474.1/OG0001497.1/OG0001497.2/OG0001555.2/OG0001555.1/OG0001605.2/OG0001605.1/OG0001605.3/OG0001686.1/OG0001686.2/OG0001790.2/OG0001790.1/OG0001851.1/OG0001862.2/OG0001862.1/OG0001915.1/OG0001940.1/OG0001950.1/OG0001974.1/OG0001975.1/OG0002015.1/OG0002032.1/OG0002032.2/OG0002078.2/OG0002078.1/OG0002132.2/OG0002132.1/OG0002145.1/OG0002159.2/OG0002159.1/OG0002159.3/OG0002168.1/OG0002169.2/OG0002169.1/OG0002257.2/OG0002257.1/OG0002269.1/OG0002335.2/OG0002335.1/OG0002388.1/OG0002402.1/OG0002448.2/OG0002448.1/OG0002480.1/OG0002490.1/OG0002490.2/OG0002497.2/OG0002497.1/OG0002563.2/OG0002563.1/OG0002588.2/OG0002588.1/OG0002764.1/OG0002860.1/OG0002882.1/OG0002913.1/OG0002928.2/OG0002928.1/OG0002951.1/OG0002970.1/OG0003102.2/OG0003102.1/OG0003106.1/OG0003125.1/OG0003160.1/OG0003238.1/OG0003246.1/OG0003257.1/OG0003294.1/OG0003294.2/OG0003308.1/OG0003334.1/OG0003335.1/OG0003339.1/OG0003341.1/OG0003346.1/OG0003415.1/OG0003459.1/OG0003508.1/OG0003515.1/OG0003517.1/OG0003542.1/OG0003553.1/OG0003578.1/OG0003596.1/OG0003681.1/OG0003688.1/OG0003696.1/OG0003716.1/OG0003733.1/OG0003746.1/OG0003868.1/OG0003921.1/OG0003923.1/OG0003923.2/OG0003927.1/OG0003927.2/OG0003938.1/OG0003978.1/OG0003998.1/OG0004002.1/OG0004040.1/OG0004060.1/OG0004063.1/OG0004086.1/OG0004090.1/OG0004096.1/OG0004128.1/OG0004157.1/OG0004214.1/OG0004218.1/OG0004218.2/OG0004226.1/OG0004280.1/OG0004282.1/OG0004312.1/OG0004317.1/OG0004372.1/OG0004401.1/OG0004410.1/OG0004443.1/OG0004453.1/OG0004456.1/OG0004486.1/OG0004541.2/OG0004541.1/OG0004542.1/OG0004607.1/OG0004615.1/OG0004681.1/OG0004712.1/OG0004734.1/OG0004737.1/OG0004769.1/OG0004779.1/OG0004795.1/OG0004808.1/OG0004810.1/OG0004911.1/OG0004945.1/OG0004953.1/OG0004989.1/OG0005026.1/OG0005034.1/OG0005079.1/OG0005121.1/OG0005143.1/OG0005164.1/OG0005285.1/OG0005288.1/OG0005340.1/OG0005376.1/OG0005380.1/OG0005388.1/OG0005410.1/OG0005422.1/OG0005427.1/OG0005443.1/OG0005462.1/OG0005467.1/OG0005497.1/OG0005516.1/OG0005557.1/OG0005573.1/OG0005582.1/OG0005697.1/OG0005718.1/OG0005725.1/OG0005745.1/OG0005752.1/OG0005756.1/OG0005761.1/OG0005784.1/OG0005801.1/OG0005861.1/OG0005866.1/OG0005869.1/OG0005896.1/OG0005897.1/OG0005903.1/OG0005905.1/OG0005907.1/OG0005933.1/OG0005952.1/OG0005959.1/OG0005988.1/OG0006036.1/OG0006040.1/OG0006050.1/OG0006061.1/OG0006064.1/OG0006154.1/OG0006206.1/OG0006207.1/OG0006213.1/OG0006232.1/OG0006237.1/OG0006257.1/OG0006264.1/OG0006267.1/OG0006285.1/OG0006374.1/OG0006377.1/OG0006406.1/OG0006451.1/OG0006462.1/OG0006466.1/OG0006467.1/OG0006470.1/OG0006492.1/OG0006495.1/OG0006628.1/OG0006634.1/OG0006637.1/OG0006639.1/OG0006652.1/OG0006654.1/OG0006660.1/OG0006708.1/OG0006716.1/OG0006730.1/OG0006734.1/OG0006736.1/OG0006738.1/OG0006760.1/OG0006761.1/OG0006762.1/OG0006771.1/OG0006772.1/OG0006786.1/OG0006797.1/OG0006813.1/OG0006822.1/OG0006827.1/OG0006830.1/OG0006857.1/OG0006863.1/OG0006865.1/OG0006872.1/OG0006882.1/OG0006884.1/OG0006910.1/OG0006940.1/OG0006948.1/OG0006951.1/OG0006955.1/OG0006966.1/OG0006969.1/OG0006974.1/OG0007087.1/OG0007125.1/OG0007126.1/OG0007150.1/OG0007151.1/OG0007155.1/OG0007186.1/OG0007192.1/OG0007213.1/OG0007220.1/OG0007229.1/OG0007234.1/OG0007256.1/OG0007289.1/OG0007313.1/OG0007332.1/OG0007350.1/OG0007355.1/OG0007376.1/OG0007379.1/OG0007385.1/OG0007387.1/OG0007412.1/OG0007550.1/OG0007576.1/OG0007598.1/OG0007614.1/OG0007622.1/OG0007643.1/OG0007651.1/OG0007654.1/OG0007666.1/OG0007669.1/OG0007670.1/OG0007671.1/OG0007675.1/OG0007681.1/OG0007683.1/OG0007684.1/OG0007691.1/OG0007693.1/OG0007707.1/OG0007709.1/OG0007744.1/OG0007751.1/OG0007757.1/OG0007771.1/OG0007795.1/OG0007796.1/OG0007816.1/OG0007825.1/OG0007826.1/OG0007833.1/OG0007851.1/OG0007852.1/OG0007853.1/OG0007979.1/OG0007981.1/OG0007983.1/OG0008004.1/OG0008015.1/OG0008019.1/OG0008045.1/OG0008068.1/OG0008072.1/OG0008080.1/OG0008085.1/OG0008090.1/OG0008098.1/OG0008107.1/OG0008109.1/OG0008128.1/OG0008134.1/OG0008139.1/OG0008144.1/OG0008145.1/OG0008147.1/OG0008158.1/OG0008174.1/OG0008180.1/OG0008205.1/OG0008212.1/OG0008214.1/OG0008220.1/OG0008221.1/OG0008227.1/OG0008340.1/OG0008394.1/OG0008413.1/OG0008435.1/OG0008442.1/OG0008443.1/OG0008445.1/OG0008455.1/OG0008465.1/OG0008484.1/OG0008491.1/OG0008509.1/OG0008512.1/OG0008521.1/OG0008529.1/OG0008530.1/OG0008536.1/OG0008539.1/OG0008552.1/OG0008572.1/OG0008721.1/OG0008757.1/OG0008783.1/OG0008789.1/OG0008796.1/OG0008800.1/OG0008803.1/OG0008856.1/OG0009025.1/OG0009035.1/OG0009053.1/OG0009067.1/OG0009098.1/OG0009100.1/OG0009121.1/OG0009685.1/OG0010344.1/OG0011448.1/OG0011506.1</t>
  </si>
  <si>
    <t>OG0000198.3/OG0000198.5/OG0000198.4/OG0000198.2/OG0000198.1/OG0000302.7/OG0000302.3/OG0000302.2/OG0000302.6/OG0000302.1/OG0000302.5/OG0000302.4/OG0000408.2/OG0000408.1/OG0000408.3/OG0000408.4/OG0000408.5/OG0000415.3/OG0000415.1/OG0000415.2/OG0000494.1/OG0000494.2/OG0000494.3/OG0000494.4/OG0000612.2/OG0000612.3/OG0000612.1/OG0000692.1/OG0000692.2/OG0000692.4/OG0000692.3/OG0000850.3/OG0000850.1/OG0000850.2/OG0000887.2/OG0000887.1/OG0000939.1/OG0000939.2/OG0000958.2/OG0000958.1/OG0000977.1/OG0001069.2/OG0001069.1/OG0001085.2/OG0001085.1/OG0001104.2/OG0001104.1/OG0001292.2/OG0001292.1/OG0001347.3/OG0001347.1/OG0001347.2/OG0001361.1/OG0001361.2/OG0001362.2/OG0001362.1/OG0001460.3/OG0001460.1/OG0001460.2/OG0001474.2/OG0001474.1/OG0001497.1/OG0001497.2/OG0001555.2/OG0001555.1/OG0001605.2/OG0001605.1/OG0001605.3/OG0001636.1/OG0001636.2/OG0001686.1/OG0001686.2/OG0001790.2/OG0001790.1/OG0001812.2/OG0001812.1/OG0001862.2/OG0001862.1/OG0001940.1/OG0001950.1/OG0001974.1/OG0001975.1/OG0002015.1/OG0002019.1/OG0002032.1/OG0002032.2/OG0002078.2/OG0002078.1/OG0002132.2/OG0002132.1/OG0002145.1/OG0002159.2/OG0002159.1/OG0002159.3/OG0002168.1/OG0002169.2/OG0002169.1/OG0002257.2/OG0002257.1/OG0002269.1/OG0002388.1/OG0002402.1/OG0002448.2/OG0002448.1/OG0002480.1/OG0002490.1/OG0002490.2/OG0002497.2/OG0002497.1/OG0002563.2/OG0002563.1/OG0002764.1/OG0002860.1/OG0002882.1/OG0002913.1/OG0002928.2/OG0002928.1/OG0002951.1/OG0002970.1/OG0003102.2/OG0003102.1/OG0003106.1/OG0003125.1/OG0003160.1/OG0003238.1/OG0003246.1/OG0003257.1/OG0003294.1/OG0003294.2/OG0003308.1/OG0003334.1/OG0003335.1/OG0003341.1/OG0003346.1/OG0003415.1/OG0003508.1/OG0003515.1/OG0003517.1/OG0003542.1/OG0003553.1/OG0003578.1/OG0003596.1/OG0003681.1/OG0003688.1/OG0003716.1/OG0003733.1/OG0003746.1/OG0003868.1/OG0003921.1/OG0003923.1/OG0003923.2/OG0003927.1/OG0003927.2/OG0003938.1/OG0003978.1/OG0003998.1/OG0004002.1/OG0004040.1/OG0004060.1/OG0004063.1/OG0004086.1/OG0004090.1/OG0004096.1/OG0004128.1/OG0004157.1/OG0004218.1/OG0004218.2/OG0004226.1/OG0004280.1/OG0004282.1/OG0004312.1/OG0004317.1/OG0004372.1/OG0004401.1/OG0004410.1/OG0004443.1/OG0004453.1/OG0004456.1/OG0004486.1/OG0004541.2/OG0004541.1/OG0004542.1/OG0004607.1/OG0004615.1/OG0004681.1/OG0004712.1/OG0004734.1/OG0004737.1/OG0004769.1/OG0004779.1/OG0004795.1/OG0004808.1/OG0004810.1/OG0004911.1/OG0004945.1/OG0004953.1/OG0004989.1/OG0005026.1/OG0005034.1/OG0005079.1/OG0005121.1/OG0005143.1/OG0005164.1/OG0005285.1/OG0005288.1/OG0005340.1/OG0005376.1/OG0005380.1/OG0005388.1/OG0005410.1/OG0005422.1/OG0005427.1/OG0005443.1/OG0005462.1/OG0005467.1/OG0005497.1/OG0005516.1/OG0005557.1/OG0005573.1/OG0005582.1/OG0005697.1/OG0005725.1/OG0005745.1/OG0005752.1/OG0005761.1/OG0005784.1/OG0005801.1/OG0005861.1/OG0005866.1/OG0005869.1/OG0005896.1/OG0005897.1/OG0005903.1/OG0005907.1/OG0005933.1/OG0005952.1/OG0005959.1/OG0005988.1/OG0006036.1/OG0006040.1/OG0006050.1/OG0006061.1/OG0006064.1/OG0006154.1/OG0006206.1/OG0006207.1/OG0006232.1/OG0006237.1/OG0006257.1/OG0006264.1/OG0006285.1/OG0006374.1/OG0006377.1/OG0006406.1/OG0006451.1/OG0006462.1/OG0006466.1/OG0006467.1/OG0006470.1/OG0006492.1/OG0006495.1/OG0006628.1/OG0006634.1/OG0006637.1/OG0006639.1/OG0006652.1/OG0006654.1/OG0006660.1/OG0006708.1/OG0006716.1/OG0006730.1/OG0006734.1/OG0006736.1/OG0006738.1/OG0006760.1/OG0006761.1/OG0006762.1/OG0006772.1/OG0006786.1/OG0006797.1/OG0006813.1/OG0006822.1/OG0006827.1/OG0006830.1/OG0006855.1/OG0006857.1/OG0006863.1/OG0006865.1/OG0006872.1/OG0006882.1/OG0006884.1/OG0006910.1/OG0006940.1/OG0006948.1/OG0006951.1/OG0006955.1/OG0006966.1/OG0006969.1/OG0006974.1/OG0007087.1/OG0007125.1/OG0007126.1/OG0007150.1/OG0007151.1/OG0007155.1/OG0007186.1/OG0007192.1/OG0007213.1/OG0007220.1/OG0007229.1/OG0007234.1/OG0007240.1/OG0007256.1/OG0007289.1/OG0007313.1/OG0007332.1/OG0007350.1/OG0007355.1/OG0007376.1/OG0007379.1/OG0007385.1/OG0007387.1/OG0007412.1/OG0007550.1/OG0007576.1/OG0007598.1/OG0007614.1/OG0007622.1/OG0007643.1/OG0007651.1/OG0007654.1/OG0007666.1/OG0007669.1/OG0007670.1/OG0007675.1/OG0007681.1/OG0007683.1/OG0007684.1/OG0007691.1/OG0007693.1/OG0007707.1/OG0007709.1/OG0007744.1/OG0007751.1/OG0007757.1/OG0007771.1/OG0007795.1/OG0007796.1/OG0007816.1/OG0007825.1/OG0007826.1/OG0007833.1/OG0007851.1/OG0007852.1/OG0007853.1/OG0007979.1/OG0007981.1/OG0007983.1/OG0008004.1/OG0008015.1/OG0008019.1/OG0008045.1/OG0008068.1/OG0008072.1/OG0008080.1/OG0008085.1/OG0008090.1/OG0008098.1/OG0008107.1/OG0008109.1/OG0008128.1/OG0008134.1/OG0008139.1/OG0008144.1/OG0008145.1/OG0008147.1/OG0008158.1/OG0008174.1/OG0008205.1/OG0008212.1/OG0008214.1/OG0008220.1/OG0008221.1/OG0008227.1/OG0008340.1/OG0008394.1/OG0008413.1/OG0008435.1/OG0008442.1/OG0008443.1/OG0008445.1/OG0008455.1/OG0008465.1/OG0008484.1/OG0008491.1/OG0008509.1/OG0008512.1/OG0008521.1/OG0008529.1/OG0008530.1/OG0008536.1/OG0008539.1/OG0008552.1/OG0008572.1/OG0008721.1/OG0008757.1/OG0008783.1/OG0008789.1/OG0008796.1/OG0008800.1/OG0008803.1/OG0008856.1/OG0009025.1/OG0009035.1/OG0009053.1/OG0009067.1/OG0009100.1/OG0009121.1/OG0009284.1/OG0010344.1/OG0011448.1/OG0011506.1</t>
  </si>
  <si>
    <t>OG0000216.1/OG0000216.2/OG0000279.4/OG0000279.1/OG0000279.6/OG0000279.2/OG0000279.9/OG0000279.3/OG0000279.8/OG0000279.5/OG0000279.7/OG0000377.1/OG0000377.3/OG0000377.2/OG0000411.1/OG0000411.2/OG0000452.1/OG0000452.4/OG0000452.3/OG0000452.2/OG0000534.4/OG0000534.3/OG0000534.5/OG0000534.2/OG0000534.1/OG0000572.2/OG0000572.1/OG0000581.1/OG0000581.2/OG0000705.3/OG0000705.2/OG0000705.1/OG0000821.1/OG0000821.3/OG0000821.2/OG0001180.2/OG0001180.1/OG0001180.3/OG0001291.1/OG0001370.1/OG0001370.2/OG0001373.1/OG0001573.1/OG0001576.2/OG0001576.1/OG0001632.1/OG0001795.2/OG0001795.1/OG0001920.1/OG0002001.2/OG0002001.1/OG0002011.1/OG0002011.2/OG0002055.2/OG0002055.1/OG0002088.2/OG0002088.1/OG0002088.3/OG0002172.1/OG0002172.2/OG0002181.1/OG0002181.2/OG0002304.1/OG0002306.2/OG0002306.1/OG0002527.1/OG0002581.1/OG0002582.1/OG0002658.1/OG0002816.1/OG0002816.2/OG0002895.1/OG0002922.1/OG0002978.1/OG0003038.1/OG0003038.2/OG0003060.1/OG0003064.1/OG0003199.1/OG0003211.1/OG0003315.1/OG0003315.2/OG0003330.1/OG0003447.1/OG0003568.2/OG0003568.1/OG0003643.1/OG0003749.1/OG0003823.1/OG0003874.1/OG0003878.1/OG0003885.1/OG0003959.1/OG0003960.1/OG0004150.1/OG0004171.1/OG0004172.1/OG0004285.1/OG0004302.1/OG0004325.1/OG0004353.1/OG0004418.1/OG0004475.1/OG0004540.1/OG0004687.1/OG0004687.2/OG0004706.1/OG0004784.1/OG0004837.1/OG0004847.1/OG0004907.1/OG0004937.1/OG0004956.1/OG0004966.1/OG0005012.1/OG0005064.1/OG0005125.1/OG0005129.1/OG0005181.1/OG0005190.1/OG0005241.1/OG0005271.1/OG0005511.1/OG0005518.1/OG0005548.1/OG0005576.1/OG0005599.1/OG0005600.1/OG0005605.1/OG0005606.1/OG0005695.1/OG0005700.1/OG0005706.1/OG0005715.1/OG0005776.1/OG0005810.1/OG0005822.1/OG0005876.1/OG0005880.1/OG0005901.2/OG0005901.1/OG0005934.1/OG0006018.1/OG0006047.1/OG0006078.1/OG0006219.1/OG0006233.1/OG0006260.1/OG0006290.1/OG0006292.1/OG0006295.1/OG0006358.1/OG0006383.1/OG0006397.1/OG0006411.1/OG0006412.1/OG0006458.1/OG0006529.1/OG0006532.1/OG0006594.1/OG0006642.1/OG0006665.1/OG0006692.1/OG0006725.1/OG0006746.1/OG0006746.2/OG0006788.1/OG0006883.1/OG0006964.1/OG0006987.1/OG0007000.1/OG0007002.1/OG0007109.1/OG0007144.1/OG0007170.1/OG0007225.1/OG0007238.1/OG0007267.1/OG0007279.1/OG0007286.1/OG0007344.1/OG0007366.1/OG0007388.1/OG0007407.1/OG0007413.1/OG0007434.1/OG0007441.1/OG0007523.1/OG0007590.1/OG0007594.1/OG0007602.1/OG0007609.1/OG0007615.1/OG0007617.1/OG0007667.1/OG0007674.1/OG0007679.1/OG0007697.1/OG0007724.1/OG0007742.1/OG0007750.1/OG0007752.1/OG0007786.1/OG0007846.1/OG0007855.1/OG0007859.1/OG0007865.1/OG0007882.1/OG0007884.1/OG0008020.1/OG0008026.1/OG0008050.1/OG0008086.1/OG0008116.1/OG0008215.1/OG0008224.1/OG0008247.1/OG0008250.1/OG0008269.1/OG0008274.1/OG0008478.1/OG0008520.1/OG0008567.1/OG0008615.1/OG0008883.1/OG0008996.1/OG0009069.1/OG0009085.1/OG0009134.1/OG0009154.1/OG0009176.1/OG0009366.2/OG0009366.1/OG0009434.1/OG0009611.1/OG0009667.1/OG0009754.1/OG0009984.1/OG0010069.1/OG0010076.1/OG0010659.1/OG0010823.1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</si>
  <si>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0000066.8/OG0000066.7/OG0000066.5/OG0000066.6/OG0000066.3/OG0000066.4/OG0000066.1/OG0000066.2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0000121.5/OG0000121.1/OG0000121.2/OG0000121.3/OG0000121.4/OG0000121.6/OG0000121.8/OG0000121.7/OG0000125.4/OG0000125.3/OG0000125.7/OG0000125.5/OG0000125.1/OG0000125.2/OG0000125.6/OG0000133.3/OG0000133.1/OG0000133.4/OG0000133.2/OG0000140.1/OG0000140.4/OG0000140.2/OG0000140.3/OG0000140.5/OG0000140.6/OG0000140.7/OG0000153.5/OG0000153.4/OG0000153.3/OG0000153.1/OG0000153.2/OG0000157.5/OG0000157.4/OG0000157.3/OG0000157.1/OG0000157.6/OG0000157.2/OG0000168.1/OG0000168.4/OG0000168.2/OG0000168.3/OG0000168.5/OG0000170.2/OG0000170.4/OG0000170.1/OG0000170.3/OG0000173.4/OG0000173.2/OG0000173.3/OG0000173.1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0000187.6/OG0000187.5/OG0000187.4/OG0000187.3/OG0000187.1/OG0000187.2/OG0000189.1/OG0000189.4/OG0000189.3/OG0000189.2/OG0000189.5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0000213.4/OG0000213.3/OG0000213.1/OG0000213.2/OG0000213.6/OG0000213.5/OG0000218.4/OG0000218.2/OG0000218.1/OG0000218.3/OG0000218.5/OG0000219.5/OG0000219.1/OG0000219.4/OG0000219.3/OG0000219.2/OG0000222.2/OG0000222.1/OG0000222.4/OG0000222.5/OG0000222.3/OG0000241.5/OG0000241.3/OG0000241.2/OG0000241.1/OG0000241.4/OG0000242.3/OG0000242.5/OG0000242.2/OG0000242.4/OG0000242.1/OG0000247.4/OG0000247.5/OG0000247.1/OG0000247.3/OG0000247.2/OG0000256.4/OG0000256.5/OG0000256.3/OG0000256.1/OG0000256.2/OG0000264.2/OG0000264.1/OG0000264.4/OG0000264.3/OG0000265.3/OG0000265.1/OG0000265.2/OG0000265.4/OG0000265.5/OG0000267.4/OG0000267.1/OG0000267.2/OG0000267.5/OG0000267.3/OG0000269.4/OG0000269.2/OG0000269.3/OG0000269.1/OG0000274.1/OG0000274.4/OG0000274.5/OG0000274.2/OG0000274.3/OG0000276.4/OG0000276.1/OG0000276.2/OG0000276.3/OG0000278.4/OG0000278.2/OG0000278.1/OG0000278.3/OG0000278.5/OG0000283.4/OG0000283.3/OG0000283.1/OG0000283.2/OG0000291.3/OG0000291.4/OG0000291.2/OG0000291.1/OG0000292.1/OG0000292.2/OG0000292.3/OG0000297.3/OG0000297.2/OG0000297.1/OG0000297.4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0000321.4/OG0000321.2/OG0000321.1/OG0000321.3/OG0000322.1/OG0000322.2/OG0000322.4/OG0000322.3/OG0000324.2/OG0000324.4/OG0000324.1/OG0000324.3/OG0000327.4/OG0000327.3/OG0000327.1/OG0000327.2/OG0000333.4/OG0000333.2/OG0000333.1/OG0000333.3/OG0000334.3/OG0000334.1/OG0000334.4/OG0000334.2/OG0000343.4/OG0000343.1/OG0000343.2/OG0000343.3/OG0000348.2/OG0000348.1/OG0000348.3/OG0000354.3/OG0000354.2/OG0000354.1/OG0000366.2/OG0000366.1/OG0000366.3/OG0000374.1/OG0000374.2/OG0000374.4/OG0000374.3/OG0000375.4/OG0000375.3/OG0000375.2/OG0000375.1/OG0000378.3/OG0000378.1/OG0000378.2/OG0000386.3/OG0000386.1/OG0000386.4/OG0000386.2/OG0000387.2/OG0000387.1/OG0000387.4/OG0000387.3/OG0000388.3/OG0000388.2/OG0000388.1/OG0000397.2/OG0000397.3/OG0000397.1/OG0000397.4/OG0000400.4/OG0000400.1/OG0000400.3/OG0000400.2/OG0000404.1/OG0000404.2/OG0000404.3/OG0000404.4/OG0000416.1/OG0000416.4/OG0000416.2/OG0000416.3/OG0000419.4/OG0000419.3/OG0000419.2/OG0000419.1/OG0000430.3/OG0000430.2/OG0000430.1/OG0000433.3/OG0000433.2/OG0000433.1/OG0000434.1/OG0000434.2/OG0000435.3/OG0000435.2/OG0000435.1/OG0000446.3/OG0000446.2/OG0000446.1/OG0000448.2/OG0000448.4/OG0000448.1/OG0000448.3/OG0000449.3/OG0000449.1/OG0000449.2/OG0000454.1/OG0000454.2/OG0000456.4/OG0000456.2/OG0000456.3/OG0000456.1/OG0000470.3/OG0000470.2/OG0000470.1/OG0000474.3/OG0000474.4/OG0000474.2/OG0000474.5/OG0000474.1/OG0000476.1/OG0000476.2/OG0000476.3/OG0000477.2/OG0000477.3/OG0000477.4/OG0000477.1/OG0000480.3/OG0000480.1/OG0000480.2/OG0000486.3/OG0000486.2/OG0000486.1/OG0000490.2/OG0000490.1/OG0000491.1/OG0000491.2/OG0000491.3/OG0000492.1/OG0000492.3/OG0000492.2/OG0000513.2/OG0000513.1/OG0000520.2/OG0000520.3/OG0000520.1/OG0000521.2/OG0000521.1/OG0000521.3/OG0000522.1/OG0000522.2/OG0000522.3/OG0000524.2/OG0000524.1/OG0000524.3/OG0000525.3/OG0000525.1/OG0000525.2/OG0000526.3/OG0000526.2/OG0000526.1/OG0000540.3/OG0000540.4/OG0000540.2/OG0000540.1/OG0000544.3/OG0000544.1/OG0000544.2/OG0000549.2/OG0000549.1/OG0000550.1/OG0000550.3/OG0000550.2/OG0000555.1/OG0000555.2/OG0000555.3/OG0000556.3/OG0000556.1/OG0000556.2/OG0000557.3/OG0000557.2/OG0000557.1/OG0000558.2/OG0000558.3/OG0000558.1/OG0000563.2/OG0000563.3/OG0000563.1/OG0000567.1/OG0000567.3/OG0000567.2/OG0000570.1/OG0000570.3/OG0000570.2/OG0000576.2/OG0000576.1/OG0000580.2/OG0000580.1/OG0000580.3/OG0000582.3/OG0000582.1/OG0000582.2/OG0000583.2/OG0000583.1/OG0000583.3/OG0000607.1/OG0000607.2/OG0000608.1/OG0000608.2/OG0000613.1/OG0000613.3/OG0000613.2/OG0000615.3/OG0000615.1/OG0000615.2/OG0000618.2/OG0000618.1/OG0000618.3/OG0000619.1/OG0000619.3/OG0000619.2/OG0000628.1/OG0000628.2/OG0000631.2/OG0000631.1/OG0000631.3/OG0000634.3/OG0000634.1/OG0000634.2/OG0000636.3/OG0000636.1/OG0000636.2/OG0000648.2/OG0000648.1/OG0000653.2/OG0000653.1/OG0000653.3/OG0000663.3/OG0000663.2/OG0000663.1/OG0000664.1/OG0000664.2/OG0000670.2/OG0000670.1/OG0000671.3/OG0000671.1/OG0000671.2/OG0000673.2/OG0000673.1/OG0000674.2/OG0000674.3/OG0000674.1/OG0000685.1/OG0000685.2/OG0000689.3/OG0000689.1/OG0000689.2/OG0000691.2/OG0000691.1/OG0000694.2/OG0000694.1/OG0000694.3/OG0000695.2/OG0000695.3/OG0000695.1/OG0000696.1/OG0000696.2/OG0000696.3/OG0000698.2/OG0000698.1/OG0000701.1/OG0000701.3/OG0000701.2/OG0000703.2/OG0000703.1/OG0000704.2/OG0000704.1/OG0000704.3/OG0000706.1/OG0000706.2/OG0000706.3/OG0000707.1/OG0000707.3/OG0000707.2/OG0000708.2/OG0000708.3/OG0000708.1/OG0000709.3/OG0000709.1/OG0000709.2/OG0000723.3/OG0000723.2/OG0000723.1/OG0000724.2/OG0000724.1/OG0000724.3/OG0000725.1/OG0000725.2/OG0000726.3/OG0000726.1/OG0000726.2/OG0000728.3/OG0000728.1/OG0000728.2/OG0000730.2/OG0000730.1/OG0000734.2/OG0000734.1/OG0000737.1/OG0000737.3/OG0000737.2/OG0000739.1/OG0000739.2/OG0000741.2/OG0000741.1/OG0000741.3/OG0000747.1/OG0000747.2/OG0000757.1/OG0000758.1/OG0000758.3/OG0000758.2/OG0000763.1/OG0000763.2/OG0000764.1/OG0000764.2/OG0000764.3/OG0000772.1/OG0000772.2/OG0000780.2/OG0000780.1/OG0000781.2/OG0000781.1/OG0000785.1/OG0000785.2/OG0000789.1/OG0000789.2/OG0000792.1/OG0000792.2/OG0000795.1/OG0000795.2/OG0000797.1/OG0000797.3/OG0000797.2/OG0000803.2/OG0000803.3/OG0000803.1/OG0000805.3/OG0000805.2/OG0000805.1/OG0000807.1/OG0000807.2/OG0000810.2/OG0000810.1/OG0000812.1/OG0000812.2/OG0000812.3/OG0000825.1/OG0000825.3/OG0000825.2/OG0000828.1/OG0000828.2/OG0000831.2/OG0000831.1/OG0000846.1/OG0000846.2/OG0000847.1/OG0000847.2/OG0000852.2/OG0000852.1/OG0000855.1/OG0000855.2/OG0000857.3/OG0000857.2/OG0000857.1/OG0000858.1/OG0000858.2/OG0000858.3/OG0000862.2/OG0000862.1/OG0000866.3/OG0000866.2/OG0000866.1/OG0000867.2/OG0000867.1/OG0000883.1/OG0000883.2/OG0000883.3/OG0000884.2/OG0000884.1/OG0000888.1/OG0000888.2/OG0000888.3/OG0000890.3/OG0000890.2/OG0000890.1/OG0000892.1/OG0000892.2/OG0000897.2/OG0000897.1/OG0000908.2/OG0000908.1/OG0000911.2/OG0000911.1/OG0000915.1/OG0000915.2/OG0000916.2/OG0000916.1/OG0000916.3/OG0000917.2/OG0000917.1/OG0000918.2/OG0000918.3/OG0000918.1/OG0000919.2/OG0000919.1/OG0000920.2/OG0000920.1/OG0000921.3/OG0000921.1/OG0000921.2/OG0000931.3/OG0000931.2/OG0000931.1/OG0000932.3/OG0000932.1/OG0000932.2/OG0000933.1/OG0000933.2/OG0000935.2/OG0000935.1/OG0000938.1/OG0000938.3/OG0000938.2/OG0000942.2/OG0000942.3/OG0000942.1/OG0000945.1/OG0000945.2/OG0000946.2/OG0000946.1/OG0000947.1/OG0000947.2/OG0000948.1/OG0000948.2/OG0000960.1/OG0000960.2/OG0000967.1/OG0000967.2/OG0000967.3/OG0000968.1/OG0000968.3/OG0000968.2/OG0000972.1/OG0000972.2/OG0000990.2/OG0000990.1/OG0000994.2/OG0000994.1/OG0000999.2/OG0000999.1/OG0001003.1/OG0001003.2/OG0001006.1/OG0001006.2/OG0001007.2/OG0001007.1/OG0001015.1/OG0001016.1/OG0001016.2/OG0001017.1/OG0001017.2/OG0001023.2/OG0001023.1/OG0001025.2/OG0001025.1/OG0001025.3/OG0001027.2/OG0001027.1/OG0001033.2/OG0001033.1/OG0001045.2/OG0001045.1/OG0001047.2/OG0001047.1/OG0001053.1/OG0001053.2/OG0001053.3/OG0001058.1/OG0001058.2/OG0001067.1/OG0001081.2/OG0001081.1/OG0001082.2/OG0001082.1/OG0001083.1/OG0001083.2/OG0001087.1/OG0001087.2/OG0001090.1/OG0001090.2/OG0001091.2/OG0001091.1/OG0001108.1/OG0001108.2/OG0001109.2/OG0001109.1/OG0001110.1/OG0001110.2/OG0001111.1/OG0001111.2/OG0001115.2/OG0001115.1/OG0001117.2/OG0001117.3/OG0001117.1/OG0001118.1/OG0001118.2/OG0001120.2/OG0001120.1/OG0001125.2/OG0001125.1/OG0001127.2/OG0001127.1/OG0001128.1/OG0001128.2/OG0001141.1/OG0001149.1/OG0001149.2/OG0001153.2/OG0001153.1/OG0001154.1/OG0001154.2/OG0001159.1/OG0001159.2/OG0001162.1/OG0001162.2/OG0001164.2/OG0001164.1/OG0001172.2/OG0001172.1/OG0001173.2/OG0001173.1/OG0001176.1/OG0001176.2/OG0001191.1/OG0001191.2/OG0001193.1/OG0001193.2/OG0001194.2/OG0001194.1/OG0001198.2/OG0001198.3/OG0001198.1/OG0001199.1/OG0001200.2/OG0001200.1/OG0001202.2/OG0001202.1/OG0001204.2/OG0001204.1/OG0001207.2/OG0001207.1/OG0001210.2/OG0001210.1/OG0001213.1/OG0001213.2/OG0001222.1/OG0001222.2/OG0001225.2/OG0001225.1/OG0001243.2/OG0001243.1/OG0001245.2/OG0001245.1/OG0001247.1/OG0001247.2/OG0001248.1/OG0001248.2/OG0001253.1/OG0001253.2/OG0001257.1/OG0001257.2/OG0001259.2/OG0001259.1/OG0001260.1/OG0001261.1/OG0001261.2/OG0001262.2/OG0001262.1/OG0001265.2/OG0001265.1/OG0001266.2/OG0001266.1/OG0001267.2/OG0001267.1/OG0001268.1/OG0001268.2/OG0001269.2/OG0001269.1/OG0001271.2/OG0001271.1/OG0001274.1/OG0001274.2/OG0001275.2/OG0001275.1/OG0001276.2/OG0001276.1/OG0001299.3/OG0001299.2/OG0001299.1/OG0001305.2/OG0001305.1/OG0001306.2/OG0001306.1/OG0001308.1/OG0001309.1/OG0001309.2/OG0001322.1/OG0001322.2/OG0001326.1/OG0001328.2/OG0001328.1/OG0001339.2/OG0001339.1/OG0001349.1/OG0001352.2/OG0001352.1/OG0001355.2/OG0001355.1/OG0001360.2/OG0001360.1/OG0001364.2/OG0001364.1/OG0001388.1/OG0001388.2/OG0001389.1/OG0001391.1/OG0001391.2/OG0001392.2/OG0001392.1/OG0001395.2/OG0001395.1/OG0001401.3/OG0001401.2/OG0001401.1/OG0001403.2/OG0001403.1/OG0001407.1/OG0001407.2/OG0001412.2/OG0001412.1/OG0001416.1/OG0001416.2/OG0001420.1/OG0001437.1/OG0001437.2/OG0001443.1/OG0001443.2/OG0001445.2/OG0001445.1/OG0001448.2/OG0001448.1/OG0001452.1/OG0001454.1/OG0001454.2/OG0001457.2/OG0001457.1/OG0001462.1/OG0001462.2/OG0001464.1/OG0001464.2/OG0001466.2/OG0001466.1/OG0001469.2/OG0001469.1/OG0001496.3/OG0001496.2/OG0001496.1/OG0001499.1/OG0001501.1/OG0001502.2/OG0001502.1/OG0001507.2/OG0001507.1/OG0001509.2/OG0001509.1/OG0001511.1/OG0001512.1/OG0001512.2/OG0001513.2/OG0001513.1/OG0001545.1/OG0001545.2/OG0001554.2/OG0001554.1/OG0001558.2/OG0001558.1/OG0001562.1/OG0001562.2/OG0001569.1/OG0001572.2/OG0001572.1/OG0001582.2/OG0001582.1/OG0001598.2/OG0001598.1/OG0001599.1/OG0001599.2/OG0001600.1/OG0001602.1/OG0001606.2/OG0001606.1/OG0001608.2/OG0001608.1/OG0001612.1/OG0001612.2/OG0001616.1/OG0001616.2/OG0001617.1/OG0001617.2/OG0001618.1/OG0001618.2/OG0001621.2/OG0001621.1/OG0001627.1/OG0001627.2/OG0001631.2/OG0001631.1/OG0001635.1/OG0001638.1/OG0001638.2/OG0001640.1/OG0001640.2/OG0001642.1/OG0001648.2/OG0001648.1/OG0001652.1/OG0001652.2/OG0001658.1/OG0001660.1/OG0001668.1/OG0001668.2/OG0001670.2/OG0001670.1/OG0001672.2/OG0001672.1/OG0001673.1/OG0001678.2/OG0001678.1/OG0001682.1/OG0001682.2/OG0001684.2/OG0001684.1/OG0001690.1/OG0001691.2/OG0001691.1/OG0001697.2/OG0001697.1/OG0001700.1/OG0001703.1/OG0001706.1/OG0001706.2/OG0001710.2/OG0001710.1/OG0001713.1/OG0001714.2/OG0001714.1/OG0001715.2/OG0001715.1/OG0001716.1/OG0001716.2/OG0001718.1/OG0001719.1/OG0001743.1/OG0001743.2/OG0001744.1/OG0001747.1/OG0001747.2/OG0001750.1/OG0001750.2/OG0001751.2/OG0001751.1/OG0001757.2/OG0001757.1/OG0001772.2/OG0001772.1/OG0001776.1/OG0001785.1/OG0001785.2/OG0001813.1/OG0001814.1/OG0001814.2/OG0001834.1/OG0001835.1/OG0001835.2/OG0001837.1/OG0001837.2/OG0001838.2/OG0001838.1/OG0001842.2/OG0001842.1/OG0001849.1/OG0001849.2/OG0001850.1/OG0001850.2/OG0001853.2/OG0001853.1/OG0001855.1/OG0001855.2/OG0001858.1/OG0001863.2/OG0001863.1/OG0001867.1/OG0001900.1/OG0001918.1/OG0001921.1/OG0001921.2/OG0001927.1/OG0001929.1/OG0001932.1/OG0001932.2/OG0001936.1/OG0001936.2/OG0001939.1/OG0001943.1/OG0001943.2/OG0001945.1/OG0001945.2/OG0001948.1/OG0001948.2/OG0001954.1/OG0001955.1/OG0001955.2/OG0001959.2/OG0001959.1/OG0001964.1/OG0001970.1/OG0001970.2/OG0001972.1/OG0001972.2/OG0001973.1/OG0001976.2/OG0001976.1/OG0001979.1/OG0001980.1/OG0001980.2/OG0001992.1/OG0001993.1/OG0002000.1/OG0002008.1/OG0002016.2/OG0002016.1/OG0002018.1/OG0002024.1/OG0002024.2/OG0002030.1/OG0002030.2/OG0002033.1/OG0002035.2/OG0002035.1/OG0002037.1/OG0002037.2/OG0002047.1/OG0002047.2/OG0002057.2/OG0002057.1/OG0002062.2/OG0002062.1/OG0002066.2/OG0002066.1/OG0002074.2/OG0002074.1/OG0002079.1/OG0002101.1/OG0002101.2/OG0002106.1/OG0002107.2/OG0002107.1/OG0002108.1/OG0002109.1/OG0002112.1/OG0002116.2/OG0002116.1/OG0002118.1/OG0002126.2/OG0002126.1/OG0002129.1/OG0002134.1/OG0002138.2/OG0002138.1/OG0002142.1/OG0002142.2/OG0002144.1/OG0002144.2/OG0002146.1/OG0002150.2/OG0002150.1/OG0002154.1/OG0002154.2/OG0002157.2/OG0002157.1/OG0002160.1/OG0002162.1/OG0002162.2/OG0002163.1/OG0002163.2/OG0002167.1/OG0002173.1/OG0002173.2/OG0002175.1/OG0002182.1/OG0002182.2/OG0002205.1/OG0002207.1/OG0002207.2/OG0002214.1/OG0002221.1/OG0002222.1/OG0002222.2/OG0002223.1/OG0002228.1/OG0002229.1/OG0002229.2/OG0002236.1/OG0002236.2/OG0002242.2/OG0002242.1/OG0002243.1/OG0002243.2/OG0002254.1/OG0002262.1/OG0002263.1/OG0002263.2/OG0002277.2/OG0002277.1/OG0002284.1/OG0002288.1/OG0002288.2/OG0002290.1/OG0002292.2/OG0002292.1/OG0002294.1/OG0002294.2/OG0002298.1/OG0002332.1/OG0002344.2/OG0002344.1/OG0002348.1/OG0002350.1/OG0002350.2/OG0002355.1/OG0002357.1/OG0002357.2/OG0002360.1/OG0002360.2/OG0002361.2/OG0002361.1/OG0002364.1/OG0002364.2/OG0002366.1/OG0002366.2/OG0002368.2/OG0002368.1/OG0002369.1/OG0002377.1/OG0002377.2/OG0002381.2/OG0002381.1/OG0002384.1/OG0002386.1/OG0002387.1/OG0002399.1/OG0002399.2/OG0002403.2/OG0002403.1/OG0002404.1/OG0002404.2/OG0002408.2/OG0002408.1/OG0002409.1/OG0002412.2/OG0002412.1/OG0002431.1/OG0002431.2/OG0002443.2/OG0002443.1/OG0002454.1/OG0002454.2/OG0002455.1/OG0002463.1/OG0002464.1/OG0002464.2/OG0002467.1/OG0002468.1/OG0002468.2/OG0002469.1/OG0002470.1/OG0002473.1/OG0002473.2/OG0002474.2/OG0002474.1/OG0002481.1/OG0002486.1/OG0002486.2/OG0002488.2/OG0002488.1/OG0002501.1/OG0002501.2/OG0002502.1/OG0002506.1/OG0002510.1/OG0002510.2/OG0002514.1/OG0002514.2/OG0002515.1/OG0002551.1/OG0002551.2/OG0002553.1/OG0002567.1/OG0002572.1/OG0002573.1/OG0002579.2/OG0002579.1/OG0002584.1/OG0002584.2/OG0002591.1/OG0002594.2/OG0002594.1/OG0002596.1/OG0002596.2/OG0002597.1/OG0002597.2/OG0002598.1/OG0002598.2/OG0002601.1/OG0002602.2/OG0002602.1/OG0002614.1/OG0002623.2/OG0002623.1/OG0002624.1/OG0002625.1/OG0002632.1/OG0002636.1/OG0002640.1/OG0002642.1/OG0002642.2/OG0002649.1/OG0002650.1/OG0002650.2/OG0002651.1/OG0002655.2/OG0002655.1/OG0002659.1/OG0002663.1/OG0002664.1/OG0002666.1/OG0002668.2/OG0002668.1/OG0002670.1/OG0002707.1/OG0002707.2/OG0002709.1/OG0002716.1/OG0002720.1/OG0002722.1/OG0002728.1/OG0002730.1/OG0002732.1/OG0002738.1/OG0002738.2/OG0002741.1/OG0002742.1/OG0002743.1/OG0002743.2/OG0002745.1/OG0002745.2/OG0002746.1/OG0002747.1/OG0002752.1/OG0002756.1/OG0002761.1/OG0002762.2/OG0002762.1/OG0002766.2/OG0002766.1/OG0002767.1/OG0002771.1/OG0002774.2/OG0002774.1/OG0002776.1/OG0002780.1/OG0002782.1/OG0002784.2/OG0002784.1/OG0002785.2/OG0002785.1/OG0002794.2/OG0002794.1/OG0002796.1/OG0002797.1/OG0002807.1/OG0002810.1/OG0002824.1/OG0002824.2/OG0002826.1/OG0002826.2/OG0002848.1/OG0002856.1/OG0002856.2/OG0002863.1/OG0002867.2/OG0002867.1/OG0002873.1/OG0002873.2/OG0002879.2/OG0002879.1/OG0002880.1/OG0002886.1/OG0002886.2/OG0002890.1/OG0002890.2/OG0002899.1/OG0002904.1/OG0002907.1/OG0002916.1/OG0002918.1/OG0002921.1/OG0002923.1/OG0002924.1/OG0002925.1/OG0002932.1/OG0002937.1/OG0002937.2/OG0002941.2/OG0002941.1/OG0002943.2/OG0002943.1/OG0002945.2/OG0002945.1/OG0002949.1/OG0002949.2/OG0002954.1/OG0002955.1/OG0002956.1/OG0002956.2/OG0002959.1/OG0002963.1/OG0002965.1/OG0002971.1/OG0003014.1/OG0003028.1/OG0003028.2/OG0003031.1/OG0003036.1/OG0003042.2/OG0003042.1/OG0003043.1/OG0003046.1/OG0003047.1/OG0003048.1/OG0003056.2/OG0003056.1/OG0003058.1/OG0003061.1/OG0003065.1/OG0003067.1/OG0003068.1/OG0003070.1/OG0003071.1/OG0003073.1/OG0003076.1/OG0003078.1/OG0003088.1/OG0003090.1/OG0003093.1/OG0003095.1/OG0003097.1/OG0003098.1/OG0003104.1/OG0003113.1/OG0003116.1/OG0003117.1/OG0003122.1/OG0003131.1/OG0003137.1/OG0003138.1/OG0003142.1/OG0003143.1/OG0003146.1/OG0003147.1/OG0003190.1/OG0003193.1/OG0003202.1/OG0003210.1/OG0003212.1/OG0003217.1/OG0003218.1/OG0003224.1/OG0003231.1/OG0003243.1/OG0003248.1/OG0003264.1/OG0003266.2/OG0003266.1/OG0003267.1/OG0003270.1/OG0003274.1/OG0003275.1/OG0003275.2/OG0003279.1/OG0003283.1/OG0003285.1/OG0003287.1/OG0003291.1/OG0003292.1/OG0003302.1/OG0003303.1/OG0003304.1/OG0003310.1/OG0003312.1/OG0003312.2/OG0003317.1/OG0003323.1/OG0003326.1/OG0003328.1/OG0003344.1/OG0003390.1/OG0003396.1/OG0003416.1/OG0003417.1/OG0003421.1/OG0003422.1/OG0003423.1/OG0003430.1/OG0003431.1/OG0003435.1/OG0003442.1/OG0003444.1/OG0003446.1/OG0003453.1/OG0003456.1/OG0003457.1/OG0003464.1/OG0003466.1/OG0003472.1/OG0003473.1/OG0003477.1/OG0003478.1/OG0003478.2/OG0003479.1/OG0003481.1/OG0003483.1/OG0003484.1/OG0003486.1/OG0003490.1/OG0003494.1/OG0003496.1/OG0003502.1/OG0003503.1/OG0003511.1/OG0003521.1/OG0003522.1/OG0003523.1/OG0003524.1/OG0003525.1/OG0003526.1/OG0003528.1/OG0003539.1/OG0003540.1/OG0003558.1/OG0003566.1/OG0003580.1/OG0003582.1/OG0003584.1/OG0003590.1/OG0003591.1/OG0003593.1/OG0003597.1/OG0003598.1/OG0003642.1/OG0003644.1/OG0003659.1/OG0003664.1/OG0003665.1/OG0003667.1/OG0003683.1/OG0003690.1/OG0003691.1/OG0003692.1/OG0003693.1/OG0003698.1/OG0003699.1/OG0003702.1/OG0003704.1/OG0003704.2/OG0003708.1/OG0003710.1/OG0003711.1/OG0003715.1/OG0003717.1/OG0003718.1/OG0003721.1/OG0003723.1/OG0003724.1/OG0003725.1/OG0003726.2/OG0003726.1/OG0003730.1/OG0003731.1/OG0003736.1/OG0003738.1/OG0003750.1/OG0003754.1/OG0003755.1/OG0003756.1/OG0003763.1/OG0003766.1/OG0003768.1/OG0003771.1/OG0003774.1/OG0003778.1/OG0003779.1/OG0003783.1/OG0003788.1/OG0003793.1/OG0003795.1/OG0003804.1/OG0003809.1/OG0003819.1/OG0003824.1/OG0003826.1/OG0003827.1/OG0003829.1/OG0003830.1/OG0003831.1/OG0003833.1/OG0003839.1/OG0003841.1/OG0003842.1/OG0003845.1/OG0003857.1/OG0003918.1/OG0003919.1/OG0003926.1/OG0003931.1/OG0003937.1/OG0003941.1/OG0003943.1/OG0003945.1/OG0003946.1/OG0003951.1/OG0003952.1/OG0003953.1/OG0003958.1/OG0003961.1/OG0003965.1/OG0003968.1/OG0003969.1/OG0003972.1/OG0003977.1/OG0003983.1/OG0003990.1/OG0003991.1/OG0003993.1/OG0003994.1/OG0003995.1/OG0004007.1/OG0004009.1/OG0004011.1/OG0004018.1/OG0004019.1/OG0004024.1/OG0004029.1/OG0004038.1/OG0004044.1/OG0004045.1/OG0004046.1/OG0004055.1/OG0004064.1/OG0004067.1/OG0004068.1/OG0004069.1/OG0004079.1/OG0004083.1/OG0004084.1/OG0004089.1/OG0004092.1/OG0004093.1/OG0004094.1/OG0004097.1/OG0004110.1/OG0004111.1/OG0004112.1/OG0004112.2/OG0004115.1/OG0004119.1/OG0004127.1/OG0004134.1/OG0004135.1/OG0004137.1/OG0004138.1/OG0004144.1/OG0004145.1/OG0004146.1/OG0004152.1/OG0004203.1/OG0004207.1/OG0004223.1/OG0004234.1/OG0004235.1/OG0004240.1/OG0004241.1/OG0004245.1/OG0004246.1/OG0004249.1/OG0004251.1/OG0004256.1/OG0004261.1/OG0004263.1/OG0004264.1/OG0004283.1/OG0004288.1/OG0004289.1/OG0004291.1/OG0004293.1/OG0004295.1/OG0004296.1/OG0004297.1/OG0004301.1/OG0004304.1/OG0004305.1/OG0004308.1/OG0004308.2/OG0004311.1/OG0004315.1/OG0004326.2/OG0004326.1/OG0004327.1/OG0004330.1/OG0004332.1/OG0004333.1/OG0004336.1/OG0004338.1/OG0004342.1/OG0004343.1/OG0004350.1/OG0004351.1/OG0004354.1/OG0004355.1/OG0004356.1/OG0004359.1/OG0004361.1/OG0004363.1/OG0004369.1/OG0004370.1/OG0004371.1/OG0004374.1/OG0004374.2/OG0004389.1/OG0004391.1/OG0004393.1/OG0004396.1/OG0004397.1/OG0004398.1/OG0004399.1/OG0004400.1/OG0004402.1/OG0004404.1/OG0004408.1/OG0004409.1/OG0004411.1/OG0004413.1/OG0004414.1/OG0004415.1/OG0004416.1/OG0004417.1/OG0004419.1/OG0004422.1/OG0004423.1/OG0004432.1/OG0004433.1/OG0004434.1/OG0004437.1/OG0004441.1/OG0004444.1/OG0004447.1/OG0004450.1/OG0004452.1/OG0004457.1/OG0004460.1/OG0004461.1/OG0004464.1/OG0004468.1/OG0004469.1/OG0004477.1/OG0004478.1/OG0004480.1/OG0004482.1/OG0004483.1/OG0004484.1/OG0004485.1/OG0004487.1/OG0004489.1/OG0004493.1/OG0004536.1/OG0004538.1/OG0004539.1/OG0004554.1/OG0004559.1/OG0004561.1/OG0004563.1/OG0004566.1/OG0004568.1/OG0004569.1/OG0004571.1/OG0004574.1/OG0004579.1/OG0004582.1/OG0004583.1/OG0004588.1/OG0004589.1/OG0004590.1/OG0004591.1/OG0004595.1/OG0004597.2/OG0004597.1/OG0004601.1/OG0004602.1/OG0004612.1/OG0004614.1/OG0004616.1/OG0004618.1/OG0004621.1/OG0004622.1/OG0004624.1/OG0004627.1/OG0004628.1/OG0004630.1/OG0004631.1/OG0004632.1/OG0004643.1/OG0004648.1/OG0004650.1/OG0004653.1/OG0004656.1/OG0004662.1/OG0004666.1/OG0004667.1/OG0004694.1/OG0004700.1/OG0004703.1/OG0004704.1/OG0004711.1/OG0004714.1/OG0004717.1/OG0004718.1/OG0004720.1/OG0004723.1/OG0004725.1/OG0004728.1/OG0004729.1/OG0004731.1/OG0004735.1/OG0004738.1/OG0004742.1/OG0004743.1/OG0004746.1/OG0004749.1/OG0004751.1/OG0004752.1/OG0004755.1/OG0004757.1/OG0004758.1/OG0004768.1/OG0004771.1/OG0004778.1/OG0004780.1/OG0004788.1/OG0004789.1/OG0004792.1/OG0004793.1/OG0004796.1/OG0004798.1/OG0004807.1/OG0004815.1/OG0004883.1/OG0004890.1/OG0004895.1/OG0004904.1/OG0004914.1/OG0004920.1/OG0004925.1/OG0004928.1/OG0004930.1/OG0004931.1/OG0004933.1/OG0004942.1/OG0004943.1/OG0004944.1/OG0004948.1/OG0004949.1/OG0004952.1/OG0004954.1/OG0004955.1/OG0004957.1/OG0004958.1/OG0004959.1/OG0004961.1/OG0004965.1/OG0004972.1/OG0004973.1/OG0004974.1/OG0004981.1/OG0004986.1/OG0004993.1/OG0004994.1/OG0004999.1/OG0005002.1/OG0005003.1/OG0005004.1/OG0005008.1/OG0005011.1/OG0005013.1/OG0005015.1/OG0005016.1/OG0005025.1/OG0005030.1/OG0005035.1/OG0005043.1/OG0005048.1/OG0005051.1/OG0005053.1/OG0005054.1/OG0005055.1/OG0005058.1/OG0005059.1/OG0005063.1/OG0005073.1/OG0005074.1/OG0005077.1/OG0005078.1/OG0005081.1/OG0005082.1/OG0005085.1/OG0005090.1/OG0005091.1/OG0005102.1/OG0005103.1/OG0005105.1/OG0005112.1/OG0005115.1/OG0005116.1/OG0005120.1/OG0005123.1/OG0005124.1/OG0005127.1/OG0005128.1/OG0005131.1/OG0005132.1/OG0005135.1/OG0005138.1/OG0005142.1/OG0005144.1/OG0005147.1/OG0005152.1/OG0005153.1/OG0005154.1/OG0005156.1/OG0005159.1/OG0005160.1/OG0005161.1/OG0005162.1/OG0005163.1/OG0005166.1/OG0005168.1/OG0005171.1/OG0005237.1/OG0005238.1/OG0005243.1/OG0005246.1/OG0005254.1/OG0005256.1/OG0005257.1/OG0005258.1/OG0005265.1/OG0005272.1/OG0005273.1/OG0005278.1/OG0005281.1/OG0005283.1/OG0005284.1/OG0005293.1/OG0005296.1/OG0005297.1/OG0005298.1/OG0005299.1/OG0005300.1/OG0005303.1/OG0005304.1/OG0005306.1/OG0005307.1/OG0005310.1/OG0005313.1/OG0005318.1/OG0005319.1/OG0005324.1/OG0005332.1/OG0005338.1/OG0005345.1/OG0005346.1/OG0005347.1/OG0005354.1/OG0005359.1/OG0005360.1/OG0005361.1/OG0005364.1/OG0005368.1/OG0005370.1/OG0005372.1/OG0005374.1/OG0005381.1/OG0005382.1/OG0005383.1/OG0005386.1/OG0005392.1/OG0005394.1/OG0005396.1/OG0005397.1/OG0005402.1/OG0005405.1/OG0005406.1/OG0005412.1/OG0005413.1/OG0005416.1/OG0005417.1/OG0005423.1/OG0005428.1/OG0005432.1/OG0005435.1/OG0005448.1/OG0005450.1/OG0005451.1/OG0005452.1/OG0005457.1/OG0005458.1/OG0005460.1/OG0005464.1/OG0005465.1/OG0005466.1/OG0005473.1/OG0005479.1/OG0005488.1/OG0005489.1/OG0005490.1/OG0005492.1/OG0005494.1/OG0005495.1/OG0005505.1/OG0005508.1/OG0005513.1/OG0005514.1/OG0005517.1/OG0005519.1/OG0005526.1/OG0005527.1/OG0005530.1/OG0005537.1/OG0005539.1/OG0005542.1/OG0005543.1/OG0005551.1/OG0005554.1/OG0005555.1/OG0005558.1/OG0005564.1/OG0005567.1/OG0005569.1/OG0005570.1/OG0005571.1/OG0005574.1/OG0005575.1/OG0005580.1/OG0005583.1/OG0005585.1/OG0005648.1/OG0005649.1/OG0005651.1/OG0005653.1/OG0005656.1/OG0005657.1/OG0005664.1/OG0005666.1/OG0005671.1/OG0005676.1/OG0005677.1/OG0005678.1/OG0005686.1/OG0005691.1/OG0005693.1/OG0005702.1/OG0005716.1/OG0005717.1/OG0005719.1/OG0005720.1/OG0005722.1/OG0005723.1/OG0005724.1/OG0005727.1/OG0005728.1/OG0005733.1/OG0005736.1/OG0005737.1/OG0005738.1/OG0005743.1/OG0005744.1/OG0005754.1/OG0005762.1/OG0005764.1/OG0005767.1/OG0005770.1/OG0005786.1/OG0005788.1/OG0005789.1/OG0005796.1/OG0005797.1/OG0005802.1/OG0005804.1/OG0005806.1/OG0005811.1/OG0005812.1/OG0005815.1/OG0005818.1/OG0005819.1/OG0005821.1/OG0005823.1/OG0005824.1/OG0005825.1/OG0005827.1/OG0005828.1/OG0005838.1/OG0005839.1/OG0005845.1/OG0005847.1/OG0005850.1/OG0005851.1/OG0005852.1/OG0005853.1/OG0005854.1/OG0005858.1/OG0005865.1/OG0005871.1/OG0005872.1/OG0005873.1/OG0005877.1/OG0005879.1/OG0005881.1/OG0005883.1/OG0005885.1/OG0005890.1/OG0005892.1/OG0005893.1/OG0005904.1/OG0005910.1/OG0005915.1/OG0005920.1/OG0005924.1/OG0005925.1/OG0005926.1/OG0005938.1/OG0005940.1/OG0005944.1/OG0005945.1/OG0005949.1/OG0005950.1/OG0005955.1/OG0005958.1/OG0005960.1/OG0005963.1/OG0005965.1/OG0005967.1/OG0005969.1/OG0005978.1/OG0005981.1/OG0005983.1/OG0005985.1/OG0005986.1/OG0005990.1/OG0005994.1/OG0005995.1/OG0005998.1/OG0006000.1/OG0006001.1/OG0006008.1/OG0006010.1/OG0006012.1/OG0006014.1/OG0006016.1/OG0006024.1/OG0006025.1/OG0006030.1/OG0006038.1/OG0006041.1/OG0006044.1/OG0006048.1/OG0006052.1/OG0006056.1/OG0006059.1/OG0006142.1/OG0006146.1/OG0006150.1/OG0006151.1/OG0006152.1/OG0006157.1/OG0006162.1/OG0006177.1/OG0006185.1/OG0006186.1/OG0006197.1/OG0006198.1/OG0006199.1/OG0006205.1/OG0006209.1/OG0006216.1/OG0006217.1/OG0006218.1/OG0006222.1/OG0006224.1/OG0006226.1/OG0006229.1/OG0006234.1/OG0006238.1/OG0006248.1/OG0006249.1/OG0006256.1/OG0006261.1/OG0006272.1/OG0006274.1/OG0006275.1/OG0006276.1/OG0006294.1/OG0006300.1/OG0006303.1/OG0006304.1/OG0006307.1/OG0006308.1/OG0006320.1/OG0006321.1/OG0006330.1/OG0006331.1/OG0006333.1/OG0006334.1/OG0006336.1/OG0006340.1/OG0006342.1/OG0006346.1/OG0006349.1/OG0006351.1/OG0006360.1/OG0006361.1/OG0006364.1/OG0006369.1/OG0006370.1/OG0006371.1/OG0006372.1/OG0006373.1/OG0006375.1/OG0006381.1/OG0006384.1/OG0006386.1/OG0006393.1/OG0006394.1/OG0006398.1/OG0006403.1/OG0006404.1/OG0006407.1/OG0006413.1/OG0006417.1/OG0006419.1/OG0006424.1/OG0006425.1/OG0006429.1/OG0006430.1/OG0006431.1/OG0006432.1/OG0006434.1/OG0006436.1/OG0006437.1/OG0006441.1/OG0006448.1/OG0006456.1/OG0006457.1/OG0006461.1/OG0006464.1/OG0006465.1/OG0006479.1/OG0006496.1/OG0006498.1/OG0006502.1/OG0006507.1/OG0006511.1/OG0006515.1/OG0006516.1/OG0006519.1/OG0006615.1/OG0006619.1/OG0006621.1/OG0006622.1/OG0006623.1/OG0006626.1/OG0006629.1/OG0006630.1/OG0006636.1/OG0006640.1/OG0006647.1/OG0006648.1/OG0006650.1/OG0006656.1/OG0006657.1/OG0006659.1/OG0006664.1/OG0006666.1/OG0006668.1/OG0006672.1/OG0006674.1/OG0006676.1/OG0006678.1/OG0006679.1/OG0006680.1/OG0006683.1/OG0006685.1/OG0006687.1/OG0006694.1/OG0006696.1/OG0006701.1/OG0006702.1/OG0006706.1/OG0006718.1/OG0006721.1/OG0006722.1/OG0006723.1/OG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</si>
  <si>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0000366.2/OG0000366.1/OG0000366.3/OG0000387.2/OG0000387.1/OG0000387.4/OG0000387.3/OG0000491.1/OG0000491.2/OG0000491.3/OG0000663.3/OG0000663.2/OG0000663.1/OG0000691.2/OG0000691.1/OG0000728.3/OG0000728.1/OG0000728.2/OG0000797.1/OG0000797.3/OG0000797.2/OG0001268.1/OG0001268.2/OG0001627.1/OG0001627.2/OG0001751.2/OG0001751.1/OG0002207.1/OG0002207.2/OG0002412.2/OG0002412.1/OG0002651.1/OG0002782.1/OG0003048.1/OG0003142.1/OG0003275.1/OG0003275.2/OG0003788.1/OG0004083.1/OG0004115.1/OG0004304.1/OG0004632.1/OG0005361.1/OG0006199.1/OG0006722.1/OG0006794.1/OG0007073.1/OG0008492.1</t>
  </si>
  <si>
    <t>OG0002159.2/OG0002159.1/OG0002159.3/OG0002490.1/OG0002490.2/OG0003106.1/OG0007983.1/OG0009067.1</t>
  </si>
  <si>
    <t>OG0000377.1/OG0000377.3/OG0000377.2/OG0000740.2/OG0000740.1/OG0000740.3/OG0001180.2/OG0001180.1/OG0001180.3/OG0001291.1/OG0001370.1/OG0001370.2/OG0001576.2/OG0001576.1/OG0001632.1/OG0001920.1/OG0002231.1/OG0002231.2/OG0002304.1/OG0002372.1/OG0002581.1/OG0002582.1/OG0003211.1/OG0003229.1/OG0003568.2/OG0003568.1/OG0003749.1/OG0004171.1/OG0004172.1/OG0004847.1/OG0004937.1/OG0005129.1/OG0005576.1/OG0005600.1/OG0005706.1/OG0005715.1/OG0005810.1/OG0005901.2/OG0005901.1/OG0006295.1/OG0006383.1/OG0006411.1/OG0006472.1/OG0006476.1/OG0006746.1/OG0006746.2/OG0007002.1/OG0007225.1/OG0007366.1/OG0007590.1/OG0007786.1/OG0008020.1/OG0008086.1/OG0008274.1/OG0008563.1/OG0008883.1/OG0008996.1/OG0009154.1/OG0009176.1/OG0009366.2/OG0009366.1/OG0009434.1/OG0009611.1/OG0009667.1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</si>
  <si>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0000091.3/OG0000091.4/OG0000091.7/OG0000091.1/OG0000091.6/OG0000091.5/OG0000091.8/OG0000091.2/OG0000106.2/OG0000106.3/OG0000106.5/OG0000106.4/OG0000106.7/OG0000106.6/OG0000106.1/OG0000111.6/OG0000111.2/OG0000111.5/OG0000111.1/OG0000111.3/OG0000111.4/OG0000115.5/OG0000115.7/OG0000115.4/OG0000115.6/OG0000115.3/OG0000115.1/OG0000115.2/OG0000119.6/OG0000119.1/OG0000119.5/OG0000119.4/OG0000119.7/OG0000119.3/OG0000119.2/OG0000121.5/OG0000121.1/OG0000121.2/OG0000121.3/OG0000121.4/OG0000121.6/OG0000121.8/OG0000121.7/OG0000133.3/OG0000133.1/OG0000133.4/OG0000133.2/OG0000140.1/OG0000140.4/OG0000140.2/OG0000140.3/OG0000140.5/OG0000140.6/OG0000140.7/OG0000207.1/OG0000207.2/OG0000208.2/OG0000208.1/OG0000208.4/OG0000208.3/OG0000267.4/OG0000267.1/OG0000267.2/OG0000267.5/OG0000267.3/OG0000305.1/OG0000305.4/OG0000305.2/OG0000305.3/OG0000313.1/OG0000313.5/OG0000313.4/OG0000313.3/OG0000313.2/OG0000320.4/OG0000320.3/OG0000320.2/OG0000320.1/OG0000320.5/OG0000366.2/OG0000366.1/OG0000366.3/OG0000386.3/OG0000386.1/OG0000386.4/OG0000386.2/OG0000387.2/OG0000387.1/OG0000387.4/OG0000387.3/OG0000388.3/OG0000388.2/OG0000388.1/OG0000491.1/OG0000491.2/OG0000491.3/OG0000513.2/OG0000513.1/OG0000526.3/OG0000526.2/OG0000526.1/OG0000541.1/OG0000541.2/OG0000541.3/OG0000555.1/OG0000555.2/OG0000555.3/OG0000570.1/OG0000570.3/OG0000570.2/OG0000583.2/OG0000583.1/OG0000583.3/OG0000615.3/OG0000615.1/OG0000615.2/OG0000619.1/OG0000619.3/OG0000619.2/OG0000648.2/OG0000648.1/OG0000663.3/OG0000663.2/OG0000663.1/OG0000686.1/OG0000686.2/OG0000686.3/OG0000691.2/OG0000691.1/OG0000728.3/OG0000728.1/OG0000728.2/OG0000739.1/OG0000739.2/OG0000797.1/OG0000797.3/OG0000797.2/OG0000807.1/OG0000807.2/OG0000831.2/OG0000831.1/OG0000857.3/OG0000857.2/OG0000857.1/OG0000880.2/OG0000880.1/OG0000883.1/OG0000883.2/OG0000883.3/OG0000908.2/OG0000908.1/OG0000932.3/OG0000932.1/OG0000932.2/OG0000948.1/OG0000948.2/OG0001017.1/OG0001017.2/OG0001023.2/OG0001023.1/OG0001025.2/OG0001025.1/OG0001025.3/OG0001033.2/OG0001033.1/OG0001068.2/OG0001068.1/OG0001081.2/OG0001081.1/OG0001125.2/OG0001125.1/OG0001149.1/OG0001149.2/OG0001153.2/OG0001153.1/OG0001196.2/OG0001196.1/OG0001198.2/OG0001198.3/OG0001198.1/OG0001204.2/OG0001204.1/OG0001248.1/OG0001248.2/OG0001262.2/OG0001262.1/OG0001268.1/OG0001268.2/OG0001274.1/OG0001274.2/OG0001309.1/OG0001309.2/OG0001339.2/OG0001339.1/OG0001352.2/OG0001352.1/OG0001363.1/OG0001363.2/OG0001462.1/OG0001462.2/OG0001509.2/OG0001509.1/OG0001552.2/OG0001552.1/OG0001572.2/OG0001572.1/OG0001598.2/OG0001598.1/OG0001616.1/OG0001616.2/OG0001627.1/OG0001627.2/OG0001658.1/OG0001660.1/OG0001713.1/OG0001716.1/OG0001716.2/OG0001747.1/OG0001747.2/OG0001751.2/OG0001751.1/OG0001772.2/OG0001772.1/OG0001793.2/OG0001793.1/OG0001849.1/OG0001849.2/OG0001855.1/OG0001855.2/OG0001863.2/OG0001863.1/OG0001911.2/OG0001911.1/OG0001927.1/OG0001948.1/OG0001948.2/OG0001955.1/OG0001955.2/OG0001973.1/OG0002033.1/OG0002106.1/OG0002129.1/OG0002138.2/OG0002138.1/OG0002154.1/OG0002154.2/OG0002162.1/OG0002162.2/OG0002163.1/OG0002163.2/OG0002182.1/OG0002182.2/OG0002207.1/OG0002207.2/OG0002223.1/OG0002225.2/OG0002225.1/OG0002288.1/OG0002288.2/OG0002292.2/OG0002292.1/OG0002298.1/OG0002348.1/OG0002369.1/OG0002412.2/OG0002412.1/OG0002454.1/OG0002454.2/OG0002468.1/OG0002468.2/OG0002510.1/OG0002510.2/OG0002514.1/OG0002514.2/OG0002551.1/OG0002551.2/OG0002573.1/OG0002584.1/OG0002584.2/OG0002614.1/OG0002624.1/OG0002632.1/OG0002651.1/OG0002664.1/OG0002746.1/OG0002762.2/OG0002762.1/OG0002771.1/OG0002782.1/OG0002809.2/OG0002809.1/OG0002824.1/OG0002824.2/OG0002875.1/OG0002925.1/OG0002932.1/OG0002945.2/OG0002945.1/OG0002965.1/OG0002971.1/OG0003048.1/OG0003088.1/OG0003098.1/OG0003112.1/OG0003122.1/OG0003138.1/OG0003142.1/OG0003162.1/OG0003217.1/OG0003264.1/OG0003274.1/OG0003275.1/OG0003275.2/OG0003310.1/OG0003326.1/OG0003328.1/OG0003417.1/OG0003421.1/OG0003430.1/OG0003473.1/OG0003483.1/OG0003484.1/OG0003539.1/OG0003642.1/OG0003659.1/OG0003690.1/OG0003691.1/OG0003755.1/OG0003756.1/OG0003766.1/OG0003768.1/OG0003788.1/OG0003827.1/OG0003839.1/OG0003841.1/OG0003943.1/OG0004029.1/OG0004045.1/OG0004083.1/OG0004084.1/OG0004111.1/OG0004115.1/OG0004127.1/OG0004141.1/OG0004264.1/OG0004289.1/OG0004301.1/OG0004304.1/OG0004305.1/OG0004311.1/OG0004329.1/OG0004350.1/OG0004359.1/OG0004361.1/OG0004413.1/OG0004416.1/OG0004460.1/OG0004469.1/OG0004485.1/OG0004538.1/OG0004559.1/OG0004569.1/OG0004574.1/OG0004579.1/OG0004588.1/OG0004591.1/OG0004631.1/OG0004632.1/OG0004643.1/OG0004648.1/OG0004699.2/OG0004699.1/OG0004703.1/OG0004725.1/OG0004731.1/OG0004742.1/OG0004746.1/OG0004752.1/OG0004904.1/OG0004914.1/OG0004928.1/OG0004933.1/OG0004943.1/OG0004952.1/OG0004960.1/OG0004972.1/OG0004973.1/OG0004986.1/OG0004994.1/OG0005059.1/OG0005081.1/OG0005102.1/OG0005115.1/OG0005123.1/OG0005127.1/OG0005128.1/OG0005138.1/OG0005161.1/OG0005256.1/OG0005278.1/OG0005281.1/OG0005284.1/OG0005304.1/OG0005306.1/OG0005318.1/OG0005328.1/OG0005359.1/OG0005360.1/OG0005361.1/OG0005370.1/OG0005396.1/OG0005399.1/OG0005400.1/OG0005402.1/OG0005406.1/OG0005428.1/OG0005460.1/OG0005465.1/OG0005495.1/OG0005508.1/OG0005530.1/OG0005543.1/OG0005575.1/OG0005583.1/OG0005676.1/OG0005678.1/OG0005716.1/OG0005722.1/OG0005723.1/OG0005737.1/OG0005762.1/OG0005764.1/OG0005796.1/OG0005825.1/OG0005838.1/OG0005847.1/OG0005873.1/OG0005893.1/OG0005924.1/OG0005949.1/OG0005950.1/OG0005981.1/OG0006012.1/OG0006188.1/OG0006199.1/OG0006261.1/OG0006288.1/OG0006293.1/OG0006303.1/OG0006334.1/OG0006340.1/OG0006351.1/OG0006360.1/OG0006407.1/OG0006429.1/OG0006434.1/OG0006441.1/OG0006461.1/OG0006600.1/OG0006630.1/OG0006678.1/OG0006679.1/OG0006718.1/OG0006722.1/OG0006779.1/OG0006794.1/OG0006820.1/OG0006840.1/OG0006866.1/OG0006873.1/OG0006888.1/OG0006915.1/OG0006922.1/OG0006954.1/OG0007073.1/OG0007091.1/OG0007097.1/OG0007111.1/OG0007141.1/OG0007209.1/OG0007215.1/OG0007297.1/OG0007299.1/OG0007325.1/OG0007346.1/OG0007349.1/OG0007562.1/OG0007647.1/OG0007648.1/OG0007705.1/OG0007741.1/OG0007779.1/OG0007812.1/OG0007840.1/OG0008398.1/OG0008492.1/OG0008857.1/OG0009072.1</t>
  </si>
  <si>
    <t>OG0000494.1/OG0000494.2/OG0000494.3/OG0000494.4/OG0000692.1/OG0000692.2/OG0000692.4/OG0000692.3/OG0001104.2/OG0001104.1/OG0001362.2/OG0001362.1/OG0001497.1/OG0001497.2/OG0001975.1/OG0002015.1/OG0002032.1/OG0002032.2/OG0002159.2/OG0002159.1/OG0002159.3/OG0002169.2/OG0002169.1/OG0002388.1/OG0002490.1/OG0002490.2/OG0002563.2/OG0002563.1/OG0002913.1/OG0003106.1/OG0003339.1/OG0003459.1/OG0003688.1/OG0004090.1/OG0004128.1/OG0004214.1/OG0004282.1/OG0004312.1/OG0004317.1/OG0004486.1/OG0004712.1/OG0004779.1/OG0004945.1/OG0005143.1/OG0005427.1/OG0005462.1/OG0005897.1/OG0006232.1/OG0006634.1/OG0006639.1/OG0006760.1/OG0006772.1/OG0007350.1/OG0007651.1/OG0007670.1/OG0007683.1/OG0007693.1/OG0007751.1/OG0007852.1/OG0007983.1/OG0008180.1/OG0008221.1/OG0008413.1/OG0008465.1/OG0008856.1/OG0009025.1/OG0009067.1/OG0011506.1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</si>
  <si>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0000059.3/OG0000059.9/OG0000059.6/OG0000059.5/OG0000059.11/OG0000059.10/OG0000059.1/OG0000059.8/OG0000059.4/OG0000059.7/OG0000059.2/OG0000066.8/OG0000066.7/OG0000066.5/OG0000066.6/OG0000066.3/OG0000066.4/OG0000066.1/OG0000066.2/OG0000092.8/OG0000092.2/OG0000092.9/OG0000092.3/OG0000092.7/OG0000092.4/OG0000092.1/OG0000092.5/OG0000092.6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0000111.6/OG0000111.2/OG0000111.5/OG0000111.1/OG0000111.3/OG0000111.4/OG0000125.4/OG0000125.3/OG0000125.7/OG0000125.5/OG0000125.1/OG0000125.2/OG0000125.6/OG0000153.5/OG0000153.4/OG0000153.3/OG0000153.1/OG0000153.2/OG0000170.2/OG0000170.4/OG0000170.1/OG0000170.3/OG0000173.4/OG0000173.2/OG0000173.3/OG0000173.1/OG0000180.6/OG0000180.4/OG0000180.3/OG0000180.2/OG0000180.5/OG0000180.1/OG0000200.4/OG0000200.5/OG0000200.2/OG0000200.6/OG0000200.3/OG0000200.1/OG0000202.5/OG0000202.4/OG0000202.1/OG0000202.6/OG0000202.2/OG0000202.3/OG0000213.4/OG0000213.3/OG0000213.1/OG0000213.2/OG0000213.6/OG0000213.5/OG0000218.4/OG0000218.2/OG0000218.1/OG0000218.3/OG0000218.5/OG0000232.4/OG0000232.2/OG0000232.5/OG0000232.1/OG0000232.3/OG0000241.5/OG0000241.3/OG0000241.2/OG0000241.1/OG0000241.4/OG0000242.3/OG0000242.5/OG0000242.2/OG0000242.4/OG0000242.1/OG0000256.4/OG0000256.5/OG0000256.3/OG0000256.1/OG0000256.2/OG0000267.4/OG0000267.1/OG0000267.2/OG0000267.5/OG0000267.3/OG0000274.1/OG0000274.4/OG0000274.5/OG0000274.2/OG0000274.3/OG0000297.3/OG0000297.2/OG0000297.1/OG0000297.4/OG0000298.3/OG0000298.4/OG0000298.5/OG0000298.1/OG0000298.2/OG0000300.2/OG0000300.3/OG0000300.1/OG0000327.4/OG0000327.3/OG0000327.1/OG0000327.2/OG0000333.4/OG0000333.2/OG0000333.1/OG0000333.3/OG0000337.3/OG0000337.1/OG0000337.2/OG0000348.2/OG0000348.1/OG0000348.3/OG0000354.3/OG0000354.2/OG0000354.1/OG0000366.2/OG0000366.1/OG0000366.3/OG0000387.2/OG0000387.1/OG0000387.4/OG0000387.3/OG0000388.3/OG0000388.2/OG0000388.1/OG0000433.3/OG0000433.2/OG0000433.1/OG0000434.1/OG0000434.2/OG0000435.3/OG0000435.2/OG0000435.1/OG0000476.1/OG0000476.2/OG0000476.3/OG0000491.1/OG0000491.2/OG0000491.3/OG0000508.3/OG0000508.1/OG0000508.2/OG0000538.3/OG0000538.2/OG0000538.4/OG0000538.1/OG0000540.3/OG0000540.4/OG0000540.2/OG0000540.1/OG0000549.2/OG0000549.1/OG0000550.1/OG0000550.3/OG0000550.2/OG0000555.1/OG0000555.2/OG0000555.3/OG0000556.3/OG0000556.1/OG0000556.2/OG0000557.3/OG0000557.2/OG0000557.1/OG0000558.2/OG0000558.3/OG0000558.1/OG0000576.2/OG0000576.1/OG0000580.2/OG0000580.1/OG0000580.3/OG0000582.3/OG0000582.1/OG0000582.2/OG0000607.1/OG0000607.2/OG0000615.3/OG0000615.1/OG0000615.2/OG0000627.1/OG0000627.2/OG0000627.3/OG0000631.2/OG0000631.1/OG0000631.3/OG0000648.2/OG0000648.1/OG0000673.2/OG0000673.1/OG0000689.3/OG0000689.1/OG0000689.2/OG0000691.2/OG0000691.1/OG0000698.2/OG0000698.1/OG0000708.2/OG0000708.3/OG0000708.1/OG0000723.3/OG0000723.2/OG0000723.1/OG0000724.2/OG0000724.1/OG0000724.3/OG0000726.3/OG0000726.1/OG0000726.2/OG0000737.1/OG0000737.3/OG0000737.2/OG0000741.2/OG0000741.1/OG0000741.3/OG0000757.1/OG0000763.1/OG0000763.2/OG0000780.2/OG0000780.1/OG0000781.2/OG0000781.1/OG0000785.1/OG0000785.2/OG0000792.1/OG0000792.2/OG0000793.1/OG0000793.2/OG0000805.3/OG0000805.2/OG0000805.1/OG0000807.1/OG0000807.2/OG0000810.2/OG0000810.1/OG0000812.1/OG0000812.2/OG0000812.3/OG0000825.1/OG0000825.3/OG0000825.2/OG0000847.1/OG0000847.2/OG0000857.3/OG0000857.2/OG0000857.1/OG0000866.3/OG0000866.2/OG0000866.1/OG0000867.2/OG0000867.1/OG0000883.1/OG0000883.2/OG0000883.3/OG0000897.2/OG0000897.1/OG0000911.2/OG0000911.1/OG0000919.2/OG0000919.1/OG0000933.1/OG0000933.2/OG0000935.2/OG0000935.1/OG0000942.2/OG0000942.3/OG0000942.1/OG0000946.2/OG0000946.1/OG0000948.1/OG0000948.2/OG0000960.1/OG0000960.2/OG0000976.1/OG0000976.2/OG0001006.1/OG0001006.2/OG0001023.2/OG0001023.1/OG0001045.2/OG0001045.1/OG0001047.2/OG0001047.1/OG0001067.1/OG0001087.1/OG0001087.2/OG0001108.1/OG0001108.2/OG0001109.2/OG0001109.1/OG0001110.1/OG0001110.2/OG0001117.2/OG0001117.3/OG0001117.1/OG0001127.2/OG0001127.1/OG0001128.1/OG0001128.2/OG0001141.1/OG0001149.1/OG0001149.2/OG0001153.2/OG0001153.1/OG0001159.1/OG0001159.2/OG0001162.1/OG0001162.2/OG0001172.2/OG0001172.1/OG0001173.2/OG0001173.1/OG0001193.1/OG0001193.2/OG0001194.2/OG0001194.1/OG0001245.2/OG0001245.1/OG0001247.1/OG0001247.2/OG0001253.1/OG0001253.2/OG0001261.1/OG0001261.2/OG0001262.2/OG0001262.1/OG0001266.2/OG0001266.1/OG0001274.1/OG0001274.2/OG0001276.2/OG0001276.1/OG0001299.3/OG0001299.2/OG0001299.1/OG0001322.1/OG0001322.2/OG0001339.2/OG0001339.1/OG0001343.2/OG0001343.1/OG0001388.1/OG0001388.2/OG0001389.1/OG0001391.1/OG0001391.2/OG0001407.1/OG0001407.2/OG0001412.2/OG0001412.1/OG0001420.1/OG0001440.1/OG0001440.2/OG0001445.2/OG0001445.1/OG0001452.1/OG0001454.1/OG0001454.2/OG0001462.1/OG0001462.2/OG0001464.1/OG0001464.2/OG0001501.1/OG0001511.1/OG0001512.1/OG0001512.2/OG0001562.1/OG0001562.2/OG0001572.2/OG0001572.1/OG0001582.2/OG0001582.1/OG0001602.1/OG0001612.1/OG0001612.2/OG0001617.1/OG0001617.2/OG0001618.1/OG0001618.2/OG0001631.2/OG0001631.1/OG0001635.1/OG0001642.1/OG0001660.1/OG0001668.1/OG0001668.2/OG0001672.2/OG0001672.1/OG0001673.1/OG0001682.1/OG0001682.2/OG0001697.2/OG0001697.1/OG0001700.1/OG0001706.1/OG0001706.2/OG0001714.2/OG0001714.1/OG0001715.2/OG0001715.1/OG0001718.1/OG0001744.1/OG0001747.1/OG0001747.2/OG0001813.1/OG0001814.1/OG0001814.2/OG0001817.2/OG0001817.1/OG0001837.1/OG0001837.2/OG0001849.1/OG0001849.2/OG0001850.1/OG0001850.2/OG0001855.1/OG0001855.2/OG0001863.2/OG0001863.1/OG0001918.1/OG0001927.1/OG0001929.1/OG0001932.1/OG0001932.2/OG0001959.2/OG0001959.1/OG0001980.1/OG0001980.2/OG0001993.1/OG0002008.1/OG0002106.1/OG0002107.2/OG0002107.1/OG0002146.1/OG0002173.1/OG0002173.2/OG0002223.1/OG0002332.1/OG0002355.1/OG0002357.1/OG0002357.2/OG0002360.1/OG0002360.2/OG0002384.1/OG0002404.1/OG0002404.2/OG0002409.1/OG0002431.1/OG0002431.2/OG0002455.1/OG0002463.1/OG0002469.1/OG0002551.1/OG0002551.2/OG0002556.1/OG0002572.1/OG0002579.2/OG0002579.1/OG0002596.1/OG0002596.2/OG0002598.1/OG0002598.2/OG0002601.1/OG0002624.1/OG0002636.1/OG0002642.1/OG0002642.2/OG0002655.2/OG0002655.1/OG0002661.1/OG0002663.1/OG0002664.1/OG0002668.2/OG0002668.1/OG0002670.1/OG0002716.1/OG0002728.1/OG0002730.1/OG0002742.1/OG0002746.1/OG0002747.1/OG0002762.2/OG0002762.1/OG0002767.1/OG0002776.1/OG0002785.2/OG0002785.1/OG0002794.2/OG0002794.1/OG0002826.1/OG0002826.2/OG0002856.1/OG0002856.2/OG0002863.1/OG0002879.2/OG0002879.1/OG0002880.1/OG0002890.1/OG0002890.2/OG0002915.1/OG0002916.1/OG0002921.1/OG0002932.1/OG0002937.1/OG0002937.2/OG0002941.2/OG0002941.1/OG0002944.1/OG0002949.1/OG0002949.2/OG0002955.1/OG0002956.1/OG0002956.2/OG0003028.1/OG0003028.2/OG0003046.1/OG0003067.1/OG0003070.1/OG0003071.1/OG0003093.1/OG0003095.1/OG0003097.1/OG0003116.1/OG0003131.1/OG0003143.1/OG0003147.1/OG0003193.1/OG0003212.1/OG0003217.1/OG0003228.1/OG0003231.1/OG0003270.1/OG0003279.1/OG0003292.1/OG0003303.1/OG0003317.1/OG0003344.1/OG0003390.1/OG0003396.1/OG0003431.1/OG0003456.1/OG0003457.1/OG0003466.1/OG0003473.1/OG0003477.1/OG0003484.1/OG0003486.1/OG0003494.1/OG0003496.1/OG0003502.1/OG0003503.1/OG0003511.1/OG0003521.1/OG0003525.1/OG0003540.1/OG0003558.1/OG0003566.1/OG0003582.1/OG0003590.1/OG0003597.1/OG0003699.1/OG0003704.1/OG0003704.2/OG0003710.1/OG0003721.1/OG0003725.1/OG0003726.2/OG0003726.1/OG0003738.1/OG0003754.1/OG0003756.1/OG0003774.1/OG0003779.1/OG0003819.1/OG0003824.1/OG0003833.1/OG0003919.1/OG0003931.1/OG0003990.1/OG0004009.1/OG0004011.1/OG0004038.1/OG0004044.1/OG0004045.1/OG0004046.1/OG0004055.1/OG0004079.1/OG0004093.1/OG0004094.1/OG0004112.1/OG0004112.2/OG0004119.1/OG0004127.1/OG0004134.1/OG0004137.1/OG0004145.1/OG0004207.1/OG0004234.1/OG0004240.1/OG0004249.1/OG0004251.1/OG0004256.1/OG0004291.1/OG0004293.1/OG0004296.1/OG0004301.1/OG0004308.1/OG0004308.2/OG0004321.1/OG0004326.2/OG0004326.1/OG0004333.1/OG0004338.1/OG0004342.1/OG0004354.1/OG0004355.1/OG0004370.1/OG0004391.1/OG0004398.1/OG0004408.1/OG0004409.1/OG0004417.1/OG0004419.1/OG0004452.1/OG0004457.1/OG0004461.1/OG0004464.1/OG0004468.1/OG0004478.1/OG0004483.1/OG0004484.1/OG0004489.1/OG0004493.1/OG0004539.1/OG0004563.1/OG0004566.1/OG0004571.1/OG0004576.1/OG0004583.1/OG0004588.1/OG0004589.1/OG0004595.1/OG0004602.1/OG0004611.1/OG0004616.1/OG0004618.1/OG0004621.1/OG0004622.1/OG0004627.1/OG0004630.1/OG0004632.1/OG0004648.1/OG0004653.1/OG0004699.2/OG0004699.1/OG0004711.1/OG0004723.1/OG0004729.1/OG0004742.1/OG0004757.1/OG0004778.1/OG0004780.1/OG0004789.1/OG0004792.1/OG0004793.1/OG0004815.1/OG0004895.1/OG0004920.1/OG0004931.1/OG0004944.1/OG0004954.1/OG0004970.1/OG0004974.1/OG0004981.1/OG0004993.1/OG0004994.1/OG0005003.1/OG0005008.1/OG0005013.1/OG0005025.1/OG0005035.1/OG0005039.1/OG0005048.1/OG0005058.1/OG0005073.1/OG0005090.1/OG0005102.1/OG0005103.1/OG0005106.1/OG0005120.1/OG0005131.1/OG0005147.1/OG0005152.1/OG0005159.1/OG0005163.1/OG0005166.1/OG0005171.1/OG0005237.1/OG0005243.1/OG0005254.1/OG0005257.1/OG0005258.1/OG0005272.1/OG0005276.2/OG0005276.1/OG0005278.1/OG0005293.1/OG0005297.1/OG0005298.1/OG0005303.1/OG0005319.1/OG0005324.1/OG0005338.1/OG0005364.1/OG0005372.1/OG0005381.1/OG0005382.1/OG0005383.1/OG0005386.1/OG0005396.1/OG0005402.1/OG0005406.1/OG0005412.1/OG0005416.1/OG0005423.1/OG0005435.1/OG0005448.1/OG0005450.1/OG0005457.1/OG0005479.1/OG0005488.1/OG0005489.1/OG0005494.1/OG0005495.1/OG0005514.1/OG0005527.1/OG0005535.1/OG0005537.1/OG0005539.1/OG0005542.1/OG0005564.1/OG0005569.1/OG0005574.1/OG0005580.1/OG0005583.1/OG0005585.1/OG0005648.1/OG0005649.1/OG0005651.1/OG0005653.1/OG0005656.1/OG0005657.1/OG0005664.1/OG0005671.1/OG0005686.1/OG0005693.1/OG0005719.1/OG0005720.1/OG0005727.1/OG0005728.1/OG0005733.1/OG0005744.1/OG0005770.1/OG0005771.1/OG0005797.1/OG0005804.1/OG0005817.1/OG0005819.1/OG0005821.1/OG0005824.1/OG0005827.1/OG0005838.1/OG0005850.1/OG0005852.1/OG0005858.1/OG0005871.1/OG0005879.1/OG0005881.1/OG0005885.1/OG0005890.1/OG0005904.1/OG0005915.1/OG0005940.1/OG0005944.1/OG0005958.1/OG0005967.1/OG0005998.1/OG0006000.1/OG0006010.1/OG0006016.1/OG0006025.1/OG0006056.1/OG0006142.1/OG0006157.1/OG0006185.1/OG0006186.1/OG0006193.1/OG0006198.1/OG0006199.1/OG0006205.1/OG0006218.1/OG0006226.1/OG0006234.1/OG0006238.1/OG0006249.1/OG0006308.1/OG0006320.1/OG0006321.1/OG0006333.1/OG0006349.1/OG0006361.1/OG0006369.1/OG0006373.1/OG0006381.1/OG0006386.1/OG0006403.1/OG0006407.1/OG0006430.1/OG0006437.1/OG0006498.1/OG0006502.1/OG0006507.1/OG0006511.1/OG0006513.1/OG0006515.1/OG0006516.1/OG0006615.1/OG0006621.1/OG0006622.1/OG0006623.1/OG0006650.1/OG0006656.1/OG0006657.1/OG0006664.1/OG0006676.1/OG0006679.1/OG0006701.1/OG0006724.1/OG0006742.1/OG0006748.1/OG0006749.1/OG0006763.1/OG0006782.1/OG0006792.1/OG0006794.1/OG0006837.1/OG0006903.1/OG0006918.1/OG0006941.1/OG0006943.1/OG0006946.1/OG0007074.1/OG0007077.1/OG0007093.1/OG0007097.1/OG0007098.1/OG0007122.1/OG0007135.1/OG0007140.1/OG0007167.1/OG0007172.1/OG0007173.1/OG0007184.1/OG0007195.1/OG0007197.1/OG0007202.1/OG0007208.1/OG0007212.1/OG0007215.1/OG0007218.1/OG0007224.1/OG0007227.1/OG0007239.1/OG0007243.1/OG0007251.1/OG0007261.1/OG0007268.1/OG0007273.1/OG0007278.1/OG0007280.1/OG0007282.1/OG0007298.1/OG0007312.1/OG0007314.1/OG0007323.1/OG0007337.1/OG0007351.1/OG0007365.1/OG0007417.1/OG0007418.1/OG0007419.1/OG0007442.1/OG0007591.1/OG0007640.1/OG0007650.1/OG0007706.1/OG0007711.1/OG0007734.1/OG0007754.1/OG0007756.1/OG0007766.1/OG0007800.1/OG0007805.1/OG0007808.1/OG0007819.1/OG0007832.1/OG0007843.1/OG0007985.1/OG0007991.1/OG0007997.1/OG0008008.1/OG0008039.1/OG0008073.1/OG0008097.1/OG0008120.1/OG0008151.1/OG0008168.1/OG0008175.1/OG0008177.1/OG0008191.1/OG0008426.1/OG0008434.1/OG0008482.1/OG0008535.1/OG0008793.1/OG0009034.1/OG0009116.1/OG0010635.1</t>
  </si>
  <si>
    <t>OG0000216.1/OG0000216.2/OG0000279.4/OG0000279.1/OG0000279.6/OG0000279.2/OG0000279.9/OG0000279.3/OG0000279.8/OG0000279.5/OG0000279.7/OG0000377.1/OG0000377.3/OG0000377.2/OG0000452.1/OG0000452.4/OG0000452.3/OG0000452.2/OG0000572.2/OG0000572.1/OG0000581.1/OG0000581.2/OG0000740.2/OG0000740.1/OG0000740.3/OG0000821.1/OG0000821.3/OG0000821.2/OG0001370.1/OG0001370.2/OG0001573.1/OG0001632.1/OG0001920.1/OG0002001.2/OG0002001.1/OG0002011.1/OG0002011.2/OG0002304.1/OG0002527.1/OG0002658.1/OG0002895.1/OG0003199.1/OG0003211.1/OG0003568.2/OG0003568.1/OG0003823.1/OG0003959.1/OG0004126.1/OG0004150.1/OG0004169.1/OG0004687.1/OG0004687.2/OG0004837.1/OG0004907.1/OG0004956.1/OG0005064.1/OG0005181.1/OG0005241.1/OG0005518.1/OG0005548.1/OG0005599.1/OG0005606.1/OG0005695.1/OG0005700.1/OG0005776.1/OG0005810.1/OG0005822.1/OG0005880.1/OG0006018.1/OG0006047.1/OG0006078.1/OG0006233.1/OG0006260.1/OG0006412.1/OG0006532.1/OG0006594.1/OG0006642.1/OG0006665.1/OG0006692.1/OG0006883.1/OG0007000.1/OG0007170.1/OG0007263.1/OG0007267.1/OG0007286.1/OG0007434.1/OG0007441.1/OG0007523.1/OG0007594.1/OG0007602.1/OG0007615.1/OG0007667.1/OG0007674.1/OG0007679.1/OG0007697.1/OG0007752.1/OG0007846.1/OG0007859.1/OG0008026.1/OG0008050.1/OG0008215.1/OG0008250.1/OG0008253.1/OG0008478.1/OG0008520.1/OG0008563.1/OG0008567.1/OG0009434.1/OG0009754.1/OG0010069.1/OG0010823.1</t>
  </si>
  <si>
    <t>OG0000302.7/OG0000302.3/OG0000302.2/OG0000302.6/OG0000302.1/OG0000302.5/OG0000302.4/OG0000612.2/OG0000612.3/OG0000612.1/OG0000887.2/OG0000887.1/OG0000939.1/OG0000939.2/OG0000958.2/OG0000958.1/OG0001069.2/OG0001069.1/OG0001104.2/OG0001104.1/OG0001195.1/OG0001292.2/OG0001292.1/OG0001460.3/OG0001460.1/OG0001460.2/OG0001474.2/OG0001474.1/OG0001605.2/OG0001605.1/OG0001605.3/OG0001915.1/OG0001940.1/OG0001975.1/OG0002168.1/OG0002257.2/OG0002257.1/OG0002588.2/OG0002588.1/OG0002913.1/OG0002970.1/OG0003102.2/OG0003102.1/OG0003238.1/OG0003246.1/OG0003257.1/OG0003334.1/OG0003335.1/OG0003508.1/OG0003681.1/OG0003746.1/OG0003923.1/OG0003923.2/OG0003927.1/OG0003927.2/OG0003978.1/OG0004090.1/OG0004218.1/OG0004218.2/OG0004280.1/OG0004282.1/OG0004453.1/OG0004456.1/OG0004607.1/OG0004734.1/OG0004795.1/OG0004808.1/OG0004911.1/OG0004989.1/OG0005034.1/OG0005285.1/OG0005288.1/OG0005376.1/OG0005380.1/OG0005388.1/OG0005422.1/OG0005427.1/OG0005516.1/OG0005557.1/OG0005697.1/OG0005725.1/OG0005745.1/OG0005761.1/OG0005784.1/OG0005866.1/OG0005869.1/OG0005907.1/OG0005933.1/OG0006040.1/OG0006154.1/OG0006232.1/OG0006237.1/OG0006257.1/OG0006285.1/OG0006374.1/OG0006451.1/OG0006467.1/OG0006470.1/OG0006654.1/OG0006738.1/OG0006761.1/OG0006771.1/OG0006797.1/OG0006830.1/OG0006865.1/OG0006882.1/OG0006884.1/OG0006951.1/OG0006969.1/OG0006974.1/OG0007087.1/OG0007125.1/OG0007126.1/OG0007186.1/OG0007256.1/OG0007289.1/OG0007332.1/OG0007355.1/OG0007385.1/OG0007598.1/OG0007614.1/OG0007622.1/OG0007666.1/OG0007669.1/OG0007691.1/OG0007709.1/OG0007796.1/OG0007816.1/OG0007826.1/OG0007852.1/OG0007853.1/OG0007979.1/OG0008045.1/OG0008085.1/OG0008090.1/OG0008098.1/OG0008107.1/OG0008128.1/OG0008139.1/OG0008144.1/OG0008174.1/OG0008205.1/OG0008212.1/OG0008221.1/OG0008227.1/OG0008340.1/OG0008442.1/OG0008443.1/OG0008491.1/OG0008512.1/OG0008530.1/OG0008536.1/OG0008539.1/OG0008552.1/OG0008721.1/OG0008783.1/OG0008789.1/OG0008800.1/OG0008803.1/OG0009035.1/OG0009053.1/OG0009100.1/OG0009121.1/OG0010344.1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</si>
  <si>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0000022.12/OG0000022.10/OG0000022.15/OG0000022.8/OG0000022.9/OG0000022.4/OG0000022.1/OG0000022.16/OG0000022.7/OG0000022.6/OG0000022.13/OG0000022.5/OG0000022.14/OG0000022.11/OG0000022.2/OG0000022.3/OG0000044.13/OG0000044.11/OG0000044.6/OG0000044.14/OG0000044.8/OG0000044.12/OG0000044.10/OG0000044.7/OG0000044.4/OG0000044.5/OG0000044.9/OG0000044.1/OG0000044.3/OG0000044.2/OG0000092.8/OG0000092.2/OG0000092.9/OG0000092.3/OG0000092.7/OG0000092.4/OG0000092.1/OG0000092.5/OG0000092.6/OG0000105.3/OG0000105.1/OG0000105.5/OG0000105.7/OG0000105.6/OG0000105.2/OG0000105.4/OG0000106.2/OG0000106.3/OG0000106.5/OG0000106.4/OG0000106.7/OG0000106.6/OG0000106.1/OG0000125.4/OG0000125.3/OG0000125.7/OG0000125.5/OG0000125.1/OG0000125.2/OG0000125.6/OG0000153.5/OG0000153.4/OG0000153.3/OG0000153.1/OG0000153.2/OG0000173.4/OG0000173.2/OG0000173.3/OG0000173.1/OG0000180.6/OG0000180.4/OG0000180.3/OG0000180.2/OG0000180.5/OG0000180.1/OG0000200.4/OG0000200.5/OG0000200.2/OG0000200.6/OG0000200.3/OG0000200.1/OG0000213.4/OG0000213.3/OG0000213.1/OG0000213.2/OG0000213.6/OG0000213.5/OG0000241.5/OG0000241.3/OG0000241.2/OG0000241.1/OG0000241.4/OG0000297.3/OG0000297.2/OG0000297.1/OG0000297.4/OG0000348.2/OG0000348.1/OG0000348.3/OG0000366.2/OG0000366.1/OG0000366.3/OG0000386.3/OG0000386.1/OG0000386.4/OG0000386.2/OG0000387.2/OG0000387.1/OG0000387.4/OG0000387.3/OG0000477.2/OG0000477.3/OG0000477.4/OG0000477.1/OG0000491.1/OG0000491.2/OG0000491.3/OG0000550.1/OG0000550.3/OG0000550.2/OG0000631.2/OG0000631.1/OG0000631.3/OG0000663.3/OG0000663.2/OG0000663.1/OG0000673.2/OG0000673.1/OG0000691.2/OG0000691.1/OG0000726.3/OG0000726.1/OG0000726.2/OG0000728.3/OG0000728.1/OG0000728.2/OG0000797.1/OG0000797.3/OG0000797.2/OG0000866.3/OG0000866.2/OG0000866.1/OG0000867.2/OG0000867.1/OG0000919.2/OG0000919.1/OG0000920.2/OG0000920.1/OG0000933.1/OG0000933.2/OG0000999.2/OG0000999.1/OG0001083.1/OG0001083.2/OG0001162.1/OG0001162.2/OG0001248.1/OG0001248.2/OG0001262.2/OG0001262.1/OG0001268.1/OG0001268.2/OG0001391.1/OG0001391.2/OG0001502.2/OG0001502.1/OG0001511.1/OG0001545.1/OG0001545.2/OG0001621.2/OG0001621.1/OG0001627.1/OG0001627.2/OG0001652.1/OG0001652.2/OG0001668.1/OG0001668.2/OG0001672.2/OG0001672.1/OG0001697.2/OG0001697.1/OG0001700.1/OG0001751.2/OG0001751.1/OG0001834.1/OG0001849.1/OG0001849.2/OG0001921.1/OG0001921.2/OG0002109.1/OG0002129.1/OG0002157.2/OG0002157.1/OG0002205.1/OG0002207.1/OG0002207.2/OG0002242.2/OG0002242.1/OG0002366.1/OG0002366.2/OG0002404.1/OG0002404.2/OG0002412.2/OG0002412.1/OG0002651.1/OG0002663.1/OG0002666.1/OG0002707.1/OG0002707.2/OG0002716.1/OG0002722.1/OG0002782.1/OG0002921.1/OG0003048.1/OG0003065.1/OG0003073.1/OG0003113.1/OG0003131.1/OG0003142.1/OG0003275.1/OG0003275.2/OG0003303.1/OG0003566.1/OG0003644.1/OG0003698.1/OG0003756.1/OG0003788.1/OG0003824.1/OG0003833.1/OG0004046.1/OG0004079.1/OG0004083.1/OG0004092.1/OG0004115.1/OG0004145.1/OG0004203.1/OG0004301.1/OG0004304.1/OG0004308.1/OG0004308.2/OG0004336.1/OG0004338.1/OG0004396.1/OG0004411.1/OG0004417.1/OG0004457.1/OG0004468.1/OG0004477.1/OG0004478.1/OG0004483.1/OG0004563.1/OG0004595.1/OG0004616.1/OG0004632.1/OG0004667.1/OG0004890.1/OG0004999.1/OG0005008.1/OG0005043.1/OG0005105.1/OG0005237.1/OG0005361.1/OG0005396.1/OG0005412.1/OG0005435.1/OG0005858.1/OG0006199.1/OG0006502.1/OG0006511.1/OG0006615.1/OG0006621.1/OG0006668.1/OG0006722.1/OG0006792.1/OG0006794.1/OG0007073.1/OG0007093.1/OG0007135.1/OG0007172.1/OG0007239.1/OG0007291.1/OG0007298.1/OG0007323.1/OG0007351.1/OG0007843.1/OG0008492.1/OG0008550.1/OG0009034.1</t>
  </si>
  <si>
    <t>OG0000216.1/OG0000216.2/OG0000279.4/OG0000279.1/OG0000279.6/OG0000279.2/OG0000279.9/OG0000279.3/OG0000279.8/OG0000279.5/OG0000279.7/OG0000534.4/OG0000534.3/OG0000534.5/OG0000534.2/OG0000534.1/OG0000821.1/OG0000821.3/OG0000821.2/OG0001180.2/OG0001180.1/OG0001180.3/OG0001291.1/OG0001576.2/OG0001576.1/OG0003064.1/OG0003568.2/OG0003568.1/OG0004172.1/OG0004285.1/OG0004325.1/OG0005901.2/OG0005901.1/OG0007267.1/OG0007594.1/OG0007786.1/OG0009366.2/OG0009366.1/OG0010069.1</t>
  </si>
  <si>
    <t>OG0001292.2/OG0001292.1/OG0001474.2/OG0001474.1/OG0002159.2/OG0002159.1/OG0002159.3/OG0002169.2/OG0002169.1/OG0002490.1/OG0002490.2/OG0002497.2/OG0002497.1/OG0003102.2/OG0003102.1/OG0003106.1/OG0003334.1/OG0003508.1/OG0003596.1/OG0005516.1/OG0005784.1/OG0005903.1/OG0005907.1/OG0006406.1/OG0006466.1/OG0006470.1/OG0007126.1/OG0007332.1/OG0007376.1/OG0007614.1/OG0007669.1/OG0007816.1/OG0007983.1/OG0008090.1/OG0008221.1/OG0008512.1/OG0008530.1/OG0008536.1/OG0009035.1/OG0009067.1/OG0009121.1</t>
  </si>
  <si>
    <t>OG0000377.1/OG0000377.3/OG0000377.2/OG0002581.1/OG0002582.1/OG0003568.2/OG0003568.1/OG0004171.1/OG0004847.1/OG0004937.1/OG0005576.1/OG0005810.1/OG0006295.1/OG0006411.1/OG0006746.1/OG0006746.2/OG0007002.1/OG0007225.1/OG0008020.1/OG0008086.1/OG0008274.1/OG0009154.1/OG0009176.1/OG0009611.1/OG0009667.1</t>
  </si>
  <si>
    <t>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0000739.1/OG0000739.2/OG0000831.2/OG0000831.1/OG0000908.2/OG0000908.1/OG0001017.1/OG0001017.2/OG0001198.2/OG0001198.3/OG0001198.1/OG0001352.2/OG0001352.1/OG0001713.1/OG0001716.1/OG0001716.2/OG0001948.1/OG0001948.2/OG0001955.1/OG0001955.2/OG0001973.1/OG0002138.2/OG0002138.1/OG0002182.1/OG0002182.2/OG0002288.1/OG0002288.2/OG0002298.1/OG0002348.1/OG0002510.1/OG0002510.2/OG0002551.1/OG0002551.2/OG0002624.1/OG0002824.1/OG0002824.2/OG0002925.1/OG0002932.1/OG0002945.2/OG0002945.1/OG0002965.1/OG0002971.1/OG0003122.1/OG0003138.1/OG0003310.1/OG0003483.1/OG0003539.1/OG0003642.1/OG0003659.1/OG0003690.1/OG0003756.1/OG0003766.1/OG0003839.1/OG0003841.1/OG0004045.1/OG0004084.1/OG0004111.1/OG0004289.1/OG0004305.1/OG0004350.1/OG0004359.1/OG0004416.1/OG0004460.1/OG0004469.1/OG0004485.1/OG0004538.1/OG0004559.1/OG0004579.1/OG0004631.1/OG0004643.1/OG0004703.1/OG0004725.1/OG0004731.1/OG0004742.1/OG0004746.1/OG0004752.1/OG0004914.1/OG0004928.1/OG0004933.1/OG0004952.1/OG0004973.1/OG0004986.1/OG0005081.1/OG0005115.1/OG0005128.1/OG0005138.1/OG0005256.1/OG0005281.1/OG0005284.1/OG0005306.1/OG0005318.1/OG0005360.1/OG0005396.1/OG0005428.1/OG0005460.1/OG0005465.1/OG0005508.1/OG0005530.1/OG0005575.1/OG0005676.1/OG0005678.1/OG0005716.1/OG0005722.1/OG0005723.1/OG0005737.1/OG0005762.1/OG0005764.1/OG0005796.1/OG0005847.1/OG0005873.1/OG0005893.1/OG0005924.1/OG0005949.1/OG0005950.1/OG0006303.1/OG0006334.1/OG0006360.1/OG0006434.1/OG0006461.1/OG0006630.1/OG0006678.1/OG0006718.1/OG0006779.1/OG0006820.1/OG0006840.1/OG0006873.1/OG0006888.1/OG0006915.1/OG0007091.1/OG0007111.1/OG0007141.1/OG0007209.1/OG0007325.1/OG0007346.1/OG0007349.1/OG0007562.1/OG0007647.1/OG0007705.1/OG0007741.1/OG0007779.1/OG0007840.1/OG0008857.1</t>
  </si>
  <si>
    <t>OG0000198.3/OG0000198.5/OG0000198.4/OG0000198.2/OG0000198.1/OG0000302.7/OG0000302.3/OG0000302.2/OG0000302.6/OG0000302.1/OG0000302.5/OG0000302.4/OG0000494.1/OG0000494.2/OG0000494.3/OG0000494.4/OG0000692.1/OG0000692.2/OG0000692.4/OG0000692.3/OG0000850.3/OG0000850.1/OG0000850.2/OG0000887.2/OG0000887.1/OG0000977.1/OG0001069.2/OG0001069.1/OG0001104.2/OG0001104.1/OG0001292.2/OG0001292.1/OG0001361.1/OG0001361.2/OG0001362.2/OG0001362.1/OG0001460.3/OG0001460.1/OG0001460.2/OG0001497.1/OG0001497.2/OG0001605.2/OG0001605.1/OG0001605.3/OG0001790.2/OG0001790.1/OG0001862.2/OG0001862.1/OG0001940.1/OG0001950.1/OG0002015.1/OG0002032.1/OG0002032.2/OG0002132.2/OG0002132.1/OG0002145.1/OG0002168.1/OG0002257.2/OG0002257.1/OG0002269.1/OG0002402.1/OG0002764.1/OG0002860.1/OG0002970.1/OG0003125.1/OG0003160.1/OG0003238.1/OG0003257.1/OG0003294.1/OG0003294.2/OG0003308.1/OG0003335.1/OG0003346.1/OG0003415.1/OG0003508.1/OG0003515.1/OG0003517.1/OG0003542.1/OG0003553.1/OG0003578.1/OG0003681.1/OG0003688.1/OG0003716.1/OG0003868.1/OG0003921.1/OG0003927.1/OG0003927.2/OG0003938.1/OG0003978.1/OG0003998.1/OG0004040.1/OG0004063.1/OG0004086.1/OG0004096.1/OG0004157.1/OG0004218.1/OG0004218.2/OG0004280.1/OG0004282.1/OG0004312.1/OG0004317.1/OG0004372.1/OG0004401.1/OG0004410.1/OG0004453.1/OG0004456.1/OG0004486.1/OG0004542.1/OG0004615.1/OG0004681.1/OG0004712.1/OG0004734.1/OG0004737.1/OG0004769.1/OG0004779.1/OG0004795.1/OG0004808.1/OG0004911.1/OG0004945.1/OG0004953.1/OG0004989.1/OG0005026.1/OG0005034.1/OG0005121.1/OG0005143.1/OG0005285.1/OG0005288.1/OG0005340.1/OG0005376.1/OG0005380.1/OG0005410.1/OG0005422.1/OG0005427.1/OG0005462.1/OG0005557.1/OG0005573.1/OG0005582.1/OG0005697.1/OG0005725.1/OG0005745.1/OG0005752.1/OG0005784.1/OG0005866.1/OG0005869.1/OG0005897.1/OG0005933.1/OG0006036.1/OG0006040.1/OG0006050.1/OG0006061.1/OG0006064.1/OG0006154.1/OG0006206.1/OG0006232.1/OG0006237.1/OG0006257.1/OG0006264.1/OG0006285.1/OG0006374.1/OG0006462.1/OG0006470.1/OG0006492.1/OG0006628.1/OG0006634.1/OG0006639.1/OG0006652.1/OG0006654.1/OG0006708.1/OG0006730.1/OG0006734.1/OG0006736.1/OG0006738.1/OG0006760.1/OG0006761.1/OG0006762.1/OG0006772.1/OG0006797.1/OG0006813.1/OG0006827.1/OG0006830.1/OG0006857.1/OG0006863.1/OG0006865.1/OG0006872.1/OG0006882.1/OG0006884.1/OG0006910.1/OG0006940.1/OG0006948.1/OG0006951.1/OG0006955.1/OG0006969.1/OG0006974.1/OG0007151.1/OG0007186.1/OG0007220.1/OG0007229.1/OG0007234.1/OG0007256.1/OG0007289.1/OG0007350.1/OG0007355.1/OG0007379.1/OG0007387.1/OG0007412.1/OG0007550.1/OG0007598.1/OG0007614.1/OG0007622.1/OG0007651.1/OG0007654.1/OG0007670.1/OG0007681.1/OG0007683.1/OG0007684.1/OG0007691.1/OG0007693.1/OG0007707.1/OG0007709.1/OG0007744.1/OG0007751.1/OG0007771.1/OG0007796.1/OG0007816.1/OG0007825.1/OG0007826.1/OG0007852.1/OG0007853.1/OG0007979.1/OG0007981.1/OG0007983.1/OG0008004.1/OG0008019.1/OG0008045.1/OG0008068.1/OG0008080.1/OG0008085.1/OG0008090.1/OG0008098.1/OG0008107.1/OG0008128.1/OG0008139.1/OG0008174.1/OG0008212.1/OG0008220.1/OG0008221.1/OG0008227.1/OG0008340.1/OG0008394.1/OG0008413.1/OG0008443.1/OG0008445.1/OG0008455.1/OG0008465.1/OG0008484.1/OG0008509.1/OG0008529.1/OG0008536.1/OG0008539.1/OG0008552.1/OG0008572.1/OG0008721.1/OG0008783.1/OG0008789.1/OG0008796.1/OG0008800.1/OG0008803.1/OG0008856.1/OG0009025.1/OG0009035.1/OG0009053.1/OG0009100.1/OG0009121.1/OG0010344.1/OG0011448.1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</si>
  <si>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0000059.3/OG0000059.9/OG0000059.6/OG0000059.5/OG0000059.11/OG0000059.10/OG0000059.1/OG0000059.8/OG0000059.4/OG0000059.7/OG0000059.2/OG0000066.8/OG0000066.7/OG0000066.5/OG0000066.6/OG0000066.3/OG0000066.4/OG0000066.1/OG0000066.2/OG0000074.1/OG0000074.8/OG0000074.3/OG0000074.2/OG0000074.6/OG0000074.5/OG0000074.7/OG0000074.4/OG0000089.4/OG0000089.8/OG0000089.5/OG0000089.2/OG0000089.6/OG0000089.3/OG0000089.7/OG0000089.1/OG0000107.5/OG0000107.3/OG0000107.7/OG0000107.4/OG0000107.1/OG0000107.2/OG0000107.8/OG0000107.6/OG0000109.4/OG0000109.8/OG0000109.1/OG0000109.3/OG0000109.7/OG0000109.6/OG0000109.9/OG0000109.5/OG0000109.2/OG0000114.2/OG0000114.1/OG0000114.3/OG0000114.5/OG0000114.4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0000157.5/OG0000157.4/OG0000157.3/OG0000157.1/OG0000157.6/OG0000157.2/OG0000168.1/OG0000168.4/OG0000168.2/OG0000168.3/OG0000168.5/OG0000170.2/OG0000170.4/OG0000170.1/OG0000170.3/OG0000180.6/OG0000180.4/OG0000180.3/OG0000180.2/OG0000180.5/OG0000180.1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0000213.4/OG0000213.3/OG0000213.1/OG0000213.2/OG0000213.6/OG0000213.5/OG0000218.4/OG0000218.2/OG0000218.1/OG0000218.3/OG0000218.5/OG0000222.2/OG0000222.1/OG0000222.4/OG0000222.5/OG0000222.3/OG0000242.3/OG0000242.5/OG0000242.2/OG0000242.4/OG0000242.1/OG0000247.4/OG0000247.5/OG0000247.1/OG0000247.3/OG0000247.2/OG0000256.4/OG0000256.5/OG0000256.3/OG0000256.1/OG0000256.2/OG0000267.4/OG0000267.1/OG0000267.2/OG0000267.5/OG0000267.3/OG0000269.4/OG0000269.2/OG0000269.3/OG0000269.1/OG0000276.4/OG0000276.1/OG0000276.2/OG0000276.3/OG0000283.4/OG0000283.3/OG0000283.1/OG0000283.2/OG0000292.1/OG0000292.2/OG0000292.3/OG0000298.3/OG0000298.4/OG0000298.5/OG0000298.1/OG0000298.2/OG0000299.2/OG0000299.4/OG0000299.3/OG0000299.1/OG0000300.2/OG0000300.3/OG0000300.1/OG0000305.1/OG0000305.4/OG0000305.2/OG0000305.3/OG0000312.1/OG0000313.1/OG0000313.5/OG0000313.4/OG0000313.3/OG0000313.2/OG0000318.4/OG0000318.2/OG0000318.1/OG0000318.3/OG0000320.4/OG0000320.3/OG0000320.2/OG0000320.1/OG0000320.5/OG0000321.4/OG0000321.2/OG0000321.1/OG0000321.3/OG0000322.1/OG0000322.2/OG0000322.4/OG0000322.3/OG0000324.2/OG0000324.4/OG0000324.1/OG0000324.3/OG0000333.4/OG0000333.2/OG0000333.1/OG0000333.3/OG0000334.3/OG0000334.1/OG0000334.4/OG0000334.2/OG0000343.4/OG0000343.1/OG0000343.2/OG0000343.3/OG0000348.2/OG0000348.1/OG0000348.3/OG0000354.3/OG0000354.2/OG0000354.1/OG0000375.4/OG0000375.3/OG0000375.2/OG0000375.1/OG0000386.3/OG0000386.1/OG0000386.4/OG0000386.2/OG0000400.4/OG0000400.1/OG0000400.3/OG0000400.2/OG0000404.1/OG0000404.2/OG0000404.3/OG0000404.4/OG0000419.4/OG0000419.3/OG0000419.2/OG0000419.1/OG0000430.3/OG0000430.2/OG0000430.1/OG0000433.3/OG0000433.2/OG0000433.1/OG0000434.1/OG0000434.2/OG0000435.3/OG0000435.2/OG0000435.1/OG0000448.2/OG0000448.4/OG0000448.1/OG0000448.3/OG0000449.3/OG0000449.1/OG0000449.2/OG0000456.4/OG0000456.2/OG0000456.3/OG0000456.1/OG0000470.3/OG0000470.2/OG0000470.1/OG0000476.1/OG0000476.2/OG0000476.3/OG0000480.3/OG0000480.1/OG0000480.2/OG0000486.3/OG0000486.2/OG0000486.1/OG0000492.1/OG0000492.3/OG0000492.2/OG0000513.2/OG0000513.1/OG0000520.2/OG0000520.3/OG0000520.1/OG0000521.2/OG0000521.1/OG0000521.3/OG0000524.2/OG0000524.1/OG0000524.3/OG0000525.3/OG0000525.1/OG0000525.2/OG0000526.3/OG0000526.2/OG0000526.1/OG0000540.3/OG0000540.4/OG0000540.2/OG0000540.1/OG0000544.3/OG0000544.1/OG0000544.2/OG0000549.2/OG0000549.1/OG0000550.1/OG0000550.3/OG0000550.2/OG0000556.3/OG0000556.1/OG0000556.2/OG0000563.2/OG0000563.3/OG0000563.1/OG0000570.1/OG0000570.3/OG0000570.2/OG0000580.2/OG0000580.1/OG0000580.3/OG0000582.3/OG0000582.1/OG0000582.2/OG0000583.2/OG0000583.1/OG0000583.3/OG0000607.1/OG0000607.2/OG0000608.1/OG0000608.2/OG0000613.1/OG0000613.3/OG0000613.2/OG0000619.1/OG0000619.3/OG0000619.2/OG0000628.1/OG0000628.2/OG0000631.2/OG0000631.1/OG0000631.3/OG0000634.3/OG0000634.1/OG0000634.2/OG0000653.2/OG0000653.1/OG0000653.3/OG0000670.2/OG0000670.1/OG0000671.3/OG0000671.1/OG0000671.2/OG0000691.2/OG0000691.1/OG0000694.2/OG0000694.1/OG0000694.3/OG0000704.2/OG0000704.1/OG0000704.3/OG0000707.1/OG0000707.3/OG0000707.2/OG0000708.2/OG0000708.3/OG0000708.1/OG0000709.3/OG0000709.1/OG0000709.2/OG0000724.2/OG0000724.1/OG0000724.3/OG0000725.1/OG0000725.2/OG0000737.1/OG0000737.3/OG0000737.2/OG0000739.1/OG0000739.2/OG0000741.2/OG0000741.1/OG0000741.3/OG0000757.1/OG0000763.1/OG0000763.2/OG0000764.1/OG0000764.2/OG0000764.3/OG0000780.2/OG0000780.1/OG0000781.2/OG0000781.1/OG0000785.1/OG0000785.2/OG0000789.1/OG0000789.2/OG0000795.1/OG0000795.2/OG0000803.2/OG0000803.3/OG0000803.1/OG0000805.3/OG0000805.2/OG0000805.1/OG0000812.1/OG0000812.2/OG0000812.3/OG0000828.1/OG0000828.2/OG0000831.2/OG0000831.1/OG0000846.1/OG0000846.2/OG0000862.2/OG0000862.1/OG0000883.1/OG0000883.2/OG0000883.3/OG0000890.3/OG0000890.2/OG0000890.1/OG0000892.1/OG0000892.2/OG0000897.2/OG0000897.1/OG0000908.2/OG0000908.1/OG0000915.1/OG0000915.2/OG0000917.2/OG0000917.1/OG0000918.2/OG0000918.3/OG0000918.1/OG0000921.3/OG0000921.1/OG0000921.2/OG0000932.3/OG0000932.1/OG0000932.2/OG0000935.2/OG0000935.1/OG0000942.2/OG0000942.3/OG0000942.1/OG0000945.1/OG0000945.2/OG0000946.2/OG0000946.1/OG0000947.1/OG0000947.2/OG0000948.1/OG0000948.2/OG0000972.1/OG0000972.2/OG0000994.2/OG0000994.1/OG0001003.1/OG0001003.2/OG0001006.1/OG0001006.2/OG0001007.2/OG0001007.1/OG0001015.1/OG0001017.1/OG0001017.2/OG0001023.2/OG0001023.1/OG0001025.2/OG0001025.1/OG0001025.3/OG0001027.2/OG0001027.1/OG0001033.2/OG0001033.1/OG0001045.2/OG0001045.1/OG0001047.2/OG0001047.1/OG0001058.1/OG0001058.2/OG0001067.1/OG0001081.2/OG0001081.1/OG0001082.2/OG0001082.1/OG0001087.1/OG0001087.2/OG0001090.1/OG0001090.2/OG0001091.2/OG0001091.1/OG0001111.1/OG0001111.2/OG0001117.2/OG0001117.3/OG0001117.1/OG0001120.2/OG0001120.1/OG0001127.2/OG0001127.1/OG0001128.1/OG0001128.2/OG0001141.1/OG0001149.1/OG0001149.2/OG0001153.2/OG0001153.1/OG0001164.2/OG0001164.1/OG0001172.2/OG0001172.1/OG0001173.2/OG0001173.1/OG0001176.1/OG0001176.2/OG0001193.1/OG0001193.2/OG0001198.2/OG0001198.3/OG0001198.1/OG0001200.2/OG0001200.1/OG0001207.2/OG0001207.1/OG0001210.2/OG0001210.1/OG0001213.1/OG0001213.2/OG0001225.2/OG0001225.1/OG0001247.1/OG0001247.2/OG0001248.1/OG0001248.2/OG0001253.1/OG0001253.2/OG0001257.1/OG0001257.2/OG0001259.2/OG0001259.1/OG0001260.1/OG0001261.1/OG0001261.2/OG0001262.2/OG0001262.1/OG0001267.2/OG0001267.1/OG0001269.2/OG0001269.1/OG0001275.2/OG0001275.1/OG0001276.2/OG0001276.1/OG0001299.3/OG0001299.2/OG0001299.1/OG0001305.2/OG0001305.1/OG0001309.1/OG0001309.2/OG0001322.1/OG0001322.2/OG0001326.1/OG0001349.1/OG0001352.2/OG0001352.1/OG0001388.1/OG0001388.2/OG0001389.1/OG0001401.3/OG0001401.2/OG0001401.1/OG0001412.2/OG0001412.1/OG0001452.1/OG0001457.2/OG0001457.1/OG0001462.1/OG0001462.2/OG0001464.1/OG0001464.2/OG0001466.2/OG0001466.1/OG0001469.2/OG0001469.1/OG0001496.3/OG0001496.2/OG0001496.1/OG0001499.1/OG0001501.1/OG0001509.2/OG0001509.1/OG0001512.1/OG0001512.2/OG0001554.2/OG0001554.1/OG0001558.2/OG0001558.1/OG0001562.1/OG0001562.2/OG0001598.2/OG0001598.1/OG0001599.1/OG0001599.2/OG0001602.1/OG0001612.1/OG0001612.2/OG0001616.1/OG0001616.2/OG0001617.1/OG0001617.2/OG0001618.1/OG0001618.2/OG0001631.2/OG0001631.1/OG0001635.1/OG0001672.2/OG0001672.1/OG0001673.1/OG0001678.2/OG0001678.1/OG0001684.2/OG0001684.1/OG0001690.1/OG0001691.2/OG0001691.1/OG0001706.1/OG0001706.2/OG0001710.2/OG0001710.1/OG0001713.1/OG0001714.2/OG0001714.1/OG0001716.1/OG0001716.2/OG0001718.1/OG0001719.1/OG0001744.1/OG0001753.1/OG0001753.2/OG0001757.2/OG0001757.1/OG0001772.2/OG0001772.1/OG0001785.1/OG0001785.2/OG0001814.1/OG0001814.2/OG0001835.1/OG0001835.2/OG0001837.1/OG0001837.2/OG0001838.2/OG0001838.1/OG0001850.1/OG0001850.2/OG0001853.2/OG0001853.1/OG0001855.1/OG0001855.2/OG0001858.1/OG0001867.1/OG0001900.1/OG0001918.1/OG0001929.1/OG0001932.1/OG0001932.2/OG0001936.1/OG0001936.2/OG0001945.1/OG0001945.2/OG0001948.1/OG0001948.2/OG0001955.1/OG0001955.2/OG0001959.2/OG0001959.1/OG0001970.1/OG0001970.2/OG0001972.1/OG0001972.2/OG0001973.1/OG0001976.2/OG0001976.1/OG0001980.1/OG0001980.2/OG0001993.1/OG0002008.1/OG0002024.1/OG0002024.2/OG0002033.1/OG0002037.1/OG0002037.2/OG0002047.1/OG0002047.2/OG0002079.1/OG0002107.2/OG0002107.1/OG0002108.1/OG0002126.2/OG0002126.1/OG0002134.1/OG0002138.2/OG0002138.1/OG0002142.1/OG0002142.2/OG0002144.1/OG0002144.2/OG0002146.1/OG0002150.2/OG0002150.1/OG0002154.1/OG0002154.2/OG0002162.1/OG0002162.2/OG0002163.1/OG0002163.2/OG0002182.1/OG0002182.2/OG0002221.1/OG0002222.1/OG0002222.2/OG0002223.1/OG0002228.1/OG0002243.1/OG0002243.2/OG0002254.1/OG0002263.1/OG0002263.2/OG0002284.1/OG0002288.1/OG0002288.2/OG0002290.1/OG0002292.2/OG0002292.1/OG0002298.1/OG0002344.2/OG0002344.1/OG0002348.1/OG0002350.1/OG0002350.2/OG0002355.1/OG0002357.1/OG0002357.2/OG0002360.1/OG0002360.2/OG0002361.2/OG0002361.1/OG0002368.2/OG0002368.1/OG0002369.1/OG0002377.1/OG0002377.2/OG0002381.2/OG0002381.1/OG0002384.1/OG0002387.1/OG0002403.2/OG0002403.1/OG0002404.1/OG0002404.2/OG0002408.2/OG0002408.1/OG0002409.1/OG0002443.2/OG0002443.1/OG0002454.1/OG0002454.2/OG0002455.1/OG0002463.1/OG0002464.1/OG0002464.2/OG0002468.1/OG0002468.2/OG0002469.1/OG0002470.1/OG0002481.1/OG0002486.1/OG0002486.2/OG0002488.2/OG0002488.1/OG0002502.1/OG0002510.1/OG0002510.2/OG0002514.1/OG0002514.2/OG0002515.1/OG0002551.1/OG0002551.2/OG0002553.1/OG0002572.1/OG0002579.2/OG0002579.1/OG0002584.1/OG0002584.2/OG0002591.1/OG0002598.1/OG0002598.2/OG0002601.1/OG0002614.1/OG0002623.2/OG0002623.1/OG0002624.1/OG0002625.1/OG0002636.1/OG0002642.1/OG0002642.2/OG0002649.1/OG0002655.2/OG0002655.1/OG0002668.2/OG0002668.1/OG0002720.1/OG0002730.1/OG0002732.1/OG0002741.1/OG0002742.1/OG0002743.1/OG0002743.2/OG0002745.1/OG0002745.2/OG0002746.1/OG0002747.1/OG0002752.1/OG0002756.1/OG0002762.2/OG0002762.1/OG0002767.1/OG0002771.1/OG0002774.2/OG0002774.1/OG0002776.1/OG0002780.1/OG0002785.2/OG0002785.1/OG0002794.2/OG0002794.1/OG0002796.1/OG0002797.1/OG0002807.1/OG0002824.1/OG0002824.2/OG0002826.1/OG0002826.2/OG0002848.1/OG0002863.1/OG0002867.2/OG0002867.1/OG0002879.2/OG0002879.1/OG0002880.1/OG0002886.1/OG0002886.2/OG0002890.1/OG0002890.2/OG0002899.1/OG0002916.1/OG0002918.1/OG0002923.1/OG0002925.1/OG0002932.1/OG0002937.1/OG0002937.2/OG0002941.2/OG0002941.1/OG0002943.2/OG0002943.1/OG0002945.2/OG0002945.1/OG0002949.1/OG0002949.2/OG0002955.1/OG0002959.1/OG0002965.1/OG0002971.1/OG0003014.1/OG0003028.1/OG0003028.2/OG0003036.1/OG0003046.1/OG0003056.2/OG0003056.1/OG0003058.1/OG0003061.1/OG0003067.1/OG0003068.1/OG0003071.1/OG0003076.1/OG0003078.1/OG0003088.1/OG0003090.1/OG0003093.1/OG0003095.1/OG0003097.1/OG0003098.1/OG0003104.1/OG0003116.1/OG0003117.1/OG0003122.1/OG0003137.1/OG0003138.1/OG0003143.1/OG0003146.1/OG0003147.1/OG0003190.1/OG0003193.1/OG0003202.1/OG0003210.1/OG0003212.1/OG0003217.1/OG0003218.1/OG0003243.1/OG0003264.1/OG0003267.1/OG0003270.1/OG0003279.1/OG0003283.1/OG0003285.1/OG0003287.1/OG0003291.1/OG0003292.1/OG0003310.1/OG0003312.1/OG0003312.2/OG0003323.1/OG0003326.1/OG0003328.1/OG0003344.1/OG0003390.1/OG0003396.1/OG0003421.1/OG0003422.1/OG0003423.1/OG0003430.1/OG0003431.1/OG0003435.1/OG0003444.1/OG0003446.1/OG0003453.1/OG0003456.1/OG0003457.1/OG0003464.1/OG0003466.1/OG0003473.1/OG0003479.1/OG0003481.1/OG0003483.1/OG0003484.1/OG0003486.1/OG0003490.1/OG0003494.1/OG0003496.1/OG0003502.1/OG0003511.1/OG0003521.1/OG0003522.1/OG0003523.1/OG0003525.1/OG0003526.1/OG0003528.1/OG0003539.1/OG0003540.1/OG0003558.1/OG0003580.1/OG0003582.1/OG0003584.1/OG0003590.1/OG0003591.1/OG0003593.1/OG0003597.1/OG0003598.1/OG0003642.1/OG0003659.1/OG0003664.1/OG0003667.1/OG0003683.1/OG0003690.1/OG0003691.1/OG0003692.1/OG0003693.1/OG0003699.1/OG0003704.1/OG0003704.2/OG0003710.1/OG0003715.1/OG0003718.1/OG0003721.1/OG0003725.1/OG0003726.2/OG0003726.1/OG0003730.1/OG0003736.1/OG0003750.1/OG0003754.1/OG0003755.1/OG0003756.1/OG0003763.1/OG0003766.1/OG0003768.1/OG0003771.1/OG0003774.1/OG0003779.1/OG0003793.1/OG0003795.1/OG0003804.1/OG0003809.1/OG0003826.1/OG0003827.1/OG0003829.1/OG0003831.1/OG0003839.1/OG0003841.1/OG0003842.1/OG0003845.1/OG0003857.1/OG0003919.1/OG0003931.1/OG0003941.1/OG0003945.1/OG0003952.1/OG0003953.1/OG0003961.1/OG0003968.1/OG0003990.1/OG0003991.1/OG0003993.1/OG0003994.1/OG0004007.1/OG0004011.1/OG0004018.1/OG0004019.1/OG0004024.1/OG0004029.1/OG0004038.1/OG0004044.1/OG0004045.1/OG0004055.1/OG0004064.1/OG0004067.1/OG0004079.1/OG0004084.1/OG0004089.1/OG0004093.1/OG0004094.1/OG0004110.1/OG0004111.1/OG0004112.1/OG0004112.2/OG0004119.1/OG0004127.1/OG0004135.1/OG0004137.1/OG0004138.1/OG0004144.1/OG0004146.1/OG0004152.1/OG0004207.1/OG0004234.1/OG0004245.1/OG0004246.1/OG0004249.1/OG0004251.1/OG0004256.1/OG0004261.1/OG0004263.1/OG0004283.1/OG0004289.1/OG0004293.1/OG0004296.1/OG0004297.1/OG0004301.1/OG0004305.1/OG0004308.1/OG0004308.2/OG0004311.1/OG0004315.1/OG0004326.2/OG0004326.1/OG0004332.1/OG0004333.1/OG0004338.1/OG0004343.1/OG0004350.1/OG0004351.1/OG0004354.1/OG0004359.1/OG0004361.1/OG0004363.1/OG0004369.1/OG0004370.1/OG0004389.1/OG0004391.1/OG0004397.1/OG0004398.1/OG0004399.1/OG0004400.1/OG0004402.1/OG0004404.1/OG0004408.1/OG0004409.1/OG0004413.1/OG0004414.1/OG0004416.1/OG0004419.1/OG0004422.1/OG0004433.1/OG0004434.1/OG0004444.1/OG0004447.1/OG0004450.1/OG0004452.1/OG0004460.1/OG0004464.1/OG0004469.1/OG0004478.1/OG0004480.1/OG0004483.1/OG0004484.1/OG0004485.1/OG0004489.1/OG0004493.1/OG0004538.1/OG0004539.1/OG0004559.1/OG0004566.1/OG0004571.1/OG0004574.1/OG0004579.1/OG0004582.1/OG0004583.1/OG0004588.1/OG0004589.1/OG0004591.1/OG0004595.1/OG0004616.1/OG0004618.1/OG0004621.1/OG0004622.1/OG0004624.1/OG0004628.1/OG0004631.1/OG0004643.1/OG0004650.1/OG0004653.1/OG0004703.1/OG0004704.1/OG0004711.1/OG0004718.1/OG0004720.1/OG0004723.1/OG0004725.1/OG0004728.1/OG0004729.1/OG0004731.1/OG0004735.1/OG0004738.1/OG0004742.1/OG0004743.1/OG0004746.1/OG0004749.1/OG0004751.1/OG0004752.1/OG0004755.1/OG0004757.1/OG0004768.1/OG0004771.1/OG0004778.1/OG0004780.1/OG0004792.1/OG0004793.1/OG0004796.1/OG0004798.1/OG0004807.1/OG0004815.1/OG0004883.1/OG0004895.1/OG0004904.1/OG0004914.1/OG0004920.1/OG0004928.1/OG0004930.1/OG0004931.1/OG0004933.1/OG0004943.1/OG0004944.1/OG0004948.1/OG0004952.1/OG0004954.1/OG0004957.1/OG0004961.1/OG0004965.1/OG0004973.1/OG0004974.1/OG0004981.1/OG0004986.1/OG0004993.1/OG0004994.1/OG0005002.1/OG0005003.1/OG0005004.1/OG0005011.1/OG0005013.1/OG0005016.1/OG0005025.1/OG0005030.1/OG0005035.1/OG0005048.1/OG0005051.1/OG0005058.1/OG0005059.1/OG0005073.1/OG0005074.1/OG0005078.1/OG0005081.1/OG0005090.1/OG0005091.1/OG0005102.1/OG0005103.1/OG0005112.1/OG0005115.1/OG0005116.1/OG0005120.1/OG0005123.1/OG0005127.1/OG0005128.1/OG0005131.1/OG0005135.1/OG0005138.1/OG0005142.1/OG0005147.1/OG0005152.1/OG0005154.1/OG0005159.1/OG0005161.1/OG0005163.1/OG0005166.1/OG0005168.1/OG0005171.1/OG0005237.1/OG0005238.1/OG0005243.1/OG0005254.1/OG0005256.1/OG0005258.1/OG0005273.1/OG0005278.1/OG0005281.1/OG0005284.1/OG0005293.1/OG0005297.1/OG0005298.1/OG0005300.1/OG0005303.1/OG0005304.1/OG0005306.1/OG0005307.1/OG0005318.1/OG0005319.1/OG0005324.1/OG0005332.1/OG0005345.1/OG0005347.1/OG0005359.1/OG0005360.1/OG0005364.1/OG0005368.1/OG0005372.1/OG0005374.1/OG0005381.1/OG0005382.1/OG0005383.1/OG0005386.1/OG0005392.1/OG0005394.1/OG0005396.1/OG0005397.1/OG0005402.1/OG0005405.1/OG0005406.1/OG0005413.1/OG0005416.1/OG0005423.1/OG0005428.1/OG0005432.1/OG0005448.1/OG0005450.1/OG0005452.1/OG0005457.1/OG0005460.1/OG0005464.1/OG0005465.1/OG0005466.1/OG0005473.1/OG0005479.1/OG0005489.1/OG0005490.1/OG0005492.1/OG0005494.1/OG0005508.1/OG0005514.1/OG0005519.1/OG0005527.1/OG0005530.1/OG0005537.1/OG0005539.1/OG0005542.1/OG0005543.1/OG0005555.1/OG0005558.1/OG0005564.1/OG0005567.1/OG0005569.1/OG0005570.1/OG0005574.1/OG0005575.1/OG0005580.1/OG0005583.1/OG0005585.1/OG0005649.1/OG0005651.1/OG0005653.1/OG0005656.1/OG0005657.1/OG0005664.1/OG0005671.1/OG0005676.1/OG0005677.1/OG0005678.1/OG0005686.1/OG0005691.1/OG0005693.1/OG0005702.1/OG0005716.1/OG0005719.1/OG0005720.1/OG0005722.1/OG0005723.1/OG0005727.1/OG0005728.1/OG0005733.1/OG0005736.1/OG0005737.1/OG0005744.1/OG0005762.1/OG0005764.1/OG0005770.1/OG0005786.1/OG0005789.1/OG0005796.1/OG0005797.1/OG0005804.1/OG0005811.1/OG0005812.1/OG0005815.1/OG0005818.1/OG0005819.1/OG0005821.1/OG0005824.1/OG0005825.1/OG0005827.1/OG0005838.1/OG0005839.1/OG0005847.1/OG0005850.1/OG0005852.1/OG0005854.1/OG0005858.1/OG0005871.1/OG0005873.1/OG0005879.1/OG0005883.1/OG0005885.1/OG0005890.1/OG0005893.1/OG0005904.1/OG0005915.1/OG0005920.1/OG0005924.1/OG0005925.1/OG0005926.1/OG0005940.1/OG0005944.1/OG0005949.1/OG0005950.1/OG0005960.1/OG0005965.1/OG0005967.1/OG0005978.1/OG0005981.1/OG0005983.1/OG0005985.1/OG0005995.1/OG0005998.1/OG0006000.1/OG0006008.1/OG0006010.1/OG0006012.1/OG0006014.1/OG0006016.1/OG0006024.1/OG0006025.1/OG0006030.1/OG0006038.1/OG0006041.1/OG0006056.1/OG0006142.1/OG0006146.1/OG0006151.1/OG0006152.1/OG0006157.1/OG0006185.1/OG0006197.1/OG0006198.1/OG0006199.1/OG0006205.1/OG0006217.1/OG0006218.1/OG0006226.1/OG0006229.1/OG0006234.1/OG0006248.1/OG0006256.1/OG0006261.1/OG0006272.1/OG0006294.1/OG0006303.1/OG0006304.1/OG0006307.1/OG0006320.1/OG0006321.1/OG0006330.1/OG0006331.1/OG0006333.1/OG0006334.1/OG0006342.1/OG0006346.1/OG0006349.1/OG0006351.1/OG0006360.1/OG0006361.1/OG0006364.1/OG0006369.1/OG0006370.1/OG0006375.1/OG0006381.1/OG0006384.1/OG0006398.1/OG0006403.1/OG0006413.1/OG0006417.1/OG0006419.1/OG0006424.1/OG0006425.1/OG0006429.1/OG0006430.1/OG0006432.1/OG0006434.1/OG0006436.1/OG0006437.1/OG0006441.1/OG0006457.1/OG0006461.1/OG0006464.1/OG0006465.1/OG0006511.1/OG0006515.1/OG0006516.1/OG0006615.1/OG0006622.1/OG0006623.1/OG0006626.1/OG0006630.1/OG0006647.1/OG0006650.1/OG0006656.1/OG0006657.1/OG0006659.1/OG0006664.1/OG0006672.1/OG0006674.1/OG0006676.1/OG0006678.1/OG0006683.1/OG0006701.1/OG0006702.1/OG0006706.1/OG0006718.1/OG0006721.1/OG0006722.1/OG0006724.1/OG0006729.1/OG0006733.1/OG0006748.1/OG0006749.1/OG0006763.1/OG0006770.1/OG0006776.1/OG0006779.1/OG0006782.1/OG0006790.1/OG0006792.1/OG0006820.1/OG0006837.1/OG0006840.1/OG0006846.1/OG0006850.1/OG0006860.1/OG0006866.1/OG0006873.1/OG0006888.1/OG0006889.1/OG0006894.1/OG0006903.1/OG0006909.1/OG0006915.1/OG0006917.1/OG0006918.1/OG0006922.1/OG0006927.1/OG0006941.1/OG0006943.1/OG0006954.1/OG0007063.1/OG0007074.1/OG0007077.1/OG0007089.1/OG0007091.1/OG0007093.1/OG0007097.1/OG0007098.1/OG0007110.1/OG0007111.1/OG0007135.1/OG0007140.1/OG0007141.1/OG0007165.1/OG0007167.1/OG0007172.1/OG0007173.1/OG0007184.1/OG0007195.1/OG0007197.1/OG0007200.1/OG0007202.1/OG0007208.1/OG0007209.1/OG0007212.1/OG0007215.1/OG0007218.1/OG0007224.1/OG0007227.1/OG0007237.1/OG0007239.1/OG0007243.1/OG0007245.1/OG0007251.1/OG0007261.1/OG0007268.1/OG0007273.1/OG0007278.1/OG0007280.1/OG0007282.1/OG0007284.1/OG0007297.1/OG0007299.1/OG0007312.1/OG0007316.1/OG0007319.1/OG0007323.1/OG0007325.1/OG0007337.1/OG0007346.1/OG0007349.1/OG0007351.1/OG0007365.1/OG0007372.1/OG0007392.1/OG0007417.1/OG0007419.1/OG0007432.1/OG0007442.1/OG0007562.1/OG0007565.1/OG0007587.1/OG0007591.1/OG0007604.1/OG0007607.1/OG0007634.1/OG0007635.1/OG0007640.1/OG0007647.1/OG0007648.1/OG0007649.1/OG0007650.1/OG0007656.1/OG0007661.1/OG0007702.1/OG0007705.1/OG0007711.1/OG0007712.1/OG0007741.1/OG0007754.1/OG0007756.1/OG0007766.1/OG0007768.1/OG0007779.1/OG0007783.1/OG0007787.1/OG0007800.1/OG0007805.1/OG0007812.1/OG0007814.1/OG0007819.1/OG0007836.1/OG0007840.1/OG0007843.1/OG0007987.1/OG0007991.1/OG0008000.1/OG0008008.1/OG0008035.1/OG0008036.1/OG0008039.1/OG0008053.1/OG0008073.1/OG0008097.1/OG0008106.1/OG0008120.1/OG0008151.1/OG0008168.1/OG0008175.1/OG0008191.1/OG0008420.1/OG0008426.1/OG0008434.1/OG0008437.1/OG0008449.1/OG0008471.1/OG0008535.1/OG0008551.1/OG0008560.1/OG0008793.1/OG0008831.1/OG0008857.1/OG0009116.1/OG0010324.1/OG0010635.1</t>
  </si>
  <si>
    <t>OG0000377.1/OG0000377.3/OG0000377.2/OG0000572.2/OG0000572.1/OG0000705.3/OG0000705.2/OG0000705.1/OG0001370.1/OG0001370.2/OG0001373.1/OG0001573.1/OG0001632.1/OG0001920.1/OG0002001.2/OG0002001.1/OG0002011.1/OG0002011.2/OG0002055.2/OG0002055.1/OG0002172.1/OG0002172.2/OG0002527.1/OG0002581.1/OG0002582.1/OG0002658.1/OG0002895.1/OG0002922.1/OG0002978.1/OG0003060.1/OG0003199.1/OG0003315.1/OG0003315.2/OG0003568.2/OG0003568.1/OG0003643.1/OG0003823.1/OG0003874.1/OG0003878.1/OG0003885.1/OG0003959.1/OG0003960.1/OG0004150.1/OG0004171.1/OG0004285.1/OG0004353.1/OG0004687.1/OG0004687.2/OG0004706.1/OG0004784.1/OG0004837.1/OG0004847.1/OG0004907.1/OG0004937.1/OG0004956.1/OG0005064.1/OG0005125.1/OG0005129.1/OG0005181.1/OG0005241.1/OG0005518.1/OG0005548.1/OG0005576.1/OG0005599.1/OG0005600.1/OG0005606.1/OG0005695.1/OG0005700.1/OG0005706.1/OG0005715.1/OG0005776.1/OG0005810.1/OG0005822.1/OG0005880.1/OG0005927.1/OG0006018.1/OG0006047.1/OG0006078.1/OG0006233.1/OG0006260.1/OG0006290.1/OG0006295.1/OG0006358.1/OG0006383.1/OG0006397.1/OG0006411.1/OG0006412.1/OG0006458.1/OG0006529.1/OG0006532.1/OG0006594.1/OG0006642.1/OG0006665.1/OG0006692.1/OG0006746.1/OG0006746.2/OG0006883.1/OG0007000.1/OG0007002.1/OG0007144.1/OG0007225.1/OG0007238.1/OG0007279.1/OG0007286.1/OG0007344.1/OG0007366.1/OG0007407.1/OG0007434.1/OG0007441.1/OG0007523.1/OG0007590.1/OG0007594.1/OG0007602.1/OG0007609.1/OG0007667.1/OG0007674.1/OG0007679.1/OG0007697.1/OG0007750.1/OG0007752.1/OG0007846.1/OG0007855.1/OG0007859.1/OG0007882.1/OG0008020.1/OG0008026.1/OG0008050.1/OG0008086.1/OG0008116.1/OG0008215.1/OG0008247.1/OG0008250.1/OG0008269.1/OG0008274.1/OG0008478.1/OG0008520.1/OG0008567.1/OG0008883.1/OG0009154.1/OG0009176.1/OG0009611.1/OG0009667.1/OG0009754.1/OG0009984.1/OG0010069.1/OG0010076.1/OG0010659.1/OG0010823.1</t>
  </si>
  <si>
    <t>OG0001104.2/OG0001104.1/OG0003508.1/OG0004541.2/OG0004541.1/OG0005959.1/OG0007852.1</t>
  </si>
  <si>
    <t>OG0003038.1/OG0003038.2/OG0005129.1/OG0007170.1/OG0007594.1</t>
  </si>
  <si>
    <t>OG0000044.13/OG0000044.11/OG0000044.6/OG0000044.14/OG0000044.8/OG0000044.12/OG0000044.10/OG0000044.7/OG0000044.4/OG0000044.5/OG0000044.9/OG0000044.1/OG0000044.3/OG0000044.2/OG0000213.4/OG0000213.3/OG0000213.1/OG0000213.2/OG0000213.6/OG0000213.5/OG0000291.3/OG0000291.4/OG0000291.2/OG0000291.1/OG0000386.3/OG0000386.1/OG0000386.4/OG0000386.2/OG0000435.3/OG0000435.2/OG0000435.1/OG0000648.2/OG0000648.1/OG0000857.3/OG0000857.2/OG0000857.1/OG0000931.3/OG0000931.2/OG0000931.1/OG0001045.2/OG0001045.1/OG0001248.1/OG0001248.2/OG0001562.1/OG0001562.2/OG0001572.2/OG0001572.1/OG0001715.2/OG0001715.1/OG0001863.2/OG0001863.1/OG0001921.1/OG0001921.2/OG0001932.1/OG0001932.2/OG0002162.1/OG0002162.2/OG0002360.1/OG0002360.2/OG0002473.1/OG0002473.2/OG0002514.1/OG0002514.2/OG0002584.1/OG0002584.2/OG0002614.1/OG0002738.1/OG0002738.2/OG0002767.1/OG0002826.1/OG0002826.2/OG0003070.1/OG0003117.1/OG0003473.1/OG0003484.1/OG0003711.1/OG0003991.1/OG0004029.1/OG0004203.1/OG0004256.1/OG0004666.1/OG0004943.1/OG0005359.1/OG0005543.1/OG0005569.1/OG0005571.1/OG0007097.1</t>
  </si>
  <si>
    <t>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0000619.1/OG0000619.3/OG0000619.2/OG0000739.1/OG0000739.2/OG0000831.2/OG0000831.1/OG0000908.2/OG0000908.1/OG0000932.3/OG0000932.1/OG0000932.2/OG0001017.1/OG0001017.2/OG0001025.2/OG0001025.1/OG0001025.3/OG0001033.2/OG0001033.1/OG0001081.2/OG0001081.1/OG0001198.2/OG0001198.3/OG0001198.1/OG0001309.1/OG0001309.2/OG0001352.2/OG0001352.1/OG0001598.2/OG0001598.1/OG0001616.1/OG0001616.2/OG0001713.1/OG0001716.1/OG0001716.2/OG0001855.1/OG0001855.2/OG0001948.1/OG0001948.2/OG0001955.1/OG0001955.2/OG0001973.1/OG0002033.1/OG0002138.2/OG0002138.1/OG0002154.1/OG0002154.2/OG0002163.1/OG0002163.2/OG0002182.1/OG0002182.2/OG0002223.1/OG0002288.1/OG0002288.2/OG0002292.2/OG0002292.1/OG0002298.1/OG0002348.1/OG0002369.1/OG0002454.1/OG0002454.2/OG0002468.1/OG0002468.2/OG0002510.1/OG0002510.2/OG0002551.1/OG0002551.2/OG0002624.1/OG0002762.2/OG0002762.1/OG0002771.1/OG0002824.1/OG0002824.2/OG0002925.1/OG0002932.1/OG0002945.2/OG0002945.1/OG0002965.1/OG0002971.1/OG0003098.1/OG0003122.1/OG0003138.1/OG0003217.1/OG0003264.1/OG0003310.1/OG0003326.1/OG0003328.1/OG0003421.1/OG0003430.1/OG0003483.1/OG0003539.1/OG0003642.1/OG0003659.1/OG0003690.1/OG0003755.1/OG0003756.1/OG0003766.1/OG0003768.1/OG0003827.1/OG0003839.1/OG0003841.1/OG0004045.1/OG0004084.1/OG0004111.1/OG0004289.1/OG0004305.1/OG0004311.1/OG0004350.1/OG0004359.1/OG0004413.1/OG0004416.1/OG0004460.1/OG0004469.1/OG0004485.1/OG0004538.1/OG0004559.1/OG0004579.1/OG0004591.1/OG0004631.1/OG0004643.1/OG0004703.1/OG0004725.1/OG0004731.1/OG0004742.1/OG0004746.1/OG0004752.1/OG0004904.1/OG0004914.1/OG0004928.1/OG0004933.1/OG0004952.1/OG0004973.1/OG0004986.1/OG0004994.1/OG0005059.1/OG0005081.1/OG0005102.1/OG0005115.1/OG0005123.1/OG0005127.1/OG0005128.1/OG0005138.1/OG0005256.1/OG0005278.1/OG0005281.1/OG0005284.1/OG0005304.1/OG0005306.1/OG0005318.1/OG0005360.1/OG0005396.1/OG0005402.1/OG0005406.1/OG0005428.1/OG0005460.1/OG0005465.1/OG0005508.1/OG0005530.1/OG0005575.1/OG0005676.1/OG0005678.1/OG0005716.1/OG0005722.1/OG0005723.1/OG0005737.1/OG0005762.1/OG0005764.1/OG0005796.1/OG0005825.1/OG0005847.1/OG0005873.1/OG0005893.1/OG0005924.1/OG0005949.1/OG0005950.1/OG0005981.1/OG0006012.1/OG0006261.1/OG0006303.1/OG0006334.1/OG0006351.1/OG0006360.1/OG0006429.1/OG0006434.1/OG0006441.1/OG0006461.1/OG0006630.1/OG0006678.1/OG0006718.1/OG0006779.1/OG0006820.1/OG0006840.1/OG0006866.1/OG0006873.1/OG0006888.1/OG0006915.1/OG0006922.1/OG0006954.1/OG0007091.1/OG0007111.1/OG0007141.1/OG0007209.1/OG0007297.1/OG0007299.1/OG0007325.1/OG0007346.1/OG0007349.1/OG0007562.1/OG0007647.1/OG0007648.1/OG0007705.1/OG0007741.1/OG0007779.1/OG0007812.1/OG0007840.1/OG0008857.1</t>
  </si>
  <si>
    <t>OG0000494.1/OG0000494.2/OG0000494.3/OG0000494.4/OG0000692.1/OG0000692.2/OG0000692.4/OG0000692.3/OG0001497.1/OG0001497.2/OG0002015.1/OG0002032.1/OG0002032.2/OG0003688.1/OG0004282.1/OG0004312.1/OG0004317.1/OG0004486.1/OG0004712.1/OG0004779.1/OG0004945.1/OG0005143.1/OG0005462.1/OG0005897.1/OG0006232.1/OG0006634.1/OG0006639.1/OG0006760.1/OG0006772.1/OG0007350.1/OG0007651.1/OG0007670.1/OG0007683.1/OG0007693.1/OG0007751.1/OG0008413.1/OG0008465.1/OG0008856.1/OG0009025.1/OG0011506.1</t>
  </si>
  <si>
    <t>OG0000377.1/OG0000377.3/OG0000377.2/OG0001370.1/OG0001370.2/OG0001632.1/OG0002581.1/OG0002582.1/OG0003568.2/OG0003568.1/OG0004171.1/OG0004847.1/OG0004937.1/OG0005576.1/OG0005600.1/OG0005706.1/OG0005715.1/OG0005810.1/OG0006295.1/OG0006383.1/OG0006411.1/OG0006746.1/OG0006746.2/OG0007002.1/OG0007225.1/OG0007590.1/OG0008020.1/OG0008086.1/OG0008274.1/OG0008883.1/OG0009154.1/OG0009176.1/OG0009611.1/OG0009667.1</t>
  </si>
  <si>
    <t>OG0000198.3/OG0000198.5/OG0000198.4/OG0000198.2/OG0000198.1/OG0000302.7/OG0000302.3/OG0000302.2/OG0000302.6/OG0000302.1/OG0000302.5/OG0000302.4/OG0000494.1/OG0000494.2/OG0000494.3/OG0000494.4/OG0000887.2/OG0000887.1/OG0000977.1/OG0001069.2/OG0001069.1/OG0001104.2/OG0001104.1/OG0001292.2/OG0001292.1/OG0001361.1/OG0001361.2/OG0001362.2/OG0001362.1/OG0001460.3/OG0001460.1/OG0001460.2/OG0001497.1/OG0001497.2/OG0001605.2/OG0001605.1/OG0001605.3/OG0001790.2/OG0001790.1/OG0001862.2/OG0001862.1/OG0001950.1/OG0002015.1/OG0002132.2/OG0002132.1/OG0002145.1/OG0002168.1/OG0002269.1/OG0002402.1/OG0002764.1/OG0002860.1/OG0003238.1/OG0003294.1/OG0003294.2/OG0003308.1/OG0003346.1/OG0003415.1/OG0003517.1/OG0003542.1/OG0003553.1/OG0003578.1/OG0003681.1/OG0003688.1/OG0003716.1/OG0003868.1/OG0003921.1/OG0003927.1/OG0003927.2/OG0003938.1/OG0003998.1/OG0004040.1/OG0004063.1/OG0004086.1/OG0004096.1/OG0004280.1/OG0004282.1/OG0004312.1/OG0004317.1/OG0004372.1/OG0004401.1/OG0004410.1/OG0004453.1/OG0004456.1/OG0004486.1/OG0004615.1/OG0004681.1/OG0004712.1/OG0004734.1/OG0004737.1/OG0004808.1/OG0004911.1/OG0004945.1/OG0004953.1/OG0004989.1/OG0005026.1/OG0005034.1/OG0005121.1/OG0005143.1/OG0005285.1/OG0005288.1/OG0005340.1/OG0005380.1/OG0005422.1/OG0005427.1/OG0005462.1/OG0005557.1/OG0005582.1/OG0005697.1/OG0005725.1/OG0005745.1/OG0005752.1/OG0005784.1/OG0005866.1/OG0005869.1/OG0005897.1/OG0005933.1/OG0006036.1/OG0006040.1/OG0006061.1/OG0006064.1/OG0006154.1/OG0006206.1/OG0006232.1/OG0006237.1/OG0006257.1/OG0006285.1/OG0006462.1/OG0006470.1/OG0006492.1/OG0006628.1/OG0006634.1/OG0006639.1/OG0006652.1/OG0006730.1/OG0006734.1/OG0006736.1/OG0006738.1/OG0006760.1/OG0006762.1/OG0006772.1/OG0006797.1/OG0006813.1/OG0006827.1/OG0006830.1/OG0006857.1/OG0006863.1/OG0006865.1/OG0006872.1/OG0006882.1/OG0006884.1/OG0006910.1/OG0006940.1/OG0006948.1/OG0006951.1/OG0006955.1/OG0006969.1/OG0006974.1/OG0007151.1/OG0007220.1/OG0007234.1/OG0007256.1/OG0007289.1/OG0007350.1/OG0007355.1/OG0007379.1/OG0007387.1/OG0007412.1/OG0007598.1/OG0007614.1/OG0007651.1/OG0007670.1/OG0007681.1/OG0007683.1/OG0007684.1/OG0007693.1/OG0007707.1/OG0007709.1/OG0007771.1/OG0007816.1/OG0007826.1/OG0007852.1/OG0007853.1/OG0007979.1/OG0007981.1/OG0007983.1/OG0008004.1/OG0008019.1/OG0008045.1/OG0008068.1/OG0008080.1/OG0008085.1/OG0008090.1/OG0008098.1/OG0008107.1/OG0008128.1/OG0008139.1/OG0008174.1/OG0008212.1/OG0008220.1/OG0008221.1/OG0008227.1/OG0008340.1/OG0008394.1/OG0008413.1/OG0008445.1/OG0008465.1/OG0008484.1/OG0008529.1/OG0008536.1/OG0008539.1/OG0008721.1/OG0008783.1/OG0008789.1/OG0008796.1/OG0009025.1/OG0009035.1/OG0009121.1/OG0010344.1/OG0011448.1/OG0011506.1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</si>
  <si>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0000059.3/OG0000059.9/OG0000059.6/OG0000059.5/OG0000059.11/OG0000059.10/OG0000059.1/OG0000059.8/OG0000059.4/OG0000059.7/OG0000059.2/OG0000074.1/OG0000074.8/OG0000074.3/OG0000074.2/OG0000074.6/OG0000074.5/OG0000074.7/OG0000074.4/OG0000089.4/OG0000089.8/OG0000089.5/OG0000089.2/OG0000089.6/OG0000089.3/OG0000089.7/OG0000089.1/OG0000109.4/OG0000109.8/OG0000109.1/OG0000109.3/OG0000109.7/OG0000109.6/OG0000109.9/OG0000109.5/OG0000109.2/OG0000114.2/OG0000114.1/OG0000114.3/OG0000114.5/OG0000114.4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0000157.5/OG0000157.4/OG0000157.3/OG0000157.1/OG0000157.6/OG0000157.2/OG0000168.1/OG0000168.4/OG0000168.2/OG0000168.3/OG0000168.5/OG0000170.2/OG0000170.4/OG0000170.1/OG0000170.3/OG0000180.6/OG0000180.4/OG0000180.3/OG0000180.2/OG0000180.5/OG0000180.1/OG0000192.1/OG0000192.2/OG0000192.5/OG0000192.4/OG0000192.3/OG0000202.5/OG0000202.4/OG0000202.1/OG0000202.6/OG0000202.2/OG0000202.3/OG0000218.4/OG0000218.2/OG0000218.1/OG0000218.3/OG0000218.5/OG0000222.2/OG0000222.1/OG0000222.4/OG0000222.5/OG0000222.3/OG0000247.4/OG0000247.5/OG0000247.1/OG0000247.3/OG0000247.2/OG0000269.4/OG0000269.2/OG0000269.3/OG0000269.1/OG0000276.4/OG0000276.1/OG0000276.2/OG0000276.3/OG0000283.4/OG0000283.3/OG0000283.1/OG0000283.2/OG0000292.1/OG0000292.2/OG0000292.3/OG0000299.2/OG0000299.4/OG0000299.3/OG0000299.1/OG0000305.1/OG0000305.4/OG0000305.2/OG0000305.3/OG0000312.1/OG0000318.4/OG0000318.2/OG0000318.1/OG0000318.3/OG0000320.4/OG0000320.3/OG0000320.2/OG0000320.1/OG0000320.5/OG0000321.4/OG0000321.2/OG0000321.1/OG0000321.3/OG0000322.1/OG0000322.2/OG0000322.4/OG0000322.3/OG0000324.2/OG0000324.4/OG0000324.1/OG0000324.3/OG0000333.4/OG0000333.2/OG0000333.1/OG0000333.3/OG0000334.3/OG0000334.1/OG0000334.4/OG0000334.2/OG0000343.4/OG0000343.1/OG0000343.2/OG0000343.3/OG0000348.2/OG0000348.1/OG0000348.3/OG0000354.3/OG0000354.2/OG0000354.1/OG0000375.4/OG0000375.3/OG0000375.2/OG0000375.1/OG0000386.3/OG0000386.1/OG0000386.4/OG0000386.2/OG0000400.4/OG0000400.1/OG0000400.3/OG0000400.2/OG0000404.1/OG0000404.2/OG0000404.3/OG0000404.4/OG0000419.4/OG0000419.3/OG0000419.2/OG0000419.1/OG0000430.3/OG0000430.2/OG0000430.1/OG0000433.3/OG0000433.2/OG0000433.1/OG0000434.1/OG0000434.2/OG0000448.2/OG0000448.4/OG0000448.1/OG0000448.3/OG0000449.3/OG0000449.1/OG0000449.2/OG0000470.3/OG0000470.2/OG0000470.1/OG0000476.1/OG0000476.2/OG0000476.3/OG0000480.3/OG0000480.1/OG0000480.2/OG0000486.3/OG0000486.2/OG0000486.1/OG0000492.1/OG0000492.3/OG0000492.2/OG0000513.2/OG0000513.1/OG0000520.2/OG0000520.3/OG0000520.1/OG0000521.2/OG0000521.1/OG0000521.3/OG0000524.2/OG0000524.1/OG0000524.3/OG0000525.3/OG0000525.1/OG0000525.2/OG0000526.3/OG0000526.2/OG0000526.1/OG0000544.3/OG0000544.1/OG0000544.2/OG0000556.3/OG0000556.1/OG0000556.2/OG0000563.2/OG0000563.3/OG0000563.1/OG0000570.1/OG0000570.3/OG0000570.2/OG0000580.2/OG0000580.1/OG0000580.3/OG0000583.2/OG0000583.1/OG0000583.3/OG0000607.1/OG0000607.2/OG0000608.1/OG0000608.2/OG0000613.1/OG0000613.3/OG0000613.2/OG0000631.2/OG0000631.1/OG0000631.3/OG0000634.3/OG0000634.1/OG0000634.2/OG0000653.2/OG0000653.1/OG0000653.3/OG0000670.2/OG0000670.1/OG0000671.3/OG0000671.1/OG0000671.2/OG0000694.2/OG0000694.1/OG0000694.3/OG0000704.2/OG0000704.1/OG0000704.3/OG0000707.1/OG0000707.3/OG0000707.2/OG0000709.3/OG0000709.1/OG0000709.2/OG0000724.2/OG0000724.1/OG0000724.3/OG0000737.1/OG0000737.3/OG0000737.2/OG0000739.1/OG0000739.2/OG0000741.2/OG0000741.1/OG0000741.3/OG0000763.1/OG0000763.2/OG0000764.1/OG0000764.2/OG0000764.3/OG0000780.2/OG0000780.1/OG0000781.2/OG0000781.1/OG0000789.1/OG0000789.2/OG0000795.1/OG0000795.2/OG0000805.3/OG0000805.2/OG0000805.1/OG0000828.1/OG0000828.2/OG0000831.2/OG0000831.1/OG0000862.2/OG0000862.1/OG0000890.3/OG0000890.2/OG0000890.1/OG0000892.1/OG0000892.2/OG0000908.2/OG0000908.1/OG0000915.1/OG0000915.2/OG0000917.2/OG0000917.1/OG0000918.2/OG0000918.3/OG0000918.1/OG0000921.3/OG0000921.1/OG0000921.2/OG0000945.1/OG0000945.2/OG0000946.2/OG0000946.1/OG0000947.1/OG0000947.2/OG0001003.1/OG0001003.2/OG0001007.2/OG0001007.1/OG0001017.1/OG0001017.2/OG0001047.2/OG0001047.1/OG0001058.1/OG0001058.2/OG0001067.1/OG0001082.2/OG0001082.1/OG0001087.1/OG0001087.2/OG0001090.1/OG0001090.2/OG0001091.2/OG0001091.1/OG0001111.1/OG0001111.2/OG0001117.2/OG0001117.3/OG0001117.1/OG0001120.2/OG0001120.1/OG0001141.1/OG0001149.1/OG0001149.2/OG0001153.2/OG0001153.1/OG0001164.2/OG0001164.1/OG0001172.2/OG0001172.1/OG0001173.2/OG0001173.1/OG0001176.1/OG0001176.2/OG0001198.2/OG0001198.3/OG0001198.1/OG0001200.2/OG0001200.1/OG0001210.2/OG0001210.1/OG0001213.1/OG0001213.2/OG0001225.2/OG0001225.1/OG0001248.1/OG0001248.2/OG0001253.1/OG0001253.2/OG0001257.1/OG0001257.2/OG0001259.2/OG0001259.1/OG0001261.1/OG0001261.2/OG0001262.2/OG0001262.1/OG0001267.2/OG0001267.1/OG0001269.2/OG0001269.1/OG0001275.2/OG0001275.1/OG0001305.2/OG0001305.1/OG0001322.1/OG0001322.2/OG0001326.1/OG0001349.1/OG0001352.2/OG0001352.1/OG0001388.1/OG0001388.2/OG0001389.1/OG0001401.3/OG0001401.2/OG0001401.1/OG0001452.1/OG0001457.2/OG0001457.1/OG0001462.1/OG0001462.2/OG0001464.1/OG0001464.2/OG0001466.2/OG0001466.1/OG0001469.2/OG0001469.1/OG0001496.3/OG0001496.2/OG0001496.1/OG0001501.1/OG0001509.2/OG0001509.1/OG0001554.2/OG0001554.1/OG0001558.2/OG0001558.1/OG0001598.2/OG0001598.1/OG0001599.1/OG0001599.2/OG0001602.1/OG0001612.1/OG0001612.2/OG0001617.1/OG0001617.2/OG0001618.1/OG0001618.2/OG0001672.2/OG0001672.1/OG0001673.1/OG0001678.2/OG0001678.1/OG0001684.2/OG0001684.1/OG0001690.1/OG0001691.2/OG0001691.1/OG0001706.1/OG0001706.2/OG0001710.2/OG0001710.1/OG0001713.1/OG0001716.1/OG0001716.2/OG0001719.1/OG0001744.1/OG0001757.2/OG0001757.1/OG0001772.2/OG0001772.1/OG0001835.1/OG0001835.2/OG0001838.2/OG0001838.1/OG0001850.1/OG0001850.2/OG0001853.2/OG0001853.1/OG0001858.1/OG0001867.1/OG0001900.1/OG0001945.1/OG0001945.2/OG0001948.1/OG0001948.2/OG0001955.1/OG0001955.2/OG0001959.2/OG0001959.1/OG0001970.1/OG0001970.2/OG0001972.1/OG0001972.2/OG0001973.1/OG0001976.2/OG0001976.1/OG0001993.1/OG0002008.1/OG0002037.1/OG0002037.2/OG0002047.1/OG0002047.2/OG0002079.1/OG0002107.2/OG0002107.1/OG0002108.1/OG0002126.2/OG0002126.1/OG0002134.1/OG0002138.2/OG0002138.1/OG0002142.1/OG0002142.2/OG0002144.1/OG0002144.2/OG0002150.2/OG0002150.1/OG0002182.1/OG0002182.2/OG0002221.1/OG0002222.1/OG0002222.2/OG0002228.1/OG0002243.1/OG0002243.2/OG0002263.1/OG0002263.2/OG0002284.1/OG0002288.1/OG0002288.2/OG0002290.1/OG0002298.1/OG0002344.2/OG0002344.1/OG0002348.1/OG0002350.1/OG0002350.2/OG0002355.1/OG0002357.1/OG0002357.2/OG0002361.2/OG0002361.1/OG0002368.2/OG0002368.1/OG0002377.1/OG0002377.2/OG0002381.2/OG0002381.1/OG0002387.1/OG0002403.2/OG0002403.1/OG0002404.1/OG0002404.2/OG0002443.2/OG0002443.1/OG0002463.1/OG0002464.1/OG0002464.2/OG0002481.1/OG0002486.1/OG0002486.2/OG0002488.2/OG0002488.1/OG0002510.1/OG0002510.2/OG0002515.1/OG0002551.1/OG0002551.2/OG0002553.1/OG0002579.2/OG0002579.1/OG0002623.2/OG0002623.1/OG0002624.1/OG0002625.1/OG0002642.1/OG0002642.2/OG0002649.1/OG0002655.2/OG0002655.1/OG0002720.1/OG0002741.1/OG0002743.1/OG0002743.2/OG0002745.1/OG0002745.2/OG0002756.1/OG0002774.2/OG0002774.1/OG0002776.1/OG0002780.1/OG0002785.2/OG0002785.1/OG0002797.1/OG0002807.1/OG0002824.1/OG0002824.2/OG0002848.1/OG0002863.1/OG0002879.2/OG0002879.1/OG0002880.1/OG0002886.1/OG0002886.2/OG0002890.1/OG0002890.2/OG0002899.1/OG0002923.1/OG0002925.1/OG0002932.1/OG0002943.2/OG0002943.1/OG0002945.2/OG0002945.1/OG0002959.1/OG0002965.1/OG0002971.1/OG0003014.1/OG0003036.1/OG0003046.1/OG0003058.1/OG0003061.1/OG0003067.1/OG0003068.1/OG0003076.1/OG0003078.1/OG0003088.1/OG0003090.1/OG0003093.1/OG0003095.1/OG0003122.1/OG0003137.1/OG0003138.1/OG0003143.1/OG0003146.1/OG0003147.1/OG0003190.1/OG0003202.1/OG0003210.1/OG0003212.1/OG0003217.1/OG0003218.1/OG0003243.1/OG0003267.1/OG0003283.1/OG0003285.1/OG0003287.1/OG0003291.1/OG0003310.1/OG0003312.1/OG0003312.2/OG0003323.1/OG0003344.1/OG0003390.1/OG0003396.1/OG0003422.1/OG0003423.1/OG0003435.1/OG0003444.1/OG0003446.1/OG0003453.1/OG0003456.1/OG0003464.1/OG0003466.1/OG0003473.1/OG0003479.1/OG0003481.1/OG0003483.1/OG0003484.1/OG0003486.1/OG0003490.1/OG0003502.1/OG0003511.1/OG0003521.1/OG0003522.1/OG0003523.1/OG0003526.1/OG0003528.1/OG0003539.1/OG0003540.1/OG0003580.1/OG0003584.1/OG0003591.1/OG0003593.1/OG0003597.1/OG0003598.1/OG0003642.1/OG0003659.1/OG0003664.1/OG0003683.1/OG0003690.1/OG0003691.1/OG0003692.1/OG0003693.1/OG0003710.1/OG0003718.1/OG0003721.1/OG0003725.1/OG0003730.1/OG0003750.1/OG0003755.1/OG0003756.1/OG0003766.1/OG0003771.1/OG0003793.1/OG0003795.1/OG0003804.1/OG0003809.1/OG0003826.1/OG0003829.1/OG0003831.1/OG0003839.1/OG0003841.1/OG0003842.1/OG0003845.1/OG0003857.1/OG0003931.1/OG0003945.1/OG0003952.1/OG0003953.1/OG0003968.1/OG0003991.1/OG0003993.1/OG0003994.1/OG0004007.1/OG0004018.1/OG0004019.1/OG0004024.1/OG0004029.1/OG0004038.1/OG0004045.1/OG0004055.1/OG0004064.1/OG0004067.1/OG0004079.1/OG0004084.1/OG0004093.1/OG0004110.1/OG0004111.1/OG0004127.1/OG0004135.1/OG0004137.1/OG0004138.1/OG0004144.1/OG0004146.1/OG0004152.1/OG0004207.1/OG0004234.1/OG0004246.1/OG0004251.1/OG0004261.1/OG0004263.1/OG0004283.1/OG0004289.1/OG0004296.1/OG0004301.1/OG0004305.1/OG0004308.1/OG0004308.2/OG0004315.1/OG0004326.2/OG0004326.1/OG0004332.1/OG0004333.1/OG0004343.1/OG0004350.1/OG0004359.1/OG0004361.1/OG0004363.1/OG0004369.1/OG0004370.1/OG0004389.1/OG0004397.1/OG0004399.1/OG0004400.1/OG0004408.1/OG0004409.1/OG0004414.1/OG0004416.1/OG0004433.1/OG0004444.1/OG0004447.1/OG0004450.1/OG0004460.1/OG0004469.1/OG0004478.1/OG0004480.1/OG0004483.1/OG0004484.1/OG0004485.1/OG0004489.1/OG0004538.1/OG0004539.1/OG0004559.1/OG0004574.1/OG0004579.1/OG0004582.1/OG0004583.1/OG0004589.1/OG0004595.1/OG0004616.1/OG0004621.1/OG0004622.1/OG0004624.1/OG0004628.1/OG0004631.1/OG0004643.1/OG0004703.1/OG0004704.1/OG0004718.1/OG0004720.1/OG0004725.1/OG0004728.1/OG0004731.1/OG0004735.1/OG0004738.1/OG0004742.1/OG0004743.1/OG0004746.1/OG0004749.1/OG0004751.1/OG0004752.1/OG0004755.1/OG0004768.1/OG0004771.1/OG0004778.1/OG0004780.1/OG0004792.1/OG0004793.1/OG0004807.1/OG0004815.1/OG0004883.1/OG0004895.1/OG0004914.1/OG0004920.1/OG0004928.1/OG0004930.1/OG0004933.1/OG0004944.1/OG0004948.1/OG0004952.1/OG0004954.1/OG0004973.1/OG0004974.1/OG0004981.1/OG0004986.1/OG0004993.1/OG0004994.1/OG0005002.1/OG0005003.1/OG0005004.1/OG0005011.1/OG0005013.1/OG0005016.1/OG0005025.1/OG0005030.1/OG0005035.1/OG0005048.1/OG0005051.1/OG0005058.1/OG0005074.1/OG0005078.1/OG0005081.1/OG0005091.1/OG0005115.1/OG0005116.1/OG0005123.1/OG0005128.1/OG0005131.1/OG0005135.1/OG0005138.1/OG0005142.1/OG0005147.1/OG0005152.1/OG0005154.1/OG0005161.1/OG0005166.1/OG0005168.1/OG0005171.1/OG0005237.1/OG0005238.1/OG0005254.1/OG0005256.1/OG0005258.1/OG0005273.1/OG0005278.1/OG0005281.1/OG0005284.1/OG0005298.1/OG0005300.1/OG0005303.1/OG0005306.1/OG0005307.1/OG0005318.1/OG0005319.1/OG0005324.1/OG0005332.1/OG0005347.1/OG0005360.1/OG0005364.1/OG0005368.1/OG0005372.1/OG0005381.1/OG0005382.1/OG0005383.1/OG0005386.1/OG0005392.1/OG0005394.1/OG0005396.1/OG0005397.1/OG0005405.1/OG0005413.1/OG0005416.1/OG0005423.1/OG0005428.1/OG0005432.1/OG0005448.1/OG0005450.1/OG0005452.1/OG0005457.1/OG0005460.1/OG0005464.1/OG0005465.1/OG0005466.1/OG0005489.1/OG0005490.1/OG0005492.1/OG0005508.1/OG0005514.1/OG0005519.1/OG0005530.1/OG0005539.1/OG0005555.1/OG0005558.1/OG0005564.1/OG0005567.1/OG0005570.1/OG0005574.1/OG0005575.1/OG0005583.1/OG0005585.1/OG0005649.1/OG0005651.1/OG0005656.1/OG0005671.1/OG0005676.1/OG0005677.1/OG0005678.1/OG0005691.1/OG0005702.1/OG0005716.1/OG0005719.1/OG0005722.1/OG0005723.1/OG0005728.1/OG0005736.1/OG0005737.1/OG0005744.1/OG0005762.1/OG0005764.1/OG0005770.1/OG0005786.1/OG0005789.1/OG0005796.1/OG0005804.1/OG0005811.1/OG0005812.1/OG0005815.1/OG0005818.1/OG0005824.1/OG0005827.1/OG0005838.1/OG0005839.1/OG0005847.1/OG0005850.1/OG0005852.1/OG0005858.1/OG0005871.1/OG0005873.1/OG0005883.1/OG0005885.1/OG0005890.1/OG0005893.1/OG0005904.1/OG0005920.1/OG0005924.1/OG0005925.1/OG0005940.1/OG0005944.1/OG0005949.1/OG0005950.1/OG0005960.1/OG0005965.1/OG0005967.1/OG0005978.1/OG0005983.1/OG0005985.1/OG0005998.1/OG0006000.1/OG0006008.1/OG0006010.1/OG0006014.1/OG0006016.1/OG0006024.1/OG0006030.1/OG0006038.1/OG0006041.1/OG0006056.1/OG0006142.1/OG0006146.1/OG0006151.1/OG0006152.1/OG0006157.1/OG0006185.1/OG0006199.1/OG0006205.1/OG0006217.1/OG0006218.1/OG0006226.1/OG0006229.1/OG0006248.1/OG0006256.1/OG0006272.1/OG0006294.1/OG0006303.1/OG0006304.1/OG0006307.1/OG0006320.1/OG0006330.1/OG0006331.1/OG0006334.1/OG0006342.1/OG0006346.1/OG0006349.1/OG0006360.1/OG0006361.1/OG0006364.1/OG0006369.1/OG0006370.1/OG0006381.1/OG0006384.1/OG0006398.1/OG0006403.1/OG0006413.1/OG0006419.1/OG0006424.1/OG0006425.1/OG0006430.1/OG0006432.1/OG0006434.1/OG0006436.1/OG0006437.1/OG0006461.1/OG0006465.1/OG0006511.1/OG0006615.1/OG0006623.1/OG0006626.1/OG0006630.1/OG0006657.1/OG0006659.1/OG0006664.1/OG0006674.1/OG0006676.1/OG0006678.1/OG0006683.1/OG0006701.1/OG0006702.1/OG0006706.1/OG0006718.1/OG0006721.1/OG0006722.1/OG0006724.1/OG0006729.1/OG0006733.1/OG0006748.1/OG0006749.1/OG0006763.1/OG0006776.1/OG0006779.1/OG0006782.1/OG0006792.1/OG0006820.1/OG0006840.1/OG0006846.1/OG0006873.1/OG0006888.1/OG0006894.1/OG0006903.1/OG0006909.1/OG0006915.1/OG0006917.1/OG0006927.1/OG0006941.1/OG0006943.1/OG0007063.1/OG0007074.1/OG0007077.1/OG0007089.1/OG0007091.1/OG0007093.1/OG0007097.1/OG0007110.1/OG0007111.1/OG0007135.1/OG0007140.1/OG0007141.1/OG0007165.1/OG0007167.1/OG0007172.1/OG0007173.1/OG0007184.1/OG0007200.1/OG0007202.1/OG0007208.1/OG0007209.1/OG0007212.1/OG0007215.1/OG0007218.1/OG0007224.1/OG0007227.1/OG0007239.1/OG0007245.1/OG0007261.1/OG0007268.1/OG0007273.1/OG0007284.1/OG0007316.1/OG0007323.1/OG0007325.1/OG0007337.1/OG0007346.1/OG0007349.1/OG0007351.1/OG0007365.1/OG0007372.1/OG0007419.1/OG0007442.1/OG0007562.1/OG0007587.1/OG0007607.1/OG0007634.1/OG0007640.1/OG0007647.1/OG0007649.1/OG0007650.1/OG0007656.1/OG0007661.1/OG0007705.1/OG0007711.1/OG0007712.1/OG0007741.1/OG0007754.1/OG0007768.1/OG0007779.1/OG0007783.1/OG0007787.1/OG0007800.1/OG0007805.1/OG0007814.1/OG0007840.1/OG0007843.1/OG0007987.1/OG0007991.1/OG0008035.1/OG0008053.1/OG0008073.1/OG0008097.1/OG0008120.1/OG0008151.1/OG0008168.1/OG0008175.1/OG0008420.1/OG0008434.1/OG0008449.1/OG0008471.1/OG0008535.1/OG0008551.1/OG0008560.1/OG0008793.1/OG0008831.1/OG0008857.1/OG0010324.1</t>
  </si>
  <si>
    <t>OG0000377.1/OG0000377.3/OG0000377.2/OG0000705.3/OG0000705.2/OG0000705.1/OG0001373.1/OG0002001.2/OG0002001.1/OG0002011.1/OG0002011.2/OG0002055.2/OG0002055.1/OG0002172.1/OG0002172.2/OG0002581.1/OG0002582.1/OG0002895.1/OG0002922.1/OG0002978.1/OG0003199.1/OG0003315.1/OG0003315.2/OG0003568.2/OG0003568.1/OG0003643.1/OG0003823.1/OG0003874.1/OG0003878.1/OG0003885.1/OG0003960.1/OG0004171.1/OG0004285.1/OG0004353.1/OG0004706.1/OG0004784.1/OG0004847.1/OG0004907.1/OG0004937.1/OG0005125.1/OG0005181.1/OG0005241.1/OG0005576.1/OG0005695.1/OG0005700.1/OG0005810.1/OG0006018.1/OG0006078.1/OG0006233.1/OG0006260.1/OG0006290.1/OG0006295.1/OG0006358.1/OG0006397.1/OG0006411.1/OG0006458.1/OG0006594.1/OG0006642.1/OG0006692.1/OG0006746.1/OG0006746.2/OG0007000.1/OG0007002.1/OG0007144.1/OG0007225.1/OG0007238.1/OG0007279.1/OG0007286.1/OG0007344.1/OG0007366.1/OG0007407.1/OG0007434.1/OG0007441.1/OG0007523.1/OG0007594.1/OG0007609.1/OG0007674.1/OG0007679.1/OG0007697.1/OG0007752.1/OG0007846.1/OG0007855.1/OG0007859.1/OG0007882.1/OG0008020.1/OG0008026.1/OG0008050.1/OG0008086.1/OG0008116.1/OG0008215.1/OG0008247.1/OG0008250.1/OG0008269.1/OG0008274.1/OG0008478.1/OG0008520.1/OG0008567.1/OG0009154.1/OG0009176.1/OG0009611.1/OG0009667.1/OG0009754.1/OG0009984.1/OG0010069.1/OG0010076.1/OG0010659.1/OG0010823.1</t>
  </si>
  <si>
    <t>OG0001370.1/OG0001370.2/OG0001632.1/OG0003211.1/OG0003749.1/OG0005600.1/OG0005706.1/OG0005715.1/OG0006383.1/OG0007590.1/OG0008883.1/OG0009434.1</t>
  </si>
  <si>
    <t>OG0000106.2/OG0000106.3/OG0000106.5/OG0000106.4/OG0000106.7/OG0000106.6/OG0000106.1/OG0000388.3/OG0000388.2/OG0000388.1/OG0000619.1/OG0000619.3/OG0000619.2/OG0000648.2/OG0000648.1/OG0000807.1/OG0000807.2/OG0000857.3/OG0000857.2/OG0000857.1/OG0000883.1/OG0000883.2/OG0000883.3/OG0000932.3/OG0000932.1/OG0000932.2/OG0001023.2/OG0001023.1/OG0001025.2/OG0001025.1/OG0001025.3/OG0001033.2/OG0001033.1/OG0001081.2/OG0001081.1/OG0001153.2/OG0001153.1/OG0001309.1/OG0001309.2/OG0001339.2/OG0001339.1/OG0001572.2/OG0001572.1/OG0001598.2/OG0001598.1/OG0001616.1/OG0001616.2/OG0001660.1/OG0001747.1/OG0001747.2/OG0001855.1/OG0001855.2/OG0001863.2/OG0001863.1/OG0002033.1/OG0002106.1/OG0002154.1/OG0002154.2/OG0002163.1/OG0002163.2/OG0002223.1/OG0002292.2/OG0002292.1/OG0002369.1/OG0002454.1/OG0002454.2/OG0002468.1/OG0002468.2/OG0002664.1/OG0002762.2/OG0002762.1/OG0002771.1/OG0003098.1/OG0003217.1/OG0003264.1/OG0003326.1/OG0003328.1/OG0003421.1/OG0003430.1/OG0003755.1/OG0003768.1/OG0003827.1/OG0004311.1/OG0004413.1/OG0004591.1/OG0004648.1/OG0004904.1/OG0004994.1/OG0005059.1/OG0005102.1/OG0005123.1/OG0005127.1/OG0005278.1/OG0005304.1/OG0005402.1/OG0005406.1/OG0005495.1/OG0005825.1/OG0005981.1/OG0006012.1/OG0006261.1/OG0006351.1/OG0006429.1/OG0006441.1/OG0006679.1/OG0006866.1/OG0006922.1/OG0006954.1/OG0007297.1/OG0007299.1/OG0007648.1/OG0007812.1</t>
  </si>
  <si>
    <t>OG0000302.7/OG0000302.3/OG0000302.2/OG0000302.6/OG0000302.1/OG0000302.5/OG0000302.4/OG0000612.2/OG0000612.3/OG0000612.1/OG0000958.2/OG0000958.1/OG0001069.2/OG0001069.1/OG0001195.1/OG0001460.3/OG0001460.1/OG0001460.2/OG0001605.2/OG0001605.1/OG0001605.3/OG0001915.1/OG0001940.1/OG0001975.1/OG0002168.1/OG0002257.2/OG0002257.1/OG0002588.2/OG0002588.1/OG0003102.2/OG0003102.1/OG0003238.1/OG0003246.1/OG0003257.1/OG0003335.1/OG0003681.1/OG0003746.1/OG0003927.1/OG0003927.2/OG0003978.1/OG0004280.1/OG0004282.1/OG0004453.1/OG0004456.1/OG0004607.1/OG0004734.1/OG0004795.1/OG0004808.1/OG0004911.1/OG0004989.1/OG0005285.1/OG0005288.1/OG0005376.1/OG0005388.1/OG0005422.1/OG0005557.1/OG0005725.1/OG0005745.1/OG0005866.1/OG0005869.1/OG0005907.1/OG0005933.1/OG0006154.1/OG0006237.1/OG0006257.1/OG0006285.1/OG0006374.1/OG0006451.1/OG0006654.1/OG0006738.1/OG0006761.1/OG0006797.1/OG0006830.1/OG0006882.1/OG0006884.1/OG0006951.1/OG0006974.1/OG0007087.1/OG0007125.1/OG0007256.1/OG0007289.1/OG0007355.1/OG0007385.1/OG0007598.1/OG0007666.1/OG0007691.1/OG0007709.1/OG0007853.1/OG0007979.1/OG0008045.1/OG0008085.1/OG0008098.1/OG0008128.1/OG0008139.1/OG0008144.1/OG0008174.1/OG0008205.1/OG0008212.1/OG0008227.1/OG0008340.1/OG0008442.1/OG0008443.1/OG0008491.1/OG0008539.1/OG0008552.1/OG0008721.1/OG0008783.1/OG0008789.1/OG0008803.1/OG0009053.1/OG0009100.1/OG0010344.1</t>
  </si>
  <si>
    <t>OG0000377.1/OG0000377.3/OG0000377.2/OG0000740.2/OG0000740.1/OG0000740.3/OG0000821.1/OG0000821.3/OG0000821.2/OG0001632.1/OG0001920.1/OG0002001.2/OG0002001.1/OG0002011.1/OG0002011.2/OG0002527.1/OG0002658.1/OG0002895.1/OG0003199.1/OG0003211.1/OG0003568.2/OG0003568.1/OG0003823.1/OG0003959.1/OG0004150.1/OG0004169.1/OG0004687.1/OG0004687.2/OG0004837.1/OG0004907.1/OG0004956.1/OG0005064.1/OG0005181.1/OG0005241.1/OG0005518.1/OG0005548.1/OG0005599.1/OG0005695.1/OG0005700.1/OG0005776.1/OG0005822.1/OG0006018.1/OG0006078.1/OG0006233.1/OG0006412.1/OG0006594.1/OG0006642.1/OG0006665.1/OG0006883.1/OG0007263.1/OG0007286.1/OG0007441.1/OG0007523.1/OG0007602.1/OG0007615.1/OG0007667.1/OG0007674.1/OG0007679.1/OG0007697.1/OG0007752.1/OG0007846.1/OG0008026.1/OG0008050.1/OG0008215.1/OG0008250.1/OG0008478.1/OG0008520.1/OG0008563.1/OG0008567.1/OG0009434.1/OG0009754.1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</si>
  <si>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0000102.3/OG0000102.1/OG0000102.2/OG0000102.6/OG0000102.5/OG0000102.4/OG0000102.7/OG0000102.8/OG0000107.5/OG0000107.3/OG0000107.7/OG0000107.4/OG0000107.1/OG0000107.2/OG0000107.8/OG0000107.6/OG0000111.6/OG0000111.2/OG0000111.5/OG0000111.1/OG0000111.3/OG0000111.4/OG0000170.2/OG0000170.4/OG0000170.1/OG0000170.3/OG0000200.4/OG0000200.5/OG0000200.2/OG0000200.6/OG0000200.3/OG0000200.1/OG0000232.4/OG0000232.2/OG0000232.5/OG0000232.1/OG0000232.3/OG0000242.3/OG0000242.5/OG0000242.2/OG0000242.4/OG0000242.1/OG0000256.4/OG0000256.5/OG0000256.3/OG0000256.1/OG0000256.2/OG0000267.4/OG0000267.1/OG0000267.2/OG0000267.5/OG0000267.3/OG0000274.1/OG0000274.4/OG0000274.5/OG0000274.2/OG0000274.3/OG0000298.3/OG0000298.4/OG0000298.5/OG0000298.1/OG0000298.2/OG0000300.2/OG0000300.3/OG0000300.1/OG0000333.4/OG0000333.2/OG0000333.1/OG0000333.3/OG0000337.3/OG0000337.1/OG0000337.2/OG0000366.2/OG0000366.1/OG0000366.3/OG0000388.3/OG0000388.2/OG0000388.1/OG0000433.3/OG0000433.2/OG0000433.1/OG0000434.1/OG0000434.2/OG0000476.1/OG0000476.2/OG0000476.3/OG0000538.3/OG0000538.2/OG0000538.4/OG0000538.1/OG0000540.3/OG0000540.4/OG0000540.2/OG0000540.1/OG0000549.2/OG0000549.1/OG0000555.1/OG0000555.2/OG0000555.3/OG0000556.3/OG0000556.1/OG0000556.2/OG0000557.3/OG0000557.2/OG0000557.1/OG0000558.2/OG0000558.3/OG0000558.1/OG0000576.2/OG0000576.1/OG0000580.2/OG0000580.1/OG0000580.3/OG0000582.3/OG0000582.1/OG0000582.2/OG0000607.1/OG0000607.2/OG0000648.2/OG0000648.1/OG0000689.3/OG0000689.1/OG0000689.2/OG0000691.2/OG0000691.1/OG0000698.2/OG0000698.1/OG0000708.2/OG0000708.3/OG0000708.1/OG0000723.3/OG0000723.2/OG0000723.1/OG0000724.2/OG0000724.1/OG0000724.3/OG0000737.1/OG0000737.3/OG0000737.2/OG0000741.2/OG0000741.1/OG0000741.3/OG0000763.1/OG0000763.2/OG0000780.2/OG0000780.1/OG0000781.2/OG0000781.1/OG0000785.1/OG0000785.2/OG0000792.1/OG0000792.2/OG0000805.3/OG0000805.2/OG0000805.1/OG0000807.1/OG0000807.2/OG0000810.2/OG0000810.1/OG0000812.1/OG0000812.2/OG0000812.3/OG0000825.1/OG0000825.3/OG0000825.2/OG0000847.1/OG0000847.2/OG0000857.3/OG0000857.2/OG0000857.1/OG0000866.3/OG0000866.2/OG0000866.1/OG0000883.1/OG0000883.2/OG0000883.3/OG0000897.2/OG0000897.1/OG0000935.2/OG0000935.1/OG0000942.2/OG0000942.3/OG0000942.1/OG0000960.1/OG0000960.2/OG0000976.1/OG0000976.2/OG0001006.1/OG0001006.2/OG0001047.2/OG0001047.1/OG0001067.1/OG0001087.1/OG0001087.2/OG0001108.1/OG0001108.2/OG0001109.2/OG0001109.1/OG0001110.1/OG0001110.2/OG0001127.2/OG0001127.1/OG0001128.1/OG0001128.2/OG0001141.1/OG0001153.2/OG0001153.1/OG0001159.1/OG0001159.2/OG0001162.1/OG0001162.2/OG0001172.2/OG0001172.1/OG0001173.2/OG0001173.1/OG0001193.1/OG0001193.2/OG0001194.2/OG0001194.1/OG0001245.2/OG0001245.1/OG0001247.1/OG0001247.2/OG0001266.2/OG0001266.1/OG0001274.1/OG0001274.2/OG0001276.2/OG0001276.1/OG0001339.2/OG0001339.1/OG0001343.2/OG0001343.1/OG0001389.1/OG0001407.1/OG0001407.2/OG0001412.2/OG0001412.1/OG0001420.1/OG0001440.1/OG0001440.2/OG0001452.1/OG0001454.1/OG0001454.2/OG0001464.1/OG0001464.2/OG0001501.1/OG0001512.1/OG0001512.2/OG0001572.2/OG0001572.1/OG0001582.2/OG0001582.1/OG0001602.1/OG0001612.1/OG0001612.2/OG0001631.2/OG0001631.1/OG0001635.1/OG0001660.1/OG0001682.1/OG0001682.2/OG0001706.1/OG0001706.2/OG0001714.2/OG0001714.1/OG0001718.1/OG0001744.1/OG0001747.1/OG0001747.2/OG0001813.1/OG0001814.1/OG0001814.2/OG0001817.2/OG0001817.1/OG0001837.1/OG0001837.2/OG0001850.1/OG0001850.2/OG0001863.2/OG0001863.1/OG0001918.1/OG0001929.1/OG0001932.1/OG0001932.2/OG0001959.2/OG0001959.1/OG0001980.1/OG0001980.2/OG0001993.1/OG0002008.1/OG0002106.1/OG0002107.2/OG0002107.1/OG0002146.1/OG0002173.1/OG0002173.2/OG0002223.1/OG0002355.1/OG0002357.1/OG0002357.2/OG0002384.1/OG0002409.1/OG0002431.1/OG0002431.2/OG0002455.1/OG0002469.1/OG0002551.1/OG0002551.2/OG0002556.1/OG0002572.1/OG0002596.1/OG0002596.2/OG0002598.1/OG0002598.2/OG0002601.1/OG0002661.1/OG0002664.1/OG0002668.2/OG0002668.1/OG0002730.1/OG0002742.1/OG0002746.1/OG0002762.2/OG0002762.1/OG0002785.2/OG0002785.1/OG0002794.2/OG0002794.1/OG0002856.1/OG0002856.2/OG0002916.1/OG0002921.1/OG0002937.1/OG0002937.2/OG0002941.2/OG0002941.1/OG0002944.1/OG0002949.1/OG0002949.2/OG0002955.1/OG0002956.1/OG0002956.2/OG0003028.1/OG0003028.2/OG0003067.1/OG0003095.1/OG0003143.1/OG0003147.1/OG0003231.1/OG0003270.1/OG0003279.1/OG0003292.1/OG0003317.1/OG0003390.1/OG0003396.1/OG0003431.1/OG0003456.1/OG0003457.1/OG0003466.1/OG0003477.1/OG0003486.1/OG0003494.1/OG0003502.1/OG0003503.1/OG0003511.1/OG0003521.1/OG0003525.1/OG0003558.1/OG0003582.1/OG0003590.1/OG0003597.1/OG0003699.1/OG0003704.1/OG0003704.2/OG0003710.1/OG0003721.1/OG0003725.1/OG0003726.2/OG0003726.1/OG0003738.1/OG0003754.1/OG0003774.1/OG0003779.1/OG0003819.1/OG0003833.1/OG0003919.1/OG0003931.1/OG0003990.1/OG0004009.1/OG0004011.1/OG0004038.1/OG0004044.1/OG0004045.1/OG0004055.1/OG0004112.1/OG0004112.2/OG0004119.1/OG0004127.1/OG0004137.1/OG0004207.1/OG0004234.1/OG0004249.1/OG0004251.1/OG0004291.1/OG0004293.1/OG0004296.1/OG0004321.1/OG0004333.1/OG0004338.1/OG0004342.1/OG0004354.1/OG0004355.1/OG0004370.1/OG0004391.1/OG0004408.1/OG0004409.1/OG0004417.1/OG0004419.1/OG0004461.1/OG0004484.1/OG0004489.1/OG0004493.1/OG0004539.1/OG0004563.1/OG0004566.1/OG0004583.1/OG0004589.1/OG0004611.1/OG0004618.1/OG0004621.1/OG0004627.1/OG0004630.1/OG0004648.1/OG0004653.1/OG0004699.2/OG0004699.1/OG0004711.1/OG0004723.1/OG0004729.1/OG0004742.1/OG0004757.1/OG0004778.1/OG0004780.1/OG0004789.1/OG0004792.1/OG0004793.1/OG0004815.1/OG0004895.1/OG0004920.1/OG0004944.1/OG0004954.1/OG0004970.1/OG0004974.1/OG0004993.1/OG0004994.1/OG0005003.1/OG0005013.1/OG0005025.1/OG0005035.1/OG0005039.1/OG0005090.1/OG0005102.1/OG0005103.1/OG0005106.1/OG0005120.1/OG0005131.1/OG0005152.1/OG0005159.1/OG0005163.1/OG0005166.1/OG0005171.1/OG0005243.1/OG0005254.1/OG0005258.1/OG0005272.1/OG0005276.2/OG0005276.1/OG0005278.1/OG0005293.1/OG0005297.1/OG0005298.1/OG0005303.1/OG0005319.1/OG0005324.1/OG0005338.1/OG0005364.1/OG0005381.1/OG0005383.1/OG0005402.1/OG0005406.1/OG0005423.1/OG0005448.1/OG0005450.1/OG0005457.1/OG0005488.1/OG0005489.1/OG0005495.1/OG0005514.1/OG0005527.1/OG0005535.1/OG0005542.1/OG0005564.1/OG0005574.1/OG0005580.1/OG0005585.1/OG0005651.1/OG0005656.1/OG0005657.1/OG0005664.1/OG0005671.1/OG0005686.1/OG0005693.1/OG0005719.1/OG0005720.1/OG0005728.1/OG0005733.1/OG0005744.1/OG0005771.1/OG0005797.1/OG0005804.1/OG0005819.1/OG0005821.1/OG0005824.1/OG0005827.1/OG0005850.1/OG0005852.1/OG0005871.1/OG0005881.1/OG0005885.1/OG0005890.1/OG0005944.1/OG0005967.1/OG0005998.1/OG0006000.1/OG0006010.1/OG0006016.1/OG0006025.1/OG0006142.1/OG0006157.1/OG0006185.1/OG0006193.1/OG0006198.1/OG0006205.1/OG0006218.1/OG0006226.1/OG0006234.1/OG0006238.1/OG0006249.1/OG0006308.1/OG0006321.1/OG0006349.1/OG0006361.1/OG0006369.1/OG0006381.1/OG0006386.1/OG0006403.1/OG0006437.1/OG0006498.1/OG0006507.1/OG0006515.1/OG0006516.1/OG0006623.1/OG0006650.1/OG0006657.1/OG0006664.1/OG0006676.1/OG0006679.1/OG0006701.1/OG0006724.1/OG0006742.1/OG0006748.1/OG0006749.1/OG0006763.1/OG0006782.1/OG0006837.1/OG0006903.1/OG0006918.1/OG0006941.1/OG0006943.1/OG0006946.1/OG0007074.1/OG0007077.1/OG0007098.1/OG0007122.1/OG0007140.1/OG0007167.1/OG0007173.1/OG0007184.1/OG0007195.1/OG0007197.1/OG0007202.1/OG0007218.1/OG0007224.1/OG0007243.1/OG0007261.1/OG0007268.1/OG0007280.1/OG0007282.1/OG0007314.1/OG0007337.1/OG0007365.1/OG0007419.1/OG0007442.1/OG0007640.1/OG0007650.1/OG0007706.1/OG0007711.1/OG0007754.1/OG0007756.1/OG0007800.1/OG0007805.1/OG0007808.1/OG0007819.1/OG0007985.1/OG0007991.1/OG0007997.1/OG0008008.1/OG0008073.1/OG0008097.1/OG0008151.1/OG0008168.1/OG0008175.1/OG0008177.1/OG0008482.1/OG0008535.1/OG0008793.1/OG0009116.1</t>
  </si>
  <si>
    <t>OG0000366.2/OG0000366.1/OG0000366.3/OG0000550.1/OG0000550.3/OG0000550.2/OG0000627.1/OG0000627.2/OG0000627.3/OG0000723.3/OG0000723.2/OG0000723.1/OG0000976.1/OG0000976.2/OG0001045.2/OG0001045.1/OG0001159.1/OG0001159.2/OG0001162.1/OG0001162.2/OG0002747.1/OG0002767.1/OG0002826.1/OG0002826.2/OG0003097.1/OG0003477.1/OG0004134.1/OG0004970.1/OG0005039.1/OG0005488.1/OG0005569.1/OG0006186.1/OG0006622.1/OG0008177.1/OG0008191.1</t>
  </si>
  <si>
    <t>OG0001292.2/OG0001292.1/OG0003102.2/OG0003102.1/OG0003923.1/OG0003923.2</t>
  </si>
  <si>
    <t>OG0001911.2/OG0001911.1/OG0006407.1</t>
  </si>
  <si>
    <t>OG0000648.2/OG0000648.1/OG0002162.1/OG0002162.2/OG0002514.1/OG0002514.2/OG0002584.1/OG0002584.2/OG0002614.1/OG0003473.1/OG0003484.1/OG0004029.1/OG0004943.1/OG0005359.1/OG0005543.1/OG0007097.1</t>
  </si>
  <si>
    <t>OG0000407.6/OG0000407.3/OG0000407.1/OG0000407.5/OG0000407.4/OG0000407.2/OG0000612.2/OG0000612.3/OG0000612.1/OG0000939.1/OG0000939.2/OG0000958.2/OG0000958.1/OG0001069.2/OG0001069.1/OG0001085.2/OG0001085.1/OG0001195.1/OG0001292.2/OG0001292.1/OG0001340.2/OG0001340.3/OG0001340.1/OG0001474.2/OG0001474.1/OG0001636.1/OG0001636.2/OG0001812.2/OG0001812.1/OG0001915.1/OG0001975.1/OG0002078.2/OG0002078.1/OG0002159.2/OG0002159.1/OG0002159.3/OG0002168.1/OG0002388.1/OG0002448.2/OG0002448.1/OG0002490.1/OG0002490.2/OG0002563.2/OG0002563.1/OG0002913.1/OG0002928.2/OG0002928.1/OG0003102.2/OG0003102.1/OG0003106.1/OG0003238.1/OG0003246.1/OG0003334.1/OG0003681.1/OG0003696.1/OG0003923.1/OG0003923.2/OG0004090.1/OG0004128.1/OG0004453.1/OG0004541.2/OG0004541.1/OG0004607.1/OG0005388.1/OG0005443.1/OG0005516.1/OG0005761.1/OG0005861.1/OG0005869.1/OG0005905.1/OG0005959.1/OG0006451.1/OG0006467.1/OG0006637.1/OG0006771.1/OG0006863.1/OG0006966.1/OG0007087.1/OG0007125.1/OG0007313.1/OG0007385.1/OG0007576.1/OG0007666.1/OG0007795.1/OG0007983.1/OG0008072.1/OG0008144.1/OG0008158.1/OG0008174.1/OG0008205.1/OG0008435.1/OG0008442.1/OG0008491.1/OG0008512.1/OG0008530.1/OG0008757.1/OG0009685.1</t>
  </si>
  <si>
    <t>OG0000279.4/OG0000279.1/OG0000279.6/OG0000279.2/OG0000279.9/OG0000279.3/OG0000279.8/OG0000279.5/OG0000279.7/OG0000452.1/OG0000452.4/OG0000452.3/OG0000452.2/OG0000534.4/OG0000534.3/OG0000534.5/OG0000534.2/OG0000534.1/OG0000581.1/OG0000581.2/OG0000705.3/OG0000705.2/OG0000705.1/OG0000821.1/OG0000821.3/OG0000821.2/OG0001291.1/OG0002011.1/OG0002011.2/OG0002304.1/OG0003211.1/OG0003330.1/OG0003749.1/OG0004172.1/OG0004475.1/OG0005606.1/OG0005880.1/OG0007170.1/OG0007267.1/OG0007413.1/OG0007434.1/OG0007615.1/OG0007724.1/OG0007786.1/OG0007884.1/OG0008253.1/OG0008563.1/OG0008996.1/OG0009069.1/OG0009434.1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</si>
  <si>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0000067.5/OG0000067.4/OG0000067.9/OG0000067.2/OG0000067.8/OG0000067.6/OG0000067.7/OG0000067.3/OG0000067.1/OG0000092.8/OG0000092.2/OG0000092.9/OG0000092.3/OG0000092.7/OG0000092.4/OG0000092.1/OG0000092.5/OG0000092.6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0000111.6/OG0000111.2/OG0000111.5/OG0000111.1/OG0000111.3/OG0000111.4/OG0000117.3/OG0000117.1/OG0000117.7/OG0000117.6/OG0000117.2/OG0000117.4/OG0000117.5/OG0000125.4/OG0000125.3/OG0000125.7/OG0000125.5/OG0000125.1/OG0000125.2/OG0000125.6/OG0000153.5/OG0000153.4/OG0000153.3/OG0000153.1/OG0000153.2/OG0000173.4/OG0000173.2/OG0000173.3/OG0000173.1/OG0000202.5/OG0000202.4/OG0000202.1/OG0000202.6/OG0000202.2/OG0000202.3/OG0000213.4/OG0000213.3/OG0000213.1/OG0000213.2/OG0000213.6/OG0000213.5/OG0000274.1/OG0000274.4/OG0000274.5/OG0000274.2/OG0000274.3/OG0000324.2/OG0000324.4/OG0000324.1/OG0000324.3/OG0000327.4/OG0000327.3/OG0000327.1/OG0000327.2/OG0000348.2/OG0000348.1/OG0000348.3/OG0000366.2/OG0000366.1/OG0000366.3/OG0000374.1/OG0000374.2/OG0000374.4/OG0000374.3/OG0000386.3/OG0000386.1/OG0000386.4/OG0000386.2/OG0000387.2/OG0000387.1/OG0000387.4/OG0000387.3/OG0000388.3/OG0000388.2/OG0000388.1/OG0000397.2/OG0000397.3/OG0000397.1/OG0000397.4/OG0000434.1/OG0000434.2/OG0000448.2/OG0000448.4/OG0000448.1/OG0000448.3/OG0000449.3/OG0000449.1/OG0000449.2/OG0000476.1/OG0000476.2/OG0000476.3/OG0000491.1/OG0000491.2/OG0000491.3/OG0000550.1/OG0000550.3/OG0000550.2/OG0000555.1/OG0000555.2/OG0000555.3/OG0000557.3/OG0000557.2/OG0000557.1/OG0000558.2/OG0000558.3/OG0000558.1/OG0000576.2/OG0000576.1/OG0000577.3/OG0000577.2/OG0000577.1/OG0000615.3/OG0000615.1/OG0000615.2/OG0000648.2/OG0000648.1/OG0000671.3/OG0000671.1/OG0000671.2/OG0000673.2/OG0000673.1/OG0000674.2/OG0000674.3/OG0000674.1/OG0000689.3/OG0000689.1/OG0000689.2/OG0000691.2/OG0000691.1/OG0000698.2/OG0000698.1/OG0000703.2/OG0000703.1/OG0000707.1/OG0000707.3/OG0000707.2/OG0000723.3/OG0000723.2/OG0000723.1/OG0000724.2/OG0000724.1/OG0000724.3/OG0000726.3/OG0000726.1/OG0000726.2/OG0000734.2/OG0000734.1/OG0000747.1/OG0000747.2/OG0000780.2/OG0000780.1/OG0000792.1/OG0000792.2/OG0000797.1/OG0000797.3/OG0000797.2/OG0000805.3/OG0000805.2/OG0000805.1/OG0000807.1/OG0000807.2/OG0000810.2/OG0000810.1/OG0000825.1/OG0000825.3/OG0000825.2/OG0000847.1/OG0000847.2/OG0000855.1/OG0000855.2/OG0000857.3/OG0000857.2/OG0000857.1/OG0000867.2/OG0000867.1/OG0000883.1/OG0000883.2/OG0000883.3/OG0000884.2/OG0000884.1/OG0000911.2/OG0000911.1/OG0000916.2/OG0000916.1/OG0000916.3/OG0000931.3/OG0000931.2/OG0000931.1/OG0000935.2/OG0000935.1/OG0000946.2/OG0000946.1/OG0000948.1/OG0000948.2/OG0000960.1/OG0000960.2/OG0001023.2/OG0001023.1/OG0001045.2/OG0001045.1/OG0001047.2/OG0001047.1/OG0001057.1/OG0001057.2/OG0001067.1/OG0001083.1/OG0001083.2/OG0001108.1/OG0001108.2/OG0001109.2/OG0001109.1/OG0001110.1/OG0001110.2/OG0001117.2/OG0001117.3/OG0001117.1/OG0001118.1/OG0001118.2/OG0001141.1/OG0001153.2/OG0001153.1/OG0001159.1/OG0001159.2/OG0001162.1/OG0001162.2/OG0001191.1/OG0001191.2/OG0001194.2/OG0001194.1/OG0001196.2/OG0001196.1/OG0001204.2/OG0001204.1/OG0001245.2/OG0001245.1/OG0001248.1/OG0001248.2/OG0001266.2/OG0001266.1/OG0001268.1/OG0001268.2/OG0001274.1/OG0001274.2/OG0001308.1/OG0001316.2/OG0001316.1/OG0001328.2/OG0001328.1/OG0001339.2/OG0001339.1/OG0001388.1/OG0001388.2/OG0001391.1/OG0001391.2/OG0001407.1/OG0001407.2/OG0001420.1/OG0001437.1/OG0001437.2/OG0001440.1/OG0001440.2/OG0001443.1/OG0001443.2/OG0001445.2/OG0001445.1/OG0001448.2/OG0001448.1/OG0001454.1/OG0001454.2/OG0001513.2/OG0001513.1/OG0001572.2/OG0001572.1/OG0001582.2/OG0001582.1/OG0001606.2/OG0001606.1/OG0001608.2/OG0001608.1/OG0001612.1/OG0001612.2/OG0001627.1/OG0001627.2/OG0001642.1/OG0001648.2/OG0001648.1/OG0001658.1/OG0001660.1/OG0001668.1/OG0001668.2/OG0001673.1/OG0001682.1/OG0001682.2/OG0001700.1/OG0001703.1/OG0001715.2/OG0001715.1/OG0001747.1/OG0001747.2/OG0001751.2/OG0001751.1/OG0001813.1/OG0001815.2/OG0001815.1/OG0001834.1/OG0001849.1/OG0001849.2/OG0001863.2/OG0001863.1/OG0001918.1/OG0001921.1/OG0001921.2/OG0001927.1/OG0001932.1/OG0001932.2/OG0001954.1/OG0001959.2/OG0001959.1/OG0001979.1/OG0001980.1/OG0001980.2/OG0001993.1/OG0002008.1/OG0002016.2/OG0002016.1/OG0002062.2/OG0002062.1/OG0002106.1/OG0002109.1/OG0002110.1/OG0002139.1/OG0002157.2/OG0002157.1/OG0002173.1/OG0002173.2/OG0002207.1/OG0002207.2/OG0002214.1/OG0002262.1/OG0002279.1/OG0002332.1/OG0002355.1/OG0002357.1/OG0002357.2/OG0002412.2/OG0002412.1/OG0002431.1/OG0002431.2/OG0002463.1/OG0002467.1/OG0002473.1/OG0002473.2/OG0002573.1/OG0002579.2/OG0002579.1/OG0002590.1/OG0002594.2/OG0002594.1/OG0002596.1/OG0002596.2/OG0002624.1/OG0002632.1/OG0002664.1/OG0002670.1/OG0002722.1/OG0002728.1/OG0002730.1/OG0002738.1/OG0002738.2/OG0002747.1/OG0002767.1/OG0002782.1/OG0002826.1/OG0002826.2/OG0002856.1/OG0002856.2/OG0002907.1/OG0002924.1/OG0002956.1/OG0002956.2/OG0002963.1/OG0003042.2/OG0003042.1/OG0003067.1/OG0003070.1/OG0003096.1/OG0003097.1/OG0003117.1/OG0003142.1/OG0003189.2/OG0003189.1/OG0003228.1/OG0003231.1/OG0003248.1/OG0003301.2/OG0003301.1/OG0003302.1/OG0003317.1/OG0003390.1/OG0003417.1/OG0003435.1/OG0003442.1/OG0003477.1/OG0003486.1/OG0003503.1/OG0003521.1/OG0003540.1/OG0003710.1/OG0003711.1/OG0003738.1/OG0003788.1/OG0003819.1/OG0003977.1/OG0003991.1/OG0004009.1/OG0004011.1/OG0004019.1/OG0004055.1/OG0004067.1/OG0004083.1/OG0004115.1/OG0004134.1/OG0004145.1/OG0004203.1/OG0004240.1/OG0004256.1/OG0004264.1/OG0004291.1/OG0004296.1/OG0004304.1/OG0004327.1/OG0004338.1/OG0004342.1/OG0004355.1/OG0004414.1/OG0004417.1/OG0004432.1/OG0004457.1/OG0004461.1/OG0004468.1/OG0004489.1/OG0004563.1/OG0004569.1/OG0004588.1/OG0004602.1/OG0004611.1/OG0004627.1/OG0004630.1/OG0004632.1/OG0004648.1/OG0004666.1/OG0004699.2/OG0004699.1/OG0004789.1/OG0004925.1/OG0004949.1/OG0004972.1/OG0005059.1/OG0005082.1/OG0005085.1/OG0005132.1/OG0005257.1/OG0005272.1/OG0005298.1/OG0005338.1/OG0005361.1/OG0005370.1/OG0005381.1/OG0005450.1/OG0005488.1/OG0005495.1/OG0005569.1/OG0005571.1/OG0005648.1/OG0005656.1/OG0005728.1/OG0005771.1/OG0005806.1/OG0005817.1/OG0005818.1/OG0005871.1/OG0005881.1/OG0005890.1/OG0005892.1/OG0005938.1/OG0005945.1/OG0005958.1/OG0005990.1/OG0006162.1/OG0006186.1/OG0006199.1/OG0006224.1/OG0006238.1/OG0006249.1/OG0006276.1/OG0006308.1/OG0006372.1/OG0006373.1/OG0006386.1/OG0006407.1/OG0006419.1/OG0006431.1/OG0006496.1/OG0006498.1/OG0006502.1/OG0006507.1/OG0006619.1/OG0006621.1/OG0006622.1/OG0006668.1/OG0006679.1/OG0006696.1/OG0006722.1/OG0006742.1/OG0006748.1/OG0006763.1/OG0006794.1/OG0006796.1/OG0006923.1/OG0006943.1/OG0006946.1/OG0007054.1/OG0007073.1/OG0007122.1/OG0007245.1/OG0007261.1/OG0007283.1/OG0007314.1/OG0007418.1/OG0007442.1/OG0007659.1/OG0007706.1/OG0007734.1/OG0007792.1/OG0007808.1/OG0007832.1/OG0007985.1/OG0007997.1/OG0008055.1/OG0008143.1/OG0008175.1/OG0008177.1/OG0008191.1/OG0008434.1/OG0008453.1/OG0008490.1/OG0008550.1</t>
  </si>
  <si>
    <t>OG0000386.3/OG0000386.1/OG0000386.4/OG0000386.2/OG0000387.2/OG0000387.1/OG0000387.4/OG0000387.3/OG0000491.1/OG0000491.2/OG0000491.3/OG0000555.1/OG0000555.2/OG0000555.3/OG0000615.3/OG0000615.1/OG0000615.2/OG0000648.2/OG0000648.1/OG0000691.2/OG0000691.1/OG0000797.1/OG0000797.3/OG0000797.2/OG0000883.1/OG0000883.2/OG0000883.3/OG0000931.3/OG0000931.2/OG0000931.1/OG0000948.1/OG0000948.2/OG0001023.2/OG0001023.1/OG0001196.2/OG0001196.1/OG0001204.2/OG0001204.1/OG0001248.1/OG0001248.2/OG0001268.1/OG0001268.2/OG0001627.1/OG0001627.2/OG0001658.1/OG0001747.1/OG0001747.2/OG0001751.2/OG0001751.1/OG0001849.1/OG0001849.2/OG0001927.1/OG0002207.1/OG0002207.2/OG0002412.2/OG0002412.1/OG0002573.1/OG0002632.1/OG0002664.1/OG0002728.1/OG0002782.1/OG0003142.1/OG0003417.1/OG0003788.1/OG0003991.1/OG0004083.1/OG0004115.1/OG0004256.1/OG0004264.1/OG0004304.1/OG0004569.1/OG0004588.1/OG0004632.1/OG0004972.1/OG0005361.1/OG0005370.1/OG0006199.1/OG0006679.1/OG0006722.1/OG0006794.1/OG0007073.1</t>
  </si>
  <si>
    <t>OG0002159.2/OG0002159.1/OG0002159.3/OG0002388.1/OG0002490.1/OG0002490.2/OG0002563.2/OG0002563.1/OG0002913.1/OG0003106.1/OG0004090.1/OG0004128.1/OG0005959.1/OG0007983.1</t>
  </si>
  <si>
    <t>OG0001291.1/OG0002304.1/OG0003749.1/OG0004172.1/OG0007786.1/OG0008996.1/OG0009434.1</t>
  </si>
  <si>
    <t>OG0000279.4/OG0000279.1/OG0000279.6/OG0000279.2/OG0000279.9/OG0000279.3/OG0000279.8/OG0000279.5/OG0000279.7/OG0000452.1/OG0000452.4/OG0000452.3/OG0000452.2/OG0000581.1/OG0000581.2/OG0000821.1/OG0000821.3/OG0000821.2/OG0002011.1/OG0002011.2/OG0002304.1/OG0003211.1/OG0005606.1/OG0007170.1/OG0008253.1/OG0008563.1/OG0009434.1</t>
  </si>
  <si>
    <t>OG0000092.8/OG0000092.2/OG0000092.9/OG0000092.3/OG0000092.7/OG0000092.4/OG0000092.1/OG0000092.5/OG0000092.6/OG0000105.3/OG0000105.1/OG0000105.5/OG0000105.7/OG0000105.6/OG0000105.2/OG0000105.4/OG0000111.6/OG0000111.2/OG0000111.5/OG0000111.1/OG0000111.3/OG0000111.4/OG0000125.4/OG0000125.3/OG0000125.7/OG0000125.5/OG0000125.1/OG0000125.2/OG0000125.6/OG0000173.4/OG0000173.2/OG0000173.3/OG0000173.1/OG0000202.5/OG0000202.4/OG0000202.1/OG0000202.6/OG0000202.2/OG0000202.3/OG0000213.4/OG0000213.3/OG0000213.1/OG0000213.2/OG0000213.6/OG0000213.5/OG0000327.4/OG0000327.3/OG0000327.1/OG0000327.2/OG0000348.2/OG0000348.1/OG0000348.3/OG0000387.2/OG0000387.1/OG0000387.4/OG0000387.3/OG0000388.3/OG0000388.2/OG0000388.1/OG0000557.3/OG0000557.2/OG0000557.1/OG0000576.2/OG0000576.1/OG0000615.3/OG0000615.1/OG0000615.2/OG0000648.2/OG0000648.1/OG0000673.2/OG0000673.1/OG0000723.3/OG0000723.2/OG0000723.1/OG0000726.3/OG0000726.1/OG0000726.2/OG0000807.1/OG0000807.2/OG0000825.1/OG0000825.3/OG0000825.2/OG0000857.3/OG0000857.2/OG0000857.1/OG0000867.2/OG0000867.1/OG0000911.2/OG0000911.1/OG0000935.2/OG0000935.1/OG0000948.1/OG0000948.2/OG0001023.2/OG0001023.1/OG0001057.1/OG0001057.2/OG0001153.2/OG0001153.1/OG0001162.1/OG0001162.2/OG0001245.2/OG0001245.1/OG0001339.2/OG0001339.1/OG0001391.1/OG0001391.2/OG0001440.1/OG0001440.2/OG0001445.2/OG0001445.1/OG0001572.2/OG0001572.1/OG0001642.1/OG0001660.1/OG0001668.1/OG0001668.2/OG0001715.2/OG0001715.1/OG0001747.1/OG0001747.2/OG0001849.1/OG0001849.2/OG0001863.2/OG0001863.1/OG0001918.1/OG0001927.1/OG0001932.1/OG0001932.2/OG0001979.1/OG0002106.1/OG0002173.1/OG0002173.2/OG0002332.1/OG0002664.1/OG0002670.1/OG0002728.1/OG0002730.1/OG0002738.1/OG0002738.2/OG0002856.1/OG0002856.2/OG0003070.1/OG0003228.1/OG0003301.2/OG0003301.1/OG0004134.1/OG0004145.1/OG0004240.1/OG0004291.1/OG0004338.1/OG0004468.1/OG0004489.1/OG0004588.1/OG0004602.1/OG0004611.1/OG0004648.1/OG0004699.2/OG0004699.1/OG0005257.1/OG0005272.1/OG0005648.1/OG0005771.1/OG0005817.1/OG0005881.1/OG0005958.1/OG0006186.1/OG0006238.1/OG0006373.1/OG0006407.1/OG0006502.1/OG0006621.1/OG0006679.1/OG0006794.1/OG0007122.1/OG0007418.1/OG0007706.1/OG0007734.1/OG0007832.1/OG0007985.1/OG0007997.1</t>
  </si>
  <si>
    <t>OG0000939.1/OG0000939.2/OG0001195.1/OG0001292.2/OG0001292.1/OG0001474.2/OG0001474.1/OG0001636.1/OG0001636.2/OG0001915.1/OG0001975.1/OG0003102.2/OG0003102.1/OG0003238.1/OG0003246.1/OG0003334.1/OG0003923.1/OG0003923.2/OG0004541.2/OG0004541.1/OG0005516.1/OG0005761.1/OG0005869.1/OG0006467.1/OG0006771.1/OG0008205.1/OG0008512.1/OG0008530.1</t>
  </si>
  <si>
    <t>OG0000172.3/OG0000172.4/OG0000172.2/OG0000172.1/OG0001466.2/OG0001466.1/OG0001559.2/OG0001559.1</t>
  </si>
  <si>
    <t>OG0001706.1/OG0001706.2</t>
  </si>
  <si>
    <t>OG0000316.4/OG0000316.2/OG0000316.5/OG0000316.1/OG0000316.3/OG0000617.1/OG0000617.2/OG0000617.3/OG0000831.2/OG0000831.1/OG0000854.1/OG0000854.2/OG0000886.1/OG0000886.3/OG0000886.2/OG0001393.1/OG0001393.2/OG0001408.1/OG0001408.2/OG0002268.1/OG0002772.1/OG0003269.1/OG0003487.1</t>
  </si>
  <si>
    <t>OG0000196.3/OG0000196.5/OG0000196.4/OG0000196.1/OG0000196.2/OG0000203.1/OG0000203.3/OG0000203.5/OG0000203.2/OG0000203.4/OG0000278.4/OG0000278.2/OG0000278.1/OG0000278.3/OG0000278.5/OG0000283.4/OG0000283.3/OG0000283.1/OG0000283.2/OG0000288.5/OG0000288.1/OG0000288.4/OG0000288.2/OG0000288.3/OG0000375.4/OG0000375.3/OG0000375.2/OG0000375.1/OG0000402.2/OG0000402.3/OG0000402.1/OG0000418.4/OG0000418.3/OG0000418.2/OG0000418.1/OG0000436.3/OG0000436.1/OG0000436.2/OG0000480.3/OG0000480.1/OG0000480.2/OG0000521.2/OG0000521.1/OG0000521.3/OG0000585.1/OG0000585.2/OG0000617.1/OG0000617.2/OG0000617.3/OG0000704.2/OG0000704.1/OG0000704.3/OG0000785.1/OG0000785.2/OG0000813.2/OG0000813.1/OG0000917.2/OG0000917.1/OG0000923.1/OG0000923.2/OG0000974.1/OG0000974.2/OG0001081.2/OG0001081.1/OG0001171.2/OG0001171.1/OG0001172.2/OG0001172.1/OG0001355.2/OG0001355.1/OG0001408.1/OG0001408.2/OG0001409.1/OG0001409.2/OG0001438.2/OG0001438.1/OG0001459.1/OG0001459.2/OG0001542.2/OG0001542.1/OG0001694.2/OG0001694.1/OG0001706.1/OG0001706.2/OG0001782.1/OG0001782.2/OG0001934.2/OG0001934.1/OG0002147.1/OG0002147.2/OG0002219.1/OG0002248.1/OG0002268.1/OG0002411.1/OG0002451.1/OG0002451.2/OG0002485.2/OG0002485.1/OG0002621.1/OG0002666.1/OG0002824.1/OG0002824.2/OG0002917.1/OG0003088.1/OG0003092.1/OG0003112.1/OG0003137.1/OG0003262.1/OG0003487.1/OG0003510.1/OG0003666.1/OG0003721.1/OG0003794.1/OG0004205.2/OG0004205.1/OG0004283.1/OG0004461.1/OG0004725.1/OG0005387.1/OG0005445.1/OG0006146.1/OG0006188.1/OG0006678.1/OG0007600.1</t>
  </si>
  <si>
    <t>OG0001780.1/OG0001780.2/OG0003090.1</t>
  </si>
  <si>
    <t>OG0000582.3/OG0000582.1/OG0000582.2/OG0003054.1</t>
  </si>
  <si>
    <t>OG0000168.1/OG0000168.4/OG0000168.2/OG0000168.3/OG0000168.5/OG0000368.2/OG0000368.3/OG0000368.1/OG0000445.2/OG0000445.3/OG0000445.1/OG0000764.1/OG0000764.2/OG0000764.3/OG0000918.2/OG0000918.3/OG0000918.1/OG0001505.2/OG0001505.1/OG0001515.1/OG0001515.2/OG0002865.1</t>
  </si>
  <si>
    <t>OG0000795.1/OG0000795.2</t>
  </si>
  <si>
    <t>OG0000115.5/OG0000115.7/OG0000115.4/OG0000115.6/OG0000115.3/OG0000115.1/OG0000115.2/OG0000133.3/OG0000133.1/OG0000133.4/OG0000133.2/OG0000389.2/OG0000389.3/OG0000389.1/OG0000583.2/OG0000583.1/OG0000583.3/OG0002108.1/OG0003287.1/OG0003642.1/OG0003826.1/OG0004045.1/OG0004110.1/OG0004261.1/OG0004559.1/OG0004703.1/OG0004742.1/OG0004746.1/OG0004749.1/OG0004928.1/OG0004973.1/OG0005138.1/OG0005508.1/OG0006151.1/OG0006434.1/OG0006630.1/OG0006718.1/OG0006840.1/OG0006915.1/OG0007111.1/OG0007719.1/OG0007832.1/OG0008095.1</t>
  </si>
  <si>
    <t>OG0000333.4/OG0000333.2/OG0000333.1/OG0000333.3/OG0000433.3/OG0000433.2/OG0000433.1/OG0000580.2/OG0000580.1/OG0000580.3/OG0001501.1/OG0001602.1/OG0001744.1/OG0002785.2/OG0002785.1/OG0003147.1/OG0003396.1/OG0003466.1/OG0003597.1/OG0003725.1/OG0003931.1/OG0004539.1/OG0004621.1/OG0004780.1/OG0004920.1/OG0004944.1/OG0004954.1/OG0004994.1/OG0005025.1/OG0005152.1/OG0005166.1/OG0005254.1/OG0005258.1/OG0005303.1/OG0005324.1/OG0005364.1/OG0005423.1/OG0005448.1/OG0005457.1/OG0005494.1/OG0005574.1/OG0005651.1/OG0005671.1/OG0005719.1/OG0005744.1/OG0005804.1/OG0005824.1/OG0005827.1/OG0005885.1/OG0005944.1/OG0005967.1/OG0006010.1/OG0006016.1/OG0006142.1/OG0006205.1/OG0006218.1/OG0006349.1/OG0006361.1/OG0006369.1/OG0006403.1/OG0006623.1/OG0006657.1/OG0006664.1/OG0006701.1/OG0006724.1/OG0006749.1/OG0006782.1/OG0006851.1/OG0007077.1/OG0007173.1/OG0007184.1/OG0007218.1/OG0007224.1/OG0007268.1/OG0007337.1/OG0007365.1/OG0007640.1/OG0007711.1/OG0007754.1/OG0007800.1/OG0007805.1/OG0007991.1/OG0008097.1/OG0008151.1/OG0008535.1/OG0008793.1</t>
  </si>
  <si>
    <t>OG0000031.13/OG0000031.5/OG0000031.16/OG0000031.1/OG0000031.4/OG0000031.14/OG0000031.8/OG0000031.9/OG0000031.10/OG0000031.2/OG0000031.6/OG0000031.7/OG0000031.12/OG0000031.15/OG0000031.3/OG0000031.11/OG0000031.17/OG0000054.3/OG0000054.7/OG0000054.6/OG0000054.4/OG0000054.2/OG0000054.1/OG0000054.5/OG0002790.1/OG0002974.1/OG0006340.1</t>
  </si>
  <si>
    <t>OG0000031.13/OG0000031.5/OG0000031.16/OG0000031.1/OG0000031.4/OG0000031.14/OG0000031.8/OG0000031.9/OG0000031.10/OG0000031.2/OG0000031.6/OG0000031.7/OG0000031.12/OG0000031.15/OG0000031.3/OG0000031.11/OG0000031.17/OG0000054.3/OG0000054.7/OG0000054.6/OG0000054.4/OG0000054.2/OG0000054.1/OG0000054.5/OG0002790.1/OG0002974.1/OG0005802.1/OG0006340.1</t>
  </si>
  <si>
    <t>OG0000592.2/OG0000592.1/OG0000592.3/OG0001998.1/OG0002509.2/OG0002509.1/OG0003707.1</t>
  </si>
  <si>
    <t>OG0000198.3/OG0000198.5/OG0000198.4/OG0000198.2/OG0000198.1/OG0001699.1/OG0003081.1/OG0004052.1/OG0004712.1/OG0006036.1/OG0006283.1/OG0006634.1/OG0011448.1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</si>
  <si>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0000266.6/OG0000266.3/OG0000266.5/OG0000266.1/OG0000266.2/OG0000266.4/OG0000268.2/OG0000268.1/OG0000268.3/OG0000268.4/OG0003038.1/OG0003038.2/OG0003207.1/OG0004285.1/OG0004638.1/OG0007645.1/OG0008273.1/OG0008563.1/OG0009038.1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</si>
  <si>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0000013.15/OG0000013.12/OG0000013.16/OG0000013.20/OG0000013.3/OG0000013.5/OG0000013.14/OG0000013.4/OG0000013.6/OG0000013.19/OG0000013.18/OG0000013.2/OG0000013.13/OG0000013.1/OG0000013.9/OG0000013.11/OG0000013.8/OG0000013.10/OG0000013.7/OG0000013.17/OG0000021.4/OG0000021.11/OG0000021.2/OG0000021.9/OG0000021.10/OG0000021.13/OG0000021.6/OG0000021.8/OG0000021.14/OG0000021.15/OG0000021.5/OG0000021.1/OG0000021.7/OG0000021.3/OG0000021.12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0000056.5/OG0000056.2/OG0000056.1/OG0000056.6/OG0000056.3/OG0000056.4/OG0000056.7/OG0000056.9/OG0000056.8/OG0000060.5/OG0000060.4/OG0000060.1/OG0000060.2/OG0000060.6/OG0000060.7/OG0000060.9/OG0000060.8/OG0000060.3/OG0000060.10/OG0000073.10/OG0000073.7/OG0000073.3/OG0000073.11/OG0000073.8/OG0000073.1/OG0000073.5/OG0000073.2/OG0000073.9/OG0000073.4/OG0000073.6/OG0000078.10/OG0000078.11/OG0000078.3/OG0000078.7/OG0000078.9/OG0000078.6/OG0000078.2/OG0000078.5/OG0000078.4/OG0000078.8/OG0000078.1/OG0000111.6/OG0000111.2/OG0000111.5/OG0000111.1/OG0000111.3/OG0000111.4/OG0000119.6/OG0000119.1/OG0000119.5/OG0000119.4/OG0000119.7/OG0000119.3/OG0000119.2/OG0000121.5/OG0000121.1/OG0000121.2/OG0000121.3/OG0000121.4/OG0000121.6/OG0000121.8/OG0000121.7/OG0000172.3/OG0000172.4/OG0000172.2/OG0000172.1/OG0000176.4/OG0000176.3/OG0000176.1/OG0000176.7/OG0000176.2/OG0000176.5/OG0000176.6/OG0000182.3/OG0000182.5/OG0000182.2/OG0000182.6/OG0000182.1/OG0000182.4/OG0000189.1/OG0000189.4/OG0000189.3/OG0000189.2/OG0000189.5/OG0000205.5/OG0000205.2/OG0000205.7/OG0000205.3/OG0000205.1/OG0000205.4/OG0000205.6/OG0000260.3/OG0000260.4/OG0000260.1/OG0000260.2/OG0000265.3/OG0000265.1/OG0000265.2/OG0000265.4/OG0000265.5/OG0000276.4/OG0000276.1/OG0000276.2/OG0000276.3/OG0000313.1/OG0000313.5/OG0000313.4/OG0000313.3/OG0000313.2/OG0000327.4/OG0000327.3/OG0000327.1/OG0000327.2/OG0000334.3/OG0000334.1/OG0000334.4/OG0000334.2/OG0000356.4/OG0000356.1/OG0000356.2/OG0000356.3/OG0000383.2/OG0000383.3/OG0000383.1/OG0000389.2/OG0000389.3/OG0000389.1/OG0000391.4/OG0000391.3/OG0000391.1/OG0000391.2/OG0000395.1/OG0000395.2/OG0000395.3/OG0000425.1/OG0000425.3/OG0000425.2/OG0000449.3/OG0000449.1/OG0000449.2/OG0000484.2/OG0000484.1/OG0000484.3/OG0000569.1/OG0000569.4/OG0000569.3/OG0000569.2/OG0000590.2/OG0000590.1/OG0000590.3/OG0000592.2/OG0000592.1/OG0000592.3/OG0000676.3/OG0000676.1/OG0000676.2/OG0000686.1/OG0000686.2/OG0000686.3/OG0000712.1/OG0000712.2/OG0000736.2/OG0000736.3/OG0000736.1/OG0000745.2/OG0000745.1/OG0000745.3/OG0000748.2/OG0000748.1/OG0000908.2/OG0000908.1/OG0000917.2/OG0000917.1/OG0000947.1/OG0000947.2/OG0000971.1/OG0000971.2/OG0000971.3/OG0000974.1/OG0000974.2/OG0001001.1/OG0001001.2/OG0001084.2/OG0001084.1/OG0001166.2/OG0001166.1/OG0001175.2/OG0001175.1/OG0001271.2/OG0001271.1/OG0001322.1/OG0001322.2/OG0001402.1/OG0001402.2/OG0001408.1/OG0001408.2/OG0001411.1/OG0001628.1/OG0001628.2/OG0001843.1/OG0001843.2/OG0001905.1/OG0001905.2/OG0001946.2/OG0001946.1/OG0001998.1/OG0002205.1/OG0002344.2/OG0002344.1/OG0002381.2/OG0002381.1/OG0002509.2/OG0002509.1/OG0002638.1/OG0002771.1/OG0002947.2/OG0002947.1/OG0003096.1/OG0003107.1/OG0003152.1/OG0003162.1/OG0003233.1/OG0003253.2/OG0003253.1/OG0003340.1/OG0003340.2/OG0003476.2/OG0003476.1/OG0003666.1/OG0003707.1/OG0004098.1/OG0004632.1/OG0004666.1/OG0004699.2/OG0004699.1/OG0004797.1/OG0005010.1/OG0005043.1/OG0005044.1/OG0005097.1/OG0005400.1/OG0005435.1/OG0005491.1/OG0005571.1/OG0005587.1/OG0005656.1/OG0005774.1/OG0006236.1/OG0006320.1/OG0006368.1/OG0007601.1/OG0007773.1/OG0009354.1/OG0009945.1</t>
  </si>
  <si>
    <t>OG0000014.7/OG0000014.8/OG0000014.13/OG0000014.14/OG0000014.9/OG0000014.5/OG0000014.4/OG0000014.6/OG0000014.1/OG0000014.11/OG0000014.2/OG0000014.10/OG0000014.12/OG0000014.3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0000059.3/OG0000059.9/OG0000059.6/OG0000059.5/OG0000059.11/OG0000059.10/OG0000059.1/OG0000059.8/OG0000059.4/OG0000059.7/OG0000059.2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0000100.7/OG0000100.3/OG0000100.8/OG0000100.4/OG0000100.1/OG0000100.2/OG0000100.6/OG0000100.5/OG0000103.5/OG0000103.8/OG0000103.7/OG0000103.2/OG0000103.6/OG0000103.1/OG0000103.9/OG0000103.3/OG0000103.4/OG0000111.6/OG0000111.2/OG0000111.5/OG0000111.1/OG0000111.3/OG0000111.4/OG0000114.2/OG0000114.1/OG0000114.3/OG0000114.5/OG0000114.4/OG0000117.3/OG0000117.1/OG0000117.7/OG0000117.6/OG0000117.2/OG0000117.4/OG0000117.5/OG0000121.5/OG0000121.1/OG0000121.2/OG0000121.3/OG0000121.4/OG0000121.6/OG0000121.8/OG0000121.7/OG0000125.4/OG0000125.3/OG0000125.7/OG0000125.5/OG0000125.1/OG0000125.2/OG0000125.6/OG0000146.3/OG0000146.2/OG0000146.5/OG0000146.1/OG0000146.7/OG0000146.6/OG0000146.4/OG0000150.2/OG0000150.4/OG0000150.3/OG0000150.1/OG0000150.5/OG0000153.5/OG0000153.4/OG0000153.3/OG0000153.1/OG0000153.2/OG0000159.7/OG0000159.2/OG0000159.6/OG0000159.5/OG0000159.1/OG0000159.4/OG0000159.3/OG0000172.3/OG0000172.4/OG0000172.2/OG0000172.1/OG0000173.4/OG0000173.2/OG0000173.3/OG0000173.1/OG0000186.3/OG0000186.6/OG0000186.1/OG0000186.4/OG0000186.2/OG0000186.5/OG0000187.6/OG0000187.5/OG0000187.4/OG0000187.3/OG0000187.1/OG0000187.2/OG0000215.4/OG0000215.5/OG0000215.3/OG0000215.1/OG0000215.2/OG0000218.4/OG0000218.2/OG0000218.1/OG0000218.3/OG0000218.5/OG0000222.2/OG0000222.1/OG0000222.4/OG0000222.5/OG0000222.3/OG0000232.4/OG0000232.2/OG0000232.5/OG0000232.1/OG0000232.3/OG0000244.3/OG0000244.2/OG0000244.4/OG0000244.1/OG0000264.2/OG0000264.1/OG0000264.4/OG0000264.3/OG0000273.1/OG0000273.5/OG0000273.4/OG0000273.2/OG0000273.3/OG0000276.4/OG0000276.1/OG0000276.2/OG0000276.3/OG0000280.1/OG0000280.2/OG0000280.4/OG0000280.3/OG0000283.4/OG0000283.3/OG0000283.1/OG0000283.2/OG0000292.1/OG0000292.2/OG0000292.3/OG0000293.1/OG0000293.3/OG0000293.4/OG0000293.5/OG0000293.2/OG0000294.3/OG0000294.4/OG0000294.1/OG0000294.5/OG0000294.2/OG0000297.3/OG0000297.2/OG0000297.1/OG0000297.4/OG0000300.2/OG0000300.3/OG0000300.1/OG0000316.4/OG0000316.2/OG0000316.5/OG0000316.1/OG0000316.3/OG0000318.4/OG0000318.2/OG0000318.1/OG0000318.3/OG0000322.1/OG0000322.2/OG0000322.4/OG0000322.3/OG0000333.4/OG0000333.2/OG0000333.1/OG0000333.3/OG0000337.3/OG0000337.1/OG0000337.2/OG0000344.3/OG0000344.1/OG0000344.4/OG0000344.2/OG0000358.2/OG0000358.1/OG0000358.3/OG0000358.4/OG0000375.4/OG0000375.3/OG0000375.2/OG0000375.1/OG0000381.3/OG0000381.4/OG0000381.1/OG0000381.2/OG0000389.2/OG0000389.3/OG0000389.1/OG0000391.4/OG0000391.3/OG0000391.1/OG0000391.2/OG0000396.4/OG0000396.3/OG0000396.1/OG0000396.2/OG0000400.4/OG0000400.1/OG0000400.3/OG0000400.2/OG0000416.1/OG0000416.4/OG0000416.2/OG0000416.3/OG0000418.4/OG0000418.3/OG0000418.2/OG0000418.1/OG0000419.4/OG0000419.3/OG0000419.2/OG0000419.1/OG0000433.3/OG0000433.2/OG0000433.1/OG0000436.3/OG0000436.1/OG0000436.2/OG0000454.1/OG0000454.2/OG0000456.4/OG0000456.2/OG0000456.3/OG0000456.1/OG0000470.3/OG0000470.2/OG0000470.1/OG0000490.2/OG0000490.1/OG0000491.1/OG0000491.2/OG0000491.3/OG0000501.1/OG0000502.2/OG0000502.1/OG0000502.3/OG0000507.1/OG0000507.2/OG0000520.2/OG0000520.3/OG0000520.1/OG0000522.1/OG0000522.2/OG0000522.3/OG0000524.2/OG0000524.1/OG0000524.3/OG0000526.3/OG0000526.2/OG0000526.1/OG0000533.2/OG0000533.3/OG0000533.4/OG0000533.1/OG0000540.3/OG0000540.4/OG0000540.2/OG0000540.1/OG0000543.3/OG0000543.2/OG0000543.4/OG0000543.1/OG0000550.1/OG0000550.3/OG0000550.2/OG0000577.3/OG0000577.2/OG0000577.1/OG0000580.2/OG0000580.1/OG0000580.3/OG0000613.1/OG0000613.3/OG0000613.2/OG0000615.3/OG0000615.1/OG0000615.2/OG0000618.2/OG0000618.1/OG0000618.3/OG0000631.2/OG0000631.1/OG0000631.3/OG0000634.3/OG0000634.1/OG0000634.2/OG0000636.3/OG0000636.1/OG0000636.2/OG0000637.2/OG0000637.1/OG0000637.3/OG0000648.2/OG0000648.1/OG0000652.3/OG0000652.2/OG0000652.1/OG0000667.1/OG0000667.3/OG0000667.2/OG0000671.3/OG0000671.1/OG0000671.2/OG0000685.1/OG0000685.2/OG0000691.2/OG0000691.1/OG0000695.2/OG0000695.3/OG0000695.1/OG0000696.1/OG0000696.2/OG0000696.3/OG0000704.2/OG0000704.1/OG0000704.3/OG0000707.1/OG0000707.3/OG0000707.2/OG0000709.3/OG0000709.1/OG0000709.2/OG0000710.3/OG0000710.1/OG0000710.2/OG0000737.1/OG0000737.3/OG0000737.2/OG0000741.2/OG0000741.1/OG0000741.3/OG0000745.2/OG0000745.1/OG0000745.3/OG0000756.1/OG0000757.1/OG0000793.1/OG0000793.2/OG0000803.2/OG0000803.3/OG0000803.1/OG0000807.1/OG0000807.2/OG0000812.1/OG0000812.2/OG0000812.3/OG0000814.3/OG0000814.1/OG0000814.2/OG0000815.1/OG0000815.2/OG0000827.1/OG0000827.2/OG0000828.1/OG0000828.2/OG0000834.2/OG0000834.1/OG0000840.1/OG0000840.2/OG0000846.1/OG0000846.2/OG0000854.1/OG0000854.2/OG0000855.1/OG0000855.2/OG0000866.3/OG0000866.2/OG0000866.1/OG0000876.1/OG0000876.2/OG0000881.2/OG0000881.3/OG0000881.1/OG0000883.1/OG0000883.2/OG0000883.3/OG0000886.1/OG0000886.3/OG0000886.2/OG0000890.3/OG0000890.2/OG0000890.1/OG0000893.1/OG0000893.2/OG0000895.1/OG0000895.2/OG0000897.2/OG0000897.1/OG0000904.2/OG0000904.3/OG0000904.1/OG0000915.1/OG0000915.2/OG0000916.2/OG0000916.1/OG0000916.3/OG0000917.2/OG0000917.1/OG0000920.2/OG0000920.1/OG0000923.1/OG0000923.2/OG0000935.2/OG0000935.1/OG0000936.2/OG0000936.1/OG0000940.2/OG0000940.1/OG0000942.2/OG0000942.3/OG0000942.1/OG0000945.1/OG0000945.2/OG0000969.1/OG0000969.2/OG0000971.1/OG0000971.2/OG0000971.3/OG0000972.1/OG0000972.2/OG0000990.2/OG0000990.1/OG0000991.1/OG0000991.2/OG0000994.2/OG0000994.1/OG0000997.1/OG0000997.2/OG0001006.1/OG0001006.2/OG0001007.2/OG0001007.1/OG0001026.1/OG0001026.2/OG0001032.2/OG0001032.1/OG0001034.2/OG0001034.1/OG0001049.2/OG0001049.1/OG0001052.2/OG0001052.1/OG0001055.1/OG0001055.2/OG0001072.2/OG0001072.1/OG0001077.2/OG0001077.1/OG0001083.1/OG0001083.2/OG0001087.1/OG0001087.2/OG0001109.2/OG0001109.1/OG0001110.1/OG0001110.2/OG0001118.1/OG0001118.2/OG0001120.2/OG0001120.1/OG0001122.3/OG0001122.1/OG0001122.2/OG0001130.1/OG0001130.2/OG0001149.1/OG0001149.2/OG0001153.2/OG0001153.1/OG0001154.1/OG0001154.2/OG0001157.2/OG0001157.1/OG0001159.1/OG0001159.2/OG0001164.2/OG0001164.1/OG0001169.2/OG0001169.1/OG0001172.2/OG0001172.1/OG0001173.2/OG0001173.1/OG0001175.2/OG0001175.1/OG0001176.1/OG0001176.2/OG0001191.1/OG0001191.2/OG0001196.2/OG0001196.1/OG0001203.2/OG0001203.1/OG0001207.2/OG0001207.1/OG0001210.2/OG0001210.1/OG0001212.2/OG0001212.1/OG0001222.1/OG0001222.2/OG0001241.1/OG0001241.2/OG0001247.1/OG0001247.2/OG0001251.2/OG0001251.1/OG0001260.1/OG0001267.2/OG0001267.1/OG0001269.2/OG0001269.1/OG0001272.2/OG0001272.1/OG0001274.1/OG0001274.2/OG0001275.2/OG0001275.1/OG0001307.1/OG0001313.2/OG0001313.1/OG0001322.1/OG0001322.2/OG0001323.2/OG0001323.1/OG0001326.1/OG0001328.2/OG0001328.1/OG0001339.2/OG0001339.1/OG0001348.2/OG0001348.1/OG0001352.2/OG0001352.1/OG0001356.1/OG0001356.2/OG0001360.2/OG0001360.1/OG0001364.2/OG0001364.1/OG0001372.2/OG0001372.1/OG0001389.1/OG0001397.1/OG0001397.2/OG0001416.1/OG0001416.2/OG0001437.1/OG0001437.2/OG0001499.1/OG0001501.1/OG0001507.2/OG0001507.1/OG0001510.2/OG0001510.1/OG0001513.2/OG0001513.1/OG0001528.2/OG0001528.1/OG0001543.2/OG0001543.1/OG0001552.2/OG0001552.1/OG0001569.1/OG0001571.3/OG0001571.2/OG0001571.1/OG0001575.1/OG0001575.2/OG0001577.2/OG0001577.1/OG0001602.1/OG0001606.2/OG0001606.1/OG0001612.1/OG0001612.2/OG0001617.1/OG0001617.2/OG0001618.1/OG0001618.2/OG0001621.2/OG0001621.1/OG0001638.1/OG0001638.2/OG0001639.1/OG0001639.2/OG0001640.1/OG0001640.2/OG0001646.1/OG0001648.2/OG0001648.1/OG0001661.1/OG0001661.2/OG0001670.2/OG0001670.1/OG0001672.2/OG0001672.1/OG0001690.1/OG0001697.2/OG0001697.1/OG0001702.2/OG0001702.1/OG0001703.1/OG0001704.2/OG0001704.1/OG0001714.2/OG0001714.1/OG0001719.1/OG0001744.1/OG0001747.1/OG0001747.2/OG0001750.1/OG0001750.2/OG0001754.1/OG0001754.2/OG0001763.2/OG0001763.1/OG0001765.1/OG0001782.1/OG0001782.2/OG0001784.2/OG0001784.1/OG0001789.1/OG0001789.2/OG0001793.2/OG0001793.1/OG0001811.2/OG0001811.1/OG0001831.1/OG0001837.1/OG0001837.2/OG0001842.2/OG0001842.1/OG0001853.2/OG0001853.1/OG0001856.2/OG0001856.1/OG0001861.2/OG0001861.1/OG0001870.2/OG0001870.1/OG0001911.2/OG0001911.1/OG0001918.1/OG0001922.2/OG0001922.1/OG0001923.1/OG0001923.2/OG0001927.1/OG0001929.1/OG0001934.2/OG0001934.1/OG0001936.1/OG0001936.2/OG0001939.1/OG0001943.1/OG0001943.2/OG0001945.1/OG0001945.2/OG0001946.2/OG0001946.1/OG0001949.2/OG0001949.1/OG0001951.1/OG0001951.2/OG0001952.1/OG0001952.2/OG0001954.1/OG0001963.1/OG0001963.2/OG0001964.1/OG0001972.1/OG0001972.2/OG0001973.1/OG0001976.2/OG0001976.1/OG0001979.1/OG0001980.1/OG0001980.2/OG0001992.1/OG0002020.2/OG0002020.1/OG0002023.1/OG0002024.1/OG0002024.2/OG0002026.1/OG0002026.2/OG0002031.2/OG0002031.1/OG0002035.2/OG0002035.1/OG0002040.2/OG0002040.1/OG0002044.1/OG0002044.2/OG0002056.1/OG0002074.2/OG0002074.1/OG0002075.2/OG0002075.1/OG0002077.2/OG0002077.1/OG0002112.1/OG0002115.1/OG0002115.2/OG0002116.2/OG0002116.1/OG0002120.1/OG0002120.2/OG0002121.1/OG0002121.2/OG0002125.1/OG0002126.2/OG0002126.1/OG0002128.1/OG0002128.2/OG0002133.1/OG0002138.2/OG0002138.1/OG0002144.1/OG0002144.2/OG0002156.1/OG0002157.2/OG0002157.1/OG0002158.2/OG0002158.1/OG0002160.1/OG0002163.1/OG0002163.2/OG0002165.1/OG0002177.2/OG0002177.1/OG0002180.1/OG0002214.1/OG0002223.1/OG0002225.2/OG0002225.1/OG0002241.1/OG0002241.2/OG0002242.2/OG0002242.1/OG0002254.1/OG0002262.1/OG0002266.1/OG0002288.1/OG0002288.2/OG0002289.1/OG0002298.1/OG0002329.1/OG0002341.1/OG0002348.1/OG0002350.1/OG0002350.2/OG0002357.1/OG0002357.2/OG0002358.1/OG0002358.2/OG0002360.1/OG0002360.2/OG0002364.1/OG0002364.2/OG0002370.1/OG0002381.2/OG0002381.1/OG0002384.1/OG0002385.1/OG0002387.1/OG0002398.1/OG0002403.2/OG0002403.1/OG0002404.1/OG0002404.2/OG0002407.1/OG0002408.2/OG0002408.1/OG0002411.1/OG0002413.1/OG0002443.2/OG0002443.1/OG0002460.1/OG0002463.1/OG0002466.1/OG0002467.1/OG0002469.1/OG0002470.1/OG0002472.1/OG0002477.1/OG0002483.1/OG0002487.1/OG0002491.1/OG0002493.2/OG0002493.1/OG0002496.2/OG0002496.1/OG0002501.1/OG0002501.2/OG0002502.1/OG0002503.1/OG0002504.2/OG0002504.1/OG0002513.1/OG0002518.1/OG0002556.1/OG0002557.2/OG0002557.1/OG0002569.1/OG0002573.1/OG0002585.1/OG0002586.1/OG0002586.2/OG0002587.1/OG0002589.1/OG0002589.2/OG0002590.1/OG0002591.1/OG0002597.1/OG0002597.2/OG0002598.1/OG0002598.2/OG0002602.2/OG0002602.1/OG0002603.1/OG0002611.1/OG0002615.1/OG0002623.2/OG0002623.1/OG0002624.1/OG0002632.1/OG0002640.1/OG0002644.1/OG0002650.1/OG0002650.2/OG0002656.1/OG0002663.1/OG0002666.1/OG0002668.2/OG0002668.1/OG0002670.1/OG0002709.1/OG0002723.2/OG0002723.1/OG0002728.1/OG0002733.1/OG0002734.1/OG0002742.1/OG0002743.1/OG0002743.2/OG0002745.1/OG0002745.2/OG0002746.1/OG0002756.1/OG0002761.1/OG0002762.2/OG0002762.1/OG0002766.2/OG0002766.1/OG0002770.1/OG0002772.1/OG0002774.2/OG0002774.1/OG0002778.2/OG0002778.1/OG0002780.1/OG0002782.1/OG0002784.2/OG0002784.1/OG0002785.2/OG0002785.1/OG0002790.1/OG0002794.2/OG0002794.1/OG0002796.1/OG0002797.1/OG0002798.1/OG0002798.2/OG0002805.1/OG0002806.1/OG0002806.2/OG0002810.1/OG0002815.1/OG0002824.1/OG0002824.2/OG0002853.1/OG0002871.1/OG0002875.1/OG0002879.2/OG0002879.1/OG0002889.1/OG0002889.2/OG0002890.1/OG0002890.2/OG0002902.1/OG0002904.1/OG0002907.1/OG0002908.1/OG0002916.1/OG0002918.1/OG0002919.1/OG0002921.1/OG0002926.1/OG0002934.1/OG0002937.1/OG0002937.2/OG0002943.2/OG0002943.1/OG0002949.1/OG0002949.2/OG0002954.1/OG0002957.1/OG0002969.1/OG0003029.1/OG0003031.1/OG0003033.1/OG0003039.1/OG0003042.2/OG0003042.1/OG0003043.1/OG0003044.1/OG0003046.1/OG0003049.1/OG0003055.1/OG0003056.2/OG0003056.1/OG0003061.1/OG0003062.1/OG0003068.1/OG0003073.1/OG0003084.1/OG0003085.1/OG0003088.1/OG0003089.1/OG0003093.1/OG0003104.1/OG0003114.1/OG0003131.1/OG0003133.1/OG0003140.1/OG0003142.1/OG0003146.1/OG0003147.1/OG0003152.1/OG0003153.1/OG0003154.1/OG0003155.2/OG0003155.1/OG0003157.1/OG0003190.1/OG0003202.1/OG0003218.1/OG0003219.1/OG0003224.1/OG0003226.1/OG0003227.1/OG0003231.1/OG0003232.1/OG0003234.2/OG0003234.1/OG0003250.1/OG0003279.1/OG0003280.1/OG0003283.1/OG0003291.1/OG0003295.1/OG0003296.1/OG0003299.1/OG0003301.2/OG0003301.1/OG0003302.1/OG0003309.1/OG0003319.1/OG0003327.1/OG0003340.1/OG0003340.2/OG0003344.1/OG0003396.1/OG0003416.1/OG0003417.1/OG0003425.1/OG0003431.1/OG0003442.1/OG0003449.1/OG0003457.1/OG0003464.1/OG0003466.1/OG0003472.1/OG0003473.1/OG0003479.1/OG0003490.1/OG0003491.1/OG0003494.1/OG0003499.1/OG0003502.1/OG0003511.1/OG0003522.1/OG0003523.1/OG0003524.1/OG0003527.1/OG0003529.1/OG0003531.1/OG0003540.1/OG0003541.1/OG0003551.1/OG0003554.1/OG0003555.1/OG0003560.1/OG0003567.1/OG0003582.1/OG0003584.1/OG0003589.1/OG0003590.1/OG0003591.1/OG0003593.1/OG0003597.1/OG0003642.1/OG0003659.1/OG0003663.1/OG0003664.1/OG0003665.1/OG0003666.1/OG0003667.1/OG0003669.1/OG0003673.1/OG0003690.1/OG0003691.1/OG0003693.1/OG0003699.1/OG0003703.1/OG0003708.1/OG0003711.1/OG0003717.1/OG0003718.1/OG0003721.1/OG0003725.1/OG0003726.2/OG0003726.1/OG0003727.1/OG0003730.1/OG0003734.1/OG0003736.1/OG0003737.1/OG0003738.1/OG0003740.1/OG0003742.1/OG0003745.1/OG0003750.1/OG0003754.1/OG0003756.1/OG0003762.1/OG0003763.1/OG0003771.1/OG0003774.1/OG0003779.1/OG0003781.1/OG0003783.1/OG0003784.1/OG0003788.1/OG0003790.1/OG0003794.1/OG0003801.1/OG0003802.1/OG0003813.1/OG0003818.1/OG0003824.1/OG0003830.1/OG0003831.1/OG0003849.1/OG0003852.1/OG0003853.2/OG0003853.1/OG0003855.1/OG0003856.1/OG0003858.1/OG0003859.1/OG0003918.1/OG0003919.1/OG0003925.1/OG0003926.1/OG0003931.1/OG0003941.1/OG0003943.1/OG0003947.1/OG0003949.2/OG0003949.1/OG0003951.1/OG0003955.1/OG0003958.1/OG0003969.1/OG0003972.1/OG0003975.1/OG0003983.1/OG0003984.1/OG0003990.1/OG0003995.1/OG0004000.1/OG0004001.1/OG0004006.1/OG0004011.1/OG0004014.1/OG0004028.1/OG0004033.1/OG0004042.1/OG0004044.1/OG0004047.1/OG0004048.1/OG0004059.1/OG0004067.1/OG0004068.1/OG0004069.1/OG0004076.1/OG0004083.1/OG0004084.1/OG0004085.1/OG0004087.1/OG0004092.1/OG0004094.1/OG0004105.1/OG0004106.1/OG0004108.1/OG0004112.1/OG0004112.2/OG0004119.1/OG0004124.1/OG0004127.1/OG0004129.1/OG0004130.1/OG0004131.1/OG0004135.1/OG0004136.1/OG0004141.1/OG0004142.1/OG0004155.1/OG0004204.1/OG0004207.1/OG0004220.1/OG0004235.1/OG0004240.1/OG0004241.1/OG0004243.1/OG0004245.1/OG0004246.1/OG0004249.1/OG0004250.1/OG0004251.1/OG0004252.1/OG0004255.2/OG0004255.1/OG0004260.1/OG0004264.1/OG0004272.1/OG0004287.1/OG0004288.1/OG0004289.1/OG0004293.1/OG0004300.1/OG0004301.1/OG0004304.1/OG0004306.1/OG0004310.1/OG0004313.1/OG0004321.1/OG0004331.1/OG0004333.1/OG0004335.1/OG0004336.1/OG0004338.1/OG0004339.1/OG0004341.1/OG0004345.1/OG0004347.1/OG0004351.1/OG0004354.1/OG0004355.1/OG0004356.1/OG0004361.1/OG0004363.1/OG0004365.1/OG0004369.1/OG0004374.1/OG0004374.2/OG0004387.1/OG0004393.1/OG0004394.1/OG0004396.1/OG0004397.1/OG0004400.1/OG0004402.1/OG0004404.1/OG0004407.1/OG0004408.1/OG0004412.1/OG0004414.1/OG0004415.1/OG0004416.1/OG0004419.1/OG0004421.1/OG0004422.1/OG0004424.1/OG0004426.1/OG0004428.1/OG0004433.1/OG0004434.1/OG0004437.1/OG0004447.1/OG0004452.1/OG0004455.1/OG0004457.1/OG0004458.1/OG0004462.1/OG0004463.1/OG0004467.1/OG0004468.1/OG0004471.1/OG0004478.1/OG0004482.1/OG0004483.1/OG0004487.1/OG0004489.1/OG0004491.1/OG0004493.1/OG0004539.1/OG0004544.1/OG0004559.1/OG0004561.1/OG0004563.1/OG0004568.1/OG0004574.1/OG0004588.1/OG0004595.1/OG0004596.1/OG0004597.2/OG0004597.1/OG0004601.1/OG0004608.1/OG0004614.1/OG0004617.1/OG0004621.1/OG0004622.1/OG0004640.1/OG0004642.1/OG0004651.1/OG0004653.1/OG0004656.1/OG0004664.1/OG0004665.1/OG0004668.1/OG0004673.1/OG0004678.1/OG0004679.1/OG0004691.1/OG0004693.1/OG0004694.1/OG0004699.2/OG0004699.1/OG0004700.1/OG0004701.1/OG0004707.1/OG0004709.1/OG0004711.1/OG0004714.1/OG0004719.1/OG0004721.1/OG0004723.1/OG0004724.1/OG0004729.1/OG0004732.1/OG0004735.1/OG0004736.1/OG0004742.1/OG0004746.1/OG0004747.1/OG0004748.1/OG0004750.1/OG0004752.1/OG0004755.1/OG0004757.1/OG0004758.1/OG0004762.1/OG0004767.1/OG0004768.1/OG0004778.1/OG0004780.1/OG0004785.1/OG0004788.1/OG0004791.1/OG0004796.1/OG0004813.1/OG0004815.1/OG0004884.1/OG0004900.1/OG0004908.1/OG0004912.1/OG0004914.1/OG0004920.1/OG0004932.1/OG0004933.1/OG0004942.1/OG0004944.1/OG0004949.1/OG0004952.1/OG0004954.1/OG0004955.1/OG0004957.1/OG0004958.1/OG0004959.1/OG0004969.1/OG0004973.1/OG0004979.1/OG0004980.1/OG0004984.1/OG0004991.1/OG0004992.1/OG0004994.1/OG0004999.1/OG0005013.1/OG0005015.1/OG0005018.1/OG0005023.1/OG0005025.1/OG0005032.1/OG0005035.1/OG0005049.1/OG0005050.1/OG0005053.1/OG0005054.1/OG0005058.1/OG0005059.1/OG0005073.1/OG0005074.1/OG0005080.1/OG0005086.1/OG0005090.1/OG0005091.1/OG0005092.1/OG0005094.1/OG0005099.1/OG0005102.1/OG0005103.1/OG0005109.1/OG0005114.1/OG0005120.1/OG0005126.1/OG0005132.1/OG0005140.1/OG0005152.1/OG0005153.1/OG0005156.1/OG0005159.1/OG0005162.1/OG0005166.1/OG0005171.1/OG0005173.1/OG0005174.1/OG0005237.1/OG0005238.1/OG0005243.1/OG0005254.1/OG0005258.1/OG0005267.1/OG0005270.1/OG0005273.1/OG0005277.1/OG0005281.1/OG0005283.1/OG0005284.1/OG0005293.1/OG0005296.1/OG0005299.1/OG0005300.1/OG0005303.1/OG0005307.1/OG0005310.1/OG0005312.1/OG0005313.1/OG0005320.1/OG0005324.1/OG0005325.1/OG0005327.1/OG0005328.1/OG0005338.1/OG0005339.1/OG0005341.1/OG0005343.1/OG0005350.1/OG0005356.1/OG0005357.1/OG0005358.1/OG0005361.1/OG0005362.1/OG0005364.1/OG0005365.1/OG0005367.1/OG0005369.1/OG0005370.1/OG0005374.1/OG0005383.1/OG0005392.1/OG0005396.1/OG0005397.1/OG0005401.1/OG0005402.1/OG0005413.1/OG0005423.1/OG0005432.1/OG0005434.1/OG0005435.1/OG0005438.1/OG0005445.1/OG0005448.1/OG0005451.1/OG0005453.1/OG0005457.1/OG0005458.1/OG0005460.1/OG0005461.1/OG0005463.1/OG0005466.1/OG0005469.1/OG0005475.1/OG0005477.1/OG0005485.1/OG0005488.1/OG0005491.1/OG0005492.1/OG0005494.1/OG0005496.1/OG0005505.1/OG0005507.1/OG0005508.1/OG0005509.1/OG0005510.1/OG0005513.1/OG0005517.1/OG0005521.1/OG0005528.1/OG0005535.1/OG0005541.1/OG0005542.1/OG0005546.1/OG0005551.1/OG0005554.1/OG0005555.1/OG0005564.1/OG0005565.1/OG0005567.1/OG0005568.1/OG0005574.1/OG0005575.1/OG0005583.1/OG0005585.1/OG0005587.1/OG0005649.1/OG0005651.1/OG0005653.1/OG0005657.1/OG0005664.1/OG0005666.1/OG0005671.1/OG0005677.1/OG0005686.1/OG0005693.1/OG0005694.1/OG0005707.1/OG0005711.1/OG0005719.1/OG0005720.1/OG0005721.1/OG0005722.1/OG0005723.1/OG0005724.1/OG0005733.1/OG0005736.1/OG0005738.1/OG0005742.1/OG0005743.1/OG0005744.1/OG0005746.1/OG0005748.1/OG0005754.1/OG0005760.1/OG0005764.1/OG0005767.1/OG0005770.1/OG0005782.1/OG0005783.1/OG0005788.1/OG0005797.1/OG0005802.1/OG0005804.1/OG0005806.1/OG0005811.1/OG0005813.1/OG0005817.1/OG0005818.1/OG0005819.1/OG0005821.1/OG0005824.1/OG0005827.1/OG0005832.1/OG0005833.1/OG0005840.1/OG0005841.1/OG0005844.1/OG0005845.1/OG0005852.1/OG0005853.1/OG0005858.1/OG0005862.1/OG0005864.1/OG0005868.1/OG0005871.1/OG0005874.1/OG0005877.1/OG0005879.1/OG0005882.1/OG0005883.1/OG0005885.1/OG0005892.1/OG0005893.1/OG0005894.1/OG0005899.1/OG0005902.1/OG0005910.1/OG0005911.1/OG0005915.1/OG0005918.1/OG0005925.1/OG0005926.1/OG0005930.1/OG0005931.1/OG0005932.1/OG0005944.1/OG0005945.1/OG0005948.1/OG0005958.1/OG0005960.1/OG0005965.1/OG0005967.1/OG0005969.1/OG0005970.1/OG0005973.1/OG0005978.1/OG0005981.1/OG0005993.1/OG0005994.1/OG0005998.1/OG0006010.1/OG0006015.1/OG0006016.1/OG0006017.1/OG0006025.1/OG0006032.1/OG0006041.1/OG0006053.1/OG0006059.1/OG0006060.1/OG0006142.1/OG0006146.1/OG0006150.1/OG0006152.1/OG0006161.1/OG0006178.1/OG0006188.1/OG0006197.1/OG0006198.1/OG0006205.1/OG0006218.1/OG0006221.1/OG0006222.1/OG0006224.1/OG0006234.1/OG0006258.1/OG0006261.1/OG0006274.1/OG0006275.1/OG0006276.1/OG0006279.1/OG0006286.1/OG0006294.1/OG0006300.1/OG0006307.1/OG0006308.1/OG0006321.1/OG0006323.1/OG0006327.1/OG0006331.1/OG0006338.1/OG0006341.1/OG0006342.1/OG0006349.1/OG0006361.1/OG0006362.1/OG0006366.1/OG0006369.1/OG0006372.1/OG0006373.1/OG0006375.1/OG0006379.1/OG0006381.1/OG0006385.1/OG0006393.1/OG0006394.1/OG0006395.1/OG0006403.1/OG0006413.1/OG0006415.1/OG0006417.1/OG0006419.1/OG0006422.1/OG0006424.1/OG0006425.1/OG0006429.1/OG0006431.1/OG0006432.1/OG0006436.1/OG0006442.1/OG0006448.1/OG0006456.1/OG0006460.1/OG0006465.1/OG0006468.1/OG0006478.1/OG0006479.1/OG0006481.1/OG0006490.1/OG0006496.1/OG0006499.1/OG0006505.1/OG0006511.1/OG0006514.1/OG0006515.1/OG0006516.1/OG0006518.1/OG0006519.1/OG0006588.1/OG0006615.1/OG0006619.1/OG0006623.1/OG0006626.1/OG0006629.1/OG0006640.1/OG0006641.1/OG0006647.1/OG0006648.1/OG0006650.1/OG0006656.1/OG0006657.1/OG0006659.1/OG0006664.1/OG0006666.1/OG0006671.1/OG0006676.1/OG0006678.1/OG0006681.1/OG0006685.1/OG0006694.1/OG0006696.1/OG0006697.1/OG0006699.1/OG0006701.1/OG0006702.1/OG0006703.1/OG0006717.1/OG0006722.1/OG0006723.1/OG0006724.1/OG0006728.1/OG0006739.1/OG0006741.1/OG0006749.1/OG0006752.1/OG0006757.1/OG0006769.1/OG0006775.1/OG0006776.1/OG0006782.1/OG0006790.1/OG0006792.1/OG0006796.1/OG0006798.1/OG0006808.1/OG0006817.1/OG0006820.1/OG0006823.1/OG0006837.1/OG0006845.1/OG0006846.1/OG0006850.1/OG0006851.1/OG0006854.1/OG0006859.1/OG0006861.1/OG0006867.1/OG0006873.1/OG0006875.1/OG0006885.1/OG0006889.1/OG0006891.1/OG0006894.1/OG0006901.1/OG0006908.1/OG0006909.1/OG0006918.1/OG0006919.1/OG0006922.1/OG0006923.1/OG0006924.1/OG0006927.1/OG0006931.1/OG0006942.1/OG0006946.1/OG0006953.1/OG0006954.1/OG0006963.1/OG0006973.1/OG0007054.1/OG0007063.1/OG0007073.1/OG0007077.1/OG0007090.1/OG0007093.1/OG0007098.1/OG0007103.1/OG0007110.1/OG0007128.1/OG0007157.1/OG0007166.1/OG0007172.1/OG0007173.1/OG0007183.1/OG0007184.1/OG0007195.1/OG0007197.1/OG0007208.1/OG0007210.1/OG0007211.1/OG0007214.1/OG0007218.1/OG0007222.1/OG0007223.1/OG0007224.1/OG0007237.1/OG0007239.1/OG0007246.1/OG0007251.1/OG0007254.1/OG0007268.1/OG0007277.1/OG0007278.1/OG0007280.1/OG0007282.1/OG0007283.1/OG0007290.1/OG0007291.1/OG0007294.1/OG0007298.1/OG0007299.1/OG0007305.1/OG0007306.1/OG0007312.1/OG0007319.1/OG0007320.1/OG0007323.1/OG0007333.1/OG0007337.1/OG0007354.1/OG0007365.1/OG0007372.1/OG0007384.1/OG0007391.1/OG0007392.1/OG0007399.1/OG0007409.1/OG0007417.1/OG0007422.1/OG0007432.1/OG0007562.1/OG0007570.1/OG0007577.1/OG0007582.1/OG0007587.1/OG0007591.1/OG0007601.1/OG0007606.1/OG0007613.1/OG0007640.1/OG0007658.1/OG0007659.1/OG0007680.1/OG0007696.1/OG0007698.1/OG0007702.1/OG0007705.1/OG0007711.1/OG0007722.1/OG0007723.1/OG0007734.1/OG0007735.1/OG0007741.1/OG0007748.1/OG0007754.1/OG0007756.1/OG0007766.1/OG0007768.1/OG0007772.1/OG0007787.1/OG0007789.1/OG0007800.1/OG0007801.1/OG0007803.1/OG0007805.1/OG0007808.1/OG0007809.1/OG0007819.1/OG0007820.1/OG0007822.1/OG0007823.1/OG0007832.1/OG0007839.1/OG0007843.1/OG0007845.1/OG0007848.1/OG0007980.1/OG0007991.1/OG0007998.1/OG0008000.1/OG0008008.1/OG0008029.1/OG0008035.1/OG0008039.1/OG0008053.1/OG0008071.1/OG0008083.1/OG0008097.1/OG0008101.1/OG0008106.1/OG0008108.1/OG0008120.1/OG0008130.1/OG0008140.1/OG0008143.1/OG0008151.1/OG0008177.1/OG0008420.1/OG0008426.1/OG0008434.1/OG0008437.1/OG0008453.1/OG0008460.1/OG0008535.1/OG0008550.1/OG0008551.1/OG0008553.1/OG0008776.1/OG0008782.1/OG0008785.1/OG0008793.1/OG0009051.1/OG0009072.1/OG0009116.1/OG0010635.1</t>
  </si>
  <si>
    <t>OG0000261.1/OG0000261.2/OG0000553.2/OG0000553.3/OG0000553.1/OG0000553.4/OG0000612.2/OG0000612.3/OG0000612.1/OG0000835.3/OG0000835.2/OG0000835.1/OG0000887.2/OG0000887.1/OG0001085.2/OG0001085.1/OG0001104.2/OG0001104.1/OG0001345.3/OG0001345.2/OG0001345.1/OG0001460.3/OG0001460.1/OG0001460.2/OG0001497.1/OG0001497.2/OG0001605.2/OG0001605.1/OG0001605.3/OG0001812.2/OG0001812.1/OG0001825.2/OG0001825.1/OG0001851.1/OG0001974.1/OG0001975.1/OG0002032.1/OG0002032.2/OG0002073.1/OG0002073.2/OG0002078.2/OG0002078.1/OG0002145.1/OG0002148.1/OG0002148.2/OG0002169.2/OG0002169.1/OG0002176.2/OG0002176.1/OG0002259.1/OG0002270.1/OG0002270.2/OG0002335.2/OG0002335.1/OG0002353.1/OG0002388.1/OG0002480.1/OG0002653.1/OG0002928.2/OG0002928.1/OG0002951.1/OG0002970.1/OG0003081.1/OG0003125.1/OG0003160.1/OG0003220.1/OG0003335.1/OG0003341.1/OG0003415.1/OG0003459.1/OG0003515.1/OG0003688.1/OG0003716.1/OG0003746.1/OG0003797.1/OG0003832.1/OG0003850.1/OG0003927.1/OG0003927.2/OG0003978.1/OG0004040.1/OG0004052.1/OG0004054.1/OG0004060.1/OG0004081.1/OG0004090.1/OG0004157.1/OG0004218.1/OG0004218.2/OG0004226.1/OG0004247.1/OG0004278.1/OG0004280.1/OG0004312.1/OG0004410.1/OG0004431.1/OG0004438.1/OG0004456.1/OG0004486.1/OG0004542.1/OG0004615.1/OG0004681.1/OG0004688.1/OG0004702.1/OG0004712.1/OG0004734.1/OG0004737.1/OG0004744.1/OG0004779.1/OG0004795.1/OG0004808.1/OG0004911.1/OG0004989.1/OG0005075.1/OG0005122.1/OG0005164.1/OG0005285.1/OG0005288.1/OG0005295.1/OG0005340.1/OG0005366.1/OG0005376.1/OG0005380.1/OG0005443.1/OG0005497.1/OG0005516.1/OG0005557.1/OG0005718.1/OG0005725.1/OG0005745.1/OG0005756.1/OG0005761.1/OG0005784.1/OG0005829.1/OG0005842.1/OG0005861.1/OG0005866.1/OG0005869.1/OG0005889.1/OG0005896.1/OG0005897.1/OG0005907.1/OG0005951.1/OG0005952.1/OG0005988.1/OG0006040.1/OG0006043.1/OG0006050.1/OG0006061.1/OG0006064.1/OG0006154.1/OG0006207.1/OG0006213.1/OG0006232.1/OG0006237.1/OG0006257.1/OG0006265.1/OG0006270.1/OG0006285.1/OG0006299.1/OG0006339.1/OG0006374.1/OG0006396.1/OG0006451.1/OG0006470.1/OG0006482.1/OG0006492.1/OG0006512.1/OG0006598.1/OG0006639.1/OG0006654.1/OG0006670.1/OG0006716.1/OG0006720.1/OG0006730.1/OG0006734.1/OG0006738.1/OG0006750.1/OG0006761.1/OG0006771.1/OG0006772.1/OG0006786.1/OG0006797.1/OG0006813.1/OG0006816.1/OG0006822.1/OG0006830.1/OG0006856.1/OG0006857.1/OG0006862.1/OG0006872.1/OG0006882.1/OG0006884.1/OG0006950.1/OG0006951.1/OG0006957.1/OG0006966.1/OG0006969.1/OG0006974.1/OG0007123.1/OG0007127.1/OG0007155.1/OG0007186.1/OG0007190.1/OG0007213.1/OG0007242.1/OG0007253.1/OG0007256.1/OG0007289.1/OG0007303.1/OG0007313.1/OG0007318.1/OG0007326.1/OG0007327.1/OG0007336.1/OG0007350.1/OG0007355.1/OG0007379.1/OG0007387.1/OG0007396.1/OG0007438.1/OG0007576.1/OG0007580.1/OG0007586.1/OG0007598.1/OG0007622.1/OG0007639.1/OG0007643.1/OG0007654.1/OG0007666.1/OG0007669.1/OG0007675.1/OG0007681.1/OG0007691.1/OG0007709.1/OG0007744.1/OG0007747.1/OG0007757.1/OG0007795.1/OG0007796.1/OG0007816.1/OG0007826.1/OG0007851.1/OG0007979.1/OG0007983.1/OG0008011.1/OG0008015.1/OG0008019.1/OG0008022.1/OG0008034.1/OG0008045.1/OG0008049.1/OG0008056.1/OG0008066.1/OG0008072.1/OG0008075.1/OG0008078.1/OG0008085.1/OG0008090.1/OG0008098.1/OG0008128.1/OG0008129.1/OG0008139.1/OG0008144.1/OG0008154.1/OG0008158.1/OG0008170.1/OG0008180.1/OG0008195.1/OG0008212.1/OG0008214.1/OG0008221.1/OG0008227.1/OG0008340.1/OG0008394.1/OG0008413.1/OG0008414.1/OG0008435.1/OG0008455.1/OG0008479.1/OG0008512.1/OG0008519.1/OG0008526.1/OG0008539.1/OG0008552.1/OG0008562.1/OG0008715.1/OG0008721.1/OG0008757.1/OG0008783.1/OG0008789.1/OG0008800.1/OG0008801.1/OG0008803.1/OG0008809.1/OG0008827.1/OG0008856.1/OG0009035.1/OG0009053.1/OG0009100.1/OG0009121.1/OG0009130.1/OG0009351.1/OG0009363.1/OG0009685.1/OG0010016.1/OG0010344.1</t>
  </si>
  <si>
    <t>OG0000377.1/OG0000377.3/OG0000377.2/OG0000512.1/OG0000512.8/OG0000512.3/OG0000512.7/OG0000512.9/OG0000512.5/OG0000512.6/OG0000512.4/OG0000512.2/OG0000572.2/OG0000572.1/OG0000705.3/OG0000705.2/OG0000705.1/OG0000816.2/OG0000816.1/OG0001632.1/OG0001758.1/OG0001795.2/OG0001795.1/OG0001839.1/OG0001839.2/OG0002001.2/OG0002001.1/OG0002181.1/OG0002181.2/OG0002231.1/OG0002231.2/OG0002287.1/OG0002628.2/OG0002628.1/OG0002658.1/OG0002676.1/OG0002831.1/OG0002895.1/OG0002978.1/OG0003064.1/OG0003229.1/OG0003350.1/OG0003568.2/OG0003568.1/OG0003576.1/OG0003671.1/OG0003874.1/OG0003878.1/OG0003959.1/OG0004150.1/OG0004381.1/OG0004418.1/OG0004585.1/OG0004687.1/OG0004687.2/OG0004706.1/OG0004784.1/OG0004837.1/OG0004907.1/OG0005064.1/OG0005136.1/OG0005180.1/OG0005371.1/OG0005373.1/OG0005390.1/OG0005474.1/OG0005518.1/OG0005548.1/OG0005560.1/OG0005572.1/OG0005576.1/OG0005599.1/OG0005605.1/OG0005606.1/OG0005609.1/OG0005661.1/OG0005695.1/OG0005706.1/OG0005776.1/OG0005794.1/OG0005803.1/OG0005822.1/OG0005863.1/OG0005876.1/OG0005927.1/OG0005934.1/OG0005991.1/OG0006018.1/OG0006047.1/OG0006049.1/OG0006062.1/OG0006082.1/OG0006219.1/OG0006225.1/OG0006233.1/OG0006260.1/OG0006383.1/OG0006397.1/OG0006411.1/OG0006412.1/OG0006435.1/OG0006435.2/OG0006472.1/OG0006500.1/OG0006529.1/OG0006594.1/OG0006642.1/OG0006665.1/OG0006692.1/OG0006746.1/OG0006746.2/OG0006788.1/OG0006825.1/OG0006883.1/OG0006964.1/OG0006986.1/OG0006987.1/OG0006989.1/OG0007000.1/OG0007109.1/OG0007144.1/OG0007153.1/OG0007225.1/OG0007286.1/OG0007344.1/OG0007382.1/OG0007388.1/OG0007413.1/OG0007441.1/OG0007458.1/OG0007459.1/OG0007523.1/OG0007590.1/OG0007594.1/OG0007602.1/OG0007667.1/OG0007674.1/OG0007679.1/OG0007697.1/OG0007724.1/OG0007750.1/OG0007846.1/OG0007865.1/OG0007884.1/OG0008014.1/OG0008026.1/OG0008050.1/OG0008057.1/OG0008059.1/OG0008091.1/OG0008215.1/OG0008218.1/OG0008250.1/OG0008253.1/OG0008274.1/OG0008476.1/OG0008478.1/OG0008520.1/OG0008563.1/OG0008567.1/OG0008865.1/OG0008874.1/OG0009069.1/OG0009134.1/OG0009154.1/OG0009157.1/OG0009344.1/OG0010069.1/OG0010417.1/OG0010823.1</t>
  </si>
  <si>
    <t>OG0000198.3/OG0000198.5/OG0000198.4/OG0000198.2/OG0000198.1/OG0000261.1/OG0000261.2/OG0000553.2/OG0000553.3/OG0000553.1/OG0000553.4/OG0000612.2/OG0000612.3/OG0000612.1/OG0000835.3/OG0000835.2/OG0000835.1/OG0000850.3/OG0000850.1/OG0000850.2/OG0000887.2/OG0000887.1/OG0000913.1/OG0000913.3/OG0000913.2/OG0000939.1/OG0000939.2/OG0001069.2/OG0001069.1/OG0001085.2/OG0001085.1/OG0001104.2/OG0001104.1/OG0001292.2/OG0001292.1/OG0001311.1/OG0001311.2/OG0001340.2/OG0001340.3/OG0001340.1/OG0001345.3/OG0001345.2/OG0001345.1/OG0001361.1/OG0001361.2/OG0001460.3/OG0001460.1/OG0001460.2/OG0001471.2/OG0001471.1/OG0001497.1/OG0001497.2/OG0001605.2/OG0001605.1/OG0001605.3/OG0001636.1/OG0001636.2/OG0001662.2/OG0001662.1/OG0001686.1/OG0001686.2/OG0001790.2/OG0001790.1/OG0001812.2/OG0001812.1/OG0001825.2/OG0001825.1/OG0001851.1/OG0001915.1/OG0001924.1/OG0001940.1/OG0001966.2/OG0001966.1/OG0001974.1/OG0001975.1/OG0002015.1/OG0002032.1/OG0002032.2/OG0002045.1/OG0002045.2/OG0002073.1/OG0002073.2/OG0002078.2/OG0002078.1/OG0002117.1/OG0002132.2/OG0002132.1/OG0002145.1/OG0002148.1/OG0002148.2/OG0002168.1/OG0002169.2/OG0002169.1/OG0002176.2/OG0002176.1/OG0002257.2/OG0002257.1/OG0002259.1/OG0002269.1/OG0002270.1/OG0002270.2/OG0002282.1/OG0002335.2/OG0002335.1/OG0002353.1/OG0002388.1/OG0002389.1/OG0002448.2/OG0002448.1/OG0002480.1/OG0002490.1/OG0002490.2/OG0002497.2/OG0002497.1/OG0002563.2/OG0002563.1/OG0002583.1/OG0002588.2/OG0002588.1/OG0002633.1/OG0002646.1/OG0002653.1/OG0002660.1/OG0002860.1/OG0002903.1/OG0002928.2/OG0002928.1/OG0002951.1/OG0002952.2/OG0002952.1/OG0002966.1/OG0002970.1/OG0003030.2/OG0003030.1/OG0003081.1/OG0003102.2/OG0003102.1/OG0003106.1/OG0003125.1/OG0003151.1/OG0003160.1/OG0003220.1/OG0003238.1/OG0003246.1/OG0003257.1/OG0003294.1/OG0003294.2/OG0003335.1/OG0003339.1/OG0003341.1/OG0003415.1/OG0003459.1/OG0003508.1/OG0003509.1/OG0003515.1/OG0003517.1/OG0003542.1/OG0003553.1/OG0003578.1/OG0003596.1/OG0003668.1/OG0003672.1/OG0003681.1/OG0003688.1/OG0003696.1/OG0003716.1/OG0003733.1/OG0003746.1/OG0003748.1/OG0003797.1/OG0003832.1/OG0003850.1/OG0003921.1/OG0003927.1/OG0003927.2/OG0003978.1/OG0003980.1/OG0003998.1/OG0004040.1/OG0004052.1/OG0004054.1/OG0004060.1/OG0004063.1/OG0004081.1/OG0004090.1/OG0004096.1/OG0004128.1/OG0004157.1/OG0004214.1/OG0004218.1/OG0004218.2/OG0004226.1/OG0004247.1/OG0004278.1/OG0004280.1/OG0004282.1/OG0004312.1/OG0004317.1/OG0004372.1/OG0004390.1/OG0004401.1/OG0004410.1/OG0004420.1/OG0004431.1/OG0004438.1/OG0004453.1/OG0004456.1/OG0004486.1/OG0004488.1/OG0004541.2/OG0004541.1/OG0004542.1/OG0004598.1/OG0004607.1/OG0004615.1/OG0004661.1/OG0004681.1/OG0004688.1/OG0004698.1/OG0004702.1/OG0004712.1/OG0004733.1/OG0004734.1/OG0004737.1/OG0004739.1/OG0004744.1/OG0004779.1/OG0004795.1/OG0004808.1/OG0004810.1/OG0004911.1/OG0004945.1/OG0004953.1/OG0004989.1/OG0005026.1/OG0005031.1/OG0005034.1/OG0005075.1/OG0005079.1/OG0005113.1/OG0005121.1/OG0005122.1/OG0005143.1/OG0005164.1/OG0005167.1/OG0005285.1/OG0005288.1/OG0005295.1/OG0005326.1/OG0005340.1/OG0005366.1/OG0005376.1/OG0005380.1/OG0005410.1/OG0005420.1/OG0005422.1/OG0005427.1/OG0005441.1/OG0005443.1/OG0005444.1/OG0005462.1/OG0005480.1/OG0005481.1/OG0005497.1/OG0005499.1/OG0005516.1/OG0005534.1/OG0005552.1/OG0005557.1/OG0005573.1/OG0005582.1/OG0005697.1/OG0005718.1/OG0005725.1/OG0005729.1/OG0005745.1/OG0005749.1/OG0005752.1/OG0005756.1/OG0005761.1/OG0005784.1/OG0005798.1/OG0005801.1/OG0005829.1/OG0005842.1/OG0005861.1/OG0005866.1/OG0005869.1/OG0005886.1/OG0005889.1/OG0005896.1/OG0005897.1/OG0005903.1/OG0005905.1/OG0005907.1/OG0005933.1/OG0005951.1/OG0005952.1/OG0005975.1/OG0005988.1/OG0006040.1/OG0006043.1/OG0006050.1/OG0006061.1/OG0006064.1/OG0006154.1/OG0006192.1/OG0006207.1/OG0006213.1/OG0006227.1/OG0006232.1/OG0006237.1/OG0006243.1/OG0006253.1/OG0006257.1/OG0006265.1/OG0006270.1/OG0006285.1/OG0006287.1/OG0006299.1/OG0006339.1/OG0006374.1/OG0006377.1/OG0006396.1/OG0006406.1/OG0006451.1/OG0006462.1/OG0006466.1/OG0006470.1/OG0006471.1/OG0006475.1/OG0006482.1/OG0006492.1/OG0006495.1/OG0006512.1/OG0006598.1/OG0006627.1/OG0006628.1/OG0006634.1/OG0006637.1/OG0006639.1/OG0006652.1/OG0006653.1/OG0006654.1/OG0006660.1/OG0006670.1/OG0006708.1/OG0006714.1/OG0006716.1/OG0006720.1/OG0006730.1/OG0006734.1/OG0006735.1/OG0006738.1/OG0006750.1/OG0006760.1/OG0006761.1/OG0006762.1/OG0006771.1/OG0006772.1/OG0006781.1/OG0006786.1/OG0006797.1/OG0006803.1/OG0006813.1/OG0006816.1/OG0006822.1/OG0006827.1/OG0006830.1/OG0006856.1/OG0006857.1/OG0006862.1/OG0006863.1/OG0006865.1/OG0006872.1/OG0006882.1/OG0006884.1/OG0006910.1/OG0006950.1/OG0006951.1/OG0006957.1/OG0006966.1/OG0006969.1/OG0006974.1/OG0007087.1/OG0007101.1/OG0007123.1/OG0007125.1/OG0007126.1/OG0007127.1/OG0007151.1/OG0007155.1/OG0007186.1/OG0007190.1/OG0007196.1/OG0007213.1/OG0007220.1/OG0007234.1/OG0007236.1/OG0007242.1/OG0007253.1/OG0007256.1/OG0007281.1/OG0007289.1/OG0007296.1/OG0007303.1/OG0007313.1/OG0007318.1/OG0007326.1/OG0007327.1/OG0007328.1/OG0007332.1/OG0007336.1/OG0007350.1/OG0007355.1/OG0007357.1/OG0007379.1/OG0007385.1/OG0007387.1/OG0007396.1/OG0007412.1/OG0007415.1/OG0007438.1/OG0007576.1/OG0007580.1/OG0007586.1/OG0007597.1/OG0007598.1/OG0007614.1/OG0007622.1/OG0007628.1/OG0007639.1/OG0007643.1/OG0007651.1/OG0007654.1/OG0007666.1/OG0007669.1/OG0007670.1/OG0007675.1/OG0007681.1/OG0007683.1/OG0007684.1/OG0007691.1/OG0007693.1/OG0007704.1/OG0007707.1/OG0007709.1/OG0007744.1/OG0007747.1/OG0007751.1/OG0007753.1/OG0007757.1/OG0007771.1/OG0007782.1/OG0007790.1/OG0007791.1/OG0007795.1/OG0007796.1/OG0007816.1/OG0007826.1/OG0007833.1/OG0007851.1/OG0007852.1/OG0007853.1/OG0007959.1/OG0007978.1/OG0007979.1/OG0007981.1/OG0007983.1/OG0008004.1/OG0008011.1/OG0008015.1/OG0008019.1/OG0008022.1/OG0008034.1/OG0008045.1/OG0008049.1/OG0008056.1/OG0008066.1/OG0008068.1/OG0008072.1/OG0008075.1/OG0008078.1/OG0008080.1/OG0008085.1/OG0008090.1/OG0008098.1/OG0008107.1/OG0008128.1/OG0008129.1/OG0008134.1/OG0008139.1/OG0008141.1/OG0008144.1/OG0008145.1/OG0008154.1/OG0008158.1/OG0008165.1/OG0008170.1/OG0008171.1/OG0008174.1/OG0008179.1/OG0008180.1/OG0008188.1/OG0008195.1/OG0008197.1/OG0008205.1/OG0008212.1/OG0008214.1/OG0008220.1/OG0008221.1/OG0008227.1/OG0008340.1/OG0008394.1/OG0008413.1/OG0008414.1/OG0008435.1/OG0008442.1/OG0008445.1/OG0008455.1/OG0008461.1/OG0008465.1/OG0008479.1/OG0008512.1/OG0008519.1/OG0008521.1/OG0008526.1/OG0008529.1/OG0008530.1/OG0008536.1/OG0008539.1/OG0008552.1/OG0008562.1/OG0008714.1/OG0008715.1/OG0008721.1/OG0008751.1/OG0008757.1/OG0008783.1/OG0008789.1/OG0008790.1/OG0008800.1/OG0008801.1/OG0008803.1/OG0008804.1/OG0008809.1/OG0008816.1/OG0008827.1/OG0008842.1/OG0008853.1/OG0008856.1/OG0009035.1/OG0009049.1/OG0009053.1/OG0009067.1/OG0009098.1/OG0009100.1/OG0009114.1/OG0009118.1/OG0009121.1/OG0009130.1/OG0009284.1/OG0009351.1/OG0009359.1/OG0009363.1/OG0009685.1/OG0009699.1/OG0010016.1/OG0010025.1/OG0010287.1/OG0010344.1/OG0010621.1/OG0011506.1</t>
  </si>
  <si>
    <t>OG0000216.1/OG0000216.2/OG0000266.6/OG0000266.3/OG0000266.5/OG0000266.1/OG0000266.2/OG0000266.4/OG0000341.1/OG0000341.2/OG0000377.1/OG0000377.3/OG0000377.2/OG0000452.1/OG0000452.4/OG0000452.3/OG0000452.2/OG0000512.1/OG0000512.8/OG0000512.3/OG0000512.7/OG0000512.9/OG0000512.5/OG0000512.6/OG0000512.4/OG0000512.2/OG0000572.2/OG0000572.1/OG0000705.3/OG0000705.2/OG0000705.1/OG0000740.2/OG0000740.1/OG0000740.3/OG0000816.2/OG0000816.1/OG0000821.1/OG0000821.3/OG0000821.2/OG0000879.2/OG0000879.1/OG0001215.1/OG0001215.2/OG0001291.1/OG0001294.1/OG0001370.1/OG0001370.2/OG0001373.1/OG0001522.4/OG0001522.1/OG0001522.2/OG0001522.3/OG0001573.1/OG0001576.2/OG0001576.1/OG0001632.1/OG0001758.1/OG0001795.2/OG0001795.1/OG0001839.1/OG0001839.2/OG0001920.1/OG0002001.2/OG0002001.1/OG0002011.1/OG0002011.2/OG0002055.2/OG0002055.1/OG0002172.1/OG0002172.2/OG0002181.1/OG0002181.2/OG0002186.1/OG0002231.1/OG0002231.2/OG0002287.1/OG0002304.1/OG0002306.2/OG0002306.1/OG0002372.1/OG0002527.1/OG0002581.1/OG0002582.1/OG0002628.2/OG0002628.1/OG0002658.1/OG0002676.1/OG0002813.1/OG0002816.1/OG0002816.2/OG0002831.1/OG0002895.1/OG0002897.1/OG0002897.2/OG0002905.1/OG0002922.1/OG0002978.1/OG0003060.1/OG0003064.1/OG0003199.1/OG0003207.1/OG0003211.1/OG0003229.1/OG0003313.2/OG0003313.1/OG0003315.1/OG0003315.2/OG0003330.1/OG0003347.1/OG0003350.1/OG0003353.1/OG0003429.1/OG0003447.1/OG0003454.1/OG0003471.1/OG0003474.1/OG0003568.2/OG0003568.1/OG0003576.1/OG0003610.1/OG0003671.1/OG0003749.1/OG0003811.1/OG0003823.1/OG0003874.1/OG0003878.1/OG0003885.1/OG0003944.1/OG0003959.1/OG0003960.1/OG0004031.1/OG0004075.1/OG0004150.1/OG0004169.1/OG0004171.1/OG0004172.1/OG0004325.1/OG0004352.1/OG0004381.1/OG0004418.1/OG0004442.1/OG0004475.1/OG0004501.1/OG0004585.1/OG0004687.1/OG0004687.2/OG0004706.1/OG0004784.1/OG0004828.2/OG0004828.1/OG0004837.1/OG0004847.1/OG0004907.1/OG0004937.1/OG0004956.1/OG0004966.1/OG0005012.1/OG0005064.1/OG0005136.1/OG0005180.1/OG0005181.1/OG0005190.1/OG0005241.1/OG0005371.1/OG0005373.1/OG0005390.1/OG0005474.1/OG0005511.1/OG0005518.1/OG0005548.1/OG0005560.1/OG0005562.1/OG0005572.1/OG0005576.1/OG0005596.1/OG0005599.1/OG0005600.1/OG0005605.1/OG0005606.1/OG0005609.1/OG0005661.1/OG0005695.1/OG0005700.1/OG0005706.1/OG0005715.1/OG0005732.1/OG0005776.1/OG0005794.1/OG0005803.1/OG0005810.1/OG0005822.1/OG0005863.1/OG0005876.1/OG0005901.2/OG0005901.1/OG0005927.1/OG0005934.1/OG0005991.1/OG0006018.1/OG0006047.1/OG0006049.1/OG0006062.1/OG0006078.1/OG0006082.1/OG0006184.1/OG0006219.1/OG0006225.1/OG0006233.1/OG0006260.1/OG0006290.1/OG0006295.1/OG0006358.1/OG0006383.1/OG0006389.1/OG0006397.1/OG0006411.1/OG0006412.1/OG0006435.1/OG0006435.2/OG0006472.1/OG0006476.1/OG0006500.1/OG0006529.1/OG0006594.1/OG0006642.1/OG0006665.1/OG0006692.1/OG0006719.1/OG0006725.1/OG0006746.1/OG0006746.2/OG0006788.1/OG0006825.1/OG0006836.1/OG0006883.1/OG0006964.1/OG0006986.1/OG0006987.1/OG0006989.1/OG0007000.1/OG0007002.1/OG0007086.1/OG0007094.1/OG0007109.1/OG0007144.1/OG0007153.1/OG0007170.1/OG0007225.1/OG0007238.1/OG0007247.1/OG0007264.1/OG0007267.1/OG0007286.1/OG0007344.1/OG0007345.1/OG0007360.1/OG0007366.1/OG0007382.1/OG0007388.1/OG0007394.1/OG0007408.1/OG0007413.1/OG0007434.1/OG0007441.1/OG0007458.1/OG0007459.1/OG0007523.1/OG0007590.1/OG0007594.1/OG0007599.1/OG0007602.1/OG0007645.1/OG0007667.1/OG0007674.1/OG0007679.1/OG0007692.1/OG0007697.1/OG0007724.1/OG0007750.1/OG0007752.1/OG0007775.1/OG0007786.1/OG0007846.1/OG0007859.1/OG0007865.1/OG0007884.1/OG0008014.1/OG0008020.1/OG0008026.1/OG0008050.1/OG0008057.1/OG0008059.1/OG0008086.1/OG0008091.1/OG0008105.1/OG0008164.1/OG0008215.1/OG0008218.1/OG0008224.1/OG0008250.1/OG0008253.1/OG0008269.1/OG0008273.1/OG0008274.1/OG0008367.1/OG0008476.1/OG0008478.1/OG0008520.1/OG0008563.1/OG0008567.1/OG0008615.1/OG0008786.1/OG0008865.1/OG0008874.1/OG0009069.1/OG0009134.1/OG0009154.1/OG0009157.1/OG0009176.1/OG0009344.1/OG0009366.2/OG0009366.1/OG0009611.1/OG0009654.1/OG0009667.1/OG0009738.1/OG0009746.1/OG0009754.1/OG0009984.1/OG0010069.1/OG0010076.1/OG0010397.1/OG0010417.1/OG0010762.1/OG0010823.1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</si>
  <si>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0000058.8/OG0000058.5/OG0000058.6/OG0000058.4/OG0000058.3/OG0000058.9/OG0000058.7/OG0000058.10/OG0000058.1/OG0000058.2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0000066.8/OG0000066.7/OG0000066.5/OG0000066.6/OG0000066.3/OG0000066.4/OG0000066.1/OG0000066.2/OG0000067.5/OG0000067.4/OG0000067.9/OG0000067.2/OG0000067.8/OG0000067.6/OG0000067.7/OG0000067.3/OG0000067.1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0000100.7/OG0000100.3/OG0000100.8/OG0000100.4/OG0000100.1/OG0000100.2/OG0000100.6/OG0000100.5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0000146.3/OG0000146.2/OG0000146.5/OG0000146.1/OG0000146.7/OG0000146.6/OG0000146.4/OG0000150.2/OG0000150.4/OG0000150.3/OG0000150.1/OG0000150.5/OG0000153.5/OG0000153.4/OG0000153.3/OG0000153.1/OG0000153.2/OG0000156.4/OG0000156.5/OG0000156.3/OG0000156.1/OG0000156.2/OG0000156.6/OG0000159.7/OG0000159.2/OG0000159.6/OG0000159.5/OG0000159.1/OG0000159.4/OG0000159.3/OG0000163.2/OG0000163.3/OG0000163.4/OG0000163.6/OG0000163.1/OG0000163.5/OG0000170.2/OG0000170.4/OG0000170.1/OG0000170.3/OG0000172.3/OG0000172.4/OG0000172.2/OG0000172.1/OG0000173.4/OG0000173.2/OG0000173.3/OG0000173.1/OG0000186.3/OG0000186.6/OG0000186.1/OG0000186.4/OG0000186.2/OG0000186.5/OG0000187.6/OG0000187.5/OG0000187.4/OG0000187.3/OG0000187.1/OG0000187.2/OG0000188.4/OG0000188.3/OG0000188.1/OG0000188.2/OG0000200.4/OG0000200.5/OG0000200.2/OG0000200.6/OG0000200.3/OG0000200.1/OG0000202.5/OG0000202.4/OG0000202.1/OG0000202.6/OG0000202.2/OG0000202.3/OG0000205.5/OG0000205.2/OG0000205.7/OG0000205.3/OG0000205.1/OG0000205.4/OG0000205.6/OG0000207.1/OG0000207.2/OG0000215.4/OG0000215.5/OG0000215.3/OG0000215.1/OG0000215.2/OG0000218.4/OG0000218.2/OG0000218.1/OG0000218.3/OG0000218.5/OG0000221.1/OG0000221.2/OG0000221.4/OG0000221.6/OG0000221.5/OG0000221.3/OG0000222.2/OG0000222.1/OG0000222.4/OG0000222.5/OG0000222.3/OG0000232.4/OG0000232.2/OG0000232.5/OG0000232.1/OG0000232.3/OG0000242.3/OG0000242.5/OG0000242.2/OG0000242.4/OG0000242.1/OG0000244.3/OG0000244.2/OG0000244.4/OG0000244.1/OG0000247.4/OG0000247.5/OG0000247.1/OG0000247.3/OG0000247.2/OG0000248.4/OG0000248.2/OG0000248.3/OG0000248.1/OG0000248.5/OG0000253.3/OG0000253.1/OG0000253.4/OG0000253.5/OG0000253.2/OG0000256.4/OG0000256.5/OG0000256.3/OG0000256.1/OG0000256.2/OG0000257.3/OG0000257.1/OG0000257.2/OG0000264.2/OG0000264.1/OG0000264.4/OG0000264.3/OG0000265.3/OG0000265.1/OG0000265.2/OG0000265.4/OG0000265.5/OG0000267.4/OG0000267.1/OG0000267.2/OG0000267.5/OG0000267.3/OG0000269.4/OG0000269.2/OG0000269.3/OG0000269.1/OG0000273.1/OG0000273.5/OG0000273.4/OG0000273.2/OG0000273.3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0000294.3/OG0000294.4/OG0000294.1/OG0000294.5/OG0000294.2/OG0000297.3/OG0000297.2/OG0000297.1/OG0000297.4/OG0000298.3/OG0000298.4/OG0000298.5/OG0000298.1/OG0000298.2/OG0000299.2/OG0000299.4/OG0000299.3/OG0000299.1/OG0000300.2/OG0000300.3/OG0000300.1/OG0000305.1/OG0000305.4/OG0000305.2/OG0000305.3/OG0000311.2/OG0000311.3/OG0000311.1/OG0000311.4/OG0000316.4/OG0000316.2/OG0000316.5/OG0000316.1/OG0000316.3/OG0000317.1/OG0000317.3/OG0000317.4/OG0000317.2/OG0000318.4/OG0000318.2/OG0000318.1/OG0000318.3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0000344.3/OG0000344.1/OG0000344.4/OG0000344.2/OG0000351.4/OG0000351.3/OG0000351.1/OG0000351.2/OG0000354.3/OG0000354.2/OG0000354.1/OG0000356.4/OG0000356.1/OG0000356.2/OG0000356.3/OG0000358.2/OG0000358.1/OG0000358.3/OG0000358.4/OG0000366.2/OG0000366.1/OG0000366.3/OG0000367.2/OG0000367.1/OG0000367.3/OG0000367.4/OG0000374.1/OG0000374.2/OG0000374.4/OG0000374.3/OG0000375.4/OG0000375.3/OG0000375.2/OG0000375.1/OG0000381.3/OG0000381.4/OG0000381.1/OG0000381.2/OG0000385.3/OG0000385.1/OG0000385.2/OG0000386.3/OG0000386.1/OG0000386.4/OG0000386.2/OG0000387.2/OG0000387.1/OG0000387.4/OG0000387.3/OG0000388.3/OG0000388.2/OG0000388.1/OG0000389.2/OG0000389.3/OG0000389.1/OG0000391.4/OG0000391.3/OG0000391.1/OG0000391.2/OG0000396.4/OG0000396.3/OG0000396.1/OG0000396.2/OG0000397.2/OG0000397.3/OG0000397.1/OG0000397.4/OG0000400.4/OG0000400.1/OG0000400.3/OG0000400.2/OG0000402.2/OG0000402.3/OG0000402.1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0000425.1/OG0000425.3/OG0000425.2/OG0000426.3/OG0000426.1/OG0000426.2/OG0000433.3/OG0000433.2/OG0000433.1/OG0000434.1/OG0000434.2/OG0000435.3/OG0000435.2/OG0000435.1/OG0000436.3/OG0000436.1/OG0000436.2/OG0000437.2/OG0000437.4/OG0000437.1/OG0000437.3/OG0000446.3/OG0000446.2/OG0000446.1/OG0000447.3/OG0000447.2/OG0000447.1/OG0000448.2/OG0000448.4/OG0000448.1/OG0000448.3/OG0000449.3/OG0000449.1/OG0000449.2/OG0000454.1/OG0000454.2/OG0000456.4/OG0000456.2/OG0000456.3/OG0000456.1/OG0000457.2/OG0000457.3/OG0000457.1/OG0000459.2/OG0000459.1/OG0000459.3/OG0000467.4/OG0000467.3/OG0000467.2/OG0000467.1/OG0000470.3/OG0000470.2/OG0000470.1/OG0000476.1/OG0000476.2/OG0000476.3/OG0000478.2/OG0000478.1/OG0000478.3/OG0000487.1/OG0000487.3/OG0000487.2/OG0000490.2/OG0000490.1/OG0000491.1/OG0000491.2/OG0000491.3/OG0000498.1/OG0000498.3/OG0000498.2/OG0000498.4/OG0000500.3/OG0000500.2/OG0000500.1/OG0000501.1/OG0000502.2/OG0000502.1/OG0000502.3/OG0000507.1/OG0000507.2/OG0000513.2/OG0000513.1/OG0000519.3/OG0000519.1/OG0000519.2/OG0000520.2/OG0000520.3/OG0000520.1/OG0000521.2/OG0000521.1/OG0000521.3/OG0000522.1/OG0000522.2/OG0000522.3/OG0000524.2/OG0000524.1/OG0000524.3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0000544.3/OG0000544.1/OG0000544.2/OG0000549.2/OG0000549.1/OG0000550.1/OG0000550.3/OG0000550.2/OG0000551.3/OG0000551.2/OG0000551.1/OG0000556.3/OG0000556.1/OG0000556.2/OG0000557.3/OG0000557.2/OG0000557.1/OG0000558.2/OG0000558.3/OG0000558.1/OG0000563.2/OG0000563.3/OG0000563.1/OG0000567.1/OG0000567.3/OG0000567.2/OG0000571.3/OG0000571.1/OG0000571.2/OG0000576.2/OG0000576.1/OG0000577.3/OG0000577.2/OG0000577.1/OG0000580.2/OG0000580.1/OG0000580.3/OG0000582.3/OG0000582.1/OG0000582.2/OG0000590.2/OG0000590.1/OG0000590.3/OG0000606.2/OG0000606.1/OG0000606.3/OG0000607.1/OG0000607.2/OG0000608.1/OG0000608.2/OG0000613.1/OG0000613.3/OG0000613.2/OG0000614.3/OG0000614.2/OG0000614.1/OG0000615.3/OG0000615.1/OG0000615.2/OG0000618.2/OG0000618.1/OG0000618.3/OG0000619.1/OG0000619.3/OG0000619.2/OG0000627.1/OG0000627.2/OG0000627.3/OG0000628.1/OG0000628.2/OG0000631.2/OG0000631.1/OG0000631.3/OG0000634.3/OG0000634.1/OG0000634.2/OG0000635.1/OG0000635.2/OG0000636.3/OG0000636.1/OG0000636.2/OG0000637.2/OG0000637.1/OG0000637.3/OG0000648.2/OG0000648.1/OG0000652.3/OG0000652.2/OG0000652.1/OG0000663.3/OG0000663.2/OG0000663.1/OG0000664.1/OG0000664.2/OG0000666.3/OG0000666.2/OG0000666.1/OG0000667.1/OG0000667.3/OG0000667.2/OG0000671.3/OG0000671.1/OG0000671.2/OG0000675.3/OG0000675.1/OG0000675.2/OG0000676.3/OG0000676.1/OG0000676.2/OG0000684.1/OG0000684.2/OG0000685.1/OG0000685.2/OG0000686.1/OG0000686.2/OG0000686.3/OG0000689.3/OG0000689.1/OG0000689.2/OG0000691.2/OG0000691.1/OG0000694.2/OG0000694.1/OG0000694.3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0000723.3/OG0000723.2/OG0000723.1/OG0000724.2/OG0000724.1/OG0000724.3/OG0000728.3/OG0000728.1/OG0000728.2/OG0000734.2/OG0000734.1/OG0000735.2/OG0000735.1/OG0000737.1/OG0000737.3/OG0000737.2/OG0000739.1/OG0000739.2/OG0000741.2/OG0000741.1/OG0000741.3/OG0000745.2/OG0000745.1/OG0000745.3/OG0000747.1/OG0000747.2/OG0000756.1/OG0000757.1/OG0000758.1/OG0000758.3/OG0000758.2/OG0000763.1/OG0000763.2/OG0000768.1/OG0000768.2/OG0000770.2/OG0000770.1/OG0000771.3/OG0000771.2/OG0000771.1/OG0000780.2/OG0000780.1/OG0000781.2/OG0000781.1/OG0000782.1/OG0000782.3/OG0000782.2/OG0000785.1/OG0000785.2/OG0000789.1/OG0000789.2/OG0000792.1/OG0000792.2/OG0000793.1/OG0000793.2/OG0000794.1/OG0000794.2/OG0000795.1/OG0000795.2/OG0000797.1/OG0000797.3/OG0000797.2/OG0000803.2/OG0000803.3/OG0000803.1/OG0000805.3/OG0000805.2/OG0000805.1/OG0000807.1/OG0000807.2/OG0000810.2/OG0000810.1/OG0000811.2/OG0000811.3/OG0000811.1/OG0000812.1/OG0000812.2/OG0000812.3/OG0000814.3/OG0000814.1/OG0000814.2/OG0000815.1/OG0000815.2/OG0000825.1/OG0000825.3/OG0000825.2/OG0000827.1/OG0000827.2/OG0000828.1/OG0000828.2/OG0000833.2/OG0000833.1/OG0000834.2/OG0000834.1/OG0000836.3/OG0000836.2/OG0000836.1/OG0000837.1/OG0000837.2/OG0000840.1/OG0000840.2/OG0000846.1/OG0000846.2/OG0000847.1/OG0000847.2/OG0000854.1/OG0000854.2/OG0000855.1/OG0000855.2/OG0000857.3/OG0000857.2/OG0000857.1/OG0000860.1/OG0000860.2/OG0000860.3/OG0000862.2/OG0000862.1/OG0000866.3/OG0000866.2/OG0000866.1/OG0000876.1/OG0000876.2/OG0000880.2/OG0000880.1/OG0000881.2/OG0000881.3/OG0000881.1/OG0000883.1/OG0000883.2/OG0000883.3/OG0000884.2/OG0000884.1/OG0000886.1/OG0000886.3/OG0000886.2/OG0000888.1/OG0000888.2/OG0000888.3/OG0000890.3/OG0000890.2/OG0000890.1/OG0000893.1/OG0000893.2/OG0000895.1/OG0000895.2/OG0000897.2/OG0000897.1/OG0000903.2/OG0000903.1/OG0000904.2/OG0000904.3/OG0000904.1/OG0000908.2/OG0000908.1/OG0000915.1/OG0000915.2/OG0000916.2/OG0000916.1/OG0000916.3/OG0000917.2/OG0000917.1/OG0000920.2/OG0000920.1/OG0000923.1/OG0000923.2/OG0000931.3/OG0000931.2/OG0000931.1/OG0000932.3/OG0000932.1/OG0000932.2/OG0000935.2/OG0000935.1/OG0000936.2/OG0000936.1/OG0000938.1/OG0000938.3/OG0000938.2/OG0000940.2/OG0000940.1/OG0000942.2/OG0000942.3/OG0000942.1/OG0000945.1/OG0000945.2/OG0000948.1/OG0000948.2/OG0000950.2/OG0000950.1/OG0000952.2/OG0000952.1/OG0000960.1/OG0000960.2/OG0000967.1/OG0000967.2/OG0000967.3/OG0000968.1/OG0000968.3/OG0000968.2/OG0000969.1/OG0000969.2/OG0000971.1/OG0000971.2/OG0000971.3/OG0000972.1/OG0000972.2/OG0000974.1/OG0000974.2/OG0000976.1/OG0000976.2/OG0000988.1/OG0000990.2/OG0000990.1/OG0000991.1/OG0000991.2/OG0000994.2/OG0000994.1/OG0000997.1/OG0000997.2/OG0000999.2/OG0000999.1/OG0001001.1/OG0001001.2/OG0001002.1/OG0001002.2/OG0001003.1/OG0001003.2/OG0001004.2/OG0001004.1/OG0001006.1/OG0001006.2/OG0001007.2/OG0001007.1/OG0001017.1/OG0001017.2/OG0001018.2/OG0001018.3/OG0001018.1/OG0001026.1/OG0001026.2/OG0001027.2/OG0001027.1/OG0001029.2/OG0001029.1/OG0001030.3/OG0001030.2/OG0001030.1/OG0001032.2/OG0001032.1/OG0001033.2/OG0001033.1/OG0001034.2/OG0001034.1/OG0001045.2/OG0001045.1/OG0001047.2/OG0001047.1/OG0001049.2/OG0001049.1/OG0001050.2/OG0001050.1/OG0001052.2/OG0001052.1/OG0001053.1/OG0001053.2/OG0001053.3/OG0001055.1/OG0001055.2/OG0001057.1/OG0001057.2/OG0001067.1/OG0001068.2/OG0001068.1/OG0001072.2/OG0001072.1/OG0001077.2/OG0001077.1/OG0001078.2/OG0001078.3/OG0001078.1/OG0001079.1/OG0001079.2/OG0001081.2/OG0001081.1/OG0001082.2/OG0001082.1/OG0001083.1/OG0001083.2/OG0001084.2/OG0001084.1/OG0001087.1/OG0001087.2/OG0001088.1/OG0001088.2/OG0001090.1/OG0001090.2/OG0001108.1/OG0001108.2/OG0001109.2/OG0001109.1/OG0001110.1/OG0001110.2/OG0001111.1/OG0001111.2/OG0001115.2/OG0001115.1/OG0001117.2/OG0001117.3/OG0001117.1/OG0001118.1/OG0001118.2/OG0001120.2/OG0001120.1/OG0001122.3/OG0001122.1/OG0001122.2/OG0001125.2/OG0001125.1/OG0001127.2/OG0001127.1/OG0001128.1/OG0001128.2/OG0001130.1/OG0001130.2/OG0001141.1/OG0001149.1/OG0001149.2/OG0001152.1/OG0001152.2/OG0001153.2/OG0001153.1/OG0001154.1/OG0001154.2/OG0001155.2/OG0001155.1/OG0001156.2/OG0001156.1/OG0001157.2/OG0001157.1/OG0001158.2/OG0001158.1/OG0001159.1/OG0001159.2/OG0001160.1/OG0001160.2/OG0001162.1/OG0001162.2/OG0001164.2/OG0001164.1/OG0001167.1/OG0001167.2/OG0001169.2/OG0001169.1/OG0001170.2/OG0001170.1/OG0001172.2/OG0001172.1/OG0001173.2/OG0001173.1/OG0001174.1/OG0001174.2/OG0001175.2/OG0001175.1/OG0001176.1/OG0001176.2/OG0001191.1/OG0001191.2/OG0001193.1/OG0001193.2/OG0001196.2/OG0001196.1/OG0001198.2/OG0001198.3/OG0001198.1/OG0001199.1/OG0001200.2/OG0001200.1/OG0001203.2/OG0001203.1/OG0001207.2/OG0001207.1/OG0001210.2/OG0001210.1/OG0001211.2/OG0001211.1/OG0001212.2/OG0001212.1/OG0001213.1/OG0001213.2/OG0001218.2/OG0001218.1/OG0001222.1/OG0001222.2/OG0001223.1/OG0001223.2/OG0001225.2/OG0001225.1/OG0001229.3/OG0001229.1/OG0001229.2/OG0001243.2/OG0001243.1/OG0001245.2/OG0001245.1/OG0001246.2/OG0001246.1/OG0001247.1/OG0001247.2/OG0001248.1/OG0001248.2/OG0001249.1/OG0001251.2/OG0001251.1/OG0001252.1/OG0001257.1/OG0001257.2/OG0001259.2/OG0001259.1/OG0001260.1/OG0001261.1/OG0001261.2/OG0001262.2/OG0001262.1/OG0001266.2/OG0001266.1/OG0001267.2/OG0001267.1/OG0001268.1/OG0001268.2/OG0001269.2/OG0001269.1/OG0001271.2/OG0001271.1/OG0001272.2/OG0001272.1/OG0001274.1/OG0001274.2/OG0001275.2/OG0001275.1/OG0001276.2/OG0001276.1/OG0001278.2/OG0001278.1/OG0001305.2/OG0001305.1/OG0001306.2/OG0001306.1/OG0001307.1/OG0001308.1/OG0001313.2/OG0001313.1/OG0001316.2/OG0001316.1/OG0001318.1/OG0001318.2/OG0001322.1/OG0001322.2/OG0001323.2/OG0001323.1/OG0001326.1/OG0001327.2/OG0001327.1/OG0001328.2/OG0001328.1/OG0001339.2/OG0001339.1/OG0001343.2/OG0001343.1/OG0001348.2/OG0001348.1/OG0001349.1/OG0001352.2/OG0001352.1/OG0001356.1/OG0001356.2/OG0001358.1/OG0001358.2/OG0001360.2/OG0001360.1/OG0001363.1/OG0001363.2/OG0001364.2/OG0001364.1/OG0001368.2/OG0001368.1/OG0001369.1/OG0001372.2/OG0001372.1/OG0001374.2/OG0001374.1/OG0001389.1/OG0001392.2/OG0001392.1/OG0001393.1/OG0001393.2/OG0001397.1/OG0001397.2/OG0001401.3/OG0001401.2/OG0001401.1/OG0001403.2/OG0001403.1/OG0001408.1/OG0001408.2/OG0001412.2/OG0001412.1/OG0001415.2/OG0001415.1/OG0001416.1/OG0001416.2/OG0001417.2/OG0001417.1/OG0001419.2/OG0001419.1/OG0001420.1/OG0001421.2/OG0001421.1/OG0001422.1/OG0001422.2/OG0001437.1/OG0001437.2/OG0001440.1/OG0001440.2/OG0001443.1/OG0001443.2/OG0001445.2/OG0001445.1/OG0001450.1/OG0001450.2/OG0001452.1/OG0001454.1/OG0001454.2/OG0001459.1/OG0001459.2/OG0001462.1/OG0001462.2/OG0001464.1/OG0001464.2/OG0001465.1/OG0001465.2/OG0001466.2/OG0001466.1/OG0001467.2/OG0001467.1/OG0001469.2/OG0001469.1/OG0001499.1/OG0001501.1/OG0001507.2/OG0001507.1/OG0001509.2/OG0001509.1/OG0001510.2/OG0001510.1/OG0001512.1/OG0001512.2/OG0001513.2/OG0001513.1/OG0001514.2/OG0001514.1/OG0001523.1/OG0001523.2/OG0001527.2/OG0001527.1/OG0001528.2/OG0001528.1/OG0001543.2/OG0001543.1/OG0001544.1/OG0001550.2/OG0001550.1/OG0001552.2/OG0001552.1/OG0001558.2/OG0001558.1/OG0001559.2/OG0001559.1/OG0001562.1/OG0001562.2/OG0001567.1/OG0001569.1/OG0001571.3/OG0001571.2/OG0001571.1/OG0001572.2/OG0001572.1/OG0001575.1/OG0001575.2/OG0001577.2/OG0001577.1/OG0001578.2/OG0001578.1/OG0001583.2/OG0001583.1/OG0001597.1/OG0001597.2/OG0001598.2/OG0001598.1/OG0001600.1/OG0001602.1/OG0001606.2/OG0001606.1/OG0001607.2/OG0001607.1/OG0001608.2/OG0001608.1/OG0001612.1/OG0001612.2/OG0001615.2/OG0001615.1/OG0001616.1/OG0001616.2/OG0001617.1/OG0001617.2/OG0001618.1/OG0001618.2/OG0001621.2/OG0001621.1/OG0001627.1/OG0001627.2/OG0001631.2/OG0001631.1/OG0001635.1/OG0001638.1/OG0001638.2/OG0001639.1/OG0001639.2/OG0001640.1/OG0001640.2/OG0001642.1/OG0001645.2/OG0001645.1/OG0001646.1/OG0001647.2/OG0001647.1/OG0001648.2/OG0001648.1/OG0001658.1/OG0001660.1/OG0001661.1/OG0001661.2/OG0001668.1/OG0001668.2/OG0001670.2/OG0001670.1/OG0001672.2/OG0001672.1/OG0001673.1/OG0001678.2/OG0001678.1/OG0001679.1/OG0001680.1/OG0001680.2/OG0001682.1/OG0001682.2/OG0001684.2/OG0001684.1/OG0001689.2/OG0001689.1/OG0001690.1/OG0001691.2/OG0001691.1/OG0001692.2/OG0001692.1/OG0001694.2/OG0001694.1/OG0001697.2/OG0001697.1/OG0001700.1/OG0001702.2/OG0001702.1/OG0001703.1/OG0001704.2/OG0001704.1/OG0001706.1/OG0001706.2/OG0001712.1/OG0001712.2/OG0001713.1/OG0001714.2/OG0001714.1/OG0001715.2/OG0001715.1/OG0001716.1/OG0001716.2/OG0001717.1/OG0001718.1/OG0001719.1/OG0001721.2/OG0001721.1/OG0001743.1/OG0001743.2/OG0001744.1/OG0001747.1/OG0001747.2/OG0001750.1/OG0001750.2/OG0001751.2/OG0001751.1/OG0001752.2/OG0001752.1/OG0001753.1/OG0001753.2/OG0001754.1/OG0001754.2/OG0001755.1/OG0001755.2/OG0001757.2/OG0001757.1/OG0001761.1/OG0001761.2/OG0001763.2/OG0001763.1/OG0001764.2/OG0001764.1/OG0001765.1/OG0001768.1/OG0001772.2/OG0001772.1/OG0001773.1/OG0001774.1/OG0001774.2/OG0001779.1/OG0001780.1/OG0001780.2/OG0001781.2/OG0001781.1/OG0001782.1/OG0001782.2/OG0001784.2/OG0001784.1/OG0001785.1/OG0001785.2/OG0001786.2/OG0001786.1/OG0001787.1/OG0001787.2/OG0001788.1/OG0001788.2/OG0001789.1/OG0001789.2/OG0001791.2/OG0001791.1/OG0001792.2/OG0001792.1/OG0001793.2/OG0001793.1/OG0001794.1/OG0001794.2/OG0001811.2/OG0001811.1/OG0001814.1/OG0001814.2/OG0001815.2/OG0001815.1/OG0001817.2/OG0001817.1/OG0001826.2/OG0001826.1/OG0001827.2/OG0001827.1/OG0001831.1/OG0001837.1/OG0001837.2/OG0001838.2/OG0001838.1/OG0001842.2/OG0001842.1/OG0001844.2/OG0001844.1/OG0001849.1/OG0001849.2/OG0001850.1/OG0001850.2/OG0001853.2/OG0001853.1/OG0001855.1/OG0001855.2/OG0001856.2/OG0001856.1/OG0001858.1/OG0001860.2/OG0001860.1/OG0001861.2/OG0001861.1/OG0001863.2/OG0001863.1/OG0001870.2/OG0001870.1/OG0001911.2/OG0001911.1/OG0001918.1/OG0001921.1/OG0001921.2/OG0001922.2/OG0001922.1/OG0001923.1/OG0001923.2/OG0001927.1/OG0001929.1/OG0001932.1/OG0001932.2/OG0001934.2/OG0001934.1/OG0001935.1/OG0001936.1/OG0001936.2/OG0001937.1/OG0001938.2/OG0001938.1/OG0001939.1/OG0001942.1/OG0001942.2/OG0001943.1/OG0001943.2/OG0001944.1/OG0001945.1/OG0001945.2/OG0001946.2/OG0001946.1/OG0001948.1/OG0001948.2/OG0001949.2/OG0001949.1/OG0001951.1/OG0001951.2/OG0001952.1/OG0001952.2/OG0001953.2/OG0001953.1/OG0001954.1/OG0001955.1/OG0001955.2/OG0001956.1/OG0001959.2/OG0001959.1/OG0001962.1/OG0001962.2/OG0001963.1/OG0001963.2/OG0001964.1/OG0001972.1/OG0001972.2/OG0001973.1/OG0001976.2/OG0001976.1/OG0001978.1/OG0001978.2/OG0001979.1/OG0001980.1/OG0001980.2/OG0001981.2/OG0001981.1/OG0001982.1/OG0001992.1/OG0001993.1/OG0002000.1/OG0002003.2/OG0002003.1/OG0002007.1/OG0002007.2/OG0002008.1/OG0002009.1/OG0002009.2/OG0002014.1/OG0002018.1/OG0002020.2/OG0002020.1/OG0002023.1/OG0002024.1/OG0002024.2/OG0002025.1/OG0002025.2/OG0002030.1/OG0002030.2/OG0002031.2/OG0002031.1/OG0002033.1/OG0002035.2/OG0002035.1/OG0002036.1/OG0002037.1/OG0002037.2/OG0002039.1/OG0002040.2/OG0002040.1/OG0002042.2/OG0002042.1/OG0002043.2/OG0002043.1/OG0002044.1/OG0002044.2/OG0002047.1/OG0002047.2/OG0002048.1/OG0002048.2/OG0002050.1/OG0002050.2/OG0002056.1/OG0002062.2/OG0002062.1/OG0002064.2/OG0002064.1/OG0002068.1/OG0002071.1/OG0002071.2/OG0002074.2/OG0002074.1/OG0002075.2/OG0002075.1/OG0002076.1/OG0002076.2/OG0002077.2/OG0002077.1/OG0002079.1/OG0002101.1/OG0002101.2/OG0002102.1/OG0002106.1/OG0002107.2/OG0002107.1/OG0002108.1/OG0002110.1/OG0002112.1/OG0002113.1/OG0002115.1/OG0002115.2/OG0002116.2/OG0002116.1/OG0002118.1/OG0002120.1/OG0002120.2/OG0002121.1/OG0002121.2/OG0002124.1/OG0002125.1/OG0002126.2/OG0002126.1/OG0002128.1/OG0002128.2/OG0002129.1/OG0002133.1/OG0002134.1/OG0002138.2/OG0002138.1/OG0002139.1/OG0002141.1/OG0002142.1/OG0002142.2/OG0002143.2/OG0002143.1/OG0002144.1/OG0002144.2/OG0002146.1/OG0002150.2/OG0002150.1/OG0002152.1/OG0002152.2/OG0002154.1/OG0002154.2/OG0002156.1/OG0002157.2/OG0002157.1/OG0002158.2/OG0002158.1/OG0002160.1/OG0002161.1/OG0002161.2/OG0002163.1/OG0002163.2/OG0002164.2/OG0002164.1/OG0002165.1/OG0002166.2/OG0002166.1/OG0002167.1/OG0002174.1/OG0002175.1/OG0002177.2/OG0002177.1/OG0002179.1/OG0002180.1/OG0002205.1/OG0002207.1/OG0002207.2/OG0002214.1/OG0002221.1/OG0002223.1/OG0002225.2/OG0002225.1/OG0002228.1/OG0002229.1/OG0002229.2/OG0002232.1/OG0002236.1/OG0002236.2/OG0002237.1/OG0002241.1/OG0002241.2/OG0002242.2/OG0002242.1/OG0002246.1/OG0002248.1/OG0002253.2/OG0002253.1/OG0002254.1/OG0002262.1/OG0002263.1/OG0002263.2/OG0002265.1/OG0002265.2/OG0002266.1/OG0002267.1/OG0002271.1/OG0002271.2/OG0002273.1/OG0002273.2/OG0002277.2/OG0002277.1/OG0002283.1/OG0002283.2/OG0002288.1/OG0002288.2/OG0002292.2/OG0002292.1/OG0002295.1/OG0002298.1/OG0002300.2/OG0002300.1/OG0002329.1/OG0002332.1/OG0002339.1/OG0002341.1/OG0002342.1/OG0002342.2/OG0002343.1/OG0002343.2/OG0002344.2/OG0002344.1/OG0002348.1/OG0002350.1/OG0002350.2/OG0002351.1/OG0002355.1/OG0002357.1/OG0002357.2/OG0002358.1/OG0002358.2/OG0002359.1/OG0002360.1/OG0002360.2/OG0002361.2/OG0002361.1/OG0002363.1/OG0002364.1/OG0002364.2/OG0002366.1/OG0002366.2/OG0002368.2/OG0002368.1/OG0002369.1/OG0002370.1/OG0002371.2/OG0002371.1/OG0002375.1/OG0002377.1/OG0002377.2/OG0002380.1/OG0002381.2/OG0002381.1/OG0002384.1/OG0002385.1/OG0002387.1/OG0002394.2/OG0002394.1/OG0002395.1/OG0002398.1/OG0002403.2/OG0002403.1/OG0002404.1/OG0002404.2/OG0002407.1/OG0002408.2/OG0002408.1/OG0002409.1/OG0002411.1/OG0002412.2/OG0002412.1/OG0002413.1/OG0002431.1/OG0002431.2/OG0002432.1/OG0002432.2/OG0002443.2/OG0002443.1/OG0002451.1/OG0002451.2/OG0002455.1/OG0002460.1/OG0002463.1/OG0002464.1/OG0002464.2/OG0002466.1/OG0002467.1/OG0002468.1/OG0002468.2/OG0002469.1/OG0002470.1/OG0002472.1/OG0002473.1/OG0002473.2/OG0002475.1/OG0002477.1/OG0002481.1/OG0002482.1/OG0002483.1/OG0002487.1/OG0002488.2/OG0002488.1/OG0002491.1/OG0002492.1/OG0002493.2/OG0002493.1/OG0002496.2/OG0002496.1/OG0002501.1/OG0002501.2/OG0002502.1/OG0002503.1/OG0002504.2/OG0002504.1/OG0002513.1/OG0002514.1/OG0002514.2/OG0002515.1/OG0002518.1/OG0002551.1/OG0002551.2/OG0002553.1/OG0002556.1/OG0002557.2/OG0002557.1/OG0002560.1/OG0002569.1/OG0002572.1/OG0002573.1/OG0002575.1/OG0002578.1/OG0002584.1/OG0002584.2/OG0002585.1/OG0002586.1/OG0002586.2/OG0002587.1/OG0002589.1/OG0002589.2/OG0002590.1/OG0002591.1/OG0002597.1/OG0002597.2/OG0002598.1/OG0002598.2/OG0002601.1/OG0002602.2/OG0002602.1/OG0002603.1/OG0002607.1/OG0002611.1/OG0002613.1/OG0002613.2/OG0002614.1/OG0002615.1/OG0002618.2/OG0002618.1/OG0002623.2/OG0002623.1/OG0002624.1/OG0002625.1/OG0002626.1/OG0002630.1/OG0002630.2/OG0002631.1/OG0002631.2/OG0002632.1/OG0002635.2/OG0002635.1/OG0002638.1/OG0002640.1/OG0002644.1/OG0002648.1/OG0002649.1/OG0002650.1/OG0002650.2/OG0002655.2/OG0002655.1/OG0002656.1/OG0002659.1/OG0002661.1/OG0002663.1/OG0002664.1/OG0002666.1/OG0002667.1/OG0002668.2/OG0002668.1/OG0002670.1/OG0002709.1/OG0002712.1/OG0002720.1/OG0002722.1/OG0002723.2/OG0002723.1/OG0002728.1/OG0002730.1/OG0002732.1/OG0002733.1/OG0002734.1/OG0002738.1/OG0002738.2/OG0002739.1/OG0002741.1/OG0002742.1/OG0002743.1/OG0002743.2/OG0002745.1/OG0002745.2/OG0002746.1/OG0002748.1/OG0002752.1/OG0002754.1/OG0002756.1/OG0002761.1/OG0002762.2/OG0002762.1/OG0002763.1/OG0002763.2/OG0002765.2/OG0002765.1/OG0002766.2/OG0002766.1/OG0002767.1/OG0002768.1/OG0002770.1/OG0002772.1/OG0002774.2/OG0002774.1/OG0002776.1/OG0002778.2/OG0002778.1/OG0002780.1/OG0002781.1/OG0002782.1/OG0002784.2/OG0002784.1/OG0002785.2/OG0002785.1/OG0002786.1/OG0002790.1/OG0002794.2/OG0002794.1/OG0002796.1/OG0002797.1/OG0002798.1/OG0002798.2/OG0002801.1/OG0002804.1/OG0002805.1/OG0002806.1/OG0002806.2/OG0002807.1/OG0002809.2/OG0002809.1/OG0002810.1/OG0002812.1/OG0002815.1/OG0002823.1/OG0002824.1/OG0002824.2/OG0002825.2/OG0002825.1/OG0002826.1/OG0002826.2/OG0002848.1/OG0002850.1/OG0002853.1/OG0002856.1/OG0002856.2/OG0002867.2/OG0002867.1/OG0002870.1/OG0002871.1/OG0002873.1/OG0002873.2/OG0002875.1/OG0002876.1/OG0002879.2/OG0002879.1/OG0002880.1/OG0002881.1/OG0002885.1/OG0002886.1/OG0002886.2/OG0002887.1/OG0002887.2/OG0002889.1/OG0002889.2/OG0002890.1/OG0002890.2/OG0002898.1/OG0002899.1/OG0002902.1/OG0002904.1/OG0002907.1/OG0002908.1/OG0002916.1/OG0002917.1/OG0002918.1/OG0002919.1/OG0002920.1/OG0002921.1/OG0002923.1/OG0002924.1/OG0002925.1/OG0002926.1/OG0002931.1/OG0002932.1/OG0002934.1/OG0002937.1/OG0002937.2/OG0002941.2/OG0002941.1/OG0002943.2/OG0002943.1/OG0002944.1/OG0002945.2/OG0002945.1/OG0002946.1/OG0002947.2/OG0002947.1/OG0002949.1/OG0002949.2/OG0002954.1/OG0002955.1/OG0002956.1/OG0002956.2/OG0002957.1/OG0002958.1/OG0002959.1/OG0002965.1/OG0002969.1/OG0002971.1/OG0002974.1/OG0003018.1/OG0003028.1/OG0003028.2/OG0003029.1/OG0003031.1/OG0003033.1/OG0003036.1/OG0003039.1/OG0003042.2/OG0003042.1/OG0003043.1/OG0003044.1/OG0003046.1/OG0003048.1/OG0003049.1/OG0003054.1/OG0003055.1/OG0003056.2/OG0003056.1/OG0003058.1/OG0003061.1/OG0003062.1/OG0003066.1/OG0003067.1/OG0003068.1/OG0003070.1/OG0003073.1/OG0003076.1/OG0003078.1/OG0003084.1/OG0003085.1/OG0003088.1/OG0003089.1/OG0003090.1/OG0003091.1/OG0003093.1/OG0003095.1/OG0003098.1/OG0003100.1/OG0003104.1/OG0003105.1/OG0003109.1/OG0003111.1/OG0003112.1/OG0003113.1/OG0003114.1/OG0003116.1/OG0003118.1/OG0003120.1/OG0003122.1/OG0003130.1/OG0003131.1/OG0003132.1/OG0003133.1/OG0003134.1/OG0003137.1/OG0003138.1/OG0003140.1/OG0003141.1/OG0003141.2/OG0003142.1/OG0003143.1/OG0003146.1/OG0003147.1/OG0003148.1/OG0003152.1/OG0003153.1/OG0003154.1/OG0003155.2/OG0003155.1/OG0003156.1/OG0003157.1/OG0003162.1/OG0003163.1/OG0003164.1/OG0003190.1/OG0003202.1/OG0003205.1/OG0003208.1/OG0003208.2/OG0003210.1/OG0003212.1/OG0003218.1/OG0003219.1/OG0003221.1/OG0003224.1/OG0003226.1/OG0003227.1/OG0003228.1/OG0003231.1/OG0003234.2/OG0003234.1/OG0003248.1/OG0003250.1/OG0003252.1/OG0003256.1/OG0003259.1/OG0003260.1/OG0003262.1/OG0003264.1/OG0003266.2/OG0003266.1/OG0003268.1/OG0003269.1/OG0003273.1/OG0003274.1/OG0003275.1/OG0003275.2/OG0003276.1/OG0003277.1/OG0003279.1/OG0003280.1/OG0003283.1/OG0003285.1/OG0003287.1/OG0003289.1/OG0003291.1/OG0003292.1/OG0003295.1/OG0003296.1/OG0003299.1/OG0003301.2/OG0003301.1/OG0003302.1/OG0003303.1/OG0003306.1/OG0003309.1/OG0003310.1/OG0003312.1/OG0003312.2/OG0003314.1/OG0003316.1/OG0003316.2/OG0003317.1/OG0003319.1/OG0003320.1/OG0003323.1/OG0003324.1/OG0003326.1/OG0003327.1/OG0003328.1/OG0003332.1/OG0003333.1/OG0003340.1/OG0003340.2/OG0003343.1/OG0003344.1/OG0003390.1/OG0003396.1/OG0003400.1/OG0003416.1/OG000</t>
  </si>
  <si>
    <t>OG0000479.2/OG0000479.1/OG0000553.2/OG0000553.3/OG0000553.1/OG0000553.4/OG0000612.2/OG0000612.3/OG0000612.1/OG0000622.1/OG0000835.3/OG0000835.2/OG0000835.1/OG0000887.2/OG0000887.1/OG0000977.1/OG0001177.1/OG0001471.2/OG0001471.1/OG0001609.1/OG0001812.2/OG0001812.1/OG0001822.1/OG0001822.2/OG0001966.2/OG0001966.1/OG0002053.1/OG0002073.1/OG0002073.2/OG0002168.1/OG0002264.1/OG0002282.1/OG0002335.2/OG0002335.1/OG0002353.1/OG0002382.1/OG0002480.1/OG0002616.1/OG0002653.1/OG0002928.2/OG0002928.1/OG0003542.1/OG0003735.1/OG0003797.1/OG0003850.1/OG0004002.1/OG0004012.1/OG0004023.1/OG0004081.1/OG0004114.1/OG0004214.1/OG0004312.1/OG0004392.1/OG0004420.1/OG0004696.1/OG0004941.1/OG0005326.1/OG0005366.1/OG0005380.1/OG0005443.1/OG0005456.1/OG0005500.1/OG0005516.1/OG0005729.1/OG0005756.1/OG0005784.1/OG0005842.1/OG0005861.1/OG0005886.1/OG0005907.1/OG0005951.1/OG0006040.1/OG0006213.1/OG0006227.1/OG0006232.1/OG0006265.1/OG0006285.1/OG0006408.1/OG0006451.1/OG0006454.1/OG0006470.1/OG0006471.1/OG0006492.1/OG0006598.1/OG0006720.1/OG0006771.1/OG0006772.1/OG0006856.1/OG0006950.1/OG0006957.1/OG0006966.1/OG0006969.1/OG0007123.1/OG0007185.1/OG0007190.1/OG0007313.1/OG0007318.1/OG0007350.1/OG0007379.1/OG0007396.1/OG0007412.1/OG0007438.1/OG0007576.1/OG0007586.1/OG0007639.1/OG0007666.1/OG0007669.1/OG0007681.1/OG0007771.1/OG0007795.1/OG0007816.1/OG0007826.1/OG0007959.1/OG0008022.1/OG0008049.1/OG0008072.1/OG0008075.1/OG0008078.1/OG0008090.1/OG0008144.1/OG0008158.1/OG0008180.1/OG0008221.1/OG0008394.1/OG0008435.1/OG0008479.1/OG0008512.1/OG0008526.1/OG0008757.1/OG0008801.1/OG0008809.1/OG0009035.1/OG0009121.1/OG0010016.1</t>
  </si>
  <si>
    <t>OG0000266.6/OG0000266.3/OG0000266.5/OG0000266.1/OG0000266.2/OG0000266.4/OG0000390.1/OG0000390.3/OG0000390.5/OG0000390.6/OG0000390.4/OG0000390.2/OG0000512.1/OG0000512.8/OG0000512.3/OG0000512.7/OG0000512.9/OG0000512.5/OG0000512.6/OG0000512.4/OG0000512.2/OG0001215.1/OG0001215.2/OG0001453.2/OG0001453.1/OG0001626.1/OG0001626.2/OG0001696.1/OG0001696.2/OG0002231.1/OG0002231.2/OG0002628.2/OG0002628.1/OG0002830.1/OG0002905.1/OG0003207.1/OG0003293.1/OG0003568.2/OG0003568.1/OG0003576.1/OG0004117.2/OG0004117.1/OG0004126.1/OG0004500.1/OG0004784.1/OG0005069.1/OG0005136.1/OG0005197.1/OG0005197.3/OG0005197.2/OG0005373.1/OG0005474.1/OG0005560.1/OG0005609.1/OG0005794.1/OG0005927.1/OG0005947.1/OG0005991.1/OG0006049.1/OG0006225.1/OG0006260.1/OG0006397.1/OG0006746.1/OG0006746.2/OG0006834.1/OG0006989.1/OG0007000.1/OG0007225.1/OG0007413.1/OG0007594.1/OG0007609.1/OG0007724.1/OG0007882.1/OG0007884.1/OG0008057.1/OG0008059.1/OG0009069.1/OG0009377.1/OG0010069.1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</si>
  <si>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0000067.5/OG0000067.4/OG0000067.9/OG0000067.2/OG0000067.8/OG0000067.6/OG0000067.7/OG0000067.3/OG0000067.1/OG0000068.3/OG0000068.5/OG0000068.1/OG0000068.2/OG0000068.9/OG0000068.7/OG0000068.6/OG0000068.8/OG0000068.4/OG0000071.1/OG0000071.5/OG0000071.11/OG0000071.7/OG0000071.9/OG0000071.2/OG0000071.6/OG0000071.10/OG0000071.3/OG0000071.8/OG0000071.4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0000125.4/OG0000125.3/OG0000125.7/OG0000125.5/OG0000125.1/OG0000125.2/OG0000125.6/OG0000126.3/OG0000126.2/OG0000126.8/OG0000126.6/OG0000126.5/OG0000126.1/OG0000126.4/OG0000126.7/OG0000127.2/OG0000127.3/OG0000127.1/OG0000127.5/OG0000127.4/OG0000127.6/OG0000129.3/OG0000129.6/OG0000129.5/OG0000129.4/OG0000129.1/OG0000129.2/OG0000130.5/OG0000130.4/OG0000130.7/OG0000130.6/OG0000130.3/OG0000130.2/OG0000130.1/OG0000131.4/OG0000131.6/OG0000131.2/OG0000131.1/OG0000131.3/OG0000131.5/OG0000131.7/OG0000142.2/OG0000142.1/OG0000142.3/OG0000143.2/OG0000143.3/OG0000143.1/OG0000143.4/OG0000146.3/OG0000146.2/OG0000146.5/OG0000146.1/OG0000146.7/OG0000146.6/OG0000146.4/OG0000148.3/OG0000148.6/OG0000148.5/OG0000148.2/OG0000148.4/OG0000148.1/OG0000153.5/OG0000153.4/OG0000153.3/OG0000153.1/OG0000153.2/OG0000155.5/OG0000155.4/OG0000155.3/OG0000155.1/OG0000155.6/OG0000155.2/OG0000156.4/OG0000156.5/OG0000156.3/OG0000156.1/OG0000156.2/OG0000156.6/OG0000168.1/OG0000168.4/OG0000168.2/OG0000168.3/OG0000168.5/OG0000172.3/OG0000172.4/OG0000172.2/OG0000172.1/OG0000173.4/OG0000173.2/OG0000173.3/OG0000173.1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0000188.4/OG0000188.3/OG0000188.1/OG0000188.2/OG0000192.1/OG0000192.2/OG0000192.5/OG0000192.4/OG0000192.3/OG0000193.1/OG0000193.2/OG0000193.5/OG0000193.4/OG0000193.3/OG0000196.3/OG0000196.5/OG0000196.4/OG0000196.1/OG0000196.2/OG0000203.1/OG0000203.3/OG0000203.5/OG0000203.2/OG0000203.4/OG0000205.5/OG0000205.2/OG0000205.7/OG0000205.3/OG0000205.1/OG0000205.4/OG0000205.6/OG0000208.2/OG0000208.1/OG0000208.4/OG0000208.3/OG0000212.5/OG0000212.1/OG0000212.3/OG0000212.2/OG0000212.4/OG0000214.1/OG0000214.3/OG0000214.4/OG0000214.2/OG0000214.5/OG0000218.4/OG0000218.2/OG0000218.1/OG0000218.3/OG0000218.5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0000294.3/OG0000294.4/OG0000294.1/OG0000294.5/OG0000294.2/OG0000295.1/OG0000295.2/OG0000295.3/OG0000295.4/OG0000296.1/OG0000296.2/OG0000296.3/OG0000299.2/OG0000299.4/OG0000299.3/OG0000299.1/OG0000306.4/OG0000306.1/OG0000306.2/OG0000306.3/OG0000312.1/OG0000315.1/OG0000315.2/OG0000315.3/OG0000315.4/OG0000316.4/OG0000316.2/OG0000316.5/OG0000316.1/OG0000316.3/OG0000321.4/OG0000321.2/OG0000321.1/OG0000321.3/OG0000322.1/OG0000322.2/OG0000322.4/OG0000322.3/OG0000326.2/OG0000326.1/OG0000326.4/OG0000326.3/OG0000331.1/OG0000331.3/OG0000331.2/OG0000331.4/OG0000332.3/OG0000332.2/OG0000332.1/OG0000334.3/OG0000334.1/OG0000334.4/OG0000334.2/OG0000337.3/OG0000337.1/OG0000337.2/OG0000339.3/OG0000339.2/OG0000339.4/OG0000339.1/OG0000340.4/OG0000340.1/OG0000340.3/OG0000340.2/OG0000351.4/OG0000351.3/OG0000351.1/OG0000351.2/OG0000363.4/OG0000363.1/OG0000363.2/OG0000363.3/OG0000367.2/OG0000367.1/OG0000367.3/OG0000367.4/OG0000368.2/OG0000368.3/OG0000368.1/OG0000370.4/OG0000370.1/OG0000370.2/OG0000370.3/OG0000372.5/OG0000372.3/OG0000372.4/OG0000372.1/OG0000372.2/OG0000373.2/OG0000373.1/OG0000373.3/OG0000373.4/OG0000385.3/OG0000385.1/OG0000385.2/OG0000389.2/OG0000389.3/OG0000389.1/OG0000391.4/OG0000391.3/OG0000391.1/OG0000391.2/OG0000395.1/OG0000395.2/OG0000395.3/OG0000398.2/OG0000398.1/OG0000398.3/OG0000400.4/OG0000400.1/OG0000400.3/OG0000400.2/OG0000401.3/OG0000401.1/OG0000401.2/OG0000402.2/OG0000402.3/OG0000402.1/OG0000416.1/OG0000416.4/OG0000416.2/OG0000416.3/OG0000418.4/OG0000418.3/OG0000418.2/OG0000418.1/OG0000424.2/OG0000424.1/OG0000435.3/OG0000435.2/OG0000435.1/OG0000436.3/OG0000436.1/OG0000436.2/OG0000445.2/OG0000445.3/OG0000445.1/OG0000449.3/OG0000449.1/OG0000449.2/OG0000458.1/OG0000458.3/OG0000458.4/OG0000458.2/OG0000475.2/OG0000475.3/OG0000475.1/OG0000477.2/OG0000477.3/OG0000477.4/OG0000477.1/OG0000480.3/OG0000480.1/OG0000480.2/OG0000485.1/OG0000485.3/OG0000485.2/OG0000486.3/OG0000486.2/OG0000486.1/OG0000492.1/OG0000492.3/OG0000492.2/OG0000507.1/OG0000507.2/OG0000508.3/OG0000508.1/OG0000508.2/OG0000523.2/OG0000523.3/OG0000523.1/OG0000524.2/OG0000524.1/OG0000524.3/OG0000533.2/OG0000533.3/OG0000533.4/OG0000533.1/OG0000537.3/OG0000537.1/OG0000537.2/OG0000539.2/OG0000539.1/OG0000539.3/OG0000548.2/OG0000548.1/OG0000548.3/OG0000559.3/OG0000559.2/OG0000559.1/OG0000567.1/OG0000567.3/OG0000567.2/OG0000585.1/OG0000585.2/OG0000590.2/OG0000590.1/OG0000590.3/OG0000594.1/OG0000594.2/OG0000594.3/OG0000594.4/OG0000614.3/OG0000614.2/OG0000614.1/OG0000616.2/OG0000616.1/OG0000616.3/OG0000617.1/OG0000617.2/OG0000617.3/OG0000621.3/OG0000621.4/OG0000621.1/OG0000621.2/OG0000623.1/OG0000623.2/OG0000631.2/OG0000631.1/OG0000631.3/OG0000632.1/OG0000632.2/OG0000635.1/OG0000635.2/OG0000637.2/OG0000637.1/OG0000637.3/OG0000650.1/OG0000650.2/OG0000650.3/OG0000654.2/OG0000654.3/OG0000654.1/OG0000655.1/OG0000655.2/OG0000670.2/OG0000670.1/OG0000672.2/OG0000672.1/OG0000673.2/OG0000673.1/OG0000685.1/OG0000685.2/OG0000690.2/OG0000690.1/OG0000762.3/OG0000762.1/OG0000762.2/OG0000764.1/OG0000764.2/OG0000764.3/OG0000769.2/OG0000769.1/OG0000771.3/OG0000771.2/OG0000771.1/OG0000788.1/OG0000788.2/OG0000809.3/OG0000809.1/OG0000809.2/OG0000811.2/OG0000811.3/OG0000811.1/OG0000813.2/OG0000813.1/OG0000815.1/OG0000815.2/OG0000827.1/OG0000827.2/OG0000836.3/OG0000836.2/OG0000836.1/OG0000859.1/OG0000859.2/OG0000859.3/OG0000860.1/OG0000860.2/OG0000860.3/OG0000863.1/OG0000863.2/OG0000866.3/OG0000866.2/OG0000866.1/OG0000868.2/OG0000868.1/OG0000868.3/OG0000876.1/OG0000876.2/OG0000878.2/OG0000878.1/OG0000878.3/OG0000881.2/OG0000881.3/OG0000881.1/OG0000892.1/OG0000892.2/OG0000894.1/OG0000894.2/OG0000912.1/OG0000912.2/OG0000917.2/OG0000917.1/OG0000918.2/OG0000918.3/OG0000918.1/OG0000919.2/OG0000919.1/OG0000920.2/OG0000920.1/OG0000923.1/OG0000923.2/OG0000934.3/OG0000934.1/OG0000934.2/OG0000936.2/OG0000936.1/OG0000947.1/OG0000947.2/OG0000949.1/OG0000949.2/OG0000953.1/OG0000953.2/OG0000969.1/OG0000969.2/OG0000971.1/OG0000971.2/OG0000971.3/OG0000974.1/OG0000974.2/OG0000991.1/OG0000991.2/OG0001005.2/OG0001005.1/OG0001019.1/OG0001019.2/OG0001026.1/OG0001026.2/OG0001036.1/OG0001077.2/OG0001077.1/OG0001084.2/OG0001084.1/OG0001110.1/OG0001110.2/OG0001111.1/OG0001111.2/OG0001116.2/OG0001116.1/OG0001122.3/OG0001122.1/OG0001122.2/OG0001124.1/OG0001124.2/OG0001130.1/OG0001130.2/OG0001149.1/OG0001149.2/OG0001157.2/OG0001157.1/OG0001163.2/OG0001163.1/OG0001171.2/OG0001171.1/OG0001191.1/OG0001191.2/OG0001211.2/OG0001211.1/OG0001214.2/OG0001214.1/OG0001221.2/OG0001221.1/OG0001227.2/OG0001227.1/OG0001229.3/OG0001229.1/OG0001229.2/OG0001241.1/OG0001241.2/OG0001249.1/OG0001251.2/OG0001251.1/OG0001262.2/OG0001262.1/OG0001263.1/OG0001263.2/OG0001265.2/OG0001265.1/OG0001266.2/OG0001266.1/OG0001272.2/OG0001272.1/OG0001274.1/OG0001274.2/OG0001275.2/OG0001275.1/OG0001296.1/OG0001296.2/OG0001315.2/OG0001315.1/OG0001322.1/OG0001322.2/OG0001328.2/OG0001328.1/OG0001352.2/OG0001352.1/OG0001356.1/OG0001356.2/OG0001368.2/OG0001368.1/OG0001371.1/OG0001371.2/OG0001397.1/OG0001397.2/OG0001416.1/OG0001416.2/OG0001417.2/OG0001417.1/OG0001420.1/OG0001459.1/OG0001459.2/OG0001461.1/OG0001461.2/OG0001462.1/OG0001462.2/OG0001465.1/OG0001465.2/OG0001493.1/OG0001493.2/OG0001505.2/OG0001505.1/OG0001515.1/OG0001515.2/OG0001526.2/OG0001526.1/OG0001528.2/OG0001528.1/OG0001542.2/OG0001542.1/OG0001547.1/OG0001547.2/OG0001551.1/OG0001567.1/OG0001574.2/OG0001574.1/OG0001610.1/OG0001617.1/OG0001617.2/OG0001621.2/OG0001621.1/OG0001625.1/OG0001625.2/OG0001631.2/OG0001631.1/OG0001652.1/OG0001652.2/OG0001672.2/OG0001672.1/OG0001682.1/OG0001682.2/OG0001692.2/OG0001692.1/OG0001702.2/OG0001702.1/OG0001704.2/OG0001704.1/OG0001706.1/OG0001706.2/OG0001757.2/OG0001757.1/OG0001768.1/OG0001769.2/OG0001769.1/OG0001771.1/OG0001771.2/OG0001776.1/OG0001782.1/OG0001782.2/OG0001786.2/OG0001786.1/OG0001833.1/OG0001834.1/OG0001844.2/OG0001844.1/OG0001845.1/OG0001845.2/OG0001858.1/OG0001867.1/OG0001900.1/OG0001923.1/OG0001923.2/OG0001942.1/OG0001942.2/OG0001944.1/OG0001946.2/OG0001946.1/OG0001949.2/OG0001949.1/OG0001952.1/OG0001952.2/OG0001965.1/OG0001970.1/OG0001970.2/OG0001980.1/OG0001980.2/OG0002003.2/OG0002003.1/OG0002013.1/OG0002020.2/OG0002020.1/OG0002029.1/OG0002029.2/OG0002034.1/OG0002042.2/OG0002042.1/OG0002061.1/OG0002077.2/OG0002077.1/OG0002121.1/OG0002121.2/OG0002124.1/OG0002138.2/OG0002138.1/OG0002221.1/OG0002225.2/OG0002225.1/OG0002242.2/OG0002242.1/OG0002255.1/OG0002255.2/OG0002266.1/OG0002274.1/OG0002277.2/OG0002277.1/OG0002278.2/OG0002278.1/OG0002294.1/OG0002294.2/OG0002341.1/OG0002362.1/OG0002371.2/OG0002371.1/OG0002374.1/OG0002380.1/OG0002383.1/OG0002390.1/OG0002390.2/OG0002394.2/OG0002394.1/OG0002395.1/OG0002404.1/OG0002404.2/OG0002406.1/OG0002451.1/OG0002451.2/OG0002462.1/OG0002462.2/OG0002467.1/OG0002487.1/OG0002488.2/OG0002488.1/OG0002491.1/OG0002492.1/OG0002494.1/OG0002499.1/OG0002499.2/OG0002509.2/OG0002509.1/OG0002514.1/OG0002514.2/OG0002515.1/OG0002573.1/OG0002578.1/OG0002585.1/OG0002605.1/OG0002605.2/OG0002611.1/OG0002618.2/OG0002618.1/OG0002620.1/OG0002625.1/OG0002642.1/OG0002642.2/OG0002649.1/OG0002663.1/OG0002666.1/OG0002667.1/OG0002756.1/OG0002757.1/OG0002759.1/OG0002767.1/OG0002782.1/OG0002791.2/OG0002791.1/OG0002805.1/OG0002824.1/OG0002824.2/OG0002865.1/OG0002870.1/OG0002875.1/OG0002879.2/OG0002879.1/OG0002890.1/OG0002890.2/OG0002921.1/OG0002939.1/OG0002947.2/OG0002947.1/OG0002956.1/OG0002956.2/OG0002969.1/OG0002974.1/OG0003033.1/OG0003039.1/OG0003042.2/OG0003042.1/OG0003048.1/OG0003061.1/OG0003062.1/OG0003068.1/OG0003085.1/OG0003089.1/OG0003097.1/OG0003112.1/OG0003130.1/OG0003131.1/OG0003142.1/OG0003154.1/OG0003210.1/OG0003221.1/OG0003230.1/OG0003230.2/OG0003241.1/OG0003262.1/OG0003280.1/OG0003283.1/OG0003295.1/OG0003299.1/OG0003302.1/OG0003309.1/OG0003319.1/OG0003340.1/OG0003340.2/OG0003344.1/OG0003345.1/OG0003389.1/OG0003400.1/OG0003423.1/OG0003433.1/OG0003451.1/OG0003463.1/OG0003484.1/OG0003485.1/OG0003494.1/OG0003497.1/OG0003502.1/OG0003529.1/OG0003539.1/OG0003547.1/OG0003548.1/OG0003554.1/OG0003560.1/OG0003567.1/OG0003572.1/OG0003573.1/OG0003580.1/OG0003581.1/OG0003583.1/OG0003655.1/OG0003655.2/OG0003673.1/OG0003695.1/OG0003715.1/OG0003734.1/OG0003737.1/OG0003740.1/OG0003742.1/OG0003756.1/OG0003769.1/OG0003781.1/OG0003817.1/OG0003822.1/OG0003824.1/OG0003858.1/OG0003945.1/OG0003973.1/OG0003984.1/OG0004001.1/OG0004006.1/OG0004020.1/OG0004056.1/OG0004059.1/OG0004073.1/OG0004076.1/OG0004121.1/OG0004127.1/OG0004131.1/OG0004141.1/OG0004146.1/OG0004149.1/OG0004156.1/OG0004158.1/OG0004212.2/OG0004212.1/OG0004240.1/OG0004261.1/OG0004272.1/OG0004301.1/OG0004308.1/OG0004308.2/OG0004309.1/OG0004313.1/OG0004338.1/OG0004339.1/OG0004340.1/OG0004346.1/OG0004355.1/OG0004361.1/OG0004369.1/OG0004396.1/OG0004407.1/OG0004414.1/OG0004421.1/OG0004424.1/OG0004428.1/OG0004436.1/OG0004440.1/OG0004458.1/OG0004468.1/OG0004478.1/OG0004483.1/OG0004563.1/OG0004574.1/OG0004595.1/OG0004621.1/OG0004632.1/OG0004642.1/OG0004673.1/OG0004679.1/OG0004693.1/OG0004709.1/OG0004721.1/OG0004726.1/OG0004732.1/OG0004747.1/OG0004754.1/OG0004767.1/OG0004768.1/OG0004813.1/OG0004914.1/OG0004943.1/OG0004969.1/OG0004973.1/OG0004979.1/OG0004980.1/OG0004981.1/OG0004992.1/OG0004999.1/OG0005002.1/OG0005018.1/OG0005025.1/OG0005032.1/OG0005043.1/OG0005050.1/OG0005058.1/OG0005072.1/OG0005092.1/OG0005094.1/OG0005105.1/OG0005109.1/OG0005132.1/OG0005237.1/OG0005277.1/OG0005281.1/OG0005291.1/OG0005327.1/OG0005338.1/OG0005341.1/OG0005343.1/OG0005350.1/OG0005357.1/OG0005358.1/OG0005359.1/OG0005362.1/OG0005369.1/OG0005396.1/OG0005407.1/OG0005431.1/OG0005438.1/OG0005482.1/OG0005485.1/OG0005494.1/OG0005521.1/OG0005569.1/OG0005583.1/OG0005649.1/OG0005721.1/OG0005723.1/OG0005770.1/OG0005789.1/OG0005832.1/OG0005833.1/OG0005844.1/OG0005858.1/OG0005862.1/OG0005871.1/OG0005882.1/OG0005902.1/OG0005931.1/OG0005958.1/OG0005965.1/OG0006013.1/OG0006014.1/OG0006032.1/OG0006056.1/OG0006060.1/OG0006146.1/OG0006161.1/OG0006221.1/OG0006224.1/OG0006236.1/OG0006276.1/OG0006293.1/OG0006297.1/OG0006315.1/OG0006320.1/OG0006328.1/OG0006331.1/OG0006337.1/OG0006372.1/OG0006413.1/OG0006424.1/OG0006431.1/OG0006432.1/OG0006436.1/OG0006440.1/OG0006445.1/OG0006460.1/OG0006468.1/OG0006480.1/OG0006488.1/OG0006496.1/OG0006505.1/OG0006511.1/OG0006513.1/OG0006518.1/OG0006600.1/OG0006615.1/OG0006619.1/OG0006678.1/OG0006681.1/OG0006697.1/OG0006703.1/OG0006717.1/OG0006754.1/OG0006757.1/OG0006776.1/OG0006792.1/OG0006796.1/OG0006817.1/OG0006824.1/OG0006885.1/OG0006891.1/OG0006909.1/OG0006913.1/OG0006923.1/OG0006924.1/OG0006942.1/OG0006946.1/OG0007054.1/OG0007110.1/OG0007142.1/OG0007143.1/OG0007157.1/OG0007172.1/OG0007208.1/OG0007210.1/OG0007214.1/OG0007223.1/OG0007239.1/OG0007249.1/OG0007278.1/OG0007283.1/OG0007298.1/OG0007323.1/OG0007380.1/OG0007409.1/OG0007562.1/OG0007613.1/OG0007659.1/OG0007680.1/OG0007682.1/OG0007722.1/OG0007741.1/OG0007792.1/OG0007808.1/OG0007843.1/OG0007845.1/OG0007848.1/OG0008012.1/OG0008039.1/OG0008097.1/OG0008115.1/OG0008120.1/OG0008143.1/OG0008191.1/OG0008363.1/OG0008453.1/OG0008471.1/OG0008785.1/OG0009072.1/OG0009354.1/OG0009945.1</t>
  </si>
  <si>
    <t>OG0000051.3/OG0000051.1/OG0000051.7/OG0000051.9/OG0000051.11/OG0000051.6/OG0000051.2/OG0000051.5/OG0000051.4/OG0000051.10/OG0000051.8/OG0000054.3/OG0000054.7/OG0000054.6/OG0000054.4/OG0000054.2/OG0000054.1/OG0000054.5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0000121.5/OG0000121.1/OG0000121.2/OG0000121.3/OG0000121.4/OG0000121.6/OG0000121.8/OG0000121.7/OG0000150.2/OG0000150.4/OG0000150.3/OG0000150.1/OG0000150.5/OG0000172.3/OG0000172.4/OG0000172.2/OG0000172.1/OG0000187.6/OG0000187.5/OG0000187.4/OG0000187.3/OG0000187.1/OG0000187.2/OG0000215.4/OG0000215.5/OG0000215.3/OG0000215.1/OG0000215.2/OG0000276.4/OG0000276.1/OG0000276.2/OG0000276.3/OG0000318.4/OG0000318.2/OG0000318.1/OG0000318.3/OG0000344.3/OG0000344.1/OG0000344.4/OG0000344.2/OG0000358.2/OG0000358.1/OG0000358.3/OG0000358.4/OG0000456.4/OG0000456.2/OG0000456.3/OG0000456.1/OG0000526.3/OG0000526.2/OG0000526.1/OG0000540.3/OG0000540.4/OG0000540.2/OG0000540.1/OG0000613.1/OG0000613.3/OG0000613.2/OG0000618.2/OG0000618.1/OG0000618.3/OG0000671.3/OG0000671.1/OG0000671.2/OG0000696.1/OG0000696.2/OG0000696.3/OG0000704.2/OG0000704.1/OG0000704.3/OG0000707.1/OG0000707.3/OG0000707.2/OG0000710.3/OG0000710.1/OG0000710.2/OG0000737.1/OG0000737.3/OG0000737.2/OG0000745.2/OG0000745.1/OG0000745.3/OG0000756.1/OG0000812.1/OG0000812.2/OG0000812.3/OG0000846.1/OG0000846.2/OG0000854.1/OG0000854.2/OG0000890.3/OG0000890.2/OG0000890.1/OG0000893.1/OG0000893.2/OG0000897.2/OG0000897.1/OG0000915.1/OG0000915.2/OG0000945.1/OG0000945.2/OG0000972.1/OG0000972.2/OG0000994.2/OG0000994.1/OG0001032.2/OG0001032.1/OG0001087.1/OG0001087.2/OG0001120.2/OG0001120.1/OG0001157.2/OG0001157.1/OG0001173.2/OG0001173.1/OG0001176.1/OG0001176.2/OG0001207.2/OG0001207.1/OG0001222.1/OG0001222.2/OG0001247.1/OG0001247.2/OG0001260.1/OG0001275.2/OG0001275.1/OG0001364.2/OG0001364.1/OG0001510.2/OG0001510.1/OG0001543.2/OG0001543.1/OG0001571.3/OG0001571.2/OG0001571.1/OG0001577.2/OG0001577.1/OG0001640.1/OG0001640.2/OG0001661.1/OG0001661.2/OG0001719.1/OG0001837.1/OG0001837.2/OG0001870.2/OG0001870.1/OG0001936.1/OG0001936.2/OG0001945.1/OG0001945.2/OG0001963.1/OG0001963.2/OG0001964.1/OG0001972.1/OG0001972.2/OG0001976.2/OG0001976.1/OG0001979.1/OG0002040.2/OG0002040.1/OG0002165.1/OG0002241.1/OG0002241.2/OG0002254.1/OG0002350.1/OG0002350.2/OG0002384.1/OG0002403.2/OG0002403.1/OG0002413.1/OG0002460.1/OG0002466.1/OG0002469.1/OG0002477.1/OG0002493.2/OG0002493.1/OG0002557.2/OG0002557.1/OG0002591.1/OG0002623.2/OG0002623.1/OG0002668.2/OG0002668.1/OG0002723.2/OG0002723.1/OG0002774.2/OG0002774.1/OG0002790.1/OG0002797.1/OG0002889.1/OG0002889.2/OG0002916.1/OG0002918.1/OG0002919.1/OG0002926.1/OG0002934.1/OG0002943.2/OG0002943.1/OG0003029.1/OG0003049.1/OG0003056.2/OG0003056.1/OG0003104.1/OG0003133.1/OG0003146.1/OG0003153.1/OG0003155.2/OG0003155.1/OG0003218.1/OG0003291.1/OG0003431.1/OG0003490.1/OG0003522.1/OG0003523.1/OG0003541.1/OG0003582.1/OG0003593.1/OG0003690.1/OG0003699.1/OG0003703.1/OG0003718.1/OG0003721.1/OG0003736.1/OG0003754.1/OG0003763.1/OG0003784.1/OG0003801.1/OG0003802.1/OG0003855.1/OG0003919.1/OG0003949.2/OG0003949.1/OG0003955.1/OG0004000.1/OG0004011.1/OG0004033.1/OG0004042.1/OG0004044.1/OG0004094.1/OG0004108.1/OG0004155.1/OG0004249.1/OG0004287.1/OG0004333.1/OG0004345.1/OG0004351.1/OG0004363.1/OG0004365.1/OG0004387.1/OG0004400.1/OG0004404.1/OG0004419.1/OG0004422.1/OG0004426.1/OG0004452.1/OG0004455.1/OG0004467.1/OG0004471.1/OG0004559.1/OG0004596.1/OG0004656.1/OG0004723.1/OG0004742.1/OG0004746.1/OG0004755.1/OG0004757.1/OG0004785.1/OG0004815.1/OG0004912.1/OG0004949.1/OG0004957.1/OG0004980.1/OG0004992.1/OG0005035.1/OG0005073.1/OG0005086.1/OG0005090.1/OG0005103.1/OG0005140.1/OG0005365.1/OG0005397.1/OG0005402.1/OG0005413.1/OG0005432.1/OG0005434.1/OG0005451.1/OG0005466.1/OG0005492.1/OG0005507.1/OG0005510.1/OG0005568.1/OG0005653.1/OG0005657.1/OG0005736.1/OG0005783.1/OG0005813.1/OG0005840.1/OG0005879.1/OG0005915.1/OG0005925.1/OG0005926.1/OG0006025.1/OG0006041.1/OG0006197.1/OG0006198.1/OG0006234.1/OG0006286.1/OG0006307.1/OG0006327.1/OG0006366.1/OG0006425.1/OG0006442.1/OG0006465.1/OG0006647.1/OG0006656.1/OG0006702.1/OG0006741.1/OG0006790.1/OG0006850.1/OG0006889.1/OG0006918.1/OG0006931.1/OG0006954.1/OG0007063.1/OG0007098.1/OG0007251.1/OG0007312.1/OG0007372.1/OG0007582.1/OG0007591.1/OG0007696.1/OG0007734.1/OG0007748.1/OG0007756.1/OG0007766.1/OG0007768.1/OG0007789.1/OG0007803.1/OG0007819.1/OG0007980.1/OG0007998.1/OG0008000.1/OG0008008.1/OG0008053.1/OG0008130.1/OG0008426.1/OG0008782.1/OG0010635.1</t>
  </si>
  <si>
    <t>OG0001825.2/OG0001825.1/OG0002145.1/OG0002148.1/OG0002148.2/OG0002970.1/OG0003125.1/OG0003160.1/OG0003220.1/OG0003515.1/OG0004218.1/OG0004218.2/OG0004431.1/OG0004456.1/OG0004542.1/OG0004702.1/OG0004744.1/OG0005075.1/OG0006064.1/OG0006374.1/OG0006730.1/OG0006750.1/OG0006872.1/OG0007186.1/OG0007327.1/OG0007387.1/OG0007622.1/OG0007744.1/OG0007796.1/OG0008170.1/OG0008455.1/OG0008519.1/OG0008800.1</t>
  </si>
  <si>
    <t>OG0000377.1/OG0000377.3/OG0000377.2/OG0000572.2/OG0000572.1/OG0001795.2/OG0001795.1/OG0002831.1/OG0003350.1/OG0003671.1/OG0003874.1/OG0003959.1/OG0004706.1/OG0005518.1/OG0005572.1/OG0005599.1/OG0005606.1/OG0005803.1/OG0006047.1/OG0006412.1/OG0006435.1/OG0006435.2/OG0006883.1/OG0007144.1/OG0007344.1/OG0007458.1/OG0008014.1</t>
  </si>
  <si>
    <t>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0000100.7/OG0000100.3/OG0000100.8/OG0000100.4/OG0000100.1/OG0000100.2/OG0000100.6/OG0000100.5/OG0000121.5/OG0000121.1/OG0000121.2/OG0000121.3/OG0000121.4/OG0000121.6/OG0000121.8/OG0000121.7/OG0000150.2/OG0000150.4/OG0000150.3/OG0000150.1/OG0000150.5/OG0000215.4/OG0000215.5/OG0000215.3/OG0000215.1/OG0000215.2/OG0000264.2/OG0000264.1/OG0000264.4/OG0000264.3/OG0000280.1/OG0000280.2/OG0000280.4/OG0000280.3/OG0000283.4/OG0000283.3/OG0000283.1/OG0000283.2/OG0000293.1/OG0000293.3/OG0000293.4/OG0000293.5/OG0000293.2/OG0000300.2/OG0000300.3/OG0000300.1/OG0000318.4/OG0000318.2/OG0000318.1/OG0000318.3/OG0000322.1/OG0000322.2/OG0000322.4/OG0000322.3/OG0000344.3/OG0000344.1/OG0000344.4/OG0000344.2/OG0000396.4/OG0000396.3/OG0000396.1/OG0000396.2/OG0000416.1/OG0000416.4/OG0000416.2/OG0000416.3/OG0000490.2/OG0000490.1/OG0000501.1/OG0000502.2/OG0000502.1/OG0000502.3/OG0000524.2/OG0000524.1/OG0000524.3/OG0000540.3/OG0000540.4/OG0000540.2/OG0000540.1/OG0000613.1/OG0000613.3/OG0000613.2/OG0000618.2/OG0000618.1/OG0000618.3/OG0000636.3/OG0000636.1/OG0000636.2/OG0000652.3/OG0000652.2/OG0000652.1/OG0000667.1/OG0000667.3/OG0000667.2/OG0000671.3/OG0000671.1/OG0000671.2/OG0000691.2/OG0000691.1/OG0000695.2/OG0000695.3/OG0000695.1/OG0000696.1/OG0000696.2/OG0000696.3/OG0000704.2/OG0000704.1/OG0000704.3/OG0000707.1/OG0000707.3/OG0000707.2/OG0000737.1/OG0000737.3/OG0000737.2/OG0000741.2/OG0000741.1/OG0000741.3/OG0000756.1/OG0000803.2/OG0000803.3/OG0000803.1/OG0000812.1/OG0000812.2/OG0000812.3/OG0000815.1/OG0000815.2/OG0000828.1/OG0000828.2/OG0000834.2/OG0000834.1/OG0000846.1/OG0000846.2/OG0000866.3/OG0000866.2/OG0000866.1/OG0000883.1/OG0000883.2/OG0000883.3/OG0000890.3/OG0000890.2/OG0000890.1/OG0000897.2/OG0000897.1/OG0000915.1/OG0000915.2/OG0000935.2/OG0000935.1/OG0000942.2/OG0000942.3/OG0000942.1/OG0000945.1/OG0000945.2/OG0000994.2/OG0000994.1/OG0001006.1/OG0001006.2/OG0001055.1/OG0001055.2/OG0001087.1/OG0001087.2/OG0001120.2/OG0001120.1/OG0001154.1/OG0001154.2/OG0001164.2/OG0001164.1/OG0001172.2/OG0001172.1/OG0001173.2/OG0001173.1/OG0001222.1/OG0001222.2/OG0001247.1/OG0001247.2/OG0001269.2/OG0001269.1/OG0001275.2/OG0001275.1/OG0001307.1/OG0001326.1/OG0001348.2/OG0001348.1/OG0001360.2/OG0001360.1/OG0001364.2/OG0001364.1/OG0001416.1/OG0001416.2/OG0001507.2/OG0001507.1/OG0001569.1/OG0001618.1/OG0001618.2/OG0001638.1/OG0001638.2/OG0001639.1/OG0001639.2/OG0001640.1/OG0001640.2/OG0001661.1/OG0001661.2/OG0001670.2/OG0001670.1/OG0001697.2/OG0001697.1/OG0001714.2/OG0001714.1/OG0001719.1/OG0001750.1/OG0001750.2/OG0001765.1/OG0001831.1/OG0001837.1/OG0001837.2/OG0001842.2/OG0001842.1/OG0001853.2/OG0001853.1/OG0001918.1/OG0001929.1/OG0001936.1/OG0001936.2/OG0001943.1/OG0001943.2/OG0001945.1/OG0001945.2/OG0001951.1/OG0001951.2/OG0001964.1/OG0001972.1/OG0001972.2/OG0001973.1/OG0001979.1/OG0001980.1/OG0001980.2/OG0001992.1/OG0002023.1/OG0002024.1/OG0002024.2/OG0002040.2/OG0002040.1/OG0002056.1/OG0002074.2/OG0002074.1/OG0002075.2/OG0002075.1/OG0002112.1/OG0002116.2/OG0002116.1/OG0002120.1/OG0002120.2/OG0002126.2/OG0002126.1/OG0002128.1/OG0002128.2/OG0002158.2/OG0002158.1/OG0002160.1/OG0002163.1/OG0002163.2/OG0002177.2/OG0002177.1/OG0002223.1/OG0002242.2/OG0002242.1/OG0002329.1/OG0002348.1/OG0002358.1/OG0002358.2/OG0002364.1/OG0002364.2/OG0002381.2/OG0002381.1/OG0002384.1/OG0002385.1/OG0002387.1/OG0002403.2/OG0002403.1/OG0002413.1/OG0002443.2/OG0002443.1/OG0002460.1/OG0002466.1/OG0002469.1/OG0002470.1/OG0002477.1/OG0002493.2/OG0002493.1/OG0002501.1/OG0002501.2/OG0002502.1/OG0002518.1/OG0002557.2/OG0002557.1/OG0002569.1/OG0002591.1/OG0002597.1/OG0002597.2/OG0002598.1/OG0002598.2/OG0002602.2/OG0002602.1/OG0002615.1/OG0002624.1/OG0002640.1/OG0002650.1/OG0002650.2/OG0002656.1/OG0002668.2/OG0002668.1/OG0002670.1/OG0002709.1/OG0002742.1/OG0002743.1/OG0002743.2/OG0002746.1/OG0002761.1/OG0002762.2/OG0002762.1/OG0002766.2/OG0002766.1/OG0002784.2/OG0002784.1/OG0002785.2/OG0002785.1/OG0002790.1/OG0002794.2/OG0002794.1/OG0002796.1/OG0002797.1/OG0002798.1/OG0002798.2/OG0002810.1/OG0002871.1/OG0002902.1/OG0002916.1/OG0002918.1/OG0002926.1/OG0002934.1/OG0002937.1/OG0002937.2/OG0002943.2/OG0002943.1/OG0002949.1/OG0002949.2/OG0002954.1/OG0003031.1/OG0003043.1/OG0003049.1/OG0003056.2/OG0003056.1/OG0003068.1/OG0003084.1/OG0003133.1/OG0003140.1/OG0003147.1/OG0003190.1/OG0003218.1/OG0003224.1/OG0003226.1/OG0003250.1/OG0003279.1/OG0003291.1/OG0003301.2/OG0003301.1/OG0003396.1/OG0003416.1/OG0003425.1/OG0003431.1/OG0003449.1/OG0003464.1/OG0003472.1/OG0003479.1/OG0003499.1/OG0003511.1/OG0003522.1/OG0003523.1/OG0003527.1/OG0003529.1/OG0003531.1/OG0003555.1/OG0003584.1/OG0003589.1/OG0003590.1/OG0003593.1/OG0003642.1/OG0003659.1/OG0003664.1/OG0003665.1/OG0003666.1/OG0003667.1/OG0003690.1/OG0003693.1/OG0003699.1/OG0003703.1/OG0003708.1/OG0003717.1/OG0003718.1/OG0003726.2/OG0003726.1/OG0003727.1/OG0003730.1/OG0003750.1/OG0003754.1/OG0003763.1/OG0003774.1/OG0003779.1/OG0003783.1/OG0003784.1/OG0003801.1/OG0003830.1/OG0003852.1/OG0003855.1/OG0003918.1/OG0003919.1/OG0003925.1/OG0003926.1/OG0003941.1/OG0003943.1/OG0003951.1/OG0003955.1/OG0003958.1/OG0003969.1/OG0003972.1/OG0003983.1/OG0003990.1/OG0003995.1/OG0004011.1/OG0004033.1/OG0004042.1/OG0004044.1/OG0004047.1/OG0004067.1/OG0004068.1/OG0004085.1/OG0004094.1/OG0004112.1/OG0004112.2/OG0004129.1/OG0004130.1/OG0004136.1/OG0004155.1/OG0004204.1/OG0004207.1/OG0004220.1/OG0004235.1/OG0004241.1/OG0004245.1/OG0004246.1/OG0004249.1/OG0004251.1/OG0004252.1/OG0004287.1/OG0004288.1/OG0004289.1/OG0004293.1/OG0004300.1/OG0004306.1/OG0004333.1/OG0004335.1/OG0004338.1/OG0004341.1/OG0004351.1/OG0004354.1/OG0004356.1/OG0004361.1/OG0004365.1/OG0004374.1/OG0004374.2/OG0004387.1/OG0004393.1/OG0004394.1/OG0004397.1/OG0004400.1/OG0004404.1/OG0004408.1/OG0004415.1/OG0004416.1/OG0004419.1/OG0004422.1/OG0004433.1/OG0004434.1/OG0004437.1/OG0004455.1/OG0004467.1/OG0004471.1/OG0004482.1/OG0004487.1/OG0004489.1/OG0004493.1/OG0004544.1/OG0004559.1/OG0004561.1/OG0004596.1/OG0004597.2/OG0004597.1/OG0004601.1/OG0004614.1/OG0004640.1/OG0004653.1/OG0004656.1/OG0004665.1/OG0004673.1/OG0004678.1/OG0004691.1/OG0004694.1/OG0004700.1/OG0004701.1/OG0004711.1/OG0004714.1/OG0004719.1/OG0004723.1/OG0004729.1/OG0004735.1/OG0004742.1/OG0004746.1/OG0004752.1/OG0004755.1/OG0004757.1/OG0004758.1/OG0004768.1/OG0004778.1/OG0004785.1/OG0004788.1/OG0004796.1/OG0004815.1/OG0004884.1/OG0004900.1/OG0004908.1/OG0004912.1/OG0004932.1/OG0004942.1/OG0004949.1/OG0004952.1/OG0004955.1/OG0004957.1/OG0004958.1/OG0004959.1/OG0004984.1/OG0004992.1/OG0004994.1/OG0005013.1/OG0005015.1/OG0005035.1/OG0005053.1/OG0005054.1/OG0005073.1/OG0005074.1/OG0005080.1/OG0005090.1/OG0005091.1/OG0005102.1/OG0005103.1/OG0005114.1/OG0005120.1/OG0005152.1/OG0005153.1/OG0005156.1/OG0005159.1/OG0005162.1/OG0005171.1/OG0005238.1/OG0005243.1/OG0005267.1/OG0005273.1/OG0005283.1/OG0005284.1/OG0005293.1/OG0005296.1/OG0005299.1/OG0005300.1/OG0005303.1/OG0005307.1/OG0005310.1/OG0005325.1/OG0005365.1/OG0005367.1/OG0005374.1/OG0005383.1/OG0005392.1/OG0005397.1/OG0005402.1/OG0005413.1/OG0005432.1/OG0005434.1/OG0005453.1/OG0005458.1/OG0005460.1/OG0005461.1/OG0005463.1/OG0005466.1/OG0005469.1/OG0005492.1/OG0005505.1/OG0005507.1/OG0005508.1/OG0005510.1/OG0005513.1/OG0005517.1/OG0005542.1/OG0005551.1/OG0005554.1/OG0005555.1/OG0005564.1/OG0005567.1/OG0005575.1/OG0005653.1/OG0005657.1/OG0005664.1/OG0005666.1/OG0005677.1/OG0005686.1/OG0005693.1/OG0005720.1/OG0005722.1/OG0005724.1/OG0005733.1/OG0005736.1/OG0005738.1/OG0005743.1/OG0005746.1/OG0005748.1/OG0005754.1/OG0005760.1/OG0005764.1/OG0005767.1/OG0005782.1/OG0005783.1/OG0005788.1/OG0005797.1/OG0005802.1/OG0005811.1/OG0005813.1/OG0005819.1/OG0005821.1/OG0005845.1/OG0005852.1/OG0005853.1/OG0005871.1/OG0005874.1/OG0005877.1/OG0005879.1/OG0005893.1/OG0005894.1/OG0005910.1/OG0005915.1/OG0005925.1/OG0005926.1/OG0005930.1/OG0005932.1/OG0005944.1/OG0005969.1/OG0005978.1/OG0005981.1/OG0005994.1/OG0005998.1/OG0006010.1/OG0006025.1/OG0006041.1/OG0006059.1/OG0006142.1/OG0006150.1/OG0006152.1/OG0006197.1/OG0006222.1/OG0006261.1/OG0006274.1/OG0006275.1/OG0006286.1/OG0006294.1/OG0006300.1/OG0006307.1/OG0006321.1/OG0006323.1/OG0006342.1/OG0006366.1/OG0006375.1/OG0006379.1/OG0006381.1/OG0006385.1/OG0006393.1/OG0006394.1/OG0006395.1/OG0006417.1/OG0006422.1/OG0006424.1/OG0006425.1/OG0006429.1/OG0006432.1/OG0006442.1/OG0006448.1/OG0006456.1/OG0006465.1/OG0006479.1/OG0006514.1/OG0006515.1/OG0006516.1/OG0006519.1/OG0006588.1/OG0006626.1/OG0006629.1/OG0006640.1/OG0006647.1/OG0006650.1/OG0006656.1/OG0006659.1/OG0006666.1/OG0006671.1/OG0006676.1/OG0006685.1/OG0006694.1/OG0006702.1/OG0006723.1/OG0006739.1/OG0006741.1/OG0006752.1/OG0006769.1/OG0006790.1/OG0006808.1/OG0006820.1/OG0006837.1/OG0006845.1/OG0006846.1/OG0006850.1/OG0006851.1/OG0006854.1/OG0006859.1/OG0006861.1/OG0006873.1/OG0006889.1/OG0006894.1/OG0006901.1/OG0006908.1/OG0006918.1/OG0006919.1/OG0006922.1/OG0006931.1/OG0006953.1/OG0006954.1/OG0006963.1/OG0007063.1/OG0007098.1/OG0007103.1/OG0007128.1/OG0007166.1/OG0007183.1/OG0007195.1/OG0007197.1/OG0007211.1/OG0007218.1/OG0007222.1/OG0007223.1/OG0007246.1/OG0007254.1/OG0007277.1/OG0007280.1/OG0007282.1/OG0007290.1/OG0007299.1/OG0007306.1/OG0007319.1/OG0007333.1/OG0007354.1/OG0007372.1/OG0007391.1/OG0007392.1/OG0007399.1/OG0007422.1/OG0007432.1/OG0007587.1/OG0007591.1/OG0007606.1/OG0007658.1/OG0007696.1/OG0007698.1/OG0007702.1/OG0007705.1/OG0007734.1/OG0007735.1/OG0007756.1/OG0007766.1/OG0007768.1/OG0007772.1/OG0007787.1/OG0007789.1/OG0007801.1/OG0007803.1/OG0007809.1/OG0007819.1/OG0007820.1/OG0007839.1/OG0007980.1/OG0008000.1/OG0008029.1/OG0008035.1/OG0008071.1/OG0008083.1/OG0008101.1/OG0008106.1/OG0008130.1/OG0008140.1/OG0008420.1/OG0008434.1/OG0008437.1/OG0008460.1/OG0008551.1/OG0008776.1/OG0008782.1/OG0009051.1/OG0009116.1/OG0010635.1</t>
  </si>
  <si>
    <t>OG0001345.3/OG0001345.2/OG0001345.1/OG0001825.2/OG0001825.1/OG0001974.1/OG0002032.1/OG0002032.2/OG0002145.1/OG0002148.1/OG0002148.2/OG0002270.1/OG0002270.2/OG0002353.1/OG0002480.1/OG0002951.1/OG0002970.1/OG0003125.1/OG0003220.1/OG0003335.1/OG0003341.1/OG0003415.1/OG0003459.1/OG0003688.1/OG0003716.1/OG0003746.1/OG0004040.1/OG0004060.1/OG0004157.1/OG0004218.1/OG0004218.2/OG0004247.1/OG0004278.1/OG0004280.1/OG0004410.1/OG0004438.1/OG0004456.1/OG0004486.1/OG0004542.1/OG0004615.1/OG0004702.1/OG0004737.1/OG0004744.1/OG0004779.1/OG0004795.1/OG0005075.1/OG0005164.1/OG0005340.1/OG0005376.1/OG0005497.1/OG0005829.1/OG0005896.1/OG0005897.1/OG0005952.1/OG0005988.1/OG0006050.1/OG0006061.1/OG0006064.1/OG0006207.1/OG0006257.1/OG0006270.1/OG0006285.1/OG0006374.1/OG0006639.1/OG0006654.1/OG0006670.1/OG0006716.1/OG0006738.1/OG0006750.1/OG0006761.1/OG0006786.1/OG0006813.1/OG0006822.1/OG0006857.1/OG0006872.1/OG0006974.1/OG0007127.1/OG0007155.1/OG0007186.1/OG0007213.1/OG0007242.1/OG0007327.1/OG0007387.1/OG0007622.1/OG0007643.1/OG0007654.1/OG0007675.1/OG0007691.1/OG0007709.1/OG0007744.1/OG0007757.1/OG0007826.1/OG0007851.1/OG0008011.1/OG0008015.1/OG0008019.1/OG0008056.1/OG0008098.1/OG0008154.1/OG0008214.1/OG0008413.1/OG0008455.1/OG0008519.1/OG0008800.1/OG0008803.1/OG0008827.1/OG0008856.1/OG0009053.1/OG0009100.1/OG0009363.1</t>
  </si>
  <si>
    <t>OG0001632.1/OG0001795.2/OG0001795.1/OG0002181.1/OG0002181.2/OG0002287.1/OG0002658.1/OG0002831.1/OG0002895.1/OG0003350.1/OG0003568.2/OG0003568.1/OG0003874.1/OG0003878.1/OG0003959.1/OG0004150.1/OG0004381.1/OG0004418.1/OG0004687.1/OG0004687.2/OG0004837.1/OG0005064.1/OG0005548.1/OG0005572.1/OG0005576.1/OG0005599.1/OG0005605.1/OG0005606.1/OG0005695.1/OG0005706.1/OG0005803.1/OG0005822.1/OG0005876.1/OG0005934.1/OG0006018.1/OG0006047.1/OG0006219.1/OG0006383.1/OG0006412.1/OG0006435.1/OG0006435.2/OG0006529.1/OG0006594.1/OG0006665.1/OG0006788.1/OG0006883.1/OG0006964.1/OG0006986.1/OG0006987.1/OG0007109.1/OG0007144.1/OG0007153.1/OG0007344.1/OG0007388.1/OG0007441.1/OG0007590.1/OG0007602.1/OG0007667.1/OG0007750.1/OG0007865.1/OG0008014.1/OG0008218.1/OG0008274.1/OG0008476.1/OG0008874.1/OG0009134.1/OG0009154.1/OG0009344.1</t>
  </si>
  <si>
    <t>OG0000612.2/OG0000612.3/OG0000612.1/OG0001085.2/OG0001085.1/OG0001460.3/OG0001460.1/OG0001460.2/OG0001497.1/OG0001497.2/OG0001605.2/OG0001605.1/OG0001605.3/OG0002078.2/OG0002078.1/OG0002335.2/OG0002335.1/OG0002388.1/OG0002928.2/OG0002928.1/OG0003081.1/OG0003832.1/OG0004081.1/OG0004090.1/OG0004226.1/OG0004911.1/OG0005288.1/OG0005366.1/OG0005443.1/OG0005718.1/OG0005756.1/OG0005761.1/OG0005861.1/OG0005869.1/OG0005951.1/OG0006061.1/OG0006154.1/OG0006213.1/OG0006237.1/OG0006285.1/OG0006451.1/OG0006734.1/OG0006797.1/OG0006950.1/OG0006951.1/OG0006966.1/OG0007190.1/OG0007256.1/OG0007289.1/OG0007313.1/OG0007396.1/OG0007576.1/OG0007580.1/OG0007666.1/OG0007669.1/OG0007795.1/OG0007979.1/OG0008045.1/OG0008072.1/OG0008085.1/OG0008128.1/OG0008129.1/OG0008139.1/OG0008144.1/OG0008158.1/OG0008212.1/OG0008340.1/OG0008435.1/OG0008539.1/OG0008552.1/OG0008757.1/OG0008783.1/OG0008789.1/OG0008801.1/OG0009685.1/OG0010016.1</t>
  </si>
  <si>
    <t>OG0000117.3/OG0000117.1/OG0000117.7/OG0000117.6/OG0000117.2/OG0000117.4/OG0000117.5/OG0000173.4/OG0000173.2/OG0000173.3/OG0000173.1/OG0000222.2/OG0000222.1/OG0000222.4/OG0000222.5/OG0000222.3/OG0000232.4/OG0000232.2/OG0000232.5/OG0000232.1/OG0000232.3/OG0000297.3/OG0000297.2/OG0000297.1/OG0000297.4/OG0000333.4/OG0000333.2/OG0000333.1/OG0000333.3/OG0000454.1/OG0000454.2/OG0000491.1/OG0000491.2/OG0000491.3/OG0000524.2/OG0000524.1/OG0000524.3/OG0000577.3/OG0000577.2/OG0000577.1/OG0000580.2/OG0000580.1/OG0000580.3/OG0000615.3/OG0000615.1/OG0000615.2/OG0000757.1/OG0000855.1/OG0000855.2/OG0000916.2/OG0000916.1/OG0000916.3/OG0000936.2/OG0000936.1/OG0000940.2/OG0000940.1/OG0000990.2/OG0000990.1/OG0001049.2/OG0001049.1/OG0001083.1/OG0001083.2/OG0001109.2/OG0001109.1/OG0001110.1/OG0001110.2/OG0001118.1/OG0001118.2/OG0001153.2/OG0001153.1/OG0001159.1/OG0001159.2/OG0001191.1/OG0001191.2/OG0001196.2/OG0001196.1/OG0001203.2/OG0001203.1/OG0001251.2/OG0001251.1/OG0001272.2/OG0001272.1/OG0001328.2/OG0001328.1/OG0001356.1/OG0001356.2/OG0001389.1/OG0001437.1/OG0001437.2/OG0001499.1/OG0001501.1/OG0001513.2/OG0001513.1/OG0001575.1/OG0001575.2/OG0001606.2/OG0001606.1/OG0001612.1/OG0001612.2/OG0001703.1/OG0001744.1/OG0001747.1/OG0001747.2/OG0001918.1/OG0001927.1/OG0001939.1/OG0001954.1/OG0002020.2/OG0002020.1/OG0002214.1/OG0002262.1/OG0002266.1/OG0002288.1/OG0002288.2/OG0002357.1/OG0002357.2/OG0002467.1/OG0002556.1/OG0002590.1/OG0002632.1/OG0002644.1/OG0002728.1/OG0002734.1/OG0002782.1/OG0002853.1/OG0002907.1/OG0003042.2/OG0003042.1/OG0003062.1/OG0003231.1/OG0003283.1/OG0003296.1/OG0003299.1/OG0003302.1/OG0003319.1/OG0003417.1/OG0003442.1/OG0003457.1/OG0003494.1/OG0003560.1/OG0003597.1/OG0003673.1/OG0003711.1/OG0003737.1/OG0003742.1/OG0003788.1/OG0003858.1/OG0003975.1/OG0004001.1/OG0004014.1/OG0004083.1/OG0004084.1/OG0004119.1/OG0004131.1/OG0004135.1/OG0004141.1/OG0004240.1/OG0004250.1/OG0004264.1/OG0004272.1/OG0004304.1/OG0004321.1/OG0004339.1/OG0004355.1/OG0004414.1/OG0004491.1/OG0004539.1/OG0004588.1/OG0004668.1/OG0004679.1/OG0004709.1/OG0004747.1/OG0004767.1/OG0004780.1/OG0004944.1/OG0004979.1/OG0005049.1/OG0005050.1/OG0005059.1/OG0005092.1/OG0005094.1/OG0005132.1/OG0005174.1/OG0005254.1/OG0005258.1/OG0005312.1/OG0005313.1/OG0005320.1/OG0005338.1/OG0005357.1/OG0005361.1/OG0005364.1/OG0005369.1/OG0005370.1/OG0005435.1/OG0005457.1/OG0005488.1/OG0005496.1/OG0005535.1/OG0005574.1/OG0005671.1/OG0005721.1/OG0005806.1/OG0005817.1/OG0005818.1/OG0005883.1/OG0005892.1/OG0005918.1/OG0005931.1/OG0005945.1/OG0005958.1/OG0005960.1/OG0006010.1/OG0006016.1/OG0006017.1/OG0006060.1/OG0006146.1/OG0006161.1/OG0006205.1/OG0006224.1/OG0006276.1/OG0006308.1/OG0006331.1/OG0006372.1/OG0006373.1/OG0006419.1/OG0006431.1/OG0006432.1/OG0006460.1/OG0006468.1/OG0006490.1/OG0006496.1/OG0006499.1/OG0006619.1/OG0006648.1/OG0006696.1/OG0006703.1/OG0006749.1/OG0006757.1/OG0006776.1/OG0006782.1/OG0006796.1/OG0006923.1/OG0006942.1/OG0006946.1/OG0007054.1/OG0007077.1/OG0007173.1/OG0007184.1/OG0007224.1/OG0007268.1/OG0007283.1/OG0007294.1/OG0007298.1/OG0007305.1/OG0007365.1/OG0007384.1/OG0007409.1/OG0007417.1/OG0007613.1/OG0007640.1/OG0007659.1/OG0007680.1/OG0007711.1/OG0007734.1/OG0007754.1/OG0007800.1/OG0007805.1/OG0007808.1/OG0007832.1/OG0007848.1/OG0007991.1/OG0008097.1/OG0008143.1/OG0008151.1/OG0008177.1/OG0008453.1/OG0008535.1/OG0008785.1/OG0008793.1</t>
  </si>
  <si>
    <t>OG0000705.3/OG0000705.2/OG0000705.1/OG0002001.2/OG0002001.1/OG0005373.1/OG0005390.1/OG0005776.1/OG0005991.1/OG0006397.1/OG0006825.1/OG0007286.1/OG0007413.1/OG0007459.1/OG0007523.1/OG0007697.1/OG0007724.1/OG0007846.1/OG0007884.1/OG0008026.1/OG0008215.1/OG0008250.1/OG0008253.1/OG0008478.1/OG0008567.1/OG0009069.1/OG0010823.1</t>
  </si>
  <si>
    <t>OG0001345.3/OG0001345.2/OG0001345.1/OG0001851.1/OG0002176.2/OG0002176.1/OG0002259.1/OG0002653.1/OG0004054.1/OG0004438.1/OG0004681.1/OG0004688.1/OG0004712.1/OG0005295.1/OG0006299.1/OG0006339.1/OG0006512.1/OG0006639.1/OG0006862.1/OG0007303.1/OG0007336.1/OG0008034.1/OG0008066.1/OG0008170.1/OG0008562.1/OG0009130.1/OG0009351.1</t>
  </si>
  <si>
    <t>OG0000816.2/OG0000816.1/OG0001758.1/OG0001839.1/OG0001839.2/OG0002628.2/OG0002628.1/OG0002676.1/OG0002978.1/OG0003229.1/OG0003671.1/OG0004585.1/OG0004706.1/OG0005180.1/OG0005371.1/OG0005661.1/OG0005863.1/OG0006062.1/OG0006082.1/OG0006225.1/OG0007458.1/OG0008865.1/OG0010417.1</t>
  </si>
  <si>
    <t>OG0000038.11/OG0000038.6/OG0000038.9/OG0000038.12/OG0000038.2/OG0000038.8/OG0000038.10/OG0000038.7/OG0000038.1/OG0000038.4/OG0000038.5/OG0000038.3/OG0000074.1/OG0000074.8/OG0000074.3/OG0000074.2/OG0000074.6/OG0000074.5/OG0000074.7/OG0000074.4/OG0000114.2/OG0000114.1/OG0000114.3/OG0000114.5/OG0000114.4/OG0000172.3/OG0000172.4/OG0000172.2/OG0000172.1/OG0000186.3/OG0000186.6/OG0000186.1/OG0000186.4/OG0000186.2/OG0000186.5/OG0000187.6/OG0000187.5/OG0000187.4/OG0000187.3/OG0000187.1/OG0000187.2/OG0000244.3/OG0000244.2/OG0000244.4/OG0000244.1/OG0000283.4/OG0000283.3/OG0000283.1/OG0000283.2/OG0000294.3/OG0000294.4/OG0000294.1/OG0000294.5/OG0000294.2/OG0000316.4/OG0000316.2/OG0000316.5/OG0000316.1/OG0000316.3/OG0000358.2/OG0000358.1/OG0000358.3/OG0000358.4/OG0000375.4/OG0000375.3/OG0000375.2/OG0000375.1/OG0000381.3/OG0000381.4/OG0000381.1/OG0000381.2/OG0000389.2/OG0000389.3/OG0000389.1/OG0000391.4/OG0000391.3/OG0000391.1/OG0000391.2/OG0000419.4/OG0000419.3/OG0000419.2/OG0000419.1/OG0000456.4/OG0000456.2/OG0000456.3/OG0000456.1/OG0000501.1/OG0000524.2/OG0000524.1/OG0000524.3/OG0000526.3/OG0000526.2/OG0000526.1/OG0000543.3/OG0000543.2/OG0000543.4/OG0000543.1/OG0000667.1/OG0000667.3/OG0000667.2/OG0000709.3/OG0000709.1/OG0000709.2/OG0000745.2/OG0000745.1/OG0000745.3/OG0000840.1/OG0000840.2/OG0000854.1/OG0000854.2/OG0000886.1/OG0000886.3/OG0000886.2/OG0000904.2/OG0000904.3/OG0000904.1/OG0000915.1/OG0000915.2/OG0000917.2/OG0000917.1/OG0000971.1/OG0000971.2/OG0000971.3/OG0001007.2/OG0001007.1/OG0001026.1/OG0001026.2/OG0001032.2/OG0001032.1/OG0001034.2/OG0001034.1/OG0001072.2/OG0001072.1/OG0001077.2/OG0001077.1/OG0001157.2/OG0001157.1/OG0001169.2/OG0001169.1/OG0001203.2/OG0001203.1/OG0001210.2/OG0001210.1/OG0001212.2/OG0001212.1/OG0001267.2/OG0001267.1/OG0001313.2/OG0001313.1/OG0001416.1/OG0001416.2/OG0001510.2/OG0001510.1/OG0001571.3/OG0001571.2/OG0001571.1/OG0001577.2/OG0001577.1/OG0001638.1/OG0001638.2/OG0001648.2/OG0001648.1/OG0001702.2/OG0001702.1/OG0001704.2/OG0001704.1/OG0001763.2/OG0001763.1/OG0001782.1/OG0001782.2/OG0001784.2/OG0001784.1/OG0001811.2/OG0001811.1/OG0001856.2/OG0001856.1/OG0001861.2/OG0001861.1/OG0001870.2/OG0001870.1/OG0001922.2/OG0001922.1/OG0001934.2/OG0001934.1/OG0001945.1/OG0001945.2/OG0001963.1/OG0001963.2/OG0002044.1/OG0002044.2/OG0002115.1/OG0002115.2/OG0002144.1/OG0002144.2/OG0002165.1/OG0002180.1/OG0002241.1/OG0002241.2/OG0002298.1/OG0002341.1/OG0002381.2/OG0002381.1/OG0002407.1/OG0002411.1/OG0002483.1/OG0002487.1/OG0002491.1/OG0002493.2/OG0002493.1/OG0002496.2/OG0002496.1/OG0002503.1/OG0002513.1/OG0002587.1/OG0002589.1/OG0002589.2/OG0002733.1/OG0002745.1/OG0002745.2/OG0002772.1/OG0002778.2/OG0002778.1/OG0002780.1/OG0002934.1/OG0002943.2/OG0002943.1/OG0003049.1/OG0003055.1/OG0003061.1/OG0003114.1/OG0003152.1/OG0003154.1/OG0003157.1/OG0003219.1/OG0003227.1/OG0003340.1/OG0003340.2/OG0003479.1/OG0003491.1/OG0003591.1/OG0003663.1/OG0003669.1/OG0003690.1/OG0003691.1/OG0003721.1/OG0003738.1/OG0003745.1/OG0003790.1/OG0003794.1/OG0003818.1/OG0003831.1/OG0003853.2/OG0003853.1/OG0003947.1/OG0004048.1/OG0004124.1/OG0004142.1/OG0004243.1/OG0004255.2/OG0004255.1/OG0004347.1/OG0004407.1/OG0004428.1/OG0004447.1/OG0004462.1/OG0004489.1/OG0004608.1/OG0004617.1/OG0004642.1/OG0004651.1/OG0004748.1/OG0004767.1/OG0004791.1/OG0004933.1/OG0004980.1/OG0004991.1/OG0005023.1/OG0005099.1/OG0005270.1/OG0005491.1/OG0005528.1/OG0005541.1/OG0005565.1/OG0005568.1/OG0005585.1/OG0005711.1/OG0005742.1/OG0005841.1/OG0005899.1/OG0005911.1/OG0005948.1/OG0005970.1/OG0006015.1/OG0006146.1/OG0006178.1/OG0006234.1/OG0006279.1/OG0006286.1/OG0006327.1/OG0006338.1/OG0006415.1/OG0006425.1/OG0006478.1/OG0006490.1/OG0006641.1/OG0006728.1/OG0006867.1/OG0006875.1/OG0006927.1/OG0007090.1/OG0007210.1/OG0007570.1/OG0007577.1/OG0007723.1/OG0007823.1/OG0007998.1/OG0008108.1</t>
  </si>
  <si>
    <t>OG0003797.1/OG0005122.1/OG0005842.1/OG0005889.1/OG0005907.1/OG0006043.1/OG0006396.1/OG0006482.1/OG0006771.1/OG0006969.1/OG0007253.1/OG0007318.1/OG0007747.1/OG0008195.1/OG0008526.1/OG0008715.1</t>
  </si>
  <si>
    <t>OG0000512.1/OG0000512.8/OG0000512.3/OG0000512.7/OG0000512.9/OG0000512.5/OG0000512.6/OG0000512.4/OG0000512.2/OG0005794.1/OG0006049.1/OG0006472.1/OG0006500.1/OG0006692.1/OG0006989.1/OG0007000.1/OG0007382.1/OG0007458.1/OG0008091.1/OG0009157.1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</si>
  <si>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0000218.4/OG0000218.2/OG0000218.1/OG0000218.3/OG0000218.5/OG0000400.4/OG0000400.1/OG0000400.3/OG0000400.2/OG0000533.2/OG0000533.3/OG0000533.4/OG0000533.1/OG0000550.1/OG0000550.3/OG0000550.2/OG0000631.2/OG0000631.1/OG0000631.3/OG0000793.1/OG0000793.2/OG0000814.3/OG0000814.1/OG0000814.2/OG0001122.3/OG0001122.1/OG0001122.2/OG0001646.1/OG0001690.1/OG0001911.2/OG0001911.1/OG0001946.2/OG0001946.1/OG0002035.2/OG0002035.1/OG0002121.1/OG0002121.2/OG0002125.1/OG0002133.1/OG0002165.1/OG0002360.1/OG0002360.2/OG0002370.1/OG0002398.1/OG0002404.1/OG0002404.2/OG0002408.2/OG0002408.1/OG0002463.1/OG0002472.1/OG0002504.2/OG0002504.1/OG0002573.1/OG0002603.1/OG0002805.1/OG0002879.2/OG0002879.1/OG0002904.1/OG0002908.1/OG0002921.1/OG0002969.1/OG0003033.1/OG0003039.1/OG0003044.1/OG0003046.1/OG0003088.1/OG0003089.1/OG0003093.1/OG0003202.1/OG0003234.2/OG0003234.1/OG0003280.1/OG0003344.1/OG0003524.1/OG0003540.1/OG0003734.1/OG0003762.1/OG0003813.1/OG0003856.1/OG0003859.1/OG0003984.1/OG0004006.1/OG0004028.1/OG0004087.1/OG0004313.1/OG0004331.1/OG0004402.1/OG0004458.1/OG0004664.1/OG0004673.1/OG0004707.1/OG0004736.1/OG0004750.1/OG0004762.1/OG0004813.1/OG0004914.1/OG0005173.1/OG0005277.1/OG0005327.1/OG0005339.1/OG0005341.1/OG0005350.1/OG0005401.1/OG0005475.1/OG0005509.1/OG0005546.1/OG0005694.1/OG0005707.1/OG0005832.1/OG0005862.1/OG0005864.1/OG0005973.1/OG0006032.1/OG0006258.1/OG0006341.1/OG0006362.1/OG0006413.1/OG0006697.1/OG0006717.1/OG0006775.1/OG0006823.1/OG0007208.1/OG0007237.1/OG0007278.1/OG0007291.1/OG0007845.1/OG0008039.1/OG0008553.1</t>
  </si>
  <si>
    <t>OG0000014.7/OG0000014.8/OG0000014.13/OG0000014.14/OG0000014.9/OG0000014.5/OG0000014.4/OG0000014.6/OG0000014.1/OG0000014.11/OG0000014.2/OG0000014.10/OG0000014.12/OG0000014.3/OG0000125.4/OG0000125.3/OG0000125.7/OG0000125.5/OG0000125.1/OG0000125.2/OG0000125.6/OG0000146.3/OG0000146.2/OG0000146.5/OG0000146.1/OG0000146.7/OG0000146.6/OG0000146.4/OG0000173.4/OG0000173.2/OG0000173.3/OG0000173.1/OG0000322.1/OG0000322.2/OG0000322.4/OG0000322.3/OG0000416.1/OG0000416.4/OG0000416.2/OG0000416.3/OG0000685.1/OG0000685.2/OG0000881.2/OG0000881.3/OG0000881.1/OG0000920.2/OG0000920.1/OG0001052.2/OG0001052.1/OG0001322.1/OG0001322.2/OG0001397.1/OG0001397.2/OG0001617.1/OG0001617.2/OG0001621.2/OG0001621.1/OG0001672.2/OG0001672.1/OG0001923.1/OG0001923.2/OG0002125.1/OG0002138.2/OG0002138.1/OG0002165.1/OG0002242.2/OG0002242.1/OG0002404.1/OG0002404.2/OG0002573.1/OG0002611.1/OG0002666.1/OG0002756.1/OG0002879.2/OG0002879.1/OG0002890.1/OG0002890.2/OG0002921.1/OG0003039.1/OG0003131.1/OG0003142.1/OG0003283.1/OG0003295.1/OG0003502.1/OG0003567.1/OG0003756.1/OG0003824.1/OG0004076.1/OG0004338.1/OG0004369.1/OG0004396.1/OG0004421.1/OG0004463.1/OG0004468.1/OG0004478.1/OG0004483.1/OG0004563.1/OG0004595.1/OG0004622.1/OG0004693.1/OG0004724.1/OG0004768.1/OG0004914.1/OG0004969.1/OG0004973.1/OG0004999.1/OG0005025.1/OG0005058.1/OG0005237.1/OG0005281.1/OG0005350.1/OG0005396.1/OG0005445.1/OG0005587.1/OG0005649.1/OG0005770.1/OG0005833.1/OG0005858.1/OG0005902.1/OG0005965.1/OG0006221.1/OG0006413.1/OG0006424.1/OG0006436.1/OG0006481.1/OG0006505.1/OG0006511.1/OG0006615.1/OG0006681.1/OG0006717.1/OG0006792.1/OG0006885.1/OG0006909.1/OG0007093.1/OG0007110.1/OG0007172.1/OG0007208.1/OG0007214.1/OG0007239.1/OG0007278.1/OG0007323.1/OG0007562.1/OG0007822.1/OG0007843.1/OG0008039.1/OG0008120.1</t>
  </si>
  <si>
    <t>OG0004784.1/OG0005136.1/OG0006260.1/OG0006411.1/OG0007225.1/OG0007594.1/OG0008057.1/OG0008059.1/OG0010069.1</t>
  </si>
  <si>
    <t>OG0000512.1/OG0000512.8/OG0000512.3/OG0000512.7/OG0000512.9/OG0000512.5/OG0000512.6/OG0000512.4/OG0000512.2/OG0002231.1/OG0002231.2/OG0003576.1/OG0004784.1/OG0005474.1/OG0005609.1/OG0005927.1/OG0006746.1/OG0006746.2/OG0006989.1/OG0008563.1</t>
  </si>
  <si>
    <t>OG0000261.1/OG0000261.2/OG0000553.2/OG0000553.3/OG0000553.1/OG0000553.4/OG0000835.3/OG0000835.2/OG0000835.1/OG0004312.1/OG0005889.1/OG0006772.1/OG0006950.1/OG0007123.1/OG0007350.1/OG0007586.1/OG0007639.1/OG0008022.1/OG0008075.1/OG0008078.1</t>
  </si>
  <si>
    <t>OG0000068.3/OG0000068.5/OG0000068.1/OG0000068.2/OG0000068.9/OG0000068.7/OG0000068.6/OG0000068.8/OG0000068.4/OG0000103.5/OG0000103.8/OG0000103.7/OG0000103.2/OG0000103.6/OG0000103.1/OG0000103.9/OG0000103.3/OG0000103.4/OG0000111.6/OG0000111.2/OG0000111.5/OG0000111.1/OG0000111.3/OG0000111.4/OG0000337.3/OG0000337.1/OG0000337.2/OG0000418.4/OG0000418.3/OG0000418.2/OG0000418.1/OG0000436.3/OG0000436.1/OG0000436.2/OG0000470.3/OG0000470.2/OG0000470.1/OG0000522.1/OG0000522.2/OG0000522.3/OG0000533.2/OG0000533.3/OG0000533.4/OG0000533.1/OG0000637.2/OG0000637.1/OG0000637.3/OG0000876.1/OG0000876.2/OG0000923.1/OG0000923.2/OG0000969.1/OG0000969.2/OG0000991.1/OG0000991.2/OG0001130.1/OG0001130.2/OG0001149.1/OG0001149.2/OG0001352.2/OG0001352.1/OG0001528.2/OG0001528.1/OG0001646.1/OG0001789.1/OG0001789.2/OG0001949.2/OG0001949.1/OG0002077.2/OG0002077.1/OG0002121.1/OG0002121.2/OG0002225.2/OG0002225.1/OG0002586.1/OG0002586.2/OG0002663.1/OG0002756.1/OG0002770.1/OG0002805.1/OG0002806.1/OG0002806.2/OG0002824.1/OG0002824.2/OG0002875.1/OG0002908.1/OG0003033.1/OG0003039.1/OG0003044.1/OG0003073.1/OG0003088.1/OG0003309.1/OG0003554.1/OG0003567.1/OG0003734.1/OG0003740.1/OG0003781.1/OG0003984.1/OG0004059.1/OG0004087.1/OG0004105.1/OG0004127.1/OG0004260.1/OG0004458.1/OG0004568.1/OG0004574.1/OG0004664.1/OG0004673.1/OG0004693.1/OG0004699.2/OG0004699.1/OG0004707.1/OG0004992.1/OG0005018.1/OG0005327.1/OG0005328.1/OG0005343.1/OG0005356.1/OG0005358.1/OG0005362.1/OG0005438.1/OG0005477.1/OG0005494.1/OG0005521.1/OG0005583.1/OG0005723.1/OG0005844.1/OG0005862.1/OG0005882.1/OG0005993.1/OG0006032.1/OG0006053.1/OG0006188.1/OG0006413.1/OG0006424.1/OG0006518.1/OG0006678.1/OG0006697.1/OG0006817.1/OG0006891.1/OG0006973.1/OG0007210.1/OG0007291.1/OG0007722.1/OG0007741.1/OG0007845.1</t>
  </si>
  <si>
    <t>OG0001104.2/OG0001104.1/OG0006957.1/OG0007438.1/OG0008180.1/OG0008221.1</t>
  </si>
  <si>
    <t>OG0000068.3/OG0000068.5/OG0000068.1/OG0000068.2/OG0000068.9/OG0000068.7/OG0000068.6/OG0000068.8/OG0000068.4/OG0000470.3/OG0000470.2/OG0000470.1/OG0000522.1/OG0000522.2/OG0000522.3/OG0000637.2/OG0000637.1/OG0000637.3/OG0000876.1/OG0000876.2/OG0001149.1/OG0001149.2/OG0001352.2/OG0001352.1/OG0001789.1/OG0001789.2/OG0001949.2/OG0001949.1/OG0002225.2/OG0002225.1/OG0002586.1/OG0002586.2/OG0002663.1/OG0002770.1/OG0002806.1/OG0002806.2/OG0002824.1/OG0002824.2/OG0002875.1/OG0002908.1/OG0003073.1/OG0003088.1/OG0004059.1/OG0004105.1/OG0004127.1/OG0004260.1/OG0004568.1/OG0004574.1/OG0004664.1/OG0005018.1/OG0005327.1/OG0005328.1/OG0005358.1/OG0005362.1/OG0005438.1/OG0005477.1/OG0005494.1/OG0005521.1/OG0005583.1/OG0005723.1/OG0005844.1/OG0005882.1/OG0005993.1/OG0006188.1/OG0006678.1/OG0006817.1/OG0006973.1/OG0007291.1/OG0007722.1/OG0007741.1</t>
  </si>
  <si>
    <t>OG0002231.1/OG0002231.2/OG0003576.1/OG0005609.1/OG0005927.1/OG0006746.1/OG0006746.2</t>
  </si>
  <si>
    <t>OG0000038.11/OG0000038.6/OG0000038.9/OG0000038.12/OG0000038.2/OG0000038.8/OG0000038.10/OG0000038.7/OG0000038.1/OG0000038.4/OG0000038.5/OG0000038.3/OG0000904.2/OG0000904.3/OG0000904.1/OG0000971.1/OG0000971.2/OG0000971.3/OG0001072.2/OG0001072.1/OG0001267.2/OG0001267.1/OG0002026.1/OG0002026.2/OG0002289.1/OG0002407.1/OG0002483.1/OG0003232.1/OG0003669.1/OG0003794.1/OG0003853.2/OG0003853.1/OG0004048.1/OG0004412.1/OG0004447.1/OG0004617.1/OG0004651.1/OG0004991.1/OG0005711.1/OG0005841.1/OG0005899.1/OG0005911.1/OG0005970.1/OG0006146.1/OG0006338.1/OG0006728.1/OG0006798.1/OG0007090.1/OG0007157.1/OG0007601.1/OG0008108.1</t>
  </si>
  <si>
    <t>OG0002978.1/OG0003064.1/OG0005371.1/OG0005863.1/OG0006062.1/OG0010417.1</t>
  </si>
  <si>
    <t>OG0000266.6/OG0000266.3/OG0000266.5/OG0000266.1/OG0000266.2/OG0000266.4/OG0000341.1/OG0000341.2/OG0000377.1/OG0000377.3/OG0000377.2/OG0000512.1/OG0000512.8/OG0000512.3/OG0000512.7/OG0000512.9/OG0000512.5/OG0000512.6/OG0000512.4/OG0000512.2/OG0000572.2/OG0000572.1/OG0000705.3/OG0000705.2/OG0000705.1/OG0000740.2/OG0000740.1/OG0000740.3/OG0001215.1/OG0001215.2/OG0001291.1/OG0001294.1/OG0001522.4/OG0001522.1/OG0001522.2/OG0001522.3/OG0001758.1/OG0001839.1/OG0001839.2/OG0002001.2/OG0002001.1/OG0002172.1/OG0002172.2/OG0002231.1/OG0002231.2/OG0002304.1/OG0002306.2/OG0002306.1/OG0002372.1/OG0002581.1/OG0002628.2/OG0002628.1/OG0002676.1/OG0002813.1/OG0002816.1/OG0002816.2/OG0002895.1/OG0002897.1/OG0002897.2/OG0002905.1/OG0002978.1/OG0003199.1/OG0003207.1/OG0003229.1/OG0003313.2/OG0003313.1/OG0003330.1/OG0003447.1/OG0003471.1/OG0003474.1/OG0003568.2/OG0003568.1/OG0003576.1/OG0003610.1/OG0003671.1/OG0003823.1/OG0003944.1/OG0004031.1/OG0004169.1/OG0004172.1/OG0004352.1/OG0004442.1/OG0004475.1/OG0004585.1/OG0004784.1/OG0004907.1/OG0005012.1/OG0005136.1/OG0005180.1/OG0005181.1/OG0005371.1/OG0005373.1/OG0005390.1/OG0005474.1/OG0005560.1/OG0005609.1/OG0005700.1/OG0005776.1/OG0005794.1/OG0005863.1/OG0005927.1/OG0005934.1/OG0005991.1/OG0006018.1/OG0006049.1/OG0006062.1/OG0006078.1/OG0006225.1/OG0006233.1/OG0006260.1/OG0006290.1/OG0006383.1/OG0006397.1/OG0006411.1/OG0006472.1/OG0006500.1/OG0006642.1/OG0006692.1/OG0006725.1/OG0006746.1/OG0006746.2/OG0006825.1/OG0006989.1/OG0007000.1/OG0007086.1/OG0007094.1/OG0007170.1/OG0007225.1/OG0007238.1/OG0007247.1/OG0007264.1/OG0007267.1/OG0007286.1/OG0007382.1/OG0007408.1/OG0007413.1/OG0007434.1/OG0007458.1/OG0007459.1/OG0007523.1/OG0007590.1/OG0007594.1/OG0007599.1/OG0007645.1/OG0007674.1/OG0007679.1/OG0007697.1/OG0007724.1/OG0007752.1/OG0007775.1/OG0007786.1/OG0007846.1/OG0007884.1/OG0008026.1/OG0008050.1/OG0008057.1/OG0008059.1/OG0008086.1/OG0008091.1/OG0008105.1/OG0008215.1/OG0008224.1/OG0008250.1/OG0008253.1/OG0008273.1/OG0008367.1/OG0008478.1/OG0008520.1/OG0008563.1/OG0008567.1/OG0009069.1/OG0009157.1/OG0009654.1/OG0009746.1/OG0010069.1/OG0010823.1</t>
  </si>
  <si>
    <t>OG0000261.1/OG0000261.2/OG0000553.2/OG0000553.3/OG0000553.1/OG0000553.4/OG0000612.2/OG0000612.3/OG0000612.1/OG0000835.3/OG0000835.2/OG0000835.1/OG0000887.2/OG0000887.1/OG0000939.1/OG0000939.2/OG0001069.2/OG0001069.1/OG0001085.2/OG0001085.1/OG0001104.2/OG0001104.1/OG0001292.2/OG0001292.1/OG0001311.1/OG0001311.2/OG0001340.2/OG0001340.3/OG0001340.1/OG0001460.3/OG0001460.1/OG0001460.2/OG0001471.2/OG0001471.1/OG0001497.1/OG0001497.2/OG0001605.2/OG0001605.1/OG0001605.3/OG0001636.1/OG0001636.2/OG0001686.1/OG0001686.2/OG0001812.2/OG0001812.1/OG0001915.1/OG0001974.1/OG0001975.1/OG0002015.1/OG0002045.1/OG0002045.2/OG0002073.1/OG0002073.2/OG0002078.2/OG0002078.1/OG0002117.1/OG0002168.1/OG0002169.2/OG0002169.1/OG0002282.1/OG0002335.2/OG0002335.1/OG0002353.1/OG0002388.1/OG0002448.2/OG0002448.1/OG0002490.1/OG0002490.2/OG0002497.2/OG0002497.1/OG0002646.1/OG0002653.1/OG0002860.1/OG0002928.2/OG0002928.1/OG0002966.1/OG0003030.2/OG0003030.1/OG0003081.1/OG0003102.2/OG0003102.1/OG0003106.1/OG0003294.1/OG0003294.2/OG0003459.1/OG0003509.1/OG0003542.1/OG0003553.1/OG0003668.1/OG0003672.1/OG0003696.1/OG0003733.1/OG0003797.1/OG0003832.1/OG0003850.1/OG0003927.1/OG0003927.2/OG0003980.1/OG0004052.1/OG0004081.1/OG0004090.1/OG0004096.1/OG0004128.1/OG0004226.1/OG0004282.1/OG0004312.1/OG0004390.1/OG0004401.1/OG0004420.1/OG0004438.1/OG0004607.1/OG0004661.1/OG0004712.1/OG0004733.1/OG0004734.1/OG0004739.1/OG0004808.1/OG0004911.1/OG0004945.1/OG0004953.1/OG0004989.1/OG0005031.1/OG0005034.1/OG0005079.1/OG0005122.1/OG0005143.1/OG0005285.1/OG0005288.1/OG0005326.1/OG0005366.1/OG0005380.1/OG0005427.1/OG0005441.1/OG0005443.1/OG0005444.1/OG0005499.1/OG0005516.1/OG0005534.1/OG0005552.1/OG0005557.1/OG0005582.1/OG0005697.1/OG0005718.1/OG0005725.1/OG0005745.1/OG0005756.1/OG0005761.1/OG0005784.1/OG0005798.1/OG0005829.1/OG0005842.1/OG0005861.1/OG0005866.1/OG0005869.1/OG0005886.1/OG0005889.1/OG0005905.1/OG0005907.1/OG0005933.1/OG0005951.1/OG0005975.1/OG0006040.1/OG0006043.1/OG0006061.1/OG0006154.1/OG0006207.1/OG0006213.1/OG0006227.1/OG0006232.1/OG0006237.1/OG0006265.1/OG0006270.1/OG0006285.1/OG0006287.1/OG0006377.1/OG0006396.1/OG0006451.1/OG0006466.1/OG0006470.1/OG0006471.1/OG0006475.1/OG0006482.1/OG0006492.1/OG0006598.1/OG0006634.1/OG0006637.1/OG0006639.1/OG0006652.1/OG0006653.1/OG0006716.1/OG0006720.1/OG0006734.1/OG0006738.1/OG0006760.1/OG0006762.1/OG0006771.1/OG0006772.1/OG0006797.1/OG0006803.1/OG0006816.1/OG0006830.1/OG0006856.1/OG0006863.1/OG0006882.1/OG0006884.1/OG0006910.1/OG0006950.1/OG0006951.1/OG0006957.1/OG0006966.1/OG0006969.1/OG0006974.1/OG0007101.1/OG0007123.1/OG0007125.1/OG0007126.1/OG0007190.1/OG0007253.1/OG0007256.1/OG0007281.1/OG0007289.1/OG0007296.1/OG0007313.1/OG0007318.1/OG0007326.1/OG0007332.1/OG0007336.1/OG0007350.1/OG0007355.1/OG0007357.1/OG0007379.1/OG0007385.1/OG0007396.1/OG0007412.1/OG0007438.1/OG0007576.1/OG0007580.1/OG0007586.1/OG0007597.1/OG0007598.1/OG0007614.1/OG0007628.1/OG0007639.1/OG0007666.1/OG0007669.1/OG0007681.1/OG0007684.1/OG0007693.1/OG0007709.1/OG0007747.1/OG0007751.1/OG0007795.1/OG0007816.1/OG0007826.1/OG0007833.1/OG0007852.1/OG0007853.1/OG0007959.1/OG0007978.1/OG0007979.1/OG0007981.1/OG0007983.1/OG0008022.1/OG0008045.1/OG0008049.1/OG0008072.1/OG0008075.1/OG0008078.1/OG0008080.1/OG0008085.1/OG0008090.1/OG0008128.1/OG0008129.1/OG0008139.1/OG0008141.1/OG0008144.1/OG0008158.1/OG0008171.1/OG0008174.1/OG0008180.1/OG0008188.1/OG0008195.1/OG0008197.1/OG0008212.1/OG0008221.1/OG0008227.1/OG0008340.1/OG0008394.1/OG0008414.1/OG0008435.1/OG0008442.1/OG0008445.1/OG0008461.1/OG0008479.1/OG0008512.1/OG0008526.1/OG0008529.1/OG0008530.1/OG0008536.1/OG0008539.1/OG0008552.1/OG0008714.1/OG0008715.1/OG0008721.1/OG0008751.1/OG0008757.1/OG0008783.1/OG0008789.1/OG0008801.1/OG0008809.1/OG0008816.1/OG0008842.1/OG0008856.1/OG0009035.1/OG0009049.1/OG0009067.1/OG0009098.1/OG0009118.1/OG0009121.1/OG0009130.1/OG0009284.1/OG0009685.1/OG0010016.1/OG0010025.1/OG0010344.1/OG0011506.1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</si>
  <si>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0000038.11/OG0000038.6/OG0000038.9/OG0000038.12/OG0000038.2/OG0000038.8/OG0000038.10/OG0000038.7/OG0000038.1/OG0000038.4/OG0000038.5/OG0000038.3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0000058.8/OG0000058.5/OG0000058.6/OG0000058.4/OG0000058.3/OG0000058.9/OG0000058.7/OG0000058.10/OG0000058.1/OG0000058.2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0000068.3/OG0000068.5/OG0000068.1/OG0000068.2/OG0000068.9/OG0000068.7/OG0000068.6/OG0000068.8/OG0000068.4/OG0000073.10/OG0000073.7/OG0000073.3/OG0000073.11/OG0000073.8/OG0000073.1/OG0000073.5/OG0000073.2/OG0000073.9/OG0000073.4/OG0000073.6/OG0000076.4/OG0000076.7/OG0000076.9/OG0000076.3/OG0000076.5/OG0000076.6/OG0000076.10/OG0000076.1/OG0000076.8/OG0000076.2/OG0000078.10/OG0000078.11/OG0000078.3/OG0000078.7/OG0000078.9/OG0000078.6/OG0000078.2/OG0000078.5/OG0000078.4/OG0000078.8/OG0000078.1/OG0000089.4/OG0000089.8/OG0000089.5/OG0000089.2/OG0000089.6/OG0000089.3/OG0000089.7/OG0000089.1/OG0000092.8/OG0000092.2/OG0000092.9/OG0000092.3/OG0000092.7/OG0000092.4/OG0000092.1/OG0000092.5/OG0000092.6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0000121.5/OG0000121.1/OG0000121.2/OG0000121.3/OG0000121.4/OG0000121.6/OG0000121.8/OG0000121.7/OG0000125.4/OG0000125.3/OG0000125.7/OG0000125.5/OG0000125.1/OG0000125.2/OG0000125.6/OG0000127.2/OG0000127.3/OG0000127.1/OG0000127.5/OG0000127.4/OG0000127.6/OG0000133.3/OG0000133.1/OG0000133.4/OG0000133.2/OG0000146.3/OG0000146.2/OG0000146.5/OG0000146.1/OG0000146.7/OG0000146.6/OG0000146.4/OG0000153.5/OG0000153.4/OG0000153.3/OG0000153.1/OG0000153.2/OG0000159.7/OG0000159.2/OG0000159.6/OG0000159.5/OG0000159.1/OG0000159.4/OG0000159.3/OG0000170.2/OG0000170.4/OG0000170.1/OG0000170.3/OG0000172.3/OG0000172.4/OG0000172.2/OG0000172.1/OG0000173.4/OG0000173.2/OG0000173.3/OG0000173.1/OG0000186.3/OG0000186.6/OG0000186.1/OG0000186.4/OG0000186.2/OG0000186.5/OG0000187.6/OG0000187.5/OG0000187.4/OG0000187.3/OG0000187.1/OG0000187.2/OG0000188.4/OG0000188.3/OG0000188.1/OG0000188.2/OG0000202.5/OG0000202.4/OG0000202.1/OG0000202.6/OG0000202.2/OG0000202.3/OG0000218.4/OG0000218.2/OG0000218.1/OG0000218.3/OG0000218.5/OG0000222.2/OG0000222.1/OG0000222.4/OG0000222.5/OG0000222.3/OG0000232.4/OG0000232.2/OG0000232.5/OG0000232.1/OG0000232.3/OG0000242.3/OG0000242.5/OG0000242.2/OG0000242.4/OG0000242.1/OG0000247.4/OG0000247.5/OG0000247.1/OG0000247.3/OG0000247.2/OG0000248.4/OG0000248.2/OG0000248.3/OG0000248.1/OG0000248.5/OG0000253.3/OG0000253.1/OG0000253.4/OG0000253.5/OG0000253.2/OG0000257.3/OG0000257.1/OG0000257.2/OG0000265.3/OG0000265.1/OG0000265.2/OG0000265.4/OG0000265.5/OG0000269.4/OG0000269.2/OG0000269.3/OG0000269.1/OG0000273.1/OG0000273.5/OG0000273.4/OG0000273.2/OG0000273.3/OG0000276.4/OG0000276.1/OG0000276.2/OG0000276.3/OG0000283.4/OG0000283.3/OG0000283.1/OG0000283.2/OG0000292.1/OG0000292.2/OG0000292.3/OG0000293.1/OG0000293.3/OG0000293.4/OG0000293.5/OG0000293.2/OG0000294.3/OG0000294.4/OG0000294.1/OG0000294.5/OG0000294.2/OG0000297.3/OG0000297.2/OG0000297.1/OG0000297.4/OG0000299.2/OG0000299.4/OG0000299.3/OG0000299.1/OG0000305.1/OG0000305.4/OG0000305.2/OG0000305.3/OG0000316.4/OG0000316.2/OG0000316.5/OG0000316.1/OG0000316.3/OG0000317.1/OG0000317.3/OG0000317.4/OG0000317.2/OG0000320.4/OG0000320.3/OG0000320.2/OG0000320.1/OG0000320.5/OG0000322.1/OG0000322.2/OG0000322.4/OG0000322.3/OG0000331.1/OG0000331.3/OG0000331.2/OG0000331.4/OG0000333.4/OG0000333.2/OG0000333.1/OG0000333.3/OG0000334.3/OG0000334.1/OG0000334.4/OG0000334.2/OG0000337.3/OG0000337.1/OG0000337.2/OG0000343.4/OG0000343.1/OG0000343.2/OG0000343.3/OG0000351.4/OG0000351.3/OG0000351.1/OG0000351.2/OG0000354.3/OG0000354.2/OG0000354.1/OG0000356.4/OG0000356.1/OG0000356.2/OG0000356.3/OG0000366.2/OG0000366.1/OG0000366.3/OG0000375.4/OG0000375.3/OG0000375.2/OG0000375.1/OG0000381.3/OG0000381.4/OG0000381.1/OG0000381.2/OG0000385.3/OG0000385.1/OG0000385.2/OG0000387.2/OG0000387.1/OG0000387.4/OG0000387.3/OG0000389.2/OG0000389.3/OG0000389.1/OG0000391.4/OG0000391.3/OG0000391.1/OG0000391.2/OG0000396.4/OG0000396.3/OG0000396.1/OG0000396.2/OG0000397.2/OG0000397.3/OG0000397.1/OG0000397.4/OG0000400.4/OG0000400.1/OG0000400.3/OG0000400.2/OG0000404.1/OG0000404.2/OG0000404.3/OG0000404.4/OG0000416.1/OG0000416.4/OG0000416.2/OG0000416.3/OG0000418.4/OG0000418.3/OG0000418.2/OG0000418.1/OG0000419.4/OG0000419.3/OG0000419.2/OG0000419.1/OG0000426.3/OG0000426.1/OG0000426.2/OG0000433.3/OG0000433.2/OG0000433.1/OG0000434.1/OG0000434.2/OG0000436.3/OG0000436.1/OG0000436.2/OG0000448.2/OG0000448.4/OG0000448.1/OG0000448.3/OG0000454.1/OG0000454.2/OG0000459.2/OG0000459.1/OG0000459.3/OG0000470.3/OG0000470.2/OG0000470.1/OG0000491.1/OG0000491.2/OG0000491.3/OG0000498.1/OG0000498.3/OG0000498.2/OG0000498.4/OG0000500.3/OG0000500.2/OG0000500.1/OG0000502.2/OG0000502.1/OG0000502.3/OG0000507.1/OG0000507.2/OG0000519.3/OG0000519.1/OG0000519.2/OG0000520.2/OG0000520.3/OG0000520.1/OG0000522.1/OG0000522.2/OG0000522.3/OG0000524.2/OG0000524.1/OG0000524.3/OG0000526.3/OG0000526.2/OG0000526.1/OG0000533.2/OG0000533.3/OG0000533.4/OG0000533.1/OG0000538.3/OG0000538.2/OG0000538.4/OG0000538.1/OG0000540.3/OG0000540.4/OG0000540.2/OG0000540.1/OG0000542.1/OG0000542.2/OG0000542.3/OG0000543.3/OG0000543.2/OG0000543.4/OG0000543.1/OG0000544.3/OG0000544.1/OG0000544.2/OG0000550.1/OG0000550.3/OG0000550.2/OG0000556.3/OG0000556.1/OG0000556.2/OG0000558.2/OG0000558.3/OG0000558.1/OG0000567.1/OG0000567.3/OG0000567.2/OG0000577.3/OG0000577.2/OG0000577.1/OG0000580.2/OG0000580.1/OG0000580.3/OG0000590.2/OG0000590.1/OG0000590.3/OG0000607.1/OG0000607.2/OG0000608.1/OG0000608.2/OG0000614.3/OG0000614.2/OG0000614.1/OG0000615.3/OG0000615.1/OG0000615.2/OG0000618.2/OG0000618.1/OG0000618.3/OG0000619.1/OG0000619.3/OG0000619.2/OG0000627.1/OG0000627.2/OG0000627.3/OG0000628.1/OG0000628.2/OG0000631.2/OG0000631.1/OG0000631.3/OG0000634.3/OG0000634.1/OG0000634.2/OG0000637.2/OG0000637.1/OG0000637.3/OG0000648.2/OG0000648.1/OG0000663.3/OG0000663.2/OG0000663.1/OG0000664.1/OG0000664.2/OG0000667.1/OG0000667.3/OG0000667.2/OG0000675.3/OG0000675.1/OG0000675.2/OG0000676.3/OG0000676.1/OG0000676.2/OG0000684.1/OG0000684.2/OG0000685.1/OG0000685.2/OG0000686.1/OG0000686.2/OG0000686.3/OG0000694.2/OG0000694.1/OG0000694.3/OG0000696.1/OG0000696.2/OG0000696.3/OG0000709.3/OG0000709.1/OG0000709.2/OG0000734.2/OG0000734.1/OG0000741.2/OG0000741.1/OG0000741.3/OG0000745.2/OG0000745.1/OG0000745.3/OG0000747.1/OG0000747.2/OG0000757.1/OG0000758.1/OG0000758.3/OG0000758.2/OG0000763.1/OG0000763.2/OG0000771.3/OG0000771.2/OG0000771.1/OG0000780.2/OG0000780.1/OG0000781.2/OG0000781.1/OG0000785.1/OG0000785.2/OG0000792.1/OG0000792.2/OG0000793.1/OG0000793.2/OG0000794.1/OG0000794.2/OG0000795.1/OG0000795.2/OG0000797.1/OG0000797.3/OG0000797.2/OG0000807.1/OG0000807.2/OG0000814.3/OG0000814.1/OG0000814.2/OG0000815.1/OG0000815.2/OG0000827.1/OG0000827.2/OG0000833.2/OG0000833.1/OG0000840.1/OG0000840.2/OG0000854.1/OG0000854.2/OG0000855.1/OG0000855.2/OG0000857.3/OG0000857.2/OG0000857.1/OG0000860.1/OG0000860.2/OG0000860.3/OG0000866.3/OG0000866.2/OG0000866.1/OG0000876.1/OG0000876.2/OG0000880.2/OG0000880.1/OG0000881.2/OG0000881.3/OG0000881.1/OG0000883.1/OG0000883.2/OG0000883.3/OG0000884.2/OG0000884.1/OG0000886.1/OG0000886.3/OG0000886.2/OG0000888.1/OG0000888.2/OG0000888.3/OG0000895.1/OG0000895.2/OG0000897.2/OG0000897.1/OG0000903.2/OG0000903.1/OG0000904.2/OG0000904.3/OG0000904.1/OG0000908.2/OG0000908.1/OG0000915.1/OG0000915.2/OG0000916.2/OG0000916.1/OG0000916.3/OG0000917.2/OG0000917.1/OG0000920.2/OG0000920.1/OG0000923.1/OG0000923.2/OG0000932.3/OG0000932.1/OG0000932.2/OG0000936.2/OG0000936.1/OG0000940.2/OG0000940.1/OG0000948.1/OG0000948.2/OG0000960.1/OG0000960.2/OG0000967.1/OG0000967.2/OG0000967.3/OG0000968.1/OG0000968.3/OG0000968.2/OG0000969.1/OG0000969.2/OG0000971.1/OG0000971.2/OG0000971.3/OG0000972.1/OG0000972.2/OG0000974.1/OG0000974.2/OG0000976.1/OG0000976.2/OG0000988.1/OG0000990.2/OG0000990.1/OG0000991.1/OG0000991.2/OG0000997.1/OG0000997.2/OG0000999.2/OG0000999.1/OG0001002.1/OG0001002.2/OG0001006.1/OG0001006.2/OG0001007.2/OG0001007.1/OG0001026.1/OG0001026.2/OG0001030.3/OG0001030.2/OG0001030.1/OG0001032.2/OG0001032.1/OG0001034.2/OG0001034.1/OG0001045.2/OG0001045.1/OG0001047.2/OG0001047.1/OG0001049.2/OG0001049.1/OG0001052.2/OG0001052.1/OG0001067.1/OG0001068.2/OG0001068.1/OG0001072.2/OG0001072.1/OG0001077.2/OG0001077.1/OG0001079.1/OG0001079.2/OG0001081.2/OG0001081.1/OG0001082.2/OG0001082.1/OG0001083.1/OG0001083.2/OG0001088.1/OG0001088.2/OG0001108.1/OG0001108.2/OG0001109.2/OG0001109.1/OG0001110.1/OG0001110.2/OG0001111.1/OG0001111.2/OG0001115.2/OG0001115.1/OG0001118.1/OG0001118.2/OG0001122.3/OG0001122.1/OG0001122.2/OG0001130.1/OG0001130.2/OG0001141.1/OG0001149.1/OG0001149.2/OG0001152.1/OG0001152.2/OG0001153.2/OG0001153.1/OG0001155.2/OG0001155.1/OG0001156.2/OG0001156.1/OG0001157.2/OG0001157.1/OG0001159.1/OG0001159.2/OG0001160.1/OG0001160.2/OG0001162.1/OG0001162.2/OG0001169.2/OG0001169.1/OG0001172.2/OG0001172.1/OG0001174.1/OG0001174.2/OG0001175.2/OG0001175.1/OG0001191.1/OG0001191.2/OG0001196.2/OG0001196.1/OG0001198.2/OG0001198.3/OG0001198.1/OG0001203.2/OG0001203.1/OG0001211.2/OG0001211.1/OG0001225.2/OG0001225.1/OG0001229.3/OG0001229.1/OG0001229.2/OG0001246.2/OG0001246.1/OG0001251.2/OG0001251.1/OG0001252.1/OG0001266.2/OG0001266.1/OG0001267.2/OG0001267.1/OG0001268.1/OG0001268.2/OG0001271.2/OG0001271.1/OG0001272.2/OG0001272.1/OG0001274.1/OG0001274.2/OG0001305.2/OG0001305.1/OG0001306.2/OG0001306.1/OG0001308.1/OG0001313.2/OG0001313.1/OG0001316.2/OG0001316.1/OG0001318.1/OG0001318.2/OG0001322.1/OG0001322.2/OG0001323.2/OG0001323.1/OG0001327.2/OG0001327.1/OG0001328.2/OG0001328.1/OG0001339.2/OG0001339.1/OG0001343.2/OG0001343.1/OG0001352.2/OG0001352.1/OG0001356.1/OG0001356.2/OG0001372.2/OG0001372.1/OG0001389.1/OG0001392.2/OG0001392.1/OG0001393.1/OG0001393.2/OG0001397.1/OG0001397.2/OG0001401.3/OG0001401.2/OG0001401.1/OG0001408.1/OG0001408.2/OG0001415.2/OG0001415.1/OG0001416.1/OG0001416.2/OG0001419.2/OG0001419.1/OG0001420.1/OG0001421.2/OG0001421.1/OG0001422.1/OG0001422.2/OG0001437.1/OG0001437.2/OG0001443.1/OG0001443.2/OG0001445.2/OG0001445.1/OG0001450.1/OG0001450.2/OG0001452.1/OG0001454.1/OG0001454.2/OG0001462.1/OG0001462.2/OG0001464.1/OG0001464.2/OG0001465.1/OG0001465.2/OG0001466.2/OG0001466.1/OG0001499.1/OG0001501.1/OG0001509.2/OG0001509.1/OG0001510.2/OG0001510.1/OG0001513.2/OG0001513.1/OG0001527.2/OG0001527.1/OG0001528.2/OG0001528.1/OG0001544.1/OG0001550.2/OG0001550.1/OG0001552.2/OG0001552.1/OG0001559.2/OG0001559.1/OG0001562.1/OG0001562.2/OG0001567.1/OG0001572.2/OG0001572.1/OG0001575.1/OG0001575.2/OG0001583.2/OG0001583.1/OG0001602.1/OG0001606.2/OG0001606.1/OG0001607.2/OG0001607.1/OG0001608.2/OG0001608.1/OG0001612.1/OG0001612.2/OG0001615.2/OG0001615.1/OG0001617.1/OG0001617.2/OG0001621.2/OG0001621.1/OG0001627.1/OG0001627.2/OG0001631.2/OG0001631.1/OG0001642.1/OG0001646.1/OG0001647.2/OG0001647.1/OG0001658.1/OG0001660.1/OG0001668.1/OG0001668.2/OG0001672.2/OG0001672.1/OG0001673.1/OG0001680.1/OG0001680.2/OG0001682.1/OG0001682.2/OG0001689.2/OG0001689.1/OG0001690.1/OG0001692.2/OG0001692.1/OG0001697.2/OG0001697.1/OG0001700.1/OG0001702.2/OG0001702.1/OG0001703.1/OG0001706.1/OG0001706.2/OG0001712.1/OG0001712.2/OG0001715.2/OG0001715.1/OG0001717.1/OG0001744.1/OG0001747.1/OG0001747.2/OG0001751.2/OG0001751.1/OG0001753.1/OG0001753.2/OG0001754.1/OG0001754.2/OG0001757.2/OG0001757.1/OG0001763.2/OG0001763.1/OG0001768.1/OG0001774.1/OG0001774.2/OG0001779.1/OG0001780.1/OG0001780.2/OG0001781.2/OG0001781.1/OG0001782.1/OG0001782.2/OG0001784.2/OG0001784.1/OG0001785.1/OG0001785.2/OG0001786.2/OG0001786.1/OG0001787.1/OG0001787.2/OG0001788.1/OG0001788.2/OG0001789.1/OG0001789.2/OG0001793.2/OG0001793.1/OG0001811.2/OG0001811.1/OG0001817.2/OG0001817.1/OG0001826.2/OG0001826.1/OG0001827.2/OG0001827.1/OG0001844.2/OG0001844.1/OG0001849.1/OG0001849.2/OG0001850.1/OG0001850.2/OG0001855.1/OG0001855.2/OG0001861.2/OG0001861.1/OG0001870.2/OG0001870.1/OG0001911.2/OG0001911.1/OG0001918.1/OG0001921.1/OG0001921.2/OG0001923.1/OG0001923.2/OG0001927.1/OG0001932.1/OG0001932.2/OG0001939.1/OG0001943.1/OG0001943.2/OG0001944.1/OG0001946.2/OG0001946.1/OG0001949.2/OG0001949.1/OG0001951.1/OG0001951.2/OG0001952.1/OG0001952.2/OG0001954.1/OG0001972.1/OG0001972.2/OG0001980.1/OG0001980.2/OG0001993.1/OG0002000.1/OG0002003.2/OG0002003.1/OG0002007.1/OG0002007.2/OG0002008.1/OG0002009.1/OG0002009.2/OG0002018.1/OG0002020.2/OG0002020.1/OG0002023.1/OG0002030.1/OG0002030.2/OG0002031.2/OG0002031.1/OG0002033.1/OG0002035.2/OG0002035.1/OG0002036.1/OG0002043.2/OG0002043.1/OG0002044.1/OG0002044.2/OG0002047.1/OG0002047.2/OG0002048.1/OG0002048.2/OG0002062.2/OG0002062.1/OG0002064.2/OG0002064.1/OG0002077.2/OG0002077.1/OG0002107.2/OG0002107.1/OG0002108.1/OG0002110.1/OG0002112.1/OG0002113.1/OG0002118.1/OG0002121.1/OG0002121.2/OG0002125.1/OG0002133.1/OG0002134.1/OG0002138.2/OG0002138.1/OG0002139.1/OG0002150.2/OG0002150.1/OG0002152.1/OG0002152.2/OG0002154.1/OG0002154.2/OG0002156.1/OG0002157.2/OG0002157.1/OG0002161.1/OG0002161.2/OG0002165.1/OG0002175.1/OG0002205.1/OG0002207.1/OG0002207.2/OG0002214.1/OG0002225.2/OG0002225.1/OG0002228.1/OG0002241.1/OG0002241.2/OG0002242.2/OG0002242.1/OG0002262.1/OG0002265.1/OG0002265.2/OG0002266.1/OG0002271.1/OG0002271.2/OG0002277.2/OG0002277.1/OG0002288.1/OG0002288.2/OG0002295.1/OG0002300.2/OG0002300.1/OG0002329.1/OG0002332.1/OG0002341.1/OG0002342.1/OG0002342.2/OG0002344.2/OG0002344.1/OG0002351.1/OG0002357.1/OG0002357.2/OG0002359.1/OG0002360.1/OG0002360.2/OG0002361.2/OG0002361.1/OG0002369.1/OG0002370.1/OG0002371.2/OG0002371.1/OG0002380.1/OG0002381.2/OG0002381.1/OG0002394.2/OG0002394.1/OG0002395.1/OG0002398.1/OG0002404.1/OG0002404.2/OG0002407.1/OG0002408.2/OG0002408.1/OG0002412.2/OG0002412.1/OG0002451.1/OG0002451.2/OG0002463.1/OG0002467.1/OG0002468.1/OG0002468.2/OG0002470.1/OG0002472.1/OG0002487.1/OG0002491.1/OG0002503.1/OG0002504.2/OG0002504.1/OG0002513.1/OG0002514.1/OG0002514.2/OG0002556.1/OG0002560.1/OG0002573.1/OG0002578.1/OG0002585.1/OG0002586.1/OG0002586.2/OG0002590.1/OG0002603.1/OG0002607.1/OG0002611.1/OG0002613.1/OG0002613.2/OG0002614.1/OG0002618.2/OG0002618.1/OG0002624.1/OG0002630.1/OG0002630.2/OG0002632.1/OG0002635.2/OG0002635.1/OG0002638.1/OG0002644.1/OG0002648.1/OG0002655.2/OG0002655.1/OG0002661.1/OG0002663.1/OG0002664.1/OG0002666.1/OG0002667.1/OG0002712.1/OG0002722.1/OG0002728.1/OG0002732.1/OG0002733.1/OG0002734.1/OG0002738.1/OG0002738.2/OG0002739.1/OG0002741.1/OG0002752.1/OG0002756.1/OG0002762.2/OG0002762.1/OG0002765.2/OG0002765.1/OG0002767.1/OG0002770.1/OG0002772.1/OG0002778.2/OG0002778.1/OG0002781.1/OG0002782.1/OG0002784.2/OG0002784.1/OG0002785.2/OG0002785.1/OG0002786.1/OG0002801.1/OG0002805.1/OG0002806.1/OG0002806.2/OG0002809.2/OG0002809.1/OG0002815.1/OG0002823.1/OG0002824.1/OG0002824.2/OG0002826.1/OG0002826.2/OG0002848.1/OG0002853.1/OG0002856.1/OG0002856.2/OG0002873.1/OG0002873.2/OG0002875.1/OG0002879.2/OG0002879.1/OG0002880.1/OG0002881.1/OG0002885.1/OG0002886.1/OG0002886.2/OG0002890.1/OG0002890.2/OG0002899.1/OG0002904.1/OG0002907.1/OG0002908.1/OG0002920.1/OG0002921.1/OG0002923.1/OG0002924.1/OG0002931.1/OG0002944.1/OG0002945.2/OG0002945.1/OG0002947.2/OG0002947.1/OG0002957.1/OG0002969.1/OG0002974.1/OG0003018.1/OG0003033.1/OG0003039.1/OG0003042.2/OG0003042.1/OG0003044.1/OG0003046.1/OG0003048.1/OG0003055.1/OG0003058.1/OG0003061.1/OG0003062.1/OG0003066.1/OG0003067.1/OG0003068.1/OG0003073.1/OG0003084.1/OG0003085.1/OG0003088.1/OG0003089.1/OG0003093.1/OG0003095.1/OG0003109.1/OG0003112.1/OG0003113.1/OG0003120.1/OG0003122.1/OG0003131.1/OG0003137.1/OG0003142.1/OG0003143.1/OG0003147.1/OG0003148.1/OG0003152.1/OG0003154.1/OG0003156.1/OG0003163.1/OG0003164.1/OG0003202.1/OG0003208.1/OG0003208.2/OG0003210.1/OG0003212.1/OG0003219.1/OG0003221.1/OG0003228.1/OG0003231.1/OG0003234.2/OG0003234.1/OG0003248.1/OG0003250.1/OG0003260.1/OG0003262.1/OG0003264.1/OG0003266.2/OG0003266.1/OG0003268.1/OG0003269.1/OG0003273.1/OG0003280.1/OG0003283.1/OG0003285.1/OG0003289.1/OG0003291.1/OG0003295.1/OG0003296.1/OG0003299.1/OG0003302.1/OG0003306.1/OG0003309.1/OG0003310.1/OG0003316.1/OG0003316.2/OG0003317.1/OG0003319.1/OG0003324.1/OG0003326.1/OG0003327.1/OG0003328.1/OG0003340.1/OG0003340.2/OG0003344.1/OG0003390.1/OG0003396.1/OG0003417.1/OG0003421.1/OG0003428.1/OG0003442.1/OG0003448.1/OG0003456.1/OG0003457.1/OG0003466.1/OG0003468.1/OG0003469.1/OG0003473.1/OG0003484.1/OG0003491.1/OG0003494.1/OG0003496.1/OG0003502.1/OG0003507.1/OG0003510.1/OG0003524.1/OG0003526.1/OG0003528.1/OG0003529.1/OG0003539.1/OG0003540.1/OG0003547.1/OG0003548.1/OG0003551.1/OG0003554.1/OG0003560.1/OG0003567.1/OG0003573.1/OG0003580.1/OG0003584.1/OG0003597.1/OG0003655.1/OG0003655.2/OG0003663.1/OG0003666.1/OG0003669.1/OG0003673.1/OG0003677.1/OG0003683.1/OG0003689.1/OG0003691.1/OG0003698.1/OG0003706.1/OG0003710.1/OG0003711.1/OG0003721.1/OG0003722.1/OG0003725.1/OG0003727.1/OG0003730.1/OG0003734.1/OG0003737.1/OG0003740.1/OG0003742.1/OG0003747.1/OG0003756.1/OG0003762.1/OG0003764.1/OG0003769.1/OG0003771.1/OG0003781.1/OG0003788.1/OG0003791.1/OG0003793.1/OG0003794.1/OG0003813.1/OG0003819.1/OG0003820.1/OG0003824.1/OG0003827.1/OG0003831.1/OG0003833.1/OG0003835.1/OG0003837.1/OG0003846.1/OG0003848.1/OG0003849.1/OG0003853.2/OG0003853.1/OG0003854.1/OG0003855.1/OG0003856.1/OG0003858.1/OG0003859.1/OG0003864.1/OG0003866.1/OG0003870.1/OG0003931.1/OG0003943.1/OG0003966.1/OG0003975.1/OG0003984.1/OG0003991.1/OG0004001.1/OG0004006.1/OG0004007.1/OG0004014.1/OG0004020.1/OG0004028.1/OG0004029.1/OG0004041.1/OG0004059.1/OG0004066.1/OG0004069.1/OG0004072.1/OG0004076.1/OG0004077.1/OG0004080.1/OG0004083.1/OG0004084.1/OG0004087.1/OG0004088.1/OG0004092.1/OG0004098.1/OG0004099.1/OG0004103.1/OG0004105.1/OG0004106.1/OG0004108.1/OG0004115.1/OG0004119.1/OG0004124.1/OG0004127.1/OG0004131.1/OG0004135.1/OG0004137.1/OG0004138.1/OG0004141.1/OG0004142.1/OG0004145.1/OG0004146.1/OG0004149.1/OG0004154.1/OG0004158.1/OG0004203.1/OG0004223.1/OG0004234.1/OG0004236.1/OG0004240.1/OG0004245.1/OG0004250.1/OG0004252.1/OG0004256.1/OG0004260.1/OG0004264.1/OG0004267.1/OG0004272.1/OG0004273.1/OG0004284.1/OG0004289.1/OG0004296.1/OG0004301.1/OG0004304.1/OG0004310.1/OG0004311.1/OG0004313.1/OG0004318.1/OG0004319.1/OG0004321.1/OG0004326.2/OG0004326.1/OG0004329.1/OG0004331.1/OG0004334.1/OG0004336.1/OG0004338.1/OG0004339.1/OG0004342.1/OG0004347.1/OG0004355.1/OG0004357.1/OG0004361.1/OG0004368.1/OG0004369.1/OG0004384.1/OG0004388.1/OG0004396.1/OG0004402.1/OG0004411.1/OG0004413.1/OG0004414.1/OG0004417.1/OG0004421.1/OG0004424.1/OG0004428.1/OG0004432.1/OG0004447.1/OG0004457.1/OG0004458.1/OG0004463.1/OG0004468.1/OG0004469.1/OG0004478.1/OG0004483.1/OG0004490.1/OG0004491.1/OG0004538.1/OG0004539.1/OG0004563.1/OG0004568.1/OG0004569.1/OG0004574.1/OG0004576.1/OG0004579.1/OG0004583.1/OG0004588.1/OG0004589.1/OG0004590.1/OG0004591.1/OG0004592.1/OG0004593.1/OG0004595.1/OG0004610.1/OG0004611.1/OG0004617.1/OG0004620.1/OG0004621.1/OG0004622.1/OG0004628.1/OG0004631.1/OG0004632.1/OG0004634.1/OG0004642.1/OG0004650.1/OG0004651.1/OG0004664.1/OG0004668.1/OG0004673.1/OG0004679.1/OG0004692.1/OG0004693.1/OG0004699.2/OG0004699.1/OG0004700.1/OG0004707.1/OG0004709.1/OG0004718.1/OG0004720.1/OG0004721.1/OG0004724.1/OG0004731.1/OG0004732.1/OG0004735.1/OG0004736.1/OG0004738.1/OG0004747.1/OG0004750.1/OG0004762.1/OG0004767.1/OG0004768.1/OG0004771.1/OG0004776.1/OG0004780.1/OG0004791.1/OG0004793.1/OG0004794.1/OG0004797.1/OG0004798.1/OG0004807.1/OG0004809.1/OG0004813.1/OG0004818.1/OG0004890.1/OG0004895.1/OG0004900.1/OG0004904.1/OG0004914.1/OG0004919.1/OG0004920.1/OG0004925.1/OG0004930.1/OG0004943.1/OG0004944.1/OG0004954.1/OG0004960.1/OG0004969.1/OG0004970.1/OG0004972.1/OG0004973.1/OG0004979.1/OG0004981.1/OG0004991.1/OG0004992.1/OG0004994.1/OG0004999.1/OG0005007.1/OG0005018.1/OG0005025.1/OG0005030.1/OG0005032.1/OG0005033.1/OG0005040.1/OG0005042.1/OG0005043.1/OG0005048.1/OG0005049.1/OG0005050.1/OG0005055.1/OG0005058.1/OG0005059.1/OG0005072.1/OG0005080.1/OG0005082.1/OG0005083.1/OG0005085.1/OG0005087.1/OG0005092.1/OG0005094.1/OG0005100.1/OG0005107.1/OG0005109.1/OG0005126.1/OG0005127.1/OG0005131.1/OG0005132.1/OG0005152.1/OG0005154.1/OG0005161.1/OG0005166.1/OG0005171.1/OG0005173.1/OG0005174.1/OG0005176.1/OG0005178.1/OG0005237.1/OG0005254.1/OG0005258.1/OG0005270.1/OG0005272.1/OG0005275.1/OG0005277.1/OG0005281.1/OG0005282.1/OG0005298.1/OG0005303.1/OG0005312.1/OG0005313.1/OG0005314.1/OG0005319.1/OG0005320.1/OG0005324.1/OG0005327.1/OG0005328.1/OG0005338.1/OG0005339.1/OG0005341.1/OG0005343.1/OG0005350.1/OG0005356.1/OG0005357.1/OG0005358.1/OG0005359.1/OG0005360.1/OG0005361.1/OG0005362.1/OG0005364.1/OG0005369.1/OG0005370.1/OG0005381.1/OG0005382.1/OG0005386.1/OG0005396.1/OG0005401.1/OG0005402.1/OG0005406.1/OG0005412.1/OG0005416.1/OG0005423.1/OG0005426.1/OG0005435.1/OG0005438.1/OG0005445.1/OG0005446.1/OG0005448.1/OG0005450.1/OG0005452.1/OG0005457.1/OG0005461.1/OG0005465.1/OG0005475.1/OG0005477.1/OG0005485.1/OG0005488.1/OG0005491.1/OG0005494.1/OG0005496.1/OG0005506.1/OG0005509.1/OG0005514.1/OG0005519.1/OG0005521.1/OG0005528.1/OG0005535.1/OG0005538.1/OG0005541.1/OG0005543.1/OG0005546.1/OG0005559.1/OG0005564.1/OG0005569.1/OG0005574.1/OG0005575.1/OG0005583.1/OG0005584.1/OG0005585.1/OG0005586.1/OG0005587.1/OG0005648.1/OG0005649.1/OG0005651.1/OG0005656.1/OG0005671.1/OG0005694.1/OG0005702.1/OG0005707.1/OG0005711.1/OG0005713.1/OG0005719.1/OG0005721.1/OG0005722.1/OG0005723.1/OG0005728.1/OG0005744.1/OG0005763.1/OG0005770.1/OG0005771.1/OG0005772.1/OG0005780.1/OG0005782.1/OG0005786.1/OG0005789.1/OG0005804.1/OG0005806.1/OG0005808.1/OG0005815.1/OG0005816.1/OG0005817.1/OG0005818.1/OG0005824.1/OG0005827.1/OG0005832.1/OG0005833.1/OG0005838.1/OG0005844.1/OG0005858.1/OG0005862.1/OG0005864.1/OG0005868.1/OG0005871.1/OG0005873.1/OG0005882.1/OG0005883.1/OG0005885.1/OG0005892.1/OG0005893.1/OG0005899.1/OG0005902.1/OG0005904.1/OG0005911.1/OG0005918.1/OG0005920.1/OG0005924.1/OG0005930.1/OG0005931.1/OG0005944.1/OG0005945.1/OG0005954.1/OG0005958.1/OG0005960.1/OG0005965.1/OG0005966.1/OG0005967.1/OG0005970.1/OG0005973.1/OG0005982.1/OG0005983.1/OG0005986.1/OG0005990.1/OG0005993.1/OG0006000.1/OG0006003.1/OG0006008.1/OG0006010.1/OG0006011.1/OG0006013.1/OG0006014.1/OG0006015.1/OG0006016.1/OG0006017.1/OG0006032.1/OG0006052.1/OG0006053.1/OG0006056.1/OG0006060.1/OG0006142.1/OG0006146.1/OG0006157.1/OG0006161.1/OG0006178.1/OG0006181.1/OG0006188.1/OG0006193.1/OG0006205.1/OG0006209.1/OG0006217.1/OG0006218.1/OG0006221.1/OG0006224.1/OG0006226.1/OG0006234.1/OG0006238.1/OG0006240.1/OG0006251.1/OG0006258.1/OG0006261.1/OG0006266.1/OG0006269.1/OG0006271.1/OG0006276.1/OG0006284.1/OG0006293.1/OG0006308.1/OG0006327.1/OG0006329.1/OG0006331.1/OG0006337.1/OG0006338.1/OG0006340.1/OG0006341.1/OG0006342.1/OG0006346.1/OG0006349.1/OG0006361.1/OG0006362.1/OG0006364.1/OG0006369.1/OG0006371.1/OG0006372.1/OG0006373.1/OG0006379.1/OG0006390.1/OG0006398.1/OG0006403.1/OG0006413.1/OG0006415.1/OG0006419.1/OG0006424.1/OG0006431.1/OG0006432.1/OG0006436.1/OG0006437.1/OG0006440.1/OG0006441.1/OG0006445.1/OG0006452.1/OG0006460.1/OG0006463.1/OG0006468.1/OG0006473.1/OG0006481.1/OG0006484.1/OG0006490.1/OG0006496.1/OG0006499.1/OG0006504.1/OG0006505.1/OG0006507.1/OG0006511.1/OG0006513.1/OG0006514.1/OG0006517.1/OG0006518.1/OG0006615.1/OG0006619.1/OG0006621.1/OG0006623.1/OG0006643.1/OG0006648.1/OG0006657.1/OG0006664.1/OG0006668.1/OG0006678.1/OG0006681.1/OG0006687.1/OG0006696.1/OG0006697.1/OG0006699.1/OG0006701.1/OG0006703.1/OG0006706.1/OG0006710.1/OG0006717.1/OG0006722.1/OG0006724.1/OG0006728.1/OG0006732.1/OG0006748.1/OG0006749.1/OG0006757.1/OG0006763.1/OG0006775.1/OG0006776.1/OG0006782.1/OG0006785.1/OG0006790.1/OG0006792.1/OG0006795.1/OG0006796.1/OG0006801.1/OG0006810.1/OG0006817.1/OG0006820.1/OG0006823.1/OG0006832.1/OG0006851.1/OG0006866.1/OG0006873.1/OG0006885.1/OG0006891.1/OG0006903.1/OG0006909.1/OG0006913.1/OG0006923.1/OG0006924.1/OG0006927.1/OG0006934.1/OG0006942.1/OG0006946.1/OG0006953.1/OG0006954.1/OG0006959.1/OG0006968.1/OG0006973.1/OG0007054.1/OG0007073.1/OG0007074.1/OG0007077.1/OG0007085.1/OG0007090.1/OG0007091.1/OG0007093.1/OG0007097.1/OG0007110.1/OG0007130.1/OG0007135.1/OG0007140.1/OG0007142.1/OG0007143.1/OG0007167.1/OG0007172.1/OG0007173.1/OG0007184.1/OG0007198.1/OG0007201.1/OG0007202.1/OG0007205.1/OG0007208.1/OG0007210.1/OG0007212.1/OG0007214.1/OG0007215.1/OG0007218.1/OG0007224.1/OG0007227.1/OG0007237.1/OG0007239.1/OG0007245.1/OG0007249.1/OG0007268.1/OG0007273.1/OG0007278.1/OG0007283.1/OG0007291.1/OG0007294.1/OG0007295.1/OG0007298.1/OG0007299.1/OG0007305.1/OG0007320.1/OG0007323.1/OG0007331.1/OG0007337.1/OG0007349.1/OG0007353.1/OG0007365.1/OG0007380.1/OG0007381.1/OG0007384.1/OG0007409.1/OG0007417.1/OG0007419.1/OG0007432.1/OG0007442.1/OG0007539.1/OG0007562.1/OG0007565.1/OG0007572.1/OG0007600.1/OG0007613.1/OG0007640.1/OG0007644.1/OG0007647.1/OG0007648.1/OG0007650.1/OG0007656.1/OG0007659.1/OG0007680.1/OG0007685.1/OG0007711.1/OG0007719.1/OG0007722.1/OG0007723.1/OG0007727.1/OG0007730.1/OG0007733.1/OG0007734.1/OG0007739.1/OG0007741.1/OG0007745.1/OG0007754.1/OG0007779.1/OG0007783.1/OG0007800.1/OG0007805.1/OG0007808.1/OG0007811.1/OG0007812.1/OG0007822.1/OG0007823.1/OG0007824.1/OG0007832.1/OG0007836.1/OG0007840.1/OG0007843.1/OG0007845.1/OG0007848.1/OG0007991.1/OG0008012.1/OG0008039.1/OG0008073.1/OG0008097.1/OG0008101.1/OG0008108.1/OG0008113.1/OG0008120.1/OG0008143.1/OG0008148.1/OG0008151.1/OG0008168.1/OG0008175.1/OG0008177.1/OG0008191.1/OG0008398.1/OG0008434.1/OG0008453.1/OG0008471.1/OG0008482.1/OG0008535.1/OG0008542.1/OG0008550.1/OG0008553.1/OG0008776.1/OG0008785.1/OG0008793.1/OG0009072.1/OG0010324.1</t>
  </si>
  <si>
    <t>OG0000015.9/OG0000015.11/OG0000015.13/OG0000015.6/OG0000015.3/OG0000015.7/OG0000015.4/OG0000015.5/OG0000015.8/OG0000015.14/OG0000015.1/OG0000015.2/OG0000015.12/OG0000015.10/OG0000089.4/OG0000089.8/OG0000089.5/OG0000089.2/OG0000089.6/OG0000089.3/OG0000089.7/OG0000089.1/OG0000102.3/OG0000102.1/OG0000102.2/OG0000102.6/OG0000102.5/OG0000102.4/OG0000102.7/OG0000102.8/OG0000433.3/OG0000433.2/OG0000433.1/OG0000558.2/OG0000558.3/OG0000558.1/OG0000580.2/OG0000580.1/OG0000580.3/OG0000960.1/OG0000960.2/OG0001115.2/OG0001115.1/OG0001160.1/OG0001160.2/OG0001198.2/OG0001198.3/OG0001198.1/OG0001454.1/OG0001454.2/OG0001572.2/OG0001572.1/OG0001602.1/OG0001980.1/OG0001980.2/OG0002785.2/OG0002785.1/OG0002945.2/OG0002945.1/OG0003147.1/OG0003396.1/OG0003466.1/OG0003725.1/OG0003820.1/OG0003931.1/OG0004138.1/OG0004260.1/OG0004289.1/OG0004576.1/OG0004593.1/OG0004621.1/OG0004920.1/OG0004954.1/OG0004994.1/OG0005025.1/OG0005152.1/OG0005166.1/OG0005303.1/OG0005324.1/OG0005356.1/OG0005423.1/OG0005448.1/OG0005494.1/OG0005574.1/OG0005575.1/OG0005651.1/OG0005719.1/OG0005722.1/OG0005744.1/OG0005804.1/OG0005824.1/OG0005827.1/OG0005871.1/OG0005885.1/OG0005893.1/OG0005944.1/OG0005967.1/OG0006052.1/OG0006142.1/OG0006218.1/OG0006266.1/OG0006349.1/OG0006361.1/OG0006369.1/OG0006403.1/OG0006623.1/OG0006657.1/OG0006664.1/OG0006701.1/OG0006724.1/OG0006732.1/OG0006795.1/OG0006820.1/OG0006851.1/OG0006873.1/OG0007085.1/OG0007130.1/OG0007201.1/OG0007218.1/OG0007337.1/OG0007727.1/OG0008793.1</t>
  </si>
  <si>
    <t>OG0003927.1/OG0003927.2/OG0004226.1/OG0004607.1/OG0004661.1/OG0004734.1/OG0004808.1/OG0004989.1/OG0005285.1/OG0005557.1/OG0005725.1/OG0005745.1/OG0005866.1/OG0006285.1/OG0006738.1/OG0006760.1/OG0006830.1/OG0006882.1/OG0006884.1/OG0006974.1/OG0007326.1/OG0007355.1/OG0007385.1/OG0007598.1/OG0007709.1/OG0008045.1/OG0008171.1/OG0008227.1/OG0008529.1/OG0008721.1/OG0009098.1/OG0010344.1</t>
  </si>
  <si>
    <t>OG0000377.1/OG0000377.3/OG0000377.2/OG0001839.1/OG0001839.2/OG0002895.1/OG0004907.1/OG0006018.1/OG0006233.1/OG0006290.1/OG0006642.1/OG0007094.1/OG0007408.1/OG0007674.1/OG0007679.1/OG0007775.1/OG0008050.1/OG0008520.1</t>
  </si>
  <si>
    <t>OG0000261.1/OG0000261.2/OG0000553.2/OG0000553.3/OG0000553.1/OG0000553.4/OG0000612.2/OG0000612.3/OG0000612.1/OG0000835.3/OG0000835.2/OG0000835.1/OG0000887.2/OG0000887.1/OG0001085.2/OG0001085.1/OG0001104.2/OG0001104.1/OG0001345.3/OG0001345.2/OG0001345.1/OG0001460.3/OG0001460.1/OG0001460.2/OG0001497.1/OG0001497.2/OG0001605.2/OG0001605.1/OG0001605.3/OG0001812.2/OG0001812.1/OG0001825.2/OG0001825.1/OG0001851.1/OG0001974.1/OG0002032.1/OG0002032.2/OG0002078.2/OG0002078.1/OG0002145.1/OG0002148.1/OG0002148.2/OG0002176.2/OG0002176.1/OG0002259.1/OG0002270.1/OG0002270.2/OG0002335.2/OG0002335.1/OG0002353.1/OG0002388.1/OG0002480.1/OG0002653.1/OG0002928.2/OG0002928.1/OG0002951.1/OG0002970.1/OG0003081.1/OG0003125.1/OG0003160.1/OG0003220.1/OG0003335.1/OG0003341.1/OG0003415.1/OG0003459.1/OG0003515.1/OG0003688.1/OG0003716.1/OG0003746.1/OG0003797.1/OG0003832.1/OG0003850.1/OG0003927.1/OG0003927.2/OG0003978.1/OG0004040.1/OG0004054.1/OG0004060.1/OG0004081.1/OG0004090.1/OG0004157.1/OG0004218.1/OG0004218.2/OG0004226.1/OG0004247.1/OG0004278.1/OG0004280.1/OG0004312.1/OG0004410.1/OG0004431.1/OG0004438.1/OG0004456.1/OG0004486.1/OG0004542.1/OG0004615.1/OG0004681.1/OG0004688.1/OG0004702.1/OG0004712.1/OG0004734.1/OG0004737.1/OG0004744.1/OG0004779.1/OG0004795.1/OG0004808.1/OG0004911.1/OG0004989.1/OG0005075.1/OG0005122.1/OG0005164.1/OG0005285.1/OG0005288.1/OG0005295.1/OG0005340.1/OG0005366.1/OG0005376.1/OG0005380.1/OG0005443.1/OG0005497.1/OG0005516.1/OG0005557.1/OG0005718.1/OG0005725.1/OG0005745.1/OG0005756.1/OG0005761.1/OG0005784.1/OG0005829.1/OG0005842.1/OG0005861.1/OG0005866.1/OG0005869.1/OG0005889.1/OG0005896.1/OG0005897.1/OG0005907.1/OG0005951.1/OG0005952.1/OG0005988.1/OG0006040.1/OG0006043.1/OG0006050.1/OG0006061.1/OG0006064.1/OG0006154.1/OG0006207.1/OG0006213.1/OG0006232.1/OG0006237.1/OG0006257.1/OG0006265.1/OG0006270.1/OG0006285.1/OG0006299.1/OG0006339.1/OG0006374.1/OG0006396.1/OG0006451.1/OG0006470.1/OG0006482.1/OG0006492.1/OG0006512.1/OG0006598.1/OG0006639.1/OG0006654.1/OG0006670.1/OG0006716.1/OG0006720.1/OG0006730.1/OG0006734.1/OG0006738.1/OG0006750.1/OG0006761.1/OG0006771.1/OG0006772.1/OG0006786.1/OG0006797.1/OG0006813.1/OG0006816.1/OG0006822.1/OG0006830.1/OG0006856.1/OG0006857.1/OG0006862.1/OG0006872.1/OG0006882.1/OG0006884.1/OG0006950.1/OG0006951.1/OG0006957.1/OG0006966.1/OG0006969.1/OG0006974.1/OG0007123.1/OG0007127.1/OG0007155.1/OG0007186.1/OG0007190.1/OG0007213.1/OG0007242.1/OG0007253.1/OG0007256.1/OG0007289.1/OG0007303.1/OG0007313.1/OG0007318.1/OG0007326.1/OG0007327.1/OG0007336.1/OG0007350.1/OG0007355.1/OG0007379.1/OG0007387.1/OG0007396.1/OG0007438.1/OG0007576.1/OG0007580.1/OG0007586.1/OG0007598.1/OG0007622.1/OG0007639.1/OG0007643.1/OG0007654.1/OG0007666.1/OG0007669.1/OG0007675.1/OG0007681.1/OG0007691.1/OG0007709.1/OG0007744.1/OG0007747.1/OG0007757.1/OG0007795.1/OG0007796.1/OG0007816.1/OG0007826.1/OG0007851.1/OG0007979.1/OG0007983.1/OG0008011.1/OG0008015.1/OG0008019.1/OG0008022.1/OG0008034.1/OG0008045.1/OG0008049.1/OG0008056.1/OG0008066.1/OG0008072.1/OG0008075.1/OG0008078.1/OG0008085.1/OG0008090.1/OG0008098.1/OG0008128.1/OG0008129.1/OG0008139.1/OG0008144.1/OG0008154.1/OG0008158.1/OG0008170.1/OG0008180.1/OG0008195.1/OG0008212.1/OG0008214.1/OG0008221.1/OG0008227.1/OG0008340.1/OG0008394.1/OG0008413.1/OG0008414.1/OG0008435.1/OG0008455.1/OG0008479.1/OG0008512.1/OG0008519.1/OG0008526.1/OG0008539.1/OG0008552.1/OG0008562.1/OG0008715.1/OG0008721.1/OG0008757.1/OG0008783.1/OG0008789.1/OG0008800.1/OG0008801.1/OG0008803.1/OG0008809.1/OG0008827.1/OG0008856.1/OG0009035.1/OG0009053.1/OG0009100.1/OG0009121.1/OG0009130.1/OG0009351.1/OG0009363.1/OG0009685.1/OG0010016.1/OG0010344.1</t>
  </si>
  <si>
    <t>OG0000014.7/OG0000014.8/OG0000014.13/OG0000014.14/OG0000014.9/OG0000014.5/OG0000014.4/OG0000014.6/OG0000014.1/OG0000014.11/OG0000014.2/OG0000014.10/OG0000014.12/OG0000014.3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0000059.3/OG0000059.9/OG0000059.6/OG0000059.5/OG0000059.11/OG0000059.10/OG0000059.1/OG0000059.8/OG0000059.4/OG0000059.7/OG0000059.2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0000100.7/OG0000100.3/OG0000100.8/OG0000100.4/OG0000100.1/OG0000100.2/OG0000100.6/OG0000100.5/OG0000103.5/OG0000103.8/OG0000103.7/OG0000103.2/OG0000103.6/OG0000103.1/OG0000103.9/OG0000103.3/OG0000103.4/OG0000111.6/OG0000111.2/OG0000111.5/OG0000111.1/OG0000111.3/OG0000111.4/OG0000114.2/OG0000114.1/OG0000114.3/OG0000114.5/OG0000114.4/OG0000117.3/OG0000117.1/OG0000117.7/OG0000117.6/OG0000117.2/OG0000117.4/OG0000117.5/OG0000121.5/OG0000121.1/OG0000121.2/OG0000121.3/OG0000121.4/OG0000121.6/OG0000121.8/OG0000121.7/OG0000125.4/OG0000125.3/OG0000125.7/OG0000125.5/OG0000125.1/OG0000125.2/OG0000125.6/OG0000146.3/OG0000146.2/OG0000146.5/OG0000146.1/OG0000146.7/OG0000146.6/OG0000146.4/OG0000150.2/OG0000150.4/OG0000150.3/OG0000150.1/OG0000150.5/OG0000153.5/OG0000153.4/OG0000153.3/OG0000153.1/OG0000153.2/OG0000172.3/OG0000172.4/OG0000172.2/OG0000172.1/OG0000173.4/OG0000173.2/OG0000173.3/OG0000173.1/OG0000186.3/OG0000186.6/OG0000186.1/OG0000186.4/OG0000186.2/OG0000186.5/OG0000187.6/OG0000187.5/OG0000187.4/OG0000187.3/OG0000187.1/OG0000187.2/OG0000215.4/OG0000215.5/OG0000215.3/OG0000215.1/OG0000215.2/OG0000218.4/OG0000218.2/OG0000218.1/OG0000218.3/OG0000218.5/OG0000222.2/OG0000222.1/OG0000222.4/OG0000222.5/OG0000222.3/OG0000232.4/OG0000232.2/OG0000232.5/OG0000232.1/OG0000232.3/OG0000244.3/OG0000244.2/OG0000244.4/OG0000244.1/OG0000264.2/OG0000264.1/OG0000264.4/OG0000264.3/OG0000276.4/OG0000276.1/OG0000276.2/OG0000276.3/OG0000280.1/OG0000280.2/OG0000280.4/OG0000280.3/OG0000283.4/OG0000283.3/OG0000283.1/OG0000283.2/OG0000293.1/OG0000293.3/OG0000293.4/OG0000293.5/OG0000293.2/OG0000294.3/OG0000294.4/OG0000294.1/OG0000294.5/OG0000294.2/OG0000297.3/OG0000297.2/OG0000297.1/OG0000297.4/OG0000300.2/OG0000300.3/OG0000300.1/OG0000316.4/OG0000316.2/OG0000316.5/OG0000316.1/OG0000316.3/OG0000318.4/OG0000318.2/OG0000318.1/OG0000318.3/OG0000322.1/OG0000322.2/OG0000322.4/OG0000322.3/OG0000333.4/OG0000333.2/OG0000333.1/OG0000333.3/OG0000337.3/OG0000337.1/OG0000337.2/OG0000344.3/OG0000344.1/OG0000344.4/OG0000344.2/OG0000358.2/OG0000358.1/OG0000358.3/OG0000358.4/OG0000375.4/OG0000375.3/OG0000375.2/OG0000375.1/OG0000381.3/OG0000381.4/OG0000381.1/OG0000381.2/OG0000389.2/OG0000389.3/OG0000389.1/OG0000391.4/OG0000391.3/OG0000391.1/OG0000391.2/OG0000396.4/OG0000396.3/OG0000396.1/OG0000396.2/OG0000400.4/OG0000400.1/OG0000400.3/OG0000400.2/OG0000416.1/OG0000416.4/OG0000416.2/OG0000416.3/OG0000418.4/OG0000418.3/OG0000418.2/OG0000418.1/OG0000419.4/OG0000419.3/OG0000419.2/OG0000419.1/OG0000433.3/OG0000433.2/OG0000433.1/OG0000436.3/OG0000436.1/OG0000436.2/OG0000454.1/OG0000454.2/OG0000456.4/OG0000456.2/OG0000456.3/OG0000456.1/OG0000470.3/OG0000470.2/OG0000470.1/OG0000490.2/OG0000490.1/OG0000491.1/OG0000491.2/OG0000491.3/OG0000501.1/OG0000502.2/OG0000502.1/OG0000502.3/OG0000522.1/OG0000522.2/OG0000522.3/OG0000524.2/OG0000524.1/OG0000524.3/OG0000526.3/OG0000526.2/OG0000526.1/OG0000533.2/OG0000533.3/OG0000533.4/OG0000533.1/OG0000540.3/OG0000540.4/OG0000540.2/OG0000540.1/OG0000543.3/OG0000543.2/OG0000543.4/OG0000543.1/OG0000550.1/OG0000550.3/OG0000550.2/OG0000577.3/OG0000577.2/OG0000577.1/OG0000580.2/OG0000580.1/OG0000580.3/OG0000613.1/OG0000613.3/OG0000613.2/OG0000615.3/OG0000615.1/OG0000615.2/OG0000618.2/OG0000618.1/OG0000618.3/OG0000631.2/OG0000631.1/OG0000631.3/OG0000636.3/OG0000636.1/OG0000636.2/OG0000637.2/OG0000637.1/OG0000637.3/OG0000652.3/OG0000652.2/OG0000652.1/OG0000667.1/OG0000667.3/OG0000667.2/OG0000671.3/OG0000671.1/OG0000671.2/OG0000685.1/OG0000685.2/OG0000691.2/OG0000691.1/OG0000695.2/OG0000695.3/OG0000695.1/OG0000696.1/OG0000696.2/OG0000696.3/OG0000704.2/OG0000704.1/OG0000704.3/OG0000707.1/OG0000707.3/OG0000707.2/OG0000709.3/OG0000709.1/OG0000709.2/OG0000710.3/OG0000710.1/OG0000710.2/OG0000737.1/OG0000737.3/OG0000737.2/OG0000741.2/OG0000741.1/OG0000741.3/OG0000745.2/OG0000745.1/OG0000745.3/OG0000756.1/OG0000757.1/OG0000793.1/OG0000793.2/OG0000803.2/OG0000803.3/OG0000803.1/OG0000812.1/OG0000812.2/OG0000812.3/OG0000814.3/OG0000814.1/OG0000814.2/OG0000815.1/OG0000815.2/OG0000828.1/OG0000828.2/OG0000834.2/OG0000834.1/OG0000840.1/OG0000840.2/OG0000846.1/OG0000846.2/OG0000854.1/OG0000854.2/OG0000855.1/OG0000855.2/OG0000866.3/OG0000866.2/OG0000866.1/OG0000876.1/OG0000876.2/OG0000881.2/OG0000881.3/OG0000881.1/OG0000883.1/OG0000883.2/OG0000883.3/OG0000886.1/OG0000886.3/OG0000886.2/OG0000890.3/OG0000890.2/OG0000890.1/OG0000893.1/OG0000893.2/OG0000895.1/OG0000895.2/OG0000897.2/OG0000897.1/OG0000904.2/OG0000904.3/OG0000904.1/OG0000915.1/OG0000915.2/OG0000916.2/OG0000916.1/OG0000916.3/OG0000917.2/OG0000917.1/OG0000920.2/OG0000920.1/OG0000923.1/OG0000923.2/OG0000935.2/OG0000935.1/OG0000936.2/OG0000936.1/OG0000940.2/OG0000940.1/OG0000942.2/OG0000942.3/OG0000942.1/OG0000945.1/OG0000945.2/OG0000969.1/OG0000969.2/OG0000971.1/OG0000971.2/OG0000971.3/OG0000972.1/OG0000972.2/OG0000990.2/OG0000990.1/OG0000991.1/OG0000991.2/OG0000994.2/OG0000994.1/OG0001006.1/OG0001006.2/OG0001007.2/OG0001007.1/OG0001026.1/OG0001026.2/OG0001032.2/OG0001032.1/OG0001034.2/OG0001034.1/OG0001049.2/OG0001049.1/OG0001052.2/OG0001052.1/OG0001055.1/OG0001055.2/OG0001072.2/OG0001072.1/OG0001077.2/OG0001077.1/OG0001083.1/OG0001083.2/OG0001087.1/OG0001087.2/OG0001109.2/OG0001109.1/OG0001110.1/OG0001110.2/OG0001118.1/OG0001118.2/OG0001120.2/OG0001120.1/OG0001122.3/OG0001122.1/OG0001122.2/OG0001130.1/OG0001130.2/OG0001149.1/OG0001149.2/OG0001153.2/OG0001153.1/OG0001154.1/OG0001154.2/OG0001157.2/OG0001157.1/OG0001159.1/OG0001159.2/OG0001164.2/OG0001164.1/OG0001169.2/OG0001169.1/OG0001172.2/OG0001172.1/OG0001173.2/OG0001173.1/OG0001176.1/OG0001176.2/OG0001191.1/OG0001191.2/OG0001196.2/OG0001196.1/OG0001203.2/OG0001203.1/OG0001207.2/OG0001207.1/OG0001210.2/OG0001210.1/OG0001212.2/OG0001212.1/OG0001222.1/OG0001222.2/OG0001247.1/OG0001247.2/OG0001251.2/OG0001251.1/OG0001260.1/OG0001267.2/OG0001267.1/OG0001269.2/OG0001269.1/OG0001272.2/OG0001272.1/OG0001274.1/OG0001274.2/OG0001275.2/OG0001275.1/OG0001307.1/OG0001313.2/OG0001313.1/OG0001322.1/OG0001322.2/OG0001323.2/OG0001323.1/OG0001326.1/OG0001328.2/OG0001328.1/OG0001348.2/OG0001348.1/OG0001352.2/OG0001352.1/OG0001356.1/OG0001356.2/OG0001360.2/OG0001360.1/OG0001364.2/OG0001364.1/OG0001372.2/OG0001372.1/OG0001389.1/OG0001397.1/OG0001397.2/OG0001416.1/OG0001416.2/OG0001437.1/OG0001437.2/OG0001499.1/OG0001501.1/OG0001507.2/OG0001507.1/OG0001510.2/OG0001510.1/OG0001513.2/OG0001513.1/OG0001528.2/OG0001528.1/OG0001543.2/OG0001543.1/OG0001552.2/OG0001552.1/OG0001569.1/OG0001571.3/OG0001571.2/OG0001571.1/OG0001575.1/OG0001575.2/OG0001577.2/OG0001577.1/OG0001602.1/OG0001606.2/OG0001606.1/OG0001612.1/OG0001612.2/OG0001617.1/OG0001617.2/OG0001618.1/OG0001618.2/OG0001621.2/OG0001621.1/OG0001638.1/OG0001638.2/OG0001639.1/OG0001639.2/OG0001640.1/OG0001640.2/OG0001646.1/OG0001648.2/OG0001648.1/OG0001661.1/OG0001661.2/OG0001670.2/OG0001670.1/OG0001672.2/OG0001672.1/OG0001690.1/OG0001697.2/OG0001697.1/OG0001702.2/OG0001702.1/OG0001703.1/OG0001704.2/OG0001704.1/OG0001714.2/OG0001714.1/OG0001719.1/OG0001744.1/OG0001747.1/OG0001747.2/OG0001750.1/OG0001750.2/OG0001754.1/OG0001754.2/OG0001763.2/OG0001763.1/OG0001765.1/OG0001782.1/OG0001782.2/OG0001784.2/OG0001784.1/OG0001789.1/OG0001789.2/OG0001793.2/OG0001793.1/OG0001811.2/OG0001811.1/OG0001831.1/OG0001837.1/OG0001837.2/OG0001842.2/OG0001842.1/OG0001853.2/OG0001853.1/OG0001856.2/OG0001856.1/OG0001861.2/OG0001861.1/OG0001870.2/OG0001870.1/OG0001911.2/OG0001911.1/OG0001918.1/OG0001922.2/OG0001922.1/OG0001923.1/OG0001923.2/OG0001927.1/OG0001929.1/OG0001934.2/OG0001934.1/OG0001936.1/OG0001936.2/OG0001939.1/OG0001943.1/OG0001943.2/OG0001945.1/OG0001945.2/OG0001946.2/OG0001946.1/OG0001949.2/OG0001949.1/OG0001951.1/OG0001951.2/OG0001954.1/OG0001963.1/OG0001963.2/OG0001964.1/OG0001972.1/OG0001972.2/OG0001973.1/OG0001976.2/OG0001976.1/OG0001979.1/OG0001980.1/OG0001980.2/OG0001992.1/OG0002020.2/OG0002020.1/OG0002023.1/OG0002024.1/OG0002024.2/OG0002035.2/OG0002035.1/OG0002040.2/OG0002040.1/OG0002044.1/OG0002044.2/OG0002056.1/OG0002074.2/OG0002074.1/OG0002075.2/OG0002075.1/OG0002077.2/OG0002077.1/OG0002112.1/OG0002115.1/OG0002115.2/OG0002116.2/OG0002116.1/OG0002120.1/OG0002120.2/OG0002121.1/OG0002121.2/OG0002125.1/OG0002126.2/OG0002126.1/OG0002128.1/OG0002128.2/OG0002133.1/OG0002138.2/OG0002138.1/OG0002144.1/OG0002144.2/OG0002158.2/OG0002158.1/OG0002160.1/OG0002163.1/OG0002163.2/OG0002165.1/OG0002177.2/OG0002177.1/OG0002180.1/OG0002214.1/OG0002223.1/OG0002225.2/OG0002225.1/OG0002241.1/OG0002241.2/OG0002242.2/OG0002242.1/OG0002254.1/OG0002262.1/OG0002266.1/OG0002288.1/OG0002288.2/OG0002298.1/OG0002329.1/OG0002341.1/OG0002348.1/OG0002350.1/OG0002350.2/OG0002357.1/OG0002357.2/OG0002358.1/OG0002358.2/OG0002360.1/OG0002360.2/OG0002364.1/OG0002364.2/OG0002370.1/OG0002381.2/OG0002381.1/OG0002384.1/OG0002385.1/OG0002387.1/OG0002398.1/OG0002403.2/OG0002403.1/OG0002404.1/OG0002404.2/OG0002407.1/OG0002408.2/OG0002408.1/OG0002411.1/OG0002413.1/OG0002443.2/OG0002443.1/OG0002460.1/OG0002463.1/OG0002466.1/OG0002467.1/OG0002469.1/OG0002470.1/OG0002472.1/OG0002477.1/OG0002483.1/OG0002487.1/OG0002491.1/OG0002493.2/OG0002493.1/OG0002496.2/OG0002496.1/OG0002501.1/OG0002501.2/OG0002502.1/OG0002503.1/OG0002504.2/OG0002504.1/OG0002513.1/OG0002518.1/OG0002556.1/OG0002557.2/OG0002557.1/OG0002569.1/OG0002573.1/OG0002586.1/OG0002586.2/OG0002587.1/OG0002589.1/OG0002589.2/OG0002590.1/OG0002591.1/OG0002597.1/OG0002597.2/OG0002598.1/OG0002598.2/OG0002602.2/OG0002602.1/OG0002603.1/OG0002611.1/OG0002615.1/OG0002623.2/OG0002623.1/OG0002624.1/OG0002632.1/OG0002640.1/OG0002644.1/OG0002650.1/OG0002650.2/OG0002656.1/OG0002663.1/OG0002666.1/OG0002668.2/OG0002668.1/OG0002670.1/OG0002709.1/OG0002723.2/OG0002723.1/OG0002728.1/OG0002733.1/OG0002734.1/OG0002742.1/OG0002743.1/OG0002743.2/OG0002745.1/OG0002745.2/OG0002746.1/OG0002756.1/OG0002761.1/OG0002762.2/OG0002762.1/OG0002766.2/OG0002766.1/OG0002770.1/OG0002772.1/OG0002774.2/OG0002774.1/OG0002778.2/OG0002778.1/OG0002780.1/OG0002782.1/OG0002784.2/OG0002784.1/OG0002785.2/OG0002785.1/OG0002790.1/OG0002794.2/OG0002794.1/OG0002796.1/OG0002797.1/OG0002798.1/OG0002798.2/OG0002805.1/OG0002806.1/OG0002806.2/OG0002810.1/OG0002824.1/OG0002824.2/OG0002853.1/OG0002871.1/OG0002875.1/OG0002879.2/OG0002879.1/OG0002889.1/OG0002889.2/OG0002890.1/OG0002890.2/OG0002902.1/OG0002904.1/OG0002907.1/OG0002908.1/OG0002916.1/OG0002918.1/OG0002919.1/OG0002921.1/OG0002926.1/OG0002934.1/OG0002937.1/OG0002937.2/OG0002943.2/OG0002943.1/OG0002949.1/OG0002949.2/OG0002954.1/OG0002957.1/OG0002969.1/OG0003029.1/OG0003031.1/OG0003033.1/OG0003039.1/OG0003042.2/OG0003042.1/OG0003043.1/OG0003044.1/OG0003046.1/OG0003049.1/OG0003055.1/OG0003056.2/OG0003056.1/OG0003061.1/OG0003062.1/OG0003068.1/OG0003073.1/OG0003084.1/OG0003085.1/OG0003088.1/OG0003089.1/OG0003093.1/OG0003104.1/OG0003114.1/OG0003131.1/OG0003133.1/OG0003140.1/OG0003142.1/OG0003146.1/OG0003147.1/OG0003152.1/OG0003153.1/OG0003154.1/OG0003155.2/OG0003155.1/OG0003157.1/OG0003190.1/OG0003202.1/OG0003218.1/OG0003219.1/OG0003224.1/OG0003226.1/OG0003227.1/OG0003231.1/OG0003234.2/OG0003234.1/OG0003250.1/OG0003279.1/OG0003280.1/OG0003283.1/OG0003291.1/OG0003295.1/OG0003296.1/OG0003299.1/OG0003301.2/OG0003301.1/OG0003302.1/OG0003309.1/OG0003319.1/OG0003340.1/OG0003340.2/OG0003344.1/OG0003396.1/OG0003416.1/OG0003417.1/OG0003425.1/OG0003431.1/OG0003442.1/OG0003449.1/OG0003457.1/OG0003464.1/OG0003466.1/OG0003472.1/OG0003473.1/OG0003479.1/OG0003490.1/OG0003491.1/OG0003494.1/OG0003499.1/OG0003502.1/OG0003511.1/OG0003522.1/OG0003523.1/OG0003524.1/OG0003527.1/OG0003529.1/OG0003531.1/OG0003540.1/OG0003541.1/OG0003554.1/OG0003555.1/OG0003560.1/OG0003567.1/OG0003582.1/OG0003584.1/OG0003589.1/OG0003590.1/OG0003591.1/OG0003593.1/OG0003597.1/OG0003642.1/OG0003659.1/OG0003663.1/OG0003664.1/OG0003665.1/OG0003666.1/OG0003667.1/OG0003669.1/OG0003673.1/OG0003690.1/OG0003691.1/OG0003693.1/OG0003699.1/OG0003703.1/OG0003708.1/OG0003711.1/OG0003717.1/OG0003718.1/OG0003721.1/OG0003725.1/OG0003726.2/OG0003726.1/OG0003727.1/OG0003730.1/OG0003734.1/OG0003736.1/OG0003737.1/OG0003738.1/OG0003740.1/OG0003742.1/OG0003745.1/OG0003750.1/OG0003754.1/OG0003756.1/OG0003762.1/OG0003763.1/OG0003774.1/OG0003779.1/OG0003781.1/OG0003783.1/OG0003784.1/OG0003788.1/OG0003790.1/OG0003794.1/OG0003801.1/OG0003802.1/OG0003813.1/OG0003818.1/OG0003824.1/OG0003830.1/OG0003831.1/OG0003849.1/OG0003852.1/OG0003853.2/OG0003853.1/OG0003855.1/OG0003856.1/OG0003858.1/OG0003859.1/OG0003918.1/OG0003919.1/OG0003925.1/OG0003926.1/OG0003931.1/OG0003941.1/OG0003943.1/OG0003947.1/OG0003949.2/OG0003949.1/OG0003951.1/OG0003955.1/OG0003958.1/OG0003969.1/OG0003972.1/OG0003975.1/OG0003983.1/OG0003984.1/OG0003990.1/OG0003995.1/OG0004000.1/OG0004001.1/OG0004006.1/OG0004011.1/OG0004014.1/OG0004028.1/OG0004033.1/OG0004042.1/OG0004044.1/OG0004047.1/OG0004048.1/OG0004059.1/OG0004067.1/OG0004068.1/OG0004076.1/OG0004083.1/OG0004084.1/OG0004085.1/OG0004087.1/OG0004094.1/OG0004105.1/OG0004108.1/OG0004112.1/OG0004112.2/OG0004119.1/OG0004124.1/OG0004127.1/OG0004129.1/OG0004130.1/OG0004131.1/OG0004135.1/OG0004136.1/OG0004141.1/OG0004142.1/OG0004155.1/OG0004204.1/OG0004207.1/OG0004220.1/OG0004235.1/OG0004240.1/OG0004241.1/OG0004243.1/OG0004245.1/OG0004246.1/OG0004249.1/OG0004250.1/OG0004251.1/OG0004252.1/OG0004255.2/OG0004255.1/OG0004260.1/OG0004264.1/OG0004272.1/OG0004287.1/OG0004288.1/OG0004289.1/OG0004293.1/OG0004300.1/OG0004301.1/OG0004304.1/OG0004306.1/OG0004310.1/OG0004313.1/OG0004321.1/OG0004331.1/OG0004333.1/OG0004335.1/OG0004336.1/OG0004338.1/OG0004339.1/OG0004341.1/OG0004345.1/OG0004347.1/OG0004351.1/OG0004354.1/OG0004355.1/OG0004356.1/OG0004361.1/OG0004363.1/OG0004365.1/OG0004369.1/OG0004374.1/OG0004374.2/OG0004387.1/OG0004393.1/OG0004394.1/OG0004396.1/OG0004397.1/OG0004400.1/OG0004402.1/OG0004404.1/OG0004407.1/OG0004408.1/OG0004414.1/OG0004415.1/OG0004416.1/OG0004419.1/OG0004421.1/OG0004422.1/OG0004424.1/OG0004426.1/OG0004428.1/OG0004433.1/OG0004434.1/OG0004437.1/OG0004447.1/OG0004452.1/OG0004455.1/OG0004457.1/OG0004458.1/OG0004462.1/OG0004463.1/OG0004467.1/OG0004468.1/OG0004471.1/OG0004478.1/OG0004482.1/OG0004483.1/OG0004487.1/OG0004489.1/OG0004491.1/OG0004493.1/OG0004539.1/OG0004544.1/OG0004559.1/OG0004561.1/OG0004563.1/OG0004568.1/OG0004574.1/OG0004588.1/OG0004595.1/OG0004596.1/OG0004597.2/OG0004597.1/OG0004601.1/OG0004608.1/OG0004614.1/OG0004617.1/OG0004621.1/OG0004622.1/OG0004640.1/OG0004642.1/OG0004651.1/OG0004653.1/OG0004656.1/OG0004664.1/OG0004665.1/OG0004668.1/OG0004673.1/OG0004678.1/OG0004679.1/OG0004691.1/OG0004693.1/OG0004694.1/OG0004699.2/OG0004699.1/OG0004700.1/OG0004701.1/OG0004707.1/OG0004709.1/OG0004711.1/OG0004714.1/OG0004719.1/OG0004721.1/OG0004723.1/OG0004724.1/OG0004729.1/OG0004732.1/OG0004735.1/OG0004736.1/OG0004742.1/OG0004746.1/OG0004747.1/OG0004748.1/OG0004750.1/OG0004752.1/OG0004755.1/OG0004757.1/OG0004758.1/OG0004762.1/OG0004767.1/OG0004768.1/OG0004778.1/OG0004780.1/OG0004785.1/OG0004788.1/OG0004791.1/OG0004796.1/OG0004813.1/OG0004815.1/OG0004884.1/OG0004900.1/OG0004908.1/OG0004912.1/OG0004914.1/OG0004920.1/OG0004932.1/OG0004933.1/OG0004942.1/OG0004944.1/OG0004949.1/OG0004952.1/OG0004954.1/OG0004955.1/OG0004957.1/OG0004958.1/OG0004959.1/OG0004969.1/OG0004973.1/OG0004979.1/OG0004980.1/OG0004984.1/OG0004991.1/OG0004992.1/OG0004994.1/OG0004999.1/OG0005013.1/OG0005015.1/OG0005018.1/OG0005023.1/OG0005025.1/OG0005032.1/OG0005035.1/OG0005049.1/OG0005050.1/OG0005053.1/OG0005054.1/OG0005058.1/OG0005059.1/OG0005073.1/OG0005074.1/OG0005080.1/OG0005086.1/OG0005090.1/OG0005091.1/OG0005092.1/OG0005094.1/OG0005099.1/OG0005102.1/OG0005103.1/OG0005109.1/OG0005114.1/OG0005120.1/OG0005132.1/OG0005140.1/OG0005152.1/OG0005153.1/OG0005156.1/OG0005159.1/OG0005162.1/OG0005166.1/OG0005171.1/OG0005173.1/OG0005174.1/OG0005237.1/OG0005238.1/OG0005243.1/OG0005254.1/OG0005258.1/OG0005267.1/OG0005270.1/OG0005273.1/OG0005277.1/OG0005281.1/OG0005283.1/OG0005284.1/OG0005293.1/OG0005296.1/OG0005299.1/OG0005300.1/OG0005303.1/OG0005307.1/OG0005310.1/OG0005312.1/OG0005313.1/OG0005320.1/OG0005324.1/OG0005325.1/OG0005327.1/OG0005328.1/OG0005338.1/OG0005339.1/OG0005341.1/OG0005343.1/OG0005350.1/OG0005356.1/OG0005357.1/OG0005358.1/OG0005361.1/OG0005362.1/OG0005364.1/OG0005365.1/OG0005367.1/OG0005369.1/OG0005370.1/OG0005374.1/OG0005383.1/OG0005392.1/OG0005396.1/OG0005397.1/OG0005401.1/OG0005402.1/OG0005413.1/OG0005423.1/OG0005432.1/OG0005434.1/OG0005435.1/OG0005438.1/OG0005445.1/OG0005448.1/OG0005451.1/OG0005453.1/OG0005457.1/OG0005458.1/OG0005460.1/OG0005461.1/OG0005463.1/OG0005466.1/OG0005469.1/OG0005475.1/OG0005477.1/OG0005485.1/OG0005488.1/OG0005491.1/OG0005492.1/OG0005494.1/OG0005496.1/OG0005505.1/OG0005507.1/OG0005508.1/OG0005509.1/OG0005510.1/OG0005513.1/OG0005517.1/OG0005521.1/OG0005528.1/OG0005535.1/OG0005541.1/OG0005542.1/OG0005546.1/OG0005551.1/OG0005554.1/OG0005555.1/OG0005564.1/OG0005565.1/OG0005567.1/OG0005568.1/OG0005574.1/OG0005575.1/OG0005583.1/OG0005585.1/OG0005587.1/OG0005649.1/OG0005651.1/OG0005653.1/OG0005657.1/OG0005664.1/OG0005666.1/OG0005671.1/OG0005677.1/OG0005686.1/OG0005693.1/OG0005694.1/OG0005707.1/OG0005711.1/OG0005719.1/OG0005720.1/OG0005721.1/OG0005722.1/OG0005723.1/OG0005724.1/OG0005733.1/OG0005736.1/OG0005738.1/OG0005742.1/OG0005743.1/OG0005744.1/OG0005746.1/OG0005748.1/OG0005754.1/OG0005760.1/OG0005764.1/OG0005767.1/OG0005770.1/OG0005782.1/OG0005783.1/OG0005788.1/OG0005797.1/OG0005802.1/OG0005804.1/OG0005806.1/OG0005811.1/OG0005813.1/OG0005817.1/OG0005818.1/OG0005819.1/OG0005821.1/OG0005824.1/OG0005827.1/OG0005832.1/OG0005833.1/OG0005840.1/OG0005841.1/OG0005844.1/OG0005845.1/OG0005852.1/OG0005853.1/OG0005858.1/OG0005862.1/OG0005864.1/OG0005868.1/OG0005871.1/OG0005874.1/OG0005877.1/OG0005879.1/OG0005882.1/OG0005883.1/OG0005885.1/OG0005892.1/OG0005893.1/OG0005894.1/OG0005899.1/OG0005902.1/OG0005910.1/OG0005911.1/OG0005915.1/OG0005918.1/OG0005925.1/OG0005926.1/OG0005930.1/OG0005931.1/OG0005932.1/OG0005944.1/OG0005945.1/OG0005948.1/OG0005958.1/OG0005960.1/OG0005965.1/OG0005967.1/OG0005969.1/OG0005970.1/OG0005973.1/OG0005978.1/OG0005981.1/OG0005993.1/OG0005994.1/OG0005998.1/OG0006010.1/OG0006015.1/OG0006016.1/OG0006017.1/OG0006025.1/OG0006032.1/OG0006041.1/OG0006053.1/OG0006059.1/OG0006060.1/OG0006142.1/OG0006146.1/OG0006150.1/OG0006152.1/OG0006161.1/OG0006178.1/OG0006188.1/OG0006197.1/OG0006198.1/OG0006205.1/OG0006218.1/OG0006221.1/OG0006222.1/OG0006224.1/OG0006234.1/OG0006258.1/OG0006261.1/OG0006274.1/OG0006275.1/OG0006276.1/OG0006279.1/OG0006286.1/OG0006294.1/OG0006300.1/OG0006307.1/OG0006308.1/OG0006321.1/OG0006323.1/OG0006327.1/OG0006331.1/OG0006338.1/OG0006341.1/OG0006342.1/OG0006349.1/OG0006361.1/OG0006362.1/OG0006366.1/OG0006369.1/OG0006372.1/OG0006373.1/OG0006375.1/OG0006379.1/OG0006381.1/OG0006385.1/OG0006393.1/OG0006394.1/OG0006395.1/OG0006403.1/OG0006413.1/OG0006415.1/OG0006417.1/OG0006419.1/OG0006422.1/OG0006424.1/OG0006425.1/OG0006429.1/OG0006431.1/OG0006432.1/OG0006436.1/OG0006442.1/OG0006448.1/OG0006456.1/OG0006460.1/OG0006465.1/OG0006468.1/OG0006478.1/OG0006479.1/OG0006481.1/OG0006490.1/OG0006496.1/OG0006499.1/OG0006505.1/OG0006511.1/OG0006514.1/OG0006515.1/OG0006516.1/OG0006518.1/OG0006519.1/OG0006588.1/OG0006615.1/OG0006619.1/OG0006623.1/OG0006626.1/OG0006629.1/OG0006640.1/OG0006641.1/OG0006647.1/OG0006648.1/OG0006650.1/OG0006656.1/OG0006657.1/OG0006659.1/OG0006664.1/OG0006666.1/OG0006671.1/OG0006676.1/OG0006678.1/OG0006681.1/OG0006685.1/OG0006694.1/OG0006696.1/OG0006697.1/OG0006699.1/OG0006701.1/OG0006702.1/OG0006703.1/OG0006717.1/OG0006722.1/OG0006723.1/OG0006724.1/OG0006728.1/OG0006739.1/OG0006741.1/OG0006749.1/OG0006752.1/OG0006757.1/OG0006769.1/OG0006775.1/OG0006776.1/OG0006782.1/OG0006790.1/OG0006792.1/OG0006796.1/OG0006808.1/OG0006817.1/OG0006820.1/OG0006823.1/OG0006837.1/OG0006845.1/OG0006846.1/OG0006850.1/OG0006851.1/OG0006854.1/OG0006859.1/OG0006861.1/OG0006867.1/OG0006873.1/OG0006875.1/OG0006885.1/OG0006889.1/OG0006891.1/OG0006894.1/OG0006901.1/OG0006908.1/OG0006909.1/OG0006918.1/OG0006919.1/OG0006922.1/OG0006923.1/OG0006924.1/OG0006927.1/OG0006931.1/OG0006942.1/OG0006946.1/OG0006953.1/OG0006954.1/OG0006963.1/OG0006973.1/OG0007054.1/OG0007063.1/OG0007073.1/OG0007077.1/OG0007090.1/OG0007093.1/OG0007098.1/OG0007103.1/OG0007110.1/OG0007128.1/OG0007166.1/OG0007172.1/OG0007173.1/OG0007183.1/OG0007184.1/OG0007195.1/OG0007197.1/OG0007208.1/OG0007210.1/OG0007211.1/OG0007214.1/OG0007218.1/OG0007222.1/OG0007223.1/OG0007224.1/OG0007237.1/OG0007239.1/OG0007246.1/OG0007251.1/OG0007254.1/OG0007268.1/OG0007277.1/OG0007278.1/OG0007280.1/OG0007282.1/OG0007283.1/OG0007290.1/OG0007291.1/OG0007294.1/OG0007298.1/OG0007299.1/OG0007305.1/OG0007306.1/OG0007312.1/OG0007319.1/OG0007320.1/OG0007323.1/OG0007333.1/OG0007337.1/OG0007354.1/OG0007365.1/OG0007372.1/OG0007384.1/OG0007391.1/OG0007392.1/OG0007399.1/OG0007409.1/OG0007417.1/OG0007422.1/OG0007432.1/OG0007562.1/OG0007570.1/OG0007577.1/OG0007582.1/OG0007587.1/OG0007591.1/OG0007606.1/OG0007613.1/OG0007640.1/OG0007658.1/OG0007659.1/OG0007680.1/OG0007696.1/OG0007698.1/OG0007702.1/OG0007705.1/OG0007711.1/OG0007722.1/OG0007723.1/OG0007734.1/OG0007735.1/OG0007741.1/OG0007748.1/OG0007754.1/OG0007756.1/OG0007766.1/OG0007768.1/OG0007772.1/OG0007787.1/OG0007789.1/OG0007800.1/OG0007801.1/OG0007803.1/OG0007805.1/OG0007808.1/OG0007809.1/OG0007819.1/OG0007820.1/OG0007822.1/OG0007823.1/OG0007832.1/OG0007839.1/OG0007843.1/OG0007845.1/OG0007848.1/OG0007980.1/OG0007991.1/OG0007998.1/OG0008000.1/OG0008008.1/OG0008029.1/OG0008035.1/OG0008039.1/OG0008053.1/OG0008071.1/OG0008083.1/OG0008097.1/OG0008101.1/OG0008106.1/OG0008108.1/OG0008120.1/OG0008130.1/OG0008140.1/OG0008143.1/OG0008151.1/OG0008177.1/OG0008420.1/OG0008426.1/OG0008434.1/OG0008437.1/OG0008453.1/OG0008460.1/OG0008535.1/OG0008551.1/OG0008553.1/OG0008776.1/OG0008782.1/OG0008785.1/OG0008793.1/OG0009051.1/OG0009072.1/OG0009116.1/OG0010635.1</t>
  </si>
  <si>
    <t>OG0000377.1/OG0000377.3/OG0000377.2/OG0000512.1/OG0000512.8/OG0000512.3/OG0000512.7/OG0000512.9/OG0000512.5/OG0000512.6/OG0000512.4/OG0000512.2/OG0000572.2/OG0000572.1/OG0000705.3/OG0000705.2/OG0000705.1/OG0000816.2/OG0000816.1/OG0001632.1/OG0001758.1/OG0001795.2/OG0001795.1/OG0001839.1/OG0001839.2/OG0002001.2/OG0002001.1/OG0002181.1/OG0002181.2/OG0002231.1/OG0002231.2/OG0002287.1/OG0002628.2/OG0002628.1/OG0002658.1/OG0002676.1/OG0002831.1/OG0002895.1/OG0002978.1/OG0003229.1/OG0003350.1/OG0003568.2/OG0003568.1/OG0003576.1/OG0003671.1/OG0003874.1/OG0003878.1/OG0003959.1/OG0004150.1/OG0004381.1/OG0004418.1/OG0004585.1/OG0004687.1/OG0004687.2/OG0004706.1/OG0004784.1/OG0004837.1/OG0004907.1/OG0005064.1/OG0005136.1/OG0005180.1/OG0005371.1/OG0005373.1/OG0005390.1/OG0005474.1/OG0005518.1/OG0005548.1/OG0005560.1/OG0005572.1/OG0005576.1/OG0005599.1/OG0005605.1/OG0005606.1/OG0005609.1/OG0005661.1/OG0005695.1/OG0005706.1/OG0005776.1/OG0005794.1/OG0005803.1/OG0005822.1/OG0005863.1/OG0005876.1/OG0005927.1/OG0005934.1/OG0005991.1/OG0006018.1/OG0006047.1/OG0006049.1/OG0006062.1/OG0006082.1/OG0006219.1/OG0006225.1/OG0006233.1/OG0006260.1/OG0006383.1/OG0006397.1/OG0006411.1/OG0006412.1/OG0006435.1/OG0006435.2/OG0006472.1/OG0006500.1/OG0006529.1/OG0006594.1/OG0006642.1/OG0006665.1/OG0006692.1/OG0006746.1/OG0006746.2/OG0006788.1/OG0006825.1/OG0006883.1/OG0006964.1/OG0006986.1/OG0006987.1/OG0006989.1/OG0007000.1/OG0007109.1/OG0007144.1/OG0007153.1/OG0007225.1/OG0007286.1/OG0007344.1/OG0007382.1/OG0007388.1/OG0007413.1/OG0007441.1/OG0007458.1/OG0007459.1/OG0007523.1/OG0007590.1/OG0007594.1/OG0007602.1/OG0007667.1/OG0007674.1/OG0007679.1/OG0007697.1/OG0007724.1/OG0007750.1/OG0007846.1/OG0007865.1/OG0007884.1/OG0008014.1/OG0008026.1/OG0008050.1/OG0008057.1/OG0008059.1/OG0008091.1/OG0008215.1/OG0008218.1/OG0008250.1/OG0008253.1/OG0008274.1/OG0008476.1/OG0008478.1/OG0008520.1/OG0008563.1/OG0008567.1/OG0008865.1/OG0008874.1/OG0009069.1/OG0009134.1/OG0009154.1/OG0009157.1/OG0009344.1/OG0010069.1/OG0010417.1/OG0010823.1</t>
  </si>
  <si>
    <t>OG0000038.11/OG0000038.6/OG0000038.9/OG0000038.12/OG0000038.2/OG0000038.8/OG0000038.10/OG0000038.7/OG0000038.1/OG0000038.4/OG0000038.5/OG0000038.3/OG0000904.2/OG0000904.3/OG0000904.1/OG0001072.2/OG0001072.1/OG0003794.1/OG0004447.1/OG0004617.1/OG0005970.1/OG0006728.1</t>
  </si>
  <si>
    <t>OG0000172.3/OG0000172.4/OG0000172.2/OG0000172.1/OG0000269.4/OG0000269.2/OG0000269.3/OG0000269.1/OG0000292.1/OG0000292.2/OG0000292.3/OG0000316.4/OG0000316.2/OG0000316.5/OG0000316.1/OG0000316.3/OG0000351.4/OG0000351.3/OG0000351.1/OG0000351.2/OG0000375.4/OG0000375.3/OG0000375.2/OG0000375.1/OG0000389.2/OG0000389.3/OG0000389.1/OG0000391.4/OG0000391.3/OG0000391.1/OG0000391.2/OG0000785.1/OG0000785.2/OG0000795.1/OG0000795.2/OG0000815.1/OG0000815.2/OG0000917.2/OG0000917.1/OG0000974.1/OG0000974.2/OG0001026.1/OG0001026.2/OG0001157.2/OG0001157.1/OG0001169.2/OG0001169.1/OG0001174.1/OG0001174.2/OG0001266.2/OG0001266.1/OG0001327.2/OG0001327.1/OG0001420.1/OG0001450.1/OG0001450.2/OG0001466.2/OG0001466.1/OG0001559.2/OG0001559.1/OG0001567.1/OG0001607.2/OG0001607.1/OG0001702.2/OG0001702.1/OG0001717.1/OG0001779.1/OG0001782.1/OG0001782.2/OG0001786.2/OG0001786.1/OG0001787.1/OG0001787.2/OG0002009.1/OG0002009.2/OG0002241.1/OG0002241.2/OG0002341.1/OG0002491.1/OG0002778.2/OG0002778.1/OG0002786.1/OG0002885.1/OG0002920.1/OG0002947.2/OG0002947.1/OG0003055.1/OG0003152.1/OG0003154.1/OG0003212.1/OG0003221.1/OG0003280.1/OG0003340.1/OG0003340.2/OG0003491.1/OG0003580.1/OG0003655.1/OG0003655.2/OG0003663.1/OG0003846.1/OG0004077.1/OG0004103.1/OG0004149.1/OG0004334.1/OG0004384.1/OG0004428.1/OG0004628.1/OG0004718.1/OG0004720.1/OG0005072.1/OG0005584.1/OG0006011.1/OG0006284.1/OG0006329.1/OG0006832.1/OG0007142.1/OG0007733.1/OG0007811.1</t>
  </si>
  <si>
    <t>OG0002653.1/OG0003294.1/OG0003294.2/OG0003542.1/OG0006227.1</t>
  </si>
  <si>
    <t>OG0000266.6/OG0000266.3/OG0000266.5/OG0000266.1/OG0000266.2/OG0000266.4/OG0001758.1/OG0002628.2/OG0002628.1/OG0002676.1/OG0003207.1/OG0003471.1/OG0003474.1/OG0004352.1</t>
  </si>
  <si>
    <t>OG0000159.7/OG0000159.2/OG0000159.6/OG0000159.5/OG0000159.1/OG0000159.4/OG0000159.3/OG0000172.3/OG0000172.4/OG0000172.2/OG0000172.1/OG0000222.2/OG0000222.1/OG0000222.4/OG0000222.5/OG0000222.3/OG0000273.1/OG0000273.5/OG0000273.4/OG0000273.2/OG0000273.3/OG0000283.4/OG0000283.3/OG0000283.1/OG0000283.2/OG0000292.1/OG0000292.2/OG0000292.3/OG0000381.3/OG0000381.4/OG0000381.1/OG0000381.2/OG0000433.3/OG0000433.2/OG0000433.1/OG0000507.1/OG0000507.2/OG0000520.2/OG0000520.3/OG0000520.1/OG0000634.3/OG0000634.1/OG0000634.2/OG0000648.2/OG0000648.1/OG0000667.1/OG0000667.3/OG0000667.2/OG0000807.1/OG0000807.2/OG0000827.1/OG0000827.2/OG0000997.1/OG0000997.2/OG0001032.2/OG0001032.1/OG0001077.2/OG0001077.1/OG0001175.2/OG0001175.1/OG0001339.2/OG0001339.1/OG0001784.2/OG0001784.1/OG0001861.2/OG0001861.1/OG0001952.1/OG0001952.2/OG0002031.2/OG0002031.1/OG0002156.1/OG0002157.2/OG0002157.1/OG0002491.1/OG0002503.1/OG0002733.1/OG0002772.1/OG0002815.1/OG0003291.1/OG0003327.1/OG0003551.1/OG0003771.1/OG0004069.1/OG0004106.1/OG0005126.1/OG0005782.1/OG0006146.1/OG0008550.1</t>
  </si>
  <si>
    <t>OG0000114.2/OG0000114.1/OG0000114.3/OG0000114.5/OG0000114.4/OG0000526.3/OG0000526.2/OG0000526.1/OG0000709.3/OG0000709.1/OG0000709.2/OG0000915.1/OG0000915.2/OG0001313.2/OG0001313.1/OG0001763.2/OG0001763.1/OG0001811.2/OG0001811.1/OG0002513.1/OG0003219.1/OG0003669.1/OG0003691.1/OG0003831.1/OG0004142.1/OG0004651.1/OG0005270.1/OG0005528.1/OG0006015.1/OG0006178.1/OG0006338.1/OG0007090.1</t>
  </si>
  <si>
    <t>OG0004438.1/OG0006639.1/OG0007336.1/OG0009130.1</t>
  </si>
  <si>
    <t>OG0003229.1/OG0004585.1</t>
  </si>
  <si>
    <t>OG0001974.1/OG0002951.1/OG0003220.1/OG0003335.1/OG0003341.1/OG0003746.1/OG0004040.1/OG0004060.1/OG0004278.1/OG0004280.1/OG0004456.1/OG0004486.1/OG0004702.1/OG0004737.1/OG0005075.1/OG0005376.1/OG0005497.1/OG0005829.1/OG0005988.1/OG0006064.1/OG0006257.1/OG0006270.1/OG0006654.1/OG0006813.1/OG0007127.1/OG0007186.1/OG0007327.1/OG0007387.1/OG0007622.1/OG0007691.1/OG0007826.1/OG0008019.1/OG0008056.1/OG0008098.1/OG0008519.1/OG0008803.1/OG0009053.1/OG0009100.1</t>
  </si>
  <si>
    <t>OG0001795.2/OG0001795.1/OG0003350.1/OG0003874.1/OG0003878.1/OG0004150.1/OG0004381.1/OG0004687.1/OG0004687.2/OG0005064.1/OG0005548.1/OG0005572.1/OG0005695.1/OG0005822.1/OG0006219.1/OG0006412.1/OG0006594.1/OG0006986.1/OG0007144.1/OG0007344.1/OG0007441.1/OG0007602.1/OG0007667.1/OG0008218.1</t>
  </si>
  <si>
    <t>OG0000074.1/OG0000074.8/OG0000074.3/OG0000074.2/OG0000074.6/OG0000074.5/OG0000074.7/OG0000074.4/OG0000280.1/OG0000280.2/OG0000280.4/OG0000280.3/OG0000318.4/OG0000318.2/OG0000318.1/OG0000318.3/OG0000502.2/OG0000502.1/OG0000502.3/OG0000524.2/OG0000524.1/OG0000524.3/OG0000613.1/OG0000613.3/OG0000613.2/OG0000618.2/OG0000618.1/OG0000618.3/OG0000636.3/OG0000636.1/OG0000636.2/OG0000671.3/OG0000671.1/OG0000671.2/OG0000691.2/OG0000691.1/OG0000737.1/OG0000737.3/OG0000737.2/OG0000756.1/OG0000828.1/OG0000828.2/OG0000834.2/OG0000834.1/OG0000883.1/OG0000883.2/OG0000883.3/OG0000890.3/OG0000890.2/OG0000890.1/OG0000945.1/OG0000945.2/OG0001087.1/OG0001087.2/OG0001120.2/OG0001120.1/OG0001164.2/OG0001164.1/OG0001173.2/OG0001173.1/OG0001222.1/OG0001222.2/OG0001269.2/OG0001269.1/OG0001640.1/OG0001640.2/OG0001670.2/OG0001670.1/OG0001714.2/OG0001714.1/OG0001719.1/OG0001831.1/OG0001918.1/OG0001929.1/OG0001936.1/OG0001936.2/OG0001980.1/OG0001980.2/OG0002023.1/OG0002056.1/OG0002075.2/OG0002075.1/OG0002112.1/OG0002120.1/OG0002120.2/OG0002329.1/OG0002385.1/OG0002387.1/OG0002443.2/OG0002443.1/OG0002460.1/OG0002501.1/OG0002501.2/OG0002557.2/OG0002557.1/OG0002598.1/OG0002598.2/OG0002640.1/OG0002650.1/OG0002650.2/OG0002668.2/OG0002668.1/OG0002784.2/OG0002784.1/OG0002794.2/OG0002794.1/OG0002797.1/OG0002798.1/OG0002798.2/OG0002926.1/OG0002949.1/OG0002949.2/OG0003084.1/OG0003133.1/OG0003190.1/OG0003218.1/OG0003224.1/OG0003226.1/OG0003511.1/OG0003522.1/OG0003555.1/OG0003584.1/OG0003589.1/OG0003664.1/OG0003699.1/OG0003703.1/OG0003718.1/OG0003730.1/OG0003750.1/OG0003783.1/OG0003919.1/OG0003955.1/OG0003990.1/OG0004033.1/OG0004044.1/OG0004112.1/OG0004112.2/OG0004130.1/OG0004204.1/OG0004207.1/OG0004241.1/OG0004251.1/OG0004293.1/OG0004333.1/OG0004351.1/OG0004354.1/OG0004365.1/OG0004387.1/OG0004400.1/OG0004408.1/OG0004419.1/OG0004433.1/OG0004455.1/OG0004467.1/OG0004493.1/OG0004544.1/OG0004561.1/OG0004596.1/OG0004601.1/OG0004614.1/OG0004653.1/OG0004656.1/OG0004665.1/OG0004711.1/OG0004729.1/OG0004735.1/OG0004742.1/OG0004757.1/OG0004778.1/OG0004815.1/OG0004912.1/OG0004952.1/OG0005013.1/OG0005035.1/OG0005054.1/OG0005091.1/OG0005114.1/OG0005120.1/OG0005159.1/OG0005162.1/OG0005238.1/OG0005243.1/OG0005273.1/OG0005284.1/OG0005293.1/OG0005299.1/OG0005307.1/OG0005367.1/OG0005397.1/OG0005402.1/OG0005413.1/OG0005432.1/OG0005434.1/OG0005458.1/OG0005466.1/OG0005469.1/OG0005513.1/OG0005517.1/OG0005542.1/OG0005555.1/OG0005567.1/OG0005653.1/OG0005657.1/OG0005664.1/OG0005677.1/OG0005686.1/OG0005693.1/OG0005720.1/OG0005746.1/OG0005797.1/OG0005811.1/OG0005813.1/OG0005819.1/OG0005821.1/OG0005852.1/OG0005871.1/OG0005932.1/OG0005998.1/OG0006059.1/OG0006152.1/OG0006294.1/OG0006307.1/OG0006321.1/OG0006381.1/OG0006385.1/OG0006394.1/OG0006395.1/OG0006422.1/OG0006432.1/OG0006465.1/OG0006514.1/OG0006515.1/OG0006516.1/OG0006588.1/OG0006626.1/OG0006666.1/OG0006752.1/OG0006808.1/OG0006837.1/OG0006845.1/OG0006846.1/OG0006894.1/OG0006901.1/OG0006919.1/OG0006963.1/OG0007063.1/OG0007195.1/OG0007197.1/OG0007280.1/OG0007282.1/OG0007354.1/OG0007372.1/OG0007606.1/OG0007698.1/OG0007756.1/OG0007766.1/OG0007803.1/OG0007820.1/OG0008035.1/OG0008071.1/OG0008101.1/OG0008106.1/OG0008130.1/OG0008420.1/OG0008434.1/OG0008551.1/OG0008776.1/OG0008782.1/OG0009051.1/OG0009116.1</t>
  </si>
  <si>
    <t>OG0000073.10/OG0000073.7/OG0000073.3/OG0000073.11/OG0000073.8/OG0000073.1/OG0000073.5/OG0000073.2/OG0000073.9/OG0000073.4/OG0000073.6/OG0001918.1/OG0003926.1/OG0003951.1/OG0003983.1/OG0003995.1/OG0004487.1/OG0004701.1/OG0004788.1/OG0005156.1/OG0005293.1/OG0005307.1/OG0005383.1/OG0005554.1/OG0005664.1/OG0005748.1/OG0005767.1/OG0006010.1/OG0006300.1/OG0006424.1/OG0006516.1/OG0006650.1/OG0006769.1/OG0007183.1/OG0007399.1/OG0007658.1/OG0007839.1/OG0008140.1/OG0008460.1</t>
  </si>
  <si>
    <t>OG0002480.1/OG0005952.1/OG0006061.1/OG0007213.1/OG0007675.1/OG0008214.1</t>
  </si>
  <si>
    <t>OG0002181.1/OG0002181.2/OG0002895.1/OG0005876.1/OG0006665.1/OG0006986.1</t>
  </si>
  <si>
    <t>OG0000051.3/OG0000051.1/OG0000051.7/OG0000051.9/OG0000051.11/OG0000051.6/OG0000051.2/OG0000051.5/OG0000051.4/OG0000051.10/OG0000051.8/OG0000074.1/OG0000074.8/OG0000074.3/OG0000074.2/OG0000074.6/OG0000074.5/OG0000074.7/OG0000074.4/OG0000082.1/OG0000082.7/OG0000082.6/OG0000082.3/OG0000082.4/OG0000082.5/OG0000082.2/OG0000085.2/OG0000085.1/OG0000085.5/OG0000085.7/OG0000085.6/OG0000085.4/OG0000085.3/OG0000087.5/OG0000087.7/OG0000087.2/OG0000087.1/OG0000087.4/OG0000087.6/OG0000087.3/OG0000121.5/OG0000121.1/OG0000121.2/OG0000121.3/OG0000121.4/OG0000121.6/OG0000121.8/OG0000121.7/OG0000215.4/OG0000215.5/OG0000215.3/OG0000215.1/OG0000215.2/OG0000540.3/OG0000540.4/OG0000540.2/OG0000540.1/OG0000671.3/OG0000671.1/OG0000671.2/OG0000707.1/OG0000707.3/OG0000707.2/OG0000846.1/OG0000846.2/OG0000890.3/OG0000890.2/OG0000890.1/OG0000897.2/OG0000897.1/OG0001247.1/OG0001247.2/OG0001275.2/OG0001275.1/OG0001364.2/OG0001364.1/OG0001640.1/OG0001640.2/OG0001661.1/OG0001661.2/OG0001719.1/OG0001837.1/OG0001837.2/OG0001936.1/OG0001936.2/OG0001945.1/OG0001945.2/OG0001972.1/OG0001972.2/OG0001979.1/OG0002040.2/OG0002040.1/OG0002384.1/OG0002413.1/OG0002460.1/OG0002466.1/OG0002477.1/OG0002493.2/OG0002493.1/OG0002557.2/OG0002557.1/OG0002591.1/OG0002797.1/OG0002916.1/OG0002918.1/OG0002934.1/OG0002943.2/OG0002943.1/OG0003056.2/OG0003056.1/OG0003133.1/OG0003431.1/OG0003522.1/OG0003523.1/OG0003593.1/OG0003699.1/OG0003703.1/OG0003718.1/OG0003754.1/OG0003763.1/OG0003784.1/OG0003801.1/OG0003855.1/OG0003919.1/OG0003955.1/OG0004011.1/OG0004094.1/OG0004155.1/OG0004249.1/OG0004287.1/OG0004333.1/OG0004351.1/OG0004365.1/OG0004387.1/OG0004404.1/OG0004422.1/OG0004559.1/OG0004656.1/OG0004723.1/OG0004746.1/OG0004815.1/OG0004912.1/OG0004949.1/OG0004957.1/OG0005035.1/OG0005073.1/OG0005090.1/OG0005413.1/OG0005466.1/OG0005492.1/OG0005507.1/OG0005510.1/OG0005653.1/OG0005736.1/OG0005879.1/OG0005915.1/OG0005925.1/OG0005926.1/OG0006025.1/OG0006041.1/OG0006197.1/OG0006366.1/OG0006425.1/OG0006465.1/OG0006647.1/OG0006656.1/OG0006702.1/OG0006790.1/OG0006889.1/OG0006918.1/OG0006931.1/OG0007063.1/OG0007098.1/OG0007372.1/OG0007591.1/OG0007766.1/OG0007768.1/OG0007803.1/OG0007819.1/OG0007980.1/OG0010635.1</t>
  </si>
  <si>
    <t>OG0001825.2/OG0001825.1/OG0002145.1/OG0002148.1/OG0002148.2/OG0002970.1/OG0003125.1/OG0003220.1/OG0004218.1/OG0004218.2/OG0004542.1/OG0004744.1/OG0006064.1/OG0006374.1/OG0006750.1/OG0006872.1/OG0007186.1/OG0007327.1/OG0007387.1/OG0007622.1/OG0008800.1</t>
  </si>
  <si>
    <t>OG0002831.1/OG0003874.1/OG0003959.1/OG0005599.1/OG0005803.1/OG0006047.1/OG0006883.1/OG0007344.1</t>
  </si>
  <si>
    <t>OG0006397.1/OG0007413.1/OG0007724.1/OG0007884.1/OG0009069.1</t>
  </si>
  <si>
    <t>OG0000612.2/OG0000612.3/OG0000612.1/OG0002335.2/OG0002335.1/OG0002928.2/OG0002928.1/OG0004081.1/OG0005443.1/OG0005756.1/OG0005861.1/OG0006213.1/OG0006451.1/OG0006950.1/OG0006966.1/OG0007313.1/OG0007396.1/OG0007576.1/OG0007666.1/OG0007669.1/OG0007795.1/OG0008072.1/OG0008144.1/OG0008158.1/OG0008435.1/OG0008757.1/OG0008801.1/OG0010016.1</t>
  </si>
  <si>
    <t>OG0000524.2/OG0000524.1/OG0000524.3/OG0000936.2/OG0000936.1/OG0001110.1/OG0001110.2/OG0001191.1/OG0001191.2/OG0001328.2/OG0001328.1/OG0001356.1/OG0001356.2/OG0002020.2/OG0002020.1/OG0002467.1/OG0002782.1/OG0003042.2/OG0003042.1/OG0003302.1/OG0003319.1/OG0003742.1/OG0004141.1/OG0004240.1/OG0004272.1/OG0004339.1/OG0004355.1/OG0004414.1/OG0004679.1/OG0004709.1/OG0004747.1/OG0004767.1/OG0005050.1/OG0005094.1/OG0005132.1/OG0005338.1/OG0005357.1/OG0005721.1/OG0005931.1/OG0005958.1/OG0006161.1/OG0006224.1/OG0006276.1/OG0006331.1/OG0006372.1/OG0006431.1/OG0006432.1/OG0006460.1/OG0006468.1/OG0006496.1/OG0006619.1/OG0006703.1/OG0006757.1/OG0006776.1/OG0006796.1/OG0006923.1/OG0006942.1/OG0006946.1/OG0007054.1/OG0007283.1/OG0007409.1/OG0007613.1/OG0007659.1/OG0007680.1/OG0007808.1/OG0008143.1/OG0008453.1/OG0008785.1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</si>
  <si>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0000103.5/OG0000103.8/OG0000103.7/OG0000103.2/OG0000103.6/OG0000103.1/OG0000103.9/OG0000103.3/OG0000103.4/OG0000130.5/OG0000130.4/OG0000130.7/OG0000130.6/OG0000130.3/OG0000130.2/OG0000130.1/OG0000188.4/OG0000188.3/OG0000188.1/OG0000188.2/OG0000193.1/OG0000193.2/OG0000193.5/OG0000193.4/OG0000193.3/OG0000208.2/OG0000208.1/OG0000208.4/OG0000208.3/OG0000247.4/OG0000247.5/OG0000247.1/OG0000247.3/OG0000247.2/OG0000257.3/OG0000257.1/OG0000257.2/OG0000273.1/OG0000273.5/OG0000273.4/OG0000273.2/OG0000273.3/OG0000288.5/OG0000288.1/OG0000288.4/OG0000288.2/OG0000288.3/OG0000306.4/OG0000306.1/OG0000306.2/OG0000306.3/OG0000334.3/OG0000334.1/OG0000334.4/OG0000334.2/OG0000356.4/OG0000356.1/OG0000356.2/OG0000356.3/OG0000402.2/OG0000402.3/OG0000402.1/OG0000416.1/OG0000416.4/OG0000416.2/OG0000416.3/OG0000424.2/OG0000424.1/OG0000436.3/OG0000436.1/OG0000436.2/OG0000533.2/OG0000533.3/OG0000533.4/OG0000533.1/OG0000541.1/OG0000541.2/OG0000541.3/OG0000590.2/OG0000590.1/OG0000590.3/OG0000614.3/OG0000614.2/OG0000614.1/OG0000704.2/OG0000704.1/OG0000704.3/OG0000771.3/OG0000771.2/OG0000771.1/OG0000794.1/OG0000794.2/OG0000862.2/OG0000862.1/OG0000868.2/OG0000868.1/OG0000868.3/OG0000889.2/OG0000889.1/OG0000897.2/OG0000897.1/OG0000923.1/OG0000923.2/OG0000938.1/OG0000938.3/OG0000938.2/OG0000969.1/OG0000969.2/OG0000974.1/OG0000974.2/OG0001130.1/OG0001130.2/OG0001174.1/OG0001174.2/OG0001225.2/OG0001225.1/OG0001263.1/OG0001263.2/OG0001266.2/OG0001266.1/OG0001274.1/OG0001274.2/OG0001275.2/OG0001275.1/OG0001327.2/OG0001327.1/OG0001420.1/OG0001461.1/OG0001461.2/OG0001465.1/OG0001465.2/OG0001510.2/OG0001510.1/OG0001528.2/OG0001528.1/OG0001552.2/OG0001552.1/OG0001648.2/OG0001648.1/OG0001682.1/OG0001682.2/OG0001706.1/OG0001706.2/OG0001717.1/OG0001771.1/OG0001771.2/OG0001779.1/OG0001787.1/OG0001787.2/OG0001827.2/OG0001827.1/OG0001845.1/OG0001845.2/OG0001858.1/OG0001866.2/OG0001866.1/OG0001944.1/OG0002064.2/OG0002064.1/OG0002068.1/OG0002077.2/OG0002077.1/OG0002147.1/OG0002147.2/OG0002161.1/OG0002161.2/OG0002205.1/OG0002208.1/OG0002208.2/OG0002236.1/OG0002236.2/OG0002265.1/OG0002265.2/OG0002284.1/OG0002351.1/OG0002374.1/OG0002380.1/OG0002451.1/OG0002451.2/OG0002462.1/OG0002462.2/OG0002485.2/OG0002485.1/OG0002492.1/OG0002509.2/OG0002509.1/OG0002578.1/OG0002649.1/OG0002655.2/OG0002655.1/OG0002667.1/OG0002801.1/OG0002809.2/OG0002809.1/OG0002822.1/OG0002865.1/OG0002899.1/OG0002923.1/OG0002947.2/OG0002947.1/OG0003088.1/OG0003095.1/OG0003112.1/OG0003134.1/OG0003156.1/OG0003163.1/OG0003221.1/OG0003428.1/OG0003463.1/OG0003543.1/OG0003548.1/OG0003573.1/OG0003740.1/OG0003813.1/OG0003846.1/OG0003849.1/OG0004092.1/OG0004099.1/OG0004283.1/OG0004428.1/OG0004470.1/OG0004568.1/OG0004609.1/OG0004610.1/OG0004620.1/OG0005072.1/OG0005083.1/OG0005116.1/OG0005356.1/OG0005445.1/OG0005713.1/OG0005774.1/OG0006011.1/OG0006053.1/OG0006240.1/OG0006251.1/OG0006297.1/OG0006337.1/OG0006362.1/OG0006440.1/OG0006891.1/OG0006913.1/OG0006927.1/OG0006973.1/OG0007727.1</t>
  </si>
  <si>
    <t>OG0000266.6/OG0000266.3/OG0000266.5/OG0000266.1/OG0000266.2/OG0000266.4/OG0001626.1/OG0001626.2/OG0004442.1/OG0005474.1/OG0006476.1</t>
  </si>
  <si>
    <t>OG0002032.1/OG0002032.2/OG0002282.1/OG0002353.1/OG0003509.1/OG0003668.1/OG0004023.1/OG0005534.1/OG0007586.1/OG0008022.1/OG0008078.1</t>
  </si>
  <si>
    <t>OG0005732.1/OG0011594.1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</si>
  <si>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0000053.9/OG0000053.10/OG0000053.2/OG0000053.7/OG0000053.12/OG0000053.4/OG0000053.1/OG0000053.6/OG0000053.11/OG0000053.8/OG0000053.5/OG0000053.3/OG0000058.8/OG0000058.5/OG0000058.6/OG0000058.4/OG0000058.3/OG0000058.9/OG0000058.7/OG0000058.10/OG0000058.1/OG0000058.2/OG0000067.5/OG0000067.4/OG0000067.9/OG0000067.2/OG0000067.8/OG0000067.6/OG0000067.7/OG0000067.3/OG0000067.1/OG0000071.1/OG0000071.5/OG0000071.11/OG0000071.7/OG0000071.9/OG0000071.2/OG0000071.6/OG0000071.10/OG0000071.3/OG0000071.8/OG0000071.4/OG0000081.3/OG0000081.9/OG0000081.8/OG0000081.5/OG0000081.4/OG0000081.1/OG0000081.6/OG0000081.7/OG0000081.2/OG0000104.6/OG0000104.4/OG0000104.5/OG0000104.2/OG0000104.1/OG0000104.3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0000142.2/OG0000142.1/OG0000142.3/OG0000143.2/OG0000143.3/OG0000143.1/OG0000143.4/OG0000148.3/OG0000148.6/OG0000148.5/OG0000148.2/OG0000148.4/OG0000148.1/OG0000155.5/OG0000155.4/OG0000155.3/OG0000155.1/OG0000155.6/OG0000155.2/OG0000168.1/OG0000168.4/OG0000168.2/OG0000168.3/OG0000168.5/OG0000172.3/OG0000172.4/OG0000172.2/OG0000172.1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0000192.1/OG0000192.2/OG0000192.5/OG0000192.4/OG0000192.3/OG0000193.1/OG0000193.2/OG0000193.5/OG0000193.4/OG0000193.3/OG0000196.3/OG0000196.5/OG0000196.4/OG0000196.1/OG0000196.2/OG0000203.1/OG0000203.3/OG0000203.5/OG0000203.2/OG0000203.4/OG0000208.2/OG0000208.1/OG0000208.4/OG0000208.3/OG0000212.5/OG0000212.1/OG0000212.3/OG0000212.2/OG0000212.4/OG0000214.1/OG0000214.3/OG0000214.4/OG0000214.2/OG0000214.5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0000247.4/OG0000247.5/OG0000247.1/OG0000247.3/OG0000247.2/OG0000252.1/OG0000252.2/OG0000252.3/OG0000271.2/OG0000271.1/OG0000271.4/OG0000271.3/OG0000272.4/OG0000272.1/OG0000272.2/OG0000272.5/OG0000272.3/OG0000273.1/OG0000273.5/OG0000273.4/OG0000273.2/OG0000273.3/OG0000295.1/OG0000295.2/OG0000295.3/OG0000295.4/OG0000296.1/OG0000296.2/OG0000296.3/OG0000299.2/OG0000299.4/OG0000299.3/OG0000299.1/OG0000312.1/OG0000315.1/OG0000315.2/OG0000315.3/OG0000315.4/OG0000316.4/OG0000316.2/OG0000316.5/OG0000316.1/OG0000316.3/OG0000326.2/OG0000326.1/OG0000326.4/OG0000326.3/OG0000331.1/OG0000331.3/OG0000331.2/OG0000331.4/OG0000332.3/OG0000332.2/OG0000332.1/OG0000334.3/OG0000334.1/OG0000334.4/OG0000334.2/OG0000339.3/OG0000339.2/OG0000339.4/OG0000339.1/OG0000340.4/OG0000340.1/OG0000340.3/OG0000340.2/OG0000351.4/OG0000351.3/OG0000351.1/OG0000351.2/OG0000363.4/OG0000363.1/OG0000363.2/OG0000363.3/OG0000367.2/OG0000367.1/OG0000367.3/OG0000367.4/OG0000368.2/OG0000368.3/OG0000368.1/OG0000370.4/OG0000370.1/OG0000370.2/OG0000370.3/OG0000373.2/OG0000373.1/OG0000373.3/OG0000373.4/OG0000389.2/OG0000389.3/OG0000389.1/OG0000391.4/OG0000391.3/OG0000391.1/OG0000391.2/OG0000398.2/OG0000398.1/OG0000398.3/OG0000400.4/OG0000400.1/OG0000400.3/OG0000400.2/OG0000401.3/OG0000401.1/OG0000401.2/OG0000402.2/OG0000402.3/OG0000402.1/OG0000418.4/OG0000418.3/OG0000418.2/OG0000418.1/OG0000424.2/OG0000424.1/OG0000436.3/OG0000436.1/OG0000436.2/OG0000445.2/OG0000445.3/OG0000445.1/OG0000449.3/OG0000449.1/OG0000449.2/OG0000458.1/OG0000458.3/OG0000458.4/OG0000458.2/OG0000475.2/OG0000475.3/OG0000475.1/OG0000477.2/OG0000477.3/OG0000477.4/OG0000477.1/OG0000480.3/OG0000480.1/OG0000480.2/OG0000485.1/OG0000485.3/OG0000485.2/OG0000507.1/OG0000507.2/OG0000508.3/OG0000508.1/OG0000508.2/OG0000523.2/OG0000523.3/OG0000523.1/OG0000533.2/OG0000533.3/OG0000533.4/OG0000533.1/OG0000537.3/OG0000537.1/OG0000537.2/OG0000539.2/OG0000539.1/OG0000539.3/OG0000548.2/OG0000548.1/OG0000548.3/OG0000559.3/OG0000559.2/OG0000559.1/OG0000567.1/OG0000567.3/OG0000567.2/OG0000585.1/OG0000585.2/OG0000590.2/OG0000590.1/OG0000590.3/OG0000594.1/OG0000594.2/OG0000594.3/OG0000594.4/OG0000616.2/OG0000616.1/OG0000616.3/OG0000617.1/OG0000617.2/OG0000617.3/OG0000623.1/OG0000623.2/OG0000632.1/OG0000632.2/OG0000635.1/OG0000635.2/OG0000655.1/OG0000655.2/OG0000672.2/OG0000672.1/OG0000690.2/OG0000690.1/OG0000762.3/OG0000762.1/OG0000762.2/OG0000764.1/OG0000764.2/OG0000764.3/OG0000788.1/OG0000788.2/OG0000809.3/OG0000809.1/OG0000809.2/OG0000811.2/OG0000811.3/OG0000811.1/OG0000815.1/OG0000815.2/OG0000827.1/OG0000827.2/OG0000836.3/OG0000836.2/OG0000836.1/OG0000859.1/OG0000859.2/OG0000859.3/OG0000860.1/OG0000860.2/OG0000860.3/OG0000863.1/OG0000863.2/OG0000868.2/OG0000868.1/OG0000868.3/OG0000876.1/OG0000876.2/OG0000878.2/OG0000878.1/OG0000878.3/OG0000892.1/OG0000892.2/OG0000912.1/OG0000912.2/OG0000917.2/OG0000917.1/OG0000918.2/OG0000918.3/OG0000918.1/OG0000919.2/OG0000919.1/OG0000923.1/OG0000923.2/OG0000934.3/OG0000934.1/OG0000934.2/OG0000947.1/OG0000947.2/OG0000949.1/OG0000949.2/OG0000953.1/OG0000953.2/OG0000971.1/OG0000971.2/OG0000971.3/OG0000974.1/OG0000974.2/OG0000991.1/OG0000991.2/OG0001019.1/OG0001019.2/OG0001026.1/OG0001026.2/OG0001036.1/OG0001077.2/OG0001077.1/OG0001084.2/OG0001084.1/OG0001111.1/OG0001111.2/OG0001116.2/OG0001116.1/OG0001124.1/OG0001124.2/OG0001130.1/OG0001130.2/OG0001157.2/OG0001157.1/OG0001171.2/OG0001171.1/OG0001211.2/OG0001211.1/OG0001214.2/OG0001214.1/OG0001227.2/OG0001227.1/OG0001241.1/OG0001241.2/OG0001249.1/OG0001263.1/OG0001263.2/OG0001266.2/OG0001266.1/OG0001274.1/OG0001274.2/OG0001275.2/OG0001275.1/OG0001296.1/OG0001296.2/OG0001368.2/OG0001368.1/OG0001371.1/OG0001371.2/OG0001417.2/OG0001417.1/OG0001420.1/OG0001461.1/OG0001461.2/OG0001465.1/OG0001465.2/OG0001493.1/OG0001493.2/OG0001505.2/OG0001505.1/OG0001515.1/OG0001515.2/OG0001526.2/OG0001526.1/OG0001542.2/OG0001542.1/OG0001547.1/OG0001547.2/OG0001551.1/OG0001567.1/OG0001610.1/OG0001621.2/OG0001621.1/OG0001631.2/OG0001631.1/OG0001682.1/OG0001682.2/OG0001702.2/OG0001702.1/OG0001704.2/OG0001704.1/OG0001706.1/OG0001706.2/OG0001757.2/OG0001757.1/OG0001768.1/OG0001771.1/OG0001771.2/OG0001782.1/OG0001782.2/OG0001786.2/OG0001786.1/OG0001833.1/OG0001844.2/OG0001844.1/OG0001845.1/OG0001845.2/OG0001858.1/OG0001867.1/OG0001942.1/OG0001942.2/OG0001952.1/OG0001952.2/OG0001965.1/OG0001970.1/OG0001970.2/OG0002003.2/OG0002003.1/OG0002013.1/OG0002034.1/OG0002061.1/OG0002124.1/OG0002221.1/OG0002242.2/OG0002242.1/OG0002277.2/OG0002277.1/OG0002278.2/OG0002278.1/OG0002341.1/OG0002362.1/OG0002371.2/OG0002371.1/OG0002374.1/OG0002383.1/OG0002394.2/OG0002394.1/OG0002406.1/OG0002462.1/OG0002462.2/OG0002487.1/OG0002488.2/OG0002488.1/OG0002491.1/OG0002492.1/OG0002494.1/OG0002509.2/OG0002509.1/OG0002515.1/OG0002578.1/OG0002585.1/OG0002605.1/OG0002605.2/OG0002611.1/OG0002625.1/OG0002649.1/OG0002757.1/OG0002759.1/OG0002791.2/OG0002791.1/OG0002865.1/OG0002870.1/OG0002939.1/OG0002947.2/OG0002947.1/OG0002956.1/OG0002956.2/OG0002974.1/OG0003061.1/OG0003068.1/OG0003085.1/OG0003112.1/OG0003130.1/OG0003154.1/OG0003210.1/OG0003221.1/OG0003230.1/OG0003230.2/OG0003241.1/OG0003262.1/OG0003280.1/OG0003309.1/OG0003340.1/OG0003340.2/OG0003345.1/OG0003400.1/OG0003423.1/OG0003433.1/OG0003451.1/OG0003463.1/OG0003485.1/OG0003497.1/OG0003529.1/OG0003548.1/OG0003554.1/OG0003573.1/OG0003580.1/OG0003581.1/OG0003655.1/OG0003655.2/OG0003695.1/OG0003769.1/OG0003822.1/OG0003945.1/OG0003973.1/OG0003984.1/OG0004146.1/OG0004149.1/OG0004156.1/OG0004212.2/OG0004212.1/OG0004309.1/OG0004407.1/OG0004424.1/OG0004428.1/OG0004440.1/OG0004621.1/OG0004632.1/OG0004721.1/OG0004726.1/OG0004732.1/OG0004980.1/OG0005002.1/OG0005032.1/OG0005043.1/OG0005072.1/OG0005092.1/OG0005109.1/OG0005291.1/OG0005343.1/OG0005485.1/OG0005832.1/OG0006014.1/OG0006146.1/OG0006236.1/OG0006320.1/OG0006337.1/OG0006480.1/OG0006488.1/OG0006518.1/OG0006913.1/OG0007142.1/OG0007157.1/OG0007210.1/OG0007682.1/OG0008115.1/OG0008471.1/OG0009354.1/OG0009945.1</t>
  </si>
  <si>
    <t>OG0000266.6/OG0000266.3/OG0000266.5/OG0000266.1/OG0000266.2/OG0000266.4/OG0000390.1/OG0000390.3/OG0000390.5/OG0000390.6/OG0000390.4/OG0000390.2/OG0001215.1/OG0001215.2/OG0001453.2/OG0001453.1/OG0001626.1/OG0001626.2/OG0001696.1/OG0001696.2/OG0002628.2/OG0002628.1/OG0002830.1/OG0002905.1/OG0003207.1/OG0005069.1/OG0005474.1/OG0005560.1/OG0005947.1/OG0006225.1/OG0007609.1/OG0007882.1</t>
  </si>
  <si>
    <t>OG0000553.2/OG0000553.3/OG0000553.1/OG0000553.4/OG0000622.1/OG0000977.1/OG0001177.1/OG0001609.1/OG0001966.2/OG0001966.1/OG0002073.1/OG0002073.2/OG0002168.1/OG0002264.1/OG0002282.1/OG0002353.1/OG0002382.1/OG0002480.1/OG0002653.1/OG0003542.1/OG0003735.1/OG0003797.1/OG0004023.1/OG0004114.1/OG0004214.1/OG0004392.1/OG0004696.1/OG0005326.1/OG0005456.1/OG0005500.1/OG0005907.1/OG0006040.1/OG0006227.1/OG0006454.1/OG0006957.1/OG0007412.1/OG0007438.1/OG0007586.1/OG0007771.1/OG0008078.1</t>
  </si>
  <si>
    <t>OG0000172.3/OG0000172.4/OG0000172.2/OG0000172.1/OG0000917.2/OG0000917.1/OG0003152.1</t>
  </si>
  <si>
    <t>OG0002628.2/OG0002628.1/OG0002978.1/OG0003064.1/OG0004638.1/OG0005371.1/OG0005863.1/OG0006062.1/OG0006392.1/OG0006476.1/OG0010417.1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</si>
  <si>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0000038.11/OG0000038.6/OG0000038.9/OG0000038.12/OG0000038.2/OG0000038.8/OG0000038.10/OG0000038.7/OG0000038.1/OG0000038.4/OG0000038.5/OG0000038.3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0000148.3/OG0000148.6/OG0000148.5/OG0000148.2/OG0000148.4/OG0000148.1/OG0000168.1/OG0000168.4/OG0000168.2/OG0000168.3/OG0000168.5/OG0000181.3/OG0000181.5/OG0000181.1/OG0000181.2/OG0000181.4/OG0000192.1/OG0000192.2/OG0000192.5/OG0000192.4/OG0000192.3/OG0000193.1/OG0000193.2/OG0000193.5/OG0000193.4/OG0000193.3/OG0000196.3/OG0000196.5/OG0000196.4/OG0000196.1/OG0000196.2/OG0000273.1/OG0000273.5/OG0000273.4/OG0000273.2/OG0000273.3/OG0000283.4/OG0000283.3/OG0000283.1/OG0000283.2/OG0000299.2/OG0000299.4/OG0000299.3/OG0000299.1/OG0000306.4/OG0000306.1/OG0000306.2/OG0000306.3/OG0000316.4/OG0000316.2/OG0000316.5/OG0000316.1/OG0000316.3/OG0000331.1/OG0000331.3/OG0000331.2/OG0000331.4/OG0000334.3/OG0000334.1/OG0000334.4/OG0000334.2/OG0000356.4/OG0000356.1/OG0000356.2/OG0000356.3/OG0000375.4/OG0000375.3/OG0000375.2/OG0000375.1/OG0000416.1/OG0000416.4/OG0000416.2/OG0000416.3/OG0000436.3/OG0000436.1/OG0000436.2/OG0000437.2/OG0000437.4/OG0000437.1/OG0000437.3/OG0000521.2/OG0000521.1/OG0000521.3/OG0000590.2/OG0000590.1/OG0000590.3/OG0000614.3/OG0000614.2/OG0000614.1/OG0000617.1/OG0000617.2/OG0000617.3/OG0000739.1/OG0000739.2/OG0000745.2/OG0000745.1/OG0000745.3/OG0000771.3/OG0000771.2/OG0000771.1/OG0000815.1/OG0000815.2/OG0000831.2/OG0000831.1/OG0000854.1/OG0000854.2/OG0000862.2/OG0000862.1/OG0000868.2/OG0000868.1/OG0000868.3/OG0000886.1/OG0000886.3/OG0000886.2/OG0000889.2/OG0000889.1/OG0000897.2/OG0000897.1/OG0000904.2/OG0000904.3/OG0000904.1/OG0000917.2/OG0000917.1/OG0000919.2/OG0000919.1/OG0000923.1/OG0000923.2/OG0000935.2/OG0000935.1/OG0000971.1/OG0000971.2/OG0000971.3/OG0001052.2/OG0001052.1/OG0001072.2/OG0001072.1/OG0001081.2/OG0001081.1/OG0001169.2/OG0001169.1/OG0001225.2/OG0001225.1/OG0001266.2/OG0001266.1/OG0001267.2/OG0001267.1/OG0001368.2/OG0001368.1/OG0001393.1/OG0001393.2/OG0001408.1/OG0001408.2/OG0001420.1/OG0001461.1/OG0001461.2/OG0001466.2/OG0001466.1/OG0001510.2/OG0001510.1/OG0001528.2/OG0001528.1/OG0001542.2/OG0001542.1/OG0001552.2/OG0001552.1/OG0001570.1/OG0001570.2/OG0001621.2/OG0001621.1/OG0001648.2/OG0001648.1/OG0001682.1/OG0001682.2/OG0001706.1/OG0001706.2/OG0001782.1/OG0001782.2/OG0001827.2/OG0001827.1/OG0001845.1/OG0001845.2/OG0001858.1/OG0001866.2/OG0001866.1/OG0001867.1/OG0001870.2/OG0001870.1/OG0002026.1/OG0002026.2/OG0002077.2/OG0002077.1/OG0002147.1/OG0002147.2/OG0002208.1/OG0002208.2/OG0002242.2/OG0002242.1/OG0002268.1/OG0002284.1/OG0002289.1/OG0002351.1/OG0002374.1/OG0002380.1/OG0002395.1/OG0002407.1/OG0002411.1/OG0002451.1/OG0002451.2/OG0002483.1/OG0002485.2/OG0002485.1/OG0002492.1/OG0002578.1/OG0002587.1/OG0002621.1/OG0002649.1/OG0002666.1/OG0002670.1/OG0002746.1/OG0002772.1/OG0002801.1/OG0002809.2/OG0002809.1/OG0002824.1/OG0002824.2/OG0002870.1/OG0002899.1/OG0003049.1/OG0003088.1/OG0003090.1/OG0003092.1/OG0003112.1/OG0003134.1/OG0003156.1/OG0003221.1/OG0003232.1/OG0003262.1/OG0003268.1/OG0003269.1/OG0003433.1/OG0003485.1/OG0003487.1/OG0003510.1/OG0003548.1/OG0003655.1/OG0003655.2/OG0003659.1/OG0003669.1/OG0003721.1/OG0003794.1/OG0003844.1/OG0003849.1/OG0003853.2/OG0003853.1/OG0004048.1/OG0004092.1/OG0004412.1/OG0004428.1/OG0004447.1/OG0004448.1/OG0004617.1/OG0004643.1/OG0004651.1/OG0004748.1/OG0004991.1/OG0005002.1/OG0005043.1/OG0005072.1/OG0005092.1/OG0005446.1/OG0005491.1/OG0005711.1/OG0005713.1/OG0005758.1/OG0005841.1/OG0005899.1/OG0005911.1/OG0005970.1/OG0006007.1/OG0006011.1/OG0006146.1/OG0006251.1/OG0006297.1/OG0006337.1/OG0006338.1/OG0006362.1/OG0006413.1/OG0006440.1/OG0006728.1/OG0006798.1/OG0006913.1/OG0007090.1/OG0007157.1/OG0007601.1/OG0008108.1</t>
  </si>
  <si>
    <t>OG0001468.1/OG0001468.2/OG0001609.1/OG0001851.1/OG0001966.2/OG0001966.1/OG0002032.1/OG0002032.2/OG0002282.1/OG0002353.1/OG0002646.1/OG0003509.1/OG0003998.1/OG0004023.1/OG0004401.1/OG0004688.1/OG0005031.1/OG0005534.1/OG0006227.1/OG0006339.1/OG0006862.1/OG0008022.1</t>
  </si>
  <si>
    <t>OG0002964.1/OG0004069.1/OG0005059.1</t>
  </si>
  <si>
    <t>OG0004702.1/OG0007127.1</t>
  </si>
  <si>
    <t>OG0000318.4/OG0000318.2/OG0000318.1/OG0000318.3/OG0003190.1/OG0004665.1/OG0008782.1</t>
  </si>
  <si>
    <t>OG0000344.3/OG0000344.1/OG0000344.4/OG0000344.2/OG0004949.1</t>
  </si>
  <si>
    <t>OG0000821.1/OG0000821.3/OG0000821.2/OG0004126.1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</si>
  <si>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0000028.8/OG0000028.1/OG0000028.5/OG0000028.3/OG0000028.6/OG0000028.4/OG0000028.11/OG0000028.7/OG0000028.2/OG0000028.15/OG0000028.17/OG0000028.13/OG0000028.12/OG0000028.9/OG0000028.16/OG0000028.10/OG0000028.14/OG0000045.12/OG0000045.7/OG0000045.11/OG0000045.2/OG0000045.4/OG0000045.13/OG0000045.10/OG0000045.9/OG0000045.8/OG0000045.6/OG0000045.3/OG0000045.5/OG0000045.1/OG0000125.4/OG0000125.3/OG0000125.7/OG0000125.5/OG0000125.1/OG0000125.2/OG0000125.6/OG0000337.3/OG0000337.1/OG0000337.2/OG0000354.3/OG0000354.2/OG0000354.1/OG0000793.1/OG0000793.2/OG0001149.1/OG0001149.2/OG0002579.2/OG0002579.1/OG0002915.1/OG0003344.1/OG0004127.1/OG0004576.1/OG0004981.1/OG0005583.1/OG0006056.1/OG0006513.1</t>
  </si>
  <si>
    <t>OG0002569.1/OG0002902.1/OG0003531.1/OG0004640.1</t>
  </si>
  <si>
    <t>OG0000054.3/OG0000054.7/OG0000054.6/OG0000054.4/OG0000054.2/OG0000054.1/OG0000054.5/OG0002790.1/OG0005267.1/OG0005365.1/OG0006671.1/OG0006931.1</t>
  </si>
  <si>
    <t>OG0000054.3/OG0000054.7/OG0000054.6/OG0000054.4/OG0000054.2/OG0000054.1/OG0000054.5/OG0002358.1/OG0002358.2/OG0002790.1/OG0002810.1</t>
  </si>
  <si>
    <t>OG0003531.1/OG0004932.1/OG0006671.1</t>
  </si>
  <si>
    <t>OG0000613.1/OG0000613.3/OG0000613.2</t>
  </si>
  <si>
    <t>OG0000613.1/OG0000613.3/OG0000613.2/OG0003190.1/OG0005432.1/OG0005567.1/OG0006307.1/OG0006588.1</t>
  </si>
  <si>
    <t>OG0000945.1/OG0000945.2/OG0001120.2/OG0001120.1/OG0001269.2/OG0001269.1/OG0003190.1/OG0005567.1/OG0006307.1/OG0008420.1</t>
  </si>
  <si>
    <t>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0000127.2/OG0000127.3/OG0000127.1/OG0000127.5/OG0000127.4/OG0000127.6/OG0001089.2/OG0001089.1/OG0001438.2/OG0001438.1/OG0002067.1/OG0002258.1/OG0003292.1/OG0003492.1/OG0004087.1/OG0006320.1</t>
  </si>
  <si>
    <t>OG0000939.1/OG0000939.2/OG0006036.1/OG0006482.1</t>
  </si>
  <si>
    <t>OG0000493.2/OG0000493.3/OG0000493.1</t>
  </si>
  <si>
    <t>OG0000524.2/OG0000524.1/OG0000524.3/OG0000936.2/OG0000936.1/OG0001356.1/OG0001356.2/OG0002020.2/OG0002020.1/OG0004272.1/OG0005050.1/OG0005357.1/OG0005721.1/OG0005931.1/OG0005982.1/OG0006432.1/OG0006468.1/OG0006703.1/OG0006722.1/OG0006942.1/OG0007320.1/OG0007685.1/OG0008785.1</t>
  </si>
  <si>
    <t>OG0006950.1/OG0007379.1/OG0007983.1/OG0008080.1/OG0008129.1/OG0008414.1</t>
  </si>
  <si>
    <t>OG0001743.1/OG0001743.2</t>
  </si>
  <si>
    <t>OG0001552.2/OG0001552.1</t>
  </si>
  <si>
    <t>OG0001110.1/OG0001110.2/OG0001274.1/OG0001274.2/OG0003085.1/OG0005032.1/OG0005109.1/OG0005485.1</t>
  </si>
  <si>
    <t>OG0000187.6/OG0000187.5/OG0000187.4/OG0000187.3/OG0000187.1/OG0000187.2/OG0000358.2/OG0000358.1/OG0000358.3/OG0000358.4/OG0000375.4/OG0000375.3/OG0000375.2/OG0000375.1/OG0000419.4/OG0000419.3/OG0000419.2/OG0000419.1/OG0000525.3/OG0000525.1/OG0000525.2/OG0000526.3/OG0000526.2/OG0000526.1/OG0000812.1/OG0000812.2/OG0000812.3/OG0000832.1/OG0000832.3/OG0000832.2/OG0000971.1/OG0000971.2/OG0000971.3/OG0001200.2/OG0001200.1/OG0001257.1/OG0001257.2/OG0001577.2/OG0001577.1/OG0001694.2/OG0001694.1/OG0002144.1/OG0002144.2/OG0002298.1/OG0002487.1/OG0003061.1/OG0003243.1/OG0003292.1/OG0003730.1/OG0003993.1/OG0004628.1/OG0004771.1/OG0004933.1/OG0005278.1/OG0005811.1/OG0006630.1/OG0006656.1</t>
  </si>
  <si>
    <t>OG0000187.6/OG0000187.5/OG0000187.4/OG0000187.3/OG0000187.1/OG0000187.2/OG0000358.2/OG0000358.1/OG0000358.3/OG0000358.4/OG0000375.4/OG0000375.3/OG0000375.2/OG0000375.1/OG0000419.4/OG0000419.3/OG0000419.2/OG0000419.1/OG0000525.3/OG0000525.1/OG0000525.2/OG0000526.3/OG0000526.2/OG0000526.1/OG0000812.1/OG0000812.2/OG0000812.3/OG0000832.1/OG0000832.3/OG0000832.2/OG0000971.1/OG0000971.2/OG0000971.3/OG0001200.2/OG0001200.1/OG0001257.1/OG0001257.2/OG0001577.2/OG0001577.1/OG0002144.1/OG0002144.2/OG0002298.1/OG0002487.1/OG0003061.1/OG0003243.1/OG0003292.1/OG0003730.1/OG0003993.1/OG0004628.1/OG0004771.1/OG0004933.1/OG0005811.1/OG0006630.1</t>
  </si>
  <si>
    <t>OG0000419.4/OG0000419.3/OG0000419.2/OG0000419.1/OG0001936.1/OG0001936.2/OG0002024.1/OG0002024.2/OG0004263.1/OG0004957.1/OG0005078.1/OG0005347.1/OG0005432.1/OG0005537.1/OG0005926.1/OG0006464.1/OG0006647.1/OG0006656.1</t>
  </si>
  <si>
    <t>OG0005534.1/OG0007229.1</t>
  </si>
  <si>
    <t>OG0003315.1/OG0003315.2/OG0006047.1/OG0007345.1</t>
  </si>
  <si>
    <t>OG0000419.4/OG0000419.3/OG0000419.2/OG0000419.1/OG0001299.3/OG0001299.2/OG0001299.1/OG0001772.2/OG0001772.1/OG0001936.1/OG0001936.2/OG0002024.1/OG0002024.2/OG0003763.1/OG0004263.1/OG0004404.1/OG0004957.1/OG0005078.1/OG0005347.1/OG0005432.1/OG0005537.1/OG0005926.1/OG0006464.1/OG0006647.1/OG0006656.1</t>
  </si>
  <si>
    <t>OG0000038.11/OG0000038.6/OG0000038.9/OG0000038.12/OG0000038.2/OG0000038.8/OG0000038.10/OG0000038.7/OG0000038.1/OG0000038.4/OG0000038.5/OG0000038.3/OG0000187.6/OG0000187.5/OG0000187.4/OG0000187.3/OG0000187.1/OG0000187.2/OG0000524.2/OG0000524.1/OG0000524.3/OG0000636.3/OG0000636.1/OG0000636.2/OG0000904.2/OG0000904.3/OG0000904.1/OG0001072.2/OG0001072.1/OG0001267.2/OG0001267.1/OG0001706.1/OG0001706.2/OG0002026.1/OG0002026.2/OG0002119.2/OG0002119.1/OG0002147.1/OG0002147.2/OG0002241.1/OG0002241.2/OG0002289.1/OG0002407.1/OG0002483.1/OG0002487.1/OG0002745.1/OG0002745.2/OG0003232.1/OG0003669.1/OG0003745.1/OG0003790.1/OG0003794.1/OG0003831.1/OG0003853.2/OG0003853.1/OG0003987.1/OG0004048.1/OG0004340.1/OG0004363.1/OG0004412.1/OG0004447.1/OG0004462.1/OG0004617.1/OG0004651.1/OG0004716.1/OG0004991.1/OG0005047.1/OG0005074.1/OG0005334.1/OG0005742.1/OG0005758.1/OG0005841.1/OG0005899.1/OG0005911.1/OG0005970.1/OG0006279.1/OG0006338.1/OG0006478.1/OG0006798.1/OG0006968.1/OG0007090.1/OG0007157.1/OG0007373.1/OG0007601.1/OG0007823.1/OG0008108.1/OG0008167.1</t>
  </si>
  <si>
    <t>OG0002978.1/OG0003229.1/OG0005371.1/OG0005661.1/OG0005732.1/OG0005863.1/OG0006062.1/OG0006069.1/OG0010076.1/OG0010417.1/OG0011594.1</t>
  </si>
  <si>
    <t>OG0002646.1/OG0003765.1/OG0004372.1/OG0006339.1/OG0006862.1/OG0007763.1</t>
  </si>
  <si>
    <t>OG0001573.1/OG0005518.1/OG0005810.1</t>
  </si>
  <si>
    <t>OG0000066.8/OG0000066.7/OG0000066.5/OG0000066.6/OG0000066.3/OG0000066.4/OG0000066.1/OG0000066.2/OG0000582.3/OG0000582.1/OG0000582.2/OG0000812.1/OG0000812.2/OG0000812.3/OG0002469.1/OG0002932.1/OG0003193.1/OG0003496.1/OG0003699.1/OG0004398.1/OG0005073.1/OG0005163.1/OG0005479.1/OG0005494.1/OG0006320.1/OG0007766.1</t>
  </si>
  <si>
    <t>OG0001462.1/OG0001462.2/OG0002514.1/OG0002514.2/OG0003484.1/OG0004943.1/OG0005359.1/OG0005543.1/OG0005838.1/OG0007097.1/OG0007215.1</t>
  </si>
  <si>
    <t>OG0004943.1/OG0005838.1</t>
  </si>
  <si>
    <t>OG0000051.3/OG0000051.1/OG0000051.7/OG0000051.9/OG0000051.11/OG0000051.6/OG0000051.2/OG0000051.5/OG0000051.4/OG0000051.10/OG0000051.8/OG0000085.2/OG0000085.1/OG0000085.5/OG0000085.7/OG0000085.6/OG0000085.4/OG0000085.3/OG0000087.5/OG0000087.7/OG0000087.2/OG0000087.1/OG0000087.4/OG0000087.6/OG0000087.3/OG0000150.2/OG0000150.4/OG0000150.3/OG0000150.1/OG0000150.5/OG0001275.2/OG0001275.1/OG0002889.1/OG0002889.2/OG0003153.1/OG0003541.1/OG0004155.1/OG0004949.1/OG0005510.1</t>
  </si>
  <si>
    <t>OG0000419.4/OG0000419.3/OG0000419.2/OG0000419.1/OG0001299.3/OG0001299.2/OG0001299.1/OG0001772.2/OG0001772.1/OG0003763.1/OG0004263.1/OG0005078.1/OG0005926.1/OG0006464.1/OG0006647.1</t>
  </si>
  <si>
    <t>OG0001222.1/OG0001222.2/OG0005432.1</t>
  </si>
  <si>
    <t>OG0000375.4/OG0000375.3/OG0000375.2/OG0000375.1/OG0000389.2/OG0000389.3/OG0000389.1/OG0000915.1/OG0000915.2/OG0000971.1/OG0000971.2/OG0000971.3/OG0001203.2/OG0001203.1/OG0001559.2/OG0001559.1/OG0002125.1/OG0002242.2/OG0002242.1/OG0002585.1/OG0002603.1/OG0002926.1/OG0003055.1/OG0003340.1/OG0003340.2/OG0003655.1/OG0003655.2/OG0003769.1/OG0005694.1/OG0005832.1/OG0006284.1</t>
  </si>
  <si>
    <t>OG0000358.2/OG0000358.1/OG0000358.3/OG0000358.4/OG0000419.4/OG0000419.3/OG0000419.2/OG0000419.1/OG0000525.3/OG0000525.1/OG0000525.2/OG0000832.1/OG0000832.3/OG0000832.2/OG0001200.2/OG0001200.1/OG0001694.2/OG0001694.1/OG0002144.1/OG0002144.2/OG0004771.1/OG0005278.1</t>
  </si>
  <si>
    <t>OG0000087.5/OG0000087.7/OG0000087.2/OG0000087.1/OG0000087.4/OG0000087.6/OG0000087.3/OG0000170.2/OG0000170.4/OG0000170.1/OG0000170.3/OG0000192.1/OG0000192.2/OG0000192.5/OG0000192.4/OG0000192.3/OG0000247.4/OG0000247.5/OG0000247.1/OG0000247.3/OG0000247.2/OG0000283.4/OG0000283.3/OG0000283.1/OG0000283.2/OG0000351.4/OG0000351.3/OG0000351.1/OG0000351.2/OG0000356.4/OG0000356.1/OG0000356.2/OG0000356.3/OG0000368.2/OG0000368.3/OG0000368.1/OG0000520.2/OG0000520.3/OG0000520.1/OG0000524.2/OG0000524.1/OG0000524.3/OG0000634.3/OG0000634.1/OG0000634.2/OG0000827.1/OG0000827.2/OG0000837.1/OG0000837.2/OG0000917.2/OG0000917.1/OG0001003.1/OG0001003.2/OG0001084.2/OG0001084.1/OG0001091.2/OG0001091.1/OG0001365.2/OG0001365.1/OG0001464.1/OG0001464.2/OG0001510.2/OG0001510.1/OG0001547.1/OG0001547.2/OG0001706.1/OG0001706.2/OG0001956.1/OG0002003.2/OG0002003.1/OG0002042.2/OG0002042.1/OG0002399.1/OG0002399.2/OG0002491.1/OG0002503.1/OG0002557.2/OG0002557.1/OG0002598.1/OG0002598.2/OG0002659.1/OG0002730.1/OG0002733.1/OG0002762.2/OG0002762.1/OG0002778.2/OG0002778.1/OG0002806.1/OG0002806.2/OG0002870.1/OG0002917.1/OG0002934.1/OG0003107.1/OG0003109.1/OG0003157.1/OG0003466.1/OG0003487.1/OG0003721.1/OG0003750.1/OG0003835.1/OG0003926.1/OG0004044.1/OG0004105.1/OG0004155.1/OG0004281.1/OG0004287.1/OG0004370.1/OG0004767.1/OG0004791.1/OG0005003.1/OG0005027.1/OG0005044.1/OG0005072.1/OG0005114.1/OG0005115.1/OG0005171.1/OG0005278.1/OG0005397.1/OG0005434.1/OG0005475.1/OG0005491.1/OG0005498.1/OG0005565.1/OG0005578.1/OG0005782.1/OG0005802.1/OG0005830.1/OG0005891.1/OG0005994.1/OG0006007.1/OG0006234.1/OG0006327.1/OG0006429.1/OG0006432.1/OG0006452.1/OG0006901.1/OG0007214.1/OG0007305.1/OG0007650.1/OG0009072.1</t>
  </si>
  <si>
    <t>OG0001632.1/OG0001961.1/OG0002011.1/OG0002011.2/OG0002306.2/OG0002306.1/OG0004937.1/OG0005695.1/OG0006062.1/OG0006412.1/OG0009157.1</t>
  </si>
  <si>
    <t>OG0001966.2/OG0001966.1/OG0002117.1/OG0002145.1/OG0002353.1/OG0003998.1/OG0004282.1/OG0004401.1/OG0004456.1/OG0005295.1/OG0005557.1/OG0005869.1/OG0007155.1/OG0007355.1/OG0007782.1/OG0007853.1/OG0008034.1/OG0008132.1/OG0008479.1/OG0011448.1</t>
  </si>
  <si>
    <t>OG0000708.2/OG0000708.3/OG0000708.1/OG0001772.2/OG0001772.1</t>
  </si>
  <si>
    <t>OG0003160.1/OG0007654.1/OG0007744.1/OG0008455.1</t>
  </si>
  <si>
    <t>OG0000708.2/OG0000708.3/OG0000708.1/OG0001412.2/OG0001412.1/OG0001772.2/OG0001772.1/OG0004089.1/OG0006375.1/OG0006647.1/OG0006850.1/OG0008000.1</t>
  </si>
  <si>
    <t>OG0004094.1/OG0004723.1/OG0005090.1/OG0005537.1/OG0006656.1</t>
  </si>
  <si>
    <t>OG0000833.2/OG0000833.1/OG0001155.2/OG0001155.1/OG0001680.1/OG0001680.2/OG0002180.1/OG0002585.1/OG0002876.1/OG0003818.1/OG0005007.1/OG0005565.1/OG0006641.1/OG0006867.1</t>
  </si>
  <si>
    <t>OG0003508.1/OG0007332.1/OG0007669.1/OG0008221.1/OG0008536.1/OG0009035.1/OG0009121.1</t>
  </si>
  <si>
    <t>OG0000044.13/OG0000044.11/OG0000044.6/OG0000044.14/OG0000044.8/OG0000044.12/OG0000044.10/OG0000044.7/OG0000044.4/OG0000044.5/OG0000044.9/OG0000044.1/OG0000044.3/OG0000044.2/OG0000105.3/OG0000105.1/OG0000105.5/OG0000105.7/OG0000105.6/OG0000105.2/OG0000105.4/OG0000213.4/OG0000213.3/OG0000213.1/OG0000213.2/OG0000213.6/OG0000213.5/OG0000919.2/OG0000919.1/OG0001162.1/OG0001162.2/OG0001262.2/OG0001262.1/OG0001511.1/OG0001672.2/OG0001672.1/OG0002404.1/OG0002404.2/OG0002663.1/OG0003303.1/OG0003566.1/OG0004079.1/OG0004301.1/OG0004417.1/OG0004478.1/OG0004483.1/OG0004563.1/OG0004595.1/OG0004616.1/OG0004632.1/OG0005008.1/OG0005237.1/OG0005858.1/OG0006511.1/OG0006792.1/OG0007135.1/OG0007172.1/OG0007298.1/OG0007323.1/OG0007351.1/OG0009034.1</t>
  </si>
  <si>
    <t>OG0000187.6/OG0000187.5/OG0000187.4/OG0000187.3/OG0000187.1/OG0000187.2/OG0001571.3/OG0001571.2/OG0001571.1/OG0002770.1/OG0003273.1/OG0004127.1/OG0004568.1</t>
  </si>
  <si>
    <t>OG0005059.1</t>
  </si>
  <si>
    <t>OG0000133.3/OG0000133.1/OG0000133.4/OG0000133.2/OG0002079.1/OG0002920.1/OG0003292.1/OG0003340.1/OG0003340.2/OG0003689.1/OG0004726.1</t>
  </si>
  <si>
    <t>OG0001356.1/OG0001356.2/OG0002020.2/OG0002020.1/OG0006703.1</t>
  </si>
  <si>
    <t>OG0005721.1</t>
  </si>
  <si>
    <t>OG0004739.1/OG0005499.1/OG0006492.1/OG0007681.1/OG0008479.1</t>
  </si>
  <si>
    <t>OG0003848.1/OG0005586.1/OG0006452.1/OG0007110.1/OG0007730.1</t>
  </si>
  <si>
    <t>OG0007434.1/OG0008059.1</t>
  </si>
  <si>
    <t>OG0006052.1/OG0006792.1</t>
  </si>
  <si>
    <t>OG0000131.4/OG0000131.6/OG0000131.2/OG0000131.1/OG0000131.3/OG0000131.5/OG0000131.7/OG0000424.2/OG0000424.1/OG0000614.3/OG0000614.2/OG0000614.1/OG0000771.3/OG0000771.2/OG0000771.1/OG0000794.1/OG0000794.2/OG0000889.2/OG0000889.1/OG0001229.3/OG0001229.1/OG0001229.2/OG0001263.1/OG0001263.2/OG0001465.1/OG0001465.2/OG0001528.2/OG0001528.1/OG0001787.1/OG0001787.2/OG0001944.1/OG0002077.2/OG0002077.1/OG0002161.1/OG0002161.2/OG0002205.1/OG0002208.1/OG0002208.2/OG0002265.1/OG0002265.2/OG0002380.1/OG0002655.2/OG0002655.1/OG0002667.1/OG0002947.2/OG0002947.1/OG0002969.1/OG0003156.1/OG0003275.1/OG0003275.2/OG0003336.1/OG0003548.1/OG0003573.1/OG0003655.1/OG0003655.2/OG0003740.1/OG0003822.1/OG0003849.1/OG0004073.1/OG0004120.1/OG0004149.1/OG0004310.1/OG0004384.1/OG0004568.1/OG0005277.1/OG0005341.1/OG0005387.1/OG0005584.1/OG0006011.1/OG0006240.1/OG0006284.1/OG0006293.1/OG0006357.1/OG0007727.1/OG0007811.1/OG0008012.1/OG0008363.1/OG0009072.1</t>
  </si>
  <si>
    <t>OG0004087.1/OG0004149.1</t>
  </si>
  <si>
    <t>OG0003098.1/OG0004437.1/OG0005877.1/OG0006340.1</t>
  </si>
  <si>
    <t>OG0003098.1/OG0004437.1/OG0005877.1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</si>
  <si>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0000269.4/OG0000269.2/OG0000269.3/OG0000269.1/OG0000299.2/OG0000299.4/OG0000299.3/OG0000299.1/OG0000386.3/OG0000386.1/OG0000386.4/OG0000386.2/OG0000393.2/OG0000393.3/OG0000393.1/OG0000410.3/OG0000410.2/OG0000410.1/OG0000419.4/OG0000419.3/OG0000419.2/OG0000419.1/OG0000437.2/OG0000437.4/OG0000437.1/OG0000437.3/OG0000449.3/OG0000449.1/OG0000449.2/OG0000474.3/OG0000474.4/OG0000474.2/OG0000474.5/OG0000474.1/OG0000540.3/OG0000540.4/OG0000540.2/OG0000540.1/OG0000559.3/OG0000559.2/OG0000559.1/OG0000854.1/OG0000854.2/OG0000897.2/OG0000897.1/OG0000921.3/OG0000921.1/OG0000921.2/OG0001248.1/OG0001248.2/OG0001262.2/OG0001262.1/OG0001342.2/OG0001342.1/OG0001469.2/OG0001469.1/OG0001510.2/OG0001510.1/OG0001559.2/OG0001559.1/OG0001757.2/OG0001757.1/OG0001870.2/OG0001870.1/OG0002079.1/OG0002107.2/OG0002107.1/OG0002149.2/OG0002149.1/OG0002178.1/OG0002178.2/OG0002221.1/OG0002281.1/OG0002281.2/OG0002340.1/OG0002340.2/OG0002509.2/OG0002509.1/OG0002515.1/OG0002585.1/OG0002621.1/OG0002625.1/OG0002643.1/OG0002649.1/OG0003090.1/OG0003210.1/OG0003270.1/OG0003274.1/OG0003345.1/OG0003580.1/OG0003730.1/OG0003826.1/OG0004146.1/OG0004149.1/OG0004333.1/OG0004440.1/OG0005035.1/OG0006248.1/OG0006320.1/OG0006710.1</t>
  </si>
  <si>
    <t>OG0000977.1/OG0001851.1/OG0003542.1/OG0006040.1/OG0007771.1</t>
  </si>
  <si>
    <t>OG0000266.6/OG0000266.3/OG0000266.5/OG0000266.1/OG0000266.2/OG0000266.4/OG0002581.1/OG0005439.1/OG0006807.1</t>
  </si>
  <si>
    <t>OG0000034.10/OG0000034.14/OG0000034.3/OG0000034.12/OG0000034.2/OG0000034.6/OG0000034.8/OG0000034.15/OG0000034.7/OG0000034.1/OG0000034.4/OG0000034.13/OG0000034.5/OG0000034.9/OG0000034.11/OG0000181.3/OG0000181.5/OG0000181.1/OG0000181.2/OG0000181.4/OG0000322.1/OG0000322.2/OG0000322.4/OG0000322.3/OG0000540.3/OG0000540.4/OG0000540.2/OG0000540.1/OG0000707.1/OG0000707.3/OG0000707.2/OG0000897.2/OG0000897.1/OG0001003.1/OG0001003.2/OG0001006.1/OG0001006.2/OG0001164.2/OG0001164.1/OG0001326.1/OG0001713.1/OG0001721.2/OG0001721.1/OG0002384.1/OG0002488.2/OG0002488.1/OG0003058.1/OG0003122.1/OG0003522.1/OG0003523.1/OG0003659.1/OG0004138.1/OG0004738.1/OG0005238.1/OG0005507.1/OG0005950.1/OG0007432.1/OG0008553.1</t>
  </si>
  <si>
    <t>OG0002145.1/OG0004744.1/OG0006857.1</t>
  </si>
  <si>
    <t>OG0004744.1/OG0006857.1</t>
  </si>
  <si>
    <t>OG0000181.3/OG0000181.5/OG0000181.1/OG0000181.2/OG0000181.4/OG0000540.3/OG0000540.4/OG0000540.2/OG0000540.1/OG0000707.1/OG0000707.3/OG0000707.2/OG0000897.2/OG0000897.1/OG0001164.2/OG0001164.1/OG0001713.1/OG0001721.2/OG0001721.1/OG0002488.2/OG0002488.1/OG0003122.1/OG0003659.1/OG0005238.1/OG0005950.1/OG0007432.1</t>
  </si>
  <si>
    <t>OG0002411.1</t>
  </si>
  <si>
    <t>OG0000133.3/OG0000133.1/OG0000133.4/OG0000133.2/OG0003446.1/OG0004624.1/OG0006330.1</t>
  </si>
  <si>
    <t>OG0003688.1/OG0006462.1</t>
  </si>
  <si>
    <t>OG0000377.1/OG0000377.3/OG0000377.2/OG0008274.1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</si>
  <si>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0000337.3/OG0000337.1/OG0000337.2/OG0000533.2/OG0000533.3/OG0000533.4/OG0000533.1/OG0004064.1/OG0006161.1</t>
  </si>
  <si>
    <t>OG0000050.7/OG0000050.8/OG0000050.1/OG0000050.6/OG0000050.10/OG0000050.5/OG0000050.11/OG0000050.9/OG0000050.3/OG0000050.2/OG0000050.4/OG0000193.1/OG0000193.2/OG0000193.5/OG0000193.4/OG0000193.3/OG0000637.2/OG0000637.1/OG0000637.3/OG0002791.2/OG0002791.1/OG0003345.1/OG0003539.1/OG0006146.1</t>
  </si>
  <si>
    <t>OG0003125.1/OG0005897.1/OG0006050.1/OG0008170.1/OG0008509.1</t>
  </si>
  <si>
    <t>OG0000150.2/OG0000150.4/OG0000150.3/OG0000150.1/OG0000150.5/OG0000187.6/OG0000187.5/OG0000187.4/OG0000187.3/OG0000187.1/OG0000187.2/OG0000456.4/OG0000456.2/OG0000456.3/OG0000456.1/OG0000942.2/OG0000942.3/OG0000942.1/OG0000971.1/OG0000971.2/OG0000971.3/OG0001157.2/OG0001157.1/OG0001212.2/OG0001212.1/OG0001275.2/OG0001275.1/OG0001416.1/OG0001416.2/OG0001772.2/OG0001772.1/OG0002165.1/OG0002493.2/OG0002493.1/OG0002889.1/OG0002889.2/OG0002943.2/OG0002943.1/OG0003049.1/OG0003095.1/OG0003291.1/OG0003941.1/OG0004398.1/OG0004404.1/OG0005479.1/OG0005510.1/OG0005537.1/OG0006015.1/OG0006041.1/OG0006425.1/OG0006741.1</t>
  </si>
  <si>
    <t>OG0003313.2/OG0003313.1/OG0004706.1/OG0006047.1</t>
  </si>
  <si>
    <t>OG0002493.2/OG0002493.1/OG0003291.1/OG0006425.1/OG0006741.1</t>
  </si>
  <si>
    <t>OG0007808.1</t>
  </si>
  <si>
    <t>OG0000292.1/OG0000292.2/OG0000292.3/OG0000815.1/OG0000815.2/OG0002947.2/OG0002947.1</t>
  </si>
  <si>
    <t>OG0001787.1/OG0001787.2</t>
  </si>
  <si>
    <t>OG0001361.1/OG0001361.2/OG0001974.1/OG0002168.1/OG0002257.2/OG0002257.1/OG0002259.1/OG0002353.1/OG0002646.1/OG0002660.1/OG0003220.1/OG0003563.1/OG0004096.1/OG0006714.1/OG0006735.1/OG0007336.1/OG0007356.1/OG0008110.1/OG0008509.1/OG0009699.1</t>
  </si>
  <si>
    <t>OG0001573.1/OG0002186.1/OG0002628.2/OG0002628.1/OG0002658.1/OG0002830.1/OG0002905.1/OG0003064.1/OG0003353.1/OG0003447.1/OG0003454.1/OG0003471.1/OG0003671.1/OG0004132.1/OG0005439.1/OG0005596.1/OG0005706.1/OG0006225.1/OG0007882.1/OG0008103.1/OG0008269.1/OG0009738.1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</si>
  <si>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0000105.3/OG0000105.1/OG0000105.5/OG0000105.7/OG0000105.6/OG0000105.2/OG0000105.4/OG0000107.5/OG0000107.3/OG0000107.7/OG0000107.4/OG0000107.1/OG0000107.2/OG0000107.8/OG0000107.6/OG0000120.3/OG0000120.4/OG0000120.1/OG0000120.5/OG0000120.2/OG0000127.2/OG0000127.3/OG0000127.1/OG0000127.5/OG0000127.4/OG0000127.6/OG0000144.8/OG0000144.6/OG0000144.1/OG0000144.7/OG0000144.5/OG0000144.4/OG0000144.3/OG0000144.2/OG0000172.3/OG0000172.4/OG0000172.2/OG0000172.1/OG0000181.3/OG0000181.5/OG0000181.1/OG0000181.2/OG0000181.4/OG0000187.6/OG0000187.5/OG0000187.4/OG0000187.3/OG0000187.1/OG0000187.2/OG0000192.1/OG0000192.2/OG0000192.5/OG0000192.4/OG0000192.3/OG0000200.4/OG0000200.5/OG0000200.2/OG0000200.6/OG0000200.3/OG0000200.1/OG0000247.4/OG0000247.5/OG0000247.1/OG0000247.3/OG0000247.2/OG0000256.4/OG0000256.5/OG0000256.3/OG0000256.1/OG0000256.2/OG0000267.4/OG0000267.1/OG0000267.2/OG0000267.5/OG0000267.3/OG0000269.4/OG0000269.2/OG0000269.3/OG0000269.1/OG0000280.1/OG0000280.2/OG0000280.4/OG0000280.3/OG0000292.1/OG0000292.2/OG0000292.3/OG0000299.2/OG0000299.4/OG0000299.3/OG0000299.1/OG0000300.2/OG0000300.3/OG0000300.1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0000386.3/OG0000386.1/OG0000386.4/OG0000386.2/OG0000396.4/OG0000396.3/OG0000396.1/OG0000396.2/OG0000403.2/OG0000403.1/OG0000412.2/OG0000412.1/OG0000412.3/OG0000419.4/OG0000419.3/OG0000419.2/OG0000419.1/OG0000478.2/OG0000478.1/OG0000478.3/OG0000492.1/OG0000492.3/OG0000492.2/OG0000513.2/OG0000513.1/OG0000525.3/OG0000525.1/OG0000525.2/OG0000526.3/OG0000526.2/OG0000526.1/OG0000549.2/OG0000549.1/OG0000567.1/OG0000567.3/OG0000567.2/OG0000571.3/OG0000571.1/OG0000571.2/OG0000617.1/OG0000617.2/OG0000617.3/OG0000619.1/OG0000619.3/OG0000619.2/OG0000635.1/OG0000635.2/OG0000636.3/OG0000636.1/OG0000636.2/OG0000670.2/OG0000670.1/OG0000696.1/OG0000696.2/OG0000696.3/OG0000712.1/OG0000712.2/OG0000785.1/OG0000785.2/OG0000828.1/OG0000828.2/OG0000876.1/OG0000876.2/OG0000886.1/OG0000886.3/OG0000886.2/OG0000897.2/OG0000897.1/OG0000915.1/OG0000915.2/OG0000917.2/OG0000917.1/OG0000942.2/OG0000942.3/OG0000942.1/OG0000952.2/OG0000952.1/OG0000971.1/OG0000971.2/OG0000971.3/OG0001006.1/OG0001006.2/OG0001033.2/OG0001033.1/OG0001050.2/OG0001050.1/OG0001161.1/OG0001161.2/OG0001170.2/OG0001170.1/OG0001248.1/OG0001248.2/OG0001271.2/OG0001271.1/OG0001342.2/OG0001342.1/OG0001412.2/OG0001412.1/OG0001420.1/OG0001510.2/OG0001510.1/OG0001512.1/OG0001512.2/OG0001567.1/OG0001571.3/OG0001571.2/OG0001571.1/OG0001578.2/OG0001578.1/OG0001597.1/OG0001597.2/OG0001607.2/OG0001607.1/OG0001631.2/OG0001631.1/OG0001639.1/OG0001639.2/OG0001702.2/OG0001702.1/OG0001712.1/OG0001712.2/OG0001714.2/OG0001714.1/OG0001752.2/OG0001752.1/OG0001764.2/OG0001764.1/OG0001768.1/OG0001772.2/OG0001772.1/OG0001794.1/OG0001794.2/OG0001856.2/OG0001856.1/OG0001870.2/OG0001870.1/OG0001936.1/OG0001936.2/OG0001942.1/OG0001942.2/OG0001945.1/OG0001945.2/OG0001953.2/OG0001953.1/OG0001956.1/OG0001963.1/OG0001963.2/OG0001972.1/OG0001972.2/OG0001981.2/OG0001981.1/OG0002076.1/OG0002076.2/OG0002146.1/OG0002179.1/OG0002225.2/OG0002225.1/OG0002241.1/OG0002241.2/OG0002254.1/OG0002277.2/OG0002277.1/OG0002341.1/OG0002379.1/OG0002379.2/OG0002403.2/OG0002403.1/OG0002409.1/OG0002463.1/OG0002477.1/OG0002486.1/OG0002486.2/OG0002515.1/OG0002518.1/OG0002601.1/OG0002605.1/OG0002605.2/OG0002623.2/OG0002623.1/OG0002638.1/OG0002732.1/OG0002746.1/OG0002754.1/OG0002812.1/OG0002876.1/OG0002920.1/OG0002947.2/OG0002947.1/OG0002948.1/OG0002955.1/OG0003043.1/OG0003049.1/OG0003054.1/OG0003055.1/OG0003068.1/OG0003082.1/OG0003084.1/OG0003105.1/OG0003221.1/OG0003243.1/OG0003266.2/OG0003266.1/OG0003287.1/OG0003292.1/OG0003303.1/OG0003481.1/OG0003529.1/OG0003539.1/OG0003580.1/OG0003585.1/OG0003721.1/OG0003752.1/OG0003854.1/OG0003855.1/OG0003941.1/OG0003945.1/OG0003993.1/OG0003997.1/OG0004005.1/OG0004038.1/OG0004103.1/OG0004292.1/OG0004294.1/OG0004309.1/OG0004345.1/OG0004370.1/OG0004407.1/OG0004423.1/OG0004428.1/OG0004467.1/OG0004620.1/OG0004628.1/OG0004632.1/OG0004664.1/OG0004690.1/OG0004718.1/OG0004767.1/OG0004883.1/OG0004904.1/OG0004930.1/OG0004952.1/OG0004980.1/OG0005055.1/OG0005144.1/OG0005154.1/OG0005419.1/OG0005491.1/OG0005580.1/OG0005871.1/OG0005989.1/OG0006014.1/OG0006147.1/OG0006338.1/OG0006375.1/OG0006706.1/OG0006751.1/OG0006832.1/OG0006850.1/OG0006915.1/OG0006933.1/OG0008000.1</t>
  </si>
  <si>
    <t>OG0000187.6/OG0000187.5/OG0000187.4/OG0000187.3/OG0000187.1/OG0000187.2/OG0000269.4/OG0000269.2/OG0000269.3/OG0000269.1/OG0000351.4/OG0000351.3/OG0000351.1/OG0000351.2/OG0000876.1/OG0000876.2/OG0000917.2/OG0000917.1/OG0001420.1/OG0001567.1/OG0001571.3/OG0001571.2/OG0001571.1/OG0001856.2/OG0001856.1/OG0001945.1/OG0001945.2/OG0002241.1/OG0002241.2/OG0002947.2/OG0002947.1/OG0003580.1/OG0004103.1/OG0004428.1/OG0005491.1</t>
  </si>
  <si>
    <t>OG0003064.1/OG0007882.1/OG0008103.1</t>
  </si>
  <si>
    <t>OG0003563.1/OG0004096.1/OG0007356.1/OG0008110.1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</si>
  <si>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0000041.8/OG0000041.10/OG0000041.2/OG0000041.11/OG0000041.3/OG0000041.5/OG0000041.9/OG0000041.1/OG0000041.12/OG0000041.7/OG0000041.6/OG0000041.13/OG0000041.4/OG0000041.14/OG0000127.2/OG0000127.3/OG0000127.1/OG0000127.5/OG0000127.4/OG0000127.6/OG0000181.3/OG0000181.5/OG0000181.1/OG0000181.2/OG0000181.4/OG0000292.1/OG0000292.2/OG0000292.3/OG0000331.1/OG0000331.3/OG0000331.2/OG0000331.4/OG0001271.2/OG0001271.1/OG0001768.1/OG0002225.2/OG0002225.1/OG0002948.1/OG0003082.1/OG0003585.1/OG0004005.1/OG0005419.1/OG0005989.1/OG0006014.1</t>
  </si>
  <si>
    <t>OG0000058.8/OG0000058.5/OG0000058.6/OG0000058.4/OG0000058.3/OG0000058.9/OG0000058.7/OG0000058.10/OG0000058.1/OG0000058.2/OG0000119.6/OG0000119.1/OG0000119.5/OG0000119.4/OG0000119.7/OG0000119.3/OG0000119.2/OG0000187.6/OG0000187.5/OG0000187.4/OG0000187.3/OG0000187.1/OG0000187.2/OG0000316.4/OG0000316.2/OG0000316.5/OG0000316.1/OG0000316.3/OG0000320.4/OG0000320.3/OG0000320.2/OG0000320.1/OG0000320.5/OG0000334.3/OG0000334.1/OG0000334.4/OG0000334.2/OG0000542.1/OG0000542.2/OG0000542.3/OG0000745.2/OG0000745.1/OG0000745.3/OG0000854.1/OG0000854.2/OG0000886.1/OG0000886.3/OG0000886.2/OG0001702.2/OG0001702.1/OG0001870.2/OG0001870.1/OG0002341.1/OG0002381.2/OG0002381.1/OG0002491.1/OG0002638.1/OG0002824.1/OG0002824.2/OG0003085.1/OG0003154.1/OG0003269.1/OG0003666.1/OG0003706.1/OG0003791.1/OG0003864.1/OG0003966.1/OG0004632.1/OG0005107.1/OG0005435.1/OG0005587.1/OG0005763.1</t>
  </si>
  <si>
    <t>OG0002353.1/OG0002497.2/OG0002497.1/OG0006634.1</t>
  </si>
  <si>
    <t>OG0001702.2/OG0001702.1/OG0002341.1/OG0002491.1/OG0002638.1/OG0003154.1</t>
  </si>
  <si>
    <t>OG0000198.3/OG0000198.5/OG0000198.4/OG0000198.2/OG0000198.1/OG0004052.1/OG0004712.1</t>
  </si>
  <si>
    <t>OG0000172.3/OG0000172.4/OG0000172.2/OG0000172.1/OG0000334.3/OG0000334.1/OG0000334.4/OG0000334.2/OG0000389.2/OG0000389.3/OG0000389.1/OG0000391.4/OG0000391.3/OG0000391.1/OG0000391.2/OG0000449.3/OG0000449.1/OG0000449.2/OG0000712.1/OG0000712.2/OG0000745.2/OG0000745.1/OG0000745.3/OG0000917.2/OG0000917.1/OG0000971.1/OG0000971.2/OG0000971.3/OG0001175.2/OG0001175.1/OG0002381.2/OG0002381.1/OG0002638.1/OG0003152.1/OG0003340.1/OG0003340.2/OG0004632.1/OG0005043.1/OG0005435.1/OG0005491.1/OG0006320.1/OG0009945.1</t>
  </si>
  <si>
    <t>OG0003207.1/OG0008273.1</t>
  </si>
  <si>
    <t>OG0000172.3/OG0000172.4/OG0000172.2/OG0000172.1/OG0000334.3/OG0000334.1/OG0000334.4/OG0000334.2/OG0000391.4/OG0000391.3/OG0000391.1/OG0000391.2/OG0000449.3/OG0000449.1/OG0000449.2/OG0000712.1/OG0000712.2/OG0000745.2/OG0000745.1/OG0000745.3/OG0000917.2/OG0000917.1/OG0000971.1/OG0000971.2/OG0000971.3/OG0001175.2/OG0001175.1/OG0002381.2/OG0002381.1/OG0002638.1/OG0003152.1/OG0003340.1/OG0003340.2/OG0004632.1/OG0005043.1/OG0005435.1/OG0005491.1/OG0006320.1/OG0009945.1</t>
  </si>
  <si>
    <t>OG0002905.1/OG0003471.1</t>
  </si>
  <si>
    <t>OG0001974.1/OG0007234.1</t>
  </si>
  <si>
    <t>OG0000418.4/OG0000418.3/OG0000418.2/OG0000418.1/OG0000917.2/OG0000917.1/OG0001420.1/OG0001567.1/OG0002254.1/OG0002786.1/OG0002947.2/OG0002947.1/OG0004103.1/OG0004632.1/OG0005491.1</t>
  </si>
  <si>
    <t>OG0000815.1/OG0000815.2/OG0001266.2/OG0001266.1/OG0001505.2/OG0001505.1/OG0001567.1/OG0001772.2/OG0001772.1/OG0001942.1/OG0001942.2/OG0002947.2/OG0002947.1/OG0003221.1/OG0003423.1/OG0003580.1/OG0004424.1</t>
  </si>
  <si>
    <t>OG0003471.1/OG0007366.1</t>
  </si>
  <si>
    <t>OG0002168.1/OG0003735.1/OG0006855.1</t>
  </si>
  <si>
    <t>OG0000045.12/OG0000045.7/OG0000045.11/OG0000045.2/OG0000045.4/OG0000045.13/OG0000045.10/OG0000045.9/OG0000045.8/OG0000045.6/OG0000045.3/OG0000045.5/OG0000045.1/OG0000071.1/OG0000071.5/OG0000071.11/OG0000071.7/OG0000071.9/OG0000071.2/OG0000071.6/OG0000071.10/OG0000071.3/OG0000071.8/OG0000071.4/OG0000126.3/OG0000126.2/OG0000126.8/OG0000126.6/OG0000126.5/OG0000126.1/OG0000126.4/OG0000126.7/OG0000172.3/OG0000172.4/OG0000172.2/OG0000172.1/OG0000192.1/OG0000192.2/OG0000192.5/OG0000192.4/OG0000192.3/OG0000208.2/OG0000208.1/OG0000208.4/OG0000208.3/OG0000269.4/OG0000269.2/OG0000269.3/OG0000269.1/OG0000292.1/OG0000292.2/OG0000292.3/OG0000299.2/OG0000299.4/OG0000299.3/OG0000299.1/OG0000312.1/OG0000316.4/OG0000316.2/OG0000316.5/OG0000316.1/OG0000316.3/OG0000331.1/OG0000331.3/OG0000331.2/OG0000331.4/OG0000351.4/OG0000351.3/OG0000351.1/OG0000351.2/OG0000370.4/OG0000370.1/OG0000370.2/OG0000370.3/OG0000375.4/OG0000375.3/OG0000375.2/OG0000375.1/OG0000391.4/OG0000391.3/OG0000391.1/OG0000391.2/OG0000400.4/OG0000400.1/OG0000400.3/OG0000400.2/OG0000435.3/OG0000435.2/OG0000435.1/OG0000445.2/OG0000445.3/OG0000445.1/OG0000477.2/OG0000477.3/OG0000477.4/OG0000477.1/OG0000480.3/OG0000480.1/OG0000480.2/OG0000567.1/OG0000567.3/OG0000567.2/OG0000623.1/OG0000623.2/OG0000785.1/OG0000785.2/OG0000795.1/OG0000795.2/OG0000815.1/OG0000815.2/OG0000827.1/OG0000827.2/OG0000832.1/OG0000832.3/OG0000832.2/OG0000833.2/OG0000833.1/OG0000876.1/OG0000876.2/OG0000917.2/OG0000917.1/OG0001026.1/OG0001026.2/OG0001077.2/OG0001077.1/OG0001079.1/OG0001079.2/OG0001157.2/OG0001157.1/OG0001211.2/OG0001211.1/OG0001214.2/OG0001214.1/OG0001227.2/OG0001227.1/OG0001266.2/OG0001266.1/OG0001420.1/OG0001450.1/OG0001450.2/OG0001466.2/OG0001466.1/OG0001505.2/OG0001505.1/OG0001559.2/OG0001559.1/OG0001567.1/OG0001607.2/OG0001607.1/OG0001631.2/OG0001631.1/OG0001702.2/OG0001702.1/OG0001782.1/OG0001782.2/OG0001786.2/OG0001786.1/OG0001935.1/OG0001949.2/OG0001949.1/OG0001965.1/OG0002009.1/OG0002009.2/OG0002124.1/OG0002291.1/OG0002585.1/OG0002786.1/OG0002885.1/OG0002956.1/OG0002956.2/OG0003055.1/OG0003066.1/OG0003130.1/OG0003152.1/OG0003212.1/OG0003221.1/OG0003241.1/OG0003321.1/OG0003323.1/OG0003423.1/OG0003510.1/OG0003529.1/OG0003573.1/OG0003580.1/OG0003655.1/OG0003655.2/OG0003812.1/OG0003822.1/OG0003846.1/OG0004103.1/OG0004236.1/OG0004334.1/OG0004428.1/OG0004463.1/OG0004628.1/OG0004704.1/OG0004718.1/OG0004720.1/OG0004726.1/OG0004818.1/OG0005092.1/OG0006146.1/OG0006309.1/OG0006320.1/OG0006329.1/OG0006480.1/OG0006832.1/OG0006924.1/OG0007142.1/OG0007733.1</t>
  </si>
  <si>
    <t>OG0002168.1/OG0002382.1/OG0002653.1/OG0003294.1/OG0003294.2/OG0003542.1/OG0003735.1/OG0005462.1</t>
  </si>
  <si>
    <t>OG0000266.6/OG0000266.3/OG0000266.5/OG0000266.1/OG0000266.2/OG0000266.4/OG0001696.1/OG0001696.2/OG0003207.1/OG0003471.1/OG0004352.1/OG0005947.1/OG0006225.1</t>
  </si>
  <si>
    <t>OG0000126.3/OG0000126.2/OG0000126.8/OG0000126.6/OG0000126.5/OG0000126.1/OG0000126.4/OG0000126.7/OG0000172.3/OG0000172.4/OG0000172.2/OG0000172.1/OG0000236.3/OG0000236.2/OG0000236.1/OG0000273.1/OG0000273.5/OG0000273.4/OG0000273.2/OG0000273.3/OG0000368.2/OG0000368.3/OG0000368.1/OG0000418.4/OG0000418.3/OG0000418.2/OG0000418.1/OG0000569.1/OG0000569.4/OG0000569.3/OG0000569.2/OG0000785.1/OG0000785.2/OG0000833.2/OG0000833.1/OG0000892.1/OG0000892.2/OG0000917.2/OG0000917.1/OG0000978.2/OG0000978.1/OG0001026.1/OG0001026.2/OG0001077.2/OG0001077.1/OG0001305.2/OG0001305.1/OG0001607.2/OG0001607.1/OG0001782.1/OG0001782.2/OG0002920.1/OG0003130.1/OG0003152.1/OG0003591.1/OG0003655.1/OG0003655.2/OG0004428.1/OG0004632.1/OG0005072.1/OG0005491.1</t>
  </si>
  <si>
    <t>OG0002905.1/OG0007609.1</t>
  </si>
  <si>
    <t>OG0002073.1/OG0002073.2/OG0004681.1/OG0006227.1</t>
  </si>
  <si>
    <t>OG0000266.6/OG0000266.3/OG0000266.5/OG0000266.1/OG0000266.2/OG0000266.4/OG0003207.1/OG0003471.1/OG0004352.1</t>
  </si>
  <si>
    <t>OG0003294.1/OG0003294.2/OG0003542.1</t>
  </si>
  <si>
    <t>OG0000172.3/OG0000172.4/OG0000172.2/OG0000172.1/OG0000269.4/OG0000269.2/OG0000269.3/OG0000269.1/OG0000292.1/OG0000292.2/OG0000292.3/OG0000351.4/OG0000351.3/OG0000351.1/OG0000351.2/OG0000375.4/OG0000375.3/OG0000375.2/OG0000375.1/OG0000391.4/OG0000391.3/OG0000391.1/OG0000391.2/OG0000785.1/OG0000785.2/OG0000795.1/OG0000795.2/OG0000815.1/OG0000815.2/OG0000917.2/OG0000917.1/OG0001026.1/OG0001026.2/OG0001157.2/OG0001157.1/OG0001266.2/OG0001266.1/OG0001420.1/OG0001450.1/OG0001450.2/OG0001466.2/OG0001466.1/OG0001559.2/OG0001559.1/OG0001567.1/OG0001607.2/OG0001607.1/OG0001782.1/OG0001782.2/OG0001786.2/OG0001786.1/OG0002009.1/OG0002009.2/OG0002786.1/OG0002885.1/OG0003055.1/OG0003152.1/OG0003212.1/OG0003221.1/OG0003580.1/OG0003846.1/OG0004103.1/OG0004334.1/OG0004428.1/OG0004628.1/OG0004718.1/OG0004720.1/OG0006329.1/OG0006832.1/OG0007142.1/OG0007733.1</t>
  </si>
  <si>
    <t>OG0000172.3/OG0000172.4/OG0000172.2/OG0000172.1/OG0000785.1/OG0000785.2/OG0000917.2/OG0000917.1/OG0001607.2/OG0001607.1/OG0001782.1/OG0001782.2/OG0002920.1/OG0003152.1/OG0004428.1/OG0005072.1</t>
  </si>
  <si>
    <t>OG0002032.1/OG0002032.2/OG0002646.1</t>
  </si>
  <si>
    <t>OG0000396.4/OG0000396.3/OG0000396.1/OG0000396.2/OG0000785.1/OG0000785.2/OG0000834.2/OG0000834.1/OG0001267.2/OG0001267.1/OG0001278.2/OG0001278.1/OG0001694.2/OG0001694.1/OG0001706.1/OG0001706.2/OG0002150.2/OG0002150.1/OG0002369.1/OG0003095.1/OG0004370.1/OG0004614.1/OG0004955.1</t>
  </si>
  <si>
    <t>OG0000054.3/OG0000054.7/OG0000054.6/OG0000054.4/OG0000054.2/OG0000054.1/OG0000054.5/OG0000130.5/OG0000130.4/OG0000130.7/OG0000130.6/OG0000130.3/OG0000130.2/OG0000130.1/OG0000187.6/OG0000187.5/OG0000187.4/OG0000187.3/OG0000187.1/OG0000187.2/OG0000293.1/OG0000293.3/OG0000293.4/OG0000293.5/OG0000293.2/OG0000311.2/OG0000311.3/OG0000311.1/OG0000311.4/OG0000400.4/OG0000400.1/OG0000400.3/OG0000400.2/OG0000418.4/OG0000418.3/OG0000418.2/OG0000418.1/OG0000522.1/OG0000522.2/OG0000522.3/OG0000524.2/OG0000524.1/OG0000524.3/OG0000614.3/OG0000614.2/OG0000614.1/OG0000707.1/OG0000707.3/OG0000707.2/OG0000868.2/OG0000868.1/OG0000868.3/OG0000917.2/OG0000917.1/OG0000936.2/OG0000936.1/OG0001030.3/OG0001030.2/OG0001030.1/OG0001130.1/OG0001130.2/OG0001149.1/OG0001149.2/OG0001229.3/OG0001229.1/OG0001229.2/OG0001356.1/OG0001356.2/OG0001466.2/OG0001466.1/OG0001510.2/OG0001510.1/OG0001559.2/OG0001559.1/OG0001583.2/OG0001583.1/OG0001639.1/OG0001639.2/OG0001682.1/OG0001682.2/OG0001697.2/OG0001697.1/OG0001826.2/OG0001826.1/OG0001843.1/OG0001843.2/OG0001870.2/OG0001870.1/OG0001934.2/OG0001934.1/OG0001951.1/OG0001951.2/OG0002020.2/OG0002020.1/OG0002074.2/OG0002074.1/OG0002113.1/OG0002121.1/OG0002121.2/OG0002128.1/OG0002128.2/OG0002158.2/OG0002158.1/OG0002255.1/OG0002255.2/OG0002298.1/OG0002358.1/OG0002358.2/OG0002370.1/OG0002404.1/OG0002404.2/OG0002472.1/OG0002569.1/OG0002585.1/OG0002656.1/OG0002762.2/OG0002762.1/OG0002786.1/OG0002790.1/OG0002805.1/OG0002876.1/OG0002902.1/OG0002931.1/OG0002947.2/OG0002947.1/OG0002954.1/OG0003058.1/OG0003074.2/OG0003074.1/OG0003084.1/OG0003091.1/OG0003098.1/OG0003243.1/OG0003250.1/OG0003253.2/OG0003253.1/OG0003278.1/OG0003285.1/OG0003309.1/OG0003316.1/OG0003316.2/OG0003324.1/OG0003344.1/OG0003345.1/OG0003428.1/OG0003449.1/OG0003466.1/OG0003468.1/OG0003527.1/OG0003531.1/OG0003536.1/OG0003567.1/OG0003575.1/OG0003579.1/OG0003655.1/OG0003655.2/OG0003689.1/OG0003721.1/OG0003727.1/OG0003734.1/OG0003740.1/OG0003753.1/OG0003817.1/OG0003835.1/OG0003848.1/OG0003849.1/OG0003852.1/OG0003856.1/OG0003983.1/OG0003984.1/OG0004028.1/OG0004042.1/OG0004047.1/OG0004056.1/OG0004067.1/OG0004087.1/OG0004127.1/OG0004136.1/OG0004147.1/OG0004149.1/OG0004154.1/OG0004272.1/OG0004300.1/OG0004310.1/OG0004318.1/OG0004335.1/OG0004341.1/OG0004346.1/OG0004361.1/OG0004394.1/OG0004414.1/OG0004458.1/OG0004463.1/OG0004471.1/OG0004576.1/OG0004590.1/OG0004640.1/OG0004673.1/OG0004679.1/OG0004693.1/OG0004724.1/OG0004726.1/OG0004750.1/OG0004762.1/OG0004932.1/OG0004933.1/OG0004981.1/OG0004992.1/OG0005030.1/OG0005050.1/OG0005080.1/OG0005100.1/OG0005102.1/OG0005137.1/OG0005171.1/OG0005267.1/OG0005275.1/OG0005277.1/OG0005287.1/OG0005339.1/OG0005341.1/OG0005343.1/OG0005350.1/OG0005357.1/OG0005358.1/OG0005359.1/OG0005365.1/OG0005402.1/OG0005461.1/OG0005475.1/OG0005483.1/OG0005489.1/OG0005494.1/OG0005496.1/OG0005519.1/OG0005541.1/OG0005546.1/OG0005565.1/OG0005583.1/OG0005585.1/OG0005586.1/OG0005721.1/OG0005763.1/OG0005770.1/OG0005816.1/OG0005830.1/OG0005832.1/OG0005844.1/OG0005862.1/OG0005902.1/OG0005930.1/OG0005931.1/OG0005960.1/OG0005982.1/OG0006032.1/OG0006041.1/OG0006052.1/OG0006056.1/OG0006181.1/OG0006269.1/OG0006315.1/OG0006331.1/OG0006350.1/OG0006432.1/OG0006440.1/OG0006452.1/OG0006456.1/OG0006468.1/OG0006513.1/OG0006514.1/OG0006518.1/OG0006671.1/OG0006678.1/OG0006703.1/OG0006722.1/OG0006754.1/OG0006776.1/OG0006792.1/OG0006867.1/OG0006931.1/OG0006942.1/OG0006958.1/OG0006959.1/OG0007110.1/OG0007215.1/OG0007217.1/OG0007246.1/OG0007305.1/OG0007319.1/OG0007320.1/OG0007354.1/OG0007364.1/OG0007380.1/OG0007422.1/OG0007660.1/OG0007685.1/OG0007730.1/OG0007789.1/OG0007801.1/OG0007811.1/OG0008012.1/OG0008785.1/OG0009072.1</t>
  </si>
  <si>
    <t>OG0000031.13/OG0000031.5/OG0000031.16/OG0000031.1/OG0000031.4/OG0000031.14/OG0000031.8/OG0000031.9/OG0000031.10/OG0000031.2/OG0000031.6/OG0000031.7/OG0000031.12/OG0000031.15/OG0000031.3/OG0000031.11/OG0000031.17/OG0000074.1/OG0000074.8/OG0000074.3/OG0000074.2/OG0000074.6/OG0000074.5/OG0000074.7/OG0000074.4/OG0000126.3/OG0000126.2/OG0000126.8/OG0000126.6/OG0000126.5/OG0000126.1/OG0000126.4/OG0000126.7/OG0000172.3/OG0000172.4/OG0000172.2/OG0000172.1/OG0000299.2/OG0000299.4/OG0000299.3/OG0000299.1/OG0000311.2/OG0000311.3/OG0000311.1/OG0000311.4/OG0000971.1/OG0000971.2/OG0000971.3/OG0001365.2/OG0001365.1/OG0001466.2/OG0001466.1/OG0001569.1/OG0001709.1/OG0001709.2/OG0001952.1/OG0001952.2/OG0002376.1/OG0002491.1/OG0002494.1/OG0002585.1/OG0002649.1/OG0003148.1/OG0003241.1/OG0003769.1/OG0003866.1/OG0004024.1/OG0004103.1/OG0004333.1/OG0004471.1/OG0004664.1/OG0005035.1</t>
  </si>
  <si>
    <t>OG0000316.4/OG0000316.2/OG0000316.5/OG0000316.1/OG0000316.3/OG0000815.1/OG0000815.2/OG0001266.2/OG0001266.1/OG0001567.1/OG0001702.2/OG0001702.1/OG0003221.1/OG0003423.1/OG0003529.1/OG0003580.1/OG0004632.1</t>
  </si>
  <si>
    <t>OG0000021.4/OG0000021.11/OG0000021.2/OG0000021.9/OG0000021.10/OG0000021.13/OG0000021.6/OG0000021.8/OG0000021.14/OG0000021.15/OG0000021.5/OG0000021.1/OG0000021.7/OG0000021.3/OG0000021.12/OG0000081.3/OG0000081.9/OG0000081.8/OG0000081.5/OG0000081.4/OG0000081.1/OG0000081.6/OG0000081.7/OG0000081.2/OG0000143.2/OG0000143.3/OG0000143.1/OG0000143.4/OG0000182.3/OG0000182.5/OG0000182.2/OG0000182.6/OG0000182.1/OG0000182.4/OG0000283.4/OG0000283.3/OG0000283.1/OG0000283.2/OG0000521.2/OG0000521.1/OG0000521.3/OG0000555.1/OG0000555.2/OG0000555.3/OG0000632.1/OG0000632.2/OG0000770.2/OG0000770.1/OG0000947.1/OG0000947.2/OG0001296.1/OG0001296.2/OG0001551.1/OG0001610.1/OG0002746.1/OG0002748.1/OG0003268.1/OG0003774.1/OG0004671.1/OG0004725.1/OG0006915.1/OG0007773.1/OG0008113.1</t>
  </si>
  <si>
    <t>OG0000172.3/OG0000172.4/OG0000172.2/OG0000172.1/OG0000299.2/OG0000299.4/OG0000299.3/OG0000299.1/OG0001420.1/OG0001567.1/OG0001963.1/OG0001963.2/OG0002379.1/OG0002379.2/OG0002947.2/OG0002947.1/OG0003221.1/OG0003580.1/OG0003993.1/OG0004407.1/OG0004930.1/OG0004980.1/OG0006147.1</t>
  </si>
  <si>
    <t>OG0002073.1/OG0002073.2/OG0004312.1/OG0006036.1/OG0007771.1</t>
  </si>
  <si>
    <t>OG0000168.1/OG0000168.4/OG0000168.2/OG0000168.3/OG0000168.5/OG0000635.1/OG0000635.2/OG0000697.2/OG0000697.1/OG0000764.1/OG0000764.2/OG0000764.3/OG0000918.2/OG0000918.3/OG0000918.1/OG0001111.1/OG0001111.2/OG0001157.2/OG0001157.1/OG0001166.2/OG0001166.1/OG0001266.2/OG0001266.1/OG0001305.2/OG0001305.1/OG0001420.1/OG0001510.2/OG0001510.1/OG0001559.2/OG0001559.1/OG0001567.1/OG0001682.1/OG0001682.2/OG0001757.2/OG0001757.1/OG0001870.2/OG0001870.1/OG0002885.1/OG0002947.2/OG0002947.1/OG0003221.1/OG0003463.1/OG0003580.1/OG0004632.1/OG0005473.1/OG0006284.1</t>
  </si>
  <si>
    <t>OG0002830.1/OG0002905.1/OG0006746.1/OG0006746.2</t>
  </si>
  <si>
    <t>OG0001166.2/OG0001166.1/OG0001559.2/OG0001559.1/OG0001757.2/OG0001757.1/OG0003463.1/OG0004632.1/OG0006284.1</t>
  </si>
  <si>
    <t>OG0000172.3/OG0000172.4/OG0000172.2/OG0000172.1/OG0000299.2/OG0000299.4/OG0000299.3/OG0000299.1/OG0002947.2/OG0002947.1/OG0003221.1</t>
  </si>
  <si>
    <t>OG0003993.1/OG0004930.1/OG0004980.1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</si>
  <si>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0000103.5/OG0000103.8/OG0000103.7/OG0000103.2/OG0000103.6/OG0000103.1/OG0000103.9/OG0000103.3/OG0000103.4/OG0000130.5/OG0000130.4/OG0000130.7/OG0000130.6/OG0000130.3/OG0000130.2/OG0000130.1/OG0000155.5/OG0000155.4/OG0000155.3/OG0000155.1/OG0000155.6/OG0000155.2/OG0000188.4/OG0000188.3/OG0000188.1/OG0000188.2/OG0000193.1/OG0000193.2/OG0000193.5/OG0000193.4/OG0000193.3/OG0000207.1/OG0000207.2/OG0000208.2/OG0000208.1/OG0000208.4/OG0000208.3/OG0000247.4/OG0000247.5/OG0000247.1/OG0000247.3/OG0000247.2/OG0000257.3/OG0000257.1/OG0000257.2/OG0000273.1/OG0000273.5/OG0000273.4/OG0000273.2/OG0000273.3/OG0000288.5/OG0000288.1/OG0000288.4/OG0000288.2/OG0000288.3/OG0000295.1/OG0000295.2/OG0000295.3/OG0000295.4/OG0000306.4/OG0000306.1/OG0000306.2/OG0000306.3/OG0000322.1/OG0000322.2/OG0000322.4/OG0000322.3/OG0000334.3/OG0000334.1/OG0000334.4/OG0000334.2/OG0000356.4/OG0000356.1/OG0000356.2/OG0000356.3/OG0000402.2/OG0000402.3/OG0000402.1/OG0000416.1/OG0000416.4/OG0000416.2/OG0000416.3/OG0000418.4/OG0000418.3/OG0000418.2/OG0000418.1/OG0000424.2/OG0000424.1/OG0000436.3/OG0000436.1/OG0000436.2/OG0000485.1/OG0000485.3/OG0000485.2/OG0000533.2/OG0000533.3/OG0000533.4/OG0000533.1/OG0000539.2/OG0000539.1/OG0000539.3/OG0000540.3/OG0000540.4/OG0000540.2/OG0000540.1/OG0000541.1/OG0000541.2/OG0000541.3/OG0000590.2/OG0000590.1/OG0000590.3/OG0000614.3/OG0000614.2/OG0000614.1/OG0000704.2/OG0000704.1/OG0000704.3/OG0000771.3/OG0000771.2/OG0000771.1/OG0000794.1/OG0000794.2/OG0000832.1/OG0000832.3/OG0000832.2/OG0000862.2/OG0000862.1/OG0000868.2/OG0000868.1/OG0000868.3/OG0000889.2/OG0000889.1/OG0000897.2/OG0000897.1/OG0000923.1/OG0000923.2/OG0000938.1/OG0000938.3/OG0000938.2/OG0000969.1/OG0000969.2/OG0000974.1/OG0000974.2/OG0001081.2/OG0001081.1/OG0001130.1/OG0001130.2/OG0001148.2/OG0001148.1/OG0001174.1/OG0001174.2/OG0001203.2/OG0001203.1/OG0001225.2/OG0001225.1/OG0001241.1/OG0001241.2/OG0001263.1/OG0001263.2/OG0001266.2/OG0001266.1/OG0001274.1/OG0001274.2/OG0001275.2/OG0001275.1/OG0001327.2/OG0001327.1/OG0001420.1/OG0001461.1/OG0001461.2/OG0001465.1/OG0001465.2/OG0001510.2/OG0001510.1/OG0001528.2/OG0001528.1/OG0001552.2/OG0001552.1/OG0001648.2/OG0001648.1/OG0001678.2/OG0001678.1/OG0001682.1/OG0001682.2/OG0001702.2/OG0001702.1/OG0001706.1/OG0001706.2/OG0001717.1/OG0001753.1/OG0001753.2/OG0001771.1/OG0001771.2/OG0001779.1/OG0001787.1/OG0001787.2/OG0001827.2/OG0001827.1/OG0001845.1/OG0001845.2/OG0001858.1/OG0001866.2/OG0001866.1/OG0001944.1/OG0002064.2/OG0002064.1/OG0002068.1/OG0002077.2/OG0002077.1/OG0002147.1/OG0002147.2/OG0002149.2/OG0002149.1/OG0002161.1/OG0002161.2/OG0002205.1/OG0002208.1/OG0002208.2/OG0002236.1/OG0002236.2/OG0002265.1/OG0002265.2/OG0002284.1/OG0002341.1/OG0002351.1/OG0002374.1/OG0002380.1/OG0002381.2/OG0002381.1/OG0002383.1/OG0002451.1/OG0002451.2/OG0002462.1/OG0002462.2/OG0002485.2/OG0002485.1/OG0002491.1/OG0002492.1/OG0002509.2/OG0002509.1/OG0002578.1/OG0002649.1/OG0002655.2/OG0002655.1/OG0002667.1/OG0002801.1/OG0002809.2/OG0002809.1/OG0002822.1/OG0002865.1/OG0002876.1/OG0002899.1/OG0002923.1/OG0002947.2/OG0002947.1/OG0003088.1/OG0003095.1/OG0003112.1/OG0003134.1/OG0003145.1/OG0003154.1/OG0003156.1/OG0003163.1/OG0003221.1/OG0003336.1/OG0003428.1/OG0003463.1/OG0003543.1/OG0003548.1/OG0003573.1/OG0003655.1/OG0003655.2/OG0003740.1/OG0003813.1/OG0003821.1/OG0003846.1/OG0003849.1/OG0004092.1/OG0004099.1/OG0004127.1/OG0004158.1/OG0004283.1/OG0004347.1/OG0004370.1/OG0004428.1/OG0004470.1/OG0004568.1/OG0004609.1/OG0004610.1/OG0004620.1/OG0004632.1/OG0004818.1/OG0004921.1/OG0005044.1/OG0005072.1/OG0005083.1/OG0005116.1/OG0005356.1/OG0005394.1/OG0005445.1/OG0005713.1/OG0005774.1/OG0005923.1/OG0006007.1/OG0006011.1/OG0006053.1/OG0006146.1/OG0006188.1/OG0006217.1/OG0006236.1/OG0006240.1/OG0006251.1/OG0006297.1/OG0006337.1/OG0006362.1/OG0006440.1/OG0006626.1/OG0006891.1/OG0006913.1/OG0006927.1/OG0006973.1/OG0007091.1/OG0007600.1/OG0007727.1</t>
  </si>
  <si>
    <t>OG0000266.6/OG0000266.3/OG0000266.5/OG0000266.1/OG0000266.2/OG0000266.4/OG0001626.1/OG0001626.2/OG0002628.2/OG0002628.1/OG0002905.1/OG0004442.1/OG0005474.1/OG0005927.1/OG0006476.1/OG0007382.1</t>
  </si>
  <si>
    <t>OG0001974.1/OG0002032.1/OG0002032.2/OG0002073.1/OG0002073.2/OG0002282.1/OG0002353.1/OG0003509.1/OG0003668.1/OG0004023.1/OG0004054.1/OG0005441.1/OG0005534.1/OG0006653.1/OG0007586.1/OG0008022.1/OG0008078.1/OG0008751.1</t>
  </si>
  <si>
    <t>OG0000273.1/OG0000273.5/OG0000273.4/OG0000273.2/OG0000273.3/OG0000974.1/OG0000974.2/OG0001130.1/OG0001130.2/OG0001420.1/OG0001682.1/OG0001682.2/OG0001771.1/OG0001771.2/OG0001858.1/OG0002492.1/OG0002578.1/OG0002865.1/OG0003463.1/OG0003548.1/OG0003573.1</t>
  </si>
  <si>
    <t>OG0000948.1/OG0000948.2/OG0001023.2/OG0001023.1/OG0004588.1</t>
  </si>
  <si>
    <t>OG0002073.1/OG0002073.2/OG0004052.1</t>
  </si>
  <si>
    <t>OG0000126.3/OG0000126.2/OG0000126.8/OG0000126.6/OG0000126.5/OG0000126.1/OG0000126.4/OG0000126.7/OG0000172.3/OG0000172.4/OG0000172.2/OG0000172.1/OG0000222.2/OG0000222.1/OG0000222.4/OG0000222.5/OG0000222.3/OG0000273.1/OG0000273.5/OG0000273.4/OG0000273.2/OG0000273.3/OG0000283.4/OG0000283.3/OG0000283.1/OG0000283.2/OG0000316.4/OG0000316.2/OG0000316.5/OG0000316.1/OG0000316.3/OG0000433.3/OG0000433.2/OG0000433.1/OG0000502.2/OG0000502.1/OG0000502.3/OG0000507.1/OG0000507.2/OG0000520.2/OG0000520.3/OG0000520.1/OG0000636.3/OG0000636.1/OG0000636.2/OG0000667.1/OG0000667.3/OG0000667.2/OG0001032.2/OG0001032.1/OG0001175.2/OG0001175.1/OG0001365.2/OG0001365.1/OG0001717.1/OG0001784.2/OG0001784.1/OG0001861.2/OG0001861.1/OG0001952.1/OG0001952.2/OG0002031.2/OG0002031.1/OG0002156.1/OG0002491.1/OG0002638.1/OG0002778.2/OG0002778.1/OG0002815.1/OG0002899.1/OG0002923.1/OG0003291.1/OG0003551.1/OG0003756.1/OG0004008.1/OG0005396.1</t>
  </si>
  <si>
    <t>OG0000917.2/OG0000917.1/OG0002290.1/OG0003423.1/OG0005491.1</t>
  </si>
  <si>
    <t>OG0003423.1</t>
  </si>
  <si>
    <t>OG0005770.1</t>
  </si>
  <si>
    <t>OG0000117.3/OG0000117.1/OG0000117.7/OG0000117.6/OG0000117.2/OG0000117.4/OG0000117.5/OG0001437.1/OG0001437.2/OG0001513.2/OG0001513.1/OG0001747.1/OG0001747.2/OG0001954.1/OG0002262.1/OG0002632.1/OG0005892.1</t>
  </si>
  <si>
    <t>OG0000117.3/OG0000117.1/OG0000117.7/OG0000117.6/OG0000117.2/OG0000117.4/OG0000117.5/OG0001437.1/OG0001437.2/OG0001954.1/OG0002262.1/OG0002632.1/OG0005892.1</t>
  </si>
  <si>
    <t>OG0000117.3/OG0000117.1/OG0000117.7/OG0000117.6/OG0000117.2/OG0000117.4/OG0000117.5/OG0001437.1/OG0001437.2/OG0001954.1/OG0002262.1/OG0005892.1</t>
  </si>
  <si>
    <t>OG0001159.1/OG0001159.2/OG0002139.1</t>
  </si>
  <si>
    <t>OG0002709.1/OG0002761.1/OG0003723.1/OG0006519.1</t>
  </si>
  <si>
    <t>OG0003529.1</t>
  </si>
  <si>
    <t>OG0006227.1/OG0006762.1</t>
  </si>
  <si>
    <t>OG0000168.1/OG0000168.4/OG0000168.2/OG0000168.3/OG0000168.5/OG0000172.3/OG0000172.4/OG0000172.2/OG0000172.1/OG0000764.1/OG0000764.2/OG0000764.3/OG0000917.2/OG0000917.1/OG0000918.2/OG0000918.3/OG0000918.1/OG0002133.1/OG0003152.1/OG0003529.1/OG0005072.1/OG0007142.1</t>
  </si>
  <si>
    <t>OG0000712.1/OG0000712.2/OG0001652.1/OG0001652.2/OG0003539.1/OG0005397.1</t>
  </si>
  <si>
    <t>OG0001157.2/OG0001157.1/OG0004079.1/OG0006792.1/OG0007172.1/OG0007811.1</t>
  </si>
  <si>
    <t>OG0000168.1/OG0000168.4/OG0000168.2/OG0000168.3/OG0000168.5/OG0000412.2/OG0000412.1/OG0000412.3/OG0000764.1/OG0000764.2/OG0000764.3/OG0000918.2/OG0000918.3/OG0000918.1/OG0004146.1</t>
  </si>
  <si>
    <t>OG0004361.1/OG0005359.1/OG0006678.1</t>
  </si>
  <si>
    <t>OG0001340.2/OG0001340.3/OG0001340.1/OG0002335.2/OG0002335.1/OG0002928.2/OG0002928.1/OG0005443.1/OG0005861.1/OG0006213.1/OG0006863.1/OG0006966.1/OG0007313.1/OG0007576.1/OG0007795.1/OG0008072.1/OG0008158.1/OG0008435.1/OG0008757.1</t>
  </si>
  <si>
    <t>OG0000027.2/OG0000027.7/OG0000027.8/OG0000027.3/OG0000027.1/OG0000027.9/OG0000027.4/OG0000027.5/OG0000027.6/OG0000117.3/OG0000117.1/OG0000117.7/OG0000117.6/OG0000117.2/OG0000117.4/OG0000117.5/OG0000448.2/OG0000448.4/OG0000448.1/OG0000448.3/OG0000449.3/OG0000449.1/OG0000449.2/OG0000671.3/OG0000671.1/OG0000671.2/OG0000707.1/OG0000707.3/OG0000707.2/OG0000916.2/OG0000916.1/OG0000916.3/OG0001118.1/OG0001118.2/OG0001191.1/OG0001191.2/OG0001308.1/OG0001328.2/OG0001328.1/OG0001437.1/OG0001437.2/OG0001513.2/OG0001513.1/OG0001608.2/OG0001608.1/OG0001668.1/OG0001668.2/OG0001703.1/OG0001747.1/OG0001747.2/OG0001954.1/OG0002062.2/OG0002062.1/OG0002262.1/OG0002467.1/OG0002632.1/OG0002782.1/OG0002924.1/OG0003042.2/OG0003042.1/OG0003299.1/OG0003302.1/OG0003435.1/OG0003442.1/OG0003494.1/OG0003711.1/OG0004414.1/OG0004949.1/OG0005059.1/OG0005085.1/OG0005132.1/OG0005338.1/OG0005540.1/OG0005817.1/OG0005892.1/OG0005945.1/OG0005958.1/OG0006193.1/OG0006224.1/OG0006276.1/OG0006372.1/OG0006431.1/OG0006460.1/OG0006496.1/OG0006619.1/OG0006696.1/OG0006796.1/OG0006923.1/OG0007054.1/OG0007245.1/OG0007283.1/OG0007613.1/OG0007659.1/OG0007680.1/OG0007745.1/OG0007808.1/OG0008143.1/OG0008453.1</t>
  </si>
  <si>
    <t>OG0000705.3/OG0000705.2/OG0000705.1/OG0007413.1/OG0007724.1/OG0007884.1/OG0009069.1</t>
  </si>
  <si>
    <t>OG0000300.2/OG0000300.3/OG0000300.1/OG0005487.1</t>
  </si>
  <si>
    <t>OG0000083.8/OG0000083.1/OG0000083.3/OG0000083.5/OG0000083.6/OG0000083.4/OG0000083.2/OG0000083.7/OG0000215.4/OG0000215.5/OG0000215.3/OG0000215.1/OG0000215.2/OG0000344.3/OG0000344.1/OG0000344.4/OG0000344.2/OG0000358.2/OG0000358.1/OG0000358.3/OG0000358.4/OG0000456.4/OG0000456.2/OG0000456.3/OG0000456.1/OG0000707.1/OG0000707.3/OG0000707.2/OG0000712.1/OG0000712.2/OG0001033.2/OG0001033.1/OG0001193.1/OG0001193.2/OG0001203.2/OG0001203.1/OG0001440.1/OG0001440.2/OG0001571.3/OG0001571.2/OG0001571.1/OG0001976.2/OG0001976.1/OG0002403.2/OG0002403.1/OG0002585.1/OG0002739.1/OG0002797.1/OG0003193.1/OG0003831.1</t>
  </si>
  <si>
    <t>OG0001543.2/OG0001543.1/OG0001963.1/OG0001963.2/OG0003219.1/OG0004428.1/OG0005528.1/OG0006678.1</t>
  </si>
  <si>
    <t>OG0005706.1/OG0005934.1/OG0007388.1</t>
  </si>
  <si>
    <t>OG0000334.3/OG0000334.1/OG0000334.4/OG0000334.2/OG0000396.4/OG0000396.3/OG0000396.1/OG0000396.2/OG0000741.2/OG0000741.1/OG0000741.3/OG0001155.2/OG0001155.1/OG0001169.2/OG0001169.1/OG0001543.2/OG0001543.1/OG0001680.1/OG0001680.2/OG0002503.1/OG0002806.1/OG0002806.2/OG0002969.1/OG0003133.1/OG0003266.2/OG0003266.1/OG0003318.1/OG0004311.1/OG0004370.1/OG0004413.1/OG0004428.1/OG0004930.1/OG0005081.1/OG0005099.1/OG0006415.1/OG0008490.1</t>
  </si>
  <si>
    <t>OG0000426.3/OG0000426.1/OG0000426.2/OG0000498.1/OG0000498.3/OG0000498.2/OG0000498.4/OG0000686.1/OG0000686.2/OG0000686.3/OG0005954.1/OG0008208.1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</si>
  <si>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0000105.3/OG0000105.1/OG0000105.5/OG0000105.7/OG0000105.6/OG0000105.2/OG0000105.4/OG0000202.5/OG0000202.4/OG0000202.1/OG0000202.6/OG0000202.2/OG0000202.3/OG0000327.4/OG0000327.3/OG0000327.1/OG0000327.2/OG0000911.2/OG0000911.1/OG0000935.2/OG0000935.1/OG0001083.1/OG0001083.2/OG0001932.1/OG0001932.2/OG0002332.1/OG0002670.1/OG0002730.1/OG0004240.1/OG0005648.1</t>
  </si>
  <si>
    <t>OG0000105.3/OG0000105.1/OG0000105.5/OG0000105.7/OG0000105.6/OG0000105.2/OG0000105.4/OG0000202.5/OG0000202.4/OG0000202.1/OG0000202.6/OG0000202.2/OG0000202.3/OG0000327.4/OG0000327.3/OG0000327.1/OG0000327.2/OG0000911.2/OG0000911.1/OG0000935.2/OG0000935.1/OG0001932.1/OG0001932.2/OG0002332.1/OG0002670.1/OG0002730.1/OG0004240.1/OG0005648.1</t>
  </si>
  <si>
    <t>OG0004312.1</t>
  </si>
  <si>
    <t>OG0000168.1/OG0000168.4/OG0000168.2/OG0000168.3/OG0000168.5/OG0001768.1/OG0002623.2/OG0002623.1/OG0006014.1</t>
  </si>
  <si>
    <t>OG0000375.4/OG0000375.3/OG0000375.2/OG0000375.1/OG0000403.2/OG0000403.1/OG0001271.2/OG0001271.1/OG0003945.1/OG0004294.1/OG0004628.1/OG0004718.1</t>
  </si>
  <si>
    <t>OG0002257.2/OG0002257.1/OG0004312.1/OG0009699.1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</si>
  <si>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0000144.8/OG0000144.6/OG0000144.1/OG0000144.7/OG0000144.5/OG0000144.4/OG0000144.3/OG0000144.2/OG0000168.1/OG0000168.4/OG0000168.2/OG0000168.3/OG0000168.5/OG0000331.1/OG0000331.3/OG0000331.2/OG0000331.4/OG0000375.4/OG0000375.3/OG0000375.2/OG0000375.1/OG0000403.2/OG0000403.1/OG0001271.2/OG0001271.1/OG0001597.1/OG0001597.2/OG0001768.1/OG0002179.1/OG0002623.2/OG0002623.1/OG0003084.1/OG0003945.1/OG0004294.1/OG0004628.1/OG0004718.1/OG0006014.1</t>
  </si>
  <si>
    <t>OG0000144.8/OG0000144.6/OG0000144.1/OG0000144.7/OG0000144.5/OG0000144.4/OG0000144.3/OG0000144.2/OG0000168.1/OG0000168.4/OG0000168.2/OG0000168.3/OG0000168.5/OG0000200.4/OG0000200.5/OG0000200.2/OG0000200.6/OG0000200.3/OG0000200.1/OG0000322.1/OG0000322.2/OG0000322.4/OG0000322.3/OG0000513.2/OG0000513.1/OG0000525.3/OG0000525.1/OG0000525.2/OG0000526.3/OG0000526.2/OG0000526.1/OG0000811.2/OG0000811.3/OG0000811.1/OG0000828.1/OG0000828.2/OG0000892.1/OG0000892.2/OG0000953.1/OG0000953.2/OG0000974.1/OG0000974.2/OG0001050.2/OG0001050.1/OG0001607.2/OG0001607.1/OG0001765.1/OG0001768.1/OG0002068.1/OG0002179.1/OG0002472.1/OG0002515.1/OG0002623.2/OG0002623.1/OG0002754.1/OG0002801.1/OG0002806.1/OG0002806.2/OG0002822.1/OG0003105.1/OG0003243.1/OG0003481.1/OG0003499.1/OG0003539.1/OG0003945.1/OG0004292.1/OG0004309.1/OG0004347.1/OG0004883.1/OG0005713.1/OG0005871.1</t>
  </si>
  <si>
    <t>OG0001361.1/OG0001361.2/OG0002257.2/OG0002257.1</t>
  </si>
  <si>
    <t>OG0003671.1/OG0007609.1/OG0008269.1</t>
  </si>
  <si>
    <t>OG0007609.1/OG0008269.1</t>
  </si>
  <si>
    <t>OG0000168.1/OG0000168.4/OG0000168.2/OG0000168.3/OG0000168.5/OG0000892.1/OG0000892.2/OG0000953.1/OG0000953.2/OG0000974.1/OG0000974.2/OG0001050.2/OG0001050.1/OG0002068.1/OG0002472.1/OG0002623.2/OG0002623.1/OG0002754.1/OG0002806.1/OG0002806.2/OG0002822.1/OG0003945.1/OG0004347.1/OG0004883.1</t>
  </si>
  <si>
    <t>OG0000004.13/OG0000004.3/OG0000004.7/OG0000004.6/OG0000004.17/OG0000004.10/OG0000004.5/OG0000004.9/OG0000004.12/OG0000004.2/OG0000004.4/OG0000004.19/OG0000004.1/OG0000004.18/OG0000004.11/OG0000004.14/OG0000004.15/OG0000004.8/OG0000004.16/OG0000331.1/OG0000331.3/OG0000331.2/OG0000331.4/OG0000525.3/OG0000525.1/OG0000525.2/OG0001768.1</t>
  </si>
  <si>
    <t>OG0002032.1/OG0002032.2/OG0004052.1/OG0004681.1/OG0005340.1/OG0006467.1</t>
  </si>
  <si>
    <t>OG0002724.1/OG0005069.1/OG0008273.1/OG0008563.1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</si>
  <si>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0000047.2/OG0000047.3/OG0000047.7/OG0000047.1/OG0000047.4/OG0000047.5/OG0000047.6/OG0000102.3/OG0000102.1/OG0000102.2/OG0000102.6/OG0000102.5/OG0000102.4/OG0000102.7/OG0000102.8/OG0000106.2/OG0000106.3/OG0000106.5/OG0000106.4/OG0000106.7/OG0000106.6/OG0000106.1/OG0000111.6/OG0000111.2/OG0000111.5/OG0000111.1/OG0000111.3/OG0000111.4/OG0000126.3/OG0000126.2/OG0000126.8/OG0000126.6/OG0000126.5/OG0000126.1/OG0000126.4/OG0000126.7/OG0000219.5/OG0000219.1/OG0000219.4/OG0000219.3/OG0000219.2/OG0000274.1/OG0000274.4/OG0000274.5/OG0000274.2/OG0000274.3/OG0000283.4/OG0000283.3/OG0000283.1/OG0000283.2/OG0000322.1/OG0000322.2/OG0000322.4/OG0000322.3/OG0000385.3/OG0000385.1/OG0000385.2/OG0000400.4/OG0000400.1/OG0000400.3/OG0000400.2/OG0000521.2/OG0000521.1/OG0000521.3/OG0000525.3/OG0000525.1/OG0000525.2/OG0000567.1/OG0000567.3/OG0000567.2/OG0000577.3/OG0000577.2/OG0000577.1/OG0000653.2/OG0000653.1/OG0000653.3/OG0000666.3/OG0000666.2/OG0000666.1/OG0000726.3/OG0000726.1/OG0000726.2/OG0000789.1/OG0000789.2/OG0000889.2/OG0000889.1/OG0001068.2/OG0001068.1/OG0001126.1/OG0001126.2/OG0001175.2/OG0001175.1/OG0001402.1/OG0001402.2/OG0001415.2/OG0001415.1/OG0001420.1/OG0001445.2/OG0001445.1/OG0001678.2/OG0001678.1/OG0001771.1/OG0001771.2/OG0001867.1/OG0001948.1/OG0001948.2/OG0002047.1/OG0002047.2/OG0002208.1/OG0002208.2/OG0002361.2/OG0002361.1/OG0002492.1/OG0002740.2/OG0002740.1/OG0002965.1/OG0003268.1/OG0003400.1/OG0003487.1/OG0003591.1/OG0004599.1/OG0004699.2/OG0004699.1/OG0004970.1/OG0005016.1/OG0005394.1/OG0006258.1</t>
  </si>
  <si>
    <t>OG0000632.1/OG0000632.2/OG0002061.1</t>
  </si>
  <si>
    <t>OG0000098.9/OG0000098.6/OG0000098.5/OG0000098.3/OG0000098.8/OG0000098.7/OG0000098.4/OG0000098.1/OG0000098.2/OG0000102.3/OG0000102.1/OG0000102.2/OG0000102.6/OG0000102.5/OG0000102.4/OG0000102.7/OG0000102.8/OG0000200.4/OG0000200.5/OG0000200.2/OG0000200.6/OG0000200.3/OG0000200.1/OG0000274.1/OG0000274.4/OG0000274.5/OG0000274.2/OG0000274.3/OG0000283.4/OG0000283.3/OG0000283.1/OG0000283.2/OG0000401.3/OG0000401.1/OG0000401.2/OG0000447.3/OG0000447.2/OG0000447.1/OG0000521.2/OG0000521.1/OG0000521.3/OG0000585.1/OG0000585.2/OG0000608.1/OG0000608.2/OG0000666.3/OG0000666.2/OG0000666.1/OG0000704.2/OG0000704.1/OG0000704.3/OG0000730.2/OG0000730.1/OG0000789.1/OG0000789.2/OG0000827.1/OG0000827.2/OG0000828.1/OG0000828.2/OG0000832.1/OG0000832.3/OG0000832.2/OG0001036.1/OG0001249.1/OG0001403.2/OG0001403.1/OG0001415.2/OG0001415.1/OG0001420.1/OG0001514.2/OG0001514.1/OG0001581.1/OG0001581.2/OG0001610.1/OG0001814.1/OG0001814.2/OG0001830.2/OG0001830.1/OG0001932.1/OG0001932.2/OG0002029.1/OG0002029.2/OG0002033.1/OG0002295.1/OG0002381.2/OG0002381.1/OG0002485.2/OG0002485.1/OG0002748.1/OG0003217.1/OG0003683.1/OG0003738.1/OG0003774.1/OG0004038.1/OG0004093.1/OG0004146.1/OG0004283.1/OG0004391.1/OG0005081.1/OG0005539.1/OG0005871.1/OG0006915.1/OG0008857.1</t>
  </si>
  <si>
    <t>OG0000089.4/OG0000089.8/OG0000089.5/OG0000089.2/OG0000089.6/OG0000089.3/OG0000089.7/OG0000089.1/OG0000356.4/OG0000356.1/OG0000356.2/OG0000356.3/OG0000812.1/OG0000812.2/OG0000812.3/OG0001306.2/OG0001306.1/OG0001309.1/OG0001309.2/OG0002586.1/OG0002586.2/OG0004029.1/OG0005103.1</t>
  </si>
  <si>
    <t>OG0000812.1/OG0000812.2/OG0000812.3/OG0001716.1/OG0001716.2/OG0002569.1/OG0002586.1/OG0002586.2/OG0004029.1/OG0004301.1/OG0004975.1/OG0005081.1/OG0005103.1</t>
  </si>
  <si>
    <t>OG0000187.6/OG0000187.5/OG0000187.4/OG0000187.3/OG0000187.1/OG0000187.2/OG0000449.3/OG0000449.1/OG0000449.2/OG0000745.2/OG0000745.1/OG0000745.3/OG0001702.2/OG0001702.1/OG0001870.2/OG0001870.1/OG0002154.1/OG0002154.2/OG0002341.1/OG0002638.1/OG0003721.1/OG0006320.1</t>
  </si>
  <si>
    <t>OG0000815.1/OG0000815.2/OG0000917.2/OG0000917.1/OG0000919.2/OG0000919.1/OG0000920.2/OG0000920.1/OG0001052.2/OG0001052.1/OG0001511.1/OG0003275.1/OG0003275.2/OG0003423.1/OG0004396.1/OG0004461.1/OG0005322.1/OG0005538.1</t>
  </si>
  <si>
    <t>OG0002816.1/OG0002816.2/OG0003447.1/OG0005012.1/OG0005934.1</t>
  </si>
  <si>
    <t>OG0000320.4/OG0000320.3/OG0000320.2/OG0000320.1/OG0000320.5/OG0000396.4/OG0000396.3/OG0000396.1/OG0000396.2/OG0000502.2/OG0000502.1/OG0000502.3/OG0000696.1/OG0000696.2/OG0000696.3/OG0000741.2/OG0000741.1/OG0000741.3/OG0001081.2/OG0001081.1/OG0001118.1/OG0001118.2/OG0001172.2/OG0001172.1/OG0001401.3/OG0001401.2/OG0001401.1/OG0001660.1/OG0002043.2/OG0002043.1/OG0002236.1/OG0002236.2/OG0002503.1/OG0002873.1/OG0002873.2/OG0003208.1/OG0003208.2/OG0003266.2/OG0003266.1/OG0003864.1/OG0004223.1/OG0004413.1/OG0004428.1/OG0004935.1/OG0005461.1/OG0005702.1/OG0006059.1/OG0007091.1</t>
  </si>
  <si>
    <t>OG0002646.1/OG0006207.1/OG0006270.1/OG0006716.1/OG0006786.1</t>
  </si>
  <si>
    <t>OG0000298.3/OG0000298.4/OG0000298.5/OG0000298.1/OG0000298.2</t>
  </si>
  <si>
    <t>OG0000046.8/OG0000046.2/OG0000046.5/OG0000046.6/OG0000046.4/OG0000046.11/OG0000046.1/OG0000046.7/OG0000046.9/OG0000046.3/OG0000046.10/OG0000298.3/OG0000298.4/OG0000298.5/OG0000298.1/OG0000298.2/OG0000945.1/OG0000945.2/OG0001714.2/OG0001714.1/OG0002056.1/OG0002403.2/OG0002403.1/OG0003593.1/OG0003919.1/OG0005811.1/OG0006394.1</t>
  </si>
  <si>
    <t>OG0000322.1/OG0000322.2/OG0000322.4/OG0000322.3/OG0002515.1/OG0003105.1/OG0003243.1/OG0003481.1/OG0004292.1/OG0004309.1</t>
  </si>
  <si>
    <t>OG0004704.1/OG0006819.1</t>
  </si>
  <si>
    <t>OG0000038.11/OG0000038.6/OG0000038.9/OG0000038.12/OG0000038.2/OG0000038.8/OG0000038.10/OG0000038.7/OG0000038.1/OG0000038.4/OG0000038.5/OG0000038.3/OG0000904.2/OG0000904.3/OG0000904.1/OG0001072.2/OG0001072.1/OG0001870.2/OG0001870.1/OG0002589.1/OG0002589.2/OG0003794.1/OG0004617.1/OG0005023.1</t>
  </si>
  <si>
    <t>OG0001072.2/OG0001072.1/OG0002589.1/OG0002589.2/OG0003794.1/OG0004243.1/OG0004617.1/OG0005023.1/OG0005970.1</t>
  </si>
  <si>
    <t>OG0000038.11/OG0000038.6/OG0000038.9/OG0000038.12/OG0000038.2/OG0000038.8/OG0000038.10/OG0000038.7/OG0000038.1/OG0000038.4/OG0000038.5/OG0000038.3/OG0000904.2/OG0000904.3/OG0000904.1/OG0001510.2/OG0001510.1/OG0001870.2/OG0001870.1/OG0004340.1</t>
  </si>
  <si>
    <t>OG0002646.1/OG0003735.1/OG0005462.1</t>
  </si>
  <si>
    <t>OG0000046.8/OG0000046.2/OG0000046.5/OG0000046.6/OG0000046.4/OG0000046.11/OG0000046.1/OG0000046.7/OG0000046.9/OG0000046.3/OG0000046.10/OG0000247.4/OG0000247.5/OG0000247.1/OG0000247.3/OG0000247.2/OG0000354.3/OG0000354.2/OG0000354.1/OG0000356.4/OG0000356.1/OG0000356.2/OG0000356.3/OG0000375.4/OG0000375.3/OG0000375.2/OG0000375.1/OG0000485.1/OG0000485.3/OG0000485.2/OG0000795.1/OG0000795.2/OG0000918.2/OG0000918.3/OG0000918.1/OG0001262.2/OG0001262.1/OG0002003.2/OG0002003.1/OG0002360.1/OG0002360.2/OG0002636.1/OG0003264.1/OG0003423.1/OG0004425.1/OG0004628.1/OG0004632.1/OG0004634.1/OG0004952.1/OG0005055.1</t>
  </si>
  <si>
    <t>OG0002905.1/OG0003576.1/OG0005947.1</t>
  </si>
  <si>
    <t>OG0000918.2/OG0000918.3/OG0000918.1/OG0004632.1/OG0004634.1/OG0005055.1</t>
  </si>
  <si>
    <t>OG0002646.1/OG0005462.1</t>
  </si>
  <si>
    <t>OG0000354.3/OG0000354.2/OG0000354.1/OG0000795.1/OG0000795.2/OG0001262.2/OG0001262.1/OG0002003.2/OG0002003.1/OG0003264.1/OG0004952.1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</si>
  <si>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0000172.3/OG0000172.4/OG0000172.2/OG0000172.1/OG0000200.4/OG0000200.5/OG0000200.2/OG0000200.6/OG0000200.3/OG0000200.1/OG0000247.4/OG0000247.5/OG0000247.1/OG0000247.3/OG0000247.2/OG0000267.4/OG0000267.1/OG0000267.2/OG0000267.5/OG0000267.3/OG0000280.1/OG0000280.2/OG0000280.4/OG0000280.3/OG0000283.4/OG0000283.3/OG0000283.1/OG0000283.2/OG0000299.2/OG0000299.4/OG0000299.3/OG0000299.1/OG0000300.2/OG0000300.3/OG0000300.1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0000356.4/OG0000356.1/OG0000356.2/OG0000356.3/OG0000375.4/OG0000375.3/OG0000375.2/OG0000375.1/OG0000386.3/OG0000386.1/OG0000386.4/OG0000386.2/OG0000400.4/OG0000400.1/OG0000400.3/OG0000400.2/OG0000444.4/OG0000444.3/OG0000444.1/OG0000444.2/OG0000492.1/OG0000492.3/OG0000492.2/OG0000502.2/OG0000502.1/OG0000502.3/OG0000507.1/OG0000507.2/OG0000513.2/OG0000513.1/OG0000521.2/OG0000521.1/OG0000521.3/OG0000523.2/OG0000523.3/OG0000523.1/OG0000525.3/OG0000525.1/OG0000525.2/OG0000526.3/OG0000526.2/OG0000526.1/OG0000533.2/OG0000533.3/OG0000533.4/OG0000533.1/OG0000549.2/OG0000549.1/OG0000561.2/OG0000561.3/OG0000561.1/OG0000571.3/OG0000571.1/OG0000571.2/OG0000583.2/OG0000583.1/OG0000583.3/OG0000614.3/OG0000614.2/OG0000614.1/OG0000617.1/OG0000617.2/OG0000617.3/OG0000623.1/OG0000623.2/OG0000631.2/OG0000631.1/OG0000631.3/OG0000635.1/OG0000635.2/OG0000670.2/OG0000670.1/OG0000671.3/OG0000671.1/OG0000671.2/OG0000696.1/OG0000696.2/OG0000696.3/OG0000704.2/OG0000704.1/OG0000704.3/OG0000785.1/OG0000785.2/OG0000787.2/OG0000787.1/OG0000812.1/OG0000812.2/OG0000812.3/OG0000831.2/OG0000831.1/OG0000858.1/OG0000858.2/OG0000858.3/OG0000886.1/OG0000886.3/OG0000886.2/OG0000892.1/OG0000892.2/OG0000893.1/OG0000893.2/OG0000915.1/OG0000915.2/OG0000917.2/OG0000917.1/OG0000919.2/OG0000919.1/OG0000921.3/OG0000921.1/OG0000921.2/OG0000935.2/OG0000935.1/OG0000947.1/OG0000947.2/OG0000953.1/OG0000953.2/OG0001026.1/OG0001026.2/OG0001050.2/OG0001050.1/OG0001052.2/OG0001052.1/OG0001148.2/OG0001148.1/OG0001157.2/OG0001157.1/OG0001169.2/OG0001169.1/OG0001175.2/OG0001175.1/OG0001176.1/OG0001176.2/OG0001193.1/OG0001193.2/OG0001225.2/OG0001225.1/OG0001243.2/OG0001243.1/OG0001248.1/OG0001248.2/OG0001260.1/OG0001262.2/OG0001262.1/OG0001275.2/OG0001275.1/OG0001305.2/OG0001305.1/OG0001342.2/OG0001342.1/OG0001355.2/OG0001355.1/OG0001368.2/OG0001368.1/OG0001374.2/OG0001374.1/OG0001397.1/OG0001397.2/OG0001408.1/OG0001408.2/OG0001420.1/OG0001466.2/OG0001466.1/OG0001543.2/OG0001543.1/OG0001559.2/OG0001559.1/OG0001578.2/OG0001578.1/OG0001607.2/OG0001607.1/OG0001631.2/OG0001631.1/OG0001639.1/OG0001639.2/OG0001648.2/OG0001648.1/OG0001712.1/OG0001712.2/OG0001716.1/OG0001716.2/OG0001752.2/OG0001752.1/OG0001765.1/OG0001768.1/OG0001769.2/OG0001769.1/OG0001772.2/OG0001772.1/OG0001780.1/OG0001780.2/OG0001782.1/OG0001782.2/OG0001786.2/OG0001786.1/OG0001794.1/OG0001794.2/OG0001870.2/OG0001870.1/OG0001945.1/OG0001945.2/OG0001954.1/OG0001970.1/OG0001970.2/OG0001972.1/OG0001972.2/OG0001981.2/OG0001981.1/OG0001991.1/OG0002009.1/OG0002009.2/OG0002056.1/OG0002077.2/OG0002077.1/OG0002103.1/OG0002107.2/OG0002107.1/OG0002142.1/OG0002142.2/OG0002146.1/OG0002147.1/OG0002147.2/OG0002268.1/OG0002284.1/OG0002380.1/OG0002381.2/OG0002381.1/OG0002477.1/OG0002487.1/OG0002492.1/OG0002503.1/OG0002504.2/OG0002504.1/OG0002515.1/OG0002569.1/OG0002586.1/OG0002586.2/OG0002601.1/OG0002605.1/OG0002605.2/OG0002670.1/OG0002746.1/OG0002754.1/OG0002772.1/OG0002787.1/OG0002797.1/OG0002822.1/OG0002885.1/OG0002899.1/OG0002907.1/OG0002920.1/OG0002936.1/OG0002947.2/OG0002947.1/OG0002955.1/OG0002959.1/OG0003049.1/OG0003078.1/OG0003088.1/OG0003090.1/OG0003091.1/OG0003137.1/OG0003153.1/OG0003243.1/OG0003252.1/OG0003266.2/OG0003266.1/OG0003323.1/OG0003442.1/OG0003473.1/OG0003481.1/OG0003510.1/OG0003522.1/OG0003523.1/OG0003551.1/OG0003558.1/OG0003567.1/OG0003580.1/OG0003679.1/OG0003721.1/OG0003752.1/OG0003769.1/OG0003774.1/OG0003799.1/OG0003801.1/OG0003804.1/OG0003816.1/OG0003819.1/OG0003824.1/OG0003846.1/OG0003943.1/OG0003945.1/OG0003973.1/OG0003993.1/OG0004029.1/OG0004106.1/OG0004107.1/OG0004108.1/OG0004111.1/OG0004146.1/OG0004156.1/OG0004204.1/OG0004243.1/OG0004283.1/OG0004301.1/OG0004315.1/OG0004428.1/OG0004628.1/OG0004636.1/OG0004664.1/OG0004691.1/OG0004704.1/OG0004718.1/OG0004728.1/OG0004749.1/OG0004883.1/OG0004975.1/OG0005073.1/OG0005081.1/OG0005103.1/OG0005116.1/OG0005132.1/OG0005154.1/OG0005339.1/OG0005389.1/OG0005434.1/OG0005446.1/OG0005507.1/OG0005580.1/OG0005764.1/OG0005802.1/OG0006014.1/OG0006033.1/OG0006041.1/OG0006248.1/OG0006256.1/OG0006333.1/OG0006413.1/OG0006464.1/OG0006626.1/OG0006659.1/OG0006706.1/OG0006819.1/OG0006837.1/OG0006889.1/OG0007085.1/OG0007143.1/OG0007280.1/OG0007402.1/OG0008130.1/OG0008495.1/OG0009116.1</t>
  </si>
  <si>
    <t>OG0000377.1/OG0000377.3/OG0000377.2/OG0002186.1/OG0002287.1/OG0002593.1/OG0002628.2/OG0002628.1/OG0002658.1/OG0002830.1/OG0003229.1/OG0003447.1/OG0003454.1/OG0003874.1/OG0004031.1/OG0004500.1/OG0004680.1/OG0005706.1/OG0005810.1/OG0005822.1/OG0005947.1/OG0006392.1/OG0007366.1/OG0007413.1/OG0007609.1/OG0007786.1/OG0008269.1</t>
  </si>
  <si>
    <t>OG0001104.2/OG0001104.1/OG0001966.2/OG0001966.1/OG0002145.1/OG0002257.2/OG0002257.1/OG0002353.1/OG0002444.1/OG0002646.1/OG0002660.1/OG0003257.1/OG0003339.1/OG0003415.1/OG0003459.1/OG0003542.1/OG0003688.1/OG0003797.1/OG0004052.1/OG0004688.1/OG0005113.1/OG0005167.1/OG0005376.1/OG0005846.1/OG0006708.1/OG0006771.1/OG0006786.1/OG0006855.1/OG0007151.1/OG0007155.1/OG0007234.1/OG0008022.1/OG0008221.1/OG0009699.1</t>
  </si>
  <si>
    <t>OG0001966.2/OG0001966.1/OG0002145.1/OG0002257.2/OG0002257.1/OG0002646.1/OG0003459.1/OG0003542.1/OG0004052.1/OG0005113.1/OG0005167.1/OG0005376.1/OG0006708.1/OG0006771.1/OG0009699.1</t>
  </si>
  <si>
    <t>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0000133.3/OG0000133.1/OG0000133.4/OG0000133.2/OG0000137.1/OG0000137.6/OG0000137.3/OG0000137.5/OG0000137.2/OG0000137.4/OG0000168.1/OG0000168.4/OG0000168.2/OG0000168.3/OG0000168.5/OG0000267.4/OG0000267.1/OG0000267.2/OG0000267.5/OG0000267.3/OG0000280.1/OG0000280.2/OG0000280.4/OG0000280.3/OG0000318.4/OG0000318.2/OG0000318.1/OG0000318.3/OG0000331.1/OG0000331.3/OG0000331.2/OG0000331.4/OG0000375.4/OG0000375.3/OG0000375.2/OG0000375.1/OG0000386.3/OG0000386.1/OG0000386.4/OG0000386.2/OG0000525.3/OG0000525.1/OG0000525.2/OG0000526.3/OG0000526.2/OG0000526.1/OG0000561.2/OG0000561.3/OG0000561.1/OG0000631.2/OG0000631.1/OG0000631.3/OG0000671.3/OG0000671.1/OG0000671.2/OG0000704.2/OG0000704.1/OG0000704.3/OG0000785.1/OG0000785.2/OG0000858.1/OG0000858.2/OG0000858.3/OG0000915.1/OG0000915.2/OG0000919.2/OG0000919.1/OG0000935.2/OG0000935.1/OG0001052.2/OG0001052.1/OG0001157.2/OG0001157.1/OG0001175.2/OG0001175.1/OG0001248.1/OG0001248.2/OG0001260.1/OG0001578.2/OG0001578.1/OG0001607.2/OG0001607.1/OG0001631.2/OG0001631.1/OG0001716.1/OG0001716.2/OG0001768.1/OG0001769.2/OG0001769.1/OG0001782.1/OG0001782.2/OG0001786.2/OG0001786.1/OG0001954.1/OG0002056.1/OG0002103.1/OG0002107.2/OG0002107.1/OG0002477.1/OG0002492.1/OG0002601.1/OG0002670.1/OG0002746.1/OG0002754.1/OG0002907.1/OG0002920.1/OG0002947.2/OG0002947.1/OG0003088.1/OG0003243.1/OG0003522.1/OG0003523.1/OG0003752.1/OG0003799.1/OG0003801.1/OG0003943.1/OG0003993.1/OG0004156.1/OG0004204.1/OG0004283.1/OG0004628.1/OG0004636.1/OG0004704.1/OG0004718.1/OG0004883.1/OG0005081.1/OG0005132.1/OG0005154.1/OG0005434.1/OG0005446.1/OG0005507.1/OG0005580.1/OG0006033.1/OG0006041.1/OG0006659.1/OG0006819.1/OG0006889.1/OG0007280.1/OG0008130.1/OG0009116.1</t>
  </si>
  <si>
    <t>OG0002186.1/OG0003874.1/OG0005810.1/OG0005822.1/OG0006392.1/OG0007413.1/OG0008269.1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</si>
  <si>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0000140.1/OG0000140.4/OG0000140.2/OG0000140.3/OG0000140.5/OG0000140.6/OG0000140.7/OG0000144.8/OG0000144.6/OG0000144.1/OG0000144.7/OG0000144.5/OG0000144.4/OG0000144.3/OG0000144.2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0000322.1/OG0000322.2/OG0000322.4/OG0000322.3/OG0000400.4/OG0000400.1/OG0000400.3/OG0000400.2/OG0000444.4/OG0000444.3/OG0000444.1/OG0000444.2/OG0000502.2/OG0000502.1/OG0000502.3/OG0000507.1/OG0000507.2/OG0000533.2/OG0000533.3/OG0000533.4/OG0000533.1/OG0000635.1/OG0000635.2/OG0000812.1/OG0000812.2/OG0000812.3/OG0000886.1/OG0000886.3/OG0000886.2/OG0000917.2/OG0000917.1/OG0000947.1/OG0000947.2/OG0001050.2/OG0001050.1/OG0001176.1/OG0001176.2/OG0001193.1/OG0001193.2/OG0001262.2/OG0001262.1/OG0001305.2/OG0001305.1/OG0001355.2/OG0001355.1/OG0001374.2/OG0001374.1/OG0001397.1/OG0001397.2/OG0001607.2/OG0001607.1/OG0001648.2/OG0001648.1/OG0001712.1/OG0001712.2/OG0001768.1/OG0001772.2/OG0001772.1/OG0001780.1/OG0001780.2/OG0001870.2/OG0001870.1/OG0001972.1/OG0001972.2/OG0001991.1/OG0002142.1/OG0002142.2/OG0002146.1/OG0002284.1/OG0002380.1/OG0002503.1/OG0002504.2/OG0002504.1/OG0002515.1/OG0002605.1/OG0002605.2/OG0002746.1/OG0002754.1/OG0002772.1/OG0002885.1/OG0002936.1/OG0002959.1/OG0003049.1/OG0003090.1/OG0003137.1/OG0003243.1/OG0003551.1/OG0003558.1/OG0003567.1/OG0003580.1/OG0003816.1/OG0003819.1/OG0003846.1/OG0003945.1/OG0003973.1/OG0004029.1/OG0004106.1/OG0004107.1/OG0004108.1/OG0004111.1/OG0004301.1/OG0004315.1/OG0004691.1/OG0004728.1/OG0004749.1/OG0004883.1/OG0005073.1/OG0005081.1/OG0005103.1/OG0005116.1/OG0005339.1/OG0005580.1/OG0006256.1/OG0006413.1/OG0007402.1/OG0008495.1</t>
  </si>
  <si>
    <t>OG0002646.1/OG0003257.1/OG0003339.1/OG0003688.1/OG0003797.1/OG0006855.1/OG0007151.1/OG0008221.1</t>
  </si>
  <si>
    <t>OG0002658.1/OG0008269.1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</si>
  <si>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0000267.4/OG0000267.1/OG0000267.2/OG0000267.5/OG0000267.3/OG0000299.2/OG0000299.4/OG0000299.3/OG0000299.1/OG0000331.1/OG0000331.3/OG0000331.2/OG0000331.4/OG0000444.4/OG0000444.3/OG0000444.1/OG0000444.2/OG0000525.3/OG0000525.1/OG0000525.2/OG0000787.2/OG0000787.1/OG0000921.3/OG0000921.1/OG0000921.2/OG0001050.2/OG0001050.1/OG0001052.2/OG0001052.1/OG0001175.2/OG0001175.1/OG0001225.2/OG0001225.1/OG0001342.2/OG0001342.1/OG0001374.2/OG0001374.1/OG0001578.2/OG0001578.1/OG0001768.1/OG0002381.2/OG0002381.1/OG0002754.1/OG0003243.1/OG0004108.1/OG0004146.1/OG0004883.1/OG0005154.1/OG0005580.1/OG0006041.1/OG0006248.1/OG0006659.1</t>
  </si>
  <si>
    <t>OG0000050.7/OG0000050.8/OG0000050.1/OG0000050.6/OG0000050.10/OG0000050.5/OG0000050.11/OG0000050.9/OG0000050.3/OG0000050.2/OG0000050.4/OG0000267.4/OG0000267.1/OG0000267.2/OG0000267.5/OG0000267.3/OG0000331.1/OG0000331.3/OG0000331.2/OG0000331.4/OG0001052.2/OG0001052.1/OG0001175.2/OG0001175.1/OG0001578.2/OG0001578.1/OG0001768.1/OG0005154.1/OG0005580.1/OG0006041.1/OG0006659.1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</si>
  <si>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0000322.1/OG0000322.2/OG0000322.4/OG0000322.3/OG0000375.4/OG0000375.3/OG0000375.2/OG0000375.1/OG0000386.3/OG0000386.1/OG0000386.4/OG0000386.2/OG0000400.4/OG0000400.1/OG0000400.3/OG0000400.2/OG0000492.1/OG0000492.3/OG0000492.2/OG0000513.2/OG0000513.1/OG0000523.2/OG0000523.3/OG0000523.1/OG0000533.2/OG0000533.3/OG0000533.4/OG0000533.1/OG0000549.2/OG0000549.1/OG0000583.2/OG0000583.1/OG0000583.3/OG0000617.1/OG0000617.2/OG0000617.3/OG0000635.1/OG0000635.2/OG0000670.2/OG0000670.1/OG0000671.3/OG0000671.1/OG0000671.2/OG0000704.2/OG0000704.1/OG0000704.3/OG0000831.2/OG0000831.1/OG0000886.1/OG0000886.3/OG0000886.2/OG0000892.1/OG0000892.2/OG0000893.1/OG0000893.2/OG0000947.1/OG0000947.2/OG0000953.1/OG0000953.2/OG0001026.1/OG0001026.2/OG0001148.2/OG0001148.1/OG0001176.1/OG0001176.2/OG0001193.1/OG0001193.2/OG0001243.2/OG0001243.1/OG0001248.1/OG0001248.2/OG0001262.2/OG0001262.1/OG0001275.2/OG0001275.1/OG0001305.2/OG0001305.1/OG0001342.2/OG0001342.1/OG0001355.2/OG0001355.1/OG0001368.2/OG0001368.1/OG0001397.1/OG0001397.2/OG0001408.1/OG0001408.2/OG0001466.2/OG0001466.1/OG0001559.2/OG0001559.1/OG0001607.2/OG0001607.1/OG0001639.1/OG0001639.2/OG0001648.2/OG0001648.1/OG0001752.2/OG0001752.1/OG0001765.1/OG0001768.1/OG0001772.2/OG0001772.1/OG0001794.1/OG0001794.2/OG0001870.2/OG0001870.1/OG0001970.1/OG0001970.2/OG0001991.1/OG0002009.1/OG0002009.2/OG0002142.1/OG0002142.2/OG0002146.1/OG0002147.1/OG0002147.2/OG0002268.1/OG0002284.1/OG0002380.1/OG0002487.1/OG0002492.1/OG0002504.2/OG0002504.1/OG0002515.1/OG0002605.1/OG0002605.2/OG0002746.1/OG0002754.1/OG0002772.1/OG0002787.1/OG0002822.1/OG0002885.1/OG0002899.1/OG0002955.1/OG0002959.1/OG0003049.1/OG0003088.1/OG0003090.1/OG0003137.1/OG0003243.1/OG0003323.1/OG0003481.1/OG0003510.1/OG0003567.1/OG0003679.1/OG0003721.1/OG0003752.1/OG0003769.1/OG0003774.1/OG0003804.1/OG0003816.1/OG0003819.1/OG0003824.1/OG0003945.1/OG0003973.1/OG0004106.1/OG0004156.1/OG0004243.1/OG0004283.1/OG0004628.1/OG0004636.1/OG0004691.1/OG0004704.1/OG0004749.1/OG0004883.1/OG0005073.1/OG0005081.1/OG0005116.1/OG0005154.1/OG0005339.1/OG0005389.1/OG0005446.1/OG0006014.1/OG0006256.1/OG0006413.1/OG0006626.1/OG0006706.1/OG0006819.1/OG0007402.1/OG0008495.1</t>
  </si>
  <si>
    <t>OG0002646.1/OG0003339.1/OG0003415.1/OG0003542.1/OG0003688.1/OG0003797.1/OG0004688.1/OG0005167.1/OG0005846.1/OG0006855.1/OG0009699.1</t>
  </si>
  <si>
    <t>OG0002593.1/OG0002628.2/OG0002628.1/OG0002830.1/OG0003229.1/OG0007366.1/OG0007609.1/OG0007786.1/OG0008269.1</t>
  </si>
  <si>
    <t>OG0000168.1/OG0000168.4/OG0000168.2/OG0000168.3/OG0000168.5/OG0000386.3/OG0000386.1/OG0000386.4/OG0000386.2/OG0000671.3/OG0000671.1/OG0000671.2/OG0000704.2/OG0000704.1/OG0000704.3/OG0001248.1/OG0001248.2/OG0001607.2/OG0001607.1/OG0001768.1/OG0002492.1/OG0003088.1/OG0004156.1/OG0004283.1/OG0004704.1/OG0004883.1/OG0006819.1</t>
  </si>
  <si>
    <t>OG0002646.1/OG0003542.1/OG0005167.1/OG0009699.1</t>
  </si>
  <si>
    <t>OG0002593.1/OG0002628.2/OG0002628.1/OG0002830.1/OG0003229.1/OG0007366.1/OG0007786.1/OG0008269.1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</si>
  <si>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0000322.1/OG0000322.2/OG0000322.4/OG0000322.3/OG0000400.4/OG0000400.1/OG0000400.3/OG0000400.2/OG0000533.2/OG0000533.3/OG0000533.4/OG0000533.1/OG0000635.1/OG0000635.2/OG0000886.1/OG0000886.3/OG0000886.2/OG0000947.1/OG0000947.2/OG0001176.1/OG0001176.2/OG0001193.1/OG0001193.2/OG0001262.2/OG0001262.1/OG0001305.2/OG0001305.1/OG0001355.2/OG0001355.1/OG0001397.1/OG0001397.2/OG0001648.2/OG0001648.1/OG0001772.2/OG0001772.1/OG0001870.2/OG0001870.1/OG0001991.1/OG0002142.1/OG0002142.2/OG0002146.1/OG0002284.1/OG0002380.1/OG0002504.2/OG0002504.1/OG0002515.1/OG0002605.1/OG0002605.2/OG0002746.1/OG0002754.1/OG0002885.1/OG0002959.1/OG0003049.1/OG0003090.1/OG0003137.1/OG0003243.1/OG0003567.1/OG0003816.1/OG0003819.1/OG0003945.1/OG0003973.1/OG0004106.1/OG0004691.1/OG0004749.1/OG0004883.1/OG0005073.1/OG0005081.1/OG0005116.1/OG0005339.1/OG0006256.1/OG0006413.1/OG0007402.1/OG0008495.1</t>
  </si>
  <si>
    <t>OG0003339.1/OG0003688.1/OG0003797.1/OG0006855.1</t>
  </si>
  <si>
    <t>OG0000107.5/OG0000107.3/OG0000107.7/OG0000107.4/OG0000107.1/OG0000107.2/OG0000107.8/OG0000107.6/OG0000513.2/OG0000513.1/OG0000583.2/OG0000583.1/OG0000583.3/OG0001607.2/OG0001607.1/OG0001765.1/OG0002515.1/OG0003774.1/OG0003945.1/OG0003973.1/OG0004691.1/OG0004704.1/OG0004883.1/OG0005073.1/OG0006256.1/OG0006819.1</t>
  </si>
  <si>
    <t>OG0002515.1/OG0003945.1/OG0003973.1/OG0004691.1/OG0004883.1/OG0005073.1/OG0006256.1</t>
  </si>
  <si>
    <t>OG0000020.1/OG0000020.2/OG0000020.9/OG0000020.3/OG0000020.13/OG0000020.6/OG0000020.5/OG0000020.4/OG0000020.11/OG0000020.10/OG0000020.8/OG0000020.7/OG0000020.12/OG0000247.4/OG0000247.5/OG0000247.1/OG0000247.3/OG0000247.2/OG0000356.4/OG0000356.1/OG0000356.2/OG0000356.3/OG0000571.3/OG0000571.1/OG0000571.2/OG0002475.1/OG0002572.1</t>
  </si>
  <si>
    <t>OG0000396.4/OG0000396.3/OG0000396.1/OG0000396.2/OG0000696.1/OG0000696.2/OG0000696.3/OG0001243.2/OG0001243.1/OG0001262.2/OG0001262.1/OG0001403.2/OG0001403.1/OG0001694.2/OG0001694.1/OG0001706.1/OG0001706.2/OG0002018.1/OG0003095.1/OG0004370.1/OG0004409.1/OG0004426.1/OG0004428.1/OG0005059.1/OG0005402.1/OG0006371.1/OG0006934.1/OG0007074.1/OG0007183.1/OG0007650.1</t>
  </si>
  <si>
    <t>OG0002032.1/OG0002032.2/OG0006855.1/OG0007709.1</t>
  </si>
  <si>
    <t>OG0001497.1/OG0001497.2/OG0003688.1/OG0003716.1/OG0004945.1/OG0006270.1/OG0008413.1/OG0008465.1</t>
  </si>
  <si>
    <t>OG0000140.1/OG0000140.4/OG0000140.2/OG0000140.3/OG0000140.5/OG0000140.6/OG0000140.7/OG0000305.1/OG0000305.4/OG0000305.2/OG0000305.3/OG0000320.4/OG0000320.3/OG0000320.2/OG0000320.1/OG0000320.5/OG0000343.4/OG0000343.1/OG0000343.2/OG0000343.3/OG0000608.1/OG0000608.2/OG0001003.1/OG0001003.2/OG0001782.1/OG0001782.2/OG0002101.1/OG0002101.2/OG0002359.1/OG0002381.2/OG0002381.1/OG0002551.1/OG0002551.2/OG0002607.1/OG0002932.1/OG0002971.1/OG0003068.1/OG0003138.1/OG0003190.1/OG0003693.1/OG0003831.1/OG0003953.1/OG0004045.1/OG0004084.1/OG0004111.1/OG0004289.1/OG0004637.1/OG0004726.1/OG0004746.1/OG0004749.1/OG0004751.1/OG0005081.1/OG0005318.1/OG0005575.1/OG0005678.1/OG0005722.1/OG0005893.1/OG0005978.1/OG0006229.1/OG0006659.1/OG0006819.1/OG0006820.1/OG0006873.1/OG0007091.1</t>
  </si>
  <si>
    <t>OG0004446.1/OG0005576.1</t>
  </si>
  <si>
    <t>OG0005405.1</t>
  </si>
  <si>
    <t>OG0002668.2/OG0002668.1/OG0004269.1/OG0006394.1/OG0007638.1</t>
  </si>
  <si>
    <t>OG0001153.2/OG0001153.1/OG0003754.1/OG0005850.1</t>
  </si>
  <si>
    <t>OG0000567.1/OG0000567.3/OG0000567.2/OG0001218.2/OG0001218.1/OG0003273.1/OG0003522.1/OG0003523.1/OG0004678.1</t>
  </si>
  <si>
    <t>OG0002145.1/OG0004312.1</t>
  </si>
  <si>
    <t>OG0001271.2/OG0001271.1/OG0004568.1/OG0005993.1/OG0006507.1</t>
  </si>
  <si>
    <t>OG0009100.1</t>
  </si>
  <si>
    <t>OG0000143.2/OG0000143.3/OG0000143.1/OG0000143.4/OG0001932.1/OG0001932.2</t>
  </si>
  <si>
    <t>OG0000887.2/OG0000887.1/OG0003735.1/OG0004082.1/OG0004312.1/OG0005143.1</t>
  </si>
  <si>
    <t>OG0000269.4/OG0000269.2/OG0000269.3/OG0000269.1/OG0000311.2/OG0000311.3/OG0000311.1/OG0000311.4/OG0000331.1/OG0000331.3/OG0000331.2/OG0000331.4/OG0000444.4/OG0000444.3/OG0000444.1/OG0000444.2/OG0000635.1/OG0000635.2/OG0000672.2/OG0000672.1/OG0000876.1/OG0000876.2/OG0000945.1/OG0000945.2/OG0001050.2/OG0001050.1/OG0001052.2/OG0001052.1/OG0001149.1/OG0001149.2/OG0001349.1/OG0001374.2/OG0001374.1/OG0001684.2/OG0001684.1/OG0001932.1/OG0001932.2/OG0002075.2/OG0002075.1/OG0002463.1/OG0002605.1/OG0002605.2/OG0002824.1/OG0002824.2/OG0002875.1/OG0002885.1/OG0002920.1/OG0002947.2/OG0002947.1/OG0003262.1/OG0003423.1/OG0003846.1/OG0004108.1/OG0004127.1/OG0004315.1/OG0004673.1/OG0004726.1/OG0005382.1/OG0005583.1/OG0005723.1/OG0005966.1/OG0007093.1</t>
  </si>
  <si>
    <t>OG0003459.1/OG0003998.1/OG0007196.1</t>
  </si>
  <si>
    <t>OG0007752.1/OG0007882.1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</si>
  <si>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0000241.5/OG0000241.3/OG0000241.2/OG0000241.1/OG0000241.4/OG0000292.1/OG0000292.2/OG0000292.3/OG0000312.1/OG0000374.1/OG0000374.2/OG0000374.4/OG0000374.3/OG0000912.1/OG0000912.2/OG0001173.2/OG0001173.1/OG0001203.2/OG0001203.1/OG0001349.1/OG0001582.2/OG0001582.1/OG0001768.1/OG0002384.1/OG0002443.2/OG0002443.1/OG0002807.1/OG0002969.1/OG0003333.1/OG0003689.1/OG0003857.1/OG0003943.1/OG0004249.1/OG0004627.1/OG0004952.1/OG0005154.1/OG0005382.1/OG0005397.1/OG0005565.1/OG0006465.1/OG0006867.1/OG0007093.1/OG0007202.1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</si>
  <si>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0001052.2/OG0001052.1/OG0004144.1/OG0006041.1/OG0008553.1</t>
  </si>
  <si>
    <t>OG0003273.1/OG0004568.1</t>
  </si>
  <si>
    <t>OG0000143.2/OG0000143.3/OG0000143.1/OG0000143.4/OG0000332.3/OG0000332.2/OG0000332.1/OG0001249.1/OG0003491.1</t>
  </si>
  <si>
    <t>OG0001249.1</t>
  </si>
  <si>
    <t>OG0006288.1</t>
  </si>
  <si>
    <t>OG0000050.7/OG0000050.8/OG0000050.1/OG0000050.6/OG0000050.10/OG0000050.5/OG0000050.11/OG0000050.9/OG0000050.3/OG0000050.2/OG0000050.4/OG0000200.4/OG0000200.5/OG0000200.2/OG0000200.6/OG0000200.3/OG0000200.1/OG0000299.2/OG0000299.4/OG0000299.3/OG0000299.1/OG0000311.2/OG0000311.3/OG0000311.1/OG0000311.4/OG0000316.4/OG0000316.2/OG0000316.5/OG0000316.1/OG0000316.3/OG0000635.1/OG0000635.2/OG0000886.1/OG0000886.3/OG0000886.2/OG0001397.1/OG0001397.2/OG0001648.2/OG0001648.1/OG0001991.1/OG0002605.1/OG0002605.2/OG0002885.1</t>
  </si>
  <si>
    <t>OG0002593.1/OG0002628.2/OG0002628.1/OG0002830.1/OG0007786.1</t>
  </si>
  <si>
    <t>OG0000034.10/OG0000034.14/OG0000034.3/OG0000034.12/OG0000034.2/OG0000034.6/OG0000034.8/OG0000034.15/OG0000034.7/OG0000034.1/OG0000034.4/OG0000034.13/OG0000034.5/OG0000034.9/OG0000034.11/OG0000192.1/OG0000192.2/OG0000192.5/OG0000192.4/OG0000192.3/OG0000299.2/OG0000299.4/OG0000299.3/OG0000299.1/OG0000617.1/OG0000617.2/OG0000617.3/OG0000974.1/OG0000974.2/OG0001504.1/OG0001504.2/OG0001780.1/OG0001780.2/OG0001781.2/OG0001781.1/OG0004041.1/OG0004210.1/OG0004490.1/OG0004693.1/OG0005007.1/OG0006413.1</t>
  </si>
  <si>
    <t>OG0008816.1</t>
  </si>
  <si>
    <t>OG0001573.1/OG0003315.1/OG0003315.2/OG0005518.1/OG0006047.1/OG0006435.1/OG0006435.2/OG0007345.1</t>
  </si>
  <si>
    <t>OG0002032.1/OG0002032.2/OG0002145.1/OG0003125.1/OG0005534.1/OG0005749.1/OG0006712.1/OG0007229.1/OG0007796.1/OG0009130.1</t>
  </si>
  <si>
    <t>OG0000050.7/OG0000050.8/OG0000050.1/OG0000050.6/OG0000050.10/OG0000050.5/OG0000050.11/OG0000050.9/OG0000050.3/OG0000050.2/OG0000050.4/OG0000186.3/OG0000186.6/OG0000186.1/OG0000186.4/OG0000186.2/OG0000186.5/OG0000280.1/OG0000280.2/OG0000280.4/OG0000280.3/OG0000318.4/OG0000318.2/OG0000318.1/OG0000318.3/OG0000406.1/OG0000406.3/OG0000406.2/OG0000419.4/OG0000419.3/OG0000419.2/OG0000419.1/OG0000525.3/OG0000525.1/OG0000525.2/OG0000571.3/OG0000571.1/OG0000571.2/OG0000708.2/OG0000708.3/OG0000708.1/OG0000712.1/OG0000712.2/OG0000812.1/OG0000812.2/OG0000812.3/OG0000828.1/OG0000828.2/OG0001200.2/OG0001200.1/OG0001207.2/OG0001207.1/OG0001222.1/OG0001222.2/OG0001299.3/OG0001299.2/OG0001299.1/OG0001772.2/OG0001772.1/OG0001936.1/OG0001936.2/OG0002024.1/OG0002024.2/OG0002165.1/OG0002284.1/OG0002359.1/OG0002387.1/OG0002469.1/OG0002557.2/OG0002557.1/OG0002745.1/OG0002745.2/OG0002910.2/OG0002910.1/OG0002934.1/OG0002943.2/OG0002943.1/OG0003259.1/OG0003262.1/OG0003522.1/OG0003523.1/OG0003721.1/OG0003763.1/OG0004263.1/OG0004309.1/OG0004404.1/OG0004419.1/OG0004771.1/OG0004957.1/OG0005078.1/OG0005270.1/OG0005277.1/OG0005297.1/OG0005347.1/OG0005405.1/OG0005432.1/OG0005507.1/OG0005537.1/OG0005568.1/OG0005871.1/OG0005926.1/OG0006286.1/OG0006425.1/OG0006464.1/OG0006647.1/OG0006656.1/OG0006967.1/OG0007090.1/OG0007157.1/OG0007200.1/OG0007696.1</t>
  </si>
  <si>
    <t>OG0001573.1/OG0003959.1/OG0007366.1/OG0007602.1</t>
  </si>
  <si>
    <t>OG0000015.9/OG0000015.11/OG0000015.13/OG0000015.6/OG0000015.3/OG0000015.7/OG0000015.4/OG0000015.5/OG0000015.8/OG0000015.14/OG0000015.1/OG0000015.2/OG0000015.12/OG0000015.10/OG0000144.8/OG0000144.6/OG0000144.1/OG0000144.7/OG0000144.5/OG0000144.4/OG0000144.3/OG0000144.2/OG0000331.1/OG0000331.3/OG0000331.2/OG0000331.4/OG0000343.4/OG0000343.1/OG0000343.2/OG0000343.3/OG0000501.1/OG0000502.2/OG0000502.1/OG0000502.3/OG0001081.2/OG0001081.1/OG0001125.2/OG0001125.1/OG0001157.2/OG0001157.1/OG0001200.2/OG0001200.1/OG0001213.1/OG0001213.2/OG0001768.1/OG0001772.2/OG0001772.1/OG0001870.2/OG0001870.1/OG0001932.1/OG0001932.2/OG0001948.1/OG0001948.2/OG0002101.1/OG0002101.2/OG0002298.1/OG0002381.2/OG0002381.1/OG0002601.1/OG0002668.2/OG0002668.1/OG0002932.1/OG0002934.1/OG0003292.1/OG0003558.1/OG0003693.1/OG0003699.1/OG0003754.1/OG0004269.1/OG0004460.1/OG0004933.1/OG0005073.1/OG0005653.1/OG0005978.1/OG0006229.1/OG0006394.1/OG0006659.1/OG0007638.1/OG0007766.1</t>
  </si>
  <si>
    <t>OG0003716.1/OG0004488.1/OG0005582.1/OG0006639.1/OG0007622.1/OG0008413.1</t>
  </si>
  <si>
    <t>OG0005846.1/OG0006406.1</t>
  </si>
  <si>
    <t>OG0000015.9/OG0000015.11/OG0000015.13/OG0000015.6/OG0000015.3/OG0000015.7/OG0000015.4/OG0000015.5/OG0000015.8/OG0000015.14/OG0000015.1/OG0000015.2/OG0000015.12/OG0000015.10/OG0000192.1/OG0000192.2/OG0000192.5/OG0000192.4/OG0000192.3/OG0000322.1/OG0000322.2/OG0000322.4/OG0000322.3/OG0000386.3/OG0000386.1/OG0000386.4/OG0000386.2/OG0000523.2/OG0000523.3/OG0000523.1/OG0001200.2/OG0001200.1/OG0001225.2/OG0001225.1/OG0001248.1/OG0001248.2/OG0001305.2/OG0001305.1/OG0001932.1/OG0001932.2/OG0002612.2/OG0002612.1/OG0002787.1/OG0002957.1/OG0002959.1/OG0003769.1/OG0004388.1/OG0005282.1/OG0007085.1/OG0007130.1</t>
  </si>
  <si>
    <t>OG0001373.1/OG0002306.2/OG0002306.1/OG0007366.1</t>
  </si>
  <si>
    <t>OG0002132.2/OG0002132.1/OG0003339.1/OG0003415.1/OG0006855.1</t>
  </si>
  <si>
    <t>OG0000322.1/OG0000322.2/OG0000322.4/OG0000322.3/OG0000354.3/OG0000354.2/OG0000354.1/OG0000947.1/OG0000947.2/OG0001090.1/OG0001090.2/OG0001262.2/OG0001262.1/OG0001267.2/OG0001267.1/OG0001772.2/OG0001772.1/OG0001919.2/OG0001919.1/OG0002047.1/OG0002047.2/OG0002150.2/OG0002150.1/OG0002359.1/OG0002587.1/OG0002732.1/OG0003137.1/OG0003243.1/OG0003822.1/OG0004283.1/OG0004701.1/OG0004771.1/OG0005116.1/OG0005142.1/OG0005394.1/OG0005494.1/OG0005501.1/OG0006379.1/OG0006464.1/OG0006741.1</t>
  </si>
  <si>
    <t>OG0001403.2/OG0001403.1</t>
  </si>
  <si>
    <t>OG0001003.1/OG0001003.2</t>
  </si>
  <si>
    <t>OG0002367.1/OG0002367.2/OG0003113.1</t>
  </si>
  <si>
    <t>OG0000076.4/OG0000076.7/OG0000076.9/OG0000076.3/OG0000076.5/OG0000076.6/OG0000076.10/OG0000076.1/OG0000076.8/OG0000076.2/OG0000400.4/OG0000400.1/OG0000400.3/OG0000400.2/OG0000426.3/OG0000426.1/OG0000426.2/OG0000889.2/OG0000889.1/OG0000919.2/OG0000919.1/OG0001157.2/OG0001157.1/OG0001461.1/OG0001461.2/OG0001505.2/OG0001505.1/OG0001867.1/OG0001956.1/OG0002284.1/OG0002620.1/OG0002920.1/OG0002969.1/OG0003309.1/OG0003591.1/OG0003663.1/OG0004315.1/OG0005339.1/OG0005966.1/OG0006517.1/OG0006706.1</t>
  </si>
  <si>
    <t>OG0004681.1/OG0006803.1</t>
  </si>
  <si>
    <t>OG0000704.2/OG0000704.1/OG0000704.3/OG0001661.1/OG0001661.2/OG0002387.1/OG0002466.1/OG0002591.1/OG0002874.1/OG0003218.1/OG0005782.1/OG0006307.1</t>
  </si>
  <si>
    <t>OG0005060.1/OG0007387.1/OG0008519.1</t>
  </si>
  <si>
    <t>OG0001972.1/OG0001972.2/OG0004153.1/OG0004391.1</t>
  </si>
  <si>
    <t>OG0001003.1/OG0001003.2/OG0001326.1/OG0002384.1/OG0008553.1</t>
  </si>
  <si>
    <t>OG0000334.3/OG0000334.1/OG0000334.4/OG0000334.2/OG0000386.3/OG0000386.1/OG0000386.4/OG0000386.2/OG0000866.3/OG0000866.2/OG0000866.1/OG0000999.2/OG0000999.1/OG0001248.1/OG0001248.2/OG0001697.2/OG0001697.1/OG0003137.1/OG0004563.1/OG0004930.1</t>
  </si>
  <si>
    <t>OG0002306.2/OG0002306.1/OG0003568.2/OG0003568.1</t>
  </si>
  <si>
    <t>OG0008529.1/OG0008530.1</t>
  </si>
  <si>
    <t>OG0000866.3/OG0000866.2/OG0000866.1/OG0000999.2/OG0000999.1/OG0001049.2/OG0001049.1/OG0001648.2/OG0001648.1/OG0001932.1/OG0001932.2/OG0004388.1/OG0004563.1/OG0004768.1/OG0005043.1/OG0005282.1/OG0007223.1</t>
  </si>
  <si>
    <t>OG0003568.2/OG0003568.1/OG0008623.1</t>
  </si>
  <si>
    <t>OG0002024.1/OG0002024.2/OG0005297.1/OG0005926.1/OG0006425.1</t>
  </si>
  <si>
    <t>OG0000081.3/OG0000081.9/OG0000081.8/OG0000081.5/OG0000081.4/OG0000081.1/OG0000081.6/OG0000081.7/OG0000081.2</t>
  </si>
  <si>
    <t>OG0000632.1/OG0000632.2/OG0000880.2/OG0000880.1</t>
  </si>
  <si>
    <t>OG0000186.3/OG0000186.6/OG0000186.1/OG0000186.4/OG0000186.2/OG0000186.5/OG0002165.1/OG0002359.1/OG0002934.1/OG0002943.2/OG0002943.1/OG0005568.1/OG0006286.1/OG0006425.1/OG0007696.1</t>
  </si>
  <si>
    <t>OG0000144.8/OG0000144.6/OG0000144.1/OG0000144.7/OG0000144.5/OG0000144.4/OG0000144.3/OG0000144.2/OG0000343.4/OG0000343.1/OG0000343.2/OG0000343.3/OG0000502.2/OG0000502.1/OG0000502.3/OG0001157.2/OG0001157.1/OG0001870.2/OG0001870.1/OG0002101.1/OG0002101.2/OG0002298.1/OG0002381.2/OG0002381.1/OG0002934.1/OG0003693.1/OG0004933.1/OG0005978.1/OG0006229.1</t>
  </si>
  <si>
    <t>OG0000343.4/OG0000343.1/OG0000343.2/OG0000343.3/OG0002101.1/OG0002101.2/OG0002381.2/OG0002381.1/OG0003693.1/OG0005978.1/OG0006229.1</t>
  </si>
  <si>
    <t>OG0001716.1/OG0001716.2/OG0005081.1</t>
  </si>
  <si>
    <t>OG0000812.1/OG0000812.2/OG0000812.3/OG0004029.1/OG0004301.1/OG0005103.1</t>
  </si>
  <si>
    <t>OG0001274.1/OG0001274.2/OG0001422.1/OG0001422.2/OG0001679.1/OG0001844.2/OG0001844.1/OG0003085.1/OG0004313.1/OG0004732.1/OG0005109.1/OG0005485.1</t>
  </si>
  <si>
    <t>OG0000507.1/OG0000507.2/OG0000917.2/OG0000917.1/OG0003551.1</t>
  </si>
  <si>
    <t>OG0000004.13/OG0000004.3/OG0000004.7/OG0000004.6/OG0000004.17/OG0000004.10/OG0000004.5/OG0000004.9/OG0000004.12/OG0000004.2/OG0000004.4/OG0000004.19/OG0000004.1/OG0000004.18/OG0000004.11/OG0000004.14/OG0000004.15/OG0000004.8/OG0000004.16/OG0000299.2/OG0000299.4/OG0000299.3/OG0000299.1/OG0000358.2/OG0000358.1/OG0000358.3/OG0000358.4/OG0000363.4/OG0000363.1/OG0000363.2/OG0000363.3/OG0000386.3/OG0000386.1/OG0000386.4/OG0000386.2/OG0000403.2/OG0000403.1/OG0000419.4/OG0000419.3/OG0000419.2/OG0000419.1/OG0000449.3/OG0000449.1/OG0000449.2/OG0000666.3/OG0000666.2/OG0000666.1/OG0000707.1/OG0000707.3/OG0000707.2/OG0000712.1/OG0000712.2/OG0000746.1/OG0000746.2/OG0000920.2/OG0000920.1/OG0001034.2/OG0001034.1/OG0001052.2/OG0001052.1/OG0001090.1/OG0001090.2/OG0001218.2/OG0001218.1/OG0001225.2/OG0001225.1/OG0001248.1/OG0001248.2/OG0001262.2/OG0001262.1/OG0001275.2/OG0001275.1/OG0001559.2/OG0001559.1/OG0001690.1/OG0001764.2/OG0001764.1/OG0002047.1/OG0002047.2/OG0002134.1/OG0002142.1/OG0002142.2/OG0002144.1/OG0002144.2/OG0002228.1/OG0002284.1/OG0002359.1/OG0002361.2/OG0002361.1/OG0002381.2/OG0002381.1/OG0002451.1/OG0002451.2/OG0002515.1/OG0002614.1/OG0002621.1/OG0002649.1/OG0002668.2/OG0002668.1/OG0002773.1/OG0002947.2/OG0002947.1/OG0002959.1/OG0003061.1/OG0003090.1/OG0003221.1/OG0003280.1/OG0003292.1/OG0003423.1/OG0003510.1/OG0003539.1/OG0003591.1/OG0003683.1/OG0003826.1/OG0003846.1/OG0004038.1/OG0004135.1/OG0004269.1/OG0004396.1/OG0004544.1/OG0004718.1/OG0004930.1/OG0005000.1/OG0005017.1/OG0005051.1/OG0005065.1/OG0005072.1/OG0005078.1/OG0005325.1/OG0005394.1/OG0005405.1/OG0005686.1/OG0005789.1/OG0005998.1/OG0006248.1/OG0006256.1/OG0006279.1/OG0006368.1/OG0006394.1/OG0006626.1/OG0006819.1/OG0007638.1/OG0008083.1</t>
  </si>
  <si>
    <t>OG0003735.1/OG0005481.1</t>
  </si>
  <si>
    <t>OG0004638.1/OG0004706.1/OG0007360.1/OG0007366.1/OG0008116.1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</si>
  <si>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0001017.1/OG0001017.2/OG0001271.2/OG0001271.1/OG0001374.2/OG0001374.1/OG0001772.2/OG0001772.1/OG0003423.1/OG0003829.1/OG0004718.1/OG0005451.1/OG0006342.1/OG0006659.1</t>
  </si>
  <si>
    <t>OG0003238.1/OG0003688.1/OG0003716.1/OG0004945.1/OG0007385.1/OG0008413.1/OG0008465.1</t>
  </si>
  <si>
    <t>OG0000089.4/OG0000089.8/OG0000089.5/OG0000089.2/OG0000089.6/OG0000089.3/OG0000089.7/OG0000089.1/OG0000119.6/OG0000119.1/OG0000119.5/OG0000119.4/OG0000119.7/OG0000119.3/OG0000119.2/OG0000140.1/OG0000140.4/OG0000140.2/OG0000140.3/OG0000140.5/OG0000140.6/OG0000140.7/OG0000305.1/OG0000305.4/OG0000305.2/OG0000305.3/OG0000312.1/OG0000320.4/OG0000320.3/OG0000320.2/OG0000320.1/OG0000320.5/OG0000343.4/OG0000343.1/OG0000343.2/OG0000343.3/OG0000454.1/OG0000454.2/OG0000608.1/OG0000608.2/OG0000686.1/OG0000686.2/OG0000686.3/OG0000960.1/OG0000960.2/OG0001003.1/OG0001003.2/OG0001052.2/OG0001052.1/OG0001407.1/OG0001407.2/OG0001513.2/OG0001513.1/OG0001782.1/OG0001782.2/OG0002079.1/OG0002101.1/OG0002101.2/OG0002359.1/OG0002381.2/OG0002381.1/OG0002403.2/OG0002403.1/OG0002553.1/OG0002607.1/OG0002932.1/OG0003068.1/OG0003190.1/OG0003442.1/OG0003693.1/OG0003953.1/OG0004111.1/OG0004289.1/OG0004637.1/OG0004718.1/OG0004746.1/OG0004749.1/OG0004751.1/OG0005081.1/OG0005115.1/OG0005318.1/OG0005347.1/OG0005451.1/OG0005542.1/OG0005575.1/OG0005585.1/OG0005669.1/OG0005678.1/OG0005722.1/OG0005893.1/OG0005899.1/OG0005978.1/OG0006229.1/OG0006234.1/OG0006729.1/OG0006820.1/OG0006873.1/OG0006915.1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</si>
  <si>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OG0000011.11/OG0000011.3/OG0000011.1/OG0000011.16/OG0000011.20/OG0000011.8/OG0000011.5/OG0000011.6/OG0000011.19/OG0000011.2/OG0000011.15/OG0000011.13/OG0000011.4/OG0000011.7/OG0000011.17/OG0000011.18/OG0000011.14/OG0000011.9/OG0000011.12/OG0000011.10/OG0001597.1/OG0001597.2</t>
  </si>
  <si>
    <t>OG0001207.2/OG0001207.1/OG0002557.2/OG0002557.1/OG0003259.1</t>
  </si>
  <si>
    <t>OG0003578.1/OG0008165.1</t>
  </si>
  <si>
    <t>OG0000278.4/OG0000278.2/OG0000278.1/OG0000278.3/OG0000278.5/OG0000283.4/OG0000283.3/OG0000283.1/OG0000283.2/OG0000521.2/OG0000521.1/OG0000521.3/OG0000526.3/OG0000526.2/OG0000526.1/OG0000608.1/OG0000608.2/OG0000671.3/OG0000671.1/OG0000671.2/OG0001792.2/OG0001792.1/OG0002277.2/OG0002277.1/OG0002381.2/OG0002381.1/OG0002774.2/OG0002774.1/OG0003096.1/OG0003427.1/OG0004389.1/OG0004425.1/OG0004624.1/OG0005081.1/OG0006330.1/OG0007582.1</t>
  </si>
  <si>
    <t>OG0000109.4/OG0000109.8/OG0000109.1/OG0000109.3/OG0000109.7/OG0000109.6/OG0000109.9/OG0000109.5/OG0000109.2/OG0000485.1/OG0000485.3/OG0000485.2/OG0000526.3/OG0000526.2/OG0000526.1/OG0001003.1/OG0001003.2/OG0002767.1/OG0002807.1/OG0002826.1/OG0002826.2/OG0003096.1/OG0003122.1/OG0003750.1/OG0005569.1</t>
  </si>
  <si>
    <t>OG0001362.2/OG0001362.1/OG0003921.1/OG0004096.1</t>
  </si>
  <si>
    <t>OG0000126.3/OG0000126.2/OG0000126.8/OG0000126.6/OG0000126.5/OG0000126.1/OG0000126.4/OG0000126.7/OG0000351.4/OG0000351.3/OG0000351.1/OG0000351.2/OG0000416.1/OG0000416.4/OG0000416.2/OG0000416.3/OG0000449.3/OG0000449.1/OG0000449.2/OG0000541.1/OG0000541.2/OG0000541.3/OG0000938.1/OG0000938.3/OG0000938.2/OG0001162.1/OG0001162.2/OG0001241.1/OG0001241.2/OG0001249.1/OG0001509.2/OG0001509.1/OG0001648.2/OG0001648.1/OG0001753.1/OG0001753.2/OG0002236.1/OG0002236.2/OG0002351.1/OG0002381.2/OG0002381.1/OG0002509.2/OG0002509.1/OG0002553.1/OG0002649.1/OG0002876.1/OG0002932.1/OG0003137.1/OG0003320.1/OG0003460.1/OG0003844.1/OG0004106.1/OG0004448.1/OG0004609.1/OG0005508.1/OG0005737.1/OG0005867.1/OG0005930.1/OG0006251.1/OG0006441.1/OG0006913.1/OG0007091.1/OG0007130.1</t>
  </si>
  <si>
    <t>OG0002593.1/OG0002817.2/OG0002817.1</t>
  </si>
  <si>
    <t>OG0000198.3/OG0000198.5/OG0000198.4/OG0000198.2/OG0000198.1/OG0002264.1/OG0002353.1/OG0002646.1/OG0003339.1/OG0003542.1/OG0004688.1/OG0005534.1</t>
  </si>
  <si>
    <t>OG0000208.2/OG0000208.1/OG0000208.4/OG0000208.3/OG0000247.4/OG0000247.5/OG0000247.1/OG0000247.3/OG0000247.2/OG0000356.4/OG0000356.1/OG0000356.2/OG0000356.3/OG0000571.3/OG0000571.1/OG0000571.2/OG0001262.2/OG0001262.1/OG0001275.2/OG0001275.1/OG0001368.2/OG0001368.1/OG0001420.1/OG0001648.2/OG0001648.1/OG0001772.2/OG0001772.1/OG0001936.1/OG0001936.2/OG0002180.1/OG0002225.2/OG0002225.1/OG0002284.1/OG0002475.1/OG0002578.1/OG0003145.1/OG0003655.1/OG0003655.2/OG0003818.1/OG0003821.1/OG0004066.1/OG0004428.1/OG0004791.1/OG0004948.1/OG0005017.1/OG0005072.1/OG0006217.1/OG0006258.1/OG0006867.1</t>
  </si>
  <si>
    <t>OG0005064.1/OG0005927.1/OG0007366.1</t>
  </si>
  <si>
    <t>OG0002264.1/OG0002282.1/OG0003220.1/OG0003415.1/OG0006855.1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</si>
  <si>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0000412.2/OG0000412.1/OG0000412.3/OG0000429.3/OG0000429.2/OG0000429.1/OG0000478.2/OG0000478.1/OG0000478.3/OG0000501.1/OG0000540.3/OG0000540.4/OG0000540.2/OG0000540.1/OG0000549.2/OG0000549.1/OG0000551.3/OG0000551.2/OG0000551.1/OG0000582.3/OG0000582.1/OG0000582.2/OG0000619.1/OG0000619.3/OG0000619.2/OG0000671.3/OG0000671.1/OG0000671.2/OG0000696.1/OG0000696.2/OG0000696.3/OG0000710.3/OG0000710.1/OG0000710.2/OG0000711.3/OG0000711.1/OG0000711.2/OG0000782.1/OG0000782.3/OG0000782.2/OG0000812.1/OG0000812.2/OG0000812.3/OG0000893.1/OG0000893.2/OG0000897.2/OG0000897.1/OG0000935.2/OG0000935.1/OG0001033.2/OG0001033.1/OG0001050.2/OG0001050.1/OG0001055.1/OG0001055.2/OG0001158.2/OG0001158.1/OG0001167.1/OG0001167.2/OG0001169.2/OG0001169.1/OG0001170.2/OG0001170.1/OG0001193.1/OG0001193.2/OG0001223.1/OG0001223.2/OG0001247.1/OG0001247.2/OG0001358.1/OG0001358.2/OG0001365.2/OG0001365.1/OG0001420.1/OG0001467.2/OG0001467.1/OG0001514.2/OG0001514.1/OG0001569.1/OG0001578.2/OG0001578.1/OG0001597.1/OG0001597.2/OG0001607.2/OG0001607.1/OG0001640.1/OG0001640.2/OG0001661.1/OG0001661.2/OG0001719.1/OG0001765.1/OG0001768.1/OG0001774.1/OG0001774.2/OG0001792.2/OG0001792.1/OG0001794.1/OG0001794.2/OG0001932.1/OG0001932.2/OG0001936.1/OG0001936.2/OG0001938.2/OG0001938.1/OG0001972.1/OG0001972.2/OG0001976.2/OG0001976.1/OG0002040.2/OG0002040.1/OG0002075.2/OG0002075.1/OG0002120.1/OG0002120.2/OG0002179.1/OG0002232.1/OG0002236.1/OG0002236.2/OG0002377.1/OG0002377.2/OG0002387.1/OG0002403.2/OG0002403.1/OG0002413.1/OG0002460.1/OG0002469.1/OG0002482.1/OG0002557.2/OG0002557.1/OG0002572.1/OG0002591.1/OG0002601.1/OG0002623.2/OG0002623.1/OG0002670.1/OG0002743.1/OG0002743.2/OG0002746.1/OG0002774.2/OG0002774.1/OG0002797.1/OG0002887.1/OG0002887.2/OG0002955.1/OG0003029.1/OG0003054.1/OG0003068.1/OG0003116.1/OG0003266.2/OG0003266.1/OG0003276.1/OG0003277.1/OG0003333.1/OG0003343.1/OG0003425.1/OG0003490.1/OG0003529.1/OG0003569.1/OG0003582.1/OG0003593.1/OG0003752.1/OG0003774.1/OG0003775.1/OG0003855.1/OG0003961.1/OG0003972.1/OG0004000.1/OG0004017.1/OG0004044.1/OG0004260.1/OG0004306.1/OG0004351.1/OG0004363.1/OG0004365.1/OG0004391.1/OG0004404.1/OG0004408.1/OG0004425.1/OG0004433.1/OG0004455.1/OG0004579.1/OG0004632.1/OG0004656.1/OG0004726.1/OG0004815.1/OG0004883.1/OG0004904.1/OG0004918.1/OG0004952.1/OG0005073.1/OG0005134.1/OG0005391.1/OG0005413.1/OG0005472.1/OG0005512.1/OG0005524.1/OG0005527.1/OG0005657.1/OG0005813.1/OG0005963.1/OG0006033.1/OG0006319.1/OG0006439.1/OG0006465.1/OG0006774.1/OG0006918.1/OG0007063.1/OG0007372.1/OG0007768.1/OG0007820.1/OG0007980.1/OG0008008.1/OG0008053.1/OG0008508.1</t>
  </si>
  <si>
    <t>OG0001940.1/OG0002032.1/OG0002032.2/OG0002257.2/OG0002257.1/OG0003125.1/OG0003151.1/OG0003220.1/OG0003335.1/OG0003596.1/OG0004410.1/OG0004456.1/OG0004598.1/OG0004737.1/OG0005075.1/OG0005340.1/OG0006064.1/OG0006257.1/OG0006750.1/OG0007387.1/OG0008056.1/OG0009053.1/OG0011506.1</t>
  </si>
  <si>
    <t>OG0002658.1/OG0002905.1/OG0003315.1/OG0003315.2/OG0003353.1/OG0003447.1/OG0004075.1/OG0004956.1/OG0005572.1/OG0006389.1/OG0006392.1/OG0006412.1/OG0006883.1/OG0007344.1/OG0008269.1/OG0009738.1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</si>
  <si>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0000403.2/OG0000403.1/OG0000412.2/OG0000412.1/OG0000412.3/OG0000420.3/OG0000420.2/OG0000420.1/OG0000429.3/OG0000429.2/OG0000429.1/OG0000447.3/OG0000447.2/OG0000447.1/OG0000478.2/OG0000478.1/OG0000478.3/OG0000540.3/OG0000540.4/OG0000540.2/OG0000540.1/OG0000549.2/OG0000549.1/OG0000571.3/OG0000571.1/OG0000571.2/OG0000582.3/OG0000582.1/OG0000582.2/OG0000613.1/OG0000613.3/OG0000613.2/OG0000618.2/OG0000618.1/OG0000618.3/OG0000704.2/OG0000704.1/OG0000704.3/OG0000711.3/OG0000711.1/OG0000711.2/OG0000737.1/OG0000737.3/OG0000737.2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0001050.2/OG0001050.1/OG0001120.2/OG0001120.1/OG0001127.2/OG0001127.1/OG0001128.1/OG0001128.2/OG0001167.1/OG0001167.2/OG0001170.2/OG0001170.1/OG0001193.1/OG0001193.2/OG0001247.1/OG0001247.2/OG0001276.2/OG0001276.1/OG0001342.2/OG0001342.1/OG0001421.2/OG0001421.1/OG0001467.2/OG0001467.1/OG0001523.1/OG0001523.2/OG0001543.2/OG0001543.1/OG0001607.2/OG0001607.1/OG0001631.2/OG0001631.1/OG0001635.1/OG0001639.1/OG0001639.2/OG0001640.1/OG0001640.2/OG0001661.1/OG0001661.2/OG0001712.1/OG0001712.2/OG0001765.1/OG0001768.1/OG0001814.1/OG0001814.2/OG0001932.1/OG0001932.2/OG0001938.2/OG0001938.1/OG0001953.2/OG0001953.1/OG0001964.1/OG0001972.1/OG0001972.2/OG0001979.1/OG0001980.1/OG0001980.2/OG0002076.1/OG0002076.2/OG0002107.2/OG0002107.1/OG0002120.1/OG0002120.2/OG0002146.1/OG0002174.1/OG0002232.1/OG0002237.1/OG0002267.1/OG0002343.1/OG0002343.2/OG0002387.1/OG0002403.2/OG0002403.1/OG0002466.1/OG0002477.1/OG0002482.1/OG0002572.1/OG0002591.1/OG0002601.1/OG0002615.1/OG0002626.1/OG0002643.1/OG0002668.2/OG0002668.1/OG0002670.1/OG0002746.1/OG0002748.1/OG0002754.1/OG0002790.1/OG0002794.2/OG0002794.1/OG0002812.1/OG0002867.2/OG0002867.1/OG0002874.1/OG0002887.1/OG0002887.2/OG0002926.1/OG0002934.1/OG0003029.1/OG0003054.1/OG0003218.1/OG0003333.1/OG0003492.1/OG0003499.1/OG0003510.1/OG0003511.1/OG0003522.1/OG0003523.1/OG0003529.1/OG0003558.1/OG0003584.1/OG0003647.1/OG0003750.1/OG0003752.1/OG0003774.1/OG0003779.1/OG0003801.1/OG0003855.1/OG0003919.1/OG0003997.1/OG0004033.1/OG0004038.1/OG0004042.1/OG0004044.1/OG0004047.1/OG0004085.1/OG0004138.1/OG0004238.1/OG0004251.1/OG0004269.1/OG0004289.1/OG0004300.1/OG0004335.1/OG0004338.1/OG0004354.1/OG0004357.1/OG0004439.1/OG0004493.1/OG0004618.1/OG0004632.1/OG0004634.1/OG0004665.1/OG0004690.1/OG0004691.1/OG0004729.1/OG0004742.1/OG0004785.1/OG0004992.1/OG0005091.1/OG0005158.1/OG0005159.1/OG0005168.1/OG0005284.1/OG0005347.1/OG0005397.1/OG0005413.1/OG0005434.1/OG0005454.1/OG0005466.1/OG0005492.1/OG0005501.1/OG0005507.1/OG0005558.1/OG0005575.1/OG0005580.1/OG0005657.1/OG0005693.1/OG0005722.1/OG0005736.1/OG0005782.1/OG0005819.1/OG0005821.1/OG0005871.1/OG0005893.1/OG0005980.1/OG0005998.1/OG0006033.1/OG0006248.1/OG0006307.1/OG0006366.1/OG0006394.1/OG0006465.1/OG0006503.1/OG0006741.1/OG0006751.1/OG0006752.1/OG0006778.1/OG0006820.1/OG0006837.1/OG0006873.1/OG0006889.1/OG0006901.1/OG0006918.1/OG0006931.1/OG0006933.1/OG0007195.1/OG0007243.1/OG0007301.1/OG0007608.1/OG0007638.1/OG0007820.1/OG0007998.1/OG0008140.1/OG0008490.1/OG0008782.1</t>
  </si>
  <si>
    <t>OG0001662.2/OG0001662.1/OG0001862.2/OG0001862.1/OG0001924.1/OG0001940.1/OG0002019.1/OG0002145.1/OG0002633.1/OG0003257.1/OG0003335.1/OG0003415.1/OG0004278.1/OG0004280.1/OG0004456.1/OG0004488.1/OG0004698.1/OG0004702.1/OG0004744.1/OG0005060.1/OG0005376.1/OG0005829.1/OG0006064.1/OG0006253.1/OG0006257.1/OG0006654.1/OG0006735.1/OG0007281.1/OG0007387.1/OG0007782.1/OG0007791.1/OG0008011.1/OG0008519.1/OG0008853.1/OG0009053.1/OG0009699.1/OG0010621.1</t>
  </si>
  <si>
    <t>OG0000266.6/OG0000266.3/OG0000266.5/OG0000266.1/OG0000266.2/OG0000266.4/OG0001920.1/OG0002181.1/OG0002181.2/OG0002186.1/OG0002287.1/OG0002527.1/OG0002658.1/OG0002831.1/OG0003350.1/OG0003568.2/OG0003568.1/OG0003874.1/OG0003959.1/OG0004150.1/OG0004381.1/OG0004687.1/OG0004687.2/OG0004966.1/OG0005449.2/OG0005449.1/OG0005548.1/OG0005596.1/OG0006389.1/OG0006412.1/OG0006883.1/OG0007144.1/OG0007344.1/OG0007594.1/OG0007602.1</t>
  </si>
  <si>
    <t>OG0003116.1/OG0004289.1/OG0005575.1/OG0005722.1/OG0005893.1/OG0006820.1/OG0006873.1</t>
  </si>
  <si>
    <t>OG0000696.1/OG0000696.2/OG0000696.3/OG0001275.2/OG0001275.1/OG0002024.1/OG0002024.2/OG0002502.1/OG0003266.2/OG0003266.1/OG0004089.1/OG0005354.1/OG0005510.1/OG0006680.1</t>
  </si>
  <si>
    <t>OG0000917.2/OG0000917.1/OG0001956.1/OG0002265.1/OG0002265.2/OG0004284.1/OG0005491.1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</si>
  <si>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0000200.4/OG0000200.5/OG0000200.2/OG0000200.6/OG0000200.3/OG0000200.1/OG0000559.3/OG0000559.2/OG0000559.1/OG0000616.2/OG0000616.1/OG0000616.3/OG0000997.1/OG0000997.2/OG0001694.2/OG0001694.1/OG0002586.1/OG0002586.2</t>
  </si>
  <si>
    <t>OG0001940.1</t>
  </si>
  <si>
    <t>OG0000066.8/OG0000066.7/OG0000066.5/OG0000066.6/OG0000066.3/OG0000066.4/OG0000066.1/OG0000066.2/OG0000102.3/OG0000102.1/OG0000102.2/OG0000102.6/OG0000102.5/OG0000102.4/OG0000102.7/OG0000102.8/OG0000126.3/OG0000126.2/OG0000126.8/OG0000126.6/OG0000126.5/OG0000126.1/OG0000126.4/OG0000126.7/OG0000192.1/OG0000192.2/OG0000192.5/OG0000192.4/OG0000192.3/OG0000351.4/OG0000351.3/OG0000351.1/OG0000351.2/OG0000375.4/OG0000375.3/OG0000375.2/OG0000375.1/OG0000386.3/OG0000386.1/OG0000386.4/OG0000386.2/OG0000406.1/OG0000406.3/OG0000406.2/OG0000412.2/OG0000412.1/OG0000412.3/OG0000416.1/OG0000416.4/OG0000416.2/OG0000416.3/OG0000449.3/OG0000449.1/OG0000449.2/OG0000475.2/OG0000475.3/OG0000475.1/OG0000541.1/OG0000541.2/OG0000541.3/OG0000582.3/OG0000582.1/OG0000582.2/OG0000918.2/OG0000918.3/OG0000918.1/OG0000938.1/OG0000938.3/OG0000938.2/OG0000947.1/OG0000947.2/OG0000967.1/OG0000967.2/OG0000967.3/OG0001006.1/OG0001006.2/OG0001157.2/OG0001157.1/OG0001162.1/OG0001162.2/OG0001241.1/OG0001241.2/OG0001248.1/OG0001248.2/OG0001249.1/OG0001509.2/OG0001509.1/OG0001648.2/OG0001648.1/OG0001753.1/OG0001753.2/OG0001786.2/OG0001786.1/OG0001932.1/OG0001932.2/OG0002225.2/OG0002225.1/OG0002236.1/OG0002236.2/OG0002351.1/OG0002381.2/OG0002381.1/OG0002509.2/OG0002509.1/OG0002553.1/OG0002649.1/OG0002746.1/OG0002806.1/OG0002806.2/OG0002824.1/OG0002824.2/OG0002876.1/OG0002932.1/OG0003066.1/OG0003137.1/OG0003320.1/OG0003423.1/OG0003425.1/OG0003435.1/OG0003460.1/OG0003569.1/OG0003591.1/OG0003844.1/OG0004105.1/OG0004106.1/OG0004371.1/OG0004435.1/OG0004445.1/OG0004448.1/OG0004609.1/OG0004628.1/OG0004632.1/OG0004634.1/OG0004718.1/OG0005055.1/OG0005399.1/OG0005508.1/OG0005737.1/OG0005867.1/OG0005873.1/OG0005930.1/OG0006251.1/OG0006441.1/OG0006913.1/OG0007085.1/OG0007091.1/OG0007130.1</t>
  </si>
  <si>
    <t>OG0000198.3/OG0000198.5/OG0000198.4/OG0000198.2/OG0000198.1/OG0002264.1/OG0002353.1/OG0002382.1/OG0002646.1/OG0003339.1/OG0003542.1/OG0003735.1/OG0004312.1/OG0004681.1/OG0004688.1/OG0005462.1/OG0005534.1/OG0006772.1/OG0007771.1/OG0009118.1</t>
  </si>
  <si>
    <t>OG0002593.1/OG0002817.2/OG0002817.1/OG0002905.1/OG0003576.1/OG0005810.1/OG0005947.1</t>
  </si>
  <si>
    <t>OG0002011.1/OG0002011.2/OG0002306.2/OG0002306.1/OG0002593.1/OG0002628.2/OG0002628.1/OG0002830.1/OG0005064.1/OG0005609.1/OG0005927.1/OG0007366.1/OG0007786.1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</si>
  <si>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0000200.4/OG0000200.5/OG0000200.2/OG0000200.6/OG0000200.3/OG0000200.1/OG0000208.2/OG0000208.1/OG0000208.4/OG0000208.3/OG0000247.4/OG0000247.5/OG0000247.1/OG0000247.3/OG0000247.2/OG0000299.2/OG0000299.4/OG0000299.3/OG0000299.1/OG0000311.2/OG0000311.3/OG0000311.1/OG0000311.4/OG0000316.4/OG0000316.2/OG0000316.5/OG0000316.1/OG0000316.3/OG0000322.1/OG0000322.2/OG0000322.4/OG0000322.3/OG0000332.3/OG0000332.2/OG0000332.1/OG0000354.3/OG0000354.2/OG0000354.1/OG0000356.4/OG0000356.1/OG0000356.2/OG0000356.3/OG0000571.3/OG0000571.1/OG0000571.2/OG0000608.1/OG0000608.2/OG0000635.1/OG0000635.2/OG0000671.3/OG0000671.1/OG0000671.2/OG0000712.1/OG0000712.2/OG0000746.1/OG0000746.2/OG0000795.1/OG0000795.2/OG0000886.1/OG0000886.3/OG0000886.2/OG0000947.1/OG0000947.2/OG0001090.1/OG0001090.2/OG0001193.1/OG0001193.2/OG0001249.1/OG0001262.2/OG0001262.1/OG0001275.2/OG0001275.1/OG0001368.2/OG0001368.1/OG0001397.1/OG0001397.2/OG0001420.1/OG0001648.2/OG0001648.1/OG0001689.2/OG0001689.1/OG0001697.2/OG0001697.1/OG0001712.1/OG0001712.2/OG0001772.2/OG0001772.1/OG0001936.1/OG0001936.2/OG0001991.1/OG0002003.2/OG0002003.1/OG0002018.1/OG0002064.2/OG0002064.1/OG0002103.1/OG0002180.1/OG0002225.2/OG0002225.1/OG0002267.1/OG0002284.1/OG0002342.1/OG0002342.2/OG0002392.1/OG0002475.1/OG0002578.1/OG0002605.1/OG0002605.2/OG0002807.1/OG0002885.1/OG0003095.1/OG0003113.1/OG0003137.1/OG0003145.1/OG0003243.1/OG0003264.1/OG0003276.1/OG0003280.1/OG0003655.1/OG0003655.2/OG0003730.1/OG0003818.1/OG0003821.1/OG0003822.1/OG0004066.1/OG0004067.1/OG0004428.1/OG0004620.1/OG0004791.1/OG0004948.1/OG0004952.1/OG0005017.1/OG0005072.1/OG0005116.1/OG0005387.1/OG0005394.1/OG0005487.1/OG0006217.1/OG0006258.1/OG0006464.1/OG0006741.1/OG0006867.1/OG0007783.1/OG0008097.1</t>
  </si>
  <si>
    <t>OG0002264.1/OG0002282.1/OG0003220.1/OG0003339.1/OG0003415.1/OG0003672.1/OG0005829.1/OG0006855.1</t>
  </si>
  <si>
    <t>OG0001573.1/OG0003315.1/OG0003315.2/OG0006047.1/OG0006435.1/OG0006435.2/OG0007345.1</t>
  </si>
  <si>
    <t>OG0002145.1/OG0003125.1/OG0005534.1/OG0007229.1</t>
  </si>
  <si>
    <t>OG0000186.3/OG0000186.6/OG0000186.1/OG0000186.4/OG0000186.2/OG0000186.5/OG0000419.4/OG0000419.3/OG0000419.2/OG0000419.1/OG0000525.3/OG0000525.1/OG0000525.2/OG0000571.3/OG0000571.1/OG0000571.2/OG0000708.2/OG0000708.3/OG0000708.1/OG0000712.1/OG0000712.2/OG0000812.1/OG0000812.2/OG0000812.3/OG0001200.2/OG0001200.1/OG0001222.1/OG0001222.2/OG0001299.3/OG0001299.2/OG0001299.1/OG0001772.2/OG0001772.1/OG0001936.1/OG0001936.2/OG0002024.1/OG0002024.2/OG0002165.1/OG0002359.1/OG0002469.1/OG0002745.1/OG0002745.2/OG0002934.1/OG0002943.2/OG0002943.1/OG0003262.1/OG0003522.1/OG0003523.1/OG0003721.1/OG0003763.1/OG0004263.1/OG0004309.1/OG0004404.1/OG0004419.1/OG0004771.1/OG0004957.1/OG0005078.1/OG0005277.1/OG0005347.1/OG0005405.1/OG0005432.1/OG0005507.1/OG0005537.1/OG0005568.1/OG0005926.1/OG0006286.1/OG0006425.1/OG0006464.1/OG0006647.1/OG0006656.1/OG0006967.1/OG0007157.1/OG0007696.1</t>
  </si>
  <si>
    <t>OG0000015.9/OG0000015.11/OG0000015.13/OG0000015.6/OG0000015.3/OG0000015.7/OG0000015.4/OG0000015.5/OG0000015.8/OG0000015.14/OG0000015.1/OG0000015.2/OG0000015.12/OG0000015.10/OG0000144.8/OG0000144.6/OG0000144.1/OG0000144.7/OG0000144.5/OG0000144.4/OG0000144.3/OG0000144.2/OG0000331.1/OG0000331.3/OG0000331.2/OG0000331.4/OG0000343.4/OG0000343.1/OG0000343.2/OG0000343.3/OG0000502.2/OG0000502.1/OG0000502.3/OG0001157.2/OG0001157.1/OG0001200.2/OG0001200.1/OG0001213.1/OG0001213.2/OG0001768.1/OG0001870.2/OG0001870.1/OG0001948.1/OG0001948.2/OG0002101.1/OG0002101.2/OG0002298.1/OG0002381.2/OG0002381.1/OG0002601.1/OG0002932.1/OG0002934.1/OG0003292.1/OG0003558.1/OG0003693.1/OG0003699.1/OG0004933.1/OG0005073.1/OG0005653.1/OG0005978.1/OG0006229.1/OG0007766.1</t>
  </si>
  <si>
    <t>OG0003716.1/OG0005582.1/OG0006639.1/OG0007622.1/OG0008413.1</t>
  </si>
  <si>
    <t>OG0001686.1/OG0001686.2/OG0001940.1/OG0002032.1/OG0002032.2/OG0002257.2/OG0002257.1/OG0002646.1/OG0003125.1/OG0003151.1/OG0003220.1/OG0003335.1/OG0003596.1/OG0004410.1/OG0004456.1/OG0004598.1/OG0004737.1/OG0005031.1/OG0005075.1/OG0005340.1/OG0006064.1/OG0006257.1/OG0006750.1/OG0006786.1/OG0007387.1/OG0008056.1/OG0008165.1/OG0009053.1/OG0011506.1</t>
  </si>
  <si>
    <t>OG0000572.2/OG0000572.1/OG0001795.2/OG0001795.1/OG0002658.1/OG0002905.1/OG0003293.1/OG0003315.1/OG0003315.2/OG0003353.1/OG0003447.1/OG0004075.1/OG0004956.1/OG0005572.1/OG0005706.1/OG0006389.1/OG0006392.1/OG0006412.1/OG0006883.1/OG0007344.1/OG0008269.1/OG0009738.1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</si>
  <si>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0000402.2/OG0000402.3/OG0000402.1/OG0000406.1/OG0000406.3/OG0000406.2/OG0000412.2/OG0000412.1/OG0000412.3/OG0000429.3/OG0000429.2/OG0000429.1/OG0000446.3/OG0000446.2/OG0000446.1/OG0000478.2/OG0000478.1/OG0000478.3/OG0000501.1/OG0000538.3/OG0000538.2/OG0000538.4/OG0000538.1/OG0000540.3/OG0000540.4/OG0000540.2/OG0000540.1/OG0000549.2/OG0000549.1/OG0000551.3/OG0000551.2/OG0000551.1/OG0000582.3/OG0000582.1/OG0000582.2/OG0000619.1/OG0000619.3/OG0000619.2/OG0000671.3/OG0000671.1/OG0000671.2/OG0000696.1/OG0000696.2/OG0000696.3/OG0000708.2/OG0000708.3/OG0000708.1/OG0000710.3/OG0000710.1/OG0000710.2/OG0000711.3/OG0000711.1/OG0000711.2/OG0000782.1/OG0000782.3/OG0000782.2/OG0000795.1/OG0000795.2/OG0000812.1/OG0000812.2/OG0000812.3/OG0000834.2/OG0000834.1/OG0000893.1/OG0000893.2/OG0000897.2/OG0000897.1/OG0000935.2/OG0000935.1/OG0001033.2/OG0001033.1/OG0001050.2/OG0001050.1/OG0001055.1/OG0001055.2/OG0001158.2/OG0001158.1/OG0001167.1/OG0001167.2/OG0001169.2/OG0001169.1/OG0001170.2/OG0001170.1/OG0001193.1/OG0001193.2/OG0001223.1/OG0001223.2/OG0001247.1/OG0001247.2/OG0001275.2/OG0001275.1/OG0001358.1/OG0001358.2/OG0001365.2/OG0001365.1/OG0001420.1/OG0001467.2/OG0001467.1/OG0001514.2/OG0001514.1/OG0001569.1/OG0001578.2/OG0001578.1/OG0001597.1/OG0001597.2/OG0001607.2/OG0001607.1/OG0001640.1/OG0001640.2/OG0001661.1/OG0001661.2/OG0001670.2/OG0001670.1/OG0001694.2/OG0001694.1/OG0001719.1/OG0001765.1/OG0001768.1/OG0001774.1/OG0001774.2/OG0001792.2/OG0001792.1/OG0001794.1/OG0001794.2/OG0001932.1/OG0001932.2/OG0001936.1/OG0001936.2/OG0001938.2/OG0001938.1/OG0001972.1/OG0001972.2/OG0001976.2/OG0001976.1/OG0002024.1/OG0002024.2/OG0002040.2/OG0002040.1/OG0002075.2/OG0002075.1/OG0002120.1/OG0002120.2/OG0002179.1/OG0002232.1/OG0002236.1/OG0002236.2/OG0002377.1/OG0002377.2/OG0002387.1/OG0002403.2/OG0002403.1/OG0002413.1/OG0002460.1/OG0002469.1/OG0002482.1/OG0002502.1/OG0002557.2/OG0002557.1/OG0002572.1/OG0002591.1/OG0002601.1/OG0002623.2/OG0002623.1/OG0002670.1/OG0002743.1/OG0002743.2/OG0002746.1/OG0002774.2/OG0002774.1/OG0002797.1/OG0002887.1/OG0002887.2/OG0002955.1/OG0003029.1/OG0003054.1/OG0003068.1/OG0003116.1/OG0003266.2/OG0003266.1/OG0003276.1/OG0003277.1/OG0003333.1/OG0003343.1/OG0003425.1/OG0003427.1/OG0003490.1/OG0003529.1/OG0003569.1/OG0003582.1/OG0003593.1/OG0003731.1/OG0003752.1/OG0003774.1/OG0003775.1/OG0003855.1/OG0003961.1/OG0003972.1/OG0004000.1/OG0004017.1/OG0004044.1/OG0004089.1/OG0004106.1/OG0004260.1/OG0004287.1/OG0004306.1/OG0004319.1/OG0004351.1/OG0004363.1/OG0004365.1/OG0004391.1/OG0004404.1/OG0004408.1/OG0004425.1/OG0004433.1/OG0004455.1/OG0004579.1/OG0004632.1/OG0004656.1/OG0004726.1/OG0004815.1/OG0004883.1/OG0004904.1/OG0004918.1/OG0004952.1/OG0005053.1/OG0005073.1/OG0005134.1/OG0005158.1/OG0005238.1/OG0005354.1/OG0005391.1/OG0005413.1/OG0005472.1/OG0005510.1/OG0005512.1/OG0005524.1/OG0005527.1/OG0005657.1/OG0005813.1/OG0005963.1/OG0006033.1/OG0006319.1/OG0006439.1/OG0006465.1/OG0006656.1/OG0006680.1/OG0006774.1/OG0006918.1/OG0007063.1/OG0007241.1/OG0007372.1/OG0007768.1/OG0007820.1/OG0007980.1/OG0008008.1/OG0008053.1/OG0008508.1</t>
  </si>
  <si>
    <t>OG0001662.2/OG0001662.1/OG0001862.2/OG0001862.1/OG0001924.1/OG0001940.1/OG0002019.1/OG0002032.1/OG0002032.2/OG0002145.1/OG0002633.1/OG0003257.1/OG0003335.1/OG0003415.1/OG0004278.1/OG0004280.1/OG0004456.1/OG0004488.1/OG0004698.1/OG0004702.1/OG0004744.1/OG0005060.1/OG0005376.1/OG0005829.1/OG0006064.1/OG0006253.1/OG0006257.1/OG0006654.1/OG0006735.1/OG0007155.1/OG0007281.1/OG0007387.1/OG0007782.1/OG0007791.1/OG0008011.1/OG0008098.1/OG0008519.1/OG0008853.1/OG0009053.1/OG0009699.1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</si>
  <si>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0000148.3/OG0000148.6/OG0000148.5/OG0000148.2/OG0000148.4/OG0000148.1/OG0000200.4/OG0000200.5/OG0000200.2/OG0000200.6/OG0000200.3/OG0000200.1/OG0000215.4/OG0000215.5/OG0000215.3/OG0000215.1/OG0000215.2/OG0000256.4/OG0000256.5/OG0000256.3/OG0000256.1/OG0000256.2/OG0000257.3/OG0000257.1/OG0000257.2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0000403.2/OG0000403.1/OG0000412.2/OG0000412.1/OG0000412.3/OG0000420.3/OG0000420.2/OG0000420.1/OG0000429.3/OG0000429.2/OG0000429.1/OG0000447.3/OG0000447.2/OG0000447.1/OG0000478.2/OG0000478.1/OG0000478.3/OG0000538.3/OG0000538.2/OG0000538.4/OG0000538.1/OG0000540.3/OG0000540.4/OG0000540.2/OG0000540.1/OG0000549.2/OG0000549.1/OG0000571.3/OG0000571.1/OG0000571.2/OG0000582.3/OG0000582.1/OG0000582.2/OG0000613.1/OG0000613.3/OG0000613.2/OG0000618.2/OG0000618.1/OG0000618.3/OG0000696.1/OG0000696.2/OG0000696.3/OG0000704.2/OG0000704.1/OG0000704.3/OG0000711.3/OG0000711.1/OG0000711.2/OG0000737.1/OG0000737.3/OG0000737.2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0001025.2/OG0001025.1/OG0001025.3/OG0001050.2/OG0001050.1/OG0001087.1/OG0001087.2/OG0001120.2/OG0001120.1/OG0001127.2/OG0001127.1/OG0001128.1/OG0001128.2/OG0001153.2/OG0001153.1/OG0001167.1/OG0001167.2/OG0001170.2/OG0001170.1/OG0001193.1/OG0001193.2/OG0001247.1/OG0001247.2/OG0001251.2/OG0001251.1/OG0001276.2/OG0001276.1/OG0001342.2/OG0001342.1/OG0001421.2/OG0001421.1/OG0001467.2/OG0001467.1/OG0001523.1/OG0001523.2/OG0001543.2/OG0001543.1/OG0001607.2/OG0001607.1/OG0001631.2/OG0001631.1/OG0001635.1/OG0001639.1/OG0001639.2/OG0001640.1/OG0001640.2/OG0001661.1/OG0001661.2/OG0001712.1/OG0001712.2/OG0001765.1/OG0001768.1/OG0001814.1/OG0001814.2/OG0001860.2/OG0001860.1/OG0001932.1/OG0001932.2/OG0001938.2/OG0001938.1/OG0001953.2/OG0001953.1/OG0001964.1/OG0001972.1/OG0001972.2/OG0001979.1/OG0001980.1/OG0001980.2/OG0001982.1/OG0002076.1/OG0002076.2/OG0002107.2/OG0002107.1/OG0002120.1/OG0002120.2/OG0002146.1/OG0002174.1/OG0002232.1/OG0002237.1/OG0002267.1/OG0002343.1/OG0002343.2/OG0002369.1/OG0002377.1/OG0002377.2/OG0002387.1/OG0002403.2/OG0002403.1/OG0002464.1/OG0002464.2/OG0002466.1/OG0002477.1/OG0002482.1/OG0002572.1/OG0002591.1/OG0002601.1/OG0002615.1/OG0002626.1/OG0002643.1/OG0002668.2/OG0002668.1/OG0002670.1/OG0002730.1/OG0002746.1/OG0002748.1/OG0002754.1/OG0002790.1/OG0002794.2/OG0002794.1/OG0002812.1/OG0002867.2/OG0002867.1/OG0002874.1/OG0002887.1/OG0002887.2/OG0002926.1/OG0002934.1/OG0002946.1/OG0003029.1/OG0003054.1/OG0003164.1/OG0003218.1/OG0003266.2/OG0003266.1/OG0003333.1/OG0003424.1/OG0003492.1/OG0003499.1/OG0003510.1/OG0003511.1/OG0003522.1/OG0003523.1/OG0003529.1/OG0003558.1/OG0003584.1/OG0003647.1/OG0003750.1/OG0003752.1/OG0003754.1/OG0003774.1/OG0003779.1/OG0003801.1/OG0003855.1/OG0003919.1/OG0003997.1/OG0004033.1/OG0004038.1/OG0004042.1/OG0004044.1/OG0004047.1/OG0004069.1/OG0004085.1/OG0004138.1/OG0004238.1/OG0004251.1/OG0004269.1/OG0004289.1/OG0004300.1/OG0004335.1/OG0004338.1/OG0004354.1/OG0004357.1/OG0004439.1/OG0004493.1/OG0004618.1/OG0004632.1/OG0004634.1/OG0004665.1/OG0004690.1/OG0004691.1/OG0004729.1/OG0004742.1/OG0004785.1/OG0004992.1/OG0005091.1/OG0005158.1/OG0005159.1/OG0005168.1/OG0005243.1/OG0005284.1/OG0005347.1/OG0005397.1/OG0005413.1/OG0005434.1/OG0005454.1/OG0005466.1/OG0005469.1/OG0005492.1/OG0005501.1/OG0005507.1/OG0005558.1/OG0005575.1/OG0005580.1/OG0005657.1/OG0005693.1/OG0005722.1/OG0005736.1/OG0005782.1/OG0005802.1/OG0005819.1/OG0005821.1/OG0005850.1/OG0005871.1/OG0005893.1/OG0005980.1/OG0005998.1/OG0006033.1/OG0006248.1/OG0006307.1/OG0006366.1/OG0006394.1/OG0006465.1/OG0006503.1/OG0006515.1/OG0006741.1/OG0006751.1/OG0006752.1/OG0006778.1/OG0006801.1/OG0006820.1/OG0006837.1/OG0006873.1/OG0006889.1/OG0006901.1/OG0006918.1/OG0006931.1/OG0006933.1/OG0007195.1/OG0007243.1/OG0007301.1/OG0007608.1/OG0007638.1/OG0007820.1/OG0007998.1/OG0008140.1/OG0008490.1/OG0008782.1</t>
  </si>
  <si>
    <t>OG0000266.6/OG0000266.3/OG0000266.5/OG0000266.1/OG0000266.2/OG0000266.4/OG0001920.1/OG0002011.1/OG0002011.2/OG0002181.1/OG0002181.2/OG0002186.1/OG0002287.1/OG0002527.1/OG0002658.1/OG0002831.1/OG0003350.1/OG0003568.2/OG0003568.1/OG0003874.1/OG0003959.1/OG0004150.1/OG0004381.1/OG0004687.1/OG0004687.2/OG0004966.1/OG0005449.2/OG0005449.1/OG0005548.1/OG0005596.1/OG0006184.1/OG0006389.1/OG0006412.1/OG0006883.1/OG0007144.1/OG0007344.1/OG0007594.1/OG0007602.1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</si>
  <si>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0000632.1/OG0000632.2/OG0000770.2/OG0000770.1/OG0001296.1/OG0001296.2/OG0001551.1/OG0001610.1/OG0002746.1/OG0003268.1/OG0007773.1</t>
  </si>
  <si>
    <t>OG0005413.1/OG0006873.1/OG0008140.1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</si>
  <si>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0000300.2/OG0000300.3/OG0000300.1/OG0000318.4/OG0000318.2/OG0000318.1/OG0000318.3/OG0000403.2/OG0000403.1/OG0000412.2/OG0000412.1/OG0000412.3/OG0000420.3/OG0000420.2/OG0000420.1/OG0000478.2/OG0000478.1/OG0000478.3/OG0000540.3/OG0000540.4/OG0000540.2/OG0000540.1/OG0000549.2/OG0000549.1/OG0000571.3/OG0000571.1/OG0000571.2/OG0000582.3/OG0000582.1/OG0000582.2/OG0000613.1/OG0000613.3/OG0000613.2/OG0000618.2/OG0000618.1/OG0000618.3/OG0000711.3/OG0000711.1/OG0000711.2/OG0000737.1/OG0000737.3/OG0000737.2/OG0000756.1/OG0000812.1/OG0000812.2/OG0000812.3/OG0000828.1/OG0000828.2/OG0000866.3/OG0000866.2/OG0000866.1/OG0000893.1/OG0000893.2/OG0000897.2/OG0000897.1/OG0000935.2/OG0000935.1/OG0000952.2/OG0000952.1/OG0001004.2/OG0001004.1/OG0001006.1/OG0001006.2/OG0001050.2/OG0001050.1/OG0001120.2/OG0001120.1/OG0001127.2/OG0001127.1/OG0001128.1/OG0001128.2/OG0001167.1/OG0001167.2/OG0001170.2/OG0001170.1/OG0001193.1/OG0001193.2/OG0001247.1/OG0001247.2/OG0001276.2/OG0001276.1/OG0001342.2/OG0001342.1/OG0001421.2/OG0001421.1/OG0001543.2/OG0001543.1/OG0001607.2/OG0001607.1/OG0001631.2/OG0001631.1/OG0001635.1/OG0001639.1/OG0001639.2/OG0001640.1/OG0001640.2/OG0001712.1/OG0001712.2/OG0001765.1/OG0001768.1/OG0001814.1/OG0001814.2/OG0001932.1/OG0001932.2/OG0001938.2/OG0001938.1/OG0001953.2/OG0001953.1/OG0001972.1/OG0001972.2/OG0001979.1/OG0001980.1/OG0001980.2/OG0002076.1/OG0002076.2/OG0002107.2/OG0002107.1/OG0002120.1/OG0002120.2/OG0002146.1/OG0002174.1/OG0002232.1/OG0002267.1/OG0002343.1/OG0002343.2/OG0002482.1/OG0002572.1/OG0002601.1/OG0002615.1/OG0002626.1/OG0002643.1/OG0002668.2/OG0002668.1/OG0002746.1/OG0002748.1/OG0002754.1/OG0002790.1/OG0002794.2/OG0002794.1/OG0002812.1/OG0002867.2/OG0002867.1/OG0002887.1/OG0002887.2/OG0002926.1/OG0002934.1/OG0003029.1/OG0003054.1/OG0003333.1/OG0003492.1/OG0003511.1/OG0003529.1/OG0003558.1/OG0003584.1/OG0003647.1/OG0003750.1/OG0003752.1/OG0003774.1/OG0003855.1/OG0003919.1/OG0003997.1/OG0004038.1/OG0004042.1/OG0004044.1/OG0004085.1/OG0004138.1/OG0004238.1/OG0004251.1/OG0004269.1/OG0004289.1/OG0004300.1/OG0004338.1/OG0004354.1/OG0004439.1/OG0004493.1/OG0004618.1/OG0004632.1/OG0004665.1/OG0004690.1/OG0004729.1/OG0004742.1/OG0004992.1/OG0005158.1/OG0005159.1/OG0005168.1/OG0005347.1/OG0005434.1/OG0005454.1/OG0005492.1/OG0005558.1/OG0005575.1/OG0005580.1/OG0005657.1/OG0005693.1/OG0005722.1/OG0005736.1/OG0005819.1/OG0005821.1/OG0005871.1/OG0005893.1/OG0005980.1/OG0005998.1/OG0006033.1/OG0006394.1/OG0006741.1/OG0006751.1/OG0006752.1/OG0006778.1/OG0006820.1/OG0006837.1/OG0006873.1/OG0006901.1/OG0006918.1/OG0006931.1/OG0006933.1/OG0007243.1/OG0007638.1/OG0007820.1/OG0007998.1/OG0008490.1/OG0008782.1</t>
  </si>
  <si>
    <t>OG0001662.2/OG0001662.1/OG0001862.2/OG0001862.1/OG0001924.1/OG0001940.1/OG0002633.1/OG0003257.1/OG0003335.1/OG0004278.1/OG0004280.1/OG0004456.1/OG0004488.1/OG0004702.1/OG0004744.1/OG0005376.1/OG0005829.1/OG0006253.1/OG0006257.1/OG0006654.1/OG0006735.1/OG0007782.1/OG0008853.1/OG0009053.1/OG0009699.1/OG0010621.1</t>
  </si>
  <si>
    <t>OG0000266.6/OG0000266.3/OG0000266.5/OG0000266.1/OG0000266.2/OG0000266.4/OG0001920.1/OG0002186.1/OG0002287.1/OG0002527.1/OG0002658.1/OG0002831.1/OG0003568.2/OG0003568.1/OG0003959.1/OG0004150.1/OG0004687.1/OG0004687.2/OG0004966.1/OG0005548.1/OG0005596.1/OG0006389.1/OG0006412.1/OG0007594.1/OG0007602.1</t>
  </si>
  <si>
    <t>OG0001694.2/OG0001694.1/OG0005402.1/OG0007650.1</t>
  </si>
  <si>
    <t>OG0001956.1/OG0002265.1/OG0002265.2</t>
  </si>
  <si>
    <t>OG0001200.2/OG0001200.1/OG0001213.1/OG0001213.2/OG0001948.1/OG0001948.2</t>
  </si>
  <si>
    <t>OG0000148.3/OG0000148.6/OG0000148.5/OG0000148.2/OG0000148.4/OG0000148.1/OG0000257.3/OG0000257.1/OG0000257.2/OG0000538.3/OG0000538.2/OG0000538.4/OG0000538.1/OG0001251.2/OG0001251.1/OG0003164.1/OG0004069.1/OG0008490.1</t>
  </si>
  <si>
    <t>OG0001790.2/OG0001790.1/OG0002168.1/OG0002353.1/OG0002646.1/OG0002660.1/OG0005582.1/OG0006786.1/OG0008022.1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</si>
  <si>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0000071.1/OG0000071.5/OG0000071.11/OG0000071.7/OG0000071.9/OG0000071.2/OG0000071.6/OG0000071.10/OG0000071.3/OG0000071.8/OG0000071.4/OG0000283.4/OG0000283.3/OG0000283.1/OG0000283.2/OG0000299.2/OG0000299.4/OG0000299.3/OG0000299.1/OG0000320.4/OG0000320.3/OG0000320.2/OG0000320.1/OG0000320.5/OG0000334.3/OG0000334.1/OG0000334.4/OG0000334.2/OG0000373.2/OG0000373.1/OG0000373.3/OG0000373.4/OG0000507.1/OG0000507.2/OG0000521.2/OG0000521.1/OG0000521.3/OG0000614.3/OG0000614.2/OG0000614.1/OG0000636.3/OG0000636.1/OG0000636.2/OG0000696.1/OG0000696.2/OG0000696.3/OG0000917.2/OG0000917.1/OG0001026.1/OG0001026.2/OG0001169.2/OG0001169.1/OG0001200.2/OG0001200.1/OG0001213.1/OG0001213.2/OG0001403.2/OG0001403.1/OG0001543.2/OG0001543.1/OG0001559.2/OG0001559.1/OG0001757.2/OG0001757.1/OG0001772.2/OG0001772.1/OG0001942.1/OG0001942.2/OG0001948.1/OG0001948.2/OG0001970.1/OG0001970.2/OG0002077.2/OG0002077.1/OG0002134.1/OG0002221.1/OG0002361.2/OG0002361.1/OG0002380.1/OG0002585.1/OG0002870.1/OG0002876.1/OG0003068.1/OG0003095.1/OG0003266.2/OG0003266.1/OG0003448.1/OG0003551.1/OG0004146.1/OG0004210.1/OG0004263.1/OG0004363.1/OG0004419.1/OG0004428.1/OG0005111.1/OG0005786.1/OG0005879.1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</si>
  <si>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0000616.2/OG0000616.1/OG0000616.3</t>
  </si>
  <si>
    <t>OG0000396.4/OG0000396.3/OG0000396.1/OG0000396.2/OG0000502.2/OG0000502.1/OG0000502.3/OG0000696.1/OG0000696.2/OG0000696.3/OG0000834.2/OG0000834.1/OG0000938.1/OG0000938.3/OG0000938.2/OG0001118.1/OG0001118.2/OG0001278.2/OG0001278.1/OG0002051.1/OG0004370.1/OG0004428.1</t>
  </si>
  <si>
    <t>OG0000696.1/OG0000696.2/OG0000696.3/OG0004370.1/OG0004428.1</t>
  </si>
  <si>
    <t>OG0004759.1</t>
  </si>
  <si>
    <t>OG0000648.2/OG0000648.1/OG0000807.1/OG0000807.2/OG0000857.3/OG0000857.2/OG0000857.1/OG0001339.2/OG0001339.1/OG0001572.2/OG0001572.1/OG0001660.1/OG0001747.1/OG0001747.2/OG0001863.2/OG0001863.1/OG0003231.1/OG0006308.1</t>
  </si>
  <si>
    <t>OG0000027.2/OG0000027.7/OG0000027.8/OG0000027.3/OG0000027.1/OG0000027.9/OG0000027.4/OG0000027.5/OG0000027.6/OG0000648.2/OG0000648.1/OG0000807.1/OG0000807.2/OG0000857.3/OG0000857.2/OG0000857.1/OG0001110.1/OG0001110.2/OG0001191.1/OG0001191.2/OG0001274.1/OG0001274.2/OG0001328.2/OG0001328.1/OG0001339.2/OG0001339.1/OG0001572.2/OG0001572.1/OG0001648.2/OG0001648.1/OG0001660.1/OG0001668.1/OG0001668.2/OG0001747.1/OG0001747.2/OG0001863.2/OG0001863.1/OG0002467.1/OG0002782.1/OG0002907.1/OG0003042.2/OG0003042.1/OG0003302.1/OG0003435.1/OG0003442.1/OG0004083.1/OG0004355.1/OG0004414.1/OG0004417.1/OG0005059.1/OG0005132.1/OG0005338.1/OG0005945.1/OG0005958.1/OG0006224.1/OG0006276.1/OG0006372.1/OG0006431.1/OG0006496.1/OG0006619.1/OG0006696.1/OG0006796.1/OG0006923.1/OG0006946.1/OG0007054.1/OG0007245.1/OG0007283.1/OG0007659.1/OG0007808.1/OG0008143.1/OG0008453.1</t>
  </si>
  <si>
    <t>OG0001117.2/OG0001117.3/OG0001117.1/OG0001245.2/OG0001245.1/OG0001673.1/OG0002579.2/OG0002579.1/OG0004489.1/OG0008434.1</t>
  </si>
  <si>
    <t>OG0000102.3/OG0000102.1/OG0000102.2/OG0000102.6/OG0000102.5/OG0000102.4/OG0000102.7/OG0000102.8/OG0000674.2/OG0000674.3/OG0000674.1/OG0001153.2/OG0001153.1/OG0002594.2/OG0002594.1/OG0002963.1/OG0005871.1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</si>
  <si>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0000558.2/OG0000558.3/OG0000558.1/OG0000674.2/OG0000674.3/OG0000674.1/OG0001454.1/OG0001454.2/OG0001980.1/OG0001980.2/OG0002963.1/OG0005871.1</t>
  </si>
  <si>
    <t>OG0000576.2/OG0000576.1/OG0000689.3/OG0000689.1/OG0000689.2/OG0000698.2/OG0000698.1/OG0000825.1/OG0000825.3/OG0000825.2/OG0001109.2/OG0001109.1/OG0001582.2/OG0001582.1/OG0001813.1/OG0002596.1/OG0002596.2/OG0004627.1/OG0004789.1/OG0005495.1</t>
  </si>
  <si>
    <t>OG0000106.2/OG0000106.3/OG0000106.5/OG0000106.4/OG0000106.7/OG0000106.6/OG0000106.1/OG0001023.2/OG0001023.1/OG0005495.1</t>
  </si>
  <si>
    <t>OG0001108.1/OG0001108.2/OG0001117.2/OG0001117.3/OG0001117.1/OG0001245.2/OG0001245.1/OG0001266.2/OG0001266.1/OG0001420.1/OG0001443.1/OG0001443.2/OG0001673.1/OG0001682.1/OG0001682.2/OG0002173.1/OG0002173.2/OG0002579.2/OG0002579.1/OG0002664.1/OG0004489.1/OG0005370.1/OG0006407.1/OG0006679.1/OG0008434.1</t>
  </si>
  <si>
    <t>OG0002588.2/OG0002588.1/OG0002913.1/OG0003246.1/OG0004090.1</t>
  </si>
  <si>
    <t>OG0000740.2/OG0000740.1/OG0000740.3/OG0000821.1/OG0000821.3/OG0000821.2/OG0004126.1/OG0007263.1</t>
  </si>
  <si>
    <t>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0000180.6/OG0000180.4/OG0000180.3/OG0000180.2/OG0000180.5/OG0000180.1/OG0000232.4/OG0000232.2/OG0000232.5/OG0000232.1/OG0000232.3/OG0000337.3/OG0000337.1/OG0000337.2/OG0000348.2/OG0000348.1/OG0000348.3/OG0000555.1/OG0000555.2/OG0000555.3/OG0000793.1/OG0000793.2/OG0000825.1/OG0000825.3/OG0000825.2/OG0001149.1/OG0001149.2/OG0001322.1/OG0001322.2/OG0001343.2/OG0001343.1/OG0001440.1/OG0001440.2/OG0001813.1/OG0001817.2/OG0001817.1/OG0002016.2/OG0002016.1/OG0002556.1/OG0002579.2/OG0002579.1/OG0002661.1/OG0002890.1/OG0002890.2/OG0002915.1/OG0003344.1/OG0003540.1/OG0004127.1/OG0004321.1/OG0004326.2/OG0004326.1/OG0004576.1/OG0004789.1/OG0004981.1/OG0005535.1/OG0005583.1/OG0006056.1/OG0006193.1/OG0006513.1/OG0008120.1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</si>
  <si>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0000041.8/OG0000041.10/OG0000041.2/OG0000041.11/OG0000041.3/OG0000041.5/OG0000041.9/OG0000041.1/OG0000041.12/OG0000041.7/OG0000041.6/OG0000041.13/OG0000041.4/OG0000041.14/OG0000180.6/OG0000180.4/OG0000180.3/OG0000180.2/OG0000180.5/OG0000180.1/OG0000348.2/OG0000348.1/OG0000348.3/OG0001322.1/OG0001322.2/OG0002890.1/OG0002890.2/OG0003540.1/OG0004326.2/OG0004326.1/OG0008120.1</t>
  </si>
  <si>
    <t>OG0000386.3/OG0000386.1/OG0000386.4/OG0000386.2/OG0000648.2/OG0000648.1/OG0000931.3/OG0000931.2/OG0000931.1/OG0001248.1/OG0001248.2/OG0002728.1/OG0006199.1</t>
  </si>
  <si>
    <t>OG0004541.2/OG0004541.1/OG0008512.1</t>
  </si>
  <si>
    <t>OG0002011.1/OG0002011.2/OG0005606.1/OG0008563.1</t>
  </si>
  <si>
    <t>OG0000105.3/OG0000105.1/OG0000105.5/OG0000105.7/OG0000105.6/OG0000105.2/OG0000105.4/OG0000111.6/OG0000111.2/OG0000111.5/OG0000111.1/OG0000111.3/OG0000111.4/OG0000202.5/OG0000202.4/OG0000202.1/OG0000202.6/OG0000202.2/OG0000202.3/OG0000935.2/OG0000935.1/OG0001057.1/OG0001057.2/OG0001391.1/OG0001391.2/OG0001440.1/OG0001440.2/OG0001932.1/OG0001932.2/OG0002332.1/OG0002670.1/OG0002730.1/OG0002738.1/OG0002738.2/OG0003070.1/OG0003301.2/OG0003301.1/OG0004240.1/OG0004699.2/OG0004699.1/OG0005648.1/OG0006621.1</t>
  </si>
  <si>
    <t>OG0001921.1/OG0001921.2/OG0004203.1</t>
  </si>
  <si>
    <t>OG0001057.1/OG0001057.2/OG0001440.1/OG0001440.2/OG0002738.1/OG0002738.2/OG0003070.1/OG0003301.2/OG0003301.1</t>
  </si>
  <si>
    <t>OG0000386.3/OG0000386.1/OG0000386.4/OG0000386.2/OG0000648.2/OG0000648.1/OG0000931.3/OG0000931.2/OG0000931.1/OG0001248.1/OG0001248.2</t>
  </si>
  <si>
    <t>OG0000648.2/OG0000648.1/OG0004611.1</t>
  </si>
  <si>
    <t>OG0000821.1/OG0000821.3/OG0000821.2/OG0008563.1</t>
  </si>
  <si>
    <t>OG0000269.4/OG0000269.2/OG0000269.3/OG0000269.1/OG0000305.1/OG0000305.4/OG0000305.2/OG0000305.3/OG0000404.1/OG0000404.2/OG0000404.3/OG0000404.4/OG0000526.3/OG0000526.2/OG0000526.1/OG0000710.3/OG0000710.1/OG0000710.2/OG0001053.1/OG0001053.2/OG0001053.3/OG0001090.1/OG0001090.2/OG0001257.1/OG0001257.2/OG0001267.2/OG0001267.1/OG0001690.1/OG0001768.1/OG0002047.1/OG0002047.2/OG0002134.1/OG0002178.1/OG0002178.2/OG0002276.1/OG0002361.2/OG0002361.1/OG0002381.2/OG0002381.1/OG0002515.1/OG0002666.1/OG0002932.1/OG0003026.1/OG0003078.1/OG0003090.1/OG0003423.1/OG0003826.1/OG0004135.1/OG0004283.1/OG0004305.1/OG0004791.1/OG0004930.1/OG0004943.1/OG0004952.1/OG0005051.1/OG0005065.1/OG0005092.1/OG0005111.1/OG0005432.1/OG0005493.1/OG0005786.1/OG0006248.1/OG0006256.1/OG0007634.1</t>
  </si>
  <si>
    <t>OG0000269.4/OG0000269.2/OG0000269.3/OG0000269.1/OG0001053.1/OG0001053.2/OG0001053.3/OG0001090.1/OG0001090.2/OG0001267.2/OG0001267.1/OG0001690.1/OG0002047.1/OG0002047.2/OG0002134.1/OG0002178.1/OG0002178.2/OG0002361.2/OG0002361.1/OG0002515.1/OG0003026.1/OG0003078.1/OG0003423.1/OG0003826.1/OG0004943.1/OG0005432.1/OG0006248.1</t>
  </si>
  <si>
    <t>OG0000004.13/OG0000004.3/OG0000004.7/OG0000004.6/OG0000004.17/OG0000004.10/OG0000004.5/OG0000004.9/OG0000004.12/OG0000004.2/OG0000004.4/OG0000004.19/OG0000004.1/OG0000004.18/OG0000004.11/OG0000004.14/OG0000004.15/OG0000004.8/OG0000004.16/OG0000010.2/OG0000010.4/OG0000010.6/OG0000010.7/OG0000010.13/OG0000010.12/OG0000010.15/OG0000010.8/OG0000010.17/OG0000010.14/OG0000010.3/OG0000010.10/OG0000010.11/OG0000010.1/OG0000010.16/OG0000010.5/OG0000010.18/OG0000010.9/OG0000041.8/OG0000041.10/OG0000041.2/OG0000041.11/OG0000041.3/OG0000041.5/OG0000041.9/OG0000041.1/OG0000041.12/OG0000041.7/OG0000041.6/OG0000041.13/OG0000041.4/OG0000041.14/OG0000127.2/OG0000127.3/OG0000127.1/OG0000127.5/OG0000127.4/OG0000127.6/OG0000181.3/OG0000181.5/OG0000181.1/OG0000181.2/OG0000181.4/OG0000292.1/OG0000292.2/OG0000292.3/OG0000331.1/OG0000331.3/OG0000331.2/OG0000331.4/OG0001768.1/OG0002225.2/OG0002225.1/OG0002948.1/OG0003082.1/OG0003585.1/OG0004005.1/OG0005419.1/OG0005989.1/OG0006014.1</t>
  </si>
  <si>
    <t>OG0003799.1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</si>
  <si>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0002850.1/OG0003162.1/OG0004557.1/OG0005400.1</t>
  </si>
  <si>
    <t>OG0000435.3/OG0000435.2/OG0000435.1/OG0000467.4/OG0000467.3/OG0000467.2/OG0000467.1/OG0003819.1/OG0006507.1</t>
  </si>
  <si>
    <t>OG0000946.2/OG0000946.1/OG0001194.2/OG0001194.1/OG0004009.1</t>
  </si>
  <si>
    <t>OG0004965.1</t>
  </si>
  <si>
    <t>OG0002905.1/OG0003454.1/OG0007247.1</t>
  </si>
  <si>
    <t>OG0000419.4/OG0000419.3/OG0000419.2/OG0000419.1/OG0000686.1/OG0000686.2/OG0000686.3/OG0000746.1/OG0000746.2/OG0000994.2/OG0000994.1/OG0001218.2/OG0001218.1/OG0001355.2/OG0001355.1/OG0001420.1/OG0002144.1/OG0002144.2/OG0002384.1/OG0003292.1/OG0003679.1/OG0003730.1/OG0003755.1/OG0004135.1/OG0004146.1/OG0004632.1/OG0004634.1/OG0005993.1/OG0006819.1/OG0007143.1</t>
  </si>
  <si>
    <t>OG0000994.2/OG0000994.1/OG0001218.2/OG0001218.1/OG0002384.1/OG0004135.1/OG0004634.1/OG0006819.1</t>
  </si>
  <si>
    <t>OG0003454.1/OG0007247.1</t>
  </si>
  <si>
    <t>OG0000419.4/OG0000419.3/OG0000419.2/OG0000419.1/OG0000686.1/OG0000686.2/OG0000686.3/OG0000746.1/OG0000746.2/OG0001355.2/OG0001355.1/OG0002144.1/OG0002144.2/OG0003292.1/OG0003679.1/OG0003730.1/OG0003755.1/OG0007143.1</t>
  </si>
  <si>
    <t>OG0001975.1/OG0005959.1</t>
  </si>
  <si>
    <t>OG0000386.3/OG0000386.1/OG0000386.4/OG0000386.2/OG0000388.3/OG0000388.2/OG0000388.1/OG0000648.2/OG0000648.1/OG0000807.1/OG0000807.2/OG0000857.3/OG0000857.2/OG0000857.1/OG0000931.3/OG0000931.2/OG0000931.1/OG0001153.2/OG0001153.1/OG0001248.1/OG0001248.2/OG0001339.2/OG0001339.1/OG0001572.2/OG0001572.1/OG0001660.1/OG0001747.1/OG0001747.2/OG0001863.2/OG0001863.1/OG0002106.1/OG0002651.1/OG0002664.1/OG0004648.1/OG0006679.1</t>
  </si>
  <si>
    <t>OG0000044.13/OG0000044.11/OG0000044.6/OG0000044.14/OG0000044.8/OG0000044.12/OG0000044.10/OG0000044.7/OG0000044.4/OG0000044.5/OG0000044.9/OG0000044.1/OG0000044.3/OG0000044.2/OG0000213.4/OG0000213.3/OG0000213.1/OG0000213.2/OG0000213.6/OG0000213.5/OG0000919.2/OG0000919.1/OG0004632.1</t>
  </si>
  <si>
    <t>OG0000366.2/OG0000366.1/OG0000366.3/OG0008492.1</t>
  </si>
  <si>
    <t>OG0000022.12/OG0000022.10/OG0000022.15/OG0000022.8/OG0000022.9/OG0000022.4/OG0000022.1/OG0000022.16/OG0000022.7/OG0000022.6/OG0000022.13/OG0000022.5/OG0000022.14/OG0000022.11/OG0000022.2/OG0000022.3/OG0000125.4/OG0000125.3/OG0000125.7/OG0000125.5/OG0000125.1/OG0000125.2/OG0000125.6/OG0000173.4/OG0000173.2/OG0000173.3/OG0000173.1/OG0000241.5/OG0000241.3/OG0000241.2/OG0000241.1/OG0000241.4/OG0000297.3/OG0000297.2/OG0000297.1/OG0000297.4/OG0000550.1/OG0000550.3/OG0000550.2/OG0000631.2/OG0000631.1/OG0000631.3/OG0000866.3/OG0000866.2/OG0000866.1/OG0000933.1/OG0000933.2/OG0001668.1/OG0001668.2/OG0001672.2/OG0001672.1/OG0001697.2/OG0001697.1/OG0002404.1/OG0002404.2/OG0002921.1/OG0003833.1/OG0004079.1/OG0004468.1/OG0004478.1/OG0004483.1/OG0004595.1/OG0004616.1/OG0005237.1/OG0005858.1/OG0006511.1/OG0006792.1/OG0007135.1/OG0007172.1/OG0007323.1/OG0007351.1</t>
  </si>
  <si>
    <t>OG0005516.1/OG0005907.1/OG0008536.1/OG0009035.1/OG0009121.1</t>
  </si>
  <si>
    <t>OG0003568.2/OG0003568.1/OG0010069.1</t>
  </si>
  <si>
    <t>OG0000105.3/OG0000105.1/OG0000105.5/OG0000105.7/OG0000105.6/OG0000105.2/OG0000105.4/OG0000920.2/OG0000920.1/OG0003303.1/OG0003566.1/OG0004396.1</t>
  </si>
  <si>
    <t>OG0000105.3/OG0000105.1/OG0000105.5/OG0000105.7/OG0000105.6/OG0000105.2/OG0000105.4/OG0001162.1/OG0001162.2/OG0001262.2/OG0001262.1/OG0001511.1/OG0001672.2/OG0001672.1/OG0002404.1/OG0002404.2/OG0002663.1/OG0003303.1/OG0003566.1/OG0004079.1/OG0004301.1/OG0004417.1/OG0004478.1/OG0004483.1/OG0004563.1/OG0004595.1/OG0004616.1/OG0005008.1/OG0005237.1/OG0005858.1/OG0006511.1/OG0006792.1/OG0007135.1/OG0007172.1/OG0007298.1/OG0007323.1/OG0007351.1/OG0009034.1</t>
  </si>
  <si>
    <t>OG0007332.1/OG0007669.1/OG0008221.1/OG0008536.1/OG0009035.1/OG0009121.1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</si>
  <si>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0000066.8/OG0000066.7/OG0000066.5/OG0000066.6/OG0000066.3/OG0000066.4/OG0000066.1/OG0000066.2/OG0000073.10/OG0000073.7/OG0000073.3/OG0000073.11/OG0000073.8/OG0000073.1/OG0000073.5/OG0000073.2/OG0000073.9/OG0000073.4/OG0000073.6/OG0000098.9/OG0000098.6/OG0000098.5/OG0000098.3/OG0000098.8/OG0000098.7/OG0000098.4/OG0000098.1/OG0000098.2/OG0000102.3/OG0000102.1/OG0000102.2/OG0000102.6/OG0000102.5/OG0000102.4/OG0000102.7/OG0000102.8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0000121.5/OG0000121.1/OG0000121.2/OG0000121.3/OG0000121.4/OG0000121.6/OG0000121.8/OG0000121.7/OG0000153.5/OG0000153.4/OG0000153.3/OG0000153.1/OG0000153.2/OG0000187.6/OG0000187.5/OG0000187.4/OG0000187.3/OG0000187.1/OG0000187.2/OG0000200.4/OG0000200.5/OG0000200.2/OG0000200.6/OG0000200.3/OG0000200.1/OG0000205.5/OG0000205.2/OG0000205.7/OG0000205.3/OG0000205.1/OG0000205.4/OG0000205.6/OG0000232.4/OG0000232.2/OG0000232.5/OG0000232.1/OG0000232.3/OG0000242.3/OG0000242.5/OG0000242.2/OG0000242.4/OG0000242.1/OG0000256.4/OG0000256.5/OG0000256.3/OG0000256.1/OG0000256.2/OG0000264.2/OG0000264.1/OG0000264.4/OG0000264.3/OG0000267.4/OG0000267.1/OG0000267.2/OG0000267.5/OG0000267.3/OG0000274.1/OG0000274.4/OG0000274.5/OG0000274.2/OG0000274.3/OG0000298.3/OG0000298.4/OG0000298.5/OG0000298.1/OG0000298.2/OG0000300.2/OG0000300.3/OG0000300.1/OG0000318.4/OG0000318.2/OG0000318.1/OG0000318.3/OG0000337.3/OG0000337.1/OG0000337.2/OG0000343.4/OG0000343.1/OG0000343.2/OG0000343.3/OG0000366.2/OG0000366.1/OG0000366.3/OG0000388.3/OG0000388.2/OG0000388.1/OG0000419.4/OG0000419.3/OG0000419.2/OG0000419.1/OG0000434.1/OG0000434.2/OG0000446.3/OG0000446.2/OG0000446.1/OG0000456.4/OG0000456.2/OG0000456.3/OG0000456.1/OG0000476.1/OG0000476.2/OG0000476.3/OG0000490.2/OG0000490.1/OG0000540.3/OG0000540.4/OG0000540.2/OG0000540.1/OG0000549.2/OG0000549.1/OG0000555.1/OG0000555.2/OG0000555.3/OG0000557.3/OG0000557.2/OG0000557.1/OG0000558.2/OG0000558.3/OG0000558.1/OG0000576.2/OG0000576.1/OG0000580.2/OG0000580.1/OG0000580.3/OG0000582.3/OG0000582.1/OG0000582.2/OG0000608.1/OG0000608.2/OG0000615.3/OG0000615.1/OG0000615.2/OG0000618.2/OG0000618.1/OG0000618.3/OG0000619.1/OG0000619.3/OG0000619.2/OG0000628.1/OG0000628.2/OG0000636.3/OG0000636.1/OG0000636.2/OG0000648.2/OG0000648.1/OG0000674.2/OG0000674.3/OG0000674.1/OG0000689.3/OG0000689.1/OG0000689.2/OG0000691.2/OG0000691.1/OG0000695.2/OG0000695.3/OG0000695.1/OG0000696.1/OG0000696.2/OG0000696.3/OG0000698.2/OG0000698.1/OG0000704.2/OG0000704.1/OG0000704.3/OG0000708.2/OG0000708.3/OG0000708.1/OG0000724.2/OG0000724.1/OG0000724.3/OG0000725.1/OG0000725.2/OG0000730.2/OG0000730.1/OG0000737.1/OG0000737.3/OG0000737.2/OG0000741.2/OG0000741.1/OG0000741.3/OG0000757.1/OG0000780.2/OG0000780.1/OG0000785.1/OG0000785.2/OG0000792.1/OG0000792.2/OG0000793.1/OG0000793.2/OG0000803.2/OG0000803.3/OG0000803.1/OG0000805.3/OG0000805.2/OG0000805.1/OG0000807.1/OG0000807.2/OG0000812.1/OG0000812.2/OG0000812.3/OG0000825.1/OG0000825.3/OG0000825.2/OG0000846.1/OG0000846.2/OG0000847.1/OG0000847.2/OG0000852.2/OG0000852.1/OG0000857.3/OG0000857.2/OG0000857.1/OG0000862.2/OG0000862.1/OG0000883.1/OG0000883.2/OG0000883.3/OG0000884.2/OG0000884.1/OG0000897.2/OG0000897.1/OG0000932.3/OG0000932.1/OG0000932.2/OG0000935.2/OG0000935.1/OG0000938.1/OG0000938.3/OG0000938.2/OG0000942.2/OG0000942.3/OG0000942.1/OG0000946.2/OG0000946.1/OG0000960.1/OG0000960.2/OG0000968.1/OG0000968.3/OG0000968.2/OG0000972.1/OG0000972.2/OG0000994.2/OG0000994.1/OG0001006.1/OG0001006.2/OG0001015.1/OG0001016.1/OG0001016.2/OG0001023.2/OG0001023.1/OG0001025.2/OG0001025.1/OG0001025.3/OG0001027.2/OG0001027.1/OG0001033.2/OG0001033.1/OG0001047.2/OG0001047.1/OG0001067.1/OG0001081.2/OG0001081.1/OG0001083.1/OG0001083.2/OG0001087.1/OG0001087.2/OG0001108.1/OG0001108.2/OG0001109.2/OG0001109.1/OG0001110.1/OG0001110.2/OG0001115.2/OG0001115.1/OG0001117.2/OG0001117.3/OG0001117.1/OG0001127.2/OG0001127.1/OG0001128.1/OG0001128.2/OG0001141.1/OG0001149.1/OG0001149.2/OG0001153.2/OG0001153.1/OG0001154.1/OG0001154.2/OG0001159.1/OG0001159.2/OG0001162.1/OG0001162.2/OG0001164.2/OG0001164.1/OG0001172.2/OG0001172.1/OG0001173.2/OG0001173.1/OG0001191.1/OG0001191.2/OG0001193.1/OG0001193.2/OG0001194.2/OG0001194.1/OG0001199.1/OG0001202.2/OG0001202.1/OG0001207.2/OG0001207.1/OG0001222.1/OG0001222.2/OG0001243.2/OG0001243.1/OG0001245.2/OG0001245.1/OG0001247.1/OG0001247.2/OG0001253.1/OG0001253.2/OG0001260.1/OG0001266.2/OG0001266.1/OG0001274.1/OG0001274.2/OG0001276.2/OG0001276.1/OG0001299.3/OG0001299.2/OG0001299.1/OG0001309.1/OG0001309.2/OG0001328.2/OG0001328.1/OG0001339.2/OG0001339.1/OG0001343.2/OG0001343.1/OG0001355.2/OG0001355.1/OG0001360.2/OG0001360.1/OG0001364.2/OG0001364.1/OG0001388.1/OG0001388.2/OG0001392.2/OG0001392.1/OG0001403.2/OG0001403.1/OG0001407.1/OG0001407.2/OG0001412.2/OG0001412.1/OG0001420.1/OG0001440.1/OG0001440.2/OG0001443.1/OG0001443.2/OG0001445.2/OG0001445.1/OG0001448.2/OG0001448.1/OG0001454.1/OG0001454.2/OG0001499.1/OG0001507.2/OG0001507.1/OG0001512.1/OG0001512.2/OG0001562.1/OG0001562.2/OG0001572.2/OG0001572.1/OG0001582.2/OG0001582.1/OG0001598.2/OG0001598.1/OG0001600.1/OG0001606.2/OG0001606.1/OG0001612.1/OG0001612.2/OG0001616.1/OG0001616.2/OG0001631.2/OG0001631.1/OG0001635.1/OG0001638.1/OG0001638.2/OG0001640.1/OG0001640.2/OG0001648.2/OG0001648.1/OG0001660.1/OG0001668.1/OG0001668.2/OG0001670.2/OG0001670.1/OG0001673.1/OG0001682.1/OG0001682.2/OG0001714.2/OG0001714.1/OG0001718.1/OG0001743.1/OG0001743.2/OG0001747.1/OG0001747.2/OG0001750.1/OG0001750.2/OG0001772.2/OG0001772.1/OG0001785.1/OG0001785.2/OG0001813.1/OG0001814.1/OG0001814.2/OG0001815.2/OG0001815.1/OG0001817.2/OG0001817.1/OG0001837.1/OG0001837.2/OG0001842.2/OG0001842.1/OG0001853.2/OG0001853.1/OG0001855.1/OG0001855.2/OG0001863.2/OG0001863.1/OG0001918.1/OG0001929.1/OG0001932.1/OG0001932.2/OG0001936.1/OG0001936.2/OG0001939.1/OG0001943.1/OG0001943.2/OG0001959.2/OG0001959.1/OG0001964.1/OG0001980.1/OG0001980.2/OG0001992.1/OG0001993.1/OG0002000.1/OG0002008.1/OG0002016.2/OG0002016.1/OG0002018.1/OG0002024.1/OG0002024.2/OG0002030.1/OG0002030.2/OG0002033.1/OG0002062.2/OG0002062.1/OG0002074.2/OG0002074.1/OG0002106.1/OG0002107.2/OG0002107.1/OG0002112.1/OG0002116.2/OG0002116.1/OG0002126.2/OG0002126.1/OG0002144.1/OG0002144.2/OG0002146.1/OG0002154.1/OG0002154.2/OG0002160.1/OG0002163.1/OG0002163.2/OG0002167.1/OG0002173.1/OG0002173.2/OG0002223.1/OG0002229.1/OG0002229.2/OG0002236.1/OG0002236.2/OG0002254.1/OG0002290.1/OG0002292.2/OG0002292.1/OG0002355.1/OG0002357.1/OG0002357.2/OG0002364.1/OG0002364.2/OG0002369.1/OG0002384.1/OG0002386.1/OG0002387.1/OG0002409.1/OG0002431.1/OG0002431.2/OG0002454.1/OG0002454.2/OG0002455.1/OG0002467.1/OG0002468.1/OG0002468.2/OG0002469.1/OG0002470.1/OG0002474.2/OG0002474.1/OG0002501.1/OG0002501.2/OG0002502.1/OG0002506.1/OG0002551.1/OG0002551.2/OG0002556.1/OG0002572.1/OG0002579.2/OG0002579.1/OG0002591.1/OG0002594.2/OG0002594.1/OG0002596.1/OG0002596.2/OG0002597.1/OG0002597.2/OG0002598.1/OG0002598.2/OG0002601.1/OG0002602.2/OG0002602.1/OG0002624.1/OG0002632.1/OG0002640.1/OG0002650.1/OG0002650.2/OG0002659.1/OG0002661.1/OG0002664.1/OG0002668.2/OG0002668.1/OG0002709.1/OG0002730.1/OG0002732.1/OG0002742.1/OG0002746.1/OG0002752.1/OG0002761.1/OG0002762.2/OG0002762.1/OG0002766.2/OG0002766.1/OG0002771.1/OG0002782.1/OG0002784.2/OG0002784.1/OG0002794.2/OG0002794.1/OG0002796.1/OG0002810.1/OG0002856.1/OG0002856.2/OG0002867.2/OG0002867.1/OG0002873.1/OG0002873.2/OG0002907.1/OG0002915.1/OG0002916.1/OG0002918.1/OG0002932.1/OG0002937.1/OG0002937.2/OG0002941.2/OG0002941.1/OG0002944.1/OG0002949.1/OG0002949.2/OG0002954.1/OG0002955.1/OG0002956.1/OG0002956.2/OG0002963.1/OG0003028.1/OG0003028.2/OG0003031.1/OG0003042.2/OG0003042.1/OG0003043.1/OG0003047.1/OG0003056.2/OG0003056.1/OG0003067.1/OG0003095.1/OG0003098.1/OG0003104.1/OG0003116.1/OG0003117.1/OG0003193.1/OG0003217.1/OG0003224.1/OG0003231.1/OG0003248.1/OG0003264.1/OG0003266.2/OG0003266.1/OG0003270.1/OG0003279.1/OG0003292.1/OG0003302.1/OG0003304.1/OG0003317.1/OG0003326.1/OG0003328.1/OG0003344.1/OG0003390.1/OG0003416.1/OG0003417.1/OG0003421.1/OG0003430.1/OG0003431.1/OG0003435.1/OG0003442.1/OG0003456.1/OG0003457.1/OG0003466.1/OG0003472.1/OG0003477.1/OG0003478.1/OG0003478.2/OG0003486.1/OG0003494.1/OG0003496.1/OG0003503.1/OG0003511.1/OG0003521.1/OG0003522.1/OG0003525.1/OG0003558.1/OG0003582.1/OG0003590.1/OG0003642.1/OG0003665.1/OG0003667.1/OG0003699.1/OG0003702.1/OG0003704.1/OG0003704.2/OG0003708.1/OG0003710.1/OG0003711.1/OG0003715.1/OG0003717.1/OG0003723.1/OG0003726.2/OG0003726.1/OG0003730.1/OG0003731.1/OG0003736.1/OG0003738.1/OG0003750.1/OG0003754.1/OG0003755.1/OG0003763.1/OG0003768.1/OG0003774.1/OG0003778.1/OG0003779.1/OG0003783.1/OG0003819.1/OG0003827.1/OG0003829.1/OG0003830.1/OG0003918.1/OG0003919.1/OG0003926.1/OG0003937.1/OG0003941.1/OG0003943.1/OG0003946.1/OG0003951.1/OG0003952.1/OG0003958.1/OG0003961.1/OG0003965.1/OG0003969.1/OG0003972.1/OG0003983.1/OG0003990.1/OG0003995.1/OG0004009.1/OG0004011.1/OG0004019.1/OG0004038.1/OG0004044.1/OG0004045.1/OG0004055.1/OG0004068.1/OG0004069.1/OG0004083.1/OG0004089.1/OG0004094.1/OG0004097.1/OG0004112.1/OG0004112.2/OG0004119.1/OG0004127.1/OG0004207.1/OG0004223.1/OG0004235.1/OG0004241.1/OG0004245.1/OG0004246.1/OG0004249.1/OG0004251.1/OG0004288.1/OG0004293.1/OG0004295.1/OG0004296.1/OG0004297.1/OG0004311.1/OG0004321.1/OG0004327.1/OG0004333.1/OG0004338.1/OG0004342.1/OG0004351.1/OG0004354.1/OG0004355.1/OG0004356.1/OG0004370.1/OG0004371.1/OG0004374.1/OG0004374.2/OG0004391.1/OG0004393.1/OG0004398.1/OG0004404.1/OG0004408.1/OG0004413.1/OG0004414.1/OG0004415.1/OG0004417.1/OG0004419.1/OG0004422.1/OG0004423.1/OG0004434.1/OG0004437.1/OG0004441.1/OG0004452.1/OG0004461.1/OG0004464.1/OG0004482.1/OG0004487.1/OG0004489.1/OG0004493.1/OG0004536.1/OG0004554.1/OG0004559.1/OG0004561.1/OG0004563.1/OG0004566.1/OG0004576.1/OG0004590.1/OG0004591.1/OG0004597.2/OG0004597.1/OG0004601.1/OG0004611.1/OG0004612.1/OG0004614.1/OG0004618.1/OG0004627.1/OG0004630.1/OG0004648.1/OG0004650.1/OG0004653.1/OG0004656.1/OG0004694.1/OG0004700.1/OG0004711.1/OG0004714.1/OG0004717.1/OG0004723.1/OG0004729.1/OG0004742.1/OG0004746.1/OG0004757.1/OG0004758.1/OG0004778.1/OG0004788.1/OG0004789.1/OG0004796.1/OG0004798.1/OG0004815.1/OG0004904.1/OG0004925.1/OG0004931.1/OG0004942.1/OG0004955.1/OG0004957.1/OG0004958.1/OG0004959.1/OG0004961.1/OG0004965.1/OG0004981.1/OG0004993.1/OG0004994.1/OG0005013.1/OG0005015.1/OG0005035.1/OG0005039.1/OG0005053.1/OG0005054.1/OG0005055.1/OG0005059.1/OG0005063.1/OG0005073.1/OG0005074.1/OG0005077.1/OG0005090.1/OG0005102.1/OG0005103.1/OG0005112.1/OG0005120.1/OG0005123.1/OG0005124.1/OG0005127.1/OG0005132.1/OG0005144.1/OG0005153.1/OG0005156.1/OG0005159.1/OG0005160.1/OG0005162.1/OG0005163.1/OG0005166.1/OG0005171.1/OG0005243.1/OG0005246.1/OG0005272.1/OG0005278.1/OG0005283.1/OG0005293.1/OG0005296.1/OG0005297.1/OG0005298.1/OG0005299.1/OG0005304.1/OG0005307.1/OG0005310.1/OG0005338.1/OG0005345.1/OG0005346.1/OG0005354.1/OG0005370.1/OG0005374.1/OG0005381.1/OG0005383.1/OG0005402.1/OG0005406.1/OG0005417.1/OG0005432.1/OG0005435.1/OG0005450.1/OG0005451.1/OG0005458.1/OG0005460.1/OG0005473.1/OG0005479.1/OG0005488.1/OG0005494.1/OG0005495.1/OG0005505.1/OG0005513.1/OG0005517.1/OG0005526.1/OG0005527.1/OG0005535.1/OG0005537.1/OG0005542.1/OG0005551.1/OG0005554.1/OG0005564.1/OG0005580.1/OG0005583.1/OG0005653.1/OG0005656.1/OG0005657.1/OG0005664.1/OG0005666.1/OG0005686.1/OG0005693.1/OG0005702.1/OG0005717.1/OG0005720.1/OG0005724.1/OG0005727.1/OG0005728.1/OG0005733.1/OG0005738.1/OG0005743.1/OG0005754.1/OG0005767.1/OG0005771.1/OG0005788.1/OG0005797.1/OG0005802.1/OG0005811.1/OG0005819.1/OG0005821.1/OG0005823.1/OG0005825.1/OG0005845.1/OG0005850.1/OG0005851.1/OG0005852.1/OG0005853.1/OG0005854.1/OG0005871.1/OG0005877.1/OG0005879.1/OG0005890.1/OG0005910.1/OG0005915.1/OG0005926.1/OG0005938.1/OG0005945.1/OG0005955.1/OG0005958.1/OG0005963.1/OG0005967.1/OG0005969.1/OG0005981.1/OG0005986.1/OG0005990.1/OG0005994.1/OG0005995.1/OG0005998.1/OG0006001.1/OG0006010.1/OG0006012.1/OG0006025.1/OG0006044.1/OG0006048.1/OG0006052.1/OG0006056.1/OG0006059.1/OG0006150.1/OG0006162.1/OG0006177.1/OG0006193.1/OG0006197.1/OG0006198.1/OG0006209.1/OG0006216.1/OG0006222.1/OG0006224.1/OG0006234.1/OG0006238.1/OG0006249.1/OG0006261.1/OG0006274.1/OG0006275.1/OG0006276.1/OG0006300.1/OG0006308.1/OG0006320.1/OG0006321.1/OG0006333.1/OG0006336.1/OG0006340.1/OG0006351.1/OG0006371.1/OG0006372.1/OG0006373.1/OG0006375.1/OG0006381.1/OG0006386.1/OG0006393.1/OG0006394.1/OG0006404.1/OG0006407.1/OG0006417.1/OG0006424.1/OG0006429.1/OG0006431.1/OG0006441.1/OG0006448.1/OG0006456.1/OG0006457.1/OG0006464.1/OG0006479.1/OG0006496.1/OG0006498.1/OG0006507.1/OG0006513.1/OG0006515.1/OG0006516.1/OG0006519.1/OG0006619.1/OG0006621.1/OG0006629.1/OG0006640.1/OG0006647.1/OG0006650.1/OG0006656.1/OG0006666.1/OG0006672.1/OG0006676.1/OG0006679.1/OG0006680.1/OG0006685.1/OG0006687.1/OG0006694.1/OG0006696.1/OG0006701.1/OG0006721.1/OG0006723.1/OG0006733.1/OG0006739.1/OG0006742.1/OG0006748.1/OG0006763.1/OG0006769.1/OG0006770.1/OG0006774.1/OG0006790.1/OG0006796.1/OG0006808.1/OG0006837.1/OG0006845.1/OG0006850.1/OG0006854.1/OG0006860.1/OG0006861.1/OG0006866.1/OG0006874.1/OG0006889.1/OG0006908.1/OG0006918.1/OG0006922.1/OG0006923.1/OG0006943.1/OG0006946.1/OG0006952.1/OG0006954.1/OG0006963.1/OG0007054.1/OG0007074.1/OG0007098.1/OG0007122.1/OG0007166.1/OG0007173.1/OG0007183.1/OG0007195.1/OG0007197.1/OG0007211.1/OG0007218.1/OG0007222.1/OG0007243.1/OG0007245.1/OG0007251.1/OG0007254.1/OG0007261.1/OG0007266.1/OG0007277.1/OG0007280.1/OG0007282.1/OG0007283.1/OG0007284.1/OG0007294.1/OG0007297.1/OG0007299.1/OG0007312.1/OG0007314.1/OG0007319.1/OG0007333.1/OG0007354.1/OG0007362.1/OG0007391.1/OG0007392.1/OG0007399.1/OG0007402.1/OG0007417.1/OG0007425.1/OG0007429.1/OG0007432.1/OG0007442.1/OG0007565.1/OG0007591.1/OG0007604.1/OG0007627.1/OG0007635.1/OG0007648.1/OG0007658.1/OG0007659.1/OG0007698.1/OG0007699.1/OG0007702.1/OG0007706.1/OG0007735.1/OG0007756.1/OG0007759.1/OG0007766.1/OG0007772.1/OG0007783.1/OG0007801.1/OG0007808.1/OG0007812.1/OG0007819.1/OG0007836.1/OG0007839.1/OG0007985.1/OG0007997.1/OG0008000.1/OG0008008.1/OG0008036.1/OG0008053.1/OG0008101.1/OG0008106.1/OG0008113.1/OG0008140.1/OG0008143.1/OG0008175.1/OG0008177.1/OG0008426.1/OG0008434.1/OG0008437.1/OG0008453.1/OG0008460.1/OG0008523.1/OG0008776.1/OG0009116.1/OG0010635.1</t>
  </si>
  <si>
    <t>OG0000572.2/OG0000572.1/OG0000740.2/OG0000740.1/OG0000740.3/OG0000821.1/OG0000821.3/OG0000821.2/OG0001370.1/OG0001370.2/OG0001573.1/OG0001632.1/OG0001795.2/OG0001795.1/OG0001920.1/OG0002011.1/OG0002011.2/OG0002181.1/OG0002181.2/OG0002527.1/OG0002658.1/OG0002816.1/OG0002816.2/OG0002895.1/OG0003060.1/OG0003211.1/OG0003315.1/OG0003315.2/OG0003330.1/OG0003447.1/OG0003749.1/OG0003959.1/OG0004126.1/OG0004150.1/OG0004418.1/OG0004475.1/OG0004540.1/OG0004687.1/OG0004687.2/OG0004837.1/OG0004956.1/OG0005012.1/OG0005064.1/OG0005190.1/OG0005271.1/OG0005518.1/OG0005548.1/OG0005599.1/OG0005600.1/OG0005605.1/OG0005606.1/OG0005695.1/OG0005706.1/OG0005715.1/OG0005776.1/OG0005810.1/OG0005822.1/OG0005876.1/OG0005934.1/OG0006047.1/OG0006219.1/OG0006233.1/OG0006292.1/OG0006383.1/OG0006412.1/OG0006529.1/OG0006594.1/OG0006665.1/OG0006788.1/OG0006883.1/OG0006964.1/OG0006987.1/OG0007109.1/OG0007263.1/OG0007267.1/OG0007366.1/OG0007388.1/OG0007413.1/OG0007441.1/OG0007590.1/OG0007602.1/OG0007615.1/OG0007617.1/OG0007667.1/OG0007674.1/OG0007724.1/OG0007742.1/OG0007750.1/OG0007865.1/OG0007884.1/OG0008615.1/OG0008883.1/OG0009069.1/OG0009085.1/OG0009134.1/OG0009434.1</t>
  </si>
  <si>
    <t>OG0000302.7/OG0000302.3/OG0000302.2/OG0000302.6/OG0000302.1/OG0000302.5/OG0000302.4/OG0000408.2/OG0000408.1/OG0000408.3/OG0000408.4/OG0000408.5/OG0000612.2/OG0000612.3/OG0000612.1/OG0000692.1/OG0000692.2/OG0000692.4/OG0000692.3/OG0000850.3/OG0000850.1/OG0000850.2/OG0000958.2/OG0000958.1/OG0001069.2/OG0001069.1/OG0001195.1/OG0001292.2/OG0001292.1/OG0001555.2/OG0001555.1/OG0001686.1/OG0001686.2/OG0001915.1/OG0001940.1/OG0001974.1/OG0001975.1/OG0002032.1/OG0002032.2/OG0002168.1/OG0002257.2/OG0002257.1/OG0002388.1/OG0002448.2/OG0002448.1/OG0002480.1/OG0002588.2/OG0002588.1/OG0002882.1/OG0002913.1/OG0002928.2/OG0002928.1/OG0002951.1/OG0002970.1/OG0003102.2/OG0003102.1/OG0003125.1/OG0003160.1/OG0003238.1/OG0003246.1/OG0003257.1/OG0003335.1/OG0003341.1/OG0003515.1/OG0003681.1/OG0003733.1/OG0003746.1/OG0003921.1/OG0003927.1/OG0003927.2/OG0003938.1/OG0003978.1/OG0004060.1/OG0004090.1/OG0004128.1/OG0004157.1/OG0004218.1/OG0004218.2/OG0004280.1/OG0004282.1/OG0004443.1/OG0004453.1/OG0004456.1/OG0004542.1/OG0004607.1/OG0004769.1/OG0004779.1/OG0004795.1/OG0004810.1/OG0005079.1/OG0005164.1/OG0005285.1/OG0005376.1/OG0005388.1/OG0005410.1/OG0005422.1/OG0005443.1/OG0005467.1/OG0005497.1/OG0005557.1/OG0005573.1/OG0005582.1/OG0005745.1/OG0005801.1/OG0005861.1/OG0005869.1/OG0005896.1/OG0005952.1/OG0005988.1/OG0006050.1/OG0006207.1/OG0006237.1/OG0006257.1/OG0006264.1/OG0006285.1/OG0006374.1/OG0006377.1/OG0006451.1/OG0006495.1/OG0006637.1/OG0006654.1/OG0006660.1/OG0006708.1/OG0006716.1/OG0006730.1/OG0006736.1/OG0006761.1/OG0006786.1/OG0006822.1/OG0006827.1/OG0006830.1/OG0006863.1/OG0006884.1/OG0006966.1/OG0007087.1/OG0007125.1/OG0007150.1/OG0007155.1/OG0007186.1/OG0007192.1/OG0007213.1/OG0007220.1/OG0007229.1/OG0007313.1/OG0007385.1/OG0007550.1/OG0007576.1/OG0007622.1/OG0007643.1/OG0007654.1/OG0007666.1/OG0007675.1/OG0007691.1/OG0007744.1/OG0007751.1/OG0007757.1/OG0007795.1/OG0007796.1/OG0007825.1/OG0007833.1/OG0007851.1/OG0008015.1/OG0008072.1/OG0008098.1/OG0008109.1/OG0008134.1/OG0008144.1/OG0008145.1/OG0008147.1/OG0008158.1/OG0008174.1/OG0008205.1/OG0008214.1/OG0008227.1/OG0008435.1/OG0008442.1/OG0008443.1/OG0008455.1/OG0008491.1/OG0008509.1/OG0008521.1/OG0008552.1/OG0008572.1/OG0008757.1/OG0008796.1/OG0008800.1/OG0008803.1/OG0008856.1/OG0009053.1/OG0009100.1</t>
  </si>
  <si>
    <t>OG0001576.2/OG0001576.1/OG0003064.1/OG0003568.2/OG0003568.1/OG0004285.1/OG0004325.1/OG0007594.1/OG0007786.1/OG0010069.1</t>
  </si>
  <si>
    <t>OG0002169.2/OG0002169.1/OG0003508.1/OG0005903.1/OG0006406.1/OG0006466.1/OG0007332.1/OG0007669.1/OG0008221.1/OG0008536.1/OG0009035.1/OG0009121.1</t>
  </si>
  <si>
    <t>OG0000044.13/OG0000044.11/OG0000044.6/OG0000044.14/OG0000044.8/OG0000044.12/OG0000044.10/OG0000044.7/OG0000044.4/OG0000044.5/OG0000044.9/OG0000044.1/OG0000044.3/OG0000044.2/OG0000105.3/OG0000105.1/OG0000105.5/OG0000105.7/OG0000105.6/OG0000105.2/OG0000105.4/OG0000106.2/OG0000106.3/OG0000106.5/OG0000106.4/OG0000106.7/OG0000106.6/OG0000106.1/OG0000213.4/OG0000213.3/OG0000213.1/OG0000213.2/OG0000213.6/OG0000213.5/OG0000366.2/OG0000366.1/OG0000366.3/OG0000386.3/OG0000386.1/OG0000386.4/OG0000386.2/OG0000866.3/OG0000866.2/OG0000866.1/OG0000919.2/OG0000919.1/OG0000920.2/OG0000920.1/OG0000999.2/OG0000999.1/OG0001162.1/OG0001162.2/OG0001248.1/OG0001248.2/OG0001262.2/OG0001262.1/OG0001511.1/OG0001621.2/OG0001621.1/OG0001652.1/OG0001652.2/OG0001672.2/OG0001672.1/OG0001921.1/OG0001921.2/OG0002157.2/OG0002157.1/OG0002205.1/OG0002242.2/OG0002242.1/OG0002366.1/OG0002366.2/OG0002404.1/OG0002404.2/OG0002651.1/OG0002663.1/OG0002666.1/OG0003073.1/OG0003113.1/OG0003303.1/OG0003566.1/OG0003698.1/OG0004079.1/OG0004092.1/OG0004203.1/OG0004301.1/OG0004396.1/OG0004417.1/OG0004477.1/OG0004478.1/OG0004483.1/OG0004563.1/OG0004595.1/OG0004616.1/OG0004632.1/OG0004890.1/OG0004999.1/OG0005008.1/OG0005043.1/OG0005237.1/OG0005858.1/OG0006511.1/OG0006792.1/OG0007135.1/OG0007172.1/OG0007291.1/OG0007298.1/OG0007323.1/OG0007351.1/OG0008492.1/OG0008550.1/OG0009034.1</t>
  </si>
  <si>
    <t>OG0003064.1/OG0004285.1/OG0004325.1/OG0010069.1</t>
  </si>
  <si>
    <t>OG0002169.2/OG0002169.1/OG0005903.1/OG0006466.1/OG0007332.1/OG0008221.1/OG0008536.1/OG0009035.1/OG0009121.1</t>
  </si>
  <si>
    <t>OG0000386.3/OG0000386.1/OG0000386.4/OG0000386.2/OG0000919.2/OG0000919.1/OG0001248.1/OG0001248.2/OG0001262.2/OG0001262.1/OG0001511.1/OG0001621.2/OG0001621.1/OG0001652.1/OG0001652.2/OG0001672.2/OG0001672.1/OG0002205.1/OG0002242.2/OG0002242.1/OG0002366.1/OG0002366.2/OG0002404.1/OG0002404.2/OG0002663.1/OG0002666.1/OG0003073.1/OG0003113.1/OG0003698.1/OG0004079.1/OG0004092.1/OG0004301.1/OG0004477.1/OG0004478.1/OG0004483.1/OG0004595.1/OG0004616.1/OG0004999.1/OG0005008.1/OG0005043.1/OG0005237.1/OG0005858.1/OG0006511.1/OG0006792.1/OG0007135.1/OG0007172.1/OG0007291.1/OG0007323.1/OG0007351.1/OG0009034.1</t>
  </si>
  <si>
    <t>OG0006162.1</t>
  </si>
  <si>
    <t>OG0000627.1/OG0000627.2/OG0000627.3/OG0001443.1/OG0001443.2/OG0005370.1/OG0006407.1</t>
  </si>
  <si>
    <t>OG0000366.2/OG0000366.1/OG0000366.3/OG0002651.1/OG0008492.1</t>
  </si>
  <si>
    <t>OG0000866.3/OG0000866.2/OG0000866.1/OG0002921.1/OG0003833.1</t>
  </si>
  <si>
    <t>OG0000663.3/OG0000663.2/OG0000663.1/OG0000728.3/OG0000728.1/OG0000728.2/OG0003275.1/OG0003275.2</t>
  </si>
  <si>
    <t>OG0005380.1/OG0005784.1/OG0006040.1/OG0006470.1/OG0007826.1</t>
  </si>
  <si>
    <t>OG0000181.3/OG0000181.5/OG0000181.1/OG0000181.2/OG0000181.4/OG0000269.4/OG0000269.2/OG0000269.3/OG0000269.1/OG0000318.4/OG0000318.2/OG0000318.1/OG0000318.3/OG0000449.3/OG0000449.1/OG0000449.2/OG0001972.1/OG0001972.2/OG0002134.1/OG0002178.1/OG0002178.2/OG0002361.2/OG0002361.1/OG0002553.1/OG0003026.1/OG0003090.1/OG0003264.1/OG0003448.1/OG0004038.1/OG0005432.1/OG0006248.1/OG0006256.1</t>
  </si>
  <si>
    <t>OG0000198.3/OG0000198.5/OG0000198.4/OG0000198.2/OG0000198.1</t>
  </si>
  <si>
    <t>OG0007382.1</t>
  </si>
  <si>
    <t>OG0001398.1/OG0002830.1/OG0002905.1/OG0003454.1/OG0003671.1/OG0004132.1/OG0005439.1/OG0005947.1/OG0007609.1/OG0008269.1/OG0009738.1</t>
  </si>
  <si>
    <t>OG0001361.1/OG0001361.2/OG0002257.2/OG0002257.1/OG0002353.1/OG0003735.1/OG0004312.1/OG0005582.1/OG0006454.1/OG0007336.1/OG0008078.1/OG0009035.1/OG0009699.1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</si>
  <si>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0000032.12/OG0000032.2/OG0000032.8/OG0000032.10/OG0000032.9/OG0000032.7/OG0000032.14/OG0000032.6/OG0000032.5/OG0000032.3/OG0000032.11/OG0000032.1/OG0000032.4/OG0000032.13/OG0000107.5/OG0000107.3/OG0000107.7/OG0000107.4/OG0000107.1/OG0000107.2/OG0000107.8/OG0000107.6/OG0000114.2/OG0000114.1/OG0000114.3/OG0000114.5/OG0000114.4/OG0000144.8/OG0000144.6/OG0000144.1/OG0000144.7/OG0000144.5/OG0000144.4/OG0000144.3/OG0000144.2/OG0000168.1/OG0000168.4/OG0000168.2/OG0000168.3/OG0000168.5/OG0000200.4/OG0000200.5/OG0000200.2/OG0000200.6/OG0000200.3/OG0000200.1/OG0000256.4/OG0000256.5/OG0000256.3/OG0000256.1/OG0000256.2/OG0000299.2/OG0000299.4/OG0000299.3/OG0000299.1/OG0000312.1/OG0000322.1/OG0000322.2/OG0000322.4/OG0000322.3/OG0000331.1/OG0000331.3/OG0000331.2/OG0000331.4/OG0000375.4/OG0000375.3/OG0000375.2/OG0000375.1/OG0000386.3/OG0000386.1/OG0000386.4/OG0000386.2/OG0000403.2/OG0000403.1/OG0000420.3/OG0000420.2/OG0000420.1/OG0000513.2/OG0000513.1/OG0000525.3/OG0000525.1/OG0000525.2/OG0000526.3/OG0000526.2/OG0000526.1/OG0000567.1/OG0000567.3/OG0000567.2/OG0000583.2/OG0000583.1/OG0000583.3/OG0000635.1/OG0000635.2/OG0000709.3/OG0000709.1/OG0000709.2/OG0000811.2/OG0000811.3/OG0000811.1/OG0000815.1/OG0000815.2/OG0000828.1/OG0000828.2/OG0000832.1/OG0000832.3/OG0000832.2/OG0000892.1/OG0000892.2/OG0000917.2/OG0000917.1/OG0000953.1/OG0000953.2/OG0000974.1/OG0000974.2/OG0000997.1/OG0000997.2/OG0001050.2/OG0001050.1/OG0001111.1/OG0001111.2/OG0001157.2/OG0001157.1/OG0001169.2/OG0001169.1/OG0001225.2/OG0001225.1/OG0001248.1/OG0001248.2/OG0001266.2/OG0001266.1/OG0001271.2/OG0001271.1/OG0001369.1/OG0001459.1/OG0001459.2/OG0001510.2/OG0001510.1/OG0001567.1/OG0001597.1/OG0001597.2/OG0001599.1/OG0001599.2/OG0001607.2/OG0001607.1/OG0001639.1/OG0001639.2/OG0001717.1/OG0001765.1/OG0001768.1/OG0001972.1/OG0001972.2/OG0002031.2/OG0002031.1/OG0002068.1/OG0002076.1/OG0002076.2/OG0002107.2/OG0002107.1/OG0002121.1/OG0002121.2/OG0002134.1/OG0002142.1/OG0002142.2/OG0002179.1/OG0002295.1/OG0002409.1/OG0002472.1/OG0002477.1/OG0002515.1/OG0002518.1/OG0002589.1/OG0002589.2/OG0002605.1/OG0002605.2/OG0002623.2/OG0002623.1/OG0002746.1/OG0002754.1/OG0002801.1/OG0002806.1/OG0002806.2/OG0002822.1/OG0002924.1/OG0002926.1/OG0002959.1/OG0003058.1/OG0003084.1/OG0003105.1/OG0003243.1/OG0003320.1/OG0003423.1/OG0003481.1/OG0003491.1/OG0003499.1/OG0003510.1/OG0003529.1/OG0003539.1/OG0003721.1/OG0003840.1/OG0003945.1/OG0004038.1/OG0004079.1/OG0004146.1/OG0004292.1/OG0004294.1/OG0004305.1/OG0004309.1/OG0004347.1/OG0004628.1/OG0004632.1/OG0004718.1/OG0004748.1/OG0004883.1/OG0004952.1/OG0005055.1/OG0005078.1/OG0005123.1/OG0005465.1/OG0005475.1/OG0005713.1/OG0005871.1/OG0006014.1/OG0006342.1/OG0006357.1/OG0006371.1/OG0006659.1/OG0006792.1/OG0006933.1/OG0007093.1/OG0007172.1/OG0007787.1/OG0007811.1/OG0008100.1/OG0008120.1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</si>
  <si>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0000322.1/OG0000322.2/OG0000322.4/OG0000322.3/OG0000513.2/OG0000513.1/OG0000583.2/OG0000583.1/OG0000583.3/OG0000704.2/OG0000704.1/OG0000704.3/OG0001243.2/OG0001243.1/OG0001607.2/OG0001607.1/OG0001765.1/OG0001768.1/OG0001970.1/OG0001970.2/OG0002009.1/OG0002009.2/OG0002142.1/OG0002142.2/OG0002515.1/OG0002959.1/OG0003243.1/OG0003481.1/OG0003679.1/OG0003774.1/OG0003945.1/OG0003973.1/OG0004156.1/OG0004283.1/OG0004636.1/OG0004691.1/OG0004704.1/OG0004883.1/OG0005073.1/OG0005154.1/OG0006014.1/OG0006256.1/OG0006819.1</t>
  </si>
  <si>
    <t>OG0000704.2/OG0000704.1/OG0000704.3/OG0001768.1/OG0004156.1/OG0004283.1/OG0004704.1/OG0004883.1/OG0006819.1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</si>
  <si>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0000322.1/OG0000322.2/OG0000322.4/OG0000322.3/OG0002142.1/OG0002142.2/OG0002515.1/OG0002959.1/OG0003243.1/OG0003945.1/OG0003973.1/OG0004691.1/OG0004883.1/OG0005073.1/OG0006256.1</t>
  </si>
  <si>
    <t>OG0007109.1</t>
  </si>
  <si>
    <t>OG0001750.1/OG0001750.2/OG0001943.1/OG0001943.2/OG0002761.1/OG0002784.2/OG0002784.1/OG0004482.1/OG0004958.1/OG0005505.1/OG0005754.1/OG0005981.1/OG0006059.1/OG0007183.1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</si>
  <si>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0000144.8/OG0000144.6/OG0000144.1/OG0000144.7/OG0000144.5/OG0000144.4/OG0000144.3/OG0000144.2/OG0000200.4/OG0000200.5/OG0000200.2/OG0000200.6/OG0000200.3/OG0000200.1/OG0000322.1/OG0000322.2/OG0000322.4/OG0000322.3/OG0000331.1/OG0000331.3/OG0000331.2/OG0000331.4/OG0000375.4/OG0000375.3/OG0000375.2/OG0000375.1/OG0000403.2/OG0000403.1/OG0000513.2/OG0000513.1/OG0000525.3/OG0000525.1/OG0000525.2/OG0000526.3/OG0000526.2/OG0000526.1/OG0000567.1/OG0000567.3/OG0000567.2/OG0000635.1/OG0000635.2/OG0000828.1/OG0000828.2/OG0001271.2/OG0001271.1/OG0001607.2/OG0001607.1/OG0001639.1/OG0001639.2/OG0001768.1/OG0001972.1/OG0001972.2/OG0002076.1/OG0002076.2/OG0002179.1/OG0002409.1/OG0002515.1/OG0002518.1/OG0002605.1/OG0002605.2/OG0002754.1/OG0003105.1/OG0003243.1/OG0003481.1/OG0003539.1/OG0003945.1/OG0004038.1/OG0004292.1/OG0004294.1/OG0004309.1/OG0004628.1/OG0004632.1/OG0004718.1/OG0004883.1/OG0005055.1/OG0005871.1/OG0006933.1</t>
  </si>
  <si>
    <t>OG0007701.1</t>
  </si>
  <si>
    <t>OG0002913.1/OG0004390.1/OG0004698.1/OG0005456.1/OG0005895.1/OG0006771.1/OG0007101.1/OG0009359.1</t>
  </si>
  <si>
    <t>OG0000148.3/OG0000148.6/OG0000148.5/OG0000148.2/OG0000148.4/OG0000148.1/OG0000704.2/OG0000704.1/OG0000704.3/OG0000707.1/OG0000707.3/OG0000707.2/OG0000739.1/OG0000739.2/OG0000745.2/OG0000745.1/OG0000745.3/OG0000854.1/OG0000854.2/OG0001026.1/OG0001026.2/OG0001249.1/OG0001368.2/OG0001368.1/OG0001450.1/OG0001450.2/OG0001620.1/OG0001630.1/OG0001630.2/OG0001665.2/OG0001665.1/OG0001833.1/OG0001848.2/OG0001848.1/OG0002027.1/OG0002027.2/OG0002036.1/OG0002133.1/OG0002134.1/OG0002149.2/OG0002149.1/OG0002245.2/OG0002245.1/OG0002281.1/OG0002281.2/OG0002296.1/OG0002398.1/OG0002451.1/OG0002451.2/OG0002472.1/OG0002487.1/OG0002612.2/OG0002612.1/OG0002786.1/OG0002915.1/OG0003066.1/OG0003234.2/OG0003234.1/OG0003274.1/OG0003280.1/OG0003289.1/OG0003400.1/OG0003479.1/OG0003584.1/OG0003659.1/OG0003687.1/OG0003782.1/OG0003856.1/OG0003973.1/OG0004032.1/OG0004088.1/OG0004135.1/OG0004283.1/OG0004292.1/OG0004309.1/OG0004316.1/OG0004636.1/OG0004724.1/OG0004883.1/OG0005339.1/OG0005984.1/OG0006256.1/OG0006329.1</t>
  </si>
  <si>
    <t>OG0001984.1/OG0004360.1/OG0008091.1/OG0008269.1/OG0010101.1</t>
  </si>
  <si>
    <t>OG0000148.3/OG0000148.6/OG0000148.5/OG0000148.2/OG0000148.4/OG0000148.1/OG0000707.1/OG0000707.3/OG0000707.2/OG0001026.1/OG0001026.2/OG0001368.2/OG0001368.1/OG0001450.1/OG0001450.2/OG0001620.1/OG0001630.1/OG0001630.2/OG0001665.2/OG0001665.1/OG0001848.2/OG0001848.1/OG0002133.1/OG0002149.2/OG0002149.1/OG0002245.2/OG0002245.1/OG0002296.1/OG0002398.1/OG0002612.2/OG0002612.1/OG0003234.2/OG0003234.1/OG0003280.1/OG0003687.1/OG0004309.1/OG0004316.1/OG0006329.1</t>
  </si>
  <si>
    <t>OG0000148.3/OG0000148.6/OG0000148.5/OG0000148.2/OG0000148.4/OG0000148.1/OG0000704.2/OG0000704.1/OG0000704.3/OG0000745.2/OG0000745.1/OG0000745.3/OG0001249.1/OG0001833.1/OG0002134.1/OG0002487.1/OG0003400.1/OG0003479.1/OG0003973.1/OG0004135.1/OG0004283.1/OG0004636.1/OG0004883.1/OG0006256.1</t>
  </si>
  <si>
    <t>OG0005456.1/OG0006771.1</t>
  </si>
  <si>
    <t>GO:0046595</t>
  </si>
  <si>
    <t>establishment of pole plasm mRNA localization</t>
  </si>
  <si>
    <t>OG0000320.4/OG0000320.3/OG0000320.2/OG0000320.1/OG0000320.5/OG0003791.1</t>
  </si>
  <si>
    <t>OG0000745.2/OG0000745.1/OG0000745.3/OG0001870.2/OG0001870.1/OG0002298.1/OG0004397.1/OG0004933.1</t>
  </si>
  <si>
    <t>OG0001870.2/OG0001870.1/OG0002298.1/OG0004933.1</t>
  </si>
  <si>
    <t>OG0007336.1/OG0009130.1</t>
  </si>
  <si>
    <t>OG0000745.2/OG0000745.1/OG0000745.3/OG0001870.2/OG0001870.1/OG0002298.1/OG0003831.1/OG0004397.1/OG0004933.1/OG0005081.1/OG0005270.1/OG0007090.1</t>
  </si>
  <si>
    <t>OG0002646.1/OG0003735.1/OG0004681.1/OG0005462.1</t>
  </si>
  <si>
    <t>OG0002306.2/OG0002306.1/OG0002905.1/OG0003576.1/OG0005947.1</t>
  </si>
  <si>
    <t>OG0000046.8/OG0000046.2/OG0000046.5/OG0000046.6/OG0000046.4/OG0000046.11/OG0000046.1/OG0000046.7/OG0000046.9/OG0000046.3/OG0000046.10/OG0000247.4/OG0000247.5/OG0000247.1/OG0000247.3/OG0000247.2/OG0000354.3/OG0000354.2/OG0000354.1/OG0000356.4/OG0000356.1/OG0000356.2/OG0000356.3/OG0000375.4/OG0000375.3/OG0000375.2/OG0000375.1/OG0000386.3/OG0000386.1/OG0000386.4/OG0000386.2/OG0000485.1/OG0000485.3/OG0000485.2/OG0000538.3/OG0000538.2/OG0000538.4/OG0000538.1/OG0000795.1/OG0000795.2/OG0000918.2/OG0000918.3/OG0000918.1/OG0000935.2/OG0000935.1/OG0000947.1/OG0000947.2/OG0001157.2/OG0001157.1/OG0001248.1/OG0001248.2/OG0001262.2/OG0001262.1/OG0001786.2/OG0001786.1/OG0001932.1/OG0001932.2/OG0002003.2/OG0002003.1/OG0002064.2/OG0002064.1/OG0002360.1/OG0002360.2/OG0002636.1/OG0002670.1/OG0002807.1/OG0003137.1/OG0003264.1/OG0003276.1/OG0003423.1/OG0003543.1/OG0003591.1/OG0004425.1/OG0004470.1/OG0004620.1/OG0004628.1/OG0004632.1/OG0004634.1/OG0004718.1/OG0004952.1/OG0005055.1/OG0005116.1/OG0005394.1/OG0007085.1/OG0007130.1</t>
  </si>
  <si>
    <t>OG0000375.4/OG0000375.3/OG0000375.2/OG0000375.1/OG0000386.3/OG0000386.1/OG0000386.4/OG0000386.2/OG0000918.2/OG0000918.3/OG0000918.1/OG0001157.2/OG0001157.1/OG0001248.1/OG0001248.2/OG0001786.2/OG0001786.1/OG0003423.1/OG0003591.1/OG0004628.1/OG0004632.1/OG0004634.1/OG0004718.1/OG0005055.1/OG0007085.1/OG0007130.1</t>
  </si>
  <si>
    <t>OG0000354.3/OG0000354.2/OG0000354.1/OG0000795.1/OG0000795.2/OG0000947.1/OG0000947.2/OG0001262.2/OG0001262.1/OG0002003.2/OG0002003.1/OG0002064.2/OG0002064.1/OG0002807.1/OG0003137.1/OG0003264.1/OG0003276.1/OG0004620.1/OG0004952.1/OG0005116.1/OG0005394.1</t>
  </si>
  <si>
    <t>OG0002586.1/OG0002586.2/OG0004411.1</t>
  </si>
  <si>
    <t>OG0001362.2/OG0001362.1/OG0002646.1/OG0003415.1/OG0003688.1/OG0005829.1</t>
  </si>
  <si>
    <t>OG0000386.3/OG0000386.1/OG0000386.4/OG0000386.2/OG0000448.2/OG0000448.4/OG0000448.1/OG0000448.3/OG0000526.3/OG0000526.2/OG0000526.1/OG0000947.1/OG0000947.2/OG0001248.1/OG0001248.2/OG0001772.2/OG0001772.1/OG0001932.1/OG0001932.2/OG0002359.1/OG0002381.2/OG0002381.1/OG0002932.1/OG0003109.1/OG0003280.1/OG0003691.1/OG0004135.1/OG0004294.1/OG0004319.1/OG0004632.1/OG0004749.1/OG0005017.1/OG0005081.1/OG0005501.1/OG0006514.1/OG0006729.1/OG0007085.1/OG0007130.1/OG0007650.1</t>
  </si>
  <si>
    <t>OG0001362.2/OG0001362.1/OG0002646.1/OG0003688.1/OG0005829.1</t>
  </si>
  <si>
    <t>OG0000386.3/OG0000386.1/OG0000386.4/OG0000386.2/OG0000448.2/OG0000448.4/OG0000448.1/OG0000448.3/OG0000526.3/OG0000526.2/OG0000526.1/OG0000947.1/OG0000947.2/OG0001248.1/OG0001248.2/OG0001932.1/OG0001932.2/OG0002359.1/OG0002381.2/OG0002381.1/OG0002932.1/OG0003109.1/OG0003691.1/OG0004135.1/OG0004749.1/OG0005081.1/OG0006729.1/OG0007085.1/OG0007130.1</t>
  </si>
  <si>
    <t>OG0001772.2/OG0001772.1/OG0003280.1/OG0004294.1/OG0004319.1/OG0004632.1/OG0005017.1/OG0005501.1/OG0007650.1</t>
  </si>
  <si>
    <t>OG0000825.1/OG0000825.3/OG0000825.2/OG0001445.2/OG0001445.1</t>
  </si>
  <si>
    <t>OG0000036.7/OG0000036.3/OG0000036.12/OG0000036.6/OG0000036.11/OG0000036.5/OG0000036.10/OG0000036.8/OG0000036.1/OG0000036.9/OG0000036.4/OG0000036.2/OG0000050.7/OG0000050.8/OG0000050.1/OG0000050.6/OG0000050.10/OG0000050.5/OG0000050.11/OG0000050.9/OG0000050.3/OG0000050.2/OG0000050.4/OG0000298.3/OG0000298.4/OG0000298.5/OG0000298.1/OG0000298.2/OG0000635.1/OG0000635.2/OG0000858.1/OG0000858.2/OG0000858.3/OG0000947.1/OG0000947.2/OG0001050.2/OG0001050.1/OG0001170.2/OG0001170.1/OG0001867.1/OG0001900.1/OG0002361.2/OG0002361.1/OG0002885.1/OG0004389.1/OG0007319.1/OG0009051.1</t>
  </si>
  <si>
    <t>OG0001398.1/OG0001795.2/OG0001795.1/OG0002186.1</t>
  </si>
  <si>
    <t>OG0000273.1/OG0000273.5/OG0000273.4/OG0000273.2/OG0000273.3/OG0000298.3/OG0000298.4/OG0000298.5/OG0000298.1/OG0000298.2/OG0000543.3/OG0000543.2/OG0000543.4/OG0000543.1/OG0000921.3/OG0000921.1/OG0000921.2/OG0001358.1/OG0001358.2/OG0001768.1/OG0001900.1/OG0002107.2/OG0002107.1/OG0002361.2/OG0002361.1/OG0002492.1/OG0003090.1/OG0003793.1/OG0004637.1/OG0005966.1/OG0006248.1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</si>
  <si>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0000967.1/OG0000967.2/OG0000967.3/OG0003817.1/OG0004056.1/OG0004813.1/OG0006315.1/OG0006754.1</t>
  </si>
  <si>
    <t>OG0006049.1/OG0006834.1</t>
  </si>
  <si>
    <t>OG0002353.1/OG0003735.1</t>
  </si>
  <si>
    <t>OG0000172.3/OG0000172.4/OG0000172.2/OG0000172.1/OG0000299.2/OG0000299.4/OG0000299.3/OG0000299.1/OG0002221.1/OG0002494.1/OG0002666.1/OG0003423.1/OG0003793.1</t>
  </si>
  <si>
    <t>OG0000267.4/OG0000267.1/OG0000267.2/OG0000267.5/OG0000267.3/OG0001111.1/OG0001111.2/OG0001578.2/OG0001578.1/OG0002812.1/OG0003423.1</t>
  </si>
  <si>
    <t>OG0000331.1/OG0000331.3/OG0000331.2/OG0000331.4/OG0000623.1/OG0000623.2/OG0001203.2/OG0001203.1/OG0001768.1/OG0002936.1/OG0002969.1/OG0003529.1/OG0003580.1/OG0004718.1</t>
  </si>
  <si>
    <t>OG0000331.1/OG0000331.3/OG0000331.2/OG0000331.4/OG0000623.1/OG0000623.2/OG0001203.2/OG0001203.1/OG0001768.1/OG0002936.1/OG0002969.1/OG0003529.1/OG0003580.1</t>
  </si>
  <si>
    <t>OG0000050.7/OG0000050.8/OG0000050.1/OG0000050.6/OG0000050.10/OG0000050.5/OG0000050.11/OG0000050.9/OG0000050.3/OG0000050.2/OG0000050.4/OG0000089.4/OG0000089.8/OG0000089.5/OG0000089.2/OG0000089.6/OG0000089.3/OG0000089.7/OG0000089.1/OG0000133.3/OG0000133.1/OG0000133.4/OG0000133.2/OG0000525.3/OG0000525.1/OG0000525.2/OG0000919.2/OG0000919.1/OG0001050.2/OG0001050.1/OG0001157.2/OG0001157.1/OG0001782.1/OG0001782.2/OG0002936.1/OG0003243.1/OG0003442.1</t>
  </si>
  <si>
    <t>OG0000050.7/OG0000050.8/OG0000050.1/OG0000050.6/OG0000050.10/OG0000050.5/OG0000050.11/OG0000050.9/OG0000050.3/OG0000050.2/OG0000050.4/OG0000089.4/OG0000089.8/OG0000089.5/OG0000089.2/OG0000089.6/OG0000089.3/OG0000089.7/OG0000089.1/OG0001050.2/OG0001050.1/OG0002936.1</t>
  </si>
  <si>
    <t>OG0000133.3/OG0000133.1/OG0000133.4/OG0000133.2/OG0000525.3/OG0000525.1/OG0000525.2/OG0000919.2/OG0000919.1/OG0001782.1/OG0001782.2/OG0003243.1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</si>
  <si>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0000047.2/OG0000047.3/OG0000047.7/OG0000047.1/OG0000047.4/OG0000047.5/OG0000047.6/OG0000102.3/OG0000102.1/OG0000102.2/OG0000102.6/OG0000102.5/OG0000102.4/OG0000102.7/OG0000102.8/OG0000106.2/OG0000106.3/OG0000106.5/OG0000106.4/OG0000106.7/OG0000106.6/OG0000106.1/OG0000111.6/OG0000111.2/OG0000111.5/OG0000111.1/OG0000111.3/OG0000111.4/OG0000126.3/OG0000126.2/OG0000126.8/OG0000126.6/OG0000126.5/OG0000126.1/OG0000126.4/OG0000126.7/OG0000219.5/OG0000219.1/OG0000219.4/OG0000219.3/OG0000219.2/OG0000274.1/OG0000274.4/OG0000274.5/OG0000274.2/OG0000274.3/OG0000283.4/OG0000283.3/OG0000283.1/OG0000283.2/OG0000322.1/OG0000322.2/OG0000322.4/OG0000322.3/OG0000385.3/OG0000385.1/OG0000385.2/OG0000400.4/OG0000400.1/OG0000400.3/OG0000400.2/OG0000521.2/OG0000521.1/OG0000521.3/OG0000525.3/OG0000525.1/OG0000525.2/OG0000567.1/OG0000567.3/OG0000567.2/OG0000577.3/OG0000577.2/OG0000577.1/OG0000653.2/OG0000653.1/OG0000653.3/OG0000666.3/OG0000666.2/OG0000666.1/OG0000726.3/OG0000726.1/OG0000726.2/OG0000789.1/OG0000789.2/OG0000868.2/OG0000868.1/OG0000868.3/OG0000889.2/OG0000889.1/OG0001068.2/OG0001068.1/OG0001126.1/OG0001126.2/OG0001175.2/OG0001175.1/OG0001402.1/OG0001402.2/OG0001415.2/OG0001415.1/OG0001420.1/OG0001445.2/OG0001445.1/OG0001678.2/OG0001678.1/OG0001771.1/OG0001771.2/OG0001867.1/OG0001948.1/OG0001948.2/OG0002047.1/OG0002047.2/OG0002208.1/OG0002208.2/OG0002361.2/OG0002361.1/OG0002492.1/OG0002740.2/OG0002740.1/OG0002965.1/OG0003268.1/OG0003400.1/OG0003487.1/OG0003591.1/OG0004599.1/OG0004699.2/OG0004699.1/OG0004970.1/OG0005016.1/OG0005394.1/OG0006258.1/OG0007085.1/OG0007130.1</t>
  </si>
  <si>
    <t>OG0002032.1/OG0002032.2/OG0004052.1/OG0004681.1/OG0005340.1/OG0006467.1/OG0008529.1</t>
  </si>
  <si>
    <t>OG0002724.1/OG0005069.1/OG0008273.1/OG0008563.1/OG0009041.1</t>
  </si>
  <si>
    <t>OG0000014.7/OG0000014.8/OG0000014.13/OG0000014.14/OG0000014.9/OG0000014.5/OG0000014.4/OG0000014.6/OG0000014.1/OG0000014.11/OG0000014.2/OG0000014.10/OG0000014.12/OG0000014.3/OG0000105.3/OG0000105.1/OG0000105.5/OG0000105.7/OG0000105.6/OG0000105.2/OG0000105.4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</si>
  <si>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0000966.2/OG0000966.1/OG0001421.2/OG0001421.1/OG0001972.1/OG0001972.2</t>
  </si>
  <si>
    <t>OG0000322.1/OG0000322.2/OG0000322.4/OG0000322.3/OG0002740.2/OG0002740.1/OG0003090.1/OG0004970.1/OG0006248.1</t>
  </si>
  <si>
    <t>OG0000232.4/OG0000232.2/OG0000232.5/OG0000232.1/OG0000232.3/OG0000322.1/OG0000322.2/OG0000322.4/OG0000322.3/OG0000940.2/OG0000940.1/OG0003090.1/OG0006248.1</t>
  </si>
  <si>
    <t>OG0002132.2/OG0002132.1/OG0006253.1</t>
  </si>
  <si>
    <t>OG0000044.13/OG0000044.11/OG0000044.6/OG0000044.14/OG0000044.8/OG0000044.12/OG0000044.10/OG0000044.7/OG0000044.4/OG0000044.5/OG0000044.9/OG0000044.1/OG0000044.3/OG0000044.2/OG0000142.2/OG0000142.1/OG0000142.3/OG0000976.1/OG0000976.2</t>
  </si>
  <si>
    <t>OG0006253.1</t>
  </si>
  <si>
    <t>OG0002186.1/OG0008864.1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</si>
  <si>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0001005.2/OG0001005.1</t>
  </si>
  <si>
    <t>OG0000106.2/OG0000106.3/OG0000106.5/OG0000106.4/OG0000106.7/OG0000106.6/OG0000106.1/OG0000388.3/OG0000388.2/OG0000388.1/OG0000615.3/OG0000615.1/OG0000615.2/OG0000619.1/OG0000619.3/OG0000619.2/OG0000648.2/OG0000648.1/OG0000807.1/OG0000807.2/OG0000857.3/OG0000857.2/OG0000857.1/OG0000883.1/OG0000883.2/OG0000883.3/OG0000932.3/OG0000932.1/OG0000932.2/OG0001023.2/OG0001023.1/OG0001025.2/OG0001025.1/OG0001025.3/OG0001033.2/OG0001033.1/OG0001081.2/OG0001081.1/OG0001153.2/OG0001153.1/OG0001309.1/OG0001309.2/OG0001339.2/OG0001339.1/OG0001572.2/OG0001572.1/OG0001598.2/OG0001598.1/OG0001616.1/OG0001616.2/OG0001660.1/OG0001747.1/OG0001747.2/OG0001855.1/OG0001855.2/OG0001863.2/OG0001863.1/OG0002033.1/OG0002106.1/OG0002154.1/OG0002154.2/OG0002163.1/OG0002163.2/OG0002223.1/OG0002292.2/OG0002292.1/OG0002369.1/OG0002454.1/OG0002454.2/OG0002468.1/OG0002468.2/OG0002664.1/OG0002762.2/OG0002762.1/OG0002771.1/OG0003098.1/OG0003217.1/OG0003264.1/OG0003326.1/OG0003328.1/OG0003421.1/OG0003430.1/OG0003755.1/OG0003768.1/OG0003827.1/OG0004311.1/OG0004413.1/OG0004591.1/OG0004648.1/OG0004904.1/OG0004994.1/OG0005059.1/OG0005102.1/OG0005123.1/OG0005127.1/OG0005278.1/OG0005304.1/OG0005402.1/OG0005406.1/OG0005495.1/OG0005825.1/OG0005981.1/OG0006012.1/OG0006261.1/OG0006351.1/OG0006429.1/OG0006441.1/OG0006679.1/OG0006866.1/OG0006922.1/OG0006954.1/OG0007297.1/OG0007299.1/OG0007648.1/OG0007812.1</t>
  </si>
  <si>
    <t>OG0000032.12/OG0000032.2/OG0000032.8/OG0000032.10/OG0000032.9/OG0000032.7/OG0000032.14/OG0000032.6/OG0000032.5/OG0000032.3/OG0000032.11/OG0000032.1/OG0000032.4/OG0000032.13/OG0000053.9/OG0000053.10/OG0000053.2/OG0000053.7/OG0000053.12/OG0000053.4/OG0000053.1/OG0000053.6/OG0000053.11/OG0000053.8/OG0000053.5/OG0000053.3/OG0000114.2/OG0000114.1/OG0000114.3/OG0000114.5/OG0000114.4/OG0000276.4/OG0000276.1/OG0000276.2/OG0000276.3/OG0000292.1/OG0000292.2/OG0000292.3/OG0000320.4/OG0000320.3/OG0000320.2/OG0000320.1/OG0000320.5/OG0000539.2/OG0000539.1/OG0000539.3/OG0000617.1/OG0000617.2/OG0000617.3/OG0000709.3/OG0000709.1/OG0000709.2/OG0000832.1/OG0000832.3/OG0000832.2/OG0000876.1/OG0000876.2/OG0000997.1/OG0000997.2/OG0001251.2/OG0001251.1/OG0001339.2/OG0001339.1/OG0001599.1/OG0001599.2/OG0001780.1/OG0001780.2/OG0001784.2/OG0001784.1/OG0001861.2/OG0001861.1/OG0002385.1/OG0002924.1/OG0003491.1/OG0003721.1/OG0003771.1/OG0003838.1/OG0003925.1/OG0006340.1</t>
  </si>
  <si>
    <t>OG0000192.1/OG0000192.2/OG0000192.5/OG0000192.4/OG0000192.3/OG0000449.3/OG0000449.1/OG0000449.2/OG0000608.1/OG0000608.2/OG0000704.2/OG0000704.1/OG0000704.3/OG0000947.1/OG0000947.2/OG0001007.2/OG0001007.1/OG0001275.2/OG0001275.1/OG0001469.2/OG0001469.1/OG0001598.2/OG0001598.1/OG0001757.2/OG0001757.1/OG0001976.2/OG0001976.1/OG0002079.1/OG0002142.1/OG0002142.2/OG0002221.1/OG0002361.2/OG0002361.1/OG0002481.1/OG0002515.1/OG0002625.1/OG0002649.1/OG0002780.1/OG0003058.1/OG0003210.1/OG0003479.1/OG0003831.1/OG0004029.1/OG0004146.1/OG0004283.1/OG0004489.1/OG0004718.1/OG0004720.1/OG0004948.1/OG0006320.1</t>
  </si>
  <si>
    <t>OG0000977.1/OG0003294.1/OG0003294.2/OG0003542.1/OG0007771.1</t>
  </si>
  <si>
    <t>OG0000524.2/OG0000524.1/OG0000524.3/OG0000915.1/OG0000915.2/OG0001169.2/OG0001169.1/OG0001409.1/OG0001409.2/OG0001963.1/OG0001963.2/OG0002513.1/OG0003049.1/OG0003219.1/OG0004142.1/OG0004429.1/OG0005528.1/OG0006015.1</t>
  </si>
  <si>
    <t>OG0000133.3/OG0000133.1/OG0000133.4/OG0000133.2/OG0000334.3/OG0000334.1/OG0000334.4/OG0000334.2/OG0000375.4/OG0000375.3/OG0000375.2/OG0000375.1/OG0000608.1/OG0000608.2/OG0000704.2/OG0000704.1/OG0000704.3/OG0001670.2/OG0001670.1/OG0002074.2/OG0002074.1/OG0002298.1/OG0002381.2/OG0002381.1/OG0002569.1/OG0003091.1/OG0003111.1/OG0003427.1/OG0004283.1/OG0004341.1/OG0004471.1/OG0004628.1/OG0005080.1/OG0005913.1/OG0006765.1/OG0007354.1</t>
  </si>
  <si>
    <t>OG0003542.1/OG0007236.1</t>
  </si>
  <si>
    <t>OG0000334.3/OG0000334.1/OG0000334.4/OG0000334.2/OG0000375.4/OG0000375.3/OG0000375.2/OG0000375.1/OG0000704.2/OG0000704.1/OG0000704.3/OG0004283.1/OG0004471.1/OG0004628.1</t>
  </si>
  <si>
    <t>OG0000133.3/OG0000133.1/OG0000133.4/OG0000133.2/OG0001670.2/OG0001670.1/OG0002074.2/OG0002074.1/OG0002298.1/OG0002569.1/OG0003427.1/OG0006765.1</t>
  </si>
  <si>
    <t>OG0003111.1/OG0004341.1/OG0004471.1/OG0005913.1/OG0007354.1</t>
  </si>
  <si>
    <t>OG0004471.1</t>
  </si>
  <si>
    <t>OG0002169.2/OG0002169.1/OG0006466.1/OG0007376.1/OG0008221.1</t>
  </si>
  <si>
    <t>OG0001262.2/OG0001262.1/OG0001502.2/OG0001502.1/OG0001511.1/OG0001652.1/OG0001652.2/OG0002366.1/OG0002366.2/OG0002663.1/OG0003113.1/OG0004301.1/OG0004667.1/OG0005043.1/OG0007291.1</t>
  </si>
  <si>
    <t>OG0000386.3/OG0000386.1/OG0000386.4/OG0000386.2/OG0000931.3/OG0000931.2/OG0000931.1/OG0001248.1/OG0001248.2</t>
  </si>
  <si>
    <t>OG0003064.1/OG0004325.1</t>
  </si>
  <si>
    <t>OG0000386.3/OG0000386.1/OG0000386.4/OG0000386.2/OG0000477.2/OG0000477.3/OG0000477.4/OG0000477.1/OG0001248.1/OG0001248.2/OG0003073.1/OG0003698.1/OG0004092.1/OG0004477.1</t>
  </si>
  <si>
    <t>OG0000299.2/OG0000299.4/OG0000299.3/OG0000299.1/OG0000356.4/OG0000356.1/OG0000356.2/OG0000356.3/OG0000412.2/OG0000412.1/OG0000412.3/OG0000445.2/OG0000445.3/OG0000445.1/OG0000525.3/OG0000525.1/OG0000525.2/OG0000540.3/OG0000540.4/OG0000540.2/OG0000540.1/OG0000696.1/OG0000696.2/OG0000696.3/OG0000707.1/OG0000707.3/OG0000707.2/OG0000938.1/OG0000938.3/OG0000938.2/OG0001081.2/OG0001081.1/OG0001118.1/OG0001118.2/OG0001169.2/OG0001169.1/OG0001203.2/OG0001203.1/OG0001757.2/OG0001757.1/OG0001763.2/OG0001763.1/OG0001768.1/OG0001769.2/OG0001769.1/OG0001972.1/OG0001972.2/OG0002179.1/OG0002361.2/OG0002361.1/OG0002496.2/OG0002496.1/OG0002642.1/OG0002642.2/OG0003090.1/OG0003266.2/OG0003266.1/OG0003332.1/OG0003569.1/OG0003721.1/OG0005081.1/OG0005458.1/OG0006248.1/OG0006850.1</t>
  </si>
  <si>
    <t>OG0001972.1/OG0001972.2/OG0003090.1/OG0006248.1</t>
  </si>
  <si>
    <t>OG0000247.4/OG0000247.5/OG0000247.1/OG0000247.3/OG0000247.2/OG0000356.4/OG0000356.1/OG0000356.2/OG0000356.3/OG0000525.3/OG0000525.1/OG0000525.2/OG0000567.1/OG0000567.3/OG0000567.2</t>
  </si>
  <si>
    <t>OG0000416.1/OG0000416.4/OG0000416.2/OG0000416.3/OG0001934.2/OG0001934.1/OG0002351.1/OG0002367.1/OG0002367.2/OG0002630.1/OG0002630.2/OG0002917.1</t>
  </si>
  <si>
    <t>OG0004688.1/OG0005534.1</t>
  </si>
  <si>
    <t>OG0002169.2/OG0002169.1/OG0006466.1/OG0008221.1</t>
  </si>
  <si>
    <t>OG0001262.2/OG0001262.1/OG0001652.1/OG0001652.2/OG0002366.1/OG0002366.2/OG0002663.1/OG0003113.1/OG0004301.1/OG0005043.1/OG0007291.1</t>
  </si>
  <si>
    <t>OG0000386.3/OG0000386.1/OG0000386.4/OG0000386.2/OG0001248.1/OG0001248.2/OG0003073.1/OG0003698.1/OG0004092.1/OG0004477.1</t>
  </si>
  <si>
    <t>OG0000180.6/OG0000180.4/OG0000180.3/OG0000180.2/OG0000180.5/OG0000180.1/OG0001461.1/OG0001461.2</t>
  </si>
  <si>
    <t>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0000091.3/OG0000091.4/OG0000091.7/OG0000091.1/OG0000091.6/OG0000091.5/OG0000091.8/OG0000091.2/OG0000111.6/OG0000111.2/OG0000111.5/OG0000111.1/OG0000111.3/OG0000111.4/OG0000114.2/OG0000114.1/OG0000114.3/OG0000114.5/OG0000114.4/OG0000133.3/OG0000133.1/OG0000133.4/OG0000133.2/OG0000140.1/OG0000140.4/OG0000140.2/OG0000140.3/OG0000140.5/OG0000140.6/OG0000140.7/OG0000168.1/OG0000168.4/OG0000168.2/OG0000168.3/OG0000168.5/OG0000182.3/OG0000182.5/OG0000182.2/OG0000182.6/OG0000182.1/OG0000182.4/OG0000192.1/OG0000192.2/OG0000192.5/OG0000192.4/OG0000192.3/OG0000257.3/OG0000257.1/OG0000257.2/OG0000269.4/OG0000269.2/OG0000269.3/OG0000269.1/OG0000278.4/OG0000278.2/OG0000278.1/OG0000278.3/OG0000278.5/OG0000292.1/OG0000292.2/OG0000292.3/OG0000298.3/OG0000298.4/OG0000298.5/OG0000298.1/OG0000298.2/OG0000357.1/OG0000357.3/OG0000357.2/OG0000357.4/OG0000368.2/OG0000368.3/OG0000368.1/OG0000445.2/OG0000445.3/OG0000445.1/OG0000457.2/OG0000457.3/OG0000457.1/OG0000470.3/OG0000470.2/OG0000470.1/OG0000487.1/OG0000487.3/OG0000487.2/OG0000513.2/OG0000513.1/OG0000537.3/OG0000537.1/OG0000537.2/OG0000542.1/OG0000542.2/OG0000542.3/OG0000559.3/OG0000559.2/OG0000559.1/OG0000570.1/OG0000570.3/OG0000570.2/OG0000613.1/OG0000613.3/OG0000613.2/OG0000664.1/OG0000664.2/OG0000676.3/OG0000676.1/OG0000676.2/OG0000696.1/OG0000696.2/OG0000696.3/OG0000709.3/OG0000709.1/OG0000709.2/OG0000744.1/OG0000744.2/OG0000748.2/OG0000748.1/OG0000764.1/OG0000764.2/OG0000764.3/OG0000782.1/OG0000782.3/OG0000782.2/OG0000795.1/OG0000795.2/OG0000831.2/OG0000831.1/OG0000840.1/OG0000840.2/OG0000858.1/OG0000858.2/OG0000858.3/OG0000860.1/OG0000860.2/OG0000860.3/OG0000918.2/OG0000918.3/OG0000918.1/OG0000920.2/OG0000920.1/OG0000937.2/OG0000937.1/OG0001018.2/OG0001018.3/OG0001018.1/OG0001027.2/OG0001027.1/OG0001086.1/OG0001086.2/OG0001120.2/OG0001120.1/OG0001163.2/OG0001163.1/OG0001168.2/OG0001168.1/OG0001198.2/OG0001198.3/OG0001198.1/OG0001213.1/OG0001213.2/OG0001319.1/OG0001319.2/OG0001343.2/OG0001343.1/OG0001349.1/OG0001393.1/OG0001393.2/OG0001401.3/OG0001401.2/OG0001401.1/OG0001440.1/OG0001440.2/OG0001496.3/OG0001496.2/OG0001496.1/OG0001505.2/OG0001505.1/OG0001509.2/OG0001509.1/OG0001515.1/OG0001515.2/OG0001526.2/OG0001526.1/OG0001558.2/OG0001558.1/OG0001615.2/OG0001615.1/OG0001648.2/OG0001648.1/OG0001789.1/OG0001789.2/OG0001827.2/OG0001827.1/OG0001861.2/OG0001861.1/OG0001923.1/OG0001923.2/OG0001944.1/OG0001948.1/OG0001948.2/OG0002016.2/OG0002016.1/OG0002077.2/OG0002077.1/OG0002102.1/OG0002129.1/OG0002138.2/OG0002138.1/OG0002144.1/OG0002144.2/OG0002265.1/OG0002265.2/OG0002510.1/OG0002510.2/OG0002557.2/OG0002557.1/OG0002667.1/OG0002720.1/OG0002743.1/OG0002743.2/OG0002768.1/OG0002848.1/OG0002853.1/OG0002865.1/OG0002890.1/OG0002890.2/OG0002923.1/OG0002925.1/OG0002945.2/OG0002945.1/OG0002965.1/OG0003100.1/OG0003107.1/OG0003122.1/OG0003128.1/OG0003164.1/OG0003252.1/OG0003260.1/OG0003265.1/OG0003274.1/OG0003283.1/OG0003299.1/OG0003425.1/OG0003483.1/OG0003526.1/OG0003539.1/OG0003547.1/OG0003593.1/OG0003740.1/OG0003742.1/OG0003755.1/OG0003766.1/OG0003771.1/OG0003822.1/OG0003841.1/OG0004067.1/OG0004073.1/OG0004111.1/OG0004127.1/OG0004339.1/OG0004414.1/OG0004444.1/OG0004489.1/OG0004548.1/OG0004574.1/OG0004699.2/OG0004699.1/OG0004751.1/OG0004809.1/OG0004900.1/OG0004914.1/OG0005027.1/OG0005087.1/OG0005154.1/OG0005299.1/OG0005332.1/OG0005358.1/OG0005360.1/OG0005482.1/OG0005527.1/OG0005540.1/OG0005583.1/OG0005678.1/OG0005686.1/OG0005775.1/OG0005873.1/OG0005924.1/OG0005960.1/OG0005962.1/OG0005987.1/OG0006317.1/OG0006464.1/OG0006496.1/OG0006499.1/OG0006722.1/OG0006790.1/OG0006876.1/OG0007701.1/OG0007736.1/OG0007773.1/OG0007781.1/OG0008191.1/OG0008363.1/OG0008560.1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</si>
  <si>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0000081.3/OG0000081.9/OG0000081.8/OG0000081.5/OG0000081.4/OG0000081.1/OG0000081.6/OG0000081.7/OG0000081.2/OG0000103.5/OG0000103.8/OG0000103.7/OG0000103.2/OG0000103.6/OG0000103.1/OG0000103.9/OG0000103.3/OG0000103.4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0000237.2/OG0000237.1/OG0000237.3/OG0000237.4/OG0000237.5/OG0000271.2/OG0000271.1/OG0000271.4/OG0000271.3/OG0000306.4/OG0000306.1/OG0000306.2/OG0000306.3/OG0000315.1/OG0000315.2/OG0000315.3/OG0000315.4/OG0000340.4/OG0000340.1/OG0000340.3/OG0000340.2/OG0000367.2/OG0000367.1/OG0000367.3/OG0000367.4/OG0000370.4/OG0000370.1/OG0000370.2/OG0000370.3/OG0000372.5/OG0000372.3/OG0000372.4/OG0000372.1/OG0000372.2/OG0000401.3/OG0000401.1/OG0000401.2/OG0000495.2/OG0000495.1/OG0000495.3/OG0000508.3/OG0000508.1/OG0000508.2/OG0000537.3/OG0000537.1/OG0000537.2/OG0000541.1/OG0000541.2/OG0000541.3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0000937.2/OG0000937.1/OG0001005.2/OG0001005.1/OG0001030.3/OG0001030.2/OG0001030.1/OG0001036.1/OG0001124.1/OG0001124.2/OG0001163.2/OG0001163.1/OG0001171.2/OG0001171.1/OG0001211.2/OG0001211.1/OG0001214.2/OG0001214.1/OG0001296.1/OG0001296.2/OG0001356.1/OG0001356.2/OG0001371.1/OG0001371.2/OG0001393.1/OG0001393.2/OG0001417.2/OG0001417.1/OG0001493.1/OG0001493.2/OG0001526.2/OG0001526.1/OG0001542.2/OG0001542.1/OG0001551.1/OG0001574.2/OG0001574.1/OG0001610.1/OG0001621.2/OG0001621.1/OG0002034.1/OG0002061.1/OG0002102.1/OG0002219.1/OG0002225.2/OG0002225.1/OG0002242.2/OG0002242.1/OG0002362.1/OG0002394.2/OG0002394.1/OG0002406.1/OG0002611.1/OG0002712.1/OG0002757.1/OG0002939.1/OG0002956.1/OG0002956.2/OG0002974.1/OG0003120.1/OG0003142.1/OG0003289.1/OG0003547.1/OG0003587.1/OG0003695.1/OG0003737.1/OG0004001.1/OG0004267.1/OG0004709.1/OG0005351.1/OG0005369.1/OG0005445.1/OG0005918.1/OG0006297.1</t>
  </si>
  <si>
    <t>OG0000479.2/OG0000479.1/OG0002480.1/OG0004114.1/OG0004696.1/OG0004705.1/OG0005326.1/OG0006154.1/OG0008078.1</t>
  </si>
  <si>
    <t>OG0000224.5/OG0000224.3/OG0000224.4/OG0000224.2/OG0000224.1/OG0000224.6/OG0000339.3/OG0000339.2/OG0000339.4/OG0000339.1/OG0000353.1/OG0000353.4/OG0000353.3/OG0000353.2/OG0000403.2/OG0000403.1/OG0000484.2/OG0000484.1/OG0000484.3/OG0000608.1/OG0000608.2/OG0000947.1/OG0000947.2/OG0001393.1/OG0001393.2/OG0001718.1/OG0001834.1/OG0003137.1</t>
  </si>
  <si>
    <t>OG0001049.2/OG0001049.1/OG0003539.1</t>
  </si>
  <si>
    <t>OG0000353.1/OG0000353.4/OG0000353.3/OG0000353.2/OG0000403.2/OG0000403.1/OG0001393.1/OG0001393.2/OG0001834.1</t>
  </si>
  <si>
    <t>OG0000224.5/OG0000224.3/OG0000224.4/OG0000224.2/OG0000224.1/OG0000224.6/OG0000339.3/OG0000339.2/OG0000339.4/OG0000339.1/OG0000947.1/OG0000947.2/OG0001718.1/OG0003137.1</t>
  </si>
  <si>
    <t>OG0000866.3/OG0000866.2/OG0000866.1/OG0001049.2/OG0001049.1/OG0004563.1/OG0004768.1/OG0005043.1/OG0007223.1</t>
  </si>
  <si>
    <t>OG0005907.1/OG0008049.1/OG0008529.1/OG0008530.1</t>
  </si>
  <si>
    <t>OG0003568.2/OG0003568.1/OG0007786.1/OG0008623.1</t>
  </si>
  <si>
    <t>OG0000866.3/OG0000866.2/OG0000866.1/OG0001049.2/OG0001049.1/OG0001697.2/OG0001697.1/OG0004338.1/OG0004563.1/OG0004768.1/OG0005043.1/OG0007223.1</t>
  </si>
  <si>
    <t>OG0006308.1</t>
  </si>
  <si>
    <t>OG0001251.2/OG0001251.1/OG0003316.1/OG0003316.2/OG0004339.1/OG0005174.1</t>
  </si>
  <si>
    <t>OG0000044.13/OG0000044.11/OG0000044.6/OG0000044.14/OG0000044.8/OG0000044.12/OG0000044.10/OG0000044.7/OG0000044.4/OG0000044.5/OG0000044.9/OG0000044.1/OG0000044.3/OG0000044.2/OG0000064.11/OG0000064.7/OG0000064.3/OG0000064.8/OG0000064.4/OG0000064.2/OG0000064.6/OG0000064.10/OG0000064.9/OG0000064.1/OG0000064.5/OG0000121.5/OG0000121.1/OG0000121.2/OG0000121.3/OG0000121.4/OG0000121.6/OG0000121.8/OG0000121.7/OG0000131.4/OG0000131.6/OG0000131.2/OG0000131.1/OG0000131.3/OG0000131.5/OG0000131.7/OG0000155.5/OG0000155.4/OG0000155.3/OG0000155.1/OG0000155.6/OG0000155.2/OG0000187.6/OG0000187.5/OG0000187.4/OG0000187.3/OG0000187.1/OG0000187.2/OG0000188.4/OG0000188.3/OG0000188.1/OG0000188.2/OG0000196.3/OG0000196.5/OG0000196.4/OG0000196.1/OG0000196.2/OG0000200.4/OG0000200.5/OG0000200.2/OG0000200.6/OG0000200.3/OG0000200.1/OG0000208.2/OG0000208.1/OG0000208.4/OG0000208.3/OG0000218.4/OG0000218.2/OG0000218.1/OG0000218.3/OG0000218.5/OG0000221.1/OG0000221.2/OG0000221.4/OG0000221.6/OG0000221.5/OG0000221.3/OG0000226.1/OG0000226.2/OG0000226.5/OG0000226.4/OG0000226.6/OG0000226.3/OG0000232.4/OG0000232.2/OG0000232.5/OG0000232.1/OG0000232.3/OG0000257.3/OG0000257.1/OG0000257.2/OG0000339.3/OG0000339.2/OG0000339.4/OG0000339.1/OG0000400.4/OG0000400.1/OG0000400.3/OG0000400.2/OG0000418.4/OG0000418.3/OG0000418.2/OG0000418.1/OG0000424.2/OG0000424.1/OG0000448.2/OG0000448.4/OG0000448.1/OG0000448.3/OG0000614.3/OG0000614.2/OG0000614.1/OG0000672.2/OG0000672.1/OG0000771.3/OG0000771.2/OG0000771.1/OG0000794.1/OG0000794.2/OG0000828.1/OG0000828.2/OG0000889.2/OG0000889.1/OG0001030.3/OG0001030.2/OG0001030.1/OG0001153.2/OG0001153.1/OG0001229.3/OG0001229.1/OG0001229.2/OG0001263.1/OG0001263.2/OG0001327.2/OG0001327.1/OG0001465.1/OG0001465.2/OG0001510.2/OG0001510.1/OG0001528.2/OG0001528.1/OG0001583.2/OG0001583.1/OG0001787.1/OG0001787.2/OG0001944.1/OG0002077.2/OG0002077.1/OG0002161.1/OG0002161.2/OG0002205.1/OG0002208.1/OG0002208.2/OG0002265.1/OG0002265.2/OG0002379.1/OG0002379.2/OG0002380.1/OG0002451.1/OG0002451.2/OG0002578.1/OG0002585.1/OG0002655.2/OG0002655.1/OG0002667.1/OG0002786.1/OG0002806.1/OG0002806.2/OG0002923.1/OG0002947.2/OG0002947.1/OG0002969.1/OG0003058.1/OG0003107.1/OG0003156.1/OG0003163.1/OG0003275.1/OG0003275.2/OG0003285.1/OG0003316.1/OG0003316.2/OG0003324.1/OG0003336.1/OG0003344.1/OG0003389.1/OG0003428.1/OG0003463.1/OG0003468.1/OG0003548.1/OG0003567.1/OG0003573.1/OG0003655.1/OG0003655.2/OG0003689.1/OG0003740.1/OG0003817.1/OG0003822.1/OG0003849.1/OG0003856.1/OG0003943.1/OG0004028.1/OG0004056.1/OG0004073.1/OG0004077.1/OG0004105.1/OG0004120.1/OG0004127.1/OG0004149.1/OG0004284.1/OG0004310.1/OG0004313.1/OG0004318.1/OG0004384.1/OG0004568.1/OG0004574.1/OG0004590.1/OG0004610.1/OG0004693.1/OG0004981.1/OG0005277.1/OG0005341.1/OG0005350.1/OG0005359.1/OG0005387.1/OG0005477.1/OG0005483.1/OG0005509.1/OG0005584.1/OG0005585.1/OG0005770.1/OG0005816.1/OG0005871.1/OG0005902.1/OG0005918.1/OG0005993.1/OG0006011.1/OG0006013.1/OG0006032.1/OG0006056.1/OG0006240.1/OG0006284.1/OG0006293.1/OG0006315.1/OG0006357.1/OG0006754.1/OG0006927.1/OG0006959.1/OG0007727.1/OG0007811.1/OG0008012.1/OG0008363.1/OG0009072.1</t>
  </si>
  <si>
    <t>OG0000038.11/OG0000038.6/OG0000038.9/OG0000038.12/OG0000038.2/OG0000038.8/OG0000038.10/OG0000038.7/OG0000038.1/OG0000038.4/OG0000038.5/OG0000038.3/OG0000054.3/OG0000054.7/OG0000054.6/OG0000054.4/OG0000054.2/OG0000054.1/OG0000054.5/OG0000089.4/OG0000089.8/OG0000089.5/OG0000089.2/OG0000089.6/OG0000089.3/OG0000089.7/OG0000089.1/OG0000131.4/OG0000131.6/OG0000131.2/OG0000131.1/OG0000131.3/OG0000131.5/OG0000131.7/OG0000187.6/OG0000187.5/OG0000187.4/OG0000187.3/OG0000187.1/OG0000187.2/OG0000242.3/OG0000242.5/OG0000242.2/OG0000242.4/OG0000242.1/OG0000293.1/OG0000293.3/OG0000293.4/OG0000293.5/OG0000293.2/OG0000311.2/OG0000311.3/OG0000311.1/OG0000311.4/OG0000316.4/OG0000316.2/OG0000316.5/OG0000316.1/OG0000316.3/OG0000391.4/OG0000391.3/OG0000391.1/OG0000391.2/OG0000404.1/OG0000404.2/OG0000404.3/OG0000404.4/OG0000416.1/OG0000416.4/OG0000416.2/OG0000416.3/OG0000419.4/OG0000419.3/OG0000419.2/OG0000419.1/OG0000424.2/OG0000424.1/OG0000501.1/OG0000522.1/OG0000522.2/OG0000522.3/OG0000524.2/OG0000524.1/OG0000524.3/OG0000614.3/OG0000614.2/OG0000614.1/OG0000707.1/OG0000707.3/OG0000707.2/OG0000771.3/OG0000771.2/OG0000771.1/OG0000794.1/OG0000794.2/OG0000889.2/OG0000889.1/OG0000904.2/OG0000904.3/OG0000904.1/OG0000915.1/OG0000915.2/OG0000917.2/OG0000917.1/OG0000936.2/OG0000936.1/OG0000999.2/OG0000999.1/OG0001017.1/OG0001017.2/OG0001149.1/OG0001149.2/OG0001157.2/OG0001157.1/OG0001162.1/OG0001162.2/OG0001169.2/OG0001169.1/OG0001175.2/OG0001175.1/OG0001203.2/OG0001203.1/OG0001229.3/OG0001229.1/OG0001229.2/OG0001251.2/OG0001251.1/OG0001263.1/OG0001263.2/OG0001267.2/OG0001267.1/OG0001356.1/OG0001356.2/OG0001403.2/OG0001403.1/OG0001465.1/OG0001465.2/OG0001466.2/OG0001466.1/OG0001510.2/OG0001510.1/OG0001528.2/OG0001528.1/OG0001559.2/OG0001559.1/OG0001571.3/OG0001571.2/OG0001571.1/OG0001598.2/OG0001598.1/OG0001639.1/OG0001639.2/OG0001646.1/OG0001647.2/OG0001647.1/OG0001670.2/OG0001670.1/OG0001682.1/OG0001682.2/OG0001690.1/OG0001692.2/OG0001692.1/OG0001697.2/OG0001697.1/OG0001702.2/OG0001702.1/OG0001772.2/OG0001772.1/OG0001782.1/OG0001782.2/OG0001787.1/OG0001787.2/OG0001789.1/OG0001789.2/OG0001826.2/OG0001826.1/OG0001870.2/OG0001870.1/OG0001934.2/OG0001934.1/OG0001944.1/OG0001949.2/OG0001949.1/OG0001951.1/OG0001951.2/OG0001956.1/OG0002020.2/OG0002020.1/OG0002044.1/OG0002044.2/OG0002074.2/OG0002074.1/OG0002077.2/OG0002077.1/OG0002079.1/OG0002113.1/OG0002119.2/OG0002119.1/OG0002121.1/OG0002121.2/OG0002128.1/OG0002128.2/OG0002134.1/OG0002143.2/OG0002143.1/OG0002158.2/OG0002158.1/OG0002161.1/OG0002161.2/OG0002165.1/OG0002205.1/OG0002208.1/OG0002208.2/OG0002255.1/OG0002255.2/OG0002265.1/OG0002265.2/OG0002273.1/OG0002273.2/OG0002298.1/OG0002351.1/OG0002358.1/OG0002358.2/OG0002380.1/OG0002407.1/OG0002411.1/OG0002470.1/OG0002472.1/OG0002487.1/OG0002569.1/OG0002586.1/OG0002586.2/OG0002587.1/OG0002589.1/OG0002589.2/OG0002618.2/OG0002618.1/OG0002620.1/OG0002655.2/OG0002655.1/OG0002656.1/OG0002666.1/OG0002667.1/OG0002762.2/OG0002762.1/OG0002766.2/OG0002766.1/OG0002770.1/OG0002790.1/OG0002806.1/OG0002806.2/OG0002822.1/OG0002824.1/OG0002824.2/OG0002875.1/OG0002876.1/OG0002902.1/OG0002908.1/OG0002931.1/OG0002934.1/OG0002947.2/OG0002947.1/OG0002954.1/OG0002969.1/OG0003039.1/OG0003044.1/OG0003049.1/OG0003074.2/OG0003074.1/OG0003084.1/OG0003088.1/OG0003091.1/OG0003098.1/OG0003111.1/OG0003156.1/OG0003243.1/OG0003250.1/OG0003273.1/OG0003275.1/OG0003275.2/OG0003278.1/OG0003309.1/OG0003323.1/OG0003336.1/OG0003344.1/OG0003428.1/OG0003449.1/OG0003466.1/OG0003468.1/OG0003526.1/OG0003527.1/OG0003531.1/OG0003536.1/OG0003548.1/OG0003573.1/OG0003575.1/OG0003579.1/OG0003584.1/OG0003655.1/OG0003655.2/OG0003721.1/OG0003730.1/OG0003734.1/OG0003740.1/OG0003745.1/OG0003753.1/OG0003762.1/OG0003781.1/OG0003793.1/OG0003822.1/OG0003835.1/OG0003848.1/OG0003849.1/OG0003852.1/OG0003853.2/OG0003853.1/OG0003859.1/OG0003983.1/OG0003987.1/OG0004020.1/OG0004029.1/OG0004042.1/OG0004047.1/OG0004056.1/OG0004059.1/OG0004067.1/OG0004072.1/OG0004073.1/OG0004087.1/OG0004105.1/OG0004119.1/OG0004120.1/OG0004124.1/OG0004127.1/OG0004136.1/OG0004147.1/OG0004149.1/OG0004154.1/OG0004158.1/OG0004220.1/OG0004240.1/OG0004243.1/OG0004272.1/OG0004284.1/OG0004300.1/OG0004301.1/OG0004310.1/OG0004318.1/OG0004326.2/OG0004326.1/OG0004335.1/OG0004339.1/OG0004341.1/OG0004346.1/OG0004347.1/OG0004361.1/OG0004363.1/OG0004368.1/OG0004384.1/OG0004394.1/OG0004411.1/OG0004414.1/OG0004447.1/OG0004458.1/OG0004463.1/OG0004471.1/OG0004490.1/OG0004538.1/OG0004568.1/OG0004574.1/OG0004575.1/OG0004576.1/OG0004620.1/OG0004630.1/OG0004640.1/OG0004664.1/OG0004673.1/OG0004679.1/OG0004693.1/OG0004707.1/OG0004726.1/OG0004746.1/OG0004750.1/OG0004791.1/OG0004932.1/OG0004933.1/OG0004981.1/OG0004992.1/OG0005007.1/OG0005030.1/OG0005036.1/OG0005047.1/OG0005050.1/OG0005070.1/OG0005080.1/OG0005083.1/OG0005100.1/OG0005102.1/OG0005137.1/OG0005171.1/OG0005267.1/OG0005275.1/OG0005277.1/OG0005287.1/OG0005327.1/OG0005328.1/OG0005334.1/OG0005338.1/OG0005341.1/OG0005350.1/OG0005356.1/OG0005357.1/OG0005358.1/OG0005359.1/OG0005365.1/OG0005402.1/OG0005438.1/OG0005461.1/OG0005475.1/OG0005477.1/OG0005485.1/OG0005489.1/OG0005491.1/OG0005494.1/OG0005496.1/OG0005506.1/OG0005519.1/OG0005521.1/OG0005541.1/OG0005546.1/OG0005565.1/OG0005583.1/OG0005584.1/OG0005586.1/OG0005721.1/OG0005723.1/OG0005763.1/OG0005830.1/OG0005841.1/OG0005844.1/OG0005862.1/OG0005882.1/OG0005899.1/OG0005930.1/OG0005931.1/OG0005960.1/OG0005982.1/OG0005993.1/OG0006011.1/OG0006013.1/OG0006015.1/OG0006032.1/OG0006041.1/OG0006056.1/OG0006181.1/OG0006240.1/OG0006251.1/OG0006269.1/OG0006284.1/OG0006293.1/OG0006315.1/OG0006331.1/OG0006346.1/OG0006350.1/OG0006415.1/OG0006432.1/OG0006440.1/OG0006452.1/OG0006456.1/OG0006468.1/OG0006478.1/OG0006481.1/OG0006490.1/OG0006513.1/OG0006514.1/OG0006671.1/OG0006678.1/OG0006690.1/OG0006697.1/OG0006703.1/OG0006717.1/OG0006722.1/OG0006754.1/OG0006776.1/OG0006817.1/OG0006832.1/OG0006867.1/OG0006875.1/OG0006924.1/OG0006931.1/OG0006942.1/OG0006953.1/OG0006958.1/OG0006973.1/OG0007110.1/OG0007135.1/OG0007198.1/OG0007215.1/OG0007217.1/OG0007237.1/OG0007246.1/OG0007319.1/OG0007320.1/OG0007354.1/OG0007364.1/OG0007380.1/OG0007410.1/OG0007422.1/OG0007570.1/OG0007577.1/OG0007634.1/OG0007685.1/OG0007727.1/OG0007730.1/OG0007741.1/OG0007789.1/OG0007801.1/OG0007808.1/OG0007811.1/OG0007823.1/OG0007845.1/OG0008012.1/OG0008108.1/OG0008167.1/OG0008363.1/OG0008495.1/OG0008785.1/OG0009072.1</t>
  </si>
  <si>
    <t>OG0000512.1/OG0000512.8/OG0000512.3/OG0000512.7/OG0000512.9/OG0000512.5/OG0000512.6/OG0000512.4/OG0000512.2/OG0001373.1/OG0001632.1/OG0002231.1/OG0002231.2/OG0002287.1/OG0003229.1/OG0003286.1/OG0003313.2/OG0003313.1/OG0003474.1/OG0003671.1/OG0004117.2/OG0004117.1/OG0005136.1/OG0005180.1/OG0005190.1/OG0005661.1/OG0005706.1/OG0005927.1/OG0005947.1/OG0006049.1/OG0006082.1/OG0006411.1/OG0006472.1/OG0006476.1/OG0006500.1/OG0006746.1/OG0006746.2/OG0007000.1/OG0007247.1/OG0007366.1/OG0007434.1/OG0007775.1/OG0008059.1/OG0009157.1/OG0009366.2/OG0009366.1/OG0010076.1</t>
  </si>
  <si>
    <t>OG0002169.2/OG0002169.1/OG0002353.1/OG0002646.1/OG0002653.1/OG0002966.1/OG0003509.1/OG0003542.1/OG0003797.1/OG0004052.1/OG0004054.1/OG0004157.1/OG0004282.1/OG0004372.1/OG0004420.1/OG0004438.1/OG0004688.1/OG0004739.1/OG0004941.1/OG0005093.1/OG0005122.1/OG0005427.1/OG0005499.1/OG0005534.1/OG0005889.1/OG0006022.1/OG0006043.1/OG0006061.1/OG0006243.1/OG0006265.1/OG0006451.1/OG0006471.1/OG0006492.1/OG0006772.1/OG0006786.1/OG0006950.1/OG0007236.1/OG0007253.1/OG0007296.1/OG0007350.1/OG0007379.1/OG0007415.1/OG0007580.1/OG0007639.1/OG0007681.1/OG0007959.1/OG0007983.1/OG0008022.1/OG0008080.1/OG0008129.1/OG0008132.1/OG0008154.1/OG0008171.1/OG0008221.1/OG0008414.1/OG0008479.1/OG0008491.1/OG0008526.1/OG0008529.1/OG0008536.1/OG0008790.1/OG0008804.1</t>
  </si>
  <si>
    <t>OG0002169.2/OG0002169.1/OG0002269.1/OG0002338.1/OG0002338.2/OG0002764.1/OG0003688.1/OG0003868.1/OG0004128.1/OG0004226.1/OG0004282.1/OG0005121.1/OG0005897.1/OG0006061.1/OG0006730.1/OG0006760.1/OG0006762.1/OG0006863.1/OG0007693.1/OG0007983.1/OG0008080.1/OG0008141.1/OG0008207.1/OG0008413.1/OG0008529.1/OG0008804.1</t>
  </si>
  <si>
    <t>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0000091.3/OG0000091.4/OG0000091.7/OG0000091.1/OG0000091.6/OG0000091.5/OG0000091.8/OG0000091.2/OG0000111.6/OG0000111.2/OG0000111.5/OG0000111.1/OG0000111.3/OG0000111.4/OG0000133.3/OG0000133.1/OG0000133.4/OG0000133.2/OG0000140.1/OG0000140.4/OG0000140.2/OG0000140.3/OG0000140.5/OG0000140.6/OG0000140.7/OG0000182.3/OG0000182.5/OG0000182.2/OG0000182.6/OG0000182.1/OG0000182.4/OG0000269.4/OG0000269.2/OG0000269.3/OG0000269.1/OG0000292.1/OG0000292.2/OG0000292.3/OG0000298.3/OG0000298.4/OG0000298.5/OG0000298.1/OG0000298.2/OG0000457.2/OG0000457.3/OG0000457.1/OG0000470.3/OG0000470.2/OG0000470.1/OG0000487.1/OG0000487.3/OG0000487.2/OG0000513.2/OG0000513.1/OG0000542.1/OG0000542.2/OG0000542.3/OG0000570.1/OG0000570.3/OG0000570.2/OG0000613.1/OG0000613.3/OG0000613.2/OG0000664.1/OG0000664.2/OG0000676.3/OG0000676.1/OG0000676.2/OG0000744.1/OG0000744.2/OG0000782.1/OG0000782.3/OG0000782.2/OG0000795.1/OG0000795.2/OG0000831.2/OG0000831.1/OG0000858.1/OG0000858.2/OG0000858.3/OG0000860.1/OG0000860.2/OG0000860.3/OG0000920.2/OG0000920.1/OG0001018.2/OG0001018.3/OG0001018.1/OG0001027.2/OG0001027.1/OG0001120.2/OG0001120.1/OG0001198.2/OG0001198.3/OG0001198.1/OG0001213.1/OG0001213.2/OG0001319.1/OG0001319.2/OG0001343.2/OG0001343.1/OG0001349.1/OG0001401.3/OG0001401.2/OG0001401.1/OG0001440.1/OG0001440.2/OG0001496.3/OG0001496.2/OG0001496.1/OG0001509.2/OG0001509.1/OG0001558.2/OG0001558.1/OG0001789.1/OG0001789.2/OG0001948.1/OG0001948.2/OG0002016.2/OG0002016.1/OG0002102.1/OG0002129.1/OG0002138.2/OG0002138.1/OG0002510.1/OG0002510.2/OG0002557.2/OG0002557.1/OG0002720.1/OG0002743.1/OG0002743.2/OG0002768.1/OG0002848.1/OG0002925.1/OG0002945.2/OG0002945.1/OG0002965.1/OG0003100.1/OG0003122.1/OG0003128.1/OG0003164.1/OG0003252.1/OG0003260.1/OG0003265.1/OG0003274.1/OG0003283.1/OG0003425.1/OG0003483.1/OG0003526.1/OG0003539.1/OG0003593.1/OG0003755.1/OG0003766.1/OG0003771.1/OG0003841.1/OG0004067.1/OG0004111.1/OG0004127.1/OG0004414.1/OG0004444.1/OG0004548.1/OG0004574.1/OG0004699.2/OG0004699.1/OG0004751.1/OG0004900.1/OG0004914.1/OG0005027.1/OG0005154.1/OG0005299.1/OG0005332.1/OG0005358.1/OG0005360.1/OG0005527.1/OG0005540.1/OG0005583.1/OG0005678.1/OG0005686.1/OG0005775.1/OG0005873.1/OG0005924.1/OG0005960.1/OG0005962.1/OG0005987.1/OG0006496.1/OG0006499.1/OG0006722.1/OG0006790.1/OG0006876.1/OG0007701.1/OG0007736.1/OG0007773.1/OG0007781.1/OG0008560.1</t>
  </si>
  <si>
    <t>OG0002581.1/OG0003434.2/OG0003434.1/OG0003885.1/OG0004353.1/OG0004638.1/OG0004956.1/OG0005732.1/OG0005901.2/OG0005901.1/OG0006397.1/OG0006458.1/OG0006964.1/OG0007225.1/OG0007279.1/OG0007855.1/OG0008274.1/OG0008563.1/OG0009984.1</t>
  </si>
  <si>
    <t>OG0000031.13/OG0000031.5/OG0000031.16/OG0000031.1/OG0000031.4/OG0000031.14/OG0000031.8/OG0000031.9/OG0000031.10/OG0000031.2/OG0000031.6/OG0000031.7/OG0000031.12/OG0000031.15/OG0000031.3/OG0000031.11/OG0000031.17/OG0000271.2/OG0000271.1/OG0000271.4/OG0000271.3/OG0000370.4/OG0000370.1/OG0000370.2/OG0000370.3/OG0000621.3/OG0000621.4/OG0000621.1/OG0000621.2/OG0000732.1/OG0000732.2/OG0000732.3/OG0001211.2/OG0001211.1/OG0001214.2/OG0001214.1/OG0002102.1/OG0002394.2/OG0002394.1/OG0002712.1/OG0002956.1/OG0002956.2/OG0002974.1/OG0005351.1/OG0005369.1/OG0005445.1</t>
  </si>
  <si>
    <t>OG0000031.13/OG0000031.5/OG0000031.16/OG0000031.1/OG0000031.4/OG0000031.14/OG0000031.8/OG0000031.9/OG0000031.10/OG0000031.2/OG0000031.6/OG0000031.7/OG0000031.12/OG0000031.15/OG0000031.3/OG0000031.11/OG0000031.17/OG0000236.3/OG0000236.2/OG0000236.1/OG0000271.2/OG0000271.1/OG0000271.4/OG0000271.3/OG0000542.1/OG0000542.2/OG0000542.3/OG0000732.1/OG0000732.2/OG0000732.3/OG0000940.2/OG0000940.1/OG0001211.2/OG0001211.1/OG0001214.2/OG0001214.1/OG0002102.1/OG0002956.1/OG0002956.2/OG0002974.1/OG0005277.1/OG0005445.1</t>
  </si>
  <si>
    <t>OG0004226.1/OG0005326.1/OG0008529.1/OG0008804.1</t>
  </si>
  <si>
    <t>OG0005382.1</t>
  </si>
  <si>
    <t>OG0000130.5/OG0000130.4/OG0000130.7/OG0000130.6/OG0000130.3/OG0000130.2/OG0000130.1/OG0000208.2/OG0000208.1/OG0000208.4/OG0000208.3/OG0000224.5/OG0000224.3/OG0000224.4/OG0000224.2/OG0000224.1/OG0000224.6/OG0000257.3/OG0000257.1/OG0000257.2/OG0000356.4/OG0000356.1/OG0000356.2/OG0000356.3/OG0000539.2/OG0000539.1/OG0000539.3/OG0000729.2/OG0000729.1/OG0000868.2/OG0000868.1/OG0000868.3/OG0000889.2/OG0000889.1/OG0001610.1/OG0001779.1/OG0001923.1/OG0001923.2/OG0001956.1/OG0002149.2/OG0002149.1/OG0003112.1/OG0003163.1/OG0003573.1/OG0004610.1/OG0004724.1</t>
  </si>
  <si>
    <t>OG0004932.1/OG0006953.1</t>
  </si>
  <si>
    <t>OG0001110.1/OG0001110.2</t>
  </si>
  <si>
    <t>OG0000689.3/OG0000689.1/OG0000689.2/OG0001108.1/OG0001108.2/OG0001266.2/OG0001266.1/OG0001420.1/OG0001682.1/OG0001682.2/OG0003231.1/OG0004011.1/OG0006249.1/OG0006308.1/OG0006386.1</t>
  </si>
  <si>
    <t>OG0000366.2/OG0000366.1/OG0000366.3/OG0001162.1/OG0001162.2/OG0005488.1/OG0008177.1</t>
  </si>
  <si>
    <t>OG0001196.2/OG0001196.1/OG0006794.1</t>
  </si>
  <si>
    <t>OG0006794.1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</si>
  <si>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0001420.1/OG0002950.1</t>
  </si>
  <si>
    <t>OG0000192.1/OG0000192.2/OG0000192.5/OG0000192.4/OG0000192.3/OG0000372.5/OG0000372.3/OG0000372.4/OG0000372.1/OG0000372.2</t>
  </si>
  <si>
    <t>OG0000105.3/OG0000105.1/OG0000105.5/OG0000105.7/OG0000105.6/OG0000105.2/OG0000105.4/OG0000619.1/OG0000619.3/OG0000619.2/OG0001176.1/OG0001176.2/OG0001415.2/OG0001415.1/OG0001936.1/OG0001936.2/OG0002295.1/OG0002381.2/OG0002381.1/OG0003303.1/OG0004904.1/OG0005983.1/OG0006320.1</t>
  </si>
  <si>
    <t>OG0002646.1/OG0003220.1/OG0006716.1/OG0007347.1</t>
  </si>
  <si>
    <t>OG0000105.3/OG0000105.1/OG0000105.5/OG0000105.7/OG0000105.6/OG0000105.2/OG0000105.4/OG0000619.1/OG0000619.3/OG0000619.2/OG0001176.1/OG0001176.2/OG0001936.1/OG0001936.2/OG0002295.1/OG0002381.2/OG0002381.1/OG0003303.1/OG0004904.1/OG0005983.1</t>
  </si>
  <si>
    <t>OG0002646.1/OG0003220.1/OG0006716.1</t>
  </si>
  <si>
    <t>OG0006320.1</t>
  </si>
  <si>
    <t>OG0001274.1/OG0001274.2/OG0003085.1/OG0005032.1/OG0005109.1/OG0005485.1</t>
  </si>
  <si>
    <t>OG0007278.1/OG0008039.1</t>
  </si>
  <si>
    <t>OG0002377.1/OG0002377.2/OG0002797.1/OG0008053.1</t>
  </si>
  <si>
    <t>OG0002368.2/OG0002368.1/OG0003218.1/OG0005492.1/OG0005736.1/OG0008449.1</t>
  </si>
  <si>
    <t>OG0002797.1</t>
  </si>
  <si>
    <t>OG0002287.1/OG0005609.1/OG0006225.1/OG0006412.1</t>
  </si>
  <si>
    <t>OG0001609.1/OG0002148.1/OG0002148.2/OG0003832.1/OG0006050.1/OG0006374.1/OG0007281.1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</si>
  <si>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0000046.8/OG0000046.2/OG0000046.5/OG0000046.6/OG0000046.4/OG0000046.11/OG0000046.1/OG0000046.7/OG0000046.9/OG0000046.3/OG0000046.10/OG0000126.3/OG0000126.2/OG0000126.8/OG0000126.6/OG0000126.5/OG0000126.1/OG0000126.4/OG0000126.7/OG0000144.8/OG0000144.6/OG0000144.1/OG0000144.7/OG0000144.5/OG0000144.4/OG0000144.3/OG0000144.2/OG0000196.3/OG0000196.5/OG0000196.4/OG0000196.1/OG0000196.2/OG0000200.4/OG0000200.5/OG0000200.2/OG0000200.6/OG0000200.3/OG0000200.1/OG0000224.5/OG0000224.3/OG0000224.4/OG0000224.2/OG0000224.1/OG0000224.6/OG0000267.4/OG0000267.1/OG0000267.2/OG0000267.5/OG0000267.3/OG0000273.1/OG0000273.5/OG0000273.4/OG0000273.2/OG0000273.3/OG0000300.2/OG0000300.3/OG0000300.1/OG0000356.4/OG0000356.1/OG0000356.2/OG0000356.3/OG0000403.2/OG0000403.1/OG0000558.2/OG0000558.3/OG0000558.1/OG0000712.1/OG0000712.2/OG0000812.1/OG0000812.2/OG0000812.3/OG0000827.1/OG0000827.2/OG0000935.2/OG0000935.1/OG0000952.2/OG0000952.1/OG0000974.1/OG0000974.2/OG0001006.1/OG0001006.2/OG0001021.1/OG0001493.1/OG0001493.2/OG0001543.2/OG0001543.1/OG0001719.1/OG0001765.1/OG0001860.2/OG0001860.1/OG0001900.1/OG0001942.1/OG0001942.2/OG0001972.1/OG0001972.2/OG0002071.1/OG0002071.2/OG0002146.1/OG0002179.1/OG0002343.1/OG0002343.2/OG0002359.1/OG0002670.1/OG0002723.2/OG0002723.1/OG0002746.1/OG0003153.1/OG0003155.2/OG0003155.1/OG0003428.1/OG0003446.1/OG0003485.1/OG0003541.1/OG0003774.1/OG0003941.1/OG0003997.1/OG0004038.1/OG0004238.1/OG0004251.1/OG0004791.1/OG0005362.1/OG0005472.1/OG0005657.1/OG0006197.1</t>
  </si>
  <si>
    <t>OG0000266.6/OG0000266.3/OG0000266.5/OG0000266.1/OG0000266.2/OG0000266.4/OG0000740.2/OG0000740.1/OG0000740.3/OG0002287.1/OG0002676.1/OG0003229.1/OG0005012.1/OG0005596.1/OG0005609.1/OG0006225.1/OG0006412.1/OG0006746.1/OG0006746.2/OG0007458.1/OG0008224.1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</si>
  <si>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0000089.4/OG0000089.8/OG0000089.5/OG0000089.2/OG0000089.6/OG0000089.3/OG0000089.7/OG0000089.1/OG0000126.3/OG0000126.2/OG0000126.8/OG0000126.6/OG0000126.5/OG0000126.1/OG0000126.4/OG0000126.7/OG0000140.1/OG0000140.4/OG0000140.2/OG0000140.3/OG0000140.5/OG0000140.6/OG0000140.7/OG0000144.8/OG0000144.6/OG0000144.1/OG0000144.7/OG0000144.5/OG0000144.4/OG0000144.3/OG0000144.2/OG0000168.1/OG0000168.4/OG0000168.2/OG0000168.3/OG0000168.5/OG0000172.3/OG0000172.4/OG0000172.2/OG0000172.1/OG0000187.6/OG0000187.5/OG0000187.4/OG0000187.3/OG0000187.1/OG0000187.2/OG0000196.3/OG0000196.5/OG0000196.4/OG0000196.1/OG0000196.2/OG0000200.4/OG0000200.5/OG0000200.2/OG0000200.6/OG0000200.3/OG0000200.1/OG0000207.1/OG0000207.2/OG0000224.5/OG0000224.3/OG0000224.4/OG0000224.2/OG0000224.1/OG0000224.6/OG0000267.4/OG0000267.1/OG0000267.2/OG0000267.5/OG0000267.3/OG0000273.1/OG0000273.5/OG0000273.4/OG0000273.2/OG0000273.3/OG0000298.3/OG0000298.4/OG0000298.5/OG0000298.1/OG0000298.2/OG0000300.2/OG0000300.3/OG0000300.1/OG0000356.4/OG0000356.1/OG0000356.2/OG0000356.3/OG0000389.2/OG0000389.3/OG0000389.1/OG0000393.2/OG0000393.3/OG0000393.1/OG0000397.2/OG0000397.3/OG0000397.1/OG0000397.4/OG0000401.3/OG0000401.1/OG0000401.2/OG0000403.2/OG0000403.1/OG0000412.2/OG0000412.1/OG0000412.3/OG0000425.1/OG0000425.3/OG0000425.2/OG0000445.2/OG0000445.3/OG0000445.1/OG0000477.2/OG0000477.3/OG0000477.4/OG0000477.1/OG0000498.1/OG0000498.3/OG0000498.2/OG0000498.4/OG0000502.2/OG0000502.1/OG0000502.3/OG0000558.2/OG0000558.3/OG0000558.1/OG0000613.1/OG0000613.3/OG0000613.2/OG0000617.1/OG0000617.2/OG0000617.3/OG0000648.2/OG0000648.1/OG0000676.3/OG0000676.1/OG0000676.2/OG0000712.1/OG0000712.2/OG0000812.1/OG0000812.2/OG0000812.3/OG0000827.1/OG0000827.2/OG0000935.2/OG0000935.1/OG0000952.2/OG0000952.1/OG0000974.1/OG0000974.2/OG0001006.1/OG0001006.2/OG0001021.1/OG0001032.2/OG0001032.1/OG0001212.2/OG0001212.1/OG0001275.2/OG0001275.1/OG0001397.1/OG0001397.2/OG0001493.1/OG0001493.2/OG0001543.2/OG0001543.1/OG0001635.1/OG0001719.1/OG0001765.1/OG0001860.2/OG0001860.1/OG0001900.1/OG0001942.1/OG0001942.2/OG0001972.1/OG0001972.2/OG0001993.1/OG0002044.1/OG0002044.2/OG0002071.1/OG0002071.2/OG0002076.1/OG0002076.2/OG0002077.2/OG0002077.1/OG0002146.1/OG0002179.1/OG0002228.1/OG0002343.1/OG0002343.2/OG0002359.1/OG0002361.2/OG0002361.1/OG0002367.1/OG0002367.2/OG0002553.1/OG0002584.1/OG0002584.2/OG0002661.1/OG0002670.1/OG0002723.2/OG0002723.1/OG0002746.1/OG0003153.1/OG0003155.2/OG0003155.1/OG0003280.1/OG0003428.1/OG0003446.1/OG0003460.1/OG0003485.1/OG0003541.1/OG0003558.1/OG0003774.1/OG0003855.1/OG0003941.1/OG0003997.1/OG0004038.1/OG0004064.1/OG0004111.1/OG0004124.1/OG0004238.1/OG0004251.1/OG0004318.1/OG0004351.1/OG0004432.1/OG0004671.1/OG0004718.1/OG0004791.1/OG0004815.1/OG0005277.1/OG0005362.1/OG0005392.1/OG0005472.1/OG0005657.1/OG0005881.1/OG0005973.1/OG0006146.1/OG0006197.1/OG0006266.1/OG0006381.1/OG0006382.1/OG0006729.1/OG0006775.1/OG0006935.1/OG0006968.1/OG0007237.1/OG0007301.1/OG0008113.1/OG0008398.1/OG0010635.1</t>
  </si>
  <si>
    <t>OG0000198.3/OG0000198.5/OG0000198.4/OG0000198.2/OG0000198.1/OG0001609.1/OG0002148.1/OG0002148.2/OG0002490.1/OG0002490.2/OG0003832.1/OG0004410.1/OG0005122.1/OG0006050.1/OG0006374.1/OG0007257.1/OG0007281.1/OG0008022.1/OG0008519.1</t>
  </si>
  <si>
    <t>OG0000426.3/OG0000426.1/OG0000426.2/OG0008208.1</t>
  </si>
  <si>
    <t>OG0005412.1</t>
  </si>
  <si>
    <t>OG0008492.1</t>
  </si>
  <si>
    <t>OG0002106.1</t>
  </si>
  <si>
    <t>OG0008850.1</t>
  </si>
  <si>
    <t>OG0003071.1</t>
  </si>
  <si>
    <t>OG0002074.2/OG0002074.1</t>
  </si>
  <si>
    <t>OG0000187.6/OG0000187.5/OG0000187.4/OG0000187.3/OG0000187.1/OG0000187.2/OG0001510.2/OG0001510.1/OG0001571.3/OG0001571.2/OG0001571.1/OG0001870.2/OG0001870.1/OG0002822.1/OG0003049.1/OG0003721.1/OG0007634.1</t>
  </si>
  <si>
    <t>OG0000674.2/OG0000674.3/OG0000674.1/OG0002963.1</t>
  </si>
  <si>
    <t>OG0001755.1/OG0001755.2</t>
  </si>
  <si>
    <t>OG0001076.1/OG0001076.2</t>
  </si>
  <si>
    <t>OG0004009.1</t>
  </si>
  <si>
    <t>OG0004257.1</t>
  </si>
  <si>
    <t>OG0000921.3/OG0000921.1/OG0000921.2/OG0001001.1/OG0001001.2</t>
  </si>
  <si>
    <t>OG0002178.1/OG0002178.2/OG0003026.1</t>
  </si>
  <si>
    <t>OG0001262.2/OG0001262.1/OG0002366.1/OG0002366.2/OG0002663.1/OG0003435.1/OG0004301.1/OG0005394.1</t>
  </si>
  <si>
    <t>OG0006466.1/OG0008221.1</t>
  </si>
  <si>
    <t>OG0001393.1/OG0001393.2/OG0005980.1</t>
  </si>
  <si>
    <t>OG0000050.7/OG0000050.8/OG0000050.1/OG0000050.6/OG0000050.10/OG0000050.5/OG0000050.11/OG0000050.9/OG0000050.3/OG0000050.2/OG0000050.4/OG0000356.4/OG0000356.1/OG0000356.2/OG0000356.3/OG0000484.2/OG0000484.1/OG0000484.3/OG0001271.2/OG0001271.1/OG0005656.1/OG0005774.1</t>
  </si>
  <si>
    <t>OG0000205.5/OG0000205.2/OG0000205.7/OG0000205.3/OG0000205.1/OG0000205.4/OG0000205.6/OG0000396.4/OG0000396.3/OG0000396.1/OG0000396.2/OG0000446.3/OG0000446.2/OG0000446.1/OG0000502.2/OG0000502.1/OG0000502.3/OG0000636.3/OG0000636.1/OG0000636.2/OG0000695.2/OG0000695.3/OG0000695.1/OG0000741.2/OG0000741.1/OG0000741.3/OG0000997.1/OG0000997.2/OG0001154.1/OG0001154.2/OG0001222.1/OG0001222.2/OG0001523.1/OG0001523.2/OG0001645.2/OG0001645.1/OG0002167.1/OG0002597.1/OG0002597.2/OG0002650.1/OG0002650.2/OG0002656.1/OG0002709.1/OG0002871.1/OG0002954.1/OG0003715.1/OG0003731.1/OG0003778.1/OG0003946.1/OG0003961.1/OG0003972.1/OG0004068.1/OG0004246.1/OG0004288.1/OG0004371.1/OG0004596.1/OG0004614.1/OG0005053.1/OG0006052.1/OG0006457.1/OG0006519.1/OG0007132.1/OG0007809.1/OG0008106.1/OG0008485.1</t>
  </si>
  <si>
    <t>OG0000446.3/OG0000446.2/OG0000446.1/OG0003731.1/OG0005053.1</t>
  </si>
  <si>
    <t>OG0000396.4/OG0000396.3/OG0000396.1/OG0000396.2/OG0000580.2/OG0000580.1/OG0000580.3</t>
  </si>
  <si>
    <t>OG0004030.1/OG0004681.1</t>
  </si>
  <si>
    <t>OG0000107.5/OG0000107.3/OG0000107.7/OG0000107.4/OG0000107.1/OG0000107.2/OG0000107.8/OG0000107.6/OG0000559.3/OG0000559.2/OG0000559.1/OG0000617.1/OG0000617.2/OG0000617.3/OG0000974.1/OG0000974.2/OG0001111.1/OG0001111.2/OG0002741.1/OG0003233.1/OG0003591.1</t>
  </si>
  <si>
    <t>OG0000123.2/OG0000123.3/OG0000123.5/OG0000123.6/OG0000123.4/OG0000123.7/OG0000123.1</t>
  </si>
  <si>
    <t>OG0001340.2/OG0001340.3/OG0001340.1/OG0002913.1/OG0003748.1/OG0004090.1/OG0004226.1/OG0006213.1/OG0008529.1</t>
  </si>
  <si>
    <t>OG0000015.9/OG0000015.11/OG0000015.13/OG0000015.6/OG0000015.3/OG0000015.7/OG0000015.4/OG0000015.5/OG0000015.8/OG0000015.14/OG0000015.1/OG0000015.2/OG0000015.12/OG0000015.10/OG0000106.2/OG0000106.3/OG0000106.5/OG0000106.4/OG0000106.7/OG0000106.6/OG0000106.1/OG0000200.4/OG0000200.5/OG0000200.2/OG0000200.6/OG0000200.3/OG0000200.1/OG0000487.1/OG0000487.3/OG0000487.2/OG0000538.3/OG0000538.2/OG0000538.4/OG0000538.1/OG0000551.3/OG0000551.2/OG0000551.1/OG0000558.2/OG0000558.3/OG0000558.1/OG0000615.3/OG0000615.1/OG0000615.2/OG0000628.1/OG0000628.2/OG0000664.1/OG0000664.2/OG0000723.3/OG0000723.2/OG0000723.1/OG0001049.2/OG0001049.1/OG0001068.2/OG0001068.1/OG0001252.1/OG0001268.1/OG0001268.2/OG0001550.2/OG0001550.1/OG0001668.1/OG0001668.2/OG0001700.1/OG0002214.1/OG0002339.1/OG0002412.2/OG0002412.1/OG0002584.1/OG0002584.2/OG0002613.1/OG0002613.2/OG0002782.1/OG0002899.1/OG0003248.1/OG0003302.1/OG0003722.1/OG0003977.1/OG0004083.1/OG0004432.1/OG0004569.1/OG0005384.1/OG0005648.1/OG0005817.1/OG0005972.1/OG0006796.1/OG0006869.1/OG0007417.1</t>
  </si>
  <si>
    <t>OG0002782.1/OG0003302.1/OG0005817.1/OG0006796.1</t>
  </si>
  <si>
    <t>OG0003748.1</t>
  </si>
  <si>
    <t>OG0002339.1</t>
  </si>
  <si>
    <t>OG0007168.1</t>
  </si>
  <si>
    <t>OG0000111.6/OG0000111.2/OG0000111.5/OG0000111.1/OG0000111.3/OG0000111.4/OG0000200.4/OG0000200.5/OG0000200.2/OG0000200.6/OG0000200.3/OG0000200.1/OG0000203.1/OG0000203.3/OG0000203.5/OG0000203.2/OG0000203.4/OG0000354.3/OG0000354.2/OG0000354.1/OG0000632.1/OG0000632.2/OG0000690.2/OG0000690.1/OG0004212.2/OG0004212.1/OG0004699.2/OG0004699.1/OG0005356.1</t>
  </si>
  <si>
    <t>OG0000144.8/OG0000144.6/OG0000144.1/OG0000144.7/OG0000144.5/OG0000144.4/OG0000144.3/OG0000144.2/OG0000200.4/OG0000200.5/OG0000200.2/OG0000200.6/OG0000200.3/OG0000200.1/OG0001768.1/OG0002801.1/OG0005713.1</t>
  </si>
  <si>
    <t>OG0000200.4/OG0000200.5/OG0000200.2/OG0000200.6/OG0000200.3/OG0000200.1/OG0000331.1/OG0000331.3/OG0000331.2/OG0000331.4/OG0000635.1/OG0000635.2/OG0000828.1/OG0000828.2/OG0001768.1/OG0001972.1/OG0001972.2/OG0002076.1/OG0002076.2/OG0002179.1/OG0002605.1/OG0002605.2/OG0002754.1/OG0004038.1/OG0004632.1/OG0004883.1/OG0005871.1</t>
  </si>
  <si>
    <t>OG0002605.1/OG0002605.2</t>
  </si>
  <si>
    <t>OG0000548.2/OG0000548.1/OG0000548.3/OG0001574.2/OG0001574.1/OG0001615.2/OG0001615.1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</si>
  <si>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0000106.2/OG0000106.3/OG0000106.5/OG0000106.4/OG0000106.7/OG0000106.6/OG0000106.1/OG0000120.3/OG0000120.4/OG0000120.1/OG0000120.5/OG0000120.2/OG0000180.6/OG0000180.4/OG0000180.3/OG0000180.2/OG0000180.5/OG0000180.1/OG0000187.6/OG0000187.5/OG0000187.4/OG0000187.3/OG0000187.1/OG0000187.2/OG0000274.1/OG0000274.4/OG0000274.5/OG0000274.2/OG0000274.3/OG0000298.3/OG0000298.4/OG0000298.5/OG0000298.1/OG0000298.2/OG0000337.3/OG0000337.1/OG0000337.2/OG0000348.2/OG0000348.1/OG0000348.3/OG0000353.1/OG0000353.4/OG0000353.3/OG0000353.2/OG0000356.4/OG0000356.1/OG0000356.2/OG0000356.3/OG0000395.1/OG0000395.2/OG0000395.3/OG0000435.3/OG0000435.2/OG0000435.1/OG0000485.1/OG0000485.3/OG0000485.2/OG0000555.1/OG0000555.2/OG0000555.3/OG0000567.1/OG0000567.3/OG0000567.2/OG0000793.1/OG0000793.2/OG0000966.2/OG0000966.1/OG0001023.2/OG0001023.1/OG0001149.1/OG0001149.2/OG0001153.2/OG0001153.1/OG0001271.2/OG0001271.1/OG0001322.1/OG0001322.2/OG0001440.1/OG0001440.2/OG0001513.2/OG0001513.1/OG0001697.2/OG0001697.1/OG0002016.2/OG0002016.1/OG0002102.1/OG0002107.2/OG0002107.1/OG0002398.1/OG0002477.1/OG0002579.2/OG0002579.1/OG0002890.1/OG0002890.2/OG0002915.1/OG0002944.1/OG0003234.2/OG0003234.1/OG0003289.1/OG0003344.1/OG0003540.1/OG0004038.1/OG0004127.1/OG0004156.1/OG0004326.2/OG0004326.1/OG0004576.1/OG0004981.1/OG0005583.1/OG0006056.1/OG0006513.1/OG0006819.1/OG0006832.1/OG0008120.1</t>
  </si>
  <si>
    <t>OG0000740.2/OG0000740.1/OG0000740.3/OG0000821.1/OG0000821.3/OG0000821.2/OG0002186.1/OG0004126.1/OG0006389.1</t>
  </si>
  <si>
    <t>OG0000821.1/OG0000821.3/OG0000821.2/OG0006389.1</t>
  </si>
  <si>
    <t>OG0000046.8/OG0000046.2/OG0000046.5/OG0000046.6/OG0000046.4/OG0000046.11/OG0000046.1/OG0000046.7/OG0000046.9/OG0000046.3/OG0000046.10/OG0000187.6/OG0000187.5/OG0000187.4/OG0000187.3/OG0000187.1/OG0000187.2/OG0000274.1/OG0000274.4/OG0000274.5/OG0000274.2/OG0000274.3/OG0000353.1/OG0000353.4/OG0000353.3/OG0000353.2/OG0000395.1/OG0000395.2/OG0000395.3/OG0000435.3/OG0000435.2/OG0000435.1/OG0000485.1/OG0000485.3/OG0000485.2/OG0000555.1/OG0000555.2/OG0000555.3/OG0000567.1/OG0000567.3/OG0000567.2/OG0000966.2/OG0000966.1/OG0001440.1/OG0001440.2/OG0001513.2/OG0001513.1/OG0001697.2/OG0001697.1/OG0002102.1/OG0002398.1/OG0002477.1/OG0002944.1/OG0003234.2/OG0003234.1/OG0003289.1/OG0004038.1/OG0006832.1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</si>
  <si>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0000028.8/OG0000028.1/OG0000028.5/OG0000028.3/OG0000028.6/OG0000028.4/OG0000028.11/OG0000028.7/OG0000028.2/OG0000028.15/OG0000028.17/OG0000028.13/OG0000028.12/OG0000028.9/OG0000028.16/OG0000028.10/OG0000028.14/OG0000041.8/OG0000041.10/OG0000041.2/OG0000041.11/OG0000041.3/OG0000041.5/OG0000041.9/OG0000041.1/OG0000041.12/OG0000041.7/OG0000041.6/OG0000041.13/OG0000041.4/OG0000041.14/OG0000045.12/OG0000045.7/OG0000045.11/OG0000045.2/OG0000045.4/OG0000045.13/OG0000045.10/OG0000045.9/OG0000045.8/OG0000045.6/OG0000045.3/OG0000045.5/OG0000045.1/OG0000106.2/OG0000106.3/OG0000106.5/OG0000106.4/OG0000106.7/OG0000106.6/OG0000106.1/OG0000180.6/OG0000180.4/OG0000180.3/OG0000180.2/OG0000180.5/OG0000180.1/OG0000337.3/OG0000337.1/OG0000337.2/OG0000348.2/OG0000348.1/OG0000348.3/OG0000555.1/OG0000555.2/OG0000555.3/OG0000793.1/OG0000793.2/OG0001149.1/OG0001149.2/OG0001153.2/OG0001153.1/OG0001322.1/OG0001322.2/OG0001440.1/OG0001440.2/OG0002016.2/OG0002016.1/OG0002579.2/OG0002579.1/OG0002890.1/OG0002890.2/OG0002915.1/OG0003344.1/OG0003540.1/OG0004127.1/OG0004326.2/OG0004326.1/OG0004576.1/OG0004981.1/OG0005583.1/OG0006056.1/OG0006513.1/OG0006819.1/OG0008120.1</t>
  </si>
  <si>
    <t>OG0000050.7/OG0000050.8/OG0000050.1/OG0000050.6/OG0000050.10/OG0000050.5/OG0000050.11/OG0000050.9/OG0000050.3/OG0000050.2/OG0000050.4/OG0000274.1/OG0000274.4/OG0000274.5/OG0000274.2/OG0000274.3/OG0000280.1/OG0000280.2/OG0000280.4/OG0000280.3/OG0000298.3/OG0000298.4/OG0000298.5/OG0000298.1/OG0000298.2/OG0000305.1/OG0000305.4/OG0000305.2/OG0000305.3/OG0000322.1/OG0000322.2/OG0000322.4/OG0000322.3/OG0000555.1/OG0000555.2/OG0000555.3/OG0000590.2/OG0000590.1/OG0000590.3/OG0000704.2/OG0000704.1/OG0000704.3/OG0001090.1/OG0001090.2/OG0001227.2/OG0001227.1/OG0001965.1/OG0002885.1/OG0003423.1/OG0003567.1/OG0004283.1/OG0004538.1/OG0004693.1/OG0006413.1</t>
  </si>
  <si>
    <t>OG0001924.1/OG0004945.1</t>
  </si>
  <si>
    <t>OG0000821.1/OG0000821.3/OG0000821.2/OG0002186.1/OG0004285.1</t>
  </si>
  <si>
    <t>OG0000106.2/OG0000106.3/OG0000106.5/OG0000106.4/OG0000106.7/OG0000106.6/OG0000106.1/OG0000337.3/OG0000337.1/OG0000337.2/OG0000793.1/OG0000793.2/OG0001149.1/OG0001149.2/OG0001153.2/OG0001153.1/OG0001440.1/OG0001440.2/OG0003344.1/OG0004127.1/OG0004576.1/OG0006513.1/OG0006819.1</t>
  </si>
  <si>
    <t>OG0000050.7/OG0000050.8/OG0000050.1/OG0000050.6/OG0000050.10/OG0000050.5/OG0000050.11/OG0000050.9/OG0000050.3/OG0000050.2/OG0000050.4/OG0000280.1/OG0000280.2/OG0000280.4/OG0000280.3/OG0000305.1/OG0000305.4/OG0000305.2/OG0000305.3/OG0000590.2/OG0000590.1/OG0000590.3/OG0002885.1/OG0004538.1</t>
  </si>
  <si>
    <t>OG0000274.1/OG0000274.4/OG0000274.5/OG0000274.2/OG0000274.3/OG0000322.1/OG0000322.2/OG0000322.4/OG0000322.3/OG0000555.1/OG0000555.2/OG0000555.3/OG0001090.1/OG0001090.2/OG0001227.2/OG0001227.1/OG0001965.1/OG0003423.1/OG0003567.1/OG0004693.1/OG0006413.1</t>
  </si>
  <si>
    <t>OG0003567.1/OG0004693.1/OG0006413.1</t>
  </si>
  <si>
    <t>OG0000298.3/OG0000298.4/OG0000298.5/OG0000298.1/OG0000298.2/OG0000704.2/OG0000704.1/OG0000704.3/OG0004283.1</t>
  </si>
  <si>
    <t>OG0000305.1/OG0000305.4/OG0000305.2/OG0000305.3/OG0003567.1/OG0004538.1/OG0004693.1/OG0006413.1</t>
  </si>
  <si>
    <t>OG0005060.1/OG0007387.1</t>
  </si>
  <si>
    <t>OG0002387.1/OG0002591.1/OG0002874.1/OG0003218.1/OG0006307.1</t>
  </si>
  <si>
    <t>OG0000403.2/OG0000403.1/OG0002409.1</t>
  </si>
  <si>
    <t>OG0001170.2/OG0001170.1/OG0001271.2/OG0001271.1/OG0002277.2/OG0002277.1/OG0003262.1</t>
  </si>
  <si>
    <t>OG0000020.1/OG0000020.2/OG0000020.9/OG0000020.3/OG0000020.13/OG0000020.6/OG0000020.5/OG0000020.4/OG0000020.11/OG0000020.10/OG0000020.8/OG0000020.7/OG0000020.12/OG0000120.3/OG0000120.4/OG0000120.1/OG0000120.5/OG0000120.2/OG0000247.4/OG0000247.5/OG0000247.1/OG0000247.3/OG0000247.2/OG0000356.4/OG0000356.1/OG0000356.2/OG0000356.3/OG0000571.3/OG0000571.1/OG0000571.2/OG0001170.2/OG0001170.1/OG0001271.2/OG0001271.1/OG0002277.2/OG0002277.1/OG0002572.1/OG0003262.1/OG0003558.1</t>
  </si>
  <si>
    <t>OG0002963.1</t>
  </si>
  <si>
    <t>OG0000066.8/OG0000066.7/OG0000066.5/OG0000066.6/OG0000066.3/OG0000066.4/OG0000066.1/OG0000066.2/OG0000114.2/OG0000114.1/OG0000114.3/OG0000114.5/OG0000114.4/OG0000180.6/OG0000180.4/OG0000180.3/OG0000180.2/OG0000180.5/OG0000180.1/OG0000709.3/OG0000709.1/OG0000709.2/OG0000916.2/OG0000916.1/OG0000916.3/OG0000945.1/OG0000945.2/OG0001057.1/OG0001057.2/OG0001172.2/OG0001172.1/OG0001275.2/OG0001275.1/OG0001393.1/OG0001393.2/OG0002056.1/OG0002614.1/OG0002746.1/OG0002947.2/OG0002947.1/OG0003679.1/OG0005379.1/OG0005413.1/OG0005446.1/OG0005542.1/OG0005819.1/OG0005999.1</t>
  </si>
  <si>
    <t>OG0000105.3/OG0000105.1/OG0000105.5/OG0000105.7/OG0000105.6/OG0000105.2/OG0000105.4/OG0000172.3/OG0000172.4/OG0000172.2/OG0000172.1/OG0000200.4/OG0000200.5/OG0000200.2/OG0000200.6/OG0000200.3/OG0000200.1/OG0000280.1/OG0000280.2/OG0000280.4/OG0000280.3/OG0000299.2/OG0000299.4/OG0000299.3/OG0000299.1/OG0000351.4/OG0000351.3/OG0000351.1/OG0000351.2/OG0000419.4/OG0000419.3/OG0000419.2/OG0000419.1/OG0000526.3/OG0000526.2/OG0000526.1/OG0000785.1/OG0000785.2/OG0000917.2/OG0000917.1/OG0001271.2/OG0001271.1/OG0001420.1/OG0001567.1/OG0001607.2/OG0001607.1/OG0001631.2/OG0001631.1/OG0001942.1/OG0001942.2/OG0001963.1/OG0001963.2/OG0002254.1/OG0002277.2/OG0002277.1/OG0002379.1/OG0002379.2/OG0002920.1/OG0002947.2/OG0002947.1/OG0003208.1/OG0003208.2/OG0003221.1/OG0003303.1/OG0003580.1/OG0003775.1/OG0003993.1/OG0004103.1/OG0004146.1/OG0004407.1/OG0004428.1/OG0004767.1/OG0004930.1/OG0004980.1/OG0005027.1/OG0005491.1/OG0005559.1/OG0006147.1/OG0006338.1/OG0006832.1</t>
  </si>
  <si>
    <t>OG0000918.2/OG0000918.3/OG0000918.1/OG0001512.1/OG0001512.2/OG0001634.2/OG0001634.1/OG0003212.1/OG0006924.1</t>
  </si>
  <si>
    <t>OG0000918.2/OG0000918.3/OG0000918.1</t>
  </si>
  <si>
    <t>OG0001512.1/OG0001512.2</t>
  </si>
  <si>
    <t>OG0000073.10/OG0000073.7/OG0000073.3/OG0000073.11/OG0000073.8/OG0000073.1/OG0000073.5/OG0000073.2/OG0000073.9/OG0000073.4/OG0000073.6/OG0000485.1/OG0000485.3/OG0000485.2/OG0000583.2/OG0000583.1/OG0000583.3/OG0000696.1/OG0000696.2/OG0000696.3/OG0000741.2/OG0000741.1/OG0000741.3/OG0000947.1/OG0000947.2/OG0002292.2/OG0002292.1/OG0002377.1/OG0002377.2/OG0002659.1/OG0002824.1/OG0002824.2/OG0004726.1/OG0005278.1/OG0008053.1</t>
  </si>
  <si>
    <t>OG0004712.1/OG0007675.1</t>
  </si>
  <si>
    <t>OG0000696.1/OG0000696.2/OG0000696.3/OG0000947.1/OG0000947.2/OG0002934.1/OG0006286.1/OG0006425.1</t>
  </si>
  <si>
    <t>OG0002583.1/OG0002646.1/OG0002660.1/OG0004410.1/OG0004615.1</t>
  </si>
  <si>
    <t>OG0000358.2/OG0000358.1/OG0000358.3/OG0000358.4/OG0000419.4/OG0000419.3/OG0000419.2/OG0000419.1/OG0000619.1/OG0000619.3/OG0000619.2/OG0000763.1/OG0000763.2/OG0001033.2/OG0001033.1/OG0001702.2/OG0001702.1/OG0001772.2/OG0001772.1/OG0001870.2/OG0001870.1/OG0002154.1/OG0002154.2/OG0002341.1/OG0002638.1/OG0002957.1/OG0003095.1/OG0003464.1/OG0003539.1/OG0003721.1/OG0004107.1/OG0004423.1/OG0004752.1/OG0004771.1/OG0004904.1/OG0005081.1/OG0005144.1/OG0005300.1/OG0006659.1/OG0007737.1</t>
  </si>
  <si>
    <t>OG0000419.4/OG0000419.3/OG0000419.2/OG0000419.1/OG0000619.1/OG0000619.3/OG0000619.2/OG0001033.2/OG0001033.1/OG0001702.2/OG0001702.1/OG0001772.2/OG0001772.1/OG0002154.1/OG0002154.2/OG0002341.1/OG0002638.1/OG0002957.1/OG0003464.1/OG0003721.1/OG0004107.1/OG0004423.1/OG0004752.1/OG0004771.1/OG0004904.1/OG0005081.1/OG0005144.1/OG0005300.1/OG0006659.1</t>
  </si>
  <si>
    <t>OG0000763.1/OG0000763.2/OG0003095.1/OG0007737.1</t>
  </si>
  <si>
    <t>OG0002353.1/OG0006466.1/OG0007379.1/OG0007983.1/OG0008080.1</t>
  </si>
  <si>
    <t>OG0000501.1/OG0000763.1/OG0000763.2/OG0001694.2/OG0001694.1/OG0002242.2/OG0002242.1/OG0002603.1/OG0003095.1/OG0004771.1/OG0005278.1/OG0006484.1/OG0006722.1/OG0007073.1/OG0007319.1/OG0007353.1</t>
  </si>
  <si>
    <t>OG0004052.1/OG0004410.1/OG0004615.1/OG0008491.1</t>
  </si>
  <si>
    <t>OG0000344.3/OG0000344.1/OG0000344.4/OG0000344.2/OG0000449.3/OG0000449.1/OG0000449.2/OG0000525.3/OG0000525.1/OG0000525.2/OG0001175.2/OG0001175.1/OG0001241.1/OG0001241.2/OG0001768.1/OG0002108.1/OG0003425.1/OG0003464.1/OG0003469.1/OG0003593.1/OG0004752.1/OG0005081.1/OG0005300.1/OG0005392.1/OG0006342.1/OG0006659.1/OG0008106.1</t>
  </si>
  <si>
    <t>OG0000344.3/OG0000344.1/OG0000344.4/OG0000344.2/OG0000449.3/OG0000449.1/OG0000449.2/OG0000525.3/OG0000525.1/OG0000525.2/OG0001175.2/OG0001175.1/OG0001241.1/OG0001241.2/OG0001768.1/OG0003425.1/OG0003469.1/OG0003593.1/OG0005081.1/OG0008106.1</t>
  </si>
  <si>
    <t>OG0000525.3/OG0000525.1/OG0000525.2/OG0002108.1/OG0003464.1/OG0004752.1/OG0005300.1/OG0005392.1/OG0006342.1/OG0006659.1</t>
  </si>
  <si>
    <t>OG0000419.4/OG0000419.3/OG0000419.2/OG0000419.1/OG0001772.2/OG0001772.1/OG0002957.1/OG0003464.1/OG0003721.1/OG0004752.1/OG0004771.1/OG0005300.1/OG0006659.1</t>
  </si>
  <si>
    <t>OG0000274.1/OG0000274.4/OG0000274.5/OG0000274.2/OG0000274.3/OG0000385.3/OG0000385.1/OG0000385.2/OG0000548.2/OG0000548.1/OG0000548.3/OG0000608.1/OG0000608.2/OG0000666.3/OG0000666.2/OG0000666.1/OG0000789.1/OG0000789.2/OG0001084.2/OG0001084.1/OG0003774.1</t>
  </si>
  <si>
    <t>OG0002032.1/OG0002032.2/OG0004052.1/OG0005340.1/OG0006467.1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</si>
  <si>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0000047.2/OG0000047.3/OG0000047.7/OG0000047.1/OG0000047.4/OG0000047.5/OG0000047.6/OG0000102.3/OG0000102.1/OG0000102.2/OG0000102.6/OG0000102.5/OG0000102.4/OG0000102.7/OG0000102.8/OG0000111.6/OG0000111.2/OG0000111.5/OG0000111.1/OG0000111.3/OG0000111.4/OG0000126.3/OG0000126.2/OG0000126.8/OG0000126.6/OG0000126.5/OG0000126.1/OG0000126.4/OG0000126.7/OG0000219.5/OG0000219.1/OG0000219.4/OG0000219.3/OG0000219.2/OG0000274.1/OG0000274.4/OG0000274.5/OG0000274.2/OG0000274.3/OG0000283.4/OG0000283.3/OG0000283.1/OG0000283.2/OG0000322.1/OG0000322.2/OG0000322.4/OG0000322.3/OG0000385.3/OG0000385.1/OG0000385.2/OG0000400.4/OG0000400.1/OG0000400.3/OG0000400.2/OG0000521.2/OG0000521.1/OG0000521.3/OG0000525.3/OG0000525.1/OG0000525.2/OG0000567.1/OG0000567.3/OG0000567.2/OG0000666.3/OG0000666.2/OG0000666.1/OG0000726.3/OG0000726.1/OG0000726.2/OG0000789.1/OG0000789.2/OG0000889.2/OG0000889.1/OG0001175.2/OG0001175.1/OG0001415.2/OG0001415.1/OG0001420.1/OG0001445.2/OG0001445.1/OG0001771.1/OG0001771.2/OG0001948.1/OG0001948.2/OG0002047.1/OG0002047.2/OG0002208.1/OG0002208.2/OG0002492.1/OG0002965.1/OG0003268.1/OG0003400.1/OG0003487.1/OG0004699.2/OG0004699.1/OG0004970.1/OG0005016.1/OG0006258.1</t>
  </si>
  <si>
    <t>OG0003668.1/OG0007771.1</t>
  </si>
  <si>
    <t>OG0000318.4/OG0000318.2/OG0000318.1/OG0000318.3/OG0000449.3/OG0000449.1/OG0000449.2/OG0000539.2/OG0000539.1/OG0000539.3/OG0000729.2/OG0000729.1/OG0001203.2/OG0001203.1/OG0001262.2/OG0001262.1/OG0001327.2/OG0001327.1/OG0001528.2/OG0001528.1/OG0001648.2/OG0001648.1/OG0001787.1/OG0001787.2/OG0001923.1/OG0001923.2/OG0002492.1/OG0003137.1/OG0003163.1/OG0003573.1/OG0004610.1/OG0004724.1/OG0005356.1/OG0005923.1</t>
  </si>
  <si>
    <t>OG0000266.6/OG0000266.3/OG0000266.5/OG0000266.1/OG0000266.2/OG0000266.4/OG0002306.2/OG0002306.1/OG0006476.1</t>
  </si>
  <si>
    <t>OG0000539.2/OG0000539.1/OG0000539.3/OG0001203.2/OG0001203.1/OG0001262.2/OG0001262.1/OG0001528.2/OG0001528.1/OG0001923.1/OG0001923.2/OG0003163.1/OG0004610.1/OG0004724.1/OG0005923.1</t>
  </si>
  <si>
    <t>OG0000539.2/OG0000539.1/OG0000539.3/OG0001203.2/OG0001203.1/OG0001528.2/OG0001528.1/OG0003163.1/OG0004610.1/OG0004724.1/OG0005923.1</t>
  </si>
  <si>
    <t>OG0000613.1/OG0000613.3/OG0000613.2/OG0003190.1/OG0003664.1/OG0005567.1/OG0006307.1</t>
  </si>
  <si>
    <t>OG0000020.1/OG0000020.2/OG0000020.9/OG0000020.3/OG0000020.13/OG0000020.6/OG0000020.5/OG0000020.4/OG0000020.11/OG0000020.10/OG0000020.8/OG0000020.7/OG0000020.12/OG0000044.13/OG0000044.11/OG0000044.6/OG0000044.14/OG0000044.8/OG0000044.12/OG0000044.10/OG0000044.7/OG0000044.4/OG0000044.5/OG0000044.9/OG0000044.1/OG0000044.3/OG0000044.2/OG0000083.8/OG0000083.1/OG0000083.3/OG0000083.5/OG0000083.6/OG0000083.4/OG0000083.2/OG0000083.7/OG0000103.5/OG0000103.8/OG0000103.7/OG0000103.2/OG0000103.6/OG0000103.1/OG0000103.9/OG0000103.3/OG0000103.4/OG0000142.2/OG0000142.1/OG0000142.3/OG0000144.8/OG0000144.6/OG0000144.1/OG0000144.7/OG0000144.5/OG0000144.4/OG0000144.3/OG0000144.2/OG0000242.3/OG0000242.5/OG0000242.2/OG0000242.4/OG0000242.1/OG0000318.4/OG0000318.2/OG0000318.1/OG0000318.3/OG0000331.1/OG0000331.3/OG0000331.2/OG0000331.4/OG0000376.3/OG0000376.4/OG0000376.2/OG0000376.1/OG0000485.1/OG0000485.3/OG0000485.2/OG0000526.3/OG0000526.2/OG0000526.1/OG0000561.2/OG0000561.3/OG0000561.1/OG0000712.1/OG0000712.2/OG0001714.2/OG0001714.1/OG0001768.1/OG0002463.1/OG0002477.1/OG0002572.1/OG0002601.1/OG0002754.1/OG0002806.1/OG0002806.2/OG0002926.1/OG0003055.1/OG0003096.1/OG0003121.1/OG0003253.2/OG0003253.1/OG0003491.1/OG0003492.1/OG0003569.1/OG0003647.1/OG0003986.1/OG0004105.1/OG0004310.1/OG0004425.1/OG0004909.1/OG0004948.1/OG0005170.1/OG0006146.1</t>
  </si>
  <si>
    <t>OG0000400.4/OG0000400.1/OG0000400.3/OG0000400.2/OG0001122.3/OG0001122.1/OG0001122.2/OG0001528.2/OG0001528.1/OG0002125.1/OG0002161.1/OG0002161.2/OG0002165.1/OG0002370.1/OG0002504.2/OG0002504.1/OG0002603.1/OG0002618.2/OG0002618.1/OG0002806.1/OG0002806.2/OG0002908.1/OG0003033.1/OG0003039.1/OG0003044.1/OG0003089.1/OG0003344.1/OG0003655.1/OG0003655.2/OG0003734.1/OG0003762.1/OG0003781.1/OG0003817.1/OG0003849.1/OG0004006.1/OG0004056.1/OG0004077.1/OG0004087.1/OG0004149.1/OG0004158.1/OG0004318.1/OG0004326.2/OG0004326.1/OG0004331.1/OG0004384.1/OG0004458.1/OG0004463.1/OG0004575.1/OG0004664.1/OG0004693.1/OG0004736.1/OG0004750.1/OG0004762.1/OG0004813.1/OG0004992.1/OG0005036.1/OG0005070.1/OG0005235.1/OG0005277.1/OG0005327.1/OG0005339.1/OG0005341.1/OG0005350.1/OG0005416.1/OG0005694.1/OG0005707.1/OG0005832.1/OG0005862.1/OG0005882.1/OG0005973.1/OG0006013.1/OG0006032.1/OG0006315.1/OG0006341.1/OG0006481.1/OG0006690.1/OG0006697.1/OG0006717.1/OG0006754.1/OG0006775.1/OG0007135.1/OG0007198.1/OG0007227.1/OG0007410.1/OG0007811.1/OG0007822.1/OG0007845.1</t>
  </si>
  <si>
    <t>OG0000512.1/OG0000512.8/OG0000512.3/OG0000512.7/OG0000512.9/OG0000512.5/OG0000512.6/OG0000512.4/OG0000512.2/OG0005136.1/OG0006049.1/OG0006472.1/OG0006476.1/OG0006500.1/OG0006834.1/OG0006989.1/OG0007000.1/OG0007458.1</t>
  </si>
  <si>
    <t>OG0002353.1/OG0003797.1/OG0005122.1/OG0005889.1/OG0006243.1/OG0006265.1/OG0006598.1/OG0006787.1/OG0006950.1/OG0007639.1/OG0007747.1/OG0008526.1/OG0008536.1/OG0008790.1</t>
  </si>
  <si>
    <t>OG0003039.1/OG0003089.1/OG0003781.1/OG0004693.1/OG0004992.1/OG0005832.1</t>
  </si>
  <si>
    <t>OG0004087.1</t>
  </si>
  <si>
    <t>OG0005707.1</t>
  </si>
  <si>
    <t>OG0001527.2/OG0001527.1/OG0004149.1</t>
  </si>
  <si>
    <t>OG0002353.1/OG0002583.1/OG0002646.1/OG0003125.1/OG0003797.1/OG0004410.1/OG0004438.1/OG0004615.1/OG0004712.1/OG0004945.1/OG0005897.1/OG0006192.1/OG0006243.1/OG0006466.1/OG0006772.1/OG0007240.1/OG0007379.1/OG0007751.1/OG0007983.1/OG0008080.1/OG0008170.1</t>
  </si>
  <si>
    <t>OG0000021.4/OG0000021.11/OG0000021.2/OG0000021.9/OG0000021.10/OG0000021.13/OG0000021.6/OG0000021.8/OG0000021.14/OG0000021.15/OG0000021.5/OG0000021.1/OG0000021.7/OG0000021.3/OG0000021.12/OG0000074.1/OG0000074.8/OG0000074.3/OG0000074.2/OG0000074.6/OG0000074.5/OG0000074.7/OG0000074.4/OG0000089.4/OG0000089.8/OG0000089.5/OG0000089.2/OG0000089.6/OG0000089.3/OG0000089.7/OG0000089.1/OG0000102.3/OG0000102.1/OG0000102.2/OG0000102.6/OG0000102.5/OG0000102.4/OG0000102.7/OG0000102.8/OG0000133.3/OG0000133.1/OG0000133.4/OG0000133.2/OG0000173.4/OG0000173.2/OG0000173.3/OG0000173.1/OG0000182.3/OG0000182.5/OG0000182.2/OG0000182.6/OG0000182.1/OG0000182.4/OG0000187.6/OG0000187.5/OG0000187.4/OG0000187.3/OG0000187.1/OG0000187.2/OG0000293.1/OG0000293.3/OG0000293.4/OG0000293.5/OG0000293.2/OG0000298.3/OG0000298.4/OG0000298.5/OG0000298.1/OG0000298.2/OG0000299.2/OG0000299.4/OG0000299.3/OG0000299.1/OG0000305.1/OG0000305.4/OG0000305.2/OG0000305.3/OG0000312.1/OG0000375.4/OG0000375.3/OG0000375.2/OG0000375.1/OG0000400.4/OG0000400.1/OG0000400.3/OG0000400.2/OG0000419.4/OG0000419.3/OG0000419.2/OG0000419.1/OG0000420.3/OG0000420.2/OG0000420.1/OG0000454.1/OG0000454.2/OG0000456.4/OG0000456.2/OG0000456.3/OG0000456.1/OG0000501.1/OG0000507.1/OG0000507.2/OG0000525.3/OG0000525.1/OG0000525.2/OG0000562.2/OG0000562.1/OG0000583.2/OG0000583.1/OG0000583.3/OG0000608.1/OG0000608.2/OG0000636.3/OG0000636.1/OG0000636.2/OG0000695.2/OG0000695.3/OG0000695.1/OG0000696.1/OG0000696.2/OG0000696.3/OG0000732.1/OG0000732.2/OG0000732.3/OG0000763.1/OG0000763.2/OG0000892.1/OG0000892.2/OG0000911.2/OG0000911.1/OG0000915.1/OG0000915.2/OG0000917.2/OG0000917.1/OG0000947.1/OG0000947.2/OG0000971.1/OG0000971.2/OG0000971.3/OG0001005.2/OG0001005.1/OG0001157.2/OG0001157.1/OG0001172.2/OG0001172.1/OG0001203.2/OG0001203.1/OG0001229.3/OG0001229.1/OG0001229.2/OG0001243.2/OG0001243.1/OG0001247.1/OG0001247.2/OG0001275.2/OG0001275.1/OG0001278.2/OG0001278.1/OG0001355.2/OG0001355.1/OG0001513.2/OG0001513.1/OG0001640.1/OG0001640.2/OG0001647.2/OG0001647.1/OG0001694.2/OG0001694.1/OG0001706.1/OG0001706.2/OG0001716.1/OG0001716.2/OG0001785.1/OG0001785.2/OG0001826.2/OG0001826.1/OG0001855.1/OG0001855.2/OG0001980.1/OG0001980.2/OG0002043.2/OG0002043.1/OG0002107.2/OG0002107.1/OG0002108.1/OG0002125.1/OG0002142.1/OG0002142.2/OG0002165.1/OG0002236.1/OG0002236.2/OG0002241.1/OG0002241.2/OG0002242.2/OG0002242.1/OG0002360.1/OG0002360.2/OG0002381.2/OG0002381.1/OG0002384.1/OG0002513.1/OG0002553.1/OG0002557.2/OG0002557.1/OG0002569.1/OG0002578.1/OG0002589.1/OG0002589.2/OG0002602.2/OG0002602.1/OG0002603.1/OG0002638.1/OG0002644.1/OG0002655.2/OG0002655.1/OG0002739.1/OG0002746.1/OG0002801.1/OG0002876.1/OG0002889.1/OG0002889.2/OG0002934.1/OG0002943.2/OG0002943.1/OG0002969.1/OG0003044.1/OG0003049.1/OG0003065.1/OG0003095.1/OG0003202.1/OG0003210.1/OG0003219.1/OG0003264.1/OG0003277.1/OG0003340.1/OG0003340.2/OG0003442.1/OG0003464.1/OG0003551.1/OG0003580.1/OG0003655.1/OG0003655.2/OG0003704.1/OG0003704.2/OG0003721.1/OG0003731.1/OG0003738.1/OG0003768.1/OG0003778.1/OG0003831.1/OG0003833.1/OG0003922.1/OG0003994.1/OG0004028.1/OG0004047.1/OG0004152.1/OG0004326.2/OG0004326.1/OG0004389.1/OG0004404.1/OG0004563.1/OG0004614.1/OG0004637.1/OG0004662.1/OG0004664.1/OG0004731.1/OG0004750.1/OG0004752.1/OG0004771.1/OG0004796.1/OG0004955.1/OG0005043.1/OG0005053.1/OG0005074.1/OG0005105.1/OG0005277.1/OG0005278.1/OG0005300.1/OG0005368.1/OG0005369.1/OG0005392.1/OG0005394.1/OG0005458.1/OG0005491.1/OG0005510.1/OG0005528.1/OG0005585.1/OG0005694.1/OG0005711.1/OG0005713.1/OG0005832.1/OG0005862.1/OG0005930.1/OG0006019.1/OG0006059.1/OG0006284.1/OG0006286.1/OG0006338.1/OG0006342.1/OG0006395.1/OG0006425.1/OG0006436.1/OG0006448.1/OG0006484.1/OG0006659.1/OG0006722.1/OG0006854.1/OG0006861.1/OG0006915.1/OG0006918.1/OG0007073.1/OG0007090.1/OG0007205.1/OG0007298.1/OG0007319.1/OG0007353.1/OG0007570.1/OG0007601.1/OG0007737.1/OG0007773.1/OG0007822.1/OG0008008.1/OG0008130.1/OG0008492.1</t>
  </si>
  <si>
    <t>OG0005369.1</t>
  </si>
  <si>
    <t>OG0004961.1/OG0005537.1</t>
  </si>
  <si>
    <t>OG0005537.1</t>
  </si>
  <si>
    <t>OG0000919.2/OG0000919.1/OG0001505.2/OG0001505.1/OG0001867.1/OG0001956.1/OG0002367.1/OG0002367.2/OG0002620.1/OG0003113.1/OG0003663.1/OG0004315.1/OG0005966.1</t>
  </si>
  <si>
    <t>OG0000919.2/OG0000919.1/OG0001505.2/OG0001505.1/OG0001867.1/OG0001956.1/OG0002620.1/OG0003663.1/OG0004315.1/OG0005966.1</t>
  </si>
  <si>
    <t>OG0001469.2/OG0001469.1/OG0002237.1</t>
  </si>
  <si>
    <t>OG0006032.1</t>
  </si>
  <si>
    <t>OG0000512.1/OG0000512.8/OG0000512.3/OG0000512.7/OG0000512.9/OG0000512.5/OG0000512.6/OG0000512.4/OG0000512.2/OG0002231.1/OG0002231.2/OG0003286.1/OG0004117.2/OG0004117.1/OG0006476.1/OG0006725.1/OG0009366.2/OG0009366.1</t>
  </si>
  <si>
    <t>OG0000320.4/OG0000320.3/OG0000320.2/OG0000320.1/OG0000320.5/OG0000614.3/OG0000614.2/OG0000614.1/OG0000771.3/OG0000771.2/OG0000771.1/OG0000915.1/OG0000915.2/OG0001229.3/OG0001229.1/OG0001229.2/OG0001397.1/OG0001397.2/OG0001456.1/OG0001456.2/OG0001528.2/OG0001528.1/OG0001944.1/OG0001963.1/OG0001963.2/OG0002667.1/OG0002766.2/OG0002766.1/OG0003275.1/OG0003275.2/OG0003793.1/OG0003822.1/OG0003849.1/OG0004014.1/OG0004059.1/OG0004073.1/OG0004240.1/OG0005277.1/OG0005341.1/OG0005482.1/OG0005538.1/OG0005583.1/OG0005966.1/OG0006013.1/OG0006032.1/OG0006240.1/OG0006293.1/OG0006445.1/OG0007384.1/OG0008012.1/OG0008363.1/OG0009072.1</t>
  </si>
  <si>
    <t>OG0003313.2/OG0003313.1/OG0003447.1/OG0003823.1/OG0004585.1/OG0004706.1/OG0006047.1/OG0006435.1/OG0006435.2/OG0007264.1</t>
  </si>
  <si>
    <t>OG0001790.2/OG0001790.1/OG0001825.2/OG0001825.1/OG0001851.1/OG0002353.1/OG0003125.1/OG0003797.1/OG0004438.1/OG0004945.1/OG0005897.1/OG0006050.1/OG0006061.1/OG0006466.1/OG0006714.1/OG0006872.1/OG0007654.1/OG0007744.1/OG0007981.1/OG0007983.1/OG0008080.1/OG0008145.1/OG0008170.1/OG0008455.1/OG0008509.1</t>
  </si>
  <si>
    <t>OG0000036.7/OG0000036.3/OG0000036.12/OG0000036.6/OG0000036.11/OG0000036.5/OG0000036.10/OG0000036.8/OG0000036.1/OG0000036.9/OG0000036.4/OG0000036.2/OG0000083.8/OG0000083.1/OG0000083.3/OG0000083.5/OG0000083.6/OG0000083.4/OG0000083.2/OG0000083.7/OG0000150.2/OG0000150.4/OG0000150.3/OG0000150.1/OG0000150.5/OG0000187.6/OG0000187.5/OG0000187.4/OG0000187.3/OG0000187.1/OG0000187.2/OG0000283.4/OG0000283.3/OG0000283.1/OG0000283.2/OG0000305.1/OG0000305.4/OG0000305.2/OG0000305.3/OG0000344.3/OG0000344.1/OG0000344.4/OG0000344.2/OG0000358.2/OG0000358.1/OG0000358.3/OG0000358.4/OG0000375.4/OG0000375.3/OG0000375.2/OG0000375.1/OG0000400.4/OG0000400.1/OG0000400.3/OG0000400.2/OG0000404.1/OG0000404.2/OG0000404.3/OG0000404.4/OG0000419.4/OG0000419.3/OG0000419.2/OG0000419.1/OG0000456.4/OG0000456.2/OG0000456.3/OG0000456.1/OG0000501.1/OG0000583.2/OG0000583.1/OG0000583.3/OG0000667.1/OG0000667.3/OG0000667.2/OG0000696.1/OG0000696.2/OG0000696.3/OG0000708.2/OG0000708.3/OG0000708.1/OG0000745.2/OG0000745.1/OG0000745.3/OG0000763.1/OG0000763.2/OG0000862.2/OG0000862.1/OG0000915.1/OG0000915.2/OG0000942.2/OG0000942.3/OG0000942.1/OG0000971.1/OG0000971.2/OG0000971.3/OG0001149.1/OG0001149.2/OG0001157.2/OG0001157.1/OG0001172.2/OG0001172.1/OG0001193.1/OG0001193.2/OG0001203.2/OG0001203.1/OG0001207.2/OG0001207.1/OG0001212.2/OG0001212.1/OG0001229.3/OG0001229.1/OG0001229.2/OG0001243.2/OG0001243.1/OG0001275.2/OG0001275.1/OG0001313.2/OG0001313.1/OG0001393.1/OG0001393.2/OG0001412.2/OG0001412.1/OG0001416.1/OG0001416.2/OG0001466.2/OG0001466.1/OG0001510.2/OG0001510.1/OG0001571.3/OG0001571.2/OG0001571.1/OG0001577.2/OG0001577.1/OG0001648.2/OG0001648.1/OG0001706.1/OG0001706.2/OG0001772.2/OG0001772.1/OG0001784.2/OG0001784.1/OG0001945.1/OG0001945.2/OG0001963.1/OG0001963.2/OG0002101.1/OG0002101.2/OG0002125.1/OG0002165.1/OG0002241.1/OG0002241.2/OG0002242.2/OG0002242.1/OG0002381.2/OG0002381.1/OG0002469.1/OG0002493.2/OG0002493.1/OG0002513.1/OG0002569.1/OG0002578.1/OG0002603.1/OG0002739.1/OG0002745.1/OG0002745.2/OG0002766.2/OG0002766.1/OG0002889.1/OG0002889.2/OG0002918.1/OG0002934.1/OG0002943.2/OG0002943.1/OG0003049.1/OG0003095.1/OG0003219.1/OG0003259.1/OG0003266.2/OG0003266.1/OG0003291.1/OG0003340.1/OG0003340.2/OG0003541.1/OG0003690.1/OG0003704.1/OG0003704.2/OG0003831.1/OG0003833.1/OG0003941.1/OG0004011.1/OG0004014.1/OG0004028.1/OG0004047.1/OG0004142.1/OG0004155.1/OG0004245.1/OG0004389.1/OG0004397.1/OG0004398.1/OG0004404.1/OG0004422.1/OG0004538.1/OG0004614.1/OG0004637.1/OG0004750.1/OG0004771.1/OG0004949.1/OG0004955.1/OG0005140.1/OG0005277.1/OG0005278.1/OG0005297.1/OG0005312.1/OG0005413.1/OG0005479.1/OG0005510.1/OG0005519.1/OG0005528.1/OG0005537.1/OG0005568.1/OG0005694.1/OG0005783.1/OG0005832.1/OG0005862.1/OG0005868.1/OG0005900.1/OG0005924.1/OG0005930.1/OG0006015.1/OG0006025.1/OG0006041.1/OG0006251.1/OG0006274.1/OG0006323.1/OG0006338.1/OG0006375.1/OG0006410.1/OG0006425.1/OG0006442.1/OG0006490.1/OG0006630.1/OG0006722.1/OG0006741.1/OG0006850.1/OG0006918.1/OG0007319.1/OG0007591.1/OG0007822.1/OG0008000.1</t>
  </si>
  <si>
    <t>OG0001057.1/OG0001057.2</t>
  </si>
  <si>
    <t>OG0001169.2/OG0001169.1/OG0001647.2/OG0001647.1/OG0001855.1/OG0001855.2/OG0001870.2/OG0001870.1/OG0002360.1/OG0002360.2/OG0002739.1/OG0002767.1/OG0003088.1/OG0003494.1/OG0004538.1</t>
  </si>
  <si>
    <t>OG0001169.2/OG0001169.1/OG0002360.1/OG0002360.2/OG0002767.1/OG0003088.1/OG0004538.1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</si>
  <si>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0000267.4/OG0000267.1/OG0000267.2/OG0000267.5/OG0000267.3/OG0000280.1/OG0000280.2/OG0000280.4/OG0000280.3/OG0000374.1/OG0000374.2/OG0000374.4/OG0000374.3/OG0000478.2/OG0000478.1/OG0000478.3/OG0000897.2/OG0000897.1/OG0001045.2/OG0001045.1/OG0001504.1/OG0001504.2/OG0001794.1/OG0001794.2/OG0002039.1/OG0002360.1/OG0002360.2/OG0002486.1/OG0002486.2/OG0003769.1/OG0004345.1/OG0004690.1/OG0006507.1</t>
  </si>
  <si>
    <t>OG0001844.2/OG0001844.1/OG0005485.1</t>
  </si>
  <si>
    <t>OG0000198.3/OG0000198.5/OG0000198.4/OG0000198.2/OG0000198.1/OG0001104.2/OG0001104.1/OG0001311.1/OG0001311.2/OG0001609.1/OG0001822.1/OG0001822.2/OG0001940.1/OG0001950.1/OG0001966.2/OG0001966.1/OG0001974.1/OG0002032.1/OG0002032.2/OG0002073.1/OG0002073.2/OG0002145.1/OG0002257.2/OG0002257.1/OG0002282.1/OG0002353.1/OG0002401.1/OG0002444.1/OG0002480.1/OG0002583.1/OG0002646.1/OG0002653.1/OG0002660.1/OG0002708.1/OG0003077.2/OG0003077.1/OG0003238.1/OG0003335.1/OG0003339.1/OG0003415.1/OG0003542.1/OG0003578.1/OG0003681.1/OG0003735.1/OG0003832.1/OG0003998.1/OG0004023.1/OG0004040.1/OG0004052.1/OG0004054.1/OG0004096.1/OG0004312.1/OG0004390.1/OG0004401.1/OG0004410.1/OG0004431.1/OG0004456.1/OG0004615.1/OG0004681.1/OG0004688.1/OG0004712.1/OG0004945.1/OG0005113.1/OG0005288.1/OG0005534.1/OG0005582.1/OG0005703.1/OG0005784.1/OG0005846.1/OG0006064.1/OG0006192.1/OG0006227.1/OG0006270.1/OG0006454.1/OG0006467.1/OG0006716.1/OG0006720.1/OG0006772.1/OG0006786.1/OG0007186.1/OG0007336.1/OG0007350.1/OG0007379.1/OG0007639.1/OG0007654.1/OG0007675.1/OG0007771.1/OG0007852.1/OG0007983.1/OG0008011.1/OG0008043.1/OG0008080.1/OG0008221.1/OG0008491.1/OG0009031.1/OG0009035.1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</si>
  <si>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0000172.3/OG0000172.4/OG0000172.2/OG0000172.1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0000208.2/OG0000208.1/OG0000208.4/OG0000208.3/OG0000215.4/OG0000215.5/OG0000215.3/OG0000215.1/OG0000215.2/OG0000222.2/OG0000222.1/OG0000222.4/OG0000222.5/OG0000222.3/OG0000226.1/OG0000226.2/OG0000226.5/OG0000226.4/OG0000226.6/OG0000226.3/OG0000232.4/OG0000232.2/OG0000232.5/OG0000232.1/OG0000232.3/OG0000247.4/OG0000247.5/OG0000247.1/OG0000247.3/OG0000247.2/OG0000267.4/OG0000267.1/OG0000267.2/OG0000267.5/OG0000267.3/OG0000269.4/OG0000269.2/OG0000269.3/OG0000269.1/OG0000273.1/OG0000273.5/OG0000273.4/OG0000273.2/OG0000273.3/OG0000278.4/OG0000278.2/OG0000278.1/OG0000278.3/OG0000278.5/OG0000283.4/OG0000283.3/OG0000283.1/OG0000283.2/OG0000288.5/OG0000288.1/OG0000288.4/OG0000288.2/OG0000288.3/OG0000293.1/OG0000293.3/OG0000293.4/OG0000293.5/OG0000293.2/OG0000298.3/OG0000298.4/OG0000298.5/OG0000298.1/OG0000298.2/OG0000299.2/OG0000299.4/OG0000299.3/OG0000299.1/OG0000305.1/OG0000305.4/OG0000305.2/OG0000305.3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0000327.4/OG0000327.3/OG0000327.1/OG0000327.2/OG0000331.1/OG0000331.3/OG0000331.2/OG0000331.4/OG0000334.3/OG0000334.1/OG0000334.4/OG0000334.2/OG0000344.3/OG0000344.1/OG0000344.4/OG0000344.2/OG0000351.4/OG0000351.3/OG0000351.1/OG0000351.2/OG0000356.4/OG0000356.1/OG0000356.2/OG0000356.3/OG0000358.2/OG0000358.1/OG0000358.3/OG0000358.4/OG0000359.1/OG0000359.4/OG0000359.3/OG0000359.2/OG0000363.4/OG0000363.1/OG0000363.2/OG0000363.3/OG0000368.2/OG0000368.3/OG0000368.1/OG0000373.2/OG0000373.1/OG0000373.3/OG0000373.4/OG0000375.4/OG0000375.3/OG0000375.2/OG0000375.1/OG0000385.3/OG0000385.1/OG0000385.2/OG0000386.3/OG0000386.1/OG0000386.4/OG0000386.2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0000429.3/OG0000429.2/OG0000429.1/OG0000433.3/OG0000433.2/OG0000433.1/OG0000445.2/OG0000445.3/OG0000445.1/OG0000449.3/OG0000449.1/OG0000449.2/OG0000454.1/OG0000454.2/OG0000456.4/OG0000456.2/OG0000456.3/OG0000456.1/OG0000477.2/OG0000477.3/OG0000477.4/OG0000477.1/OG0000478.2/OG0000478.1/OG0000478.3/OG0000480.3/OG0000480.1/OG0000480.2/OG0000484.2/OG0000484.1/OG0000484.3/OG0000485.1/OG0000485.3/OG0000485.2/OG0000492.1/OG0000492.3/OG0000492.2/OG0000502.2/OG0000502.1/OG0000502.3/OG0000507.1/OG0000507.2/OG0000520.2/OG0000520.3/OG0000520.1/OG0000521.2/OG0000521.1/OG0000521.3/OG0000523.2/OG0000523.3/OG0000523.1/OG0000525.3/OG0000525.1/OG0000525.2/OG0000526.3/OG0000526.2/OG0000526.1/OG0000540.3/OG0000540.4/OG0000540.2/OG0000540.1/OG0000549.2/OG0000549.1/OG0000551.3/OG0000551.2/OG0000551.1/OG0000559.3/OG0000559.2/OG0000559.1/OG0000567.1/OG0000567.3/OG0000567.2/OG0000571.3/OG0000571.1/OG0000571.2/OG0000582.3/OG0000582.1/OG0000582.2/OG0000583.2/OG0000583.1/OG0000583.3/OG0000590.2/OG0000590.1/OG0000590.3/OG0000592.2/OG0000592.1/OG0000592.3/OG0000608.1/OG0000608.2/OG0000613.1/OG0000613.3/OG0000613.2/OG0000617.1/OG0000617.2/OG0000617.3/OG0000618.2/OG0000618.1/OG0000618.3/OG0000619.1/OG0000619.3/OG0000619.2/OG0000623.1/OG0000623.2/OG0000631.2/OG0000631.1/OG0000631.3/OG0000632.1/OG0000632.2/OG0000635.1/OG0000635.2/OG0000636.3/OG0000636.1/OG0000636.2/OG0000666.3/OG0000666.2/OG0000666.1/OG0000667.1/OG0000667.3/OG0000667.2/OG0000670.2/OG0000670.1/OG0000671.3/OG0000671.1/OG0000671.2/OG0000672.2/OG0000672.1/OG0000686.1/OG0000686.2/OG0000686.3/OG0000696.1/OG0000696.2/OG0000696.3/OG0000697.2/OG0000697.1/OG0000704.2/OG0000704.1/OG0000704.3/OG0000707.1/OG0000707.3/OG0000707.2/OG0000709.3/OG0000709.1/OG0000709.2/OG0000710.3/OG0000710.1/OG0000710.2/OG0000712.1/OG0000712.2/OG0000737.1/OG0000737.3/OG0000737.2/OG0000739.1/OG0000739.2/OG0000741.2/OG0000741.1/OG0000741.3/OG0000744.1/OG0000744.2/OG0000745.2/OG0000745.1/OG0000745.3/OG0000763.1/OG0000763.2/OG0000764.1/OG0000764.2/OG0000764.3/OG0000772.1/OG0000772.2/OG0000785.1/OG0000785.2/OG0000789.1/OG0000789.2/OG0000795.1/OG0000795.2/OG0000805.3/OG0000805.2/OG0000805.1/OG0000811.2/OG0000811.3/OG0000811.1/OG0000812.1/OG0000812.2/OG0000812.3/OG0000815.1/OG0000815.2/OG0000827.1/OG0000827.2/OG0000828.1/OG0000828.2/OG0000831.2/OG0000831.1/OG0000832.1/OG0000832.3/OG0000832.2/OG0000833.2/OG0000833.1/OG0000834.2/OG0000834.1/OG0000852.2/OG0000852.1/OG0000858.1/OG0000858.2/OG0000858.3/OG0000862.2/OG0000862.1/OG0000870.3/OG0000870.1/OG0000870.2/OG0000883.1/OG0000883.2/OG0000883.3/OG0000884.2/OG0000884.1/OG0000886.1/OG0000886.3/OG0000886.2/OG0000889.2/OG0000889.1/OG0000892.1/OG0000892.2/OG0000897.2/OG0000897.1/OG0000911.2/OG0000911.1/OG0000912.1/OG0000912.2/OG0000915.1/OG0000915.2/OG0000916.2/OG0000916.1/OG0000916.3/OG0000917.2/OG0000917.1/OG0000918.2/OG0000918.3/OG0000918.1/OG0000921.3/OG0000921.1/OG0000921.2/OG0000935.2/OG0000935.1/OG0000938.1/OG0000938.3/OG0000938.2/OG0000942.2/OG0000942.3/OG0000942.1/OG0000945.1/OG0000945.2/OG0000947.1/OG0000947.2/OG0000952.2/OG0000952.1/OG0000953.1/OG0000953.2/OG0000974.1/OG0000974.2/OG0000976.1/OG0000976.2/OG0000992.1/OG0000992.2/OG0000995.1/OG0000995.2/OG0000997.1/OG0000997.2/OG0001001.1/OG0001001.2/OG0001003.1/OG0001003.2/OG0001006.1/OG0001006.2/OG0001026.1/OG0001026.2/OG0001029.2/OG0001029.1/OG0001032.2/OG0001032.1/OG0001033.2/OG0001033.1/OG0001034.2/OG0001034.1/OG0001050.2/OG0001050.1/OG0001055.1/OG0001055.2/OG0001057.1/OG0001057.2/OG0001077.2/OG0001077.1/OG0001081.2/OG0001081.1/OG0001090.1/OG0001090.2/OG0001111.1/OG0001111.2/OG0001118.1/OG0001118.2/OG0001155.2/OG0001155.1/OG0001157.2/OG0001157.1/OG0001161.1/OG0001161.2/OG0001162.1/OG0001162.2/OG0001166.2/OG0001166.1/OG0001169.2/OG0001169.1/OG0001170.2/OG0001170.1/OG0001172.2/OG0001172.1/OG0001175.2/OG0001175.1/OG0001194.2/OG0001194.1/OG0001203.2/OG0001203.1/OG0001207.2/OG0001207.1/OG0001225.2/OG0001225.1/OG0001241.1/OG0001241.2/OG0001243.2/OG0001243.1/OG0001245.2/OG0001245.1/OG0001247.1/OG0001247.2/OG0001248.1/OG0001248.2/OG0001249.1/OG0001251.2/OG0001251.1/OG0001254.2/OG0001254.1/OG0001262.2/OG0001262.1/OG0001263.1/OG0001263.2/OG0001266.2/OG0001266.1/OG0001271.2/OG0001271.1/OG0001275.2/OG0001275.1/OG0001278.2/OG0001278.1/OG0001305.2/OG0001305.1/OG0001306.2/OG0001306.1/OG0001309.1/OG0001309.2/OG0001313.2/OG0001313.1/OG0001342.2/OG0001342.1/OG0001355.2/OG0001355.1/OG0001365.2/OG0001365.1/OG0001368.2/OG0001368.1/OG0001369.1/OG0001393.1/OG0001393.2/OG0001395.2/OG0001395.1/OG0001401.3/OG0001401.2/OG0001401.1/OG0001403.2/OG0001403.1/OG0001408.1/OG0001408.2/OG0001412.2/OG0001412.1/OG0001415.2/OG0001415.1/OG0001420.1/OG0001450.1/OG0001450.2/OG0001459.1/OG0001459.2/OG0001466.2/OG0001466.1/OG0001504.1/OG0001504.2/OG0001505.2/OG0001505.1/OG0001510.2/OG0001510.1/OG0001512.1/OG0001512.2/OG0001513.2/OG0001513.1/OG0001523.1/OG0001523.2/OG0001543.2/OG0001543.1/OG0001552.2/OG0001552.1/OG0001554.2/OG0001554.1/OG0001558.2/OG0001558.1/OG0001559.2/OG0001559.1/OG0001567.1/OG0001571.3/OG0001571.2/OG0001571.1/OG0001597.1/OG0001597.2/OG0001599.1/OG0001599.2/OG0001607.2/OG0001607.1/OG0001613.2/OG0001613.1/OG0001620.1/OG0001622.1/OG0001623.2/OG0001623.1/OG0001624.1/OG0001624.2/OG0001631.2/OG0001631.1/OG0001634.2/OG0001634.1/OG0001640.1/OG0001640.2/OG0001641.1/OG0001641.2/OG0001647.2/OG0001647.1/OG0001661.1/OG0001661.2/OG0001680.1/OG0001680.2/OG0001683.2/OG0001683.1/OG0001702.2/OG0001702.1/OG0001706.1/OG0001706.2/OG0001710.2/OG0001710.1/OG0001712.1/OG0001712.2/OG0001716.1/OG0001716.2/OG0001717.1/OG0001752.2/OG0001752.1/OG0001757.2/OG0001757.1/OG0001763.2/OG0001763.1/OG0001764.2/OG0001764.1/OG0001765.1/OG0001768.1/OG0001769.2/OG0001769.1/OG0001772.2/OG0001772.1/OG0001780.1/OG0001780.2/OG0001782.1/OG0001782.2/OG0001784.2/OG0001784.1/OG0001785.1/OG0001785.2/OG0001786.2/OG0001786.1/OG0001787.1/OG0001787.2/OG0001814.1/OG0001814.2/OG0001826.2/OG0001826.1/OG0001828.1/OG0001828.3/OG0001828.2/OG0001855.1/OG0001855.2/OG0001861.2/OG0001861.1/OG0001870.2/OG0001870.1/OG0001900.1/OG0001932.1/OG0001932.2/OG0001938.2/OG0001938.1/OG0001945.1/OG0001945.2/OG0001952.1/OG0001952.2/OG0001953.2/OG0001953.1/OG0001956.1/OG0001963.1/OG0001963.2/OG0001970.1/OG0001970.2/OG0001972.1/OG0001972.2/OG0001981.2/OG0001981.1/OG0001991.1/OG0001993.1/OG0001998.1/OG0002009.1/OG0002009.2/OG0002031.2/OG0002031.1/OG0002039.1/OG0002043.2/OG0002043.1/OG0002056.1/OG0002061.1/OG0002064.2/OG0002064.1/OG0002068.1/OG0002075.2/OG0002075.1/OG0002076.1/OG0002076.2/OG0002079.1/OG0002103.1/OG0002107.2/OG0002107.1/OG0002108.1/OG0002113.1/OG0002115.1/OG0002115.2/OG0002121.1/OG0002121.2/OG0002125.1/OG0002134.1/OG0002141.1/OG0002142.1/OG0002142.2/OG0002143.2/OG0002143.1/OG0002146.1/OG0002154.1/OG0002154.2/OG0002156.1/OG0002174.1/OG0002178.1/OG0002178.2/OG0002179.1/OG0002221.1/OG0002228.1/OG0002236.1/OG0002236.2/OG0002241.1/OG0002241.2/OG0002246.1/OG0002267.1/OG0002268.1/OG0002277.2/OG0002277.1/OG0002290.1/OG0002291.1/OG0002292.2/OG0002292.1/OG0002295.1/OG0002332.1/OG0002340.1/OG0002340.2/OG0002341.1/OG0002351.1/OG0002361.2/OG0002361.1/OG0002366.1/OG0002366.2/OG0002367.1/OG0002367.2/OG0002374.1/OG0002376.1/OG0002377.1/OG0002377.2/OG0002380.1/OG0002381.2/OG0002381.1/OG0002409.1/OG0002411.1/OG0002443.2/OG0002443.1/OG0002463.1/OG0002464.1/OG0002464.2/OG0002469.1/OG0002472.1/OG0002475.1/OG0002481.1/OG0002486.1/OG0002486.2/OG0002487.1/OG0002488.2/OG0002488.1/OG0002491.1/OG0002492.1/OG0002493.2/OG0002493.1/OG0002494.1/OG0002496.2/OG0002496.1/OG0002503.1/OG0002509.2/OG0002509.1/OG0002514.1/OG0002514.2/OG0002515.1/OG0002551.1/OG0002551.2/OG0002553.1/OG0002569.1/OG0002572.1/OG0002585.1/OG0002586.1/OG0002586.2/OG0002587.1/OG0002589.1/OG0002589.2/OG0002591.1/OG0002605.1/OG0002605.2/OG0002607.1/OG0002614.1/OG0002621.1/OG0002623.2/OG0002623.1/OG0002638.1/OG0002642.1/OG0002642.2/OG0002644.1/OG0002650.1/OG0002650.2/OG0002659.1/OG0002666.1/OG0002670.1/OG0002716.1/OG0002730.1/OG0002731.2/OG0002731.1/OG0002732.1/OG0002741.1/OG0002746.1/OG0002754.1/OG0002766.2/OG0002766.1/OG0002767.1/OG0002770.1/OG0002772.1/OG0002778.2/OG0002778.1/OG0002787.1/OG0002797.1/OG0002801.1/OG0002806.1/OG0002806.2/OG0002812.1/OG0002815.1/OG0002822.1/OG0002824.1/OG0002824.2/OG0002867.2/OG0002867.1/OG0002870.1/OG0002873.1/OG0002873.2/OG0002876.1/OG0002885.1/OG0002899.1/OG0002917.1/OG0002918.1/OG0002920.1/OG0002923.1/OG0002924.1/OG0002926.1/OG0002932.1/OG0002934.1/OG0002936.1/OG0002947.2/OG0002947.1/OG0002950.1/OG0002955.1/OG0002957.1/OG0002969.1/OG0003026.1/OG0003028.1/OG0003028.2/OG0003044.1/OG0003049.1/OG0003050.1/OG0003058.1/OG0003065.1/OG0003068.1/OG0003084.1/OG0003090.1/OG0003095.1/OG0003096.1/OG0003105.1/OG0003109.1/OG0003123.1/OG0003133.1/OG0003134.1/OG0003137.1/OG0003142.1/OG0003154.1/OG0003155.2/OG0003155.1/OG0003202.1/OG0003208.1/OG0003208.2/OG0003210.1/OG0003218.1/OG0003219.1/OG0003221.1/OG0003222.1/OG0003243.1/OG0003262.1/OG0003266.2/OG0003266.1/OG0003273.1/OG0003276.1/OG0003287.1/OG0003291.1/OG0003292.1/OG0003309.1/OG0003314.1/OG0003318.1/OG0003320.1/OG0003323.1/OG0003332.1/OG0003340.1/OG0003340.2/OG0003423.1/OG0003425.1/OG0003428.1/OG0003433.1/OG0003442.1/OG0003451.1/OG0003456.1/OG0003460.1/OG0003463.1/OG0003464.1/OG0003469.1/OG0003473.1/OG0003481.1/OG0003484.1/OG0003485.1/OG0003487.1/OG0003491.1/OG0003510.1/OG0003522.1/OG0003523.1/OG0003529.1/OG0003539.1/OG0003551.1/OG0003558.1/OG0003566.1/OG0003569.1/OG0003571.1/OG0003575.1/OG0003580.1/OG0003582.1/OG0003591.1/OG0003593.1/OG0003655.1/OG0003655.2/OG0003659.1/OG0003663.1/OG0003679.1/OG0003683.1/OG0003706.1/OG0003707.1/OG0003715.1/OG0003718.1/OG0003721.1/OG0003730.1/OG0003737.1/OG0003738.1/OG0003752.1/OG0003756.1/OG0003769.1/OG0003771.1/OG0003774.1/OG0003775.1/OG0003793.1/OG0003799.1/OG0003804.1/OG0003808.1/OG0003816.1/OG0003819.1/OG0003820.1/OG0003821.1/OG0003827.1/OG0003831.1/OG0003837.1/OG0003840.1/OG0003844.1/OG0003856.1/OG0003922.1/OG0003945.1/OG0003972.1/OG0003990.1/OG0003994.1/OG0004008.1/OG0004024.1/OG0004029.1/OG0004038.1/OG0004044.1/OG0004045.1/OG0004079.1/OG0004095.1/OG0004098.1/OG0004105.1/OG0004107.1/OG0004111.1/OG0004124.1/OG0004127.1/OG0004135.1/OG0004136.1/OG0004146.1/OG0004147.1/OG0004149.1/OG0004152.1/OG0004160.1/OG0004210.1/OG0004223.1/OG0004234.1/OG0004243.1/OG0004251.1/OG0004281.1/OG0004292.1/OG0004301.1/OG0004309.1/OG0004311.1/OG0004315.1/OG0004319.1/OG0004333.1/OG0004345.1/OG0004347.1/OG0004361.1/OG0004370.1/OG0004371.1/OG0004388.1/OG0004389.1/OG0004407.1/OG0004413.1/OG0004423.1/OG0004425.1/OG0004428.1/OG0004439.1/OG0004448.1/OG0004452.1/OG0004454.1/OG0004469.1/OG0004481.1/OG0004538.1/OG0004563.1/OG0004566.1/OG0004568.1/OG0004609.1/OG0004614.1/OG0004618.1/OG0004620.1/OG0004628.1/OG0004630.1/OG0004632.1/OG0004634.1/OG0004636.1/OG0004664.1/OG0004694.1/OG0004718.1/OG0004726.1/OG0004731.1/OG0004748.1/OG0004752.1/OG0004771.1/OG0004789.1/OG0004791.1/OG0004794.1/OG0004796.1/OG0004815.1/OG0004818.1/OG0004883.1/OG0004904.1/OG0004908.1/OG0004930.1/OG0004932.1/OG0004943.1/OG0004952.1/OG0004955.1/OG0004983.1/OG0004990.1/OG0005007.1/OG0005017.1/OG0005027.1/OG0005035.1/OG0005043.1/OG0005053.1/OG0005055.1/OG0005072.1/OG0005074.1/OG0005078.1/OG0005081.1/OG0005099.1/OG0005103.1/OG0005105.1/OG0005114.1/OG0005116.1/OG0005123.1/OG0005134.1/OG0005144.1/OG0005154.1/OG0005158.1/OG0005163.1/OG0005278.1/OG0005282.1/OG0005284.1/OG0005300.1/OG0005347.1/OG0005356.1/OG0005359.1/OG0005365.1/OG0005368.1/OG0005379.1/OG0005392.1/OG0005396.1/OG0005413.1/OG0005434.1/OG0005445.1/OG0005446.1/OG0005458.1/OG0005465.1/OG0005466.1/OG0005475.1/OG0005487.1/OG0005491.1/OG0005498.1/OG0005509.1/OG0005524.1/OG0005528.1/OG0005542.1/OG0005565.1/OG0005568.1/OG0005580.1/OG0005585.1/OG0005648.1/OG0005702.1/OG0005711.1/OG0005713.1/OG0005737.1/OG0005774.1/OG0005783.1/OG0005795.1/OG0005811.1/OG0005819.1/OG0005838.1/OG0005850.1/OG0005871.1/OG0005879.1/OG0005887.1/OG0005926.1/OG0005943.1/OG0005966.1/OG0005993.1/OG0005999.1/OG0006007.1/OG0006011.1/OG0006014.1/OG0006015.1/OG0006025.1/OG0006033.1/OG0006059.1/OG0006147.1/OG0006181.1/OG0006217.1/OG0006221.1/OG0006236.1/OG0006242.1/OG0006248.1/OG0006251.1/OG0006284.1/OG0006286.1/OG0006307.1/OG0006317.1/OG0006320.1/OG0006329.1/OG0006337.1/OG0006338.1/OG0006340.1/OG0006342.1/OG0006357.1/OG0006371.1/OG0006375.1/OG0006379.1/OG0006413.1/OG0006415.1/OG0006422.1/OG0006425.1/OG0006469.1/OG0006480.1/OG0006484.1/OG0006659.1/OG0006678.1/OG0006696.1/OG0006722.1/OG0006792.1/OG0006819.1/OG0006832.1/OG0006850.1/OG0006867.1/OG0006873.1/OG0006889.1/OG0006915.1/OG0006918.1/OG0006935.1/OG0007085.1/OG0007090.1/OG0007093.1/OG0007097.1/OG0007129.1/OG0007130.1/OG0007141.1/OG0007172.1/OG0007205.1/OG0007208.1/OG0007298.1/OG0007319.1/OG0007600.1/OG0007601.1/OG0007737.1/OG0007748.1/OG0007773.1/OG0007787.1/OG0007811.1/OG0008000.1/OG0008008.1/OG0008029.1/OG0008039.1/OG0008053.1/OG0008106.1/OG0008120.1/OG0008226.1/OG0008398.1/OG0008490.1/OG0008492.1/OG0008542.1/OG0009945.1</t>
  </si>
  <si>
    <t>OG0000377.1/OG0000377.3/OG0000377.2/OG0000493.2/OG0000493.3/OG0000493.1/OG0000705.3/OG0000705.2/OG0000705.1/OG0001373.1/OG0001398.1/OG0001573.1/OG0001795.2/OG0001795.1/OG0001920.1/OG0002011.1/OG0002011.2/OG0002287.1/OG0002306.2/OG0002306.1/OG0002628.2/OG0002628.1/OG0002676.1/OG0002817.2/OG0002817.1/OG0002830.1/OG0002905.1/OG0002978.1/OG0003207.1/OG0003229.1/OG0003293.1/OG0003315.1/OG0003315.2/OG0003350.1/OG0003447.1/OG0003454.1/OG0003576.1/OG0003671.1/OG0003874.1/OG0003959.1/OG0003960.1/OG0004031.1/OG0004302.1/OG0005266.1/OG0005390.1/OG0005439.1/OG0005518.1/OG0005562.1/OG0005706.1/OG0005810.1/OG0005876.1/OG0005934.1/OG0005947.1/OG0006082.1/OG0006225.1/OG0006290.1/OG0006389.1/OG0006392.1/OG0006746.1/OG0006746.2/OG0007344.1/OG0007366.1/OG0007388.1/OG0007609.1/OG0007645.1/OG0008224.1/OG0008269.1/OG0008466.1/OG0008563.1/OG0009738.1/OG0010076.1/OG0011140.1</t>
  </si>
  <si>
    <t>OG0002905.1/OG0003447.1/OG0003576.1/OG0003671.1/OG0004031.1/OG0005706.1/OG0005934.1/OG0006746.1/OG0006746.2/OG0007388.1/OG0008224.1</t>
  </si>
  <si>
    <t>OG0000036.7/OG0000036.3/OG0000036.12/OG0000036.6/OG0000036.11/OG0000036.5/OG0000036.10/OG0000036.8/OG0000036.1/OG0000036.9/OG0000036.4/OG0000036.2/OG0000089.4/OG0000089.8/OG0000089.5/OG0000089.2/OG0000089.6/OG0000089.3/OG0000089.7/OG0000089.1/OG0000200.4/OG0000200.5/OG0000200.2/OG0000200.6/OG0000200.3/OG0000200.1/OG0000208.2/OG0000208.1/OG0000208.4/OG0000208.3/OG0000215.4/OG0000215.5/OG0000215.3/OG0000215.1/OG0000215.2/OG0000278.4/OG0000278.2/OG0000278.1/OG0000278.3/OG0000278.5/OG0000283.4/OG0000283.3/OG0000283.1/OG0000283.2/OG0000331.1/OG0000331.3/OG0000331.2/OG0000331.4/OG0000334.3/OG0000334.1/OG0000334.4/OG0000334.2/OG0000356.4/OG0000356.1/OG0000356.2/OG0000356.3/OG0000396.4/OG0000396.3/OG0000396.1/OG0000396.2/OG0000404.1/OG0000404.2/OG0000404.3/OG0000404.4/OG0000521.2/OG0000521.1/OG0000521.3/OG0000525.3/OG0000525.1/OG0000525.2/OG0000583.2/OG0000583.1/OG0000583.3/OG0000666.3/OG0000666.2/OG0000666.1/OG0000696.1/OG0000696.2/OG0000696.3/OG0000712.1/OG0000712.2/OG0000739.1/OG0000739.2/OG0000741.2/OG0000741.1/OG0000741.3/OG0000745.2/OG0000745.1/OG0000745.3/OG0000772.1/OG0000772.2/OG0000935.2/OG0000935.1/OG0000938.1/OG0000938.3/OG0000938.2/OG0001003.1/OG0001003.2/OG0001081.2/OG0001081.1/OG0001090.1/OG0001090.2/OG0001118.1/OG0001118.2/OG0001155.2/OG0001155.1/OG0001157.2/OG0001157.1/OG0001169.2/OG0001169.1/OG0001278.2/OG0001278.1/OG0001355.2/OG0001355.1/OG0001395.2/OG0001395.1/OG0001401.3/OG0001401.2/OG0001401.1/OG0001420.1/OG0001466.2/OG0001466.1/OG0001543.2/OG0001543.1/OG0001567.1/OG0001647.2/OG0001647.1/OG0001680.1/OG0001680.2/OG0001702.2/OG0001702.1/OG0001768.1/OG0001787.1/OG0001787.2/OG0001870.2/OG0001870.1/OG0001956.1/OG0001963.1/OG0001963.2/OG0002079.1/OG0002154.1/OG0002154.2/OG0002236.1/OG0002236.2/OG0002341.1/OG0002493.2/OG0002493.1/OG0002503.1/OG0002670.1/OG0002746.1/OG0002766.2/OG0002766.1/OG0002806.1/OG0002806.2/OG0002824.1/OG0002824.2/OG0002873.1/OG0002873.2/OG0002899.1/OG0002918.1/OG0002932.1/OG0002947.2/OG0002947.1/OG0002969.1/OG0003068.1/OG0003133.1/OG0003155.2/OG0003155.1/OG0003219.1/OG0003243.1/OG0003266.2/OG0003266.1/OG0003273.1/OG0003276.1/OG0003318.1/OG0003456.1/OG0003491.1/OG0003569.1/OG0003580.1/OG0003659.1/OG0003683.1/OG0003721.1/OG0003844.1/OG0004095.1/OG0004124.1/OG0004281.1/OG0004301.1/OG0004311.1/OG0004361.1/OG0004370.1/OG0004413.1/OG0004428.1/OG0004448.1/OG0004454.1/OG0004568.1/OG0004632.1/OG0004930.1/OG0005043.1/OG0005081.1/OG0005099.1/OG0005359.1/OG0005458.1/OG0005528.1/OG0005966.1/OG0005993.1/OG0006015.1/OG0006415.1/OG0006659.1/OG0006678.1/OG0006832.1/OG0008039.1/OG0008226.1/OG0008490.1/OG0008492.1</t>
  </si>
  <si>
    <t>OG0001311.1/OG0001311.2/OG0002073.1/OG0002073.2/OG0002353.1/OG0002480.1/OG0002646.1/OG0002660.1/OG0004023.1/OG0004096.1/OG0004312.1/OG0006270.1/OG0006772.1/OG0006786.1/OG0007350.1/OG0007639.1/OG0008221.1</t>
  </si>
  <si>
    <t>OG0002816.1/OG0002816.2/OG0003313.2/OG0003313.1/OG0003447.1/OG0003671.1/OG0005180.1/OG0007458.1</t>
  </si>
  <si>
    <t>OG0002353.1/OG0005582.1/OG0006227.1/OG0006270.1/OG0006762.1/OG0009118.1/OG0011506.1</t>
  </si>
  <si>
    <t>OG0000133.3/OG0000133.1/OG0000133.4/OG0000133.2/OG0000186.3/OG0000186.6/OG0000186.1/OG0000186.4/OG0000186.2/OG0000186.5/OG0000222.2/OG0000222.1/OG0000222.4/OG0000222.5/OG0000222.3/OG0000265.3/OG0000265.1/OG0000265.2/OG0000265.4/OG0000265.5/OG0000619.1/OG0000619.3/OG0000619.2/OG0000976.1/OG0000976.2/OG0000997.1/OG0000997.2/OG0001118.1/OG0001118.2/OG0001408.1/OG0001408.2/OG0001420.1/OG0001706.1/OG0001706.2/OG0001780.1/OG0001780.2/OG0002108.1/OG0002154.1/OG0002154.2/OG0002277.2/OG0002277.1/OG0002370.1/OG0002470.1/OG0002890.1/OG0002890.2/OG0002969.1/OG0003055.1/OG0003084.1/OG0003112.1/OG0003120.1/OG0003666.1/OG0004098.1/OG0004106.1/OG0004108.1/OG0004135.1/OG0004579.1/OG0004664.1/OG0004732.1/OG0004904.1/OG0005007.1/OG0005072.1/OG0005154.1/OG0005445.1/OG0005446.1/OG0006146.1/OG0006801.1/OG0006927.1/OG0008542.1</t>
  </si>
  <si>
    <t>OG0000198.3/OG0000198.5/OG0000198.4/OG0000198.2/OG0000198.1/OG0001311.1/OG0001311.2/OG0001950.1/OG0001974.1/OG0002032.1/OG0002032.2/OG0002073.1/OG0002073.2/OG0002145.1/OG0002353.1/OG0002401.1/OG0002444.1/OG0002646.1/OG0002653.1/OG0002660.1/OG0003335.1/OG0003339.1/OG0003542.1/OG0003578.1/OG0003735.1/OG0004052.1/OG0004054.1/OG0004096.1/OG0004390.1/OG0004401.1/OG0004410.1/OG0004431.1/OG0004456.1/OG0004615.1/OG0004681.1/OG0004712.1/OG0004945.1/OG0005534.1/OG0006227.1/OG0006270.1/OG0006716.1/OG0006720.1/OG0006786.1/OG0007186.1/OG0007350.1/OG0007639.1/OG0007654.1/OG0007675.1/OG0007771.1/OG0008011.1/OG0008491.1/OG0009031.1</t>
  </si>
  <si>
    <t>OG0001373.1/OG0001398.1/OG0001573.1/OG0001795.2/OG0001795.1/OG0001920.1/OG0002011.1/OG0002011.2/OG0002306.2/OG0002306.1/OG0002676.1/OG0002830.1/OG0002905.1/OG0003207.1/OG0003229.1/OG0003315.1/OG0003315.2/OG0003350.1/OG0003447.1/OG0003671.1/OG0003874.1/OG0003959.1/OG0004031.1/OG0005266.1/OG0005390.1/OG0005439.1/OG0005518.1/OG0005562.1/OG0005706.1/OG0005934.1/OG0005947.1/OG0006082.1/OG0006225.1/OG0006290.1/OG0006389.1/OG0006746.1/OG0006746.2/OG0007366.1/OG0007388.1/OG0007609.1/OG0008224.1/OG0008269.1/OG0010076.1</t>
  </si>
  <si>
    <t>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0000089.4/OG0000089.8/OG0000089.5/OG0000089.2/OG0000089.6/OG0000089.3/OG0000089.7/OG0000089.1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0000172.3/OG0000172.4/OG0000172.2/OG0000172.1/OG0000202.5/OG0000202.4/OG0000202.1/OG0000202.6/OG0000202.2/OG0000202.3/OG0000205.5/OG0000205.2/OG0000205.7/OG0000205.3/OG0000205.1/OG0000205.4/OG0000205.6/OG0000247.4/OG0000247.5/OG0000247.1/OG0000247.3/OG0000247.2/OG0000273.1/OG0000273.5/OG0000273.4/OG0000273.2/OG0000273.3/OG0000278.4/OG0000278.2/OG0000278.1/OG0000278.3/OG0000278.5/OG0000283.4/OG0000283.3/OG0000283.1/OG0000283.2/OG0000293.1/OG0000293.3/OG0000293.4/OG0000293.5/OG0000293.2/OG0000299.2/OG0000299.4/OG0000299.3/OG0000299.1/OG0000305.1/OG0000305.4/OG0000305.2/OG0000305.3/OG0000316.4/OG0000316.2/OG0000316.5/OG0000316.1/OG0000316.3/OG0000331.1/OG0000331.3/OG0000331.2/OG0000331.4/OG0000334.3/OG0000334.1/OG0000334.4/OG0000334.2/OG0000344.3/OG0000344.1/OG0000344.4/OG0000344.2/OG0000356.4/OG0000356.1/OG0000356.2/OG0000356.3/OG0000363.4/OG0000363.1/OG0000363.2/OG0000363.3/OG0000368.2/OG0000368.3/OG0000368.1/OG0000375.4/OG0000375.3/OG0000375.2/OG0000375.1/OG0000386.3/OG0000386.1/OG0000386.4/OG0000386.2/OG0000391.4/OG0000391.3/OG0000391.1/OG0000391.2/OG0000396.4/OG0000396.3/OG0000396.1/OG0000396.2/OG0000404.1/OG0000404.2/OG0000404.3/OG0000404.4/OG0000412.2/OG0000412.1/OG0000412.3/OG0000416.1/OG0000416.4/OG0000416.2/OG0000416.3/OG0000418.4/OG0000418.3/OG0000418.2/OG0000418.1/OG0000419.4/OG0000419.3/OG0000419.2/OG0000419.1/OG0000445.2/OG0000445.3/OG0000445.1/OG0000449.3/OG0000449.1/OG0000449.2/OG0000456.4/OG0000456.2/OG0000456.3/OG0000456.1/OG0000485.1/OG0000485.3/OG0000485.2/OG0000492.1/OG0000492.3/OG0000492.2/OG0000502.2/OG0000502.1/OG0000502.3/OG0000521.2/OG0000521.1/OG0000521.3/OG0000525.3/OG0000525.1/OG0000525.2/OG0000526.3/OG0000526.2/OG0000526.1/OG0000540.3/OG0000540.4/OG0000540.2/OG0000540.1/OG0000551.3/OG0000551.2/OG0000551.1/OG0000567.1/OG0000567.3/OG0000567.2/OG0000571.3/OG0000571.1/OG0000571.2/OG0000583.2/OG0000583.1/OG0000583.3/OG0000590.2/OG0000590.1/OG0000590.3/OG0000619.1/OG0000619.3/OG0000619.2/OG0000635.1/OG0000635.2/OG0000666.3/OG0000666.2/OG0000666.1/OG0000670.2/OG0000670.1/OG0000671.3/OG0000671.1/OG0000671.2/OG0000672.2/OG0000672.1/OG0000696.1/OG0000696.2/OG0000696.3/OG0000704.2/OG0000704.1/OG0000704.3/OG0000707.1/OG0000707.3/OG0000707.2/OG0000712.1/OG0000712.2/OG0000739.1/OG0000739.2/OG0000741.2/OG0000741.1/OG0000741.3/OG0000745.2/OG0000745.1/OG0000745.3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0000912.1/OG0000912.2/OG0000915.1/OG0000915.2/OG0000917.2/OG0000917.1/OG0000921.3/OG0000921.1/OG0000921.2/OG0000935.2/OG0000935.1/OG0000938.1/OG0000938.3/OG0000938.2/OG0000942.2/OG0000942.3/OG0000942.1/OG0000947.1/OG0000947.2/OG0000952.2/OG0000952.1/OG0001001.1/OG0001001.2/OG0001006.1/OG0001006.2/OG0001032.2/OG0001032.1/OG0001033.2/OG0001033.1/OG0001034.2/OG0001034.1/OG0001055.1/OG0001055.2/OG0001081.2/OG0001081.1/OG0001090.1/OG0001090.2/OG0001118.1/OG0001118.2/OG0001155.2/OG0001155.1/OG0001157.2/OG0001157.1/OG0001169.2/OG0001169.1/OG0001172.2/OG0001172.1/OG0001175.2/OG0001175.1/OG0001194.2/OG0001194.1/OG0001203.2/OG0001203.1/OG0001207.2/OG0001207.1/OG0001241.1/OG0001241.2/OG0001243.2/OG0001243.1/OG0001248.1/OG0001248.2/OG0001251.2/OG0001251.1/OG0001262.2/OG0001262.1/OG0001271.2/OG0001271.1/OG0001278.2/OG0001278.1/OG0001306.2/OG0001306.1/OG0001309.1/OG0001309.2/OG0001365.2/OG0001365.1/OG0001395.2/OG0001395.1/OG0001401.3/OG0001401.2/OG0001401.1/OG0001403.2/OG0001403.1/OG0001412.2/OG0001412.1/OG0001420.1/OG0001466.2/OG0001466.1/OG0001505.2/OG0001505.1/OG0001523.1/OG0001523.2/OG0001543.2/OG0001543.1/OG0001559.2/OG0001559.1/OG0001567.1/OG0001571.3/OG0001571.2/OG0001571.1/OG0001631.2/OG0001631.1/OG0001647.2/OG0001647.1/OG0001661.1/OG0001661.2/OG0001680.1/OG0001680.2/OG0001702.2/OG0001702.1/OG0001712.1/OG0001712.2/OG0001716.1/OG0001716.2/OG0001757.2/OG0001757.1/OG0001763.2/OG0001763.1/OG0001764.2/OG0001764.1/OG0001768.1/OG0001769.2/OG0001769.1/OG0001772.2/OG0001772.1/OG0001782.1/OG0001782.2/OG0001786.2/OG0001786.1/OG0001814.1/OG0001814.2/OG0001870.2/OG0001870.1/OG0001953.2/OG0001953.1/OG0001956.1/OG0001963.1/OG0001963.2/OG0001970.1/OG0001970.2/OG0001972.1/OG0001972.2/OG0001991.1/OG0002009.1/OG0002009.2/OG0002039.1/OG0002075.2/OG0002075.1/OG0002079.1/OG0002103.1/OG0002107.2/OG0002107.1/OG0002108.1/OG0002113.1/OG0002134.1/OG0002142.1/OG0002142.2/OG0002146.1/OG0002154.1/OG0002154.2/OG0002156.1/OG0002174.1/OG0002178.1/OG0002178.2/OG0002179.1/OG0002236.1/OG0002236.2/OG0002267.1/OG0002277.2/OG0002277.1/OG0002291.1/OG0002292.2/OG0002292.1/OG0002295.1/OG0002341.1/OG0002351.1/OG0002361.2/OG0002361.1/OG0002366.1/OG0002366.2/OG0002367.1/OG0002367.2/OG0002377.1/OG0002377.2/OG0002380.1/OG0002381.2/OG0002381.1/OG0002443.2/OG0002443.1/OG0002463.1/OG0002464.1/OG0002464.2/OG0002469.1/OG0002475.1/OG0002496.2/OG0002496.1/OG0002503.1/OG0002515.1/OG0002551.1/OG0002551.2/OG0002569.1/OG0002586.1/OG0002586.2/OG0002607.1/OG0002638.1/OG0002642.1/OG0002642.2/OG0002659.1/OG0002670.1/OG0002730.1/OG0002732.1/OG0002746.1/OG0002754.1/OG0002766.2/OG0002766.1/OG0002770.1/OG0002778.2/OG0002778.1/OG0002801.1/OG0002806.1/OG0002806.2/OG0002824.1/OG0002824.2/OG0002873.1/OG0002873.2/OG0002885.1/OG0002947.2/OG0002947.1/OG0002950.1/OG0002957.1/OG0002969.1/OG0003026.1/OG0003028.1/OG0003028.2/OG0003049.1/OG0003058.1/OG0003068.1/OG0003090.1/OG0003133.1/OG0003137.1/OG0003142.1/OG0003208.1/OG0003208.2/OG0003218.1/OG0003219.1/OG0003221.1/OG0003243.1/OG0003262.1/OG0003266.2/OG0003266.1/OG0003273.1/OG0003276.1/OG0003287.1/OG0003291.1/OG0003292.1/OG0003309.1/OG0003318.1/OG0003332.1/OG0003423.1/OG0003425.1/OG0003428.1/OG0003433.1/OG0003456.1/OG0003463.1/OG0003464.1/OG0003469.1/OG0003481.1/OG0003487.1/OG0003491.1/OG0003510.1/OG0003522.1/OG0003523.1/OG0003529.1/OG0003539.1/OG0003558.1/OG0003566.1/OG0003569.1/OG0003575.1/OG0003580.1/OG0003582.1/OG0003591.1/OG0003593.1/OG0003655.1/OG0003655.2/OG0003659.1/OG0003663.1/OG0003683.1/OG0003715.1/OG0003721.1/OG0003738.1/OG0003774.1/OG0003793.1/OG0003804.1/OG0003808.1/OG0003820.1/OG0003827.1/OG0003972.1/OG0003990.1/OG0004029.1/OG0004038.1/OG0004044.1/OG0004045.1/OG0004098.1/OG0004105.1/OG0004107.1/OG0004111.1/OG0004124.1/OG0004127.1/OG0004136.1/OG0004146.1/OG0004149.1/OG0004210.1/OG0004223.1/OG0004234.1/OG0004243.1/OG0004251.1/OG0004281.1/OG0004311.1/OG0004319.1/OG0004333.1/OG0004345.1/OG0004370.1/OG0004388.1/OG0004413.1/OG0004423.1/OG0004428.1/OG0004469.1/OG0004566.1/OG0004568.1/OG0004628.1/OG0004630.1/OG0004632.1/OG0004634.1/OG0004636.1/OG0004694.1/OG0004718.1/OG0004726.1/OG0004752.1/OG0004771.1/OG0004789.1/OG0004791.1/OG0004796.1/OG0004815.1/OG0004818.1/OG0004883.1/OG0004904.1/OG0004908.1/OG0004930.1/OG0004932.1/OG0004983.1/OG0004990.1/OG0005007.1/OG0005027.1/OG0005035.1/OG0005043.1/OG0005053.1/OG0005055.1/OG0005072.1/OG0005078.1/OG0005081.1/OG0005099.1/OG0005103.1/OG0005114.1/OG0005116.1/OG0005134.1/OG0005144.1/OG0005154.1/OG0005163.1/OG0005278.1/OG0005282.1/OG0005300.1/OG0005347.1/OG0005365.1/OG0005445.1/OG0005458.1/OG0005491.1/OG0005498.1/OG0005509.1/OG0005524.1/OG0005528.1/OG0005648.1/OG0005702.1/OG0005713.1/OG0005838.1/OG0005850.1/OG0005871.1/OG0005879.1/OG0005926.1/OG0006011.1/OG0006015.1/OG0006025.1/OG0006147.1/OG0006181.1/OG0006248.1/OG0006320.1/OG0006337.1/OG0006340.1/OG0006375.1/OG0006379.1/OG0006415.1/OG0006469.1/OG0006659.1/OG0006678.1/OG0006819.1/OG0006832.1/OG0006850.1/OG0006867.1/OG0006873.1/OG0006915.1/OG0006918.1/OG0007085.1/OG0007129.1/OG0007130.1/OG0007141.1/OG0007205.1/OG0007319.1/OG0007600.1/OG0007748.1/OG0007787.1/OG0007811.1/OG0008000.1/OG0008008.1/OG0008039.1/OG0008053.1/OG0008106.1/OG0008226.1/OG0008490.1/OG0008542.1/OG0009945.1</t>
  </si>
  <si>
    <t>OG0000294.3/OG0000294.4/OG0000294.1/OG0000294.5/OG0000294.2/OG0004407.1/OG0004642.1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</si>
  <si>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0000400.4/OG0000400.1/OG0000400.3/OG0000400.2/OG0000541.1/OG0000541.2/OG0000541.3/OG0000889.2/OG0000889.1/OG0001153.2/OG0001153.1/OG0001203.2/OG0001203.1/OG0001205.1/OG0001205.2/OG0001461.1/OG0001461.2/OG0001956.1/OG0002077.2/OG0002077.1/OG0002360.1/OG0002360.2/OG0002379.1/OG0002379.2/OG0002578.1/OG0002586.1/OG0002586.2/OG0002620.1/OG0002767.1/OG0002809.2/OG0002809.1/OG0003088.1/OG0003105.1/OG0003309.1/OG0003336.1/OG0003793.1/OG0003846.1/OG0003943.1/OG0004092.1/OG0004990.1/OG0005083.1/OG0005509.1/OG0005993.1/OG0006236.1/OG0006440.1/OG0006490.1</t>
  </si>
  <si>
    <t>OG0002646.1/OG0003509.1/OG0004688.1/OG0004941.1/OG0008022.1</t>
  </si>
  <si>
    <t>OG0000131.4/OG0000131.6/OG0000131.2/OG0000131.1/OG0000131.3/OG0000131.5/OG0000131.7/OG0000419.4/OG0000419.3/OG0000419.2/OG0000419.1/OG0000424.2/OG0000424.1/OG0000614.3/OG0000614.2/OG0000614.1/OG0000771.3/OG0000771.2/OG0000771.1/OG0000794.1/OG0000794.2/OG0000889.2/OG0000889.1/OG0001169.2/OG0001169.1/OG0001203.2/OG0001203.1/OG0001229.3/OG0001229.1/OG0001229.2/OG0001251.2/OG0001251.1/OG0001263.1/OG0001263.2/OG0001465.1/OG0001465.2/OG0001510.2/OG0001510.1/OG0001528.2/OG0001528.1/OG0001598.2/OG0001598.1/OG0001787.1/OG0001787.2/OG0001944.1/OG0002077.2/OG0002077.1/OG0002161.1/OG0002161.2/OG0002205.1/OG0002208.1/OG0002208.2/OG0002265.1/OG0002265.2/OG0002273.1/OG0002273.2/OG0002380.1/OG0002620.1/OG0002655.2/OG0002655.1/OG0002667.1/OG0002822.1/OG0002947.2/OG0002947.1/OG0002969.1/OG0003156.1/OG0003275.1/OG0003275.2/OG0003309.1/OG0003336.1/OG0003548.1/OG0003573.1/OG0003655.1/OG0003655.2/OG0003730.1/OG0003740.1/OG0003822.1/OG0003849.1/OG0004073.1/OG0004120.1/OG0004149.1/OG0004310.1/OG0004339.1/OG0004384.1/OG0004568.1/OG0005083.1/OG0005277.1/OG0005341.1/OG0005584.1/OG0006011.1/OG0006240.1/OG0006284.1/OG0006293.1/OG0006490.1/OG0007634.1/OG0007727.1/OG0007811.1/OG0008012.1/OG0008363.1/OG0009072.1</t>
  </si>
  <si>
    <t>OG0003286.1/OG0003474.1/OG0004117.2/OG0004117.1/OG0006476.1/OG0007775.1/OG0009366.2/OG0009366.1</t>
  </si>
  <si>
    <t>OG0002822.1/OG0007634.1</t>
  </si>
  <si>
    <t>OG0001510.2/OG0001510.1/OG0007634.1</t>
  </si>
  <si>
    <t>OG0000034.10/OG0000034.14/OG0000034.3/OG0000034.12/OG0000034.2/OG0000034.6/OG0000034.8/OG0000034.15/OG0000034.7/OG0000034.1/OG0000034.4/OG0000034.13/OG0000034.5/OG0000034.9/OG0000034.11/OG0001504.1/OG0001504.2</t>
  </si>
  <si>
    <t>OG0000974.1/OG0000974.2/OG0001203.2/OG0001203.1</t>
  </si>
  <si>
    <t>OG0007085.1</t>
  </si>
  <si>
    <t>OG0000030.8/OG0000030.7/OG0000030.12/OG0000030.6/OG0000030.1/OG0000030.4/OG0000030.9/OG0000030.10/OG0000030.14/OG0000030.2/OG0000030.3/OG0000030.13/OG0000030.5/OG0000030.11/OG0000098.9/OG0000098.6/OG0000098.5/OG0000098.3/OG0000098.8/OG0000098.7/OG0000098.4/OG0000098.1/OG0000098.2/OG0000102.3/OG0000102.1/OG0000102.2/OG0000102.6/OG0000102.5/OG0000102.4/OG0000102.7/OG0000102.8/OG0000200.4/OG0000200.5/OG0000200.2/OG0000200.6/OG0000200.3/OG0000200.1/OG0000274.1/OG0000274.4/OG0000274.5/OG0000274.2/OG0000274.3/OG0000283.4/OG0000283.3/OG0000283.1/OG0000283.2/OG0000322.1/OG0000322.2/OG0000322.4/OG0000322.3/OG0000334.3/OG0000334.1/OG0000334.4/OG0000334.2/OG0000401.3/OG0000401.1/OG0000401.2/OG0000420.3/OG0000420.2/OG0000420.1/OG0000447.3/OG0000447.2/OG0000447.1/OG0000521.2/OG0000521.1/OG0000521.3/OG0000582.3/OG0000582.1/OG0000582.2/OG0000585.1/OG0000585.2/OG0000608.1/OG0000608.2/OG0000666.3/OG0000666.2/OG0000666.1/OG0000704.2/OG0000704.1/OG0000704.3/OG0000730.2/OG0000730.1/OG0000789.1/OG0000789.2/OG0000827.1/OG0000827.2/OG0000828.1/OG0000828.2/OG0000832.1/OG0000832.3/OG0000832.2/OG0000947.1/OG0000947.2/OG0001036.1/OG0001171.2/OG0001171.1/OG0001249.1/OG0001296.1/OG0001296.2/OG0001403.2/OG0001403.1/OG0001415.2/OG0001415.1/OG0001420.1/OG0001514.2/OG0001514.1/OG0001581.1/OG0001581.2/OG0001610.1/OG0001814.1/OG0001814.2/OG0001830.2/OG0001830.1/OG0001932.1/OG0001932.2/OG0002029.1/OG0002029.2/OG0002033.1/OG0002060.1/OG0002284.1/OG0002295.1/OG0002381.2/OG0002381.1/OG0002485.2/OG0002485.1/OG0002748.1/OG0002920.1/OG0003137.1/OG0003217.1/OG0003683.1/OG0003738.1/OG0003774.1/OG0004038.1/OG0004093.1/OG0004146.1/OG0004283.1/OG0004391.1/OG0005081.1/OG0005539.1/OG0005737.1/OG0005871.1/OG0006741.1/OG0006915.1/OG0006933.1/OG0008857.1</t>
  </si>
  <si>
    <t>OG0000030.8/OG0000030.7/OG0000030.12/OG0000030.6/OG0000030.1/OG0000030.4/OG0000030.9/OG0000030.10/OG0000030.14/OG0000030.2/OG0000030.3/OG0000030.13/OG0000030.5/OG0000030.11/OG0000098.9/OG0000098.6/OG0000098.5/OG0000098.3/OG0000098.8/OG0000098.7/OG0000098.4/OG0000098.1/OG0000098.2/OG0000102.3/OG0000102.1/OG0000102.2/OG0000102.6/OG0000102.5/OG0000102.4/OG0000102.7/OG0000102.8/OG0000200.4/OG0000200.5/OG0000200.2/OG0000200.6/OG0000200.3/OG0000200.1/OG0000274.1/OG0000274.4/OG0000274.5/OG0000274.2/OG0000274.3/OG0000283.4/OG0000283.3/OG0000283.1/OG0000283.2/OG0000334.3/OG0000334.1/OG0000334.4/OG0000334.2/OG0000401.3/OG0000401.1/OG0000401.2/OG0000447.3/OG0000447.2/OG0000447.1/OG0000521.2/OG0000521.1/OG0000521.3/OG0000585.1/OG0000585.2/OG0000608.1/OG0000608.2/OG0000666.3/OG0000666.2/OG0000666.1/OG0000704.2/OG0000704.1/OG0000704.3/OG0000730.2/OG0000730.1/OG0000789.1/OG0000789.2/OG0000827.1/OG0000827.2/OG0000828.1/OG0000828.2/OG0000832.1/OG0000832.3/OG0000832.2/OG0001036.1/OG0001171.2/OG0001171.1/OG0001249.1/OG0001296.1/OG0001296.2/OG0001403.2/OG0001403.1/OG0001415.2/OG0001415.1/OG0001420.1/OG0001514.2/OG0001514.1/OG0001581.1/OG0001581.2/OG0001610.1/OG0001814.1/OG0001814.2/OG0001830.2/OG0001830.1/OG0001932.1/OG0001932.2/OG0002029.1/OG0002029.2/OG0002033.1/OG0002295.1/OG0002381.2/OG0002381.1/OG0002485.2/OG0002485.1/OG0002748.1/OG0003217.1/OG0003683.1/OG0003738.1/OG0003774.1/OG0004038.1/OG0004093.1/OG0004146.1/OG0004283.1/OG0004391.1/OG0005081.1/OG0005539.1/OG0005871.1/OG0006741.1/OG0006915.1/OG0008857.1</t>
  </si>
  <si>
    <t>OG0000198.3/OG0000198.5/OG0000198.4/OG0000198.2/OG0000198.1/OG0000939.1/OG0000939.2/OG0000977.1/OG0001361.1/OG0001361.2/OG0001609.1/OG0001662.2/OG0001662.1/OG0001790.2/OG0001790.1/OG0001851.1/OG0001940.1/OG0002019.1/OG0002073.1/OG0002073.2/OG0002145.1/OG0002168.1/OG0002257.2/OG0002257.1/OG0002353.1/OG0002401.1/OG0002444.1/OG0002583.1/OG0002633.1/OG0002646.1/OG0003220.1/OG0003257.1/OG0003294.1/OG0003294.2/OG0003300.1/OG0003335.1/OG0003339.1/OG0003542.1/OG0003578.1/OG0003716.1/OG0003735.1/OG0003927.1/OG0003927.2/OG0004030.1/OG0004096.1/OG0004214.1/OG0004312.1/OG0004681.1/OG0004744.1/OG0005060.1/OG0005113.1/OG0005143.1/OG0005164.1/OG0005242.1/OG0005366.1/OG0005462.1/OG0005534.1/OG0005557.1/OG0005846.1/OG0005895.1/OG0005896.1/OG0006036.1/OG0006064.1/OG0006192.1/OG0006227.1/OG0006264.1/OG0006270.1/OG0006396.1/OG0006454.1/OG0006482.1/OG0006639.1/OG0006652.1/OG0006654.1/OG0006708.1/OG0006720.1/OG0006735.1/OG0006771.1/OG0006772.1/OG0007357.1/OG0007403.1/OG0007639.1/OG0007689.1/OG0007747.1/OG0008011.1/OG0008442.1/OG0008488.1/OG0008491.1/OG0009035.1/OG0009067.1/OG0009379.1/OG0009699.1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</si>
  <si>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0000025.1/OG0000025.11/OG0000025.9/OG0000025.8/OG0000025.5/OG0000025.12/OG0000025.3/OG0000025.10/OG0000025.14/OG0000025.13/OG0000025.4/OG0000025.6/OG0000025.2/OG0000025.7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0000142.2/OG0000142.1/OG0000142.3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0000181.3/OG0000181.5/OG0000181.1/OG0000181.2/OG0000181.4/OG0000182.3/OG0000182.5/OG0000182.2/OG0000182.6/OG0000182.1/OG0000182.4/OG0000192.1/OG0000192.2/OG0000192.5/OG0000192.4/OG0000192.3/OG0000200.4/OG0000200.5/OG0000200.2/OG0000200.6/OG0000200.3/OG0000200.1/OG0000242.3/OG0000242.5/OG0000242.2/OG0000242.4/OG0000242.1/OG0000244.3/OG0000244.2/OG0000244.4/OG0000244.1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0000298.3/OG0000298.4/OG0000298.5/OG0000298.1/OG0000298.2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0000367.2/OG0000367.1/OG0000367.3/OG0000367.4/OG0000368.2/OG0000368.3/OG0000368.1/OG0000374.1/OG0000374.2/OG0000374.4/OG0000374.3/OG0000375.4/OG0000375.3/OG0000375.2/OG0000375.1/OG0000376.3/OG0000376.4/OG0000376.2/OG0000376.1/OG0000383.2/OG0000383.3/OG0000383.1/OG0000385.3/OG0000385.1/OG0000385.2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0000412.2/OG0000412.1/OG0000412.3/OG0000416.1/OG0000416.4/OG0000416.2/OG0000416.3/OG0000420.3/OG0000420.2/OG0000420.1/OG0000424.2/OG0000424.1/OG0000429.3/OG0000429.2/OG0000429.1/OG0000435.3/OG0000435.2/OG0000435.1/OG0000447.3/OG0000447.2/OG0000447.1/OG0000449.3/OG0000449.1/OG0000449.2/OG0000474.3/OG0000474.4/OG0000474.2/OG0000474.5/OG0000474.1/OG0000478.2/OG0000478.1/OG0000478.3/OG0000484.2/OG0000484.1/OG0000484.3/OG0000485.1/OG0000485.3/OG0000485.2/OG0000492.1/OG0000492.3/OG0000492.2/OG0000495.2/OG0000495.1/OG0000495.3/OG0000500.3/OG0000500.2/OG0000500.1/OG0000501.1/OG0000513.2/OG0000513.1/OG0000521.2/OG0000521.1/OG0000521.3/OG0000525.3/OG0000525.1/OG0000525.2/OG0000526.3/OG0000526.2/OG0000526.1/OG0000538.3/OG0000538.2/OG0000538.4/OG0000538.1/OG0000539.2/OG0000539.1/OG0000539.3/OG0000540.3/OG0000540.4/OG0000540.2/OG0000540.1/OG0000543.3/OG0000543.2/OG0000543.4/OG0000543.1/OG0000549.2/OG0000549.1/OG0000555.1/OG0000555.2/OG0000555.3/OG0000557.3/OG0000557.2/OG0000557.1/OG0000559.3/OG0000559.2/OG0000559.1/OG0000561.2/OG0000561.3/OG0000561.1/OG0000563.2/OG0000563.3/OG0000563.1/OG0000567.1/OG0000567.3/OG0000567.2/OG0000571.3/OG0000571.1/OG0000571.2/OG0000582.3/OG0000582.1/OG0000582.2/OG0000583.2/OG0000583.1/OG0000583.3/OG0000590.2/OG0000590.1/OG0000590.3/OG0000592.2/OG0000592.1/OG0000592.3/OG0000608.1/OG0000608.2/OG0000613.1/OG0000613.3/OG0000613.2/OG0000614.3/OG0000614.2/OG0000614.1/OG0000617.1/OG0000617.2/OG0000617.3/OG0000623.1/OG0000623.2/OG0000633.2/OG0000633.3/OG0000633.1/OG0000635.1/OG0000635.2/OG0000636.3/OG0000636.1/OG0000636.2/OG0000667.1/OG0000667.3/OG0000667.2/OG0000670.2/OG0000670.1/OG0000697.2/OG0000697.1/OG0000703.2/OG0000703.1/OG0000704.2/OG0000704.1/OG0000704.3/OG0000709.3/OG0000709.1/OG0000709.2/OG0000711.3/OG0000711.1/OG0000711.2/OG0000712.1/OG0000712.2/OG0000737.1/OG0000737.3/OG0000737.2/OG0000739.1/OG0000739.2/OG0000741.2/OG0000741.1/OG0000741.3/OG0000744.1/OG0000744.2/OG0000745.2/OG0000745.1/OG0000745.3/OG0000756.1/OG0000764.1/OG0000764.2/OG0000764.3/OG0000772.1/OG0000772.2/OG0000784.1/OG0000784.2/OG0000785.1/OG0000785.2/OG0000789.1/OG0000789.2/OG0000811.2/OG0000811.3/OG0000811.1/OG0000812.1/OG0000812.2/OG0000812.3/OG0000827.1/OG0000827.2/OG0000828.1/OG0000828.2/OG0000831.2/OG0000831.1/OG0000832.1/OG0000832.3/OG0000832.2/OG0000833.2/OG0000833.1/OG0000840.1/OG0000840.2/OG0000858.1/OG0000858.2/OG0000858.3/OG0000876.1/OG0000876.2/OG0000886.1/OG0000886.3/OG0000886.2/OG0000892.1/OG0000892.2/OG0000893.1/OG0000893.2/OG0000897.2/OG0000897.1/OG0000915.1/OG0000915.2/OG0000916.2/OG0000916.1/OG0000916.3/OG0000917.2/OG0000917.1/OG0000918.2/OG0000918.3/OG0000918.1/OG0000921.3/OG0000921.1/OG0000921.2/OG0000933.1/OG0000933.2/OG0000935.2/OG0000935.1/OG0000945.1/OG0000945.2/OG0000947.1/OG0000947.2/OG0000950.2/OG0000950.1/OG0000952.2/OG0000952.1/OG0000953.1/OG0000953.2/OG0000966.2/OG0000966.1/OG0000974.1/OG0000974.2/OG0000976.1/OG0000976.2/OG0000992.1/OG0000992.2/OG0000994.2/OG0000994.1/OG0000995.1/OG0000995.2/OG0000997.1/OG0000997.2/OG0001001.1/OG0001001.2/OG0001003.1/OG0001003.2/OG0001004.2/OG0001004.1/OG0001006.1/OG0001006.2/OG0001017.1/OG0001017.2/OG0001021.1/OG0001026.1/OG0001026.2/OG0001029.2/OG0001029.1/OG0001032.2/OG0001032.1/OG0001036.1/OG0001050.2/OG0001050.1/OG0001055.1/OG0001055.2/OG0001057.1/OG0001057.2/OG0001068.2/OG0001068.1/OG0001084.2/OG0001084.1/OG0001087.1/OG0001087.2/OG0001089.2/OG0001089.1/OG0001111.1/OG0001111.2/OG0001120.2/OG0001120.1/OG0001128.1/OG0001128.2/OG0001153.2/OG0001153.1/OG0001157.2/OG0001157.1/OG0001167.1/OG0001167.2/OG0001169.2/OG0001169.1/OG0001170.2/OG0001170.1/OG0001172.2/OG0001172.1/OG0001173.2/OG0001173.1/OG0001176.1/OG0001176.2/OG0001193.1/OG0001193.2/OG0001200.2/OG0001200.1/OG0001203.2/OG0001203.1/OG0001225.2/OG0001225.1/OG0001228.1/OG0001241.1/OG0001241.2/OG0001248.1/OG0001248.2/OG0001259.2/OG0001259.1/OG0001262.2/OG0001262.1/OG0001263.1/OG0001263.2/OG0001269.2/OG0001269.1/OG0001271.2/OG0001271.1/OG0001274.1/OG0001274.2/OG0001275.2/OG0001275.1/OG0001278.2/OG0001278.1/OG0001342.2/OG0001342.1/OG0001348.2/OG0001348.1/OG0001349.1/OG0001358.1/OG0001358.2/OG0001365.2/OG0001365.1/OG0001368.2/OG0001368.1/OG0001369.1/OG0001393.1/OG0001393.2/OG0001395.2/OG0001395.1/OG0001397.1/OG0001397.2/OG0001405.1/OG0001405.2/OG0001408.1/OG0001408.2/OG0001411.1/OG0001420.1/OG0001438.2/OG0001438.1/OG0001450.1/OG0001450.2/OG0001459.1/OG0001459.2/OG0001466.2/OG0001466.1/OG0001469.2/OG0001469.1/OG0001504.1/OG0001504.2/OG0001510.2/OG0001510.1/OG0001512.1/OG0001512.2/OG0001520.2/OG0001520.1/OG0001523.1/OG0001523.2/OG0001526.2/OG0001526.1/OG0001559.2/OG0001559.1/OG0001567.1/OG0001578.2/OG0001578.1/OG0001580.2/OG0001580.1/OG0001597.1/OG0001597.2/OG0001599.1/OG0001599.2/OG0001607.2/OG0001607.1/OG0001620.1/OG0001623.2/OG0001623.1/OG0001627.1/OG0001627.2/OG0001628.1/OG0001628.2/OG0001630.1/OG0001630.2/OG0001631.2/OG0001631.1/OG0001639.1/OG0001639.2/OG0001648.2/OG0001648.1/OG0001661.1/OG0001661.2/OG0001682.1/OG0001682.2/OG0001692.2/OG0001692.1/OG0001697.2/OG0001697.1/OG0001709.1/OG0001709.2/OG0001712.1/OG0001712.2/OG0001714.2/OG0001714.1/OG0001719.1/OG0001764.2/OG0001764.1/OG0001765.1/OG0001768.1/OG0001769.2/OG0001769.1/OG0001772.2/OG0001772.1/OG0001774.1/OG0001774.2/OG0001780.1/OG0001780.2/OG0001782.1/OG0001782.2/OG0001783.1/OG0001784.2/OG0001784.1/OG0001786.2/OG0001786.1/OG0001794.1/OG0001794.2/OG0001814.1/OG0001814.2/OG0001823.2/OG0001823.1/OG0001837.1/OG0001837.2/OG0001860.2/OG0001860.1/OG0001861.2/OG0001861.1/OG0001867.1/OG0001870.2/OG0001870.1/OG0001900.1/OG0001932.1/OG0001932.2/OG0001935.1/OG0001936.1/OG0001936.2/OG0001938.2/OG0001938.1/OG0001942.1/OG0001942.2/OG0001952.1/OG0001952.2/OG0001970.1/OG0001970.2/OG0001972.1/OG0001972.2/OG0001973.1/OG0001980.1/OG0001980.2/OG0001981.2/OG0001981.1/OG0001991.1/OG0001993.1/OG0001998.1/OG0002003.2/OG0002003.1/OG0002009.1/OG0002009.2/OG0002014.1/OG0002023.1/OG0002027.1/OG0002027.2/OG0002031.2/OG0002031.1/OG0002039.1/OG0002049.1/OG0002049.2/OG0002056.1/OG0002060.1/OG0002064.2/OG0002064.1/OG0002067.1/OG0002068.1/OG0002076.1/OG0002076.2/OG0002079.1/OG0002101.1/OG0002101.2/OG0002107.2/OG0002107.1/OG0002115.1/OG0002115.2/OG0002120.1/OG0002120.2/OG0002121.1/OG0002121.2/OG0002133.1/OG0002134.1/OG0002142.1/OG0002142.2/OG0002146.1/OG0002149.2/OG0002149.1/OG0002156.1/OG0002174.1/OG0002178.1/OG0002178.2/OG0002179.1/OG0002228.1/OG0002237.1/OG0002258.1/OG0002268.1/OG0002276.1/OG0002277.2/OG0002277.1/OG0002295.1/OG0002340.1/OG0002340.2/OG0002343.1/OG0002343.2/OG0002348.1/OG0002351.1/OG0002360.1/OG0002360.2/OG0002361.2/OG0002361.1/OG0002368.2/OG0002368.1/OG0002381.2/OG0002381.1/OG0002384.1/OG0002392.1/OG0002398.1/OG0002403.2/OG0002403.1/OG0002409.1/OG0002411.1/OG0002443.2/OG0002443.1/OG0002463.1/OG0002464.1/OG0002464.2/OG0002466.1/OG0002472.1/OG0002475.1/OG0002477.1/OG0002481.1/OG0002482.1/OG0002486.1/OG0002486.2/OG0002487.1/OG0002492.1/OG0002499.1/OG0002499.2/OG0002503.1/OG0002509.2/OG0002509.1/OG0002515.1/OG0002518.1/OG0002551.1/OG0002551.2/OG0002553.1/OG0002569.1/OG0002572.1/OG0002585.1/OG0002589.1/OG0002589.2/OG0002601.1/OG0002605.1/OG0002605.2/OG0002607.1/OG0002614.1/OG0002623.2/OG0002623.1/OG0002636.1/OG0002650.1/OG0002650.2/OG0002670.1/OG0002723.2/OG0002723.1/OG0002730.1/OG0002741.1/OG0002746.1/OG0002754.1/OG0002772.1/OG0002774.2/OG0002774.1/OG0002778.2/OG0002778.1/OG0002787.1/OG0002790.1/OG0002801.1/OG0002804.1/OG0002805.1/OG0002806.1/OG0002806.2/OG0002807.1/OG0002812.1/OG0002815.1/OG0002822.1/OG0002876.1/OG0002885.1/OG0002917.1/OG0002920.1/OG0002924.1/OG0002926.1/OG0002936.1/OG0002947.2/OG0002947.1/OG0002950.1/OG0002955.1/OG0002959.1/OG0002969.1/OG0003026.1/OG0003043.1/OG0003046.1/OG0003054.1/OG0003055.1/OG0003058.1/OG0003066.1/OG0003072.1/OG0003084.1/OG0003090.1/OG0003096.1/OG0003105.1/OG0003107.1/OG0003116.1/OG0003121.1/OG0003131.1/OG0003132.1/OG0003145.1/OG0003152.1/OG0003155.2/OG0003155.1/OG0003190.1/OG0003202.1/OG0003212.1/OG0003217.1/OG0003233.1/OG0003234.2/OG0003234.1/OG0003243.1/OG0003252.1/OG0003253.2/OG0003253.1/OG0003262.1/OG0003264.1/OG0003276.1/OG0003280.1/OG0003287.1/OG0003292.1/OG0003301.2/OG0003301.1/OG0003303.1/OG0003320.1/OG0003323.1/OG0003340.1/OG0003340.2/OG0003400.1/OG0003423.1/OG0003425.1/OG0003448.1/OG0003452.1/OG0003461.1/OG0003469.1/OG0003481.1/OG0003485.1/OG0003491.1/OG0003492.1/OG0003493.1/OG0003499.1/OG0003510.1/OG0003522.1/OG0003523.1/OG0003529.1/OG0003539.1/OG0003543.1/OG0003547.1/OG0003558.1/OG0003566.1/OG0003567.1/OG0003569.1/OG0003580.1/OG0003591.1/OG0003593.1/OG0003594.1/OG0003599.1/OG0003647.1/OG0003659.1/OG0003679.1/OG0003683.1/OG0003689.1/OG0003707.1/OG0003721.1/OG0003726.2/OG0003726.1/OG0003738.1/OG0003750.1/OG0003752.1/OG0003756.1/OG0003766.1/OG0003769.1/OG0003774.1/OG0003775.1/OG0003793.1/OG0003804.1/OG0003808.1/OG0003822.1/OG0003826.1/OG0003829.1/OG0003840.1/OG0003849.1/OG0003855.1/OG0003856.1/OG0003919.1/OG0003945.1/OG0003961.1/OG0003969.1/OG0003973.1/OG0003984.1/OG0003986.1/OG0003993.1/OG0003997.1/OG0004008.1/OG0004014.1/OG0004024.1/OG0004028.1/OG0004038.1/OG0004056.1/OG0004057.1/OG0004066.1/OG0004079.1/OG0004083.1/OG0004085.1/OG0004087.1/OG0004095.1/OG0004105.1/OG0004120.1/OG0004125.1/OG0004129.1/OG0004146.1/OG0004147.1/OG0004152.1/OG0004156.1/OG0004210.1/OG0004250.1/OG0004263.1/OG0004281.1/OG0004283.1/OG0004292.1/OG0004294.1/OG0004305.1/OG0004309.1/OG0004310.1/OG0004315.1/OG0004332.1/OG0004334.1/OG0004345.1/OG0004347.1/OG0004389.1/OG0004391.1/OG0004423.1/OG0004425.1/OG0004435.1/OG0004439.1/OG0004455.1/OG0004460.1/OG0004467.1/OG0004479.1/OG0004484.1/OG0004538.1/OG0004602.1/OG0004618.1/OG0004620.1/OG0004628.1/OG0004630.1/OG0004632.1/OG0004636.1/OG0004637.1/OG0004657.1/OG0004664.1/OG0004673.1/OG0004677.1/OG0004678.1/OG0004690.1/OG0004691.1/OG0004693.1/OG0004718.1/OG0004720.1/OG0004726.1/OG0004748.1/OG0004768.1/OG0004785.1/OG0004791.1/OG0004794.1/OG0004818.1/OG0004883.1/OG0004884.1/OG0004909.1/OG0004948.1/OG0004949.1/OG0004952.1/OG0004990.1/OG0005027.1/OG0005055.1/OG0005065.1/OG0005072.1/OG0005073.1/OG0005080.1/OG0005111.1/OG0005123.1/OG0005144.1/OG0005154.1/OG0005170.1/OG0005277.1/OG0005278.1/OG0005322.1/OG0005359.1/OG0005379.1/OG0005396.1/OG0005413.1/OG0005432.1/OG0005446.1/OG0005465.1/OG0005475.1/OG0005483.1/OG0005485.1/OG0005487.1/OG0005491.1/OG0005507.1/OG0005519.1/OG0005539.1/OG0005542.1/OG0005565.1/OG0005580.1/OG0005648.1/OG0005709.1/OG0005713.1/OG0005769.1/OG0005786.1/OG0005811.1/OG0005819.1/OG0005867.1/OG0005871.1/OG0005943.1/OG0005966.1/OG0005999.1/OG0006004.1/OG0006011.1/OG0006014.1/OG0006033.1/OG0006059.1/OG0006146.1/OG0006248.1/OG0006256.1/OG0006307.1/OG0006309.1/OG0006310.1/OG0006315.1/OG0006320.1/OG0006329.1/OG0006340.1/OG0006342.1/OG0006357.1/OG0006371.1/OG0006394.1/OG0006413.1/OG0006507.1/OG0006626.1/OG0006659.1/OG0006741.1/OG0006751.1/OG0006754.1/OG0006780.1/OG0006791.1/OG0006792.1/OG0006819.1/OG0006828.1/OG0006832.1/OG0006867.1/OG0006889.1/OG0006912.1/OG0006915.1/OG0006924.1/OG0006933.1/OG0007093.1/OG0007143.1/OG0007172.1/OG0007183.1/OG0007295.1/OG0007319.1/OG0007342.1/OG0007606.1/OG0007607.1/OG0007644.1/OG0007680.1/OG0007737.1/OG0007748.1/OG0007773.1/OG0007787.1/OG0007811.1/OG0008100.1/OG0008120.1/OG0008508.1/OG0009051.1</t>
  </si>
  <si>
    <t>OG0000123.2/OG0000123.3/OG0000123.5/OG0000123.6/OG0000123.4/OG0000123.7/OG0000123.1/OG0000493.2/OG0000493.3/OG0000493.1/OG0000705.3/OG0000705.2/OG0000705.1/OG0001000.1/OG0001000.2/OG0001373.1/OG0001398.1/OG0001573.1/OG0001795.2/OG0001795.1/OG0001920.1/OG0002011.1/OG0002011.2/OG0002088.2/OG0002088.1/OG0002088.3/OG0002186.1/OG0002287.1/OG0002628.2/OG0002628.1/OG0002658.1/OG0002676.1/OG0002817.2/OG0002817.1/OG0002830.1/OG0002905.1/OG0002922.1/OG0003207.1/OG0003229.1/OG0003293.1/OG0003350.1/OG0003353.1/OG0003429.1/OG0003454.1/OG0003471.1/OG0003671.1/OG0003874.1/OG0003960.1/OG0004132.1/OG0004161.1/OG0004285.1/OG0004638.1/OG0005064.1/OG0005439.1/OG0005596.1/OG0005605.1/OG0005810.1/OG0005876.1/OG0005934.1/OG0005947.1/OG0006082.1/OG0006225.1/OG0006389.1/OG0006392.1/OG0006476.1/OG0006746.1/OG0006746.2/OG0006883.1/OG0007344.1/OG0007360.1/OG0007366.1/OG0007382.1/OG0007590.1/OG0007609.1/OG0007742.1/OG0008014.1/OG0008269.1/OG0008567.1/OG0009611.1/OG0009738.1/OG0010101.1/OG0011140.1/OG0011919.1</t>
  </si>
  <si>
    <t>OG0000021.4/OG0000021.11/OG0000021.2/OG0000021.9/OG0000021.10/OG0000021.13/OG0000021.6/OG0000021.8/OG0000021.14/OG0000021.15/OG0000021.5/OG0000021.1/OG0000021.7/OG0000021.3/OG0000021.12/OG0000074.1/OG0000074.8/OG0000074.3/OG0000074.2/OG0000074.6/OG0000074.5/OG0000074.7/OG0000074.4/OG0000089.4/OG0000089.8/OG0000089.5/OG0000089.2/OG0000089.6/OG0000089.3/OG0000089.7/OG0000089.1/OG0000133.3/OG0000133.1/OG0000133.4/OG0000133.2/OG0000182.3/OG0000182.5/OG0000182.2/OG0000182.6/OG0000182.1/OG0000182.4/OG0000293.1/OG0000293.3/OG0000293.4/OG0000293.5/OG0000293.2/OG0000299.2/OG0000299.4/OG0000299.3/OG0000299.1/OG0000312.1/OG0000507.1/OG0000507.2/OG0000608.1/OG0000608.2/OG0000636.3/OG0000636.1/OG0000636.2/OG0000763.1/OG0000763.2/OG0000911.2/OG0000911.1/OG0000917.2/OG0000917.1/OG0001157.2/OG0001157.1/OG0001203.2/OG0001203.1/OG0001243.2/OG0001243.1/OG0001247.1/OG0001247.2/OG0001278.2/OG0001278.1/OG0001513.2/OG0001513.1/OG0001640.1/OG0001640.2/OG0001647.2/OG0001647.1/OG0001706.1/OG0001706.2/OG0001716.1/OG0001716.2/OG0001785.1/OG0001785.2/OG0001826.2/OG0001826.1/OG0001855.1/OG0001855.2/OG0002043.2/OG0002043.1/OG0002125.1/OG0002241.1/OG0002241.2/OG0002384.1/OG0002553.1/OG0002589.1/OG0002589.2/OG0002644.1/OG0002746.1/OG0002801.1/OG0002876.1/OG0002969.1/OG0003044.1/OG0003065.1/OG0003095.1/OG0003202.1/OG0003210.1/OG0003442.1/OG0003551.1/OG0003655.1/OG0003655.2/OG0003831.1/OG0003922.1/OG0004152.1/OG0004389.1/OG0004563.1/OG0004731.1/OG0005043.1/OG0005074.1/OG0005105.1/OG0005368.1/OG0005369.1/OG0005491.1/OG0005585.1/OG0005711.1/OG0005713.1/OG0006284.1/OG0006338.1/OG0006722.1/OG0006915.1/OG0006918.1/OG0007090.1/OG0007298.1/OG0007601.1/OG0007773.1/OG0008492.1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</si>
  <si>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0000076.4/OG0000076.7/OG0000076.9/OG0000076.3/OG0000076.5/OG0000076.6/OG0000076.10/OG0000076.1/OG0000076.8/OG0000076.2/OG0000083.8/OG0000083.1/OG0000083.3/OG0000083.5/OG0000083.6/OG0000083.4/OG0000083.2/OG0000083.7/OG0000089.4/OG0000089.8/OG0000089.5/OG0000089.2/OG0000089.6/OG0000089.3/OG0000089.7/OG0000089.1/OG0000103.5/OG0000103.8/OG0000103.7/OG0000103.2/OG0000103.6/OG0000103.1/OG0000103.9/OG0000103.3/OG0000103.4/OG0000107.5/OG0000107.3/OG0000107.7/OG0000107.4/OG0000107.1/OG0000107.2/OG0000107.8/OG0000107.6/OG0000109.4/OG0000109.8/OG0000109.1/OG0000109.3/OG0000109.7/OG0000109.6/OG0000109.9/OG0000109.5/OG0000109.2/OG0000114.2/OG0000114.1/OG0000114.3/OG0000114.5/OG0000114.4/OG0000119.6/OG0000119.1/OG0000119.5/OG0000119.4/OG0000119.7/OG0000119.3/OG0000119.2/OG0000120.3/OG0000120.4/OG0000120.1/OG0000120.5/OG0000120.2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0000143.2/OG0000143.3/OG0000143.1/OG0000143.4/OG0000144.8/OG0000144.6/OG0000144.1/OG0000144.7/OG0000144.5/OG0000144.4/OG0000144.3/OG0000144.2/OG0000148.3/OG0000148.6/OG0000148.5/OG0000148.2/OG0000148.4/OG0000148.1/OG0000168.1/OG0000168.4/OG0000168.2/OG0000168.3/OG0000168.5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0000241.5/OG0000241.3/OG0000241.2/OG0000241.1/OG0000241.4/OG0000247.4/OG0000247.5/OG0000247.1/OG0000247.3/OG0000247.2/OG0000256.4/OG0000256.5/OG0000256.3/OG0000256.1/OG0000256.2/OG0000257.3/OG0000257.1/OG0000257.2/OG0000265.3/OG0000265.1/OG0000265.2/OG0000265.4/OG0000265.5/OG0000267.4/OG0000267.1/OG0000267.2/OG0000267.5/OG0000267.3/OG0000269.4/OG0000269.2/OG0000269.3/OG0000269.1/OG0000273.1/OG0000273.5/OG0000273.4/OG0000273.2/OG0000273.3/OG0000280.1/OG0000280.2/OG0000280.4/OG0000280.3/OG0000283.4/OG0000283.3/OG0000283.1/OG0000283.2/OG0000292.1/OG0000292.2/OG0000292.3/OG0000298.3/OG0000298.4/OG0000298.5/OG0000298.1/OG0000298.2/OG0000299.2/OG0000299.4/OG0000299.3/OG0000299.1/OG0000300.2/OG0000300.3/OG0000300.1/OG0000305.1/OG0000305.4/OG0000305.2/OG0000305.3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0000332.3/OG0000332.2/OG0000332.1/OG0000339.3/OG0000339.2/OG0000339.4/OG0000339.1/OG0000343.4/OG0000343.1/OG0000343.2/OG0000343.3/OG0000353.1/OG0000353.4/OG0000353.3/OG0000353.2/OG0000354.3/OG0000354.2/OG0000354.1/OG0000356.4/OG0000356.1/OG0000356.2/OG0000356.3/OG0000368.2/OG0000368.3/OG0000368.1/OG0000372.5/OG0000372.3/OG0000372.4/OG0000372.1/OG0000372.2/OG0000374.1/OG0000374.2/OG0000374.4/OG0000374.3/OG0000375.4/OG0000375.3/OG0000375.2/OG0000375.1/OG0000383.2/OG0000383.3/OG0000383.1/OG0000386.3/OG0000386.1/OG0000386.4/OG0000386.2/OG0000389.2/OG0000389.3/OG0000389.1/OG0000396.4/OG0000396.3/OG0000396.1/OG0000396.2/OG0000398.2/OG0000398.1/OG0000398.3/OG0000400.4/OG0000400.1/OG0000400.3/OG0000400.2/OG0000403.2/OG0000403.1/OG0000404.1/OG0000404.2/OG0000404.3/OG0000404.4/OG0000406.1/OG0000406.3/OG0000406.2/OG0000412.2/OG0000412.1/OG0000412.3/OG0000416.1/OG0000416.4/OG0000416.2/OG0000416.3/OG0000419.4/OG0000419.3/OG0000419.2/OG0000419.1/OG0000420.3/OG0000420.2/OG0000420.1/OG0000426.3/OG0000426.1/OG0000426.2/OG0000429.3/OG0000429.2/OG0000429.1/OG0000444.4/OG0000444.3/OG0000444.1/OG0000444.2/OG0000447.3/OG0000447.2/OG0000447.1/OG0000448.2/OG0000448.4/OG0000448.1/OG0000448.3/OG0000449.3/OG0000449.1/OG0000449.2/OG0000454.1/OG0000454.2/OG0000478.2/OG0000478.1/OG0000478.3/OG0000484.2/OG0000484.1/OG0000484.3/OG0000485.1/OG0000485.3/OG0000485.2/OG0000501.1/OG0000502.2/OG0000502.1/OG0000502.3/OG0000507.1/OG0000507.2/OG0000521.2/OG0000521.1/OG0000521.3/OG0000525.3/OG0000525.1/OG0000525.2/OG0000526.3/OG0000526.2/OG0000526.1/OG0000533.2/OG0000533.3/OG0000533.4/OG0000533.1/OG0000538.3/OG0000538.2/OG0000538.4/OG0000538.1/OG0000540.3/OG0000540.4/OG0000540.2/OG0000540.1/OG0000549.2/OG0000549.1/OG0000567.1/OG0000567.3/OG0000567.2/OG0000569.1/OG0000569.4/OG0000569.3/OG0000569.2/OG0000571.3/OG0000571.1/OG0000571.2/OG0000582.3/OG0000582.1/OG0000582.2/OG0000608.1/OG0000608.2/OG0000613.1/OG0000613.3/OG0000613.2/OG0000617.1/OG0000617.2/OG0000617.3/OG0000618.2/OG0000618.1/OG0000618.3/OG0000632.1/OG0000632.2/OG0000635.1/OG0000635.2/OG0000637.2/OG0000637.1/OG0000637.3/OG0000666.3/OG0000666.2/OG0000666.1/OG0000671.3/OG0000671.1/OG0000671.2/OG0000686.1/OG0000686.2/OG0000686.3/OG0000696.1/OG0000696.2/OG0000696.3/OG0000704.2/OG0000704.1/OG0000704.3/OG0000707.1/OG0000707.3/OG0000707.2/OG0000709.3/OG0000709.1/OG0000709.2/OG0000711.3/OG0000711.1/OG0000711.2/OG0000712.1/OG0000712.2/OG0000737.1/OG0000737.3/OG0000737.2/OG0000741.2/OG0000741.1/OG0000741.3/OG0000745.2/OG0000745.1/OG0000745.3/OG0000746.1/OG0000746.2/OG0000756.1/OG0000764.1/OG0000764.2/OG0000764.3/OG0000770.2/OG0000770.1/OG0000772.1/OG0000772.2/OG0000795.1/OG0000795.2/OG0000812.1/OG0000812.2/OG0000812.3/OG0000827.1/OG0000827.2/OG0000828.1/OG0000828.2/OG0000832.1/OG0000832.3/OG0000832.2/OG0000833.2/OG0000833.1/OG0000866.3/OG0000866.2/OG0000866.1/OG0000868.2/OG0000868.1/OG0000868.3/OG0000886.1/OG0000886.3/OG0000886.2/OG0000889.2/OG0000889.1/OG0000892.1/OG0000892.2/OG0000893.1/OG0000893.2/OG0000897.2/OG0000897.1/OG0000912.1/OG0000912.2/OG0000916.2/OG0000916.1/OG0000916.3/OG0000917.2/OG0000917.1/OG0000918.2/OG0000918.3/OG0000918.1/OG0000919.2/OG0000919.1/OG0000921.3/OG0000921.1/OG0000921.2/OG0000935.2/OG0000935.1/OG0000945.1/OG0000945.2/OG0000947.1/OG0000947.2/OG0000952.2/OG0000952.1/OG0000960.1/OG0000960.2/OG0000969.1/OG0000969.2/OG0000972.1/OG0000972.2/OG0000974.1/OG0000974.2/OG0000999.2/OG0000999.1/OG0001001.1/OG0001001.2/OG0001003.1/OG0001003.2/OG0001004.2/OG0001004.1/OG0001006.1/OG0001006.2/OG0001018.2/OG0001018.3/OG0001018.1/OG0001025.2/OG0001025.1/OG0001025.3/OG0001026.1/OG0001026.2/OG0001034.2/OG0001034.1/OG0001049.2/OG0001049.1/OG0001050.2/OG0001050.1/OG0001052.2/OG0001052.1/OG0001053.1/OG0001053.2/OG0001053.3/OG0001081.2/OG0001081.1/OG0001082.2/OG0001082.1/OG0001084.2/OG0001084.1/OG0001087.1/OG0001087.2/OG0001090.1/OG0001090.2/OG0001120.2/OG0001120.1/OG0001125.2/OG0001125.1/OG0001127.2/OG0001127.1/OG0001128.1/OG0001128.2/OG0001148.2/OG0001148.1/OG0001153.2/OG0001153.1/OG0001155.2/OG0001155.1/OG0001157.2/OG0001157.1/OG0001162.1/OG0001162.2/OG0001164.2/OG0001164.1/OG0001166.2/OG0001166.1/OG0001167.1/OG0001167.2/OG0001170.2/OG0001170.1/OG0001172.2/OG0001172.1/OG0001173.2/OG0001173.1/OG0001175.2/OG0001175.1/OG0001176.1/OG0001176.2/OG0001193.1/OG0001193.2/OG0001200.2/OG0001200.1/OG0001203.2/OG0001203.1/OG0001213.1/OG0001213.2/OG0001218.2/OG0001218.1/OG0001225.2/OG0001225.1/OG0001243.2/OG0001243.1/OG0001247.1/OG0001247.2/OG0001248.1/OG0001248.2/OG0001249.1/OG0001251.2/OG0001251.1/OG0001262.2/OG0001262.1/OG0001267.2/OG0001267.1/OG0001271.2/OG0001271.1/OG0001275.2/OG0001275.1/OG0001276.2/OG0001276.1/OG0001296.1/OG0001296.2/OG0001305.2/OG0001305.1/OG0001326.1/OG0001342.2/OG0001342.1/OG0001349.1/OG0001355.2/OG0001355.1/OG0001368.2/OG0001368.1/OG0001374.2/OG0001374.1/OG0001393.1/OG0001393.2/OG0001395.2/OG0001395.1/OG0001397.1/OG0001397.2/OG0001403.2/OG0001403.1/OG0001407.1/OG0001407.2/OG0001420.1/OG0001421.2/OG0001421.1/OG0001450.1/OG0001450.2/OG0001461.1/OG0001461.2/OG0001466.2/OG0001466.1/OG0001467.2/OG0001467.1/OG0001504.1/OG0001504.2/OG0001505.2/OG0001505.1/OG0001512.1/OG0001512.2/OG0001513.2/OG0001513.1/OG0001514.2/OG0001514.1/OG0001523.1/OG0001523.2/OG0001527.2/OG0001527.1/OG0001543.2/OG0001543.1/OG0001551.1/OG0001559.2/OG0001559.1/OG0001560.1/OG0001560.2/OG0001582.2/OG0001582.1/OG0001597.1/OG0001597.2/OG0001607.2/OG0001607.1/OG0001610.1/OG0001616.1/OG0001616.2/OG0001620.1/OG0001630.1/OG0001630.2/OG0001631.2/OG0001631.1/OG0001635.1/OG0001639.1/OG0001639.2/OG0001640.1/OG0001640.2/OG0001648.2/OG0001648.1/OG0001661.1/OG0001661.2/OG0001665.2/OG0001665.1/OG0001670.2/OG0001670.1/OG0001680.1/OG0001680.2/OG0001689.2/OG0001689.1/OG0001690.1/OG0001692.2/OG0001692.1/OG0001694.2/OG0001694.1/OG0001697.2/OG0001697.1/OG0001702.2/OG0001702.1/OG0001706.1/OG0001706.2/OG0001712.1/OG0001712.2/OG0001713.1/OG0001714.2/OG0001714.1/OG0001721.2/OG0001721.1/OG0001765.1/OG0001768.1/OG0001769.2/OG0001769.1/OG0001772.2/OG0001772.1/OG0001779.1/OG0001780.1/OG0001780.2/OG0001781.2/OG0001781.1/OG0001782.1/OG0001782.2/OG0001786.2/OG0001786.1/OG0001814.1/OG0001814.2/OG0001834.1/OG0001843.1/OG0001843.2/OG0001848.2/OG0001848.1/OG0001860.2/OG0001860.1/OG0001867.1/OG0001870.2/OG0001870.1/OG0001932.1/OG0001932.2/OG0001935.1/OG0001936.1/OG0001936.2/OG0001938.2/OG0001938.1/OG0001948.1/OG0001948.2/OG0001953.2/OG0001953.1/OG0001956.1/OG0001963.1/OG0001963.2/OG0001964.1/OG0001972.1/OG0001972.2/OG0001979.1/OG0001980.1/OG0001980.2/OG0001982.1/OG0001991.1/OG0002003.2/OG0002003.1/OG0002018.1/OG0002047.1/OG0002047.2/OG0002056.1/OG0002064.2/OG0002064.1/OG0002067.1/OG0002074.2/OG0002074.1/OG0002076.1/OG0002076.2/OG0002077.2/OG0002077.1/OG0002079.1/OG0002101.1/OG0002101.2/OG0002103.1/OG0002107.2/OG0002107.1/OG0002120.1/OG0002120.2/OG0002133.1/OG0002134.1/OG0002141.1/OG0002142.1/OG0002142.2/OG0002144.1/OG0002144.2/OG0002146.1/OG0002149.2/OG0002149.1/OG0002152.1/OG0002152.2/OG0002174.1/OG0002178.1/OG0002178.2/OG0002180.1/OG0002225.2/OG0002225.1/OG0002228.1/OG0002232.1/OG0002237.1/OG0002245.2/OG0002245.1/OG0002265.1/OG0002265.2/OG0002267.1/OG0002273.1/OG0002273.2/OG0002284.1/OG0002295.1/OG0002296.1/OG0002298.1/OG0002341.1/OG0002342.1/OG0002342.2/OG0002343.1/OG0002343.2/OG0002350.1/OG0002350.2/OG0002351.1/OG0002359.1/OG0002361.2/OG0002361.1/OG0002369.1/OG0002377.1/OG0002377.2/OG0002380.1/OG0002381.2/OG0002381.1/OG0002384.1/OG0002387.1/OG0002392.1/OG0002398.1/OG0002403.2/OG0002403.1/OG0002443.2/OG0002443.1/OG0002451.1/OG0002451.2/OG0002464.1/OG0002464.2/OG0002466.1/OG0002475.1/OG0002477.1/OG0002481.1/OG0002482.1/OG0002487.1/OG0002488.2/OG0002488.1/OG0002491.1/OG0002503.1/OG0002504.2/OG0002504.1/OG0002515.1/OG0002551.1/OG0002551.2/OG0002553.1/OG0002569.1/OG0002572.1/OG0002578.1/OG0002584.1/OG0002584.2/OG0002585.1/OG0002591.1/OG0002594.2/OG0002594.1/OG0002601.1/OG0002605.1/OG0002605.2/OG0002607.1/OG0002612.2/OG0002612.1/OG0002614.1/OG0002615.1/OG0002620.1/OG0002621.1/OG0002623.2/OG0002623.1/OG0002626.1/OG0002630.1/OG0002630.2/OG0002643.1/OG0002655.2/OG0002655.1/OG0002668.2/OG0002668.1/OG0002670.1/OG0002730.1/OG0002732.1/OG0002746.1/OG0002748.1/OG0002754.1/OG0002761.1/OG0002767.1/OG0002772.1/OG0002773.1/OG0002778.2/OG0002778.1/OG0002786.1/OG0002790.1/OG0002794.2/OG0002794.1/OG0002797.1/OG0002807.1/OG0002812.1/OG0002815.1/OG0002826.1/OG0002826.2/OG0002867.2/OG0002867.1/OG0002874.1/OG0002876.1/OG0002885.1/OG0002887.1/OG0002887.2/OG0002915.1/OG0002918.1/OG0002920.1/OG0002924.1/OG0002926.1/OG0002932.1/OG0002934.1/OG0002936.1/OG0002943.2/OG0002943.1/OG0002946.1/OG0002947.2/OG0002947.1/OG0002959.1/OG0002969.1/OG0002971.1/OG0002974.1/OG0003026.1/OG0003029.1/OG0003049.1/OG0003054.1/OG0003061.1/OG0003066.1/OG0003068.1/OG0003078.1/OG0003090.1/OG0003095.1/OG0003096.1/OG0003099.1/OG0003109.1/OG0003112.1/OG0003113.1/OG0003122.1/OG0003137.1/OG0003138.1/OG0003142.1/OG0003145.1/OG0003154.1/OG0003164.1/OG0003190.1/OG0003218.1/OG0003221.1/OG0003234.2/OG0003234.1/OG0003243.1/OG0003253.2/OG0003253.1/OG0003262.1/OG0003264.1/OG0003266.2/OG0003266.1/OG0003268.1/OG0003270.1/OG0003273.1/OG0003276.1/OG0003280.1/OG0003292.1/OG0003295.1/OG0003309.1/OG0003316.1/OG0003316.2/OG0003327.1/OG0003333.1/OG0003344.1/OG0003345.1/OG0003423.1/OG0003424.1/OG0003427.1/OG0003442.1/OG0003479.1/OG0003487.1/OG0003492.1/OG0003499.1/OG0003510.1/OG0003511.1/OG0003522.1/OG0003523.1/OG0003529.1/OG0003543.1/OG0003547.1/OG0003551.1/OG0003558.1/OG0003567.1/OG0003573.1/OG0003580.1/OG0003584.1/OG0003591.1/OG0003647.1/OG0003655.1/OG0003655.2/OG0003659.1/OG0003663.1/OG0003679.1/OG0003687.1/OG0003689.1/OG0003690.1/OG0003693.1/OG0003699.1/OG0003726.2/OG0003726.1/OG0003730.1/OG0003750.1/OG0003752.1/OG0003754.1/OG0003755.1/OG0003758.1/OG0003774.1/OG0003779.1/OG0003791.1/OG0003801.1/OG0003816.1/OG0003818.1/OG0003819.1/OG0003821.1/OG0003822.1/OG0003826.1/OG0003829.1/OG0003831.1/OG0003846.1/OG0003855.1/OG0003857.1/OG0003867.1/OG0003919.1/OG0003943.1/OG0003945.1/OG0003953.1/OG0003973.1/OG0003993.1/OG0003997.1/OG0004014.1/OG0004029.1/OG0004033.1/OG0004038.1/OG0004041.1/OG0004042.1/OG0004044.1/OG0004045.1/OG0004047.1/OG0004066.1/OG0004067.1/OG0004069.1/OG0004084.1/OG0004085.1/OG0004092.1/OG0004106.1/OG0004107.1/OG0004108.1/OG0004111.1/OG0004127.1/OG0004134.1/OG0004138.1/OG0004139.1/OG0004144.1/OG0004146.1/OG0004149.1/OG0004152.1/OG0004153.1/OG0004155.1/OG0004210.1/OG0004236.1/OG0004238.1/OG0004240.1/OG0004249.1/OG0004251.1/OG0004260.1/OG0004269.1/OG0004281.1/OG0004284.1/OG0004289.1/OG0004292.1/OG0004294.1/OG0004300.1/OG0004301.1/OG0004309.1/OG0004315.1/OG0004316.1/OG0004319.1/OG0004333.1/OG0004335.1/OG0004338.1/OG0004354.1/OG0004357.1/OG0004370.1/OG0004388.1/OG0004389.1/OG0004391.1/OG0004409.1/OG0004413.1/OG0004426.1/OG0004428.1/OG0004433.1/OG0004439.1/OG0004460.1/OG0004470.1/OG0004480.1/OG0004490.1/OG0004493.1/OG0004538.1/OG0004563.1/OG0004568.1/OG0004576.1/OG0004591.1/OG0004602.1/OG0004618.1/OG0004620.1/OG0004627.1/OG0004628.1/OG0004632.1/OG0004634.1/OG0004637.1/OG0004665.1/OG0004678.1/OG0004690.1/OG0004691.1/OG0004693.1/OG0004710.1/OG0004718.1/OG0004720.1/OG0004724.1/OG0004726.1/OG0004728.1/OG0004729.1/OG0004742.1/OG0004746.1/OG0004749.1/OG0004751.1/OG0004768.1/OG0004785.1/OG0004791.1/OG0004815.1/OG0004818.1/OG0004883.1/OG0004930.1/OG0004933.1/OG0004943.1/OG0004948.1/OG0004952.1/OG0004960.1/OG0004971.1/OG0004981.1/OG0004992.1/OG0005000.1/OG0005007.1/OG0005017.1/OG0005035.1/OG0005043.1/OG0005044.1/OG0005055.1/OG0005059.1/OG0005072.1/OG0005073.1/OG0005074.1/OG0005078.1/OG0005081.1/OG0005091.1/OG0005103.1/OG0005114.1/OG0005115.1/OG0005116.1/OG0005126.1/OG0005154.1/OG0005158.1/OG0005159.1/OG0005161.1/OG0005168.1/OG0005238.1/OG0005243.1/OG0005273.1/OG0005282.1/OG0005284.1/OG0005318.1/OG0005339.1/OG0005347.1/OG0005356.1/OG0005362.1/OG0005382.1/OG0005387.1/OG0005394.1/OG0005397.1/OG0005402.1/OG0005413.1/OG0005432.1/OG0005434.1/OG0005451.1/OG0005454.1/OG0005466.1/OG0005469.1/OG0005487.1/OG0005491.1/OG0005492.1/OG0005501.1/OG0005507.1/OG0005513.1/OG0005515.1/OG0005542.1/OG0005558.1/OG0005564.1/OG0005565.1/OG0005569.1/OG0005575.1/OG0005580.1/OG0005585.1/OG0005653.1/OG0005657.1/OG0005669.1/OG0005678.1/OG0005693.1/OG0005711.1/OG0005722.1/OG0005736.1/OG0005764.1/OG0005774.1/OG0005782.1/OG0005789.1/OG0005802.1/OG0005819.1/OG0005821.1/OG0005838.1/OG0005845.1/OG0005850.1/OG0005867.1/OG0005871.1/OG0005893.1/OG0005899.1/OG0005930.1/OG0005932.1/OG0005949.1/OG0005950.1/OG0005966.1/OG0005978.1/OG0005980.1/OG0005983.1/OG0005993.1/OG0005995.1/OG0005998.1/OG0006033.1/OG0006217.1/OG0006229.1/OG0006234.1/OG0006248.1/OG0006256.1/OG0006258.1/OG0006275.1/OG0006304.1/OG0006307.1/OG0006329.1/OG0006340.1/OG0006366.1/OG0006368.1/OG0006371.1/OG0006379.1/OG0006394.1/OG0006413.1/OG0006415.1/OG0006440.1/OG0006464.1/OG0006465.1/OG0006481.1/OG0006490.1/OG0006503.1/OG0006507.1/OG0006515.1/OG0006517.1/OG0006641.1/OG0006656.1/OG0006659.1/OG0006685.1/OG0006706.1/OG0006729.1/OG0006741.1/OG0006751.1/OG0006752.1/OG0006765.1/OG0006778.1/OG0006801.1/OG0006819.1/OG0006820.1/OG0006826.1/OG0006837.1/OG0006867.1/OG0006873.1/OG0006889.1/OG0006901.1/OG0006915.1/OG0006918.1/OG0006931.1/OG0006933.1/OG0006934.1/OG0007074.1/OG0007085.1/OG0007091.1/OG0007093.1/OG0007130.1/OG0007143.1/OG0007183.1/OG0007195.1/OG0007202.1/OG0007217.1/OG0007223.1/OG0007243.1/OG0007301.1/OG0007319.1/OG0007349.1/OG0007402.1/OG0007432.1/OG0007562.1/OG0007608.1/OG0007624.1/OG0007634.1/OG0007638.1/OG0007650.1/OG0007719.1/OG0007733.1/OG0007737.1/OG0007766.1/OG0007773.1/OG0007783.1/OG0007820.1/OG0007998.1/OG0008097.1/OG0008140.1/OG0008398.1/OG0008490.1/OG0008495.1/OG0008553.1/OG0008560.1/OG0008782.1/OG0010324.1</t>
  </si>
  <si>
    <t>OG0000266.6/OG0000266.3/OG0000266.5/OG0000266.1/OG0000266.2/OG0000266.4/OG0000279.4/OG0000279.1/OG0000279.6/OG0000279.2/OG0000279.9/OG0000279.3/OG0000279.8/OG0000279.5/OG0000279.7/OG0000411.1/OG0000411.2/OG0000705.3/OG0000705.2/OG0000705.1/OG0001215.1/OG0001215.2/OG0001398.1/OG0001573.1/OG0001576.2/OG0001576.1/OG0001795.2/OG0001795.1/OG0001920.1/OG0002011.1/OG0002011.2/OG0002181.1/OG0002181.2/OG0002186.1/OG0002287.1/OG0002306.2/OG0002306.1/OG0002527.1/OG0002582.1/OG0002593.1/OG0002628.2/OG0002628.1/OG0002658.1/OG0002830.1/OG0002831.1/OG0003207.1/OG0003229.1/OG0003350.1/OG0003454.1/OG0003568.2/OG0003568.1/OG0003874.1/OG0003959.1/OG0003960.1/OG0004150.1/OG0004352.1/OG0004381.1/OG0004446.1/OG0004687.1/OG0004687.2/OG0004966.1/OG0005064.1/OG0005069.1/OG0005129.1/OG0005449.2/OG0005449.1/OG0005474.1/OG0005548.1/OG0005576.1/OG0005596.1/OG0005605.1/OG0005609.1/OG0005927.1/OG0005947.1/OG0006184.1/OG0006389.1/OG0006392.1/OG0006397.1/OG0006412.1/OG0006883.1/OG0007144.1/OG0007344.1/OG0007360.1/OG0007366.1/OG0007459.1/OG0007594.1/OG0007602.1/OG0007609.1/OG0007752.1/OG0007786.1/OG0007882.1/OG0008269.1/OG0008432.1/OG0008623.1/OG0009738.1/OG0010076.1/OG0010101.1</t>
  </si>
  <si>
    <t>OG0000408.2/OG0000408.1/OG0000408.3/OG0000408.4/OG0000408.5/OG0001362.2/OG0001362.1/OG0001497.1/OG0001497.2/OG0001662.2/OG0001662.1/OG0001862.2/OG0001862.1/OG0001924.1/OG0001940.1/OG0001974.1/OG0002019.1/OG0002032.1/OG0002032.2/OG0002132.2/OG0002132.1/OG0002145.1/OG0002259.1/OG0002264.1/OG0002282.1/OG0002353.1/OG0002382.1/OG0002583.1/OG0002633.1/OG0002646.1/OG0002913.1/OG0003081.1/OG0003151.1/OG0003220.1/OG0003238.1/OG0003257.1/OG0003294.1/OG0003294.2/OG0003335.1/OG0003339.1/OG0003415.1/OG0003459.1/OG0003542.1/OG0003578.1/OG0003672.1/OG0003688.1/OG0003716.1/OG0003735.1/OG0003797.1/OG0003832.1/OG0003921.1/OG0003980.1/OG0003998.1/OG0004052.1/OG0004090.1/OG0004096.1/OG0004114.1/OG0004278.1/OG0004280.1/OG0004312.1/OG0004401.1/OG0004456.1/OG0004488.1/OG0004681.1/OG0004688.1/OG0004698.1/OG0004702.1/OG0004712.1/OG0004744.1/OG0004808.1/OG0004945.1/OG0005056.1/OG0005060.1/OG0005295.1/OG0005340.1/OG0005376.1/OG0005462.1/OG0005534.1/OG0005582.1/OG0005829.1/OG0005895.1/OG0006064.1/OG0006227.1/OG0006253.1/OG0006257.1/OG0006270.1/OG0006462.1/OG0006475.1/OG0006494.1/OG0006512.1/OG0006639.1/OG0006654.1/OG0006708.1/OG0006730.1/OG0006735.1/OG0006762.1/OG0006786.1/OG0006803.1/OG0006816.1/OG0006855.1/OG0006857.1/OG0007123.1/OG0007151.1/OG0007155.1/OG0007196.1/OG0007281.1/OG0007385.1/OG0007387.1/OG0007622.1/OG0007628.1/OG0007709.1/OG0007771.1/OG0007782.1/OG0007791.1/OG0008011.1/OG0008022.1/OG0008034.1/OG0008075.1/OG0008078.1/OG0008098.1/OG0008221.1/OG0008394.1/OG0008413.1/OG0008442.1/OG0008465.1/OG0008519.1/OG0008529.1/OG0008530.1/OG0008816.1/OG0008853.1/OG0009049.1/OG0009053.1/OG0009100.1/OG0009118.1/OG0009359.1/OG0009699.1/OG0010621.1</t>
  </si>
  <si>
    <t>OG0000198.3/OG0000198.5/OG0000198.4/OG0000198.2/OG0000198.1/OG0000887.2/OG0000887.1/OG0001362.2/OG0001362.1/OG0001662.2/OG0001662.1/OG0001686.1/OG0001686.2/OG0001940.1/OG0001966.2/OG0001966.1/OG0002032.1/OG0002032.2/OG0002117.1/OG0002132.2/OG0002132.1/OG0002145.1/OG0002257.2/OG0002257.1/OG0002264.1/OG0002282.1/OG0002353.1/OG0002382.1/OG0002616.1/OG0002646.1/OG0003125.1/OG0003151.1/OG0003220.1/OG0003335.1/OG0003339.1/OG0003459.1/OG0003509.1/OG0003542.1/OG0003578.1/OG0003596.1/OG0003688.1/OG0003735.1/OG0003765.1/OG0003832.1/OG0004052.1/OG0004082.1/OG0004096.1/OG0004282.1/OG0004312.1/OG0004401.1/OG0004410.1/OG0004456.1/OG0004486.1/OG0004598.1/OG0004681.1/OG0004688.1/OG0004737.1/OG0004945.1/OG0005031.1/OG0005075.1/OG0005113.1/OG0005143.1/OG0005167.1/OG0005340.1/OG0005376.1/OG0005456.1/OG0005462.1/OG0005480.1/OG0005481.1/OG0005534.1/OG0005729.1/OG0005749.1/OG0005829.1/OG0005935.1/OG0006064.1/OG0006257.1/OG0006285.1/OG0006406.1/OG0006475.1/OG0006494.1/OG0006708.1/OG0006712.1/OG0006716.1/OG0006750.1/OG0006771.1/OG0006772.1/OG0006786.1/OG0006813.1/OG0006827.1/OG0006855.1/OG0007229.1/OG0007327.1/OG0007350.1/OG0007357.1/OG0007387.1/OG0007619.1/OG0007666.1/OG0007707.1/OG0007751.1/OG0007771.1/OG0007790.1/OG0007796.1/OG0008049.1/OG0008056.1/OG0008165.1/OG0008519.1/OG0008856.1/OG0009053.1/OG0009118.1/OG0009119.1/OG0009130.1/OG0009699.1/OG0010621.1/OG0010668.1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</si>
  <si>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0000163.2/OG0000163.3/OG0000163.4/OG0000163.6/OG0000163.1/OG0000163.5/OG0000168.1/OG0000168.4/OG0000168.2/OG0000168.3/OG0000168.5/OG0000181.3/OG0000181.5/OG0000181.1/OG0000181.2/OG0000181.4/OG0000186.3/OG0000186.6/OG0000186.1/OG0000186.4/OG0000186.2/OG0000186.5/OG0000192.1/OG0000192.2/OG0000192.5/OG0000192.4/OG0000192.3/OG0000200.4/OG0000200.5/OG0000200.2/OG0000200.6/OG0000200.3/OG0000200.1/OG0000215.4/OG0000215.5/OG0000215.3/OG0000215.1/OG0000215.2/OG0000224.5/OG0000224.3/OG0000224.4/OG0000224.2/OG0000224.1/OG0000224.6/OG0000241.5/OG0000241.3/OG0000241.2/OG0000241.1/OG0000241.4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0000273.1/OG0000273.5/OG0000273.4/OG0000273.2/OG0000273.3/OG0000276.4/OG0000276.1/OG0000276.2/OG0000276.3/OG0000278.4/OG0000278.2/OG0000278.1/OG0000278.3/OG0000278.5/OG0000280.1/OG0000280.2/OG0000280.4/OG0000280.3/OG0000283.4/OG0000283.3/OG0000283.1/OG0000283.2/OG0000284.4/OG0000284.2/OG0000284.1/OG0000284.3/OG0000298.3/OG0000298.4/OG0000298.5/OG0000298.1/OG0000298.2/OG0000299.2/OG0000299.4/OG0000299.3/OG0000299.1/OG0000300.2/OG0000300.3/OG0000300.1/OG0000305.1/OG0000305.4/OG0000305.2/OG0000305.3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0000339.3/OG0000339.2/OG0000339.4/OG0000339.1/OG0000344.3/OG0000344.1/OG0000344.4/OG0000344.2/OG0000351.4/OG0000351.3/OG0000351.1/OG0000351.2/OG0000356.4/OG0000356.1/OG0000356.2/OG0000356.3/OG0000363.4/OG0000363.1/OG0000363.2/OG0000363.3/OG0000374.1/OG0000374.2/OG0000374.4/OG0000374.3/OG0000375.4/OG0000375.3/OG0000375.2/OG0000375.1/OG0000386.3/OG0000386.1/OG0000386.4/OG0000386.2/OG0000396.4/OG0000396.3/OG0000396.1/OG0000396.2/OG0000398.2/OG0000398.1/OG0000398.3/OG0000402.2/OG0000402.3/OG0000402.1/OG0000404.1/OG0000404.2/OG0000404.3/OG0000404.4/OG0000406.1/OG0000406.3/OG0000406.2/OG0000412.2/OG0000412.1/OG0000412.3/OG0000416.1/OG0000416.4/OG0000416.2/OG0000416.3/OG0000419.4/OG0000419.3/OG0000419.2/OG0000419.1/OG0000429.3/OG0000429.2/OG0000429.1/OG0000436.3/OG0000436.1/OG0000436.2/OG0000444.4/OG0000444.3/OG0000444.1/OG0000444.2/OG0000446.3/OG0000446.2/OG0000446.1/OG0000448.2/OG0000448.4/OG0000448.1/OG0000448.3/OG0000449.3/OG0000449.1/OG0000449.2/OG0000475.2/OG0000475.3/OG0000475.1/OG0000478.2/OG0000478.1/OG0000478.3/OG0000484.2/OG0000484.1/OG0000484.3/OG0000485.1/OG0000485.3/OG0000485.2/OG0000501.1/OG0000502.2/OG0000502.1/OG0000502.3/OG0000521.2/OG0000521.1/OG0000521.3/OG0000525.3/OG0000525.1/OG0000525.2/OG0000526.3/OG0000526.2/OG0000526.1/OG0000538.3/OG0000538.2/OG0000538.4/OG0000538.1/OG0000540.3/OG0000540.4/OG0000540.2/OG0000540.1/OG0000541.1/OG0000541.2/OG0000541.3/OG0000549.2/OG0000549.1/OG0000551.3/OG0000551.2/OG0000551.1/OG0000561.2/OG0000561.3/OG0000561.1/OG0000563.2/OG0000563.3/OG0000563.1/OG0000567.1/OG0000567.3/OG0000567.2/OG0000571.3/OG0000571.1/OG0000571.2/OG0000577.3/OG0000577.2/OG0000577.1/OG0000582.3/OG0000582.1/OG0000582.2/OG0000608.1/OG0000608.2/OG0000619.1/OG0000619.3/OG0000619.2/OG0000631.2/OG0000631.1/OG0000631.3/OG0000635.1/OG0000635.2/OG0000653.2/OG0000653.1/OG0000653.3/OG0000671.3/OG0000671.1/OG0000671.2/OG0000672.2/OG0000672.1/OG0000686.1/OG0000686.2/OG0000686.3/OG0000696.1/OG0000696.2/OG0000696.3/OG0000704.2/OG0000704.1/OG0000704.3/OG0000708.2/OG0000708.3/OG0000708.1/OG0000709.3/OG0000709.1/OG0000709.2/OG0000710.3/OG0000710.1/OG0000710.2/OG0000711.3/OG0000711.1/OG0000711.2/OG0000712.1/OG0000712.2/OG0000745.2/OG0000745.1/OG0000745.3/OG0000762.3/OG0000762.1/OG0000762.2/OG0000764.1/OG0000764.2/OG0000764.3/OG0000772.1/OG0000772.2/OG0000782.1/OG0000782.3/OG0000782.2/OG0000785.1/OG0000785.2/OG0000792.1/OG0000792.2/OG0000795.1/OG0000795.2/OG0000812.1/OG0000812.2/OG0000812.3/OG0000815.1/OG0000815.2/OG0000828.1/OG0000828.2/OG0000832.1/OG0000832.3/OG0000832.2/OG0000834.2/OG0000834.1/OG0000858.1/OG0000858.2/OG0000858.3/OG0000866.3/OG0000866.2/OG0000866.1/OG0000876.1/OG0000876.2/OG0000881.2/OG0000881.3/OG0000881.1/OG0000886.1/OG0000886.3/OG0000886.2/OG0000892.1/OG0000892.2/OG0000893.1/OG0000893.2/OG0000897.2/OG0000897.1/OG0000915.1/OG0000915.2/OG0000918.2/OG0000918.3/OG0000918.1/OG0000919.2/OG0000919.1/OG0000920.2/OG0000920.1/OG0000921.3/OG0000921.1/OG0000921.2/OG0000923.1/OG0000923.2/OG0000932.3/OG0000932.1/OG0000932.2/OG0000935.2/OG0000935.1/OG0000938.1/OG0000938.3/OG0000938.2/OG0000945.1/OG0000945.2/OG0000947.1/OG0000947.2/OG0000966.2/OG0000966.1/OG0000967.1/OG0000967.2/OG0000967.3/OG0000971.1/OG0000971.2/OG0000971.3/OG0000994.2/OG0000994.1/OG0000999.2/OG0000999.1/OG0001001.1/OG0001001.2/OG0001003.1/OG0001003.2/OG0001006.1/OG0001006.2/OG0001017.1/OG0001017.2/OG0001025.2/OG0001025.1/OG0001025.3/OG0001033.2/OG0001033.1/OG0001036.1/OG0001050.2/OG0001050.1/OG0001052.2/OG0001052.1/OG0001055.1/OG0001055.2/OG0001081.2/OG0001081.1/OG0001090.1/OG0001090.2/OG0001111.1/OG0001111.2/OG0001118.1/OG0001118.2/OG0001130.1/OG0001130.2/OG0001149.1/OG0001149.2/OG0001153.2/OG0001153.1/OG0001157.2/OG0001157.1/OG0001158.2/OG0001158.1/OG0001162.1/OG0001162.2/OG0001163.2/OG0001163.1/OG0001167.1/OG0001167.2/OG0001169.2/OG0001169.1/OG0001170.2/OG0001170.1/OG0001171.2/OG0001171.1/OG0001172.2/OG0001172.1/OG0001175.2/OG0001175.1/OG0001193.1/OG0001193.2/OG0001200.2/OG0001200.1/OG0001203.2/OG0001203.1/OG0001207.2/OG0001207.1/OG0001218.2/OG0001218.1/OG0001222.1/OG0001222.2/OG0001223.1/OG0001223.2/OG0001225.2/OG0001225.1/OG0001241.1/OG0001241.2/OG0001243.2/OG0001243.1/OG0001247.1/OG0001247.2/OG0001248.1/OG0001248.2/OG0001249.1/OG0001251.2/OG0001251.1/OG0001257.1/OG0001257.2/OG0001260.1/OG0001262.2/OG0001262.1/OG0001271.2/OG0001271.1/OG0001275.2/OG0001275.1/OG0001278.2/OG0001278.1/OG0001299.3/OG0001299.2/OG0001299.1/OG0001305.2/OG0001305.1/OG0001313.2/OG0001313.1/OG0001326.1/OG0001349.1/OG0001358.1/OG0001358.2/OG0001365.2/OG0001365.1/OG0001369.1/OG0001374.2/OG0001374.1/OG0001393.1/OG0001393.2/OG0001395.2/OG0001395.1/OG0001401.3/OG0001401.2/OG0001401.1/OG0001403.2/OG0001403.1/OG0001416.1/OG0001416.2/OG0001420.1/OG0001466.2/OG0001466.1/OG0001467.2/OG0001467.1/OG0001509.2/OG0001509.1/OG0001514.2/OG0001514.1/OG0001523.1/OG0001523.2/OG0001559.2/OG0001559.1/OG0001567.1/OG0001569.1/OG0001578.2/OG0001578.1/OG0001597.1/OG0001597.2/OG0001598.2/OG0001598.1/OG0001607.2/OG0001607.1/OG0001616.1/OG0001616.2/OG0001627.1/OG0001627.2/OG0001631.2/OG0001631.1/OG0001640.1/OG0001640.2/OG0001648.2/OG0001648.1/OG0001661.1/OG0001661.2/OG0001670.2/OG0001670.1/OG0001684.2/OG0001684.1/OG0001694.2/OG0001694.1/OG0001697.2/OG0001697.1/OG0001702.2/OG0001702.1/OG0001706.1/OG0001706.2/OG0001712.1/OG0001712.2/OG0001713.1/OG0001716.1/OG0001716.2/OG0001718.1/OG0001719.1/OG0001743.1/OG0001743.2/OG0001752.2/OG0001752.1/OG0001753.1/OG0001753.2/OG0001764.2/OG0001764.1/OG0001765.1/OG0001768.1/OG0001769.2/OG0001769.1/OG0001772.2/OG0001772.1/OG0001774.1/OG0001774.2/OG0001782.1/OG0001782.2/OG0001786.2/OG0001786.1/OG0001792.2/OG0001792.1/OG0001794.1/OG0001794.2/OG0001815.2/OG0001815.1/OG0001827.2/OG0001827.1/OG0001828.1/OG0001828.3/OG0001828.2/OG0001833.1/OG0001856.2/OG0001856.1/OG0001900.1/OG0001932.1/OG0001932.2/OG0001936.1/OG0001936.2/OG0001938.2/OG0001938.1/OG0001949.2/OG0001949.1/OG0001954.1/OG0001964.1/OG0001972.1/OG0001972.2/OG0001976.2/OG0001976.1/OG0001981.2/OG0001981.1/OG0001982.1/OG0002003.2/OG0002003.1/OG0002024.1/OG0002024.2/OG0002031.2/OG0002031.1/OG0002033.1/OG0002040.2/OG0002040.1/OG0002047.1/OG0002047.2/OG0002051.1/OG0002056.1/OG0002075.2/OG0002075.1/OG0002103.1/OG0002107.2/OG0002107.1/OG0002108.1/OG0002120.1/OG0002120.2/OG0002134.1/OG0002142.1/OG0002142.2/OG0002154.1/OG0002154.2/OG0002163.1/OG0002163.2/OG0002165.1/OG0002179.1/OG0002225.2/OG0002225.1/OG0002232.1/OG0002236.1/OG0002236.2/OG0002237.1/OG0002276.1/OG0002277.2/OG0002277.1/OG0002284.1/OG0002292.2/OG0002292.1/OG0002295.1/OG0002340.1/OG0002340.2/OG0002341.1/OG0002351.1/OG0002359.1/OG0002367.1/OG0002367.2/OG0002369.1/OG0002377.1/OG0002377.2/OG0002381.2/OG0002381.1/OG0002384.1/OG0002387.1/OG0002403.2/OG0002403.1/OG0002409.1/OG0002411.1/OG0002413.1/OG0002443.2/OG0002443.1/OG0002454.1/OG0002454.2/OG0002460.1/OG0002463.1/OG0002464.1/OG0002464.2/OG0002466.1/OG0002468.1/OG0002468.2/OG0002469.1/OG0002472.1/OG0002475.1/OG0002477.1/OG0002482.1/OG0002487.1/OG0002488.2/OG0002488.1/OG0002491.1/OG0002492.1/OG0002502.1/OG0002509.2/OG0002509.1/OG0002514.1/OG0002514.2/OG0002515.1/OG0002518.1/OG0002553.1/OG0002557.2/OG0002557.1/OG0002572.1/OG0002586.1/OG0002586.2/OG0002591.1/OG0002594.2/OG0002594.1/OG0002601.1/OG0002605.1/OG0002605.2/OG0002607.1/OG0002615.1/OG0002623.2/OG0002623.1/OG0002649.1/OG0002659.1/OG0002666.1/OG0002670.1/OG0002716.1/OG0002732.1/OG0002741.1/OG0002743.1/OG0002743.2/OG0002745.1/OG0002745.2/OG0002746.1/OG0002754.1/OG0002762.2/OG0002762.1/OG0002774.2/OG0002774.1/OG0002778.2/OG0002778.1/OG0002781.1/OG0002790.1/OG0002797.1/OG0002806.1/OG0002806.2/OG0002807.1/OG0002812.1/OG0002824.1/OG0002824.2/OG0002873.1/OG0002873.2/OG0002875.1/OG0002876.1/OG0002885.1/OG0002887.1/OG0002887.2/OG0002907.1/OG0002910.2/OG0002910.1/OG0002915.1/OG0002920.1/OG0002921.1/OG0002932.1/OG0002934.1/OG0002943.2/OG0002943.1/OG0002947.2/OG0002947.1/OG0002955.1/OG0002957.1/OG0003029.1/OG0003054.1/OG0003058.1/OG0003066.1/OG0003068.1/OG0003078.1/OG0003084.1/OG0003088.1/OG0003090.1/OG0003095.1/OG0003096.1/OG0003098.1/OG0003103.1/OG0003109.1/OG0003113.1/OG0003116.1/OG0003122.1/OG0003134.1/OG0003137.1/OG0003141.1/OG0003141.2/OG0003145.1/OG0003146.1/OG0003154.1/OG0003155.2/OG0003155.1/OG0003202.1/OG0003208.1/OG0003208.2/OG0003210.1/OG0003217.1/OG0003218.1/OG0003221.1/OG0003243.1/OG0003253.2/OG0003253.1/OG0003259.1/OG0003262.1/OG0003264.1/OG0003266.2/OG0003266.1/OG0003276.1/OG0003277.1/OG0003287.1/OG0003292.1/OG0003295.1/OG0003310.1/OG0003316.1/OG0003316.2/OG0003320.1/OG0003323.1/OG0003326.1/OG0003328.1/OG0003333.1/OG0003343.1/OG0003344.1/OG0003400.1/OG0003421.1/OG0003423.1/OG0003425.1/OG0003427.1/OG0003435.1/OG0003460.1/OG0003479.1/OG0003481.1/OG0003484.1/OG0003487.1/OG0003490.1/OG0003522.1/OG0003523.1/OG0003529.1/OG0003539.1/OG0003547.1/OG0003569.1/OG0003582.1/OG0003591.1/OG0003593.1/OG0003690.1/OG0003691.1/OG0003702.1/OG0003721.1/OG0003724.1/OG0003731.1/OG0003752.1/OG0003755.1/OG0003763.1/OG0003764.1/OG0003768.1/OG0003769.1/OG0003774.1/OG0003775.1/OG0003791.1/OG0003793.1/OG0003799.1/OG0003801.1/OG0003827.1/OG0003829.1/OG0003840.1/OG0003844.1/OG0003846.1/OG0003855.1/OG0003867.1/OG0003943.1/OG0003961.1/OG0003972.1/OG0003973.1/OG0003993.1/OG0004000.1/OG0004014.1/OG0004017.1/OG0004029.1/OG0004044.1/OG0004066.1/OG0004089.1/OG0004105.1/OG0004106.1/OG0004108.1/OG0004127.1/OG0004135.1/OG0004138.1/OG0004144.1/OG0004149.1/OG0004152.1/OG0004156.1/OG0004204.1/OG0004223.1/OG0004236.1/OG0004238.1/OG0004260.1/OG0004263.1/OG0004273.1/OG0004281.1/OG0004283.1/OG0004287.1/OG0004294.1/OG0004305.1/OG0004306.1/OG0004309.1/OG0004311.1/OG0004315.1/OG0004319.1/OG0004332.1/OG0004351.1/OG0004363.1/OG0004365.1/OG0004370.1/OG0004371.1/OG0004387.1/OG0004388.1/OG0004389.1/OG0004391.1/OG0004396.1/OG0004397.1/OG0004404.1/OG0004407.1/OG0004408.1/OG0004413.1/OG0004419.1/OG0004423.1/OG0004425.1/OG0004433.1/OG0004435.1/OG0004437.1/OG0004445.1/OG0004448.1/OG0004455.1/OG0004469.1/OG0004471.1/OG0004538.1/OG0004563.1/OG0004568.1/OG0004576.1/OG0004579.1/OG0004591.1/OG0004602.1/OG0004609.1/OG0004614.1/OG0004618.1/OG0004624.1/OG0004628.1/OG0004632.1/OG0004634.1/OG0004636.1/OG0004656.1/OG0004664.1/OG0004673.1/OG0004691.1/OG0004704.1/OG0004718.1/OG0004725.1/OG0004726.1/OG0004740.1/OG0004746.1/OG0004748.1/OG0004749.1/OG0004755.1/OG0004768.1/OG0004771.1/OG0004782.1/OG0004791.1/OG0004797.1/OG0004815.1/OG0004883.1/OG0004904.1/OG0004908.1/OG0004918.1/OG0004930.1/OG0004933.1/OG0004935.1/OG0004943.1/OG0004948.1/OG0004949.1/OG0004952.1/OG0004955.1/OG0004957.1/OG0004974.1/OG0004975.1/OG0004981.1/OG0004990.1/OG0004992.1/OG0004994.1/OG0005043.1/OG0005051.1/OG0005053.1/OG0005055.1/OG0005065.1/OG0005073.1/OG0005078.1/OG0005081.1/OG0005102.1/OG0005111.1/OG0005114.1/OG0005123.1/OG0005132.1/OG0005134.1/OG0005144.1/OG0005154.1/OG0005158.1/OG0005238.1/OG0005270.1/OG0005277.1/OG0005278.1/OG0005282.1/OG0005297.1/OG0005304.1/OG0005325.1/OG0005347.1/OG0005354.1/OG0005356.1/OG0005382.1/OG0005391.1/OG0005394.1/OG0005399.1/OG0005402.1/OG0005405.1/OG0005406.1/OG0005413.1/OG0005431.1/OG0005432.1/OG0005434.1/OG0005446.1/OG0005451.1/OG0005454.1/OG0005464.1/OG0005472.1/OG0005487.1/OG0005493.1/OG0005507.1/OG0005508.1/OG0005510.1/OG0005512.1/OG0005515.1/OG0005519.1/OG0005524.1/OG0005527.1/OG0005537.1/OG0005568.1/OG0005580.1/OG0005581.1/OG0005583.1/OG0005651.1/OG0005657.1/OG0005712.1/OG0005716.1/OG0005723.1/OG0005737.1/OG0005782.1/OG0005813.1/OG0005825.1/OG0005838.1/OG0005867.1/OG0005871.1/OG0005873.1/OG0005877.1/OG0005926.1/OG0005930.1/OG0005943.1/OG0005950.1/OG0005963.1/OG0005966.1/OG0005968.1/OG0005981.1/OG0005983.1/OG0005993.1/OG0006033.1/OG0006041.1/OG0006146.1/OG0006190.1/OG0006251.1/OG0006256.1/OG0006261.1/OG0006286.1/OG0006293.1/OG0006307.1/OG0006309.1/OG0006319.1/OG0006330.1/OG0006338.1/OG0006340.1/OG0006342.1/OG0006351.1/OG0006364.1/OG0006368.1/OG0006379.1/OG0006395.1/OG0006422.1/OG0006425.1/OG0006429.1/OG0006439.1/OG0006441.1/OG0006464.1/OG0006465.1/OG0006647.1/OG0006656.1/OG0006659.1/OG0006680.1/OG0006729.1/OG0006774.1/OG0006819.1/OG0006842.1/OG0006846.1/OG0006860.1/OG0006866.1/OG0006889.1/OG0006913.1/OG0006918.1/OG0006954.1/OG0006967.1/OG0007063.1/OG0007085.1/OG0007090.1/OG0007091.1/OG0007093.1/OG0007129.1/OG0007130.1/OG0007142.1/OG0007157.1/OG0007200.1/OG0007218.1/OG0007241.1/OG0007280.1/OG0007299.1/OG0007372.1/OG0007432.1/OG0007582.1/OG0007624.1/OG0007648.1/OG0007696.1/OG0007741.1/OG0007768.1/OG0007812.1/OG0007820.1/OG0007832.1/OG0007980.1/OG0008008.1/OG0008053.1/OG0008076.1/OG0008083.1/OG0008084.1/OG0008106.1/OG0008113.1/OG0008130.1/OG0008508.1/OG0008542.1/OG0008553.1/OG0009051.1/OG0009116.1</t>
  </si>
  <si>
    <t>OG0000266.6/OG0000266.3/OG0000266.5/OG0000266.1/OG0000266.2/OG0000266.4/OG0000377.1/OG0000377.3/OG0000377.2/OG0000572.2/OG0000572.1/OG0000821.1/OG0000821.3/OG0000821.2/OG0001024.1/OG0001573.1/OG0001576.2/OG0001576.1/OG0001632.1/OG0001795.2/OG0001795.1/OG0001961.1/OG0002011.1/OG0002011.2/OG0002186.1/OG0002306.2/OG0002306.1/OG0002581.1/OG0002593.1/OG0002628.2/OG0002628.1/OG0002658.1/OG0002816.1/OG0002816.2/OG0002817.2/OG0002817.1/OG0002830.1/OG0002905.1/OG0003293.1/OG0003315.1/OG0003315.2/OG0003353.1/OG0003447.1/OG0003454.1/OG0003568.2/OG0003568.1/OG0003576.1/OG0003671.1/OG0003874.1/OG0003887.1/OG0004075.1/OG0004161.1/OG0004285.1/OG0004352.1/OG0004638.1/OG0004706.1/OG0004956.1/OG0004966.1/OG0005012.1/OG0005125.1/OG0005439.1/OG0005474.1/OG0005518.1/OG0005562.1/OG0005572.1/OG0005600.1/OG0005706.1/OG0005715.1/OG0005810.1/OG0005822.1/OG0005947.1/OG0006047.1/OG0006225.1/OG0006383.1/OG0006389.1/OG0006392.1/OG0006412.1/OG0006435.1/OG0006435.2/OG0006746.1/OG0006746.2/OG0006883.1/OG0007144.1/OG0007153.1/OG0007247.1/OG0007344.1/OG0007345.1/OG0007360.1/OG0007366.1/OG0007413.1/OG0007590.1/OG0007609.1/OG0007750.1/OG0008059.1/OG0008116.1/OG0008269.1/OG0008623.1/OG0008786.1/OG0009154.1/OG0009738.1/OG0010076.1</t>
  </si>
  <si>
    <t>OG0000021.4/OG0000021.11/OG0000021.2/OG0000021.9/OG0000021.10/OG0000021.13/OG0000021.6/OG0000021.8/OG0000021.14/OG0000021.15/OG0000021.5/OG0000021.1/OG0000021.7/OG0000021.3/OG0000021.12/OG0000182.3/OG0000182.5/OG0000182.2/OG0000182.6/OG0000182.1/OG0000182.4/OG0000332.3/OG0000332.2/OG0000332.1/OG0000632.1/OG0000632.2/OG0000666.3/OG0000666.2/OG0000666.1/OG0000770.2/OG0000770.1/OG0001084.2/OG0001084.1/OG0001296.1/OG0001296.2/OG0001551.1/OG0001610.1/OG0001932.1/OG0001932.2/OG0002284.1/OG0002746.1/OG0002748.1/OG0003268.1/OG0003295.1/OG0007773.1</t>
  </si>
  <si>
    <t>OG0002259.1/OG0005340.1</t>
  </si>
  <si>
    <t>OG0001024.1/OG0005474.1</t>
  </si>
  <si>
    <t>OG0000081.3/OG0000081.9/OG0000081.8/OG0000081.5/OG0000081.4/OG0000081.1/OG0000081.6/OG0000081.7/OG0000081.2/OG0000947.1/OG0000947.2/OG0001262.2/OG0001262.1/OG0004725.1/OG0008113.1</t>
  </si>
  <si>
    <t>OG0000266.6/OG0000266.3/OG0000266.5/OG0000266.1/OG0000266.2/OG0000266.4/OG0000411.1/OG0000411.2/OG0000705.3/OG0000705.2/OG0000705.1/OG0001398.1/OG0001573.1/OG0001795.2/OG0001795.1/OG0001920.1/OG0002011.1/OG0002011.2/OG0002181.1/OG0002181.2/OG0002186.1/OG0002287.1/OG0002306.2/OG0002306.1/OG0002527.1/OG0002593.1/OG0002628.2/OG0002628.1/OG0002658.1/OG0002830.1/OG0002831.1/OG0003207.1/OG0003229.1/OG0003350.1/OG0003454.1/OG0003568.2/OG0003568.1/OG0003874.1/OG0003959.1/OG0003960.1/OG0004150.1/OG0004352.1/OG0004381.1/OG0004446.1/OG0004687.1/OG0004687.2/OG0004966.1/OG0005064.1/OG0005069.1/OG0005129.1/OG0005449.2/OG0005449.1/OG0005474.1/OG0005548.1/OG0005576.1/OG0005596.1/OG0005605.1/OG0005609.1/OG0005927.1/OG0005947.1/OG0006184.1/OG0006389.1/OG0006392.1/OG0006397.1/OG0006412.1/OG0006883.1/OG0007144.1/OG0007344.1/OG0007360.1/OG0007366.1/OG0007459.1/OG0007594.1/OG0007602.1/OG0007609.1/OG0007752.1/OG0007786.1/OG0007882.1/OG0008269.1/OG0008432.1/OG0008623.1/OG0010076.1/OG0010101.1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</si>
  <si>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0000076.4/OG0000076.7/OG0000076.9/OG0000076.3/OG0000076.5/OG0000076.6/OG0000076.10/OG0000076.1/OG0000076.8/OG0000076.2/OG0000083.8/OG0000083.1/OG0000083.3/OG0000083.5/OG0000083.6/OG0000083.4/OG0000083.2/OG0000083.7/OG0000089.4/OG0000089.8/OG0000089.5/OG0000089.2/OG0000089.6/OG0000089.3/OG0000089.7/OG0000089.1/OG0000103.5/OG0000103.8/OG0000103.7/OG0000103.2/OG0000103.6/OG0000103.1/OG0000103.9/OG0000103.3/OG0000103.4/OG0000107.5/OG0000107.3/OG0000107.7/OG0000107.4/OG0000107.1/OG0000107.2/OG0000107.8/OG0000107.6/OG0000109.4/OG0000109.8/OG0000109.1/OG0000109.3/OG0000109.7/OG0000109.6/OG0000109.9/OG0000109.5/OG0000109.2/OG0000119.6/OG0000119.1/OG0000119.5/OG0000119.4/OG0000119.7/OG0000119.3/OG0000119.2/OG0000120.3/OG0000120.4/OG0000120.1/OG0000120.5/OG0000120.2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0000143.2/OG0000143.3/OG0000143.1/OG0000143.4/OG0000144.8/OG0000144.6/OG0000144.1/OG0000144.7/OG0000144.5/OG0000144.4/OG0000144.3/OG0000144.2/OG0000148.3/OG0000148.6/OG0000148.5/OG0000148.2/OG0000148.4/OG0000148.1/OG0000168.1/OG0000168.4/OG0000168.2/OG0000168.3/OG0000168.5/OG0000187.6/OG0000187.5/OG0000187.4/OG0000187.3/OG0000187.1/OG0000187.2/OG0000200.4/OG0000200.5/OG0000200.2/OG0000200.6/OG0000200.3/OG0000200.1/OG0000208.2/OG0000208.1/OG0000208.4/OG0000208.3/OG0000215.4/OG0000215.5/OG0000215.3/OG0000215.1/OG0000215.2/OG0000241.5/OG0000241.3/OG0000241.2/OG0000241.1/OG0000241.4/OG0000247.4/OG0000247.5/OG0000247.1/OG0000247.3/OG0000247.2/OG0000256.4/OG0000256.5/OG0000256.3/OG0000256.1/OG0000256.2/OG0000257.3/OG0000257.1/OG0000257.2/OG0000265.3/OG0000265.1/OG0000265.2/OG0000265.4/OG0000265.5/OG0000267.4/OG0000267.1/OG0000267.2/OG0000267.5/OG0000267.3/OG0000269.4/OG0000269.2/OG0000269.3/OG0000269.1/OG0000273.1/OG0000273.5/OG0000273.4/OG0000273.2/OG0000273.3/OG0000280.1/OG0000280.2/OG0000280.4/OG0000280.3/OG0000292.1/OG0000292.2/OG0000292.3/OG0000298.3/OG0000298.4/OG0000298.5/OG0000298.1/OG0000298.2/OG0000299.2/OG0000299.4/OG0000299.3/OG0000299.1/OG0000300.2/OG0000300.3/OG0000300.1/OG0000305.1/OG0000305.4/OG0000305.2/OG0000305.3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0000332.3/OG0000332.2/OG0000332.1/OG0000343.4/OG0000343.1/OG0000343.2/OG0000343.3/OG0000353.1/OG0000353.4/OG0000353.3/OG0000353.2/OG0000356.4/OG0000356.1/OG0000356.2/OG0000356.3/OG0000368.2/OG0000368.3/OG0000368.1/OG0000372.5/OG0000372.3/OG0000372.4/OG0000372.1/OG0000372.2/OG0000374.1/OG0000374.2/OG0000374.4/OG0000374.3/OG0000375.4/OG0000375.3/OG0000375.2/OG0000375.1/OG0000383.2/OG0000383.3/OG0000383.1/OG0000386.3/OG0000386.1/OG0000386.4/OG0000386.2/OG0000389.2/OG0000389.3/OG0000389.1/OG0000396.4/OG0000396.3/OG0000396.1/OG0000396.2/OG0000400.4/OG0000400.1/OG0000400.3/OG0000400.2/OG0000403.2/OG0000403.1/OG0000404.1/OG0000404.2/OG0000404.3/OG0000404.4/OG0000412.2/OG0000412.1/OG0000412.3/OG0000416.1/OG0000416.4/OG0000416.2/OG0000416.3/OG0000419.4/OG0000419.3/OG0000419.2/OG0000419.1/OG0000420.3/OG0000420.2/OG0000420.1/OG0000426.3/OG0000426.1/OG0000426.2/OG0000429.3/OG0000429.2/OG0000429.1/OG0000444.4/OG0000444.3/OG0000444.1/OG0000444.2/OG0000447.3/OG0000447.2/OG0000447.1/OG0000449.3/OG0000449.1/OG0000449.2/OG0000454.1/OG0000454.2/OG0000478.2/OG0000478.1/OG0000478.3/OG0000484.2/OG0000484.1/OG0000484.3/OG0000485.1/OG0000485.3/OG0000485.2/OG0000501.1/OG0000502.2/OG0000502.1/OG0000502.3/OG0000507.1/OG0000507.2/OG0000525.3/OG0000525.1/OG0000525.2/OG0000526.3/OG0000526.2/OG0000526.1/OG0000533.2/OG0000533.3/OG0000533.4/OG0000533.1/OG0000538.3/OG0000538.2/OG0000538.4/OG0000538.1/OG0000540.3/OG0000540.4/OG0000540.2/OG0000540.1/OG0000549.2/OG0000549.1/OG0000567.1/OG0000567.3/OG0000567.2/OG0000571.3/OG0000571.1/OG0000571.2/OG0000582.3/OG0000582.1/OG0000582.2/OG0000608.1/OG0000608.2/OG0000613.1/OG0000613.3/OG0000613.2/OG0000618.2/OG0000618.1/OG0000618.3/OG0000635.1/OG0000635.2/OG0000637.2/OG0000637.1/OG0000637.3/OG0000671.3/OG0000671.1/OG0000671.2/OG0000686.1/OG0000686.2/OG0000686.3/OG0000696.1/OG0000696.2/OG0000696.3/OG0000704.2/OG0000704.1/OG0000704.3/OG0000707.1/OG0000707.3/OG0000707.2/OG0000709.3/OG0000709.1/OG0000709.2/OG0000711.3/OG0000711.1/OG0000711.2/OG0000737.1/OG0000737.3/OG0000737.2/OG0000745.2/OG0000745.1/OG0000745.3/OG0000746.1/OG0000746.2/OG0000756.1/OG0000764.1/OG0000764.2/OG0000764.3/OG0000772.1/OG0000772.2/OG0000795.1/OG0000795.2/OG0000812.1/OG0000812.2/OG0000812.3/OG0000827.1/OG0000827.2/OG0000828.1/OG0000828.2/OG0000833.2/OG0000833.1/OG0000866.3/OG0000866.2/OG0000866.1/OG0000868.2/OG0000868.1/OG0000868.3/OG0000886.1/OG0000886.3/OG0000886.2/OG0000889.2/OG0000889.1/OG0000892.1/OG0000892.2/OG0000893.1/OG0000893.2/OG0000897.2/OG0000897.1/OG0000912.1/OG0000912.2/OG0000916.2/OG0000916.1/OG0000916.3/OG0000917.2/OG0000917.1/OG0000918.2/OG0000918.3/OG0000918.1/OG0000919.2/OG0000919.1/OG0000921.3/OG0000921.1/OG0000921.2/OG0000935.2/OG0000935.1/OG0000945.1/OG0000945.2/OG0000947.1/OG0000947.2/OG0000952.2/OG0000952.1/OG0000960.1/OG0000960.2/OG0000969.1/OG0000969.2/OG0000972.1/OG0000972.2/OG0000999.2/OG0000999.1/OG0001001.1/OG0001001.2/OG0001003.1/OG0001003.2/OG0001004.2/OG0001004.1/OG0001006.1/OG0001006.2/OG0001018.2/OG0001018.3/OG0001018.1/OG0001025.2/OG0001025.1/OG0001025.3/OG0001026.1/OG0001026.2/OG0001034.2/OG0001034.1/OG0001049.2/OG0001049.1/OG0001050.2/OG0001050.1/OG0001052.2/OG0001052.1/OG0001053.1/OG0001053.2/OG0001053.3/OG0001081.2/OG0001081.1/OG0001082.2/OG0001082.1/OG0001084.2/OG0001084.1/OG0001087.1/OG0001087.2/OG0001090.1/OG0001090.2/OG0001120.2/OG0001120.1/OG0001125.2/OG0001125.1/OG0001127.2/OG0001127.1/OG0001128.1/OG0001128.2/OG0001148.2/OG0001148.1/OG0001153.2/OG0001153.1/OG0001155.2/OG0001155.1/OG0001157.2/OG0001157.1/OG0001164.2/OG0001164.1/OG0001166.2/OG0001166.1/OG0001167.1/OG0001167.2/OG0001170.2/OG0001170.1/OG0001172.2/OG0001172.1/OG0001173.2/OG0001173.1/OG0001175.2/OG0001175.1/OG0001176.1/OG0001176.2/OG0001193.1/OG0001193.2/OG0001200.2/OG0001200.1/OG0001203.2/OG0001203.1/OG0001213.1/OG0001213.2/OG0001218.2/OG0001218.1/OG0001225.2/OG0001225.1/OG0001243.2/OG0001243.1/OG0001247.1/OG0001247.2/OG0001248.1/OG0001248.2/OG0001251.2/OG0001251.1/OG0001262.2/OG0001262.1/OG0001267.2/OG0001267.1/OG0001271.2/OG0001271.1/OG0001275.2/OG0001275.1/OG0001276.2/OG0001276.1/OG0001305.2/OG0001305.1/OG0001326.1/OG0001342.2/OG0001342.1/OG0001349.1/OG0001355.2/OG0001355.1/OG0001368.2/OG0001368.1/OG0001374.2/OG0001374.1/OG0001393.1/OG0001393.2/OG0001395.2/OG0001395.1/OG0001397.1/OG0001397.2/OG0001403.2/OG0001403.1/OG0001407.1/OG0001407.2/OG0001420.1/OG0001421.2/OG0001421.1/OG0001450.1/OG0001450.2/OG0001461.1/OG0001461.2/OG0001466.2/OG0001466.1/OG0001467.2/OG0001467.1/OG0001505.2/OG0001505.1/OG0001512.1/OG0001512.2/OG0001513.2/OG0001513.1/OG0001523.1/OG0001523.2/OG0001527.2/OG0001527.1/OG0001543.2/OG0001543.1/OG0001559.2/OG0001559.1/OG0001560.1/OG0001560.2/OG0001582.2/OG0001582.1/OG0001607.2/OG0001607.1/OG0001616.1/OG0001616.2/OG0001620.1/OG0001630.1/OG0001630.2/OG0001631.2/OG0001631.1/OG0001635.1/OG0001639.1/OG0001639.2/OG0001640.1/OG0001640.2/OG0001648.2/OG0001648.1/OG0001661.1/OG0001661.2/OG0001665.2/OG0001665.1/OG0001680.1/OG0001680.2/OG0001689.2/OG0001689.1/OG0001690.1/OG0001692.2/OG0001692.1/OG0001694.2/OG0001694.1/OG0001697.2/OG0001697.1/OG0001702.2/OG0001702.1/OG0001706.1/OG0001706.2/OG0001712.1/OG0001712.2/OG0001713.1/OG0001714.2/OG0001714.1/OG0001721.2/OG0001721.1/OG0001765.1/OG0001768.1/OG0001769.2/OG0001769.1/OG0001772.2/OG0001772.1/OG0001779.1/OG0001780.1/OG0001780.2/OG0001782.1/OG0001782.2/OG0001786.2/OG0001786.1/OG0001814.1/OG0001814.2/OG0001834.1/OG0001843.1/OG0001843.2/OG0001848.2/OG0001848.1/OG0001860.2/OG0001860.1/OG0001867.1/OG0001870.2/OG0001870.1/OG0001932.1/OG0001932.2/OG0001936.1/OG0001936.2/OG0001938.2/OG0001938.1/OG0001948.1/OG0001948.2/OG0001953.2/OG0001953.1/OG0001956.1/OG0001963.1/OG0001963.2/OG0001964.1/OG0001972.1/OG0001972.2/OG0001979.1/OG0001980.1/OG0001980.2/OG0001982.1/OG0001991.1/OG0002018.1/OG0002047.1/OG0002047.2/OG0002056.1/OG0002067.1/OG0002076.1/OG0002076.2/OG0002077.2/OG0002077.1/OG0002079.1/OG0002101.1/OG0002101.2/OG0002103.1/OG0002107.2/OG0002107.1/OG0002120.1/OG0002120.2/OG0002133.1/OG0002134.1/OG0002141.1/OG0002142.1/OG0002142.2/OG0002144.1/OG0002144.2/OG0002146.1/OG0002149.2/OG0002149.1/OG0002152.1/OG0002152.2/OG0002174.1/OG0002178.1/OG0002178.2/OG0002180.1/OG0002225.2/OG0002225.1/OG0002228.1/OG0002232.1/OG0002237.1/OG0002245.2/OG0002245.1/OG0002265.1/OG0002265.2/OG0002267.1/OG0002273.1/OG0002273.2/OG0002284.1/OG0002295.1/OG0002296.1/OG0002298.1/OG0002341.1/OG0002342.1/OG0002342.2/OG0002343.1/OG0002343.2/OG0002350.1/OG0002350.2/OG0002351.1/OG0002359.1/OG0002361.2/OG0002361.1/OG0002369.1/OG0002377.1/OG0002377.2/OG0002380.1/OG0002381.2/OG0002381.1/OG0002384.1/OG0002387.1/OG0002392.1/OG0002398.1/OG0002403.2/OG0002403.1/OG0002443.2/OG0002443.1/OG0002451.1/OG0002451.2/OG0002464.1/OG0002464.2/OG0002466.1/OG0002475.1/OG0002477.1/OG0002481.1/OG0002482.1/OG0002487.1/OG0002491.1/OG0002503.1/OG0002504.2/OG0002504.1/OG0002515.1/OG0002553.1/OG0002569.1/OG0002572.1/OG0002578.1/OG0002584.1/OG0002584.2/OG0002585.1/OG0002591.1/OG0002594.2/OG0002594.1/OG0002601.1/OG0002605.1/OG0002605.2/OG0002607.1/OG0002612.2/OG0002612.1/OG0002614.1/OG0002615.1/OG0002620.1/OG0002621.1/OG0002626.1/OG0002630.1/OG0002630.2/OG0002643.1/OG0002655.2/OG0002655.1/OG0002668.2/OG0002668.1/OG0002670.1/OG0002730.1/OG0002732.1/OG0002746.1/OG0002748.1/OG0002754.1/OG0002767.1/OG0002772.1/OG0002773.1/OG0002778.2/OG0002778.1/OG0002786.1/OG0002790.1/OG0002794.2/OG0002794.1/OG0002797.1/OG0002807.1/OG0002812.1/OG0002815.1/OG0002826.1/OG0002826.2/OG0002867.2/OG0002867.1/OG0002874.1/OG0002876.1/OG0002885.1/OG0002887.1/OG0002887.2/OG0002920.1/OG0002924.1/OG0002926.1/OG0002932.1/OG0002934.1/OG0002936.1/OG0002943.2/OG0002943.1/OG0002946.1/OG0002947.2/OG0002947.1/OG0002959.1/OG0002969.1/OG0003026.1/OG0003029.1/OG0003049.1/OG0003054.1/OG0003061.1/OG0003066.1/OG0003068.1/OG0003078.1/OG0003090.1/OG0003095.1/OG0003096.1/OG0003109.1/OG0003112.1/OG0003113.1/OG0003122.1/OG0003137.1/OG0003145.1/OG0003154.1/OG0003164.1/OG0003190.1/OG0003218.1/OG0003221.1/OG0003234.2/OG0003234.1/OG0003243.1/OG0003253.2/OG0003253.1/OG0003262.1/OG0003266.2/OG0003266.1/OG0003270.1/OG0003273.1/OG0003280.1/OG0003292.1/OG0003309.1/OG0003316.1/OG0003316.2/OG0003327.1/OG0003333.1/OG0003345.1/OG0003423.1/OG0003424.1/OG0003442.1/OG0003479.1/OG0003487.1/OG0003492.1/OG0003499.1/OG0003510.1/OG0003511.1/OG0003522.1/OG0003523.1/OG0003529.1/OG0003543.1/OG0003551.1/OG0003558.1/OG0003567.1/OG0003573.1/OG0003580.1/OG0003584.1/OG0003591.1/OG0003647.1/OG0003655.1/OG0003655.2/OG0003659.1/OG0003663.1/OG0003679.1/OG0003687.1/OG0003689.1/OG0003690.1/OG0003693.1/OG0003699.1/OG0003726.2/OG0003726.1/OG0003730.1/OG0003750.1/OG0003752.1/OG0003754.1/OG0003755.1/OG0003758.1/OG0003774.1/OG0003779.1/OG0003791.1/OG0003801.1/OG0003816.1/OG0003818.1/OG0003819.1/OG0003821.1/OG0003826.1/OG0003829.1/OG0003846.1/OG0003855.1/OG0003857.1/OG0003867.1/OG0003919.1/OG0003943.1/OG0003945.1/OG0003953.1/OG0003973.1/OG0003993.1/OG0003997.1/OG0004014.1/OG0004029.1/OG0004033.1/OG0004038.1/OG0004042.1/OG0004044.1/OG0004047.1/OG0004066.1/OG0004067.1/OG0004069.1/OG0004085.1/OG0004092.1/OG0004106.1/OG0004107.1/OG0004108.1/OG0004111.1/OG0004127.1/OG0004138.1/OG0004144.1/OG0004146.1/OG0004149.1/OG0004152.1/OG0004155.1/OG0004236.1/OG0004238.1/OG0004240.1/OG0004249.1/OG0004251.1/OG0004269.1/OG0004281.1/OG0004284.1/OG0004289.1/OG0004292.1/OG0004294.1/OG0004300.1/OG0004301.1/OG0004309.1/OG0004315.1/OG0004316.1/OG0004319.1/OG0004333.1/OG0004335.1/OG0004338.1/OG0004354.1/OG0004357.1/OG0004370.1/OG0004388.1/OG0004389.1/OG0004409.1/OG0004413.1/OG0004426.1/OG0004428.1/OG0004433.1/OG0004439.1/OG0004460.1/OG0004470.1/OG0004480.1/OG0004493.1/OG0004538.1/OG0004563.1/OG0004568.1/OG0004591.1/OG0004602.1/OG0004618.1/OG0004627.1/OG0004628.1/OG0004632.1/OG0004634.1/OG0004637.1/OG0004665.1/OG0004678.1/OG0004690.1/OG0004691.1/OG0004693.1/OG0004710.1/OG0004718.1/OG0004724.1/OG0004728.1/OG0004729.1/OG0004742.1/OG0004746.1/OG0004749.1/OG0004751.1/OG0004768.1/OG0004785.1/OG0004791.1/OG0004815.1/OG0004818.1/OG0004883.1/OG0004930.1/OG0004933.1/OG0004943.1/OG0004948.1/OG0004952.1/OG0004971.1/OG0004992.1/OG0005000.1/OG0005007.1/OG0005017.1/OG0005035.1/OG0005043.1/OG0005044.1/OG0005059.1/OG0005072.1/OG0005073.1/OG0005074.1/OG0005078.1/OG0005081.1/OG0005091.1/OG0005103.1/OG0005114.1/OG0005115.1/OG0005116.1/OG0005126.1/OG0005154.1/OG0005158.1/OG0005159.1/OG0005161.1/OG0005168.1/OG0005243.1/OG0005273.1/OG0005282.1/OG0005284.1/OG0005318.1/OG0005339.1/OG0005347.1/OG0005356.1/OG0005362.1/OG0005382.1/OG0005394.1/OG0005397.1/OG0005402.1/OG0005413.1/OG0005432.1/OG0005434.1/OG0005451.1/OG0005454.1/OG0005466.1/OG0005469.1/OG0005491.1/OG0005492.1/OG0005501.1/OG0005507.1/OG0005515.1/OG0005542.1/OG0005558.1/OG0005565.1/OG0005569.1/OG0005575.1/OG0005580.1/OG0005585.1/OG0005653.1/OG0005657.1/OG0005669.1/OG0005678.1/OG0005693.1/OG0005711.1/OG0005722.1/OG0005736.1/OG0005764.1/OG0005774.1/OG0005782.1/OG0005789.1/OG0005802.1/OG0005819.1/OG0005821.1/OG0005838.1/OG0005850.1/OG0005867.1/OG0005871.1/OG0005893.1/OG0005899.1/OG0005932.1/OG0005949.1/OG0005950.1/OG0005966.1/OG0005978.1/OG0005980.1/OG0005983.1/OG0005993.1/OG0005995.1/OG0005998.1/OG0006033.1/OG0006217.1/OG0006229.1/OG0006234.1/OG0006248.1/OG0006256.1/OG0006258.1/OG0006304.1/OG0006307.1/OG0006329.1/OG0006340.1/OG0006366.1/OG0006368.1/OG0006371.1/OG0006379.1/OG0006394.1/OG0006413.1/OG0006415.1/OG0006440.1/OG0006464.1/OG0006465.1/OG0006490.1/OG0006503.1/OG0006507.1/OG0006515.1/OG0006517.1/OG0006641.1/OG0006656.1/OG0006659.1/OG0006685.1/OG0006706.1/OG0006729.1/OG0006741.1/OG0006751.1/OG0006752.1/OG0006765.1/OG0006778.1/OG0006801.1/OG0006819.1/OG0006820.1/OG0006826.1/OG0006837.1/OG0006867.1/OG0006873.1/OG0006889.1/OG0006901.1/OG0006915.1/OG0006918.1/OG0006931.1/OG0006933.1/OG0006934.1/OG0007074.1/OG0007085.1/OG0007093.1/OG0007130.1/OG0007143.1/OG0007183.1/OG0007195.1/OG0007202.1/OG0007217.1/OG0007223.1/OG0007243.1/OG0007301.1/OG0007349.1/OG0007402.1/OG0007562.1/OG0007608.1/OG0007624.1/OG0007634.1/OG0007638.1/OG0007650.1/OG0007733.1/OG0007766.1/OG0007783.1/OG0007820.1/OG0007998.1/OG0008097.1/OG0008140.1/OG0008398.1/OG0008490.1/OG0008495.1/OG0008553.1/OG0008782.1/OG0010324.1</t>
  </si>
  <si>
    <t>OG0001362.2/OG0001362.1/OG0001662.2/OG0001662.1/OG0001862.2/OG0001862.1/OG0001924.1/OG0001940.1/OG0001974.1/OG0002019.1/OG0002032.1/OG0002032.2/OG0002132.2/OG0002132.1/OG0002145.1/OG0002264.1/OG0002282.1/OG0002353.1/OG0002382.1/OG0002633.1/OG0002646.1/OG0002913.1/OG0003151.1/OG0003220.1/OG0003238.1/OG0003257.1/OG0003335.1/OG0003339.1/OG0003415.1/OG0003459.1/OG0003542.1/OG0003578.1/OG0003672.1/OG0003688.1/OG0003716.1/OG0003735.1/OG0003797.1/OG0003832.1/OG0003921.1/OG0003980.1/OG0003998.1/OG0004052.1/OG0004090.1/OG0004096.1/OG0004114.1/OG0004278.1/OG0004280.1/OG0004312.1/OG0004401.1/OG0004456.1/OG0004488.1/OG0004681.1/OG0004688.1/OG0004698.1/OG0004702.1/OG0004712.1/OG0004744.1/OG0004808.1/OG0004945.1/OG0005056.1/OG0005060.1/OG0005295.1/OG0005376.1/OG0005462.1/OG0005534.1/OG0005582.1/OG0005829.1/OG0005895.1/OG0006064.1/OG0006227.1/OG0006253.1/OG0006257.1/OG0006462.1/OG0006475.1/OG0006494.1/OG0006512.1/OG0006639.1/OG0006654.1/OG0006708.1/OG0006730.1/OG0006735.1/OG0006803.1/OG0006816.1/OG0006855.1/OG0006857.1/OG0007123.1/OG0007151.1/OG0007155.1/OG0007196.1/OG0007281.1/OG0007385.1/OG0007387.1/OG0007622.1/OG0007628.1/OG0007709.1/OG0007771.1/OG0007782.1/OG0007791.1/OG0008011.1/OG0008022.1/OG0008034.1/OG0008075.1/OG0008078.1/OG0008098.1/OG0008221.1/OG0008394.1/OG0008413.1/OG0008442.1/OG0008465.1/OG0008519.1/OG0008529.1/OG0008530.1/OG0008853.1/OG0009049.1/OG0009053.1/OG0009100.1/OG0009118.1/OG0009359.1/OG0009699.1/OG0010621.1</t>
  </si>
  <si>
    <t>OG0000198.3/OG0000198.5/OG0000198.4/OG0000198.2/OG0000198.1/OG0000887.2/OG0000887.1/OG0001362.2/OG0001362.1/OG0001662.2/OG0001662.1/OG0001686.1/OG0001686.2/OG0001940.1/OG0001966.2/OG0001966.1/OG0002032.1/OG0002032.2/OG0002117.1/OG0002132.2/OG0002132.1/OG0002145.1/OG0002257.2/OG0002257.1/OG0002264.1/OG0002282.1/OG0002353.1/OG0002646.1/OG0003125.1/OG0003151.1/OG0003220.1/OG0003335.1/OG0003339.1/OG0003459.1/OG0003542.1/OG0003578.1/OG0003596.1/OG0003688.1/OG0003735.1/OG0003765.1/OG0003832.1/OG0004052.1/OG0004082.1/OG0004096.1/OG0004282.1/OG0004312.1/OG0004401.1/OG0004410.1/OG0004456.1/OG0004486.1/OG0004598.1/OG0004688.1/OG0004737.1/OG0004945.1/OG0005031.1/OG0005075.1/OG0005113.1/OG0005143.1/OG0005167.1/OG0005340.1/OG0005376.1/OG0005456.1/OG0005480.1/OG0005481.1/OG0005534.1/OG0005729.1/OG0005749.1/OG0005829.1/OG0005935.1/OG0006064.1/OG0006257.1/OG0006285.1/OG0006406.1/OG0006475.1/OG0006494.1/OG0006708.1/OG0006712.1/OG0006750.1/OG0006771.1/OG0006772.1/OG0006786.1/OG0006827.1/OG0006855.1/OG0007229.1/OG0007327.1/OG0007350.1/OG0007357.1/OG0007387.1/OG0007666.1/OG0007707.1/OG0007751.1/OG0007771.1/OG0007790.1/OG0007796.1/OG0008049.1/OG0008056.1/OG0008165.1/OG0008519.1/OG0009053.1/OG0009118.1/OG0009119.1/OG0009130.1/OG0009699.1/OG0010621.1/OG0010668.1/OG0011506.1</t>
  </si>
  <si>
    <t>OG0000266.6/OG0000266.3/OG0000266.5/OG0000266.1/OG0000266.2/OG0000266.4/OG0000572.2/OG0000572.1/OG0000821.1/OG0000821.3/OG0000821.2/OG0001573.1/OG0001795.2/OG0001795.1/OG0001961.1/OG0002011.1/OG0002011.2/OG0002186.1/OG0002306.2/OG0002306.1/OG0002581.1/OG0002593.1/OG0002628.2/OG0002628.1/OG0002658.1/OG0002816.1/OG0002816.2/OG0002817.2/OG0002817.1/OG0002830.1/OG0002905.1/OG0003293.1/OG0003315.1/OG0003315.2/OG0003353.1/OG0003447.1/OG0003454.1/OG0003671.1/OG0003874.1/OG0004075.1/OG0004161.1/OG0004285.1/OG0004638.1/OG0004706.1/OG0004956.1/OG0004966.1/OG0005125.1/OG0005439.1/OG0005518.1/OG0005562.1/OG0005572.1/OG0005706.1/OG0005715.1/OG0005810.1/OG0005822.1/OG0005947.1/OG0006047.1/OG0006225.1/OG0006389.1/OG0006392.1/OG0006412.1/OG0006435.1/OG0006435.2/OG0006746.1/OG0006746.2/OG0006883.1/OG0007144.1/OG0007247.1/OG0007344.1/OG0007345.1/OG0007360.1/OG0007366.1/OG0007413.1/OG0007609.1/OG0007750.1/OG0008059.1/OG0008116.1/OG0008269.1/OG0008623.1/OG0008786.1/OG0009154.1/OG0009738.1/OG0010076.1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</si>
  <si>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0000133.3/OG0000133.1/OG0000133.4/OG0000133.2/OG0000137.1/OG0000137.6/OG0000137.3/OG0000137.5/OG0000137.2/OG0000137.4/OG0000144.8/OG0000144.6/OG0000144.1/OG0000144.7/OG0000144.5/OG0000144.4/OG0000144.3/OG0000144.2/OG0000148.3/OG0000148.6/OG0000148.5/OG0000148.2/OG0000148.4/OG0000148.1/OG0000168.1/OG0000168.4/OG0000168.2/OG0000168.3/OG0000168.5/OG0000181.3/OG0000181.5/OG0000181.1/OG0000181.2/OG0000181.4/OG0000186.3/OG0000186.6/OG0000186.1/OG0000186.4/OG0000186.2/OG0000186.5/OG0000200.4/OG0000200.5/OG0000200.2/OG0000200.6/OG0000200.3/OG0000200.1/OG0000215.4/OG0000215.5/OG0000215.3/OG0000215.1/OG0000215.2/OG0000224.5/OG0000224.3/OG0000224.4/OG0000224.2/OG0000224.1/OG0000224.6/OG0000241.5/OG0000241.3/OG0000241.2/OG0000241.1/OG0000241.4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0000273.1/OG0000273.5/OG0000273.4/OG0000273.2/OG0000273.3/OG0000276.4/OG0000276.1/OG0000276.2/OG0000276.3/OG0000278.4/OG0000278.2/OG0000278.1/OG0000278.3/OG0000278.5/OG0000280.1/OG0000280.2/OG0000280.4/OG0000280.3/OG0000283.4/OG0000283.3/OG0000283.1/OG0000283.2/OG0000284.4/OG0000284.2/OG0000284.1/OG0000284.3/OG0000298.3/OG0000298.4/OG0000298.5/OG0000298.1/OG0000298.2/OG0000299.2/OG0000299.4/OG0000299.3/OG0000299.1/OG0000300.2/OG0000300.3/OG0000300.1/OG0000305.1/OG0000305.4/OG0000305.2/OG0000305.3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0000339.3/OG0000339.2/OG0000339.4/OG0000339.1/OG0000344.3/OG0000344.1/OG0000344.4/OG0000344.2/OG0000351.4/OG0000351.3/OG0000351.1/OG0000351.2/OG0000356.4/OG0000356.1/OG0000356.2/OG0000356.3/OG0000363.4/OG0000363.1/OG0000363.2/OG0000363.3/OG0000374.1/OG0000374.2/OG0000374.4/OG0000374.3/OG0000375.4/OG0000375.3/OG0000375.2/OG0000375.1/OG0000386.3/OG0000386.1/OG0000386.4/OG0000386.2/OG0000396.4/OG0000396.3/OG0000396.1/OG0000396.2/OG0000398.2/OG0000398.1/OG0000398.3/OG0000402.2/OG0000402.3/OG0000402.1/OG0000404.1/OG0000404.2/OG0000404.3/OG0000404.4/OG0000406.1/OG0000406.3/OG0000406.2/OG0000412.2/OG0000412.1/OG0000412.3/OG0000416.1/OG0000416.4/OG0000416.2/OG0000416.3/OG0000419.4/OG0000419.3/OG0000419.2/OG0000419.1/OG0000429.3/OG0000429.2/OG0000429.1/OG0000436.3/OG0000436.1/OG0000436.2/OG0000444.4/OG0000444.3/OG0000444.1/OG0000444.2/OG0000446.3/OG0000446.2/OG0000446.1/OG0000448.2/OG0000448.4/OG0000448.1/OG0000448.3/OG0000449.3/OG0000449.1/OG0000449.2/OG0000478.2/OG0000478.1/OG0000478.3/OG0000484.2/OG0000484.1/OG0000484.3/OG0000485.1/OG0000485.3/OG0000485.2/OG0000501.1/OG0000502.2/OG0000502.1/OG0000502.3/OG0000521.2/OG0000521.1/OG0000521.3/OG0000525.3/OG0000525.1/OG0000525.2/OG0000526.3/OG0000526.2/OG0000526.1/OG0000538.3/OG0000538.2/OG0000538.4/OG0000538.1/OG0000540.3/OG0000540.4/OG0000540.2/OG0000540.1/OG0000541.1/OG0000541.2/OG0000541.3/OG0000549.2/OG0000549.1/OG0000551.3/OG0000551.2/OG0000551.1/OG0000561.2/OG0000561.3/OG0000561.1/OG0000563.2/OG0000563.3/OG0000563.1/OG0000571.3/OG0000571.1/OG0000571.2/OG0000577.3/OG0000577.2/OG0000577.1/OG0000582.3/OG0000582.1/OG0000582.2/OG0000608.1/OG0000608.2/OG0000619.1/OG0000619.3/OG0000619.2/OG0000631.2/OG0000631.1/OG0000631.3/OG0000635.1/OG0000635.2/OG0000653.2/OG0000653.1/OG0000653.3/OG0000671.3/OG0000671.1/OG0000671.2/OG0000672.2/OG0000672.1/OG0000686.1/OG0000686.2/OG0000686.3/OG0000696.1/OG0000696.2/OG0000696.3/OG0000704.2/OG0000704.1/OG0000704.3/OG0000708.2/OG0000708.3/OG0000708.1/OG0000709.3/OG0000709.1/OG0000709.2/OG0000710.3/OG0000710.1/OG0000710.2/OG0000711.3/OG0000711.1/OG0000711.2/OG0000712.1/OG0000712.2/OG0000745.2/OG0000745.1/OG0000745.3/OG0000764.1/OG0000764.2/OG0000764.3/OG0000782.1/OG0000782.3/OG0000782.2/OG0000785.1/OG0000785.2/OG0000792.1/OG0000792.2/OG0000795.1/OG0000795.2/OG0000812.1/OG0000812.2/OG0000812.3/OG0000815.1/OG0000815.2/OG0000828.1/OG0000828.2/OG0000832.1/OG0000832.3/OG0000832.2/OG0000834.2/OG0000834.1/OG0000858.1/OG0000858.2/OG0000858.3/OG0000876.1/OG0000876.2/OG0000886.1/OG0000886.3/OG0000886.2/OG0000892.1/OG0000892.2/OG0000893.1/OG0000893.2/OG0000897.2/OG0000897.1/OG0000915.1/OG0000915.2/OG0000918.2/OG0000918.3/OG0000918.1/OG0000919.2/OG0000919.1/OG0000920.2/OG0000920.1/OG0000921.3/OG0000921.1/OG0000921.2/OG0000923.1/OG0000923.2/OG0000935.2/OG0000935.1/OG0000938.1/OG0000938.3/OG0000938.2/OG0000945.1/OG0000945.2/OG0000947.1/OG0000947.2/OG0000966.2/OG0000966.1/OG0000967.1/OG0000967.2/OG0000967.3/OG0000971.1/OG0000971.2/OG0000971.3/OG0000994.2/OG0000994.1/OG0001001.1/OG0001001.2/OG0001006.1/OG0001006.2/OG0001017.1/OG0001017.2/OG0001033.2/OG0001033.1/OG0001036.1/OG0001050.2/OG0001050.1/OG0001052.2/OG0001052.1/OG0001055.1/OG0001055.2/OG0001081.2/OG0001081.1/OG0001090.1/OG0001090.2/OG0001111.1/OG0001111.2/OG0001118.1/OG0001118.2/OG0001130.1/OG0001130.2/OG0001149.1/OG0001149.2/OG0001153.2/OG0001153.1/OG0001157.2/OG0001157.1/OG0001158.2/OG0001158.1/OG0001162.1/OG0001162.2/OG0001163.2/OG0001163.1/OG0001167.1/OG0001167.2/OG0001169.2/OG0001169.1/OG0001170.2/OG0001170.1/OG0001171.2/OG0001171.1/OG0001175.2/OG0001175.1/OG0001193.1/OG0001193.2/OG0001200.2/OG0001200.1/OG0001203.2/OG0001203.1/OG0001207.2/OG0001207.1/OG0001218.2/OG0001218.1/OG0001222.1/OG0001222.2/OG0001223.1/OG0001223.2/OG0001225.2/OG0001225.1/OG0001241.1/OG0001241.2/OG0001243.2/OG0001243.1/OG0001247.1/OG0001247.2/OG0001248.1/OG0001248.2/OG0001249.1/OG0001251.2/OG0001251.1/OG0001257.1/OG0001257.2/OG0001260.1/OG0001262.2/OG0001262.1/OG0001271.2/OG0001271.1/OG0001275.2/OG0001275.1/OG0001278.2/OG0001278.1/OG0001299.3/OG0001299.2/OG0001299.1/OG0001305.2/OG0001305.1/OG0001313.2/OG0001313.1/OG0001326.1/OG0001349.1/OG0001358.1/OG0001358.2/OG0001365.2/OG0001365.1/OG0001374.2/OG0001374.1/OG0001393.1/OG0001393.2/OG0001420.1/OG0001467.2/OG0001467.1/OG0001509.2/OG0001509.1/OG0001514.2/OG0001514.1/OG0001523.1/OG0001523.2/OG0001559.2/OG0001559.1/OG0001567.1/OG0001569.1/OG0001578.2/OG0001578.1/OG0001597.1/OG0001597.2/OG0001607.2/OG0001607.1/OG0001627.1/OG0001627.2/OG0001631.2/OG0001631.1/OG0001640.1/OG0001640.2/OG0001648.2/OG0001648.1/OG0001661.1/OG0001661.2/OG0001670.2/OG0001670.1/OG0001684.2/OG0001684.1/OG0001694.2/OG0001694.1/OG0001697.2/OG0001697.1/OG0001702.2/OG0001702.1/OG0001706.1/OG0001706.2/OG0001712.1/OG0001712.2/OG0001713.1/OG0001716.1/OG0001716.2/OG0001718.1/OG0001719.1/OG0001752.2/OG0001752.1/OG0001753.1/OG0001753.2/OG0001764.2/OG0001764.1/OG0001765.1/OG0001768.1/OG0001769.2/OG0001769.1/OG0001772.2/OG0001772.1/OG0001774.1/OG0001774.2/OG0001782.1/OG0001782.2/OG0001786.2/OG0001786.1/OG0001792.2/OG0001792.1/OG0001794.1/OG0001794.2/OG0001815.2/OG0001815.1/OG0001828.1/OG0001828.3/OG0001828.2/OG0001833.1/OG0001856.2/OG0001856.1/OG0001900.1/OG0001932.1/OG0001932.2/OG0001936.1/OG0001936.2/OG0001938.2/OG0001938.1/OG0001949.2/OG0001949.1/OG0001954.1/OG0001972.1/OG0001972.2/OG0001976.2/OG0001976.1/OG0001982.1/OG0002003.2/OG0002003.1/OG0002024.1/OG0002024.2/OG0002031.2/OG0002031.1/OG0002040.2/OG0002040.1/OG0002047.1/OG0002047.2/OG0002051.1/OG0002056.1/OG0002075.2/OG0002075.1/OG0002103.1/OG0002107.2/OG0002107.1/OG0002108.1/OG0002120.1/OG0002120.2/OG0002134.1/OG0002142.1/OG0002142.2/OG0002165.1/OG0002179.1/OG0002232.1/OG0002236.1/OG0002236.2/OG0002276.1/OG0002277.2/OG0002277.1/OG0002284.1/OG0002292.2/OG0002292.1/OG0002295.1/OG0002340.1/OG0002340.2/OG0002341.1/OG0002351.1/OG0002359.1/OG0002367.1/OG0002367.2/OG0002369.1/OG0002377.1/OG0002377.2/OG0002381.2/OG0002381.1/OG0002384.1/OG0002387.1/OG0002403.2/OG0002403.1/OG0002411.1/OG0002413.1/OG0002443.2/OG0002443.1/OG0002460.1/OG0002463.1/OG0002466.1/OG0002468.1/OG0002468.2/OG0002469.1/OG0002472.1/OG0002477.1/OG0002482.1/OG0002487.1/OG0002488.2/OG0002488.1/OG0002491.1/OG0002492.1/OG0002502.1/OG0002509.2/OG0002509.1/OG0002514.1/OG0002514.2/OG0002515.1/OG0002553.1/OG0002557.2/OG0002557.1/OG0002572.1/OG0002586.1/OG0002586.2/OG0002591.1/OG0002594.2/OG0002594.1/OG0002601.1/OG0002605.1/OG0002605.2/OG0002607.1/OG0002615.1/OG0002623.2/OG0002623.1/OG0002649.1/OG0002666.1/OG0002670.1/OG0002716.1/OG0002732.1/OG0002741.1/OG0002743.1/OG0002743.2/OG0002745.1/OG0002745.2/OG0002746.1/OG0002754.1/OG0002774.2/OG0002774.1/OG0002778.2/OG0002778.1/OG0002781.1/OG0002797.1/OG0002807.1/OG0002824.1/OG0002824.2/OG0002873.1/OG0002873.2/OG0002875.1/OG0002876.1/OG0002885.1/OG0002887.1/OG0002887.2/OG0002907.1/OG0002910.2/OG0002910.1/OG0002915.1/OG0002920.1/OG0002921.1/OG0002932.1/OG0002934.1/OG0002943.2/OG0002943.1/OG0002947.2/OG0002947.1/OG0002955.1/OG0002957.1/OG0003029.1/OG0003054.1/OG0003058.1/OG0003068.1/OG0003078.1/OG0003084.1/OG0003088.1/OG0003090.1/OG0003095.1/OG0003096.1/OG0003109.1/OG0003113.1/OG0003116.1/OG0003122.1/OG0003137.1/OG0003141.1/OG0003141.2/OG0003145.1/OG0003154.1/OG0003202.1/OG0003208.1/OG0003208.2/OG0003210.1/OG0003218.1/OG0003221.1/OG0003243.1/OG0003253.2/OG0003253.1/OG0003259.1/OG0003262.1/OG0003264.1/OG0003266.2/OG0003266.1/OG0003276.1/OG0003277.1/OG0003287.1/OG0003292.1/OG0003295.1/OG0003310.1/OG0003316.1/OG0003316.2/OG0003320.1/OG0003323.1/OG0003328.1/OG0003333.1/OG0003343.1/OG0003344.1/OG0003400.1/OG0003423.1/OG0003425.1/OG0003427.1/OG0003460.1/OG0003479.1/OG0003481.1/OG0003484.1/OG0003487.1/OG0003490.1/OG0003522.1/OG0003523.1/OG0003529.1/OG0003539.1/OG0003547.1/OG0003569.1/OG0003582.1/OG0003593.1/OG0003690.1/OG0003691.1/OG0003721.1/OG0003731.1/OG0003752.1/OG0003763.1/OG0003764.1/OG0003768.1/OG0003769.1/OG0003774.1/OG0003775.1/OG0003791.1/OG0003793.1/OG0003799.1/OG0003801.1/OG0003827.1/OG0003829.1/OG0003840.1/OG0003844.1/OG0003846.1/OG0003855.1/OG0003867.1/OG0003943.1/OG0003961.1/OG0003972.1/OG0003973.1/OG0003993.1/OG0004000.1/OG0004014.1/OG0004017.1/OG0004029.1/OG0004044.1/OG0004066.1/OG0004089.1/OG0004106.1/OG0004108.1/OG0004127.1/OG0004135.1/OG0004138.1/OG0004144.1/OG0004152.1/OG0004156.1/OG0004204.1/OG0004236.1/OG0004238.1/OG0004260.1/OG0004263.1/OG0004273.1/OG0004281.1/OG0004283.1/OG0004287.1/OG0004305.1/OG0004306.1/OG0004309.1/OG0004315.1/OG0004319.1/OG0004332.1/OG0004351.1/OG0004363.1/OG0004365.1/OG0004370.1/OG0004371.1/OG0004387.1/OG0004388.1/OG0004389.1/OG0004391.1/OG0004396.1/OG0004397.1/OG0004404.1/OG0004407.1/OG0004408.1/OG0004419.1/OG0004425.1/OG0004433.1/OG0004448.1/OG0004455.1/OG0004469.1/OG0004538.1/OG0004563.1/OG0004568.1/OG0004576.1/OG0004579.1/OG0004602.1/OG0004609.1/OG0004614.1/OG0004618.1/OG0004624.1/OG0004628.1/OG0004632.1/OG0004634.1/OG0004636.1/OG0004656.1/OG0004664.1/OG0004673.1/OG0004691.1/OG0004704.1/OG0004718.1/OG0004725.1/OG0004726.1/OG0004740.1/OG0004746.1/OG0004748.1/OG0004749.1/OG0004768.1/OG0004771.1/OG0004782.1/OG0004791.1/OG0004797.1/OG0004815.1/OG0004883.1/OG0004904.1/OG0004908.1/OG0004918.1/OG0004930.1/OG0004933.1/OG0004935.1/OG0004943.1/OG0004948.1/OG0004952.1/OG0004955.1/OG0004957.1/OG0004981.1/OG0004990.1/OG0005043.1/OG0005051.1/OG0005053.1/OG0005065.1/OG0005073.1/OG0005078.1/OG0005081.1/OG0005111.1/OG0005114.1/OG0005132.1/OG0005134.1/OG0005154.1/OG0005158.1/OG0005238.1/OG0005270.1/OG0005277.1/OG0005282.1/OG0005297.1/OG0005304.1/OG0005325.1/OG0005347.1/OG0005354.1/OG0005356.1/OG0005382.1/OG0005391.1/OG0005394.1/OG0005399.1/OG0005405.1/OG0005406.1/OG0005413.1/OG0005431.1/OG0005432.1/OG0005434.1/OG0005446.1/OG0005451.1/OG0005454.1/OG0005464.1/OG0005472.1/OG0005487.1/OG0005493.1/OG0005507.1/OG0005508.1/OG0005510.1/OG0005512.1/OG0005519.1/OG0005524.1/OG0005527.1/OG0005537.1/OG0005568.1/OG0005580.1/OG0005581.1/OG0005583.1/OG0005651.1/OG0005657.1/OG0005712.1/OG0005716.1/OG0005723.1/OG0005737.1/OG0005782.1/OG0005813.1/OG0005838.1/OG0005867.1/OG0005871.1/OG0005926.1/OG0005930.1/OG0005943.1/OG0005950.1/OG0005963.1/OG0005966.1/OG0005968.1/OG0005983.1/OG0005993.1/OG0006033.1/OG0006041.1/OG0006146.1/OG0006190.1/OG0006251.1/OG0006256.1/OG0006286.1/OG0006293.1/OG0006307.1/OG0006309.1/OG0006319.1/OG0006330.1/OG0006338.1/OG0006340.1/OG0006342.1/OG0006364.1/OG0006368.1/OG0006379.1/OG0006395.1/OG0006422.1/OG0006425.1/OG0006439.1/OG0006441.1/OG0006464.1/OG0006465.1/OG0006647.1/OG0006656.1/OG0006659.1/OG0006680.1/OG0006729.1/OG0006774.1/OG0006819.1/OG0006889.1/OG0006913.1/OG0006918.1/OG0006967.1/OG0007063.1/OG0007085.1/OG0007090.1/OG0007091.1/OG0007093.1/OG0007129.1/OG0007130.1/OG0007142.1/OG0007157.1/OG0007200.1/OG0007218.1/OG0007241.1/OG0007280.1/OG0007372.1/OG0007582.1/OG0007624.1/OG0007696.1/OG0007741.1/OG0007768.1/OG0007820.1/OG0007832.1/OG0007980.1/OG0008008.1/OG0008053.1/OG0008083.1/OG0008084.1/OG0008130.1/OG0008508.1/OG0008542.1/OG0008553.1/OG0009051.1/OG0009116.1</t>
  </si>
  <si>
    <t>OG0000320.4/OG0000320.3/OG0000320.2/OG0000320.1/OG0000320.5/OG0003791.1/OG0006340.1</t>
  </si>
  <si>
    <t>OG0000054.3/OG0000054.7/OG0000054.6/OG0000054.4/OG0000054.2/OG0000054.1/OG0000054.5/OG0002790.1/OG0003098.1/OG0004437.1/OG0005877.1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</si>
  <si>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0000200.4/OG0000200.5/OG0000200.2/OG0000200.6/OG0000200.3/OG0000200.1/OG0003529.1/OG0003849.1</t>
  </si>
  <si>
    <t>OG0000022.12/OG0000022.10/OG0000022.15/OG0000022.8/OG0000022.9/OG0000022.4/OG0000022.1/OG0000022.16/OG0000022.7/OG0000022.6/OG0000022.13/OG0000022.5/OG0000022.14/OG0000022.11/OG0000022.2/OG0000022.3/OG0000631.2/OG0000631.1/OG0000631.3</t>
  </si>
  <si>
    <t>OG0003927.1/OG0003927.2/OG0005557.1/OG0006771.1</t>
  </si>
  <si>
    <t>OG0002011.1/OG0002011.2/OG0005934.1/OG0007590.1/OG0008014.1/OG0008567.1/OG0009611.1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</si>
  <si>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0000267.4/OG0000267.1/OG0000267.2/OG0000267.5/OG0000267.3/OG0000293.1/OG0000293.3/OG0000293.4/OG0000293.5/OG0000293.2/OG0000331.1/OG0000331.3/OG0000331.2/OG0000331.4/OG0000356.4/OG0000356.1/OG0000356.2/OG0000356.3/OG0000478.2/OG0000478.1/OG0000478.3/OG0000492.1/OG0000492.3/OG0000492.2/OG0000557.3/OG0000557.2/OG0000557.1/OG0000670.2/OG0000670.1/OG0000703.2/OG0000703.1/OG0000812.1/OG0000812.2/OG0000812.3/OG0000897.2/OG0000897.1/OG0000921.3/OG0000921.1/OG0000921.2/OG0001050.2/OG0001050.1/OG0001578.2/OG0001578.1/OG0001631.2/OG0001631.1/OG0001768.1/OG0001993.1/OG0002142.1/OG0002142.2/OG0002486.1/OG0002486.2/OG0002730.1/OG0002790.1/OG0002812.1/OG0003775.1/OG0004146.1/OG0005080.1/OG0005170.1/OG0005277.1/OG0005580.1/OG0006791.1/OG0007143.1</t>
  </si>
  <si>
    <t>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0000066.8/OG0000066.7/OG0000066.5/OG0000066.6/OG0000066.3/OG0000066.4/OG0000066.1/OG0000066.2/OG0000126.3/OG0000126.2/OG0000126.8/OG0000126.6/OG0000126.5/OG0000126.1/OG0000126.4/OG0000126.7/OG0000137.1/OG0000137.6/OG0000137.3/OG0000137.5/OG0000137.2/OG0000137.4/OG0000172.3/OG0000172.4/OG0000172.2/OG0000172.1/OG0000192.1/OG0000192.2/OG0000192.5/OG0000192.4/OG0000192.3/OG0000200.4/OG0000200.5/OG0000200.2/OG0000200.6/OG0000200.3/OG0000200.1/OG0000247.4/OG0000247.5/OG0000247.1/OG0000247.3/OG0000247.2/OG0000280.1/OG0000280.2/OG0000280.4/OG0000280.3/OG0000299.2/OG0000299.4/OG0000299.3/OG0000299.1/OG0000300.2/OG0000300.3/OG0000300.1/OG0000356.4/OG0000356.1/OG0000356.2/OG0000356.3/OG0000368.2/OG0000368.3/OG0000368.1/OG0000435.3/OG0000435.2/OG0000435.1/OG0000478.2/OG0000478.1/OG0000478.3/OG0000501.1/OG0000525.3/OG0000525.1/OG0000525.2/OG0000567.1/OG0000567.3/OG0000567.2/OG0000571.3/OG0000571.1/OG0000571.2/OG0000592.2/OG0000592.1/OG0000592.3/OG0000711.3/OG0000711.1/OG0000711.2/OG0000827.1/OG0000827.2/OG0000921.3/OG0000921.1/OG0000921.2/OG0001001.1/OG0001001.2/OG0001271.2/OG0001271.1/OG0001559.2/OG0001559.1/OG0001631.2/OG0001631.1/OG0001768.1/OG0002487.1/OG0002572.1/OG0002650.1/OG0002650.2/OG0002730.1/OG0002746.1/OG0002754.1/OG0003043.1/OG0003090.1/OG0003107.1/OG0003423.1/OG0003707.1/OG0003769.1/OG0003997.1/OG0004083.1/OG0004146.1/OG0004469.1/OG0004949.1/OG0005010.1/OG0005111.1</t>
  </si>
  <si>
    <t>OG0000181.3/OG0000181.5/OG0000181.1/OG0000181.2/OG0000181.4/OG0000299.2/OG0000299.4/OG0000299.3/OG0000299.1/OG0000478.2/OG0000478.1/OG0000478.3/OG0001998.1/OG0003090.1</t>
  </si>
  <si>
    <t>OG0002011.1/OG0002011.2/OG0002186.1/OG0002817.2/OG0002817.1/OG0005596.1</t>
  </si>
  <si>
    <t>OG0002633.1/OG0003335.1/OG0003735.1/OG0006735.1/OG0006762.1/OG0007336.1/OG0011448.1</t>
  </si>
  <si>
    <t>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0000105.3/OG0000105.1/OG0000105.5/OG0000105.7/OG0000105.6/OG0000105.2/OG0000105.4/OG0000126.3/OG0000126.2/OG0000126.8/OG0000126.6/OG0000126.5/OG0000126.1/OG0000126.4/OG0000126.7/OG0000137.1/OG0000137.6/OG0000137.3/OG0000137.5/OG0000137.2/OG0000137.4/OG0000172.3/OG0000172.4/OG0000172.2/OG0000172.1/OG0000192.1/OG0000192.2/OG0000192.5/OG0000192.4/OG0000192.3/OG0000200.4/OG0000200.5/OG0000200.2/OG0000200.6/OG0000200.3/OG0000200.1/OG0000247.4/OG0000247.5/OG0000247.1/OG0000247.3/OG0000247.2/OG0000267.4/OG0000267.1/OG0000267.2/OG0000267.5/OG0000267.3/OG0000273.1/OG0000273.5/OG0000273.4/OG0000273.2/OG0000273.3/OG0000280.1/OG0000280.2/OG0000280.4/OG0000280.3/OG0000299.2/OG0000299.4/OG0000299.3/OG0000299.1/OG0000300.2/OG0000300.3/OG0000300.1/OG0000356.4/OG0000356.1/OG0000356.2/OG0000356.3/OG0000368.2/OG0000368.3/OG0000368.1/OG0000435.3/OG0000435.2/OG0000435.1/OG0000478.2/OG0000478.1/OG0000478.3/OG0000501.1/OG0000525.3/OG0000525.1/OG0000525.2/OG0000543.3/OG0000543.2/OG0000543.4/OG0000543.1/OG0000567.1/OG0000567.3/OG0000567.2/OG0000571.3/OG0000571.1/OG0000571.2/OG0000592.2/OG0000592.1/OG0000592.3/OG0000711.3/OG0000711.1/OG0000711.2/OG0000827.1/OG0000827.2/OG0000921.3/OG0000921.1/OG0000921.2/OG0001001.1/OG0001001.2/OG0001128.1/OG0001128.2/OG0001225.2/OG0001225.1/OG0001271.2/OG0001271.1/OG0001504.1/OG0001504.2/OG0001543.2/OG0001543.1/OG0001559.2/OG0001559.1/OG0001628.1/OG0001628.2/OG0001631.2/OG0001631.1/OG0001768.1/OG0001774.1/OG0001774.2/OG0001814.1/OG0001814.2/OG0002179.1/OG0002332.1/OG0002487.1/OG0002572.1/OG0002650.1/OG0002650.2/OG0002730.1/OG0002746.1/OG0002754.1/OG0003043.1/OG0003090.1/OG0003107.1/OG0003422.1/OG0003423.1/OG0003707.1/OG0003769.1/OG0003997.1/OG0004083.1/OG0004139.1/OG0004146.1/OG0004469.1/OG0004949.1/OG0005010.1/OG0005111.1/OG0005648.1/OG0007349.1</t>
  </si>
  <si>
    <t>OG0000299.2/OG0000299.4/OG0000299.3/OG0000299.1/OG0000478.2/OG0000478.1/OG0000478.3/OG0003090.1/OG0005648.1</t>
  </si>
  <si>
    <t>OG0000126.3/OG0000126.2/OG0000126.8/OG0000126.6/OG0000126.5/OG0000126.1/OG0000126.4/OG0000126.7/OG0000299.2/OG0000299.4/OG0000299.3/OG0000299.1/OG0000478.2/OG0000478.1/OG0000478.3/OG0003090.1/OG0004083.1/OG0004949.1/OG0005111.1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</si>
  <si>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0000120.3/OG0000120.4/OG0000120.1/OG0000120.5/OG0000120.2/OG0000126.3/OG0000126.2/OG0000126.8/OG0000126.6/OG0000126.5/OG0000126.1/OG0000126.4/OG0000126.7/OG0000181.3/OG0000181.5/OG0000181.1/OG0000181.2/OG0000181.4/OG0000267.4/OG0000267.1/OG0000267.2/OG0000267.5/OG0000267.3/OG0000273.1/OG0000273.5/OG0000273.4/OG0000273.2/OG0000273.3/OG0000299.2/OG0000299.4/OG0000299.3/OG0000299.1/OG0000478.2/OG0000478.1/OG0000478.3/OG0000617.1/OG0000617.2/OG0000617.3/OG0000745.2/OG0000745.1/OG0000745.3/OG0000915.1/OG0000915.2/OG0000921.3/OG0000921.1/OG0000921.2/OG0001001.1/OG0001001.2/OG0001050.2/OG0001050.1/OG0001504.1/OG0001504.2/OG0001559.2/OG0001559.1/OG0001648.2/OG0001648.1/OG0001768.1/OG0001938.2/OG0001938.1/OG0001970.1/OG0001970.2/OG0001998.1/OG0002812.1/OG0002917.1/OG0002920.1/OG0003090.1/OG0003131.1/OG0003243.1/OG0003567.1/OG0004210.1/OG0004439.1/OG0004618.1/OG0004785.1/OG0005027.1/OG0005580.1/OG0005648.1/OG0007143.1/OG0007607.1</t>
  </si>
  <si>
    <t>OG0000493.2/OG0000493.3/OG0000493.1/OG0001000.1/OG0001000.2/OG0001398.1/OG0001573.1/OG0002088.2/OG0002088.1/OG0002088.3/OG0002628.2/OG0002628.1/OG0002658.1/OG0002817.2/OG0002817.1/OG0002830.1/OG0002905.1/OG0002922.1/OG0003229.1/OG0003350.1/OG0003429.1/OG0003874.1/OG0004132.1/OG0004161.1/OG0004638.1/OG0006389.1/OG0006746.1/OG0006746.2/OG0006883.1/OG0007344.1/OG0007382.1/OG0007590.1/OG0008014.1/OG0008567.1/OG0009611.1/OG0011919.1</t>
  </si>
  <si>
    <t>OG0000198.3/OG0000198.5/OG0000198.4/OG0000198.2/OG0000198.1/OG0000939.1/OG0000939.2/OG0001662.2/OG0001662.1/OG0002073.1/OG0002073.2/OG0002145.1/OG0002257.2/OG0002257.1/OG0003257.1/OG0003294.1/OG0003294.2/OG0003300.1/OG0003335.1/OG0003578.1/OG0003927.1/OG0003927.2/OG0004214.1/OG0004744.1/OG0005113.1/OG0005143.1/OG0005164.1/OG0005242.1/OG0005895.1/OG0006036.1/OG0006064.1/OG0006270.1/OG0006396.1/OG0006482.1/OG0006639.1/OG0006654.1/OG0006771.1/OG0007357.1/OG0007639.1/OG0007689.1/OG0008491.1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</si>
  <si>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0000083.8/OG0000083.1/OG0000083.3/OG0000083.5/OG0000083.6/OG0000083.4/OG0000083.2/OG0000083.7/OG0000085.2/OG0000085.1/OG0000085.5/OG0000085.7/OG0000085.6/OG0000085.4/OG0000085.3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0000200.4/OG0000200.5/OG0000200.2/OG0000200.6/OG0000200.3/OG0000200.1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0000383.2/OG0000383.3/OG0000383.1/OG0000391.4/OG0000391.3/OG0000391.1/OG0000391.2/OG0000403.2/OG0000403.1/OG0000404.1/OG0000404.2/OG0000404.3/OG0000404.4/OG0000412.2/OG0000412.1/OG0000412.3/OG0000420.3/OG0000420.2/OG0000420.1/OG0000429.3/OG0000429.2/OG0000429.1/OG0000447.3/OG0000447.2/OG0000447.1/OG0000449.3/OG0000449.1/OG0000449.2/OG0000485.1/OG0000485.3/OG0000485.2/OG0000521.2/OG0000521.1/OG0000521.3/OG0000525.3/OG0000525.1/OG0000525.2/OG0000539.2/OG0000539.1/OG0000539.3/OG0000543.3/OG0000543.2/OG0000543.4/OG0000543.1/OG0000557.3/OG0000557.2/OG0000557.1/OG0000559.3/OG0000559.2/OG0000559.1/OG0000561.2/OG0000561.3/OG0000561.1/OG0000563.2/OG0000563.3/OG0000563.1/OG0000567.1/OG0000567.3/OG0000567.2/OG0000571.3/OG0000571.1/OG0000571.2/OG0000590.2/OG0000590.1/OG0000590.3/OG0000608.1/OG0000608.2/OG0000623.1/OG0000623.2/OG0000635.1/OG0000635.2/OG0000636.3/OG0000636.1/OG0000636.2/OG0000703.2/OG0000703.1/OG0000704.2/OG0000704.1/OG0000704.3/OG0000711.3/OG0000711.1/OG0000711.2/OG0000756.1/OG0000764.1/OG0000764.2/OG0000764.3/OG0000772.1/OG0000772.2/OG0000789.1/OG0000789.2/OG0000811.2/OG0000811.3/OG0000811.1/OG0000812.1/OG0000812.2/OG0000812.3/OG0000840.1/OG0000840.2/OG0000886.1/OG0000886.3/OG0000886.2/OG0000893.1/OG0000893.2/OG0000897.2/OG0000897.1/OG0000917.2/OG0000917.1/OG0000918.2/OG0000918.3/OG0000918.1/OG0000921.3/OG0000921.1/OG0000921.2/OG0000935.2/OG0000935.1/OG0000950.2/OG0000950.1/OG0000966.2/OG0000966.1/OG0000976.1/OG0000976.2/OG0001003.1/OG0001003.2/OG0001021.1/OG0001026.1/OG0001026.2/OG0001050.2/OG0001050.1/OG0001084.2/OG0001084.1/OG0001089.2/OG0001089.1/OG0001120.2/OG0001120.1/OG0001128.1/OG0001128.2/OG0001157.2/OG0001157.1/OG0001167.1/OG0001167.2/OG0001170.2/OG0001170.1/OG0001200.2/OG0001200.1/OG0001241.1/OG0001241.2/OG0001259.2/OG0001259.1/OG0001271.2/OG0001271.1/OG0001275.2/OG0001275.1/OG0001278.2/OG0001278.1/OG0001342.2/OG0001342.1/OG0001348.2/OG0001348.1/OG0001349.1/OG0001365.2/OG0001365.1/OG0001368.2/OG0001368.1/OG0001395.2/OG0001395.1/OG0001420.1/OG0001438.2/OG0001438.1/OG0001450.1/OG0001450.2/OG0001466.2/OG0001466.1/OG0001469.2/OG0001469.1/OG0001512.1/OG0001512.2/OG0001523.1/OG0001523.2/OG0001559.2/OG0001559.1/OG0001578.2/OG0001578.1/OG0001620.1/OG0001630.1/OG0001630.2/OG0001631.2/OG0001631.1/OG0001639.1/OG0001639.2/OG0001661.1/OG0001661.2/OG0001697.2/OG0001697.1/OG0001709.1/OG0001709.2/OG0001714.2/OG0001714.1/OG0001719.1/OG0001765.1/OG0001768.1/OG0001769.2/OG0001769.1/OG0001774.1/OG0001774.2/OG0001780.1/OG0001780.2/OG0001783.1/OG0001794.1/OG0001794.2/OG0001900.1/OG0001938.2/OG0001938.1/OG0001970.1/OG0001970.2/OG0001972.1/OG0001972.2/OG0001981.2/OG0001981.1/OG0001993.1/OG0002003.2/OG0002003.1/OG0002009.1/OG0002009.2/OG0002014.1/OG0002023.1/OG0002027.1/OG0002027.2/OG0002056.1/OG0002067.1/OG0002107.2/OG0002107.1/OG0002134.1/OG0002142.1/OG0002142.2/OG0002149.2/OG0002149.1/OG0002174.1/OG0002178.1/OG0002178.2/OG0002179.1/OG0002237.1/OG0002258.1/OG0002276.1/OG0002277.2/OG0002277.1/OG0002343.1/OG0002343.2/OG0002348.1/OG0002360.1/OG0002360.2/OG0002361.2/OG0002361.1/OG0002381.2/OG0002381.1/OG0002403.2/OG0002403.1/OG0002409.1/OG0002463.1/OG0002464.1/OG0002464.2/OG0002466.1/OG0002475.1/OG0002477.1/OG0002486.1/OG0002486.2/OG0002487.1/OG0002492.1/OG0002515.1/OG0002553.1/OG0002572.1/OG0002601.1/OG0002607.1/OG0002636.1/OG0002723.2/OG0002723.1/OG0002746.1/OG0002754.1/OG0002774.2/OG0002774.1/OG0002778.2/OG0002778.1/OG0002790.1/OG0002801.1/OG0002804.1/OG0002807.1/OG0002885.1/OG0002917.1/OG0002947.2/OG0002947.1/OG0003026.1/OG0003066.1/OG0003072.1/OG0003084.1/OG0003090.1/OG0003107.1/OG0003132.1/OG0003145.1/OG0003152.1/OG0003212.1/OG0003243.1/OG0003252.1/OG0003262.1/OG0003264.1/OG0003276.1/OG0003280.1/OG0003292.1/OG0003448.1/OG0003452.1/OG0003461.1/OG0003469.1/OG0003492.1/OG0003510.1/OG0003522.1/OG0003523.1/OG0003529.1/OG0003539.1/OG0003547.1/OG0003566.1/OG0003569.1/OG0003647.1/OG0003726.2/OG0003726.1/OG0003738.1/OG0003750.1/OG0003793.1/OG0003804.1/OG0003826.1/OG0003849.1/OG0003973.1/OG0004024.1/OG0004038.1/OG0004057.1/OG0004066.1/OG0004087.1/OG0004125.1/OG0004129.1/OG0004146.1/OG0004147.1/OG0004281.1/OG0004283.1/OG0004309.1/OG0004315.1/OG0004332.1/OG0004345.1/OG0004389.1/OG0004391.1/OG0004425.1/OG0004439.1/OG0004455.1/OG0004618.1/OG0004630.1/OG0004632.1/OG0004720.1/OG0004726.1/OG0004768.1/OG0004785.1/OG0004948.1/OG0004952.1/OG0005065.1/OG0005080.1/OG0005154.1/OG0005170.1/OG0005277.1/OG0005322.1/OG0005413.1/OG0005432.1/OG0005491.1/OG0005507.1/OG0005580.1/OG0005709.1/OG0005713.1/OG0005811.1/OG0005867.1/OG0005966.1/OG0006033.1/OG0006248.1/OG0006256.1/OG0006307.1/OG0006309.1/OG0006320.1/OG0006329.1/OG0006394.1/OG0006751.1/OG0006780.1/OG0006791.1/OG0006819.1/OG0006828.1/OG0006889.1/OG0006915.1/OG0006924.1/OG0007143.1/OG0007748.1/OG0007787.1/OG0008508.1/OG0009051.1</t>
  </si>
  <si>
    <t>OG0000939.1/OG0000939.2/OG0004052.1/OG0006771.1/OG0008529.1</t>
  </si>
  <si>
    <t>OG0000331.1/OG0000331.3/OG0000331.2/OG0000331.4/OG0000475.2/OG0000475.3/OG0000475.1/OG0000551.3/OG0000551.2/OG0000551.1/OG0000571.3/OG0000571.1/OG0000571.2/OG0001049.2/OG0001049.1/OG0001052.2/OG0001052.1/OG0001175.2/OG0001175.1/OG0001342.2/OG0001342.1/OG0001768.1/OG0005154.1/OG0006041.1/OG0006659.1</t>
  </si>
  <si>
    <t>OG0000331.1/OG0000331.3/OG0000331.2/OG0000331.4/OG0000475.2/OG0000475.3/OG0000475.1/OG0001052.2/OG0001052.1/OG0001175.2/OG0001175.1/OG0001768.1/OG0005154.1/OG0006041.1/OG0006659.1</t>
  </si>
  <si>
    <t>OG0000408.2/OG0000408.1/OG0000408.3/OG0000408.4/OG0000408.5/OG0000887.2/OG0000887.1/OG0001362.2/OG0001362.1/OG0001966.2/OG0001966.1/OG0002032.1/OG0002032.2/OG0002073.1/OG0002073.2/OG0002132.2/OG0002132.1/OG0002145.1/OG0002168.1/OG0002382.1/OG0002633.1/OG0002646.1/OG0002913.1/OG0003081.1/OG0003294.1/OG0003294.2/OG0003339.1/OG0003415.1/OG0003459.1/OG0003509.1/OG0003578.1/OG0003672.1/OG0003688.1/OG0003735.1/OG0003765.1/OG0003921.1/OG0003998.1/OG0004052.1/OG0004082.1/OG0004096.1/OG0004114.1/OG0004312.1/OG0004390.1/OG0004401.1/OG0004456.1/OG0004486.1/OG0004681.1/OG0004698.1/OG0004712.1/OG0004744.1/OG0004945.1/OG0005056.1/OG0005113.1/OG0005143.1/OG0005167.1/OG0005340.1/OG0005456.1/OG0005462.1/OG0005481.1/OG0005582.1/OG0005729.1/OG0005829.1/OG0005895.1/OG0005935.1/OG0006064.1/OG0006471.1/OG0006708.1/OG0006716.1/OG0006730.1/OG0006762.1/OG0006771.1/OG0006772.1/OG0006855.1/OG0006857.1/OG0007101.1/OG0007123.1/OG0007196.1/OG0007350.1/OG0007412.1/OG0007666.1/OG0007678.1/OG0007707.1/OG0007771.1/OG0008075.1/OG0008165.1/OG0008180.1/OG0008442.1/OG0009100.1/OG0009359.1/OG0010621.1</t>
  </si>
  <si>
    <t>OG0000266.6/OG0000266.3/OG0000266.5/OG0000266.1/OG0000266.2/OG0000266.4/OG0000377.1/OG0000377.3/OG0000377.2/OG0001000.1/OG0001000.2/OG0001984.1/OG0002011.1/OG0002011.2/OG0002306.2/OG0002306.1/OG0002593.1/OG0002658.1/OG0002817.2/OG0002817.1/OG0002830.1/OG0002905.1/OG0003293.1/OG0003315.1/OG0003315.2/OG0003454.1/OG0003770.1/OG0004285.1/OG0004360.1/OG0004706.1/OG0004966.1/OG0005069.1/OG0005125.1/OG0005439.1/OG0005474.1/OG0005560.1/OG0005609.1/OG0005810.1/OG0005947.1/OG0006225.1/OG0006392.1/OG0006746.1/OG0006746.2/OG0007153.1/OG0007247.1/OG0007344.1/OG0007360.1/OG0007366.1/OG0007594.1/OG0007609.1/OG0007750.1/OG0007752.1/OG0007786.1/OG0007882.1/OG0008091.1/OG0008269.1/OG0008432.1/OG0008786.1/OG0010076.1/OG0010101.1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</si>
  <si>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0000083.8/OG0000083.1/OG0000083.3/OG0000083.5/OG0000083.6/OG0000083.4/OG0000083.2/OG0000083.7/OG0000089.4/OG0000089.8/OG0000089.5/OG0000089.2/OG0000089.6/OG0000089.3/OG0000089.7/OG0000089.1/OG0000102.3/OG0000102.1/OG0000102.2/OG0000102.6/OG0000102.5/OG0000102.4/OG0000102.7/OG0000102.8/OG0000107.5/OG0000107.3/OG0000107.7/OG0000107.4/OG0000107.1/OG0000107.2/OG0000107.8/OG0000107.6/OG0000109.4/OG0000109.8/OG0000109.1/OG0000109.3/OG0000109.7/OG0000109.6/OG0000109.9/OG0000109.5/OG0000109.2/OG0000114.2/OG0000114.1/OG0000114.3/OG0000114.5/OG0000114.4/OG0000119.6/OG0000119.1/OG0000119.5/OG0000119.4/OG0000119.7/OG0000119.3/OG0000119.2/OG0000130.5/OG0000130.4/OG0000130.7/OG0000130.6/OG0000130.3/OG0000130.2/OG0000130.1/OG0000133.3/OG0000133.1/OG0000133.4/OG0000133.2/OG0000137.1/OG0000137.6/OG0000137.3/OG0000137.5/OG0000137.2/OG0000137.4/OG0000143.2/OG0000143.3/OG0000143.1/OG0000143.4/OG0000148.3/OG0000148.6/OG0000148.5/OG0000148.2/OG0000148.4/OG0000148.1/OG0000168.1/OG0000168.4/OG0000168.2/OG0000168.3/OG0000168.5/OG0000180.6/OG0000180.4/OG0000180.3/OG0000180.2/OG0000180.5/OG0000180.1/OG0000181.3/OG0000181.5/OG0000181.1/OG0000181.2/OG0000181.4/OG0000187.6/OG0000187.5/OG0000187.4/OG0000187.3/OG0000187.1/OG0000187.2/OG0000192.1/OG0000192.2/OG0000192.5/OG0000192.4/OG0000192.3/OG0000200.4/OG0000200.5/OG0000200.2/OG0000200.6/OG0000200.3/OG0000200.1/OG0000215.4/OG0000215.5/OG0000215.3/OG0000215.1/OG0000215.2/OG0000241.5/OG0000241.3/OG0000241.2/OG0000241.1/OG0000241.4/OG0000247.4/OG0000247.5/OG0000247.1/OG0000247.3/OG0000247.2/OG0000267.4/OG0000267.1/OG0000267.2/OG0000267.5/OG0000267.3/OG0000269.4/OG0000269.2/OG0000269.3/OG0000269.1/OG0000276.4/OG0000276.1/OG0000276.2/OG0000276.3/OG0000278.4/OG0000278.2/OG0000278.1/OG0000278.3/OG0000278.5/OG0000283.4/OG0000283.3/OG0000283.1/OG0000283.2/OG0000284.4/OG0000284.2/OG0000284.1/OG0000284.3/OG0000292.1/OG0000292.2/OG0000292.3/OG0000299.2/OG0000299.4/OG0000299.3/OG0000299.1/OG0000300.2/OG0000300.3/OG0000300.1/OG0000305.1/OG0000305.4/OG0000305.2/OG0000305.3/OG0000306.4/OG0000306.1/OG0000306.2/OG0000306.3/OG0000311.2/OG0000311.3/OG0000311.1/OG0000311.4/OG0000312.1/OG0000318.4/OG0000318.2/OG0000318.1/OG0000318.3/OG0000320.4/OG0000320.3/OG0000320.2/OG0000320.1/OG0000320.5/OG0000322.1/OG0000322.2/OG0000322.4/OG0000322.3/OG0000331.1/OG0000331.3/OG0000331.2/OG0000331.4/OG0000332.3/OG0000332.2/OG0000332.1/OG0000333.4/OG0000333.2/OG0000333.1/OG0000333.3/OG0000334.3/OG0000334.1/OG0000334.4/OG0000334.2/OG0000356.4/OG0000356.1/OG0000356.2/OG0000356.3/OG0000363.4/OG0000363.1/OG0000363.2/OG0000363.3/OG0000372.5/OG0000372.3/OG0000372.4/OG0000372.1/OG0000372.2/OG0000373.2/OG0000373.1/OG0000373.3/OG0000373.4/OG0000374.1/OG0000374.2/OG0000374.4/OG0000374.3/OG0000375.4/OG0000375.3/OG0000375.2/OG0000375.1/OG0000386.3/OG0000386.1/OG0000386.4/OG0000386.2/OG0000403.2/OG0000403.1/OG0000404.1/OG0000404.2/OG0000404.3/OG0000404.4/OG0000406.1/OG0000406.3/OG0000406.2/OG0000419.4/OG0000419.3/OG0000419.2/OG0000419.1/OG0000436.3/OG0000436.1/OG0000436.2/OG0000444.4/OG0000444.3/OG0000444.1/OG0000444.2/OG0000447.3/OG0000447.2/OG0000447.1/OG0000448.2/OG0000448.4/OG0000448.1/OG0000448.3/OG0000449.3/OG0000449.1/OG0000449.2/OG0000474.3/OG0000474.4/OG0000474.2/OG0000474.5/OG0000474.1/OG0000484.2/OG0000484.1/OG0000484.3/OG0000485.1/OG0000485.3/OG0000485.2/OG0000492.1/OG0000492.3/OG0000492.2/OG0000501.1/OG0000521.2/OG0000521.1/OG0000521.3/OG0000523.2/OG0000523.3/OG0000523.1/OG0000525.3/OG0000525.1/OG0000525.2/OG0000526.3/OG0000526.2/OG0000526.1/OG0000540.3/OG0000540.4/OG0000540.2/OG0000540.1/OG0000549.2/OG0000549.1/OG0000563.2/OG0000563.3/OG0000563.1/OG0000567.1/OG0000567.3/OG0000567.2/OG0000608.1/OG0000608.2/OG0000619.1/OG0000619.3/OG0000619.2/OG0000635.1/OG0000635.2/OG0000637.2/OG0000637.1/OG0000637.3/OG0000670.2/OG0000670.1/OG0000671.3/OG0000671.1/OG0000671.2/OG0000672.2/OG0000672.1/OG0000686.1/OG0000686.2/OG0000686.3/OG0000696.1/OG0000696.2/OG0000696.3/OG0000704.2/OG0000704.1/OG0000704.3/OG0000707.1/OG0000707.3/OG0000707.2/OG0000708.2/OG0000708.3/OG0000708.1/OG0000709.3/OG0000709.1/OG0000709.2/OG0000710.3/OG0000710.1/OG0000710.2/OG0000735.2/OG0000735.1/OG0000737.1/OG0000737.3/OG0000737.2/OG0000739.1/OG0000739.2/OG0000745.2/OG0000745.1/OG0000745.3/OG0000746.1/OG0000746.2/OG0000764.1/OG0000764.2/OG0000764.3/OG0000770.2/OG0000770.1/OG0000772.1/OG0000772.2/OG0000792.1/OG0000792.2/OG0000795.1/OG0000795.2/OG0000812.1/OG0000812.2/OG0000812.3/OG0000815.1/OG0000815.2/OG0000828.1/OG0000828.2/OG0000854.1/OG0000854.2/OG0000868.2/OG0000868.1/OG0000868.3/OG0000876.1/OG0000876.2/OG0000892.1/OG0000892.2/OG0000897.2/OG0000897.1/OG0000912.1/OG0000912.2/OG0000917.2/OG0000917.1/OG0000918.2/OG0000918.3/OG0000918.1/OG0000919.2/OG0000919.1/OG0000921.3/OG0000921.1/OG0000921.2/OG0000923.1/OG0000923.2/OG0000945.1/OG0000945.2/OG0000947.1/OG0000947.2/OG0000967.1/OG0000967.2/OG0000967.3/OG0000971.1/OG0000971.2/OG0000971.3/OG0000994.2/OG0000994.1/OG0001001.1/OG0001001.2/OG0001003.1/OG0001003.2/OG0001006.1/OG0001006.2/OG0001018.2/OG0001018.3/OG0001018.1/OG0001019.1/OG0001019.2/OG0001026.1/OG0001026.2/OG0001033.2/OG0001033.1/OG0001036.1/OG0001050.2/OG0001050.1/OG0001052.2/OG0001052.1/OG0001053.1/OG0001053.2/OG0001053.3/OG0001078.2/OG0001078.3/OG0001078.1/OG0001081.2/OG0001081.1/OG0001082.2/OG0001082.1/OG0001090.1/OG0001090.2/OG0001111.1/OG0001111.2/OG0001149.1/OG0001149.2/OG0001153.2/OG0001153.1/OG0001157.2/OG0001157.1/OG0001162.1/OG0001162.2/OG0001164.2/OG0001164.1/OG0001166.2/OG0001166.1/OG0001173.2/OG0001173.1/OG0001176.1/OG0001176.2/OG0001203.2/OG0001203.1/OG0001218.2/OG0001218.1/OG0001225.2/OG0001225.1/OG0001248.1/OG0001248.2/OG0001249.1/OG0001257.1/OG0001257.2/OG0001262.2/OG0001262.1/OG0001267.2/OG0001267.1/OG0001269.2/OG0001269.1/OG0001271.2/OG0001271.1/OG0001275.2/OG0001275.1/OG0001276.2/OG0001276.1/OG0001305.2/OG0001305.1/OG0001326.1/OG0001349.1/OG0001355.2/OG0001355.1/OG0001368.2/OG0001368.1/OG0001374.2/OG0001374.1/OG0001395.2/OG0001395.1/OG0001397.1/OG0001397.2/OG0001408.1/OG0001408.2/OG0001415.2/OG0001415.1/OG0001420.1/OG0001422.1/OG0001422.2/OG0001450.1/OG0001450.2/OG0001466.2/OG0001466.1/OG0001504.1/OG0001504.2/OG0001509.2/OG0001509.1/OG0001511.1/OG0001512.1/OG0001512.2/OG0001514.2/OG0001514.1/OG0001559.2/OG0001559.1/OG0001560.1/OG0001560.2/OG0001578.2/OG0001578.1/OG0001582.2/OG0001582.1/OG0001598.2/OG0001598.1/OG0001610.1/OG0001620.1/OG0001621.2/OG0001621.1/OG0001627.1/OG0001627.2/OG0001630.1/OG0001630.2/OG0001631.2/OG0001631.1/OG0001635.1/OG0001639.1/OG0001639.2/OG0001648.2/OG0001648.1/OG0001665.2/OG0001665.1/OG0001679.1/OG0001684.2/OG0001684.1/OG0001690.1/OG0001713.1/OG0001714.2/OG0001714.1/OG0001716.1/OG0001716.2/OG0001719.1/OG0001721.2/OG0001721.1/OG0001768.1/OG0001769.2/OG0001769.1/OG0001772.2/OG0001772.1/OG0001782.1/OG0001782.2/OG0001786.2/OG0001786.1/OG0001792.2/OG0001792.1/OG0001827.2/OG0001827.1/OG0001833.1/OG0001843.1/OG0001843.2/OG0001848.2/OG0001848.1/OG0001866.2/OG0001866.1/OG0001867.1/OG0001900.1/OG0001932.1/OG0001932.2/OG0001942.1/OG0001942.2/OG0001949.2/OG0001949.1/OG0001964.1/OG0001972.1/OG0001972.2/OG0001991.1/OG0002003.2/OG0002003.1/OG0002027.1/OG0002027.2/OG0002036.1/OG0002047.1/OG0002047.2/OG0002056.1/OG0002067.1/OG0002075.2/OG0002075.1/OG0002076.1/OG0002076.2/OG0002103.1/OG0002107.2/OG0002107.1/OG0002108.1/OG0002133.1/OG0002134.1/OG0002141.1/OG0002142.1/OG0002142.2/OG0002144.1/OG0002144.2/OG0002149.2/OG0002149.1/OG0002178.1/OG0002178.2/OG0002225.2/OG0002225.1/OG0002228.1/OG0002242.2/OG0002242.1/OG0002245.2/OG0002245.1/OG0002248.1/OG0002276.1/OG0002277.2/OG0002277.1/OG0002281.1/OG0002281.2/OG0002284.1/OG0002295.1/OG0002296.1/OG0002340.1/OG0002340.2/OG0002342.1/OG0002342.2/OG0002359.1/OG0002361.2/OG0002361.1/OG0002381.2/OG0002381.1/OG0002384.1/OG0002398.1/OG0002443.2/OG0002443.1/OG0002451.1/OG0002451.2/OG0002463.1/OG0002464.1/OG0002464.2/OG0002466.1/OG0002469.1/OG0002472.1/OG0002477.1/OG0002481.1/OG0002487.1/OG0002488.2/OG0002488.1/OG0002492.1/OG0002514.1/OG0002514.2/OG0002515.1/OG0002585.1/OG0002586.1/OG0002586.2/OG0002594.2/OG0002594.1/OG0002605.1/OG0002605.2/OG0002607.1/OG0002612.2/OG0002612.1/OG0002643.1/OG0002649.1/OG0002659.1/OG0002666.1/OG0002732.1/OG0002741.1/OG0002754.1/OG0002766.2/OG0002766.1/OG0002767.1/OG0002774.2/OG0002774.1/OG0002786.1/OG0002790.1/OG0002806.1/OG0002806.2/OG0002807.1/OG0002822.1/OG0002824.1/OG0002824.2/OG0002826.1/OG0002826.2/OG0002875.1/OG0002885.1/OG0002915.1/OG0002920.1/OG0002932.1/OG0002947.2/OG0002947.1/OG0002957.1/OG0002959.1/OG0002969.1/OG0003026.1/OG0003058.1/OG0003066.1/OG0003078.1/OG0003090.1/OG0003096.1/OG0003099.1/OG0003103.1/OG0003109.1/OG0003113.1/OG0003116.1/OG0003122.1/OG0003132.1/OG0003137.1/OG0003210.1/OG0003234.2/OG0003234.1/OG0003243.1/OG0003253.2/OG0003253.1/OG0003262.1/OG0003270.1/OG0003273.1/OG0003274.1/OG0003280.1/OG0003289.1/OG0003292.1/OG0003295.1/OG0003316.1/OG0003316.2/OG0003333.1/OG0003345.1/OG0003400.1/OG0003423.1/OG0003427.1/OG0003435.1/OG0003444.1/OG0003479.1/OG0003484.1/OG0003522.1/OG0003523.1/OG0003539.1/OG0003543.1/OG0003558.1/OG0003584.1/OG0003591.1/OG0003659.1/OG0003666.1/OG0003679.1/OG0003687.1/OG0003689.1/OG0003691.1/OG0003695.1/OG0003721.1/OG0003726.2/OG0003726.1/OG0003730.1/OG0003750.1/OG0003755.1/OG0003758.1/OG0003769.1/OG0003782.1/OG0003799.1/OG0003819.1/OG0003826.1/OG0003829.1/OG0003840.1/OG0003846.1/OG0003854.1/OG0003855.1/OG0003856.1/OG0003857.1/OG0003867.1/OG0003943.1/OG0003953.1/OG0003973.1/OG0003993.1/OG0004014.1/OG0004029.1/OG0004032.1/OG0004044.1/OG0004076.1/OG0004088.1/OG0004105.1/OG0004106.1/OG0004108.1/OG0004127.1/OG0004130.1/OG0004135.1/OG0004138.1/OG0004144.1/OG0004146.1/OG0004152.1/OG0004236.1/OG0004249.1/OG0004281.1/OG0004283.1/OG0004292.1/OG0004294.1/OG0004305.1/OG0004309.1/OG0004315.1/OG0004316.1/OG0004319.1/OG0004332.1/OG0004333.1/OG0004341.1/OG0004356.1/OG0004361.1/OG0004388.1/OG0004389.1/OG0004425.1/OG0004439.1/OG0004445.1/OG0004469.1/OG0004470.1/OG0004568.1/OG0004609.1/OG0004620.1/OG0004624.1/OG0004627.1/OG0004628.1/OG0004632.1/OG0004634.1/OG0004636.1/OG0004664.1/OG0004673.1/OG0004678.1/OG0004691.1/OG0004704.1/OG0004710.1/OG0004718.1/OG0004720.1/OG0004724.1/OG0004725.1/OG0004726.1/OG0004738.1/OG0004740.1/OG0004742.1/OG0004746.1/OG0004749.1/OG0004768.1/OG0004791.1/OG0004883.1/OG0004904.1/OG0004930.1/OG0004933.1/OG0004935.1/OG0004943.1/OG0004948.1/OG0004952.1/OG0004960.1/OG0004971.1/OG0005017.1/OG0005035.1/OG0005044.1/OG0005051.1/OG0005065.1/OG0005078.1/OG0005081.1/OG0005092.1/OG0005111.1/OG0005116.1/OG0005154.1/OG0005238.1/OG0005282.1/OG0005320.1/OG0005339.1/OG0005347.1/OG0005362.1/OG0005382.1/OG0005394.1/OG0005397.1/OG0005399.1/OG0005413.1/OG0005431.1/OG0005432.1/OG0005485.1/OG0005487.1/OG0005493.1/OG0005501.1/OG0005507.1/OG0005510.1/OG0005515.1/OG0005519.1/OG0005565.1/OG0005569.1/OG0005583.1/OG0005656.1/OG0005712.1/OG0005723.1/OG0005737.1/OG0005770.1/OG0005774.1/OG0005786.1/OG0005838.1/OG0005867.1/OG0005871.1/OG0005949.1/OG0005950.1/OG0005965.1/OG0005966.1/OG0005983.1/OG0005984.1/OG0005993.1/OG0006030.1/OG0006041.1/OG0006146.1/OG0006190.1/OG0006198.1/OG0006248.1/OG0006251.1/OG0006256.1/OG0006297.1/OG0006329.1/OG0006330.1/OG0006368.1/OG0006375.1/OG0006379.1/OG0006440.1/OG0006465.1/OG0006507.1/OG0006514.1/OG0006626.1/OG0006678.1/OG0006685.1/OG0006706.1/OG0006729.1/OG0006765.1/OG0006801.1/OG0006819.1/OG0006832.1/OG0006850.1/OG0006867.1/OG0006913.1/OG0007085.1/OG0007093.1/OG0007130.1/OG0007142.1/OG0007143.1/OG0007202.1/OG0007217.1/OG0007349.1/OG0007372.1/OG0007402.1/OG0007432.1/OG0007582.1/OG0007601.1/OG0007634.1/OG0007644.1/OG0007650.1/OG0007733.1/OG0007741.1/OG0007783.1/OG0008053.1/OG0008084.1/OG0008106.1/OG0008553.1/OG0010324.1</t>
  </si>
  <si>
    <t>OG0000266.6/OG0000266.3/OG0000266.5/OG0000266.1/OG0000266.2/OG0000266.4/OG0002306.2/OG0002306.1/OG0002593.1/OG0002830.1/OG0004966.1/OG0005069.1/OG0005474.1/OG0005609.1/OG0005947.1/OG0006392.1/OG0007360.1/OG0007366.1/OG0007594.1/OG0007752.1/OG0007786.1/OG0007882.1/OG0008432.1/OG0010101.1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</si>
  <si>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0000109.4/OG0000109.8/OG0000109.1/OG0000109.3/OG0000109.7/OG0000109.6/OG0000109.9/OG0000109.5/OG0000109.2/OG0000119.6/OG0000119.1/OG0000119.5/OG0000119.4/OG0000119.7/OG0000119.3/OG0000119.2/OG0000133.3/OG0000133.1/OG0000133.4/OG0000133.2/OG0000143.2/OG0000143.3/OG0000143.1/OG0000143.4/OG0000148.3/OG0000148.6/OG0000148.5/OG0000148.2/OG0000148.4/OG0000148.1/OG0000168.1/OG0000168.4/OG0000168.2/OG0000168.3/OG0000168.5/OG0000181.3/OG0000181.5/OG0000181.1/OG0000181.2/OG0000181.4/OG0000187.6/OG0000187.5/OG0000187.4/OG0000187.3/OG0000187.1/OG0000187.2/OG0000192.1/OG0000192.2/OG0000192.5/OG0000192.4/OG0000192.3/OG0000200.4/OG0000200.5/OG0000200.2/OG0000200.6/OG0000200.3/OG0000200.1/OG0000241.5/OG0000241.3/OG0000241.2/OG0000241.1/OG0000241.4/OG0000247.4/OG0000247.5/OG0000247.1/OG0000247.3/OG0000247.2/OG0000269.4/OG0000269.2/OG0000269.3/OG0000269.1/OG0000292.1/OG0000292.2/OG0000292.3/OG0000299.2/OG0000299.4/OG0000299.3/OG0000299.1/OG0000311.2/OG0000311.3/OG0000311.1/OG0000311.4/OG0000312.1/OG0000322.1/OG0000322.2/OG0000322.4/OG0000322.3/OG0000332.3/OG0000332.2/OG0000332.1/OG0000356.4/OG0000356.1/OG0000356.2/OG0000356.3/OG0000372.5/OG0000372.3/OG0000372.4/OG0000372.1/OG0000372.2/OG0000374.1/OG0000374.2/OG0000374.4/OG0000374.3/OG0000403.2/OG0000403.1/OG0000404.1/OG0000404.2/OG0000404.3/OG0000404.4/OG0000419.4/OG0000419.3/OG0000419.2/OG0000419.1/OG0000484.2/OG0000484.1/OG0000484.3/OG0000485.1/OG0000485.3/OG0000485.2/OG0000525.3/OG0000525.1/OG0000525.2/OG0000526.3/OG0000526.2/OG0000526.1/OG0000540.3/OG0000540.4/OG0000540.2/OG0000540.1/OG0000549.2/OG0000549.1/OG0000567.1/OG0000567.3/OG0000567.2/OG0000608.1/OG0000608.2/OG0000635.1/OG0000635.2/OG0000637.2/OG0000637.1/OG0000637.3/OG0000686.1/OG0000686.2/OG0000686.3/OG0000707.1/OG0000707.3/OG0000707.2/OG0000746.1/OG0000746.2/OG0000764.1/OG0000764.2/OG0000764.3/OG0000772.1/OG0000772.2/OG0000812.1/OG0000812.2/OG0000812.3/OG0000828.1/OG0000828.2/OG0000868.2/OG0000868.1/OG0000868.3/OG0000897.2/OG0000897.1/OG0000912.1/OG0000912.2/OG0000918.2/OG0000918.3/OG0000918.1/OG0000921.3/OG0000921.1/OG0000921.2/OG0000947.1/OG0000947.2/OG0001003.1/OG0001003.2/OG0001026.1/OG0001026.2/OG0001053.1/OG0001053.2/OG0001053.3/OG0001082.2/OG0001082.1/OG0001090.1/OG0001090.2/OG0001157.2/OG0001157.1/OG0001164.2/OG0001164.1/OG0001166.2/OG0001166.1/OG0001173.2/OG0001173.1/OG0001203.2/OG0001203.1/OG0001218.2/OG0001218.1/OG0001225.2/OG0001225.1/OG0001262.2/OG0001262.1/OG0001267.2/OG0001267.1/OG0001271.2/OG0001271.1/OG0001276.2/OG0001276.1/OG0001305.2/OG0001305.1/OG0001349.1/OG0001355.2/OG0001355.1/OG0001368.2/OG0001368.1/OG0001395.2/OG0001395.1/OG0001397.1/OG0001397.2/OG0001450.1/OG0001450.2/OG0001466.2/OG0001466.1/OG0001504.1/OG0001504.2/OG0001512.1/OG0001512.2/OG0001559.2/OG0001559.1/OG0001560.1/OG0001560.2/OG0001582.2/OG0001582.1/OG0001620.1/OG0001630.1/OG0001630.2/OG0001639.1/OG0001639.2/OG0001648.2/OG0001648.1/OG0001665.2/OG0001665.1/OG0001690.1/OG0001713.1/OG0001714.2/OG0001714.1/OG0001721.2/OG0001721.1/OG0001768.1/OG0001769.2/OG0001769.1/OG0001772.2/OG0001772.1/OG0001786.2/OG0001786.1/OG0001843.1/OG0001843.2/OG0001848.2/OG0001848.1/OG0001932.1/OG0001932.2/OG0001991.1/OG0002047.1/OG0002047.2/OG0002056.1/OG0002067.1/OG0002107.2/OG0002107.1/OG0002133.1/OG0002134.1/OG0002141.1/OG0002142.1/OG0002142.2/OG0002144.1/OG0002144.2/OG0002149.2/OG0002149.1/OG0002178.1/OG0002178.2/OG0002225.2/OG0002225.1/OG0002228.1/OG0002245.2/OG0002245.1/OG0002296.1/OG0002342.1/OG0002342.2/OG0002361.2/OG0002361.1/OG0002384.1/OG0002398.1/OG0002443.2/OG0002443.1/OG0002451.1/OG0002451.2/OG0002481.1/OG0002487.1/OG0002488.2/OG0002488.1/OG0002515.1/OG0002585.1/OG0002594.2/OG0002594.1/OG0002605.1/OG0002605.2/OG0002612.2/OG0002612.1/OG0002643.1/OG0002732.1/OG0002767.1/OG0002807.1/OG0002826.1/OG0002826.2/OG0002885.1/OG0002959.1/OG0002969.1/OG0003026.1/OG0003078.1/OG0003096.1/OG0003099.1/OG0003109.1/OG0003122.1/OG0003137.1/OG0003234.2/OG0003234.1/OG0003243.1/OG0003253.2/OG0003253.1/OG0003262.1/OG0003270.1/OG0003273.1/OG0003280.1/OG0003292.1/OG0003333.1/OG0003345.1/OG0003423.1/OG0003522.1/OG0003523.1/OG0003543.1/OG0003558.1/OG0003591.1/OG0003659.1/OG0003679.1/OG0003687.1/OG0003689.1/OG0003726.2/OG0003726.1/OG0003730.1/OG0003750.1/OG0003755.1/OG0003758.1/OG0003819.1/OG0003826.1/OG0003829.1/OG0003855.1/OG0003857.1/OG0003867.1/OG0003943.1/OG0003953.1/OG0003993.1/OG0004138.1/OG0004152.1/OG0004236.1/OG0004249.1/OG0004281.1/OG0004292.1/OG0004294.1/OG0004309.1/OG0004316.1/OG0004319.1/OG0004333.1/OG0004389.1/OG0004470.1/OG0004568.1/OG0004627.1/OG0004632.1/OG0004678.1/OG0004691.1/OG0004710.1/OG0004718.1/OG0004720.1/OG0004943.1/OG0004952.1/OG0004960.1/OG0004971.1/OG0005017.1/OG0005035.1/OG0005044.1/OG0005078.1/OG0005116.1/OG0005154.1/OG0005238.1/OG0005362.1/OG0005382.1/OG0005394.1/OG0005397.1/OG0005413.1/OG0005432.1/OG0005501.1/OG0005515.1/OG0005565.1/OG0005569.1/OG0005774.1/OG0005867.1/OG0005871.1/OG0005949.1/OG0005950.1/OG0005983.1/OG0005993.1/OG0006248.1/OG0006329.1/OG0006368.1/OG0006379.1/OG0006440.1/OG0006465.1/OG0006507.1/OG0006685.1/OG0006765.1/OG0006801.1/OG0006867.1/OG0007085.1/OG0007093.1/OG0007130.1/OG0007143.1/OG0007202.1/OG0007217.1/OG0007349.1/OG0007402.1/OG0007432.1/OG0007634.1/OG0007650.1/OG0007733.1/OG0007783.1/OG0008553.1/OG0010324.1</t>
  </si>
  <si>
    <t>OG0000408.2/OG0000408.1/OG0000408.3/OG0000408.4/OG0000408.5/OG0001362.2/OG0001362.1/OG0002132.2/OG0002132.1/OG0002145.1/OG0002382.1/OG0002633.1/OG0002913.1/OG0003081.1/OG0003294.1/OG0003294.2/OG0003339.1/OG0003415.1/OG0003459.1/OG0003578.1/OG0003672.1/OG0003735.1/OG0003921.1/OG0003998.1/OG0004096.1/OG0004114.1/OG0004312.1/OG0004401.1/OG0004681.1/OG0004698.1/OG0004712.1/OG0004744.1/OG0005056.1/OG0005462.1/OG0005582.1/OG0005895.1/OG0006708.1/OG0006730.1/OG0006762.1/OG0006855.1/OG0006857.1/OG0007123.1/OG0007196.1/OG0007771.1/OG0008075.1/OG0008442.1/OG0009100.1/OG0009359.1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</si>
  <si>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0000114.2/OG0000114.1/OG0000114.3/OG0000114.5/OG0000114.4/OG0000137.1/OG0000137.6/OG0000137.3/OG0000137.5/OG0000137.2/OG0000137.4/OG0000148.3/OG0000148.6/OG0000148.5/OG0000148.2/OG0000148.4/OG0000148.1/OG0000168.1/OG0000168.4/OG0000168.2/OG0000168.3/OG0000168.5/OG0000181.3/OG0000181.5/OG0000181.1/OG0000181.2/OG0000181.4/OG0000215.4/OG0000215.5/OG0000215.3/OG0000215.1/OG0000215.2/OG0000247.4/OG0000247.5/OG0000247.1/OG0000247.3/OG0000247.2/OG0000269.4/OG0000269.2/OG0000269.3/OG0000269.1/OG0000278.4/OG0000278.2/OG0000278.1/OG0000278.3/OG0000278.5/OG0000283.4/OG0000283.3/OG0000283.1/OG0000283.2/OG0000284.4/OG0000284.2/OG0000284.1/OG0000284.3/OG0000305.1/OG0000305.4/OG0000305.2/OG0000305.3/OG0000311.2/OG0000311.3/OG0000311.1/OG0000311.4/OG0000320.4/OG0000320.3/OG0000320.2/OG0000320.1/OG0000320.5/OG0000322.1/OG0000322.2/OG0000322.4/OG0000322.3/OG0000331.1/OG0000331.3/OG0000331.2/OG0000331.4/OG0000334.3/OG0000334.1/OG0000334.4/OG0000334.2/OG0000363.4/OG0000363.1/OG0000363.2/OG0000363.3/OG0000375.4/OG0000375.3/OG0000375.2/OG0000375.1/OG0000386.3/OG0000386.1/OG0000386.4/OG0000386.2/OG0000404.1/OG0000404.2/OG0000404.3/OG0000404.4/OG0000406.1/OG0000406.3/OG0000406.2/OG0000444.4/OG0000444.3/OG0000444.1/OG0000444.2/OG0000448.2/OG0000448.4/OG0000448.1/OG0000448.3/OG0000449.3/OG0000449.1/OG0000449.2/OG0000485.1/OG0000485.3/OG0000485.2/OG0000501.1/OG0000521.2/OG0000521.1/OG0000521.3/OG0000525.3/OG0000525.1/OG0000525.2/OG0000526.3/OG0000526.2/OG0000526.1/OG0000549.2/OG0000549.1/OG0000563.2/OG0000563.3/OG0000563.1/OG0000608.1/OG0000608.2/OG0000635.1/OG0000635.2/OG0000671.3/OG0000671.1/OG0000671.2/OG0000672.2/OG0000672.1/OG0000696.1/OG0000696.2/OG0000696.3/OG0000704.2/OG0000704.1/OG0000704.3/OG0000708.2/OG0000708.3/OG0000708.1/OG0000709.3/OG0000709.1/OG0000709.2/OG0000745.2/OG0000745.1/OG0000745.3/OG0000764.1/OG0000764.2/OG0000764.3/OG0000792.1/OG0000792.2/OG0000795.1/OG0000795.2/OG0000828.1/OG0000828.2/OG0000876.1/OG0000876.2/OG0000945.1/OG0000945.2/OG0000947.1/OG0000947.2/OG0000967.1/OG0000967.2/OG0000967.3/OG0000971.1/OG0000971.2/OG0000971.3/OG0000994.2/OG0000994.1/OG0001003.1/OG0001003.2/OG0001036.1/OG0001050.2/OG0001050.1/OG0001052.2/OG0001052.1/OG0001081.2/OG0001081.1/OG0001090.1/OG0001090.2/OG0001111.1/OG0001111.2/OG0001149.1/OG0001149.2/OG0001153.2/OG0001153.1/OG0001162.1/OG0001162.2/OG0001218.2/OG0001218.1/OG0001248.1/OG0001248.2/OG0001249.1/OG0001257.1/OG0001257.2/OG0001262.2/OG0001262.1/OG0001305.2/OG0001305.1/OG0001326.1/OG0001349.1/OG0001374.2/OG0001374.1/OG0001466.2/OG0001466.1/OG0001509.2/OG0001509.1/OG0001514.2/OG0001514.1/OG0001559.2/OG0001559.1/OG0001627.1/OG0001627.2/OG0001631.2/OG0001631.1/OG0001684.2/OG0001684.1/OG0001713.1/OG0001719.1/OG0001768.1/OG0001769.2/OG0001769.1/OG0001782.1/OG0001782.2/OG0001792.2/OG0001792.1/OG0001827.2/OG0001827.1/OG0001833.1/OG0001900.1/OG0001932.1/OG0001932.2/OG0001949.2/OG0001949.1/OG0001972.1/OG0001972.2/OG0002003.2/OG0002003.1/OG0002047.1/OG0002047.2/OG0002075.2/OG0002075.1/OG0002103.1/OG0002107.2/OG0002107.1/OG0002108.1/OG0002134.1/OG0002142.1/OG0002142.2/OG0002276.1/OG0002277.2/OG0002277.1/OG0002284.1/OG0002340.1/OG0002340.2/OG0002359.1/OG0002381.2/OG0002381.1/OG0002384.1/OG0002463.1/OG0002466.1/OG0002469.1/OG0002487.1/OG0002492.1/OG0002514.1/OG0002514.2/OG0002515.1/OG0002586.1/OG0002586.2/OG0002594.2/OG0002594.1/OG0002605.1/OG0002605.2/OG0002607.1/OG0002649.1/OG0002666.1/OG0002741.1/OG0002754.1/OG0002774.2/OG0002774.1/OG0002807.1/OG0002824.1/OG0002824.2/OG0002875.1/OG0002885.1/OG0002920.1/OG0002932.1/OG0002947.2/OG0002947.1/OG0002957.1/OG0003058.1/OG0003078.1/OG0003090.1/OG0003096.1/OG0003103.1/OG0003109.1/OG0003116.1/OG0003137.1/OG0003210.1/OG0003243.1/OG0003253.2/OG0003253.1/OG0003262.1/OG0003295.1/OG0003316.1/OG0003316.2/OG0003400.1/OG0003423.1/OG0003427.1/OG0003479.1/OG0003484.1/OG0003539.1/OG0003691.1/OG0003769.1/OG0003799.1/OG0003840.1/OG0003846.1/OG0003855.1/OG0003867.1/OG0003973.1/OG0004014.1/OG0004029.1/OG0004108.1/OG0004127.1/OG0004135.1/OG0004138.1/OG0004144.1/OG0004281.1/OG0004283.1/OG0004305.1/OG0004315.1/OG0004319.1/OG0004332.1/OG0004388.1/OG0004389.1/OG0004425.1/OG0004469.1/OG0004568.1/OG0004609.1/OG0004624.1/OG0004628.1/OG0004632.1/OG0004634.1/OG0004636.1/OG0004664.1/OG0004673.1/OG0004704.1/OG0004718.1/OG0004726.1/OG0004740.1/OG0004746.1/OG0004749.1/OG0004768.1/OG0004791.1/OG0004883.1/OG0004933.1/OG0004935.1/OG0004943.1/OG0004948.1/OG0004952.1/OG0005051.1/OG0005065.1/OG0005081.1/OG0005111.1/OG0005282.1/OG0005382.1/OG0005399.1/OG0005413.1/OG0005431.1/OG0005432.1/OG0005487.1/OG0005493.1/OG0005583.1/OG0005712.1/OG0005723.1/OG0005737.1/OG0005871.1/OG0005950.1/OG0005966.1/OG0005993.1/OG0006041.1/OG0006190.1/OG0006251.1/OG0006256.1/OG0006330.1/OG0006729.1/OG0006819.1/OG0006913.1/OG0007085.1/OG0007093.1/OG0007130.1/OG0007142.1/OG0007372.1/OG0007582.1/OG0007741.1/OG0008053.1/OG0008084.1/OG0008553.1</t>
  </si>
  <si>
    <t>OG0000266.6/OG0000266.3/OG0000266.5/OG0000266.1/OG0000266.2/OG0000266.4/OG0002011.1/OG0002011.2/OG0002593.1/OG0002817.2/OG0002817.1/OG0002830.1/OG0003293.1/OG0003315.1/OG0003315.2/OG0003454.1/OG0004285.1/OG0005125.1/OG0005439.1/OG0005810.1/OG0006225.1/OG0006746.1/OG0006746.2/OG0007153.1/OG0007247.1/OG0007344.1/OG0007750.1/OG0008269.1/OG0008786.1/OG0010076.1</t>
  </si>
  <si>
    <t>OG0000887.2/OG0000887.1/OG0001362.2/OG0001362.1/OG0001966.2/OG0001966.1/OG0002032.1/OG0002032.2/OG0002646.1/OG0003509.1/OG0003578.1/OG0003688.1/OG0003735.1/OG0003765.1/OG0004052.1/OG0004082.1/OG0004312.1/OG0004486.1/OG0004945.1/OG0005113.1/OG0005143.1/OG0005167.1/OG0005456.1/OG0005481.1/OG0005729.1/OG0005829.1/OG0005935.1/OG0006064.1/OG0006771.1/OG0006772.1/OG0006855.1/OG0007350.1/OG0007666.1/OG0007707.1/OG0008165.1/OG0010621.1</t>
  </si>
  <si>
    <t>OG0002282.1/OG0004390.1/OG0006227.1/OG0006720.1/OG0007983.1/OG0008080.1</t>
  </si>
  <si>
    <t>OG0002306.2/OG0002306.1/OG0002830.1/OG0005518.1/OG0007609.1</t>
  </si>
  <si>
    <t>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0000102.3/OG0000102.1/OG0000102.2/OG0000102.6/OG0000102.5/OG0000102.4/OG0000102.7/OG0000102.8/OG0000126.3/OG0000126.2/OG0000126.8/OG0000126.6/OG0000126.5/OG0000126.1/OG0000126.4/OG0000126.7/OG0000168.1/OG0000168.4/OG0000168.2/OG0000168.3/OG0000168.5/OG0000283.4/OG0000283.3/OG0000283.1/OG0000283.2/OG0000299.2/OG0000299.4/OG0000299.3/OG0000299.1/OG0000521.2/OG0000521.1/OG0000521.3/OG0000559.3/OG0000559.2/OG0000559.1/OG0000617.1/OG0000617.2/OG0000617.3/OG0000618.2/OG0000618.1/OG0000618.3/OG0000632.1/OG0000632.2/OG0000635.1/OG0000635.2/OG0000737.1/OG0000737.3/OG0000737.2/OG0000833.2/OG0000833.1/OG0000892.1/OG0000892.2/OG0000947.1/OG0000947.2/OG0001111.1/OG0001111.2/OG0001249.1/OG0001368.2/OG0001368.1/OG0001415.2/OG0001415.1/OG0001510.2/OG0001510.1/OG0001623.2/OG0001623.1/OG0002009.1/OG0002009.2/OG0002043.2/OG0002043.1/OG0002061.1/OG0002068.1/OG0002267.1/OG0002486.1/OG0002486.2/OG0002569.1/OG0002741.1/OG0002772.1/OG0002822.1/OG0002885.1/OG0003090.1/OG0003793.1/OG0003994.1/OG0004038.1/OG0004481.1/OG0004609.1/OG0005072.1/OG0005446.1/OG0006248.1/OG0006722.1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</si>
  <si>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0000073.10/OG0000073.7/OG0000073.3/OG0000073.11/OG0000073.8/OG0000073.1/OG0000073.5/OG0000073.2/OG0000073.9/OG0000073.4/OG0000073.6/OG0000102.3/OG0000102.1/OG0000102.2/OG0000102.6/OG0000102.5/OG0000102.4/OG0000102.7/OG0000102.8/OG0000120.3/OG0000120.4/OG0000120.1/OG0000120.5/OG0000120.2/OG0000126.3/OG0000126.2/OG0000126.8/OG0000126.6/OG0000126.5/OG0000126.1/OG0000126.4/OG0000126.7/OG0000168.1/OG0000168.4/OG0000168.2/OG0000168.3/OG0000168.5/OG0000181.3/OG0000181.5/OG0000181.1/OG0000181.2/OG0000181.4/OG0000200.4/OG0000200.5/OG0000200.2/OG0000200.6/OG0000200.3/OG0000200.1/OG0000247.4/OG0000247.5/OG0000247.1/OG0000247.3/OG0000247.2/OG0000273.1/OG0000273.5/OG0000273.4/OG0000273.2/OG0000273.3/OG0000283.4/OG0000283.3/OG0000283.1/OG0000283.2/OG0000299.2/OG0000299.4/OG0000299.3/OG0000299.1/OG0000334.3/OG0000334.1/OG0000334.4/OG0000334.2/OG0000344.3/OG0000344.1/OG0000344.4/OG0000344.2/OG0000356.4/OG0000356.1/OG0000356.2/OG0000356.3/OG0000367.2/OG0000367.1/OG0000367.3/OG0000367.4/OG0000368.2/OG0000368.3/OG0000368.1/OG0000374.1/OG0000374.2/OG0000374.4/OG0000374.3/OG0000375.4/OG0000375.3/OG0000375.2/OG0000375.1/OG0000391.4/OG0000391.3/OG0000391.1/OG0000391.2/OG0000418.4/OG0000418.3/OG0000418.2/OG0000418.1/OG0000521.2/OG0000521.1/OG0000521.3/OG0000559.3/OG0000559.2/OG0000559.1/OG0000590.2/OG0000590.1/OG0000590.3/OG0000608.1/OG0000608.2/OG0000617.1/OG0000617.2/OG0000617.3/OG0000618.2/OG0000618.1/OG0000618.3/OG0000632.1/OG0000632.2/OG0000635.1/OG0000635.2/OG0000737.1/OG0000737.3/OG0000737.2/OG0000741.2/OG0000741.1/OG0000741.3/OG0000833.2/OG0000833.1/OG0000892.1/OG0000892.2/OG0000918.2/OG0000918.3/OG0000918.1/OG0000947.1/OG0000947.2/OG0000974.1/OG0000974.2/OG0000994.2/OG0000994.1/OG0001026.1/OG0001026.2/OG0001055.1/OG0001055.2/OG0001111.1/OG0001111.2/OG0001249.1/OG0001251.2/OG0001251.1/OG0001262.2/OG0001262.1/OG0001271.2/OG0001271.1/OG0001355.2/OG0001355.1/OG0001368.2/OG0001368.1/OG0001397.1/OG0001397.2/OG0001407.1/OG0001407.2/OG0001415.2/OG0001415.1/OG0001420.1/OG0001461.1/OG0001461.2/OG0001510.2/OG0001510.1/OG0001559.2/OG0001559.1/OG0001567.1/OG0001623.2/OG0001623.1/OG0001757.2/OG0001757.1/OG0001768.1/OG0001772.2/OG0001772.1/OG0001866.2/OG0001866.1/OG0001972.1/OG0001972.2/OG0002009.1/OG0002009.2/OG0002043.2/OG0002043.1/OG0002061.1/OG0002068.1/OG0002108.1/OG0002147.1/OG0002147.2/OG0002208.1/OG0002208.2/OG0002221.1/OG0002267.1/OG0002361.2/OG0002361.1/OG0002381.2/OG0002381.1/OG0002486.1/OG0002486.2/OG0002509.2/OG0002509.1/OG0002569.1/OG0002586.1/OG0002586.2/OG0002741.1/OG0002772.1/OG0002822.1/OG0002885.1/OG0003090.1/OG0003137.1/OG0003287.1/OG0003448.1/OG0003492.1/OG0003497.1/OG0003529.1/OG0003793.1/OG0003804.1/OG0003846.1/OG0003849.1/OG0003994.1/OG0004029.1/OG0004038.1/OG0004098.1/OG0004389.1/OG0004467.1/OG0004481.1/OG0004609.1/OG0004628.1/OG0004650.1/OG0004718.1/OG0005072.1/OG0005090.1/OG0005111.1/OG0005116.1/OG0005144.1/OG0005355.1/OG0005394.1/OG0005446.1/OG0005485.1/OG0005786.1/OG0005985.1/OG0006217.1/OG0006248.1/OG0006626.1/OG0006722.1/OG0006935.1</t>
  </si>
  <si>
    <t>OG0000581.1/OG0000581.2/OG0002306.2/OG0002306.1/OG0002658.1/OG0002676.1/OG0002817.2/OG0002817.1/OG0002830.1/OG0004638.1/OG0005064.1/OG0005518.1/OG0007366.1/OG0007609.1/OG0008105.1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</si>
  <si>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0000032.12/OG0000032.2/OG0000032.8/OG0000032.10/OG0000032.9/OG0000032.7/OG0000032.14/OG0000032.6/OG0000032.5/OG0000032.3/OG0000032.11/OG0000032.1/OG0000032.4/OG0000032.13/OG0000050.7/OG0000050.8/OG0000050.1/OG0000050.6/OG0000050.10/OG0000050.5/OG0000050.11/OG0000050.9/OG0000050.3/OG0000050.2/OG0000050.4/OG0000107.5/OG0000107.3/OG0000107.7/OG0000107.4/OG0000107.1/OG0000107.2/OG0000107.8/OG0000107.6/OG0000114.2/OG0000114.1/OG0000114.3/OG0000114.5/OG0000114.4/OG0000120.3/OG0000120.4/OG0000120.1/OG0000120.5/OG0000120.2/OG0000144.8/OG0000144.6/OG0000144.1/OG0000144.7/OG0000144.5/OG0000144.4/OG0000144.3/OG0000144.2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0000256.4/OG0000256.5/OG0000256.3/OG0000256.1/OG0000256.2/OG0000299.2/OG0000299.4/OG0000299.3/OG0000299.1/OG0000311.2/OG0000311.3/OG0000311.1/OG0000311.4/OG0000312.1/OG0000322.1/OG0000322.2/OG0000322.4/OG0000322.3/OG0000331.1/OG0000331.3/OG0000331.2/OG0000331.4/OG0000356.4/OG0000356.1/OG0000356.2/OG0000356.3/OG0000375.4/OG0000375.3/OG0000375.2/OG0000375.1/OG0000386.3/OG0000386.1/OG0000386.4/OG0000386.2/OG0000400.4/OG0000400.1/OG0000400.3/OG0000400.2/OG0000403.2/OG0000403.1/OG0000412.2/OG0000412.1/OG0000412.3/OG0000420.3/OG0000420.2/OG0000420.1/OG0000495.2/OG0000495.1/OG0000495.3/OG0000501.1/OG0000513.2/OG0000513.1/OG0000525.3/OG0000525.1/OG0000525.2/OG0000526.3/OG0000526.2/OG0000526.1/OG0000561.2/OG0000561.3/OG0000561.1/OG0000567.1/OG0000567.3/OG0000567.2/OG0000571.3/OG0000571.1/OG0000571.2/OG0000583.2/OG0000583.1/OG0000583.3/OG0000590.2/OG0000590.1/OG0000590.3/OG0000608.1/OG0000608.2/OG0000623.1/OG0000623.2/OG0000635.1/OG0000635.2/OG0000709.3/OG0000709.1/OG0000709.2/OG0000737.1/OG0000737.3/OG0000737.2/OG0000764.1/OG0000764.2/OG0000764.3/OG0000811.2/OG0000811.3/OG0000811.1/OG0000827.1/OG0000827.2/OG0000828.1/OG0000828.2/OG0000832.1/OG0000832.3/OG0000832.2/OG0000833.2/OG0000833.1/OG0000892.1/OG0000892.2/OG0000917.2/OG0000917.1/OG0000918.2/OG0000918.3/OG0000918.1/OG0000953.1/OG0000953.2/OG0000974.1/OG0000974.2/OG0000997.1/OG0000997.2/OG0001017.1/OG0001017.2/OG0001050.2/OG0001050.1/OG0001111.1/OG0001111.2/OG0001120.2/OG0001120.1/OG0001153.2/OG0001153.1/OG0001157.2/OG0001157.1/OG0001169.2/OG0001169.1/OG0001203.2/OG0001203.1/OG0001225.2/OG0001225.1/OG0001248.1/OG0001248.2/OG0001271.2/OG0001271.1/OG0001369.1/OG0001459.1/OG0001459.2/OG0001466.2/OG0001466.1/OG0001510.2/OG0001510.1/OG0001559.2/OG0001559.1/OG0001597.1/OG0001597.2/OG0001599.1/OG0001599.2/OG0001607.2/OG0001607.1/OG0001623.2/OG0001623.1/OG0001627.1/OG0001627.2/OG0001639.1/OG0001639.2/OG0001765.1/OG0001768.1/OG0001769.2/OG0001769.1/OG0001786.2/OG0001786.1/OG0001837.1/OG0001837.2/OG0001932.1/OG0001932.2/OG0001935.1/OG0001938.2/OG0001938.1/OG0001972.1/OG0001972.2/OG0001991.1/OG0002003.2/OG0002003.1/OG0002031.2/OG0002031.1/OG0002068.1/OG0002076.1/OG0002076.2/OG0002107.2/OG0002107.1/OG0002115.1/OG0002115.2/OG0002121.1/OG0002121.2/OG0002133.1/OG0002179.1/OG0002277.2/OG0002277.1/OG0002295.1/OG0002340.1/OG0002340.2/OG0002398.1/OG0002409.1/OG0002463.1/OG0002472.1/OG0002492.1/OG0002515.1/OG0002518.1/OG0002572.1/OG0002589.1/OG0002589.2/OG0002605.1/OG0002605.2/OG0002623.2/OG0002623.1/OG0002730.1/OG0002754.1/OG0002801.1/OG0002806.1/OG0002806.2/OG0002822.1/OG0002885.1/OG0002924.1/OG0002926.1/OG0002936.1/OG0002950.1/OG0002959.1/OG0002969.1/OG0003058.1/OG0003084.1/OG0003105.1/OG0003202.1/OG0003234.2/OG0003234.1/OG0003243.1/OG0003262.1/OG0003292.1/OG0003320.1/OG0003423.1/OG0003481.1/OG0003491.1/OG0003492.1/OG0003499.1/OG0003510.1/OG0003529.1/OG0003539.1/OG0003558.1/OG0003566.1/OG0003569.1/OG0003580.1/OG0003721.1/OG0003750.1/OG0003766.1/OG0003826.1/OG0003829.1/OG0003840.1/OG0003849.1/OG0003945.1/OG0004014.1/OG0004038.1/OG0004079.1/OG0004146.1/OG0004152.1/OG0004156.1/OG0004210.1/OG0004292.1/OG0004294.1/OG0004305.1/OG0004309.1/OG0004334.1/OG0004347.1/OG0004628.1/OG0004632.1/OG0004636.1/OG0004664.1/OG0004718.1/OG0004748.1/OG0004818.1/OG0004883.1/OG0004884.1/OG0004948.1/OG0004952.1/OG0005055.1/OG0005123.1/OG0005278.1/OG0005465.1/OG0005475.1/OG0005565.1/OG0005713.1/OG0005786.1/OG0005871.1/OG0006014.1/OG0006033.1/OG0006256.1/OG0006310.1/OG0006342.1/OG0006357.1/OG0006371.1/OG0006659.1/OG0006792.1/OG0006915.1/OG0006933.1/OG0007093.1/OG0007172.1/OG0007787.1/OG0007811.1/OG0008100.1/OG0008120.1</t>
  </si>
  <si>
    <t>OG0002011.1/OG0002011.2/OG0002581.1/OG0002628.2/OG0002628.1/OG0002658.1/OG0002817.2/OG0002817.1/OG0002905.1/OG0003353.1/OG0003454.1/OG0005439.1/OG0005596.1/OG0007382.1/OG0007882.1/OG0008269.1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</si>
  <si>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0000126.3/OG0000126.2/OG0000126.8/OG0000126.6/OG0000126.5/OG0000126.1/OG0000126.4/OG0000126.7/OG0000172.3/OG0000172.4/OG0000172.2/OG0000172.1/OG0000181.3/OG0000181.5/OG0000181.1/OG0000181.2/OG0000181.4/OG0000192.1/OG0000192.2/OG0000192.5/OG0000192.4/OG0000192.3/OG0000200.4/OG0000200.5/OG0000200.2/OG0000200.6/OG0000200.3/OG0000200.1/OG0000247.4/OG0000247.5/OG0000247.1/OG0000247.3/OG0000247.2/OG0000267.4/OG0000267.1/OG0000267.2/OG0000267.5/OG0000267.3/OG0000269.4/OG0000269.2/OG0000269.3/OG0000269.1/OG0000273.1/OG0000273.5/OG0000273.4/OG0000273.2/OG0000273.3/OG0000280.1/OG0000280.2/OG0000280.4/OG0000280.3/OG0000299.2/OG0000299.4/OG0000299.3/OG0000299.1/OG0000300.2/OG0000300.3/OG0000300.1/OG0000316.4/OG0000316.2/OG0000316.5/OG0000316.1/OG0000316.3/OG0000356.4/OG0000356.1/OG0000356.2/OG0000356.3/OG0000373.2/OG0000373.1/OG0000373.3/OG0000373.4/OG0000374.1/OG0000374.2/OG0000374.4/OG0000374.3/OG0000391.4/OG0000391.3/OG0000391.1/OG0000391.2/OG0000416.1/OG0000416.4/OG0000416.2/OG0000416.3/OG0000424.2/OG0000424.1/OG0000435.3/OG0000435.2/OG0000435.1/OG0000449.3/OG0000449.1/OG0000449.2/OG0000467.4/OG0000467.3/OG0000467.2/OG0000467.1/OG0000478.2/OG0000478.1/OG0000478.3/OG0000525.3/OG0000525.1/OG0000525.2/OG0000567.1/OG0000567.3/OG0000567.2/OG0000571.3/OG0000571.1/OG0000571.2/OG0000592.2/OG0000592.1/OG0000592.3/OG0000711.3/OG0000711.1/OG0000711.2/OG0000772.1/OG0000772.2/OG0000811.2/OG0000811.3/OG0000811.1/OG0000815.1/OG0000815.2/OG0000886.1/OG0000886.3/OG0000886.2/OG0000893.1/OG0000893.2/OG0000897.2/OG0000897.1/OG0000911.2/OG0000911.1/OG0000917.2/OG0000917.1/OG0000921.3/OG0000921.1/OG0000921.2/OG0000947.1/OG0000947.2/OG0001001.1/OG0001001.2/OG0001026.1/OG0001026.2/OG0001045.2/OG0001045.1/OG0001052.2/OG0001052.1/OG0001111.1/OG0001111.2/OG0001193.1/OG0001193.2/OG0001200.2/OG0001200.1/OG0001262.2/OG0001262.1/OG0001263.1/OG0001263.2/OG0001266.2/OG0001266.1/OG0001275.2/OG0001275.1/OG0001365.2/OG0001365.1/OG0001395.2/OG0001395.1/OG0001420.1/OG0001466.2/OG0001466.1/OG0001504.1/OG0001504.2/OG0001527.2/OG0001527.1/OG0001559.2/OG0001559.1/OG0001567.1/OG0001578.2/OG0001578.1/OG0001666.2/OG0001666.1/OG0001757.2/OG0001757.1/OG0001768.1/OG0001769.2/OG0001769.1/OG0001794.1/OG0001794.2/OG0001934.2/OG0001934.1/OG0001942.1/OG0001942.2/OG0001970.1/OG0001970.2/OG0001972.1/OG0001972.2/OG0001998.1/OG0002009.1/OG0002009.2/OG0002039.1/OG0002134.1/OG0002142.1/OG0002142.2/OG0002179.1/OG0002221.1/OG0002276.1/OG0002332.1/OG0002340.1/OG0002340.2/OG0002351.1/OG0002359.1/OG0002360.1/OG0002360.2/OG0002361.2/OG0002361.1/OG0002486.1/OG0002486.2/OG0002487.1/OG0002494.1/OG0002572.1/OG0002650.1/OG0002650.2/OG0002666.1/OG0002730.1/OG0002746.1/OG0002754.1/OG0002812.1/OG0002870.1/OG0002885.1/OG0002947.2/OG0002947.1/OG0003043.1/OG0003078.1/OG0003090.1/OG0003105.1/OG0003107.1/OG0003210.1/OG0003221.1/OG0003243.1/OG0003264.1/OG0003280.1/OG0003423.1/OG0003448.1/OG0003529.1/OG0003580.1/OG0003752.1/OG0003769.1/OG0003791.1/OG0003793.1/OG0003819.1/OG0003822.1/OG0003826.1/OG0003837.1/OG0003991.1/OG0003997.1/OG0004038.1/OG0004066.1/OG0004083.1/OG0004135.1/OG0004146.1/OG0004147.1/OG0004210.1/OG0004281.1/OG0004345.1/OG0004445.1/OG0004469.1/OG0004632.1/OG0004690.1/OG0004720.1/OG0004731.1/OG0004785.1/OG0004883.1/OG0004930.1/OG0004949.1/OG0005111.1/OG0005491.1/OG0005515.1/OG0005559.1/OG0005648.1/OG0005786.1/OG0006041.1/OG0006248.1/OG0006256.1/OG0006317.1/OG0006320.1/OG0006430.1/OG0006490.1/OG0006507.1</t>
  </si>
  <si>
    <t>OG0002032.1/OG0002032.2/OG0002168.1/OG0002353.1/OG0002633.1/OG0003294.1/OG0003294.2/OG0003542.1/OG0003578.1/OG0003735.1/OG0005380.1/OG0005534.1/OG0005784.1/OG0006735.1/OG0006762.1/OG0007826.1/OG0008442.1/OG0011448.1</t>
  </si>
  <si>
    <t>OG0000036.7/OG0000036.3/OG0000036.12/OG0000036.6/OG0000036.11/OG0000036.5/OG0000036.10/OG0000036.8/OG0000036.1/OG0000036.9/OG0000036.4/OG0000036.2/OG0000126.3/OG0000126.2/OG0000126.8/OG0000126.6/OG0000126.5/OG0000126.1/OG0000126.4/OG0000126.7/OG0000283.4/OG0000283.3/OG0000283.1/OG0000283.2/OG0000331.1/OG0000331.3/OG0000331.2/OG0000331.4/OG0000334.3/OG0000334.1/OG0000334.4/OG0000334.2/OG0000356.4/OG0000356.1/OG0000356.2/OG0000356.3/OG0000396.4/OG0000396.3/OG0000396.1/OG0000396.2/OG0000404.1/OG0000404.2/OG0000404.3/OG0000404.4/OG0000521.2/OG0000521.1/OG0000521.3/OG0000525.3/OG0000525.1/OG0000525.2/OG0000666.3/OG0000666.2/OG0000666.1/OG0000696.1/OG0000696.2/OG0000696.3/OG0000712.1/OG0000712.2/OG0000741.2/OG0000741.1/OG0000741.3/OG0000745.2/OG0000745.1/OG0000745.3/OG0000772.1/OG0000772.2/OG0000938.1/OG0000938.3/OG0000938.2/OG0001081.2/OG0001081.1/OG0001090.1/OG0001090.2/OG0001118.1/OG0001118.2/OG0001155.2/OG0001155.1/OG0001157.2/OG0001157.1/OG0001169.2/OG0001169.1/OG0001243.2/OG0001243.1/OG0001278.2/OG0001278.1/OG0001395.2/OG0001395.1/OG0001401.3/OG0001401.2/OG0001401.1/OG0001420.1/OG0001466.2/OG0001466.1/OG0001543.2/OG0001543.1/OG0001567.1/OG0001647.2/OG0001647.1/OG0001680.1/OG0001680.2/OG0001702.2/OG0001702.1/OG0001768.1/OG0001870.2/OG0001870.1/OG0001956.1/OG0001963.1/OG0001963.2/OG0002079.1/OG0002154.1/OG0002154.2/OG0002236.1/OG0002236.2/OG0002341.1/OG0002503.1/OG0002569.1/OG0002766.2/OG0002766.1/OG0002806.1/OG0002806.2/OG0002873.1/OG0002873.2/OG0002947.2/OG0002947.1/OG0002969.1/OG0003068.1/OG0003133.1/OG0003219.1/OG0003243.1/OG0003266.2/OG0003266.1/OG0003318.1/OG0003456.1/OG0003491.1/OG0003510.1/OG0003569.1/OG0003580.1/OG0003683.1/OG0003721.1/OG0004124.1/OG0004149.1/OG0004281.1/OG0004311.1/OG0004370.1/OG0004413.1/OG0004428.1/OG0004632.1/OG0004930.1/OG0005043.1/OG0005081.1/OG0005099.1/OG0005458.1/OG0005528.1/OG0006015.1/OG0006415.1/OG0006659.1/OG0006678.1/OG0006832.1/OG0006915.1/OG0008039.1/OG0008226.1/OG0008490.1</t>
  </si>
  <si>
    <t>OG0003510.1</t>
  </si>
  <si>
    <t>OG0001974.1/OG0003578.1</t>
  </si>
  <si>
    <t>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0000271.2/OG0000271.1/OG0000271.4/OG0000271.3/OG0000273.1/OG0000273.5/OG0000273.4/OG0000273.2/OG0000273.3/OG0000298.3/OG0000298.4/OG0000298.5/OG0000298.1/OG0000298.2/OG0000356.4/OG0000356.1/OG0000356.2/OG0000356.3/OG0000416.1/OG0000416.4/OG0000416.2/OG0000416.3/OG0000420.3/OG0000420.2/OG0000420.1/OG0000478.2/OG0000478.1/OG0000478.3/OG0000501.1/OG0000525.3/OG0000525.1/OG0000525.2/OG0000543.3/OG0000543.2/OG0000543.4/OG0000543.1/OG0000592.2/OG0000592.1/OG0000592.3/OG0000617.1/OG0000617.2/OG0000617.3/OG0000635.1/OG0000635.2/OG0000858.1/OG0000858.2/OG0000858.3/OG0000921.3/OG0000921.1/OG0000921.2/OG0000947.1/OG0000947.2/OG0000952.2/OG0000952.1/OG0001050.2/OG0001050.1/OG0001167.1/OG0001167.2/OG0001170.2/OG0001170.1/OG0001271.2/OG0001271.1/OG0001358.1/OG0001358.2/OG0001504.1/OG0001504.2/OG0001628.1/OG0001628.2/OG0001768.1/OG0001772.2/OG0001772.1/OG0001774.1/OG0001774.2/OG0001867.1/OG0001900.1/OG0001970.1/OG0001970.2/OG0001981.2/OG0001981.1/OG0001998.1/OG0002101.1/OG0002101.2/OG0002107.2/OG0002107.1/OG0002237.1/OG0002277.2/OG0002277.1/OG0002351.1/OG0002361.2/OG0002361.1/OG0002486.1/OG0002486.2/OG0002492.1/OG0002885.1/OG0003090.1/OG0003131.1/OG0003775.1/OG0003793.1/OG0004389.1/OG0004637.1/OG0004883.1/OG0005111.1/OG0005966.1/OG0006059.1/OG0006248.1/OG0006320.1/OG0007319.1/OG0009051.1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</si>
  <si>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0000143.2/OG0000143.3/OG0000143.1/OG0000143.4/OG0000150.2/OG0000150.4/OG0000150.3/OG0000150.1/OG0000150.5/OG0000155.5/OG0000155.4/OG0000155.3/OG0000155.1/OG0000155.6/OG0000155.2/OG0000172.3/OG0000172.4/OG0000172.2/OG0000172.1/OG0000173.4/OG0000173.2/OG0000173.3/OG0000173.1/OG0000181.3/OG0000181.5/OG0000181.1/OG0000181.2/OG0000181.4/OG0000182.3/OG0000182.5/OG0000182.2/OG0000182.6/OG0000182.1/OG0000182.4/OG0000187.6/OG0000187.5/OG0000187.4/OG0000187.3/OG0000187.1/OG0000187.2/OG0000192.1/OG0000192.2/OG0000192.5/OG0000192.4/OG0000192.3/OG0000193.1/OG0000193.2/OG0000193.5/OG0000193.4/OG0000193.3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0000274.1/OG0000274.4/OG0000274.5/OG0000274.2/OG0000274.3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0000305.1/OG0000305.4/OG0000305.2/OG0000305.3/OG0000312.1/OG0000316.4/OG0000316.2/OG0000316.5/OG0000316.1/OG0000316.3/OG0000320.4/OG0000320.3/OG0000320.2/OG0000320.1/OG0000320.5/OG0000331.1/OG0000331.3/OG0000331.2/OG0000331.4/OG0000334.3/OG0000334.1/OG0000334.4/OG0000334.2/OG0000337.3/OG0000337.1/OG0000337.2/OG0000340.4/OG0000340.1/OG0000340.3/OG0000340.2/OG0000344.3/OG0000344.1/OG0000344.4/OG0000344.2/OG0000354.3/OG0000354.2/OG0000354.1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0000400.4/OG0000400.1/OG0000400.3/OG0000400.2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0000445.2/OG0000445.3/OG0000445.1/OG0000449.3/OG0000449.1/OG0000449.2/OG0000454.1/OG0000454.2/OG0000456.4/OG0000456.2/OG0000456.3/OG0000456.1/OG0000477.2/OG0000477.3/OG0000477.4/OG0000477.1/OG0000478.2/OG0000478.1/OG0000478.3/OG0000485.1/OG0000485.3/OG0000485.2/OG0000492.1/OG0000492.3/OG0000492.2/OG0000501.1/OG0000502.2/OG0000502.1/OG0000502.3/OG0000507.1/OG0000507.2/OG0000521.2/OG0000521.1/OG0000521.3/OG0000524.2/OG0000524.1/OG0000524.3/OG0000525.3/OG0000525.1/OG0000525.2/OG0000526.3/OG0000526.2/OG0000526.1/OG0000533.2/OG0000533.3/OG0000533.4/OG0000533.1/OG0000540.3/OG0000540.4/OG0000540.2/OG0000540.1/OG0000551.3/OG0000551.2/OG0000551.1/OG0000555.1/OG0000555.2/OG0000555.3/OG0000559.3/OG0000559.2/OG0000559.1/OG0000562.2/OG0000562.1/OG0000567.1/OG0000567.3/OG0000567.2/OG0000571.3/OG0000571.1/OG0000571.2/OG0000583.2/OG0000583.1/OG0000583.3/OG0000590.2/OG0000590.1/OG0000590.3/OG0000608.1/OG0000608.2/OG0000613.1/OG0000613.3/OG0000613.2/OG0000616.2/OG0000616.1/OG0000616.3/OG0000618.2/OG0000618.1/OG0000618.3/OG0000619.1/OG0000619.3/OG0000619.2/OG0000632.1/OG0000632.2/OG0000635.1/OG0000635.2/OG0000636.3/OG0000636.1/OG0000636.2/OG0000666.3/OG0000666.2/OG0000666.1/OG0000670.2/OG0000670.1/OG0000671.3/OG0000671.1/OG0000671.2/OG0000672.2/OG0000672.1/OG0000686.1/OG0000686.2/OG0000686.3/OG0000690.2/OG0000690.1/OG0000695.2/OG0000695.3/OG0000695.1/OG0000696.1/OG0000696.2/OG0000696.3/OG0000704.2/OG0000704.1/OG0000704.3/OG0000707.1/OG0000707.3/OG0000707.2/OG0000712.1/OG0000712.2/OG0000730.2/OG0000730.1/OG0000732.1/OG0000732.2/OG0000732.3/OG0000739.1/OG0000739.2/OG0000741.2/OG0000741.1/OG0000741.3/OG0000745.2/OG0000745.1/OG0000745.3/OG0000763.1/OG0000763.2/OG0000772.1/OG0000772.2/OG0000795.1/OG0000795.2/OG0000811.2/OG0000811.3/OG0000811.1/OG0000812.1/OG0000812.2/OG0000812.3/OG0000827.1/OG0000827.2/OG0000828.1/OG0000828.2/OG0000833.2/OG0000833.1/OG0000834.2/OG0000834.1/OG0000852.2/OG0000852.1/OG0000858.1/OG0000858.2/OG0000858.3/OG0000862.2/OG0000862.1/OG0000883.1/OG0000883.2/OG0000883.3/OG0000884.2/OG0000884.1/OG0000889.2/OG0000889.1/OG0000892.1/OG0000892.2/OG0000897.2/OG0000897.1/OG0000904.2/OG0000904.3/OG0000904.1/OG0000911.2/OG0000911.1/OG0000912.1/OG0000912.2/OG0000915.1/OG0000915.2/OG0000917.2/OG0000917.1/OG0000921.3/OG0000921.1/OG0000921.2/OG0000935.2/OG0000935.1/OG0000938.1/OG0000938.3/OG0000938.2/OG0000942.2/OG0000942.3/OG0000942.1/OG0000947.1/OG0000947.2/OG0000952.2/OG0000952.1/OG0000971.1/OG0000971.2/OG0000971.3/OG0000997.1/OG0000997.2/OG0001001.1/OG0001001.2/OG0001005.2/OG0001005.1/OG0001006.1/OG0001006.2/OG0001017.1/OG0001017.2/OG0001026.1/OG0001026.2/OG0001032.2/OG0001032.1/OG0001033.2/OG0001033.1/OG0001034.2/OG0001034.1/OG0001055.1/OG0001055.2/OG0001081.2/OG0001081.1/OG0001090.1/OG0001090.2/OG0001118.1/OG0001118.2/OG0001128.1/OG0001128.2/OG0001155.2/OG0001155.1/OG0001157.2/OG0001157.1/OG0001167.1/OG0001167.2/OG0001169.2/OG0001169.1/OG0001171.2/OG0001171.1/OG0001172.2/OG0001172.1/OG0001175.2/OG0001175.1/OG0001194.2/OG0001194.1/OG0001203.2/OG0001203.1/OG0001207.2/OG0001207.1/OG0001212.2/OG0001212.1/OG0001229.3/OG0001229.1/OG0001229.2/OG0001241.1/OG0001241.2/OG0001243.2/OG0001243.1/OG0001247.1/OG0001247.2/OG0001248.1/OG0001248.2/OG0001251.2/OG0001251.1/OG0001262.2/OG0001262.1/OG0001271.2/OG0001271.1/OG0001275.2/OG0001275.1/OG0001278.2/OG0001278.1/OG0001306.2/OG0001306.1/OG0001309.1/OG0001309.2/OG0001355.2/OG0001355.1/OG0001365.2/OG0001365.1/OG0001395.2/OG0001395.1/OG0001401.3/OG0001401.2/OG0001401.1/OG0001403.2/OG0001403.1/OG0001412.2/OG0001412.1/OG0001415.2/OG0001415.1/OG0001416.1/OG0001416.2/OG0001420.1/OG0001438.2/OG0001438.1/OG0001466.2/OG0001466.1/OG0001501.1/OG0001502.2/OG0001502.1/OG0001505.2/OG0001505.1/OG0001513.2/OG0001513.1/OG0001523.1/OG0001523.2/OG0001543.2/OG0001543.1/OG0001559.2/OG0001559.1/OG0001560.1/OG0001560.2/OG0001567.1/OG0001571.3/OG0001571.2/OG0001571.1/OG0001607.2/OG0001607.1/OG0001631.2/OG0001631.1/OG0001640.1/OG0001640.2/OG0001647.2/OG0001647.1/OG0001661.1/OG0001661.2/OG0001680.1/OG0001680.2/OG0001694.2/OG0001694.1/OG0001702.2/OG0001702.1/OG0001706.1/OG0001706.2/OG0001712.1/OG0001712.2/OG0001716.1/OG0001716.2/OG0001757.2/OG0001757.1/OG0001763.2/OG0001763.1/OG0001764.2/OG0001764.1/OG0001765.1/OG0001768.1/OG0001769.2/OG0001769.1/OG0001772.2/OG0001772.1/OG0001782.1/OG0001782.2/OG0001785.1/OG0001785.2/OG0001786.2/OG0001786.1/OG0001814.1/OG0001814.2/OG0001826.2/OG0001826.1/OG0001855.1/OG0001855.2/OG0001858.1/OG0001870.2/OG0001870.1/OG0001945.1/OG0001945.2/OG0001953.2/OG0001953.1/OG0001956.1/OG0001963.1/OG0001963.2/OG0001970.1/OG0001970.2/OG0001972.1/OG0001972.2/OG0001980.1/OG0001980.2/OG0001991.1/OG0002009.1/OG0002009.2/OG0002018.1/OG0002039.1/OG0002043.2/OG0002043.1/OG0002061.1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0002208.1/OG0002208.2/OG0002236.1/OG0002236.2/OG0002241.1/OG0002241.2/OG0002242.2/OG0002242.1/OG0002267.1/OG0002277.2/OG0002277.1/OG0002291.1/OG0002292.2/OG0002292.1/OG0002295.1/OG0002341.1/OG0002342.1/OG0002342.2/OG0002351.1/OG0002360.1/OG0002360.2/OG0002361.2/OG0002361.1/OG0002366.1/OG0002366.2/OG0002367.1/OG0002367.2/OG0002377.1/OG0002377.2/OG0002380.1/OG0002381.2/OG0002381.1/OG0002384.1/OG0002409.1/OG0002443.2/OG0002443.1/OG0002463.1/OG0002464.1/OG0002464.2/OG0002469.1/OG0002475.1/OG0002486.1/OG0002486.2/OG0002496.2/OG0002496.1/OG0002503.1/OG0002513.1/OG0002515.1/OG0002551.1/OG0002551.2/OG0002553.1/OG0002557.2/OG0002557.1/OG0002569.1/OG0002575.1/OG0002578.1/OG0002585.1/OG0002586.1/OG0002586.2/OG0002589.1/OG0002589.2/OG0002602.2/OG0002602.1/OG0002603.1/OG0002607.1/OG0002638.1/OG0002642.1/OG0002642.2/OG0002644.1/OG0002655.2/OG0002655.1/OG0002659.1/OG0002670.1/OG0002730.1/OG0002732.1/OG0002739.1/OG0002746.1/OG0002754.1/OG0002766.2/OG0002766.1/OG0002767.1/OG0002770.1/OG0002778.2/OG0002778.1/OG0002801.1/OG0002806.1/OG0002806.2/OG0002824.1/OG0002824.2/OG0002867.2/OG0002867.1/OG0002873.1/OG0002873.2/OG0002876.1/OG0002885.1/OG0002889.1/OG0002889.2/OG0002934.1/OG0002943.2/OG0002943.1/OG0002947.2/OG0002947.1/OG0002950.1/OG0002957.1/OG0002963.1/OG0002969.1/OG0003026.1/OG0003028.1/OG0003028.2/OG0003031.1/OG0003044.1/OG0003049.1/OG0003053.1/OG0003058.1/OG0003065.1/OG0003068.1/OG0003090.1/OG0003095.1/OG0003131.1/OG0003133.1/OG0003137.1/OG0003142.1/OG0003202.1/OG0003208.1/OG0003208.2/OG0003210.1/OG0003218.1/OG0003219.1/OG0003221.1/OG0003243.1/OG0003262.1/OG0003264.1/OG0003266.2/OG0003266.1/OG0003273.1/OG0003276.1/OG0003277.1/OG0003287.1/OG0003291.1/OG0003292.1/OG0003309.1/OG0003318.1/OG0003332.1/OG0003340.1/OG0003340.2/OG0003389.1/OG0003423.1/OG0003425.1/OG0003428.1/OG0003433.1/OG0003442.1/OG0003456.1/OG0003463.1/OG0003464.1/OG0003469.1/OG0003481.1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0003774.1/OG0003775.1/OG0003778.1/OG0003793.1/OG0003794.1/OG0003804.1/OG0003808.1/OG0003820.1/OG0003827.1/OG0003831.1/OG0003833.1/OG0003922.1/OG0003941.1/OG0003972.1/OG0003990.1/OG0003994.1/OG0004028.1/OG0004029.1/OG0004038.1/OG0004044.1/OG0004045.1/OG0004046.1/OG0004047.1/OG0004085.1/OG0004098.1/OG0004105.1/OG0004107.1/OG0004111.1/OG0004124.1/OG0004125.1/OG0004127.1/OG0004136.1/OG0004146.1/OG0004149.1/OG0004152.1/OG0004210.1/OG0004212.2/OG0004212.1/OG0004223.1/OG0004234.1/OG0004243.1/OG0004251.1/OG0004281.1/OG0004311.1/OG0004319.1/OG0004326.2/OG0004326.1/OG0004333.1/OG0004336.1/OG0004345.1/OG0004370.1/OG0004371.1/OG0004388.1/OG0004389.1/OG0004397.1/OG0004404.1/OG0004413.1/OG0004423.1/OG0004428.1/OG0004454.1/OG0004469.1/OG0004563.1/OG0004566.1/OG0004568.1/OG0004614.1/OG0004628.1/OG0004630.1/OG0004632.1/OG0004634.1/OG0004636.1/OG0004637.1/OG0004662.1/OG0004664.1/OG0004667.1/OG0004694.1/OG0004699.2/OG0004699.1/OG0004718.1/OG0004726.1/OG0004731.1/OG0004750.1/OG0004752.1/OG0004771.1/OG0004789.1/OG0004791.1/OG0004796.1/OG0004813.1/OG0004815.1/OG0004818.1/OG0004883.1/OG0004904.1/OG0004908.1/OG0004930.1/OG0004932.1/OG0004955.1/OG0004983.1/OG0004990.1/OG0005007.1/OG0005027.1/OG0005035.1/OG0005043.1/OG0005053.1/OG0005055.1/OG0005072.1/OG0005074.1/OG0005078.1/OG0005081.1/OG0005099.1/OG0005103.1/OG0005105.1/OG0005114.1/OG0005116.1/OG0005134.1/OG0005140.1/OG0005144.1/OG0005154.1/OG0005163.1/OG0005277.1/OG0005278.1/OG0005282.1/OG0005300.1/OG0005347.1/OG0005356.1/OG0005365.1/OG0005368.1/OG0005369.1/OG0005379.1/OG0005392.1/OG0005394.1/OG0005434.1/OG0005445.1/OG0005458.1/OG0005491.1/OG0005498.1/OG0005509.1/OG0005510.1/OG0005520.1/OG0005524.1/OG0005528.1/OG0005585.1/OG0005648.1/OG0005694.1/OG0005702.1/OG0005711.1/OG0005713.1/OG0005758.1/OG0005832.1/OG0005838.1/OG0005850.1/OG0005862.1/OG0005871.1/OG0005879.1/OG0005926.1/OG0005930.1/OG0006011.1/OG0006015.1/OG0006019.1/OG0006025.1/OG0006041.1/OG0006059.1/OG0006147.1/OG0006181.1/OG0006236.1/OG0006248.1/OG0006284.1/OG0006286.1/OG0006320.1/OG0006337.1/OG0006338.1/OG0006340.1/OG0006342.1/OG0006375.1/OG0006379.1/OG0006395.1/OG0006415.1/OG0006425.1/OG0006436.1/OG0006448.1/OG0006469.1/OG0006484.1/OG0006659.1/OG0006678.1/OG0006722.1/OG0006765.1/OG0006819.1/OG0006832.1/OG0006850.1/OG0006854.1/OG0006861.1/OG0006867.1/OG0006873.1/OG0006912.1/OG0006915.1/OG0006918.1/OG0007073.1/OG0007085.1/OG0007090.1/OG0007129.1/OG0007130.1/OG0007141.1/OG0007205.1/OG0007298.1/OG0007319.1/OG0007353.1/OG0007570.1/OG0007600.1/OG0007601.1/OG0007737.1/OG0007748.1/OG0007773.1/OG0007787.1/OG0007811.1/OG0007822.1/OG0008000.1/OG0008008.1/OG0008039.1/OG0008053.1/OG0008106.1/OG0008130.1/OG0008226.1/OG0008490.1/OG0008492.1/OG0008542.1/OG0009051.1/OG0009945.1</t>
  </si>
  <si>
    <t>OG0000711.3/OG0000711.1/OG0000711.2</t>
  </si>
  <si>
    <t>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0000066.8/OG0000066.7/OG0000066.5/OG0000066.6/OG0000066.3/OG0000066.4/OG0000066.1/OG0000066.2/OG0000172.3/OG0000172.4/OG0000172.2/OG0000172.1/OG0000192.1/OG0000192.2/OG0000192.5/OG0000192.4/OG0000192.3/OG0000200.4/OG0000200.5/OG0000200.2/OG0000200.6/OG0000200.3/OG0000200.1/OG0000247.4/OG0000247.5/OG0000247.1/OG0000247.3/OG0000247.2/OG0000280.1/OG0000280.2/OG0000280.4/OG0000280.3/OG0000300.2/OG0000300.3/OG0000300.1/OG0000356.4/OG0000356.1/OG0000356.2/OG0000356.3/OG0000435.3/OG0000435.2/OG0000435.1/OG0000525.3/OG0000525.1/OG0000525.2/OG0000567.1/OG0000567.3/OG0000567.2/OG0000571.3/OG0000571.1/OG0000571.2/OG0000592.2/OG0000592.1/OG0000592.3/OG0000711.3/OG0000711.1/OG0000711.2/OG0000921.3/OG0000921.1/OG0000921.2/OG0001001.1/OG0001001.2/OG0001559.2/OG0001559.1/OG0001768.1/OG0002487.1/OG0002572.1/OG0002650.1/OG0002650.2/OG0002730.1/OG0002746.1/OG0002754.1/OG0003043.1/OG0003107.1/OG0003423.1/OG0003769.1/OG0003997.1/OG0004083.1/OG0004469.1/OG0004949.1/OG0005111.1</t>
  </si>
  <si>
    <t>OG0005487.1</t>
  </si>
  <si>
    <t>OG0000046.8/OG0000046.2/OG0000046.5/OG0000046.6/OG0000046.4/OG0000046.11/OG0000046.1/OG0000046.7/OG0000046.9/OG0000046.3/OG0000046.10/OG0000247.4/OG0000247.5/OG0000247.1/OG0000247.3/OG0000247.2/OG0000312.1/OG0000356.4/OG0000356.1/OG0000356.2/OG0000356.3/OG0000623.1/OG0000623.2/OG0001814.1/OG0001814.2/OG0004315.1/OG0005515.1</t>
  </si>
  <si>
    <t>OG0000046.8/OG0000046.2/OG0000046.5/OG0000046.6/OG0000046.4/OG0000046.11/OG0000046.1/OG0000046.7/OG0000046.9/OG0000046.3/OG0000046.10/OG0000247.4/OG0000247.5/OG0000247.1/OG0000247.3/OG0000247.2/OG0000356.4/OG0000356.1/OG0000356.2/OG0000356.3/OG0004315.1/OG0005515.1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</si>
  <si>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0000046.8/OG0000046.2/OG0000046.5/OG0000046.6/OG0000046.4/OG0000046.11/OG0000046.1/OG0000046.7/OG0000046.9/OG0000046.3/OG0000046.10/OG0000050.7/OG0000050.8/OG0000050.1/OG0000050.6/OG0000050.10/OG0000050.5/OG0000050.11/OG0000050.9/OG0000050.3/OG0000050.2/OG0000050.4/OG0000060.5/OG0000060.4/OG0000060.1/OG0000060.2/OG0000060.6/OG0000060.7/OG0000060.9/OG0000060.8/OG0000060.3/OG0000060.10/OG0000066.8/OG0000066.7/OG0000066.5/OG0000066.6/OG0000066.3/OG0000066.4/OG0000066.1/OG0000066.2/OG0000083.8/OG0000083.1/OG0000083.3/OG0000083.5/OG0000083.6/OG0000083.4/OG0000083.2/OG0000083.7/OG0000102.3/OG0000102.1/OG0000102.2/OG0000102.6/OG0000102.5/OG0000102.4/OG0000102.7/OG0000102.8/OG0000107.5/OG0000107.3/OG0000107.7/OG0000107.4/OG0000107.1/OG0000107.2/OG0000107.8/OG0000107.6/OG0000126.3/OG0000126.2/OG0000126.8/OG0000126.6/OG0000126.5/OG0000126.1/OG0000126.4/OG0000126.7/OG0000148.3/OG0000148.6/OG0000148.5/OG0000148.2/OG0000148.4/OG0000148.1/OG0000168.1/OG0000168.4/OG0000168.2/OG0000168.3/OG0000168.5/OG0000192.1/OG0000192.2/OG0000192.5/OG0000192.4/OG0000192.3/OG0000200.4/OG0000200.5/OG0000200.2/OG0000200.6/OG0000200.3/OG0000200.1/OG0000208.2/OG0000208.1/OG0000208.4/OG0000208.3/OG0000247.4/OG0000247.5/OG0000247.1/OG0000247.3/OG0000247.2/OG0000299.2/OG0000299.4/OG0000299.3/OG0000299.1/OG0000311.2/OG0000311.3/OG0000311.1/OG0000311.4/OG0000316.4/OG0000316.2/OG0000316.5/OG0000316.1/OG0000316.3/OG0000322.1/OG0000322.2/OG0000322.4/OG0000322.3/OG0000332.3/OG0000332.2/OG0000332.1/OG0000351.4/OG0000351.3/OG0000351.1/OG0000351.2/OG0000354.3/OG0000354.2/OG0000354.1/OG0000356.4/OG0000356.1/OG0000356.2/OG0000356.3/OG0000375.4/OG0000375.3/OG0000375.2/OG0000375.1/OG0000386.3/OG0000386.1/OG0000386.4/OG0000386.2/OG0000416.1/OG0000416.4/OG0000416.2/OG0000416.3/OG0000418.4/OG0000418.3/OG0000418.2/OG0000418.1/OG0000419.4/OG0000419.3/OG0000419.2/OG0000419.1/OG0000449.3/OG0000449.1/OG0000449.2/OG0000475.2/OG0000475.3/OG0000475.1/OG0000485.1/OG0000485.3/OG0000485.2/OG0000492.1/OG0000492.3/OG0000492.2/OG0000538.3/OG0000538.2/OG0000538.4/OG0000538.1/OG0000541.1/OG0000541.2/OG0000541.3/OG0000571.3/OG0000571.1/OG0000571.2/OG0000582.3/OG0000582.1/OG0000582.2/OG0000635.1/OG0000635.2/OG0000670.2/OG0000670.1/OG0000785.1/OG0000785.2/OG0000795.1/OG0000795.2/OG0000832.1/OG0000832.3/OG0000832.2/OG0000886.1/OG0000886.3/OG0000886.2/OG0000889.2/OG0000889.1/OG0000892.1/OG0000892.2/OG0000918.2/OG0000918.3/OG0000918.1/OG0000935.2/OG0000935.1/OG0000938.1/OG0000938.3/OG0000938.2/OG0000947.1/OG0000947.2/OG0000967.1/OG0000967.2/OG0000967.3/OG0001090.1/OG0001090.2/OG0001157.2/OG0001157.1/OG0001162.1/OG0001162.2/OG0001171.2/OG0001171.1/OG0001193.1/OG0001193.2/OG0001241.1/OG0001241.2/OG0001248.1/OG0001248.2/OG0001249.1/OG0001262.2/OG0001262.1/OG0001266.2/OG0001266.1/OG0001275.2/OG0001275.1/OG0001313.2/OG0001313.1/OG0001368.2/OG0001368.1/OG0001397.1/OG0001397.2/OG0001420.1/OG0001466.2/OG0001466.1/OG0001509.2/OG0001509.1/OG0001648.2/OG0001648.1/OG0001702.2/OG0001702.1/OG0001753.1/OG0001753.2/OG0001772.2/OG0001772.1/OG0001786.2/OG0001786.1/OG0001858.1/OG0001932.1/OG0001932.2/OG0001936.1/OG0001936.2/OG0001991.1/OG0002003.2/OG0002003.1/OG0002064.2/OG0002064.1/OG0002108.1/OG0002142.1/OG0002142.2/OG0002180.1/OG0002225.2/OG0002225.1/OG0002236.1/OG0002236.2/OG0002284.1/OG0002341.1/OG0002351.1/OG0002360.1/OG0002360.2/OG0002366.1/OG0002366.2/OG0002381.2/OG0002381.1/OG0002392.1/OG0002411.1/OG0002475.1/OG0002491.1/OG0002492.1/OG0002509.2/OG0002509.1/OG0002553.1/OG0002578.1/OG0002586.1/OG0002586.2/OG0002605.1/OG0002605.2/OG0002636.1/OG0002649.1/OG0002670.1/OG0002807.1/OG0002822.1/OG0002876.1/OG0002885.1/OG0002932.1/OG0003066.1/OG0003113.1/OG0003137.1/OG0003145.1/OG0003154.1/OG0003243.1/OG0003264.1/OG0003276.1/OG0003280.1/OG0003287.1/OG0003320.1/OG0003423.1/OG0003435.1/OG0003460.1/OG0003463.1/OG0003543.1/OG0003581.1/OG0003591.1/OG0003655.1/OG0003655.2/OG0003730.1/OG0003818.1/OG0003821.1/OG0003822.1/OG0003844.1/OG0004066.1/OG0004106.1/OG0004425.1/OG0004428.1/OG0004429.1/OG0004435.1/OG0004448.1/OG0004470.1/OG0004609.1/OG0004620.1/OG0004628.1/OG0004632.1/OG0004634.1/OG0004718.1/OG0004791.1/OG0004811.1/OG0004948.1/OG0004952.1/OG0005017.1/OG0005043.1/OG0005055.1/OG0005072.1/OG0005116.1/OG0005387.1/OG0005394.1/OG0005508.1/OG0005737.1/OG0005867.1/OG0005930.1/OG0006217.1/OG0006251.1/OG0006258.1/OG0006441.1/OG0006464.1/OG0006867.1/OG0006913.1/OG0007085.1/OG0007091.1/OG0007130.1/OG0007783.1</t>
  </si>
  <si>
    <t>OG0002306.2/OG0002306.1/OG0002593.1/OG0002628.2/OG0002628.1/OG0002817.2/OG0002817.1/OG0002830.1/OG0002905.1/OG0003576.1/OG0005064.1/OG0005927.1/OG0005947.1/OG0006476.1/OG0007366.1/OG0007609.1/OG0007786.1/OG0008224.1</t>
  </si>
  <si>
    <t>OG0000198.3/OG0000198.5/OG0000198.4/OG0000198.2/OG0000198.1/OG0002032.1/OG0002032.2/OG0002264.1/OG0002282.1/OG0002353.1/OG0002646.1/OG0003220.1/OG0003339.1/OG0003415.1/OG0003542.1/OG0003735.1/OG0004082.1/OG0004681.1/OG0004688.1/OG0005462.1/OG0005534.1/OG0006061.1/OG0006454.1/OG0006855.1/OG0009049.1</t>
  </si>
  <si>
    <t>OG0002306.2/OG0002306.1/OG0002593.1/OG0002628.2/OG0002628.1/OG0002830.1/OG0005064.1/OG0005927.1/OG0007366.1/OG0007786.1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</si>
  <si>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0000200.4/OG0000200.5/OG0000200.2/OG0000200.6/OG0000200.3/OG0000200.1/OG0000208.2/OG0000208.1/OG0000208.4/OG0000208.3/OG0000247.4/OG0000247.5/OG0000247.1/OG0000247.3/OG0000247.2/OG0000299.2/OG0000299.4/OG0000299.3/OG0000299.1/OG0000311.2/OG0000311.3/OG0000311.1/OG0000311.4/OG0000316.4/OG0000316.2/OG0000316.5/OG0000316.1/OG0000316.3/OG0000322.1/OG0000322.2/OG0000322.4/OG0000322.3/OG0000332.3/OG0000332.2/OG0000332.1/OG0000354.3/OG0000354.2/OG0000354.1/OG0000356.4/OG0000356.1/OG0000356.2/OG0000356.3/OG0000571.3/OG0000571.1/OG0000571.2/OG0000635.1/OG0000635.2/OG0000795.1/OG0000795.2/OG0000886.1/OG0000886.3/OG0000886.2/OG0000947.1/OG0000947.2/OG0001090.1/OG0001090.2/OG0001193.1/OG0001193.2/OG0001249.1/OG0001262.2/OG0001262.1/OG0001275.2/OG0001275.1/OG0001368.2/OG0001368.1/OG0001397.1/OG0001397.2/OG0001420.1/OG0001648.2/OG0001648.1/OG0001772.2/OG0001772.1/OG0001936.1/OG0001936.2/OG0001991.1/OG0002003.2/OG0002003.1/OG0002064.2/OG0002064.1/OG0002180.1/OG0002225.2/OG0002225.1/OG0002284.1/OG0002392.1/OG0002475.1/OG0002578.1/OG0002605.1/OG0002605.2/OG0002807.1/OG0002885.1/OG0003113.1/OG0003137.1/OG0003145.1/OG0003264.1/OG0003276.1/OG0003280.1/OG0003655.1/OG0003655.2/OG0003818.1/OG0003821.1/OG0003822.1/OG0004066.1/OG0004428.1/OG0004620.1/OG0004791.1/OG0004948.1/OG0004952.1/OG0005017.1/OG0005072.1/OG0005116.1/OG0005387.1/OG0005394.1/OG0006217.1/OG0006258.1/OG0006464.1/OG0006867.1/OG0007783.1</t>
  </si>
  <si>
    <t>OG0002593.1/OG0002817.2/OG0002817.1/OG0002905.1/OG0003576.1/OG0005947.1</t>
  </si>
  <si>
    <t>OG0000198.3/OG0000198.5/OG0000198.4/OG0000198.2/OG0000198.1/OG0002264.1/OG0002353.1/OG0002646.1/OG0003339.1/OG0003542.1/OG0003735.1/OG0004681.1/OG0004688.1/OG0005462.1/OG0005534.1</t>
  </si>
  <si>
    <t>OG0000066.8/OG0000066.7/OG0000066.5/OG0000066.6/OG0000066.3/OG0000066.4/OG0000066.1/OG0000066.2/OG0000102.3/OG0000102.1/OG0000102.2/OG0000102.6/OG0000102.5/OG0000102.4/OG0000102.7/OG0000102.8/OG0000126.3/OG0000126.2/OG0000126.8/OG0000126.6/OG0000126.5/OG0000126.1/OG0000126.4/OG0000126.7/OG0000192.1/OG0000192.2/OG0000192.5/OG0000192.4/OG0000192.3/OG0000351.4/OG0000351.3/OG0000351.1/OG0000351.2/OG0000375.4/OG0000375.3/OG0000375.2/OG0000375.1/OG0000386.3/OG0000386.1/OG0000386.4/OG0000386.2/OG0000416.1/OG0000416.4/OG0000416.2/OG0000416.3/OG0000449.3/OG0000449.1/OG0000449.2/OG0000475.2/OG0000475.3/OG0000475.1/OG0000541.1/OG0000541.2/OG0000541.3/OG0000582.3/OG0000582.1/OG0000582.2/OG0000918.2/OG0000918.3/OG0000918.1/OG0000938.1/OG0000938.3/OG0000938.2/OG0000947.1/OG0000947.2/OG0001157.2/OG0001157.1/OG0001162.1/OG0001162.2/OG0001241.1/OG0001241.2/OG0001248.1/OG0001248.2/OG0001249.1/OG0001509.2/OG0001509.1/OG0001648.2/OG0001648.1/OG0001753.1/OG0001753.2/OG0001786.2/OG0001786.1/OG0001932.1/OG0001932.2/OG0002236.1/OG0002236.2/OG0002351.1/OG0002381.2/OG0002381.1/OG0002509.2/OG0002509.1/OG0002553.1/OG0002649.1/OG0002876.1/OG0002932.1/OG0003066.1/OG0003137.1/OG0003320.1/OG0003423.1/OG0003435.1/OG0003460.1/OG0003591.1/OG0003844.1/OG0004106.1/OG0004435.1/OG0004448.1/OG0004609.1/OG0004628.1/OG0004632.1/OG0004634.1/OG0004718.1/OG0005055.1/OG0005508.1/OG0005737.1/OG0005867.1/OG0005930.1/OG0006251.1/OG0006441.1/OG0006913.1/OG0007085.1/OG0007091.1/OG0007130.1</t>
  </si>
  <si>
    <t>OG0000501.1/OG0001682.1/OG0001682.2/OG0001764.2/OG0001764.1/OG0001769.2/OG0001769.1/OG0001861.2/OG0001861.1/OG0007183.1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</si>
  <si>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0000126.3/OG0000126.2/OG0000126.8/OG0000126.6/OG0000126.5/OG0000126.1/OG0000126.4/OG0000126.7/OG0000256.4/OG0000256.5/OG0000256.3/OG0000256.1/OG0000256.2/OG0000318.4/OG0000318.2/OG0000318.1/OG0000318.3/OG0000403.2/OG0000403.1/OG0000485.1/OG0000485.3/OG0000485.2/OG0000567.1/OG0000567.3/OG0000567.2/OG0000617.1/OG0000617.2/OG0000617.3/OG0000635.1/OG0000635.2/OG0000876.1/OG0000876.2/OG0000995.1/OG0000995.2/OG0001050.2/OG0001050.1/OG0001271.2/OG0001271.1/OG0001408.1/OG0001408.2/OG0001504.1/OG0001504.2/OG0001597.1/OG0001597.2/OG0001639.1/OG0001639.2/OG0001765.1/OG0001768.1/OG0002237.1/OG0002268.1/OG0002601.1/OG0002885.1/OG0002920.1/OG0003055.1/OG0003287.1/OG0003529.1/OG0003558.1/OG0003855.1/OG0005154.1</t>
  </si>
  <si>
    <t>OG0000198.3/OG0000198.5/OG0000198.4/OG0000198.2/OG0000198.1/OG0001748.2/OG0001748.1/OG0001974.1/OG0002073.1/OG0002073.2/OG0002353.1/OG0002444.1/OG0002646.1/OG0002660.1/OG0003542.1/OG0004052.1/OG0004410.1/OG0004615.1/OG0005380.1/OG0005534.1/OG0006022.1/OG0006270.1/OG0006406.1/OG0006716.1/OG0006735.1/OG0006772.1/OG0007336.1/OG0007771.1/OG0007826.1/OG0008011.1/OG0008442.1/OG0008491.1</t>
  </si>
  <si>
    <t>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0000074.1/OG0000074.8/OG0000074.3/OG0000074.2/OG0000074.6/OG0000074.5/OG0000074.7/OG0000074.4/OG0000089.4/OG0000089.8/OG0000089.5/OG0000089.2/OG0000089.6/OG0000089.3/OG0000089.7/OG0000089.1/OG0000120.3/OG0000120.4/OG0000120.1/OG0000120.5/OG0000120.2/OG0000126.3/OG0000126.2/OG0000126.8/OG0000126.6/OG0000126.5/OG0000126.1/OG0000126.4/OG0000126.7/OG0000168.1/OG0000168.4/OG0000168.2/OG0000168.3/OG0000168.5/OG0000172.3/OG0000172.4/OG0000172.2/OG0000172.1/OG0000181.3/OG0000181.5/OG0000181.1/OG0000181.2/OG0000181.4/OG0000182.3/OG0000182.5/OG0000182.2/OG0000182.6/OG0000182.1/OG0000182.4/OG0000222.2/OG0000222.1/OG0000222.4/OG0000222.5/OG0000222.3/OG0000247.4/OG0000247.5/OG0000247.1/OG0000247.3/OG0000247.2/OG0000256.4/OG0000256.5/OG0000256.3/OG0000256.1/OG0000256.2/OG0000267.4/OG0000267.1/OG0000267.2/OG0000267.5/OG0000267.3/OG0000269.4/OG0000269.2/OG0000269.3/OG0000269.1/OG0000273.1/OG0000273.5/OG0000273.4/OG0000273.2/OG0000273.3/OG0000278.4/OG0000278.2/OG0000278.1/OG0000278.3/OG0000278.5/OG0000280.1/OG0000280.2/OG0000280.4/OG0000280.3/OG0000283.4/OG0000283.3/OG0000283.1/OG0000283.2/OG0000292.1/OG0000292.2/OG0000292.3/OG0000293.1/OG0000293.3/OG0000293.4/OG0000293.5/OG0000293.2/OG0000299.2/OG0000299.4/OG0000299.3/OG0000299.1/OG0000312.1/OG0000316.4/OG0000316.2/OG0000316.5/OG0000316.1/OG0000316.3/OG0000318.4/OG0000318.2/OG0000318.1/OG0000318.3/OG0000320.4/OG0000320.3/OG0000320.2/OG0000320.1/OG0000320.5/OG0000331.1/OG0000331.3/OG0000331.2/OG0000331.4/OG0000334.3/OG0000334.1/OG0000334.4/OG0000334.2/OG0000344.3/OG0000344.1/OG0000344.4/OG0000344.2/OG0000356.4/OG0000356.1/OG0000356.2/OG0000356.3/OG0000374.1/OG0000374.2/OG0000374.4/OG0000374.3/OG0000389.2/OG0000389.3/OG0000389.1/OG0000391.4/OG0000391.3/OG0000391.1/OG0000391.2/OG0000400.4/OG0000400.1/OG0000400.3/OG0000400.2/OG0000403.2/OG0000403.1/OG0000404.1/OG0000404.2/OG0000404.3/OG0000404.4/OG0000412.2/OG0000412.1/OG0000412.3/OG0000416.1/OG0000416.4/OG0000416.2/OG0000416.3/OG0000419.4/OG0000419.3/OG0000419.2/OG0000419.1/OG0000420.3/OG0000420.2/OG0000420.1/OG0000433.3/OG0000433.2/OG0000433.1/OG0000435.3/OG0000435.2/OG0000435.1/OG0000445.2/OG0000445.3/OG0000445.1/OG0000449.3/OG0000449.1/OG0000449.2/OG0000467.4/OG0000467.3/OG0000467.2/OG0000467.1/OG0000478.2/OG0000478.1/OG0000478.3/OG0000485.1/OG0000485.3/OG0000485.2/OG0000502.2/OG0000502.1/OG0000502.3/OG0000503.2/OG0000503.3/OG0000503.1/OG0000507.1/OG0000507.2/OG0000520.2/OG0000520.3/OG0000520.1/OG0000525.3/OG0000525.1/OG0000525.2/OG0000540.3/OG0000540.4/OG0000540.2/OG0000540.1/OG0000567.1/OG0000567.3/OG0000567.2/OG0000571.3/OG0000571.1/OG0000571.2/OG0000608.1/OG0000608.2/OG0000614.3/OG0000614.2/OG0000614.1/OG0000617.1/OG0000617.2/OG0000617.3/OG0000619.1/OG0000619.3/OG0000619.2/OG0000623.1/OG0000623.2/OG0000635.1/OG0000635.2/OG0000636.3/OG0000636.1/OG0000636.2/OG0000648.2/OG0000648.1/OG0000667.1/OG0000667.3/OG0000667.2/OG0000696.1/OG0000696.2/OG0000696.3/OG0000707.1/OG0000707.3/OG0000707.2/OG0000712.1/OG0000712.2/OG0000741.2/OG0000741.1/OG0000741.3/OG0000744.1/OG0000744.2/OG0000745.2/OG0000745.1/OG0000745.3/OG0000764.1/OG0000764.2/OG0000764.3/OG0000772.1/OG0000772.2/OG0000807.1/OG0000807.2/OG0000811.2/OG0000811.3/OG0000811.1/OG0000812.1/OG0000812.2/OG0000812.3/OG0000833.2/OG0000833.1/OG0000834.2/OG0000834.1/OG0000854.1/OG0000854.2/OG0000876.1/OG0000876.2/OG0000886.1/OG0000886.3/OG0000886.2/OG0000893.1/OG0000893.2/OG0000897.2/OG0000897.1/OG0000911.2/OG0000911.1/OG0000917.2/OG0000917.1/OG0000918.2/OG0000918.3/OG0000918.1/OG0000938.1/OG0000938.3/OG0000938.2/OG0000942.2/OG0000942.3/OG0000942.1/OG0000947.1/OG0000947.2/OG0000995.1/OG0000995.2/OG0001017.1/OG0001017.2/OG0001026.1/OG0001026.2/OG0001032.2/OG0001032.1/OG0001033.2/OG0001033.1/OG0001045.2/OG0001045.1/OG0001050.2/OG0001050.1/OG0001077.2/OG0001077.1/OG0001081.2/OG0001081.1/OG0001118.1/OG0001118.2/OG0001157.2/OG0001157.1/OG0001169.2/OG0001169.1/OG0001175.2/OG0001175.1/OG0001203.2/OG0001203.1/OG0001241.1/OG0001241.2/OG0001271.2/OG0001271.1/OG0001275.2/OG0001275.1/OG0001278.2/OG0001278.1/OG0001339.2/OG0001339.1/OG0001365.2/OG0001365.1/OG0001395.2/OG0001395.1/OG0001408.1/OG0001408.2/OG0001422.1/OG0001422.2/OG0001504.1/OG0001504.2/OG0001505.2/OG0001505.1/OG0001510.2/OG0001510.1/OG0001513.2/OG0001513.1/OG0001523.1/OG0001523.2/OG0001527.2/OG0001527.1/OG0001559.2/OG0001559.1/OG0001567.1/OG0001572.2/OG0001572.1/OG0001597.1/OG0001597.2/OG0001631.2/OG0001631.1/OG0001639.1/OG0001639.2/OG0001660.1/OG0001661.1/OG0001661.2/OG0001666.2/OG0001666.1/OG0001679.1/OG0001702.2/OG0001702.1/OG0001706.1/OG0001706.2/OG0001717.1/OG0001757.2/OG0001757.1/OG0001763.2/OG0001763.1/OG0001764.2/OG0001764.1/OG0001765.1/OG0001768.1/OG0001769.2/OG0001769.1/OG0001772.2/OG0001772.1/OG0001782.1/OG0001782.2/OG0001784.2/OG0001784.1/OG0001794.1/OG0001794.2/OG0001814.1/OG0001814.2/OG0001826.2/OG0001826.1/OG0001861.2/OG0001861.1/OG0001870.2/OG0001870.1/OG0001932.1/OG0001932.2/OG0001945.1/OG0001945.2/OG0001952.1/OG0001952.2/OG0001956.1/OG0001972.1/OG0001972.2/OG0002031.2/OG0002031.1/OG0002039.1/OG0002043.2/OG0002043.1/OG0002107.2/OG0002107.1/OG0002120.1/OG0002120.2/OG0002125.1/OG0002133.1/OG0002154.1/OG0002154.2/OG0002156.1/OG0002178.1/OG0002178.2/OG0002179.1/OG0002237.1/OG0002268.1/OG0002340.1/OG0002340.2/OG0002341.1/OG0002351.1/OG0002359.1/OG0002360.1/OG0002360.2/OG0002361.2/OG0002361.1/OG0002366.1/OG0002366.2/OG0002463.1/OG0002469.1/OG0002486.1/OG0002486.2/OG0002491.1/OG0002496.2/OG0002496.1/OG0002551.1/OG0002551.2/OG0002553.1/OG0002585.1/OG0002589.1/OG0002589.2/OG0002601.1/OG0002638.1/OG0002642.1/OG0002642.2/OG0002644.1/OG0002732.1/OG0002746.1/OG0002772.1/OG0002778.2/OG0002778.1/OG0002801.1/OG0002806.1/OG0002806.2/OG0002815.1/OG0002876.1/OG0002885.1/OG0002899.1/OG0002920.1/OG0002923.1/OG0002957.1/OG0002969.1/OG0003026.1/OG0003028.1/OG0003028.2/OG0003044.1/OG0003049.1/OG0003055.1/OG0003065.1/OG0003068.1/OG0003090.1/OG0003105.1/OG0003109.1/OG0003137.1/OG0003202.1/OG0003243.1/OG0003266.2/OG0003266.1/OG0003287.1/OG0003291.1/OG0003292.1/OG0003332.1/OG0003340.1/OG0003340.2/OG0003425.1/OG0003442.1/OG0003464.1/OG0003469.1/OG0003529.1/OG0003551.1/OG0003558.1/OG0003569.1/OG0003580.1/OG0003582.1/OG0003593.1/OG0003663.1/OG0003706.1/OG0003721.1/OG0003752.1/OG0003756.1/OG0003769.1/OG0003771.1/OG0003793.1/OG0003808.1/OG0003819.1/OG0003822.1/OG0003855.1/OG0003856.1/OG0003922.1/OG0003997.1/OG0004001.1/OG0004008.1/OG0004028.1/OG0004045.1/OG0004066.1/OG0004107.1/OG0004146.1/OG0004149.1/OG0004152.1/OG0004263.1/OG0004281.1/OG0004345.1/OG0004370.1/OG0004388.1/OG0004423.1/OG0004469.1/OG0004563.1/OG0004566.1/OG0004690.1/OG0004693.1/OG0004731.1/OG0004752.1/OG0004771.1/OG0004794.1/OG0004815.1/OG0004904.1/OG0005074.1/OG0005081.1/OG0005103.1/OG0005105.1/OG0005116.1/OG0005144.1/OG0005154.1/OG0005163.1/OG0005282.1/OG0005300.1/OG0005368.1/OG0005396.1/OG0005458.1/OG0005485.1/OG0005491.1/OG0005498.1/OG0005515.1/OG0005519.1/OG0005585.1/OG0005711.1/OG0005713.1/OG0005850.1/OG0005926.1/OG0006012.1/OG0006025.1/OG0006248.1/OG0006317.1/OG0006320.1/OG0006375.1/OG0006379.1/OG0006413.1/OG0006490.1/OG0006507.1/OG0006659.1/OG0006850.1/OG0006867.1/OG0006915.1/OG0006918.1/OG0007298.1/OG0007319.1/OG0007773.1/OG0008000.1/OG0008008.1/OG0008106.1/OG0009945.1</t>
  </si>
  <si>
    <t>OG0001373.1/OG0001573.1/OG0002287.1/OG0002628.2/OG0002628.1/OG0002658.1/OG0002676.1/OG0002830.1/OG0002978.1/OG0003229.1/OG0003350.1/OG0003353.1/OG0003447.1/OG0003959.1/OG0004302.1/OG0004638.1/OG0005390.1/OG0005518.1/OG0005596.1/OG0005706.1/OG0006082.1/OG0006225.1/OG0007366.1/OG0007882.1/OG0009738.1/OG0010076.1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</si>
  <si>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0000120.3/OG0000120.4/OG0000120.1/OG0000120.5/OG0000120.2/OG0000144.8/OG0000144.6/OG0000144.1/OG0000144.7/OG0000144.5/OG0000144.4/OG0000144.3/OG0000144.2/OG0000200.4/OG0000200.5/OG0000200.2/OG0000200.6/OG0000200.3/OG0000200.1/OG0000256.4/OG0000256.5/OG0000256.3/OG0000256.1/OG0000256.2/OG0000322.1/OG0000322.2/OG0000322.4/OG0000322.3/OG0000331.1/OG0000331.3/OG0000331.2/OG0000331.4/OG0000375.4/OG0000375.3/OG0000375.2/OG0000375.1/OG0000403.2/OG0000403.1/OG0000513.2/OG0000513.1/OG0000525.3/OG0000525.1/OG0000525.2/OG0000526.3/OG0000526.2/OG0000526.1/OG0000567.1/OG0000567.3/OG0000567.2/OG0000635.1/OG0000635.2/OG0000828.1/OG0000828.2/OG0001161.1/OG0001161.2/OG0001271.2/OG0001271.1/OG0001607.2/OG0001607.1/OG0001639.1/OG0001639.2/OG0001768.1/OG0001972.1/OG0001972.2/OG0002076.1/OG0002076.2/OG0002146.1/OG0002179.1/OG0002409.1/OG0002515.1/OG0002518.1/OG0002605.1/OG0002605.2/OG0002754.1/OG0003105.1/OG0003243.1/OG0003292.1/OG0003481.1/OG0003539.1/OG0003945.1/OG0004038.1/OG0004292.1/OG0004294.1/OG0004309.1/OG0004628.1/OG0004632.1/OG0004718.1/OG0004883.1/OG0005055.1/OG0005871.1/OG0006706.1/OG0006933.1</t>
  </si>
  <si>
    <t>OG0000107.5/OG0000107.3/OG0000107.7/OG0000107.4/OG0000107.1/OG0000107.2/OG0000107.8/OG0000107.6/OG0000120.3/OG0000120.4/OG0000120.1/OG0000120.5/OG0000120.2/OG0000375.4/OG0000375.3/OG0000375.2/OG0000375.1/OG0000403.2/OG0000403.1/OG0001271.2/OG0001271.1/OG0002409.1/OG0003292.1/OG0003945.1/OG0004294.1/OG0004628.1/OG0004718.1/OG0006706.1</t>
  </si>
  <si>
    <t>OG0000493.2/OG0000493.3/OG0000493.1/OG0001398.1/OG0002628.2/OG0002628.1/OG0002817.2/OG0002817.1/OG0002830.1/OG0003454.1/OG0003576.1/OG0004302.1/OG0005810.1/OG0006392.1/OG0007366.1/OG0007609.1/OG0007645.1/OG0008269.1/OG0008466.1/OG0008563.1/OG0009738.1</t>
  </si>
  <si>
    <t>OG0001609.1/OG0001822.1/OG0001822.2/OG0001940.1/OG0001966.2/OG0001966.1/OG0002032.1/OG0002032.2/OG0002073.1/OG0002073.2/OG0002145.1/OG0002282.1/OG0002353.1/OG0002480.1/OG0002646.1/OG0002708.1/OG0003077.2/OG0003077.1/OG0003238.1/OG0003335.1/OG0003415.1/OG0003542.1/OG0003681.1/OG0003735.1/OG0003998.1/OG0004023.1/OG0004040.1/OG0004052.1/OG0004054.1/OG0004096.1/OG0004312.1/OG0004390.1/OG0004401.1/OG0004688.1/OG0005113.1/OG0005288.1/OG0005534.1/OG0005582.1/OG0005703.1/OG0005846.1/OG0006227.1/OG0006454.1/OG0006467.1/OG0006772.1/OG0007336.1/OG0008043.1/OG0008221.1/OG0009035.1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</si>
  <si>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0000247.4/OG0000247.5/OG0000247.1/OG0000247.3/OG0000247.2/OG0000267.4/OG0000267.1/OG0000267.2/OG0000267.5/OG0000267.3/OG0000273.1/OG0000273.5/OG0000273.4/OG0000273.2/OG0000273.3/OG0000278.4/OG0000278.2/OG0000278.1/OG0000278.3/OG0000278.5/OG0000283.4/OG0000283.3/OG0000283.1/OG0000283.2/OG0000288.5/OG0000288.1/OG0000288.4/OG0000288.2/OG0000288.3/OG0000298.3/OG0000298.4/OG0000298.5/OG0000298.1/OG0000298.2/OG0000299.2/OG0000299.4/OG0000299.3/OG0000299.1/OG0000311.2/OG0000311.3/OG0000311.1/OG0000311.4/OG0000316.4/OG0000316.2/OG0000316.5/OG0000316.1/OG0000316.3/OG0000317.1/OG0000317.3/OG0000317.4/OG0000317.2/OG0000318.4/OG0000318.2/OG0000318.1/OG0000318.3/OG0000320.4/OG0000320.3/OG0000320.2/OG0000320.1/OG0000320.5/OG0000327.4/OG0000327.3/OG0000327.1/OG0000327.2/OG0000344.3/OG0000344.1/OG0000344.4/OG0000344.2/OG0000359.1/OG0000359.4/OG0000359.3/OG0000359.2/OG0000375.4/OG0000375.3/OG0000375.2/OG0000375.1/OG0000386.3/OG0000386.1/OG0000386.4/OG0000386.2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0000449.3/OG0000449.1/OG0000449.2/OG0000478.2/OG0000478.1/OG0000478.3/OG0000480.3/OG0000480.1/OG0000480.2/OG0000484.2/OG0000484.1/OG0000484.3/OG0000485.1/OG0000485.3/OG0000485.2/OG0000492.1/OG0000492.3/OG0000492.2/OG0000521.2/OG0000521.1/OG0000521.3/OG0000523.2/OG0000523.3/OG0000523.1/OG0000540.3/OG0000540.4/OG0000540.2/OG0000540.1/OG0000549.2/OG0000549.1/OG0000559.3/OG0000559.2/OG0000559.1/OG0000567.1/OG0000567.3/OG0000567.2/OG0000571.3/OG0000571.1/OG0000571.2/OG0000582.3/OG0000582.1/OG0000582.2/OG0000583.2/OG0000583.1/OG0000583.3/OG0000613.1/OG0000613.3/OG0000613.2/OG0000617.1/OG0000617.2/OG0000617.3/OG0000618.2/OG0000618.1/OG0000618.3/OG0000632.1/OG0000632.2/OG0000635.1/OG0000635.2/OG0000666.3/OG0000666.2/OG0000666.1/OG0000670.2/OG0000670.1/OG0000671.3/OG0000671.1/OG0000671.2/OG0000707.1/OG0000707.3/OG0000707.2/OG0000709.3/OG0000709.1/OG0000709.2/OG0000710.3/OG0000710.1/OG0000710.2/OG0000712.1/OG0000712.2/OG0000737.1/OG0000737.3/OG0000737.2/OG0000739.1/OG0000739.2/OG0000744.1/OG0000744.2/OG0000745.2/OG0000745.1/OG0000745.3/OG0000772.1/OG0000772.2/OG0000785.1/OG0000785.2/OG0000789.1/OG0000789.2/OG0000805.3/OG0000805.2/OG0000805.1/OG0000815.1/OG0000815.2/OG0000831.2/OG0000831.1/OG0000832.1/OG0000832.3/OG0000832.2/OG0000833.2/OG0000833.1/OG0000870.3/OG0000870.1/OG0000870.2/OG0000886.1/OG0000886.3/OG0000886.2/OG0000892.1/OG0000892.2/OG0000897.2/OG0000897.1/OG0000917.2/OG0000917.1/OG0000935.2/OG0000935.1/OG0000947.1/OG0000947.2/OG0000953.1/OG0000953.2/OG0000974.1/OG0000974.2/OG0000976.1/OG0000976.2/OG0000992.1/OG0000992.2/OG0000995.1/OG0000995.2/OG0000997.1/OG0000997.2/OG0001003.1/OG0001003.2/OG0001006.1/OG0001006.2/OG0001029.2/OG0001029.1/OG0001033.2/OG0001033.1/OG0001050.2/OG0001050.1/OG0001081.2/OG0001081.1/OG0001090.1/OG0001090.2/OG0001111.1/OG0001111.2/OG0001157.2/OG0001157.1/OG0001161.1/OG0001161.2/OG0001162.1/OG0001162.2/OG0001166.2/OG0001166.1/OG0001169.2/OG0001169.1/OG0001170.2/OG0001170.1/OG0001175.2/OG0001175.1/OG0001225.2/OG0001225.1/OG0001245.2/OG0001245.1/OG0001248.1/OG0001248.2/OG0001254.2/OG0001254.1/OG0001262.2/OG0001262.1/OG0001263.1/OG0001263.2/OG0001266.2/OG0001266.1/OG0001271.2/OG0001271.1/OG0001275.2/OG0001275.1/OG0001305.2/OG0001305.1/OG0001313.2/OG0001313.1/OG0001342.2/OG0001342.1/OG0001355.2/OG0001355.1/OG0001368.2/OG0001368.1/OG0001369.1/OG0001395.2/OG0001395.1/OG0001408.1/OG0001408.2/OG0001415.2/OG0001415.1/OG0001450.1/OG0001450.2/OG0001459.1/OG0001459.2/OG0001466.2/OG0001466.1/OG0001504.1/OG0001504.2/OG0001510.2/OG0001510.1/OG0001512.1/OG0001512.2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0001634.2/OG0001634.1/OG0001640.1/OG0001640.2/OG0001641.1/OG0001641.2/OG0001683.2/OG0001683.1/OG0001702.2/OG0001702.1/OG0001710.2/OG0001710.1/OG0001717.1/OG0001752.2/OG0001752.1/OG0001765.1/OG0001768.1/OG0001772.2/OG0001772.1/OG0001787.1/OG0001787.2/OG0001828.1/OG0001828.3/OG0001828.2/OG0001870.2/OG0001870.1/OG0001900.1/OG0001932.1/OG0001932.2/OG0001963.1/OG0001963.2/OG0001991.1/OG0001993.1/OG0002009.1/OG0002009.2/OG0002064.2/OG0002064.1/OG0002068.1/OG0002076.1/OG0002076.2/OG0002079.1/OG0002107.2/OG0002107.1/OG0002115.1/OG0002115.2/OG0002121.1/OG0002121.2/OG0002134.1/OG0002141.1/OG0002142.1/OG0002142.2/OG0002143.2/OG0002143.1/OG0002221.1/OG0002228.1/OG0002236.1/OG0002236.2/OG0002246.1/OG0002267.1/OG0002268.1/OG0002277.2/OG0002277.1/OG0002295.1/OG0002332.1/OG0002340.1/OG0002340.2/OG0002341.1/OG0002351.1/OG0002374.1/OG0002376.1/OG0002409.1/OG0002411.1/OG0002443.2/OG0002443.1/OG0002472.1/OG0002475.1/OG0002481.1/OG0002487.1/OG0002488.2/OG0002488.1/OG0002491.1/OG0002492.1/OG0002493.2/OG0002493.1/OG0002503.1/OG0002509.2/OG0002509.1/OG0002572.1/OG0002587.1/OG0002591.1/OG0002605.1/OG0002605.2/OG0002621.1/OG0002623.2/OG0002623.1/OG0002638.1/OG0002666.1/OG0002670.1/OG0002731.2/OG0002731.1/OG0002741.1/OG0002746.1/OG0002754.1/OG0002767.1/OG0002772.1/OG0002787.1/OG0002797.1/OG0002806.1/OG0002806.2/OG0002812.1/OG0002822.1/OG0002824.1/OG0002824.2/OG0002876.1/OG0002885.1/OG0002899.1/OG0002917.1/OG0002918.1/OG0002924.1/OG0002926.1/OG0002932.1/OG0003049.1/OG0003050.1/OG0003058.1/OG0003084.1/OG0003090.1/OG0003096.1/OG0003105.1/OG0003109.1/OG0003123.1/OG0003134.1/OG0003137.1/OG0003154.1/OG0003155.2/OG0003155.1/OG0003222.1/OG0003243.1/OG0003273.1/OG0003276.1/OG0003314.1/OG0003320.1/OG0003323.1/OG0003423.1/OG0003425.1/OG0003451.1/OG0003460.1/OG0003485.1/OG0003487.1/OG0003491.1/OG0003510.1/OG0003522.1/OG0003523.1/OG0003558.1/OG0003571.1/OG0003659.1/OG0003718.1/OG0003721.1/OG0003730.1/OG0003752.1/OG0003769.1/OG0003775.1/OG0003793.1/OG0003799.1/OG0003816.1/OG0003819.1/OG0003821.1/OG0003840.1/OG0003844.1/OG0003945.1/OG0003994.1/OG0004038.1/OG0004079.1/OG0004095.1/OG0004135.1/OG0004160.1/OG0004243.1/OG0004292.1/OG0004301.1/OG0004309.1/OG0004315.1/OG0004347.1/OG0004361.1/OG0004407.1/OG0004425.1/OG0004439.1/OG0004448.1/OG0004452.1/OG0004454.1/OG0004481.1/OG0004568.1/OG0004609.1/OG0004618.1/OG0004620.1/OG0004664.1/OG0004748.1/OG0004794.1/OG0004818.1/OG0004883.1/OG0004952.1/OG0005017.1/OG0005072.1/OG0005078.1/OG0005081.1/OG0005116.1/OG0005123.1/OG0005158.1/OG0005284.1/OG0005356.1/OG0005359.1/OG0005446.1/OG0005465.1/OG0005466.1/OG0005475.1/OG0005565.1/OG0005568.1/OG0005580.1/OG0005737.1/OG0005783.1/OG0005795.1/OG0005811.1/OG0005887.1/OG0005943.1/OG0005966.1/OG0005993.1/OG0006007.1/OG0006011.1/OG0006014.1/OG0006033.1/OG0006217.1/OG0006221.1/OG0006236.1/OG0006242.1/OG0006248.1/OG0006251.1/OG0006307.1/OG0006329.1/OG0006357.1/OG0006371.1/OG0006413.1/OG0006422.1/OG0006480.1/OG0006659.1/OG0006792.1/OG0006867.1/OG0006889.1/OG0006915.1/OG0006935.1/OG0007093.1/OG0007172.1/OG0007208.1/OG0007787.1/OG0007811.1/OG0008029.1/OG0008120.1</t>
  </si>
  <si>
    <t>OG0001609.1/OG0001940.1/OG0001966.2/OG0001966.1/OG0002032.1/OG0002032.2/OG0002073.1/OG0002073.2/OG0002145.1/OG0002282.1/OG0002646.1/OG0003077.2/OG0003077.1/OG0003238.1/OG0003335.1/OG0003415.1/OG0003542.1/OG0003681.1/OG0003735.1/OG0003998.1/OG0004040.1/OG0004052.1/OG0004096.1/OG0004390.1/OG0004401.1/OG0004688.1/OG0005288.1/OG0005534.1/OG0005582.1/OG0006227.1/OG0006467.1/OG0007336.1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</si>
  <si>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0000359.1/OG0000359.4/OG0000359.3/OG0000359.2/OG0000375.4/OG0000375.3/OG0000375.2/OG0000375.1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0000523.2/OG0000523.3/OG0000523.1/OG0000540.3/OG0000540.4/OG0000540.2/OG0000540.1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0000671.3/OG0000671.1/OG0000671.2/OG0000707.1/OG0000707.3/OG0000707.2/OG0000709.3/OG0000709.1/OG0000709.2/OG0000710.3/OG0000710.1/OG0000710.2/OG0000712.1/OG0000712.2/OG0000737.1/OG0000737.3/OG0000737.2/OG0000744.1/OG0000744.2/OG0000745.2/OG0000745.1/OG0000745.3/OG0000772.1/OG0000772.2/OG0000785.1/OG0000785.2/OG0000789.1/OG0000789.2/OG0000805.3/OG0000805.2/OG0000805.1/OG0000815.1/OG0000815.2/OG0000831.2/OG0000831.1/OG0000832.1/OG0000832.3/OG0000832.2/OG0000833.2/OG0000833.1/OG0000886.1/OG0000886.3/OG0000886.2/OG0000892.1/OG0000892.2/OG0000897.2/OG0000897.1/OG0000935.2/OG0000935.1/OG0000947.1/OG0000947.2/OG0000953.1/OG0000953.2/OG0000974.1/OG0000974.2/OG0000976.1/OG0000976.2/OG0000995.1/OG0000995.2/OG0001006.1/OG0001006.2/OG0001029.2/OG0001029.1/OG0001033.2/OG0001033.1/OG0001050.2/OG0001050.1/OG0001081.2/OG0001081.1/OG0001111.1/OG0001111.2/OG0001157.2/OG0001157.1/OG0001161.1/OG0001161.2/OG0001162.1/OG0001162.2/OG0001166.2/OG0001166.1/OG0001169.2/OG0001169.1/OG0001170.2/OG0001170.1/OG0001175.2/OG0001175.1/OG0001225.2/OG0001225.1/OG0001245.2/OG0001245.1/OG0001254.2/OG0001254.1/OG0001262.2/OG0001262.1/OG0001271.2/OG0001271.1/OG0001275.2/OG0001275.1/OG0001305.2/OG0001305.1/OG0001342.2/OG0001342.1/OG0001368.2/OG0001368.1/OG0001395.2/OG0001395.1/OG0001408.1/OG0001408.2/OG0001415.2/OG0001415.1/OG0001450.1/OG0001450.2/OG0001504.1/OG0001504.2/OG0001510.2/OG0001510.1/OG0001512.1/OG0001512.2/OG0001543.2/OG0001543.1/OG0001554.2/OG0001554.1/OG0001558.2/OG0001558.1/OG0001559.2/OG0001559.1/OG0001567.1/OG0001597.1/OG0001597.2/OG0001599.1/OG0001599.2/OG0001607.2/OG0001607.1/OG0001613.2/OG0001613.1/OG0001622.1/OG0001623.2/OG0001623.1/OG0001634.2/OG0001634.1/OG0001640.1/OG0001640.2/OG0001683.2/OG0001683.1/OG0001702.2/OG0001702.1/OG0001710.2/OG0001710.1/OG0001717.1/OG0001752.2/OG0001752.1/OG0001768.1/OG0001772.2/OG0001772.1/OG0001828.1/OG0001828.3/OG0001828.2/OG0001870.2/OG0001870.1/OG0001900.1/OG0001932.1/OG0001932.2/OG0001963.1/OG0001963.2/OG0001993.1/OG0002009.1/OG0002009.2/OG0002068.1/OG0002107.2/OG0002107.1/OG0002115.1/OG0002115.2/OG0002121.1/OG0002121.2/OG0002134.1/OG0002141.1/OG0002143.2/OG0002143.1/OG0002221.1/OG0002236.1/OG0002236.2/OG0002246.1/OG0002267.1/OG0002268.1/OG0002277.2/OG0002277.1/OG0002332.1/OG0002340.1/OG0002340.2/OG0002341.1/OG0002351.1/OG0002374.1/OG0002409.1/OG0002411.1/OG0002443.2/OG0002443.1/OG0002472.1/OG0002475.1/OG0002481.1/OG0002487.1/OG0002488.2/OG0002488.1/OG0002491.1/OG0002492.1/OG0002503.1/OG0002509.2/OG0002509.1/OG0002572.1/OG0002587.1/OG0002591.1/OG0002605.1/OG0002605.2/OG0002621.1/OG0002623.2/OG0002623.1/OG0002638.1/OG0002666.1/OG0002670.1/OG0002731.2/OG0002731.1/OG0002741.1/OG0002746.1/OG0002767.1/OG0002772.1/OG0002797.1/OG0002806.1/OG0002806.2/OG0002812.1/OG0002822.1/OG0002824.1/OG0002824.2/OG0002876.1/OG0002885.1/OG0002899.1/OG0003049.1/OG0003050.1/OG0003090.1/OG0003096.1/OG0003105.1/OG0003109.1/OG0003123.1/OG0003154.1/OG0003155.2/OG0003155.1/OG0003222.1/OG0003243.1/OG0003276.1/OG0003323.1/OG0003423.1/OG0003425.1/OG0003451.1/OG0003460.1/OG0003485.1/OG0003487.1/OG0003491.1/OG0003522.1/OG0003523.1/OG0003558.1/OG0003571.1/OG0003718.1/OG0003721.1/OG0003730.1/OG0003752.1/OG0003775.1/OG0003793.1/OG0003799.1/OG0003816.1/OG0003821.1/OG0003994.1/OG0004038.1/OG0004135.1/OG0004160.1/OG0004243.1/OG0004309.1/OG0004315.1/OG0004407.1/OG0004425.1/OG0004439.1/OG0004452.1/OG0004481.1/OG0004609.1/OG0004618.1/OG0004664.1/OG0004748.1/OG0004794.1/OG0004818.1/OG0005017.1/OG0005072.1/OG0005116.1/OG0005123.1/OG0005158.1/OG0005284.1/OG0005446.1/OG0005466.1/OG0005565.1/OG0005568.1/OG0005580.1/OG0005737.1/OG0005783.1/OG0005811.1/OG0006007.1/OG0006011.1/OG0006014.1/OG0006033.1/OG0006217.1/OG0006221.1/OG0006236.1/OG0006242.1/OG0006248.1/OG0006307.1/OG0006329.1/OG0006422.1/OG0006480.1/OG0006659.1/OG0006889.1/OG0006915.1/OG0006935.1/OG0007208.1/OG0008029.1</t>
  </si>
  <si>
    <t>OG0003090.1/OG0003994.1/OG0004038.1</t>
  </si>
  <si>
    <t>OG0002282.1/OG0004390.1/OG0006227.1</t>
  </si>
  <si>
    <t>OG0002830.1/OG0007609.1</t>
  </si>
  <si>
    <t>OG0000050.7/OG0000050.8/OG0000050.1/OG0000050.6/OG0000050.10/OG0000050.5/OG0000050.11/OG0000050.9/OG0000050.3/OG0000050.2/OG0000050.4/OG0000102.3/OG0000102.1/OG0000102.2/OG0000102.6/OG0000102.5/OG0000102.4/OG0000102.7/OG0000102.8/OG0000168.1/OG0000168.4/OG0000168.2/OG0000168.3/OG0000168.5/OG0000299.2/OG0000299.4/OG0000299.3/OG0000299.1/OG0000559.3/OG0000559.2/OG0000559.1/OG0000617.1/OG0000617.2/OG0000617.3/OG0000618.2/OG0000618.1/OG0000618.3/OG0000632.1/OG0000632.2/OG0000635.1/OG0000635.2/OG0000737.1/OG0000737.3/OG0000737.2/OG0000833.2/OG0000833.1/OG0000892.1/OG0000892.2/OG0001111.1/OG0001111.2/OG0001368.2/OG0001368.1/OG0001415.2/OG0001415.1/OG0001510.2/OG0001510.1/OG0001623.2/OG0001623.1/OG0002009.1/OG0002009.2/OG0002068.1/OG0002267.1/OG0002741.1/OG0002772.1/OG0002822.1/OG0002885.1/OG0003090.1/OG0003793.1/OG0004481.1/OG0004609.1/OG0005072.1/OG0005446.1/OG0006248.1</t>
  </si>
  <si>
    <t>OG0000200.4/OG0000200.5/OG0000200.2/OG0000200.6/OG0000200.3/OG0000200.1/OG0000283.4/OG0000283.3/OG0000283.1/OG0000283.2/OG0000521.2/OG0000521.1/OG0000521.3/OG0001509.2/OG0001509.1/OG0003090.1/OG0003092.1/OG0003994.1/OG0004038.1/OG0005943.1</t>
  </si>
  <si>
    <t>OG0002593.1/OG0007786.1</t>
  </si>
  <si>
    <t>OG0000386.3/OG0000386.1/OG0000386.4/OG0000386.2/OG0001248.1/OG0001248.2/OG0001355.2/OG0001355.1/OG0001397.1/OG0001397.2/OG0001648.2/OG0001648.1/OG0003137.1/OG0007402.1</t>
  </si>
  <si>
    <t>OG0001355.2/OG0001355.1/OG0001397.1/OG0001397.2/OG0001648.2/OG0001648.1/OG0003137.1/OG0007402.1</t>
  </si>
  <si>
    <t>OG0000283.4/OG0000283.3/OG0000283.1/OG0000283.2/OG0000521.2/OG0000521.1/OG0000521.3/OG0003090.1/OG0003994.1/OG0004038.1</t>
  </si>
  <si>
    <t>OG0001397.1/OG0001397.2/OG0001648.2/OG0001648.1</t>
  </si>
  <si>
    <t>OG0001361.1/OG0001361.2/OG0001609.1/OG0001822.1/OG0001822.2/OG0001940.1/OG0001966.2/OG0001966.1/OG0002032.1/OG0002032.2/OG0002073.1/OG0002073.2/OG0002145.1/OG0002257.2/OG0002257.1/OG0002259.1/OG0002282.1/OG0002353.1/OG0002480.1/OG0002646.1/OG0002708.1/OG0003077.2/OG0003077.1/OG0003238.1/OG0003335.1/OG0003339.1/OG0003415.1/OG0003542.1/OG0003681.1/OG0003688.1/OG0003735.1/OG0003797.1/OG0003998.1/OG0004023.1/OG0004040.1/OG0004052.1/OG0004054.1/OG0004096.1/OG0004312.1/OG0004390.1/OG0004401.1/OG0004688.1/OG0005113.1/OG0005167.1/OG0005288.1/OG0005376.1/OG0005534.1/OG0005582.1/OG0005703.1/OG0005846.1/OG0006036.1/OG0006227.1/OG0006454.1/OG0006467.1/OG0006714.1/OG0006772.1/OG0006855.1/OG0007151.1/OG0007155.1/OG0007336.1/OG0007639.1/OG0007675.1/OG0008043.1/OG0008078.1/OG0008221.1/OG0009035.1/OG0009699.1/OG0010621.1</t>
  </si>
  <si>
    <t>OG0000493.2/OG0000493.3/OG0000493.1/OG0001398.1/OG0002088.2/OG0002088.1/OG0002088.3/OG0002593.1/OG0002628.2/OG0002628.1/OG0002817.2/OG0002817.1/OG0002830.1/OG0002905.1/OG0003229.1/OG0003429.1/OG0003454.1/OG0003471.1/OG0003576.1/OG0003671.1/OG0004132.1/OG0004161.1/OG0004302.1/OG0005439.1/OG0005810.1/OG0005822.1/OG0005934.1/OG0005947.1/OG0006389.1/OG0006392.1/OG0006682.1/OG0006964.1/OG0007366.1/OG0007413.1/OG0007609.1/OG0007645.1/OG0007786.1/OG0008269.1/OG0008466.1/OG0008563.1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</si>
  <si>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0000073.10/OG0000073.7/OG0000073.3/OG0000073.11/OG0000073.8/OG0000073.1/OG0000073.5/OG0000073.2/OG0000073.9/OG0000073.4/OG0000073.6/OG0000078.10/OG0000078.11/OG0000078.3/OG0000078.7/OG0000078.9/OG0000078.6/OG0000078.2/OG0000078.5/OG0000078.4/OG0000078.8/OG0000078.1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0000247.4/OG0000247.5/OG0000247.1/OG0000247.3/OG0000247.2/OG0000256.4/OG0000256.5/OG0000256.3/OG0000256.1/OG0000256.2/OG0000267.4/OG0000267.1/OG0000267.2/OG0000267.5/OG0000267.3/OG0000273.1/OG0000273.5/OG0000273.4/OG0000273.2/OG0000273.3/OG0000278.4/OG0000278.2/OG0000278.1/OG0000278.3/OG0000278.5/OG0000280.1/OG0000280.2/OG0000280.4/OG0000280.3/OG0000283.4/OG0000283.3/OG0000283.1/OG0000283.2/OG0000288.5/OG0000288.1/OG0000288.4/OG0000288.2/OG0000288.3/OG0000298.3/OG0000298.4/OG0000298.5/OG0000298.1/OG0000298.2/OG0000299.2/OG0000299.4/OG0000299.3/OG0000299.1/OG0000300.2/OG0000300.3/OG0000300.1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0000359.1/OG0000359.4/OG0000359.3/OG0000359.2/OG0000375.4/OG0000375.3/OG0000375.2/OG0000375.1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0000449.3/OG0000449.1/OG0000449.2/OG0000478.2/OG0000478.1/OG0000478.3/OG0000480.3/OG0000480.1/OG0000480.2/OG0000484.2/OG0000484.1/OG0000484.3/OG0000485.1/OG0000485.3/OG0000485.2/OG0000492.1/OG0000492.3/OG0000492.2/OG0000513.2/OG0000513.1/OG0000521.2/OG0000521.1/OG0000521.3/OG0000523.2/OG0000523.3/OG0000523.1/OG0000525.3/OG0000525.1/OG0000525.2/OG0000526.3/OG0000526.2/OG0000526.1/OG0000533.2/OG0000533.3/OG0000533.4/OG0000533.1/OG0000540.3/OG0000540.4/OG0000540.2/OG0000540.1/OG0000549.2/OG0000549.1/OG0000559.3/OG0000559.2/OG0000559.1/OG0000561.2/OG0000561.3/OG0000561.1/OG0000567.1/OG0000567.3/OG0000567.2/OG0000571.3/OG0000571.1/OG0000571.2/OG0000582.3/OG0000582.1/OG0000582.2/OG0000583.2/OG0000583.1/OG0000583.3/OG0000608.1/OG0000608.2/OG0000613.1/OG0000613.3/OG0000613.2/OG0000617.1/OG0000617.2/OG0000617.3/OG0000618.2/OG0000618.1/OG0000618.3/OG0000632.1/OG0000632.2/OG0000635.1/OG0000635.2/OG0000666.3/OG0000666.2/OG0000666.1/OG0000670.2/OG0000670.1/OG0000671.3/OG0000671.1/OG0000671.2/OG0000704.2/OG0000704.1/OG0000704.3/OG0000707.1/OG0000707.3/OG0000707.2/OG0000709.3/OG0000709.1/OG0000709.2/OG0000710.3/OG0000710.1/OG0000710.2/OG0000712.1/OG0000712.2/OG0000737.1/OG0000737.3/OG0000737.2/OG0000739.1/OG0000739.2/OG0000744.1/OG0000744.2/OG0000745.2/OG0000745.1/OG0000745.3/OG0000764.1/OG0000764.2/OG0000764.3/OG0000772.1/OG0000772.2/OG0000785.1/OG0000785.2/OG0000789.1/OG0000789.2/OG0000805.3/OG0000805.2/OG0000805.1/OG0000811.2/OG0000811.3/OG0000811.1/OG0000815.1/OG0000815.2/OG0000828.1/OG0000828.2/OG0000831.2/OG0000831.1/OG0000832.1/OG0000832.3/OG0000832.2/OG0000833.2/OG0000833.1/OG0000840.1/OG0000840.2/OG0000858.1/OG0000858.2/OG0000858.3/OG0000870.3/OG0000870.1/OG0000870.2/OG0000886.1/OG0000886.3/OG0000886.2/OG0000892.1/OG0000892.2/OG0000893.1/OG0000893.2/OG0000897.2/OG0000897.1/OG0000915.1/OG0000915.2/OG0000917.2/OG0000917.1/OG0000918.2/OG0000918.3/OG0000918.1/OG0000935.2/OG0000935.1/OG0000947.1/OG0000947.2/OG0000953.1/OG0000953.2/OG0000974.1/OG0000974.2/OG0000976.1/OG0000976.2/OG0000992.1/OG0000992.2/OG0000995.1/OG0000995.2/OG0000997.1/OG0000997.2/OG0001003.1/OG0001003.2/OG0001006.1/OG0001006.2/OG0001026.1/OG0001026.2/OG0001029.2/OG0001029.1/OG0001033.2/OG0001033.1/OG0001050.2/OG0001050.1/OG0001081.2/OG0001081.1/OG0001090.1/OG0001090.2/OG0001111.1/OG0001111.2/OG0001148.2/OG0001148.1/OG0001157.2/OG0001157.1/OG0001161.1/OG0001161.2/OG0001162.1/OG0001162.2/OG0001166.2/OG0001166.1/OG0001169.2/OG0001169.1/OG0001170.2/OG0001170.1/OG0001175.2/OG0001175.1/OG0001176.1/OG0001176.2/OG0001193.1/OG0001193.2/OG0001225.2/OG0001225.1/OG0001241.1/OG0001241.2/OG0001243.2/OG0001243.1/OG0001245.2/OG0001245.1/OG0001248.1/OG0001248.2/OG0001254.2/OG0001254.1/OG0001260.1/OG0001262.2/OG0001262.1/OG0001263.1/OG0001263.2/OG0001266.2/OG0001266.1/OG0001271.2/OG0001271.1/OG0001275.2/OG0001275.1/OG0001305.2/OG0001305.1/OG0001313.2/OG0001313.1/OG0001342.2/OG0001342.1/OG0001355.2/OG0001355.1/OG0001368.2/OG0001368.1/OG0001369.1/OG0001395.2/OG0001395.1/OG0001397.1/OG0001397.2/OG0001408.1/OG0001408.2/OG0001415.2/OG0001415.1/OG0001420.1/OG0001450.1/OG0001450.2/OG0001459.1/OG0001459.2/OG0001466.2/OG0001466.1/OG0001504.1/OG0001504.2/OG0001510.2/OG0001510.1/OG0001512.1/OG0001512.2/OG0001514.2/OG0001514.1/OG0001543.2/OG0001543.1/OG0001554.2/OG0001554.1/OG0001558.2/OG0001558.1/OG0001559.2/OG0001559.1/OG0001567.1/OG0001597.1/OG0001597.2/OG0001599.1/OG0001599.2/OG0001607.2/OG0001607.1/OG0001613.2/OG0001613.1/OG0001620.1/OG0001622.1/OG0001623.2/OG0001623.1/OG0001624.1/OG0001624.2/OG0001634.2/OG0001634.1/OG0001639.1/OG0001639.2/OG0001640.1/OG0001640.2/OG0001641.1/OG0001641.2/OG0001648.2/OG0001648.1/OG0001683.2/OG0001683.1/OG0001702.2/OG0001702.1/OG0001710.2/OG0001710.1/OG0001712.1/OG0001712.2/OG0001717.1/OG0001752.2/OG0001752.1/OG0001765.1/OG0001768.1/OG0001769.2/OG0001769.1/OG0001772.2/OG0001772.1/OG0001782.1/OG0001782.2/OG0001786.2/OG0001786.1/OG0001787.1/OG0001787.2/OG0001794.1/OG0001794.2/OG0001828.1/OG0001828.3/OG0001828.2/OG0001870.2/OG0001870.1/OG0001900.1/OG0001932.1/OG0001932.2/OG0001942.1/OG0001942.2/OG0001945.1/OG0001945.2/OG0001954.1/OG0001963.1/OG0001963.2/OG0001970.1/OG0001970.2/OG0001972.1/OG0001972.2/OG0001981.2/OG0001981.1/OG0001991.1/OG0001993.1/OG0002009.1/OG0002009.2/OG0002031.2/OG0002031.1/OG0002056.1/OG0002064.2/OG0002064.1/OG0002068.1/OG0002076.1/OG0002076.2/OG0002079.1/OG0002107.2/OG0002107.1/OG0002115.1/OG0002115.2/OG0002121.1/OG0002121.2/OG0002134.1/OG0002141.1/OG0002142.1/OG0002142.2/OG0002143.2/OG0002143.1/OG0002146.1/OG0002147.1/OG0002147.2/OG0002179.1/OG0002221.1/OG0002228.1/OG0002236.1/OG0002236.2/OG0002246.1/OG0002254.1/OG0002267.1/OG0002268.1/OG0002277.2/OG0002277.1/OG0002284.1/OG0002295.1/OG0002332.1/OG0002340.1/OG0002340.2/OG0002341.1/OG0002351.1/OG0002374.1/OG0002376.1/OG0002379.1/OG0002379.2/OG0002380.1/OG0002409.1/OG0002411.1/OG0002443.2/OG0002443.1/OG0002472.1/OG0002475.1/OG0002477.1/OG0002481.1/OG0002487.1/OG0002488.2/OG0002488.1/OG0002491.1/OG0002492.1/OG0002493.2/OG0002493.1/OG0002503.1/OG0002504.2/OG0002504.1/OG0002509.2/OG0002509.1/OG0002515.1/OG0002518.1/OG0002572.1/OG0002587.1/OG0002589.1/OG0002589.2/OG0002591.1/OG0002605.1/OG0002605.2/OG0002621.1/OG0002623.2/OG0002623.1/OG0002638.1/OG0002666.1/OG0002670.1/OG0002716.1/OG0002723.2/OG0002723.1/OG0002731.2/OG0002731.1/OG0002741.1/OG0002746.1/OG0002754.1/OG0002767.1/OG0002772.1/OG0002778.2/OG0002778.1/OG0002787.1/OG0002797.1/OG0002801.1/OG0002806.1/OG0002806.2/OG0002812.1/OG0002822.1/OG0002824.1/OG0002824.2/OG0002876.1/OG0002885.1/OG0002887.1/OG0002887.2/OG0002899.1/OG0002907.1/OG0002917.1/OG0002918.1/OG0002920.1/OG0002924.1/OG0002926.1/OG0002932.1/OG0002947.2/OG0002947.1/OG0002955.1/OG0002959.1/OG0003049.1/OG0003050.1/OG0003054.1/OG0003058.1/OG0003072.1/OG0003084.1/OG0003088.1/OG0003090.1/OG0003091.1/OG0003096.1/OG0003105.1/OG0003109.1/OG0003123.1/OG0003134.1/OG0003137.1/OG0003152.1/OG0003154.1/OG0003155.2/OG0003155.1/OG0003212.1/OG0003221.1/OG0003222.1/OG0003243.1/OG0003252.1/OG0003273.1/OG0003276.1/OG0003292.1/OG0003303.1/OG0003314.1/OG0003320.1/OG0003323.1/OG0003423.1/OG0003425.1/OG0003451.1/OG0003452.1/OG0003460.1/OG0003469.1/OG0003481.1/OG0003485.1/OG0003487.1/OG0003491.1/OG0003499.1/OG0003510.1/OG0003522.1/OG0003523.1/OG0003529.1/OG0003539.1/OG0003558.1/OG0003567.1/OG0003571.1/OG0003580.1/OG0003659.1/OG0003679.1/OG0003718.1/OG0003721.1/OG0003730.1/OG0003752.1/OG0003769.1/OG0003774.1/OG0003775.1/OG0003793.1/OG0003799.1/OG0003801.1/OG0003804.1/OG0003816.1/OG0003819.1/OG0003821.1/OG0003824.1/OG0003840.1/OG0003844.1/OG0003846.1/OG0003945.1/OG0003973.1/OG0003993.1/OG0003994.1/OG0004038.1/OG0004079.1/OG0004095.1/OG0004103.1/OG0004106.1/OG0004111.1/OG0004135.1/OG0004146.1/OG0004147.1/OG0004156.1/OG0004160.1/OG0004204.1/OG0004243.1/OG0004283.1/OG0004292.1/OG0004294.1/OG0004301.1/OG0004305.1/OG0004309.1/OG0004315.1/OG0004347.1/OG0004361.1/OG0004363.1/OG0004391.1/OG0004407.1/OG0004425.1/OG0004428.1/OG0004439.1/OG0004448.1/OG0004452.1/OG0004454.1/OG0004481.1/OG0004568.1/OG0004609.1/OG0004618.1/OG0004620.1/OG0004628.1/OG0004632.1/OG0004636.1/OG0004664.1/OG0004691.1/OG0004704.1/OG0004718.1/OG0004728.1/OG0004748.1/OG0004749.1/OG0004767.1/OG0004794.1/OG0004818.1/OG0004883.1/OG0004930.1/OG0004952.1/OG0004980.1/OG0005017.1/OG0005055.1/OG0005072.1/OG0005073.1/OG0005078.1/OG0005081.1/OG0005116.1/OG0005123.1/OG0005132.1/OG0005154.1/OG0005158.1/OG0005284.1/OG0005339.1/OG0005356.1/OG0005359.1/OG0005389.1/OG0005434.1/OG0005446.1/OG0005465.1/OG0005466.1/OG0005475.1/OG0005491.1/OG0005507.1/OG0005559.1/OG0005565.1/OG0005568.1/OG0005580.1/OG0005709.1/OG0005713.1/OG0005737.1/OG0005783.1/OG0005795.1/OG0005802.1/OG0005811.1/OG0005871.1/OG0005887.1/OG0005943.1/OG0005966.1/OG0005993.1/OG0006004.1/OG0006007.1/OG0006011.1/OG0006014.1/OG0006033.1/OG0006147.1/OG0006217.1/OG0006221.1/OG0006236.1/OG0006242.1/OG0006248.1/OG0006251.1/OG0006256.1/OG0006307.1/OG0006329.1/OG0006338.1/OG0006342.1/OG0006357.1/OG0006371.1/OG0006413.1/OG0006422.1/OG0006480.1/OG0006626.1/OG0006659.1/OG0006706.1/OG0006792.1/OG0006819.1/OG0006832.1/OG0006867.1/OG0006889.1/OG0006915.1/OG0006924.1/OG0006933.1/OG0006935.1/OG0007093.1/OG0007172.1/OG0007208.1/OG0007280.1/OG0007402.1/OG0007787.1/OG0007811.1/OG0008029.1/OG0008100.1/OG0008120.1/OG0008130.1/OG0008495.1/OG0009116.1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</si>
  <si>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0000105.3/OG0000105.1/OG0000105.5/OG0000105.7/OG0000105.6/OG0000105.2/OG0000105.4/OG0000107.5/OG0000107.3/OG0000107.7/OG0000107.4/OG0000107.1/OG0000107.2/OG0000107.8/OG0000107.6/OG0000114.2/OG0000114.1/OG0000114.3/OG0000114.5/OG0000114.4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0000200.4/OG0000200.5/OG0000200.2/OG0000200.6/OG0000200.3/OG0000200.1/OG0000247.4/OG0000247.5/OG0000247.1/OG0000247.3/OG0000247.2/OG0000256.4/OG0000256.5/OG0000256.3/OG0000256.1/OG0000256.2/OG0000265.3/OG0000265.1/OG0000265.2/OG0000265.4/OG0000265.5/OG0000269.4/OG0000269.2/OG0000269.3/OG0000269.1/OG0000273.1/OG0000273.5/OG0000273.4/OG0000273.2/OG0000273.3/OG0000276.4/OG0000276.1/OG0000276.2/OG0000276.3/OG0000280.1/OG0000280.2/OG0000280.4/OG0000280.3/OG0000283.4/OG0000283.3/OG0000283.1/OG0000283.2/OG0000299.2/OG0000299.4/OG0000299.3/OG0000299.1/OG0000311.2/OG0000311.3/OG0000311.1/OG0000311.4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0000386.3/OG0000386.1/OG0000386.4/OG0000386.2/OG0000391.4/OG0000391.3/OG0000391.1/OG0000391.2/OG0000403.2/OG0000403.1/OG0000404.1/OG0000404.2/OG0000404.3/OG0000404.4/OG0000412.2/OG0000412.1/OG0000412.3/OG0000420.3/OG0000420.2/OG0000420.1/OG0000429.3/OG0000429.2/OG0000429.1/OG0000447.3/OG0000447.2/OG0000447.1/OG0000449.3/OG0000449.1/OG0000449.2/OG0000485.1/OG0000485.3/OG0000485.2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0000608.1/OG0000608.2/OG0000635.1/OG0000635.2/OG0000636.3/OG0000636.1/OG0000636.2/OG0000704.2/OG0000704.1/OG0000704.3/OG0000709.3/OG0000709.1/OG0000709.2/OG0000711.3/OG0000711.1/OG0000711.2/OG0000739.1/OG0000739.2/OG0000756.1/OG0000764.1/OG0000764.2/OG0000764.3/OG0000772.1/OG0000772.2/OG0000840.1/OG0000840.2/OG0000886.1/OG0000886.3/OG0000886.2/OG0000893.1/OG0000893.2/OG0000897.2/OG0000897.1/OG0000916.2/OG0000916.1/OG0000916.3/OG0000917.2/OG0000917.1/OG0000918.2/OG0000918.3/OG0000918.1/OG0000921.3/OG0000921.1/OG0000921.2/OG0000935.2/OG0000935.1/OG0000945.1/OG0000945.2/OG0000950.2/OG0000950.1/OG0000966.2/OG0000966.1/OG0000976.1/OG0000976.2/OG0001003.1/OG0001003.2/OG0001021.1/OG0001026.1/OG0001026.2/OG0001057.1/OG0001057.2/OG0001084.2/OG0001084.1/OG0001089.2/OG0001089.1/OG0001120.2/OG0001120.1/OG0001128.1/OG0001128.2/OG0001157.2/OG0001157.1/OG0001167.1/OG0001167.2/OG0001170.2/OG0001170.1/OG0001172.2/OG0001172.1/OG0001200.2/OG0001200.1/OG0001241.1/OG0001241.2/OG0001248.1/OG0001248.2/OG0001259.2/OG0001259.1/OG0001271.2/OG0001271.1/OG0001275.2/OG0001275.1/OG0001278.2/OG0001278.1/OG0001342.2/OG0001342.1/OG0001348.2/OG0001348.1/OG0001349.1/OG0001365.2/OG0001365.1/OG0001368.2/OG0001368.1/OG0001393.1/OG0001393.2/OG0001395.2/OG0001395.1/OG0001420.1/OG0001438.2/OG0001438.1/OG0001450.1/OG0001450.2/OG0001466.2/OG0001466.1/OG0001512.1/OG0001512.2/OG0001523.1/OG0001523.2/OG0001552.2/OG0001552.1/OG0001559.2/OG0001559.1/OG0001620.1/OG0001630.1/OG0001630.2/OG0001631.2/OG0001631.1/OG0001639.1/OG0001639.2/OG0001661.1/OG0001661.2/OG0001709.1/OG0001709.2/OG0001714.2/OG0001714.1/OG0001765.1/OG0001768.1/OG0001769.2/OG0001769.1/OG0001772.2/OG0001772.1/OG0001774.1/OG0001774.2/OG0001780.1/OG0001780.2/OG0001783.1/OG0001794.1/OG0001794.2/OG0001900.1/OG0001938.2/OG0001938.1/OG0001970.1/OG0001970.2/OG0001972.1/OG0001972.2/OG0001981.2/OG0001981.1/OG0002003.2/OG0002003.1/OG0002009.1/OG0002009.2/OG0002014.1/OG0002023.1/OG0002027.1/OG0002027.2/OG0002056.1/OG0002067.1/OG0002107.2/OG0002107.1/OG0002134.1/OG0002142.1/OG0002142.2/OG0002149.2/OG0002149.1/OG0002174.1/OG0002178.1/OG0002178.2/OG0002179.1/OG0002237.1/OG0002258.1/OG0002276.1/OG0002277.2/OG0002277.1/OG0002343.1/OG0002343.2/OG0002360.1/OG0002360.2/OG0002361.2/OG0002361.1/OG0002381.2/OG0002381.1/OG0002403.2/OG0002403.1/OG0002409.1/OG0002463.1/OG0002464.1/OG0002464.2/OG0002466.1/OG0002475.1/OG0002477.1/OG0002487.1/OG0002492.1/OG0002514.1/OG0002514.2/OG0002515.1/OG0002553.1/OG0002572.1/OG0002601.1/OG0002607.1/OG0002614.1/OG0002636.1/OG0002723.2/OG0002723.1/OG0002746.1/OG0002754.1/OG0002774.2/OG0002774.1/OG0002778.2/OG0002778.1/OG0002801.1/OG0002807.1/OG0002885.1/OG0002917.1/OG0002947.2/OG0002947.1/OG0003026.1/OG0003066.1/OG0003072.1/OG0003084.1/OG0003090.1/OG0003132.1/OG0003145.1/OG0003152.1/OG0003212.1/OG0003243.1/OG0003252.1/OG0003262.1/OG0003264.1/OG0003276.1/OG0003280.1/OG0003292.1/OG0003448.1/OG0003452.1/OG0003461.1/OG0003469.1/OG0003473.1/OG0003484.1/OG0003492.1/OG0003510.1/OG0003522.1/OG0003523.1/OG0003529.1/OG0003539.1/OG0003547.1/OG0003566.1/OG0003569.1/OG0003647.1/OG0003659.1/OG0003679.1/OG0003726.2/OG0003726.1/OG0003738.1/OG0003750.1/OG0003793.1/OG0003804.1/OG0003826.1/OG0003849.1/OG0003973.1/OG0004024.1/OG0004029.1/OG0004038.1/OG0004057.1/OG0004066.1/OG0004087.1/OG0004129.1/OG0004146.1/OG0004147.1/OG0004281.1/OG0004283.1/OG0004301.1/OG0004309.1/OG0004315.1/OG0004332.1/OG0004345.1/OG0004361.1/OG0004389.1/OG0004391.1/OG0004423.1/OG0004425.1/OG0004439.1/OG0004455.1/OG0004630.1/OG0004632.1/OG0004720.1/OG0004726.1/OG0004768.1/OG0004785.1/OG0004943.1/OG0004948.1/OG0004952.1/OG0005065.1/OG0005154.1/OG0005322.1/OG0005359.1/OG0005379.1/OG0005413.1/OG0005432.1/OG0005446.1/OG0005491.1/OG0005507.1/OG0005542.1/OG0005709.1/OG0005713.1/OG0005811.1/OG0005819.1/OG0005838.1/OG0005867.1/OG0005966.1/OG0005999.1/OG0006248.1/OG0006256.1/OG0006307.1/OG0006309.1/OG0006320.1/OG0006329.1/OG0006394.1/OG0006751.1/OG0006819.1/OG0006828.1/OG0006889.1/OG0006915.1/OG0006924.1/OG0007085.1/OG0007097.1/OG0007130.1/OG0007748.1/OG0007787.1/OG0008398.1/OG0008508.1/OG0009051.1</t>
  </si>
  <si>
    <t>OG0000493.2/OG0000493.3/OG0000493.1/OG0001000.1/OG0001000.2/OG0001398.1/OG0001573.1/OG0001758.1/OG0002011.1/OG0002011.2/OG0002088.2/OG0002088.1/OG0002088.3/OG0002581.1/OG0002628.2/OG0002628.1/OG0002658.1/OG0002817.2/OG0002817.1/OG0002830.1/OG0002905.1/OG0002922.1/OG0003229.1/OG0003353.1/OG0003429.1/OG0003454.1/OG0004132.1/OG0004161.1/OG0004638.1/OG0005439.1/OG0005560.1/OG0005596.1/OG0005810.1/OG0006389.1/OG0006746.1/OG0006746.2/OG0006883.1/OG0007344.1/OG0007366.1/OG0007382.1/OG0008269.1/OG0011919.1</t>
  </si>
  <si>
    <t>OG0000198.3/OG0000198.5/OG0000198.4/OG0000198.2/OG0000198.1/OG0000939.1/OG0000939.2/OG0001662.2/OG0001662.1/OG0002073.1/OG0002073.2/OG0002145.1/OG0002168.1/OG0002257.2/OG0002257.1/OG0002353.1/OG0002633.1/OG0003077.2/OG0003077.1/OG0003294.1/OG0003294.2/OG0003300.1/OG0003335.1/OG0003542.1/OG0003578.1/OG0003735.1/OG0004052.1/OG0004214.1/OG0004410.1/OG0004615.1/OG0005113.1/OG0005143.1/OG0005242.1/OG0005380.1/OG0005500.1/OG0005534.1/OG0005895.1/OG0006036.1/OG0006064.1/OG0006227.1/OG0006270.1/OG0006396.1/OG0006482.1/OG0006639.1/OG0006654.1/OG0006735.1/OG0006762.1/OG0006855.1/OG0006957.1/OG0007357.1/OG0007639.1/OG0007689.1/OG0007826.1/OG0008442.1/OG0008491.1/OG0009699.1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</si>
  <si>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0000276.4/OG0000276.1/OG0000276.2/OG0000276.3/OG0000280.1/OG0000280.2/OG0000280.4/OG0000280.3/OG0000283.4/OG0000283.3/OG0000283.1/OG0000283.2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0000373.2/OG0000373.1/OG0000373.3/OG0000373.4/OG0000374.1/OG0000374.2/OG0000374.4/OG0000374.3/OG0000375.4/OG0000375.3/OG0000375.2/OG0000375.1/OG0000391.4/OG0000391.3/OG0000391.1/OG0000391.2/OG0000395.1/OG0000395.2/OG0000395.3/OG0000403.2/OG0000403.1/OG0000404.1/OG0000404.2/OG0000404.3/OG0000404.4/OG0000412.2/OG0000412.1/OG0000412.3/OG0000416.1/OG0000416.4/OG0000416.2/OG0000416.3/OG0000420.3/OG0000420.2/OG0000420.1/OG0000424.2/OG0000424.1/OG0000429.3/OG0000429.2/OG0000429.1/OG0000435.3/OG0000435.2/OG0000435.1/OG0000447.3/OG0000447.2/OG0000447.1/OG0000449.3/OG0000449.1/OG0000449.2/OG0000467.4/OG0000467.3/OG0000467.2/OG0000467.1/OG0000478.2/OG0000478.1/OG0000478.3/OG0000485.1/OG0000485.3/OG0000485.2/OG0000501.1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0000635.1/OG0000635.2/OG0000636.3/OG0000636.1/OG0000636.2/OG0000704.2/OG0000704.1/OG0000704.3/OG0000711.3/OG0000711.1/OG0000711.2/OG0000737.1/OG0000737.3/OG0000737.2/OG0000756.1/OG0000764.1/OG0000764.2/OG0000764.3/OG0000772.1/OG0000772.2/OG0000811.2/OG0000811.3/OG0000811.1/OG0000815.1/OG0000815.2/OG0000828.1/OG0000828.2/OG0000840.1/OG0000840.2/OG0000886.1/OG0000886.3/OG0000886.2/OG0000893.1/OG0000893.2/OG0000897.2/OG0000897.1/OG0000911.2/OG0000911.1/OG0000917.2/OG0000917.1/OG0000918.2/OG0000918.3/OG0000918.1/OG0000921.3/OG0000921.1/OG0000921.2/OG0000935.2/OG0000935.1/OG0000950.2/OG0000950.1/OG0000966.2/OG0000966.1/OG0000976.1/OG0000976.2/OG0001001.1/OG0001001.2/OG0001003.1/OG0001003.2/OG0001021.1/OG0001026.1/OG0001026.2/OG0001045.2/OG0001045.1/OG0001084.2/OG0001084.1/OG0001089.2/OG0001089.1/OG0001111.1/OG0001111.2/OG0001118.1/OG0001118.2/OG0001120.2/OG0001120.1/OG0001128.1/OG0001128.2/OG0001157.2/OG0001157.1/OG0001167.1/OG0001167.2/OG0001170.2/OG0001170.1/OG0001175.2/OG0001175.1/OG0001200.2/OG0001200.1/OG0001203.2/OG0001203.1/OG0001241.1/OG0001241.2/OG0001259.2/OG0001259.1/OG0001263.1/OG0001263.2/OG0001266.2/OG0001266.1/OG0001271.2/OG0001271.1/OG0001274.1/OG0001274.2/OG0001275.2/OG0001275.1/OG0001278.2/OG0001278.1/OG0001342.2/OG0001342.1/OG0001348.2/OG0001348.1/OG0001349.1/OG0001365.2/OG0001365.1/OG0001368.2/OG0001368.1/OG0001395.2/OG0001395.1/OG0001420.1/OG0001438.2/OG0001438.1/OG0001450.1/OG0001450.2/OG0001466.2/OG0001466.1/OG0001504.1/OG0001504.2/OG0001510.2/OG0001510.1/OG0001512.1/OG0001512.2/OG0001523.1/OG0001523.2/OG0001559.2/OG0001559.1/OG0001567.1/OG0001578.2/OG0001578.1/OG0001620.1/OG0001623.2/OG0001623.1/OG0001630.1/OG0001630.2/OG0001631.2/OG0001631.1/OG0001634.2/OG0001634.1/OG0001639.1/OG0001639.2/OG0001661.1/OG0001661.2/OG0001709.1/OG0001709.2/OG0001712.1/OG0001712.2/OG0001714.2/OG0001714.1/OG0001757.2/OG0001757.1/OG0001765.1/OG0001768.1/OG0001769.2/OG0001769.1/OG0001772.2/OG0001772.1/OG0001774.1/OG0001774.2/OG0001780.1/OG0001780.2/OG0001783.1/OG0001794.1/OG0001794.2/OG0001870.2/OG0001870.1/OG0001900.1/OG0001934.2/OG0001934.1/OG0001938.2/OG0001938.1/OG0001942.1/OG0001942.2/OG0001970.1/OG0001970.2/OG0001972.1/OG0001972.2/OG0001981.2/OG0001981.1/OG0001991.1/OG0001998.1/OG0002003.2/OG0002003.1/OG0002009.1/OG0002009.2/OG0002014.1/OG0002023.1/OG0002027.1/OG0002027.2/OG0002039.1/OG0002056.1/OG0002067.1/OG0002076.1/OG0002076.2/OG0002107.2/OG0002107.1/OG0002108.1/OG0002134.1/OG0002142.1/OG0002142.2/OG0002149.2/OG0002149.1/OG0002174.1/OG0002178.1/OG0002178.2/OG0002179.1/OG0002221.1/OG0002237.1/OG0002258.1/OG0002276.1/OG0002277.2/OG0002277.1/OG0002332.1/OG0002340.1/OG0002340.2/OG0002343.1/OG0002343.2/OG0002351.1/OG0002360.1/OG0002360.2/OG0002361.2/OG0002361.1/OG0002381.2/OG0002381.1/OG0002403.2/OG0002403.1/OG0002409.1/OG0002463.1/OG0002464.1/OG0002464.2/OG0002466.1/OG0002475.1/OG0002477.1/OG0002486.1/OG0002486.2/OG0002487.1/OG0002492.1/OG0002494.1/OG0002515.1/OG0002518.1/OG0002553.1/OG0002572.1/OG0002601.1/OG0002605.1/OG0002605.2/OG0002607.1/OG0002623.2/OG0002623.1/OG0002636.1/OG0002650.1/OG0002650.2/OG0002666.1/OG0002723.2/OG0002723.1/OG0002730.1/OG0002746.1/OG0002754.1/OG0002774.2/OG0002774.1/OG0002778.2/OG0002778.1/OG0002801.1/OG0002807.1/OG0002812.1/OG0002870.1/OG0002885.1/OG0002917.1/OG0002936.1/OG0002947.2/OG0002947.1/OG0003026.1/OG0003043.1/OG0003066.1/OG0003072.1/OG0003078.1/OG0003084.1/OG0003090.1/OG0003105.1/OG0003107.1/OG0003132.1/OG0003145.1/OG0003152.1/OG0003210.1/OG0003212.1/OG0003221.1/OG0003243.1/OG0003252.1/OG0003262.1/OG0003264.1/OG0003276.1/OG0003280.1/OG0003292.1/OG0003423.1/OG0003425.1/OG0003448.1/OG0003452.1/OG0003461.1/OG0003464.1/OG0003469.1/OG0003481.1/OG0003492.1/OG0003510.1/OG0003522.1/OG0003523.1/OG0003529.1/OG0003539.1/OG0003547.1/OG0003566.1/OG0003569.1/OG0003580.1/OG0003593.1/OG0003647.1/OG0003726.2/OG0003726.1/OG0003738.1/OG0003750.1/OG0003769.1/OG0003791.1/OG0003793.1/OG0003804.1/OG0003819.1/OG0003822.1/OG0003826.1/OG0003849.1/OG0003945.1/OG0003973.1/OG0003997.1/OG0004024.1/OG0004028.1/OG0004038.1/OG0004057.1/OG0004066.1/OG0004083.1/OG0004087.1/OG0004129.1/OG0004146.1/OG0004147.1/OG0004149.1/OG0004152.1/OG0004210.1/OG0004281.1/OG0004283.1/OG0004309.1/OG0004315.1/OG0004332.1/OG0004333.1/OG0004334.1/OG0004345.1/OG0004370.1/OG0004389.1/OG0004391.1/OG0004424.1/OG0004425.1/OG0004439.1/OG0004455.1/OG0004471.1/OG0004489.1/OG0004630.1/OG0004632.1/OG0004634.1/OG0004636.1/OG0004690.1/OG0004718.1/OG0004720.1/OG0004726.1/OG0004752.1/OG0004768.1/OG0004785.1/OG0004883.1/OG0004930.1/OG0004948.1/OG0004949.1/OG0004952.1/OG0005035.1/OG0005055.1/OG0005065.1/OG0005072.1/OG0005081.1/OG0005103.1/OG0005111.1/OG0005154.1/OG0005300.1/OG0005322.1/OG0005392.1/OG0005413.1/OG0005432.1/OG0005446.1/OG0005491.1/OG0005507.1/OG0005519.1/OG0005648.1/OG0005709.1/OG0005713.1/OG0005786.1/OG0005811.1/OG0005867.1/OG0005871.1/OG0005966.1/OG0005985.1/OG0006012.1/OG0006041.1/OG0006188.1/OG0006248.1/OG0006256.1/OG0006307.1/OG0006309.1/OG0006320.1/OG0006329.1/OG0006342.1/OG0006394.1/OG0006430.1/OG0006507.1/OG0006659.1/OG0006751.1/OG0006819.1/OG0006828.1/OG0006832.1/OG0006889.1/OG0006915.1/OG0006924.1/OG0007142.1/OG0007183.1/OG0007373.1/OG0007748.1/OG0007787.1/OG0008106.1/OG0008508.1/OG0009051.1</t>
  </si>
  <si>
    <t>OG0002885.1/OG0002947.2/OG0002947.1/OG0005786.1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</si>
  <si>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0000054.3/OG0000054.7/OG0000054.6/OG0000054.4/OG0000054.2/OG0000054.1/OG0000054.5/OG0000059.3/OG0000059.9/OG0000059.6/OG0000059.5/OG0000059.11/OG0000059.10/OG0000059.1/OG0000059.8/OG0000059.4/OG0000059.7/OG0000059.2/OG0000060.5/OG0000060.4/OG0000060.1/OG0000060.2/OG0000060.6/OG0000060.7/OG0000060.9/OG0000060.8/OG0000060.3/OG0000060.10/OG0000066.8/OG0000066.7/OG0000066.5/OG0000066.6/OG0000066.3/OG0000066.4/OG0000066.1/OG0000066.2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0000142.2/OG0000142.1/OG0000142.3/OG0000144.8/OG0000144.6/OG0000144.1/OG0000144.7/OG0000144.5/OG0000144.4/OG0000144.3/OG0000144.2/OG0000148.3/OG0000148.6/OG0000148.5/OG0000148.2/OG0000148.4/OG0000148.1/OG0000168.1/OG0000168.4/OG0000168.2/OG0000168.3/OG0000168.5/OG0000169.6/OG0000169.4/OG0000169.2/OG0000169.5/OG0000169.3/OG0000169.1/OG0000171.3/OG0000171.1/OG0000171.2/OG0000171.5/OG0000171.4/OG0000172.3/OG0000172.4/OG0000172.2/OG0000172.1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0000208.2/OG0000208.1/OG0000208.4/OG0000208.3/OG0000215.4/OG0000215.5/OG0000215.3/OG0000215.1/OG0000215.2/OG0000218.4/OG0000218.2/OG0000218.1/OG0000218.3/OG0000218.5/OG0000226.1/OG0000226.2/OG0000226.5/OG0000226.4/OG0000226.6/OG0000226.3/OG0000232.4/OG0000232.2/OG0000232.5/OG0000232.1/OG0000232.3/OG0000242.3/OG0000242.5/OG0000242.2/OG0000242.4/OG0000242.1/OG0000244.3/OG0000244.2/OG0000244.4/OG0000244.1/OG0000247.4/OG0000247.5/OG0000247.1/OG0000247.3/OG0000247.2/OG0000256.4/OG0000256.5/OG0000256.3/OG0000256.1/OG0000256.2/OG0000260.3/OG0000260.4/OG0000260.1/OG0000260.2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0000295.1/OG0000295.2/OG0000295.3/OG0000295.4/OG0000298.3/OG0000298.4/OG0000298.5/OG0000298.1/OG0000298.2/OG0000299.2/OG0000299.4/OG0000299.3/OG0000299.1/OG0000300.2/OG0000300.3/OG0000300.1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0000356.4/OG0000356.1/OG0000356.2/OG0000356.3/OG0000359.1/OG0000359.4/OG0000359.3/OG0000359.2/OG0000367.2/OG0000367.1/OG0000367.3/OG0000367.4/OG0000368.2/OG0000368.3/OG0000368.1/OG0000374.1/OG0000374.2/OG0000374.4/OG0000374.3/OG0000375.4/OG0000375.3/OG0000375.2/OG0000375.1/OG0000376.3/OG0000376.4/OG0000376.2/OG0000376.1/OG0000383.2/OG0000383.3/OG0000383.1/OG0000385.3/OG0000385.1/OG0000385.2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0000424.2/OG0000424.1/OG0000429.3/OG0000429.2/OG0000429.1/OG0000435.3/OG0000435.2/OG0000435.1/OG0000445.2/OG0000445.3/OG0000445.1/OG0000447.3/OG0000447.2/OG0000447.1/OG0000449.3/OG0000449.1/OG0000449.2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0000492.1/OG0000492.3/OG0000492.2/OG0000495.2/OG0000495.1/OG0000495.3/OG0000500.3/OG0000500.2/OG0000500.1/OG0000501.1/OG0000513.2/OG0000513.1/OG0000521.2/OG0000521.1/OG0000521.3/OG0000523.2/OG0000523.3/OG0000523.1/OG0000525.3/OG0000525.1/OG0000525.2/OG0000526.3/OG0000526.2/OG0000526.1/OG0000533.2/OG0000533.3/OG0000533.4/OG0000533.1/OG0000538.3/OG0000538.2/OG0000538.4/OG0000538.1/OG0000539.2/OG0000539.1/OG0000539.3/OG0000540.3/OG0000540.4/OG0000540.2/OG0000540.1/OG0000543.3/OG0000543.2/OG0000543.4/OG0000543.1/OG0000549.2/OG0000549.1/OG0000550.1/OG0000550.3/OG0000550.2/OG0000555.1/OG0000555.2/OG0000555.3/OG0000557.3/OG0000557.2/OG0000557.1/OG0000559.3/OG0000559.2/OG0000559.1/OG0000561.2/OG0000561.3/OG0000561.1/OG0000563.2/OG0000563.3/OG0000563.1/OG0000567.1/OG0000567.3/OG0000567.2/OG0000571.3/OG0000571.1/OG0000571.2/OG0000582.3/OG0000582.1/OG0000582.2/OG0000583.2/OG0000583.1/OG0000583.3/OG0000590.2/OG0000590.1/OG0000590.3/OG0000591.1/OG0000591.2/OG0000591.3/OG0000592.2/OG0000592.1/OG0000592.3/OG0000608.1/OG0000608.2/OG0000613.1/OG0000613.3/OG0000613.2/OG0000614.3/OG0000614.2/OG0000614.1/OG0000617.1/OG0000617.2/OG0000617.3/OG0000618.2/OG0000618.1/OG0000618.3/OG0000619.1/OG0000619.3/OG0000619.2/OG0000623.1/OG0000623.2/OG0000631.2/OG0000631.1/OG0000631.3/OG0000632.1/OG0000632.2/OG0000633.2/OG0000633.3/OG0000633.1/OG0000635.1/OG0000635.2/OG0000636.3/OG0000636.1/OG0000636.2/OG0000666.3/OG0000666.2/OG0000666.1/OG0000667.1/OG0000667.3/OG0000667.2/OG0000670.2/OG0000670.1/OG0000671.3/OG0000671.1/OG0000671.2/OG0000697.2/OG0000697.1/OG0000703.2/OG0000703.1/OG0000704.2/OG0000704.1/OG0000704.3/OG0000707.1/OG0000707.3/OG0000707.2/OG0000709.3/OG0000709.1/OG0000709.2/OG0000710.3/OG0000710.1/OG0000710.2/OG0000711.3/OG0000711.1/OG0000711.2/OG0000712.1/OG0000712.2/OG0000737.1/OG0000737.3/OG0000737.2/OG0000739.1/OG0000739.2/OG0000741.2/OG0000741.1/OG0000741.3/OG0000744.1/OG0000744.2/OG0000745.2/OG0000745.1/OG0000745.3/OG0000756.1/OG0000764.1/OG0000764.2/OG0000764.3/OG0000772.1/OG0000772.2/OG0000784.1/OG0000784.2/OG0000785.1/OG0000785.2/OG0000789.1/OG0000789.2/OG0000805.3/OG0000805.2/OG0000805.1/OG0000811.2/OG0000811.3/OG0000811.1/OG0000812.1/OG0000812.2/OG0000812.3/OG0000815.1/OG0000815.2/OG0000827.1/OG0000827.2/OG0000828.1/OG0000828.2/OG0000831.2/OG0000831.1/OG0000832.1/OG0000832.3/OG0000832.2/OG0000833.2/OG0000833.1/OG0000834.2/OG0000834.1/OG0000840.1/OG0000840.2/OG0000858.1/OG0000858.2/OG0000858.3/OG0000868.2/OG0000868.1/OG0000868.3/OG0000870.3/OG0000870.1/OG0000870.2/OG0000876.1/OG0000876.2/OG0000886.1/OG0000886.3/OG0000886.2/OG0000892.1/OG0000892.2/OG0000893.1/OG0000893.2/OG0000897.2/OG0000897.1/OG0000911.2/OG0000911.1/OG0000915.1/OG0000915.2/OG0000916.2/OG0000916.1/OG0000916.3/OG0000917.2/OG0000917.1/OG0000918.2/OG0000918.3/OG0000918.1/OG0000920.2/OG0000920.1/OG0000921.3/OG0000921.1/OG0000921.2/OG0000933.1/OG0000933.2/OG0000935.2/OG0000935.1/OG0000945.1/OG0000945.2/OG0000947.1/OG0000947.2/OG0000948.1/OG0000948.2/OG0000950.2/OG0000950.1/OG0000952.2/OG0000952.1/OG0000953.1/OG0000953.2/OG0000966.2/OG0000966.1/OG0000971.1/OG0000971.2/OG0000971.3/OG0000974.1/OG0000974.2/OG0000976.1/OG0000976.2/OG0000992.1/OG0000992.2/OG0000994.2/OG0000994.1/OG0000995.1/OG0000995.2/OG0000997.1/OG0000997.2/OG0001001.1/OG0001001.2/OG0001003.1/OG0001003.2/OG0001004.2/OG0001004.1/OG0001006.1/OG0001006.2/OG0001017.1/OG0001017.2/OG0001021.1/OG0001023.2/OG0001023.1/OG0001026.1/OG0001026.2/OG0001029.2/OG0001029.1/OG0001032.2/OG0001032.1/OG0001033.2/OG0001033.1/OG0001036.1/OG0001045.2/OG0001045.1/OG0001050.2/OG0001050.1/OG0001055.1/OG0001055.2/OG0001057.1/OG0001057.2/OG0001068.2/OG0001068.1/OG0001081.2/OG0001081.1/OG0001084.2/OG0001084.1/OG0001087.1/OG0001087.2/OG0001089.2/OG0001089.1/OG0001090.1/OG0001090.2/OG0001111.1/OG0001111.2/OG0001120.2/OG0001120.1/OG0001127.2/OG0001127.1/OG0001128.1/OG0001128.2/OG0001148.2/OG0001148.1/OG0001153.2/OG0001153.1/OG0001157.2/OG0001157.1/OG0001161.1/OG0001161.2/OG0001162.1/OG0001162.2/OG0001166.2/OG0001166.1/OG0001167.1/OG0001167.2/OG0001169.2/OG0001169.1/OG0001170.2/OG0001170.1/OG0001172.2/OG0001172.1/OG0001173.2/OG0001173.1/OG0001175.2/OG0001175.1/OG0001176.1/OG0001176.2/OG0001193.1/OG0001193.2/OG0001200.2/OG0001200.1/OG0001203.2/OG0001203.1/OG0001225.2/OG0001225.1/OG0001228.1/OG0001241.1/OG0001241.2/OG0001243.2/OG0001243.1/OG0001245.2/OG0001245.1/OG0001248.1/OG0001248.2/OG0001249.1/OG0001251.2/OG0001251.1/OG0001254.2/OG0001254.1/OG0001259.2/OG0001259.1/OG0001260.1/OG0001262.2/OG0001262.1/OG0001263.1/OG0001263.2/OG0001266.2/OG0001266.1/OG0001269.2/OG0001269.1/OG0001271.2/OG0001271.1/OG0001274.1/OG0001274.2/OG0001275.2/OG0001275.1/OG0001278.2/OG0001278.1/OG0001305.2/OG0001305.1/OG0001313.2/OG0001313.1/OG0001342.2/OG0001342.1/OG0001348.2/OG0001348.1/OG0001349.1/OG0001355.2/OG0001355.1/OG0001358.1/OG0001358.2/OG0001365.2/OG0001365.1/OG0001368.2/OG0001368.1/OG0001369.1/OG0001393.1/OG0001393.2/OG0001395.2/OG0001395.1/OG0001397.1/OG0001397.2/OG0001405.1/OG0001405.2/OG0001408.1/OG0001408.2/OG0001411.1/OG0001415.2/OG0001415.1/OG0001420.1/OG0001422.1/OG0001422.2/OG0001438.2/OG0001438.1/OG0001450.1/OG0001450.2/OG0001459.1/OG0001459.2/OG0001461.1/OG0001461.2/OG0001466.2/OG0001466.1/OG0001467.2/OG0001467.1/OG0001469.2/OG0001469.1/OG0001504.1/OG0001504.2/OG0001510.2/OG0001510.1/OG0001512.1/OG0001512.2/OG0001514.2/OG0001514.1/OG0001520.2/OG0001520.1/OG0001523.1/OG0001523.2/OG0001526.2/OG0001526.1/OG0001543.2/OG0001543.1/OG0001554.2/OG0001554.1/OG0001558.2/OG0001558.1/OG0001559.2/OG0001559.1/OG0001567.1/OG0001578.2/OG0001578.1/OG0001580.2/OG0001580.1/OG0001597.1/OG0001597.2/OG0001599.1/OG0001599.2/OG0001607.2/OG0001607.1/OG0001613.2/OG0001613.1/OG0001620.1/OG0001622.1/OG0001623.2/OG0001623.1/OG0001624.1/OG0001624.2/OG0001627.1/OG0001627.2/OG0001628.1/OG0001628.2/OG0001630.1/OG0001630.2/OG0001631.2/OG0001631.1/OG0001634.2/OG0001634.1/OG0001639.1/OG0001639.2/OG0001640.1/OG0001640.2/OG0001641.1/OG0001641.2/OG0001648.2/OG0001648.1/OG0001661.1/OG0001661.2/OG0001679.1/OG0001682.1/OG0001682.2/OG0001683.2/OG0001683.1/OG0001692.2/OG0001692.1/OG0001697.2/OG0001697.1/OG0001702.2/OG0001702.1/OG0001709.1/OG0001709.2/OG0001710.2/OG0001710.1/OG0001712.1/OG0001712.2/OG0001714.2/OG0001714.1/OG0001717.1/OG0001718.1/OG0001719.1/OG0001752.2/OG0001752.1/OG0001764.2/OG0001764.1/OG0001765.1/OG0001768.1/OG0001769.2/OG0001769.1/OG0001772.2/OG0001772.1/OG0001774.1/OG0001774.2/OG0001779.1/OG0001780.1/OG0001780.2/OG0001782.1/OG0001782.2/OG0001783.1/OG0001784.2/OG0001784.1/OG0001786.2/OG0001786.1/OG0001787.1/OG0001787.2/OG0001792.2/OG0001792.1/OG0001794.1/OG0001794.2/OG0001814.1/OG0001814.2/OG0001823.2/OG0001823.1/OG0001828.1/OG0001828.3/OG0001828.2/OG0001837.1/OG0001837.2/OG0001860.2/OG0001860.1/OG0001861.2/OG0001861.1/OG0001866.2/OG0001866.1/OG0001867.1/OG0001870.2/OG0001870.1/OG0001900.1/OG0001911.2/OG0001911.1/OG0001932.1/OG0001932.2/OG0001935.1/OG0001936.1/OG0001936.2/OG0001938.2/OG0001938.1/OG0001942.1/OG0001942.2/OG0001945.1/OG0001945.2/OG0001952.1/OG0001952.2/OG0001954.1/OG0001963.1/OG0001963.2/OG0001970.1/OG0001970.2/OG0001972.1/OG0001972.2/OG0001973.1/OG0001979.1/OG0001980.1/OG0001980.2/OG0001981.2/OG0001981.1/OG0001991.1/OG0001993.1/OG0001998.1/OG0002003.2/OG0002003.1/OG0002009.1/OG0002009.2/OG0002014.1/OG0002023.1/OG0002027.1/OG0002027.2/OG0002031.2/OG0002031.1/OG0002039.1/OG0002043.2/OG0002043.1/OG0002049.1/OG0002049.2/OG0002056.1/OG0002060.1/OG0002061.1/OG0002064.2/OG0002064.1/OG0002067.1/OG0002068.1/OG0002076.1/OG0002076.2/OG0002079.1/OG0002101.1/OG0002101.2/OG0002107.2/OG0002107.1/OG0002115.1/OG0002115.2/OG0002120.1/OG0002120.2/OG0002121.1/OG0002121.2/OG0002133.1/OG0002134.1/OG0002141.1/OG0002142.1/OG0002142.2/OG0002143.2/OG0002143.1/OG0002146.1/OG0002147.1/OG0002147.2/OG0002149.2/OG0002149.1/OG0002152.1/OG0002152.2/OG0002156.1/OG0002174.1/OG0002178.1/OG0002178.2/OG0002179.1/OG0002205.1/OG0002208.1/OG0002208.2/OG0002221.1/OG0002228.1/OG0002236.1/OG0002236.2/OG0002237.1/OG0002246.1/OG0002254.1/OG0002258.1/OG0002267.1/OG0002268.1/OG0002276.1/OG0002277.2/OG0002277.1/OG0002284.1/OG0002290.1/OG0002295.1/OG0002332.1/OG0002340.1/OG0002340.2/OG0002341.1/OG0002343.1/OG0002343.2/OG0002348.1/OG0002351.1/OG0002360.1/OG0002360.2/OG0002361.2/OG0002361.1/OG0002368.2/OG0002368.1/OG0002374.1/OG0002376.1/OG0002379.1/OG0002379.2/OG0002380.1/OG0002381.2/OG0002381.1/OG0002384.1/OG0002392.1/OG0002398.1/OG0002403.2/OG0002403.1/OG0002409.1/OG0002411.1/OG0002413.1/OG0002443.2/OG0002443.1/OG0002463.1/OG0002464.1/OG0002464.2/OG0002466.1/OG0002472.1/OG0002475.1/OG0002477.1/OG0002481.1/OG0002482.1/OG0002486.1/OG0002486.2/OG0002487.1/OG0002488.2/OG0002488.1/OG0002491.1/OG0002492.1/OG0002493.2/OG0002493.1/OG0002499.1/OG0002499.2/OG0002503.1/OG0002504.2/OG0002504.1/OG0002509.2/OG0002509.1/OG0002515.1/OG0002518.1/OG0002551.1/OG0002551.2/OG0002553.1/OG0002569.1/OG0002572.1/OG0002585.1/OG0002586.1/OG0002586.2/OG0002587.1/OG0002589.1/OG0002589.2/OG0002591.1/OG0002601.1/OG0002605.1/OG0002605.2/OG0002607.1/OG0002614.1/OG0002621.1/OG0002623.2/OG0002623.1/OG0002636.1/OG0002638.1/OG0002650.1/OG0002650.2/OG0002659.1/OG0002666.1/OG0002670.1/OG0002716.1/OG0002723.2/OG0002723.1/OG0002730.1/OG0002731.2/OG0002731.1/OG0002741.1/OG0002746.1/OG0002754.1/OG0002767.1/OG0002772.1/OG0002774.2/OG0002774.1/OG0002778.2/OG0002778.1/OG0002787.1/OG0002790.1/OG0002797.1/OG0002801.1/OG0002804.1/OG0002805.1/OG0002806.1/OG0002806.2/OG0002807.1/OG0002812.1/OG0002815.1/OG0002822.1/OG0002824.1/OG0002824.2/OG0002876.1/OG0002885.1/OG0002887.1/OG0002887.2/OG0002899.1/OG0002907.1/OG0002917.1/OG0002918.1/OG0002920.1/OG0002924.1/OG0002926.1/OG0002932.1/OG0002936.1/OG0002947.2/OG0002947.1/OG0002950.1/OG0002955.1/OG0002959.1/OG0002969.1/OG0003026.1/OG0003043.1/OG0003046.1/OG0003049.1/OG0003050.1/OG0003054.1/OG0003055.1/OG0003058.1/OG0003066.1/OG0003072.1/OG0003084.1/OG0003088.1/OG0003090.1/OG0003091.1/OG0003096.1/OG0003105.1/OG0003107.1/OG0003109.1/OG0003116.1/OG0003121.1/OG0003123.1/OG0003131.1/OG0003132.1/OG0003134.1/OG0003137.1/OG0003145.1/OG0003152.1/OG0003154.1/OG0003155.2/OG0003155.1/OG0003190.1/OG0003202.1/OG0003212.1/OG0003217.1/OG0003221.1/OG0003222.1/OG0003233.1/OG0003234.2/OG0003234.1/OG0003243.1/OG0003252.1/OG0003253.2/OG0003253.1/OG0003262.1/OG0003264.1/OG0003273.1/OG0003276.1/OG0003280.1/OG0003287.1/OG0003292.1/OG0003301.2/OG0003301.1/OG0003303.1/OG0003314.1/OG0003320.1/OG0003323.1/OG0003340.1/OG0003340.2/OG0003343.1/OG0003400.1/OG0003422.1/OG0003423.1/OG0003425.1/OG0003448.1/OG0003451.1/OG0003452.1/OG0003460.1/OG0003461.1/OG0003469.1/OG0003481.1/OG0003485.1/OG0003487.1/OG0003491.1/OG0003492.1/OG0003493.1/OG0003497.1/OG0003499.1/OG0003510.1/OG0003522.1/OG0003523.1/OG0003529.1/OG0003539.1/OG0003541.1/OG0003543.1/OG0003547.1/OG0003558.1/OG0003566.1/OG0003567.1/OG0003569.1/OG0003571.1/OG0003580.1/OG0003591.1/OG0003593.1/OG0003594.1/OG0003599.1/OG0003647.1/OG0003659.1/OG0003679.1/OG0003683.1/OG0003689.1/OG0003707.1/OG0003718.1/OG0003721.1/OG0003726.2/OG0003726.1/OG0003730.1/OG0003737.1/OG0003738.1/OG0003750.1/OG0003752.1/OG0003756.1/OG0003766.1/OG0003769.1/OG0003774.1/OG0003775.1/OG0003793.1/OG0003799.1/OG0003801.1/OG0003804.1/OG0003808.1/OG0003816.1/OG0003819.1/OG0003821.1/OG0003822.1/OG0003824.1/OG0003826.1/OG0003829.1/OG0003834.1/OG0003840.1/OG0003844.1/OG0003846.1/OG0003849.1/OG0003855.1/OG0003856.1/OG0003919.1/OG0003945.1/OG0003961.1/OG0003969.1/OG0003973.1/OG0003984.1/OG0003986.1/OG0003993.1/OG0003994.1/OG0003997.1/OG0004008.1/OG0004014.1/OG0004016.1/OG0004024.1/OG0004028.1/OG0004029.1/OG0004038.1/OG0004056.1/OG0004057.1/OG0004066.1/OG0004079.1/OG0004083.1/OG0004085.1/OG0004087.1/OG0004095.1/OG0004103.1/OG0004105.1/OG0004106.1/OG0004111.1/OG0004120.1/OG0004125.1/OG0004129.1/OG0004130.1/OG0004135.1/OG0004139.1/OG0004146.1/OG0004147.1/OG0004149.1/OG0004152.1/OG0004156.1/OG0004160.1/OG0004204.1/OG0004210.1/OG0004243.1/OG0004250.1/OG0004263.1/OG0004281.1/OG0004283.1/OG0004292.1/OG0004294.1/OG0004301.1/OG0004305.1/OG0004309.1/OG0004310.1/OG0004315.1/OG0004332.1/OG0004334.1/OG0004343.1/OG0004345.1/OG0004347.1/OG0004361.1/OG0004363.1/OG0004389.1/OG0004391.1/OG0004396.1/OG0004407.1/OG0004423.1/OG0004424.1/OG0004425.1/OG0004428.1/OG0004435.1/OG0004439.1/OG0004448.1/OG0004452.1/OG0004454.1/OG0004455.1/OG0004460.1/OG0004467.1/OG0004469.1/OG0004471.1/OG0004479.1/OG0004481.1/OG0004484.1/OG0004489.1/OG0004538.1/OG0004568.1/OG0004571.1/OG0004588.1/OG0004602.1/OG0004609.1/OG0004618.1/OG0004620.1/OG0004628.1/OG0004630.1/OG0004632.1/OG0004636.1/OG0004637.1/OG0004657.1/OG0004664.1/OG0004673.1/OG0004677.1/OG0004678.1/OG0004690.1/OG0004691.1/OG0004693.1/OG0004704.1/OG0004718.1/OG0004720.1/OG0004726.1/OG0004728.1/OG0004748.1/OG0004749.1/OG0004767.1/OG0004768.1/OG0004785.1/OG0004791.1/OG0004794.1/OG0004797.1/OG0004818.1/OG0004883.1/OG0004884.1/OG0004904.1/OG0004909.1/OG0004915.1/OG0004930.1/OG0004948.1/OG0004949.1/OG0004952.1/OG0004980.1/OG0004990.1/OG0005002.1/OG0005007.1/OG0005010.1/OG0005017.1/OG0005027.1/OG0005042.1/OG0005043.1/OG0005055.1/OG0005065.1/OG0005072.1/OG0005073.1/OG0005078.1/OG0005080.1/OG0005081.1/OG0005111.1/OG0005116.1/OG0005123.1/OG0005132.1/OG0005144.1/OG0005154.1/OG0005158.1/OG0005170.1/OG0005277.1/OG0005278.1/OG0005284.1/OG0005322.1/OG0005339.1/OG0005356.1/OG0005359.1/OG0005379.1/OG0005389.1/OG0005394.1/OG0005396.1/OG0005413.1/OG0005432.1/OG0005434.1/OG0005446.1/OG0005465.1/OG0005466.1/OG0005473.1/OG0005475.1/OG0005483.1/OG0005485.1/OG0005487.1/OG0005491.1/OG0005507.1/OG0005519.1/OG0005539.1/OG0005542.1/OG0005559.1/OG0005565.1/OG0005568.1/OG0005580.1/OG0005587.1/OG0005648.1/OG0005709.1/OG0005713.1/OG0005737.1/OG0005769.1/OG0005783.1/OG0005786.1/OG0005795.1/OG0005802.1/OG0005811.1/OG0005819.1/OG0005867.1/OG0005871.1/OG0005873.1/OG0005887.1/OG0005943.1/OG0005955.1/OG0005966.1/OG0005993.1/OG0005999.1/OG0006004.1/OG0006007.1/OG0006011.1/OG0006012.1/OG0006014.1/OG0006033.1/OG0006059.1/OG0006146.1/OG0006147.1/OG0006217.1/OG0006221.1/OG0006236.1/OG0006242.1/OG0006248.1/OG0006251.1/OG0006256.1/OG0006307.1/OG0006309.1/OG0006310.1/OG0006315.1/OG0006320.1/OG0006329.1/OG0006338.1/OG0006340.1/OG0006342.1/OG0006357.1/OG0006371.1/OG0006394.1/OG0006413.1/OG0006422.1/OG0006480.1/OG0006484.1/OG0006507.1/OG0006626.1/OG0006659.1/OG0006699.1/OG0006706.1/OG0006741.1/OG0006751.1/OG0006754.1/OG0006778.1/OG0006780.1/OG0006791.1/OG0006792.1/OG0006819.1/OG0006823.1/OG0006828.1/OG0006832.1/OG0006867.1/OG0006889.1/OG0006912.1/OG0006915.1/OG0006924.1/OG0006933.1/OG0006935.1/OG0007093.1/OG0007143.1/OG0007172.1/OG0007183.1/OG0007208.1/OG0007280.1/OG0007295.1/OG0007319.1/OG0007342.1/OG0007349.1/OG0007372.1/OG0007373.1/OG0007381.1/OG0007402.1/OG0007606.1/OG0007607.1/OG0007644.1/OG0007680.1/OG0007737.1/OG0007748.1/OG0007773.1/OG0007787.1/OG0007811.1/OG0007980.1/OG0008029.1/OG0008100.1/OG0008120.1/OG0008130.1/OG0008495.1/OG0008508.1/OG0009051.1/OG0009116.1</t>
  </si>
  <si>
    <t>OG0000123.2/OG0000123.3/OG0000123.5/OG0000123.6/OG0000123.4/OG0000123.7/OG0000123.1/OG0000493.2/OG0000493.3/OG0000493.1/OG0000705.3/OG0000705.2/OG0000705.1/OG0001000.1/OG0001000.2/OG0001373.1/OG0001398.1/OG0001573.1/OG0001795.2/OG0001795.1/OG0001920.1/OG0002011.1/OG0002011.2/OG0002088.2/OG0002088.1/OG0002088.3/OG0002186.1/OG0002287.1/OG0002306.2/OG0002306.1/OG0002593.1/OG0002628.2/OG0002628.1/OG0002658.1/OG0002676.1/OG0002817.2/OG0002817.1/OG0002830.1/OG0002831.1/OG0002905.1/OG0002922.1/OG0003207.1/OG0003229.1/OG0003293.1/OG0003350.1/OG0003353.1/OG0003429.1/OG0003454.1/OG0003471.1/OG0003576.1/OG0003671.1/OG0003874.1/OG0003960.1/OG0004132.1/OG0004161.1/OG0004285.1/OG0004302.1/OG0004638.1/OG0004907.1/OG0005064.1/OG0005439.1/OG0005511.1/OG0005518.1/OG0005560.1/OG0005596.1/OG0005605.1/OG0005810.1/OG0005822.1/OG0005876.1/OG0005934.1/OG0005947.1/OG0006082.1/OG0006225.1/OG0006389.1/OG0006392.1/OG0006476.1/OG0006682.1/OG0006746.1/OG0006746.2/OG0006883.1/OG0006964.1/OG0007344.1/OG0007360.1/OG0007366.1/OG0007382.1/OG0007413.1/OG0007590.1/OG0007609.1/OG0007645.1/OG0007742.1/OG0007786.1/OG0008014.1/OG0008269.1/OG0008466.1/OG0008563.1/OG0008567.1/OG0009611.1/OG0009738.1/OG0010101.1/OG0011140.1/OG0011919.1</t>
  </si>
  <si>
    <t>OG0000198.3/OG0000198.5/OG0000198.4/OG0000198.2/OG0000198.1/OG0000939.1/OG0000939.2/OG0000977.1/OG0001361.1/OG0001361.2/OG0001609.1/OG0001662.2/OG0001662.1/OG0001790.2/OG0001790.1/OG0001822.1/OG0001822.2/OG0001851.1/OG0001940.1/OG0001966.2/OG0001966.1/OG0001974.1/OG0002019.1/OG0002032.1/OG0002032.2/OG0002073.1/OG0002073.2/OG0002145.1/OG0002168.1/OG0002257.2/OG0002257.1/OG0002259.1/OG0002282.1/OG0002353.1/OG0002401.1/OG0002444.1/OG0002480.1/OG0002583.1/OG0002633.1/OG0002646.1/OG0002708.1/OG0003077.2/OG0003077.1/OG0003220.1/OG0003238.1/OG0003257.1/OG0003294.1/OG0003294.2/OG0003300.1/OG0003335.1/OG0003339.1/OG0003415.1/OG0003542.1/OG0003578.1/OG0003681.1/OG0003688.1/OG0003716.1/OG0003735.1/OG0003797.1/OG0003927.1/OG0003927.2/OG0003998.1/OG0004023.1/OG0004030.1/OG0004040.1/OG0004052.1/OG0004054.1/OG0004096.1/OG0004114.1/OG0004214.1/OG0004312.1/OG0004390.1/OG0004401.1/OG0004681.1/OG0004688.1/OG0004744.1/OG0005060.1/OG0005113.1/OG0005143.1/OG0005164.1/OG0005167.1/OG0005242.1/OG0005288.1/OG0005366.1/OG0005376.1/OG0005462.1/OG0005500.1/OG0005534.1/OG0005557.1/OG0005582.1/OG0005703.1/OG0005846.1/OG0005895.1/OG0005896.1/OG0006022.1/OG0006036.1/OG0006064.1/OG0006192.1/OG0006227.1/OG0006264.1/OG0006270.1/OG0006396.1/OG0006454.1/OG0006467.1/OG0006482.1/OG0006627.1/OG0006639.1/OG0006652.1/OG0006654.1/OG0006708.1/OG0006714.1/OG0006720.1/OG0006735.1/OG0006762.1/OG0006771.1/OG0006772.1/OG0006855.1/OG0006957.1/OG0007151.1/OG0007155.1/OG0007336.1/OG0007347.1/OG0007357.1/OG0007403.1/OG0007639.1/OG0007675.1/OG0007689.1/OG0007747.1/OG0008011.1/OG0008043.1/OG0008078.1/OG0008221.1/OG0008442.1/OG0008488.1/OG0008491.1/OG0009035.1/OG0009049.1/OG0009067.1/OG0009379.1/OG0009699.1/OG0010621.1/OG0011448.1</t>
  </si>
  <si>
    <t>OG0000705.3/OG0000705.2/OG0000705.1/OG0001920.1/OG0002011.1/OG0002011.2/OG0002186.1/OG0002287.1/OG0002658.1/OG0002830.1/OG0003229.1/OG0003293.1/OG0005934.1/OG0007344.1/OG0007360.1/OG0007590.1/OG0008014.1/OG0008567.1/OG0009611.1/OG0011140.1</t>
  </si>
  <si>
    <t>OG0001609.1/OG0001940.1/OG0003735.1/OG0003927.1/OG0003927.2/OG0005557.1/OG0006064.1/OG0006771.1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</si>
  <si>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0000089.4/OG0000089.8/OG0000089.5/OG0000089.2/OG0000089.6/OG0000089.3/OG0000089.7/OG0000089.1/OG0000107.5/OG0000107.3/OG0000107.7/OG0000107.4/OG0000107.1/OG0000107.2/OG0000107.8/OG0000107.6/OG0000114.2/OG0000114.1/OG0000114.3/OG0000114.5/OG0000114.4/OG0000126.3/OG0000126.2/OG0000126.8/OG0000126.6/OG0000126.5/OG0000126.1/OG0000126.4/OG0000126.7/OG0000144.8/OG0000144.6/OG0000144.1/OG0000144.7/OG0000144.5/OG0000144.4/OG0000144.3/OG0000144.2/OG0000172.3/OG0000172.4/OG0000172.2/OG0000172.1/OG0000200.4/OG0000200.5/OG0000200.2/OG0000200.6/OG0000200.3/OG0000200.1/OG0000244.3/OG0000244.2/OG0000244.4/OG0000244.1/OG0000267.4/OG0000267.1/OG0000267.2/OG0000267.5/OG0000267.3/OG0000273.1/OG0000273.5/OG0000273.4/OG0000273.2/OG0000273.3/OG0000293.1/OG0000293.3/OG0000293.4/OG0000293.5/OG0000293.2/OG0000299.2/OG0000299.4/OG0000299.3/OG0000299.1/OG0000331.1/OG0000331.3/OG0000331.2/OG0000331.4/OG0000356.4/OG0000356.1/OG0000356.2/OG0000356.3/OG0000368.2/OG0000368.3/OG0000368.1/OG0000386.3/OG0000386.1/OG0000386.4/OG0000386.2/OG0000395.1/OG0000395.2/OG0000395.3/OG0000420.3/OG0000420.2/OG0000420.1/OG0000449.3/OG0000449.1/OG0000449.2/OG0000478.2/OG0000478.1/OG0000478.3/OG0000492.1/OG0000492.3/OG0000492.2/OG0000525.3/OG0000525.1/OG0000525.2/OG0000557.3/OG0000557.2/OG0000557.1/OG0000567.1/OG0000567.3/OG0000567.2/OG0000582.3/OG0000582.1/OG0000582.2/OG0000617.1/OG0000617.2/OG0000617.3/OG0000635.1/OG0000635.2/OG0000670.2/OG0000670.1/OG0000703.2/OG0000703.1/OG0000709.3/OG0000709.1/OG0000709.2/OG0000812.1/OG0000812.2/OG0000812.3/OG0000897.2/OG0000897.1/OG0000916.2/OG0000916.1/OG0000916.3/OG0000921.3/OG0000921.1/OG0000921.2/OG0000945.1/OG0000945.2/OG0000995.1/OG0000995.2/OG0001001.1/OG0001001.2/OG0001004.2/OG0001004.1/OG0001050.2/OG0001050.1/OG0001057.1/OG0001057.2/OG0001172.2/OG0001172.1/OG0001203.2/OG0001203.1/OG0001248.1/OG0001248.2/OG0001262.2/OG0001262.1/OG0001275.2/OG0001275.1/OG0001393.1/OG0001393.2/OG0001408.1/OG0001408.2/OG0001504.1/OG0001504.2/OG0001559.2/OG0001559.1/OG0001578.2/OG0001578.1/OG0001631.2/OG0001631.1/OG0001639.1/OG0001639.2/OG0001768.1/OG0001780.1/OG0001780.2/OG0001993.1/OG0002056.1/OG0002107.2/OG0002107.1/OG0002142.1/OG0002142.2/OG0002268.1/OG0002486.1/OG0002486.2/OG0002499.1/OG0002499.2/OG0002585.1/OG0002614.1/OG0002730.1/OG0002746.1/OG0002790.1/OG0002812.1/OG0002885.1/OG0002947.2/OG0002947.1/OG0003054.1/OG0003423.1/OG0003485.1/OG0003679.1/OG0003707.1/OG0003775.1/OG0003822.1/OG0003856.1/OG0003997.1/OG0004028.1/OG0004146.1/OG0004147.1/OG0004281.1/OG0004423.1/OG0004690.1/OG0005080.1/OG0005111.1/OG0005170.1/OG0005277.1/OG0005379.1/OG0005413.1/OG0005446.1/OG0005483.1/OG0005542.1/OG0005580.1/OG0005819.1/OG0005999.1/OG0006320.1/OG0006791.1/OG0006933.1/OG0007143.1/OG0007295.1</t>
  </si>
  <si>
    <t>OG0000316.4/OG0000316.2/OG0000316.5/OG0000316.1/OG0000316.3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</si>
  <si>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0000403.2/OG0000403.1/OG0000404.1/OG0000404.2/OG0000404.3/OG0000404.4/OG0000412.2/OG0000412.1/OG0000412.3/OG0000429.3/OG0000429.2/OG0000429.1/OG0000447.3/OG0000447.2/OG0000447.1/OG0000449.3/OG0000449.1/OG0000449.2/OG0000485.1/OG0000485.3/OG0000485.2/OG0000521.2/OG0000521.1/OG0000521.3/OG0000525.3/OG0000525.1/OG0000525.2/OG0000539.2/OG0000539.1/OG0000539.3/OG0000549.2/OG0000549.1/OG0000561.2/OG0000561.3/OG0000561.1/OG0000563.2/OG0000563.3/OG0000563.1/OG0000567.1/OG0000567.3/OG0000567.2/OG0000571.3/OG0000571.1/OG0000571.2/OG0000590.2/OG0000590.1/OG0000590.3/OG0000608.1/OG0000608.2/OG0000613.1/OG0000613.3/OG0000613.2/OG0000614.3/OG0000614.2/OG0000614.1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0000935.2/OG0000935.1/OG0000950.2/OG0000950.1/OG0000966.2/OG0000966.1/OG0000976.1/OG0000976.2/OG0001003.1/OG0001003.2/OG0001021.1/OG0001026.1/OG0001026.2/OG0001050.2/OG0001050.1/OG0001084.2/OG0001084.1/OG0001089.2/OG0001089.1/OG0001120.2/OG0001120.1/OG0001167.1/OG0001167.2/OG0001170.2/OG0001170.1/OG0001241.1/OG0001241.2/OG0001259.2/OG0001259.1/OG0001271.2/OG0001271.1/OG0001275.2/OG0001275.1/OG0001278.2/OG0001278.1/OG0001342.2/OG0001342.1/OG0001348.2/OG0001348.1/OG0001349.1/OG0001365.2/OG0001365.1/OG0001368.2/OG0001368.1/OG0001395.2/OG0001395.1/OG0001438.2/OG0001438.1/OG0001450.1/OG0001450.2/OG0001466.2/OG0001466.1/OG0001512.1/OG0001512.2/OG0001523.1/OG0001523.2/OG0001559.2/OG0001559.1/OG0001620.1/OG0001630.1/OG0001630.2/OG0001631.2/OG0001631.1/OG0001639.1/OG0001639.2/OG0001661.1/OG0001661.2/OG0001709.1/OG0001709.2/OG0001714.2/OG0001714.1/OG0001765.1/OG0001768.1/OG0001769.2/OG0001769.1/OG0001774.1/OG0001774.2/OG0001780.1/OG0001780.2/OG0001783.1/OG0001794.1/OG0001794.2/OG0001938.2/OG0001938.1/OG0001970.1/OG0001970.2/OG0001981.2/OG0001981.1/OG0002003.2/OG0002003.1/OG0002009.1/OG0002009.2/OG0002014.1/OG0002023.1/OG0002027.1/OG0002027.2/OG0002056.1/OG0002067.1/OG0002142.1/OG0002142.2/OG0002149.2/OG0002149.1/OG0002174.1/OG0002179.1/OG0002237.1/OG0002258.1/OG0002276.1/OG0002277.2/OG0002277.1/OG0002343.1/OG0002343.2/OG0002360.1/OG0002360.2/OG0002381.2/OG0002381.1/OG0002403.2/OG0002403.1/OG0002409.1/OG0002463.1/OG0002464.1/OG0002464.2/OG0002466.1/OG0002475.1/OG0002477.1/OG0002487.1/OG0002515.1/OG0002518.1/OG0002572.1/OG0002601.1/OG0002607.1/OG0002636.1/OG0002723.2/OG0002723.1/OG0002746.1/OG0002754.1/OG0002774.2/OG0002774.1/OG0002778.2/OG0002778.1/OG0002801.1/OG0002807.1/OG0002885.1/OG0002917.1/OG0003066.1/OG0003072.1/OG0003084.1/OG0003132.1/OG0003145.1/OG0003152.1/OG0003190.1/OG0003212.1/OG0003243.1/OG0003252.1/OG0003264.1/OG0003276.1/OG0003280.1/OG0003292.1/OG0003448.1/OG0003452.1/OG0003461.1/OG0003469.1/OG0003485.1/OG0003492.1/OG0003510.1/OG0003522.1/OG0003523.1/OG0003529.1/OG0003539.1/OG0003547.1/OG0003566.1/OG0003569.1/OG0003647.1/OG0003726.2/OG0003726.1/OG0003738.1/OG0003750.1/OG0003774.1/OG0003793.1/OG0003804.1/OG0003849.1/OG0003973.1/OG0003997.1/OG0004024.1/OG0004066.1/OG0004087.1/OG0004125.1/OG0004129.1/OG0004147.1/OG0004281.1/OG0004283.1/OG0004309.1/OG0004315.1/OG0004332.1/OG0004345.1/OG0004391.1/OG0004425.1/OG0004439.1/OG0004467.1/OG0004630.1/OG0004632.1/OG0004726.1/OG0004768.1/OG0004785.1/OG0004948.1/OG0004952.1/OG0005065.1/OG0005154.1/OG0005322.1/OG0005413.1/OG0005507.1/OG0005709.1/OG0005713.1/OG0005811.1/OG0006256.1/OG0006307.1/OG0006320.1/OG0006329.1/OG0006394.1/OG0006751.1/OG0006819.1/OG0006828.1/OG0006889.1/OG0006915.1/OG0006924.1/OG0007748.1/OG0007787.1/OG0008508.1</t>
  </si>
  <si>
    <t>OG0000939.1/OG0000939.2/OG0001609.1/OG0001662.2/OG0001662.1/OG0002073.1/OG0002073.2/OG0002145.1/OG0002257.2/OG0002257.1/OG0003300.1/OG0003335.1/OG0003578.1/OG0004214.1/OG0005113.1/OG0005143.1/OG0005242.1/OG0005895.1/OG0006036.1/OG0006064.1/OG0006396.1/OG0006482.1/OG0006654.1/OG0007639.1/OG0007689.1/OG0008491.1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</si>
  <si>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0000265.3/OG0000265.1/OG0000265.2/OG0000265.4/OG0000265.5/OG0000273.1/OG0000273.5/OG0000273.4/OG0000273.2/OG0000273.3/OG0000276.4/OG0000276.1/OG0000276.2/OG0000276.3/OG0000283.4/OG0000283.3/OG0000283.1/OG0000283.2/OG0000299.2/OG0000299.4/OG0000299.3/OG0000299.1/OG0000311.2/OG0000311.3/OG0000311.1/OG0000311.4/OG0000316.4/OG0000316.2/OG0000316.5/OG0000316.1/OG0000316.3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0000403.2/OG0000403.1/OG0000404.1/OG0000404.2/OG0000404.3/OG0000404.4/OG0000412.2/OG0000412.1/OG0000412.3/OG0000429.3/OG0000429.2/OG0000429.1/OG0000447.3/OG0000447.2/OG0000447.1/OG0000449.3/OG0000449.1/OG0000449.2/OG0000485.1/OG0000485.3/OG0000485.2/OG0000521.2/OG0000521.1/OG0000521.3/OG0000525.3/OG0000525.1/OG0000525.2/OG0000539.2/OG0000539.1/OG0000539.3/OG0000561.2/OG0000561.3/OG0000561.1/OG0000563.2/OG0000563.3/OG0000563.1/OG0000567.1/OG0000567.3/OG0000567.2/OG0000571.3/OG0000571.1/OG0000571.2/OG0000590.2/OG0000590.1/OG0000590.3/OG0000608.1/OG0000608.2/OG0000613.1/OG0000613.3/OG0000613.2/OG0000614.3/OG0000614.2/OG0000614.1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0000935.2/OG0000935.1/OG0000950.2/OG0000950.1/OG0000966.2/OG0000966.1/OG0000976.1/OG0000976.2/OG0001003.1/OG0001003.2/OG0001021.1/OG0001026.1/OG0001026.2/OG0001050.2/OG0001050.1/OG0001084.2/OG0001084.1/OG0001089.2/OG0001089.1/OG0001120.2/OG0001120.1/OG0001167.1/OG0001167.2/OG0001170.2/OG0001170.1/OG0001241.1/OG0001241.2/OG0001259.2/OG0001259.1/OG0001271.2/OG0001271.1/OG0001275.2/OG0001275.1/OG0001278.2/OG0001278.1/OG0001342.2/OG0001342.1/OG0001348.2/OG0001348.1/OG0001349.1/OG0001365.2/OG0001365.1/OG0001368.2/OG0001368.1/OG0001395.2/OG0001395.1/OG0001438.2/OG0001438.1/OG0001450.1/OG0001450.2/OG0001466.2/OG0001466.1/OG0001512.1/OG0001512.2/OG0001523.1/OG0001523.2/OG0001559.2/OG0001559.1/OG0001620.1/OG0001630.1/OG0001630.2/OG0001631.2/OG0001631.1/OG0001639.1/OG0001639.2/OG0001661.1/OG0001661.2/OG0001709.1/OG0001709.2/OG0001714.2/OG0001714.1/OG0001765.1/OG0001768.1/OG0001769.2/OG0001769.1/OG0001774.1/OG0001774.2/OG0001780.1/OG0001780.2/OG0001783.1/OG0001794.1/OG0001794.2/OG0001938.2/OG0001938.1/OG0001970.1/OG0001970.2/OG0001981.2/OG0001981.1/OG0002003.2/OG0002003.1/OG0002009.1/OG0002009.2/OG0002014.1/OG0002023.1/OG0002027.1/OG0002027.2/OG0002056.1/OG0002067.1/OG0002142.1/OG0002142.2/OG0002149.2/OG0002149.1/OG0002174.1/OG0002179.1/OG0002237.1/OG0002258.1/OG0002276.1/OG0002277.2/OG0002277.1/OG0002343.1/OG0002343.2/OG0002360.1/OG0002360.2/OG0002381.2/OG0002381.1/OG0002403.2/OG0002403.1/OG0002409.1/OG0002463.1/OG0002464.1/OG0002464.2/OG0002466.1/OG0002475.1/OG0002477.1/OG0002487.1/OG0002515.1/OG0002518.1/OG0002572.1/OG0002601.1/OG0002607.1/OG0002636.1/OG0002723.2/OG0002723.1/OG0002746.1/OG0002754.1/OG0002774.2/OG0002774.1/OG0002778.2/OG0002778.1/OG0002801.1/OG0002807.1/OG0002885.1/OG0002917.1/OG0003066.1/OG0003072.1/OG0003084.1/OG0003132.1/OG0003145.1/OG0003152.1/OG0003190.1/OG0003212.1/OG0003243.1/OG0003252.1/OG0003264.1/OG0003276.1/OG0003280.1/OG0003292.1/OG0003448.1/OG0003452.1/OG0003461.1/OG0003469.1/OG0003485.1/OG0003492.1/OG0003510.1/OG0003522.1/OG0003523.1/OG0003529.1/OG0003539.1/OG0003547.1/OG0003566.1/OG0003569.1/OG0003647.1/OG0003726.2/OG0003726.1/OG0003738.1/OG0003750.1/OG0003793.1/OG0003804.1/OG0003849.1/OG0003973.1/OG0004024.1/OG0004066.1/OG0004087.1/OG0004125.1/OG0004129.1/OG0004147.1/OG0004281.1/OG0004283.1/OG0004309.1/OG0004315.1/OG0004332.1/OG0004345.1/OG0004391.1/OG0004425.1/OG0004439.1/OG0004630.1/OG0004632.1/OG0004726.1/OG0004768.1/OG0004785.1/OG0004948.1/OG0004952.1/OG0005065.1/OG0005154.1/OG0005322.1/OG0005413.1/OG0005507.1/OG0005709.1/OG0005713.1/OG0005811.1/OG0006256.1/OG0006307.1/OG0006320.1/OG0006329.1/OG0006394.1/OG0006751.1/OG0006819.1/OG0006828.1/OG0006889.1/OG0006915.1/OG0006924.1/OG0007748.1/OG0007787.1/OG0008508.1</t>
  </si>
  <si>
    <t>OG0000046.8/OG0000046.2/OG0000046.5/OG0000046.6/OG0000046.4/OG0000046.11/OG0000046.1/OG0000046.7/OG0000046.9/OG0000046.3/OG0000046.10/OG0000478.2/OG0000478.1/OG0000478.3/OG0000592.2/OG0000592.1/OG0000592.3/OG0001784.2/OG0001784.1/OG0001938.2/OG0001938.1/OG0001998.1/OG0002746.1/OG0004677.1</t>
  </si>
  <si>
    <t>OG0000074.1/OG0000074.8/OG0000074.3/OG0000074.2/OG0000074.6/OG0000074.5/OG0000074.7/OG0000074.4/OG0000299.2/OG0000299.4/OG0000299.3/OG0000299.1/OG0001169.2/OG0001169.1/OG0001814.1/OG0001814.2/OG0002486.1/OG0002486.2/OG0002754.1/OG0003771.1/OG0004636.1/OG0004883.1/OG0005487.1</t>
  </si>
  <si>
    <t>OG0001398.1/OG0001795.2/OG0001795.1/OG0002011.1/OG0002011.2/OG0002088.2/OG0002088.1/OG0002088.3/OG0002830.1/OG0002905.1/OG0003207.1/OG0003429.1/OG0003454.1/OG0003671.1/OG0004132.1/OG0005064.1/OG0005439.1/OG0005605.1/OG0005947.1/OG0007609.1/OG0008269.1/OG0009738.1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</si>
  <si>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0000020.1/OG0000020.2/OG0000020.9/OG0000020.3/OG0000020.13/OG0000020.6/OG0000020.5/OG0000020.4/OG0000020.11/OG0000020.10/OG0000020.8/OG0000020.7/OG0000020.12/OG0000032.12/OG0000032.2/OG0000032.8/OG0000032.10/OG0000032.9/OG0000032.7/OG0000032.14/OG0000032.6/OG0000032.5/OG0000032.3/OG0000032.11/OG0000032.1/OG0000032.4/OG0000032.13/OG0000050.7/OG0000050.8/OG0000050.1/OG0000050.6/OG0000050.10/OG0000050.5/OG0000050.11/OG0000050.9/OG0000050.3/OG0000050.2/OG0000050.4/OG0000089.4/OG0000089.8/OG0000089.5/OG0000089.2/OG0000089.6/OG0000089.3/OG0000089.7/OG0000089.1/OG0000107.5/OG0000107.3/OG0000107.7/OG0000107.4/OG0000107.1/OG0000107.2/OG0000107.8/OG0000107.6/OG0000114.2/OG0000114.1/OG0000114.3/OG0000114.5/OG0000114.4/OG0000120.3/OG0000120.4/OG0000120.1/OG0000120.5/OG0000120.2/OG0000144.8/OG0000144.6/OG0000144.1/OG0000144.7/OG0000144.5/OG0000144.4/OG0000144.3/OG0000144.2/OG0000168.1/OG0000168.4/OG0000168.2/OG0000168.3/OG0000168.5/OG0000171.3/OG0000171.1/OG0000171.2/OG0000171.5/OG0000171.4/OG0000172.3/OG0000172.4/OG0000172.2/OG0000172.1/OG0000200.4/OG0000200.5/OG0000200.2/OG0000200.6/OG0000200.3/OG0000200.1/OG0000247.4/OG0000247.5/OG0000247.1/OG0000247.3/OG0000247.2/OG0000256.4/OG0000256.5/OG0000256.3/OG0000256.1/OG0000256.2/OG0000280.1/OG0000280.2/OG0000280.4/OG0000280.3/OG0000283.4/OG0000283.3/OG0000283.1/OG0000283.2/OG0000299.2/OG0000299.4/OG0000299.3/OG0000299.1/OG0000311.2/OG0000311.3/OG0000311.1/OG0000311.4/OG0000312.1/OG0000322.1/OG0000322.2/OG0000322.4/OG0000322.3/OG0000331.1/OG0000331.3/OG0000331.2/OG0000331.4/OG0000356.4/OG0000356.1/OG0000356.2/OG0000356.3/OG0000375.4/OG0000375.3/OG0000375.2/OG0000375.1/OG0000386.3/OG0000386.1/OG0000386.4/OG0000386.2/OG0000400.4/OG0000400.1/OG0000400.3/OG0000400.2/OG0000403.2/OG0000403.1/OG0000412.2/OG0000412.1/OG0000412.3/OG0000416.1/OG0000416.4/OG0000416.2/OG0000416.3/OG0000420.3/OG0000420.2/OG0000420.1/OG0000429.3/OG0000429.2/OG0000429.1/OG0000449.3/OG0000449.1/OG0000449.2/OG0000485.1/OG0000485.3/OG0000485.2/OG0000495.2/OG0000495.1/OG0000495.3/OG0000501.1/OG0000513.2/OG0000513.1/OG0000521.2/OG0000521.1/OG0000521.3/OG0000525.3/OG0000525.1/OG0000525.2/OG0000526.3/OG0000526.2/OG0000526.1/OG0000561.2/OG0000561.3/OG0000561.1/OG0000567.1/OG0000567.3/OG0000567.2/OG0000571.3/OG0000571.1/OG0000571.2/OG0000583.2/OG0000583.1/OG0000583.3/OG0000590.2/OG0000590.1/OG0000590.3/OG0000608.1/OG0000608.2/OG0000623.1/OG0000623.2/OG0000635.1/OG0000635.2/OG0000709.3/OG0000709.1/OG0000709.2/OG0000737.1/OG0000737.3/OG0000737.2/OG0000764.1/OG0000764.2/OG0000764.3/OG0000811.2/OG0000811.3/OG0000811.1/OG0000827.1/OG0000827.2/OG0000828.1/OG0000828.2/OG0000831.2/OG0000831.1/OG0000832.1/OG0000832.3/OG0000832.2/OG0000833.2/OG0000833.1/OG0000892.1/OG0000892.2/OG0000917.2/OG0000917.1/OG0000918.2/OG0000918.3/OG0000918.1/OG0000953.1/OG0000953.2/OG0000974.1/OG0000974.2/OG0000994.2/OG0000994.1/OG0000997.1/OG0000997.2/OG0001017.1/OG0001017.2/OG0001050.2/OG0001050.1/OG0001120.2/OG0001120.1/OG0001153.2/OG0001153.1/OG0001157.2/OG0001157.1/OG0001203.2/OG0001203.1/OG0001225.2/OG0001225.1/OG0001248.1/OG0001248.2/OG0001271.2/OG0001271.1/OG0001274.1/OG0001274.2/OG0001369.1/OG0001408.1/OG0001408.2/OG0001459.1/OG0001459.2/OG0001466.2/OG0001466.1/OG0001510.2/OG0001510.1/OG0001512.1/OG0001512.2/OG0001526.2/OG0001526.1/OG0001559.2/OG0001559.1/OG0001578.2/OG0001578.1/OG0001597.1/OG0001597.2/OG0001599.1/OG0001599.2/OG0001607.2/OG0001607.1/OG0001623.2/OG0001623.1/OG0001627.1/OG0001627.2/OG0001631.2/OG0001631.1/OG0001639.1/OG0001639.2/OG0001714.2/OG0001714.1/OG0001765.1/OG0001768.1/OG0001769.2/OG0001769.1/OG0001786.2/OG0001786.1/OG0001837.1/OG0001837.2/OG0001860.2/OG0001860.1/OG0001932.1/OG0001932.2/OG0001935.1/OG0001938.2/OG0001938.1/OG0001970.1/OG0001970.2/OG0001972.1/OG0001972.2/OG0001973.1/OG0001991.1/OG0002003.2/OG0002003.1/OG0002031.2/OG0002031.1/OG0002056.1/OG0002064.2/OG0002064.1/OG0002068.1/OG0002076.1/OG0002076.2/OG0002107.2/OG0002107.1/OG0002115.1/OG0002115.2/OG0002121.1/OG0002121.2/OG0002133.1/OG0002179.1/OG0002268.1/OG0002295.1/OG0002340.1/OG0002340.2/OG0002351.1/OG0002398.1/OG0002409.1/OG0002411.1/OG0002463.1/OG0002472.1/OG0002515.1/OG0002518.1/OG0002572.1/OG0002605.1/OG0002605.2/OG0002623.2/OG0002623.1/OG0002730.1/OG0002754.1/OG0002801.1/OG0002805.1/OG0002806.1/OG0002806.2/OG0002807.1/OG0002822.1/OG0002885.1/OG0002924.1/OG0002926.1/OG0002936.1/OG0002950.1/OG0002959.1/OG0002969.1/OG0003058.1/OG0003084.1/OG0003105.1/OG0003132.1/OG0003202.1/OG0003234.2/OG0003234.1/OG0003243.1/OG0003252.1/OG0003292.1/OG0003320.1/OG0003323.1/OG0003423.1/OG0003425.1/OG0003481.1/OG0003491.1/OG0003492.1/OG0003499.1/OG0003510.1/OG0003529.1/OG0003539.1/OG0003566.1/OG0003580.1/OG0003721.1/OG0003750.1/OG0003766.1/OG0003804.1/OG0003826.1/OG0003829.1/OG0003840.1/OG0003849.1/OG0003945.1/OG0003961.1/OG0003984.1/OG0004014.1/OG0004038.1/OG0004079.1/OG0004120.1/OG0004146.1/OG0004152.1/OG0004156.1/OG0004210.1/OG0004292.1/OG0004294.1/OG0004305.1/OG0004309.1/OG0004334.1/OG0004345.1/OG0004347.1/OG0004389.1/OG0004435.1/OG0004439.1/OG0004460.1/OG0004479.1/OG0004538.1/OG0004620.1/OG0004628.1/OG0004632.1/OG0004636.1/OG0004657.1/OG0004664.1/OG0004673.1/OG0004678.1/OG0004691.1/OG0004718.1/OG0004726.1/OG0004748.1/OG0004785.1/OG0004818.1/OG0004883.1/OG0004884.1/OG0004948.1/OG0004952.1/OG0005055.1/OG0005123.1/OG0005154.1/OG0005278.1/OG0005465.1/OG0005475.1/OG0005565.1/OG0005713.1/OG0005786.1/OG0005871.1/OG0006014.1/OG0006033.1/OG0006256.1/OG0006310.1/OG0006342.1/OG0006357.1/OG0006371.1/OG0006659.1/OG0006792.1/OG0006915.1/OG0006924.1/OG0006933.1/OG0007093.1/OG0007172.1/OG0007737.1/OG0007787.1/OG0007811.1/OG0008100.1/OG0008120.1</t>
  </si>
  <si>
    <t>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0000247.4/OG0000247.5/OG0000247.1/OG0000247.3/OG0000247.2/OG0000271.2/OG0000271.1/OG0000271.4/OG0000271.3/OG0000280.1/OG0000280.2/OG0000280.4/OG0000280.3/OG0000299.2/OG0000299.4/OG0000299.3/OG0000299.1/OG0000316.4/OG0000316.2/OG0000316.5/OG0000316.1/OG0000316.3/OG0000356.4/OG0000356.1/OG0000356.2/OG0000356.3/OG0000395.1/OG0000395.2/OG0000395.3/OG0000501.1/OG0000563.2/OG0000563.3/OG0000563.1/OG0000591.1/OG0000591.2/OG0000591.3/OG0000886.1/OG0000886.3/OG0000886.2/OG0001045.2/OG0001045.1/OG0001274.1/OG0001274.2/OG0001567.1/OG0001769.2/OG0001769.1/OG0001772.2/OG0001772.1/OG0002039.1/OG0002076.1/OG0002076.2/OG0002142.1/OG0002142.2/OG0002343.1/OG0002343.2/OG0002518.1/OG0002623.2/OG0002623.1/OG0002754.1/OG0003221.1/OG0003243.1/OG0003481.1/OG0003529.1/OG0003580.1/OG0004028.1/OG0004149.1/OG0004424.1/OG0004471.1/OG0004636.1/OG0005446.1/OG0006012.1/OG0006751.1/OG0007373.1</t>
  </si>
  <si>
    <t>OG0000337.3/OG0000337.1/OG0000337.2/OG0000793.1/OG0000793.2/OG0004284.1</t>
  </si>
  <si>
    <t>OG0000130.5/OG0000130.4/OG0000130.7/OG0000130.6/OG0000130.3/OG0000130.2/OG0000130.1/OG0000208.2/OG0000208.1/OG0000208.4/OG0000208.3/OG0000424.2/OG0000424.1/OG0000541.1/OG0000541.2/OG0000541.3/OG0000862.2/OG0000862.1/OG0000974.1/OG0000974.2/OG0001174.1/OG0001174.2/OG0001263.1/OG0001263.2/OG0001327.2/OG0001327.1/OG0001717.1/OG0001779.1/OG0001787.1/OG0001787.2/OG0001858.1/OG0002064.2/OG0002064.1/OG0002068.1/OG0002492.1/OG0002822.1/OG0003163.1/OG0003543.1/OG0003548.1/OG0004610.1/OG0004620.1/OG0005083.1/OG0005116.1/OG0006440.1</t>
  </si>
  <si>
    <t>OG0000974.1/OG0000974.2/OG0001174.1/OG0001174.2/OG0001327.2/OG0001327.1/OG0001717.1/OG0001779.1/OG0001787.1/OG0001787.2</t>
  </si>
  <si>
    <t>OG0000862.2/OG0000862.1/OG0001174.1/OG0001174.2/OG0001327.2/OG0001327.1/OG0002068.1/OG0002451.1/OG0002451.2/OG0003163.1/OG0004610.1/OG0006626.1</t>
  </si>
  <si>
    <t>OG0000974.1/OG0000974.2/OG0001327.2/OG0001327.1/OG0001702.2/OG0001702.1/OG0002068.1/OG0002341.1/OG0002491.1/OG0003154.1/OG0003163.1/OG0004092.1/OG0004610.1</t>
  </si>
  <si>
    <t>OG0001944.1/OG0002077.2/OG0002077.1/OG0002667.1/OG0003573.1/OG0003822.1/OG0004073.1/OG0008363.1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</si>
  <si>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0000133.3/OG0000133.1/OG0000133.4/OG0000133.2/OG0000172.3/OG0000172.4/OG0000172.2/OG0000172.1/OG0000331.1/OG0000331.3/OG0000331.2/OG0000331.4/OG0000374.1/OG0000374.2/OG0000374.4/OG0000374.3/OG0000375.4/OG0000375.3/OG0000375.2/OG0000375.1/OG0000403.2/OG0000403.1/OG0000917.2/OG0000917.1/OG0001765.1/OG0002917.1/OG0003152.1/OG0003510.1</t>
  </si>
  <si>
    <t>OG0000403.2/OG0000403.1</t>
  </si>
  <si>
    <t>OG0000316.4/OG0000316.2/OG0000316.5/OG0000316.1/OG0000316.3/OG0003826.1/OG0006819.1</t>
  </si>
  <si>
    <t>OG0001900.1/OG0002361.2/OG0002361.1/OG0009051.1</t>
  </si>
  <si>
    <t>OG0000046.8/OG0000046.2/OG0000046.5/OG0000046.6/OG0000046.4/OG0000046.11/OG0000046.1/OG0000046.7/OG0000046.9/OG0000046.3/OG0000046.10/OG0000273.1/OG0000273.5/OG0000273.4/OG0000273.2/OG0000273.3/OG0000298.3/OG0000298.4/OG0000298.5/OG0000298.1/OG0000298.2/OG0000543.3/OG0000543.2/OG0000543.4/OG0000543.1/OG0000921.3/OG0000921.1/OG0000921.2/OG0001050.2/OG0001050.1/OG0001167.1/OG0001167.2/OG0001170.2/OG0001170.1/OG0001768.1/OG0001900.1/OG0001970.1/OG0001970.2/OG0001981.2/OG0001981.1/OG0002237.1/OG0002361.2/OG0002361.1/OG0002492.1/OG0003090.1/OG0003793.1/OG0005966.1/OG0006248.1/OG0006320.1/OG0009051.1</t>
  </si>
  <si>
    <t>OG0002186.1/OG0005605.1/OG0006746.1/OG0006746.2</t>
  </si>
  <si>
    <t>OG0001609.1/OG0001940.1/OG0001966.2/OG0001966.1/OG0002032.1/OG0002032.2/OG0002073.1/OG0002073.2/OG0002145.1/OG0002282.1/OG0002646.1/OG0003077.2/OG0003077.1/OG0003238.1/OG0003335.1/OG0003415.1/OG0003542.1/OG0003681.1/OG0003735.1/OG0003998.1/OG0004040.1/OG0004052.1/OG0004096.1/OG0004390.1/OG0004401.1/OG0004688.1/OG0005288.1/OG0005534.1/OG0005582.1/OG0005703.1/OG0006227.1/OG0006467.1/OG0008043.1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</si>
  <si>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0000176.4/OG0000176.3/OG0000176.1/OG0000176.7/OG0000176.2/OG0000176.5/OG0000176.6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0000320.4/OG0000320.3/OG0000320.2/OG0000320.1/OG0000320.5/OG0000359.1/OG0000359.4/OG0000359.3/OG0000359.2/OG0000375.4/OG0000375.3/OG0000375.2/OG0000375.1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0000523.2/OG0000523.3/OG0000523.1/OG0000540.3/OG0000540.4/OG0000540.2/OG0000540.1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0000671.3/OG0000671.1/OG0000671.2/OG0000707.1/OG0000707.3/OG0000707.2/OG0000709.3/OG0000709.1/OG0000709.2/OG0000710.3/OG0000710.1/OG0000710.2/OG0000712.1/OG0000712.2/OG0000737.1/OG0000737.3/OG0000737.2/OG0000744.1/OG0000744.2/OG0000745.2/OG0000745.1/OG0000745.3/OG0000772.1/OG0000772.2/OG0000785.1/OG0000785.2/OG0000789.1/OG0000789.2/OG0000805.3/OG0000805.2/OG0000805.1/OG0000831.2/OG0000831.1/OG0000832.1/OG0000832.3/OG0000832.2/OG0000833.2/OG0000833.1/OG0000870.3/OG0000870.1/OG0000870.2/OG0000886.1/OG0000886.3/OG0000886.2/OG0000892.1/OG0000892.2/OG0000897.2/OG0000897.1/OG0000935.2/OG0000935.1/OG0000947.1/OG0000947.2/OG0000953.1/OG0000953.2/OG0000974.1/OG0000974.2/OG0000976.1/OG0000976.2/OG0000995.1/OG0000995.2/OG0001006.1/OG0001006.2/OG0001029.2/OG0001029.1/OG0001033.2/OG0001033.1/OG0001050.2/OG0001050.1/OG0001081.2/OG0001081.1/OG0001111.1/OG0001111.2/OG0001157.2/OG0001157.1/OG0001161.1/OG0001161.2/OG0001162.1/OG0001162.2/OG0001166.2/OG0001166.1/OG0001169.2/OG0001169.1/OG0001170.2/OG0001170.1/OG0001175.2/OG0001175.1/OG0001225.2/OG0001225.1/OG0001245.2/OG0001245.1/OG0001254.2/OG0001254.1/OG0001262.2/OG0001262.1/OG0001271.2/OG0001271.1/OG0001275.2/OG0001275.1/OG0001305.2/OG0001305.1/OG0001342.2/OG0001342.1/OG0001368.2/OG0001368.1/OG0001395.2/OG0001395.1/OG0001408.1/OG0001408.2/OG0001415.2/OG0001415.1/OG0001450.1/OG0001450.2/OG0001504.1/OG0001504.2/OG0001510.2/OG0001510.1/OG0001512.1/OG0001512.2/OG0001543.2/OG0001543.1/OG0001554.2/OG0001554.1/OG0001558.2/OG0001558.1/OG0001559.2/OG0001559.1/OG0001597.1/OG0001597.2/OG0001599.1/OG0001599.2/OG0001607.2/OG0001607.1/OG0001613.2/OG0001613.1/OG0001620.1/OG0001622.1/OG0001623.2/OG0001623.1/OG0001624.1/OG0001624.2/OG0001634.2/OG0001634.1/OG0001640.1/OG0001640.2/OG0001641.1/OG0001641.2/OG0001683.2/OG0001683.1/OG0001702.2/OG0001702.1/OG0001710.2/OG0001710.1/OG0001752.2/OG0001752.1/OG0001768.1/OG0001772.2/OG0001772.1/OG0001828.1/OG0001828.3/OG0001828.2/OG0001870.2/OG0001870.1/OG0001900.1/OG0001932.1/OG0001932.2/OG0001963.1/OG0001963.2/OG0001993.1/OG0002009.1/OG0002009.2/OG0002068.1/OG0002107.2/OG0002107.1/OG0002115.1/OG0002115.2/OG0002121.1/OG0002121.2/OG0002134.1/OG0002141.1/OG0002143.2/OG0002143.1/OG0002221.1/OG0002228.1/OG0002236.1/OG0002236.2/OG0002246.1/OG0002267.1/OG0002268.1/OG0002277.2/OG0002277.1/OG0002332.1/OG0002340.1/OG0002340.2/OG0002341.1/OG0002351.1/OG0002374.1/OG0002409.1/OG0002411.1/OG0002443.2/OG0002443.1/OG0002472.1/OG0002475.1/OG0002481.1/OG0002487.1/OG0002488.2/OG0002488.1/OG0002491.1/OG0002492.1/OG0002503.1/OG0002509.2/OG0002509.1/OG0002572.1/OG0002587.1/OG0002591.1/OG0002605.1/OG0002605.2/OG0002621.1/OG0002623.2/OG0002623.1/OG0002638.1/OG0002666.1/OG0002670.1/OG0002731.2/OG0002731.1/OG0002741.1/OG0002746.1/OG0002767.1/OG0002772.1/OG0002797.1/OG0002806.1/OG0002806.2/OG0002812.1/OG0002822.1/OG0002824.1/OG0002824.2/OG0002876.1/OG0002885.1/OG0002899.1/OG0002917.1/OG0003049.1/OG0003050.1/OG0003090.1/OG0003096.1/OG0003105.1/OG0003109.1/OG0003123.1/OG0003154.1/OG0003155.2/OG0003155.1/OG0003222.1/OG0003276.1/OG0003323.1/OG0003423.1/OG0003425.1/OG0003451.1/OG0003460.1/OG0003485.1/OG0003487.1/OG0003491.1/OG0003522.1/OG0003523.1/OG0003558.1/OG0003571.1/OG0003718.1/OG0003721.1/OG0003730.1/OG0003752.1/OG0003775.1/OG0003793.1/OG0003799.1/OG0003816.1/OG0003821.1/OG0003994.1/OG0004038.1/OG0004135.1/OG0004160.1/OG0004243.1/OG0004309.1/OG0004315.1/OG0004407.1/OG0004425.1/OG0004439.1/OG0004452.1/OG0004481.1/OG0004609.1/OG0004618.1/OG0004664.1/OG0004748.1/OG0004794.1/OG0004818.1/OG0005017.1/OG0005072.1/OG0005116.1/OG0005123.1/OG0005158.1/OG0005284.1/OG0005446.1/OG0005466.1/OG0005565.1/OG0005568.1/OG0005580.1/OG0005737.1/OG0005783.1/OG0005795.1/OG0005811.1/OG0005887.1/OG0005943.1/OG0006007.1/OG0006011.1/OG0006033.1/OG0006217.1/OG0006221.1/OG0006236.1/OG0006242.1/OG0006248.1/OG0006251.1/OG0006307.1/OG0006329.1/OG0006422.1/OG0006480.1/OG0006659.1/OG0006889.1/OG0006915.1/OG0006935.1/OG0007208.1/OG0008029.1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</si>
  <si>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0000089.4/OG0000089.8/OG0000089.5/OG0000089.2/OG0000089.6/OG0000089.3/OG0000089.7/OG0000089.1/OG0000107.5/OG0000107.3/OG0000107.7/OG0000107.4/OG0000107.1/OG0000107.2/OG0000107.8/OG0000107.6/OG0000137.1/OG0000137.6/OG0000137.3/OG0000137.5/OG0000137.2/OG0000137.4/OG0000247.4/OG0000247.5/OG0000247.1/OG0000247.3/OG0000247.2/OG0000299.2/OG0000299.4/OG0000299.3/OG0000299.1/OG0000316.4/OG0000316.2/OG0000316.5/OG0000316.1/OG0000316.3/OG0000320.4/OG0000320.3/OG0000320.2/OG0000320.1/OG0000320.5/OG0000375.4/OG0000375.3/OG0000375.2/OG0000375.1/OG0000403.2/OG0000403.1/OG0000412.2/OG0000412.1/OG0000412.3/OG0000416.1/OG0000416.4/OG0000416.2/OG0000416.3/OG0000420.3/OG0000420.2/OG0000420.1/OG0000478.2/OG0000478.1/OG0000478.3/OG0000484.2/OG0000484.1/OG0000484.3/OG0000485.1/OG0000485.3/OG0000485.2/OG0000523.2/OG0000523.3/OG0000523.1/OG0000540.3/OG0000540.4/OG0000540.2/OG0000540.1/OG0000549.2/OG0000549.1/OG0000559.3/OG0000559.2/OG0000559.1/OG0000571.3/OG0000571.1/OG0000571.2/OG0000617.1/OG0000617.2/OG0000617.3/OG0000671.3/OG0000671.1/OG0000671.2/OG0000707.1/OG0000707.3/OG0000707.2/OG0000805.3/OG0000805.2/OG0000805.1/OG0000886.1/OG0000886.3/OG0000886.2/OG0000897.2/OG0000897.1/OG0000935.2/OG0000935.1/OG0001029.2/OG0001029.1/OG0001033.2/OG0001033.1/OG0001050.2/OG0001050.1/OG0001081.2/OG0001081.1/OG0001169.2/OG0001169.1/OG0001262.2/OG0001262.1/OG0001305.2/OG0001305.1/OG0001342.2/OG0001342.1/OG0001408.1/OG0001408.2/OG0001504.1/OG0001504.2/OG0001543.2/OG0001543.1/OG0001554.2/OG0001554.1/OG0001559.2/OG0001559.1/OG0001607.2/OG0001607.1/OG0001640.1/OG0001640.2/OG0001752.2/OG0001752.1/OG0001772.2/OG0001772.1/OG0001870.2/OG0001870.1/OG0001932.1/OG0001932.2/OG0001993.1/OG0002115.1/OG0002115.2/OG0002236.1/OG0002236.2/OG0002268.1/OG0002351.1/OG0002411.1/OG0002443.2/OG0002443.1/OG0002488.2/OG0002488.1/OG0002503.1/OG0002572.1/OG0002587.1/OG0002591.1/OG0002605.1/OG0002605.2/OG0002623.2/OG0002623.1/OG0002670.1/OG0002746.1/OG0002812.1/OG0002824.1/OG0002824.2/OG0002899.1/OG0003049.1/OG0003155.2/OG0003155.1/OG0003485.1/OG0003522.1/OG0003523.1/OG0003558.1/OG0003571.1/OG0003718.1/OG0003721.1/OG0003793.1/OG0003799.1/OG0004038.1/OG0004160.1/OG0004243.1/OG0004407.1/OG0004439.1/OG0004452.1/OG0004618.1/OG0004664.1/OG0005017.1/OG0005116.1/OG0005158.1/OG0005466.1/OG0005568.1/OG0005580.1/OG0005737.1/OG0006033.1/OG0006217.1/OG0006307.1/OG0006889.1/OG0006915.1/OG0007208.1</t>
  </si>
  <si>
    <t>OG0002646.1/OG0003797.1/OG0004688.1</t>
  </si>
  <si>
    <t>OG0000083.8/OG0000083.1/OG0000083.3/OG0000083.5/OG0000083.6/OG0000083.4/OG0000083.2/OG0000083.7/OG0000168.1/OG0000168.4/OG0000168.2/OG0000168.3/OG0000168.5/OG0000299.2/OG0000299.4/OG0000299.3/OG0000299.1/OG0000375.4/OG0000375.3/OG0000375.2/OG0000375.1/OG0000549.2/OG0000549.1/OG0000617.1/OG0000617.2/OG0000617.3/OG0000953.1/OG0000953.2/OG0001176.1/OG0001176.2/OG0001193.1/OG0001193.2/OG0001342.2/OG0001342.1/OG0001648.2/OG0001648.1/OG0001765.1/OG0002147.1/OG0002147.2/OG0002487.1/OG0002504.2/OG0002504.1/OG0003049.1/OG0003088.1/OG0003510.1/OG0003567.1/OG0003721.1/OG0004243.1/OG0004628.1/OG0006413.1/OG0008495.1</t>
  </si>
  <si>
    <t>OG0000148.3/OG0000148.6/OG0000148.5/OG0000148.2/OG0000148.4/OG0000148.1/OG0000168.1/OG0000168.4/OG0000168.2/OG0000168.3/OG0000168.5/OG0000200.4/OG0000200.5/OG0000200.2/OG0000200.6/OG0000200.3/OG0000200.1/OG0000892.1/OG0000892.2/OG0002822.1</t>
  </si>
  <si>
    <t>OG0000168.1/OG0000168.4/OG0000168.2/OG0000168.3/OG0000168.5/OG0000617.1/OG0000617.2/OG0000617.3/OG0000833.2/OG0000833.1/OG0001111.1/OG0001111.2/OG0002068.1/OG0002741.1/OG0005072.1</t>
  </si>
  <si>
    <t>OG0000107.5/OG0000107.3/OG0000107.7/OG0000107.4/OG0000107.1/OG0000107.2/OG0000107.8/OG0000107.6/OG0006741.1</t>
  </si>
  <si>
    <t>OG0000198.3/OG0000198.5/OG0000198.4/OG0000198.2/OG0000198.1/OG0000692.1/OG0000692.2/OG0000692.4/OG0000692.3/OG0000939.1/OG0000939.2/OG0000977.1/OG0001104.2/OG0001104.1/OG0001311.1/OG0001311.2/OG0001361.1/OG0001361.2/OG0001362.2/OG0001362.1/OG0001609.1/OG0001662.2/OG0001662.1/OG0001748.2/OG0001748.1/OG0001790.2/OG0001790.1/OG0001822.1/OG0001822.2/OG0001851.1/OG0001924.1/OG0001940.1/OG0001950.1/OG0001966.2/OG0001966.1/OG0001974.1/OG0001975.1/OG0002019.1/OG0002032.1/OG0002032.2/OG0002073.1/OG0002073.2/OG0002145.1/OG0002168.1/OG0002257.2/OG0002257.1/OG0002259.1/OG0002282.1/OG0002353.1/OG0002401.1/OG0002444.1/OG0002480.1/OG0002583.1/OG0002633.1/OG0002646.1/OG0002653.1/OG0002660.1/OG0002708.1/OG0003077.2/OG0003077.1/OG0003136.1/OG0003151.1/OG0003220.1/OG0003238.1/OG0003257.1/OG0003294.1/OG0003294.2/OG0003300.1/OG0003335.1/OG0003339.1/OG0003415.1/OG0003508.1/OG0003517.1/OG0003542.1/OG0003578.1/OG0003681.1/OG0003688.1/OG0003716.1/OG0003735.1/OG0003797.1/OG0003832.1/OG0003927.1/OG0003927.2/OG0003998.1/OG0004023.1/OG0004030.1/OG0004040.1/OG0004052.1/OG0004054.1/OG0004096.1/OG0004114.1/OG0004214.1/OG0004312.1/OG0004390.1/OG0004401.1/OG0004410.1/OG0004431.1/OG0004456.1/OG0004615.1/OG0004681.1/OG0004688.1/OG0004712.1/OG0004744.1/OG0004945.1/OG0005060.1/OG0005113.1/OG0005143.1/OG0005164.1/OG0005167.1/OG0005242.1/OG0005288.1/OG0005295.1/OG0005340.1/OG0005366.1/OG0005376.1/OG0005380.1/OG0005443.1/OG0005462.1/OG0005500.1/OG0005534.1/OG0005557.1/OG0005582.1/OG0005703.1/OG0005745.1/OG0005784.1/OG0005846.1/OG0005861.1/OG0005895.1/OG0005896.1/OG0006022.1/OG0006036.1/OG0006064.1/OG0006192.1/OG0006227.1/OG0006230.1/OG0006264.1/OG0006270.1/OG0006396.1/OG0006406.1/OG0006454.1/OG0006462.1/OG0006466.1/OG0006467.1/OG0006470.1/OG0006475.1/OG0006482.1/OG0006512.1/OG0006627.1/OG0006639.1/OG0006652.1/OG0006654.1/OG0006708.1/OG0006714.1/OG0006716.1/OG0006720.1/OG0006735.1/OG0006762.1/OG0006771.1/OG0006772.1/OG0006786.1/OG0006855.1/OG0006957.1/OG0007151.1/OG0007155.1/OG0007176.1/OG0007186.1/OG0007336.1/OG0007347.1/OG0007350.1/OG0007357.1/OG0007379.1/OG0007403.1/OG0007639.1/OG0007654.1/OG0007666.1/OG0007675.1/OG0007689.1/OG0007707.1/OG0007747.1/OG0007771.1/OG0007826.1/OG0007852.1/OG0007983.1/OG0008011.1/OG0008034.1/OG0008043.1/OG0008078.1/OG0008080.1/OG0008141.1/OG0008165.1/OG0008188.1/OG0008221.1/OG0008442.1/OG0008488.1/OG0008491.1/OG0008529.1/OG0009031.1/OG0009035.1/OG0009049.1/OG0009067.1/OG0009379.1/OG0009699.1/OG0010621.1/OG0011448.1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</si>
  <si>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0000054.3/OG0000054.7/OG0000054.6/OG0000054.4/OG0000054.2/OG0000054.1/OG0000054.5/OG0000059.3/OG0000059.9/OG0000059.6/OG0000059.5/OG0000059.11/OG0000059.10/OG0000059.1/OG0000059.8/OG0000059.4/OG0000059.7/OG0000059.2/OG0000060.5/OG0000060.4/OG0000060.1/OG0000060.2/OG0000060.6/OG0000060.7/OG0000060.9/OG0000060.8/OG0000060.3/OG0000060.10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0000085.2/OG0000085.1/OG0000085.5/OG0000085.7/OG0000085.6/OG0000085.4/OG0000085.3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0000142.2/OG0000142.1/OG0000142.3/OG0000144.8/OG0000144.6/OG0000144.1/OG0000144.7/OG0000144.5/OG0000144.4/OG0000144.3/OG0000144.2/OG0000148.3/OG0000148.6/OG0000148.5/OG0000148.2/OG0000148.4/OG0000148.1/OG0000153.5/OG0000153.4/OG0000153.3/OG0000153.1/OG0000153.2/OG0000168.1/OG0000168.4/OG0000168.2/OG0000168.3/OG0000168.5/OG0000169.6/OG0000169.4/OG0000169.2/OG0000169.5/OG0000169.3/OG0000169.1/OG0000171.3/OG0000171.1/OG0000171.2/OG0000171.5/OG0000171.4/OG0000172.3/OG0000172.4/OG0000172.2/OG0000172.1/OG0000176.4/OG0000176.3/OG0000176.1/OG0000176.7/OG0000176.2/OG0000176.5/OG0000176.6/OG0000178.3/OG0000178.6/OG0000178.4/OG0000178.5/OG0000178.1/OG0000178.2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0000213.4/OG0000213.3/OG0000213.1/OG0000213.2/OG0000213.6/OG0000213.5/OG0000215.4/OG0000215.5/OG0000215.3/OG0000215.1/OG0000215.2/OG0000218.4/OG0000218.2/OG0000218.1/OG0000218.3/OG0000218.5/OG0000222.2/OG0000222.1/OG0000222.4/OG0000222.5/OG0000222.3/OG0000226.1/OG0000226.2/OG0000226.5/OG0000226.4/OG0000226.6/OG0000226.3/OG0000232.4/OG0000232.2/OG0000232.5/OG0000232.1/OG0000232.3/OG0000242.3/OG0000242.5/OG0000242.2/OG0000242.4/OG0000242.1/OG0000244.3/OG0000244.2/OG0000244.4/OG0000244.1/OG0000247.4/OG0000247.5/OG0000247.1/OG0000247.3/OG0000247.2/OG0000256.4/OG0000256.5/OG0000256.3/OG0000256.1/OG0000256.2/OG0000260.3/OG0000260.4/OG0000260.1/OG0000260.2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0000295.1/OG0000295.2/OG0000295.3/OG0000295.4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0000321.4/OG0000321.2/OG0000321.1/OG0000321.3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0000353.1/OG0000353.4/OG0000353.3/OG0000353.2/OG0000354.3/OG0000354.2/OG0000354.1/OG0000356.4/OG0000356.1/OG0000356.2/OG0000356.3/OG0000358.2/OG0000358.1/OG0000358.3/OG0000358.4/OG0000359.1/OG0000359.4/OG0000359.3/OG0000359.2/OG0000363.4/OG0000363.1/OG0000363.2/OG0000363.3/OG0000367.2/OG0000367.1/OG0000367.3/OG0000367.4/OG0000368.2/OG0000368.3/OG0000368.1/OG0000370.4/OG0000370.1/OG0000370.2/OG0000370.3/OG0000373.2/OG0000373.1/OG0000373.3/OG0000373.4/OG0000374.1/OG0000374.2/OG0000374.4/OG0000374.3/OG0000375.4/OG0000375.3/OG0000375.2/OG0000375.1/OG0000376.3/OG0000376.4/OG0000376.2/OG0000376.1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0000426.3/OG0000426.1/OG0000426.2/OG0000429.3/OG0000429.2/OG0000429.1/OG0000433.3/OG0000433.2/OG0000433.1/OG0000435.3/OG0000435.2/OG0000435.1/OG0000445.2/OG0000445.3/OG0000445.1/OG0000447.3/OG0000447.2/OG0000447.1/OG0000449.3/OG0000449.1/OG0000449.2/OG0000454.1/OG0000454.2/OG0000456.4/OG0000456.2/OG0000456.3/OG0000456.1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0000492.1/OG0000492.3/OG0000492.2/OG0000495.2/OG0000495.1/OG0000495.3/OG0000498.1/OG0000498.3/OG0000498.2/OG0000498.4/OG0000500.3/OG0000500.2/OG0000500.1/OG0000501.1/OG0000502.2/OG0000502.1/OG0000502.3/OG0000503.2/OG0000503.3/OG0000503.1/OG0000507.1/OG0000507.2/OG0000513.2/OG0000513.1/OG0000520.2/OG0000520.3/OG0000520.1/OG0000521.2/OG0000521.1/OG0000521.3/OG0000523.2/OG0000523.3/OG0000523.1/OG0000525.3/OG0000525.1/OG0000525.2/OG0000526.3/OG0000526.2/OG0000526.1/OG0000533.2/OG0000533.3/OG0000533.4/OG0000533.1/OG0000538.3/OG0000538.2/OG0000538.4/OG0000538.1/OG0000539.2/OG0000539.1/OG0000539.3/OG0000540.3/OG0000540.4/OG0000540.2/OG0000540.1/OG0000542.1/OG0000542.2/OG0000542.3/OG0000543.3/OG0000543.2/OG0000543.4/OG0000543.1/OG0000549.2/OG0000549.1/OG0000550.1/OG0000550.3/OG0000550.2/OG0000551.3/OG0000551.2/OG0000551.1/OG0000555.1/OG0000555.2/OG0000555.3/OG0000557.3/OG0000557.2/OG0000557.1/OG0000559.3/OG0000559.2/OG0000559.1/OG0000561.2/OG0000561.3/OG0000561.1/OG0000563.2/OG0000563.3/OG0000563.1/OG0000567.1/OG0000567.3/OG0000567.2/OG0000571.3/OG0000571.1/OG0000571.2/OG0000582.3/OG0000582.1/OG0000582.2/OG0000583.2/OG0000583.1/OG0000583.3/OG0000590.2/OG0000590.1/OG0000590.3/OG0000591.1/OG0000591.2/OG0000591.3/OG0000592.2/OG0000592.1/OG0000592.3/OG0000608.1/OG0000608.2/OG0000613.1/OG0000613.3/OG0000613.2/OG0000614.3/OG0000614.2/OG0000614.1/OG0000617.1/OG0000617.2/OG0000617.3/OG0000618.2/OG0000618.1/OG0000618.3/OG0000619.1/OG0000619.3/OG0000619.2/OG0000623.1/OG0000623.2/OG0000627.1/OG0000627.2/OG0000627.3/OG0000631.2/OG0000631.1/OG0000631.3/OG0000632.1/OG0000632.2/OG0000633.2/OG0000633.3/OG0000633.1/OG0000635.1/OG0000635.2/OG0000636.3/OG0000636.1/OG0000636.2/OG0000648.2/OG0000648.1/OG0000650.1/OG0000650.2/OG0000650.3/OG0000653.2/OG0000653.1/OG0000653.3/OG0000663.3/OG0000663.2/OG0000663.1/OG0000666.3/OG0000666.2/OG0000666.1/OG0000667.1/OG0000667.3/OG0000667.2/OG0000670.2/OG0000670.1/OG0000671.3/OG0000671.1/OG0000671.2/OG0000672.2/OG0000672.1/OG0000676.3/OG0000676.1/OG0000676.2/OG0000686.1/OG0000686.2/OG0000686.3/OG0000690.2/OG0000690.1/OG0000696.1/OG0000696.2/OG0000696.3/OG0000697.2/OG0000697.1/OG0000703.2/OG0000703.1/OG0000704.2/OG0000704.1/OG0000704.3/OG0000707.1/OG0000707.3/OG0000707.2/OG0000709.3/OG0000709.1/OG0000709.2/OG0000710.3/OG0000710.1/OG0000710.2/OG0000711.3/OG0000711.1/OG0000711.2/OG0000712.1/OG0000712.2/OG0000737.1/OG0000737.3/OG0000737.2/OG0000739.1/OG0000739.2/OG0000741.2/OG0000741.1/OG0000741.3/OG0000744.1/OG0000744.2/OG0000745.2/OG0000745.1/OG0000745.3/OG0000756.1/OG0000759.1/OG0000759.2/OG0000763.1/OG0000763.2/OG0000764.1/OG0000764.2/OG0000764.3/OG0000772.1/OG0000772.2/OG0000784.1/OG0000784.2/OG0000785.1/OG0000785.2/OG0000789.1/OG0000789.2/OG0000795.1/OG0000795.2/OG0000805.3/OG0000805.2/OG0000805.1/OG0000807.1/OG0000807.2/OG0000811.2/OG0000811.3/OG0000811.1/OG0000812.1/OG0000812.2/OG0000812.3/OG0000815.1/OG0000815.2/OG0000827.1/OG0000827.2/OG0000828.1/OG0000828.2/OG0000831.2/OG0000831.1/OG0000832.1/OG0000832.3/OG0000832.2/OG0000833.2/OG0000833.1/OG0000834.2/OG0000834.1/OG0000837.1/OG0000837.2/OG0000840.1/OG0000840.2/OG0000852.2/OG0000852.1/OG0000854.1/OG0000854.2/OG0000858.1/OG0000858.2/OG0000858.3/OG0000862.2/OG0000862.1/OG0000868.2/OG0000868.1/OG0000868.3/OG0000870.3/OG0000870.1/OG0000870.2/OG0000876.1/OG0000876.2/OG0000880.2/OG0000880.1/OG0000883.1/OG0000883.2/OG0000883.3/OG0000884.2/OG0000884.1/OG0000886.1/OG0000886.3/OG0000886.2/OG0000889.2/OG0000889.1/OG0000892.1/OG0000892.2/OG0000893.1/OG0000893.2/OG0000897.2/OG0000897.1/OG0000911.2/OG0000911.1/OG0000912.1/OG0000912.2/OG0000915.1/OG0000915.2/OG0000916.2/OG0000916.1/OG0000916.3/OG0000917.2/OG0000917.1/OG0000918.2/OG0000918.3/OG0000918.1/OG0000920.2/OG0000920.1/OG0000921.3/OG0000921.1/OG0000921.2/OG0000933.1/OG0000933.2/OG0000935.2/OG0000935.1/OG0000936.2/OG0000936.1/OG0000938.1/OG0000938.3/OG0000938.2/OG0000942.2/OG0000942.3/OG0000942.1/OG0000945.1/OG0000945.2/OG0000947.1/OG0000947.2/OG0000948.1/OG0000948.2/OG0000950.2/OG0000950.1/OG0000952.2/OG0000952.1/OG0000953.1/OG0000953.2/OG0000966.2/OG0000966.1/OG0000967.1/OG0000967.2/OG0000967.3/OG0000971.1/OG0000971.2/OG0000971.3/OG0000974.1/OG0000974.2/OG0000976.1/OG0000976.2/OG0000992.1/OG0000992.2/OG0000994.2/OG0000994.1/OG0000995.1/OG0000995.2/OG0000997.1/OG0000997.2/OG0001001.1/OG0001001.2/OG0001003.1/OG0001003.2/OG0001004.2/OG0001004.1/OG0001006.1/OG0001006.2/OG0001017.1/OG0001017.2/OG0001018.2/OG0001018.3/OG0001018.1/OG0001021.1/OG0001023.2/OG0001023.1/OG0001026.1/OG0001026.2/OG0001029.2/OG0001029.1/OG0001032.2/OG0001032.1/OG0001033.2/OG0001033.1/OG0001034.2/OG0001034.1/OG0001036.1/OG0001045.2/OG0001045.1/OG0001050.2/OG0001050.1/OG0001052.2/OG0001052.1/OG0001055.1/OG0001055.2/OG0001057.1/OG0001057.2/OG0001068.2/OG0001068.1/OG0001077.2/OG0001077.1/OG0001081.2/OG0001081.1/OG0001083.1/OG0001083.2/OG0001084.2/OG0001084.1/OG0001087.1/OG0001087.2/OG0001089.2/OG0001089.1/OG0001090.1/OG0001090.2/OG0001111.1/OG0001111.2/OG0001118.1/OG0001118.2/OG0001120.2/OG0001120.1/OG0001127.2/OG0001127.1/OG0001128.1/OG0001128.2/OG0001148.2/OG0001148.1/OG0001149.1/OG0001149.2/OG0001153.2/OG0001153.1/OG0001155.2/OG0001155.1/OG0001157.2/OG0001157.1/OG0001161.1/OG0001161.2/OG0001162.1/OG0001162.2/OG0001166.2/OG0001166.1/OG0001167.1/OG0001167.2/OG0001169.2/OG0001169.1/OG0001170.2/OG0001170.1/OG0001172.2/OG0001172.1/OG0001173.2/OG0001173.1/OG0001175.2/OG0001175.1/OG0001176.1/OG0001176.2/OG0001191.1/OG0001191.2/OG0001193.1/OG0001193.2/OG0001194.2/OG0001194.1/OG0001200.2/OG0001200.1/OG0001203.2/OG0001203.1/OG0001207.2/OG0001207.1/OG0001213.1/OG0001213.2/OG0001225.2/OG0001225.1/OG0001227.2/OG0001227.1/OG0001228.1/OG0001241.1/OG0001241.2/OG0001243.2/OG0001243.1/OG0001245.2/OG0001245.1/OG0001247.1/OG0001247.2/OG0001248.1/OG0001248.2/OG0001249.1/OG0001251.2/OG0001251.1/OG0001254.2/OG0001254.1/OG0001259.2/OG0001259.1/OG0001260.1/OG0001262.2/OG0001262.1/OG0001263.1/OG0001263.2/OG0001266.2/OG0001266.1/OG0001269.2/OG0001269.1/OG0001271.2/OG0001271.1/OG0001274.1/OG0001274.2/OG0001275.2/OG0001275.1/OG0001276.2/OG0001276.1/OG0001278.2/OG0001278.1/OG0001305.2/OG0001305.1/OG0001306.2/OG0001306.1/OG0001309.1/OG0001309.2/OG0001313.2/OG0001313.1/OG0001339.2/OG0001339.1/OG0001342.2/OG0001342.1/OG0001348.2/OG0001348.1/OG0001349.1/OG0001355.2/OG0001355.1/OG0001358.1/OG0001358.2/OG0001365.2/OG0001365.1/OG0001368.2/OG0001368.1/OG0001369.1/OG0001393.1/OG0001393.2/OG0001395.2/OG0001395.1/OG0001397.1/OG0001397.2/OG0001401.3/OG0001401.2/OG0001401.1/OG0001403.2/OG0001403.1/OG0001405.1/OG0001405.2/OG0001407.1/OG0001407.2/OG0001408.1/OG0001408.2/OG0001410.1/OG0001410.2/OG0001411.1/OG0001412.2/OG0001412.1/OG0001415.2/OG0001415.1/OG0001420.1/OG0001422.1/OG0001422.2/OG0001438.2/OG0001438.1/OG0001440.1/OG0001440.2/OG0001450.1/OG0001450.2/OG0001459.1/OG0001459.2/OG0001461.1/OG0001461.2/OG0001466.2/OG0001466.1/OG0001467.2/OG0001467.1/OG0001469.2/OG0001469.1/OG0001504.1/OG0001504.2/OG0001505.2/OG0001505.1/OG0001510.2/OG0001510.1/OG0001512.1/OG0001512.2/OG0001513.2/OG0001513.1/OG0001514.2/OG0001514.1/OG0001520.2/OG0001520.1/OG0001523.1/OG0001523.2/OG0001526.2/OG0001526.1/OG0001527.2/OG0001527.1/OG0001543.2/OG0001543.1/OG0001552.2/OG0001552.1/OG0001554.2/OG0001554.1/OG0001558.2/OG0001558.1/OG0001559.2/OG0001559.1/OG0001567.1/OG0001571.3/OG0001571.2/OG0001571.1/OG0001572.2/OG0001572.1/OG0001578.2/OG0001578.1/OG0001580.2/OG0001580.1/OG0001597.1/OG0001597.2/OG0001599.1/OG0001599.2/OG0001607.2/OG0001607.1/OG0001610.1/OG0001613.2/OG0001613.1/OG0001620.1/OG0001622.1/OG0001623.2/OG0001623.1/OG0001624.1/OG0001624.2/OG0001627.1/OG0001627.2/OG0001628.1/OG0001628.2/OG0001630.1/OG0001630.2/OG0001631.2/OG0001631.1/OG0001634.2/OG0001634.1/OG0001639.1/OG0001639.2/OG0001640.1/OG0001640.2/OG0001641.1/OG0001641.2/OG0001647.2/OG0001647.1/OG0001648.2/OG0001648.1/OG0001660.1/OG0001661.1/OG0001661.2/OG0001666.2/OG0001666.1/OG0001679.1/OG0001680.1/OG0001680.2/OG0001682.1/OG0001682.2/OG0001683.2/OG0001683.1/OG0001692.2/OG0001692.1/OG0001697.2/OG0001697.1/OG0001702.2/OG0001702.1/OG0001706.1/OG0001706.2/OG0001709.1/OG0001709.2/OG0001710.2/OG0001710.1/OG0001712.1/OG0001712.2/OG0001714.2/OG0001714.1/OG0001716.1/OG0001716.2/OG0001717.1/OG0001718.1/OG0001719.1/OG0001752.2/OG0001752.1/OG0001757.2/OG0001757.1/OG0001763.2/OG0001763.1/OG0001764.2/OG0001764.1/OG0001765.1/OG0001768.1/OG0001769.2/OG0001769.1/OG0001772.2/OG0001772.1/OG0001774.1/OG0001774.2/OG0001779.1/OG0001780.1/OG0001780.2/OG0001782.1/OG0001782.2/OG0001783.1/OG0001784.2/OG0001784.1/OG0001785.1/OG0001785.2/OG0001786.2/OG0001786.1/OG0001787.1/OG0001787.2/OG0001792.2/OG0001792.1/OG0001794.1/OG0001794.2/OG0001814.1/OG0001814.2/OG0001815.2/OG0001815.1/OG0001823.2/OG0001823.1/OG0001826.2/OG0001826.1/OG0001828.1/OG0001828.3/OG0001828.2/OG0001837.1/OG0001837.2/OG0001855.1/OG0001855.2/OG0001860.2/OG0001860.1/OG0001861.2/OG0001861.1/OG0001866.2/OG0001866.1/OG0001867.1/OG0001870.2/OG0001870.1/OG0001900.1/OG0001911.2/OG0001911.1/OG0001918.1/OG0001932.1/OG0001932.2/OG0001934.2/OG0001934.1/OG0001935.1/OG0001936.1/OG0001936.2/OG0001938.2/OG0001938.1/OG0001942.1/OG0001942.2/OG0001945.1/OG0001945.2/OG0001952.1/OG0001952.2/OG0001953.2/OG0001953.1/OG0001954.1/OG0001956.1/OG0001963.1/OG0001963.2/OG0001965.1/OG0001970.1/OG0001970.2/OG0001972.1/OG0001972.2/OG0001973.1/OG0001976.2/OG0001976.1/OG0001979.1/OG0001980.1/OG0001980.2/OG0001981.2/OG0001981.1/OG0001991.1/OG0001993.1/OG0001998.1/OG0002003.2/OG0002003.1/OG0002009.1/OG0002009.2/OG0002014.1/OG0002023.1/OG0002027.1/OG0002027.2/OG0002031.2/OG0002031.1/OG0002033.1/OG0002039.1/OG0002043.2/OG0002043.1/OG0002049.1/OG0002049.2/OG0002056.1/OG0002060.1/OG0002061.1/OG0002064.2/OG0002064.1/OG0002067.1/OG0002068.1/OG0002075.2/OG0002075.1/OG0002076.1/OG0002076.2/OG0002079.1/OG0002101.1/OG0002101.2/OG0002102.1/OG0002103.1/OG0002107.2/OG0002107.1/OG0002108.1/OG0002110.1/OG0002113.1/OG0002115.1/OG0002115.2/OG0002120.1/OG0002120.2/OG0002121.1/OG0002121.2/OG0002125.1/OG0002133.1/OG0002134.1/OG0002141.1/OG0002142.1/OG0002142.2/OG0002143.2/OG0002143.1/OG0002146.1/OG0002147.1/OG0002147.2/OG0002149.2/OG0002149.1/OG0002152.1/OG0002152.2/OG0002154.1/OG0002154.2/OG0002156.1/OG0002174.1/OG0002178.1/OG0002178.2/OG0002179.1/OG0002180.1/OG0002205.1/OG0002208.1/OG0002208.2/OG0002221.1/OG0002228.1/OG0002236.1/OG0002236.2/OG0002237.1/OG0002241.1/OG0002241.2/OG0002242.2/OG0002242.1/OG0002246.1/OG0002254.1/OG0002258.1/OG0002267.1/OG0002268.1/OG0002276.1/OG0002277.2/OG0002277.1/OG0002284.1/OG0002290.1/OG0002291.1/OG0002292.2/OG0002292.1/OG0002295.1/OG0002332.1/OG0002340.1/OG0002340.2/OG0002341.1/OG0002343.1/OG0002343.2/OG0002348.1/OG0002351.1/OG0002359.1/OG0002360.1/OG0002360.2/OG0002361.2/OG0002361.1/OG0002366.1/OG0002366.2/OG0002367.1/OG0002367.2/OG0002368.2/OG0002368.1/OG0002374.1/OG0002376.1/OG0002377.1/OG0002377.2/OG0002379.1/OG0002379.2/OG0002380.1/OG0002381.2/OG0002381.1/OG0002384.1/OG0002392.1/OG0002398.1/OG0002403.2/OG0002403.1/OG0002408.2/OG0002408.1/OG0002409.1/OG0002411.1/OG0002413.1/OG0002443.2/OG0002443.1/OG0002458.1/OG0002463.1/OG0002464.1/OG0002464.2/OG0002466.1/OG0002469.1/OG0002472.1/OG0002475.1/OG0002477.1/OG0002481.1/OG0002482.1/OG0002486.1/OG0002486.2/OG0002487.1/OG0002488.2/OG0002488.1/OG0002491.1/OG0002492.1/OG0002493.2/OG0002493.1/OG0002494.1/OG0002496.2/OG0002496.1/OG0002499.1/OG0002499.2/OG0002503.1/OG0002504.2/OG0002504.1/OG0002509.2/OG0002509.1/OG0002514.1/OG0002514.2/OG0002515.1/OG0002518.1/OG0002551.1/OG0002551.2/OG0002553.1/OG0002556.1/OG0002569.1/OG0002572.1/OG0002575.1/OG0002584.1/OG0002584.2/OG0002585.1/OG0002586.1/OG0002586.2/OG0002587.1/OG0002589.1/OG0002589.2/OG0002591.1/OG0002594.2/OG0002594.1/OG0002601.1/OG0002605.1/OG0002605.2/OG0002607.1/OG0002614.1/OG0002621.1/OG0002623.2/OG0002623.1/OG0002636.1/OG0002638.1/OG0002642.1/OG0002642.2/OG0002643.1/OG0002644.1/OG0002650.1/OG0002650.2/OG0002659.1/OG0002666.1/OG0002670.1/OG0002716.1/OG0002723.2/OG0002723.1/OG0002728.1/OG0002730.1/OG0002731.2/OG0002731.1/OG0002732.1/OG0002739.1/OG0002741.1/OG0002746.1/OG0002754.1/OG0002766.2/OG0002766.1/OG0002767.1/OG0002770.1/OG0002772.1/OG0002774.2/OG0002774.1/OG0002778.2/OG0002778.1/OG0002787.1/OG0002790.1/OG0002797.1/OG0002801.1/OG0002804.1/OG0002805.1/OG0002806.1/OG0002806.2/OG0002807.1/OG0002812.1/OG0002815.1/OG0002822.1/OG0002824.1/OG0002824.2/OG0002825.2/OG0002825.1/OG0002867.2/OG0002867.1/OG0002870.1/OG0002873.1/OG0002873.2/OG0002876.1/OG0002885.1/OG0002887.1/OG0002887.2/OG0002899.1/OG0002907.1/OG0002917.1/OG0002918.1/OG0002920.1/OG0002923.1/OG0002924.1/OG0002926.1/OG0002932.1/OG0002934.1/OG0002936.1/OG0002944.1/OG0002947.2/OG0002947.1/OG0002950.1/OG0002955.1/OG0002957.1/OG0002959.1/OG0002961.1/OG0002969.1/OG0003026.1/OG0003028.1/OG0003028.2/OG0003043.1/OG0003044.1/OG0003046.1/OG0003048.1/OG0003049.1/OG0003050.1/OG0003054.1/OG0003055.1/OG0003058.1/OG0003061.1/OG0003065.1/OG0003066.1/OG0003068.1/OG0003072.1/OG0003078.1/OG0003084.1/OG0003088.1/OG0003090.1/OG0003091.1/OG0003095.1/OG0003096.1/OG0003105.1/OG0003107.1/OG0003109.1/OG0003116.1/OG0003121.1/OG0003123.1/OG0003131.1/OG0003132.1/OG0003133.1/OG0003134.1/OG0003137.1/OG0003142.1/OG0003145.1/OG0003152.1/OG0003154.1/OG0003155.2/OG0003155.1/OG0003162.1/OG0003190.1/OG0003193.1/OG0003202.1/OG0003204.1/OG0003208.1/OG0003208.2/OG0003210.1/OG0003212.1/OG0003217.1/OG0003218.1/OG0003219.1/OG0003221.1/OG0003222.1/OG0003233.1/OG0003234.2/OG0003234.1/OG0003243.1/OG0003252.1/OG0003253.2/OG0003253.1/OG0003262.1/OG0003264.1/OG0003266.2/OG0003266.1/OG0003273.1/OG0003275.1/OG0003275.2/OG0003276.1/OG0003280.1/OG0003287.1/OG0003289.1/OG0003291.1/OG0003292.1/OG0003296.1/OG0003301.2/OG0003301.1/OG0003303.1/OG0003309.1/OG0003314.1/OG0003318.1/OG0003320.1/OG0003323.1/OG0003332.1/OG0003340.1/OG0003340.2/OG0003343.1/OG0003344.1/OG0003387.1/OG0003400.1/OG0003422.1/OG0003423.1/OG0003425.1/OG0003428.1/OG0003433.1/OG0003442.1/OG0003448.1/OG0003451.1/OG0003452.1/OG0003456.1/OG0003460.1/OG0003461.1/OG0003463.1/OG0003464.1/OG0003469.1/OG0003473.1/OG0003481.1/OG0003484.1/OG0003485.1/OG0003487.1/OG0003491.1/OG0003492.1/OG0003493.1/OG0003497.1/OG0003499.1/OG0003510.1/OG0003522.1/OG0003523.1/OG0003529.1/OG0003539.1/OG0003541.1/OG0003543.1/OG0003547.1/OG0003551.1/OG0003558.1/OG0003566.1/OG0003567.1/OG0003569.1/OG0003571.1/OG0003575.1/OG0003580.1/OG0003582.1/OG0003591.1/OG0003593.1/OG0003594.1/OG0003599.1/OG0003647.1/OG0003655.1/OG0003655.2/OG0003659.1/OG0003663.1/OG0003679.1/OG0003683.1/OG0003689.1/OG0003706.1/OG0003707.1/OG0003715.1/OG0003718.1/OG0003721.1/OG0003726.2/OG0003726.1/OG0003730.1/OG0003737.1/OG0003738.1/OG0003750.1/OG0003752.1/OG0003756.1/OG0003766.1/OG0003769.1/OG0003771.1/OG0003774.1/OG0003775.1/OG0003778.1/OG0003791.1/OG0003793.1/OG0003799.1/OG0003801.1/OG0003804.1/OG0003808.1/OG0003810.1/OG0003816.1/OG0003818.1/OG0003819.1/OG0003820.1/OG0003821.1/OG0003822.1/OG0003824.1/OG0003826.1/OG0003827.1/OG0003829.1/OG0003831.1/OG0003834.1/OG0003837.1/OG0003840.1/OG0003844.1/OG0003846.1/OG0003849.1/OG0003855.1/OG0003856.1/OG0003919.1/OG0003922.1/OG0003945.1/OG0003961.1/OG0003969.1/OG0003972.1/OG0003973.1/OG0003975.1/OG0003977.1/OG0003984.1/OG0003986.1/OG0003990.1/OG0003991.1/OG0003993.1/OG0003994.1/OG0003997.1/OG0004001.1/OG0004008.1/OG0004014.1/OG0004016.1/OG0004024.1/OG0004028.1/OG0004029.1/OG0004038.1/OG0004044.1/OG0004045.1/OG0004056.1/OG0004057.1/OG0004066.1/OG0004079.1/OG0004083.1/OG0004085.1/OG0004087.1/OG0004095.1/OG0004098.1/OG0004103.1/OG0004105.1/OG0004106.1/OG0004107.1/OG0004111.1/OG0004119.1/OG0004120.1/OG0004124.1/OG0004125.1/OG0004127.1/OG0004129.1/OG0004130.1/OG0004135.1/OG0004136.1/OG0004138.1/OG0004139.1/OG0004146.1/OG0004147.1/OG0004149.1/OG0004152.1/OG0004156.1/OG0004160.1/OG0004204.1/OG0004210.1/OG0004212.2/OG0004212.1/OG0004223.1/OG0004234.1/OG0004235.1/OG0004240.1/OG0004243.1/OG0004250.1/OG0004251.1/OG0004263.1/OG0004271.1/OG0004281.1/OG0004283.1/OG0004292.1/OG0004294.1/OG0004301.1/OG0004304.1/OG0004305.1/OG0004309.1/OG0004310.1/OG0004311.1/OG0004315.1/OG0004319.1/OG0004332.1/OG0004333.1/OG0004334.1/OG0004338.1/OG0004341.1/OG0004343.1/OG0004345.1/OG0004347.1/OG0004351.1/OG0004361.1/OG0004363.1/OG0004370.1/OG0004371.1/OG0004388.1/OG0004389.1/OG0004391.1/OG0004396.1/OG0004407.1/OG0004413.1/OG0004423.1/OG0004424.1/OG0004425.1/OG0004428.1/OG0004435.1/OG0004439.1/OG0004445.1/OG0004448.1/OG0004452.1/OG0004454.1/OG0004455.1/OG0004460.1/OG0004467.1/OG0004469.1/OG0004471.1/OG0004479.1/OG0004480.1/OG0004481.1/OG0004484.1/OG0004489.1/OG0004538.1/OG0004563.1/OG0004566.1/OG0004568.1/OG0004571.1/OG0004588.1/OG0004602.1/OG0004609.1/OG0004614.1/OG0004618.1/OG0004620.1/OG0004622.1/OG0004628.1/OG0004630.1/OG0004632.1/OG0004634.1/OG0004636.1/OG0004637.1/OG0004650.1/OG0004657.1/OG0004664.1/OG0004673.1/OG0004677.1/OG0004678.1/OG0004690.1/OG0004691.1/OG0004693.1/OG0004694.1/OG0004704.1/OG0004718.1/OG0004720.1/OG0004726.1/OG0004728.1/OG0004731.1/OG0004738.1/OG0004748.1/OG0004749.1/OG0004752.1/OG0004755.1/OG0004767.1/OG0004768.1/OG0004771.1/OG0004785.1/OG0004789.1/OG0004791.1/OG0004794.1/OG0004796.1/OG0004797.1/OG0004815.1/OG0004818.1/OG0004883.1/OG0004884.1/OG0004904.1/OG0004908.1/OG0004909.1/OG0004915.1/OG0004930.1/OG0004932.1/OG0004943.1/OG0004948.1/OG0004949.1/OG0004952.1/OG0004955.1/OG0004980.1/OG0004981.1/OG0004983.1/OG0004990.1/OG0004992.1/OG0005002.1/OG0005007.1/OG0005010.1/OG0005017.1/OG0005027.1/OG0005035.1/OG0005042.1/OG0005043.1/OG0005053.1/OG0005055.1/OG0005065.1/OG0005072.1/OG0005073.1/OG0005074.1/OG0005076.1/OG0005077.1/OG0005078.1/OG0005080.1/OG0005081.1/OG0005092.1/OG0005099.1/OG0005103.1/OG0005105.1/OG0005109.1/OG0005111.1/OG0005114.1/OG0005116.1/OG0005123.1/OG0005132.1/OG0005134.1/OG0005144.1/OG0005154.1/OG0005158.1/OG0005163.1/OG0005170.1/OG0005275.1/OG0005277.1/OG0005278.1/OG0005282.1/OG0005284.1/OG0005300.1/OG0005322.1/OG0005339.1/OG0005347.1/OG0005350.1/OG0005356.1/OG0005359.1/OG0005361.1/OG0005365.1/OG0005368.1/OG0005379.1/OG0005389.1/OG0005392.1/OG0005394.1/OG0005396.1/OG0005399.1/OG0005405.1/OG0005413.1/OG0005432.1/OG0005434.1/OG0005445.1/OG0005446.1/OG0005458.1/OG0005465.1/OG0005466.1/OG0005473.1/OG0005475.1/OG0005483.1/OG0005485.1/OG0005487.1/OG0005491.1/OG0005498.1/OG0005503.1/OG0005507.1/OG0005509.1/OG0005515.1/OG0005519.1/OG0005524.1/OG0005528.1/OG0005538.1/OG0005539.1/OG0005542.1/OG0005559.1/OG0005565.1/OG0005568.1/OG0005580.1/OG0005583.1/OG0005585.1/OG0005587.1/OG0005648.1/OG0005702.1/OG0005709.1/OG0005711.1/OG0005713.1/OG0005737.1/OG0005769.1/OG0005774.1/OG0005783.1/OG0005786.1/OG0005795.1/OG0005802.1/OG0005811.1/OG0005819.1/OG0005838.1/OG0005850.1/OG0005862.1/OG0005867.1/OG0005871.1/OG0005873.1/OG0005879.1/OG0005887.1/OG0005902.1/OG0005918.1/OG0005926.1/OG0005943.1/OG0005945.1/OG0005955.1/OG0005966.1/OG0005985.1/OG0005993.1/OG0005999.1/OG0006004.1/OG0006007.1/OG0006011.1/OG0006012.1/OG0006014.1/OG0006015.1/OG0006025.1/OG0006033.1/OG0006041.1/OG0006056.1/OG0006059.1/OG0006146.1/OG0006147.1/OG0006181.1/OG0006188.1/OG0006217.1/OG0006221.1/OG0006236.1/OG0006242.1/OG0006248.1/OG0006251.1/OG0006256.1/OG0006284.1/OG0006286.1/OG0006297.1/OG0006305.1/OG0006307.1/OG0006309.1/OG0006310.1/OG0006315.1/OG0006317.1/OG0006320.1/OG0006329.1/OG0006337.1/OG0006338.1/OG0006340.1/OG0006342.1/OG0006357.1/OG0006371.1/OG0006375.1/OG0006379.1/OG0006380.1/OG0006394.1/OG0006407.1/OG0006413.1/OG0006415.1/OG0006422.1/OG0006425.1/OG0006430.1/OG0006431.1/OG0006457.1/OG0006469.1/OG0006480.1/OG0006484.1/OG0006490.1/OG0006507.1/OG0006626.1/OG0006659.1/OG0006678.1/OG0006696.1/OG0006697.1/OG0006699.1/OG0006706.1/OG0006722.1/OG0006741.1/OG0006751.1/OG0006754.1/OG0006778.1/OG0006780.1/OG0006791.1/OG0006792.1/OG0006819.1/OG0006823.1/OG0006828.1/OG0006832.1/OG0006850.1/OG0006867.1/OG0006873.1/OG0006889.1/OG0006912.1/OG0006915.1/OG0006918.1/OG0006924.1/OG0006933.1/OG0006935.1/OG0007085.1/OG0007090.1/OG0007093.1/OG0007097.1/OG0007129.1/OG0007130.1/OG0007141.1/OG0007142.1/OG0007143.1/OG0007172.1/OG0007183.1/OG0007205.1/OG0007208.1/OG0007214.1/OG0007280.1/OG0007295.1/OG0007298.1/OG0007319.1/OG0007342.1/OG0007349.1/OG0007372.1/OG0007373.1/OG0007381.1/OG0007402.1/OG0007432.1/OG0007600.1/OG0007601.1/OG0007606.1/OG0007607.1/OG0007608.1/OG0007644.1/OG0007647.1/OG0007660.1/OG0007680.1/OG0007737.1/OG0007748.1/OG0007768.1/OG0007773.1/OG0007787.1/OG0007811.1/OG0007861.1/OG0007980.1/OG0007998.</t>
  </si>
  <si>
    <t>OG0000123.2/OG0000123.3/OG0000123.5/OG0000123.6/OG0000123.4/OG0000123.7/OG0000123.1/OG0000266.6/OG0000266.3/OG0000266.5/OG0000266.1/OG0000266.2/OG0000266.4/OG0000268.2/OG0000268.1/OG0000268.3/OG0000268.4/OG0000279.4/OG0000279.1/OG0000279.6/OG0000279.2/OG0000279.9/OG0000279.3/OG0000279.8/OG0000279.5/OG0000279.7/OG0000377.1/OG0000377.3/OG0000377.2/OG0000493.2/OG0000493.3/OG0000493.1/OG0000581.1/OG0000581.2/OG0000705.3/OG0000705.2/OG0000705.1/OG0000821.1/OG0000821.3/OG0000821.2/OG0001000.1/OG0001000.2/OG0001373.1/OG0001398.1/OG0001573.1/OG0001758.1/OG0001795.2/OG0001795.1/OG0001920.1/OG0002011.1/OG0002011.2/OG0002088.2/OG0002088.1/OG0002088.3/OG0002186.1/OG0002287.1/OG0002306.2/OG0002306.1/OG0002581.1/OG0002593.1/OG0002628.2/OG0002628.1/OG0002658.1/OG0002676.1/OG0002817.2/OG0002817.1/OG0002830.1/OG0002831.1/OG0002905.1/OG0002922.1/OG0002978.1/OG0003207.1/OG0003229.1/OG0003293.1/OG0003315.1/OG0003315.2/OG0003350.1/OG0003353.1/OG0003429.1/OG0003447.1/OG0003454.1/OG0003471.1/OG0003576.1/OG0003671.1/OG0003874.1/OG0003959.1/OG0003960.1/OG0004031.1/OG0004132.1/OG0004161.1/OG0004285.1/OG0004302.1/OG0004501.1/OG0004638.1/OG0004907.1/OG0005046.2/OG0005046.1/OG0005064.1/OG0005266.1/OG0005390.1/OG0005439.1/OG0005511.1/OG0005518.1/OG0005560.1/OG0005562.1/OG0005596.1/OG0005605.1/OG0005606.1/OG0005706.1/OG0005810.1/OG0005822.1/OG0005863.1/OG0005876.1/OG0005934.1/OG0005947.1/OG0006082.1/OG0006225.1/OG0006290.1/OG0006389.1/OG0006392.1/OG0006476.1/OG0006682.1/OG0006746.1/OG0006746.2/OG0006834.1/OG0006883.1/OG0006964.1/OG0007344.1/OG0007360.1/OG0007366.1/OG0007382.1/OG0007388.1/OG0007413.1/OG0007459.1/OG0007590.1/OG0007594.1/OG0007609.1/OG0007645.1/OG0007742.1/OG0007786.1/OG0007882.1/OG0008014.1/OG0008105.1/OG0008224.1/OG0008269.1/OG0008466.1/OG0008563.1/OG0008567.1/OG0009366.2/OG0009366.1/OG0009611.1/OG0009738.1/OG0010076.1/OG0010101.1/OG0010421.1/OG0011140.1/OG0011919.1</t>
  </si>
  <si>
    <t>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0000126.3/OG0000126.2/OG0000126.8/OG0000126.6/OG0000126.5/OG0000126.1/OG0000126.4/OG0000126.7/OG0000168.1/OG0000168.4/OG0000168.2/OG0000168.3/OG0000168.5/OG0000256.4/OG0000256.5/OG0000256.3/OG0000256.1/OG0000256.2/OG0000318.4/OG0000318.2/OG0000318.1/OG0000318.3/OG0000391.4/OG0000391.3/OG0000391.1/OG0000391.2/OG0000403.2/OG0000403.1/OG0000412.2/OG0000412.1/OG0000412.3/OG0000416.1/OG0000416.4/OG0000416.2/OG0000416.3/OG0000485.1/OG0000485.3/OG0000485.2/OG0000567.1/OG0000567.3/OG0000567.2/OG0000617.1/OG0000617.2/OG0000617.3/OG0000635.1/OG0000635.2/OG0000764.1/OG0000764.2/OG0000764.3/OG0000876.1/OG0000876.2/OG0000918.2/OG0000918.3/OG0000918.1/OG0000995.1/OG0000995.2/OG0001050.2/OG0001050.1/OG0001408.1/OG0001408.2/OG0001504.1/OG0001504.2/OG0001597.1/OG0001597.2/OG0001639.1/OG0001639.2/OG0001768.1/OG0002268.1/OG0002351.1/OG0002601.1/OG0002920.1/OG0003055.1/OG0003287.1/OG0003855.1/OG0004146.1/OG0005154.1</t>
  </si>
  <si>
    <t>OG0002353.1/OG0005534.1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</si>
  <si>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0000267.4/OG0000267.1/OG0000267.2/OG0000267.5/OG0000267.3/OG0000300.2/OG0000300.3/OG0000300.1/OG0000331.1/OG0000331.3/OG0000331.2/OG0000331.4/OG0000356.4/OG0000356.1/OG0000356.2/OG0000356.3/OG0000396.4/OG0000396.3/OG0000396.1/OG0000396.2/OG0000478.2/OG0000478.1/OG0000478.3/OG0000492.1/OG0000492.3/OG0000492.2/OG0000525.3/OG0000525.1/OG0000525.2/OG0000549.2/OG0000549.1/OG0000567.1/OG0000567.3/OG0000567.2/OG0000617.1/OG0000617.2/OG0000617.3/OG0000670.2/OG0000670.1/OG0000785.1/OG0000785.2/OG0000992.1/OG0000992.2/OG0001029.2/OG0001029.1/OG0001170.2/OG0001170.1/OG0001512.1/OG0001512.2/OG0001607.2/OG0001607.1/OG0001752.2/OG0001752.1/OG0001768.1/OG0001981.2/OG0001981.1/OG0002076.1/OG0002076.2/OG0002146.1/OG0002477.1/OG0002486.1/OG0002486.2/OG0002716.1/OG0002746.1/OG0002920.1/OG0002955.1/OG0003043.1/OG0003054.1/OG0003142.1/OG0003243.1/OG0003292.1/OG0003529.1/OG0003854.1/OG0004103.1/OG0004428.1/OG0004620.1/OG0004632.1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</si>
  <si>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0000396.4/OG0000396.3/OG0000396.1/OG0000396.2/OG0000478.2/OG0000478.1/OG0000478.3/OG0000549.2/OG0000549.1/OG0000785.1/OG0000785.2/OG0000992.1/OG0000992.2/OG0001029.2/OG0001029.1/OG0001768.1/OG0002716.1/OG0002920.1/OG0002955.1/OG0003529.1</t>
  </si>
  <si>
    <t>OG0000046.8/OG0000046.2/OG0000046.5/OG0000046.6/OG0000046.4/OG0000046.11/OG0000046.1/OG0000046.7/OG0000046.9/OG0000046.3/OG0000046.10/OG0000120.3/OG0000120.4/OG0000120.1/OG0000120.5/OG0000120.2/OG0000300.2/OG0000300.3/OG0000300.1/OG0000478.2/OG0000478.1/OG0000478.3/OG0000492.1/OG0000492.3/OG0000492.2/OG0000525.3/OG0000525.1/OG0000525.2/OG0000549.2/OG0000549.1/OG0000567.1/OG0000567.3/OG0000567.2/OG0000670.2/OG0000670.1/OG0000785.1/OG0000785.2/OG0001170.2/OG0001170.1/OG0001512.1/OG0001512.2/OG0001607.2/OG0001607.1/OG0001752.2/OG0001752.1/OG0001768.1/OG0001981.2/OG0001981.1/OG0002076.1/OG0002076.2/OG0002146.1/OG0002477.1/OG0002920.1/OG0002955.1/OG0003054.1/OG0003243.1/OG0003292.1/OG0003529.1/OG0003854.1/OG0004103.1/OG0004428.1/OG0004620.1</t>
  </si>
  <si>
    <t>OG0000046.8/OG0000046.2/OG0000046.5/OG0000046.6/OG0000046.4/OG0000046.11/OG0000046.1/OG0000046.7/OG0000046.9/OG0000046.3/OG0000046.10/OG0000120.3/OG0000120.4/OG0000120.1/OG0000120.5/OG0000120.2/OG0000300.2/OG0000300.3/OG0000300.1/OG0000478.2/OG0000478.1/OG0000478.3/OG0000492.1/OG0000492.3/OG0000492.2/OG0000549.2/OG0000549.1/OG0000670.2/OG0000670.1/OG0000785.1/OG0000785.2/OG0001170.2/OG0001170.1/OG0001512.1/OG0001512.2/OG0001607.2/OG0001607.1/OG0001768.1/OG0001981.2/OG0001981.1/OG0002076.1/OG0002076.2/OG0002146.1/OG0002920.1/OG0002955.1/OG0003054.1/OG0003292.1/OG0003854.1/OG0004103.1/OG0004428.1/OG0004620.1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</si>
  <si>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0000114.2/OG0000114.1/OG0000114.3/OG0000114.5/OG0000114.4/OG0000115.5/OG0000115.7/OG0000115.4/OG0000115.6/OG0000115.3/OG0000115.1/OG0000115.2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0000182.3/OG0000182.5/OG0000182.2/OG0000182.6/OG0000182.1/OG0000182.4/OG0000187.6/OG0000187.5/OG0000187.4/OG0000187.3/OG0000187.1/OG0000187.2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0000208.2/OG0000208.1/OG0000208.4/OG0000208.3/OG0000215.4/OG0000215.5/OG0000215.3/OG0000215.1/OG0000215.2/OG0000222.2/OG0000222.1/OG0000222.4/OG0000222.5/OG0000222.3/OG0000226.1/OG0000226.2/OG0000226.5/OG0000226.4/OG0000226.6/OG0000226.3/OG0000232.4/OG0000232.2/OG0000232.5/OG0000232.1/OG0000232.3/OG0000247.4/OG0000247.5/OG0000247.1/OG0000247.3/OG0000247.2/OG0000256.4/OG0000256.5/OG0000256.3/OG0000256.1/OG0000256.2/OG0000267.4/OG0000267.1/OG0000267.2/OG0000267.5/OG0000267.3/OG0000269.4/OG0000269.2/OG0000269.3/OG0000269.1/OG0000273.1/OG0000273.5/OG0000273.4/OG0000273.2/OG0000273.3/OG0000278.4/OG0000278.2/OG0000278.1/OG0000278.3/OG0000278.5/OG0000280.1/OG0000280.2/OG0000280.4/OG0000280.3/OG0000283.4/OG0000283.3/OG0000283.1/OG0000283.2/OG0000288.5/OG0000288.1/OG0000288.4/OG0000288.2/OG0000288.3/OG0000292.1/OG0000292.2/OG0000292.3/OG0000293.1/OG0000293.3/OG0000293.4/OG0000293.5/OG0000293.2/OG0000298.3/OG0000298.4/OG0000298.5/OG0000298.1/OG0000298.2/OG0000299.2/OG0000299.4/OG0000299.3/OG0000299.1/OG0000300.2/OG0000300.3/OG0000300.1/OG0000305.1/OG0000305.4/OG0000305.2/OG0000305.3/OG0000311.2/OG0000311.3/OG0000311.1/OG0000311.4/OG0000312.1/OG0000316.4/OG0000316.2/OG0000316.5/OG0000316.1/OG0000316.3/OG0000317.1/OG0000317.3/OG0000317.4/OG0000317.2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0000344.3/OG0000344.1/OG0000344.4/OG0000344.2/OG0000351.4/OG0000351.3/OG0000351.1/OG0000351.2/OG0000356.4/OG0000356.1/OG0000356.2/OG0000356.3/OG0000358.2/OG0000358.1/OG0000358.3/OG0000358.4/OG0000359.1/OG0000359.4/OG0000359.3/OG0000359.2/OG0000363.4/OG0000363.1/OG0000363.2/OG0000363.3/OG0000368.2/OG0000368.3/OG0000368.1/OG0000373.2/OG0000373.1/OG0000373.3/OG0000373.4/OG0000374.1/OG0000374.2/OG0000374.4/OG0000374.3/OG0000375.4/OG0000375.3/OG0000375.2/OG0000375.1/OG0000385.3/OG0000385.1/OG0000385.2/OG0000386.3/OG0000386.1/OG0000386.4/OG0000386.2/OG0000391.4/OG0000391.3/OG0000391.1/OG0000391.2/OG0000395.1/OG0000395.2/OG0000395.3/OG0000396.4/OG0000396.3/OG0000396.1/OG0000396.2/OG0000400.4/OG0000400.1/OG0000400.3/OG0000400.2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0000429.3/OG0000429.2/OG0000429.1/OG0000433.3/OG0000433.2/OG0000433.1/OG0000445.2/OG0000445.3/OG0000445.1/OG0000449.3/OG0000449.1/OG0000449.2/OG0000454.1/OG0000454.2/OG0000456.4/OG0000456.2/OG0000456.3/OG0000456.1/OG0000477.2/OG0000477.3/OG0000477.4/OG0000477.1/OG0000478.2/OG0000478.1/OG0000478.3/OG0000480.3/OG0000480.1/OG0000480.2/OG0000484.2/OG0000484.1/OG0000484.3/OG0000485.1/OG0000485.3/OG0000485.2/OG0000492.1/OG0000492.3/OG0000492.2/OG0000501.1/OG0000502.2/OG0000502.1/OG0000502.3/OG0000503.2/OG0000503.3/OG0000503.1/OG0000507.1/OG0000507.2/OG0000513.2/OG0000513.1/OG0000520.2/OG0000520.3/OG0000520.1/OG0000521.2/OG0000521.1/OG0000521.3/OG0000523.2/OG0000523.3/OG0000523.1/OG0000525.3/OG0000525.1/OG0000525.2/OG0000526.3/OG0000526.2/OG0000526.1/OG0000533.2/OG0000533.3/OG0000533.4/OG0000533.1/OG0000540.3/OG0000540.4/OG0000540.2/OG0000540.1/OG0000549.2/OG0000549.1/OG0000551.3/OG0000551.2/OG0000551.1/OG0000559.3/OG0000559.2/OG0000559.1/OG0000561.2/OG0000561.3/OG0000561.1/OG0000567.1/OG0000567.3/OG0000567.2/OG0000571.3/OG0000571.1/OG0000571.2/OG0000582.3/OG0000582.1/OG0000582.2/OG0000583.2/OG0000583.1/OG0000583.3/OG0000590.2/OG0000590.1/OG0000590.3/OG0000592.2/OG0000592.1/OG0000592.3/OG0000608.1/OG0000608.2/OG0000613.1/OG0000613.3/OG0000613.2/OG0000617.1/OG0000617.2/OG0000617.3/OG0000618.2/OG0000618.1/OG0000618.3/OG0000619.1/OG0000619.3/OG0000619.2/OG0000623.1/OG0000623.2/OG0000631.2/OG0000631.1/OG0000631.3/OG0000632.1/OG0000632.2/OG0000635.1/OG0000635.2/OG0000636.3/OG0000636.1/OG0000636.2/OG0000648.2/OG0000648.1/OG0000666.3/OG0000666.2/OG0000666.1/OG0000667.1/OG0000667.3/OG0000667.2/OG0000670.2/OG0000670.1/OG0000671.3/OG0000671.1/OG0000671.2/OG0000672.2/OG0000672.1/OG0000686.1/OG0000686.2/OG0000686.3/OG0000696.1/OG0000696.2/OG0000696.3/OG0000697.2/OG0000697.1/OG0000704.2/OG0000704.1/OG0000704.3/OG0000707.1/OG0000707.3/OG0000707.2/OG0000709.3/OG0000709.1/OG0000709.2/OG0000710.3/OG0000710.1/OG0000710.2/OG0000712.1/OG0000712.2/OG0000737.1/OG0000737.3/OG0000737.2/OG0000739.1/OG0000739.2/OG0000741.2/OG0000741.1/OG0000741.3/OG0000744.1/OG0000744.2/OG0000745.2/OG0000745.1/OG0000745.3/OG0000763.1/OG0000763.2/OG0000764.1/OG0000764.2/OG0000764.3/OG0000770.2/OG0000770.1/OG0000772.1/OG0000772.2/OG0000785.1/OG0000785.2/OG0000789.1/OG0000789.2/OG0000795.1/OG0000795.2/OG0000805.3/OG0000805.2/OG0000805.1/OG0000807.1/OG0000807.2/OG0000811.2/OG0000811.3/OG0000811.1/OG0000812.1/OG0000812.2/OG0000812.3/OG0000815.1/OG0000815.2/OG0000827.1/OG0000827.2/OG0000828.1/OG0000828.2/OG0000831.2/OG0000831.1/OG0000832.1/OG0000832.3/OG0000832.2/OG0000833.2/OG0000833.1/OG0000834.2/OG0000834.1/OG0000840.1/OG0000840.2/OG0000852.2/OG0000852.1/OG0000858.1/OG0000858.2/OG0000858.3/OG0000862.2/OG0000862.1/OG0000870.3/OG0000870.1/OG0000870.2/OG0000876.1/OG0000876.2/OG0000880.2/OG0000880.1/OG0000883.1/OG0000883.2/OG0000883.3/OG0000884.2/OG0000884.1/OG0000886.1/OG0000886.3/OG0000886.2/OG0000889.2/OG0000889.1/OG0000892.1/OG0000892.2/OG0000893.1/OG0000893.2/OG0000897.2/OG0000897.1/OG0000911.2/OG0000911.1/OG0000912.1/OG0000912.2/OG0000915.1/OG0000915.2/OG0000916.2/OG0000916.1/OG0000916.3/OG0000917.2/OG0000917.1/OG0000918.2/OG0000918.3/OG0000918.1/OG0000921.3/OG0000921.1/OG0000921.2/OG0000935.2/OG0000935.1/OG0000938.1/OG0000938.3/OG0000938.2/OG0000942.2/OG0000942.3/OG0000942.1/OG0000945.1/OG0000945.2/OG0000947.1/OG0000947.2/OG0000952.2/OG0000952.1/OG0000953.1/OG0000953.2/OG0000971.1/OG0000971.2/OG0000971.3/OG0000974.1/OG0000974.2/OG0000976.1/OG0000976.2/OG0000992.1/OG0000992.2/OG0000995.1/OG0000995.2/OG0000997.1/OG0000997.2/OG0001001.1/OG0001001.2/OG0001003.1/OG0001003.2/OG0001006.1/OG0001006.2/OG0001017.1/OG0001017.2/OG0001026.1/OG0001026.2/OG0001029.2/OG0001029.1/OG0001032.2/OG0001032.1/OG0001033.2/OG0001033.1/OG0001034.2/OG0001034.1/OG0001050.2/OG0001050.1/OG0001055.1/OG0001055.2/OG0001057.1/OG0001057.2/OG0001077.2/OG0001077.1/OG0001081.2/OG0001081.1/OG0001090.1/OG0001090.2/OG0001111.1/OG0001111.2/OG0001118.1/OG0001118.2/OG0001127.2/OG0001127.1/OG0001148.2/OG0001148.1/OG0001155.2/OG0001155.1/OG0001157.2/OG0001157.1/OG0001161.1/OG0001161.2/OG0001162.1/OG0001162.2/OG0001166.2/OG0001166.1/OG0001169.2/OG0001169.1/OG0001170.2/OG0001170.1/OG0001172.2/OG0001172.1/OG0001175.2/OG0001175.1/OG0001176.1/OG0001176.2/OG0001193.1/OG0001193.2/OG0001194.2/OG0001194.1/OG0001203.2/OG0001203.1/OG0001207.2/OG0001207.1/OG0001225.2/OG0001225.1/OG0001241.1/OG0001241.2/OG0001243.2/OG0001243.1/OG0001245.2/OG0001245.1/OG0001247.1/OG0001247.2/OG0001248.1/OG0001248.2/OG0001249.1/OG0001251.2/OG0001251.1/OG0001254.2/OG0001254.1/OG0001260.1/OG0001262.2/OG0001262.1/OG0001263.1/OG0001263.2/OG0001266.2/OG0001266.1/OG0001271.2/OG0001271.1/OG0001275.2/OG0001275.1/OG0001278.2/OG0001278.1/OG0001305.2/OG0001305.1/OG0001306.2/OG0001306.1/OG0001309.1/OG0001309.2/OG0001313.2/OG0001313.1/OG0001339.2/OG0001339.1/OG0001342.2/OG0001342.1/OG0001355.2/OG0001355.1/OG0001365.2/OG0001365.1/OG0001368.2/OG0001368.1/OG0001369.1/OG0001393.1/OG0001393.2/OG0001395.2/OG0001395.1/OG0001397.1/OG0001397.2/OG0001401.3/OG0001401.2/OG0001401.1/OG0001403.2/OG0001403.1/OG0001408.1/OG0001408.2/OG0001412.2/OG0001412.1/OG0001415.2/OG0001415.1/OG0001420.1/OG0001450.1/OG0001450.2/OG0001459.1/OG0001459.2/OG0001466.2/OG0001466.1/OG0001504.1/OG0001504.2/OG0001505.2/OG0001505.1/OG0001510.2/OG0001510.1/OG0001512.1/OG0001512.2/OG0001513.2/OG0001513.1/OG0001514.2/OG0001514.1/OG0001523.1/OG0001523.2/OG0001543.2/OG0001543.1/OG0001552.2/OG0001552.1/OG0001554.2/OG0001554.1/OG0001558.2/OG0001558.1/OG0001559.2/OG0001559.1/OG0001567.1/OG0001571.3/OG0001571.2/OG0001571.1/OG0001572.2/OG0001572.1/OG0001578.2/OG0001578.1/OG0001597.1/OG0001597.2/OG0001599.1/OG0001599.2/OG0001607.2/OG0001607.1/OG0001613.2/OG0001613.1/OG0001620.1/OG0001622.1/OG0001623.2/OG0001623.1/OG0001624.1/OG0001624.2/OG0001631.2/OG0001631.1/OG0001634.2/OG0001634.1/OG0001639.1/OG0001639.2/OG0001640.1/OG0001640.2/OG0001641.1/OG0001641.2/OG0001647.2/OG0001647.1/OG0001648.2/OG0001648.1/OG0001660.1/OG0001661.1/OG0001661.2/OG0001680.1/OG0001680.2/OG0001683.2/OG0001683.1/OG0001702.2/OG0001702.1/OG0001706.1/OG0001706.2/OG0001710.2/OG0001710.1/OG0001712.1/OG0001712.2/OG0001714.2/OG0001714.1/OG0001716.1/OG0001716.2/OG0001717.1/OG0001718.1/OG0001752.2/OG0001752.1/OG0001757.2/OG0001757.1/OG0001763.2/OG0001763.1/OG0001764.2/OG0001764.1/OG0001765.1/OG0001768.1/OG0001769.2/OG0001769.1/OG0001772.2/OG0001772.1/OG0001780.1/OG0001780.2/OG0001782.1/OG0001782.2/OG0001784.2/OG0001784.1/OG0001785.1/OG0001785.2/OG0001786.2/OG0001786.1/OG0001787.1/OG0001787.2/OG0001794.1/OG0001794.2/OG0001814.1/OG0001814.2/OG0001826.2/OG0001826.1/OG0001828.1/OG0001828.3/OG0001828.2/OG0001855.1/OG0001855.2/OG0001856.2/OG0001856.1/OG0001858.1/OG0001861.2/OG0001861.1/OG0001870.2/OG0001870.1/OG0001900.1/OG0001911.2/OG0001911.1/OG0001932.1/OG0001932.2/OG0001936.1/OG0001936.2/OG0001938.2/OG0001938.1/OG0001942.1/OG0001942.2/OG0001945.1/OG0001945.2/OG0001952.1/OG0001952.2/OG0001953.2/OG0001953.1/OG0001954.1/OG0001956.1/OG0001963.1/OG0001963.2/OG0001970.1/OG0001970.2/OG0001972.1/OG0001972.2/OG0001981.2/OG0001981.1/OG0001991.1/OG0001993.1/OG0001998.1/OG0002009.1/OG0002009.2/OG0002031.2/OG0002031.1/OG0002039.1/OG0002043.2/OG0002043.1/OG0002056.1/OG0002061.1/OG0002064.2/OG0002064.1/OG0002068.1/OG0002075.2/OG0002075.1/OG0002076.1/OG0002076.2/OG0002079.1/OG0002103.1/OG0002107.2/OG0002107.1/OG0002108.1/OG0002113.1/OG0002115.1/OG0002115.2/OG0002120.1/OG0002120.2/OG0002121.1/OG0002121.2/OG0002125.1/OG0002133.1/OG0002134.1/OG0002141.1/OG0002142.1/OG0002142.2/OG0002143.2/OG0002143.1/OG0002144.1/OG0002144.2/OG0002146.1/OG0002147.1/OG0002147.2/OG0002154.1/OG0002154.2/OG0002156.1/OG0002174.1/OG0002178.1/OG0002178.2/OG0002179.1/OG0002180.1/OG0002221.1/OG0002225.2/OG0002225.1/OG0002228.1/OG0002236.1/OG0002236.2/OG0002241.1/OG0002241.2/OG0002246.1/OG0002254.1/OG0002267.1/OG0002268.1/OG0002277.2/OG0002277.1/OG0002284.1/OG0002290.1/OG0002291.1/OG0002292.2/OG0002292.1/OG0002295.1/OG0002332.1/OG0002340.1/OG0002340.2/OG0002341.1/OG0002351.1/OG0002361.2/OG0002361.1/OG0002364.1/OG0002364.2/OG0002366.1/OG0002366.2/OG0002367.1/OG0002367.2/OG0002374.1/OG0002376.1/OG0002377.1/OG0002377.2/OG0002379.1/OG0002379.2/OG0002380.1/OG0002381.2/OG0002381.1/OG0002384.1/OG0002403.2/OG0002403.1/OG0002409.1/OG0002411.1/OG0002443.2/OG0002443.1/OG0002463.1/OG0002464.1/OG0002464.2/OG0002469.1/OG0002472.1/OG0002475.1/OG0002477.1/OG0002481.1/OG0002486.1/OG0002486.2/OG0002487.1/OG0002488.2/OG0002488.1/OG0002491.1/OG0002492.1/OG0002493.2/OG0002493.1/OG0002494.1/OG0002496.2/OG0002496.1/OG0002503.1/OG0002504.2/OG0002504.1/OG0002509.2/OG0002509.1/OG0002514.1/OG0002514.2/OG0002515.1/OG0002518.1/OG0002551.1/OG0002551.2/OG0002553.1/OG0002569.1/OG0002572.1/OG0002575.1/OG0002585.1/OG0002586.1/OG0002586.2/OG0002587.1/OG0002589.1/OG0002589.2/OG0002591.1/OG0002601.1/OG0002605.1/OG0002605.2/OG0002607.1/OG0002614.1/OG0002621.1/OG0002623.2/OG0002623.1/OG0002625.1/OG0002638.1/OG0002642.1/OG0002642.2/OG0002644.1/OG0002649.1/OG0002650.1/OG0002650.2/OG0002659.1/OG0002666.1/OG0002670.1/OG0002716.1/OG0002723.2/OG0002723.1/OG0002730.1/OG0002731.2/OG0002731.1/OG0002732.1/OG0002741.1/OG0002746.1/OG0002754.1/OG0002766.2/OG0002766.1/OG0002767.1/OG0002770.1/OG0002772.1/OG0002778.2/OG0002778.1/OG0002787.1/OG0002797.1/OG0002801.1/OG0002806.1/OG0002806.2/OG0002812.1/OG0002815.1/OG0002822.1/OG0002824.1/OG0002824.2/OG0002867.2/OG0002867.1/OG0002870.1/OG0002873.1/OG0002873.2/OG0002876.1/OG0002885.1/OG0002887.1/OG0002887.2/OG0002899.1/OG0002907.1/OG0002917.1/OG0002918.1/OG0002920.1/OG0002923.1/OG0002924.1/OG0002926.1/OG0002932.1/OG0002934.1/OG0002936.1/OG0002947.2/OG0002947.1/OG0002948.1/OG0002950.1/OG0002955.1/OG0002957.1/OG0002959.1/OG0002969.1/OG0003026.1/OG0003028.1/OG0003028.2/OG0003043.1/OG0003044.1/OG0003049.1/OG0003050.1/OG0003054.1/OG0003055.1/OG0003058.1/OG0003061.1/OG0003065.1/OG0003068.1/OG0003072.1/OG0003082.1/OG0003084.1/OG0003088.1/OG0003090.1/OG0003091.1/OG0003095.1/OG0003096.1/OG0003105.1/OG0003109.1/OG0003123.1/OG0003133.1/OG0003134.1/OG0003137.1/OG0003142.1/OG0003152.1/OG0003154.1/OG0003155.2/OG0003155.1/OG0003202.1/OG0003204.1/OG0003208.1/OG0003208.2/OG0003210.1/OG0003212.1/OG0003218.1/OG0003219.1/OG0003221.1/OG0003222.1/OG0003243.1/OG0003252.1/OG0003262.1/OG0003266.2/OG0003266.1/OG0003273.1/OG0003276.1/OG0003287.1/OG0003291.1/OG0003292.1/OG0003303.1/OG0003309.1/OG0003314.1/OG0003318.1/OG0003320.1/OG0003323.1/OG0003332.1/OG0003340.1/OG0003340.2/OG0003423.1/OG0003425.1/OG0003428.1/OG0003433.1/OG0003442.1/OG0003448.1/OG0003451.1/OG0003452.1/OG0003456.1/OG0003460.1/OG0003463.1/OG0003464.1/OG0003469.1/OG0003473.1/OG0003481.1/OG0003484.1/OG0003485.1/OG0003487.1/OG0003491.1/OG0003492.1/OG0003499.1/OG0003510.1/OG0003522.1/OG0003523.1/OG0003529.1/OG0003539.1/OG0003551.1/OG0003558.1/OG0003566.1/OG0003567.1/OG0003569.1/OG0003571.1/OG0003575.1/OG0003580.1/OG0003582.1/OG0003585.1/OG0003591.1/OG0003593.1/OG0003655.1/OG0003655.2/OG0003659.1/OG0003663.1/OG0003679.1/OG0003683.1/OG0003706.1/OG0003707.1/OG0003715.1/OG0003718.1/OG0003721.1/OG0003730.1/OG0003737.1/OG0003738.1/OG0003752.1/OG0003756.1/OG0003769.1/OG0003771.1/OG0003774.1/OG0003775.1/OG0003793.1/OG0003798.1/OG0003799.1/OG0003801.1/OG0003804.1/OG0003808.1/OG0003816.1/OG0003818.1/OG0003819.1/OG0003820.1/OG0003821.1/OG0003824.1/OG0003827.1/OG0003829.1/OG0003831.1/OG0003837.1/OG0003840.1/OG0003844.1/OG0003846.1/OG0003854.1/OG0003855.1/OG0003856.1/OG0003922.1/OG0003941.1/OG0003945.1/OG0003972.1/OG0003973.1/OG0003975.1/OG0003990.1/OG0003993.1/OG0003994.1/OG0003997.1/OG0004001.1/OG0004005.1/OG0004008.1/OG0004014.1/OG0004024.1/OG0004029.1/OG0004038.1/OG0004044.1/OG0004045.1/OG0004079.1/OG0004095.1/OG0004098.1/OG0004103.1/OG0004105.1/OG0004106.1/OG0004107.1/OG0004111.1/OG0004124.1/OG0004127.1/OG0004135.1/OG0004136.1/OG0004139.1/OG0004146.1/OG0004147.1/OG0004149.1/OG0004152.1/OG0004156.1/OG0004160.1/OG0004204.1/OG0004210.1/OG0004223.1/OG0004234.1/OG0004240.1/OG0004243.1/OG0004251.1/OG0004281.1/OG0004283.1/OG0004292.1/OG0004294.1/OG0004301.1/OG0004305.1/OG0004309.1/OG0004311.1/OG0004315.1/OG0004319.1/OG0004333.1/OG0004338.1/OG0004345.1/OG0004347.1/OG0004361.1/OG0004363.1/OG0004370.1/OG0004371.1/OG0004388.1/OG0004389.1/OG0004391.1/OG0004407.1/OG0004413.1/OG0004423.1/OG0004425.1/OG0004428.1/OG0004439.1/OG0004440.1/OG0004448.1/OG0004452.1/OG0004454.1/OG0004467.1/OG0004469.1/OG0004481.1/OG0004538.1/OG0004563.1/OG0004566.1/OG0004568.1/OG0004609.1/OG0004614.1/OG0004618.1/OG0004620.1/OG0004628.1/OG0004630.1/OG0004632.1/OG0004634.1/OG0004636.1/OG0004664.1/OG0004690.1/OG0004691.1/OG0004693.1/OG0004694.1/OG0004704.1/OG0004718.1/OG0004726.1/OG0004728.1/OG0004731.1/OG0004748.1/OG0004749.1/OG0004752.1/OG0004767.1/OG0004771.1/OG0004789.1/OG0004791.1/OG0004794.1/OG0004796.1/OG0004815.1/OG0004818.1/OG0004883.1/OG0004904.1/OG0004908.1/OG0004930.1/OG0004932.1/OG0004943.1/OG0004952.1/OG0004955.1/OG0004980.1/OG0004983.1/OG0004990.1/OG0005007.1/OG0005017.1/OG0005027.1/OG0005035.1/OG0005043.1/OG0005053.1/OG0005055.1/OG0005072.1/OG0005073.1/OG0005074.1/OG0005078.1/OG0005081.1/OG0005099.1/OG0005103.1/OG0005105.1/OG0005111.1/OG0005114.1/OG0005116.1/OG0005123.1/OG0005132.1/OG0005134.1/OG0005144.1/OG0005154.1/OG0005158.1/OG0005163.1/OG0005277.1/OG0005278.1/OG0005282.1/OG0005284.1/OG0005300.1/OG0005339.1/OG0005347.1/OG0005350.1/OG0005356.1/OG0005359.1/OG0005365.1/OG0005368.1/OG0005369.1/OG0005379.1/OG0005389.1/OG0005392.1/OG0005396.1/OG0005413.1/OG0005419.1/OG0005434.1/OG0005445.1/OG0005446.1/OG0005458.1/OG0005465.1/OG0005466.1/OG0005475.1/OG0005487.1/OG0005491.1/OG0005498.1/OG0005503.1/OG0005507.1/OG0005509.1/OG0005524.1/OG0005528.1/OG0005538.1/OG0005542.1/OG0005559.1/OG0005565.1/OG0005568.1/OG0005580.1/OG0005585.1/OG0005648.1/OG0005702.1/OG0005709.1/OG0005711.1/OG0005713.1/OG0005737.1/OG0005774.1/OG0005783.1/OG0005786.1/OG0005795.1/OG0005802.1/OG0005811.1/OG0005819.1/OG0005838.1/OG0005850.1/OG0005862.1/OG0005871.1/OG0005879.1/OG0005887.1/OG0005902.1/OG0005918.1/OG0005926.1/OG0005943.1/OG0005945.1/OG0005966.1/OG0005989.1/OG0005993.1/OG0005999.1/OG0006004.1/OG0006007.1/OG0006011.1/OG0006014.1/OG0006015.1/OG0006025.1/OG0006033.1/OG0006059.1/OG0006147.1/OG0006181.1/OG0006217.1/OG0006221.1/OG0006236.1/OG0006242.1/OG0006248.1/OG0006251.1/OG0006256.1/OG0006284.1/OG0006286.1/OG0006307.1/OG0006317.1/OG0006320.1/OG0006329.1/OG0006337.1/OG0006338.1/OG0006340.1/OG0006342.1/OG0006357.1/OG0006371.1/OG0006375.1/OG0006379.1/OG0006413.1/OG0006415.1/OG0006422.1/OG0006425.1/OG0006464.1/OG0006469.1/OG0006480.1/OG0006484.1/OG0006626.1/OG0006659.1/OG0006678.1/OG0006696.1/OG0006697.1/OG0006706.1/OG0006722.1/OG0006751.1/OG0006792.1/OG0006819.1/OG0006832.1/OG0006850.1/OG0006867.1/OG0006873.1/OG0006889.1/OG0006915.1/OG0006918.1/OG0006924.1/OG0006933.1/OG0006935.1/OG0007085.1/OG0007090.1/OG0007093.1/OG0007097.1/OG0007129.1/OG0007130.1/OG0007141.1/OG0007172.1/OG0007205.1/OG0007208.1/OG0007280.1/OG0007298.1/OG0007319.1/OG0007372.1/OG0007402.1/OG0007600.1/OG0007601.1/OG0007606.1/OG0007737.1/OG0007748.1/OG0007773.1/OG0007787.1/OG0007811.1/OG0008000.1/OG0008008.1/OG0008029.1/OG0008039.1/OG0008053.1/OG0008100.1/OG0008106.1/OG0008120.1/OG0008130.1/OG0008226.1/OG0008398.1/OG0008490.1/OG0008492.1/OG0008495.1/OG0008542.1/OG0009116.1/OG0009945.1</t>
  </si>
  <si>
    <t>OG0000377.1/OG0000377.3/OG0000377.2/OG0000493.2/OG0000493.3/OG0000493.1/OG0000705.3/OG0000705.2/OG0000705.1/OG0001373.1/OG0001398.1/OG0001573.1/OG0001758.1/OG0001795.2/OG0001795.1/OG0001920.1/OG0002011.1/OG0002011.2/OG0002088.2/OG0002088.1/OG0002088.3/OG0002186.1/OG0002287.1/OG0002306.2/OG0002306.1/OG0002593.1/OG0002628.2/OG0002628.1/OG0002658.1/OG0002676.1/OG0002817.2/OG0002817.1/OG0002830.1/OG0002905.1/OG0002978.1/OG0003064.1/OG0003207.1/OG0003229.1/OG0003293.1/OG0003315.1/OG0003315.2/OG0003350.1/OG0003353.1/OG0003429.1/OG0003447.1/OG0003454.1/OG0003471.1/OG0003576.1/OG0003671.1/OG0003874.1/OG0003959.1/OG0003960.1/OG0004031.1/OG0004132.1/OG0004161.1/OG0004302.1/OG0004501.1/OG0005266.1/OG0005390.1/OG0005439.1/OG0005518.1/OG0005562.1/OG0005596.1/OG0005706.1/OG0005810.1/OG0005822.1/OG0005876.1/OG0005934.1/OG0005947.1/OG0006082.1/OG0006225.1/OG0006290.1/OG0006389.1/OG0006392.1/OG0006682.1/OG0006746.1/OG0006746.2/OG0006964.1/OG0007344.1/OG0007366.1/OG0007388.1/OG0007413.1/OG0007609.1/OG0007645.1/OG0007742.1/OG0007786.1/OG0007882.1/OG0008103.1/OG0008224.1/OG0008269.1/OG0008466.1/OG0008563.1/OG0009738.1/OG0010076.1/OG0011140.1</t>
  </si>
  <si>
    <t>OG0000198.3/OG0000198.5/OG0000198.4/OG0000198.2/OG0000198.1/OG0001104.2/OG0001104.1/OG0001311.1/OG0001311.2/OG0001361.1/OG0001361.2/OG0001609.1/OG0001662.2/OG0001662.1/OG0001748.2/OG0001748.1/OG0001822.1/OG0001822.2/OG0001940.1/OG0001950.1/OG0001966.2/OG0001966.1/OG0001974.1/OG0002032.1/OG0002032.2/OG0002073.1/OG0002073.2/OG0002145.1/OG0002168.1/OG0002257.2/OG0002257.1/OG0002259.1/OG0002282.1/OG0002353.1/OG0002401.1/OG0002444.1/OG0002480.1/OG0002583.1/OG0002633.1/OG0002646.1/OG0002653.1/OG0002660.1/OG0002708.1/OG0003077.2/OG0003077.1/OG0003220.1/OG0003238.1/OG0003335.1/OG0003339.1/OG0003415.1/OG0003508.1/OG0003542.1/OG0003563.1/OG0003578.1/OG0003681.1/OG0003688.1/OG0003735.1/OG0003797.1/OG0003832.1/OG0003998.1/OG0004023.1/OG0004040.1/OG0004052.1/OG0004054.1/OG0004096.1/OG0004312.1/OG0004390.1/OG0004401.1/OG0004410.1/OG0004431.1/OG0004456.1/OG0004615.1/OG0004681.1/OG0004688.1/OG0004712.1/OG0004779.1/OG0004945.1/OG0005113.1/OG0005167.1/OG0005288.1/OG0005295.1/OG0005376.1/OG0005534.1/OG0005582.1/OG0005703.1/OG0005784.1/OG0005846.1/OG0006036.1/OG0006040.1/OG0006064.1/OG0006192.1/OG0006227.1/OG0006270.1/OG0006406.1/OG0006454.1/OG0006467.1/OG0006475.1/OG0006512.1/OG0006639.1/OG0006714.1/OG0006716.1/OG0006720.1/OG0006735.1/OG0006771.1/OG0006772.1/OG0006786.1/OG0006855.1/OG0007151.1/OG0007155.1/OG0007186.1/OG0007336.1/OG0007350.1/OG0007356.1/OG0007379.1/OG0007639.1/OG0007654.1/OG0007675.1/OG0007747.1/OG0007771.1/OG0007852.1/OG0007983.1/OG0008011.1/OG0008034.1/OG0008043.1/OG0008078.1/OG0008080.1/OG0008110.1/OG0008221.1/OG0008491.1/OG0008509.1/OG0009031.1/OG0009035.1/OG0009379.1/OG0009699.1/OG0010621.1</t>
  </si>
  <si>
    <t>OG0000010.2/OG0000010.4/OG0000010.6/OG0000010.7/OG0000010.13/OG0000010.12/OG0000010.15/OG0000010.8/OG0000010.17/OG0000010.14/OG0000010.3/OG0000010.10/OG0000010.11/OG0000010.1/OG0000010.16/OG0000010.5/OG0000010.18/OG0000010.9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0000126.3/OG0000126.2/OG0000126.8/OG0000126.6/OG0000126.5/OG0000126.1/OG0000126.4/OG0000126.7/OG0000133.3/OG0000133.1/OG0000133.4/OG0000133.2/OG0000172.3/OG0000172.4/OG0000172.2/OG0000172.1/OG0000181.3/OG0000181.5/OG0000181.1/OG0000181.2/OG0000181.4/OG0000192.1/OG0000192.2/OG0000192.5/OG0000192.4/OG0000192.3/OG0000202.5/OG0000202.4/OG0000202.1/OG0000202.6/OG0000202.2/OG0000202.3/OG0000205.5/OG0000205.2/OG0000205.7/OG0000205.3/OG0000205.1/OG0000205.4/OG0000205.6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0000373.2/OG0000373.1/OG0000373.3/OG0000373.4/OG0000375.4/OG0000375.3/OG0000375.2/OG0000375.1/OG0000385.3/OG0000385.1/OG0000385.2/OG0000391.4/OG0000391.3/OG0000391.1/OG0000391.2/OG0000395.1/OG0000395.2/OG0000395.3/OG0000396.4/OG0000396.3/OG0000396.1/OG0000396.2/OG0000416.1/OG0000416.4/OG0000416.2/OG0000416.3/OG0000420.3/OG0000420.2/OG0000420.1/OG0000449.3/OG0000449.1/OG0000449.2/OG0000477.2/OG0000477.3/OG0000477.4/OG0000477.1/OG0000478.2/OG0000478.1/OG0000478.3/OG0000492.1/OG0000492.3/OG0000492.2/OG0000524.2/OG0000524.1/OG0000524.3/OG0000525.3/OG0000525.1/OG0000525.2/OG0000567.1/OG0000567.3/OG0000567.2/OG0000571.3/OG0000571.1/OG0000571.2/OG0000608.1/OG0000608.2/OG0000613.1/OG0000613.3/OG0000613.2/OG0000617.1/OG0000617.2/OG0000617.3/OG0000635.1/OG0000635.2/OG0000636.3/OG0000636.1/OG0000636.2/OG0000670.2/OG0000670.1/OG0000686.1/OG0000686.2/OG0000686.3/OG0000710.3/OG0000710.1/OG0000710.2/OG0000712.1/OG0000712.2/OG0000745.2/OG0000745.1/OG0000745.3/OG0000811.2/OG0000811.3/OG0000811.1/OG0000827.1/OG0000827.2/OG0000828.1/OG0000828.2/OG0000833.2/OG0000833.1/OG0000889.2/OG0000889.1/OG0000892.1/OG0000892.2/OG0000897.2/OG0000897.1/OG0000912.1/OG0000912.2/OG0000917.2/OG0000917.1/OG0000921.3/OG0000921.1/OG0000921.2/OG0000935.2/OG0000935.1/OG0000952.2/OG0000952.1/OG0000995.1/OG0000995.2/OG0001001.1/OG0001001.2/OG0001005.2/OG0001005.1/OG0001017.1/OG0001017.2/OG0001032.2/OG0001032.1/OG0001045.2/OG0001045.1/OG0001118.1/OG0001118.2/OG0001128.1/OG0001128.2/OG0001193.1/OG0001193.2/OG0001203.2/OG0001203.1/OG0001262.2/OG0001262.1/OG0001271.2/OG0001271.1/OG0001275.2/OG0001275.1/OG0001365.2/OG0001365.1/OG0001408.1/OG0001408.2/OG0001502.2/OG0001502.1/OG0001504.1/OG0001504.2/OG0001559.2/OG0001559.1/OG0001567.1/OG0001631.2/OG0001631.1/OG0001648.2/OG0001648.1/OG0001706.1/OG0001706.2/OG0001712.1/OG0001712.2/OG0001719.1/OG0001757.2/OG0001757.1/OG0001768.1/OG0001780.1/OG0001780.2/OG0001786.2/OG0001786.1/OG0001794.1/OG0001794.2/OG0001867.1/OG0001870.2/OG0001870.1/OG0001942.1/OG0001942.2/OG0001953.2/OG0001953.1/OG0001970.1/OG0001970.2/OG0001991.1/OG0001998.1/OG0002039.1/OG0002101.1/OG0002101.2/OG0002103.1/OG0002107.2/OG0002107.1/OG0002113.1/OG0002142.1/OG0002142.2/OG0002156.1/OG0002174.1/OG0002178.1/OG0002178.2/OG0002221.1/OG0002236.1/OG0002236.2/OG0002241.1/OG0002241.2/OG0002267.1/OG0002268.1/OG0002291.1/OG0002340.1/OG0002340.2/OG0002343.1/OG0002343.2/OG0002351.1/OG0002360.1/OG0002360.2/OG0002367.1/OG0002367.2/OG0002486.1/OG0002486.2/OG0002487.1/OG0002515.1/OG0002586.1/OG0002586.2/OG0002625.1/OG0002650.1/OG0002650.2/OG0002663.1/OG0002670.1/OG0002746.1/OG0002754.1/OG0002767.1/OG0002770.1/OG0002778.2/OG0002778.1/OG0002806.1/OG0002806.2/OG0002870.1/OG0002885.1/OG0002917.1/OG0002920.1/OG0002959.1/OG0003026.1/OG0003049.1/OG0003054.1/OG0003065.1/OG0003090.1/OG0003131.1/OG0003137.1/OG0003210.1/OG0003221.1/OG0003243.1/OG0003276.1/OG0003389.1/OG0003428.1/OG0003463.1/OG0003481.1/OG0003539.1/OG0003575.1/OG0003582.1/OG0003655.1/OG0003655.2/OG0003663.1/OG0003715.1/OG0003721.1/OG0003747.1/OG0003769.1/OG0003774.1/OG0003775.1/OG0003793.1/OG0003808.1/OG0003821.1/OG0003831.1/OG0004038.1/OG0004046.1/OG0004105.1/OG0004127.1/OG0004146.1/OG0004149.1/OG0004152.1/OG0004210.1/OG0004340.1/OG0004489.1/OG0004568.1/OG0004628.1/OG0004630.1/OG0004667.1/OG0004718.1/OG0004791.1/OG0004794.1/OG0004818.1/OG0004883.1/OG0004990.1/OG0005072.1/OG0005074.1/OG0005078.1/OG0005081.1/OG0005105.1/OG0005284.1/OG0005445.1/OG0005458.1/OG0005491.1/OG0005519.1/OG0005649.1/OG0005758.1/OG0005871.1/OG0005949.1/OG0006011.1/OG0006041.1/OG0006181.1/OG0006248.1/OG0006338.1/OG0006469.1/OG0006659.1/OG0006819.1/OG0007090.1/OG0007601.1/OG0007723.1/OG0007811.1/OG0008542.1</t>
  </si>
  <si>
    <t>OG0001950.1/OG0002032.1/OG0002032.2/OG0002257.2/OG0002257.1/OG0002353.1/OG0002401.1/OG0002646.1/OG0003335.1/OG0003542.1/OG0004054.1/OG0004390.1/OG0004401.1/OG0004737.1/OG0005295.1/OG0005380.1/OG0005534.1/OG0006227.1/OG0006270.1/OG0006639.1/OG0006762.1/OG0007186.1/OG0007376.1/OG0007771.1/OG0007826.1/OG0008491.1/OG0009049.1</t>
  </si>
  <si>
    <t>OG0001373.1/OG0001398.1/OG0001758.1/OG0002186.1/OG0002817.2/OG0002817.1/OG0002830.1/OG0003207.1/OG0005371.1/OG0005439.1/OG0005596.1/OG0005732.1/OG0005947.1/OG0006535.1/OG0007609.1/OG0008269.1/OG0008864.1/OG0010397.1/OG0011594.1</t>
  </si>
  <si>
    <t>OG0001104.2/OG0001104.1/OG0001662.2/OG0001662.1/OG0003735.1/OG0004681.1/OG0005326.1/OG0005829.1/OG0007771.1/OG0008221.1</t>
  </si>
  <si>
    <t>OG0001215.1/OG0001215.2/OG0001398.1/OG0003315.1/OG0003315.2/OG0003454.1/OG0006746.1/OG0006746.2/OG0009366.2/OG0009366.1</t>
  </si>
  <si>
    <t>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0000126.3/OG0000126.2/OG0000126.8/OG0000126.6/OG0000126.5/OG0000126.1/OG0000126.4/OG0000126.7/OG0000172.3/OG0000172.4/OG0000172.2/OG0000172.1/OG0000267.4/OG0000267.1/OG0000267.2/OG0000267.5/OG0000267.3/OG0000273.1/OG0000273.5/OG0000273.4/OG0000273.2/OG0000273.3/OG0000367.2/OG0000367.1/OG0000367.3/OG0000367.4/OG0000391.4/OG0000391.3/OG0000391.1/OG0000391.2/OG0000525.3/OG0000525.1/OG0000525.2/OG0000563.2/OG0000563.3/OG0000563.1/OG0000567.1/OG0000567.3/OG0000567.2/OG0000585.1/OG0000585.2/OG0000592.2/OG0000592.1/OG0000592.3/OG0000815.1/OG0000815.2/OG0000917.2/OG0000917.1/OG0000919.2/OG0000919.1/OG0000920.2/OG0000920.1/OG0001052.2/OG0001052.1/OG0001111.1/OG0001111.2/OG0001365.2/OG0001365.1/OG0001511.1/OG0001578.2/OG0001578.1/OG0001768.1/OG0002079.1/OG0002487.1/OG0002614.1/OG0002812.1/OG0002890.1/OG0002890.2/OG0002974.1/OG0003130.1/OG0003275.1/OG0003275.2/OG0003423.1/OG0003473.1/OG0003591.1/OG0004029.1/OG0004301.1/OG0004361.1/OG0004396.1/OG0004461.1/OG0004943.1/OG0005322.1/OG0005369.1/OG0005538.1/OG0006933.1</t>
  </si>
  <si>
    <t>OG0001104.2/OG0001104.1/OG0002145.1/OG0002583.1/OG0004681.1</t>
  </si>
  <si>
    <t>OG0000121.5/OG0000121.1/OG0000121.2/OG0000121.3/OG0000121.4/OG0000121.6/OG0000121.8/OG0000121.7/OG0000267.4/OG0000267.1/OG0000267.2/OG0000267.5/OG0000267.3/OG0000280.1/OG0000280.2/OG0000280.4/OG0000280.3/OG0000449.3/OG0000449.1/OG0000449.2/OG0000921.3/OG0000921.1/OG0000921.2/OG0000947.1/OG0000947.2/OG0001068.2/OG0001068.1/OG0001262.2/OG0001262.1/OG0001543.2/OG0001543.1/OG0001768.1/OG0003142.1/OG0003243.1/OG0003473.1/OG0003522.1/OG0003523.1/OG0003591.1/OG0003854.1/OG0004318.1/OG0004620.1/OG0005273.1/OG0006248.1/OG0007085.1/OG0007737.1</t>
  </si>
  <si>
    <t>OG0003473.1</t>
  </si>
  <si>
    <t>OG0000479.2/OG0000479.1/OG0000913.1/OG0000913.3/OG0000913.2/OG0001362.2/OG0001362.1/OG0001975.1/OG0002497.2/OG0002497.1/OG0003102.2/OG0003102.1/OG0003596.1/OG0003672.1/OG0003797.1/OG0004226.1/OG0004945.1/OG0005326.1/OG0005441.1/OG0006253.1/OG0006627.1/OG0006762.1/OG0006855.1/OG0006863.1/OG0006957.1/OG0008049.1/OG0008078.1/OG0008197.1/OG0008491.1/OG0008529.1/OG0008804.1</t>
  </si>
  <si>
    <t>OG0000268.2/OG0000268.1/OG0000268.3/OG0000268.4/OG0000279.4/OG0000279.1/OG0000279.6/OG0000279.2/OG0000279.9/OG0000279.3/OG0000279.8/OG0000279.5/OG0000279.7/OG0000411.1/OG0000411.2/OG0001215.1/OG0001215.2/OG0001576.2/OG0001576.1/OG0001925.1/OG0002306.2/OG0002306.1/OG0003211.1/OG0004325.1/OG0005474.1/OG0005560.1/OG0005562.1/OG0006825.1/OG0007786.1</t>
  </si>
  <si>
    <t>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0000078.10/OG0000078.11/OG0000078.3/OG0000078.7/OG0000078.9/OG0000078.6/OG0000078.2/OG0000078.5/OG0000078.4/OG0000078.8/OG0000078.1/OG0000107.5/OG0000107.3/OG0000107.7/OG0000107.4/OG0000107.1/OG0000107.2/OG0000107.8/OG0000107.6/OG0000130.5/OG0000130.4/OG0000130.7/OG0000130.6/OG0000130.3/OG0000130.2/OG0000130.1/OG0000140.1/OG0000140.4/OG0000140.2/OG0000140.3/OG0000140.5/OG0000140.6/OG0000140.7/OG0000196.3/OG0000196.5/OG0000196.4/OG0000196.1/OG0000196.2/OG0000200.4/OG0000200.5/OG0000200.2/OG0000200.6/OG0000200.3/OG0000200.1/OG0000203.1/OG0000203.3/OG0000203.5/OG0000203.2/OG0000203.4/OG0000208.2/OG0000208.1/OG0000208.4/OG0000208.3/OG0000219.5/OG0000219.1/OG0000219.4/OG0000219.3/OG0000219.2/OG0000236.3/OG0000236.2/OG0000236.1/OG0000237.2/OG0000237.1/OG0000237.3/OG0000237.4/OG0000237.5/OG0000252.1/OG0000252.2/OG0000252.3/OG0000271.2/OG0000271.1/OG0000271.4/OG0000271.3/OG0000305.1/OG0000305.4/OG0000305.2/OG0000305.3/OG0000327.4/OG0000327.3/OG0000327.1/OG0000327.2/OG0000334.3/OG0000334.1/OG0000334.4/OG0000334.2/OG0000339.3/OG0000339.2/OG0000339.4/OG0000339.1/OG0000353.1/OG0000353.4/OG0000353.3/OG0000353.2/OG0000354.3/OG0000354.2/OG0000354.1/OG0000370.4/OG0000370.1/OG0000370.2/OG0000370.3/OG0000386.3/OG0000386.1/OG0000386.4/OG0000386.2/OG0000458.1/OG0000458.3/OG0000458.4/OG0000458.2/OG0000495.2/OG0000495.1/OG0000495.3/OG0000537.3/OG0000537.1/OG0000537.2/OG0000542.1/OG0000542.2/OG0000542.3/OG0000585.1/OG0000585.2/OG0000608.1/OG0000608.2/OG0000616.2/OG0000616.1/OG0000616.3/OG0000621.3/OG0000621.4/OG0000621.1/OG0000621.2/OG0000648.2/OG0000648.1/OG0000673.2/OG0000673.1/OG0000707.1/OG0000707.3/OG0000707.2/OG0000732.1/OG0000732.2/OG0000732.3/OG0000739.1/OG0000739.2/OG0000807.1/OG0000807.2/OG0000836.3/OG0000836.2/OG0000836.1/OG0000853.2/OG0000853.1/OG0000857.3/OG0000857.2/OG0000857.1/OG0000861.1/OG0000861.2/OG0000881.2/OG0000881.3/OG0000881.1/OG0000919.2/OG0000919.1/OG0000935.2/OG0000935.1/OG0000940.2/OG0000940.1/OG0000947.1/OG0000947.2/OG0001019.1/OG0001019.2/OG0001125.2/OG0001125.1/OG0001163.2/OG0001163.1/OG0001211.2/OG0001211.1/OG0001214.2/OG0001214.1/OG0001248.1/OG0001248.2/OG0001251.2/OG0001251.1/OG0001262.2/OG0001262.1/OG0001274.1/OG0001274.2/OG0001371.1/OG0001371.2/OG0001393.1/OG0001393.2/OG0001417.2/OG0001417.1/OG0001422.1/OG0001422.2/OG0001526.2/OG0001526.1/OG0001572.2/OG0001572.1/OG0001627.1/OG0001627.2/OG0001660.1/OG0001679.1/OG0001697.2/OG0001697.1/OG0001771.1/OG0001771.2/OG0001827.2/OG0001827.1/OG0001830.2/OG0001830.1/OG0001834.1/OG0001844.2/OG0001844.1/OG0001861.2/OG0001861.1/OG0001932.1/OG0001932.2/OG0001969.2/OG0001969.1/OG0002007.1/OG0002007.2/OG0002029.1/OG0002029.2/OG0002047.1/OG0002047.2/OG0002071.1/OG0002071.2/OG0002102.1/OG0002110.1/OG0002142.1/OG0002142.2/OG0002225.2/OG0002225.1/OG0002248.1/OG0002277.2/OG0002277.1/OG0002342.1/OG0002342.2/OG0002359.1/OG0002394.2/OG0002394.1/OG0002611.1/OG0002651.1/OG0002712.1/OG0002746.1/OG0002939.1/OG0002956.1/OG0002956.2/OG0002974.1/OG0003085.1/OG0003099.1/OG0003120.1/OG0003130.1/OG0003137.1/OG0003142.1/OG0003216.1/OG0003547.1/OG0003564.1/OG0003659.1/OG0003737.1/OG0003738.1/OG0003742.1/OG0003858.1/OG0004267.1/OG0004313.1/OG0004338.1/OG0004630.1/OG0004632.1/OG0004709.1/OG0004732.1/OG0004738.1/OG0005007.1/OG0005092.1/OG0005109.1/OG0005277.1/OG0005369.1/OG0005445.1/OG0005485.1/OG0005883.1/OG0005918.1/OG0006017.1/OG0006248.1/OG0006407.1/OG0006794.1/OG0007085.1/OG0007130.1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</si>
  <si>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0000540.3/OG0000540.4/OG0000540.2/OG0000540.1/OG0000831.2/OG0000831.1/OG0000897.2/OG0000897.1/OG0002268.1/OG0005737.1</t>
  </si>
  <si>
    <t>OG0000831.2/OG0000831.1/OG0002268.1</t>
  </si>
  <si>
    <t>OG0000054.3/OG0000054.7/OG0000054.6/OG0000054.4/OG0000054.2/OG0000054.1/OG0000054.5/OG0000187.6/OG0000187.5/OG0000187.4/OG0000187.3/OG0000187.1/OG0000187.2/OG0000358.2/OG0000358.1/OG0000358.3/OG0000358.4/OG0000404.1/OG0000404.2/OG0000404.3/OG0000404.4/OG0000745.2/OG0000745.1/OG0000745.3/OG0000915.1/OG0000915.2/OG0001577.2/OG0001577.1/OG0002241.1/OG0002241.2/OG0002790.1/OG0003049.1/OG0004155.1/OG0004404.1/OG0004932.1/OG0005365.1/OG0006425.1</t>
  </si>
  <si>
    <t>OG0003125.1/OG0008170.1</t>
  </si>
  <si>
    <t>OG0003421.1/OG0006866.1</t>
  </si>
  <si>
    <t>OG0006756.1</t>
  </si>
  <si>
    <t>OG0004332.1</t>
  </si>
  <si>
    <t>OG0000866.3/OG0000866.2/OG0000866.1</t>
  </si>
  <si>
    <t>OG0000334.3/OG0000334.1/OG0000334.4/OG0000334.2/OG0005347.1</t>
  </si>
  <si>
    <t>OG0002767.1/OG0002826.1/OG0002826.2</t>
  </si>
  <si>
    <t>OG0000884.2/OG0000884.1/OG0002008.1</t>
  </si>
  <si>
    <t>OG0000054.3/OG0000054.7/OG0000054.6/OG0000054.4/OG0000054.2/OG0000054.1/OG0000054.5/OG0000091.3/OG0000091.4/OG0000091.7/OG0000091.1/OG0000091.6/OG0000091.5/OG0000091.8/OG0000091.2/OG0000917.2/OG0000917.1/OG0001033.2/OG0001033.1/OG0001130.1/OG0001130.2/OG0001157.2/OG0001157.1/OG0001212.2/OG0001212.1/OG0001510.2/OG0001510.1/OG0001697.2/OG0001697.1/OG0001870.2/OG0001870.1/OG0001956.1/OG0002037.1/OG0002037.2/OG0002074.2/OG0002074.1/OG0002128.1/OG0002128.2/OG0002298.1/OG0002358.1/OG0002358.2/OG0002569.1/OG0002762.2/OG0002762.1/OG0002790.1/OG0002806.1/OG0002806.2/OG0002954.1/OG0002969.1/OG0003085.1/OG0003098.1/OG0003111.1/OG0003449.1/OG0003466.1/OG0003527.1/OG0003848.1/OG0003983.1/OG0004009.1/OG0004047.1/OG0004105.1/OG0004136.1/OG0004243.1/OG0004300.1/OG0004301.1/OG0004335.1/OG0004341.1/OG0004373.1/OG0004435.1/OG0004471.1/OG0004640.1/OG0004750.1/OG0004762.1/OG0004932.1/OG0004933.1/OG0005102.1/OG0005109.1/OG0005171.1/OG0005343.1/OG0005365.1/OG0005402.1/OG0005494.1/OG0005541.1/OG0005583.1/OG0005830.1/OG0005930.1/OG0006415.1/OG0006456.1/OG0006514.1/OG0006931.1/OG0006942.1/OG0007246.1/OG0007319.1/OG0007354.1/OG0007410.1/OG0007422.1/OG0007789.1/OG0007801.1</t>
  </si>
  <si>
    <t>OG0000494.1/OG0000494.2/OG0000494.3/OG0000494.4/OG0002497.2/OG0002497.1/OG0002646.1/OG0004157.1/OG0004282.1/OG0006243.1/OG0006786.1/OG0007236.1/OG0007415.1/OG0008132.1/OG0008154.1/OG0008207.1/OG0008221.1</t>
  </si>
  <si>
    <t>OG0001340.2/OG0001340.3/OG0001340.1/OG0004090.1</t>
  </si>
  <si>
    <t>OG0000106.2/OG0000106.3/OG0000106.5/OG0000106.4/OG0000106.7/OG0000106.6/OG0000106.1/OG0000615.3/OG0000615.1/OG0000615.2/OG0000628.1/OG0000628.2/OG0001268.1/OG0001268.2/OG0001700.1/OG0002412.2/OG0002412.1/OG0002899.1/OG0004083.1</t>
  </si>
  <si>
    <t>OG0000106.2/OG0000106.3/OG0000106.5/OG0000106.4/OG0000106.7/OG0000106.6/OG0000106.1/OG0000615.3/OG0000615.1/OG0000615.2/OG0000628.1/OG0000628.2/OG0000723.3/OG0000723.2/OG0000723.1/OG0001268.1/OG0001268.2/OG0001700.1/OG0002214.1/OG0002339.1/OG0002412.2/OG0002412.1/OG0002584.1/OG0002584.2/OG0002613.1/OG0002613.2/OG0002899.1/OG0003248.1/OG0003977.1/OG0004083.1/OG0004432.1/OG0004569.1/OG0005972.1</t>
  </si>
  <si>
    <t>OG0001340.2/OG0001340.3/OG0001340.1/OG0003748.1/OG0004090.1</t>
  </si>
  <si>
    <t>OG0000723.3/OG0000723.2/OG0000723.1/OG0003977.1</t>
  </si>
  <si>
    <t>OG0000050.7/OG0000050.8/OG0000050.1/OG0000050.6/OG0000050.10/OG0000050.5/OG0000050.11/OG0000050.9/OG0000050.3/OG0000050.2/OG0000050.4/OG0000200.4/OG0000200.5/OG0000200.2/OG0000200.6/OG0000200.3/OG0000200.1/OG0000300.2/OG0000300.3/OG0000300.1/OG0000525.3/OG0000525.1/OG0000525.2/OG0000567.1/OG0000567.3/OG0000567.2/OG0001768.1/OG0002754.1</t>
  </si>
  <si>
    <t>OG0004632.1</t>
  </si>
  <si>
    <t>OG0000205.5/OG0000205.2/OG0000205.7/OG0000205.3/OG0000205.1/OG0000205.4/OG0000205.6/OG0000396.4/OG0000396.3/OG0000396.1/OG0000396.2/OG0000446.3/OG0000446.2/OG0000446.1/OG0000502.2/OG0000502.1/OG0000502.3/OG0000618.2/OG0000618.1/OG0000618.3/OG0000636.3/OG0000636.1/OG0000636.2/OG0000695.2/OG0000695.3/OG0000695.1/OG0000741.2/OG0000741.1/OG0000741.3/OG0000834.2/OG0000834.1/OG0000862.2/OG0000862.1/OG0000997.1/OG0000997.2/OG0001154.1/OG0001154.2/OG0001222.1/OG0001222.2/OG0001523.1/OG0001523.2/OG0001645.2/OG0001645.1/OG0002167.1/OG0002597.1/OG0002597.2/OG0002650.1/OG0002650.2/OG0002656.1/OG0002709.1/OG0002871.1/OG0002954.1/OG0003427.1/OG0003715.1/OG0003731.1/OG0003778.1/OG0003946.1/OG0003961.1/OG0003972.1/OG0004044.1/OG0004068.1/OG0004246.1/OG0004288.1/OG0004371.1/OG0004596.1/OG0004614.1/OG0005053.1/OG0005913.1/OG0006052.1/OG0006457.1/OG0006519.1/OG0007132.1/OG0007809.1/OG0008106.1/OG0008485.1</t>
  </si>
  <si>
    <t>OG0002257.2/OG0002257.1/OG0002646.1/OG0004456.1/OG0005031.1/OG0006264.1/OG0006495.1/OG0006708.1</t>
  </si>
  <si>
    <t>OG0000446.3/OG0000446.2/OG0000446.1/OG0000834.2/OG0000834.1/OG0003427.1/OG0003731.1/OG0005053.1</t>
  </si>
  <si>
    <t>OG0000054.3/OG0000054.7/OG0000054.6/OG0000054.4/OG0000054.2/OG0000054.1/OG0000054.5/OG0000089.4/OG0000089.8/OG0000089.5/OG0000089.2/OG0000089.6/OG0000089.3/OG0000089.7/OG0000089.1/OG0000269.4/OG0000269.2/OG0000269.3/OG0000269.1/OG0000540.3/OG0000540.4/OG0000540.2/OG0000540.1/OG0000737.1/OG0000737.3/OG0000737.2/OG0000897.2/OG0000897.1/OG0001033.2/OG0001033.1/OG0001176.1/OG0001176.2/OG0001631.2/OG0001631.1/OG0001964.1/OG0002790.1/OG0003484.1/OG0004138.1/OG0004356.1/OG0004742.1/OG0005838.1/OG0006765.1/OG0007432.1</t>
  </si>
  <si>
    <t>OG0000539.2/OG0000539.1/OG0000539.3/OG0007644.1</t>
  </si>
  <si>
    <t>OG0000224.5/OG0000224.3/OG0000224.4/OG0000224.2/OG0000224.1/OG0000224.6/OG0000322.1/OG0000322.2/OG0000322.4/OG0000322.3/OG0000484.2/OG0000484.1/OG0000484.3/OG0000567.1/OG0000567.3/OG0000567.2/OG0001692.2/OG0001692.1/OG0001834.1/OG0002161.1/OG0002161.2/OG0002655.2/OG0002655.1/OG0002947.2/OG0002947.1/OG0003145.1/OG0003273.1/OG0003295.1/OG0003345.1/OG0004127.1/OG0004568.1/OG0006221.1/OG0006440.1</t>
  </si>
  <si>
    <t>OG0000224.5/OG0000224.3/OG0000224.4/OG0000224.2/OG0000224.1/OG0000224.6/OG0000322.1/OG0000322.2/OG0000322.4/OG0000322.3</t>
  </si>
  <si>
    <t>OG0000567.1/OG0000567.3/OG0000567.2/OG0001692.2/OG0001692.1/OG0001834.1/OG0002655.2/OG0002655.1/OG0003145.1/OG0003273.1/OG0003345.1/OG0004127.1/OG0004568.1/OG0006440.1</t>
  </si>
  <si>
    <t>OG0000004.13/OG0000004.3/OG0000004.7/OG0000004.6/OG0000004.17/OG0000004.10/OG0000004.5/OG0000004.9/OG0000004.12/OG0000004.2/OG0000004.4/OG0000004.19/OG0000004.1/OG0000004.18/OG0000004.11/OG0000004.14/OG0000004.15/OG0000004.8/OG0000004.16/OG0000363.4/OG0000363.1/OG0000363.2/OG0000363.3/OG0001052.2/OG0001052.1/OG0001764.2/OG0001764.1/OG0002515.1/OG0002773.1/OG0003539.1/OG0005000.1/OG0005325.1/OG0006368.1/OG0006819.1</t>
  </si>
  <si>
    <t>OG0000363.4/OG0000363.1/OG0000363.2/OG0000363.3/OG0001052.2/OG0001052.1/OG0001764.2/OG0001764.1/OG0002515.1/OG0003539.1/OG0005325.1/OG0006819.1</t>
  </si>
  <si>
    <t>OG0005126.1</t>
  </si>
  <si>
    <t>OG0006803.1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</si>
  <si>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0000076.4/OG0000076.7/OG0000076.9/OG0000076.3/OG0000076.5/OG0000076.6/OG0000076.10/OG0000076.1/OG0000076.8/OG0000076.2/OG0000180.6/OG0000180.4/OG0000180.3/OG0000180.2/OG0000180.5/OG0000180.1/OG0000426.3/OG0000426.1/OG0000426.2/OG0005580.1/OG0006517.1</t>
  </si>
  <si>
    <t>OG0000076.4/OG0000076.7/OG0000076.9/OG0000076.3/OG0000076.5/OG0000076.6/OG0000076.10/OG0000076.1/OG0000076.8/OG0000076.2/OG0000426.3/OG0000426.1/OG0000426.2/OG0006517.1</t>
  </si>
  <si>
    <t>OG0002145.1/OG0002646.1/OG0003339.1/OG0003415.1/OG0003542.1/OG0003688.1/OG0003797.1/OG0004688.1/OG0005167.1/OG0005376.1/OG0005846.1/OG0006855.1/OG0007151.1/OG0007155.1/OG0009699.1</t>
  </si>
  <si>
    <t>OG0002593.1/OG0002628.2/OG0002628.1/OG0002830.1/OG0003229.1/OG0005810.1/OG0005822.1/OG0006392.1/OG0007366.1/OG0007413.1/OG0007609.1/OG0007786.1/OG0008269.1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</si>
  <si>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0000200.4/OG0000200.5/OG0000200.2/OG0000200.6/OG0000200.3/OG0000200.1/OG0000299.2/OG0000299.4/OG0000299.3/OG0000299.1/OG0000300.2/OG0000300.3/OG0000300.1/OG0000311.2/OG0000311.3/OG0000311.1/OG0000311.4/OG0000316.4/OG0000316.2/OG0000316.5/OG0000316.1/OG0000316.3/OG0000322.1/OG0000322.2/OG0000322.4/OG0000322.3/OG0000331.1/OG0000331.3/OG0000331.2/OG0000331.4/OG0000375.4/OG0000375.3/OG0000375.2/OG0000375.1/OG0000386.3/OG0000386.1/OG0000386.4/OG0000386.2/OG0000400.4/OG0000400.1/OG0000400.3/OG0000400.2/OG0000492.1/OG0000492.3/OG0000492.2/OG0000513.2/OG0000513.1/OG0000523.2/OG0000523.3/OG0000523.1/OG0000526.3/OG0000526.2/OG0000526.1/OG0000533.2/OG0000533.3/OG0000533.4/OG0000533.1/OG0000549.2/OG0000549.1/OG0000561.2/OG0000561.3/OG0000561.1/OG0000583.2/OG0000583.1/OG0000583.3/OG0000617.1/OG0000617.2/OG0000617.3/OG0000635.1/OG0000635.2/OG0000670.2/OG0000670.1/OG0000671.3/OG0000671.1/OG0000671.2/OG0000704.2/OG0000704.1/OG0000704.3/OG0000785.1/OG0000785.2/OG0000831.2/OG0000831.1/OG0000858.1/OG0000858.2/OG0000858.3/OG0000886.1/OG0000886.3/OG0000886.2/OG0000892.1/OG0000892.2/OG0000893.1/OG0000893.2/OG0000915.1/OG0000915.2/OG0000947.1/OG0000947.2/OG0000953.1/OG0000953.2/OG0001026.1/OG0001026.2/OG0001148.2/OG0001148.1/OG0001157.2/OG0001157.1/OG0001176.1/OG0001176.2/OG0001193.1/OG0001193.2/OG0001243.2/OG0001243.1/OG0001248.1/OG0001248.2/OG0001260.1/OG0001262.2/OG0001262.1/OG0001275.2/OG0001275.1/OG0001305.2/OG0001305.1/OG0001342.2/OG0001342.1/OG0001355.2/OG0001355.1/OG0001368.2/OG0001368.1/OG0001397.1/OG0001397.2/OG0001408.1/OG0001408.2/OG0001466.2/OG0001466.1/OG0001559.2/OG0001559.1/OG0001607.2/OG0001607.1/OG0001639.1/OG0001639.2/OG0001648.2/OG0001648.1/OG0001712.1/OG0001712.2/OG0001752.2/OG0001752.1/OG0001765.1/OG0001768.1/OG0001769.2/OG0001769.1/OG0001772.2/OG0001772.1/OG0001786.2/OG0001786.1/OG0001794.1/OG0001794.2/OG0001870.2/OG0001870.1/OG0001945.1/OG0001945.2/OG0001954.1/OG0001970.1/OG0001970.2/OG0001991.1/OG0002009.1/OG0002009.2/OG0002056.1/OG0002142.1/OG0002142.2/OG0002146.1/OG0002147.1/OG0002147.2/OG0002268.1/OG0002284.1/OG0002380.1/OG0002477.1/OG0002487.1/OG0002492.1/OG0002504.2/OG0002504.1/OG0002515.1/OG0002605.1/OG0002605.2/OG0002746.1/OG0002754.1/OG0002772.1/OG0002787.1/OG0002797.1/OG0002822.1/OG0002885.1/OG0002899.1/OG0002907.1/OG0002920.1/OG0002947.2/OG0002947.1/OG0002955.1/OG0002959.1/OG0003049.1/OG0003088.1/OG0003090.1/OG0003091.1/OG0003137.1/OG0003243.1/OG0003252.1/OG0003323.1/OG0003481.1/OG0003510.1/OG0003522.1/OG0003523.1/OG0003567.1/OG0003580.1/OG0003679.1/OG0003721.1/OG0003752.1/OG0003769.1/OG0003774.1/OG0003801.1/OG0003804.1/OG0003816.1/OG0003819.1/OG0003824.1/OG0003846.1/OG0003945.1/OG0003973.1/OG0003993.1/OG0004106.1/OG0004111.1/OG0004156.1/OG0004204.1/OG0004243.1/OG0004283.1/OG0004628.1/OG0004636.1/OG0004691.1/OG0004704.1/OG0004718.1/OG0004728.1/OG0004749.1/OG0004883.1/OG0005073.1/OG0005081.1/OG0005116.1/OG0005132.1/OG0005154.1/OG0005339.1/OG0005389.1/OG0005434.1/OG0005446.1/OG0005507.1/OG0005580.1/OG0005802.1/OG0006014.1/OG0006256.1/OG0006413.1/OG0006626.1/OG0006706.1/OG0006819.1/OG0006889.1/OG0007280.1/OG0007402.1/OG0008130.1/OG0008495.1/OG0009116.1</t>
  </si>
  <si>
    <t>OG0000168.1/OG0000168.4/OG0000168.2/OG0000168.3/OG0000168.5/OG0000331.1/OG0000331.3/OG0000331.2/OG0000331.4/OG0000375.4/OG0000375.3/OG0000375.2/OG0000375.1/OG0000386.3/OG0000386.1/OG0000386.4/OG0000386.2/OG0000526.3/OG0000526.2/OG0000526.1/OG0000561.2/OG0000561.3/OG0000561.1/OG0000671.3/OG0000671.1/OG0000671.2/OG0000704.2/OG0000704.1/OG0000704.3/OG0000785.1/OG0000785.2/OG0000858.1/OG0000858.2/OG0000858.3/OG0000915.1/OG0000915.2/OG0001157.2/OG0001157.1/OG0001248.1/OG0001248.2/OG0001260.1/OG0001607.2/OG0001607.1/OG0001768.1/OG0001769.2/OG0001769.1/OG0001786.2/OG0001786.1/OG0001954.1/OG0002056.1/OG0002477.1/OG0002492.1/OG0002746.1/OG0002907.1/OG0002920.1/OG0002947.2/OG0002947.1/OG0003088.1/OG0003522.1/OG0003523.1/OG0003801.1/OG0003993.1/OG0004156.1/OG0004204.1/OG0004283.1/OG0004628.1/OG0004704.1/OG0004718.1/OG0004883.1/OG0005081.1/OG0005132.1/OG0005434.1/OG0005446.1/OG0005507.1/OG0006819.1/OG0006889.1/OG0007280.1/OG0008130.1/OG0009116.1</t>
  </si>
  <si>
    <t>OG0002145.1/OG0002646.1/OG0003542.1/OG0005167.1/OG0005376.1/OG0009699.1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</si>
  <si>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0000140.1/OG0000140.4/OG0000140.2/OG0000140.3/OG0000140.5/OG0000140.6/OG0000140.7/OG0000144.8/OG0000144.6/OG0000144.1/OG0000144.7/OG0000144.5/OG0000144.4/OG0000144.3/OG0000144.2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0000322.1/OG0000322.2/OG0000322.4/OG0000322.3/OG0000400.4/OG0000400.1/OG0000400.3/OG0000400.2/OG0000533.2/OG0000533.3/OG0000533.4/OG0000533.1/OG0000635.1/OG0000635.2/OG0000886.1/OG0000886.3/OG0000886.2/OG0000947.1/OG0000947.2/OG0001176.1/OG0001176.2/OG0001193.1/OG0001193.2/OG0001262.2/OG0001262.1/OG0001305.2/OG0001305.1/OG0001355.2/OG0001355.1/OG0001397.1/OG0001397.2/OG0001607.2/OG0001607.1/OG0001648.2/OG0001648.1/OG0001712.1/OG0001712.2/OG0001768.1/OG0001772.2/OG0001772.1/OG0001870.2/OG0001870.1/OG0001991.1/OG0002142.1/OG0002142.2/OG0002146.1/OG0002284.1/OG0002380.1/OG0002504.2/OG0002504.1/OG0002515.1/OG0002605.1/OG0002605.2/OG0002746.1/OG0002754.1/OG0002885.1/OG0002959.1/OG0003049.1/OG0003090.1/OG0003137.1/OG0003243.1/OG0003567.1/OG0003580.1/OG0003816.1/OG0003819.1/OG0003846.1/OG0003945.1/OG0003973.1/OG0004106.1/OG0004111.1/OG0004691.1/OG0004728.1/OG0004749.1/OG0004883.1/OG0005073.1/OG0005081.1/OG0005116.1/OG0005339.1/OG0005580.1/OG0006256.1/OG0006413.1/OG0007402.1/OG0008495.1</t>
  </si>
  <si>
    <t>OG0002646.1/OG0003339.1/OG0003688.1/OG0003797.1/OG0006855.1/OG0007151.1</t>
  </si>
  <si>
    <t>OG0003339.1/OG0005846.1/OG0006855.1</t>
  </si>
  <si>
    <t>OG0000050.7/OG0000050.8/OG0000050.1/OG0000050.6/OG0000050.10/OG0000050.5/OG0000050.11/OG0000050.9/OG0000050.3/OG0000050.2/OG0000050.4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0000492.1/OG0000492.3/OG0000492.2/OG0000523.2/OG0000523.3/OG0000523.1/OG0000617.1/OG0000617.2/OG0000617.3/OG0000635.1/OG0000635.2/OG0000670.2/OG0000670.1/OG0000671.3/OG0000671.1/OG0000671.2/OG0000831.2/OG0000831.1/OG0000886.1/OG0000886.3/OG0000886.2/OG0000892.1/OG0000892.2/OG0001026.1/OG0001026.2/OG0001148.2/OG0001148.1/OG0001275.2/OG0001275.1/OG0001305.2/OG0001305.1/OG0001368.2/OG0001368.1/OG0001397.1/OG0001397.2/OG0001408.1/OG0001408.2/OG0001466.2/OG0001466.1/OG0001559.2/OG0001559.1/OG0001607.2/OG0001607.1/OG0001648.2/OG0001648.1/OG0001772.2/OG0001772.1/OG0001991.1/OG0002268.1/OG0002605.1/OG0002605.2/OG0002772.1/OG0002787.1/OG0002822.1/OG0002885.1/OG0003323.1/OG0003752.1/OG0003769.1/OG0003804.1/OG0003819.1/OG0005116.1/OG0006626.1/OG0006706.1</t>
  </si>
  <si>
    <t>OG0000671.3/OG0000671.1/OG0000671.2/OG0001607.2/OG0001607.1</t>
  </si>
  <si>
    <t>OG0000050.7/OG0000050.8/OG0000050.1/OG0000050.6/OG0000050.10/OG0000050.5/OG0000050.11/OG0000050.9/OG0000050.3/OG0000050.2/OG0000050.4/OG0000148.3/OG0000148.6/OG0000148.5/OG0000148.2/OG0000148.4/OG0000148.1/OG0000200.4/OG0000200.5/OG0000200.2/OG0000200.6/OG0000200.3/OG0000200.1/OG0000299.2/OG0000299.4/OG0000299.3/OG0000299.1/OG0000311.2/OG0000311.3/OG0000311.1/OG0000311.4/OG0000316.4/OG0000316.2/OG0000316.5/OG0000316.1/OG0000316.3/OG0000635.1/OG0000635.2/OG0000886.1/OG0000886.3/OG0000886.2/OG0001305.2/OG0001305.1/OG0001397.1/OG0001397.2/OG0001648.2/OG0001648.1/OG0001772.2/OG0001772.1/OG0001991.1/OG0002605.1/OG0002605.2/OG0002885.1/OG0003819.1/OG0005116.1</t>
  </si>
  <si>
    <t>OG0003339.1/OG0006855.1</t>
  </si>
  <si>
    <t>OG0000083.8/OG0000083.1/OG0000083.3/OG0000083.5/OG0000083.6/OG0000083.4/OG0000083.2/OG0000083.7/OG0000168.1/OG0000168.4/OG0000168.2/OG0000168.3/OG0000168.5/OG0000299.2/OG0000299.4/OG0000299.3/OG0000299.1/OG0000375.4/OG0000375.3/OG0000375.2/OG0000375.1/OG0000386.3/OG0000386.1/OG0000386.4/OG0000386.2/OG0000549.2/OG0000549.1/OG0000617.1/OG0000617.2/OG0000617.3/OG0000953.1/OG0000953.2/OG0001176.1/OG0001176.2/OG0001193.1/OG0001193.2/OG0001248.1/OG0001248.2/OG0001262.2/OG0001262.1/OG0001342.2/OG0001342.1/OG0001648.2/OG0001648.1/OG0001752.2/OG0001752.1/OG0001765.1/OG0002147.1/OG0002147.2/OG0002268.1/OG0002380.1/OG0002487.1/OG0002504.2/OG0002504.1/OG0003049.1/OG0003088.1/OG0003137.1/OG0003510.1/OG0003567.1/OG0003721.1/OG0003824.1/OG0004106.1/OG0004243.1/OG0004628.1/OG0005389.1/OG0006413.1/OG0008495.1</t>
  </si>
  <si>
    <t>OG0002646.1/OG0003415.1/OG0003797.1/OG0004688.1</t>
  </si>
  <si>
    <t>OG0000168.1/OG0000168.4/OG0000168.2/OG0000168.3/OG0000168.5/OG0003088.1</t>
  </si>
  <si>
    <t>OG0000083.8/OG0000083.1/OG0000083.3/OG0000083.5/OG0000083.6/OG0000083.4/OG0000083.2/OG0000083.7/OG0001176.1/OG0001176.2/OG0001193.1/OG0001193.2/OG0001648.2/OG0001648.1/OG0002504.2/OG0002504.1/OG0003049.1/OG0003567.1/OG0006413.1/OG0008495.1</t>
  </si>
  <si>
    <t>OG0003797.1</t>
  </si>
  <si>
    <t>OG0000266.6/OG0000266.3/OG0000266.5/OG0000266.1/OG0000266.2/OG0000266.4/OG0002011.1/OG0002011.2/OG0002306.2/OG0002306.1/OG0003315.1/OG0003315.2/OG0004966.1/OG0007153.1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</si>
  <si>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0000180.6/OG0000180.4/OG0000180.3/OG0000180.2/OG0000180.5/OG0000180.1/OG0000181.3/OG0000181.5/OG0000181.1/OG0000181.2/OG0000181.4/OG0000267.4/OG0000267.1/OG0000267.2/OG0000267.5/OG0000267.3/OG0000299.2/OG0000299.4/OG0000299.3/OG0000299.1/OG0000300.2/OG0000300.3/OG0000300.1/OG0000322.1/OG0000322.2/OG0000322.4/OG0000322.3/OG0000333.4/OG0000333.2/OG0000333.1/OG0000333.3/OG0000373.2/OG0000373.1/OG0000373.3/OG0000373.4/OG0000501.1/OG0000540.3/OG0000540.4/OG0000540.2/OG0000540.1/OG0000549.2/OG0000549.1/OG0000707.1/OG0000707.3/OG0000707.2/OG0000897.2/OG0000897.1/OG0001003.1/OG0001003.2/OG0001006.1/OG0001006.2/OG0001018.2/OG0001018.3/OG0001018.1/OG0001164.2/OG0001164.1/OG0001269.2/OG0001269.1/OG0001326.1/OG0001374.2/OG0001374.1/OG0001578.2/OG0001578.1/OG0001631.2/OG0001631.1/OG0001713.1/OG0001721.2/OG0001721.1/OG0001972.1/OG0001972.2/OG0002384.1/OG0002488.2/OG0002488.1/OG0002643.1/OG0002766.2/OG0002766.1/OG0003058.1/OG0003116.1/OG0003122.1/OG0003270.1/OG0003522.1/OG0003523.1/OG0003659.1/OG0003826.1/OG0004044.1/OG0004130.1/OG0004138.1/OG0004144.1/OG0004333.1/OG0004361.1/OG0004738.1/OG0004971.1/OG0005035.1/OG0005238.1/OG0005507.1/OG0005950.1/OG0006765.1/OG0007432.1/OG0008553.1</t>
  </si>
  <si>
    <t>OG0002145.1/OG0002633.1/OG0003578.1/OG0003765.1/OG0004401.1/OG0004456.1/OG0004486.1/OG0004744.1/OG0005481.1/OG0006857.1</t>
  </si>
  <si>
    <t>OG0000322.1/OG0000322.2/OG0000322.4/OG0000322.3/OG0000501.1/OG0000549.2/OG0000549.1/OG0001003.1/OG0001003.2/OG0001326.1/OG0001374.2/OG0001374.1/OG0001631.2/OG0001631.1/OG0001972.1/OG0001972.2/OG0002384.1/OG0003116.1/OG0004144.1/OG0008553.1</t>
  </si>
  <si>
    <t>OG0003765.1/OG0004486.1/OG0005481.1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</si>
  <si>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0000181.3/OG0000181.5/OG0000181.1/OG0000181.2/OG0000181.4/OG0000540.3/OG0000540.4/OG0000540.2/OG0000540.1/OG0000549.2/OG0000549.1/OG0000707.1/OG0000707.3/OG0000707.2/OG0000897.2/OG0000897.1/OG0001164.2/OG0001164.1/OG0001713.1/OG0001721.2/OG0001721.1/OG0002488.2/OG0002488.1/OG0002643.1/OG0003122.1/OG0003270.1/OG0003659.1/OG0003826.1/OG0004138.1/OG0004333.1/OG0004971.1/OG0005035.1/OG0005238.1/OG0005950.1/OG0006765.1/OG0007432.1/OG0008553.1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</si>
  <si>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0000060.5/OG0000060.4/OG0000060.1/OG0000060.2/OG0000060.6/OG0000060.7/OG0000060.9/OG0000060.8/OG0000060.3/OG0000060.10/OG0000066.8/OG0000066.7/OG0000066.5/OG0000066.6/OG0000066.3/OG0000066.4/OG0000066.1/OG0000066.2/OG0000071.1/OG0000071.5/OG0000071.11/OG0000071.7/OG0000071.9/OG0000071.2/OG0000071.6/OG0000071.10/OG0000071.3/OG0000071.8/OG0000071.4/OG0000074.1/OG0000074.8/OG0000074.3/OG0000074.2/OG0000074.6/OG0000074.5/OG0000074.7/OG0000074.4/OG0000076.4/OG0000076.7/OG0000076.9/OG0000076.3/OG0000076.5/OG0000076.6/OG0000076.10/OG0000076.1/OG0000076.8/OG0000076.2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0000143.2/OG0000143.3/OG0000143.1/OG0000143.4/OG0000144.8/OG0000144.6/OG0000144.1/OG0000144.7/OG0000144.5/OG0000144.4/OG0000144.3/OG0000144.2/OG0000148.3/OG0000148.6/OG0000148.5/OG0000148.2/OG0000148.4/OG0000148.1/OG0000159.7/OG0000159.2/OG0000159.6/OG0000159.5/OG0000159.1/OG0000159.4/OG0000159.3/OG0000163.2/OG0000163.3/OG0000163.4/OG0000163.6/OG0000163.1/OG0000163.5/OG0000168.1/OG0000168.4/OG0000168.2/OG0000168.3/OG0000168.5/OG0000172.3/OG0000172.4/OG0000172.2/OG0000172.1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0000186.3/OG0000186.6/OG0000186.1/OG0000186.4/OG0000186.2/OG0000186.5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0000205.5/OG0000205.2/OG0000205.7/OG0000205.3/OG0000205.1/OG0000205.4/OG0000205.6/OG0000208.2/OG0000208.1/OG0000208.4/OG0000208.3/OG0000214.1/OG0000214.3/OG0000214.4/OG0000214.2/OG0000214.5/OG0000215.4/OG0000215.5/OG0000215.3/OG0000215.1/OG0000215.2/OG0000218.4/OG0000218.2/OG0000218.1/OG0000218.3/OG0000218.5/OG0000219.5/OG0000219.1/OG0000219.4/OG0000219.3/OG0000219.2/OG0000222.2/OG0000222.1/OG0000222.4/OG0000222.5/OG0000222.3/OG0000224.5/OG0000224.3/OG0000224.4/OG0000224.2/OG0000224.1/OG0000224.6/OG0000229.4/OG0000229.5/OG0000229.3/OG0000229.1/OG0000229.2/OG0000241.5/OG0000241.3/OG0000241.2/OG0000241.1/OG0000241.4/OG0000242.3/OG0000242.5/OG0000242.2/OG0000242.4/OG0000242.1/OG0000247.4/OG0000247.5/OG0000247.1/OG0000247.3/OG0000247.2/OG0000252.1/OG0000252.2/OG0000252.3/OG0000256.4/OG0000256.5/OG0000256.3/OG0000256.1/OG0000256.2/OG0000257.3/OG0000257.1/OG0000257.2/OG0000259.2/OG0000259.4/OG0000259.1/OG0000259.6/OG0000259.3/OG0000259.5/OG0000265.3/OG0000265.1/OG0000265.2/OG0000265.4/OG0000265.5/OG0000267.4/OG0000267.1/OG0000267.2/OG0000267.5/OG0000267.3/OG0000269.4/OG0000269.2/OG0000269.3/OG0000269.1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0000284.4/OG0000284.2/OG0000284.1/OG0000284.3/OG0000292.1/OG0000292.2/OG0000292.3/OG0000295.1/OG0000295.2/OG0000295.3/OG0000295.4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0000326.2/OG0000326.1/OG0000326.4/OG0000326.3/OG0000327.4/OG0000327.3/OG0000327.1/OG0000327.2/OG0000331.1/OG0000331.3/OG0000331.2/OG0000331.4/OG0000332.3/OG0000332.2/OG0000332.1/OG0000333.4/OG0000333.2/OG0000333.1/OG0000333.3/OG0000334.3/OG0000334.1/OG0000334.4/OG0000334.2/OG0000339.3/OG0000339.2/OG0000339.4/OG0000339.1/OG0000343.4/OG0000343.1/OG0000343.2/OG0000343.3/OG0000344.3/OG0000344.1/OG0000344.4/OG0000344.2/OG0000348.2/OG0000348.1/OG0000348.3/OG0000351.4/OG0000351.3/OG0000351.1/OG0000351.2/OG0000353.1/OG0000353.4/OG0000353.3/OG0000353.2/OG0000354.3/OG0000354.2/OG0000354.1/OG0000356.4/OG0000356.1/OG0000356.2/OG0000356.3/OG0000358.2/OG0000358.1/OG0000358.3/OG0000358.4/OG0000363.4/OG0000363.1/OG0000363.2/OG0000363.3/OG0000367.2/OG0000367.1/OG0000367.3/OG0000367.4/OG0000368.2/OG0000368.3/OG0000368.1/OG0000372.5/OG0000372.3/OG0000372.4/OG0000372.1/OG0000372.2/OG0000373.2/OG0000373.1/OG0000373.3/OG0000373.4/OG0000374.1/OG0000374.2/OG0000374.4/OG0000374.3/OG0000375.4/OG0000375.3/OG0000375.2/OG0000375.1/OG0000381.3/OG0000381.4/OG0000381.1/OG0000381.2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0000398.2/OG0000398.1/OG0000398.3/OG0000400.4/OG0000400.1/OG0000400.3/OG0000400.2/OG0000401.3/OG0000401.1/OG0000401.2/OG0000402.2/OG0000402.3/OG0000402.1/OG0000403.2/OG0000403.1/OG0000404.1/OG0000404.2/OG0000404.3/OG0000404.4/OG0000406.1/OG0000406.3/OG0000406.2/OG0000412.2/OG0000412.1/OG0000412.3/OG0000416.1/OG0000416.4/OG0000416.2/OG0000416.3/OG0000418.4/OG0000418.3/OG0000418.2/OG0000418.1/OG0000419.4/OG0000419.3/OG0000419.2/OG0000419.1/OG0000420.3/OG0000420.2/OG0000420.1/OG0000426.3/OG0000426.1/OG0000426.2/OG0000429.3/OG0000429.2/OG0000429.1/OG0000433.3/OG0000433.2/OG0000433.1/OG0000436.3/OG0000436.1/OG0000436.2/OG0000444.4/OG0000444.3/OG0000444.1/OG0000444.2/OG0000446.3/OG0000446.2/OG0000446.1/OG0000447.3/OG0000447.2/OG0000447.1/OG0000448.2/OG0000448.4/OG0000448.1/OG0000448.3/OG0000449.3/OG0000449.1/OG0000449.2/OG0000454.1/OG0000454.2/OG0000456.4/OG0000456.2/OG0000456.3/OG0000456.1/OG0000467.4/OG0000467.3/OG0000467.2/OG0000467.1/OG0000474.3/OG0000474.4/OG0000474.2/OG0000474.5/OG0000474.1/OG0000475.2/OG0000475.3/OG0000475.1/OG0000477.2/OG0000477.3/OG0000477.4/OG0000477.1/OG0000478.2/OG0000478.1/OG0000478.3/OG0000480.3/OG0000480.1/OG0000480.2/OG0000484.2/OG0000484.1/OG0000484.3/OG0000485.1/OG0000485.3/OG0000485.2/OG0000492.1/OG0000492.3/OG0000492.2/OG0000498.1/OG0000498.3/OG0000498.2/OG0000498.4/OG0000501.1/OG0000502.2/OG0000502.1/OG0000502.3/OG0000507.1/OG0000507.2/OG0000513.2/OG0000513.1/OG0000520.2/OG0000520.3/OG0000520.1/OG0000521.2/OG0000521.1/OG0000521.3/OG0000523.2/OG0000523.3/OG0000523.1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0000544.3/OG0000544.1/OG0000544.2/OG0000549.2/OG0000549.1/OG0000551.3/OG0000551.2/OG0000551.1/OG0000555.1/OG0000555.2/OG0000555.3/OG0000558.2/OG0000558.3/OG0000558.1/OG0000559.3/OG0000559.2/OG0000559.1/OG0000561.2/OG0000561.3/OG0000561.1/OG0000563.2/OG0000563.3/OG0000563.1/OG0000567.1/OG0000567.3/OG0000567.2/OG0000569.1/OG0000569.4/OG0000569.3/OG0000569.2/OG0000571.3/OG0000571.1/OG0000571.2/OG0000577.3/OG0000577.2/OG0000577.1/OG0000582.3/OG0000582.1/OG0000582.2/OG0000583.2/OG0000583.1/OG0000583.3/OG0000585.1/OG0000585.2/OG0000590.2/OG0000590.1/OG0000590.3/OG0000608.1/OG0000608.2/OG0000613.1/OG0000613.3/OG0000613.2/OG0000614.3/OG0000614.2/OG0000614.1/OG0000617.1/OG0000617.2/OG0000617.3/OG0000618.2/OG0000618.1/OG0000618.3/OG0000619.1/OG0000619.3/OG0000619.2/OG0000623.1/OG0000623.2/OG0000631.2/OG0000631.1/OG0000631.3/OG0000632.1/OG0000632.2/OG0000633.2/OG0000633.3/OG0000633.1/OG0000634.3/OG0000634.1/OG0000634.2/OG0000635.1/OG0000635.2/OG0000636.3/OG0000636.1/OG0000636.2/OG0000637.2/OG0000637.1/OG0000637.3/OG0000650.1/OG0000650.2/OG0000650.3/OG0000653.2/OG0000653.1/OG0000653.3/OG0000654.2/OG0000654.3/OG0000654.1/OG0000655.1/OG0000655.2/OG0000666.3/OG0000666.2/OG0000666.1/OG0000667.1/OG0000667.3/OG0000667.2/OG0000670.2/OG0000670.1/OG0000671.3/OG0000671.1/OG0000671.2/OG0000672.2/OG0000672.1/OG0000676.3/OG0000676.1/OG0000676.2/OG0000686.1/OG0000686.2/OG0000686.3/OG0000690.2/OG0000690.1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0000729.2/OG0000729.1/OG0000730.2/OG0000730.1/OG0000732.1/OG0000732.2/OG0000732.3/OG0000735.2/OG0000735.1/OG0000737.1/OG0000737.3/OG0000737.2/OG0000739.1/OG0000739.2/OG0000741.2/OG0000741.1/OG0000741.3/OG0000745.2/OG0000745.1/OG0000745.3/OG0000746.1/OG0000746.2/OG0000756.1/OG0000762.3/OG0000762.1/OG0000762.2/OG0000763.1/OG0000763.2/OG0000764.1/OG0000764.2/OG0000764.3/OG0000770.2/OG0000770.1/OG0000772.1/OG0000772.2/OG0000782.1/OG0000782.3/OG0000782.2/OG0000785.1/OG0000785.2/OG0000787.2/OG0000787.1/OG0000788.1/OG0000788.2/OG0000792.1/OG0000792.2/OG0000793.1/OG0000793.2/OG0000795.1/OG0000795.2/OG0000811.2/OG0000811.3/OG0000811.1/OG0000812.1/OG0000812.2/OG0000812.3/OG0000813.2/OG0000813.1/OG0000815.1/OG0000815.2/OG0000827.1/OG0000827.2/OG0000828.1/OG0000828.2/OG0000831.2/OG0000831.1/OG0000832.1/OG0000832.3/OG0000832.2/OG0000833.2/OG0000833.1/OG0000834.2/OG0000834.1/OG0000854.1/OG0000854.2/OG0000858.1/OG0000858.2/OG0000858.3/OG0000862.2/OG0000862.1/OG0000863.1/OG0000863.2/OG0000866.3/OG0000866.2/OG0000866.1/OG0000868.2/OG0000868.1/OG0000868.3/OG0000869.1/OG0000869.2/OG0000876.1/OG0000876.2/OG0000881.2/OG0000881.3/OG0000881.1/OG0000883.1/OG0000883.2/OG0000883.3/OG0000886.1/OG0000886.3/OG0000886.2/OG0000889.2/OG0000889.1/OG0000890.3/OG0000890.2/OG0000890.1/OG0000892.1/OG0000892.2/OG0000893.1/OG0000893.2/OG0000894.1/OG0000894.2/OG0000897.2/OG0000897.1/OG0000911.2/OG0000911.1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0000935.2/OG0000935.1/OG0000937.2/OG0000937.1/OG0000938.1/OG0000938.3/OG0000938.2/OG0000942.2/OG0000942.3/OG0000942.1/OG0000945.1/OG0000945.2/OG0000947.1/OG0000947.2/OG0000950.2/OG0000950.1/OG0000952.2/OG0000952.1/OG0000953.1/OG0000953.2/OG0000960.1/OG0000960.2/OG0000966.2/OG0000966.1/OG0000967.1/OG0000967.2/OG0000967.3/OG0000969.1/OG0000969.2/OG0000971.1/OG0000971.2/OG0000971.3/OG0000972.1/OG0000972.2/OG0000974.1/OG0000974.2/OG0000992.1/OG0000992.2/OG0000994.2/OG0000994.1/OG0000995.1/OG0000995.2/OG0000997.1/OG0000997.2/OG0000999.2/OG0000999.1/OG0001001.1/OG0001001.2/OG0001003.1/OG0001003.2/OG0001004.2/OG0001004.1/OG0001006.1/OG0001006.2/OG0001007.2/OG0001007.1/OG0001017.1/OG0001017.2/OG0001018.2/OG0001018.3/OG0001018.1/OG0001019.1/OG0001019.2/OG0001021.1/OG0001025.2/OG0001025.1/OG0001025.3/OG0001026.1/OG0001026.2/OG0001029.2/OG0001029.1/OG0001032.2/OG0001032.1/OG0001033.2/OG0001033.1/OG0001034.2/OG0001034.1/OG0001036.1/OG0001045.2/OG0001045.1/OG0001049.2/OG0001049.1/OG0001050.2/OG0001050.1/OG0001052.2/OG0001052.1/OG0001053.1/OG0001053.2/OG0001053.3/OG0001055.1/OG0001055.2/OG0001068.2/OG0001068.1/OG0001077.2/OG0001077.1/OG0001078.2/OG0001078.3/OG0001078.1/OG0001081.2/OG0001081.1/OG0001082.2/OG0001082.1/OG0001084.2/OG0001084.1/OG0001087.1/OG0001087.2/OG0001090.1/OG0001090.2/OG0001091.2/OG0001091.1/OG0001111.1/OG0001111.2/OG0001116.2/OG0001116.1/OG0001118.1/OG0001118.2/OG0001120.2/OG0001120.1/OG0001125.2/OG0001125.1/OG0001127.2/OG0001127.1/OG0001128.1/OG0001128.2/OG0001130.1/OG0001130.2/OG0001148.2/OG0001148.1/OG0001149.1/OG0001149.2/OG0001153.2/OG0001153.1/OG0001154.1/OG0001154.2/OG0001155.2/OG0001155.1/OG0001157.2/OG0001157.1/OG0001158.2/OG0001158.1/OG0001162.1/OG0001162.2/OG0001163.2/OG0001163.1/OG0001164.2/OG0001164.1/OG0001166.2/OG0001166.1/OG0001167.1/OG0001167.2/OG0001169.2/OG0001169.1/OG0001170.2/OG0001170.1/OG0001171.2/OG0001171.1/OG0001172.2/OG0001172.1/OG0001173.2/OG0001173.1/OG0001175.2/OG0001175.1/OG0001176.1/OG0001176.2/OG0001191.1/OG0001191.2/OG0001193.1/OG0001193.2/OG0001194.2/OG0001194.1/OG0001200.2/OG0001200.1/OG0001203.2/OG0001203.1/OG0001207.2/OG0001207.1/OG0001210.2/OG0001210.1/OG0001211.2/OG0001211.1/OG0001212.2/OG0001212.1/OG0001213.1/OG0001213.2/OG0001214.2/OG0001214.1/OG0001218.2/OG0001218.1/OG0001221.2/OG0001221.1/OG0001222.1/OG0001222.2/OG0001223.1/OG0001223.2/OG0001225.2/OG0001225.1/OG0001227.2/OG0001227.1/OG0001241.1/OG0001241.2/OG0001243.2/OG0001243.1/OG0001247.1/OG0001247.2/OG0001248.1/OG0001248.2/OG0001249.1/OG0001251.2/OG0001251.1/OG0001257.1/OG0001257.2/OG0001259.2/OG0001259.1/OG0001260.1/OG0001261.1/OG0001261.2/OG0001262.2/OG0001262.1/OG0001266.2/OG0001266.1/OG0001267.2/OG0001267.1/OG0001269.2/OG0001269.1/OG0001271.2/OG0001271.1/OG0001274.1/OG0001274.2/OG0001275.2/OG0001275.1/OG0001276.2/OG0001276.1/OG0001278.2/OG0001278.1/OG0001296.1/OG0001296.2/OG0001299.3/OG0001299.2/OG0001299.1/OG0001305.2/OG0001305.1/OG0001313.2/OG0001313.1/OG0001315.2/OG0001315.1/OG0001322.1/OG0001322.2/OG0001326.1/OG0001327.2/OG0001327.1/OG0001342.2/OG0001342.1/OG0001349.1/OG0001355.2/OG0001355.1/OG0001358.1/OG0001358.2/OG0001365.2/OG0001365.1/OG0001368.2/OG0001368.1/OG0001369.1/OG0001374.2/OG0001374.1/OG0001393.1/OG0001393.2/OG0001395.2/OG0001395.1/OG0001397.1/OG0001397.2/OG0001401.3/OG0001401.2/OG0001401.1/OG0001403.2/OG0001403.1/OG0001407.1/OG0001407.2/OG0001408.1/OG0001408.2/OG0001412.2/OG0001412.1/OG0001415.2/OG0001415.1/OG0001416.1/OG0001416.2/OG0001420.1/OG0001421.2/OG0001421.1/OG0001422.1/OG0001422.2/OG0001440.1/OG0001440.2/OG0001445.2/OG0001445.1/OG0001450.1/OG0001450.2/OG0001454.1/OG0001454.2/OG0001461.1/OG0001461.2/OG0001466.2/OG0001466.1/OG0001467.2/OG0001467.1/OG0001469.2/OG0001469.1/OG0001502.2/OG0001502.1/OG0001504.1/OG0001504.2/OG0001505.2/OG0001505.1/OG0001509.2/OG0001509.1/OG0001511.1/OG0001512.1/OG0001512.2/OG0001513.2/OG0001513.1/OG0001514.2/OG0001514.1/OG0001523.1/OG0001523.2/OG0001527.2/OG0001527.1/OG0001528.2/OG0001528.1/OG0001543.2/OG0001543.1/OG0001547.1/OG0001547.2/OG0001551.1/OG0001552.2/OG0001552.1/OG0001554.2/OG0001554.1/OG0001559.2/OG0001559.1/OG0001560.1/OG0001560.2/OG0001567.1/OG0001569.1/OG0001571.3/OG0001571.2/OG0001571.1/OG0001577.2/OG0001577.1/OG0001578.2/OG0001578.1/OG0001582.2/OG0001582.1/OG0001597.1/OG0001597.2/OG0001598.2/OG0001598.1/OG0001599.1/OG0001599.2/OG0001607.2/OG0001607.1/OG0001610.1/OG0001616.1/OG0001616.2/OG0001620.1/OG0001621.2/OG0001621.1/OG0001627.1/OG0001627.2/OG0001630.1/OG0001630.2/OG0001631.2/OG0001631.1/OG0001635.1/OG0001637.2/OG0001637.1/OG0001638.1/OG0001638.2/OG0001639.1/OG0001639.2/OG0001640.1/OG0001640.2/OG0001645.2/OG0001645.1/OG0001648.2/OG0001648.1/OG0001652.1/OG0001652.2/OG0001661.1/OG0001661.2/OG0001665.2/OG0001665.1/OG0001670.2/OG0001670.1/OG0001679.1/OG0001680.1/OG0001680.2/OG0001683.2/OG0001683.1/OG0001684.2/OG0001684.1/OG0001689.2/OG0001689.1/OG0001690.1/OG0001691.2/OG0001691.1/OG0001692.2/OG0001692.1/OG0001694.2/OG0001694.1/OG0001697.2/OG0001697.1/OG0001702.2/OG0001702.1/OG0001704.2/OG0001704.1/OG0001706.1/OG0001706.2/OG0001710.2/OG0001710.1/OG0001712.1/OG0001712.2/OG0001713.1/OG0001714.2/OG0001714.1/OG0001716.1/OG0001716.2/OG0001718.1/OG0001719.1/OG0001721.2/OG0001721.1/OG0001743.1/OG0001743.2/OG0001752.2/OG0001752.1/OG0001753.1/OG0001753.2/OG0001757.2/OG0001757.1/OG0001764.2/OG0001764.1/OG0001765.1/OG0001768.1/OG0001769.2/OG0001769.1/OG0001771.1/OG0001771.2/OG0001772.2/OG0001772.1/OG0001774.1/OG0001774.2/OG0001779.1/OG0001780.1/OG0001780.2/OG0001781.2/OG0001781.1/OG0001782.1/OG0001782.2/OG0001783.1/OG0001785.1/OG0001785.2/OG0001786.2/OG0001786.1/OG0001787.1/OG0001787.2/OG0001792.2/OG0001792.1/OG0001794.1/OG0001794.2/OG0001814.1/OG0001814.2/OG0001815.2/OG0001815.1/OG0001827.2/OG0001827.1/OG0001828.1/OG0001828.3/OG0001828.2/OG0001833.1/OG0001834.1/OG0001838.2/OG0001838.1/OG0001843.1/OG0001843.2/OG0001848.2/OG0001848.1/OG0001856.2/OG0001856.1/OG0001858.1/OG0001860.2/OG0001860.1/OG0001866.2/OG0001866.1/OG0001867.1/OG0001870.2/OG0001870.1/OG0001900.1/OG0001923.1/OG0001923.2/OG0001929.1/OG0001932.1/OG0001932.2/OG0001935.1/OG0001936.1/OG0001936.2/OG0001937.1/OG0001938.2/OG0001938.1/OG0001942.1/OG0001942.2/OG0001944.1/OG0001945.1/OG0001945.2/OG0001948.1/OG0001948.2/OG0001949.2/OG0001949.1/OG0001953.2/OG0001953.1/OG0001954.1/OG0001956.1/OG0001963.1/OG0001963.2/OG0001964.1/OG0001965.1/OG0001970.1/OG0001970.2/OG0001972.1/OG0001972.2/OG0001976.2/OG0001976.1/OG0001979.1/OG0001980.1/OG0001980.2/OG0001981.2/OG0001981.1/OG0001982.1/OG0001991.1/OG0002003.2/OG0002003.1/OG0002009.1/OG0002009.2/OG0002018.1/OG0002024.1/OG0002024.2/OG0002025.1/OG0002025.2/OG0002027.1/OG0002027.2/OG0002031.2/OG0002031.1/OG0002033.1/OG0002036.1/OG0002039.1/OG0002040.2/OG0002040.1/OG0002047.1/OG0002047.2/OG0002051.1/OG0002056.1/OG0002061.1/OG0002064.2/OG0002064.1/OG0002065.2/OG0002065.1/OG0002067.1/OG0002068.1/OG0002071.1/OG0002071.2/OG0002074.2/OG0002074.1/OG0002075.2/OG0002075.1/OG0002076.1/OG0002076.2/OG0002077.2/OG0002077.1/OG0002079.1/OG0002101.1/OG0002101.2/OG0002103.1/OG0002107.2/OG0002107.1/OG0002108.1/OG0002110.1/OG0002113.1/OG0002120.1/OG0002120.2/OG0002133.1/OG0002134.1/OG0002141.1/OG0002142.1/OG0002142.2/OG0002144.1/OG0002144.2/OG0002146.1/OG0002147.1/OG0002147.2/OG0002149.2/OG0002149.1/OG0002150.2/OG0002150.1/OG0002152.1/OG0002152.2/OG0002153.1/OG0002154.1/OG0002154.2/OG0002161.1/OG0002161.2/OG0002163.1/OG0002163.2/OG0002164.2/OG0002164.1/OG0002165.1/OG0002167.1/OG0002174.1/OG0002177.2/OG0002177.1/OG0002178.1/OG0002178.2/OG0002179.1/OG0002180.1/OG0002221.1/OG0002225.2/OG0002225.1/OG0002228.1/OG0002232.1/OG0002236.1/OG0002236.2/OG0002237.1/OG0002241.1/OG0002241.2/OG0002242.2/OG0002242.1/OG0002243.1/OG0002243.2/OG0002245.2/OG0002245.1/OG0002248.1/OG0002265.1/OG0002265.2/OG0002267.1/OG0002268.1/OG0002273.1/OG0002273.2/OG0002274.1/OG0002276.1/OG0002277.2/OG0002277.1/OG0002281.1/OG0002281.2/OG0002284.1/OG0002292.2/OG0002292.1/OG0002295.1/OG0002296.1/OG0002298.1/OG0002340.1/OG0002340.2/OG0002341.1/OG0002342.1/OG0002342.2/OG0002343.1/OG0002343.2/OG0002350.1/OG0002350.2/OG0002351.1/OG0002358.1/OG0002358.2/OG0002359.1/OG0002360.1/OG0002360.2/OG0002361.2/OG0002361.1/OG0002363.1/OG0002364.1/OG0002364.2/OG0002366.1/OG0002366.2/OG0002367.1/OG0002367.2/OG0002368.2/OG0002368.1/OG0002369.1/OG0002371.2/OG0002371.1/OG0002375.1/OG0002377.1/OG0002377.2/OG0002380.1/OG0002381.2/OG0002381.1/OG0002383.1/OG0002384.1/OG0002387.1/OG0002392.1/OG0002394.2/OG0002394.1/OG0002395.1/OG0002398.1/OG0002403.2/OG0002403.1/OG0002409.1/OG0002411.1/OG0002413.1/OG0002432.1/OG0002432.2/OG0002443.2/OG0002443.1/OG0002451.1/OG0002451.2/OG0002454.1/OG0002454.2/OG0002460.1/OG0002462.1/OG0002462.2/OG0002463.1/OG0002464.1/OG0002464.2/OG0002466.1/OG0002468.1/OG0002468.2/OG0002469.1/OG0002472.1/OG0002475.1/OG0002477.1/OG0002481.1/OG0002482.1/OG0002485.2/OG0002485.1/OG0002486.1/OG0002486.2/OG0002487.1/OG0002488.2/OG0002488.1/OG0002491.1/OG0002492.1/OG0002502.1/OG0002503.1/OG0002504.2/OG0002504.1/OG0002509.2/OG0002509.1/OG0002514.1/OG0002514.2/OG0002515.1/OG0002518.1/OG0002551.1/OG0002551.2/OG0002553.1/OG0002557.2/OG0002557.1/OG0002569.1/OG0002572.1/OG0002575.1/OG0002578.1/OG0002584.1/OG0002584.2/OG0002585.1/OG0002586.1/OG0002586.2/OG0002591.1/OG0002594.2/OG0002594.1/OG0002597.1/OG0002597.2/OG0002601.1/OG0002602.2/OG0002602.1/OG0002605.1/OG0002605.2/OG0002607.1/OG0002612.2/OG0002612.1/OG0002614.1/OG0002615.1/OG0002620.1/OG0002621.1/OG0002623.2/OG0002623.1/OG0002624.1/OG0002625.1/OG0002626.1/OG0002630.1/OG0002630.2/OG0002635.2/OG0002635.1/OG0002636.1/OG0002642.1/OG0002642.2/OG0002643.1/OG0002644.1/OG0002649.1/OG0002650.1/OG0002650.2/OG0002655.2/OG0002655.1/OG0002656.1/OG0002659.1/OG0002663.1/OG0002666.1/OG0002667.1/OG0002668.2/OG0002668.1/OG0002670.1/OG0002709.1/OG0002712.1/OG0002716.1/OG0002730.1/OG0002731.2/OG0002731.1/OG0002732.1/OG0002741.1/OG0002743.1/OG0002743.2/OG0002745.1/OG0002745.2/OG0002746.1/OG0002748.1/OG0002754.1/OG0002759.1/OG0002761.1/OG0002762.2/OG0002762.1/OG0002765.2/OG0002765.1/OG0002766.2/OG0002766.1/OG0002767.1/OG0002772.1/OG0002773.1/OG0002774.2/OG0002774.1/OG0002778.2/OG0002778.1/OG0002780.1/OG0002781.1/OG0002786.1/OG0002787.1/OG0002790.1/OG0002794.2/OG0002794.1/OG0002797.1/OG0002798.1/OG0002798.2/OG0002804.1/OG0002806.1/OG0002806.2/OG0002807.1/OG0002810.1/OG0002812.1/OG0002815.1/OG0002822.1/OG0002824.1/OG0002824.2/OG0002825.2/OG0002825.1/OG0002826.1/OG0002826.2/OG0002867.2/OG0002867.1/OG0002870.1/OG0002871.1/OG0002873.1/OG0002873.2/OG0002874.1/OG0002875.1/OG0002876.1/OG0002885.1/OG0002887.1/OG0002887.2/OG0002890.1/OG0002890.2/OG0002899.1/OG0002907.1/OG0002910.2/OG0002910.1/OG0002915.1/OG0002916.1/OG0002918.1/OG0002920.1/OG0002921.1/OG0002923.1/OG0002924.1/OG0002926.1/OG0002931.1/OG0002932.1/OG0002934.1/OG0002936.1/OG0002943.2/OG0002943.1/OG0002946.1/OG0002947.2/OG0002947.1/OG0002949.1/OG0002949.2/OG0002954.1/OG0002955.1/OG0002956.1/OG0002956.2/OG0002957.1/OG0002959.1/OG0002964.1/OG0002969.1/OG0002971.1/OG0002974.1/OG0003026.1/OG0003029.1/OG0003031.1/OG0003033.1/OG0003049.1/OG0003054.1/OG0003058.1/OG0003061.1/OG0003066.1/OG0003068.1/OG0003078.1/OG0003084.1/OG0003088.1/OG0003090.1/OG0003091.1/OG0003092.1/OG0003095.1/OG0003096.1/OG0003098.1/OG0003099.1/OG0003103.1/OG0003105.1/OG0003109.1/OG0003111.1/OG0003112.1/OG0003113.1/OG0003116.1/OG0003122.1/OG0003132.1/OG0003134.1/OG0003137.1/OG0003138.1/OG0003141.1/OG0003141.2/OG0003142.1/OG0003145.1/OG0003146.1/OG0003148.1/OG0003153.1/OG0003154.1/OG0003155.2/OG0003155.1/OG0003163.1/OG0003164.1/OG0003190.1/OG0003202.1/OG0003208.1/OG0003208.2/OG0003210.1/OG0003217.1/OG0003218.1/OG0003221.1/OG0003234.2/OG0003234.1/OG0003243.1/OG0003252.1/OG0003253.2/OG0003253.1/OG0003256.1/OG0003259.1/OG0003262.1/OG0003264.1/OG0003266.2/OG0003266.1/OG0003268.1/OG0003270.1/OG0003273.1/OG0003274.1/OG0003276.1/OG0003277.1/OG0003278.1/OG0003280.1/OG0003287.1/OG0003289.1/OG0003291.1/OG0003292.1/OG0003295.1/OG0003309.1/OG0003310.1/OG0003316.1/OG0003316.2/OG0003318.1/OG0003320.1/OG0003323.1/OG0003326.1/OG0003327.1/OG0003328.1/OG0003332.1/OG0003333.1/OG0003336.1/OG0003340.1/OG0003340.2/OG0003343.1/OG0003344.1/OG0003345.1/OG0003389.1/OG0003400.1/OG0003421.1/OG0003422.1/OG0003423.1/OG0003424.1/OG0003425.1/OG0003427.1/OG0003428.1/OG0003435.1/OG0003442.1/OG0003444.1/OG0003445.1/OG0003448.1/OG0003456.1/OG0003460.1/OG0003461.1/OG0003463.1/OG0003469.1/OG0003473.1/OG0003479.1/OG0003481.1/OG0003484.1/OG0003485.1/OG0003487.1/OG0003490.1/OG0003491.1/OG0003492.1/OG0003499.1/OG0003510.1/OG0003511.1/OG0003522.1/OG0003523.1/OG0003525.1/OG0003527.1/OG0003529.1/OG0003536.1/OG0003539.1/OG0003543.1/OG0003547.1/OG0003551.1/OG0003558.1/OG0003564.1/OG0003567.1/OG0003569.1/OG0003571.1/OG0003572.1/OG0003573.1/OG0003575.1/OG0003579.1/OG0003580.1/OG0003581.1/OG0003582.1/OG0003584.1/OG0003590.1/OG0003591.1/OG0003593.1/OG0003594.1/OG0003642.1/OG0003647.1/OG0003648.1/OG0003655.1/OG0003655.2/OG0003659.1/OG0003663.1/OG0003666.1/OG0003679.1/OG0003683.1/OG0003687.1/OG0003689.1/OG0003690.1/OG0003691.1/OG0003693.1/OG0003695.1/OG0003698.1/OG0003699.1/OG0003702.1/OG0003703.1/OG0003712.1/OG0003715.1/OG0003718.1/OG0003721.1/OG0003724.1/OG0003726.2/OG0003726.1/OG0003730.1/OG0003731.1/OG0003734.1/OG0003738.1/OG0003750.1/OG0003752.1/OG0003753.1/OG0003754.1/OG0003755.1/OG0003758.1/OG0003759.1/OG0003759.2/OG0003763.1/OG0003764.1/OG0003768.1/OG0003769.1/OG0003774.1/OG0003775.1/OG0003776.1/OG0003778.1/OG0003779.1/OG0003782.1/OG0003791.1/OG0003793.1/OG0003798.1/OG0003799.1/OG0003801.1/OG0003804.1/OG0003810.1/OG0003816.1/OG0003817.1/OG0003818.1/OG0003819.1/OG0003821.1/OG0003822.1/OG0003824.1/OG0003826.1/OG0003827.1/OG0003829.1/OG0003831.1/OG0003835.1/OG0003838.1/OG0003840.1/OG0003844.1/OG0003846.1/OG0003854.1/OG0003855.1/OG0003856.1/OG0003857.1/OG0003867.1/OG0003919.1/OG0003926.1/OG0003937.1/OG0003943.1/OG0003945.1/OG0003946.1/OG0003952.1/OG0003953.1/OG0003955.1/OG0003961.1/OG0003963.1/OG0003968.1/OG0003969.1/OG0003972.1/OG0003973.1/OG0003990.1/OG0003991.1/OG0003993.1/OG0003994.1/OG0003997.1/OG0004000.1/OG0004008.1/OG0004014.1/OG0004016.1/OG0004017.1/OG0004024.1/OG0004028.1/OG0004029.1/OG0004032.1/OG0004033.1/OG0004038.1/OG0004041.1/OG0004042.1/OG0004044.1/OG0004045.1/OG0004047.1/OG0004056.1/OG0004057.1/OG0004059.1/OG0004066.1/OG0004067.1/OG0004068.1/OG0004069.1/OG0004073.1/OG0004076.1/OG0004084.1/OG0004085.1/OG0004087.1/OG0004088.1/OG0004089.1/OG0004092.1/OG0004093.1/OG0004105.1/OG0004106.1/OG0004107.1/OG0004108.1/OG0004111.1/OG0004112.1/OG0004112.2/OG0004125.1/OG0004127.1/OG0004129.1/OG0004130.1/OG0004134.1/OG0004135.1/OG0004138.1/OG0004139.1/OG0004144.1/OG0004146.1/OG0004149.1/OG0004152.1/OG0004153.1/OG0004155.1/OG0004156.1/OG0004160.1/OG0004204.1/OG0004205.2/OG0004205.1/OG0004210.1/OG0004212.2/OG0004212.1/OG0004223.1/OG0004234.1/OG0004236.1/OG0004238.1/OG0004240.1/OG0004243.1/OG0004246.1/OG0004249.1/OG0004250.1/OG0004251.1/OG0004252.1/OG0004260.1/OG0004263.1/OG0004269.1/OG0004273.1/OG0004281.1/OG0004283.1/OG0004284.1/OG0004287.1/OG0004288.1/OG0004289.1/OG0004292.1/OG0004294.1/OG0004300.1/OG0004301.1/OG0004305.1/OG0004306.1/OG0004309.1/OG0004311.1/OG0004315.1/OG0004316.1/OG0004318.1/OG0004319.1/OG0004332.1/OG0004333.1/OG0004335.1/OG0004338.1/OG0004339.1/OG0004341.1/OG0004351.1/OG0004354.1/OG0004356.1/OG0004357.1/OG0004361.1/OG0004363.1/OG0004365.1/OG0004370.1/OG0004371.1/OG0004387.1/OG0004388.1/OG0004389.1/OG0004391.1/OG0004394.1/OG0004396.1/OG0004397.1/OG0004404.1/OG0004407.1/OG0004408.1/OG0004409.1/OG0004413.1/OG0004419.1/OG0004423.1/OG0004425.1/OG0004426.1/OG0004428.1/OG0004429.1/OG0004433.1/OG0004435.1/OG0004437.1/OG0004439.1/OG0004440.1/OG0004445.1/OG0004448.1/OG0004451.1/OG0004455.1/OG0004458.1/OG0004460.1/OG0004469.1/OG0004470.1/OG0004471.1/OG0004480.1/OG0004490.1/OG0004493.1/OG0004536.1/OG0004538.1/OG0004544.1/OG0004563.1/OG0004568.1/OG0004571.1/OG0004574.1/OG0004576.1/OG0004579.1/OG0004589.1/OG0004591.1/OG0004596.1/OG0004602.1/OG0004609.1/OG0004610.1/OG0004614.1/OG0004618.1/OG0004620.1/OG0004624.1/OG0004627.1/OG0004628.1/OG0004631.1/OG0004632.1/OG0004634.1/OG0004636.1/OG0004637.1/OG0004653.1/OG0004656.1/OG0004662.1/OG0004664.1/OG0004665.1/OG0004671.1/OG0004673.1/OG0004678.1/OG0004690.1/OG0004691.1/OG0004693.1/OG0004699.2/OG0004699.1/OG0004703.1/OG0004704.1/OG0004710.1/OG0004711.1/OG0004718.1/OG0004720.1/OG0004724.1/OG0004725.1</t>
  </si>
  <si>
    <t>OG0000266.6/OG0000266.3/OG0000266.5/OG0000266.1/OG0000266.2/OG0000266.4/OG0000279.4/OG0000279.1/OG0000279.6/OG0000279.2/OG0000279.9/OG0000279.3/OG0000279.8/OG0000279.5/OG0000279.7/OG0000377.1/OG0000377.3/OG0000377.2/OG0000411.1/OG0000411.2/OG0000572.2/OG0000572.1/OG0000705.3/OG0000705.2/OG0000705.1/OG0000821.1/OG0000821.3/OG0000821.2/OG0001000.1/OG0001000.2/OG0001024.1/OG0001215.1/OG0001215.2/OG0001373.1/OG0001398.1/OG0001573.1/OG0001576.2/OG0001576.1/OG0001626.1/OG0001626.2/OG0001632.1/OG0001767.1/OG0001795.2/OG0001795.1/OG0001902.1/OG0001902.2/OG0001920.1/OG0001961.1/OG0001984.1/OG0002011.1/OG0002011.2/OG0002055.2/OG0002055.1/OG0002181.1/OG0002181.2/OG0002186.1/OG0002287.1/OG0002306.2/OG0002306.1/OG0002527.1/OG0002581.1/OG0002582.1/OG0002593.1/OG0002628.2/OG0002628.1/OG0002658.1/OG0002676.1/OG0002724.1/OG0002813.1/OG0002816.1/OG0002816.2/OG0002817.2/OG0002817.1/OG0002830.1/OG0002831.1/OG0002905.1/OG0003080.1/OG0003207.1/OG0003229.1/OG0003286.1/OG0003293.1/OG0003315.1/OG0003315.2/OG0003350.1/OG0003353.1/OG0003447.1/OG0003454.1/OG0003471.1/OG0003568.2/OG0003568.1/OG0003576.1/OG0003671.1/OG0003770.1/OG0003874.1/OG0003887.1/OG0003959.1/OG0003960.1/OG0004031.1/OG0004075.1/OG0004132.1/OG0004150.1/OG0004161.1/OG0004285.1/OG0004352.1/OG0004353.1/OG0004360.1/OG0004381.1/OG0004446.1/OG0004500.1/OG0004501.1/OG0004585.1/OG0004638.1/OG0004680.1/OG0004687.1/OG0004687.2/OG0004706.1/OG0004837.1/OG0004847.1/OG0004956.1/OG0004966.1/OG0005012.1/OG0005064.1/OG0005069.1/OG0005125.1/OG0005129.1/OG0005180.1/OG0005190.1/OG0005302.1/OG0005439.1/OG0005449.2/OG0005449.1/OG0005474.1/OG0005518.1/OG0005548.1/OG0005560.1/OG0005562.1/OG0005572.1/OG0005576.1/OG0005596.1/OG0005600.1/OG0005605.1/OG0005606.1/OG0005609.1/OG0005695.1/OG0005706.1/OG0005715.1/OG0005776.1/OG0005803.1/OG0005810.1/OG0005822.1/OG0005927.1/OG0005947.1/OG0006047.1/OG0006049.1/OG0006078.1/OG0006184.1/OG0006225.1/OG0006383.1/OG0006389.1/OG0006392.1/OG0006397.1/OG0006412.1/OG0006435.1/OG0006435.2/OG0006476.1/OG0006594.1/OG0006746.1/OG0006746.2/OG0006834.1/OG0006836.1/OG0006883.1/OG0006964.1/OG0006989.1/OG0007144.1/OG0007153.1/OG0007225.1/OG0007247.1/OG0007344.1/OG0007345.1/OG0007360.1/OG0007366.1/OG0007382.1/OG0007413.1/OG0007441.1/OG0007459.1/OG0007590.1/OG0007594.1/OG0007602.1/OG0007609.1/OG0007750.1/OG0007752.1/OG0007786.1/OG0007859.1/OG0007882.1/OG0008059.1/OG0008086.1/OG0008091.1/OG0008116.1/OG0008224.1/OG0008252.1/OG0008252.2/OG0008269.1/OG0008273.1/OG0008432.1/OG0008563.1/OG0008623.1/OG0008786.1/OG0009154.1/OG0009157.1/OG0009738.1/OG0010076.1/OG0010101.1/OG0011919.1</t>
  </si>
  <si>
    <t>OG0000198.3/OG0000198.5/OG0000198.4/OG0000198.2/OG0000198.1/OG0000407.6/OG0000407.3/OG0000407.1/OG0000407.5/OG0000407.4/OG0000407.2/OG0000408.2/OG0000408.1/OG0000408.3/OG0000408.4/OG0000408.5/OG0000622.1/OG0000887.2/OG0000887.1/OG0000913.1/OG0000913.3/OG0000913.2/OG0000939.1/OG0000939.2/OG0000977.1/OG0001046.2/OG0001046.1/OG0001085.2/OG0001085.1/OG0001104.2/OG0001104.1/OG0001345.3/OG0001345.2/OG0001345.1/OG0001361.1/OG0001361.2/OG0001362.2/OG0001362.1/OG0001497.1/OG0001497.2/OG0001605.2/OG0001605.1/OG0001605.3/OG0001609.1/OG0001662.2/OG0001662.1/OG0001686.1/OG0001686.2/OG0001790.2/OG0001790.1/OG0001862.2/OG0001862.1/OG0001924.1/OG0001940.1/OG0001966.2/OG0001966.1/OG0001974.1/OG0002019.1/OG0002032.1/OG0002032.2/OG0002073.1/OG0002073.2/OG0002078.2/OG0002078.1/OG0002117.1/OG0002132.2/OG0002132.1/OG0002145.1/OG0002168.1/OG0002169.2/OG0002169.1/OG0002257.2/OG0002257.1/OG0002259.1/OG0002264.1/OG0002270.1/OG0002270.2/OG0002282.1/OG0002353.1/OG0002382.1/OG0002444.1/OG0002480.1/OG0002583.1/OG0002616.1/OG0002633.1/OG0002646.1/OG0002660.1/OG0002913.1/OG0002952.2/OG0002952.1/OG0003081.1/OG0003125.1/OG0003151.1/OG0003160.1/OG0003220.1/OG0003238.1/OG0003257.1/OG0003294.1/OG0003294.2/OG0003331.1/OG0003335.1/OG0003339.1/OG0003415.1/OG0003459.1/OG0003509.1/OG0003542.1/OG0003578.1/OG0003596.1/OG0003668.1/OG0003672.1/OG0003688.1/OG0003716.1/OG0003729.1/OG0003735.1/OG0003765.1/OG0003797.1/OG0003832.1/OG0003850.1/OG0003921.1/OG0003980.1/OG0003998.1/OG0004040.1/OG0004052.1/OG0004054.1/OG0004082.1/OG0004090.1/OG0004096.1/OG0004114.1/OG0004278.1/OG0004280.1/OG0004282.1/OG0004312.1/OG0004372.1/OG0004390.1/OG0004401.1/OG0004410.1/OG0004438.1/OG0004456.1/OG0004476.1/OG0004486.1/OG0004488.1/OG0004570.1/OG0004598.1/OG0004607.1/OG0004681.1/OG0004688.1/OG0004696.1/OG0004698.1/OG0004702.1/OG0004712.1/OG0004733.1/OG0004737.1/OG0004744.1/OG0004769.1/OG0004779.1/OG0004795.1/OG0004808.1/OG0004905.1/OG0004911.1/OG0004941.1/OG0004945.1/OG0005031.1/OG0005034.1/OG0005056.1/OG0005060.1/OG0005075.1/OG0005093.1/OG0005113.1/OG0005143.1/OG0005167.1/OG0005242.1/OG0005295.1/OG0005340.1/OG0005376.1/OG0005422.1/OG0005427.1/OG0005441.1/OG0005456.1/OG0005462.1/OG0005480.1/OG0005481.1/OG0005534.1/OG0005557.1/OG0005582.1/OG0005729.1/OG0005749.1/OG0005829.1/OG0005846.1/OG0005895.1/OG0005897.1/OG0005907.1/OG0005935.1/OG0005959.1/OG0006022.1/OG0006040.1/OG0006061.1/OG0006064.1/OG0006227.1/OG0006243.1/OG0006253.1/OG0006257.1/OG0006264.1/OG0006270.1/OG0006285.1/OG0006406.1/OG0006454.1/OG0006462.1/OG0006466.1/OG0006471.1/OG0006475.1/OG0006494.1/OG0006495.1/OG0006512.1/OG0006627.1/OG0006639.1/OG0006653.1/OG0006654.1/OG0006708.1/OG0006712.1/OG0006716.1/OG0006730.1/OG0006735.1/OG0006750.1/OG0006762.1/OG0006771.1/OG0006772.1/OG0006781.1/OG0006786.1/OG0006803.1/OG0006813.1/OG0006816.1/OG0006827.1/OG0006855.1/OG0006857.1/OG0006865.1/OG0006940.1/OG0006951.1/OG0007101.1/OG0007123.1/OG0007151.1/OG0007155.1/OG0007196.1/OG0007229.1/OG0007234.1/OG0007236.1/OG0007281.1/OG0007327.1/OG0007332.1/OG0007336.1/OG0007350.1/OG0007355.1/OG0007357.1/OG0007376.1/OG0007385.1/OG0007387.1/OG0007412.1/OG0007586.1/OG0007619.1/OG0007622.1/OG0007628.1/OG0007639.1/OG0007666.1/OG0007678.1/OG0007689.1/OG0007707.1/OG0007709.1/OG0007747.1/OG0007751.1/OG0007771.1/OG0007782.1/OG0007790.1/OG0007791.1/OG0007796.1/OG0007826.1/OG0008011.1/OG0008019.1/OG0008022.1/OG0008034.1/OG0008049.1/OG0008056.1/OG0008075.1/OG0008078.1/OG0008098.1/OG0008107.1/OG0008165.1/OG0008180.1/OG0008188.1/OG0008205.1/OG0008221.1/OG0008394.1/OG0008413.1/OG0008442.1/OG0008465.1/OG0008493.1/OG0008519.1/OG0008526.1/OG0008529.1/OG0008530.1/OG0008552.1/OG0008751.1/OG0008816.1/OG0008853.1/OG0008856.1/OG0009049.1/OG0009053.1/OG0009067.1/OG0009100.1/OG0009118.1/OG0009119.1/OG0009130.1/OG0009284.1/OG0009351.1/OG0009359.1/OG0009685.1/OG0009699.1/OG0010621.1/OG0010668.1/OG0011506.1</t>
  </si>
  <si>
    <t>OG0000377.1/OG0000377.3/OG0000377.2/OG0000572.2/OG0000572.1/OG0001373.1/OG0001573.1/OG0002011.1/OG0002011.2/OG0002813.1/OG0003229.1/OG0003293.1/OG0003313.2/OG0003313.1/OG0003960.1/OG0004352.1/OG0004406.1/OG0004442.1/OG0004638.1/OG0004706.1/OG0005125.1/OG0005562.1/OG0005695.1/OG0006995.1/OG0007360.1/OG0007602.1/OG0008091.1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</si>
  <si>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0000119.6/OG0000119.1/OG0000119.5/OG0000119.4/OG0000119.7/OG0000119.3/OG0000119.2/OG0000133.3/OG0000133.1/OG0000133.4/OG0000133.2/OG0000143.2/OG0000143.3/OG0000143.1/OG0000143.4/OG0000148.3/OG0000148.6/OG0000148.5/OG0000148.2/OG0000148.4/OG0000148.1/OG0000257.3/OG0000257.1/OG0000257.2/OG0000299.2/OG0000299.4/OG0000299.3/OG0000299.1/OG0000312.1/OG0000332.3/OG0000332.2/OG0000332.1/OG0000358.2/OG0000358.1/OG0000358.3/OG0000358.4/OG0000363.4/OG0000363.1/OG0000363.2/OG0000363.3/OG0000386.3/OG0000386.1/OG0000386.4/OG0000386.2/OG0000403.2/OG0000403.1/OG0000419.4/OG0000419.3/OG0000419.2/OG0000419.1/OG0000449.3/OG0000449.1/OG0000449.2/OG0000454.1/OG0000454.2/OG0000475.2/OG0000475.3/OG0000475.1/OG0000526.3/OG0000526.2/OG0000526.1/OG0000538.3/OG0000538.2/OG0000538.4/OG0000538.1/OG0000618.2/OG0000618.1/OG0000618.3/OG0000666.3/OG0000666.2/OG0000666.1/OG0000686.1/OG0000686.2/OG0000686.3/OG0000707.1/OG0000707.3/OG0000707.2/OG0000712.1/OG0000712.2/OG0000735.2/OG0000735.1/OG0000746.1/OG0000746.2/OG0000768.1/OG0000768.2/OG0000811.2/OG0000811.3/OG0000811.1/OG0000815.1/OG0000815.2/OG0000881.2/OG0000881.3/OG0000881.1/OG0000919.2/OG0000919.1/OG0000920.2/OG0000920.1/OG0000960.1/OG0000960.2/OG0000972.1/OG0000972.2/OG0001034.2/OG0001034.1/OG0001052.2/OG0001052.1/OG0001090.1/OG0001090.2/OG0001110.1/OG0001110.2/OG0001148.2/OG0001148.1/OG0001218.2/OG0001218.1/OG0001225.2/OG0001225.1/OG0001248.1/OG0001248.2/OG0001249.1/OG0001262.2/OG0001262.1/OG0001275.2/OG0001275.1/OG0001407.1/OG0001407.2/OG0001440.1/OG0001440.2/OG0001513.2/OG0001513.1/OG0001559.2/OG0001559.1/OG0001652.1/OG0001652.2/OG0001683.2/OG0001683.1/OG0001690.1/OG0001697.2/OG0001697.1/OG0001764.2/OG0001764.1/OG0001783.1/OG0001833.1/OG0001935.1/OG0001942.1/OG0001942.2/OG0001970.1/OG0001970.2/OG0002047.1/OG0002047.2/OG0002065.2/OG0002065.1/OG0002068.1/OG0002079.1/OG0002101.1/OG0002101.2/OG0002113.1/OG0002134.1/OG0002142.1/OG0002142.2/OG0002144.1/OG0002144.2/OG0002161.1/OG0002161.2/OG0002166.2/OG0002166.1/OG0002178.1/OG0002178.2/OG0002228.1/OG0002246.1/OG0002284.1/OG0002340.1/OG0002340.2/OG0002359.1/OG0002361.2/OG0002361.1/OG0002381.2/OG0002381.1/OG0002403.2/OG0002403.1/OG0002413.1/OG0002451.1/OG0002451.2/OG0002471.1/OG0002472.1/OG0002487.1/OG0002515.1/OG0002553.1/OG0002589.1/OG0002589.2/OG0002603.1/OG0002607.1/OG0002612.2/OG0002612.1/OG0002614.1/OG0002621.1/OG0002649.1/OG0002668.2/OG0002668.1/OG0002730.1/OG0002773.1/OG0002786.1/OG0002787.1/OG0002908.1/OG0002923.1/OG0002924.1/OG0002931.1/OG0002947.2/OG0002947.1/OG0002957.1/OG0002959.1/OG0003026.1/OG0003028.1/OG0003028.2/OG0003052.1/OG0003061.1/OG0003090.1/OG0003132.1/OG0003134.1/OG0003142.1/OG0003145.1/OG0003204.1/OG0003221.1/OG0003274.1/OG0003278.1/OG0003280.1/OG0003292.1/OG0003400.1/OG0003423.1/OG0003428.1/OG0003442.1/OG0003461.1/OG0003491.1/OG0003510.1/OG0003536.1/OG0003539.1/OG0003543.1/OG0003575.1/OG0003579.1/OG0003591.1/OG0003683.1/OG0003690.1/OG0003691.1/OG0003698.1/OG0003721.1/OG0003743.1/OG0003743.2/OG0003753.1/OG0003769.1/OG0003782.1/OG0003808.1/OG0003826.1/OG0003835.1/OG0003846.1/OG0003849.1/OG0003856.1/OG0003973.1/OG0003993.1/OG0004008.1/OG0004032.1/OG0004038.1/OG0004066.1/OG0004103.1/OG0004135.1/OG0004144.1/OG0004205.2/OG0004205.1/OG0004269.1/OG0004273.1/OG0004396.1/OG0004397.1/OG0004407.1/OG0004413.1/OG0004433.1/OG0004470.1/OG0004544.1/OG0004592.1/OG0004664.1/OG0004718.1/OG0004724.1/OG0004778.1/OG0004930.1/OG0004935.1/OG0004949.1/OG0004970.1/OG0005000.1/OG0005017.1/OG0005050.1/OG0005051.1/OG0005065.1/OG0005072.1/OG0005078.1/OG0005100.1/OG0005115.1/OG0005137.1/OG0005325.1/OG0005328.1/OG0005347.1/OG0005357.1/OG0005394.1/OG0005405.1/OG0005445.1/OG0005451.1/OG0005465.1/OG0005489.1/OG0005513.1/OG0005521.1/OG0005542.1/OG0005559.1/OG0005585.1/OG0005669.1/OG0005686.1/OG0005764.1/OG0005772.1/OG0005789.1/OG0005812.1/OG0005839.1/OG0005899.1/OG0005902.1/OG0005982.1/OG0005998.1/OG0006181.1/OG0006234.1/OG0006248.1/OG0006256.1/OG0006269.1/OG0006279.1/OG0006310.1/OG0006350.1/OG0006368.1/OG0006394.1/OG0006395.1/OG0006413.1/OG0006422.1/OG0006469.1/OG0006626.1/OG0006683.1/OG0006710.1/OG0006819.1/OG0006832.1/OG0006897.1/OG0006915.1/OG0006958.1/OG0006973.1/OG0007085.1/OG0007130.1/OG0007364.1/OG0007624.1/OG0007638.1/OG0007832.1/OG0007980.1/OG0008073.1/OG0008083.1/OG0008131.1/OG0010635.1</t>
  </si>
  <si>
    <t>OG0001046.2/OG0001046.1/OG0001362.2/OG0001362.1/OG0001966.2/OG0001966.1/OG0002132.2/OG0002132.1/OG0002382.1/OG0002444.1/OG0002497.2/OG0002497.1/OG0003238.1/OG0003339.1/OG0003415.1/OG0004488.1/OG0004681.1/OG0004808.1/OG0004905.1/OG0005093.1/OG0005242.1/OG0005443.1/OG0005456.1/OG0005846.1/OG0006022.1/OG0006043.1/OG0006227.1/OG0006265.1/OG0006462.1/OG0006827.1/OG0006940.1/OG0007234.1/OG0007357.1/OG0007385.1/OG0007387.1/OG0007619.1/OG0007689.1/OG0007790.1/OG0008141.1/OG0008205.1/OG0008493.1/OG0008562.1/OG0009118.1</t>
  </si>
  <si>
    <t>OG0000054.3/OG0000054.7/OG0000054.6/OG0000054.4/OG0000054.2/OG0000054.1/OG0000054.5/OG0000320.4/OG0000320.3/OG0000320.2/OG0000320.1/OG0000320.5/OG0002790.1/OG0003098.1/OG0003791.1/OG0004437.1/OG0005877.1/OG0006340.1</t>
  </si>
  <si>
    <t>OG0000377.1/OG0000377.3/OG0000377.2/OG0000821.1/OG0000821.3/OG0000821.2/OG0001920.1/OG0002186.1/OG0002287.1/OG0002306.2/OG0002306.1/OG0002593.1/OG0002628.2/OG0002628.1/OG0002658.1/OG0002817.2/OG0002817.1/OG0002830.1/OG0002905.1/OG0003229.1/OG0003447.1/OG0003454.1/OG0003471.1/OG0003576.1/OG0003874.1/OG0004031.1/OG0004500.1/OG0004680.1/OG0005064.1/OG0005439.1/OG0005706.1/OG0005810.1/OG0005822.1/OG0005927.1/OG0005947.1/OG0006389.1/OG0006392.1/OG0006397.1/OG0006476.1/OG0007144.1/OG0007366.1/OG0007413.1/OG0007609.1/OG0007786.1/OG0008224.1/OG0008269.1/OG0008623.1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</si>
  <si>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0000060.5/OG0000060.4/OG0000060.1/OG0000060.2/OG0000060.6/OG0000060.7/OG0000060.9/OG0000060.8/OG0000060.3/OG0000060.10/OG0000066.8/OG0000066.7/OG0000066.5/OG0000066.6/OG0000066.3/OG0000066.4/OG0000066.1/OG0000066.2/OG0000071.1/OG0000071.5/OG0000071.11/OG0000071.7/OG0000071.9/OG0000071.2/OG0000071.6/OG0000071.10/OG0000071.3/OG0000071.8/OG0000071.4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0000120.3/OG0000120.4/OG0000120.1/OG0000120.5/OG0000120.2/OG0000126.3/OG0000126.2/OG0000126.8/OG0000126.6/OG0000126.5/OG0000126.1/OG0000126.4/OG0000126.7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0000172.3/OG0000172.4/OG0000172.2/OG0000172.1/OG0000192.1/OG0000192.2/OG0000192.5/OG0000192.4/OG0000192.3/OG0000200.4/OG0000200.5/OG0000200.2/OG0000200.6/OG0000200.3/OG0000200.1/OG0000208.2/OG0000208.1/OG0000208.4/OG0000208.3/OG0000247.4/OG0000247.5/OG0000247.1/OG0000247.3/OG0000247.2/OG0000267.4/OG0000267.1/OG0000267.2/OG0000267.5/OG0000267.3/OG0000273.1/OG0000273.5/OG0000273.4/OG0000273.2/OG0000273.3/OG0000274.1/OG0000274.4/OG0000274.5/OG0000274.2/OG0000274.3/OG0000278.4/OG0000278.2/OG0000278.1/OG0000278.3/OG0000278.5/OG0000280.1/OG0000280.2/OG0000280.4/OG0000280.3/OG0000283.4/OG0000283.3/OG0000283.1/OG0000283.2/OG0000299.2/OG0000299.4/OG0000299.3/OG0000299.1/OG0000300.2/OG0000300.3/OG0000300.1/OG0000305.1/OG0000305.4/OG0000305.2/OG0000305.3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0000332.3/OG0000332.2/OG0000332.1/OG0000334.3/OG0000334.1/OG0000334.4/OG0000334.2/OG0000351.4/OG0000351.3/OG0000351.1/OG0000351.2/OG0000354.3/OG0000354.2/OG0000354.1/OG0000356.4/OG0000356.1/OG0000356.2/OG0000356.3/OG0000367.2/OG0000367.1/OG0000367.3/OG0000367.4/OG0000373.2/OG0000373.1/OG0000373.3/OG0000373.4/OG0000375.4/OG0000375.3/OG0000375.2/OG0000375.1/OG0000386.3/OG0000386.1/OG0000386.4/OG0000386.2/OG0000400.4/OG0000400.1/OG0000400.3/OG0000400.2/OG0000416.1/OG0000416.4/OG0000416.2/OG0000416.3/OG0000418.4/OG0000418.3/OG0000418.2/OG0000418.1/OG0000419.4/OG0000419.3/OG0000419.2/OG0000419.1/OG0000433.3/OG0000433.2/OG0000433.1/OG0000444.4/OG0000444.3/OG0000444.1/OG0000444.2/OG0000449.3/OG0000449.1/OG0000449.2/OG0000475.2/OG0000475.3/OG0000475.1/OG0000477.2/OG0000477.3/OG0000477.4/OG0000477.1/OG0000485.1/OG0000485.3/OG0000485.2/OG0000492.1/OG0000492.3/OG0000492.2/OG0000502.2/OG0000502.1/OG0000502.3/OG0000507.1/OG0000507.2/OG0000513.2/OG0000513.1/OG0000521.2/OG0000521.1/OG0000521.3/OG0000523.2/OG0000523.3/OG0000523.1/OG0000525.3/OG0000525.1/OG0000525.2/OG0000526.3/OG0000526.2/OG0000526.1/OG0000533.2/OG0000533.3/OG0000533.4/OG0000533.1/OG0000538.3/OG0000538.2/OG0000538.4/OG0000538.1/OG0000541.1/OG0000541.2/OG0000541.3/OG0000549.2/OG0000549.1/OG0000551.3/OG0000551.2/OG0000551.1/OG0000555.1/OG0000555.2/OG0000555.3/OG0000561.2/OG0000561.3/OG0000561.1/OG0000571.3/OG0000571.1/OG0000571.2/OG0000582.3/OG0000582.1/OG0000582.2/OG0000583.2/OG0000583.1/OG0000583.3/OG0000608.1/OG0000608.2/OG0000614.3/OG0000614.2/OG0000614.1/OG0000617.1/OG0000617.2/OG0000617.3/OG0000623.1/OG0000623.2/OG0000631.2/OG0000631.1/OG0000631.3/OG0000635.1/OG0000635.2/OG0000636.3/OG0000636.1/OG0000636.2/OG0000667.1/OG0000667.3/OG0000667.2/OG0000670.2/OG0000670.1/OG0000671.3/OG0000671.1/OG0000671.2/OG0000696.1/OG0000696.2/OG0000696.3/OG0000704.2/OG0000704.1/OG0000704.3/OG0000764.1/OG0000764.2/OG0000764.3/OG0000785.1/OG0000785.2/OG0000787.2/OG0000787.1/OG0000795.1/OG0000795.2/OG0000812.1/OG0000812.2/OG0000812.3/OG0000831.2/OG0000831.1/OG0000832.1/OG0000832.3/OG0000832.2/OG0000833.2/OG0000833.1/OG0000858.1/OG0000858.2/OG0000858.3/OG0000886.1/OG0000886.3/OG0000886.2/OG0000889.2/OG0000889.1/OG0000892.1/OG0000892.2/OG0000893.1/OG0000893.2/OG0000897.2/OG0000897.1/OG0000915.1/OG0000915.2/OG0000917.2/OG0000917.1/OG0000918.2/OG0000918.3/OG0000918.1/OG0000919.2/OG0000919.1/OG0000921.3/OG0000921.1/OG0000921.2/OG0000935.2/OG0000935.1/OG0000938.1/OG0000938.3/OG0000938.2/OG0000947.1/OG0000947.2/OG0000953.1/OG0000953.2/OG0000967.1/OG0000967.2/OG0000967.3/OG0001003.1/OG0001003.2/OG0001018.2/OG0001018.3/OG0001018.1/OG0001026.1/OG0001026.2/OG0001049.2/OG0001049.1/OG0001050.2/OG0001050.1/OG0001052.2/OG0001052.1/OG0001068.2/OG0001068.1/OG0001084.2/OG0001084.1/OG0001090.1/OG0001090.2/OG0001148.2/OG0001148.1/OG0001157.2/OG0001157.1/OG0001162.1/OG0001162.2/OG0001163.2/OG0001163.1/OG0001169.2/OG0001169.1/OG0001171.2/OG0001171.1/OG0001175.2/OG0001175.1/OG0001176.1/OG0001176.2/OG0001193.1/OG0001193.2/OG0001200.2/OG0001200.1/OG0001210.2/OG0001210.1/OG0001213.1/OG0001213.2/OG0001225.2/OG0001225.1/OG0001227.2/OG0001227.1/OG0001241.1/OG0001241.2/OG0001243.2/OG0001243.1/OG0001248.1/OG0001248.2/OG0001249.1/OG0001260.1/OG0001262.2/OG0001262.1/OG0001266.2/OG0001266.1/OG0001271.2/OG0001271.1/OG0001275.2/OG0001275.1/OG0001305.2/OG0001305.1/OG0001313.2/OG0001313.1/OG0001326.1/OG0001342.2/OG0001342.1/OG0001355.2/OG0001355.1/OG0001368.2/OG0001368.1/OG0001374.2/OG0001374.1/OG0001397.1/OG0001397.2/OG0001403.2/OG0001403.1/OG0001408.1/OG0001408.2/OG0001420.1/OG0001440.1/OG0001440.2/OG0001466.2/OG0001466.1/OG0001504.1/OG0001504.2/OG0001509.2/OG0001509.1/OG0001543.2/OG0001543.1/OG0001559.2/OG0001559.1/OG0001567.1/OG0001578.2/OG0001578.1/OG0001607.2/OG0001607.1/OG0001631.2/OG0001631.1/OG0001639.1/OG0001639.2/OG0001648.2/OG0001648.1/OG0001702.2/OG0001702.1/OG0001712.1/OG0001712.2/OG0001716.1/OG0001716.2/OG0001719.1/OG0001752.2/OG0001752.1/OG0001753.1/OG0001753.2/OG0001757.2/OG0001757.1/OG0001765.1/OG0001768.1/OG0001769.2/OG0001769.1/OG0001772.2/OG0001772.1/OG0001780.1/OG0001780.2/OG0001782.1/OG0001782.2/OG0001786.2/OG0001786.1/OG0001794.1/OG0001794.2/OG0001814.1/OG0001814.2/OG0001828.1/OG0001828.3/OG0001828.2/OG0001858.1/OG0001860.2/OG0001860.1/OG0001867.1/OG0001870.2/OG0001870.1/OG0001932.1/OG0001932.2/OG0001936.1/OG0001936.2/OG0001938.2/OG0001938.1/OG0001942.1/OG0001942.2/OG0001945.1/OG0001945.2/OG0001948.1/OG0001948.2/OG0001954.1/OG0001965.1/OG0001970.1/OG0001970.2/OG0001972.1/OG0001972.2/OG0001981.2/OG0001981.1/OG0001991.1/OG0002003.2/OG0002003.1/OG0002009.1/OG0002009.2/OG0002040.2/OG0002040.1/OG0002056.1/OG0002064.2/OG0002064.1/OG0002076.1/OG0002076.2/OG0002077.2/OG0002077.1/OG0002103.1/OG0002107.2/OG0002107.1/OG0002108.1/OG0002134.1/OG0002142.1/OG0002142.2/OG0002146.1/OG0002147.1/OG0002147.2/OG0002180.1/OG0002221.1/OG0002225.2/OG0002225.1/OG0002236.1/OG0002236.2/OG0002268.1/OG0002277.2/OG0002277.1/OG0002284.1/OG0002341.1/OG0002351.1/OG0002360.1/OG0002360.2/OG0002361.2/OG0002361.1/OG0002366.1/OG0002366.2/OG0002380.1/OG0002381.2/OG0002381.1/OG0002392.1/OG0002411.1/OG0002443.2/OG0002443.1/OG0002475.1/OG0002477.1/OG0002482.1/OG0002486.1/OG0002486.2/OG0002487.1/OG0002491.1/OG0002492.1/OG0002503.1/OG0002504.2/OG0002504.1/OG0002509.2/OG0002509.1/OG0002515.1/OG0002553.1/OG0002569.1/OG0002572.1/OG0002578.1/OG0002585.1/OG0002586.1/OG0002586.2/OG0002601.1/OG0002605.1/OG0002605.2/OG0002636.1/OG0002649.1/OG0002670.1/OG0002746.1/OG0002754.1/OG0002772.1/OG0002787.1/OG0002797.1/OG0002807.1/OG0002822.1/OG0002870.1/OG0002876.1/OG0002885.1/OG0002899.1/OG0002907.1/OG0002920.1/OG0002932.1/OG0002936.1/OG0002947.2/OG0002947.1/OG0002955.1/OG0002959.1/OG0003049.1/OG0003054.1/OG0003066.1/OG0003068.1/OG0003078.1/OG0003088.1/OG0003090.1/OG0003091.1/OG0003095.1/OG0003113.1/OG0003137.1/OG0003145.1/OG0003153.1/OG0003154.1/OG0003243.1/OG0003252.1/OG0003264.1/OG0003266.2/OG0003266.1/OG0003276.1/OG0003280.1/OG0003287.1/OG0003291.1/OG0003320.1/OG0003323.1/OG0003423.1/OG0003435.1/OG0003442.1/OG0003448.1/OG0003460.1/OG0003463.1/OG0003473.1/OG0003481.1/OG0003491.1/OG0003510.1/OG0003522.1/OG0003523.1/OG0003543.1/OG0003551.1/OG0003558.1/OG0003567.1/OG0003580.1/OG0003581.1/OG0003591.1/OG0003594.1/OG0003655.1/OG0003655.2/OG0003679.1/OG0003693.1/OG0003712.1/OG0003721.1/OG0003730.1/OG0003752.1/OG0003758.1/OG0003769.1/OG0003774.1/OG0003799.1/OG0003801.1/OG0003804.1/OG0003816.1/OG0003818.1/OG0003819.1/OG0003821.1/OG0003822.1/OG0003824.1/OG0003844.1/OG0003846.1/OG0003926.1/OG0003943.1/OG0003945.1/OG0003973.1/OG0003993.1/OG0004014.1/OG0004029.1/OG0004066.1/OG0004106.1/OG0004107.1/OG0004108.1/OG0004111.1/OG0004146.1/OG0004152.1/OG0004156.1/OG0004204.1/OG0004210.1/OG0004238.1/OG0004240.1/OG0004243.1/OG0004249.1/OG0004250.1/OG0004263.1/OG0004283.1/OG0004301.1/OG0004315.1/OG0004363.1/OG0004419.1/OG0004425.1/OG0004428.1/OG0004429.1/OG0004435.1/OG0004439.1/OG0004448.1/OG0004470.1/OG0004538.1/OG0004568.1/OG0004609.1/OG0004620.1/OG0004628.1/OG0004632.1/OG0004634.1/OG0004636.1/OG0004664.1/OG0004691.1/OG0004693.1/OG0004704.1/OG0004718.1/OG0004728.1/OG0004749.1/OG0004791.1/OG0004794.1/OG0004811.1/OG0004818.1/OG0004883.1/OG0004948.1/OG0004952.1/OG0004975.1/OG0005017.1/OG0005043.1/OG0005044.1/OG0005055.1/OG0005072.1/OG0005073.1/OG0005081.1/OG0005103.1/OG0005111.1/OG0005116.1/OG0005132.1/OG0005154.1/OG0005339.1/OG0005387.1/OG0005389.1/OG0005394.1/OG0005434.1/OG0005445.1/OG0005446.1/OG0005507.1/OG0005508.1/OG0005515.1/OG0005538.1/OG0005580.1/OG0005737.1/OG0005764.1/OG0005786.1/OG0005789.1/OG0005802.1/OG0005838.1/OG0005850.1/OG0005867.1/OG0005879.1/OG0005930.1/OG0005993.1/OG0005995.1/OG0006014.1/OG0006033.1/OG0006041.1/OG0006217.1/OG0006248.1/OG0006251.1/OG0006256.1/OG0006258.1/OG0006333.1/OG0006413.1/OG0006441.1/OG0006464.1/OG0006490.1/OG0006626.1/OG0006659.1/OG0006706.1/OG0006819.1/OG0006837.1/OG0006867.1/OG0006889.1/OG0006913.1/OG0007085.1/OG0007091.1/OG0007130.1/OG0007143.1/OG0007280.1/OG0007402.1/OG0007783.1/OG0008028.1/OG0008130.1/OG0008495.1/OG0009116.1</t>
  </si>
  <si>
    <t>OG0000198.3/OG0000198.5/OG0000198.4/OG0000198.2/OG0000198.1/OG0000939.1/OG0000939.2/OG0001085.2/OG0001085.1/OG0001104.2/OG0001104.1/OG0001790.2/OG0001790.1/OG0001924.1/OG0001966.2/OG0001966.1/OG0002032.1/OG0002032.2/OG0002145.1/OG0002168.1/OG0002257.2/OG0002257.1/OG0002264.1/OG0002282.1/OG0002353.1/OG0002444.1/OG0002646.1/OG0002660.1/OG0003125.1/OG0003220.1/OG0003257.1/OG0003339.1/OG0003415.1/OG0003459.1/OG0003542.1/OG0003688.1/OG0003735.1/OG0003797.1/OG0004052.1/OG0004082.1/OG0004681.1/OG0004688.1/OG0004945.1/OG0005113.1/OG0005167.1/OG0005376.1/OG0005462.1/OG0005534.1/OG0005582.1/OG0005846.1/OG0006061.1/OG0006227.1/OG0006454.1/OG0006466.1/OG0006512.1/OG0006708.1/OG0006771.1/OG0006786.1/OG0006816.1/OG0006855.1/OG0007151.1/OG0007155.1/OG0007234.1/OG0007782.1/OG0008022.1/OG0008034.1/OG0008221.1/OG0008529.1/OG0009049.1/OG0009699.1</t>
  </si>
  <si>
    <t>OG0000198.3/OG0000198.5/OG0000198.4/OG0000198.2/OG0000198.1/OG0000407.6/OG0000407.3/OG0000407.1/OG0000407.5/OG0000407.4/OG0000407.2/OG0000408.2/OG0000408.1/OG0000408.3/OG0000408.4/OG0000408.5/OG0000622.1/OG0000887.2/OG0000887.1/OG0000913.1/OG0000913.3/OG0000913.2/OG0000939.1/OG0000939.2/OG0000977.1/OG0001046.2/OG0001046.1/OG0001104.2/OG0001104.1/OG0001345.3/OG0001345.2/OG0001345.1/OG0001361.1/OG0001361.2/OG0001362.2/OG0001362.1/OG0001609.1/OG0001662.2/OG0001662.1/OG0001686.1/OG0001686.2/OG0001862.2/OG0001862.1/OG0001924.1/OG0001940.1/OG0001966.2/OG0001966.1/OG0001974.1/OG0002019.1/OG0002032.1/OG0002032.2/OG0002073.1/OG0002073.2/OG0002078.2/OG0002078.1/OG0002117.1/OG0002132.2/OG0002132.1/OG0002145.1/OG0002168.1/OG0002169.2/OG0002169.1/OG0002257.2/OG0002257.1/OG0002259.1/OG0002264.1/OG0002270.1/OG0002270.2/OG0002282.1/OG0002353.1/OG0002382.1/OG0002444.1/OG0002480.1/OG0002616.1/OG0002633.1/OG0002646.1/OG0002660.1/OG0002913.1/OG0002952.2/OG0002952.1/OG0003125.1/OG0003151.1/OG0003160.1/OG0003220.1/OG0003238.1/OG0003257.1/OG0003294.1/OG0003294.2/OG0003331.1/OG0003335.1/OG0003339.1/OG0003415.1/OG0003459.1/OG0003509.1/OG0003542.1/OG0003578.1/OG0003596.1/OG0003668.1/OG0003672.1/OG0003688.1/OG0003716.1/OG0003729.1/OG0003735.1/OG0003765.1/OG0003797.1/OG0003832.1/OG0003921.1/OG0003980.1/OG0003998.1/OG0004040.1/OG0004052.1/OG0004054.1/OG0004082.1/OG0004090.1/OG0004096.1/OG0004114.1/OG0004278.1/OG0004280.1/OG0004282.1/OG0004312.1/OG0004372.1/OG0004390.1/OG0004401.1/OG0004410.1/OG0004438.1/OG0004456.1/OG0004486.1/OG0004488.1/OG0004570.1/OG0004598.1/OG0004607.1/OG0004681.1/OG0004688.1/OG0004696.1/OG0004698.1/OG0004702.1/OG0004712.1/OG0004733.1/OG0004737.1/OG0004744.1/OG0004769.1/OG0004779.1/OG0004795.1/OG0004808.1/OG0004905.1/OG0004911.1/OG0004941.1/OG0004945.1/OG0005031.1/OG0005034.1/OG0005056.1/OG0005060.1/OG0005075.1/OG0005093.1/OG0005113.1/OG0005143.1/OG0005167.1/OG0005242.1/OG0005295.1/OG0005340.1/OG0005376.1/OG0005422.1/OG0005427.1/OG0005441.1/OG0005456.1/OG0005462.1/OG0005480.1/OG0005481.1/OG0005534.1/OG0005557.1/OG0005582.1/OG0005729.1/OG0005749.1/OG0005829.1/OG0005846.1/OG0005895.1/OG0005897.1/OG0005907.1/OG0005935.1/OG0005959.1/OG0006022.1/OG0006040.1/OG0006061.1/OG0006064.1/OG0006227.1/OG0006243.1/OG0006253.1/OG0006257.1/OG0006264.1/OG0006285.1/OG0006406.1/OG0006454.1/OG0006462.1/OG0006466.1/OG0006471.1/OG0006475.1/OG0006494.1/OG0006495.1/OG0006512.1/OG0006639.1/OG0006653.1/OG0006654.1/OG0006708.1/OG0006712.1/OG0006730.1/OG0006735.1/OG0006750.1/OG0006771.1/OG0006772.1/OG0006781.1/OG0006786.1/OG0006803.1/OG0006816.1/OG0006827.1/OG0006855.1/OG0006857.1/OG0006865.1/OG0006940.1/OG0006951.1/OG0007101.1/OG0007123.1/OG0007151.1/OG0007155.1/OG0007196.1/OG0007229.1/OG0007234.1/OG0007281.1/OG0007327.1/OG0007332.1/OG0007336.1/OG0007350.1/OG0007355.1/OG0007357.1/OG0007376.1/OG0007385.1/OG0007387.1/OG0007412.1/OG0007586.1/OG0007622.1/OG0007628.1/OG0007639.1/OG0007666.1/OG0007678.1/OG0007689.1/OG0007707.1/OG0007709.1/OG0007747.1/OG0007751.1/OG0007771.1/OG0007782.1/OG0007790.1/OG0007791.1/OG0007796.1/OG0007826.1/OG0008011.1/OG0008019.1/OG0008022.1/OG0008034.1/OG0008049.1/OG0008056.1/OG0008075.1/OG0008078.1/OG0008098.1/OG0008107.1/OG0008165.1/OG0008180.1/OG0008188.1/OG0008205.1/OG0008221.1/OG0008394.1/OG0008413.1/OG0008442.1/OG0008465.1/OG0008493.1/OG0008519.1/OG0008526.1/OG0008529.1/OG0008530.1/OG0008552.1/OG0008751.1/OG0008853.1/OG0009049.1/OG0009053.1/OG0009100.1/OG0009118.1/OG0009119.1/OG0009130.1/OG0009284.1/OG0009351.1/OG0009359.1/OG0009685.1/OG0009699.1/OG0010621.1/OG0010668.1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</si>
  <si>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0000066.8/OG0000066.7/OG0000066.5/OG0000066.6/OG0000066.3/OG0000066.4/OG0000066.1/OG0000066.2/OG0000071.1/OG0000071.5/OG0000071.11/OG0000071.7/OG0000071.9/OG0000071.2/OG0000071.6/OG0000071.10/OG0000071.3/OG0000071.8/OG0000071.4/OG0000074.1/OG0000074.8/OG0000074.3/OG0000074.2/OG0000074.6/OG0000074.5/OG0000074.7/OG0000074.4/OG0000076.4/OG0000076.7/OG0000076.9/OG0000076.3/OG0000076.5/OG0000076.6/OG0000076.10/OG0000076.1/OG0000076.8/OG0000076.2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0000119.6/OG0000119.1/OG0000119.5/OG0000119.4/OG0000119.7/OG0000119.3/OG0000119.2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0000143.2/OG0000143.3/OG0000143.1/OG0000143.4/OG0000144.8/OG0000144.6/OG0000144.1/OG0000144.7/OG0000144.5/OG0000144.4/OG0000144.3/OG0000144.2/OG0000148.3/OG0000148.6/OG0000148.5/OG0000148.2/OG0000148.4/OG0000148.1/OG0000168.1/OG0000168.4/OG0000168.2/OG0000168.3/OG0000168.5/OG0000172.3/OG0000172.4/OG0000172.2/OG0000172.1/OG0000175.3/OG0000175.1/OG0000175.2/OG0000175.6/OG0000175.5/OG0000175.4/OG0000180.6/OG0000180.4/OG0000180.3/OG0000180.2/OG0000180.5/OG0000180.1/OG0000181.3/OG0000181.5/OG0000181.1/OG0000181.2/OG0000181.4/OG0000186.3/OG0000186.6/OG0000186.1/OG0000186.4/OG0000186.2/OG0000186.5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0000205.5/OG0000205.2/OG0000205.7/OG0000205.3/OG0000205.1/OG0000205.4/OG0000205.6/OG0000208.2/OG0000208.1/OG0000208.4/OG0000208.3/OG0000214.1/OG0000214.3/OG0000214.4/OG0000214.2/OG0000214.5/OG0000215.4/OG0000215.5/OG0000215.3/OG0000215.1/OG0000215.2/OG0000219.5/OG0000219.1/OG0000219.4/OG0000219.3/OG0000219.2/OG0000222.2/OG0000222.1/OG0000222.4/OG0000222.5/OG0000222.3/OG0000224.5/OG0000224.3/OG0000224.4/OG0000224.2/OG0000224.1/OG0000224.6/OG0000229.4/OG0000229.5/OG0000229.3/OG0000229.1/OG0000229.2/OG0000241.5/OG0000241.3/OG0000241.2/OG0000241.1/OG0000241.4/OG0000242.3/OG0000242.5/OG0000242.2/OG0000242.4/OG0000242.1/OG0000247.4/OG0000247.5/OG0000247.1/OG0000247.3/OG0000247.2/OG0000252.1/OG0000252.2/OG0000252.3/OG0000256.4/OG0000256.5/OG0000256.3/OG0000256.1/OG0000256.2/OG0000257.3/OG0000257.1/OG0000257.2/OG0000259.2/OG0000259.4/OG0000259.1/OG0000259.6/OG0000259.3/OG0000259.5/OG0000265.3/OG0000265.1/OG0000265.2/OG0000265.4/OG0000265.5/OG0000267.4/OG0000267.1/OG0000267.2/OG0000267.5/OG0000267.3/OG0000269.4/OG0000269.2/OG0000269.3/OG0000269.1/OG0000272.4/OG0000272.1/OG0000272.2/OG0000272.5/OG0000272.3/OG0000273.1/OG0000273.5/OG0000273.4/OG0000273.2/OG0000273.3/OG0000276.4/OG0000276.1/OG0000276.2/OG0000276.3/OG0000278.4/OG0000278.2/OG0000278.1/OG0000278.3/OG0000278.5/OG0000280.1/OG0000280.2/OG0000280.4/OG0000280.3/OG0000283.4/OG0000283.3/OG0000283.1/OG0000283.2/OG0000284.4/OG0000284.2/OG0000284.1/OG0000284.3/OG0000292.1/OG0000292.2/OG0000292.3/OG0000295.1/OG0000295.2/OG0000295.3/OG0000295.4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0000326.2/OG0000326.1/OG0000326.4/OG0000326.3/OG0000327.4/OG0000327.3/OG0000327.1/OG0000327.2/OG0000331.1/OG0000331.3/OG0000331.2/OG0000331.4/OG0000332.3/OG0000332.2/OG0000332.1/OG0000334.3/OG0000334.1/OG0000334.4/OG0000334.2/OG0000339.3/OG0000339.2/OG0000339.4/OG0000339.1/OG0000343.4/OG0000343.1/OG0000343.2/OG0000343.3/OG0000344.3/OG0000344.1/OG0000344.4/OG0000344.2/OG0000348.2/OG0000348.1/OG0000348.3/OG0000351.4/OG0000351.3/OG0000351.1/OG0000351.2/OG0000353.1/OG0000353.4/OG0000353.3/OG0000353.2/OG0000354.3/OG0000354.2/OG0000354.1/OG0000356.4/OG0000356.1/OG0000356.2/OG0000356.3/OG0000358.2/OG0000358.1/OG0000358.3/OG0000358.4/OG0000363.4/OG0000363.1/OG0000363.2/OG0000363.3/OG0000367.2/OG0000367.1/OG0000367.3/OG0000367.4/OG0000368.2/OG0000368.3/OG0000368.1/OG0000372.5/OG0000372.3/OG0000372.4/OG0000372.1/OG0000372.2/OG0000373.2/OG0000373.1/OG0000373.3/OG0000373.4/OG0000374.1/OG0000374.2/OG0000374.4/OG0000374.3/OG0000375.4/OG0000375.3/OG0000375.2/OG0000375.1/OG0000381.3/OG0000381.4/OG0000381.1/OG0000381.2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0000398.2/OG0000398.1/OG0000398.3/OG0000400.4/OG0000400.1/OG0000400.3/OG0000400.2/OG0000402.2/OG0000402.3/OG0000402.1/OG0000403.2/OG0000403.1/OG0000404.1/OG0000404.2/OG0000404.3/OG0000404.4/OG0000406.1/OG0000406.3/OG0000406.2/OG0000412.2/OG0000412.1/OG0000412.3/OG0000416.1/OG0000416.4/OG0000416.2/OG0000416.3/OG0000418.4/OG0000418.3/OG0000418.2/OG0000418.1/OG0000419.4/OG0000419.3/OG0000419.2/OG0000419.1/OG0000420.3/OG0000420.2/OG0000420.1/OG0000426.3/OG0000426.1/OG0000426.2/OG0000429.3/OG0000429.2/OG0000429.1/OG0000436.3/OG0000436.1/OG0000436.2/OG0000444.4/OG0000444.3/OG0000444.1/OG0000444.2/OG0000446.3/OG0000446.2/OG0000446.1/OG0000447.3/OG0000447.2/OG0000447.1/OG0000448.2/OG0000448.4/OG0000448.1/OG0000448.3/OG0000449.3/OG0000449.1/OG0000449.2/OG0000454.1/OG0000454.2/OG0000456.4/OG0000456.2/OG0000456.3/OG0000456.1/OG0000467.4/OG0000467.3/OG0000467.2/OG0000467.1/OG0000474.3/OG0000474.4/OG0000474.2/OG0000474.5/OG0000474.1/OG0000475.2/OG0000475.3/OG0000475.1/OG0000477.2/OG0000477.3/OG0000477.4/OG0000477.1/OG0000478.2/OG0000478.1/OG0000478.3/OG0000480.3/OG0000480.1/OG0000480.2/OG0000484.2/OG0000484.1/OG0000484.3/OG0000485.1/OG0000485.3/OG0000485.2/OG0000492.1/OG0000492.3/OG0000492.2/OG0000498.1/OG0000498.3/OG0000498.2/OG0000498.4/OG0000501.1/OG0000502.2/OG0000502.1/OG0000502.3/OG0000507.1/OG0000507.2/OG0000513.2/OG0000513.1/OG0000520.2/OG0000520.3/OG0000520.1/OG0000521.2/OG0000521.1/OG0000521.3/OG0000523.2/OG0000523.3/OG0000523.1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0000544.3/OG0000544.1/OG0000544.2/OG0000549.2/OG0000549.1/OG0000551.3/OG0000551.2/OG0000551.1/OG0000555.1/OG0000555.2/OG0000555.3/OG0000558.2/OG0000558.3/OG0000558.1/OG0000559.3/OG0000559.2/OG0000559.1/OG0000561.2/OG0000561.3/OG0000561.1/OG0000563.2/OG0000563.3/OG0000563.1/OG0000567.1/OG0000567.3/OG0000567.2/OG0000571.3/OG0000571.1/OG0000571.2/OG0000577.3/OG0000577.2/OG0000577.1/OG0000582.3/OG0000582.1/OG0000582.2/OG0000583.2/OG0000583.1/OG0000583.3/OG0000585.1/OG0000585.2/OG0000590.2/OG0000590.1/OG0000590.3/OG0000608.1/OG0000608.2/OG0000613.1/OG0000613.3/OG0000613.2/OG0000614.3/OG0000614.2/OG0000614.1/OG0000617.1/OG0000617.2/OG0000617.3/OG0000618.2/OG0000618.1/OG0000618.3/OG0000619.1/OG0000619.3/OG0000619.2/OG0000623.1/OG0000623.2/OG0000631.2/OG0000631.1/OG0000631.3/OG0000632.1/OG0000632.2/OG0000634.3/OG0000634.1/OG0000634.2/OG0000635.1/OG0000635.2/OG0000636.3/OG0000636.1/OG0000636.2/OG0000637.2/OG0000637.1/OG0000637.3/OG0000653.2/OG0000653.1/OG0000653.3/OG0000654.2/OG0000654.3/OG0000654.1/OG0000655.1/OG0000655.2/OG0000666.3/OG0000666.2/OG0000666.1/OG0000667.1/OG0000667.3/OG0000667.2/OG0000670.2/OG0000670.1/OG0000671.3/OG0000671.1/OG0000671.2/OG0000672.2/OG0000672.1/OG0000676.3/OG0000676.1/OG0000676.2/OG0000686.1/OG0000686.2/OG0000686.3/OG0000690.2/OG0000690.1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0000729.2/OG0000729.1/OG0000730.2/OG0000730.1/OG0000735.2/OG0000735.1/OG0000737.1/OG0000737.3/OG0000737.2/OG0000739.1/OG0000739.2/OG0000741.2/OG0000741.1/OG0000741.3/OG0000745.2/OG0000745.1/OG0000745.3/OG0000746.1/OG0000746.2/OG0000756.1/OG0000763.1/OG0000763.2/OG0000764.1/OG0000764.2/OG0000764.3/OG0000770.2/OG0000770.1/OG0000772.1/OG0000772.2/OG0000782.1/OG0000782.3/OG0000782.2/OG0000785.1/OG0000785.2/OG0000787.2/OG0000787.1/OG0000788.1/OG0000788.2/OG0000792.1/OG0000792.2/OG0000793.1/OG0000793.2/OG0000795.1/OG0000795.2/OG0000812.1/OG0000812.2/OG0000812.3/OG0000813.2/OG0000813.1/OG0000815.1/OG0000815.2/OG0000827.1/OG0000827.2/OG0000828.1/OG0000828.2/OG0000831.2/OG0000831.1/OG0000832.1/OG0000832.3/OG0000832.2/OG0000833.2/OG0000833.1/OG0000834.2/OG0000834.1/OG0000854.1/OG0000854.2/OG0000858.1/OG0000858.2/OG0000858.3/OG0000862.2/OG0000862.1/OG0000863.1/OG0000863.2/OG0000866.3/OG0000866.2/OG0000866.1/OG0000868.2/OG0000868.1/OG0000868.3/OG0000869.1/OG0000869.2/OG0000876.1/OG0000876.2/OG0000883.1/OG0000883.2/OG0000883.3/OG0000886.1/OG0000886.3/OG0000886.2/OG0000889.2/OG0000889.1/OG0000890.3/OG0000890.2/OG0000890.1/OG0000892.1/OG0000892.2/OG0000893.1/OG0000893.2/OG0000894.1/OG0000894.2/OG0000897.2/OG0000897.1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0000935.2/OG0000935.1/OG0000937.2/OG0000937.1/OG0000938.1/OG0000938.3/OG0000938.2/OG0000942.2/OG0000942.3/OG0000942.1/OG0000945.1/OG0000945.2/OG0000947.1/OG0000947.2/OG0000950.2/OG0000950.1/OG0000952.2/OG0000952.1/OG0000953.1/OG0000953.2/OG0000960.1/OG0000960.2/OG0000966.2/OG0000966.1/OG0000967.1/OG0000967.2/OG0000967.3/OG0000969.1/OG0000969.2/OG0000971.1/OG0000971.2/OG0000971.3/OG0000972.1/OG0000972.2/OG0000974.1/OG0000974.2/OG0000992.1/OG0000992.2/OG0000994.2/OG0000994.1/OG0000995.1/OG0000995.2/OG0000997.1/OG0000997.2/OG0000999.2/OG0000999.1/OG0001001.1/OG0001001.2/OG0001003.1/OG0001003.2/OG0001004.2/OG0001004.1/OG0001006.1/OG0001006.2/OG0001007.2/OG0001007.1/OG0001017.1/OG0001017.2/OG0001018.2/OG0001018.3/OG0001018.1/OG0001019.1/OG0001019.2/OG0001021.1/OG0001025.2/OG0001025.1/OG0001025.3/OG0001026.1/OG0001026.2/OG0001032.2/OG0001032.1/OG0001033.2/OG0001033.1/OG0001034.2/OG0001034.1/OG0001036.1/OG0001045.2/OG0001045.1/OG0001049.2/OG0001049.1/OG0001050.2/OG0001050.1/OG0001052.2/OG0001052.1/OG0001053.1/OG0001053.2/OG0001053.3/OG0001055.1/OG0001055.2/OG0001068.2/OG0001068.1/OG0001078.2/OG0001078.3/OG0001078.1/OG0001081.2/OG0001081.1/OG0001082.2/OG0001082.1/OG0001084.2/OG0001084.1/OG0001087.1/OG0001087.2/OG0001090.1/OG0001090.2/OG0001091.2/OG0001091.1/OG0001111.1/OG0001111.2/OG0001116.2/OG0001116.1/OG0001118.1/OG0001118.2/OG0001120.2/OG0001120.1/OG0001125.2/OG0001125.1/OG0001127.2/OG0001127.1/OG0001128.1/OG0001128.2/OG0001130.1/OG0001130.2/OG0001148.2/OG0001148.1/OG0001149.1/OG0001149.2/OG0001153.2/OG0001153.1/OG0001154.1/OG0001154.2/OG0001155.2/OG0001155.1/OG0001157.2/OG0001157.1/OG0001158.2/OG0001158.1/OG0001162.1/OG0001162.2/OG0001163.2/OG0001163.1/OG0001164.2/OG0001164.1/OG0001166.2/OG0001166.1/OG0001167.1/OG0001167.2/OG0001169.2/OG0001169.1/OG0001170.2/OG0001170.1/OG0001171.2/OG0001171.1/OG0001172.2/OG0001172.1/OG0001173.2/OG0001173.1/OG0001175.2/OG0001175.1/OG0001176.1/OG0001176.2/OG0001191.1/OG0001191.2/OG0001193.1/OG0001193.2/OG0001194.2/OG0001194.1/OG0001200.2/OG0001200.1/OG0001203.2/OG0001203.1/OG0001207.2/OG0001207.1/OG0001210.2/OG0001210.1/OG0001211.2/OG0001211.1/OG0001212.2/OG0001212.1/OG0001213.1/OG0001213.2/OG0001214.2/OG0001214.1/OG0001218.2/OG0001218.1/OG0001221.2/OG0001221.1/OG0001222.1/OG0001222.2/OG0001223.1/OG0001223.2/OG0001225.2/OG0001225.1/OG0001227.2/OG0001227.1/OG0001241.1/OG0001241.2/OG0001243.2/OG0001243.1/OG0001247.1/OG0001247.2/OG0001248.1/OG0001248.2/OG0001249.1/OG0001251.2/OG0001251.1/OG0001257.1/OG0001257.2/OG0001259.2/OG0001259.1/OG0001260.1/OG0001261.1/OG0001261.2/OG0001262.2/OG0001262.1/OG0001266.2/OG0001266.1/OG0001267.2/OG0001267.1/OG0001269.2/OG0001269.1/OG0001271.2/OG0001271.1/OG0001274.1/OG0001274.2/OG0001275.2/OG0001275.1/OG0001276.2/OG0001276.1/OG0001278.2/OG0001278.1/OG0001299.3/OG0001299.2/OG0001299.1/OG0001305.2/OG0001305.1/OG0001313.2/OG0001313.1/OG0001315.2/OG0001315.1/OG0001322.1/OG0001322.2/OG0001326.1/OG0001327.2/OG0001327.1/OG0001342.2/OG0001342.1/OG0001349.1/OG0001355.2/OG0001355.1/OG0001358.1/OG0001358.2/OG0001365.2/OG0001365.1/OG0001368.2/OG0001368.1/OG0001374.2/OG0001374.1/OG0001393.1/OG0001393.2/OG0001395.2/OG0001395.1/OG0001397.1/OG0001397.2/OG0001403.2/OG0001403.1/OG0001407.1/OG0001407.2/OG0001408.1/OG0001408.2/OG0001412.2/OG0001412.1/OG0001415.2/OG0001415.1/OG0001420.1/OG0001421.2/OG0001421.1/OG0001422.1/OG0001422.2/OG0001440.1/OG0001440.2/OG0001450.1/OG0001450.2/OG0001454.1/OG0001454.2/OG0001461.1/OG0001461.2/OG0001466.2/OG0001466.1/OG0001467.2/OG0001467.1/OG0001469.2/OG0001469.1/OG0001502.2/OG0001502.1/OG0001504.1/OG0001504.2/OG0001505.2/OG0001505.1/OG0001509.2/OG0001509.1/OG0001511.1/OG0001512.1/OG0001512.2/OG0001513.2/OG0001513.1/OG0001514.2/OG0001514.1/OG0001523.1/OG0001523.2/OG0001527.2/OG0001527.1/OG0001528.2/OG0001528.1/OG0001543.2/OG0001543.1/OG0001547.1/OG0001547.2/OG0001551.1/OG0001552.2/OG0001552.1/OG0001554.2/OG0001554.1/OG0001559.2/OG0001559.1/OG0001560.1/OG0001560.2/OG0001567.1/OG0001569.1/OG0001571.3/OG0001571.2/OG0001571.1/OG0001577.2/OG0001577.1/OG0001578.2/OG0001578.1/OG0001582.2/OG0001582.1/OG0001597.1/OG0001597.2/OG0001598.2/OG0001598.1/OG0001599.1/OG0001599.2/OG0001607.2/OG0001607.1/OG0001610.1/OG0001616.1/OG0001616.2/OG0001620.1/OG0001621.2/OG0001621.1/OG0001627.1/OG0001627.2/OG0001630.1/OG0001630.2/OG0001631.2/OG0001631.1/OG0001635.1/OG0001637.2/OG0001637.1/OG0001638.1/OG0001638.2/OG0001639.1/OG0001639.2/OG0001640.1/OG0001640.2/OG0001645.2/OG0001645.1/OG0001648.2/OG0001648.1/OG0001652.1/OG0001652.2/OG0001661.1/OG0001661.2/OG0001665.2/OG0001665.1/OG0001670.2/OG0001670.1/OG0001679.1/OG0001680.1/OG0001680.2/OG0001683.2/OG0001683.1/OG0001684.2/OG0001684.1/OG0001689.2/OG0001689.1/OG0001690.1/OG0001691.2/OG0001691.1/OG0001692.2/OG0001692.1/OG0001694.2/OG0001694.1/OG0001697.2/OG0001697.1/OG0001702.2/OG0001702.1/OG0001704.2/OG0001704.1/OG0001706.1/OG0001706.2/OG0001710.2/OG0001710.1/OG0001712.1/OG0001712.2/OG0001713.1/OG0001714.2/OG0001714.1/OG0001716.1/OG0001716.2/OG0001718.1/OG0001719.1/OG0001721.2/OG0001721.1/OG0001752.2/OG0001752.1/OG0001753.1/OG0001753.2/OG0001757.2/OG0001757.1/OG0001764.2/OG0001764.1/OG0001765.1/OG0001768.1/OG0001769.2/OG0001769.1/OG0001771.1/OG0001771.2/OG0001772.2/OG0001772.1/OG0001774.1/OG0001774.2/OG0001779.1/OG0001780.1/OG0001780.2/OG0001782.1/OG0001782.2/OG0001783.1/OG0001785.1/OG0001785.2/OG0001786.2/OG0001786.1/OG0001787.1/OG0001787.2/OG0001792.2/OG0001792.1/OG0001794.1/OG0001794.2/OG0001814.1/OG0001814.2/OG0001815.2/OG0001815.1/OG0001828.1/OG0001828.3/OG0001828.2/OG0001833.1/OG0001834.1/OG0001838.2/OG0001838.1/OG0001843.1/OG0001843.2/OG0001848.2/OG0001848.1/OG0001856.2/OG0001856.1/OG0001858.1/OG0001860.2/OG0001860.1/OG0001866.2/OG0001866.1/OG0001867.1/OG0001870.2/OG0001870.1/OG0001900.1/OG0001923.1/OG0001923.2/OG0001929.1/OG0001932.1/OG0001932.2/OG0001935.1/OG0001936.1/OG0001936.2/OG0001937.1/OG0001938.2/OG0001938.1/OG0001942.1/OG0001942.2/OG0001944.1/OG0001945.1/OG0001945.2/OG0001948.1/OG0001948.2/OG0001949.2/OG0001949.1/OG0001953.2/OG0001953.1/OG0001954.1/OG0001956.1/OG0001963.1/OG0001963.2/OG0001964.1/OG0001965.1/OG0001970.1/OG0001970.2/OG0001972.1/OG0001972.2/OG0001976.2/OG0001976.1/OG0001979.1/OG0001980.1/OG0001980.2/OG0001981.2/OG0001981.1/OG0001982.1/OG0001991.1/OG0002003.2/OG0002003.1/OG0002009.1/OG0002009.2/OG0002018.1/OG0002024.1/OG0002024.2/OG0002025.1/OG0002025.2/OG0002027.1/OG0002027.2/OG0002031.2/OG0002031.1/OG0002036.1/OG0002039.1/OG0002040.2/OG0002040.1/OG0002047.1/OG0002047.2/OG0002051.1/OG0002056.1/OG0002064.2/OG0002064.1/OG0002065.2/OG0002065.1/OG0002067.1/OG0002068.1/OG0002071.1/OG0002071.2/OG0002075.2/OG0002075.1/OG0002076.1/OG0002076.2/OG0002077.2/OG0002077.1/OG0002079.1/OG0002101.1/OG0002101.2/OG0002103.1/OG0002107.2/OG0002107.1/OG0002108.1/OG0002110.1/OG0002113.1/OG0002120.1/OG0002120.2/OG0002133.1/OG0002134.1/OG0002141.1/OG0002142.1/OG0002142.2/OG0002144.1/OG0002144.2/OG0002146.1/OG0002147.1/OG0002147.2/OG0002149.2/OG0002149.1/OG0002150.2/OG0002150.1/OG0002152.1/OG0002152.2/OG0002153.1/OG0002161.1/OG0002161.2/OG0002164.2/OG0002164.1/OG0002165.1/OG0002167.1/OG0002174.1/OG0002177.2/OG0002177.1/OG0002178.1/OG0002178.2/OG0002179.1/OG0002180.1/OG0002221.1/OG0002225.2/OG0002225.1/OG0002228.1/OG0002232.1/OG0002236.1/OG0002236.2/OG0002237.1/OG0002241.1/OG0002241.2/OG0002242.2/OG0002242.1/OG0002243.1/OG0002243.2/OG0002245.2/OG0002245.1/OG0002248.1/OG0002265.1/OG0002265.2/OG0002267.1/OG0002268.1/OG0002273.1/OG0002273.2/OG0002276.1/OG0002277.2/OG0002277.1/OG0002281.1/OG0002281.2/OG0002284.1/OG0002292.2/OG0002292.1/OG0002295.1/OG0002296.1/OG0002298.1/OG0002340.1/OG0002340.2/OG0002341.1/OG0002342.1/OG0002342.2/OG0002343.1/OG0002343.2/OG0002350.1/OG0002350.2/OG0002351.1/OG0002358.1/OG0002358.2/OG0002359.1/OG0002360.1/OG0002360.2/OG0002361.2/OG0002361.1/OG0002363.1/OG0002364.1/OG0002364.2/OG0002366.1/OG0002366.2/OG0002367.1/OG0002367.2/OG0002368.2/OG0002368.1/OG0002369.1/OG0002371.2/OG0002371.1/OG0002375.1/OG0002377.1/OG0002377.2/OG0002380.1/OG0002381.2/OG0002381.1/OG0002383.1/OG0002384.1/OG0002387.1/OG0002392.1/OG0002394.2/OG0002394.1/OG0002398.1/OG0002403.2/OG0002403.1/OG0002409.1/OG0002411.1/OG0002413.1/OG0002432.1/OG0002432.2/OG0002443.2/OG0002443.1/OG0002451.1/OG0002451.2/OG0002460.1/OG0002462.1/OG0002462.2/OG0002463.1/OG0002464.1/OG0002464.2/OG0002466.1/OG0002468.1/OG0002468.2/OG0002469.1/OG0002472.1/OG0002475.1/OG0002477.1/OG0002481.1/OG0002482.1/OG0002486.1/OG0002486.2/OG0002487.1/OG0002488.2/OG0002488.1/OG0002491.1/OG0002492.1/OG0002502.1/OG0002503.1/OG0002504.2/OG0002504.1/OG0002509.2/OG0002509.1/OG0002514.1/OG0002514.2/OG0002515.1/OG0002518.1/OG0002553.1/OG0002557.2/OG0002557.1/OG0002569.1/OG0002572.1/OG0002575.1/OG0002578.1/OG0002584.1/OG0002584.2/OG0002585.1/OG0002586.1/OG0002586.2/OG0002591.1/OG0002594.2/OG0002594.1/OG0002597.1/OG0002597.2/OG0002601.1/OG0002605.1/OG0002605.2/OG0002607.1/OG0002612.2/OG0002612.1/OG0002614.1/OG0002615.1/OG0002620.1/OG0002621.1/OG0002623.2/OG0002623.1/OG0002624.1/OG0002625.1/OG0002626.1/OG0002630.1/OG0002630.2/OG0002635.2/OG0002635.1/OG0002642.1/OG0002642.2/OG0002643.1/OG0002644.1/OG0002649.1/OG0002650.1/OG0002650.2/OG0002655.2/OG0002655.1/OG0002656.1/OG0002659.1/OG0002663.1/OG0002666.1/OG0002667.1/OG0002668.2/OG0002668.1/OG0002670.1/OG0002709.1/OG0002712.1/OG0002716.1/OG0002730.1/OG0002731.2/OG0002731.1/OG0002732.1/OG0002741.1/OG0002743.1/OG0002743.2/OG0002745.1/OG0002745.2/OG0002746.1/OG0002748.1/OG0002754.1/OG0002759.1/OG0002762.2/OG0002762.1/OG0002765.2/OG0002765.1/OG0002766.2/OG0002766.1/OG0002767.1/OG0002772.1/OG0002773.1/OG0002774.2/OG0002774.1/OG0002778.2/OG0002778.1/OG0002780.1/OG0002781.1/OG0002786.1/OG0002787.1/OG0002790.1/OG0002794.2/OG0002794.1/OG0002797.1/OG0002798.1/OG0002798.2/OG0002804.1/OG0002806.1/OG0002806.2/OG0002807.1/OG0002812.1/OG0002815.1/OG0002822.1/OG0002824.1/OG0002824.2/OG0002825.2/OG0002825.1/OG0002826.1/OG0002826.2/OG0002867.2/OG0002867.1/OG0002870.1/OG0002871.1/OG0002873.1/OG0002873.2/OG0002874.1/OG0002875.1/OG0002876.1/OG0002885.1/OG0002887.1/OG0002887.2/OG0002890.1/OG0002890.2/OG0002899.1/OG0002907.1/OG0002910.2/OG0002910.1/OG0002915.1/OG0002916.1/OG0002920.1/OG0002921.1/OG0002923.1/OG0002924.1/OG0002926.1/OG0002931.1/OG0002932.1/OG0002934.1/OG0002936.1/OG0002943.2/OG0002943.1/OG0002946.1/OG0002947.2/OG0002947.1/OG0002949.1/OG0002949.2/OG0002954.1/OG0002955.1/OG0002956.1/OG0002956.2/OG0002957.1/OG0002959.1/OG0002964.1/OG0002969.1/OG0003026.1/OG0003029.1/OG0003031.1/OG0003049.1/OG0003054.1/OG0003058.1/OG0003061.1/OG0003066.1/OG0003068.1/OG0003078.1/OG0003084.1/OG0003088.1/OG0003090.1/OG0003091.1/OG0003092.1/OG0003095.1/OG0003096.1/OG0003105.1/OG0003109.1/OG0003112.1/OG0003113.1/OG0003116.1/OG0003122.1/OG0003132.1/OG0003137.1/OG0003141.1/OG0003141.2/OG0003142.1/OG0003145.1/OG0003146.1/OG0003148.1/OG0003153.1/OG0003154.1/OG0003163.1/OG0003164.1/OG0003190.1/OG0003202.1/OG0003208.1/OG0003208.2/OG0003210.1/OG0003218.1/OG0003221.1/OG0003234.2/OG0003234.1/OG0003243.1/OG0003252.1/OG0003253.2/OG0003253.1/OG0003256.1/OG0003259.1/OG0003262.1/OG0003264.1/OG0003266.2/OG0003266.1/OG0003270.1/OG0003273.1/OG0003274.1/OG0003276.1/OG0003277.1/OG0003278.1/OG0003280.1/OG0003287.1/OG0003289.1/OG0003291.1/OG0003292.1/OG0003295.1/OG0003309.1/OG0003310.1/OG0003316.1/OG0003316.2/OG0003318.1/OG0003320.1/OG0003323.1/OG0003327.1/OG0003328.1/OG0003332.1/OG0003333.1/OG0003336.1/OG0003340.1/OG0003340.2/OG0003343.1/OG0003344.1/OG0003345.1/OG0003389.1/OG0003400.1/OG0003423.1/OG0003424.1/OG0003425.1/OG0003427.1/OG0003428.1/OG0003435.1/OG0003442.1/OG0003444.1/OG0003445.1/OG0003448.1/OG0003456.1/OG0003460.1/OG0003461.1/OG0003463.1/OG0003469.1/OG0003473.1/OG0003479.1/OG0003481.1/OG0003484.1/OG0003485.1/OG0003487.1/OG0003490.1/OG0003491.1/OG0003492.1/OG0003499.1/OG0003510.1/OG0003511.1/OG0003522.1/OG0003523.1/OG0003525.1/OG0003527.1/OG0003529.1/OG0003536.1/OG0003539.1/OG0003543.1/OG0003547.1/OG0003551.1/OG0003558.1/OG0003564.1/OG0003567.1/OG0003569.1/OG0003571.1/OG0003572.1/OG0003573.1/OG0003575.1/OG0003579.1/OG0003580.1/OG0003581.1/OG0003582.1/OG0003584.1/OG0003590.1/OG0003591.1/OG0003593.1/OG0003594.1/OG0003647.1/OG0003648.1/OG0003655.1/OG0003655.2/OG0003659.1/OG0003663.1/OG0003666.1/OG0003679.1/OG0003683.1/OG0003687.1/OG0003689.1/OG0003690.1/OG0003691.1/OG0003693.1/OG0003695.1/OG0003698.1/OG0003699.1/OG0003703.1/OG0003712.1/OG0003715.1/OG0003718.1/OG0003721.1/OG0003726.2/OG0003726.1/OG0003730.1/OG0003731.1/OG0003738.1/OG0003750.1/OG0003752.1/OG0003753.1/OG0003754.1/OG0003755.1/OG0003758.1/OG0003759.1/OG0003759.2/OG0003763.1/OG0003764.1/OG0003768.1/OG0003769.1/OG0003774.1/OG0003775.1/OG0003776.1/OG0003778.1/OG0003779.1/OG0003782.1/OG0003791.1/OG0003793.1/OG0003798.1/OG0003799.1/OG0003801.1/OG0003804.1/OG0003816.1/OG0003818.1/OG0003819.1/OG0003821.1/OG0003822.1/OG0003824.1/OG0003826.1/OG0003827.1/OG0003829.1/OG0003831.1/OG0003835.1/OG0003838.1/OG0003840.1/OG0003844.1/OG0003846.1/OG0003854.1/OG0003855.1/OG0003856.1/OG0003857.1/OG0003867.1/OG0003919.1/OG0003926.1/OG0003937.1/OG0003943.1/OG0003945.1/OG0003946.1/OG0003952.1/OG0003953.1/OG0003955.1/OG0003961.1/OG0003963.1/OG0003968.1/OG0003969.1/OG0003972.1/OG0003973.1/OG0003990.1/OG0003991.1/OG0003993.1/OG0003994.1/OG0003997.1/OG0004000.1/OG0004008.1/OG0004014.1/OG0004016.1/OG0004017.1/OG0004024.1/OG0004029.1/OG0004032.1/OG0004033.1/OG0004038.1/OG0004042.1/OG0004044.1/OG0004047.1/OG0004057.1/OG0004059.1/OG0004066.1/OG0004067.1/OG0004068.1/OG0004069.1/OG0004073.1/OG0004076.1/OG0004085.1/OG0004087.1/OG0004088.1/OG0004089.1/OG0004092.1/OG0004105.1/OG0004106.1/OG0004107.1/OG0004108.1/OG0004111.1/OG0004112.1/OG0004112.2/OG0004125.1/OG0004127.1/OG0004129.1/OG0004130.1/OG0004135.1/OG0004138.1/OG0004139.1/OG0004144.1/OG0004146.1/OG0004149.1/OG0004152.1/OG0004155.1/OG0004156.1/OG0004160.1/OG0004204.1/OG0004210.1/OG0004212.2/OG0004212.1/OG0004234.1/OG0004236.1/OG0004238.1/OG0004240.1/OG0004243.1/OG0004246.1/OG0004249.1/OG0004250.1/OG0004251.1/OG0004252.1/OG0004260.1/OG0004263.1/OG0004269.1/OG0004273.1/OG0004281.1/OG0004283.1/OG0004284.1/OG0004287.1/OG0004288.1/OG0004289.1/OG0004292.1/OG0004294.1/OG0004300.1/OG0004301.1/OG0004305.1/OG0004306.1/OG0004309.1/OG0004315.1/OG0004316.1/OG0004318.1/OG0004319.1/OG0004332.1/OG0004333.1/OG0004335.1/OG0004338.1/OG0004339.1/OG0004341.1/OG0004351.1/OG0004354.1/OG0004357.1/OG0004363.1/OG0004365.1/OG0004370.1/OG0004371.1/OG0004387.1/OG0004388.1/OG0004389.1/OG0004391.1/OG0004394.1/OG0004396.1/OG0004397.1/OG0004404.1/OG0004407.1/OG0004408.1/OG0004409.1/OG0004413.1/OG0004419.1/OG0004425.1/OG0004426.1/OG0004428.1/OG0004429.1/OG0004433.1/OG0004439.1/OG0004440.1/OG0004445.1/OG0004448.1/OG0004451.1/OG0004455.1/OG0004460.1/OG0004469.1/OG0004470.1/OG0004480.1/OG0004493.1/OG0004536.1/OG0004538.1/OG0004544.1/OG0004563.1/OG0004568.1/OG0004571.1/OG0004574.1/OG0004576.1/OG0004579.1/OG0004589.1/OG0004591.1/OG0004596.1/OG0004602.1/OG0004609.1/OG0004610.1/OG0004614.1/OG0004618.1/OG0004620.1/OG0004624.1/OG0004627.1/OG0004628.1/OG0004631.1/OG0004632.1/OG0004634.1/OG0004636.1/OG0004637.1/OG0004653.1/OG0004656.1/OG0004662.1/OG0004664.1/OG0004665.1/OG0004673.1/OG0004678.1/OG0004690.1/OG0004691.1/OG0004693.1/OG0004699.2/OG0004699.1/OG0004704.1/OG0004710.1/OG0004711.1/OG0004718.1/OG0004720.1/OG0004724.1/OG0004725.1/OG0004726.1/OG0004728.1/OG0004729.1/OG0004735.1/OG0004738.1/OG0004740.1/OG0004742.1/OG0004746.1/OG0004748.1/OG0004749.1/OG0004751.1/OG0004768.1/OG0004771.1/OG0004778.1/OG0004782.1/OG0004785.1/OG0004791.1/OG0004793.1/OG0004794.1/OG0004796.1/OG0004797.1/OG0004811.1/OG0004815.1/OG0004818.1/OG0004883.1/OG0004904.1/OG0004908.1/OG0004914.1/OG0004918.1/OG0004919.1/OG0004921.1/OG0004930.1/OG0004933.1/OG0004935.1/OG0004943.1/OG0004948.1/OG0004952.1/OG0004955.1/OG0004957.1/OG0004971.1/OG0004975.1/OG0004981.1/OG0004990.1/OG0004992.1/OG0005000.1/OG0005003.1/OG0005007.1/OG0005008.1/OG0005013.1/OG0005016.1/OG0005017.1/OG0005027.1/OG0005035.1/OG0005043.1/OG0005044.1/OG0005051.1/OG0005053.1/OG0005055.1/OG0005059.1/OG0005065.1/OG0005072.1/OG0005073.1/OG0005074.1/OG0005078.1/OG0005081.1/OG0005083.1/OG0005091.1/OG0005092.1/OG0005099.1/OG0005100.1/OG0005103.1/OG0005111.1/OG0005114.1/OG0005115.1/OG0005116.1/OG0005120.1/OG0005123.1/OG0005126.1/OG0005132.1/OG0005134.1/OG0005135.1/OG0005137.1/OG0005147.1/OG0005154.1/OG0005158.1/OG0005159.1/OG0005161.1/OG0005168.1/OG0005174.1/OG0005238.1/OG0005243.1/OG0005270.1/OG0005273.1/OG0005277.1/OG0005281.1/OG0005282.1/OG0005284.1/OG0005297.1/OG0005304.1/OG0005318.1/OG0005320.1/OG0005325.1/OG0005330.1/OG0005339.1/OG0005347.1/OG0005354.1/OG0005356.1/OG0005362.1/OG0005367.1/OG0005372.1/OG0005382.1/OG0005387.1/OG0005389.1/OG0005391.1/OG0005394.1/OG0005396.1/OG0005397.1/OG0005399.1/OG0005402.1/OG0005405.1/OG0005406.1/OG0005413.1/OG0005431.1/OG0005432.1/OG0005434.1/OG0005445.1/OG0005446.1/OG0005451.1/OG0005454.1/OG0005458.1/OG0005464.1/OG0005465.1/OG0005466.1/OG0005469.1/OG0005472.1/OG0005477.1/OG0005485.1/OG0005487.1/OG0005489.1/OG0005491.1/OG0005492.1/OG0005493.1/OG0005501.1/OG0005503.1/OG0005505.1/OG0005507.1/OG0005508.1/OG0005510.1/OG0005512.1/OG0005514.1/OG0005515.1/OG0005519.1/OG0005524.1/OG0005527.1/OG0005537.1/OG0005538.1/OG0005541.1/OG0005542.1/OG0005555.1/OG0005558.1/OG0005559.1/OG0005565.1/OG0005568.1/OG0005569.1/OG0005575.1/OG0005580.1/OG0005581.1/OG0005583.1/OG0005585.1/OG0005651.1/OG0005653.1/OG0005656.1/OG0005657.1/OG0005669.1/OG0005678.1/OG0005686.1/OG0005691.1/OG0005693.1/OG0005711.1/OG0005712.1/OG0005716.1/OG0005722.1/OG0005723.1/OG0005733.1/OG0005736.1/OG0005737.1/OG0005764.1/OG0005770.1/OG0005774.1/OG0005782.1/OG0005786.1/OG0005789.1/OG0005802.1/OG0005811.1/OG0005812.1/OG0005813.1/OG0005815.1/OG0005819.1/OG0005821.1/OG0005</t>
  </si>
  <si>
    <t>OG0000266.6/OG0000266.3/OG0000266.5/OG0000266.1/OG0000266.2/OG0000266.4/OG0000377.1/OG0000377.3/OG0000377.2/OG0000411.1/OG0000411.2/OG0000572.2/OG0000572.1/OG0000705.3/OG0000705.2/OG0000705.1/OG0000821.1/OG0000821.3/OG0000821.2/OG0001000.1/OG0001000.2/OG0001373.1/OG0001398.1/OG0001573.1/OG0001626.1/OG0001626.2/OG0001632.1/OG0001767.1/OG0001795.2/OG0001795.1/OG0001920.1/OG0001961.1/OG0001984.1/OG0002011.1/OG0002011.2/OG0002055.2/OG0002055.1/OG0002181.1/OG0002181.2/OG0002186.1/OG0002287.1/OG0002306.2/OG0002306.1/OG0002527.1/OG0002581.1/OG0002582.1/OG0002593.1/OG0002628.2/OG0002628.1/OG0002658.1/OG0002676.1/OG0002724.1/OG0002813.1/OG0002816.1/OG0002816.2/OG0002817.2/OG0002817.1/OG0002830.1/OG0002831.1/OG0002905.1/OG0003080.1/OG0003207.1/OG0003229.1/OG0003286.1/OG0003293.1/OG0003315.1/OG0003315.2/OG0003350.1/OG0003353.1/OG0003447.1/OG0003454.1/OG0003471.1/OG0003568.2/OG0003568.1/OG0003671.1/OG0003770.1/OG0003874.1/OG0003959.1/OG0003960.1/OG0004031.1/OG0004075.1/OG0004132.1/OG0004150.1/OG0004161.1/OG0004285.1/OG0004352.1/OG0004353.1/OG0004360.1/OG0004381.1/OG0004446.1/OG0004500.1/OG0004501.1/OG0004585.1/OG0004638.1/OG0004680.1/OG0004687.1/OG0004687.2/OG0004706.1/OG0004837.1/OG0004956.1/OG0004966.1/OG0005064.1/OG0005069.1/OG0005125.1/OG0005129.1/OG0005180.1/OG0005190.1/OG0005302.1/OG0005439.1/OG0005449.2/OG0005449.1/OG0005474.1/OG0005518.1/OG0005548.1/OG0005560.1/OG0005562.1/OG0005572.1/OG0005576.1/OG0005596.1/OG0005605.1/OG0005606.1/OG0005609.1/OG0005695.1/OG0005706.1/OG0005715.1/OG0005776.1/OG0005803.1/OG0005810.1/OG0005822.1/OG0005927.1/OG0005947.1/OG0006047.1/OG0006078.1/OG0006184.1/OG0006225.1/OG0006389.1/OG0006392.1/OG0006397.1/OG0006412.1/OG0006435.1/OG0006435.2/OG0006476.1/OG0006594.1/OG0006746.1/OG0006746.2/OG0006836.1/OG0006883.1/OG0006964.1/OG0007144.1/OG0007225.1/OG0007247.1/OG0007344.1/OG0007345.1/OG0007360.1/OG0007366.1/OG0007382.1/OG0007413.1/OG0007441.1/OG0007459.1/OG0007594.1/OG0007602.1/OG0007609.1/OG0007750.1/OG0007752.1/OG0007786.1/OG0007859.1/OG0007882.1/OG0008059.1/OG0008086.1/OG0008091.1/OG0008116.1/OG0008252.1/OG0008252.2/OG0008269.1/OG0008273.1/OG0008432.1/OG0008563.1/OG0008623.1/OG0008786.1/OG0009154.1/OG0009157.1/OG0009738.1/OG0010076.1/OG0010101.1/OG0011919.1</t>
  </si>
  <si>
    <t>OG0002078.2/OG0002078.1/OG0002259.1/OG0002646.1/OG0005340.1/OG0006716.1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</si>
  <si>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0000021.4/OG0000021.11/OG0000021.2/OG0000021.9/OG0000021.10/OG0000021.13/OG0000021.6/OG0000021.8/OG0000021.14/OG0000021.15/OG0000021.5/OG0000021.1/OG0000021.7/OG0000021.3/OG0000021.12/OG0000081.3/OG0000081.9/OG0000081.8/OG0000081.5/OG0000081.4/OG0000081.1/OG0000081.6/OG0000081.7/OG0000081.2/OG0000102.3/OG0000102.1/OG0000102.2/OG0000102.6/OG0000102.5/OG0000102.4/OG0000102.7/OG0000102.8/OG0000111.6/OG0000111.2/OG0000111.5/OG0000111.1/OG0000111.3/OG0000111.4/OG0000143.2/OG0000143.3/OG0000143.1/OG0000143.4/OG0000182.3/OG0000182.5/OG0000182.2/OG0000182.6/OG0000182.1/OG0000182.4/OG0000283.4/OG0000283.3/OG0000283.1/OG0000283.2/OG0000299.2/OG0000299.4/OG0000299.3/OG0000299.1/OG0000332.3/OG0000332.2/OG0000332.1/OG0000436.3/OG0000436.1/OG0000436.2/OG0000521.2/OG0000521.1/OG0000521.3/OG0000555.1/OG0000555.2/OG0000555.3/OG0000585.1/OG0000585.2/OG0000619.1/OG0000619.3/OG0000619.2/OG0000632.1/OG0000632.2/OG0000666.3/OG0000666.2/OG0000666.1/OG0000770.2/OG0000770.1/OG0000831.2/OG0000831.1/OG0000923.1/OG0000923.2/OG0000947.1/OG0000947.2/OG0000967.1/OG0000967.2/OG0000967.3/OG0001019.1/OG0001019.2/OG0001084.2/OG0001084.1/OG0001225.2/OG0001225.1/OG0001262.2/OG0001262.1/OG0001296.1/OG0001296.2/OG0001393.1/OG0001393.2/OG0001551.1/OG0001559.2/OG0001559.1/OG0001610.1/OG0001620.1/OG0001932.1/OG0001932.2/OG0002009.1/OG0002009.2/OG0002284.1/OG0002295.1/OG0002746.1/OG0002748.1/OG0003268.1/OG0003295.1/OG0003774.1/OG0003817.1/OG0004056.1/OG0004671.1/OG0004699.2/OG0004699.1/OG0004725.1/OG0004813.1/OG0004904.1/OG0005581.1/OG0005691.1/OG0006315.1/OG0006754.1/OG0006915.1/OG0007773.1/OG0008113.1</t>
  </si>
  <si>
    <t>OG0000279.4/OG0000279.1/OG0000279.6/OG0000279.2/OG0000279.9/OG0000279.3/OG0000279.8/OG0000279.5/OG0000279.7/OG0001024.1/OG0002582.1/OG0003671.1/OG0005474.1/OG0006049.1/OG0006834.1/OG0008563.1</t>
  </si>
  <si>
    <t>OG0000224.5/OG0000224.3/OG0000224.4/OG0000224.2/OG0000224.1/OG0000224.6/OG0000484.2/OG0000484.1/OG0000484.3/OG0001834.1</t>
  </si>
  <si>
    <t>OG0000479.2/OG0000479.1/OG0000913.1/OG0000913.3/OG0000913.2/OG0003672.1/OG0004226.1/OG0004945.1/OG0005326.1/OG0005441.1/OG0006253.1/OG0006863.1/OG0006957.1/OG0008078.1/OG0008491.1/OG0008529.1/OG0008804.1</t>
  </si>
  <si>
    <t>OG0001215.1/OG0001215.2/OG0001925.1/OG0005474.1/OG0005560.1/OG0006825.1/OG0007786.1</t>
  </si>
  <si>
    <t>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0000305.1/OG0000305.4/OG0000305.2/OG0000305.3/OG0000370.4/OG0000370.1/OG0000370.2/OG0000370.3/OG0000495.2/OG0000495.1/OG0000495.3/OG0000537.3/OG0000537.1/OG0000537.2/OG0000542.1/OG0000542.2/OG0000542.3/OG0000585.1/OG0000585.2/OG0000616.2/OG0000616.1/OG0000616.3/OG0000621.3/OG0000621.4/OG0000621.1/OG0000621.2/OG0000732.1/OG0000732.2/OG0000732.3/OG0000836.3/OG0000836.2/OG0000836.1/OG0000861.1/OG0000861.2/OG0000881.2/OG0000881.3/OG0000881.1/OG0000919.2/OG0000919.1/OG0000940.2/OG0000940.1/OG0001019.1/OG0001019.2/OG0001163.2/OG0001163.1/OG0001211.2/OG0001211.1/OG0001214.2/OG0001214.1/OG0001251.2/OG0001251.1/OG0001274.1/OG0001274.2/OG0001371.1/OG0001371.2/OG0001393.1/OG0001393.2/OG0001417.2/OG0001417.1/OG0001422.1/OG0001422.2/OG0001526.2/OG0001526.1/OG0001679.1/OG0001771.1/OG0001771.2/OG0001827.2/OG0001827.1/OG0001830.2/OG0001830.1/OG0001844.2/OG0001844.1/OG0001861.2/OG0001861.1/OG0001969.2/OG0001969.1/OG0002029.1/OG0002029.2/OG0002102.1/OG0002142.1/OG0002142.2/OG0002225.2/OG0002225.1/OG0002394.2/OG0002394.1/OG0002611.1/OG0002651.1/OG0002712.1/OG0002939.1/OG0002956.1/OG0002956.2/OG0002974.1/OG0003085.1/OG0003120.1/OG0003142.1/OG0003547.1/OG0003737.1/OG0003742.1/OG0003858.1/OG0004267.1/OG0004313.1/OG0004338.1/OG0004709.1/OG0004732.1/OG0005007.1/OG0005092.1/OG0005109.1/OG0005277.1/OG0005369.1/OG0005445.1/OG0005485.1/OG0005918.1</t>
  </si>
  <si>
    <t>OG0000198.3/OG0000198.5/OG0000198.4/OG0000198.2/OG0000198.1/OG0002032.1/OG0002032.2/OG0002073.1/OG0002073.2/OG0002264.1/OG0002282.1/OG0002353.1/OG0002646.1/OG0003125.1/OG0003220.1/OG0003339.1/OG0003415.1/OG0003542.1/OG0004082.1/OG0004688.1/OG0005534.1/OG0006406.1/OG0006454.1/OG0006855.1/OG0008022.1/OG0009049.1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</si>
  <si>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0000047.2/OG0000047.3/OG0000047.7/OG0000047.1/OG0000047.4/OG0000047.5/OG0000047.6/OG0000074.1/OG0000074.8/OG0000074.3/OG0000074.2/OG0000074.6/OG0000074.5/OG0000074.7/OG0000074.4/OG0000107.5/OG0000107.3/OG0000107.7/OG0000107.4/OG0000107.1/OG0000107.2/OG0000107.8/OG0000107.6/OG0000126.3/OG0000126.2/OG0000126.8/OG0000126.6/OG0000126.5/OG0000126.1/OG0000126.4/OG0000126.7/OG0000130.5/OG0000130.4/OG0000130.7/OG0000130.6/OG0000130.3/OG0000130.2/OG0000130.1/OG0000187.6/OG0000187.5/OG0000187.4/OG0000187.3/OG0000187.1/OG0000187.2/OG0000208.2/OG0000208.1/OG0000208.4/OG0000208.3/OG0000247.4/OG0000247.5/OG0000247.1/OG0000247.3/OG0000247.2/OG0000273.1/OG0000273.5/OG0000273.4/OG0000273.2/OG0000273.3/OG0000299.2/OG0000299.4/OG0000299.3/OG0000299.1/OG0000318.4/OG0000318.2/OG0000318.1/OG0000318.3/OG0000322.1/OG0000322.2/OG0000322.4/OG0000322.3/OG0000351.4/OG0000351.3/OG0000351.1/OG0000351.2/OG0000356.4/OG0000356.1/OG0000356.2/OG0000356.3/OG0000416.1/OG0000416.4/OG0000416.2/OG0000416.3/OG0000418.4/OG0000418.3/OG0000418.2/OG0000418.1/OG0000419.4/OG0000419.3/OG0000419.2/OG0000419.1/OG0000449.3/OG0000449.1/OG0000449.2/OG0000541.1/OG0000541.2/OG0000541.3/OG0000571.3/OG0000571.1/OG0000571.2/OG0000632.1/OG0000632.2/OG0000676.3/OG0000676.1/OG0000676.2/OG0000704.2/OG0000704.1/OG0000704.3/OG0000785.1/OG0000785.2/OG0000832.1/OG0000832.3/OG0000832.2/OG0000868.2/OG0000868.1/OG0000868.3/OG0000889.2/OG0000889.1/OG0000938.1/OG0000938.3/OG0000938.2/OG0000974.1/OG0000974.2/OG0001087.1/OG0001087.2/OG0001148.2/OG0001148.1/OG0001162.1/OG0001162.2/OG0001171.2/OG0001171.1/OG0001191.1/OG0001191.2/OG0001203.2/OG0001203.1/OG0001241.1/OG0001241.2/OG0001249.1/OG0001262.2/OG0001262.1/OG0001266.2/OG0001266.1/OG0001275.2/OG0001275.1/OG0001313.2/OG0001313.1/OG0001368.2/OG0001368.1/OG0001397.1/OG0001397.2/OG0001420.1/OG0001461.1/OG0001461.2/OG0001509.2/OG0001509.1/OG0001551.1/OG0001648.2/OG0001648.1/OG0001678.2/OG0001678.1/OG0001702.2/OG0001702.1/OG0001753.1/OG0001753.2/OG0001772.2/OG0001772.1/OG0001858.1/OG0001936.1/OG0001936.2/OG0002044.1/OG0002044.2/OG0002064.2/OG0002064.1/OG0002077.2/OG0002077.1/OG0002108.1/OG0002180.1/OG0002225.2/OG0002225.1/OG0002236.1/OG0002236.2/OG0002284.1/OG0002295.1/OG0002341.1/OG0002351.1/OG0002366.1/OG0002366.2/OG0002381.2/OG0002381.1/OG0002411.1/OG0002475.1/OG0002491.1/OG0002492.1/OG0002509.2/OG0002509.1/OG0002553.1/OG0002578.1/OG0002586.1/OG0002586.2/OG0002605.1/OG0002605.2/OG0002649.1/OG0002809.2/OG0002809.1/OG0002876.1/OG0002932.1/OG0003088.1/OG0003137.1/OG0003145.1/OG0003154.1/OG0003276.1/OG0003287.1/OG0003320.1/OG0003428.1/OG0003460.1/OG0003463.1/OG0003581.1/OG0003655.1/OG0003655.2/OG0003730.1/OG0003793.1/OG0003818.1/OG0003821.1/OG0003844.1/OG0003994.1/OG0004029.1/OG0004066.1/OG0004092.1/OG0004106.1/OG0004124.1/OG0004283.1/OG0004315.1/OG0004335.1/OG0004428.1/OG0004429.1/OG0004448.1/OG0004470.1/OG0004609.1/OG0004620.1/OG0004632.1/OG0004791.1/OG0004818.1/OG0004948.1/OG0005017.1/OG0005043.1/OG0005044.1/OG0005072.1/OG0005116.1/OG0005356.1/OG0005387.1/OG0005396.1/OG0005508.1/OG0005737.1/OG0005867.1/OG0005930.1/OG0005995.1/OG0006217.1/OG0006251.1/OG0006258.1/OG0006362.1/OG0006441.1/OG0006867.1/OG0006913.1/OG0007085.1/OG0007091.1/OG0007130.1/OG0007634.1</t>
  </si>
  <si>
    <t>OG0002593.1/OG0002628.2/OG0002628.1/OG0002817.2/OG0002817.1/OG0002905.1/OG0005064.1/OG0005927.1/OG0006476.1/OG0007366.1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</si>
  <si>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0000089.4/OG0000089.8/OG0000089.5/OG0000089.2/OG0000089.6/OG0000089.3/OG0000089.7/OG0000089.1/OG0000103.5/OG0000103.8/OG0000103.7/OG0000103.2/OG0000103.6/OG0000103.1/OG0000103.9/OG0000103.3/OG0000103.4/OG0000107.5/OG0000107.3/OG0000107.7/OG0000107.4/OG0000107.1/OG0000107.2/OG0000107.8/OG0000107.6/OG0000130.5/OG0000130.4/OG0000130.7/OG0000130.6/OG0000130.3/OG0000130.2/OG0000130.1/OG0000193.1/OG0000193.2/OG0000193.5/OG0000193.4/OG0000193.3/OG0000208.2/OG0000208.1/OG0000208.4/OG0000208.3/OG0000224.5/OG0000224.3/OG0000224.4/OG0000224.2/OG0000224.1/OG0000224.6/OG0000257.3/OG0000257.1/OG0000257.2/OG0000283.4/OG0000283.3/OG0000283.1/OG0000283.2/OG0000295.1/OG0000295.2/OG0000295.3/OG0000295.4/OG0000306.4/OG0000306.1/OG0000306.2/OG0000306.3/OG0000318.4/OG0000318.2/OG0000318.1/OG0000318.3/OG0000322.1/OG0000322.2/OG0000322.4/OG0000322.3/OG0000356.4/OG0000356.1/OG0000356.2/OG0000356.3/OG0000398.2/OG0000398.1/OG0000398.3/OG0000436.3/OG0000436.1/OG0000436.2/OG0000449.3/OG0000449.1/OG0000449.2/OG0000521.2/OG0000521.1/OG0000521.3/OG0000539.2/OG0000539.1/OG0000539.3/OG0000632.1/OG0000632.2/OG0000729.2/OG0000729.1/OG0000832.1/OG0000832.3/OG0000832.2/OG0000868.2/OG0000868.1/OG0000868.3/OG0000889.2/OG0000889.1/OG0000919.2/OG0000919.1/OG0000923.1/OG0000923.2/OG0000938.1/OG0000938.3/OG0000938.2/OG0000969.1/OG0000969.2/OG0001171.2/OG0001171.1/OG0001203.2/OG0001203.1/OG0001225.2/OG0001225.1/OG0001262.2/OG0001262.1/OG0001327.2/OG0001327.1/OG0001461.1/OG0001461.2/OG0001528.2/OG0001528.1/OG0001551.1/OG0001610.1/OG0001648.2/OG0001648.1/OG0001702.2/OG0001702.1/OG0001779.1/OG0001787.1/OG0001787.2/OG0001923.1/OG0001923.2/OG0001956.1/OG0002077.2/OG0002077.1/OG0002149.2/OG0002149.1/OG0002161.1/OG0002161.2/OG0002341.1/OG0002462.1/OG0002462.2/OG0002487.1/OG0002491.1/OG0002492.1/OG0003112.1/OG0003137.1/OG0003154.1/OG0003163.1/OG0003428.1/OG0003573.1/OG0003695.1/OG0004029.1/OG0004394.1/OG0004610.1/OG0004724.1/OG0004725.1/OG0005356.1/OG0005396.1/OG0005508.1/OG0005923.1/OG0006236.1/OG0006297.1/OG0006826.1</t>
  </si>
  <si>
    <t>OG0000266.6/OG0000266.3/OG0000266.5/OG0000266.1/OG0000266.2/OG0000266.4/OG0002306.2/OG0002306.1/OG0002582.1/OG0002628.2/OG0002628.1/OG0006476.1</t>
  </si>
  <si>
    <t>OG0001966.2/OG0001966.1/OG0001974.1/OG0002032.1/OG0002032.2/OG0002073.1/OG0002073.2/OG0002282.1/OG0002646.1/OG0003509.1/OG0003668.1/OG0007771.1/OG0008022.1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</si>
  <si>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0000089.4/OG0000089.8/OG0000089.5/OG0000089.2/OG0000089.6/OG0000089.3/OG0000089.7/OG0000089.1/OG0000224.5/OG0000224.3/OG0000224.4/OG0000224.2/OG0000224.1/OG0000224.6/OG0000398.2/OG0000398.1/OG0000398.3/OG0000436.3/OG0000436.1/OG0000436.2/OG0000832.1/OG0000832.3/OG0000832.2/OG0000923.1/OG0000923.2/OG0001171.2/OG0001171.1/OG0001225.2/OG0001225.1/OG0001648.2/OG0001648.1/OG0003137.1/OG0004725.1</t>
  </si>
  <si>
    <t>OG0000103.5/OG0000103.8/OG0000103.7/OG0000103.2/OG0000103.6/OG0000103.1/OG0000103.9/OG0000103.3/OG0000103.4/OG0000130.5/OG0000130.4/OG0000130.7/OG0000130.6/OG0000130.3/OG0000130.2/OG0000130.1/OG0000868.2/OG0000868.1/OG0000868.3/OG0000969.1/OG0000969.2/OG0001648.2/OG0001648.1/OG0001702.2/OG0001702.1/OG0001779.1/OG0001956.1/OG0002341.1/OG0002487.1/OG0002491.1/OG0003112.1/OG0003154.1/OG0004724.1/OG0005356.1/OG0006826.1</t>
  </si>
  <si>
    <t>OG0002306.2/OG0002306.1/OG0002628.2/OG0002628.1</t>
  </si>
  <si>
    <t>OG0000047.2/OG0000047.3/OG0000047.7/OG0000047.1/OG0000047.4/OG0000047.5/OG0000047.6/OG0000074.1/OG0000074.8/OG0000074.3/OG0000074.2/OG0000074.6/OG0000074.5/OG0000074.7/OG0000074.4/OG0000126.3/OG0000126.2/OG0000126.8/OG0000126.6/OG0000126.5/OG0000126.1/OG0000126.4/OG0000126.7/OG0000208.2/OG0000208.1/OG0000208.4/OG0000208.3/OG0000247.4/OG0000247.5/OG0000247.1/OG0000247.3/OG0000247.2/OG0000273.1/OG0000273.5/OG0000273.4/OG0000273.2/OG0000273.3/OG0000299.2/OG0000299.4/OG0000299.3/OG0000299.1/OG0000318.4/OG0000318.2/OG0000318.1/OG0000318.3/OG0000322.1/OG0000322.2/OG0000322.4/OG0000322.3/OG0000351.4/OG0000351.3/OG0000351.1/OG0000351.2/OG0000356.4/OG0000356.1/OG0000356.2/OG0000356.3/OG0000416.1/OG0000416.4/OG0000416.2/OG0000416.3/OG0000418.4/OG0000418.3/OG0000418.2/OG0000418.1/OG0000419.4/OG0000419.3/OG0000419.2/OG0000419.1/OG0000449.3/OG0000449.1/OG0000449.2/OG0000541.1/OG0000541.2/OG0000541.3/OG0000571.3/OG0000571.1/OG0000571.2/OG0000676.3/OG0000676.1/OG0000676.2/OG0000704.2/OG0000704.1/OG0000704.3/OG0000785.1/OG0000785.2/OG0000832.1/OG0000832.3/OG0000832.2/OG0000889.2/OG0000889.1/OG0000938.1/OG0000938.3/OG0000938.2/OG0000974.1/OG0000974.2/OG0001087.1/OG0001087.2/OG0001162.1/OG0001162.2/OG0001171.2/OG0001171.1/OG0001191.1/OG0001191.2/OG0001241.1/OG0001241.2/OG0001249.1/OG0001262.2/OG0001262.1/OG0001266.2/OG0001266.1/OG0001275.2/OG0001275.1/OG0001313.2/OG0001313.1/OG0001368.2/OG0001368.1/OG0001397.1/OG0001397.2/OG0001420.1/OG0001461.1/OG0001461.2/OG0001509.2/OG0001509.1/OG0001648.2/OG0001648.1/OG0001702.2/OG0001702.1/OG0001753.1/OG0001753.2/OG0001772.2/OG0001772.1/OG0001858.1/OG0001936.1/OG0001936.2/OG0002064.2/OG0002064.1/OG0002108.1/OG0002180.1/OG0002225.2/OG0002225.1/OG0002236.1/OG0002236.2/OG0002284.1/OG0002295.1/OG0002341.1/OG0002351.1/OG0002366.1/OG0002366.2/OG0002381.2/OG0002381.1/OG0002411.1/OG0002475.1/OG0002491.1/OG0002492.1/OG0002509.2/OG0002509.1/OG0002553.1/OG0002578.1/OG0002586.1/OG0002586.2/OG0002605.1/OG0002605.2/OG0002649.1/OG0002876.1/OG0002932.1/OG0003088.1/OG0003137.1/OG0003145.1/OG0003154.1/OG0003276.1/OG0003287.1/OG0003320.1/OG0003460.1/OG0003463.1/OG0003581.1/OG0003655.1/OG0003655.2/OG0003730.1/OG0003818.1/OG0003821.1/OG0003844.1/OG0003994.1/OG0004029.1/OG0004066.1/OG0004106.1/OG0004283.1/OG0004315.1/OG0004335.1/OG0004428.1/OG0004429.1/OG0004448.1/OG0004470.1/OG0004609.1/OG0004620.1/OG0004791.1/OG0004818.1/OG0004948.1/OG0005017.1/OG0005043.1/OG0005044.1/OG0005072.1/OG0005116.1/OG0005356.1/OG0005387.1/OG0005508.1/OG0005737.1/OG0005867.1/OG0005930.1/OG0005995.1/OG0006217.1/OG0006251.1/OG0006258.1/OG0006362.1/OG0006441.1/OG0006867.1/OG0006913.1/OG0007085.1/OG0007091.1/OG0007130.1/OG0007634.1</t>
  </si>
  <si>
    <t>OG0000198.3/OG0000198.5/OG0000198.4/OG0000198.2/OG0000198.1/OG0002032.1/OG0002032.2/OG0002264.1/OG0002282.1/OG0002353.1/OG0002646.1/OG0003125.1/OG0003220.1/OG0003339.1/OG0003415.1/OG0003542.1/OG0004082.1/OG0004688.1/OG0005534.1/OG0006406.1/OG0006454.1/OG0006855.1/OG0009049.1</t>
  </si>
  <si>
    <t>OG0001362.2/OG0001362.1/OG0001609.1/OG0001974.1/OG0002282.1/OG0002480.1/OG0002646.1/OG0003668.1/OG0004054.1/OG0004688.1/OG0005582.1/OG0006227.1/OG0007347.1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</si>
  <si>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0000047.2/OG0000047.3/OG0000047.7/OG0000047.1/OG0000047.4/OG0000047.5/OG0000047.6/OG0000050.7/OG0000050.8/OG0000050.1/OG0000050.6/OG0000050.10/OG0000050.5/OG0000050.11/OG0000050.9/OG0000050.3/OG0000050.2/OG0000050.4/OG0000074.1/OG0000074.8/OG0000074.3/OG0000074.2/OG0000074.6/OG0000074.5/OG0000074.7/OG0000074.4/OG0000102.3/OG0000102.1/OG0000102.2/OG0000102.6/OG0000102.5/OG0000102.4/OG0000102.7/OG0000102.8/OG0000130.5/OG0000130.4/OG0000130.7/OG0000130.6/OG0000130.3/OG0000130.2/OG0000130.1/OG0000193.1/OG0000193.2/OG0000193.5/OG0000193.4/OG0000193.3/OG0000203.1/OG0000203.3/OG0000203.5/OG0000203.2/OG0000203.4/OG0000257.3/OG0000257.1/OG0000257.2/OG0000295.1/OG0000295.2/OG0000295.3/OG0000295.4/OG0000297.3/OG0000297.2/OG0000297.1/OG0000297.4/OG0000334.3/OG0000334.1/OG0000334.4/OG0000334.2/OG0000356.4/OG0000356.1/OG0000356.2/OG0000356.3/OG0000367.2/OG0000367.1/OG0000367.3/OG0000367.4/OG0000395.1/OG0000395.2/OG0000395.3/OG0000424.2/OG0000424.1/OG0000485.1/OG0000485.3/OG0000485.2/OG0000523.2/OG0000523.3/OG0000523.1/OG0000538.3/OG0000538.2/OG0000538.4/OG0000538.1/OG0000541.1/OG0000541.2/OG0000541.3/OG0000559.3/OG0000559.2/OG0000559.1/OG0000590.2/OG0000590.1/OG0000590.3/OG0000619.1/OG0000619.3/OG0000619.2/OG0000631.2/OG0000631.1/OG0000631.3/OG0000635.1/OG0000635.2/OG0000704.2/OG0000704.1/OG0000704.3/OG0000707.1/OG0000707.3/OG0000707.2/OG0000828.1/OG0000828.2/OG0000862.2/OG0000862.1/OG0000868.2/OG0000868.1/OG0000868.3/OG0000892.1/OG0000892.2/OG0000948.1/OG0000948.2/OG0000974.1/OG0000974.2/OG0001023.2/OG0001023.1/OG0001084.2/OG0001084.1/OG0001174.1/OG0001174.2/OG0001251.2/OG0001251.1/OG0001261.1/OG0001261.2/OG0001262.2/OG0001262.1/OG0001263.1/OG0001263.2/OG0001327.2/OG0001327.1/OG0001355.2/OG0001355.1/OG0001397.1/OG0001397.2/OG0001420.1/OG0001459.1/OG0001459.2/OG0001461.1/OG0001461.2/OG0001509.2/OG0001509.1/OG0001567.1/OG0001598.2/OG0001598.1/OG0001607.2/OG0001607.1/OG0001682.1/OG0001682.2/OG0001702.2/OG0001702.1/OG0001779.1/OG0001858.1/OG0001866.2/OG0001866.1/OG0001972.1/OG0001972.2/OG0002068.1/OG0002115.1/OG0002115.2/OG0002147.1/OG0002147.2/OG0002163.1/OG0002163.2/OG0002180.1/OG0002205.1/OG0002208.1/OG0002208.2/OG0002341.1/OG0002374.1/OG0002381.2/OG0002381.1/OG0002411.1/OG0002472.1/OG0002488.2/OG0002488.1/OG0002491.1/OG0002492.1/OG0002586.1/OG0002586.2/OG0002666.1/OG0002748.1/OG0002762.2/OG0002762.1/OG0002767.1/OG0002822.1/OG0002899.1/OG0003088.1/OG0003112.1/OG0003154.1/OG0003163.1/OG0003221.1/OG0003287.1/OG0003485.1/OG0003580.1/OG0003804.1/OG0003813.1/OG0003818.1/OG0003846.1/OG0004029.1/OG0004038.1/OG0004092.1/OG0004106.1/OG0004158.1/OG0004283.1/OG0004315.1/OG0004461.1/OG0004588.1/OG0004610.1/OG0004794.1/OG0004904.1/OG0005072.1/OG0005116.1/OG0005394.1/OG0005417.1/OG0005871.1/OG0005943.1/OG0006007.1/OG0006216.1/OG0006217.1/OG0006236.1/OG0006337.1/OG0006626.1/OG0006867.1/OG0006924.1/OG0006935.1/OG0006973.1/OG0008101.1</t>
  </si>
  <si>
    <t>OG0002628.2/OG0002628.1/OG0003350.1/OG0005064.1/OG0006692.1/OG0007609.1/OG0007775.1</t>
  </si>
  <si>
    <t>OG0000712.1/OG0000712.2/OG0005397.1</t>
  </si>
  <si>
    <t>OG0000171.3/OG0000171.1/OG0000171.2/OG0000171.5/OG0000171.4/OG0000172.3/OG0000172.4/OG0000172.2/OG0000172.1/OG0000444.4/OG0000444.3/OG0000444.1/OG0000444.2/OG0000712.1/OG0000712.2/OG0001032.2/OG0001032.1/OG0001374.2/OG0001374.1/OG0001692.2/OG0001692.1/OG0002466.1/OG0002807.1/OG0002890.1/OG0002890.2/OG0003423.1/OG0003464.1/OG0003829.1/OG0003993.1/OG0004108.1/OG0004752.1/OG0004980.1/OG0005000.1/OG0005300.1/OG0005392.1/OG0005559.1/OG0006342.1/OG0006643.1/OG0006659.1/OG0007685.1/OG0007787.1/OG0008113.1</t>
  </si>
  <si>
    <t>OG0003735.1/OG0004410.1/OG0004615.1/OG0008141.1</t>
  </si>
  <si>
    <t>OG0002088.2/OG0002088.1/OG0002088.3</t>
  </si>
  <si>
    <t>OG0000266.6/OG0000266.3/OG0000266.5/OG0000266.1/OG0000266.2/OG0000266.4/OG0000286.3/OG0000286.6/OG0000286.7/OG0000286.1/OG0000286.4/OG0000286.2/OG0000286.5/OG0003471.1/OG0004169.1/OG0004325.1/OG0004966.1</t>
  </si>
  <si>
    <t>OG0004744.1/OG0005903.1/OG0007240.1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</si>
  <si>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0000089.4/OG0000089.8/OG0000089.5/OG0000089.2/OG0000089.6/OG0000089.3/OG0000089.7/OG0000089.1/OG0000133.3/OG0000133.1/OG0000133.4/OG0000133.2/OG0000205.5/OG0000205.2/OG0000205.7/OG0000205.3/OG0000205.1/OG0000205.4/OG0000205.6/OG0000269.4/OG0000269.2/OG0000269.3/OG0000269.1/OG0000313.1/OG0000313.5/OG0000313.4/OG0000313.3/OG0000313.2/OG0000328.1/OG0000328.4/OG0000328.3/OG0000328.2/OG0000333.4/OG0000333.2/OG0000333.1/OG0000333.3/OG0000540.3/OG0000540.4/OG0000540.2/OG0000540.1/OG0000736.2/OG0000736.3/OG0000736.1/OG0000797.1/OG0000797.3/OG0000797.2/OG0000897.2/OG0000897.1/OG0001306.2/OG0001306.1/OG0001622.1/OG0001712.1/OG0001712.2/OG0001721.2/OG0001721.1/OG0001918.1/OG0002205.1/OG0002344.2/OG0002344.1/OG0003018.1/OG0003776.1/OG0003826.1/OG0004138.1/OG0004437.1/OG0004677.1/OG0005431.1/OG0005526.1/OG0008482.1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</si>
  <si>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0000205.5/OG0000205.2/OG0000205.7/OG0000205.3/OG0000205.1/OG0000205.4/OG0000205.6/OG0000313.1/OG0000313.5/OG0000313.4/OG0000313.3/OG0000313.2/OG0000333.4/OG0000333.2/OG0000333.1/OG0000333.3/OG0000474.3/OG0000474.4/OG0000474.2/OG0000474.5/OG0000474.1/OG0000897.2/OG0000897.1/OG0001918.1/OG0002643.1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</si>
  <si>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0000155.5/OG0000155.4/OG0000155.3/OG0000155.1/OG0000155.6/OG0000155.2/OG0000222.2/OG0000222.1/OG0000222.4/OG0000222.5/OG0000222.3/OG0000278.4/OG0000278.2/OG0000278.1/OG0000278.3/OG0000278.5/OG0000322.1/OG0000322.2/OG0000322.4/OG0000322.3/OG0000426.3/OG0000426.1/OG0000426.2/OG0000540.3/OG0000540.4/OG0000540.2/OG0000540.1/OG0000837.1/OG0000837.2/OG0000897.2/OG0000897.1/OG0001469.2/OG0001469.1/OG0001512.1/OG0001512.2/OG0001918.1/OG0002551.1/OG0002551.2/OG0002643.1/OG0002806.1/OG0002806.2/OG0003029.1/OG0004017.1/OG0004311.1/OG0004785.1/OG0006696.1/OG0006832.1</t>
  </si>
  <si>
    <t>OG0000101.5/OG0000101.1/OG0000101.4/OG0000101.2/OG0000101.7/OG0000101.3/OG0000101.6/OG0000126.3/OG0000126.2/OG0000126.8/OG0000126.6/OG0000126.5/OG0000126.1/OG0000126.4/OG0000126.7/OG0000168.1/OG0000168.4/OG0000168.2/OG0000168.3/OG0000168.5/OG0000172.3/OG0000172.4/OG0000172.2/OG0000172.1/OG0000192.1/OG0000192.2/OG0000192.5/OG0000192.4/OG0000192.3/OG0000368.2/OG0000368.3/OG0000368.1/OG0000623.1/OG0000623.2/OG0000764.1/OG0000764.2/OG0000764.3/OG0000917.2/OG0000917.1/OG0000918.2/OG0000918.3/OG0000918.1/OG0001365.2/OG0001365.1/OG0001828.1/OG0001828.3/OG0001828.2/OG0001900.1/OG0002133.1/OG0002156.1/OG0002605.1/OG0002605.2/OG0003109.1/OG0003152.1/OG0003230.1/OG0003230.2/OG0003529.1/OG0003835.1/OG0004120.1/OG0004677.1/OG0005044.1/OG0005072.1/OG0005786.1/OG0007142.1</t>
  </si>
  <si>
    <t>OG0002168.1/OG0006227.1/OG0006762.1</t>
  </si>
  <si>
    <t>OG0001961.1/OG0003207.1</t>
  </si>
  <si>
    <t>OG0000050.7/OG0000050.8/OG0000050.1/OG0000050.6/OG0000050.10/OG0000050.5/OG0000050.11/OG0000050.9/OG0000050.3/OG0000050.2/OG0000050.4/OG0000126.3/OG0000126.2/OG0000126.8/OG0000126.6/OG0000126.5/OG0000126.1/OG0000126.4/OG0000126.7/OG0003107.1</t>
  </si>
  <si>
    <t>OG0000372.5/OG0000372.3/OG0000372.4/OG0000372.1/OG0000372.2/OG0000868.2/OG0000868.1/OG0000868.3/OG0001560.1/OG0001560.2/OG0002381.2/OG0002381.1/OG0005320.1</t>
  </si>
  <si>
    <t>OG0000372.5/OG0000372.3/OG0000372.4/OG0000372.1/OG0000372.2/OG0000868.2/OG0000868.1/OG0000868.3/OG0001560.1/OG0001560.2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</si>
  <si>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0000102.3/OG0000102.1/OG0000102.2/OG0000102.6/OG0000102.5/OG0000102.4/OG0000102.7/OG0000102.8/OG0000105.3/OG0000105.1/OG0000105.5/OG0000105.7/OG0000105.6/OG0000105.2/OG0000105.4/OG0000111.6/OG0000111.2/OG0000111.5/OG0000111.1/OG0000111.3/OG0000111.4/OG0000114.2/OG0000114.1/OG0000114.3/OG0000114.5/OG0000114.4/OG0000126.3/OG0000126.2/OG0000126.8/OG0000126.6/OG0000126.5/OG0000126.1/OG0000126.4/OG0000126.7/OG0000143.2/OG0000143.3/OG0000143.1/OG0000143.4/OG0000172.3/OG0000172.4/OG0000172.2/OG0000172.1/OG0000180.6/OG0000180.4/OG0000180.3/OG0000180.2/OG0000180.5/OG0000180.1/OG0000184.3/OG0000184.1/OG0000184.4/OG0000184.2/OG0000187.6/OG0000187.5/OG0000187.4/OG0000187.3/OG0000187.1/OG0000187.2/OG0000193.1/OG0000193.2/OG0000193.5/OG0000193.4/OG0000193.3/OG0000196.3/OG0000196.5/OG0000196.4/OG0000196.1/OG0000196.2/OG0000208.2/OG0000208.1/OG0000208.4/OG0000208.3/OG0000214.1/OG0000214.3/OG0000214.4/OG0000214.2/OG0000214.5/OG0000265.3/OG0000265.1/OG0000265.2/OG0000265.4/OG0000265.5/OG0000272.4/OG0000272.1/OG0000272.2/OG0000272.5/OG0000272.3/OG0000273.1/OG0000273.5/OG0000273.4/OG0000273.2/OG0000273.3/OG0000274.1/OG0000274.4/OG0000274.5/OG0000274.2/OG0000274.3/OG0000283.4/OG0000283.3/OG0000283.1/OG0000283.2/OG0000296.1/OG0000296.2/OG0000296.3/OG0000299.2/OG0000299.4/OG0000299.3/OG0000299.1/OG0000328.1/OG0000328.4/OG0000328.3/OG0000328.2/OG0000337.3/OG0000337.1/OG0000337.2/OG0000340.4/OG0000340.1/OG0000340.3/OG0000340.2/OG0000351.4/OG0000351.3/OG0000351.1/OG0000351.2/OG0000367.2/OG0000367.1/OG0000367.3/OG0000367.4/OG0000372.5/OG0000372.3/OG0000372.4/OG0000372.1/OG0000372.2/OG0000398.2/OG0000398.1/OG0000398.3/OG0000402.2/OG0000402.3/OG0000402.1/OG0000403.2/OG0000403.1/OG0000404.1/OG0000404.2/OG0000404.3/OG0000404.4/OG0000431.2/OG0000431.1/OG0000431.3/OG0000436.3/OG0000436.1/OG0000436.2/OG0000437.2/OG0000437.4/OG0000437.1/OG0000437.3/OG0000448.2/OG0000448.4/OG0000448.1/OG0000448.3/OG0000449.3/OG0000449.1/OG0000449.2/OG0000480.3/OG0000480.1/OG0000480.2/OG0000485.1/OG0000485.3/OG0000485.2/OG0000521.2/OG0000521.1/OG0000521.3/OG0000525.3/OG0000525.1/OG0000525.2/OG0000533.2/OG0000533.3/OG0000533.4/OG0000533.1/OG0000541.1/OG0000541.2/OG0000541.3/OG0000548.2/OG0000548.1/OG0000548.3/OG0000555.1/OG0000555.2/OG0000555.3/OG0000590.2/OG0000590.1/OG0000590.3/OG0000608.1/OG0000608.2/OG0000617.1/OG0000617.2/OG0000617.3/OG0000619.1/OG0000619.3/OG0000619.2/OG0000632.1/OG0000632.2/OG0000636.3/OG0000636.1/OG0000636.2/OG0000648.2/OG0000648.1/OG0000653.2/OG0000653.1/OG0000653.3/OG0000654.2/OG0000654.3/OG0000654.1/OG0000663.3/OG0000663.2/OG0000663.1/OG0000666.3/OG0000666.2/OG0000666.1/OG0000704.2/OG0000704.1/OG0000704.3/OG0000709.3/OG0000709.1/OG0000709.2/OG0000712.1/OG0000712.2/OG0000729.2/OG0000729.1/OG0000762.3/OG0000762.1/OG0000762.2/OG0000770.2/OG0000770.1/OG0000809.3/OG0000809.1/OG0000809.2/OG0000815.1/OG0000815.2/OG0000817.2/OG0000817.1/OG0000827.1/OG0000827.2/OG0000830.2/OG0000830.1/OG0000868.2/OG0000868.1/OG0000868.3/OG0000889.2/OG0000889.1/OG0000904.2/OG0000904.3/OG0000904.1/OG0000917.2/OG0000917.1/OG0000919.2/OG0000919.1/OG0000920.2/OG0000920.1/OG0000937.2/OG0000937.1/OG0000978.2/OG0000978.1/OG0001019.1/OG0001019.2/OG0001023.2/OG0001023.1/OG0001052.2/OG0001052.1/OG0001072.2/OG0001072.1/OG0001081.2/OG0001081.1/OG0001082.2/OG0001082.1/OG0001084.2/OG0001084.1/OG0001089.2/OG0001089.1/OG0001118.1/OG0001118.2/OG0001175.2/OG0001175.1/OG0001176.1/OG0001176.2/OG0001203.2/OG0001203.1/OG0001249.1/OG0001327.2/OG0001327.1/OG0001393.1/OG0001393.2/OG0001415.2/OG0001415.1/OG0001459.1/OG0001459.2/OG0001461.1/OG0001461.2/OG0001501.1/OG0001509.2/OG0001509.1/OG0001511.1/OG0001523.1/OG0001523.2/OG0001529.2/OG0001529.1/OG0001542.2/OG0001542.1/OG0001570.1/OG0001570.2/OG0001580.2/OG0001580.1/OG0001582.2/OG0001582.1/OG0001607.2/OG0001607.1/OG0001621.2/OG0001621.1/OG0001631.2/OG0001631.1/OG0001648.2/OG0001648.1/OG0001678.2/OG0001678.1/OG0001685.1/OG0001706.1/OG0001706.2/OG0001765.1/OG0001768.1/OG0001771.1/OG0001771.2/OG0001854.1/OG0001854.2/OG0001858.1/OG0001867.1/OG0001936.1/OG0001936.2/OG0001948.1/OG0001948.2/OG0002061.1/OG0002072.2/OG0002072.1/OG0002161.1/OG0002161.2/OG0002208.1/OG0002208.2/OG0002242.2/OG0002242.1/OG0002248.1/OG0002284.1/OG0002295.1/OG0002362.1/OG0002381.2/OG0002381.1/OG0002395.1/OG0002406.1/OG0002411.1/OG0002471.1/OG0002485.2/OG0002485.1/OG0002487.1/OG0002492.1/OG0002515.1/OG0002562.1/OG0002575.1/OG0002585.1/OG0002601.1/OG0002746.1/OG0002748.1/OG0002766.2/OG0002766.1/OG0002892.2/OG0002892.1/OG0002926.1/OG0002944.1/OG0002965.1/OG0002974.1/OG0003031.1/OG0003090.1/OG0003123.1/OG0003152.1/OG0003156.1/OG0003276.1/OG0003303.1/OG0003311.2/OG0003311.1/OG0003320.1/OG0003468.1/OG0003485.1/OG0003487.1/OG0003504.1/OG0003529.1/OG0003571.1/OG0003572.1/OG0003577.1/OG0003580.1/OG0003695.1/OG0003742.1/OG0003745.1/OG0003794.1/OG0003821.1/OG0003824.1/OG0003853.2/OG0003853.1/OG0003987.1/OG0003994.1/OG0004004.1/OG0004048.1/OG0004064.1/OG0004146.1/OG0004152.1/OG0004205.2/OG0004205.1/OG0004283.1/OG0004340.1/OG0004380.1/OG0004396.1/OG0004428.1/OG0004632.1/OG0004692.1/OG0004699.2/OG0004699.1/OG0004709.1/OG0004724.1/OG0004904.1/OG0004970.1/OG0005002.1/OG0005154.1/OG0005158.1/OG0005356.1/OG0005411.1/OG0005533.1/OG0005737.1/OG0005758.1/OG0005923.1/OG0005943.1/OG0005983.1/OG0006060.1/OG0006146.1/OG0006239.1/OG0006320.1/OG0006371.1/OG0006417.1/OG0006684.1/OG0006741.1/OG0006751.1/OG0006819.1/OG0006924.1/OG0006933.1/OG0007301.1/OG0007661.1/OG0008074.1/OG0008811.1/OG0010324.1</t>
  </si>
  <si>
    <t>OG0000407.6/OG0000407.3/OG0000407.1/OG0000407.5/OG0000407.4/OG0000407.2/OG0000765.2/OG0000765.1/OG0001468.1/OG0001468.2/OG0001609.1/OG0001851.1/OG0001966.2/OG0001966.1/OG0001974.1/OG0002032.1/OG0002032.2/OG0002257.2/OG0002257.1/OG0002282.1/OG0002616.1/OG0002646.1/OG0002927.1/OG0003220.1/OG0003542.1/OG0004030.1/OG0004052.1/OG0006716.1/OG0006902.1/OG0007186.1/OG0007347.1</t>
  </si>
  <si>
    <t>OG0000055.1/OG0000055.14/OG0000055.7/OG0000055.10/OG0000055.3/OG0000055.12/OG0000055.6/OG0000055.4/OG0000055.13/OG0000055.8/OG0000055.9/OG0000055.2/OG0000055.5/OG0000055.11/OG0000286.3/OG0000286.6/OG0000286.7/OG0000286.1/OG0000286.4/OG0000286.2/OG0000286.5/OG0000411.1/OG0000411.2/OG0001215.1/OG0001215.2/OG0001626.1/OG0001626.2/OG0002306.2/OG0002306.1/OG0002608.2/OG0002608.1/OG0002905.1/OG0003064.1/OG0005069.1/OG0005732.1/OG0005860.1/OG0006587.1/OG0007339.1/OG0007775.1/OG0008273.1/OG0008563.1</t>
  </si>
  <si>
    <t>OG0000030.8/OG0000030.7/OG0000030.12/OG0000030.6/OG0000030.1/OG0000030.4/OG0000030.9/OG0000030.10/OG0000030.14/OG0000030.2/OG0000030.3/OG0000030.13/OG0000030.5/OG0000030.11/OG0000196.3/OG0000196.5/OG0000196.4/OG0000196.1/OG0000196.2/OG0000339.3/OG0000339.2/OG0000339.4/OG0000339.1/OG0000393.2/OG0000393.3/OG0000393.1/OG0000410.3/OG0000410.2/OG0000410.1/OG0003130.1</t>
  </si>
  <si>
    <t>OG0000196.3/OG0000196.5/OG0000196.4/OG0000196.1/OG0000196.2/OG0000548.2/OG0000548.1/OG0000548.3/OG0000937.2/OG0000937.1/OG0001570.1/OG0001570.2</t>
  </si>
  <si>
    <t>OG0000123.2/OG0000123.3/OG0000123.5/OG0000123.6/OG0000123.4/OG0000123.7/OG0000123.1/OG0000266.6/OG0000266.3/OG0000266.5/OG0000266.1/OG0000266.2/OG0000266.4/OG0000268.2/OG0000268.1/OG0000268.3/OG0000268.4/OG0000279.4/OG0000279.1/OG0000279.6/OG0000279.2/OG0000279.9/OG0000279.3/OG0000279.8/OG0000279.5/OG0000279.7/OG0000286.3/OG0000286.6/OG0000286.7/OG0000286.1/OG0000286.4/OG0000286.2/OG0000286.5/OG0000705.3/OG0000705.2/OG0000705.1/OG0000740.2/OG0000740.1/OG0000740.3/OG0000879.2/OG0000879.1/OG0001056.1/OG0001056.2/OG0001373.1/OG0001626.1/OG0001626.2/OG0001767.1/OG0001795.2/OG0001795.1/OG0001902.1/OG0001902.2/OG0001925.1/OG0001961.1/OG0002011.1/OG0002011.2/OG0002055.2/OG0002055.1/OG0002306.2/OG0002306.1/OG0002372.1/OG0002581.1/OG0002628.2/OG0002628.1/OG0002658.1/OG0002724.1/OG0002817.2/OG0002817.1/OG0002830.1/OG0002905.1/OG0003060.1/OG0003080.1/OG0003211.1/OG0003293.1/OG0003315.1/OG0003315.2/OG0003454.1/OG0003471.1/OG0003568.2/OG0003568.1/OG0003671.1/OG0003960.1/OG0004132.1/OG0004169.1/OG0004325.1/OG0004381.1/OG0004635.1/OG0004638.1/OG0004784.1/OG0004966.1/OG0005069.1/OG0005129.1/OG0005373.1/OG0005439.1/OG0005474.1/OG0005518.1/OG0005560.1/OG0005562.1/OG0005600.1/OG0005609.1/OG0005706.1/OG0005810.1/OG0005880.1/OG0005947.1/OG0005991.1/OG0006047.1/OG0006295.1/OG0006392.1/OG0006411.1/OG0006719.1/OG0006807.1/OG0007225.1/OG0007339.1/OG0007344.1/OG0007366.1/OG0007382.1/OG0007413.1/OG0007434.1/OG0007594.1/OG0007609.1/OG0007674.1/OG0007775.1/OG0007786.1/OG0008086.1/OG0008105.1/OG0008252.1/OG0008252.2/OG0008269.1/OG0008273.1/OG0008372.1/OG0008432.1/OG0008563.1/OG0008996.1/OG0009041.1/OG0009134.1/OG0009157.1/OG0009738.1/OG0010076.1/OG0011919.1</t>
  </si>
  <si>
    <t>OG0000407.6/OG0000407.3/OG0000407.1/OG0000407.5/OG0000407.4/OG0000407.2/OG0000622.1/OG0000835.3/OG0000835.2/OG0000835.1/OG0000850.3/OG0000850.1/OG0000850.2/OG0000913.1/OG0000913.3/OG0000913.2/OG0000939.1/OG0000939.2/OG0000977.1/OG0001104.2/OG0001104.1/OG0001195.1/OG0001361.1/OG0001361.2/OG0001609.1/OG0001699.1/OG0001822.1/OG0001822.2/OG0001851.1/OG0001862.2/OG0001862.1/OG0001912.2/OG0001912.3/OG0001912.1/OG0001924.1/OG0001940.1/OG0001966.2/OG0001966.1/OG0001974.1/OG0002019.1/OG0002032.1/OG0002032.2/OG0002073.1/OG0002073.2/OG0002132.2/OG0002132.1/OG0002145.1/OG0002148.1/OG0002148.2/OG0002168.1/OG0002169.2/OG0002169.1/OG0002257.2/OG0002257.1/OG0002264.1/OG0002353.1/OG0002480.1/OG0002616.1/OG0002646.1/OG0002653.1/OG0003077.2/OG0003077.1/OG0003081.1/OG0003160.1/OG0003238.1/OG0003294.1/OG0003294.2/OG0003331.1/OG0003335.1/OG0003339.1/OG0003415.1/OG0003508.1/OG0003515.1/OG0003542.1/OG0003578.1/OG0003596.1/OG0003668.1/OG0003672.1/OG0003688.1/OG0003765.1/OG0003797.1/OG0003832.1/OG0003978.1/OG0004040.1/OG0004052.1/OG0004096.1/OG0004157.1/OG0004280.1/OG0004372.1/OG0004401.1/OG0004607.1/OG0004681.1/OG0004688.1/OG0004696.1/OG0004744.1/OG0004769.1/OG0004779.1/OG0004945.1/OG0005143.1/OG0005242.1/OG0005288.1/OG0005326.1/OG0005340.1/OG0005441.1/OG0005467.1/OG0005534.1/OG0005550.1/OG0005582.1/OG0005749.1/OG0005829.1/OG0005846.1/OG0005861.1/OG0005886.1/OG0005903.1/OG0005959.1/OG0006040.1/OG0006050.1/OG0006064.1/OG0006227.1/OG0006232.1/OG0006243.1/OG0006253.1/OG0006264.1/OG0006285.1/OG0006406.1/OG0006466.1/OG0006467.1/OG0006512.1/OG0006627.1/OG0006653.1/OG0006669.1/OG0006730.1/OG0006786.1/OG0006803.1/OG0006855.1/OG0006857.1/OG0006950.1/OG0007101.1/OG0007123.1/OG0007127.1/OG0007186.1/OG0007190.1/OG0007229.1/OG0007240.1/OG0007281.1/OG0007332.1/OG0007376.1/OG0007412.1/OG0007550.1/OG0007576.1/OG0007586.1/OG0007654.1/OG0007666.1/OG0007689.1/OG0007691.1/OG0007744.1/OG0007747.1/OG0007771.1/OG0007796.1/OG0007852.1/OG0008011.1/OG0008075.1/OG0008141.1/OG0008154.1/OG0008158.1/OG0008180.1/OG0008188.1/OG0008195.1/OG0008221.1/OG0008443.1/OG0008455.1/OG0008509.1/OG0008529.1/OG0008751.1/OG0008796.1/OG0008804.1/OG0009025.1/OG0009118.1/OG0009685.1/OG0010621.1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</si>
  <si>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0000038.11/OG0000038.6/OG0000038.9/OG0000038.12/OG0000038.2/OG0000038.8/OG0000038.10/OG0000038.7/OG0000038.1/OG0000038.4/OG0000038.5/OG0000038.3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0000066.8/OG0000066.7/OG0000066.5/OG0000066.6/OG0000066.3/OG0000066.4/OG0000066.1/OG0000066.2/OG0000073.10/OG0000073.7/OG0000073.3/OG0000073.11/OG0000073.8/OG0000073.1/OG0000073.5/OG0000073.2/OG0000073.9/OG0000073.4/OG0000073.6/OG0000076.4/OG0000076.7/OG0000076.9/OG0000076.3/OG0000076.5/OG0000076.6/OG0000076.10/OG0000076.1/OG0000076.8/OG0000076.2/OG0000081.3/OG0000081.9/OG0000081.8/OG0000081.5/OG0000081.4/OG0000081.1/OG0000081.6/OG0000081.7/OG0000081.2/OG0000083.8/OG0000083.1/OG0000083.3/OG0000083.5/OG0000083.6/OG0000083.4/OG0000083.2/OG0000083.7/OG0000089.4/OG0000089.8/OG0000089.5/OG0000089.2/OG0000089.6/OG0000089.3/OG0000089.7/OG0000089.1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0000106.2/OG0000106.3/OG0000106.5/OG0000106.4/OG0000106.7/OG0000106.6/OG0000106.1/OG0000107.5/OG0000107.3/OG0000107.7/OG0000107.4/OG0000107.1/OG0000107.2/OG0000107.8/OG0000107.6/OG0000111.6/OG0000111.2/OG0000111.5/OG0000111.1/OG0000111.3/OG0000111.4/OG0000114.2/OG0000114.1/OG0000114.3/OG0000114.5/OG0000114.4/OG0000119.6/OG0000119.1/OG0000119.5/OG0000119.4/OG0000119.7/OG0000119.3/OG0000119.2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0000142.2/OG0000142.1/OG0000142.3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0000155.5/OG0000155.4/OG0000155.3/OG0000155.1/OG0000155.6/OG0000155.2/OG0000168.1/OG0000168.4/OG0000168.2/OG0000168.3/OG0000168.5/OG0000172.3/OG0000172.4/OG0000172.2/OG0000172.1/OG0000175.3/OG0000175.1/OG0000175.2/OG0000175.6/OG0000175.5/OG0000175.4/OG0000176.4/OG0000176.3/OG0000176.1/OG0000176.7/OG0000176.2/OG0000176.5/OG0000176.6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0000184.3/OG0000184.1/OG0000184.4/OG0000184.2/OG0000186.3/OG0000186.6/OG0000186.1/OG0000186.4/OG0000186.2/OG0000186.5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0000205.5/OG0000205.2/OG0000205.7/OG0000205.3/OG0000205.1/OG0000205.4/OG0000205.6/OG0000207.1/OG0000207.2/OG0000208.2/OG0000208.1/OG0000208.4/OG0000208.3/OG0000213.4/OG0000213.3/OG0000213.1/OG0000213.2/OG0000213.6/OG0000213.5/OG0000214.1/OG0000214.3/OG0000214.4/OG0000214.2/OG0000214.5/OG0000215.4/OG0000215.5/OG0000215.3/OG0000215.1/OG0000215.2/OG0000219.5/OG0000219.1/OG0000219.4/OG0000219.3/OG0000219.2/OG0000221.1/OG0000221.2/OG0000221.4/OG0000221.6/OG0000221.5/OG0000221.3/OG0000222.2/OG0000222.1/OG0000222.4/OG0000222.5/OG0000222.3/OG0000224.5/OG0000224.3/OG0000224.4/OG0000224.2/OG0000224.1/OG0000224.6/OG0000226.1/OG0000226.2/OG0000226.5/OG0000226.4/OG0000226.6/OG0000226.3/OG0000229.4/OG0000229.5/OG0000229.3/OG0000229.1/OG0000229.2/OG0000232.4/OG0000232.2/OG0000232.5/OG0000232.1/OG0000232.3/OG0000237.2/OG0000237.1/OG0000237.3/OG0000237.4/OG0000237.5/OG0000247.4/OG0000247.5/OG0000247.1/OG0000247.3/OG0000247.2/OG0000248.4/OG0000248.2/OG0000248.3/OG0000248.1/OG0000248.5/OG0000252.1/OG0000252.2/OG0000252.3/OG0000260.3/OG0000260.4/OG0000260.1/OG0000260.2/OG0000267.4/OG0000267.1/OG0000267.2/OG0000267.5/OG0000267.3/OG0000269.4/OG0000269.2/OG0000269.3/OG0000269.1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0000292.1/OG0000292.2/OG0000292.3/OG0000293.1/OG0000293.3/OG0000293.4/OG0000293.5/OG0000293.2/OG0000294.3/OG0000294.4/OG0000294.1/OG0000294.5/OG0000294.2/OG0000296.1/OG0000296.2/OG0000296.3/OG0000298.3/OG0000298.4/OG0000298.5/OG0000298.1/OG0000298.2/OG0000299.2/OG0000299.4/OG0000299.3/OG0000299.1/OG0000305.1/OG0000305.4/OG0000305.2/OG0000305.3/OG0000306.4/OG0000306.1/OG0000306.2/OG0000306.3/OG0000313.1/OG0000313.5/OG0000313.4/OG0000313.3/OG0000313.2/OG0000316.4/OG0000316.2/OG0000316.5/OG0000316.1/OG0000316.3/OG0000318.4/OG0000318.2/OG0000318.1/OG0000318.3/OG0000320.4/OG0000320.3/OG0000320.2/OG0000320.1/OG0000320.5/OG0000322.1/OG0000322.2/OG0000322.4/OG0000322.3/OG0000326.2/OG0000326.1/OG0000326.4/OG0000326.3/OG0000327.4/OG0000327.3/OG0000327.1/OG0000327.2/OG0000328.1/OG0000328.4/OG0000328.3/OG0000328.2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0000344.3/OG0000344.1/OG0000344.4/OG0000344.2/OG0000347.3/OG0000347.2/OG0000347.1/OG0000348.2/OG0000348.1/OG0000348.3/OG0000351.4/OG0000351.3/OG0000351.1/OG0000351.2/OG0000354.3/OG0000354.2/OG0000354.1/OG0000356.4/OG0000356.1/OG0000356.2/OG0000356.3/OG0000367.2/OG0000367.1/OG0000367.3/OG0000367.4/OG0000370.4/OG0000370.1/OG0000370.2/OG0000370.3/OG0000372.5/OG0000372.3/OG0000372.4/OG0000372.1/OG0000372.2/OG0000373.2/OG0000373.1/OG0000373.3/OG0000373.4/OG0000374.1/OG0000374.2/OG0000374.4/OG0000374.3/OG0000375.4/OG0000375.3/OG0000375.2/OG0000375.1/OG0000379.2/OG0000379.4/OG0000379.1/OG0000379.5/OG0000379.3/OG0000381.3/OG0000381.4/OG0000381.1/OG0000381.2/OG0000385.3/OG0000385.1/OG0000385.2/OG0000386.3/OG0000386.1/OG0000386.4/OG0000386.2/OG0000391.4/OG0000391.3/OG0000391.1/OG0000391.2/OG0000393.2/OG0000393.3/OG0000393.1/OG0000395.1/OG0000395.2/OG0000395.3/OG0000396.4/OG0000396.3/OG0000396.1/OG0000396.2/OG0000398.2/OG0000398.1/OG0000398.3/OG0000400.4/OG0000400.1/OG0000400.3/OG0000400.2/OG0000403.2/OG0000403.1/OG0000404.1/OG0000404.2/OG0000404.3/OG0000404.4/OG0000406.1/OG0000406.3/OG0000406.2/OG0000410.3/OG0000410.2/OG0000410.1/OG0000412.2/OG0000412.1/OG0000412.3/OG0000416.1/OG0000416.4/OG0000416.2/OG0000416.3/OG0000418.4/OG0000418.3/OG0000418.2/OG0000418.1/OG0000419.4/OG0000419.3/OG0000419.2/OG0000419.1/OG0000420.3/OG0000420.2/OG0000420.1/OG0000426.3/OG0000426.1/OG0000426.2/OG0000429.3/OG0000429.2/OG0000429.1/OG0000435.3/OG0000435.2/OG0000435.1/OG0000436.3/OG0000436.1/OG0000436.2/OG0000437.2/OG0000437.4/OG0000437.1/OG0000437.3/OG0000444.4/OG0000444.3/OG0000444.1/OG0000444.2/OG0000447.3/OG0000447.2/OG0000447.1/OG0000448.2/OG0000448.4/OG0000448.1/OG0000448.3/OG0000449.3/OG0000449.1/OG0000449.2/OG0000467.4/OG0000467.3/OG0000467.2/OG0000467.1/OG0000474.3/OG0000474.4/OG0000474.2/OG0000474.5/OG0000474.1/OG0000475.2/OG0000475.3/OG0000475.1/OG0000477.2/OG0000477.3/OG0000477.4/OG0000477.1/OG0000480.3/OG0000480.1/OG0000480.2/OG0000484.2/OG0000484.1/OG0000484.3/OG0000485.1/OG0000485.3/OG0000485.2/OG0000486.3/OG0000486.2/OG0000486.1/OG0000487.1/OG0000487.3/OG0000487.2/OG0000492.1/OG0000492.3/OG0000492.2/OG0000498.1/OG0000498.3/OG0000498.2/OG0000498.4/OG0000521.2/OG0000521.1/OG0000521.3/OG0000523.2/OG0000523.3/OG0000523.1/OG0000525.3/OG0000525.1/OG0000525.2/OG0000526.3/OG0000526.2/OG0000526.1/OG0000533.2/OG0000533.3/OG0000533.4/OG0000533.1/OG0000537.3/OG0000537.1/OG0000537.2/OG0000538.3/OG0000538.2/OG0000538.4/OG0000538.1/OG0000540.3/OG0000540.4/OG0000540.2/OG0000540.1/OG0000541.1/OG0000541.2/OG0000541.3/OG0000542.1/OG0000542.2/OG0000542.3/OG0000543.3/OG0000543.2/OG0000543.4/OG0000543.1/OG0000548.2/OG0000548.1/OG0000548.3/OG0000549.2/OG0000549.1/OG0000551.3/OG0000551.2/OG0000551.1/OG0000555.1/OG0000555.2/OG0000555.3/OG0000558.2/OG0000558.3/OG0000558.1/OG0000559.3/OG0000559.2/OG0000559.1/OG0000561.2/OG0000561.3/OG0000561.1/OG0000563.2/OG0000563.3/OG0000563.1/OG0000567.1/OG0000567.3/OG0000567.2/OG0000571.3/OG0000571.1/OG0000571.2/OG0000577.3/OG0000577.2/OG0000577.1/OG0000582.3/OG0000582.1/OG0000582.2/OG0000585.1/OG0000585.2/OG0000590.2/OG0000590.1/OG0000590.3/OG0000608.1/OG0000608.2/OG0000613.1/OG0000613.3/OG0000613.2/OG0000615.3/OG0000615.1/OG0000615.2/OG0000617.1/OG0000617.2/OG0000617.3/OG0000619.1/OG0000619.3/OG0000619.2/OG0000632.1/OG0000632.2/OG0000635.1/OG0000635.2/OG0000637.2/OG0000637.1/OG0000637.3/OG0000648.2/OG0000648.1/OG0000653.2/OG0000653.1/OG0000653.3/OG0000654.2/OG0000654.3/OG0000654.1/OG0000655.1/OG0000655.2/OG0000663.3/OG0000663.2/OG0000663.1/OG0000664.1/OG0000664.2/OG0000666.3/OG0000666.2/OG0000666.1/OG0000670.2/OG0000670.1/OG0000671.3/OG0000671.1/OG0000671.2/OG0000672.2/OG0000672.1/OG0000676.3/OG0000676.1/OG0000676.2/OG0000686.1/OG0000686.2/OG0000686.3/OG0000690.2/OG0000690.1/OG0000704.2/OG0000704.1/OG0000704.3/OG0000707.1/OG0000707.3/OG0000707.2/OG0000708.2/OG0000708.3/OG0000708.1/OG0000709.3/OG0000709.1/OG0000709.2/OG0000710.3/OG0000710.1/OG0000710.2/OG0000712.1/OG0000712.2/OG0000726.3/OG0000726.1/OG0000726.2/OG0000730.2/OG0000730.1/OG0000736.2/OG0000736.3/OG0000736.1/OG0000737.1/OG0000737.3/OG0000737.2/OG0000739.1/OG0000739.2/OG0000744.1/OG0000744.2/OG0000745.2/OG0000745.1/OG0000745.3/OG0000770.2/OG0000770.1/OG0000772.1/OG0000772.2/OG0000785.1/OG0000785.2/OG0000788.1/OG0000788.2/OG0000789.1/OG0000789.2/OG0000793.1/OG0000793.2/OG0000795.1/OG0000795.2/OG0000797.1/OG0000797.3/OG0000797.2/OG0000803.2/OG0000803.3/OG0000803.1/OG0000812.1/OG0000812.2/OG0000812.3/OG0000813.2/OG0000813.1/OG0000815.1/OG0000815.2/OG0000827.1/OG0000827.2/OG0000828.1/OG0000828.2/OG0000830.2/OG0000830.1/OG0000831.2/OG0000831.1/OG0000832.1/OG0000832.3/OG0000832.2/OG0000833.2/OG0000833.1/OG0000837.1/OG0000837.2/OG0000846.1/OG0000846.2/OG0000854.1/OG0000854.2/OG0000860.1/OG0000860.2/OG0000860.3/OG0000862.2/OG0000862.1/OG0000863.1/OG0000863.2/OG0000866.3/OG0000866.2/OG0000866.1/OG0000868.2/OG0000868.1/OG0000868.3/OG0000886.1/OG0000886.3/OG0000886.2/OG0000889.2/OG0000889.1/OG0000892.1/OG0000892.2/OG0000894.1/OG0000894.2/OG0000897.2/OG0000897.1/OG0000904.2/OG0000904.3/OG0000904.1/OG0000916.2/OG0000916.1/OG0000916.3/OG0000917.2/OG0000917.1/OG0000919.2/OG0000919.1/OG0000921.3/OG0000921.1/OG0000921.2/OG0000923.1/OG0000923.2/OG0000931.3/OG0000931.2/OG0000931.1/OG0000932.3/OG0000932.1/OG0000932.2/OG0000935.2/OG0000935.1/OG0000937.2/OG0000937.1/OG0000940.2/OG0000940.1/OG0000942.2/OG0000942.3/OG0000942.1/OG0000945.1/OG0000945.2/OG0000947.1/OG0000947.2/OG0000950.2/OG0000950.1/OG0000953.1/OG0000953.2/OG0000966.2/OG0000966.1/OG0000967.1/OG0000967.2/OG0000967.3/OG0000969.1/OG0000969.2/OG0000971.1/OG0000971.2/OG0000971.3/OG0000974.1/OG0000974.2/OG0000976.1/OG0000976.2/OG0000978.2/OG0000978.1/OG0000994.2/OG0000994.1/OG0000995.1/OG0000995.2/OG0001001.1/OG0001001.2/OG0001005.2/OG0001005.1/OG0001006.1/OG0001006.2/OG0001007.2/OG0001007.1/OG0001019.1/OG0001019.2/OG0001023.2/OG0001023.1/OG0001025.2/OG0001025.1/OG0001025.3/OG0001033.2/OG0001033.1/OG0001034.2/OG0001034.1/OG0001045.2/OG0001045.1/OG0001050.2/OG0001050.1/OG0001052.2/OG0001052.1/OG0001057.1/OG0001057.2/OG0001068.2/OG0001068.1/OG0001082.2/OG0001082.1/OG0001084.2/OG0001084.1/OG0001089.2/OG0001089.1/OG0001090.1/OG0001090.2/OG0001091.2/OG0001091.1/OG0001111.1/OG0001111.2/OG0001116.2/OG0001116.1/OG0001118.1/OG0001118.2/OG0001120.2/OG0001120.1/OG0001125.2/OG0001125.1/OG0001126.1/OG0001126.2/OG0001128.1/OG0001128.2/OG0001149.1/OG0001149.2/OG0001156.2/OG0001156.1/OG0001157.2/OG0001157.1/OG0001161.1/OG0001161.2/OG0001162.1/OG0001162.2/OG0001163.2/OG0001163.1/OG0001166.2/OG0001166.1/OG0001169.2/OG0001169.1/OG0001170.2/OG0001170.1/OG0001171.2/OG0001171.1/OG0001172.2/OG0001172.1/OG0001173.2/OG0001173.1/OG0001175.2/OG0001175.1/OG0001176.1/OG0001176.2/OG0001191.1/OG0001191.2/OG0001194.2/OG0001194.1/OG0001203.2/OG0001203.1/OG0001207.2/OG0001207.1/OG0001211.2/OG0001211.1/OG0001213.1/OG0001213.2/OG0001214.2/OG0001214.1/OG0001218.2/OG0001218.1/OG0001221.2/OG0001221.1/OG0001222.1/OG0001222.2/OG0001225.2/OG0001225.1/OG0001245.2/OG0001245.1/OG0001247.1/OG0001247.2/OG0001248.1/OG0001248.2/OG0001249.1/OG0001251.2/OG0001251.1/OG0001259.2/OG0001259.1/OG0001260.1/OG0001261.1/OG0001261.2/OG0001262.2/OG0001262.1/OG0001267.2/OG0001267.1/OG0001271.2/OG0001271.1/OG0001272.2/OG0001272.1/OG0001274.1/OG0001274.2/OG0001275.2/OG0001275.1/OG0001305.2/OG0001305.1/OG0001306.2/OG0001306.1/OG0001315.2/OG0001315.1/OG0001316.2/OG0001316.1/OG0001322.1/OG0001322.2/OG0001342.2/OG0001342.1/OG0001349.1/OG0001355.2/OG0001355.1/OG0001368.2/OG0001368.1/OG0001374.2/OG0001374.1/OG0001393.1/OG0001393.2/OG0001395.2/OG0001395.1/OG0001402.1/OG0001402.2/OG0001407.1/OG0001407.2/OG0001408.1/OG0001408.2/OG0001412.2/OG0001412.1/OG0001415.2/OG0001415.1/OG0001420.1/OG0001421.2/OG0001421.1/OG0001445.2/OG0001445.1/OG0001450.1/OG0001450.2/OG0001454.1/OG0001454.2/OG0001459.1/OG0001459.2/OG0001461.1/OG0001461.2/OG0001466.2/OG0001466.1/OG0001469.2/OG0001469.1/OG0001496.3/OG0001496.2/OG0001496.1/OG0001501.1/OG0001502.2/OG0001502.1/OG0001504.1/OG0001504.2/OG0001505.2/OG0001505.1/OG0001509.2/OG0001509.1/OG0001510.2/OG0001510.1/OG0001511.1/OG0001512.1/OG0001512.2/OG0001514.2/OG0001514.1/OG0001527.2/OG0001527.1/OG0001542.2/OG0001542.1/OG0001543.2/OG0001543.1/OG0001547.1/OG0001547.2/OG0001552.2/OG0001552.1/OG0001554.2/OG0001554.1/OG0001558.2/OG0001558.1/OG0001559.2/OG0001559.1/OG0001569.1/OG0001570.1/OG0001570.2/OG0001572.2/OG0001572.1/OG0001574.2/OG0001574.1/OG0001578.2/OG0001578.1/OG0001581.1/OG0001581.2/OG0001582.2/OG0001582.1/OG0001597.1/OG0001597.2/OG0001598.2/OG0001598.1/OG0001599.1/OG0001599.2/OG0001607.2/OG0001607.1/OG0001610.1/OG0001613.2/OG0001613.1/OG0001615.2/OG0001615.1/OG0001621.2/OG0001621.1/OG0001622.1/OG0001627.1/OG0001627.2/OG0001631.2/OG0001631.1/OG0001634.2/OG0001634.1/OG0001635.1/OG0001637.2/OG0001637.1/OG0001645.2/OG0001645.1/OG0001648.2/OG0001648.1/OG0001652.1/OG0001652.2/OG0001660.1/OG0001678.2/OG0001678.1/OG0001683.2/OG0001683.1/OG0001690.1/OG0001691.2/OG0001691.1/OG0001702.2/OG0001702.1/OG0001710.2/OG0001710.1/OG0001712.1/OG0001712.2/OG0001716.1/OG0001716.2/OG0001718.1/OG0001721.2/OG0001721.1/OG0001743.1/OG0001743.2/OG0001757.2/OG0001757.1/OG0001764.2/OG0001764.1/OG0001765.1/OG0001768.1/OG0001769.2/OG0001769.1/OG0001771.1/OG0001771.2/OG0001772.2/OG0001772.1/OG0001780.1/OG0001780.2/OG0001793.2/OG0001793.1/OG0001814.1/OG0001814.2/OG0001815.2/OG0001815.1/OG0001834.1/OG0001858.1/OG0001867.1/OG0001870.2/OG0001870.1/OG0001900.1/OG0001918.1/OG0001932.1/OG0001932.2/OG0001936.1/OG0001936.2/OG0001942.1/OG0001942.2/OG0001948.1/OG0001948.2/OG0001963.1/OG0001963.2/OG0001964.1/OG0001970.1/OG0001970.2/OG0001972.1/OG0001972.2/OG0001976.2/OG0001976.1/OG0001980.1/OG0001980.2/OG0002020.2/OG0002020.1/OG0002024.1/OG0002024.2/OG0002031.2/OG0002031.1/OG0002039.1/OG0002047.1/OG0002047.2/OG0002056.1/OG0002061.1/OG0002065.2/OG0002065.1/OG0002068.1/OG0002071.1/OG0002071.2/OG0002079.1/OG0002103.1/OG0002107.2/OG0002107.1/OG0002120.1/OG0002120.2/OG0002121.1/OG0002121.2/OG0002128.1/OG0002128.2/OG0002134.1/OG0002138.2/OG0002138.1/OG0002141.1/OG0002142.1/OG0002142.2/OG0002143.2/OG0002143.1/OG0002144.1/OG0002144.2/OG0002149.2/OG0002149.1/OG0002150.2/OG0002150.1/OG0002152.1/OG0002152.2/OG0002153.1/OG0002154.1/OG0002154.2/OG0002157.2/OG0002157.1/OG0002174.1/OG0002177.2/OG0002177.1/OG0002178.1/OG0002178.2/OG0002205.1/OG0002208.1/OG0002208.2/OG0002219.1/OG0002221.1/OG0002222.1/OG0002222.2/OG0002228.1/OG0002237.1/OG0002242.2/OG0002242.1/OG0002243.1/OG0002243.2/OG0002246.1/OG0002248.1/OG0002254.1/OG0002266.1/OG0002267.1/OG0002268.1/OG0002277.2/OG0002277.1/OG0002281.1/OG0002281.2/OG0002284.1/OG0002290.1/OG0002291.1/OG0002298.1/OG0002332.1/OG0002340.1/OG0002340.2/OG0002341.1/OG0002342.1/OG0002342.2/OG0002343.1/OG0002343.2/OG0002344.2/OG0002344.1/OG0002351.1/OG0002360.1/OG0002360.2/OG0002361.2/OG0002361.1/OG0002363.1/OG0002366.1/OG0002366.2/OG0002368.2/OG0002368.1/OG0002371.2/OG0002371.1/OG0002380.1/OG0002381.2/OG0002381.1/OG0002383.1/OG0002384.1/OG0002387.1/OG0002394.2/OG0002394.1/OG0002395.1/OG0002408.2/OG0002408.1/OG0002409.1/OG0002411.1/OG0002432.1/OG0002432.2/OG0002443.2/OG0002443.1/OG0002462.1/OG0002462.2/OG0002463.1/OG0002469.1/OG0002470.1/OG0002472.1/OG0002475.1/OG0002477.1/OG0002481.1/OG0002482.1/OG0002485.2/OG0002485.1/OG0002486.1/OG0002486.2/OG0002487.1/OG0002488.2/OG0002488.1/OG0002491.1/OG0002492.1/OG0002502.1/OG0002503.1/OG0002509.2/OG0002509.1/OG0002511.1/OG0002514.1/OG0002514.2/OG0002515.1/OG0002518.1/OG0002551.1/OG0002551.2/OG0002572.1/OG0002585.1/OG0002586.1/OG0002586.2/OG0002601.1/OG0002605.1/OG0002605.2/OG0002607.1/OG0002613.1/OG0002613.2/OG0002614.1/OG0002620.1/OG0002621.1/OG0002623.2/OG0002623.1/OG0002624.1/OG0002625.1/OG0002630.1/OG0002630.2/OG0002635.2/OG0002635.1/OG0002638.1/OG0002642.1/OG0002642.2/OG0002643.1/OG0002644.1/OG0002649.1/OG0002659.1/OG0002663.1/OG0002666.1/OG0002668.2/OG0002668.1/OG0002670.1/OG0002712.1/OG0002716.1/OG0002728.1/OG0002730.1/OG0002731.2/OG0002731.1/OG0002732.1/OG0002740.2/OG0002740.1/OG0002741.1/OG0002746.1/OG0002748.1/OG0002754.1/OG0002759.1/OG0002765.2/OG0002765.1/OG0002767.1/OG0002772.1/OG0002780.1/OG0002787.1/OG0002790.1/OG0002796.1/OG0002797.1/OG0002799.1/OG0002806.1/OG0002806.2/OG0002807.1/OG0002809.2/OG0002809.1/OG0002812.1/OG0002822.1/OG0002826.1/OG0002826.2/OG0002853.1/OG0002870.1/OG0002875.1/OG0002881.1/OG0002885.1/OG0002899.1/OG0002902.1/OG0002910.2/OG0002910.1/OG0002917.1/OG0002918.1/OG0002920.1/OG0002924.1/OG0002934.1/OG0002941.2/OG0002941.1/OG0002947.2/OG0002947.1/OG0002949.1/OG0002949.2/OG0002950.1/OG0002954.1/OG0002956.1/OG0002956.2/OG0002957.1/OG0002958.1/OG0002959.1/OG0002965.1/OG0003018.1/OG0003026.1/OG0003028.1/OG0003028.2/OG0003029.1/OG0003031.1/OG0003050.1/OG0003054.1/OG0003056.2/OG0003056.1/OG0003061.1/OG0003062.1/OG0003078.1/OG0003084.1/OG0003088.1/OG0003090.1/OG0003092.1/OG0003096.1/OG0003098.1/OG0003104.1/OG0003105.1/OG0003109.1/OG0003112.1/OG0003117.1/OG0003123.1/OG0003129.1/OG0003131.1/OG0003137.1/OG0003154.1/OG0003162.1/OG0003163.1/OG0003202.1/OG0003210.1/OG0003222.1/OG0003233.1/OG0003243.1/OG0003262.1/OG0003264.1/OG0003268.1/OG0003270.1/OG0003273.1/OG0003274.1/OG0003276.1/OG0003287.1/OG0003289.1/OG0003296.1/OG0003299.1/OG0003303.1/OG0003311.2/OG0003311.1/OG0003318.1/OG0003332.1/OG0003333.1/OG0003336.1/OG0003343.1/OG0003345.1/OG0003389.1/OG0003400.1/OG0003423.1/OG0003431.1/OG0003433.1/OG0003435.1/OG0003444.1/OG0003445.1/OG0003448.1/OG0003451.1/OG0003456.1/OG0003461.1/OG0003473.1/OG0003481.1/OG0003484.1/OG0003485.1/OG0003487.1/OG0003491.1/OG0003507.1/OG0003511.1/OG0003522.1/OG0003523.1/OG0003529.1/OG0003539.1/OG0003547.1/OG0003558.1/OG0003564.1/OG0003572.1/OG0003580.1/OG0003591.1/OG0003647.1/OG0003648.1/OG0003659.1/OG0003666.1/OG0003677.1/OG0003679.1/OG0003699.1/OG0003702.1/OG0003718.1/OG0003721.1/OG0003724.1/OG0003726.2/OG0003726.1/OG0003730.1/OG0003736.1/OG0003738.1/OG0003752.1/OG0003754.1/OG0003756.1/OG0003758.1/OG0003763.1/OG0003774.1/OG0003775.1/OG0003776.1/OG0003791.1/OG0003793.1/OG0003794.1/OG0003795.1/OG0003804.1/OG0003816.1/OG0003821.1/OG0003826.1/OG0003829.1/OG0003830.1/OG0003842.1/OG0003941.1/OG0003945.1/OG0003968.1/OG0003973.1/OG0003977.1/OG0003991.1/OG0003994.1/OG0004001.1/OG0004008.1/OG0004011.1/OG0004016.1/OG0004017.1/OG0004024.1/OG0004029.1/OG0004038.1/OG0004042.1/OG0004047.1/OG0004048.1/OG0004057.1/OG0004059.1/OG0004064.1/OG0004066.1/OG0004067.1/OG0004085.1/OG0004089.1/OG0004094.1/OG0004099.1/OG0004105.1/OG0004127.1/OG0004135.1/OG0004136.1/OG0004138.1/OG0004139.1/OG0004144.1/OG0004146.1/OG0004149.1/OG0004152.1/OG0004204.1/OG0004205.2/OG0004205.1/OG0004210.1/OG0004212.2/OG0004212.1/OG0004238.1/OG0004240.1/OG0004245.1/OG0004249.1/OG0004250.1/OG0004251.1/OG0004252.1/OG0004254.1/OG0004257.1/OG0004263.1/OG0004281.1/OG0004283.1/OG0004284.1/OG0004289.1/OG0004292.1/OG0004294.1/OG0004297.1/OG0004301.1/OG0004304.1/OG0004309.1/OG0004311.1/OG0004315.1/OG0004316.1/OG0004318.1/OG0004327.1/OG0004332.1/OG0004333.1/OG0004338.1/OG0004339.1/OG0004346.1/OG0004354.1/OG0004357.1/OG0004361.1/OG0004363.1/OG0004385.1/OG0004388.1/OG0004389.1/OG0004394.1/OG0004397.1/OG0004419.1/OG0004423.1/OG0004425.1/OG0004437.1/OG0004439.1/OG0004440.1/OG0004445.1/OG0004454.1/OG0004469.1/OG0004471.1/OG0004538.1/OG0004559.1/OG0004563.1/OG0004568.1/OG0004571.1/OG0004574.1/OG0004599.1/OG0004610.1/OG0004611.1/OG0004628.1/OG0004631.1/OG0004632.1/OG0004636.1/OG0004642.1/OG0004650.1/OG0004653.1/OG0004662.1/OG0004664.1/OG0004677.1/OG0004678.1/OG0004699.2/OG0004699.1/OG0004710.1/OG0004711.1/OG0004718.1/OG0004720.1/OG0004723.1/OG0004724.1/OG0004729.1/OG0004738.1/OG0004742.1/OG0004746.1/OG0004778.1/OG0004785.1/OG0004793.1/OG0004796.1/OG0004811.1/OG0004815.1/OG0004818.1/OG0004883.1/OG0004904.1/OG0004914.1/OG0004919.1/OG0004921.1/OG0004928.1/OG0004943.1/OG0004948.1/OG0004952.1/OG0004957.1/OG0004961.1/OG0004965.1/OG0004970.1/OG0004973.1/OG0004979.1/OG0004992.1/OG0005000.1/OG0005002.1/OG0005008.1/OG0005010.1/OG0005013.1/OG0005016.1/OG0005017.1/OG0005035.1/OG0005043.1/OG0005055.1/OG0005065.1/OG0005066.1/OG0005068.1/OG0005072.1/OG0005078.1/OG0005090.1/OG0005092.1/OG0005103.1/OG0005116.1/OG0005123.1/OG0005135.1/OG0005144.1/OG0005155.1/OG0005158.1/OG0005159.1/OG0005168.1/OG0005174.1/OG0005256.1/OG0005275.1/OG0005281.1/OG0005282.1/OG0005284.1/OG0005297.1/OG0005318.1/OG0005347.1/OG0005356.1/OG0005359.1/OG0005362.1/OG0005382.1/OG0005387.1/OG0005394.1/OG0005396.1/OG0005397.1/OG0005402.1/OG0005411.1/OG0005413.1/OG0005426.1/OG0005431.1/OG0005432.1/OG0005445.1/OG0005466.1/OG0005473.1/OG0005477.1/OG0005485.1/OG0005490.1/OG0005501.1/OG0005514.1/OG0005515.1/OG0005526.1/OG0005537.1/OG0005542.1/OG0005543.1/OG0005558.1/OG0005559.1/OG0005569.1/OG0005575.1/OG0005580.1/OG0005583.1/OG0005587.1/OG0005653.1/OG0005656.1/OG0005686.1/OG0005691.1/OG0005722.1/OG0005727.1/OG0005758.1/OG0005770.1/OG0005774.1/OG0005783.1/OG0005786.1/OG0005789.1/OG0005811.1/OG0005813.1/OG0005819.1/OG0005832.1/OG0005838.1/OG0005850.1/OG0005852.1/OG0005871.1/OG0005877.1/OG0005893.1/OG0005918.1/OG0005926.1/OG0005943.1/OG0005980.1/OG0005993.1/OG0006000.1/OG0006007.1/OG0006011.1/OG0006012.1/OG0006014.1/OG0006024.1/OG0006041.1/OG0006053.1/OG0006146.1/OG0006161.1/OG0006188.1/OG0006190.1/OG0006197.1/OG0006198.1/OG0006217.1/OG0006236.1/OG0006242.1/OG0006248.1/OG0006256.1/OG0006258.1/OG0006261.1/OG0006297.1/OG0006305.1/OG0006307.1/OG0006319.1/OG0006320.1/OG0006329.1/OG0006340.1/OG0006346.1/OG0006351.1/OG0006362.1/OG0006368.1/OG0006370.1/OG0006371.1/OG0006375.1/OG0006379.1/OG0006380.1/OG0006407.1/OG0006415.1/OG0006422.1/OG0006424.1/OG0006425.1/OG0006431.1/OG0006434.1/OG0006437.1/OG0006440.1/OG0006464.1/OG0006468.1/OG0006480.1/OG0006481.1/OG0006488.1/OG0006517.1/OG0006647.1/OG0006656.1/OG0006672.1/OG0006678.1/OG0006679.1/OG0006684.1/OG0006696.1/OG0006710.1/OG0006757.1/OG0006765.1/OG0006770.1/OG0006785.1/OG0006790.1/OG0006794.1/OG0006801.1/OG0006819.1/OG0006820.1/OG0006832.1/OG0006850.1/OG0006860.1/OG0006873.1/OG0006889.1/OG0006891.1/OG0006903.1/OG0006915.1/OG0006922.1/OG0006924.1/OG0006933.1/OG0006937.1/OG0006954.1/OG0007085.1/OG0007093.1/OG0007097.1/OG0007130.1/OG0007195.1/OG0007200.1/OG0007208.1/OG0007218.1/OG0007249.1/OG0007251.1/OG0007261.1/OG0007301.1/OG0007312.1/OG0007319.1/OG0007320.1/OG0007331.1/OG0007346.1/OG0007432.1/OG0007562.1/OG0007600.1/OG0007604.1/OG0007608.1/OG0007634.1/OG0007647.1/OG0007650.1/OG0007659.1/OG0007680.1/OG0007702.1/OG0007756.1/OG0007766.1/OG0007773.1/OG0007787.1/OG0007789.1/OG0007836.1/OG0007848.1/OG0008000.1/OG0008029.1/OG0008100.1/OG0008106.1/OG0008113.1/OG0008120.1/OG0008208.1/OG0008426.1/OG0008482.1/OG0008490.1/OG0008492.1/OG0008550.1/OG0008857.1/OG0009034.1/OG0009072.1/OG0010324.1</t>
  </si>
  <si>
    <t>OG0001468.1/OG0001468.2/OG0002927.1</t>
  </si>
  <si>
    <t>OG0000196.3/OG0000196.5/OG0000196.4/OG0000196.1/OG0000196.2/OG0000367.2/OG0000367.1/OG0000367.3/OG0000367.4/OG0000548.2/OG0000548.1/OG0000548.3/OG0000770.2/OG0000770.1/OG0000937.2/OG0000937.1/OG0001542.2/OG0001542.1/OG0001570.1/OG0001570.2/OG0007661.1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</si>
  <si>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0000102.3/OG0000102.1/OG0000102.2/OG0000102.6/OG0000102.5/OG0000102.4/OG0000102.7/OG0000102.8/OG0000184.3/OG0000184.1/OG0000184.4/OG0000184.2/OG0000196.3/OG0000196.5/OG0000196.4/OG0000196.1/OG0000196.2/OG0000208.2/OG0000208.1/OG0000208.4/OG0000208.3/OG0000296.1/OG0000296.2/OG0000296.3/OG0000328.1/OG0000328.4/OG0000328.3/OG0000328.2/OG0000372.5/OG0000372.3/OG0000372.4/OG0000372.1/OG0000372.2/OG0000398.2/OG0000398.1/OG0000398.3/OG0000485.1/OG0000485.3/OG0000485.2/OG0000541.1/OG0000541.2/OG0000541.3/OG0000548.2/OG0000548.1/OG0000548.3/OG0000617.1/OG0000617.2/OG0000617.3/OG0000815.1/OG0000815.2/OG0000868.2/OG0000868.1/OG0000868.3/OG0000919.2/OG0000919.1/OG0001542.2/OG0001542.1/OG0001867.1/OG0002395.1/OG0003311.2/OG0003311.1/OG0003821.1/OG0004064.1/OG0005002.1/OG0005158.1/OG0005411.1</t>
  </si>
  <si>
    <t>OG0000102.3/OG0000102.1/OG0000102.2/OG0000102.6/OG0000102.5/OG0000102.4/OG0000102.7/OG0000102.8/OG0000296.1/OG0000296.2/OG0000296.3/OG0000372.5/OG0000372.3/OG0000372.4/OG0000372.1/OG0000372.2/OG0000398.2/OG0000398.1/OG0000398.3/OG0000868.2/OG0000868.1/OG0000868.3/OG0000919.2/OG0000919.1/OG0002395.1/OG0005158.1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</si>
  <si>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0000196.3/OG0000196.5/OG0000196.4/OG0000196.1/OG0000196.2/OG0000208.2/OG0000208.1/OG0000208.4/OG0000208.3/OG0000485.1/OG0000485.3/OG0000485.2/OG0003821.1/OG0004064.1/OG0005002.1</t>
  </si>
  <si>
    <t>OG0000031.13/OG0000031.5/OG0000031.16/OG0000031.1/OG0000031.4/OG0000031.14/OG0000031.8/OG0000031.9/OG0000031.10/OG0000031.2/OG0000031.6/OG0000031.7/OG0000031.12/OG0000031.15/OG0000031.3/OG0000031.11/OG0000031.17/OG0000102.3/OG0000102.1/OG0000102.2/OG0000102.6/OG0000102.5/OG0000102.4/OG0000102.7/OG0000102.8/OG0000351.4/OG0000351.3/OG0000351.1/OG0000351.2/OG0000372.5/OG0000372.3/OG0000372.4/OG0000372.1/OG0000372.2/OG0000632.1/OG0000632.2/OG0000919.2/OG0000919.1/OG0001084.2/OG0001084.1/OG0001393.1/OG0001393.2/OG0001607.2/OG0001607.1/OG0002974.1</t>
  </si>
  <si>
    <t>OG0000296.1/OG0000296.2/OG0000296.3/OG0000398.2/OG0000398.1/OG0000398.3/OG0000868.2/OG0000868.1/OG0000868.3/OG0002395.1/OG0005158.1</t>
  </si>
  <si>
    <t>OG0000102.3/OG0000102.1/OG0000102.2/OG0000102.6/OG0000102.5/OG0000102.4/OG0000102.7/OG0000102.8/OG0000372.5/OG0000372.3/OG0000372.4/OG0000372.1/OG0000372.2/OG0000919.2/OG0000919.1</t>
  </si>
  <si>
    <t>OG0000031.13/OG0000031.5/OG0000031.16/OG0000031.1/OG0000031.4/OG0000031.14/OG0000031.8/OG0000031.9/OG0000031.10/OG0000031.2/OG0000031.6/OG0000031.7/OG0000031.12/OG0000031.15/OG0000031.3/OG0000031.11/OG0000031.17/OG0000102.3/OG0000102.1/OG0000102.2/OG0000102.6/OG0000102.5/OG0000102.4/OG0000102.7/OG0000102.8/OG0000351.4/OG0000351.3/OG0000351.1/OG0000351.2/OG0001084.2/OG0001084.1/OG0002974.1</t>
  </si>
  <si>
    <t>OG0000523.2/OG0000523.3/OG0000523.1/OG0000974.1/OG0000974.2/OG0001271.2/OG0001271.1/OG0001408.1/OG0001408.2/OG0003131.1/OG0005656.1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</si>
  <si>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0000477.2/OG0000477.3/OG0000477.4/OG0000477.1/OG0000523.2/OG0000523.3/OG0000523.1/OG0000635.1/OG0000635.2/OG0000995.1/OG0000995.2/OG0002885.1/OG0003096.1/OG0003233.1/OG0003485.1/OG0006236.1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</si>
  <si>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0000523.2/OG0000523.3/OG0000523.1/OG0000635.1/OG0000635.2/OG0000892.1/OG0000892.2/OG0001305.2/OG0001305.1/OG0001408.1/OG0001408.2/OG0001504.1/OG0001504.2/OG0001772.2/OG0001772.1/OG0001991.1/OG0002605.1/OG0002605.2/OG0002822.1/OG0002885.1/OG0003819.1/OG0005116.1/OG0005656.1/OG0006626.1/OG0006706.1</t>
  </si>
  <si>
    <t>OG0002830.1/OG0007366.1/OG0007609.1</t>
  </si>
  <si>
    <t>OG0002830.1/OG0007366.1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</si>
  <si>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0000200.4/OG0000200.5/OG0000200.2/OG0000200.6/OG0000200.3/OG0000200.1/OG0000299.2/OG0000299.4/OG0000299.3/OG0000299.1/OG0000311.2/OG0000311.3/OG0000311.1/OG0000311.4/OG0000635.1/OG0000635.2/OG0001305.2/OG0001305.1/OG0001504.1/OG0001504.2/OG0001772.2/OG0001772.1/OG0001991.1/OG0002605.1/OG0002605.2/OG0002885.1/OG0003819.1/OG0005116.1</t>
  </si>
  <si>
    <t>OG0002107.2/OG0002107.1/OG0004156.1</t>
  </si>
  <si>
    <t>OG0000704.2/OG0000704.1/OG0000704.3/OG0004283.1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</si>
  <si>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0000012.4/OG0000012.16/OG0000012.15/OG0000012.8/OG0000012.18/OG0000012.9/OG0000012.1/OG0000012.14/OG0000012.17/OG0000012.20/OG0000012.6/OG0000012.3/OG0000012.10/OG0000012.11/OG0000012.5/OG0000012.12/OG0000012.2/OG0000012.19/OG0000012.7/OG0000012.13/OG0000196.3/OG0000196.5/OG0000196.4/OG0000196.1/OG0000196.2/OG0000208.2/OG0000208.1/OG0000208.4/OG0000208.3/OG0000485.1/OG0000485.3/OG0000485.2/OG0000815.1/OG0000815.2/OG0001867.1/OG0002944.1/OG0003031.1/OG0003821.1/OG0004064.1/OG0005002.1</t>
  </si>
  <si>
    <t>OG0001851.1/OG0002257.2/OG0002257.1/OG0002282.1/OG0002646.1</t>
  </si>
  <si>
    <t>OG0000038.11/OG0000038.6/OG0000038.9/OG0000038.12/OG0000038.2/OG0000038.8/OG0000038.10/OG0000038.7/OG0000038.1/OG0000038.4/OG0000038.5/OG0000038.3/OG0000114.2/OG0000114.1/OG0000114.3/OG0000114.5/OG0000114.4/OG0000172.3/OG0000172.4/OG0000172.2/OG0000172.1/OG0000187.6/OG0000187.5/OG0000187.4/OG0000187.3/OG0000187.1/OG0000187.2/OG0000196.3/OG0000196.5/OG0000196.4/OG0000196.1/OG0000196.2/OG0000272.4/OG0000272.1/OG0000272.2/OG0000272.5/OG0000272.3/OG0000299.2/OG0000299.4/OG0000299.3/OG0000299.1/OG0000337.3/OG0000337.1/OG0000337.2/OG0000367.2/OG0000367.1/OG0000367.3/OG0000367.4/OG0000403.2/OG0000403.1/OG0000437.2/OG0000437.4/OG0000437.1/OG0000437.3/OG0000548.2/OG0000548.1/OG0000548.3/OG0000617.1/OG0000617.2/OG0000617.3/OG0000709.3/OG0000709.1/OG0000709.2/OG0000815.1/OG0000815.2/OG0000817.2/OG0000817.1/OG0000830.2/OG0000830.1/OG0000904.2/OG0000904.3/OG0000904.1/OG0000917.2/OG0000917.1/OG0001052.2/OG0001052.1/OG0001072.2/OG0001072.1/OG0001501.1/OG0001511.1/OG0001542.2/OG0001542.1/OG0001570.1/OG0001570.2/OG0001580.2/OG0001580.1/OG0001771.1/OG0001771.2/OG0002248.1/OG0002406.1/OG0002485.2/OG0002485.1/OG0002487.1/OG0002585.1/OG0002892.2/OG0002892.1/OG0003152.1/OG0003571.1/OG0003745.1/OG0003794.1/OG0003824.1/OG0003853.2/OG0003853.1/OG0003987.1/OG0004048.1/OG0004340.1/OG0004692.1/OG0005533.1/OG0005758.1/OG0006060.1/OG0006933.1</t>
  </si>
  <si>
    <t>OG0000184.3/OG0000184.1/OG0000184.4/OG0000184.2/OG0000372.5/OG0000372.3/OG0000372.4/OG0000372.1/OG0000372.2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</si>
  <si>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0000196.3/OG0000196.5/OG0000196.4/OG0000196.1/OG0000196.2/OG0000208.2/OG0000208.1/OG0000208.4/OG0000208.3/OG0000485.1/OG0000485.3/OG0000485.2/OG0000815.1/OG0000815.2/OG0001867.1/OG0003821.1/OG0004064.1/OG0005002.1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</si>
  <si>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0000328.1/OG0000328.4/OG0000328.3/OG0000328.2/OG0000372.5/OG0000372.3/OG0000372.4/OG0000372.1/OG0000372.2/OG0000541.1/OG0000541.2/OG0000541.3/OG0003311.2/OG0003311.1/OG0005411.1</t>
  </si>
  <si>
    <t>OG0000548.2/OG0000548.1/OG0000548.3/OG0000617.1/OG0000617.2/OG0000617.3/OG0001542.2/OG0001542.1</t>
  </si>
  <si>
    <t>OG0000272.4/OG0000272.1/OG0000272.2/OG0000272.5/OG0000272.3/OG0000299.2/OG0000299.4/OG0000299.3/OG0000299.1/OG0000548.2/OG0000548.1/OG0000548.3/OG0000617.1/OG0000617.2/OG0000617.3/OG0001542.2/OG0001542.1/OG0001771.1/OG0001771.2/OG0002485.2/OG0002485.1/OG0004048.1/OG0004692.1/OG0005533.1</t>
  </si>
  <si>
    <t>OG0000184.3/OG0000184.1/OG0000184.4/OG0000184.2/OG0000548.2/OG0000548.1/OG0000548.3/OG0000617.1/OG0000617.2/OG0000617.3/OG0001005.2/OG0001005.1/OG0001542.2/OG0001542.1/OG0003289.1</t>
  </si>
  <si>
    <t>OG0000334.3/OG0000334.1/OG0000334.4/OG0000334.2/OG0000866.3/OG0000866.2/OG0000866.1/OG0000999.2/OG0000999.1/OG0001932.1/OG0001932.2/OG0003137.1/OG0004388.1/OG0004930.1/OG0005282.1</t>
  </si>
  <si>
    <t>OG0000334.3/OG0000334.1/OG0000334.4/OG0000334.2/OG0000866.3/OG0000866.2/OG0000866.1/OG0000999.2/OG0000999.1/OG0003137.1/OG0004930.1</t>
  </si>
  <si>
    <t>OG0000854.1/OG0000854.2/OG0001963.1/OG0001963.2/OG0004608.1</t>
  </si>
  <si>
    <t>OG0001856.2/OG0001856.1</t>
  </si>
  <si>
    <t>OG0000187.6/OG0000187.5/OG0000187.4/OG0000187.3/OG0000187.1/OG0000187.2/OG0001169.2/OG0001169.1/OG0001212.2/OG0001212.1</t>
  </si>
  <si>
    <t>OG0001313.2/OG0001313.1/OG0001648.2/OG0001648.1/OG0001763.2/OG0001763.1</t>
  </si>
  <si>
    <t>OG0008542.1</t>
  </si>
  <si>
    <t>OG0000283.4/OG0000283.3/OG0000283.1/OG0000283.2/OG0000520.2/OG0000520.3/OG0000520.1/OG0000634.3/OG0000634.1/OG0000634.2/OG0000827.1/OG0000827.2/OG0000837.1/OG0000837.2/OG0000917.2/OG0000917.1/OG0002003.2/OG0002003.1/OG0002491.1/OG0002503.1/OG0002733.1/OG0002778.2/OG0002778.1/OG0002917.1/OG0003157.1/OG0004791.1/OG0005072.1/OG0005491.1/OG0005565.1/OG0005782.1/OG0005891.1/OG0006007.1</t>
  </si>
  <si>
    <t>OG0004401.1/OG0005295.1/OG0008034.1</t>
  </si>
  <si>
    <t>OG0000299.2/OG0000299.4/OG0000299.3/OG0000299.1/OG0000449.3/OG0000449.1/OG0000449.2/OG0000474.3/OG0000474.4/OG0000474.2/OG0000474.5/OG0000474.1/OG0001559.2/OG0001559.1/OG0001769.2/OG0001769.1/OG0002221.1/OG0002491.1/OG0002503.1/OG0002630.1/OG0002630.2/OG0002772.1/OG0002917.1/OG0003157.1/OG0005007.1/OG0005891.1</t>
  </si>
  <si>
    <t>OG0000920.2/OG0000920.1/OG0001459.1/OG0001459.2/OG0004396.1</t>
  </si>
  <si>
    <t>OG0003479.1/OG0004283.1</t>
  </si>
  <si>
    <t>OG0003944.1/OG0004360.1/OG0007458.1/OG0008059.1/OG0010101.1</t>
  </si>
  <si>
    <t>OG0002913.1/OG0003136.1/OG0004390.1/OG0004438.1/OG0005093.1/OG0005122.1/OG0005889.1/OG0005895.1/OG0006022.1/OG0006043.1/OG0006265.1/OG0007101.1/OG0007123.1/OG0007639.1/OG0008180.1/OG0008715.1/OG0009359.1</t>
  </si>
  <si>
    <t>OG0000519.3/OG0000519.1/OG0000519.2/OG0000637.2/OG0000637.1/OG0000637.3/OG0000811.2/OG0000811.3/OG0000811.1/OG0000854.1/OG0000854.2/OG0001026.1/OG0001026.2/OG0001148.2/OG0001148.1/OG0001275.2/OG0001275.1/OG0001368.2/OG0001368.1/OG0001450.1/OG0001450.2/OG0001466.2/OG0001466.1/OG0001620.1/OG0001630.1/OG0001630.2/OG0001665.2/OG0001665.1/OG0001789.1/OG0001789.2/OG0001845.1/OG0001845.2/OG0001848.2/OG0001848.1/OG0001956.1/OG0001970.1/OG0001970.2/OG0002027.1/OG0002027.2/OG0002036.1/OG0002079.1/OG0002113.1/OG0002133.1/OG0002149.2/OG0002149.1/OG0002153.1/OG0002158.2/OG0002158.1/OG0002161.1/OG0002161.2/OG0002165.1/OG0002281.1/OG0002281.2/OG0002296.1/OG0002298.1/OG0002340.1/OG0002340.2/OG0002398.1/OG0002451.1/OG0002451.2/OG0002472.1/OG0002483.1/OG0002504.2/OG0002504.1/OG0002585.1/OG0002612.2/OG0002612.1/OG0002663.1/OG0002786.1/OG0002915.1/OG0002931.1/OG0002947.2/OG0002947.1/OG0002959.1/OG0003066.1/OG0003088.1/OG0003091.1/OG0003144.1/OG0003234.2/OG0003234.1/OG0003260.1/OG0003274.1/OG0003278.1/OG0003280.1/OG0003289.1/OG0003332.1/OG0003428.1/OG0003536.1/OG0003575.1/OG0003579.1/OG0003584.1/OG0003687.1/OG0003740.1/OG0003753.1/OG0003769.1/OG0003782.1/OG0003835.1/OG0003856.1/OG0004008.1/OG0004020.1/OG0004032.1/OG0004042.1/OG0004066.1/OG0004077.1/OG0004088.1/OG0004149.1/OG0004309.1/OG0004316.1/OG0004347.1/OG0004470.1/OG0004583.1/OG0004664.1/OG0004724.1/OG0004933.1/OG0005007.1/OG0005036.1/OG0005100.1/OG0005137.1/OG0005173.1/OG0005339.1/OG0005401.1/OG0005489.1/OG0005559.1/OG0005583.1/OG0005772.1/OG0005786.1/OG0005832.1/OG0005902.1/OG0005973.1/OG0005984.1/OG0006011.1/OG0006181.1/OG0006269.1/OG0006271.1/OG0006329.1/OG0006350.1/OG0006357.1/OG0006440.1/OG0006463.1/OG0006464.1/OG0006481.1/OG0006690.1/OG0006775.1/OG0006785.1/OG0006913.1/OG0006958.1/OG0007364.1/OG0007660.1/OG0007723.1</t>
  </si>
  <si>
    <t>OG0002646.1/OG0004157.1/OG0006786.1/OG0008154.1</t>
  </si>
  <si>
    <t>OG0001212.2/OG0001212.1/OG0001510.2/OG0001510.1/OG0001956.1/OG0002074.2/OG0002074.1/OG0002128.1/OG0002128.2/OG0002358.1/OG0002358.2/OG0002762.2/OG0002762.1/OG0002954.1/OG0003098.1/OG0003449.1/OG0003527.1/OG0004047.1/OG0004136.1/OG0004243.1/OG0004300.1/OG0004335.1/OG0004471.1/OG0004932.1/OG0005102.1/OG0005402.1/OG0006415.1/OG0006456.1/OG0007319.1/OG0007354.1/OG0007422.1/OG0007789.1</t>
  </si>
  <si>
    <t>OG0003983.1/OG0006942.1</t>
  </si>
  <si>
    <t>OG0000242.3/OG0000242.5/OG0000242.2/OG0000242.4/OG0000242.1/OG0000316.4/OG0000316.2/OG0000316.5/OG0000316.1/OG0000316.3/OG0000561.2/OG0000561.3/OG0000561.1/OG0001702.2/OG0001702.1/OG0003066.1/OG0003260.1</t>
  </si>
  <si>
    <t>OG0002377.1/OG0002377.2/OG0006918.1</t>
  </si>
  <si>
    <t>OG0002377.1/OG0002377.2</t>
  </si>
  <si>
    <t>OG0006918.1</t>
  </si>
  <si>
    <t>OG0003668.1/OG0003797.1/OG0004688.1/OG0004941.1/OG0005480.1/OG0007586.1/OG0008022.1/OG0008188.1/OG0008751.1</t>
  </si>
  <si>
    <t>OG0000411.1/OG0000411.2/OG0001398.1/OG0003286.1</t>
  </si>
  <si>
    <t>OG0000130.5/OG0000130.4/OG0000130.7/OG0000130.6/OG0000130.3/OG0000130.2/OG0000130.1/OG0000140.1/OG0000140.4/OG0000140.2/OG0000140.3/OG0000140.5/OG0000140.6/OG0000140.7/OG0000208.2/OG0000208.1/OG0000208.4/OG0000208.3/OG0000224.5/OG0000224.3/OG0000224.4/OG0000224.2/OG0000224.1/OG0000224.6/OG0000257.3/OG0000257.1/OG0000257.2/OG0000322.1/OG0000322.2/OG0000322.4/OG0000322.3/OG0000339.3/OG0000339.2/OG0000339.4/OG0000339.1/OG0000353.1/OG0000353.4/OG0000353.3/OG0000353.2/OG0000356.4/OG0000356.1/OG0000356.2/OG0000356.3/OG0000403.2/OG0000403.1/OG0000418.4/OG0000418.3/OG0000418.2/OG0000418.1/OG0000484.2/OG0000484.1/OG0000484.3/OG0000539.2/OG0000539.1/OG0000539.3/OG0000567.1/OG0000567.3/OG0000567.2/OG0000608.1/OG0000608.2/OG0000729.2/OG0000729.1/OG0000868.2/OG0000868.1/OG0000868.3/OG0000889.2/OG0000889.1/OG0000917.2/OG0000917.1/OG0000947.1/OG0000947.2/OG0001393.1/OG0001393.2/OG0001416.1/OG0001416.2/OG0001610.1/OG0001692.2/OG0001692.1/OG0001718.1/OG0001779.1/OG0001834.1/OG0001923.1/OG0001923.2/OG0001944.1/OG0001956.1/OG0002077.2/OG0002077.1/OG0002149.2/OG0002149.1/OG0002161.1/OG0002161.2/OG0002265.1/OG0002265.2/OG0002655.2/OG0002655.1/OG0002667.1/OG0002947.2/OG0002947.1/OG0003112.1/OG0003137.1/OG0003145.1/OG0003163.1/OG0003273.1/OG0003295.1/OG0003345.1/OG0003422.1/OG0003573.1/OG0003822.1/OG0004073.1/OG0004127.1/OG0004284.1/OG0004568.1/OG0004610.1/OG0004693.1/OG0004724.1/OG0005491.1/OG0006221.1/OG0006293.1/OG0006413.1/OG0006440.1/OG0008363.1</t>
  </si>
  <si>
    <t>OG0000353.1/OG0000353.4/OG0000353.3/OG0000353.2/OG0000403.2/OG0000403.1/OG0000567.1/OG0000567.3/OG0000567.2/OG0000917.2/OG0000917.1/OG0001393.1/OG0001393.2/OG0001692.2/OG0001692.1/OG0001779.1/OG0001834.1/OG0001956.1/OG0002265.1/OG0002265.2/OG0002655.2/OG0002655.1/OG0003112.1/OG0003145.1/OG0003273.1/OG0003345.1/OG0004127.1/OG0004284.1/OG0004568.1/OG0004693.1/OG0004724.1/OG0005491.1/OG0006413.1/OG0006440.1</t>
  </si>
  <si>
    <t>OG0000140.1/OG0000140.4/OG0000140.2/OG0000140.3/OG0000140.5/OG0000140.6/OG0000140.7/OG0000224.5/OG0000224.3/OG0000224.4/OG0000224.2/OG0000224.1/OG0000224.6/OG0000322.1/OG0000322.2/OG0000322.4/OG0000322.3/OG0000339.3/OG0000339.2/OG0000339.4/OG0000339.1/OG0000947.1/OG0000947.2/OG0001416.1/OG0001416.2/OG0001718.1/OG0003137.1/OG0006293.1</t>
  </si>
  <si>
    <t>OG0002145.1/OG0002353.1/OG0002480.1/OG0002616.1/OG0003542.1/OG0003668.1/OG0003735.1/OG0003797.1/OG0003850.1/OG0003998.1/OG0004114.1/OG0004476.1/OG0004681.1/OG0004688.1/OG0004941.1/OG0005093.1/OG0005441.1/OG0005480.1/OG0006022.1/OG0006803.1/OG0007236.1/OG0007586.1/OG0007639.1/OG0007747.1/OG0008022.1/OG0008180.1/OG0008188.1/OG0008221.1/OG0008526.1/OG0008751.1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</si>
  <si>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0000031.13/OG0000031.5/OG0000031.16/OG0000031.1/OG0000031.4/OG0000031.14/OG0000031.8/OG0000031.9/OG0000031.10/OG0000031.2/OG0000031.6/OG0000031.7/OG0000031.12/OG0000031.15/OG0000031.3/OG0000031.11/OG0000031.17/OG0000076.4/OG0000076.7/OG0000076.9/OG0000076.3/OG0000076.5/OG0000076.6/OG0000076.10/OG0000076.1/OG0000076.8/OG0000076.2/OG0000114.2/OG0000114.1/OG0000114.3/OG0000114.5/OG0000114.4/OG0000130.5/OG0000130.4/OG0000130.7/OG0000130.6/OG0000130.3/OG0000130.2/OG0000130.1/OG0000133.3/OG0000133.1/OG0000133.4/OG0000133.2/OG0000140.1/OG0000140.4/OG0000140.2/OG0000140.3/OG0000140.5/OG0000140.6/OG0000140.7/OG0000159.7/OG0000159.2/OG0000159.6/OG0000159.5/OG0000159.1/OG0000159.4/OG0000159.3/OG0000180.6/OG0000180.4/OG0000180.3/OG0000180.2/OG0000180.5/OG0000180.1/OG0000187.6/OG0000187.5/OG0000187.4/OG0000187.3/OG0000187.1/OG0000187.2/OG0000208.2/OG0000208.1/OG0000208.4/OG0000208.3/OG0000224.5/OG0000224.3/OG0000224.4/OG0000224.2/OG0000224.1/OG0000224.6/OG0000257.3/OG0000257.1/OG0000257.2/OG0000322.1/OG0000322.2/OG0000322.4/OG0000322.3/OG0000334.3/OG0000334.1/OG0000334.4/OG0000334.2/OG0000339.3/OG0000339.2/OG0000339.4/OG0000339.1/OG0000353.1/OG0000353.4/OG0000353.3/OG0000353.2/OG0000356.4/OG0000356.1/OG0000356.2/OG0000356.3/OG0000375.4/OG0000375.3/OG0000375.2/OG0000375.1/OG0000400.4/OG0000400.1/OG0000400.3/OG0000400.2/OG0000403.2/OG0000403.1/OG0000418.4/OG0000418.3/OG0000418.2/OG0000418.1/OG0000426.3/OG0000426.1/OG0000426.2/OG0000484.2/OG0000484.1/OG0000484.3/OG0000539.2/OG0000539.1/OG0000539.3/OG0000567.1/OG0000567.3/OG0000567.2/OG0000569.1/OG0000569.4/OG0000569.3/OG0000569.2/OG0000608.1/OG0000608.2/OG0000704.2/OG0000704.1/OG0000704.3/OG0000709.3/OG0000709.1/OG0000709.2/OG0000729.2/OG0000729.1/OG0000762.3/OG0000762.1/OG0000762.2/OG0000785.1/OG0000785.2/OG0000832.1/OG0000832.3/OG0000832.2/OG0000868.2/OG0000868.1/OG0000868.3/OG0000881.2/OG0000881.3/OG0000881.1/OG0000889.2/OG0000889.1/OG0000911.2/OG0000911.1/OG0000917.2/OG0000917.1/OG0000919.2/OG0000919.1/OG0000947.1/OG0000947.2/OG0000999.2/OG0000999.1/OG0001003.1/OG0001003.2/OG0001149.1/OG0001149.2/OG0001157.2/OG0001157.1/OG0001227.2/OG0001227.1/OG0001393.1/OG0001393.2/OG0001416.1/OG0001416.2/OG0001461.1/OG0001461.2/OG0001505.2/OG0001505.1/OG0001527.2/OG0001527.1/OG0001610.1/OG0001670.2/OG0001670.1/OG0001692.2/OG0001692.1/OG0001718.1/OG0001779.1/OG0001782.1/OG0001782.2/OG0001834.1/OG0001867.1/OG0001923.1/OG0001923.2/OG0001944.1/OG0001956.1/OG0001965.1/OG0002074.2/OG0002074.1/OG0002077.2/OG0002077.1/OG0002113.1/OG0002149.2/OG0002149.1/OG0002152.1/OG0002152.2/OG0002161.1/OG0002161.2/OG0002265.1/OG0002265.2/OG0002284.1/OG0002298.1/OG0002367.1/OG0002367.2/OG0002381.2/OG0002381.1/OG0002481.1/OG0002569.1/OG0002578.1/OG0002620.1/OG0002655.2/OG0002655.1/OG0002667.1/OG0002786.1/OG0002875.1/OG0002890.1/OG0002890.2/OG0002920.1/OG0002926.1/OG0002931.1/OG0002934.1/OG0002947.2/OG0002947.1/OG0002969.1/OG0002974.1/OG0003088.1/OG0003091.1/OG0003111.1/OG0003112.1/OG0003113.1/OG0003134.1/OG0003137.1/OG0003142.1/OG0003145.1/OG0003163.1/OG0003273.1/OG0003278.1/OG0003280.1/OG0003295.1/OG0003309.1/OG0003316.1/OG0003316.2/OG0003336.1/OG0003345.1/OG0003400.1/OG0003422.1/OG0003423.1/OG0003427.1/OG0003536.1/OG0003547.1/OG0003567.1/OG0003573.1/OG0003575.1/OG0003579.1/OG0003591.1/OG0003663.1/OG0003695.1/OG0003753.1/OG0003791.1/OG0003793.1/OG0003822.1/OG0003835.1/OG0004059.1/OG0004066.1/OG0004073.1/OG0004088.1/OG0004127.1/OG0004149.1/OG0004152.1/OG0004283.1/OG0004284.1/OG0004301.1/OG0004315.1/OG0004341.1/OG0004471.1/OG0004568.1/OG0004574.1/OG0004610.1/OG0004628.1/OG0004632.1/OG0004673.1/OG0004693.1/OG0004724.1/OG0004726.1/OG0005002.1/OG0005007.1/OG0005080.1/OG0005083.1/OG0005100.1/OG0005137.1/OG0005339.1/OG0005489.1/OG0005491.1/OG0005580.1/OG0005583.1/OG0005902.1/OG0005913.1/OG0005966.1/OG0006181.1/OG0006221.1/OG0006269.1/OG0006293.1/OG0006350.1/OG0006413.1/OG0006415.1/OG0006440.1/OG0006481.1/OG0006517.1/OG0006706.1/OG0006765.1/OG0006958.1/OG0007354.1/OG0007364.1/OG0007600.1/OG0008363.1</t>
  </si>
  <si>
    <t>OG0000411.1/OG0000411.2/OG0001215.1/OG0001215.2/OG0001398.1/OG0002905.1/OG0003207.1/OG0003286.1/OG0003350.1</t>
  </si>
  <si>
    <t>OG0000031.13/OG0000031.5/OG0000031.16/OG0000031.1/OG0000031.4/OG0000031.14/OG0000031.8/OG0000031.9/OG0000031.10/OG0000031.2/OG0000031.6/OG0000031.7/OG0000031.12/OG0000031.15/OG0000031.3/OG0000031.11/OG0000031.17/OG0000076.4/OG0000076.7/OG0000076.9/OG0000076.3/OG0000076.5/OG0000076.6/OG0000076.10/OG0000076.1/OG0000076.8/OG0000076.2/OG0000114.2/OG0000114.1/OG0000114.3/OG0000114.5/OG0000114.4/OG0000133.3/OG0000133.1/OG0000133.4/OG0000133.2/OG0000187.6/OG0000187.5/OG0000187.4/OG0000187.3/OG0000187.1/OG0000187.2/OG0000208.2/OG0000208.1/OG0000208.4/OG0000208.3/OG0000339.3/OG0000339.2/OG0000339.4/OG0000339.1/OG0000353.1/OG0000353.4/OG0000353.3/OG0000353.2/OG0000400.4/OG0000400.1/OG0000400.3/OG0000400.2/OG0000403.2/OG0000403.1/OG0000426.3/OG0000426.1/OG0000426.2/OG0000567.1/OG0000567.3/OG0000567.2/OG0000569.1/OG0000569.4/OG0000569.3/OG0000569.2/OG0000709.3/OG0000709.1/OG0000709.2/OG0000832.1/OG0000832.3/OG0000832.2/OG0000889.2/OG0000889.1/OG0000917.2/OG0000917.1/OG0000919.2/OG0000919.1/OG0001157.2/OG0001157.1/OG0001393.1/OG0001393.2/OG0001461.1/OG0001461.2/OG0001505.2/OG0001505.1/OG0001527.2/OG0001527.1/OG0001670.2/OG0001670.1/OG0001692.2/OG0001692.1/OG0001779.1/OG0001834.1/OG0001867.1/OG0001956.1/OG0002074.2/OG0002074.1/OG0002077.2/OG0002077.1/OG0002265.1/OG0002265.2/OG0002284.1/OG0002298.1/OG0002481.1/OG0002569.1/OG0002620.1/OG0002655.2/OG0002655.1/OG0002786.1/OG0002920.1/OG0002934.1/OG0002969.1/OG0002974.1/OG0003112.1/OG0003142.1/OG0003145.1/OG0003273.1/OG0003309.1/OG0003345.1/OG0003427.1/OG0003547.1/OG0003567.1/OG0003573.1/OG0003591.1/OG0003663.1/OG0003791.1/OG0004127.1/OG0004149.1/OG0004284.1/OG0004315.1/OG0004568.1/OG0004693.1/OG0004724.1/OG0005339.1/OG0005491.1/OG0005966.1/OG0006413.1/OG0006415.1/OG0006440.1/OG0006481.1/OG0006517.1/OG0006706.1/OG0006765.1</t>
  </si>
  <si>
    <t>OG0002145.1/OG0002353.1/OG0003542.1/OG0003797.1/OG0004114.1/OG0004681.1/OG0004688.1/OG0006803.1/OG0008022.1</t>
  </si>
  <si>
    <t>OG0000411.1/OG0000411.2/OG0001215.1/OG0001215.2/OG0001398.1/OG0003207.1</t>
  </si>
  <si>
    <t>OG0000140.1/OG0000140.4/OG0000140.2/OG0000140.3/OG0000140.5/OG0000140.6/OG0000140.7/OG0000224.5/OG0000224.3/OG0000224.4/OG0000224.2/OG0000224.1/OG0000224.6/OG0000322.1/OG0000322.2/OG0000322.4/OG0000322.3/OG0000334.3/OG0000334.1/OG0000334.4/OG0000334.2/OG0000339.3/OG0000339.2/OG0000339.4/OG0000339.1/OG0000375.4/OG0000375.3/OG0000375.2/OG0000375.1/OG0000704.2/OG0000704.1/OG0000704.3/OG0000762.3/OG0000762.1/OG0000762.2/OG0000881.2/OG0000881.3/OG0000881.1/OG0000947.1/OG0000947.2/OG0001003.1/OG0001003.2/OG0001416.1/OG0001416.2/OG0001718.1/OG0002367.1/OG0002367.2/OG0003113.1/OG0003134.1/OG0003137.1/OG0003316.1/OG0003316.2/OG0004066.1/OG0004283.1/OG0004471.1/OG0004628.1/OG0004673.1/OG0006293.1</t>
  </si>
  <si>
    <t>OG0002616.1/OG0005480.1</t>
  </si>
  <si>
    <t>OG0000050.7/OG0000050.8/OG0000050.1/OG0000050.6/OG0000050.10/OG0000050.5/OG0000050.11/OG0000050.9/OG0000050.3/OG0000050.2/OG0000050.4/OG0000280.1/OG0000280.2/OG0000280.4/OG0000280.3/OG0000406.1/OG0000406.3/OG0000406.2/OG0000538.3/OG0000538.2/OG0000538.4/OG0000538.1/OG0000696.1/OG0000696.2/OG0000696.3/OG0000708.2/OG0000708.3/OG0000708.1/OG0000812.1/OG0000812.2/OG0000812.3/OG0001078.2/OG0001078.3/OG0001078.1/OG0001153.2/OG0001153.1/OG0001275.2/OG0001275.1/OG0001648.2/OG0001648.1/OG0002024.1/OG0002024.2/OG0002107.2/OG0002107.1/OG0002377.1/OG0002377.2/OG0002464.1/OG0002464.2/OG0002469.1/OG0002502.1/OG0002867.2/OG0002867.1/OG0002946.1/OG0003266.2/OG0003266.1/OG0003292.1/OG0003333.1/OG0003754.1/OG0004089.1/OG0005347.1/OG0005354.1/OG0005510.1/OG0005850.1/OG0006198.1/OG0006375.1/OG0006442.1/OG0006656.1/OG0006680.1/OG0006850.1</t>
  </si>
  <si>
    <t>OG0000572.2/OG0000572.1/OG0005518.1/OG0005706.1/OG0005803.1/OG0006389.1</t>
  </si>
  <si>
    <t>OG0006786.1/OG0007678.1</t>
  </si>
  <si>
    <t>OG0000050.7/OG0000050.8/OG0000050.1/OG0000050.6/OG0000050.10/OG0000050.5/OG0000050.11/OG0000050.9/OG0000050.3/OG0000050.2/OG0000050.4/OG0000280.1/OG0000280.2/OG0000280.4/OG0000280.3/OG0000406.1/OG0000406.3/OG0000406.2/OG0000538.3/OG0000538.2/OG0000538.4/OG0000538.1/OG0000696.1/OG0000696.2/OG0000696.3/OG0000708.2/OG0000708.3/OG0000708.1/OG0000812.1/OG0000812.2/OG0000812.3/OG0001275.2/OG0001275.1/OG0002024.1/OG0002024.2/OG0002469.1/OG0002502.1/OG0003266.2/OG0003266.1/OG0004089.1/OG0005354.1/OG0005510.1/OG0006656.1/OG0006680.1</t>
  </si>
  <si>
    <t>OG0000572.2/OG0000572.1/OG0005706.1</t>
  </si>
  <si>
    <t>OG0000696.1/OG0000696.2/OG0000696.3/OG0001153.2/OG0001153.1/OG0002107.2/OG0002107.1/OG0002377.1/OG0002377.2/OG0002464.1/OG0002464.2/OG0002867.2/OG0002867.1/OG0002946.1/OG0003333.1/OG0003754.1/OG0005850.1</t>
  </si>
  <si>
    <t>OG0000148.3/OG0000148.6/OG0000148.5/OG0000148.2/OG0000148.4/OG0000148.1/OG0000704.2/OG0000704.1/OG0000704.3/OG0000707.1/OG0000707.3/OG0000707.2/OG0000739.1/OG0000739.2/OG0000745.2/OG0000745.1/OG0000745.3/OG0000854.1/OG0000854.2/OG0001026.1/OG0001026.2/OG0001249.1/OG0001368.2/OG0001368.1/OG0001450.1/OG0001450.2/OG0001620.1/OG0001630.1/OG0001630.2/OG0001665.2/OG0001665.1/OG0001833.1/OG0001848.2/OG0001848.1/OG0002027.1/OG0002027.2/OG0002036.1/OG0002133.1/OG0002134.1/OG0002149.2/OG0002149.1/OG0002245.2/OG0002245.1/OG0002281.1/OG0002281.2/OG0002296.1/OG0002398.1/OG0002451.1/OG0002451.2/OG0002472.1/OG0002487.1/OG0002612.2/OG0002612.1/OG0002786.1/OG0002915.1/OG0003066.1/OG0003234.2/OG0003234.1/OG0003274.1/OG0003280.1/OG0003289.1/OG0003400.1/OG0003479.1/OG0003584.1/OG0003659.1/OG0003687.1/OG0003782.1/OG0003856.1/OG0003973.1/OG0004032.1/OG0004088.1/OG0004135.1/OG0004283.1/OG0004292.1/OG0004309.1/OG0004316.1/OG0004636.1/OG0004724.1/OG0004883.1/OG0004935.1/OG0005339.1/OG0005984.1/OG0006256.1/OG0006329.1</t>
  </si>
  <si>
    <t>OG0000148.3/OG0000148.6/OG0000148.5/OG0000148.2/OG0000148.4/OG0000148.1/OG0000704.2/OG0000704.1/OG0000704.3/OG0000745.2/OG0000745.1/OG0000745.3/OG0001249.1/OG0001833.1/OG0002134.1/OG0002487.1/OG0003400.1/OG0003479.1/OG0003973.1/OG0004135.1/OG0004283.1/OG0004636.1/OG0004883.1/OG0004935.1/OG0006256.1</t>
  </si>
  <si>
    <t>OG0003671.1/OG0004168.1/OG0007225.1/OG0007408.1/OG0008874.1</t>
  </si>
  <si>
    <t>OG0000121.5/OG0000121.1/OG0000121.2/OG0000121.3/OG0000121.4/OG0000121.6/OG0000121.8/OG0000121.7/OG0000222.2/OG0000222.1/OG0000222.4/OG0000222.5/OG0000222.3/OG0000444.4/OG0000444.3/OG0000444.1/OG0000444.2/OG0000562.2/OG0000562.1/OG0000880.2/OG0000880.1/OG0001160.1/OG0001160.2/OG0002624.1/OG0002853.1/OG0002890.1/OG0002890.2/OG0003820.1/OG0004368.1/OG0004461.1/OG0004593.1/OG0004631.1/OG0005000.1/OG0005010.1/OG0005287.1/OG0005357.1/OG0006732.1/OG0006795.1/OG0007659.1/OG0008064.1/OG0008495.1</t>
  </si>
  <si>
    <t>OG0003081.1/OG0004661.1/OG0005333.2/OG0005333.1/OG0005652.1/OG0010016.1</t>
  </si>
  <si>
    <t>OG0002624.1/OG0002853.1/OG0005965.1/OG0007739.1</t>
  </si>
  <si>
    <t>OG0002853.1/OG0005965.1/OG0007739.1</t>
  </si>
  <si>
    <t>OG0006950.1/OG0008188.1/OG0008714.1</t>
  </si>
  <si>
    <t>OG0007692.1/OG0010397.1</t>
  </si>
  <si>
    <t>OG0000121.5/OG0000121.1/OG0000121.2/OG0000121.3/OG0000121.4/OG0000121.6/OG0000121.8/OG0000121.7/OG0000344.3/OG0000344.1/OG0000344.4/OG0000344.2/OG0001050.2/OG0001050.1/OG0002853.1/OG0004064.1/OG0004108.1/OG0004980.1/OG0005000.1/OG0007685.1/OG0007739.1</t>
  </si>
  <si>
    <t>OG0004096.1/OG0005829.1/OG0006857.1/OG0008165.1</t>
  </si>
  <si>
    <t>OG0000283.4/OG0000283.3/OG0000283.1/OG0000283.2/OG0000318.4/OG0000318.2/OG0000318.1/OG0000318.3/OG0000448.2/OG0000448.4/OG0000448.1/OG0000448.3/OG0000521.2/OG0000521.1/OG0000521.3/OG0001271.2/OG0001271.1/OG0001421.2/OG0001421.1/OG0001578.2/OG0001578.1/OG0001607.2/OG0001607.1/OG0002812.1/OG0003659.1/OG0004138.1/OG0004294.1/OG0005347.1/OG0005558.1/OG0005821.1/OG0007719.1/OG0008560.1</t>
  </si>
  <si>
    <t>OG0004096.1/OG0005829.1/OG0006857.1</t>
  </si>
  <si>
    <t>OG0000283.4/OG0000283.3/OG0000283.1/OG0000283.2/OG0000318.4/OG0000318.2/OG0000318.1/OG0000318.3/OG0000448.2/OG0000448.4/OG0000448.1/OG0000448.3/OG0000521.2/OG0000521.1/OG0000521.3/OG0001271.2/OG0001271.1/OG0001421.2/OG0001421.1/OG0003659.1/OG0004138.1/OG0005347.1/OG0005558.1/OG0005821.1/OG0007719.1/OG0008560.1</t>
  </si>
  <si>
    <t>OG0003659.1/OG0004138.1/OG0007719.1/OG0008560.1</t>
  </si>
  <si>
    <t>OG0000020.1/OG0000020.2/OG0000020.9/OG0000020.3/OG0000020.13/OG0000020.6/OG0000020.5/OG0000020.4/OG0000020.11/OG0000020.10/OG0000020.8/OG0000020.7/OG0000020.12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0000066.8/OG0000066.7/OG0000066.5/OG0000066.6/OG0000066.3/OG0000066.4/OG0000066.1/OG0000066.2/OG0000102.3/OG0000102.1/OG0000102.2/OG0000102.6/OG0000102.5/OG0000102.4/OG0000102.7/OG0000102.8/OG0000126.3/OG0000126.2/OG0000126.8/OG0000126.6/OG0000126.5/OG0000126.1/OG0000126.4/OG0000126.7/OG0000133.3/OG0000133.1/OG0000133.4/OG0000133.2/OG0000137.1/OG0000137.6/OG0000137.3/OG0000137.5/OG0000137.2/OG0000137.4/OG0000168.1/OG0000168.4/OG0000168.2/OG0000168.3/OG0000168.5/OG0000192.1/OG0000192.2/OG0000192.5/OG0000192.4/OG0000192.3/OG0000247.4/OG0000247.5/OG0000247.1/OG0000247.3/OG0000247.2/OG0000267.4/OG0000267.1/OG0000267.2/OG0000267.5/OG0000267.3/OG0000278.4/OG0000278.2/OG0000278.1/OG0000278.3/OG0000278.5/OG0000280.1/OG0000280.2/OG0000280.4/OG0000280.3/OG0000305.1/OG0000305.4/OG0000305.2/OG0000305.3/OG0000318.4/OG0000318.2/OG0000318.1/OG0000318.3/OG0000331.1/OG0000331.3/OG0000331.2/OG0000331.4/OG0000351.4/OG0000351.3/OG0000351.1/OG0000351.2/OG0000356.4/OG0000356.1/OG0000356.2/OG0000356.3/OG0000375.4/OG0000375.3/OG0000375.2/OG0000375.1/OG0000386.3/OG0000386.1/OG0000386.4/OG0000386.2/OG0000416.1/OG0000416.4/OG0000416.2/OG0000416.3/OG0000449.3/OG0000449.1/OG0000449.2/OG0000475.2/OG0000475.3/OG0000475.1/OG0000525.3/OG0000525.1/OG0000525.2/OG0000526.3/OG0000526.2/OG0000526.1/OG0000541.1/OG0000541.2/OG0000541.3/OG0000561.2/OG0000561.3/OG0000561.1/OG0000571.3/OG0000571.1/OG0000571.2/OG0000582.3/OG0000582.1/OG0000582.2/OG0000631.2/OG0000631.1/OG0000631.3/OG0000671.3/OG0000671.1/OG0000671.2/OG0000704.2/OG0000704.1/OG0000704.3/OG0000785.1/OG0000785.2/OG0000858.1/OG0000858.2/OG0000858.3/OG0000915.1/OG0000915.2/OG0000918.2/OG0000918.3/OG0000918.1/OG0000919.2/OG0000919.1/OG0000935.2/OG0000935.1/OG0000938.1/OG0000938.3/OG0000938.2/OG0000947.1/OG0000947.2/OG0001052.2/OG0001052.1/OG0001157.2/OG0001157.1/OG0001162.1/OG0001162.2/OG0001175.2/OG0001175.1/OG0001241.1/OG0001241.2/OG0001248.1/OG0001248.2/OG0001249.1/OG0001260.1/OG0001403.2/OG0001403.1/OG0001509.2/OG0001509.1/OG0001578.2/OG0001578.1/OG0001607.2/OG0001607.1/OG0001631.2/OG0001631.1/OG0001648.2/OG0001648.1/OG0001716.1/OG0001716.2/OG0001753.1/OG0001753.2/OG0001768.1/OG0001769.2/OG0001769.1/OG0001782.1/OG0001782.2/OG0001786.2/OG0001786.1/OG0001932.1/OG0001932.2/OG0001954.1/OG0002056.1/OG0002103.1/OG0002107.2/OG0002107.1/OG0002236.1/OG0002236.2/OG0002351.1/OG0002381.2/OG0002381.1/OG0002475.1/OG0002477.1/OG0002492.1/OG0002509.2/OG0002509.1/OG0002553.1/OG0002572.1/OG0002601.1/OG0002649.1/OG0002670.1/OG0002746.1/OG0002754.1/OG0002876.1/OG0002907.1/OG0002920.1/OG0002932.1/OG0002947.2/OG0002947.1/OG0003066.1/OG0003088.1/OG0003137.1/OG0003243.1/OG0003320.1/OG0003423.1/OG0003435.1/OG0003460.1/OG0003522.1/OG0003523.1/OG0003591.1/OG0003752.1/OG0003799.1/OG0003801.1/OG0003844.1/OG0003943.1/OG0003993.1/OG0004106.1/OG0004156.1/OG0004204.1/OG0004283.1/OG0004435.1/OG0004448.1/OG0004538.1/OG0004609.1/OG0004628.1/OG0004632.1/OG0004634.1/OG0004636.1/OG0004704.1/OG0004718.1/OG0004883.1/OG0005055.1/OG0005081.1/OG0005132.1/OG0005154.1/OG0005434.1/OG0005446.1/OG0005507.1/OG0005508.1/OG0005580.1/OG0005737.1/OG0005867.1/OG0005930.1/OG0006033.1/OG0006041.1/OG0006251.1/OG0006441.1/OG0006659.1/OG0006819.1/OG0006889.1/OG0006913.1/OG0007085.1/OG0007091.1/OG0007130.1/OG0007280.1/OG0008130.1/OG0009116.1</t>
  </si>
  <si>
    <t>OG0000198.3/OG0000198.5/OG0000198.4/OG0000198.2/OG0000198.1/OG0001966.2/OG0001966.1/OG0002145.1/OG0002257.2/OG0002257.1/OG0002264.1/OG0002353.1/OG0002646.1/OG0003125.1/OG0003339.1/OG0003459.1/OG0003542.1/OG0003735.1/OG0004052.1/OG0004681.1/OG0004688.1/OG0004945.1/OG0005113.1/OG0005167.1/OG0005376.1/OG0005462.1/OG0005534.1/OG0006708.1/OG0006771.1/OG0009699.1</t>
  </si>
  <si>
    <t>OG0002186.1/OG0002593.1/OG0002817.2/OG0002817.1/OG0002905.1/OG0003576.1/OG0003874.1/OG0005810.1/OG0005822.1/OG0005947.1/OG0006392.1/OG0007413.1/OG0008269.1</t>
  </si>
  <si>
    <t>OG0002186.1/OG0002306.2/OG0002306.1/OG0002593.1/OG0002628.2/OG0002628.1/OG0002830.1/OG0003229.1/OG0003454.1/OG0005064.1/OG0005927.1/OG0006397.1/OG0007366.1/OG0007786.1/OG0008269.1/OG0008623.1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</si>
  <si>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0000140.1/OG0000140.4/OG0000140.2/OG0000140.3/OG0000140.5/OG0000140.6/OG0000140.7/OG0000144.8/OG0000144.6/OG0000144.1/OG0000144.7/OG0000144.5/OG0000144.4/OG0000144.3/OG0000144.2/OG0000148.3/OG0000148.6/OG0000148.5/OG0000148.2/OG0000148.4/OG0000148.1/OG0000200.4/OG0000200.5/OG0000200.2/OG0000200.6/OG0000200.3/OG0000200.1/OG0000208.2/OG0000208.1/OG0000208.4/OG0000208.3/OG0000247.4/OG0000247.5/OG0000247.1/OG0000247.3/OG0000247.2/OG0000273.1/OG0000273.5/OG0000273.4/OG0000273.2/OG0000273.3/OG0000299.2/OG0000299.4/OG0000299.3/OG0000299.1/OG0000305.1/OG0000305.4/OG0000305.2/OG0000305.3/OG0000311.2/OG0000311.3/OG0000311.1/OG0000311.4/OG0000316.4/OG0000316.2/OG0000316.5/OG0000316.1/OG0000316.3/OG0000322.1/OG0000322.2/OG0000322.4/OG0000322.3/OG0000332.3/OG0000332.2/OG0000332.1/OG0000354.3/OG0000354.2/OG0000354.1/OG0000356.4/OG0000356.1/OG0000356.2/OG0000356.3/OG0000400.4/OG0000400.1/OG0000400.3/OG0000400.2/OG0000444.4/OG0000444.3/OG0000444.1/OG0000444.2/OG0000502.2/OG0000502.1/OG0000502.3/OG0000507.1/OG0000507.2/OG0000533.2/OG0000533.3/OG0000533.4/OG0000533.1/OG0000571.3/OG0000571.1/OG0000571.2/OG0000635.1/OG0000635.2/OG0000795.1/OG0000795.2/OG0000812.1/OG0000812.2/OG0000812.3/OG0000886.1/OG0000886.3/OG0000886.2/OG0000917.2/OG0000917.1/OG0000947.1/OG0000947.2/OG0001003.1/OG0001003.2/OG0001049.2/OG0001049.1/OG0001050.2/OG0001050.1/OG0001090.1/OG0001090.2/OG0001176.1/OG0001176.2/OG0001193.1/OG0001193.2/OG0001200.2/OG0001200.1/OG0001213.1/OG0001213.2/OG0001249.1/OG0001262.2/OG0001262.1/OG0001275.2/OG0001275.1/OG0001305.2/OG0001305.1/OG0001326.1/OG0001355.2/OG0001355.1/OG0001368.2/OG0001368.1/OG0001374.2/OG0001374.1/OG0001397.1/OG0001397.2/OG0001420.1/OG0001607.2/OG0001607.1/OG0001639.1/OG0001639.2/OG0001648.2/OG0001648.1/OG0001712.1/OG0001712.2/OG0001768.1/OG0001772.2/OG0001772.1/OG0001780.1/OG0001780.2/OG0001870.2/OG0001870.1/OG0001936.1/OG0001936.2/OG0001948.1/OG0001948.2/OG0001972.1/OG0001972.2/OG0001991.1/OG0002003.2/OG0002003.1/OG0002064.2/OG0002064.1/OG0002142.1/OG0002142.2/OG0002146.1/OG0002180.1/OG0002225.2/OG0002225.1/OG0002284.1/OG0002380.1/OG0002392.1/OG0002475.1/OG0002503.1/OG0002504.2/OG0002504.1/OG0002515.1/OG0002578.1/OG0002605.1/OG0002605.2/OG0002746.1/OG0002754.1/OG0002772.1/OG0002807.1/OG0002885.1/OG0002936.1/OG0002959.1/OG0003049.1/OG0003090.1/OG0003113.1/OG0003137.1/OG0003145.1/OG0003243.1/OG0003264.1/OG0003276.1/OG0003280.1/OG0003551.1/OG0003558.1/OG0003567.1/OG0003580.1/OG0003655.1/OG0003655.2/OG0003816.1/OG0003818.1/OG0003819.1/OG0003821.1/OG0003822.1/OG0003846.1/OG0003945.1/OG0003973.1/OG0004014.1/OG0004029.1/OG0004066.1/OG0004106.1/OG0004107.1/OG0004108.1/OG0004111.1/OG0004240.1/OG0004301.1/OG0004315.1/OG0004428.1/OG0004538.1/OG0004620.1/OG0004691.1/OG0004693.1/OG0004728.1/OG0004749.1/OG0004791.1/OG0004883.1/OG0004948.1/OG0004952.1/OG0005017.1/OG0005044.1/OG0005072.1/OG0005073.1/OG0005081.1/OG0005103.1/OG0005116.1/OG0005339.1/OG0005387.1/OG0005394.1/OG0005515.1/OG0005580.1/OG0005789.1/OG0005995.1/OG0006217.1/OG0006256.1/OG0006258.1/OG0006413.1/OG0006464.1/OG0006490.1/OG0006867.1/OG0007402.1/OG0007783.1/OG0008495.1</t>
  </si>
  <si>
    <t>OG0002264.1/OG0002282.1/OG0002646.1/OG0003220.1/OG0003257.1/OG0003339.1/OG0003415.1/OG0003688.1/OG0003797.1/OG0004945.1/OG0005582.1/OG0006816.1/OG0006855.1/OG0007151.1/OG0008221.1/OG0008529.1</t>
  </si>
  <si>
    <t>OG0000358.2/OG0000358.1/OG0000358.3/OG0000358.4/OG0001052.2/OG0001052.1/OG0001207.2/OG0001207.1/OG0002179.1/OG0002295.1/OG0002387.1/OG0002469.1/OG0002557.2/OG0002557.1/OG0002949.1/OG0002949.2/OG0003029.1/OG0003116.1/OG0003259.1/OG0003525.1/OG0003679.1/OG0005114.1/OG0006741.1</t>
  </si>
  <si>
    <t>OG0002295.1/OG0003029.1/OG0003116.1/OG0006741.1</t>
  </si>
  <si>
    <t>OG0001052.2/OG0001052.1/OG0001207.2/OG0001207.1/OG0002179.1/OG0003259.1/OG0003679.1</t>
  </si>
  <si>
    <t>OG0001207.2/OG0001207.1/OG0002179.1/OG0002387.1/OG0002469.1/OG0002557.2/OG0002557.1/OG0002949.1/OG0002949.2/OG0003029.1/OG0003116.1/OG0003259.1/OG0003525.1/OG0005114.1/OG0006741.1</t>
  </si>
  <si>
    <t>OG0002796.1/OG0004333.1/OG0005035.1</t>
  </si>
  <si>
    <t>OG0001274.1/OG0001274.2</t>
  </si>
  <si>
    <t>OG0000212.5/OG0000212.1/OG0000212.3/OG0000212.2/OG0000212.4/OG0002499.1/OG0002499.2</t>
  </si>
  <si>
    <t>OG0002409.1/OG0002794.2/OG0002794.1/OG0003511.1/OG0005159.1/OG0005243.1/OG0005819.1/OG0005821.1/OG0006381.1</t>
  </si>
  <si>
    <t>OG0004280.1/OG0005376.1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</si>
  <si>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0000334.3/OG0000334.1/OG0000334.4/OG0000334.2/OG0000367.2/OG0000367.1/OG0000367.3/OG0000367.4/OG0000892.1/OG0000892.2/OG0000974.1/OG0000974.2/OG0001251.2/OG0001251.1/OG0001355.2/OG0001355.1/OG0001397.1/OG0001397.2/OG0001420.1/OG0001461.1/OG0001461.2/OG0001866.2/OG0001866.1/OG0001972.1/OG0001972.2/OG0002147.1/OG0002147.2/OG0002208.1/OG0002208.2/OG0002381.2/OG0002381.1/OG0002586.1/OG0002586.2/OG0002822.1/OG0003804.1/OG0003846.1/OG0004029.1/OG0004038.1/OG0005116.1/OG0005394.1/OG0006217.1/OG0006626.1/OG0006935.1</t>
  </si>
  <si>
    <t>OG0004054.1/OG0005582.1/OG0007347.1</t>
  </si>
  <si>
    <t>OG0000608.1/OG0000608.2/OG0000833.2/OG0000833.1/OG0001241.1/OG0001241.2/OG0002778.2/OG0002778.1/OG0004152.1/OG0005387.1/OG0006258.1/OG0008542.1</t>
  </si>
  <si>
    <t>OG0000608.1/OG0000608.2/OG0001241.1/OG0001241.2/OG0002778.2/OG0002778.1/OG0004152.1/OG0008542.1</t>
  </si>
  <si>
    <t>OG0000833.2/OG0000833.1</t>
  </si>
  <si>
    <t>OG0000572.2/OG0000572.1/OG0001398.1/OG0002011.1/OG0002011.2/OG0002593.1/OG0002628.2/OG0002628.1/OG0002817.2/OG0002817.1/OG0002830.1/OG0002905.1/OG0003207.1/OG0003350.1/OG0003447.1/OG0003959.1/OG0004031.1/OG0004161.1/OG0004680.1/OG0005064.1/OG0005190.1/OG0005439.1/OG0005562.1/OG0005609.1/OG0005706.1/OG0005810.1/OG0005927.1/OG0005947.1/OG0006225.1/OG0006389.1/OG0006397.1/OG0006435.1/OG0006435.2/OG0006476.1/OG0006883.1/OG0007144.1/OG0007360.1/OG0007366.1/OG0007609.1/OG0007786.1/OG0010101.1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</si>
  <si>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0000036.7/OG0000036.3/OG0000036.12/OG0000036.6/OG0000036.11/OG0000036.5/OG0000036.10/OG0000036.8/OG0000036.1/OG0000036.9/OG0000036.4/OG0000036.2/OG0000047.2/OG0000047.3/OG0000047.7/OG0000047.1/OG0000047.4/OG0000047.5/OG0000047.6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0000071.1/OG0000071.5/OG0000071.11/OG0000071.7/OG0000071.9/OG0000071.2/OG0000071.6/OG0000071.10/OG0000071.3/OG0000071.8/OG0000071.4/OG0000074.1/OG0000074.8/OG0000074.3/OG0000074.2/OG0000074.6/OG0000074.5/OG0000074.7/OG0000074.4/OG0000076.4/OG0000076.7/OG0000076.9/OG0000076.3/OG0000076.5/OG0000076.6/OG0000076.10/OG0000076.1/OG0000076.8/OG0000076.2/OG0000082.1/OG0000082.7/OG0000082.6/OG0000082.3/OG0000082.4/OG0000082.5/OG0000082.2/OG0000083.8/OG0000083.1/OG0000083.3/OG0000083.5/OG0000083.6/OG0000083.4/OG0000083.2/OG0000083.7/OG0000107.5/OG0000107.3/OG0000107.7/OG0000107.4/OG0000107.1/OG0000107.2/OG0000107.8/OG0000107.6/OG0000126.3/OG0000126.2/OG0000126.8/OG0000126.6/OG0000126.5/OG0000126.1/OG0000126.4/OG0000126.7/OG0000144.8/OG0000144.6/OG0000144.1/OG0000144.7/OG0000144.5/OG0000144.4/OG0000144.3/OG0000144.2/OG0000148.3/OG0000148.6/OG0000148.5/OG0000148.2/OG0000148.4/OG0000148.1/OG0000168.1/OG0000168.4/OG0000168.2/OG0000168.3/OG0000168.5/OG0000172.3/OG0000172.4/OG0000172.2/OG0000172.1/OG0000180.6/OG0000180.4/OG0000180.3/OG0000180.2/OG0000180.5/OG0000180.1/OG0000181.3/OG0000181.5/OG0000181.1/OG0000181.2/OG0000181.4/OG0000186.3/OG0000186.6/OG0000186.1/OG0000186.4/OG0000186.2/OG0000186.5/OG0000187.6/OG0000187.5/OG0000187.4/OG0000187.3/OG0000187.1/OG0000187.2/OG0000200.4/OG0000200.5/OG0000200.2/OG0000200.6/OG0000200.3/OG0000200.1/OG0000208.2/OG0000208.1/OG0000208.4/OG0000208.3/OG0000215.4/OG0000215.5/OG0000215.3/OG0000215.1/OG0000215.2/OG0000224.5/OG0000224.3/OG0000224.4/OG0000224.2/OG0000224.1/OG0000224.6/OG0000247.4/OG0000247.5/OG0000247.1/OG0000247.3/OG0000247.2/OG0000265.3/OG0000265.1/OG0000265.2/OG0000265.4/OG0000265.5/OG0000273.1/OG0000273.5/OG0000273.4/OG0000273.2/OG0000273.3/OG0000280.1/OG0000280.2/OG0000280.4/OG0000280.3/OG0000283.4/OG0000283.3/OG0000283.1/OG0000283.2/OG0000299.2/OG0000299.4/OG0000299.3/OG0000299.1/OG0000305.1/OG0000305.4/OG0000305.2/OG0000305.3/OG0000311.2/OG0000311.3/OG0000311.1/OG0000311.4/OG0000316.4/OG0000316.2/OG0000316.5/OG0000316.1/OG0000316.3/OG0000318.4/OG0000318.2/OG0000318.1/OG0000318.3/OG0000320.4/OG0000320.3/OG0000320.2/OG0000320.1/OG0000320.5/OG0000322.1/OG0000322.2/OG0000322.4/OG0000322.3/OG0000334.3/OG0000334.1/OG0000334.4/OG0000334.2/OG0000343.4/OG0000343.1/OG0000343.2/OG0000343.3/OG0000351.4/OG0000351.3/OG0000351.1/OG0000351.2/OG0000356.4/OG0000356.1/OG0000356.2/OG0000356.3/OG0000367.2/OG0000367.1/OG0000367.3/OG0000367.4/OG0000368.2/OG0000368.3/OG0000368.1/OG0000373.2/OG0000373.1/OG0000373.3/OG0000373.4/OG0000375.4/OG0000375.3/OG0000375.2/OG0000375.1/OG0000383.2/OG0000383.3/OG0000383.1/OG0000386.3/OG0000386.1/OG0000386.4/OG0000386.2/OG0000391.4/OG0000391.3/OG0000391.1/OG0000391.2/OG0000400.4/OG0000400.1/OG0000400.3/OG0000400.2/OG0000404.1/OG0000404.2/OG0000404.3/OG0000404.4/OG0000406.1/OG0000406.3/OG0000406.2/OG0000416.1/OG0000416.4/OG0000416.2/OG0000416.3/OG0000418.4/OG0000418.3/OG0000418.2/OG0000418.1/OG0000419.4/OG0000419.3/OG0000419.2/OG0000419.1/OG0000426.3/OG0000426.1/OG0000426.2/OG0000446.3/OG0000446.2/OG0000446.1/OG0000449.3/OG0000449.1/OG0000449.2/OG0000456.4/OG0000456.2/OG0000456.3/OG0000456.1/OG0000492.1/OG0000492.3/OG0000492.2/OG0000501.1/OG0000502.2/OG0000502.1/OG0000502.3/OG0000507.1/OG0000507.2/OG0000520.2/OG0000520.3/OG0000520.1/OG0000521.2/OG0000521.1/OG0000521.3/OG0000523.2/OG0000523.3/OG0000523.1/OG0000541.1/OG0000541.2/OG0000541.3/OG0000549.2/OG0000549.1/OG0000571.3/OG0000571.1/OG0000571.2/OG0000608.1/OG0000608.2/OG0000614.3/OG0000614.2/OG0000614.1/OG0000617.1/OG0000617.2/OG0000617.3/OG0000618.2/OG0000618.1/OG0000618.3/OG0000623.1/OG0000623.2/OG0000631.2/OG0000631.1/OG0000631.3/OG0000634.3/OG0000634.1/OG0000634.2/OG0000635.1/OG0000635.2/OG0000637.2/OG0000637.1/OG0000637.3/OG0000670.2/OG0000670.1/OG0000671.3/OG0000671.1/OG0000671.2/OG0000676.3/OG0000676.1/OG0000676.2/OG0000696.1/OG0000696.2/OG0000696.3/OG0000704.2/OG0000704.1/OG0000704.3/OG0000712.1/OG0000712.2/OG0000745.2/OG0000745.1/OG0000745.3/OG0000746.1/OG0000746.2/OG0000785.1/OG0000785.2/OG0000827.1/OG0000827.2/OG0000828.1/OG0000828.2/OG0000831.2/OG0000831.1/OG0000832.1/OG0000832.3/OG0000832.2/OG0000833.2/OG0000833.1/OG0000886.1/OG0000886.3/OG0000886.2/OG0000889.2/OG0000889.1/OG0000892.1/OG0000892.2/OG0000917.2/OG0000917.1/OG0000919.2/OG0000919.1/OG0000938.1/OG0000938.3/OG0000938.2/OG0000945.1/OG0000945.2/OG0000947.1/OG0000947.2/OG0000953.1/OG0000953.2/OG0000971.1/OG0000971.2/OG0000971.3/OG0000974.1/OG0000974.2/OG0001006.1/OG0001006.2/OG0001018.2/OG0001018.3/OG0001018.1/OG0001026.1/OG0001026.2/OG0001032.2/OG0001032.1/OG0001084.2/OG0001084.1/OG0001087.1/OG0001087.2/OG0001118.1/OG0001118.2/OG0001120.2/OG0001120.1/OG0001148.2/OG0001148.1/OG0001149.1/OG0001149.2/OG0001153.2/OG0001153.1/OG0001155.2/OG0001155.1/OG0001157.2/OG0001157.1/OG0001162.1/OG0001162.2/OG0001169.2/OG0001169.1/OG0001171.2/OG0001171.1/OG0001175.2/OG0001175.1/OG0001176.1/OG0001176.2/OG0001191.1/OG0001191.2/OG0001193.1/OG0001193.2/OG0001203.2/OG0001203.1/OG0001207.2/OG0001207.1/OG0001210.2/OG0001210.1/OG0001212.2/OG0001212.1/OG0001222.1/OG0001222.2/OG0001227.2/OG0001227.1/OG0001241.1/OG0001241.2/OG0001248.1/OG0001248.2/OG0001249.1/OG0001262.2/OG0001262.1/OG0001266.2/OG0001266.1/OG0001275.2/OG0001275.1/OG0001305.2/OG0001305.1/OG0001313.2/OG0001313.1/OG0001326.1/OG0001342.2/OG0001342.1/OG0001355.2/OG0001355.1/OG0001368.2/OG0001368.1/OG0001397.1/OG0001397.2/OG0001408.1/OG0001408.2/OG0001420.1/OG0001461.1/OG0001461.2/OG0001466.2/OG0001466.1/OG0001505.2/OG0001505.1/OG0001509.2/OG0001509.1/OG0001527.2/OG0001527.1/OG0001543.2/OG0001543.1/OG0001559.2/OG0001559.1/OG0001567.1/OG0001569.1/OG0001577.2/OG0001577.1/OG0001607.2/OG0001607.1/OG0001631.2/OG0001631.1/OG0001648.2/OG0001648.1/OG0001661.1/OG0001661.2/OG0001680.1/OG0001680.2/OG0001689.2/OG0001689.1/OG0001697.2/OG0001697.1/OG0001702.2/OG0001702.1/OG0001704.2/OG0001704.1/OG0001712.1/OG0001712.2/OG0001752.2/OG0001752.1/OG0001753.1/OG0001753.2/OG0001757.2/OG0001757.1/OG0001765.1/OG0001768.1/OG0001769.2/OG0001769.1/OG0001772.2/OG0001772.1/OG0001780.1/OG0001780.2/OG0001794.1/OG0001794.2/OG0001856.2/OG0001856.1/OG0001858.1/OG0001867.1/OG0001870.2/OG0001870.1/OG0001932.1/OG0001932.2/OG0001935.1/OG0001936.1/OG0001936.2/OG0001937.1/OG0001942.1/OG0001942.2/OG0001956.1/OG0001963.1/OG0001963.2/OG0001965.1/OG0001970.1/OG0001970.2/OG0001991.1/OG0002018.1/OG0002024.1/OG0002024.2/OG0002025.1/OG0002025.2/OG0002031.2/OG0002031.1/OG0002064.2/OG0002064.1/OG0002076.1/OG0002076.2/OG0002077.2/OG0002077.1/OG0002079.1/OG0002101.1/OG0002101.2/OG0002103.1/OG0002108.1/OG0002113.1/OG0002134.1/OG0002147.1/OG0002147.2/OG0002152.1/OG0002152.2/OG0002165.1/OG0002178.1/OG0002178.2/OG0002180.1/OG0002221.1/OG0002225.2/OG0002225.1/OG0002236.1/OG0002236.2/OG0002241.1/OG0002241.2/OG0002268.1/OG0002273.1/OG0002273.2/OG0002284.1/OG0002295.1/OG0002298.1/OG0002340.1/OG0002340.2/OG0002341.1/OG0002342.1/OG0002342.2/OG0002350.1/OG0002350.2/OG0002351.1/OG0002358.1/OG0002358.2/OG0002359.1/OG0002361.2/OG0002361.1/OG0002366.1/OG0002366.2/OG0002367.1/OG0002367.2/OG0002377.1/OG0002377.2/OG0002380.1/OG0002381.2/OG0002381.1/OG0002411.1/OG0002413.1/OG0002464.1/OG0002464.2/OG0002466.1/OG0002469.1/OG0002475.1/OG0002486.1/OG0002486.2/OG0002487.1/OG0002491.1/OG0002492.1/OG0002503.1/OG0002504.2/OG0002504.1/OG0002509.2/OG0002509.1/OG0002553.1/OG0002557.2/OG0002557.1/OG0002578.1/OG0002585.1/OG0002586.1/OG0002586.2/OG0002605.1/OG0002605.2/OG0002620.1/OG0002630.1/OG0002630.2/OG0002649.1/OG0002732.1/OG0002745.1/OG0002745.2/OG0002772.1/OG0002774.2/OG0002774.1/OG0002778.2/OG0002778.1/OG0002786.1/OG0002787.1/OG0002790.1/OG0002794.2/OG0002794.1/OG0002797.1/OG0002815.1/OG0002822.1/OG0002870.1/OG0002875.1/OG0002876.1/OG0002885.1/OG0002920.1/OG0002926.1/OG0002931.1/OG0002932.1/OG0002934.1/OG0002943.2/OG0002943.1/OG0002946.1/OG0002947.2/OG0002947.1/OG0002969.1/OG0003026.1/OG0003049.1/OG0003061.1/OG0003088.1/OG0003095.1/OG0003113.1/OG0003116.1/OG0003137.1/OG0003145.1/OG0003146.1/OG0003154.1/OG0003163.1/OG0003218.1/OG0003221.1/OG0003243.1/OG0003259.1/OG0003264.1/OG0003266.2/OG0003266.1/OG0003276.1/OG0003278.1/OG0003280.1/OG0003287.1/OG0003291.1/OG0003292.1/OG0003309.1/OG0003316.1/OG0003316.2/OG0003320.1/OG0003323.1/OG0003327.1/OG0003333.1/OG0003336.1/OG0003400.1/OG0003448.1/OG0003460.1/OG0003463.1/OG0003469.1/OG0003487.1/OG0003491.1/OG0003510.1/OG0003511.1/OG0003536.1/OG0003551.1/OG0003567.1/OG0003569.1/OG0003573.1/OG0003575.1/OG0003579.1/OG0003580.1/OG0003581.1/OG0003584.1/OG0003591.1/OG0003655.1/OG0003655.2/OG0003663.1/OG0003679.1/OG0003689.1/OG0003690.1/OG0003693.1/OG0003698.1/OG0003699.1/OG0003721.1/OG0003730.1/OG0003752.1/OG0003753.1/OG0003769.1/OG0003793.1/OG0003801.1/OG0003804.1/OG0003818.1/OG0003819.1/OG0003821.1/OG0003824.1/OG0003829.1/OG0003831.1/OG0003835.1/OG0003844.1/OG0003953.1/OG0003955.1/OG0003993.1/OG0003994.1/OG0004000.1/OG0004014.1/OG0004029.1/OG0004059.1/OG0004066.1/OG0004067.1/OG0004092.1/OG0004106.1/OG0004127.1/OG0004146.1/OG0004149.1/OG0004152.1/OG0004155.1/OG0004210.1/OG0004240.1/OG0004243.1/OG0004250.1/OG0004283.1/OG0004287.1/OG0004289.1/OG0004305.1/OG0004306.1/OG0004315.1/OG0004335.1/OG0004338.1/OG0004371.1/OG0004388.1/OG0004397.1/OG0004407.1/OG0004409.1/OG0004413.1/OG0004419.1/OG0004428.1/OG0004429.1/OG0004433.1/OG0004448.1/OG0004451.1/OG0004470.1/OG0004480.1/OG0004538.1/OG0004574.1/OG0004591.1/OG0004596.1/OG0004609.1/OG0004610.1/OG0004620.1/OG0004628.1/OG0004632.1/OG0004664.1/OG0004693.1/OG0004724.1/OG0004726.1/OG0004791.1/OG0004794.1/OG0004818.1/OG0004933.1/OG0004948.1/OG0004952.1/OG0004990.1/OG0004992.1/OG0005007.1/OG0005016.1/OG0005017.1/OG0005043.1/OG0005044.1/OG0005072.1/OG0005081.1/OG0005083.1/OG0005100.1/OG0005111.1/OG0005114.1/OG0005116.1/OG0005137.1/OG0005159.1/OG0005161.1/OG0005270.1/OG0005273.1/OG0005282.1/OG0005297.1/OG0005339.1/OG0005356.1/OG0005387.1/OG0005389.1/OG0005394.1/OG0005397.1/OG0005399.1/OG0005434.1/OG0005489.1/OG0005491.1/OG0005501.1/OG0005505.1/OG0005508.1/OG0005519.1/OG0005538.1/OG0005565.1/OG0005568.1/OG0005575.1/OG0005580.1/OG0005583.1/OG0005711.1/OG0005722.1/OG0005737.1/OG0005782.1/OG0005786.1/OG0005789.1/OG0005850.1/OG0005867.1/OG0005871.1/OG0005893.1/OG0005902.1/OG0005913.1/OG0005926.1/OG0005930.1/OG0005932.1/OG0005966.1/OG0005978.1/OG0005995.1/OG0006052.1/OG0006181.1/OG0006217.1/OG0006229.1/OG0006248.1/OG0006251.1/OG0006258.1/OG0006269.1/OG0006286.1/OG0006293.1/OG0006307.1/OG0006320.1/OG0006338.1/OG0006340.1/OG0006350.1/OG0006362.1/OG0006410.1/OG0006413.1/OG0006425.1/OG0006441.1/OG0006464.1/OG0006481.1/OG0006490.1/OG0006515.1/OG0006517.1/OG0006626.1/OG0006641.1/OG0006706.1/OG0006820.1/OG0006866.1/OG0006867.1/OG0006873.1/OG0006901.1/OG0006913.1/OG0006958.1/OG0007085.1/OG0007090.1/OG0007091.1/OG0007130.1/OG0007200.1/OG0007364.1/OG0007402.1/OG0007600.1/OG0007634.1/OG0007696.1/OG0007783.1/OG0007980.1/OG0007998.1/OG0008097.1/OG0008495.1/OG0008542.1</t>
  </si>
  <si>
    <t>OG0000198.3/OG0000198.5/OG0000198.4/OG0000198.2/OG0000198.1/OG0002019.1/OG0002032.1/OG0002032.2/OG0002132.2/OG0002132.1/OG0002168.1/OG0002264.1/OG0002282.1/OG0002353.1/OG0002444.1/OG0002646.1/OG0002660.1/OG0003125.1/OG0003220.1/OG0003257.1/OG0003339.1/OG0003415.1/OG0003542.1/OG0003668.1/OG0003672.1/OG0003716.1/OG0003797.1/OG0003998.1/OG0004052.1/OG0004054.1/OG0004082.1/OG0004280.1/OG0004282.1/OG0004401.1/OG0004681.1/OG0004688.1/OG0004945.1/OG0005093.1/OG0005167.1/OG0005295.1/OG0005340.1/OG0005441.1/OG0005534.1/OG0005829.1/OG0005846.1/OG0006022.1/OG0006227.1/OG0006406.1/OG0006454.1/OG0006494.1/OG0006495.1/OG0006512.1/OG0006639.1/OG0006712.1/OG0006786.1/OG0006803.1/OG0006816.1/OG0006855.1/OG0007123.1/OG0007336.1/OG0007387.1/OG0007639.1/OG0008022.1/OG0008034.1/OG0008180.1/OG0008413.1/OG0008519.1/OG0009049.1/OG0009118.1/OG0009130.1/OG0009351.1/OG0009359.1/OG0010668.1</t>
  </si>
  <si>
    <t>OG0000082.1/OG0000082.7/OG0000082.6/OG0000082.3/OG0000082.4/OG0000082.5/OG0000082.2/OG0000083.8/OG0000083.1/OG0000083.3/OG0000083.5/OG0000083.6/OG0000083.4/OG0000083.2/OG0000083.7/OG0000126.3/OG0000126.2/OG0000126.8/OG0000126.6/OG0000126.5/OG0000126.1/OG0000126.4/OG0000126.7/OG0000168.1/OG0000168.4/OG0000168.2/OG0000168.3/OG0000168.5/OG0000181.3/OG0000181.5/OG0000181.1/OG0000181.2/OG0000181.4/OG0000186.3/OG0000186.6/OG0000186.1/OG0000186.4/OG0000186.2/OG0000186.5/OG0000215.4/OG0000215.5/OG0000215.3/OG0000215.1/OG0000215.2/OG0000224.5/OG0000224.3/OG0000224.4/OG0000224.2/OG0000224.1/OG0000224.6/OG0000299.2/OG0000299.4/OG0000299.3/OG0000299.1/OG0000305.1/OG0000305.4/OG0000305.2/OG0000305.3/OG0000316.4/OG0000316.2/OG0000316.5/OG0000316.1/OG0000316.3/OG0000351.4/OG0000351.3/OG0000351.1/OG0000351.2/OG0000386.3/OG0000386.1/OG0000386.4/OG0000386.2/OG0000416.1/OG0000416.4/OG0000416.2/OG0000416.3/OG0000449.3/OG0000449.1/OG0000449.2/OG0000541.1/OG0000541.2/OG0000541.3/OG0000608.1/OG0000608.2/OG0000671.3/OG0000671.1/OG0000671.2/OG0000704.2/OG0000704.1/OG0000704.3/OG0000886.1/OG0000886.3/OG0000886.2/OG0000938.1/OG0000938.3/OG0000938.2/OG0000945.1/OG0000945.2/OG0001118.1/OG0001118.2/OG0001162.1/OG0001162.2/OG0001193.1/OG0001193.2/OG0001207.2/OG0001207.1/OG0001241.1/OG0001241.2/OG0001248.1/OG0001248.2/OG0001249.1/OG0001509.2/OG0001509.1/OG0001567.1/OG0001607.2/OG0001607.1/OG0001648.2/OG0001648.1/OG0001661.1/OG0001661.2/OG0001702.2/OG0001702.1/OG0001753.1/OG0001753.2/OG0001856.2/OG0001856.1/OG0002024.1/OG0002024.2/OG0002031.2/OG0002031.1/OG0002165.1/OG0002236.1/OG0002236.2/OG0002341.1/OG0002351.1/OG0002359.1/OG0002367.1/OG0002367.2/OG0002381.2/OG0002381.1/OG0002466.1/OG0002491.1/OG0002509.2/OG0002509.1/OG0002553.1/OG0002557.2/OG0002557.1/OG0002649.1/OG0002778.2/OG0002778.1/OG0002876.1/OG0002932.1/OG0002934.1/OG0002943.2/OG0002943.1/OG0003088.1/OG0003113.1/OG0003116.1/OG0003137.1/OG0003145.1/OG0003154.1/OG0003218.1/OG0003259.1/OG0003316.1/OG0003316.2/OG0003320.1/OG0003323.1/OG0003333.1/OG0003460.1/OG0003844.1/OG0004066.1/OG0004106.1/OG0004152.1/OG0004306.1/OG0004407.1/OG0004448.1/OG0004538.1/OG0004609.1/OG0004791.1/OG0004990.1/OG0005043.1/OG0005270.1/OG0005297.1/OG0005508.1/OG0005519.1/OG0005568.1/OG0005737.1/OG0005782.1/OG0005867.1/OG0005926.1/OG0005930.1/OG0006251.1/OG0006286.1/OG0006307.1/OG0006338.1/OG0006425.1/OG0006441.1/OG0006913.1/OG0007090.1/OG0007091.1/OG0007130.1/OG0007200.1/OG0007696.1/OG0008542.1</t>
  </si>
  <si>
    <t>OG0000198.3/OG0000198.5/OG0000198.4/OG0000198.2/OG0000198.1/OG0002132.2/OG0002132.1/OG0002264.1/OG0002353.1/OG0002646.1/OG0003125.1/OG0003339.1/OG0003542.1/OG0004688.1/OG0004945.1/OG0005167.1/OG0005534.1/OG0006494.1/OG0006712.1/OG0008519.1/OG0009130.1</t>
  </si>
  <si>
    <t>OG0000572.2/OG0000572.1/OG0002593.1/OG0002628.2/OG0002628.1/OG0002817.2/OG0002817.1/OG0004161.1/OG0006225.1/OG0006435.1/OG0006435.2/OG0006883.1/OG0007144.1</t>
  </si>
  <si>
    <t>OG0002019.1/OG0002264.1/OG0002282.1/OG0003220.1/OG0003257.1/OG0003339.1/OG0003415.1/OG0003542.1/OG0003716.1/OG0003797.1/OG0004052.1/OG0004280.1/OG0004401.1/OG0004681.1/OG0004945.1/OG0005295.1/OG0005534.1/OG0006227.1/OG0006512.1/OG0006639.1/OG0006803.1/OG0006816.1/OG0006855.1/OG0007387.1/OG0008022.1/OG0008034.1/OG0008413.1/OG0009049.1/OG0009359.1</t>
  </si>
  <si>
    <t>OG0002593.1/OG0002628.2/OG0002628.1/OG0002830.1/OG0003207.1/OG0005064.1/OG0005927.1/OG0006397.1/OG0007366.1/OG0007609.1/OG0007786.1/OG0010101.1</t>
  </si>
  <si>
    <t>OG0000050.7/OG0000050.8/OG0000050.1/OG0000050.6/OG0000050.10/OG0000050.5/OG0000050.11/OG0000050.9/OG0000050.3/OG0000050.2/OG0000050.4/OG0000054.3/OG0000054.7/OG0000054.6/OG0000054.4/OG0000054.2/OG0000054.1/OG0000054.5/OG0000076.4/OG0000076.7/OG0000076.9/OG0000076.3/OG0000076.5/OG0000076.6/OG0000076.10/OG0000076.1/OG0000076.8/OG0000076.2/OG0000083.8/OG0000083.1/OG0000083.3/OG0000083.5/OG0000083.6/OG0000083.4/OG0000083.2/OG0000083.7/OG0000144.8/OG0000144.6/OG0000144.1/OG0000144.7/OG0000144.5/OG0000144.4/OG0000144.3/OG0000144.2/OG0000148.3/OG0000148.6/OG0000148.5/OG0000148.2/OG0000148.4/OG0000148.1/OG0000200.4/OG0000200.5/OG0000200.2/OG0000200.6/OG0000200.3/OG0000200.1/OG0000208.2/OG0000208.1/OG0000208.4/OG0000208.3/OG0000215.4/OG0000215.5/OG0000215.3/OG0000215.1/OG0000215.2/OG0000247.4/OG0000247.5/OG0000247.1/OG0000247.3/OG0000247.2/OG0000265.3/OG0000265.1/OG0000265.2/OG0000265.4/OG0000265.5/OG0000273.1/OG0000273.5/OG0000273.4/OG0000273.2/OG0000273.3/OG0000280.1/OG0000280.2/OG0000280.4/OG0000280.3/OG0000299.2/OG0000299.4/OG0000299.3/OG0000299.1/OG0000305.1/OG0000305.4/OG0000305.2/OG0000305.3/OG0000311.2/OG0000311.3/OG0000311.1/OG0000311.4/OG0000316.4/OG0000316.2/OG0000316.5/OG0000316.1/OG0000316.3/OG0000343.4/OG0000343.1/OG0000343.2/OG0000343.3/OG0000356.4/OG0000356.1/OG0000356.2/OG0000356.3/OG0000368.2/OG0000368.3/OG0000368.1/OG0000383.2/OG0000383.3/OG0000383.1/OG0000400.4/OG0000400.1/OG0000400.3/OG0000400.2/OG0000416.1/OG0000416.4/OG0000416.2/OG0000416.3/OG0000426.3/OG0000426.1/OG0000426.2/OG0000501.1/OG0000502.2/OG0000502.1/OG0000502.3/OG0000507.1/OG0000507.2/OG0000571.3/OG0000571.1/OG0000571.2/OG0000608.1/OG0000608.2/OG0000618.2/OG0000618.1/OG0000618.3/OG0000635.1/OG0000635.2/OG0000696.1/OG0000696.2/OG0000696.3/OG0000745.2/OG0000745.1/OG0000745.3/OG0000833.2/OG0000833.1/OG0000886.1/OG0000886.3/OG0000886.2/OG0000889.2/OG0000889.1/OG0000892.1/OG0000892.2/OG0000917.2/OG0000917.1/OG0000919.2/OG0000919.1/OG0001087.1/OG0001087.2/OG0001120.2/OG0001120.1/OG0001148.2/OG0001148.1/OG0001153.2/OG0001153.1/OG0001155.2/OG0001155.1/OG0001157.2/OG0001157.1/OG0001175.2/OG0001175.1/OG0001176.1/OG0001176.2/OG0001193.1/OG0001193.2/OG0001203.2/OG0001203.1/OG0001262.2/OG0001262.1/OG0001275.2/OG0001275.1/OG0001305.2/OG0001305.1/OG0001326.1/OG0001355.2/OG0001355.1/OG0001368.2/OG0001368.1/OG0001397.1/OG0001397.2/OG0001420.1/OG0001461.1/OG0001461.2/OG0001466.2/OG0001466.1/OG0001505.2/OG0001505.1/OG0001527.2/OG0001527.1/OG0001631.2/OG0001631.1/OG0001648.2/OG0001648.1/OG0001680.1/OG0001680.2/OG0001712.1/OG0001712.2/OG0001772.2/OG0001772.1/OG0001780.1/OG0001780.2/OG0001867.1/OG0001870.2/OG0001870.1/OG0001936.1/OG0001936.2/OG0001956.1/OG0001963.1/OG0001963.2/OG0001991.1/OG0002077.2/OG0002077.1/OG0002101.1/OG0002101.2/OG0002152.1/OG0002152.2/OG0002180.1/OG0002225.2/OG0002225.1/OG0002273.1/OG0002273.2/OG0002284.1/OG0002298.1/OG0002350.1/OG0002350.2/OG0002351.1/OG0002377.1/OG0002377.2/OG0002380.1/OG0002381.2/OG0002381.1/OG0002464.1/OG0002464.2/OG0002475.1/OG0002503.1/OG0002504.2/OG0002504.1/OG0002578.1/OG0002585.1/OG0002605.1/OG0002605.2/OG0002620.1/OG0002630.1/OG0002630.2/OG0002772.1/OG0002778.2/OG0002778.1/OG0002790.1/OG0002794.2/OG0002794.1/OG0002797.1/OG0002815.1/OG0002876.1/OG0002885.1/OG0002920.1/OG0002934.1/OG0002943.2/OG0002943.1/OG0002946.1/OG0002969.1/OG0003049.1/OG0003137.1/OG0003145.1/OG0003221.1/OG0003309.1/OG0003327.1/OG0003333.1/OG0003487.1/OG0003511.1/OG0003551.1/OG0003567.1/OG0003573.1/OG0003580.1/OG0003584.1/OG0003591.1/OG0003655.1/OG0003655.2/OG0003663.1/OG0003693.1/OG0003801.1/OG0003818.1/OG0003819.1/OG0003821.1/OG0004014.1/OG0004066.1/OG0004092.1/OG0004106.1/OG0004146.1/OG0004149.1/OG0004155.1/OG0004240.1/OG0004289.1/OG0004315.1/OG0004428.1/OG0004433.1/OG0004480.1/OG0004538.1/OG0004591.1/OG0004693.1/OG0004724.1/OG0004791.1/OG0004818.1/OG0004933.1/OG0004948.1/OG0004952.1/OG0004992.1/OG0005007.1/OG0005017.1/OG0005044.1/OG0005072.1/OG0005114.1/OG0005116.1/OG0005159.1/OG0005161.1/OG0005273.1/OG0005339.1/OG0005397.1/OG0005565.1/OG0005575.1/OG0005711.1/OG0005722.1/OG0005789.1/OG0005893.1/OG0005932.1/OG0005966.1/OG0005978.1/OG0005995.1/OG0006217.1/OG0006229.1/OG0006248.1/OG0006258.1/OG0006307.1/OG0006340.1/OG0006413.1/OG0006464.1/OG0006490.1/OG0006515.1/OG0006517.1/OG0006641.1/OG0006706.1/OG0006820.1/OG0006867.1/OG0006873.1/OG0007402.1/OG0008495.1</t>
  </si>
  <si>
    <t>OG0007366.1/OG0008269.1</t>
  </si>
  <si>
    <t>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0000278.4/OG0000278.2/OG0000278.1/OG0000278.3/OG0000278.5/OG0000283.4/OG0000283.3/OG0000283.1/OG0000283.2/OG0000292.1/OG0000292.2/OG0000292.3/OG0000299.2/OG0000299.4/OG0000299.3/OG0000299.1/OG0000312.1/OG0000316.4/OG0000316.2/OG0000316.5/OG0000316.1/OG0000316.3/OG0000391.4/OG0000391.3/OG0000391.1/OG0000391.2/OG0000400.4/OG0000400.1/OG0000400.3/OG0000400.2/OG0000420.3/OG0000420.2/OG0000420.1/OG0000433.3/OG0000433.2/OG0000433.1/OG0000478.2/OG0000478.1/OG0000478.3/OG0000502.2/OG0000502.1/OG0000502.3/OG0000503.2/OG0000503.3/OG0000503.1/OG0000507.1/OG0000507.2/OG0000520.2/OG0000520.3/OG0000520.1/OG0000592.2/OG0000592.1/OG0000592.3/OG0000623.1/OG0000623.2/OG0000636.3/OG0000636.1/OG0000636.2/OG0000648.2/OG0000648.1/OG0000667.1/OG0000667.3/OG0000667.2/OG0000744.1/OG0000744.2/OG0000807.1/OG0000807.2/OG0000811.2/OG0000811.3/OG0000811.1/OG0000833.2/OG0000833.1/OG0000947.1/OG0000947.2/OG0001032.2/OG0001032.1/OG0001077.2/OG0001077.1/OG0001169.2/OG0001169.1/OG0001175.2/OG0001175.1/OG0001275.2/OG0001275.1/OG0001339.2/OG0001339.1/OG0001365.2/OG0001365.1/OG0001572.2/OG0001572.1/OG0001660.1/OG0001717.1/OG0001772.2/OG0001772.1/OG0001784.2/OG0001784.1/OG0001794.1/OG0001794.2/OG0001814.1/OG0001814.2/OG0001861.2/OG0001861.1/OG0001932.1/OG0001932.2/OG0001938.2/OG0001938.1/OG0001952.1/OG0001952.2/OG0001998.1/OG0002031.2/OG0002031.1/OG0002120.1/OG0002120.2/OG0002133.1/OG0002156.1/OG0002178.1/OG0002178.2/OG0002340.1/OG0002340.2/OG0002486.1/OG0002486.2/OG0002491.1/OG0002638.1/OG0002754.1/OG0002772.1/OG0002778.2/OG0002778.1/OG0002815.1/OG0002876.1/OG0002899.1/OG0002923.1/OG0003026.1/OG0003109.1/OG0003137.1/OG0003291.1/OG0003551.1/OG0003706.1/OG0003756.1/OG0003771.1/OG0003808.1/OG0004001.1/OG0004008.1/OG0004636.1/OG0004794.1/OG0004883.1/OG0005116.1/OG0005396.1/OG0005487.1/OG0006317.1/OG0006867.1</t>
  </si>
  <si>
    <t>OG0000172.3/OG0000172.4/OG0000172.2/OG0000172.1/OG0000623.1/OG0000623.2/OG0001466.2/OG0001466.1/OG0001559.2/OG0001559.1/OG0001794.1/OG0001794.2/OG0002503.1/OG0002772.1/OG0003752.1/OG0004315.1</t>
  </si>
  <si>
    <t>OG0002503.1/OG0002772.1/OG0004315.1</t>
  </si>
  <si>
    <t>OG0000857.3/OG0000857.2/OG0000857.1/OG0001448.2/OG0001448.1/OG0001979.1/OG0004327.1/OG0005938.1</t>
  </si>
  <si>
    <t>OG0001632.1/OG0003313.2/OG0003313.1/OG0005190.1/OG0005706.1</t>
  </si>
  <si>
    <t>OG0000054.3/OG0000054.7/OG0000054.6/OG0000054.4/OG0000054.2/OG0000054.1/OG0000054.5/OG0001157.2/OG0001157.1/OG0001670.2/OG0001670.1/OG0001697.2/OG0001697.1/OG0002074.2/OG0002074.1/OG0002128.1/OG0002128.2/OG0002158.2/OG0002158.1/OG0002298.1/OG0002358.1/OG0002358.2/OG0002569.1/OG0002762.2/OG0002762.1/OG0002790.1/OG0002954.1/OG0003074.2/OG0003074.1/OG0003098.1/OG0003111.1/OG0003449.1/OG0003466.1/OG0003527.1/OG0003983.1/OG0004047.1/OG0004067.1/OG0004136.1/OG0004300.1/OG0004335.1/OG0004341.1/OG0004471.1/OG0004640.1/OG0004932.1/OG0004933.1/OG0005102.1/OG0005171.1/OG0005365.1/OG0005402.1/OG0005494.1/OG0005519.1/OG0005541.1/OG0005830.1/OG0005930.1/OG0006456.1/OG0006514.1/OG0006931.1/OG0007217.1/OG0007246.1/OG0007319.1/OG0007354.1/OG0007422.1/OG0007789.1/OG0007801.1</t>
  </si>
  <si>
    <t>OG0000407.6/OG0000407.3/OG0000407.1/OG0000407.5/OG0000407.4/OG0000407.2/OG0001046.2/OG0001046.1/OG0001362.2/OG0001362.1/OG0001497.1/OG0001497.2/OG0001662.2/OG0001662.1/OG0001686.1/OG0001686.2/OG0001862.2/OG0001862.1/OG0001924.1/OG0001940.1/OG0002019.1/OG0002032.1/OG0002032.2/OG0002073.1/OG0002073.2/OG0002078.2/OG0002078.1/OG0002117.1/OG0002132.2/OG0002132.1/OG0002145.1/OG0002168.1/OG0002257.2/OG0002257.1/OG0002270.1/OG0002270.2/OG0002382.1/OG0002633.1/OG0002646.1/OG0002952.2/OG0002952.1/OG0003125.1/OG0003151.1/OG0003160.1/OG0003220.1/OG0003238.1/OG0003257.1/OG0003335.1/OG0003339.1/OG0003415.1/OG0003578.1/OG0003596.1/OG0003688.1/OG0003716.1/OG0003729.1/OG0003735.1/OG0004096.1/OG0004278.1/OG0004280.1/OG0004410.1/OG0004456.1/OG0004488.1/OG0004598.1/OG0004681.1/OG0004698.1/OG0004702.1/OG0004712.1/OG0004737.1/OG0004744.1/OG0004769.1/OG0004779.1/OG0004795.1/OG0004808.1/OG0004905.1/OG0004911.1/OG0004945.1/OG0005031.1/OG0005034.1/OG0005056.1/OG0005060.1/OG0005075.1/OG0005113.1/OG0005340.1/OG0005376.1/OG0005422.1/OG0005481.1/OG0005534.1/OG0005582.1/OG0005829.1/OG0005897.1/OG0005907.1/OG0006064.1/OG0006227.1/OG0006253.1/OG0006257.1/OG0006264.1/OG0006270.1/OG0006406.1/OG0006462.1/OG0006475.1/OG0006495.1/OG0006654.1/OG0006708.1/OG0006735.1/OG0006750.1/OG0006771.1/OG0006781.1/OG0006786.1/OG0006855.1/OG0006857.1/OG0006865.1/OG0006940.1/OG0006951.1/OG0007155.1/OG0007234.1/OG0007281.1/OG0007355.1/OG0007357.1/OG0007385.1/OG0007387.1/OG0007666.1/OG0007678.1/OG0007707.1/OG0007709.1/OG0007751.1/OG0007782.1/OG0007790.1/OG0007791.1/OG0007826.1/OG0008011.1/OG0008019.1/OG0008049.1/OG0008056.1/OG0008098.1/OG0008107.1/OG0008165.1/OG0008188.1/OG0008205.1/OG0008465.1/OG0008493.1/OG0008519.1/OG0008530.1/OG0008552.1/OG0008853.1/OG0009053.1/OG0009118.1/OG0009119.1/OG0009699.1/OG0010621.1/OG0010668.1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</si>
  <si>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0000257.3/OG0000257.1/OG0000257.2/OG0000265.3/OG0000265.1/OG0000265.2/OG0000265.4/OG0000265.5/OG0000267.4/OG0000267.1/OG0000267.2/OG0000267.5/OG0000267.3/OG0000269.4/OG0000269.2/OG0000269.3/OG0000269.1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0000344.3/OG0000344.1/OG0000344.4/OG0000344.2/OG0000356.4/OG0000356.1/OG0000356.2/OG0000356.3/OG0000358.2/OG0000358.1/OG0000358.3/OG0000358.4/OG0000363.4/OG0000363.1/OG0000363.2/OG0000363.3/OG0000373.2/OG0000373.1/OG0000373.3/OG0000373.4/OG0000374.1/OG0000374.2/OG0000374.4/OG0000374.3/OG0000386.3/OG0000386.1/OG0000386.4/OG0000386.2/OG0000396.4/OG0000396.3/OG0000396.1/OG0000396.2/OG0000402.2/OG0000402.3/OG0000402.1/OG0000403.2/OG0000403.1/OG0000404.1/OG0000404.2/OG0000404.3/OG0000404.4/OG0000406.1/OG0000406.3/OG0000406.2/OG0000412.2/OG0000412.1/OG0000412.3/OG0000419.4/OG0000419.3/OG0000419.2/OG0000419.1/OG0000420.3/OG0000420.2/OG0000420.1/OG0000429.3/OG0000429.2/OG0000429.1/OG0000446.3/OG0000446.2/OG0000446.1/OG0000447.3/OG0000447.2/OG0000447.1/OG0000448.2/OG0000448.4/OG0000448.1/OG0000448.3/OG0000449.3/OG0000449.1/OG0000449.2/OG0000454.1/OG0000454.2/OG0000467.4/OG0000467.3/OG0000467.2/OG0000467.1/OG0000478.2/OG0000478.1/OG0000478.3/OG0000484.2/OG0000484.1/OG0000484.3/OG0000485.1/OG0000485.3/OG0000485.2/OG0000501.1/OG0000502.2/OG0000502.1/OG0000502.3/OG0000521.2/OG0000521.1/OG0000521.3/OG0000526.3/OG0000526.2/OG0000526.1/OG0000538.3/OG0000538.2/OG0000538.4/OG0000538.1/OG0000540.3/OG0000540.4/OG0000540.2/OG0000540.1/OG0000544.3/OG0000544.1/OG0000544.2/OG0000549.2/OG0000549.1/OG0000551.3/OG0000551.2/OG0000551.1/OG0000563.2/OG0000563.3/OG0000563.1/OG0000571.3/OG0000571.1/OG0000571.2/OG0000582.3/OG0000582.1/OG0000582.2/OG0000608.1/OG0000608.2/OG0000613.1/OG0000613.3/OG0000613.2/OG0000618.2/OG0000618.1/OG0000618.3/OG0000619.1/OG0000619.3/OG0000619.2/OG0000636.3/OG0000636.1/OG0000636.2/OG0000666.3/OG0000666.2/OG0000666.1/OG0000671.3/OG0000671.1/OG0000671.2/OG0000686.1/OG0000686.2/OG0000686.3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0000737.1/OG0000737.3/OG0000737.2/OG0000741.2/OG0000741.1/OG0000741.3/OG0000746.1/OG0000746.2/OG0000756.1/OG0000763.1/OG0000763.2/OG0000770.2/OG0000770.1/OG0000772.1/OG0000772.2/OG0000782.1/OG0000782.3/OG0000782.2/OG0000785.1/OG0000785.2/OG0000795.1/OG0000795.2/OG0000812.1/OG0000812.2/OG0000812.3/OG0000815.1/OG0000815.2/OG0000828.1/OG0000828.2/OG0000834.2/OG0000834.1/OG0000862.2/OG0000862.1/OG0000866.3/OG0000866.2/OG0000866.1/OG0000868.2/OG0000868.1/OG0000868.3/OG0000883.1/OG0000883.2/OG0000883.3/OG0000893.1/OG0000893.2/OG0000897.2/OG0000897.1/OG0000920.2/OG0000920.1/OG0000921.3/OG0000921.1/OG0000921.2/OG0000935.2/OG0000935.1/OG0000938.1/OG0000938.3/OG0000938.2/OG0000942.2/OG0000942.3/OG0000942.1/OG0000945.1/OG0000945.2/OG0000952.2/OG0000952.1/OG0000960.1/OG0000960.2/OG0000972.1/OG0000972.2/OG0000992.1/OG0000992.2/OG0000994.2/OG0000994.1/OG0000997.1/OG0000997.2/OG0001001.1/OG0001001.2/OG0001003.1/OG0001003.2/OG0001004.2/OG0001004.1/OG0001006.1/OG0001006.2/OG0001017.1/OG0001017.2/OG0001018.2/OG0001018.3/OG0001018.1/OG0001021.1/OG0001025.2/OG0001025.1/OG0001025.3/OG0001033.2/OG0001033.1/OG0001034.2/OG0001034.1/OG0001050.2/OG0001050.1/OG0001052.2/OG0001052.1/OG0001053.1/OG0001053.2/OG0001053.3/OG0001055.1/OG0001055.2/OG0001078.2/OG0001078.3/OG0001078.1/OG0001087.1/OG0001087.2/OG0001090.1/OG0001090.2/OG0001118.1/OG0001118.2/OG0001120.2/OG0001120.1/OG0001127.2/OG0001127.1/OG0001128.1/OG0001128.2/OG0001149.1/OG0001149.2/OG0001153.2/OG0001153.1/OG0001154.1/OG0001154.2/OG0001157.2/OG0001157.1/OG0001158.2/OG0001158.1/OG0001162.1/OG0001162.2/OG0001167.1/OG0001167.2/OG0001169.2/OG0001169.1/OG0001170.2/OG0001170.1/OG0001173.2/OG0001173.1/OG0001176.1/OG0001176.2/OG0001193.1/OG0001193.2/OG0001203.2/OG0001203.1/OG0001218.2/OG0001218.1/OG0001222.1/OG0001222.2/OG0001223.1/OG0001223.2/OG0001225.2/OG0001225.1/OG0001243.2/OG0001243.1/OG0001247.1/OG0001247.2/OG0001248.1/OG0001248.2/OG0001251.2/OG0001251.1/OG0001257.1/OG0001257.2/OG0001259.2/OG0001259.1/OG0001262.2/OG0001262.1/OG0001267.2/OG0001267.1/OG0001269.2/OG0001269.1/OG0001271.2/OG0001271.1/OG0001275.2/OG0001275.1/OG0001276.2/OG0001276.1/OG0001278.2/OG0001278.1/OG0001326.1/OG0001342.2/OG0001342.1/OG0001358.1/OG0001358.2/OG0001365.2/OG0001365.1/OG0001374.2/OG0001374.1/OG0001395.2/OG0001395.1/OG0001403.2/OG0001403.1/OG0001407.1/OG0001407.2/OG0001412.2/OG0001412.1/OG0001420.1/OG0001421.2/OG0001421.1/OG0001466.2/OG0001466.1/OG0001467.2/OG0001467.1/OG0001469.2/OG0001469.1/OG0001509.2/OG0001509.1/OG0001512.1/OG0001512.2/OG0001513.2/OG0001513.1/OG0001514.2/OG0001514.1/OG0001523.1/OG0001523.2/OG0001543.2/OG0001543.1/OG0001552.2/OG0001552.1/OG0001559.2/OG0001559.1/OG0001569.1/OG0001578.2/OG0001578.1/OG0001597.1/OG0001597.2/OG0001607.2/OG0001607.1/OG0001616.1/OG0001616.2/OG0001631.2/OG0001631.1/OG0001635.1/OG0001639.1/OG0001639.2/OG0001640.1/OG0001640.2/OG0001645.2/OG0001645.1/OG0001648.2/OG0001648.1/OG0001661.1/OG0001661.2/OG0001670.2/OG0001670.1/OG0001690.1/OG0001694.2/OG0001694.1/OG0001697.2/OG0001697.1/OG0001706.1/OG0001706.2/OG0001712.1/OG0001712.2/OG0001714.2/OG0001714.1/OG0001718.1/OG0001719.1/OG0001752.2/OG0001752.1/OG0001764.2/OG0001764.1/OG0001765.1/OG0001768.1/OG0001772.2/OG0001772.1/OG0001774.1/OG0001774.2/OG0001782.1/OG0001782.2/OG0001783.1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0002024.1/OG0002024.2/OG0002040.2/OG0002040.1/OG0002047.1/OG0002047.2/OG0002051.1/OG0002056.1/OG0002064.2/OG0002064.1/OG0002067.1/OG0002071.1/OG0002071.2/OG0002075.2/OG0002075.1/OG0002076.1/OG0002076.2/OG0002079.1/OG0002107.2/OG0002107.1/OG0002108.1/OG0002120.1/OG0002120.2/OG0002134.1/OG0002142.1/OG0002142.2/OG0002144.1/OG0002144.2/OG0002146.1/OG0002150.2/OG0002150.1/OG0002164.2/OG0002164.1/OG0002167.1/OG0002174.1/OG0002178.1/OG0002178.2/OG0002179.1/OG0002228.1/OG0002232.1/OG0002236.1/OG0002236.2/OG0002237.1/OG0002267.1/OG0002276.1/OG0002284.1/OG0002292.2/OG0002292.1/OG0002295.1/OG0002342.1/OG0002342.2/OG0002343.1/OG0002343.2/OG0002350.1/OG0002350.2/OG0002358.1/OG0002358.2/OG0002359.1/OG0002361.2/OG0002361.1/OG0002364.1/OG0002364.2/OG0002369.1/OG0002375.1/OG0002377.1/OG0002377.2/OG0002381.2/OG0002381.1/OG0002384.1/OG0002387.1/OG0002403.2/OG0002403.1/OG0002409.1/OG0002413.1/OG0002432.1/OG0002432.2/OG0002451.1/OG0002451.2/OG0002460.1/OG0002464.1/OG0002464.2/OG0002466.1/OG0002468.1/OG0002468.2/OG0002469.1/OG0002472.1/OG0002475.1/OG0002477.1/OG0002482.1/OG0002502.1/OG0002515.1/OG0002551.1/OG0002551.2/OG0002553.1/OG0002557.2/OG0002557.1/OG0002572.1/OG0002575.1/OG0002591.1/OG0002594.2/OG0002594.1/OG0002597.1/OG0002597.2/OG0002601.1/OG0002607.1/OG0002614.1/OG0002615.1/OG0002621.1/OG0002623.2/OG0002623.1/OG0002626.1/OG0002643.1/OG0002649.1/OG0002650.1/OG0002650.2/OG0002656.1/OG0002659.1/OG0002666.1/OG0002668.2/OG0002668.1/OG0002670.1/OG0002709.1/OG0002730.1/OG0002731.2/OG0002731.1/OG0002743.1/OG0002743.2/OG0002746.1/OG0002748.1/OG0002754.1/OG0002762.2/OG0002762.1/OG0002766.2/OG0002766.1/OG0002773.1/OG0002774.2/OG0002774.1/OG0002790.1/OG0002794.2/OG0002794.1/OG0002797.1/OG0002798.1/OG0002798.2/OG0002804.1/OG0002812.1/OG0002825.2/OG0002825.1/OG0002867.2/OG0002867.1/OG0002871.1/OG0002874.1/OG0002887.1/OG0002887.2/OG0002916.1/OG0002923.1/OG0002926.1/OG0002932.1/OG0002934.1/OG0002943.2/OG0002943.1/OG0002946.1/OG0002947.2/OG0002947.1/OG0002949.1/OG0002949.2/OG0002954.1/OG0002955.1/OG0002959.1/OG0002964.1/OG0002971.1/OG0003026.1/OG0003029.1/OG0003031.1/OG0003054.1/OG0003061.1/OG0003066.1/OG0003068.1/OG0003078.1/OG0003090.1/OG0003095.1/OG0003116.1/OG0003132.1/OG0003138.1/OG0003146.1/OG0003164.1/OG0003190.1/OG0003218.1/OG0003221.1/OG0003243.1/OG0003256.1/OG0003266.2/OG0003266.1/OG0003270.1/OG0003276.1/OG0003277.1/OG0003280.1/OG0003292.1/OG0003318.1/OG0003328.1/OG0003333.1/OG0003343.1/OG0003423.1/OG0003424.1/OG0003425.1/OG0003427.1/OG0003435.1/OG0003442.1/OG0003456.1/OG0003479.1/OG0003481.1/OG0003487.1/OG0003490.1/OG0003492.1/OG0003499.1/OG0003510.1/OG0003511.1/OG0003522.1/OG0003523.1/OG0003525.1/OG0003527.1/OG0003529.1/OG0003539.1/OG0003558.1/OG0003564.1/OG0003569.1/OG0003571.1/OG0003582.1/OG0003584.1/OG0003590.1/OG0003591.1/OG0003593.1/OG0003594.1/OG0003642.1/OG0003647.1/OG0003659.1/OG0003679.1/OG0003683.1/OG0003690.1/OG0003691.1/OG0003699.1/OG0003703.1/OG0003715.1/OG0003718.1/OG0003721.1/OG0003731.1/OG0003750.1/OG0003752.1/OG0003754.1/OG0003774.1/OG0003775.1/OG0003778.1/OG0003779.1/OG0003798.1/OG0003799.1/OG0003801.1/OG0003819.1/OG0003826.1/OG0003827.1/OG0003829.1/OG0003831.1/OG0003846.1/OG0003855.1/OG0003919.1/OG0003945.1/OG0003946.1/OG0003952.1/OG0003953.1/OG0003955.1/OG0003961.1/OG0003963.1/OG0003969.1/OG0003972.1/OG0003973.1/OG0003990.1/OG0003993.1/OG0003997.1/OG0004000.1/OG0004016.1/OG0004017.1/OG0004033.1/OG0004038.1/OG0004042.1/OG0004044.1/OG0004045.1/OG0004047.1/OG0004068.1/OG0004069.1/OG0004084.1/OG0004085.1/OG0004089.1/OG0004106.1/OG0004108.1/OG0004111.1/OG0004112.1/OG0004112.2/OG0004125.1/OG0004129.1/OG0004130.1/OG0004135.1/OG0004138.1/OG0004139.1/OG0004144.1/OG0004155.1/OG0004204.1/OG0004234.1/OG0004238.1/OG0004246.1/OG0004251.1/OG0004260.1/OG0004269.1/OG0004273.1/OG0004281.1/OG0004283.1/OG0004287.1/OG0004288.1/OG0004289.1/OG0004292.1/OG0004294.1/OG0004300.1/OG0004305.1/OG0004306.1/OG0004309.1/OG0004319.1/OG0004333.1/OG0004335.1/OG0004338.1/OG0004351.1/OG0004354.1/OG0004357.1/OG0004363.1/OG0004365.1/OG0004370.1/OG0004371.1/OG0004387.1/OG0004389.1/OG0004391.1/OG0004396.1/OG0004397.1/OG0004404.1/OG0004408.1/OG0004409.1/OG0004425.1/OG0004426.1/OG0004428.1/OG0004433.1/OG0004439.1/OG0004451.1/OG0004455.1/OG0004469.1/OG0004480.1/OG0004493.1/OG0004538.1/OG0004544.1/OG0004568.1/OG0004579.1/OG0004589.1/OG0004596.1/OG0004614.1/OG0004618.1/OG0004620.1/OG0004632.1/OG0004634.1/OG0004636.1/OG0004637.1/OG0004653.1/OG0004656.1/OG0004662.1/OG0004665.1/OG0004690.1/OG0004691.1/OG0004703.1/OG0004711.1/OG0004718.1/OG0004726.1/OG0004729.1/OG0004735.1/OG0004742.1/OG0004746.1/OG0004749.1/OG0004751.1/OG0004768.1/OG0004778.1/OG0004782.1/OG0004785.1/OG0004791.1/OG0004796.1/OG0004797.1/OG0004811.1/OG0004815.1/OG0004883.1/OG0004904.1/OG0004908.1/OG0004918.1/OG0004930.1/OG0004943.1/OG0004952.1/OG0004955.1/OG0004971.1/OG0004981.1/OG0004992.1/OG0005000.1/OG0005003.1/OG0005013.1/OG0005017.1/OG0005027.1/OG0005035.1/OG0005043.1/OG0005051.1/OG0005053.1/OG0005059.1/OG0005065.1/OG0005072.1/OG0005073.1/OG0005078.1/OG0005081.1/OG0005091.1/OG0005092.1/OG0005111.1/OG0005114.1/OG0005115.1/OG0005120.1/OG0005123.1/OG0005126.1/OG0005134.1/OG0005147.1/OG0005158.1/OG0005159.1/OG0005168.1/OG0005238.1/OG0005243.1/OG0005273.1/OG0005284.1/OG0005297.1/OG0005304.1/OG0005318.1/OG0005325.1/OG0005330.1/OG0005347.1/OG0005354.1/OG0005356.1/OG0005367.1/OG0005372.1/OG0005382.1/OG0005391.1/OG0005394.1/OG0005397.1/OG0005402.1/OG0005405.1/OG0005406.1/OG0005413.1/OG0005432.1/OG0005434.1/OG0005445.1/OG0005451.1/OG0005454.1/OG0005464.1/OG0005465.1/OG0005466.1/OG0005469.1/OG0005472.1/OG0005489.1/OG0005492.1/OG0005493.1/OG0005501.1/OG0005503.1/OG0005505.1/OG0005507.1/OG0005510.1/OG0005512.1/OG0005515.1/OG0005524.1/OG0005527.1/OG0005542.1/OG0005555.1/OG0005558.1/OG0005575.1/OG0005580.1/OG0005585.1/OG0005657.1/OG0005669.1/OG0005678.1/OG0005686.1/OG0005693.1/OG0005712.1/OG0005722.1/OG0005733.1/OG0005736.1/OG0005737.1/OG0005764.1/OG0005774.1/OG0005782.1/OG0005786.1/OG0005789.1/OG0005802.1/OG0005812.1/OG0005813.1/OG0005815.1/OG0005819.1/OG0005821.1/OG0005839.1/OG0005850.1/OG0005852.1/OG0005867.1/OG0005871.1/OG0005893.1/OG0005899.1/OG0005913.1/OG0005932.1/OG0005940.1/OG0005963.1/OG0005980.1/OG0005998.1/OG0006033.1/OG0006052.1/OG0006185.1/OG0006198.1/OG0006234.1/OG0006248.1/OG0006256.1/OG0006279.1/OG0006305.1/OG0006307.1/OG0006319.1/OG0006321.1/OG0006340.1/OG0006342.1/OG0006366.1/OG0006368.1/OG0006371.1/OG0006375.1/OG0006381.1/OG0006382.1/OG0006394.1/OG0006410.1/OG0006422.1/OG0006439.1/OG0006442.1/OG0006457.1/OG0006464.1/OG0006465.1/OG0006486.1/OG0006503.1/OG0006515.1/OG0006519.1/OG0006626.1/OG0006656.1/OG0006659.1/OG0006671.1/OG0006680.1/OG0006683.1/OG0006685.1/OG0006727.1/OG0006729.1/OG0006741.1/OG0006751.1/OG0006752.1/OG0006765.1/OG0006774.1/OG0006778.1/OG0006801.1/OG0006819.1/OG0006820.1/OG0006837.1/OG0006850.1/OG0006873.1/OG0006889.1/OG0006894.1/OG0006901.1/OG0006913.1/OG0006915.1/OG0006918.1/OG0006919.1/OG0006931.1/OG0006933.1/OG0006934.1/OG0007063.1/OG0007074.1/OG0007091.1/OG0007098.1/OG0007130.1/OG0007132.1/OG0007183.1/OG0007195.1/OG0007197.1/OG0007200.1/OG0007223.1/OG0007241.1/OG0007243.1/OG0007280.1/OG0007282.1/OG0007301.1/OG0007319.1/OG0007349.1/OG0007372.1/OG0007608.1/OG0007624.1/OG0007634.1/OG0007638.1/OG0007650.1/OG0007719.1/OG0007766.1/OG0007768.1/OG0007787.1/OG0007809.1/OG0007820.1/OG0007832.1/OG0007980.1/OG0007998.1/OG0008000.1/OG0008008.1/OG0008053.1/OG0008071.1/OG0008083.1/OG0008106.1/OG0008130.1/OG0008140.1/OG0008168.1/OG0008485.1/OG0008490.1/OG0008508.1/OG0008553.1/OG0008560.1/OG0008782.1/OG0009051.1/OG0009116.1</t>
  </si>
  <si>
    <t>OG0000266.6/OG0000266.3/OG0000266.5/OG0000266.1/OG0000266.2/OG0000266.4/OG0000377.1/OG0000377.3/OG0000377.2/OG0000572.2/OG0000572.1/OG0001000.1/OG0001000.2/OG0001573.1/OG0001632.1/OG0001795.2/OG0001795.1/OG0001920.1/OG0002011.1/OG0002011.2/OG0002181.1/OG0002181.2/OG0002186.1/OG0002287.1/OG0002527.1/OG0002582.1/OG0002593.1/OG0002658.1/OG0002813.1/OG0002817.2/OG0002817.1/OG0002831.1/OG0002905.1/OG0003293.1/OG0003315.1/OG0003315.2/OG0003350.1/OG0003353.1/OG0003447.1/OG0003454.1/OG0003568.2/OG0003568.1/OG0003671.1/OG0003874.1/OG0003959.1/OG0003960.1/OG0004075.1/OG0004150.1/OG0004381.1/OG0004446.1/OG0004501.1/OG0004638.1/OG0004687.1/OG0004687.2/OG0004706.1/OG0004837.1/OG0004847.1/OG0004956.1/OG0004966.1/OG0005069.1/OG0005125.1/OG0005190.1/OG0005439.1/OG0005449.2/OG0005449.1/OG0005518.1/OG0005548.1/OG0005562.1/OG0005572.1/OG0005576.1/OG0005596.1/OG0005605.1/OG0005606.1/OG0005695.1/OG0005706.1/OG0005715.1/OG0005776.1/OG0005803.1/OG0005810.1/OG0005822.1/OG0006078.1/OG0006184.1/OG0006225.1/OG0006389.1/OG0006392.1/OG0006412.1/OG0006594.1/OG0006836.1/OG0006883.1/OG0006964.1/OG0007144.1/OG0007225.1/OG0007344.1/OG0007360.1/OG0007366.1/OG0007441.1/OG0007459.1/OG0007594.1/OG0007602.1/OG0007859.1/OG0008116.1/OG0008269.1/OG0008563.1/OG0008623.1/OG0008786.1/OG0009154.1/OG0009738.1/OG0010076.1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</si>
  <si>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0000133.3/OG0000133.1/OG0000133.4/OG0000133.2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0000265.3/OG0000265.1/OG0000265.2/OG0000265.4/OG0000265.5/OG0000267.4/OG0000267.1/OG0000267.2/OG0000267.5/OG0000267.3/OG0000280.1/OG0000280.2/OG0000280.4/OG0000280.3/OG0000298.3/OG0000298.4/OG0000298.5/OG0000298.1/OG0000298.2/OG0000305.1/OG0000305.4/OG0000305.2/OG0000305.3/OG0000318.4/OG0000318.2/OG0000318.1/OG0000318.3/OG0000344.3/OG0000344.1/OG0000344.4/OG0000344.2/OG0000363.4/OG0000363.1/OG0000363.2/OG0000363.3/OG0000374.1/OG0000374.2/OG0000374.4/OG0000374.3/OG0000386.3/OG0000386.1/OG0000386.4/OG0000386.2/OG0000396.4/OG0000396.3/OG0000396.1/OG0000396.2/OG0000402.2/OG0000402.3/OG0000402.1/OG0000404.1/OG0000404.2/OG0000404.3/OG0000404.4/OG0000406.1/OG0000406.3/OG0000406.2/OG0000412.2/OG0000412.1/OG0000412.3/OG0000429.3/OG0000429.2/OG0000429.1/OG0000446.3/OG0000446.2/OG0000446.1/OG0000478.2/OG0000478.1/OG0000478.3/OG0000501.1/OG0000502.2/OG0000502.1/OG0000502.3/OG0000526.3/OG0000526.2/OG0000526.1/OG0000538.3/OG0000538.2/OG0000538.4/OG0000538.1/OG0000540.3/OG0000540.4/OG0000540.2/OG0000540.1/OG0000549.2/OG0000549.1/OG0000551.3/OG0000551.2/OG0000551.1/OG0000563.2/OG0000563.3/OG0000563.1/OG0000582.3/OG0000582.1/OG0000582.2/OG0000608.1/OG0000608.2/OG0000619.1/OG0000619.3/OG0000619.2/OG0000671.3/OG0000671.1/OG0000671.2/OG0000696.1/OG0000696.2/OG0000696.3/OG0000708.2/OG0000708.3/OG0000708.1/OG0000710.3/OG0000710.1/OG0000710.2/OG0000711.3/OG0000711.1/OG0000711.2/OG0000712.1/OG0000712.2/OG0000782.1/OG0000782.3/OG0000782.2/OG0000785.1/OG0000785.2/OG0000795.1/OG0000795.2/OG0000812.1/OG0000812.2/OG0000812.3/OG0000815.1/OG0000815.2/OG0000834.2/OG0000834.1/OG0000893.1/OG0000893.2/OG0000897.2/OG0000897.1/OG0000920.2/OG0000920.1/OG0000935.2/OG0000935.1/OG0000945.1/OG0000945.2/OG0001017.1/OG0001017.2/OG0001033.2/OG0001033.1/OG0001050.2/OG0001050.1/OG0001052.2/OG0001052.1/OG0001055.1/OG0001055.2/OG0001118.1/OG0001118.2/OG0001158.2/OG0001158.1/OG0001167.1/OG0001167.2/OG0001169.2/OG0001169.1/OG0001170.2/OG0001170.1/OG0001193.1/OG0001193.2/OG0001203.2/OG0001203.1/OG0001218.2/OG0001218.1/OG0001223.1/OG0001223.2/OG0001247.1/OG0001247.2/OG0001248.1/OG0001248.2/OG0001257.1/OG0001257.2/OG0001271.2/OG0001271.1/OG0001275.2/OG0001275.1/OG0001278.2/OG0001278.1/OG0001358.1/OG0001358.2/OG0001365.2/OG0001365.1/OG0001374.2/OG0001374.1/OG0001420.1/OG0001467.2/OG0001467.1/OG0001514.2/OG0001514.1/OG0001523.1/OG0001523.2/OG0001569.1/OG0001578.2/OG0001578.1/OG0001597.1/OG0001597.2/OG0001607.2/OG0001607.1/OG0001640.1/OG0001640.2/OG0001661.1/OG0001661.2/OG0001670.2/OG0001670.1/OG0001694.2/OG0001694.1/OG0001706.1/OG0001706.2/OG0001719.1/OG0001764.2/OG0001764.1/OG0001765.1/OG0001768.1/OG0001772.2/OG0001772.1/OG0001774.1/OG0001774.2/OG0001792.2/OG0001792.1/OG0001794.1/OG0001794.2/OG0001932.1/OG0001932.2/OG0001936.1/OG0001936.2/OG0001938.2/OG0001938.1/OG0001972.1/OG0001972.2/OG0001976.2/OG0001976.1/OG0001982.1/OG0002024.1/OG0002024.2/OG0002040.2/OG0002040.1/OG0002051.1/OG0002075.2/OG0002075.1/OG0002120.1/OG0002120.2/OG0002179.1/OG0002232.1/OG0002236.1/OG0002236.2/OG0002276.1/OG0002284.1/OG0002292.2/OG0002292.1/OG0002359.1/OG0002369.1/OG0002377.1/OG0002377.2/OG0002381.2/OG0002381.1/OG0002387.1/OG0002403.2/OG0002403.1/OG0002413.1/OG0002460.1/OG0002468.1/OG0002468.2/OG0002469.1/OG0002472.1/OG0002482.1/OG0002502.1/OG0002515.1/OG0002557.2/OG0002557.1/OG0002572.1/OG0002591.1/OG0002601.1/OG0002615.1/OG0002623.2/OG0002623.1/OG0002649.1/OG0002666.1/OG0002670.1/OG0002743.1/OG0002743.2/OG0002746.1/OG0002774.2/OG0002774.1/OG0002797.1/OG0002887.1/OG0002887.2/OG0002932.1/OG0002947.2/OG0002947.1/OG0002955.1/OG0003029.1/OG0003054.1/OG0003068.1/OG0003090.1/OG0003095.1/OG0003116.1/OG0003218.1/OG0003221.1/OG0003266.2/OG0003266.1/OG0003276.1/OG0003277.1/OG0003292.1/OG0003328.1/OG0003333.1/OG0003343.1/OG0003423.1/OG0003425.1/OG0003427.1/OG0003487.1/OG0003490.1/OG0003529.1/OG0003539.1/OG0003569.1/OG0003582.1/OG0003593.1/OG0003731.1/OG0003752.1/OG0003774.1/OG0003775.1/OG0003827.1/OG0003829.1/OG0003855.1/OG0003961.1/OG0003972.1/OG0004000.1/OG0004017.1/OG0004044.1/OG0004089.1/OG0004106.1/OG0004135.1/OG0004260.1/OG0004273.1/OG0004287.1/OG0004305.1/OG0004306.1/OG0004319.1/OG0004351.1/OG0004363.1/OG0004365.1/OG0004370.1/OG0004391.1/OG0004396.1/OG0004397.1/OG0004404.1/OG0004408.1/OG0004425.1/OG0004433.1/OG0004455.1/OG0004568.1/OG0004579.1/OG0004614.1/OG0004632.1/OG0004656.1/OG0004718.1/OG0004726.1/OG0004782.1/OG0004791.1/OG0004797.1/OG0004815.1/OG0004883.1/OG0004904.1/OG0004918.1/OG0004952.1/OG0004955.1/OG0005043.1/OG0005051.1/OG0005053.1/OG0005065.1/OG0005073.1/OG0005111.1/OG0005114.1/OG0005134.1/OG0005158.1/OG0005238.1/OG0005304.1/OG0005325.1/OG0005354.1/OG0005356.1/OG0005391.1/OG0005405.1/OG0005406.1/OG0005413.1/OG0005432.1/OG0005451.1/OG0005464.1/OG0005472.1/OG0005493.1/OG0005510.1/OG0005512.1/OG0005524.1/OG0005527.1/OG0005657.1/OG0005782.1/OG0005813.1/OG0005963.1/OG0006033.1/OG0006256.1/OG0006307.1/OG0006319.1/OG0006340.1/OG0006342.1/OG0006422.1/OG0006439.1/OG0006465.1/OG0006656.1/OG0006659.1/OG0006680.1/OG0006774.1/OG0006819.1/OG0006918.1/OG0007063.1/OG0007200.1/OG0007241.1/OG0007372.1/OG0007624.1/OG0007768.1/OG0007820.1/OG0007832.1/OG0007980.1/OG0008008.1/OG0008053.1/OG0008083.1/OG0008508.1</t>
  </si>
  <si>
    <t>OG0001362.2/OG0001362.1/OG0001686.1/OG0001686.2/OG0001940.1/OG0002032.1/OG0002032.2/OG0002117.1/OG0002257.2/OG0002257.1/OG0002646.1/OG0003125.1/OG0003151.1/OG0003220.1/OG0003335.1/OG0003596.1/OG0003735.1/OG0004096.1/OG0004410.1/OG0004456.1/OG0004598.1/OG0004737.1/OG0004945.1/OG0005031.1/OG0005075.1/OG0005340.1/OG0005481.1/OG0006064.1/OG0006257.1/OG0006406.1/OG0006750.1/OG0006771.1/OG0006786.1/OG0007357.1/OG0007387.1/OG0007666.1/OG0007707.1/OG0007751.1/OG0007790.1/OG0008049.1/OG0008056.1/OG0008165.1/OG0009053.1/OG0009119.1/OG0010668.1/OG0011506.1</t>
  </si>
  <si>
    <t>OG0000266.6/OG0000266.3/OG0000266.5/OG0000266.1/OG0000266.2/OG0000266.4/OG0000572.2/OG0000572.1/OG0001573.1/OG0001795.2/OG0001795.1/OG0002658.1/OG0002905.1/OG0003293.1/OG0003315.1/OG0003315.2/OG0003353.1/OG0003447.1/OG0003454.1/OG0004075.1/OG0004638.1/OG0004706.1/OG0004956.1/OG0005125.1/OG0005439.1/OG0005562.1/OG0005572.1/OG0005706.1/OG0005715.1/OG0006225.1/OG0006389.1/OG0006392.1/OG0006412.1/OG0006883.1/OG0007344.1/OG0007360.1/OG0007366.1/OG0008116.1/OG0008269.1/OG0008623.1/OG0008786.1/OG0009154.1/OG0009738.1</t>
  </si>
  <si>
    <t>OG0001497.1/OG0001497.2/OG0001662.2/OG0001662.1/OG0001862.2/OG0001862.1/OG0001924.1/OG0001940.1/OG0002019.1/OG0002032.1/OG0002032.2/OG0002132.2/OG0002132.1/OG0002145.1/OG0002382.1/OG0002633.1/OG0003238.1/OG0003257.1/OG0003335.1/OG0003339.1/OG0003415.1/OG0003688.1/OG0004278.1/OG0004280.1/OG0004456.1/OG0004488.1/OG0004681.1/OG0004698.1/OG0004702.1/OG0004712.1/OG0004744.1/OG0004808.1/OG0004945.1/OG0005060.1/OG0005376.1/OG0005582.1/OG0005829.1/OG0006064.1/OG0006227.1/OG0006253.1/OG0006257.1/OG0006270.1/OG0006462.1/OG0006475.1/OG0006654.1/OG0006735.1/OG0006855.1/OG0007155.1/OG0007281.1/OG0007385.1/OG0007387.1/OG0007709.1/OG0007782.1/OG0007791.1/OG0008011.1/OG0008098.1/OG0008465.1/OG0008519.1/OG0008530.1/OG0008853.1/OG0009053.1/OG0009118.1/OG0009699.1/OG0010621.1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</si>
  <si>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0000119.6/OG0000119.1/OG0000119.5/OG0000119.4/OG0000119.7/OG0000119.3/OG0000119.2/OG0000120.3/OG0000120.4/OG0000120.1/OG0000120.5/OG0000120.2/OG0000133.3/OG0000133.1/OG0000133.4/OG0000133.2/OG0000137.1/OG0000137.6/OG0000137.3/OG0000137.5/OG0000137.2/OG0000137.4/OG0000140.1/OG0000140.4/OG0000140.2/OG0000140.3/OG0000140.5/OG0000140.6/OG0000140.7/OG0000148.3/OG0000148.6/OG0000148.5/OG0000148.2/OG0000148.4/OG0000148.1/OG0000200.4/OG0000200.5/OG0000200.2/OG0000200.6/OG0000200.3/OG0000200.1/OG0000215.4/OG0000215.5/OG0000215.3/OG0000215.1/OG0000215.2/OG0000247.4/OG0000247.5/OG0000247.1/OG0000247.3/OG0000247.2/OG0000256.4/OG0000256.5/OG0000256.3/OG0000256.1/OG0000256.2/OG0000257.3/OG0000257.1/OG0000257.2/OG0000267.4/OG0000267.1/OG0000267.2/OG0000267.5/OG0000267.3/OG0000269.4/OG0000269.2/OG0000269.3/OG0000269.1/OG0000280.1/OG0000280.2/OG0000280.4/OG0000280.3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0000356.4/OG0000356.1/OG0000356.2/OG0000356.3/OG0000374.1/OG0000374.2/OG0000374.4/OG0000374.3/OG0000396.4/OG0000396.3/OG0000396.1/OG0000396.2/OG0000403.2/OG0000403.1/OG0000412.2/OG0000412.1/OG0000412.3/OG0000419.4/OG0000419.3/OG0000419.2/OG0000419.1/OG0000420.3/OG0000420.2/OG0000420.1/OG0000429.3/OG0000429.2/OG0000429.1/OG0000447.3/OG0000447.2/OG0000447.1/OG0000449.3/OG0000449.1/OG0000449.2/OG0000454.1/OG0000454.2/OG0000478.2/OG0000478.1/OG0000478.3/OG0000484.2/OG0000484.1/OG0000484.3/OG0000538.3/OG0000538.2/OG0000538.4/OG0000538.1/OG0000540.3/OG0000540.4/OG0000540.2/OG0000540.1/OG0000549.2/OG0000549.1/OG0000571.3/OG0000571.1/OG0000571.2/OG0000582.3/OG0000582.1/OG0000582.2/OG0000608.1/OG0000608.2/OG0000613.1/OG0000613.3/OG0000613.2/OG0000618.2/OG0000618.1/OG0000618.3/OG0000686.1/OG0000686.2/OG0000686.3/OG0000696.1/OG0000696.2/OG0000696.3/OG0000704.2/OG0000704.1/OG0000704.3/OG0000707.1/OG0000707.3/OG0000707.2/OG0000711.3/OG0000711.1/OG0000711.2/OG0000737.1/OG0000737.3/OG0000737.2/OG0000756.1/OG0000812.1/OG0000812.2/OG0000812.3/OG0000828.1/OG0000828.2/OG0000866.3/OG0000866.2/OG0000866.1/OG0000893.1/OG0000893.2/OG0000897.2/OG0000897.1/OG0000921.3/OG0000921.1/OG0000921.2/OG0000935.2/OG0000935.1/OG0000945.1/OG0000945.2/OG0000952.2/OG0000952.1/OG0000960.1/OG0000960.2/OG0000972.1/OG0000972.2/OG0001001.1/OG0001001.2/OG0001003.1/OG0001003.2/OG0001004.2/OG0001004.1/OG0001006.1/OG0001006.2/OG0001018.2/OG0001018.3/OG0001018.1/OG0001025.2/OG0001025.1/OG0001025.3/OG0001034.2/OG0001034.1/OG0001050.2/OG0001050.1/OG0001052.2/OG0001052.1/OG0001053.1/OG0001053.2/OG0001053.3/OG0001087.1/OG0001087.2/OG0001090.1/OG0001090.2/OG0001120.2/OG0001120.1/OG0001127.2/OG0001127.1/OG0001128.1/OG0001128.2/OG0001153.2/OG0001153.1/OG0001157.2/OG0001157.1/OG0001167.1/OG0001167.2/OG0001170.2/OG0001170.1/OG0001176.1/OG0001176.2/OG0001193.1/OG0001193.2/OG0001225.2/OG0001225.1/OG0001243.2/OG0001243.1/OG0001247.1/OG0001247.2/OG0001251.2/OG0001251.1/OG0001262.2/OG0001262.1/OG0001267.2/OG0001267.1/OG0001275.2/OG0001275.1/OG0001276.2/OG0001276.1/OG0001342.2/OG0001342.1/OG0001403.2/OG0001403.1/OG0001407.1/OG0001407.2/OG0001421.2/OG0001421.1/OG0001467.2/OG0001467.1/OG0001513.2/OG0001513.1/OG0001523.1/OG0001523.2/OG0001543.2/OG0001543.1/OG0001559.2/OG0001559.1/OG0001607.2/OG0001607.1/OG0001616.1/OG0001616.2/OG0001631.2/OG0001631.1/OG0001635.1/OG0001639.1/OG0001639.2/OG0001640.1/OG0001640.2/OG0001661.1/OG0001661.2/OG0001690.1/OG0001694.2/OG0001694.1/OG0001706.1/OG0001706.2/OG0001712.1/OG0001712.2/OG0001765.1/OG0001768.1/OG0001772.2/OG0001772.1/OG0001782.1/OG0001782.2/OG0001814.1/OG0001814.2/OG0001860.2/OG0001860.1/OG0001932.1/OG0001932.2/OG0001938.2/OG0001938.1/OG0001953.2/OG0001953.1/OG0001964.1/OG0001972.1/OG0001972.2/OG0001979.1/OG0001980.1/OG0001980.2/OG0001982.1/OG0002018.1/OG0002047.1/OG0002047.2/OG0002076.1/OG0002076.2/OG0002079.1/OG0002107.2/OG0002107.1/OG0002120.1/OG0002120.2/OG0002134.1/OG0002142.1/OG0002142.2/OG0002144.1/OG0002144.2/OG0002146.1/OG0002174.1/OG0002178.1/OG0002178.2/OG0002228.1/OG0002232.1/OG0002237.1/OG0002267.1/OG0002342.1/OG0002342.2/OG0002343.1/OG0002343.2/OG0002359.1/OG0002361.2/OG0002361.1/OG0002369.1/OG0002377.1/OG0002377.2/OG0002381.2/OG0002381.1/OG0002387.1/OG0002403.2/OG0002403.1/OG0002451.1/OG0002451.2/OG0002464.1/OG0002464.2/OG0002466.1/OG0002477.1/OG0002482.1/OG0002515.1/OG0002551.1/OG0002551.2/OG0002553.1/OG0002572.1/OG0002591.1/OG0002594.2/OG0002594.1/OG0002601.1/OG0002607.1/OG0002614.1/OG0002615.1/OG0002621.1/OG0002626.1/OG0002643.1/OG0002668.2/OG0002668.1/OG0002670.1/OG0002730.1/OG0002746.1/OG0002748.1/OG0002754.1/OG0002773.1/OG0002790.1/OG0002794.2/OG0002794.1/OG0002797.1/OG0002812.1/OG0002867.2/OG0002867.1/OG0002874.1/OG0002887.1/OG0002887.2/OG0002926.1/OG0002932.1/OG0002934.1/OG0002946.1/OG0002959.1/OG0002971.1/OG0003026.1/OG0003029.1/OG0003054.1/OG0003061.1/OG0003066.1/OG0003068.1/OG0003078.1/OG0003095.1/OG0003138.1/OG0003164.1/OG0003190.1/OG0003218.1/OG0003243.1/OG0003266.2/OG0003266.1/OG0003270.1/OG0003280.1/OG0003333.1/OG0003423.1/OG0003424.1/OG0003442.1/OG0003479.1/OG0003492.1/OG0003499.1/OG0003510.1/OG0003511.1/OG0003522.1/OG0003523.1/OG0003529.1/OG0003558.1/OG0003584.1/OG0003591.1/OG0003647.1/OG0003690.1/OG0003750.1/OG0003752.1/OG0003754.1/OG0003774.1/OG0003779.1/OG0003801.1/OG0003819.1/OG0003826.1/OG0003831.1/OG0003846.1/OG0003855.1/OG0003919.1/OG0003953.1/OG0003997.1/OG0004033.1/OG0004038.1/OG0004042.1/OG0004044.1/OG0004045.1/OG0004047.1/OG0004069.1/OG0004084.1/OG0004085.1/OG0004111.1/OG0004138.1/OG0004144.1/OG0004238.1/OG0004251.1/OG0004269.1/OG0004289.1/OG0004300.1/OG0004333.1/OG0004335.1/OG0004338.1/OG0004354.1/OG0004357.1/OG0004370.1/OG0004409.1/OG0004426.1/OG0004428.1/OG0004433.1/OG0004439.1/OG0004493.1/OG0004568.1/OG0004618.1/OG0004632.1/OG0004634.1/OG0004637.1/OG0004665.1/OG0004690.1/OG0004691.1/OG0004718.1/OG0004726.1/OG0004729.1/OG0004742.1/OG0004746.1/OG0004749.1/OG0004751.1/OG0004785.1/OG0004930.1/OG0004943.1/OG0004952.1/OG0004971.1/OG0004992.1/OG0005000.1/OG0005017.1/OG0005035.1/OG0005059.1/OG0005072.1/OG0005078.1/OG0005081.1/OG0005091.1/OG0005115.1/OG0005126.1/OG0005158.1/OG0005159.1/OG0005168.1/OG0005243.1/OG0005273.1/OG0005284.1/OG0005318.1/OG0005347.1/OG0005394.1/OG0005397.1/OG0005402.1/OG0005413.1/OG0005432.1/OG0005434.1/OG0005451.1/OG0005454.1/OG0005466.1/OG0005469.1/OG0005492.1/OG0005501.1/OG0005507.1/OG0005542.1/OG0005558.1/OG0005575.1/OG0005580.1/OG0005585.1/OG0005657.1/OG0005669.1/OG0005678.1/OG0005693.1/OG0005722.1/OG0005736.1/OG0005764.1/OG0005774.1/OG0005782.1/OG0005789.1/OG0005802.1/OG0005819.1/OG0005821.1/OG0005850.1/OG0005871.1/OG0005893.1/OG0005899.1/OG0005932.1/OG0005980.1/OG0005998.1/OG0006033.1/OG0006234.1/OG0006248.1/OG0006307.1/OG0006366.1/OG0006368.1/OG0006371.1/OG0006394.1/OG0006464.1/OG0006465.1/OG0006503.1/OG0006515.1/OG0006659.1/OG0006685.1/OG0006729.1/OG0006741.1/OG0006751.1/OG0006752.1/OG0006765.1/OG0006778.1/OG0006801.1/OG0006819.1/OG0006820.1/OG0006837.1/OG0006873.1/OG0006889.1/OG0006901.1/OG0006915.1/OG0006918.1/OG0006931.1/OG0006933.1/OG0006934.1/OG0007074.1/OG0007091.1/OG0007130.1/OG0007183.1/OG0007195.1/OG0007223.1/OG0007243.1/OG0007301.1/OG0007608.1/OG0007624.1/OG0007634.1/OG0007638.1/OG0007650.1/OG0007820.1/OG0007998.1/OG0008140.1/OG0008490.1/OG0008553.1/OG0008782.1</t>
  </si>
  <si>
    <t>OG0000266.6/OG0000266.3/OG0000266.5/OG0000266.1/OG0000266.2/OG0000266.4/OG0001795.2/OG0001795.1/OG0001920.1/OG0002011.1/OG0002011.2/OG0002181.1/OG0002181.2/OG0002186.1/OG0002287.1/OG0002527.1/OG0002658.1/OG0002831.1/OG0003350.1/OG0003568.2/OG0003568.1/OG0003874.1/OG0003959.1/OG0003960.1/OG0004150.1/OG0004381.1/OG0004446.1/OG0004687.1/OG0004687.2/OG0004966.1/OG0005069.1/OG0005449.2/OG0005449.1/OG0005548.1/OG0005576.1/OG0005596.1/OG0006184.1/OG0006389.1/OG0006412.1/OG0006883.1/OG0007144.1/OG0007344.1/OG0007360.1/OG0007366.1/OG0007594.1/OG0007602.1/OG0010076.1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</si>
  <si>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0000022.12/OG0000022.10/OG0000022.15/OG0000022.8/OG0000022.9/OG0000022.4/OG0000022.1/OG0000022.16/OG0000022.7/OG0000022.6/OG0000022.13/OG0000022.5/OG0000022.14/OG0000022.11/OG0000022.2/OG0000022.3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0000064.11/OG0000064.7/OG0000064.3/OG0000064.8/OG0000064.4/OG0000064.2/OG0000064.6/OG0000064.10/OG0000064.9/OG0000064.1/OG0000064.5/OG0000074.1/OG0000074.8/OG0000074.3/OG0000074.2/OG0000074.6/OG0000074.5/OG0000074.7/OG0000074.4/OG0000076.4/OG0000076.7/OG0000076.9/OG0000076.3/OG0000076.5/OG0000076.6/OG0000076.10/OG0000076.1/OG0000076.8/OG0000076.2/OG0000081.3/OG0000081.9/OG0000081.8/OG0000081.5/OG0000081.4/OG0000081.1/OG0000081.6/OG0000081.7/OG0000081.2/OG0000089.4/OG0000089.8/OG0000089.5/OG0000089.2/OG0000089.6/OG0000089.3/OG0000089.7/OG0000089.1/OG0000091.3/OG0000091.4/OG0000091.7/OG0000091.1/OG0000091.6/OG0000091.5/OG0000091.8/OG0000091.2/OG0000103.5/OG0000103.8/OG0000103.7/OG0000103.2/OG0000103.6/OG0000103.1/OG0000103.9/OG0000103.3/OG0000103.4/OG0000107.5/OG0000107.3/OG0000107.7/OG0000107.4/OG0000107.1/OG0000107.2/OG0000107.8/OG0000107.6/OG0000121.5/OG0000121.1/OG0000121.2/OG0000121.3/OG0000121.4/OG0000121.6/OG0000121.8/OG0000121.7/OG0000126.3/OG0000126.2/OG0000126.8/OG0000126.6/OG0000126.5/OG0000126.1/OG0000126.4/OG0000126.7/OG0000127.2/OG0000127.3/OG0000127.1/OG0000127.5/OG0000127.4/OG0000127.6/OG0000128.2/OG0000128.5/OG0000128.4/OG0000128.3/OG0000128.6/OG0000128.7/OG0000128.1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0000142.2/OG0000142.1/OG0000142.3/OG0000155.5/OG0000155.4/OG0000155.3/OG0000155.1/OG0000155.6/OG0000155.2/OG0000156.4/OG0000156.5/OG0000156.3/OG0000156.1/OG0000156.2/OG0000156.6/OG0000168.1/OG0000168.4/OG0000168.2/OG0000168.3/OG0000168.5/OG0000172.3/OG0000172.4/OG0000172.2/OG0000172.1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0000184.3/OG0000184.1/OG0000184.4/OG0000184.2/OG0000187.6/OG0000187.5/OG0000187.4/OG0000187.3/OG0000187.1/OG0000187.2/OG0000188.4/OG0000188.3/OG0000188.1/OG0000188.2/OG0000192.1/OG0000192.2/OG0000192.5/OG0000192.4/OG0000192.3/OG0000196.3/OG0000196.5/OG0000196.4/OG0000196.1/OG0000196.2/OG0000200.4/OG0000200.5/OG0000200.2/OG0000200.6/OG0000200.3/OG0000200.1/OG0000202.5/OG0000202.4/OG0000202.1/OG0000202.6/OG0000202.2/OG0000202.3/OG0000205.5/OG0000205.2/OG0000205.7/OG0000205.3/OG0000205.1/OG0000205.4/OG0000205.6/OG0000208.2/OG0000208.1/OG0000208.4/OG0000208.3/OG0000212.5/OG0000212.1/OG0000212.3/OG0000212.2/OG0000212.4/OG0000214.1/OG0000214.3/OG0000214.4/OG0000214.2/OG0000214.5/OG0000218.4/OG0000218.2/OG0000218.1/OG0000218.3/OG0000218.5/OG0000221.1/OG0000221.2/OG0000221.4/OG0000221.6/OG0000221.5/OG0000221.3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0000242.3/OG0000242.5/OG0000242.2/OG0000242.4/OG0000242.1/OG0000247.4/OG0000247.5/OG0000247.1/OG0000247.3/OG0000247.2/OG0000257.3/OG0000257.1/OG0000257.2/OG0000260.3/OG0000260.4/OG0000260.1/OG0000260.2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0000278.4/OG0000278.2/OG0000278.1/OG0000278.3/OG0000278.5/OG0000280.1/OG0000280.2/OG0000280.4/OG0000280.3/OG0000291.3/OG0000291.4/OG0000291.2/OG0000291.1/OG0000292.1/OG0000292.2/OG0000292.3/OG0000293.1/OG0000293.3/OG0000293.4/OG0000293.5/OG0000293.2/OG0000295.1/OG0000295.2/OG0000295.3/OG0000295.4/OG0000296.1/OG0000296.2/OG0000296.3/OG0000299.2/OG0000299.4/OG0000299.3/OG0000299.1/OG0000306.4/OG0000306.1/OG0000306.2/OG0000306.3/OG0000310.1/OG0000310.2/OG0000310.4/OG0000310.5/OG0000310.3/OG0000311.2/OG0000311.3/OG0000311.1/OG0000311.4/OG0000315.1/OG0000315.2/OG0000315.3/OG0000315.4/OG0000316.4/OG0000316.2/OG0000316.5/OG0000316.1/OG0000316.3/OG0000327.4/OG0000327.3/OG0000327.1/OG0000327.2/OG0000328.1/OG0000328.4/OG0000328.3/OG0000328.2/OG0000331.1/OG0000331.3/OG0000331.2/OG0000331.4/OG0000334.3/OG0000334.1/OG0000334.4/OG0000334.2/OG0000337.3/OG0000337.1/OG0000337.2/OG0000339.3/OG0000339.2/OG0000339.4/OG0000339.1/OG0000340.4/OG0000340.1/OG0000340.3/OG0000340.2/OG0000346.3/OG0000346.1/OG0000346.2/OG0000346.4/OG0000351.4/OG0000351.3/OG0000351.1/OG0000351.2/OG0000356.4/OG0000356.1/OG0000356.2/OG0000356.3/OG0000358.2/OG0000358.1/OG0000358.3/OG0000358.4/OG0000367.2/OG0000367.1/OG0000367.3/OG0000367.4/OG0000368.2/OG0000368.3/OG0000368.1/OG0000370.4/OG0000370.1/OG0000370.2/OG0000370.3/OG0000372.5/OG0000372.3/OG0000372.4/OG0000372.1/OG0000372.2/OG0000373.2/OG0000373.1/OG0000373.3/OG0000373.4/OG0000375.4/OG0000375.3/OG0000375.2/OG0000375.1/OG0000385.3/OG0000385.1/OG0000385.2/OG0000386.3/OG0000386.1/OG0000386.4/OG0000386.2/OG0000391.4/OG0000391.3/OG0000391.1/OG0000391.2/OG0000395.1/OG0000395.2/OG0000395.3/OG0000396.4/OG0000396.3/OG0000396.1/OG0000396.2/OG0000400.4/OG0000400.1/OG0000400.3/OG0000400.2/OG0000401.3/OG0000401.1/OG0000401.2/OG0000404.1/OG0000404.2/OG0000404.3/OG0000404.4/OG0000416.1/OG0000416.4/OG0000416.2/OG0000416.3/OG0000418.4/OG0000418.3/OG0000418.2/OG0000418.1/OG0000419.4/OG0000419.3/OG0000419.2/OG0000419.1/OG0000420.3/OG0000420.2/OG0000420.1/OG0000424.2/OG0000424.1/OG0000436.3/OG0000436.1/OG0000436.2/OG0000448.2/OG0000448.4/OG0000448.1/OG0000448.3/OG0000449.3/OG0000449.1/OG0000449.2/OG0000458.1/OG0000458.3/OG0000458.4/OG0000458.2/OG0000477.2/OG0000477.3/OG0000477.4/OG0000477.1/OG0000478.2/OG0000478.1/OG0000478.3/OG0000487.1/OG0000487.3/OG0000487.2/OG0000492.1/OG0000492.3/OG0000492.2/OG0000495.2/OG0000495.1/OG0000495.3/OG0000501.1/OG0000508.3/OG0000508.1/OG0000508.2/OG0000520.2/OG0000520.3/OG0000520.1/OG0000522.1/OG0000522.2/OG0000522.3/OG0000524.2/OG0000524.1/OG0000524.3/OG0000525.3/OG0000525.1/OG0000525.2/OG0000533.2/OG0000533.3/OG0000533.4/OG0000533.1/OG0000537.3/OG0000537.1/OG0000537.2/OG0000541.1/OG0000541.2/OG0000541.3/OG0000542.1/OG0000542.2/OG0000542.3/OG0000548.2/OG0000548.1/OG0000548.3/OG0000567.1/OG0000567.3/OG0000567.2/OG0000569.1/OG0000569.4/OG0000569.3/OG0000569.2/OG0000571.3/OG0000571.1/OG0000571.2/OG0000583.2/OG0000583.1/OG0000583.3/OG0000590.2/OG0000590.1/OG0000590.3/OG0000594.1/OG0000594.2/OG0000594.3/OG0000594.4/OG0000597.1/OG0000597.2/OG0000597.3/OG0000608.1/OG0000608.2/OG0000613.1/OG0000613.3/OG0000613.2/OG0000614.3/OG0000614.2/OG0000614.1/OG0000616.2/OG0000616.1/OG0000616.3/OG0000617.1/OG0000617.2/OG0000617.3/OG0000621.3/OG0000621.4/OG0000621.1/OG0000621.2/OG0000632.1/OG0000632.2/OG0000635.1/OG0000635.2/OG0000636.3/OG0000636.1/OG0000636.2/OG0000637.2/OG0000637.1/OG0000637.3/OG0000650.1/OG0000650.2/OG0000650.3/OG0000654.2/OG0000654.3/OG0000654.1/OG0000670.2/OG0000670.1/OG0000672.2/OG0000672.1/OG0000673.2/OG0000673.1/OG0000686.1/OG0000686.2/OG0000686.3/OG0000695.2/OG0000695.3/OG0000695.1/OG0000696.1/OG0000696.2/OG0000696.3/OG0000707.1/OG0000707.3/OG0000707.2/OG0000710.3/OG0000710.1/OG0000710.2/OG0000712.1/OG0000712.2/OG0000732.1/OG0000732.2/OG0000732.3/OG0000739.1/OG0000739.2/OG0000741.2/OG0000741.1/OG0000741.3/OG0000745.2/OG0000745.1/OG0000745.3/OG0000762.3/OG0000762.1/OG0000762.2/OG0000764.1/OG0000764.2/OG0000764.3/OG0000771.3/OG0000771.2/OG0000771.1/OG0000793.1/OG0000793.2/OG0000794.1/OG0000794.2/OG0000795.1/OG0000795.2/OG0000809.3/OG0000809.1/OG0000809.2/OG0000811.2/OG0000811.3/OG0000811.1/OG0000813.2/OG0000813.1/OG0000814.3/OG0000814.1/OG0000814.2/OG0000815.1/OG0000815.2/OG0000827.1/OG0000827.2/OG0000828.1/OG0000828.2/OG0000833.2/OG0000833.1/OG0000836.3/OG0000836.2/OG0000836.1/OG0000854.1/OG0000854.2/OG0000859.1/OG0000859.2/OG0000859.3/OG0000863.1/OG0000863.2/OG0000868.2/OG0000868.1/OG0000868.3/OG0000876.1/OG0000876.2/OG0000877.1/OG0000877.3/OG0000877.2/OG0000878.2/OG0000878.1/OG0000878.3/OG0000889.2/OG0000889.1/OG0000892.1/OG0000892.2/OG0000895.1/OG0000895.2/OG0000897.2/OG0000897.1/OG0000904.2/OG0000904.3/OG0000904.1/OG0000911.2/OG0000911.1/OG0000912.1/OG0000912.2/OG0000915.1/OG0000915.2/OG0000917.2/OG0000917.1/OG0000918.2/OG0000918.3/OG0000918.1/OG0000920.2/OG0000920.1/OG0000921.3/OG0000921.1/OG0000921.2/OG0000923.1/OG0000923.2/OG0000934.3/OG0000934.1/OG0000934.2/OG0000935.2/OG0000935.1/OG0000936.2/OG0000936.1/OG0000937.2/OG0000937.1/OG0000940.2/OG0000940.1/OG0000942.2/OG0000942.3/OG0000942.1/OG0000948.1/OG0000948.2/OG0000949.1/OG0000949.2/OG0000952.2/OG0000952.1/OG0000969.1/OG0000969.2/OG0000971.1/OG0000971.2/OG0000971.3/OG0000978.2/OG0000978.1/OG0000991.1/OG0000991.2/OG0000995.1/OG0000995.2/OG0000999.2/OG0000999.1/OG0001001.1/OG0001001.2/OG0001005.2/OG0001005.1/OG0001017.1/OG0001017.2/OG0001030.3/OG0001030.2/OG0001030.1/OG0001032.2/OG0001032.1/OG0001033.2/OG0001033.1/OG0001036.1/OG0001045.2/OG0001045.1/OG0001052.2/OG0001052.1/OG0001054.1/OG0001054.2/OG0001079.1/OG0001079.2/OG0001081.2/OG0001081.1/OG0001110.1/OG0001110.2/OG0001118.1/OG0001118.2/OG0001122.3/OG0001122.1/OG0001122.2/OG0001124.1/OG0001124.2/OG0001125.2/OG0001125.1/OG0001128.1/OG0001128.2/OG0001130.1/OG0001130.2/OG0001149.1/OG0001149.2/OG0001153.2/OG0001153.1/OG0001155.2/OG0001155.1/OG0001157.2/OG0001157.1/OG0001162.1/OG0001162.2/OG0001163.2/OG0001163.1/OG0001169.2/OG0001169.1/OG0001171.2/OG0001171.1/OG0001175.2/OG0001175.1/OG0001193.1/OG0001193.2/OG0001203.2/OG0001203.1/OG0001205.1/OG0001205.2/OG0001211.2/OG0001211.1/OG0001212.2/OG0001212.1/OG0001214.2/OG0001214.1/OG0001229.3/OG0001229.1/OG0001229.2/OG0001241.1/OG0001241.2/OG0001248.1/OG0001248.2/OG0001251.2/OG0001251.1/OG0001262.2/OG0001262.1/OG0001263.1/OG0001263.2/OG0001266.2/OG0001266.1/OG0001267.2/OG0001267.1/OG0001271.2/OG0001271.1/OG0001272.2/OG0001272.1/OG0001274.1/OG0001274.2/OG0001275.2/OG0001275.1/OG0001296.1/OG0001296.2/OG0001305.2/OG0001305.1/OG0001314.1/OG0001314.2/OG0001323.2/OG0001323.1/OG0001327.2/OG0001327.1/OG0001349.1/OG0001356.1/OG0001356.2/OG0001365.2/OG0001365.1/OG0001371.1/OG0001371.2/OG0001393.1/OG0001393.2/OG0001401.3/OG0001401.2/OG0001401.1/OG0001403.2/OG0001403.1/OG0001408.1/OG0001408.2/OG0001412.2/OG0001412.1/OG0001416.1/OG0001416.2/OG0001417.2/OG0001417.1/OG0001420.1/OG0001456.1/OG0001456.2/OG0001461.1/OG0001461.2/OG0001462.1/OG0001462.2/OG0001465.1/OG0001465.2/OG0001466.2/OG0001466.1/OG0001493.1/OG0001493.2/OG0001502.2/OG0001502.1/OG0001504.1/OG0001504.2/OG0001505.2/OG0001505.1/OG0001510.2/OG0001510.1/OG0001526.2/OG0001526.1/OG0001528.2/OG0001528.1/OG0001542.2/OG0001542.1/OG0001543.2/OG0001543.1/OG0001551.1/OG0001559.2/OG0001559.1/OG0001567.1/OG0001569.1/OG0001571.3/OG0001571.2/OG0001571.1/OG0001574.2/OG0001574.1/OG0001577.2/OG0001577.1/OG0001582.2/OG0001582.1/OG0001583.2/OG0001583.1/OG0001598.2/OG0001598.1/OG0001607.2/OG0001607.1/OG0001610.1/OG0001615.2/OG0001615.1/OG0001621.2/OG0001621.1/OG0001631.2/OG0001631.1/OG0001639.1/OG0001639.2/OG0001646.1/OG0001647.2/OG0001647.1/OG0001648.2/OG0001648.1/OG0001670.2/OG0001670.1/OG0001680.1/OG0001680.2/OG0001682.1/OG0001682.2/OG0001690.1/OG0001692.2/OG0001692.1/OG0001697.2/OG0001697.1/OG0001702.2/OG0001702.1/OG0001706.1/OG0001706.2/OG0001709.1/OG0001709.2/OG0001712.1/OG0001712.2/OG0001717.1/OG0001719.1/OG0001754.1/OG0001754.2/OG0001757.2/OG0001757.1/OG0001764.2/OG0001764.1/OG0001768.1/OG0001771.1/OG0001771.2/OG0001772.2/OG0001772.1/OG0001774.1/OG0001774.2/OG0001779.1/OG0001780.1/OG0001780.2/OG0001782.1/OG0001782.2/OG0001786.2/OG0001786.1/OG0001787.1/OG0001787.2/OG0001789.1/OG0001789.2/OG0001794.1/OG0001794.2/OG0001814.1/OG0001814.2/OG0001826.2/OG0001826.1/OG0001830.2/OG0001830.1/OG0001843.1/OG0001843.2/OG0001844.2/OG0001844.1/OG0001855.1/OG0001855.2/OG0001856.2/OG0001856.1/OG0001867.1/OG0001870.2/OG0001870.1/OG0001934.2/OG0001934.1/OG0001942.1/OG0001942.2/OG0001944.1/OG0001945.1/OG0001945.2/OG0001949.2/OG0001949.1/OG0001951.1/OG0001951.2/OG0001952.1/OG0001952.2/OG0001953.2/OG0001953.1/OG0001956.1/OG0001963.1/OG0001963.2/OG0001970.1/OG0001970.2/OG0001991.1/OG0001998.1/OG0002003.2/OG0002003.1/OG0002013.1/OG0002020.2/OG0002020.1/OG0002029.1/OG0002029.2/OG0002034.1/OG0002036.1/OG0002037.1/OG0002037.2/OG0002039.1/OG0002042.2/OG0002042.1/OG0002044.1/OG0002044.2/OG0002051.1/OG0002061.1/OG0002064.2/OG0002064.1/OG0002068.1/OG0002074.2/OG0002074.1/OG0002077.2/OG0002077.1/OG0002079.1/OG0002101.1/OG0002101.2/OG0002102.1/OG0002103.1/OG0002107.2/OG0002107.1/OG0002113.1/OG0002119.2/OG0002119.1/OG0002121.1/OG0002121.2/OG0002125.1/OG0002128.1/OG0002128.2/OG0002134.1/OG0002142.1/OG0002142.2/OG0002143.2/OG0002143.1/OG0002152.1/OG0002152.2/OG0002156.1/OG0002158.2/OG0002158.1/OG0002161.1/OG0002161.2/OG0002165.1/OG0002174.1/OG0002178.1/OG0002178.2/OG0002205.1/OG0002208.1/OG0002208.2/OG0002219.1/OG0002221.1/OG0002225.2/OG0002225.1/OG0002236.1/OG0002236.2/OG0002241.1/OG0002241.2/OG0002242.2/OG0002242.1/OG0002248.1/OG0002254.1/OG0002255.1/OG0002255.2/OG0002265.1/OG0002265.2/OG0002266.1/OG0002267.1/OG0002268.1/OG0002273.1/OG0002273.2/OG0002274.1/OG0002277.2/OG0002277.1/OG0002281.1/OG0002281.2/OG0002290.1/OG0002291.1/OG0002298.1/OG0002340.1/OG0002340.2/OG0002343.1/OG0002343.2/OG0002351.1/OG0002358.1/OG0002358.2/OG0002360.1/OG0002360.2/OG0002362.1/OG0002367.1/OG0002367.2/OG0002369.1/OG0002370.1/OG0002376.1/OG0002379.1/OG0002379.2/OG0002380.1/OG0002394.2/OG0002394.1/OG0002395.1/OG0002404.1/OG0002404.2/OG0002406.1/OG0002407.1/OG0002411.1/OG0002451.1/OG0002451.2/OG0002470.1/OG0002472.1/OG0002485.2/OG0002485.1/OG0002486.1/OG0002486.2/OG0002487.1/OG0002491.1/OG0002494.1/OG0002499.1/OG0002499.2/OG0002503.1/OG0002504.2/OG0002504.1/OG0002515.1/OG0002569.1/OG0002578.1/OG0002585.1/OG0002586.1/OG0002586.2/OG0002587.1/OG0002589.1/OG0002589.2/OG0002603.1/OG0002611.1/OG0002618.2/OG0002618.1/OG0002620.1/OG0002625.1/OG0002638.1/OG0002644.1/OG0002645.1/OG0002649.1/OG0002650.1/OG0002650.2/OG0002655.2/OG0002655.1/OG0002656.1/OG0002663.1/OG0002666.1/OG0002667.1/OG0002670.1/OG0002712.1/OG0002739.1/OG0002746.1/OG0002754.1/OG0002757.1/OG0002762.2/OG0002762.1/OG0002766.2/OG0002766.1/OG0002767.1/OG0002770.1/OG0002778.2/OG0002778.1/OG0002786.1/OG0002790.1/OG0002801.1/OG0002805.1/OG0002806.1/OG0002806.2/OG0002809.2/OG0002809.1/OG0002822.1/OG0002824.1/OG0002824.2/OG0002870.1/OG0002873.1/OG0002873.2/OG0002875.1/OG0002876.1/OG0002879.2/OG0002879.1/OG0002885.1/OG0002896.1/OG0002902.1/OG0002908.1/OG0002915.1/OG0002917.1/OG0002920.1/OG0002923.1/OG0002931.1/OG0002934.1/OG0002939.1/OG0002947.2/OG0002947.1/OG0002954.1/OG0002956.1/OG0002956.2/OG0002958.1/OG0002959.1/OG0002969.1/OG0002974.1/OG0003026.1/OG0003033.1/OG0003039.1/OG0003044.1/OG0003049.1/OG0003054.1/OG0003058.1/OG0003061.1/OG0003062.1/OG0003065.1/OG0003074.2/OG0003074.1/OG0003084.1/OG0003085.1/OG0003088.1/OG0003089.1/OG0003090.1/OG0003091.1/OG0003094.1/OG0003098.1/OG0003105.1/OG0003107.1/OG0003111.1/OG0003120.1/OG0003130.1/OG0003131.1/OG0003133.1/OG0003137.1/OG0003142.1/OG0003145.1/OG0003148.1/OG0003156.1/OG0003163.1/OG0003164.1/OG0003205.1/OG0003210.1/OG0003219.1/OG0003221.1/OG0003241.1/OG0003243.1/OG0003250.1/OG0003253.2/OG0003253.1/OG0003266.2/OG0003266.1/OG0003273.1/OG0003275.1/OG0003275.2/OG0003276.1/OG0003278.1/OG0003285.1/OG0003289.1/OG0003299.1/OG0003309.1/OG0003316.1/OG0003316.2/OG0003318.1/OG0003323.1/OG0003324.1/OG0003336.1/OG0003340.1/OG0003340.2/OG0003344.1/OG0003345.1/OG0003389.1/OG0003423.1/OG0003428.1/OG0003433.1/OG0003449.1/OG0003456.1/OG0003463.1/OG0003466.1/OG0003468.1/OG0003481.1/OG0003484.1/OG0003494.1/OG0003526.1/OG0003527.1/OG0003529.1/OG0003531.1/OG0003536.1/OG0003539.1/OG0003543.1/OG0003547.1/OG0003548.1/OG0003554.1/OG0003560.1/OG0003566.1/OG0003567.1/OG0003573.1/OG0003575.1/OG0003579.1/OG0003580.1/OG0003582.1/OG0003583.1/OG0003584.1/OG0003587.1/OG0003655.1/OG0003655.2/OG0003659.1/OG0003663.1/OG0003673.1/OG0003683.1/OG0003689.1/OG0003695.1/OG0003698.1/OG0003715.1/OG0003721.1/OG0003727.1/OG0003730.1/OG0003734.1/OG0003737.1/OG0003740.1/OG0003742.1/OG0003745.1/OG0003747.1/OG0003753.1/OG0003762.1/OG0003769.1/OG0003774.1/OG0003775.1/OG0003781.1/OG0003793.1/OG0003808.1/OG0003813.1/OG0003817.1/OG0003821.1/OG0003822.1/OG0003824.1/OG0003831.1/OG0003835.1/OG0003837.1/OG0003846.1/OG0003848.1/OG0003849.1/OG0003852.1/OG0003853.2/OG0003853.1/OG0003856.1/OG0003858.1/OG0003859.1/OG0003866.1/OG0003943.1/OG0003947.1/OG0003983.1/OG0003984.1/OG0003987.1/OG0004001.1/OG0004006.1/OG0004009.1/OG0004011.1/OG0004016.1/OG0004020.1/OG0004024.1/OG0004028.1/OG0004029.1/OG0004032.1/OG0004038.1/OG0004042.1/OG0004046.1/OG0004047.1/OG0004056.1/OG0004059.1/OG0004064.1/OG0004067.1/OG0004072.1/OG0004073.1/OG0004077.1/OG0004087.1/OG0004092.1/OG0004095.1/OG0004103.1/OG0004105.1/OG0004119.1/OG0004120.1/OG0004124.1/OG0004127.1/OG0004131.1/OG0004136.1/OG0004146.1/OG0004147.1/OG0004149.1/OG0004152.1/OG0004154.1/OG0004155.1/OG0004158.1/OG0004160.1/OG0004210.1/OG0004220.1/OG0004240.1/OG0004243.1/OG0004267.1/OG0004272.1/OG0004284.1/OG0004300.1/OG0004301.1/OG0004310.1/OG0004311.1/OG0004313.1/OG0004315.1/OG0004318.1/OG0004326.2/OG0004326.1/OG0004331.1/OG0004333.1/OG0004335.1/OG0004339.1/OG0004340.1/OG0004341.1/OG0004346.1/OG0004347.1/OG0004355.1/OG0004361.1/OG0004363.1/OG0004368.1/OG0004370.1/OG0004373.1/OG0004384.1/OG0004394.1/OG0004396.1/OG0004404.1/OG0004408.1/OG0004411.1/OG0004413.1/OG0004414.1/OG0004424.1/OG0004428.1/OG0004435.1/OG0004436.1/OG0004447.1/OG0004458.1/OG0004463.1/OG0004471.1/OG0004489.1/OG0004490.1/OG0004538.1/OG0004568.1/OG0004574.1/OG0004575.1/OG0004576.1/OG0004590.1/OG0004610.1/OG0004620.1/OG0004628.1/OG0004630.1/OG0004632.1/OG0004640.1/OG0004664.1/OG0004667.1/OG0004673.1/OG0004679.1/OG0004692.1/OG0004693.1/OG0004707.1/OG0004709.1/OG0004718.1/OG0004721.1/OG0004724.1/OG0004726.1/OG0004732.1/OG0004736.1/OG0004746.1/OG0004747.1/OG0004750.1/OG0004762.1/OG0004767.1/OG0004791.1/OG0004794.1/OG0004813.1/OG0004818.1/OG0004883.1/OG0004921.1/OG0004930.1/OG0004932.1/OG0004933.1/OG0004943.1/OG0004979.1/OG0004981.1/OG0004990.1/OG0004991.1/OG0004992.1/OG0005007.1/OG0005030.1/OG0005032.1/OG0005033.1/OG0005035.1/OG0005036.1/OG0005042.1/OG0005043.1/OG0005047.1/OG0005050.1/OG0005070.1/OG0005072.1/OG0005074.1/OG0005078.1/OG0005080.1/OG0005081.1/OG0005083.1/OG0005092.1/OG0005094.1/OG0005099.1/OG0005100.1/OG0005102.1/OG0005105.1/OG0005109.1/OG0005111.1/OG0005132.1/OG0005137.1/OG0005154.1/OG0005171.1/OG0005174.1/OG0005235.1/OG0005267.1/OG0005275.1/OG0005277.1/OG0005284.1/OG0005287.1/OG0005291.1/OG0005327.1/OG0005328.1/OG0005334.1/OG0005338.1/OG0005339.1/OG0005341.1/OG0005343.1/OG0005350.1/OG0005351.1/OG0005356.1/OG0005357.1/OG0005358.1/OG0005359.1/OG0005365.1/OG0005369.1/OG0005382.1/OG0005387.1/OG0005401.1/OG0005402.1/OG0005405.1/OG0005416.1/OG0005431.1/OG0005438.1/OG0005445.1/OG0005458.1/OG0005461.1/OG0005475.1/OG0005477.1/OG0005482.1/OG0005483.1/OG0005485.1/OG0005489.1/OG0005491.1/OG0005494.1/OG0005496.1/OG0005498.1/OG0005501.1/OG0005506.1/OG0005509.1/OG0005519.1/OG0005520.1/OG0005521.1/OG0005528.1/OG0005541.1/OG0005546.1/OG0005553.1/OG0005559.1/OG0005565.1/OG0005583.1/OG0005584.1/OG0005585.1/OG0005586.1/OG0005649.1/OG0005694.1/OG0005707.1/OG0005713.1/OG0005721.1/OG0005723.1/OG0005758.1/OG0005763.1/OG0005770.1/OG0005786.1/OG0005816.1/OG0005830.1/OG0005832.1/OG0005841.1/OG0005844.1/OG0005850.1/OG0005862.1/OG0005864.1/OG0005871.1/OG0005882.1/OG0005899.1/OG0005902.1/OG0005918.1/OG0005926.1/OG0005930.1/OG0005931.1/OG0005949.1/OG0005960.1/OG0005966.1/OG0005973.1/OG0005981.1/OG0005982.1/OG0005993.1/OG0006007.1/OG0006011.1/OG0006013.1/OG0006015.1/OG0006032.1/OG0006041.1/OG0006052.1/OG0006053.1/OG0006056.1/OG0006060.1/OG0006146.1/OG0006161.1/OG0006181.1/OG0006188.1/OG0006236.1/OG0006240.1/OG0006248.1/OG0006251.1/OG0006261.1/OG0006269.1/OG0006284.1/OG0006288.1/OG0006293.1/OG0006297.1/OG0006315.1/OG0006320.1/OG0006331.1/OG0006337.1/OG0006338.1/OG0006341.1/OG0006346.1/OG0006350.1/OG0006357.1/OG0006362.1/OG0006375.1/OG0006413.1/OG0006415.1/OG0006425.1/OG0006432.1/OG0006440.1/OG0006452.1/OG0006456.1/OG0006468.1/OG0006469.1/OG0006478.1/OG0006481.1/OG0006490.1/OG0006513.1/OG0006514.1/OG0006518.1/OG0006659.1/OG0006671.1/OG0006673.1/OG0006678.1/OG0006690.1/OG0006697.1/OG0006703.1/OG0006706.1/OG0006717.1/OG0006722.1/OG0006741.1/OG0006754.1/OG0006757.1/OG0006775.1/OG0006776.1/OG0006792.1/OG0006817.1/OG0006819.1/OG0006832.1/OG0006850.1/OG0006867.1/OG0006875.1/OG0006891.1/OG0006924.1/OG0006927.1/OG0006931.1/OG0006942.1/OG0006946.1/OG0006953.1/OG0006958.1/OG0006959.1/OG0006973.1/OG0007090.1/OG0007110.1/OG0007135.1/OG0007142.1/OG0007198.1/OG0007208.1/OG0007210.1/OG0007215.1/OG0007217.1/OG0007227.1/OG0007237.1/OG0007246.1/OG0007278.1/OG0007291.1/OG0007305.1/OG0007319.1/OG0007320.1/OG0007323.1/OG0007331.1/OG0007354.1/OG0007364.1/OG0007380.1/OG0007410.1/OG0007422.1/OG0007570.1/OG0007577.1/OG0007600.1/OG0007601.1/OG0007634.1/OG0007660.1/OG0007685.1/OG0007722.1/OG0007723.1/OG0007727.1/OG0007730.1/OG0007740.1/OG0007741.1/OG0007789.1/OG0007801.1/OG0007808.1/OG0007811.1/OG0007822.1/OG0007823.1/OG0007845.1/OG0007848.1/OG0008000.1/OG0008012.1/OG0008039.1/OG0008097.1/OG0008108.1/OG0008167.1/OG0008363.1/OG0008490.1/OG0008495.1/OG0008542.1/OG0008553.1/OG0008785.1/OG0009072.1</t>
  </si>
  <si>
    <t>OG0000198.3/OG0000198.5/OG0000198.4/OG0000198.2/OG0000198.1/OG0000479.2/OG0000479.1/OG0000494.1/OG0000494.2/OG0000494.3/OG0000494.4/OG0000553.2/OG0000553.3/OG0000553.1/OG0000553.4/OG0000612.2/OG0000612.3/OG0000612.1/OG0001311.1/OG0001311.2/OG0001345.3/OG0001345.2/OG0001345.1/OG0001362.2/OG0001362.1/OG0001699.1/OG0001851.1/OG0001950.1/OG0001966.2/OG0001966.1/OG0001974.1/OG0002032.1/OG0002032.2/OG0002073.1/OG0002073.2/OG0002132.2/OG0002132.1/OG0002145.1/OG0002168.1/OG0002169.2/OG0002169.1/OG0002257.2/OG0002257.1/OG0002259.1/OG0002282.1/OG0002353.1/OG0002401.1/OG0002444.1/OG0002480.1/OG0002497.2/OG0002497.1/OG0002646.1/OG0002653.1/OG0002928.2/OG0002928.1/OG0002966.1/OG0003125.1/OG0003335.1/OG0003415.1/OG0003459.1/OG0003509.1/OG0003542.1/OG0003668.1/OG0003688.1/OG0003735.1/OG0003797.1/OG0003832.1/OG0004052.1/OG0004054.1/OG0004081.1/OG0004082.1/OG0004096.1/OG0004109.1/OG0004114.1/OG0004157.1/OG0004282.1/OG0004372.1/OG0004390.1/OG0004392.1/OG0004401.1/OG0004420.1/OG0004438.1/OG0004688.1/OG0004696.1/OG0004705.1/OG0004712.1/OG0004737.1/OG0004739.1/OG0004941.1/OG0005079.1/OG0005093.1/OG0005122.1/OG0005143.1/OG0005295.1/OG0005326.1/OG0005366.1/OG0005380.1/OG0005398.1/OG0005427.1/OG0005441.1/OG0005443.1/OG0005444.1/OG0005499.1/OG0005500.1/OG0005534.1/OG0005756.1/OG0005889.1/OG0005951.1/OG0006022.1/OG0006043.1/OG0006061.1/OG0006154.1/OG0006227.1/OG0006243.1/OG0006265.1/OG0006270.1/OG0006285.1/OG0006396.1/OG0006408.1/OG0006451.1/OG0006471.1/OG0006492.1/OG0006598.1/OG0006639.1/OG0006653.1/OG0006720.1/OG0006762.1/OG0006772.1/OG0006786.1/OG0006787.1/OG0006803.1/OG0006855.1/OG0006950.1/OG0006957.1/OG0006969.1/OG0007123.1/OG0007186.1/OG0007190.1/OG0007234.1/OG0007236.1/OG0007253.1/OG0007296.1/OG0007350.1/OG0007376.1/OG0007379.1/OG0007396.1/OG0007398.1/OG0007415.1/OG0007438.1/OG0007580.1/OG0007586.1/OG0007597.1/OG0007639.1/OG0007666.1/OG0007681.1/OG0007747.1/OG0007771.1/OG0007826.1/OG0007959.1/OG0007983.1/OG0008022.1/OG0008075.1/OG0008078.1/OG0008080.1/OG0008129.1/OG0008132.1/OG0008144.1/OG0008154.1/OG0008170.1/OG0008171.1/OG0008180.1/OG0008207.1/OG0008221.1/OG0008414.1/OG0008479.1/OG0008491.1/OG0008526.1/OG0008529.1/OG0008536.1/OG0008751.1/OG0008790.1/OG0008804.1/OG0008809.1/OG0009025.1/OG0009027.1/OG0009049.1/OG0009119.1/OG0011448.1</t>
  </si>
  <si>
    <t>OG0000266.6/OG0000266.3/OG0000266.5/OG0000266.1/OG0000266.2/OG0000266.4/OG0000286.3/OG0000286.6/OG0000286.7/OG0000286.1/OG0000286.4/OG0000286.2/OG0000286.5/OG0000512.1/OG0000512.8/OG0000512.3/OG0000512.7/OG0000512.9/OG0000512.5/OG0000512.6/OG0000512.4/OG0000512.2/OG0001056.1/OG0001056.2/OG0001215.1/OG0001215.2/OG0001373.1/OG0001398.1/OG0001453.2/OG0001453.1/OG0001626.1/OG0001626.2/OG0001632.1/OG0001696.1/OG0001696.2/OG0001758.1/OG0002186.1/OG0002231.1/OG0002231.2/OG0002287.1/OG0002593.1/OG0002817.2/OG0002817.1/OG0002830.1/OG0002905.1/OG0003064.1/OG0003207.1/OG0003229.1/OG0003286.1/OG0003313.2/OG0003313.1/OG0003447.1/OG0003471.1/OG0003474.1/OG0003660.1/OG0003671.1/OG0003960.1/OG0004031.1/OG0004058.1/OG0004117.2/OG0004117.1/OG0004126.1/OG0004302.1/OG0004442.1/OG0005014.1/OG0005136.1/OG0005180.1/OG0005190.1/OG0005197.1/OG0005197.3/OG0005197.2/OG0005301.1/OG0005371.1/OG0005373.1/OG0005390.1/OG0005439.1/OG0005560.1/OG0005596.1/OG0005598.1/OG0005661.1/OG0005706.1/OG0005732.1/OG0005794.1/OG0005927.1/OG0005934.1/OG0005947.1/OG0005991.1/OG0006049.1/OG0006082.1/OG0006411.1/OG0006435.1/OG0006435.2/OG0006472.1/OG0006476.1/OG0006500.1/OG0006535.1/OG0006682.1/OG0006746.1/OG0006746.2/OG0006834.1/OG0006989.1/OG0007000.1/OG0007086.1/OG0007247.1/OG0007366.1/OG0007382.1/OG0007388.1/OG0007434.1/OG0007458.1/OG0007590.1/OG0007609.1/OG0007775.1/OG0007884.1/OG0008057.1/OG0008059.1/OG0008269.1/OG0008367.1/OG0008864.1/OG0009157.1/OG0009366.2/OG0009366.1/OG0009377.1/OG0010076.1/OG0010397.1/OG0011594.1</t>
  </si>
  <si>
    <t>OG0001461.1/OG0001461.2/OG0006161.1</t>
  </si>
  <si>
    <t>OG0000232.4/OG0000232.2/OG0000232.5/OG0000232.1/OG0000232.3/OG0000940.2/OG0000940.1/OG0001272.2/OG0001272.1/OG0003737.1/OG0004131.1/OG0006161.1/OG0006757.1/OG0007848.1</t>
  </si>
  <si>
    <t>OG0000232.4/OG0000232.2/OG0000232.5/OG0000232.1/OG0000232.3/OG0000940.2/OG0000940.1/OG0006757.1/OG0007848.1</t>
  </si>
  <si>
    <t>OG0000939.1/OG0000939.2/OG0000958.2/OG0000958.1/OG0001195.1/OG0001292.2/OG0001292.1/OG0001915.1/OG0001975.1/OG0002448.2/OG0002448.1/OG0002588.2/OG0002588.1/OG0002913.1/OG0003102.2/OG0003102.1/OG0003246.1/OG0004090.1/OG0004226.1/OG0005718.1/OG0006637.1/OG0006771.1/OG0008491.1/OG0008529.1/OG0009098.1</t>
  </si>
  <si>
    <t>OG0000097.4/OG0000097.5/OG0000097.1/OG0000097.3/OG0000097.2/OG0000097.6/OG0000106.2/OG0000106.3/OG0000106.5/OG0000106.4/OG0000106.7/OG0000106.6/OG0000106.1/OG0000146.3/OG0000146.2/OG0000146.5/OG0000146.1/OG0000146.7/OG0000146.6/OG0000146.4/OG0000153.5/OG0000153.4/OG0000153.3/OG0000153.1/OG0000153.2/OG0000176.4/OG0000176.3/OG0000176.1/OG0000176.7/OG0000176.2/OG0000176.5/OG0000176.6/OG0000232.4/OG0000232.2/OG0000232.5/OG0000232.1/OG0000232.3/OG0000366.2/OG0000366.1/OG0000366.3/OG0000627.1/OG0000627.2/OG0000627.3/OG0000648.2/OG0000648.1/OG0000664.1/OG0000664.2/OG0000686.1/OG0000686.2/OG0000686.3/OG0000723.3/OG0000723.2/OG0000723.1/OG0000807.1/OG0000807.2/OG0000825.1/OG0000825.3/OG0000825.2/OG0000857.3/OG0000857.2/OG0000857.1/OG0000940.2/OG0000940.1/OG0000976.1/OG0000976.2/OG0001068.2/OG0001068.1/OG0001083.1/OG0001083.2/OG0001115.2/OG0001115.1/OG0001117.2/OG0001117.3/OG0001117.1/OG0001159.1/OG0001159.2/OG0001162.1/OG0001162.2/OG0001252.1/OG0001253.1/OG0001253.2/OG0001339.2/OG0001339.1/OG0001343.2/OG0001343.1/OG0001440.1/OG0001440.2/OG0001443.1/OG0001443.2/OG0001445.2/OG0001445.1/OG0001448.2/OG0001448.1/OG0001550.2/OG0001550.1/OG0001572.2/OG0001572.1/OG0001660.1/OG0001673.1/OG0001747.1/OG0001747.2/OG0001761.1/OG0001761.2/OG0001815.2/OG0001815.1/OG0001817.2/OG0001817.1/OG0001863.2/OG0001863.1/OG0001911.2/OG0001911.1/OG0001918.1/OG0001978.1/OG0001978.2/OG0002062.2/OG0002062.1/OG0002556.1/OG0002579.2/OG0002579.1/OG0002661.1/OG0002728.1/OG0002823.1/OG0002956.1/OG0002956.2/OG0003228.1/OG0003417.1/OG0003711.1/OG0003738.1/OG0004321.1/OG0004327.1/OG0004461.1/OG0004611.1/OG0004630.1/OG0004900.1/OG0004925.1/OG0004970.1/OG0005039.1/OG0005049.1/OG0005370.1/OG0005488.1/OG0005535.1/OG0005771.1/OG0005817.1/OG0005938.1/OG0005958.1/OG0005990.1/OG0006193.1/OG0006407.1/OG0006498.1/OG0006621.1/OG0006742.1/OG0006869.1/OG0007129.1/OG0007201.1/OG0007314.1/OG0007832.1/OG0008177.1/OG0008434.1</t>
  </si>
  <si>
    <t>OG0000740.2/OG0000740.1/OG0000740.3/OG0001839.1/OG0001839.2/OG0002372.1/OG0003823.1/OG0004475.1/OG0005700.1/OG0007267.1/OG0007615.1/OG0008253.1/OG0009754.1</t>
  </si>
  <si>
    <t>OG0000686.1/OG0000686.2/OG0000686.3/OG0001068.2/OG0001068.1/OG0001911.2/OG0001911.1/OG0006407.1</t>
  </si>
  <si>
    <t>OG0000939.1/OG0000939.2/OG0000958.2/OG0000958.1/OG0001195.1/OG0001292.2/OG0001292.1/OG0001915.1/OG0001975.1/OG0002588.2/OG0002588.1/OG0003102.2/OG0003102.1/OG0003246.1/OG0006771.1/OG0008491.1</t>
  </si>
  <si>
    <t>OG0000232.4/OG0000232.2/OG0000232.5/OG0000232.1/OG0000232.3/OG0000366.2/OG0000366.1/OG0000366.3/OG0000627.1/OG0000627.2/OG0000627.3/OG0000648.2/OG0000648.1/OG0000723.3/OG0000723.2/OG0000723.1/OG0000807.1/OG0000807.2/OG0000825.1/OG0000825.3/OG0000825.2/OG0000857.3/OG0000857.2/OG0000857.1/OG0000976.1/OG0000976.2/OG0001117.2/OG0001117.3/OG0001117.1/OG0001159.1/OG0001159.2/OG0001162.1/OG0001162.2/OG0001253.1/OG0001253.2/OG0001339.2/OG0001339.1/OG0001343.2/OG0001343.1/OG0001440.1/OG0001440.2/OG0001572.2/OG0001572.1/OG0001660.1/OG0001673.1/OG0001747.1/OG0001747.2/OG0001817.2/OG0001817.1/OG0001863.2/OG0001863.1/OG0001918.1/OG0002556.1/OG0002579.2/OG0002579.1/OG0002661.1/OG0002728.1/OG0002956.1/OG0002956.2/OG0003228.1/OG0003738.1/OG0004321.1/OG0004461.1/OG0004611.1/OG0004630.1/OG0004970.1/OG0005039.1/OG0005488.1/OG0005535.1/OG0005771.1/OG0005817.1/OG0005958.1/OG0006193.1/OG0006498.1/OG0006742.1/OG0007314.1/OG0007832.1/OG0008177.1/OG0008434.1</t>
  </si>
  <si>
    <t>OG0001768.1/OG0003435.1</t>
  </si>
  <si>
    <t>OG0006052.1/OG0006792.1/OG0007305.1</t>
  </si>
  <si>
    <t>OG0002913.1/OG0007707.1</t>
  </si>
  <si>
    <t>OG0000348.2/OG0000348.1/OG0000348.3/OG0001027.2/OG0001027.1/OG0002573.1/OG0002623.2/OG0002623.1/OG0002743.1/OG0002743.2/OG0004067.1/OG0004134.1/OG0006790.1/OG0007781.1</t>
  </si>
  <si>
    <t>OG0000712.1/OG0000712.2/OG0001652.1/OG0001652.2/OG0002368.2/OG0002368.1/OG0003539.1/OG0005081.1/OG0005397.1</t>
  </si>
  <si>
    <t>OG0002353.1/OG0003542.1/OG0003797.1/OG0004688.1</t>
  </si>
  <si>
    <t>OG0000133.3/OG0000133.1/OG0000133.4/OG0000133.2/OG0000187.6/OG0000187.5/OG0000187.4/OG0000187.3/OG0000187.1/OG0000187.2/OG0000567.1/OG0000567.3/OG0000567.2/OG0001692.2/OG0001692.1/OG0001834.1/OG0002569.1/OG0002655.2/OG0002655.1/OG0002786.1/OG0002934.1/OG0003145.1/OG0003273.1/OG0003345.1/OG0003567.1/OG0004127.1/OG0004568.1/OG0006440.1/OG0006481.1/OG0006765.1</t>
  </si>
  <si>
    <t>OG0002353.1/OG0003542.1/OG0003735.1/OG0003797.1/OG0004688.1/OG0005480.1/OG0007236.1/OG0008188.1</t>
  </si>
  <si>
    <t>OG0000133.3/OG0000133.1/OG0000133.4/OG0000133.2/OG0000187.6/OG0000187.5/OG0000187.4/OG0000187.3/OG0000187.1/OG0000187.2/OG0000224.5/OG0000224.3/OG0000224.4/OG0000224.2/OG0000224.1/OG0000224.6/OG0000322.1/OG0000322.2/OG0000322.4/OG0000322.3/OG0000334.3/OG0000334.1/OG0000334.4/OG0000334.2/OG0000375.4/OG0000375.3/OG0000375.2/OG0000375.1/OG0000484.2/OG0000484.1/OG0000484.3/OG0000567.1/OG0000567.3/OG0000567.2/OG0000608.1/OG0000608.2/OG0000704.2/OG0000704.1/OG0000704.3/OG0001692.2/OG0001692.1/OG0001782.1/OG0001782.2/OG0001834.1/OG0002161.1/OG0002161.2/OG0002381.2/OG0002381.1/OG0002569.1/OG0002655.2/OG0002655.1/OG0002786.1/OG0002934.1/OG0002947.2/OG0002947.1/OG0003111.1/OG0003145.1/OG0003273.1/OG0003295.1/OG0003345.1/OG0003423.1/OG0003567.1/OG0004088.1/OG0004127.1/OG0004283.1/OG0004341.1/OG0004471.1/OG0004568.1/OG0004628.1/OG0005080.1/OG0005913.1/OG0006221.1/OG0006440.1/OG0006481.1/OG0006765.1/OG0007354.1</t>
  </si>
  <si>
    <t>OG0000224.5/OG0000224.3/OG0000224.4/OG0000224.2/OG0000224.1/OG0000224.6/OG0000322.1/OG0000322.2/OG0000322.4/OG0000322.3/OG0000334.3/OG0000334.1/OG0000334.4/OG0000334.2/OG0000375.4/OG0000375.3/OG0000375.2/OG0000375.1/OG0000704.2/OG0000704.1/OG0000704.3/OG0004283.1/OG0004471.1/OG0004628.1</t>
  </si>
  <si>
    <t>OG0001362.2/OG0001362.1/OG0001851.1/OG0004438.1/OG0006061.1/OG0006714.1/OG0008170.1</t>
  </si>
  <si>
    <t>OG0004585.1/OG0004706.1/OG0007264.1</t>
  </si>
  <si>
    <t>OG0000187.6/OG0000187.5/OG0000187.4/OG0000187.3/OG0000187.1/OG0000187.2/OG0000404.1/OG0000404.2/OG0000404.3/OG0000404.4/OG0000467.4/OG0000467.3/OG0000467.2/OG0000467.1/OG0000526.3/OG0000526.2/OG0000526.1/OG0000745.2/OG0000745.1/OG0000745.3/OG0000862.2/OG0000862.1/OG0000915.1/OG0000915.2/OG0000971.1/OG0000971.2/OG0000971.3/OG0001149.1/OG0001149.2/OG0001212.2/OG0001212.1/OG0001510.2/OG0001510.1/OG0002241.1/OG0002241.2/OG0002513.1/OG0002569.1/OG0002578.1/OG0002585.1/OG0002739.1/OG0002745.1/OG0002745.2/OG0002766.2/OG0002766.1/OG0002934.1/OG0003219.1/OG0003273.1/OG0003691.1/OG0003721.1/OG0003769.1/OG0003833.1/OG0004142.1/OG0004155.1/OG0004263.1/OG0005405.1/OG0005413.1/OG0005519.1/OG0005528.1/OG0005568.1/OG0005832.1/OG0005900.1/OG0006015.1/OG0006251.1/OG0006274.1/OG0006323.1</t>
  </si>
  <si>
    <t>OG0001851.1/OG0008170.1</t>
  </si>
  <si>
    <t>OG0000187.6/OG0000187.5/OG0000187.4/OG0000187.3/OG0000187.1/OG0000187.2/OG0000456.4/OG0000456.2/OG0000456.3/OG0000456.1/OG0000745.2/OG0000745.1/OG0000745.3/OG0000971.1/OG0000971.2/OG0000971.3/OG0001212.2/OG0001212.1/OG0001466.2/OG0001466.1/OG0001510.2/OG0001510.1/OG0001963.1/OG0001963.2/OG0002745.1/OG0002745.2/OG0002934.1</t>
  </si>
  <si>
    <t>OG0002176.2/OG0002176.1/OG0008170.1</t>
  </si>
  <si>
    <t>OG0000187.6/OG0000187.5/OG0000187.4/OG0000187.3/OG0000187.1/OG0000187.2/OG0000294.3/OG0000294.4/OG0000294.1/OG0000294.5/OG0000294.2/OG0000358.2/OG0000358.1/OG0000358.3/OG0000358.4/OG0000391.4/OG0000391.3/OG0000391.1/OG0000391.2/OG0000456.4/OG0000456.2/OG0000456.3/OG0000456.1/OG0000915.1/OG0000915.2/OG0000971.1/OG0000971.2/OG0000971.3/OG0001157.2/OG0001157.1/OG0001945.1/OG0001945.2/OG0002165.1/OG0002934.1/OG0003061.1/OG0004642.1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</si>
  <si>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0000054.3/OG0000054.7/OG0000054.6/OG0000054.4/OG0000054.2/OG0000054.1/OG0000054.5/OG0000064.11/OG0000064.7/OG0000064.3/OG0000064.8/OG0000064.4/OG0000064.2/OG0000064.6/OG0000064.10/OG0000064.9/OG0000064.1/OG0000064.5/OG0000076.4/OG0000076.7/OG0000076.9/OG0000076.3/OG0000076.5/OG0000076.6/OG0000076.10/OG0000076.1/OG0000076.8/OG0000076.2/OG0000081.3/OG0000081.9/OG0000081.8/OG0000081.5/OG0000081.4/OG0000081.1/OG0000081.6/OG0000081.7/OG0000081.2/OG0000089.4/OG0000089.8/OG0000089.5/OG0000089.2/OG0000089.6/OG0000089.3/OG0000089.7/OG0000089.1/OG0000091.3/OG0000091.4/OG0000091.7/OG0000091.1/OG0000091.6/OG0000091.5/OG0000091.8/OG0000091.2/OG0000103.5/OG0000103.8/OG0000103.7/OG0000103.2/OG0000103.6/OG0000103.1/OG0000103.9/OG0000103.3/OG0000103.4/OG0000121.5/OG0000121.1/OG0000121.2/OG0000121.3/OG0000121.4/OG0000121.6/OG0000121.8/OG0000121.7/OG0000126.3/OG0000126.2/OG0000126.8/OG0000126.6/OG0000126.5/OG0000126.1/OG0000126.4/OG0000126.7/OG0000127.2/OG0000127.3/OG0000127.1/OG0000127.5/OG0000127.4/OG0000127.6/OG0000128.2/OG0000128.5/OG0000128.4/OG0000128.3/OG0000128.6/OG0000128.7/OG0000128.1/OG0000130.5/OG0000130.4/OG0000130.7/OG0000130.6/OG0000130.3/OG0000130.2/OG0000130.1/OG0000131.4/OG0000131.6/OG0000131.2/OG0000131.1/OG0000131.3/OG0000131.5/OG0000131.7/OG0000142.2/OG0000142.1/OG0000142.3/OG0000155.5/OG0000155.4/OG0000155.3/OG0000155.1/OG0000155.6/OG0000155.2/OG0000156.4/OG0000156.5/OG0000156.3/OG0000156.1/OG0000156.2/OG0000156.6/OG0000175.3/OG0000175.1/OG0000175.2/OG0000175.6/OG0000175.5/OG0000175.4/OG0000178.3/OG0000178.6/OG0000178.4/OG0000178.5/OG0000178.1/OG0000178.2/OG0000180.6/OG0000180.4/OG0000180.3/OG0000180.2/OG0000180.5/OG0000180.1/OG0000184.3/OG0000184.1/OG0000184.4/OG0000184.2/OG0000187.6/OG0000187.5/OG0000187.4/OG0000187.3/OG0000187.1/OG0000187.2/OG0000188.4/OG0000188.3/OG0000188.1/OG0000188.2/OG0000196.3/OG0000196.5/OG0000196.4/OG0000196.1/OG0000196.2/OG0000200.4/OG0000200.5/OG0000200.2/OG0000200.6/OG0000200.3/OG0000200.1/OG0000208.2/OG0000208.1/OG0000208.4/OG0000208.3/OG0000212.5/OG0000212.1/OG0000212.3/OG0000212.2/OG0000212.4/OG0000214.1/OG0000214.3/OG0000214.4/OG0000214.2/OG0000214.5/OG0000218.4/OG0000218.2/OG0000218.1/OG0000218.3/OG0000218.5/OG0000221.1/OG0000221.2/OG0000221.4/OG0000221.6/OG0000221.5/OG0000221.3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0000242.3/OG0000242.5/OG0000242.2/OG0000242.4/OG0000242.1/OG0000247.4/OG0000247.5/OG0000247.1/OG0000247.3/OG0000247.2/OG0000257.3/OG0000257.1/OG0000257.2/OG0000260.3/OG0000260.4/OG0000260.1/OG0000260.2/OG0000271.2/OG0000271.1/OG0000271.4/OG0000271.3/OG0000272.4/OG0000272.1/OG0000272.2/OG0000272.5/OG0000272.3/OG0000291.3/OG0000291.4/OG0000291.2/OG0000291.1/OG0000292.1/OG0000292.2/OG0000292.3/OG0000293.1/OG0000293.3/OG0000293.4/OG0000293.5/OG0000293.2/OG0000295.1/OG0000295.2/OG0000295.3/OG0000295.4/OG0000296.1/OG0000296.2/OG0000296.3/OG0000299.2/OG0000299.4/OG0000299.3/OG0000299.1/OG0000306.4/OG0000306.1/OG0000306.2/OG0000306.3/OG0000310.1/OG0000310.2/OG0000310.4/OG0000310.5/OG0000310.3/OG0000311.2/OG0000311.3/OG0000311.1/OG0000311.4/OG0000315.1/OG0000315.2/OG0000315.3/OG0000315.4/OG0000316.4/OG0000316.2/OG0000316.5/OG0000316.1/OG0000316.3/OG0000327.4/OG0000327.3/OG0000327.1/OG0000327.2/OG0000328.1/OG0000328.4/OG0000328.3/OG0000328.2/OG0000337.3/OG0000337.1/OG0000337.2/OG0000339.3/OG0000339.2/OG0000339.4/OG0000339.1/OG0000340.4/OG0000340.1/OG0000340.3/OG0000340.2/OG0000346.3/OG0000346.1/OG0000346.2/OG0000346.4/OG0000351.4/OG0000351.3/OG0000351.1/OG0000351.2/OG0000356.4/OG0000356.1/OG0000356.2/OG0000356.3/OG0000358.2/OG0000358.1/OG0000358.3/OG0000358.4/OG0000367.2/OG0000367.1/OG0000367.3/OG0000367.4/OG0000370.4/OG0000370.1/OG0000370.2/OG0000370.3/OG0000372.5/OG0000372.3/OG0000372.4/OG0000372.1/OG0000372.2/OG0000391.4/OG0000391.3/OG0000391.1/OG0000391.2/OG0000400.4/OG0000400.1/OG0000400.3/OG0000400.2/OG0000401.3/OG0000401.1/OG0000401.2/OG0000404.1/OG0000404.2/OG0000404.3/OG0000404.4/OG0000416.1/OG0000416.4/OG0000416.2/OG0000416.3/OG0000418.4/OG0000418.3/OG0000418.2/OG0000418.1/OG0000419.4/OG0000419.3/OG0000419.2/OG0000419.1/OG0000424.2/OG0000424.1/OG0000436.3/OG0000436.1/OG0000436.2/OG0000448.2/OG0000448.4/OG0000448.1/OG0000448.3/OG0000449.3/OG0000449.1/OG0000449.2/OG0000458.1/OG0000458.3/OG0000458.4/OG0000458.2/OG0000477.2/OG0000477.3/OG0000477.4/OG0000477.1/OG0000487.1/OG0000487.3/OG0000487.2/OG0000495.2/OG0000495.1/OG0000495.3/OG0000501.1/OG0000508.3/OG0000508.1/OG0000508.2/OG0000522.1/OG0000522.2/OG0000522.3/OG0000524.2/OG0000524.1/OG0000524.3/OG0000533.2/OG0000533.3/OG0000533.4/OG0000533.1/OG0000537.3/OG0000537.1/OG0000537.2/OG0000541.1/OG0000541.2/OG0000541.3/OG0000542.1/OG0000542.2/OG0000542.3/OG0000548.2/OG0000548.1/OG0000548.3/OG0000569.1/OG0000569.4/OG0000569.3/OG0000569.2/OG0000590.2/OG0000590.1/OG0000590.3/OG0000594.1/OG0000594.2/OG0000594.3/OG0000594.4/OG0000597.1/OG0000597.2/OG0000597.3/OG0000608.1/OG0000608.2/OG0000614.3/OG0000614.2/OG0000614.1/OG0000616.2/OG0000616.1/OG0000616.3/OG0000617.1/OG0000617.2/OG0000617.3/OG0000621.3/OG0000621.4/OG0000621.1/OG0000621.2/OG0000632.1/OG0000632.2/OG0000650.1/OG0000650.2/OG0000650.3/OG0000654.2/OG0000654.3/OG0000654.1/OG0000672.2/OG0000672.1/OG0000673.2/OG0000673.1/OG0000707.1/OG0000707.3/OG0000707.2/OG0000732.1/OG0000732.2/OG0000732.3/OG0000745.2/OG0000745.1/OG0000745.3/OG0000762.3/OG0000762.1/OG0000762.2/OG0000771.3/OG0000771.2/OG0000771.1/OG0000793.1/OG0000793.2/OG0000794.1/OG0000794.2/OG0000809.3/OG0000809.1/OG0000809.2/OG0000813.2/OG0000813.1/OG0000814.3/OG0000814.1/OG0000814.2/OG0000828.1/OG0000828.2/OG0000833.2/OG0000833.1/OG0000836.3/OG0000836.2/OG0000836.1/OG0000854.1/OG0000854.2/OG0000859.1/OG0000859.2/OG0000859.3/OG0000863.1/OG0000863.2/OG0000868.2/OG0000868.1/OG0000868.3/OG0000877.1/OG0000877.3/OG0000877.2/OG0000878.2/OG0000878.1/OG0000878.3/OG0000889.2/OG0000889.1/OG0000895.1/OG0000895.2/OG0000904.2/OG0000904.3/OG0000904.1/OG0000911.2/OG0000911.1/OG0000915.1/OG0000915.2/OG0000917.2/OG0000917.1/OG0000923.1/OG0000923.2/OG0000934.3/OG0000934.1/OG0000934.2/OG0000936.2/OG0000936.1/OG0000937.2/OG0000937.1/OG0000940.2/OG0000940.1/OG0000948.1/OG0000948.2/OG0000949.1/OG0000949.2/OG0000969.1/OG0000969.2/OG0000991.1/OG0000991.2/OG0000999.2/OG0000999.1/OG0001005.2/OG0001005.1/OG0001017.1/OG0001017.2/OG0001030.3/OG0001030.2/OG0001030.1/OG0001033.2/OG0001033.1/OG0001036.1/OG0001052.2/OG0001052.1/OG0001054.1/OG0001054.2/OG0001079.1/OG0001079.2/OG0001110.1/OG0001110.2/OG0001122.3/OG0001122.1/OG0001122.2/OG0001124.1/OG0001124.2/OG0001130.1/OG0001130.2/OG0001149.1/OG0001149.2/OG0001153.2/OG0001153.1/OG0001157.2/OG0001157.1/OG0001162.1/OG0001162.2/OG0001163.2/OG0001163.1/OG0001169.2/OG0001169.1/OG0001171.2/OG0001171.1/OG0001175.2/OG0001175.1/OG0001203.2/OG0001203.1/OG0001205.1/OG0001205.2/OG0001211.2/OG0001211.1/OG0001212.2/OG0001212.1/OG0001214.2/OG0001214.1/OG0001229.3/OG0001229.1/OG0001229.2/OG0001251.2/OG0001251.1/OG0001263.1/OG0001263.2/OG0001267.2/OG0001267.1/OG0001272.2/OG0001272.1/OG0001274.1/OG0001274.2/OG0001296.1/OG0001296.2/OG0001314.1/OG0001314.2/OG0001323.2/OG0001323.1/OG0001327.2/OG0001327.1/OG0001349.1/OG0001356.1/OG0001356.2/OG0001371.1/OG0001371.2/OG0001393.1/OG0001393.2/OG0001403.2/OG0001403.1/OG0001416.1/OG0001416.2/OG0001417.2/OG0001417.1/OG0001420.1/OG0001456.1/OG0001456.2/OG0001461.1/OG0001461.2/OG0001465.1/OG0001465.2/OG0001466.2/OG0001466.1/OG0001493.1/OG0001493.2/OG0001510.2/OG0001510.1/OG0001526.2/OG0001526.1/OG0001528.2/OG0001528.1/OG0001542.2/OG0001542.1/OG0001551.1/OG0001559.2/OG0001559.1/OG0001567.1/OG0001571.3/OG0001571.2/OG0001571.1/OG0001574.2/OG0001574.1/OG0001577.2/OG0001577.1/OG0001583.2/OG0001583.1/OG0001598.2/OG0001598.1/OG0001610.1/OG0001615.2/OG0001615.1/OG0001621.2/OG0001621.1/OG0001639.1/OG0001639.2/OG0001646.1/OG0001647.2/OG0001647.1/OG0001670.2/OG0001670.1/OG0001680.1/OG0001680.2/OG0001682.1/OG0001682.2/OG0001690.1/OG0001692.2/OG0001692.1/OG0001697.2/OG0001697.1/OG0001702.2/OG0001702.1/OG0001754.1/OG0001754.2/OG0001757.2/OG0001757.1/OG0001764.2/OG0001764.1/OG0001771.1/OG0001771.2/OG0001772.2/OG0001772.1/OG0001774.1/OG0001774.2/OG0001779.1/OG0001782.1/OG0001782.2/OG0001787.1/OG0001787.2/OG0001789.1/OG0001789.2/OG0001826.2/OG0001826.1/OG0001830.2/OG0001830.1/OG0001843.1/OG0001843.2/OG0001844.2/OG0001844.1/OG0001870.2/OG0001870.1/OG0001934.2/OG0001934.1/OG0001944.1/OG0001945.1/OG0001945.2/OG0001949.2/OG0001949.1/OG0001951.1/OG0001951.2/OG0001956.1/OG0001963.1/OG0001963.2/OG0002013.1/OG0002020.2/OG0002020.1/OG0002029.1/OG0002029.2/OG0002034.1/OG0002036.1/OG0002037.1/OG0002037.2/OG0002042.2/OG0002042.1/OG0002044.1/OG0002044.2/OG0002061.1/OG0002074.2/OG0002074.1/OG0002077.2/OG0002077.1/OG0002079.1/OG0002102.1/OG0002113.1/OG0002119.2/OG0002119.1/OG0002121.1/OG0002121.2/OG0002125.1/OG0002128.1/OG0002128.2/OG0002134.1/OG0002143.2/OG0002143.1/OG0002152.1/OG0002152.2/OG0002158.2/OG0002158.1/OG0002161.1/OG0002161.2/OG0002165.1/OG0002178.1/OG0002178.2/OG0002205.1/OG0002208.1/OG0002208.2/OG0002219.1/OG0002225.2/OG0002225.1/OG0002241.1/OG0002241.2/OG0002242.2/OG0002242.1/OG0002248.1/OG0002255.1/OG0002255.2/OG0002265.1/OG0002265.2/OG0002266.1/OG0002273.1/OG0002273.2/OG0002274.1/OG0002277.2/OG0002277.1/OG0002281.1/OG0002281.2/OG0002290.1/OG0002298.1/OG0002351.1/OG0002358.1/OG0002358.2/OG0002360.1/OG0002360.2/OG0002362.1/OG0002369.1/OG0002370.1/OG0002379.1/OG0002379.2/OG0002380.1/OG0002394.2/OG0002394.1/OG0002395.1/OG0002404.1/OG0002404.2/OG0002406.1/OG0002407.1/OG0002411.1/OG0002451.1/OG0002451.2/OG0002470.1/OG0002472.1/OG0002485.2/OG0002485.1/OG0002487.1/OG0002499.1/OG0002499.2/OG0002504.2/OG0002504.1/OG0002569.1/OG0002578.1/OG0002585.1/OG0002586.1/OG0002586.2/OG0002587.1/OG0002589.1/OG0002589.2/OG0002603.1/OG0002611.1/OG0002618.2/OG0002618.1/OG0002620.1/OG0002638.1/OG0002644.1/OG0002645.1/OG0002655.2/OG0002655.1/OG0002656.1/OG0002666.1/OG0002667.1/OG0002712.1/OG0002746.1/OG0002757.1/OG0002762.2/OG0002762.1/OG0002766.2/OG0002766.1/OG0002767.1/OG0002770.1/OG0002786.1/OG0002790.1/OG0002801.1/OG0002805.1/OG0002806.1/OG0002806.2/OG0002809.2/OG0002809.1/OG0002822.1/OG0002824.1/OG0002824.2/OG0002875.1/OG0002876.1/OG0002879.2/OG0002879.1/OG0002885.1/OG0002896.1/OG0002902.1/OG0002908.1/OG0002915.1/OG0002923.1/OG0002931.1/OG0002934.1/OG0002939.1/OG0002947.2/OG0002947.1/OG0002954.1/OG0002956.1/OG0002956.2/OG0002958.1/OG0002969.1/OG0002974.1/OG0003026.1/OG0003033.1/OG0003039.1/OG0003044.1/OG0003049.1/OG0003058.1/OG0003061.1/OG0003062.1/OG0003074.2/OG0003074.1/OG0003084.1/OG0003085.1/OG0003088.1/OG0003089.1/OG0003090.1/OG0003091.1/OG0003094.1/OG0003098.1/OG0003105.1/OG0003107.1/OG0003111.1/OG0003120.1/OG0003130.1/OG0003142.1/OG0003156.1/OG0003163.1/OG0003164.1/OG0003243.1/OG0003250.1/OG0003253.2/OG0003253.1/OG0003273.1/OG0003275.1/OG0003275.2/OG0003278.1/OG0003285.1/OG0003289.1/OG0003299.1/OG0003309.1/OG0003316.1/OG0003316.2/OG0003323.1/OG0003324.1/OG0003336.1/OG0003344.1/OG0003345.1/OG0003389.1/OG0003423.1/OG0003428.1/OG0003433.1/OG0003449.1/OG0003463.1/OG0003466.1/OG0003468.1/OG0003481.1/OG0003494.1/OG0003526.1/OG0003527.1/OG0003531.1/OG0003536.1/OG0003539.1/OG0003543.1/OG0003547.1/OG0003548.1/OG0003554.1/OG0003560.1/OG0003566.1/OG0003567.1/OG0003573.1/OG0003575.1/OG0003579.1/OG0003580.1/OG0003583.1/OG0003584.1/OG0003587.1/OG0003655.1/OG0003655.2/OG0003663.1/OG0003673.1/OG0003689.1/OG0003695.1/OG0003698.1/OG0003721.1/OG0003727.1/OG0003730.1/OG0003734.1/OG0003737.1/OG0003740.1/OG0003742.1/OG0003745.1/OG0003753.1/OG0003762.1/OG0003781.1/OG0003793.1/OG0003817.1/OG0003822.1/OG0003835.1/OG0003837.1/OG0003846.1/OG0003848.1/OG0003849.1/OG0003852.1/OG0003853.2/OG0003853.1/OG0003856.1/OG0003858.1/OG0003859.1/OG0003943.1/OG0003947.1/OG0003983.1/OG0003984.1/OG0003987.1/OG0004001.1/OG0004006.1/OG0004009.1/OG0004016.1/OG0004020.1/OG0004028.1/OG0004029.1/OG0004032.1/OG0004042.1/OG0004047.1/OG0004056.1/OG0004059.1/OG0004064.1/OG0004067.1/OG0004072.1/OG0004073.1/OG0004077.1/OG0004087.1/OG0004092.1/OG0004095.1/OG0004103.1/OG0004105.1/OG0004119.1/OG0004120.1/OG0004124.1/OG0004127.1/OG0004131.1/OG0004136.1/OG0004147.1/OG0004149.1/OG0004152.1/OG0004154.1/OG0004155.1/OG0004158.1/OG0004160.1/OG0004220.1/OG0004240.1/OG0004243.1/OG0004267.1/OG0004272.1/OG0004284.1/OG0004300.1/OG0004301.1/OG0004310.1/OG0004313.1/OG0004315.1/OG0004318.1/OG0004326.2/OG0004326.1/OG0004331.1/OG0004335.1/OG0004339.1/OG0004340.1/OG0004341.1/OG0004346.1/OG0004347.1/OG0004355.1/OG0004361.1/OG0004363.1/OG0004368.1/OG0004373.1/OG0004384.1/OG0004394.1/OG0004404.1/OG0004411.1/OG0004414.1/OG0004424.1/OG0004435.1/OG0004436.1/OG0004447.1/OG0004458.1/OG0004463.1/OG0004471.1/OG0004490.1/OG0004538.1/OG0004568.1/OG0004574.1/OG0004575.1/OG0004576.1/OG0004590.1/OG0004610.1/OG0004620.1/OG0004630.1/OG0004640.1/OG0004664.1/OG0004673.1/OG0004679.1/OG0004692.1/OG0004693.1/OG0004707.1/OG0004709.1/OG0004721.1/OG0004724.1/OG0004726.1/OG0004732.1/OG0004736.1/OG0004746.1/OG0004747.1/OG0004750.1/OG0004762.1/OG0004791.1/OG0004813.1/OG0004883.1/OG0004921.1/OG0004932.1/OG0004933.1/OG0004979.1/OG0004981.1/OG0004990.1/OG0004992.1/OG0005007.1/OG0005030.1/OG0005032.1/OG0005033.1/OG0005036.1/OG0005042.1/OG0005047.1/OG0005050.1/OG0005070.1/OG0005080.1/OG0005083.1/OG0005092.1/OG0005094.1/OG0005100.1/OG0005102.1/OG0005109.1/OG0005132.1/OG0005137.1/OG0005171.1/OG0005174.1/OG0005235.1/OG0005267.1/OG0005275.1/OG0005277.1/OG0005287.1/OG0005291.1/OG0005327.1/OG0005328.1/OG0005334.1/OG0005338.1/OG0005339.1/OG0005341.1/OG0005343.1/OG0005350.1/OG0005351.1/OG0005356.1/OG0005357.1/OG0005358.1/OG0005359.1/OG0005365.1/OG0005369.1/OG0005382.1/OG0005387.1/OG0005401.1/OG0005402.1/OG0005416.1/OG0005431.1/OG0005438.1/OG0005445.1/OG0005461.1/OG0005475.1/OG0005477.1/OG0005482.1/OG0005483.1/OG0005485.1/OG0005489.1/OG0005491.1/OG0005494.1/OG0005496.1/OG0005498.1/OG0005506.1/OG0005509.1/OG0005519.1/OG0005520.1/OG0005521.1/OG0005541.1/OG0005546.1/OG0005553.1/OG0005559.1/OG0005565.1/OG0005583.1/OG0005584.1/OG0005585.1/OG0005586.1/OG0005694.1/OG0005707.1/OG0005713.1/OG0005721.1/OG0005723.1/OG0005763.1/OG0005770.1/OG0005786.1/OG0005816.1/OG0005830.1/OG0005832.1/OG0005841.1/OG0005844.1/OG0005850.1/OG0005862.1/OG0005864.1/OG0005871.1/OG0005882.1/OG0005899.1/OG0005902.1/OG0005918.1/OG0005930.1/OG0005931.1/OG0005960.1/OG0005966.1/OG0005973.1/OG0005982.1/OG0005993.1/OG0006011.1/OG0006013.1/OG0006015.1/OG0006032.1/OG0006041.1/OG0006052.1/OG0006053.1/OG0006056.1/OG0006060.1/OG0006146.1/OG0006161.1/OG0006181.1/OG0006188.1/OG0006236.1/OG0006240.1/OG0006248.1/OG0006251.1/OG0006269.1/OG0006284.1/OG0006288.1/OG0006293.1/OG0006297.1/OG0006315.1/OG0006320.1/OG0006331.1/OG0006337.1/OG0006341.1/OG0006346.1/OG0006350.1/OG0006357.1/OG0006362.1/OG0006415.1/OG0006425.1/OG0006432.1/OG0006440.1/OG0006452.1/OG0006456.1/OG0006468.1/OG0006478.1/OG0006481.1/OG0006490.1/OG0006513.1/OG0006514.1/OG0006518.1/OG0006671.1/OG0006673.1/OG0006678.1/OG0006690.1/OG0006697.1/OG0006703.1/OG0006706.1/OG0006717.1/OG0006722.1/OG0006754.1/OG0006757.1/OG0006775.1/OG0006776.1/OG0006792.1/OG0006817.1/OG0006832.1/OG0006867.1/OG0006875.1/OG0006891.1/OG0006924.1/OG0006927.1/OG0006931.1/OG0006942.1/OG0006946.1/OG0006953.1/OG0006958.1/OG0006959.1/OG0006973.1/OG0007110.1/OG0007135.1/OG0007198.1/OG0007208.1/OG0007210.1/OG0007215.1/OG0007217.1/OG0007227.1/OG0007237.1/OG0007246.1/OG0007278.1/OG0007305.1/OG0007319.1/OG0007320.1/OG0007331.1/OG0007354.1/OG0007364.1/OG0007380.1/OG0007410.1/OG0007422.1/OG0007570.1/OG0007577.1/OG0007600.1/OG0007634.1/OG0007660.1/OG0007685.1/OG0007722.1/OG0007727.1/OG0007730.1/OG0007740.1/OG0007741.1/OG0007789.1/OG0007801.1/OG0007808.1/OG0007811.1/OG0007822.1/OG0007823.1/OG0007845.1/OG0007848.1/OG0008012.1/OG0008039.1/OG0008097.1/OG0008108.1/OG0008167.1/OG0008363.1/OG0008495.1/OG0008553.1/OG0008785.1/OG0009072.1</t>
  </si>
  <si>
    <t>OG0000198.3/OG0000198.5/OG0000198.4/OG0000198.2/OG0000198.1/OG0000479.2/OG0000479.1/OG0000494.1/OG0000494.2/OG0000494.3/OG0000494.4/OG0000553.2/OG0000553.3/OG0000553.1/OG0000553.4/OG0000612.2/OG0000612.3/OG0000612.1/OG0001699.1/OG0001851.1/OG0001966.2/OG0001966.1/OG0002132.2/OG0002132.1/OG0002145.1/OG0002169.2/OG0002169.1/OG0002259.1/OG0002353.1/OG0002480.1/OG0002497.2/OG0002497.1/OG0002646.1/OG0002653.1/OG0002928.2/OG0002928.1/OG0002966.1/OG0003125.1/OG0003459.1/OG0003509.1/OG0003542.1/OG0003668.1/OG0003735.1/OG0003797.1/OG0003832.1/OG0004052.1/OG0004054.1/OG0004081.1/OG0004082.1/OG0004109.1/OG0004114.1/OG0004157.1/OG0004282.1/OG0004372.1/OG0004390.1/OG0004392.1/OG0004401.1/OG0004420.1/OG0004438.1/OG0004688.1/OG0004696.1/OG0004705.1/OG0004712.1/OG0004739.1/OG0004941.1/OG0005079.1/OG0005093.1/OG0005122.1/OG0005143.1/OG0005326.1/OG0005366.1/OG0005398.1/OG0005427.1/OG0005441.1/OG0005443.1/OG0005444.1/OG0005499.1/OG0005500.1/OG0005534.1/OG0005756.1/OG0005889.1/OG0005951.1/OG0006022.1/OG0006043.1/OG0006061.1/OG0006154.1/OG0006243.1/OG0006265.1/OG0006285.1/OG0006396.1/OG0006408.1/OG0006451.1/OG0006471.1/OG0006492.1/OG0006598.1/OG0006653.1/OG0006720.1/OG0006772.1/OG0006786.1/OG0006787.1/OG0006803.1/OG0006950.1/OG0006957.1/OG0006969.1/OG0007190.1/OG0007236.1/OG0007253.1/OG0007296.1/OG0007350.1/OG0007379.1/OG0007396.1/OG0007398.1/OG0007415.1/OG0007438.1/OG0007580.1/OG0007586.1/OG0007639.1/OG0007666.1/OG0007681.1/OG0007747.1/OG0007959.1/OG0007983.1/OG0008022.1/OG0008078.1/OG0008080.1/OG0008129.1/OG0008132.1/OG0008144.1/OG0008154.1/OG0008170.1/OG0008171.1/OG0008180.1/OG0008207.1/OG0008221.1/OG0008414.1/OG0008479.1/OG0008491.1/OG0008526.1/OG0008529.1/OG0008536.1/OG0008751.1/OG0008790.1/OG0008804.1/OG0008809.1/OG0009027.1/OG0011448.1</t>
  </si>
  <si>
    <t>OG0000266.6/OG0000266.3/OG0000266.5/OG0000266.1/OG0000266.2/OG0000266.4/OG0000286.3/OG0000286.6/OG0000286.7/OG0000286.1/OG0000286.4/OG0000286.2/OG0000286.5/OG0000512.1/OG0000512.8/OG0000512.3/OG0000512.7/OG0000512.9/OG0000512.5/OG0000512.6/OG0000512.4/OG0000512.2/OG0001056.1/OG0001056.2/OG0001215.1/OG0001215.2/OG0001373.1/OG0001453.2/OG0001453.1/OG0001626.1/OG0001626.2/OG0001632.1/OG0001696.1/OG0001696.2/OG0002231.1/OG0002231.2/OG0002287.1/OG0002593.1/OG0003229.1/OG0003286.1/OG0003313.2/OG0003313.1/OG0003471.1/OG0003474.1/OG0003660.1/OG0003671.1/OG0004031.1/OG0004058.1/OG0004117.2/OG0004117.1/OG0004126.1/OG0004302.1/OG0004442.1/OG0005014.1/OG0005136.1/OG0005180.1/OG0005190.1/OG0005197.1/OG0005197.3/OG0005197.2/OG0005301.1/OG0005373.1/OG0005390.1/OG0005560.1/OG0005598.1/OG0005661.1/OG0005706.1/OG0005794.1/OG0005927.1/OG0005947.1/OG0005991.1/OG0006049.1/OG0006082.1/OG0006411.1/OG0006435.1/OG0006435.2/OG0006472.1/OG0006476.1/OG0006500.1/OG0006682.1/OG0006746.1/OG0006746.2/OG0006834.1/OG0006989.1/OG0007000.1/OG0007247.1/OG0007366.1/OG0007382.1/OG0007434.1/OG0007458.1/OG0007775.1/OG0007884.1/OG0008057.1/OG0008059.1/OG0008269.1/OG0008367.1/OG0009157.1/OG0009366.2/OG0009366.1/OG0009377.1/OG0010076.1</t>
  </si>
  <si>
    <t>OG0002073.1/OG0002073.2/OG0002282.1/OG0002444.1/OG0003688.1/OG0005143.1/OG0006786.1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</si>
  <si>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0000031.13/OG0000031.5/OG0000031.16/OG0000031.1/OG0000031.4/OG0000031.14/OG0000031.8/OG0000031.9/OG0000031.10/OG0000031.2/OG0000031.6/OG0000031.7/OG0000031.12/OG0000031.15/OG0000031.3/OG0000031.11/OG0000031.17/OG0000074.1/OG0000074.8/OG0000074.3/OG0000074.2/OG0000074.6/OG0000074.5/OG0000074.7/OG0000074.4/OG0000126.3/OG0000126.2/OG0000126.8/OG0000126.6/OG0000126.5/OG0000126.1/OG0000126.4/OG0000126.7/OG0000172.3/OG0000172.4/OG0000172.2/OG0000172.1/OG0000299.2/OG0000299.4/OG0000299.3/OG0000299.1/OG0000311.2/OG0000311.3/OG0000311.1/OG0000311.4/OG0000542.1/OG0000542.2/OG0000542.3/OG0000583.2/OG0000583.1/OG0000583.3/OG0000696.1/OG0000696.2/OG0000696.3/OG0000739.1/OG0000739.2/OG0000971.1/OG0000971.2/OG0000971.3/OG0000999.2/OG0000999.1/OG0001110.1/OG0001110.2/OG0001125.2/OG0001125.1/OG0001305.2/OG0001305.1/OG0001365.2/OG0001365.1/OG0001466.2/OG0001466.1/OG0001569.1/OG0001709.1/OG0001709.2/OG0001814.1/OG0001814.2/OG0001870.2/OG0001870.1/OG0001952.1/OG0001952.2/OG0002101.1/OG0002101.2/OG0002376.1/OG0002491.1/OG0002494.1/OG0002585.1/OG0002649.1/OG0002712.1/OG0003148.1/OG0003241.1/OG0003659.1/OG0003769.1/OG0003824.1/OG0003866.1/OG0004024.1/OG0004103.1/OG0004333.1/OG0004471.1/OG0004664.1/OG0005035.1</t>
  </si>
  <si>
    <t>OG0000054.3/OG0000054.7/OG0000054.6/OG0000054.4/OG0000054.2/OG0000054.1/OG0000054.5/OG0000091.3/OG0000091.4/OG0000091.7/OG0000091.1/OG0000091.6/OG0000091.5/OG0000091.8/OG0000091.2/OG0000917.2/OG0000917.1/OG0001033.2/OG0001033.1/OG0001130.1/OG0001130.2/OG0001157.2/OG0001157.1/OG0001212.2/OG0001212.1/OG0001510.2/OG0001510.1/OG0001697.2/OG0001697.1/OG0001870.2/OG0001870.1/OG0001956.1/OG0002037.1/OG0002037.2/OG0002074.2/OG0002074.1/OG0002128.1/OG0002128.2/OG0002298.1/OG0002358.1/OG0002358.2/OG0002369.1/OG0002569.1/OG0002762.2/OG0002762.1/OG0002790.1/OG0002806.1/OG0002806.2/OG0002954.1/OG0002969.1/OG0003085.1/OG0003098.1/OG0003111.1/OG0003449.1/OG0003466.1/OG0003527.1/OG0003848.1/OG0003983.1/OG0004009.1/OG0004047.1/OG0004105.1/OG0004136.1/OG0004243.1/OG0004300.1/OG0004301.1/OG0004335.1/OG0004341.1/OG0004373.1/OG0004435.1/OG0004471.1/OG0004640.1/OG0004750.1/OG0004762.1/OG0004932.1/OG0004933.1/OG0005102.1/OG0005109.1/OG0005171.1/OG0005343.1/OG0005365.1/OG0005402.1/OG0005494.1/OG0005541.1/OG0005583.1/OG0005830.1/OG0005930.1/OG0006415.1/OG0006456.1/OG0006514.1/OG0006931.1/OG0006942.1/OG0007246.1/OG0007319.1/OG0007354.1/OG0007410.1/OG0007422.1/OG0007789.1/OG0007801.1</t>
  </si>
  <si>
    <t>OG0000696.1/OG0000696.2/OG0000696.3/OG0001870.2/OG0001870.1</t>
  </si>
  <si>
    <t>OG0000198.3/OG0000198.5/OG0000198.4/OG0000198.2/OG0000198.1/OG0000939.1/OG0000939.2/OG0001085.2/OG0001085.1/OG0001790.2/OG0001790.1/OG0001924.1/OG0001966.2/OG0001966.1/OG0002032.1/OG0002032.2/OG0002078.2/OG0002078.1/OG0002145.1/OG0002168.1/OG0002257.2/OG0002257.1/OG0002259.1/OG0002264.1/OG0002282.1/OG0002353.1/OG0002646.1/OG0002660.1/OG0003125.1/OG0003220.1/OG0003257.1/OG0003339.1/OG0003415.1/OG0003459.1/OG0003542.1/OG0003688.1/OG0003735.1/OG0003797.1/OG0004052.1/OG0004082.1/OG0004681.1/OG0004688.1/OG0005167.1/OG0005376.1/OG0005462.1/OG0005534.1/OG0005582.1/OG0005846.1/OG0006061.1/OG0006454.1/OG0006466.1/OG0006716.1/OG0006771.1/OG0006786.1/OG0006855.1/OG0007151.1/OG0007155.1/OG0007782.1/OG0008022.1/OG0008221.1/OG0008529.1/OG0009049.1/OG0009699.1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</si>
  <si>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0000060.5/OG0000060.4/OG0000060.1/OG0000060.2/OG0000060.6/OG0000060.7/OG0000060.9/OG0000060.8/OG0000060.3/OG0000060.10/OG0000066.8/OG0000066.7/OG0000066.5/OG0000066.6/OG0000066.3/OG0000066.4/OG0000066.1/OG0000066.2/OG0000071.1/OG0000071.5/OG0000071.11/OG0000071.7/OG0000071.9/OG0000071.2/OG0000071.6/OG0000071.10/OG0000071.3/OG0000071.8/OG0000071.4/OG0000081.3/OG0000081.9/OG0000081.8/OG0000081.5/OG0000081.4/OG0000081.1/OG0000081.6/OG0000081.7/OG0000081.2/OG0000083.8/OG0000083.1/OG0000083.3/OG0000083.5/OG0000083.6/OG0000083.4/OG0000083.2/OG0000083.7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0000120.3/OG0000120.4/OG0000120.1/OG0000120.5/OG0000120.2/OG0000126.3/OG0000126.2/OG0000126.8/OG0000126.6/OG0000126.5/OG0000126.1/OG0000126.4/OG0000126.7/OG0000133.3/OG0000133.1/OG0000133.4/OG0000133.2/OG0000140.1/OG0000140.4/OG0000140.2/OG0000140.3/OG0000140.5/OG0000140.6/OG0000140.7/OG0000143.2/OG0000143.3/OG0000143.1/OG0000143.4/OG0000144.8/OG0000144.6/OG0000144.1/OG0000144.7/OG0000144.5/OG0000144.4/OG0000144.3/OG0000144.2/OG0000148.3/OG0000148.6/OG0000148.5/OG0000148.2/OG0000148.4/OG0000148.1/OG0000159.7/OG0000159.2/OG0000159.6/OG0000159.5/OG0000159.1/OG0000159.4/OG0000159.3/OG0000168.1/OG0000168.4/OG0000168.2/OG0000168.3/OG0000168.5/OG0000182.3/OG0000182.5/OG0000182.2/OG0000182.6/OG0000182.1/OG0000182.4/OG0000192.1/OG0000192.2/OG0000192.5/OG0000192.4/OG0000192.3/OG0000200.4/OG0000200.5/OG0000200.2/OG0000200.6/OG0000200.3/OG0000200.1/OG0000208.2/OG0000208.1/OG0000208.4/OG0000208.3/OG0000247.4/OG0000247.5/OG0000247.1/OG0000247.3/OG0000247.2/OG0000267.4/OG0000267.1/OG0000267.2/OG0000267.5/OG0000267.3/OG0000273.1/OG0000273.5/OG0000273.4/OG0000273.2/OG0000273.3/OG0000274.1/OG0000274.4/OG0000274.5/OG0000274.2/OG0000274.3/OG0000278.4/OG0000278.2/OG0000278.1/OG0000278.3/OG0000278.5/OG0000283.4/OG0000283.3/OG0000283.1/OG0000283.2/OG0000299.2/OG0000299.4/OG0000299.3/OG0000299.1/OG0000300.2/OG0000300.3/OG0000300.1/OG0000306.4/OG0000306.1/OG0000306.2/OG0000306.3/OG0000311.2/OG0000311.3/OG0000311.1/OG0000311.4/OG0000312.1/OG0000316.4/OG0000316.2/OG0000316.5/OG0000316.1/OG0000316.3/OG0000320.4/OG0000320.3/OG0000320.2/OG0000320.1/OG0000320.5/OG0000322.1/OG0000322.2/OG0000322.4/OG0000322.3/OG0000331.1/OG0000331.3/OG0000331.2/OG0000331.4/OG0000332.3/OG0000332.2/OG0000332.1/OG0000334.3/OG0000334.1/OG0000334.4/OG0000334.2/OG0000351.4/OG0000351.3/OG0000351.1/OG0000351.2/OG0000354.3/OG0000354.2/OG0000354.1/OG0000356.4/OG0000356.1/OG0000356.2/OG0000356.3/OG0000373.2/OG0000373.1/OG0000373.3/OG0000373.4/OG0000375.4/OG0000375.3/OG0000375.2/OG0000375.1/OG0000386.3/OG0000386.1/OG0000386.4/OG0000386.2/OG0000398.2/OG0000398.1/OG0000398.3/OG0000400.4/OG0000400.1/OG0000400.3/OG0000400.2/OG0000401.3/OG0000401.1/OG0000401.2/OG0000416.1/OG0000416.4/OG0000416.2/OG0000416.3/OG0000418.4/OG0000418.3/OG0000418.2/OG0000418.1/OG0000419.4/OG0000419.3/OG0000419.2/OG0000419.1/OG0000433.3/OG0000433.2/OG0000433.1/OG0000436.3/OG0000436.1/OG0000436.2/OG0000444.4/OG0000444.3/OG0000444.1/OG0000444.2/OG0000449.3/OG0000449.1/OG0000449.2/OG0000475.2/OG0000475.3/OG0000475.1/OG0000477.2/OG0000477.3/OG0000477.4/OG0000477.1/OG0000485.1/OG0000485.3/OG0000485.2/OG0000492.1/OG0000492.3/OG0000492.2/OG0000502.2/OG0000502.1/OG0000502.3/OG0000507.1/OG0000507.2/OG0000513.2/OG0000513.1/OG0000521.2/OG0000521.1/OG0000521.3/OG0000523.2/OG0000523.3/OG0000523.1/OG0000525.3/OG0000525.1/OG0000525.2/OG0000526.3/OG0000526.2/OG0000526.1/OG0000533.2/OG0000533.3/OG0000533.4/OG0000533.1/OG0000538.3/OG0000538.2/OG0000538.4/OG0000538.1/OG0000541.1/OG0000541.2/OG0000541.3/OG0000549.2/OG0000549.1/OG0000551.3/OG0000551.2/OG0000551.1/OG0000555.1/OG0000555.2/OG0000555.3/OG0000561.2/OG0000561.3/OG0000561.1/OG0000571.3/OG0000571.1/OG0000571.2/OG0000582.3/OG0000582.1/OG0000582.2/OG0000583.2/OG0000583.1/OG0000583.3/OG0000585.1/OG0000585.2/OG0000608.1/OG0000608.2/OG0000614.3/OG0000614.2/OG0000614.1/OG0000617.1/OG0000617.2/OG0000617.3/OG0000619.1/OG0000619.3/OG0000619.2/OG0000623.1/OG0000623.2/OG0000631.2/OG0000631.1/OG0000631.3/OG0000632.1/OG0000632.2/OG0000635.1/OG0000635.2/OG0000636.3/OG0000636.1/OG0000636.2/OG0000650.1/OG0000650.2/OG0000650.3/OG0000667.1/OG0000667.3/OG0000667.2/OG0000670.2/OG0000670.1/OG0000671.3/OG0000671.1/OG0000671.2/OG0000696.1/OG0000696.2/OG0000696.3/OG0000704.2/OG0000704.1/OG0000704.3/OG0000732.1/OG0000732.2/OG0000732.3/OG0000764.1/OG0000764.2/OG0000764.3/OG0000770.2/OG0000770.1/OG0000785.1/OG0000785.2/OG0000787.2/OG0000787.1/OG0000795.1/OG0000795.2/OG0000812.1/OG0000812.2/OG0000812.3/OG0000831.2/OG0000831.1/OG0000832.1/OG0000832.3/OG0000832.2/OG0000858.1/OG0000858.2/OG0000858.3/OG0000886.1/OG0000886.3/OG0000886.2/OG0000889.2/OG0000889.1/OG0000892.1/OG0000892.2/OG0000893.1/OG0000893.2/OG0000897.2/OG0000897.1/OG0000915.1/OG0000915.2/OG0000917.2/OG0000917.1/OG0000918.2/OG0000918.3/OG0000918.1/OG0000919.2/OG0000919.1/OG0000921.3/OG0000921.1/OG0000921.2/OG0000923.1/OG0000923.2/OG0000935.2/OG0000935.1/OG0000938.1/OG0000938.3/OG0000938.2/OG0000947.1/OG0000947.2/OG0000953.1/OG0000953.2/OG0000967.1/OG0000967.2/OG0000967.3/OG0001003.1/OG0001003.2/OG0001018.2/OG0001018.3/OG0001018.1/OG0001019.1/OG0001019.2/OG0001026.1/OG0001026.2/OG0001049.2/OG0001049.1/OG0001050.2/OG0001050.1/OG0001052.2/OG0001052.1/OG0001068.2/OG0001068.1/OG0001084.2/OG0001084.1/OG0001090.1/OG0001090.2/OG0001148.2/OG0001148.1/OG0001157.2/OG0001157.1/OG0001162.1/OG0001162.2/OG0001163.2/OG0001163.1/OG0001169.2/OG0001169.1/OG0001171.2/OG0001171.1/OG0001175.2/OG0001175.1/OG0001176.1/OG0001176.2/OG0001193.1/OG0001193.2/OG0001200.2/OG0001200.1/OG0001213.1/OG0001213.2/OG0001225.2/OG0001225.1/OG0001227.2/OG0001227.1/OG0001241.1/OG0001241.2/OG0001243.2/OG0001243.1/OG0001248.1/OG0001248.2/OG0001249.1/OG0001260.1/OG0001262.2/OG0001262.1/OG0001266.2/OG0001266.1/OG0001271.2/OG0001271.1/OG0001275.2/OG0001275.1/OG0001296.1/OG0001296.2/OG0001305.2/OG0001305.1/OG0001313.2/OG0001313.1/OG0001326.1/OG0001342.2/OG0001342.1/OG0001355.2/OG0001355.1/OG0001368.2/OG0001368.1/OG0001374.2/OG0001374.1/OG0001393.1/OG0001393.2/OG0001397.1/OG0001397.2/OG0001403.2/OG0001403.1/OG0001408.1/OG0001408.2/OG0001420.1/OG0001440.1/OG0001440.2/OG0001466.2/OG0001466.1/OG0001504.1/OG0001504.2/OG0001509.2/OG0001509.1/OG0001543.2/OG0001543.1/OG0001551.1/OG0001559.2/OG0001559.1/OG0001560.1/OG0001560.2/OG0001567.1/OG0001578.2/OG0001578.1/OG0001607.2/OG0001607.1/OG0001610.1/OG0001639.1/OG0001639.2/OG0001648.2/OG0001648.1/OG0001702.2/OG0001702.1/OG0001712.1/OG0001712.2/OG0001716.1/OG0001716.2/OG0001719.1/OG0001752.2/OG0001752.1/OG0001753.1/OG0001753.2/OG0001757.2/OG0001757.1/OG0001765.1/OG0001768.1/OG0001769.2/OG0001769.1/OG0001772.2/OG0001772.1/OG0001782.1/OG0001782.2/OG0001786.2/OG0001786.1/OG0001794.1/OG0001794.2/OG0001814.1/OG0001814.2/OG0001828.1/OG0001828.3/OG0001828.2/OG0001858.1/OG0001860.2/OG0001860.1/OG0001867.1/OG0001870.2/OG0001870.1/OG0001932.1/OG0001932.2/OG0001936.1/OG0001936.2/OG0001938.2/OG0001938.1/OG0001942.1/OG0001942.2/OG0001945.1/OG0001945.2/OG0001948.1/OG0001948.2/OG0001954.1/OG0001965.1/OG0001970.1/OG0001970.2/OG0001972.1/OG0001972.2/OG0001991.1/OG0002003.2/OG0002003.1/OG0002009.1/OG0002009.2/OG0002056.1/OG0002061.1/OG0002064.2/OG0002064.1/OG0002077.2/OG0002077.1/OG0002108.1/OG0002134.1/OG0002142.1/OG0002142.2/OG0002146.1/OG0002147.1/OG0002147.2/OG0002180.1/OG0002221.1/OG0002225.2/OG0002225.1/OG0002236.1/OG0002236.2/OG0002268.1/OG0002277.2/OG0002277.1/OG0002284.1/OG0002295.1/OG0002341.1/OG0002351.1/OG0002360.1/OG0002360.2/OG0002361.2/OG0002361.1/OG0002366.1/OG0002366.2/OG0002380.1/OG0002381.2/OG0002381.1/OG0002411.1/OG0002443.2/OG0002443.1/OG0002475.1/OG0002477.1/OG0002487.1/OG0002491.1/OG0002492.1/OG0002504.2/OG0002504.1/OG0002509.2/OG0002509.1/OG0002515.1/OG0002553.1/OG0002569.1/OG0002572.1/OG0002578.1/OG0002585.1/OG0002586.1/OG0002586.2/OG0002601.1/OG0002605.1/OG0002605.2/OG0002636.1/OG0002649.1/OG0002670.1/OG0002746.1/OG0002748.1/OG0002754.1/OG0002772.1/OG0002787.1/OG0002797.1/OG0002807.1/OG0002822.1/OG0002870.1/OG0002876.1/OG0002885.1/OG0002899.1/OG0002907.1/OG0002920.1/OG0002932.1/OG0002936.1/OG0002947.2/OG0002947.1/OG0002955.1/OG0002959.1/OG0003049.1/OG0003058.1/OG0003066.1/OG0003068.1/OG0003088.1/OG0003090.1/OG0003091.1/OG0003095.1/OG0003113.1/OG0003137.1/OG0003145.1/OG0003154.1/OG0003243.1/OG0003252.1/OG0003264.1/OG0003266.2/OG0003266.1/OG0003268.1/OG0003276.1/OG0003280.1/OG0003287.1/OG0003295.1/OG0003320.1/OG0003323.1/OG0003423.1/OG0003442.1/OG0003448.1/OG0003460.1/OG0003463.1/OG0003481.1/OG0003510.1/OG0003522.1/OG0003523.1/OG0003543.1/OG0003551.1/OG0003558.1/OG0003567.1/OG0003580.1/OG0003581.1/OG0003591.1/OG0003594.1/OG0003655.1/OG0003655.2/OG0003679.1/OG0003693.1/OG0003712.1/OG0003721.1/OG0003730.1/OG0003752.1/OG0003758.1/OG0003769.1/OG0003774.1/OG0003801.1/OG0003804.1/OG0003816.1/OG0003817.1/OG0003818.1/OG0003819.1/OG0003821.1/OG0003822.1/OG0003824.1/OG0003844.1/OG0003846.1/OG0003926.1/OG0003943.1/OG0003945.1/OG0003973.1/OG0003993.1/OG0004029.1/OG0004056.1/OG0004066.1/OG0004106.1/OG0004108.1/OG0004111.1/OG0004146.1/OG0004152.1/OG0004153.1/OG0004156.1/OG0004204.1/OG0004205.2/OG0004205.1/OG0004210.1/OG0004243.1/OG0004249.1/OG0004250.1/OG0004263.1/OG0004283.1/OG0004301.1/OG0004315.1/OG0004363.1/OG0004391.1/OG0004419.1/OG0004425.1/OG0004428.1/OG0004429.1/OG0004435.1/OG0004439.1/OG0004448.1/OG0004470.1/OG0004568.1/OG0004609.1/OG0004620.1/OG0004628.1/OG0004632.1/OG0004634.1/OG0004636.1/OG0004671.1/OG0004691.1/OG0004693.1/OG0004704.1/OG0004718.1/OG0004725.1/OG0004728.1/OG0004749.1/OG0004791.1/OG0004813.1/OG0004883.1/OG0004904.1/OG0004948.1/OG0004952.1/OG0004975.1/OG0005017.1/OG0005043.1/OG0005044.1/OG0005055.1/OG0005072.1/OG0005073.1/OG0005081.1/OG0005103.1/OG0005111.1/OG0005116.1/OG0005132.1/OG0005154.1/OG0005339.1/OG0005389.1/OG0005394.1/OG0005434.1/OG0005445.1/OG0005446.1/OG0005507.1/OG0005508.1/OG0005515.1/OG0005580.1/OG0005737.1/OG0005786.1/OG0005802.1/OG0005838.1/OG0005867.1/OG0005879.1/OG0005930.1/OG0005993.1/OG0005995.1/OG0006014.1/OG0006033.1/OG0006041.1/OG0006146.1/OG0006217.1/OG0006248.1/OG0006251.1/OG0006256.1/OG0006258.1/OG0006297.1/OG0006315.1/OG0006413.1/OG0006441.1/OG0006464.1/OG0006626.1/OG0006659.1/OG0006706.1/OG0006754.1/OG0006819.1/OG0006867.1/OG0006889.1/OG0006913.1/OG0006915.1/OG0007085.1/OG0007091.1/OG0007130.1/OG0007280.1/OG0007402.1/OG0007773.1/OG0007783.1/OG0008028.1/OG0008113.1/OG0008130.1/OG0008495.1/OG0009116.1</t>
  </si>
  <si>
    <t>OG0000279.4/OG0000279.1/OG0000279.6/OG0000279.2/OG0000279.9/OG0000279.3/OG0000279.8/OG0000279.5/OG0000279.7/OG0000821.1/OG0000821.3/OG0000821.2/OG0002186.1/OG0002306.2/OG0002306.1/OG0002582.1/OG0002593.1/OG0002628.2/OG0002628.1/OG0002658.1/OG0002817.2/OG0002817.1/OG0002830.1/OG0002905.1/OG0003229.1/OG0003447.1/OG0003454.1/OG0003471.1/OG0003576.1/OG0003671.1/OG0004031.1/OG0005064.1/OG0005474.1/OG0005706.1/OG0005810.1/OG0005822.1/OG0005927.1/OG0005947.1/OG0006049.1/OG0006392.1/OG0006476.1/OG0006834.1/OG0007144.1/OG0007153.1/OG0007366.1/OG0007413.1/OG0007609.1/OG0007786.1/OG0008224.1/OG0008269.1/OG0008623.1</t>
  </si>
  <si>
    <t>OG0002259.1/OG0002264.1/OG0002282.1/OG0002646.1/OG0003220.1/OG0003339.1/OG0003415.1/OG0003688.1/OG0003797.1/OG0005582.1/OG0006855.1/OG0007151.1/OG0008221.1/OG0008529.1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</si>
  <si>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0000021.4/OG0000021.11/OG0000021.2/OG0000021.9/OG0000021.10/OG0000021.13/OG0000021.6/OG0000021.8/OG0000021.14/OG0000021.15/OG0000021.5/OG0000021.1/OG0000021.7/OG0000021.3/OG0000021.12/OG0000046.8/OG0000046.2/OG0000046.5/OG0000046.6/OG0000046.4/OG0000046.11/OG0000046.1/OG0000046.7/OG0000046.9/OG0000046.3/OG0000046.10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0000140.1/OG0000140.4/OG0000140.2/OG0000140.3/OG0000140.5/OG0000140.6/OG0000140.7/OG0000144.8/OG0000144.6/OG0000144.1/OG0000144.7/OG0000144.5/OG0000144.4/OG0000144.3/OG0000144.2/OG0000148.3/OG0000148.6/OG0000148.5/OG0000148.2/OG0000148.4/OG0000148.1/OG0000182.3/OG0000182.5/OG0000182.2/OG0000182.6/OG0000182.1/OG0000182.4/OG0000200.4/OG0000200.5/OG0000200.2/OG0000200.6/OG0000200.3/OG0000200.1/OG0000208.2/OG0000208.1/OG0000208.4/OG0000208.3/OG0000247.4/OG0000247.5/OG0000247.1/OG0000247.3/OG0000247.2/OG0000273.1/OG0000273.5/OG0000273.4/OG0000273.2/OG0000273.3/OG0000299.2/OG0000299.4/OG0000299.3/OG0000299.1/OG0000311.2/OG0000311.3/OG0000311.1/OG0000311.4/OG0000316.4/OG0000316.2/OG0000316.5/OG0000316.1/OG0000316.3/OG0000322.1/OG0000322.2/OG0000322.4/OG0000322.3/OG0000332.3/OG0000332.2/OG0000332.1/OG0000354.3/OG0000354.2/OG0000354.1/OG0000356.4/OG0000356.1/OG0000356.2/OG0000356.3/OG0000398.2/OG0000398.1/OG0000398.3/OG0000400.4/OG0000400.1/OG0000400.3/OG0000400.2/OG0000507.1/OG0000507.2/OG0000533.2/OG0000533.3/OG0000533.4/OG0000533.1/OG0000571.3/OG0000571.1/OG0000571.2/OG0000632.1/OG0000632.2/OG0000635.1/OG0000635.2/OG0000770.2/OG0000770.1/OG0000795.1/OG0000795.2/OG0000812.1/OG0000812.2/OG0000812.3/OG0000886.1/OG0000886.3/OG0000886.2/OG0000917.2/OG0000917.1/OG0000947.1/OG0000947.2/OG0001003.1/OG0001003.2/OG0001049.2/OG0001049.1/OG0001050.2/OG0001050.1/OG0001090.1/OG0001090.2/OG0001176.1/OG0001176.2/OG0001193.1/OG0001193.2/OG0001200.2/OG0001200.1/OG0001213.1/OG0001213.2/OG0001249.1/OG0001262.2/OG0001262.1/OG0001275.2/OG0001275.1/OG0001296.1/OG0001296.2/OG0001305.2/OG0001305.1/OG0001326.1/OG0001355.2/OG0001355.1/OG0001368.2/OG0001368.1/OG0001393.1/OG0001393.2/OG0001397.1/OG0001397.2/OG0001420.1/OG0001551.1/OG0001560.1/OG0001560.2/OG0001607.2/OG0001607.1/OG0001610.1/OG0001639.1/OG0001639.2/OG0001648.2/OG0001648.1/OG0001712.1/OG0001712.2/OG0001768.1/OG0001772.2/OG0001772.1/OG0001870.2/OG0001870.1/OG0001936.1/OG0001936.2/OG0001948.1/OG0001948.2/OG0001972.1/OG0001972.2/OG0001991.1/OG0002003.2/OG0002003.1/OG0002064.2/OG0002064.1/OG0002142.1/OG0002142.2/OG0002146.1/OG0002180.1/OG0002225.2/OG0002225.1/OG0002284.1/OG0002380.1/OG0002475.1/OG0002504.2/OG0002504.1/OG0002515.1/OG0002569.1/OG0002578.1/OG0002605.1/OG0002605.2/OG0002746.1/OG0002754.1/OG0002807.1/OG0002885.1/OG0002936.1/OG0002959.1/OG0003049.1/OG0003090.1/OG0003113.1/OG0003137.1/OG0003145.1/OG0003243.1/OG0003264.1/OG0003268.1/OG0003276.1/OG0003280.1/OG0003295.1/OG0003551.1/OG0003567.1/OG0003580.1/OG0003655.1/OG0003655.2/OG0003816.1/OG0003818.1/OG0003819.1/OG0003821.1/OG0003822.1/OG0003846.1/OG0003945.1/OG0003973.1/OG0004029.1/OG0004066.1/OG0004106.1/OG0004111.1/OG0004153.1/OG0004301.1/OG0004315.1/OG0004391.1/OG0004428.1/OG0004620.1/OG0004691.1/OG0004693.1/OG0004728.1/OG0004749.1/OG0004791.1/OG0004883.1/OG0004948.1/OG0004952.1/OG0005017.1/OG0005044.1/OG0005072.1/OG0005073.1/OG0005081.1/OG0005103.1/OG0005116.1/OG0005339.1/OG0005394.1/OG0005515.1/OG0005580.1/OG0005995.1/OG0006217.1/OG0006256.1/OG0006258.1/OG0006413.1/OG0006464.1/OG0006867.1/OG0007402.1/OG0007773.1/OG0007783.1/OG0008495.1</t>
  </si>
  <si>
    <t>OG0000279.4/OG0000279.1/OG0000279.6/OG0000279.2/OG0000279.9/OG0000279.3/OG0000279.8/OG0000279.5/OG0000279.7/OG0002306.2/OG0002306.1/OG0002582.1/OG0002593.1/OG0002628.2/OG0002628.1/OG0002830.1/OG0003229.1/OG0003454.1/OG0005064.1/OG0005927.1/OG0007366.1/OG0007786.1/OG0008269.1/OG0008623.1</t>
  </si>
  <si>
    <t>OG0000198.3/OG0000198.5/OG0000198.4/OG0000198.2/OG0000198.1/OG0001966.2/OG0001966.1/OG0002145.1/OG0002257.2/OG0002257.1/OG0002264.1/OG0002353.1/OG0002646.1/OG0003125.1/OG0003339.1/OG0003459.1/OG0003542.1/OG0003735.1/OG0004052.1/OG0004681.1/OG0004688.1/OG0005167.1/OG0005376.1/OG0005462.1/OG0005534.1/OG0006771.1/OG0009699.1</t>
  </si>
  <si>
    <t>OG0000020.1/OG0000020.2/OG0000020.9/OG0000020.3/OG0000020.13/OG0000020.6/OG0000020.5/OG0000020.4/OG0000020.11/OG0000020.10/OG0000020.8/OG0000020.7/OG0000020.12/OG0000066.8/OG0000066.7/OG0000066.5/OG0000066.6/OG0000066.3/OG0000066.4/OG0000066.1/OG0000066.2/OG0000081.3/OG0000081.9/OG0000081.8/OG0000081.5/OG0000081.4/OG0000081.1/OG0000081.6/OG0000081.7/OG0000081.2/OG0000102.3/OG0000102.1/OG0000102.2/OG0000102.6/OG0000102.5/OG0000102.4/OG0000102.7/OG0000102.8/OG0000126.3/OG0000126.2/OG0000126.8/OG0000126.6/OG0000126.5/OG0000126.1/OG0000126.4/OG0000126.7/OG0000133.3/OG0000133.1/OG0000133.4/OG0000133.2/OG0000168.1/OG0000168.4/OG0000168.2/OG0000168.3/OG0000168.5/OG0000192.1/OG0000192.2/OG0000192.5/OG0000192.4/OG0000192.3/OG0000247.4/OG0000247.5/OG0000247.1/OG0000247.3/OG0000247.2/OG0000278.4/OG0000278.2/OG0000278.1/OG0000278.3/OG0000278.5/OG0000331.1/OG0000331.3/OG0000331.2/OG0000331.4/OG0000351.4/OG0000351.3/OG0000351.1/OG0000351.2/OG0000356.4/OG0000356.1/OG0000356.2/OG0000356.3/OG0000375.4/OG0000375.3/OG0000375.2/OG0000375.1/OG0000386.3/OG0000386.1/OG0000386.4/OG0000386.2/OG0000416.1/OG0000416.4/OG0000416.2/OG0000416.3/OG0000436.3/OG0000436.1/OG0000436.2/OG0000449.3/OG0000449.1/OG0000449.2/OG0000475.2/OG0000475.3/OG0000475.1/OG0000525.3/OG0000525.1/OG0000525.2/OG0000526.3/OG0000526.2/OG0000526.1/OG0000541.1/OG0000541.2/OG0000541.3/OG0000561.2/OG0000561.3/OG0000561.1/OG0000571.3/OG0000571.1/OG0000571.2/OG0000582.3/OG0000582.1/OG0000582.2/OG0000631.2/OG0000631.1/OG0000631.3/OG0000671.3/OG0000671.1/OG0000671.2/OG0000704.2/OG0000704.1/OG0000704.3/OG0000785.1/OG0000785.2/OG0000858.1/OG0000858.2/OG0000858.3/OG0000915.1/OG0000915.2/OG0000918.2/OG0000918.3/OG0000918.1/OG0000919.2/OG0000919.1/OG0000938.1/OG0000938.3/OG0000938.2/OG0000947.1/OG0000947.2/OG0001052.2/OG0001052.1/OG0001157.2/OG0001157.1/OG0001162.1/OG0001162.2/OG0001175.2/OG0001175.1/OG0001241.1/OG0001241.2/OG0001248.1/OG0001248.2/OG0001249.1/OG0001260.1/OG0001403.2/OG0001403.1/OG0001509.2/OG0001509.1/OG0001607.2/OG0001607.1/OG0001648.2/OG0001648.1/OG0001716.1/OG0001716.2/OG0001719.1/OG0001753.1/OG0001753.2/OG0001768.1/OG0001769.2/OG0001769.1/OG0001782.1/OG0001782.2/OG0001786.2/OG0001786.1/OG0001932.1/OG0001932.2/OG0001954.1/OG0002056.1/OG0002236.1/OG0002236.2/OG0002351.1/OG0002381.2/OG0002381.1/OG0002475.1/OG0002477.1/OG0002492.1/OG0002509.2/OG0002509.1/OG0002553.1/OG0002572.1/OG0002601.1/OG0002649.1/OG0002746.1/OG0002754.1/OG0002876.1/OG0002907.1/OG0002920.1/OG0002932.1/OG0002947.2/OG0002947.1/OG0003058.1/OG0003066.1/OG0003088.1/OG0003137.1/OG0003243.1/OG0003320.1/OG0003423.1/OG0003460.1/OG0003522.1/OG0003523.1/OG0003591.1/OG0003752.1/OG0003801.1/OG0003844.1/OG0003943.1/OG0003993.1/OG0004106.1/OG0004156.1/OG0004204.1/OG0004283.1/OG0004435.1/OG0004448.1/OG0004609.1/OG0004628.1/OG0004632.1/OG0004634.1/OG0004636.1/OG0004704.1/OG0004718.1/OG0004725.1/OG0004883.1/OG0005055.1/OG0005081.1/OG0005132.1/OG0005154.1/OG0005434.1/OG0005446.1/OG0005507.1/OG0005508.1/OG0005737.1/OG0005867.1/OG0005930.1/OG0006033.1/OG0006041.1/OG0006251.1/OG0006441.1/OG0006659.1/OG0006819.1/OG0006889.1/OG0006913.1/OG0007085.1/OG0007091.1/OG0007130.1/OG0007280.1/OG0008113.1/OG0008130.1/OG0009116.1</t>
  </si>
  <si>
    <t>OG0002186.1/OG0002593.1/OG0002817.2/OG0002817.1/OG0002905.1/OG0003576.1/OG0005474.1/OG0005810.1/OG0005822.1/OG0005947.1/OG0006392.1/OG0007153.1/OG0007413.1/OG0008269.1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</si>
  <si>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0000082.1/OG0000082.7/OG0000082.6/OG0000082.3/OG0000082.4/OG0000082.5/OG0000082.2/OG0000089.4/OG0000089.8/OG0000089.5/OG0000089.2/OG0000089.6/OG0000089.3/OG0000089.7/OG0000089.1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0000222.2/OG0000222.1/OG0000222.4/OG0000222.5/OG0000222.3/OG0000247.4/OG0000247.5/OG0000247.1/OG0000247.3/OG0000247.2/OG0000265.3/OG0000265.1/OG0000265.2/OG0000265.4/OG0000265.5/OG0000269.4/OG0000269.2/OG0000269.3/OG0000269.1/OG0000280.1/OG0000280.2/OG0000280.4/OG0000280.3/OG0000299.2/OG0000299.4/OG0000299.3/OG0000299.1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0000356.4/OG0000356.1/OG0000356.2/OG0000356.3/OG0000358.2/OG0000358.1/OG0000358.3/OG0000358.4/OG0000363.4/OG0000363.1/OG0000363.2/OG0000363.3/OG0000386.3/OG0000386.1/OG0000386.4/OG0000386.2/OG0000396.4/OG0000396.3/OG0000396.1/OG0000396.2/OG0000403.2/OG0000403.1/OG0000404.1/OG0000404.2/OG0000404.3/OG0000404.4/OG0000419.4/OG0000419.3/OG0000419.2/OG0000419.1/OG0000449.3/OG0000449.1/OG0000449.2/OG0000454.1/OG0000454.2/OG0000484.2/OG0000484.1/OG0000484.3/OG0000502.2/OG0000502.1/OG0000502.3/OG0000526.3/OG0000526.2/OG0000526.1/OG0000563.2/OG0000563.3/OG0000563.1/OG0000608.1/OG0000608.2/OG0000618.2/OG0000618.1/OG0000618.3/OG0000619.1/OG0000619.3/OG0000619.2/OG0000666.3/OG0000666.2/OG0000666.1/OG0000671.3/OG0000671.1/OG0000671.2/OG0000686.1/OG0000686.2/OG0000686.3/OG0000696.1/OG0000696.2/OG0000696.3/OG0000707.1/OG0000707.3/OG0000707.2/OG0000710.3/OG0000710.1/OG0000710.2/OG0000712.1/OG0000712.2/OG0000746.1/OG0000746.2/OG0000763.1/OG0000763.2/OG0000785.1/OG0000785.2/OG0000815.1/OG0000815.2/OG0000834.2/OG0000834.1/OG0000920.2/OG0000920.1/OG0000921.3/OG0000921.1/OG0000921.2/OG0000938.1/OG0000938.3/OG0000938.2/OG0000942.2/OG0000942.3/OG0000942.1/OG0000945.1/OG0000945.2/OG0000960.1/OG0000960.2/OG0000994.2/OG0000994.1/OG0001001.1/OG0001001.2/OG0001003.1/OG0001003.2/OG0001017.1/OG0001017.2/OG0001034.2/OG0001034.1/OG0001052.2/OG0001052.1/OG0001053.1/OG0001053.2/OG0001053.3/OG0001087.1/OG0001087.2/OG0001090.1/OG0001090.2/OG0001118.1/OG0001118.2/OG0001120.2/OG0001120.1/OG0001149.1/OG0001149.2/OG0001157.2/OG0001157.1/OG0001176.1/OG0001176.2/OG0001203.2/OG0001203.1/OG0001218.2/OG0001218.1/OG0001225.2/OG0001225.1/OG0001243.2/OG0001243.1/OG0001248.1/OG0001248.2/OG0001257.1/OG0001257.2/OG0001262.2/OG0001262.1/OG0001267.2/OG0001267.1/OG0001271.2/OG0001271.1/OG0001275.2/OG0001275.1/OG0001278.2/OG0001278.1/OG0001374.2/OG0001374.1/OG0001403.2/OG0001403.1/OG0001407.1/OG0001407.2/OG0001412.2/OG0001412.1/OG0001466.2/OG0001466.1/OG0001469.2/OG0001469.1/OG0001513.2/OG0001513.1/OG0001523.1/OG0001523.2/OG0001552.2/OG0001552.1/OG0001559.2/OG0001559.1/OG0001569.1/OG0001616.1/OG0001616.2/OG0001690.1/OG0001694.2/OG0001694.1/OG0001706.1/OG0001706.2/OG0001712.1/OG0001712.2/OG0001764.2/OG0001764.1/OG0001768.1/OG0001772.2/OG0001772.1/OG0001782.1/OG0001782.2/OG0001783.1/OG0001982.1/OG0002018.1/OG0002047.1/OG0002047.2/OG0002051.1/OG0002064.2/OG0002064.1/OG0002079.1/OG0002134.1/OG0002142.1/OG0002142.2/OG0002144.1/OG0002144.2/OG0002150.2/OG0002150.1/OG0002178.1/OG0002178.2/OG0002228.1/OG0002236.1/OG0002236.2/OG0002276.1/OG0002284.1/OG0002292.2/OG0002292.1/OG0002295.1/OG0002342.1/OG0002342.2/OG0002358.1/OG0002358.2/OG0002359.1/OG0002361.2/OG0002361.1/OG0002369.1/OG0002381.2/OG0002381.1/OG0002403.2/OG0002403.1/OG0002451.1/OG0002451.2/OG0002468.1/OG0002468.2/OG0002472.1/OG0002515.1/OG0002551.1/OG0002551.2/OG0002553.1/OG0002594.2/OG0002594.1/OG0002607.1/OG0002614.1/OG0002615.1/OG0002621.1/OG0002649.1/OG0002666.1/OG0002668.2/OG0002668.1/OG0002773.1/OG0002774.2/OG0002774.1/OG0002797.1/OG0002923.1/OG0002932.1/OG0002947.2/OG0002947.1/OG0002959.1/OG0002971.1/OG0003026.1/OG0003061.1/OG0003066.1/OG0003068.1/OG0003078.1/OG0003090.1/OG0003095.1/OG0003132.1/OG0003138.1/OG0003190.1/OG0003218.1/OG0003221.1/OG0003243.1/OG0003256.1/OG0003280.1/OG0003292.1/OG0003318.1/OG0003328.1/OG0003333.1/OG0003423.1/OG0003442.1/OG0003479.1/OG0003487.1/OG0003510.1/OG0003539.1/OG0003591.1/OG0003642.1/OG0003683.1/OG0003690.1/OG0003691.1/OG0003721.1/OG0003819.1/OG0003826.1/OG0003827.1/OG0003829.1/OG0003831.1/OG0003846.1/OG0003952.1/OG0003953.1/OG0003955.1/OG0003993.1/OG0004000.1/OG0004038.1/OG0004045.1/OG0004069.1/OG0004084.1/OG0004111.1/OG0004129.1/OG0004135.1/OG0004144.1/OG0004234.1/OG0004269.1/OG0004273.1/OG0004283.1/OG0004289.1/OG0004305.1/OG0004306.1/OG0004370.1/OG0004389.1/OG0004396.1/OG0004397.1/OG0004409.1/OG0004426.1/OG0004428.1/OG0004433.1/OG0004544.1/OG0004568.1/OG0004589.1/OG0004614.1/OG0004620.1/OG0004637.1/OG0004691.1/OG0004703.1/OG0004718.1/OG0004726.1/OG0004742.1/OG0004746.1/OG0004749.1/OG0004751.1/OG0004782.1/OG0004791.1/OG0004797.1/OG0004904.1/OG0004918.1/OG0004930.1/OG0004943.1/OG0004952.1/OG0004955.1/OG0004981.1/OG0005000.1/OG0005003.1/OG0005017.1/OG0005027.1/OG0005043.1/OG0005051.1/OG0005059.1/OG0005065.1/OG0005072.1/OG0005078.1/OG0005081.1/OG0005092.1/OG0005111.1/OG0005114.1/OG0005115.1/OG0005126.1/OG0005147.1/OG0005273.1/OG0005304.1/OG0005318.1/OG0005325.1/OG0005347.1/OG0005372.1/OG0005394.1/OG0005397.1/OG0005402.1/OG0005405.1/OG0005406.1/OG0005432.1/OG0005434.1/OG0005451.1/OG0005464.1/OG0005465.1/OG0005489.1/OG0005493.1/OG0005542.1/OG0005575.1/OG0005585.1/OG0005669.1/OG0005678.1/OG0005686.1/OG0005722.1/OG0005764.1/OG0005774.1/OG0005782.1/OG0005786.1/OG0005789.1/OG0005812.1/OG0005839.1/OG0005893.1/OG0005899.1/OG0005913.1/OG0005932.1/OG0005940.1/OG0005998.1/OG0006185.1/OG0006234.1/OG0006248.1/OG0006256.1/OG0006279.1/OG0006307.1/OG0006340.1/OG0006342.1/OG0006368.1/OG0006371.1/OG0006394.1/OG0006410.1/OG0006422.1/OG0006464.1/OG0006626.1/OG0006659.1/OG0006683.1/OG0006685.1/OG0006729.1/OG0006819.1/OG0006820.1/OG0006873.1/OG0006915.1/OG0006934.1/OG0007074.1/OG0007091.1/OG0007130.1/OG0007183.1/OG0007200.1/OG0007223.1/OG0007624.1/OG0007634.1/OG0007638.1/OG0007650.1/OG0007787.1/OG0007832.1/OG0008000.1/OG0008083.1/OG0008168.1/OG0008553.1</t>
  </si>
  <si>
    <t>OG0000407.6/OG0000407.3/OG0000407.1/OG0000407.5/OG0000407.4/OG0000407.2/OG0001046.2/OG0001046.1/OG0001362.2/OG0001362.1/OG0001497.1/OG0001497.2/OG0002032.1/OG0002032.2/OG0002117.1/OG0002132.2/OG0002132.1/OG0002168.1/OG0002382.1/OG0002646.1/OG0003238.1/OG0003339.1/OG0003415.1/OG0003688.1/OG0003716.1/OG0003735.1/OG0004096.1/OG0004488.1/OG0004681.1/OG0004712.1/OG0004769.1/OG0004808.1/OG0004905.1/OG0004911.1/OG0004945.1/OG0005340.1/OG0005481.1/OG0005582.1/OG0006227.1/OG0006270.1/OG0006406.1/OG0006462.1/OG0006475.1/OG0006771.1/OG0006855.1/OG0006865.1/OG0006940.1/OG0006951.1/OG0007234.1/OG0007355.1/OG0007357.1/OG0007385.1/OG0007387.1/OG0007666.1/OG0007707.1/OG0007709.1/OG0007751.1/OG0007790.1/OG0008107.1/OG0008188.1/OG0008205.1/OG0008465.1/OG0008493.1/OG0009118.1/OG0009119.1/OG0010668.1</t>
  </si>
  <si>
    <t>OG0000266.6/OG0000266.3/OG0000266.5/OG0000266.1/OG0000266.2/OG0000266.4/OG0000377.1/OG0000377.3/OG0000377.2/OG0001573.1/OG0001795.2/OG0001795.1/OG0002582.1/OG0002813.1/OG0003454.1/OG0003960.1/OG0004446.1/OG0004638.1/OG0004706.1/OG0004847.1/OG0005069.1/OG0005125.1/OG0005439.1/OG0005562.1/OG0005576.1/OG0005695.1/OG0005715.1/OG0005776.1/OG0005810.1/OG0006078.1/OG0006225.1/OG0007225.1/OG0007360.1/OG0007366.1/OG0007594.1/OG0007602.1/OG0007859.1/OG0008116.1/OG0008623.1/OG0008786.1/OG0009154.1/OG0010076.1</t>
  </si>
  <si>
    <t>OG0001497.1/OG0001497.2/OG0002032.1/OG0002032.2/OG0002132.2/OG0002132.1/OG0002382.1/OG0003238.1/OG0003339.1/OG0003415.1/OG0003688.1/OG0003716.1/OG0004488.1/OG0004681.1/OG0004712.1/OG0004808.1/OG0004945.1/OG0005582.1/OG0006227.1/OG0006270.1/OG0006462.1/OG0006475.1/OG0006855.1/OG0007385.1/OG0007387.1/OG0007709.1/OG0008413.1/OG0008465.1/OG0009118.1</t>
  </si>
  <si>
    <t>OG0000004.13/OG0000004.3/OG0000004.7/OG0000004.6/OG0000004.17/OG0000004.10/OG0000004.5/OG0000004.9/OG0000004.12/OG0000004.2/OG0000004.4/OG0000004.19/OG0000004.1/OG0000004.18/OG0000004.11/OG0000004.14/OG0000004.15/OG0000004.8/OG0000004.16/OG0000089.4/OG0000089.8/OG0000089.5/OG0000089.2/OG0000089.6/OG0000089.3/OG0000089.7/OG0000089.1/OG0000119.6/OG0000119.1/OG0000119.5/OG0000119.4/OG0000119.7/OG0000119.3/OG0000119.2/OG0000133.3/OG0000133.1/OG0000133.4/OG0000133.2/OG0000140.1/OG0000140.4/OG0000140.2/OG0000140.3/OG0000140.5/OG0000140.6/OG0000140.7/OG0000247.4/OG0000247.5/OG0000247.1/OG0000247.3/OG0000247.2/OG0000269.4/OG0000269.2/OG0000269.3/OG0000269.1/OG0000280.1/OG0000280.2/OG0000280.4/OG0000280.3/OG0000299.2/OG0000299.4/OG0000299.3/OG0000299.1/OG0000305.1/OG0000305.4/OG0000305.2/OG0000305.3/OG0000312.1/OG0000320.4/OG0000320.3/OG0000320.2/OG0000320.1/OG0000320.5/OG0000322.1/OG0000322.2/OG0000322.4/OG0000322.3/OG0000332.3/OG0000332.2/OG0000332.1/OG0000343.4/OG0000343.1/OG0000343.2/OG0000343.3/OG0000356.4/OG0000356.1/OG0000356.2/OG0000356.3/OG0000396.4/OG0000396.3/OG0000396.1/OG0000396.2/OG0000403.2/OG0000403.1/OG0000419.4/OG0000419.3/OG0000419.2/OG0000419.1/OG0000449.3/OG0000449.1/OG0000449.2/OG0000454.1/OG0000454.2/OG0000484.2/OG0000484.1/OG0000484.3/OG0000608.1/OG0000608.2/OG0000686.1/OG0000686.2/OG0000686.3/OG0000696.1/OG0000696.2/OG0000696.3/OG0000707.1/OG0000707.3/OG0000707.2/OG0000921.3/OG0000921.1/OG0000921.2/OG0000960.1/OG0000960.2/OG0001001.1/OG0001001.2/OG0001003.1/OG0001003.2/OG0001034.2/OG0001034.1/OG0001052.2/OG0001052.1/OG0001053.1/OG0001053.2/OG0001053.3/OG0001087.1/OG0001087.2/OG0001090.1/OG0001090.2/OG0001120.2/OG0001120.1/OG0001157.2/OG0001157.1/OG0001176.1/OG0001176.2/OG0001225.2/OG0001225.1/OG0001243.2/OG0001243.1/OG0001262.2/OG0001262.1/OG0001267.2/OG0001267.1/OG0001275.2/OG0001275.1/OG0001403.2/OG0001403.1/OG0001407.1/OG0001407.2/OG0001513.2/OG0001513.1/OG0001559.2/OG0001559.1/OG0001616.1/OG0001616.2/OG0001690.1/OG0001694.2/OG0001694.1/OG0001706.1/OG0001706.2/OG0001712.1/OG0001712.2/OG0001772.2/OG0001772.1/OG0001782.1/OG0001782.2/OG0002018.1/OG0002047.1/OG0002047.2/OG0002079.1/OG0002101.1/OG0002101.2/OG0002134.1/OG0002142.1/OG0002142.2/OG0002144.1/OG0002144.2/OG0002178.1/OG0002178.2/OG0002228.1/OG0002342.1/OG0002342.2/OG0002359.1/OG0002361.2/OG0002361.1/OG0002381.2/OG0002381.1/OG0002403.2/OG0002403.1/OG0002451.1/OG0002451.2/OG0002515.1/OG0002551.1/OG0002551.2/OG0002553.1/OG0002594.2/OG0002594.1/OG0002607.1/OG0002614.1/OG0002621.1/OG0002668.2/OG0002668.1/OG0002773.1/OG0002797.1/OG0002932.1/OG0002959.1/OG0002971.1/OG0003026.1/OG0003061.1/OG0003066.1/OG0003068.1/OG0003078.1/OG0003095.1/OG0003138.1/OG0003190.1/OG0003243.1/OG0003280.1/OG0003423.1/OG0003442.1/OG0003479.1/OG0003510.1/OG0003591.1/OG0003690.1/OG0003693.1/OG0003819.1/OG0003826.1/OG0003831.1/OG0003846.1/OG0003953.1/OG0004045.1/OG0004084.1/OG0004111.1/OG0004144.1/OG0004269.1/OG0004289.1/OG0004370.1/OG0004409.1/OG0004426.1/OG0004428.1/OG0004433.1/OG0004568.1/OG0004637.1/OG0004691.1/OG0004718.1/OG0004726.1/OG0004746.1/OG0004749.1/OG0004751.1/OG0004930.1/OG0004943.1/OG0004952.1/OG0005000.1/OG0005017.1/OG0005059.1/OG0005072.1/OG0005078.1/OG0005081.1/OG0005115.1/OG0005126.1/OG0005273.1/OG0005318.1/OG0005347.1/OG0005394.1/OG0005397.1/OG0005402.1/OG0005432.1/OG0005451.1/OG0005542.1/OG0005575.1/OG0005585.1/OG0005669.1/OG0005678.1/OG0005722.1/OG0005764.1/OG0005774.1/OG0005789.1/OG0005893.1/OG0005899.1/OG0005932.1/OG0005978.1/OG0006229.1/OG0006234.1/OG0006248.1/OG0006307.1/OG0006368.1/OG0006371.1/OG0006394.1/OG0006464.1/OG0006659.1/OG0006685.1/OG0006729.1/OG0006819.1/OG0006820.1/OG0006873.1/OG0006915.1/OG0006934.1/OG0007074.1/OG0007091.1/OG0007130.1/OG0007183.1/OG0007223.1/OG0007624.1/OG0007634.1/OG0007638.1/OG0007650.1/OG0008553.1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</si>
  <si>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0000082.1/OG0000082.7/OG0000082.6/OG0000082.3/OG0000082.4/OG0000082.5/OG0000082.2/OG0000133.3/OG0000133.1/OG0000133.4/OG0000133.2/OG0000265.3/OG0000265.1/OG0000265.2/OG0000265.4/OG0000265.5/OG0000305.1/OG0000305.4/OG0000305.2/OG0000305.3/OG0000363.4/OG0000363.1/OG0000363.2/OG0000363.3/OG0000386.3/OG0000386.1/OG0000386.4/OG0000386.2/OG0000396.4/OG0000396.3/OG0000396.1/OG0000396.2/OG0000404.1/OG0000404.2/OG0000404.3/OG0000404.4/OG0000502.2/OG0000502.1/OG0000502.3/OG0000526.3/OG0000526.2/OG0000526.1/OG0000563.2/OG0000563.3/OG0000563.1/OG0000608.1/OG0000608.2/OG0000619.1/OG0000619.3/OG0000619.2/OG0000671.3/OG0000671.1/OG0000671.2/OG0000712.1/OG0000712.2/OG0000785.1/OG0000785.2/OG0000815.1/OG0000815.2/OG0000834.2/OG0000834.1/OG0000920.2/OG0000920.1/OG0000945.1/OG0000945.2/OG0001017.1/OG0001017.2/OG0001052.2/OG0001052.1/OG0001118.1/OG0001118.2/OG0001203.2/OG0001203.1/OG0001218.2/OG0001218.1/OG0001248.1/OG0001248.2/OG0001257.1/OG0001257.2/OG0001271.2/OG0001271.1/OG0001278.2/OG0001278.1/OG0001374.2/OG0001374.1/OG0001523.1/OG0001523.2/OG0001706.1/OG0001706.2/OG0001764.2/OG0001764.1/OG0001768.1/OG0001772.2/OG0001772.1/OG0001982.1/OG0002051.1/OG0002236.1/OG0002236.2/OG0002276.1/OG0002284.1/OG0002292.2/OG0002292.1/OG0002359.1/OG0002369.1/OG0002381.2/OG0002381.1/OG0002468.1/OG0002468.2/OG0002472.1/OG0002515.1/OG0002615.1/OG0002649.1/OG0002666.1/OG0002932.1/OG0002947.2/OG0002947.1/OG0003090.1/OG0003095.1/OG0003218.1/OG0003221.1/OG0003292.1/OG0003328.1/OG0003333.1/OG0003423.1/OG0003487.1/OG0003539.1/OG0003827.1/OG0003829.1/OG0004135.1/OG0004273.1/OG0004305.1/OG0004306.1/OG0004370.1/OG0004396.1/OG0004397.1/OG0004568.1/OG0004614.1/OG0004718.1/OG0004782.1/OG0004791.1/OG0004797.1/OG0004904.1/OG0004918.1/OG0004952.1/OG0004955.1/OG0005043.1/OG0005051.1/OG0005065.1/OG0005111.1/OG0005114.1/OG0005304.1/OG0005325.1/OG0005405.1/OG0005406.1/OG0005432.1/OG0005451.1/OG0005464.1/OG0005493.1/OG0005782.1/OG0006256.1/OG0006307.1/OG0006340.1/OG0006342.1/OG0006422.1/OG0006659.1/OG0006819.1/OG0007200.1/OG0007624.1/OG0007832.1/OG0008083.1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</si>
  <si>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0000396.4/OG0000396.3/OG0000396.1/OG0000396.2/OG0000402.2/OG0000402.3/OG0000402.1/OG0000403.2/OG0000403.1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0000636.3/OG0000636.1/OG0000636.2/OG0000671.3/OG0000671.1/OG0000671.2/OG0000695.2/OG0000695.3/OG0000695.1/OG0000696.1/OG0000696.2/OG0000696.3/OG0000704.2/OG0000704.1/OG0000704.3/OG0000710.3/OG0000710.1/OG0000710.2/OG0000711.3/OG0000711.1/OG0000711.2/OG0000737.1/OG0000737.3/OG0000737.2/OG0000741.2/OG0000741.1/OG0000741.3/OG0000756.1/OG0000770.2/OG0000770.1/OG0000772.1/OG0000772.2/OG0000782.1/OG0000782.3/OG0000782.2/OG0000795.1/OG0000795.2/OG0000812.1/OG0000812.2/OG0000812.3/OG0000828.1/OG0000828.2/OG0000834.2/OG0000834.1/OG0000862.2/OG0000862.1/OG0000866.3/OG0000866.2/OG0000866.1/OG0000868.2/OG0000868.1/OG0000868.3/OG0000883.1/OG0000883.2/OG0000883.3/OG0000893.1/OG0000893.2/OG0000897.2/OG0000897.1/OG0000935.2/OG0000935.1/OG0000945.1/OG0000945.2/OG0000952.2/OG0000952.1/OG0000972.1/OG0000972.2/OG0000992.1/OG0000992.2/OG0000997.1/OG0000997.2/OG0001004.2/OG0001004.1/OG0001006.1/OG0001006.2/OG0001018.2/OG0001018.3/OG0001018.1/OG0001021.1/OG0001025.2/OG0001025.1/OG0001025.3/OG0001033.2/OG0001033.1/OG0001050.2/OG0001050.1/OG0001055.1/OG0001055.2/OG0001087.1/OG0001087.2/OG0001120.2/OG0001120.1/OG0001127.2/OG0001127.1/OG0001128.1/OG0001128.2/OG0001154.1/OG0001154.2/OG0001158.2/OG0001158.1/OG0001162.1/OG0001162.2/OG0001167.1/OG0001167.2/OG0001169.2/OG0001169.1/OG0001170.2/OG0001170.1/OG0001173.2/OG0001173.1/OG0001193.1/OG0001193.2/OG0001222.1/OG0001222.2/OG0001223.1/OG0001223.2/OG0001247.1/OG0001247.2/OG0001259.2/OG0001259.1/OG0001271.2/OG0001271.1/OG0001276.2/OG0001276.1/OG0001326.1/OG0001342.2/OG0001342.1/OG0001358.1/OG0001358.2/OG0001365.2/OG0001365.1/OG0001395.2/OG0001395.1/OG0001420.1/OG0001421.2/OG0001421.1/OG0001467.2/OG0001467.1/OG0001509.2/OG0001509.1/OG0001512.1/OG0001512.2/OG0001514.2/OG0001514.1/OG0001523.1/OG0001523.2/OG0001543.2/OG0001543.1/OG0001569.1/OG0001578.2/OG0001578.1/OG0001597.1/OG0001597.2/OG0001607.2/OG0001607.1/OG0001631.2/OG0001631.1/OG0001635.1/OG0001639.1/OG0001639.2/OG0001640.1/OG0001640.2/OG0001645.2/OG0001645.1/OG0001661.1/OG0001661.2/OG0001670.2/OG0001670.1/OG0001694.2/OG0001694.1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0002040.2/OG0002040.1/OG0002056.1/OG0002067.1/OG0002071.1/OG0002071.2/OG0002075.2/OG0002075.1/OG0002076.1/OG0002076.2/OG0002107.2/OG0002107.1/OG0002108.1/OG0002120.1/OG0002120.2/OG0002142.1/OG0002142.2/OG0002146.1/OG0002164.2/OG0002164.1/OG0002167.1/OG0002174.1/OG0002178.1/OG0002178.2/OG0002179.1/OG0002232.1/OG0002236.1/OG0002236.2/OG0002237.1/OG0002267.1/OG0002343.1/OG0002343.2/OG0002350.1/OG0002350.2/OG0002364.1/OG0002364.2/OG0002369.1/OG0002375.1/OG0002377.1/OG0002377.2/OG0002384.1/OG0002387.1/OG0002403.2/OG0002403.1/OG0002409.1/OG0002413.1/OG0002432.1/OG0002432.2/OG0002460.1/OG0002464.1/OG0002464.2/OG0002466.1/OG0002469.1/OG0002475.1/OG0002477.1/OG0002482.1/OG0002515.1/OG0002557.2/OG0002557.1/OG0002572.1/OG0002575.1/OG0002591.1/OG0002597.1/OG0002597.2/OG0002601.1/OG0002615.1/OG0002623.2/OG0002623.1/OG0002626.1/OG0002643.1/OG0002650.1/OG0002650.2/OG0002656.1/OG0002659.1/OG0002668.2/OG0002668.1/OG0002670.1/OG0002709.1/OG0002730.1/OG0002731.2/OG0002731.1/OG0002743.1/OG0002743.2/OG0002746.1/OG0002748.1/OG0002754.1/OG0002762.2/OG0002762.1/OG0002774.2/OG0002774.1/OG0002790.1/OG0002794.2/OG0002794.1/OG0002797.1/OG0002798.1/OG0002798.2/OG0002804.1/OG0002812.1/OG0002825.2/OG0002825.1/OG0002867.2/OG0002867.1/OG0002871.1/OG0002874.1/OG0002887.1/OG0002887.2/OG0002916.1/OG0002926.1/OG0002934.1/OG0002943.2/OG0002943.1/OG0002946.1/OG0002949.1/OG0002949.2/OG0002954.1/OG0002955.1/OG0002964.1/OG0003029.1/OG0003031.1/OG0003054.1/OG0003068.1/OG0003116.1/OG0003146.1/OG0003218.1/OG0003243.1/OG0003266.2/OG0003266.1/OG0003270.1/OG0003276.1/OG0003277.1/OG0003333.1/OG0003343.1/OG0003424.1/OG0003425.1/OG0003427.1/OG0003456.1/OG0003481.1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0003703.1/OG0003715.1/OG0003718.1/OG0003721.1/OG0003731.1/OG0003750.1/OG0003752.1/OG0003774.1/OG0003775.1/OG0003778.1/OG0003779.1/OG0003798.1/OG0003799.1/OG0003801.1/OG0003829.1/OG0003855.1/OG0003919.1/OG0003945.1/OG0003946.1/OG0003952.1/OG0003961.1/OG0003963.1/OG0003969.1/OG0003972.1/OG0003973.1/OG0003990.1/OG0003997.1/OG0004000.1/OG0004016.1/OG0004017.1/OG0004033.1/OG0004038.1/OG0004042.1/OG0004044.1/OG0004047.1/OG0004068.1/OG0004069.1/OG0004085.1/OG0004106.1/OG0004108.1/OG0004112.1/OG0004112.2/OG0004125.1/OG0004130.1/OG0004138.1/OG0004139.1/OG0004155.1/OG0004204.1/OG0004238.1/OG0004246.1/OG0004251.1/OG0004260.1/OG0004269.1/OG0004281.1/OG0004287.1/OG0004288.1/OG0004289.1/OG0004292.1/OG0004294.1/OG0004300.1/OG0004306.1/OG0004309.1/OG0004319.1/OG0004333.1/OG0004335.1/OG0004338.1/OG0004351.1/OG0004354.1/OG0004357.1/OG0004363.1/OG0004365.1/OG0004371.1/OG0004387.1/OG0004391.1/OG0004404.1/OG0004408.1/OG0004425.1/OG0004433.1/OG0004439.1/OG0004451.1/OG0004455.1/OG0004469.1/OG0004480.1/OG0004493.1/OG0004544.1/OG0004568.1/OG0004579.1/OG0004596.1/OG0004614.1/OG0004618.1/OG0004632.1/OG0004634.1/OG0004636.1/OG0004653.1/OG0004656.1/OG0004662.1/OG0004665.1/OG0004690.1/OG0004691.1/OG0004711.1/OG0004726.1/OG0004729.1/OG0004735.1/OG0004742.1/OG0004768.1/OG0004778.1/OG0004785.1/OG0004796.1/OG0004811.1/OG0004815.1/OG0004883.1/OG0004904.1/OG0004908.1/OG0004918.1/OG0004952.1/OG0004992.1/OG0005013.1/OG0005035.1/OG0005053.1/OG0005059.1/OG0005073.1/OG0005091.1/OG0005120.1/OG0005123.1/OG0005134.1/OG0005158.1/OG0005159.1/OG0005168.1/OG0005238.1/OG0005243.1/OG0005284.1/OG0005297.1/OG0005330.1/OG0005347.1/OG0005367.1/OG0005382.1/OG0005391.1/OG0005397.1/OG0005406.1/OG0005413.1/OG0005432.1/OG0005434.1/OG0005454.1/OG0005466.1/OG0005469.1/OG0005472.1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0005802.1/OG0005813.1/OG0005815.1/OG0005819.1/OG0005821.1/OG0005852.1/OG0005867.1/OG0005871.1/OG0005893.1/OG0005913.1/OG0005963.1/OG0005980.1/OG0005998.1/OG0006033.1/OG0006052.1/OG0006248.1/OG0006305.1/OG0006307.1/OG0006319.1/OG0006321.1/OG0006366.1/OG0006381.1/OG0006382.1/OG0006394.1/OG0006439.1/OG0006457.1/OG0006465.1/OG0006486.1/OG0006503.1/OG0006515.1/OG0006519.1/OG0006626.1/OG0006671.1/OG0006727.1/OG0006741.1/OG0006751.1/OG0006752.1/OG0006774.1/OG0006778.1/OG0006801.1/OG0006820.1/OG0006837.1/OG0006873.1/OG0006889.1/OG0006894.1/OG0006901.1/OG0006913.1/OG0006918.1/OG0006919.1/OG0006931.1/OG0006933.1/OG0007063.1/OG0007074.1/OG0007098.1/OG0007132.1/OG0007195.1/OG0007197.1/OG0007241.1/OG0007243.1/OG0007280.1/OG0007282.1/OG0007301.1/OG0007319.1/OG0007349.1/OG0007372.1/OG0007608.1/OG0007638.1/OG0007719.1/OG0007766.1/OG0007768.1/OG0007809.1/OG0007820.1/OG0007980.1/OG0007998.1/OG0008008.1/OG0008053.1/OG0008071.1/OG0008106.1/OG0008130.1/OG0008140.1/OG0008485.1/OG0008490.1/OG0008508.1/OG0008560.1/OG0008782.1/OG0009051.1/OG0009116.1</t>
  </si>
  <si>
    <t>OG0001662.2/OG0001662.1/OG0001686.1/OG0001686.2/OG0001862.2/OG0001862.1/OG0001924.1/OG0001940.1/OG0002019.1/OG0002032.1/OG0002032.2/OG0002073.1/OG0002073.2/OG0002145.1/OG0002257.2/OG0002257.1/OG0002270.1/OG0002270.2/OG0002633.1/OG0002646.1/OG0002952.2/OG0002952.1/OG0003125.1/OG0003151.1/OG0003160.1/OG0003220.1/OG0003257.1/OG0003335.1/OG0003415.1/OG0003596.1/OG0003729.1/OG0004096.1/OG0004278.1/OG0004280.1/OG0004410.1/OG0004456.1/OG0004488.1/OG0004598.1/OG0004698.1/OG0004702.1/OG0004737.1/OG0004744.1/OG0004779.1/OG0004795.1/OG0005031.1/OG0005034.1/OG0005056.1/OG0005060.1/OG0005075.1/OG0005113.1/OG0005340.1/OG0005376.1/OG0005422.1/OG0005534.1/OG0005829.1/OG0005897.1/OG0006064.1/OG0006253.1/OG0006257.1/OG0006264.1/OG0006495.1/OG0006654.1/OG0006708.1/OG0006735.1/OG0006750.1/OG0006781.1/OG0006857.1/OG0007155.1/OG0007281.1/OG0007387.1/OG0007782.1/OG0007791.1/OG0007826.1/OG0008011.1/OG0008019.1/OG0008056.1/OG0008098.1/OG0008165.1/OG0008519.1/OG0008552.1/OG0008853.1/OG0009053.1/OG0009699.1/OG0010621.1/OG0011506.1</t>
  </si>
  <si>
    <t>OG0000266.6/OG0000266.3/OG0000266.5/OG0000266.1/OG0000266.2/OG0000266.4/OG0001000.1/OG0001000.2/OG0001632.1/OG0001795.2/OG0001795.1/OG0001920.1/OG0002011.1/OG0002011.2/OG0002181.1/OG0002181.2/OG0002186.1/OG0002287.1/OG0002527.1/OG0002593.1/OG0002658.1/OG0002817.2/OG0002817.1/OG0002831.1/OG0002905.1/OG0003293.1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0005548.1/OG0005572.1/OG0005596.1/OG0005605.1/OG0005606.1/OG0005695.1/OG0005706.1/OG0005776.1/OG0005822.1/OG0006184.1/OG0006389.1/OG0006392.1/OG0006412.1/OG0006594.1/OG0006836.1/OG0006883.1/OG0006964.1/OG0007144.1/OG0007344.1/OG0007441.1/OG0007594.1/OG0007602.1/OG0008269.1/OG0008563.1/OG0009738.1/OG0010076.1</t>
  </si>
  <si>
    <t>OG0001795.2/OG0001795.1/OG0002658.1/OG0002905.1/OG0003293.1/OG0003315.1/OG0003315.2/OG0003353.1/OG0003447.1/OG0004075.1/OG0004956.1/OG0005572.1/OG0006389.1/OG0006392.1/OG0006412.1/OG0006883.1/OG0007344.1/OG0008269.1/OG0009738.1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</si>
  <si>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0000402.2/OG0000402.3/OG0000402.1/OG0000412.2/OG0000412.1/OG0000412.3/OG0000429.3/OG0000429.2/OG0000429.1/OG0000446.3/OG0000446.2/OG0000446.1/OG0000478.2/OG0000478.1/OG0000478.3/OG0000501.1/OG0000540.3/OG0000540.4/OG0000540.2/OG0000540.1/OG0000549.2/OG0000549.1/OG0000551.3/OG0000551.2/OG0000551.1/OG0000582.3/OG0000582.1/OG0000582.2/OG0000619.1/OG0000619.3/OG0000619.2/OG0000671.3/OG0000671.1/OG0000671.2/OG0000696.1/OG0000696.2/OG0000696.3/OG0000710.3/OG0000710.1/OG0000710.2/OG0000711.3/OG0000711.1/OG0000711.2/OG0000782.1/OG0000782.3/OG0000782.2/OG0000795.1/OG0000795.2/OG0000812.1/OG0000812.2/OG0000812.3/OG0000834.2/OG0000834.1/OG0000893.1/OG0000893.2/OG0000897.2/OG0000897.1/OG0000935.2/OG0000935.1/OG0001033.2/OG0001033.1/OG0001050.2/OG0001050.1/OG0001055.1/OG0001055.2/OG0001158.2/OG0001158.1/OG0001167.1/OG0001167.2/OG0001169.2/OG0001169.1/OG0001170.2/OG0001170.1/OG0001193.1/OG0001193.2/OG0001223.1/OG0001223.2/OG0001247.1/OG0001247.2/OG0001358.1/OG0001358.2/OG0001365.2/OG0001365.1/OG0001420.1/OG0001467.2/OG0001467.1/OG0001514.2/OG0001514.1/OG0001569.1/OG0001578.2/OG0001578.1/OG0001597.1/OG0001597.2/OG0001607.2/OG0001607.1/OG0001640.1/OG0001640.2/OG0001661.1/OG0001661.2/OG0001670.2/OG0001670.1/OG0001694.2/OG0001694.1/OG0001719.1/OG0001765.1/OG0001768.1/OG0001774.1/OG0001774.2/OG0001792.2/OG0001792.1/OG0001794.1/OG0001794.2/OG0001932.1/OG0001932.2/OG0001936.1/OG0001936.2/OG0001938.2/OG0001938.1/OG0001972.1/OG0001972.2/OG0001976.2/OG0001976.1/OG0002040.2/OG0002040.1/OG0002075.2/OG0002075.1/OG0002120.1/OG0002120.2/OG0002179.1/OG0002232.1/OG0002236.1/OG0002236.2/OG0002377.1/OG0002377.2/OG0002387.1/OG0002403.2/OG0002403.1/OG0002413.1/OG0002460.1/OG0002469.1/OG0002482.1/OG0002557.2/OG0002557.1/OG0002572.1/OG0002591.1/OG0002601.1/OG0002623.2/OG0002623.1/OG0002670.1/OG0002743.1/OG0002743.2/OG0002746.1/OG0002774.2/OG0002774.1/OG0002797.1/OG0002887.1/OG0002887.2/OG0002955.1/OG0003029.1/OG0003054.1/OG0003068.1/OG0003116.1/OG0003266.2/OG0003266.1/OG0003276.1/OG0003277.1/OG0003333.1/OG0003343.1/OG0003425.1/OG0003427.1/OG0003490.1/OG0003529.1/OG0003569.1/OG0003582.1/OG0003593.1/OG0003731.1/OG0003752.1/OG0003774.1/OG0003775.1/OG0003855.1/OG0003961.1/OG0003972.1/OG0004000.1/OG0004017.1/OG0004044.1/OG0004106.1/OG0004260.1/OG0004287.1/OG0004306.1/OG0004319.1/OG0004351.1/OG0004363.1/OG0004365.1/OG0004391.1/OG0004404.1/OG0004408.1/OG0004425.1/OG0004433.1/OG0004455.1/OG0004579.1/OG0004632.1/OG0004656.1/OG0004726.1/OG0004815.1/OG0004883.1/OG0004904.1/OG0004918.1/OG0004952.1/OG0005053.1/OG0005073.1/OG0005134.1/OG0005158.1/OG0005238.1/OG0005391.1/OG0005413.1/OG0005472.1/OG0005512.1/OG0005524.1/OG0005527.1/OG0005657.1/OG0005813.1/OG0005963.1/OG0006033.1/OG0006319.1/OG0006439.1/OG0006465.1/OG0006774.1/OG0006918.1/OG0007063.1/OG0007241.1/OG0007372.1/OG0007768.1/OG0007820.1/OG0007980.1/OG0008008.1/OG0008053.1/OG0008508.1</t>
  </si>
  <si>
    <t>OG0001686.1/OG0001686.2/OG0001940.1/OG0002032.1/OG0002032.2/OG0002257.2/OG0002257.1/OG0002646.1/OG0003125.1/OG0003151.1/OG0003220.1/OG0003335.1/OG0003596.1/OG0004410.1/OG0004456.1/OG0004598.1/OG0004737.1/OG0005031.1/OG0005075.1/OG0005340.1/OG0006064.1/OG0006257.1/OG0006750.1/OG0007387.1/OG0008056.1/OG0008165.1/OG0009053.1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</si>
  <si>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0000403.2/OG0000403.1/OG0000412.2/OG0000412.1/OG0000412.3/OG0000420.3/OG0000420.2/OG0000420.1/OG0000429.3/OG0000429.2/OG0000429.1/OG0000447.3/OG0000447.2/OG0000447.1/OG0000478.2/OG0000478.1/OG0000478.3/OG0000540.3/OG0000540.4/OG0000540.2/OG0000540.1/OG0000549.2/OG0000549.1/OG0000571.3/OG0000571.1/OG0000571.2/OG0000582.3/OG0000582.1/OG0000582.2/OG0000613.1/OG0000613.3/OG0000613.2/OG0000618.2/OG0000618.1/OG0000618.3/OG0000696.1/OG0000696.2/OG0000696.3/OG0000704.2/OG0000704.1/OG0000704.3/OG0000711.3/OG0000711.1/OG0000711.2/OG0000737.1/OG0000737.3/OG0000737.2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0001025.2/OG0001025.1/OG0001025.3/OG0001050.2/OG0001050.1/OG0001087.1/OG0001087.2/OG0001120.2/OG0001120.1/OG0001127.2/OG0001127.1/OG0001128.1/OG0001128.2/OG0001167.1/OG0001167.2/OG0001170.2/OG0001170.1/OG0001193.1/OG0001193.2/OG0001247.1/OG0001247.2/OG0001276.2/OG0001276.1/OG0001342.2/OG0001342.1/OG0001421.2/OG0001421.1/OG0001467.2/OG0001467.1/OG0001523.1/OG0001523.2/OG0001543.2/OG0001543.1/OG0001607.2/OG0001607.1/OG0001631.2/OG0001631.1/OG0001635.1/OG0001639.1/OG0001639.2/OG0001640.1/OG0001640.2/OG0001661.1/OG0001661.2/OG0001712.1/OG0001712.2/OG0001765.1/OG0001768.1/OG0001814.1/OG0001814.2/OG0001860.2/OG0001860.1/OG0001932.1/OG0001932.2/OG0001938.2/OG0001938.1/OG0001953.2/OG0001953.1/OG0001964.1/OG0001972.1/OG0001972.2/OG0001979.1/OG0001980.1/OG0001980.2/OG0001982.1/OG0002076.1/OG0002076.2/OG0002107.2/OG0002107.1/OG0002120.1/OG0002120.2/OG0002146.1/OG0002174.1/OG0002232.1/OG0002237.1/OG0002267.1/OG0002343.1/OG0002343.2/OG0002369.1/OG0002387.1/OG0002403.2/OG0002403.1/OG0002466.1/OG0002477.1/OG0002482.1/OG0002572.1/OG0002591.1/OG0002601.1/OG0002615.1/OG0002626.1/OG0002643.1/OG0002668.2/OG0002668.1/OG0002670.1/OG0002730.1/OG0002746.1/OG0002748.1/OG0002754.1/OG0002790.1/OG0002794.2/OG0002794.1/OG0002812.1/OG0002867.2/OG0002867.1/OG0002874.1/OG0002887.1/OG0002887.2/OG0002926.1/OG0002934.1/OG0003029.1/OG0003054.1/OG0003218.1/OG0003266.2/OG0003266.1/OG0003333.1/OG0003424.1/OG0003492.1/OG0003499.1/OG0003510.1/OG0003511.1/OG0003522.1/OG0003523.1/OG0003529.1/OG0003558.1/OG0003584.1/OG0003647.1/OG0003750.1/OG0003752.1/OG0003774.1/OG0003779.1/OG0003801.1/OG0003855.1/OG0003919.1/OG0003997.1/OG0004033.1/OG0004038.1/OG0004042.1/OG0004044.1/OG0004047.1/OG0004085.1/OG0004138.1/OG0004238.1/OG0004251.1/OG0004269.1/OG0004289.1/OG0004300.1/OG0004335.1/OG0004338.1/OG0004354.1/OG0004357.1/OG0004439.1/OG0004493.1/OG0004618.1/OG0004632.1/OG0004634.1/OG0004665.1/OG0004690.1/OG0004691.1/OG0004729.1/OG0004742.1/OG0004785.1/OG0004992.1/OG0005091.1/OG0005158.1/OG0005159.1/OG0005168.1/OG0005243.1/OG0005284.1/OG0005347.1/OG0005397.1/OG0005413.1/OG0005434.1/OG0005454.1/OG0005466.1/OG0005469.1/OG0005492.1/OG0005501.1/OG0005507.1/OG0005558.1/OG0005575.1/OG0005580.1/OG0005657.1/OG0005693.1/OG0005722.1/OG0005736.1/OG0005782.1/OG0005802.1/OG0005819.1/OG0005821.1/OG0005871.1/OG0005893.1/OG0005980.1/OG0005998.1/OG0006033.1/OG0006248.1/OG0006307.1/OG0006366.1/OG0006394.1/OG0006465.1/OG0006503.1/OG0006515.1/OG0006741.1/OG0006751.1/OG0006752.1/OG0006778.1/OG0006801.1/OG0006820.1/OG0006837.1/OG0006873.1/OG0006889.1/OG0006901.1/OG0006918.1/OG0006931.1/OG0006933.1/OG0007195.1/OG0007243.1/OG0007301.1/OG0007608.1/OG0007638.1/OG0007820.1/OG0007998.1/OG0008140.1/OG0008490.1/OG0008782.1</t>
  </si>
  <si>
    <t>OG0000915.1/OG0000915.2/OG0000971.1/OG0000971.2/OG0000971.3/OG0001510.2/OG0001510.1/OG0002745.1/OG0002745.2</t>
  </si>
  <si>
    <t>OG0000971.1/OG0000971.2/OG0000971.3/OG0001510.2/OG0001510.1/OG0002745.1/OG0002745.2</t>
  </si>
  <si>
    <t>OG0000915.1/OG0000915.2/OG0000971.1/OG0000971.2/OG0000971.3</t>
  </si>
  <si>
    <t>OG0000299.2/OG0000299.4/OG0000299.3/OG0000299.1/OG0000524.2/OG0000524.1/OG0000524.3/OG0000744.1/OG0000744.2/OG0000840.1/OG0000840.2/OG0000915.1/OG0000915.2/OG0001169.2/OG0001169.1/OG0001203.2/OG0001203.1/OG0001409.1/OG0001409.2/OG0001963.1/OG0001963.2/OG0002513.1/OG0003049.1/OG0003219.1/OG0004014.1/OG0004142.1/OG0004429.1/OG0005528.1/OG0006015.1/OG0006490.1</t>
  </si>
  <si>
    <t>OG0002903.1/OG0004438.1/OG0004712.1</t>
  </si>
  <si>
    <t>OG0001398.1/OG0006082.1</t>
  </si>
  <si>
    <t>OG0002913.1/OG0009049.1</t>
  </si>
  <si>
    <t>OG0000089.4/OG0000089.8/OG0000089.5/OG0000089.2/OG0000089.6/OG0000089.3/OG0000089.7/OG0000089.1/OG0000172.3/OG0000172.4/OG0000172.2/OG0000172.1/OG0000187.6/OG0000187.5/OG0000187.4/OG0000187.3/OG0000187.1/OG0000187.2/OG0000402.2/OG0000402.3/OG0000402.1/OG0000947.1/OG0000947.2/OG0001265.2/OG0001265.1/OG0001296.1/OG0001296.2/OG0001397.1/OG0001397.2/OG0001574.2/OG0001574.1/OG0001755.1/OG0001755.2/OG0002061.1/OG0002765.2/OG0002765.1/OG0003028.1/OG0003028.2/OG0003849.1/OG0004330.1/OG0005154.1/OG0007417.1</t>
  </si>
  <si>
    <t>OG0000187.6/OG0000187.5/OG0000187.4/OG0000187.3/OG0000187.1/OG0000187.2/OG0001397.1/OG0001397.2/OG0001755.1/OG0001755.2/OG0003028.1/OG0003028.2/OG0003849.1/OG0004330.1/OG0005154.1/OG0007417.1</t>
  </si>
  <si>
    <t>OG0004054.1/OG0004401.1/OG0008170.1</t>
  </si>
  <si>
    <t>OG0001313.2/OG0001313.1/OG0001397.1/OG0001397.2/OG0002241.1/OG0002241.2/OG0002778.2/OG0002778.1/OG0002899.1/OG0004305.1/OG0004990.1</t>
  </si>
  <si>
    <t>OG0000187.6/OG0000187.5/OG0000187.4/OG0000187.3/OG0000187.1/OG0000187.2/OG0000947.1/OG0000947.2/OG0001574.2/OG0001574.1/OG0001755.1/OG0001755.2</t>
  </si>
  <si>
    <t>OG0004595.1</t>
  </si>
  <si>
    <t>OG0002830.1/OG0003454.1/OG0007366.1/OG0007609.1</t>
  </si>
  <si>
    <t>OG0003339.1/OG0003797.1/OG0005534.1/OG0006855.1/OG0007327.1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</si>
  <si>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0000126.3/OG0000126.2/OG0000126.8/OG0000126.6/OG0000126.5/OG0000126.1/OG0000126.4/OG0000126.7/OG0000148.3/OG0000148.6/OG0000148.5/OG0000148.2/OG0000148.4/OG0000148.1/OG0000168.1/OG0000168.4/OG0000168.2/OG0000168.3/OG0000168.5/OG0000200.4/OG0000200.5/OG0000200.2/OG0000200.6/OG0000200.3/OG0000200.1/OG0000273.1/OG0000273.5/OG0000273.4/OG0000273.2/OG0000273.3/OG0000299.2/OG0000299.4/OG0000299.3/OG0000299.1/OG0000311.2/OG0000311.3/OG0000311.1/OG0000311.4/OG0000386.3/OG0000386.1/OG0000386.4/OG0000386.2/OG0000416.1/OG0000416.4/OG0000416.2/OG0000416.3/OG0000520.2/OG0000520.3/OG0000520.1/OG0000523.2/OG0000523.3/OG0000523.1/OG0000555.1/OG0000555.2/OG0000555.3/OG0000617.1/OG0000617.2/OG0000617.3/OG0000634.3/OG0000634.1/OG0000634.2/OG0000635.1/OG0000635.2/OG0000827.1/OG0000827.2/OG0000858.1/OG0000858.2/OG0000858.3/OG0000892.1/OG0000892.2/OG0001006.1/OG0001006.2/OG0001248.1/OG0001248.2/OG0001271.2/OG0001271.1/OG0001305.2/OG0001305.1/OG0001313.2/OG0001313.1/OG0001408.1/OG0001408.2/OG0001440.1/OG0001440.2/OG0001504.1/OG0001504.2/OG0001559.2/OG0001559.1/OG0001719.1/OG0001772.2/OG0001772.1/OG0001780.1/OG0001780.2/OG0001782.1/OG0001782.2/OG0001991.1/OG0002113.1/OG0002277.2/OG0002277.1/OG0002351.1/OG0002605.1/OG0002605.2/OG0002822.1/OG0002885.1/OG0003090.1/OG0003819.1/OG0004568.1/OG0005074.1/OG0005099.1/OG0005116.1/OG0005445.1/OG0005656.1/OG0005993.1/OG0006415.1/OG0006626.1/OG0006706.1</t>
  </si>
  <si>
    <t>OG0000050.7/OG0000050.8/OG0000050.1/OG0000050.6/OG0000050.10/OG0000050.5/OG0000050.11/OG0000050.9/OG0000050.3/OG0000050.2/OG0000050.4/OG0000200.4/OG0000200.5/OG0000200.2/OG0000200.6/OG0000200.3/OG0000200.1/OG0000299.2/OG0000299.4/OG0000299.3/OG0000299.1/OG0000311.2/OG0000311.3/OG0000311.1/OG0000311.4/OG0000416.1/OG0000416.4/OG0000416.2/OG0000416.3/OG0000635.1/OG0000635.2/OG0001305.2/OG0001305.1/OG0001772.2/OG0001772.1/OG0001780.1/OG0001780.2/OG0001991.1/OG0002351.1/OG0002605.1/OG0002605.2/OG0002885.1/OG0003090.1/OG0003819.1/OG0005074.1/OG0005116.1/OG0006415.1</t>
  </si>
  <si>
    <t>OG0000572.2/OG0000572.1/OG0001632.1/OG0002055.2/OG0002055.1/OG0002831.1/OG0003315.1/OG0003315.2/OG0003874.1/OG0003878.1/OG0003959.1/OG0005180.1/OG0005518.1/OG0005606.1/OG0005695.1/OG0006082.1/OG0006290.1/OG0006412.1/OG0006435.1/OG0006435.2/OG0006594.1/OG0007144.1/OG0007264.1/OG0007344.1/OG0007407.1</t>
  </si>
  <si>
    <t>OG0000198.3/OG0000198.5/OG0000198.4/OG0000198.2/OG0000198.1/OG0001345.3/OG0001345.2/OG0001345.1/OG0001825.2/OG0001825.1/OG0001851.1/OG0001974.1/OG0002145.1/OG0002148.1/OG0002148.2/OG0002646.1/OG0002660.1/OG0003125.1/OG0003160.1/OG0003238.1/OG0003517.1/OG0003596.1/OG0004040.1/OG0004218.1/OG0004218.2/OG0004280.1/OG0004456.1/OG0004737.1/OG0004769.1/OG0005060.1/OG0005075.1/OG0005340.1/OG0005897.1/OG0006064.1/OG0006257.1/OG0006750.1/OG0006813.1/OG0006872.1/OG0006910.1/OG0007196.1/OG0007229.1/OG0007387.1/OG0007654.1/OG0007678.1/OG0007796.1/OG0007826.1/OG0007981.1/OG0008019.1/OG0008098.1/OG0008145.1/OG0008170.1/OG0008220.1/OG0011506.1</t>
  </si>
  <si>
    <t>OG0000036.7/OG0000036.3/OG0000036.12/OG0000036.6/OG0000036.11/OG0000036.5/OG0000036.10/OG0000036.8/OG0000036.1/OG0000036.9/OG0000036.4/OG0000036.2/OG0000051.3/OG0000051.1/OG0000051.7/OG0000051.9/OG0000051.11/OG0000051.6/OG0000051.2/OG0000051.5/OG0000051.4/OG0000051.10/OG0000051.8/OG0000054.3/OG0000054.7/OG0000054.6/OG0000054.4/OG0000054.2/OG0000054.1/OG0000054.5/OG0000074.1/OG0000074.8/OG0000074.3/OG0000074.2/OG0000074.6/OG0000074.5/OG0000074.7/OG0000074.4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0000114.2/OG0000114.1/OG0000114.3/OG0000114.5/OG0000114.4/OG0000121.5/OG0000121.1/OG0000121.2/OG0000121.3/OG0000121.4/OG0000121.6/OG0000121.8/OG0000121.7/OG0000150.2/OG0000150.4/OG0000150.3/OG0000150.1/OG0000150.5/OG0000187.6/OG0000187.5/OG0000187.4/OG0000187.3/OG0000187.1/OG0000187.2/OG0000200.4/OG0000200.5/OG0000200.2/OG0000200.6/OG0000200.3/OG0000200.1/OG0000283.4/OG0000283.3/OG0000283.1/OG0000283.2/OG0000294.3/OG0000294.4/OG0000294.1/OG0000294.5/OG0000294.2/OG0000318.4/OG0000318.2/OG0000318.1/OG0000318.3/OG0000344.3/OG0000344.1/OG0000344.4/OG0000344.2/OG0000358.2/OG0000358.1/OG0000358.3/OG0000358.4/OG0000375.4/OG0000375.3/OG0000375.2/OG0000375.1/OG0000404.1/OG0000404.2/OG0000404.3/OG0000404.4/OG0000419.4/OG0000419.3/OG0000419.2/OG0000419.1/OG0000448.2/OG0000448.4/OG0000448.1/OG0000448.3/OG0000449.3/OG0000449.1/OG0000449.2/OG0000456.4/OG0000456.2/OG0000456.3/OG0000456.1/OG0000486.3/OG0000486.2/OG0000486.1/OG0000501.1/OG0000544.3/OG0000544.1/OG0000544.2/OG0000549.2/OG0000549.1/OG0000583.2/OG0000583.1/OG0000583.3/OG0000613.1/OG0000613.3/OG0000613.2/OG0000618.2/OG0000618.1/OG0000618.3/OG0000619.1/OG0000619.3/OG0000619.2/OG0000667.1/OG0000667.3/OG0000667.2/OG0000671.3/OG0000671.1/OG0000671.2/OG0000696.1/OG0000696.2/OG0000696.3/OG0000704.2/OG0000704.1/OG0000704.3/OG0000708.2/OG0000708.3/OG0000708.1/OG0000709.3/OG0000709.1/OG0000709.2/OG0000710.3/OG0000710.1/OG0000710.2/OG0000741.2/OG0000741.1/OG0000741.3/OG0000745.2/OG0000745.1/OG0000745.3/OG0000828.1/OG0000828.2/OG0000862.2/OG0000862.1/OG0000884.2/OG0000884.1/OG0000890.3/OG0000890.2/OG0000890.1/OG0000915.1/OG0000915.2/OG0000942.2/OG0000942.3/OG0000942.1/OG0000945.1/OG0000945.2/OG0000971.1/OG0000971.2/OG0000971.3/OG0000972.1/OG0000972.2/OG0000994.2/OG0000994.1/OG0001033.2/OG0001033.1/OG0001055.1/OG0001055.2/OG0001078.2/OG0001078.3/OG0001078.1/OG0001081.2/OG0001081.1/OG0001087.1/OG0001087.2/OG0001118.1/OG0001118.2/OG0001120.2/OG0001120.1/OG0001169.2/OG0001169.1/OG0001172.2/OG0001172.1/OG0001173.2/OG0001173.1/OG0001176.1/OG0001176.2/OG0001193.1/OG0001193.2/OG0001207.2/OG0001207.1/OG0001212.2/OG0001212.1/OG0001247.1/OG0001247.2/OG0001269.2/OG0001269.1/OG0001275.2/OG0001275.1/OG0001305.2/OG0001305.1/OG0001313.2/OG0001313.1/OG0001326.1/OG0001412.2/OG0001412.1/OG0001466.2/OG0001466.1/OG0001510.2/OG0001510.1/OG0001558.2/OG0001558.1/OG0001569.1/OG0001571.3/OG0001571.2/OG0001571.1/OG0001577.2/OG0001577.1/OG0001648.2/OG0001648.1/OG0001678.2/OG0001678.1/OG0001680.1/OG0001680.2/OG0001719.1/OG0001772.2/OG0001772.1/OG0001785.1/OG0001785.2/OG0001945.1/OG0001945.2/OG0001963.1/OG0001963.2/OG0001976.2/OG0001976.1/OG0001979.1/OG0002024.1/OG0002024.2/OG0002101.1/OG0002101.2/OG0002107.2/OG0002107.1/OG0002126.2/OG0002126.1/OG0002144.1/OG0002144.2/OG0002154.1/OG0002154.2/OG0002165.1/OG0002223.1/OG0002241.1/OG0002241.2/OG0002348.1/OG0002350.1/OG0002350.2/OG0002368.2/OG0002368.1/OG0002377.1/OG0002377.2/OG0002384.1/OG0002387.1/OG0002403.2/OG0002403.1/OG0002413.1/OG0002443.2/OG0002443.1/OG0002460.1/OG0002464.1/OG0002464.2/OG0002469.1/OG0002474.2/OG0002474.1/OG0002493.2/OG0002493.1/OG0002502.1/OG0002557.2/OG0002557.1/OG0002569.1/OG0002591.1/OG0002623.2/OG0002623.1/OG0002743.1/OG0002743.2/OG0002745.1/OG0002745.2/OG0002762.2/OG0002762.1/OG0002774.2/OG0002774.1/OG0002790.1/OG0002796.1/OG0002797.1/OG0002873.1/OG0002873.2/OG0002874.1/OG0002889.1/OG0002889.2/OG0002916.1/OG0002918.1/OG0002932.1/OG0002934.1/OG0002943.2/OG0002943.1/OG0002949.1/OG0002949.2/OG0002954.1/OG0003049.1/OG0003056.2/OG0003056.1/OG0003058.1/OG0003095.1/OG0003116.1/OG0003146.1/OG0003153.1/OG0003190.1/OG0003218.1/OG0003259.1/OG0003266.2/OG0003266.1/OG0003270.1/OG0003276.1/OG0003291.1/OG0003318.1/OG0003456.1/OG0003490.1/OG0003511.1/OG0003522.1/OG0003523.1/OG0003527.1/OG0003541.1/OG0003584.1/OG0003593.1/OG0003664.1/OG0003699.1/OG0003718.1/OG0003721.1/OG0003750.1/OG0003842.1/OG0003855.1/OG0003961.1/OG0003972.1/OG0004000.1/OG0004011.1/OG0004017.1/OG0004042.1/OG0004044.1/OG0004089.1/OG0004093.1/OG0004155.1/OG0004207.1/OG0004223.1/OG0004246.1/OG0004249.1/OG0004251.1/OG0004260.1/OG0004287.1/OG0004333.1/OG0004351.1/OG0004397.1/OG0004398.1/OG0004400.1/OG0004404.1/OG0004408.1/OG0004419.1/OG0004422.1/OG0004426.1/OG0004433.1/OG0004455.1/OG0004480.1/OG0004559.1/OG0004574.1/OG0004579.1/OG0004582.1/OG0004642.1/OG0004650.1/OG0004656.1/OG0004694.1/OG0004735.1/OG0004746.1/OG0004755.1/OG0004785.1/OG0004796.1/OG0004807.1/OG0004815.1/OG0004904.1/OG0004918.1/OG0004931.1/OG0004932.1/OG0004949.1/OG0004992.1/OG0005035.1/OG0005059.1/OG0005073.1/OG0005091.1/OG0005102.1/OG0005140.1/OG0005238.1/OG0005273.1/OG0005284.1/OG0005307.1/OG0005320.1/OG0005332.1/OG0005347.1/OG0005365.1/OG0005397.1/OG0005413.1/OG0005432.1/OG0005466.1/OG0005479.1/OG0005492.1/OG0005507.1/OG0005510.1/OG0005567.1/OG0005677.1/OG0005736.1/OG0005783.1/OG0005813.1/OG0005815.1/OG0005840.1/OG0005850.1/OG0005871.1/OG0005879.1/OG0005924.1/OG0005925.1/OG0005926.1/OG0005930.1/OG0005983.1/OG0005995.1/OG0006015.1/OG0006025.1/OG0006152.1/OG0006197.1/OG0006286.1/OG0006294.1/OG0006307.1/OG0006320.1/OG0006364.1/OG0006366.1/OG0006375.1/OG0006381.1/OG0006410.1/OG0006442.1/OG0006465.1/OG0006626.1/OG0006647.1/OG0006702.1/OG0006741.1/OG0006774.1/OG0006846.1/OG0006850.1/OG0006861.1/OG0006889.1/OG0006894.1/OG0006901.1/OG0006918.1/OG0006931.1/OG0007063.1/OG0007098.1/OG0007103.1/OG0007200.1/OG0007251.1/OG0007312.1/OG0007316.1/OG0007319.1/OG0007372.1/OG0007417.1/OG0007432.1/OG0007591.1/OG0007748.1/OG0007766.1/OG0007768.1/OG0007980.1/OG0008000.1/OG0008035.1/OG0008053.1/OG0008420.1/OG0008434.1/OG0008449.1/OG0008549.1/OG0008551.1</t>
  </si>
  <si>
    <t>OG0000919.2/OG0000919.1/OG0001163.2/OG0001163.1/OG0001393.1/OG0001393.2/OG0003142.1/OG0003547.1</t>
  </si>
  <si>
    <t>OG0000919.2/OG0000919.1/OG0001163.2/OG0001163.1/OG0001393.1/OG0001393.2/OG0003547.1</t>
  </si>
  <si>
    <t>OG0002079.1/OG0002815.1</t>
  </si>
  <si>
    <t>OG0002339.1/OG0004569.1</t>
  </si>
  <si>
    <t>OG0000187.6/OG0000187.5/OG0000187.4/OG0000187.3/OG0000187.1/OG0000187.2/OG0001755.1/OG0001755.2</t>
  </si>
  <si>
    <t>OG0000947.1/OG0000947.2/OG0001574.2/OG0001574.1</t>
  </si>
  <si>
    <t>OG0000089.4/OG0000089.8/OG0000089.5/OG0000089.2/OG0000089.6/OG0000089.3/OG0000089.7/OG0000089.1/OG0000947.1/OG0000947.2/OG0001574.2/OG0001574.1</t>
  </si>
  <si>
    <t>OG0000187.6/OG0000187.5/OG0000187.4/OG0000187.3/OG0000187.1/OG0000187.2/OG0000351.4/OG0000351.3/OG0000351.1/OG0000351.2/OG0000745.2/OG0000745.1/OG0000745.3/OG0000917.2/OG0000917.1/OG0001420.1/OG0001567.1/OG0001870.2/OG0001870.1/OG0001945.1/OG0001945.2/OG0001963.1/OG0001963.2/OG0002044.1/OG0002044.2/OG0002241.1/OG0002241.2/OG0002273.1/OG0002273.2/OG0002379.1/OG0002379.2/OG0002487.1/OG0002885.1/OG0002947.2/OG0002947.1/OG0003049.1/OG0003061.1/OG0003580.1/OG0003721.1/OG0003947.1/OG0004103.1/OG0004124.1/OG0005491.1/OG0005541.1/OG0005559.1/OG0005786.1</t>
  </si>
  <si>
    <t>OG0000187.6/OG0000187.5/OG0000187.4/OG0000187.3/OG0000187.1/OG0000187.2/OG0000351.4/OG0000351.3/OG0000351.1/OG0000351.2/OG0001420.1/OG0001945.1/OG0001945.2/OG0001963.1/OG0001963.2/OG0002044.1/OG0002044.2/OG0002241.1/OG0002241.2/OG0002273.1/OG0002273.2/OG0002379.1/OG0002379.2/OG0002487.1/OG0002885.1/OG0002947.2/OG0002947.1/OG0003049.1/OG0003061.1/OG0003580.1/OG0003721.1/OG0003947.1/OG0004103.1/OG0004124.1/OG0005541.1/OG0005786.1</t>
  </si>
  <si>
    <t>OG0002241.1/OG0002241.2/OG0003947.1</t>
  </si>
  <si>
    <t>OG0000114.2/OG0000114.1/OG0000114.3/OG0000114.5/OG0000114.4/OG0000526.3/OG0000526.2/OG0000526.1/OG0000709.3/OG0000709.1/OG0000709.2/OG0001200.2/OG0001200.1/OG0001963.1/OG0001963.2/OG0002101.1/OG0002101.2/OG0002513.1/OG0002932.1/OG0003049.1/OG0003669.1/OG0003691.1/OG0003831.1/OG0003993.1/OG0004341.1/OG0004665.1/OG0005270.1/OG0005389.1/OG0006178.1/OG0006338.1/OG0006732.1/OG0007090.1</t>
  </si>
  <si>
    <t>OG0004438.1/OG0004702.1/OG0007336.1/OG0009130.1</t>
  </si>
  <si>
    <t>OG0000187.6/OG0000187.5/OG0000187.4/OG0000187.3/OG0000187.1/OG0000187.2/OG0001169.2/OG0001169.1/OG0001212.2/OG0001212.1/OG0001510.2/OG0001510.1/OG0001945.1/OG0001945.2/OG0002101.1/OG0002101.2/OG0003049.1/OG0003721.1/OG0004263.1/OG0004746.1/OG0005405.1/OG0006338.1</t>
  </si>
  <si>
    <t>OG0005897.1/OG0008170.1</t>
  </si>
  <si>
    <t>OG0001974.1/OG0002032.1/OG0002032.2/OG0002176.2/OG0002176.1/OG0002259.1/OG0002353.1/OG0002583.1/OG0002660.1/OG0003294.1/OG0003294.2/OG0003797.1/OG0003998.1/OG0004410.1/OG0004615.1/OG0004712.1/OG0006466.1/OG0006714.1/OG0007336.1/OG0007379.1/OG0007675.1/OG0007983.1/OG0008080.1/OG0008170.1</t>
  </si>
  <si>
    <t>OG0000073.10/OG0000073.7/OG0000073.3/OG0000073.11/OG0000073.8/OG0000073.1/OG0000073.5/OG0000073.2/OG0000073.9/OG0000073.4/OG0000073.6/OG0000074.1/OG0000074.8/OG0000074.3/OG0000074.2/OG0000074.6/OG0000074.5/OG0000074.7/OG0000074.4/OG0000105.3/OG0000105.1/OG0000105.5/OG0000105.7/OG0000105.6/OG0000105.2/OG0000105.4/OG0000133.3/OG0000133.1/OG0000133.4/OG0000133.2/OG0000172.3/OG0000172.4/OG0000172.2/OG0000172.1/OG0000186.3/OG0000186.6/OG0000186.1/OG0000186.4/OG0000186.2/OG0000186.5/OG0000187.6/OG0000187.5/OG0000187.4/OG0000187.3/OG0000187.1/OG0000187.2/OG0000200.4/OG0000200.5/OG0000200.2/OG0000200.6/OG0000200.3/OG0000200.1/OG0000247.4/OG0000247.5/OG0000247.1/OG0000247.3/OG0000247.2/OG0000280.1/OG0000280.2/OG0000280.4/OG0000280.3/OG0000299.2/OG0000299.4/OG0000299.3/OG0000299.1/OG0000331.1/OG0000331.3/OG0000331.2/OG0000331.4/OG0000351.4/OG0000351.3/OG0000351.1/OG0000351.2/OG0000354.3/OG0000354.2/OG0000354.1/OG0000356.4/OG0000356.1/OG0000356.2/OG0000356.3/OG0000358.2/OG0000358.1/OG0000358.3/OG0000358.4/OG0000375.4/OG0000375.3/OG0000375.2/OG0000375.1/OG0000389.2/OG0000389.3/OG0000389.1/OG0000391.4/OG0000391.3/OG0000391.1/OG0000391.2/OG0000396.4/OG0000396.3/OG0000396.1/OG0000396.2/OG0000400.4/OG0000400.1/OG0000400.3/OG0000400.2/OG0000404.1/OG0000404.2/OG0000404.3/OG0000404.4/OG0000419.4/OG0000419.3/OG0000419.2/OG0000419.1/OG0000456.4/OG0000456.2/OG0000456.3/OG0000456.1/OG0000485.1/OG0000485.3/OG0000485.2/OG0000501.1/OG0000526.3/OG0000526.2/OG0000526.1/OG0000567.1/OG0000567.3/OG0000567.2/OG0000571.3/OG0000571.1/OG0000571.2/OG0000583.2/OG0000583.1/OG0000583.3/OG0000614.3/OG0000614.2/OG0000614.1/OG0000635.1/OG0000635.2/OG0000636.3/OG0000636.1/OG0000636.2/OG0000696.1/OG0000696.2/OG0000696.3/OG0000741.2/OG0000741.1/OG0000741.3/OG0000745.2/OG0000745.1/OG0000745.3/OG0000763.1/OG0000763.2/OG0000785.1/OG0000785.2/OG0000915.1/OG0000915.2/OG0000917.2/OG0000917.1/OG0000947.1/OG0000947.2/OG0000971.1/OG0000971.2/OG0000971.3/OG0001033.2/OG0001033.1/OG0001157.2/OG0001157.1/OG0001173.2/OG0001173.1/OG0001203.2/OG0001203.1/OG0001243.2/OG0001243.1/OG0001271.2/OG0001271.1/OG0001420.1/OG0001466.2/OG0001466.1/OG0001559.2/OG0001559.1/OG0001567.1/OG0001607.2/OG0001607.1/OG0001631.2/OG0001631.1/OG0001694.2/OG0001694.1/OG0001706.1/OG0001706.2/OG0001768.1/OG0001772.2/OG0001772.1/OG0001782.1/OG0001782.2/OG0001838.2/OG0001838.1/OG0001870.2/OG0001870.1/OG0001935.1/OG0001942.1/OG0001942.2/OG0001945.1/OG0001945.2/OG0001963.1/OG0001963.2/OG0002079.1/OG0002125.1/OG0002165.1/OG0002236.1/OG0002236.2/OG0002242.2/OG0002242.1/OG0002254.1/OG0002277.2/OG0002277.1/OG0002292.2/OG0002292.1/OG0002377.1/OG0002377.2/OG0002379.1/OG0002379.2/OG0002380.1/OG0002475.1/OG0002487.1/OG0002578.1/OG0002585.1/OG0002601.1/OG0002603.1/OG0002638.1/OG0002659.1/OG0002824.1/OG0002824.2/OG0002876.1/OG0002920.1/OG0002926.1/OG0002934.1/OG0002947.2/OG0002947.1/OG0002957.1/OG0003055.1/OG0003061.1/OG0003095.1/OG0003208.1/OG0003208.2/OG0003219.1/OG0003221.1/OG0003292.1/OG0003303.1/OG0003309.1/OG0003336.1/OG0003340.1/OG0003340.2/OG0003464.1/OG0003580.1/OG0003655.1/OG0003655.2/OG0003689.1/OG0003698.1/OG0003721.1/OG0003769.1/OG0003775.1/OG0003849.1/OG0003854.1/OG0003993.1/OG0004028.1/OG0004103.1/OG0004127.1/OG0004146.1/OG0004149.1/OG0004319.1/OG0004345.1/OG0004371.1/OG0004389.1/OG0004407.1/OG0004428.1/OG0004614.1/OG0004620.1/OG0004664.1/OG0004720.1/OG0004726.1/OG0004750.1/OG0004752.1/OG0004767.1/OG0004771.1/OG0004789.1/OG0004815.1/OG0004930.1/OG0004955.1/OG0004980.1/OG0005027.1/OG0005154.1/OG0005277.1/OG0005278.1/OG0005300.1/OG0005466.1/OG0005477.1/OG0005491.1/OG0005528.1/OG0005559.1/OG0005694.1/OG0005832.1/OG0005862.1/OG0006147.1/OG0006284.1/OG0006286.1/OG0006338.1/OG0006425.1/OG0006484.1/OG0006490.1/OG0006659.1/OG0006722.1/OG0006832.1/OG0007073.1/OG0007090.1/OG0007319.1/OG0007353.1/OG0007737.1/OG0007822.1/OG0008028.1/OG0008053.1</t>
  </si>
  <si>
    <t>OG0001398.1/OG0001573.1/OG0002306.2/OG0002306.1/OG0002676.1/OG0002830.1/OG0003471.1/OG0003959.1/OG0004706.1/OG0005518.1/OG0006082.1/OG0007366.1</t>
  </si>
  <si>
    <t>OG0000375.4/OG0000375.3/OG0000375.2/OG0000375.1/OG0000404.1/OG0000404.2/OG0000404.3/OG0000404.4/OG0000501.1/OG0000608.1/OG0000608.2/OG0001194.2/OG0001194.1/OG0001466.2/OG0001466.1/OG0001945.1/OG0001945.2/OG0002174.1/OG0002392.1/OG0002920.1/OG0002934.1/OG0003340.1/OG0003340.2/OG0003698.1/OG0003738.1/OG0004664.1/OG0004720.1/OG0004785.1/OG0006832.1/OG0007093.1</t>
  </si>
  <si>
    <t>OG0003207.1/OG0003471.1</t>
  </si>
  <si>
    <t>OG0003294.1/OG0003294.2/OG0005534.1</t>
  </si>
  <si>
    <t>OG0000187.6/OG0000187.5/OG0000187.4/OG0000187.3/OG0000187.1/OG0000187.2/OG0000358.2/OG0000358.1/OG0000358.3/OG0000358.4/OG0000404.1/OG0000404.2/OG0000404.3/OG0000404.4/OG0000745.2/OG0000745.1/OG0000745.3/OG0000915.1/OG0000915.2/OG0001577.2/OG0001577.1/OG0002241.1/OG0002241.2/OG0003049.1/OG0004155.1/OG0004404.1/OG0006425.1</t>
  </si>
  <si>
    <t>OG0001157.2/OG0001157.1/OG0001275.2/OG0001275.1/OG0002889.1/OG0002889.2/OG0003541.1/OG0003941.1/OG0004398.1/OG0004404.1/OG0004433.1/OG0004949.1/OG0005479.1/OG0005510.1/OG0005537.1/OG0006015.1</t>
  </si>
  <si>
    <t>OG0001825.2/OG0001825.1/OG0003125.1/OG0006050.1/OG0008509.1</t>
  </si>
  <si>
    <t>OG0004949.1/OG0006015.1</t>
  </si>
  <si>
    <t>OG0001157.2/OG0001157.1/OG0003941.1/OG0004398.1/OG0004404.1/OG0005479.1/OG0005537.1</t>
  </si>
  <si>
    <t>OG0000187.6/OG0000187.5/OG0000187.4/OG0000187.3/OG0000187.1/OG0000187.2/OG0000404.1/OG0000404.2/OG0000404.3/OG0000404.4/OG0000745.2/OG0000745.1/OG0000745.3/OG0000915.1/OG0000915.2/OG0001577.2/OG0001577.1/OG0003049.1/OG0004155.1/OG0004404.1/OG0006425.1</t>
  </si>
  <si>
    <t>OG0002557.2/OG0002557.1</t>
  </si>
  <si>
    <t>OG0000745.2/OG0000745.1/OG0000745.3/OG0000915.1/OG0000915.2</t>
  </si>
  <si>
    <t>OG0006015.1</t>
  </si>
  <si>
    <t>OG0000036.7/OG0000036.3/OG0000036.12/OG0000036.6/OG0000036.11/OG0000036.5/OG0000036.10/OG0000036.8/OG0000036.1/OG0000036.9/OG0000036.4/OG0000036.2/OG0000150.2/OG0000150.4/OG0000150.3/OG0000150.1/OG0000150.5/OG0000187.6/OG0000187.5/OG0000187.4/OG0000187.3/OG0000187.1/OG0000187.2/OG0000375.4/OG0000375.3/OG0000375.2/OG0000375.1/OG0000400.4/OG0000400.1/OG0000400.3/OG0000400.2/OG0000419.4/OG0000419.3/OG0000419.2/OG0000419.1/OG0000449.3/OG0000449.1/OG0000449.2/OG0000456.4/OG0000456.2/OG0000456.3/OG0000456.1/OG0000501.1/OG0000583.2/OG0000583.1/OG0000583.3/OG0000696.1/OG0000696.2/OG0000696.3/OG0000708.2/OG0000708.3/OG0000708.1/OG0000763.1/OG0000763.2/OG0000862.2/OG0000862.1/OG0000884.2/OG0000884.1/OG0000915.1/OG0000915.2/OG0000942.2/OG0000942.3/OG0000942.1/OG0000971.1/OG0000971.2/OG0000971.3/OG0001118.1/OG0001118.2/OG0001157.2/OG0001157.1/OG0001207.2/OG0001207.1/OG0001212.2/OG0001212.1/OG0001229.3/OG0001229.1/OG0001229.2/OG0001243.2/OG0001243.1/OG0001275.2/OG0001275.1/OG0001412.2/OG0001412.1/OG0001416.1/OG0001416.2/OG0001571.3/OG0001571.2/OG0001571.1/OG0001680.1/OG0001680.2/OG0001694.2/OG0001694.1/OG0001706.1/OG0001706.2/OG0001772.2/OG0001772.1/OG0001963.1/OG0001963.2/OG0002024.1/OG0002024.2/OG0002125.1/OG0002154.1/OG0002154.2/OG0002165.1/OG0002241.1/OG0002241.2/OG0002242.2/OG0002242.1/OG0002377.1/OG0002377.2/OG0002381.2/OG0002381.1/OG0002493.2/OG0002493.1/OG0002502.1/OG0002513.1/OG0002569.1/OG0002578.1/OG0002585.1/OG0002603.1/OG0002638.1/OG0002739.1/OG0002766.2/OG0002766.1/OG0002873.1/OG0002873.2/OG0002889.1/OG0002889.2/OG0002923.1/OG0002943.2/OG0002943.1/OG0003049.1/OG0003058.1/OG0003095.1/OG0003219.1/OG0003266.2/OG0003266.1/OG0003291.1/OG0003340.1/OG0003340.2/OG0003655.1/OG0003655.2/OG0003690.1/OG0003704.1/OG0003704.2/OG0003738.1/OG0003769.1/OG0003831.1/OG0003833.1/OG0003941.1/OG0003947.1/OG0004011.1/OG0004028.1/OG0004047.1/OG0004142.1/OG0004223.1/OG0004245.1/OG0004389.1/OG0004397.1/OG0004398.1/OG0004404.1/OG0004614.1/OG0004637.1/OG0004750.1/OG0004771.1/OG0004932.1/OG0004955.1/OG0005140.1/OG0005277.1/OG0005278.1/OG0005297.1/OG0005347.1/OG0005365.1/OG0005479.1/OG0005510.1/OG0005528.1/OG0005537.1/OG0005541.1/OG0005694.1/OG0005832.1/OG0005862.1/OG0005926.1/OG0005930.1/OG0006015.1/OG0006041.1/OG0006284.1/OG0006320.1/OG0006375.1/OG0006410.1/OG0006425.1/OG0006722.1/OG0006741.1/OG0006850.1/OG0006918.1/OG0007319.1/OG0007822.1/OG0008000.1</t>
  </si>
  <si>
    <t>OG0001398.1/OG0001573.1/OG0003313.2/OG0003313.1/OG0003315.1/OG0003315.2/OG0003447.1/OG0003874.1/OG0004585.1/OG0004706.1/OG0006047.1/OG0006082.1</t>
  </si>
  <si>
    <t>OG0000198.3/OG0000198.5/OG0000198.4/OG0000198.2/OG0000198.1/OG0001790.2/OG0001790.1/OG0001825.2/OG0001825.1/OG0002353.1/OG0002660.1/OG0003125.1/OG0003797.1/OG0004438.1/OG0005897.1/OG0006050.1/OG0006466.1/OG0006712.1/OG0006714.1/OG0007654.1/OG0007744.1/OG0007983.1/OG0008080.1/OG0008170.1/OG0008455.1/OG0008509.1</t>
  </si>
  <si>
    <t>OG0001373.1/OG0002813.1/OG0003229.1/OG0003293.1/OG0003313.2/OG0003313.1/OG0004352.1/OG0004406.1/OG0004638.1/OG0004706.1/OG0005562.1/OG0006995.1/OG0007360.1/OG0008091.1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</si>
  <si>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0000119.6/OG0000119.1/OG0000119.5/OG0000119.4/OG0000119.7/OG0000119.3/OG0000119.2/OG0000133.3/OG0000133.1/OG0000133.4/OG0000133.2/OG0000148.3/OG0000148.6/OG0000148.5/OG0000148.2/OG0000148.4/OG0000148.1/OG0000312.1/OG0000454.1/OG0000454.2/OG0000618.2/OG0000618.1/OG0000618.3/OG0000686.1/OG0000686.2/OG0000686.3/OG0000735.2/OG0000735.1/OG0000768.1/OG0000768.2/OG0000811.2/OG0000811.3/OG0000811.1/OG0000815.1/OG0000815.2/OG0000881.2/OG0000881.3/OG0000881.1/OG0000919.2/OG0000919.1/OG0000960.1/OG0000960.2/OG0000972.1/OG0000972.2/OG0001148.2/OG0001148.1/OG0001249.1/OG0001407.1/OG0001407.2/OG0001440.1/OG0001440.2/OG0001513.2/OG0001513.1/OG0001683.2/OG0001683.1/OG0001697.2/OG0001697.1/OG0001783.1/OG0001833.1/OG0001935.1/OG0001942.1/OG0001942.2/OG0001970.1/OG0001970.2/OG0002065.2/OG0002065.1/OG0002068.1/OG0002079.1/OG0002113.1/OG0002161.1/OG0002161.2/OG0002166.2/OG0002166.1/OG0002178.1/OG0002178.2/OG0002246.1/OG0002340.1/OG0002340.2/OG0002403.2/OG0002403.1/OG0002413.1/OG0002471.1/OG0002472.1/OG0002487.1/OG0002553.1/OG0002589.1/OG0002589.2/OG0002603.1/OG0002607.1/OG0002612.2/OG0002612.1/OG0002786.1/OG0002787.1/OG0002908.1/OG0002923.1/OG0002924.1/OG0002931.1/OG0002947.2/OG0002947.1/OG0002957.1/OG0003026.1/OG0003052.1/OG0003132.1/OG0003134.1/OG0003142.1/OG0003145.1/OG0003204.1/OG0003274.1/OG0003278.1/OG0003400.1/OG0003428.1/OG0003442.1/OG0003461.1/OG0003536.1/OG0003543.1/OG0003575.1/OG0003579.1/OG0003691.1/OG0003698.1/OG0003721.1/OG0003743.1/OG0003743.2/OG0003753.1/OG0003769.1/OG0003782.1/OG0003808.1/OG0003835.1/OG0003849.1/OG0003856.1/OG0003973.1/OG0003993.1/OG0004008.1/OG0004032.1/OG0004066.1/OG0004205.2/OG0004205.1/OG0004273.1/OG0004397.1/OG0004407.1/OG0004470.1/OG0004592.1/OG0004664.1/OG0004718.1/OG0004724.1/OG0004778.1/OG0004935.1/OG0004949.1/OG0005050.1/OG0005100.1/OG0005115.1/OG0005137.1/OG0005328.1/OG0005347.1/OG0005451.1/OG0005465.1/OG0005489.1/OG0005521.1/OG0005542.1/OG0005559.1/OG0005585.1/OG0005669.1/OG0005772.1/OG0005839.1/OG0005899.1/OG0005902.1/OG0005982.1/OG0006181.1/OG0006234.1/OG0006269.1/OG0006310.1/OG0006350.1/OG0006395.1/OG0006413.1/OG0006422.1/OG0006469.1/OG0006832.1/OG0006915.1/OG0006958.1/OG0006973.1/OG0007085.1/OG0007130.1/OG0007364.1/OG0007980.1/OG0010635.1</t>
  </si>
  <si>
    <t>OG0001362.2/OG0001362.1/OG0001966.2/OG0001966.1/OG0002444.1/OG0003238.1/OG0005093.1/OG0005242.1/OG0005456.1/OG0005846.1/OG0006022.1/OG0006043.1/OG0006265.1/OG0007234.1/OG0007357.1/OG0007385.1/OG0007619.1/OG0007689.1/OG0007790.1/OG0008205.1/OG0008562.1</t>
  </si>
  <si>
    <t>OG0001046.2/OG0001046.1/OG0002132.2/OG0002132.1/OG0002382.1/OG0003339.1/OG0003415.1/OG0004488.1/OG0004681.1/OG0004808.1/OG0004905.1/OG0006227.1/OG0006462.1/OG0006940.1/OG0008493.1/OG0009118.1</t>
  </si>
  <si>
    <t>OG0000004.13/OG0000004.3/OG0000004.7/OG0000004.6/OG0000004.17/OG0000004.10/OG0000004.5/OG0000004.9/OG0000004.12/OG0000004.2/OG0000004.4/OG0000004.19/OG0000004.1/OG0000004.18/OG0000004.11/OG0000004.14/OG0000004.15/OG0000004.8/OG0000004.16/OG0000299.2/OG0000299.4/OG0000299.3/OG0000299.1/OG0000358.2/OG0000358.1/OG0000358.3/OG0000358.4/OG0000363.4/OG0000363.1/OG0000363.2/OG0000363.3/OG0000386.3/OG0000386.1/OG0000386.4/OG0000386.2/OG0000403.2/OG0000403.1/OG0000419.4/OG0000419.3/OG0000419.2/OG0000419.1/OG0000449.3/OG0000449.1/OG0000449.2/OG0000666.3/OG0000666.2/OG0000666.1/OG0000707.1/OG0000707.3/OG0000707.2/OG0000712.1/OG0000712.2/OG0000746.1/OG0000746.2/OG0000920.2/OG0000920.1/OG0001034.2/OG0001034.1/OG0001052.2/OG0001052.1/OG0001090.1/OG0001090.2/OG0001110.1/OG0001110.2/OG0001218.2/OG0001218.1/OG0001225.2/OG0001225.1/OG0001248.1/OG0001248.2/OG0001262.2/OG0001262.1/OG0001275.2/OG0001275.1/OG0001559.2/OG0001559.1/OG0001652.1/OG0001652.2/OG0001690.1/OG0001764.2/OG0001764.1/OG0002047.1/OG0002047.2/OG0002101.1/OG0002101.2/OG0002134.1/OG0002142.1/OG0002142.2/OG0002144.1/OG0002144.2/OG0002228.1/OG0002284.1/OG0002359.1/OG0002361.2/OG0002361.1/OG0002381.2/OG0002381.1/OG0002451.1/OG0002451.2/OG0002515.1/OG0002614.1/OG0002621.1/OG0002649.1/OG0002668.2/OG0002668.1/OG0002773.1/OG0002947.2/OG0002947.1/OG0002959.1/OG0003061.1/OG0003090.1/OG0003221.1/OG0003280.1/OG0003292.1/OG0003423.1/OG0003510.1/OG0003539.1/OG0003591.1/OG0003683.1/OG0003690.1/OG0003826.1/OG0003846.1/OG0004038.1/OG0004135.1/OG0004269.1/OG0004396.1/OG0004544.1/OG0004718.1/OG0004930.1/OG0005000.1/OG0005017.1/OG0005051.1/OG0005065.1/OG0005072.1/OG0005078.1/OG0005325.1/OG0005394.1/OG0005405.1/OG0005686.1/OG0005764.1/OG0005789.1/OG0005812.1/OG0005998.1/OG0006248.1/OG0006256.1/OG0006279.1/OG0006368.1/OG0006394.1/OG0006626.1/OG0006683.1/OG0006819.1/OG0007624.1/OG0007638.1/OG0008083.1</t>
  </si>
  <si>
    <t>OG0000377.1/OG0000377.3/OG0000377.2/OG0000572.2/OG0000572.1/OG0001573.1/OG0003960.1/OG0005125.1/OG0005695.1/OG0007602.1</t>
  </si>
  <si>
    <t>OG0000143.2/OG0000143.3/OG0000143.1/OG0000143.4/OG0000148.3/OG0000148.6/OG0000148.5/OG0000148.2/OG0000148.4/OG0000148.1/OG0000257.3/OG0000257.1/OG0000257.2/OG0000332.3/OG0000332.2/OG0000332.1/OG0000538.3/OG0000538.2/OG0000538.4/OG0000538.1/OG0001249.1/OG0003491.1/OG0008131.1</t>
  </si>
  <si>
    <t>OG0004970.1/OG0005812.1/OG0006683.1</t>
  </si>
  <si>
    <t>OG0006940.1</t>
  </si>
  <si>
    <t>OG0002730.1/OG0005513.1/OG0006710.1</t>
  </si>
  <si>
    <t>OG0001373.1/OG0003229.1/OG0003313.2/OG0003313.1/OG0004352.1/OG0004406.1/OG0006995.1/OG0008091.1</t>
  </si>
  <si>
    <t>OG0001966.2/OG0001966.1/OG0003238.1/OG0005093.1/OG0005242.1/OG0005456.1/OG0005846.1/OG0006022.1/OG0006043.1/OG0006265.1/OG0007385.1/OG0007689.1/OG0008562.1</t>
  </si>
  <si>
    <t>OG0000089.4/OG0000089.8/OG0000089.5/OG0000089.2/OG0000089.6/OG0000089.3/OG0000089.7/OG0000089.1/OG0000119.6/OG0000119.1/OG0000119.5/OG0000119.4/OG0000119.7/OG0000119.3/OG0000119.2/OG0000148.3/OG0000148.6/OG0000148.5/OG0000148.2/OG0000148.4/OG0000148.1/OG0000312.1/OG0000454.1/OG0000454.2/OG0000618.2/OG0000618.1/OG0000618.3/OG0000686.1/OG0000686.2/OG0000686.3/OG0000735.2/OG0000735.1/OG0000768.1/OG0000768.2/OG0000811.2/OG0000811.3/OG0000811.1/OG0000919.2/OG0000919.1/OG0000960.1/OG0000960.2/OG0000972.1/OG0000972.2/OG0001249.1/OG0001407.1/OG0001407.2/OG0001513.2/OG0001513.1/OG0001683.2/OG0001683.1/OG0001697.2/OG0001697.1/OG0001833.1/OG0001935.1/OG0001942.1/OG0001942.2/OG0001970.1/OG0001970.2/OG0002065.2/OG0002065.1/OG0002068.1/OG0002079.1/OG0002113.1/OG0002161.1/OG0002161.2/OG0002166.2/OG0002166.1/OG0002246.1/OG0002340.1/OG0002340.2/OG0002403.2/OG0002403.1/OG0002471.1/OG0002472.1/OG0002487.1/OG0002553.1/OG0002589.1/OG0002589.2/OG0002607.1/OG0002612.2/OG0002612.1/OG0002786.1/OG0002787.1/OG0002924.1/OG0002931.1/OG0002947.2/OG0002947.1/OG0002957.1/OG0003052.1/OG0003132.1/OG0003134.1/OG0003142.1/OG0003145.1/OG0003204.1/OG0003274.1/OG0003278.1/OG0003400.1/OG0003442.1/OG0003461.1/OG0003536.1/OG0003543.1/OG0003575.1/OG0003579.1/OG0003698.1/OG0003743.1/OG0003743.2/OG0003753.1/OG0003769.1/OG0003782.1/OG0003808.1/OG0003835.1/OG0003849.1/OG0003973.1/OG0004008.1/OG0004032.1/OG0004066.1/OG0004205.2/OG0004205.1/OG0004407.1/OG0004470.1/OG0004592.1/OG0004664.1/OG0004718.1/OG0004724.1/OG0004778.1/OG0004935.1/OG0004949.1/OG0005050.1/OG0005100.1/OG0005115.1/OG0005137.1/OG0005328.1/OG0005347.1/OG0005451.1/OG0005489.1/OG0005521.1/OG0005542.1/OG0005559.1/OG0005585.1/OG0005669.1/OG0005772.1/OG0005899.1/OG0005902.1/OG0005982.1/OG0006181.1/OG0006234.1/OG0006269.1/OG0006310.1/OG0006350.1/OG0006413.1/OG0006469.1/OG0006832.1/OG0006915.1/OG0006958.1/OG0006973.1/OG0007085.1/OG0007130.1/OG0007364.1/OG0010635.1</t>
  </si>
  <si>
    <t>OG0003293.1/OG0004352.1/OG0004638.1/OG0004706.1/OG0005562.1/OG0007360.1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</si>
  <si>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0000815.1/OG0000815.2/OG0000881.2/OG0000881.3/OG0000881.1/OG0001697.2/OG0001697.1/OG0004273.1/OG0004397.1/OG0005451.1/OG0006395.1/OG0006422.1</t>
  </si>
  <si>
    <t>OG0007357.1/OG0007619.1/OG0007790.1</t>
  </si>
  <si>
    <t>OG0002132.2/OG0002132.1/OG0002382.1/OG0003339.1/OG0003415.1/OG0004488.1/OG0004681.1/OG0004808.1/OG0006227.1/OG0006462.1/OG0009118.1</t>
  </si>
  <si>
    <t>OG0000004.13/OG0000004.3/OG0000004.7/OG0000004.6/OG0000004.17/OG0000004.10/OG0000004.5/OG0000004.9/OG0000004.12/OG0000004.2/OG0000004.4/OG0000004.19/OG0000004.1/OG0000004.18/OG0000004.11/OG0000004.14/OG0000004.15/OG0000004.8/OG0000004.16/OG0000299.2/OG0000299.4/OG0000299.3/OG0000299.1/OG0000403.2/OG0000403.1/OG0000419.4/OG0000419.3/OG0000419.2/OG0000419.1/OG0000449.3/OG0000449.1/OG0000449.2/OG0000707.1/OG0000707.3/OG0000707.2/OG0001034.2/OG0001034.1/OG0001090.1/OG0001090.2/OG0001225.2/OG0001225.1/OG0001262.2/OG0001262.1/OG0001275.2/OG0001275.1/OG0001559.2/OG0001559.1/OG0001690.1/OG0002047.1/OG0002047.2/OG0002134.1/OG0002142.1/OG0002142.2/OG0002144.1/OG0002144.2/OG0002228.1/OG0002361.2/OG0002361.1/OG0002451.1/OG0002451.2/OG0002515.1/OG0002614.1/OG0002621.1/OG0002668.2/OG0002668.1/OG0002773.1/OG0002959.1/OG0003061.1/OG0003280.1/OG0003423.1/OG0003510.1/OG0003591.1/OG0003690.1/OG0003826.1/OG0003846.1/OG0004269.1/OG0004718.1/OG0004930.1/OG0005000.1/OG0005017.1/OG0005072.1/OG0005078.1/OG0005394.1/OG0005764.1/OG0005789.1/OG0006248.1/OG0006368.1/OG0006394.1/OG0007624.1/OG0007638.1</t>
  </si>
  <si>
    <t>OG0000363.4/OG0000363.1/OG0000363.2/OG0000363.3/OG0000386.3/OG0000386.1/OG0000386.4/OG0000386.2/OG0000712.1/OG0000712.2/OG0000920.2/OG0000920.1/OG0001052.2/OG0001052.1/OG0001218.2/OG0001218.1/OG0001248.1/OG0001248.2/OG0001764.2/OG0001764.1/OG0002284.1/OG0002359.1/OG0002381.2/OG0002381.1/OG0002515.1/OG0002649.1/OG0002947.2/OG0002947.1/OG0003090.1/OG0003221.1/OG0003292.1/OG0003539.1/OG0004135.1/OG0004396.1/OG0005051.1/OG0005065.1/OG0005325.1/OG0005405.1/OG0006256.1/OG0006819.1/OG0008083.1</t>
  </si>
  <si>
    <t>OG0000572.2/OG0000572.1/OG0001573.1/OG0005125.1</t>
  </si>
  <si>
    <t>OG0000148.3/OG0000148.6/OG0000148.5/OG0000148.2/OG0000148.4/OG0000148.1/OG0000257.3/OG0000257.1/OG0000257.2/OG0000538.3/OG0000538.2/OG0000538.4/OG0000538.1/OG0001249.1/OG0008131.1</t>
  </si>
  <si>
    <t>OG0002730.1/OG0005513.1</t>
  </si>
  <si>
    <t>OG0001672.2/OG0001672.1/OG0004595.1/OG0005237.1</t>
  </si>
  <si>
    <t>OG0000114.2/OG0000114.1/OG0000114.3/OG0000114.5/OG0000114.4/OG0000709.3/OG0000709.1/OG0000709.2/OG0001510.2/OG0001510.1/OG0003721.1/OG0004155.1</t>
  </si>
  <si>
    <t>OG0000419.4/OG0000419.3/OG0000419.2/OG0000419.1/OG0000920.2/OG0000920.1/OG0003730.1/OG0004396.1</t>
  </si>
  <si>
    <t>OG0000299.2/OG0000299.4/OG0000299.3/OG0000299.1/OG0000322.1/OG0000322.2/OG0000322.4/OG0000322.3/OG0000449.3/OG0000449.1/OG0000449.2/OG0001090.1/OG0001090.2/OG0001275.2/OG0001275.1/OG0001690.1/OG0001757.2/OG0001757.1/OG0001972.1/OG0001972.2/OG0002047.1/OG0002047.2/OG0002134.1/OG0002361.2/OG0002361.1/OG0002515.1/OG0003078.1/OG0003090.1/OG0003826.1/OG0004038.1/OG0004883.1/OG0005786.1/OG0006248.1/OG0006320.1/OG0007634.1</t>
  </si>
  <si>
    <t>OG0002132.2/OG0002132.1/OG0002168.1</t>
  </si>
  <si>
    <t>OG0000915.1/OG0000915.2/OG0002513.1/OG0003219.1/OG0004142.1/OG0005528.1</t>
  </si>
  <si>
    <t>OG0003292.1/OG0003690.1/OG0005764.1/OG0005812.1/OG0006683.1/OG0007624.1</t>
  </si>
  <si>
    <t>OG0006462.1/OG0006940.1/OG0009118.1</t>
  </si>
  <si>
    <t>OG0006462.1/OG0009118.1</t>
  </si>
  <si>
    <t>OG0003690.1/OG0005764.1/OG0007624.1</t>
  </si>
  <si>
    <t>OG0003292.1</t>
  </si>
  <si>
    <t>OG0000419.4/OG0000419.3/OG0000419.2/OG0000419.1/OG0000795.1/OG0000795.2/OG0002024.1/OG0002024.2/OG0002144.1/OG0002144.2/OG0002732.1/OG0004397.1/OG0005297.1/OG0005926.1/OG0006379.1/OG0006425.1</t>
  </si>
  <si>
    <t>OG0001573.1/OG0004353.1/OG0005562.1</t>
  </si>
  <si>
    <t>OG0000299.2/OG0000299.4/OG0000299.3/OG0000299.1/OG0001794.1/OG0001794.2</t>
  </si>
  <si>
    <t>OG0000237.2/OG0000237.1/OG0000237.3/OG0000237.4/OG0000237.5/OG0000495.2/OG0000495.1/OG0000495.3/OG0000616.2/OG0000616.1/OG0000616.3/OG0001274.1/OG0001274.2/OG0001371.1/OG0001371.2/OG0001422.1/OG0001422.2/OG0001679.1/OG0001844.2/OG0001844.1/OG0002939.1/OG0003085.1/OG0003120.1/OG0004267.1/OG0004313.1/OG0004732.1/OG0005007.1/OG0005092.1/OG0005109.1/OG0005485.1</t>
  </si>
  <si>
    <t>OG0001569.1/OG0004333.1/OG0004471.1/OG0005035.1</t>
  </si>
  <si>
    <t>OG0000030.8/OG0000030.7/OG0000030.12/OG0000030.6/OG0000030.1/OG0000030.4/OG0000030.9/OG0000030.10/OG0000030.14/OG0000030.2/OG0000030.3/OG0000030.13/OG0000030.5/OG0000030.11/OG0000130.5/OG0000130.4/OG0000130.7/OG0000130.6/OG0000130.3/OG0000130.2/OG0000130.1/OG0000196.3/OG0000196.5/OG0000196.4/OG0000196.1/OG0000196.2/OG0000203.1/OG0000203.3/OG0000203.5/OG0000203.2/OG0000203.4/OG0000208.2/OG0000208.1/OG0000208.4/OG0000208.3/OG0000252.1/OG0000252.2/OG0000252.3/OG0000919.2/OG0000919.1/OG0001019.1/OG0001019.2/OG0001163.2/OG0001163.1/OG0001251.2/OG0001251.1/OG0001393.1/OG0001393.2/OG0001827.2/OG0001827.1/OG0001830.2/OG0001830.1/OG0003547.1</t>
  </si>
  <si>
    <t>OG0000919.2/OG0000919.1/OG0001393.1/OG0001393.2</t>
  </si>
  <si>
    <t>OG0002628.2/OG0002628.1/OG0006225.1/OG0007609.1</t>
  </si>
  <si>
    <t>OG0005534.1/OG0006227.1/OG0009049.1</t>
  </si>
  <si>
    <t>OG0000299.2/OG0000299.4/OG0000299.3/OG0000299.1/OG0000316.4/OG0000316.2/OG0000316.5/OG0000316.1/OG0000316.3/OG0000368.2/OG0000368.3/OG0000368.1/OG0000416.1/OG0000416.4/OG0000416.2/OG0000416.3/OG0000631.2/OG0000631.1/OG0000631.3/OG0000833.2/OG0000833.1/OG0000886.1/OG0000886.3/OG0000886.2/OG0000892.1/OG0000892.2/OG0001084.2/OG0001084.1/OG0001148.2/OG0001148.1/OG0001559.2/OG0001559.1/OG0001567.1/OG0001768.1/OG0001858.1/OG0002180.1/OG0002351.1/OG0002585.1/OG0002772.1/OG0002815.1/OG0003221.1/OG0003487.1/OG0003580.1/OG0003818.1/OG0004791.1/OG0004818.1/OG0005072.1/OG0005565.1/OG0006248.1/OG0006867.1</t>
  </si>
  <si>
    <t>OG0001567.1/OG0004791.1</t>
  </si>
  <si>
    <t>OG0002628.2/OG0002628.1/OG0007609.1</t>
  </si>
  <si>
    <t>OG0000299.2/OG0000299.4/OG0000299.3/OG0000299.1/OG0000316.4/OG0000316.2/OG0000316.5/OG0000316.1/OG0000316.3/OG0000368.2/OG0000368.3/OG0000368.1/OG0000416.1/OG0000416.4/OG0000416.2/OG0000416.3/OG0000833.2/OG0000833.1/OG0000886.1/OG0000886.3/OG0000886.2/OG0000892.1/OG0000892.2/OG0001148.2/OG0001148.1/OG0002351.1/OG0002772.1/OG0002815.1/OG0003221.1/OG0003487.1/OG0003580.1/OG0004818.1/OG0005072.1/OG0005565.1/OG0006248.1/OG0006867.1</t>
  </si>
  <si>
    <t>OG0000126.3/OG0000126.2/OG0000126.8/OG0000126.6/OG0000126.5/OG0000126.1/OG0000126.4/OG0000126.7/OG0000273.1/OG0000273.5/OG0000273.4/OG0000273.2/OG0000273.3/OG0001466.2/OG0001466.1/OG0001780.1/OG0001780.2/OG0004066.1/OG0005072.1</t>
  </si>
  <si>
    <t>OG0003415.1/OG0003542.1/OG0004052.1/OG0004054.1/OG0005295.1/OG0005534.1/OG0006227.1/OG0006512.1/OG0007336.1/OG0008034.1/OG0009049.1/OG0009130.1/OG0009359.1</t>
  </si>
  <si>
    <t>OG0002628.2/OG0002628.1/OG0002830.1/OG0004161.1/OG0006225.1/OG0007360.1/OG0010101.1</t>
  </si>
  <si>
    <t>OG0000054.3/OG0000054.7/OG0000054.6/OG0000054.4/OG0000054.2/OG0000054.1/OG0000054.5/OG0000083.8/OG0000083.1/OG0000083.3/OG0000083.5/OG0000083.6/OG0000083.4/OG0000083.2/OG0000083.7/OG0000126.3/OG0000126.2/OG0000126.8/OG0000126.6/OG0000126.5/OG0000126.1/OG0000126.4/OG0000126.7/OG0000172.3/OG0000172.4/OG0000172.2/OG0000172.1/OG0000265.3/OG0000265.1/OG0000265.2/OG0000265.4/OG0000265.5/OG0000273.1/OG0000273.5/OG0000273.4/OG0000273.2/OG0000273.3/OG0000299.2/OG0000299.4/OG0000299.3/OG0000299.1/OG0000316.4/OG0000316.2/OG0000316.5/OG0000316.1/OG0000316.3/OG0000373.2/OG0000373.1/OG0000373.3/OG0000373.4/OG0000375.4/OG0000375.3/OG0000375.2/OG0000375.1/OG0000391.4/OG0000391.3/OG0000391.1/OG0000391.2/OG0000404.1/OG0000404.2/OG0000404.3/OG0000404.4/OG0000416.1/OG0000416.4/OG0000416.2/OG0000416.3/OG0000449.3/OG0000449.1/OG0000449.2/OG0000501.1/OG0000520.2/OG0000520.3/OG0000520.1/OG0000608.1/OG0000608.2/OG0000634.3/OG0000634.1/OG0000634.2/OG0000635.1/OG0000635.2/OG0000745.2/OG0000745.1/OG0000745.3/OG0000827.1/OG0000827.2/OG0000833.2/OG0000833.1/OG0000886.1/OG0000886.3/OG0000886.2/OG0000917.2/OG0000917.1/OG0000971.1/OG0000971.2/OG0000971.3/OG0001026.1/OG0001026.2/OG0001032.2/OG0001032.1/OG0001118.1/OG0001118.2/OG0001155.2/OG0001155.1/OG0001157.2/OG0001157.1/OG0001175.2/OG0001175.1/OG0001193.1/OG0001193.2/OG0001203.2/OG0001203.1/OG0001212.2/OG0001212.1/OG0001241.1/OG0001241.2/OG0001397.1/OG0001397.2/OG0001466.2/OG0001466.1/OG0001559.2/OG0001559.1/OG0001648.2/OG0001648.1/OG0001680.1/OG0001680.2/OG0001702.2/OG0001702.1/OG0001704.2/OG0001704.1/OG0001753.1/OG0001753.2/OG0001769.2/OG0001769.1/OG0001780.1/OG0001780.2/OG0001856.2/OG0001856.1/OG0001870.2/OG0001870.1/OG0001942.1/OG0001942.2/OG0001963.1/OG0001963.2/OG0002079.1/OG0002178.1/OG0002178.2/OG0002180.1/OG0002295.1/OG0002298.1/OG0002341.1/OG0002351.1/OG0002381.2/OG0002381.1/OG0002491.1/OG0002503.1/OG0002585.1/OG0002630.1/OG0002630.2/OG0002772.1/OG0002778.2/OG0002778.1/OG0002790.1/OG0002870.1/OG0002876.1/OG0002885.1/OG0002926.1/OG0002934.1/OG0003026.1/OG0003088.1/OG0003145.1/OG0003154.1/OG0003280.1/OG0003323.1/OG0003327.1/OG0003698.1/OG0003818.1/OG0003831.1/OG0004066.1/OG0004106.1/OG0004152.1/OG0004315.1/OG0004397.1/OG0004407.1/OG0004664.1/OG0004791.1/OG0004933.1/OG0004990.1/OG0005007.1/OG0005016.1/OG0005072.1/OG0005081.1/OG0005114.1/OG0005270.1/OG0005387.1/OG0005491.1/OG0005501.1/OG0005519.1/OG0005565.1/OG0005711.1/OG0006248.1/OG0006258.1/OG0006286.1/OG0006320.1/OG0006338.1/OG0006340.1/OG0006413.1/OG0006641.1/OG0006867.1/OG0007085.1/OG0007090.1/OG0008542.1</t>
  </si>
  <si>
    <t>OG0002628.2/OG0002628.1/OG0004161.1/OG0006225.1</t>
  </si>
  <si>
    <t>OG0000083.8/OG0000083.1/OG0000083.3/OG0000083.5/OG0000083.6/OG0000083.4/OG0000083.2/OG0000083.7/OG0000316.4/OG0000316.2/OG0000316.5/OG0000316.1/OG0000316.3/OG0000608.1/OG0000608.2/OG0000886.1/OG0000886.3/OG0000886.2/OG0001118.1/OG0001118.2/OG0001193.1/OG0001193.2/OG0001241.1/OG0001241.2/OG0001702.2/OG0001702.1/OG0001856.2/OG0001856.1/OG0002341.1/OG0002491.1/OG0002778.2/OG0002778.1/OG0003145.1/OG0003154.1/OG0003323.1/OG0004066.1/OG0004152.1/OG0004407.1/OG0004791.1/OG0004990.1/OG0005270.1/OG0005519.1/OG0006338.1/OG0007090.1/OG0008542.1</t>
  </si>
  <si>
    <t>OG0000054.3/OG0000054.7/OG0000054.6/OG0000054.4/OG0000054.2/OG0000054.1/OG0000054.5/OG0000265.3/OG0000265.1/OG0000265.2/OG0000265.4/OG0000265.5/OG0000501.1/OG0000608.1/OG0000608.2/OG0000745.2/OG0000745.1/OG0000745.3/OG0000833.2/OG0000833.1/OG0001155.2/OG0001155.1/OG0001157.2/OG0001157.1/OG0001175.2/OG0001175.1/OG0001203.2/OG0001203.1/OG0001466.2/OG0001466.1/OG0001648.2/OG0001648.1/OG0001680.1/OG0001680.2/OG0001780.1/OG0001780.2/OG0001870.2/OG0001870.1/OG0001963.1/OG0001963.2/OG0002180.1/OG0002298.1/OG0002503.1/OG0002585.1/OG0002630.1/OG0002630.2/OG0002772.1/OG0002778.2/OG0002778.1/OG0002790.1/OG0002876.1/OG0003327.1/OG0003818.1/OG0004315.1/OG0004933.1/OG0005007.1/OG0005072.1/OG0005114.1/OG0005565.1/OG0005711.1/OG0006248.1/OG0006340.1/OG0006641.1/OG0006867.1</t>
  </si>
  <si>
    <t>OG0004052.1/OG0005295.1/OG0006227.1/OG0006512.1/OG0008034.1/OG0009359.1</t>
  </si>
  <si>
    <t>OG0001466.2/OG0001466.1/OG0001780.1/OG0001780.2/OG0005072.1</t>
  </si>
  <si>
    <t>OG0001600.1</t>
  </si>
  <si>
    <t>OG0004226.1/OG0006213.1/OG0008529.1</t>
  </si>
  <si>
    <t>OG0000106.2/OG0000106.3/OG0000106.5/OG0000106.4/OG0000106.7/OG0000106.6/OG0000106.1/OG0000664.1/OG0000664.2/OG0001049.2/OG0001049.1/OG0001252.1/OG0001550.2/OG0001550.1/OG0002782.1/OG0003302.1/OG0006869.1/OG0007417.1</t>
  </si>
  <si>
    <t>OG0000106.2/OG0000106.3/OG0000106.5/OG0000106.4/OG0000106.7/OG0000106.6/OG0000106.1/OG0000664.1/OG0000664.2/OG0001049.2/OG0001049.1/OG0003302.1/OG0007417.1</t>
  </si>
  <si>
    <t>OG0003302.1</t>
  </si>
  <si>
    <t>OG0000664.1/OG0000664.2/OG0002782.1/OG0003302.1</t>
  </si>
  <si>
    <t>OG0001251.2/OG0001251.1/OG0003742.1/OG0004709.1</t>
  </si>
  <si>
    <t>OG0003742.1</t>
  </si>
  <si>
    <t>OG0001176.1/OG0001176.2/OG0002377.1/OG0002377.2/OG0002797.1/OG0003146.1/OG0008053.1</t>
  </si>
  <si>
    <t>OG0000613.1/OG0000613.3/OG0000613.2/OG0000828.1/OG0000828.2/OG0000945.1/OG0000945.2/OG0001120.2/OG0001120.1/OG0001269.2/OG0001269.1/OG0003190.1/OG0003218.1/OG0003584.1/OG0003664.1/OG0005397.1/OG0005432.1/OG0005492.1/OG0005567.1/OG0005736.1/OG0005871.1/OG0006307.1/OG0008420.1</t>
  </si>
  <si>
    <t>OG0001712.1/OG0001712.2/OG0005397.1/OG0005434.1/OG0006307.1/OG0006410.1</t>
  </si>
  <si>
    <t>OG0001120.2/OG0001120.1/OG0001176.1/OG0001176.2/OG0006410.1</t>
  </si>
  <si>
    <t>OG0001712.1/OG0001712.2/OG0005397.1/OG0006307.1</t>
  </si>
  <si>
    <t>OG0001120.2/OG0001120.1/OG0001176.1/OG0001176.2</t>
  </si>
  <si>
    <t>OG0000942.2/OG0000942.3/OG0000942.1/OG0006197.1</t>
  </si>
  <si>
    <t>OG0000966.2/OG0000966.1/OG0001421.2/OG0001421.1/OG0001972.1/OG0001972.2</t>
  </si>
  <si>
    <t>OG0005297.1/OG0005926.1</t>
  </si>
  <si>
    <t>OG0000299.2/OG0000299.4/OG0000299.3/OG0000299.1/OG0003580.1/OG0004077.1/OG0006284.1/OG0007811.1</t>
  </si>
  <si>
    <t>OG0005943.1</t>
  </si>
  <si>
    <t>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0000305.1/OG0000305.4/OG0000305.2/OG0000305.3/OG0000320.4/OG0000320.3/OG0000320.2/OG0000320.1/OG0000320.5/OG0000513.2/OG0000513.1/OG0000570.1/OG0000570.3/OG0000570.2/OG0000583.2/OG0000583.1/OG0000583.3/OG0000739.1/OG0000739.2/OG0000831.2/OG0000831.1/OG0000908.2/OG0000908.1/OG0001017.1/OG0001017.2/OG0001198.2/OG0001198.3/OG0001198.1/OG0001352.2/OG0001352.1/OG0001713.1/OG0001716.1/OG0001716.2/OG0001948.1/OG0001948.2/OG0001955.1/OG0001955.2/OG0001973.1/OG0002138.2/OG0002138.1/OG0002182.1/OG0002182.2/OG0002298.1/OG0002348.1/OG0002510.1/OG0002510.2/OG0002551.1/OG0002551.2/OG0002624.1/OG0002824.1/OG0002824.2/OG0002925.1/OG0002932.1/OG0002945.2/OG0002945.1/OG0002965.1/OG0002971.1/OG0003122.1/OG0003138.1/OG0003310.1/OG0003483.1/OG0003539.1/OG0003642.1/OG0003659.1/OG0003690.1/OG0003756.1/OG0003766.1/OG0003839.1/OG0003841.1/OG0004045.1/OG0004084.1/OG0004111.1/OG0004289.1/OG0004305.1/OG0004350.1/OG0004359.1/OG0004416.1/OG0004460.1/OG0004469.1/OG0004485.1/OG0004538.1/OG0004559.1/OG0004579.1/OG0004631.1/OG0004643.1/OG0004703.1/OG0004725.1/OG0004731.1/OG0004742.1/OG0004746.1/OG0004752.1/OG0004914.1/OG0004928.1/OG0004933.1/OG0004952.1/OG0004973.1/OG0004986.1/OG0005081.1/OG0005115.1/OG0005128.1/OG0005138.1/OG0005256.1/OG0005281.1/OG0005284.1/OG0005306.1/OG0005318.1/OG0005360.1/OG0005396.1/OG0005428.1/OG0005460.1/OG0005465.1/OG0005508.1/OG0005530.1/OG0005575.1/OG0005676.1/OG0005678.1/OG0005716.1/OG0005722.1/OG0005723.1/OG0005737.1/OG0005762.1/OG0005764.1/OG0005796.1/OG0005847.1/OG0005873.1/OG0005893.1/OG0005924.1/OG0005949.1/OG0005950.1/OG0006303.1/OG0006334.1/OG0006360.1/OG0006434.1/OG0006461.1/OG0006630.1/OG0006678.1/OG0006718.1/OG0006779.1/OG0006820.1/OG0006840.1/OG0006873.1/OG0006888.1/OG0006915.1/OG0007091.1/OG0007111.1/OG0007141.1/OG0007209.1/OG0007325.1/OG0007346.1/OG0007349.1/OG0007562.1/OG0007647.1/OG0007705.1/OG0007741.1/OG0007779.1/OG0007840.1/OG0008857.1</t>
  </si>
  <si>
    <t>OG0004784.1/OG0006290.1/OG0006725.1/OG0008224.1</t>
  </si>
  <si>
    <t>OG0001292.2/OG0001292.1/OG0001862.2/OG0001862.1/OG0002860.1/OG0004002.1/OG0004226.1/OG0004401.1/OG0006061.1/OG0006492.1/OG0006910.1/OG0007240.1/OG0007412.1/OG0007681.1/OG0007981.1/OG0008220.1/OG0008394.1/OG0008484.1/OG0009284.1</t>
  </si>
  <si>
    <t>OG0000010.2/OG0000010.4/OG0000010.6/OG0000010.7/OG0000010.13/OG0000010.12/OG0000010.15/OG0000010.8/OG0000010.17/OG0000010.14/OG0000010.3/OG0000010.10/OG0000010.11/OG0000010.1/OG0000010.16/OG0000010.5/OG0000010.18/OG0000010.9/OG0000049.14/OG0000049.7/OG0000049.11/OG0000049.6/OG0000049.1/OG0000049.12/OG0000049.5/OG0000049.10/OG0000049.9/OG0000049.13/OG0000049.3/OG0000049.4/OG0000049.15/OG0000049.8/OG0000049.2/OG0000089.4/OG0000089.8/OG0000089.5/OG0000089.2/OG0000089.6/OG0000089.3/OG0000089.7/OG0000089.1/OG0000140.1/OG0000140.4/OG0000140.2/OG0000140.3/OG0000140.5/OG0000140.6/OG0000140.7/OG0000181.3/OG0000181.5/OG0000181.1/OG0000181.2/OG0000181.4/OG0000265.3/OG0000265.1/OG0000265.2/OG0000265.4/OG0000265.5/OG0000278.4/OG0000278.2/OG0000278.1/OG0000278.3/OG0000278.5/OG0000567.1/OG0000567.3/OG0000567.2/OG0000664.1/OG0000664.2/OG0000772.1/OG0000772.2/OG0001271.2/OG0001271.1/OG0001395.2/OG0001395.1/OG0002756.1/OG0003014.1/OG0003528.1/OG0003598.1/OG0004369.1/OG0004414.1/OG0004718.1/OG0005030.1/OG0005168.1/OG0005558.1/OG0005585.1/OG0005770.1/OG0005960.1/OG0006008.1/OG0006014.1/OG0006331.1/OG0006364.1/OG0006424.1/OG0006436.1/OG0006496.1/OG0006776.1/OG0006909.1/OG0007110.1/OG0007814.1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</si>
  <si>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0000041.8/OG0000041.10/OG0000041.2/OG0000041.11/OG0000041.3/OG0000041.5/OG0000041.9/OG0000041.1/OG0000041.12/OG0000041.7/OG0000041.6/OG0000041.13/OG0000041.4/OG0000041.14/OG0000102.3/OG0000102.1/OG0000102.2/OG0000102.6/OG0000102.5/OG0000102.4/OG0000102.7/OG0000102.8/OG0000114.2/OG0000114.1/OG0000114.3/OG0000114.5/OG0000114.4/OG0000180.6/OG0000180.4/OG0000180.3/OG0000180.2/OG0000180.5/OG0000180.1/OG0000184.3/OG0000184.1/OG0000184.4/OG0000184.2/OG0000196.3/OG0000196.5/OG0000196.4/OG0000196.1/OG0000196.2/OG0000208.2/OG0000208.1/OG0000208.4/OG0000208.3/OG0000296.1/OG0000296.2/OG0000296.3/OG0000328.1/OG0000328.4/OG0000328.3/OG0000328.2/OG0000348.2/OG0000348.1/OG0000348.3/OG0000372.5/OG0000372.3/OG0000372.4/OG0000372.1/OG0000372.2/OG0000398.2/OG0000398.1/OG0000398.3/OG0000477.2/OG0000477.3/OG0000477.4/OG0000477.1/OG0000485.1/OG0000485.3/OG0000485.2/OG0000541.1/OG0000541.2/OG0000541.3/OG0000548.2/OG0000548.1/OG0000548.3/OG0000617.1/OG0000617.2/OG0000617.3/OG0000632.1/OG0000632.2/OG0000709.3/OG0000709.1/OG0000709.2/OG0000815.1/OG0000815.2/OG0000868.2/OG0000868.1/OG0000868.3/OG0000917.2/OG0000917.1/OG0000919.2/OG0000919.1/OG0000937.2/OG0000937.1/OG0000950.2/OG0000950.1/OG0001005.2/OG0001005.1/OG0001052.2/OG0001052.1/OG0001322.1/OG0001322.2/OG0001502.2/OG0001502.1/OG0001511.1/OG0001527.2/OG0001527.1/OG0001542.2/OG0001542.1/OG0001621.2/OG0001621.1/OG0001867.1/OG0001942.1/OG0001942.2/OG0002242.2/OG0002242.1/OG0002395.1/OG0002644.1/OG0002806.1/OG0002806.2/OG0003289.1/OG0003311.2/OG0003311.1/OG0003336.1/OG0003444.1/OG0003547.1/OG0003821.1/OG0004064.1/OG0004332.1/OG0004563.1/OG0005002.1/OG0005043.1/OG0005158.1/OG0005411.1/OG0006415.1</t>
  </si>
  <si>
    <t>OG0000266.6/OG0000266.3/OG0000266.5/OG0000266.1/OG0000266.2/OG0000266.4/OG0001056.1/OG0001056.2</t>
  </si>
  <si>
    <t>OG0000322.1/OG0000322.2/OG0000322.4/OG0000322.3/OG0000540.3/OG0000540.4/OG0000540.2/OG0000540.1/OG0000897.2/OG0000897.1/OG0000932.3/OG0000932.1/OG0000932.2/OG0001033.2/OG0001033.1/OG0001222.1/OG0001222.2/OG0001259.2/OG0001259.1/OG0003243.1/OG0003484.1/OG0003826.1/OG0004138.1/OG0004139.1/OG0004146.1/OG0004257.1/OG0004309.1/OG0005078.1/OG0006261.1/OG0006922.1/OG0006954.1</t>
  </si>
  <si>
    <t>OG0000337.3/OG0000337.1/OG0000337.2/OG0000533.2/OG0000533.3/OG0000533.4/OG0000533.1/OG0004064.1</t>
  </si>
  <si>
    <t>OG0001680.1/OG0001680.2/OG0003157.1</t>
  </si>
  <si>
    <t>OG0001373.1/OG0003229.1/OG0003286.1/OG0003447.1/OG0003471.1/OG0003474.1/OG0004117.2/OG0004117.1/OG0005706.1/OG0006082.1/OG0006435.1/OG0006435.2/OG0006476.1/OG0007775.1/OG0009366.2/OG0009366.1</t>
  </si>
  <si>
    <t>OG0000054.3/OG0000054.7/OG0000054.6/OG0000054.4/OG0000054.2/OG0000054.1/OG0000054.5/OG0000131.4/OG0000131.6/OG0000131.2/OG0000131.1/OG0000131.3/OG0000131.5/OG0000131.7/OG0000187.6/OG0000187.5/OG0000187.4/OG0000187.3/OG0000187.1/OG0000187.2/OG0000351.4/OG0000351.3/OG0000351.1/OG0000351.2/OG0000358.2/OG0000358.1/OG0000358.3/OG0000358.4/OG0000391.4/OG0000391.3/OG0000391.1/OG0000391.2/OG0000404.1/OG0000404.2/OG0000404.3/OG0000404.4/OG0000418.4/OG0000418.3/OG0000418.2/OG0000418.1/OG0000419.4/OG0000419.3/OG0000419.2/OG0000419.1/OG0000424.2/OG0000424.1/OG0000501.1/OG0000614.3/OG0000614.2/OG0000614.1/OG0000695.2/OG0000695.3/OG0000695.1/OG0000745.2/OG0000745.1/OG0000745.3/OG0000771.3/OG0000771.2/OG0000771.1/OG0000794.1/OG0000794.2/OG0000889.2/OG0000889.1/OG0000915.1/OG0000915.2/OG0000917.2/OG0000917.1/OG0000999.2/OG0000999.1/OG0001017.1/OG0001017.2/OG0001169.2/OG0001169.1/OG0001203.2/OG0001203.1/OG0001229.3/OG0001229.1/OG0001229.2/OG0001251.2/OG0001251.1/OG0001263.1/OG0001263.2/OG0001420.1/OG0001465.1/OG0001465.2/OG0001466.2/OG0001466.1/OG0001510.2/OG0001510.1/OG0001528.2/OG0001528.1/OG0001543.2/OG0001543.1/OG0001567.1/OG0001571.3/OG0001571.2/OG0001571.1/OG0001577.2/OG0001577.1/OG0001582.2/OG0001582.1/OG0001598.2/OG0001598.1/OG0001647.2/OG0001647.1/OG0001717.1/OG0001779.1/OG0001782.1/OG0001782.2/OG0001787.1/OG0001787.2/OG0001855.1/OG0001855.2/OG0001870.2/OG0001870.1/OG0001944.1/OG0001945.1/OG0001945.2/OG0001956.1/OG0001963.1/OG0001963.2/OG0002044.1/OG0002044.2/OG0002064.2/OG0002064.1/OG0002068.1/OG0002077.2/OG0002077.1/OG0002134.1/OG0002161.1/OG0002161.2/OG0002205.1/OG0002208.1/OG0002208.2/OG0002241.1/OG0002241.2/OG0002265.1/OG0002265.2/OG0002273.1/OG0002273.2/OG0002360.1/OG0002360.2/OG0002379.1/OG0002379.2/OG0002380.1/OG0002470.1/OG0002487.1/OG0002589.1/OG0002589.2/OG0002620.1/OG0002655.2/OG0002655.1/OG0002667.1/OG0002739.1/OG0002766.2/OG0002766.1/OG0002767.1/OG0002790.1/OG0002822.1/OG0002885.1/OG0002920.1/OG0002947.2/OG0002947.1/OG0002969.1/OG0003049.1/OG0003061.1/OG0003088.1/OG0003156.1/OG0003275.1/OG0003275.2/OG0003309.1/OG0003323.1/OG0003336.1/OG0003423.1/OG0003494.1/OG0003548.1/OG0003573.1/OG0003580.1/OG0003655.1/OG0003655.2/OG0003721.1/OG0003730.1/OG0003740.1/OG0003822.1/OG0003849.1/OG0003947.1/OG0004073.1/OG0004087.1/OG0004103.1/OG0004119.1/OG0004120.1/OG0004124.1/OG0004127.1/OG0004149.1/OG0004155.1/OG0004240.1/OG0004284.1/OG0004310.1/OG0004339.1/OG0004341.1/OG0004363.1/OG0004368.1/OG0004384.1/OG0004404.1/OG0004471.1/OG0004538.1/OG0004568.1/OG0004574.1/OG0004620.1/OG0004767.1/OG0004932.1/OG0005083.1/OG0005171.1/OG0005277.1/OG0005341.1/OG0005356.1/OG0005365.1/OG0005405.1/OG0005458.1/OG0005491.1/OG0005494.1/OG0005541.1/OG0005559.1/OG0005584.1/OG0005786.1/OG0005830.1/OG0006011.1/OG0006015.1/OG0006240.1/OG0006284.1/OG0006293.1/OG0006415.1/OG0006425.1/OG0006490.1/OG0006514.1/OG0006875.1/OG0007246.1/OG0007291.1/OG0007577.1/OG0007634.1/OG0007727.1/OG0007801.1/OG0007811.1/OG0007823.1/OG0008012.1/OG0008363.1/OG0008495.1/OG0009072.1</t>
  </si>
  <si>
    <t>OG0001345.3/OG0001345.2/OG0001345.1/OG0001362.2/OG0001362.1/OG0001851.1/OG0002259.1/OG0002353.1/OG0002646.1/OG0003125.1/OG0003509.1/OG0003735.1/OG0004282.1/OG0004688.1/OG0004941.1/OG0006720.1/OG0007586.1/OG0008022.1/OG0008132.1/OG0008170.1/OG0008529.1/OG0008751.1</t>
  </si>
  <si>
    <t>OG0001345.3/OG0001345.2/OG0001345.1/OG0001362.2/OG0001362.1/OG0001851.1/OG0001974.1/OG0002073.1/OG0002073.2/OG0002168.1/OG0002169.2/OG0002169.1/OG0002259.1/OG0002282.1/OG0002353.1/OG0002444.1/OG0002646.1/OG0002653.1/OG0002966.1/OG0003125.1/OG0003415.1/OG0003459.1/OG0003509.1/OG0003542.1/OG0003668.1/OG0003735.1/OG0003797.1/OG0004052.1/OG0004054.1/OG0004082.1/OG0004096.1/OG0004157.1/OG0004282.1/OG0004372.1/OG0004420.1/OG0004438.1/OG0004688.1/OG0004739.1/OG0004941.1/OG0005093.1/OG0005122.1/OG0005427.1/OG0005499.1/OG0005534.1/OG0005889.1/OG0006022.1/OG0006043.1/OG0006061.1/OG0006243.1/OG0006265.1/OG0006451.1/OG0006471.1/OG0006492.1/OG0006720.1/OG0006772.1/OG0006786.1/OG0006950.1/OG0007123.1/OG0007236.1/OG0007253.1/OG0007296.1/OG0007350.1/OG0007379.1/OG0007415.1/OG0007580.1/OG0007586.1/OG0007639.1/OG0007681.1/OG0007959.1/OG0007983.1/OG0008022.1/OG0008075.1/OG0008078.1/OG0008080.1/OG0008129.1/OG0008132.1/OG0008154.1/OG0008170.1/OG0008171.1/OG0008221.1/OG0008414.1/OG0008479.1/OG0008491.1/OG0008526.1/OG0008529.1/OG0008536.1/OG0008751.1/OG0008790.1/OG0008804.1/OG0009025.1</t>
  </si>
  <si>
    <t>OG0000512.1/OG0000512.8/OG0000512.3/OG0000512.7/OG0000512.9/OG0000512.5/OG0000512.6/OG0000512.4/OG0000512.2/OG0001373.1/OG0001632.1/OG0001758.1/OG0002231.1/OG0002231.2/OG0002287.1/OG0003064.1/OG0003229.1/OG0003286.1/OG0003313.2/OG0003313.1/OG0003447.1/OG0003471.1/OG0003474.1/OG0003671.1/OG0003960.1/OG0004031.1/OG0004117.2/OG0004117.1/OG0004442.1/OG0005136.1/OG0005180.1/OG0005190.1/OG0005661.1/OG0005706.1/OG0005927.1/OG0005934.1/OG0005947.1/OG0006049.1/OG0006082.1/OG0006411.1/OG0006435.1/OG0006435.2/OG0006472.1/OG0006476.1/OG0006500.1/OG0006746.1/OG0006746.2/OG0007000.1/OG0007247.1/OG0007366.1/OG0007388.1/OG0007434.1/OG0007590.1/OG0007775.1/OG0008059.1/OG0009157.1/OG0009366.2/OG0009366.1/OG0010076.1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</si>
  <si>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0000038.11/OG0000038.6/OG0000038.9/OG0000038.12/OG0000038.2/OG0000038.8/OG0000038.10/OG0000038.7/OG0000038.1/OG0000038.4/OG0000038.5/OG0000038.3/OG0000054.3/OG0000054.7/OG0000054.6/OG0000054.4/OG0000054.2/OG0000054.1/OG0000054.5/OG0000074.1/OG0000074.8/OG0000074.3/OG0000074.2/OG0000074.6/OG0000074.5/OG0000074.7/OG0000074.4/OG0000089.4/OG0000089.8/OG0000089.5/OG0000089.2/OG0000089.6/OG0000089.3/OG0000089.7/OG0000089.1/OG0000121.5/OG0000121.1/OG0000121.2/OG0000121.3/OG0000121.4/OG0000121.6/OG0000121.8/OG0000121.7/OG0000130.5/OG0000130.4/OG0000130.7/OG0000130.6/OG0000130.3/OG0000130.2/OG0000130.1/OG0000131.4/OG0000131.6/OG0000131.2/OG0000131.1/OG0000131.3/OG0000131.5/OG0000131.7/OG0000137.1/OG0000137.6/OG0000137.3/OG0000137.5/OG0000137.2/OG0000137.4/OG0000168.1/OG0000168.4/OG0000168.2/OG0000168.3/OG0000168.5/OG0000172.3/OG0000172.4/OG0000172.2/OG0000172.1/OG0000187.6/OG0000187.5/OG0000187.4/OG0000187.3/OG0000187.1/OG0000187.2/OG0000188.4/OG0000188.3/OG0000188.1/OG0000188.2/OG0000208.2/OG0000208.1/OG0000208.4/OG0000208.3/OG0000242.3/OG0000242.5/OG0000242.2/OG0000242.4/OG0000242.1/OG0000257.3/OG0000257.1/OG0000257.2/OG0000293.1/OG0000293.3/OG0000293.4/OG0000293.5/OG0000293.2/OG0000295.1/OG0000295.2/OG0000295.3/OG0000295.4/OG0000299.2/OG0000299.4/OG0000299.3/OG0000299.1/OG0000311.2/OG0000311.3/OG0000311.1/OG0000311.4/OG0000316.4/OG0000316.2/OG0000316.5/OG0000316.1/OG0000316.3/OG0000334.3/OG0000334.1/OG0000334.4/OG0000334.2/OG0000337.3/OG0000337.1/OG0000337.2/OG0000351.4/OG0000351.3/OG0000351.1/OG0000351.2/OG0000356.4/OG0000356.1/OG0000356.2/OG0000356.3/OG0000358.2/OG0000358.1/OG0000358.3/OG0000358.4/OG0000368.2/OG0000368.3/OG0000368.1/OG0000386.3/OG0000386.1/OG0000386.4/OG0000386.2/OG0000391.4/OG0000391.3/OG0000391.1/OG0000391.2/OG0000396.4/OG0000396.3/OG0000396.1/OG0000396.2/OG0000400.4/OG0000400.1/OG0000400.3/OG0000400.2/OG0000404.1/OG0000404.2/OG0000404.3/OG0000404.4/OG0000416.1/OG0000416.4/OG0000416.2/OG0000416.3/OG0000418.4/OG0000418.3/OG0000418.2/OG0000418.1/OG0000419.4/OG0000419.3/OG0000419.2/OG0000419.1/OG0000424.2/OG0000424.1/OG0000448.2/OG0000448.4/OG0000448.1/OG0000448.3/OG0000501.1/OG0000520.2/OG0000520.3/OG0000520.1/OG0000522.1/OG0000522.2/OG0000522.3/OG0000524.2/OG0000524.1/OG0000524.3/OG0000533.2/OG0000533.3/OG0000533.4/OG0000533.1/OG0000541.1/OG0000541.2/OG0000541.3/OG0000542.1/OG0000542.2/OG0000542.3/OG0000614.3/OG0000614.2/OG0000614.1/OG0000637.2/OG0000637.1/OG0000637.3/OG0000695.2/OG0000695.3/OG0000695.1/OG0000696.1/OG0000696.2/OG0000696.3/OG0000707.1/OG0000707.3/OG0000707.2/OG0000741.2/OG0000741.1/OG0000741.3/OG0000745.2/OG0000745.1/OG0000745.3/OG0000764.1/OG0000764.2/OG0000764.3/OG0000771.3/OG0000771.2/OG0000771.1/OG0000794.1/OG0000794.2/OG0000795.1/OG0000795.2/OG0000828.1/OG0000828.2/OG0000889.2/OG0000889.1/OG0000904.2/OG0000904.3/OG0000904.1/OG0000915.1/OG0000915.2/OG0000917.2/OG0000917.1/OG0000918.2/OG0000918.3/OG0000918.1/OG0000920.2/OG0000920.1/OG0000936.2/OG0000936.1/OG0000942.2/OG0000942.3/OG0000942.1/OG0000971.1/OG0000971.2/OG0000971.3/OG0000999.2/OG0000999.1/OG0001017.1/OG0001017.2/OG0001118.1/OG0001118.2/OG0001149.1/OG0001149.2/OG0001153.2/OG0001153.1/OG0001155.2/OG0001155.1/OG0001157.2/OG0001157.1/OG0001162.1/OG0001162.2/OG0001163.2/OG0001163.1/OG0001169.2/OG0001169.1/OG0001175.2/OG0001175.1/OG0001203.2/OG0001203.1/OG0001205.1/OG0001205.2/OG0001229.3/OG0001229.1/OG0001229.2/OG0001241.1/OG0001241.2/OG0001248.1/OG0001248.2/OG0001251.2/OG0001251.1/OG0001263.1/OG0001263.2/OG0001267.2/OG0001267.1/OG0001327.2/OG0001327.1/OG0001356.1/OG0001356.2/OG0001365.2/OG0001365.1/OG0001393.1/OG0001393.2/OG0001401.3/OG0001401.2/OG0001401.1/OG0001403.2/OG0001403.1/OG0001412.2/OG0001412.1/OG0001420.1/OG0001456.1/OG0001456.2/OG0001461.1/OG0001461.2/OG0001462.1/OG0001462.2/OG0001465.1/OG0001465.2/OG0001466.2/OG0001466.1/OG0001510.2/OG0001510.1/OG0001528.2/OG0001528.1/OG0001543.2/OG0001543.1/OG0001559.2/OG0001559.1/OG0001567.1/OG0001569.1/OG0001571.3/OG0001571.2/OG0001571.1/OG0001577.2/OG0001577.1/OG0001582.2/OG0001582.1/OG0001598.2/OG0001598.1/OG0001639.1/OG0001639.2/OG0001646.1/OG0001647.2/OG0001647.1/OG0001670.2/OG0001670.1/OG0001680.1/OG0001680.2/OG0001682.1/OG0001682.2/OG0001690.1/OG0001692.2/OG0001692.1/OG0001697.2/OG0001697.1/OG0001702.2/OG0001702.1/OG0001709.1/OG0001709.2/OG0001717.1/OG0001772.2/OG0001772.1/OG0001779.1/OG0001782.1/OG0001782.2/OG0001787.1/OG0001787.2/OG0001789.1/OG0001789.2/OG0001826.2/OG0001826.1/OG0001830.2/OG0001830.1/OG0001855.1/OG0001855.2/OG0001870.2/OG0001870.1/OG0001934.2/OG0001934.1/OG0001944.1/OG0001945.1/OG0001945.2/OG0001949.2/OG0001949.1/OG0001951.1/OG0001951.2/OG0001952.1/OG0001952.2/OG0001956.1/OG0001963.1/OG0001963.2/OG0002003.2/OG0002003.1/OG0002020.2/OG0002020.1/OG0002044.1/OG0002044.2/OG0002064.2/OG0002064.1/OG0002068.1/OG0002074.2/OG0002074.1/OG0002077.2/OG0002077.1/OG0002079.1/OG0002113.1/OG0002119.2/OG0002119.1/OG0002121.1/OG0002121.2/OG0002128.1/OG0002128.2/OG0002134.1/OG0002143.2/OG0002143.1/OG0002158.2/OG0002158.1/OG0002161.1/OG0002161.2/OG0002165.1/OG0002205.1/OG0002208.1/OG0002208.2/OG0002241.1/OG0002241.2/OG0002248.1/OG0002255.1/OG0002255.2/OG0002265.1/OG0002265.2/OG0002273.1/OG0002273.2/OG0002298.1/OG0002351.1/OG0002358.1/OG0002358.2/OG0002360.1/OG0002360.2/OG0002376.1/OG0002379.1/OG0002379.2/OG0002380.1/OG0002407.1/OG0002411.1/OG0002451.1/OG0002451.2/OG0002470.1/OG0002472.1/OG0002487.1/OG0002491.1/OG0002494.1/OG0002503.1/OG0002569.1/OG0002578.1/OG0002585.1/OG0002586.1/OG0002586.2/OG0002587.1/OG0002589.1/OG0002589.2/OG0002618.2/OG0002618.1/OG0002620.1/OG0002649.1/OG0002655.2/OG0002655.1/OG0002656.1/OG0002666.1/OG0002667.1/OG0002739.1/OG0002762.2/OG0002762.1/OG0002766.2/OG0002766.1/OG0002767.1/OG0002770.1/OG0002790.1/OG0002806.1/OG0002806.2/OG0002809.2/OG0002809.1/OG0002822.1/OG0002824.1/OG0002824.2/OG0002873.1/OG0002873.2/OG0002875.1/OG0002876.1/OG0002885.1/OG0002902.1/OG0002908.1/OG0002920.1/OG0002923.1/OG0002931.1/OG0002934.1/OG0002947.2/OG0002947.1/OG0002954.1/OG0002969.1/OG0003039.1/OG0003044.1/OG0003049.1/OG0003061.1/OG0003074.2/OG0003074.1/OG0003084.1/OG0003088.1/OG0003091.1/OG0003098.1/OG0003105.1/OG0003111.1/OG0003133.1/OG0003145.1/OG0003148.1/OG0003156.1/OG0003163.1/OG0003210.1/OG0003219.1/OG0003241.1/OG0003243.1/OG0003250.1/OG0003266.2/OG0003266.1/OG0003273.1/OG0003275.1/OG0003275.2/OG0003278.1/OG0003309.1/OG0003318.1/OG0003323.1/OG0003336.1/OG0003344.1/OG0003423.1/OG0003428.1/OG0003449.1/OG0003456.1/OG0003463.1/OG0003466.1/OG0003468.1/OG0003484.1/OG0003494.1/OG0003526.1/OG0003527.1/OG0003529.1/OG0003531.1/OG0003536.1/OG0003543.1/OG0003547.1/OG0003548.1/OG0003567.1/OG0003573.1/OG0003575.1/OG0003579.1/OG0003580.1/OG0003584.1/OG0003655.1/OG0003655.2/OG0003683.1/OG0003721.1/OG0003730.1/OG0003734.1/OG0003740.1/OG0003745.1/OG0003753.1/OG0003762.1/OG0003769.1/OG0003781.1/OG0003793.1/OG0003813.1/OG0003822.1/OG0003835.1/OG0003846.1/OG0003848.1/OG0003849.1/OG0003852.1/OG0003853.2/OG0003853.1/OG0003859.1/OG0003866.1/OG0003943.1/OG0003947.1/OG0003983.1/OG0003987.1/OG0004020.1/OG0004024.1/OG0004029.1/OG0004042.1/OG0004047.1/OG0004056.1/OG0004059.1/OG0004067.1/OG0004072.1/OG0004073.1/OG0004077.1/OG0004087.1/OG0004092.1/OG0004103.1/OG0004105.1/OG0004119.1/OG0004120.1/OG0004124.1/OG0004127.1/OG0004136.1/OG0004147.1/OG0004149.1/OG0004154.1/OG0004155.1/OG0004158.1/OG0004220.1/OG0004240.1/OG0004243.1/OG0004272.1/OG0004284.1/OG0004300.1/OG0004301.1/OG0004310.1/OG0004311.1/OG0004318.1/OG0004326.2/OG0004326.1/OG0004333.1/OG0004335.1/OG0004339.1/OG0004341.1/OG0004346.1/OG0004347.1/OG0004361.1/OG0004363.1/OG0004368.1/OG0004370.1/OG0004384.1/OG0004394.1/OG0004396.1/OG0004404.1/OG0004408.1/OG0004411.1/OG0004413.1/OG0004414.1/OG0004428.1/OG0004447.1/OG0004458.1/OG0004463.1/OG0004471.1/OG0004490.1/OG0004538.1/OG0004568.1/OG0004574.1/OG0004575.1/OG0004576.1/OG0004610.1/OG0004620.1/OG0004630.1/OG0004640.1/OG0004664.1/OG0004673.1/OG0004679.1/OG0004693.1/OG0004707.1/OG0004724.1/OG0004726.1/OG0004746.1/OG0004750.1/OG0004767.1/OG0004791.1/OG0004930.1/OG0004932.1/OG0004933.1/OG0004943.1/OG0004981.1/OG0004990.1/OG0004991.1/OG0004992.1/OG0005007.1/OG0005030.1/OG0005035.1/OG0005036.1/OG0005043.1/OG0005047.1/OG0005050.1/OG0005070.1/OG0005080.1/OG0005081.1/OG0005083.1/OG0005099.1/OG0005100.1/OG0005102.1/OG0005137.1/OG0005171.1/OG0005267.1/OG0005275.1/OG0005277.1/OG0005287.1/OG0005327.1/OG0005328.1/OG0005334.1/OG0005338.1/OG0005339.1/OG0005341.1/OG0005350.1/OG0005356.1/OG0005357.1/OG0005358.1/OG0005359.1/OG0005365.1/OG0005402.1/OG0005405.1/OG0005431.1/OG0005438.1/OG0005458.1/OG0005461.1/OG0005475.1/OG0005477.1/OG0005485.1/OG0005489.1/OG0005491.1/OG0005494.1/OG0005496.1/OG0005501.1/OG0005506.1/OG0005509.1/OG0005519.1/OG0005521.1/OG0005528.1/OG0005541.1/OG0005546.1/OG0005559.1/OG0005565.1/OG0005583.1/OG0005584.1/OG0005586.1/OG0005721.1/OG0005723.1/OG0005763.1/OG0005786.1/OG0005830.1/OG0005832.1/OG0005841.1/OG0005844.1/OG0005862.1/OG0005871.1/OG0005882.1/OG0005899.1/OG0005918.1/OG0005930.1/OG0005931.1/OG0005960.1/OG0005981.1/OG0005982.1/OG0005993.1/OG0006007.1/OG0006011.1/OG0006013.1/OG0006015.1/OG0006032.1/OG0006041.1/OG0006052.1/OG0006053.1/OG0006056.1/OG0006181.1/OG0006236.1/OG0006240.1/OG0006251.1/OG0006261.1/OG0006269.1/OG0006284.1/OG0006293.1/OG0006315.1/OG0006331.1/OG0006346.1/OG0006350.1/OG0006375.1/OG0006413.1/OG0006415.1/OG0006425.1/OG0006432.1/OG0006440.1/OG0006452.1/OG0006456.1/OG0006468.1/OG0006478.1/OG0006481.1/OG0006490.1/OG0006513.1/OG0006514.1/OG0006671.1/OG0006678.1/OG0006690.1/OG0006697.1/OG0006703.1/OG0006717.1/OG0006722.1/OG0006741.1/OG0006754.1/OG0006776.1/OG0006792.1/OG0006817.1/OG0006832.1/OG0006850.1/OG0006867.1/OG0006875.1/OG0006924.1/OG0006927.1/OG0006931.1/OG0006942.1/OG0006953.1/OG0006958.1/OG0006973.1/OG0007110.1/OG0007135.1/OG0007142.1/OG0007198.1/OG0007215.1/OG0007217.1/OG0007237.1/OG0007246.1/OG0007291.1/OG0007305.1/OG0007319.1/OG0007320.1/OG0007323.1/OG0007354.1/OG0007364.1/OG0007380.1/OG0007410.1/OG0007422.1/OG0007570.1/OG0007577.1/OG0007634.1/OG0007685.1/OG0007723.1/OG0007727.1/OG0007730.1/OG0007741.1/OG0007789.1/OG0007801.1/OG0007808.1/OG0007811.1/OG0007823.1/OG0007845.1/OG0008000.1/OG0008012.1/OG0008108.1/OG0008167.1/OG0008363.1/OG0008490.1/OG0008495.1/OG0008785.1/OG0009072.1</t>
  </si>
  <si>
    <t>OG0000419.4/OG0000419.3/OG0000419.2/OG0000419.1/OG0000695.2/OG0000695.3/OG0000695.1/OG0001510.2/OG0001510.1/OG0001582.2/OG0001582.1/OG0001870.2/OG0001870.1/OG0002589.1/OG0002589.2/OG0002920.1/OG0003049.1/OG0003423.1/OG0003721.1/OG0003730.1/OG0005405.1/OG0005458.1/OG0006415.1/OG0007823.1</t>
  </si>
  <si>
    <t>OG0001345.3/OG0001345.2/OG0001345.1/OG0002353.1/OG0003735.1</t>
  </si>
  <si>
    <t>OG0001717.1</t>
  </si>
  <si>
    <t>OG0001870.2/OG0001870.1/OG0003088.1</t>
  </si>
  <si>
    <t>OG0000917.2/OG0000917.1/OG0001169.2/OG0001169.1/OG0001510.2/OG0001510.1/OG0001647.2/OG0001647.1/OG0001717.1/OG0001855.1/OG0001855.2/OG0001870.2/OG0001870.1/OG0002360.1/OG0002360.2/OG0002739.1/OG0002767.1/OG0003088.1/OG0003494.1/OG0004119.1/OG0004240.1/OG0004339.1/OG0004538.1/OG0004767.1/OG0005491.1/OG0006490.1/OG0006875.1/OG0007634.1</t>
  </si>
  <si>
    <t>OG0000391.4/OG0000391.3/OG0000391.1/OG0000391.2/OG0000404.1/OG0000404.2/OG0000404.3/OG0000404.4/OG0000501.1/OG0000915.1/OG0000915.2/OG0000917.2/OG0000917.1/OG0001017.1/OG0001017.2/OG0001169.2/OG0001169.1/OG0001466.2/OG0001466.1/OG0001543.2/OG0001543.1/OG0001717.1/OG0001782.1/OG0001782.2/OG0001870.2/OG0001870.1/OG0001956.1/OG0002134.1/OG0002470.1/OG0002766.2/OG0002766.1/OG0003049.1/OG0003323.1/OG0003721.1/OG0004363.1/OG0004368.1/OG0005458.1/OG0005491.1/OG0006015.1/OG0007577.1/OG0008495.1</t>
  </si>
  <si>
    <t>OG0003447.1/OG0005706.1/OG0006082.1</t>
  </si>
  <si>
    <t>OG0001362.2/OG0001362.1/OG0002646.1/OG0003509.1/OG0004688.1/OG0004941.1/OG0008022.1</t>
  </si>
  <si>
    <t>OG0000131.4/OG0000131.6/OG0000131.2/OG0000131.1/OG0000131.3/OG0000131.5/OG0000131.7/OG0000187.6/OG0000187.5/OG0000187.4/OG0000187.3/OG0000187.1/OG0000187.2/OG0000419.4/OG0000419.3/OG0000419.2/OG0000419.1/OG0000424.2/OG0000424.1/OG0000614.3/OG0000614.2/OG0000614.1/OG0000771.3/OG0000771.2/OG0000771.1/OG0000794.1/OG0000794.2/OG0000889.2/OG0000889.1/OG0001169.2/OG0001169.1/OG0001203.2/OG0001203.1/OG0001229.3/OG0001229.1/OG0001229.2/OG0001251.2/OG0001251.1/OG0001263.1/OG0001263.2/OG0001465.1/OG0001465.2/OG0001510.2/OG0001510.1/OG0001528.2/OG0001528.1/OG0001571.3/OG0001571.2/OG0001571.1/OG0001598.2/OG0001598.1/OG0001779.1/OG0001787.1/OG0001787.2/OG0001870.2/OG0001870.1/OG0001944.1/OG0002068.1/OG0002077.2/OG0002077.1/OG0002161.1/OG0002161.2/OG0002205.1/OG0002208.1/OG0002208.2/OG0002265.1/OG0002265.2/OG0002273.1/OG0002273.2/OG0002380.1/OG0002620.1/OG0002655.2/OG0002655.1/OG0002667.1/OG0002822.1/OG0002947.2/OG0002947.1/OG0002969.1/OG0003049.1/OG0003156.1/OG0003275.1/OG0003275.2/OG0003309.1/OG0003336.1/OG0003548.1/OG0003573.1/OG0003655.1/OG0003655.2/OG0003721.1/OG0003730.1/OG0003740.1/OG0003822.1/OG0003849.1/OG0004073.1/OG0004120.1/OG0004149.1/OG0004284.1/OG0004310.1/OG0004339.1/OG0004384.1/OG0004568.1/OG0005083.1/OG0005277.1/OG0005341.1/OG0005356.1/OG0005584.1/OG0006011.1/OG0006240.1/OG0006284.1/OG0006293.1/OG0006490.1/OG0007291.1/OG0007634.1/OG0007727.1/OG0007811.1/OG0008012.1/OG0008363.1/OG0009072.1</t>
  </si>
  <si>
    <t>OG0000512.1/OG0000512.8/OG0000512.3/OG0000512.7/OG0000512.9/OG0000512.5/OG0000512.6/OG0000512.4/OG0000512.2/OG0001373.1/OG0001632.1/OG0002231.1/OG0002231.2/OG0002287.1/OG0003229.1/OG0003286.1/OG0003313.2/OG0003313.1/OG0003471.1/OG0003474.1/OG0003671.1/OG0004117.2/OG0004117.1/OG0004442.1/OG0005136.1/OG0005180.1/OG0005190.1/OG0005661.1/OG0005706.1/OG0005927.1/OG0005947.1/OG0006049.1/OG0006082.1/OG0006411.1/OG0006435.1/OG0006435.2/OG0006472.1/OG0006476.1/OG0006500.1/OG0006746.1/OG0006746.2/OG0007000.1/OG0007247.1/OG0007366.1/OG0007434.1/OG0007775.1/OG0008059.1/OG0009157.1/OG0009366.2/OG0009366.1/OG0010076.1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</si>
  <si>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0000030.8/OG0000030.7/OG0000030.12/OG0000030.6/OG0000030.1/OG0000030.4/OG0000030.9/OG0000030.10/OG0000030.14/OG0000030.2/OG0000030.3/OG0000030.13/OG0000030.5/OG0000030.11/OG0000038.11/OG0000038.6/OG0000038.9/OG0000038.12/OG0000038.2/OG0000038.8/OG0000038.10/OG0000038.7/OG0000038.1/OG0000038.4/OG0000038.5/OG0000038.3/OG0000054.3/OG0000054.7/OG0000054.6/OG0000054.4/OG0000054.2/OG0000054.1/OG0000054.5/OG0000089.4/OG0000089.8/OG0000089.5/OG0000089.2/OG0000089.6/OG0000089.3/OG0000089.7/OG0000089.1/OG0000121.5/OG0000121.1/OG0000121.2/OG0000121.3/OG0000121.4/OG0000121.6/OG0000121.8/OG0000121.7/OG0000130.5/OG0000130.4/OG0000130.7/OG0000130.6/OG0000130.3/OG0000130.2/OG0000130.1/OG0000131.4/OG0000131.6/OG0000131.2/OG0000131.1/OG0000131.3/OG0000131.5/OG0000131.7/OG0000187.6/OG0000187.5/OG0000187.4/OG0000187.3/OG0000187.1/OG0000187.2/OG0000188.4/OG0000188.3/OG0000188.1/OG0000188.2/OG0000208.2/OG0000208.1/OG0000208.4/OG0000208.3/OG0000242.3/OG0000242.5/OG0000242.2/OG0000242.4/OG0000242.1/OG0000257.3/OG0000257.1/OG0000257.2/OG0000293.1/OG0000293.3/OG0000293.4/OG0000293.5/OG0000293.2/OG0000295.1/OG0000295.2/OG0000295.3/OG0000295.4/OG0000311.2/OG0000311.3/OG0000311.1/OG0000311.4/OG0000316.4/OG0000316.2/OG0000316.5/OG0000316.1/OG0000316.3/OG0000337.3/OG0000337.1/OG0000337.2/OG0000351.4/OG0000351.3/OG0000351.1/OG0000351.2/OG0000356.4/OG0000356.1/OG0000356.2/OG0000356.3/OG0000358.2/OG0000358.1/OG0000358.3/OG0000358.4/OG0000391.4/OG0000391.3/OG0000391.1/OG0000391.2/OG0000400.4/OG0000400.1/OG0000400.3/OG0000400.2/OG0000404.1/OG0000404.2/OG0000404.3/OG0000404.4/OG0000416.1/OG0000416.4/OG0000416.2/OG0000416.3/OG0000419.4/OG0000419.3/OG0000419.2/OG0000419.1/OG0000424.2/OG0000424.1/OG0000448.2/OG0000448.4/OG0000448.1/OG0000448.3/OG0000501.1/OG0000522.1/OG0000522.2/OG0000522.3/OG0000524.2/OG0000524.1/OG0000524.3/OG0000533.2/OG0000533.3/OG0000533.4/OG0000533.1/OG0000541.1/OG0000541.2/OG0000541.3/OG0000614.3/OG0000614.2/OG0000614.1/OG0000707.1/OG0000707.3/OG0000707.2/OG0000745.2/OG0000745.1/OG0000745.3/OG0000771.3/OG0000771.2/OG0000771.1/OG0000794.1/OG0000794.2/OG0000828.1/OG0000828.2/OG0000889.2/OG0000889.1/OG0000904.2/OG0000904.3/OG0000904.1/OG0000915.1/OG0000915.2/OG0000917.2/OG0000917.1/OG0000936.2/OG0000936.1/OG0000999.2/OG0000999.1/OG0001017.1/OG0001017.2/OG0001149.1/OG0001149.2/OG0001153.2/OG0001153.1/OG0001157.2/OG0001157.1/OG0001162.1/OG0001162.2/OG0001163.2/OG0001163.1/OG0001169.2/OG0001169.1/OG0001175.2/OG0001175.1/OG0001203.2/OG0001203.1/OG0001205.1/OG0001205.2/OG0001229.3/OG0001229.1/OG0001229.2/OG0001251.2/OG0001251.1/OG0001263.1/OG0001263.2/OG0001267.2/OG0001267.1/OG0001327.2/OG0001327.1/OG0001356.1/OG0001356.2/OG0001393.1/OG0001393.2/OG0001403.2/OG0001403.1/OG0001420.1/OG0001461.1/OG0001461.2/OG0001465.1/OG0001465.2/OG0001466.2/OG0001466.1/OG0001510.2/OG0001510.1/OG0001528.2/OG0001528.1/OG0001559.2/OG0001559.1/OG0001567.1/OG0001571.3/OG0001571.2/OG0001571.1/OG0001577.2/OG0001577.1/OG0001598.2/OG0001598.1/OG0001639.1/OG0001639.2/OG0001646.1/OG0001647.2/OG0001647.1/OG0001670.2/OG0001670.1/OG0001682.1/OG0001682.2/OG0001690.1/OG0001692.2/OG0001692.1/OG0001697.2/OG0001697.1/OG0001702.2/OG0001702.1/OG0001772.2/OG0001772.1/OG0001779.1/OG0001782.1/OG0001782.2/OG0001787.1/OG0001787.2/OG0001789.1/OG0001789.2/OG0001826.2/OG0001826.1/OG0001830.2/OG0001830.1/OG0001870.2/OG0001870.1/OG0001934.2/OG0001934.1/OG0001944.1/OG0001945.1/OG0001945.2/OG0001949.2/OG0001949.1/OG0001951.1/OG0001951.2/OG0001956.1/OG0001963.1/OG0001963.2/OG0002020.2/OG0002020.1/OG0002044.1/OG0002044.2/OG0002074.2/OG0002074.1/OG0002077.2/OG0002077.1/OG0002079.1/OG0002113.1/OG0002119.2/OG0002119.1/OG0002121.1/OG0002121.2/OG0002128.1/OG0002128.2/OG0002134.1/OG0002143.2/OG0002143.1/OG0002158.2/OG0002158.1/OG0002161.1/OG0002161.2/OG0002165.1/OG0002205.1/OG0002208.1/OG0002208.2/OG0002241.1/OG0002241.2/OG0002255.1/OG0002255.2/OG0002265.1/OG0002265.2/OG0002273.1/OG0002273.2/OG0002298.1/OG0002351.1/OG0002358.1/OG0002358.2/OG0002360.1/OG0002360.2/OG0002379.1/OG0002379.2/OG0002380.1/OG0002407.1/OG0002411.1/OG0002451.1/OG0002451.2/OG0002470.1/OG0002472.1/OG0002487.1/OG0002569.1/OG0002578.1/OG0002586.1/OG0002586.2/OG0002587.1/OG0002589.1/OG0002589.2/OG0002618.2/OG0002618.1/OG0002620.1/OG0002655.2/OG0002655.1/OG0002656.1/OG0002666.1/OG0002667.1/OG0002762.2/OG0002762.1/OG0002766.2/OG0002766.1/OG0002767.1/OG0002770.1/OG0002790.1/OG0002806.1/OG0002806.2/OG0002809.2/OG0002809.1/OG0002822.1/OG0002824.1/OG0002824.2/OG0002875.1/OG0002876.1/OG0002885.1/OG0002902.1/OG0002908.1/OG0002923.1/OG0002931.1/OG0002934.1/OG0002947.2/OG0002947.1/OG0002954.1/OG0002969.1/OG0003039.1/OG0003044.1/OG0003049.1/OG0003061.1/OG0003074.2/OG0003074.1/OG0003084.1/OG0003088.1/OG0003091.1/OG0003098.1/OG0003105.1/OG0003111.1/OG0003156.1/OG0003163.1/OG0003243.1/OG0003250.1/OG0003273.1/OG0003275.1/OG0003275.2/OG0003278.1/OG0003309.1/OG0003323.1/OG0003336.1/OG0003344.1/OG0003428.1/OG0003449.1/OG0003463.1/OG0003466.1/OG0003468.1/OG0003526.1/OG0003527.1/OG0003531.1/OG0003536.1/OG0003543.1/OG0003547.1/OG0003548.1/OG0003573.1/OG0003575.1/OG0003579.1/OG0003580.1/OG0003584.1/OG0003655.1/OG0003655.2/OG0003721.1/OG0003730.1/OG0003734.1/OG0003740.1/OG0003745.1/OG0003753.1/OG0003762.1/OG0003781.1/OG0003793.1/OG0003822.1/OG0003835.1/OG0003846.1/OG0003848.1/OG0003849.1/OG0003852.1/OG0003853.2/OG0003853.1/OG0003859.1/OG0003943.1/OG0003947.1/OG0003983.1/OG0003987.1/OG0004020.1/OG0004029.1/OG0004042.1/OG0004047.1/OG0004056.1/OG0004059.1/OG0004067.1/OG0004072.1/OG0004073.1/OG0004087.1/OG0004092.1/OG0004103.1/OG0004105.1/OG0004119.1/OG0004120.1/OG0004124.1/OG0004127.1/OG0004136.1/OG0004147.1/OG0004149.1/OG0004154.1/OG0004155.1/OG0004158.1/OG0004220.1/OG0004240.1/OG0004243.1/OG0004272.1/OG0004284.1/OG0004300.1/OG0004301.1/OG0004310.1/OG0004318.1/OG0004326.2/OG0004326.1/OG0004335.1/OG0004339.1/OG0004341.1/OG0004346.1/OG0004347.1/OG0004361.1/OG0004363.1/OG0004368.1/OG0004384.1/OG0004394.1/OG0004404.1/OG0004411.1/OG0004414.1/OG0004447.1/OG0004458.1/OG0004463.1/OG0004471.1/OG0004490.1/OG0004538.1/OG0004568.1/OG0004574.1/OG0004575.1/OG0004576.1/OG0004610.1/OG0004620.1/OG0004630.1/OG0004640.1/OG0004664.1/OG0004673.1/OG0004679.1/OG0004693.1/OG0004707.1/OG0004726.1/OG0004746.1/OG0004750.1/OG0004791.1/OG0004932.1/OG0004933.1/OG0004981.1/OG0004990.1/OG0004992.1/OG0005007.1/OG0005030.1/OG0005036.1/OG0005047.1/OG0005050.1/OG0005070.1/OG0005080.1/OG0005083.1/OG0005100.1/OG0005102.1/OG0005137.1/OG0005171.1/OG0005267.1/OG0005275.1/OG0005277.1/OG0005287.1/OG0005327.1/OG0005328.1/OG0005334.1/OG0005338.1/OG0005341.1/OG0005350.1/OG0005356.1/OG0005357.1/OG0005358.1/OG0005359.1/OG0005365.1/OG0005402.1/OG0005438.1/OG0005461.1/OG0005475.1/OG0005477.1/OG0005485.1/OG0005489.1/OG0005491.1/OG0005494.1/OG0005496.1/OG0005506.1/OG0005509.1/OG0005519.1/OG0005521.1/OG0005541.1/OG0005546.1/OG0005559.1/OG0005565.1/OG0005583.1/OG0005584.1/OG0005586.1/OG0005721.1/OG0005723.1/OG0005763.1/OG0005786.1/OG0005830.1/OG0005841.1/OG0005844.1/OG0005862.1/OG0005871.1/OG0005882.1/OG0005899.1/OG0005918.1/OG0005930.1/OG0005931.1/OG0005960.1/OG0005982.1/OG0005993.1/OG0006011.1/OG0006013.1/OG0006015.1/OG0006032.1/OG0006041.1/OG0006056.1/OG0006181.1/OG0006236.1/OG0006240.1/OG0006251.1/OG0006269.1/OG0006284.1/OG0006293.1/OG0006315.1/OG0006331.1/OG0006346.1/OG0006350.1/OG0006415.1/OG0006425.1/OG0006432.1/OG0006440.1/OG0006452.1/OG0006456.1/OG0006468.1/OG0006478.1/OG0006481.1/OG0006490.1/OG0006513.1/OG0006514.1/OG0006671.1/OG0006678.1/OG0006690.1/OG0006697.1/OG0006703.1/OG0006717.1/OG0006722.1/OG0006754.1/OG0006776.1/OG0006817.1/OG0006832.1/OG0006867.1/OG0006875.1/OG0006924.1/OG0006927.1/OG0006931.1/OG0006942.1/OG0006953.1/OG0006958.1/OG0006973.1/OG0007110.1/OG0007135.1/OG0007198.1/OG0007215.1/OG0007217.1/OG0007237.1/OG0007246.1/OG0007305.1/OG0007319.1/OG0007320.1/OG0007354.1/OG0007364.1/OG0007380.1/OG0007410.1/OG0007422.1/OG0007570.1/OG0007577.1/OG0007634.1/OG0007685.1/OG0007727.1/OG0007730.1/OG0007741.1/OG0007789.1/OG0007801.1/OG0007808.1/OG0007811.1/OG0007823.1/OG0007845.1/OG0008012.1/OG0008108.1/OG0008167.1/OG0008363.1/OG0008495.1/OG0008785.1/OG0009072.1</t>
  </si>
  <si>
    <t>OG0001851.1/OG0002169.2/OG0002169.1/OG0002259.1/OG0002353.1/OG0002646.1/OG0002653.1/OG0002966.1/OG0003125.1/OG0003459.1/OG0003509.1/OG0003542.1/OG0003668.1/OG0003797.1/OG0004052.1/OG0004054.1/OG0004082.1/OG0004157.1/OG0004282.1/OG0004372.1/OG0004420.1/OG0004438.1/OG0004688.1/OG0004739.1/OG0004941.1/OG0005093.1/OG0005122.1/OG0005427.1/OG0005499.1/OG0005534.1/OG0005889.1/OG0006022.1/OG0006043.1/OG0006061.1/OG0006243.1/OG0006265.1/OG0006451.1/OG0006471.1/OG0006492.1/OG0006720.1/OG0006772.1/OG0006786.1/OG0006950.1/OG0007236.1/OG0007253.1/OG0007296.1/OG0007350.1/OG0007379.1/OG0007415.1/OG0007580.1/OG0007639.1/OG0007681.1/OG0007959.1/OG0007983.1/OG0008022.1/OG0008078.1/OG0008080.1/OG0008129.1/OG0008132.1/OG0008154.1/OG0008170.1/OG0008171.1/OG0008221.1/OG0008414.1/OG0008479.1/OG0008491.1/OG0008526.1/OG0008529.1/OG0008536.1/OG0008790.1/OG0008804.1</t>
  </si>
  <si>
    <t>OG0000131.4/OG0000131.6/OG0000131.2/OG0000131.1/OG0000131.3/OG0000131.5/OG0000131.7/OG0000187.6/OG0000187.5/OG0000187.4/OG0000187.3/OG0000187.1/OG0000187.2/OG0000419.4/OG0000419.3/OG0000419.2/OG0000419.1/OG0000424.2/OG0000424.1/OG0000614.3/OG0000614.2/OG0000614.1/OG0000771.3/OG0000771.2/OG0000771.1/OG0000794.1/OG0000794.2/OG0000889.2/OG0000889.1/OG0001169.2/OG0001169.1/OG0001203.2/OG0001203.1/OG0001229.3/OG0001229.1/OG0001229.2/OG0001251.2/OG0001251.1/OG0001263.1/OG0001263.2/OG0001465.1/OG0001465.2/OG0001510.2/OG0001510.1/OG0001528.2/OG0001528.1/OG0001571.3/OG0001571.2/OG0001571.1/OG0001598.2/OG0001598.1/OG0001787.1/OG0001787.2/OG0001870.2/OG0001870.1/OG0001944.1/OG0002077.2/OG0002077.1/OG0002161.1/OG0002161.2/OG0002205.1/OG0002208.1/OG0002208.2/OG0002265.1/OG0002265.2/OG0002273.1/OG0002273.2/OG0002380.1/OG0002620.1/OG0002655.2/OG0002655.1/OG0002667.1/OG0002822.1/OG0002947.2/OG0002947.1/OG0002969.1/OG0003049.1/OG0003156.1/OG0003275.1/OG0003275.2/OG0003309.1/OG0003336.1/OG0003548.1/OG0003573.1/OG0003655.1/OG0003655.2/OG0003721.1/OG0003730.1/OG0003740.1/OG0003822.1/OG0003849.1/OG0004073.1/OG0004120.1/OG0004149.1/OG0004284.1/OG0004310.1/OG0004339.1/OG0004384.1/OG0004568.1/OG0005083.1/OG0005277.1/OG0005341.1/OG0005356.1/OG0005584.1/OG0006011.1/OG0006240.1/OG0006284.1/OG0006293.1/OG0006490.1/OG0007634.1/OG0007727.1/OG0007811.1/OG0008012.1/OG0008363.1/OG0009072.1</t>
  </si>
  <si>
    <t>OG0002073.1/OG0002073.2/OG0002282.1/OG0002444.1/OG0006786.1</t>
  </si>
  <si>
    <t>OG0000031.13/OG0000031.5/OG0000031.16/OG0000031.1/OG0000031.4/OG0000031.14/OG0000031.8/OG0000031.9/OG0000031.10/OG0000031.2/OG0000031.6/OG0000031.7/OG0000031.12/OG0000031.15/OG0000031.3/OG0000031.11/OG0000031.17/OG0000074.1/OG0000074.8/OG0000074.3/OG0000074.2/OG0000074.6/OG0000074.5/OG0000074.7/OG0000074.4/OG0000172.3/OG0000172.4/OG0000172.2/OG0000172.1/OG0000542.1/OG0000542.2/OG0000542.3/OG0000696.1/OG0000696.2/OG0000696.3/OG0000971.1/OG0000971.2/OG0000971.3/OG0001365.2/OG0001365.1/OG0001466.2/OG0001466.1/OG0001569.1/OG0001709.1/OG0001709.2/OG0001952.1/OG0001952.2/OG0002376.1/OG0002491.1/OG0002494.1/OG0002585.1/OG0002649.1/OG0003148.1/OG0003241.1/OG0003769.1/OG0003866.1/OG0004024.1/OG0004333.1/OG0004471.1/OG0004664.1/OG0005035.1</t>
  </si>
  <si>
    <t>OG0001851.1/OG0002259.1/OG0002646.1/OG0003125.1/OG0003509.1/OG0004282.1/OG0004688.1/OG0004941.1/OG0006720.1/OG0008022.1/OG0008132.1/OG0008170.1/OG0008529.1</t>
  </si>
  <si>
    <t>OG0000131.4/OG0000131.6/OG0000131.2/OG0000131.1/OG0000131.3/OG0000131.5/OG0000131.7/OG0000187.6/OG0000187.5/OG0000187.4/OG0000187.3/OG0000187.1/OG0000187.2/OG0000351.4/OG0000351.3/OG0000351.1/OG0000351.2/OG0000358.2/OG0000358.1/OG0000358.3/OG0000358.4/OG0000391.4/OG0000391.3/OG0000391.1/OG0000391.2/OG0000404.1/OG0000404.2/OG0000404.3/OG0000404.4/OG0000419.4/OG0000419.3/OG0000419.2/OG0000419.1/OG0000424.2/OG0000424.1/OG0000501.1/OG0000614.3/OG0000614.2/OG0000614.1/OG0000745.2/OG0000745.1/OG0000745.3/OG0000771.3/OG0000771.2/OG0000771.1/OG0000794.1/OG0000794.2/OG0000889.2/OG0000889.1/OG0000915.1/OG0000915.2/OG0000917.2/OG0000917.1/OG0000999.2/OG0000999.1/OG0001017.1/OG0001017.2/OG0001169.2/OG0001169.1/OG0001203.2/OG0001203.1/OG0001229.3/OG0001229.1/OG0001229.2/OG0001251.2/OG0001251.1/OG0001263.1/OG0001263.2/OG0001420.1/OG0001465.1/OG0001465.2/OG0001466.2/OG0001466.1/OG0001510.2/OG0001510.1/OG0001528.2/OG0001528.1/OG0001567.1/OG0001571.3/OG0001571.2/OG0001571.1/OG0001577.2/OG0001577.1/OG0001598.2/OG0001598.1/OG0001647.2/OG0001647.1/OG0001782.1/OG0001782.2/OG0001787.1/OG0001787.2/OG0001870.2/OG0001870.1/OG0001944.1/OG0001945.1/OG0001945.2/OG0001956.1/OG0001963.1/OG0001963.2/OG0002044.1/OG0002044.2/OG0002077.2/OG0002077.1/OG0002134.1/OG0002161.1/OG0002161.2/OG0002205.1/OG0002208.1/OG0002208.2/OG0002241.1/OG0002241.2/OG0002265.1/OG0002265.2/OG0002273.1/OG0002273.2/OG0002379.1/OG0002379.2/OG0002380.1/OG0002470.1/OG0002487.1/OG0002620.1/OG0002655.2/OG0002655.1/OG0002667.1/OG0002766.2/OG0002766.1/OG0002822.1/OG0002885.1/OG0002947.2/OG0002947.1/OG0002969.1/OG0003049.1/OG0003061.1/OG0003088.1/OG0003156.1/OG0003275.1/OG0003275.2/OG0003309.1/OG0003323.1/OG0003336.1/OG0003548.1/OG0003573.1/OG0003580.1/OG0003655.1/OG0003655.2/OG0003721.1/OG0003730.1/OG0003740.1/OG0003822.1/OG0003849.1/OG0003947.1/OG0004073.1/OG0004103.1/OG0004119.1/OG0004120.1/OG0004124.1/OG0004149.1/OG0004155.1/OG0004240.1/OG0004284.1/OG0004310.1/OG0004339.1/OG0004341.1/OG0004363.1/OG0004368.1/OG0004384.1/OG0004404.1/OG0004471.1/OG0004538.1/OG0004568.1/OG0005083.1/OG0005171.1/OG0005277.1/OG0005341.1/OG0005356.1/OG0005491.1/OG0005494.1/OG0005541.1/OG0005559.1/OG0005584.1/OG0005786.1/OG0005830.1/OG0006011.1/OG0006015.1/OG0006240.1/OG0006284.1/OG0006293.1/OG0006425.1/OG0006490.1/OG0006514.1/OG0006875.1/OG0007246.1/OG0007577.1/OG0007634.1/OG0007727.1/OG0007801.1/OG0007811.1/OG0008012.1/OG0008363.1/OG0008495.1/OG0009072.1</t>
  </si>
  <si>
    <t>OG0001373.1/OG0003229.1/OG0003286.1/OG0003471.1/OG0003474.1/OG0004117.2/OG0004117.1/OG0006082.1/OG0006435.1/OG0006435.2/OG0006476.1/OG0007775.1/OG0009366.2/OG0009366.1</t>
  </si>
  <si>
    <t>OG0000404.1/OG0000404.2/OG0000404.3/OG0000404.4/OG0001543.2/OG0001543.1/OG0001870.2/OG0001870.1/OG0001956.1/OG0003721.1/OG0005458.1/OG0006015.1</t>
  </si>
  <si>
    <t>OG0003447.1/OG0005706.1</t>
  </si>
  <si>
    <t>OG0000501.1/OG0003527.1</t>
  </si>
  <si>
    <t>OG0000501.1/OG0001420.1/OG0001461.1/OG0001461.2/OG0001682.1/OG0001682.2/OG0002947.2/OG0002947.1/OG0003527.1/OG0003781.1/OG0003813.1/OG0004693.1/OG0006007.1</t>
  </si>
  <si>
    <t>OG0000010.2/OG0000010.4/OG0000010.6/OG0000010.7/OG0000010.13/OG0000010.12/OG0000010.15/OG0000010.8/OG0000010.17/OG0000010.14/OG0000010.3/OG0000010.10/OG0000010.11/OG0000010.1/OG0000010.16/OG0000010.5/OG0000010.18/OG0000010.9/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0000107.5/OG0000107.3/OG0000107.7/OG0000107.4/OG0000107.1/OG0000107.2/OG0000107.8/OG0000107.6/OG0000126.3/OG0000126.2/OG0000126.8/OG0000126.6/OG0000126.5/OG0000126.1/OG0000126.4/OG0000126.7/OG0000133.3/OG0000133.1/OG0000133.4/OG0000133.2/OG0000172.3/OG0000172.4/OG0000172.2/OG0000172.1/OG0000181.3/OG0000181.5/OG0000181.1/OG0000181.2/OG0000181.4/OG0000192.1/OG0000192.2/OG0000192.5/OG0000192.4/OG0000192.3/OG0000202.5/OG0000202.4/OG0000202.1/OG0000202.6/OG0000202.2/OG0000202.3/OG0000205.5/OG0000205.2/OG0000205.7/OG0000205.3/OG0000205.1/OG0000205.4/OG0000205.6/OG0000226.1/OG0000226.2/OG0000226.5/OG0000226.4/OG0000226.6/OG0000226.3/OG0000232.4/OG0000232.2/OG0000232.5/OG0000232.1/OG0000232.3/OG0000247.4/OG0000247.5/OG0000247.1/OG0000247.3/OG0000247.2/OG0000267.4/OG0000267.1/OG0000267.2/OG0000267.5/OG0000267.3/OG0000271.2/OG0000271.1/OG0000271.4/OG0000271.3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0000373.2/OG0000373.1/OG0000373.3/OG0000373.4/OG0000375.4/OG0000375.3/OG0000375.2/OG0000375.1/OG0000385.3/OG0000385.1/OG0000385.2/OG0000391.4/OG0000391.3/OG0000391.1/OG0000391.2/OG0000395.1/OG0000395.2/OG0000395.3/OG0000396.4/OG0000396.3/OG0000396.1/OG0000396.2/OG0000416.1/OG0000416.4/OG0000416.2/OG0000416.3/OG0000420.3/OG0000420.2/OG0000420.1/OG0000449.3/OG0000449.1/OG0000449.2/OG0000477.2/OG0000477.3/OG0000477.4/OG0000477.1/OG0000478.2/OG0000478.1/OG0000478.3/OG0000492.1/OG0000492.3/OG0000492.2/OG0000524.2/OG0000524.1/OG0000524.3/OG0000525.3/OG0000525.1/OG0000525.2/OG0000567.1/OG0000567.3/OG0000567.2/OG0000571.3/OG0000571.1/OG0000571.2/OG0000608.1/OG0000608.2/OG0000613.1/OG0000613.3/OG0000613.2/OG0000617.1/OG0000617.2/OG0000617.3/OG0000635.1/OG0000635.2/OG0000636.3/OG0000636.1/OG0000636.2/OG0000670.2/OG0000670.1/OG0000686.1/OG0000686.2/OG0000686.3/OG0000710.3/OG0000710.1/OG0000710.2/OG0000712.1/OG0000712.2/OG0000745.2/OG0000745.1/OG0000745.3/OG0000811.2/OG0000811.3/OG0000811.1/OG0000827.1/OG0000827.2/OG0000828.1/OG0000828.2/OG0000833.2/OG0000833.1/OG0000889.2/OG0000889.1/OG0000892.1/OG0000892.2/OG0000897.2/OG0000897.1/OG0000912.1/OG0000912.2/OG0000917.2/OG0000917.1/OG0000921.3/OG0000921.1/OG0000921.2/OG0000935.2/OG0000935.1/OG0000952.2/OG0000952.1/OG0000995.1/OG0000995.2/OG0001001.1/OG0001001.2/OG0001005.2/OG0001005.1/OG0001017.1/OG0001017.2/OG0001032.2/OG0001032.1/OG0001045.2/OG0001045.1/OG0001118.1/OG0001118.2/OG0001128.1/OG0001128.2/OG0001193.1/OG0001193.2/OG0001203.2/OG0001203.1/OG0001262.2/OG0001262.1/OG0001271.2/OG0001271.1/OG0001275.2/OG0001275.1/OG0001365.2/OG0001365.1/OG0001408.1/OG0001408.2/OG0001502.2/OG0001502.1/OG0001504.1/OG0001504.2/OG0001559.2/OG0001559.1/OG0001567.1/OG0001631.2/OG0001631.1/OG0001648.2/OG0001648.1/OG0001706.1/OG0001706.2/OG0001712.1/OG0001712.2/OG0001719.1/OG0001757.2/OG0001757.1/OG0001768.1/OG0001780.1/OG0001780.2/OG0001782.1/OG0001782.2/OG0001786.2/OG0001786.1/OG0001794.1/OG0001794.2/OG0001867.1/OG0001870.2/OG0001870.1/OG0001942.1/OG0001942.2/OG0001953.2/OG0001953.1/OG0001970.1/OG0001970.2/OG0001991.1/OG0001998.1/OG0002039.1/OG0002101.1/OG0002101.2/OG0002103.1/OG0002107.2/OG0002107.1/OG0002113.1/OG0002142.1/OG0002142.2/OG0002156.1/OG0002174.1/OG0002178.1/OG0002178.2/OG0002221.1/OG0002236.1/OG0002236.2/OG0002241.1/OG0002241.2/OG0002267.1/OG0002268.1/OG0002291.1/OG0002340.1/OG0002340.2/OG0002343.1/OG0002343.2/OG0002351.1/OG0002360.1/OG0002360.2/OG0002367.1/OG0002367.2/OG0002486.1/OG0002486.2/OG0002487.1/OG0002515.1/OG0002586.1/OG0002586.2/OG0002625.1/OG0002650.1/OG0002650.2/OG0002663.1/OG0002670.1/OG0002746.1/OG0002754.1/OG0002767.1/OG0002770.1/OG0002778.2/OG0002778.1/OG0002806.1/OG0002806.2/OG0002870.1/OG0002885.1/OG0002917.1/OG0002920.1/OG0002959.1/OG0003026.1/OG0003049.1/OG0003054.1/OG0003065.1/OG0003090.1/OG0003131.1/OG0003137.1/OG0003210.1/OG0003221.1/OG0003243.1/OG0003266.2/OG0003266.1/OG0003276.1/OG0003389.1/OG0003428.1/OG0003463.1/OG0003481.1/OG0003539.1/OG0003575.1/OG0003582.1/OG0003655.1/OG0003655.2/OG0003663.1/OG0003715.1/OG0003721.1/OG0003747.1/OG0003769.1/OG0003774.1/OG0003775.1/OG0003793.1/OG0003808.1/OG0003821.1/OG0003831.1/OG0004038.1/OG0004046.1/OG0004105.1/OG0004127.1/OG0004146.1/OG0004149.1/OG0004152.1/OG0004210.1/OG0004340.1/OG0004489.1/OG0004568.1/OG0004628.1/OG0004630.1/OG0004667.1/OG0004718.1/OG0004791.1/OG0004794.1/OG0004818.1/OG0004883.1/OG0004990.1/OG0005072.1/OG0005074.1/OG0005078.1/OG0005081.1/OG0005105.1/OG0005284.1/OG0005445.1/OG0005458.1/OG0005491.1/OG0005519.1/OG0005649.1/OG0005758.1/OG0005871.1/OG0005926.1/OG0005949.1/OG0006011.1/OG0006041.1/OG0006181.1/OG0006248.1/OG0006338.1/OG0006469.1/OG0006659.1/OG0006819.1/OG0006850.1/OG0007090.1/OG0007601.1/OG0007723.1/OG0007811.1/OG0008542.1</t>
  </si>
  <si>
    <t>OG0007215.1</t>
  </si>
  <si>
    <t>OG0005427.1</t>
  </si>
  <si>
    <t>OG0000198.3/OG0000198.5/OG0000198.4/OG0000198.2/OG0000198.1/OG0000835.3/OG0000835.2/OG0000835.1/OG0001311.1/OG0001311.2/OG0001790.2/OG0001790.1/OG0001822.1/OG0001822.2/OG0001940.1/OG0001950.1/OG0001974.1/OG0002032.1/OG0002032.2/OG0002073.1/OG0002073.2/OG0002145.1/OG0002264.1/OG0002353.1/OG0002401.1/OG0002444.1/OG0002583.1/OG0002646.1/OG0002653.1/OG0002660.1/OG0003125.1/OG0003335.1/OG0003339.1/OG0003542.1/OG0003578.1/OG0003735.1/OG0003797.1/OG0004052.1/OG0004054.1/OG0004096.1/OG0004390.1/OG0004401.1/OG0004410.1/OG0004431.1/OG0004438.1/OG0004456.1/OG0004615.1/OG0004681.1/OG0004712.1/OG0004744.1/OG0004779.1/OG0004945.1/OG0005441.1/OG0005467.1/OG0005534.1/OG0005582.1/OG0005897.1/OG0005903.1/OG0006192.1/OG0006227.1/OG0006243.1/OG0006270.1/OG0006406.1/OG0006466.1/OG0006467.1/OG0006669.1/OG0006716.1/OG0006720.1/OG0006772.1/OG0006786.1/OG0007168.1/OG0007186.1/OG0007240.1/OG0007336.1/OG0007350.1/OG0007376.1/OG0007379.1/OG0007639.1/OG0007654.1/OG0007675.1/OG0007751.1/OG0007771.1/OG0007983.1/OG0008011.1/OG0008080.1/OG0008170.1/OG0008491.1/OG0009031.1</t>
  </si>
  <si>
    <t>OG0000216.1/OG0000216.2/OG0000266.6/OG0000266.3/OG0000266.5/OG0000266.1/OG0000266.2/OG0000266.4/OG0000286.3/OG0000286.6/OG0000286.7/OG0000286.1/OG0000286.4/OG0000286.2/OG0000286.5/OG0001024.1/OG0001215.1/OG0001215.2/OG0001373.1/OG0001398.1/OG0001573.1/OG0001795.2/OG0001795.1/OG0001920.1/OG0002011.1/OG0002011.2/OG0002186.1/OG0002306.2/OG0002306.1/OG0002527.1/OG0002581.1/OG0002676.1/OG0002830.1/OG0002905.1/OG0002978.1/OG0003207.1/OG0003229.1/OG0003315.1/OG0003315.2/OG0003350.1/OG0003447.1/OG0003471.1/OG0003568.2/OG0003568.1/OG0003671.1/OG0003874.1/OG0003959.1/OG0004031.1/OG0004169.1/OG0004325.1/OG0004585.1/OG0004966.1/OG0005266.1/OG0005390.1/OG0005439.1/OG0005518.1/OG0005562.1/OG0005596.1/OG0005706.1/OG0005876.1/OG0005934.1/OG0005947.1/OG0006082.1/OG0006225.1/OG0006290.1/OG0006389.1/OG0006746.1/OG0006746.2/OG0007366.1/OG0007388.1/OG0007609.1/OG0008224.1/OG0008269.1/OG0008563.1/OG0008864.1/OG0010076.1/OG0011140.1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</si>
  <si>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0000054.3/OG0000054.7/OG0000054.6/OG0000054.4/OG0000054.2/OG0000054.1/OG0000054.5/OG0000061.11/OG0000061.3/OG0000061.6/OG0000061.10/OG0000061.1/OG0000061.12/OG0000061.7/OG0000061.5/OG0000061.9/OG0000061.4/OG0000061.8/OG0000061.2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0000104.6/OG0000104.4/OG0000104.5/OG0000104.2/OG0000104.1/OG0000104.3/OG0000107.5/OG0000107.3/OG0000107.7/OG0000107.4/OG0000107.1/OG0000107.2/OG0000107.8/OG0000107.6/OG0000111.6/OG0000111.2/OG0000111.5/OG0000111.1/OG0000111.3/OG0000111.4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0000140.1/OG0000140.4/OG0000140.2/OG0000140.3/OG0000140.5/OG0000140.6/OG0000140.7/OG0000143.2/OG0000143.3/OG0000143.1/OG0000143.4/OG0000150.2/OG0000150.4/OG0000150.3/OG0000150.1/OG0000150.5/OG0000155.5/OG0000155.4/OG0000155.3/OG0000155.1/OG0000155.6/OG0000155.2/OG0000172.3/OG0000172.4/OG0000172.2/OG0000172.1/OG0000173.4/OG0000173.2/OG0000173.3/OG0000173.1/OG0000181.3/OG0000181.5/OG0000181.1/OG0000181.2/OG0000181.4/OG0000182.3/OG0000182.5/OG0000182.2/OG0000182.6/OG0000182.1/OG0000182.4/OG0000186.3/OG0000186.6/OG0000186.1/OG0000186.4/OG0000186.2/OG0000186.5/OG0000187.6/OG0000187.5/OG0000187.4/OG0000187.3/OG0000187.1/OG0000187.2/OG0000192.1/OG0000192.2/OG0000192.5/OG0000192.4/OG0000192.3/OG0000193.1/OG0000193.2/OG0000193.5/OG0000193.4/OG0000193.3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0000208.2/OG0000208.1/OG0000208.4/OG0000208.3/OG0000222.2/OG0000222.1/OG0000222.4/OG0000222.5/OG0000222.3/OG0000226.1/OG0000226.2/OG0000226.5/OG0000226.4/OG0000226.6/OG0000226.3/OG0000232.4/OG0000232.2/OG0000232.5/OG0000232.1/OG0000232.3/OG0000247.4/OG0000247.5/OG0000247.1/OG0000247.3/OG0000247.2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0000278.4/OG0000278.2/OG0000278.1/OG0000278.3/OG0000278.5/OG0000283.4/OG0000283.3/OG0000283.1/OG0000283.2/OG0000293.1/OG0000293.3/OG0000293.4/OG0000293.5/OG0000293.2/OG0000298.3/OG0000298.4/OG0000298.5/OG0000298.1/OG0000298.2/OG0000299.2/OG0000299.4/OG0000299.3/OG0000299.1/OG0000305.1/OG0000305.4/OG0000305.2/OG0000305.3/OG0000312.1/OG0000313.1/OG0000313.5/OG0000313.4/OG0000313.3/OG0000313.2/OG0000316.4/OG0000316.2/OG0000316.5/OG0000316.1/OG0000316.3/OG0000320.4/OG0000320.3/OG0000320.2/OG0000320.1/OG0000320.5/OG0000322.1/OG0000322.2/OG0000322.4/OG0000322.3/OG0000327.4/OG0000327.3/OG0000327.1/OG0000327.2/OG0000328.1/OG0000328.4/OG0000328.3/OG0000328.2/OG0000331.1/OG0000331.3/OG0000331.2/OG0000331.4/OG0000333.4/OG0000333.2/OG0000333.1/OG0000333.3/OG0000334.3/OG0000334.1/OG0000334.4/OG0000334.2/OG0000337.3/OG0000337.1/OG0000337.2/OG0000340.4/OG0000340.1/OG0000340.3/OG0000340.2/OG0000344.3/OG0000344.1/OG0000344.4/OG0000344.2/OG0000354.3/OG0000354.2/OG0000354.1/OG0000356.4/OG0000356.1/OG0000356.2/OG0000356.3/OG0000358.2/OG0000358.1/OG0000358.3/OG0000358.4/OG0000363.4/OG0000363.1/OG0000363.2/OG0000363.3/OG0000368.2/OG0000368.3/OG0000368.1/OG0000375.4/OG0000375.3/OG0000375.2/OG0000375.1/OG0000385.3/OG0000385.1/OG0000385.2/OG0000386.3/OG0000386.1/OG0000386.4/OG0000386.2/OG0000391.4/OG0000391.3/OG0000391.1/OG0000391.2/OG0000396.4/OG0000396.3/OG0000396.1/OG0000396.2/OG0000398.2/OG0000398.1/OG0000398.3/OG0000400.4/OG0000400.1/OG0000400.3/OG0000400.2/OG0000403.2/OG0000403.1/OG0000404.1/OG0000404.2/OG0000404.3/OG0000404.4/OG0000412.2/OG0000412.1/OG0000412.3/OG0000416.1/OG0000416.4/OG0000416.2/OG0000416.3/OG0000418.4/OG0000418.3/OG0000418.2/OG0000418.1/OG0000419.4/OG0000419.3/OG0000419.2/OG0000419.1/OG0000420.3/OG0000420.2/OG0000420.1/OG0000426.3/OG0000426.1/OG0000426.2/OG0000436.3/OG0000436.1/OG0000436.2/OG0000445.2/OG0000445.3/OG0000445.1/OG0000449.3/OG0000449.1/OG0000449.2/OG0000454.1/OG0000454.2/OG0000456.4/OG0000456.2/OG0000456.3/OG0000456.1/OG0000474.3/OG0000474.4/OG0000474.2/OG0000474.5/OG0000474.1/OG0000477.2/OG0000477.3/OG0000477.4/OG0000477.1/OG0000478.2/OG0000478.1/OG0000478.3/OG0000485.1/OG0000485.3/OG0000485.2/OG0000492.1/OG0000492.3/OG0000492.2/OG0000501.1/OG0000502.2/OG0000502.1/OG0000502.3/OG0000507.1/OG0000507.2/OG0000521.2/OG0000521.1/OG0000521.3/OG0000524.2/OG0000524.1/OG0000524.3/OG0000525.3/OG0000525.1/OG0000525.2/OG0000526.3/OG0000526.2/OG0000526.1/OG0000533.2/OG0000533.3/OG0000533.4/OG0000533.1/OG0000540.3/OG0000540.4/OG0000540.2/OG0000540.1/OG0000542.1/OG0000542.2/OG0000542.3/OG0000543.3/OG0000543.2/OG0000543.4/OG0000543.1/OG0000551.3/OG0000551.2/OG0000551.1/OG0000555.1/OG0000555.2/OG0000555.3/OG0000559.3/OG0000559.2/OG0000559.1/OG0000562.2/OG0000562.1/OG0000567.1/OG0000567.3/OG0000567.2/OG0000571.3/OG0000571.1/OG0000571.2/OG0000583.2/OG0000583.1/OG0000583.3/OG0000590.2/OG0000590.1/OG0000590.3/OG0000608.1/OG0000608.2/OG0000613.1/OG0000613.3/OG0000613.2/OG0000616.2/OG0000616.1/OG0000616.3/OG0000617.1/OG0000617.2/OG0000617.3/OG0000618.2/OG0000618.1/OG0000618.3/OG0000619.1/OG0000619.3/OG0000619.2/OG0000632.1/OG0000632.2/OG0000635.1/OG0000635.2/OG0000636.3/OG0000636.1/OG0000636.2/OG0000666.3/OG0000666.2/OG0000666.1/OG0000670.2/OG0000670.1/OG0000671.3/OG0000671.1/OG0000671.2/OG0000672.2/OG0000672.1/OG0000686.1/OG0000686.2/OG0000686.3/OG0000690.2/OG0000690.1/OG0000695.2/OG0000695.3/OG0000695.1/OG0000696.1/OG0000696.2/OG0000696.3/OG0000704.2/OG0000704.1/OG0000704.3/OG0000707.1/OG0000707.3/OG0000707.2/OG0000712.1/OG0000712.2/OG0000730.2/OG0000730.1/OG0000732.1/OG0000732.2/OG0000732.3/OG0000736.2/OG0000736.3/OG0000736.1/OG0000739.1/OG0000739.2/OG0000741.2/OG0000741.1/OG0000741.3/OG0000745.2/OG0000745.1/OG0000745.3/OG0000763.1/OG0000763.2/OG0000770.2/OG0000770.1/OG0000772.1/OG0000772.2/OG0000795.1/OG0000795.2/OG0000797.1/OG0000797.3/OG0000797.2/OG0000811.2/OG0000811.3/OG0000811.1/OG0000812.1/OG0000812.2/OG0000812.3/OG0000827.1/OG0000827.2/OG0000828.1/OG0000828.2/OG0000833.2/OG0000833.1/OG0000834.2/OG0000834.1/OG0000837.1/OG0000837.2/OG0000852.2/OG0000852.1/OG0000858.1/OG0000858.2/OG0000858.3/OG0000860.1/OG0000860.2/OG0000860.3/OG0000862.2/OG0000862.1/OG0000883.1/OG0000883.2/OG0000883.3/OG0000884.2/OG0000884.1/OG0000889.2/OG0000889.1/OG0000892.1/OG0000892.2/OG0000897.2/OG0000897.1/OG0000904.2/OG0000904.3/OG0000904.1/OG0000911.2/OG0000911.1/OG0000912.1/OG0000912.2/OG0000915.1/OG0000915.2/OG0000917.2/OG0000917.1/OG0000921.3/OG0000921.1/OG0000921.2/OG0000923.1/OG0000923.2/OG0000932.3/OG0000932.1/OG0000932.2/OG0000935.2/OG0000935.1/OG0000938.1/OG0000938.3/OG0000938.2/OG0000942.2/OG0000942.3/OG0000942.1/OG0000947.1/OG0000947.2/OG0000952.2/OG0000952.1/OG0000966.2/OG0000966.1/OG0000971.1/OG0000971.2/OG0000971.3/OG0000997.1/OG0000997.2/OG0001001.1/OG0001001.2/OG0001005.2/OG0001005.1/OG0001006.1/OG0001006.2/OG0001017.1/OG0001017.2/OG0001026.1/OG0001026.2/OG0001032.2/OG0001032.1/OG0001033.2/OG0001033.1/OG0001034.2/OG0001034.1/OG0001055.1/OG0001055.2/OG0001081.2/OG0001081.1/OG0001089.2/OG0001089.1/OG0001090.1/OG0001090.2/OG0001118.1/OG0001118.2/OG0001128.1/OG0001128.2/OG0001155.2/OG0001155.1/OG0001157.2/OG0001157.1/OG0001167.1/OG0001167.2/OG0001169.2/OG0001169.1/OG0001171.2/OG0001171.1/OG0001172.2/OG0001172.1/OG0001175.2/OG0001175.1/OG0001191.1/OG0001191.2/OG0001194.2/OG0001194.1/OG0001203.2/OG0001203.1/OG0001207.2/OG0001207.1/OG0001212.2/OG0001212.1/OG0001222.1/OG0001222.2/OG0001229.3/OG0001229.1/OG0001229.2/OG0001241.1/OG0001241.2/OG0001243.2/OG0001243.1/OG0001247.1/OG0001247.2/OG0001248.1/OG0001248.2/OG0001251.2/OG0001251.1/OG0001259.2/OG0001259.1/OG0001262.2/OG0001262.1/OG0001271.2/OG0001271.1/OG0001275.2/OG0001275.1/OG0001278.2/OG0001278.1/OG0001306.2/OG0001306.1/OG0001309.1/OG0001309.2/OG0001342.2/OG0001342.1/OG0001355.2/OG0001355.1/OG0001365.2/OG0001365.1/OG0001395.2/OG0001395.1/OG0001401.3/OG0001401.2/OG0001401.1/OG0001403.2/OG0001403.1/OG0001412.2/OG0001412.1/OG0001415.2/OG0001415.1/OG0001416.1/OG0001416.2/OG0001420.1/OG0001438.2/OG0001438.1/OG0001466.2/OG0001466.1/OG0001469.2/OG0001469.1/OG0001501.1/OG0001502.2/OG0001502.1/OG0001505.2/OG0001505.1/OG0001512.1/OG0001512.2/OG0001513.2/OG0001513.1/OG0001523.1/OG0001523.2/OG0001543.2/OG0001543.1/OG0001559.2/OG0001559.1/OG0001560.1/OG0001560.2/OG0001567.1/OG0001571.3/OG0001571.2/OG0001571.1/OG0001607.2/OG0001607.1/OG0001622.1/OG0001631.2/OG0001631.1/OG0001640.1/OG0001640.2/OG0001647.2/OG0001647.1/OG0001661.1/OG0001661.2/OG0001680.1/OG0001680.2/OG0001694.2/OG0001694.1/OG0001702.2/OG0001702.1/OG0001706.1/OG0001706.2/OG0001712.1/OG0001712.2/OG0001716.1/OG0001716.2/OG0001721.2/OG0001721.1/OG0001757.2/OG0001757.1/OG0001763.2/OG0001763.1/OG0001764.2/OG0001764.1/OG0001765.1/OG0001768.1/OG0001769.2/OG0001769.1/OG0001772.2/OG0001772.1/OG0001782.1/OG0001782.2/OG0001785.1/OG0001785.2/OG0001786.2/OG0001786.1/OG0001814.1/OG0001814.2/OG0001826.2/OG0001826.1/OG0001830.2/OG0001830.1/OG0001855.1/OG0001855.2/OG0001858.1/OG0001870.2/OG0001870.1/OG0001918.1/OG0001932.1/OG0001932.2/OG0001945.1/OG0001945.2/OG0001953.2/OG0001953.1/OG0001956.1/OG0001963.1/OG0001963.2/OG0001964.1/OG0001970.1/OG0001970.2/OG0001972.1/OG0001972.2/OG0001976.2/OG0001976.1/OG0001980.1/OG0001980.2/OG0001991.1/OG0002009.1/OG0002009.2/OG0002018.1/OG0002031.2/OG0002031.1/OG0002039.1/OG0002043.2/OG0002043.1/OG0002061.1/OG0002075.2/OG0002075.1/OG0002079.1/OG0002101.1/OG0002101.2/OG0002103.1/OG0002107.2/OG0002107.1/OG0002108.1/OG0002113.1/OG0002125.1/OG0002134.1/OG0002142.1/OG0002142.2/OG0002146.1/OG0002154.1/OG0002154.2/OG0002156.1/OG0002165.1/OG0002174.1/OG0002178.1/OG0002178.2/OG0002179.1/OG0002205.1/OG0002208.1/OG0002208.2/OG0002236.1/OG0002236.2/OG0002241.1/OG0002241.2/OG0002242.2/OG0002242.1/OG0002267.1/OG0002277.2/OG0002277.1/OG0002291.1/OG0002292.2/OG0002292.1/OG0002295.1/OG0002341.1/OG0002342.1/OG0002342.2/OG0002344.2/OG0002344.1/OG0002351.1/OG0002360.1/OG0002360.2/OG0002361.2/OG0002361.1/OG0002366.1/OG0002366.2/OG0002367.1/OG0002367.2/OG0002377.1/OG0002377.2/OG0002380.1/OG0002381.2/OG0002381.1/OG0002384.1/OG0002443.2/OG0002443.1/OG0002463.1/OG0002464.1/OG0002464.2/OG0002469.1/OG0002475.1/OG0002485.2/OG0002485.1/OG0002486.1/OG0002486.2/OG0002496.2/OG0002496.1/OG0002503.1/OG0002513.1/OG0002515.1/OG0002551.1/OG0002551.2/OG0002553.1/OG0002557.2/OG0002557.1/OG0002569.1/OG0002575.1/OG0002578.1/OG0002585.1/OG0002586.1/OG0002586.2/OG0002589.1/OG0002589.2/OG0002602.2/OG0002602.1/OG0002603.1/OG0002607.1/OG0002638.1/OG0002642.1/OG0002642.2/OG0002643.1/OG0002644.1/OG0002655.2/OG0002655.1/OG0002659.1/OG0002670.1/OG0002730.1/OG0002732.1/OG0002739.1/OG0002746.1/OG0002754.1/OG0002766.2/OG0002766.1/OG0002767.1/OG0002770.1/OG0002774.2/OG0002774.1/OG0002778.2/OG0002778.1/OG0002790.1/OG0002801.1/OG0002806.1/OG0002806.2/OG0002824.1/OG0002824.2/OG0002867.2/OG0002867.1/OG0002873.1/OG0002873.2/OG0002876.1/OG0002885.1/OG0002889.1/OG0002889.2/OG0002934.1/OG0002943.2/OG0002943.1/OG0002947.2/OG0002947.1/OG0002950.1/OG0002957.1/OG0002963.1/OG0002969.1/OG0002974.1/OG0003018.1/OG0003026.1/OG0003028.1/OG0003028.2/OG0003029.1/OG0003031.1/OG0003044.1/OG0003049.1/OG0003053.1/OG0003058.1/OG0003065.1/OG0003068.1/OG0003090.1/OG0003095.1/OG0003131.1/OG0003133.1/OG0003137.1/OG0003142.1/OG0003202.1/OG0003208.1/OG0003208.2/OG0003210.1/OG0003218.1/OG0003219.1/OG0003221.1/OG0003243.1/OG0003262.1/OG0003264.1/OG0003266.2/OG0003266.1/OG0003270.1/OG0003273.1/OG0003276.1/OG0003277.1/OG0003287.1/OG0003291.1/OG0003292.1/OG0003309.1/OG0003318.1/OG0003332.1/OG0003340.1/OG0003340.2/OG0003389.1/OG0003416.1/OG0003423.1/OG0003425.1/OG0003428.1/OG0003433.1/OG0003442.1/OG0003456.1/OG0003463.1/OG0003464.1/OG0003469.1/OG0003481.1/OG0003484.1/OG0003487.1/OG0003491.1/OG0003510.1/OG0003522.1/OG0003523.1/OG0003529.1/OG0003539.1/OG0003551.1/OG0003558.1/OG0003566.1/OG0003569.1/OG0003575.1/OG0003580.1/OG0003582.1/OG0003591.1/OG0003593.1/OG0003655.1/OG0003655.2/OG0003659.1/OG0003663.1/OG0003683.1/OG0003690.1/OG0003704.1/OG0003704.2/OG0003715.1/OG0003721.1/OG0003731.1/OG0003738.1/OG0003768.1/OG0003774.1/OG0003775.1/OG0003776.1/OG0003778.1/OG0003791.1/OG0003793.1/OG0003794.1/OG0003795.1/OG0003804.1/OG0003808.1/OG0003820.1/OG0003826.1/OG0003827.1/OG0003830.1/OG0003831.1/OG0003833.1/OG0003922.1/OG0003941.1/OG0003972.1/OG0003990.1/OG0003994.1/OG0004017.1/OG0004028.1/OG0004029.1/OG0004038.1/OG0004044.1/OG0004045.1/OG0004046.1/OG0004047.1/OG0004085.1/OG0004098.1/OG0004105.1/OG0004107.1/OG0004111.1/OG0004124.1/OG0004125.1/OG0004127.1/OG0004136.1/OG0004138.1/OG0004139.1/OG0004146.1/OG0004149.1/OG0004152.1/OG0004210.1/OG0004212.2/OG0004212.1/OG0004223.1/OG0004234.1/OG0004243.1/OG0004251.1/OG0004257.1/OG0004281.1/OG0004287.1/OG0004292.1/OG0004309.1/OG0004311.1/OG0004319.1/OG0004326.2/OG0004326.1/OG0004333.1/OG0004345.1/OG0004370.1/OG0004371.1/OG0004388.1/OG0004389.1/OG0004397.1/OG0004404.1/OG0004413.1/OG0004423.1/OG0004428.1/OG0004437.1/OG0004454.1/OG0004469.1/OG0004471.1/OG0004563.1/OG0004566.1/OG0004568.1/OG0004614.1/OG0004628.1/OG0004630.1/OG0004632.1/OG0004634.1/OG0004636.1/OG0004637.1/OG0004662.1/OG0004664.1/OG0004667.1/OG0004677.1/OG0004694.1/OG0004699.2/OG0004699.1/OG0004718.1/OG0004726.1/OG0004731.1/OG0004738.1/OG0004750.1/OG0004752.1/OG0004771.1/OG0004785.1/OG0004789.1/OG0004791.1/OG0004796.1/OG0004815.1/OG0004818.1/OG0004883.1/OG0004904.1/OG0004908.1/OG0004928.1/OG0004930.1/OG0004932.1/OG0004955.1/OG0004983.1/OG0004990.1/OG0005007.1/OG0005027.1/OG0005035.1/OG0005043.1/OG0005053.1/OG0005055.1/OG0005072.1/OG0005074.1/OG0005078.1/OG0005081.1/OG0005099.1/OG0005103.1/OG0005105.1/OG0005114.1/OG0005116.1/OG0005134.1/OG0005140.1/OG0005144.1/OG0005154.1/OG0005163.1/OG0005277.1/OG0005278.1/OG0005281.1/OG0005282.1/OG0005300.1/OG0005318.1/OG0005320.1/OG0005347.1/OG0005356.1/OG0005365.1/OG0005368.1/OG0005369.1/OG0005379.1/OG0005392.1/OG0005394.1/OG0005431.1/OG0005434.1/OG0005445.1/OG0005458.1/OG0005491.1/OG0005498.1/OG0005509.1/OG0005510.1/OG0005520.1/OG0005524.1/OG0005526.1/OG0005528.1/OG0005585.1/OG0005648.1/OG0005694.1/OG0005702.1/OG0005711.1/OG0005713.1/OG0005758.1/OG0005802.1/OG0005832.1/OG0005838.1/OG0005850.1/OG0005862.1/OG0005871.1/OG0005879.1/OG0005926.1/OG0005930.1/OG0006011.1/OG0006015.1/OG0006019.1/OG0006025.1/OG0006041.1/OG0006059.1/OG0006147.1/OG0006181.1/OG0006236.1/OG0006248.1/OG0006261.1/OG0006284.1/OG0006286.1/OG0006320.1/OG0006337.1/OG0006338.1/OG0006340.1/OG0006342.1/OG0006375.1/OG0006379.1/OG0006395.1/OG0006415.1/OG0006425.1/OG0006436.1/OG0006448.1/OG0006469.1/OG0006484.1/OG0006659.1/OG0006678.1/OG0006696.1/OG0006722.1/OG0006765.1/OG0006801.1/OG0006819.1/OG0006832.1/OG0006850.1/OG0006854.1/OG0006861.1/OG0006867.1/OG0006873.1/OG0006912.1/OG0006915.1/OG0006918.1/OG0006922.1/OG0006954.1/OG0007073.1/OG0007085.1/OG0007090.1/OG0007103.1/OG0007129.1/OG0007130.1/OG0007133.1/OG0007141.1/OG0007195.1/OG0007205.1/OG0007298.1/OG0007319.1/OG0007353.1/OG0007570.1/OG0007600.1/OG0007601.1/OG0007702.1/OG0007737.1/OG0007748.1/OG0007773.1/OG0007787.1/OG0007811.1/OG0007822.1/OG0008000.1/OG0008008.1/OG0008039.1/OG0008053.1/OG0008106.1/OG0008130.1/OG0008226.1/OG0008482.1/OG0008490.1/OG0008492.1/OG0008542.1/OG0009945.1</t>
  </si>
  <si>
    <t>OG0000014.7/OG0000014.8/OG0000014.13/OG0000014.14/OG0000014.9/OG0000014.5/OG0000014.4/OG0000014.6/OG0000014.1/OG0000014.11/OG0000014.2/OG0000014.10/OG0000014.12/OG0000014.3/OG0000111.6/OG0000111.2/OG0000111.5/OG0000111.1/OG0000111.3/OG0000111.4/OG0000143.2/OG0000143.3/OG0000143.1/OG0000143.4/OG0000200.4/OG0000200.5/OG0000200.2/OG0000200.6/OG0000200.3/OG0000200.1/OG0000299.2/OG0000299.4/OG0000299.3/OG0000299.1/OG0000398.2/OG0000398.1/OG0000398.3/OG0000436.3/OG0000436.1/OG0000436.2/OG0000923.1/OG0000923.2/OG0001167.1/OG0001167.2/OG0001191.1/OG0001191.2/OG0001830.2/OG0001830.1/OG0002485.2/OG0002485.1/OG0002774.2/OG0002774.1/OG0003053.1/OG0004699.2/OG0004699.1/OG0007133.1</t>
  </si>
  <si>
    <t>OG0002646.1/OG0006669.1</t>
  </si>
  <si>
    <t>OG0000266.6/OG0000266.3/OG0000266.5/OG0000266.1/OG0000266.2/OG0000266.4/OG0000279.4/OG0000279.1/OG0000279.6/OG0000279.2/OG0000279.9/OG0000279.3/OG0000279.8/OG0000279.5/OG0000279.7/OG0000705.3/OG0000705.2/OG0000705.1/OG0000740.2/OG0000740.1/OG0000740.3/OG0001056.1/OG0001056.2/OG0001373.1/OG0001626.1/OG0001626.2/OG0001767.1/OG0001961.1/OG0002055.2/OG0002055.1/OG0002306.2/OG0002306.1/OG0002372.1/OG0002658.1/OG0002817.2/OG0002817.1/OG0002830.1/OG0003060.1/OG0003080.1/OG0003293.1/OG0003315.1/OG0003315.2/OG0003454.1/OG0003568.2/OG0003568.1/OG0003671.1/OG0003960.1/OG0004132.1/OG0004381.1/OG0004784.1/OG0004966.1/OG0005069.1/OG0005129.1/OG0005439.1/OG0005474.1/OG0005560.1/OG0005609.1/OG0005706.1/OG0005810.1/OG0005947.1/OG0006047.1/OG0006295.1/OG0006411.1/OG0006719.1/OG0007225.1/OG0007366.1/OG0007382.1/OG0007434.1/OG0007594.1/OG0007609.1/OG0008086.1/OG0008252.1/OG0008252.2/OG0008269.1/OG0008432.1/OG0008563.1/OG0009041.1/OG0009157.1/OG0010076.1/OG0011919.1</t>
  </si>
  <si>
    <t>OG0000622.1/OG0000850.3/OG0000850.1/OG0000850.2/OG0000913.1/OG0000913.3/OG0000913.2/OG0000977.1/OG0001104.2/OG0001104.1/OG0001361.1/OG0001361.2/OG0001609.1/OG0001699.1/OG0001862.2/OG0001862.1/OG0001924.1/OG0001966.2/OG0001966.1/OG0001974.1/OG0002019.1/OG0002132.2/OG0002132.1/OG0002148.1/OG0002148.2/OG0002168.1/OG0002169.2/OG0002169.1/OG0002257.2/OG0002257.1/OG0002264.1/OG0002353.1/OG0002480.1/OG0002616.1/OG0003081.1/OG0003160.1/OG0003294.1/OG0003294.2/OG0003331.1/OG0003335.1/OG0003339.1/OG0003415.1/OG0003508.1/OG0003515.1/OG0003542.1/OG0003578.1/OG0003596.1/OG0003668.1/OG0003672.1/OG0003688.1/OG0003797.1/OG0003832.1/OG0003978.1/OG0004096.1/OG0004157.1/OG0004280.1/OG0004372.1/OG0004607.1/OG0004681.1/OG0004696.1/OG0004769.1/OG0005143.1/OG0005242.1/OG0005340.1/OG0005441.1/OG0005534.1/OG0005550.1/OG0005582.1/OG0005749.1/OG0005829.1/OG0005846.1/OG0005886.1/OG0005959.1/OG0006040.1/OG0006050.1/OG0006232.1/OG0006243.1/OG0006253.1/OG0006264.1/OG0006285.1/OG0006406.1/OG0006466.1/OG0006653.1/OG0006730.1/OG0006786.1/OG0006803.1/OG0006855.1/OG0006950.1/OG0007101.1/OG0007123.1/OG0007229.1/OG0007281.1/OG0007332.1/OG0007376.1/OG0007412.1/OG0007550.1/OG0007586.1/OG0007654.1/OG0007689.1/OG0007691.1/OG0007744.1/OG0007771.1/OG0007796.1/OG0007852.1/OG0008011.1/OG0008075.1/OG0008154.1/OG0008180.1/OG0008188.1/OG0008221.1/OG0008443.1/OG0008455.1/OG0008509.1/OG0008529.1/OG0008751.1/OG0008796.1/OG0009025.1</t>
  </si>
  <si>
    <t>OG0000004.13/OG0000004.3/OG0000004.7/OG0000004.6/OG0000004.17/OG0000004.10/OG0000004.5/OG0000004.9/OG0000004.12/OG0000004.2/OG0000004.4/OG0000004.19/OG0000004.1/OG0000004.18/OG0000004.11/OG0000004.14/OG0000004.15/OG0000004.8/OG0000004.16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0000061.11/OG0000061.3/OG0000061.6/OG0000061.10/OG0000061.1/OG0000061.12/OG0000061.7/OG0000061.5/OG0000061.9/OG0000061.4/OG0000061.8/OG0000061.2/OG0000076.4/OG0000076.7/OG0000076.9/OG0000076.3/OG0000076.5/OG0000076.6/OG0000076.10/OG0000076.1/OG0000076.8/OG0000076.2/OG0000081.3/OG0000081.9/OG0000081.8/OG0000081.5/OG0000081.4/OG0000081.1/OG0000081.6/OG0000081.7/OG0000081.2/OG0000089.4/OG0000089.8/OG0000089.5/OG0000089.2/OG0000089.6/OG0000089.3/OG0000089.7/OG0000089.1/OG0000097.4/OG0000097.5/OG0000097.1/OG0000097.3/OG0000097.2/OG0000097.6/OG0000102.3/OG0000102.1/OG0000102.2/OG0000102.6/OG0000102.5/OG0000102.4/OG0000102.7/OG0000102.8/OG0000104.6/OG0000104.4/OG0000104.5/OG0000104.2/OG0000104.1/OG0000104.3/OG0000111.6/OG0000111.2/OG0000111.5/OG0000111.1/OG0000111.3/OG0000111.4/OG0000114.2/OG0000114.1/OG0000114.3/OG0000114.5/OG0000114.4/OG0000121.5/OG0000121.1/OG0000121.2/OG0000121.3/OG0000121.4/OG0000121.6/OG0000121.8/OG0000121.7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0000143.2/OG0000143.3/OG0000143.1/OG0000143.4/OG0000144.8/OG0000144.6/OG0000144.1/OG0000144.7/OG0000144.5/OG0000144.4/OG0000144.3/OG0000144.2/OG0000146.3/OG0000146.2/OG0000146.5/OG0000146.1/OG0000146.7/OG0000146.6/OG0000146.4/OG0000148.3/OG0000148.6/OG0000148.5/OG0000148.2/OG0000148.4/OG0000148.1/OG0000172.3/OG0000172.4/OG0000172.2/OG0000172.1/OG0000175.3/OG0000175.1/OG0000175.2/OG0000175.6/OG0000175.5/OG0000175.4/OG0000180.6/OG0000180.4/OG0000180.3/OG0000180.2/OG0000180.5/OG0000180.1/OG0000184.3/OG0000184.1/OG0000184.4/OG0000184.2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0000208.2/OG0000208.1/OG0000208.4/OG0000208.3/OG0000213.4/OG0000213.3/OG0000213.1/OG0000213.2/OG0000213.6/OG0000213.5/OG0000214.1/OG0000214.3/OG0000214.4/OG0000214.2/OG0000214.5/OG0000219.5/OG0000219.1/OG0000219.4/OG0000219.3/OG0000219.2/OG0000222.2/OG0000222.1/OG0000222.4/OG0000222.5/OG0000222.3/OG0000224.5/OG0000224.3/OG0000224.4/OG0000224.2/OG0000224.1/OG0000224.6/OG0000229.4/OG0000229.5/OG0000229.3/OG0000229.1/OG0000229.2/OG0000247.4/OG0000247.5/OG0000247.1/OG0000247.3/OG0000247.2/OG0000252.1/OG0000252.2/OG0000252.3/OG0000267.4/OG0000267.1/OG0000267.2/OG0000267.5/OG0000267.3/OG0000269.4/OG0000269.2/OG0000269.3/OG0000269.1/OG0000272.4/OG0000272.1/OG0000272.2/OG0000272.5/OG0000272.3/OG0000273.1/OG0000273.5/OG0000273.4/OG0000273.2/OG0000273.3/OG0000276.4/OG0000276.1/OG0000276.2/OG0000276.3/OG0000278.4/OG0000278.2/OG0000278.1/OG0000278.3/OG0000278.5/OG0000283.4/OG0000283.3/OG0000283.1/OG0000283.2/OG0000292.1/OG0000292.2/OG0000292.3/OG0000296.1/OG0000296.2/OG0000296.3/OG0000299.2/OG0000299.4/OG0000299.3/OG0000299.1/OG0000318.4/OG0000318.2/OG0000318.1/OG0000318.3/OG0000320.4/OG0000320.3/OG0000320.2/OG0000320.1/OG0000320.5/OG0000322.1/OG0000322.2/OG0000322.4/OG0000322.3/OG0000326.2/OG0000326.1/OG0000326.4/OG0000326.3/OG0000327.4/OG0000327.3/OG0000327.1/OG0000327.2/OG0000331.1/OG0000331.3/OG0000331.2/OG0000331.4/OG0000332.3/OG0000332.2/OG0000332.1/OG0000334.3/OG0000334.1/OG0000334.4/OG0000334.2/OG0000339.3/OG0000339.2/OG0000339.4/OG0000339.1/OG0000348.2/OG0000348.1/OG0000348.3/OG0000351.4/OG0000351.3/OG0000351.1/OG0000351.2/OG0000354.3/OG0000354.2/OG0000354.1/OG0000356.4/OG0000356.1/OG0000356.2/OG0000356.3/OG0000372.5/OG0000372.3/OG0000372.4/OG0000372.1/OG0000372.2/OG0000373.2/OG0000373.1/OG0000373.3/OG0000373.4/OG0000375.4/OG0000375.3/OG0000375.2/OG0000375.1/OG0000381.3/OG0000381.4/OG0000381.1/OG0000381.2/OG0000385.3/OG0000385.1/OG0000385.2/OG0000386.3/OG0000386.1/OG0000386.4/OG0000386.2/OG0000396.4/OG0000396.3/OG0000396.1/OG0000396.2/OG0000398.2/OG0000398.1/OG0000398.3/OG0000400.4/OG0000400.1/OG0000400.3/OG0000400.2/OG0000403.2/OG0000403.1/OG0000404.1/OG0000404.2/OG0000404.3/OG0000404.4/OG0000406.1/OG0000406.3/OG0000406.2/OG0000412.2/OG0000412.1/OG0000412.3/OG0000418.4/OG0000418.3/OG0000418.2/OG0000418.1/OG0000419.4/OG0000419.3/OG0000419.2/OG0000419.1/OG0000426.3/OG0000426.1/OG0000426.2/OG0000436.3/OG0000436.1/OG0000436.2/OG0000448.2/OG0000448.4/OG0000448.1/OG0000448.3/OG0000449.3/OG0000449.1/OG0000449.2/OG0000467.4/OG0000467.3/OG0000467.2/OG0000467.1/OG0000475.2/OG0000475.3/OG0000475.1/OG0000477.2/OG0000477.3/OG0000477.4/OG0000477.1/OG0000480.3/OG0000480.1/OG0000480.2/OG0000484.2/OG0000484.1/OG0000484.3/OG0000485.1/OG0000485.3/OG0000485.2/OG0000492.1/OG0000492.3/OG0000492.2/OG0000498.1/OG0000498.3/OG0000498.2/OG0000498.4/OG0000521.2/OG0000521.1/OG0000521.3/OG0000523.2/OG0000523.3/OG0000523.1/OG0000525.3/OG0000525.1/OG0000525.2/OG0000537.3/OG0000537.1/OG0000537.2/OG0000538.3/OG0000538.2/OG0000538.4/OG0000538.1/OG0000540.3/OG0000540.4/OG0000540.2/OG0000540.1/OG0000542.1/OG0000542.2/OG0000542.3/OG0000551.3/OG0000551.2/OG0000551.1/OG0000558.2/OG0000558.3/OG0000558.1/OG0000559.3/OG0000559.2/OG0000559.1/OG0000561.2/OG0000561.3/OG0000561.1/OG0000567.1/OG0000567.3/OG0000567.2/OG0000571.3/OG0000571.1/OG0000571.2/OG0000582.3/OG0000582.1/OG0000582.2/OG0000585.1/OG0000585.2/OG0000590.2/OG0000590.1/OG0000590.3/OG0000608.1/OG0000608.2/OG0000617.1/OG0000617.2/OG0000617.3/OG0000619.1/OG0000619.3/OG0000619.2/OG0000632.1/OG0000632.2/OG0000635.1/OG0000635.2/OG0000637.2/OG0000637.1/OG0000637.3/OG0000654.2/OG0000654.3/OG0000654.1/OG0000655.1/OG0000655.2/OG0000663.3/OG0000663.2/OG0000663.1/OG0000666.3/OG0000666.2/OG0000666.1/OG0000670.2/OG0000670.1/OG0000676.3/OG0000676.1/OG0000676.2/OG0000686.1/OG0000686.2/OG0000686.3/OG0000690.2/OG0000690.1/OG0000704.2/OG0000704.1/OG0000704.3/OG0000707.1/OG0000707.3/OG0000707.2/OG0000708.2/OG0000708.3/OG0000708.1/OG0000709.3/OG0000709.1/OG0000709.2/OG0000710.3/OG0000710.1/OG0000710.2/OG0000712.1/OG0000712.2/OG0000739.1/OG0000739.2/OG0000772.1/OG0000772.2/OG0000788.1/OG0000788.2/OG0000793.1/OG0000793.2/OG0000803.2/OG0000803.3/OG0000803.1/OG0000813.2/OG0000813.1/OG0000815.1/OG0000815.2/OG0000827.1/OG0000827.2/OG0000828.1/OG0000828.2/OG0000831.2/OG0000831.1/OG0000846.1/OG0000846.2/OG0000862.2/OG0000862.1/OG0000863.1/OG0000863.2/OG0000866.3/OG0000866.2/OG0000866.1/OG0000868.2/OG0000868.1/OG0000868.3/OG0000892.1/OG0000892.2/OG0000894.1/OG0000894.2/OG0000897.2/OG0000897.1/OG0000917.2/OG0000917.1/OG0000919.2/OG0000919.1/OG0000921.3/OG0000921.1/OG0000921.2/OG0000923.1/OG0000923.2/OG0000931.3/OG0000931.2/OG0000931.1/OG0000935.2/OG0000935.1/OG0000937.2/OG0000937.1/OG0000942.2/OG0000942.3/OG0000942.1/OG0000945.1/OG0000945.2/OG0000947.1/OG0000947.2/OG0000950.2/OG0000950.1/OG0000966.2/OG0000966.1/OG0000971.1/OG0000971.2/OG0000971.3/OG0000994.2/OG0000994.1/OG0000995.1/OG0000995.2/OG0001001.1/OG0001001.2/OG0001006.1/OG0001006.2/OG0001007.2/OG0001007.1/OG0001019.1/OG0001019.2/OG0001025.2/OG0001025.1/OG0001025.3/OG0001033.2/OG0001033.1/OG0001034.2/OG0001034.1/OG0001045.2/OG0001045.1/OG0001050.2/OG0001050.1/OG0001052.2/OG0001052.1/OG0001068.2/OG0001068.1/OG0001084.2/OG0001084.1/OG0001090.1/OG0001090.2/OG0001091.2/OG0001091.1/OG0001116.2/OG0001116.1/OG0001120.2/OG0001120.1/OG0001125.2/OG0001125.1/OG0001128.1/OG0001128.2/OG0001149.1/OG0001149.2/OG0001156.2/OG0001156.1/OG0001157.2/OG0001157.1/OG0001163.2/OG0001163.1/OG0001173.2/OG0001173.1/OG0001176.1/OG0001176.2/OG0001194.2/OG0001194.1/OG0001207.2/OG0001207.1/OG0001213.1/OG0001213.2/OG0001218.2/OG0001218.1/OG0001221.2/OG0001221.1/OG0001225.2/OG0001225.1/OG0001247.1/OG0001247.2/OG0001248.1/OG0001248.2/OG0001249.1/OG0001251.2/OG0001251.1/OG0001259.2/OG0001259.1/OG0001260.1/OG0001261.1/OG0001261.2/OG0001262.2/OG0001262.1/OG0001267.2/OG0001267.1/OG0001271.2/OG0001271.1/OG0001274.1/OG0001274.2/OG0001275.2/OG0001275.1/OG0001305.2/OG0001305.1/OG0001315.2/OG0001315.1/OG0001316.2/OG0001316.1/OG0001322.1/OG0001322.2/OG0001349.1/OG0001393.1/OG0001393.2/OG0001395.2/OG0001395.1/OG0001412.2/OG0001412.1/OG0001415.2/OG0001415.1/OG0001421.2/OG0001421.1/OG0001450.1/OG0001450.2/OG0001454.1/OG0001454.2/OG0001466.2/OG0001466.1/OG0001469.2/OG0001469.1/OG0001502.2/OG0001502.1/OG0001504.1/OG0001504.2/OG0001505.2/OG0001505.1/OG0001509.2/OG0001509.1/OG0001511.1/OG0001512.1/OG0001512.2/OG0001527.2/OG0001527.1/OG0001542.2/OG0001542.1/OG0001543.2/OG0001543.1/OG0001547.1/OG0001547.2/OG0001552.2/OG0001552.1/OG0001554.2/OG0001554.1/OG0001559.2/OG0001559.1/OG0001578.2/OG0001578.1/OG0001582.2/OG0001582.1/OG0001598.2/OG0001598.1/OG0001599.1/OG0001599.2/OG0001610.1/OG0001621.2/OG0001621.1/OG0001627.1/OG0001627.2/OG0001631.2/OG0001631.1/OG0001637.2/OG0001637.1/OG0001652.1/OG0001652.2/OG0001683.2/OG0001683.1/OG0001690.1/OG0001691.2/OG0001691.1/OG0001710.2/OG0001710.1/OG0001712.1/OG0001712.2/OG0001716.1/OG0001716.2/OG0001718.1/OG0001743.1/OG0001743.2/OG0001757.2/OG0001757.1/OG0001764.2/OG0001764.1/OG0001768.1/OG0001769.2/OG0001769.1/OG0001771.1/OG0001771.2/OG0001772.2/OG0001772.1/OG0001793.2/OG0001793.1/OG0001834.1/OG0001858.1/OG0001867.1/OG0001900.1/OG0001932.1/OG0001932.2/OG0001936.1/OG0001936.2/OG0001942.1/OG0001942.2/OG0001970.1/OG0001970.2/OG0001972.1/OG0001972.2/OG0001980.1/OG0001980.2/OG0002020.2/OG0002020.1/OG0002024.1/OG0002024.2/OG0002031.2/OG0002031.1/OG0002039.1/OG0002047.1/OG0002047.2/OG0002065.2/OG0002065.1/OG0002068.1/OG0002120.1/OG0002120.2/OG0002128.1/OG0002128.2/OG0002134.1/OG0002138.2/OG0002138.1/OG0002141.1/OG0002142.1/OG0002142.2/OG0002144.1/OG0002144.2/OG0002150.2/OG0002150.1/OG0002152.1/OG0002152.2/OG0002153.1/OG0002154.1/OG0002154.2/OG0002174.1/OG0002177.2/OG0002177.1/OG0002178.1/OG0002178.2/OG0002221.1/OG0002228.1/OG0002242.2/OG0002242.1/OG0002243.1/OG0002243.2/OG0002254.1/OG0002267.1/OG0002268.1/OG0002277.2/OG0002277.1/OG0002290.1/OG0002298.1/OG0002342.1/OG0002342.2/OG0002343.1/OG0002343.2/OG0002360.1/OG0002360.2/OG0002361.2/OG0002361.1/OG0002363.1/OG0002366.1/OG0002366.2/OG0002368.2/OG0002368.1/OG0002371.2/OG0002371.1/OG0002383.1/OG0002384.1/OG0002387.1/OG0002432.1/OG0002432.2/OG0002462.1/OG0002462.2/OG0002463.1/OG0002469.1/OG0002470.1/OG0002475.1/OG0002477.1/OG0002482.1/OG0002486.1/OG0002486.2/OG0002487.1/OG0002488.2/OG0002488.1/OG0002502.1/OG0002514.1/OG0002514.2/OG0002515.1/OG0002518.1/OG0002551.1/OG0002551.2/OG0002572.1/OG0002586.1/OG0002586.2/OG0002601.1/OG0002605.1/OG0002605.2/OG0002614.1/OG0002621.1/OG0002624.1/OG0002625.1/OG0002630.1/OG0002630.2/OG0002635.2/OG0002635.1/OG0002642.1/OG0002642.2/OG0002643.1/OG0002644.1/OG0002659.1/OG0002663.1/OG0002670.1/OG0002712.1/OG0002716.1/OG0002732.1/OG0002740.2/OG0002740.1/OG0002746.1/OG0002754.1/OG0002759.1/OG0002765.2/OG0002765.1/OG0002780.1/OG0002787.1/OG0002790.1/OG0002796.1/OG0002806.1/OG0002806.2/OG0002809.2/OG0002809.1/OG0002812.1/OG0002826.1/OG0002826.2/OG0002870.1/OG0002875.1/OG0002881.1/OG0002885.1/OG0002910.2/OG0002910.1/OG0002918.1/OG0002920.1/OG0002924.1/OG0002934.1/OG0002941.2/OG0002941.1/OG0002947.2/OG0002947.1/OG0002949.1/OG0002949.2/OG0002954.1/OG0002957.1/OG0002959.1/OG0003026.1/OG0003028.1/OG0003028.2/OG0003054.1/OG0003056.2/OG0003056.1/OG0003061.1/OG0003078.1/OG0003084.1/OG0003088.1/OG0003090.1/OG0003092.1/OG0003098.1/OG0003104.1/OG0003105.1/OG0003112.1/OG0003131.1/OG0003137.1/OG0003163.1/OG0003202.1/OG0003210.1/OG0003243.1/OG0003262.1/OG0003270.1/OG0003287.1/OG0003332.1/OG0003333.1/OG0003336.1/OG0003343.1/OG0003389.1/OG0003423.1/OG0003431.1/OG0003435.1/OG0003444.1/OG0003445.1/OG0003448.1/OG0003456.1/OG0003461.1/OG0003473.1/OG0003481.1/OG0003484.1/OG0003485.1/OG0003491.1/OG0003511.1/OG0003529.1/OG0003539.1/OG0003547.1/OG0003558.1/OG0003564.1/OG0003572.1/OG0003580.1/OG0003591.1/OG0003647.1/OG0003648.1/OG0003659.1/OG0003666.1/OG0003677.1/OG0003699.1/OG0003702.1/OG0003726.2/OG0003726.1/OG0003730.1/OG0003736.1/OG0003738.1/OG0003754.1/OG0003756.1/OG0003758.1/OG0003763.1/OG0003774.1/OG0003793.1/OG0003804.1/OG0003826.1/OG0003829.1/OG0003941.1/OG0003945.1/OG0003968.1/OG0003973.1/OG0003977.1/OG0003991.1/OG0003994.1/OG0004008.1/OG0004011.1/OG0004016.1/OG0004024.1/OG0004029.1/OG0004038.1/OG0004042.1/OG0004047.1/OG0004064.1/OG0004066.1/OG0004067.1/OG0004085.1/OG0004089.1/OG0004094.1/OG0004099.1/OG0004105.1/OG0004127.1/OG0004135.1/OG0004136.1/OG0004138.1/OG0004144.1/OG0004146.1/OG0004152.1/OG0004204.1/OG0004210.1/OG0004212.2/OG0004212.1/OG0004238.1/OG0004240.1/OG0004245.1/OG0004249.1/OG0004250.1/OG0004251.1/OG0004252.1/OG0004254.1/OG0004263.1/OG0004281.1/OG0004283.1/OG0004284.1/OG0004289.1/OG0004292.1/OG0004294.1/OG0004297.1/OG0004301.1/OG0004309.1/OG0004316.1/OG0004318.1/OG0004332.1/OG0004333.1/OG0004338.1/OG0004339.1/OG0004346.1/OG0004354.1/OG0004361.1/OG0004363.1/OG0004388.1/OG0004389.1/OG0004397.1/OG0004419.1/OG0004423.1/OG0004437.1/OG0004440.1/OG0004454.1/OG0004469.1/OG0004559.1/OG0004563.1/OG0004568.1/OG0004571.1/OG0004574.1/OG0004610.1/OG0004611.1/OG0004628.1/OG0004631.1/OG0004632.1/OG0004636.1/OG0004650.1/OG0004653.1/OG0004662.1/OG0004664.1/OG0004699.2/OG0004699.1/OG0004710.1/OG0004711.1/OG0004718.1/OG0004720.1/OG0004723.1/OG0004724.1/OG0004729.1/OG0004738.1/OG0004746.1/OG0004778.1/OG0004793.1/OG0004796.1/OG0004811.1/OG0004815.1/OG0004883.1/OG0004904.1/OG0004914.1/OG0004919.1/OG0004921.1/OG0004943.1/OG0004948.1/OG0004952.1/OG0004957.1/OG0004961.1/OG0004965.1/OG0004973.1/OG0004992.1/OG0005000.1/OG0005008.1/OG0005010.1/OG0005013.1/OG0005017.1/OG0005035.1/OG0005043.1/OG0005055.1/OG0005065.1/OG0005066.1/OG0005068.1/OG0005078.1/OG0005090.1/OG0005103.1/OG0005116.1/OG0005123.1/OG0005135.1/OG0005144.1/OG0005159.1/OG0005168.1/OG0005174.1/OG0005256.1/OG0005275.1/OG0005281.1/OG0005282.1/OG0005297.1/OG0005347.1/OG0005359.1/OG0005362.1/OG0005382.1/OG0005387.1/OG0005394.1/OG0005396.1/OG0005397.1/OG0005402.1/OG0005426.1/OG0005432.1/OG0005473.1/OG0005477.1/OG0005485.1/OG0005501.1/OG0005514.1/OG0005515.1/OG0005537.1/OG0005543.1/OG0005558.1/OG0005559.1/OG0005569.1/OG0005575.1/OG0005583.1/OG0005653.1/OG0005686.1/OG0005691.1/OG0005722.1/OG0005727.1/OG0005770.1/OG0005774.1/OG0005786.1/OG0005813.1/OG0005832.1/OG0005838.1/OG0005850.1/OG0005852.1/OG0005871.1/OG0005877.1/OG0005893.1/OG0005918.1/OG0005926.1/OG0005980.1/OG0006000.1/OG0006012.1/OG0006014.1/OG0006024.1/OG0006041.1/OG0006053.1/OG0006146.1/OG0006188.1/OG0006190.1/OG0006197.1/OG0006198.1/OG0006217.1/OG0006248.1/OG0006305.1/OG0006319.1/OG0006320.1/OG0006340.1/OG0006362.1/OG0006368.1/OG0006370.1/OG0006375.1/OG0006379.1/OG0006380.1/OG0006407.1/OG0006415.1/OG0006424.1/OG0006434.1/OG0006437.1/OG0006464.1/OG0006468.1/OG0006480.1/OG0006481.1/OG0006488.1/OG0006517.1/OG0006647.1/OG0006656.1/OG0006672.1/OG0006678.1/OG0006684.1/OG0006765.1/OG0006770.1/OG0006785.1/OG0006790.1/OG0006819.1/OG0006820.1/OG0006832.1/OG0006850.1/OG0006860.1/OG0006873.1/OG0006889.1/OG0006903.1/OG0006915.1/OG0006937.1/OG0007085.1/OG0007093.1/OG0007097.1/OG0007130.1/OG0007200.1/OG0007208.1/OG0007218.1/OG0007249.1/OG0007251.1/OG0007301.1/OG0007312.1/OG0007319.1/OG0007331.1/OG0007346.1/OG0007562.1/OG0007600.1/OG0007604.1/OG0007634.1/OG0007647.1/OG0007650.1/OG0007680.1/OG0007756.1/OG0007766.1/OG0007789.1/OG0007836.1/OG0008000.1/OG0008100.1/OG0008106.1/OG0008208.1/OG0008426.1/OG0008490.1/OG0008492.1/OG0009034.1/OG0009072.1</t>
  </si>
  <si>
    <t>OG0006475.1/OG0007357.1</t>
  </si>
  <si>
    <t>OG0005839.1</t>
  </si>
  <si>
    <t>OG0000015.9/OG0000015.11/OG0000015.13/OG0000015.6/OG0000015.3/OG0000015.7/OG0000015.4/OG0000015.5/OG0000015.8/OG0000015.14/OG0000015.1/OG0000015.2/OG0000015.12/OG0000015.10/OG0000050.7/OG0000050.8/OG0000050.1/OG0000050.6/OG0000050.10/OG0000050.5/OG0000050.11/OG0000050.9/OG0000050.3/OG0000050.2/OG0000050.4/OG0000144.8/OG0000144.6/OG0000144.1/OG0000144.7/OG0000144.5/OG0000144.4/OG0000144.3/OG0000144.2/OG0000186.3/OG0000186.6/OG0000186.1/OG0000186.4/OG0000186.2/OG0000186.5/OG0000187.6/OG0000187.5/OG0000187.4/OG0000187.3/OG0000187.1/OG0000187.2/OG0000200.4/OG0000200.5/OG0000200.2/OG0000200.6/OG0000200.3/OG0000200.1/OG0000247.4/OG0000247.5/OG0000247.1/OG0000247.3/OG0000247.2/OG0000259.2/OG0000259.4/OG0000259.1/OG0000259.6/OG0000259.3/OG0000259.5/OG0000280.1/OG0000280.2/OG0000280.4/OG0000280.3/OG0000300.2/OG0000300.3/OG0000300.1/OG0000318.4/OG0000318.2/OG0000318.1/OG0000318.3/OG0000331.1/OG0000331.3/OG0000331.2/OG0000331.4/OG0000343.4/OG0000343.1/OG0000343.2/OG0000343.3/OG0000375.4/OG0000375.3/OG0000375.2/OG0000375.1/OG0000386.3/OG0000386.1/OG0000386.4/OG0000386.2/OG0000404.1/OG0000404.2/OG0000404.3/OG0000404.4/OG0000406.1/OG0000406.3/OG0000406.2/OG0000412.2/OG0000412.1/OG0000412.3/OG0000419.4/OG0000419.3/OG0000419.2/OG0000419.1/OG0000456.4/OG0000456.2/OG0000456.3/OG0000456.1/OG0000485.1/OG0000485.3/OG0000485.2/OG0000501.1/OG0000502.2/OG0000502.1/OG0000502.3/OG0000525.3/OG0000525.1/OG0000525.2/OG0000526.3/OG0000526.2/OG0000526.1/OG0000571.3/OG0000571.1/OG0000571.2/OG0000708.2/OG0000708.3/OG0000708.1/OG0000712.1/OG0000712.2/OG0000737.1/OG0000737.3/OG0000737.2/OG0000745.2/OG0000745.1/OG0000745.3/OG0000795.1/OG0000795.2/OG0000812.1/OG0000812.2/OG0000812.3/OG0000828.1/OG0000828.2/OG0000890.3/OG0000890.2/OG0000890.1/OG0000971.1/OG0000971.2/OG0000971.3/OG0001081.2/OG0001081.1/OG0001090.1/OG0001090.2/OG0001125.2/OG0001125.1/OG0001157.2/OG0001157.1/OG0001164.2/OG0001164.1/OG0001200.2/OG0001200.1/OG0001207.2/OG0001207.1/OG0001212.2/OG0001212.1/OG0001213.1/OG0001213.2/OG0001222.1/OG0001222.2/OG0001248.1/OG0001248.2/OG0001262.2/OG0001262.1/OG0001267.2/OG0001267.1/OG0001271.2/OG0001271.1/OG0001275.2/OG0001275.1/OG0001299.3/OG0001299.2/OG0001299.1/OG0001466.2/OG0001466.1/OG0001571.3/OG0001571.2/OG0001571.1/OG0001577.2/OG0001577.1/OG0001638.1/OG0001638.2/OG0001719.1/OG0001768.1/OG0001772.2/OG0001772.1/OG0001838.2/OG0001838.1/OG0001870.2/OG0001870.1/OG0001932.1/OG0001932.2/OG0001936.1/OG0001936.2/OG0001945.1/OG0001945.2/OG0001948.1/OG0001948.2/OG0001972.1/OG0001972.2/OG0001976.2/OG0001976.1/OG0002024.1/OG0002024.2/OG0002047.1/OG0002047.2/OG0002075.2/OG0002075.1/OG0002101.1/OG0002101.2/OG0002134.1/OG0002144.1/OG0002144.2/OG0002165.1/OG0002228.1/OG0002277.2/OG0002277.1/OG0002284.1/OG0002298.1/OG0002359.1/OG0002381.2/OG0002381.1/OG0002387.1/OG0002451.1/OG0002451.2/OG0002469.1/OG0002487.1/OG0002557.2/OG0002557.1/OG0002601.1/OG0002668.2/OG0002668.1/OG0002732.1/OG0002745.1/OG0002745.2/OG0002910.2/OG0002910.1/OG0002932.1/OG0002934.1/OG0002943.2/OG0002943.1/OG0002947.2/OG0002947.1/OG0002959.1/OG0003061.1/OG0003091.1/OG0003259.1/OG0003262.1/OG0003292.1/OG0003340.1/OG0003340.2/OG0003492.1/OG0003522.1/OG0003523.1/OG0003558.1/OG0003591.1/OG0003659.1/OG0003690.1/OG0003693.1/OG0003698.1/OG0003699.1/OG0003721.1/OG0003730.1/OG0003738.1/OG0003754.1/OG0003763.1/OG0003831.1/OG0003937.1/OG0003993.1/OG0004038.1/OG0004087.1/OG0004263.1/OG0004269.1/OG0004309.1/OG0004363.1/OG0004397.1/OG0004404.1/OG0004419.1/OG0004460.1/OG0004536.1/OG0004568.1/OG0004632.1/OG0004664.1/OG0004718.1/OG0004720.1/OG0004742.1/OG0004771.1/OG0004815.1/OG0004933.1/OG0004957.1/OG0005073.1/OG0005078.1/OG0005081.1/OG0005103.1/OG0005270.1/OG0005277.1/OG0005297.1/OG0005347.1/OG0005405.1/OG0005432.1/OG0005451.1/OG0005458.1/OG0005507.1/OG0005508.1/OG0005537.1/OG0005541.1/OG0005568.1/OG0005653.1/OG0005686.1/OG0005811.1/OG0005871.1/OG0005926.1/OG0005930.1/OG0005978.1/OG0005985.1/OG0005993.1/OG0005998.1/OG0006015.1/OG0006229.1/OG0006248.1/OG0006279.1/OG0006286.1/OG0006379.1/OG0006394.1/OG0006425.1/OG0006464.1/OG0006647.1/OG0006656.1/OG0006659.1/OG0006894.1/OG0006937.1/OG0006967.1/OG0007085.1/OG0007090.1/OG0007130.1/OG0007157.1/OG0007200.1/OG0007638.1/OG0007696.1/OG0007766.1/OG0007998.1/OG0008551.1</t>
  </si>
  <si>
    <t>OG0000408.2/OG0000408.1/OG0000408.3/OG0000408.4/OG0000408.5/OG0001046.2/OG0001046.1/OG0001345.3/OG0001345.2/OG0001345.1/OG0002032.1/OG0002032.2/OG0002132.2/OG0002132.1/OG0002145.1/OG0002646.1/OG0003125.1/OG0003294.1/OG0003294.2/OG0003339.1/OG0003716.1/OG0004040.1/OG0004438.1/OG0004488.1/OG0004570.1/OG0004681.1/OG0004905.1/OG0005534.1/OG0005582.1/OG0005749.1/OG0006639.1/OG0006712.1/OG0007229.1/OG0007336.1/OG0007622.1/OG0007796.1/OG0008413.1/OG0009130.1/OG0009351.1</t>
  </si>
  <si>
    <t>OG0001573.1/OG0002676.1/OG0002905.1/OG0003207.1/OG0003315.1/OG0003315.2/OG0003959.1/OG0003960.1/OG0004353.1/OG0004585.1/OG0005302.1/OG0005518.1/OG0005562.1/OG0005810.1/OG0005947.1/OG0006047.1/OG0006435.1/OG0006435.2/OG0007345.1/OG0007366.1/OG0007602.1</t>
  </si>
  <si>
    <t>OG0001992.1/OG0004965.1</t>
  </si>
  <si>
    <t>OG0002630.1/OG0002630.2/OG0003157.1/OG0005007.1</t>
  </si>
  <si>
    <t>OG0000035.4/OG0000035.6/OG0000035.3/OG0000035.13/OG0000035.14/OG0000035.11/OG0000035.2/OG0000035.17/OG0000035.12/OG0000035.1/OG0000035.9/OG0000035.16/OG0000035.5/OG0000035.15/OG0000035.10/OG0000035.7/OG0000035.8/OG0000632.1/OG0000632.2/OG0001203.2/OG0001203.1/OG0001610.1</t>
  </si>
  <si>
    <t>OG0000144.8/OG0000144.6/OG0000144.1/OG0000144.7/OG0000144.5/OG0000144.4/OG0000144.3/OG0000144.2/OG0000343.4/OG0000343.1/OG0000343.2/OG0000343.3/OG0000501.1/OG0000608.1/OG0000608.2/OG0002101.1/OG0002101.2/OG0002381.2/OG0002381.1/OG0002392.1/OG0002934.1/OG0003693.1/OG0005978.1/OG0006229.1</t>
  </si>
  <si>
    <t>OG0000144.8/OG0000144.6/OG0000144.1/OG0000144.7/OG0000144.5/OG0000144.4/OG0000144.3/OG0000144.2/OG0000186.3/OG0000186.6/OG0000186.1/OG0000186.4/OG0000186.2/OG0000186.5/OG0000187.6/OG0000187.5/OG0000187.4/OG0000187.3/OG0000187.1/OG0000187.2/OG0000343.4/OG0000343.1/OG0000343.2/OG0000343.3/OG0000456.4/OG0000456.2/OG0000456.3/OG0000456.1/OG0000502.2/OG0000502.1/OG0000502.3/OG0000712.1/OG0000712.2/OG0000745.2/OG0000745.1/OG0000745.3/OG0000828.1/OG0000828.2/OG0000971.1/OG0000971.2/OG0000971.3/OG0001157.2/OG0001157.1/OG0001212.2/OG0001212.1/OG0001577.2/OG0001577.1/OG0001772.2/OG0001772.1/OG0001870.2/OG0001870.1/OG0002024.1/OG0002024.2/OG0002101.1/OG0002101.2/OG0002165.1/OG0002298.1/OG0002359.1/OG0002381.2/OG0002381.1/OG0002487.1/OG0002732.1/OG0002745.1/OG0002745.2/OG0002934.1/OG0002943.2/OG0002943.1/OG0003061.1/OG0003292.1/OG0003690.1/OG0003693.1/OG0003993.1/OG0004397.1/OG0004419.1/OG0004933.1/OG0005081.1/OG0005297.1/OG0005568.1/OG0005871.1/OG0005926.1/OG0005978.1/OG0006229.1/OG0006286.1/OG0006425.1/OG0007696.1/OG0007998.1</t>
  </si>
  <si>
    <t>OG0003716.1/OG0006639.1/OG0006712.1/OG0008413.1/OG0009351.1</t>
  </si>
  <si>
    <t>OG0000186.3/OG0000186.6/OG0000186.1/OG0000186.4/OG0000186.2/OG0000186.5/OG0002024.1/OG0002024.2/OG0002165.1/OG0002359.1/OG0002934.1/OG0002943.2/OG0002943.1/OG0005297.1/OG0005568.1/OG0005926.1/OG0006286.1/OG0006425.1/OG0007696.1</t>
  </si>
  <si>
    <t>OG0006232.1/OG0009025.1</t>
  </si>
  <si>
    <t>OG0002624.1/OG0003756.1/OG0005396.1/OG0006915.1</t>
  </si>
  <si>
    <t>OG0001262.2/OG0001262.1/OG0002295.1</t>
  </si>
  <si>
    <t>OG0002623.2/OG0002623.1/OG0002743.1/OG0002743.2</t>
  </si>
  <si>
    <t>OG0006458.1/OG0007855.1</t>
  </si>
  <si>
    <t>OG0000133.3/OG0000133.1/OG0000133.4/OG0000133.2/OG0000305.1/OG0000305.4/OG0000305.2/OG0000305.3/OG0000570.1/OG0000570.3/OG0000570.2/OG0001401.3/OG0001401.2/OG0001401.1/OG0001713.1/OG0001948.1/OG0001948.2/OG0002553.1/OG0003122.1/OG0005950.1</t>
  </si>
  <si>
    <t>OG0000198.3/OG0000198.5/OG0000198.4/OG0000198.2/OG0000198.1/OG0004945.1</t>
  </si>
  <si>
    <t>OG0005581.1/OG0005702.1/OG0006729.1</t>
  </si>
  <si>
    <t>OG0007666.1/OG0008529.1</t>
  </si>
  <si>
    <t>OG0000880.2/OG0000880.1/OG0001251.2/OG0001251.1/OG0004979.1</t>
  </si>
  <si>
    <t>OG0000120.3/OG0000120.4/OG0000120.1/OG0000120.5/OG0000120.2/OG0001768.1/OG0002754.1/OG0003752.1/OG0003943.1</t>
  </si>
  <si>
    <t>OG0000386.3/OG0000386.1/OG0000386.4/OG0000386.2/OG0000526.3/OG0000526.2/OG0000526.1/OG0001248.1/OG0001248.2/OG0001262.2/OG0001262.1/OG0001772.2/OG0001772.1/OG0002359.1/OG0003435.1/OG0005017.1/OG0005394.1/OG0005501.1/OG0007130.1</t>
  </si>
  <si>
    <t>OG0001362.2/OG0001362.1/OG0003415.1</t>
  </si>
  <si>
    <t>OG0001262.2/OG0001262.1/OG0001772.2/OG0001772.1/OG0005017.1/OG0005394.1/OG0005501.1</t>
  </si>
  <si>
    <t>OG0000386.3/OG0000386.1/OG0000386.4/OG0000386.2/OG0000526.3/OG0000526.2/OG0000526.1/OG0001248.1/OG0001248.2/OG0002359.1/OG0007130.1</t>
  </si>
  <si>
    <t>OG0000208.2/OG0000208.1/OG0000208.4/OG0000208.3/OG0000340.4/OG0000340.1/OG0000340.3/OG0000340.2/OG0000809.3/OG0000809.1/OG0000809.2/OG0002485.2/OG0002485.1</t>
  </si>
  <si>
    <t>OG0000061.11/OG0000061.3/OG0000061.6/OG0000061.10/OG0000061.1/OG0000061.12/OG0000061.7/OG0000061.5/OG0000061.9/OG0000061.4/OG0000061.8/OG0000061.2/OG0003285.1</t>
  </si>
  <si>
    <t>OG0002480.1/OG0002616.1/OG0004114.1</t>
  </si>
  <si>
    <t>OG0000208.2/OG0000208.1/OG0000208.4/OG0000208.3/OG0000339.3/OG0000339.2/OG0000339.4/OG0000339.1/OG0000762.3/OG0000762.1/OG0000762.2/OG0000881.2/OG0000881.3/OG0000881.1/OG0001003.1/OG0001003.2/OG0002890.1/OG0002890.2/OG0003142.1/OG0003547.1/OG0005002.1</t>
  </si>
  <si>
    <t>OG0000208.2/OG0000208.1/OG0000208.4/OG0000208.3/OG0000339.3/OG0000339.2/OG0000339.4/OG0000339.1/OG0003142.1/OG0003547.1</t>
  </si>
  <si>
    <t>OG0000295.1/OG0000295.2/OG0000295.3/OG0000295.4/OG0006891.1</t>
  </si>
  <si>
    <t>OG0000103.5/OG0000103.8/OG0000103.7/OG0000103.2/OG0000103.6/OG0000103.1/OG0000103.9/OG0000103.3/OG0000103.4</t>
  </si>
  <si>
    <t>OG0000038.11/OG0000038.6/OG0000038.9/OG0000038.12/OG0000038.2/OG0000038.8/OG0000038.10/OG0000038.7/OG0000038.1/OG0000038.4/OG0000038.5/OG0000038.3/OG0000904.2/OG0000904.3/OG0000904.1/OG0001870.2/OG0001870.1/OG0002483.1/OG0002587.1/OG0004347.1</t>
  </si>
  <si>
    <t>OG0000198.3/OG0000198.5/OG0000198.4/OG0000198.2/OG0000198.1/OG0002032.1/OG0002032.2/OG0002145.1/OG0002264.1/OG0002282.1/OG0002353.1/OG0002646.1/OG0003125.1/OG0003220.1/OG0003339.1/OG0003415.1/OG0003542.1/OG0003688.1/OG0003797.1/OG0004082.1/OG0004688.1/OG0005167.1/OG0005376.1/OG0005534.1/OG0005846.1/OG0006454.1/OG0006855.1/OG0007151.1/OG0007155.1/OG0009049.1/OG0009699.1</t>
  </si>
  <si>
    <t>OG0002593.1/OG0002628.2/OG0002628.1/OG0002817.2/OG0002817.1/OG0002830.1/OG0003229.1/OG0003471.1/OG0005064.1/OG0005810.1/OG0005822.1/OG0005927.1/OG0006392.1/OG0006476.1/OG0007366.1/OG0007413.1/OG0007609.1/OG0007786.1/OG0008269.1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</si>
  <si>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0000107.5/OG0000107.3/OG0000107.7/OG0000107.4/OG0000107.1/OG0000107.2/OG0000107.8/OG0000107.6/OG0000120.3/OG0000120.4/OG0000120.1/OG0000120.5/OG0000120.2/OG0000126.3/OG0000126.2/OG0000126.8/OG0000126.6/OG0000126.5/OG0000126.1/OG0000126.4/OG0000126.7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0000200.4/OG0000200.5/OG0000200.2/OG0000200.6/OG0000200.3/OG0000200.1/OG0000208.2/OG0000208.1/OG0000208.4/OG0000208.3/OG0000247.4/OG0000247.5/OG0000247.1/OG0000247.3/OG0000247.2/OG0000273.1/OG0000273.5/OG0000273.4/OG0000273.2/OG0000273.3/OG0000278.4/OG0000278.2/OG0000278.1/OG0000278.3/OG0000278.5/OG0000299.2/OG0000299.4/OG0000299.3/OG0000299.1/OG0000300.2/OG0000300.3/OG0000300.1/OG0000311.2/OG0000311.3/OG0000311.1/OG0000311.4/OG0000316.4/OG0000316.2/OG0000316.5/OG0000316.1/OG0000316.3/OG0000322.1/OG0000322.2/OG0000322.4/OG0000322.3/OG0000331.1/OG0000331.3/OG0000331.2/OG0000331.4/OG0000351.4/OG0000351.3/OG0000351.1/OG0000351.2/OG0000356.4/OG0000356.1/OG0000356.2/OG0000356.3/OG0000375.4/OG0000375.3/OG0000375.2/OG0000375.1/OG0000386.3/OG0000386.1/OG0000386.4/OG0000386.2/OG0000400.4/OG0000400.1/OG0000400.3/OG0000400.2/OG0000416.1/OG0000416.4/OG0000416.2/OG0000416.3/OG0000418.4/OG0000418.3/OG0000418.2/OG0000418.1/OG0000419.4/OG0000419.3/OG0000419.2/OG0000419.1/OG0000449.3/OG0000449.1/OG0000449.2/OG0000492.1/OG0000492.3/OG0000492.2/OG0000513.2/OG0000513.1/OG0000523.2/OG0000523.3/OG0000523.1/OG0000526.3/OG0000526.2/OG0000526.1/OG0000533.2/OG0000533.3/OG0000533.4/OG0000533.1/OG0000541.1/OG0000541.2/OG0000541.3/OG0000549.2/OG0000549.1/OG0000561.2/OG0000561.3/OG0000561.1/OG0000571.3/OG0000571.1/OG0000571.2/OG0000583.2/OG0000583.1/OG0000583.3/OG0000617.1/OG0000617.2/OG0000617.3/OG0000635.1/OG0000635.2/OG0000670.2/OG0000670.1/OG0000671.3/OG0000671.1/OG0000671.2/OG0000704.2/OG0000704.1/OG0000704.3/OG0000785.1/OG0000785.2/OG0000831.2/OG0000831.1/OG0000832.1/OG0000832.3/OG0000832.2/OG0000858.1/OG0000858.2/OG0000858.3/OG0000886.1/OG0000886.3/OG0000886.2/OG0000889.2/OG0000889.1/OG0000892.1/OG0000892.2/OG0000893.1/OG0000893.2/OG0000915.1/OG0000915.2/OG0000938.1/OG0000938.3/OG0000938.2/OG0000947.1/OG0000947.2/OG0000953.1/OG0000953.2/OG0001026.1/OG0001026.2/OG0001148.2/OG0001148.1/OG0001157.2/OG0001157.1/OG0001162.1/OG0001162.2/OG0001171.2/OG0001171.1/OG0001176.1/OG0001176.2/OG0001193.1/OG0001193.2/OG0001241.1/OG0001241.2/OG0001243.2/OG0001243.1/OG0001248.1/OG0001248.2/OG0001249.1/OG0001260.1/OG0001262.2/OG0001262.1/OG0001266.2/OG0001266.1/OG0001275.2/OG0001275.1/OG0001305.2/OG0001305.1/OG0001313.2/OG0001313.1/OG0001342.2/OG0001342.1/OG0001355.2/OG0001355.1/OG0001368.2/OG0001368.1/OG0001397.1/OG0001397.2/OG0001408.1/OG0001408.2/OG0001420.1/OG0001466.2/OG0001466.1/OG0001509.2/OG0001509.1/OG0001559.2/OG0001559.1/OG0001607.2/OG0001607.1/OG0001639.1/OG0001639.2/OG0001648.2/OG0001648.1/OG0001702.2/OG0001702.1/OG0001712.1/OG0001712.2/OG0001752.2/OG0001752.1/OG0001753.1/OG0001753.2/OG0001765.1/OG0001768.1/OG0001769.2/OG0001769.1/OG0001772.2/OG0001772.1/OG0001786.2/OG0001786.1/OG0001794.1/OG0001794.2/OG0001858.1/OG0001870.2/OG0001870.1/OG0001936.1/OG0001936.2/OG0001945.1/OG0001945.2/OG0001954.1/OG0001970.1/OG0001970.2/OG0001991.1/OG0002009.1/OG0002009.2/OG0002056.1/OG0002108.1/OG0002142.1/OG0002142.2/OG0002146.1/OG0002147.1/OG0002147.2/OG0002180.1/OG0002225.2/OG0002225.1/OG0002236.1/OG0002236.2/OG0002268.1/OG0002284.1/OG0002341.1/OG0002351.1/OG0002366.1/OG0002366.2/OG0002380.1/OG0002381.2/OG0002381.1/OG0002411.1/OG0002475.1/OG0002477.1/OG0002487.1/OG0002491.1/OG0002492.1/OG0002504.2/OG0002504.1/OG0002509.2/OG0002509.1/OG0002515.1/OG0002553.1/OG0002578.1/OG0002586.1/OG0002586.2/OG0002605.1/OG0002605.2/OG0002649.1/OG0002746.1/OG0002754.1/OG0002772.1/OG0002787.1/OG0002797.1/OG0002822.1/OG0002876.1/OG0002885.1/OG0002899.1/OG0002907.1/OG0002920.1/OG0002932.1/OG0002947.2/OG0002947.1/OG0002955.1/OG0002959.1/OG0003049.1/OG0003088.1/OG0003090.1/OG0003091.1/OG0003137.1/OG0003145.1/OG0003154.1/OG0003243.1/OG0003252.1/OG0003276.1/OG0003287.1/OG0003320.1/OG0003323.1/OG0003460.1/OG0003463.1/OG0003481.1/OG0003510.1/OG0003522.1/OG0003523.1/OG0003567.1/OG0003580.1/OG0003581.1/OG0003594.1/OG0003655.1/OG0003655.2/OG0003679.1/OG0003721.1/OG0003730.1/OG0003752.1/OG0003769.1/OG0003774.1/OG0003801.1/OG0003804.1/OG0003816.1/OG0003818.1/OG0003819.1/OG0003821.1/OG0003824.1/OG0003844.1/OG0003846.1/OG0003945.1/OG0003973.1/OG0003993.1/OG0004066.1/OG0004106.1/OG0004111.1/OG0004156.1/OG0004204.1/OG0004243.1/OG0004283.1/OG0004315.1/OG0004428.1/OG0004429.1/OG0004448.1/OG0004609.1/OG0004628.1/OG0004636.1/OG0004691.1/OG0004704.1/OG0004718.1/OG0004728.1/OG0004749.1/OG0004791.1/OG0004883.1/OG0004948.1/OG0005017.1/OG0005043.1/OG0005044.1/OG0005072.1/OG0005073.1/OG0005081.1/OG0005116.1/OG0005132.1/OG0005154.1/OG0005339.1/OG0005389.1/OG0005434.1/OG0005446.1/OG0005507.1/OG0005508.1/OG0005580.1/OG0005737.1/OG0005802.1/OG0005867.1/OG0005930.1/OG0005995.1/OG0006014.1/OG0006217.1/OG0006251.1/OG0006256.1/OG0006258.1/OG0006413.1/OG0006441.1/OG0006626.1/OG0006706.1/OG0006819.1/OG0006867.1/OG0006889.1/OG0006913.1/OG0007091.1/OG0007130.1/OG0007280.1/OG0007402.1/OG0008130.1/OG0008495.1/OG0009116.1</t>
  </si>
  <si>
    <t>OG0002593.1/OG0002817.2/OG0002817.1/OG0005810.1/OG0005822.1/OG0006392.1/OG0007413.1/OG0008269.1</t>
  </si>
  <si>
    <t>OG0000126.3/OG0000126.2/OG0000126.8/OG0000126.6/OG0000126.5/OG0000126.1/OG0000126.4/OG0000126.7/OG0000168.1/OG0000168.4/OG0000168.2/OG0000168.3/OG0000168.5/OG0000278.4/OG0000278.2/OG0000278.1/OG0000278.3/OG0000278.5/OG0000331.1/OG0000331.3/OG0000331.2/OG0000331.4/OG0000351.4/OG0000351.3/OG0000351.1/OG0000351.2/OG0000375.4/OG0000375.3/OG0000375.2/OG0000375.1/OG0000386.3/OG0000386.1/OG0000386.4/OG0000386.2/OG0000416.1/OG0000416.4/OG0000416.2/OG0000416.3/OG0000449.3/OG0000449.1/OG0000449.2/OG0000526.3/OG0000526.2/OG0000526.1/OG0000541.1/OG0000541.2/OG0000541.3/OG0000561.2/OG0000561.3/OG0000561.1/OG0000671.3/OG0000671.1/OG0000671.2/OG0000704.2/OG0000704.1/OG0000704.3/OG0000785.1/OG0000785.2/OG0000858.1/OG0000858.2/OG0000858.3/OG0000915.1/OG0000915.2/OG0000938.1/OG0000938.3/OG0000938.2/OG0001157.2/OG0001157.1/OG0001162.1/OG0001162.2/OG0001241.1/OG0001241.2/OG0001248.1/OG0001248.2/OG0001249.1/OG0001260.1/OG0001509.2/OG0001509.1/OG0001607.2/OG0001607.1/OG0001648.2/OG0001648.1/OG0001753.1/OG0001753.2/OG0001768.1/OG0001769.2/OG0001769.1/OG0001786.2/OG0001786.1/OG0001954.1/OG0002056.1/OG0002236.1/OG0002236.2/OG0002351.1/OG0002381.2/OG0002381.1/OG0002477.1/OG0002492.1/OG0002509.2/OG0002509.1/OG0002553.1/OG0002649.1/OG0002746.1/OG0002876.1/OG0002907.1/OG0002920.1/OG0002932.1/OG0002947.2/OG0002947.1/OG0003088.1/OG0003137.1/OG0003320.1/OG0003460.1/OG0003522.1/OG0003523.1/OG0003801.1/OG0003844.1/OG0003993.1/OG0004106.1/OG0004156.1/OG0004204.1/OG0004283.1/OG0004448.1/OG0004609.1/OG0004628.1/OG0004704.1/OG0004718.1/OG0004883.1/OG0005081.1/OG0005132.1/OG0005434.1/OG0005446.1/OG0005507.1/OG0005508.1/OG0005737.1/OG0005867.1/OG0005930.1/OG0006251.1/OG0006441.1/OG0006819.1/OG0006889.1/OG0006913.1/OG0007091.1/OG0007130.1/OG0007280.1/OG0008130.1/OG0009116.1</t>
  </si>
  <si>
    <t>OG0000198.3/OG0000198.5/OG0000198.4/OG0000198.2/OG0000198.1/OG0002145.1/OG0002264.1/OG0002353.1/OG0002646.1/OG0003125.1/OG0003339.1/OG0003542.1/OG0004688.1/OG0005167.1/OG0005376.1/OG0005534.1/OG0009699.1</t>
  </si>
  <si>
    <t>OG0002593.1/OG0002628.2/OG0002628.1/OG0002830.1/OG0003229.1/OG0005064.1/OG0005927.1/OG0007366.1/OG0007786.1/OG0008269.1</t>
  </si>
  <si>
    <t>OG0002264.1/OG0002282.1/OG0002646.1/OG0003220.1/OG0003339.1/OG0003415.1/OG0003688.1/OG0003797.1/OG0006855.1/OG0007151.1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</si>
  <si>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0000140.1/OG0000140.4/OG0000140.2/OG0000140.3/OG0000140.5/OG0000140.6/OG0000140.7/OG0000144.8/OG0000144.6/OG0000144.1/OG0000144.7/OG0000144.5/OG0000144.4/OG0000144.3/OG0000144.2/OG0000148.3/OG0000148.6/OG0000148.5/OG0000148.2/OG0000148.4/OG0000148.1/OG0000200.4/OG0000200.5/OG0000200.2/OG0000200.6/OG0000200.3/OG0000200.1/OG0000208.2/OG0000208.1/OG0000208.4/OG0000208.3/OG0000247.4/OG0000247.5/OG0000247.1/OG0000247.3/OG0000247.2/OG0000273.1/OG0000273.5/OG0000273.4/OG0000273.2/OG0000273.3/OG0000299.2/OG0000299.4/OG0000299.3/OG0000299.1/OG0000311.2/OG0000311.3/OG0000311.1/OG0000311.4/OG0000316.4/OG0000316.2/OG0000316.5/OG0000316.1/OG0000316.3/OG0000322.1/OG0000322.2/OG0000322.4/OG0000322.3/OG0000356.4/OG0000356.1/OG0000356.2/OG0000356.3/OG0000400.4/OG0000400.1/OG0000400.3/OG0000400.2/OG0000533.2/OG0000533.3/OG0000533.4/OG0000533.1/OG0000571.3/OG0000571.1/OG0000571.2/OG0000635.1/OG0000635.2/OG0000886.1/OG0000886.3/OG0000886.2/OG0000947.1/OG0000947.2/OG0001176.1/OG0001176.2/OG0001193.1/OG0001193.2/OG0001262.2/OG0001262.1/OG0001275.2/OG0001275.1/OG0001305.2/OG0001305.1/OG0001355.2/OG0001355.1/OG0001368.2/OG0001368.1/OG0001397.1/OG0001397.2/OG0001420.1/OG0001607.2/OG0001607.1/OG0001648.2/OG0001648.1/OG0001712.1/OG0001712.2/OG0001768.1/OG0001772.2/OG0001772.1/OG0001870.2/OG0001870.1/OG0001936.1/OG0001936.2/OG0001991.1/OG0002142.1/OG0002142.2/OG0002146.1/OG0002180.1/OG0002225.2/OG0002225.1/OG0002284.1/OG0002380.1/OG0002475.1/OG0002504.2/OG0002504.1/OG0002515.1/OG0002578.1/OG0002605.1/OG0002605.2/OG0002746.1/OG0002754.1/OG0002885.1/OG0002959.1/OG0003049.1/OG0003090.1/OG0003137.1/OG0003145.1/OG0003243.1/OG0003567.1/OG0003580.1/OG0003655.1/OG0003655.2/OG0003816.1/OG0003818.1/OG0003819.1/OG0003821.1/OG0003846.1/OG0003945.1/OG0003973.1/OG0004066.1/OG0004106.1/OG0004111.1/OG0004315.1/OG0004428.1/OG0004691.1/OG0004728.1/OG0004749.1/OG0004791.1/OG0004883.1/OG0004948.1/OG0005017.1/OG0005044.1/OG0005072.1/OG0005073.1/OG0005081.1/OG0005116.1/OG0005339.1/OG0005580.1/OG0005995.1/OG0006217.1/OG0006256.1/OG0006258.1/OG0006413.1/OG0006867.1/OG0007402.1/OG0008495.1</t>
  </si>
  <si>
    <t>OG0000126.3/OG0000126.2/OG0000126.8/OG0000126.6/OG0000126.5/OG0000126.1/OG0000126.4/OG0000126.7/OG0000208.2/OG0000208.1/OG0000208.4/OG0000208.3/OG0000247.4/OG0000247.5/OG0000247.1/OG0000247.3/OG0000247.2/OG0000299.2/OG0000299.4/OG0000299.3/OG0000299.1/OG0000351.4/OG0000351.3/OG0000351.1/OG0000351.2/OG0000356.4/OG0000356.1/OG0000356.2/OG0000356.3/OG0000416.1/OG0000416.4/OG0000416.2/OG0000416.3/OG0000418.4/OG0000418.3/OG0000418.2/OG0000418.1/OG0000419.4/OG0000419.3/OG0000419.2/OG0000419.1/OG0000449.3/OG0000449.1/OG0000449.2/OG0000541.1/OG0000541.2/OG0000541.3/OG0000571.3/OG0000571.1/OG0000571.2/OG0000785.1/OG0000785.2/OG0000832.1/OG0000832.3/OG0000832.2/OG0000889.2/OG0000889.1/OG0000938.1/OG0000938.3/OG0000938.2/OG0001162.1/OG0001162.2/OG0001171.2/OG0001171.1/OG0001241.1/OG0001241.2/OG0001249.1/OG0001262.2/OG0001262.1/OG0001266.2/OG0001266.1/OG0001275.2/OG0001275.1/OG0001313.2/OG0001313.1/OG0001368.2/OG0001368.1/OG0001397.1/OG0001397.2/OG0001420.1/OG0001509.2/OG0001509.1/OG0001648.2/OG0001648.1/OG0001702.2/OG0001702.1/OG0001753.1/OG0001753.2/OG0001772.2/OG0001772.1/OG0001858.1/OG0001936.1/OG0001936.2/OG0002108.1/OG0002180.1/OG0002225.2/OG0002225.1/OG0002236.1/OG0002236.2/OG0002284.1/OG0002341.1/OG0002351.1/OG0002366.1/OG0002366.2/OG0002381.2/OG0002381.1/OG0002411.1/OG0002475.1/OG0002491.1/OG0002492.1/OG0002509.2/OG0002509.1/OG0002553.1/OG0002578.1/OG0002586.1/OG0002586.2/OG0002605.1/OG0002605.2/OG0002649.1/OG0002876.1/OG0002932.1/OG0003137.1/OG0003145.1/OG0003154.1/OG0003276.1/OG0003287.1/OG0003320.1/OG0003460.1/OG0003463.1/OG0003581.1/OG0003655.1/OG0003655.2/OG0003730.1/OG0003818.1/OG0003821.1/OG0003844.1/OG0004066.1/OG0004106.1/OG0004315.1/OG0004428.1/OG0004429.1/OG0004448.1/OG0004609.1/OG0004791.1/OG0004948.1/OG0005017.1/OG0005043.1/OG0005072.1/OG0005508.1/OG0005737.1/OG0005867.1/OG0005930.1/OG0005995.1/OG0006217.1/OG0006251.1/OG0006258.1/OG0006441.1/OG0006867.1/OG0006913.1/OG0007091.1/OG0007130.1</t>
  </si>
  <si>
    <t>OG0000198.3/OG0000198.5/OG0000198.4/OG0000198.2/OG0000198.1/OG0002032.1/OG0002032.2/OG0002264.1/OG0002282.1/OG0002353.1/OG0002646.1/OG0003125.1/OG0003220.1/OG0003339.1/OG0003415.1/OG0003542.1/OG0004082.1/OG0004688.1/OG0005534.1/OG0006454.1/OG0006855.1/OG0009049.1</t>
  </si>
  <si>
    <t>OG0000198.3/OG0000198.5/OG0000198.4/OG0000198.2/OG0000198.1/OG0002264.1/OG0002353.1/OG0002646.1/OG0003125.1/OG0003339.1/OG0003542.1/OG0004688.1/OG0005534.1</t>
  </si>
  <si>
    <t>OG0000208.2/OG0000208.1/OG0000208.4/OG0000208.3/OG0000247.4/OG0000247.5/OG0000247.1/OG0000247.3/OG0000247.2/OG0000356.4/OG0000356.1/OG0000356.2/OG0000356.3/OG0000571.3/OG0000571.1/OG0000571.2/OG0001262.2/OG0001262.1/OG0001275.2/OG0001275.1/OG0001368.2/OG0001368.1/OG0001420.1/OG0001648.2/OG0001648.1/OG0001772.2/OG0001772.1/OG0001936.1/OG0001936.2/OG0002180.1/OG0002225.2/OG0002225.1/OG0002284.1/OG0002475.1/OG0002578.1/OG0003145.1/OG0003655.1/OG0003655.2/OG0003818.1/OG0003821.1/OG0004066.1/OG0004315.1/OG0004428.1/OG0004791.1/OG0004948.1/OG0005017.1/OG0005072.1/OG0005995.1/OG0006217.1/OG0006258.1/OG0006867.1</t>
  </si>
  <si>
    <t>OG0000193.1/OG0000193.2/OG0000193.5/OG0000193.4/OG0000193.3/OG0001610.1/OG0002462.1/OG0002462.2/OG0003695.1/OG0004724.1/OG0005356.1</t>
  </si>
  <si>
    <t>OG0004724.1/OG0005356.1</t>
  </si>
  <si>
    <t>OG0000186.3/OG0000186.6/OG0000186.1/OG0000186.4/OG0000186.2/OG0000186.5/OG0000187.6/OG0000187.5/OG0000187.4/OG0000187.3/OG0000187.1/OG0000187.2/OG0000343.4/OG0000343.1/OG0000343.2/OG0000343.3/OG0000971.1/OG0000971.2/OG0000971.3/OG0001157.2/OG0001157.1/OG0001207.2/OG0001207.1/OG0001212.2/OG0001212.1/OG0001577.2/OG0001577.1/OG0001870.2/OG0001870.1/OG0002101.1/OG0002101.2/OG0002165.1/OG0002381.2/OG0002381.1/OG0002469.1/OG0002487.1/OG0002557.2/OG0002557.1/OG0002934.1/OG0002943.2/OG0002943.1/OG0003061.1/OG0003259.1/OG0003693.1/OG0003993.1/OG0004419.1/OG0005568.1/OG0005978.1/OG0006229.1/OG0006286.1/OG0006425.1/OG0007696.1</t>
  </si>
  <si>
    <t>OG0000343.4/OG0000343.1/OG0000343.2/OG0000343.3/OG0001157.2/OG0001157.1/OG0002101.1/OG0002101.2/OG0002381.2/OG0002381.1/OG0003693.1/OG0005978.1/OG0006229.1</t>
  </si>
  <si>
    <t>OG0001392.2/OG0001392.1</t>
  </si>
  <si>
    <t>OG0003238.1/OG0007385.1/OG0008205.1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</si>
  <si>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0000119.6/OG0000119.1/OG0000119.5/OG0000119.4/OG0000119.7/OG0000119.3/OG0000119.2/OG0000133.3/OG0000133.1/OG0000133.4/OG0000133.2/OG0000312.1/OG0000454.1/OG0000454.2/OG0000686.1/OG0000686.2/OG0000686.3/OG0000960.1/OG0000960.2/OG0001407.1/OG0001407.2/OG0001513.2/OG0001513.1/OG0002079.1/OG0002403.2/OG0002403.1/OG0002553.1/OG0003442.1/OG0004718.1/OG0005115.1/OG0005347.1/OG0005451.1/OG0005542.1/OG0005585.1/OG0005669.1/OG0005899.1/OG0006234.1/OG0006915.1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</si>
  <si>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0000119.6/OG0000119.1/OG0000119.5/OG0000119.4/OG0000119.7/OG0000119.3/OG0000119.2/OG0000133.3/OG0000133.1/OG0000133.4/OG0000133.2/OG0000312.1/OG0000454.1/OG0000454.2/OG0000686.1/OG0000686.2/OG0000686.3/OG0000960.1/OG0000960.2/OG0001407.1/OG0001407.2/OG0001513.2/OG0001513.1/OG0002079.1/OG0002553.1/OG0003442.1/OG0004718.1/OG0005115.1/OG0005347.1/OG0005451.1/OG0005542.1/OG0005585.1/OG0005899.1/OG0006234.1/OG0006915.1</t>
  </si>
  <si>
    <t>OG0001814.1/OG0001814.2</t>
  </si>
  <si>
    <t>OG0004366.1</t>
  </si>
  <si>
    <t>OG0001576.2/OG0001576.1/OG0004285.1</t>
  </si>
  <si>
    <t>OG0000939.1/OG0000939.2/OG0004911.1/OG0006951.1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</si>
  <si>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0000078.10/OG0000078.11/OG0000078.3/OG0000078.7/OG0000078.9/OG0000078.6/OG0000078.2/OG0000078.5/OG0000078.4/OG0000078.8/OG0000078.1/OG0000207.1/OG0000207.2/OG0000295.1/OG0000295.2/OG0000295.3/OG0000295.4/OG0000357.1/OG0000357.3/OG0000357.2/OG0000357.4/OG0000901.2/OG0000901.1/OG0000920.2/OG0000920.1/OG0000950.2/OG0000950.1/OG0000989.1/OG0000989.2/OG0001600.1/OG0002263.1/OG0002263.2/OG0002271.1/OG0002271.2/OG0002707.1/OG0002707.2/OG0003451.1/OG0004296.1/OG0004396.1/OG0005450.1/OG0005839.1/OG0005938.1/OG0006236.1/OG0008492.1</t>
  </si>
  <si>
    <t>OG0001262.2/OG0001262.1/OG0002366.1/OG0002366.2/OG0002663.1/OG0004301.1/OG0007291.1</t>
  </si>
  <si>
    <t>OG0000386.3/OG0000386.1/OG0000386.4/OG0000386.2/OG0000931.3/OG0000931.2/OG0000931.1/OG0001248.1/OG0001248.2/OG0001402.1/OG0001402.2/OG0003476.2/OG0003476.1/OG0004759.1</t>
  </si>
  <si>
    <t>OG0005990.1</t>
  </si>
  <si>
    <t>OG0003064.1/OG0004325.1/OG0005266.1</t>
  </si>
  <si>
    <t>OG0000386.3/OG0000386.1/OG0000386.4/OG0000386.2/OG0001248.1/OG0001248.2/OG0002666.1/OG0003073.1/OG0003698.1/OG0004092.1/OG0004477.1/OG0005008.1/OG0005920.1/OG0006346.1/OG0009034.1</t>
  </si>
  <si>
    <t>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0000283.4/OG0000283.3/OG0000283.1/OG0000283.2/OG0000299.2/OG0000299.4/OG0000299.3/OG0000299.1/OG0000316.4/OG0000316.2/OG0000316.5/OG0000316.1/OG0000316.3/OG0000391.4/OG0000391.3/OG0000391.1/OG0000391.2/OG0000433.3/OG0000433.2/OG0000433.1/OG0000502.2/OG0000502.1/OG0000502.3/OG0000507.1/OG0000507.2/OG0000520.2/OG0000520.3/OG0000520.1/OG0000592.2/OG0000592.1/OG0000592.3/OG0000631.2/OG0000631.1/OG0000631.3/OG0000636.3/OG0000636.1/OG0000636.2/OG0000667.1/OG0000667.3/OG0000667.2/OG0000744.1/OG0000744.2/OG0001032.2/OG0001032.1/OG0001077.2/OG0001077.1/OG0001169.2/OG0001169.1/OG0001175.2/OG0001175.1/OG0001365.2/OG0001365.1/OG0001717.1/OG0001784.2/OG0001784.1/OG0001814.1/OG0001814.2/OG0001861.2/OG0001861.1/OG0001938.2/OG0001938.1/OG0001952.1/OG0001952.2/OG0001998.1/OG0002031.2/OG0002031.1/OG0002156.1/OG0002486.1/OG0002486.2/OG0002491.1/OG0002638.1/OG0002754.1/OG0002772.1/OG0002778.2/OG0002778.1/OG0002815.1/OG0002899.1/OG0002923.1/OG0003291.1/OG0003551.1/OG0003706.1/OG0003756.1/OG0003771.1/OG0004008.1/OG0004636.1/OG0004883.1/OG0005396.1/OG0005487.1/OG0006317.1</t>
  </si>
  <si>
    <t>OG0000074.1/OG0000074.8/OG0000074.3/OG0000074.2/OG0000074.6/OG0000074.5/OG0000074.7/OG0000074.4/OG0000126.3/OG0000126.2/OG0000126.8/OG0000126.6/OG0000126.5/OG0000126.1/OG0000126.4/OG0000126.7/OG0000172.3/OG0000172.4/OG0000172.2/OG0000172.1/OG0000222.2/OG0000222.1/OG0000222.4/OG0000222.5/OG0000222.3/OG0000273.1/OG0000273.5/OG0000273.4/OG0000273.2/OG0000273.3/OG0000283.4/OG0000283.3/OG0000283.1/OG0000283.2/OG0000299.2/OG0000299.4/OG0000299.3/OG0000299.1/OG0000316.4/OG0000316.2/OG0000316.5/OG0000316.1/OG0000316.3/OG0000391.4/OG0000391.3/OG0000391.1/OG0000391.2/OG0000433.3/OG0000433.2/OG0000433.1/OG0000502.2/OG0000502.1/OG0000502.3/OG0000507.1/OG0000507.2/OG0000520.2/OG0000520.3/OG0000520.1/OG0000592.2/OG0000592.1/OG0000592.3/OG0000636.3/OG0000636.1/OG0000636.2/OG0000667.1/OG0000667.3/OG0000667.2/OG0000744.1/OG0000744.2/OG0001032.2/OG0001032.1/OG0001077.2/OG0001077.1/OG0001169.2/OG0001169.1/OG0001175.2/OG0001175.1/OG0001365.2/OG0001365.1/OG0001717.1/OG0001784.2/OG0001784.1/OG0001814.1/OG0001814.2/OG0001861.2/OG0001861.1/OG0001938.2/OG0001938.1/OG0001952.1/OG0001952.2/OG0001998.1/OG0002031.2/OG0002031.1/OG0002156.1/OG0002486.1/OG0002486.2/OG0002491.1/OG0002638.1/OG0002754.1/OG0002772.1/OG0002778.2/OG0002778.1/OG0002815.1/OG0002899.1/OG0002923.1/OG0003291.1/OG0003551.1/OG0003706.1/OG0003756.1/OG0003771.1/OG0004008.1/OG0004636.1/OG0004883.1/OG0005396.1/OG0005487.1/OG0006317.1</t>
  </si>
  <si>
    <t>OG0000592.2/OG0000592.1/OG0000592.3/OG0001938.2/OG0001938.1/OG0001998.1</t>
  </si>
  <si>
    <t>OG0000478.2/OG0000478.1/OG0000478.3/OG0000592.2/OG0000592.1/OG0000592.3/OG0001938.2/OG0001938.1/OG0001998.1</t>
  </si>
  <si>
    <t>OG0001714.2/OG0001714.1/OG0001831.1/OG0001837.1/OG0001837.2/OG0001918.1/OG0001929.1/OG0001980.1/OG0001980.2/OG0002056.1/OG0002112.1/OG0002501.1/OG0002501.2/OG0002794.2/OG0002794.1/OG0002949.1/OG0002949.2/OG0003431.1/OG0003511.1/OG0003522.1/OG0003555.1/OG0003750.1/OG0003783.1/OG0004033.1/OG0004112.1/OG0004112.2/OG0004207.1/OG0004251.1/OG0004293.1/OG0004354.1/OG0004408.1/OG0004419.1/OG0004493.1/OG0004561.1/OG0004653.1/OG0004701.1/OG0004711.1/OG0004729.1/OG0004757.1/OG0004778.1/OG0005013.1/OG0005054.1/OG0005159.1/OG0005162.1/OG0005243.1/OG0005293.1/OG0005397.1/OG0005402.1/OG0005434.1/OG0005458.1/OG0005555.1/OG0005664.1/OG0005686.1/OG0005693.1/OG0005720.1/OG0005746.1/OG0005748.1/OG0005797.1/OG0005819.1/OG0005821.1/OG0005852.1/OG0005998.1/OG0006321.1/OG0006381.1/OG0006385.1/OG0006395.1/OG0006515.1/OG0006516.1/OG0006650.1/OG0006837.1/OG0006963.1/OG0007197.1/OG0007280.1/OG0007698.1/OG0007756.1/OG0007819.1</t>
  </si>
  <si>
    <t>OG0002353.1/OG0005889.1/OG0007412.1</t>
  </si>
  <si>
    <t>OG0000400.4/OG0000400.1/OG0000400.3/OG0000400.2/OG0000418.4/OG0000418.3/OG0000418.2/OG0000418.1/OG0000860.1/OG0000860.2/OG0000860.3/OG0001753.1/OG0001753.2/OG0001844.2/OG0001844.1/OG0002786.1/OG0002805.1/OG0003120.1/OG0003584.1/OG0003698.1/OG0003747.1/OG0004066.1/OG0004149.1/OG0005327.1/OG0005772.1/OG0006011.1/OG0006014.1/OG0006146.1/OG0006217.1/OG0007143.1/OG0007237.1/OG0007600.1/OG0008471.1</t>
  </si>
  <si>
    <t>OG0000105.3/OG0000105.1/OG0000105.5/OG0000105.7/OG0000105.6/OG0000105.2/OG0000105.4/OG0000172.3/OG0000172.4/OG0000172.2/OG0000172.1/OG0000280.1/OG0000280.2/OG0000280.4/OG0000280.3/OG0000299.2/OG0000299.4/OG0000299.3/OG0000299.1/OG0000351.4/OG0000351.3/OG0000351.1/OG0000351.2/OG0000419.4/OG0000419.3/OG0000419.2/OG0000419.1/OG0000526.3/OG0000526.2/OG0000526.1/OG0000785.1/OG0000785.2/OG0000917.2/OG0000917.1/OG0001420.1/OG0001567.1/OG0001607.2/OG0001607.1/OG0001942.1/OG0001942.2/OG0001963.1/OG0001963.2/OG0002254.1/OG0002379.1/OG0002379.2/OG0002920.1/OG0002947.2/OG0002947.1/OG0003221.1/OG0003303.1/OG0003580.1/OG0003993.1/OG0004103.1/OG0004407.1/OG0004428.1/OG0004767.1/OG0004930.1/OG0004980.1/OG0005491.1/OG0006147.1/OG0006338.1/OG0006832.1</t>
  </si>
  <si>
    <t>OG0000785.1/OG0000785.2/OG0001607.2/OG0001607.1</t>
  </si>
  <si>
    <t>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0000252.1/OG0000252.2/OG0000252.3/OG0000271.2/OG0000271.1/OG0000271.4/OG0000271.3/OG0000305.1/OG0000305.4/OG0000305.2/OG0000305.3/OG0000370.4/OG0000370.1/OG0000370.2/OG0000370.3/OG0000537.3/OG0000537.1/OG0000537.2/OG0000542.1/OG0000542.2/OG0000542.3/OG0000585.1/OG0000585.2/OG0000621.3/OG0000621.4/OG0000621.1/OG0000621.2/OG0000732.1/OG0000732.2/OG0000732.3/OG0000836.3/OG0000836.2/OG0000836.1/OG0000881.2/OG0000881.3/OG0000881.1/OG0000919.2/OG0000919.1/OG0000940.2/OG0000940.1/OG0001019.1/OG0001019.2/OG0001163.2/OG0001163.1/OG0001211.2/OG0001211.1/OG0001214.2/OG0001214.1/OG0001251.2/OG0001251.1/OG0001393.1/OG0001393.2/OG0001417.2/OG0001417.1/OG0001526.2/OG0001526.1/OG0001771.1/OG0001771.2/OG0001827.2/OG0001827.1/OG0001830.2/OG0001830.1/OG0001861.2/OG0001861.1/OG0001969.2/OG0001969.1/OG0002102.1/OG0002225.2/OG0002225.1/OG0002611.1/OG0002712.1/OG0002956.1/OG0002956.2/OG0002974.1/OG0003142.1/OG0003547.1/OG0003737.1/OG0003742.1/OG0003858.1/OG0004709.1/OG0005277.1/OG0005369.1/OG0005445.1/OG0005918.1</t>
  </si>
  <si>
    <t>OG0000479.2/OG0000479.1/OG0000913.1/OG0000913.3/OG0000913.2/OG0004226.1/OG0004945.1/OG0005326.1/OG0006253.1/OG0006863.1/OG0008078.1/OG0008529.1/OG0008804.1</t>
  </si>
  <si>
    <t>OG0000479.2/OG0000479.1/OG0004945.1/OG0005326.1/OG0006253.1</t>
  </si>
  <si>
    <t>OG0000271.2/OG0000271.1/OG0000271.4/OG0000271.3/OG0000305.1/OG0000305.4/OG0000305.2/OG0000305.3/OG0000370.4/OG0000370.1/OG0000370.2/OG0000370.3/OG0000621.3/OG0000621.4/OG0000621.1/OG0000621.2/OG0001211.2/OG0001211.1/OG0001214.2/OG0001214.1/OG0002956.1/OG0002956.2/OG0005445.1</t>
  </si>
  <si>
    <t>OG0006863.1/OG0008804.1</t>
  </si>
  <si>
    <t>OG0001215.1/OG0001215.2/OG0001925.1</t>
  </si>
  <si>
    <t>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0000236.3/OG0000236.2/OG0000236.1/OG0000585.1/OG0000585.2/OG0000732.1/OG0000732.2/OG0000732.3/OG0001969.2/OG0001969.1/OG0002102.1/OG0002974.1/OG0005277.1</t>
  </si>
  <si>
    <t>OG0004226.1/OG0005326.1/OG0008529.1</t>
  </si>
  <si>
    <t>OG0000031.13/OG0000031.5/OG0000031.16/OG0000031.1/OG0000031.4/OG0000031.14/OG0000031.8/OG0000031.9/OG0000031.10/OG0000031.2/OG0000031.6/OG0000031.7/OG0000031.12/OG0000031.15/OG0000031.3/OG0000031.11/OG0000031.17/OG0000236.3/OG0000236.2/OG0000236.1/OG0000542.1/OG0000542.2/OG0000542.3/OG0000940.2/OG0000940.1/OG0002974.1/OG0005369.1</t>
  </si>
  <si>
    <t>OG0000913.1/OG0000913.3/OG0000913.2/OG0008078.1</t>
  </si>
  <si>
    <t>OG0000030.8/OG0000030.7/OG0000030.12/OG0000030.6/OG0000030.1/OG0000030.4/OG0000030.9/OG0000030.10/OG0000030.14/OG0000030.2/OG0000030.3/OG0000030.13/OG0000030.5/OG0000030.11/OG0000130.5/OG0000130.4/OG0000130.7/OG0000130.6/OG0000130.3/OG0000130.2/OG0000130.1/OG0000196.3/OG0000196.5/OG0000196.4/OG0000196.1/OG0000196.2/OG0000203.1/OG0000203.3/OG0000203.5/OG0000203.2/OG0000203.4/OG0000208.2/OG0000208.1/OG0000208.4/OG0000208.3/OG0000252.1/OG0000252.2/OG0000252.3/OG0000537.3/OG0000537.1/OG0000537.2/OG0000836.3/OG0000836.2/OG0000836.1/OG0000881.2/OG0000881.3/OG0000881.1/OG0000919.2/OG0000919.1/OG0001019.1/OG0001019.2/OG0001163.2/OG0001163.1/OG0001251.2/OG0001251.1/OG0001393.1/OG0001393.2/OG0001417.2/OG0001417.1/OG0001526.2/OG0001526.1/OG0001771.1/OG0001771.2/OG0001827.2/OG0001827.1/OG0001830.2/OG0001830.1/OG0001861.2/OG0001861.1/OG0002225.2/OG0002225.1/OG0002611.1/OG0002712.1/OG0003142.1/OG0003547.1/OG0003742.1/OG0004709.1</t>
  </si>
  <si>
    <t>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0000236.3/OG0000236.2/OG0000236.1/OG0000271.2/OG0000271.1/OG0000271.4/OG0000271.3/OG0000305.1/OG0000305.4/OG0000305.2/OG0000305.3/OG0000370.4/OG0000370.1/OG0000370.2/OG0000370.3/OG0000542.1/OG0000542.2/OG0000542.3/OG0000585.1/OG0000585.2/OG0000621.3/OG0000621.4/OG0000621.1/OG0000621.2/OG0000732.1/OG0000732.2/OG0000732.3/OG0000940.2/OG0000940.1/OG0001211.2/OG0001211.1/OG0001214.2/OG0001214.1/OG0001969.2/OG0001969.1/OG0002102.1/OG0002956.1/OG0002956.2/OG0002974.1/OG0005277.1/OG0005369.1/OG0005445.1</t>
  </si>
  <si>
    <t>OG0001215.1/OG0001215.2/OG0001925.1/OG0005560.1</t>
  </si>
  <si>
    <t>OG0000479.2/OG0000479.1/OG0004226.1/OG0004945.1/OG0005326.1/OG0006253.1/OG0006863.1/OG0008529.1/OG0008804.1</t>
  </si>
  <si>
    <t>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0000305.1/OG0000305.4/OG0000305.2/OG0000305.3/OG0000370.4/OG0000370.1/OG0000370.2/OG0000370.3/OG0000495.2/OG0000495.1/OG0000495.3/OG0000537.3/OG0000537.1/OG0000537.2/OG0000542.1/OG0000542.2/OG0000542.3/OG0000585.1/OG0000585.2/OG0000616.2/OG0000616.1/OG0000616.3/OG0000621.3/OG0000621.4/OG0000621.1/OG0000621.2/OG0000732.1/OG0000732.2/OG0000732.3/OG0000836.3/OG0000836.2/OG0000836.1/OG0000881.2/OG0000881.3/OG0000881.1/OG0000919.2/OG0000919.1/OG0000940.2/OG0000940.1/OG0001019.1/OG0001019.2/OG0001163.2/OG0001163.1/OG0001211.2/OG0001211.1/OG0001214.2/OG0001214.1/OG0001251.2/OG0001251.1/OG0001274.1/OG0001274.2/OG0001371.1/OG0001371.2/OG0001393.1/OG0001393.2/OG0001417.2/OG0001417.1/OG0001422.1/OG0001422.2/OG0001526.2/OG0001526.1/OG0001679.1/OG0001771.1/OG0001771.2/OG0001827.2/OG0001827.1/OG0001830.2/OG0001830.1/OG0001844.2/OG0001844.1/OG0001861.2/OG0001861.1/OG0001969.2/OG0001969.1/OG0002029.1/OG0002029.2/OG0002102.1/OG0002142.1/OG0002142.2/OG0002225.2/OG0002225.1/OG0002611.1/OG0002712.1/OG0002939.1/OG0002956.1/OG0002956.2/OG0002974.1/OG0003085.1/OG0003120.1/OG0003142.1/OG0003547.1/OG0003737.1/OG0003742.1/OG0003858.1/OG0004267.1/OG0004313.1/OG0004709.1/OG0004732.1/OG0005007.1/OG0005092.1/OG0005109.1/OG0005277.1/OG0005369.1/OG0005445.1/OG0005485.1/OG0005918.1</t>
  </si>
  <si>
    <t>OG0000479.2/OG0000479.1/OG0000913.1/OG0000913.3/OG0000913.2/OG0003672.1/OG0004226.1/OG0004945.1/OG0005326.1/OG0005441.1/OG0006253.1/OG0006863.1/OG0006957.1/OG0008078.1/OG0008529.1/OG0008804.1</t>
  </si>
  <si>
    <t>OG0001393.1/OG0001393.2/OG0002651.1/OG0004338.1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</si>
  <si>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0000495.2/OG0000495.1/OG0000495.3/OG0000537.3/OG0000537.1/OG0000537.2/OG0000542.1/OG0000542.2/OG0000542.3/OG0000616.2/OG0000616.1/OG0000616.3/OG0000732.1/OG0000732.2/OG0000732.3/OG0000836.3/OG0000836.2/OG0000836.1/OG0000857.3/OG0000857.2/OG0000857.1/OG0000861.1/OG0000861.2/OG0000881.2/OG0000881.3/OG0000881.1/OG0000919.2/OG0000919.1/OG0000940.2/OG0000940.1/OG0001019.1/OG0001019.2/OG0001163.2/OG0001163.1/OG0001211.2/OG0001211.1/OG0001214.2/OG0001214.1/OG0001251.2/OG0001251.1/OG0001274.1/OG0001274.2/OG0001371.1/OG0001371.2/OG0001393.1/OG0001393.2/OG0001417.2/OG0001417.1/OG0001422.1/OG0001422.2/OG0001526.2/OG0001526.1/OG0001679.1/OG0001827.2/OG0001827.1/OG0001830.2/OG0001830.1/OG0001844.2/OG0001844.1/OG0001861.2/OG0001861.1/OG0002102.1/OG0002142.1/OG0002142.2/OG0002225.2/OG0002225.1/OG0002611.1/OG0002651.1/OG0002712.1/OG0002939.1/OG0002956.1/OG0002956.2/OG0002974.1/OG0003085.1/OG0003120.1/OG0003142.1/OG0003547.1/OG0003737.1/OG0003742.1/OG0004267.1/OG0004313.1/OG0004709.1/OG0004732.1/OG0005007.1/OG0005092.1/OG0005109.1/OG0005277.1/OG0005445.1/OG0005485.1/OG0005918.1</t>
  </si>
  <si>
    <t>OG0003672.1/OG0004226.1/OG0005326.1/OG0005441.1/OG0006253.1/OG0006957.1/OG0008049.1/OG0008078.1/OG0008529.1/OG0008804.1</t>
  </si>
  <si>
    <t>OG0001056.1/OG0001056.2/OG0001215.1/OG0001215.2/OG0001453.2/OG0001453.1/OG0001626.1/OG0001626.2/OG0001696.1/OG0001696.2/OG0004126.1/OG0005014.1/OG0005197.1/OG0005197.3/OG0005197.2/OG0005373.1/OG0005560.1/OG0005598.1/OG0005991.1/OG0007884.1/OG0008059.1/OG0009377.1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</si>
  <si>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0000142.2/OG0000142.1/OG0000142.3/OG0000155.5/OG0000155.4/OG0000155.3/OG0000155.1/OG0000155.6/OG0000155.2/OG0000156.4/OG0000156.5/OG0000156.3/OG0000156.1/OG0000156.2/OG0000156.6/OG0000175.3/OG0000175.1/OG0000175.2/OG0000175.6/OG0000175.5/OG0000175.4/OG0000178.3/OG0000178.6/OG0000178.4/OG0000178.5/OG0000178.1/OG0000178.2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0000221.1/OG0000221.2/OG0000221.4/OG0000221.6/OG0000221.5/OG0000221.3/OG0000226.1/OG0000226.2/OG0000226.5/OG0000226.4/OG0000226.6/OG0000226.3/OG0000229.4/OG0000229.5/OG0000229.3/OG0000229.1/OG0000229.2/OG0000232.4/OG0000232.2/OG0000232.5/OG0000232.1/OG0000232.3/OG0000237.2/OG0000237.1/OG0000237.3/OG0000237.4/OG0000237.5/OG0000271.2/OG0000271.1/OG0000271.4/OG0000271.3/OG0000272.4/OG0000272.1/OG0000272.2/OG0000272.5/OG0000272.3/OG0000291.3/OG0000291.4/OG0000291.2/OG0000291.1/OG0000296.1/OG0000296.2/OG0000296.3/OG0000306.4/OG0000306.1/OG0000306.2/OG0000306.3/OG0000315.1/OG0000315.2/OG0000315.3/OG0000315.4/OG0000328.1/OG0000328.4/OG0000328.3/OG0000328.2/OG0000337.3/OG0000337.1/OG0000337.2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0000458.1/OG0000458.3/OG0000458.4/OG0000458.2/OG0000495.2/OG0000495.1/OG0000495.3/OG0000508.3/OG0000508.1/OG0000508.2/OG0000524.2/OG0000524.1/OG0000524.3/OG0000533.2/OG0000533.3/OG0000533.4/OG0000533.1/OG0000537.3/OG0000537.1/OG0000537.2/OG0000541.1/OG0000541.2/OG0000541.3/OG0000542.1/OG0000542.2/OG0000542.3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0000672.2/OG0000672.1/OG0000673.2/OG0000673.1/OG0000732.1/OG0000732.2/OG0000732.3/OG0000762.3/OG0000762.1/OG0000762.2/OG0000809.3/OG0000809.1/OG0000809.2/OG0000813.2/OG0000813.1/OG0000814.3/OG0000814.1/OG0000814.2/OG0000836.3/OG0000836.2/OG0000836.1/OG0000859.1/OG0000859.2/OG0000859.3/OG0000863.1/OG0000863.2/OG0000868.2/OG0000868.1/OG0000868.3/OG0000877.1/OG0000877.3/OG0000877.2/OG0000878.2/OG0000878.1/OG0000878.3/OG0000895.1/OG0000895.2/OG0000923.1/OG0000923.2/OG0000934.3/OG0000934.1/OG0000934.2/OG0000936.2/OG0000936.1/OG0000937.2/OG0000937.1/OG0000940.2/OG0000940.1/OG0000949.1/OG0000949.2/OG0000969.1/OG0000969.2/OG0000991.1/OG0000991.2/OG0001005.2/OG0001005.1/OG0001030.3/OG0001030.2/OG0001030.1/OG0001036.1/OG0001054.1/OG0001054.2/OG0001079.1/OG0001079.2/OG0001110.1/OG0001110.2/OG0001124.1/OG0001124.2/OG0001163.2/OG0001163.1/OG0001171.2/OG0001171.1/OG0001211.2/OG0001211.1/OG0001214.2/OG0001214.1/OG0001251.2/OG0001251.1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0001615.2/OG0001615.1/OG0001621.2/OG0001621.1/OG0001754.1/OG0001754.2/OG0001771.1/OG0001771.2/OG0001830.2/OG0001830.1/OG0001844.2/OG0001844.1/OG0002013.1/OG0002020.2/OG0002020.1/OG0002029.1/OG0002029.2/OG0002034.1/OG0002061.1/OG0002102.1/OG0002219.1/OG0002225.2/OG0002225.1/OG0002242.2/OG0002242.1/OG0002266.1/OG0002274.1/OG0002362.1/OG0002394.2/OG0002394.1/OG0002406.1/OG0002485.2/OG0002485.1/OG0002499.1/OG0002499.2/OG0002611.1/OG0002644.1/OG0002712.1/OG0002757.1/OG0002879.2/OG0002879.1/OG0002939.1/OG0002956.1/OG0002956.2/OG0002974.1/OG0003062.1/OG0003085.1/OG0003094.1/OG0003120.1/OG0003130.1/OG0003142.1/OG0003164.1/OG0003289.1/OG0003299.1/OG0003433.1/OG0003494.1/OG0003547.1/OG0003554.1/OG0003560.1/OG0003583.1/OG0003587.1/OG0003673.1/OG0003695.1/OG0003737.1/OG0003742.1/OG0003848.1/OG0003858.1/OG0004001.1/OG0004131.1/OG0004267.1/OG0004272.1/OG0004313.1/OG0004340.1/OG0004355.1/OG0004424.1/OG0004679.1/OG0004692.1/OG0004709.1/OG0004721.1/OG0004732.1/OG0004747.1/OG0004979.1/OG0005032.1/OG0005050.1/OG0005094.1/OG0005109.1/OG0005132.1/OG0005291.1/OG0005338.1/OG0005351.1/OG0005357.1/OG0005369.1/OG0005416.1/OG0005445.1/OG0005485.1/OG0005553.1/OG0005586.1/OG0005721.1/OG0005864.1/OG0005918.1/OG0005931.1/OG0005982.1/OG0006060.1/OG0006161.1/OG0006297.1/OG0006432.1/OG0006468.1/OG0006703.1/OG0006722.1/OG0006757.1/OG0006891.1/OG0006924.1/OG0006942.1/OG0006946.1/OG0007208.1/OG0007278.1/OG0007320.1/OG0007685.1/OG0007730.1/OG0007808.1/OG0007848.1/OG0008039.1/OG0008553.1/OG0008785.1</t>
  </si>
  <si>
    <t>OG0000479.2/OG0000479.1/OG0000553.2/OG0000553.3/OG0000553.1/OG0000553.4/OG0000612.2/OG0000612.3/OG0000612.1/OG0002480.1/OG0002928.2/OG0002928.1/OG0004081.1/OG0004109.1/OG0004114.1/OG0004392.1/OG0004696.1/OG0004705.1/OG0005326.1/OG0005366.1/OG0005398.1/OG0005443.1/OG0005500.1/OG0005756.1/OG0005951.1/OG0006154.1/OG0006285.1/OG0006396.1/OG0006408.1/OG0006451.1/OG0006950.1/OG0006957.1/OG0006969.1/OG0007190.1/OG0007379.1/OG0007396.1/OG0007438.1/OG0007666.1/OG0007983.1/OG0008078.1/OG0008080.1/OG0008129.1/OG0008144.1/OG0008414.1/OG0008479.1/OG0008809.1</t>
  </si>
  <si>
    <t>OG0003211.1/OG0003330.1/OG0004475.1/OG0007267.1/OG0007413.1/OG0007615.1/OG0007724.1/OG0007884.1/OG0009069.1/OG0009434.1</t>
  </si>
  <si>
    <t>OG0000612.2/OG0000612.3/OG0000612.1/OG0000958.2/OG0000958.1/OG0001975.1/OG0002168.1/OG0002913.1/OG0002928.2/OG0002928.1/OG0003102.2/OG0003102.1/OG0003238.1/OG0003246.1/OG0004090.1/OG0004128.1/OG0004607.1/OG0005388.1/OG0005443.1/OG0005861.1/OG0006451.1/OG0006637.1/OG0006863.1/OG0006966.1/OG0007087.1/OG0007125.1/OG0007313.1/OG0007385.1/OG0007576.1/OG0007666.1/OG0007795.1/OG0008072.1/OG0008144.1/OG0008158.1/OG0008205.1/OG0008435.1/OG0008442.1/OG0008491.1/OG0008757.1</t>
  </si>
  <si>
    <t>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0000027.2/OG0000027.7/OG0000027.8/OG0000027.3/OG0000027.1/OG0000027.9/OG0000027.4/OG0000027.5/OG0000027.6/OG0000102.3/OG0000102.1/OG0000102.2/OG0000102.6/OG0000102.5/OG0000102.4/OG0000102.7/OG0000102.8/OG0000106.2/OG0000106.3/OG0000106.5/OG0000106.4/OG0000106.7/OG0000106.6/OG0000106.1/OG0000153.5/OG0000153.4/OG0000153.3/OG0000153.1/OG0000153.2/OG0000366.2/OG0000366.1/OG0000366.3/OG0000388.3/OG0000388.2/OG0000388.1/OG0000557.3/OG0000557.2/OG0000557.1/OG0000558.2/OG0000558.3/OG0000558.1/OG0000576.2/OG0000576.1/OG0000648.2/OG0000648.1/OG0000674.2/OG0000674.3/OG0000674.1/OG0000689.3/OG0000689.1/OG0000689.2/OG0000698.2/OG0000698.1/OG0000792.1/OG0000792.2/OG0000807.1/OG0000807.2/OG0000825.1/OG0000825.3/OG0000825.2/OG0000847.1/OG0000847.2/OG0000857.3/OG0000857.2/OG0000857.1/OG0000883.1/OG0000883.2/OG0000883.3/OG0000946.2/OG0000946.1/OG0000960.1/OG0000960.2/OG0001023.2/OG0001023.1/OG0001083.1/OG0001083.2/OG0001108.1/OG0001108.2/OG0001109.2/OG0001109.1/OG0001110.1/OG0001110.2/OG0001117.2/OG0001117.3/OG0001117.1/OG0001153.2/OG0001153.1/OG0001159.1/OG0001159.2/OG0001162.1/OG0001162.2/OG0001191.1/OG0001191.2/OG0001194.2/OG0001194.1/OG0001245.2/OG0001245.1/OG0001266.2/OG0001266.1/OG0001274.1/OG0001274.2/OG0001328.2/OG0001328.1/OG0001339.2/OG0001339.1/OG0001388.1/OG0001388.2/OG0001407.1/OG0001407.2/OG0001420.1/OG0001443.1/OG0001443.2/OG0001448.2/OG0001448.1/OG0001454.1/OG0001454.2/OG0001572.2/OG0001572.1/OG0001582.2/OG0001582.1/OG0001648.2/OG0001648.1/OG0001660.1/OG0001668.1/OG0001668.2/OG0001673.1/OG0001682.1/OG0001682.2/OG0001747.1/OG0001747.2/OG0001813.1/OG0001863.2/OG0001863.1/OG0001980.1/OG0001980.2/OG0001993.1/OG0002016.2/OG0002016.1/OG0002062.2/OG0002062.1/OG0002106.1/OG0002173.1/OG0002173.2/OG0002431.1/OG0002431.2/OG0002467.1/OG0002579.2/OG0002579.1/OG0002594.2/OG0002594.1/OG0002596.1/OG0002596.2/OG0002624.1/OG0002664.1/OG0002782.1/OG0002856.1/OG0002856.2/OG0002907.1/OG0002956.1/OG0002956.2/OG0002963.1/OG0003042.2/OG0003042.1/OG0003117.1/OG0003231.1/OG0003248.1/OG0003302.1/OG0003317.1/OG0003417.1/OG0003435.1/OG0003442.1/OG0003477.1/OG0003503.1/OG0003711.1/OG0003738.1/OG0003819.1/OG0004009.1/OG0004011.1/OG0004083.1/OG0004327.1/OG0004342.1/OG0004355.1/OG0004414.1/OG0004417.1/OG0004461.1/OG0004489.1/OG0004563.1/OG0004627.1/OG0004630.1/OG0004648.1/OG0004789.1/OG0004925.1/OG0005059.1/OG0005132.1/OG0005272.1/OG0005338.1/OG0005370.1/OG0005488.1/OG0005495.1/OG0005871.1/OG0005938.1/OG0005945.1/OG0005958.1/OG0005990.1/OG0006162.1/OG0006224.1/OG0006238.1/OG0006249.1/OG0006276.1/OG0006308.1/OG0006372.1/OG0006386.1/OG0006407.1/OG0006431.1/OG0006496.1/OG0006498.1/OG0006507.1/OG0006619.1/OG0006621.1/OG0006679.1/OG0006696.1/OG0006742.1/OG0006796.1/OG0006923.1/OG0006946.1/OG0007054.1/OG0007122.1/OG0007245.1/OG0007283.1/OG0007314.1/OG0007659.1/OG0007706.1/OG0007808.1/OG0007985.1/OG0007997.1/OG0008143.1/OG0008177.1/OG0008434.1/OG0008453.1</t>
  </si>
  <si>
    <t>OG0000932.3/OG0000932.1/OG0000932.2</t>
  </si>
  <si>
    <t>OG0000268.2/OG0000268.1/OG0000268.3/OG0000268.4/OG0000279.4/OG0000279.1/OG0000279.6/OG0000279.2/OG0000279.9/OG0000279.3/OG0000279.8/OG0000279.5/OG0000279.7/OG0001576.2/OG0001576.1/OG0003211.1</t>
  </si>
  <si>
    <t>OG0001362.2/OG0001362.1/OG0002497.2/OG0002497.1/OG0006627.1/OG0006762.1/OG0006855.1/OG0008049.1/OG0008491.1</t>
  </si>
  <si>
    <t>OG0000078.10/OG0000078.11/OG0000078.3/OG0000078.7/OG0000078.9/OG0000078.6/OG0000078.2/OG0000078.5/OG0000078.4/OG0000078.8/OG0000078.1/OG0000219.5/OG0000219.1/OG0000219.4/OG0000219.3/OG0000219.2/OG0000327.4/OG0000327.3/OG0000327.1/OG0000327.2/OG0000334.3/OG0000334.1/OG0000334.4/OG0000334.2/OG0000339.3/OG0000339.2/OG0000339.4/OG0000339.1/OG0000354.3/OG0000354.2/OG0000354.1/OG0000386.3/OG0000386.1/OG0000386.4/OG0000386.2/OG0000458.1/OG0000458.3/OG0000458.4/OG0000458.2/OG0000673.2/OG0000673.1/OG0000707.1/OG0000707.3/OG0000707.2/OG0000935.2/OG0000935.1/OG0000947.1/OG0000947.2/OG0001125.2/OG0001125.1/OG0001248.1/OG0001248.2/OG0001262.2/OG0001262.1/OG0001393.1/OG0001393.2/OG0001627.1/OG0001627.2/OG0001697.2/OG0001697.1/OG0001834.1/OG0002047.1/OG0002047.2/OG0002071.1/OG0002071.2/OG0002248.1/OG0002277.2/OG0002277.1/OG0002342.1/OG0002342.2/OG0002746.1/OG0003099.1/OG0003137.1/OG0003564.1/OG0003738.1/OG0004338.1/OG0004630.1/OG0004632.1/OG0004738.1/OG0005883.1/OG0006017.1/OG0006248.1/OG0006407.1/OG0006794.1/OG0007085.1/OG0007130.1</t>
  </si>
  <si>
    <t>OG0001393.1/OG0001393.2/OG0004338.1</t>
  </si>
  <si>
    <t>OG0000078.10/OG0000078.11/OG0000078.3/OG0000078.7/OG0000078.9/OG0000078.6/OG0000078.2/OG0000078.5/OG0000078.4/OG0000078.8/OG0000078.1/OG0000219.5/OG0000219.1/OG0000219.4/OG0000219.3/OG0000219.2/OG0000339.3/OG0000339.2/OG0000339.4/OG0000339.1/OG0000354.3/OG0000354.2/OG0000354.1/OG0000673.2/OG0000673.1/OG0000947.1/OG0000947.2/OG0001697.2/OG0001697.1/OG0001834.1/OG0002047.1/OG0002047.2/OG0002071.1/OG0002071.2/OG0002248.1/OG0002342.1/OG0002342.2/OG0003099.1/OG0003564.1/OG0003738.1/OG0004630.1/OG0004738.1/OG0006248.1/OG0006407.1/OG0006794.1</t>
  </si>
  <si>
    <t>OG0001362.2/OG0001362.1/OG0006762.1/OG0008491.1</t>
  </si>
  <si>
    <t>OG0000268.2/OG0000268.1/OG0000268.3/OG0000268.4/OG0000279.4/OG0000279.1/OG0000279.6/OG0000279.2/OG0000279.9/OG0000279.3/OG0000279.8/OG0000279.5/OG0000279.7/OG0001576.2/OG0001576.1</t>
  </si>
  <si>
    <t>OG0000078.10/OG0000078.11/OG0000078.3/OG0000078.7/OG0000078.9/OG0000078.6/OG0000078.2/OG0000078.5/OG0000078.4/OG0000078.8/OG0000078.1/OG0000327.4/OG0000327.3/OG0000327.1/OG0000327.2/OG0000947.1/OG0000947.2/OG0001125.2/OG0001125.1/OG0002746.1/OG0003137.1/OG0003564.1/OG0007085.1/OG0007130.1</t>
  </si>
  <si>
    <t>OG0004635.1</t>
  </si>
  <si>
    <t>OG0007832.1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</si>
  <si>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0000044.13/OG0000044.11/OG0000044.6/OG0000044.14/OG0000044.8/OG0000044.12/OG0000044.10/OG0000044.7/OG0000044.4/OG0000044.5/OG0000044.9/OG0000044.1/OG0000044.3/OG0000044.2/OG0000076.4/OG0000076.7/OG0000076.9/OG0000076.3/OG0000076.5/OG0000076.6/OG0000076.10/OG0000076.1/OG0000076.8/OG0000076.2/OG0000088.4/OG0000088.1/OG0000088.5/OG0000088.3/OG0000088.6/OG0000088.8/OG0000088.2/OG0000088.7/OG0000097.4/OG0000097.5/OG0000097.1/OG0000097.3/OG0000097.2/OG0000097.6/OG0000105.3/OG0000105.1/OG0000105.5/OG0000105.7/OG0000105.6/OG0000105.2/OG0000105.4/OG0000106.2/OG0000106.3/OG0000106.5/OG0000106.4/OG0000106.7/OG0000106.6/OG0000106.1/OG0000111.6/OG0000111.2/OG0000111.5/OG0000111.1/OG0000111.3/OG0000111.4/OG0000117.3/OG0000117.1/OG0000117.7/OG0000117.6/OG0000117.2/OG0000117.4/OG0000117.5/OG0000146.3/OG0000146.2/OG0000146.5/OG0000146.1/OG0000146.7/OG0000146.6/OG0000146.4/OG0000153.5/OG0000153.4/OG0000153.3/OG0000153.1/OG0000153.2/OG0000200.4/OG0000200.5/OG0000200.2/OG0000200.6/OG0000200.3/OG0000200.1/OG0000202.5/OG0000202.4/OG0000202.1/OG0000202.6/OG0000202.2/OG0000202.3/OG0000213.4/OG0000213.3/OG0000213.1/OG0000213.2/OG0000213.6/OG0000213.5/OG0000236.3/OG0000236.2/OG0000236.1/OG0000297.3/OG0000297.2/OG0000297.1/OG0000297.4/OG0000348.2/OG0000348.1/OG0000348.3/OG0000387.2/OG0000387.1/OG0000387.4/OG0000387.3/OG0000416.1/OG0000416.4/OG0000416.2/OG0000416.3/OG0000426.3/OG0000426.1/OG0000426.2/OG0000448.2/OG0000448.4/OG0000448.1/OG0000448.3/OG0000449.3/OG0000449.1/OG0000449.2/OG0000459.2/OG0000459.1/OG0000459.3/OG0000467.4/OG0000467.3/OG0000467.2/OG0000467.1/OG0000491.1/OG0000491.2/OG0000491.3/OG0000498.1/OG0000498.3/OG0000498.2/OG0000498.4/OG0000538.3/OG0000538.2/OG0000538.4/OG0000538.1/OG0000555.1/OG0000555.2/OG0000555.3/OG0000577.3/OG0000577.2/OG0000577.1/OG0000615.3/OG0000615.1/OG0000615.2/OG0000671.3/OG0000671.1/OG0000671.2/OG0000676.3/OG0000676.1/OG0000676.2/OG0000685.1/OG0000685.2/OG0000686.1/OG0000686.2/OG0000686.3/OG0000691.2/OG0000691.1/OG0000707.1/OG0000707.3/OG0000707.2/OG0000729.2/OG0000729.1/OG0000744.1/OG0000744.2/OG0000747.1/OG0000747.2/OG0000769.2/OG0000769.1/OG0000797.1/OG0000797.3/OG0000797.2/OG0000807.1/OG0000807.2/OG0000825.1/OG0000825.3/OG0000825.2/OG0000916.2/OG0000916.1/OG0000916.3/OG0000960.1/OG0000960.2/OG0000966.2/OG0000966.1/OG0001027.2/OG0001027.1/OG0001045.2/OG0001045.1/OG0001049.2/OG0001049.1/OG0001068.2/OG0001068.1/OG0001083.1/OG0001083.2/OG0001088.1/OG0001088.2/OG0001109.2/OG0001109.1/OG0001110.1/OG0001110.2/OG0001118.1/OG0001118.2/OG0001191.1/OG0001191.2/OG0001245.2/OG0001245.1/OG0001268.1/OG0001268.2/OG0001308.1/OG0001316.2/OG0001316.1/OG0001328.2/OG0001328.1/OG0001407.1/OG0001407.2/OG0001437.1/OG0001437.2/OG0001448.2/OG0001448.1/OG0001457.2/OG0001457.1/OG0001513.2/OG0001513.1/OG0001562.1/OG0001562.2/OG0001575.1/OG0001575.2/OG0001606.2/OG0001606.1/OG0001608.2/OG0001608.1/OG0001627.1/OG0001627.2/OG0001668.1/OG0001668.2/OG0001703.1/OG0001712.1/OG0001712.2/OG0001747.1/OG0001747.2/OG0001751.2/OG0001751.1/OG0001834.1/OG0001932.1/OG0001932.2/OG0001946.2/OG0001946.1/OG0001954.1/OG0002062.2/OG0002062.1/OG0002101.1/OG0002101.2/OG0002110.1/OG0002139.1/OG0002157.2/OG0002157.1/OG0002162.1/OG0002162.2/OG0002207.1/OG0002207.2/OG0002262.1/OG0002332.1/OG0002412.2/OG0002412.1/OG0002467.1/OG0002514.1/OG0002514.2/OG0002573.1/OG0002584.1/OG0002584.2/OG0002604.1/OG0002614.1/OG0002623.2/OG0002623.1/OG0002632.1/OG0002661.1/OG0002722.1/OG0002728.1/OG0002743.1/OG0002743.2/OG0002782.1/OG0002867.2/OG0002867.1/OG0002899.1/OG0002907.1/OG0002924.1/OG0002956.1/OG0002956.2/OG0003033.1/OG0003042.2/OG0003042.1/OG0003047.1/OG0003117.1/OG0003131.1/OG0003142.1/OG0003164.1/OG0003248.1/OG0003299.1/OG0003302.1/OG0003319.1/OG0003417.1/OG0003435.1/OG0003442.1/OG0003473.1/OG0003484.1/OG0003494.1/OG0003677.1/OG0003711.1/OG0003776.1/OG0003788.1/OG0003833.1/OG0003855.1/OG0003991.1/OG0004009.1/OG0004029.1/OG0004067.1/OG0004083.1/OG0004115.1/OG0004134.1/OG0004250.1/OG0004256.1/OG0004261.1/OG0004264.1/OG0004304.1/OG0004337.1/OG0004414.1/OG0004569.1/OG0004668.1/OG0004699.2/OG0004699.1/OG0004943.1/OG0004949.1/OG0005059.1/OG0005082.1/OG0005085.1/OG0005124.1/OG0005132.1/OG0005338.1/OG0005359.1/OG0005361.1/OG0005370.1/OG0005488.1/OG0005535.1/OG0005540.1/OG0005543.1/OG0005648.1/OG0005817.1/OG0005851.1/OG0005892.1/OG0005945.1/OG0005954.1/OG0005958.1/OG0005965.1/OG0006186.1/OG0006193.1/OG0006224.1/OG0006266.1/OG0006276.1/OG0006336.1/OG0006372.1/OG0006373.1/OG0006431.1/OG0006460.1/OG0006496.1/OG0006502.1/OG0006619.1/OG0006696.1/OG0006710.1/OG0006790.1/OG0006794.1/OG0006796.1/OG0006869.1/OG0006923.1/OG0007054.1/OG0007097.1/OG0007245.1/OG0007283.1/OG0007409.1/OG0007613.1/OG0007659.1/OG0007680.1/OG0007745.1/OG0007781.1/OG0007808.1/OG0008032.1/OG0008143.1/OG0008177.1/OG0008208.1/OG0008453.1/OG0008456.1/OG0008550.1</t>
  </si>
  <si>
    <t>OG0000452.1/OG0000452.4/OG0000452.3/OG0000452.2/OG0000534.4/OG0000534.3/OG0000534.5/OG0000534.2/OG0000534.1/OG0000705.3/OG0000705.2/OG0000705.1/OG0000740.2/OG0000740.1/OG0000740.3/OG0001291.1/OG0002372.1/OG0004172.1/OG0005129.1/OG0007413.1/OG0007724.1/OG0007786.1/OG0007884.1/OG0008105.1/OG0008563.1/OG0009069.1</t>
  </si>
  <si>
    <t>OG0000407.6/OG0000407.3/OG0000407.1/OG0000407.5/OG0000407.4/OG0000407.2/OG0000408.2/OG0000408.1/OG0000408.3/OG0000408.4/OG0000408.5/OG0001104.2/OG0001104.1/OG0001113.2/OG0001113.1/OG0001195.1/OG0001340.2/OG0001340.3/OG0001340.1/OG0001699.1/OG0002159.2/OG0002159.1/OG0002159.3/OG0002335.2/OG0002335.1/OG0002388.1/OG0002490.1/OG0002490.2/OG0002913.1/OG0002928.2/OG0002928.1/OG0003106.1/OG0003246.1/OG0003508.1/OG0003596.1/OG0003696.1/OG0004090.1/OG0005443.1/OG0005756.1/OG0005861.1/OG0005869.1/OG0005977.1/OG0006213.1/OG0006863.1/OG0006966.1/OG0007308.1/OG0007313.1/OG0007385.1/OG0007576.1/OG0007707.1/OG0007795.1/OG0007852.1/OG0008072.1/OG0008158.1/OG0008394.1/OG0008435.1/OG0008529.1/OG0008757.1</t>
  </si>
  <si>
    <t>OG0000947.1/OG0000947.2/OG0001262.2/OG0001262.1/OG0001932.1/OG0001932.2</t>
  </si>
  <si>
    <t>OG0000947.1/OG0000947.2/OG0001932.1/OG0001932.2</t>
  </si>
  <si>
    <t>OG0000159.7/OG0000159.2/OG0000159.6/OG0000159.5/OG0000159.1/OG0000159.4/OG0000159.3/OG0005782.1</t>
  </si>
  <si>
    <t>OG0000130.5/OG0000130.4/OG0000130.7/OG0000130.6/OG0000130.3/OG0000130.2/OG0000130.1/OG0002077.2/OG0002077.1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</si>
  <si>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0000107.5/OG0000107.3/OG0000107.7/OG0000107.4/OG0000107.1/OG0000107.2/OG0000107.8/OG0000107.6/OG0000130.5/OG0000130.4/OG0000130.7/OG0000130.6/OG0000130.3/OG0000130.2/OG0000130.1/OG0000632.1/OG0000632.2/OG0000868.2/OG0000868.1/OG0000868.3/OG0001551.1/OG0003428.1/OG0005396.1</t>
  </si>
  <si>
    <t>OG0000034.10/OG0000034.14/OG0000034.3/OG0000034.12/OG0000034.2/OG0000034.6/OG0000034.8/OG0000034.15/OG0000034.7/OG0000034.1/OG0000034.4/OG0000034.13/OG0000034.5/OG0000034.9/OG0000034.11/OG0000373.2/OG0000373.1/OG0000373.3/OG0000373.4/OG0001942.1/OG0001942.2/OG0002870.1/OG0004146.1</t>
  </si>
  <si>
    <t>OG0000373.2/OG0000373.1/OG0000373.3/OG0000373.4/OG0001942.1/OG0001942.2/OG0002870.1/OG0004146.1</t>
  </si>
  <si>
    <t>OG0001104.2/OG0001104.1/OG0003339.1/OG0006064.1/OG0007852.1/OG0008221.1</t>
  </si>
  <si>
    <t>OG0000066.8/OG0000066.7/OG0000066.5/OG0000066.6/OG0000066.3/OG0000066.4/OG0000066.1/OG0000066.2/OG0000089.4/OG0000089.8/OG0000089.5/OG0000089.2/OG0000089.6/OG0000089.3/OG0000089.7/OG0000089.1/OG0000114.2/OG0000114.1/OG0000114.3/OG0000114.5/OG0000114.4/OG0000320.4/OG0000320.3/OG0000320.2/OG0000320.1/OG0000320.5/OG0000386.3/OG0000386.1/OG0000386.4/OG0000386.2/OG0000709.3/OG0000709.1/OG0000709.2/OG0000739.1/OG0000739.2/OG0000897.2/OG0000897.1/OG0000916.2/OG0000916.1/OG0000916.3/OG0000945.1/OG0000945.2/OG0001057.1/OG0001057.2/OG0001172.2/OG0001172.1/OG0001248.1/OG0001248.2/OG0001275.2/OG0001275.1/OG0001393.1/OG0001393.2/OG0001552.2/OG0001552.1/OG0001772.2/OG0001772.1/OG0001780.1/OG0001780.2/OG0002056.1/OG0002514.1/OG0002514.2/OG0002614.1/OG0002746.1/OG0002947.2/OG0002947.1/OG0003473.1/OG0003484.1/OG0003659.1/OG0003679.1/OG0004029.1/OG0004301.1/OG0004361.1/OG0004423.1/OG0004943.1/OG0005359.1/OG0005379.1/OG0005413.1/OG0005446.1/OG0005542.1/OG0005819.1/OG0005838.1/OG0005999.1/OG0007085.1/OG0007097.1/OG0007130.1/OG0008398.1</t>
  </si>
  <si>
    <t>OG0000650.1/OG0000650.2/OG0000650.3</t>
  </si>
  <si>
    <t>OG0000034.10/OG0000034.14/OG0000034.3/OG0000034.12/OG0000034.2/OG0000034.6/OG0000034.8/OG0000034.15/OG0000034.7/OG0000034.1/OG0000034.4/OG0000034.13/OG0000034.5/OG0000034.9/OG0000034.11/OG0001616.1/OG0001616.2/OG0003819.1/OG0008553.1</t>
  </si>
  <si>
    <t>OG0000050.7/OG0000050.8/OG0000050.1/OG0000050.6/OG0000050.10/OG0000050.5/OG0000050.11/OG0000050.9/OG0000050.3/OG0000050.2/OG0000050.4/OG0000404.1/OG0000404.2/OG0000404.3/OG0000404.4/OG0000590.2/OG0000590.1/OG0000590.3/OG0000635.1/OG0000635.2/OG0001315.2/OG0001315.1/OG0002885.1/OG0003529.1/OG0003726.2/OG0003726.1</t>
  </si>
  <si>
    <t>OG0002885.1</t>
  </si>
  <si>
    <t>OG0001171.2/OG0001171.1</t>
  </si>
  <si>
    <t>OG0000130.5/OG0000130.4/OG0000130.7/OG0000130.6/OG0000130.3/OG0000130.2/OG0000130.1/OG0000868.2/OG0000868.1/OG0000868.3/OG0001262.2/OG0001262.1/OG0002205.1/OG0002666.1</t>
  </si>
  <si>
    <t>OG0000053.9/OG0000053.10/OG0000053.2/OG0000053.7/OG0000053.12/OG0000053.4/OG0000053.1/OG0000053.6/OG0000053.11/OG0000053.8/OG0000053.5/OG0000053.3/OG0000214.1/OG0000214.3/OG0000214.4/OG0000214.2/OG0000214.5/OG0000340.4/OG0000340.1/OG0000340.3/OG0000340.2/OG0000436.3/OG0000436.1/OG0000436.2/OG0000654.2/OG0000654.3/OG0000654.1/OG0002472.1/OG0002806.1/OG0002806.2/OG0004724.1</t>
  </si>
  <si>
    <t>OG0000053.9/OG0000053.10/OG0000053.2/OG0000053.7/OG0000053.12/OG0000053.4/OG0000053.1/OG0000053.6/OG0000053.11/OG0000053.8/OG0000053.5/OG0000053.3/OG0000214.1/OG0000214.3/OG0000214.4/OG0000214.2/OG0000214.5/OG0000436.3/OG0000436.1/OG0000436.2/OG0000654.2/OG0000654.3/OG0000654.1/OG0004724.1</t>
  </si>
  <si>
    <t>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0000053.9/OG0000053.10/OG0000053.2/OG0000053.7/OG0000053.12/OG0000053.4/OG0000053.1/OG0000053.6/OG0000053.11/OG0000053.8/OG0000053.5/OG0000053.3/OG0000104.6/OG0000104.4/OG0000104.5/OG0000104.2/OG0000104.1/OG0000104.3/OG0000130.5/OG0000130.4/OG0000130.7/OG0000130.6/OG0000130.3/OG0000130.2/OG0000130.1/OG0000131.4/OG0000131.6/OG0000131.2/OG0000131.1/OG0000131.3/OG0000131.5/OG0000131.7/OG0000143.2/OG0000143.3/OG0000143.1/OG0000143.4/OG0000148.3/OG0000148.6/OG0000148.5/OG0000148.2/OG0000148.4/OG0000148.1/OG0000188.4/OG0000188.3/OG0000188.1/OG0000188.2/OG0000192.1/OG0000192.2/OG0000192.5/OG0000192.4/OG0000192.3/OG0000193.1/OG0000193.2/OG0000193.5/OG0000193.4/OG0000193.3/OG0000200.4/OG0000200.5/OG0000200.2/OG0000200.6/OG0000200.3/OG0000200.1/OG0000203.1/OG0000203.3/OG0000203.5/OG0000203.2/OG0000203.4/OG0000214.1/OG0000214.3/OG0000214.4/OG0000214.2/OG0000214.5/OG0000219.5/OG0000219.1/OG0000219.4/OG0000219.3/OG0000219.2/OG0000224.5/OG0000224.3/OG0000224.4/OG0000224.2/OG0000224.1/OG0000224.6/OG0000229.4/OG0000229.5/OG0000229.3/OG0000229.1/OG0000229.2/OG0000247.4/OG0000247.5/OG0000247.1/OG0000247.3/OG0000247.2/OG0000252.1/OG0000252.2/OG0000252.3/OG0000272.4/OG0000272.1/OG0000272.2/OG0000272.5/OG0000272.3/OG0000283.4/OG0000283.3/OG0000283.1/OG0000283.2/OG0000326.2/OG0000326.1/OG0000326.4/OG0000326.3/OG0000332.3/OG0000332.2/OG0000332.1/OG0000339.3/OG0000339.2/OG0000339.4/OG0000339.1/OG0000373.2/OG0000373.1/OG0000373.3/OG0000373.4/OG0000385.3/OG0000385.1/OG0000385.2/OG0000398.2/OG0000398.1/OG0000398.3/OG0000436.3/OG0000436.1/OG0000436.2/OG0000475.2/OG0000475.3/OG0000475.1/OG0000480.3/OG0000480.1/OG0000480.2/OG0000525.3/OG0000525.1/OG0000525.2/OG0000571.3/OG0000571.1/OG0000571.2/OG0000585.1/OG0000585.2/OG0000590.2/OG0000590.1/OG0000590.3/OG0000617.1/OG0000617.2/OG0000617.3/OG0000635.1/OG0000635.2/OG0000655.1/OG0000655.2/OG0000690.2/OG0000690.1/OG0000788.1/OG0000788.2/OG0000813.2/OG0000813.1/OG0000815.1/OG0000815.2/OG0000827.1/OG0000827.2/OG0000863.1/OG0000863.2/OG0000868.2/OG0000868.1/OG0000868.3/OG0000892.1/OG0000892.2/OG0000894.1/OG0000894.2/OG0000921.3/OG0000921.1/OG0000921.2/OG0000923.1/OG0000923.2/OG0000935.2/OG0000935.1/OG0000947.1/OG0000947.2/OG0000995.1/OG0000995.2/OG0001019.1/OG0001019.2/OG0001116.2/OG0001116.1/OG0001221.2/OG0001221.1/OG0001225.2/OG0001225.1/OG0001274.1/OG0001274.2/OG0001315.2/OG0001315.1/OG0001547.1/OG0001547.2/OG0001554.2/OG0001554.1/OG0001599.1/OG0001599.2/OG0001710.2/OG0001710.1/OG0001768.1/OG0001771.1/OG0001771.2/OG0001834.1/OG0001900.1/OG0002268.1/OG0002277.2/OG0002277.1/OG0002383.1/OG0002462.1/OG0002462.2/OG0002475.1/OG0002486.1/OG0002486.2/OG0002605.1/OG0002605.2/OG0002670.1/OG0002746.1/OG0002759.1/OG0003485.1/OG0003572.1/OG0003945.1/OG0004212.2/OG0004212.1/OG0004238.1/OG0006217.1/OG0006480.1</t>
  </si>
  <si>
    <t>OG0000266.6/OG0000266.3/OG0000266.5/OG0000266.1/OG0000266.2/OG0000266.4/OG0001626.1/OG0001626.2/OG0002817.2/OG0002817.1/OG0002830.1/OG0005069.1/OG0005474.1/OG0007609.1</t>
  </si>
  <si>
    <t>OG0000633.2/OG0000633.3/OG0000633.1/OG0001690.1/OG0002141.1/OG0002178.1/OG0002178.2/OG0002342.1/OG0002342.2/OG0002515.1/OG0003026.1/OG0003068.1/OG0003109.1/OG0003584.1/OG0003758.1/OG0004127.1/OG0004292.1/OG0004316.1/OG0004574.1/OG0004980.1/OG0005070.1/OG0006007.1/OG0006248.1/OG0006717.1/OG0006778.1/OG0007634.1</t>
  </si>
  <si>
    <t>OG0000098.9/OG0000098.6/OG0000098.5/OG0000098.3/OG0000098.8/OG0000098.7/OG0000098.4/OG0000098.1/OG0000098.2/OG0000730.2/OG0000730.1/OG0000795.1/OG0000795.2/OG0002295.1/OG0002387.1/OG0002443.2/OG0002443.1/OG0003821.1/OG0004319.1/OG0004413.1/OG0005466.1/OG0006515.1/OG0006801.1</t>
  </si>
  <si>
    <t>OG0000795.1/OG0000795.2/OG0002387.1/OG0002443.2/OG0002443.1/OG0003821.1/OG0004413.1/OG0005466.1/OG0006515.1/OG0006801.1</t>
  </si>
  <si>
    <t>OG0002295.1/OG0004319.1</t>
  </si>
  <si>
    <t>OG0000770.2/OG0000770.1</t>
  </si>
  <si>
    <t>OG0007157.1</t>
  </si>
  <si>
    <t>OG0000549.2/OG0000549.1/OG0003774.1/OG0003997.1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</si>
  <si>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0000098.9/OG0000098.6/OG0000098.5/OG0000098.3/OG0000098.8/OG0000098.7/OG0000098.4/OG0000098.1/OG0000098.2/OG0000104.6/OG0000104.4/OG0000104.5/OG0000104.2/OG0000104.1/OG0000104.3/OG0000107.5/OG0000107.3/OG0000107.7/OG0000107.4/OG0000107.1/OG0000107.2/OG0000107.8/OG0000107.6/OG0000111.6/OG0000111.2/OG0000111.5/OG0000111.1/OG0000111.3/OG0000111.4/OG0000143.2/OG0000143.3/OG0000143.1/OG0000143.4/OG0000155.5/OG0000155.4/OG0000155.3/OG0000155.1/OG0000155.6/OG0000155.2/OG0000193.1/OG0000193.2/OG0000193.5/OG0000193.4/OG0000193.3/OG0000200.4/OG0000200.5/OG0000200.2/OG0000200.6/OG0000200.3/OG0000200.1/OG0000208.2/OG0000208.1/OG0000208.4/OG0000208.3/OG0000298.3/OG0000298.4/OG0000298.5/OG0000298.1/OG0000298.2/OG0000337.3/OG0000337.1/OG0000337.2/OG0000340.4/OG0000340.1/OG0000340.3/OG0000340.2/OG0000354.3/OG0000354.2/OG0000354.1/OG0000403.2/OG0000403.1/OG0000533.2/OG0000533.3/OG0000533.4/OG0000533.1/OG0000555.1/OG0000555.2/OG0000555.3/OG0000559.3/OG0000559.2/OG0000559.1/OG0000618.2/OG0000618.1/OG0000618.3/OG0000730.2/OG0000730.1/OG0000834.2/OG0000834.1/OG0000889.2/OG0000889.1/OG0000904.2/OG0000904.3/OG0000904.1/OG0001157.2/OG0001157.1/OG0001167.1/OG0001167.2/OG0001171.2/OG0001171.1/OG0001420.1/OG0001501.1/OG0001607.2/OG0001607.1/OG0001706.1/OG0001706.2/OG0001765.1/OG0001858.1/OG0002208.1/OG0002208.2/OG0002575.1/OG0002963.1/OG0003031.1/OG0003053.1/OG0004085.1/OG0004125.1/OG0004634.1/OG0004699.2/OG0004699.1/OG0005758.1/OG0006236.1/OG0006765.1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</si>
  <si>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0000200.4/OG0000200.5/OG0000200.2/OG0000200.6/OG0000200.3/OG0000200.1/OG0000559.3/OG0000559.2/OG0000559.1/OG0000616.2/OG0000616.1/OG0000616.3/OG0000947.1/OG0000947.2/OG0000997.1/OG0000997.2/OG0001694.2/OG0001694.1/OG0002342.1/OG0002342.2/OG0002586.1/OG0002586.2/OG0004454.1</t>
  </si>
  <si>
    <t>OG0003666.1</t>
  </si>
  <si>
    <t>OG0000696.1/OG0000696.2/OG0000696.3/OG0002369.1/OG0003266.2/OG0003266.1</t>
  </si>
  <si>
    <t>OG0004638.1/OG0008269.1</t>
  </si>
  <si>
    <t>OG0000334.3/OG0000334.1/OG0000334.4/OG0000334.2/OG0001567.1/OG0003529.1/OG0004883.1/OG0004930.1</t>
  </si>
  <si>
    <t>OG0004883.1</t>
  </si>
  <si>
    <t>OG0001157.2/OG0001157.1/OG0001212.2/OG0001212.1/OG0002934.1/OG0006286.1</t>
  </si>
  <si>
    <t>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0000032.12/OG0000032.2/OG0000032.8/OG0000032.10/OG0000032.9/OG0000032.7/OG0000032.14/OG0000032.6/OG0000032.5/OG0000032.3/OG0000032.11/OG0000032.1/OG0000032.4/OG0000032.13/OG0000053.9/OG0000053.10/OG0000053.2/OG0000053.7/OG0000053.12/OG0000053.4/OG0000053.1/OG0000053.6/OG0000053.11/OG0000053.8/OG0000053.5/OG0000053.3/OG0000114.2/OG0000114.1/OG0000114.3/OG0000114.5/OG0000114.4/OG0000126.3/OG0000126.2/OG0000126.8/OG0000126.6/OG0000126.5/OG0000126.1/OG0000126.4/OG0000126.7/OG0000172.3/OG0000172.4/OG0000172.2/OG0000172.1/OG0000208.2/OG0000208.1/OG0000208.4/OG0000208.3/OG0000267.4/OG0000267.1/OG0000267.2/OG0000267.5/OG0000267.3/OG0000273.1/OG0000273.5/OG0000273.4/OG0000273.2/OG0000273.3/OG0000276.4/OG0000276.1/OG0000276.2/OG0000276.3/OG0000292.1/OG0000292.2/OG0000292.3/OG0000305.1/OG0000305.4/OG0000305.2/OG0000305.3/OG0000320.4/OG0000320.3/OG0000320.2/OG0000320.1/OG0000320.5/OG0000367.2/OG0000367.1/OG0000367.3/OG0000367.4/OG0000391.4/OG0000391.3/OG0000391.1/OG0000391.2/OG0000525.3/OG0000525.1/OG0000525.2/OG0000539.2/OG0000539.1/OG0000539.3/OG0000563.2/OG0000563.3/OG0000563.1/OG0000567.1/OG0000567.3/OG0000567.2/OG0000592.2/OG0000592.1/OG0000592.3/OG0000617.1/OG0000617.2/OG0000617.3/OG0000663.3/OG0000663.2/OG0000663.1/OG0000704.2/OG0000704.1/OG0000704.3/OG0000709.3/OG0000709.1/OG0000709.2/OG0000815.1/OG0000815.2/OG0000832.1/OG0000832.3/OG0000832.2/OG0000876.1/OG0000876.2/OG0000917.2/OG0000917.1/OG0000919.2/OG0000919.1/OG0000920.2/OG0000920.1/OG0000947.1/OG0000947.2/OG0000997.1/OG0000997.2/OG0001019.1/OG0001019.2/OG0001052.2/OG0001052.1/OG0001111.1/OG0001111.2/OG0001251.2/OG0001251.1/OG0001339.2/OG0001339.1/OG0001365.2/OG0001365.1/OG0001511.1/OG0001578.2/OG0001578.1/OG0001599.1/OG0001599.2/OG0001697.2/OG0001697.1/OG0001768.1/OG0001772.2/OG0001772.1/OG0001780.1/OG0001780.2/OG0001784.2/OG0001784.1/OG0001785.1/OG0001785.2/OG0001861.2/OG0001861.1/OG0001967.2/OG0001967.1/OG0002079.1/OG0002267.1/OG0002385.1/OG0002487.1/OG0002614.1/OG0002762.2/OG0002762.1/OG0002796.1/OG0002812.1/OG0002890.1/OG0002890.2/OG0002924.1/OG0002934.1/OG0003056.2/OG0003056.1/OG0003275.1/OG0003275.2/OG0003332.1/OG0003423.1/OG0003435.1/OG0003473.1/OG0003491.1/OG0003591.1/OG0003721.1/OG0003771.1/OG0003838.1/OG0003925.1/OG0004011.1/OG0004029.1/OG0004301.1/OG0004361.1/OG0004396.1/OG0004422.1/OG0004461.1/OG0004943.1/OG0004952.1/OG0005044.1/OG0005322.1/OG0005538.1/OG0006197.1/OG0006340.1/OG0006647.1/OG0007432.1/OG0009072.1</t>
  </si>
  <si>
    <t>OG0001104.2/OG0001104.1/OG0001662.2/OG0001662.1/OG0001966.2/OG0001966.1/OG0002073.1/OG0002073.2/OG0002282.1/OG0003509.1/OG0003735.1/OG0003832.1/OG0004681.1/OG0004945.1/OG0005829.1/OG0007229.1/OG0007771.1/OG0008078.1/OG0008221.1</t>
  </si>
  <si>
    <t>OG0000279.4/OG0000279.1/OG0000279.6/OG0000279.2/OG0000279.9/OG0000279.3/OG0000279.8/OG0000279.5/OG0000279.7/OG0001398.1/OG0001632.1/OG0002306.2/OG0002306.1/OG0003315.1/OG0003315.2/OG0003454.1/OG0005474.1/OG0005606.1/OG0006476.1/OG0006746.1/OG0006746.2/OG0007645.1/OG0009366.2/OG0009366.1</t>
  </si>
  <si>
    <t>OG0000947.1/OG0000947.2/OG0001768.1/OG0002267.1/OG0002934.1/OG0003332.1/OG0005044.1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</si>
  <si>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0000163.2/OG0000163.3/OG0000163.4/OG0000163.6/OG0000163.1/OG0000163.5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0000344.3/OG0000344.1/OG0000344.4/OG0000344.2/OG0000356.4/OG0000356.1/OG0000356.2/OG0000356.3/OG0000358.2/OG0000358.1/OG0000358.3/OG0000358.4/OG0000363.4/OG0000363.1/OG0000363.2/OG0000363.3/OG0000374.1/OG0000374.2/OG0000374.4/OG0000374.3/OG0000386.3/OG0000386.1/OG0000386.4/OG0000386.2/OG0000396.4/OG0000396.3/OG0000396.1/OG0000396.2/OG0000402.2/OG0000402.3/OG0000402.1/OG0000403.2/OG0000403.1/OG0000404.1/OG0000404.2/OG0000404.3/OG0000404.4/OG0000406.1/OG0000406.3/OG0000406.2/OG0000412.2/OG0000412.1/OG0000412.3/OG0000419.4/OG0000419.3/OG0000419.2/OG0000419.1/OG0000420.3/OG0000420.2/OG0000420.1/OG0000429.3/OG0000429.2/OG0000429.1/OG0000446.3/OG0000446.2/OG0000446.1/OG0000447.3/OG0000447.2/OG0000447.1/OG0000448.2/OG0000448.4/OG0000448.1/OG0000448.3/OG0000449.3/OG0000449.1/OG0000449.2/OG0000454.1/OG0000454.2/OG0000467.4/OG0000467.3/OG0000467.2/OG0000467.1/OG0000478.2/OG0000478.1/OG0000478.3/OG0000484.2/OG0000484.1/OG0000484.3/OG0000485.1/OG0000485.3/OG0000485.2/OG0000501.1/OG0000502.2/OG0000502.1/OG0000502.3/OG0000521.2/OG0000521.1/OG0000521.3/OG0000525.3/OG0000525.1/OG0000525.2/OG0000526.3/OG0000526.2/OG0000526.1/OG0000538.3/OG0000538.2/OG0000538.4/OG0000538.1/OG0000540.3/OG0000540.4/OG0000540.2/OG0000540.1/OG0000544.3/OG0000544.1/OG0000544.2/OG0000549.2/OG0000549.1/OG0000551.3/OG0000551.2/OG0000551.1/OG0000563.2/OG0000563.3/OG0000563.1/OG0000567.1/OG0000567.3/OG0000567.2/OG0000571.3/OG0000571.1/OG0000571.2/OG0000582.3/OG0000582.1/OG0000582.2/OG0000608.1/OG0000608.2/OG0000613.1/OG0000613.3/OG0000613.2/OG0000618.2/OG0000618.1/OG0000618.3/OG0000619.1/OG0000619.3/OG0000619.2/OG0000636.3/OG0000636.1/OG0000636.2/OG0000666.3/OG0000666.2/OG0000666.1/OG0000671.3/OG0000671.1/OG0000671.2/OG0000686.1/OG0000686.2/OG0000686.3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0000730.2/OG0000730.1/OG0000737.1/OG0000737.3/OG0000737.2/OG0000741.2/OG0000741.1/OG0000741.3/OG0000746.1/OG0000746.2/OG0000756.1/OG0000763.1/OG0000763.2/OG0000770.2/OG0000770.1/OG0000772.1/OG0000772.2/OG0000782.1/OG0000782.3/OG0000782.2/OG0000785.1/OG0000785.2/OG0000795.1/OG0000795.2/OG0000812.1/OG0000812.2/OG0000812.3/OG0000815.1/OG0000815.2/OG0000828.1/OG0000828.2/OG0000834.2/OG0000834.1/OG0000862.2/OG0000862.1/OG0000866.3/OG0000866.2/OG0000866.1/OG0000868.2/OG0000868.1/OG0000868.3/OG0000883.1/OG0000883.2/OG0000883.3/OG0000893.1/OG0000893.2/OG0000897.2/OG0000897.1/OG0000918.2/OG0000918.3/OG0000918.1/OG0000920.2/OG0000920.1/OG0000921.3/OG0000921.1/OG0000921.2/OG0000932.3/OG0000932.1/OG0000932.2/OG0000935.2/OG0000935.1/OG0000938.1/OG0000938.3/OG0000938.2/OG0000942.2/OG0000942.3/OG0000942.1/OG0000945.1/OG0000945.2/OG0000952.2/OG0000952.1/OG0000960.1/OG0000960.2/OG0000972.1/OG0000972.2/OG0000992.1/OG0000992.2/OG0000994.2/OG0000994.1/OG0000997.1/OG0000997.2/OG0001001.1/OG0001001.2/OG0001003.1/OG0001003.2/OG0001004.2/OG0001004.1/OG0001006.1/OG0001006.2/OG0001017.1/OG0001017.2/OG0001018.2/OG0001018.3/OG0001018.1/OG0001021.1/OG0001025.2/OG0001025.1/OG0001025.3/OG0001029.2/OG0001029.1/OG0001033.2/OG0001033.1/OG0001034.2/OG0001034.1/OG0001050.2/OG0001050.1/OG0001052.2/OG0001052.1/OG0001053.1/OG0001053.2/OG0001053.3/OG0001055.1/OG0001055.2/OG0001078.2/OG0001078.3/OG0001078.1/OG0001081.2/OG0001081.1/OG0001087.1/OG0001087.2/OG0001090.1/OG0001090.2/OG0001118.1/OG0001118.2/OG0001120.2/OG0001120.1/OG0001127.2/OG0001127.1/OG0001128.1/OG0001128.2/OG0001149.1/OG0001149.2/OG0001153.2/OG0001153.1/OG0001154.1/OG0001154.2/OG0001157.2/OG0001157.1/OG0001158.2/OG0001158.1/OG0001162.1/OG0001162.2/OG0001164.2/OG0001164.1/OG0001167.1/OG0001167.2/OG0001169.2/OG0001169.1/OG0001170.2/OG0001170.1/OG0001172.2/OG0001172.1/OG0001173.2/OG0001173.1/OG0001176.1/OG0001176.2/OG0001193.1/OG0001193.2/OG0001203.2/OG0001203.1/OG0001218.2/OG0001218.1/OG0001222.1/OG0001222.2/OG0001223.1/OG0001223.2/OG0001225.2/OG0001225.1/OG0001243.2/OG0001243.1/OG0001247.1/OG0001247.2/OG0001248.1/OG0001248.2/OG0001257.1/OG0001257.2/OG0001259.2/OG0001259.1/OG0001262.2/OG0001262.1/OG0001267.2/OG0001267.1/OG0001271.2/OG0001271.1/OG0001275.2/OG0001275.1/OG0001276.2/OG0001276.1/OG0001278.2/OG0001278.1/OG0001326.1/OG0001342.2/OG0001342.1/OG0001358.1/OG0001358.2/OG0001365.2/OG0001365.1/OG0001369.1/OG0001374.2/OG0001374.1/OG0001395.2/OG0001395.1/OG0001401.3/OG0001401.2/OG0001401.1/OG0001403.2/OG0001403.1/OG0001407.1/OG0001407.2/OG0001412.2/OG0001412.1/OG0001420.1/OG0001421.2/OG0001421.1/OG0001466.2/OG0001466.1/OG0001467.2/OG0001467.1/OG0001469.2/OG0001469.1/OG0001509.2/OG0001509.1/OG0001512.1/OG0001512.2/OG0001513.2/OG0001513.1/OG0001514.2/OG0001514.1/OG0001523.1/OG0001523.2/OG0001543.2/OG0001543.1/OG0001552.2/OG0001552.1/OG0001559.2/OG0001559.1/OG0001569.1/OG0001578.2/OG0001578.1/OG0001597.1/OG0001597.2/OG0001598.2/OG0001598.1/OG0001607.2/OG0001607.1/OG0001616.1/OG0001616.2/OG0001631.2/OG0001631.1/OG0001635.1/OG0001639.1/OG0001639.2/OG0001640.1/OG0001640.2/OG0001645.2/OG0001645.1/OG0001648.2/OG0001648.1/OG0001661.1/OG0001661.2/OG0001670.2/OG0001670.1/OG0001690.1/OG0001694.2/OG0001694.1/OG0001706.1/OG0001706.2/OG0001712.1/OG0001712.2/OG0001714.2/OG0001714.1/OG0001718.1/OG0001719.1/OG0001743.1/OG0001743.2/OG0001752.2/OG0001752.1/OG0001764.2/OG0001764.1/OG0001765.1/OG0001768.1/OG0001772.2/OG0001772.1/OG0001774.1/OG0001774.2/OG0001782.1/OG0001782.2/OG0001783.1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0002024.1/OG0002024.2/OG0002033.1/OG0002040.2/OG0002040.1/OG0002047.1/OG0002047.2/OG0002051.1/OG0002056.1/OG0002064.2/OG0002064.1/OG0002067.1/OG0002071.1/OG0002071.2/OG0002075.2/OG0002075.1/OG0002076.1/OG0002076.2/OG0002079.1/OG0002107.2/OG0002107.1/OG0002108.1/OG0002120.1/OG0002120.2/OG0002134.1/OG0002142.1/OG0002142.2/OG0002144.1/OG0002144.2/OG0002146.1/OG0002150.2/OG0002150.1/OG0002154.1/OG0002154.2/OG0002163.1/OG0002163.2/OG0002164.2/OG0002164.1/OG0002167.1/OG0002174.1/OG0002178.1/OG0002178.2/OG0002179.1/OG0002228.1/OG0002232.1/OG0002236.1/OG0002236.2/OG0002237.1/OG0002267.1/OG0002276.1/OG0002284.1/OG0002292.2/OG0002292.1/OG0002295.1/OG0002298.1/OG0002342.1/OG0002342.2/OG0002343.1/OG0002343.2/OG0002350.1/OG0002350.2/OG0002358.1/OG0002358.2/OG0002359.1/OG0002361.2/OG0002361.1/OG0002364.1/OG0002364.2/OG0002369.1/OG0002375.1/OG0002377.1/OG0002377.2/OG0002381.2/OG0002381.1/OG0002384.1/OG0002387.1/OG0002403.2/OG0002403.1/OG0002409.1/OG0002413.1/OG0002432.1/OG0002432.2/OG0002443.2/OG0002443.1/OG0002451.1/OG0002451.2/OG0002454.1/OG0002454.2/OG0002460.1/OG0002464.1/OG0002464.2/OG0002466.1/OG0002468.1/OG0002468.2/OG0002469.1/OG0002472.1/OG0002475.1/OG0002477.1/OG0002482.1/OG0002502.1/OG0002515.1/OG0002518.1/OG0002551.1/OG0002551.2/OG0002553.1/OG0002557.2/OG0002557.1/OG0002572.1/OG0002575.1/OG0002584.1/OG0002584.2/OG0002591.1/OG0002594.2/OG0002594.1/OG0002597.1/OG0002597.2/OG0002601.1/OG0002602.2/OG0002602.1/OG0002607.1/OG0002614.1/OG0002615.1/OG0002621.1/OG0002623.2/OG0002623.1/OG0002626.1/OG0002643.1/OG0002649.1/OG0002650.1/OG0002650.2/OG0002656.1/OG0002659.1/OG0002666.1/OG0002668.2/OG0002668.1/OG0002670.1/OG0002709.1/OG0002730.1/OG0002731.2/OG0002731.1/OG0002743.1/OG0002743.2/OG0002746.1/OG0002748.1/OG0002754.1/OG0002761.1/OG0002762.2/OG0002762.1/OG0002773.1/OG0002774.2/OG0002774.1/OG0002790.1/OG0002794.2/OG0002794.1/OG0002797.1/OG0002798.1/OG0002798.2/OG0002804.1/OG0002807.1/OG0002810.1/OG0002812.1/OG0002825.2/OG0002825.1/OG0002867.2/OG0002867.1/OG0002871.1/OG0002874.1/OG0002887.1/OG0002887.2/OG0002915.1/OG0002916.1/OG0002918.1/OG0002920.1/OG0002923.1/OG0002926.1/OG0002932.1/OG0002934.1/OG0002943.2/OG0002943.1/OG0002946.1/OG0002947.2/OG0002947.1/OG0002949.1/OG0002949.2/OG0002954.1/OG0002955.1/OG0002959.1/OG0002964.1/OG0002971.1/OG0003026.1/OG0003029.1/OG0003031.1/OG0003054.1/OG0003061.1/OG0003066.1/OG0003068.1/OG0003078.1/OG0003090.1/OG0003095.1/OG0003098.1/OG0003116.1/OG0003132.1/OG0003138.1/OG0003146.1/OG0003148.1/OG0003155.2/OG0003155.1/OG0003190.1/OG0003217.1/OG0003218.1/OG0003221.1/OG0003243.1/OG0003256.1/OG0003264.1/OG0003266.2/OG0003266.1/OG0003270.1/OG0003276.1/OG0003277.1/OG0003280.1/OG0003291.1/OG0003292.1/OG0003318.1/OG0003326.1/OG0003328.1/OG0003333.1/OG0003343.1/OG0003344.1/OG0003421.1/OG0003423.1/OG0003424.1/OG0003425.1/OG0003427.1/OG0003442.1/OG0003456.1/OG0003479.1/OG0003481.1/OG0003487.1/OG0003490.1/OG0003492.1/OG0003499.1/OG0003510.1/OG0003511.1/OG0003522.1/OG0003523.1/OG0003525.1/OG0003527.1/OG0003529.1/OG0003539.1/OG0003558.1/OG0003564.1/OG0003569.1/OG0003571.1/OG0003582.1/OG0003584.1/OG0003590.1/OG0003591.1/OG0003593.1/OG0003594.1/OG0003642.1/OG0003647.1/OG0003659.1/OG0003679.1/OG0003683.1/OG0003690.1/OG0003691.1/OG0003699.1/OG0003702.1/OG0003703.1/OG0003715.1/OG0003718.1/OG0003721.1/OG0003730.1/OG0003731.1/OG0003750.1/OG0003752.1/OG0003754.1/OG0003755.1/OG0003774.1/OG0003775.1/OG0003778.1/OG0003779.1/OG0003798.1/OG0003799.1/OG0003801.1/OG0003819.1/OG0003821.1/OG0003826.1/OG0003827.1/OG0003829.1/OG0003831.1/OG0003846.1/OG0003855.1/OG0003919.1/OG0003945.1/OG0003946.1/OG0003952.1/OG0003953.1/OG0003955.1/OG0003961.1/OG0003963.1/OG0003969.1/OG0003972.1/OG0003973.1/OG0003990.1/OG0003993.1/OG0003997.1/OG0004000.1/OG0004016.1/OG0004017.1/OG0004029.1/OG0004033.1/OG0004038.1/OG0004042.1/OG0004044.1/OG0004045.1/OG0004047.1/OG0004068.1/OG0004069.1/OG0004084.1/OG0004085.1/OG0004089.1/OG0004093.1/OG0004106.1/OG0004108.1/OG0004111.1/OG0004112.1/OG0004112.2/OG0004125.1/OG0004129.1/OG0004130.1/OG0004135.1/OG0004138.1/OG0004139.1/OG0004144.1/OG0004149.1/OG0004155.1/OG0004204.1/OG0004223.1/OG0004234.1/OG0004238.1/OG0004246.1/OG0004251.1/OG0004260.1/OG0004269.1/OG0004273.1/OG0004281.1/OG0004283.1/OG0004287.1/OG0004288.1/OG0004289.1/OG0004292.1/OG0004294.1/OG0004300.1/OG0004305.1/OG0004306.1/OG0004309.1/OG0004311.1/OG0004315.1/OG0004319.1/OG0004333.1/OG0004335.1/OG0004338.1/OG0004351.1/OG0004354.1/OG0004357.1/OG0004363.1/OG0004365.1/OG0004370.1/OG0004371.1/OG0004387.1/OG0004389.1/OG0004391.1/OG0004396.1/OG0004397.1/OG0004404.1/OG0004408.1/OG0004409.1/OG0004413.1/OG0004423.1/OG0004425.1/OG0004426.1/OG0004428.1/OG0004433.1/OG0004437.1/OG0004439.1/OG0004451.1/OG0004455.1/OG0004469.1/OG0004480.1/OG0004493.1/OG0004544.1/OG0004568.1/OG0004576.1/OG0004579.1/OG0004589.1/OG0004591.1/OG0004596.1/OG0004614.1/OG0004618.1/OG0004620.1/OG0004632.1/OG0004634.1/OG0004636.1/OG0004637.1/OG0004653.1/OG0004656.1/OG0004662.1/OG0004665.1/OG0004690.1/OG0004691.1/OG0004703.1/OG0004711.1/OG0004718.1/OG0004726.1/OG0004729.1/OG0004735.1/OG0004742.1/OG0004746.1/OG0004749.1/OG0004751.1/OG0004755.1/OG0004768.1/OG0004778.1/OG0004782.1/OG0004785.1/OG0004791.1/OG0004796.1/OG0004797.1/OG0004811.1/OG0004815.1/OG0004883.1/OG0004904.1/OG0004908.1/OG0004912.1/OG0004918.1/OG0004930.1/OG0004943.1/OG0004948.1/OG0004949.1/OG0004952.1/OG0004955.1/OG0004974.1/OG0004981.1/OG0004992.1/OG0004994.1/OG0005000.1/OG0005003.1/OG0005013.1/OG0005017.1/OG0005027.1/OG0005035.1/OG0005043.1/OG0005051.1/OG0005053.1/OG0005055.1/OG0005059.1/OG0005065.1/OG0005072.1/OG0005073.1/OG0005078.1/OG0005081.1/OG0005091.1/OG0005092.1/OG0005102.1/OG0005103.1/OG0005111.1/OG0005114.1/OG0005115.1/OG0005120.1/OG0005123.1/OG0005126.1/OG0005134.1/OG0005144.1/OG0005147.1/OG0005158.1/OG0005159.1/OG0005168.1/OG0005238.1/OG0005243.1/OG0005273.1/OG0005278.1/OG0005284.1/OG0005297.1/OG0005304.1/OG0005318.1/OG0005325.1/OG0005330.1/OG0005347.1/OG0005354.1/OG0005367.1/OG0005372.1/OG0005382.1/OG0005391.1/OG0005394.1/OG0005397.1/OG0005402.1/OG0005405.1/OG0005406.1/OG0005413.1/OG0005432.1/OG0005434.1/OG0005446.1/OG0005451.1/OG0005454.1/OG0005464.1/OG0005465.1/OG0005466.1/OG0005469.1/OG0005472.1/OG0005489.1/OG0005492.1/OG0005493.1/OG0005501.1/OG0005503.1/OG0005505.1/OG0005507.1/OG0005510.1/OG0005512.1/OG0005515.1/OG0005524.1/OG0005527.1/OG0005539.1/OG0005542.1/OG0005555.1/OG0005558.1/OG0005564.1/OG0005575.1/OG0005580.1/OG0005585.1/OG0005657.1/OG0005669.1/OG0005678.1/OG0005686.1/OG0005693.1/OG0005712.1/OG0005722.1/OG0005733.1/OG0005736.1/OG0005737.1/OG0005764.1/OG0005774.1/OG0005782.1/OG0005786.1/OG0005789.1/OG0005802.1/OG0005812.1/OG0005813.1/OG0005815.1/OG0005819.1/OG0005821.1/OG0005825.1/OG0005839.1/OG0005845.1/OG0005850.1/OG0005852.1/OG0005867.1/OG0005871.1/OG0005877.1/OG0005893.1/OG0005899.1/OG0005913.1/OG0005930.1/OG0005932.1/OG0005940.1/OG0005963.1/OG0005980.1/OG0005981.1/OG0005998.1/OG0006033.1/OG0006052.1/OG0006185.1/OG0006198.1/OG0006234.1/OG0006248.1/OG0006256.1/OG0006261.1/OG0006275.1/OG0006279.1/OG0006305.1/OG0006307.1/OG0006319.1/OG0006321.1/OG0006333.1/OG0006340.1/OG0006342.1/OG0006351.1/OG0006366.1/OG0006368.1/OG0006371.1/OG0006375.1/OG0006381.1/OG0006382.1/OG0006394.1/OG0006410.1/OG0006422.1/OG0006429.1/OG0006439.1/OG0006441.1/OG0006442.1/OG0006457.1/OG0006464.1/OG0006465.1/OG0006486.1/OG0006503.1/OG0006515.1/OG0006519.1/OG0006626.1/OG0006656.1/OG0006659.1/OG0006671.1/OG0006680.1/OG0006683.1/OG0006685.1/OG0006727.1/OG0006729.1/OG0006741.1/OG0006751.1/OG0006752.1/OG0006774.1/OG0006778.1/OG0006801.1/OG0006819.1/OG0006820.1/OG0006837.1/OG0006842.1/OG0006846.1/OG0006850.1/OG0006860.1/OG0006866.1/OG0006873.1/OG0006889.1/OG0006894.1/OG0006901.1/OG0006913.1/OG0006915.1/OG0006918.1/OG0006919.1/OG0006922.1/OG0006931.1/OG0006933.1/OG0006934.1/OG0006954.1/OG0007063.1/OG0007074.1/OG0007091.1/OG0007098.1/OG0007130.1/OG0007132.1/OG0007183.1/OG0007195.1/OG0007197.1/OG0007200.1/OG0007223.1/OG0007241.1/OG0007243.1/OG0007280.1/OG0007282.1/OG0007299.1/OG0007301.1/OG0007319.1/OG0007349.1/OG0007354.1/OG0007372.1/OG0007432.1/OG0007608.1/OG0007624.1/OG0007634.1/OG0007638.1/OG0007648.1/OG0007650.1/OG0007719.1/OG0007734.1/OG0007737.1/OG0007766.1/OG0007768.1/OG0007787.1/OG0007809.1/OG0007812.1/OG0007820.1/OG0007832.1/OG0007980.1/OG0007998.1/OG0008000.1/OG0008008.1/OG0008053.1/OG0008071.1/OG0008076.1/OG0008083.1/OG0008106.1/OG0008113.1/OG0008130.1/OG0008140.1/OG0008168.1/OG0008485.1/OG0008490.1/OG0008508.1/OG0008553.1/OG0008560.1/OG0008782.1/OG0009051.1/OG0009116.1</t>
  </si>
  <si>
    <t>OG0000266.6/OG0000266.3/OG0000266.5/OG0000266.1/OG0000266.2/OG0000266.4/OG0000377.1/OG0000377.3/OG0000377.2/OG0000572.2/OG0000572.1/OG0001000.1/OG0001000.2/OG0001373.1/OG0001573.1/OG0001632.1/OG0001795.2/OG0001795.1/OG0001920.1/OG0002011.1/OG0002011.2/OG0002181.1/OG0002181.2/OG0002186.1/OG0002287.1/OG0002527.1/OG0002582.1/OG0002593.1/OG0002658.1/OG0002724.1/OG0002813.1/OG0002817.2/OG0002817.1/OG0002831.1/OG0002905.1/OG0003293.1/OG0003315.1/OG0003315.2/OG0003350.1/OG0003353.1/OG0003447.1/OG0003454.1/OG0003568.2/OG0003568.1/OG0003671.1/OG0003874.1/OG0003887.1/OG0003959.1/OG0003960.1/OG0004075.1/OG0004150.1/OG0004381.1/OG0004446.1/OG0004501.1/OG0004638.1/OG0004687.1/OG0004687.2/OG0004706.1/OG0004837.1/OG0004847.1/OG0004956.1/OG0004966.1/OG0005012.1/OG0005069.1/OG0005125.1/OG0005129.1/OG0005190.1/OG0005439.1/OG0005449.2/OG0005449.1/OG0005518.1/OG0005548.1/OG0005562.1/OG0005572.1/OG0005576.1/OG0005596.1/OG0005600.1/OG0005605.1/OG0005606.1/OG0005695.1/OG0005706.1/OG0005715.1/OG0005776.1/OG0005803.1/OG0005810.1/OG0005822.1/OG0006078.1/OG0006184.1/OG0006225.1/OG0006383.1/OG0006389.1/OG0006392.1/OG0006412.1/OG0006594.1/OG0006836.1/OG0006883.1/OG0006964.1/OG0007144.1/OG0007225.1/OG0007344.1/OG0007360.1/OG0007366.1/OG0007441.1/OG0007590.1/OG0007594.1/OG0007602.1/OG0007859.1/OG0008116.1/OG0008269.1/OG0008563.1/OG0008623.1/OG0008786.1/OG0009154.1/OG0009738.1/OG0010076.1</t>
  </si>
  <si>
    <t>OG0000407.6/OG0000407.3/OG0000407.1/OG0000407.5/OG0000407.4/OG0000407.2/OG0001046.2/OG0001046.1/OG0001362.2/OG0001362.1/OG0001497.1/OG0001497.2/OG0001662.2/OG0001662.1/OG0001686.1/OG0001686.2/OG0001862.2/OG0001862.1/OG0001924.1/OG0001940.1/OG0002019.1/OG0002032.1/OG0002032.2/OG0002073.1/OG0002073.2/OG0002117.1/OG0002132.2/OG0002132.1/OG0002145.1/OG0002168.1/OG0002257.2/OG0002257.1/OG0002270.1/OG0002270.2/OG0002382.1/OG0002583.1/OG0002633.1/OG0002646.1/OG0002952.2/OG0002952.1/OG0003125.1/OG0003151.1/OG0003160.1/OG0003220.1/OG0003238.1/OG0003257.1/OG0003335.1/OG0003339.1/OG0003415.1/OG0003596.1/OG0003688.1/OG0003716.1/OG0003729.1/OG0003735.1/OG0004096.1/OG0004278.1/OG0004280.1/OG0004282.1/OG0004372.1/OG0004410.1/OG0004456.1/OG0004488.1/OG0004598.1/OG0004681.1/OG0004698.1/OG0004702.1/OG0004712.1/OG0004737.1/OG0004744.1/OG0004769.1/OG0004779.1/OG0004795.1/OG0004808.1/OG0004905.1/OG0004911.1/OG0004945.1/OG0005031.1/OG0005034.1/OG0005056.1/OG0005060.1/OG0005075.1/OG0005113.1/OG0005340.1/OG0005376.1/OG0005422.1/OG0005481.1/OG0005534.1/OG0005582.1/OG0005829.1/OG0005897.1/OG0005907.1/OG0006064.1/OG0006227.1/OG0006253.1/OG0006257.1/OG0006264.1/OG0006270.1/OG0006406.1/OG0006462.1/OG0006475.1/OG0006495.1/OG0006654.1/OG0006708.1/OG0006716.1/OG0006735.1/OG0006750.1/OG0006771.1/OG0006781.1/OG0006786.1/OG0006813.1/OG0006855.1/OG0006857.1/OG0006865.1/OG0006940.1/OG0006951.1/OG0007155.1/OG0007234.1/OG0007281.1/OG0007355.1/OG0007357.1/OG0007385.1/OG0007387.1/OG0007666.1/OG0007678.1/OG0007707.1/OG0007709.1/OG0007751.1/OG0007782.1/OG0007790.1/OG0007791.1/OG0007826.1/OG0008011.1/OG0008019.1/OG0008049.1/OG0008056.1/OG0008098.1/OG0008107.1/OG0008165.1/OG0008188.1/OG0008205.1/OG0008465.1/OG0008493.1/OG0008519.1/OG0008530.1/OG0008552.1/OG0008853.1/OG0008856.1/OG0009053.1/OG0009118.1/OG0009119.1/OG0009699.1/OG0010621.1/OG0010668.1/OG0011506.1</t>
  </si>
  <si>
    <t>OG0000332.3/OG0000332.2/OG0000332.1/OG0000666.3/OG0000666.2/OG0000666.1/OG0000947.1/OG0000947.2/OG0001084.2/OG0001084.1/OG0001262.2/OG0001262.1/OG0001393.1/OG0001393.2/OG0001932.1/OG0001932.2/OG0002284.1/OG0002748.1</t>
  </si>
  <si>
    <t>OG0004280.1/OG0006495.1</t>
  </si>
  <si>
    <t>OG0000054.3/OG0000054.7/OG0000054.6/OG0000054.4/OG0000054.2/OG0000054.1/OG0000054.5/OG0000446.3/OG0000446.2/OG0000446.1/OG0001222.1/OG0001222.2/OG0002790.1/OG0002794.2/OG0002794.1/OG0003116.1/OG0003511.1/OG0004289.1/OG0004596.1/OG0004992.1/OG0005159.1/OG0005575.1/OG0005722.1/OG0005893.1/OG0006052.1/OG0006820.1/OG0006873.1</t>
  </si>
  <si>
    <t>OG0000054.3/OG0000054.7/OG0000054.6/OG0000054.4/OG0000054.2/OG0000054.1/OG0000054.5/OG0002790.1/OG0002794.2/OG0002794.1/OG0003511.1/OG0004289.1/OG0004992.1/OG0005159.1/OG0005575.1/OG0005722.1/OG0005893.1/OG0006820.1/OG0006873.1</t>
  </si>
  <si>
    <t>OG0000368.2/OG0000368.3/OG0000368.1/OG0000892.1/OG0000892.2/OG0001118.1/OG0001118.2/OG0004818.1/OG0005072.1</t>
  </si>
  <si>
    <t>OG0000038.11/OG0000038.6/OG0000038.9/OG0000038.12/OG0000038.2/OG0000038.8/OG0000038.10/OG0000038.7/OG0000038.1/OG0000038.4/OG0000038.5/OG0000038.3/OG0000187.6/OG0000187.5/OG0000187.4/OG0000187.3/OG0000187.1/OG0000187.2/OG0000524.2/OG0000524.1/OG0000524.3/OG0000636.3/OG0000636.1/OG0000636.2/OG0000904.2/OG0000904.3/OG0000904.1/OG0001072.2/OG0001072.1/OG0001267.2/OG0001267.1/OG0001706.1/OG0001706.2/OG0002026.1/OG0002026.2/OG0002119.2/OG0002119.1/OG0002147.1/OG0002147.2/OG0002241.1/OG0002241.2/OG0002289.1/OG0002407.1/OG0002483.1/OG0002487.1/OG0002745.1/OG0002745.2/OG0003232.1/OG0003745.1/OG0003790.1/OG0003794.1/OG0003831.1/OG0003853.2/OG0003853.1/OG0003987.1/OG0004340.1/OG0004363.1/OG0004412.1/OG0004447.1/OG0004462.1/OG0004617.1/OG0004651.1/OG0004716.1/OG0004991.1/OG0005047.1/OG0005074.1/OG0005334.1/OG0005742.1/OG0005758.1/OG0005841.1/OG0005899.1/OG0005911.1/OG0005970.1/OG0006279.1/OG0006338.1/OG0006478.1/OG0006798.1/OG0006968.1/OG0007090.1/OG0007157.1/OG0007373.1/OG0007601.1/OG0007823.1/OG0008108.1/OG0008167.1</t>
  </si>
  <si>
    <t>OG0002978.1/OG0003229.1/OG0005371.1/OG0005661.1/OG0005732.1/OG0005863.1/OG0006062.1/OG0006069.1/OG0011594.1</t>
  </si>
  <si>
    <t>OG0002646.1/OG0003765.1/OG0004372.1/OG0006862.1/OG0007763.1</t>
  </si>
  <si>
    <t>OG0002593.1/OG0002628.2/OG0002628.1/OG0002830.1/OG0003229.1/OG0003447.1/OG0003454.1/OG0004031.1/OG0005706.1/OG0005810.1/OG0005822.1/OG0006392.1/OG0007366.1/OG0007413.1/OG0007609.1/OG0007786.1/OG0008269.1</t>
  </si>
  <si>
    <t>OG0001966.2/OG0001966.1/OG0002145.1/OG0002353.1/OG0002646.1/OG0002660.1/OG0003339.1/OG0003415.1/OG0003542.1/OG0003688.1/OG0003797.1/OG0004688.1/OG0005167.1/OG0005376.1/OG0005846.1/OG0006786.1/OG0006855.1/OG0007151.1/OG0007155.1/OG0008022.1/OG0008221.1/OG0009699.1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</si>
  <si>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0000133.3/OG0000133.1/OG0000133.4/OG0000133.2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0000200.4/OG0000200.5/OG0000200.2/OG0000200.6/OG0000200.3/OG0000200.1/OG0000283.4/OG0000283.3/OG0000283.1/OG0000283.2/OG0000299.2/OG0000299.4/OG0000299.3/OG0000299.1/OG0000300.2/OG0000300.3/OG0000300.1/OG0000311.2/OG0000311.3/OG0000311.1/OG0000311.4/OG0000316.4/OG0000316.2/OG0000316.5/OG0000316.1/OG0000316.3/OG0000320.4/OG0000320.3/OG0000320.2/OG0000320.1/OG0000320.5/OG0000322.1/OG0000322.2/OG0000322.4/OG0000322.3/OG0000331.1/OG0000331.3/OG0000331.2/OG0000331.4/OG0000334.3/OG0000334.1/OG0000334.4/OG0000334.2/OG0000375.4/OG0000375.3/OG0000375.2/OG0000375.1/OG0000386.3/OG0000386.1/OG0000386.4/OG0000386.2/OG0000400.4/OG0000400.1/OG0000400.3/OG0000400.2/OG0000492.1/OG0000492.3/OG0000492.2/OG0000507.1/OG0000507.2/OG0000513.2/OG0000513.1/OG0000521.2/OG0000521.1/OG0000521.3/OG0000523.2/OG0000523.3/OG0000523.1/OG0000525.3/OG0000525.1/OG0000525.2/OG0000526.3/OG0000526.2/OG0000526.1/OG0000533.2/OG0000533.3/OG0000533.4/OG0000533.1/OG0000549.2/OG0000549.1/OG0000561.2/OG0000561.3/OG0000561.1/OG0000583.2/OG0000583.1/OG0000583.3/OG0000614.3/OG0000614.2/OG0000614.1/OG0000617.1/OG0000617.2/OG0000617.3/OG0000635.1/OG0000635.2/OG0000670.2/OG0000670.1/OG0000671.3/OG0000671.1/OG0000671.2/OG0000696.1/OG0000696.2/OG0000696.3/OG0000704.2/OG0000704.1/OG0000704.3/OG0000785.1/OG0000785.2/OG0000812.1/OG0000812.2/OG0000812.3/OG0000831.2/OG0000831.1/OG0000858.1/OG0000858.2/OG0000858.3/OG0000886.1/OG0000886.3/OG0000886.2/OG0000892.1/OG0000892.2/OG0000893.1/OG0000893.2/OG0000915.1/OG0000915.2/OG0000917.2/OG0000917.1/OG0000919.2/OG0000919.1/OG0000947.1/OG0000947.2/OG0000953.1/OG0000953.2/OG0001026.1/OG0001026.2/OG0001050.2/OG0001050.1/OG0001148.2/OG0001148.1/OG0001157.2/OG0001157.1/OG0001169.2/OG0001169.1/OG0001176.1/OG0001176.2/OG0001193.1/OG0001193.2/OG0001243.2/OG0001243.1/OG0001248.1/OG0001248.2/OG0001260.1/OG0001262.2/OG0001262.1/OG0001275.2/OG0001275.1/OG0001305.2/OG0001305.1/OG0001342.2/OG0001342.1/OG0001355.2/OG0001355.1/OG0001368.2/OG0001368.1/OG0001397.1/OG0001397.2/OG0001408.1/OG0001408.2/OG0001420.1/OG0001466.2/OG0001466.1/OG0001543.2/OG0001543.1/OG0001559.2/OG0001559.1/OG0001607.2/OG0001607.1/OG0001639.1/OG0001639.2/OG0001648.2/OG0001648.1/OG0001712.1/OG0001712.2/OG0001716.1/OG0001716.2/OG0001752.2/OG0001752.1/OG0001765.1/OG0001768.1/OG0001769.2/OG0001769.1/OG0001772.2/OG0001772.1/OG0001780.1/OG0001780.2/OG0001782.1/OG0001782.2/OG0001786.2/OG0001786.1/OG0001794.1/OG0001794.2/OG0001870.2/OG0001870.1/OG0001945.1/OG0001945.2/OG0001954.1/OG0001970.1/OG0001970.2/OG0001991.1/OG0002009.1/OG0002009.2/OG0002056.1/OG0002077.2/OG0002077.1/OG0002142.1/OG0002142.2/OG0002146.1/OG0002147.1/OG0002147.2/OG0002268.1/OG0002284.1/OG0002380.1/OG0002477.1/OG0002487.1/OG0002492.1/OG0002503.1/OG0002504.2/OG0002504.1/OG0002515.1/OG0002569.1/OG0002586.1/OG0002586.2/OG0002605.1/OG0002605.2/OG0002746.1/OG0002754.1/OG0002772.1/OG0002787.1/OG0002797.1/OG0002822.1/OG0002885.1/OG0002899.1/OG0002907.1/OG0002920.1/OG0002936.1/OG0002947.2/OG0002947.1/OG0002955.1/OG0002959.1/OG0003049.1/OG0003088.1/OG0003090.1/OG0003091.1/OG0003137.1/OG0003243.1/OG0003252.1/OG0003266.2/OG0003266.1/OG0003323.1/OG0003442.1/OG0003481.1/OG0003510.1/OG0003522.1/OG0003523.1/OG0003551.1/OG0003567.1/OG0003580.1/OG0003679.1/OG0003721.1/OG0003752.1/OG0003769.1/OG0003774.1/OG0003801.1/OG0003804.1/OG0003816.1/OG0003819.1/OG0003824.1/OG0003846.1/OG0003945.1/OG0003973.1/OG0003993.1/OG0004029.1/OG0004106.1/OG0004111.1/OG0004156.1/OG0004204.1/OG0004243.1/OG0004283.1/OG0004301.1/OG0004315.1/OG0004428.1/OG0004628.1/OG0004636.1/OG0004691.1/OG0004704.1/OG0004718.1/OG0004728.1/OG0004749.1/OG0004883.1/OG0004975.1/OG0005073.1/OG0005081.1/OG0005103.1/OG0005116.1/OG0005132.1/OG0005154.1/OG0005339.1/OG0005389.1/OG0005434.1/OG0005446.1/OG0005507.1/OG0005580.1/OG0005802.1/OG0006014.1/OG0006256.1/OG0006413.1/OG0006626.1/OG0006706.1/OG0006819.1/OG0006889.1/OG0007280.1/OG0007402.1/OG0008130.1/OG0008495.1/OG0009116.1</t>
  </si>
  <si>
    <t>OG0000391.4/OG0000391.3/OG0000391.1/OG0000391.2/OG0000416.1/OG0000416.4/OG0000416.2/OG0000416.3/OG0001768.1/OG0002351.1</t>
  </si>
  <si>
    <t>OG0000172.3/OG0000172.4/OG0000172.2/OG0000172.1/OG0000391.4/OG0000391.3/OG0000391.1/OG0000391.2/OG0001768.1</t>
  </si>
  <si>
    <t>OG0003137.1</t>
  </si>
  <si>
    <t>OG0000320.4/OG0000320.3/OG0000320.2/OG0000320.1/OG0000320.5/OG0000396.4/OG0000396.3/OG0000396.1/OG0000396.2/OG0000502.2/OG0000502.1/OG0000502.3/OG0000696.1/OG0000696.2/OG0000696.3/OG0000741.2/OG0000741.1/OG0000741.3/OG0001081.2/OG0001081.1/OG0001118.1/OG0001118.2/OG0001172.2/OG0001172.1/OG0001401.3/OG0001401.2/OG0001401.1/OG0001660.1/OG0002043.2/OG0002043.1/OG0002503.1/OG0002873.1/OG0002873.2/OG0003208.1/OG0003208.2/OG0003266.2/OG0003266.1/OG0003864.1/OG0004223.1/OG0004413.1/OG0004428.1/OG0004935.1/OG0005461.1/OG0005702.1</t>
  </si>
  <si>
    <t>OG0000524.2/OG0000524.1/OG0000524.3/OG0004340.1</t>
  </si>
  <si>
    <t>OG0011594.1</t>
  </si>
  <si>
    <t>OG0002503.1/OG0002772.1</t>
  </si>
  <si>
    <t>OG0000833.2/OG0000833.1/OG0001200.2/OG0001200.1/OG0005277.1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</si>
  <si>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0000046.8/OG0000046.2/OG0000046.5/OG0000046.6/OG0000046.4/OG0000046.11/OG0000046.1/OG0000046.7/OG0000046.9/OG0000046.3/OG0000046.10/OG0000066.8/OG0000066.7/OG0000066.5/OG0000066.6/OG0000066.3/OG0000066.4/OG0000066.1/OG0000066.2/OG0000105.3/OG0000105.1/OG0000105.5/OG0000105.7/OG0000105.6/OG0000105.2/OG0000105.4/OG0000107.5/OG0000107.3/OG0000107.7/OG0000107.4/OG0000107.1/OG0000107.2/OG0000107.8/OG0000107.6/OG0000137.1/OG0000137.6/OG0000137.3/OG0000137.5/OG0000137.2/OG0000137.4/OG0000144.8/OG0000144.6/OG0000144.1/OG0000144.7/OG0000144.5/OG0000144.4/OG0000144.3/OG0000144.2/OG0000169.6/OG0000169.4/OG0000169.2/OG0000169.5/OG0000169.3/OG0000169.1/OG0000200.4/OG0000200.5/OG0000200.2/OG0000200.6/OG0000200.3/OG0000200.1/OG0000247.4/OG0000247.5/OG0000247.1/OG0000247.3/OG0000247.2/OG0000256.4/OG0000256.5/OG0000256.3/OG0000256.1/OG0000256.2/OG0000280.1/OG0000280.2/OG0000280.4/OG0000280.3/OG0000316.4/OG0000316.2/OG0000316.5/OG0000316.1/OG0000316.3/OG0000318.4/OG0000318.2/OG0000318.1/OG0000318.3/OG0000356.4/OG0000356.1/OG0000356.2/OG0000356.3/OG0000403.2/OG0000403.1/OG0000449.3/OG0000449.1/OG0000449.2/OG0000478.2/OG0000478.1/OG0000478.3/OG0000484.2/OG0000484.1/OG0000484.3/OG0000525.3/OG0000525.1/OG0000525.2/OG0000549.2/OG0000549.1/OG0000559.3/OG0000559.2/OG0000559.1/OG0000567.1/OG0000567.3/OG0000567.2/OG0000571.3/OG0000571.1/OG0000571.2/OG0000582.3/OG0000582.1/OG0000582.2/OG0000617.1/OG0000617.2/OG0000617.3/OG0000737.1/OG0000737.3/OG0000737.2/OG0000739.1/OG0000739.2/OG0000785.1/OG0000785.2/OG0000886.1/OG0000886.3/OG0000886.2/OG0000893.1/OG0000893.2/OG0000935.2/OG0000935.1/OG0000952.2/OG0000952.1/OG0000974.1/OG0000974.2/OG0001006.1/OG0001006.2/OG0001029.2/OG0001029.1/OG0001111.1/OG0001111.2/OG0001170.2/OG0001170.1/OG0001271.2/OG0001271.1/OG0001342.2/OG0001342.1/OG0001368.2/OG0001368.1/OG0001393.1/OG0001393.2/OG0001405.1/OG0001405.2/OG0001459.1/OG0001459.2/OG0001543.2/OG0001543.1/OG0001607.2/OG0001607.1/OG0001623.2/OG0001623.1/OG0001639.1/OG0001639.2/OG0001782.1/OG0001782.2/OG0001823.2/OG0001823.1/OG0001870.2/OG0001870.1/OG0001981.2/OG0001981.1/OG0002064.2/OG0002064.1/OG0002101.1/OG0002101.2/OG0002237.1/OG0002409.1/OG0002482.1/OG0002492.1/OG0002494.1/OG0002518.1/OG0002605.1/OG0002605.2/OG0002670.1/OG0002730.1/OG0002741.1/OG0002746.1/OG0002772.1/OG0002787.1/OG0002955.1/OG0002959.1/OG0003046.1/OG0003054.1/OG0003090.1/OG0003155.2/OG0003155.1/OG0003233.1/OG0003303.1/OG0003323.1/OG0003400.1/OG0003485.1/OG0003543.1/OG0003591.1/OG0003594.1/OG0003599.1/OG0003659.1/OG0003683.1/OG0003721.1/OG0003752.1/OG0003774.1/OG0004095.1/OG0004423.1/OG0004620.1/OG0004990.1/OG0005144.1/OG0005580.1/OG0005943.1/OG0006004.1/OG0006307.1/OG0006741.1/OG0007342.1</t>
  </si>
  <si>
    <t>OG0000977.1/OG0001609.1/OG0001662.2/OG0001662.1/OG0002646.1/OG0003335.1/OG0004030.1/OG0004681.1/OG0005846.1/OG0005896.1/OG0009067.1</t>
  </si>
  <si>
    <t>OG0000356.4/OG0000356.1/OG0000356.2/OG0000356.3/OG0000477.2/OG0000477.3/OG0000477.4/OG0000477.1/OG0000571.3/OG0000571.1/OG0000571.2/OG0001262.2/OG0001262.1/OG0001271.2/OG0001271.1/OG0003131.1</t>
  </si>
  <si>
    <t>OG0000130.5/OG0000130.4/OG0000130.7/OG0000130.6/OG0000130.3/OG0000130.2/OG0000130.1/OG0000133.3/OG0000133.1/OG0000133.4/OG0000133.2/OG0000187.6/OG0000187.5/OG0000187.4/OG0000187.3/OG0000187.1/OG0000187.2/OG0000208.2/OG0000208.1/OG0000208.4/OG0000208.3/OG0000224.5/OG0000224.3/OG0000224.4/OG0000224.2/OG0000224.1/OG0000224.6/OG0000257.3/OG0000257.1/OG0000257.2/OG0000283.4/OG0000283.3/OG0000283.1/OG0000283.2/OG0000320.4/OG0000320.3/OG0000320.2/OG0000320.1/OG0000320.5/OG0000334.3/OG0000334.1/OG0000334.4/OG0000334.2/OG0000356.4/OG0000356.1/OG0000356.2/OG0000356.3/OG0000375.4/OG0000375.3/OG0000375.2/OG0000375.1/OG0000501.1/OG0000507.1/OG0000507.2/OG0000521.2/OG0000521.1/OG0000521.3/OG0000539.2/OG0000539.1/OG0000539.3/OG0000608.1/OG0000608.2/OG0000614.3/OG0000614.2/OG0000614.1/OG0000696.1/OG0000696.2/OG0000696.3/OG0000704.2/OG0000704.1/OG0000704.3/OG0000707.1/OG0000707.3/OG0000707.2/OG0000729.2/OG0000729.1/OG0000785.1/OG0000785.2/OG0000868.2/OG0000868.1/OG0000868.3/OG0000889.2/OG0000889.1/OG0000917.2/OG0000917.1/OG0001169.2/OG0001169.1/OG0001271.2/OG0001271.1/OG0001461.1/OG0001461.2/OG0001543.2/OG0001543.1/OG0001607.2/OG0001607.1/OG0001610.1/OG0001670.2/OG0001670.1/OG0001713.1/OG0001779.1/OG0001782.1/OG0001782.2/OG0001923.1/OG0001923.2/OG0001935.1/OG0001945.1/OG0001945.2/OG0001956.1/OG0002074.2/OG0002074.1/OG0002077.2/OG0002077.1/OG0002149.2/OG0002149.1/OG0002284.1/OG0002298.1/OG0002342.1/OG0002342.2/OG0002380.1/OG0002381.2/OG0002381.1/OG0002469.1/OG0002557.2/OG0002557.1/OG0002569.1/OG0002786.1/OG0002890.1/OG0002890.2/OG0002934.1/OG0003088.1/OG0003091.1/OG0003111.1/OG0003112.1/OG0003134.1/OG0003163.1/OG0003259.1/OG0003262.1/OG0003266.2/OG0003266.1/OG0003276.1/OG0003423.1/OG0003427.1/OG0003551.1/OG0003567.1/OG0003573.1/OG0004066.1/OG0004152.1/OG0004283.1/OG0004301.1/OG0004333.1/OG0004341.1/OG0004428.1/OG0004471.1/OG0004610.1/OG0004628.1/OG0004673.1/OG0004724.1/OG0005007.1/OG0005035.1/OG0005080.1/OG0005083.1/OG0005902.1/OG0005913.1/OG0005950.1/OG0006413.1/OG0006415.1/OG0006481.1/OG0006706.1/OG0006765.1/OG0007319.1/OG0007354.1</t>
  </si>
  <si>
    <t>OG0003447.1/OG0003454.1/OG0004031.1/OG0005706.1/OG0007247.1</t>
  </si>
  <si>
    <t>OG0002353.1/OG0002660.1/OG0003542.1/OG0003668.1/OG0003735.1/OG0003850.1/OG0006786.1/OG0007236.1/OG0007747.1/OG0008022.1/OG0008221.1/OG0008526.1</t>
  </si>
  <si>
    <t>OG0000081.3/OG0000081.9/OG0000081.8/OG0000081.5/OG0000081.4/OG0000081.1/OG0000081.6/OG0000081.7/OG0000081.2/OG0000274.1/OG0000274.4/OG0000274.5/OG0000274.2/OG0000274.3/OG0000385.3/OG0000385.1/OG0000385.2/OG0000447.3/OG0000447.2/OG0000447.1/OG0000548.2/OG0000548.1/OG0000548.3/OG0000608.1/OG0000608.2/OG0000632.1/OG0000632.2/OG0000666.3/OG0000666.2/OG0000666.1/OG0000789.1/OG0000789.2/OG0000947.1/OG0000947.2/OG0001084.2/OG0001084.1/OG0002383.1/OG0002746.1/OG0003591.1/OG0003774.1</t>
  </si>
  <si>
    <t>OG0000172.3/OG0000172.4/OG0000172.2/OG0000172.1/OG0000391.4/OG0000391.3/OG0000391.1/OG0000391.2/OG0001032.2/OG0001032.1/OG0002031.2/OG0002031.1/OG0003291.1/OG0006780.1</t>
  </si>
  <si>
    <t>OG0001607.2/OG0001607.1/OG0002899.1</t>
  </si>
  <si>
    <t>OG0001607.2/OG0001607.1</t>
  </si>
  <si>
    <t>OG0000130.5/OG0000130.4/OG0000130.7/OG0000130.6/OG0000130.3/OG0000130.2/OG0000130.1/OG0001163.2/OG0001163.1/OG0001393.1/OG0001393.2/OG0001830.2/OG0001830.1/OG0003142.1/OG0003547.1/OG0003742.1/OG0004709.1</t>
  </si>
  <si>
    <t>OG0000130.5/OG0000130.4/OG0000130.7/OG0000130.6/OG0000130.3/OG0000130.2/OG0000130.1/OG0001163.2/OG0001163.1/OG0001393.1/OG0001393.2/OG0001830.2/OG0001830.1/OG0003547.1</t>
  </si>
  <si>
    <t>OG0000501.1/OG0007183.1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</si>
  <si>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0000025.1/OG0000025.11/OG0000025.9/OG0000025.8/OG0000025.5/OG0000025.12/OG0000025.3/OG0000025.10/OG0000025.14/OG0000025.13/OG0000025.4/OG0000025.6/OG0000025.2/OG0000025.7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0000071.1/OG0000071.5/OG0000071.11/OG0000071.7/OG0000071.9/OG0000071.2/OG0000071.6/OG0000071.10/OG0000071.3/OG0000071.8/OG0000071.4/OG0000083.8/OG0000083.1/OG0000083.3/OG0000083.5/OG0000083.6/OG0000083.4/OG0000083.2/OG0000083.7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0000120.3/OG0000120.4/OG0000120.1/OG0000120.5/OG0000120.2/OG0000121.5/OG0000121.1/OG0000121.2/OG0000121.3/OG0000121.4/OG0000121.6/OG0000121.8/OG0000121.7/OG0000126.3/OG0000126.2/OG0000126.8/OG0000126.6/OG0000126.5/OG0000126.1/OG0000126.4/OG0000126.7/OG0000127.2/OG0000127.3/OG0000127.1/OG0000127.5/OG0000127.4/OG0000127.6/OG0000133.3/OG0000133.1/OG0000133.4/OG0000133.2/OG0000137.1/OG0000137.6/OG0000137.3/OG0000137.5/OG0000137.2/OG0000137.4/OG0000142.2/OG0000142.1/OG0000142.3/OG0000144.8/OG0000144.6/OG0000144.1/OG0000144.7/OG0000144.5/OG0000144.4/OG0000144.3/OG0000144.2/OG0000168.1/OG0000168.4/OG0000168.2/OG0000168.3/OG0000168.5/OG0000169.6/OG0000169.4/OG0000169.2/OG0000169.5/OG0000169.3/OG0000169.1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0000242.3/OG0000242.5/OG0000242.2/OG0000242.4/OG0000242.1/OG0000247.4/OG0000247.5/OG0000247.1/OG0000247.3/OG0000247.2/OG0000256.4/OG0000256.5/OG0000256.3/OG0000256.1/OG0000256.2/OG0000265.3/OG0000265.1/OG0000265.2/OG0000265.4/OG0000265.5/OG0000267.4/OG0000267.1/OG0000267.2/OG0000267.5/OG0000267.3/OG0000269.4/OG0000269.2/OG0000269.3/OG0000269.1/OG0000271.2/OG0000271.1/OG0000271.4/OG0000271.3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0000311.2/OG0000311.3/OG0000311.1/OG0000311.4/OG0000312.1/OG0000316.4/OG0000316.2/OG0000316.5/OG0000316.1/OG0000316.3/OG0000318.4/OG0000318.2/OG0000318.1/OG0000318.3/OG0000322.1/OG0000322.2/OG0000322.4/OG0000322.3/OG0000331.1/OG0000331.3/OG0000331.2/OG0000331.4/OG0000334.3/OG0000334.1/OG0000334.4/OG0000334.2/OG0000344.3/OG0000344.1/OG0000344.4/OG0000344.2/OG0000351.4/OG0000351.3/OG0000351.1/OG0000351.2/OG0000356.4/OG0000356.1/OG0000356.2/OG0000356.3/OG0000368.2/OG0000368.3/OG0000368.1/OG0000373.2/OG0000373.1/OG0000373.3/OG0000373.4/OG0000374.1/OG0000374.2/OG0000374.4/OG0000374.3/OG0000375.4/OG0000375.3/OG0000375.2/OG0000375.1/OG0000376.3/OG0000376.4/OG0000376.2/OG0000376.1/OG0000386.3/OG0000386.1/OG0000386.4/OG0000386.2/OG0000391.4/OG0000391.3/OG0000391.1/OG0000391.2/OG0000395.1/OG0000395.2/OG0000395.3/OG0000396.4/OG0000396.3/OG0000396.1/OG0000396.2/OG0000403.2/OG0000403.1/OG0000404.1/OG0000404.2/OG0000404.3/OG0000404.4/OG0000412.2/OG0000412.1/OG0000412.3/OG0000416.1/OG0000416.4/OG0000416.2/OG0000416.3/OG0000419.4/OG0000419.3/OG0000419.2/OG0000419.1/OG0000420.3/OG0000420.2/OG0000420.1/OG0000424.2/OG0000424.1/OG0000429.3/OG0000429.2/OG0000429.1/OG0000435.3/OG0000435.2/OG0000435.1/OG0000445.2/OG0000445.3/OG0000445.1/OG0000447.3/OG0000447.2/OG0000447.1/OG0000449.3/OG0000449.1/OG0000449.2/OG0000456.4/OG0000456.2/OG0000456.3/OG0000456.1/OG0000467.4/OG0000467.3/OG0000467.2/OG0000467.1/OG0000474.3/OG0000474.4/OG0000474.2/OG0000474.5/OG0000474.1/OG0000478.2/OG0000478.1/OG0000478.3/OG0000485.1/OG0000485.3/OG0000485.2/OG0000492.1/OG0000492.3/OG0000492.2/OG0000501.1/OG0000513.2/OG0000513.1/OG0000521.2/OG0000521.1/OG0000521.3/OG0000525.3/OG0000525.1/OG0000525.2/OG0000526.3/OG0000526.2/OG0000526.1/OG0000538.3/OG0000538.2/OG0000538.4/OG0000538.1/OG0000539.2/OG0000539.1/OG0000539.3/OG0000540.3/OG0000540.4/OG0000540.2/OG0000540.1/OG0000543.3/OG0000543.2/OG0000543.4/OG0000543.1/OG0000555.1/OG0000555.2/OG0000555.3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0000613.1/OG0000613.3/OG0000613.2/OG0000614.3/OG0000614.2/OG0000614.1/OG0000617.1/OG0000617.2/OG0000617.3/OG0000635.1/OG0000635.2/OG0000636.3/OG0000636.1/OG0000636.2/OG0000670.2/OG0000670.1/OG0000672.2/OG0000672.1/OG0000696.1/OG0000696.2/OG0000696.3/OG0000704.2/OG0000704.1/OG0000704.3/OG0000707.1/OG0000707.3/OG0000707.2/OG0000711.3/OG0000711.1/OG0000711.2/OG0000712.1/OG0000712.2/OG0000737.1/OG0000737.3/OG0000737.2/OG0000739.1/OG0000739.2/OG0000741.2/OG0000741.1/OG0000741.3/OG0000756.1/OG0000764.1/OG0000764.2/OG0000764.3/OG0000772.1/OG0000772.2/OG0000795.1/OG0000795.2/OG0000811.2/OG0000811.3/OG0000811.1/OG0000812.1/OG0000812.2/OG0000812.3/OG0000815.1/OG0000815.2/OG0000827.1/OG0000827.2/OG0000828.1/OG0000828.2/OG0000840.1/OG0000840.2/OG0000858.1/OG0000858.2/OG0000858.3/OG0000883.1/OG0000883.2/OG0000883.3/OG0000886.1/OG0000886.3/OG0000886.2/OG0000889.2/OG0000889.1/OG0000892.1/OG0000892.2/OG0000893.1/OG0000893.2/OG0000911.2/OG0000911.1/OG0000912.1/OG0000912.2/OG0000915.1/OG0000915.2/OG0000917.2/OG0000917.1/OG0000918.2/OG0000918.3/OG0000918.1/OG0000921.3/OG0000921.1/OG0000921.2/OG0000933.1/OG0000933.2/OG0000935.2/OG0000935.1/OG0000938.1/OG0000938.3/OG0000938.2/OG0000947.1/OG0000947.2/OG0000950.2/OG0000950.1/OG0000952.2/OG0000952.1/OG0000966.2/OG0000966.1/OG0000976.1/OG0000976.2/OG0000992.1/OG0000992.2/OG0000994.2/OG0000994.1/OG0001001.1/OG0001001.2/OG0001003.1/OG0001003.2/OG0001006.1/OG0001006.2/OG0001021.1/OG0001026.1/OG0001026.2/OG0001032.2/OG0001032.1/OG0001034.2/OG0001034.1/OG0001036.1/OG0001045.2/OG0001045.1/OG0001050.2/OG0001050.1/OG0001055.1/OG0001055.2/OG0001081.2/OG0001081.1/OG0001084.2/OG0001084.1/OG0001087.1/OG0001087.2/OG0001089.2/OG0001089.1/OG0001111.1/OG0001111.2/OG0001118.1/OG0001118.2/OG0001120.2/OG0001120.1/OG0001128.1/OG0001128.2/OG0001157.2/OG0001157.1/OG0001167.1/OG0001167.2/OG0001169.2/OG0001169.1/OG0001170.2/OG0001170.1/OG0001173.2/OG0001173.1/OG0001175.2/OG0001175.1/OG0001176.1/OG0001176.2/OG0001200.2/OG0001200.1/OG0001203.2/OG0001203.1/OG0001228.1/OG0001241.1/OG0001241.2/OG0001248.1/OG0001248.2/OG0001259.2/OG0001259.1/OG0001262.2/OG0001262.1/OG0001263.1/OG0001263.2/OG0001266.2/OG0001266.1/OG0001269.2/OG0001269.1/OG0001271.2/OG0001271.1/OG0001274.1/OG0001274.2/OG0001275.2/OG0001275.1/OG0001278.2/OG0001278.1/OG0001342.2/OG0001342.1/OG0001348.2/OG0001348.1/OG0001349.1/OG0001358.1/OG0001358.2/OG0001365.2/OG0001365.1/OG0001368.2/OG0001368.1/OG0001395.2/OG0001395.1/OG0001420.1/OG0001438.2/OG0001438.1/OG0001450.1/OG0001450.2/OG0001466.2/OG0001466.1/OG0001504.1/OG0001504.2/OG0001505.2/OG0001505.1/OG0001510.2/OG0001510.1/OG0001512.1/OG0001512.2/OG0001520.2/OG0001520.1/OG0001523.1/OG0001523.2/OG0001559.2/OG0001559.1/OG0001567.1/OG0001571.3/OG0001571.2/OG0001571.1/OG0001578.2/OG0001578.1/OG0001620.1/OG0001623.2/OG0001623.1/OG0001630.1/OG0001630.2/OG0001631.2/OG0001631.1/OG0001634.2/OG0001634.1/OG0001639.1/OG0001639.2/OG0001661.1/OG0001661.2/OG0001692.2/OG0001692.1/OG0001702.2/OG0001702.1/OG0001709.1/OG0001709.2/OG0001712.1/OG0001712.2/OG0001714.2/OG0001714.1/OG0001719.1/OG0001757.2/OG0001757.1/OG0001763.2/OG0001763.1/OG0001765.1/OG0001768.1/OG0001769.2/OG0001769.1/OG0001772.2/OG0001772.1/OG0001774.1/OG0001774.2/OG0001780.1/OG0001780.2/OG0001782.1/OG0001782.2/OG0001783.1/OG0001786.2/OG0001786.1/OG0001794.1/OG0001794.2/OG0001814.1/OG0001814.2/OG0001870.2/OG0001870.1/OG0001900.1/OG0001934.2/OG0001934.1/OG0001938.2/OG0001938.1/OG0001942.1/OG0001942.2/OG0001953.2/OG0001953.1/OG0001970.1/OG0001970.2/OG0001972.1/OG0001972.2/OG0001980.1/OG0001980.2/OG0001981.2/OG0001981.1/OG0001991.1/OG0001998.1/OG0002003.2/OG0002003.1/OG0002009.1/OG0002009.2/OG0002014.1/OG0002023.1/OG0002027.1/OG0002027.2/OG0002039.1/OG0002056.1/OG0002060.1/OG0002067.1/OG0002075.2/OG0002075.1/OG0002076.1/OG0002076.2/OG0002101.1/OG0002101.2/OG0002103.1/OG0002107.2/OG0002107.1/OG0002108.1/OG0002113.1/OG0002134.1/OG0002142.1/OG0002142.2/OG0002146.1/OG0002149.2/OG0002149.1/OG0002156.1/OG0002174.1/OG0002178.1/OG0002178.2/OG0002179.1/OG0002221.1/OG0002237.1/OG0002258.1/OG0002267.1/OG0002276.1/OG0002277.2/OG0002277.1/OG0002290.1/OG0002291.1/OG0002332.1/OG0002340.1/OG0002340.2/OG0002341.1/OG0002343.1/OG0002343.2/OG0002351.1/OG0002360.1/OG0002360.2/OG0002361.2/OG0002361.1/OG0002367.1/OG0002367.2/OG0002368.2/OG0002368.1/OG0002380.1/OG0002381.2/OG0002381.1/OG0002392.1/OG0002403.2/OG0002403.1/OG0002409.1/OG0002443.2/OG0002443.1/OG0002463.1/OG0002464.1/OG0002464.2/OG0002466.1/OG0002469.1/OG0002475.1/OG0002477.1/OG0002481.1/OG0002487.1/OG0002492.1/OG0002494.1/OG0002496.2/OG0002496.1/OG0002515.1/OG0002518.1/OG0002551.1/OG0002551.2/OG0002553.1/OG0002569.1/OG0002572.1/OG0002585.1/OG0002601.1/OG0002605.1/OG0002605.2/OG0002607.1/OG0002623.2/OG0002623.1/OG0002636.1/OG0002642.1/OG0002642.2/OG0002650.1/OG0002650.2/OG0002666.1/OG0002670.1/OG0002723.2/OG0002723.1/OG0002730.1/OG0002746.1/OG0002754.1/OG0002770.1/OG0002774.2/OG0002774.1/OG0002778.2/OG0002778.1/OG0002801.1/OG0002806.1/OG0002806.2/OG0002807.1/OG0002812.1/OG0002870.1/OG0002876.1/OG0002885.1/OG0002917.1/OG0002920.1/OG0002926.1/OG0002936.1/OG0002947.2/OG0002947.1/OG0003026.1/OG0003028.1/OG0003028.2/OG0003043.1/OG0003049.1/OG0003055.1/OG0003066.1/OG0003072.1/OG0003078.1/OG0003084.1/OG0003090.1/OG0003096.1/OG0003105.1/OG0003107.1/OG0003116.1/OG0003121.1/OG0003131.1/OG0003132.1/OG0003142.1/OG0003145.1/OG0003152.1/OG0003190.1/OG0003208.1/OG0003208.2/OG0003210.1/OG0003212.1/OG0003217.1/OG0003221.1/OG0003243.1/OG0003252.1/OG0003253.2/OG0003253.1/OG0003262.1/OG0003264.1/OG0003266.2/OG0003266.1/OG0003273.1/OG0003276.1/OG0003280.1/OG0003292.1/OG0003301.2/OG0003301.1/OG0003309.1/OG0003332.1/OG0003423.1/OG0003425.1/OG0003428.1/OG0003448.1/OG0003452.1/OG0003461.1/OG0003463.1/OG0003464.1/OG0003469.1/OG0003473.1/OG0003481.1/OG0003485.1/OG0003487.1/OG0003491.1/OG0003492.1/OG0003510.1/OG0003522.1/OG0003523.1/OG0003529.1/OG0003539.1/OG0003547.1/OG0003558.1/OG0003566.1/OG0003567.1/OG0003569.1/OG0003575.1/OG0003580.1/OG0003582.1/OG0003591.1/OG0003593.1/OG0003647.1/OG0003655.1/OG0003655.2/OG0003659.1/OG0003663.1/OG0003715.1/OG0003721.1/OG0003726.2/OG0003726.1/OG0003737.1/OG0003738.1/OG0003750.1/OG0003769.1/OG0003791.1/OG0003793.1/OG0003804.1/OG0003808.1/OG0003819.1/OG0003820.1/OG0003822.1/OG0003826.1/OG0003827.1/OG0003837.1/OG0003849.1/OG0003855.1/OG0003856.1/OG0003945.1/OG0003969.1/OG0003973.1/OG0003986.1/OG0003990.1/OG0003993.1/OG0003997.1/OG0004024.1/OG0004028.1/OG0004038.1/OG0004044.1/OG0004045.1/OG0004056.1/OG0004057.1/OG0004066.1/OG0004083.1/OG0004087.1/OG0004105.1/OG0004125.1/OG0004127.1/OG0004129.1/OG0004146.1/OG0004147.1/OG0004149.1/OG0004152.1/OG0004210.1/OG0004234.1/OG0004251.1/OG0004263.1/OG0004281.1/OG0004283.1/OG0004292.1/OG0004309.1/OG0004310.1/OG0004315.1/OG0004332.1/OG0004333.1/OG0004334.1/OG0004345.1/OG0004370.1/OG0004389.1/OG0004391.1/OG0004424.1/OG0004425.1/OG0004439.1/OG0004455.1/OG0004460.1/OG0004467.1/OG0004471.1/OG0004479.1/OG0004489.1/OG0004566.1/OG0004568.1/OG0004602.1/OG0004618.1/OG0004628.1/OG0004630.1/OG0004632.1/OG0004634.1/OG0004636.1/OG0004678.1/OG0004718.1/OG0004720.1/OG0004726.1/OG0004752.1/OG0004768.1/OG0004785.1/OG0004791.1/OG0004815.1/OG0004818.1/OG0004883.1/OG0004909.1/OG0004930.1/OG0004948.1/OG0004949.1/OG0004952.1/OG0004990.1/OG0005035.1/OG0005055.1/OG0005065.1/OG0005072.1/OG0005073.1/OG0005078.1/OG0005081.1/OG0005103.1/OG0005111.1/OG0005114.1/OG0005144.1/OG0005154.1/OG0005163.1/OG0005170.1/OG0005300.1/OG0005322.1/OG0005392.1/OG0005413.1/OG0005432.1/OG0005445.1/OG0005446.1/OG0005458.1/OG0005485.1/OG0005491.1/OG0005507.1/OG0005519.1/OG0005539.1/OG0005648.1/OG0005709.1/OG0005713.1/OG0005769.1/OG0005786.1/OG0005811.1/OG0005850.1/OG0005867.1/OG0005871.1/OG0005966.1/OG0005985.1/OG0006011.1/OG0006012.1/OG0006025.1/OG0006041.1/OG0006146.1/OG0006181.1/OG0006188.1/OG0006248.1/OG0006256.1/OG0006307.1/OG0006309.1/OG0006315.1/OG0006320.1/OG0006329.1/OG0006340.1/OG0006342.1/OG0006394.1/OG0006430.1/OG0006469.1/OG0006659.1/OG0006751.1/OG0006754.1/OG0006819.1/OG0006828.1/OG0006832.1/OG0006850.1/OG0006867.1/OG0006873.1/OG0006889.1/OG0006912.1/OG0006915.1/OG0006918.1/OG0006924.1/OG0007085.1/OG0007129.1/OG0007141.1/OG0007142.1/OG0007373.1/OG0007600.1/OG0007607.1/OG0007644.1/OG0007748.1/OG0007787.1/OG0007811.1/OG0008008.1/OG0008106.1/OG0008508.1/OG0008542.1/OG0009051.1/OG0009945.1</t>
  </si>
  <si>
    <t>OG0000198.3/OG0000198.5/OG0000198.4/OG0000198.2/OG0000198.1/OG0000939.1/OG0000939.2/OG0001104.2/OG0001104.1/OG0001609.1/OG0001662.2/OG0001662.1/OG0001790.2/OG0001790.1/OG0001950.1/OG0002073.1/OG0002073.2/OG0002145.1/OG0002168.1/OG0002257.2/OG0002257.1/OG0002353.1/OG0002401.1/OG0002444.1/OG0002633.1/OG0002653.1/OG0003077.2/OG0003077.1/OG0003294.1/OG0003294.2/OG0003300.1/OG0003335.1/OG0003542.1/OG0003578.1/OG0003716.1/OG0003735.1/OG0004052.1/OG0004054.1/OG0004214.1/OG0004390.1/OG0004401.1/OG0004410.1/OG0004456.1/OG0004615.1/OG0004681.1/OG0005060.1/OG0005113.1/OG0005143.1/OG0005242.1/OG0005366.1/OG0005462.1/OG0005500.1/OG0005534.1/OG0005784.1/OG0005895.1/OG0006036.1/OG0006064.1/OG0006192.1/OG0006227.1/OG0006270.1/OG0006396.1/OG0006482.1/OG0006639.1/OG0006654.1/OG0006708.1/OG0006716.1/OG0006762.1/OG0006855.1/OG0006957.1/OG0007186.1/OG0007357.1/OG0007639.1/OG0007689.1/OG0007747.1/OG0008011.1/OG0008491.1/OG0009699.1/OG0011448.1</t>
  </si>
  <si>
    <t>OG0000493.2/OG0000493.3/OG0000493.1/OG0001000.1/OG0001000.2/OG0001373.1/OG0001398.1/OG0001573.1/OG0001758.1/OG0002011.1/OG0002011.2/OG0002088.2/OG0002088.1/OG0002088.3/OG0002186.1/OG0002581.1/OG0002628.2/OG0002628.1/OG0002658.1/OG0002676.1/OG0002817.2/OG0002817.1/OG0002830.1/OG0002905.1/OG0002922.1/OG0003207.1/OG0003229.1/OG0003429.1/OG0003447.1/OG0003454.1/OG0003471.1/OG0003959.1/OG0003960.1/OG0004132.1/OG0004161.1/OG0004285.1/OG0004638.1/OG0005439.1/OG0005518.1/OG0005560.1/OG0005596.1/OG0005810.1/OG0005876.1/OG0005947.1/OG0006225.1/OG0006389.1/OG0006746.1/OG0006746.2/OG0006883.1/OG0007344.1/OG0007366.1/OG0007382.1/OG0007609.1/OG0008269.1/OG0011919.1</t>
  </si>
  <si>
    <t>OG0005810.1/OG0006476.1</t>
  </si>
  <si>
    <t>OG0000073.10/OG0000073.7/OG0000073.3/OG0000073.11/OG0000073.8/OG0000073.1/OG0000073.5/OG0000073.2/OG0000073.9/OG0000073.4/OG0000073.6/OG0000367.2/OG0000367.1/OG0000367.3/OG0000367.4/OG0000435.3/OG0000435.2/OG0000435.1/OG0001006.1/OG0001006.2/OG0001780.1/OG0001780.2/OG0002228.1/OG0002754.1/OG0003107.1/OG0003243.1/OG0005519.1/OG0006507.1</t>
  </si>
  <si>
    <t>OG0007403.1/OG0008442.1/OG0011448.1</t>
  </si>
  <si>
    <t>OG0007403.1</t>
  </si>
  <si>
    <t>OG0000073.10/OG0000073.7/OG0000073.3/OG0000073.11/OG0000073.8/OG0000073.1/OG0000073.5/OG0000073.2/OG0000073.9/OG0000073.4/OG0000073.6/OG0000367.2/OG0000367.1/OG0000367.3/OG0000367.4/OG0000435.3/OG0000435.2/OG0000435.1/OG0001780.1/OG0001780.2/OG0002228.1</t>
  </si>
  <si>
    <t>OG0001543.2/OG0001543.1</t>
  </si>
  <si>
    <t>OG0003542.1/OG0004401.1/OG0005534.1/OG0006227.1/OG0009049.1</t>
  </si>
  <si>
    <t>OG0001398.1/OG0002628.2/OG0002628.1/OG0006225.1/OG0007609.1/OG0010101.1</t>
  </si>
  <si>
    <t>OG0000299.2/OG0000299.4/OG0000299.3/OG0000299.1/OG0000316.4/OG0000316.2/OG0000316.5/OG0000316.1/OG0000316.3/OG0000368.2/OG0000368.3/OG0000368.1/OG0000416.1/OG0000416.4/OG0000416.2/OG0000416.3/OG0000631.2/OG0000631.1/OG0000631.3/OG0000833.2/OG0000833.1/OG0000886.1/OG0000886.3/OG0000886.2/OG0000892.1/OG0000892.2/OG0001084.2/OG0001084.1/OG0001148.2/OG0001148.1/OG0001559.2/OG0001559.1/OG0001567.1/OG0001768.1/OG0001858.1/OG0002180.1/OG0002241.1/OG0002241.2/OG0002351.1/OG0002503.1/OG0002585.1/OG0002772.1/OG0002815.1/OG0003221.1/OG0003323.1/OG0003487.1/OG0003580.1/OG0003818.1/OG0004791.1/OG0004818.1/OG0004990.1/OG0005072.1/OG0005565.1/OG0006248.1/OG0006867.1</t>
  </si>
  <si>
    <t>OG0000046.8/OG0000046.2/OG0000046.5/OG0000046.6/OG0000046.4/OG0000046.11/OG0000046.1/OG0000046.7/OG0000046.9/OG0000046.3/OG0000046.10/OG0000074.1/OG0000074.8/OG0000074.3/OG0000074.2/OG0000074.6/OG0000074.5/OG0000074.7/OG0000074.4/OG0000283.4/OG0000283.3/OG0000283.1/OG0000283.2/OG0000404.1/OG0000404.2/OG0000404.3/OG0000404.4/OG0000433.3/OG0000433.2/OG0000433.1/OG0000478.2/OG0000478.1/OG0000478.3/OG0000492.1/OG0000492.3/OG0000492.2/OG0000592.2/OG0000592.1/OG0000592.3/OG0000667.1/OG0000667.3/OG0000667.2/OG0000670.2/OG0000670.1/OG0001169.2/OG0001169.1/OG0001768.1/OG0001784.2/OG0001784.1/OG0001794.1/OG0001794.2/OG0001814.1/OG0001814.2/OG0001938.2/OG0001938.1/OG0001998.1/OG0002120.1/OG0002120.2/OG0002746.1/OG0004677.1/OG0007093.1</t>
  </si>
  <si>
    <t>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0000074.1/OG0000074.8/OG0000074.3/OG0000074.2/OG0000074.6/OG0000074.5/OG0000074.7/OG0000074.4/OG0000126.3/OG0000126.2/OG0000126.8/OG0000126.6/OG0000126.5/OG0000126.1/OG0000126.4/OG0000126.7/OG0000244.3/OG0000244.2/OG0000244.4/OG0000244.1/OG0000273.1/OG0000273.5/OG0000273.4/OG0000273.2/OG0000273.3/OG0000283.4/OG0000283.3/OG0000283.1/OG0000283.2/OG0000299.2/OG0000299.4/OG0000299.3/OG0000299.1/OG0000316.4/OG0000316.2/OG0000316.5/OG0000316.1/OG0000316.3/OG0000492.1/OG0000492.3/OG0000492.2/OG0000525.3/OG0000525.1/OG0000525.2/OG0000592.2/OG0000592.1/OG0000592.3/OG0000633.2/OG0000633.3/OG0000633.1/OG0000636.3/OG0000636.1/OG0000636.2/OG0000667.1/OG0000667.3/OG0000667.2/OG0000670.2/OG0000670.1/OG0000811.2/OG0000811.3/OG0000811.1/OG0000886.1/OG0000886.3/OG0000886.2/OG0000950.2/OG0000950.1/OG0001021.1/OG0001169.2/OG0001169.1/OG0001193.1/OG0001193.2/OG0001342.2/OG0001342.1/OG0001365.2/OG0001365.1/OG0001411.1/OG0001580.2/OG0001580.1/OG0001682.1/OG0001682.2/OG0001768.1/OG0001784.2/OG0001784.1/OG0001794.1/OG0001794.2/OG0001814.1/OG0001814.2/OG0002120.1/OG0002120.2/OG0002815.1/OG0002876.1/OG0003084.1/OG0003485.1/OG0003492.1/OG0003756.1/OG0003808.1/OG0004008.1/OG0004024.1/OG0004693.1/OG0005072.1/OG0005396.1/OG0006413.1</t>
  </si>
  <si>
    <t>OG0001974.1/OG0002168.1/OG0002257.2/OG0002257.1/OG0003335.1/OG0003735.1/OG0005500.1/OG0006022.1/OG0006036.1/OG0006762.1/OG0006855.1/OG0006957.1/OG0007403.1/OG0008442.1/OG0011448.1</t>
  </si>
  <si>
    <t>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0000060.5/OG0000060.4/OG0000060.1/OG0000060.2/OG0000060.6/OG0000060.7/OG0000060.9/OG0000060.8/OG0000060.3/OG0000060.10/OG0000073.10/OG0000073.7/OG0000073.3/OG0000073.11/OG0000073.8/OG0000073.1/OG0000073.5/OG0000073.2/OG0000073.9/OG0000073.4/OG0000073.6/OG0000126.3/OG0000126.2/OG0000126.8/OG0000126.6/OG0000126.5/OG0000126.1/OG0000126.4/OG0000126.7/OG0000144.8/OG0000144.6/OG0000144.1/OG0000144.7/OG0000144.5/OG0000144.4/OG0000144.3/OG0000144.2/OG0000168.1/OG0000168.4/OG0000168.2/OG0000168.3/OG0000168.5/OG0000172.3/OG0000172.4/OG0000172.2/OG0000172.1/OG0000181.3/OG0000181.5/OG0000181.1/OG0000181.2/OG0000181.4/OG0000218.4/OG0000218.2/OG0000218.1/OG0000218.3/OG0000218.5/OG0000247.4/OG0000247.5/OG0000247.1/OG0000247.3/OG0000247.2/OG0000271.2/OG0000271.1/OG0000271.4/OG0000271.3/OG0000273.1/OG0000273.5/OG0000273.4/OG0000273.2/OG0000273.3/OG0000280.1/OG0000280.2/OG0000280.4/OG0000280.3/OG0000299.2/OG0000299.4/OG0000299.3/OG0000299.1/OG0000316.4/OG0000316.2/OG0000316.5/OG0000316.1/OG0000316.3/OG0000331.1/OG0000331.3/OG0000331.2/OG0000331.4/OG0000356.4/OG0000356.1/OG0000356.2/OG0000356.3/OG0000367.2/OG0000367.1/OG0000367.3/OG0000367.4/OG0000368.2/OG0000368.3/OG0000368.1/OG0000386.3/OG0000386.1/OG0000386.4/OG0000386.2/OG0000391.4/OG0000391.3/OG0000391.1/OG0000391.2/OG0000395.1/OG0000395.2/OG0000395.3/OG0000424.2/OG0000424.1/OG0000435.3/OG0000435.2/OG0000435.1/OG0000445.2/OG0000445.3/OG0000445.1/OG0000449.3/OG0000449.1/OG0000449.2/OG0000467.4/OG0000467.3/OG0000467.2/OG0000467.1/OG0000477.2/OG0000477.3/OG0000477.4/OG0000477.1/OG0000480.3/OG0000480.1/OG0000480.2/OG0000501.1/OG0000525.3/OG0000525.1/OG0000525.2/OG0000549.2/OG0000549.1/OG0000559.3/OG0000559.2/OG0000559.1/OG0000563.2/OG0000563.3/OG0000563.1/OG0000567.1/OG0000567.3/OG0000567.2/OG0000571.3/OG0000571.1/OG0000571.2/OG0000591.1/OG0000591.2/OG0000591.3/OG0000617.1/OG0000617.2/OG0000617.3/OG0000635.1/OG0000635.2/OG0000764.1/OG0000764.2/OG0000764.3/OG0000827.1/OG0000827.2/OG0000876.1/OG0000876.2/OG0000886.1/OG0000886.3/OG0000886.2/OG0000918.2/OG0000918.3/OG0000918.1/OG0001006.1/OG0001006.2/OG0001026.1/OG0001026.2/OG0001029.2/OG0001029.1/OG0001045.2/OG0001045.1/OG0001157.2/OG0001157.1/OG0001170.2/OG0001170.1/OG0001193.1/OG0001193.2/OG0001200.2/OG0001200.1/OG0001203.2/OG0001203.1/OG0001248.1/OG0001248.2/OG0001259.2/OG0001259.1/OG0001263.1/OG0001263.2/OG0001271.2/OG0001271.1/OG0001274.1/OG0001274.2/OG0001365.2/OG0001365.1/OG0001422.1/OG0001422.2/OG0001450.1/OG0001450.2/OG0001467.2/OG0001467.1/OG0001504.1/OG0001504.2/OG0001559.2/OG0001559.1/OG0001567.1/OG0001631.2/OG0001631.1/OG0001679.1/OG0001768.1/OG0001769.2/OG0001769.1/OG0001772.2/OG0001772.1/OG0001780.1/OG0001780.2/OG0002039.1/OG0002076.1/OG0002076.2/OG0002079.1/OG0002142.1/OG0002142.2/OG0002174.1/OG0002178.1/OG0002178.2/OG0002228.1/OG0002290.1/OG0002340.1/OG0002340.2/OG0002343.1/OG0002343.2/OG0002360.1/OG0002360.2/OG0002487.1/OG0002492.1/OG0002509.2/OG0002509.1/OG0002518.1/OG0002585.1/OG0002605.1/OG0002605.2/OG0002623.2/OG0002623.1/OG0002636.1/OG0002754.1/OG0002772.1/OG0002885.1/OG0002969.1/OG0003054.1/OG0003107.1/OG0003137.1/OG0003221.1/OG0003243.1/OG0003343.1/OG0003423.1/OG0003481.1/OG0003497.1/OG0003529.1/OG0003558.1/OG0003580.1/OG0003594.1/OG0003730.1/OG0003737.1/OG0003819.1/OG0003821.1/OG0003822.1/OG0003856.1/OG0003973.1/OG0003997.1/OG0004016.1/OG0004028.1/OG0004083.1/OG0004146.1/OG0004147.1/OG0004149.1/OG0004309.1/OG0004334.1/OG0004391.1/OG0004424.1/OG0004471.1/OG0004489.1/OG0004571.1/OG0004636.1/OG0004693.1/OG0004949.1/OG0005007.1/OG0005042.1/OG0005446.1/OG0005483.1/OG0005485.1/OG0005519.1/OG0005819.1/OG0006012.1/OG0006320.1/OG0006329.1/OG0006413.1/OG0006507.1/OG0006751.1/OG0006778.1/OG0006823.1/OG0007373.1</t>
  </si>
  <si>
    <t>OG0001573.1/OG0002186.1/OG0002306.2/OG0002306.1/OG0002628.2/OG0002628.1/OG0002658.1/OG0002830.1/OG0003454.1/OG0004302.1/OG0004638.1/OG0005560.1/OG0005810.1/OG0006476.1/OG0007366.1</t>
  </si>
  <si>
    <t>OG0003690.1</t>
  </si>
  <si>
    <t>OG0000004.13/OG0000004.3/OG0000004.7/OG0000004.6/OG0000004.17/OG0000004.10/OG0000004.5/OG0000004.9/OG0000004.12/OG0000004.2/OG0000004.4/OG0000004.19/OG0000004.1/OG0000004.18/OG0000004.11/OG0000004.14/OG0000004.15/OG0000004.8/OG0000004.16/OG0000066.8/OG0000066.7/OG0000066.5/OG0000066.6/OG0000066.3/OG0000066.4/OG0000066.1/OG0000066.2/OG0000089.4/OG0000089.8/OG0000089.5/OG0000089.2/OG0000089.6/OG0000089.3/OG0000089.7/OG0000089.1/OG0000133.3/OG0000133.1/OG0000133.4/OG0000133.2/OG0000137.1/OG0000137.6/OG0000137.3/OG0000137.5/OG0000137.2/OG0000137.4/OG0000241.5/OG0000241.3/OG0000241.2/OG0000241.1/OG0000241.4/OG0000300.2/OG0000300.3/OG0000300.1/OG0000318.4/OG0000318.2/OG0000318.1/OG0000318.3/OG0000525.3/OG0000525.1/OG0000525.2/OG0000577.3/OG0000577.2/OG0000577.1/OG0000608.1/OG0000608.2/OG0000671.3/OG0000671.1/OG0000671.2/OG0000686.1/OG0000686.2/OG0000686.3/OG0000792.1/OG0000792.2/OG0000812.1/OG0000812.2/OG0000812.3/OG0000919.2/OG0000919.1/OG0000921.3/OG0000921.1/OG0000921.2/OG0000966.2/OG0000966.1/OG0001001.1/OG0001001.2/OG0001130.1/OG0001130.2/OG0001170.2/OG0001170.1/OG0001243.2/OG0001243.1/OG0001260.1/OG0001358.1/OG0001358.2/OG0001514.2/OG0001514.1/OG0001597.1/OG0001597.2/OG0001712.1/OG0001712.2/OG0001716.1/OG0001716.2/OG0001782.1/OG0001782.2/OG0001815.2/OG0001815.1/OG0002031.2/OG0002031.1/OG0002107.2/OG0002107.1/OG0002142.1/OG0002142.2/OG0002236.1/OG0002236.2/OG0002411.1/OG0002469.1/OG0002488.2/OG0002488.1/OG0002594.2/OG0002594.1/OG0002716.1/OG0002754.1/OG0002781.1/OG0002921.1/OG0002932.1/OG0003084.1/OG0003088.1/OG0003122.1/OG0003137.1/OG0003202.1/OG0003210.1/OG0003243.1/OG0003264.1/OG0003310.1/OG0003316.1/OG0003316.2/OG0003481.1/OG0003690.1/OG0004014.1/OG0004106.1/OG0004238.1/OG0004305.1/OG0004387.1/OG0004538.1/OG0004618.1/OG0004691.1/OG0004718.1/OG0004746.1/OG0004748.1/OG0004749.1/OG0004908.1/OG0004952.1/OG0005073.1/OG0005081.1/OG0005394.1/OG0005581.1/OG0005651.1/OG0005716.1/OG0005838.1/OG0005943.1/OG0005968.1/OG0006146.1/OG0006364.1/OG0006368.1/OG0007129.1/OG0007218.1/OG0009051.1</t>
  </si>
  <si>
    <t>OG0001961.1/OG0002581.1/OG0003293.1/OG0003315.1/OG0003315.2/OG0004706.1/OG0007360.1/OG0008116.1/OG0009738.1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</si>
  <si>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0000073.10/OG0000073.7/OG0000073.3/OG0000073.11/OG0000073.8/OG0000073.1/OG0000073.5/OG0000073.2/OG0000073.9/OG0000073.4/OG0000073.6/OG0000102.3/OG0000102.1/OG0000102.2/OG0000102.6/OG0000102.5/OG0000102.4/OG0000102.7/OG0000102.8/OG0000126.3/OG0000126.2/OG0000126.8/OG0000126.6/OG0000126.5/OG0000126.1/OG0000126.4/OG0000126.7/OG0000168.1/OG0000168.4/OG0000168.2/OG0000168.3/OG0000168.5/OG0000181.3/OG0000181.5/OG0000181.1/OG0000181.2/OG0000181.4/OG0000200.4/OG0000200.5/OG0000200.2/OG0000200.6/OG0000200.3/OG0000200.1/OG0000247.4/OG0000247.5/OG0000247.1/OG0000247.3/OG0000247.2/OG0000273.1/OG0000273.5/OG0000273.4/OG0000273.2/OG0000273.3/OG0000283.4/OG0000283.3/OG0000283.1/OG0000283.2/OG0000299.2/OG0000299.4/OG0000299.3/OG0000299.1/OG0000374.1/OG0000374.2/OG0000374.4/OG0000374.3/OG0000391.4/OG0000391.3/OG0000391.1/OG0000391.2/OG0000521.2/OG0000521.1/OG0000521.3/OG0000559.3/OG0000559.2/OG0000559.1/OG0000590.2/OG0000590.1/OG0000590.3/OG0000617.1/OG0000617.2/OG0000617.3/OG0000618.2/OG0000618.1/OG0000618.3/OG0000632.1/OG0000632.2/OG0000635.1/OG0000635.2/OG0000737.1/OG0000737.3/OG0000737.2/OG0000833.2/OG0000833.1/OG0000892.1/OG0000892.2/OG0001026.1/OG0001026.2/OG0001111.1/OG0001111.2/OG0001368.2/OG0001368.1/OG0001415.2/OG0001415.1/OG0001510.2/OG0001510.1/OG0001559.2/OG0001559.1/OG0001567.1/OG0001623.2/OG0001623.1/OG0001757.2/OG0001757.1/OG0002009.1/OG0002009.2/OG0002068.1/OG0002221.1/OG0002267.1/OG0002361.2/OG0002361.1/OG0002509.2/OG0002509.1/OG0002741.1/OG0002772.1/OG0002822.1/OG0002885.1/OG0003090.1/OG0003448.1/OG0003492.1/OG0003497.1/OG0003529.1/OG0003793.1/OG0003849.1/OG0003994.1/OG0004038.1/OG0004481.1/OG0004609.1/OG0005072.1/OG0005111.1/OG0005446.1/OG0005786.1/OG0006248.1</t>
  </si>
  <si>
    <t>OG0002658.1/OG0002817.2/OG0002817.1/OG0002830.1/OG0004638.1/OG0007609.1</t>
  </si>
  <si>
    <t>OG0001662.2/OG0001662.1/OG0002282.1/OG0002353.1/OG0003542.1/OG0004390.1/OG0006227.1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</si>
  <si>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0000083.8/OG0000083.1/OG0000083.3/OG0000083.5/OG0000083.6/OG0000083.4/OG0000083.2/OG0000083.7/OG0000105.3/OG0000105.1/OG0000105.5/OG0000105.7/OG0000105.6/OG0000105.2/OG0000105.4/OG0000107.5/OG0000107.3/OG0000107.7/OG0000107.4/OG0000107.1/OG0000107.2/OG0000107.8/OG0000107.6/OG0000120.3/OG0000120.4/OG0000120.1/OG0000120.5/OG0000120.2/OG0000126.3/OG0000126.2/OG0000126.8/OG0000126.6/OG0000126.5/OG0000126.1/OG0000126.4/OG0000126.7/OG0000127.2/OG0000127.3/OG0000127.1/OG0000127.5/OG0000127.4/OG0000127.6/OG0000133.3/OG0000133.1/OG0000133.4/OG0000133.2/OG0000168.1/OG0000168.4/OG0000168.2/OG0000168.3/OG0000168.5/OG0000171.3/OG0000171.1/OG0000171.2/OG0000171.5/OG0000171.4/OG0000172.3/OG0000172.4/OG0000172.2/OG0000172.1/OG0000181.3/OG0000181.5/OG0000181.1/OG0000181.2/OG0000181.4/OG0000192.1/OG0000192.2/OG0000192.5/OG0000192.4/OG0000192.3/OG0000200.4/OG0000200.5/OG0000200.2/OG0000200.6/OG0000200.3/OG0000200.1/OG0000247.4/OG0000247.5/OG0000247.1/OG0000247.3/OG0000247.2/OG0000256.4/OG0000256.5/OG0000256.3/OG0000256.1/OG0000256.2/OG0000265.3/OG0000265.1/OG0000265.2/OG0000265.4/OG0000265.5/OG0000269.4/OG0000269.2/OG0000269.3/OG0000269.1/OG0000271.2/OG0000271.1/OG0000271.4/OG0000271.3/OG0000273.1/OG0000273.5/OG0000273.4/OG0000273.2/OG0000273.3/OG0000276.4/OG0000276.1/OG0000276.2/OG0000276.3/OG0000280.1/OG0000280.2/OG0000280.4/OG0000280.3/OG0000283.4/OG0000283.3/OG0000283.1/OG0000283.2/OG0000299.2/OG0000299.4/OG0000299.3/OG0000299.1/OG0000300.2/OG0000300.3/OG0000300.1/OG0000311.2/OG0000311.3/OG0000311.1/OG0000311.4/OG0000316.4/OG0000316.2/OG0000316.5/OG0000316.1/OG0000316.3/OG0000318.4/OG0000318.2/OG0000318.1/OG0000318.3/OG0000322.1/OG0000322.2/OG0000322.4/OG0000322.3/OG0000331.1/OG0000331.3/OG0000331.2/OG0000331.4/OG0000334.3/OG0000334.1/OG0000334.4/OG0000334.2/OG0000351.4/OG0000351.3/OG0000351.1/OG0000351.2/OG0000356.4/OG0000356.1/OG0000356.2/OG0000356.3/OG0000374.1/OG0000374.2/OG0000374.4/OG0000374.3/OG0000375.4/OG0000375.3/OG0000375.2/OG0000375.1/OG0000391.4/OG0000391.3/OG0000391.1/OG0000391.2/OG0000395.1/OG0000395.2/OG0000395.3/OG0000403.2/OG0000403.1/OG0000404.1/OG0000404.2/OG0000404.3/OG0000404.4/OG0000412.2/OG0000412.1/OG0000412.3/OG0000420.3/OG0000420.2/OG0000420.1/OG0000429.3/OG0000429.2/OG0000429.1/OG0000435.3/OG0000435.2/OG0000435.1/OG0000447.3/OG0000447.2/OG0000447.1/OG0000449.3/OG0000449.1/OG0000449.2/OG0000467.4/OG0000467.3/OG0000467.2/OG0000467.1/OG0000485.1/OG0000485.3/OG0000485.2/OG0000501.1/OG0000521.2/OG0000521.1/OG0000521.3/OG0000525.3/OG0000525.1/OG0000525.2/OG0000539.2/OG0000539.1/OG0000539.3/OG0000543.3/OG0000543.2/OG0000543.4/OG0000543.1/OG0000559.3/OG0000559.2/OG0000559.1/OG0000561.2/OG0000561.3/OG0000561.1/OG0000563.2/OG0000563.3/OG0000563.1/OG0000567.1/OG0000567.3/OG0000567.2/OG0000571.3/OG0000571.1/OG0000571.2/OG0000590.2/OG0000590.1/OG0000590.3/OG0000591.1/OG0000591.2/OG0000591.3/OG0000592.2/OG0000592.1/OG0000592.3/OG0000608.1/OG0000608.2/OG0000635.1/OG0000635.2/OG0000636.3/OG0000636.1/OG0000636.2/OG0000704.2/OG0000704.1/OG0000704.3/OG0000711.3/OG0000711.1/OG0000711.2/OG0000756.1/OG0000764.1/OG0000764.2/OG0000764.3/OG0000772.1/OG0000772.2/OG0000840.1/OG0000840.2/OG0000886.1/OG0000886.3/OG0000886.2/OG0000893.1/OG0000893.2/OG0000917.2/OG0000917.1/OG0000918.2/OG0000918.3/OG0000918.1/OG0000921.3/OG0000921.1/OG0000921.2/OG0000935.2/OG0000935.1/OG0000950.2/OG0000950.1/OG0000966.2/OG0000966.1/OG0000976.1/OG0000976.2/OG0001001.1/OG0001001.2/OG0001003.1/OG0001003.2/OG0001021.1/OG0001026.1/OG0001026.2/OG0001045.2/OG0001045.1/OG0001084.2/OG0001084.1/OG0001089.2/OG0001089.1/OG0001120.2/OG0001120.1/OG0001128.1/OG0001128.2/OG0001157.2/OG0001157.1/OG0001167.1/OG0001167.2/OG0001170.2/OG0001170.1/OG0001200.2/OG0001200.1/OG0001241.1/OG0001241.2/OG0001259.2/OG0001259.1/OG0001271.2/OG0001271.1/OG0001274.1/OG0001274.2/OG0001275.2/OG0001275.1/OG0001278.2/OG0001278.1/OG0001342.2/OG0001342.1/OG0001348.2/OG0001348.1/OG0001349.1/OG0001365.2/OG0001365.1/OG0001368.2/OG0001368.1/OG0001395.2/OG0001395.1/OG0001420.1/OG0001438.2/OG0001438.1/OG0001450.1/OG0001450.2/OG0001466.2/OG0001466.1/OG0001512.1/OG0001512.2/OG0001523.1/OG0001523.2/OG0001559.2/OG0001559.1/OG0001567.1/OG0001620.1/OG0001630.1/OG0001630.2/OG0001631.2/OG0001631.1/OG0001639.1/OG0001639.2/OG0001661.1/OG0001661.2/OG0001709.1/OG0001709.2/OG0001714.2/OG0001714.1/OG0001765.1/OG0001768.1/OG0001769.2/OG0001769.1/OG0001772.2/OG0001772.1/OG0001774.1/OG0001774.2/OG0001780.1/OG0001780.2/OG0001783.1/OG0001794.1/OG0001794.2/OG0001900.1/OG0001938.2/OG0001938.1/OG0001970.1/OG0001970.2/OG0001972.1/OG0001972.2/OG0001981.2/OG0001981.1/OG0001998.1/OG0002003.2/OG0002003.1/OG0002009.1/OG0002009.2/OG0002014.1/OG0002023.1/OG0002027.1/OG0002027.2/OG0002039.1/OG0002056.1/OG0002067.1/OG0002076.1/OG0002076.2/OG0002107.2/OG0002107.1/OG0002134.1/OG0002142.1/OG0002142.2/OG0002149.2/OG0002149.1/OG0002174.1/OG0002178.1/OG0002178.2/OG0002179.1/OG0002237.1/OG0002258.1/OG0002276.1/OG0002277.2/OG0002277.1/OG0002343.1/OG0002343.2/OG0002360.1/OG0002360.2/OG0002361.2/OG0002361.1/OG0002381.2/OG0002381.1/OG0002403.2/OG0002403.1/OG0002409.1/OG0002463.1/OG0002464.1/OG0002464.2/OG0002466.1/OG0002475.1/OG0002477.1/OG0002487.1/OG0002492.1/OG0002515.1/OG0002518.1/OG0002553.1/OG0002572.1/OG0002601.1/OG0002607.1/OG0002623.2/OG0002623.1/OG0002636.1/OG0002650.1/OG0002650.2/OG0002723.2/OG0002723.1/OG0002730.1/OG0002746.1/OG0002754.1/OG0002774.2/OG0002774.1/OG0002778.2/OG0002778.1/OG0002801.1/OG0002807.1/OG0002885.1/OG0002917.1/OG0002947.2/OG0002947.1/OG0003026.1/OG0003043.1/OG0003066.1/OG0003072.1/OG0003084.1/OG0003090.1/OG0003107.1/OG0003132.1/OG0003145.1/OG0003152.1/OG0003212.1/OG0003221.1/OG0003243.1/OG0003252.1/OG0003262.1/OG0003264.1/OG0003276.1/OG0003280.1/OG0003292.1/OG0003423.1/OG0003448.1/OG0003452.1/OG0003461.1/OG0003469.1/OG0003481.1/OG0003492.1/OG0003510.1/OG0003522.1/OG0003523.1/OG0003529.1/OG0003539.1/OG0003547.1/OG0003566.1/OG0003569.1/OG0003580.1/OG0003647.1/OG0003726.2/OG0003726.1/OG0003738.1/OG0003750.1/OG0003769.1/OG0003793.1/OG0003804.1/OG0003819.1/OG0003826.1/OG0003849.1/OG0003973.1/OG0003997.1/OG0004024.1/OG0004028.1/OG0004038.1/OG0004057.1/OG0004066.1/OG0004083.1/OG0004087.1/OG0004129.1/OG0004146.1/OG0004147.1/OG0004149.1/OG0004281.1/OG0004283.1/OG0004309.1/OG0004315.1/OG0004332.1/OG0004345.1/OG0004389.1/OG0004391.1/OG0004424.1/OG0004425.1/OG0004439.1/OG0004455.1/OG0004471.1/OG0004630.1/OG0004632.1/OG0004636.1/OG0004720.1/OG0004726.1/OG0004768.1/OG0004785.1/OG0004948.1/OG0004949.1/OG0004952.1/OG0005065.1/OG0005111.1/OG0005154.1/OG0005322.1/OG0005413.1/OG0005432.1/OG0005446.1/OG0005491.1/OG0005507.1/OG0005709.1/OG0005713.1/OG0005811.1/OG0005867.1/OG0005966.1/OG0006012.1/OG0006248.1/OG0006256.1/OG0006307.1/OG0006309.1/OG0006320.1/OG0006329.1/OG0006394.1/OG0006751.1/OG0006819.1/OG0006828.1/OG0006889.1/OG0006915.1/OG0006924.1/OG0007373.1/OG0007748.1/OG0007787.1/OG0008508.1/OG0009051.1</t>
  </si>
  <si>
    <t>OG0000198.3/OG0000198.5/OG0000198.4/OG0000198.2/OG0000198.1/OG0000939.1/OG0000939.2/OG0001662.2/OG0001662.1/OG0002073.1/OG0002073.2/OG0002145.1/OG0002168.1/OG0002257.2/OG0002257.1/OG0002633.1/OG0003294.1/OG0003294.2/OG0003300.1/OG0003335.1/OG0003578.1/OG0003735.1/OG0004214.1/OG0005113.1/OG0005143.1/OG0005242.1/OG0005500.1/OG0005895.1/OG0006036.1/OG0006064.1/OG0006270.1/OG0006396.1/OG0006482.1/OG0006639.1/OG0006654.1/OG0006855.1/OG0006957.1/OG0007357.1/OG0007639.1/OG0007689.1/OG0008491.1/OG0011448.1</t>
  </si>
  <si>
    <t>OG0000493.2/OG0000493.3/OG0000493.1/OG0001000.1/OG0001000.2/OG0001398.1/OG0001573.1/OG0002011.1/OG0002011.2/OG0002088.2/OG0002088.1/OG0002088.3/OG0002628.2/OG0002628.1/OG0002658.1/OG0002817.2/OG0002817.1/OG0002830.1/OG0002905.1/OG0002922.1/OG0003229.1/OG0003429.1/OG0004132.1/OG0004161.1/OG0004638.1/OG0005560.1/OG0005596.1/OG0005810.1/OG0006389.1/OG0006746.1/OG0006746.2/OG0006883.1/OG0007344.1/OG0007366.1/OG0007382.1/OG0011919.1</t>
  </si>
  <si>
    <t>OG0000046.8/OG0000046.2/OG0000046.5/OG0000046.6/OG0000046.4/OG0000046.11/OG0000046.1/OG0000046.7/OG0000046.9/OG0000046.3/OG0000046.10/OG0000066.8/OG0000066.7/OG0000066.5/OG0000066.6/OG0000066.3/OG0000066.4/OG0000066.1/OG0000066.2/OG0000403.2/OG0000403.1/OG0000478.2/OG0000478.1/OG0000478.3/OG0002146.1</t>
  </si>
  <si>
    <t>OG0000050.7/OG0000050.8/OG0000050.1/OG0000050.6/OG0000050.10/OG0000050.5/OG0000050.11/OG0000050.9/OG0000050.3/OG0000050.2/OG0000050.4/OG0000172.3/OG0000172.4/OG0000172.2/OG0000172.1/OG0001026.1/OG0001026.2/OG0001559.2/OG0001559.1/OG0001768.1/OG0002343.1/OG0002343.2</t>
  </si>
  <si>
    <t>OG0000050.7/OG0000050.8/OG0000050.1/OG0000050.6/OG0000050.10/OG0000050.5/OG0000050.11/OG0000050.9/OG0000050.3/OG0000050.2/OG0000050.4/OG0000412.2/OG0000412.1/OG0000412.3/OG0000525.3/OG0000525.1/OG0000525.2/OG0000567.1/OG0000567.3/OG0000567.2/OG0002812.1/OG0003084.1</t>
  </si>
  <si>
    <t>OG0000137.1/OG0000137.6/OG0000137.3/OG0000137.5/OG0000137.2/OG0000137.4/OG0000267.4/OG0000267.1/OG0000267.2/OG0000267.5/OG0000267.3</t>
  </si>
  <si>
    <t>OG0000046.8/OG0000046.2/OG0000046.5/OG0000046.6/OG0000046.4/OG0000046.11/OG0000046.1/OG0000046.7/OG0000046.9/OG0000046.3/OG0000046.10/OG0000050.7/OG0000050.8/OG0000050.1/OG0000050.6/OG0000050.10/OG0000050.5/OG0000050.11/OG0000050.9/OG0000050.3/OG0000050.2/OG0000050.4/OG0000318.4/OG0000318.2/OG0000318.1/OG0000318.3/OG0000403.2/OG0000403.1/OG0000412.2/OG0000412.1/OG0000412.3/OG0000525.3/OG0000525.1/OG0000525.2/OG0000567.1/OG0000567.3/OG0000567.2/OG0000635.1/OG0000635.2/OG0000876.1/OG0000876.2/OG0001050.2/OG0001050.1/OG0001420.1/OG0001597.1/OG0001597.2/OG0001768.1/OG0002601.1/OG0002746.1/OG0002812.1/OG0002920.1/OG0003055.1/OG0003084.1/OG0003287.1/OG0003855.1/OG0004632.1/OG0005154.1</t>
  </si>
  <si>
    <t>OG0002830.1/OG0002905.1/OG0009738.1</t>
  </si>
  <si>
    <t>OG0002257.2/OG0002257.1/OG0002353.1</t>
  </si>
  <si>
    <t>OG0000148.3/OG0000148.6/OG0000148.5/OG0000148.2/OG0000148.4/OG0000148.1/OG0000735.2/OG0000735.1/OG0000768.1/OG0000768.2/OG0000919.2/OG0000919.1/OG0001249.1/OG0001683.2/OG0001683.1/OG0001833.1/OG0001935.1/OG0002065.2/OG0002065.1/OG0002068.1/OG0002113.1/OG0002161.1/OG0002161.2/OG0002166.2/OG0002166.1/OG0002246.1/OG0002471.1/OG0002487.1/OG0002607.1/OG0002612.2/OG0002612.1/OG0002787.1/OG0002931.1/OG0002947.2/OG0002947.1/OG0002957.1/OG0003052.1/OG0003132.1/OG0003134.1/OG0003145.1/OG0003204.1/OG0003278.1/OG0003400.1/OG0003461.1/OG0003536.1/OG0003543.1/OG0003575.1/OG0003579.1/OG0003698.1/OG0003743.1/OG0003743.2/OG0003753.1/OG0003835.1/OG0003849.1/OG0003973.1/OG0004032.1/OG0004066.1/OG0004103.1/OG0004205.2/OG0004205.1/OG0004407.1/OG0004592.1/OG0004664.1/OG0004724.1/OG0004778.1/OG0004935.1/OG0004949.1/OG0005050.1/OG0005100.1/OG0005137.1/OG0005357.1/OG0005489.1/OG0005521.1/OG0005559.1/OG0005902.1/OG0005982.1/OG0006181.1/OG0006269.1/OG0006310.1/OG0006350.1/OG0006413.1/OG0006469.1/OG0006832.1/OG0006958.1/OG0007130.1/OG0007364.1/OG0010635.1</t>
  </si>
  <si>
    <t>OG0003849.1/OG0004778.1/OG0004949.1/OG0005050.1/OG0005357.1/OG0005521.1/OG0005982.1</t>
  </si>
  <si>
    <t>OG0003259.1/OG0005081.1</t>
  </si>
  <si>
    <t>OG0002353.1/OG0003668.1/OG0003998.1/OG0004681.1/OG0004941.1/OG0005093.1/OG0005441.1/OG0006022.1/OG0006803.1/OG0007586.1/OG0007639.1/OG0007747.1/OG0008022.1/OG0008180.1/OG0008221.1/OG0008526.1/OG0008751.1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</si>
  <si>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0000076.4/OG0000076.7/OG0000076.9/OG0000076.3/OG0000076.5/OG0000076.6/OG0000076.10/OG0000076.1/OG0000076.8/OG0000076.2/OG0000180.6/OG0000180.4/OG0000180.3/OG0000180.2/OG0000180.5/OG0000180.1/OG0000187.6/OG0000187.5/OG0000187.4/OG0000187.3/OG0000187.1/OG0000187.2/OG0000224.5/OG0000224.3/OG0000224.4/OG0000224.2/OG0000224.1/OG0000224.6/OG0000400.4/OG0000400.1/OG0000400.3/OG0000400.2/OG0000418.4/OG0000418.3/OG0000418.2/OG0000418.1/OG0000426.3/OG0000426.1/OG0000426.2/OG0000608.1/OG0000608.2/OG0000785.1/OG0000785.2/OG0000889.2/OG0000889.1/OG0000917.2/OG0000917.1/OG0000919.2/OG0000919.1/OG0001149.1/OG0001149.2/OG0001157.2/OG0001157.1/OG0001227.2/OG0001227.1/OG0001461.1/OG0001461.2/OG0001505.2/OG0001505.1/OG0001527.2/OG0001527.1/OG0001867.1/OG0001944.1/OG0001956.1/OG0001965.1/OG0002077.2/OG0002077.1/OG0002113.1/OG0002152.1/OG0002152.2/OG0002161.1/OG0002161.2/OG0002265.1/OG0002265.2/OG0002284.1/OG0002367.1/OG0002367.2/OG0002578.1/OG0002620.1/OG0002667.1/OG0002786.1/OG0002875.1/OG0002920.1/OG0002931.1/OG0002947.2/OG0002947.1/OG0002969.1/OG0003088.1/OG0003113.1/OG0003163.1/OG0003278.1/OG0003280.1/OG0003309.1/OG0003336.1/OG0003400.1/OG0003536.1/OG0003567.1/OG0003573.1/OG0003575.1/OG0003579.1/OG0003591.1/OG0003663.1/OG0003753.1/OG0003793.1/OG0003822.1/OG0003835.1/OG0004059.1/OG0004066.1/OG0004073.1/OG0004127.1/OG0004149.1/OG0004152.1/OG0004284.1/OG0004301.1/OG0004315.1/OG0004574.1/OG0004610.1/OG0004632.1/OG0004673.1/OG0004724.1/OG0004726.1/OG0005007.1/OG0005083.1/OG0005100.1/OG0005137.1/OG0005339.1/OG0005489.1/OG0005491.1/OG0005580.1/OG0005583.1/OG0005902.1/OG0005966.1/OG0006181.1/OG0006269.1/OG0006293.1/OG0006350.1/OG0006413.1/OG0006481.1/OG0006517.1/OG0006706.1/OG0006958.1/OG0007364.1/OG0007600.1/OG0008363.1</t>
  </si>
  <si>
    <t>OG0002905.1/OG0003207.1/OG0003286.1/OG0003350.1</t>
  </si>
  <si>
    <t>OG0007747.1</t>
  </si>
  <si>
    <t>OG0001782.1/OG0001782.2/OG0005099.1/OG0006415.1</t>
  </si>
  <si>
    <t>OG0002658.1/OG0003353.1/OG0007882.1</t>
  </si>
  <si>
    <t>OG0000046.8/OG0000046.2/OG0000046.5/OG0000046.6/OG0000046.4/OG0000046.11/OG0000046.1/OG0000046.7/OG0000046.9/OG0000046.3/OG0000046.10/OG0000247.4/OG0000247.5/OG0000247.1/OG0000247.3/OG0000247.2/OG0000267.4/OG0000267.1/OG0000267.2/OG0000267.5/OG0000267.3/OG0000280.1/OG0000280.2/OG0000280.4/OG0000280.3/OG0000356.4/OG0000356.1/OG0000356.2/OG0000356.3/OG0000374.1/OG0000374.2/OG0000374.4/OG0000374.3/OG0000478.2/OG0000478.1/OG0000478.3/OG0000571.3/OG0000571.1/OG0000571.2/OG0000897.2/OG0000897.1/OG0001794.1/OG0001794.2/OG0002486.1/OG0002486.2/OG0004345.1/OG0004690.1</t>
  </si>
  <si>
    <t>OG0003447.1/OG0003671.1/OG0004031.1/OG0005706.1/OG0005934.1/OG0006746.1/OG0006746.2/OG0007388.1</t>
  </si>
  <si>
    <t>OG0000137.1/OG0000137.6/OG0000137.3/OG0000137.5/OG0000137.2/OG0000137.4/OG0000334.3/OG0000334.1/OG0000334.4/OG0000334.2/OG0000396.4/OG0000396.3/OG0000396.1/OG0000396.2/OG0000696.1/OG0000696.2/OG0000696.3/OG0000741.2/OG0000741.1/OG0000741.3/OG0001155.2/OG0001155.1/OG0001157.2/OG0001157.1/OG0001169.2/OG0001169.1/OG0001543.2/OG0001543.1/OG0001680.1/OG0001680.2/OG0001963.1/OG0001963.2/OG0002503.1/OG0002806.1/OG0002806.2/OG0002969.1/OG0003133.1/OG0003219.1/OG0003266.2/OG0003266.1/OG0003318.1/OG0003683.1/OG0004311.1/OG0004370.1/OG0004413.1/OG0004428.1/OG0004930.1/OG0005081.1/OG0005099.1/OG0005458.1/OG0005528.1/OG0006415.1/OG0006678.1/OG0008490.1</t>
  </si>
  <si>
    <t>OG0006786.1/OG0007350.1/OG0007639.1</t>
  </si>
  <si>
    <t>OG0000334.3/OG0000334.1/OG0000334.4/OG0000334.2/OG0000396.4/OG0000396.3/OG0000396.1/OG0000396.2/OG0000696.1/OG0000696.2/OG0000696.3/OG0000741.2/OG0000741.1/OG0000741.3/OG0001155.2/OG0001155.1/OG0001157.2/OG0001157.1/OG0001169.2/OG0001169.1/OG0001543.2/OG0001543.1/OG0001680.1/OG0001680.2/OG0001963.1/OG0001963.2/OG0002503.1/OG0002806.1/OG0002806.2/OG0002969.1/OG0003133.1/OG0003219.1/OG0003266.2/OG0003266.1/OG0003318.1/OG0004311.1/OG0004370.1/OG0004413.1/OG0004428.1/OG0004930.1/OG0005081.1/OG0005099.1/OG0005458.1/OG0005528.1/OG0006415.1/OG0006678.1/OG0008490.1</t>
  </si>
  <si>
    <t>OG0005458.1</t>
  </si>
  <si>
    <t>OG0003688.1/OG0006064.1/OG0006708.1/OG0010621.1</t>
  </si>
  <si>
    <t>OG0000266.6/OG0000266.3/OG0000266.5/OG0000266.1/OG0000266.2/OG0000266.4/OG0004285.1/OG0007344.1</t>
  </si>
  <si>
    <t>OG0000133.3/OG0000133.1/OG0000133.4/OG0000133.2/OG0000137.1/OG0000137.6/OG0000137.3/OG0000137.5/OG0000137.2/OG0000137.4/OG0000181.3/OG0000181.5/OG0000181.1/OG0000181.2/OG0000181.4/OG0000187.6/OG0000187.5/OG0000187.4/OG0000187.3/OG0000187.1/OG0000187.2/OG0000320.4/OG0000320.3/OG0000320.2/OG0000320.1/OG0000320.5/OG0000375.4/OG0000375.3/OG0000375.2/OG0000375.1/OG0000404.1/OG0000404.2/OG0000404.3/OG0000404.4/OG0000485.1/OG0000485.3/OG0000485.2/OG0000526.3/OG0000526.2/OG0000526.1/OG0000608.1/OG0000608.2/OG0000828.1/OG0000828.2/OG0000971.1/OG0000971.2/OG0000971.3/OG0001003.1/OG0001003.2/OG0001090.1/OG0001090.2/OG0001276.2/OG0001276.1/OG0001512.1/OG0001512.2/OG0001559.2/OG0001559.1/OG0001714.2/OG0001714.1/OG0001719.1/OG0001782.1/OG0001782.2/OG0001792.2/OG0001792.1/OG0001843.1/OG0001843.2/OG0001900.1/OG0002056.1/OG0002381.2/OG0002381.1/OG0002481.1/OG0002487.1/OG0002607.1/OG0002767.1/OG0002807.1/OG0002826.1/OG0002826.2/OG0002932.1/OG0003096.1/OG0003253.2/OG0003253.1/OG0003750.1/OG0003769.1/OG0003829.1/OG0003855.1/OG0003953.1/OG0003993.1/OG0004152.1/OG0004389.1/OG0004628.1/OG0004664.1/OG0004718.1/OG0004740.1/OG0004749.1/OG0004933.1/OG0004948.1/OG0005081.1/OG0005413.1/OG0005569.1/OG0005867.1/OG0005871.1/OG0005949.1/OG0007733.1</t>
  </si>
  <si>
    <t>OG0000226.1/OG0000226.2/OG0000226.5/OG0000226.4/OG0000226.6/OG0000226.3/OG0000232.4/OG0000232.2/OG0000232.5/OG0000232.1/OG0000232.3/OG0000351.4/OG0000351.3/OG0000351.1/OG0000351.2/OG0000385.3/OG0000385.1/OG0000385.2/OG0000424.2/OG0000424.1/OG0000559.3/OG0000559.2/OG0000559.1/OG0000697.2/OG0000697.1/OG0000834.2/OG0000834.1/OG0001263.1/OG0001263.2/OG0004147.1/OG0005580.1/OG0006832.1</t>
  </si>
  <si>
    <t>OG0000226.1/OG0000226.2/OG0000226.5/OG0000226.4/OG0000226.6/OG0000226.3/OG0000232.4/OG0000232.2/OG0000232.5/OG0000232.1/OG0000232.3/OG0000351.4/OG0000351.3/OG0000351.1/OG0000351.2/OG0000385.3/OG0000385.1/OG0000385.2/OG0000424.2/OG0000424.1/OG0000559.3/OG0000559.2/OG0000559.1/OG0000697.2/OG0000697.1/OG0001263.1/OG0001263.2/OG0004147.1/OG0005580.1/OG0006832.1</t>
  </si>
  <si>
    <t>OG0000046.8/OG0000046.2/OG0000046.5/OG0000046.6/OG0000046.4/OG0000046.11/OG0000046.1/OG0000046.7/OG0000046.9/OG0000046.3/OG0000046.10/OG0000120.3/OG0000120.4/OG0000120.1/OG0000120.5/OG0000120.2/OG0000200.4/OG0000200.5/OG0000200.2/OG0000200.6/OG0000200.3/OG0000200.1/OG0000267.4/OG0000267.1/OG0000267.2/OG0000267.5/OG0000267.3/OG0000478.2/OG0000478.1/OG0000478.3/OG0000617.1/OG0000617.2/OG0000617.3/OG0001936.1/OG0001936.2/OG0002746.1/OG0003043.1</t>
  </si>
  <si>
    <t>OG0000617.1/OG0000617.2/OG0000617.3/OG0001936.1/OG0001936.2</t>
  </si>
  <si>
    <t>OG0000050.7/OG0000050.8/OG0000050.1/OG0000050.6/OG0000050.10/OG0000050.5/OG0000050.11/OG0000050.9/OG0000050.3/OG0000050.2/OG0000050.4/OG0001271.2/OG0001271.1/OG0002885.1/OG0003529.1/OG0003558.1</t>
  </si>
  <si>
    <t>OG0000098.9/OG0000098.6/OG0000098.5/OG0000098.3/OG0000098.8/OG0000098.7/OG0000098.4/OG0000098.1/OG0000098.2/OG0000730.2/OG0000730.1/OG0000795.1/OG0000795.2/OG0002295.1/OG0002387.1/OG0002443.2/OG0002443.1/OG0003821.1/OG0004319.1/OG0004413.1/OG0005466.1</t>
  </si>
  <si>
    <t>OG0000028.8/OG0000028.1/OG0000028.5/OG0000028.3/OG0000028.6/OG0000028.4/OG0000028.11/OG0000028.7/OG0000028.2/OG0000028.15/OG0000028.17/OG0000028.13/OG0000028.12/OG0000028.9/OG0000028.16/OG0000028.10/OG0000028.14/OG0000098.9/OG0000098.6/OG0000098.5/OG0000098.3/OG0000098.8/OG0000098.7/OG0000098.4/OG0000098.1/OG0000098.2/OG0000730.2/OG0000730.1/OG0000795.1/OG0000795.2/OG0002295.1/OG0002387.1/OG0002443.2/OG0002443.1/OG0002659.1/OG0002915.1/OG0003344.1/OG0003821.1/OG0004260.1/OG0004319.1/OG0004413.1/OG0004576.1/OG0004579.1/OG0004981.1/OG0005466.1/OG0006515.1/OG0006801.1</t>
  </si>
  <si>
    <t>OG0002073.1/OG0002073.2/OG0011506.1</t>
  </si>
  <si>
    <t>OG0000028.8/OG0000028.1/OG0000028.5/OG0000028.3/OG0000028.6/OG0000028.4/OG0000028.11/OG0000028.7/OG0000028.2/OG0000028.15/OG0000028.17/OG0000028.13/OG0000028.12/OG0000028.9/OG0000028.16/OG0000028.10/OG0000028.14/OG0002295.1/OG0002915.1/OG0003344.1/OG0004260.1/OG0004319.1/OG0004576.1/OG0004981.1</t>
  </si>
  <si>
    <t>OG0002073.1/OG0002073.2/OG0008519.1/OG0011506.1</t>
  </si>
  <si>
    <t>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0000098.9/OG0000098.6/OG0000098.5/OG0000098.3/OG0000098.8/OG0000098.7/OG0000098.4/OG0000098.1/OG0000098.2/OG0000215.4/OG0000215.5/OG0000215.3/OG0000215.1/OG0000215.2/OG0000696.1/OG0000696.2/OG0000696.3/OG0000704.2/OG0000704.1/OG0000704.3/OG0000730.2/OG0000730.1/OG0000795.1/OG0000795.2/OG0000893.1/OG0000893.2/OG0001018.2/OG0001018.3/OG0001018.1/OG0001326.1/OG0001661.1/OG0001661.2/OG0001670.2/OG0001670.1/OG0001937.1/OG0002295.1/OG0002350.1/OG0002350.2/OG0002377.1/OG0002377.2/OG0002387.1/OG0002443.2/OG0002443.1/OG0002464.1/OG0002464.2/OG0002466.1/OG0002659.1/OG0002915.1/OG0002943.2/OG0002943.1/OG0002946.1/OG0003146.1/OG0003333.1/OG0003344.1/OG0003699.1/OG0003821.1/OG0003829.1/OG0004085.1/OG0004155.1/OG0004260.1/OG0004287.1/OG0004319.1/OG0004413.1/OG0004451.1/OG0004480.1/OG0004576.1/OG0004579.1/OG0004981.1/OG0005466.1/OG0005505.1/OG0005782.1/OG0006515.1/OG0006801.1/OG0008106.1</t>
  </si>
  <si>
    <t>OG0002011.1/OG0002011.2/OG0003447.1/OG0006883.1/OG0007144.1</t>
  </si>
  <si>
    <t>OG0000028.8/OG0000028.1/OG0000028.5/OG0000028.3/OG0000028.6/OG0000028.4/OG0000028.11/OG0000028.7/OG0000028.2/OG0000028.15/OG0000028.17/OG0000028.13/OG0000028.12/OG0000028.9/OG0000028.16/OG0000028.10/OG0000028.14/OG0000046.8/OG0000046.2/OG0000046.5/OG0000046.6/OG0000046.4/OG0000046.11/OG0000046.1/OG0000046.7/OG0000046.9/OG0000046.3/OG0000046.10/OG0000704.2/OG0000704.1/OG0000704.3/OG0001661.1/OG0001661.2/OG0002295.1/OG0002466.1/OG0002915.1/OG0003344.1/OG0004260.1/OG0004319.1/OG0004576.1/OG0004981.1/OG0005782.1</t>
  </si>
  <si>
    <t>OG0000172.3/OG0000172.4/OG0000172.2/OG0000172.1</t>
  </si>
  <si>
    <t>OG0000707.1/OG0000707.3/OG0000707.2/OG0002115.1/OG0002115.2/OG0002488.2/OG0002488.1</t>
  </si>
  <si>
    <t>OG0002032.1/OG0002032.2/OG0005031.1</t>
  </si>
  <si>
    <t>OG0000696.1/OG0000696.2/OG0000696.3/OG0001025.2/OG0001025.1/OG0001025.3/OG0001694.2/OG0001694.1/OG0001982.1/OG0002369.1/OG0002964.1/OG0003266.2/OG0003266.1/OG0004069.1/OG0005059.1</t>
  </si>
  <si>
    <t>OG0000696.1/OG0000696.2/OG0000696.3/OG0001025.2/OG0001025.1/OG0001025.3/OG0001982.1/OG0002369.1/OG0003266.2/OG0003266.1</t>
  </si>
  <si>
    <t>OG0001974.1/OG0002132.2/OG0002132.1/OG0002353.1/OG0002646.1/OG0002653.1/OG0003735.1/OG0003832.1/OG0004023.1/OG0004401.1/OG0004941.1/OG0005380.1/OG0005897.1/OG0006475.1/OG0006598.1/OG0007185.1/OG0007639.1/OG0007826.1/OG0008129.1/OG0008526.1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</si>
  <si>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0000121.5/OG0000121.1/OG0000121.2/OG0000121.3/OG0000121.4/OG0000121.6/OG0000121.8/OG0000121.7/OG0000144.8/OG0000144.6/OG0000144.1/OG0000144.7/OG0000144.5/OG0000144.4/OG0000144.3/OG0000144.2/OG0000180.6/OG0000180.4/OG0000180.3/OG0000180.2/OG0000180.5/OG0000180.1/OG0000295.1/OG0000295.2/OG0000295.3/OG0000295.4/OG0000316.4/OG0000316.2/OG0000316.5/OG0000316.1/OG0000316.3/OG0000320.4/OG0000320.3/OG0000320.2/OG0000320.1/OG0000320.5/OG0000346.3/OG0000346.1/OG0000346.2/OG0000346.4/OG0000400.4/OG0000400.1/OG0000400.3/OG0000400.2/OG0000424.2/OG0000424.1/OG0000501.1/OG0000524.2/OG0000524.1/OG0000524.3/OG0000614.3/OG0000614.2/OG0000614.1/OG0000771.3/OG0000771.2/OG0000771.1/OG0000917.2/OG0000917.1/OG0000920.2/OG0000920.1/OG0000974.1/OG0000974.2/OG0001122.3/OG0001122.1/OG0001122.2/OG0001203.2/OG0001203.1/OG0001229.3/OG0001229.1/OG0001229.2/OG0001241.1/OG0001241.2/OG0001251.2/OG0001251.1/OG0001263.1/OG0001263.2/OG0001356.1/OG0001356.2/OG0001397.1/OG0001397.2/OG0001456.1/OG0001456.2/OG0001461.1/OG0001461.2/OG0001528.2/OG0001528.1/OG0001702.2/OG0001702.1/OG0001787.1/OG0001787.2/OG0001811.2/OG0001811.1/OG0001935.1/OG0001944.1/OG0001952.1/OG0001952.2/OG0002020.2/OG0002020.1/OG0002076.1/OG0002076.2/OG0002125.1/OG0002165.1/OG0002178.1/OG0002178.2/OG0002341.1/OG0002366.1/OG0002366.2/OG0002395.1/OG0002470.1/OG0002491.1/OG0002578.1/OG0002585.1/OG0002618.2/OG0002618.1/OG0002630.1/OG0002630.2/OG0002667.1/OG0002746.1/OG0002809.2/OG0002809.1/OG0002876.1/OG0003026.1/OG0003039.1/OG0003065.1/OG0003089.1/OG0003090.1/OG0003154.1/OG0003269.1/OG0003275.1/OG0003275.2/OG0003309.1/OG0003316.1/OG0003316.2/OG0003340.1/OG0003340.2/OG0003423.1/OG0003469.1/OG0003481.1/OG0003655.1/OG0003655.2/OG0003738.1/OG0003781.1/OG0003793.1/OG0003813.1/OG0003822.1/OG0003849.1/OG0004006.1/OG0004014.1/OG0004059.1/OG0004073.1/OG0004087.1/OG0004158.1/OG0004240.1/OG0004310.1/OG0004339.1/OG0004346.1/OG0004396.1/OG0004417.1/OG0004436.1/OG0004693.1/OG0004768.1/OG0004992.1/OG0005105.1/OG0005174.1/OG0005277.1/OG0005278.1/OG0005341.1/OG0005435.1/OG0005465.1/OG0005482.1/OG0005491.1/OG0005520.1/OG0005538.1/OG0005583.1/OG0005721.1/OG0005832.1/OG0005945.1/OG0005966.1/OG0006007.1/OG0006013.1/OG0006032.1/OG0006052.1/OG0006236.1/OG0006240.1/OG0006248.1/OG0006293.1/OG0006432.1/OG0006445.1/OG0006490.1/OG0006703.1/OG0006792.1/OG0006867.1/OG0006942.1/OG0007298.1/OG0007305.1/OG0007384.1/OG0007682.1/OG0007722.1/OG0007811.1/OG0007822.1/OG0008012.1/OG0008115.1/OG0008363.1/OG0009072.1</t>
  </si>
  <si>
    <t>OG0000512.1/OG0000512.8/OG0000512.3/OG0000512.7/OG0000512.9/OG0000512.5/OG0000512.6/OG0000512.4/OG0000512.2/OG0002231.1/OG0002231.2/OG0002628.2/OG0002628.1/OG0003286.1/OG0004117.2/OG0004117.1/OG0006476.1/OG0006725.1/OG0008057.1/OG0009366.2/OG0009366.1</t>
  </si>
  <si>
    <t>OG0000320.4/OG0000320.3/OG0000320.2/OG0000320.1/OG0000320.5/OG0000614.3/OG0000614.2/OG0000614.1/OG0000771.3/OG0000771.2/OG0000771.1/OG0001203.2/OG0001203.1/OG0001229.3/OG0001229.1/OG0001229.2/OG0001397.1/OG0001397.2/OG0001456.1/OG0001456.2/OG0001528.2/OG0001528.1/OG0001944.1/OG0002618.2/OG0002618.1/OG0002667.1/OG0003275.1/OG0003275.2/OG0003793.1/OG0003822.1/OG0003849.1/OG0004014.1/OG0004059.1/OG0004073.1/OG0004087.1/OG0004158.1/OG0004240.1/OG0004310.1/OG0005277.1/OG0005341.1/OG0005465.1/OG0005482.1/OG0005538.1/OG0005583.1/OG0005966.1/OG0006013.1/OG0006032.1/OG0006240.1/OG0006293.1/OG0006445.1/OG0006490.1/OG0007384.1/OG0008012.1/OG0008363.1/OG0009072.1</t>
  </si>
  <si>
    <t>OG0002353.1/OG0004941.1/OG0006598.1/OG0007639.1/OG0008526.1</t>
  </si>
  <si>
    <t>OG0003707.1/OG0005010.1</t>
  </si>
  <si>
    <t>OG0000192.1/OG0000192.2/OG0000192.5/OG0000192.4/OG0000192.3/OG0000299.2/OG0000299.4/OG0000299.3/OG0000299.1/OG0000322.1/OG0000322.2/OG0000322.4/OG0000322.3/OG0000525.3/OG0000525.1/OG0000525.2/OG0001466.2/OG0001466.1/OG0001559.2/OG0001559.1/OG0002076.1/OG0002076.2/OG0002585.1/OG0004678.1/OG0004720.1</t>
  </si>
  <si>
    <t>OG0000089.4/OG0000089.8/OG0000089.5/OG0000089.2/OG0000089.6/OG0000089.3/OG0000089.7/OG0000089.1/OG0000133.3/OG0000133.1/OG0000133.4/OG0000133.2/OG0000327.4/OG0000327.3/OG0000327.1/OG0000327.2/OG0000540.3/OG0000540.4/OG0000540.2/OG0000540.1/OG0000897.2/OG0000897.1/OG0003826.1/OG0004138.1/OG0006765.1</t>
  </si>
  <si>
    <t>OG0001374.2/OG0001374.1/OG0005431.1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</si>
  <si>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0000050.7/OG0000050.8/OG0000050.1/OG0000050.6/OG0000050.10/OG0000050.5/OG0000050.11/OG0000050.9/OG0000050.3/OG0000050.2/OG0000050.4/OG0000074.1/OG0000074.8/OG0000074.3/OG0000074.2/OG0000074.6/OG0000074.5/OG0000074.7/OG0000074.4/OG0000085.2/OG0000085.1/OG0000085.5/OG0000085.7/OG0000085.6/OG0000085.4/OG0000085.3/OG0000107.5/OG0000107.3/OG0000107.7/OG0000107.4/OG0000107.1/OG0000107.2/OG0000107.8/OG0000107.6/OG0000120.3/OG0000120.4/OG0000120.1/OG0000120.5/OG0000120.2/OG0000126.3/OG0000126.2/OG0000126.8/OG0000126.6/OG0000126.5/OG0000126.1/OG0000126.4/OG0000126.7/OG0000144.8/OG0000144.6/OG0000144.1/OG0000144.7/OG0000144.5/OG0000144.4/OG0000144.3/OG0000144.2/OG0000172.3/OG0000172.4/OG0000172.2/OG0000172.1/OG0000222.2/OG0000222.1/OG0000222.4/OG0000222.5/OG0000222.3/OG0000244.3/OG0000244.2/OG0000244.4/OG0000244.1/OG0000273.1/OG0000273.5/OG0000273.4/OG0000273.2/OG0000273.3/OG0000278.4/OG0000278.2/OG0000278.1/OG0000278.3/OG0000278.5/OG0000283.4/OG0000283.3/OG0000283.1/OG0000283.2/OG0000292.1/OG0000292.2/OG0000292.3/OG0000299.2/OG0000299.4/OG0000299.3/OG0000299.1/OG0000300.2/OG0000300.3/OG0000300.1/OG0000312.1/OG0000316.4/OG0000316.2/OG0000316.5/OG0000316.1/OG0000316.3/OG0000386.3/OG0000386.1/OG0000386.4/OG0000386.2/OG0000391.4/OG0000391.3/OG0000391.1/OG0000391.2/OG0000400.4/OG0000400.1/OG0000400.3/OG0000400.2/OG0000412.2/OG0000412.1/OG0000412.3/OG0000420.3/OG0000420.2/OG0000420.1/OG0000433.3/OG0000433.2/OG0000433.1/OG0000478.2/OG0000478.1/OG0000478.3/OG0000492.1/OG0000492.3/OG0000492.2/OG0000501.1/OG0000502.2/OG0000502.1/OG0000502.3/OG0000503.2/OG0000503.3/OG0000503.1/OG0000507.1/OG0000507.2/OG0000520.2/OG0000520.3/OG0000520.1/OG0000525.3/OG0000525.1/OG0000525.2/OG0000539.2/OG0000539.1/OG0000539.3/OG0000592.2/OG0000592.1/OG0000592.3/OG0000623.1/OG0000623.2/OG0000631.2/OG0000631.1/OG0000631.3/OG0000633.2/OG0000633.3/OG0000633.1/OG0000636.3/OG0000636.1/OG0000636.2/OG0000648.2/OG0000648.1/OG0000667.1/OG0000667.3/OG0000667.2/OG0000670.2/OG0000670.1/OG0000744.1/OG0000744.2/OG0000789.1/OG0000789.2/OG0000807.1/OG0000807.2/OG0000811.2/OG0000811.3/OG0000811.1/OG0000833.2/OG0000833.1/OG0000837.1/OG0000837.2/OG0000886.1/OG0000886.3/OG0000886.2/OG0000947.1/OG0000947.2/OG0000950.2/OG0000950.1/OG0000971.1/OG0000971.2/OG0000971.3/OG0000997.1/OG0000997.2/OG0001021.1/OG0001032.2/OG0001032.1/OG0001077.2/OG0001077.1/OG0001169.2/OG0001169.1/OG0001175.2/OG0001175.1/OG0001193.1/OG0001193.2/OG0001225.2/OG0001225.1/OG0001248.1/OG0001248.2/OG0001275.2/OG0001275.1/OG0001339.2/OG0001339.1/OG0001342.2/OG0001342.1/OG0001365.2/OG0001365.1/OG0001397.1/OG0001397.2/OG0001411.1/OG0001469.2/OG0001469.1/OG0001572.2/OG0001572.1/OG0001580.2/OG0001580.1/OG0001631.2/OG0001631.1/OG0001639.1/OG0001639.2/OG0001660.1/OG0001682.1/OG0001682.2/OG0001714.2/OG0001714.1/OG0001717.1/OG0001719.1/OG0001764.2/OG0001764.1/OG0001768.1/OG0001769.2/OG0001769.1/OG0001772.2/OG0001772.1/OG0001784.2/OG0001784.1/OG0001794.1/OG0001794.2/OG0001814.1/OG0001814.2/OG0001861.2/OG0001861.1/OG0001932.1/OG0001932.2/OG0001938.2/OG0001938.1/OG0001952.1/OG0001952.2/OG0001981.2/OG0001981.1/OG0001998.1/OG0002023.1/OG0002031.2/OG0002031.1/OG0002107.2/OG0002107.1/OG0002120.1/OG0002120.2/OG0002133.1/OG0002156.1/OG0002178.1/OG0002178.2/OG0002340.1/OG0002340.2/OG0002348.1/OG0002486.1/OG0002486.2/OG0002491.1/OG0002638.1/OG0002754.1/OG0002772.1/OG0002774.2/OG0002774.1/OG0002778.2/OG0002778.1/OG0002804.1/OG0002812.1/OG0002815.1/OG0002876.1/OG0002899.1/OG0002920.1/OG0002923.1/OG0003026.1/OG0003048.1/OG0003084.1/OG0003109.1/OG0003137.1/OG0003291.1/OG0003485.1/OG0003492.1/OG0003543.1/OG0003551.1/OG0003706.1/OG0003752.1/OG0003756.1/OG0003771.1/OG0003808.1/OG0004001.1/OG0004008.1/OG0004024.1/OG0004125.1/OG0004147.1/OG0004636.1/OG0004664.1/OG0004693.1/OG0004794.1/OG0004883.1/OG0005072.1/OG0005116.1/OG0005275.1/OG0005396.1/OG0005487.1/OG0005867.1/OG0006033.1/OG0006317.1/OG0006380.1/OG0006413.1/OG0006780.1/OG0006867.1/OG0007183.1</t>
  </si>
  <si>
    <t>OG0001609.1/OG0001748.2/OG0001748.1/OG0001940.1/OG0001974.1/OG0002073.1/OG0002073.2/OG0002257.2/OG0002257.1/OG0003136.1/OG0003257.1/OG0003300.1/OG0003339.1/OG0004052.1/OG0004744.1/OG0005164.1/OG0006227.1/OG0006406.1/OG0006735.1</t>
  </si>
  <si>
    <t>OG0000493.2/OG0000493.3/OG0000493.1/OG0002287.1/OG0002628.2/OG0002628.1/OG0003350.1/OG0003353.1/OG0003471.1/OG0003874.1/OG0004132.1/OG0005934.1/OG0007366.1/OG0008269.1</t>
  </si>
  <si>
    <t>OG0004661.1/OG0008188.1/OG0008714.1</t>
  </si>
  <si>
    <t>OG0000121.5/OG0000121.1/OG0000121.2/OG0000121.3/OG0000121.4/OG0000121.6/OG0000121.8/OG0000121.7/OG0000222.2/OG0000222.1/OG0000222.4/OG0000222.5/OG0000222.3/OG0000276.4/OG0000276.1/OG0000276.2/OG0000276.3/OG0000967.1/OG0000967.2/OG0000967.3/OG0001160.1/OG0001160.2/OG0002853.1/OG0003820.1/OG0004593.1/OG0005002.1/OG0005275.1/OG0005702.1/OG0005965.1/OG0006380.1/OG0006732.1/OG0006795.1/OG0007165.1/OG0007739.1</t>
  </si>
  <si>
    <t>OG0000671.3/OG0000671.1/OG0000671.2/OG0000945.1/OG0000945.2/OG0003218.1/OG0003333.1/OG0003955.1</t>
  </si>
  <si>
    <t>OG0000671.3/OG0000671.1/OG0000671.2/OG0000945.1/OG0000945.2/OG0003218.1/OG0003333.1</t>
  </si>
  <si>
    <t>OG0001211.2/OG0001211.1/OG0001214.2/OG0001214.1/OG0002394.2/OG0002394.1/OG0002956.1/OG0002956.2</t>
  </si>
  <si>
    <t>OG0000004.13/OG0000004.3/OG0000004.7/OG0000004.6/OG0000004.17/OG0000004.10/OG0000004.5/OG0000004.9/OG0000004.12/OG0000004.2/OG0000004.4/OG0000004.19/OG0000004.1/OG0000004.18/OG0000004.11/OG0000004.14/OG0000004.15/OG0000004.8/OG0000004.16/OG0000363.4/OG0000363.1/OG0000363.2/OG0000363.3/OG0001052.2/OG0001052.1/OG0001764.2/OG0001764.1/OG0002515.1/OG0002773.1/OG0003539.1/OG0005000.1/OG0005325.1/OG0006368.1</t>
  </si>
  <si>
    <t>OG0000363.4/OG0000363.1/OG0000363.2/OG0000363.3/OG0001052.2/OG0001052.1/OG0001764.2/OG0001764.1/OG0002515.1/OG0003539.1/OG0005325.1</t>
  </si>
  <si>
    <t>OG0005115.1/OG0005451.1/OG0006234.1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</si>
  <si>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0000089.4/OG0000089.8/OG0000089.5/OG0000089.2/OG0000089.6/OG0000089.3/OG0000089.7/OG0000089.1/OG0000119.6/OG0000119.1/OG0000119.5/OG0000119.4/OG0000119.7/OG0000119.3/OG0000119.2/OG0000133.3/OG0000133.1/OG0000133.4/OG0000133.2/OG0002403.2/OG0002403.1/OG0005115.1/OG0005451.1/OG0005669.1/OG0006234.1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</si>
  <si>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0000133.3/OG0000133.1/OG0000133.4/OG0000133.2/OG0005115.1/OG0005451.1/OG0006234.1</t>
  </si>
  <si>
    <t>OG0000140.1/OG0000140.4/OG0000140.2/OG0000140.3/OG0000140.5/OG0000140.6/OG0000140.7/OG0000305.1/OG0000305.4/OG0000305.2/OG0000305.3/OG0000320.4/OG0000320.3/OG0000320.2/OG0000320.1/OG0000320.5/OG0000608.1/OG0000608.2/OG0001003.1/OG0001003.2/OG0001772.2/OG0001772.1/OG0001782.1/OG0001782.2/OG0002359.1/OG0002381.2/OG0002381.1/OG0002607.1/OG0002932.1/OG0003068.1/OG0003190.1/OG0003423.1/OG0003829.1/OG0004111.1/OG0004289.1/OG0004637.1/OG0004746.1/OG0004749.1/OG0004751.1/OG0005081.1/OG0005318.1/OG0005451.1/OG0005575.1/OG0005678.1/OG0005722.1/OG0005893.1/OG0006342.1/OG0006659.1/OG0006820.1/OG0006873.1</t>
  </si>
  <si>
    <t>OG0000168.1/OG0000168.4/OG0000168.2/OG0000168.3/OG0000168.5/OG0000299.2/OG0000299.4/OG0000299.3/OG0000299.1/OG0000635.1/OG0000635.2/OG0000764.1/OG0000764.2/OG0000764.3/OG0000918.2/OG0000918.3/OG0000918.1/OG0001111.1/OG0001111.2/OG0001510.2/OG0001510.1/OG0001567.1/OG0001870.2/OG0001870.1/OG0002885.1/OG0003452.1/OG0003580.1/OG0004124.1/OG0004632.1</t>
  </si>
  <si>
    <t>OG0002830.1/OG0002905.1/OG0004161.1</t>
  </si>
  <si>
    <t>OG0002032.1/OG0002032.2/OG0003509.1/OG0005534.1</t>
  </si>
  <si>
    <t>OG0000334.3/OG0000334.1/OG0000334.4/OG0000334.2/OG0000416.1/OG0000416.4/OG0000416.2/OG0000416.3/OG0000889.2/OG0000889.1/OG0000897.2/OG0000897.1/OG0001225.2/OG0001225.1/OG0001266.2/OG0001266.1/OG0001420.1/OG0001461.1/OG0001461.2/OG0001510.2/OG0001510.1/OG0001552.2/OG0001552.1/OG0002351.1/OG0002492.1/OG0002578.1/OG0002649.1/OG0002801.1/OG0002809.2/OG0002809.1/OG0003088.1/OG0003112.1/OG0004092.1/OG0004428.1/OG0005072.1/OG0005713.1/OG0006440.1</t>
  </si>
  <si>
    <t>OG0001827.2/OG0001827.1/OG0006362.1</t>
  </si>
  <si>
    <t>OG0001225.2/OG0001225.1/OG0001420.1/OG0001510.2/OG0001510.1/OG0002649.1/OG0005072.1</t>
  </si>
  <si>
    <t>OG0002032.1/OG0002032.2/OG0003509.1</t>
  </si>
  <si>
    <t>OG0001225.2/OG0001225.1/OG0002649.1/OG0005072.1</t>
  </si>
  <si>
    <t>OG0000050.7/OG0000050.8/OG0000050.1/OG0000050.6/OG0000050.10/OG0000050.5/OG0000050.11/OG0000050.9/OG0000050.3/OG0000050.2/OG0000050.4/OG0000083.8/OG0000083.1/OG0000083.3/OG0000083.5/OG0000083.6/OG0000083.4/OG0000083.2/OG0000083.7/OG0000267.4/OG0000267.1/OG0000267.2/OG0000267.5/OG0000267.3/OG0000312.1/OG0000356.4/OG0000356.1/OG0000356.2/OG0000356.3/OG0000478.2/OG0000478.1/OG0000478.3/OG0000492.1/OG0000492.3/OG0000492.2/OG0000623.1/OG0000623.2/OG0000670.2/OG0000670.1/OG0002486.1/OG0002486.2/OG0002754.1/OG0002920.1/OG0003775.1</t>
  </si>
  <si>
    <t>OG0000050.7/OG0000050.8/OG0000050.1/OG0000050.6/OG0000050.10/OG0000050.5/OG0000050.11/OG0000050.9/OG0000050.3/OG0000050.2/OG0000050.4/OG0000083.8/OG0000083.1/OG0000083.3/OG0000083.5/OG0000083.6/OG0000083.4/OG0000083.2/OG0000083.7/OG0000267.4/OG0000267.1/OG0000267.2/OG0000267.5/OG0000267.3/OG0000356.4/OG0000356.1/OG0000356.2/OG0000356.3/OG0000478.2/OG0000478.1/OG0000478.3/OG0000492.1/OG0000492.3/OG0000492.2/OG0000670.2/OG0000670.1/OG0002486.1/OG0002486.2/OG0002754.1/OG0002920.1</t>
  </si>
  <si>
    <t>OG0000083.8/OG0000083.1/OG0000083.3/OG0000083.5/OG0000083.6/OG0000083.4/OG0000083.2/OG0000083.7/OG0000312.1/OG0000623.1/OG0000623.2/OG0003775.1</t>
  </si>
  <si>
    <t>OG0000020.1/OG0000020.2/OG0000020.9/OG0000020.3/OG0000020.13/OG0000020.6/OG0000020.5/OG0000020.4/OG0000020.11/OG0000020.10/OG0000020.8/OG0000020.7/OG0000020.12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0000172.3/OG0000172.4/OG0000172.2/OG0000172.1/OG0000192.1/OG0000192.2/OG0000192.5/OG0000192.4/OG0000192.3/OG0000200.4/OG0000200.5/OG0000200.2/OG0000200.6/OG0000200.3/OG0000200.1/OG0000247.4/OG0000247.5/OG0000247.1/OG0000247.3/OG0000247.2/OG0000280.1/OG0000280.2/OG0000280.4/OG0000280.3/OG0000300.2/OG0000300.3/OG0000300.1/OG0000312.1/OG0000356.4/OG0000356.1/OG0000356.2/OG0000356.3/OG0000435.3/OG0000435.2/OG0000435.1/OG0000525.3/OG0000525.1/OG0000525.2/OG0000567.1/OG0000567.3/OG0000567.2/OG0000571.3/OG0000571.1/OG0000571.2/OG0000592.2/OG0000592.1/OG0000592.3/OG0000711.3/OG0000711.1/OG0000711.2/OG0000811.2/OG0000811.3/OG0000811.1/OG0000921.3/OG0000921.1/OG0000921.2/OG0001001.1/OG0001001.2/OG0001559.2/OG0001559.1/OG0001567.1/OG0001639.1/OG0001639.2/OG0001768.1/OG0002146.1/OG0002156.1/OG0002487.1/OG0002572.1/OG0002650.1/OG0002650.2/OG0002730.1/OG0002746.1/OG0002754.1/OG0002920.1/OG0003043.1/OG0003107.1/OG0003243.1/OG0003423.1/OG0003769.1/OG0003997.1/OG0004083.1/OG0004281.1/OG0004632.1/OG0004949.1/OG0005111.1</t>
  </si>
  <si>
    <t>OG0000046.8/OG0000046.2/OG0000046.5/OG0000046.6/OG0000046.4/OG0000046.11/OG0000046.1/OG0000046.7/OG0000046.9/OG0000046.3/OG0000046.10/OG0000247.4/OG0000247.5/OG0000247.1/OG0000247.3/OG0000247.2/OG0000356.4/OG0000356.1/OG0000356.2/OG0000356.3/OG0000592.2/OG0000592.1/OG0000592.3/OG0000811.2/OG0000811.3/OG0000811.1/OG0000921.3/OG0000921.1/OG0000921.2/OG0001001.1/OG0001001.2/OG0002156.1/OG0003107.1</t>
  </si>
  <si>
    <t>OG0000050.7/OG0000050.8/OG0000050.1/OG0000050.6/OG0000050.10/OG0000050.5/OG0000050.11/OG0000050.9/OG0000050.3/OG0000050.2/OG0000050.4/OG0004281.1</t>
  </si>
  <si>
    <t>OG0000312.1</t>
  </si>
  <si>
    <t>OG0000356.4/OG0000356.1/OG0000356.2/OG0000356.3/OG0000571.3/OG0000571.1/OG0000571.2</t>
  </si>
  <si>
    <t>OG0000018.12/OG0000018.1/OG0000018.7/OG0000018.6/OG0000018.11/OG0000018.4/OG0000018.10/OG0000018.9/OG0000018.3/OG0000018.14/OG0000018.8/OG0000018.13/OG0000018.15/OG0000018.2/OG0000018.5/OG0000351.4/OG0000351.3/OG0000351.1/OG0000351.2/OG0000424.2/OG0000424.1/OG0000559.3/OG0000559.2/OG0000559.1/OG0000697.2/OG0000697.1/OG0001263.1/OG0001263.2/OG0001942.1/OG0001942.2/OG0004147.1</t>
  </si>
  <si>
    <t>OG0003817.1/OG0004056.1/OG0005770.1/OG0006032.1/OG0006315.1/OG0006754.1</t>
  </si>
  <si>
    <t>OG0000512.1/OG0000512.8/OG0000512.3/OG0000512.7/OG0000512.9/OG0000512.5/OG0000512.6/OG0000512.4/OG0000512.2/OG0006049.1/OG0006834.1</t>
  </si>
  <si>
    <t>OG0001692.2/OG0001692.1/OG0003273.1/OG0003345.1/OG0004127.1/OG0004568.1/OG0006440.1</t>
  </si>
  <si>
    <t>OG0000050.7/OG0000050.8/OG0000050.1/OG0000050.6/OG0000050.10/OG0000050.5/OG0000050.11/OG0000050.9/OG0000050.3/OG0000050.2/OG0000050.4/OG0000300.2/OG0000300.3/OG0000300.1/OG0001768.1/OG0002146.1/OG0002920.1</t>
  </si>
  <si>
    <t>OG0000181.3/OG0000181.5/OG0000181.1/OG0000181.2/OG0000181.4/OG0000200.4/OG0000200.5/OG0000200.2/OG0000200.6/OG0000200.3/OG0000200.1/OG0000267.4/OG0000267.1/OG0000267.2/OG0000267.5/OG0000267.3/OG0000420.3/OG0000420.2/OG0000420.1/OG0000501.1/OG0001697.2/OG0001697.1/OG0003107.1</t>
  </si>
  <si>
    <t>OG0001456.1/OG0001456.2/OG0002119.2/OG0002119.1/OG0002248.1/OG0004991.1/OG0005047.1/OG0007823.1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</si>
  <si>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0003423.1/OG0004748.1/OG0005123.1</t>
  </si>
  <si>
    <t>OG0001609.1/OG0001940.1/OG0001966.2/OG0001966.1/OG0002073.1/OG0002073.2/OG0002145.1/OG0002282.1/OG0002646.1/OG0003077.2/OG0003077.1/OG0003238.1/OG0003335.1/OG0003542.1/OG0004040.1/OG0004052.1/OG0004096.1/OG0004390.1/OG0004401.1/OG0004688.1/OG0005288.1/OG0005534.1/OG0005582.1/OG0005846.1/OG0006227.1/OG0006467.1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</si>
  <si>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0000101.5/OG0000101.1/OG0000101.4/OG0000101.2/OG0000101.7/OG0000101.3/OG0000101.6/OG0000102.3/OG0000102.1/OG0000102.2/OG0000102.6/OG0000102.5/OG0000102.4/OG0000102.7/OG0000102.8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0000359.1/OG0000359.4/OG0000359.3/OG0000359.2/OG0000395.1/OG0000395.2/OG0000395.3/OG0000396.4/OG0000396.3/OG0000396.1/OG0000396.2/OG0000404.1/OG0000404.2/OG0000404.3/OG0000404.4/OG0000405.2/OG0000405.3/OG0000405.1/OG0000412.2/OG0000412.1/OG0000412.3/OG0000416.1/OG0000416.4/OG0000416.2/OG0000416.3/OG0000419.4/OG0000419.3/OG0000419.2/OG0000419.1/OG0000429.3/OG0000429.2/OG0000429.1/OG0000449.3/OG0000449.1/OG0000449.2/OG0000480.3/OG0000480.1/OG0000480.2/OG0000484.2/OG0000484.1/OG0000484.3/OG0000485.1/OG0000485.3/OG0000485.2/OG0000492.1/OG0000492.3/OG0000492.2/OG0000521.2/OG0000521.1/OG0000521.3/OG0000523.2/OG0000523.3/OG0000523.1/OG0000549.2/OG0000549.1/OG0000559.3/OG0000559.2/OG0000559.1/OG0000567.1/OG0000567.3/OG0000567.2/OG0000571.3/OG0000571.1/OG0000571.2/OG0000582.3/OG0000582.1/OG0000582.2/OG0000613.1/OG0000613.3/OG0000613.2/OG0000617.1/OG0000617.2/OG0000617.3/OG0000618.2/OG0000618.1/OG0000618.3/OG0000632.1/OG0000632.2/OG0000635.1/OG0000635.2/OG0000666.3/OG0000666.2/OG0000666.1/OG0000670.2/OG0000670.1/OG0000707.1/OG0000707.3/OG0000707.2/OG0000709.3/OG0000709.1/OG0000709.2/OG0000710.3/OG0000710.1/OG0000710.2/OG0000712.1/OG0000712.2/OG0000737.1/OG0000737.3/OG0000737.2/OG0000744.1/OG0000744.2/OG0000745.2/OG0000745.1/OG0000745.3/OG0000772.1/OG0000772.2/OG0000785.1/OG0000785.2/OG0000789.1/OG0000789.2/OG0000831.2/OG0000831.1/OG0000832.1/OG0000832.3/OG0000832.2/OG0000833.2/OG0000833.1/OG0000886.1/OG0000886.3/OG0000886.2/OG0000892.1/OG0000892.2/OG0000947.1/OG0000947.2/OG0000953.1/OG0000953.2/OG0000974.1/OG0000974.2/OG0000976.1/OG0000976.2/OG0000995.1/OG0000995.2/OG0001006.1/OG0001006.2/OG0001029.2/OG0001029.1/OG0001111.1/OG0001111.2/OG0001157.2/OG0001157.1/OG0001161.1/OG0001161.2/OG0001162.1/OG0001162.2/OG0001166.2/OG0001166.1/OG0001169.2/OG0001169.1/OG0001170.2/OG0001170.1/OG0001175.2/OG0001175.1/OG0001225.2/OG0001225.1/OG0001245.2/OG0001245.1/OG0001254.2/OG0001254.1/OG0001271.2/OG0001271.1/OG0001275.2/OG0001275.1/OG0001368.2/OG0001368.1/OG0001395.2/OG0001395.1/OG0001408.1/OG0001408.2/OG0001415.2/OG0001415.1/OG0001450.1/OG0001450.2/OG0001504.1/OG0001504.2/OG0001510.2/OG0001510.1/OG0001512.1/OG0001512.2/OG0001554.2/OG0001554.1/OG0001558.2/OG0001558.1/OG0001559.2/OG0001559.1/OG0001597.1/OG0001597.2/OG0001599.1/OG0001599.2/OG0001607.2/OG0001607.1/OG0001613.2/OG0001613.1/OG0001622.1/OG0001623.2/OG0001623.1/OG0001634.2/OG0001634.1/OG0001683.2/OG0001683.1/OG0001702.2/OG0001702.1/OG0001710.2/OG0001710.1/OG0001768.1/OG0001828.1/OG0001828.3/OG0001828.2/OG0001900.1/OG0001963.1/OG0001963.2/OG0002009.1/OG0002009.2/OG0002064.2/OG0002064.1/OG0002068.1/OG0002107.2/OG0002107.1/OG0002121.1/OG0002121.2/OG0002134.1/OG0002141.1/OG0002143.2/OG0002143.1/OG0002221.1/OG0002246.1/OG0002267.1/OG0002268.1/OG0002277.2/OG0002277.1/OG0002332.1/OG0002340.1/OG0002340.2/OG0002341.1/OG0002351.1/OG0002374.1/OG0002376.1/OG0002409.1/OG0002411.1/OG0002472.1/OG0002475.1/OG0002481.1/OG0002487.1/OG0002488.2/OG0002488.1/OG0002491.1/OG0002492.1/OG0002509.2/OG0002509.1/OG0002605.1/OG0002605.2/OG0002621.1/OG0002623.2/OG0002623.1/OG0002638.1/OG0002666.1/OG0002731.2/OG0002731.1/OG0002741.1/OG0002767.1/OG0002772.1/OG0002787.1/OG0002797.1/OG0002806.1/OG0002806.2/OG0002812.1/OG0002822.1/OG0002876.1/OG0002885.1/OG0002899.1/OG0003049.1/OG0003050.1/OG0003090.1/OG0003096.1/OG0003105.1/OG0003109.1/OG0003123.1/OG0003154.1/OG0003222.1/OG0003276.1/OG0003323.1/OG0003425.1/OG0003451.1/OG0003460.1/OG0003485.1/OG0003487.1/OG0003491.1/OG0003522.1/OG0003523.1/OG0003721.1/OG0003730.1/OG0003752.1/OG0003769.1/OG0003775.1/OG0003793.1/OG0003816.1/OG0003819.1/OG0003821.1/OG0003994.1/OG0004038.1/OG0004135.1/OG0004243.1/OG0004309.1/OG0004315.1/OG0004407.1/OG0004425.1/OG0004439.1/OG0004481.1/OG0004609.1/OG0004620.1/OG0004794.1/OG0004818.1/OG0005072.1/OG0005158.1/OG0005284.1/OG0005446.1/OG0005565.1/OG0005580.1/OG0005783.1/OG0005811.1/OG0006007.1/OG0006011.1/OG0006221.1/OG0006236.1/OG0006242.1/OG0006248.1/OG0006329.1/OG0006422.1/OG0006480.1/OG0006659.1/OG0006867.1/OG0006915.1/OG0006935.1/OG0007208.1/OG0008029.1</t>
  </si>
  <si>
    <t>OG0000299.2/OG0000299.4/OG0000299.3/OG0000299.1/OG0000449.3/OG0000449.1/OG0000449.2/OG0000474.3/OG0000474.4/OG0000474.2/OG0000474.5/OG0000474.1/OG0001169.2/OG0001169.1/OG0001559.2/OG0001559.1/OG0001769.2/OG0001769.1/OG0002079.1/OG0002221.1/OG0002491.1/OG0002503.1/OG0002630.1/OG0002630.2/OG0002638.1/OG0002772.1/OG0002917.1/OG0003157.1/OG0005007.1/OG0005891.1</t>
  </si>
  <si>
    <t>OG0004738.1/OG0005368.1</t>
  </si>
  <si>
    <t>OG0005501.1</t>
  </si>
  <si>
    <t>OG0001572.2/OG0001572.1/OG0001747.1/OG0001747.2</t>
  </si>
  <si>
    <t>OG0002601.1/OG0002926.1</t>
  </si>
  <si>
    <t>OG0003688.1/OG0003716.1/OG0004945.1/OG0005143.1/OG0005582.1/OG0005897.1/OG0006639.1/OG0006762.1/OG0006827.1/OG0007220.1/OG0007693.1/OG0008413.1</t>
  </si>
  <si>
    <t>OG0000133.3/OG0000133.1/OG0000133.4/OG0000133.2/OG0000140.1/OG0000140.4/OG0000140.2/OG0000140.3/OG0000140.5/OG0000140.6/OG0000140.7/OG0000292.1/OG0000292.2/OG0000292.3/OG0000305.1/OG0000305.4/OG0000305.2/OG0000305.3/OG0000343.4/OG0000343.1/OG0000343.2/OG0000343.3/OG0000570.1/OG0000570.3/OG0000570.2/OG0000583.2/OG0000583.1/OG0000583.3/OG0001349.1/OG0001496.3/OG0001496.2/OG0001496.1/OG0001713.1/OG0001853.2/OG0001853.1/OG0001948.1/OG0001948.2/OG0001955.1/OG0001955.2/OG0001973.1/OG0002037.1/OG0002037.2/OG0002510.1/OG0002510.2/OG0002925.1/OG0002965.1/OG0002971.1/OG0003036.1/OG0003122.1/OG0003310.1/OG0003526.1/OG0003539.1/OG0003690.1/OG0003693.1/OG0004110.1/OG0004111.1/OG0004144.1/OG0004261.1/OG0004315.1/OG0004389.1/OG0004469.1/OG0004559.1/OG0004746.1/OG0004751.1/OG0004914.1/OG0004973.1/OG0005011.1/OG0005138.1/OG0005154.1/OG0005256.1/OG0005460.1/OG0005508.1/OG0005530.1/OG0005678.1/OG0005737.1/OG0005764.1/OG0005873.1/OG0005950.1/OG0005978.1/OG0006229.1/OG0006630.1/OG0006718.1/OG0006729.1/OG0006840.1/OG0006915.1/OG0007111.1/OG0007346.1/OG0008560.1</t>
  </si>
  <si>
    <t>OG0002581.1/OG0004171.1/OG0004937.1/OG0007225.1/OG0008274.1/OG0009154.1</t>
  </si>
  <si>
    <t>OG0000583.2/OG0000583.1/OG0000583.3/OG0001716.1/OG0001716.2/OG0004746.1</t>
  </si>
  <si>
    <t>OG0003308.1</t>
  </si>
  <si>
    <t>OG0000074.1/OG0000074.8/OG0000074.3/OG0000074.2/OG0000074.6/OG0000074.5/OG0000074.7/OG0000074.4/OG0000172.3/OG0000172.4/OG0000172.2/OG0000172.1/OG0000186.3/OG0000186.6/OG0000186.1/OG0000186.4/OG0000186.2/OG0000186.5/OG0000187.6/OG0000187.5/OG0000187.4/OG0000187.3/OG0000187.1/OG0000187.2/OG0000354.3/OG0000354.2/OG0000354.1/OG0000358.2/OG0000358.1/OG0000358.3/OG0000358.4/OG0000375.4/OG0000375.3/OG0000375.2/OG0000375.1/OG0000389.2/OG0000389.3/OG0000389.1/OG0000391.4/OG0000391.3/OG0000391.1/OG0000391.2/OG0000400.4/OG0000400.1/OG0000400.3/OG0000400.2/OG0000456.4/OG0000456.2/OG0000456.3/OG0000456.1/OG0000501.1/OG0000567.1/OG0000567.3/OG0000567.2/OG0000614.3/OG0000614.2/OG0000614.1/OG0000915.1/OG0000915.2/OG0000971.1/OG0000971.2/OG0000971.3/OG0001157.2/OG0001157.1/OG0001173.2/OG0001173.1/OG0001203.2/OG0001203.1/OG0001243.2/OG0001243.1/OG0001466.2/OG0001466.1/OG0001559.2/OG0001559.1/OG0001782.1/OG0001782.2/OG0001838.2/OG0001838.1/OG0001935.1/OG0002125.1/OG0002165.1/OG0002242.2/OG0002242.1/OG0002380.1/OG0002487.1/OG0002578.1/OG0002585.1/OG0002603.1/OG0002824.1/OG0002824.2/OG0002926.1/OG0003055.1/OG0003061.1/OG0003095.1/OG0003219.1/OG0003309.1/OG0003336.1/OG0003340.1/OG0003340.2/OG0003655.1/OG0003655.2/OG0003698.1/OG0003769.1/OG0003849.1/OG0004028.1/OG0004149.1/OG0004389.1/OG0004664.1/OG0004720.1/OG0004726.1/OG0004750.1/OG0004815.1/OG0005277.1/OG0005466.1/OG0005477.1/OG0005528.1/OG0005694.1/OG0005832.1/OG0005862.1/OG0006284.1/OG0006490.1/OG0006722.1/OG0007319.1/OG0007822.1/OG0008028.1</t>
  </si>
  <si>
    <t>OG0000050.7/OG0000050.8/OG0000050.1/OG0000050.6/OG0000050.10/OG0000050.5/OG0000050.11/OG0000050.9/OG0000050.3/OG0000050.2/OG0000050.4/OG0003485.1</t>
  </si>
  <si>
    <t>OG0000133.3/OG0000133.1/OG0000133.4/OG0000133.2/OG0000140.1/OG0000140.4/OG0000140.2/OG0000140.3/OG0000140.5/OG0000140.6/OG0000140.7/OG0000292.1/OG0000292.2/OG0000292.3/OG0000305.1/OG0000305.4/OG0000305.2/OG0000305.3/OG0000343.4/OG0000343.1/OG0000343.2/OG0000343.3/OG0000570.1/OG0000570.3/OG0000570.2/OG0000583.2/OG0000583.1/OG0000583.3/OG0001349.1/OG0001496.3/OG0001496.2/OG0001496.1/OG0001713.1/OG0001853.2/OG0001853.1/OG0001948.1/OG0001948.2/OG0001955.1/OG0001955.2/OG0001973.1/OG0002037.1/OG0002037.2/OG0002510.1/OG0002510.2/OG0002925.1/OG0002965.1/OG0002971.1/OG0003036.1/OG0003122.1/OG0003310.1/OG0003526.1/OG0003539.1/OG0003690.1/OG0003693.1/OG0004110.1/OG0004111.1/OG0004144.1/OG0004261.1/OG0004315.1/OG0004389.1/OG0004469.1/OG0004559.1/OG0004746.1/OG0004751.1/OG0004914.1/OG0004973.1/OG0005011.1/OG0005138.1/OG0005154.1/OG0005256.1/OG0005460.1/OG0005508.1/OG0005530.1/OG0005678.1/OG0005737.1/OG0005764.1/OG0005873.1/OG0005950.1/OG0005978.1/OG0006041.1/OG0006229.1/OG0006630.1/OG0006718.1/OG0006729.1/OG0006840.1/OG0006915.1/OG0007111.1/OG0007346.1/OG0008560.1</t>
  </si>
  <si>
    <t>OG0000248.4/OG0000248.2/OG0000248.3/OG0000248.1/OG0000248.5/OG0007074.1</t>
  </si>
  <si>
    <t>OG0001420.1/OG0002290.1/OG0006808.1</t>
  </si>
  <si>
    <t>OG0002951.1/OG0003341.1/OG0003746.1/OG0003978.1/OG0004278.1/OG0004280.1/OG0004488.1/OG0005376.1/OG0005988.1/OG0006374.1/OG0007691.1/OG0008221.1/OG0008803.1/OG0009100.1</t>
  </si>
  <si>
    <t>OG0000247.4/OG0000247.5/OG0000247.1/OG0000247.3/OG0000247.2/OG0000419.4/OG0000419.3/OG0000419.2/OG0000419.1/OG0000543.3/OG0000543.2/OG0000543.4/OG0000543.1/OG0000737.1/OG0000737.3/OG0000737.2/OG0000947.1/OG0000947.2/OG0001262.2/OG0001262.1/OG0001305.2/OG0001305.1/OG0001572.2/OG0001572.1/OG0001652.1/OG0001652.2/OG0001714.2/OG0001714.1/OG0001831.1/OG0001837.1/OG0001837.2/OG0001918.1/OG0001929.1/OG0001980.1/OG0001980.2/OG0002056.1/OG0002112.1/OG0002501.1/OG0002501.2/OG0002614.1/OG0002621.1/OG0002663.1/OG0002668.2/OG0002668.1/OG0002794.2/OG0002794.1/OG0002949.1/OG0002949.2/OG0003423.1/OG0003431.1/OG0003457.1/OG0003511.1/OG0003522.1/OG0003555.1/OG0003730.1/OG0003750.1/OG0003754.1/OG0003783.1/OG0003991.1/OG0004029.1/OG0004033.1/OG0004112.1/OG0004112.2/OG0004119.1/OG0004138.1/OG0004207.1/OG0004251.1/OG0004269.1/OG0004293.1/OG0004301.1/OG0004354.1/OG0004361.1/OG0004408.1/OG0004419.1/OG0004493.1/OG0004561.1/OG0004653.1/OG0004701.1/OG0004711.1/OG0004723.1/OG0004729.1/OG0004742.1/OG0004757.1/OG0004778.1/OG0005013.1/OG0005040.1/OG0005054.1/OG0005090.1/OG0005159.1/OG0005162.1/OG0005243.1/OG0005293.1/OG0005359.1/OG0005397.1/OG0005402.1/OG0005434.1/OG0005458.1/OG0005555.1/OG0005664.1/OG0005686.1/OG0005693.1/OG0005720.1/OG0005746.1/OG0005748.1/OG0005797.1/OG0005819.1/OG0005821.1/OG0005852.1/OG0005915.1/OG0005998.1/OG0006321.1/OG0006381.1/OG0006385.1/OG0006394.1/OG0006395.1/OG0006515.1/OG0006516.1/OG0006600.1/OG0006650.1/OG0006837.1/OG0006963.1/OG0007197.1/OG0007280.1/OG0007638.1/OG0007698.1/OG0007756.1/OG0007819.1/OG0008398.1</t>
  </si>
  <si>
    <t>OG0002897.1/OG0002897.2/OG0004150.1/OG0004687.1/OG0004687.2/OG0005064.1/OG0005822.1/OG0006219.1/OG0006594.1/OG0006665.1/OG0006986.1/OG0007602.1/OG0007667.1/OG0008218.1</t>
  </si>
  <si>
    <t>OG0002732.1/OG0004710.1/OG0004992.1/OG0005282.1/OG0006379.1</t>
  </si>
  <si>
    <t>OG0002614.1</t>
  </si>
  <si>
    <t>OG0002514.1/OG0002514.2/OG0002614.1/OG0003473.1/OG0003484.1/OG0004029.1/OG0004943.1/OG0005359.1/OG0005543.1/OG0007097.1</t>
  </si>
  <si>
    <t>OG0000318.4/OG0000318.2/OG0000318.1/OG0000318.3/OG0000828.1/OG0000828.2/OG0003511.1/OG0004400.1/OG0005016.1/OG0005273.1/OG0005871.1/OG0005925.1/OG0006626.1</t>
  </si>
  <si>
    <t>OG0005489.1</t>
  </si>
  <si>
    <t>OG0001207.2/OG0001207.1/OG0003259.1</t>
  </si>
  <si>
    <t>OG0001253.1/OG0001253.2</t>
  </si>
  <si>
    <t>OG0004738.1</t>
  </si>
  <si>
    <t>OG0002289.1</t>
  </si>
  <si>
    <t>OG0003088.1</t>
  </si>
  <si>
    <t>OG0000418.4/OG0000418.3/OG0000418.2/OG0000418.1/OG0002786.1/OG0003689.1</t>
  </si>
  <si>
    <t>OG0000418.4/OG0000418.3/OG0000418.2/OG0000418.1/OG0002786.1</t>
  </si>
  <si>
    <t>OG0001856.2/OG0001856.1/OG0002241.1/OG0002241.2</t>
  </si>
  <si>
    <t>OG0001104.2/OG0001104.1/OG0002015.1/OG0007852.1</t>
  </si>
  <si>
    <t>OG0003493.1</t>
  </si>
  <si>
    <t>OG0004144.1</t>
  </si>
  <si>
    <t>OG0000619.1/OG0000619.3/OG0000619.2/OG0001033.2/OG0001033.1/OG0004904.1</t>
  </si>
  <si>
    <t>OG0000198.3/OG0000198.5/OG0000198.4/OG0000198.2/OG0000198.1/OG0002660.1/OG0003125.1/OG0006050.1/OG0006466.1/OG0007654.1/OG0007744.1/OG0008170.1/OG0008455.1/OG0008509.1</t>
  </si>
  <si>
    <t>OG0003315.1/OG0003315.2/OG0003874.1/OG0004585.1/OG0004706.1/OG0006047.1</t>
  </si>
  <si>
    <t>OG0000187.6/OG0000187.5/OG0000187.4/OG0000187.3/OG0000187.1/OG0000187.2/OG0000449.3/OG0000449.1/OG0000449.2/OG0000456.4/OG0000456.2/OG0000456.3/OG0000456.1/OG0000501.1/OG0000696.1/OG0000696.2/OG0000696.3/OG0000708.2/OG0000708.3/OG0000708.1/OG0000862.2/OG0000862.1/OG0000884.2/OG0000884.1/OG0000942.2/OG0000942.3/OG0000942.1/OG0001118.1/OG0001118.2/OG0001207.2/OG0001207.1/OG0001412.2/OG0001412.1/OG0001680.1/OG0001680.2/OG0001694.2/OG0001694.1/OG0001706.1/OG0001706.2/OG0001772.2/OG0001772.1/OG0002024.1/OG0002024.2/OG0002125.1/OG0002154.1/OG0002154.2/OG0002241.1/OG0002241.2/OG0002242.2/OG0002242.1/OG0002493.2/OG0002493.1/OG0002502.1/OG0002569.1/OG0002585.1/OG0002603.1/OG0002873.1/OG0002873.2/OG0003058.1/OG0003266.2/OG0003266.1/OG0003291.1/OG0003655.1/OG0003655.2/OG0003690.1/OG0003769.1/OG0003941.1/OG0004011.1/OG0004223.1/OG0004245.1/OG0004397.1/OG0004398.1/OG0004404.1/OG0004932.1/OG0005278.1/OG0005297.1/OG0005347.1/OG0005365.1/OG0005479.1/OG0005537.1/OG0005832.1/OG0005926.1/OG0005930.1/OG0006015.1/OG0006284.1/OG0006320.1/OG0006375.1/OG0006425.1/OG0006741.1/OG0006850.1/OG0006918.1/OG0007319.1/OG0008000.1</t>
  </si>
  <si>
    <t>OG0000915.1/OG0000915.2/OG0002125.1/OG0002242.2/OG0002242.1/OG0002585.1/OG0002603.1/OG0002943.2/OG0002943.1/OG0003219.1/OG0003655.1/OG0003655.2/OG0003690.1/OG0003769.1/OG0005528.1/OG0005832.1/OG0006284.1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</si>
  <si>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0000148.3/OG0000148.6/OG0000148.5/OG0000148.2/OG0000148.4/OG0000148.1/OG0000257.3/OG0000257.1/OG0000257.2/OG0000538.3/OG0000538.2/OG0000538.4/OG0000538.1/OG0000551.3/OG0000551.2/OG0000551.1/OG0000869.1/OG0000869.2/OG0001049.2/OG0001049.1/OG0001251.2/OG0001251.1/OG0001768.1/OG0002584.1/OG0002584.2/OG0003164.1/OG0003435.1/OG0003564.1/OG0003759.1/OG0003759.2/OG0004029.1/OG0004069.1/OG0004160.1/OG0004338.1/OG0004538.1/OG0004632.1/OG0006340.1/OG0008490.1</t>
  </si>
  <si>
    <t>OG0002724.1/OG0005129.1/OG0007459.1/OG0008623.1</t>
  </si>
  <si>
    <t>OG0002073.1/OG0002073.2/OG0002078.2/OG0002078.1/OG0005829.1/OG0008529.1/OG0009284.1/OG0009685.1</t>
  </si>
  <si>
    <t>OG0000148.3/OG0000148.6/OG0000148.5/OG0000148.2/OG0000148.4/OG0000148.1/OG0000257.3/OG0000257.1/OG0000257.2/OG0000538.3/OG0000538.2/OG0000538.4/OG0000538.1/OG0001049.2/OG0001049.1/OG0001251.2/OG0001251.1/OG0002584.1/OG0002584.2/OG0003164.1/OG0004029.1/OG0004069.1/OG0006340.1/OG0008490.1</t>
  </si>
  <si>
    <t>OG0005829.1/OG0008529.1</t>
  </si>
  <si>
    <t>OG0005129.1/OG0008623.1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</si>
  <si>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0000073.10/OG0000073.7/OG0000073.3/OG0000073.11/OG0000073.8/OG0000073.1/OG0000073.5/OG0000073.2/OG0000073.9/OG0000073.4/OG0000073.6/OG0000383.2/OG0000383.3/OG0000383.1/OG0000590.2/OG0000590.1/OG0000590.3/OG0000592.2/OG0000592.1/OG0000592.3/OG0001084.2/OG0001084.1/OG0001166.2/OG0001166.1/OG0001411.1/OG0001628.1/OG0001628.2/OG0001905.1/OG0001905.2/OG0001998.1/OG0002509.2/OG0002509.1/OG0003707.1/OG0006236.1</t>
  </si>
  <si>
    <t>OG0000524.2/OG0000524.1/OG0000524.3/OG0000936.2/OG0000936.1/OG0001356.1/OG0001356.2/OG0002020.2/OG0002020.1/OG0003848.1/OG0004272.1/OG0005050.1/OG0005357.1/OG0005586.1/OG0005721.1/OG0005931.1/OG0005982.1/OG0006432.1/OG0006468.1/OG0006703.1/OG0006722.1/OG0006942.1/OG0007320.1/OG0007685.1/OG0007730.1/OG0008785.1</t>
  </si>
  <si>
    <t>OG0006950.1/OG0007379.1/OG0007983.1/OG0008080.1/OG0008129.1/OG0008414.1/OG0008479.1</t>
  </si>
  <si>
    <t>OG0001345.3/OG0001345.2/OG0001345.1/OG0001974.1/OG0002389.1/OG0002903.1/OG0002913.1/OG0003415.1/OG0004280.1/OG0004438.1/OG0004443.1/OG0004712.1/OG0004739.1/OG0004795.1/OG0005376.1/OG0005499.1/OG0005756.1/OG0005866.1/OG0006064.1/OG0006670.1/OG0006714.1/OG0006716.1/OG0006734.1/OG0006761.1/OG0006863.1/OG0006974.1/OG0007186.1/OG0007196.1/OG0007654.1/OG0007704.1/OG0007744.1/OG0008220.1/OG0008455.1/OG0008461.1/OG0008465.1/OG0008519.1/OG0008721.1/OG0008856.1/OG0009049.1/OG0009685.1/OG0010016.1/OG0010025.1/OG0011506.1</t>
  </si>
  <si>
    <t>OG0000004.13/OG0000004.3/OG0000004.7/OG0000004.6/OG0000004.17/OG0000004.10/OG0000004.5/OG0000004.9/OG0000004.12/OG0000004.2/OG0000004.4/OG0000004.19/OG0000004.1/OG0000004.18/OG0000004.11/OG0000004.14/OG0000004.15/OG0000004.8/OG0000004.16/OG0000027.2/OG0000027.7/OG0000027.8/OG0000027.3/OG0000027.1/OG0000027.9/OG0000027.4/OG0000027.5/OG0000027.6/OG0000038.11/OG0000038.6/OG0000038.9/OG0000038.12/OG0000038.2/OG0000038.8/OG0000038.10/OG0000038.7/OG0000038.1/OG0000038.4/OG0000038.5/OG0000038.3/OG0000051.3/OG0000051.1/OG0000051.7/OG0000051.9/OG0000051.11/OG0000051.6/OG0000051.2/OG0000051.5/OG0000051.4/OG0000051.10/OG0000051.8/OG0000087.5/OG0000087.7/OG0000087.2/OG0000087.1/OG0000087.4/OG0000087.6/OG0000087.3/OG0000089.4/OG0000089.8/OG0000089.5/OG0000089.2/OG0000089.6/OG0000089.3/OG0000089.7/OG0000089.1/OG0000150.2/OG0000150.4/OG0000150.3/OG0000150.1/OG0000150.5/OG0000172.3/OG0000172.4/OG0000172.2/OG0000172.1/OG0000187.6/OG0000187.5/OG0000187.4/OG0000187.3/OG0000187.1/OG0000187.2/OG0000247.4/OG0000247.5/OG0000247.1/OG0000247.3/OG0000247.2/OG0000248.4/OG0000248.2/OG0000248.3/OG0000248.1/OG0000248.5/OG0000283.4/OG0000283.3/OG0000283.1/OG0000283.2/OG0000299.2/OG0000299.4/OG0000299.3/OG0000299.1/OG0000391.4/OG0000391.3/OG0000391.1/OG0000391.2/OG0000402.2/OG0000402.3/OG0000402.1/OG0000524.2/OG0000524.1/OG0000524.3/OG0000580.2/OG0000580.1/OG0000580.3/OG0000618.2/OG0000618.1/OG0000618.3/OG0000619.1/OG0000619.3/OG0000619.2/OG0000696.1/OG0000696.2/OG0000696.3/OG0000710.3/OG0000710.1/OG0000710.2/OG0000741.2/OG0000741.1/OG0000741.3/OG0000744.1/OG0000744.2/OG0000794.1/OG0000794.2/OG0000840.1/OG0000840.2/OG0000862.2/OG0000862.1/OG0000904.2/OG0000904.3/OG0000904.1/OG0000915.1/OG0000915.2/OG0000947.1/OG0000947.2/OG0001016.1/OG0001016.2/OG0001032.2/OG0001032.1/OG0001033.2/OG0001033.1/OG0001072.2/OG0001072.1/OG0001169.2/OG0001169.1/OG0001191.1/OG0001191.2/OG0001203.2/OG0001203.1/OG0001247.1/OG0001247.2/OG0001265.2/OG0001265.1/OG0001274.1/OG0001274.2/OG0001296.1/OG0001296.2/OG0001397.1/OG0001397.2/OG0001409.1/OG0001409.2/OG0001422.1/OG0001422.2/OG0001456.1/OG0001456.2/OG0001464.1/OG0001464.2/OG0001528.2/OG0001528.1/OG0001574.2/OG0001574.1/OG0001744.1/OG0001750.1/OG0001750.2/OG0001755.1/OG0001755.2/OG0001785.1/OG0001785.2/OG0001870.2/OG0001870.1/OG0001963.1/OG0001963.2/OG0002061.1/OG0002161.1/OG0002161.2/OG0002205.1/OG0002295.1/OG0002380.1/OG0002409.1/OG0002413.1/OG0002513.1/OG0002650.1/OG0002650.2/OG0002709.1/OG0002761.1/OG0002765.2/OG0002765.1/OG0002785.2/OG0002785.1/OG0002794.2/OG0002794.1/OG0002805.1/OG0002923.1/OG0002947.2/OG0002947.1/OG0003028.1/OG0003028.2/OG0003043.1/OG0003049.1/OG0003164.1/OG0003219.1/OG0003266.2/OG0003266.1/OG0003296.1/OG0003319.1/OG0003396.1/OG0003466.1/OG0003472.1/OG0003511.1/OG0003548.1/OG0003590.1/OG0003642.1/OG0003699.1/OG0003750.1/OG0003778.1/OG0003781.1/OG0003794.1/OG0003830.1/OG0003849.1/OG0003931.1/OG0003951.1/OG0003969.1/OG0003974.1/OG0004014.1/OG0004069.1/OG0004137.1/OG0004142.1/OG0004149.1/OG0004155.1/OG0004246.1/OG0004252.1/OG0004260.1/OG0004287.1/OG0004310.1/OG0004311.1/OG0004330.1/OG0004340.1/OG0004371.1/OG0004407.1/OG0004429.1/OG0004487.1/OG0004491.1/OG0004568.1/OG0004579.1/OG0004601.1/OG0004617.1/OG0004637.1/OG0004693.1/OG0004700.1/OG0004782.1/OG0004815.1/OG0004904.1/OG0004920.1/OG0004932.1/OG0004994.1/OG0005017.1/OG0005115.1/OG0005154.1/OG0005159.1/OG0005171.1/OG0005243.1/OG0005275.1/OG0005320.1/OG0005402.1/OG0005413.1/OG0005423.1/OG0005464.1/OG0005528.1/OG0005540.1/OG0005707.1/OG0005738.1/OG0005754.1/OG0005788.1/OG0005804.1/OG0005819.1/OG0005821.1/OG0005824.1/OG0005845.1/OG0005911.1/OG0005924.1/OG0005925.1/OG0005932.1/OG0005966.1/OG0005970.1/OG0005981.1/OG0006015.1/OG0006193.1/OG0006209.1/OG0006234.1/OG0006240.1/OG0006274.1/OG0006275.1/OG0006284.1/OG0006293.1/OG0006331.1/OG0006368.1/OG0006369.1/OG0006375.1/OG0006380.1/OG0006381.1/OG0006437.1/OG0006441.1/OG0006448.1/OG0006490.1/OG0006499.1/OG0006519.1/OG0006623.1/OG0006629.1/OG0006643.1/OG0006776.1/OG0006850.1/OG0006854.1/OG0006888.1/OG0006912.1/OG0006934.1/OG0006942.1/OG0006953.1/OG0007074.1/OG0007246.1/OG0007409.1/OG0007417.1/OG0007572.1/OG0007648.1/OG0007650.1/OG0007659.1/OG0007680.1/OG0007727.1/OG0007730.1/OG0007745.1/OG0007772.1/OG0007779.1/OG0007787.1/OG0007812.1/OG0007840.1/OG0007980.1/OG0008000.1/OG0008101.1/OG0008785.1</t>
  </si>
  <si>
    <t>OG0001345.3/OG0001345.2/OG0001345.1/OG0004280.1/OG0004795.1/OG0005376.1/OG0006761.1/OG0007186.1/OG0007196.1/OG0007654.1/OG0007744.1/OG0008220.1/OG0008455.1/OG0008519.1</t>
  </si>
  <si>
    <t>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0000618.2/OG0000618.1/OG0000618.3/OG0000710.3/OG0000710.1/OG0000710.2/OG0001247.1/OG0001247.2/OG0001785.1/OG0001785.2/OG0002409.1/OG0002413.1/OG0002794.2/OG0002794.1/OG0003511.1/OG0003590.1/OG0003699.1/OG0004155.1/OG0004287.1/OG0004815.1/OG0005159.1/OG0005243.1/OG0005320.1/OG0005819.1/OG0005821.1/OG0005925.1/OG0006375.1/OG0006381.1/OG0006850.1/OG0007980.1/OG0008000.1</t>
  </si>
  <si>
    <t>OG0004150.1/OG0004837.1/OG0005180.1</t>
  </si>
  <si>
    <t>OG0000216.1/OG0000216.2/OG0000266.6/OG0000266.3/OG0000266.5/OG0000266.1/OG0000266.2/OG0000266.4/OG0000268.2/OG0000268.1/OG0000268.3/OG0000268.4/OG0000279.4/OG0000279.1/OG0000279.6/OG0000279.2/OG0000279.9/OG0000279.3/OG0000279.8/OG0000279.5/OG0000279.7/OG0000377.1/OG0000377.3/OG0000377.2/OG0000411.1/OG0000411.2/OG0000493.2/OG0000493.3/OG0000493.1/OG0000534.4/OG0000534.3/OG0000534.5/OG0000534.2/OG0000534.1/OG0000572.2/OG0000572.1/OG0000581.1/OG0000581.2/OG0000705.3/OG0000705.2/OG0000705.1/OG0000821.1/OG0000821.3/OG0000821.2/OG0001000.1/OG0001000.2/OG0001024.1/OG0001056.1/OG0001056.2/OG0001180.2/OG0001180.1/OG0001180.3/OG0001215.1/OG0001215.2/OG0001373.1/OG0001398.1/OG0001573.1/OG0001576.2/OG0001576.1/OG0001626.1/OG0001626.2/OG0001632.1/OG0001767.1/OG0001795.2/OG0001795.1/OG0001902.1/OG0001902.2/OG0001920.1/OG0001925.1/OG0001961.1/OG0001984.1/OG0002011.1/OG0002011.2/OG0002055.2/OG0002055.1/OG0002088.2/OG0002088.1/OG0002088.3/OG0002181.1/OG0002181.2/OG0002186.1/OG0002287.1/OG0002304.1/OG0002306.2/OG0002306.1/OG0002527.1/OG0002581.1/OG0002582.1/OG0002593.1/OG0002628.2/OG0002628.1/OG0002658.1/OG0002676.1/OG0002724.1/OG0002813.1/OG0002816.1/OG0002816.2/OG0002817.2/OG0002817.1/OG0002830.1/OG0002831.1/OG0002905.1/OG0003080.1/OG0003207.1/OG0003211.1/OG0003229.1/OG0003286.1/OG0003293.1/OG0003313.2/OG0003313.1/OG0003315.1/OG0003315.2/OG0003350.1/OG0003353.1/OG0003447.1/OG0003454.1/OG0003471.1/OG0003474.1/OG0003568.2/OG0003568.1/OG0003576.1/OG0003671.1/OG0003770.1/OG0003874.1/OG0003887.1/OG0003959.1/OG0003960.1/OG0004031.1/OG0004075.1/OG0004117.2/OG0004117.1/OG0004132.1/OG0004150.1/OG0004161.1/OG0004285.1/OG0004302.1/OG0004325.1/OG0004352.1/OG0004353.1/OG0004360.1/OG0004381.1/OG0004406.1/OG0004442.1/OG0004446.1/OG0004500.1/OG0004501.1/OG0004585.1/OG0004638.1/OG0004680.1/OG0004687.1/OG0004687.2/OG0004706.1/OG0004837.1/OG0004847.1/OG0004956.1/OG0004966.1/OG0005012.1/OG0005064.1/OG0005069.1/OG0005125.1/OG0005129.1/OG0005180.1/OG0005190.1/OG0005302.1/OG0005439.1/OG0005449.2/OG0005449.1/OG0005474.1/OG0005518.1/OG0005548.1/OG0005560.1/OG0005562.1/OG0005572.1/OG0005576.1/OG0005596.1/OG0005600.1/OG0005605.1/OG0005606.1/OG0005609.1/OG0005695.1/OG0005706.1/OG0005715.1/OG0005776.1/OG0005803.1/OG0005810.1/OG0005822.1/OG0005927.1/OG0005947.1/OG0006047.1/OG0006049.1/OG0006078.1/OG0006184.1/OG0006225.1/OG0006383.1/OG0006389.1/OG0006392.1/OG0006397.1/OG0006412.1/OG0006435.1/OG0006435.2/OG0006476.1/OG0006594.1/OG0006746.1/OG0006746.2/OG0006825.1/OG0006834.1/OG0006836.1/OG0006883.1/OG0006964.1/OG0006989.1/OG0006995.1/OG0007086.1/OG0007144.1/OG0007153.1/OG0007225.1/OG0007247.1/OG0007344.1/OG0007345.1/OG0007360.1/OG0007366.1/OG0007382.1/OG0007413.1/OG0007441.1/OG0007459.1/OG0007590.1/OG0007594.1/OG0007602.1/OG0007609.1/OG0007645.1/OG0007750.1/OG0007752.1/OG0007786.1/OG0007859.1/OG0007882.1/OG0008057.1/OG0008059.1/OG0008086.1/OG0008091.1/OG0008116.1/OG0008224.1/OG0008252.1/OG0008252.2/OG0008269.1/OG0008273.1/OG0008432.1/OG0008563.1/OG0008623.1/OG0008786.1/OG0009154.1/OG0009157.1/OG0009366.2/OG0009366.1/OG0009611.1/OG0009738.1/OG0010076.1/OG0010101.1/OG0011919.1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</si>
  <si>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0000046.8/OG0000046.2/OG0000046.5/OG0000046.6/OG0000046.4/OG0000046.11/OG0000046.1/OG0000046.7/OG0000046.9/OG0000046.3/OG0000046.10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0000058.8/OG0000058.5/OG0000058.6/OG0000058.4/OG0000058.3/OG0000058.9/OG0000058.7/OG0000058.10/OG0000058.1/OG0000058.2/OG0000060.5/OG0000060.4/OG0000060.1/OG0000060.2/OG0000060.6/OG0000060.7/OG0000060.9/OG0000060.8/OG0000060.3/OG0000060.10/OG0000066.8/OG0000066.7/OG0000066.5/OG0000066.6/OG0000066.3/OG0000066.4/OG0000066.1/OG0000066.2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0000076.4/OG0000076.7/OG0000076.9/OG0000076.3/OG0000076.5/OG0000076.6/OG0000076.10/OG0000076.1/OG0000076.8/OG0000076.2/OG0000078.10/OG0000078.11/OG0000078.3/OG0000078.7/OG0000078.9/OG0000078.6/OG0000078.2/OG0000078.5/OG0000078.4/OG0000078.8/OG0000078.1/OG0000081.3/OG0000081.9/OG0000081.8/OG0000081.5/OG0000081.4/OG0000081.1/OG0000081.6/OG0000081.7/OG0000081.2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0000105.3/OG0000105.1/OG0000105.5/OG0000105.7/OG0000105.6/OG0000105.2/OG0000105.4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0000133.3/OG0000133.1/OG0000133.4/OG0000133.2/OG0000137.1/OG0000137.6/OG0000137.3/OG0000137.5/OG0000137.2/OG0000137.4/OG0000140.1/OG0000140.4/OG0000140.2/OG0000140.3/OG0000140.5/OG0000140.6/OG0000140.7/OG0000143.2/OG0000143.3/OG0000143.1/OG0000143.4/OG0000144.8/OG0000144.6/OG0000144.1/OG0000144.7/OG0000144.5/OG0000144.4/OG0000144.3/OG0000144.2/OG0000148.3/OG0000148.6/OG0000148.5/OG0000148.2/OG0000148.4/OG0000148.1/OG0000159.7/OG0000159.2/OG0000159.6/OG0000159.5/OG0000159.1/OG0000159.4/OG0000159.3/OG0000163.2/OG0000163.3/OG0000163.4/OG0000163.6/OG0000163.1/OG0000163.5/OG0000168.1/OG0000168.4/OG0000168.2/OG0000168.3/OG0000168.5/OG0000171.3/OG0000171.1/OG0000171.2/OG0000171.5/OG0000171.4/OG0000172.3/OG0000172.4/OG0000172.2/OG0000172.1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0000182.3/OG0000182.5/OG0000182.2/OG0000182.6/OG0000182.1/OG0000182.4/OG0000186.3/OG0000186.6/OG0000186.1/OG0000186.4/OG0000186.2/OG0000186.5/OG0000187.6/OG0000187.5/OG0000187.4/OG0000187.3/OG0000187.1/OG0000187.2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0000202.5/OG0000202.4/OG0000202.1/OG0000202.6/OG0000202.2/OG0000202.3/OG0000203.1/OG0000203.3/OG0000203.5/OG0000203.2/OG0000203.4/OG0000205.5/OG0000205.2/OG0000205.7/OG0000205.3/OG0000205.1/OG0000205.4/OG0000205.6/OG0000207.1/OG0000207.2/OG0000208.2/OG0000208.1/OG0000208.4/OG0000208.3/OG0000214.1/OG0000214.3/OG0000214.4/OG0000214.2/OG0000214.5/OG0000215.4/OG0000215.5/OG0000215.3/OG0000215.1/OG0000215.2/OG0000218.4/OG0000218.2/OG0000218.1/OG0000218.3/OG0000218.5/OG0000219.5/OG0000219.1/OG0000219.4/OG0000219.3/OG0000219.2/OG0000222.2/OG0000222.1/OG0000222.4/OG0000222.5/OG0000222.3/OG0000224.5/OG0000224.3/OG0000224.4/OG0000224.2/OG0000224.1/OG0000224.6/OG0000229.4/OG0000229.5/OG0000229.3/OG0000229.1/OG0000229.2/OG0000236.3/OG0000236.2/OG0000236.1/OG0000237.2/OG0000237.1/OG0000237.3/OG0000237.4/OG0000237.5/OG0000241.5/OG0000241.3/OG0000241.2/OG0000241.1/OG0000241.4/OG0000242.3/OG0000242.5/OG0000242.2/OG0000242.4/OG0000242.1/OG0000247.4/OG0000247.5/OG0000247.1/OG0000247.3/OG0000247.2/OG0000252.1/OG0000252.2/OG0000252.3/OG0000256.4/OG0000256.5/OG0000256.3/OG0000256.1/OG0000256.2/OG0000257.3/OG0000257.1/OG0000257.2/OG0000259.2/OG0000259.4/OG0000259.1/OG0000259.6/OG0000259.3/OG0000259.5/OG0000265.3/OG0000265.1/OG0000265.2/OG0000265.4/OG0000265.5/OG0000267.4/OG0000267.1/OG0000267.2/OG0000267.5/OG0000267.3/OG0000269.4/OG0000269.2/OG0000269.3/OG0000269.1/OG0000271.2/OG0000271.1/OG0000271.4/OG0000271.3/OG0000272.4/OG0000272.1/OG0000272.2/OG0000272.5/OG0000272.3/OG0000273.1/OG0000273.5/OG0000273.4/OG0000273.2/OG0000273.3/OG0000274.1/OG0000274.4/OG0000274.5/OG0000274.2/OG0000274.3/OG0000276.4/OG0000276.1/OG0000276.2/OG0000276.3/OG0000278.4/OG0000278.2/OG0000278.1/OG0000278.3/OG0000278.5/OG0000280.1/OG0000280.2/OG0000280.4/OG0000280.3/OG0000283.4/OG0000283.3/OG0000283.1/OG0000283.2/OG0000284.4/OG0000284.2/OG0000284.1/OG0000284.3/OG0000292.1/OG0000292.2/OG0000292.3/OG0000295.1/OG0000295.2/OG0000295.3/OG0000295.4/OG0000298.3/OG0000298.4/OG0000298.5/OG0000298.1/OG0000298.2/OG0000299.2/OG0000299.4/OG0000299.3/OG0000299.1/OG0000300.2/OG0000300.3/OG0000300.1/OG0000305.1/OG0000305.4/OG0000305.2/OG0000305.3/OG0000306.4/OG0000306.1/OG0000306.2/OG0000306.3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0000326.2/OG0000326.1/OG0000326.4/OG0000326.3/OG0000327.4/OG0000327.3/OG0000327.1/OG0000327.2/OG0000331.1/OG0000331.3/OG0000331.2/OG0000331.4/OG0000332.3/OG0000332.2/OG0000332.1/OG0000333.4/OG0000333.2/OG0000333.1/OG0000333.3/OG0000334.3/OG0000334.1/OG0000334.4/OG0000334.2/OG0000337.3/OG0000337.1/OG0000337.2/OG0000339.3/OG0000339.2/OG0000339.4/OG0000339.1/OG0000340.4/OG0000340.1/OG0000340.3/OG0000340.2/OG0000343.4/OG0000343.1/OG0000343.2/OG0000343.3/OG0000344.3/OG0000344.1/OG0000344.4/OG0000344.2/OG0000346.3/OG0000346.1/OG0000346.2/OG0000346.4/OG0000348.2/OG0000348.1/OG0000348.3/OG0000351.4/OG0000351.3/OG0000351.1/OG0000351.2/OG0000353.1/OG0000353.4/OG0000353.3/OG0000353.2/OG0000354.3/OG0000354.2/OG0000354.1/OG0000356.4/OG0000356.1/OG0000356.2/OG0000356.3/OG0000358.2/OG0000358.1/OG0000358.3/OG0000358.4/OG0000363.4/OG0000363.1/OG0000363.2/OG0000363.3/OG0000367.2/OG0000367.1/OG0000367.3/OG0000367.4/OG0000368.2/OG0000368.3/OG0000368.1/OG0000370.4/OG0000370.1/OG0000370.2/OG0000370.3/OG0000372.5/OG0000372.3/OG0000372.4/OG0000372.1/OG0000372.2/OG0000373.2/OG0000373.1/OG0000373.3/OG0000373.4/OG0000374.1/OG0000374.2/OG0000374.4/OG0000374.3/OG0000375.4/OG0000375.3/OG0000375.2/OG0000375.1/OG0000381.3/OG0000381.4/OG0000381.1/OG0000381.2/OG0000383.2/OG0000383.3/OG0000383.1/OG0000385.3/OG0000385.1/OG0000385.2/OG0000386.3/OG0000386.1/OG0000386.4/OG0000386.2/OG0000389.2/OG0000389.3/OG0000389.1/OG0000391.4/OG0000391.3/OG0000391.1/OG0000391.2/OG0000393.2/OG0000393.3/OG0000393.1/OG0000395.1/OG0000395.2/OG0000395.3/OG0000396.4/OG0000396.3/OG0000396.1/OG0000396.2/OG0000398.2/OG0000398.1/OG0000398.3/OG0000400.4/OG0000400.1/OG0000400.3/OG0000400.2/OG0000401.3/OG0000401.1/OG0000401.2/OG0000402.2/OG0000402.3/OG0000402.1/OG0000403.2/OG0000403.1/OG0000404.1/OG0000404.2/OG0000404.3/OG0000404.4/OG0000406.1/OG0000406.3/OG0000406.2/OG0000410.3/OG0000410.2/OG0000410.1/OG0000412.2/OG0000412.1/OG0000412.3/OG0000416.1/OG0000416.4/OG0000416.2/OG0000416.3/OG0000418.4/OG0000418.3/OG0000418.2/OG0000418.1/OG0000419.4/OG0000419.3/OG0000419.2/OG0000419.1/OG0000420.3/OG0000420.2/OG0000420.1/OG0000424.2/OG0000424.1/OG0000426.3/OG0000426.1/OG0000426.2/OG0000429.3/OG0000429.2/OG0000429.1/OG0000433.3/OG0000433.2/OG0000433.1/OG0000435.3/OG0000435.2/OG0000435.1/OG0000436.3/OG0000436.1/OG0000436.2/OG0000444.4/OG0000444.3/OG0000444.1/OG0000444.2/OG0000446.3/OG0000446.2/OG0000446.1/OG0000447.3/OG0000447.2/OG0000447.1/OG0000448.2/OG0000448.4/OG0000448.1/OG0000448.3/OG0000449.3/OG0000449.1/OG0000449.2/OG0000454.1/OG0000454.2/OG0000456.4/OG0000456.2/OG0000456.3/OG0000456.1/OG0000458.1/OG0000458.3/OG0000458.4/OG0000458.2/OG0000467.4/OG0000467.3/OG0000467.2/OG0000467.1/OG0000474.3/OG0000474.4/OG0000474.2/OG0000474.5/OG0000474.1/OG0000475.2/OG0000475.3/OG0000475.1/OG0000477.2/OG0000477.3/OG0000477.4/OG0000477.1/OG0000478.2/OG0000478.1/OG0000478.3/OG0000480.3/OG0000480.1/OG0000480.2/OG0000484.2/OG0000484.1/OG0000484.3/OG0000485.1/OG0000485.3/OG0000485.2/OG0000491.1/OG0000491.2/OG0000491.3/OG0000492.1/OG0000492.3/OG0000492.2/OG0000495.2/OG0000495.1/OG0000495.3/OG0000498.1/OG0000498.3/OG0000498.2/OG0000498.4/OG0000501.1/OG0000502.2/OG0000502.1/OG0000502.3/OG0000507.1/OG0000507.2/OG0000508.3/OG0000508.1/OG0000508.2/OG0000513.2/OG0000513.1/OG0000520.2/OG0000520.3/OG0000520.1/OG0000521.2/OG0000521.1/OG0000521.3/OG0000523.2/OG0000523.3/OG0000523.1/OG0000525.3/OG0000525.1/OG0000525.2/OG0000526.3/OG0000526.2/OG0000526.1/OG0000533.2/OG0000533.3/OG0000533.4/OG0000533.1/OG0000537.3/OG0000537.1/OG0000537.2/OG0000538.3/OG0000538.2/OG0000538.4/OG0000538.1/OG0000539.2/OG0000539.1/OG0000539.3/OG0000540.3/OG0000540.4/OG0000540.2/OG0000540.1/OG0000541.1/OG0000541.2/OG0000541.3/OG0000542.1/OG0000542.2/OG0000542.3/OG0000544.3/OG0000544.1/OG0000544.2/OG0000549.2/OG0000549.1/OG0000551.3/OG0000551.2/OG0000551.1/OG0000555.1/OG0000555.2/OG0000555.3/OG0000558.2/OG0000558.3/OG0000558.1/OG0000559.3/OG0000559.2/OG0000559.1/OG0000561.2/OG0000561.3/OG0000561.1/OG0000563.2/OG0000563.3/OG0000563.1/OG0000567.1/OG0000567.3/OG0000567.2/OG0000569.1/OG0000569.4/OG0000569.3/OG0000569.2/OG0000571.3/OG0000571.1/OG0000571.2/OG0000577.3/OG0000577.2/OG0000577.1/OG0000582.3/OG0000582.1/OG0000582.2/OG0000583.2/OG0000583.1/OG0000583.3/OG0000585.1/OG0000585.2/OG0000590.2/OG0000590.1/OG0000590.3/OG0000592.2/OG0000592.1/OG0000592.3/OG0000608.1/OG0000608.2/OG0000613.1/OG0000613.3/OG0000613.2/OG0000614.3/OG0000614.2/OG0000614.1/OG0000616.2/OG0000616.1/OG0000616.3/OG0000617.1/OG0000617.2/OG0000617.3/OG0000618.2/OG0000618.1/OG0000618.3/OG0000619.1/OG0000619.3/OG0000619.2/OG0000621.3/OG0000621.4/OG0000621.1/OG0000621.2/OG0000623.1/OG0000623.2/OG0000631.2/OG0000631.1/OG0000631.3/OG0000632.1/OG0000632.2/OG0000633.2/OG0000633.3/OG0000633.1/OG0000634.3/OG0000634.1/OG0000634.2/OG0000635.1/OG0000635.2/OG0000636.3/OG0000636.1/OG0000636.2/OG0000637.2/OG0000637.1/OG0000637.3/OG0000648.2/OG0000648.1/OG0000650.1/OG0000650.2/OG0000650.3/OG0000653.2/OG0000653.1/OG0000653.3/OG0000654.2/OG0000654.3/OG0000654.1/OG0000655.1/OG0000655.2/OG0000663.3/OG0000663.2/OG0000663.1/OG0000666.3/OG0000666.2/OG0000666.1/OG0000667.1/OG0000667.3/OG0000667.2/OG0000670.2/OG0000670.1/OG0000671.3/OG0000671.1/OG0000671.2/OG0000672.2/OG0000672.1/OG0000673.2/OG0000673.1/OG0000676.3/OG0000676.1/OG0000676.2/OG0000686.1/OG0000686.2/OG0000686.3/OG0000690.2/OG0000690.1/OG0000695.2/OG0000695.3/OG0000695.1/OG0000696.1/OG0000696.2/OG0000696.3/OG0000704.2/OG0000704.1/OG0000704.3/OG0000707.1/OG0000707.3/OG0000707.2/OG0000708.2/OG0000708.3/OG0000708.1/OG0000709.3/OG0000709.1/OG0000709.2/OG0000710.3/OG0000710.1/OG0000710.2/OG0000711.3/OG0000711.1/OG0000711.2/OG0000712.1/OG0000712.2/OG0000729.2/OG0000729.1/OG0000730.2/OG0000730.1/OG0000732.1/OG0000732.2/OG0000732.3/OG0000735.2/OG0000735.1/OG0000737.1/OG0000737.3/OG0000737.2/OG0000739.1/OG0000739.2/OG0000741.2/OG0000741.1/OG0000741.3/OG0000745.2/OG0000745.1/OG0000745.3/OG0000746.1/OG0000746.2/OG0000756.1/OG0000762.3/OG0000762.1/OG0000762.2/OG0000763.1/OG0000763.2/OG0000764.1/OG0000764.2/OG0000764.3/OG0000768.1/OG0000768.2/OG0000770.2/OG0000770.1/OG0000771.3/OG0000771.2/OG0000771.1/OG0000772.1/OG0000772.2/OG0000782.1/OG0000782.3/OG0000782.2/OG0000785.1/OG0000785.2/OG0000787.2/OG0000787.1/OG0000788.1/OG0000788.2/OG0000792.1/OG0000792.2/OG0000793.1/OG0000793.2/OG0000794.1/OG0000794.2/OG0000795.1/OG0000795.2/OG0000807.1/OG0000807.2/OG0000809.3/OG0000809.1/OG0000809.2/OG0000811.2/OG0000811.3/OG0000811.1/OG0000812.1/OG0000812.2/OG0000812.3/OG0000813.2/OG0000813.1/OG0000815.1/OG0000815.2/OG0000827.1/OG0000827.2/OG0000828.1/OG0000828.2/OG0000831.2/OG0000831.1/OG0000832.1/OG0000832.3/OG0000832.2/OG0000833.2/OG0000833.1/OG0000834.2/OG0000834.1/OG0000836.3/OG0000836.2/OG0000836.1/OG0000853.2/OG0000853.1/OG0000854.1/OG0000854.2/OG0000857.3/OG0000857.2/OG0000857.1/OG0000858.1/OG0000858.2/OG0000858.3/OG0000861.1/OG0000861.2/OG0000862.2/OG0000862.1/OG0000863.1/OG0000863.2/OG0000866.3/OG0000866.2/OG0000866.1/OG0000868.2/OG0000868.1/OG0000868.3/OG0000869.1/OG0000869.2/OG0000876.1/OG0000876.2/OG0000880.2/OG0000880.1/OG0000881.2/OG0000881.3/OG0000881.1/OG0000883.1/OG0000883.2/OG0000883.3/OG0000886.1/OG0000886.3/OG0000886.2/OG0000889.2/OG0000889.1/OG0000890.3/OG0000890.2/OG0000890.1/OG0000892.1/OG0000892.2/OG0000893.1/OG0000893.2/OG0000894.1/OG0000894.2/OG0000897.2/OG0000897.1/OG0000911.2/OG0000911.1/OG0000912.1/OG0000912.2/OG0000915.1/OG0000915.2/OG0000916.2/OG0000916.1/OG0000916.3/OG0000917.2/OG0000917.1/OG0000918.2/OG0000918.3/OG0000918.1/OG0000919.2/OG0000919.1/OG0000920.2/OG0000920.1/OG0000921.3/OG0000921.1/OG0000921.2/OG0000923.1/OG0000923.2/OG0000931.3/OG0000931.2/OG0000931.1/OG0000932.3/OG0000932.1/OG0000932.2/OG0000935.2/OG0000935.1/OG0000937.2/OG0000937.1/OG0000938.1/OG0000938.3/OG0000938.2/OG0000940.2/OG0000940.1/OG0000942.2/OG0000942.3/OG0000942.1/OG0000945.1/OG0000945.2/OG0000947.1/OG0000947.2/OG0000950.2/OG0000950.1/OG0000952.2/OG0000952.1/OG0000953.1/OG0000953.2/OG0000960.1/OG0000960.2/OG0000966.2/OG0000966.1/OG0000967.1/OG0000967.2/OG0000967.3/OG0000969.1/OG0000969.2/OG0000971.1/OG0000971.2/OG0000971.3/OG0000972.1/OG0000972.2/OG0000974.1/OG0000974.2/OG0000992.1/OG0000992.2/OG0000994.2/OG0000994.1/OG0000995.1/OG0000995.2/OG0000997.1/OG0000997.2/OG0000999.2/OG0000999.1/OG0001001.1/OG0001001.2/OG0001003.1/OG0001003.2/OG0001004.2/OG0001004.1/OG0001006.1/OG0001006.2/OG0001007.2/OG0001007.1/OG0001017.1/OG0001017.2/OG0001018.2/OG0001018.3/OG0001018.1/OG0001019.1/OG0001019.2/OG0001021.1/OG0001023.2/OG0001023.1/OG0001025.2/OG0001025.1/OG0001025.3/OG0001026.1/OG0001026.2/OG0001029.2/OG0001029.1/OG0001032.2/OG0001032.1/OG0001033.2/OG0001033.1/OG0001034.2/OG0001034.1/OG0001036.1/OG0001045.2/OG0001045.1/OG0001049.2/OG0001049.1/OG0001050.2/OG0001050.1/OG0001052.2/OG0001052.1/OG0001053.1/OG0001053.2/OG0001053.3/OG0001055.1/OG0001055.2/OG0001068.2/OG0001068.1/OG0001077.2/OG0001077.1/OG0001078.2/OG0001078.3/OG0001078.1/OG0001081.2/OG0001081.1/OG0001082.2/OG0001082.1/OG0001083.1/OG0001083.2/OG0001084.2/OG0001084.1/OG0001087.1/OG0001087.2/OG0001089.2/OG0001089.1/OG0001090.1/OG0001090.2/OG0001091.2/OG0001091.1/OG0001110.1/OG0001110.2/OG0001111.1/OG0001111.2/OG0001116.2/OG0001116.1/OG0001118.1/OG0001118.2/OG0001120.2/OG0001120.1/OG0001122.3/OG0001122.1/OG0001122.2/OG0001125.2/OG0001125.1/OG0001127.2/OG0001127.1/OG0001128.1/OG0001128.2/OG0001130.1/OG0001130.2/OG0001148.2/OG0001148.1/OG0001149.1/OG0001149.2/OG0001153.2/OG0001153.1/OG0001154.1/OG0001154.2/OG0001155.2/OG0001155.1/OG0001157.2/OG0001157.1/OG0001158.2/OG0001158.1/OG0001162.1/OG0001162.2/OG0001163.2/OG0001163.1/OG0001164.2/OG0001164.1/OG0001166.2/OG0001166.1/OG0001167.1/OG0001167.2/OG0001169.2/OG0001169.1/OG0001170.2/OG0001170.1/OG0001171.2/OG0001171.1/OG0001172.2/OG0001172.1/OG0001173.2/OG0001173.1/OG0001175.2/OG0001175.1/OG0001176.1/OG0001176.2/OG0001191.1/OG0001191.2/OG0001193.1/OG0001193.2/OG0001194.2/OG0001194.1/OG0001200.2/OG0001200.1/OG0001203.2/OG0001203.1/OG0001207.2/OG0001207.1/OG0001210.2/OG0001210.1/OG0001211.2/OG0001211.1/OG0001212.2/OG0001212.1/OG0001213.1/OG0001213.2/OG0001214.2/OG0001214.1/OG0001218.2/OG0001218.1/OG0001221.2/OG0001221.1/OG0001222.1/OG0001222.2/OG0001223.1/OG0001223.2/OG0001225.2/OG0001225.1/OG0001227.2/OG0001227.1/OG0001229.3/OG0001229.1/OG0001229.2/OG0001241.1/OG0001241.2/OG0001243.2/OG0001243.1/OG0001247.1/OG0001247.2/OG0001248.1/OG0001248.2/OG0001249.1/OG0001251.2/OG0001251.1/OG0001257.1/OG0001257.2/OG0001259.2/OG0001259.1/OG0001260.1/OG0001261.1/OG0001261.2/OG0001262.2/OG0001262.1/OG0001263.1/OG0001263.2/OG0001266.2/OG0001266.1/OG0001267.2/OG0001267.1/OG0001269.2/OG0001269.1/OG0001271.2/OG0001271.1/OG0001274.1/OG0001274.2/OG0001275.2/OG0001275.1/OG0001276.2/OG0001276.1/OG0001278.2/OG0001278.1/OG0001296.1/OG0001296.2/OG0001299.3/OG0001299.2/OG0001299.1/OG0001305.2/OG0001305.1/OG0001313.2/OG0001313.1/OG0001315.2/OG0001315.1/OG0001322.1/OG0001322.2/OG0001326.1/OG0001327.2/OG0001327.1/OG0001339.2/OG0001339.1/OG0001342.2/OG0001342.1/OG0001349.1/OG0001355.2/OG0001355.1/OG0001358.1/OG0001358.2/OG0001365.2/OG0001365.1/OG0001368.2/OG0001368.1/OG0001369.1/OG0001371.1/OG0001371.2/OG0001374.2/OG0001374.1/OG0001393.1/OG0001393.2/OG0001395.2/OG0001395.1/OG0001397.1/OG0001397.2/OG0001401.3/OG0001401.2/OG0001401.1/OG0001403.2/OG0001403.1/OG0001407.1/OG0001407.2/OG0001408.1/OG0001408.2/OG0001412.2/OG0001412.1/OG0001415.2/OG0001415.1/OG0001416.1/OG0001416.2/OG0001417.2/OG0001417.1/OG0001420.1/OG0001421.2/OG0001421.1/OG0001422.1/OG0001422.2/OG0001438.2/OG0001438.1/OG0001440.1/OG0001440.2/OG0001445.2/OG0001445.1/OG0001450.1/OG0001450.2/OG0001454.1/OG0001454.2/OG0001461.1/OG0001461.2/OG0001465.1/OG0001465.2/OG0001466.2/OG0001466.1/OG0001467.2/OG0001467.1/OG0001469.2/OG0001469.1/OG0001493.1/OG0001493.2/OG0001502.2/OG0001502.1/OG0001504.1/OG0001504.2/OG0001505.2/OG0001505.1/OG0001509.2/OG0001509.1/OG0001510.2/OG0001510.1/OG0001511.1/OG0001512.1/OG0001512.2/OG0001513.2/OG0001513.1/OG0001514.2/OG0001514.1/OG0001523.1/OG0001523.2/OG0001526.2/OG0001526.1/OG0001527.2/OG0001527.1/OG0001528.2/OG0001528.1/OG0001543.2/OG0001543.1/OG0001547.1/OG0001547.2/OG0001551.1/OG0001552.2/OG0001552.1/OG0001554.2/OG0001554.1/OG0001559.2/OG0001559.1/OG0001560.1/OG0001560.2/OG0001567.1/OG0001569.1/OG0001571.3/OG0001571.2/OG0001571.1/OG0001572.2/OG0001572.1/OG0001577.2/OG0001577.1/OG0001578.2/OG0001578.1/OG0001582.2/OG0001582.1/OG0001597.1/OG0001597.2/OG0001598.2/OG0001598.1/OG0001599.1/OG0001599.2/OG0001600.1/OG0001607.2/OG0001607.1/OG0001610.1/OG0001616.1/OG0001616.2/OG0001620.1/OG0001621.2/OG0001621.1/OG0001627.1/OG0001627.2/OG0001630.1/OG0001630.2/OG0001631.2/OG0001631.1/OG0001635.1/OG0001637.2/OG0001637.1/OG0001638.1/OG0001638.2/OG0001639.1/OG0001639.2/OG0001640.1/OG0001640.2/OG0001645.2/OG0001645.1/OG0001648.2/OG0001648.1/OG0001652.1/OG0001652.2/OG0001658.1/OG0001660.1/OG0001661.1/OG0001661.2/OG0001665.2/OG0001665.1/OG0001670.2/OG0001670.1/OG0001678.2/OG0001678.1/OG0001679.1/OG0001680.1/OG0001680.2/OG0001683.2/OG0001683.1/OG0001684.2/OG0001684.1/OG0001689.2/OG0001689.1/OG0001690.1/OG0001691.2/OG0001691.1/OG0001692.2/OG0001692.1/OG0001694.2/OG0001694.1/OG0001697.2/OG0001697.1/OG0001702.2/OG0001702.1/OG0001704.2/OG0001704.1/OG0001706.1/OG0001706.2/OG0001709.1/OG0001709.2/OG0001710.2/OG0001710.1/OG0001712.1/OG0001712.2/OG0001713.1/OG0001714.2/OG0001714.1/OG0001716.1/OG0001716.2/OG0001718.1/OG0001719.1/OG0001721.2/OG0001721.1/OG0001743.1/OG0001743.2/OG0001752.2/OG0001752.1/OG0001753.1/OG0001753.2/OG0001757.2/OG0001757.1/OG0001764.2/OG0001764.1/OG0001765.1/OG0001768.1/OG0001769.2/OG0001769.1/OG0001771.1/OG0001771.2/OG0001772.2/OG0001772.1/OG0001774.1/OG0001774.2/OG0001779.1/OG0001780.1/OG0001780.2/OG0001781.2/OG0001781.1/OG0001782.1/OG0001782.2/OG0001783.1/OG0001784.2/OG0001784.1/OG0001785.1/OG0001785.2/OG0001786.2/OG0001786.1/OG0001787.1/OG0001787.2/OG0001792.2/OG0001792.1/OG0001794.1/OG0001794.2/OG0001814.1/OG0001814.2/OG0001815.2/OG0001815.1/OG0001827.2/OG0001827.1/OG0001828.1/OG0001828.3/OG0001828.2/OG0001830.2/OG0001830.1/OG0001833.1/OG0001834.1/OG0001838.2/OG0001838.1/OG0001843.1/OG0001843.2/OG0001844.2/OG0001844.1/OG0001848.2/OG0001848.1/OG0001856.2/OG0001856.1/OG0001858.1/OG0001860.2/OG0001860.1/OG0001861.2/OG0001861.1/OG0001866.2/OG0001866.1/OG0001867.1/OG0001870.2/OG0001870.1/OG0001900.1/OG0001919.2/OG0001919.1/OG0001923.1/OG0001923.2/OG0001929.1/OG0001932.1/OG0001932.2/OG0001935.1/OG0001936.1/OG0001936.2/OG0001937.1/OG0001938.2/OG0001938.1/OG0001942.1/OG0001942.2/OG0001944.1/OG0001945.1/OG0001945.2/OG0001948.1/OG0001948.2/OG0001949.2/OG0001949.1/OG0001952.1/OG0001952.2/OG0001953.2/OG0001953.1/OG0001954.1/OG0001956.1/OG0001963.1/OG0001963.2/OG0001964.1/OG0001965.1/OG0001967.2/OG0001967.1/OG0001969.2/OG0001969.1/OG0001970.1/OG0001970.2/OG0001972.1/OG0001972.2/OG0001976.2/OG0001976.1/OG0001979.1/OG0001980.1/OG0001980.2/OG0001981.2/OG0001981.1/OG0001982.1/OG0001991.1/OG0002003.2/OG0002003.1/OG0002007.1/OG0002007.2/OG0002009.1/OG0002009.2/OG0002018.1/OG0002024.1/OG0002024.2/OG0002025.1/OG0002025.2/OG0002027.1/OG0002027.2/OG0002029.1/OG0002029.2/OG0002031.2/OG0002031.1/OG0002033.1/OG0002034.1/OG0002036.1/OG0002039.1/OG0002040.2/OG0002040.1/OG0002044.1/OG0002044.2/OG0002047.1/OG0002047.2/OG0002051.1/OG0002056.1/OG0002061.1/OG0002064.2/OG0002064.1/OG0002065.2/OG0002065.1/OG0002067.1/OG0002068.1/OG0002071.1/OG0002071.2/OG0002074.2/OG0002074.1/OG0002075.2/OG0002075.1/OG0002076.1/OG0002076.2/OG0002077.2/OG0002077.1/OG0002079.1/OG0002101.1/OG0002101.2/OG0002102.1/OG0002103.1/OG0002107.2/OG0002107.1/OG0002108.1/OG0002110.1/OG0002113.1/OG0002120.1/OG0002120.2/OG0002133.1/OG0002134.1/OG0002141.1/OG0002142.1/OG0002142.2/OG0002144.1/OG0002144.2/OG0002146.1/OG0002147.1/OG0002147.2/OG0002149.2/OG0002149.1/OG0002150.2/OG0002150.1/OG0002152.1/OG0002152.2/OG0002153.1/OG0002154.1/OG0002154.2/OG0002161.1/OG0002161.2/OG0002163.1/OG0002163.2/OG0002164.2/OG0002164.1/OG0002165.1/OG0002166.2/OG0002166.1/OG0002167.1/OG0002174.1/OG0002177.2/OG0002177.1/OG0002178.1/OG0002178.2/OG0002179.1/OG0002180.1/OG0002205.1/OG0002208.1/OG0002208.2/OG0002221.1/OG0002225.2/OG0002225.1/OG0002228.1/OG0002232.1/OG0002236.1/OG0002236.2/OG0002237.1/OG0002241.1/OG0002241.2/OG0002242.2/OG0002242.1/OG0002243.1/OG0002243.2/OG0002245.2/OG0002245.1/OG0002246.1/OG0002248.1/OG0002258.1/OG0002265.1/OG0002265.2/OG0002267.1/OG0002268.1/OG0002273.1/OG0002273.2/OG0002274.1/OG0002276.1/OG0002277.2/OG0002277.1/OG0002281.1/OG0002281.2/OG0002284.1/OG0002290.1/OG0002292.2/OG0002292.1/OG0002295.1/OG0002296.1/OG0002298.1/OG0002332.1/OG0002340.1/OG0002340.2/OG0002341.1/OG0002342.1/OG0002342.2/OG0002343.1/OG0002343.2/OG0002350.1/OG0002350.2/OG0002351.1/OG0002358.1/OG0002358.2/OG0002359.1/OG0002360.1/OG0002360.2/OG0002361.2/OG0002361.1/OG0002363.1/OG0002364.1/OG0002364.2/OG0002366.1/OG0002366.2/OG0002367.1/OG0002367.2/OG0002368.2/OG0002368.1/OG0002369.1/OG0002371.2/OG0002371.1/OG0002375.1/OG0002376.1/OG0002377.1/OG0002377.2/OG0002379.1/OG0002379.2/OG0002380.1/OG0002381.2/OG0002381.1/OG0002383.1/OG0002384.1/OG0002385.1/OG0002387.1/OG0002392.1/OG0002394.2/OG0002394.1/OG0002395.1/OG0002398.1/OG0002403.2/OG0002403.1/OG0002406.1/OG0002409.1/OG0002411.1/OG0002413.1/OG0002432.1/OG0002432.2/OG0002443.2/OG0002443.1/OG0002451.1/OG0002451.2/OG0002454.1/OG0002454.2/OG0002460.1/OG0002462.1/OG0002462.2/OG0002463.1/OG0002464.1/OG0002464.2/OG0002466.1/OG0002468.1/OG0002468.2/OG0002469.1/OG0002471.1/OG0002472.1/OG0002475.1/OG0002477.1/OG0002481.1/OG0002482.1/OG0002485.2/OG0002485.1/OG0002486.1/OG0002486.2/OG0002487.1/OG0002488.2/OG0002488.1/OG0002491.1/OG0002492.1/OG0002494.1/OG0002502.1/OG0002503.1/OG0002504.2/OG0002504.1/OG0002509.2/OG0002509.1/OG0002514.1/OG0002514.2/OG0002515.1/OG0002518.1/OG0002551.1/OG0002551.2/OG0002553.1/OG0002557.2/OG0002557.1/OG0002569.1/OG0002572.1/OG0002575.1/OG0002578.1/OG0002584.1/OG0002584.2/OG0002585.1/OG0002586.1/OG0002586.2/OG0002587.1/OG0002589.1/OG0002589.2/OG0002591.1/OG0002594.2/OG0002594.1/OG0002597.1/OG0002597.2/OG0002601.1/OG0002602.2/OG0002602.1/OG0002603.1/OG0002605.1/OG0002605.2/OG0002607.1/OG0002611.1/OG0002612.2/OG0002612.1/OG0002614.1/OG0002615.1/OG0002620.1/OG0002621.1/OG0002623.2/OG0002623.1/OG0002624.1/OG0002625.1/OG0002626.1/OG0002630.1/OG0002630.2/OG0002632.1/OG0002635.2/OG0002635.1/OG0002636.1/OG0002642.1/OG0002642.2/OG0002643.1/OG0002644.1/OG0002649.1/OG0002650.1/OG0002650.2/OG0002651.1/OG0002655.2/OG0002655.1/OG0002656.1/OG0002659.1/OG0002663.1/OG0002666.1/OG0002667.1/OG0002668.2/OG0002668.1/OG0002670.1/OG0002709.1/OG0002712.1/OG0002716.1/OG0002730.1/OG0002731.2/OG0002731.1/OG0002732.1/OG0002741.1/OG0002743.1/OG0002743.2/OG0002745.1/OG0002745.2/OG0002746.1/OG0002748.1/OG0002754.1/OG0002759.1/OG0002761.1/OG0002762.2/OG0002762.1/OG0002765.2/OG0002765.1/OG0002766.2/OG0002766.1/OG0002767.1/OG0002772.1/OG0002773.1/OG0002774.2/OG0002774.1/OG0002778.2/OG0002778.1/OG0002780.1/OG0002781.1/OG0002786.1/OG0002787.1/OG0002790.1/OG0002794.2/OG0002794.1/OG0002796.1/OG0002797.1/OG0002798.1/OG0002798.2/OG0002804.1/OG0002806.1/OG0002806.2/OG0002807.1/OG0002809.2/OG0002809.1/OG0002810.1/OG0002812.1/OG0002815.1/OG0002822.1/OG0002824.1/OG0002824.2/OG0002825.2/OG0002825.1/OG0002826.1/OG0002826.2/OG0002867.2/OG0002867.1/OG0002870.1/OG0002871.1/OG0002873.1/OG0002873.2/OG0002874.1/OG0002875.1/OG0002876.1/OG0002885.1/OG0002887.1/OG0002887.2/OG0002890.1/OG0002890.2/OG0002899.1/OG0002907.1/OG0002908.1/OG0002910.2/OG0002910.1/OG0002915.1/OG0002916.1/OG0002918.1/OG0002920.1/OG0002921.1/OG0002923.1/OG0002924.1/OG0002926.1/OG0002931.1/OG0002932.1/OG0002934.1/OG0002936.1/OG0002939.1/OG0002943.2/OG0002943.1/OG0002944.1/OG0002946.1/OG0002947.2/OG0002947.1/OG0002949.1/OG0002949.2/OG0002954.1/OG0002955.1/OG0002956.1/OG0002956.2/OG0002957.1/OG0002959.1/OG0002964.1/OG0002969.1/OG0002971.1/OG0002974.1/OG0003026.1/OG0003028.1/OG0003028.2/OG0003029.1/OG0003031.1/OG0003033.1/OG0003049.1/OG0003052.1/OG0003054.1/OG0003056.2/OG0003056.1/OG0003058.1/OG0003061.1/OG0003066.1/OG0003068.1/OG0003078.1/OG0003084.1/OG0003085.1/OG0003088.1/OG0003089.1/OG0003090.1/OG0003091.1/OG0003092.1/OG0003095.1/OG0003096.1/OG0003098.1/OG0003099.1/OG0003103.1/OG0003105.1/OG0003109.1/OG0003111.1/OG0003112.1/OG0003113.1/OG0003116.1/OG0003120.1/OG0003122.1/OG0003130.1/OG0003132.1/OG0003134.1/OG0003137.1/OG0003138.1/OG0003141.1/OG0003141.2/OG0003142.1/OG0003145.1/OG0003146.1/OG0003148.1/OG0003153.1/OG0003154.1/OG0003155.2/OG0003155.1/OG0003156.1/OG0003163.1/OG0003164.1/OG0003190.1/OG0003202.1/OG0003204.1/OG0003208.1/OG0003208.2/OG0003210.1/OG0003216.1/OG0003217.1/OG0003218.1/OG0003221.1/OG0003234.2/OG0003234.1/OG0003241.1/OG0003243.1/OG0003252.1/OG0003253.2/OG0003253.1/OG0003256.1/OG0003259.1/OG0003260.1/OG0003262.1/OG0003264.1/OG0003266.2/OG0003266.1/OG0003268.1/OG0003270.1/OG0003273.1/OG0003274.1/OG0003275.1/OG0003275.2/OG0003276.1/OG0003277.1/OG0003278.1/OG0003280.1/OG0003287.1/OG0003289.1/OG0003291.1/OG0003292.1/OG0003295.1/OG0003309.1/OG0003310.1/OG0003316.1/OG0003316.2/OG0003318.1/OG0003320.1/OG0003323.1/OG0003326.1/OG0003327.1/OG0003328.1/OG0003332.1/OG0003333.1/OG0003336.1/OG0003340.1/OG0003340.2/OG0003343.1/OG0003344.1/OG0003345.1/OG0003389.1/OG0003400.1/OG0003421.1/OG0003422.1/OG0003423.1/OG0003424.1/OG0003425.1/OG0003427.1/OG0003428.1/OG0003435.1/OG0003442.1/OG0003444.1/OG0003445.1/OG0003448.1/OG0003456.1/OG0003460.1/OG0003461.1/OG0003463.1/OG0003464.1/OG0003469.1/OG0003473.1/OG0003479.1/OG0003481.1/OG0003484.1/OG0003485.1/OG0003487.1/OG0003490.1/OG0003491.1/OG0003492.1/OG0003497</t>
  </si>
  <si>
    <t>OG0000198.3/OG0000198.5/OG0000198.4/OG0000198.2/OG0000198.1/OG0000407.6/OG0000407.3/OG0000407.1/OG0000407.5/OG0000407.4/OG0000407.2/OG0000408.2/OG0000408.1/OG0000408.3/OG0000408.4/OG0000408.5/OG0000479.2/OG0000479.1/OG0000622.1/OG0000887.2/OG0000887.1/OG0000913.1/OG0000913.3/OG0000913.2/OG0000939.1/OG0000939.2/OG0000977.1/OG0001046.2/OG0001046.1/OG0001085.2/OG0001085.1/OG0001104.2/OG0001104.1/OG0001345.3/OG0001345.2/OG0001345.1/OG0001361.1/OG0001361.2/OG0001362.2/OG0001362.1/OG0001497.1/OG0001497.2/OG0001605.2/OG0001605.1/OG0001605.3/OG0001609.1/OG0001662.2/OG0001662.1/OG0001686.1/OG0001686.2/OG0001790.2/OG0001790.1/OG0001862.2/OG0001862.1/OG0001924.1/OG0001940.1/OG0001966.2/OG0001966.1/OG0001974.1/OG0001975.1/OG0002019.1/OG0002032.1/OG0002032.2/OG0002073.1/OG0002073.2/OG0002078.2/OG0002078.1/OG0002117.1/OG0002132.2/OG0002132.1/OG0002145.1/OG0002168.1/OG0002169.2/OG0002169.1/OG0002257.2/OG0002257.1/OG0002259.1/OG0002264.1/OG0002270.1/OG0002270.2/OG0002282.1/OG0002353.1/OG0002382.1/OG0002444.1/OG0002480.1/OG0002497.2/OG0002497.1/OG0002583.1/OG0002616.1/OG0002633.1/OG0002646.1/OG0002653.1/OG0002660.1/OG0002913.1/OG0002952.2/OG0002952.1/OG0003081.1/OG0003102.2/OG0003102.1/OG0003125.1/OG0003151.1/OG0003160.1/OG0003220.1/OG0003238.1/OG0003257.1/OG0003294.1/OG0003294.2/OG0003331.1/OG0003335.1/OG0003339.1/OG0003415.1/OG0003459.1/OG0003500.1/OG0003509.1/OG0003542.1/OG0003578.1/OG0003596.1/OG0003668.1/OG0003672.1/OG0003688.1/OG0003716.1/OG0003729.1/OG0003735.1/OG0003765.1/OG0003797.1/OG0003832.1/OG0003850.1/OG0003921.1/OG0003980.1/OG0003998.1/OG0004002.1/OG0004040.1/OG0004052.1/OG0004054.1/OG0004082.1/OG0004090.1/OG0004096.1/OG0004114.1/OG0004226.1/OG0004278.1/OG0004280.1/OG0004282.1/OG0004312.1/OG0004372.1/OG0004390.1/OG0004401.1/OG0004410.1/OG0004438.1/OG0004456.1/OG0004476.1/OG0004486.1/OG0004488.1/OG0004570.1/OG0004598.1/OG0004607.1/OG0004615.1/OG0004681.1/OG0004688.1/OG0004696.1/OG0004698.1/OG0004702.1/OG0004712.1/OG0004733.1/OG0004737.1/OG0004744.1/OG0004769.1/OG0004779.1/OG0004795.1/OG0004808.1/OG0004905.1/OG0004911.1/OG0004941.1/OG0004945.1/OG0005031.1/OG0005034.1/OG0005056.1/OG0005060.1/OG0005075.1/OG0005093.1/OG0005113.1/OG0005143.1/OG0005167.1/OG0005242.1/OG0005295.1/OG0005326.1/OG0005340.1/OG0005376.1/OG0005422.1/OG0005427.1/OG0005441.1/OG0005443.1/OG0005456.1/OG0005462.1/OG0005480.1/OG0005481.1/OG0005534.1/OG0005557.1/OG0005582.1/OG0005729.1/OG0005749.1/OG0005829.1/OG0005846.1/OG0005895.1/OG0005897.1/OG0005907.1/OG0005935.1/OG0005959.1/OG0006022.1/OG0006036.1/OG0006040.1/OG0006043.1/OG0006061.1/OG0006064.1/OG0006227.1/OG0006243.1/OG0006253.1/OG0006257.1/OG0006264.1/OG0006265.1/OG0006270.1/OG0006283.1/OG0006285.1/OG0006406.1/OG0006454.1/OG0006462.1/OG0006466.1/OG0006471.1/OG0006475.1/OG0006482.1/OG0006494.1/OG0006495.1/OG0006512.1/OG0006627.1/OG0006639.1/OG0006653.1/OG0006654.1/OG0006708.1/OG0006712.1/OG0006716.1/OG0006730.1/OG0006735.1/OG0006750.1/OG0006762.1/OG0006771.1/OG0006772.1/OG0006781.1/OG0006786.1/OG0006803.1/OG0006813.1/OG0006816.1/OG0006827.1/OG0006855.1/OG0006857.1/OG0006863.1/OG0006865.1/OG0006940.1/OG0006951.1/OG0006957.1/OG0007101.1/OG0007123.1/OG0007151.1/OG0007155.1/OG0007196.1/OG0007229.1/OG0007234.1/OG0007236.1/OG0007281.1/OG0007327.1/OG0007332.1/OG0007336.1/OG0007350.1/OG0007355.1/OG0007357.1/OG0007376.1/OG0007385.1/OG0007387.1/OG0007412.1/OG0007586.1/OG0007619.1/OG0007622.1/OG0007628.1/OG0007639.1/OG0007666.1/OG0007678.1/OG0007689.1/OG0007707.1/OG0007709.1/OG0007747.1/OG0007751.1/OG0007771.1/OG0007782.1/OG0007790.1/OG0007791.1/OG0007796.1/OG0007826.1/OG0008011.1/OG0008019.1/OG0008022.1/OG0008034.1/OG0008049.1/OG0008056.1/OG0008075.1/OG0008078.1/OG0008098.1/OG0008107.1/OG0008141.1/OG0008165.1/OG0008180.1/OG0008188.1/OG0008197.1/OG0008205.1/OG0008221.1/OG0008394.1/OG0008413.1/OG0008442.1/OG0008465.1/OG0008491.1/OG0008493.1/OG0008519.1/OG0008526.1/OG0008529.1/OG0008530.1/OG0008552.1/OG0008562.1/OG0008751.1/OG0008804.1/OG0008816.1/OG0008853.1/OG0008856.1/OG0009049.1/OG0009053.1/OG0009067.1/OG0009100.1/OG0009118.1/OG0009119.1/OG0009130.1/OG0009284.1/OG0009351.1/OG0009359.1/OG0009685.1/OG0009699.1/OG0010621.1/OG0010668.1/OG0011506.1</t>
  </si>
  <si>
    <t>OG0000198.3/OG0000198.5/OG0000198.4/OG0000198.2/OG0000198.1/OG0000407.6/OG0000407.3/OG0000407.1/OG0000407.5/OG0000407.4/OG0000407.2/OG0000479.2/OG0000479.1/OG0000913.1/OG0000913.3/OG0000913.2/OG0000939.1/OG0000939.2/OG0001104.2/OG0001104.1/OG0001362.2/OG0001362.1/OG0001662.2/OG0001662.1/OG0001686.1/OG0001686.2/OG0001940.1/OG0001966.2/OG0001966.1/OG0001974.1/OG0001975.1/OG0002032.1/OG0002032.2/OG0002073.1/OG0002073.2/OG0002132.2/OG0002132.1/OG0002145.1/OG0002168.1/OG0002264.1/OG0002282.1/OG0002353.1/OG0002444.1/OG0002497.2/OG0002497.1/OG0002583.1/OG0002646.1/OG0002653.1/OG0003102.2/OG0003102.1/OG0003125.1/OG0003220.1/OG0003339.1/OG0003415.1/OG0003459.1/OG0003509.1/OG0003542.1/OG0003596.1/OG0003668.1/OG0003672.1/OG0003688.1/OG0003735.1/OG0003797.1/OG0003832.1/OG0004002.1/OG0004082.1/OG0004096.1/OG0004226.1/OG0004410.1/OG0004615.1/OG0004681.1/OG0004688.1/OG0004696.1/OG0004941.1/OG0004945.1/OG0005031.1/OG0005143.1/OG0005295.1/OG0005326.1/OG0005441.1/OG0005534.1/OG0005829.1/OG0005846.1/OG0005907.1/OG0006022.1/OG0006036.1/OG0006227.1/OG0006253.1/OG0006283.1/OG0006406.1/OG0006454.1/OG0006482.1/OG0006512.1/OG0006627.1/OG0006762.1/OG0006772.1/OG0006786.1/OG0006855.1/OG0006863.1/OG0006957.1/OG0007229.1/OG0007666.1/OG0007709.1/OG0007771.1/OG0008022.1/OG0008034.1/OG0008049.1/OG0008078.1/OG0008141.1/OG0008197.1/OG0008221.1/OG0008491.1/OG0008529.1/OG0008804.1/OG0009049.1</t>
  </si>
  <si>
    <t>OG0000216.1/OG0000216.2/OG0000266.6/OG0000266.3/OG0000266.5/OG0000266.1/OG0000266.2/OG0000266.4/OG0000268.2/OG0000268.1/OG0000268.3/OG0000268.4/OG0000279.4/OG0000279.1/OG0000279.6/OG0000279.2/OG0000279.9/OG0000279.3/OG0000279.8/OG0000279.5/OG0000279.7/OG0000377.1/OG0000377.3/OG0000377.2/OG0000411.1/OG0000411.2/OG0000493.2/OG0000493.3/OG0000493.1/OG0000534.4/OG0000534.3/OG0000534.5/OG0000534.2/OG0000534.1/OG0000572.2/OG0000572.1/OG0000581.1/OG0000581.2/OG0000821.1/OG0000821.3/OG0000821.2/OG0001056.1/OG0001056.2/OG0001180.2/OG0001180.1/OG0001180.3/OG0001215.1/OG0001215.2/OG0001373.1/OG0001398.1/OG0001576.2/OG0001576.1/OG0001626.1/OG0001626.2/OG0001632.1/OG0001925.1/OG0002011.1/OG0002011.2/OG0002088.2/OG0002088.1/OG0002088.3/OG0002186.1/OG0002304.1/OG0002306.2/OG0002306.1/OG0002593.1/OG0002628.2/OG0002628.1/OG0002817.2/OG0002817.1/OG0002830.1/OG0002905.1/OG0003211.1/OG0003286.1/OG0003315.1/OG0003315.2/OG0003454.1/OG0003474.1/OG0003959.1/OG0004117.2/OG0004117.1/OG0004161.1/OG0004302.1/OG0004325.1/OG0004442.1/OG0005064.1/OG0005474.1/OG0005560.1/OG0005562.1/OG0005576.1/OG0005606.1/OG0005927.1/OG0006225.1/OG0006389.1/OG0006476.1/OG0006746.1/OG0006746.2/OG0006825.1/OG0006989.1/OG0007086.1/OG0007225.1/OG0007366.1/OG0007609.1/OG0007645.1/OG0007786.1/OG0008057.1/OG0008563.1/OG0008623.1/OG0009366.2/OG0009366.1/OG0009611.1/OG0010076.1/OG0010101.1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</si>
  <si>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0000041.8/OG0000041.10/OG0000041.2/OG0000041.11/OG0000041.3/OG0000041.5/OG0000041.9/OG0000041.1/OG0000041.12/OG0000041.7/OG0000041.6/OG0000041.13/OG0000041.4/OG0000041.14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0000054.3/OG0000054.7/OG0000054.6/OG0000054.4/OG0000054.2/OG0000054.1/OG0000054.5/OG0000060.5/OG0000060.4/OG0000060.1/OG0000060.2/OG0000060.6/OG0000060.7/OG0000060.9/OG0000060.8/OG0000060.3/OG0000060.10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0000081.3/OG0000081.9/OG0000081.8/OG0000081.5/OG0000081.4/OG0000081.1/OG0000081.6/OG0000081.7/OG0000081.2/OG0000098.9/OG0000098.6/OG0000098.5/OG0000098.3/OG0000098.8/OG0000098.7/OG0000098.4/OG0000098.1/OG0000098.2/OG0000103.5/OG0000103.8/OG0000103.7/OG0000103.2/OG0000103.6/OG0000103.1/OG0000103.9/OG0000103.3/OG0000103.4/OG0000105.3/OG0000105.1/OG0000105.5/OG0000105.7/OG0000105.6/OG0000105.2/OG0000105.4/OG0000107.5/OG0000107.3/OG0000107.7/OG0000107.4/OG0000107.1/OG0000107.2/OG0000107.8/OG0000107.6/OG0000111.6/OG0000111.2/OG0000111.5/OG0000111.1/OG0000111.3/OG0000111.4/OG0000114.2/OG0000114.1/OG0000114.3/OG0000114.5/OG0000114.4/OG0000121.5/OG0000121.1/OG0000121.2/OG0000121.3/OG0000121.4/OG0000121.6/OG0000121.8/OG0000121.7/OG0000125.4/OG0000125.3/OG0000125.7/OG0000125.5/OG0000125.1/OG0000125.2/OG0000125.6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0000140.1/OG0000140.4/OG0000140.2/OG0000140.3/OG0000140.5/OG0000140.6/OG0000140.7/OG0000148.3/OG0000148.6/OG0000148.5/OG0000148.2/OG0000148.4/OG0000148.1/OG0000168.1/OG0000168.4/OG0000168.2/OG0000168.3/OG0000168.5/OG0000171.3/OG0000171.1/OG0000171.2/OG0000171.5/OG0000171.4/OG0000172.3/OG0000172.4/OG0000172.2/OG0000172.1/OG0000175.3/OG0000175.1/OG0000175.2/OG0000175.6/OG0000175.5/OG0000175.4/OG0000178.3/OG0000178.6/OG0000178.4/OG0000178.5/OG0000178.1/OG0000178.2/OG0000181.3/OG0000181.5/OG0000181.1/OG0000181.2/OG0000181.4/OG0000182.3/OG0000182.5/OG0000182.2/OG0000182.6/OG0000182.1/OG0000182.4/OG0000187.6/OG0000187.5/OG0000187.4/OG0000187.3/OG0000187.1/OG0000187.2/OG0000188.4/OG0000188.3/OG0000188.1/OG0000188.2/OG0000192.1/OG0000192.2/OG0000192.5/OG0000192.4/OG0000192.3/OG0000196.3/OG0000196.5/OG0000196.4/OG0000196.1/OG0000196.2/OG0000200.4/OG0000200.5/OG0000200.2/OG0000200.6/OG0000200.3/OG0000200.1/OG0000202.5/OG0000202.4/OG0000202.1/OG0000202.6/OG0000202.2/OG0000202.3/OG0000203.1/OG0000203.3/OG0000203.5/OG0000203.2/OG0000203.4/OG0000207.1/OG0000207.2/OG0000208.2/OG0000208.1/OG0000208.4/OG0000208.3/OG0000214.1/OG0000214.3/OG0000214.4/OG0000214.2/OG0000214.5/OG0000219.5/OG0000219.1/OG0000219.4/OG0000219.3/OG0000219.2/OG0000224.5/OG0000224.3/OG0000224.4/OG0000224.2/OG0000224.1/OG0000224.6/OG0000236.3/OG0000236.2/OG0000236.1/OG0000237.2/OG0000237.1/OG0000237.3/OG0000237.4/OG0000237.5/OG0000242.3/OG0000242.5/OG0000242.2/OG0000242.4/OG0000242.1/OG0000247.4/OG0000247.5/OG0000247.1/OG0000247.3/OG0000247.2/OG0000252.1/OG0000252.2/OG0000252.3/OG0000257.3/OG0000257.1/OG0000257.2/OG0000265.3/OG0000265.1/OG0000265.2/OG0000265.4/OG0000265.5/OG0000267.4/OG0000267.1/OG0000267.2/OG0000267.5/OG0000267.3/OG0000271.2/OG0000271.1/OG0000271.4/OG0000271.3/OG0000273.1/OG0000273.5/OG0000273.4/OG0000273.2/OG0000273.3/OG0000274.1/OG0000274.4/OG0000274.5/OG0000274.2/OG0000274.3/OG0000276.4/OG0000276.1/OG0000276.2/OG0000276.3/OG0000280.1/OG0000280.2/OG0000280.4/OG0000280.3/OG0000292.1/OG0000292.2/OG0000292.3/OG0000299.2/OG0000299.4/OG0000299.3/OG0000299.1/OG0000305.1/OG0000305.4/OG0000305.2/OG0000305.3/OG0000306.4/OG0000306.1/OG0000306.2/OG0000306.3/OG0000311.2/OG0000311.3/OG0000311.1/OG0000311.4/OG0000316.4/OG0000316.2/OG0000316.5/OG0000316.1/OG0000316.3/OG0000318.4/OG0000318.2/OG0000318.1/OG0000318.3/OG0000320.4/OG0000320.3/OG0000320.2/OG0000320.1/OG0000320.5/OG0000322.1/OG0000322.2/OG0000322.4/OG0000322.3/OG0000327.4/OG0000327.3/OG0000327.1/OG0000327.2/OG0000331.1/OG0000331.3/OG0000331.2/OG0000331.4/OG0000334.3/OG0000334.1/OG0000334.4/OG0000334.2/OG0000337.3/OG0000337.1/OG0000337.2/OG0000339.3/OG0000339.2/OG0000339.4/OG0000339.1/OG0000340.4/OG0000340.1/OG0000340.3/OG0000340.2/OG0000346.3/OG0000346.1/OG0000346.2/OG0000346.4/OG0000351.4/OG0000351.3/OG0000351.1/OG0000351.2/OG0000353.1/OG0000353.4/OG0000353.3/OG0000353.2/OG0000354.3/OG0000354.2/OG0000354.1/OG0000356.4/OG0000356.1/OG0000356.2/OG0000356.3/OG0000367.2/OG0000367.1/OG0000367.3/OG0000367.4/OG0000370.4/OG0000370.1/OG0000370.2/OG0000370.3/OG0000375.4/OG0000375.3/OG0000375.2/OG0000375.1/OG0000386.3/OG0000386.1/OG0000386.4/OG0000386.2/OG0000391.4/OG0000391.3/OG0000391.1/OG0000391.2/OG0000393.2/OG0000393.3/OG0000393.1/OG0000400.4/OG0000400.1/OG0000400.3/OG0000400.2/OG0000401.3/OG0000401.1/OG0000401.2/OG0000403.2/OG0000403.1/OG0000406.1/OG0000406.3/OG0000406.2/OG0000410.3/OG0000410.2/OG0000410.1/OG0000416.1/OG0000416.4/OG0000416.2/OG0000416.3/OG0000418.4/OG0000418.3/OG0000418.2/OG0000418.1/OG0000419.4/OG0000419.3/OG0000419.2/OG0000419.1/OG0000424.2/OG0000424.1/OG0000426.3/OG0000426.1/OG0000426.2/OG0000435.3/OG0000435.2/OG0000435.1/OG0000436.3/OG0000436.1/OG0000436.2/OG0000444.4/OG0000444.3/OG0000444.1/OG0000444.2/OG0000448.2/OG0000448.4/OG0000448.1/OG0000448.3/OG0000449.3/OG0000449.1/OG0000449.2/OG0000458.1/OG0000458.3/OG0000458.4/OG0000458.2/OG0000467.4/OG0000467.3/OG0000467.2/OG0000467.1/OG0000484.2/OG0000484.1/OG0000484.3/OG0000491.1/OG0000491.2/OG0000491.3/OG0000492.1/OG0000492.3/OG0000492.2/OG0000495.2/OG0000495.1/OG0000495.3/OG0000498.1/OG0000498.3/OG0000498.2/OG0000498.4/OG0000501.1/OG0000502.2/OG0000502.1/OG0000502.3/OG0000507.1/OG0000507.2/OG0000508.3/OG0000508.1/OG0000508.2/OG0000523.2/OG0000523.3/OG0000523.1/OG0000525.3/OG0000525.1/OG0000525.2/OG0000537.3/OG0000537.1/OG0000537.2/OG0000538.3/OG0000538.2/OG0000538.4/OG0000538.1/OG0000539.2/OG0000539.1/OG0000539.3/OG0000540.3/OG0000540.4/OG0000540.2/OG0000540.1/OG0000541.1/OG0000541.2/OG0000541.3/OG0000542.1/OG0000542.2/OG0000542.3/OG0000551.3/OG0000551.2/OG0000551.1/OG0000555.1/OG0000555.2/OG0000555.3/OG0000559.3/OG0000559.2/OG0000559.1/OG0000561.2/OG0000561.3/OG0000561.1/OG0000563.2/OG0000563.3/OG0000563.1/OG0000567.1/OG0000567.3/OG0000567.2/OG0000571.3/OG0000571.1/OG0000571.2/OG0000582.3/OG0000582.1/OG0000582.2/OG0000583.2/OG0000583.1/OG0000583.3/OG0000585.1/OG0000585.2/OG0000592.2/OG0000592.1/OG0000592.3/OG0000608.1/OG0000608.2/OG0000614.3/OG0000614.2/OG0000614.1/OG0000616.2/OG0000616.1/OG0000616.3/OG0000617.1/OG0000617.2/OG0000617.3/OG0000621.3/OG0000621.4/OG0000621.1/OG0000621.2/OG0000632.1/OG0000632.2/OG0000635.1/OG0000635.2/OG0000648.2/OG0000648.1/OG0000650.1/OG0000650.2/OG0000650.3/OG0000654.2/OG0000654.3/OG0000654.1/OG0000663.3/OG0000663.2/OG0000663.1/OG0000670.2/OG0000670.1/OG0000673.2/OG0000673.1/OG0000676.3/OG0000676.1/OG0000676.2/OG0000686.1/OG0000686.2/OG0000686.3/OG0000696.1/OG0000696.2/OG0000696.3/OG0000704.2/OG0000704.1/OG0000704.3/OG0000707.1/OG0000707.3/OG0000707.2/OG0000709.3/OG0000709.1/OG0000709.2/OG0000712.1/OG0000712.2/OG0000729.2/OG0000729.1/OG0000730.2/OG0000730.1/OG0000732.1/OG0000732.2/OG0000732.3/OG0000739.1/OG0000739.2/OG0000764.1/OG0000764.2/OG0000764.3/OG0000771.3/OG0000771.2/OG0000771.1/OG0000785.1/OG0000785.2/OG0000793.1/OG0000793.2/OG0000794.1/OG0000794.2/OG0000807.1/OG0000807.2/OG0000809.3/OG0000809.1/OG0000809.2/OG0000813.2/OG0000813.1/OG0000815.1/OG0000815.2/OG0000828.1/OG0000828.2/OG0000832.1/OG0000832.3/OG0000832.2/OG0000833.2/OG0000833.1/OG0000836.3/OG0000836.2/OG0000836.1/OG0000853.2/OG0000853.1/OG0000857.3/OG0000857.2/OG0000857.1/OG0000861.1/OG0000861.2/OG0000868.2/OG0000868.1/OG0000868.3/OG0000876.1/OG0000876.2/OG0000880.2/OG0000880.1/OG0000881.2/OG0000881.3/OG0000881.1/OG0000886.1/OG0000886.3/OG0000886.2/OG0000889.2/OG0000889.1/OG0000892.1/OG0000892.2/OG0000897.2/OG0000897.1/OG0000911.2/OG0000911.1/OG0000917.2/OG0000917.1/OG0000918.2/OG0000918.3/OG0000918.1/OG0000919.2/OG0000919.1/OG0000920.2/OG0000920.1/OG0000921.3/OG0000921.1/OG0000921.2/OG0000923.1/OG0000923.2/OG0000935.2/OG0000935.1/OG0000938.1/OG0000938.3/OG0000938.2/OG0000940.2/OG0000940.1/OG0000947.1/OG0000947.2/OG0000969.1/OG0000969.2/OG0000971.1/OG0000971.2/OG0000971.3/OG0000974.1/OG0000974.2/OG0000997.1/OG0000997.2/OG0000999.2/OG0000999.1/OG0001019.1/OG0001019.2/OG0001023.2/OG0001023.1/OG0001026.1/OG0001026.2/OG0001032.2/OG0001032.1/OG0001036.1/OG0001049.2/OG0001049.1/OG0001052.2/OG0001052.1/OG0001068.2/OG0001068.1/OG0001083.1/OG0001083.2/OG0001087.1/OG0001087.2/OG0001089.2/OG0001089.1/OG0001090.1/OG0001090.2/OG0001110.1/OG0001110.2/OG0001111.1/OG0001111.2/OG0001118.1/OG0001118.2/OG0001122.3/OG0001122.1/OG0001122.2/OG0001125.2/OG0001125.1/OG0001148.2/OG0001148.1/OG0001153.2/OG0001153.1/OG0001155.2/OG0001155.1/OG0001157.2/OG0001157.1/OG0001162.1/OG0001162.2/OG0001163.2/OG0001163.1/OG0001171.2/OG0001171.1/OG0001191.1/OG0001191.2/OG0001200.2/OG0001200.1/OG0001203.2/OG0001203.1/OG0001210.2/OG0001210.1/OG0001211.2/OG0001211.1/OG0001214.2/OG0001214.1/OG0001225.2/OG0001225.1/OG0001229.3/OG0001229.1/OG0001229.2/OG0001241.1/OG0001241.2/OG0001248.1/OG0001248.2/OG0001249.1/OG0001251.2/OG0001251.1/OG0001262.2/OG0001262.1/OG0001263.1/OG0001263.2/OG0001266.2/OG0001266.1/OG0001267.2/OG0001267.1/OG0001274.1/OG0001274.2/OG0001275.2/OG0001275.1/OG0001305.2/OG0001305.1/OG0001313.2/OG0001313.1/OG0001327.2/OG0001327.1/OG0001339.2/OG0001339.1/OG0001365.2/OG0001365.1/OG0001368.2/OG0001368.1/OG0001371.1/OG0001371.2/OG0001374.2/OG0001374.1/OG0001393.1/OG0001393.2/OG0001397.1/OG0001397.2/OG0001417.2/OG0001417.1/OG0001420.1/OG0001422.1/OG0001422.2/OG0001438.2/OG0001438.1/OG0001445.2/OG0001445.1/OG0001461.1/OG0001461.2/OG0001465.1/OG0001465.2/OG0001466.2/OG0001466.1/OG0001493.1/OG0001493.2/OG0001505.2/OG0001505.1/OG0001509.2/OG0001509.1/OG0001510.2/OG0001510.1/OG0001511.1/OG0001526.2/OG0001526.1/OG0001528.2/OG0001528.1/OG0001543.2/OG0001543.1/OG0001551.1/OG0001559.2/OG0001559.1/OG0001569.1/OG0001572.2/OG0001572.1/OG0001578.2/OG0001578.1/OG0001599.1/OG0001599.2/OG0001600.1/OG0001610.1/OG0001627.1/OG0001627.2/OG0001648.2/OG0001648.1/OG0001652.1/OG0001652.2/OG0001658.1/OG0001660.1/OG0001678.2/OG0001678.1/OG0001679.1/OG0001680.1/OG0001680.2/OG0001692.2/OG0001692.1/OG0001694.2/OG0001694.1/OG0001697.2/OG0001697.1/OG0001702.2/OG0001702.1/OG0001709.1/OG0001709.2/OG0001718.1/OG0001719.1/OG0001753.1/OG0001753.2/OG0001757.2/OG0001757.1/OG0001768.1/OG0001769.2/OG0001769.1/OG0001771.1/OG0001771.2/OG0001772.2/OG0001772.1/OG0001779.1/OG0001780.1/OG0001780.2/OG0001784.2/OG0001784.1/OG0001785.1/OG0001785.2/OG0001787.1/OG0001787.2/OG0001814.1/OG0001814.2/OG0001827.2/OG0001827.1/OG0001830.2/OG0001830.1/OG0001834.1/OG0001844.2/OG0001844.1/OG0001858.1/OG0001861.2/OG0001861.1/OG0001870.2/OG0001870.1/OG0001919.2/OG0001919.1/OG0001923.1/OG0001923.2/OG0001932.1/OG0001932.2/OG0001936.1/OG0001936.2/OG0001944.1/OG0001952.1/OG0001952.2/OG0001956.1/OG0001967.2/OG0001967.1/OG0001969.2/OG0001969.1/OG0001970.1/OG0001970.2/OG0001982.1/OG0001991.1/OG0002007.1/OG0002007.2/OG0002029.1/OG0002029.2/OG0002034.1/OG0002044.1/OG0002044.2/OG0002047.1/OG0002047.2/OG0002061.1/OG0002064.2/OG0002064.1/OG0002067.1/OG0002071.1/OG0002071.2/OG0002076.1/OG0002076.2/OG0002077.2/OG0002077.1/OG0002079.1/OG0002101.1/OG0002101.2/OG0002102.1/OG0002108.1/OG0002110.1/OG0002120.1/OG0002120.2/OG0002134.1/OG0002142.1/OG0002142.2/OG0002149.2/OG0002149.1/OG0002150.2/OG0002150.1/OG0002161.1/OG0002161.2/OG0002180.1/OG0002205.1/OG0002208.1/OG0002208.2/OG0002221.1/OG0002225.2/OG0002225.1/OG0002236.1/OG0002236.2/OG0002248.1/OG0002258.1/OG0002265.1/OG0002265.2/OG0002267.1/OG0002277.2/OG0002277.1/OG0002284.1/OG0002290.1/OG0002295.1/OG0002332.1/OG0002341.1/OG0002342.1/OG0002342.2/OG0002351.1/OG0002359.1/OG0002361.2/OG0002361.1/OG0002366.1/OG0002366.2/OG0002369.1/OG0002376.1/OG0002379.1/OG0002379.2/OG0002380.1/OG0002381.2/OG0002381.1/OG0002385.1/OG0002392.1/OG0002394.2/OG0002394.1/OG0002395.1/OG0002406.1/OG0002411.1/OG0002451.1/OG0002451.2/OG0002466.1/OG0002469.1/OG0002472.1/OG0002475.1/OG0002485.2/OG0002485.1/OG0002486.1/OG0002486.2/OG0002487.1/OG0002491.1/OG0002492.1/OG0002494.1/OG0002509.2/OG0002509.1/OG0002553.1/OG0002578.1/OG0002585.1/OG0002586.1/OG0002586.2/OG0002587.1/OG0002605.1/OG0002605.2/OG0002611.1/OG0002612.2/OG0002612.1/OG0002614.1/OG0002630.1/OG0002630.2/OG0002632.1/OG0002649.1/OG0002651.1/OG0002655.2/OG0002655.1/OG0002667.1/OG0002670.1/OG0002712.1/OG0002730.1/OG0002732.1/OG0002746.1/OG0002762.2/OG0002762.1/OG0002772.1/OG0002778.2/OG0002778.1/OG0002787.1/OG0002790.1/OG0002796.1/OG0002806.1/OG0002806.2/OG0002807.1/OG0002809.2/OG0002809.1/OG0002812.1/OG0002822.1/OG0002870.1/OG0002876.1/OG0002885.1/OG0002890.1/OG0002890.2/OG0002915.1/OG0002923.1/OG0002924.1/OG0002926.1/OG0002932.1/OG0002934.1/OG0002939.1/OG0002944.1/OG0002947.2/OG0002947.1/OG0002956.1/OG0002956.2/OG0002957.1/OG0002959.1/OG0002964.1/OG0002969.1/OG0002974.1/OG0003033.1/OG0003056.2/OG0003056.1/OG0003066.1/OG0003085.1/OG0003088.1/OG0003089.1/OG0003099.1/OG0003112.1/OG0003120.1/OG0003130.1/OG0003137.1/OG0003142.1/OG0003145.1/OG0003148.1/OG0003154.1/OG0003156.1/OG0003163.1/OG0003216.1/OG0003241.1/OG0003243.1/OG0003260.1/OG0003275.1/OG0003275.2/OG0003276.1/OG0003287.1/OG0003291.1/OG0003292.1/OG0003316.1/OG0003316.2/OG0003320.1/OG0003323.1/OG0003332.1/OG0003336.1/OG0003343.1/OG0003423.1/OG0003428.1/OG0003435.1/OG0003448.1/OG0003460.1/OG0003463.1/OG0003464.1/OG0003473.1/OG0003491.1/OG0003492.1/OG0003497.1/OG0003522.1/OG0003523.1/OG0003539.1/OG0003547.1/OG0003548.1/OG0003551.1/OG0003564.1/OG0003573.1/OG0003581.1/OG0003591.1/OG0003655.1/OG0003655.2/OG0003659.1/OG0003679.1/OG0003721.1/OG0003724.1/OG0003730.1/OG0003734.1/OG0003737.1/OG0003738.1/OG0003740.1/OG0003742.1/OG0003769.1/OG0003771.1/OG0003774.1/OG0003793.1/OG0003818.1/OG0003819.1/OG0003821.1/OG0003822.1/OG0003824.1/OG0003829.1/OG0003831.1/OG0003838.1/OG0003844.1/OG0003849.1/OG0003854.1/OG0003856.1/OG0003858.1/OG0003866.1/OG0003925.1/OG0003943.1/OG0003993.1/OG0003994.1/OG0004006.1/OG0004011.1/OG0004024.1/OG0004028.1/OG0004029.1/OG0004066.1/OG0004069.1/OG0004073.1/OG0004087.1/OG0004092.1/OG0004103.1/OG0004106.1/OG0004108.1/OG0004120.1/OG0004124.1/OG0004135.1/OG0004146.1/OG0004147.1/OG0004149.1/OG0004152.1/OG0004210.1/OG0004240.1/OG0004267.1/OG0004283.1/OG0004296.1/OG0004301.1/OG0004305.1/OG0004310.1/OG0004313.1/OG0004315.1/OG0004318.1/OG0004333.1/OG0004334.1/OG0004335.1/OG0004338.1/OG0004339.1/OG0004346.1/OG0004361.1/OG0004384.1/OG0004388.1/OG0004396.1/OG0004422.1/OG0004428.1/OG0004429.1/OG0004436.1/OG0004448.1/OG0004458.1/OG0004460.1/OG0004461.1/OG0004470.1/OG0004471.1/OG0004489.1/OG0004563.1/OG0004568.1/OG0004569.1/OG0004609.1/OG0004610.1/OG0004620.1/OG0004628.1/OG0004630.1/OG0004632.1/OG0004664.1/OG0004693.1/OG0004699.2/OG0004699.1/OG0004701.1/OG0004709.1/OG0004724.1/OG0004732.1/OG0004738.1/OG0004752.1/OG0004771.1/OG0004791.1/OG0004794.1/OG0004818.1/OG0004932.1/OG0004943.1/OG0004948.1/OG0004952.1/OG0004972.1/OG0004975.1/OG0004979.1/OG0004980.1/OG0004981.1/OG0004990.1/OG0005000.1/OG0005007.1/OG0005017.1/OG0005035.1/OG0005042.1/OG0005043.1/OG0005044.1/OG0005059.1/OG0005072.1/OG0005092.1/OG0005109.1/OG0005111.1/OG0005114.1/OG0005116.1/OG0005142.1/OG0005174.1/OG0005273.1/OG0005277.1/OG0005282.1/OG0005300.1/OG0005322.1/OG0005341.1/OG0005356.1/OG0005360.1/OG0005365.1/OG0005369.1/OG0005387.1/OG0005389.1/OG0005392.1/OG0005394.1/OG0005396.1/OG0005445.1/OG0005450.1/OG0005464.1/OG0005483.1/OG0005485.1/OG0005494.1/OG0005501.1/OG0005508.1/OG0005509.1/OG0005519.1/OG0005538.1/OG0005559.1/OG0005565.1/OG0005584.1/OG0005648.1/OG0005676.1/OG0005737.1/OG0005786.1/OG0005850.1/OG0005862.1/OG0005867.1/OG0005868.1/OG0005871.1/OG0005883.1/OG0005918.1/OG0005923.1/OG0005930.1/OG0005954.1/OG0005993.1/OG0005995.1/OG0006011.1/OG0006012.1/OG0006017.1/OG0006146.1/OG0006197.1/OG0006217.1/OG0006240.1/OG0006248.1/OG0006251.1/OG0006258.1/OG0006284.1/OG0006288.1/OG0006293.1/OG0006297.1/OG0006320.1/OG0006340.1/OG0006342.1/OG0006362.1/OG0006379.1/OG0006407.1/OG0006413.1/OG0006440.1/OG0006441.1/OG0006464.1/OG0006641.1/OG0006643.1/OG0006647.1/OG0006659.1/OG0006697.1/OG0006741.1/OG0006794.1/OG0006867.1/OG0006913.1/OG0006927.1/OG0006933.1/OG0007085.1/OG0007091.1/OG0007130.1/OG0007432.1/OG0007634.1/OG0007685.1/OG0007727.1/OG0007737.1/OG0007773.1/OG0007787.1/OG0007811.1/OG0008012.1/OG0008113.1/OG0008208.1/OG0008363.1/OG0008523.1/OG0008542.1/OG0009072.1</t>
  </si>
  <si>
    <t>OG0001046.2/OG0001046.1/OG0001362.2/OG0001362.1/OG0001966.2/OG0001966.1/OG0002132.2/OG0002132.1/OG0002382.1/OG0002444.1/OG0002480.1/OG0002497.2/OG0002497.1/OG0002913.1/OG0003238.1/OG0003339.1/OG0003415.1/OG0003500.1/OG0004096.1/OG0004390.1/OG0004488.1/OG0004681.1/OG0004808.1/OG0004905.1/OG0005093.1/OG0005242.1/OG0005443.1/OG0005456.1/OG0005829.1/OG0005846.1/OG0005895.1/OG0006022.1/OG0006036.1/OG0006043.1/OG0006227.1/OG0006265.1/OG0006462.1/OG0006827.1/OG0006857.1/OG0006940.1/OG0007123.1/OG0007234.1/OG0007357.1/OG0007385.1/OG0007387.1/OG0007619.1/OG0007689.1/OG0007790.1/OG0008141.1/OG0008165.1/OG0008205.1/OG0008493.1/OG0008562.1/OG0009118.1/OG0009359.1</t>
  </si>
  <si>
    <t>OG0000377.1/OG0000377.3/OG0000377.2/OG0000572.2/OG0000572.1/OG0001373.1/OG0001573.1/OG0002011.1/OG0002011.2/OG0002813.1/OG0003229.1/OG0003293.1/OG0003313.2/OG0003313.1/OG0003960.1/OG0004352.1/OG0004360.1/OG0004406.1/OG0004442.1/OG0004638.1/OG0004706.1/OG0005125.1/OG0005562.1/OG0005695.1/OG0006995.1/OG0007360.1/OG0007602.1/OG0008059.1/OG0008091.1/OG0010076.1/OG0010101.1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</si>
  <si>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0000050.7/OG0000050.8/OG0000050.1/OG0000050.6/OG0000050.10/OG0000050.5/OG0000050.11/OG0000050.9/OG0000050.3/OG0000050.2/OG0000050.4/OG0000089.4/OG0000089.8/OG0000089.5/OG0000089.2/OG0000089.6/OG0000089.3/OG0000089.7/OG0000089.1/OG0000114.2/OG0000114.1/OG0000114.3/OG0000114.5/OG0000114.4/OG0000119.6/OG0000119.1/OG0000119.5/OG0000119.4/OG0000119.7/OG0000119.3/OG0000119.2/OG0000133.3/OG0000133.1/OG0000133.4/OG0000133.2/OG0000143.2/OG0000143.3/OG0000143.1/OG0000143.4/OG0000148.3/OG0000148.6/OG0000148.5/OG0000148.2/OG0000148.4/OG0000148.1/OG0000159.7/OG0000159.2/OG0000159.6/OG0000159.5/OG0000159.1/OG0000159.4/OG0000159.3/OG0000257.3/OG0000257.1/OG0000257.2/OG0000283.4/OG0000283.3/OG0000283.1/OG0000283.2/OG0000299.2/OG0000299.4/OG0000299.3/OG0000299.1/OG0000312.1/OG0000318.4/OG0000318.2/OG0000318.1/OG0000318.3/OG0000332.3/OG0000332.2/OG0000332.1/OG0000356.4/OG0000356.1/OG0000356.2/OG0000356.3/OG0000358.2/OG0000358.1/OG0000358.3/OG0000358.4/OG0000363.4/OG0000363.1/OG0000363.2/OG0000363.3/OG0000386.3/OG0000386.1/OG0000386.4/OG0000386.2/OG0000403.2/OG0000403.1/OG0000419.4/OG0000419.3/OG0000419.2/OG0000419.1/OG0000448.2/OG0000448.4/OG0000448.1/OG0000448.3/OG0000449.3/OG0000449.1/OG0000449.2/OG0000454.1/OG0000454.2/OG0000475.2/OG0000475.3/OG0000475.1/OG0000484.2/OG0000484.1/OG0000484.3/OG0000521.2/OG0000521.1/OG0000521.3/OG0000526.3/OG0000526.2/OG0000526.1/OG0000538.3/OG0000538.2/OG0000538.4/OG0000538.1/OG0000618.2/OG0000618.1/OG0000618.3/OG0000637.2/OG0000637.1/OG0000637.3/OG0000666.3/OG0000666.2/OG0000666.1/OG0000686.1/OG0000686.2/OG0000686.3/OG0000707.1/OG0000707.3/OG0000707.2/OG0000709.3/OG0000709.1/OG0000709.2/OG0000712.1/OG0000712.2/OG0000735.2/OG0000735.1/OG0000746.1/OG0000746.2/OG0000768.1/OG0000768.2/OG0000811.2/OG0000811.3/OG0000811.1/OG0000815.1/OG0000815.2/OG0000832.1/OG0000832.3/OG0000832.2/OG0000854.1/OG0000854.2/OG0000881.2/OG0000881.3/OG0000881.1/OG0000919.2/OG0000919.1/OG0000920.2/OG0000920.1/OG0000960.1/OG0000960.2/OG0000972.1/OG0000972.2/OG0001026.1/OG0001026.2/OG0001034.2/OG0001034.1/OG0001052.2/OG0001052.1/OG0001090.1/OG0001090.2/OG0001110.1/OG0001110.2/OG0001148.2/OG0001148.1/OG0001207.2/OG0001207.1/OG0001218.2/OG0001218.1/OG0001225.2/OG0001225.1/OG0001248.1/OG0001248.2/OG0001249.1/OG0001262.2/OG0001262.1/OG0001271.2/OG0001271.1/OG0001275.2/OG0001275.1/OG0001296.1/OG0001296.2/OG0001368.2/OG0001368.1/OG0001407.1/OG0001407.2/OG0001421.2/OG0001421.1/OG0001440.1/OG0001440.2/OG0001450.1/OG0001450.2/OG0001513.2/OG0001513.1/OG0001559.2/OG0001559.1/OG0001578.2/OG0001578.1/OG0001607.2/OG0001607.1/OG0001620.1/OG0001630.1/OG0001630.2/OG0001652.1/OG0001652.2/OG0001665.2/OG0001665.1/OG0001683.2/OG0001683.1/OG0001690.1/OG0001697.2/OG0001697.1/OG0001764.2/OG0001764.1/OG0001783.1/OG0001833.1/OG0001848.2/OG0001848.1/OG0001935.1/OG0001942.1/OG0001942.2/OG0001970.1/OG0001970.2/OG0002027.1/OG0002027.2/OG0002036.1/OG0002047.1/OG0002047.2/OG0002065.2/OG0002065.1/OG0002068.1/OG0002079.1/OG0002101.1/OG0002101.2/OG0002113.1/OG0002133.1/OG0002134.1/OG0002142.1/OG0002142.2/OG0002144.1/OG0002144.2/OG0002149.2/OG0002149.1/OG0002153.1/OG0002161.1/OG0002161.2/OG0002166.2/OG0002166.1/OG0002178.1/OG0002178.2/OG0002179.1/OG0002228.1/OG0002246.1/OG0002281.1/OG0002281.2/OG0002284.1/OG0002295.1/OG0002296.1/OG0002340.1/OG0002340.2/OG0002359.1/OG0002361.2/OG0002361.1/OG0002381.2/OG0002381.1/OG0002387.1/OG0002398.1/OG0002403.2/OG0002403.1/OG0002413.1/OG0002451.1/OG0002451.2/OG0002469.1/OG0002471.1/OG0002472.1/OG0002487.1/OG0002515.1/OG0002553.1/OG0002557.2/OG0002557.1/OG0002589.1/OG0002589.2/OG0002603.1/OG0002607.1/OG0002612.2/OG0002612.1/OG0002614.1/OG0002621.1/OG0002649.1/OG0002668.2/OG0002668.1/OG0002730.1/OG0002773.1/OG0002786.1/OG0002787.1/OG0002812.1/OG0002908.1/OG0002915.1/OG0002923.1/OG0002924.1/OG0002931.1/OG0002947.2/OG0002947.1/OG0002949.1/OG0002949.2/OG0002957.1/OG0002959.1/OG0003026.1/OG0003028.1/OG0003028.2/OG0003029.1/OG0003052.1/OG0003061.1/OG0003066.1/OG0003090.1/OG0003091.1/OG0003116.1/OG0003132.1/OG0003134.1/OG0003142.1/OG0003145.1/OG0003204.1/OG0003221.1/OG0003234.2/OG0003234.1/OG0003259.1/OG0003274.1/OG0003278.1/OG0003280.1/OG0003289.1/OG0003292.1/OG0003400.1/OG0003423.1/OG0003428.1/OG0003442.1/OG0003461.1/OG0003491.1/OG0003510.1/OG0003525.1/OG0003536.1/OG0003539.1/OG0003543.1/OG0003547.1/OG0003575.1/OG0003579.1/OG0003584.1/OG0003591.1/OG0003659.1/OG0003679.1/OG0003683.1/OG0003687.1/OG0003690.1/OG0003691.1/OG0003695.1/OG0003698.1/OG0003721.1/OG0003743.1/OG0003743.2/OG0003753.1/OG0003769.1/OG0003782.1/OG0003808.1/OG0003826.1/OG0003835.1/OG0003846.1/OG0003849.1/OG0003856.1/OG0003973.1/OG0003993.1/OG0004008.1/OG0004032.1/OG0004038.1/OG0004066.1/OG0004088.1/OG0004103.1/OG0004135.1/OG0004138.1/OG0004144.1/OG0004205.2/OG0004205.1/OG0004269.1/OG0004273.1/OG0004294.1/OG0004309.1/OG0004316.1/OG0004396.1/OG0004397.1/OG0004407.1/OG0004413.1/OG0004433.1/OG0004470.1/OG0004544.1/OG0004583.1/OG0004592.1/OG0004664.1/OG0004718.1/OG0004724.1/OG0004778.1/OG0004930.1/OG0004935.1/OG0004949.1/OG0004970.1/OG0005000.1/OG0005017.1/OG0005036.1/OG0005050.1/OG0005051.1/OG0005065.1/OG0005072.1/OG0005078.1/OG0005100.1/OG0005114.1/OG0005115.1/OG0005137.1/OG0005325.1/OG0005328.1/OG0005339.1/OG0005347.1/OG0005357.1/OG0005394.1/OG0005405.1/OG0005445.1/OG0005451.1/OG0005465.1/OG0005489.1/OG0005513.1/OG0005521.1/OG0005542.1/OG0005558.1/OG0005559.1/OG0005585.1/OG0005656.1/OG0005669.1/OG0005686.1/OG0005764.1/OG0005772.1/OG0005774.1/OG0005789.1/OG0005812.1/OG0005821.1/OG0005839.1/OG0005899.1/OG0005902.1/OG0005982.1/OG0005984.1/OG0005998.1/OG0006181.1/OG0006234.1/OG0006248.1/OG0006256.1/OG0006269.1/OG0006279.1/OG0006310.1/OG0006329.1/OG0006350.1/OG0006368.1/OG0006394.1/OG0006395.1/OG0006413.1/OG0006422.1/OG0006464.1/OG0006469.1/OG0006626.1/OG0006683.1/OG0006690.1/OG0006710.1/OG0006741.1/OG0006819.1/OG0006832.1/OG0006897.1/OG0006915.1/OG0006958.1/OG0006973.1/OG0007085.1/OG0007130.1/OG0007364.1/OG0007624.1/OG0007638.1/OG0007719.1/OG0007832.1/OG0007980.1/OG0008073.1/OG0008083.1/OG0008131.1/OG0008560.1/OG0010635.1</t>
  </si>
  <si>
    <t>OG0000091.3/OG0000091.4/OG0000091.7/OG0000091.1/OG0000091.6/OG0000091.5/OG0000091.8/OG0000091.2/OG0000888.1/OG0000888.2/OG0000888.3/OG0002129.1/OG0003274.1</t>
  </si>
  <si>
    <t>OG0000264.2/OG0000264.1/OG0000264.4/OG0000264.3/OG0000618.2/OG0000618.1/OG0000618.3/OG0000695.2/OG0000695.3/OG0000695.1/OG0000708.2/OG0000708.3/OG0000708.1/OG0000741.2/OG0000741.1/OG0000741.3/OG0000932.3/OG0000932.1/OG0000932.2/OG0000942.2/OG0000942.3/OG0000942.1/OG0001078.2/OG0001078.3/OG0001078.1/OG0001172.2/OG0001172.1/OG0001360.2/OG0001360.1/OG0001964.1/OG0002116.2/OG0002116.1/OG0002810.1/OG0002949.1/OG0002949.2/OG0002954.1/OG0003266.2/OG0003266.1/OG0003270.1/OG0003918.1/OG0003958.1/OG0004089.1/OG0004235.1/OG0004288.1/OG0004356.1/OG0004393.1/OG0004415.1/OG0004419.1/OG0004597.2/OG0004597.1/OG0004614.1/OG0004694.1/OG0004796.1/OG0004955.1/OG0005059.1/OG0005296.1/OG0005413.1/OG0005551.1/OG0005853.1/OG0006177.1/OG0006393.1/OG0006685.1/OG0006694.1/OG0007211.1/OG0008101.1</t>
  </si>
  <si>
    <t>OG0007702.1</t>
  </si>
  <si>
    <t>OG0001966.2/OG0001966.1/OG0002282.1/OG0003509.1/OG0003832.1/OG0004945.1/OG0005829.1/OG0008078.1</t>
  </si>
  <si>
    <t>OG0000030.8/OG0000030.7/OG0000030.12/OG0000030.6/OG0000030.1/OG0000030.4/OG0000030.9/OG0000030.10/OG0000030.14/OG0000030.2/OG0000030.3/OG0000030.13/OG0000030.5/OG0000030.11/OG0000208.2/OG0000208.1/OG0000208.4/OG0000208.3/OG0000305.1/OG0000305.4/OG0000305.2/OG0000305.3/OG0000663.3/OG0000663.2/OG0000663.1/OG0000919.2/OG0000919.1/OG0001019.1/OG0001019.2/OG0001251.2/OG0001251.1/OG0001697.2/OG0001697.1/OG0001967.2/OG0001967.1/OG0003435.1/OG0003838.1/OG0004952.1/OG0009072.1</t>
  </si>
  <si>
    <t>OG0000279.4/OG0000279.1/OG0000279.6/OG0000279.2/OG0000279.9/OG0000279.3/OG0000279.8/OG0000279.5/OG0000279.7/OG0005474.1/OG0006476.1/OG0007645.1</t>
  </si>
  <si>
    <t>OG0000419.4/OG0000419.3/OG0000419.2/OG0000419.1/OG0001322.1/OG0001322.2/OG0002621.1/OG0003730.1</t>
  </si>
  <si>
    <t>OG0003663.1</t>
  </si>
  <si>
    <t>OG0004414.1/OG0005132.1/OG0005338.1/OG0006193.1/OG0006276.1/OG0006372.1/OG0006496.1/OG0006796.1/OG0007808.1</t>
  </si>
  <si>
    <t>OG0001274.1/OG0001274.2/OG0001422.1/OG0001422.2</t>
  </si>
  <si>
    <t>OG0001274.1/OG0001274.2/OG0001422.1/OG0001422.2/OG0007572.1</t>
  </si>
  <si>
    <t>OG0000887.2/OG0000887.1/OG0005034.1/OG0005380.1/OG0005697.1/OG0005784.1/OG0005798.1/OG0006040.1/OG0006232.1/OG0006470.1/OG0006969.1/OG0007614.1/OG0007816.1/OG0007826.1/OG0008090.1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</si>
  <si>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0000202.5/OG0000202.4/OG0000202.1/OG0000202.6/OG0000202.2/OG0000202.3/OG0000218.4/OG0000218.2/OG0000218.1/OG0000218.3/OG0000218.5/OG0000631.2/OG0000631.1/OG0000631.3/OG0000946.2/OG0000946.1/OG0001261.1/OG0001261.2/OG0001388.1/OG0001388.2/OG0001617.1/OG0001617.2/OG0001618.1/OG0001618.2/OG0002463.1/OG0002624.1/OG0002863.1/OG0002879.2/OG0002879.1/OG0003046.1/OG0003093.1/OG0003217.1/OG0003756.1/OG0004093.1/OG0004308.1/OG0004308.2/OG0004483.1/OG0004622.1/OG0005058.1/OG0005382.1/OG0005396.1/OG0005416.1/OG0005539.1/OG0005649.1/OG0006199.1/OG0006390.1/OG0006615.1/OG0006792.1/OG0007093.1/OG0007208.1/OG0007227.1/OG0007239.1/OG0007843.1/OG0008850.1</t>
  </si>
  <si>
    <t>OG0000170.2/OG0000170.4/OG0000170.1/OG0000170.3</t>
  </si>
  <si>
    <t>OG0001389.1/OG0001452.1</t>
  </si>
  <si>
    <t>OG0001993.1/OG0007442.1</t>
  </si>
  <si>
    <t>OG0004069.1/OG0005059.1/OG0006934.1/OG0007074.1</t>
  </si>
  <si>
    <t>OG0005059.1/OG0006934.1/OG0007074.1</t>
  </si>
  <si>
    <t>OG0007442.1</t>
  </si>
  <si>
    <t>OG0000018.12/OG0000018.1/OG0000018.7/OG0000018.6/OG0000018.11/OG0000018.4/OG0000018.10/OG0000018.9/OG0000018.3/OG0000018.14/OG0000018.8/OG0000018.13/OG0000018.15/OG0000018.2/OG0000018.5/OG0000226.1/OG0000226.2/OG0000226.5/OG0000226.4/OG0000226.6/OG0000226.3/OG0000232.4/OG0000232.2/OG0000232.5/OG0000232.1/OG0000232.3/OG0000367.2/OG0000367.1/OG0000367.3/OG0000367.4/OG0000385.3/OG0000385.1/OG0000385.2/OG0000424.2/OG0000424.1/OG0000477.2/OG0000477.3/OG0000477.4/OG0000477.1/OG0000559.3/OG0000559.2/OG0000559.1/OG0000697.2/OG0000697.1/OG0000815.1/OG0000815.2/OG0000860.1/OG0000860.2/OG0000860.3/OG0001111.1/OG0001111.2/OG0001263.1/OG0001263.2/OG0001266.2/OG0001266.1/OG0001420.1/OG0002261.1/OG0002290.1/OG0002947.2/OG0002947.1/OG0003497.1/OG0004147.1/OG0004407.1/OG0004632.1/OG0006808.1/OG0007105.1</t>
  </si>
  <si>
    <t>OG0001758.1/OG0002905.1</t>
  </si>
  <si>
    <t>OG0001602.1</t>
  </si>
  <si>
    <t>OG0000580.2/OG0000580.1/OG0000580.3/OG0005152.1/OG0005671.1/OG0007074.1/OG0007222.1</t>
  </si>
  <si>
    <t>OG0001213.1/OG0001213.2/OG0001936.1/OG0001936.2/OG0001948.1/OG0001948.2/OG0003028.1/OG0003028.2/OG0004904.1</t>
  </si>
  <si>
    <t>OG0000449.3/OG0000449.1/OG0000449.2/OG0000696.1/OG0000696.2/OG0000696.3/OG0000862.2/OG0000862.1/OG0000884.2/OG0000884.1/OG0000942.2/OG0000942.3/OG0000942.1/OG0001118.1/OG0001118.2/OG0001207.2/OG0001207.1/OG0001275.2/OG0001275.1/OG0001680.1/OG0001680.2/OG0002154.1/OG0002154.2/OG0002493.2/OG0002493.1/OG0002569.1/OG0002873.1/OG0002873.2/OG0002943.2/OG0002943.1/OG0003058.1/OG0003095.1/OG0003266.2/OG0003266.1/OG0003291.1/OG0004011.1/OG0004223.1/OG0004932.1/OG0005347.1/OG0005365.1/OG0005510.1/OG0005926.1/OG0006320.1/OG0006375.1/OG0006410.1/OG0006741.1/OG0006850.1/OG0008000.1</t>
  </si>
  <si>
    <t>OG0000198.3/OG0000198.5/OG0000198.4/OG0000198.2/OG0000198.1/OG0001825.2/OG0001825.1/OG0002660.1/OG0005897.1/OG0007654.1</t>
  </si>
  <si>
    <t>OG0002493.2/OG0002493.1/OG0002918.1/OG0002943.2/OG0002943.1/OG0003291.1/OG0005926.1/OG0006741.1</t>
  </si>
  <si>
    <t>OG0000411.1/OG0000411.2/OG0001398.1/OG0004031.1</t>
  </si>
  <si>
    <t>OG0003953.1</t>
  </si>
  <si>
    <t>OG0000071.1/OG0000071.5/OG0000071.11/OG0000071.7/OG0000071.9/OG0000071.2/OG0000071.6/OG0000071.10/OG0000071.3/OG0000071.8/OG0000071.4/OG0000269.4/OG0000269.2/OG0000269.3/OG0000269.1/OG0000373.2/OG0000373.1/OG0000373.3/OG0000373.4/OG0000391.4/OG0000391.3/OG0000391.1/OG0000391.2/OG0001026.1/OG0001026.2/OG0001466.2/OG0001466.1/OG0001559.2/OG0001559.1/OG0002494.1/OG0002585.1/OG0002870.1/OG0002876.1/OG0003423.1/OG0004146.1</t>
  </si>
  <si>
    <t>OG0003993.1</t>
  </si>
  <si>
    <t>OG0004411.1/OG0005832.1/OG0006258.1</t>
  </si>
  <si>
    <t>OG0006456.1</t>
  </si>
  <si>
    <t>OG0000218.4/OG0000218.2/OG0000218.1/OG0000218.3/OG0000218.5/OG0000418.4/OG0000418.3/OG0000418.2/OG0000418.1/OG0002786.1/OG0003107.1/OG0003689.1</t>
  </si>
  <si>
    <t>OG0000038.11/OG0000038.6/OG0000038.9/OG0000038.12/OG0000038.2/OG0000038.8/OG0000038.10/OG0000038.7/OG0000038.1/OG0000038.4/OG0000038.5/OG0000038.3/OG0000904.2/OG0000904.3/OG0000904.1/OG0001072.2/OG0001072.1/OG0003794.1/OG0004340.1/OG0004617.1/OG0005911.1/OG0005970.1</t>
  </si>
  <si>
    <t>OG0005371.1/OG0005732.1/OG0005863.1</t>
  </si>
  <si>
    <t>OG0000772.1/OG0000772.2/OG0001516.1/OG0001516.2</t>
  </si>
  <si>
    <t>OG0001567.1/OG0001621.2/OG0001621.1/OG0002242.2/OG0002242.1/OG0002885.1/OG0005832.1</t>
  </si>
  <si>
    <t>OG0000078.10/OG0000078.11/OG0000078.3/OG0000078.7/OG0000078.9/OG0000078.6/OG0000078.2/OG0000078.5/OG0000078.4/OG0000078.8/OG0000078.1/OG0000219.5/OG0000219.1/OG0000219.4/OG0000219.3/OG0000219.2/OG0000339.3/OG0000339.2/OG0000339.4/OG0000339.1/OG0000354.3/OG0000354.2/OG0000354.1/OG0000673.2/OG0000673.1/OG0000947.1/OG0000947.2/OG0001697.2/OG0001697.1/OG0001834.1/OG0002047.1/OG0002047.2/OG0002071.1/OG0002071.2/OG0002248.1/OG0002342.1/OG0002342.2/OG0003099.1/OG0003564.1/OG0003738.1/OG0004630.1/OG0006248.1/OG0006407.1/OG0006794.1</t>
  </si>
  <si>
    <t>OG0001932.1/OG0001932.2</t>
  </si>
  <si>
    <t>OG0000322.1/OG0000322.2/OG0000322.4/OG0000322.3/OG0005078.1</t>
  </si>
  <si>
    <t>OG0000332.3/OG0000332.2/OG0000332.1/OG0001225.2/OG0001225.1/OG0002342.1/OG0002342.2/OG0002594.2/OG0002594.1/OG0004135.1</t>
  </si>
  <si>
    <t>OG0000332.3/OG0000332.2/OG0000332.1/OG0001225.2/OG0001225.1/OG0002342.1/OG0002342.2/OG0002594.2/OG0002594.1</t>
  </si>
  <si>
    <t>OG0000897.2/OG0000897.1</t>
  </si>
  <si>
    <t>OG0000103.5/OG0000103.8/OG0000103.7/OG0000103.2/OG0000103.6/OG0000103.1/OG0000103.9/OG0000103.3/OG0000103.4/OG0000188.4/OG0000188.3/OG0000188.1/OG0000188.2/OG0000257.3/OG0000257.1/OG0000257.2/OG0000436.3/OG0000436.1/OG0000436.2/OG0000533.2/OG0000533.3/OG0000533.4/OG0000533.1/OG0000614.3/OG0000614.2/OG0000614.1/OG0000771.3/OG0000771.2/OG0000771.1/OG0000794.1/OG0000794.2/OG0000923.1/OG0000923.2/OG0000969.1/OG0000969.2/OG0000991.1/OG0000991.2/OG0001274.1/OG0001274.2/OG0001465.1/OG0001465.2/OG0001787.1/OG0001787.2/OG0001944.1/OG0002077.2/OG0002077.1/OG0002161.1/OG0002161.2/OG0002205.1/OG0002265.1/OG0002265.2/OG0002451.1/OG0002451.2/OG0002655.2/OG0002655.1/OG0002667.1/OG0002923.1/OG0002947.2/OG0002947.1/OG0003156.1/OG0003163.1/OG0003428.1/OG0003548.1/OG0003573.1/OG0003740.1/OG0003846.1/OG0004568.1/OG0004610.1/OG0005083.1/OG0005356.1/OG0005445.1/OG0006053.1/OG0006240.1/OG0006891.1/OG0006927.1/OG0007727.1</t>
  </si>
  <si>
    <t>OG0004300.1/OG0005102.1</t>
  </si>
  <si>
    <t>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0000508.3/OG0000508.1/OG0000508.2/OG0000533.2/OG0000533.3/OG0000533.4/OG0000533.1</t>
  </si>
  <si>
    <t>OG0000184.3/OG0000184.1/OG0000184.4/OG0000184.2/OG0000686.1/OG0000686.2/OG0000686.3</t>
  </si>
  <si>
    <t>OG0000756.1/OG0002023.1</t>
  </si>
  <si>
    <t>OG0006270.1/OG0006654.1</t>
  </si>
  <si>
    <t>OG0000375.4/OG0000375.3/OG0000375.2/OG0000375.1/OG0001559.2/OG0001559.1/OG0003320.1</t>
  </si>
  <si>
    <t>OG0001015.1/OG0004434.1/OG0005112.1/OG0005374.1/OG0007392.1/OG0007702.1</t>
  </si>
  <si>
    <t>OG0007392.1</t>
  </si>
  <si>
    <t>OG0002306.2/OG0002306.1/OG0004635.1/OG0005560.1/OG0005810.1/OG0007434.1</t>
  </si>
  <si>
    <t>OG0005534.1/OG0006950.1/OG0007747.1/OG0009685.1</t>
  </si>
  <si>
    <t>OG0000015.9/OG0000015.11/OG0000015.13/OG0000015.6/OG0000015.3/OG0000015.7/OG0000015.4/OG0000015.5/OG0000015.8/OG0000015.14/OG0000015.1/OG0000015.2/OG0000015.12/OG0000015.10/OG0000044.13/OG0000044.11/OG0000044.6/OG0000044.14/OG0000044.8/OG0000044.12/OG0000044.10/OG0000044.7/OG0000044.4/OG0000044.5/OG0000044.9/OG0000044.1/OG0000044.3/OG0000044.2/OG0000098.9/OG0000098.6/OG0000098.5/OG0000098.3/OG0000098.8/OG0000098.7/OG0000098.4/OG0000098.1/OG0000098.2/OG0000103.5/OG0000103.8/OG0000103.7/OG0000103.2/OG0000103.6/OG0000103.1/OG0000103.9/OG0000103.3/OG0000103.4/OG0000105.3/OG0000105.1/OG0000105.5/OG0000105.7/OG0000105.6/OG0000105.2/OG0000105.4/OG0000121.5/OG0000121.1/OG0000121.2/OG0000121.3/OG0000121.4/OG0000121.6/OG0000121.8/OG0000121.7/OG0000142.2/OG0000142.1/OG0000142.3/OG0000144.8/OG0000144.6/OG0000144.1/OG0000144.7/OG0000144.5/OG0000144.4/OG0000144.3/OG0000144.2/OG0000175.3/OG0000175.1/OG0000175.2/OG0000175.6/OG0000175.5/OG0000175.4/OG0000196.3/OG0000196.5/OG0000196.4/OG0000196.1/OG0000196.2/OG0000222.2/OG0000222.1/OG0000222.4/OG0000222.5/OG0000222.3/OG0000226.1/OG0000226.2/OG0000226.5/OG0000226.4/OG0000226.6/OG0000226.3/OG0000232.4/OG0000232.2/OG0000232.5/OG0000232.1/OG0000232.3/OG0000248.4/OG0000248.2/OG0000248.3/OG0000248.1/OG0000248.5/OG0000260.3/OG0000260.4/OG0000260.1/OG0000260.2/OG0000294.3/OG0000294.4/OG0000294.1/OG0000294.5/OG0000294.2/OG0000340.4/OG0000340.1/OG0000340.3/OG0000340.2/OG0000396.4/OG0000396.3/OG0000396.1/OG0000396.2/OG0000498.1/OG0000498.3/OG0000498.2/OG0000498.4/OG0000558.2/OG0000558.3/OG0000558.1/OG0000730.2/OG0000730.1/OG0000795.1/OG0000795.2/OG0000947.1/OG0000947.2/OG0001006.1/OG0001006.2/OG0001025.2/OG0001025.1/OG0001025.3/OG0001450.1/OG0001450.2/OG0001501.1/OG0002020.2/OG0002020.1/OG0002157.2/OG0002157.1/OG0002174.1/OG0002503.1/OG0002799.1/OG0003112.1/OG0003117.1/OG0003303.1/OG0003774.1/OG0004067.1/OG0004135.1/OG0004138.1/OG0004642.1/OG0004811.1/OG0005432.1/OG0005485.1/OG0005918.1/OG0006000.1/OG0006425.1/OG0006437.1/OG0006468.1/OG0006684.1/OG0006903.1/OG0007085.1/OG0007130.1/OG0007301.1/OG0007659.1/OG0008550.1</t>
  </si>
  <si>
    <t>OG0000267.4/OG0000267.1/OG0000267.2/OG0000267.5/OG0000267.3/OG0000280.1/OG0000280.2/OG0000280.4/OG0000280.3/OG0000897.2/OG0000897.1/OG0001792.2/OG0001792.1/OG0002746.1/OG0002754.1/OG0002774.2/OG0002774.1/OG0002887.1/OG0002887.2/OG0003569.1/OG0003855.1/OG0004038.1/OG0004306.1/OG0004952.1</t>
  </si>
  <si>
    <t>OG0000083.8/OG0000083.1/OG0000083.3/OG0000083.5/OG0000083.6/OG0000083.4/OG0000083.2/OG0000083.7/OG0000316.4/OG0000316.2/OG0000316.5/OG0000316.1/OG0000316.3/OG0000501.1/OG0000745.2/OG0000745.1/OG0000745.3/OG0000886.1/OG0000886.3/OG0000886.2/OG0000971.1/OG0000971.2/OG0000971.3/OG0001157.2/OG0001157.1/OG0001193.1/OG0001193.2/OG0001212.2/OG0001212.1/OG0001397.1/OG0001397.2/OG0001648.2/OG0001648.1/OG0001702.2/OG0001702.1/OG0001856.2/OG0001856.1/OG0001870.2/OG0001870.1/OG0001963.1/OG0001963.2/OG0002298.1/OG0002341.1/OG0002381.2/OG0002381.1/OG0002491.1/OG0002934.1/OG0003088.1/OG0003154.1/OG0003831.1/OG0004106.1/OG0004397.1/OG0004407.1/OG0004664.1/OG0004933.1/OG0005016.1/OG0005081.1/OG0005270.1/OG0005519.1/OG0005711.1/OG0006286.1/OG0006338.1/OG0007090.1</t>
  </si>
  <si>
    <t>OG0000130.5/OG0000130.4/OG0000130.7/OG0000130.6/OG0000130.3/OG0000130.2/OG0000130.1/OG0001830.2/OG0001830.1/OG0003742.1/OG0004709.1</t>
  </si>
  <si>
    <t>OG0005782.1</t>
  </si>
  <si>
    <t>OG0006319.1</t>
  </si>
  <si>
    <t>OG0000628.1/OG0000628.2/OG0001115.2/OG0001115.1/OG0001199.1/OG0002000.1/OG0007783.1/OG0008523.1</t>
  </si>
  <si>
    <t>OG0002363.1</t>
  </si>
  <si>
    <t>OG0001496.3/OG0001496.2/OG0001496.1/OG0005949.1</t>
  </si>
  <si>
    <t>OG0004738.1/OG0005368.1/OG0005949.1</t>
  </si>
  <si>
    <t>OG0002348.1/OG0002623.2/OG0002623.1/OG0002743.1/OG0002743.2</t>
  </si>
  <si>
    <t>OG0003926.1/OG0005156.1/OG0007399.1</t>
  </si>
  <si>
    <t>OG0007213.1</t>
  </si>
  <si>
    <t>OG0001117.2/OG0001117.3/OG0001117.1/OG0002223.1/OG0002229.1/OG0002229.2/OG0002766.2/OG0002766.1/OG0002956.1/OG0002956.2/OG0004064.1/OG0004461.1/OG0004630.1</t>
  </si>
  <si>
    <t>OG0007669.1/OG0008195.1</t>
  </si>
  <si>
    <t>OG0003566.1/OG0004563.1</t>
  </si>
  <si>
    <t>OG0003117.1/OG0003819.1</t>
  </si>
  <si>
    <t>OG0002384.1</t>
  </si>
  <si>
    <t>OG0001033.2/OG0001033.1/OG0006515.1</t>
  </si>
  <si>
    <t>OG0000880.2/OG0000880.1/OG0003975.1/OG0004014.1/OG0004240.1/OG0005538.1/OG0005918.1/OG0005945.1</t>
  </si>
  <si>
    <t>OG0000524.2/OG0000524.1/OG0000524.3/OG0000936.2/OG0000936.1/OG0001356.1/OG0001356.2/OG0002020.2/OG0002020.1/OG0004272.1/OG0004414.1/OG0004679.1/OG0005030.1/OG0005050.1/OG0005275.1/OG0005357.1/OG0005496.1/OG0005721.1/OG0005931.1/OG0005960.1/OG0005982.1/OG0006331.1/OG0006432.1/OG0006468.1/OG0006703.1/OG0006776.1/OG0006942.1/OG0007305.1/OG0007685.1/OG0008785.1</t>
  </si>
  <si>
    <t>OG0000130.5/OG0000130.4/OG0000130.7/OG0000130.6/OG0000130.3/OG0000130.2/OG0000130.1/OG0000184.3/OG0000184.1/OG0000184.4/OG0000184.2/OG0000196.3/OG0000196.5/OG0000196.4/OG0000196.1/OG0000196.2/OG0000208.2/OG0000208.1/OG0000208.4/OG0000208.3/OG0000237.2/OG0000237.1/OG0000237.3/OG0000237.4/OG0000237.5/OG0000372.5/OG0000372.3/OG0000372.4/OG0000372.1/OG0000372.2/OG0000537.3/OG0000537.1/OG0000537.2/OG0000541.1/OG0000541.2/OG0000541.3/OG0000548.2/OG0000548.1/OG0000548.3/OG0000809.3/OG0000809.1/OG0000809.2/OG0000836.3/OG0000836.2/OG0000836.1/OG0000868.2/OG0000868.1/OG0000868.3/OG0000937.2/OG0000937.1/OG0001005.2/OG0001005.1/OG0001163.2/OG0001163.1/OG0001393.1/OG0001393.2/OG0001417.2/OG0001417.1/OG0001526.2/OG0001526.1/OG0001542.2/OG0001542.1/OG0001574.2/OG0001574.1/OG0001621.2/OG0001621.1/OG0001830.2/OG0001830.1/OG0002225.2/OG0002225.1/OG0002242.2/OG0002242.1/OG0002611.1/OG0002712.1/OG0003142.1/OG0003289.1/OG0003547.1/OG0003695.1/OG0003742.1/OG0004709.1/OG0005918.1</t>
  </si>
  <si>
    <t>OG0000148.3/OG0000148.6/OG0000148.5/OG0000148.2/OG0000148.4/OG0000148.1/OG0000311.2/OG0000311.3/OG0000311.1/OG0000311.4/OG0000375.4/OG0000375.3/OG0000375.2/OG0000375.1/OG0000523.2/OG0000523.3/OG0000523.1/OG0000617.1/OG0000617.2/OG0000617.3/OG0000953.1/OG0000953.2/OG0001559.2/OG0001559.1/OG0001991.1/OG0002605.1/OG0002605.2/OG0003510.1</t>
  </si>
  <si>
    <t>OG0000276.4/OG0000276.1/OG0000276.2/OG0000276.3/OG0000381.3/OG0000381.4/OG0000381.1/OG0000381.2</t>
  </si>
  <si>
    <t>OG0000074.1/OG0000074.8/OG0000074.3/OG0000074.2/OG0000074.6/OG0000074.5/OG0000074.7/OG0000074.4/OG0000671.3/OG0000671.1/OG0000671.2/OG0001247.1/OG0001247.2/OG0001661.1/OG0001661.2/OG0001936.1/OG0001936.2/OG0001979.1/OG0002040.2/OG0002040.1/OG0002384.1/OG0002413.1/OG0002460.1/OG0002466.1/OG0002477.1/OG0002557.2/OG0002557.1/OG0002591.1/OG0002916.1/OG0003522.1/OG0003523.1/OG0003801.1/OG0003855.1/OG0004249.1/OG0004351.1/OG0004365.1/OG0004404.1/OG0004815.1/OG0005413.1/OG0005466.1/OG0005507.1/OG0006366.1/OG0006889.1/OG0007098.1/OG0007372.1/OG0007980.1</t>
  </si>
  <si>
    <t>OG0002145.1/OG0002148.1/OG0002148.2/OG0003125.1/OG0003220.1/OG0006064.1/OG0006750.1</t>
  </si>
  <si>
    <t>OG0002831.1/OG0006883.1/OG0007344.1</t>
  </si>
  <si>
    <t>OG0000133.3/OG0000133.1/OG0000133.4/OG0000133.2/OG0004718.1</t>
  </si>
  <si>
    <t>OG0001247.1/OG0001247.2/OG0002413.1/OG0002557.2/OG0002557.1/OG0007980.1</t>
  </si>
  <si>
    <t>OG0001003.1/OG0001003.2/OG0002399.1/OG0002399.2/OG0005115.1/OG0005498.1</t>
  </si>
  <si>
    <t>OG0004937.1</t>
  </si>
  <si>
    <t>OG0002402.1/OG0003238.1/OG0003938.1/OG0004410.1/OG0004456.1/OG0004615.1/OG0005752.1/OG0007684.1</t>
  </si>
  <si>
    <t>OG0000022.12/OG0000022.10/OG0000022.15/OG0000022.8/OG0000022.9/OG0000022.4/OG0000022.1/OG0000022.16/OG0000022.7/OG0000022.6/OG0000022.13/OG0000022.5/OG0000022.14/OG0000022.11/OG0000022.2/OG0000022.3/OG0000707.1/OG0000707.3/OG0000707.2/OG0001003.1/OG0001003.2/OG0001017.1/OG0001017.2/OG0001326.1/OG0001684.2/OG0001684.1/OG0001835.1/OG0001835.2/OG0002403.2/OG0002403.1/OG0002488.2/OG0002488.1/OG0003464.1/OG0003490.1/OG0003692.1/OG0003829.1/OG0003845.1/OG0003857.1/OG0004305.1/OG0004343.1/OG0004399.1/OG0004738.1/OG0004743.1/OG0004752.1/OG0004986.1/OG0005004.1/OG0005091.1/OG0005128.1/OG0005284.1/OG0005300.1/OG0005368.1/OG0005392.1/OG0005490.1/OG0005949.1/OG0006304.1/OG0006342.1/OG0006384.1/OG0006659.1/OG0006674.1/OG0007768.1/OG0007787.1</t>
  </si>
  <si>
    <t>OG0000377.1/OG0000377.3/OG0000377.2/OG0002011.1/OG0002011.2/OG0002581.1/OG0003643.1/OG0003885.1/OG0004171.1/OG0004353.1/OG0004706.1/OG0004937.1/OG0006397.1/OG0006458.1/OG0007225.1/OG0007279.1/OG0007752.1/OG0007855.1/OG0008086.1/OG0008116.1/OG0008274.1/OG0009154.1/OG0009176.1/OG0009984.1</t>
  </si>
  <si>
    <t>OG0000022.12/OG0000022.10/OG0000022.15/OG0000022.8/OG0000022.9/OG0000022.4/OG0000022.1/OG0000022.16/OG0000022.7/OG0000022.6/OG0000022.13/OG0000022.5/OG0000022.14/OG0000022.11/OG0000022.2/OG0000022.3/OG0000133.3/OG0000133.1/OG0000133.4/OG0000133.2/OG0000140.1/OG0000140.4/OG0000140.2/OG0000140.3/OG0000140.5/OG0000140.6/OG0000140.7/OG0000269.4/OG0000269.2/OG0000269.3/OG0000269.1/OG0000292.1/OG0000292.2/OG0000292.3/OG0000305.1/OG0000305.4/OG0000305.2/OG0000305.3/OG0000343.4/OG0000343.1/OG0000343.2/OG0000343.3/OG0000470.3/OG0000470.2/OG0000470.1/OG0000513.2/OG0000513.1/OG0000570.1/OG0000570.3/OG0000570.2/OG0000583.2/OG0000583.1/OG0000583.3/OG0000707.1/OG0000707.3/OG0000707.2/OG0000739.1/OG0000739.2/OG0000795.1/OG0000795.2/OG0000831.2/OG0000831.1/OG0001003.1/OG0001003.2/OG0001017.1/OG0001017.2/OG0001213.1/OG0001213.2/OG0001326.1/OG0001349.1/OG0001401.3/OG0001401.2/OG0001401.1/OG0001496.3/OG0001496.2/OG0001496.1/OG0001509.2/OG0001509.1/OG0001558.2/OG0001558.1/OG0001673.1/OG0001684.2/OG0001684.1/OG0001713.1/OG0001716.1/OG0001716.2/OG0001835.1/OG0001835.2/OG0001853.2/OG0001853.1/OG0001948.1/OG0001948.2/OG0001955.1/OG0001955.2/OG0001973.1/OG0002037.1/OG0002037.2/OG0002108.1/OG0002138.2/OG0002138.1/OG0002290.1/OG0002348.1/OG0002403.2/OG0002403.1/OG0002488.2/OG0002488.1/OG0002510.1/OG0002510.2/OG0002551.1/OG0002551.2/OG0002553.1/OG0002720.1/OG0002848.1/OG0002925.1/OG0002965.1/OG0002971.1/OG0003036.1/OG0003068.1/OG0003122.1/OG0003138.1/OG0003283.1/OG0003287.1/OG0003310.1/OG0003446.1/OG0003464.1/OG0003490.1/OG0003526.1/OG0003539.1/OG0003593.1/OG0003659.1/OG0003690.1/OG0003692.1/OG0003693.1/OG0003755.1/OG0003766.1/OG0003771.1/OG0003829.1/OG0003845.1/OG0003857.1/OG0004018.1/OG0004045.1/OG0004110.1/OG0004111.1/OG0004144.1/OG0004246.1/OG0004261.1/OG0004305.1/OG0004315.1/OG0004343.1/OG0004389.1/OG0004399.1/OG0004444.1/OG0004469.1/OG0004559.1/OG0004574.1/OG0004624.1/OG0004725.1/OG0004738.1/OG0004743.1/OG0004746.1/OG0004749.1/OG0004751.1/OG0004752.1/OG0004914.1/OG0004973.1/OG0004986.1/OG0005004.1/OG0005011.1/OG0005081.1/OG0005091.1/OG0005128.1/OG0005138.1/OG0005154.1/OG0005256.1/OG0005284.1/OG0005300.1/OG0005332.1/OG0005360.1/OG0005368.1/OG0005392.1/OG0005460.1/OG0005464.1/OG0005490.1/OG0005508.1/OG0005519.1/OG0005530.1/OG0005570.1/OG0005678.1/OG0005737.1/OG0005764.1/OG0005812.1/OG0005838.1/OG0005873.1/OG0005949.1/OG0005950.1/OG0005978.1/OG0005983.1/OG0006041.1/OG0006151.1/OG0006229.1/OG0006304.1/OG0006330.1/OG0006342.1/OG0006384.1/OG0006630.1/OG0006659.1/OG0006674.1/OG0006683.1/OG0006718.1/OG0006722.1/OG0006729.1/OG0006840.1/OG0006915.1/OG0007111.1/OG0007346.1/OG0007661.1/OG0007712.1/OG0007768.1/OG0007787.1/OG0008560.1/OG0008831.1</t>
  </si>
  <si>
    <t>OG0000198.3/OG0000198.5/OG0000198.4/OG0000198.2/OG0000198.1/OG0002269.1/OG0002402.1/OG0002764.1/OG0003238.1/OG0003308.1/OG0003688.1/OG0003716.1/OG0003868.1/OG0003938.1/OG0004410.1/OG0004456.1/OG0004615.1/OG0004945.1/OG0005121.1/OG0005143.1/OG0005462.1/OG0005582.1/OG0005752.1/OG0005897.1/OG0006462.1/OG0006639.1/OG0006730.1/OG0006762.1/OG0006827.1/OG0006857.1/OG0006940.1/OG0007220.1/OG0007379.1/OG0007684.1/OG0007693.1/OG0007983.1/OG0008080.1/OG0008413.1/OG0008796.1</t>
  </si>
  <si>
    <t>OG0007722.1</t>
  </si>
  <si>
    <t>OG0007704.1</t>
  </si>
  <si>
    <t>OG0003974.1</t>
  </si>
  <si>
    <t>OG0000696.1/OG0000696.2/OG0000696.3/OG0001081.2/OG0001081.1/OG0003208.1/OG0003208.2/OG0005702.1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</si>
  <si>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0000031.13/OG0000031.5/OG0000031.16/OG0000031.1/OG0000031.4/OG0000031.14/OG0000031.8/OG0000031.9/OG0000031.10/OG0000031.2/OG0000031.6/OG0000031.7/OG0000031.12/OG0000031.15/OG0000031.3/OG0000031.11/OG0000031.17/OG0000054.3/OG0000054.7/OG0000054.6/OG0000054.4/OG0000054.2/OG0000054.1/OG0000054.5/OG0000074.1/OG0000074.8/OG0000074.3/OG0000074.2/OG0000074.6/OG0000074.5/OG0000074.7/OG0000074.4/OG0000137.1/OG0000137.6/OG0000137.3/OG0000137.5/OG0000137.2/OG0000137.4/OG0000168.1/OG0000168.4/OG0000168.2/OG0000168.3/OG0000168.5/OG0000172.3/OG0000172.4/OG0000172.2/OG0000172.1/OG0000293.1/OG0000293.3/OG0000293.4/OG0000293.5/OG0000293.2/OG0000299.2/OG0000299.4/OG0000299.3/OG0000299.1/OG0000334.3/OG0000334.1/OG0000334.4/OG0000334.2/OG0000368.2/OG0000368.3/OG0000368.1/OG0000386.3/OG0000386.1/OG0000386.4/OG0000386.2/OG0000396.4/OG0000396.3/OG0000396.1/OG0000396.2/OG0000400.4/OG0000400.1/OG0000400.3/OG0000400.2/OG0000418.4/OG0000418.3/OG0000418.2/OG0000418.1/OG0000501.1/OG0000520.2/OG0000520.3/OG0000520.1/OG0000522.1/OG0000522.2/OG0000522.3/OG0000524.2/OG0000524.1/OG0000524.3/OG0000614.3/OG0000614.2/OG0000614.1/OG0000637.2/OG0000637.1/OG0000637.3/OG0000696.1/OG0000696.2/OG0000696.3/OG0000707.1/OG0000707.3/OG0000707.2/OG0000741.2/OG0000741.1/OG0000741.3/OG0000764.1/OG0000764.2/OG0000764.3/OG0000795.1/OG0000795.2/OG0000915.1/OG0000915.2/OG0000917.2/OG0000917.1/OG0000918.2/OG0000918.3/OG0000918.1/OG0000920.2/OG0000920.1/OG0000936.2/OG0000936.1/OG0000942.2/OG0000942.3/OG0000942.1/OG0000971.1/OG0000971.2/OG0000971.3/OG0000999.2/OG0000999.1/OG0001118.1/OG0001118.2/OG0001149.1/OG0001149.2/OG0001155.2/OG0001155.1/OG0001157.2/OG0001157.1/OG0001169.2/OG0001169.1/OG0001203.2/OG0001203.1/OG0001229.3/OG0001229.1/OG0001229.2/OG0001241.1/OG0001241.2/OG0001248.1/OG0001248.2/OG0001356.1/OG0001356.2/OG0001365.2/OG0001365.1/OG0001401.3/OG0001401.2/OG0001401.1/OG0001412.2/OG0001412.1/OG0001420.1/OG0001456.1/OG0001456.2/OG0001461.1/OG0001461.2/OG0001462.1/OG0001462.2/OG0001466.2/OG0001466.1/OG0001510.2/OG0001510.1/OG0001543.2/OG0001543.1/OG0001559.2/OG0001559.1/OG0001569.1/OG0001639.1/OG0001639.2/OG0001680.1/OG0001680.2/OG0001682.1/OG0001682.2/OG0001697.2/OG0001697.1/OG0001709.1/OG0001709.2/OG0001826.2/OG0001826.1/OG0001870.2/OG0001870.1/OG0001934.2/OG0001934.1/OG0001951.1/OG0001951.2/OG0001952.1/OG0001952.2/OG0001956.1/OG0001963.1/OG0001963.2/OG0002003.2/OG0002003.1/OG0002020.2/OG0002020.1/OG0002074.2/OG0002074.1/OG0002113.1/OG0002119.2/OG0002119.1/OG0002128.1/OG0002128.2/OG0002158.2/OG0002158.1/OG0002248.1/OG0002255.1/OG0002255.2/OG0002298.1/OG0002358.1/OG0002358.2/OG0002376.1/OG0002472.1/OG0002491.1/OG0002494.1/OG0002503.1/OG0002569.1/OG0002585.1/OG0002589.1/OG0002589.2/OG0002649.1/OG0002656.1/OG0002762.2/OG0002762.1/OG0002766.2/OG0002766.1/OG0002790.1/OG0002806.1/OG0002806.2/OG0002873.1/OG0002873.2/OG0002876.1/OG0002902.1/OG0002931.1/OG0002947.2/OG0002947.1/OG0002954.1/OG0002969.1/OG0003074.2/OG0003074.1/OG0003084.1/OG0003091.1/OG0003098.1/OG0003133.1/OG0003145.1/OG0003148.1/OG0003210.1/OG0003219.1/OG0003241.1/OG0003243.1/OG0003250.1/OG0003266.2/OG0003266.1/OG0003278.1/OG0003318.1/OG0003428.1/OG0003449.1/OG0003456.1/OG0003463.1/OG0003466.1/OG0003484.1/OG0003527.1/OG0003529.1/OG0003531.1/OG0003536.1/OG0003567.1/OG0003575.1/OG0003579.1/OG0003580.1/OG0003655.1/OG0003655.2/OG0003683.1/OG0003721.1/OG0003734.1/OG0003740.1/OG0003753.1/OG0003769.1/OG0003813.1/OG0003835.1/OG0003848.1/OG0003849.1/OG0003852.1/OG0003859.1/OG0003866.1/OG0003983.1/OG0004024.1/OG0004042.1/OG0004047.1/OG0004067.1/OG0004077.1/OG0004087.1/OG0004120.1/OG0004127.1/OG0004136.1/OG0004147.1/OG0004149.1/OG0004154.1/OG0004272.1/OG0004300.1/OG0004310.1/OG0004311.1/OG0004333.1/OG0004335.1/OG0004341.1/OG0004346.1/OG0004361.1/OG0004370.1/OG0004394.1/OG0004396.1/OG0004408.1/OG0004413.1/OG0004414.1/OG0004428.1/OG0004458.1/OG0004463.1/OG0004471.1/OG0004576.1/OG0004640.1/OG0004664.1/OG0004679.1/OG0004693.1/OG0004724.1/OG0004726.1/OG0004930.1/OG0004932.1/OG0004933.1/OG0004943.1/OG0004991.1/OG0004992.1/OG0005030.1/OG0005035.1/OG0005043.1/OG0005047.1/OG0005050.1/OG0005080.1/OG0005081.1/OG0005099.1/OG0005100.1/OG0005102.1/OG0005137.1/OG0005171.1/OG0005267.1/OG0005275.1/OG0005277.1/OG0005287.1/OG0005339.1/OG0005341.1/OG0005357.1/OG0005358.1/OG0005365.1/OG0005402.1/OG0005431.1/OG0005458.1/OG0005461.1/OG0005489.1/OG0005494.1/OG0005496.1/OG0005501.1/OG0005519.1/OG0005528.1/OG0005541.1/OG0005546.1/OG0005565.1/OG0005583.1/OG0005586.1/OG0005721.1/OG0005763.1/OG0005830.1/OG0005832.1/OG0005862.1/OG0005930.1/OG0005931.1/OG0005960.1/OG0005981.1/OG0005982.1/OG0006007.1/OG0006011.1/OG0006041.1/OG0006052.1/OG0006053.1/OG0006181.1/OG0006261.1/OG0006269.1/OG0006284.1/OG0006331.1/OG0006350.1/OG0006375.1/OG0006413.1/OG0006415.1/OG0006432.1/OG0006440.1/OG0006452.1/OG0006456.1/OG0006468.1/OG0006481.1/OG0006514.1/OG0006671.1/OG0006678.1/OG0006703.1/OG0006722.1/OG0006741.1/OG0006776.1/OG0006792.1/OG0006850.1/OG0006867.1/OG0006924.1/OG0006931.1/OG0006942.1/OG0006953.1/OG0006958.1/OG0007110.1/OG0007142.1/OG0007215.1/OG0007217.1/OG0007246.1/OG0007291.1/OG0007305.1/OG0007319.1/OG0007320.1/OG0007323.1/OG0007354.1/OG0007364.1/OG0007380.1/OG0007422.1/OG0007685.1/OG0007723.1/OG0007730.1/OG0007789.1/OG0007801.1/OG0007811.1/OG0007823.1/OG0008000.1/OG0008012.1/OG0008490.1/OG0008785.1/OG0009072.1</t>
  </si>
  <si>
    <t>OG0001373.1/OG0001632.1/OG0001758.1/OG0002287.1/OG0003064.1/OG0003313.2/OG0003313.1/OG0003447.1/OG0003671.1/OG0003960.1/OG0004031.1/OG0004117.2/OG0004117.1/OG0005136.1/OG0005706.1/OG0005927.1/OG0005934.1/OG0006411.1/OG0006472.1/OG0006746.1/OG0006746.2/OG0007000.1/OG0007388.1/OG0007434.1/OG0007590.1/OG0008059.1</t>
  </si>
  <si>
    <t>OG0001974.1/OG0002073.1/OG0002073.2/OG0002168.1/OG0002282.1/OG0002444.1/OG0002966.1/OG0003415.1/OG0003797.1/OG0004096.1/OG0004157.1/OG0004282.1/OG0004438.1/OG0004739.1/OG0005093.1/OG0005122.1/OG0005427.1/OG0005499.1/OG0006022.1/OG0006061.1/OG0006471.1/OG0006492.1/OG0006772.1/OG0006786.1/OG0006950.1/OG0007123.1/OG0007296.1/OG0007350.1/OG0007379.1/OG0007580.1/OG0007586.1/OG0007639.1/OG0007681.1/OG0007959.1/OG0007983.1/OG0008075.1/OG0008080.1/OG0008129.1/OG0008132.1/OG0008154.1/OG0008414.1/OG0008479.1/OG0009025.1</t>
  </si>
  <si>
    <t>OG0000501.1/OG0002242.2/OG0002242.1/OG0003049.1/OG0003666.1</t>
  </si>
  <si>
    <t>OG0002222.1/OG0002222.2/OG0003267.1</t>
  </si>
  <si>
    <t>OG0002978.1</t>
  </si>
  <si>
    <t>OG0002222.1/OG0002222.2</t>
  </si>
  <si>
    <t>OG0010659.1</t>
  </si>
  <si>
    <t>OG0003531.1</t>
  </si>
  <si>
    <t>OG0006014.1/OG0006146.1/OG0008471.1</t>
  </si>
  <si>
    <t>OG0000318.4/OG0000318.2/OG0000318.1/OG0000318.3/OG0000890.3/OG0000890.2/OG0000890.1/OG0008551.1</t>
  </si>
  <si>
    <t>OG0000737.1/OG0000737.3/OG0000737.2/OG0004742.1/OG0004778.1/OG0005013.1/OG0005852.1</t>
  </si>
  <si>
    <t>OG0000671.3/OG0000671.1/OG0000671.2/OG0000890.3/OG0000890.2/OG0000890.1/OG0001719.1/OG0003703.1/OG0004387.1/OG0004656.1/OG0004815.1/OG0004912.1/OG0006465.1/OG0007063.1</t>
  </si>
  <si>
    <t>OG0000501.1/OG0004044.1</t>
  </si>
  <si>
    <t>OG0000121.5/OG0000121.1/OG0000121.2/OG0000121.3/OG0000121.4/OG0000121.6/OG0000121.8/OG0000121.7/OG0000200.4/OG0000200.5/OG0000200.2/OG0000200.6/OG0000200.3/OG0000200.1/OG0000501.1/OG0000549.2/OG0000549.1/OG0000696.1/OG0000696.2/OG0000696.3/OG0000710.3/OG0000710.1/OG0000710.2/OG0001033.2/OG0001033.1/OG0001169.2/OG0001169.1/OG0001976.2/OG0001976.1/OG0002460.1/OG0002464.1/OG0002464.2/OG0003146.1/OG0003961.1/OG0003972.1/OG0004000.1/OG0004408.1/OG0004426.1/OG0004455.1/OG0004918.1/OG0005073.1/OG0005840.1/OG0008053.1</t>
  </si>
  <si>
    <t>OG0002646.1/OG0003596.1/OG0005075.1/OG0006750.1</t>
  </si>
  <si>
    <t>OG0001998.1/OG0002786.1/OG0003107.1/OG0003707.1</t>
  </si>
  <si>
    <t>OG0006062.1</t>
  </si>
  <si>
    <t>OG0001510.2/OG0001510.1/OG0001956.1/OG0003721.1/OG0006234.1/OG0006327.1</t>
  </si>
  <si>
    <t>OG0001714.2/OG0001714.1/OG0002056.1/OG0004711.1/OG0006321.1/OG0007197.1/OG0007280.1</t>
  </si>
  <si>
    <t>OG0005822.1</t>
  </si>
  <si>
    <t>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0000247.4/OG0000247.5/OG0000247.1/OG0000247.3/OG0000247.2/OG0000267.4/OG0000267.1/OG0000267.2/OG0000267.5/OG0000267.3/OG0000278.4/OG0000278.2/OG0000278.1/OG0000278.3/OG0000278.5/OG0000299.2/OG0000299.4/OG0000299.3/OG0000299.1/OG0000356.4/OG0000356.1/OG0000356.2/OG0000356.3/OG0000484.2/OG0000484.1/OG0000484.3/OG0000571.3/OG0000571.1/OG0000571.2/OG0000707.1/OG0000707.3/OG0000707.2/OG0000921.3/OG0000921.1/OG0000921.2/OG0001045.2/OG0001045.1/OG0001368.2/OG0001368.1/OG0001509.2/OG0001509.1/OG0002039.1/OG0002360.1/OG0002360.2/OG0002475.1/OG0002486.1/OG0002486.2/OG0002572.1/OG0002947.2/OG0002947.1/OG0003481.1/OG0004281.1/OG0005774.1/OG0006012.1/OG0006041.1</t>
  </si>
  <si>
    <t>OG0006012.1</t>
  </si>
  <si>
    <t>OG0000363.4/OG0000363.1/OG0000363.2/OG0000363.3/OG0001001.1/OG0001001.2/OG0001420.1</t>
  </si>
  <si>
    <t>OG0000114.2/OG0000114.1/OG0000114.3/OG0000114.5/OG0000114.4/OG0000709.3/OG0000709.1/OG0000709.2/OG0000854.1/OG0000854.2/OG0000917.2/OG0000917.1/OG0005491.1</t>
  </si>
  <si>
    <t>OG0000114.2/OG0000114.1/OG0000114.3/OG0000114.5/OG0000114.4/OG0000709.3/OG0000709.1/OG0000709.2/OG0000854.1/OG0000854.2</t>
  </si>
  <si>
    <t>OG0003567.1/OG0006481.1</t>
  </si>
  <si>
    <t>OG0000507.1/OG0000507.2/OG0000608.1/OG0000608.2/OG0000917.2/OG0000917.1/OG0001203.2/OG0001203.1/OG0002503.1/OG0003551.1/OG0003663.1/OG0004152.1/OG0004637.1/OG0005491.1/OG0005585.1</t>
  </si>
  <si>
    <t>OG0000917.2/OG0000917.1/OG0002503.1/OG0005491.1/OG0005585.1</t>
  </si>
  <si>
    <t>OG0002381.2/OG0002381.1</t>
  </si>
  <si>
    <t>OG0001609.1/OG0001699.1/OG0001966.2/OG0001966.1/OG0002132.2/OG0002132.1/OG0003081.1/OG0003339.1/OG0003415.1/OG0003508.1/OG0003596.1/OG0005340.1/OG0005534.1/OG0005829.1/OG0006232.1/OG0006253.1/OG0006406.1/OG0006855.1/OG0006950.1/OG0007123.1/OG0008011.1/OG0008075.1/OG0008529.1/OG0008751.1/OG0009025.1</t>
  </si>
  <si>
    <t>OG0000014.7/OG0000014.8/OG0000014.13/OG0000014.14/OG0000014.9/OG0000014.5/OG0000014.4/OG0000014.6/OG0000014.1/OG0000014.11/OG0000014.2/OG0000014.10/OG0000014.12/OG0000014.3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0000050.7/OG0000050.8/OG0000050.1/OG0000050.6/OG0000050.10/OG0000050.5/OG0000050.11/OG0000050.9/OG0000050.3/OG0000050.2/OG0000050.4/OG0000054.3/OG0000054.7/OG0000054.6/OG0000054.4/OG0000054.2/OG0000054.1/OG0000054.5/OG0000061.11/OG0000061.3/OG0000061.6/OG0000061.10/OG0000061.1/OG0000061.12/OG0000061.7/OG0000061.5/OG0000061.9/OG0000061.4/OG0000061.8/OG0000061.2/OG0000081.3/OG0000081.9/OG0000081.8/OG0000081.5/OG0000081.4/OG0000081.1/OG0000081.6/OG0000081.7/OG0000081.2/OG0000097.4/OG0000097.5/OG0000097.1/OG0000097.3/OG0000097.2/OG0000097.6/OG0000104.6/OG0000104.4/OG0000104.5/OG0000104.2/OG0000104.1/OG0000104.3/OG0000121.5/OG0000121.1/OG0000121.2/OG0000121.3/OG0000121.4/OG0000121.6/OG0000121.8/OG0000121.7/OG0000143.2/OG0000143.3/OG0000143.1/OG0000143.4/OG0000146.3/OG0000146.2/OG0000146.5/OG0000146.1/OG0000146.7/OG0000146.6/OG0000146.4/OG0000196.3/OG0000196.5/OG0000196.4/OG0000196.1/OG0000196.2/OG0000200.4/OG0000200.5/OG0000200.2/OG0000200.6/OG0000200.3/OG0000200.1/OG0000213.4/OG0000213.3/OG0000213.1/OG0000213.2/OG0000213.6/OG0000213.5/OG0000219.5/OG0000219.1/OG0000219.4/OG0000219.3/OG0000219.2/OG0000247.4/OG0000247.5/OG0000247.1/OG0000247.3/OG0000247.2/OG0000267.4/OG0000267.1/OG0000267.2/OG0000267.5/OG0000267.3/OG0000276.4/OG0000276.1/OG0000276.2/OG0000276.3/OG0000278.4/OG0000278.2/OG0000278.1/OG0000278.3/OG0000278.5/OG0000296.1/OG0000296.2/OG0000296.3/OG0000299.2/OG0000299.4/OG0000299.3/OG0000299.1/OG0000322.1/OG0000322.2/OG0000322.4/OG0000322.3/OG0000334.3/OG0000334.1/OG0000334.4/OG0000334.2/OG0000339.3/OG0000339.2/OG0000339.4/OG0000339.1/OG0000356.4/OG0000356.1/OG0000356.2/OG0000356.3/OG0000381.3/OG0000381.4/OG0000381.1/OG0000381.2/OG0000396.4/OG0000396.3/OG0000396.1/OG0000396.2/OG0000418.4/OG0000418.3/OG0000418.2/OG0000418.1/OG0000426.3/OG0000426.1/OG0000426.2/OG0000475.2/OG0000475.3/OG0000475.1/OG0000477.2/OG0000477.3/OG0000477.4/OG0000477.1/OG0000484.2/OG0000484.1/OG0000484.3/OG0000498.1/OG0000498.3/OG0000498.2/OG0000498.4/OG0000571.3/OG0000571.1/OG0000571.2/OG0000619.1/OG0000619.3/OG0000619.2/OG0000632.1/OG0000632.2/OG0000637.2/OG0000637.1/OG0000637.3/OG0000655.1/OG0000655.2/OG0000663.3/OG0000663.2/OG0000663.1/OG0000676.3/OG0000676.1/OG0000676.2/OG0000686.1/OG0000686.2/OG0000686.3/OG0000707.1/OG0000707.3/OG0000707.2/OG0000788.1/OG0000788.2/OG0000827.1/OG0000827.2/OG0000868.2/OG0000868.1/OG0000868.3/OG0000921.3/OG0000921.1/OG0000921.2/OG0000935.2/OG0000935.1/OG0000945.1/OG0000945.2/OG0000947.1/OG0000947.2/OG0000966.2/OG0000966.1/OG0001006.1/OG0001006.2/OG0001019.1/OG0001019.2/OG0001025.2/OG0001025.1/OG0001025.3/OG0001033.2/OG0001033.1/OG0001045.2/OG0001045.1/OG0001068.2/OG0001068.1/OG0001120.2/OG0001120.1/OG0001176.1/OG0001176.2/OG0001218.2/OG0001218.1/OG0001247.1/OG0001247.2/OG0001251.2/OG0001251.1/OG0001262.2/OG0001262.1/OG0001267.2/OG0001267.1/OG0001271.2/OG0001271.1/OG0001316.2/OG0001316.1/OG0001421.2/OG0001421.1/OG0001450.1/OG0001450.2/OG0001509.2/OG0001509.1/OG0001631.2/OG0001631.1/OG0001652.1/OG0001652.2/OG0001743.1/OG0001743.2/OG0001772.2/OG0001772.1/OG0001834.1/OG0001932.1/OG0001932.2/OG0001972.1/OG0001972.2/OG0002020.2/OG0002020.1/OG0002039.1/OG0002120.1/OG0002120.2/OG0002154.1/OG0002154.2/OG0002174.1/OG0002267.1/OG0002298.1/OG0002342.1/OG0002342.2/OG0002360.1/OG0002360.2/OG0002361.2/OG0002361.1/OG0002368.2/OG0002368.1/OG0002383.1/OG0002384.1/OG0002475.1/OG0002486.1/OG0002486.2/OG0002572.1/OG0002624.1/OG0002630.1/OG0002630.2/OG0002659.1/OG0002670.1/OG0002746.1/OG0002790.1/OG0002947.2/OG0002947.1/OG0003090.1/OG0003098.1/OG0003112.1/OG0003131.1/OG0003137.1/OG0003343.1/OG0003445.1/OG0003456.1/OG0003481.1/OG0003484.1/OG0003485.1/OG0003702.1/OG0003756.1/OG0003774.1/OG0003826.1/OG0004029.1/OG0004067.1/OG0004085.1/OG0004135.1/OG0004138.1/OG0004204.1/OG0004238.1/OG0004249.1/OG0004250.1/OG0004281.1/OG0004423.1/OG0004437.1/OG0004611.1/OG0004631.1/OG0004632.1/OG0004711.1/OG0004811.1/OG0004904.1/OG0004914.1/OG0004943.1/OG0004992.1/OG0005017.1/OG0005078.1/OG0005116.1/OG0005123.1/OG0005144.1/OG0005281.1/OG0005362.1/OG0005387.1/OG0005394.1/OG0005396.1/OG0005485.1/OG0005558.1/OG0005774.1/OG0005877.1/OG0005918.1/OG0006000.1/OG0006012.1/OG0006041.1/OG0006248.1/OG0006424.1/OG0006437.1/OG0006468.1/OG0006684.1/OG0006819.1/OG0006860.1/OG0006903.1/OG0006915.1/OG0007085.1/OG0007130.1/OG0007301.1/OG0007604.1/OG0007647.1/OG0007650.1/OG0007680.1/OG0008106.1/OG0008208.1/OG0008492.1</t>
  </si>
  <si>
    <t>OG0000740.2/OG0000740.1/OG0000740.3/OG0002306.2/OG0002306.1/OG0002372.1/OG0002817.2/OG0002817.1/OG0004784.1/OG0005069.1/OG0005129.1/OG0005474.1/OG0005560.1/OG0005609.1/OG0005810.1/OG0007225.1/OG0007366.1/OG0007434.1/OG0007594.1/OG0008086.1/OG0008432.1/OG0009041.1</t>
  </si>
  <si>
    <t>OG0000144.8/OG0000144.6/OG0000144.1/OG0000144.7/OG0000144.5/OG0000144.4/OG0000144.3/OG0000144.2/OG0004474.1</t>
  </si>
  <si>
    <t>OG0004280.1/OG0005376.1/OG0006761.1</t>
  </si>
  <si>
    <t>OG0000628.1/OG0000628.2</t>
  </si>
  <si>
    <t>OG0000628.1/OG0000628.2/OG0001115.2/OG0001115.1/OG0002000.1</t>
  </si>
  <si>
    <t>OG0001115.2/OG0001115.1/OG0002000.1</t>
  </si>
  <si>
    <t>OG0004297.1</t>
  </si>
  <si>
    <t>OG0002659.1/OG0004319.1/OG0006801.1</t>
  </si>
  <si>
    <t>OG0001033.2/OG0001033.1/OG0004260.1/OG0004579.1</t>
  </si>
  <si>
    <t>OG0004260.1/OG0004579.1</t>
  </si>
  <si>
    <t>OG0001104.2/OG0001104.1/OG0001345.3/OG0001345.2/OG0001345.1/OG0001362.2/OG0001362.1/OG0001851.1/OG0001974.1/OG0002073.1/OG0002073.2/OG0002646.1/OG0003415.1/OG0003765.1/OG0004052.1/OG0004372.1/OG0004438.1/OG0004702.1/OG0005427.1/OG0005441.1/OG0005866.1/OG0006061.1/OG0006670.1/OG0006714.1/OG0006716.1/OG0006862.1/OG0006974.1/OG0007336.1/OG0007350.1/OG0007763.1/OG0007852.1/OG0008170.1/OG0008221.1/OG0008856.1/OG0009130.1</t>
  </si>
  <si>
    <t>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0000074.1/OG0000074.8/OG0000074.3/OG0000074.2/OG0000074.6/OG0000074.5/OG0000074.7/OG0000074.4/OG0000114.2/OG0000114.1/OG0000114.3/OG0000114.5/OG0000114.4/OG0000126.3/OG0000126.2/OG0000126.8/OG0000126.6/OG0000126.5/OG0000126.1/OG0000126.4/OG0000126.7/OG0000172.3/OG0000172.4/OG0000172.2/OG0000172.1/OG0000187.6/OG0000187.5/OG0000187.4/OG0000187.3/OG0000187.1/OG0000187.2/OG0000222.2/OG0000222.1/OG0000222.4/OG0000222.5/OG0000222.3/OG0000248.4/OG0000248.2/OG0000248.3/OG0000248.1/OG0000248.5/OG0000273.1/OG0000273.5/OG0000273.4/OG0000273.2/OG0000273.3/OG0000283.4/OG0000283.3/OG0000283.1/OG0000283.2/OG0000316.4/OG0000316.2/OG0000316.5/OG0000316.1/OG0000316.3/OG0000391.4/OG0000391.3/OG0000391.1/OG0000391.2/OG0000404.1/OG0000404.2/OG0000404.3/OG0000404.4/OG0000433.3/OG0000433.2/OG0000433.1/OG0000467.4/OG0000467.3/OG0000467.2/OG0000467.1/OG0000502.2/OG0000502.1/OG0000502.3/OG0000507.1/OG0000507.2/OG0000520.2/OG0000520.3/OG0000520.1/OG0000524.2/OG0000524.1/OG0000524.3/OG0000526.3/OG0000526.2/OG0000526.1/OG0000580.2/OG0000580.1/OG0000580.3/OG0000636.3/OG0000636.1/OG0000636.2/OG0000667.1/OG0000667.3/OG0000667.2/OG0000709.3/OG0000709.1/OG0000709.2/OG0000744.1/OG0000744.2/OG0000745.2/OG0000745.1/OG0000745.3/OG0000862.2/OG0000862.1/OG0000904.2/OG0000904.3/OG0000904.1/OG0000915.1/OG0000915.2/OG0000971.1/OG0000971.2/OG0000971.3/OG0001016.1/OG0001016.2/OG0001032.2/OG0001032.1/OG0001072.2/OG0001072.1/OG0001077.2/OG0001077.1/OG0001149.1/OG0001149.2/OG0001175.2/OG0001175.1/OG0001200.2/OG0001200.1/OG0001212.2/OG0001212.1/OG0001247.1/OG0001247.2/OG0001267.2/OG0001267.1/OG0001365.2/OG0001365.1/OG0001462.1/OG0001462.2/OG0001510.2/OG0001510.1/OG0001552.2/OG0001552.1/OG0001647.2/OG0001647.1/OG0001706.1/OG0001706.2/OG0001717.1/OG0001744.1/OG0001784.2/OG0001784.1/OG0001785.1/OG0001785.2/OG0001793.2/OG0001793.1/OG0001861.2/OG0001861.1/OG0001866.2/OG0001866.1/OG0001870.2/OG0001870.1/OG0001952.1/OG0001952.2/OG0002026.1/OG0002026.2/OG0002031.2/OG0002031.1/OG0002119.2/OG0002119.1/OG0002125.1/OG0002147.1/OG0002147.2/OG0002156.1/OG0002241.1/OG0002241.2/OG0002289.1/OG0002295.1/OG0002407.1/OG0002483.1/OG0002487.1/OG0002491.1/OG0002513.1/OG0002514.1/OG0002514.2/OG0002569.1/OG0002578.1/OG0002585.1/OG0002614.1/OG0002638.1/OG0002739.1/OG0002745.1/OG0002745.2/OG0002766.2/OG0002766.1/OG0002772.1/OG0002778.2/OG0002778.1/OG0002785.2/OG0002785.1/OG0002809.2/OG0002809.1/OG0002815.1/OG0002899.1/OG0002923.1/OG0002934.1/OG0003044.1/OG0003112.1/OG0003219.1/OG0003232.1/OG0003273.1/OG0003291.1/OG0003396.1/OG0003466.1/OG0003473.1/OG0003484.1/OG0003551.1/OG0003669.1/OG0003691.1/OG0003706.1/OG0003721.1/OG0003745.1/OG0003756.1/OG0003769.1/OG0003771.1/OG0003790.1/OG0003794.1/OG0003830.1/OG0003831.1/OG0003833.1/OG0003853.2/OG0003853.1/OG0003931.1/OG0003951.1/OG0003987.1/OG0003993.1/OG0004008.1/OG0004059.1/OG0004142.1/OG0004155.1/OG0004252.1/OG0004263.1/OG0004287.1/OG0004301.1/OG0004311.1/OG0004340.1/OG0004341.1/OG0004363.1/OG0004412.1/OG0004447.1/OG0004462.1/OG0004487.1/OG0004617.1/OG0004651.1/OG0004665.1/OG0004716.1/OG0004920.1/OG0004943.1/OG0004991.1/OG0004994.1/OG0005017.1/OG0005047.1/OG0005074.1/OG0005140.1/OG0005270.1/OG0005320.1/OG0005334.1/OG0005359.1/OG0005396.1/OG0005405.1/OG0005413.1/OG0005423.1/OG0005465.1/OG0005519.1/OG0005528.1/OG0005543.1/OG0005568.1/OG0005742.1/OG0005758.1/OG0005804.1/OG0005824.1/OG0005832.1/OG0005838.1/OG0005841.1/OG0005899.1/OG0005900.1/OG0005911.1/OG0005926.1/OG0005970.1/OG0006015.1/OG0006178.1/OG0006188.1/OG0006251.1/OG0006274.1/OG0006279.1/OG0006317.1/OG0006323.1/OG0006338.1/OG0006369.1/OG0006441.1/OG0006478.1/OG0006623.1/OG0006732.1/OG0006798.1/OG0006912.1/OG0006968.1/OG0007074.1/OG0007090.1/OG0007097.1/OG0007103.1/OG0007157.1/OG0007215.1/OG0007246.1/OG0007373.1/OG0007601.1/OG0007648.1/OG0007748.1/OG0007812.1/OG0007823.1/OG0008108.1/OG0008167.1/OG0008398.1</t>
  </si>
  <si>
    <t>OG0002001.2/OG0002001.1/OG0002978.1/OG0003229.1/OG0003576.1/OG0003959.1/OG0004585.1/OG0004706.1/OG0005371.1/OG0005661.1/OG0005732.1/OG0005863.1/OG0006062.1/OG0006069.1/OG0006472.1/OG0007264.1/OG0008050.1/OG0008520.1/OG0011594.1</t>
  </si>
  <si>
    <t>OG0000133.3/OG0000133.1/OG0000133.4/OG0000133.2/OG0003122.1/OG0004018.1/OG0004389.1</t>
  </si>
  <si>
    <t>OG0000172.3/OG0000172.4/OG0000172.2/OG0000172.1/OG0000375.4/OG0000375.3/OG0000375.2/OG0000375.1/OG0000389.2/OG0000389.3/OG0000389.1/OG0000971.1/OG0000971.2/OG0000971.3/OG0001026.1/OG0001026.2/OG0002824.1/OG0002824.2/OG0003340.1/OG0003340.2/OG0003833.1</t>
  </si>
  <si>
    <t>OG0002165.1/OG0007822.1</t>
  </si>
  <si>
    <t>OG0005422.1</t>
  </si>
  <si>
    <t>OG0002125.1/OG0003039.1/OG0003567.1/OG0004693.1/OG0006413.1/OG0006481.1</t>
  </si>
  <si>
    <t>OG0003148.1/OG0003848.1/OG0003866.1/OG0004724.1/OG0005586.1/OG0006452.1/OG0006481.1/OG0007110.1/OG0007730.1</t>
  </si>
  <si>
    <t>OG0005136.1/OG0007434.1/OG0008059.1</t>
  </si>
  <si>
    <t>OG0006481.1</t>
  </si>
  <si>
    <t>OG0005136.1</t>
  </si>
  <si>
    <t>OG0005764.1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</si>
  <si>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0000137.1/OG0000137.6/OG0000137.3/OG0000137.5/OG0000137.2/OG0000137.4/OG0000523.2/OG0000523.3/OG0000523.1/OG0000617.1/OG0000617.2/OG0000617.3/OG0000671.3/OG0000671.1/OG0000671.2/OG0001408.1/OG0001408.2/OG0001607.2/OG0001607.1/OG0002268.1/OG0002443.2/OG0002443.1/OG0002812.1/OG0003485.1/OG0003522.1/OG0003523.1/OG0003718.1/OG0004439.1/OG0005158.1/OG0005466.1/OG0006889.1/OG0007208.1</t>
  </si>
  <si>
    <t>OG0001609.1/OG0002145.1</t>
  </si>
  <si>
    <t>OG0005998.1</t>
  </si>
  <si>
    <t>OG0000945.1/OG0000945.2/OG0002348.1/OG0002350.1/OG0002350.2/OG0002464.1/OG0002464.2/OG0002623.2/OG0002623.1/OG0002743.1/OG0002743.2/OG0002867.2/OG0002867.1/OG0005839.1/OG0006790.1/OG0008036.1</t>
  </si>
  <si>
    <t>OG0002730.1/OG0005802.1</t>
  </si>
  <si>
    <t>OG0000664.1/OG0000664.2</t>
  </si>
  <si>
    <t>OG0004418.1/OG0007865.1</t>
  </si>
  <si>
    <t>OG0001670.2/OG0001670.1/OG0003472.1/OG0005053.1/OG0005788.1/OG0005845.1/OG0006059.1/OG0006275.1/OG0006519.1/OG0006739.1/OG0006854.1/OG0007254.1</t>
  </si>
  <si>
    <t>OG0004246.1/OG0004758.1/OG0006629.1/OG0006739.1</t>
  </si>
  <si>
    <t>OG0006629.1/OG0006739.1</t>
  </si>
  <si>
    <t>OG0005724.1/OG0006739.1</t>
  </si>
  <si>
    <t>OG0001670.2/OG0001670.1/OG0002650.1/OG0002650.2/OG0002709.1/OG0003043.1/OG0003472.1/OG0004700.1/OG0005053.1/OG0005788.1/OG0005845.1/OG0006059.1/OG0006275.1/OG0006519.1/OG0006739.1/OG0006854.1/OG0007254.1</t>
  </si>
  <si>
    <t>OG0004418.1/OG0005934.1/OG0007865.1</t>
  </si>
  <si>
    <t>OG0001638.1/OG0001638.2/OG0004374.1/OG0004374.2</t>
  </si>
  <si>
    <t>OG0006987.1</t>
  </si>
  <si>
    <t>OG0002650.1/OG0002650.2/OG0003043.1/OG0004246.1/OG0004758.1/OG0006629.1/OG0006739.1/OG0007772.1</t>
  </si>
  <si>
    <t>OG0001638.1/OG0001638.2/OG0001853.2/OG0001853.1/OG0002810.1/OG0003642.1/OG0004758.1/OG0005782.1/OG0006629.1/OG0006739.1/OG0007587.1</t>
  </si>
  <si>
    <t>OG0002650.1/OG0002650.2/OG0003043.1/OG0003969.1/OG0005724.1/OG0006739.1/OG0007772.1</t>
  </si>
  <si>
    <t>OG0005981.1/OG0007772.1</t>
  </si>
  <si>
    <t>OG0005981.1</t>
  </si>
  <si>
    <t>OG0002223.1/OG0005102.1/OG0005981.1/OG0006261.1/OG0006922.1/OG0006954.1/OG0007299.1</t>
  </si>
  <si>
    <t>OG0005102.1/OG0005981.1/OG0006261.1/OG0006954.1/OG0007299.1</t>
  </si>
  <si>
    <t>OG0007590.1</t>
  </si>
  <si>
    <t>OG0005102.1/OG0005981.1/OG0006261.1</t>
  </si>
  <si>
    <t>OG0001697.2/OG0001697.1/OG0004563.1/OG0005043.1</t>
  </si>
  <si>
    <t>OG0000572.2/OG0000572.1/OG0003959.1/OG0005180.1/OG0007344.1</t>
  </si>
  <si>
    <t>OG0001825.2/OG0001825.1/OG0002646.1/OG0003125.1/OG0003160.1/OG0005075.1/OG0005897.1/OG0006064.1/OG0007196.1/OG0008145.1/OG0008220.1</t>
  </si>
  <si>
    <t>OG0000051.3/OG0000051.1/OG0000051.7/OG0000051.9/OG0000051.11/OG0000051.6/OG0000051.2/OG0000051.5/OG0000051.4/OG0000051.10/OG0000051.8/OG0000087.5/OG0000087.7/OG0000087.2/OG0000087.1/OG0000087.4/OG0000087.6/OG0000087.3/OG0000150.2/OG0000150.4/OG0000150.3/OG0000150.1/OG0000150.5/OG0000283.4/OG0000283.3/OG0000283.1/OG0000283.2/OG0000404.1/OG0000404.2/OG0000404.3/OG0000404.4/OG0000456.4/OG0000456.2/OG0000456.3/OG0000456.1/OG0000618.2/OG0000618.1/OG0000618.3/OG0000667.1/OG0000667.3/OG0000667.2/OG0000671.3/OG0000671.1/OG0000671.2/OG0000696.1/OG0000696.2/OG0000696.3/OG0000708.2/OG0000708.3/OG0000708.1/OG0000710.3/OG0000710.1/OG0000710.2/OG0000972.1/OG0000972.2/OG0000994.2/OG0000994.1/OG0001078.2/OG0001078.3/OG0001078.1/OG0001081.2/OG0001081.1/OG0001247.1/OG0001247.2/OG0001275.2/OG0001275.1/OG0001412.2/OG0001412.1/OG0001571.3/OG0001571.2/OG0001571.1/OG0001772.2/OG0001772.1/OG0001785.1/OG0001785.2/OG0002101.1/OG0002101.2/OG0002413.1/OG0002460.1/OG0002557.2/OG0002557.1/OG0002591.1/OG0002932.1/OG0002949.1/OG0002949.2/OG0003095.1/OG0003116.1/OG0003153.1/OG0003266.2/OG0003266.1/OG0003270.1/OG0003291.1/OG0003541.1/OG0003699.1/OG0004011.1/OG0004089.1/OG0004155.1/OG0004287.1/OG0004351.1/OG0004397.1/OG0004398.1/OG0004404.1/OG0004419.1/OG0004426.1/OG0004455.1/OG0004650.1/OG0004796.1/OG0004815.1/OG0004931.1/OG0004949.1/OG0005059.1/OG0005073.1/OG0005320.1/OG0005413.1/OG0005479.1/OG0005510.1/OG0005879.1/OG0005925.1/OG0005995.1/OG0006025.1/OG0006410.1/OG0006647.1/OG0007200.1/OG0007417.1/OG0007591.1/OG0007766.1/OG0007980.1/OG0008000.1/OG0008053.1</t>
  </si>
  <si>
    <t>OG0001003.1/OG0001003.2/OG0004305.1</t>
  </si>
  <si>
    <t>OG0003969.1</t>
  </si>
  <si>
    <t>OG0001697.2/OG0001697.1/OG0002074.2/OG0002074.1/OG0002128.1/OG0002128.2/OG0002358.1/OG0002358.2/OG0002762.2/OG0002762.1/OG0002954.1/OG0003098.1/OG0003449.1/OG0003466.1/OG0003527.1/OG0003983.1/OG0004047.1/OG0004136.1/OG0004300.1/OG0004335.1/OG0004341.1/OG0004471.1/OG0004932.1/OG0005102.1/OG0005171.1/OG0005365.1/OG0005402.1/OG0005494.1/OG0005541.1/OG0005830.1/OG0006456.1/OG0006514.1/OG0007246.1/OG0007319.1/OG0007354.1/OG0007422.1/OG0007789.1/OG0007801.1</t>
  </si>
  <si>
    <t>OG0004157.1/OG0004282.1/OG0006786.1/OG0008132.1/OG0008154.1</t>
  </si>
  <si>
    <t>OG0004408.1/OG0006741.1</t>
  </si>
  <si>
    <t>OG0001781.2/OG0001781.1/OG0004041.1/OG0004490.1/OG0004791.1/OG0005007.1</t>
  </si>
  <si>
    <t>OG0000416.1/OG0000416.4/OG0000416.2/OG0000416.3/OG0000897.2/OG0000897.1/OG0001225.2/OG0001225.1/OG0001266.2/OG0001266.1/OG0001420.1/OG0002351.1/OG0002578.1/OG0002801.1/OG0003088.1/OG0003112.1/OG0004428.1/OG0005713.1/OG0006440.1</t>
  </si>
  <si>
    <t>OG0000030.8/OG0000030.7/OG0000030.12/OG0000030.6/OG0000030.1/OG0000030.4/OG0000030.9/OG0000030.10/OG0000030.14/OG0000030.2/OG0000030.3/OG0000030.13/OG0000030.5/OG0000030.11/OG0000114.2/OG0000114.1/OG0000114.3/OG0000114.5/OG0000114.4/OG0000130.5/OG0000130.4/OG0000130.7/OG0000130.6/OG0000130.3/OG0000130.2/OG0000130.1/OG0000172.3/OG0000172.4/OG0000172.2/OG0000172.1/OG0000180.6/OG0000180.4/OG0000180.3/OG0000180.2/OG0000180.5/OG0000180.1/OG0000224.5/OG0000224.3/OG0000224.4/OG0000224.2/OG0000224.1/OG0000224.6/OG0000318.4/OG0000318.2/OG0000318.1/OG0000318.3/OG0000339.3/OG0000339.2/OG0000339.4/OG0000339.1/OG0000348.2/OG0000348.1/OG0000348.3/OG0000608.1/OG0000608.2/OG0000709.3/OG0000709.1/OG0000709.2/OG0000815.1/OG0000815.2/OG0000917.2/OG0000917.1/OG0000919.2/OG0000919.1/OG0000945.1/OG0000945.2/OG0001052.2/OG0001052.1/OG0001511.1/OG0001542.2/OG0001542.1/OG0001610.1/OG0001621.2/OG0001621.1/OG0001631.2/OG0001631.1/OG0001867.1/OG0001942.1/OG0001942.2/OG0002242.2/OG0002242.1/OG0003738.1/OG0004297.1/OG0004563.1/OG0004952.1/OG0004957.1/OG0005043.1/OG0005078.1/OG0005347.1/OG0006464.1</t>
  </si>
  <si>
    <t>OG0001966.2/OG0001966.1/OG0002132.2/OG0002132.1/OG0004607.1/OG0006050.1</t>
  </si>
  <si>
    <t>OG0001631.2/OG0001631.1/OG0003826.1</t>
  </si>
  <si>
    <t>OG0000339.3/OG0000339.2/OG0000339.4/OG0000339.1/OG0000637.2/OG0000637.1/OG0000637.3/OG0000868.2/OG0000868.1/OG0000868.3/OG0005362.1</t>
  </si>
  <si>
    <t>OG0000219.5/OG0000219.1/OG0000219.4/OG0000219.3/OG0000219.2/OG0000868.2/OG0000868.1/OG0000868.3/OG0002361.2/OG0002361.1/OG0007085.1/OG0007130.1</t>
  </si>
  <si>
    <t>OG0000322.1/OG0000322.2/OG0000322.4/OG0000322.3/OG0003090.1/OG0006248.1</t>
  </si>
  <si>
    <t>OG0000081.3/OG0000081.9/OG0000081.8/OG0000081.5/OG0000081.4/OG0000081.1/OG0000081.6/OG0000081.7/OG0000081.2/OG0000632.1/OG0000632.2/OG0002383.1</t>
  </si>
  <si>
    <t>OG0002329.1/OG0002784.2/OG0002784.1/OG0006209.1/OG0008101.1/OG0008776.1</t>
  </si>
  <si>
    <t>OG0000030.8/OG0000030.7/OG0000030.12/OG0000030.6/OG0000030.1/OG0000030.4/OG0000030.9/OG0000030.10/OG0000030.14/OG0000030.2/OG0000030.3/OG0000030.13/OG0000030.5/OG0000030.11/OG0000172.3/OG0000172.4/OG0000172.2/OG0000172.1/OG0000224.5/OG0000224.3/OG0000224.4/OG0000224.2/OG0000224.1/OG0000224.6/OG0001542.2/OG0001542.1</t>
  </si>
  <si>
    <t>OG0000723.3/OG0000723.2/OG0000723.1/OG0004134.1</t>
  </si>
  <si>
    <t>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0000044.13/OG0000044.11/OG0000044.6/OG0000044.14/OG0000044.8/OG0000044.12/OG0000044.10/OG0000044.7/OG0000044.4/OG0000044.5/OG0000044.9/OG0000044.1/OG0000044.3/OG0000044.2/OG0000054.3/OG0000054.7/OG0000054.6/OG0000054.4/OG0000054.2/OG0000054.1/OG0000054.5/OG0000081.3/OG0000081.9/OG0000081.8/OG0000081.5/OG0000081.4/OG0000081.1/OG0000081.6/OG0000081.7/OG0000081.2/OG0000104.6/OG0000104.4/OG0000104.5/OG0000104.2/OG0000104.1/OG0000104.3/OG0000121.5/OG0000121.1/OG0000121.2/OG0000121.3/OG0000121.4/OG0000121.6/OG0000121.8/OG0000121.7/OG0000143.2/OG0000143.3/OG0000143.1/OG0000143.4/OG0000200.4/OG0000200.5/OG0000200.2/OG0000200.6/OG0000200.3/OG0000200.1/OG0000213.4/OG0000213.3/OG0000213.1/OG0000213.2/OG0000213.6/OG0000213.5/OG0000219.5/OG0000219.1/OG0000219.4/OG0000219.3/OG0000219.2/OG0000247.4/OG0000247.5/OG0000247.1/OG0000247.3/OG0000247.2/OG0000267.4/OG0000267.1/OG0000267.2/OG0000267.5/OG0000267.3/OG0000276.4/OG0000276.1/OG0000276.2/OG0000276.3/OG0000278.4/OG0000278.2/OG0000278.1/OG0000278.3/OG0000278.5/OG0000299.2/OG0000299.4/OG0000299.3/OG0000299.1/OG0000322.1/OG0000322.2/OG0000322.4/OG0000322.3/OG0000334.3/OG0000334.1/OG0000334.4/OG0000334.2/OG0000356.4/OG0000356.1/OG0000356.2/OG0000356.3/OG0000381.3/OG0000381.4/OG0000381.1/OG0000381.2/OG0000418.4/OG0000418.3/OG0000418.2/OG0000418.1/OG0000475.2/OG0000475.3/OG0000475.1/OG0000484.2/OG0000484.1/OG0000484.3/OG0000571.3/OG0000571.1/OG0000571.2/OG0000619.1/OG0000619.3/OG0000619.2/OG0000632.1/OG0000632.2/OG0000637.2/OG0000637.1/OG0000637.3/OG0000655.1/OG0000655.2/OG0000663.3/OG0000663.2/OG0000663.1/OG0000707.1/OG0000707.3/OG0000707.2/OG0000788.1/OG0000788.2/OG0000827.1/OG0000827.2/OG0000868.2/OG0000868.1/OG0000868.3/OG0000921.3/OG0000921.1/OG0000921.2/OG0000935.2/OG0000935.1/OG0000945.1/OG0000945.2/OG0000947.1/OG0000947.2/OG0000966.2/OG0000966.1/OG0001006.1/OG0001006.2/OG0001019.1/OG0001019.2/OG0001033.2/OG0001033.1/OG0001045.2/OG0001045.1/OG0001120.2/OG0001120.1/OG0001176.1/OG0001176.2/OG0001218.2/OG0001218.1/OG0001247.1/OG0001247.2/OG0001262.2/OG0001262.1/OG0001267.2/OG0001267.1/OG0001421.2/OG0001421.1/OG0001509.2/OG0001509.1/OG0001631.2/OG0001631.1/OG0001652.1/OG0001652.2/OG0001743.1/OG0001743.2/OG0001772.2/OG0001772.1/OG0001834.1/OG0001972.1/OG0001972.2/OG0002039.1/OG0002154.1/OG0002154.2/OG0002267.1/OG0002298.1/OG0002342.1/OG0002342.2/OG0002360.1/OG0002360.2/OG0002361.2/OG0002361.1/OG0002368.2/OG0002368.1/OG0002383.1/OG0002384.1/OG0002475.1/OG0002486.1/OG0002486.2/OG0002572.1/OG0002624.1/OG0002630.1/OG0002630.2/OG0002659.1/OG0002670.1/OG0002746.1/OG0002790.1/OG0002947.2/OG0002947.1/OG0003098.1/OG0003137.1/OG0003343.1/OG0003445.1/OG0003456.1/OG0003481.1/OG0003702.1/OG0003756.1/OG0003774.1/OG0003826.1/OG0004085.1/OG0004138.1/OG0004204.1/OG0004238.1/OG0004249.1/OG0004281.1/OG0004423.1/OG0004437.1/OG0004611.1/OG0004631.1/OG0004632.1/OG0004711.1/OG0004811.1/OG0004904.1/OG0004914.1/OG0004992.1/OG0005017.1/OG0005078.1/OG0005116.1/OG0005123.1/OG0005144.1/OG0005281.1/OG0005362.1/OG0005387.1/OG0005394.1/OG0005396.1/OG0005558.1/OG0005774.1/OG0005877.1/OG0006012.1/OG0006041.1/OG0006424.1/OG0006819.1/OG0006860.1/OG0006915.1/OG0007085.1/OG0007130.1/OG0007647.1/OG0007650.1/OG0008106.1/OG0008492.1</t>
  </si>
  <si>
    <t>OG0003081.1/OG0003339.1/OG0003415.1/OG0003508.1/OG0003596.1/OG0005340.1/OG0005829.1/OG0006232.1/OG0006406.1/OG0006855.1/OG0007123.1/OG0008011.1/OG0008075.1/OG0008751.1/OG0009025.1</t>
  </si>
  <si>
    <t>OG0002306.2/OG0002306.1/OG0002817.2/OG0002817.1/OG0004784.1/OG0005069.1/OG0005129.1/OG0005474.1/OG0005609.1/OG0007225.1/OG0007366.1/OG0007594.1/OG0008086.1/OG0008432.1</t>
  </si>
  <si>
    <t>OG0000044.13/OG0000044.11/OG0000044.6/OG0000044.14/OG0000044.8/OG0000044.12/OG0000044.10/OG0000044.7/OG0000044.4/OG0000044.5/OG0000044.9/OG0000044.1/OG0000044.3/OG0000044.2/OG0000213.4/OG0000213.3/OG0000213.1/OG0000213.2/OG0000213.6/OG0000213.5/OG0001019.1/OG0001019.2/OG0004611.1/OG0005387.1</t>
  </si>
  <si>
    <t>OG0000044.13/OG0000044.11/OG0000044.6/OG0000044.14/OG0000044.8/OG0000044.12/OG0000044.10/OG0000044.7/OG0000044.4/OG0000044.5/OG0000044.9/OG0000044.1/OG0000044.3/OG0000044.2/OG0000213.4/OG0000213.3/OG0000213.1/OG0000213.2/OG0000213.6/OG0000213.5/OG0001019.1/OG0001019.2/OG0005387.1</t>
  </si>
  <si>
    <t>OG0006588.1</t>
  </si>
  <si>
    <t>OG0000219.5/OG0000219.1/OG0000219.4/OG0000219.3/OG0000219.2/OG0002361.2/OG0002361.1</t>
  </si>
  <si>
    <t>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0000247.4/OG0000247.5/OG0000247.1/OG0000247.3/OG0000247.2/OG0000267.4/OG0000267.1/OG0000267.2/OG0000267.5/OG0000267.3/OG0000278.4/OG0000278.2/OG0000278.1/OG0000278.3/OG0000278.5/OG0000299.2/OG0000299.4/OG0000299.3/OG0000299.1/OG0000356.4/OG0000356.1/OG0000356.2/OG0000356.3/OG0000484.2/OG0000484.1/OG0000484.3/OG0000571.3/OG0000571.1/OG0000571.2/OG0000707.1/OG0000707.3/OG0000707.2/OG0000921.3/OG0000921.1/OG0000921.2/OG0001045.2/OG0001045.1/OG0001509.2/OG0001509.1/OG0002039.1/OG0002360.1/OG0002360.2/OG0002475.1/OG0002486.1/OG0002486.2/OG0002572.1/OG0002947.2/OG0002947.1/OG0003481.1/OG0004281.1/OG0005774.1/OG0006012.1/OG0006041.1</t>
  </si>
  <si>
    <t>OG0000054.3/OG0000054.7/OG0000054.6/OG0000054.4/OG0000054.2/OG0000054.1/OG0000054.5/OG0000200.4/OG0000200.5/OG0000200.2/OG0000200.6/OG0000200.3/OG0000200.1/OG0000935.2/OG0000935.1/OG0000945.1/OG0000945.2/OG0001120.2/OG0001120.1/OG0001176.1/OG0001176.2/OG0001247.1/OG0001247.2/OG0001631.2/OG0001631.1/OG0002368.2/OG0002368.1/OG0002384.1/OG0002670.1/OG0002746.1/OG0002790.1/OG0003343.1/OG0003456.1/OG0003826.1/OG0004204.1/OG0004249.1/OG0004711.1/OG0004811.1/OG0004992.1/OG0007650.1/OG0008492.1</t>
  </si>
  <si>
    <t>OG0000054.3/OG0000054.7/OG0000054.6/OG0000054.4/OG0000054.2/OG0000054.1/OG0000054.5/OG0000081.3/OG0000081.9/OG0000081.8/OG0000081.5/OG0000081.4/OG0000081.1/OG0000081.6/OG0000081.7/OG0000081.2/OG0000200.4/OG0000200.5/OG0000200.2/OG0000200.6/OG0000200.3/OG0000200.1/OG0000619.1/OG0000619.3/OG0000619.2/OG0000632.1/OG0000632.2/OG0000935.2/OG0000935.1/OG0000945.1/OG0000945.2/OG0001033.2/OG0001033.1/OG0001120.2/OG0001120.1/OG0001176.1/OG0001176.2/OG0001247.1/OG0001247.2/OG0001421.2/OG0001421.1/OG0001743.1/OG0001743.2/OG0002154.1/OG0002154.2/OG0002368.2/OG0002368.1/OG0002384.1/OG0002659.1/OG0002670.1/OG0002746.1/OG0002790.1/OG0003098.1/OG0003343.1/OG0003456.1/OG0003702.1/OG0004204.1/OG0004249.1/OG0004423.1/OG0004437.1/OG0004711.1/OG0004811.1/OG0004904.1/OG0004992.1/OG0005144.1/OG0005877.1/OG0006860.1/OG0007085.1/OG0007130.1/OG0007650.1/OG0008106.1/OG0008492.1</t>
  </si>
  <si>
    <t>OG0002306.2/OG0002306.1/OG0005474.1/OG0005609.1/OG0007366.1/OG0008432.1</t>
  </si>
  <si>
    <t>OG0000081.3/OG0000081.9/OG0000081.8/OG0000081.5/OG0000081.4/OG0000081.1/OG0000081.6/OG0000081.7/OG0000081.2/OG0000143.2/OG0000143.3/OG0000143.1/OG0000143.4/OG0000200.4/OG0000200.5/OG0000200.2/OG0000200.6/OG0000200.3/OG0000200.1/OG0000322.1/OG0000322.2/OG0000322.4/OG0000322.3/OG0000334.3/OG0000334.1/OG0000334.4/OG0000334.2/OG0000418.4/OG0000418.3/OG0000418.2/OG0000418.1/OG0000632.1/OG0000632.2/OG0000637.2/OG0000637.1/OG0000637.3/OG0000921.3/OG0000921.1/OG0000921.2/OG0000947.1/OG0000947.2/OG0001006.1/OG0001006.2/OG0001262.2/OG0001262.1/OG0001421.2/OG0001421.1/OG0001652.1/OG0001652.2/OG0001772.2/OG0001772.1/OG0002342.1/OG0002342.2/OG0002630.1/OG0002630.2/OG0003137.1/OG0003774.1/OG0004632.1/OG0005017.1/OG0005078.1/OG0005116.1/OG0005362.1/OG0005394.1/OG0007085.1/OG0007130.1</t>
  </si>
  <si>
    <t>OG0003339.1/OG0003415.1/OG0003596.1/OG0005340.1/OG0005829.1/OG0006406.1/OG0006855.1/OG0007123.1/OG0008011.1/OG0008075.1/OG0008751.1</t>
  </si>
  <si>
    <t>OG0001015.1</t>
  </si>
  <si>
    <t>OG0003466.1/OG0004341.1/OG0004471.1/OG0005171.1/OG0005494.1/OG0005541.1/OG0005830.1/OG0006514.1/OG0007246.1/OG0007801.1</t>
  </si>
  <si>
    <t>OG0002969.1/OG0007210.1</t>
  </si>
  <si>
    <t>OG0005560.1/OG0005810.1/OG0007434.1</t>
  </si>
  <si>
    <t>OG0000396.4/OG0000396.3/OG0000396.1/OG0000396.2/OG0001006.1/OG0001006.2/OG0001025.2/OG0001025.1/OG0001025.3/OG0001450.1/OG0001450.2/OG0002020.2/OG0002020.1/OG0002174.1/OG0003112.1/OG0003774.1/OG0004067.1/OG0004135.1/OG0004138.1/OG0004811.1/OG0005485.1/OG0005918.1/OG0006000.1/OG0006437.1/OG0006468.1/OG0006684.1/OG0006903.1/OG0007085.1/OG0007130.1/OG0007301.1</t>
  </si>
  <si>
    <t>OG0006598.1</t>
  </si>
  <si>
    <t>OG0001966.2/OG0001966.1/OG0004607.1/OG0006050.1</t>
  </si>
  <si>
    <t>OG0000114.2/OG0000114.1/OG0000114.3/OG0000114.5/OG0000114.4/OG0000130.5/OG0000130.4/OG0000130.7/OG0000130.6/OG0000130.3/OG0000130.2/OG0000130.1/OG0000180.6/OG0000180.4/OG0000180.3/OG0000180.2/OG0000180.5/OG0000180.1/OG0000318.4/OG0000318.2/OG0000318.1/OG0000318.3/OG0000348.2/OG0000348.1/OG0000348.3/OG0000608.1/OG0000608.2/OG0000709.3/OG0000709.1/OG0000709.2/OG0000815.1/OG0000815.2/OG0000917.2/OG0000917.1/OG0000919.2/OG0000919.1/OG0000945.1/OG0000945.2/OG0001052.2/OG0001052.1/OG0001511.1/OG0001610.1/OG0001621.2/OG0001621.1/OG0001631.2/OG0001631.1/OG0001867.1/OG0001942.1/OG0001942.2/OG0002242.2/OG0002242.1/OG0003738.1/OG0004297.1/OG0004563.1/OG0004952.1/OG0004957.1/OG0005043.1/OG0005078.1/OG0005347.1/OG0006464.1</t>
  </si>
  <si>
    <t>OG0000318.4/OG0000318.2/OG0000318.1/OG0000318.3/OG0000945.1/OG0000945.2/OG0001631.2/OG0001631.1/OG0003738.1/OG0004957.1/OG0005078.1/OG0005347.1/OG0006464.1</t>
  </si>
  <si>
    <t>OG0001631.2/OG0001631.1/OG0005078.1</t>
  </si>
  <si>
    <t>OG0000114.2/OG0000114.1/OG0000114.3/OG0000114.5/OG0000114.4/OG0000130.5/OG0000130.4/OG0000130.7/OG0000130.6/OG0000130.3/OG0000130.2/OG0000130.1/OG0000180.6/OG0000180.4/OG0000180.3/OG0000180.2/OG0000180.5/OG0000180.1/OG0000348.2/OG0000348.1/OG0000348.3/OG0000608.1/OG0000608.2/OG0000709.3/OG0000709.1/OG0000709.2/OG0000815.1/OG0000815.2/OG0000917.2/OG0000917.1/OG0000919.2/OG0000919.1/OG0001052.2/OG0001052.1/OG0001511.1/OG0001610.1/OG0001621.2/OG0001621.1/OG0001867.1/OG0001942.1/OG0001942.2/OG0002242.2/OG0002242.1/OG0004297.1/OG0004563.1/OG0004952.1/OG0005043.1</t>
  </si>
  <si>
    <t>OG0000130.5/OG0000130.4/OG0000130.7/OG0000130.6/OG0000130.3/OG0000130.2/OG0000130.1/OG0001610.1</t>
  </si>
  <si>
    <t>OG0000020.1/OG0000020.2/OG0000020.9/OG0000020.3/OG0000020.13/OG0000020.6/OG0000020.5/OG0000020.4/OG0000020.11/OG0000020.10/OG0000020.8/OG0000020.7/OG0000020.12/OG0000054.3/OG0000054.7/OG0000054.6/OG0000054.4/OG0000054.2/OG0000054.1/OG0000054.5/OG0000081.3/OG0000081.9/OG0000081.8/OG0000081.5/OG0000081.4/OG0000081.1/OG0000081.6/OG0000081.7/OG0000081.2/OG0000104.6/OG0000104.4/OG0000104.5/OG0000104.2/OG0000104.1/OG0000104.3/OG0000143.2/OG0000143.3/OG0000143.1/OG0000143.4/OG0000200.4/OG0000200.5/OG0000200.2/OG0000200.6/OG0000200.3/OG0000200.1/OG0000219.5/OG0000219.1/OG0000219.4/OG0000219.3/OG0000219.2/OG0000247.4/OG0000247.5/OG0000247.1/OG0000247.3/OG0000247.2/OG0000267.4/OG0000267.1/OG0000267.2/OG0000267.5/OG0000267.3/OG0000276.4/OG0000276.1/OG0000276.2/OG0000276.3/OG0000278.4/OG0000278.2/OG0000278.1/OG0000278.3/OG0000278.5/OG0000299.2/OG0000299.4/OG0000299.3/OG0000299.1/OG0000322.1/OG0000322.2/OG0000322.4/OG0000322.3/OG0000334.3/OG0000334.1/OG0000334.4/OG0000334.2/OG0000356.4/OG0000356.1/OG0000356.2/OG0000356.3/OG0000381.3/OG0000381.4/OG0000381.1/OG0000381.2/OG0000418.4/OG0000418.3/OG0000418.2/OG0000418.1/OG0000475.2/OG0000475.3/OG0000475.1/OG0000484.2/OG0000484.1/OG0000484.3/OG0000571.3/OG0000571.1/OG0000571.2/OG0000632.1/OG0000632.2/OG0000637.2/OG0000637.1/OG0000637.3/OG0000655.1/OG0000655.2/OG0000707.1/OG0000707.3/OG0000707.2/OG0000788.1/OG0000788.2/OG0000921.3/OG0000921.1/OG0000921.2/OG0000935.2/OG0000935.1/OG0000945.1/OG0000945.2/OG0000947.1/OG0000947.2/OG0001006.1/OG0001006.2/OG0001045.2/OG0001045.1/OG0001120.2/OG0001120.1/OG0001176.1/OG0001176.2/OG0001247.1/OG0001247.2/OG0001262.2/OG0001262.1/OG0001421.2/OG0001421.1/OG0001509.2/OG0001509.1/OG0001652.1/OG0001652.2/OG0001772.2/OG0001772.1/OG0001834.1/OG0001972.1/OG0001972.2/OG0002039.1/OG0002267.1/OG0002298.1/OG0002342.1/OG0002342.2/OG0002360.1/OG0002360.2/OG0002368.2/OG0002368.1/OG0002383.1/OG0002384.1/OG0002475.1/OG0002486.1/OG0002486.2/OG0002572.1/OG0002630.1/OG0002630.2/OG0002670.1/OG0002746.1/OG0002790.1/OG0002947.2/OG0002947.1/OG0003137.1/OG0003343.1/OG0003456.1/OG0003481.1/OG0003774.1/OG0004085.1/OG0004204.1/OG0004238.1/OG0004249.1/OG0004281.1/OG0004632.1/OG0004711.1/OG0004811.1/OG0004992.1/OG0005017.1/OG0005078.1/OG0005116.1/OG0005362.1/OG0005394.1/OG0005774.1/OG0006012.1/OG0006041.1/OG0007085.1/OG0007130.1/OG0007650.1/OG0008492.1</t>
  </si>
  <si>
    <t>OG0002306.2/OG0002306.1/OG0002817.2/OG0002817.1/OG0005474.1/OG0005609.1/OG0007366.1/OG0008432.1</t>
  </si>
  <si>
    <t>OG0001056.1/OG0001056.2/OG0002306.2/OG0002306.1/OG0003293.1/OG0005069.1/OG0005129.1/OG0005609.1/OG0007366.1</t>
  </si>
  <si>
    <t>OG0000030.8/OG0000030.7/OG0000030.12/OG0000030.6/OG0000030.1/OG0000030.4/OG0000030.9/OG0000030.10/OG0000030.14/OG0000030.2/OG0000030.3/OG0000030.13/OG0000030.5/OG0000030.11/OG0000089.4/OG0000089.8/OG0000089.5/OG0000089.2/OG0000089.6/OG0000089.3/OG0000089.7/OG0000089.1/OG0000172.3/OG0000172.4/OG0000172.2/OG0000172.1/OG0000224.5/OG0000224.3/OG0000224.4/OG0000224.2/OG0000224.1/OG0000224.6/OG0000320.4/OG0000320.3/OG0000320.2/OG0000320.1/OG0000320.5/OG0000322.1/OG0000322.2/OG0000322.4/OG0000322.3/OG0000339.3/OG0000339.2/OG0000339.4/OG0000339.1/OG0000406.1/OG0000406.3/OG0000406.2/OG0000448.2/OG0000448.4/OG0000448.1/OG0000448.3/OG0000540.3/OG0000540.4/OG0000540.2/OG0000540.1/OG0000542.1/OG0000542.2/OG0000542.3/OG0000897.2/OG0000897.1/OG0000947.1/OG0000947.2/OG0001125.2/OG0001125.1/OG0001149.1/OG0001149.2/OG0001262.2/OG0001262.1/OG0001305.2/OG0001305.1/OG0001542.2/OG0001542.1/OG0001552.2/OG0001552.1/OG0001716.1/OG0001716.2/OG0001772.2/OG0001772.1/OG0001793.2/OG0001793.1/OG0001932.1/OG0001932.2/OG0002120.1/OG0002120.2/OG0002142.1/OG0002142.2/OG0002514.1/OG0002514.2/OG0002586.1/OG0002586.2/OG0002614.1/OG0002732.1/OG0002809.2/OG0002809.1/OG0002875.1/OG0002957.1/OG0003088.1/OG0003243.1/OG0003473.1/OG0003484.1/OG0004029.1/OG0004127.1/OG0004254.1/OG0004294.1/OG0004301.1/OG0004361.1/OG0004388.1/OG0004574.1/OG0004632.1/OG0004710.1/OG0004943.1/OG0005282.1/OG0005359.1/OG0005362.1/OG0005543.1/OG0005583.1/OG0005813.1/OG0005838.1/OG0006319.1/OG0006340.1/OG0006379.1/OG0006407.1/OG0006481.1/OG0007097.1/OG0008490.1/OG0009072.1</t>
  </si>
  <si>
    <t>OG0000148.3/OG0000148.6/OG0000148.5/OG0000148.2/OG0000148.4/OG0000148.1/OG0000523.2/OG0000523.3/OG0000523.1</t>
  </si>
  <si>
    <t>OG0006078.1/OG0007752.1</t>
  </si>
  <si>
    <t>OG0000945.1/OG0000945.2</t>
  </si>
  <si>
    <t>OG0000020.1/OG0000020.2/OG0000020.9/OG0000020.3/OG0000020.13/OG0000020.6/OG0000020.5/OG0000020.4/OG0000020.11/OG0000020.10/OG0000020.8/OG0000020.7/OG0000020.12/OG0000247.4/OG0000247.5/OG0000247.1/OG0000247.3/OG0000247.2/OG0000267.4/OG0000267.1/OG0000267.2/OG0000267.5/OG0000267.3/OG0000299.2/OG0000299.4/OG0000299.3/OG0000299.1/OG0000356.4/OG0000356.1/OG0000356.2/OG0000356.3/OG0000484.2/OG0000484.1/OG0000484.3/OG0000571.3/OG0000571.1/OG0000571.2/OG0000707.1/OG0000707.3/OG0000707.2/OG0002475.1/OG0002572.1/OG0002947.2/OG0002947.1/OG0005774.1/OG0006041.1</t>
  </si>
  <si>
    <t>OG0001673.1/OG0007661.1</t>
  </si>
  <si>
    <t>OG0002066.2/OG0002066.1</t>
  </si>
  <si>
    <t>OG0007712.1</t>
  </si>
  <si>
    <t>OG0007661.1/OG0007712.1</t>
  </si>
  <si>
    <t>OG0000271.2/OG0000271.1/OG0000271.4/OG0000271.3/OG0000370.4/OG0000370.1/OG0000370.2/OG0000370.3</t>
  </si>
  <si>
    <t>OG0006436.1/OG0006909.1</t>
  </si>
  <si>
    <t>OG0002925.1/OG0003122.1</t>
  </si>
  <si>
    <t>OG0002809.2/OG0002809.1/OG0003065.1/OG0003644.1/OG0005105.1/OG0005412.1/OG0005520.1</t>
  </si>
  <si>
    <t>OG0006915.1</t>
  </si>
  <si>
    <t>OG0000437.2/OG0000437.4/OG0000437.1/OG0000437.3/OG0000868.2/OG0000868.1/OG0000868.3/OG0001570.1/OG0001570.2/OG0002395.1/OG0002587.1/OG0002666.1</t>
  </si>
  <si>
    <t>OG0000140.1/OG0000140.4/OG0000140.2/OG0000140.3/OG0000140.5/OG0000140.6/OG0000140.7/OG0000274.1/OG0000274.4/OG0000274.5/OG0000274.2/OG0000274.3/OG0000608.1/OG0000608.2/OG0001403.2/OG0001403.1/OG0002746.1/OG0003275.1/OG0003275.2/OG0003683.1/OG0003774.1/OG0004119.1</t>
  </si>
  <si>
    <t>OG0000172.3/OG0000172.4/OG0000172.2/OG0000172.1/OG0000283.4/OG0000283.3/OG0000283.1/OG0000283.2/OG0001032.2/OG0001032.1/OG0002923.1</t>
  </si>
  <si>
    <t>OG0000074.1/OG0000074.8/OG0000074.3/OG0000074.2/OG0000074.6/OG0000074.5/OG0000074.7/OG0000074.4/OG0000172.3/OG0000172.4/OG0000172.2/OG0000172.1/OG0000283.4/OG0000283.3/OG0000283.1/OG0000283.2/OG0000507.1/OG0000507.2/OG0001032.2/OG0001032.1/OG0002772.1/OG0003551.1</t>
  </si>
  <si>
    <t>OG0000089.4/OG0000089.8/OG0000089.5/OG0000089.2/OG0000089.6/OG0000089.3/OG0000089.7/OG0000089.1/OG0000200.4/OG0000200.5/OG0000200.2/OG0000200.6/OG0000200.3/OG0000200.1/OG0000208.2/OG0000208.1/OG0000208.4/OG0000208.3/OG0000215.4/OG0000215.5/OG0000215.3/OG0000215.1/OG0000215.2/OG0000278.4/OG0000278.2/OG0000278.1/OG0000278.3/OG0000278.5/OG0000424.2/OG0000424.1/OG0000559.3/OG0000559.2/OG0000559.1/OG0000583.2/OG0000583.1/OG0000583.3/OG0000696.1/OG0000696.2/OG0000696.3/OG0000697.2/OG0000697.1/OG0000739.1/OG0000739.2/OG0000935.2/OG0000935.1/OG0001003.1/OG0001003.2/OG0001263.1/OG0001263.2/OG0001355.2/OG0001355.1/OG0001787.1/OG0001787.2/OG0002079.1/OG0002493.2/OG0002493.1/OG0002670.1/OG0002746.1/OG0002766.2/OG0002766.1/OG0002824.1/OG0002824.2/OG0002899.1/OG0002918.1/OG0002932.1/OG0003155.2/OG0003155.1/OG0003266.2/OG0003266.1/OG0003273.1/OG0003276.1/OG0003659.1/OG0003844.1/OG0004095.1/OG0004301.1/OG0004361.1/OG0004448.1/OG0004454.1/OG0004568.1/OG0005081.1/OG0005359.1/OG0005966.1/OG0005993.1/OG0008226.1</t>
  </si>
  <si>
    <t>OG0000494.1/OG0000494.2/OG0000494.3/OG0000494.4/OG0000553.2/OG0000553.3/OG0000553.1/OG0000553.4/OG0002497.2/OG0002497.1/OG0002646.1/OG0002966.1/OG0003797.1/OG0004157.1/OG0004282.1/OG0004438.1/OG0004739.1/OG0005079.1/OG0005093.1/OG0005398.1/OG0005427.1/OG0005444.1/OG0005499.1/OG0005951.1/OG0006022.1/OG0006061.1/OG0006243.1/OG0006285.1/OG0006396.1/OG0006408.1/OG0006471.1/OG0006492.1/OG0006598.1/OG0006772.1/OG0006786.1/OG0006950.1/OG0006969.1/OG0007190.1/OG0007236.1/OG0007296.1/OG0007350.1/OG0007379.1/OG0007415.1/OG0007580.1/OG0007586.1/OG0007681.1/OG0007959.1/OG0007983.1/OG0008080.1/OG0008129.1/OG0008132.1/OG0008154.1/OG0008207.1/OG0008221.1/OG0008414.1/OG0008479.1/OG0008751.1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</si>
  <si>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0000054.3/OG0000054.7/OG0000054.6/OG0000054.4/OG0000054.2/OG0000054.1/OG0000054.5/OG0000091.3/OG0000091.4/OG0000091.7/OG0000091.1/OG0000091.6/OG0000091.5/OG0000091.8/OG0000091.2/OG0000103.5/OG0000103.8/OG0000103.7/OG0000103.2/OG0000103.6/OG0000103.1/OG0000103.9/OG0000103.3/OG0000103.4/OG0000142.2/OG0000142.1/OG0000142.3/OG0000155.5/OG0000155.4/OG0000155.3/OG0000155.1/OG0000155.6/OG0000155.2/OG0000156.4/OG0000156.5/OG0000156.3/OG0000156.1/OG0000156.2/OG0000156.6/OG0000178.3/OG0000178.6/OG0000178.4/OG0000178.5/OG0000178.1/OG0000178.2/OG0000180.6/OG0000180.4/OG0000180.3/OG0000180.2/OG0000180.5/OG0000180.1/OG0000187.6/OG0000187.5/OG0000187.4/OG0000187.3/OG0000187.1/OG0000187.2/OG0000212.5/OG0000212.1/OG0000212.3/OG0000212.2/OG0000212.4/OG0000221.1/OG0000221.2/OG0000221.4/OG0000221.6/OG0000221.5/OG0000221.3/OG0000232.4/OG0000232.2/OG0000232.5/OG0000232.1/OG0000232.3/OG0000237.2/OG0000237.1/OG0000237.3/OG0000237.4/OG0000237.5/OG0000291.3/OG0000291.4/OG0000291.2/OG0000291.1/OG0000293.1/OG0000293.3/OG0000293.4/OG0000293.5/OG0000293.2/OG0000296.1/OG0000296.2/OG0000296.3/OG0000306.4/OG0000306.1/OG0000306.2/OG0000306.3/OG0000315.1/OG0000315.2/OG0000315.3/OG0000315.4/OG0000327.4/OG0000327.3/OG0000327.1/OG0000327.2/OG0000337.3/OG0000337.1/OG0000337.2/OG0000346.3/OG0000346.1/OG0000346.2/OG0000346.4/OG0000400.4/OG0000400.1/OG0000400.3/OG0000400.2/OG0000418.4/OG0000418.3/OG0000418.2/OG0000418.1/OG0000458.1/OG0000458.3/OG0000458.4/OG0000458.2/OG0000477.2/OG0000477.3/OG0000477.4/OG0000477.1/OG0000508.3/OG0000508.1/OG0000508.2/OG0000522.1/OG0000522.2/OG0000522.3/OG0000524.2/OG0000524.1/OG0000524.3/OG0000533.2/OG0000533.3/OG0000533.4/OG0000533.1/OG0000569.1/OG0000569.4/OG0000569.3/OG0000569.2/OG0000597.1/OG0000597.2/OG0000597.3/OG0000614.3/OG0000614.2/OG0000614.1/OG0000616.2/OG0000616.1/OG0000616.3/OG0000673.2/OG0000673.1/OG0000707.1/OG0000707.3/OG0000707.2/OG0000762.3/OG0000762.1/OG0000762.2/OG0000814.3/OG0000814.1/OG0000814.2/OG0000878.2/OG0000878.1/OG0000878.3/OG0000895.1/OG0000895.2/OG0000911.2/OG0000911.1/OG0000917.2/OG0000917.1/OG0000934.3/OG0000934.1/OG0000934.2/OG0000936.2/OG0000936.1/OG0000940.2/OG0000940.1/OG0000949.1/OG0000949.2/OG0000969.1/OG0000969.2/OG0000991.1/OG0000991.2/OG0000999.2/OG0000999.1/OG0001030.3/OG0001030.2/OG0001030.1/OG0001033.2/OG0001033.1/OG0001054.1/OG0001054.2/OG0001079.1/OG0001079.2/OG0001122.3/OG0001122.1/OG0001122.2/OG0001130.1/OG0001130.2/OG0001149.1/OG0001149.2/OG0001157.2/OG0001157.1/OG0001212.2/OG0001212.1/OG0001229.3/OG0001229.1/OG0001229.2/OG0001251.2/OG0001251.1/OG0001272.2/OG0001272.1/OG0001314.1/OG0001314.2/OG0001356.1/OG0001356.2/OG0001371.1/OG0001371.2/OG0001461.1/OG0001461.2/OG0001510.2/OG0001510.1/OG0001583.2/OG0001583.1/OG0001621.2/OG0001621.1/OG0001639.1/OG0001639.2/OG0001682.1/OG0001682.2/OG0001697.2/OG0001697.1/OG0001754.1/OG0001754.2/OG0001826.2/OG0001826.1/OG0001870.2/OG0001870.1/OG0001934.2/OG0001934.1/OG0001951.1/OG0001951.2/OG0001956.1/OG0002013.1/OG0002020.2/OG0002020.1/OG0002037.1/OG0002037.2/OG0002074.2/OG0002074.1/OG0002113.1/OG0002121.1/OG0002121.2/OG0002128.1/OG0002128.2/OG0002158.2/OG0002158.1/OG0002219.1/OG0002242.2/OG0002242.1/OG0002255.1/OG0002255.2/OG0002266.1/OG0002298.1/OG0002358.1/OG0002358.2/OG0002370.1/OG0002395.1/OG0002404.1/OG0002404.2/OG0002472.1/OG0002499.1/OG0002499.2/OG0002569.1/OG0002585.1/OG0002586.1/OG0002586.2/OG0002656.1/OG0002762.2/OG0002762.1/OG0002786.1/OG0002790.1/OG0002805.1/OG0002806.1/OG0002806.2/OG0002876.1/OG0002879.2/OG0002879.1/OG0002902.1/OG0002931.1/OG0002939.1/OG0002954.1/OG0002969.1/OG0003058.1/OG0003062.1/OG0003074.2/OG0003074.1/OG0003084.1/OG0003085.1/OG0003089.1/OG0003091.1/OG0003098.1/OG0003111.1/OG0003243.1/OG0003250.1/OG0003278.1/OG0003285.1/OG0003299.1/OG0003309.1/OG0003316.1/OG0003316.2/OG0003324.1/OG0003344.1/OG0003428.1/OG0003433.1/OG0003449.1/OG0003466.1/OG0003468.1/OG0003494.1/OG0003527.1/OG0003531.1/OG0003536.1/OG0003554.1/OG0003567.1/OG0003575.1/OG0003579.1/OG0003655.1/OG0003655.2/OG0003689.1/OG0003721.1/OG0003727.1/OG0003734.1/OG0003737.1/OG0003740.1/OG0003753.1/OG0003817.1/OG0003835.1/OG0003848.1/OG0003849.1/OG0003852.1/OG0003856.1/OG0003983.1/OG0003984.1/OG0004001.1/OG0004006.1/OG0004009.1/OG0004028.1/OG0004042.1/OG0004047.1/OG0004056.1/OG0004064.1/OG0004067.1/OG0004087.1/OG0004105.1/OG0004127.1/OG0004131.1/OG0004136.1/OG0004147.1/OG0004149.1/OG0004154.1/OG0004243.1/OG0004272.1/OG0004300.1/OG0004301.1/OG0004310.1/OG0004318.1/OG0004335.1/OG0004340.1/OG0004341.1/OG0004346.1/OG0004361.1/OG0004373.1/OG0004394.1/OG0004411.1/OG0004414.1/OG0004435.1/OG0004436.1/OG0004458.1/OG0004463.1/OG0004471.1/OG0004576.1/OG0004590.1/OG0004640.1/OG0004673.1/OG0004679.1/OG0004693.1/OG0004726.1/OG0004750.1/OG0004762.1/OG0004932.1/OG0004933.1/OG0004981.1/OG0004992.1/OG0005030.1/OG0005033.1/OG0005050.1/OG0005080.1/OG0005092.1/OG0005100.1/OG0005102.1/OG0005109.1/OG0005137.1/OG0005171.1/OG0005267.1/OG0005275.1/OG0005277.1/OG0005287.1/OG0005339.1/OG0005341.1/OG0005343.1/OG0005350.1/OG0005357.1/OG0005358.1/OG0005359.1/OG0005365.1/OG0005402.1/OG0005416.1/OG0005461.1/OG0005475.1/OG0005483.1/OG0005489.1/OG0005494.1/OG0005496.1/OG0005519.1/OG0005541.1/OG0005546.1/OG0005553.1/OG0005565.1/OG0005583.1/OG0005585.1/OG0005586.1/OG0005721.1/OG0005763.1/OG0005770.1/OG0005816.1/OG0005830.1/OG0005832.1/OG0005844.1/OG0005862.1/OG0005864.1/OG0005902.1/OG0005930.1/OG0005931.1/OG0005960.1/OG0005982.1/OG0006032.1/OG0006041.1/OG0006056.1/OG0006161.1/OG0006181.1/OG0006269.1/OG0006297.1/OG0006315.1/OG0006331.1/OG0006350.1/OG0006415.1/OG0006432.1/OG0006440.1/OG0006452.1/OG0006456.1/OG0006468.1/OG0006513.1/OG0006514.1/OG0006518.1/OG0006671.1/OG0006678.1/OG0006703.1/OG0006722.1/OG0006754.1/OG0006757.1/OG0006776.1/OG0006867.1/OG0006891.1/OG0006931.1/OG0006942.1/OG0006958.1/OG0006959.1/OG0007110.1/OG0007208.1/OG0007215.1/OG0007217.1/OG0007246.1/OG0007278.1/OG0007319.1/OG0007320.1/OG0007354.1/OG0007364.1/OG0007380.1/OG0007410.1/OG0007422.1/OG0007660.1/OG0007685.1/OG0007730.1/OG0007789.1/OG0007801.1/OG0007811.1/OG0007848.1/OG0008012.1/OG0008039.1/OG0008553.1/OG0008785.1/OG0009072.1</t>
  </si>
  <si>
    <t>OG0000512.1/OG0000512.8/OG0000512.3/OG0000512.7/OG0000512.9/OG0000512.5/OG0000512.6/OG0000512.4/OG0000512.2/OG0001453.2/OG0001453.1/OG0001632.1/OG0001696.1/OG0001696.2/OG0002287.1/OG0003313.2/OG0003313.1/OG0003671.1/OG0004031.1/OG0004117.2/OG0004117.1/OG0004126.1/OG0004302.1/OG0005014.1/OG0005190.1/OG0005197.1/OG0005197.3/OG0005197.2/OG0005373.1/OG0005390.1/OG0005598.1/OG0005706.1/OG0005794.1/OG0005927.1/OG0005991.1/OG0006049.1/OG0006411.1/OG0006682.1/OG0006746.1/OG0006746.2/OG0006834.1/OG0007000.1/OG0007434.1/OG0008057.1/OG0008059.1</t>
  </si>
  <si>
    <t>OG0000198.3/OG0000198.5/OG0000198.4/OG0000198.2/OG0000198.1/OG0000302.7/OG0000302.3/OG0000302.2/OG0000302.6/OG0000302.1/OG0000302.5/OG0000302.4/OG0000407.6/OG0000407.3/OG0000407.1/OG0000407.5/OG0000407.4/OG0000407.2/OG0000408.2/OG0000408.1/OG0000408.3/OG0000408.4/OG0000408.5/OG0000415.3/OG0000415.1/OG0000415.2/OG0000494.1/OG0000494.2/OG0000494.3/OG0000494.4/OG0000612.2/OG0000612.3/OG0000612.1/OG0000692.1/OG0000692.2/OG0000692.4/OG0000692.3/OG0000835.3/OG0000835.2/OG0000835.1/OG0000850.3/OG0000850.1/OG0000850.2/OG0000887.2/OG0000887.1/OG0000939.1/OG0000939.2/OG0000958.2/OG0000958.1/OG0000977.1/OG0001069.2/OG0001069.1/OG0001085.2/OG0001085.1/OG0001104.2/OG0001104.1/OG0001195.1/OG0001292.2/OG0001292.1/OG0001340.2/OG0001340.3/OG0001340.1/OG0001347.3/OG0001347.1/OG0001347.2/OG0001361.1/OG0001361.2/OG0001362.2/OG0001362.1/OG0001460.3/OG0001460.1/OG0001460.2/OG0001474.2/OG0001474.1/OG0001497.1/OG0001497.2/OG0001555.2/OG0001555.1/OG0001605.2/OG0001605.1/OG0001605.3/OG0001636.1/OG0001636.2/OG0001686.1/OG0001686.2/OG0001790.2/OG0001790.1/OG0001812.2/OG0001812.1/OG0001851.1/OG0001862.2/OG0001862.1/OG0001915.1/OG0001940.1/OG0001950.1/OG0001974.1/OG0001975.1/OG0002015.1/OG0002019.1/OG0002032.1/OG0002032.2/OG0002078.2/OG0002078.1/OG0002132.2/OG0002132.1/OG0002145.1/OG0002159.2/OG0002159.1/OG0002159.3/OG0002168.1/OG0002169.2/OG0002169.1/OG0002257.2/OG0002257.1/OG0002269.1/OG0002388.1/OG0002402.1/OG0002448.2/OG0002448.1/OG0002480.1/OG0002490.1/OG0002490.2/OG0002497.2/OG0002497.1/OG0002563.2/OG0002563.1/OG0002588.2/OG0002588.1/OG0002764.1/OG0002860.1/OG0002882.1/OG0002913.1/OG0002928.2/OG0002928.1/OG0002951.1/OG0002970.1/OG0003102.2/OG0003102.1/OG0003106.1/OG0003125.1/OG0003160.1/OG0003238.1/OG0003246.1/OG0003257.1/OG0003294.1/OG0003294.2/OG0003308.1/OG0003334.1/OG0003335.1/OG0003341.1/OG0003346.1/OG0003415.1/OG0003508.1/OG0003515.1/OG0003517.1/OG0003542.1/OG0003553.1/OG0003578.1/OG0003596.1/OG0003681.1/OG0003688.1/OG0003696.1/OG0003716.1/OG0003733.1/OG0003746.1/OG0003868.1/OG0003921.1/OG0003923.1/OG0003923.2/OG0003927.1/OG0003927.2/OG0003938.1/OG0003978.1/OG0003998.1/OG0004002.1/OG0004040.1/OG0004060.1/OG0004063.1/OG0004086.1/OG0004090.1/OG0004096.1/OG0004128.1/OG0004157.1/OG0004218.1/OG0004218.2/OG0004226.1/OG0004280.1/OG0004282.1/OG0004312.1/OG0004317.1/OG0004372.1/OG0004401.1/OG0004410.1/OG0004443.1/OG0004453.1/OG0004456.1/OG0004486.1/OG0004541.2/OG0004541.1/OG0004542.1/OG0004607.1/OG0004615.1/OG0004681.1/OG0004712.1/OG0004734.1/OG0004737.1/OG0004769.1/OG0004779.1/OG0004795.1/OG0004808.1/OG0004810.1/OG0004911.1/OG0004945.1/OG0004953.1/OG0004989.1/OG0005026.1/OG0005034.1/OG0005079.1/OG0005121.1/OG0005143.1/OG0005164.1/OG0005285.1/OG0005288.1/OG0005340.1/OG0005376.1/OG0005380.1/OG0005388.1/OG0005410.1/OG0005422.1/OG0005427.1/OG0005443.1/OG0005462.1/OG0005467.1/OG0005497.1/OG0005516.1/OG0005557.1/OG0005573.1/OG0005582.1/OG0005697.1/OG0005718.1/OG0005725.1/OG0005745.1/OG0005752.1/OG0005761.1/OG0005784.1/OG0005801.1/OG0005861.1/OG0005866.1/OG0005869.1/OG0005896.1/OG0005897.1/OG0005903.1/OG0005905.1/OG0005907.1/OG0005933.1/OG0005952.1/OG0005959.1/OG0005988.1/OG0006036.1/OG0006040.1/OG0006050.1/OG0006061.1/OG0006064.1/OG0006154.1/OG0006206.1/OG0006207.1/OG0006232.1/OG0006237.1/OG0006257.1/OG0006264.1/OG0006285.1/OG0006374.1/OG0006377.1/OG0006406.1/OG0006451.1/OG0006462.1/OG0006466.1/OG0006467.1/OG0006470.1/OG0006492.1/OG0006495.1/OG0006628.1/OG0006634.1/OG0006637.1/OG0006639.1/OG0006652.1/OG0006654.1/OG0006660.1/OG0006708.1/OG0006716.1/OG0006730.1/OG0006734.1/OG0006736.1/OG0006738.1/OG0006760.1/OG0006761.1/OG0006762.1/OG0006771.1/OG0006772.1/OG0006786.1/OG0006797.1/OG0006813.1/OG0006822.1/OG0006827.1/OG0006830.1/OG0006855.1/OG0006857.1/OG0006863.1/OG0006865.1/OG0006872.1/OG0006882.1/OG0006884.1/OG0006910.1/OG0006940.1/OG0006948.1/OG0006951.1/OG0006955.1/OG0006966.1/OG0006969.1/OG0006974.1/OG0007087.1/OG0007125.1/OG0007126.1/OG0007150.1/OG0007151.1/OG0007155.1/OG0007186.1/OG0007192.1/OG0007213.1/OG0007220.1/OG0007229.1/OG0007234.1/OG0007240.1/OG0007256.1/OG0007289.1/OG0007313.1/OG0007332.1/OG0007350.1/OG0007355.1/OG0007376.1/OG0007379.1/OG0007385.1/OG0007387.1/OG0007412.1/OG0007550.1/OG0007576.1/OG0007598.1/OG0007614.1/OG0007622.1/OG0007643.1/OG0007651.1/OG0007654.1/OG0007666.1/OG0007669.1/OG0007670.1/OG0007675.1/OG0007681.1/OG0007683.1/OG0007684.1/OG0007691.1/OG0007693.1/OG0007707.1/OG0007709.1/OG0007744.1/OG0007751.1/OG0007757.1/OG0007771.1/OG0007795.1/OG0007796.1/OG0007816.1/OG0007825.1/OG0007826.1/OG0007833.1/OG0007851.1/OG0007852.1/OG0007853.1/OG0007979.1/OG0007981.1/OG0007983.1/OG0008004.1/OG0008015.1/OG0008019.1/OG0008045.1/OG0008068.1/OG0008072.1/OG0008080.1/OG0008085.1/OG0008090.1/OG0008098.1/OG0008107.1/OG0008109.1/OG0008128.1/OG0008134.1/OG0008139.1/OG0008144.1/OG0008145.1/OG0008147.1/OG0008154.1/OG0008158.1/OG0008174.1/OG0008205.1/OG0008212.1/OG0008214.1/OG0008220.1/OG0008221.1/OG0008227.1/OG0008340.1/OG0008394.1/OG0008413.1/OG0008435.1/OG0008442.1/OG0008443.1/OG0008445.1/OG0008455.1/OG0008465.1/OG0008484.1/OG0008491.1/OG0008509.1/OG0008512.1/OG0008521.1/OG0008529.1/OG0008530.1/OG0008536.1/OG0008539.1/OG0008552.1/OG0008572.1/OG0008721.1/OG0008757.1/OG0008783.1/OG0008789.1/OG0008796.1/OG0008800.1/OG0008803.1/OG0008856.1/OG0009025.1/OG0009035.1/OG0009053.1/OG0009067.1/OG0009100.1/OG0009121.1/OG0009284.1/OG0009685.1/OG0010344.1/OG0011448.1/OG0011506.1</t>
  </si>
  <si>
    <t>OG0000216.1/OG0000216.2/OG0000266.6/OG0000266.3/OG0000266.5/OG0000266.1/OG0000266.2/OG0000266.4/OG0000279.4/OG0000279.1/OG0000279.6/OG0000279.2/OG0000279.9/OG0000279.3/OG0000279.8/OG0000279.5/OG0000279.7/OG0000377.1/OG0000377.3/OG0000377.2/OG0000411.1/OG0000411.2/OG0000452.1/OG0000452.4/OG0000452.3/OG0000452.2/OG0000534.4/OG0000534.3/OG0000534.5/OG0000534.2/OG0000534.1/OG0000572.2/OG0000572.1/OG0000581.1/OG0000581.2/OG0000705.3/OG0000705.2/OG0000705.1/OG0000740.2/OG0000740.1/OG0000740.3/OG0000821.1/OG0000821.3/OG0000821.2/OG0001180.2/OG0001180.1/OG0001180.3/OG0001291.1/OG0001370.1/OG0001370.2/OG0001373.1/OG0001522.4/OG0001522.1/OG0001522.2/OG0001522.3/OG0001573.1/OG0001576.2/OG0001576.1/OG0001632.1/OG0001795.2/OG0001795.1/OG0001920.1/OG0002001.2/OG0002001.1/OG0002011.1/OG0002011.2/OG0002055.2/OG0002055.1/OG0002088.2/OG0002088.1/OG0002088.3/OG0002172.1/OG0002172.2/OG0002181.1/OG0002181.2/OG0002304.1/OG0002306.2/OG0002306.1/OG0002527.1/OG0002581.1/OG0002582.1/OG0002658.1/OG0002816.1/OG0002816.2/OG0002895.1/OG0002922.1/OG0002978.1/OG0003038.1/OG0003038.2/OG0003060.1/OG0003064.1/OG0003199.1/OG0003211.1/OG0003315.1/OG0003315.2/OG0003330.1/OG0003447.1/OG0003568.2/OG0003568.1/OG0003643.1/OG0003749.1/OG0003823.1/OG0003874.1/OG0003878.1/OG0003885.1/OG0003959.1/OG0003960.1/OG0004126.1/OG0004150.1/OG0004169.1/OG0004171.1/OG0004172.1/OG0004285.1/OG0004302.1/OG0004325.1/OG0004353.1/OG0004418.1/OG0004475.1/OG0004540.1/OG0004687.1/OG0004687.2/OG0004706.1/OG0004784.1/OG0004837.1/OG0004847.1/OG0004907.1/OG0004937.1/OG0004956.1/OG0004966.1/OG0005012.1/OG0005064.1/OG0005125.1/OG0005129.1/OG0005181.1/OG0005190.1/OG0005241.1/OG0005271.1/OG0005511.1/OG0005518.1/OG0005548.1/OG0005576.1/OG0005599.1/OG0005600.1/OG0005605.1/OG0005606.1/OG0005695.1/OG0005700.1/OG0005706.1/OG0005715.1/OG0005776.1/OG0005810.1/OG0005822.1/OG0005876.1/OG0005880.1/OG0005901.2/OG0005901.1/OG0005927.1/OG0005934.1/OG0006018.1/OG0006047.1/OG0006078.1/OG0006219.1/OG0006233.1/OG0006260.1/OG0006290.1/OG0006292.1/OG0006295.1/OG0006358.1/OG0006383.1/OG0006397.1/OG0006411.1/OG0006412.1/OG0006458.1/OG0006529.1/OG0006532.1/OG0006594.1/OG0006642.1/OG0006665.1/OG0006692.1/OG0006725.1/OG0006746.1/OG0006746.2/OG0006788.1/OG0006807.1/OG0006883.1/OG0006964.1/OG0006987.1/OG0007000.1/OG0007002.1/OG0007109.1/OG0007144.1/OG0007170.1/OG0007225.1/OG0007238.1/OG0007263.1/OG0007267.1/OG0007279.1/OG0007286.1/OG0007344.1/OG0007366.1/OG0007388.1/OG0007407.1/OG0007413.1/OG0007434.1/OG0007441.1/OG0007523.1/OG0007590.1/OG0007594.1/OG0007602.1/OG0007609.1/OG0007615.1/OG0007617.1/OG0007645.1/OG0007667.1/OG0007674.1/OG0007679.1/OG0007697.1/OG0007724.1/OG0007742.1/OG0007750.1/OG0007752.1/OG0007786.1/OG0007846.1/OG0007855.1/OG0007859.1/OG0007865.1/OG0007882.1/OG0007884.1/OG0008020.1/OG0008026.1/OG0008050.1/OG0008086.1/OG0008116.1/OG0008215.1/OG0008224.1/OG0008247.1/OG0008250.1/OG0008253.1/OG0008269.1/OG0008274.1/OG0008478.1/OG0008520.1/OG0008563.1/OG0008567.1/OG0008615.1/OG0008883.1/OG0008996.1/OG0009069.1/OG0009085.1/OG0009134.1/OG0009154.1/OG0009176.1/OG0009366.2/OG0009366.1/OG0009434.1/OG0009611.1/OG0009667.1/OG0009754.1/OG0009984.1/OG0010069.1/OG0010076.1/OG0010659.1/OG0010823.1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</si>
  <si>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0000010.2/OG0000010.4/OG0000010.6/OG0000010.7/OG0000010.13/OG0000010.12/OG0000010.15/OG0000010.8/OG0000010.17/OG0000010.14/OG0000010.3/OG0000010.10/OG0000010.11/OG0000010.1/OG0000010.16/OG0000010.5/OG0000010.18/OG0000010.9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0000066.8/OG0000066.7/OG0000066.5/OG0000066.6/OG0000066.3/OG0000066.4/OG0000066.1/OG0000066.2/OG0000068.3/OG0000068.5/OG0000068.1/OG0000068.2/OG0000068.9/OG0000068.7/OG0000068.6/OG0000068.8/OG0000068.4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0000089.4/OG0000089.8/OG0000089.5/OG0000089.2/OG0000089.6/OG0000089.3/OG0000089.7/OG0000089.1/OG0000091.3/OG0000091.4/OG0000091.7/OG0000091.1/OG0000091.6/OG0000091.5/OG0000091.8/OG0000091.2/OG0000092.8/OG0000092.2/OG0000092.9/OG0000092.3/OG0000092.7/OG0000092.4/OG0000092.1/OG0000092.5/OG0000092.6/OG0000097.4/OG0000097.5/OG0000097.1/OG0000097.3/OG0000097.2/OG0000097.6/OG0000098.9/OG0000098.6/OG0000098.5/OG0000098.3/OG0000098.8/OG0000098.7/OG0000098.4/OG0000098.1/OG0000098.2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0000117.3/OG0000117.1/OG0000117.7/OG0000117.6/OG0000117.2/OG0000117.4/OG0000117.5/OG0000119.6/OG0000119.1/OG0000119.5/OG0000119.4/OG0000119.7/OG0000119.3/OG0000119.2/OG0000121.5/OG0000121.1/OG0000121.2/OG0000121.3/OG0000121.4/OG0000121.6/OG0000121.8/OG0000121.7/OG0000125.4/OG0000125.3/OG0000125.7/OG0000125.5/OG0000125.1/OG0000125.2/OG0000125.6/OG0000133.3/OG0000133.1/OG0000133.4/OG0000133.2/OG0000140.1/OG0000140.4/OG0000140.2/OG0000140.3/OG0000140.5/OG0000140.6/OG0000140.7/OG0000146.3/OG0000146.2/OG0000146.5/OG0000146.1/OG0000146.7/OG0000146.6/OG0000146.4/OG0000153.5/OG0000153.4/OG0000153.3/OG0000153.1/OG0000153.2/OG0000157.5/OG0000157.4/OG0000157.3/OG0000157.1/OG0000157.6/OG0000157.2/OG0000168.1/OG0000168.4/OG0000168.2/OG0000168.3/OG0000168.5/OG0000170.2/OG0000170.4/OG0000170.1/OG0000170.3/OG0000173.4/OG0000173.2/OG0000173.3/OG0000173.1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0000187.6/OG0000187.5/OG0000187.4/OG0000187.3/OG0000187.1/OG0000187.2/OG0000189.1/OG0000189.4/OG0000189.3/OG0000189.2/OG0000189.5/OG0000192.1/OG0000192.2/OG0000192.5/OG0000192.4/OG0000192.3/OG0000200.4/OG0000200.5/OG0000200.2/OG0000200.6/OG0000200.3/OG0000200.1/OG0000202.5/OG0000202.4/OG0000202.1/OG0000202.6/OG0000202.2/OG0000202.3/OG0000205.5/OG0000205.2/OG0000205.7/OG0000205.3/OG0000205.1/OG0000205.4/OG0000205.6/OG0000207.1/OG0000207.2/OG0000213.4/OG0000213.3/OG0000213.1/OG0000213.2/OG0000213.6/OG0000213.5/OG0000218.4/OG0000218.2/OG0000218.1/OG0000218.3/OG0000218.5/OG0000219.5/OG0000219.1/OG0000219.4/OG0000219.3/OG0000219.2/OG0000222.2/OG0000222.1/OG0000222.4/OG0000222.5/OG0000222.3/OG0000232.4/OG0000232.2/OG0000232.5/OG0000232.1/OG0000232.3/OG0000241.5/OG0000241.3/OG0000241.2/OG0000241.1/OG0000241.4/OG0000242.3/OG0000242.5/OG0000242.2/OG0000242.4/OG0000242.1/OG0000247.4/OG0000247.5/OG0000247.1/OG0000247.3/OG0000247.2/OG0000256.4/OG0000256.5/OG0000256.3/OG0000256.1/OG0000256.2/OG0000264.2/OG0000264.1/OG0000264.4/OG0000264.3/OG0000265.3/OG0000265.1/OG0000265.2/OG0000265.4/OG0000265.5/OG0000267.4/OG0000267.1/OG0000267.2/OG0000267.5/OG0000267.3/OG0000269.4/OG0000269.2/OG0000269.3/OG0000269.1/OG0000274.1/OG0000274.4/OG0000274.5/OG0000274.2/OG0000274.3/OG0000276.4/OG0000276.1/OG0000276.2/OG0000276.3/OG0000278.4/OG0000278.2/OG0000278.1/OG0000278.3/OG0000278.5/OG0000283.4/OG0000283.3/OG0000283.1/OG0000283.2/OG0000291.3/OG0000291.4/OG0000291.2/OG0000291.1/OG0000292.1/OG0000292.2/OG0000292.3/OG0000297.3/OG0000297.2/OG0000297.1/OG0000297.4/OG0000298.3/OG0000298.4/OG0000298.5/OG0000298.1/OG0000298.2/OG0000299.2/OG0000299.4/OG0000299.3/OG0000299.1/OG0000300.2/OG0000300.3/OG0000300.1/OG0000305.1/OG0000305.4/OG0000305.2/OG0000305.3/OG0000312.1/OG0000313.1/OG0000313.5/OG0000313.4/OG0000313.3/OG0000313.2/OG0000318.4/OG0000318.2/OG0000318.1/OG0000318.3/OG0000320.4/OG0000320.3/OG0000320.2/OG0000320.1/OG0000320.5/OG0000321.4/OG0000321.2/OG0000321.1/OG0000321.3/OG0000322.1/OG0000322.2/OG0000322.4/OG0000322.3/OG0000324.2/OG0000324.4/OG0000324.1/OG0000324.3/OG0000327.4/OG0000327.3/OG0000327.1/OG0000327.2/OG0000333.4/OG0000333.2/OG0000333.1/OG0000333.3/OG0000334.3/OG0000334.1/OG0000334.4/OG0000334.2/OG0000337.3/OG0000337.1/OG0000337.2/OG0000343.4/OG0000343.1/OG0000343.2/OG0000343.3/OG0000348.2/OG0000348.1/OG0000348.3/OG0000354.3/OG0000354.2/OG0000354.1/OG0000366.2/OG0000366.1/OG0000366.3/OG0000374.1/OG0000374.2/OG0000374.4/OG0000374.3/OG0000375.4/OG0000375.3/OG0000375.2/OG0000375.1/OG0000378.3/OG0000378.1/OG0000378.2/OG0000386.3/OG0000386.1/OG0000386.4/OG0000386.2/OG0000387.2/OG0000387.1/OG0000387.4/OG0000387.3/OG0000388.3/OG0000388.2/OG0000388.1/OG0000397.2/OG0000397.3/OG0000397.1/OG0000397.4/OG0000400.4/OG0000400.1/OG0000400.3/OG0000400.2/OG0000404.1/OG0000404.2/OG0000404.3/OG0000404.4/OG0000416.1/OG0000416.4/OG0000416.2/OG0000416.3/OG0000419.4/OG0000419.3/OG0000419.2/OG0000419.1/OG0000430.3/OG0000430.2/OG0000430.1/OG0000433.3/OG0000433.2/OG0000433.1/OG0000434.1/OG0000434.2/OG0000435.3/OG0000435.2/OG0000435.1/OG0000437.2/OG0000437.4/OG0000437.1/OG0000437.3/OG0000446.3/OG0000446.2/OG0000446.1/OG0000448.2/OG0000448.4/OG0000448.1/OG0000448.3/OG0000449.3/OG0000449.1/OG0000449.2/OG0000454.1/OG0000454.2/OG0000456.4/OG0000456.2/OG0000456.3/OG0000456.1/OG0000467.4/OG0000467.3/OG0000467.2/OG0000467.1/OG0000470.3/OG0000470.2/OG0000470.1/OG0000474.3/OG0000474.4/OG0000474.2/OG0000474.5/OG0000474.1/OG0000476.1/OG0000476.2/OG0000476.3/OG0000477.2/OG0000477.3/OG0000477.4/OG0000477.1/OG0000480.3/OG0000480.1/OG0000480.2/OG0000486.3/OG0000486.2/OG0000486.1/OG0000490.2/OG0000490.1/OG0000491.1/OG0000491.2/OG0000491.3/OG0000492.1/OG0000492.3/OG0000492.2/OG0000508.3/OG0000508.1/OG0000508.2/OG0000513.2/OG0000513.1/OG0000520.2/OG0000520.3/OG0000520.1/OG0000521.2/OG0000521.1/OG0000521.3/OG0000522.1/OG0000522.2/OG0000522.3/OG0000524.2/OG0000524.1/OG0000524.3/OG0000525.3/OG0000525.1/OG0000525.2/OG0000526.3/OG0000526.2/OG0000526.1/OG0000540.3/OG0000540.4/OG0000540.2/OG0000540.1/OG0000544.3/OG0000544.1/OG0000544.2/OG0000549.2/OG0000549.1/OG0000550.1/OG0000550.3/OG0000550.2/OG0000555.1/OG0000555.2/OG0000555.3/OG0000556.3/OG0000556.1/OG0000556.2/OG0000557.3/OG0000557.2/OG0000557.1/OG0000558.2/OG0000558.3/OG0000558.1/OG0000559.3/OG0000559.2/OG0000559.1/OG0000563.2/OG0000563.3/OG0000563.1/OG0000567.1/OG0000567.3/OG0000567.2/OG0000570.1/OG0000570.3/OG0000570.2/OG0000576.2/OG0000576.1/OG0000577.3/OG0000577.2/OG0000577.1/OG0000580.2/OG0000580.1/OG0000580.3/OG0000582.3/OG0000582.1/OG0000582.2/OG0000583.2/OG0000583.1/OG0000583.3/OG0000607.1/OG0000607.2/OG0000608.1/OG0000608.2/OG0000613.1/OG0000613.3/OG0000613.2/OG0000615.3/OG0000615.1/OG0000615.2/OG0000618.2/OG0000618.1/OG0000618.3/OG0000619.1/OG0000619.3/OG0000619.2/OG0000627.1/OG0000627.2/OG0000627.3/OG0000628.1/OG0000628.2/OG0000631.2/OG0000631.1/OG0000631.3/OG0000634.3/OG0000634.1/OG0000634.2/OG0000636.3/OG0000636.1/OG0000636.2/OG0000648.2/OG0000648.1/OG0000653.2/OG0000653.1/OG0000653.3/OG0000663.3/OG0000663.2/OG0000663.1/OG0000664.1/OG0000664.2/OG0000670.2/OG0000670.1/OG0000671.3/OG0000671.1/OG0000671.2/OG0000673.2/OG0000673.1/OG0000674.2/OG0000674.3/OG0000674.1/OG0000685.1/OG0000685.2/OG0000689.3/OG0000689.1/OG0000689.2/OG0000691.2/OG0000691.1/OG0000694.2/OG0000694.1/OG0000694.3/OG0000695.2/OG0000695.3/OG0000695.1/OG0000696.1/OG0000696.2/OG0000696.3/OG0000698.2/OG0000698.1/OG0000701.1/OG0000701.3/OG0000701.2/OG0000703.2/OG0000703.1/OG0000704.2/OG0000704.1/OG0000704.3/OG0000706.1/OG0000706.2/OG0000706.3/OG0000707.1/OG0000707.3/OG0000707.2/OG0000708.2/OG0000708.3/OG0000708.1/OG0000709.3/OG0000709.1/OG0000709.2/OG0000723.3/OG0000723.2/OG0000723.1/OG0000724.2/OG0000724.1/OG0000724.3/OG0000725.1/OG0000725.2/OG0000726.3/OG0000726.1/OG0000726.2/OG0000728.3/OG0000728.1/OG0000728.2/OG0000730.2/OG0000730.1/OG0000734.2/OG0000734.1/OG0000737.1/OG0000737.3/OG0000737.2/OG0000739.1/OG0000739.2/OG0000741.2/OG0000741.1/OG0000741.3/OG0000747.1/OG0000747.2/OG0000757.1/OG0000758.1/OG0000758.3/OG0000758.2/OG0000763.1/OG0000763.2/OG0000764.1/OG0000764.2/OG0000764.3/OG0000772.1/OG0000772.2/OG0000780.2/OG0000780.1/OG0000781.2/OG0000781.1/OG0000785.1/OG0000785.2/OG0000789.1/OG0000789.2/OG0000792.1/OG0000792.2/OG0000793.1/OG0000793.2/OG0000795.1/OG0000795.2/OG0000797.1/OG0000797.3/OG0000797.2/OG0000803.2/OG0000803.3/OG0000803.1/OG0000805.3/OG0000805.2/OG0000805.1/OG0000807.1/OG0000807.2/OG0000810.2/OG0000810.1/OG0000812.1/OG0000812.2/OG0000812.3/OG0000825.1/OG0000825.3/OG0000825.2/OG0000828.1/OG0000828.2/OG0000831.2/OG0000831.1/OG0000846.1/OG0000846.2/OG0000847.1/OG0000847.2/OG0000852.2/OG0000852.1/OG0000854.1/OG0000854.2/OG0000855.1/OG0000855.2/OG0000857.3/OG0000857.2/OG0000857.1/OG0000858.1/OG0000858.2/OG0000858.3/OG0000862.2/OG0000862.1/OG0000866.3/OG0000866.2/OG0000866.1/OG0000867.2/OG0000867.1/OG0000883.1/OG0000883.2/OG0000883.3/OG0000884.2/OG0000884.1/OG0000888.1/OG0000888.2/OG0000888.3/OG0000890.3/OG0000890.2/OG0000890.1/OG0000892.1/OG0000892.2/OG0000897.2/OG0000897.1/OG0000908.2/OG0000908.1/OG0000911.2/OG0000911.1/OG0000915.1/OG0000915.2/OG0000916.2/OG0000916.1/OG0000916.3/OG0000917.2/OG0000917.1/OG0000918.2/OG0000918.3/OG0000918.1/OG0000919.2/OG0000919.1/OG0000920.2/OG0000920.1/OG0000921.3/OG0000921.1/OG0000921.2/OG0000931.3/OG0000931.2/OG0000931.1/OG0000932.3/OG0000932.1/OG0000932.2/OG0000933.1/OG0000933.2/OG0000935.2/OG0000935.1/OG0000938.1/OG0000938.3/OG0000938.2/OG0000942.2/OG0000942.3/OG0000942.1/OG0000945.1/OG0000945.2/OG0000946.2/OG0000946.1/OG0000947.1/OG0000947.2/OG0000948.1/OG0000948.2/OG0000952.2/OG0000952.1/OG0000960.1/OG0000960.2/OG0000967.1/OG0000967.2/OG0000967.3/OG0000968.1/OG0000968.3/OG0000968.2/OG0000972.1/OG0000972.2/OG0000976.1/OG0000976.2/OG0000990.2/OG0000990.1/OG0000994.2/OG0000994.1/OG0000999.2/OG0000999.1/OG0001003.1/OG0001003.2/OG0001006.1/OG0001006.2/OG0001007.2/OG0001007.1/OG0001015.1/OG0001016.1/OG0001016.2/OG0001017.1/OG0001017.2/OG0001023.2/OG0001023.1/OG0001025.2/OG0001025.1/OG0001025.3/OG0001027.2/OG0001027.1/OG0001033.2/OG0001033.1/OG0001045.2/OG0001045.1/OG0001047.2/OG0001047.1/OG0001053.1/OG0001053.2/OG0001053.3/OG0001057.1/OG0001057.2/OG0001058.1/OG0001058.2/OG0001067.1/OG0001081.2/OG0001081.1/OG0001082.2/OG0001082.1/OG0001083.1/OG0001083.2/OG0001087.1/OG0001087.2/OG0001090.1/OG0001090.2/OG0001091.2/OG0001091.1/OG0001108.1/OG0001108.2/OG0001109.2/OG0001109.1/OG0001110.1/OG0001110.2/OG0001111.1/OG0001111.2/OG0001115.2/OG0001115.1/OG0001117.2/OG0001117.3/OG0001117.1/OG0001118.1/OG0001118.2/OG0001120.2/OG0001120.1/OG0001125.2/OG0001125.1/OG0001127.2/OG0001127.1/OG0001128.1/OG0001128.2/OG0001141.1/OG0001149.1/OG0001149.2/OG0001153.2/OG0001153.1/OG0001154.1/OG0001154.2/OG0001159.1/OG0001159.2/OG0001162.1/OG0001162.2/OG0001164.2/OG0001164.1/OG0001172.2/OG0001172.1/OG0001173.2/OG0001173.1/OG0001176.1/OG0001176.2/OG0001191.1/OG0001191.2/OG0001193.1/OG0001193.2/OG0001194.2/OG0001194.1/OG0001196.2/OG0001196.1/OG0001198.2/OG0001198.3/OG0001198.1/OG0001199.1/OG0001200.2/OG0001200.1/OG0001202.2/OG0001202.1/OG0001204.2/OG0001204.1/OG0001207.2/OG0001207.1/OG0001210.2/OG0001210.1/OG0001213.1/OG0001213.2/OG0001222.1/OG0001222.2/OG0001225.2/OG0001225.1/OG0001243.2/OG0001243.1/OG0001245.2/OG0001245.1/OG0001247.1/OG0001247.2/OG0001248.1/OG0001248.2/OG0001253.1/OG0001253.2/OG0001257.1/OG0001257.2/OG0001259.2/OG0001259.1/OG0001260.1/OG0001261.1/OG0001261.2/OG0001262.2/OG0001262.1/OG0001265.2/OG0001265.1/OG0001266.2/OG0001266.1/OG0001267.2/OG0001267.1/OG0001268.1/OG0001268.2/OG0001269.2/OG0001269.1/OG0001271.2/OG0001271.1/OG0001274.1/OG0001274.2/OG0001275.2/OG0001275.1/OG0001276.2/OG0001276.1/OG0001299.3/OG0001299.2/OG0001299.1/OG0001305.2/OG0001305.1/OG0001306.2/OG0001306.1/OG0001308.1/OG0001309.1/OG0001309.2/OG0001316.2/OG0001316.1/OG0001322.1/OG0001322.2/OG0001326.1/OG0001328.2/OG0001328.1/OG0001339.2/OG0001339.1/OG0001343.2/OG0001343.1/OG0001349.1/OG0001352.2/OG0001352.1/OG0001355.2/OG0001355.1/OG0001360.2/OG0001360.1/OG0001364.2/OG0001364.1/OG0001388.1/OG0001388.2/OG0001389.1/OG0001391.1/OG0001391.2/OG0001392.2/OG0001392.1/OG0001395.2/OG0001395.1/OG0001401.3/OG0001401.2/OG0001401.1/OG0001403.2/OG0001403.1/OG0001407.1/OG0001407.2/OG0001412.2/OG0001412.1/OG0001416.1/OG0001416.2/OG0001420.1/OG0001437.1/OG0001437.2/OG0001440.1/OG0001440.2/OG0001443.1/OG0001443.2/OG0001445.2/OG0001445.1/OG0001448.2/OG0001448.1/OG0001452.1/OG0001454.1/OG0001454.2/OG0001457.2/OG0001457.1/OG0001462.1/OG0001462.2/OG0001464.1/OG0001464.2/OG0001466.2/OG0001466.1/OG0001469.2/OG0001469.1/OG0001496.3/OG0001496.2/OG0001496.1/OG0001499.1/OG0001501.1/OG0001502.2/OG0001502.1/OG0001507.2/OG0001507.1/OG0001509.2/OG0001509.1/OG0001510.2/OG0001510.1/OG0001511.1/OG0001512.1/OG0001512.2/OG0001513.2/OG0001513.1/OG0001545.1/OG0001545.2/OG0001554.2/OG0001554.1/OG0001558.2/OG0001558.1/OG0001559.2/OG0001559.1/OG0001562.1/OG0001562.2/OG0001569.1/OG0001572.2/OG0001572.1/OG0001582.2/OG0001582.1/OG0001598.2/OG0001598.1/OG0001599.1/OG0001599.2/OG0001600.1/OG0001602.1/OG0001606.2/OG0001606.1/OG0001608.2/OG0001608.1/OG0001612.1/OG0001612.2/OG0001616.1/OG0001616.2/OG0001617.1/OG0001617.2/OG0001618.1/OG0001618.2/OG0001621.2/OG0001621.1/OG0001627.1/OG0001627.2/OG0001631.2/OG0001631.1/OG0001635.1/OG0001638.1/OG0001638.2/OG0001640.1/OG0001640.2/OG0001642.1/OG0001648.2/OG0001648.1/OG0001652.1/OG0001652.2/OG0001658.1/OG0001660.1/OG0001668.1/OG0001668.2/OG0001670.2/OG0001670.1/OG0001672.2/OG0001672.1/OG0001673.1/OG0001678.2/OG0001678.1/OG0001682.1/OG0001682.2/OG0001684.2/OG0001684.1/OG0001690.1/OG0001691.2/OG0001691.1/OG0001697.2/OG0001697.1/OG0001700.1/OG0001703.1/OG0001706.1/OG0001706.2/OG0001710.2/OG0001710.1/OG0001713.1/OG0001714.2/OG0001714.1/OG0001715.2/OG0001715.1/OG0001716.1/OG0001716.2/OG0001718.1/OG0001719.1/OG0001743.1/OG0001743.2/OG0001744.1/OG0001747.1/OG0001747.2/OG0001750.1/OG0001750.2/OG0001751.2/OG0001751.1/OG0001753.1/OG0001753.2/OG0001757.2/OG0001757.1/OG0001761.1/OG0001761.2/OG0001772.2/OG0001772.1/OG0001776.1/OG0001785.1/OG0001785.2/OG0001813.1/OG0001814.1/OG0001814.2/OG0001815.2/OG0001815.1/OG0001817.2/OG0001817.1/OG0001834.1/OG0001835.1/OG0001835.2/OG0001837.1/OG0001837.2/OG0001838.2/OG0001838.1/OG0001842.2/OG0001842.1/OG0001849.1/OG0001849.2/OG0001850.1/OG0001850.2/OG0001853.2/OG0001853.1/OG0001855.1/OG0001855.2/OG0001858.1/OG0001863.2/OG0001863.1/OG0001867.1/OG0001870.2/OG0001870.1/OG0001900.1/OG0001911.2/OG0001911.1/OG0001918.1/OG0001921.1/OG0001921.2/OG0001927.1/OG0001929.1/OG0001932.1/OG0001932.2/OG0001936.1/OG0001936.2/OG0001939.1/OG0001943.1/OG0001943.2/OG0001945.1/OG0001945.2/OG0001948.1/OG0001948.2/OG0001954.1/OG0001955.1/OG0001955.2/OG0001959.2/OG0001959.1/OG0001964.1/OG0001970.1/OG0001970.2/OG0001972.1/OG0001972.2/OG0001973.1/OG0001976.2/OG0001976.1/OG0001978.1/OG0001978.2/OG0001979.1/OG0001980.1/OG0001980.2/OG0001992.1/OG0001993.1/OG0002000.1/OG0002008.1/OG0002016.2/OG0002016.1/OG0002018.1/OG0002024.1/OG0002024.2/OG0002030.1/OG0002030.2/OG0002033.1/OG0002035.2/OG0002035.1/OG0002037.1/OG0002037.2/OG0002047.1/OG0002047.2/OG0002057.2/OG0002057.1/OG0002062.2/OG0002062.1/OG0002066.2/OG0002066.1/OG0002074.2/OG0002074.1/OG0002079.1/OG0002101.1/OG0002101.2/OG0002106.1/OG0002107.2/OG0002107.1/OG0002108.1/OG0002109.1/OG0002110.1/OG0002112.1/OG0002116.2/OG0002116.1/OG0002118.1/OG0002126.2/OG0002126.1/OG0002128.1/OG0002128.2/OG0002129.1/OG0002134.1/OG0002138.2/OG0002138.1/OG0002139.1/OG0002142.1/OG0002142.2/OG0002144.1/OG0002144.2/OG0002146.1/OG0002149.2/OG0002149.1/OG0002150.2/OG0002150.1/OG0002154.1/OG0002154.2/OG0002157.2/OG0002157.1/OG0002160.1/OG0002162.1/OG0002162.2/OG0002163.1/OG0002163.2/OG0002167.1/OG0002173.1/OG0002173.2/OG0002175.1/OG0002178.1/OG0002178.2/OG0002182.1/OG0002182.2/OG0002205.1/OG0002207.1/OG0002207.2/OG0002214.1/OG0002221.1/OG0002222.1/OG0002222.2/OG0002223.1/OG0002228.1/OG0002229.1/OG0002229.2/OG0002236.1/OG0002236.2/OG0002242.2/OG0002242.1/OG0002243.1/OG0002243.2/OG0002254.1/OG0002262.1/OG0002263.1/OG0002263.2/OG0002277.2/OG0002277.1/OG0002279.1/OG0002281.1/OG0002281.2/OG0002284.1/OG0002288.1/OG0002288.2/OG0002290.1/OG0002292.2/OG0002292.1/OG0002294.1/OG0002294.2/OG0002298.1/OG0002332.1/OG0002340.1/OG0002340.2/OG0002344.2/OG0002344.1/OG0002348.1/OG0002350.1/OG0002350.2/OG0002355.1/OG0002357.1/OG0002357.2/OG0002358.1/OG0002358.2/OG0002360.1/OG0002360.2/OG0002361.2/OG0002361.1/OG0002364.1/OG0002364.2/OG0002366.1/OG0002366.2/OG0002368.2/OG0002368.1/OG0002369.1/OG0002377.1/OG0002377.2/OG0002381.2/OG0002381.1/OG0002384.1/OG0002386.1/OG0002387.1/OG0002399.1/OG0002399.2/OG0002403.2/OG0002403.1/OG0002404.1/OG0002404.2/OG0002408.2/OG0002408.1/OG0002409.1/OG0002412.2/OG0002412.1/OG0002431.1/OG0002431.2/OG0002443.2/OG0002443.1/OG0002454.1/OG0002454.2/OG0002455.1/OG0002463.1/OG0002464.1/OG0002464.2/OG0002467.1/OG0002468.1/OG0002468.2/OG0002469.1/OG0002470.1/OG0002473.1/OG0002473.2/OG0002474.2/OG0002474.1/OG0002481.1/OG0002486.1/OG0002486.2/OG0002488.2/OG0002488.1/OG0002501.1/OG0002501.2/OG0002502.1/OG0002506.1/OG0002509.2/OG0002509.1/OG0002510.1/OG0002510.2/OG0002514.1/OG0002514.2/OG0002515.1/OG0002551.1/OG0002551.2/OG0002553.1/OG0002556.1/OG0002567.1/OG0002572.1/OG0002573.1/OG0002579.2/OG0002579.1/OG0002584.1/OG0002584.2/OG0002585.1/OG0002590.1/OG0002591.1/OG0002594.2/OG0002594.1/OG0002596.1/OG0002596.2/OG0002597.1/OG0002597.2/OG0002598.1/OG0002598.2/OG0002601.1/OG0002602.2/OG0002602.1/OG0002614.1/OG0002621.1/OG0002623.2/OG0002623.1/OG0002624.1/OG0002625.1/OG0002632.1/OG0002636.1/OG0002640.1/OG0002642.1/OG0002642.2/OG0002649.1/OG0002650.1/OG0002650.2/OG0002651.1/OG0002655.2/OG0002655.1/OG0002659.1/OG0002661.1/OG0002663.1/OG0002664.1/OG0002666.1/OG0002668.2/OG0002668.1/OG0002670.1/OG0002707.1/OG0002707.2/OG0002709.1/OG0002716.1/OG0002720.1/OG0002722.1/OG0002728.1/OG0002730.1/OG0002732.1/OG0002738.1/OG0002738.2/OG0002741.1/OG0002742.1/OG0002743.1/OG0002743.2/OG0002745.1/OG0002745.2/OG0002746.1/OG0002747.1/OG0002752.1/OG0002756.1/OG0002761.1/OG0002762.2/OG0002762.1/OG0002766.2/OG0002766.1/OG0002767.1/OG0002771.1/OG0002774.2/OG0002774.1/OG0002776.1/OG0002780.1/OG0002782.1/OG0002784.2/OG0002784.1/OG0002785.2/OG0002785.1/OG0002794.2/OG0002794.1/OG0002796.1/OG0002797.1/OG0002807.1/OG0002810.1/OG0002823.1/OG0002824.1/OG0002824.2/OG0002826.1/OG0002826.2/OG0002848.1/OG0002850.1/OG0002856.1/OG0002856.2/OG0002863.1/OG0002867.2/OG0002867.1/OG0002873.1/OG0002873.2/OG0002879.2/OG0002879.1/OG0002880.1/OG0002886.1/OG0002886.2/OG0002890.1/OG0002890.2/OG0002899.1/OG0002904.1/OG0002907.1/OG0002915.1/OG0002916.1/OG0002918.1/OG0002921.1/OG0002923.1/OG0002924.1/OG0002925.1/OG0002932.1/OG0002937.1/OG0002937.2/OG0002941.2/OG0002941.1/OG0002943.2/OG0002943.1/OG0002944.1/OG0002945.2/OG0002945.1/OG0002949.1/OG0002949.2/OG0002954.1/OG0002955.1/OG0002956.1/OG0002956.2/OG0002959.1/OG0002963.1/OG0002965.1/OG0002971.1/OG0003014.1/OG0003028.1/OG0003028.2/OG0003031.1/OG0003036.1/OG0003042.2/OG0003042.1/OG0003043.1/OG0003046.1/OG0003047.1/OG0003048.1/OG0003056.2/OG0003056.1/OG0003058.1/OG0003061.1/OG0003065.1/OG0003067.1/OG0003068.1/OG0003070.1/OG0003071.1/OG0003073.1/OG0003076.1/OG0003078.1/OG0003088.1/OG0003090.1/OG0003093.1/OG0003095.1/OG0003096.1/OG0003097.1/OG0003098.1/OG0003104.1/OG0003113.1/OG0003116.1/OG0003117.1/OG0003122.1/OG0003131.1/OG0003137.1/OG0003138.1/OG0003142.1/OG0003143.1/OG0003146.1/OG0003147.1/OG0003162.1/OG0003189.2/OG0003189.1/OG0003190.1/OG0003193.1/OG0003202.1/OG0003210.1/OG0003212.1/OG0003217.1/OG0003218.1/OG0003224.1/OG0003228.1/OG0003231.1/OG0003243.1/OG0003248.1/OG0003264.1/OG0003266.2/OG0003266.1/OG0003267.1/OG0003270.1/OG0003274.1/OG0003275.1/OG0003275.2/OG0003279.1/OG0003283.1/OG0003285.1/OG0003287.1/OG0003291.1/OG0003292.1/OG0003301.2/OG0003301.1/OG0003302.1/OG0003303.1/OG0003304.1/OG0003310.1/OG0003312.1/OG0003312.2/OG0003317.1/OG0003323.1/OG0003326.1/OG0003328.1/OG0003344.1/OG0003345.1/OG0003390.1/OG0003396.1/OG0003416.1/OG0003417.1/OG0003421.1/OG0003422.1/OG0003423.1/OG0003430.1/OG0003431.1/OG0003435.1/OG0003442.1/OG0003444.1/OG0003446.1/OG0003449.1/OG0003453.1/OG0003456.1/OG0003457.1/OG0003464.1/OG0003466.1/OG0003472.1/OG0003473.1/OG0003477.1/OG0003478.1/OG0003478.2/OG0003479.1/OG0003481.1/OG0003483.1/OG0003484.1/OG0003486.1/OG0003490.1/OG0003494.1/OG0003496.1/OG0003502.1/OG0003503.1/OG0003511.1/OG0003521.1/OG0003522.1/OG0003523.1/OG0003524.1/OG0003525.1/OG0003526.1/OG0003527.1/OG0003528.1/OG0003539.1/OG0003540.1/OG0003558.1/OG0003566.1/OG0003580.1/OG0003582.1/OG0003584.1/OG0003590.1/OG0003591.1/OG0003593.1/OG0003597.1/OG0003598.1/OG0003642.1/OG0003644.1/OG0003659.1/OG0003664.1/OG0003665.1/OG0003667.1/OG0003683.1/OG0003690.1/OG0003691.1/OG0003692.1/OG0003693.1/OG0003698.1/OG0003699.1/OG0003702.1/OG0003704.1/OG0003704.2/OG0003708.1/OG0003710.1/OG0003711.1/OG0003715.1/OG0003717.1/OG0003718.1/OG0003721.1/OG0003723.1/OG0003724.1/OG0003725.1/OG0003726.2/OG0003726.1/OG0003730.1/OG0003731.1/OG0003736.1/OG0003738.1/OG0003750.1/OG0003754.1/OG0003755.1/OG0003756.1/OG0003763.1/OG0003766.1/OG0003768.1/OG0003771.1/OG0003774.1/OG0003778.1/OG0003779.1/OG0003783.1/OG0003788.1/OG0003793.1/OG0003795.1/OG0003804.1/OG0003809.1/OG0003819.1/OG0003824.1/OG0003826.1/OG0003827.1/OG0003829.1/OG0003830.1/OG0003831.1/OG0003833.1/OG0003839.1/OG0003841.1/OG0003842.1/OG0003845.1/OG0003857.1/OG0003918.1/OG0003919.1/OG0003926.1/OG0003931.1/OG0003937.1/OG0003941.1/OG0003943.1/OG0003945.1/OG0003946.1/OG0003951.1/OG0003952.1/OG0003953.1/OG0003958.1/OG0003961.1/OG0003965.1/OG0003968.1/OG0003969.1/OG0003972.1/OG0003977.1/OG0003983.1/OG0003990.1/OG0003991.1/OG0003993.1/OG0003994.1/OG0003995.1/OG0004007.1/OG0004009.1/OG0004011.1/OG0004018.1/OG0004019.1/OG0004024.1/OG0004029.1/OG0004038.1/OG0004044.1/OG0004045.1/OG0004046.1/OG0004047.1/OG0004055.1/OG0004064.1/OG0004067.1/OG0004068.1/OG0004069.1/OG0004079.1/OG0004083.1/OG0004084.1/OG0004089.1/OG0004092.1/OG0004093.1/OG0004094.1/OG0004097.1/OG0004110.1/OG0004111.1/OG0004112.1/OG0004112.2/OG0004115.1/OG0004119.1/OG0004127.1/OG0004134.1/OG0004135.1/OG0004136.1/OG0004137.1/OG0004138.1/OG0004144.1/OG0004145.1/OG0004146.1/OG0004152.1/OG0004203.1/OG0004207.1/OG0004223.1/OG0004234.1/OG0004235.1/OG0004240.1/OG0004241.1/OG0004245.1/OG0004246.1/OG0004249.1/OG0004251.1/OG0004256.1/OG0004261.1/OG0004263.1/OG0004264.1/OG0004283.1/OG0004288.1/OG0004289.1/OG0004291.1/OG0004293.1/OG0004295.1/OG0004296.1/OG0004297.1/OG0004300.1/OG0004301.1/OG0004304.1/OG0004305.1/OG0004308.1/OG0004308.2/OG0004311.1/OG0004315.1/OG0004321.1/OG0004326.2/OG0004326.1/OG0004327.1/OG0004330.1/OG0004332.1/OG0004333.1/OG0004335.1/OG0004336.1/OG0004338.1/OG0004342.1/OG0004343.1/OG0004350.1/OG0004351.1/OG0004354.1/OG0004355.1/OG0004356.1/OG0004359.1/OG0004361.1/OG0004363.1/OG0004369.1/OG0004370.1/OG0004371.1/OG0004374.1/OG0004374.2/OG0004389.1/OG0004391.1/OG0004393.1/OG0004396.1/OG0004397.1/OG0004398.1/OG0004399.1/OG0004400.1/OG0004402.1/OG0004404.1/OG0004408.1/OG0004409.1/OG0004411.1/OG0004413.1/OG0004414.1/OG0004415.1/OG0004416.1/OG0004417.1/OG0004419.1/OG0004422.1/OG0004423.1/OG0004432.1/OG0004433.1/OG0004434.1/OG0004437.1/OG0004441.1/OG0004444.1/OG0004447.1/OG0004450.1/OG0004452.1/OG0004457.1/OG0004460.1/OG0004461.1/OG0004464.1/OG0004468.1/OG0004469.1/OG0004471.1/OG0004477.1/OG0004478.1/OG0004480.1/OG0004482.1/OG0004483.1/OG0004484.1/OG0004485.1/OG0004487.1/OG0004489.1/OG0004493.1/OG0004536.1/OG0004538.1/OG0004539.1/OG0004554.1/OG0004557.1/OG0004559.1/OG0004561.1/OG0004563.1/OG0004566.1/OG0004568.1/OG0004569.1/OG0004571.1/OG0004574.1/OG0004576.1/OG0004579.1/OG0004582.1/OG0004583.1/OG0004588.1/OG0004589.1/OG0004590.1/OG0004591.1/OG0004595.1/OG0004597.2/OG0004597.1/OG0004601.1/OG0004602.1/OG0004611.1/OG0004612.1/OG0004614.1/OG0004616.1/OG0004618.1/OG0004621.1/OG0004622.1/OG0004624.1/OG0004627.1/OG0004628.1/OG0004630.1/OG0004631.1/OG0004632.1/OG0004643.1/OG0004648.1/OG0004650.1/OG0004653.1/OG0004656.1/OG0004662.1/OG0004666.1/OG0004667.1/OG0004694.1/OG0004699.2/OG0004699.1/OG0004700.1/OG0004703.1/OG0004704.1/OG0004711.1/OG0004714.1/OG0004717.1/OG0004718.1/OG0004720.1/OG0004723.1/OG0004725.1/OG0004728.1/OG0004729.1/OG0004731.1/OG0004735.1/OG0004738.1/OG0004742.1/OG0004743.1/OG0004746.1/OG0004749.1/OG0004751.1/OG0004752.1/OG0004755.1/OG0004757.1/OG0004758.1/OG0004768.1/OG0004771.1/OG0004778.1/OG0004780.1/OG0004788.1/OG0004789.1/OG0004792.1/OG0004793.1/OG0004796.1/OG0004798.1/OG0004807.1/OG0004815.1/OG0004883.1/OG0004890.1/OG0004895.1/OG0004900.1/OG0004904.1/OG0004914.1/OG0004920.1/OG0004925.1/OG0004928.1/OG0004930.1/OG0004931.1/OG0004932.1/OG0004933.1/OG0004942.1/OG0004943.1/OG0004944.1/OG0004948.1/OG0004949.1/OG0004952.1/OG0004954.1/OG0004955.1/OG0004957.1/OG0004958.1/OG0004959.1/OG0004961.1/OG0004965.1/OG0004970.1/OG0004972.1/OG0004973.1/OG0004974.1/OG0004981.1/OG0004986.1/OG0004993.1/OG0004994.1/OG0004999.1/OG0005002.1/OG0005003.1/OG0005004.1/OG0005008.1/OG0005011.1/OG0005013.1/OG0005015.1/OG0005016.1/OG0005025.1/OG0005030.1/OG0005035.1/OG0005039.1/OG0005043.1/OG0005048.1/OG0005051.1/OG0005053.1/OG0005054.1/OG0005055.1/OG0005058.1/OG0005059.1/OG0005063.1/OG0005073.1/OG0005074.1/OG0005077.1/OG0005078.1/OG0005081.1/OG0005082.1/OG0005085.1/OG0005090.1/OG0005091.1/OG0005102.1/OG0005103.1/OG0005105.1/OG0005106.1/OG0005112.1/OG0005115.1/OG0005116.1/OG0005120.1/OG0005123.1/OG0005124.1/OG0005127.1/OG0005128.1/OG0005131.1/OG0005132.1/OG0005135.1/OG0005138.1/OG0005142.1/OG0005144.1/OG0005147.1/OG0005152.1/OG0005153.1/OG0005154.1/OG0005156.1/OG0005159.1/OG0005160.1/OG0005161.1/OG0005162.1/OG0005163.1/OG0005166.1/OG0005168.1/OG0005171.1/OG0005237.1/OG0005238.1/OG0005243.1/OG0005246.1/OG0005254.1/OG0005256.1/OG0005257.1/OG0005258.1/OG0005265.1/OG0005272.1/OG0005273.1/OG0005276.2/OG0005276.1/OG0005278.1/OG0005281.1/OG0005283.1/OG0005284.1/OG0005293.1/OG0005296.1/OG0005297.1/OG0005298.1/OG0005299.1/OG0005300.1/OG0005303.1/OG0005304.1/OG0005306.1/OG0005307.1/OG0005310.1/OG0005313.1/OG0005318.1/OG0005319.1/OG0005324.1/OG0005332.1/OG0005338.1/OG0005345.1/OG0005346.1/OG0005347.1/OG0005354.1/OG0005359.1/OG0005360.1/OG0005361.1/OG0005364.1/OG0005368.1/OG0005370.1/OG0005372.1/OG0005374.1/OG0005381.1/OG0005382.1/OG0005383.1/OG0005386.1/OG0005392.1/OG0005394.1/OG0005396.1/OG0005397.1/OG0005400.1/OG0005402.1/OG0005405.1/OG0005406.1/OG0005412.1/OG0005413.1/OG0005416.1/OG0005417.1/OG0005423.1/OG0005428.1/OG0005432.1/OG0005435.1/OG0005448.1/OG0005450.1/OG0005451.1/OG0005452.1/OG0005457.1/OG0005458.1/OG0005460.1/OG0005464.1/OG0005465.1/OG0005466.1/OG0005473.1/OG0005479.1/OG0005488.1/OG0005489.1/OG0005490.1/OG0005492.1/OG0005494.1/OG0005495.1/OG0005505.1/OG0005508.1/OG0005513.1/OG0005514.1/OG0005517.1/OG0005519.1/OG0005526.1/OG0005527.1/OG0005530.1/OG0005535.1/OG0005537.1/OG0005539.1/OG0005542.1/OG0005543.1/OG0005551.1/OG0005554.1/OG0005555.1/OG0005558.1/OG0005564.1/OG0005567.1/OG0005569.1/OG0005570.1/OG0005571.1/OG0005574.1/OG0005575.1/OG0005580.1/OG0005583.1/OG0005585.1/OG0005648.1/OG0005649.1/OG0005651.1/OG0005653.1/OG0005656.1/OG0005657.1/OG0005664.1/OG0005666.1/OG0005671.1/OG0005676.1/OG0005677.1/OG0005678.1/OG0005686.1/OG0005691.1/OG0005693.1/OG0005702.1/OG0005716.1/OG0005717.1/OG0005719.1/OG0005720.1/OG0005722.1/OG0005723.1/OG0005724.1/OG0005727.1/OG0005728.1/OG0005733.1/OG0005736.1/OG0005737.1/OG0005738.1/OG0005743.1/OG0005744.1/OG0005754.1/OG0005762.1/OG0005764.1/OG0005767.1/OG0005770.1/OG0005771.1/OG0005786.1/OG0005788.1/OG0005789.1/OG0005796.1/OG0005797.1/OG0005802.1/OG0005804.1/OG0005806.1/OG0005811.1/OG0005812.1/OG0005815.1/OG0005817.1/OG0005818.1/OG0005819.1/OG0005821.1/OG0005823.1/OG0005824.1/OG0005825.1/OG0005827.1/OG0005828.1/OG0005838.1/OG0005839.1/OG0005845.1/OG0005847.1/OG0005850.1/OG0005851.1/OG0005852.1/OG0005853.1/OG0005854.1/OG0005858.1/OG0005865.1/OG0005871.1/OG0005872.1/OG0005</t>
  </si>
  <si>
    <t>OG0000512.1/OG0000512.8/OG0000512.3/OG0000512.7/OG0000512.9/OG0000512.5/OG0000512.6/OG0000512.4/OG0000512.2/OG0001632.1/OG0002287.1/OG0003313.2/OG0003313.1/OG0003671.1/OG0004031.1/OG0004117.2/OG0004117.1/OG0005014.1/OG0005190.1/OG0005598.1/OG0005706.1/OG0005794.1/OG0005927.1/OG0005991.1/OG0006049.1/OG0006411.1/OG0006682.1/OG0006746.1/OG0006746.2/OG0006834.1/OG0007000.1/OG0007434.1/OG0008059.1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</si>
  <si>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0000054.3/OG0000054.7/OG0000054.6/OG0000054.4/OG0000054.2/OG0000054.1/OG0000054.5/OG0000091.3/OG0000091.4/OG0000091.7/OG0000091.1/OG0000091.6/OG0000091.5/OG0000091.8/OG0000091.2/OG0000103.5/OG0000103.8/OG0000103.7/OG0000103.2/OG0000103.6/OG0000103.1/OG0000103.9/OG0000103.3/OG0000103.4/OG0000155.5/OG0000155.4/OG0000155.3/OG0000155.1/OG0000155.6/OG0000155.2/OG0000187.6/OG0000187.5/OG0000187.4/OG0000187.3/OG0000187.1/OG0000187.2/OG0000232.4/OG0000232.2/OG0000232.5/OG0000232.1/OG0000232.3/OG0000291.3/OG0000291.4/OG0000291.2/OG0000291.1/OG0000293.1/OG0000293.3/OG0000293.4/OG0000293.5/OG0000293.2/OG0000296.1/OG0000296.2/OG0000296.3/OG0000306.4/OG0000306.1/OG0000306.2/OG0000306.3/OG0000315.1/OG0000315.2/OG0000315.3/OG0000315.4/OG0000337.3/OG0000337.1/OG0000337.2/OG0000400.4/OG0000400.1/OG0000400.3/OG0000400.2/OG0000418.4/OG0000418.3/OG0000418.2/OG0000418.1/OG0000458.1/OG0000458.3/OG0000458.4/OG0000458.2/OG0000508.3/OG0000508.1/OG0000508.2/OG0000522.1/OG0000522.2/OG0000522.3/OG0000524.2/OG0000524.1/OG0000524.3/OG0000533.2/OG0000533.3/OG0000533.4/OG0000533.1/OG0000597.1/OG0000597.2/OG0000597.3/OG0000614.3/OG0000614.2/OG0000614.1/OG0000707.1/OG0000707.3/OG0000707.2/OG0000762.3/OG0000762.1/OG0000762.2/OG0000814.3/OG0000814.1/OG0000814.2/OG0000878.2/OG0000878.1/OG0000878.3/OG0000895.1/OG0000895.2/OG0000917.2/OG0000917.1/OG0000934.3/OG0000934.1/OG0000934.2/OG0000936.2/OG0000936.1/OG0000940.2/OG0000940.1/OG0000969.1/OG0000969.2/OG0001030.3/OG0001030.2/OG0001030.1/OG0001033.2/OG0001033.1/OG0001054.1/OG0001054.2/OG0001130.1/OG0001130.2/OG0001149.1/OG0001149.2/OG0001157.2/OG0001157.1/OG0001212.2/OG0001212.1/OG0001229.3/OG0001229.1/OG0001229.2/OG0001251.2/OG0001251.1/OG0001272.2/OG0001272.1/OG0001314.1/OG0001314.2/OG0001356.1/OG0001356.2/OG0001510.2/OG0001510.1/OG0001583.2/OG0001583.1/OG0001639.1/OG0001639.2/OG0001682.1/OG0001682.2/OG0001697.2/OG0001697.1/OG0001754.1/OG0001754.2/OG0001826.2/OG0001826.1/OG0001870.2/OG0001870.1/OG0001934.2/OG0001934.1/OG0001951.1/OG0001951.2/OG0001956.1/OG0002020.2/OG0002020.1/OG0002037.1/OG0002037.2/OG0002074.2/OG0002074.1/OG0002113.1/OG0002121.1/OG0002121.2/OG0002128.1/OG0002128.2/OG0002158.2/OG0002158.1/OG0002219.1/OG0002255.1/OG0002255.2/OG0002298.1/OG0002358.1/OG0002358.2/OG0002370.1/OG0002404.1/OG0002404.2/OG0002472.1/OG0002569.1/OG0002585.1/OG0002656.1/OG0002762.2/OG0002762.1/OG0002786.1/OG0002790.1/OG0002805.1/OG0002806.1/OG0002806.2/OG0002876.1/OG0002879.2/OG0002879.1/OG0002902.1/OG0002931.1/OG0002954.1/OG0002969.1/OG0003058.1/OG0003062.1/OG0003074.2/OG0003074.1/OG0003084.1/OG0003085.1/OG0003091.1/OG0003098.1/OG0003111.1/OG0003243.1/OG0003250.1/OG0003278.1/OG0003285.1/OG0003299.1/OG0003309.1/OG0003316.1/OG0003316.2/OG0003324.1/OG0003344.1/OG0003428.1/OG0003449.1/OG0003466.1/OG0003468.1/OG0003494.1/OG0003527.1/OG0003531.1/OG0003536.1/OG0003554.1/OG0003567.1/OG0003575.1/OG0003579.1/OG0003655.1/OG0003655.2/OG0003689.1/OG0003721.1/OG0003727.1/OG0003734.1/OG0003737.1/OG0003740.1/OG0003753.1/OG0003817.1/OG0003835.1/OG0003848.1/OG0003849.1/OG0003852.1/OG0003856.1/OG0003983.1/OG0003984.1/OG0004001.1/OG0004009.1/OG0004028.1/OG0004042.1/OG0004047.1/OG0004056.1/OG0004064.1/OG0004067.1/OG0004087.1/OG0004105.1/OG0004127.1/OG0004136.1/OG0004147.1/OG0004149.1/OG0004154.1/OG0004243.1/OG0004272.1/OG0004300.1/OG0004301.1/OG0004310.1/OG0004318.1/OG0004335.1/OG0004341.1/OG0004346.1/OG0004361.1/OG0004373.1/OG0004394.1/OG0004411.1/OG0004414.1/OG0004435.1/OG0004458.1/OG0004463.1/OG0004471.1/OG0004576.1/OG0004590.1/OG0004640.1/OG0004673.1/OG0004679.1/OG0004693.1/OG0004726.1/OG0004750.1/OG0004762.1/OG0004932.1/OG0004933.1/OG0004981.1/OG0004992.1/OG0005030.1/OG0005050.1/OG0005080.1/OG0005092.1/OG0005100.1/OG0005102.1/OG0005109.1/OG0005137.1/OG0005171.1/OG0005267.1/OG0005275.1/OG0005277.1/OG0005287.1/OG0005339.1/OG0005341.1/OG0005343.1/OG0005350.1/OG0005357.1/OG0005358.1/OG0005359.1/OG0005365.1/OG0005402.1/OG0005416.1/OG0005461.1/OG0005475.1/OG0005483.1/OG0005489.1/OG0005494.1/OG0005496.1/OG0005519.1/OG0005541.1/OG0005546.1/OG0005553.1/OG0005565.1/OG0005583.1/OG0005585.1/OG0005586.1/OG0005721.1/OG0005763.1/OG0005770.1/OG0005816.1/OG0005830.1/OG0005832.1/OG0005844.1/OG0005862.1/OG0005864.1/OG0005902.1/OG0005930.1/OG0005931.1/OG0005960.1/OG0005982.1/OG0006032.1/OG0006041.1/OG0006056.1/OG0006161.1/OG0006181.1/OG0006269.1/OG0006297.1/OG0006315.1/OG0006331.1/OG0006350.1/OG0006415.1/OG0006432.1/OG0006440.1/OG0006452.1/OG0006456.1/OG0006468.1/OG0006513.1/OG0006514.1/OG0006518.1/OG0006671.1/OG0006678.1/OG0006703.1/OG0006722.1/OG0006754.1/OG0006757.1/OG0006776.1/OG0006867.1/OG0006891.1/OG0006931.1/OG0006942.1/OG0006958.1/OG0006959.1/OG0007110.1/OG0007208.1/OG0007215.1/OG0007217.1/OG0007246.1/OG0007278.1/OG0007319.1/OG0007320.1/OG0007354.1/OG0007364.1/OG0007380.1/OG0007410.1/OG0007422.1/OG0007660.1/OG0007685.1/OG0007730.1/OG0007789.1/OG0007801.1/OG0007811.1/OG0007848.1/OG0008012.1/OG0008039.1/OG0008553.1/OG0008785.1/OG0009072.1</t>
  </si>
  <si>
    <t>OG0000494.1/OG0000494.2/OG0000494.3/OG0000494.4/OG0000553.2/OG0000553.3/OG0000553.1/OG0000553.4/OG0002497.2/OG0002497.1/OG0002646.1/OG0002966.1/OG0003797.1/OG0004157.1/OG0004282.1/OG0004438.1/OG0004739.1/OG0005093.1/OG0005398.1/OG0005427.1/OG0005444.1/OG0005499.1/OG0006022.1/OG0006061.1/OG0006243.1/OG0006285.1/OG0006396.1/OG0006408.1/OG0006471.1/OG0006492.1/OG0006598.1/OG0006772.1/OG0006786.1/OG0006950.1/OG0006969.1/OG0007236.1/OG0007296.1/OG0007350.1/OG0007379.1/OG0007415.1/OG0007580.1/OG0007586.1/OG0007681.1/OG0007959.1/OG0007983.1/OG0008080.1/OG0008129.1/OG0008132.1/OG0008154.1/OG0008207.1/OG0008221.1/OG0008414.1/OG0008479.1/OG0008751.1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</si>
  <si>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0000424.2/OG0000424.1/OG0001263.1/OG0001263.2/OG0001461.1/OG0001461.2/OG0006236.1</t>
  </si>
  <si>
    <t>OG0007332.1/OG0011448.1</t>
  </si>
  <si>
    <t>OG0000181.3/OG0000181.5/OG0000181.1/OG0000181.2/OG0000181.4/OG0000386.3/OG0000386.1/OG0000386.4/OG0000386.2/OG0001248.1/OG0001248.2/OG0001998.1/OG0002366.1/OG0002366.2/OG0002786.1/OG0003107.1/OG0003707.1/OG0004693.1/OG0005043.1/OG0006248.1/OG0006413.1</t>
  </si>
  <si>
    <t>OG0002624.1/OG0003756.1/OG0005396.1</t>
  </si>
  <si>
    <t>OG0002740.2/OG0002740.1/OG0004970.1</t>
  </si>
  <si>
    <t>OG0000054.3/OG0000054.7/OG0000054.6/OG0000054.4/OG0000054.2/OG0000054.1/OG0000054.5/OG0002790.1/OG0006741.1</t>
  </si>
  <si>
    <t>OG0000247.4/OG0000247.5/OG0000247.1/OG0000247.3/OG0000247.2/OG0000278.4/OG0000278.2/OG0000278.1/OG0000278.3/OG0000278.5/OG0000356.4/OG0000356.1/OG0000356.2/OG0000356.3/OG0000484.2/OG0000484.1/OG0000484.3/OG0000571.3/OG0000571.1/OG0000571.2/OG0001368.2/OG0001368.1/OG0001509.2/OG0001509.1/OG0002475.1/OG0004281.1/OG0005774.1</t>
  </si>
  <si>
    <t>OG0007185.1</t>
  </si>
  <si>
    <t>OG0003269.1/OG0006953.1</t>
  </si>
  <si>
    <t>OG0000524.2/OG0000524.1/OG0000524.3/OG0000936.2/OG0000936.1/OG0001356.1/OG0001356.2/OG0002020.2/OG0002020.1/OG0003848.1/OG0004272.1/OG0004679.1/OG0005050.1/OG0005357.1/OG0005586.1/OG0005721.1/OG0005931.1/OG0005982.1/OG0006432.1/OG0006468.1/OG0006703.1/OG0006722.1/OG0006942.1/OG0007320.1/OG0007685.1/OG0007730.1/OG0008785.1</t>
  </si>
  <si>
    <t>OG0006052.1</t>
  </si>
  <si>
    <t>OG0005091.1/OG0005284.1</t>
  </si>
  <si>
    <t>OG0001345.3/OG0001345.2/OG0001345.1/OG0002148.1/OG0002148.2/OG0004280.1/OG0004456.1/OG0004795.1/OG0005376.1/OG0006064.1/OG0006257.1/OG0006761.1/OG0006813.1/OG0007186.1/OG0007196.1/OG0007654.1/OG0007744.1/OG0008019.1/OG0008220.1/OG0008455.1/OG0008519.1</t>
  </si>
  <si>
    <t>OG0004150.1/OG0004837.1/OG0005180.1/OG0007344.1</t>
  </si>
  <si>
    <t>OG0000051.3/OG0000051.1/OG0000051.7/OG0000051.9/OG0000051.11/OG0000051.6/OG0000051.2/OG0000051.5/OG0000051.4/OG0000051.10/OG0000051.8/OG0000074.1/OG0000074.8/OG0000074.3/OG0000074.2/OG0000074.6/OG0000074.5/OG0000074.7/OG0000074.4/OG0000087.5/OG0000087.7/OG0000087.2/OG0000087.1/OG0000087.4/OG0000087.6/OG0000087.3/OG0000150.2/OG0000150.4/OG0000150.3/OG0000150.1/OG0000150.5/OG0000318.4/OG0000318.2/OG0000318.1/OG0000318.3/OG0000618.2/OG0000618.1/OG0000618.3/OG0000710.3/OG0000710.1/OG0000710.2/OG0000890.3/OG0000890.2/OG0000890.1/OG0001173.2/OG0001173.1/OG0001247.1/OG0001247.2/OG0001785.1/OG0001785.2/OG0002384.1/OG0002409.1/OG0002413.1/OG0002443.2/OG0002443.1/OG0002557.2/OG0002557.1/OG0002794.2/OG0002794.1/OG0002949.1/OG0002949.2/OG0003511.1/OG0003590.1/OG0003699.1/OG0003718.1/OG0004044.1/OG0004155.1/OG0004249.1/OG0004287.1/OG0004408.1/OG0004419.1/OG0004433.1/OG0004653.1/OG0004778.1/OG0004815.1/OG0005013.1/OG0005140.1/OG0005159.1/OG0005243.1/OG0005320.1/OG0005413.1/OG0005466.1/OG0005819.1/OG0005821.1/OG0005852.1/OG0005925.1/OG0006375.1/OG0006381.1/OG0006846.1/OG0006850.1/OG0006889.1/OG0006901.1/OG0007748.1/OG0007980.1/OG0008000.1</t>
  </si>
  <si>
    <t>OG0000170.2/OG0000170.4/OG0000170.1/OG0000170.3/OG0000248.4/OG0000248.2/OG0000248.3/OG0000248.1/OG0000248.5/OG0000580.2/OG0000580.1/OG0000580.3/OG0000619.1/OG0000619.3/OG0000619.2/OG0000696.1/OG0000696.2/OG0000696.3/OG0000862.2/OG0000862.1/OG0001016.1/OG0001016.2/OG0001033.2/OG0001033.1/OG0001169.2/OG0001169.1/OG0001401.3/OG0001401.2/OG0001401.1/OG0001464.1/OG0001464.2/OG0001744.1/OG0001750.1/OG0001750.2/OG0001870.2/OG0001870.1/OG0002154.1/OG0002154.2/OG0002295.1/OG0002650.1/OG0002650.2/OG0002709.1/OG0002761.1/OG0002785.2/OG0002785.1/OG0002873.1/OG0002873.2/OG0003043.1/OG0003266.2/OG0003266.1/OG0003396.1/OG0003456.1/OG0003466.1/OG0003472.1/OG0003642.1/OG0003750.1/OG0003778.1/OG0003830.1/OG0003931.1/OG0003951.1/OG0003969.1/OG0004137.1/OG0004246.1/OG0004252.1/OG0004260.1/OG0004311.1/OG0004371.1/OG0004487.1/OG0004579.1/OG0004601.1/OG0004700.1/OG0004895.1/OG0004904.1/OG0004920.1/OG0004994.1/OG0005017.1/OG0005171.1/OG0005278.1/OG0005402.1/OG0005413.1/OG0005423.1/OG0005724.1/OG0005738.1/OG0005754.1/OG0005788.1/OG0005804.1/OG0005824.1/OG0005845.1/OG0005981.1/OG0006209.1/OG0006274.1/OG0006275.1/OG0006369.1/OG0006437.1/OG0006441.1/OG0006448.1/OG0006519.1/OG0006623.1/OG0006629.1/OG0006854.1/OG0006912.1/OG0007074.1/OG0007246.1/OG0007648.1/OG0007650.1/OG0007772.1/OG0007812.1/OG0008101.1</t>
  </si>
  <si>
    <t>OG0001974.1/OG0002389.1/OG0003415.1/OG0004282.1/OG0004443.1/OG0005866.1/OG0006064.1/OG0006670.1/OG0006716.1/OG0006974.1/OG0008721.1/OG0008856.1/OG0011506.1</t>
  </si>
  <si>
    <t>OG0001792.2/OG0001792.1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</si>
  <si>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0000038.11/OG0000038.6/OG0000038.9/OG0000038.12/OG0000038.2/OG0000038.8/OG0000038.10/OG0000038.7/OG0000038.1/OG0000038.4/OG0000038.5/OG0000038.3/OG0000044.13/OG0000044.11/OG0000044.6/OG0000044.14/OG0000044.8/OG0000044.12/OG0000044.10/OG0000044.7/OG0000044.4/OG0000044.5/OG0000044.9/OG0000044.1/OG0000044.3/OG0000044.2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0000051.3/OG0000051.1/OG0000051.7/OG0000051.9/OG0000051.11/OG0000051.6/OG0000051.2/OG0000051.5/OG0000051.4/OG0000051.10/OG0000051.8/OG0000054.3/OG0000054.7/OG0000054.6/OG0000054.4/OG0000054.2/OG0000054.1/OG0000054.5/OG0000071.1/OG0000071.5/OG0000071.11/OG0000071.7/OG0000071.9/OG0000071.2/OG0000071.6/OG0000071.10/OG0000071.3/OG0000071.8/OG0000071.4/OG0000073.10/OG0000073.7/OG0000073.3/OG0000073.11/OG0000073.8/OG0000073.1/OG0000073.5/OG0000073.2/OG0000073.9/OG0000073.4/OG0000073.6/OG0000074.1/OG0000074.8/OG0000074.3/OG0000074.2/OG0000074.6/OG0000074.5/OG0000074.7/OG0000074.4/OG0000078.10/OG0000078.11/OG0000078.3/OG0000078.7/OG0000078.9/OG0000078.6/OG0000078.2/OG0000078.5/OG0000078.4/OG0000078.8/OG0000078.1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0000150.2/OG0000150.4/OG0000150.3/OG0000150.1/OG0000150.5/OG0000168.1/OG0000168.4/OG0000168.2/OG0000168.3/OG0000168.5/OG0000170.2/OG0000170.4/OG0000170.1/OG0000170.3/OG0000171.3/OG0000171.1/OG0000171.2/OG0000171.5/OG0000171.4/OG0000172.3/OG0000172.4/OG0000172.2/OG0000172.1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0000186.3/OG0000186.6/OG0000186.1/OG0000186.4/OG0000186.2/OG0000186.5/OG0000187.6/OG0000187.5/OG0000187.4/OG0000187.3/OG0000187.1/OG0000187.2/OG0000192.1/OG0000192.2/OG0000192.5/OG0000192.4/OG0000192.3/OG0000193.1/OG0000193.2/OG0000193.5/OG0000193.4/OG0000193.3/OG0000200.4/OG0000200.5/OG0000200.2/OG0000200.6/OG0000200.3/OG0000200.1/OG0000203.1/OG0000203.3/OG0000203.5/OG0000203.2/OG0000203.4/OG0000208.2/OG0000208.1/OG0000208.4/OG0000208.3/OG0000218.4/OG0000218.2/OG0000218.1/OG0000218.3/OG0000218.5/OG0000222.2/OG0000222.1/OG0000222.4/OG0000222.5/OG0000222.3/OG0000242.3/OG0000242.5/OG0000242.2/OG0000242.4/OG0000242.1/OG0000244.3/OG0000244.2/OG0000244.4/OG0000244.1/OG0000247.4/OG0000247.5/OG0000247.1/OG0000247.3/OG0000247.2/OG0000248.4/OG0000248.2/OG0000248.3/OG0000248.1/OG0000248.5/OG0000256.4/OG0000256.5/OG0000256.3/OG0000256.1/OG0000256.2/OG0000257.3/OG0000257.1/OG0000257.2/OG0000265.3/OG0000265.1/OG0000265.2/OG0000265.4/OG0000265.5/OG0000267.4/OG0000267.1/OG0000267.2/OG0000267.5/OG0000267.3/OG0000269.4/OG0000269.2/OG0000269.3/OG0000269.1/OG0000273.1/OG0000273.5/OG0000273.4/OG0000273.2/OG0000273.3/OG0000280.1/OG0000280.2/OG0000280.4/OG0000280.3/OG0000283.4/OG0000283.3/OG0000283.1/OG0000283.2/OG0000293.1/OG0000293.3/OG0000293.4/OG0000293.5/OG0000293.2/OG0000294.3/OG0000294.4/OG0000294.1/OG0000294.5/OG0000294.2/OG0000295.1/OG0000295.2/OG0000295.3/OG0000295.4/OG0000297.3/OG0000297.2/OG0000297.1/OG0000297.4/OG0000298.3/OG0000298.4/OG0000298.5/OG0000298.1/OG0000298.2/OG0000299.2/OG0000299.4/OG0000299.3/OG0000299.1/OG0000305.1/OG0000305.4/OG0000305.2/OG0000305.3/OG0000311.2/OG0000311.3/OG0000311.1/OG0000311.4/OG0000312.1/OG0000316.4/OG0000316.2/OG0000316.5/OG0000316.1/OG0000316.3/OG0000318.4/OG0000318.2/OG0000318.1/OG0000318.3/OG0000320.4/OG0000320.3/OG0000320.2/OG0000320.1/OG0000320.5/OG0000322.1/OG0000322.2/OG0000322.4/OG0000322.3/OG0000331.1/OG0000331.3/OG0000331.2/OG0000331.4/OG0000334.3/OG0000334.1/OG0000334.4/OG0000334.2/OG0000344.3/OG0000344.1/OG0000344.4/OG0000344.2/OG0000346.3/OG0000346.1/OG0000346.2/OG0000346.4/OG0000351.4/OG0000351.3/OG0000351.1/OG0000351.2/OG0000354.3/OG0000354.2/OG0000354.1/OG0000356.4/OG0000356.1/OG0000356.2/OG0000356.3/OG0000358.2/OG0000358.1/OG0000358.3/OG0000358.4/OG0000359.1/OG0000359.4/OG0000359.3/OG0000359.2/OG0000367.2/OG0000367.1/OG0000367.3/OG0000367.4/OG0000368.2/OG0000368.3/OG0000368.1/OG0000373.2/OG0000373.1/OG0000373.3/OG0000373.4/OG0000375.4/OG0000375.3/OG0000375.2/OG0000375.1/OG0000383.2/OG0000383.3/OG0000383.1/OG0000385.3/OG0000385.1/OG0000385.2/OG0000386.3/OG0000386.1/OG0000386.4/OG0000386.2/OG0000389.2/OG0000389.3/OG0000389.1/OG0000391.4/OG0000391.3/OG0000391.1/OG0000391.2/OG0000395.1/OG0000395.2/OG0000395.3/OG0000396.4/OG0000396.3/OG0000396.1/OG0000396.2/OG0000400.4/OG0000400.1/OG0000400.3/OG0000400.2/OG0000402.2/OG0000402.3/OG0000402.1/OG0000403.2/OG0000403.1/OG0000404.1/OG0000404.2/OG0000404.3/OG0000404.4/OG0000405.2/OG0000405.3/OG0000405.1/OG0000412.2/OG0000412.1/OG0000412.3/OG0000416.1/OG0000416.4/OG0000416.2/OG0000416.3/OG0000418.4/OG0000418.3/OG0000418.2/OG0000418.1/OG0000419.4/OG0000419.3/OG0000419.2/OG0000419.1/OG0000420.3/OG0000420.2/OG0000420.1/OG0000424.2/OG0000424.1/OG0000429.3/OG0000429.2/OG0000429.1/OG0000433.3/OG0000433.2/OG0000433.1/OG0000435.3/OG0000435.2/OG0000435.1/OG0000445.2/OG0000445.3/OG0000445.1/OG0000448.2/OG0000448.4/OG0000448.1/OG0000448.3/OG0000449.3/OG0000449.1/OG0000449.2/OG0000454.1/OG0000454.2/OG0000456.4/OG0000456.2/OG0000456.3/OG0000456.1/OG0000467.4/OG0000467.3/OG0000467.2/OG0000467.1/OG0000474.3/OG0000474.4/OG0000474.2/OG0000474.5/OG0000474.1/OG0000477.2/OG0000477.3/OG0000477.4/OG0000477.1/OG0000478.2/OG0000478.1/OG0000478.3/OG0000480.3/OG0000480.1/OG0000480.2/OG0000484.2/OG0000484.1/OG0000484.3/OG0000485.1/OG0000485.3/OG0000485.2/OG0000486.3/OG0000486.2/OG0000486.1/OG0000492.1/OG0000492.3/OG0000492.2/OG0000500.3/OG0000500.2/OG0000500.1/OG0000501.1/OG0000502.2/OG0000502.1/OG0000502.3/OG0000507.1/OG0000507.2/OG0000520.2/OG0000520.3/OG0000520.1/OG0000521.2/OG0000521.1/OG0000521.3/OG0000523.2/OG0000523.3/OG0000523.1/OG0000524.2/OG0000524.1/OG0000524.3/OG0000525.3/OG0000525.1/OG0000525.2/OG0000526.3/OG0000526.2/OG0000526.1/OG0000538.3/OG0000538.2/OG0000538.4/OG0000538.1/OG0000540.3/OG0000540.4/OG0000540.2/OG0000540.1/OG0000541.1/OG0000541.2/OG0000541.3/OG0000543.3/OG0000543.2/OG0000543.4/OG0000543.1/OG0000544.3/OG0000544.1/OG0000544.2/OG0000549.2/OG0000549.1/OG0000559.3/OG0000559.2/OG0000559.1/OG0000561.2/OG0000561.3/OG0000561.1/OG0000567.1/OG0000567.3/OG0000567.2/OG0000571.3/OG0000571.1/OG0000571.2/OG0000580.2/OG0000580.1/OG0000580.3/OG0000582.3/OG0000582.1/OG0000582.2/OG0000583.2/OG0000583.1/OG0000583.3/OG0000590.2/OG0000590.1/OG0000590.3/OG0000607.1/OG0000607.2/OG0000608.1/OG0000608.2/OG0000613.1/OG0000613.3/OG0000613.2/OG0000614.3/OG0000614.2/OG0000614.1/OG0000617.1/OG0000617.2/OG0000617.3/OG0000618.2/OG0000618.1/OG0000618.3/OG0000619.1/OG0000619.3/OG0000619.2/OG0000623.1/OG0000623.2/OG0000631.2/OG0000631.1/OG0000631.3/OG0000632.1/OG0000632.2/OG0000634.3/OG0000634.1/OG0000634.2/OG0000635.1/OG0000635.2/OG0000636.3/OG0000636.1/OG0000636.2/OG0000653.2/OG0000653.1/OG0000653.3/OG0000664.1/OG0000664.2/OG0000666.3/OG0000666.2/OG0000666.1/OG0000667.1/OG0000667.3/OG0000667.2/OG0000670.2/OG0000670.1/OG0000671.3/OG0000671.1/OG0000671.2/OG0000672.2/OG0000672.1/OG0000695.2/OG0000695.3/OG0000695.1/OG0000696.1/OG0000696.2/OG0000696.3/OG0000697.2/OG0000697.1/OG0000704.2/OG0000704.1/OG0000704.3/OG0000707.1/OG0000707.3/OG0000707.2/OG0000708.2/OG0000708.3/OG0000708.1/OG0000709.3/OG0000709.1/OG0000709.2/OG0000710.3/OG0000710.1/OG0000710.2/OG0000712.1/OG0000712.2/OG0000725.1/OG0000725.2/OG0000737.1/OG0000737.3/OG0000737.2/OG0000741.2/OG0000741.1/OG0000741.3/OG0000744.1/OG0000744.2/OG0000745.2/OG0000745.1/OG0000745.3/OG0000746.1/OG0000746.2/OG0000757.1/OG0000763.1/OG0000763.2/OG0000764.1/OG0000764.2/OG0000764.3/OG0000771.3/OG0000771.2/OG0000771.1/OG0000772.1/OG0000772.2/OG0000781.2/OG0000781.1/OG0000785.1/OG0000785.2/OG0000789.1/OG0000789.2/OG0000793.1/OG0000793.2/OG0000794.1/OG0000794.2/OG0000795.1/OG0000795.2/OG0000805.3/OG0000805.2/OG0000805.1/OG0000811.2/OG0000811.3/OG0000811.1/OG0000812.1/OG0000812.2/OG0000812.3/OG0000815.1/OG0000815.2/OG0000828.1/OG0000828.2/OG0000831.2/OG0000831.1/OG0000832.1/OG0000832.3/OG0000832.2/OG0000833.2/OG0000833.1/OG0000837.1/OG0000837.2/OG0000840.1/OG0000840.2/OG0000858.1/OG0000858.2/OG0000858.3/OG0000860.1/OG0000860.2/OG0000860.3/OG0000862.2/OG0000862.1/OG0000868.2/OG0000868.1/OG0000868.3/OG0000870.3/OG0000870.1/OG0000870.2/OG0000880.2/OG0000880.1/OG0000884.2/OG0000884.1/OG0000886.1/OG0000886.3/OG0000886.2/OG0000890.3/OG0000890.2/OG0000890.1/OG0000892.1/OG0000892.2/OG0000897.2/OG0000897.1/OG0000904.2/OG0000904.3/OG0000904.1/OG0000915.1/OG0000915.2/OG0000917.2/OG0000917.1/OG0000918.2/OG0000918.3/OG0000918.1/OG0000920.2/OG0000920.1/OG0000921.3/OG0000921.1/OG0000921.2/OG0000932.3/OG0000932.1/OG0000932.2/OG0000935.2/OG0000935.1/OG0000936.2/OG0000936.1/OG0000938.1/OG0000938.3/OG0000938.2/OG0000940.2/OG0000940.1/OG0000942.2/OG0000942.3/OG0000942.1/OG0000945.1/OG0000945.2/OG0000947.1/OG0000947.2/OG0000948.1/OG0000948.2/OG0000953.1/OG0000953.2/OG0000971.1/OG0000971.2/OG0000971.3/OG0000972.1/OG0000972.2/OG0000974.1/OG0000974.2/OG0000976.1/OG0000976.2/OG0000994.2/OG0000994.1/OG0000995.1/OG0000995.2/OG0000997.1/OG0000997.2/OG0000999.2/OG0000999.1/OG0001001.1/OG0001001.2/OG0001006.1/OG0001006.2/OG0001015.1/OG0001016.1/OG0001016.2/OG0001023.2/OG0001023.1/OG0001026.1/OG0001026.2/OG0001029.2/OG0001029.1/OG0001032.2/OG0001032.1/OG0001033.2/OG0001033.1/OG0001050.2/OG0001050.1/OG0001055.1/OG0001055.2/OG0001072.2/OG0001072.1/OG0001077.2/OG0001077.1/OG0001078.2/OG0001078.3/OG0001078.1/OG0001081.2/OG0001081.1/OG0001084.2/OG0001084.1/OG0001087.1/OG0001087.2/OG0001090.1/OG0001090.2/OG0001111.1/OG0001111.2/OG0001115.2/OG0001115.1/OG0001118.1/OG0001118.2/OG0001120.2/OG0001120.1/OG0001122.3/OG0001122.1/OG0001122.2/OG0001148.2/OG0001148.1/OG0001149.1/OG0001149.2/OG0001152.1/OG0001152.2/OG0001155.2/OG0001155.1/OG0001157.2/OG0001157.1/OG0001161.1/OG0001161.2/OG0001162.1/OG0001162.2/OG0001166.2/OG0001166.1/OG0001169.2/OG0001169.1/OG0001170.2/OG0001170.1/OG0001172.2/OG0001172.1/OG0001173.2/OG0001173.1/OG0001174.1/OG0001174.2/OG0001175.2/OG0001175.1/OG0001176.1/OG0001176.2/OG0001191.1/OG0001191.2/OG0001193.1/OG0001193.2/OG0001200.2/OG0001200.1/OG0001202.2/OG0001202.1/OG0001203.2/OG0001203.1/OG0001207.2/OG0001207.1/OG0001212.2/OG0001212.1/OG0001225.2/OG0001225.1/OG0001229.3/OG0001229.1/OG0001229.2/OG0001241.1/OG0001241.2/OG0001243.2/OG0001243.1/OG0001245.2/OG0001245.1/OG0001247.1/OG0001247.2/OG0001248.1/OG0001248.2/OG0001251.2/OG0001251.1/OG0001252.1/OG0001254.2/OG0001254.1/OG0001261.1/OG0001261.2/OG0001262.2/OG0001262.1/OG0001263.1/OG0001263.2/OG0001265.2/OG0001265.1/OG0001266.2/OG0001266.1/OG0001267.2/OG0001267.1/OG0001269.2/OG0001269.1/OG0001271.2/OG0001271.1/OG0001274.1/OG0001274.2/OG0001275.2/OG0001275.1/OG0001278.2/OG0001278.1/OG0001296.1/OG0001296.2/OG0001305.2/OG0001305.1/OG0001309.1/OG0001309.2/OG0001313.2/OG0001313.1/OG0001326.1/OG0001327.2/OG0001327.1/OG0001342.2/OG0001342.1/OG0001355.2/OG0001355.1/OG0001356.1/OG0001356.2/OG0001360.2/OG0001360.1/OG0001363.1/OG0001363.2/OG0001365.2/OG0001365.1/OG0001368.2/OG0001368.1/OG0001393.1/OG0001393.2/OG0001395.2/OG0001395.1/OG0001397.1/OG0001397.2/OG0001401.3/OG0001401.2/OG0001401.1/OG0001403.2/OG0001403.1/OG0001408.1/OG0001408.2/OG0001409.1/OG0001409.2/OG0001412.2/OG0001412.1/OG0001415.2/OG0001415.1/OG0001416.1/OG0001416.2/OG0001420.1/OG0001422.1/OG0001422.2/OG0001450.1/OG0001450.2/OG0001456.1/OG0001456.2/OG0001459.1/OG0001459.2/OG0001461.1/OG0001461.2/OG0001462.1/OG0001462.2/OG0001464.1/OG0001464.2/OG0001466.2/OG0001466.1/OG0001499.1/OG0001504.1/OG0001504.2/OG0001505.2/OG0001505.1/OG0001509.2/OG0001509.1/OG0001510.2/OG0001510.1/OG0001512.1/OG0001512.2/OG0001527.2/OG0001527.1/OG0001528.2/OG0001528.1/OG0001543.2/OG0001543.1/OG0001550.2/OG0001550.1/OG0001552.2/OG0001552.1/OG0001554.2/OG0001554.1/OG0001558.2/OG0001558.1/OG0001559.2/OG0001559.1/OG0001567.1/OG0001569.1/OG0001571.3/OG0001571.2/OG0001571.1/OG0001574.2/OG0001574.1/OG0001577.2/OG0001577.1/OG0001597.1/OG0001597.2/OG0001598.2/OG0001598.1/OG0001599.1/OG0001599.2/OG0001606.2/OG0001606.1/OG0001607.2/OG0001607.1/OG0001613.2/OG0001613.1/OG0001620.1/OG0001622.1/OG0001623.2/OG0001623.1/OG0001624.1/OG0001624.2/OG0001631.2/OG0001631.1/OG0001634.2/OG0001634.1/OG0001638.1/OG0001638.2/OG0001640.1/OG0001640.2/OG0001641.1/OG0001641.2/OG0001647.2/OG0001647.1/OG0001648.2/OG0001648.1/OG0001652.1/OG0001652.2/OG0001661.1/OG0001661.2/OG0001678.2/OG0001678.1/OG0001680.1/OG0001680.2/OG0001682.1/OG0001682.2/OG0001683.2/OG0001683.1/OG0001692.2/OG0001692.1/OG0001697.2/OG0001697.1/OG0001702.2/OG0001702.1/OG0001706.1/OG0001706.2/OG0001709.1/OG0001709.2/OG0001710.2/OG0001710.1/OG0001717.1/OG0001719.1/OG0001744.1/OG0001750.1/OG0001750.2/OG0001752.2/OG0001752.1/OG0001753.1/OG0001753.2/OG0001755.1/OG0001755.2/OG0001757.2/OG0001757.1/OG0001763.2/OG0001763.1/OG0001764.2/OG0001764.1/OG0001768.1/OG0001769.2/OG0001769.1/OG0001772.2/OG0001772.1/OG0001779.1/OG0001782.1/OG0001782.2/OG0001784.2/OG0001784.1/OG0001785.1/OG0001785.2/OG0001787.1/OG0001787.2/OG0001793.2/OG0001793.1/OG0001811.2/OG0001811.1/OG0001826.2/OG0001826.1/OG0001828.1/OG0001828.3/OG0001828.2/OG0001842.2/OG0001842.1/OG0001844.2/OG0001844.1/OG0001845.1/OG0001845.2/OG0001855.1/OG0001855.2/OG0001856.2/OG0001856.1/OG0001858.1/OG0001861.2/OG0001861.1/OG0001866.2/OG0001866.1/OG0001870.2/OG0001870.1/OG0001900.1/OG0001919.2/OG0001919.1/OG0001932.1/OG0001932.2/OG0001934.2/OG0001934.1/OG0001935.1/OG0001942.1/OG0001942.2/OG0001943.1/OG0001943.2/OG0001944.1/OG0001945.1/OG0001945.2/OG0001952.1/OG0001952.2/OG0001956.1/OG0001963.1/OG0001963.2/OG0001970.1/OG0001970.2/OG0001972.1/OG0001972.2/OG0001976.2/OG0001976.1/OG0001979.1/OG0001991.1/OG0001993.1/OG0001998.1/OG0002009.1/OG0002009.2/OG0002020.2/OG0002020.1/OG0002024.1/OG0002024.2/OG0002026.1/OG0002026.2/OG0002031.2/OG0002031.1/OG0002044.1/OG0002044.2/OG0002047.1/OG0002047.2/OG0002051.1/OG0002061.1/OG0002064.2/OG0002064.1/OG0002068.1/OG0002076.1/OG0002076.2/OG0002079.1/OG0002101.1/OG0002101.2/OG0002107.2/OG0002107.1/OG0002115.1/OG0002115.2/OG0002119.2/OG0002119.1/OG0002121.1/OG0002121.2/OG0002125.1/OG0002126.2/OG0002126.1/OG0002133.1/OG0002134.1/OG0002141.1/OG0002143.2/OG0002143.1/OG0002144.1/OG0002144.2/OG0002147.1/OG0002147.2/OG0002150.2/OG0002150.1/OG0002152.1/OG0002152.2/OG0002154.1/OG0002154.2/OG0002156.1/OG0002160.1/OG0002161.1/OG0002161.2/OG0002163.1/OG0002163.2/OG0002165.1/OG0002174.1/OG0002178.1/OG0002178.2/OG0002179.1/OG0002180.1/OG0002205.1/OG0002208.1/OG0002208.2/OG0002221.1/OG0002223.1/OG0002225.2/OG0002225.1/OG0002228.1/OG0002236.1/OG0002236.2/OG0002241.1/OG0002241.2/OG0002242.2/OG0002242.1/OG0002246.1/OG0002261.1/OG0002267.1/OG0002268.1/OG0002273.1/OG0002273.2/OG0002277.2/OG0002277.1/OG0002288.1/OG0002288.2/OG0002289.1/OG0002290.1/OG0002295.1/OG0002298.1/OG0002332.1/OG0002340.1/OG0002340.2/OG0002341.1/OG0002348.1/OG0002350.1/OG0002350.2/OG0002351.1/OG0002359.1/OG0002360.1/OG0002360.2/OG0002361.2/OG0002361.1/OG0002366.1/OG0002366.2/OG0002367.1/OG0002367.2/OG0002368.2/OG0002368.1/OG0002374.1/OG0002376.1/OG0002377.1/OG0002377.2/OG0002379.1/OG0002379.2/OG0002380.1/OG0002381.2/OG0002381.1/OG0002384.1/OG0002387.1/OG0002392.1/OG0002395.1/OG0002403.2/OG0002403.1/OG0002407.1/OG0002409.1/OG0002411.1/OG0002413.1/OG0002443.2/OG0002443.1/OG0002451.1/OG0002451.2/OG0002460.1/OG0002464.1/OG0002464.2/OG0002469.1/OG0002470.1/OG0002472.1/OG0002474.2/OG0002474.1/OG0002475.1/OG0002481.1/OG0002483.1/OG0002487.1/OG0002488.2/OG0002488.1/OG0002491.1/OG0002492.1/OG0002493.2/OG0002493.1/OG0002494.1/OG0002496.2/OG0002496.1/OG0002502.1/OG0002503.1/OG0002504.2/OG0002504.1/OG0002509.2/OG0002509.1/OG0002513.1/OG0002514.1/OG0002514.2/OG0002551.1/OG0002551.2/OG0002557.2/OG0002557.1/OG0002569.1/OG0002572.1/OG0002578.1/OG0002585.1/OG0002586.1/OG0002586.2/OG0002587.1/OG0002589.1/OG0002589.2/OG0002591.1/OG0002603.1/OG0002605.1/OG0002605.2/OG0002612.2/OG0002612.1/OG0002614.1/OG0002618.2/OG0002618.1/OG0002621.1/OG0002623.2/OG0002623.1/OG0002630.1/OG0002630.2/OG0002635.2/OG0002635.1/OG0002638.1/OG0002642.1/OG0002642.2/OG0002644.1/OG0002649.1/OG0002650.1/OG0002650.2/OG0002663.1/OG0002666.1/OG0002667.1/OG0002670.1/OG0002709.1/OG0002723.2/OG0002723.1/OG0002730.1/OG0002731.2/OG0002731.1/OG0002732.1/OG0002739.1/OG0002741.1/OG0002743.1/OG0002743.2/OG0002745.1/OG0002745.2/OG0002746.1/OG0002748.1/OG0002752.1/OG0002761.1/OG0002762.2/OG0002762.1/OG0002765.2/OG0002765.1/OG0002766.2/OG0002766.1/OG0002767.1/OG0002772.1/OG0002774.2/OG0002774.1/OG0002778.2/OG0002778.1/OG0002785.2/OG0002785.1/OG0002786.1/OG0002787.1/OG0002790.1/OG0002794.2/OG0002794.1/OG0002796.1/OG0002797.1/OG0002801.1/OG0002805.1/OG0002806.1/OG0002806.2/OG0002809.2/OG0002809.1/OG0002812.1/OG0002815.1/OG0002822.1/OG0002824.1/OG0002824.2/OG0002870.1/OG0002873.1/OG0002873.2/OG0002874.1/OG0002875.1/OG0002876.1/OG0002885.1/OG0002889.1/OG0002889.2/OG0002899.1/OG0002902.1/OG0002915.1/OG0002916.1/OG0002917.1/OG0002918.1/OG0002923.1/OG0002924.1/OG0002926.1/OG0002932.1/OG0002934.1/OG0002943.2/OG0002943.1/OG0002947.2/OG0002947.1/OG0002949.1/OG0002949.2/OG0002954.1/OG0002957.1/OG0002959.1/OG0002969.1/OG0003026.1/OG0003028.1/OG0003028.2/OG0003039.1/OG0003043.1/OG0003044.1/OG0003049.1/OG0003050.1/OG0003055.1/OG0003056.2/OG0003056.1/OG0003058.1/OG0003061.1/OG0003065.1/OG0003066.1/OG0003068.1/OG0003072.1/OG0003084.1/OG0003085.1/OG0003088.1/OG0003089.1/OG0003090.1/OG0003095.1/OG0003096.1/OG0003105.1/OG0003107.1/OG0003109.1/OG0003112.1/OG0003116.1/OG0003123.1/OG0003132.1/OG0003133.1/OG0003134.1/OG0003137.1/OG0003145.1/OG0003146.1/OG0003152.1/OG0003153.1/OG0003154.1/OG0003155.2/OG0003155.1/OG0003157.1/OG0003163.1/OG0003164.1/OG0003190.1/OG0003204.1/OG0003208.1/OG0003208.2/OG0003212.1/OG0003218.1/OG0003219.1/OG0003221.1/OG0003222.1/OG0003226.1/OG0003232.1/OG0003241.1/OG0003243.1/OG0003259.1/OG0003260.1/OG0003266.2/OG0003266.1/OG0003269.1/OG0003270.1/OG0003273.1/OG0003275.1/OG0003275.2/OG0003276.1/OG0003287.1/OG0003291.1/OG0003292.1/OG0003296.1/OG0003309.1/OG0003316.1/OG0003316.2/OG0003318.1/OG0003319.1/OG0003320.1/OG0003321.1/OG0003323.1/OG0003324.1/OG0003332.1/OG0003340.1/OG0003340.2/OG0003344.1/OG0003396.1/OG0003423.1/OG0003425.1/OG0003448.1/OG0003451.1/OG0003452.1/OG0003456.1/OG0003460.1/OG0003466.1/OG0003469.1/OG0003472.1/OG0003473.1/OG0003481.1/OG0003484.1/OG0003485.1/OG0003487.1/OG0003490.1/OG0003491.1/OG0003492.1/OG0003494.1/OG0003497.1/OG0003510.1/OG0003511.1/OG0003522.1/OG0003523.1/OG0003527.1/OG0003529.1/OG0003531.1/OG0003541.1/OG0003548.1/OG0003551.1/OG0003558.1/OG0003567.1/OG0003569.1/OG0003571.1/OG0003579.1/OG0003580.1/OG0003582.1/OG0003584.1/OG0003590.1/OG0003593.1/OG0003642.1/OG0003655.1/OG0003655.2/OG0003663.1/OG0003664.1/OG0003667.1/OG0003669.1/OG0003679.1/OG0003689.1/OG0003690.1/OG0003691.1/OG0003699.1/OG0003704.1/OG0003704.2/OG0003706.1/OG0003707.1/OG0003718.1/OG0003721.1/OG0003730.1/OG0003737.1/OG0003738.1/OG0003745.1/OG0003750.1/OG0003752.1/OG0003756.1/OG0003769.1/OG0003771.1/OG0003775.1/OG0003778.1/OG0003781.1/OG0003790.1/OG0003793.1/OG0003794.1/OG0003799.1/OG0003804.1/OG0003808.1/OG0003813.1/OG0003816.1/OG0003818.1/OG0003819.1/OG0003821.1/OG0003822.1/OG0003824.1/OG0003830.1/OG0003831.1/OG0003833.1/OG0003837.1/OG0003839.1/OG0003842.1/OG0003846.1/OG0003849.1/OG0003853.2/OG0003853.1/OG0003855.1/OG0003856.1/OG0003864.1/OG0003925.1/OG0003926.1/OG0003931.1/OG0003941.1/OG0003947.1/OG0003951.1/OG0003961.1/OG0003969.1/OG0003972.1/OG0003974.1/OG0003975.1/OG0003983.1/OG0003987.1/OG0003993.1/OG0003994.1/OG0003995.1/OG0004000.1/OG0004006.1/OG0004008.1/OG0004011.1/OG0004014.1/OG0004017.1/OG0004019.1/OG0004024.1/OG0004028.1/OG0004029.1/OG0004038.1/OG0004042.1/OG0004044.1/OG0004045.1/OG0004047.1/OG0004048.1/OG0004056.1/OG0004059.1/OG0004069.1/OG0004072.1/OG0004073.1/OG0004079.1/OG0004084.1/OG0004087.1/OG0004089.1/OG0004092.1/OG0004093.1/OG0004097.1/OG0004099.1/OG0004103.1/OG0004105.1/OG0004106.1/OG0004111.1/OG0004119.1/OG0004124.1/OG0004127.1/OG0004135.1/OG0004137.1/OG0004141.1/OG0004142.1/OG0004146.1/OG0004147.1/OG0004149.1/OG0004152.1/OG0004155.1/OG0004158.1/OG0004160.1/OG0004207.1/OG0004210.1/OG0004223.1/OG0004235.1/OG0004240.1/OG0004243.1/OG0004245.1/OG0004246.1/OG0004249.1/OG0004251.1/OG0004252.1/OG0004257.1/OG0004260.1/OG0004263.1/OG0004272.1/OG0004283.1/OG0004284.1/OG0004287.1/OG0004301.1/OG0004305.1/OG0004306.1/OG0004309.1/OG0004310.1/OG0004311.1/OG0004313.1/OG0004315.1/OG0004318.1/OG0004330.1/OG0004333.1/OG0004338.1/OG0004339.1/OG0004340.1/OG0004341.1/OG0004346.1/OG0004347.1/OG0004351.1/OG0004363.1/OG0004370.1/OG0004371.1/OG0004384.1/OG0004388.1/OG0004389.1/OG0004391.1/OG0004396.1/OG0004397.1/OG0004398.1/OG0004400.1/OG0004404.1/OG0004407.1/OG0004408.1/OG0004412.1/OG0004413.1/OG0004414.1/OG0004417.1/OG0004419.1/OG0004422.1/OG0004425.1/OG0004426.1/OG0004428.1/OG0004429.1/OG0004433.1/OG0004434.1/OG0004436.1/OG0004439.1/OG0004447.1/OG0004452.1/OG0004455.1/OG0004461.1/OG0004462.1/OG0004464.1/OG0004471.1/OG0004480.1/OG0004481.1/OG0004487.1/OG0004489.1/OG0004490.1/OG0004491.1/OG0004538.1/OG0004554.1/OG0004559.1/OG0004566.1/OG0004568.1/OG0004574.1/OG0004579.1/OG0004582.1/OG0004588.1/OG0004590.1/OG0004601.1/OG0004602.1/OG0004609.1/OG0004610.1/OG0004614.1/OG0004617.1/OG0004618.1/OG0004620.1/OG0004632.1/OG0004637.1/OG0004640.1/OG0004642.1/OG0004650.1/OG0004651.1/OG0004653.1/OG0004656.1/OG0004664.1/OG0004665.1/OG0004673.1/OG0004679.1/OG0004693.1/OG0004694.1/OG0004700.1/OG0004701.1/OG0004704.1/OG0004714.1/OG0004716.1/OG0004720.1/OG0004724.1/OG0004726.1/OG0004731.1/OG0004735.1/OG0004736.1/OG0004746.1/OG0004748.1/OG0004750.1/OG0004755.1/OG0004760.1/OG0004762.1/OG0004768.1/OG0004771.1/OG0004778.1/OG0004782.1/OG0004785.1/OG0004788.1/OG0004791.1/OG0004793.1/OG0004794.1/OG0004796.1/OG0004807.1/OG0004815.1/OG0004818.1/OG0004884.1/OG0004895.1/OG0004904.1/OG0004918.1/OG0004919.1/OG0004920.1/OG0004930.1/OG0004931.1/OG0004932.1/OG0004933.1/OG0004943.1/OG0004949.1/OG0004955.1/OG0004980.1/OG0004981.1/OG0004990.1/OG0004991.1/OG0004992.1/OG0004994.1/OG0005007.1/OG0005013.1/OG0005017.1/OG0005027.1/OG0005030.1/OG0005035.1/OG0005042.1/OG0005043.1/OG0005047.1/OG0005049.1/OG0005050.1/OG0005059.1/OG0005072.1/OG0005073.1/OG0005074.1/OG0005081.1/OG0005091.1/OG0005092.1/OG0005099.1/OG0005102.1/OG0005103.1/OG0005105.1/OG0005111.1/OG0005112.1/OG0005114.1/OG0005115.1/OG0005116.1/OG0005123.1/OG0005127.1/OG0005132.1/OG0005140.1/OG0005142.1/OG0005154.1/OG0005156.1/OG0005158.1/OG0005159.1/OG0005163.1/OG0005166.1/OG0005171.1/OG0005174.1/OG0005238.1/OG0005243.1/OG0005246.1/OG0005254.1/OG0005267.1/OG0005268.1/OG0005270.1/OG0005273.1/OG0005275.1/OG0005277.1/OG0005278.1/OG0005282.1/OG0005284.1/OG0005287.1/OG0005297.1/OG0005303.1/OG0005307.1/OG0005310.1/OG0005312.1/OG0005319.1/OG0005320.1/OG0005327.1/OG0005332.1/OG0005334.1/OG0005341.1/OG0005347.1/OG0005350.1/OG0005356.1/OG0005357.1/OG0005359.1/OG0005365.1/OG0005374.1/OG0005383.1/OG0005387.1/OG0005389.1/OG0005394.1/OG0005396.1/OG0005397.1/OG0005399.1/OG0005401.1/OG0005402.1/OG0005405.1/OG0005413.1/OG0005417.1/OG0005423.1/OG0005432.1/OG0005435.1/OG0005446.1/OG0005458.1/OG0005463.1/OG0005464.1/OG0005465.1/OG0005466.1/OG0005477.1/OG0005479.1/OG0005482.1/OG0005485.1/OG0005491.1/OG0005492.1/OG0005494.1/OG0005496.1/OG0005498.1/OG0005501.1/OG0005507.1/OG0005510.1/OG0005519.1/OG0005520.1/OG0005526.1/OG0005528.1/OG0005537.1/OG0005538.1/OG0005540.1/OG0005541.1/OG0005543.1/OG0005551.1/OG0005554.1/OG0005559.1/OG0005565.1/OG0005567.1/OG0005568.1/OG0005580.1/OG0005583.1/OG0005585.1/OG0005651.1/OG0005666.1/OG0005677.1/OG0005694.1/OG0005701.1/OG0005707.1/OG0005709.1/OG0005713.1/OG0005719.1/OG0005721.1/OG0005724.1/OG0005736.1/OG0005737.1/OG0005738.1/OG0005742.1/OG0005743.1/OG0005754.1/OG0005758.1/OG0005767.1/OG0005783.1/OG0005786.1/OG0005788.1/OG0005795.1/OG0005804.1/OG0005811.1/OG0005813.1/OG0005815.1/OG0005816.1/OG0005819.1/OG0005821.1/OG0005824.1/OG0005830.1/OG0005832.1/OG0005838.1/OG0005840.1/OG0005841.1/OG0005845.1/OG0005850.1/OG0005852.1/OG0005862.1/OG0005868.1/OG0005871.1/OG0005879.1/OG0005882.1/OG0005883.1/OG0005887.1/OG0005891.1/OG0005899.1/OG0005900.1/OG0005902.1/OG0005910.1/OG0005911.1/OG0005918.1/OG0005924.1/OG0005925.1/OG0005926.1/OG0005930.1/OG0005931.1/OG0005932.1/OG0005943.1/OG0005945.1/OG0005948.1/OG0005949.1/OG0005960.1/OG0005966.1/OG0005967.1/OG0005969.1/OG0005970.1/OG0005973.1/OG0005981.1/OG0005982.1/OG0005983.1/OG0005995.1/OG0006003.1/OG0006007.1/OG0006010.1/OG0006011.1/OG0006013.1/OG0006014.1/OG0006015.1/OG0006017.1/OG0006025.1/OG0006032.1/OG0006033.1/OG0006041.1/OG0006052.1/OG0006056.1/OG0006146.1/OG0006150.1/OG0006152.1/OG0006178.1/OG0006188.1/OG0006193.1/OG0006197.1/OG0006209.1/OG0006216.1/OG0006217.1/OG0006221.1/OG0006234.1/OG0006236.1/OG0006240.1/OG0006242.1/OG0006248.1/OG0006251.1/OG0006258.1/OG0006261.1/OG0006274.1/OG0006275.1/OG0006279.1/OG0006284.1/OG0006286.1/OG0006288.1/OG0006293.1/OG0006294.1/OG0006300.1/OG0006307.1/OG0006317.1/OG0006320.1/OG0006323.1/OG0006324.1/OG0006329.1/OG0006331.1/OG0006337.1/OG0006338.1/OG0006340.1/OG0006346.1/OG0006357.1/OG0006364.1/OG0006366.1/OG0006368.1/OG0006369.1/OG0006371.1/OG0006375.1/OG0006379.1/OG0006380.1/OG0006381.1/OG0006403.1/OG0006404.1/OG0006410.1/OG0006413.1/OG0006415.1/OG0006422.1/OG0006424.1/OG0006425.1/OG0006429.1/OG0006432.1/OG0006437.1/OG0006441.1/OG0006442.1/OG0006445.1/OG0006448.1/OG0006461.1/OG0006464.1/OG0006465.1/OG0006468.1/OG0006478.1/OG0006479.1/OG0006480.1/OG0006481.1/OG0006484.1/OG0006490.1/OG0006499.1/OG0006513.1/OG0006514.1/OG0006519.1/OG0006623.1/OG0006626.1/OG0006629.1/OG0006630.1/OG0006640.1/OG0006641.1/OG0006643.1/OG0006647.1/OG0006659.1/OG0006671.1/OG0006676.1/OG0006697.1/OG0006699.1/OG0006701.1/OG0006702.1/OG0006703.1/OG0006722.1/OG0006723.1/OG0006732.1/OG0006741.1/OG0006769.1/OG0006774.1/OG0006776.1/OG0006792.1/OG0006798.1/OG0006832.1/OG0006846.1/OG0006850.1/OG0006851.1/OG0006854.1/OG0006861.1/OG0006867.1/OG0006869.1/OG0006875.1/OG0006888.1/OG0006889.1/OG0006894.1/OG0006901.1/OG0006908.1/OG0006912.1/OG0006915.1/OG0006918.1/OG0006922.1/OG0006924.1/OG0006931.1/OG0006934.1/OG0006935.1/OG0006942.1/OG0006953.1/OG0006954.1/OG0006968.1/OG0006973.1/OG0007063.1/OG0007073.1/OG0007074.1/OG0007085.1/OG0007090.1/OG0007093.1/OG0007097.1/OG0007098.1/OG0007103.1/OG0007129.1/OG0007130.1/OG0007157.1/OG0007166.1/OG0007172.1/OG0007183.1/OG0007200.1/OG0007201.1/OG0007208.1/OG0007212.1/OG0007215.1/OG0007222.1/OG0007237.1/OG0007246.1/OG0007251.1/OG0007277.1/OG0007290.1/OG0007291.1/OG0007298.1/OG0007299.1/OG0007305.1/OG0007312.1/OG0007316.1/OG0007319.1/OG0007320.1/OG0007333.1/OG0007353.1/OG0007372.1/OG0007373.1/OG0007384.1/OG0007392.1/OG0007399.1/OG0007409.1/OG0007417.1/OG0007425.1/OG0007432.1/OG0007572.1/OG0007591.1/OG0007601.1/OG0007627.1/OG0007648.1/OG0007650.1/OG0007658.1/OG0007659.1/OG0007680.1/OG0007682.1/OG0007685.1/OG0007699.1/OG0007702.1/OG0007722.1/OG0007727.1/OG0007730.1/OG0007735.1/OG0007745.1/OG0007748.1/OG0007766.1/OG0007768.1/OG0007772.1/OG0007773.1/OG0007779.1/OG0007787.1/OG0007801.1/OG0007811.1/OG0007812.1/OG0007822.1/OG0007823.1/OG0007839.1/OG0007840.1/OG0007980.1/OG0008000.1/OG0008008.1/OG0008012.1/OG0008029.1/OG0008035.1/OG0008053.1/OG0008097.1/OG0008101.1/OG0008108.1/OG0008115.1/OG0008120.1/OG0008140.1/OG0008167.1/OG0008363.1/OG0008398.1/OG0008420.1/OG0008434.1/OG0008449.1/OG0008490.1/OG0008542.1/OG0008549.1/OG0008551.1/OG0008785.1/OG0009072.1/OG0009945.1/OG0010635.1</t>
  </si>
  <si>
    <t>OG0000198.3/OG0000198.5/OG0000198.4/OG0000198.2/OG0000198.1/OG0001104.2/OG0001104.1/OG0001311.1/OG0001311.2/OG0001345.3/OG0001345.2/OG0001345.1/OG0001362.2/OG0001362.1/OG0001497.1/OG0001497.2/OG0001609.1/OG0001699.1/OG0001790.2/OG0001790.1/OG0001825.2/OG0001825.1/OG0001851.1/OG0001940.1/OG0001966.2/OG0001966.1/OG0001974.1/OG0002015.1/OG0002019.1/OG0002032.1/OG0002032.2/OG0002045.1/OG0002045.2/OG0002073.1/OG0002073.2/OG0002132.2/OG0002132.1/OG0002145.1/OG0002148.1/OG0002148.2/OG0002168.1/OG0002169.2/OG0002169.1/OG0002176.2/OG0002176.1/OG0002259.1/OG0002282.1/OG0002353.1/OG0002389.1/OG0002444.1/OG0002480.1/OG0002646.1/OG0002653.1/OG0002660.1/OG0002903.1/OG0002913.1/OG0003077.2/OG0003077.1/OG0003125.1/OG0003160.1/OG0003238.1/OG0003294.1/OG0003294.2/OG0003335.1/OG0003339.1/OG0003415.1/OG0003508.1/OG0003517.1/OG0003542.1/OG0003578.1/OG0003596.1/OG0003668.1/OG0003672.1/OG0003681.1/OG0003735.1/OG0003765.1/OG0003797.1/OG0003832.1/OG0003850.1/OG0003927.1/OG0003927.2/OG0003998.1/OG0004023.1/OG0004040.1/OG0004052.1/OG0004054.1/OG0004096.1/OG0004214.1/OG0004218.1/OG0004218.2/OG0004226.1/OG0004247.1/OG0004280.1/OG0004282.1/OG0004312.1/OG0004372.1/OG0004390.1/OG0004401.1/OG0004420.1/OG0004438.1/OG0004443.1/OG0004456.1/OG0004688.1/OG0004702.1/OG0004712.1/OG0004737.1/OG0004739.1/OG0004769.1/OG0004795.1/OG0004911.1/OG0004941.1/OG0004945.1/OG0005060.1/OG0005075.1/OG0005285.1/OG0005288.1/OG0005295.1/OG0005333.2/OG0005333.1/OG0005340.1/OG0005376.1/OG0005380.1/OG0005418.1/OG0005427.1/OG0005441.1/OG0005444.1/OG0005499.1/OG0005534.1/OG0005552.1/OG0005557.1/OG0005582.1/OG0005703.1/OG0005725.1/OG0005745.1/OG0005756.1/OG0005784.1/OG0005846.1/OG0005866.1/OG0005896.1/OG0005897.1/OG0005907.1/OG0005952.1/OG0005975.1/OG0006036.1/OG0006050.1/OG0006061.1/OG0006064.1/OG0006213.1/OG0006227.1/OG0006237.1/OG0006257.1/OG0006270.1/OG0006339.1/OG0006406.1/OG0006454.1/OG0006466.1/OG0006467.1/OG0006475.1/OG0006482.1/OG0006512.1/OG0006598.1/OG0006660.1/OG0006670.1/OG0006714.1/OG0006716.1/OG0006720.1/OG0006734.1/OG0006736.1/OG0006750.1/OG0006761.1/OG0006762.1/OG0006771.1/OG0006772.1/OG0006786.1/OG0006813.1/OG0006816.1/OG0006830.1/OG0006855.1/OG0006862.1/OG0006863.1/OG0006872.1/OG0006884.1/OG0006910.1/OG0006950.1/OG0006951.1/OG0006974.1/OG0007185.1/OG0007186.1/OG0007196.1/OG0007213.1/OG0007229.1/OG0007326.1/OG0007332.1/OG0007336.1/OG0007347.1/OG0007350.1/OG0007357.1/OG0007379.1/OG0007387.1/OG0007580.1/OG0007639.1/OG0007643.1/OG0007654.1/OG0007675.1/OG0007678.1/OG0007704.1/OG0007744.1/OG0007747.1/OG0007763.1/OG0007771.1/OG0007796.1/OG0007826.1/OG0007852.1/OG0007978.1/OG0007981.1/OG0007983.1/OG0008011.1/OG0008015.1/OG0008019.1/OG0008034.1/OG0008043.1/OG0008080.1/OG0008098.1/OG0008129.1/OG0008132.1/OG0008145.1/OG0008170.1/OG0008180.1/OG0008214.1/OG0008220.1/OG0008221.1/OG0008414.1/OG0008455.1/OG0008461.1/OG0008465.1/OG0008491.1/OG0008509.1/OG0008519.1/OG0008526.1/OG0008529.1/OG0008530.1/OG0008552.1/OG0008721.1/OG0008842.1/OG0008856.1/OG0009035.1/OG0009049.1/OG0009098.1/OG0009119.1/OG0009130.1/OG0009351.1/OG0009685.1/OG0010016.1/OG0010025.1/OG0010621.1/OG0011448.1/OG0011506.1</t>
  </si>
  <si>
    <t>OG0000055.1/OG0000055.14/OG0000055.7/OG0000055.10/OG0000055.3/OG0000055.12/OG0000055.6/OG0000055.4/OG0000055.13/OG0000055.8/OG0000055.9/OG0000055.2/OG0000055.5/OG0000055.11/OG0000512.1/OG0000512.8/OG0000512.3/OG0000512.7/OG0000512.9/OG0000512.5/OG0000512.6/OG0000512.4/OG0000512.2/OG0000572.2/OG0000572.1/OG0001373.1/OG0001398.1/OG0001632.1/OG0001758.1/OG0001839.1/OG0001839.2/OG0002001.2/OG0002001.1/OG0002011.1/OG0002011.2/OG0002055.2/OG0002055.1/OG0002088.2/OG0002088.1/OG0002088.3/OG0002181.1/OG0002181.2/OG0002231.1/OG0002231.2/OG0002306.2/OG0002306.1/OG0002593.1/OG0002628.2/OG0002628.1/OG0002658.1/OG0002817.2/OG0002817.1/OG0002830.1/OG0002831.1/OG0002895.1/OG0002905.1/OG0002978.1/OG0003207.1/OG0003229.1/OG0003286.1/OG0003313.2/OG0003313.1/OG0003315.1/OG0003315.2/OG0003330.1/OG0003350.1/OG0003429.1/OG0003447.1/OG0003454.1/OG0003471.1/OG0003576.1/OG0003671.1/OG0003823.1/OG0003874.1/OG0003878.1/OG0003959.1/OG0004031.1/OG0004117.2/OG0004117.1/OG0004150.1/OG0004161.1/OG0004302.1/OG0004585.1/OG0004638.1/OG0004706.1/OG0004837.1/OG0005064.1/OG0005180.1/OG0005241.1/OG0005371.1/OG0005518.1/OG0005606.1/OG0005661.1/OG0005695.1/OG0005706.1/OG0005732.1/OG0005776.1/OG0005810.1/OG0005863.1/OG0005876.1/OG0005934.1/OG0006047.1/OG0006062.1/OG0006069.1/OG0006078.1/OG0006082.1/OG0006225.1/OG0006233.1/OG0006290.1/OG0006383.1/OG0006389.1/OG0006392.1/OG0006412.1/OG0006435.1/OG0006435.2/OG0006472.1/OG0006476.1/OG0006529.1/OG0006594.1/OG0006692.1/OG0006725.1/OG0006746.1/OG0006746.2/OG0006788.1/OG0007086.1/OG0007144.1/OG0007264.1/OG0007344.1/OG0007366.1/OG0007388.1/OG0007394.1/OG0007407.1/OG0007413.1/OG0007458.1/OG0007590.1/OG0007599.1/OG0007609.1/OG0007645.1/OG0007674.1/OG0007750.1/OG0007775.1/OG0007786.1/OG0008050.1/OG0008057.1/OG0008466.1/OG0008520.1/OG0008563.1/OG0008874.1/OG0009366.2/OG0009366.1/OG0009738.1/OG0009746.1/OG0010076.1/OG0010101.1/OG0010417.1/OG0011594.1</t>
  </si>
  <si>
    <t>OG0002745.1/OG0002745.2</t>
  </si>
  <si>
    <t>OG0000081.3/OG0000081.9/OG0000081.8/OG0000081.5/OG0000081.4/OG0000081.1/OG0000081.6/OG0000081.7/OG0000081.2/OG0000632.1/OG0000632.2</t>
  </si>
  <si>
    <t>OG0000148.3/OG0000148.6/OG0000148.5/OG0000148.2/OG0000148.4/OG0000148.1/OG0004397.1</t>
  </si>
  <si>
    <t>OG0001559.2/OG0001559.1/OG0003529.1/OG0004149.1</t>
  </si>
  <si>
    <t>OG0003978.1/OG0006374.1/OG0008443.1</t>
  </si>
  <si>
    <t>OG0001632.1/OG0003959.1/OG0005518.1/OG0005599.1</t>
  </si>
  <si>
    <t>OG0000708.2/OG0000708.3/OG0000708.1/OG0000812.1/OG0000812.2/OG0000812.3/OG0000942.2/OG0000942.3/OG0000942.1/OG0001412.2/OG0001412.1/OG0001837.1/OG0001837.2/OG0002223.1/OG0002469.1/OG0002551.1/OG0002551.2/OG0002762.2/OG0002762.1/OG0002941.2/OG0002941.1/OG0003028.1/OG0003028.2/OG0003292.1/OG0003431.1/OG0003582.1/OG0003699.1/OG0003754.1/OG0004011.1/OG0004045.1/OG0004119.1/OG0004566.1/OG0004723.1/OG0004815.1/OG0005090.1/OG0005103.1/OG0005163.1/OG0005297.1/OG0005850.1/OG0006025.1/OG0006198.1/OG0006918.1/OG0007819.1/OG0008008.1</t>
  </si>
  <si>
    <t>OG0001573.1/OG0005125.1/OG0007602.1</t>
  </si>
  <si>
    <t>OG0000299.2/OG0000299.4/OG0000299.3/OG0000299.1/OG0000403.2/OG0000403.1/OG0000707.1/OG0000707.3/OG0000707.2/OG0000712.1/OG0000712.2/OG0000920.2/OG0000920.1/OG0001090.1/OG0001090.2/OG0001225.2/OG0001225.1/OG0001262.2/OG0001262.1/OG0001559.2/OG0001559.1/OG0001690.1/OG0002047.1/OG0002047.2/OG0002134.1/OG0002142.1/OG0002142.2/OG0002228.1/OG0002359.1/OG0002361.2/OG0002361.1/OG0002381.2/OG0002381.1/OG0002451.1/OG0002451.2/OG0002515.1/OG0002621.1/OG0002649.1/OG0002668.2/OG0002668.1/OG0002959.1/OG0003090.1/OG0003280.1/OG0003423.1/OG0003591.1/OG0003826.1/OG0004038.1/OG0004135.1/OG0004269.1/OG0004396.1/OG0004930.1/OG0005017.1/OG0005051.1/OG0005065.1/OG0005078.1/OG0005405.1/OG0005686.1/OG0005789.1/OG0005998.1/OG0006248.1/OG0006256.1/OG0006279.1/OG0006394.1/OG0007638.1</t>
  </si>
  <si>
    <t>OG0001046.2/OG0001046.1/OG0002132.2/OG0002132.1/OG0002382.1/OG0003339.1/OG0003415.1/OG0004488.1/OG0004681.1/OG0004905.1</t>
  </si>
  <si>
    <t>OG0000712.1/OG0000712.2/OG0000920.2/OG0000920.1/OG0002381.2/OG0002381.1/OG0002649.1/OG0003090.1/OG0004135.1/OG0004396.1/OG0005051.1/OG0005065.1/OG0005405.1/OG0006256.1</t>
  </si>
  <si>
    <t>OG0002132.2/OG0002132.1/OG0002382.1/OG0003339.1/OG0003415.1/OG0004488.1/OG0004681.1</t>
  </si>
  <si>
    <t>OG0000299.2/OG0000299.4/OG0000299.3/OG0000299.1/OG0000403.2/OG0000403.1/OG0000707.1/OG0000707.3/OG0000707.2/OG0001090.1/OG0001090.2/OG0001225.2/OG0001225.1/OG0001262.2/OG0001262.1/OG0001559.2/OG0001559.1/OG0001690.1/OG0002047.1/OG0002047.2/OG0002134.1/OG0002142.1/OG0002142.2/OG0002228.1/OG0002361.2/OG0002361.1/OG0002451.1/OG0002451.2/OG0002515.1/OG0002621.1/OG0002668.2/OG0002668.1/OG0002959.1/OG0003280.1/OG0003423.1/OG0003591.1/OG0003826.1/OG0004269.1/OG0004930.1/OG0005017.1/OG0005078.1/OG0005789.1/OG0006248.1/OG0006394.1/OG0007638.1</t>
  </si>
  <si>
    <t>OG0000299.2/OG0000299.4/OG0000299.3/OG0000299.1/OG0000478.2/OG0000478.1/OG0000478.3/OG0000543.3/OG0000543.2/OG0000543.4/OG0000543.1/OG0003090.1</t>
  </si>
  <si>
    <t>OG0002469.1/OG0002557.2/OG0002557.1/OG0003259.1</t>
  </si>
  <si>
    <t>OG0000266.6/OG0000266.3/OG0000266.5/OG0000266.1/OG0000266.2/OG0000266.4/OG0000390.1/OG0000390.3/OG0000390.5/OG0000390.6/OG0000390.4/OG0000390.2/OG0001056.1/OG0001056.2/OG0001215.1/OG0001215.2/OG0001453.2/OG0001453.1/OG0001626.1/OG0001626.2/OG0001696.1/OG0001696.2/OG0001758.1/OG0002306.2/OG0002306.1/OG0002628.2/OG0002628.1/OG0002676.1/OG0002830.1/OG0002905.1/OG0003207.1/OG0003286.1/OG0003471.1/OG0003474.1/OG0004117.2/OG0004117.1/OG0004352.1/OG0005069.1/OG0005439.1/OG0005474.1/OG0005560.1/OG0005947.1/OG0006225.1/OG0007609.1/OG0007882.1/OG0008252.1/OG0008252.2</t>
  </si>
  <si>
    <t>OG0000261.1/OG0000261.2/OG0000408.2/OG0000408.1/OG0000408.3/OG0000408.4/OG0000408.5/OG0000553.2/OG0000553.3/OG0000553.1/OG0000553.4/OG0000622.1/OG0000835.3/OG0000835.2/OG0000835.1/OG0000977.1/OG0001177.1/OG0001609.1/OG0001966.2/OG0001966.1/OG0002073.1/OG0002073.2/OG0002145.1/OG0002168.1/OG0002264.1/OG0002282.1/OG0002353.1/OG0002382.1/OG0002480.1/OG0002653.1/OG0003294.1/OG0003294.2/OG0003331.1/OG0003509.1/OG0003542.1/OG0003578.1/OG0003735.1/OG0003797.1/OG0004023.1/OG0004052.1/OG0004114.1/OG0004214.1/OG0004390.1/OG0004392.1/OG0004607.1/OG0004681.1/OG0004696.1/OG0004941.1/OG0005143.1/OG0005326.1/OG0005456.1/OG0005500.1/OG0005729.1/OG0005907.1/OG0006036.1/OG0006040.1/OG0006227.1/OG0006270.1/OG0006454.1/OG0006482.1/OG0006762.1/OG0006957.1/OG0007101.1/OG0007376.1/OG0007412.1/OG0007438.1/OG0007586.1/OG0007747.1/OG0007771.1/OG0008022.1/OG0008078.1/OG0008809.1/OG0009118.1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</si>
  <si>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0000047.2/OG0000047.3/OG0000047.7/OG0000047.1/OG0000047.4/OG0000047.5/OG0000047.6/OG0000049.14/OG0000049.7/OG0000049.11/OG0000049.6/OG0000049.1/OG0000049.12/OG0000049.5/OG0000049.10/OG0000049.9/OG0000049.13/OG0000049.3/OG0000049.4/OG0000049.15/OG0000049.8/OG0000049.2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0000058.8/OG0000058.5/OG0000058.6/OG0000058.4/OG0000058.3/OG0000058.9/OG0000058.7/OG0000058.10/OG0000058.1/OG0000058.2/OG0000060.5/OG0000060.4/OG0000060.1/OG0000060.2/OG0000060.6/OG0000060.7/OG0000060.9/OG0000060.8/OG0000060.3/OG0000060.10/OG0000067.5/OG0000067.4/OG0000067.9/OG0000067.2/OG0000067.8/OG0000067.6/OG0000067.7/OG0000067.3/OG0000067.1/OG0000071.1/OG0000071.5/OG0000071.11/OG0000071.7/OG0000071.9/OG0000071.2/OG0000071.6/OG0000071.10/OG0000071.3/OG0000071.8/OG0000071.4/OG0000081.3/OG0000081.9/OG0000081.8/OG0000081.5/OG0000081.4/OG0000081.1/OG0000081.6/OG0000081.7/OG0000081.2/OG0000102.3/OG0000102.1/OG0000102.2/OG0000102.6/OG0000102.5/OG0000102.4/OG0000102.7/OG0000102.8/OG0000103.5/OG0000103.8/OG0000103.7/OG0000103.2/OG0000103.6/OG0000103.1/OG0000103.9/OG0000103.3/OG0000103.4/OG0000104.6/OG0000104.4/OG0000104.5/OG0000104.2/OG0000104.1/OG0000104.3/OG0000126.3/OG0000126.2/OG0000126.8/OG0000126.6/OG0000126.5/OG0000126.1/OG0000126.4/OG0000126.7/OG0000127.2/OG0000127.3/OG0000127.1/OG0000127.5/OG0000127.4/OG0000127.6/OG0000130.5/OG0000130.4/OG0000130.7/OG0000130.6/OG0000130.3/OG0000130.2/OG0000130.1/OG0000131.4/OG0000131.6/OG0000131.2/OG0000131.1/OG0000131.3/OG0000131.5/OG0000131.7/OG0000140.1/OG0000140.4/OG0000140.2/OG0000140.3/OG0000140.5/OG0000140.6/OG0000140.7/OG0000142.2/OG0000142.1/OG0000142.3/OG0000143.2/OG0000143.3/OG0000143.1/OG0000143.4/OG0000148.3/OG0000148.6/OG0000148.5/OG0000148.2/OG0000148.4/OG0000148.1/OG0000155.5/OG0000155.4/OG0000155.3/OG0000155.1/OG0000155.6/OG0000155.2/OG0000159.7/OG0000159.2/OG0000159.6/OG0000159.5/OG0000159.1/OG0000159.4/OG0000159.3/OG0000168.1/OG0000168.4/OG0000168.2/OG0000168.3/OG0000168.5/OG0000172.3/OG0000172.4/OG0000172.2/OG0000172.1/OG0000175.3/OG0000175.1/OG0000175.2/OG0000175.6/OG0000175.5/OG0000175.4/OG0000178.3/OG0000178.6/OG0000178.4/OG0000178.5/OG0000178.1/OG0000178.2/OG0000180.6/OG0000180.4/OG0000180.3/OG0000180.2/OG0000180.5/OG0000180.1/OG0000181.3/OG0000181.5/OG0000181.1/OG0000181.2/OG0000181.4/OG0000187.6/OG0000187.5/OG0000187.4/OG0000187.3/OG0000187.1/OG0000187.2/OG0000192.1/OG0000192.2/OG0000192.5/OG0000192.4/OG0000192.3/OG0000193.1/OG0000193.2/OG0000193.5/OG0000193.4/OG0000193.3/OG0000196.3/OG0000196.5/OG0000196.4/OG0000196.1/OG0000196.2/OG0000203.1/OG0000203.3/OG0000203.5/OG0000203.2/OG0000203.4/OG0000207.1/OG0000207.2/OG0000208.2/OG0000208.1/OG0000208.4/OG0000208.3/OG0000212.5/OG0000212.1/OG0000212.3/OG0000212.2/OG0000212.4/OG0000214.1/OG0000214.3/OG0000214.4/OG0000214.2/OG0000214.5/OG0000219.5/OG0000219.1/OG0000219.4/OG0000219.3/OG0000219.2/OG0000221.1/OG0000221.2/OG0000221.4/OG0000221.6/OG0000221.5/OG0000221.3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0000237.2/OG0000237.1/OG0000237.3/OG0000237.4/OG0000237.5/OG0000242.3/OG0000242.5/OG0000242.2/OG0000242.4/OG0000242.1/OG0000247.4/OG0000247.5/OG0000247.1/OG0000247.3/OG0000247.2/OG0000252.1/OG0000252.2/OG0000252.3/OG0000269.4/OG0000269.2/OG0000269.3/OG0000269.1/OG0000271.2/OG0000271.1/OG0000271.4/OG0000271.3/OG0000272.4/OG0000272.1/OG0000272.2/OG0000272.5/OG0000272.3/OG0000273.1/OG0000273.5/OG0000273.4/OG0000273.2/OG0000273.3/OG0000283.4/OG0000283.3/OG0000283.1/OG0000283.2/OG0000292.1/OG0000292.2/OG0000292.3/OG0000295.1/OG0000295.2/OG0000295.3/OG0000295.4/OG0000296.1/OG0000296.2/OG0000296.3/OG0000299.2/OG0000299.4/OG0000299.3/OG0000299.1/OG0000306.4/OG0000306.1/OG0000306.2/OG0000306.3/OG0000311.2/OG0000311.3/OG0000311.1/OG0000311.4/OG0000312.1/OG0000315.1/OG0000315.2/OG0000315.3/OG0000315.4/OG0000316.4/OG0000316.2/OG0000316.5/OG0000316.1/OG0000316.3/OG0000326.2/OG0000326.1/OG0000326.4/OG0000326.3/OG0000328.1/OG0000328.4/OG0000328.3/OG0000328.2/OG0000331.1/OG0000331.3/OG0000331.2/OG0000331.4/OG0000332.3/OG0000332.2/OG0000332.1/OG0000334.3/OG0000334.1/OG0000334.4/OG0000334.2/OG0000337.3/OG0000337.1/OG0000337.2/OG0000339.3/OG0000339.2/OG0000339.4/OG0000339.1/OG0000340.4/OG0000340.1/OG0000340.3/OG0000340.2/OG0000351.4/OG0000351.3/OG0000351.1/OG0000351.2/OG0000363.4/OG0000363.1/OG0000363.2/OG0000363.3/OG0000367.2/OG0000367.1/OG0000367.3/OG0000367.4/OG0000368.2/OG0000368.3/OG0000368.1/OG0000370.4/OG0000370.1/OG0000370.2/OG0000370.3/OG0000373.2/OG0000373.1/OG0000373.3/OG0000373.4/OG0000375.4/OG0000375.3/OG0000375.2/OG0000375.1/OG0000385.3/OG0000385.1/OG0000385.2/OG0000389.2/OG0000389.3/OG0000389.1/OG0000391.4/OG0000391.3/OG0000391.1/OG0000391.2/OG0000398.2/OG0000398.1/OG0000398.3/OG0000400.4/OG0000400.1/OG0000400.3/OG0000400.2/OG0000401.3/OG0000401.1/OG0000401.2/OG0000402.2/OG0000402.3/OG0000402.1/OG0000418.4/OG0000418.3/OG0000418.2/OG0000418.1/OG0000424.2/OG0000424.1/OG0000435.3/OG0000435.2/OG0000435.1/OG0000436.3/OG0000436.1/OG0000436.2/OG0000445.2/OG0000445.3/OG0000445.1/OG0000449.3/OG0000449.1/OG0000449.2/OG0000458.1/OG0000458.3/OG0000458.4/OG0000458.2/OG0000470.3/OG0000470.2/OG0000470.1/OG0000474.3/OG0000474.4/OG0000474.2/OG0000474.5/OG0000474.1/OG0000475.2/OG0000475.3/OG0000475.1/OG0000477.2/OG0000477.3/OG0000477.4/OG0000477.1/OG0000480.3/OG0000480.1/OG0000480.2/OG0000485.1/OG0000485.3/OG0000485.2/OG0000495.2/OG0000495.1/OG0000495.3/OG0000507.1/OG0000507.2/OG0000508.3/OG0000508.1/OG0000508.2/OG0000521.2/OG0000521.1/OG0000521.3/OG0000523.2/OG0000523.3/OG0000523.1/OG0000525.3/OG0000525.1/OG0000525.2/OG0000533.2/OG0000533.3/OG0000533.4/OG0000533.1/OG0000537.3/OG0000537.1/OG0000537.2/OG0000539.2/OG0000539.1/OG0000539.3/OG0000543.3/OG0000543.2/OG0000543.4/OG0000543.1/OG0000548.2/OG0000548.1/OG0000548.3/OG0000558.2/OG0000558.3/OG0000558.1/OG0000559.3/OG0000559.2/OG0000559.1/OG0000567.1/OG0000567.3/OG0000567.2/OG0000569.1/OG0000569.4/OG0000569.3/OG0000569.2/OG0000585.1/OG0000585.2/OG0000590.2/OG0000590.1/OG0000590.3/OG0000594.1/OG0000594.2/OG0000594.3/OG0000594.4/OG0000597.1/OG0000597.2/OG0000597.3/OG0000608.1/OG0000608.2/OG0000614.3/OG0000614.2/OG0000614.1/OG0000616.2/OG0000616.1/OG0000616.3/OG0000617.1/OG0000617.2/OG0000617.3/OG0000623.1/OG0000623.2/OG0000632.1/OG0000632.2/OG0000635.1/OG0000635.2/OG0000653.2/OG0000653.1/OG0000653.3/OG0000655.1/OG0000655.2/OG0000672.2/OG0000672.1/OG0000690.2/OG0000690.1/OG0000732.1/OG0000732.2/OG0000732.3/OG0000735.2/OG0000735.1/OG0000762.3/OG0000762.1/OG0000762.2/OG0000764.1/OG0000764.2/OG0000764.3/OG0000768.1/OG0000768.2/OG0000771.3/OG0000771.2/OG0000771.1/OG0000785.1/OG0000785.2/OG0000788.1/OG0000788.2/OG0000795.1/OG0000795.2/OG0000809.3/OG0000809.1/OG0000809.2/OG0000811.2/OG0000811.3/OG0000811.1/OG0000813.2/OG0000813.1/OG0000815.1/OG0000815.2/OG0000827.1/OG0000827.2/OG0000836.3/OG0000836.2/OG0000836.1/OG0000859.1/OG0000859.2/OG0000859.3/OG0000860.1/OG0000860.2/OG0000860.3/OG0000863.1/OG0000863.2/OG0000868.2/OG0000868.1/OG0000868.3/OG0000876.1/OG0000876.2/OG0000877.1/OG0000877.3/OG0000877.2/OG0000878.2/OG0000878.1/OG0000878.3/OG0000892.1/OG0000892.2/OG0000912.1/OG0000912.2/OG0000917.2/OG0000917.1/OG0000918.2/OG0000918.3/OG0000918.1/OG0000919.2/OG0000919.1/OG0000920.2/OG0000920.1/OG0000921.3/OG0000921.1/OG0000921.2/OG0000923.1/OG0000923.2/OG0000933.1/OG0000933.2/OG0000934.3/OG0000934.1/OG0000934.2/OG0000947.1/OG0000947.2/OG0000949.1/OG0000949.2/OG0000953.1/OG0000953.2/OG0000967.1/OG0000967.2/OG0000967.3/OG0000971.1/OG0000971.2/OG0000971.3/OG0000974.1/OG0000974.2/OG0000978.2/OG0000978.1/OG0000991.1/OG0000991.2/OG0001019.1/OG0001019.2/OG0001026.1/OG0001026.2/OG0001034.2/OG0001034.1/OG0001036.1/OG0001077.2/OG0001077.1/OG0001084.2/OG0001084.1/OG0001111.1/OG0001111.2/OG0001116.2/OG0001116.1/OG0001122.3/OG0001122.1/OG0001122.2/OG0001124.1/OG0001124.2/OG0001130.1/OG0001130.2/OG0001155.2/OG0001155.1/OG0001157.2/OG0001157.1/OG0001163.2/OG0001163.1/OG0001169.2/OG0001169.1/OG0001171.2/OG0001171.1/OG0001174.1/OG0001174.2/OG0001175.2/OG0001175.1/OG0001203.2/OG0001203.1/OG0001211.2/OG0001211.1/OG0001214.2/OG0001214.1/OG0001227.2/OG0001227.1/OG0001229.3/OG0001229.1/OG0001229.2/OG0001241.1/OG0001241.2/OG0001249.1/OG0001262.2/OG0001262.1/OG0001263.1/OG0001263.2/OG0001266.2/OG0001266.1/OG0001271.2/OG0001271.1/OG0001274.1/OG0001274.2/OG0001275.2/OG0001275.1/OG0001296.1/OG0001296.2/OG0001313.2/OG0001313.1/OG0001327.2/OG0001327.1/OG0001368.2/OG0001368.1/OG0001369.1/OG0001371.1/OG0001371.2/OG0001393.1/OG0001393.2/OG0001410.1/OG0001410.2/OG0001416.1/OG0001416.2/OG0001417.2/OG0001417.1/OG0001420.1/OG0001450.1/OG0001450.2/OG0001451.2/OG0001451.1/OG0001454.1/OG0001454.2/OG0001461.1/OG0001461.2/OG0001465.1/OG0001465.2/OG0001466.2/OG0001466.1/OG0001469.2/OG0001469.1/OG0001493.1/OG0001493.2/OG0001502.2/OG0001502.1/OG0001505.2/OG0001505.1/OG0001509.2/OG0001509.1/OG0001515.1/OG0001515.2/OG0001526.2/OG0001526.1/OG0001528.2/OG0001528.1/OG0001542.2/OG0001542.1/OG0001547.1/OG0001547.2/OG0001551.1/OG0001559.2/OG0001559.1/OG0001567.1/OG0001599.1/OG0001599.2/OG0001607.2/OG0001607.1/OG0001610.1/OG0001621.2/OG0001621.1/OG0001631.2/OG0001631.1/OG0001660.1/OG0001680.1/OG0001680.2/OG0001682.1/OG0001682.2/OG0001702.2/OG0001702.1/OG0001704.2/OG0001704.1/OG0001706.1/OG0001706.2/OG0001710.2/OG0001710.1/OG0001717.1/OG0001757.2/OG0001757.1/OG0001764.2/OG0001764.1/OG0001768.1/OG0001769.2/OG0001769.1/OG0001771.1/OG0001771.2/OG0001779.1/OG0001782.1/OG0001782.2/OG0001786.2/OG0001786.1/OG0001787.1/OG0001787.2/OG0001830.2/OG0001830.1/OG0001833.1/OG0001834.1/OG0001843.1/OG0001843.2/OG0001844.2/OG0001844.1/OG0001845.1/OG0001845.2/OG0001858.1/OG0001867.1/OG0001870.2/OG0001870.1/OG0001900.1/OG0001942.1/OG0001942.2/OG0001944.1/OG0001952.1/OG0001952.2/OG0001965.1/OG0001970.1/OG0001970.2/OG0001980.1/OG0001980.2/OG0001991.1/OG0002003.2/OG0002003.1/OG0002009.1/OG0002009.2/OG0002013.1/OG0002034.1/OG0002042.2/OG0002042.1/OG0002061.1/OG0002077.2/OG0002077.1/OG0002102.1/OG0002124.1/OG0002134.1/OG0002142.1/OG0002142.2/OG0002161.1/OG0002161.2/OG0002178.1/OG0002178.2/OG0002205.1/OG0002221.1/OG0002225.2/OG0002225.1/OG0002241.1/OG0002241.2/OG0002242.2/OG0002242.1/OG0002268.1/OG0002274.1/OG0002277.2/OG0002277.1/OG0002278.2/OG0002278.1/OG0002341.1/OG0002342.1/OG0002342.2/OG0002361.2/OG0002361.1/OG0002362.1/OG0002366.1/OG0002366.2/OG0002371.2/OG0002371.1/OG0002374.1/OG0002383.1/OG0002394.2/OG0002394.1/OG0002395.1/OG0002406.1/OG0002462.1/OG0002462.2/OG0002485.2/OG0002485.1/OG0002487.1/OG0002488.2/OG0002488.1/OG0002491.1/OG0002492.1/OG0002494.1/OG0002509.2/OG0002509.1/OG0002515.1/OG0002578.1/OG0002585.1/OG0002605.1/OG0002605.2/OG0002607.1/OG0002611.1/OG0002625.1/OG0002638.1/OG0002643.1/OG0002649.1/OG0002663.1/OG0002667.1/OG0002757.1/OG0002759.1/OG0002778.2/OG0002778.1/OG0002786.1/OG0002791.2/OG0002791.1/OG0002806.1/OG0002806.2/OG0002865.1/OG0002870.1/OG0002885.1/OG0002890.1/OG0002890.2/OG0002920.1/OG0002939.1/OG0002947.2/OG0002947.1/OG0002950.1/OG0002956.1/OG0002956.2/OG0002969.1/OG0002974.1/OG0003055.1/OG0003061.1/OG0003068.1/OG0003072.1/OG0003076.1/OG0003084.1/OG0003085.1/OG0003089.1/OG0003112.1/OG0003113.1/OG0003120.1/OG0003130.1/OG0003137.1/OG0003152.1/OG0003154.1/OG0003210.1/OG0003212.1/OG0003221.1/OG0003230.1/OG0003230.2/OG0003241.1/OG0003243.1/OG0003262.1/OG0003280.1/OG0003309.1/OG0003320.1/OG0003340.1/OG0003340.2/OG0003345.1/OG0003400.1/OG0003423.1/OG0003433.1/OG0003448.1/OG0003451.1/OG0003463.1/OG0003485.1/OG0003491.1/OG0003497.1/OG0003510.1/OG0003529.1/OG0003539.1/OG0003547.1/OG0003548.1/OG0003554.1/OG0003573.1/OG0003580.1/OG0003581.1/OG0003583.1/OG0003584.1/OG0003591.1/OG0003655.1/OG0003655.2/OG0003663.1/OG0003689.1/OG0003695.1/OG0003721.1/OG0003722.1/OG0003738.1/OG0003740.1/OG0003769.1/OG0003793.1/OG0003821.1/OG0003822.1/OG0003833.1/OG0003846.1/OG0003945.1/OG0003973.1/OG0003984.1/OG0004006.1/OG0004064.1/OG0004073.1/OG0004077.1/OG0004103.1/OG0004105.1/OG0004124.1/OG0004134.1/OG0004144.1/OG0004146.1/OG0004147.1/OG0004149.1/OG0004152.1/OG0004156.1/OG0004158.1/OG0004212.2/OG0004212.1/OG0004236.1/OG0004281.1/OG0004292.1/OG0004294.1/OG0004309.1/OG0004315.1/OG0004332.1/OG0004334.1/OG0004336.1/OG0004346.1/OG0004384.1/OG0004396.1/OG0004407.1/OG0004424.1/OG0004428.1/OG0004436.1/OG0004440.1/OG0004592.1/OG0004621.1/OG0004628.1/OG0004632.1/OG0004636.1/OG0004718.1/OG0004720.1/OG0004721.1/OG0004726.1/OG0004732.1/OG0004797.1/OG0004930.1/OG0004980.1/OG0004990.1/OG0005002.1/OG0005017.1/OG0005032.1/OG0005042.1/OG0005043.1/OG0005048.1/OG0005070.1/OG0005072.1/OG0005092.1/OG0005109.1/OG0005111.1/OG0005154.1/OG0005277.1/OG0005291.1/OG0005341.1/OG0005343.1/OG0005394.1/OG0005431.1/OG0005482.1/OG0005485.1/OG0005491.1/OG0005541.1/OG0005559.1/OG0005584.1/OG0005786.1/OG0005832.1/OG0005871.1/OG0005943.1/OG0006011.1/OG0006014.1/OG0006053.1/OG0006146.1/OG0006217.1/OG0006234.1/OG0006236.1/OG0006284.1/OG0006293.1/OG0006297.1/OG0006320.1/OG0006327.1/OG0006329.1/OG0006337.1/OG0006346.1/OG0006415.1/OG0006480.1/OG0006488.1/OG0006518.1/OG0006832.1/OG0006913.1/OG0006924.1/OG0006968.1/OG0007091.1/OG0007142.1/OG0007157.1/OG0007210.1/OG0007682.1/OG0007733.1/OG0007811.1/OG0008012.1/OG0008100.1/OG0008115.1/OG0008363.1/OG0008471.1/OG0008492.1/OG0008542.1/OG0009072.1/OG0009354.1/OG0009945.1/OG0010635.1</t>
  </si>
  <si>
    <t>OG0000615.3/OG0000615.1/OG0000615.2/OG0001700.1/OG0002899.1</t>
  </si>
  <si>
    <t>OG0000637.2/OG0000637.1/OG0000637.3</t>
  </si>
  <si>
    <t>OG0000073.10/OG0000073.7/OG0000073.3/OG0000073.11/OG0000073.8/OG0000073.1/OG0000073.5/OG0000073.2/OG0000073.9/OG0000073.4/OG0000073.6/OG0000105.3/OG0000105.1/OG0000105.5/OG0000105.7/OG0000105.6/OG0000105.2/OG0000105.4/OG0000137.1/OG0000137.6/OG0000137.3/OG0000137.5/OG0000137.2/OG0000137.4/OG0000172.3/OG0000172.4/OG0000172.2/OG0000172.1/OG0000200.4/OG0000200.5/OG0000200.2/OG0000200.6/OG0000200.3/OG0000200.1/OG0000247.4/OG0000247.5/OG0000247.1/OG0000247.3/OG0000247.2/OG0000280.1/OG0000280.2/OG0000280.4/OG0000280.3/OG0000299.2/OG0000299.4/OG0000299.3/OG0000299.1/OG0000318.4/OG0000318.2/OG0000318.1/OG0000318.3/OG0000351.4/OG0000351.3/OG0000351.1/OG0000351.2/OG0000375.4/OG0000375.3/OG0000375.2/OG0000375.1/OG0000419.4/OG0000419.3/OG0000419.2/OG0000419.1/OG0000526.3/OG0000526.2/OG0000526.1/OG0000785.1/OG0000785.2/OG0000917.2/OG0000917.1/OG0001420.1/OG0001559.2/OG0001559.1/OG0001567.1/OG0001607.2/OG0001607.1/OG0001712.1/OG0001712.2/OG0001768.1/OG0001782.1/OG0001782.2/OG0001870.2/OG0001870.1/OG0001938.2/OG0001938.1/OG0001942.1/OG0001942.2/OG0001963.1/OG0001963.2/OG0002254.1/OG0002379.1/OG0002379.2/OG0002920.1/OG0002947.2/OG0002947.1/OG0003221.1/OG0003243.1/OG0003303.1/OG0003580.1/OG0003721.1/OG0003993.1/OG0004103.1/OG0004363.1/OG0004407.1/OG0004428.1/OG0004628.1/OG0004632.1/OG0004718.1/OG0004767.1/OG0004930.1/OG0004980.1/OG0005491.1/OG0005559.1/OG0006004.1/OG0006147.1/OG0006338.1/OG0006832.1</t>
  </si>
  <si>
    <t>OG0001974.1/OG0002259.1/OG0006714.1/OG0007336.1/OG0007675.1</t>
  </si>
  <si>
    <t>OG0002145.1/OG0002646.1/OG0005376.1</t>
  </si>
  <si>
    <t>OG0002658.1/OG0004966.1/OG0005822.1/OG0006392.1/OG0007413.1</t>
  </si>
  <si>
    <t>OG0000050.7/OG0000050.8/OG0000050.1/OG0000050.6/OG0000050.10/OG0000050.5/OG0000050.11/OG0000050.9/OG0000050.3/OG0000050.2/OG0000050.4/OG0000144.8/OG0000144.6/OG0000144.1/OG0000144.7/OG0000144.5/OG0000144.4/OG0000144.3/OG0000144.2/OG0000181.3/OG0000181.5/OG0000181.1/OG0000181.2/OG0000181.4/OG0000526.3/OG0000526.2/OG0000526.1/OG0000540.3/OG0000540.4/OG0000540.2/OG0000540.1/OG0000671.3/OG0000671.1/OG0000671.2/OG0000785.1/OG0000785.2/OG0000893.1/OG0000893.2/OG0000897.2/OG0000897.1/OG0000915.1/OG0000915.2/OG0001260.1/OG0001607.2/OG0001607.1/OG0001721.2/OG0001721.1/OG0001768.1/OG0001954.1/OG0002056.1/OG0002477.1/OG0002746.1/OG0002754.1/OG0002797.1/OG0002907.1/OG0002920.1/OG0002947.2/OG0002947.1/OG0003522.1/OG0003523.1/OG0003580.1/OG0003801.1/OG0003846.1/OG0003993.1/OG0004204.1/OG0004236.1/OG0004319.1/OG0005132.1/OG0005434.1/OG0005507.1/OG0006889.1/OG0007280.1/OG0008130.1/OG0009116.1</t>
  </si>
  <si>
    <t>OG0000050.7/OG0000050.8/OG0000050.1/OG0000050.6/OG0000050.10/OG0000050.5/OG0000050.11/OG0000050.9/OG0000050.3/OG0000050.2/OG0000050.4/OG0000181.3/OG0000181.5/OG0000181.1/OG0000181.2/OG0000181.4/OG0000435.3/OG0000435.2/OG0000435.1/OG0000467.4/OG0000467.3/OG0000467.2/OG0000467.1/OG0003819.1/OG0003997.1</t>
  </si>
  <si>
    <t>OG0001356.1/OG0001356.2/OG0002020.2/OG0002020.1</t>
  </si>
  <si>
    <t>OG0000387.2/OG0000387.1/OG0000387.4/OG0000387.3/OG0000491.1/OG0000491.2/OG0000491.3/OG0000691.2/OG0000691.1/OG0000797.1/OG0000797.3/OG0000797.2/OG0001204.2/OG0001204.1/OG0001268.1/OG0001268.2/OG0001627.1/OG0001627.2/OG0001751.2/OG0001751.1/OG0002207.1/OG0002207.2/OG0002412.2/OG0002412.1/OG0002782.1/OG0003142.1/OG0003788.1/OG0004083.1/OG0004115.1/OG0004304.1/OG0004569.1/OG0004632.1/OG0005361.1/OG0006722.1/OG0006794.1/OG0007073.1</t>
  </si>
  <si>
    <t>OG0002159.2/OG0002159.1/OG0002159.3/OG0002490.1/OG0002490.2/OG0002563.2/OG0002563.1/OG0003106.1/OG0007983.1</t>
  </si>
  <si>
    <t>OG0001292.2/OG0001292.1/OG0001474.2/OG0001474.1/OG0001975.1/OG0003102.2/OG0003102.1/OG0003334.1/OG0005516.1/OG0008530.1</t>
  </si>
  <si>
    <t>OG0000092.8/OG0000092.2/OG0000092.9/OG0000092.3/OG0000092.7/OG0000092.4/OG0000092.1/OG0000092.5/OG0000092.6/OG0000125.4/OG0000125.3/OG0000125.7/OG0000125.5/OG0000125.1/OG0000125.2/OG0000125.6/OG0000173.4/OG0000173.2/OG0000173.3/OG0000173.1/OG0000213.4/OG0000213.3/OG0000213.1/OG0000213.2/OG0000213.6/OG0000213.5/OG0000387.2/OG0000387.1/OG0000387.4/OG0000387.3/OG0000648.2/OG0000648.1/OG0000673.2/OG0000673.1/OG0000726.3/OG0000726.1/OG0000726.2/OG0000807.1/OG0000807.2/OG0000857.3/OG0000857.2/OG0000857.1/OG0000867.2/OG0000867.1/OG0001023.2/OG0001023.1/OG0001162.1/OG0001162.2/OG0001339.2/OG0001339.1/OG0001572.2/OG0001572.1/OG0001660.1/OG0001668.1/OG0001668.2/OG0001747.1/OG0001747.2/OG0001849.1/OG0001849.2/OG0001863.2/OG0001863.1/OG0004145.1/OG0004338.1/OG0004468.1/OG0005881.1/OG0006502.1</t>
  </si>
  <si>
    <t>OG0000318.4/OG0000318.2/OG0000318.1/OG0000318.3/OG0000375.4/OG0000375.3/OG0000375.2/OG0000375.1/OG0002024.1/OG0002024.2/OG0004628.1/OG0004718.1/OG0005347.1</t>
  </si>
  <si>
    <t>OG0000375.4/OG0000375.3/OG0000375.2/OG0000375.1/OG0002024.1/OG0002024.2/OG0004628.1/OG0004718.1/OG0005347.1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</si>
  <si>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0001754.1/OG0001754.2/OG0003737.1</t>
  </si>
  <si>
    <t>OG0001668.1/OG0001668.2/OG0002077.2/OG0002077.1/OG0003573.1/OG0005072.1</t>
  </si>
  <si>
    <t>OG0001966.2/OG0001966.1/OG0004681.1/OG0005582.1</t>
  </si>
  <si>
    <t>OG0000274.1/OG0000274.4/OG0000274.5/OG0000274.2/OG0000274.3/OG0000385.3/OG0000385.1/OG0000385.2/OG0000447.3/OG0000447.2/OG0000447.1/OG0000548.2/OG0000548.1/OG0000548.3/OG0000608.1/OG0000608.2/OG0000666.3/OG0000666.2/OG0000666.1/OG0000789.1/OG0000789.2/OG0000947.1/OG0000947.2/OG0001084.2/OG0001084.1/OG0001163.2/OG0001163.1/OG0001166.2/OG0001166.1/OG0001581.1/OG0001581.2/OG0002381.2/OG0002381.1/OG0002408.2/OG0002408.1/OG0002485.2/OG0002485.1/OG0002746.1/OG0003591.1/OG0003774.1/OG0005789.1/OG0007320.1</t>
  </si>
  <si>
    <t>OG0000237.2/OG0000237.1/OG0000237.3/OG0000237.4/OG0000237.5/OG0000306.4/OG0000306.1/OG0000306.2/OG0000306.3/OG0000616.2/OG0000616.1/OG0000616.3/OG0001754.1/OG0001754.2/OG0002266.1/OG0006161.1/OG0007278.1/OG0008039.1</t>
  </si>
  <si>
    <t>OG0000027.2/OG0000027.7/OG0000027.8/OG0000027.3/OG0000027.1/OG0000027.9/OG0000027.4/OG0000027.5/OG0000027.6/OG0000117.3/OG0000117.1/OG0000117.7/OG0000117.6/OG0000117.2/OG0000117.4/OG0000117.5/OG0000448.2/OG0000448.4/OG0000448.1/OG0000448.3/OG0000449.3/OG0000449.1/OG0000449.2/OG0000671.3/OG0000671.1/OG0000671.2/OG0000707.1/OG0000707.3/OG0000707.2/OG0000916.2/OG0000916.1/OG0000916.3/OG0001118.1/OG0001118.2/OG0001308.1/OG0001316.2/OG0001316.1/OG0001437.1/OG0001437.2/OG0001513.2/OG0001513.1/OG0001608.2/OG0001608.1/OG0001703.1/OG0001747.1/OG0001747.2/OG0001954.1/OG0002062.2/OG0002062.1/OG0002262.1/OG0002467.1/OG0002632.1/OG0002924.1/OG0003302.1/OG0004291.1/OG0004949.1/OG0005085.1/OG0005892.1</t>
  </si>
  <si>
    <t>OG0000102.3/OG0000102.1/OG0000102.2/OG0000102.6/OG0000102.5/OG0000102.4/OG0000102.7/OG0000102.8/OG0000272.4/OG0000272.1/OG0000272.2/OG0000272.5/OG0000272.3/OG0000889.2/OG0000889.1/OG0001415.2/OG0001415.1/OG0001771.1/OG0001771.2/OG0002471.1/OG0002748.1/OG0003742.1/OG0003994.1/OG0004709.1</t>
  </si>
  <si>
    <t>OG0001870.2/OG0001870.1</t>
  </si>
  <si>
    <t>OG0000187.6/OG0000187.5/OG0000187.4/OG0000187.3/OG0000187.1/OG0000187.2/OG0001571.3/OG0001571.2/OG0001571.1</t>
  </si>
  <si>
    <t>OG0004688.1/OG0008529.1</t>
  </si>
  <si>
    <t>OG0000187.6/OG0000187.5/OG0000187.4/OG0000187.3/OG0000187.1/OG0000187.2/OG0000917.2/OG0000917.1/OG0000999.2/OG0000999.1/OG0001169.2/OG0001169.1/OG0001510.2/OG0001510.1/OG0001571.3/OG0001571.2/OG0001571.1/OG0001647.2/OG0001647.1/OG0001870.2/OG0001870.1/OG0002822.1/OG0003049.1/OG0003721.1/OG0004119.1/OG0004240.1/OG0004339.1/OG0004538.1/OG0005491.1/OG0006875.1/OG0007634.1</t>
  </si>
  <si>
    <t>OG0004263.1</t>
  </si>
  <si>
    <t>OG0000318.4/OG0000318.2/OG0000318.1/OG0000318.3/OG0000618.2/OG0000618.1/OG0000618.3</t>
  </si>
  <si>
    <t>OG0003542.1/OG0006227.1</t>
  </si>
  <si>
    <t>OG0000047.2/OG0000047.3/OG0000047.7/OG0000047.1/OG0000047.4/OG0000047.5/OG0000047.6/OG0000114.2/OG0000114.1/OG0000114.3/OG0000114.5/OG0000114.4/OG0000395.1/OG0000395.2/OG0000395.3/OG0000559.3/OG0000559.2/OG0000559.1/OG0000617.1/OG0000617.2/OG0000617.3/OG0000709.3/OG0000709.1/OG0000709.2/OG0000832.1/OG0000832.3/OG0000832.2/OG0001157.2/OG0001157.1/OG0001599.1/OG0001599.2/OG0001613.2/OG0001613.1/OG0001634.2/OG0001634.1/OG0001900.1/OG0002107.2/OG0002107.1/OG0002340.1/OG0002340.2/OG0002491.1/OG0002492.1/OG0002638.1/OG0003154.1/OG0003491.1/OG0003721.1/OG0005072.1</t>
  </si>
  <si>
    <t>OG0002628.2/OG0002628.1/OG0003454.1/OG0006392.1</t>
  </si>
  <si>
    <t>OG0000030.8/OG0000030.7/OG0000030.12/OG0000030.6/OG0000030.1/OG0000030.4/OG0000030.9/OG0000030.10/OG0000030.14/OG0000030.2/OG0000030.3/OG0000030.13/OG0000030.5/OG0000030.11/OG0000130.5/OG0000130.4/OG0000130.7/OG0000130.6/OG0000130.3/OG0000130.2/OG0000130.1/OG0000196.3/OG0000196.5/OG0000196.4/OG0000196.1/OG0000196.2/OG0000203.1/OG0000203.3/OG0000203.5/OG0000203.2/OG0000203.4/OG0000208.2/OG0000208.1/OG0000208.4/OG0000208.3/OG0000252.1/OG0000252.2/OG0000252.3/OG0000271.2/OG0000271.1/OG0000271.4/OG0000271.3/OG0000537.3/OG0000537.1/OG0000537.2/OG0000836.3/OG0000836.2/OG0000836.1/OG0000881.2/OG0000881.3/OG0000881.1/OG0000919.2/OG0000919.1/OG0001019.1/OG0001019.2/OG0001163.2/OG0001163.1/OG0001211.2/OG0001211.1/OG0001214.2/OG0001214.1/OG0001251.2/OG0001251.1/OG0001393.1/OG0001393.2/OG0001417.2/OG0001417.1/OG0001526.2/OG0001526.1/OG0001827.2/OG0001827.1/OG0001830.2/OG0001830.1/OG0001861.2/OG0001861.1/OG0002225.2/OG0002225.1/OG0002611.1/OG0002712.1/OG0002956.1/OG0002956.2/OG0003142.1/OG0003547.1/OG0003737.1/OG0003742.1/OG0004709.1/OG0005445.1</t>
  </si>
  <si>
    <t>OG0005326.1/OG0008078.1</t>
  </si>
  <si>
    <t>OG0000479.2/OG0000479.1/OG0000913.1/OG0000913.3/OG0000913.2/OG0004945.1/OG0005326.1/OG0006253.1/OG0008078.1</t>
  </si>
  <si>
    <t>OG0000030.8/OG0000030.7/OG0000030.12/OG0000030.6/OG0000030.1/OG0000030.4/OG0000030.9/OG0000030.10/OG0000030.14/OG0000030.2/OG0000030.3/OG0000030.13/OG0000030.5/OG0000030.11/OG0000130.5/OG0000130.4/OG0000130.7/OG0000130.6/OG0000130.3/OG0000130.2/OG0000130.1/OG0000196.3/OG0000196.5/OG0000196.4/OG0000196.1/OG0000196.2/OG0000203.1/OG0000203.3/OG0000203.5/OG0000203.2/OG0000203.4/OG0000208.2/OG0000208.1/OG0000208.4/OG0000208.3/OG0000252.1/OG0000252.2/OG0000252.3/OG0000271.2/OG0000271.1/OG0000271.4/OG0000271.3/OG0000305.1/OG0000305.4/OG0000305.2/OG0000305.3/OG0000370.4/OG0000370.1/OG0000370.2/OG0000370.3/OG0000537.3/OG0000537.1/OG0000537.2/OG0000621.3/OG0000621.4/OG0000621.1/OG0000621.2/OG0000836.3/OG0000836.2/OG0000836.1/OG0000881.2/OG0000881.3/OG0000881.1/OG0000919.2/OG0000919.1/OG0001019.1/OG0001019.2/OG0001163.2/OG0001163.1/OG0001211.2/OG0001211.1/OG0001214.2/OG0001214.1/OG0001251.2/OG0001251.1/OG0001393.1/OG0001393.2/OG0001417.2/OG0001417.1/OG0001526.2/OG0001526.1/OG0001771.1/OG0001771.2/OG0001827.2/OG0001827.1/OG0001830.2/OG0001830.1/OG0001861.2/OG0001861.1/OG0002225.2/OG0002225.1/OG0002611.1/OG0002712.1/OG0002956.1/OG0002956.2/OG0003142.1/OG0003547.1/OG0003737.1/OG0003742.1/OG0004709.1/OG0005445.1</t>
  </si>
  <si>
    <t>OG0000612.2/OG0000612.3/OG0000612.1/OG0000958.2/OG0000958.1/OG0001975.1/OG0002168.1/OG0002913.1/OG0002928.2/OG0002928.1/OG0003102.2/OG0003102.1/OG0003238.1/OG0003246.1/OG0004607.1/OG0005443.1/OG0005861.1/OG0006451.1/OG0006637.1/OG0006863.1/OG0006966.1/OG0007087.1/OG0007313.1/OG0007576.1/OG0007666.1/OG0007795.1/OG0008072.1/OG0008144.1/OG0008158.1/OG0008435.1/OG0008491.1/OG0008757.1</t>
  </si>
  <si>
    <t>OG0000015.9/OG0000015.11/OG0000015.13/OG0000015.6/OG0000015.3/OG0000015.7/OG0000015.4/OG0000015.5/OG0000015.8/OG0000015.14/OG0000015.1/OG0000015.2/OG0000015.12/OG0000015.10/OG0000027.2/OG0000027.7/OG0000027.8/OG0000027.3/OG0000027.1/OG0000027.9/OG0000027.4/OG0000027.5/OG0000027.6/OG0000102.3/OG0000102.1/OG0000102.2/OG0000102.6/OG0000102.5/OG0000102.4/OG0000102.7/OG0000102.8/OG0000106.2/OG0000106.3/OG0000106.5/OG0000106.4/OG0000106.7/OG0000106.6/OG0000106.1/OG0000153.5/OG0000153.4/OG0000153.3/OG0000153.1/OG0000153.2/OG0000366.2/OG0000366.1/OG0000366.3/OG0000388.3/OG0000388.2/OG0000388.1/OG0000558.2/OG0000558.3/OG0000558.1/OG0000648.2/OG0000648.1/OG0000674.2/OG0000674.3/OG0000674.1/OG0000807.1/OG0000807.2/OG0000825.1/OG0000825.3/OG0000825.2/OG0000847.1/OG0000847.2/OG0000857.3/OG0000857.2/OG0000857.1/OG0000883.1/OG0000883.2/OG0000883.3/OG0001083.1/OG0001083.2/OG0001108.1/OG0001108.2/OG0001110.1/OG0001110.2/OG0001117.2/OG0001117.3/OG0001117.1/OG0001153.2/OG0001153.1/OG0001159.1/OG0001159.2/OG0001162.1/OG0001162.2/OG0001191.1/OG0001191.2/OG0001245.2/OG0001245.1/OG0001266.2/OG0001266.1/OG0001274.1/OG0001274.2/OG0001328.2/OG0001328.1/OG0001339.2/OG0001339.1/OG0001420.1/OG0001443.1/OG0001443.2/OG0001454.1/OG0001454.2/OG0001572.2/OG0001572.1/OG0001648.2/OG0001648.1/OG0001660.1/OG0001668.1/OG0001668.2/OG0001673.1/OG0001682.1/OG0001682.2/OG0001747.1/OG0001747.2/OG0001813.1/OG0001863.2/OG0001863.1/OG0001980.1/OG0001980.2/OG0002016.2/OG0002016.1/OG0002173.1/OG0002173.2/OG0002467.1/OG0002579.2/OG0002579.1/OG0002594.2/OG0002594.1/OG0002664.1/OG0002782.1/OG0002907.1/OG0002963.1/OG0003042.2/OG0003042.1/OG0003231.1/OG0003302.1/OG0003317.1/OG0003435.1/OG0003442.1/OG0003477.1/OG0003503.1/OG0003738.1/OG0004083.1/OG0004355.1/OG0004414.1/OG0004417.1/OG0004489.1/OG0004630.1/OG0004789.1/OG0005059.1/OG0005132.1/OG0005338.1/OG0005370.1/OG0005488.1/OG0005871.1/OG0005945.1/OG0005958.1/OG0006224.1/OG0006276.1/OG0006308.1/OG0006372.1/OG0006407.1/OG0006431.1/OG0006496.1/OG0006619.1/OG0006621.1/OG0006679.1/OG0006696.1/OG0006796.1/OG0006923.1/OG0006946.1/OG0007054.1/OG0007245.1/OG0007283.1/OG0007659.1/OG0007808.1/OG0008143.1/OG0008177.1/OG0008434.1/OG0008453.1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</si>
  <si>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0000366.2/OG0000366.1/OG0000366.3/OG0000558.2/OG0000558.3/OG0000558.1/OG0000648.2/OG0000648.1/OG0000807.1/OG0000807.2/OG0000825.1/OG0000825.3/OG0000825.2/OG0000847.1/OG0000847.2/OG0000857.3/OG0000857.2/OG0000857.1/OG0001110.1/OG0001110.2/OG0001159.1/OG0001159.2/OG0001162.1/OG0001162.2/OG0001245.2/OG0001245.1/OG0001274.1/OG0001274.2/OG0001339.2/OG0001339.1/OG0001454.1/OG0001454.2/OG0001572.2/OG0001572.1/OG0001660.1/OG0001747.1/OG0001747.2/OG0001813.1/OG0001863.2/OG0001863.1/OG0001980.1/OG0001980.2/OG0002173.1/OG0002173.2/OG0003231.1/OG0003317.1/OG0003477.1/OG0003503.1/OG0003738.1/OG0004355.1/OG0004417.1/OG0004489.1/OG0004630.1/OG0004789.1/OG0005338.1/OG0005488.1/OG0005871.1/OG0006308.1/OG0006946.1/OG0007808.1/OG0008177.1</t>
  </si>
  <si>
    <t>OG0007615.1/OG0009434.1</t>
  </si>
  <si>
    <t>OG0000612.2/OG0000612.3/OG0000612.1/OG0000958.2/OG0000958.1/OG0001975.1/OG0003102.2/OG0003102.1/OG0003238.1/OG0003246.1/OG0004607.1/OG0006451.1/OG0007087.1/OG0007666.1/OG0008144.1/OG0008491.1</t>
  </si>
  <si>
    <t>OG0000106.2/OG0000106.3/OG0000106.5/OG0000106.4/OG0000106.7/OG0000106.6/OG0000106.1/OG0000388.3/OG0000388.2/OG0000388.1/OG0000883.1/OG0000883.2/OG0000883.3/OG0001153.2/OG0001153.1/OG0002664.1/OG0006679.1</t>
  </si>
  <si>
    <t>OG0001195.1/OG0001975.1/OG0004090.1</t>
  </si>
  <si>
    <t>OG0000106.2/OG0000106.3/OG0000106.5/OG0000106.4/OG0000106.7/OG0000106.6/OG0000106.1/OG0000648.2/OG0000648.1/OG0000807.1/OG0000807.2/OG0000857.3/OG0000857.2/OG0000857.1/OG0001339.2/OG0001339.1/OG0001448.2/OG0001448.1/OG0001572.2/OG0001572.1/OG0001660.1/OG0001747.1/OG0001747.2/OG0001815.2/OG0001815.1/OG0001863.2/OG0001863.1/OG0002062.2/OG0002062.1/OG0003417.1/OG0003711.1/OG0004327.1/OG0004461.1/OG0004611.1/OG0004925.1/OG0005938.1/OG0005990.1/OG0006162.1/OG0006498.1/OG0006742.1</t>
  </si>
  <si>
    <t>OG0000648.2/OG0000648.1/OG0000807.1/OG0000807.2/OG0000857.3/OG0000857.2/OG0000857.1/OG0001339.2/OG0001339.1/OG0001572.2/OG0001572.1/OG0001660.1/OG0001747.1/OG0001747.2/OG0001863.2/OG0001863.1/OG0004461.1/OG0004611.1/OG0006498.1/OG0006742.1</t>
  </si>
  <si>
    <t>OG0001195.1/OG0001975.1</t>
  </si>
  <si>
    <t>OG0000106.2/OG0000106.3/OG0000106.5/OG0000106.4/OG0000106.7/OG0000106.6/OG0000106.1/OG0000557.3/OG0000557.2/OG0000557.1/OG0000576.2/OG0000576.1/OG0000689.3/OG0000689.1/OG0000689.2/OG0000698.2/OG0000698.1/OG0001023.2/OG0001023.1/OG0001109.2/OG0001109.1/OG0001582.2/OG0001582.1/OG0002431.1/OG0002431.2/OG0002596.1/OG0002596.2/OG0002856.1/OG0002856.2/OG0003248.1/OG0004342.1/OG0004489.1/OG0004563.1/OG0004627.1/OG0005039.1/OG0005272.1/OG0005495.1/OG0006238.1/OG0006386.1</t>
  </si>
  <si>
    <t>OG0000557.3/OG0000557.2/OG0000557.1/OG0000576.2/OG0000576.1/OG0000689.3/OG0000689.1/OG0000689.2/OG0000698.2/OG0000698.1/OG0001109.2/OG0001109.1/OG0001582.2/OG0001582.1/OG0002431.1/OG0002431.2/OG0002596.1/OG0002596.2/OG0002856.1/OG0002856.2/OG0004342.1/OG0004489.1/OG0004563.1/OG0004627.1/OG0005039.1/OG0005272.1/OG0005495.1/OG0006238.1/OG0006386.1</t>
  </si>
  <si>
    <t>OG0000337.3/OG0000337.1/OG0000337.2/OG0006757.1/OG0007278.1/OG0007848.1/OG0008039.1</t>
  </si>
  <si>
    <t>OG0003494.1/OG0006161.1</t>
  </si>
  <si>
    <t>OG0006856.1/OG0008809.1</t>
  </si>
  <si>
    <t>OG0000146.3/OG0000146.2/OG0000146.5/OG0000146.1/OG0000146.7/OG0000146.6/OG0000146.4/OG0004421.1/OG0006505.1/OG0006681.1/OG0006885.1/OG0008120.1</t>
  </si>
  <si>
    <t>OG0001974.1/OG0002646.1</t>
  </si>
  <si>
    <t>OG0000193.1/OG0000193.2/OG0000193.5/OG0000193.4/OG0000193.3/OG0000424.2/OG0000424.1/OG0001263.1/OG0001263.2/OG0001461.1/OG0001461.2/OG0002180.1/OG0002205.1/OG0002208.1/OG0002208.2/OG0002492.1/OG0003818.1/OG0004106.1/OG0005072.1/OG0005417.1/OG0006216.1/OG0006867.1</t>
  </si>
  <si>
    <t>OG0005360.1/OG0005775.1</t>
  </si>
  <si>
    <t>OG0003813.1/OG0006007.1</t>
  </si>
  <si>
    <t>OG0001203.2/OG0001203.1/OG0002042.2/OG0002042.1/OG0002806.1/OG0002806.2/OG0002876.1/OG0003105.1/OG0003721.1/OG0003793.1/OG0004105.1/OG0005520.1/OG0006415.1/OG0007210.1</t>
  </si>
  <si>
    <t>OG0004949.1</t>
  </si>
  <si>
    <t>OG0000322.1/OG0000322.2/OG0000322.4/OG0000322.3/OG0000538.3/OG0000538.2/OG0000538.4/OG0000538.1/OG0000676.3/OG0000676.1/OG0000676.2/OG0000686.1/OG0000686.2/OG0000686.3/OG0000966.2/OG0000966.1/OG0001068.2/OG0001068.1/OG0004250.1/OG0006460.1</t>
  </si>
  <si>
    <t>OG0000054.3/OG0000054.7/OG0000054.6/OG0000054.4/OG0000054.2/OG0000054.1/OG0000054.5/OG0000293.1/OG0000293.3/OG0000293.4/OG0000293.5/OG0000293.2/OG0000522.1/OG0000522.2/OG0000522.3/OG0000524.2/OG0000524.1/OG0000524.3/OG0000707.1/OG0000707.3/OG0000707.2/OG0000936.2/OG0000936.1/OG0001149.1/OG0001149.2/OG0001356.1/OG0001356.2/OG0001639.1/OG0001639.2/OG0001682.1/OG0001682.2/OG0001951.1/OG0001951.2/OG0002020.2/OG0002020.1/OG0002255.1/OG0002255.2/OG0002298.1/OG0002569.1/OG0002656.1/OG0002790.1/OG0002902.1/OG0003084.1/OG0003091.1/OG0003243.1/OG0003250.1/OG0003527.1/OG0003531.1/OG0003848.1/OG0003852.1/OG0004042.1/OG0004127.1/OG0004272.1/OG0004335.1/OG0004361.1/OG0004394.1/OG0004414.1/OG0004471.1/OG0004576.1/OG0004640.1/OG0004679.1/OG0004724.1/OG0004932.1/OG0004933.1/OG0004992.1/OG0005030.1/OG0005050.1/OG0005080.1/OG0005267.1/OG0005275.1/OG0005287.1/OG0005357.1/OG0005365.1/OG0005461.1/OG0005496.1/OG0005541.1/OG0005583.1/OG0005586.1/OG0005721.1/OG0005930.1/OG0005931.1/OG0005960.1/OG0005982.1/OG0006041.1/OG0006331.1/OG0006432.1/OG0006452.1/OG0006468.1/OG0006671.1/OG0006678.1/OG0006703.1/OG0006722.1/OG0006776.1/OG0006931.1/OG0006942.1/OG0007110.1/OG0007305.1/OG0007319.1/OG0007320.1/OG0007685.1/OG0007730.1/OG0008785.1</t>
  </si>
  <si>
    <t>OG0004157.1/OG0004739.1/OG0005499.1/OG0006061.1/OG0006492.1/OG0006772.1/OG0006950.1/OG0007350.1/OG0007379.1/OG0007580.1/OG0007681.1/OG0007983.1/OG0008080.1/OG0008129.1/OG0008414.1/OG0008479.1</t>
  </si>
  <si>
    <t>OG0002287.1/OG0003671.1/OG0005927.1/OG0006746.1/OG0006746.2/OG0007434.1/OG0008059.1</t>
  </si>
  <si>
    <t>OG0001569.1/OG0003148.1/OG0003866.1/OG0004333.1/OG0004471.1/OG0005035.1</t>
  </si>
  <si>
    <t>OG0003848.1/OG0004724.1/OG0005586.1/OG0006452.1/OG0007110.1/OG0007730.1</t>
  </si>
  <si>
    <t>OG0001974.1/OG0003797.1/OG0004739.1/OG0005427.1/OG0005499.1/OG0007296.1/OG0007586.1/OG0008129.1/OG0008479.1</t>
  </si>
  <si>
    <t>OG0001373.1/OG0007000.1/OG0008059.1</t>
  </si>
  <si>
    <t>OG0000299.2/OG0000299.4/OG0000299.3/OG0000299.1/OG0000400.4/OG0000400.1/OG0000400.3/OG0000400.2/OG0000418.4/OG0000418.3/OG0000418.2/OG0000418.1/OG0000920.2/OG0000920.1/OG0001157.2/OG0001157.1/OG0001203.2/OG0001203.1/OG0001356.1/OG0001356.2/OG0001420.1/OG0001461.1/OG0001461.2/OG0001682.1/OG0001682.2/OG0002020.2/OG0002020.1/OG0002569.1/OG0003463.1/OG0003529.1/OG0003567.1/OG0003580.1/OG0003655.1/OG0003655.2/OG0003813.1/OG0003848.1/OG0003859.1/OG0004120.1/OG0004147.1/OG0004149.1/OG0004396.1/OG0004463.1/OG0004693.1/OG0004724.1/OG0004932.1/OG0005267.1/OG0005339.1/OG0005431.1/OG0005586.1/OG0005721.1/OG0005763.1/OG0005832.1/OG0005862.1/OG0006007.1/OG0006011.1/OG0006052.1/OG0006053.1/OG0006284.1/OG0006413.1/OG0006703.1/OG0006792.1/OG0007215.1/OG0007305.1/OG0007730.1/OG0007811.1</t>
  </si>
  <si>
    <t>OG0007586.1</t>
  </si>
  <si>
    <t>OG0000299.2/OG0000299.4/OG0000299.3/OG0000299.1/OG0000400.4/OG0000400.1/OG0000400.3/OG0000400.2/OG0000418.4/OG0000418.3/OG0000418.2/OG0000418.1/OG0001157.2/OG0001157.1/OG0001203.2/OG0001203.1/OG0003529.1/OG0003567.1/OG0003580.1/OG0004149.1/OG0004693.1/OG0005339.1/OG0005431.1/OG0005832.1/OG0006011.1/OG0006053.1/OG0006284.1/OG0006413.1/OG0007811.1</t>
  </si>
  <si>
    <t>OG0001373.1/OG0007000.1</t>
  </si>
  <si>
    <t>OG0000522.1/OG0000522.2/OG0000522.3/OG0001149.1/OG0001149.2/OG0002255.1/OG0002255.2/OG0004127.1/OG0004361.1/OG0004576.1/OG0005583.1/OG0006678.1</t>
  </si>
  <si>
    <t>OG0005927.1/OG0006746.1/OG0006746.2</t>
  </si>
  <si>
    <t>OG0004604.1/OG0007402.1</t>
  </si>
  <si>
    <t>OG0000114.2/OG0000114.1/OG0000114.3/OG0000114.5/OG0000114.4/OG0000187.6/OG0000187.5/OG0000187.4/OG0000187.3/OG0000187.1/OG0000187.2/OG0000419.4/OG0000419.3/OG0000419.2/OG0000419.1/OG0000709.3/OG0000709.1/OG0000709.2/OG0000915.1/OG0000915.2/OG0000971.1/OG0000971.2/OG0000971.3/OG0001157.2/OG0001157.1/OG0001203.2/OG0001203.1/OG0001212.2/OG0001212.1/OG0001638.1/OG0001638.2/OG0002144.1/OG0002144.2/OG0002241.1/OG0002241.2/OG0002381.2/OG0002381.1/OG0002745.1/OG0002745.2/OG0002934.1/OG0003061.1/OG0004124.1/OG0004767.1/OG0005541.1/OG0006286.1/OG0007210.1</t>
  </si>
  <si>
    <t>OG0001212.2/OG0001212.1/OG0002241.1/OG0002241.2/OG0006015.1</t>
  </si>
  <si>
    <t>OG0002947.2/OG0002947.1/OG0004149.1/OG0004930.1/OG0007811.1</t>
  </si>
  <si>
    <t>OG0005862.1</t>
  </si>
  <si>
    <t>OG0003138.1/OG0003287.1/OG0004045.1/OG0004590.1/OG0005310.1</t>
  </si>
  <si>
    <t>OG0001462.1/OG0001462.2/OG0002225.2/OG0002225.1/OG0003484.1</t>
  </si>
  <si>
    <t>OG0008055.1</t>
  </si>
  <si>
    <t>OG0000004.13/OG0000004.3/OG0000004.7/OG0000004.6/OG0000004.17/OG0000004.10/OG0000004.5/OG0000004.9/OG0000004.12/OG0000004.2/OG0000004.4/OG0000004.19/OG0000004.1/OG0000004.18/OG0000004.11/OG0000004.14/OG0000004.15/OG0000004.8/OG0000004.16/OG0000011.11/OG0000011.3/OG0000011.1/OG0000011.16/OG0000011.20/OG0000011.8/OG0000011.5/OG0000011.6/OG0000011.19/OG0000011.2/OG0000011.15/OG0000011.13/OG0000011.4/OG0000011.7/OG0000011.17/OG0000011.18/OG0000011.14/OG0000011.9/OG0000011.12/OG0000011.10/OG0000013.15/OG0000013.12/OG0000013.16/OG0000013.20/OG0000013.3/OG0000013.5/OG0000013.14/OG0000013.4/OG0000013.6/OG0000013.19/OG0000013.18/OG0000013.2/OG0000013.13/OG0000013.1/OG0000013.9/OG0000013.11/OG0000013.8/OG0000013.10/OG0000013.7/OG0000013.17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0000115.5/OG0000115.7/OG0000115.4/OG0000115.6/OG0000115.3/OG0000115.1/OG0000115.2/OG0000119.6/OG0000119.1/OG0000119.5/OG0000119.4/OG0000119.7/OG0000119.3/OG0000119.2/OG0000120.3/OG0000120.4/OG0000120.1/OG0000120.5/OG0000120.2/OG0000121.5/OG0000121.1/OG0000121.2/OG0000121.3/OG0000121.4/OG0000121.6/OG0000121.8/OG0000121.7/OG0000130.5/OG0000130.4/OG0000130.7/OG0000130.6/OG0000130.3/OG0000130.2/OG0000130.1/OG0000133.3/OG0000133.1/OG0000133.4/OG0000133.2/OG0000137.1/OG0000137.6/OG0000137.3/OG0000137.5/OG0000137.2/OG0000137.4/OG0000140.1/OG0000140.4/OG0000140.2/OG0000140.3/OG0000140.5/OG0000140.6/OG0000140.7/OG0000144.8/OG0000144.6/OG0000144.1/OG0000144.7/OG0000144.5/OG0000144.4/OG0000144.3/OG0000144.2/OG0000148.3/OG0000148.6/OG0000148.5/OG0000148.2/OG0000148.4/OG0000148.1/OG0000192.1/OG0000192.2/OG0000192.5/OG0000192.4/OG0000192.3/OG0000200.4/OG0000200.5/OG0000200.2/OG0000200.6/OG0000200.3/OG0000200.1/OG0000205.5/OG0000205.2/OG0000205.7/OG0000205.3/OG0000205.1/OG0000205.4/OG0000205.6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0000257.3/OG0000257.1/OG0000257.2/OG0000265.3/OG0000265.1/OG0000265.2/OG0000265.4/OG0000265.5/OG0000267.4/OG0000267.1/OG0000267.2/OG0000267.5/OG0000267.3/OG0000269.4/OG0000269.2/OG0000269.3/OG0000269.1/OG0000278.4/OG0000278.2/OG0000278.1/OG0000278.3/OG0000278.5/OG0000280.1/OG0000280.2/OG0000280.4/OG0000280.3/OG0000283.4/OG0000283.3/OG0000283.1/OG0000283.2/OG0000298.3/OG0000298.4/OG0000298.5/OG0000298.1/OG0000298.2/OG0000299.2/OG0000299.4/OG0000299.3/OG0000299.1/OG0000300.2/OG0000300.3/OG0000300.1/OG0000305.1/OG0000305.4/OG0000305.2/OG0000305.3/OG0000312.1/OG0000318.4/OG0000318.2/OG0000318.1/OG0000318.3/OG0000320.4/OG0000320.3/OG0000320.2/OG0000320.1/OG0000320.5/OG0000322.1/OG0000322.2/OG0000322.4/OG0000322.3/OG0000332.3/OG0000332.2/OG0000332.1/OG0000334.3/OG0000334.1/OG0000334.4/OG0000334.2/OG0000344.3/OG0000344.1/OG0000344.4/OG0000344.2/OG0000354.3/OG0000354.2/OG0000354.1/OG0000356.4/OG0000356.1/OG0000356.2/OG0000356.3/OG0000358.2/OG0000358.1/OG0000358.3/OG0000358.4/OG0000363.4/OG0000363.1/OG0000363.2/OG0000363.3/OG0000374.1/OG0000374.2/OG0000374.4/OG0000374.3/OG0000386.3/OG0000386.1/OG0000386.4/OG0000386.2/OG0000396.4/OG0000396.3/OG0000396.1/OG0000396.2/OG0000402.2/OG0000402.3/OG0000402.1/OG0000403.2/OG0000403.1/OG0000404.1/OG0000404.2/OG0000404.3/OG0000404.4/OG0000406.1/OG0000406.3/OG0000406.2/OG0000412.2/OG0000412.1/OG0000412.3/OG0000419.4/OG0000419.3/OG0000419.2/OG0000419.1/OG0000420.3/OG0000420.2/OG0000420.1/OG0000429.3/OG0000429.2/OG0000429.1/OG0000446.3/OG0000446.2/OG0000446.1/OG0000447.3/OG0000447.2/OG0000447.1/OG0000448.2/OG0000448.4/OG0000448.1/OG0000448.3/OG0000449.3/OG0000449.1/OG0000449.2/OG0000454.1/OG0000454.2/OG0000467.4/OG0000467.3/OG0000467.2/OG0000467.1/OG0000478.2/OG0000478.1/OG0000478.3/OG0000484.2/OG0000484.1/OG0000484.3/OG0000485.1/OG0000485.3/OG0000485.2/OG0000501.1/OG0000502.2/OG0000502.1/OG0000502.3/OG0000521.2/OG0000521.1/OG0000521.3/OG0000526.3/OG0000526.2/OG0000526.1/OG0000538.3/OG0000538.2/OG0000538.4/OG0000538.1/OG0000540.3/OG0000540.4/OG0000540.2/OG0000540.1/OG0000544.3/OG0000544.1/OG0000544.2/OG0000549.2/OG0000549.1/OG0000551.3/OG0000551.2/OG0000551.1/OG0000563.2/OG0000563.3/OG0000563.1/OG0000571.3/OG0000571.1/OG0000571.2/OG0000582.3/OG0000582.1/OG0000582.2/OG0000608.1/OG0000608.2/OG0000613.1/OG0000613.3/OG0000613.2/OG0000618.2/OG0000618.1/OG0000618.3/OG0000619.1/OG0000619.3/OG0000619.2/OG0000636.3/OG0000636.1/OG0000636.2/OG0000666.3/OG0000666.2/OG0000666.1/OG0000671.3/OG0000671.1/OG0000671.2/OG0000686.1/OG0000686.2/OG0000686.3/OG0000695.2/OG0000695.3/OG0000695.1/OG0000696.1/OG0000696.2/OG0000696.3/OG0000704.2/OG0000704.1/OG0000704.3/OG0000707.1/OG0000707.3/OG0000707.2/OG0000708.2/OG0000708.3/OG0000708.1/OG0000710.3/OG0000710.1/OG0000710.2/OG0000711.3/OG0000711.1/OG0000711.2/OG0000712.1/OG0000712.2/OG0000737.1/OG0000737.3/OG0000737.2/OG0000741.2/OG0000741.1/OG0000741.3/OG0000746.1/OG0000746.2/OG0000756.1/OG0000763.1/OG0000763.2/OG0000770.2/OG0000770.1/OG0000772.1/OG0000772.2/OG0000782.1/OG0000782.3/OG0000782.2/OG0000785.1/OG0000785.2/OG0000795.1/OG0000795.2/OG0000812.1/OG0000812.2/OG0000812.3/OG0000815.1/OG0000815.2/OG0000828.1/OG0000828.2/OG0000834.2/OG0000834.1/OG0000862.2/OG0000862.1/OG0000866.3/OG0000866.2/OG0000866.1/OG0000868.2/OG0000868.1/OG0000868.3/OG0000869.1/OG0000869.2/OG0000883.1/OG0000883.2/OG0000883.3/OG0000893.1/OG0000893.2/OG0000897.2/OG0000897.1/OG0000920.2/OG0000920.1/OG0000921.3/OG0000921.1/OG0000921.2/OG0000935.2/OG0000935.1/OG0000938.1/OG0000938.3/OG0000938.2/OG0000942.2/OG0000942.3/OG0000942.1/OG0000945.1/OG0000945.2/OG0000952.2/OG0000952.1/OG0000960.1/OG0000960.2/OG0000967.1/OG0000967.2/OG0000967.3/OG0000972.1/OG0000972.2/OG0000992.1/OG0000992.2/OG0000994.2/OG0000994.1/OG0000997.1/OG0000997.2/OG0000999.2/OG0000999.1/OG0001001.1/OG0001001.2/OG0001003.1/OG0001003.2/OG0001004.2/OG0001004.1/OG0001006.1/OG0001006.2/OG0001017.1/OG0001017.2/OG0001018.2/OG0001018.3/OG0001018.1/OG0001021.1/OG0001025.2/OG0001025.1/OG0001025.3/OG0001033.2/OG0001033.1/OG0001034.2/OG0001034.1/OG0001049.2/OG0001049.1/OG0001050.2/OG0001050.1/OG0001052.2/OG0001052.1/OG0001053.1/OG0001053.2/OG0001053.3/OG0001055.1/OG0001055.2/OG0001078.2/OG0001078.3/OG0001078.1/OG0001087.1/OG0001087.2/OG0001090.1/OG0001090.2/OG0001118.1/OG0001118.2/OG0001120.2/OG0001120.1/OG0001127.2/OG0001127.1/OG0001128.1/OG0001128.2/OG0001149.1/OG0001149.2/OG0001153.2/OG0001153.1/OG0001154.1/OG0001154.2/OG0001157.2/OG0001157.1/OG0001158.2/OG0001158.1/OG0001162.1/OG0001162.2/OG0001167.1/OG0001167.2/OG0001169.2/OG0001169.1/OG0001170.2/OG0001170.1/OG0001173.2/OG0001173.1/OG0001176.1/OG0001176.2/OG0001193.1/OG0001193.2/OG0001203.2/OG0001203.1/OG0001218.2/OG0001218.1/OG0001222.1/OG0001222.2/OG0001223.1/OG0001223.2/OG0001225.2/OG0001225.1/OG0001243.2/OG0001243.1/OG0001247.1/OG0001247.2/OG0001248.1/OG0001248.2/OG0001251.2/OG0001251.1/OG0001257.1/OG0001257.2/OG0001259.2/OG0001259.1/OG0001262.2/OG0001262.1/OG0001267.2/OG0001267.1/OG0001271.2/OG0001271.1/OG0001275.2/OG0001275.1/OG0001276.2/OG0001276.1/OG0001278.2/OG0001278.1/OG0001326.1/OG0001342.2/OG0001342.1/OG0001358.1/OG0001358.2/OG0001365.2/OG0001365.1/OG0001374.2/OG0001374.1/OG0001395.2/OG0001395.1/OG0001403.2/OG0001403.1/OG0001407.1/OG0001407.2/OG0001412.2/OG0001412.1/OG0001420.1/OG0001421.2/OG0001421.1/OG0001466.2/OG0001466.1/OG0001467.2/OG0001467.1/OG0001469.2/OG0001469.1/OG0001509.2/OG0001509.1/OG0001512.1/OG0001512.2/OG0001513.2/OG0001513.1/OG0001514.2/OG0001514.1/OG0001523.1/OG0001523.2/OG0001543.2/OG0001543.1/OG0001552.2/OG0001552.1/OG0001559.2/OG0001559.1/OG0001569.1/OG0001578.2/OG0001578.1/OG0001597.1/OG0001597.2/OG0001607.2/OG0001607.1/OG0001616.1/OG0001616.2/OG0001631.2/OG0001631.1/OG0001635.1/OG0001639.1/OG0001639.2/OG0001640.1/OG0001640.2/OG0001645.2/OG0001645.1/OG0001648.2/OG0001648.1/OG0001652.1/OG0001652.2/OG0001661.1/OG0001661.2/OG0001670.2/OG0001670.1/OG0001690.1/OG0001694.2/OG0001694.1/OG0001697.2/OG0001697.1/OG0001706.1/OG0001706.2/OG0001712.1/OG0001712.2/OG0001714.2/OG0001714.1/OG0001718.1/OG0001719.1/OG0001752.2/OG0001752.1/OG0001764.2/OG0001764.1/OG0001765.1/OG0001768.1/OG0001772.2/OG0001772.1/OG0001774.1/OG0001774.2/OG0001782.1/OG0001782.2/OG0001783.1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0002024.1/OG0002024.2/OG0002040.2/OG0002040.1/OG0002047.1/OG0002047.2/OG0002051.1/OG0002056.1/OG0002064.2/OG0002064.1/OG0002067.1/OG0002071.1/OG0002071.2/OG0002075.2/OG0002075.1/OG0002076.1/OG0002076.2/OG0002079.1/OG0002107.2/OG0002107.1/OG0002108.1/OG0002120.1/OG0002120.2/OG0002134.1/OG0002142.1/OG0002142.2/OG0002144.1/OG0002144.2/OG0002146.1/OG0002150.2/OG0002150.1/OG0002164.2/OG0002164.1/OG0002167.1/OG0002174.1/OG0002178.1/OG0002178.2/OG0002179.1/OG0002228.1/OG0002232.1/OG0002236.1/OG0002236.2/OG0002237.1/OG0002267.1/OG0002276.1/OG0002284.1/OG0002292.2/OG0002292.1/OG0002295.1/OG0002342.1/OG0002342.2/OG0002343.1/OG0002343.2/OG0002350.1/OG0002350.2/OG0002358.1/OG0002358.2/OG0002359.1/OG0002361.2/OG0002361.1/OG0002364.1/OG0002364.2/OG0002369.1/OG0002375.1/OG0002377.1/OG0002377.2/OG0002381.2/OG0002381.1/OG0002384.1/OG0002387.1/OG0002403.2/OG0002403.1/OG0002409.1/OG0002413.1/OG0002432.1/OG0002432.2/OG0002451.1/OG0002451.2/OG0002460.1/OG0002464.1/OG0002464.2/OG0002466.1/OG0002468.1/OG0002468.2/OG0002469.1/OG0002472.1/OG0002475.1/OG0002477.1/OG0002482.1/OG0002502.1/OG0002515.1/OG0002551.1/OG0002551.2/OG0002553.1/OG0002557.2/OG0002557.1/OG0002572.1/OG0002575.1/OG0002584.1/OG0002584.2/OG0002591.1/OG0002594.2/OG0002594.1/OG0002597.1/OG0002597.2/OG0002601.1/OG0002607.1/OG0002614.1/OG0002615.1/OG0002621.1/OG0002623.2/OG0002623.1/OG0002626.1/OG0002643.1/OG0002649.1/OG0002650.1/OG0002650.2/OG0002656.1/OG0002659.1/OG0002666.1/OG0002668.2/OG0002668.1/OG0002670.1/OG0002709.1/OG0002730.1/OG0002731.2/OG0002731.1/OG0002743.1/OG0002743.2/OG0002746.1/OG0002748.1/OG0002754.1/OG0002762.2/OG0002762.1/OG0002773.1/OG0002774.2/OG0002774.1/OG0002790.1/OG0002794.2/OG0002794.1/OG0002797.1/OG0002798.1/OG0002798.2/OG0002804.1/OG0002812.1/OG0002825.2/OG0002825.1/OG0002867.2/OG0002867.1/OG0002871.1/OG0002874.1/OG0002887.1/OG0002887.2/OG0002916.1/OG0002923.1/OG0002926.1/OG0002932.1/OG0002934.1/OG0002943.2/OG0002943.1/OG0002946.1/OG0002947.2/OG0002947.1/OG0002949.1/OG0002949.2/OG0002954.1/OG0002955.1/OG0002959.1/OG0002964.1/OG0002971.1/OG0003026.1/OG0003029.1/OG0003031.1/OG0003054.1/OG0003061.1/OG0003066.1/OG0003068.1/OG0003078.1/OG0003090.1/OG0003095.1/OG0003116.1/OG0003132.1/OG0003137.1/OG0003138.1/OG0003146.1/OG0003164.1/OG0003190.1/OG0003218.1/OG0003221.1/OG0003243.1/OG0003256.1/OG0003266.2/OG0003266.1/OG0003270.1/OG0003276.1/OG0003277.1/OG0003280.1/OG0003292.1/OG0003318.1/OG0003328.1/OG0003333.1/OG0003343.1/OG0003423.1/OG0003424.1/OG0003425.1/OG0003427.1/OG0003435.1/OG0003442.1/OG0003456.1/OG0003479.1/OG0003481.1/OG0003487.1/OG0003490.1/OG0003492.1/OG0003499.1/OG0003510.1/OG0003511.1/OG0003522.1/OG0003523.1/OG0003525.1/OG0003527.1/OG0003529.1/OG0003539.1/OG0003558.1/OG0003564.1/OG0003569.1/OG0003571.1/OG0003582.1/OG0003584.1/OG0003590.1/OG0003591.1/OG0003593.1/OG0003594.1/OG0003642.1/OG0003647.1/OG0003659.1/OG0003679.1/OG0003683.1/OG0003690.1/OG0003691.1/OG0003699.1/OG0003703.1/OG0003715.1/OG0003718.1/OG0003721.1/OG0003731.1/OG0003750.1/OG0003752.1/OG0003754.1/OG0003759.1/OG0003759.2/OG0003774.1/OG0003775.1/OG0003778.1/OG0003779.1/OG0003798.1/OG0003799.1/OG0003801.1/OG0003819.1/OG0003826.1/OG0003827.1/OG0003829.1/OG0003831.1/OG0003846.1/OG0003855.1/OG0003919.1/OG0003945.1/OG0003946.1/OG0003952.1/OG0003953.1/OG0003955.1/OG0003961.1/OG0003963.1/OG0003969.1/OG0003972.1/OG0003973.1/OG0003990.1/OG0003993.1/OG0003997.1/OG0004000.1/OG0004016.1/OG0004017.1/OG0004029.1/OG0004033.1/OG0004038.1/OG0004042.1/OG0004044.1/OG0004045.1/OG0004047.1/OG0004068.1/OG0004069.1/OG0004084.1/OG0004085.1/OG0004089.1/OG0004106.1/OG0004108.1/OG0004111.1/OG0004112.1/OG0004112.2/OG0004125.1/OG0004129.1/OG0004130.1/OG0004135.1/OG0004138.1/OG0004139.1/OG0004144.1/OG0004155.1/OG0004160.1/OG0004204.1/OG0004234.1/OG0004238.1/OG0004246.1/OG0004251.1/OG0004260.1/OG0004269.1/OG0004273.1/OG0004281.1/OG0004283.1/OG0004287.1/OG0004288.1/OG0004289.1/OG0004292.1/OG0004294.1/OG0004300.1/OG0004305.1/OG0004306.1/OG0004309.1/OG0004319.1/OG0004333.1/OG0004335.1/OG0004338.1/OG0004351.1/OG0004354.1/OG0004357.1/OG0004363.1/OG0004365.1/OG0004370.1/OG0004371.1/OG0004387.1/OG0004388.1/OG0004389.1/OG0004391.1/OG0004396.1/OG0004397.1/OG0004404.1/OG0004408.1/OG0004409.1/OG0004425.1/OG0004426.1/OG0004428.1/OG0004433.1/OG0004439.1/OG0004451.1/OG0004455.1/OG0004469.1/OG0004480.1/OG0004493.1/OG0004538.1/OG0004544.1/OG0004563.1/OG0004568.1/OG0004579.1/OG0004589.1/OG0004596.1/OG0004614.1/OG0004618.1/OG0004620.1/OG0004632.1/OG0004634.1/OG0004636.1/OG0004637.1/OG0004653.1/OG0004656.1/OG0004662.1/OG0004665.1/OG0004690.1/OG0004691.1/OG0004703.1/OG0004711.1/OG0004718.1/OG0004726.1/OG0004729.1/OG0004735.1/OG0004742.1/OG0004746.1/OG0004749.1/OG0004751.1/OG0004768.1/OG0004776.1/OG0004778.1/OG0004782.1/OG0004785.1/OG0004791.1/OG0004796.1/OG0004797.1/OG0004811.1/OG0004815.1/OG0004883.1/OG0004904.1/OG0004908.1/OG0004918.1/OG0004930.1/OG0004943.1/OG0004952.1/OG0004955.1/OG0004981.1/OG0004992.1/OG0005000.1/OG0005003.1/OG0005013.1/OG0005017.1/OG0005027.1/OG0005035.1/OG0005043.1/OG0005051.1/OG0005053.1/OG0005059.1/OG0005065.1/OG0005072.1/OG0005073.1/OG0005078.1/OG0005081.1/OG0005091.1/OG0005092.1/OG0005111.1/OG0005114.1/OG0005115.1/OG0005120.1/OG0005123.1/OG0005126.1/OG0005134.1/OG0005147.1/OG0005158.1/OG0005159.1/OG0005168.1/OG0005238.1/OG0005243.1/OG0005273.1/OG0005282.1/OG0005284.1/OG0005297.1/OG0005304.1/OG0005318.1/OG0005325.1/OG0005330.1/OG0005347.1/OG0005354.1/OG0005356.1/OG0005367.1/OG0005372.1/OG0005382.1/OG0005391.1/OG0005394.1/OG0005397.1/OG0005402.1/OG0005405.1/OG0005406.1/OG0005413.1/OG0005432.1/OG0005434.1/OG0005445.1/OG0005451.1/OG0005454.1/OG0005464.1/OG0005465.1/OG0005466.1/OG0005469.1/OG0005472.1/OG0005489.1/OG0005492.1/OG0005493.1/OG0005501.1/OG0005503.1/OG0005505.1/OG0005507.1/OG0005510.1/OG0005512.1/OG0005515.1/OG0005524.1/OG0005527.1/OG0005542.1/OG0005555.1/OG0005558.1/OG0005575.1/OG0005580.1/OG0005585.1/OG0005657.1/OG0005669.1/OG0005678.1/OG0005686.1/OG0005693.1/OG0005712.1/OG0005722.1/OG0005733.1/OG0005736.1/OG0005737.1/OG0005764.1/OG0005774.1/OG0005782.1/OG0005786.1/OG0005789.1/OG0005802.1/OG0005812.1/OG0005813.1/OG0005815.1/OG0005819.1/OG0005821.1/OG0005839.1/OG0005850.1/OG0005852.1/OG0005867.1/OG0005871.1/OG0005893.1/OG0005899.1/OG0005913.1/OG0005932.1/OG0005940.1/OG0005963.1/OG0005980.1/OG0005998.1/OG0006033.1/OG0006052.1/OG0006185.1/OG0006198.1/OG0006234.1/OG0006248.1/OG0006256.1/OG0006279.1/OG0006305.1/OG0006307.1/OG0006319.1/OG0006321.1/OG0006340.1/OG0006342.1/OG0006366.1/OG0006368.1/OG0006371.1/OG0006375.1/OG0006381.1/OG0006382.1/OG0006394.1/OG0006410.1/OG0006422.1/OG0006439.1/OG0006442.1/OG0006457.1/OG0006464.1/OG0006465.1/OG0006486.1/OG0006503.1/OG0006515.1/OG0006519.1/OG0006626.1/OG0006656.1/OG0006659.1/OG0006671.1/OG0006680.1/OG0006683.1/OG0006685.1/OG0006727.1/OG0006729.1/OG0006741.1/OG0006751.1/OG0006752.1/OG0006774.1/OG0006778.1/OG0006801.1/OG0006819.1/OG0006820.1/OG0006837.1/OG0006850.1/OG0006873.1/OG0006889.1/OG0006894.1/OG0006901.1/OG0006913.1/OG0006915.1/OG0006918.1/OG0006919.1/OG0006931.1/OG0006933.1/OG0006934.1/OG0007063.1/OG0007074.1/OG0007091.1/OG0007098.1/OG0007130.1/OG0007132.1/OG0007183.1/OG0007195.1/OG0007197.1/OG0007200.1/OG0007223.1/OG0007241.1/OG0007243.1/OG0007280.1/OG0007282.1/OG0007301.1/OG0007319.1/OG0007349.1/OG0007372.1/OG0007608.1/OG0007624.1/OG0007634.1/OG0007638.1/OG0007650.1/OG0007719.1/OG0007766.1/OG0007768.1/OG0007787.1/OG0007809.1/OG0007820.1/OG0007832.1/OG0007980.1/OG0007998.1/OG0008000.1/OG0008008.1/OG0008053.1/OG0008071.1/OG0008083.1/OG0008106.1/OG0008130.1/OG0008140.1/OG0008168.1/OG0008485.1/OG0008490.1/OG0008508.1/OG0008553.1/OG0008560.1/OG0008782.1/OG0009051.1/OG0009116.1</t>
  </si>
  <si>
    <t>OG0000407.6/OG0000407.3/OG0000407.1/OG0000407.5/OG0000407.4/OG0000407.2/OG0001046.2/OG0001046.1/OG0001362.2/OG0001362.1/OG0001497.1/OG0001497.2/OG0001662.2/OG0001662.1/OG0001686.1/OG0001686.2/OG0001862.2/OG0001862.1/OG0001924.1/OG0001940.1/OG0002019.1/OG0002032.1/OG0002032.2/OG0002073.1/OG0002073.2/OG0002078.2/OG0002078.1/OG0002117.1/OG0002132.2/OG0002132.1/OG0002145.1/OG0002168.1/OG0002257.2/OG0002257.1/OG0002270.1/OG0002270.2/OG0002382.1/OG0002616.1/OG0002633.1/OG0002646.1/OG0002952.2/OG0002952.1/OG0003125.1/OG0003151.1/OG0003160.1/OG0003220.1/OG0003238.1/OG0003257.1/OG0003335.1/OG0003339.1/OG0003415.1/OG0003596.1/OG0003688.1/OG0003716.1/OG0003729.1/OG0003735.1/OG0004096.1/OG0004278.1/OG0004280.1/OG0004410.1/OG0004456.1/OG0004488.1/OG0004598.1/OG0004681.1/OG0004698.1/OG0004702.1/OG0004712.1/OG0004737.1/OG0004744.1/OG0004769.1/OG0004779.1/OG0004795.1/OG0004808.1/OG0004905.1/OG0004911.1/OG0004945.1/OG0005031.1/OG0005034.1/OG0005056.1/OG0005060.1/OG0005075.1/OG0005113.1/OG0005340.1/OG0005376.1/OG0005422.1/OG0005481.1/OG0005534.1/OG0005582.1/OG0005829.1/OG0005897.1/OG0005907.1/OG0006064.1/OG0006227.1/OG0006253.1/OG0006257.1/OG0006264.1/OG0006270.1/OG0006406.1/OG0006462.1/OG0006475.1/OG0006495.1/OG0006654.1/OG0006708.1/OG0006735.1/OG0006750.1/OG0006771.1/OG0006781.1/OG0006786.1/OG0006855.1/OG0006857.1/OG0006865.1/OG0006940.1/OG0006951.1/OG0007155.1/OG0007234.1/OG0007281.1/OG0007355.1/OG0007357.1/OG0007385.1/OG0007387.1/OG0007666.1/OG0007678.1/OG0007707.1/OG0007709.1/OG0007751.1/OG0007782.1/OG0007790.1/OG0007791.1/OG0007826.1/OG0008011.1/OG0008019.1/OG0008049.1/OG0008056.1/OG0008098.1/OG0008107.1/OG0008165.1/OG0008188.1/OG0008205.1/OG0008465.1/OG0008493.1/OG0008519.1/OG0008529.1/OG0008530.1/OG0008552.1/OG0008853.1/OG0009053.1/OG0009067.1/OG0009118.1/OG0009119.1/OG0009284.1/OG0009685.1/OG0009699.1/OG0010621.1/OG0010668.1/OG0011506.1</t>
  </si>
  <si>
    <t>OG0000266.6/OG0000266.3/OG0000266.5/OG0000266.1/OG0000266.2/OG0000266.4/OG0000377.1/OG0000377.3/OG0000377.2/OG0000572.2/OG0000572.1/OG0001000.1/OG0001000.2/OG0001573.1/OG0001632.1/OG0001795.2/OG0001795.1/OG0001920.1/OG0002011.1/OG0002011.2/OG0002181.1/OG0002181.2/OG0002186.1/OG0002287.1/OG0002306.2/OG0002306.1/OG0002527.1/OG0002582.1/OG0002593.1/OG0002658.1/OG0002724.1/OG0002813.1/OG0002817.2/OG0002817.1/OG0002831.1/OG0002905.1/OG0003293.1/OG0003315.1/OG0003315.2/OG0003350.1/OG0003353.1/OG0003447.1/OG0003454.1/OG0003568.2/OG0003568.1/OG0003671.1/OG0003874.1/OG0003959.1/OG0003960.1/OG0004075.1/OG0004150.1/OG0004381.1/OG0004446.1/OG0004501.1/OG0004638.1/OG0004687.1/OG0004687.2/OG0004706.1/OG0004837.1/OG0004847.1/OG0004956.1/OG0004966.1/OG0005069.1/OG0005125.1/OG0005129.1/OG0005190.1/OG0005439.1/OG0005449.2/OG0005449.1/OG0005518.1/OG0005548.1/OG0005562.1/OG0005572.1/OG0005576.1/OG0005596.1/OG0005605.1/OG0005606.1/OG0005695.1/OG0005706.1/OG0005715.1/OG0005776.1/OG0005803.1/OG0005810.1/OG0005822.1/OG0006078.1/OG0006184.1/OG0006225.1/OG0006389.1/OG0006392.1/OG0006412.1/OG0006594.1/OG0006836.1/OG0006883.1/OG0006964.1/OG0007144.1/OG0007225.1/OG0007344.1/OG0007360.1/OG0007366.1/OG0007441.1/OG0007459.1/OG0007594.1/OG0007602.1/OG0007786.1/OG0007859.1/OG0008116.1/OG0008269.1/OG0008563.1/OG0008623.1/OG0008786.1/OG0009154.1/OG0009738.1/OG0010076.1</t>
  </si>
  <si>
    <t>OG0004261.1</t>
  </si>
  <si>
    <t>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0000054.3/OG0000054.7/OG0000054.6/OG0000054.4/OG0000054.2/OG0000054.1/OG0000054.5/OG0000089.4/OG0000089.8/OG0000089.5/OG0000089.2/OG0000089.6/OG0000089.3/OG0000089.7/OG0000089.1/OG0000133.3/OG0000133.1/OG0000133.4/OG0000133.2/OG0000181.3/OG0000181.5/OG0000181.1/OG0000181.2/OG0000181.4/OG0000192.1/OG0000192.2/OG0000192.5/OG0000192.4/OG0000192.3/OG0000269.4/OG0000269.2/OG0000269.3/OG0000269.1/OG0000299.2/OG0000299.4/OG0000299.3/OG0000299.1/OG0000305.1/OG0000305.4/OG0000305.2/OG0000305.3/OG0000318.4/OG0000318.2/OG0000318.1/OG0000318.3/OG0000322.1/OG0000322.2/OG0000322.4/OG0000322.3/OG0000386.3/OG0000386.1/OG0000386.4/OG0000386.2/OG0000404.1/OG0000404.2/OG0000404.3/OG0000404.4/OG0000525.3/OG0000525.1/OG0000525.2/OG0000526.3/OG0000526.2/OG0000526.1/OG0000540.3/OG0000540.4/OG0000540.2/OG0000540.1/OG0000549.2/OG0000549.1/OG0000707.1/OG0000707.3/OG0000707.2/OG0000708.2/OG0000708.3/OG0000708.1/OG0000710.3/OG0000710.1/OG0000710.2/OG0000737.1/OG0000737.3/OG0000737.2/OG0000792.1/OG0000792.2/OG0000897.2/OG0000897.1/OG0001003.1/OG0001003.2/OG0001006.1/OG0001006.2/OG0001033.2/OG0001033.1/OG0001052.2/OG0001052.1/OG0001053.1/OG0001053.2/OG0001053.3/OG0001078.2/OG0001078.3/OG0001078.1/OG0001081.2/OG0001081.1/OG0001090.1/OG0001090.2/OG0001164.2/OG0001164.1/OG0001176.1/OG0001176.2/OG0001248.1/OG0001248.2/OG0001257.1/OG0001257.2/OG0001267.2/OG0001267.1/OG0001275.2/OG0001275.1/OG0001326.1/OG0001355.2/OG0001355.1/OG0001374.2/OG0001374.1/OG0001397.1/OG0001397.2/OG0001466.2/OG0001466.1/OG0001514.2/OG0001514.1/OG0001559.2/OG0001559.1/OG0001598.2/OG0001598.1/OG0001627.1/OG0001627.2/OG0001631.2/OG0001631.1/OG0001648.2/OG0001648.1/OG0001690.1/OG0001713.1/OG0001721.2/OG0001721.1/OG0001768.1/OG0001827.2/OG0001827.1/OG0001964.1/OG0002047.1/OG0002047.2/OG0002076.1/OG0002076.2/OG0002107.2/OG0002107.1/OG0002134.1/OG0002178.1/OG0002178.2/OG0002276.1/OG0002361.2/OG0002361.1/OG0002381.2/OG0002381.1/OG0002384.1/OG0002488.2/OG0002488.1/OG0002515.1/OG0002585.1/OG0002594.2/OG0002594.1/OG0002643.1/OG0002666.1/OG0002790.1/OG0002932.1/OG0003026.1/OG0003058.1/OG0003078.1/OG0003090.1/OG0003099.1/OG0003103.1/OG0003122.1/OG0003137.1/OG0003270.1/OG0003423.1/OG0003484.1/OG0003522.1/OG0003523.1/OG0003659.1/OG0003666.1/OG0003826.1/OG0004014.1/OG0004135.1/OG0004138.1/OG0004283.1/OG0004305.1/OG0004333.1/OG0004341.1/OG0004356.1/OG0004678.1/OG0004720.1/OG0004738.1/OG0004742.1/OG0004746.1/OG0004791.1/OG0004930.1/OG0004943.1/OG0004952.1/OG0005035.1/OG0005051.1/OG0005065.1/OG0005092.1/OG0005111.1/OG0005238.1/OG0005347.1/OG0005431.1/OG0005432.1/OG0005493.1/OG0005507.1/OG0005510.1/OG0005519.1/OG0005786.1/OG0005838.1/OG0005950.1/OG0006030.1/OG0006198.1/OG0006248.1/OG0006256.1/OG0006375.1/OG0006685.1/OG0006765.1/OG0006850.1/OG0007217.1/OG0007402.1/OG0007432.1/OG0007634.1/OG0008553.1</t>
  </si>
  <si>
    <t>OG0000408.2/OG0000408.1/OG0000408.3/OG0000408.4/OG0000408.5/OG0002132.2/OG0002132.1/OG0002145.1/OG0002168.1/OG0003081.1/OG0003294.1/OG0003294.2/OG0003509.1/OG0004712.1/OG0004744.1/OG0004945.1/OG0005167.1/OG0005481.1/OG0005582.1/OG0005729.1/OG0006716.1/OG0006730.1/OG0006762.1/OG0006857.1/OG0007678.1/OG0007707.1</t>
  </si>
  <si>
    <t>OG0000266.6/OG0000266.3/OG0000266.5/OG0000266.1/OG0000266.2/OG0000266.4/OG0002011.1/OG0002011.2/OG0002593.1/OG0003293.1/OG0003315.1/OG0003315.2/OG0003454.1/OG0004966.1/OG0005439.1/OG0005474.1/OG0005810.1/OG0006225.1/OG0007360.1/OG0007594.1/OG0007786.1/OG0008786.1</t>
  </si>
  <si>
    <t>OG0000269.4/OG0000269.2/OG0000269.3/OG0000269.1/OG0000305.1/OG0000305.4/OG0000305.2/OG0000305.3/OG0000318.4/OG0000318.2/OG0000318.1/OG0000318.3/OG0000322.1/OG0000322.2/OG0000322.4/OG0000322.3/OG0000386.3/OG0000386.1/OG0000386.4/OG0000386.2/OG0000404.1/OG0000404.2/OG0000404.3/OG0000404.4/OG0000526.3/OG0000526.2/OG0000526.1/OG0000708.2/OG0000708.3/OG0000708.1/OG0000710.3/OG0000710.1/OG0000710.2/OG0000792.1/OG0000792.2/OG0001053.1/OG0001053.2/OG0001053.3/OG0001078.2/OG0001078.3/OG0001078.1/OG0001081.2/OG0001081.1/OG0001090.1/OG0001090.2/OG0001248.1/OG0001248.2/OG0001257.1/OG0001257.2/OG0001267.2/OG0001267.1/OG0001275.2/OG0001275.1/OG0001355.2/OG0001355.1/OG0001397.1/OG0001397.2/OG0001514.2/OG0001514.1/OG0001598.2/OG0001598.1/OG0001627.1/OG0001627.2/OG0001648.2/OG0001648.1/OG0001690.1/OG0001768.1/OG0002047.1/OG0002047.2/OG0002107.2/OG0002107.1/OG0002134.1/OG0002178.1/OG0002178.2/OG0002276.1/OG0002361.2/OG0002361.1/OG0002381.2/OG0002381.1/OG0002515.1/OG0002594.2/OG0002594.1/OG0002666.1/OG0002932.1/OG0003026.1/OG0003078.1/OG0003090.1/OG0003137.1/OG0003423.1/OG0003666.1/OG0003826.1/OG0004014.1/OG0004135.1/OG0004283.1/OG0004305.1/OG0004341.1/OG0004746.1/OG0004791.1/OG0004930.1/OG0004943.1/OG0004952.1/OG0005051.1/OG0005065.1/OG0005092.1/OG0005111.1/OG0005347.1/OG0005432.1/OG0005493.1/OG0005510.1/OG0005519.1/OG0005786.1/OG0006030.1/OG0006198.1/OG0006248.1/OG0006256.1/OG0006375.1/OG0006685.1/OG0006850.1/OG0007217.1/OG0007402.1/OG0007634.1</t>
  </si>
  <si>
    <t>OG0002132.2/OG0002132.1/OG0002168.1/OG0004712.1/OG0004945.1/OG0005167.1/OG0005582.1/OG0006730.1/OG0007678.1/OG0007707.1</t>
  </si>
  <si>
    <t>OG0000266.6/OG0000266.3/OG0000266.5/OG0000266.1/OG0000266.2/OG0000266.4/OG0002593.1/OG0003293.1/OG0003454.1/OG0005439.1/OG0005474.1/OG0005810.1/OG0006225.1/OG0007360.1/OG0007594.1/OG0007786.1/OG0008786.1</t>
  </si>
  <si>
    <t>OG0001505.2/OG0001505.1/OG0001661.1/OG0001661.2/OG0003707.1/OG0009945.1</t>
  </si>
  <si>
    <t>OG0001691.2/OG0001691.1</t>
  </si>
  <si>
    <t>OG0001670.2/OG0001670.1/OG0004068.1</t>
  </si>
  <si>
    <t>OG0000030.8/OG0000030.7/OG0000030.12/OG0000030.6/OG0000030.1/OG0000030.4/OG0000030.9/OG0000030.10/OG0000030.14/OG0000030.2/OG0000030.3/OG0000030.13/OG0000030.5/OG0000030.11/OG0000155.5/OG0000155.4/OG0000155.3/OG0000155.1/OG0000155.6/OG0000155.2/OG0000291.3/OG0000291.4/OG0000291.2/OG0000291.1</t>
  </si>
  <si>
    <t>OG0006801.1</t>
  </si>
  <si>
    <t>OG0000493.2/OG0000493.3/OG0000493.1/OG0001373.1/OG0002306.2/OG0002306.1/OG0002593.1/OG0002628.2/OG0002628.1/OG0002830.1/OG0003959.1/OG0004161.1/OG0006225.1/OG0007366.1/OG0007609.1/OG0007786.1/OG0010101.1</t>
  </si>
  <si>
    <t>OG0000939.1/OG0000939.2/OG0002132.2/OG0002132.1/OG0002653.1/OG0003339.1/OG0003415.1/OG0003542.1/OG0005295.1/OG0005534.1/OG0005846.1/OG0005907.1/OG0006036.1/OG0006406.1/OG0006482.1/OG0006512.1/OG0006772.1/OG0006855.1/OG0008034.1/OG0009049.1</t>
  </si>
  <si>
    <t>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0000041.8/OG0000041.10/OG0000041.2/OG0000041.11/OG0000041.3/OG0000041.5/OG0000041.9/OG0000041.1/OG0000041.12/OG0000041.7/OG0000041.6/OG0000041.13/OG0000041.4/OG0000041.14/OG0000050.7/OG0000050.8/OG0000050.1/OG0000050.6/OG0000050.10/OG0000050.5/OG0000050.11/OG0000050.9/OG0000050.3/OG0000050.2/OG0000050.4/OG0000054.3/OG0000054.7/OG0000054.6/OG0000054.4/OG0000054.2/OG0000054.1/OG0000054.5/OG0000060.5/OG0000060.4/OG0000060.1/OG0000060.2/OG0000060.6/OG0000060.7/OG0000060.9/OG0000060.8/OG0000060.3/OG0000060.10/OG0000073.10/OG0000073.7/OG0000073.3/OG0000073.11/OG0000073.8/OG0000073.1/OG0000073.5/OG0000073.2/OG0000073.9/OG0000073.4/OG0000073.6/OG0000127.2/OG0000127.3/OG0000127.1/OG0000127.5/OG0000127.4/OG0000127.6/OG0000148.3/OG0000148.6/OG0000148.5/OG0000148.2/OG0000148.4/OG0000148.1/OG0000168.1/OG0000168.4/OG0000168.2/OG0000168.3/OG0000168.5/OG0000172.3/OG0000172.4/OG0000172.2/OG0000172.1/OG0000181.3/OG0000181.5/OG0000181.1/OG0000181.2/OG0000181.4/OG0000192.1/OG0000192.2/OG0000192.5/OG0000192.4/OG0000192.3/OG0000200.4/OG0000200.5/OG0000200.2/OG0000200.6/OG0000200.3/OG0000200.1/OG0000242.3/OG0000242.5/OG0000242.2/OG0000242.4/OG0000242.1/OG0000265.3/OG0000265.1/OG0000265.2/OG0000265.4/OG0000265.5/OG0000299.2/OG0000299.4/OG0000299.3/OG0000299.1/OG0000311.2/OG0000311.3/OG0000311.1/OG0000311.4/OG0000316.4/OG0000316.2/OG0000316.5/OG0000316.1/OG0000316.3/OG0000322.1/OG0000322.2/OG0000322.4/OG0000322.3/OG0000354.3/OG0000354.2/OG0000354.1/OG0000356.4/OG0000356.1/OG0000356.2/OG0000356.3/OG0000367.2/OG0000367.1/OG0000367.3/OG0000367.4/OG0000386.3/OG0000386.1/OG0000386.4/OG0000386.2/OG0000391.4/OG0000391.3/OG0000391.1/OG0000391.2/OG0000416.1/OG0000416.4/OG0000416.2/OG0000416.3/OG0000424.2/OG0000424.1/OG0000435.3/OG0000435.2/OG0000435.1/OG0000449.3/OG0000449.1/OG0000449.2/OG0000467.4/OG0000467.3/OG0000467.2/OG0000467.1/OG0000492.1/OG0000492.3/OG0000492.2/OG0000501.1/OG0000502.2/OG0000502.1/OG0000502.3/OG0000507.1/OG0000507.2/OG0000523.2/OG0000523.3/OG0000523.1/OG0000559.3/OG0000559.2/OG0000559.1/OG0000561.2/OG0000561.3/OG0000561.1/OG0000582.3/OG0000582.1/OG0000582.2/OG0000608.1/OG0000608.2/OG0000635.1/OG0000635.2/OG0000670.2/OG0000670.1/OG0000764.1/OG0000764.2/OG0000764.3/OG0000833.2/OG0000833.1/OG0000886.1/OG0000886.3/OG0000886.2/OG0000892.1/OG0000892.2/OG0000918.2/OG0000918.3/OG0000918.1/OG0000947.1/OG0000947.2/OG0001089.2/OG0001089.1/OG0001090.1/OG0001090.2/OG0001118.1/OG0001118.2/OG0001155.2/OG0001155.1/OG0001200.2/OG0001200.1/OG0001203.2/OG0001203.1/OG0001225.2/OG0001225.1/OG0001241.1/OG0001241.2/OG0001248.1/OG0001248.2/OG0001262.2/OG0001262.1/OG0001263.1/OG0001263.2/OG0001267.2/OG0001267.1/OG0001305.2/OG0001305.1/OG0001397.1/OG0001397.2/OG0001438.2/OG0001438.1/OG0001466.2/OG0001466.1/OG0001505.2/OG0001505.1/OG0001559.2/OG0001559.1/OG0001648.2/OG0001648.1/OG0001652.1/OG0001652.2/OG0001680.1/OG0001680.2/OG0001702.2/OG0001702.1/OG0001753.1/OG0001753.2/OG0001772.2/OG0001772.1/OG0001919.2/OG0001919.1/OG0001932.1/OG0001932.2/OG0001991.1/OG0002047.1/OG0002047.2/OG0002067.1/OG0002076.1/OG0002076.2/OG0002150.2/OG0002150.1/OG0002180.1/OG0002258.1/OG0002290.1/OG0002295.1/OG0002351.1/OG0002359.1/OG0002392.1/OG0002469.1/OG0002492.1/OG0002585.1/OG0002587.1/OG0002605.1/OG0002605.2/OG0002612.2/OG0002612.1/OG0002630.1/OG0002630.2/OG0002732.1/OG0002746.1/OG0002772.1/OG0002778.2/OG0002778.1/OG0002787.1/OG0002790.1/OG0002822.1/OG0002876.1/OG0002885.1/OG0002926.1/OG0002957.1/OG0002959.1/OG0002969.1/OG0003066.1/OG0003137.1/OG0003145.1/OG0003243.1/OG0003260.1/OG0003292.1/OG0003323.1/OG0003492.1/OG0003497.1/OG0003551.1/OG0003769.1/OG0003818.1/OG0003819.1/OG0003822.1/OG0003856.1/OG0004028.1/OG0004087.1/OG0004147.1/OG0004152.1/OG0004283.1/OG0004318.1/OG0004334.1/OG0004388.1/OG0004693.1/OG0004701.1/OG0004771.1/OG0004791.1/OG0004932.1/OG0004990.1/OG0005007.1/OG0005042.1/OG0005111.1/OG0005114.1/OG0005116.1/OG0005142.1/OG0005277.1/OG0005282.1/OG0005365.1/OG0005387.1/OG0005389.1/OG0005394.1/OG0005483.1/OG0005494.1/OG0005501.1/OG0005565.1/OG0005868.1/OG0006258.1/OG0006288.1/OG0006320.1/OG0006340.1/OG0006379.1/OG0006413.1/OG0006464.1/OG0006641.1/OG0006741.1/OG0006867.1/OG0007085.1/OG0007130.1/OG0008542.1</t>
  </si>
  <si>
    <t>OG0003959.1/OG0007366.1</t>
  </si>
  <si>
    <t>OG0000144.8/OG0000144.6/OG0000144.1/OG0000144.7/OG0000144.5/OG0000144.4/OG0000144.3/OG0000144.2/OG0000343.4/OG0000343.1/OG0000343.2/OG0000343.3/OG0000501.1/OG0000502.2/OG0000502.1/OG0000502.3/OG0001157.2/OG0001157.1/OG0001768.1/OG0001772.2/OG0001772.1/OG0001870.2/OG0001870.1/OG0001932.1/OG0001932.2/OG0002101.1/OG0002101.2/OG0002298.1/OG0002381.2/OG0002381.1/OG0002601.1/OG0002934.1/OG0003292.1/OG0003558.1/OG0003693.1/OG0003699.1/OG0003754.1/OG0004933.1/OG0005653.1/OG0005978.1/OG0006229.1/OG0007766.1</t>
  </si>
  <si>
    <t>OG0003716.1/OG0006639.1/OG0007622.1/OG0008413.1</t>
  </si>
  <si>
    <t>OG0005449.2/OG0005449.1/OG0007366.1</t>
  </si>
  <si>
    <t>OG0002117.1/OG0006855.1/OG0008011.1</t>
  </si>
  <si>
    <t>OG0006855.1/OG0008011.1</t>
  </si>
  <si>
    <t>OG0002117.1</t>
  </si>
  <si>
    <t>OG0000396.4/OG0000396.3/OG0000396.1/OG0000396.2/OG0000834.2/OG0000834.1/OG0001278.2/OG0001278.1/OG0001694.2/OG0001694.1/OG0001706.1/OG0001706.2/OG0002369.1/OG0004370.1/OG0004614.1/OG0004955.1</t>
  </si>
  <si>
    <t>OG0000133.3/OG0000133.1/OG0000133.4/OG0000133.2/OG0000187.6/OG0000187.5/OG0000187.4/OG0000187.3/OG0000187.1/OG0000187.2/OG0000224.5/OG0000224.3/OG0000224.4/OG0000224.2/OG0000224.1/OG0000224.6/OG0000322.1/OG0000322.2/OG0000322.4/OG0000322.3/OG0000334.3/OG0000334.1/OG0000334.4/OG0000334.2/OG0000339.3/OG0000339.2/OG0000339.4/OG0000339.1/OG0000353.1/OG0000353.4/OG0000353.3/OG0000353.2/OG0000375.4/OG0000375.3/OG0000375.2/OG0000375.1/OG0000403.2/OG0000403.1/OG0000484.2/OG0000484.1/OG0000484.3/OG0000567.1/OG0000567.3/OG0000567.2/OG0000608.1/OG0000608.2/OG0000704.2/OG0000704.1/OG0000704.3/OG0000947.1/OG0000947.2/OG0001692.2/OG0001692.1/OG0001718.1/OG0001782.1/OG0001782.2/OG0001834.1/OG0002161.1/OG0002161.2/OG0002381.2/OG0002381.1/OG0002569.1/OG0002655.2/OG0002655.1/OG0002786.1/OG0002934.1/OG0002947.2/OG0002947.1/OG0003111.1/OG0003137.1/OG0003145.1/OG0003273.1/OG0003295.1/OG0003345.1/OG0003423.1/OG0003567.1/OG0004088.1/OG0004127.1/OG0004283.1/OG0004341.1/OG0004471.1/OG0004568.1/OG0004628.1/OG0005080.1/OG0005913.1/OG0006221.1/OG0006440.1/OG0006481.1/OG0006765.1/OG0007354.1</t>
  </si>
  <si>
    <t>OG0000137.1/OG0000137.6/OG0000137.3/OG0000137.5/OG0000137.2/OG0000137.4/OG0000181.3/OG0000181.5/OG0000181.1/OG0000181.2/OG0000181.4/OG0000320.4/OG0000320.3/OG0000320.2/OG0000320.1/OG0000320.5/OG0000375.4/OG0000375.3/OG0000375.2/OG0000375.1/OG0000608.1/OG0000608.2/OG0000828.1/OG0000828.2/OG0000971.1/OG0000971.2/OG0000971.3/OG0001090.1/OG0001090.2/OG0001559.2/OG0001559.1/OG0001719.1/OG0001782.1/OG0001782.2/OG0001792.2/OG0001792.1/OG0001900.1/OG0002381.2/OG0002381.1/OG0002607.1/OG0002932.1/OG0003096.1/OG0003253.2/OG0003253.1/OG0003769.1/OG0003855.1/OG0004628.1/OG0004664.1/OG0004718.1/OG0004740.1/OG0004749.1/OG0004933.1/OG0004948.1/OG0005081.1/OG0005413.1/OG0005871.1</t>
  </si>
  <si>
    <t>OG0004285.1/OG0007344.1</t>
  </si>
  <si>
    <t>OG0000015.9/OG0000015.11/OG0000015.13/OG0000015.6/OG0000015.3/OG0000015.7/OG0000015.4/OG0000015.5/OG0000015.8/OG0000015.14/OG0000015.1/OG0000015.2/OG0000015.12/OG0000015.10/OG0000046.8/OG0000046.2/OG0000046.5/OG0000046.6/OG0000046.4/OG0000046.11/OG0000046.1/OG0000046.7/OG0000046.9/OG0000046.3/OG0000046.10/OG0000083.8/OG0000083.1/OG0000083.3/OG0000083.5/OG0000083.6/OG0000083.4/OG0000083.2/OG0000083.7/OG0000130.5/OG0000130.4/OG0000130.7/OG0000130.6/OG0000130.3/OG0000130.2/OG0000130.1/OG0000247.4/OG0000247.5/OG0000247.1/OG0000247.3/OG0000247.2/OG0000322.1/OG0000322.2/OG0000322.4/OG0000322.3/OG0000356.4/OG0000356.1/OG0000356.2/OG0000356.3/OG0000484.2/OG0000484.1/OG0000484.3/OG0000485.1/OG0000485.3/OG0000485.2/OG0000696.1/OG0000696.2/OG0000696.3/OG0000772.1/OG0000772.2/OG0000868.2/OG0000868.1/OG0000868.3/OG0001036.1/OG0001162.1/OG0001162.2/OG0001395.2/OG0001395.1/OG0001509.2/OG0001509.1/OG0001639.1/OG0001639.2/OG0001932.1/OG0001932.2/OG0002067.1/OG0002108.1/OG0002586.1/OG0002586.2/OG0002767.1/OG0002826.1/OG0002826.2/OG0003721.1/OG0003799.1/OG0003867.1/OG0004281.1/OG0004469.1/OG0004632.1/OG0004768.1/OG0005515.1/OG0005569.1/OG0005712.1/OG0005737.1/OG0005774.1/OG0006913.1/OG0007349.1</t>
  </si>
  <si>
    <t>OG0001000.1/OG0001000.2/OG0002306.2/OG0002306.1/OG0002593.1/OG0002817.2/OG0002817.1/OG0010076.1</t>
  </si>
  <si>
    <t>OG0000046.8/OG0000046.2/OG0000046.5/OG0000046.6/OG0000046.4/OG0000046.11/OG0000046.1/OG0000046.7/OG0000046.9/OG0000046.3/OG0000046.10/OG0000083.8/OG0000083.1/OG0000083.3/OG0000083.5/OG0000083.6/OG0000083.4/OG0000083.2/OG0000083.7/OG0000247.4/OG0000247.5/OG0000247.1/OG0000247.3/OG0000247.2/OG0000356.4/OG0000356.1/OG0000356.2/OG0000356.3/OG0000484.2/OG0000484.1/OG0000484.3/OG0000485.1/OG0000485.3/OG0000485.2/OG0000772.1/OG0000772.2/OG0001395.2/OG0001395.1/OG0001639.1/OG0001639.2/OG0002067.1/OG0002767.1/OG0002826.1/OG0002826.2/OG0003867.1/OG0004281.1/OG0005515.1/OG0005569.1/OG0005774.1/OG0007349.1</t>
  </si>
  <si>
    <t>OG0000247.4/OG0000247.5/OG0000247.1/OG0000247.3/OG0000247.2/OG0000696.1/OG0000696.2/OG0000696.3/OG0001036.1/OG0001162.1/OG0001162.2/OG0001509.2/OG0001509.1/OG0002108.1/OG0002586.1/OG0002586.2/OG0003799.1/OG0003867.1/OG0004281.1/OG0004469.1/OG0004632.1/OG0004768.1/OG0005712.1/OG0005737.1/OG0006913.1</t>
  </si>
  <si>
    <t>OG0002593.1/OG0002817.2/OG0002817.1/OG0010076.1</t>
  </si>
  <si>
    <t>OG0003781.1/OG0004693.1</t>
  </si>
  <si>
    <t>OG0003039.1/OG0003781.1/OG0004693.1/OG0004992.1</t>
  </si>
  <si>
    <t>OG0000273.1/OG0000273.5/OG0000273.4/OG0000273.2/OG0000273.3/OG0003088.1/OG0005044.1</t>
  </si>
  <si>
    <t>OG0000273.1/OG0000273.5/OG0000273.4/OG0000273.2/OG0000273.3/OG0005044.1</t>
  </si>
  <si>
    <t>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0000133.3/OG0000133.1/OG0000133.4/OG0000133.2/OG0000172.3/OG0000172.4/OG0000172.2/OG0000172.1/OG0000202.5/OG0000202.4/OG0000202.1/OG0000202.6/OG0000202.2/OG0000202.3/OG0000205.5/OG0000205.2/OG0000205.7/OG0000205.3/OG0000205.1/OG0000205.4/OG0000205.6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0000375.4/OG0000375.3/OG0000375.2/OG0000375.1/OG0000391.4/OG0000391.3/OG0000391.1/OG0000391.2/OG0000396.4/OG0000396.3/OG0000396.1/OG0000396.2/OG0000416.1/OG0000416.4/OG0000416.2/OG0000416.3/OG0000492.1/OG0000492.3/OG0000492.2/OG0000525.3/OG0000525.1/OG0000525.2/OG0000567.1/OG0000567.3/OG0000567.2/OG0000617.1/OG0000617.2/OG0000617.3/OG0000635.1/OG0000635.2/OG0000670.2/OG0000670.1/OG0000811.2/OG0000811.3/OG0000811.1/OG0000827.1/OG0000827.2/OG0000889.2/OG0000889.1/OG0000892.1/OG0000892.2/OG0000912.1/OG0000912.2/OG0000917.2/OG0000917.1/OG0000921.3/OG0000921.1/OG0000921.2/OG0000935.2/OG0000935.1/OG0000952.2/OG0000952.1/OG0001001.1/OG0001001.2/OG0001032.2/OG0001032.1/OG0001045.2/OG0001045.1/OG0001118.1/OG0001118.2/OG0001193.1/OG0001193.2/OG0001203.2/OG0001203.1/OG0001271.2/OG0001271.1/OG0001365.2/OG0001365.1/OG0001504.1/OG0001504.2/OG0001559.2/OG0001559.1/OG0001567.1/OG0001631.2/OG0001631.1/OG0001712.1/OG0001712.2/OG0001719.1/OG0001768.1/OG0001786.2/OG0001786.1/OG0001870.2/OG0001870.1/OG0001953.2/OG0001953.1/OG0001991.1/OG0002039.1/OG0002103.1/OG0002113.1/OG0002142.1/OG0002142.2/OG0002156.1/OG0002174.1/OG0002178.1/OG0002178.2/OG0002267.1/OG0002291.1/OG0002343.1/OG0002343.2/OG0002351.1/OG0002360.1/OG0002360.2/OG0002367.1/OG0002367.2/OG0002486.1/OG0002486.2/OG0002487.1/OG0002587.1/OG0002670.1/OG0002746.1/OG0002754.1/OG0002770.1/OG0002778.2/OG0002778.1/OG0002806.1/OG0002806.2/OG0002885.1/OG0003026.1/OG0003049.1/OG0003054.1/OG0003090.1/OG0003137.1/OG0003221.1/OG0003243.1/OG0003276.1/OG0003428.1/OG0003463.1/OG0003481.1/OG0003539.1/OG0003575.1/OG0003655.1/OG0003655.2/OG0003663.1/OG0003715.1/OG0003721.1/OG0003769.1/OG0003793.1/OG0003808.1/OG0003821.1/OG0004038.1/OG0004105.1/OG0004127.1/OG0004146.1/OG0004149.1/OG0004489.1/OG0004568.1/OG0004628.1/OG0004630.1/OG0004718.1/OG0004791.1/OG0004818.1/OG0004883.1/OG0004990.1/OG0005072.1/OG0005078.1/OG0005081.1/OG0005445.1/OG0005491.1/OG0005519.1/OG0006011.1/OG0006181.1/OG0006248.1/OG0006469.1/OG0006819.1/OG0007811.1/OG0008542.1</t>
  </si>
  <si>
    <t>OG0000022.12/OG0000022.10/OG0000022.15/OG0000022.8/OG0000022.9/OG0000022.4/OG0000022.1/OG0000022.16/OG0000022.7/OG0000022.6/OG0000022.13/OG0000022.5/OG0000022.14/OG0000022.11/OG0000022.2/OG0000022.3/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0000133.3/OG0000133.1/OG0000133.4/OG0000133.2/OG0000172.3/OG0000172.4/OG0000172.2/OG0000172.1/OG0000202.5/OG0000202.4/OG0000202.1/OG0000202.6/OG0000202.2/OG0000202.3/OG0000205.5/OG0000205.2/OG0000205.7/OG0000205.3/OG0000205.1/OG0000205.4/OG0000205.6/OG0000273.1/OG0000273.5/OG0000273.4/OG0000273.2/OG0000273.3/OG0000278.4/OG0000278.2/OG0000278.1/OG0000278.3/OG0000278.5/OG0000280.1/OG0000280.2/OG0000280.4/OG0000280.3/OG0000299.2/OG0000299.4/OG0000299.3/OG0000299.1/OG0000331.1/OG0000331.3/OG0000331.2/OG0000331.4/OG0000334.3/OG0000334.1/OG0000334.4/OG0000334.2/OG0000356.4/OG0000356.1/OG0000356.2/OG0000356.3/OG0000368.2/OG0000368.3/OG0000368.1/OG0000375.4/OG0000375.3/OG0000375.2/OG0000375.1/OG0000391.4/OG0000391.3/OG0000391.1/OG0000391.2/OG0000396.4/OG0000396.3/OG0000396.1/OG0000396.2/OG0000416.1/OG0000416.4/OG0000416.2/OG0000416.3/OG0000492.1/OG0000492.3/OG0000492.2/OG0000525.3/OG0000525.1/OG0000525.2/OG0000567.1/OG0000567.3/OG0000567.2/OG0000617.1/OG0000617.2/OG0000617.3/OG0000635.1/OG0000635.2/OG0000670.2/OG0000670.1/OG0000811.2/OG0000811.3/OG0000811.1/OG0000827.1/OG0000827.2/OG0000889.2/OG0000889.1/OG0000892.1/OG0000892.2/OG0000912.1/OG0000912.2/OG0000917.2/OG0000917.1/OG0000921.3/OG0000921.1/OG0000921.2/OG0000935.2/OG0000935.1/OG0000952.2/OG0000952.1/OG0001001.1/OG0001001.2/OG0001032.2/OG0001032.1/OG0001045.2/OG0001045.1/OG0001118.1/OG0001118.2/OG0001193.1/OG0001193.2/OG0001203.2/OG0001203.1/OG0001271.2/OG0001271.1/OG0001365.2/OG0001365.1/OG0001504.1/OG0001504.2/OG0001559.2/OG0001559.1/OG0001567.1/OG0001631.2/OG0001631.1/OG0001712.1/OG0001712.2/OG0001719.1/OG0001768.1/OG0001786.2/OG0001786.1/OG0001870.2/OG0001870.1/OG0001953.2/OG0001953.1/OG0001991.1/OG0002039.1/OG0002103.1/OG0002113.1/OG0002142.1/OG0002142.2/OG0002156.1/OG0002174.1/OG0002178.1/OG0002178.2/OG0002267.1/OG0002291.1/OG0002343.1/OG0002343.2/OG0002351.1/OG0002360.1/OG0002360.2/OG0002367.1/OG0002367.2/OG0002487.1/OG0002587.1/OG0002670.1/OG0002746.1/OG0002754.1/OG0002770.1/OG0002778.2/OG0002778.1/OG0002806.1/OG0002806.2/OG0002885.1/OG0003026.1/OG0003049.1/OG0003054.1/OG0003090.1/OG0003137.1/OG0003221.1/OG0003243.1/OG0003276.1/OG0003428.1/OG0003463.1/OG0003481.1/OG0003539.1/OG0003575.1/OG0003655.1/OG0003655.2/OG0003663.1/OG0003715.1/OG0003721.1/OG0003793.1/OG0003808.1/OG0003821.1/OG0004038.1/OG0004105.1/OG0004127.1/OG0004146.1/OG0004149.1/OG0004489.1/OG0004568.1/OG0004628.1/OG0004630.1/OG0004718.1/OG0004791.1/OG0004818.1/OG0004883.1/OG0004990.1/OG0005072.1/OG0005078.1/OG0005081.1/OG0005445.1/OG0005491.1/OG0005519.1/OG0006011.1/OG0006181.1/OG0006248.1/OG0006469.1/OG0006819.1/OG0007811.1/OG0008542.1</t>
  </si>
  <si>
    <t>OG0000022.12/OG0000022.10/OG0000022.15/OG0000022.8/OG0000022.9/OG0000022.4/OG0000022.1/OG0000022.16/OG0000022.7/OG0000022.6/OG0000022.13/OG0000022.5/OG0000022.14/OG0000022.11/OG0000022.2/OG0000022.3/OG0000449.3/OG0000449.1/OG0000449.2/OG0001567.1/OG0002587.1/OG0003273.1/OG0003332.1/OG0007600.1</t>
  </si>
  <si>
    <t>OG0000305.1/OG0000305.4/OG0000305.2/OG0000305.3/OG0004240.1/OG0004538.1/OG0005789.1/OG0006490.1</t>
  </si>
  <si>
    <t>OG0000305.1/OG0000305.4/OG0000305.2/OG0000305.3/OG0004538.1/OG0005789.1/OG0006490.1</t>
  </si>
  <si>
    <t>OG0000400.4/OG0000400.1/OG0000400.3/OG0000400.2/OG0001356.1/OG0001356.2/OG0002020.2/OG0002020.1/OG0003655.1/OG0003655.2/OG0003848.1/OG0004147.1/OG0004149.1/OG0004463.1/OG0004724.1/OG0005339.1/OG0005586.1/OG0005721.1/OG0005763.1/OG0005832.1/OG0006052.1/OG0006703.1/OG0006792.1/OG0007215.1/OG0007305.1/OG0007730.1/OG0007811.1</t>
  </si>
  <si>
    <t>OG0004739.1/OG0005427.1/OG0005499.1/OG0007296.1/OG0008129.1/OG0008479.1</t>
  </si>
  <si>
    <t>OG0001356.1/OG0001356.2/OG0002020.2/OG0002020.1/OG0005721.1/OG0006703.1</t>
  </si>
  <si>
    <t>OG0005907.1/OG0008049.1/OG0008530.1</t>
  </si>
  <si>
    <t>OG0008530.1</t>
  </si>
  <si>
    <t>OG0003269.1</t>
  </si>
  <si>
    <t>OG0000168.1/OG0000168.4/OG0000168.2/OG0000168.3/OG0000168.5/OG0000526.3/OG0000526.2/OG0000526.1/OG0000635.1/OG0000635.2/OG0000764.1/OG0000764.2/OG0000764.3/OG0000918.2/OG0000918.3/OG0000918.1/OG0001111.1/OG0001111.2/OG0001510.2/OG0001510.1/OG0001870.2/OG0001870.1/OG0002381.2/OG0002381.1/OG0002885.1/OG0002947.2/OG0002947.1/OG0003580.1/OG0004632.1/OG0005081.1/OG0007142.1</t>
  </si>
  <si>
    <t>OG0002381.2/OG0002381.1/OG0002885.1/OG0002947.2/OG0002947.1/OG0003580.1/OG0007142.1</t>
  </si>
  <si>
    <t>OG0000501.1/OG0001212.2/OG0001212.1/OG0002934.1/OG0006286.1</t>
  </si>
  <si>
    <t>OG0000320.4/OG0000320.3/OG0000320.2/OG0000320.1/OG0000320.5/OG0000614.3/OG0000614.2/OG0000614.1/OG0000771.3/OG0000771.2/OG0000771.1/OG0001229.3/OG0001229.1/OG0001229.2/OG0001397.1/OG0001397.2/OG0001456.1/OG0001456.2/OG0001528.2/OG0001528.1/OG0001944.1/OG0002667.1/OG0003275.1/OG0003275.2/OG0003793.1/OG0003822.1/OG0003849.1/OG0004059.1/OG0004073.1/OG0005277.1/OG0005341.1/OG0005482.1/OG0005966.1/OG0006013.1/OG0006032.1/OG0006240.1/OG0006293.1/OG0006445.1/OG0008012.1/OG0008363.1/OG0009072.1</t>
  </si>
  <si>
    <t>OG0000168.1/OG0000168.4/OG0000168.2/OG0000168.3/OG0000168.5/OG0000386.3/OG0000386.1/OG0000386.4/OG0000386.2/OG0000433.3/OG0000433.2/OG0000433.1/OG0000477.2/OG0000477.3/OG0000477.4/OG0000477.1/OG0000608.1/OG0000608.2/OG0000764.1/OG0000764.2/OG0000764.3/OG0001248.1/OG0001248.2/OG0001466.2/OG0001466.1/OG0001567.1/OG0001991.1/OG0002605.1/OG0002605.2/OG0002885.1/OG0003693.1/OG0003758.1/OG0004152.1/OG0004883.1/OG0008028.1</t>
  </si>
  <si>
    <t>OG0000168.1/OG0000168.4/OG0000168.2/OG0000168.3/OG0000168.5/OG0000334.3/OG0000334.1/OG0000334.4/OG0000334.2/OG0000764.1/OG0000764.2/OG0000764.3/OG0000918.2/OG0000918.3/OG0000918.1</t>
  </si>
  <si>
    <t>OG0002306.2/OG0002306.1/OG0007786.1</t>
  </si>
  <si>
    <t>OG0000334.3/OG0000334.1/OG0000334.4/OG0000334.2/OG0000999.2/OG0000999.1/OG0001697.2/OG0001697.1/OG0001932.1/OG0001932.2/OG0003137.1/OG0004388.1/OG0004563.1/OG0004768.1/OG0004930.1/OG0005282.1/OG0007223.1</t>
  </si>
  <si>
    <t>OG0000999.2/OG0000999.1/OG0001932.1/OG0001932.2/OG0004388.1/OG0004768.1/OG0005282.1/OG0007223.1</t>
  </si>
  <si>
    <t>OG0000334.3/OG0000334.1/OG0000334.4/OG0000334.2/OG0001697.2/OG0001697.1/OG0003137.1/OG0004563.1/OG0004930.1</t>
  </si>
  <si>
    <t>OG0000501.1/OG0001157.2/OG0001157.1/OG0001212.2/OG0001212.1/OG0002934.1/OG0006286.1</t>
  </si>
  <si>
    <t>OG0002934.1/OG0006286.1</t>
  </si>
  <si>
    <t>OG0000318.4/OG0000318.2/OG0000318.1/OG0000318.3/OG0003333.1/OG0005273.1</t>
  </si>
  <si>
    <t>OG0003333.1</t>
  </si>
  <si>
    <t>OG0001567.1</t>
  </si>
  <si>
    <t>OG0000168.1/OG0000168.4/OG0000168.2/OG0000168.3/OG0000168.5/OG0000764.1/OG0000764.2/OG0000764.3/OG0000918.2/OG0000918.3/OG0000918.1/OG0001559.2/OG0001559.1/OG0002003.2/OG0002003.1/OG0006924.1/OG0007142.1</t>
  </si>
  <si>
    <t>OG0000050.7/OG0000050.8/OG0000050.1/OG0000050.6/OG0000050.10/OG0000050.5/OG0000050.11/OG0000050.9/OG0000050.3/OG0000050.2/OG0000050.4/OG0000247.4/OG0000247.5/OG0000247.1/OG0000247.3/OG0000247.2/OG0000391.4/OG0000391.3/OG0000391.1/OG0000391.2/OG0000590.2/OG0000590.1/OG0000590.3/OG0001026.1/OG0001026.2/OG0001559.2/OG0001559.1/OG0003492.1/OG0003529.1</t>
  </si>
  <si>
    <t>OG0000159.7/OG0000159.2/OG0000159.6/OG0000159.5/OG0000159.1/OG0000159.4/OG0000159.3/OG0000306.4/OG0000306.1/OG0000306.2/OG0000306.3/OG0000502.2/OG0000502.1/OG0000502.3/OG0000507.1/OG0000507.2/OG0001560.1/OG0001560.2/OG0003551.1/OG0006297.1</t>
  </si>
  <si>
    <t>OG0000133.3/OG0000133.1/OG0000133.4/OG0000133.2/OG0000187.6/OG0000187.5/OG0000187.4/OG0000187.3/OG0000187.1/OG0000187.2/OG0000404.1/OG0000404.2/OG0000404.3/OG0000404.4/OG0000485.1/OG0000485.3/OG0000485.2/OG0000526.3/OG0000526.2/OG0000526.1/OG0000608.1/OG0000608.2/OG0000828.1/OG0000828.2/OG0001003.1/OG0001003.2/OG0001276.2/OG0001276.1/OG0001512.1/OG0001512.2/OG0001714.2/OG0001714.1/OG0001843.1/OG0001843.2/OG0002056.1/OG0002481.1/OG0002487.1/OG0002767.1/OG0002807.1/OG0002826.1/OG0002826.2/OG0003253.2/OG0003253.1/OG0003750.1/OG0003829.1/OG0003855.1/OG0003953.1/OG0003993.1/OG0004152.1/OG0004389.1/OG0005413.1/OG0005569.1/OG0005867.1/OG0005871.1/OG0005949.1/OG0007733.1</t>
  </si>
  <si>
    <t>OG0000224.5/OG0000224.3/OG0000224.4/OG0000224.2/OG0000224.1/OG0000224.6/OG0000339.3/OG0000339.2/OG0000339.4/OG0000339.1/OG0000353.1/OG0000353.4/OG0000353.3/OG0000353.2/OG0000484.2/OG0000484.1/OG0000484.3/OG0000947.1/OG0000947.2/OG0001718.1/OG0001834.1/OG0003137.1</t>
  </si>
  <si>
    <t>OG0000353.1/OG0000353.4/OG0000353.3/OG0000353.2/OG0001834.1</t>
  </si>
  <si>
    <t>OG0000762.3/OG0000762.1/OG0000762.2</t>
  </si>
  <si>
    <t>OG0005056.1/OG0005113.1/OG0008442.1</t>
  </si>
  <si>
    <t>OG0001000.1/OG0001000.2/OG0002593.1/OG0002817.2/OG0002817.1/OG0010076.1</t>
  </si>
  <si>
    <t>OG0000015.9/OG0000015.11/OG0000015.13/OG0000015.6/OG0000015.3/OG0000015.7/OG0000015.4/OG0000015.5/OG0000015.8/OG0000015.14/OG0000015.1/OG0000015.2/OG0000015.12/OG0000015.10/OG0000130.5/OG0000130.4/OG0000130.7/OG0000130.6/OG0000130.3/OG0000130.2/OG0000130.1/OG0000181.3/OG0000181.5/OG0000181.1/OG0000181.2/OG0000181.4/OG0000247.4/OG0000247.5/OG0000247.1/OG0000247.3/OG0000247.2/OG0000322.1/OG0000322.2/OG0000322.4/OG0000322.3/OG0000485.1/OG0000485.3/OG0000485.2/OG0000696.1/OG0000696.2/OG0000696.3/OG0000772.1/OG0000772.2/OG0000868.2/OG0000868.1/OG0000868.3/OG0001162.1/OG0001162.2/OG0001271.2/OG0001271.1/OG0001395.2/OG0001395.1/OG0001509.2/OG0001509.1/OG0002067.1/OG0002108.1/OG0003721.1/OG0003799.1/OG0004135.1/OG0004281.1/OG0004469.1/OG0004568.1/OG0004632.1/OG0004636.1/OG0004768.1/OG0005515.1/OG0005712.1/OG0005737.1/OG0005993.1/OG0006507.1/OG0006913.1/OG0007349.1</t>
  </si>
  <si>
    <t>OG0000181.3/OG0000181.5/OG0000181.1/OG0000181.2/OG0000181.4/OG0000247.4/OG0000247.5/OG0000247.1/OG0000247.3/OG0000247.2/OG0000696.1/OG0000696.2/OG0000696.3/OG0001162.1/OG0001162.2/OG0001509.2/OG0001509.1/OG0002108.1/OG0003799.1/OG0004135.1/OG0004281.1/OG0004469.1/OG0004632.1/OG0004636.1/OG0004768.1/OG0005712.1/OG0005737.1/OG0006913.1</t>
  </si>
  <si>
    <t>OG0000192.1/OG0000192.2/OG0000192.5/OG0000192.4/OG0000192.3/OG0000299.2/OG0000299.4/OG0000299.3/OG0000299.1/OG0000322.1/OG0000322.2/OG0000322.4/OG0000322.3/OG0000525.3/OG0000525.1/OG0000525.2/OG0001466.2/OG0001466.1/OG0001559.2/OG0001559.1/OG0002585.1/OG0004678.1/OG0004720.1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</si>
  <si>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0000073.10/OG0000073.7/OG0000073.3/OG0000073.11/OG0000073.8/OG0000073.1/OG0000073.5/OG0000073.2/OG0000073.9/OG0000073.4/OG0000073.6/OG0000098.9/OG0000098.6/OG0000098.5/OG0000098.3/OG0000098.8/OG0000098.7/OG0000098.4/OG0000098.1/OG0000098.2/OG0000107.5/OG0000107.3/OG0000107.7/OG0000107.4/OG0000107.1/OG0000107.2/OG0000107.8/OG0000107.6/OG0000109.4/OG0000109.8/OG0000109.1/OG0000109.3/OG0000109.7/OG0000109.6/OG0000109.9/OG0000109.5/OG0000109.2/OG0000121.5/OG0000121.1/OG0000121.2/OG0000121.3/OG0000121.4/OG0000121.6/OG0000121.8/OG0000121.7/OG0000187.6/OG0000187.5/OG0000187.4/OG0000187.3/OG0000187.1/OG0000187.2/OG0000200.4/OG0000200.5/OG0000200.2/OG0000200.6/OG0000200.3/OG0000200.1/OG0000205.5/OG0000205.2/OG0000205.7/OG0000205.3/OG0000205.1/OG0000205.4/OG0000205.6/OG0000242.3/OG0000242.5/OG0000242.2/OG0000242.4/OG0000242.1/OG0000256.4/OG0000256.5/OG0000256.3/OG0000256.1/OG0000256.2/OG0000264.2/OG0000264.1/OG0000264.4/OG0000264.3/OG0000267.4/OG0000267.1/OG0000267.2/OG0000267.5/OG0000267.3/OG0000298.3/OG0000298.4/OG0000298.5/OG0000298.1/OG0000298.2/OG0000300.2/OG0000300.3/OG0000300.1/OG0000318.4/OG0000318.2/OG0000318.1/OG0000318.3/OG0000343.4/OG0000343.1/OG0000343.2/OG0000343.3/OG0000419.4/OG0000419.3/OG0000419.2/OG0000419.1/OG0000434.1/OG0000434.2/OG0000446.3/OG0000446.2/OG0000446.1/OG0000456.4/OG0000456.2/OG0000456.3/OG0000456.1/OG0000476.1/OG0000476.2/OG0000476.3/OG0000490.2/OG0000490.1/OG0000540.3/OG0000540.4/OG0000540.2/OG0000540.1/OG0000549.2/OG0000549.1/OG0000580.2/OG0000580.1/OG0000580.3/OG0000582.3/OG0000582.1/OG0000582.2/OG0000608.1/OG0000608.2/OG0000618.2/OG0000618.1/OG0000618.3/OG0000619.1/OG0000619.3/OG0000619.2/OG0000628.1/OG0000628.2/OG0000636.3/OG0000636.1/OG0000636.2/OG0000691.2/OG0000691.1/OG0000695.2/OG0000695.3/OG0000695.1/OG0000696.1/OG0000696.2/OG0000696.3/OG0000704.2/OG0000704.1/OG0000704.3/OG0000708.2/OG0000708.3/OG0000708.1/OG0000724.2/OG0000724.1/OG0000724.3/OG0000725.1/OG0000725.2/OG0000730.2/OG0000730.1/OG0000737.1/OG0000737.3/OG0000737.2/OG0000741.2/OG0000741.1/OG0000741.3/OG0000757.1/OG0000780.2/OG0000780.1/OG0000785.1/OG0000785.2/OG0000803.2/OG0000803.3/OG0000803.1/OG0000805.3/OG0000805.2/OG0000805.1/OG0000812.1/OG0000812.2/OG0000812.3/OG0000846.1/OG0000846.2/OG0000852.2/OG0000852.1/OG0000862.2/OG0000862.1/OG0000883.1/OG0000883.2/OG0000883.3/OG0000884.2/OG0000884.1/OG0000897.2/OG0000897.1/OG0000932.3/OG0000932.1/OG0000932.2/OG0000935.2/OG0000935.1/OG0000938.1/OG0000938.3/OG0000938.2/OG0000942.2/OG0000942.3/OG0000942.1/OG0000968.1/OG0000968.3/OG0000968.2/OG0000972.1/OG0000972.2/OG0000994.2/OG0000994.1/OG0001006.1/OG0001006.2/OG0001015.1/OG0001016.1/OG0001016.2/OG0001025.2/OG0001025.1/OG0001025.3/OG0001027.2/OG0001027.1/OG0001033.2/OG0001033.1/OG0001047.2/OG0001047.1/OG0001067.1/OG0001081.2/OG0001081.1/OG0001083.1/OG0001083.2/OG0001087.1/OG0001087.2/OG0001115.2/OG0001115.1/OG0001127.2/OG0001127.1/OG0001128.1/OG0001128.2/OG0001141.1/OG0001154.1/OG0001154.2/OG0001164.2/OG0001164.1/OG0001172.2/OG0001172.1/OG0001173.2/OG0001173.1/OG0001193.1/OG0001193.2/OG0001199.1/OG0001202.2/OG0001202.1/OG0001207.2/OG0001207.1/OG0001222.1/OG0001222.2/OG0001243.2/OG0001243.1/OG0001247.1/OG0001247.2/OG0001260.1/OG0001276.2/OG0001276.1/OG0001299.3/OG0001299.2/OG0001299.1/OG0001309.1/OG0001309.2/OG0001355.2/OG0001355.1/OG0001360.2/OG0001360.1/OG0001364.2/OG0001364.1/OG0001392.2/OG0001392.1/OG0001403.2/OG0001403.1/OG0001412.2/OG0001412.1/OG0001499.1/OG0001507.2/OG0001507.1/OG0001512.1/OG0001512.2/OG0001562.1/OG0001562.2/OG0001598.2/OG0001598.1/OG0001600.1/OG0001612.1/OG0001612.2/OG0001616.1/OG0001616.2/OG0001631.2/OG0001631.1/OG0001635.1/OG0001638.1/OG0001638.2/OG0001640.1/OG0001640.2/OG0001670.2/OG0001670.1/OG0001673.1/OG0001714.2/OG0001714.1/OG0001718.1/OG0001743.1/OG0001743.2/OG0001750.1/OG0001750.2/OG0001772.2/OG0001772.1/OG0001785.1/OG0001785.2/OG0001814.1/OG0001814.2/OG0001837.1/OG0001837.2/OG0001842.2/OG0001842.1/OG0001853.2/OG0001853.1/OG0001855.1/OG0001855.2/OG0001918.1/OG0001929.1/OG0001932.1/OG0001932.2/OG0001936.1/OG0001936.2/OG0001939.1/OG0001943.1/OG0001943.2/OG0001959.2/OG0001959.1/OG0001964.1/OG0001980.1/OG0001980.2/OG0001992.1/OG0001993.1/OG0002000.1/OG0002008.1/OG0002018.1/OG0002024.1/OG0002024.2/OG0002030.1/OG0002030.2/OG0002033.1/OG0002074.2/OG0002074.1/OG0002107.2/OG0002107.1/OG0002112.1/OG0002116.2/OG0002116.1/OG0002126.2/OG0002126.1/OG0002144.1/OG0002144.2/OG0002146.1/OG0002154.1/OG0002154.2/OG0002160.1/OG0002163.1/OG0002163.2/OG0002167.1/OG0002223.1/OG0002229.1/OG0002229.2/OG0002236.1/OG0002236.2/OG0002254.1/OG0002290.1/OG0002292.2/OG0002292.1/OG0002355.1/OG0002357.1/OG0002357.2/OG0002364.1/OG0002364.2/OG0002369.1/OG0002384.1/OG0002386.1/OG0002387.1/OG0002409.1/OG0002454.1/OG0002454.2/OG0002455.1/OG0002468.1/OG0002468.2/OG0002469.1/OG0002470.1/OG0002474.2/OG0002474.1/OG0002501.1/OG0002501.2/OG0002502.1/OG0002506.1/OG0002551.1/OG0002551.2/OG0002572.1/OG0002591.1/OG0002597.1/OG0002597.2/OG0002598.1/OG0002598.2/OG0002601.1/OG0002602.2/OG0002602.1/OG0002640.1/OG0002650.1/OG0002650.2/OG0002659.1/OG0002668.2/OG0002668.1/OG0002709.1/OG0002730.1/OG0002732.1/OG0002742.1/OG0002746.1/OG0002752.1/OG0002761.1/OG0002762.2/OG0002762.1/OG0002766.2/OG0002766.1/OG0002771.1/OG0002784.2/OG0002784.1/OG0002794.2/OG0002794.1/OG0002796.1/OG0002810.1/OG0002867.2/OG0002867.1/OG0002873.1/OG0002873.2/OG0002916.1/OG0002918.1/OG0002932.1/OG0002937.1/OG0002937.2/OG0002941.2/OG0002941.1/OG0002949.1/OG0002949.2/OG0002954.1/OG0002955.1/OG0003028.1/OG0003028.2/OG0003031.1/OG0003043.1/OG0003047.1/OG0003056.2/OG0003056.1/OG0003067.1/OG0003095.1/OG0003098.1/OG0003104.1/OG0003116.1/OG0003193.1/OG0003217.1/OG0003224.1/OG0003264.1/OG0003266.2/OG0003266.1/OG0003270.1/OG0003279.1/OG0003292.1/OG0003304.1/OG0003326.1/OG0003328.1/OG0003390.1/OG0003416.1/OG0003421.1/OG0003430.1/OG0003431.1/OG0003456.1/OG0003457.1/OG0003466.1/OG0003472.1/OG0003478.1/OG0003478.2/OG0003486.1/OG0003494.1/OG0003496.1/OG0003511.1/OG0003521.1/OG0003522.1/OG0003525.1/OG0003558.1/OG0003582.1/OG0003590.1/OG0003642.1/OG0003665.1/OG0003667.1/OG0003699.1/OG0003702.1/OG0003704.1/OG0003704.2/OG0003708.1/OG0003710.1/OG0003715.1/OG0003717.1/OG0003723.1/OG0003726.2/OG0003726.1/OG0003730.1/OG0003731.1/OG0003736.1/OG0003750.1/OG0003754.1/OG0003755.1/OG0003763.1/OG0003768.1/OG0003774.1/OG0003778.1/OG0003779.1/OG0003783.1/OG0003827.1/OG0003829.1/OG0003830.1/OG0003918.1/OG0003919.1/OG0003926.1/OG0003937.1/OG0003941.1/OG0003943.1/OG0003946.1/OG0003951.1/OG0003952.1/OG0003958.1/OG0003961.1/OG0003965.1/OG0003969.1/OG0003972.1/OG0003983.1/OG0003990.1/OG0003995.1/OG0004011.1/OG0004019.1/OG0004038.1/OG0004044.1/OG0004045.1/OG0004055.1/OG0004068.1/OG0004069.1/OG0004089.1/OG0004094.1/OG0004097.1/OG0004112.1/OG0004112.2/OG0004119.1/OG0004207.1/OG0004223.1/OG0004235.1/OG0004241.1/OG0004245.1/OG0004246.1/OG0004249.1/OG0004251.1/OG0004288.1/OG0004293.1/OG0004295.1/OG0004296.1/OG0004297.1/OG0004311.1/OG0004333.1/OG0004338.1/OG0004351.1/OG0004354.1/OG0004356.1/OG0004370.1/OG0004371.1/OG0004374.1/OG0004374.2/OG0004391.1/OG0004393.1/OG0004398.1/OG0004404.1/OG0004408.1/OG0004413.1/OG0004415.1/OG0004419.1/OG0004422.1/OG0004423.1/OG0004434.1/OG0004437.1/OG0004441.1/OG0004452.1/OG0004464.1/OG0004482.1/OG0004487.1/OG0004493.1/OG0004536.1/OG0004554.1/OG0004559.1/OG0004561.1/OG0004566.1/OG0004590.1/OG0004591.1/OG0004597.2/OG0004597.1/OG0004601.1/OG0004612.1/OG0004614.1/OG0004618.1/OG0004650.1/OG0004653.1/OG0004656.1/OG0004694.1/OG0004700.1/OG0004711.1/OG0004714.1/OG0004717.1/OG0004723.1/OG0004729.1/OG0004742.1/OG0004746.1/OG0004757.1/OG0004758.1/OG0004778.1/OG0004788.1/OG0004796.1/OG0004798.1/OG0004815.1/OG0004904.1/OG0004931.1/OG0004942.1/OG0004955.1/OG0004957.1/OG0004958.1/OG0004959.1/OG0004961.1/OG0004965.1/OG0004993.1/OG0004994.1/OG0005013.1/OG0005015.1/OG0005035.1/OG0005053.1/OG0005054.1/OG0005055.1/OG0005059.1/OG0005063.1/OG0005073.1/OG0005074.1/OG0005077.1/OG0005090.1/OG0005102.1/OG0005103.1/OG0005112.1/OG0005120.1/OG0005123.1/OG0005124.1/OG0005127.1/OG0005144.1/OG0005153.1/OG0005156.1/OG0005159.1/OG0005160.1/OG0005162.1/OG0005163.1/OG0005166.1/OG0005171.1/OG0005243.1/OG0005246.1/OG0005278.1/OG0005283.1/OG0005293.1/OG0005296.1/OG0005297.1/OG0005298.1/OG0005299.1/OG0005304.1/OG0005307.1/OG0005310.1/OG0005345.1/OG0005346.1/OG0005354.1/OG0005374.1/OG0005381.1/OG0005383.1/OG0005402.1/OG0005406.1/OG0005417.1/OG0005432.1/OG0005435.1/OG0005450.1/OG0005451.1/OG0005458.1/OG0005460.1/OG0005473.1/OG0005479.1/OG0005494.1/OG0005505.1/OG0005513.1/OG0005517.1/OG0005526.1/OG0005527.1/OG0005537.1/OG0005542.1/OG0005551.1/OG0005554.1/OG0005564.1/OG0005580.1/OG0005653.1/OG0005656.1/OG0005657.1/OG0005664.1/OG0005666.1/OG0005686.1/OG0005693.1/OG0005702.1/OG0005717.1/OG0005720.1/OG0005724.1/OG0005727.1/OG0005728.1/OG0005733.1/OG0005738.1/OG0005743.1/OG0005754.1/OG0005767.1/OG0005788.1/OG0005797.1/OG0005802.1/OG0005811.1/OG0005819.1/OG0005821.1/OG0005823.1/OG0005825.1/OG0005845.1/OG0005850.1/OG0005851.1/OG0005852.1/OG0005853.1/OG0005854.1/OG0005877.1/OG0005879.1/OG0005890.1/OG0005910.1/OG0005915.1/OG0005926.1/OG0005955.1/OG0005963.1/OG0005967.1/OG0005969.1/OG0005981.1/OG0005986.1/OG0005994.1/OG0005995.1/OG0005998.1/OG0006001.1/OG0006010.1/OG0006012.1/OG0006025.1/OG0006044.1/OG0006048.1/OG0006052.1/OG0006059.1/OG0006150.1/OG0006177.1/OG0006197.1/OG0006198.1/OG0006209.1/OG0006216.1/OG0006222.1/OG0006234.1/OG0006261.1/OG0006274.1/OG0006275.1/OG0006300.1/OG0006320.1/OG0006321.1/OG0006333.1/OG0006336.1/OG0006340.1/OG0006351.1/OG0006371.1/OG0006375.1/OG0006381.1/OG0006393.1/OG0006394.1/OG0006404.1/OG0006417.1/OG0006424.1/OG0006429.1/OG0006441.1/OG0006448.1/OG0006456.1/OG0006457.1/OG0006464.1/OG0006479.1/OG0006515.1/OG0006516.1/OG0006519.1/OG0006629.1/OG0006640.1/OG0006647.1/OG0006650.1/OG0006656.1/OG0006666.1/OG0006672.1/OG0006676.1/OG0006680.1/OG0006685.1/OG0006687.1/OG0006694.1/OG0006701.1/OG0006721.1/OG0006723.1/OG0006733.1/OG0006739.1/OG0006748.1/OG0006763.1/OG0006769.1/OG0006770.1/OG0006774.1/OG0006790.1/OG0006808.1/OG0006837.1/OG0006845.1/OG0006850.1/OG0006854.1/OG0006860.1/OG0006861.1/OG0006866.1/OG0006874.1/OG0006889.1/OG0006908.1/OG0006918.1/OG0006922.1/OG0006943.1/OG0006952.1/OG0006954.1/OG0006963.1/OG0007074.1/OG0007098.1/OG0007166.1/OG0007173.1/OG0007183.1/OG0007195.1/OG0007197.1/OG0007211.1/OG0007218.1/OG0007222.1/OG0007243.1/OG0007251.1/OG0007254.1/OG0007261.1/OG0007266.1/OG0007277.1/OG0007280.1/OG0007282.1/OG0007284.1/OG0007294.1/OG0007297.1/OG0007299.1/OG0007312.1/OG0007319.1/OG0007333.1/OG0007354.1/OG0007362.1/OG0007391.1/OG0007392.1/OG0007399.1/OG0007402.1/OG0007417.1/OG0007425.1/OG0007429.1/OG0007432.1/OG0007442.1/OG0007565.1/OG0007591.1/OG0007604.1/OG0007627.1/OG0007635.1/OG0007648.1/OG0007658.1/OG0007698.1/OG0007699.1/OG0007702.1/OG0007735.1/OG0007756.1/OG0007759.1/OG0007766.1/OG0007772.1/OG0007783.1/OG0007801.1/OG0007812.1/OG0007819.1/OG0007836.1/OG0007839.1/OG0008000.1/OG0008008.1/OG0008036.1/OG0008053.1/OG0008101.1/OG0008106.1/OG0008113.1/OG0008140.1/OG0008175.1/OG0008426.1/OG0008437.1/OG0008460.1/OG0008523.1/OG0008776.1/OG0009116.1/OG0010635.1</t>
  </si>
  <si>
    <t>OG0000572.2/OG0000572.1/OG0001370.1/OG0001370.2/OG0001573.1/OG0001632.1/OG0001795.2/OG0001795.1/OG0001920.1/OG0002011.1/OG0002011.2/OG0002181.1/OG0002181.2/OG0002527.1/OG0002658.1/OG0002816.1/OG0002816.2/OG0002895.1/OG0003060.1/OG0003315.1/OG0003315.2/OG0003447.1/OG0003959.1/OG0004150.1/OG0004418.1/OG0004540.1/OG0004687.1/OG0004687.2/OG0004837.1/OG0004956.1/OG0005012.1/OG0005064.1/OG0005190.1/OG0005271.1/OG0005518.1/OG0005548.1/OG0005599.1/OG0005600.1/OG0005605.1/OG0005606.1/OG0005695.1/OG0005706.1/OG0005715.1/OG0005776.1/OG0005810.1/OG0005822.1/OG0005876.1/OG0005934.1/OG0006047.1/OG0006219.1/OG0006233.1/OG0006292.1/OG0006383.1/OG0006412.1/OG0006529.1/OG0006594.1/OG0006665.1/OG0006788.1/OG0006883.1/OG0006964.1/OG0006987.1/OG0007109.1/OG0007366.1/OG0007388.1/OG0007441.1/OG0007590.1/OG0007602.1/OG0007617.1/OG0007667.1/OG0007674.1/OG0007742.1/OG0007750.1/OG0007865.1/OG0008615.1/OG0008883.1/OG0009085.1/OG0009134.1</t>
  </si>
  <si>
    <t>OG0000302.7/OG0000302.3/OG0000302.2/OG0000302.6/OG0000302.1/OG0000302.5/OG0000302.4/OG0000408.2/OG0000408.1/OG0000408.3/OG0000408.4/OG0000408.5/OG0000692.1/OG0000692.2/OG0000692.4/OG0000692.3/OG0000850.3/OG0000850.1/OG0000850.2/OG0001069.2/OG0001069.1/OG0001555.2/OG0001555.1/OG0001686.1/OG0001686.2/OG0001940.1/OG0001974.1/OG0002032.1/OG0002032.2/OG0002257.2/OG0002257.1/OG0002480.1/OG0002951.1/OG0002970.1/OG0003125.1/OG0003160.1/OG0003257.1/OG0003335.1/OG0003341.1/OG0003515.1/OG0003681.1/OG0003733.1/OG0003746.1/OG0003921.1/OG0003927.1/OG0003927.2/OG0003938.1/OG0003978.1/OG0004060.1/OG0004157.1/OG0004218.1/OG0004218.2/OG0004280.1/OG0004282.1/OG0004443.1/OG0004453.1/OG0004456.1/OG0004542.1/OG0004769.1/OG0004779.1/OG0004795.1/OG0004810.1/OG0005079.1/OG0005164.1/OG0005285.1/OG0005376.1/OG0005410.1/OG0005422.1/OG0005467.1/OG0005497.1/OG0005557.1/OG0005573.1/OG0005582.1/OG0005745.1/OG0005801.1/OG0005896.1/OG0005952.1/OG0005988.1/OG0006050.1/OG0006207.1/OG0006237.1/OG0006257.1/OG0006264.1/OG0006285.1/OG0006374.1/OG0006377.1/OG0006495.1/OG0006654.1/OG0006660.1/OG0006708.1/OG0006716.1/OG0006730.1/OG0006736.1/OG0006761.1/OG0006786.1/OG0006822.1/OG0006827.1/OG0006830.1/OG0006884.1/OG0007150.1/OG0007155.1/OG0007186.1/OG0007192.1/OG0007213.1/OG0007220.1/OG0007229.1/OG0007550.1/OG0007622.1/OG0007643.1/OG0007654.1/OG0007675.1/OG0007691.1/OG0007744.1/OG0007751.1/OG0007757.1/OG0007796.1/OG0007825.1/OG0007833.1/OG0007851.1/OG0008015.1/OG0008098.1/OG0008109.1/OG0008134.1/OG0008145.1/OG0008147.1/OG0008174.1/OG0008214.1/OG0008227.1/OG0008443.1/OG0008455.1/OG0008509.1/OG0008521.1/OG0008552.1/OG0008572.1/OG0008796.1/OG0008800.1/OG0008803.1/OG0008856.1/OG0009053.1/OG0009100.1</t>
  </si>
  <si>
    <t>OG0001370.1/OG0001370.2/OG0001632.1/OG0003060.1/OG0006383.1/OG0007590.1/OG0008883.1</t>
  </si>
  <si>
    <t>OG0001555.2/OG0001555.1/OG0003733.1/OG0004542.1/OG0005079.1/OG0005467.1/OG0005497.1/OG0005557.1/OG0006050.1/OG0007654.1/OG0007757.1/OG0007833.1/OG0008227.1/OG0008509.1</t>
  </si>
  <si>
    <t>OG0000619.1/OG0000619.3/OG0000619.2/OG0000696.1/OG0000696.2/OG0000696.3/OG0000968.1/OG0000968.3/OG0000968.2/OG0001033.2/OG0001033.1/OG0001202.2/OG0001202.1/OG0001309.1/OG0001309.2/OG0001743.1/OG0001743.2/OG0001855.1/OG0001855.2/OG0001992.1/OG0002018.1/OG0002154.1/OG0002154.2/OG0002292.2/OG0002292.1/OG0002468.1/OG0002468.2/OG0002474.2/OG0002474.1/OG0002598.1/OG0002598.2/OG0002640.1/OG0002762.2/OG0002762.1/OG0002771.1/OG0003056.2/OG0003056.1/OG0003224.1/OG0003328.1/OG0003430.1/OG0003466.1/OG0003478.1/OG0003478.2/OG0003768.1/OG0003827.1/OG0003830.1/OG0003941.1/OG0004011.1/OG0004069.1/OG0004097.1/OG0004119.1/OG0004223.1/OG0004241.1/OG0004311.1/OG0004413.1/OG0004423.1/OG0004441.1/OG0004714.1/OG0004723.1/OG0004796.1/OG0004904.1/OG0004957.1/OG0004961.1/OG0005090.1/OG0005123.1/OG0005127.1/OG0005246.1/OG0005383.1/OG0005406.1/OG0005513.1/OG0005517.1/OG0005537.1/OG0006010.1/OG0006044.1/OG0006048.1/OG0006261.1/OG0006479.1/OG0006666.1/OG0006922.1/OG0006952.1/OG0007173.1/OG0007294.1/OG0007297.1/OG0007354.1/OG0007658.1/OG0007735.1/OG0007801.1/OG0007812.1/OG0007836.1/OG0008113.1/OG0008460.1</t>
  </si>
  <si>
    <t>OG0006714.1/OG0008170.1</t>
  </si>
  <si>
    <t>OG0000862.2/OG0000862.1/OG0000915.1/OG0000915.2/OG0001212.2/OG0001212.1/OG0002241.1/OG0002241.2/OG0002569.1/OG0002578.1/OG0002739.1/OG0002766.2/OG0002766.1/OG0003219.1/OG0003833.1/OG0005528.1/OG0005832.1/OG0006015.1</t>
  </si>
  <si>
    <t>OG0000187.6/OG0000187.5/OG0000187.4/OG0000187.3/OG0000187.1/OG0000187.2/OG0000745.2/OG0000745.1/OG0000745.3/OG0000971.1/OG0000971.2/OG0000971.3/OG0001149.1/OG0001149.2/OG0001212.2/OG0001212.1/OG0001510.2/OG0001510.1/OG0002513.1/OG0002745.1/OG0002745.2/OG0003219.1/OG0004142.1/OG0005413.1/OG0005519.1/OG0005528.1/OG0005568.1/OG0005832.1/OG0005900.1/OG0006251.1/OG0006274.1/OG0006323.1</t>
  </si>
  <si>
    <t>OG0004706.1/OG0007264.1</t>
  </si>
  <si>
    <t>OG0004438.1/OG0006061.1/OG0006714.1</t>
  </si>
  <si>
    <t>OG0000696.1/OG0000696.2/OG0000696.3/OG0002377.1/OG0002377.2/OG0002464.1/OG0002464.2/OG0002946.1/OG0003333.1</t>
  </si>
  <si>
    <t>OG0000133.3/OG0000133.1/OG0000133.4/OG0000133.2/OG0002569.1/OG0002934.1/OG0003567.1/OG0006481.1/OG0006765.1</t>
  </si>
  <si>
    <t>OG0000831.2/OG0000831.1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</si>
  <si>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0000102.3/OG0000102.1/OG0000102.2/OG0000102.6/OG0000102.5/OG0000102.4/OG0000102.7/OG0000102.8/OG0000436.3/OG0000436.1/OG0000436.2/OG0000619.1/OG0000619.3/OG0000619.2/OG0000923.1/OG0000923.2/OG0001019.1/OG0001019.2/OG0001225.2/OG0001225.1/OG0002295.1/OG0004904.1</t>
  </si>
  <si>
    <t>OG0000050.7/OG0000050.8/OG0000050.1/OG0000050.6/OG0000050.10/OG0000050.5/OG0000050.11/OG0000050.9/OG0000050.3/OG0000050.2/OG0000050.4/OG0000280.1/OG0000280.2/OG0000280.4/OG0000280.3/OG0000406.1/OG0000406.3/OG0000406.2/OG0001153.2/OG0001153.1/OG0003754.1/OG0006656.1</t>
  </si>
  <si>
    <t>OG0003953.1/OG0004305.1</t>
  </si>
  <si>
    <t>OG0000180.6/OG0000180.4/OG0000180.3/OG0000180.2/OG0000180.5/OG0000180.1/OG0004059.1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</si>
  <si>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0000105.3/OG0000105.1/OG0000105.5/OG0000105.7/OG0000105.6/OG0000105.2/OG0000105.4/OG0000366.2/OG0000366.1/OG0000366.3/OG0000557.3/OG0000557.2/OG0000557.1/OG0000558.2/OG0000558.3/OG0000558.1/OG0000648.2/OG0000648.1/OG0000689.3/OG0000689.1/OG0000689.2/OG0000792.1/OG0000792.2/OG0000807.1/OG0000807.2/OG0000847.1/OG0000847.2/OG0000857.3/OG0000857.2/OG0000857.1/OG0000919.2/OG0000919.1/OG0000960.1/OG0000960.2/OG0001057.1/OG0001057.2/OG0001108.1/OG0001108.2/OG0001110.1/OG0001110.2/OG0001117.2/OG0001117.3/OG0001117.1/OG0001159.1/OG0001159.2/OG0001162.1/OG0001162.2/OG0001245.2/OG0001245.1/OG0001253.1/OG0001253.2/OG0001262.2/OG0001262.1/OG0001266.2/OG0001266.1/OG0001274.1/OG0001274.2/OG0001339.2/OG0001339.1/OG0001407.1/OG0001407.2/OG0001420.1/OG0001454.1/OG0001454.2/OG0001511.1/OG0001572.2/OG0001572.1/OG0001660.1/OG0001668.1/OG0001668.2/OG0001672.2/OG0001672.1/OG0001673.1/OG0001682.1/OG0001682.2/OG0001747.1/OG0001747.2/OG0001863.2/OG0001863.1/OG0001921.1/OG0001921.2/OG0001980.1/OG0001980.2/OG0001993.1/OG0002173.1/OG0002173.2/OG0002404.1/OG0002404.2/OG0002431.1/OG0002431.2/OG0002579.2/OG0002579.1/OG0002663.1/OG0002738.1/OG0002738.2/OG0002856.1/OG0002856.2/OG0002956.1/OG0002956.2/OG0003231.1/OG0003301.2/OG0003301.1/OG0003303.1/OG0003317.1/OG0003477.1/OG0003503.1/OG0003566.1/OG0003738.1/OG0003824.1/OG0004011.1/OG0004046.1/OG0004079.1/OG0004203.1/OG0004301.1/OG0004342.1/OG0004355.1/OG0004417.1/OG0004461.1/OG0004478.1/OG0004483.1/OG0004489.1/OG0004563.1/OG0004595.1/OG0004611.1/OG0004616.1/OG0004630.1/OG0004789.1/OG0005008.1/OG0005039.1/OG0005237.1/OG0005272.1/OG0005338.1/OG0005412.1/OG0005435.1/OG0005488.1/OG0005858.1/OG0005871.1/OG0006238.1/OG0006249.1/OG0006308.1/OG0006386.1/OG0006498.1/OG0006511.1/OG0006615.1/OG0006621.1/OG0006742.1/OG0006792.1/OG0006946.1/OG0007135.1/OG0007172.1/OG0007298.1/OG0007314.1/OG0007323.1/OG0007351.1/OG0007808.1/OG0007843.1/OG0008177.1/OG0008434.1/OG0009034.1</t>
  </si>
  <si>
    <t>OG0000612.2/OG0000612.3/OG0000612.1/OG0000958.2/OG0000958.1/OG0001195.1/OG0001975.1/OG0002168.1/OG0003102.2/OG0003102.1/OG0003238.1/OG0004541.2/OG0004541.1/OG0004607.1/OG0005907.1/OG0006451.1/OG0007087.1/OG0007125.1/OG0007126.1/OG0007332.1/OG0007385.1/OG0007666.1/OG0007669.1/OG0008144.1/OG0008221.1/OG0008491.1/OG0008536.1/OG0009035.1/OG0009121.1</t>
  </si>
  <si>
    <t>OG0007267.1/OG0007615.1/OG0010069.1</t>
  </si>
  <si>
    <t>OG0001849.1/OG0001849.2</t>
  </si>
  <si>
    <t>OG0000501.1/OG0002569.1/OG0004932.1/OG0005267.1</t>
  </si>
  <si>
    <t>OG0003078.1/OG0004609.1/OG0006251.1/OG0008084.1</t>
  </si>
  <si>
    <t>OG0000814.3/OG0000814.1/OG0000814.2/OG0002879.2/OG0002879.1/OG0005864.1/OG0007208.1/OG0008553.1</t>
  </si>
  <si>
    <t>OG0000619.1/OG0000619.3/OG0000619.2/OG0000696.1/OG0000696.2/OG0000696.3/OG0000968.1/OG0000968.3/OG0000968.2/OG0001033.2/OG0001033.1/OG0001202.2/OG0001202.1/OG0001743.1/OG0001743.2/OG0001855.1/OG0001855.2/OG0001992.1/OG0002018.1/OG0002292.2/OG0002292.1/OG0002468.1/OG0002468.2/OG0002474.2/OG0002474.1/OG0002598.1/OG0002598.2/OG0002640.1/OG0002762.2/OG0002762.1/OG0002771.1/OG0003224.1/OG0003328.1/OG0003466.1/OG0003478.1/OG0003478.2/OG0003827.1/OG0003830.1/OG0004097.1/OG0004223.1/OG0004241.1/OG0004423.1/OG0004441.1/OG0004714.1/OG0004904.1/OG0005123.1/OG0005127.1/OG0005246.1/OG0005383.1/OG0005406.1/OG0005513.1/OG0005517.1/OG0006010.1/OG0006044.1/OG0006048.1/OG0006261.1/OG0006479.1/OG0006666.1/OG0006922.1/OG0007173.1/OG0007294.1/OG0007354.1/OG0007658.1/OG0007735.1/OG0007801.1/OG0008113.1/OG0008460.1</t>
  </si>
  <si>
    <t>OG0001370.1/OG0001370.2/OG0001632.1/OG0006383.1/OG0007590.1</t>
  </si>
  <si>
    <t>OG0001555.2/OG0001555.1/OG0003733.1/OG0005467.1/OG0005497.1/OG0005557.1/OG0007757.1</t>
  </si>
  <si>
    <t>OG0001555.2/OG0001555.1/OG0005467.1/OG0005497.1/OG0005557.1/OG0007757.1</t>
  </si>
  <si>
    <t>OG0000696.1/OG0000696.2/OG0000696.3/OG0001033.2/OG0001033.1/OG0001202.2/OG0001202.1/OG0001855.1/OG0001855.2/OG0002018.1/OG0002474.2/OG0002474.1/OG0002762.2/OG0002762.1/OG0003466.1/OG0003478.1/OG0003478.2/OG0003830.1/OG0004097.1/OG0004223.1/OG0004423.1/OG0004441.1/OG0004714.1/OG0005123.1/OG0005246.1/OG0006044.1/OG0006479.1/OG0006922.1/OG0007173.1/OG0007294.1/OG0007354.1/OG0007658.1/OG0007735.1/OG0007801.1/OG0008113.1/OG0008460.1</t>
  </si>
  <si>
    <t>OG0000968.1/OG0000968.3/OG0000968.2/OG0001743.1/OG0001743.2/OG0002292.2/OG0002292.1/OG0002468.1/OG0002468.2/OG0003328.1/OG0003827.1/OG0005127.1/OG0005406.1/OG0006048.1/OG0006261.1/OG0006922.1</t>
  </si>
  <si>
    <t>OG0003548.1/OG0003655.1/OG0003655.2/OG0004384.1/OG0006011.1</t>
  </si>
  <si>
    <t>OG0000833.2/OG0000833.1/OG0003510.1/OG0005565.1/OG0006867.1</t>
  </si>
  <si>
    <t>OG0002261.1</t>
  </si>
  <si>
    <t>OG0002290.1</t>
  </si>
  <si>
    <t>OG0002287.1/OG0002658.1/OG0004150.1/OG0004687.1/OG0004687.2/OG0005064.1/OG0005822.1/OG0006594.1/OG0007602.1</t>
  </si>
  <si>
    <t>OG0000046.8/OG0000046.2/OG0000046.5/OG0000046.6/OG0000046.4/OG0000046.11/OG0000046.1/OG0000046.7/OG0000046.9/OG0000046.3/OG0000046.10/OG0000300.2/OG0000300.3/OG0000300.1/OG0000812.1/OG0000812.2/OG0000812.3/OG0000935.2/OG0000935.1/OG0001006.1/OG0001006.2/OG0001120.2/OG0001120.1/OG0001639.1/OG0001639.2/OG0001714.2/OG0001714.1/OG0001929.1/OG0001980.1/OG0001980.2/OG0002056.1/OG0002469.1/OG0002670.1/OG0002746.1/OG0002794.2/OG0002794.1/OG0002949.1/OG0002949.2/OG0003499.1/OG0003511.1/OG0003529.1/OG0003726.2/OG0003726.1/OG0003774.1/OG0004085.1/OG0004112.1/OG0004112.2/OG0004207.1/OG0004251.1/OG0004354.1/OG0004408.1/OG0004419.1/OG0004493.1/OG0004653.1/OG0004673.1/OG0004691.1/OG0004711.1/OG0004729.1/OG0004778.1/OG0005013.1/OG0005103.1/OG0005159.1/OG0005243.1/OG0005686.1/OG0005693.1/OG0005819.1/OG0005821.1/OG0005852.1/OG0005998.1/OG0006321.1/OG0006381.1/OG0006515.1/OG0006837.1/OG0007197.1/OG0007280.1/OG0008029.1</t>
  </si>
  <si>
    <t>OG0004278.1/OG0004280.1/OG0004410.1/OG0005376.1</t>
  </si>
  <si>
    <t>OG0002742.1/OG0002794.2/OG0002794.1/OG0002937.1/OG0002937.2/OG0003279.1/OG0005453.1</t>
  </si>
  <si>
    <t>OG0000291.3/OG0000291.4/OG0000291.2/OG0000291.1/OG0002162.1/OG0002162.2</t>
  </si>
  <si>
    <t>OG0002018.1/OG0004069.1/OG0005059.1</t>
  </si>
  <si>
    <t>OG0000811.2/OG0000811.3/OG0000811.1/OG0002068.1/OG0002113.1/OG0002340.1/OG0002340.2/OG0002786.1/OG0002931.1/OG0003052.1/OG0003278.1/OG0003536.1/OG0003575.1/OG0003579.1/OG0003753.1/OG0003782.1/OG0003808.1/OG0003835.1/OG0005100.1/OG0005137.1/OG0005489.1/OG0006181.1/OG0006269.1/OG0006350.1/OG0006958.1/OG0007364.1</t>
  </si>
  <si>
    <t>OG0005093.1/OG0006022.1</t>
  </si>
  <si>
    <t>OG0000628.1/OG0000628.2/OG0001083.1/OG0001083.2/OG0001115.2/OG0001115.1/OG0001939.1/OG0002000.1/OG0005059.1/OG0007294.1</t>
  </si>
  <si>
    <t>OG0000809.3/OG0000809.1/OG0000809.2</t>
  </si>
  <si>
    <t>OG0006717.1</t>
  </si>
  <si>
    <t>OG0000346.3/OG0000346.1/OG0000346.2/OG0000346.4/OG0001122.3/OG0001122.1/OG0001122.2/OG0002395.1/OG0003089.1/OG0004006.1/OG0004346.1/OG0004436.1</t>
  </si>
  <si>
    <t>OG0002890.1/OG0002890.2/OG0005445.1</t>
  </si>
  <si>
    <t>OG0000583.2/OG0000583.1/OG0000583.3/OG0001496.3/OG0001496.2/OG0001496.1</t>
  </si>
  <si>
    <t>OG0000193.1/OG0000193.2/OG0000193.5/OG0000193.4/OG0000193.3/OG0000273.1/OG0000273.5/OG0000273.4/OG0000273.2/OG0000273.3/OG0000402.2/OG0000402.3/OG0000402.1/OG0000590.2/OG0000590.1/OG0000590.3/OG0000974.1/OG0000974.2/OG0001130.1/OG0001130.2/OG0001420.1/OG0001461.1/OG0001461.2/OG0001682.1/OG0001682.2/OG0001706.1/OG0001706.2/OG0001771.1/OG0001771.2/OG0001858.1/OG0002374.1/OG0002462.1/OG0002462.2/OG0002492.1/OG0002509.2/OG0002509.1/OG0002578.1/OG0002865.1/OG0003112.1/OG0003463.1/OG0003548.1/OG0003573.1/OG0006337.1/OG0006913.1</t>
  </si>
  <si>
    <t>OG0000707.1/OG0000707.3/OG0000707.2/OG0002115.1/OG0002115.2/OG0002488.2/OG0002488.1/OG0004461.1</t>
  </si>
  <si>
    <t>OG0003466.1/OG0003983.1</t>
  </si>
  <si>
    <t>OG0000213.4/OG0000213.3/OG0000213.1/OG0000213.2/OG0000213.6/OG0000213.5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</si>
  <si>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0000424.2/OG0000424.1/OG0000974.1/OG0000974.2/OG0001263.1/OG0001263.2/OG0001461.1/OG0001461.2/OG0006236.1</t>
  </si>
  <si>
    <t>OG0001779.1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</si>
  <si>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0001461.1/OG0001461.2/OG0006236.1</t>
  </si>
  <si>
    <t>OG0003567.1/OG0003953.1/OG0005083.1</t>
  </si>
  <si>
    <t>OG0006007.1</t>
  </si>
  <si>
    <t>OG0000144.8/OG0000144.6/OG0000144.1/OG0000144.7/OG0000144.5/OG0000144.4/OG0000144.3/OG0000144.2/OG0001768.1/OG0002926.1/OG0003291.1/OG0003690.1/OG0006889.1</t>
  </si>
  <si>
    <t>OG0008179.1</t>
  </si>
  <si>
    <t>OG0001554.2/OG0001554.1</t>
  </si>
  <si>
    <t>OG0000120.3/OG0000120.4/OG0000120.1/OG0000120.5/OG0000120.2/OG0000181.3/OG0000181.5/OG0000181.1/OG0000181.2/OG0000181.4/OG0002064.2/OG0002064.1/OG0004620.1</t>
  </si>
  <si>
    <t>OG0003972.1/OG0006448.1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</si>
  <si>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0000030.8/OG0000030.7/OG0000030.12/OG0000030.6/OG0000030.1/OG0000030.4/OG0000030.9/OG0000030.10/OG0000030.14/OG0000030.2/OG0000030.3/OG0000030.13/OG0000030.5/OG0000030.11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0000106.2/OG0000106.3/OG0000106.5/OG0000106.4/OG0000106.7/OG0000106.6/OG0000106.1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0000150.2/OG0000150.4/OG0000150.3/OG0000150.1/OG0000150.5/OG0000170.2/OG0000170.4/OG0000170.1/OG0000170.3/OG0000172.3/OG0000172.4/OG0000172.2/OG0000172.1/OG0000193.1/OG0000193.2/OG0000193.5/OG0000193.4/OG0000193.3/OG0000200.4/OG0000200.5/OG0000200.2/OG0000200.6/OG0000200.3/OG0000200.1/OG0000205.5/OG0000205.2/OG0000205.7/OG0000205.3/OG0000205.1/OG0000205.4/OG0000205.6/OG0000256.4/OG0000256.5/OG0000256.3/OG0000256.1/OG0000256.2/OG0000267.4/OG0000267.1/OG0000267.2/OG0000267.5/OG0000267.3/OG0000276.4/OG0000276.1/OG0000276.2/OG0000276.3/OG0000280.1/OG0000280.2/OG0000280.4/OG0000280.3/OG0000294.3/OG0000294.4/OG0000294.1/OG0000294.5/OG0000294.2/OG0000298.3/OG0000298.4/OG0000298.5/OG0000298.1/OG0000298.2/OG0000300.2/OG0000300.3/OG0000300.1/OG0000318.4/OG0000318.2/OG0000318.1/OG0000318.3/OG0000327.4/OG0000327.3/OG0000327.1/OG0000327.2/OG0000343.4/OG0000343.1/OG0000343.2/OG0000343.3/OG0000351.4/OG0000351.3/OG0000351.1/OG0000351.2/OG0000374.1/OG0000374.2/OG0000374.4/OG0000374.3/OG0000375.4/OG0000375.3/OG0000375.2/OG0000375.1/OG0000381.3/OG0000381.4/OG0000381.1/OG0000381.2/OG0000389.2/OG0000389.3/OG0000389.1/OG0000396.4/OG0000396.3/OG0000396.1/OG0000396.2/OG0000420.3/OG0000420.2/OG0000420.1/OG0000433.3/OG0000433.2/OG0000433.1/OG0000446.3/OG0000446.2/OG0000446.1/OG0000476.1/OG0000476.2/OG0000476.3/OG0000478.2/OG0000478.1/OG0000478.3/OG0000487.1/OG0000487.3/OG0000487.2/OG0000490.2/OG0000490.1/OG0000502.2/OG0000502.1/OG0000502.3/OG0000538.3/OG0000538.2/OG0000538.4/OG0000538.1/OG0000540.3/OG0000540.4/OG0000540.2/OG0000540.1/OG0000549.2/OG0000549.1/OG0000551.3/OG0000551.2/OG0000551.1/OG0000556.3/OG0000556.1/OG0000556.2/OG0000558.2/OG0000558.3/OG0000558.1/OG0000571.3/OG0000571.1/OG0000571.2/OG0000576.2/OG0000576.1/OG0000580.2/OG0000580.1/OG0000580.3/OG0000582.3/OG0000582.1/OG0000582.2/OG0000607.1/OG0000607.2/OG0000615.3/OG0000615.1/OG0000615.2/OG0000618.2/OG0000618.1/OG0000618.3/OG0000619.1/OG0000619.3/OG0000619.2/OG0000628.1/OG0000628.2/OG0000636.3/OG0000636.1/OG0000636.2/OG0000696.1/OG0000696.2/OG0000696.3/OG0000700.3/OG0000700.1/OG0000700.2/OG0000708.2/OG0000708.3/OG0000708.1/OG0000711.3/OG0000711.1/OG0000711.2/OG0000723.3/OG0000723.2/OG0000723.1/OG0000730.2/OG0000730.1/OG0000737.1/OG0000737.3/OG0000737.2/OG0000741.2/OG0000741.1/OG0000741.3/OG0000745.2/OG0000745.1/OG0000745.3/OG0000757.1/OG0000763.1/OG0000763.2/OG0000781.2/OG0000781.1/OG0000782.1/OG0000782.3/OG0000782.2/OG0000785.1/OG0000785.2/OG0000797.1/OG0000797.3/OG0000797.2/OG0000803.2/OG0000803.3/OG0000803.1/OG0000812.1/OG0000812.2/OG0000812.3/OG0000834.2/OG0000834.1/OG0000846.1/OG0000846.2/OG0000852.2/OG0000852.1/OG0000893.1/OG0000893.2/OG0000897.2/OG0000897.1/OG0000917.2/OG0000917.1/OG0000935.2/OG0000935.1/OG0000938.1/OG0000938.3/OG0000938.2/OG0000990.2/OG0000990.1/OG0000994.2/OG0000994.1/OG0000997.1/OG0000997.2/OG0001004.2/OG0001004.1/OG0001006.1/OG0001006.2/OG0001018.2/OG0001018.3/OG0001018.1/OG0001027.2/OG0001027.1/OG0001029.2/OG0001029.1/OG0001033.2/OG0001033.1/OG0001050.2/OG0001050.1/OG0001068.2/OG0001068.1/OG0001078.2/OG0001078.3/OG0001078.1/OG0001082.2/OG0001082.1/OG0001127.2/OG0001127.1/OG0001128.1/OG0001128.2/OG0001154.1/OG0001154.2/OG0001158.2/OG0001158.1/OG0001167.1/OG0001167.2/OG0001170.2/OG0001170.1/OG0001193.1/OG0001193.2/OG0001202.2/OG0001202.1/OG0001222.1/OG0001222.2/OG0001243.2/OG0001243.1/OG0001247.1/OG0001247.2/OG0001268.1/OG0001268.2/OG0001276.2/OG0001276.1/OG0001278.2/OG0001278.1/OG0001321.1/OG0001321.2/OG0001339.2/OG0001339.1/OG0001355.2/OG0001355.1/OG0001389.1/OG0001397.1/OG0001397.2/OG0001403.2/OG0001403.1/OG0001440.1/OG0001440.2/OG0001452.1/OG0001464.1/OG0001464.2/OG0001512.1/OG0001512.2/OG0001523.1/OG0001523.2/OG0001543.2/OG0001543.1/OG0001597.1/OG0001597.2/OG0001602.1/OG0001607.2/OG0001607.1/OG0001616.1/OG0001616.2/OG0001631.2/OG0001631.1/OG0001635.1/OG0001638.1/OG0001638.2/OG0001639.1/OG0001639.2/OG0001666.2/OG0001666.1/OG0001670.2/OG0001670.1/OG0001689.2/OG0001689.1/OG0001694.2/OG0001694.1/OG0001697.2/OG0001697.1/OG0001700.1/OG0001706.1/OG0001706.2/OG0001718.1/OG0001744.1/OG0001774.1/OG0001774.2/OG0001814.1/OG0001814.2/OG0001837.1/OG0001837.2/OG0001842.2/OG0001842.1/OG0001850.1/OG0001850.2/OG0001932.1/OG0001932.2/OG0001937.1/OG0001938.2/OG0001938.1/OG0001943.1/OG0001943.2/OG0001953.2/OG0001953.1/OG0001964.1/OG0001972.1/OG0001972.2/OG0001980.1/OG0001980.2/OG0001981.2/OG0001981.1/OG0001982.1/OG0002014.1/OG0002024.1/OG0002024.2/OG0002040.2/OG0002040.1/OG0002051.1/OG0002074.2/OG0002074.1/OG0002076.1/OG0002076.2/OG0002126.2/OG0002126.1/OG0002146.1/OG0002164.2/OG0002164.1/OG0002167.1/OG0002214.1/OG0002283.1/OG0002283.2/OG0002295.1/OG0002329.1/OG0002339.1/OG0002343.1/OG0002343.2/OG0002350.1/OG0002350.2/OG0002364.1/OG0002364.2/OG0002369.1/OG0002375.1/OG0002379.1/OG0002379.2/OG0002412.2/OG0002412.1/OG0002413.1/OG0002432.1/OG0002432.2/OG0002469.1/OG0002475.1/OG0002477.1/OG0002482.1/OG0002502.1/OG0002551.1/OG0002551.2/OG0002557.2/OG0002557.1/OG0002572.1/OG0002580.2/OG0002580.1/OG0002584.1/OG0002584.2/OG0002591.1/OG0002597.1/OG0002597.2/OG0002598.1/OG0002598.2/OG0002601.1/OG0002613.1/OG0002613.2/OG0002626.1/OG0002650.1/OG0002650.2/OG0002659.1/OG0002670.1/OG0002709.1/OG0002738.1/OG0002738.2/OG0002746.1/OG0002748.1/OG0002754.1/OG0002761.1/OG0002762.2/OG0002762.1/OG0002768.1/OG0002774.2/OG0002774.1/OG0002784.2/OG0002784.1/OG0002785.2/OG0002785.1/OG0002790.1/OG0002794.2/OG0002794.1/OG0002797.1/OG0002804.1/OG0002812.1/OG0002825.2/OG0002825.1/OG0002848.1/OG0002899.1/OG0002919.1/OG0002926.1/OG0002934.1/OG0002937.1/OG0002937.2/OG0002955.1/OG0002959.1/OG0003029.1/OG0003031.1/OG0003050.1/OG0003054.1/OG0003056.2/OG0003056.1/OG0003084.1/OG0003095.1/OG0003098.1/OG0003104.1/OG0003111.1/OG0003116.1/OG0003126.1/OG0003126.2/OG0003133.1/OG0003141.1/OG0003141.2/OG0003143.1/OG0003146.1/OG0003152.1/OG0003224.1/OG0003226.1/OG0003248.1/OG0003252.1/OG0003266.2/OG0003266.1/OG0003277.1/OG0003279.1/OG0003318.1/OG0003333.1/OG0003396.1/OG0003416.1/OG0003421.1/OG0003427.1/OG0003472.1/OG0003486.1/OG0003499.1/OG0003511.1/OG0003541.1/OG0003558.1/OG0003564.1/OG0003567.1/OG0003569.1/OG0003571.1/OG0003582.1/OG0003588.1/OG0003590.1/OG0003699.1/OG0003702.1/OG0003703.1/OG0003708.1/OG0003710.1/OG0003712.1/OG0003715.1/OG0003717.1/OG0003722.1/OG0003723.1/OG0003725.1/OG0003731.1/OG0003736.1/OG0003752.1/OG0003774.1/OG0003775.1/OG0003778.1/OG0003779.1/OG0003801.1/OG0003830.1/OG0003834.1/OG0003931.1/OG0003941.1/OG0003946.1/OG0003951.1/OG0003952.1/OG0003963.1/OG0003972.1/OG0003977.1/OG0003983.1/OG0003997.1/OG0004011.1/OG0004016.1/OG0004017.1/OG0004038.1/OG0004042.1/OG0004047.1/OG0004068.1/OG0004069.1/OG0004083.1/OG0004085.1/OG0004097.1/OG0004106.1/OG0004129.1/OG0004136.1/OG0004137.1/OG0004155.1/OG0004234.1/OG0004241.1/OG0004245.1/OG0004251.1/OG0004277.1/OG0004288.1/OG0004295.1/OG0004319.1/OG0004332.1/OG0004339.1/OG0004351.1/OG0004363.1/OG0004370.1/OG0004371.1/OG0004377.1/OG0004387.1/OG0004404.1/OG0004409.1/OG0004413.1/OG0004423.1/OG0004426.1/OG0004428.1/OG0004432.1/OG0004452.1/OG0004454.1/OG0004455.1/OG0004467.1/OG0004474.1/OG0004482.1/OG0004484.1/OG0004489.1/OG0004539.1/OG0004569.1/OG0004583.1/OG0004589.1/OG0004596.1/OG0004601.1/OG0004604.1/OG0004614.1/OG0004621.1/OG0004642.1/OG0004653.1/OG0004690.1/OG0004691.1/OG0004694.1/OG0004700.1/OG0004714.1/OG0004742.1/OG0004755.1/OG0004758.1/OG0004767.1/OG0004778.1/OG0004782.1/OG0004785.1/OG0004792.1/OG0004793.1/OG0004796.1/OG0004811.1/OG0004904.1/OG0004918.1/OG0004920.1/OG0004932.1/OG0004942.1/OG0004955.1/OG0004958.1/OG0004965.1/OG0005002.1/OG0005003.1/OG0005013.1/OG0005015.1/OG0005025.1/OG0005049.1/OG0005053.1/OG0005055.1/OG0005059.1/OG0005073.1/OG0005077.1/OG0005090.1/OG0005102.1/OG0005103.1/OG0005114.1/OG0005131.1/OG0005140.1/OG0005144.1/OG0005152.1/OG0005153.1/OG0005159.1/OG0005166.1/OG0005171.1/OG0005243.1/OG0005283.1/OG0005297.1/OG0005307.1/OG0005319.1/OG0005330.1/OG0005354.1/OG0005357.1/OG0005365.1/OG0005367.1/OG0005383.1/OG0005384.1/OG0005432.1/OG0005454.1/OG0005457.1/OG0005463.1/OG0005473.1/OG0005505.1/OG0005513.1/OG0005514.1/OG0005527.1/OG0005541.1/OG0005554.1/OG0005564.1/OG0005574.1/OG0005580.1/OG0005648.1/OG0005651.1/OG0005656.1/OG0005657.1/OG0005671.1/OG0005701.1/OG0005702.1/OG0005727.1/OG0005743.1/OG0005754.1/OG0005767.1/OG0005783.1/OG0005788.1/OG0005802.1/OG0005804.1/OG0005819.1/OG0005824.1/OG0005827.1/OG0005845.1/OG0005853.1/OG0005867.1/OG0005877.1/OG0005885.1/OG0005890.1/OG0005930.1/OG0005944.1/OG0005962.1/OG0005963.1/OG0005967.1/OG0005972.1/OG0005994.1/OG0006000.1/OG0006001.1/OG0006010.1/OG0006015.1/OG0006025.1/OG0006033.1/OG0006052.1/OG0006059.1/OG0006142.1/OG0006150.1/OG0006157.1/OG0006177.1/OG0006185.1/OG0006197.1/OG0006221.1/OG0006222.1/OG0006226.1/OG0006249.1/OG0006261.1/OG0006274.1/OG0006275.1/OG0006300.1/OG0006307.1/OG0006342.1/OG0006361.1/OG0006366.1/OG0006369.1/OG0006375.1/OG0006381.1/OG0006393.1/OG0006403.1/OG0006404.1/OG0006417.1/OG0006422.1/OG0006424.1/OG0006429.1/OG0006437.1/OG0006441.1/OG0006448.1/OG0006456.1/OG0006514.1/OG0006623.1/OG0006629.1/OG0006640.1/OG0006647.1/OG0006656.1/OG0006657.1/OG0006671.1/OG0006672.1/OG0006678.1/OG0006685.1/OG0006709.1/OG0006724.1/OG0006739.1/OG0006748.1/OG0006763.1/OG0006769.1/OG0006770.1/OG0006815.1/OG0006850.1/OG0006851.1/OG0006854.1/OG0006859.1/OG0006861.1/OG0006873.1/OG0006892.1/OG0006903.1/OG0006912.1/OG0006918.1/OG0006931.1/OG0006933.1/OG0007074.1/OG0007132.1/OG0007140.1/OG0007165.1/OG0007167.1/OG0007173.1/OG0007183.1/OG0007202.1/OG0007218.1/OG0007222.1/OG0007243.1/OG0007246.1/OG0007254.1/OG0007301.1/OG0007306.1/OG0007337.1/OG0007354.1/OG0007362.1/OG0007372.1/OG0007373.1/OG0007391.1/OG0007417.1/OG0007419.1/OG0007591.1/OG0007648.1/OG0007650.1/OG0007702.1/OG0007730.1/OG0007772.1/OG0007809.1/OG0007812.1/OG0007819.1/OG0007820.1/OG0007839.1/OG0007980.1/OG0008000.1/OG0008073.1/OG0008083.1/OG0008140.1/OG0008166.1/OG0008168.1/OG0008437.1/OG0008460.1/OG0008504.1/OG0008523.1/OG0008535.1/OG0008776.1/OG0010324.1/OG0010635.1</t>
  </si>
  <si>
    <t>OG0000692.1/OG0000692.2/OG0000692.4/OG0000692.3/OG0001177.1/OG0001340.2/OG0001340.3/OG0001340.1/OG0001555.2/OG0001555.1/OG0001662.2/OG0001662.1/OG0001686.1/OG0001686.2/OG0001924.1/OG0001940.1/OG0002019.1/OG0002032.1/OG0002032.2/OG0002257.2/OG0002257.1/OG0002270.1/OG0002270.2/OG0002389.1/OG0002480.1/OG0002633.1/OG0002646.1/OG0002913.1/OG0002952.2/OG0002952.1/OG0002970.1/OG0003081.1/OG0003125.1/OG0003160.1/OG0003257.1/OG0003335.1/OG0003748.1/OG0004090.1/OG0004280.1/OG0004282.1/OG0004486.1/OG0004779.1/OG0004795.1/OG0004810.1/OG0004911.1/OG0005031.1/OG0005075.1/OG0005285.1/OG0005331.1/OG0005420.1/OG0005497.1/OG0005534.1/OG0005725.1/OG0005745.1/OG0005801.1/OG0005829.1/OG0005869.1/OG0005935.1/OG0005952.1/OG0006050.1/OG0006061.1/OG0006207.1/OG0006237.1/OG0006253.1/OG0006285.1/OG0006377.1/OG0006495.1/OG0006627.1/OG0006660.1/OG0006670.1/OG0006708.1/OG0006716.1/OG0006735.1/OG0006761.1/OG0006781.1/OG0006827.1/OG0006830.1/OG0006951.1/OG0007155.1/OG0007186.1/OG0007213.1/OG0007236.1/OG0007355.1/OG0007415.1/OG0007550.1/OG0007586.1/OG0007598.1/OG0007654.1/OG0007709.1/OG0007744.1/OG0007753.1/OG0007796.1/OG0007833.1/OG0008011.1/OG0008056.1/OG0008109.1/OG0008139.1/OG0008145.1/OG0008214.1/OG0008455.1/OG0008509.1/OG0008519.1/OG0008721.1/OG0008800.1/OG0008856.1/OG0009053.1/OG0009119.1/OG0009363.1/OG0009699.1/OG0010621.1</t>
  </si>
  <si>
    <t>OG0001632.1/OG0001795.2/OG0001795.1/OG0002001.2/OG0002001.1/OG0002055.2/OG0002055.1/OG0002181.1/OG0002181.2/OG0002186.1/OG0002287.1/OG0002658.1/OG0002674.2/OG0002674.1/OG0002895.1/OG0002922.1/OG0003199.1/OG0003313.2/OG0003313.1/OG0003447.1/OG0003454.1/OG0003470.1/OG0003823.1/OG0003959.1/OG0004418.1/OG0004837.1/OG0004907.1/OG0004956.1/OG0005012.1/OG0005064.1/OG0005069.1/OG0005181.1/OG0005190.1/OG0005241.1/OG0005271.1/OG0005572.1/OG0005596.1/OG0005606.1/OG0005700.1/OG0005706.1/OG0005800.1/OG0005898.1/OG0005898.2/OG0005934.1/OG0006078.1/OG0006184.1/OG0006233.1/OG0006383.1/OG0006389.1/OG0006392.1/OG0006412.1/OG0006594.1/OG0006642.1/OG0006719.1/OG0006836.1/OG0007109.1/OG0007144.1/OG0007590.1/OG0007594.1/OG0007742.1/OG0007752.1/OG0008050.1/OG0008105.1/OG0008250.1/OG0008520.1/OG0008563.1/OG0008615.1/OG0008623.1/OG0009134.1/OG0009738.1/OG0009754.1</t>
  </si>
  <si>
    <t>OG0000821.1/OG0000821.3/OG0000821.2/OG0004169.1/OG0007645.1/OG0008563.1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</si>
  <si>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0000105.3/OG0000105.1/OG0000105.5/OG0000105.7/OG0000105.6/OG0000105.2/OG0000105.4/OG0000111.6/OG0000111.2/OG0000111.5/OG0000111.1/OG0000111.3/OG0000111.4/OG0000207.1/OG0000207.2/OG0000274.1/OG0000274.4/OG0000274.5/OG0000274.2/OG0000274.3/OG0000491.1/OG0000491.2/OG0000491.3/OG0000508.3/OG0000508.1/OG0000508.2/OG0000555.1/OG0000555.2/OG0000555.3/OG0000810.2/OG0000810.1/OG0000920.2/OG0000920.1/OG0002944.1/OG0003303.1/OG0003435.1/OG0003566.1/OG0004396.1/OG0004699.2/OG0004699.1/OG0005106.1/OG0005276.2/OG0005276.1/OG0008482.1</t>
  </si>
  <si>
    <t>OG0000089.4/OG0000089.8/OG0000089.5/OG0000089.2/OG0000089.6/OG0000089.3/OG0000089.7/OG0000089.1/OG0000375.4/OG0000375.3/OG0000375.2/OG0000375.1/OG0000419.4/OG0000419.3/OG0000419.2/OG0000419.1/OG0000686.1/OG0000686.2/OG0000686.3/OG0000710.3/OG0000710.1/OG0000710.2/OG0001322.1/OG0001322.2/OG0002024.1/OG0002024.2/OG0002469.1/OG0002502.1/OG0002621.1/OG0003730.1/OG0004339.1/OG0004628.1/OG0004718.1/OG0005103.1/OG0005174.1/OG0005347.1/OG0006319.1/OG0006647.1</t>
  </si>
  <si>
    <t>OG0002132.2/OG0002132.1/OG0003832.1</t>
  </si>
  <si>
    <t>OG0000375.4/OG0000375.3/OG0000375.2/OG0000375.1/OG0000419.4/OG0000419.3/OG0000419.2/OG0000419.1/OG0000710.3/OG0000710.1/OG0000710.2/OG0001322.1/OG0001322.2/OG0002024.1/OG0002024.2/OG0002469.1/OG0002502.1/OG0002621.1/OG0003730.1/OG0004628.1/OG0004718.1/OG0005103.1/OG0005347.1/OG0006647.1</t>
  </si>
  <si>
    <t>OG0003124.1</t>
  </si>
  <si>
    <t>OG0000089.4/OG0000089.8/OG0000089.5/OG0000089.2/OG0000089.6/OG0000089.3/OG0000089.7/OG0000089.1/OG0001033.2/OG0001033.1/OG0001309.1/OG0001309.2/OG0001855.1/OG0001855.2</t>
  </si>
  <si>
    <t>OG0004718.1/OG0005585.1</t>
  </si>
  <si>
    <t>OG0000299.2/OG0000299.4/OG0000299.3/OG0000299.1/OG0000309.3/OG0000309.4/OG0000309.2/OG0000309.1/OG0000312.1/OG0000623.1/OG0000623.2/OG0000772.1/OG0000772.2/OG0001516.1/OG0001516.2</t>
  </si>
  <si>
    <t>OG0000740.2/OG0000740.1/OG0000740.3/OG0002372.1/OG0009041.1</t>
  </si>
  <si>
    <t>OG0000028.8/OG0000028.1/OG0000028.5/OG0000028.3/OG0000028.6/OG0000028.4/OG0000028.11/OG0000028.7/OG0000028.2/OG0000028.15/OG0000028.17/OG0000028.13/OG0000028.12/OG0000028.9/OG0000028.16/OG0000028.10/OG0000028.14/OG0000097.4/OG0000097.5/OG0000097.1/OG0000097.3/OG0000097.2/OG0000097.6/OG0000146.3/OG0000146.2/OG0000146.5/OG0000146.1/OG0000146.7/OG0000146.6/OG0000146.4/OG0000219.5/OG0000219.1/OG0000219.4/OG0000219.3/OG0000219.2/OG0000296.1/OG0000296.2/OG0000296.3/OG0000426.3/OG0000426.1/OG0000426.2/OG0000498.1/OG0000498.3/OG0000498.2/OG0000498.4/OG0000676.3/OG0000676.1/OG0000676.2/OG0000686.1/OG0000686.2/OG0000686.3/OG0000966.2/OG0000966.1/OG0001068.2/OG0001068.1/OG0002361.2/OG0002361.1/OG0004250.1/OG0008208.1</t>
  </si>
  <si>
    <t>OG0004932.1/OG0005365.1</t>
  </si>
  <si>
    <t>OG0000044.13/OG0000044.11/OG0000044.6/OG0000044.14/OG0000044.8/OG0000044.12/OG0000044.10/OG0000044.7/OG0000044.4/OG0000044.5/OG0000044.9/OG0000044.1/OG0000044.3/OG0000044.2/OG0000064.11/OG0000064.7/OG0000064.3/OG0000064.8/OG0000064.4/OG0000064.2/OG0000064.6/OG0000064.10/OG0000064.9/OG0000064.1/OG0000064.5/OG0000221.1/OG0000221.2/OG0000221.4/OG0000221.6/OG0000221.5/OG0000221.3/OG0000226.1/OG0000226.2/OG0000226.5/OG0000226.4/OG0000226.6/OG0000226.3/OG0000232.4/OG0000232.2/OG0000232.5/OG0000232.1/OG0000232.3/OG0000672.2/OG0000672.1</t>
  </si>
  <si>
    <t>OG0002032.1/OG0002032.2/OG0004052.1/OG0004681.1/OG0005340.1/OG0006064.1/OG0006467.1</t>
  </si>
  <si>
    <t>OG0000705.3/OG0000705.2/OG0000705.1/OG0002724.1/OG0005069.1/OG0007344.1/OG0008273.1/OG0008563.1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</si>
  <si>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0000047.2/OG0000047.3/OG0000047.7/OG0000047.1/OG0000047.4/OG0000047.5/OG0000047.6/OG0000054.3/OG0000054.7/OG0000054.6/OG0000054.4/OG0000054.2/OG0000054.1/OG0000054.5/OG0000066.8/OG0000066.7/OG0000066.5/OG0000066.6/OG0000066.3/OG0000066.4/OG0000066.1/OG0000066.2/OG0000102.3/OG0000102.1/OG0000102.2/OG0000102.6/OG0000102.5/OG0000102.4/OG0000102.7/OG0000102.8/OG0000105.3/OG0000105.1/OG0000105.5/OG0000105.7/OG0000105.6/OG0000105.2/OG0000105.4/OG0000106.2/OG0000106.3/OG0000106.5/OG0000106.4/OG0000106.7/OG0000106.6/OG0000106.1/OG0000111.6/OG0000111.2/OG0000111.5/OG0000111.1/OG0000111.3/OG0000111.4/OG0000126.3/OG0000126.2/OG0000126.8/OG0000126.6/OG0000126.5/OG0000126.1/OG0000126.4/OG0000126.7/OG0000219.5/OG0000219.1/OG0000219.4/OG0000219.3/OG0000219.2/OG0000274.1/OG0000274.4/OG0000274.5/OG0000274.2/OG0000274.3/OG0000283.4/OG0000283.3/OG0000283.1/OG0000283.2/OG0000322.1/OG0000322.2/OG0000322.4/OG0000322.3/OG0000344.3/OG0000344.1/OG0000344.4/OG0000344.2/OG0000385.3/OG0000385.1/OG0000385.2/OG0000400.4/OG0000400.1/OG0000400.3/OG0000400.2/OG0000521.2/OG0000521.1/OG0000521.3/OG0000525.3/OG0000525.1/OG0000525.2/OG0000551.3/OG0000551.2/OG0000551.1/OG0000567.1/OG0000567.3/OG0000567.2/OG0000577.3/OG0000577.2/OG0000577.1/OG0000653.2/OG0000653.1/OG0000653.3/OG0000666.3/OG0000666.2/OG0000666.1/OG0000726.3/OG0000726.1/OG0000726.2/OG0000789.1/OG0000789.2/OG0000889.2/OG0000889.1/OG0000916.2/OG0000916.1/OG0000916.3/OG0000935.2/OG0000935.1/OG0000945.1/OG0000945.2/OG0001068.2/OG0001068.1/OG0001120.2/OG0001120.1/OG0001126.1/OG0001126.2/OG0001172.2/OG0001172.1/OG0001175.2/OG0001175.1/OG0001176.1/OG0001176.2/OG0001247.1/OG0001247.2/OG0001275.2/OG0001275.1/OG0001402.1/OG0001402.2/OG0001415.2/OG0001415.1/OG0001420.1/OG0001445.2/OG0001445.1/OG0001615.2/OG0001615.1/OG0001678.2/OG0001678.1/OG0001771.1/OG0001771.2/OG0001867.1/OG0001948.1/OG0001948.2/OG0002047.1/OG0002047.2/OG0002056.1/OG0002208.1/OG0002208.2/OG0002361.2/OG0002361.1/OG0002368.2/OG0002368.1/OG0002384.1/OG0002492.1/OG0002670.1/OG0002740.2/OG0002740.1/OG0002746.1/OG0002790.1/OG0002947.2/OG0002947.1/OG0002965.1/OG0003268.1/OG0003343.1/OG0003400.1/OG0003456.1/OG0003487.1/OG0003591.1/OG0003679.1/OG0004204.1/OG0004249.1/OG0004599.1/OG0004699.2/OG0004699.1/OG0004970.1/OG0004992.1/OG0005016.1/OG0005297.1/OG0005394.1/OG0005413.1/OG0005542.1/OG0005819.1/OG0006258.1/OG0006307.1/OG0007650.1</t>
  </si>
  <si>
    <t>OG0000054.3/OG0000054.7/OG0000054.6/OG0000054.4/OG0000054.2/OG0000054.1/OG0000054.5/OG0000219.5/OG0000219.1/OG0000219.4/OG0000219.3/OG0000219.2/OG0000935.2/OG0000935.1/OG0000945.1/OG0000945.2/OG0001120.2/OG0001120.1/OG0001176.1/OG0001176.2/OG0001247.1/OG0001247.2/OG0002361.2/OG0002361.1/OG0002368.2/OG0002368.1/OG0002384.1/OG0002670.1/OG0002746.1/OG0002790.1/OG0003343.1/OG0003456.1/OG0004204.1/OG0004249.1/OG0004992.1/OG0007650.1</t>
  </si>
  <si>
    <t>GO:0097309</t>
  </si>
  <si>
    <t>cap1 mRNA methylation</t>
  </si>
  <si>
    <t>OG0001241.1/OG0001241.2/OG0002585.1/OG0002809.2/OG0002809.1/OG0003469.1/OG0005520.1/OG0006867.1</t>
  </si>
  <si>
    <t>OG0004277.1/OG0004377.1</t>
  </si>
  <si>
    <t>OG0000014.7/OG0000014.8/OG0000014.13/OG0000014.14/OG0000014.9/OG0000014.5/OG0000014.4/OG0000014.6/OG0000014.1/OG0000014.11/OG0000014.2/OG0000014.10/OG0000014.12/OG0000014.3/OG0000105.3/OG0000105.1/OG0000105.5/OG0000105.7/OG0000105.6/OG0000105.2/OG0000105.4/OG0000533.2/OG0000533.3/OG0000533.4/OG0000533.1/OG0005297.1/OG0006440.1</t>
  </si>
  <si>
    <t>OG0002231.1/OG0002231.2/OG0006746.1/OG0006746.2</t>
  </si>
  <si>
    <t>OG0002169.2/OG0002169.1/OG0004214.1/OG0004312.1/OG0006772.1/OG0008180.1</t>
  </si>
  <si>
    <t>OG0000208.2/OG0000208.1/OG0000208.4/OG0000208.3/OG0000320.4/OG0000320.3/OG0000320.2/OG0000320.1/OG0000320.5/OG0000541.1/OG0000541.2/OG0000541.3/OG0001149.1/OG0001149.2/OG0001274.1/OG0001274.2/OG0001363.1/OG0001363.2/OG0002225.2/OG0002225.1/OG0002875.1/OG0004127.1/OG0004574.1/OG0005583.1/OG0006293.1/OG0009072.1</t>
  </si>
  <si>
    <t>OG0004408.1</t>
  </si>
  <si>
    <t>OG0007201.1</t>
  </si>
  <si>
    <t>OG0000266.6/OG0000266.3/OG0000266.5/OG0000266.1/OG0000266.2/OG0000266.4/OG0001000.1/OG0001000.2/OG0001961.1/OG0002055.2/OG0002055.1/OG0002922.1</t>
  </si>
  <si>
    <t>OG0000004.13/OG0000004.3/OG0000004.7/OG0000004.6/OG0000004.17/OG0000004.10/OG0000004.5/OG0000004.9/OG0000004.12/OG0000004.2/OG0000004.4/OG0000004.19/OG0000004.1/OG0000004.18/OG0000004.11/OG0000004.14/OG0000004.15/OG0000004.8/OG0000004.16/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0000060.5/OG0000060.4/OG0000060.1/OG0000060.2/OG0000060.6/OG0000060.7/OG0000060.9/OG0000060.8/OG0000060.3/OG0000060.10/OG0000073.10/OG0000073.7/OG0000073.3/OG0000073.11/OG0000073.8/OG0000073.1/OG0000073.5/OG0000073.2/OG0000073.9/OG0000073.4/OG0000073.6/OG0000148.3/OG0000148.6/OG0000148.5/OG0000148.2/OG0000148.4/OG0000148.1/OG0000172.3/OG0000172.4/OG0000172.2/OG0000172.1/OG0000294.3/OG0000294.4/OG0000294.1/OG0000294.5/OG0000294.2/OG0000317.1/OG0000317.3/OG0000317.4/OG0000317.2/OG0000327.4/OG0000327.3/OG0000327.1/OG0000327.2/OG0000351.4/OG0000351.3/OG0000351.1/OG0000351.2/OG0000356.4/OG0000356.1/OG0000356.2/OG0000356.3/OG0000375.4/OG0000375.3/OG0000375.2/OG0000375.1/OG0000389.2/OG0000389.3/OG0000389.1/OG0000523.2/OG0000523.3/OG0000523.1/OG0000576.2/OG0000576.1/OG0000617.1/OG0000617.2/OG0000617.3/OG0000708.2/OG0000708.3/OG0000708.1/OG0000745.2/OG0000745.1/OG0000745.3/OG0000917.2/OG0000917.1/OG0000990.2/OG0000990.1/OG0001001.1/OG0001001.2/OG0001078.2/OG0001078.3/OG0001078.1/OG0001082.2/OG0001082.1/OG0001202.2/OG0001202.1/OG0001247.1/OG0001247.2/OG0001321.1/OG0001321.2/OG0001339.2/OG0001339.1/OG0001397.1/OG0001397.2/OG0001411.1/OG0001440.1/OG0001440.2/OG0001504.1/OG0001504.2/OG0001697.2/OG0001697.1/OG0002067.1/OG0002379.1/OG0002379.2/OG0002738.1/OG0002738.2/OG0002959.1/OG0003152.1/OG0003162.1/OG0003248.1/OG0003486.1/OG0003567.1/OG0004097.1/OG0004332.1/OG0004339.1/OG0004489.1/OG0004642.1/OG0004714.1/OG0005319.1/OG0005360.1/OG0005400.1/OG0005515.1/OG0005541.1/OG0005775.1/OG0005890.1/OG0006015.1/OG0006249.1/OG0006514.1/OG0006763.1/OG0007373.1/OG0009945.1/OG0010324.1</t>
  </si>
  <si>
    <t>OG0000148.3/OG0000148.6/OG0000148.5/OG0000148.2/OG0000148.4/OG0000148.1/OG0000412.2/OG0000412.1/OG0000412.3/OG0000523.2/OG0000523.3/OG0000523.1</t>
  </si>
  <si>
    <t>OG0000114.2/OG0000114.1/OG0000114.3/OG0000114.5/OG0000114.4/OG0000187.6/OG0000187.5/OG0000187.4/OG0000187.3/OG0000187.1/OG0000187.2/OG0000709.3/OG0000709.1/OG0000709.2/OG0002241.1/OG0002241.2</t>
  </si>
  <si>
    <t>OG0001398.1/OG0002628.2/OG0002628.1/OG0003207.1/OG0003229.1/OG0006082.1/OG0006225.1</t>
  </si>
  <si>
    <t>OG0001974.1/OG0002073.1/OG0002073.2/OG0002903.1/OG0004052.1/OG0004054.1/OG0004401.1/OG0004438.1/OG0004712.1/OG0005295.1/OG0005534.1/OG0006512.1/OG0006762.1/OG0008034.1/OG0008170.1</t>
  </si>
  <si>
    <t>OG0000071.1/OG0000071.5/OG0000071.11/OG0000071.7/OG0000071.9/OG0000071.2/OG0000071.6/OG0000071.10/OG0000071.3/OG0000071.8/OG0000071.4/OG0000074.1/OG0000074.8/OG0000074.3/OG0000074.2/OG0000074.6/OG0000074.5/OG0000074.7/OG0000074.4/OG0000089.4/OG0000089.8/OG0000089.5/OG0000089.2/OG0000089.6/OG0000089.3/OG0000089.7/OG0000089.1/OG0000126.3/OG0000126.2/OG0000126.8/OG0000126.6/OG0000126.5/OG0000126.1/OG0000126.4/OG0000126.7/OG0000172.3/OG0000172.4/OG0000172.2/OG0000172.1/OG0000192.1/OG0000192.2/OG0000192.5/OG0000192.4/OG0000192.3/OG0000222.2/OG0000222.1/OG0000222.4/OG0000222.5/OG0000222.3/OG0000247.4/OG0000247.5/OG0000247.1/OG0000247.3/OG0000247.2/OG0000273.1/OG0000273.5/OG0000273.4/OG0000273.2/OG0000273.3/OG0000283.4/OG0000283.3/OG0000283.1/OG0000283.2/OG0000299.2/OG0000299.4/OG0000299.3/OG0000299.1/OG0000316.4/OG0000316.2/OG0000316.5/OG0000316.1/OG0000316.3/OG0000331.1/OG0000331.3/OG0000331.2/OG0000331.4/OG0000391.4/OG0000391.3/OG0000391.1/OG0000391.2/OG0000416.1/OG0000416.4/OG0000416.2/OG0000416.3/OG0000433.3/OG0000433.2/OG0000433.1/OG0000449.3/OG0000449.1/OG0000449.2/OG0000474.3/OG0000474.4/OG0000474.2/OG0000474.5/OG0000474.1/OG0000502.2/OG0000502.1/OG0000502.3/OG0000507.1/OG0000507.2/OG0000520.2/OG0000520.3/OG0000520.1/OG0000524.2/OG0000524.1/OG0000524.3/OG0000636.3/OG0000636.1/OG0000636.2/OG0000666.3/OG0000666.2/OG0000666.1/OG0000667.1/OG0000667.3/OG0000667.2/OG0000744.1/OG0000744.2/OG0000833.2/OG0000833.1/OG0000840.1/OG0000840.2/OG0000886.1/OG0000886.3/OG0000886.2/OG0000915.1/OG0000915.2/OG0000917.2/OG0000917.1/OG0000974.1/OG0000974.2/OG0001026.1/OG0001026.2/OG0001032.2/OG0001032.1/OG0001077.2/OG0001077.1/OG0001155.2/OG0001155.1/OG0001157.2/OG0001157.1/OG0001169.2/OG0001169.1/OG0001175.2/OG0001175.1/OG0001275.2/OG0001275.1/OG0001313.2/OG0001313.1/OG0001365.2/OG0001365.1/OG0001397.1/OG0001397.2/OG0001409.1/OG0001409.2/OG0001466.2/OG0001466.1/OG0001559.2/OG0001559.1/OG0001622.1/OG0001680.1/OG0001680.2/OG0001717.1/OG0001768.1/OG0001769.2/OG0001769.1/OG0001784.2/OG0001784.1/OG0001861.2/OG0001861.1/OG0001870.2/OG0001870.1/OG0001952.1/OG0001952.2/OG0001963.1/OG0001963.2/OG0002031.2/OG0002031.1/OG0002079.1/OG0002156.1/OG0002180.1/OG0002205.1/OG0002221.1/OG0002241.1/OG0002241.2/OG0002351.1/OG0002366.1/OG0002366.2/OG0002392.1/OG0002491.1/OG0002503.1/OG0002513.1/OG0002569.1/OG0002585.1/OG0002587.1/OG0002630.1/OG0002630.2/OG0002638.1/OG0002666.1/OG0002772.1/OG0002778.2/OG0002778.1/OG0002815.1/OG0002876.1/OG0002899.1/OG0002917.1/OG0002923.1/OG0003049.1/OG0003152.1/OG0003157.1/OG0003219.1/OG0003291.1/OG0003491.1/OG0003510.1/OG0003551.1/OG0003706.1/OG0003756.1/OG0003771.1/OG0003808.1/OG0003818.1/OG0003822.1/OG0004008.1/OG0004124.1/OG0004142.1/OG0004347.1/OG0004429.1/OG0004704.1/OG0004791.1/OG0004990.1/OG0005007.1/OG0005396.1/OG0005491.1/OG0005528.1/OG0005565.1/OG0005891.1/OG0006015.1/OG0006317.1/OG0006413.1/OG0006641.1/OG0006867.1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</si>
  <si>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0000103.5/OG0000103.8/OG0000103.7/OG0000103.2/OG0000103.6/OG0000103.1/OG0000103.9/OG0000103.3/OG0000103.4/OG0000130.5/OG0000130.4/OG0000130.7/OG0000130.6/OG0000130.3/OG0000130.2/OG0000130.1/OG0000148.3/OG0000148.6/OG0000148.5/OG0000148.2/OG0000148.4/OG0000148.1/OG0000168.1/OG0000168.4/OG0000168.2/OG0000168.3/OG0000168.5/OG0000181.3/OG0000181.5/OG0000181.1/OG0000181.2/OG0000181.4/OG0000188.4/OG0000188.3/OG0000188.1/OG0000188.2/OG0000192.1/OG0000192.2/OG0000192.5/OG0000192.4/OG0000192.3/OG0000193.1/OG0000193.2/OG0000193.5/OG0000193.4/OG0000193.3/OG0000196.3/OG0000196.5/OG0000196.4/OG0000196.1/OG0000196.2/OG0000203.1/OG0000203.3/OG0000203.5/OG0000203.2/OG0000203.4/OG0000208.2/OG0000208.1/OG0000208.4/OG0000208.3/OG0000247.4/OG0000247.5/OG0000247.1/OG0000247.3/OG0000247.2/OG0000257.3/OG0000257.1/OG0000257.2/OG0000273.1/OG0000273.5/OG0000273.4/OG0000273.2/OG0000273.3/OG0000278.4/OG0000278.2/OG0000278.1/OG0000278.3/OG0000278.5/OG0000283.4/OG0000283.3/OG0000283.1/OG0000283.2/OG0000288.5/OG0000288.1/OG0000288.4/OG0000288.2/OG0000288.3/OG0000299.2/OG0000299.4/OG0000299.3/OG0000299.1/OG0000306.4/OG0000306.1/OG0000306.2/OG0000306.3/OG0000316.4/OG0000316.2/OG0000316.5/OG0000316.1/OG0000316.3/OG0000331.1/OG0000331.3/OG0000331.2/OG0000331.4/OG0000334.3/OG0000334.1/OG0000334.4/OG0000334.2/OG0000356.4/OG0000356.1/OG0000356.2/OG0000356.3/OG0000375.4/OG0000375.3/OG0000375.2/OG0000375.1/OG0000416.1/OG0000416.4/OG0000416.2/OG0000416.3/OG0000418.4/OG0000418.3/OG0000418.2/OG0000418.1/OG0000424.2/OG0000424.1/OG0000436.3/OG0000436.1/OG0000436.2/OG0000437.2/OG0000437.4/OG0000437.1/OG0000437.3/OG0000480.3/OG0000480.1/OG0000480.2/OG0000521.2/OG0000521.1/OG0000521.3/OG0000533.2/OG0000533.3/OG0000533.4/OG0000533.1/OG0000541.1/OG0000541.2/OG0000541.3/OG0000585.1/OG0000585.2/OG0000590.2/OG0000590.1/OG0000590.3/OG0000614.3/OG0000614.2/OG0000614.1/OG0000617.1/OG0000617.2/OG0000617.3/OG0000704.2/OG0000704.1/OG0000704.3/OG0000739.1/OG0000739.2/OG0000745.2/OG0000745.1/OG0000745.3/OG0000771.3/OG0000771.2/OG0000771.1/OG0000785.1/OG0000785.2/OG0000794.1/OG0000794.2/OG0000813.2/OG0000813.1/OG0000831.2/OG0000831.1/OG0000854.1/OG0000854.2/OG0000862.2/OG0000862.1/OG0000868.2/OG0000868.1/OG0000868.3/OG0000886.1/OG0000886.3/OG0000886.2/OG0000889.2/OG0000889.1/OG0000892.1/OG0000892.2/OG0000897.2/OG0000897.1/OG0000917.2/OG0000917.1/OG0000923.1/OG0000923.2/OG0000935.2/OG0000935.1/OG0000969.1/OG0000969.2/OG0000974.1/OG0000974.2/OG0001081.2/OG0001081.1/OG0001090.1/OG0001090.2/OG0001162.1/OG0001162.2/OG0001169.2/OG0001169.1/OG0001171.2/OG0001171.1/OG0001172.2/OG0001172.1/OG0001174.1/OG0001174.2/OG0001225.2/OG0001225.1/OG0001263.1/OG0001263.2/OG0001266.2/OG0001266.1/OG0001274.1/OG0001274.2/OG0001327.2/OG0001327.1/OG0001355.2/OG0001355.1/OG0001368.2/OG0001368.1/OG0001393.1/OG0001393.2/OG0001408.1/OG0001408.2/OG0001409.1/OG0001409.2/OG0001420.1/OG0001438.2/OG0001438.1/OG0001459.1/OG0001459.2/OG0001461.1/OG0001461.2/OG0001465.1/OG0001465.2/OG0001466.2/OG0001466.1/OG0001510.2/OG0001510.1/OG0001528.2/OG0001528.1/OG0001542.2/OG0001542.1/OG0001552.2/OG0001552.1/OG0001554.2/OG0001554.1/OG0001570.1/OG0001570.2/OG0001648.2/OG0001648.1/OG0001682.1/OG0001682.2/OG0001694.2/OG0001694.1/OG0001706.1/OG0001706.2/OG0001710.2/OG0001710.1/OG0001717.1/OG0001779.1/OG0001782.1/OG0001782.2/OG0001787.1/OG0001787.2/OG0001827.2/OG0001827.1/OG0001845.1/OG0001845.2/OG0001858.1/OG0001866.2/OG0001866.1/OG0001870.2/OG0001870.1/OG0001934.2/OG0001934.1/OG0001944.1/OG0002064.2/OG0002064.1/OG0002068.1/OG0002077.2/OG0002077.1/OG0002141.1/OG0002143.2/OG0002143.1/OG0002147.1/OG0002147.2/OG0002161.1/OG0002161.2/OG0002205.1/OG0002208.1/OG0002208.2/OG0002219.1/OG0002248.1/OG0002265.1/OG0002265.2/OG0002268.1/OG0002284.1/OG0002351.1/OG0002374.1/OG0002380.1/OG0002381.2/OG0002381.1/OG0002395.1/OG0002411.1/OG0002451.1/OG0002451.2/OG0002462.1/OG0002462.2/OG0002485.2/OG0002485.1/OG0002491.1/OG0002492.1/OG0002509.2/OG0002509.1/OG0002578.1/OG0002587.1/OG0002621.1/OG0002649.1/OG0002655.2/OG0002655.1/OG0002666.1/OG0002667.1/OG0002670.1/OG0002746.1/OG0002766.2/OG0002766.1/OG0002772.1/OG0002801.1/OG0002809.2/OG0002809.1/OG0002822.1/OG0002824.1/OG0002824.2/OG0002899.1/OG0002917.1/OG0002923.1/OG0002947.2/OG0002947.1/OG0003049.1/OG0003088.1/OG0003090.1/OG0003092.1/OG0003105.1/OG0003112.1/OG0003134.1/OG0003137.1/OG0003154.1/OG0003156.1/OG0003163.1/OG0003221.1/OG0003262.1/OG0003268.1/OG0003269.1/OG0003428.1/OG0003485.1/OG0003487.1/OG0003510.1/OG0003529.1/OG0003543.1/OG0003548.1/OG0003573.1/OG0003655.1/OG0003655.2/OG0003659.1/OG0003666.1/OG0003721.1/OG0003740.1/OG0003794.1/OG0003844.1/OG0003846.1/OG0003849.1/OG0003994.1/OG0004092.1/OG0004099.1/OG0004205.2/OG0004205.1/OG0004283.1/OG0004370.1/OG0004428.1/OG0004448.1/OG0004461.1/OG0004481.1/OG0004568.1/OG0004609.1/OG0004610.1/OG0004620.1/OG0004643.1/OG0004725.1/OG0004748.1/OG0005072.1/OG0005083.1/OG0005116.1/OG0005356.1/OG0005387.1/OG0005445.1/OG0005446.1/OG0005491.1/OG0005713.1/OG0005758.1/OG0006007.1/OG0006011.1/OG0006053.1/OG0006146.1/OG0006188.1/OG0006240.1/OG0006248.1/OG0006251.1/OG0006297.1/OG0006337.1/OG0006362.1/OG0006413.1/OG0006440.1/OG0006678.1/OG0006891.1/OG0006913.1/OG0006927.1/OG0007600.1/OG0007634.1/OG0007727.1</t>
  </si>
  <si>
    <t>OG0000266.6/OG0000266.3/OG0000266.5/OG0000266.1/OG0000266.2/OG0000266.4/OG0002628.2/OG0002628.1/OG0004442.1/OG0004638.1/OG0005474.1/OG0005732.1/OG0006392.1/OG0006476.1/OG0007609.1/OG0008050.1</t>
  </si>
  <si>
    <t>OG0000622.1/OG0001468.1/OG0001468.2/OG0001609.1/OG0001851.1/OG0002032.1/OG0002032.2/OG0002168.1/OG0002282.1/OG0002353.1/OG0002646.1/OG0003509.1/OG0003542.1/OG0003668.1/OG0003850.1/OG0003998.1/OG0004023.1/OG0004054.1/OG0004401.1/OG0004688.1/OG0005031.1/OG0005441.1/OG0005534.1/OG0006639.1/OG0006653.1/OG0007586.1/OG0008022.1/OG0008078.1/OG0008751.1</t>
  </si>
  <si>
    <t>OG0004631.1/OG0007647.1</t>
  </si>
  <si>
    <t>OG0000356.4/OG0000356.1/OG0000356.2/OG0000356.3/OG0001827.2/OG0001827.1</t>
  </si>
  <si>
    <t>OG0000131.4/OG0000131.6/OG0000131.2/OG0000131.1/OG0000131.3/OG0000131.5/OG0000131.7/OG0000419.4/OG0000419.3/OG0000419.2/OG0000419.1/OG0000424.2/OG0000424.1/OG0000614.3/OG0000614.2/OG0000614.1/OG0000771.3/OG0000771.2/OG0000771.1/OG0000794.1/OG0000794.2/OG0000889.2/OG0000889.1/OG0001169.2/OG0001169.1/OG0001203.2/OG0001203.1/OG0001229.3/OG0001229.1/OG0001229.2/OG0001251.2/OG0001251.1/OG0001263.1/OG0001263.2/OG0001465.1/OG0001465.2/OG0001510.2/OG0001510.1/OG0001528.2/OG0001528.1/OG0001598.2/OG0001598.1/OG0001779.1/OG0001787.1/OG0001787.2/OG0001944.1/OG0002068.1/OG0002077.2/OG0002077.1/OG0002161.1/OG0002161.2/OG0002205.1/OG0002208.1/OG0002208.2/OG0002265.1/OG0002265.2/OG0002273.1/OG0002273.2/OG0002380.1/OG0002620.1/OG0002655.2/OG0002655.1/OG0002667.1/OG0002822.1/OG0002947.2/OG0002947.1/OG0002969.1/OG0003156.1/OG0003275.1/OG0003275.2/OG0003309.1/OG0003336.1/OG0003548.1/OG0003573.1/OG0003655.1/OG0003655.2/OG0003730.1/OG0003740.1/OG0003822.1/OG0003849.1/OG0004073.1/OG0004120.1/OG0004149.1/OG0004310.1/OG0004339.1/OG0004384.1/OG0004568.1/OG0005083.1/OG0005277.1/OG0005341.1/OG0005584.1/OG0006011.1/OG0006240.1/OG0006284.1/OG0006293.1/OG0006490.1/OG0007634.1/OG0007727.1/OG0007811.1/OG0008012.1/OG0008363.1/OG0009072.1</t>
  </si>
  <si>
    <t>OG0000130.5/OG0000130.4/OG0000130.7/OG0000130.6/OG0000130.3/OG0000130.2/OG0000130.1/OG0000868.2/OG0000868.1/OG0000868.3/OG0001275.2/OG0001275.1/OG0001845.1/OG0001845.2/OG0002492.1/OG0003095.1/OG0003221.1/OG0004470.1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</si>
  <si>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0000047.2/OG0000047.3/OG0000047.7/OG0000047.1/OG0000047.4/OG0000047.5/OG0000047.6/OG0000050.7/OG0000050.8/OG0000050.1/OG0000050.6/OG0000050.10/OG0000050.5/OG0000050.11/OG0000050.9/OG0000050.3/OG0000050.2/OG0000050.4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0000181.3/OG0000181.5/OG0000181.1/OG0000181.2/OG0000181.4/OG0000187.6/OG0000187.5/OG0000187.4/OG0000187.3/OG0000187.1/OG0000187.2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0000316.4/OG0000316.2/OG0000316.5/OG0000316.1/OG0000316.3/OG0000318.4/OG0000318.2/OG0000318.1/OG0000318.3/OG0000395.1/OG0000395.2/OG0000395.3/OG0000396.4/OG0000396.3/OG0000396.1/OG0000396.2/OG0000404.1/OG0000404.2/OG0000404.3/OG0000404.4/OG0000412.2/OG0000412.1/OG0000412.3/OG0000416.1/OG0000416.4/OG0000416.2/OG0000416.3/OG0000419.4/OG0000419.3/OG0000419.2/OG0000419.1/OG0000429.3/OG0000429.2/OG0000429.1/OG0000449.3/OG0000449.1/OG0000449.2/OG0000480.3/OG0000480.1/OG0000480.2/OG0000484.2/OG0000484.1/OG0000484.3/OG0000485.1/OG0000485.3/OG0000485.2/OG0000492.1/OG0000492.3/OG0000492.2/OG0000523.2/OG0000523.3/OG0000523.1/OG0000549.2/OG0000549.1/OG0000559.3/OG0000559.2/OG0000559.1/OG0000571.3/OG0000571.1/OG0000571.2/OG0000582.3/OG0000582.1/OG0000582.2/OG0000613.1/OG0000613.3/OG0000613.2/OG0000617.1/OG0000617.2/OG0000617.3/OG0000635.1/OG0000635.2/OG0000666.3/OG0000666.2/OG0000666.1/OG0000670.2/OG0000670.1/OG0000671.3/OG0000671.1/OG0000671.2/OG0000709.3/OG0000709.1/OG0000709.2/OG0000710.3/OG0000710.1/OG0000710.2/OG0000712.1/OG0000712.2/OG0000744.1/OG0000744.2/OG0000745.2/OG0000745.1/OG0000745.3/OG0000772.1/OG0000772.2/OG0000785.1/OG0000785.2/OG0000789.1/OG0000789.2/OG0000831.2/OG0000831.1/OG0000832.1/OG0000832.3/OG0000832.2/OG0000833.2/OG0000833.1/OG0000886.1/OG0000886.3/OG0000886.2/OG0000892.1/OG0000892.2/OG0000947.1/OG0000947.2/OG0000953.1/OG0000953.2/OG0000974.1/OG0000974.2/OG0000995.1/OG0000995.2/OG0001006.1/OG0001006.2/OG0001111.1/OG0001111.2/OG0001157.2/OG0001157.1/OG0001161.1/OG0001161.2/OG0001162.1/OG0001162.2/OG0001166.2/OG0001166.1/OG0001169.2/OG0001169.1/OG0001170.2/OG0001170.1/OG0001175.2/OG0001175.1/OG0001225.2/OG0001225.1/OG0001245.2/OG0001245.1/OG0001275.2/OG0001275.1/OG0001368.2/OG0001368.1/OG0001395.2/OG0001395.1/OG0001408.1/OG0001408.2/OG0001450.1/OG0001450.2/OG0001504.1/OG0001504.2/OG0001512.1/OG0001512.2/OG0001554.2/OG0001554.1/OG0001558.2/OG0001558.1/OG0001559.2/OG0001559.1/OG0001597.1/OG0001597.2/OG0001599.1/OG0001599.2/OG0001607.2/OG0001607.1/OG0001613.2/OG0001613.1/OG0001634.2/OG0001634.1/OG0001683.2/OG0001683.1/OG0001702.2/OG0001702.1/OG0001710.2/OG0001710.1/OG0001768.1/OG0001900.1/OG0001963.1/OG0001963.2/OG0002068.1/OG0002107.2/OG0002107.1/OG0002121.1/OG0002121.2/OG0002134.1/OG0002141.1/OG0002143.2/OG0002143.1/OG0002221.1/OG0002246.1/OG0002268.1/OG0002277.2/OG0002277.1/OG0002332.1/OG0002340.1/OG0002340.2/OG0002341.1/OG0002351.1/OG0002409.1/OG0002443.2/OG0002443.1/OG0002472.1/OG0002475.1/OG0002481.1/OG0002487.1/OG0002488.2/OG0002488.1/OG0002491.1/OG0002492.1/OG0002509.2/OG0002509.1/OG0002605.1/OG0002605.2/OG0002621.1/OG0002623.2/OG0002623.1/OG0002638.1/OG0002666.1/OG0002731.2/OG0002731.1/OG0002741.1/OG0002767.1/OG0002772.1/OG0002797.1/OG0002806.1/OG0002806.2/OG0002812.1/OG0002822.1/OG0002885.1/OG0002899.1/OG0003050.1/OG0003090.1/OG0003096.1/OG0003105.1/OG0003109.1/OG0003123.1/OG0003154.1/OG0003222.1/OG0003276.1/OG0003451.1/OG0003485.1/OG0003487.1/OG0003491.1/OG0003522.1/OG0003523.1/OG0003718.1/OG0003721.1/OG0003730.1/OG0003752.1/OG0003775.1/OG0003816.1/OG0003821.1/OG0004135.1/OG0004309.1/OG0004315.1/OG0004425.1/OG0004439.1/OG0004818.1/OG0005072.1/OG0005158.1/OG0005284.1/OG0005466.1/OG0005580.1/OG0005783.1/OG0005811.1/OG0006007.1/OG0006011.1/OG0006236.1/OG0006242.1/OG0006248.1/OG0006329.1/OG0006422.1/OG0006480.1/OG0006889.1/OG0007208.1/OG0008029.1</t>
  </si>
  <si>
    <t>OG0000283.4/OG0000283.3/OG0000283.1/OG0000283.2</t>
  </si>
  <si>
    <t>OG0005326.1/OG0006253.1</t>
  </si>
  <si>
    <t>OG0000202.5/OG0000202.4/OG0000202.1/OG0000202.6/OG0000202.2/OG0000202.3/OG0001618.1/OG0001618.2/OG0002863.1/OG0003756.1/OG0004483.1/OG0005396.1/OG0006390.1/OG0006792.1/OG0007239.1</t>
  </si>
  <si>
    <t>OG0000695.2/OG0000695.3/OG0000695.1/OG0001154.1/OG0001154.2/OG0001638.1/OG0001638.2/OG0001750.1/OG0001750.2/OG0001943.1/OG0001943.2/OG0002709.1/OG0002761.1/OG0002784.2/OG0002784.1/OG0003416.1/OG0003472.1/OG0003708.1/OG0003972.1/OG0004356.1/OG0004482.1/OG0004678.1/OG0004700.1/OG0004958.1/OG0004959.1/OG0005015.1/OG0005053.1/OG0005153.1/OG0005283.1/OG0005505.1/OG0005564.1/OG0005754.1/OG0005788.1/OG0005802.1/OG0005845.1/OG0005981.1/OG0005994.1/OG0006059.1/OG0006275.1/OG0006448.1/OG0006456.1/OG0006519.1/OG0006854.1/OG0006861.1/OG0007183.1/OG0007254.1/OG0007391.1/OG0008437.1</t>
  </si>
  <si>
    <t>OG0006207.1/OG0007155.1/OG0008856.1</t>
  </si>
  <si>
    <t>OG0001750.1/OG0001750.2/OG0001943.1/OG0001943.2/OG0002761.1/OG0002784.2/OG0002784.1/OG0004482.1/OG0004700.1/OG0004958.1/OG0005505.1/OG0005754.1/OG0005981.1/OG0005994.1/OG0006059.1/OG0007183.1</t>
  </si>
  <si>
    <t>OG0006207.1/OG0008856.1</t>
  </si>
  <si>
    <t>OG0001305.2/OG0001305.1/OG0002786.1/OG0004632.1</t>
  </si>
  <si>
    <t>OG0002786.1</t>
  </si>
  <si>
    <t>OG0003688.1/OG0006462.1/OG0008413.1/OG0009118.1</t>
  </si>
  <si>
    <t>OG0007624.1</t>
  </si>
  <si>
    <t>OG0004446.1/OG0008274.1</t>
  </si>
  <si>
    <t>OG0000328.1/OG0000328.4/OG0000328.3/OG0000328.2/OG0000372.5/OG0000372.3/OG0000372.4/OG0000372.1/OG0000372.2</t>
  </si>
  <si>
    <t>OG0003218.1</t>
  </si>
  <si>
    <t>OG0000827.1/OG0000827.2/OG0000994.2/OG0000994.1</t>
  </si>
  <si>
    <t>OG0000942.2/OG0000942.3/OG0000942.1</t>
  </si>
  <si>
    <t>OG0000621.3/OG0000621.4/OG0000621.1/OG0000621.2</t>
  </si>
  <si>
    <t>OG0001267.2/OG0001267.1/OG0002119.2/OG0002119.1/OG0002407.1/OG0003853.2/OG0003853.1/OG0003987.1/OG0004462.1/OG0005047.1/OG0005334.1</t>
  </si>
  <si>
    <t>OG0002806.1/OG0002806.2/OG0004105.1/OG0004284.1/OG0004568.1/OG0005477.1</t>
  </si>
  <si>
    <t>OG0002353.1/OG0004712.1</t>
  </si>
  <si>
    <t>OG0002809.2/OG0002809.1</t>
  </si>
  <si>
    <t>OG0002809.2/OG0002809.1/OG0003813.1</t>
  </si>
  <si>
    <t>OG0002451.1/OG0002451.2/OG0005356.1</t>
  </si>
  <si>
    <t>OG0000074.1/OG0000074.8/OG0000074.3/OG0000074.2/OG0000074.6/OG0000074.5/OG0000074.7/OG0000074.4</t>
  </si>
  <si>
    <t>OG0000226.1/OG0000226.2/OG0000226.5/OG0000226.4/OG0000226.6/OG0000226.3/OG0000232.4/OG0000232.2/OG0000232.5/OG0000232.1/OG0000232.3/OG0000367.2/OG0000367.1/OG0000367.3/OG0000367.4</t>
  </si>
  <si>
    <t>OG0000114.2/OG0000114.1/OG0000114.3/OG0000114.5/OG0000114.4/OG0000526.3/OG0000526.2/OG0000526.1/OG0000709.3/OG0000709.1/OG0000709.2/OG0001200.2/OG0001200.1/OG0002241.1/OG0002241.2/OG0003669.1/OG0003691.1/OG0003831.1/OG0003993.1/OG0004341.1/OG0004665.1/OG0005270.1/OG0006178.1/OG0006338.1/OG0006732.1/OG0007090.1</t>
  </si>
  <si>
    <t>OG0000835.3/OG0000835.2/OG0000835.1/OG0001822.1/OG0001822.2/OG0003578.1/OG0004744.1/OG0004779.1/OG0005441.1/OG0005582.1/OG0005903.1/OG0006406.1/OG0007240.1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</si>
  <si>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0000013.15/OG0000013.12/OG0000013.16/OG0000013.20/OG0000013.3/OG0000013.5/OG0000013.14/OG0000013.4/OG0000013.6/OG0000013.19/OG0000013.18/OG0000013.2/OG0000013.13/OG0000013.1/OG0000013.9/OG0000013.11/OG0000013.8/OG0000013.10/OG0000013.7/OG0000013.17/OG0000014.7/OG0000014.8/OG0000014.13/OG0000014.14/OG0000014.9/OG0000014.5/OG0000014.4/OG0000014.6/OG0000014.1/OG0000014.11/OG0000014.2/OG0000014.10/OG0000014.12/OG0000014.3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0000061.11/OG0000061.3/OG0000061.6/OG0000061.10/OG0000061.1/OG0000061.12/OG0000061.7/OG0000061.5/OG0000061.9/OG0000061.4/OG0000061.8/OG0000061.2/OG0000089.4/OG0000089.8/OG0000089.5/OG0000089.2/OG0000089.6/OG0000089.3/OG0000089.7/OG0000089.1/OG0000133.3/OG0000133.1/OG0000133.4/OG0000133.2/OG0000155.5/OG0000155.4/OG0000155.3/OG0000155.1/OG0000155.6/OG0000155.2/OG0000205.5/OG0000205.2/OG0000205.7/OG0000205.3/OG0000205.1/OG0000205.4/OG0000205.6/OG0000222.2/OG0000222.1/OG0000222.4/OG0000222.5/OG0000222.3/OG0000269.4/OG0000269.2/OG0000269.3/OG0000269.1/OG0000278.4/OG0000278.2/OG0000278.1/OG0000278.3/OG0000278.5/OG0000299.2/OG0000299.4/OG0000299.3/OG0000299.1/OG0000313.1/OG0000313.5/OG0000313.4/OG0000313.3/OG0000313.2/OG0000322.1/OG0000322.2/OG0000322.4/OG0000322.3/OG0000327.4/OG0000327.3/OG0000327.1/OG0000327.2/OG0000328.1/OG0000328.4/OG0000328.3/OG0000328.2/OG0000333.4/OG0000333.2/OG0000333.1/OG0000333.3/OG0000426.3/OG0000426.1/OG0000426.2/OG0000449.3/OG0000449.1/OG0000449.2/OG0000474.3/OG0000474.4/OG0000474.2/OG0000474.5/OG0000474.1/OG0000540.3/OG0000540.4/OG0000540.2/OG0000540.1/OG0000543.3/OG0000543.2/OG0000543.4/OG0000543.1/OG0000686.1/OG0000686.2/OG0000686.3/OG0000736.2/OG0000736.3/OG0000736.1/OG0000770.2/OG0000770.1/OG0000797.1/OG0000797.3/OG0000797.2/OG0000837.1/OG0000837.2/OG0000862.2/OG0000862.1/OG0000897.2/OG0000897.1/OG0000932.3/OG0000932.1/OG0000932.2/OG0000966.2/OG0000966.1/OG0001033.2/OG0001033.1/OG0001222.1/OG0001222.2/OG0001259.2/OG0001259.1/OG0001306.2/OG0001306.1/OG0001469.2/OG0001469.1/OG0001512.1/OG0001512.2/OG0001622.1/OG0001712.1/OG0001712.2/OG0001721.2/OG0001721.1/OG0001918.1/OG0002205.1/OG0002344.2/OG0002344.1/OG0002551.1/OG0002551.2/OG0002643.1/OG0002806.1/OG0002806.2/OG0003018.1/OG0003029.1/OG0003090.1/OG0003243.1/OG0003270.1/OG0003484.1/OG0003776.1/OG0003795.1/OG0003826.1/OG0003830.1/OG0004017.1/OG0004138.1/OG0004139.1/OG0004146.1/OG0004257.1/OG0004309.1/OG0004311.1/OG0004437.1/OG0004677.1/OG0004738.1/OG0004785.1/OG0005078.1/OG0005281.1/OG0005431.1/OG0005526.1/OG0006236.1/OG0006261.1/OG0006696.1/OG0006765.1/OG0006832.1/OG0006922.1/OG0006954.1/OG0007702.1/OG0007787.1/OG0008482.1</t>
  </si>
  <si>
    <t>OG0000971.1/OG0000971.2/OG0000971.3</t>
  </si>
  <si>
    <t>OG0004784.1/OG0005947.1</t>
  </si>
  <si>
    <t>OG0000034.10/OG0000034.14/OG0000034.3/OG0000034.12/OG0000034.2/OG0000034.6/OG0000034.8/OG0000034.15/OG0000034.7/OG0000034.1/OG0000034.4/OG0000034.13/OG0000034.5/OG0000034.9/OG0000034.11/OG0000067.5/OG0000067.4/OG0000067.9/OG0000067.2/OG0000067.8/OG0000067.6/OG0000067.7/OG0000067.3/OG0000067.1/OG0000181.3/OG0000181.5/OG0000181.1/OG0000181.2/OG0000181.4/OG0000236.3/OG0000236.2/OG0000236.1/OG0000351.4/OG0000351.3/OG0000351.1/OG0000351.2/OG0000449.3/OG0000449.1/OG0000449.2/OG0000485.1/OG0000485.3/OG0000485.2/OG0000881.2/OG0000881.3/OG0000881.1/OG0001084.2/OG0001084.1/OG0001157.2/OG0001157.1/OG0001249.1/OG0001368.2/OG0001368.1/OG0001567.1/OG0001631.2/OG0001631.1/OG0001757.2/OG0001757.1/OG0001786.2/OG0001786.1/OG0001833.1/OG0001942.1/OG0001942.2/OG0002221.1/OG0002515.1/OG0002625.1/OG0002649.1/OG0002756.1/OG0002870.1/OG0003068.1/OG0003210.1/OG0003230.1/OG0003230.2/OG0003241.1/OG0003400.1/OG0003973.1/OG0004146.1/OG0004309.1/OG0004440.1/OG0005025.1/OG0006320.1/OG0006424.1/OG0009354.1/OG0009945.1</t>
  </si>
  <si>
    <t>OG0001966.2/OG0001966.1/OG0003542.1/OG0005456.1/OG0006040.1/OG0006598.1/OG0007639.1/OG0007771.1</t>
  </si>
  <si>
    <t>OG0000881.2/OG0000881.3/OG0000881.1/OG0002756.1/OG0005025.1/OG0006424.1</t>
  </si>
  <si>
    <t>OG0000351.4/OG0000351.3/OG0000351.1/OG0000351.2/OG0000449.3/OG0000449.1/OG0000449.2/OG0000881.2/OG0000881.3/OG0000881.1/OG0001084.2/OG0001084.1/OG0001157.2/OG0001157.1/OG0001249.1/OG0001368.2/OG0001368.1/OG0001567.1/OG0001631.2/OG0001631.1/OG0001757.2/OG0001757.1/OG0001786.2/OG0001786.1/OG0001833.1/OG0001942.1/OG0001942.2/OG0002221.1/OG0002515.1/OG0002625.1/OG0002649.1/OG0002756.1/OG0002870.1/OG0003068.1/OG0003210.1/OG0003241.1/OG0003400.1/OG0003973.1/OG0004146.1/OG0004309.1/OG0004440.1/OG0005025.1/OG0006320.1/OG0006424.1</t>
  </si>
  <si>
    <t>OG0002782.1/OG0004141.1/OG0004240.1/OG0004272.1/OG0004339.1/OG0004747.1/OG0005721.1/OG0005931.1/OG0006161.1/OG0006757.1/OG0006942.1</t>
  </si>
  <si>
    <t>OG0000320.4/OG0000320.3/OG0000320.2/OG0000320.1/OG0000320.5/OG0001033.2/OG0001033.1/OG0003791.1/OG0004139.1/OG0004928.1/OG0005318.1/OG0006801.1</t>
  </si>
  <si>
    <t>OG0005467.1</t>
  </si>
  <si>
    <t>OG0000059.3/OG0000059.9/OG0000059.6/OG0000059.5/OG0000059.11/OG0000059.10/OG0000059.1/OG0000059.8/OG0000059.4/OG0000059.7/OG0000059.2/OG0000068.3/OG0000068.5/OG0000068.1/OG0000068.2/OG0000068.9/OG0000068.7/OG0000068.6/OG0000068.8/OG0000068.4/OG0000103.5/OG0000103.8/OG0000103.7/OG0000103.2/OG0000103.6/OG0000103.1/OG0000103.9/OG0000103.3/OG0000103.4/OG0000111.6/OG0000111.2/OG0000111.5/OG0000111.1/OG0000111.3/OG0000111.4/OG0000153.5/OG0000153.4/OG0000153.3/OG0000153.1/OG0000153.2/OG0000173.4/OG0000173.2/OG0000173.3/OG0000173.1/OG0000232.4/OG0000232.2/OG0000232.5/OG0000232.1/OG0000232.3/OG0000294.3/OG0000294.4/OG0000294.1/OG0000294.5/OG0000294.2/OG0000337.3/OG0000337.1/OG0000337.2/OG0000418.4/OG0000418.3/OG0000418.2/OG0000418.1/OG0000436.3/OG0000436.1/OG0000436.2/OG0000470.3/OG0000470.2/OG0000470.1/OG0000522.1/OG0000522.2/OG0000522.3/OG0000533.2/OG0000533.3/OG0000533.4/OG0000533.1/OG0000550.1/OG0000550.3/OG0000550.2/OG0000637.2/OG0000637.1/OG0000637.3/OG0000876.1/OG0000876.2/OG0000895.1/OG0000895.2/OG0000923.1/OG0000923.2/OG0000940.2/OG0000940.1/OG0000969.1/OG0000969.2/OG0000991.1/OG0000991.2/OG0001118.1/OG0001118.2/OG0001130.1/OG0001130.2/OG0001274.1/OG0001274.2/OG0001323.2/OG0001323.1/OG0001352.2/OG0001352.1/OG0001372.2/OG0001372.1/OG0001416.1/OG0001416.2/OG0001528.2/OG0001528.1/OG0001552.2/OG0001552.1/OG0001690.1/OG0001754.1/OG0001754.2/OG0001793.2/OG0001793.1/OG0001946.2/OG0001946.1/OG0001949.2/OG0001949.1/OG0002077.2/OG0002077.1/OG0002121.1/OG0002121.2/OG0002133.1/OG0002225.2/OG0002225.1/OG0002288.1/OG0002288.2/OG0002398.1/OG0002404.1/OG0002404.2/OG0002408.2/OG0002408.1/OG0002472.1/OG0002573.1/OG0002586.1/OG0002586.2/OG0002644.1/OG0002663.1/OG0002756.1/OG0002770.1/OG0002805.1/OG0002806.1/OG0002806.2/OG0002824.1/OG0002824.2/OG0002875.1/OG0002879.2/OG0002879.1/OG0002921.1/OG0002957.1/OG0003033.1/OG0003039.1/OG0003073.1/OG0003085.1/OG0003088.1/OG0003131.1/OG0003234.2/OG0003234.1/OG0003280.1/OG0003283.1/OG0003309.1/OG0003473.1/OG0003540.1/OG0003554.1/OG0003567.1/OG0003734.1/OG0003740.1/OG0003781.1/OG0003813.1/OG0003849.1/OG0003984.1/OG0004087.1/OG0004105.1/OG0004141.1/OG0004240.1/OG0004260.1/OG0004301.1/OG0004310.1/OG0004313.1/OG0004336.1/OG0004339.1/OG0004402.1/OG0004424.1/OG0004457.1/OG0004458.1/OG0004642.1/OG0004673.1/OG0004679.1/OG0004693.1/OG0004699.2/OG0004699.1/OG0004721.1/OG0004732.1/OG0004747.1/OG0004767.1/OG0004914.1/OG0004992.1/OG0005018.1/OG0005025.1/OG0005032.1/OG0005109.1/OG0005174.1/OG0005277.1/OG0005341.1/OG0005343.1/OG0005350.1/OG0005356.1/OG0005358.1/OG0005362.1/OG0005401.1/OG0005435.1/OG0005438.1/OG0005475.1/OG0005477.1/OG0005485.1/OG0005494.1/OG0005496.1/OG0005521.1/OG0005721.1/OG0005723.1/OG0005844.1/OG0005862.1/OG0005868.1/OG0005882.1/OG0005973.1/OG0006032.1/OG0006053.1/OG0006146.1/OG0006188.1/OG0006258.1/OG0006362.1/OG0006413.1/OG0006424.1/OG0006468.1/OG0006518.1/OG0006678.1/OG0006697.1/OG0006699.1/OG0006717.1/OG0006722.1/OG0006817.1/OG0006891.1/OG0006924.1/OG0006942.1/OG0007073.1/OG0007157.1/OG0007208.1/OG0007210.1/OG0007214.1/OG0007278.1/OG0007291.1/OG0007320.1/OG0007722.1/OG0007741.1/OG0007845.1/OG0007848.1/OG0008039.1/OG0009072.1</t>
  </si>
  <si>
    <t>OG0000512.1/OG0000512.8/OG0000512.3/OG0000512.7/OG0000512.9/OG0000512.5/OG0000512.6/OG0000512.4/OG0000512.2/OG0002231.1/OG0002231.2/OG0003576.1/OG0004784.1/OG0005474.1/OG0005560.1/OG0005609.1/OG0005794.1/OG0005927.1/OG0006397.1/OG0006692.1/OG0006746.1/OG0006746.2/OG0006989.1/OG0007000.1/OG0007459.1/OG0008059.1/OG0008563.1</t>
  </si>
  <si>
    <t>OG0000553.2/OG0000553.3/OG0000553.1/OG0000553.4/OG0000835.3/OG0000835.2/OG0000835.1/OG0001104.2/OG0001104.1/OG0003797.1/OG0003832.1/OG0004090.1/OG0004312.1/OG0005718.1/OG0005842.1/OG0005907.1/OG0006043.1/OG0006771.1/OG0006772.1/OG0006816.1/OG0006950.1/OG0006969.1/OG0007123.1/OG0007253.1/OG0007318.1/OG0007350.1/OG0007379.1/OG0007438.1/OG0007580.1/OG0007586.1/OG0007639.1/OG0007983.1/OG0008022.1/OG0008075.1/OG0008078.1/OG0008180.1/OG0008221.1/OG0008414.1/OG0008479.1/OG0008526.1</t>
  </si>
  <si>
    <t>OG0001177.1/OG0002073.1/OG0002073.2/OG0002168.1/OG0002282.1/OG0002353.1/OG0002382.1/OG0002653.1/OG0003735.1/OG0003797.1/OG0004023.1/OG0005326.1/OG0006227.1</t>
  </si>
  <si>
    <t>OG0000030.8/OG0000030.7/OG0000030.12/OG0000030.6/OG0000030.1/OG0000030.4/OG0000030.9/OG0000030.10/OG0000030.14/OG0000030.2/OG0000030.3/OG0000030.13/OG0000030.5/OG0000030.11/OG0000034.10/OG0000034.14/OG0000034.3/OG0000034.12/OG0000034.2/OG0000034.6/OG0000034.8/OG0000034.15/OG0000034.7/OG0000034.1/OG0000034.4/OG0000034.13/OG0000034.5/OG0000034.9/OG0000034.11/OG0000035.4/OG0000035.6/OG0000035.3/OG0000035.13/OG0000035.14/OG0000035.11/OG0000035.2/OG0000035.17/OG0000035.12/OG0000035.1/OG0000035.9/OG0000035.16/OG0000035.5/OG0000035.15/OG0000035.10/OG0000035.7/OG0000035.8/OG0000045.12/OG0000045.7/OG0000045.11/OG0000045.2/OG0000045.4/OG0000045.13/OG0000045.10/OG0000045.9/OG0000045.8/OG0000045.6/OG0000045.3/OG0000045.5/OG0000045.1/OG0000047.2/OG0000047.3/OG0000047.7/OG0000047.1/OG0000047.4/OG0000047.5/OG0000047.6/OG0000071.1/OG0000071.5/OG0000071.11/OG0000071.7/OG0000071.9/OG0000071.2/OG0000071.6/OG0000071.10/OG0000071.3/OG0000071.8/OG0000071.4/OG0000126.3/OG0000126.2/OG0000126.8/OG0000126.6/OG0000126.5/OG0000126.1/OG0000126.4/OG0000126.7/OG0000168.1/OG0000168.4/OG0000168.2/OG0000168.3/OG0000168.5/OG0000172.3/OG0000172.4/OG0000172.2/OG0000172.1/OG0000193.1/OG0000193.2/OG0000193.5/OG0000193.4/OG0000193.3/OG0000196.3/OG0000196.5/OG0000196.4/OG0000196.1/OG0000196.2/OG0000208.2/OG0000208.1/OG0000208.4/OG0000208.3/OG0000221.1/OG0000221.2/OG0000221.4/OG0000221.6/OG0000221.5/OG0000221.3/OG0000271.2/OG0000271.1/OG0000271.4/OG0000271.3/OG0000273.1/OG0000273.5/OG0000273.4/OG0000273.2/OG0000273.3/OG0000312.1/OG0000316.4/OG0000316.2/OG0000316.5/OG0000316.1/OG0000316.3/OG0000331.1/OG0000331.3/OG0000331.2/OG0000331.4/OG0000334.3/OG0000334.1/OG0000334.4/OG0000334.2/OG0000339.3/OG0000339.2/OG0000339.4/OG0000339.1/OG0000367.2/OG0000367.1/OG0000367.3/OG0000367.4/OG0000368.2/OG0000368.3/OG0000368.1/OG0000370.4/OG0000370.1/OG0000370.2/OG0000370.3/OG0000389.2/OG0000389.3/OG0000389.1/OG0000391.4/OG0000391.3/OG0000391.1/OG0000391.2/OG0000400.4/OG0000400.1/OG0000400.3/OG0000400.2/OG0000402.2/OG0000402.3/OG0000402.1/OG0000436.3/OG0000436.1/OG0000436.2/OG0000445.2/OG0000445.3/OG0000445.1/OG0000480.3/OG0000480.1/OG0000480.2/OG0000507.1/OG0000507.2/OG0000590.2/OG0000590.1/OG0000590.3/OG0000623.1/OG0000623.2/OG0000764.1/OG0000764.2/OG0000764.3/OG0000815.1/OG0000815.2/OG0000827.1/OG0000827.2/OG0000868.2/OG0000868.1/OG0000868.3/OG0000876.1/OG0000876.2/OG0000892.1/OG0000892.2/OG0000917.2/OG0000917.1/OG0000918.2/OG0000918.3/OG0000918.1/OG0000923.1/OG0000923.2/OG0000971.1/OG0000971.2/OG0000971.3/OG0000974.1/OG0000974.2/OG0001026.1/OG0001026.2/OG0001077.2/OG0001077.1/OG0001111.1/OG0001111.2/OG0001130.1/OG0001130.2/OG0001157.2/OG0001157.1/OG0001211.2/OG0001211.1/OG0001214.2/OG0001214.1/OG0001227.2/OG0001227.1/OG0001241.1/OG0001241.2/OG0001266.2/OG0001266.1/OG0001420.1/OG0001461.1/OG0001461.2/OG0001505.2/OG0001505.1/OG0001567.1/OG0001631.2/OG0001631.1/OG0001682.1/OG0001682.2/OG0001702.2/OG0001702.1/OG0001704.2/OG0001704.1/OG0001706.1/OG0001706.2/OG0001771.1/OG0001771.2/OG0001782.1/OG0001782.2/OG0001786.2/OG0001786.1/OG0001845.1/OG0001845.2/OG0001858.1/OG0001965.1/OG0001970.1/OG0001970.2/OG0002003.2/OG0002003.1/OG0002013.1/OG0002124.1/OG0002242.2/OG0002242.1/OG0002341.1/OG0002371.2/OG0002371.1/OG0002374.1/OG0002394.2/OG0002394.1/OG0002462.1/OG0002462.2/OG0002487.1/OG0002491.1/OG0002492.1/OG0002509.2/OG0002509.1/OG0002578.1/OG0002585.1/OG0002791.2/OG0002791.1/OG0002865.1/OG0002870.1/OG0002947.2/OG0002947.1/OG0002956.1/OG0002956.2/OG0003061.1/OG0003112.1/OG0003130.1/OG0003154.1/OG0003221.1/OG0003241.1/OG0003280.1/OG0003340.1/OG0003340.2/OG0003345.1/OG0003423.1/OG0003433.1/OG0003451.1/OG0003463.1/OG0003529.1/OG0003548.1/OG0003573.1/OG0003580.1/OG0003655.1/OG0003655.2/OG0003769.1/OG0003822.1/OG0004428.1/OG0004632.1/OG0004726.1/OG0004980.1/OG0005043.1/OG0005072.1/OG0005092.1/OG0005832.1/OG0006146.1/OG0006337.1/OG0006480.1/OG0006913.1/OG0007142.1/OG0007157.1</t>
  </si>
  <si>
    <t>OG0000266.6/OG0000266.3/OG0000266.5/OG0000266.1/OG0000266.2/OG0000266.4/OG0000390.1/OG0000390.3/OG0000390.5/OG0000390.6/OG0000390.4/OG0000390.2/OG0001626.1/OG0001626.2/OG0001696.1/OG0001696.2/OG0002628.2/OG0002628.1/OG0002905.1/OG0003207.1/OG0005947.1/OG0006225.1/OG0007609.1</t>
  </si>
  <si>
    <t>OG0001157.2/OG0001157.1/OG0001567.1/OG0001631.2/OG0001631.1/OG0001786.2/OG0001786.1/OG0003241.1</t>
  </si>
  <si>
    <t>OG0001522.4/OG0001522.1/OG0001522.2/OG0001522.3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</si>
  <si>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0000022.12/OG0000022.10/OG0000022.15/OG0000022.8/OG0000022.9/OG0000022.4/OG0000022.1/OG0000022.16/OG0000022.7/OG0000022.6/OG0000022.13/OG0000022.5/OG0000022.14/OG0000022.11/OG0000022.2/OG0000022.3/OG0000126.3/OG0000126.2/OG0000126.8/OG0000126.6/OG0000126.5/OG0000126.1/OG0000126.4/OG0000126.7/OG0000127.2/OG0000127.3/OG0000127.1/OG0000127.5/OG0000127.4/OG0000127.6/OG0000168.1/OG0000168.4/OG0000168.2/OG0000168.3/OG0000168.5/OG0000171.3/OG0000171.1/OG0000171.2/OG0000171.5/OG0000171.4/OG0000192.1/OG0000192.2/OG0000192.5/OG0000192.4/OG0000192.3/OG0000273.1/OG0000273.5/OG0000273.4/OG0000273.2/OG0000273.3/OG0000295.1/OG0000295.2/OG0000295.3/OG0000295.4/OG0000312.1/OG0000368.2/OG0000368.3/OG0000368.1/OG0000395.1/OG0000395.2/OG0000395.3/OG0000445.2/OG0000445.3/OG0000445.1/OG0000449.3/OG0000449.1/OG0000449.2/OG0000525.3/OG0000525.1/OG0000525.2/OG0000559.3/OG0000559.2/OG0000559.1/OG0000563.2/OG0000563.3/OG0000563.1/OG0000567.1/OG0000567.3/OG0000567.2/OG0000623.1/OG0000623.2/OG0000635.1/OG0000635.2/OG0000764.1/OG0000764.2/OG0000764.3/OG0000918.2/OG0000918.3/OG0000918.1/OG0000953.1/OG0000953.2/OG0001365.2/OG0001365.1/OG0001505.2/OG0001505.1/OG0001515.1/OG0001515.2/OG0001567.1/OG0001717.1/OG0001768.1/OG0001769.2/OG0001769.1/OG0002376.1/OG0002492.1/OG0002587.1/OG0002605.1/OG0002605.2/OG0002865.1/OG0003132.1/OG0003273.1/OG0003332.1/OG0003529.1/OG0005382.1/OG0006146.1/OG0006236.1/OG0007600.1</t>
  </si>
  <si>
    <t>OG0002168.1/OG0005444.1</t>
  </si>
  <si>
    <t>OG0000953.1/OG0000953.2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</si>
  <si>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0000053.9/OG0000053.10/OG0000053.2/OG0000053.7/OG0000053.12/OG0000053.4/OG0000053.1/OG0000053.6/OG0000053.11/OG0000053.8/OG0000053.5/OG0000053.3/OG0000081.3/OG0000081.9/OG0000081.8/OG0000081.5/OG0000081.4/OG0000081.1/OG0000081.6/OG0000081.7/OG0000081.2/OG0000103.5/OG0000103.8/OG0000103.7/OG0000103.2/OG0000103.6/OG0000103.1/OG0000103.9/OG0000103.3/OG0000103.4/OG0000127.2/OG0000127.3/OG0000127.1/OG0000127.5/OG0000127.4/OG0000127.6/OG0000128.2/OG0000128.5/OG0000128.4/OG0000128.3/OG0000128.6/OG0000128.7/OG0000128.1/OG0000130.5/OG0000130.4/OG0000130.7/OG0000130.6/OG0000130.3/OG0000130.2/OG0000130.1/OG0000155.5/OG0000155.4/OG0000155.3/OG0000155.1/OG0000155.6/OG0000155.2/OG0000175.3/OG0000175.1/OG0000175.2/OG0000175.6/OG0000175.5/OG0000175.4/OG0000184.3/OG0000184.1/OG0000184.4/OG0000184.2/OG0000196.3/OG0000196.5/OG0000196.4/OG0000196.1/OG0000196.2/OG0000208.2/OG0000208.1/OG0000208.4/OG0000208.3/OG0000212.5/OG0000212.1/OG0000212.3/OG0000212.2/OG0000212.4/OG0000214.1/OG0000214.3/OG0000214.4/OG0000214.2/OG0000214.5/OG0000237.2/OG0000237.1/OG0000237.3/OG0000237.4/OG0000237.5/OG0000271.2/OG0000271.1/OG0000271.4/OG0000271.3/OG0000272.4/OG0000272.1/OG0000272.2/OG0000272.5/OG0000272.3/OG0000291.3/OG0000291.4/OG0000291.2/OG0000291.1/OG0000296.1/OG0000296.2/OG0000296.3/OG0000306.4/OG0000306.1/OG0000306.2/OG0000306.3/OG0000315.1/OG0000315.2/OG0000315.3/OG0000315.4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0000495.2/OG0000495.1/OG0000495.3/OG0000508.3/OG0000508.1/OG0000508.2/OG0000533.2/OG0000533.3/OG0000533.4/OG0000533.1/OG0000537.3/OG0000537.1/OG0000537.2/OG0000541.1/OG0000541.2/OG0000541.3/OG0000542.1/OG0000542.2/OG0000542.3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0000934.3/OG0000934.1/OG0000934.2/OG0000937.2/OG0000937.1/OG0001005.2/OG0001005.1/OG0001030.3/OG0001030.2/OG0001030.1/OG0001036.1/OG0001110.1/OG0001110.2/OG0001124.1/OG0001124.2/OG0001163.2/OG0001163.1/OG0001171.2/OG0001171.1/OG0001211.2/OG0001211.1/OG0001214.2/OG0001214.1/OG0001272.2/OG0001272.1/OG0001274.1/OG0001274.2/OG0001296.1/OG0001296.2/OG0001314.1/OG0001314.2/OG0001356.1/OG0001356.2/OG0001371.1/OG0001371.2/OG0001393.1/OG0001393.2/OG0001416.1/OG0001416.2/OG0001417.2/OG0001417.1/OG0001493.1/OG0001493.2/OG0001526.2/OG0001526.1/OG0001542.2/OG0001542.1/OG0001551.1/OG0001574.2/OG0001574.1/OG0001610.1/OG0001621.2/OG0001621.1/OG0001771.1/OG0001771.2/OG0001830.2/OG0001830.1/OG0002029.1/OG0002029.2/OG0002034.1/OG0002061.1/OG0002102.1/OG0002219.1/OG0002225.2/OG0002225.1/OG0002242.2/OG0002242.1/OG0002362.1/OG0002394.2/OG0002394.1/OG0002406.1/OG0002485.2/OG0002485.1/OG0002611.1/OG0002644.1/OG0002712.1/OG0002757.1/OG0002939.1/OG0002956.1/OG0002956.2/OG0002974.1/OG0003085.1/OG0003120.1/OG0003142.1/OG0003164.1/OG0003289.1/OG0003547.1/OG0003587.1/OG0003695.1/OG0003737.1/OG0003742.1/OG0004001.1/OG0004267.1/OG0004355.1/OG0004424.1/OG0004709.1/OG0004721.1/OG0004732.1/OG0004979.1/OG0005032.1/OG0005094.1/OG0005109.1/OG0005132.1/OG0005291.1/OG0005338.1/OG0005351.1/OG0005369.1/OG0005445.1/OG0005485.1/OG0005918.1/OG0006161.1/OG0006297.1/OG0006757.1/OG0006924.1/OG0006946.1/OG0007808.1/OG0007848.1</t>
  </si>
  <si>
    <t>OG0000479.2/OG0000479.1/OG0000612.2/OG0000612.3/OG0000612.1/OG0002480.1/OG0002928.2/OG0002928.1/OG0004081.1/OG0004114.1/OG0004392.1/OG0004696.1/OG0004705.1/OG0005326.1/OG0005398.1/OG0005443.1/OG0005500.1/OG0005756.1/OG0006154.1/OG0006285.1/OG0006451.1/OG0006957.1/OG0007396.1/OG0007438.1/OG0007666.1/OG0008078.1/OG0008144.1/OG0008809.1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</si>
  <si>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0000103.5/OG0000103.8/OG0000103.7/OG0000103.2/OG0000103.6/OG0000103.1/OG0000103.9/OG0000103.3/OG0000103.4/OG0000142.2/OG0000142.1/OG0000142.3/OG0000155.5/OG0000155.4/OG0000155.3/OG0000155.1/OG0000155.6/OG0000155.2/OG0000178.3/OG0000178.6/OG0000178.4/OG0000178.5/OG0000178.1/OG0000178.2/OG0000221.1/OG0000221.2/OG0000221.4/OG0000221.6/OG0000221.5/OG0000221.3/OG0000229.4/OG0000229.5/OG0000229.3/OG0000229.1/OG0000229.2/OG0000237.2/OG0000237.1/OG0000237.3/OG0000237.4/OG0000237.5/OG0000291.3/OG0000291.4/OG0000291.2/OG0000291.1/OG0000306.4/OG0000306.1/OG0000306.2/OG0000306.3/OG0000328.1/OG0000328.4/OG0000328.3/OG0000328.2/OG0000337.3/OG0000337.1/OG0000337.2/OG0000436.3/OG0000436.1/OG0000436.2/OG0000458.1/OG0000458.3/OG0000458.4/OG0000458.2/OG0000508.3/OG0000508.1/OG0000508.2/OG0000597.1/OG0000597.2/OG0000597.3/OG0000616.2/OG0000616.1/OG0000616.3/OG0000654.2/OG0000654.3/OG0000654.1/OG0000672.2/OG0000672.1/OG0000673.2/OG0000673.1/OG0000814.3/OG0000814.1/OG0000814.2/OG0000895.1/OG0000895.2/OG0000923.1/OG0000923.2/OG0000949.1/OG0000949.2/OG0000969.1/OG0000969.2/OG0001030.3/OG0001030.2/OG0001030.1/OG0001054.1/OG0001054.2/OG0001251.2/OG0001251.1/OG0001272.2/OG0001272.1/OG0001314.1/OG0001314.2/OG0001371.1/OG0001371.2/OG0001416.1/OG0001416.2/OG0001615.2/OG0001615.1/OG0001754.1/OG0001754.2/OG0001844.2/OG0001844.1/OG0002013.1/OG0002219.1/OG0002266.1/OG0002644.1/OG0002757.1/OG0002879.2/OG0002879.1/OG0002939.1/OG0003062.1/OG0003130.1/OG0003299.1/OG0003433.1/OG0003583.1/OG0004001.1/OG0004131.1/OG0004313.1/OG0004692.1/OG0005553.1/OG0005864.1/OG0006161.1/OG0006297.1/OG0006757.1/OG0006891.1/OG0007208.1/OG0007278.1/OG0007848.1/OG0008039.1/OG0008553.1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</si>
  <si>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0000030.8/OG0000030.7/OG0000030.12/OG0000030.6/OG0000030.1/OG0000030.4/OG0000030.9/OG0000030.10/OG0000030.14/OG0000030.2/OG0000030.3/OG0000030.13/OG0000030.5/OG0000030.11/OG0000076.4/OG0000076.7/OG0000076.9/OG0000076.3/OG0000076.5/OG0000076.6/OG0000076.10/OG0000076.1/OG0000076.8/OG0000076.2/OG0000126.3/OG0000126.2/OG0000126.8/OG0000126.6/OG0000126.5/OG0000126.1/OG0000126.4/OG0000126.7/OG0000130.5/OG0000130.4/OG0000130.7/OG0000130.6/OG0000130.3/OG0000130.2/OG0000130.1/OG0000155.5/OG0000155.4/OG0000155.3/OG0000155.1/OG0000155.6/OG0000155.2/OG0000180.6/OG0000180.4/OG0000180.3/OG0000180.2/OG0000180.5/OG0000180.1/OG0000271.2/OG0000271.1/OG0000271.4/OG0000271.3/OG0000291.3/OG0000291.4/OG0000291.2/OG0000291.1/OG0000292.1/OG0000292.2/OG0000292.3/OG0000295.1/OG0000295.2/OG0000295.3/OG0000295.4/OG0000299.2/OG0000299.4/OG0000299.3/OG0000299.1/OG0000310.1/OG0000310.2/OG0000310.4/OG0000310.5/OG0000310.3/OG0000316.4/OG0000316.2/OG0000316.5/OG0000316.1/OG0000316.3/OG0000337.3/OG0000337.1/OG0000337.2/OG0000370.4/OG0000370.1/OG0000370.2/OG0000370.3/OG0000400.4/OG0000400.1/OG0000400.3/OG0000400.2/OG0000449.3/OG0000449.1/OG0000449.2/OG0000495.2/OG0000495.1/OG0000495.3/OG0000541.1/OG0000541.2/OG0000541.3/OG0000542.1/OG0000542.2/OG0000542.3/OG0000590.2/OG0000590.1/OG0000590.3/OG0000608.1/OG0000608.2/OG0000617.1/OG0000617.2/OG0000617.3/OG0000833.2/OG0000833.1/OG0000854.1/OG0000854.2/OG0000889.2/OG0000889.1/OG0000948.1/OG0000948.2/OG0001017.1/OG0001017.2/OG0001052.2/OG0001052.1/OG0001122.3/OG0001122.1/OG0001122.2/OG0001130.1/OG0001130.2/OG0001149.1/OG0001149.2/OG0001153.2/OG0001153.1/OG0001157.2/OG0001157.1/OG0001203.2/OG0001203.1/OG0001205.1/OG0001205.2/OG0001349.1/OG0001461.1/OG0001461.2/OG0001559.2/OG0001559.1/OG0001702.2/OG0001702.1/OG0001757.2/OG0001757.1/OG0001830.2/OG0001830.1/OG0001956.1/OG0002036.1/OG0002042.2/OG0002042.1/OG0002077.2/OG0002077.1/OG0002178.1/OG0002178.2/OG0002248.1/OG0002277.2/OG0002277.1/OG0002281.1/OG0002281.2/OG0002360.1/OG0002360.2/OG0002379.1/OG0002379.2/OG0002578.1/OG0002586.1/OG0002586.2/OG0002620.1/OG0002645.1/OG0002746.1/OG0002767.1/OG0002770.1/OG0002801.1/OG0002806.1/OG0002806.2/OG0002809.2/OG0002809.1/OG0002876.1/OG0002896.1/OG0002958.1/OG0002969.1/OG0003026.1/OG0003088.1/OG0003090.1/OG0003105.1/OG0003120.1/OG0003309.1/OG0003336.1/OG0003344.1/OG0003481.1/OG0003539.1/OG0003566.1/OG0003698.1/OG0003721.1/OG0003793.1/OG0003837.1/OG0003846.1/OG0003943.1/OG0004006.1/OG0004032.1/OG0004059.1/OG0004072.1/OG0004092.1/OG0004095.1/OG0004105.1/OG0004127.1/OG0004152.1/OG0004160.1/OG0004301.1/OG0004315.1/OG0004347.1/OG0004568.1/OG0004620.1/OG0004883.1/OG0004981.1/OG0004990.1/OG0005042.1/OG0005083.1/OG0005343.1/OG0005359.1/OG0005382.1/OG0005431.1/OG0005509.1/OG0005520.1/OG0005583.1/OG0005713.1/OG0005850.1/OG0005882.1/OG0005993.1/OG0006056.1/OG0006236.1/OG0006240.1/OG0006248.1/OG0006288.1/OG0006337.1/OG0006415.1/OG0006440.1/OG0006490.1/OG0006518.1/OG0006673.1/OG0006706.1/OG0007210.1/OG0007331.1/OG0007600.1</t>
  </si>
  <si>
    <t>OG0000130.5/OG0000130.4/OG0000130.7/OG0000130.6/OG0000130.3/OG0000130.2/OG0000130.1/OG0000271.2/OG0000271.1/OG0000271.4/OG0000271.3/OG0000370.4/OG0000370.1/OG0000370.2/OG0000370.3/OG0000495.2/OG0000495.1/OG0000495.3/OG0000542.1/OG0000542.2/OG0000542.3/OG0001830.2/OG0001830.1/OG0003120.1</t>
  </si>
  <si>
    <t>OG0001215.1/OG0001215.2/OG0005560.1/OG0007884.1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</si>
  <si>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0000081.3/OG0000081.9/OG0000081.8/OG0000081.5/OG0000081.4/OG0000081.1/OG0000081.6/OG0000081.7/OG0000081.2/OG0000103.5/OG0000103.8/OG0000103.7/OG0000103.2/OG0000103.6/OG0000103.1/OG0000103.9/OG0000103.3/OG0000103.4/OG0000128.2/OG0000128.5/OG0000128.4/OG0000128.3/OG0000128.6/OG0000128.7/OG0000128.1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0000212.5/OG0000212.1/OG0000212.3/OG0000212.2/OG0000212.4/OG0000229.4/OG0000229.5/OG0000229.3/OG0000229.1/OG0000229.2/OG0000237.2/OG0000237.1/OG0000237.3/OG0000237.4/OG0000237.5/OG0000271.2/OG0000271.1/OG0000271.4/OG0000271.3/OG0000306.4/OG0000306.1/OG0000306.2/OG0000306.3/OG0000315.1/OG0000315.2/OG0000315.3/OG0000315.4/OG0000328.1/OG0000328.4/OG0000328.3/OG0000328.2/OG0000340.4/OG0000340.1/OG0000340.3/OG0000340.2/OG0000367.2/OG0000367.1/OG0000367.3/OG0000367.4/OG0000370.4/OG0000370.1/OG0000370.2/OG0000370.3/OG0000372.5/OG0000372.3/OG0000372.4/OG0000372.1/OG0000372.2/OG0000401.3/OG0000401.1/OG0000401.2/OG0000436.3/OG0000436.1/OG0000436.2/OG0000495.2/OG0000495.1/OG0000495.3/OG0000508.3/OG0000508.1/OG0000508.2/OG0000537.3/OG0000537.1/OG0000537.2/OG0000541.1/OG0000541.2/OG0000541.3/OG0000542.1/OG0000542.2/OG0000542.3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0000732.1/OG0000732.2/OG0000732.3/OG0000809.3/OG0000809.1/OG0000809.2/OG0000813.2/OG0000813.1/OG0000836.3/OG0000836.2/OG0000836.1/OG0000859.1/OG0000859.2/OG0000859.3/OG0000863.1/OG0000863.2/OG0000868.2/OG0000868.1/OG0000868.3/OG0000878.2/OG0000878.1/OG0000878.3/OG0000923.1/OG0000923.2/OG0000937.2/OG0000937.1/OG0001005.2/OG0001005.1/OG0001030.3/OG0001030.2/OG0001030.1/OG0001036.1/OG0001110.1/OG0001110.2/OG0001124.1/OG0001124.2/OG0001163.2/OG0001163.1/OG0001171.2/OG0001171.1/OG0001211.2/OG0001211.1/OG0001214.2/OG0001214.1/OG0001274.1/OG0001274.2/OG0001296.1/OG0001296.2/OG0001371.1/OG0001371.2/OG0001393.1/OG0001393.2/OG0001416.1/OG0001416.2/OG0001417.2/OG0001417.1/OG0001493.1/OG0001493.2/OG0001526.2/OG0001526.1/OG0001542.2/OG0001542.1/OG0001551.1/OG0001574.2/OG0001574.1/OG0001610.1/OG0001615.2/OG0001615.1/OG0001621.2/OG0001621.1/OG0001830.2/OG0001830.1/OG0001844.2/OG0001844.1/OG0002034.1/OG0002061.1/OG0002102.1/OG0002219.1/OG0002225.2/OG0002225.1/OG0002242.2/OG0002242.1/OG0002266.1/OG0002362.1/OG0002394.2/OG0002394.1/OG0002406.1/OG0002611.1/OG0002712.1/OG0002757.1/OG0002939.1/OG0002956.1/OG0002956.2/OG0002974.1/OG0003085.1/OG0003120.1/OG0003130.1/OG0003142.1/OG0003164.1/OG0003289.1/OG0003547.1/OG0003583.1/OG0003587.1/OG0003695.1/OG0003737.1/OG0003742.1/OG0004001.1/OG0004267.1/OG0004355.1/OG0004424.1/OG0004692.1/OG0004709.1/OG0004721.1/OG0004732.1/OG0004979.1/OG0005032.1/OG0005094.1/OG0005109.1/OG0005132.1/OG0005291.1/OG0005338.1/OG0005351.1/OG0005369.1/OG0005445.1/OG0005485.1/OG0005918.1/OG0006297.1/OG0006924.1/OG0006946.1/OG0007808.1</t>
  </si>
  <si>
    <t>OG0000479.2/OG0000479.1/OG0000612.2/OG0000612.3/OG0000612.1/OG0002480.1/OG0002928.2/OG0002928.1/OG0004081.1/OG0004114.1/OG0004392.1/OG0004696.1/OG0004705.1/OG0005326.1/OG0005366.1/OG0005443.1/OG0005500.1/OG0005756.1/OG0006154.1/OG0006451.1/OG0006957.1/OG0007396.1/OG0007438.1/OG0007666.1/OG0008078.1/OG0008144.1</t>
  </si>
  <si>
    <t>OG0000103.5/OG0000103.8/OG0000103.7/OG0000103.2/OG0000103.6/OG0000103.1/OG0000103.9/OG0000103.3/OG0000103.4/OG0000229.4/OG0000229.5/OG0000229.3/OG0000229.1/OG0000229.2/OG0000237.2/OG0000237.1/OG0000237.3/OG0000237.4/OG0000237.5/OG0000328.1/OG0000328.4/OG0000328.3/OG0000328.2/OG0000436.3/OG0000436.1/OG0000436.2/OG0000597.1/OG0000597.2/OG0000597.3/OG0000616.2/OG0000616.1/OG0000616.3/OG0000654.2/OG0000654.3/OG0000654.1/OG0000923.1/OG0000923.2/OG0001030.3/OG0001030.2/OG0001030.1/OG0001371.1/OG0001371.2/OG0001416.1/OG0001416.2/OG0001615.2/OG0001615.1/OG0001844.2/OG0001844.1/OG0002219.1/OG0002266.1/OG0002757.1/OG0003130.1/OG0003583.1/OG0004692.1</t>
  </si>
  <si>
    <t>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0000081.3/OG0000081.9/OG0000081.8/OG0000081.5/OG0000081.4/OG0000081.1/OG0000081.6/OG0000081.7/OG0000081.2/OG0000103.5/OG0000103.8/OG0000103.7/OG0000103.2/OG0000103.6/OG0000103.1/OG0000103.9/OG0000103.3/OG0000103.4/OG0000128.2/OG0000128.5/OG0000128.4/OG0000128.3/OG0000128.6/OG0000128.7/OG0000128.1/OG0000130.5/OG0000130.4/OG0000130.7/OG0000130.6/OG0000130.3/OG0000130.2/OG0000130.1/OG0000175.3/OG0000175.1/OG0000175.2/OG0000175.6/OG0000175.5/OG0000175.4/OG0000184.3/OG0000184.1/OG0000184.4/OG0000184.2/OG0000196.3/OG0000196.5/OG0000196.4/OG0000196.1/OG0000196.2/OG0000208.2/OG0000208.1/OG0000208.4/OG0000208.3/OG0000212.5/OG0000212.1/OG0000212.3/OG0000212.2/OG0000212.4/OG0000237.2/OG0000237.1/OG0000237.3/OG0000237.4/OG0000237.5/OG0000271.2/OG0000271.1/OG0000271.4/OG0000271.3/OG0000306.4/OG0000306.1/OG0000306.2/OG0000306.3/OG0000315.1/OG0000315.2/OG0000315.3/OG0000315.4/OG0000340.4/OG0000340.1/OG0000340.3/OG0000340.2/OG0000367.2/OG0000367.1/OG0000367.3/OG0000367.4/OG0000370.4/OG0000370.1/OG0000370.2/OG0000370.3/OG0000372.5/OG0000372.3/OG0000372.4/OG0000372.1/OG0000372.2/OG0000401.3/OG0000401.1/OG0000401.2/OG0000495.2/OG0000495.1/OG0000495.3/OG0000508.3/OG0000508.1/OG0000508.2/OG0000537.3/OG0000537.1/OG0000537.2/OG0000541.1/OG0000541.2/OG0000541.3/OG0000542.1/OG0000542.2/OG0000542.3/OG0000548.2/OG0000548.1/OG0000548.3/OG0000594.1/OG0000594.2/OG0000594.3/OG0000594.4/OG0000597.1/OG0000597.2/OG0000597.3/OG0000621.3/OG0000621.4/OG0000621.1/OG0000621.2/OG0000632.1/OG0000632.2/OG0000650.1/OG0000650.2/OG0000650.3/OG0000732.1/OG0000732.2/OG0000732.3/OG0000809.3/OG0000809.1/OG0000809.2/OG0000813.2/OG0000813.1/OG0000836.3/OG0000836.2/OG0000836.1/OG0000859.1/OG0000859.2/OG0000859.3/OG0000863.1/OG0000863.2/OG0000868.2/OG0000868.1/OG0000868.3/OG0000878.2/OG0000878.1/OG0000878.3/OG0000937.2/OG0000937.1/OG0001005.2/OG0001005.1/OG0001030.3/OG0001030.2/OG0001030.1/OG0001036.1/OG0001110.1/OG0001110.2/OG0001124.1/OG0001124.2/OG0001163.2/OG0001163.1/OG0001171.2/OG0001171.1/OG0001211.2/OG0001211.1/OG0001214.2/OG0001214.1/OG0001274.1/OG0001274.2/OG0001296.1/OG0001296.2/OG0001371.1/OG0001371.2/OG0001393.1/OG0001393.2/OG0001417.2/OG0001417.1/OG0001493.1/OG0001493.2/OG0001526.2/OG0001526.1/OG0001542.2/OG0001542.1/OG0001551.1/OG0001574.2/OG0001574.1/OG0001610.1/OG0001621.2/OG0001621.1/OG0001830.2/OG0001830.1/OG0002034.1/OG0002061.1/OG0002102.1/OG0002219.1/OG0002225.2/OG0002225.1/OG0002242.2/OG0002242.1/OG0002362.1/OG0002394.2/OG0002394.1/OG0002406.1/OG0002611.1/OG0002712.1/OG0002757.1/OG0002939.1/OG0002956.1/OG0002956.2/OG0002974.1/OG0003085.1/OG0003120.1/OG0003142.1/OG0003164.1/OG0003289.1/OG0003547.1/OG0003587.1/OG0003695.1/OG0003737.1/OG0003742.1/OG0004001.1/OG0004267.1/OG0004355.1/OG0004424.1/OG0004709.1/OG0004721.1/OG0004732.1/OG0004979.1/OG0005032.1/OG0005094.1/OG0005109.1/OG0005132.1/OG0005291.1/OG0005338.1/OG0005351.1/OG0005369.1/OG0005445.1/OG0005485.1/OG0005918.1/OG0006297.1/OG0006924.1/OG0006946.1/OG0007808.1</t>
  </si>
  <si>
    <t>OG0000479.2/OG0000479.1/OG0000612.2/OG0000612.3/OG0000612.1/OG0002480.1/OG0002928.2/OG0002928.1/OG0004081.1/OG0004114.1/OG0004392.1/OG0004696.1/OG0004705.1/OG0005326.1/OG0005443.1/OG0005500.1/OG0005756.1/OG0006154.1/OG0006451.1/OG0006957.1/OG0007396.1/OG0007438.1/OG0007666.1/OG0008078.1/OG0008144.1</t>
  </si>
  <si>
    <t>OG0000377.1/OG0000377.3/OG0000377.2/OG0001795.2/OG0001795.1/OG0003350.1/OG0003671.1/OG0004706.1/OG0005572.1/OG0005606.1/OG0005803.1/OG0006412.1/OG0006435.1/OG0006435.2/OG0006883.1/OG0007144.1/OG0008014.1</t>
  </si>
  <si>
    <t>OG0003160.1/OG0004456.1/OG0004702.1/OG0006750.1/OG0007186.1/OG0008170.1</t>
  </si>
  <si>
    <t>OG0000054.3/OG0000054.7/OG0000054.6/OG0000054.4/OG0000054.2/OG0000054.1/OG0000054.5/OG0000085.2/OG0000085.1/OG0000085.5/OG0000085.7/OG0000085.6/OG0000085.4/OG0000085.3/OG0000172.3/OG0000172.4/OG0000172.2/OG0000172.1/OG0000187.6/OG0000187.5/OG0000187.4/OG0000187.3/OG0000187.1/OG0000187.2/OG0000215.4/OG0000215.5/OG0000215.3/OG0000215.1/OG0000215.2/OG0000318.4/OG0000318.2/OG0000318.1/OG0000318.3/OG0000358.2/OG0000358.1/OG0000358.3/OG0000358.4/OG0000526.3/OG0000526.2/OG0000526.1/OG0000671.3/OG0000671.1/OG0000671.2/OG0000696.1/OG0000696.2/OG0000696.3/OG0000704.2/OG0000704.1/OG0000704.3/OG0000707.1/OG0000707.3/OG0000707.2/OG0000710.3/OG0000710.1/OG0000710.2/OG0000737.1/OG0000737.3/OG0000737.2/OG0000745.2/OG0000745.1/OG0000745.3/OG0000756.1/OG0000854.1/OG0000854.2/OG0000893.1/OG0000893.2/OG0000915.1/OG0000915.2/OG0000945.1/OG0000945.2/OG0000972.1/OG0000972.2/OG0000994.2/OG0000994.1/OG0001032.2/OG0001032.1/OG0001120.2/OG0001120.1/OG0001157.2/OG0001157.1/OG0001173.2/OG0001173.1/OG0001176.1/OG0001176.2/OG0001275.2/OG0001275.1/OG0001510.2/OG0001510.1/OG0001543.2/OG0001543.1/OG0001577.2/OG0001577.1/OG0001870.2/OG0001870.1/OG0001945.1/OG0001945.2/OG0001963.1/OG0001963.2/OG0001964.1/OG0002165.1/OG0002241.1/OG0002241.2/OG0002254.1/OG0002493.2/OG0002493.1/OG0002591.1/OG0002668.2/OG0002668.1/OG0002774.2/OG0002774.1/OG0002790.1/OG0002918.1/OG0002943.2/OG0002943.1/OG0003049.1/OG0003056.2/OG0003056.1/OG0003146.1/OG0003690.1/OG0003721.1/OG0003802.1/OG0003919.1/OG0003949.2/OG0003949.1/OG0004011.1/OG0004042.1/OG0004044.1/OG0004108.1/OG0004155.1/OG0004333.1/OG0004345.1/OG0004400.1/OG0004419.1/OG0004422.1/OG0004426.1/OG0004742.1/OG0004755.1/OG0004757.1/OG0004785.1/OG0004949.1/OG0004980.1/OG0004992.1/OG0005035.1/OG0005086.1/OG0005140.1/OG0005402.1/OG0005451.1/OG0005510.1/OG0005568.1/OG0005657.1/OG0005879.1/OG0006025.1/OG0006041.1/OG0006197.1/OG0006234.1/OG0006286.1/OG0006307.1/OG0006327.1/OG0006425.1/OG0006442.1/OG0006647.1/OG0007582.1/OG0007696.1/OG0007748.1/OG0007756.1/OG0007789.1/OG0007998.1/OG0008053.1/OG0008782.1</t>
  </si>
  <si>
    <t>OG0000224.5/OG0000224.3/OG0000224.4/OG0000224.2/OG0000224.1/OG0000224.6/OG0000785.1/OG0000785.2/OG0000889.2/OG0000889.1/OG0001461.1/OG0001461.2/OG0001779.1/OG0001956.1/OG0002284.1/OG0003088.1/OG0003134.1/OG0003163.1/OG0004610.1/OG0004724.1/OG0005083.1/OG0006706.1</t>
  </si>
  <si>
    <t>OG0000130.5/OG0000130.4/OG0000130.7/OG0000130.6/OG0000130.3/OG0000130.2/OG0000130.1/OG0001830.2/OG0001830.1</t>
  </si>
  <si>
    <t>OG0000495.2/OG0000495.1/OG0000495.3/OG0003120.1</t>
  </si>
  <si>
    <t>OG0000073.10/OG0000073.7/OG0000073.3/OG0000073.11/OG0000073.8/OG0000073.1/OG0000073.5/OG0000073.2/OG0000073.9/OG0000073.4/OG0000073.6/OG0000105.3/OG0000105.1/OG0000105.5/OG0000105.7/OG0000105.6/OG0000105.2/OG0000105.4/OG0000172.3/OG0000172.4/OG0000172.2/OG0000172.1/OG0000280.1/OG0000280.2/OG0000280.4/OG0000280.3/OG0000299.2/OG0000299.4/OG0000299.3/OG0000299.1/OG0000351.4/OG0000351.3/OG0000351.1/OG0000351.2/OG0000419.4/OG0000419.3/OG0000419.2/OG0000419.1/OG0000485.1/OG0000485.3/OG0000485.2/OG0000526.3/OG0000526.2/OG0000526.1/OG0000583.2/OG0000583.1/OG0000583.3/OG0000696.1/OG0000696.2/OG0000696.3/OG0000741.2/OG0000741.1/OG0000741.3/OG0000785.1/OG0000785.2/OG0000917.2/OG0000917.1/OG0000947.1/OG0000947.2/OG0001420.1/OG0001567.1/OG0001607.2/OG0001607.1/OG0001942.1/OG0001942.2/OG0001963.1/OG0001963.2/OG0002254.1/OG0002292.2/OG0002292.1/OG0002377.1/OG0002377.2/OG0002379.1/OG0002379.2/OG0002659.1/OG0002824.1/OG0002824.2/OG0002920.1/OG0002934.1/OG0002947.2/OG0002947.1/OG0003221.1/OG0003303.1/OG0003580.1/OG0003854.1/OG0003993.1/OG0004103.1/OG0004407.1/OG0004428.1/OG0004620.1/OG0004726.1/OG0004767.1/OG0004930.1/OG0004980.1/OG0005278.1/OG0005491.1/OG0006147.1/OG0006286.1/OG0006338.1/OG0006425.1/OG0006832.1/OG0008053.1</t>
  </si>
  <si>
    <t>OG0002259.1/OG0004712.1/OG0006714.1/OG0007336.1/OG0007675.1</t>
  </si>
  <si>
    <t>OG0004319.1/OG0004614.1/OG0004955.1</t>
  </si>
  <si>
    <t>OG0001945.1/OG0001945.2/OG0002947.2/OG0002947.1/OG0004319.1/OG0004614.1/OG0004955.1</t>
  </si>
  <si>
    <t>OG0000073.10/OG0000073.7/OG0000073.3/OG0000073.11/OG0000073.8/OG0000073.1/OG0000073.5/OG0000073.2/OG0000073.9/OG0000073.4/OG0000073.6/OG0000485.1/OG0000485.3/OG0000485.2/OG0000583.2/OG0000583.1/OG0000583.3/OG0000696.1/OG0000696.2/OG0000696.3/OG0000741.2/OG0000741.1/OG0000741.3/OG0000947.1/OG0000947.2/OG0002292.2/OG0002292.1/OG0002377.1/OG0002377.2/OG0002659.1/OG0002824.1/OG0002824.2/OG0002934.1/OG0004726.1/OG0005278.1/OG0006286.1/OG0006425.1/OG0008053.1</t>
  </si>
  <si>
    <t>OG0004614.1/OG0004955.1</t>
  </si>
  <si>
    <t>OG0001522.4/OG0001522.1/OG0001522.2/OG0001522.3/OG0004285.1/OG0007144.1/OG0007407.1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</si>
  <si>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0000130.5/OG0000130.4/OG0000130.7/OG0000130.6/OG0000130.3/OG0000130.2/OG0000130.1/OG0000155.5/OG0000155.4/OG0000155.3/OG0000155.1/OG0000155.6/OG0000155.2/OG0000271.2/OG0000271.1/OG0000271.4/OG0000271.3/OG0000291.3/OG0000291.4/OG0000291.2/OG0000291.1/OG0000370.4/OG0000370.1/OG0000370.2/OG0000370.3/OG0000495.2/OG0000495.1/OG0000495.3/OG0000542.1/OG0000542.2/OG0000542.3/OG0001830.2/OG0001830.1/OG0003120.1</t>
  </si>
  <si>
    <t>OG0000018.12/OG0000018.1/OG0000018.7/OG0000018.6/OG0000018.11/OG0000018.4/OG0000018.10/OG0000018.9/OG0000018.3/OG0000018.14/OG0000018.8/OG0000018.13/OG0000018.15/OG0000018.2/OG0000018.5/OG0000126.3/OG0000126.2/OG0000126.8/OG0000126.6/OG0000126.5/OG0000126.1/OG0000126.4/OG0000126.7/OG0000168.1/OG0000168.4/OG0000168.2/OG0000168.3/OG0000168.5/OG0000171.3/OG0000171.1/OG0000171.2/OG0000171.5/OG0000171.4/OG0000192.1/OG0000192.2/OG0000192.5/OG0000192.4/OG0000192.3/OG0000273.1/OG0000273.5/OG0000273.4/OG0000273.2/OG0000273.3/OG0000312.1/OG0000368.2/OG0000368.3/OG0000368.1/OG0000395.1/OG0000395.2/OG0000395.3/OG0000445.2/OG0000445.3/OG0000445.1/OG0000623.1/OG0000623.2/OG0000635.1/OG0000635.2/OG0000764.1/OG0000764.2/OG0000764.3/OG0000918.2/OG0000918.3/OG0000918.1/OG0001505.2/OG0001505.1/OG0001515.1/OG0001515.2/OG0001567.1/OG0001768.1/OG0001769.2/OG0001769.1/OG0002492.1/OG0002605.1/OG0002605.2/OG0002865.1</t>
  </si>
  <si>
    <t>OG0001699.1/OG0005326.1</t>
  </si>
  <si>
    <t>OG0000028.8/OG0000028.1/OG0000028.5/OG0000028.3/OG0000028.6/OG0000028.4/OG0000028.11/OG0000028.7/OG0000028.2/OG0000028.15/OG0000028.17/OG0000028.13/OG0000028.12/OG0000028.9/OG0000028.16/OG0000028.10/OG0000028.14/OG0000097.4/OG0000097.5/OG0000097.1/OG0000097.3/OG0000097.2/OG0000097.6/OG0000146.3/OG0000146.2/OG0000146.5/OG0000146.1/OG0000146.7/OG0000146.6/OG0000146.4/OG0000370.4/OG0000370.1/OG0000370.2/OG0000370.3/OG0000426.3/OG0000426.1/OG0000426.2/OG0000498.1/OG0000498.3/OG0000498.2/OG0000498.4/OG0000542.1/OG0000542.2/OG0000542.3/OG0000676.3/OG0000676.1/OG0000676.2/OG0000686.1/OG0000686.2/OG0000686.3/OG0000966.2/OG0000966.1/OG0001068.2/OG0001068.1/OG0001211.2/OG0001211.1/OG0001214.2/OG0001214.1/OG0002394.2/OG0002394.1/OG0002740.2/OG0002740.1/OG0002956.1/OG0002956.2/OG0004250.1/OG0004970.1/OG0005445.1/OG0008208.1</t>
  </si>
  <si>
    <t>OG0000027.2/OG0000027.7/OG0000027.8/OG0000027.3/OG0000027.1/OG0000027.9/OG0000027.4/OG0000027.5/OG0000027.6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0000130.5/OG0000130.4/OG0000130.7/OG0000130.6/OG0000130.3/OG0000130.2/OG0000130.1/OG0000196.3/OG0000196.5/OG0000196.4/OG0000196.1/OG0000196.2/OG0000203.1/OG0000203.3/OG0000203.5/OG0000203.2/OG0000203.4/OG0000208.2/OG0000208.1/OG0000208.4/OG0000208.3/OG0000236.3/OG0000236.2/OG0000236.1/OG0000237.2/OG0000237.1/OG0000237.3/OG0000237.4/OG0000237.5/OG0000252.1/OG0000252.2/OG0000252.3/OG0000271.2/OG0000271.1/OG0000271.4/OG0000271.3/OG0000305.1/OG0000305.4/OG0000305.2/OG0000305.3/OG0000370.4/OG0000370.1/OG0000370.2/OG0000370.3/OG0000495.2/OG0000495.1/OG0000495.3/OG0000537.3/OG0000537.1/OG0000537.2/OG0000542.1/OG0000542.2/OG0000542.3/OG0000585.1/OG0000585.2/OG0000616.2/OG0000616.1/OG0000616.3/OG0000621.3/OG0000621.4/OG0000621.1/OG0000621.2/OG0000732.1/OG0000732.2/OG0000732.3/OG0000836.3/OG0000836.2/OG0000836.1/OG0000881.2/OG0000881.3/OG0000881.1/OG0000919.2/OG0000919.1/OG0000940.2/OG0000940.1/OG0001019.1/OG0001019.2/OG0001163.2/OG0001163.1/OG0001211.2/OG0001211.1/OG0001214.2/OG0001214.1/OG0001251.2/OG0001251.1/OG0001274.1/OG0001274.2/OG0001371.1/OG0001371.2/OG0001393.1/OG0001393.2/OG0001417.2/OG0001417.1/OG0001422.1/OG0001422.2/OG0001526.2/OG0001526.1/OG0001679.1/OG0001771.1/OG0001771.2/OG0001827.2/OG0001827.1/OG0001830.2/OG0001830.1/OG0001844.2/OG0001844.1/OG0001861.2/OG0001861.1/OG0001969.2/OG0001969.1/OG0002102.1/OG0002142.1/OG0002142.2/OG0002225.2/OG0002225.1/OG0002611.1/OG0002651.1/OG0002712.1/OG0002939.1/OG0002956.1/OG0002956.2/OG0002974.1/OG0003085.1/OG0003120.1/OG0003142.1/OG0003547.1/OG0003737.1/OG0003742.1/OG0003858.1/OG0004267.1/OG0004313.1/OG0004709.1/OG0004732.1/OG0005007.1/OG0005092.1/OG0005109.1/OG0005277.1/OG0005369.1/OG0005445.1/OG0005485.1/OG0005918.1</t>
  </si>
  <si>
    <t>OG0001362.2/OG0001362.1/OG0002497.2/OG0002497.1/OG0002913.1/OG0003238.1/OG0003415.1/OG0003500.1/OG0004390.1/OG0004488.1/OG0004808.1/OG0005093.1/OG0005242.1/OG0005443.1/OG0005456.1/OG0005846.1/OG0005895.1/OG0006022.1/OG0006043.1/OG0006265.1/OG0007123.1/OG0007234.1/OG0007357.1/OG0007387.1/OG0007689.1/OG0007790.1/OG0008141.1/OG0008493.1/OG0009359.1</t>
  </si>
  <si>
    <t>OG0000004.13/OG0000004.3/OG0000004.7/OG0000004.6/OG0000004.17/OG0000004.10/OG0000004.5/OG0000004.9/OG0000004.12/OG0000004.2/OG0000004.4/OG0000004.19/OG0000004.1/OG0000004.18/OG0000004.11/OG0000004.14/OG0000004.15/OG0000004.8/OG0000004.16/OG0000013.15/OG0000013.12/OG0000013.16/OG0000013.20/OG0000013.3/OG0000013.5/OG0000013.14/OG0000013.4/OG0000013.6/OG0000013.19/OG0000013.18/OG0000013.2/OG0000013.13/OG0000013.1/OG0000013.9/OG0000013.11/OG0000013.8/OG0000013.10/OG0000013.7/OG0000013.17/OG0000050.7/OG0000050.8/OG0000050.1/OG0000050.6/OG0000050.10/OG0000050.5/OG0000050.11/OG0000050.9/OG0000050.3/OG0000050.2/OG0000050.4/OG0000089.4/OG0000089.8/OG0000089.5/OG0000089.2/OG0000089.6/OG0000089.3/OG0000089.7/OG0000089.1/OG0000119.6/OG0000119.1/OG0000119.5/OG0000119.4/OG0000119.7/OG0000119.3/OG0000119.2/OG0000133.3/OG0000133.1/OG0000133.4/OG0000133.2/OG0000148.3/OG0000148.6/OG0000148.5/OG0000148.2/OG0000148.4/OG0000148.1/OG0000159.7/OG0000159.2/OG0000159.6/OG0000159.5/OG0000159.1/OG0000159.4/OG0000159.3/OG0000257.3/OG0000257.1/OG0000257.2/OG0000356.4/OG0000356.1/OG0000356.2/OG0000356.3/OG0000358.2/OG0000358.1/OG0000358.3/OG0000358.4/OG0000363.4/OG0000363.1/OG0000363.2/OG0000363.3/OG0000419.4/OG0000419.3/OG0000419.2/OG0000419.1/OG0000484.2/OG0000484.1/OG0000484.3/OG0000526.3/OG0000526.2/OG0000526.1/OG0000637.2/OG0000637.1/OG0000637.3/OG0000666.3/OG0000666.2/OG0000666.1/OG0000712.1/OG0000712.2/OG0000735.2/OG0000735.1/OG0000746.1/OG0000746.2/OG0000768.1/OG0000768.2/OG0000811.2/OG0000811.3/OG0000811.1/OG0000854.1/OG0000854.2/OG0000919.2/OG0000919.1/OG0001026.1/OG0001026.2/OG0001034.2/OG0001034.1/OG0001148.2/OG0001148.1/OG0001218.2/OG0001218.1/OG0001249.1/OG0001271.2/OG0001271.1/OG0001296.1/OG0001296.2/OG0001368.2/OG0001368.1/OG0001440.1/OG0001440.2/OG0001450.1/OG0001450.2/OG0001620.1/OG0001630.1/OG0001630.2/OG0001652.1/OG0001652.2/OG0001665.2/OG0001665.1/OG0001683.2/OG0001683.1/OG0001764.2/OG0001764.1/OG0001783.1/OG0001833.1/OG0001848.2/OG0001848.1/OG0001935.1/OG0001970.1/OG0001970.2/OG0002027.1/OG0002027.2/OG0002036.1/OG0002065.2/OG0002065.1/OG0002068.1/OG0002113.1/OG0002133.1/OG0002149.2/OG0002149.1/OG0002153.1/OG0002161.1/OG0002161.2/OG0002166.2/OG0002166.1/OG0002246.1/OG0002281.1/OG0002281.2/OG0002284.1/OG0002296.1/OG0002340.1/OG0002340.2/OG0002359.1/OG0002398.1/OG0002403.2/OG0002403.1/OG0002451.1/OG0002451.2/OG0002471.1/OG0002472.1/OG0002487.1/OG0002607.1/OG0002612.2/OG0002612.1/OG0002614.1/OG0002621.1/OG0002668.2/OG0002668.1/OG0002773.1/OG0002786.1/OG0002787.1/OG0002915.1/OG0002923.1/OG0002931.1/OG0002947.2/OG0002947.1/OG0002957.1/OG0003028.1/OG0003028.2/OG0003052.1/OG0003066.1/OG0003091.1/OG0003132.1/OG0003134.1/OG0003145.1/OG0003204.1/OG0003234.2/OG0003234.1/OG0003274.1/OG0003278.1/OG0003280.1/OG0003289.1/OG0003292.1/OG0003400.1/OG0003428.1/OG0003461.1/OG0003536.1/OG0003543.1/OG0003547.1/OG0003575.1/OG0003579.1/OG0003584.1/OG0003683.1/OG0003687.1/OG0003691.1/OG0003695.1/OG0003698.1/OG0003743.1/OG0003743.2/OG0003753.1/OG0003769.1/OG0003782.1/OG0003835.1/OG0003849.1/OG0003856.1/OG0003973.1/OG0003993.1/OG0004008.1/OG0004032.1/OG0004066.1/OG0004088.1/OG0004103.1/OG0004144.1/OG0004205.2/OG0004205.1/OG0004269.1/OG0004273.1/OG0004309.1/OG0004316.1/OG0004407.1/OG0004413.1/OG0004433.1/OG0004470.1/OG0004544.1/OG0004583.1/OG0004592.1/OG0004664.1/OG0004724.1/OG0004778.1/OG0004930.1/OG0004935.1/OG0004949.1/OG0004970.1/OG0005000.1/OG0005036.1/OG0005050.1/OG0005100.1/OG0005115.1/OG0005137.1/OG0005325.1/OG0005339.1/OG0005357.1/OG0005394.1/OG0005445.1/OG0005451.1/OG0005465.1/OG0005489.1/OG0005521.1/OG0005559.1/OG0005656.1/OG0005669.1/OG0005772.1/OG0005774.1/OG0005789.1/OG0005839.1/OG0005902.1/OG0005982.1/OG0005984.1/OG0006181.1/OG0006234.1/OG0006269.1/OG0006310.1/OG0006329.1/OG0006350.1/OG0006368.1/OG0006394.1/OG0006395.1/OG0006413.1/OG0006422.1/OG0006464.1/OG0006469.1/OG0006626.1/OG0006690.1/OG0006819.1/OG0006832.1/OG0006897.1/OG0006958.1/OG0007130.1/OG0007364.1/OG0007638.1/OG0007832.1/OG0008073.1/OG0008083.1/OG0010635.1</t>
  </si>
  <si>
    <t>OG0000572.2/OG0000572.1/OG0001573.1/OG0002813.1/OG0003293.1/OG0003313.2/OG0003313.1/OG0004352.1/OG0004360.1/OG0004406.1/OG0004442.1/OG0004638.1/OG0004706.1/OG0005562.1/OG0005695.1/OG0006995.1/OG0007360.1/OG0007602.1/OG0008059.1/OG0008091.1/OG0010101.1</t>
  </si>
  <si>
    <t>OG0002716.1</t>
  </si>
  <si>
    <t>OG0000785.1/OG0000785.2/OG0002794.2/OG0002794.1/OG0003279.1/OG0003590.1/OG0004333.1/OG0005035.1/OG0005733.1</t>
  </si>
  <si>
    <t>OG0002640.1/OG0003224.1/OG0004241.1/OG0005517.1</t>
  </si>
  <si>
    <t>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0000218.4/OG0000218.2/OG0000218.1/OG0000218.3/OG0000218.5/OG0000400.4/OG0000400.1/OG0000400.3/OG0000400.2/OG0000550.1/OG0000550.3/OG0000550.2/OG0000631.2/OG0000631.1/OG0000631.3/OG0000793.1/OG0000793.2/OG0000814.3/OG0000814.1/OG0000814.2/OG0001122.3/OG0001122.1/OG0001122.2/OG0001690.1/OG0001911.2/OG0001911.1/OG0001946.2/OG0001946.1/OG0002035.2/OG0002035.1/OG0002133.1/OG0002165.1/OG0002360.1/OG0002360.2/OG0002370.1/OG0002398.1/OG0002404.1/OG0002404.2/OG0002408.2/OG0002408.1/OG0002463.1/OG0002472.1/OG0002504.2/OG0002504.1/OG0002573.1/OG0002603.1/OG0002805.1/OG0002879.2/OG0002879.1/OG0002904.1/OG0002921.1/OG0002969.1/OG0003039.1/OG0003044.1/OG0003046.1/OG0003088.1/OG0003089.1/OG0003093.1/OG0003202.1/OG0003234.2/OG0003234.1/OG0003280.1/OG0003344.1/OG0003524.1/OG0003540.1/OG0003734.1/OG0003762.1/OG0003813.1/OG0003856.1/OG0003859.1/OG0003984.1/OG0004006.1/OG0004087.1/OG0004313.1/OG0004402.1/OG0004458.1/OG0004914.1/OG0005173.1/OG0005277.1/OG0005339.1/OG0005341.1/OG0005350.1/OG0005401.1/OG0005475.1/OG0005509.1/OG0005546.1/OG0005832.1/OG0005864.1/OG0005973.1/OG0006032.1/OG0006258.1/OG0006362.1/OG0006413.1/OG0006717.1/OG0006775.1/OG0006823.1/OG0007208.1/OG0007237.1/OG0007278.1/OG0007291.1/OG0008039.1/OG0008553.1</t>
  </si>
  <si>
    <t>OG0003797.1/OG0005122.1/OG0005842.1/OG0005889.1/OG0005907.1/OG0006043.1/OG0006396.1/OG0006482.1/OG0006771.1/OG0006969.1/OG0007253.1/OG0007318.1/OG0008195.1/OG0008526.1/OG0008715.1</t>
  </si>
  <si>
    <t>OG0000512.1/OG0000512.8/OG0000512.3/OG0000512.7/OG0000512.9/OG0000512.5/OG0000512.6/OG0000512.4/OG0000512.2/OG0005794.1/OG0006049.1/OG0006500.1/OG0006692.1/OG0007000.1/OG0007382.1/OG0007458.1/OG0008091.1/OG0009157.1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</si>
  <si>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0000103.5/OG0000103.8/OG0000103.7/OG0000103.2/OG0000103.6/OG0000103.1/OG0000103.9/OG0000103.3/OG0000103.4/OG0000130.5/OG0000130.4/OG0000130.7/OG0000130.6/OG0000130.3/OG0000130.2/OG0000130.1/OG0000188.4/OG0000188.3/OG0000188.1/OG0000188.2/OG0000193.1/OG0000193.2/OG0000193.5/OG0000193.4/OG0000193.3/OG0000208.2/OG0000208.1/OG0000208.4/OG0000208.3/OG0000247.4/OG0000247.5/OG0000247.1/OG0000247.3/OG0000247.2/OG0000257.3/OG0000257.1/OG0000257.2/OG0000273.1/OG0000273.5/OG0000273.4/OG0000273.2/OG0000273.3/OG0000306.4/OG0000306.1/OG0000306.2/OG0000306.3/OG0000334.3/OG0000334.1/OG0000334.4/OG0000334.2/OG0000356.4/OG0000356.1/OG0000356.2/OG0000356.3/OG0000416.1/OG0000416.4/OG0000416.2/OG0000416.3/OG0000424.2/OG0000424.1/OG0000436.3/OG0000436.1/OG0000436.2/OG0000533.2/OG0000533.3/OG0000533.4/OG0000533.1/OG0000541.1/OG0000541.2/OG0000541.3/OG0000590.2/OG0000590.1/OG0000590.3/OG0000614.3/OG0000614.2/OG0000614.1/OG0000704.2/OG0000704.1/OG0000704.3/OG0000771.3/OG0000771.2/OG0000771.1/OG0000794.1/OG0000794.2/OG0000862.2/OG0000862.1/OG0000889.2/OG0000889.1/OG0000897.2/OG0000897.1/OG0000923.1/OG0000923.2/OG0000969.1/OG0000969.2/OG0000974.1/OG0000974.2/OG0001174.1/OG0001174.2/OG0001225.2/OG0001225.1/OG0001263.1/OG0001263.2/OG0001266.2/OG0001266.1/OG0001274.1/OG0001274.2/OG0001327.2/OG0001327.1/OG0001420.1/OG0001461.1/OG0001461.2/OG0001465.1/OG0001465.2/OG0001510.2/OG0001510.1/OG0001528.2/OG0001528.1/OG0001552.2/OG0001552.1/OG0001648.2/OG0001648.1/OG0001682.1/OG0001682.2/OG0001706.1/OG0001706.2/OG0001717.1/OG0001779.1/OG0001787.1/OG0001787.2/OG0001827.2/OG0001827.1/OG0001845.1/OG0001845.2/OG0001858.1/OG0001866.2/OG0001866.1/OG0001944.1/OG0002064.2/OG0002064.1/OG0002068.1/OG0002077.2/OG0002077.1/OG0002147.1/OG0002147.2/OG0002161.1/OG0002161.2/OG0002205.1/OG0002208.1/OG0002208.2/OG0002265.1/OG0002265.2/OG0002284.1/OG0002351.1/OG0002374.1/OG0002380.1/OG0002451.1/OG0002451.2/OG0002462.1/OG0002462.2/OG0002485.2/OG0002485.1/OG0002492.1/OG0002509.2/OG0002509.1/OG0002578.1/OG0002649.1/OG0002655.2/OG0002655.1/OG0002667.1/OG0002801.1/OG0002809.2/OG0002809.1/OG0002822.1/OG0002899.1/OG0002923.1/OG0002947.2/OG0002947.1/OG0003088.1/OG0003112.1/OG0003134.1/OG0003156.1/OG0003163.1/OG0003221.1/OG0003428.1/OG0003543.1/OG0003548.1/OG0003573.1/OG0003740.1/OG0003846.1/OG0003849.1/OG0004092.1/OG0004099.1/OG0004283.1/OG0004428.1/OG0004568.1/OG0004609.1/OG0004610.1/OG0004620.1/OG0005072.1/OG0005083.1/OG0005116.1/OG0005356.1/OG0005445.1/OG0005713.1/OG0006011.1/OG0006053.1/OG0006240.1/OG0006251.1/OG0006297.1/OG0006337.1/OG0006362.1/OG0006440.1/OG0006891.1/OG0006913.1/OG0006927.1/OG0007727.1</t>
  </si>
  <si>
    <t>OG0000266.6/OG0000266.3/OG0000266.5/OG0000266.1/OG0000266.2/OG0000266.4/OG0004442.1/OG0005474.1/OG0006476.1</t>
  </si>
  <si>
    <t>OG0000053.9/OG0000053.10/OG0000053.2/OG0000053.7/OG0000053.12/OG0000053.4/OG0000053.1/OG0000053.6/OG0000053.11/OG0000053.8/OG0000053.5/OG0000053.3/OG0000130.5/OG0000130.4/OG0000130.7/OG0000130.6/OG0000130.3/OG0000130.2/OG0000130.1/OG0000273.1/OG0000273.5/OG0000273.4/OG0000273.2/OG0000273.3/OG0000868.2/OG0000868.1/OG0000868.3/OG0000938.1/OG0000938.3/OG0000938.2/OG0000974.1/OG0000974.2/OG0001130.1/OG0001130.2/OG0001275.2/OG0001275.1/OG0001420.1/OG0001682.1/OG0001682.2/OG0001771.1/OG0001771.2/OG0001845.1/OG0001845.2/OG0001858.1/OG0001866.2/OG0001866.1/OG0002236.1/OG0002236.2/OG0002492.1/OG0002578.1/OG0002865.1/OG0003095.1/OG0003221.1/OG0003463.1/OG0003548.1/OG0003573.1/OG0003813.1/OG0004470.1/OG0006362.1</t>
  </si>
  <si>
    <t>OG0000053.9/OG0000053.10/OG0000053.2/OG0000053.7/OG0000053.12/OG0000053.4/OG0000053.1/OG0000053.6/OG0000053.11/OG0000053.8/OG0000053.5/OG0000053.3/OG0000068.3/OG0000068.5/OG0000068.1/OG0000068.2/OG0000068.9/OG0000068.7/OG0000068.6/OG0000068.8/OG0000068.4/OG0000126.3/OG0000126.2/OG0000126.8/OG0000126.6/OG0000126.5/OG0000126.1/OG0000126.4/OG0000126.7/OG0000130.5/OG0000130.4/OG0000130.7/OG0000130.6/OG0000130.3/OG0000130.2/OG0000130.1/OG0000146.3/OG0000146.2/OG0000146.5/OG0000146.1/OG0000146.7/OG0000146.6/OG0000146.4/OG0000175.3/OG0000175.1/OG0000175.2/OG0000175.6/OG0000175.5/OG0000175.4/OG0000193.1/OG0000193.2/OG0000193.5/OG0000193.4/OG0000193.3/OG0000196.3/OG0000196.5/OG0000196.4/OG0000196.1/OG0000196.2/OG0000208.2/OG0000208.1/OG0000208.4/OG0000208.3/OG0000214.1/OG0000214.3/OG0000214.4/OG0000214.2/OG0000214.5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0000247.4/OG0000247.5/OG0000247.1/OG0000247.3/OG0000247.2/OG0000272.4/OG0000272.1/OG0000272.2/OG0000272.5/OG0000272.3/OG0000273.1/OG0000273.5/OG0000273.4/OG0000273.2/OG0000273.3/OG0000331.1/OG0000331.3/OG0000331.2/OG0000331.4/OG0000351.4/OG0000351.3/OG0000351.1/OG0000351.2/OG0000367.2/OG0000367.1/OG0000367.3/OG0000367.4/OG0000372.5/OG0000372.3/OG0000372.4/OG0000372.1/OG0000372.2/OG0000401.3/OG0000401.1/OG0000401.2/OG0000524.2/OG0000524.1/OG0000524.3/OG0000533.2/OG0000533.3/OG0000533.4/OG0000533.1/OG0000539.2/OG0000539.1/OG0000539.3/OG0000548.2/OG0000548.1/OG0000548.3/OG0000594.1/OG0000594.2/OG0000594.3/OG0000594.4/OG0000614.3/OG0000614.2/OG0000614.1/OG0000621.3/OG0000621.4/OG0000621.1/OG0000621.2/OG0000632.1/OG0000632.2/OG0000637.2/OG0000637.1/OG0000637.3/OG0000771.3/OG0000771.2/OG0000771.1/OG0000815.1/OG0000815.2/OG0000859.1/OG0000859.2/OG0000859.3/OG0000863.1/OG0000863.2/OG0000868.2/OG0000868.1/OG0000868.3/OG0000917.2/OG0000917.1/OG0000919.2/OG0000919.1/OG0000936.2/OG0000936.1/OG0000947.1/OG0000947.2/OG0001005.2/OG0001005.1/OG0001084.2/OG0001084.1/OG0001110.1/OG0001110.2/OG0001130.1/OG0001130.2/OG0001149.1/OG0001149.2/OG0001157.2/OG0001157.1/OG0001171.2/OG0001171.1/OG0001191.1/OG0001191.2/OG0001229.3/OG0001229.1/OG0001229.2/OG0001262.2/OG0001262.1/OG0001266.2/OG0001266.1/OG0001274.1/OG0001274.2/OG0001296.1/OG0001296.2/OG0001328.2/OG0001328.1/OG0001352.2/OG0001352.1/OG0001356.1/OG0001356.2/OG0001528.2/OG0001528.1/OG0001542.2/OG0001542.1/OG0001551.1/OG0001567.1/OG0001574.2/OG0001574.1/OG0001617.1/OG0001617.2/OG0001652.1/OG0001652.2/OG0001692.2/OG0001692.1/OG0001768.1/OG0001771.1/OG0001771.2/OG0001867.1/OG0001942.1/OG0001942.2/OG0001949.2/OG0001949.1/OG0001952.1/OG0001952.2/OG0002020.2/OG0002020.1/OG0002029.1/OG0002029.2/OG0002034.1/OG0002061.1/OG0002121.1/OG0002121.2/OG0002225.2/OG0002225.1/OG0002278.2/OG0002278.1/OG0002362.1/OG0002406.1/OG0002467.1/OG0002494.1/OG0002618.2/OG0002618.1/OG0002663.1/OG0002791.2/OG0002791.1/OG0002805.1/OG0002824.1/OG0002824.2/OG0002870.1/OG0002875.1/OG0002969.1/OG0003033.1/OG0003039.1/OG0003042.2/OG0003042.1/OG0003085.1/OG0003221.1/OG0003302.1/OG0003309.1/OG0003319.1/OG0003344.1/OG0003345.1/OG0003423.1/OG0003463.1/OG0003529.1/OG0003567.1/OG0003580.1/OG0003581.1/OG0003695.1/OG0003734.1/OG0003742.1/OG0003781.1/OG0003984.1/OG0004059.1/OG0004127.1/OG0004149.1/OG0004158.1/OG0004272.1/OG0004301.1/OG0004355.1/OG0004361.1/OG0004369.1/OG0004414.1/OG0004421.1/OG0004424.1/OG0004458.1/OG0004478.1/OG0004574.1/OG0004673.1/OG0004679.1/OG0004693.1/OG0004709.1/OG0004721.1/OG0004732.1/OG0004767.1/OG0004768.1/OG0004981.1/OG0004992.1/OG0005002.1/OG0005018.1/OG0005032.1/OG0005050.1/OG0005058.1/OG0005094.1/OG0005109.1/OG0005132.1/OG0005277.1/OG0005338.1/OG0005341.1/OG0005343.1/OG0005357.1/OG0005358.1/OG0005359.1/OG0005362.1/OG0005438.1/OG0005485.1/OG0005494.1/OG0005521.1/OG0005583.1/OG0005649.1/OG0005721.1/OG0005723.1/OG0005833.1/OG0005844.1/OG0005858.1/OG0005862.1/OG0005882.1/OG0005931.1/OG0005958.1/OG0006013.1/OG0006014.1/OG0006032.1/OG0006056.1/OG0006146.1/OG0006224.1/OG0006276.1/OG0006293.1/OG0006331.1/OG0006372.1/OG0006413.1/OG0006431.1/OG0006432.1/OG0006440.1/OG0006445.1/OG0006460.1/OG0006468.1/OG0006496.1/OG0006505.1/OG0006511.1/OG0006513.1/OG0006518.1/OG0006600.1/OG0006619.1/OG0006678.1/OG0006681.1/OG0006697.1/OG0006703.1/OG0006776.1/OG0006796.1/OG0006817.1/OG0006885.1/OG0006923.1/OG0006924.1/OG0006942.1/OG0006946.1/OG0007054.1/OG0007110.1/OG0007172.1/OG0007210.1/OG0007214.1/OG0007223.1/OG0007283.1/OG0007323.1/OG0007380.1/OG0007409.1/OG0007613.1/OG0007659.1/OG0007680.1/OG0007682.1/OG0007722.1/OG0007741.1/OG0007808.1/OG0007845.1/OG0008012.1/OG0008115.1/OG0008120.1/OG0008143.1/OG0008453.1/OG0008471.1/OG0008785.1/OG0009072.1</t>
  </si>
  <si>
    <t>OG0000512.1/OG0000512.8/OG0000512.3/OG0000512.7/OG0000512.9/OG0000512.5/OG0000512.6/OG0000512.4/OG0000512.2/OG0001626.1/OG0001626.2/OG0002231.1/OG0002231.2/OG0003576.1/OG0005560.1/OG0005609.1/OG0006260.1/OG0006746.1/OG0006746.2/OG0006989.1/OG0007225.1/OG0007413.1/OG0007724.1/OG0007884.1/OG0008059.1/OG0009069.1/OG0010069.1</t>
  </si>
  <si>
    <t>OG0000479.2/OG0000479.1/OG0000612.2/OG0000612.3/OG0000612.1/OG0001966.2/OG0001966.1/OG0002073.1/OG0002073.2/OG0002335.2/OG0002335.1/OG0002480.1/OG0002928.2/OG0002928.1/OG0003735.1/OG0004081.1/OG0004214.1/OG0004312.1/OG0004392.1/OG0004420.1/OG0004696.1/OG0005443.1/OG0005500.1/OG0005756.1/OG0005861.1/OG0006213.1/OG0006451.1/OG0006454.1/OG0006471.1/OG0006492.1/OG0006598.1/OG0006772.1/OG0006856.1/OG0006950.1/OG0006957.1/OG0006966.1/OG0007123.1/OG0007313.1/OG0007350.1/OG0007396.1/OG0007412.1/OG0007438.1/OG0007576.1/OG0007666.1/OG0007681.1/OG0007795.1/OG0007959.1/OG0008049.1/OG0008072.1/OG0008075.1/OG0008090.1/OG0008144.1/OG0008158.1/OG0008180.1/OG0008221.1/OG0008435.1/OG0008479.1/OG0008526.1/OG0008757.1/OG0008801.1/OG0008809.1/OG0009035.1/OG0009121.1</t>
  </si>
  <si>
    <t>OG0001626.1/OG0001626.2/OG0005560.1</t>
  </si>
  <si>
    <t>OG0000053.9/OG0000053.10/OG0000053.2/OG0000053.7/OG0000053.12/OG0000053.4/OG0000053.1/OG0000053.6/OG0000053.11/OG0000053.8/OG0000053.5/OG0000053.3/OG0000126.3/OG0000126.2/OG0000126.8/OG0000126.6/OG0000126.5/OG0000126.1/OG0000126.4/OG0000126.7/OG0000130.5/OG0000130.4/OG0000130.7/OG0000130.6/OG0000130.3/OG0000130.2/OG0000130.1/OG0000193.1/OG0000193.2/OG0000193.5/OG0000193.4/OG0000193.3/OG0000196.3/OG0000196.5/OG0000196.4/OG0000196.1/OG0000196.2/OG0000208.2/OG0000208.1/OG0000208.4/OG0000208.3/OG0000214.1/OG0000214.3/OG0000214.4/OG0000214.2/OG0000214.5/OG0000224.5/OG0000224.3/OG0000224.4/OG0000224.2/OG0000224.1/OG0000224.6/OG0000226.1/OG0000226.2/OG0000226.5/OG0000226.4/OG0000226.6/OG0000226.3/OG0000229.4/OG0000229.5/OG0000229.3/OG0000229.1/OG0000229.2/OG0000232.4/OG0000232.2/OG0000232.5/OG0000232.1/OG0000232.3/OG0000236.3/OG0000236.2/OG0000236.1/OG0000247.4/OG0000247.5/OG0000247.1/OG0000247.3/OG0000247.2/OG0000272.4/OG0000272.1/OG0000272.2/OG0000272.5/OG0000272.3/OG0000273.1/OG0000273.5/OG0000273.4/OG0000273.2/OG0000273.3/OG0000331.1/OG0000331.3/OG0000331.2/OG0000331.4/OG0000351.4/OG0000351.3/OG0000351.1/OG0000351.2/OG0000367.2/OG0000367.1/OG0000367.3/OG0000367.4/OG0000533.2/OG0000533.3/OG0000533.4/OG0000533.1/OG0000539.2/OG0000539.1/OG0000539.3/OG0000594.1/OG0000594.2/OG0000594.3/OG0000594.4/OG0000632.1/OG0000632.2/OG0000815.1/OG0000815.2/OG0000859.1/OG0000859.2/OG0000859.3/OG0000863.1/OG0000863.2/OG0000868.2/OG0000868.1/OG0000868.3/OG0000917.2/OG0000917.1/OG0000919.2/OG0000919.1/OG0000947.1/OG0000947.2/OG0001084.2/OG0001084.1/OG0001130.1/OG0001130.2/OG0001157.2/OG0001157.1/OG0001171.2/OG0001171.1/OG0001266.2/OG0001266.1/OG0001274.1/OG0001274.2/OG0001296.1/OG0001296.2/OG0001551.1/OG0001567.1/OG0001768.1/OG0001771.1/OG0001771.2/OG0001867.1/OG0001942.1/OG0001942.2/OG0001952.1/OG0001952.2/OG0002034.1/OG0002061.1/OG0002278.2/OG0002278.1/OG0002362.1/OG0002406.1/OG0002494.1/OG0002791.2/OG0002791.1/OG0002870.1/OG0003085.1/OG0003221.1/OG0003309.1/OG0003345.1/OG0003423.1/OG0003463.1/OG0003529.1/OG0003580.1/OG0003581.1/OG0003695.1/OG0003984.1/OG0004149.1/OG0004424.1/OG0004721.1/OG0004732.1/OG0005002.1/OG0005032.1/OG0005109.1/OG0005343.1/OG0005485.1/OG0006014.1/OG0006146.1/OG0006518.1/OG0007210.1/OG0007682.1/OG0008115.1/OG0008471.1</t>
  </si>
  <si>
    <t>OG0001966.2/OG0001966.1/OG0002073.1/OG0002073.2/OG0002480.1/OG0003735.1/OG0004214.1/OG0004392.1/OG0005500.1/OG0006454.1/OG0006957.1/OG0007412.1/OG0007438.1</t>
  </si>
  <si>
    <t>OG0000612.2/OG0000612.3/OG0000612.1/OG0001460.3/OG0001460.1/OG0001460.2/OG0001605.2/OG0001605.1/OG0001605.3/OG0002335.2/OG0002335.1/OG0002928.2/OG0002928.1/OG0004081.1/OG0004911.1/OG0005288.1/OG0005443.1/OG0005756.1/OG0005861.1/OG0006154.1/OG0006213.1/OG0006237.1/OG0006451.1/OG0006797.1/OG0006950.1/OG0006951.1/OG0006966.1/OG0007256.1/OG0007289.1/OG0007313.1/OG0007396.1/OG0007576.1/OG0007666.1/OG0007795.1/OG0007979.1/OG0008045.1/OG0008072.1/OG0008085.1/OG0008128.1/OG0008129.1/OG0008139.1/OG0008144.1/OG0008158.1/OG0008212.1/OG0008340.1/OG0008435.1/OG0008539.1/OG0008757.1/OG0008783.1/OG0008789.1/OG0008801.1</t>
  </si>
  <si>
    <t>OG0000117.3/OG0000117.1/OG0000117.7/OG0000117.6/OG0000117.2/OG0000117.4/OG0000117.5/OG0000333.4/OG0000333.2/OG0000333.1/OG0000333.3/OG0000524.2/OG0000524.1/OG0000524.3/OG0000580.2/OG0000580.1/OG0000580.3/OG0000936.2/OG0000936.1/OG0001083.1/OG0001083.2/OG0001110.1/OG0001110.2/OG0001159.1/OG0001159.2/OG0001191.1/OG0001191.2/OG0001328.2/OG0001328.1/OG0001356.1/OG0001356.2/OG0001437.1/OG0001437.2/OG0001501.1/OG0001513.2/OG0001513.1/OG0001744.1/OG0001747.1/OG0001747.2/OG0001939.1/OG0001954.1/OG0002020.2/OG0002020.1/OG0002467.1/OG0002632.1/OG0002782.1/OG0002907.1/OG0003042.2/OG0003042.1/OG0003302.1/OG0003319.1/OG0003457.1/OG0003597.1/OG0003742.1/OG0004083.1/OG0004119.1/OG0004272.1/OG0004304.1/OG0004355.1/OG0004414.1/OG0004539.1/OG0004679.1/OG0004709.1/OG0004767.1/OG0004780.1/OG0004944.1/OG0005050.1/OG0005059.1/OG0005094.1/OG0005132.1/OG0005254.1/OG0005258.1/OG0005338.1/OG0005357.1/OG0005361.1/OG0005364.1/OG0005457.1/OG0005488.1/OG0005574.1/OG0005671.1/OG0005721.1/OG0005892.1/OG0005931.1/OG0005958.1/OG0006010.1/OG0006016.1/OG0006205.1/OG0006224.1/OG0006276.1/OG0006331.1/OG0006372.1/OG0006431.1/OG0006432.1/OG0006460.1/OG0006468.1/OG0006496.1/OG0006619.1/OG0006703.1/OG0006749.1/OG0006776.1/OG0006782.1/OG0006796.1/OG0006923.1/OG0006942.1/OG0006946.1/OG0007054.1/OG0007077.1/OG0007173.1/OG0007184.1/OG0007224.1/OG0007268.1/OG0007283.1/OG0007294.1/OG0007365.1/OG0007409.1/OG0007613.1/OG0007640.1/OG0007659.1/OG0007680.1/OG0007711.1/OG0007754.1/OG0007800.1/OG0007805.1/OG0007808.1/OG0007991.1/OG0008097.1/OG0008143.1/OG0008151.1/OG0008177.1/OG0008453.1/OG0008535.1/OG0008785.1/OG0008793.1</t>
  </si>
  <si>
    <t>OG0002001.2/OG0002001.1/OG0007286.1/OG0007413.1/OG0007523.1/OG0007697.1/OG0007724.1/OG0007846.1/OG0007884.1/OG0008026.1/OG0008215.1/OG0008250.1/OG0008478.1/OG0008567.1/OG0009069.1/OG0010823.1</t>
  </si>
  <si>
    <t>OG0004679.1/OG0004767.1/OG0005721.1/OG0006468.1/OG0006942.1</t>
  </si>
  <si>
    <t>OG0000612.2/OG0000612.3/OG0000612.1/OG0002335.2/OG0002335.1/OG0002928.2/OG0002928.1/OG0004081.1/OG0005443.1/OG0005756.1/OG0005861.1/OG0006213.1/OG0006451.1/OG0006950.1/OG0006966.1/OG0007313.1/OG0007396.1/OG0007576.1/OG0007666.1/OG0007795.1/OG0008072.1/OG0008144.1/OG0008158.1/OG0008435.1/OG0008757.1/OG0008801.1</t>
  </si>
  <si>
    <t>OG0000524.2/OG0000524.1/OG0000524.3/OG0000936.2/OG0000936.1/OG0001110.1/OG0001110.2/OG0001191.1/OG0001191.2/OG0001328.2/OG0001328.1/OG0001356.1/OG0001356.2/OG0002020.2/OG0002020.1/OG0002467.1/OG0003042.2/OG0003042.1/OG0003302.1/OG0003319.1/OG0003742.1/OG0004272.1/OG0004355.1/OG0004414.1/OG0004709.1/OG0005050.1/OG0005094.1/OG0005132.1/OG0005338.1/OG0005357.1/OG0005931.1/OG0005958.1/OG0006224.1/OG0006276.1/OG0006331.1/OG0006372.1/OG0006431.1/OG0006432.1/OG0006460.1/OG0006496.1/OG0006619.1/OG0006703.1/OG0006776.1/OG0006796.1/OG0006923.1/OG0006946.1/OG0007054.1/OG0007283.1/OG0007409.1/OG0007613.1/OG0007659.1/OG0007680.1/OG0007808.1/OG0008143.1/OG0008453.1/OG0008785.1</t>
  </si>
  <si>
    <t>OG0000053.9/OG0000053.10/OG0000053.2/OG0000053.7/OG0000053.12/OG0000053.4/OG0000053.1/OG0000053.6/OG0000053.11/OG0000053.8/OG0000053.5/OG0000053.3/OG0000126.3/OG0000126.2/OG0000126.8/OG0000126.6/OG0000126.5/OG0000126.1/OG0000126.4/OG0000126.7/OG0000130.5/OG0000130.4/OG0000130.7/OG0000130.6/OG0000130.3/OG0000130.2/OG0000130.1/OG0000193.1/OG0000193.2/OG0000193.5/OG0000193.4/OG0000193.3/OG0000214.1/OG0000214.3/OG0000214.4/OG0000214.2/OG0000214.5/OG0000224.5/OG0000224.3/OG0000224.4/OG0000224.2/OG0000224.1/OG0000224.6/OG0000229.4/OG0000229.5/OG0000229.3/OG0000229.1/OG0000229.2/OG0000247.4/OG0000247.5/OG0000247.1/OG0000247.3/OG0000247.2/OG0000272.4/OG0000272.1/OG0000272.2/OG0000272.5/OG0000272.3/OG0000273.1/OG0000273.5/OG0000273.4/OG0000273.2/OG0000273.3/OG0000863.1/OG0000863.2/OG0000868.2/OG0000868.1/OG0000868.3/OG0000947.1/OG0000947.2/OG0001771.1/OG0001771.2/OG0003695.1</t>
  </si>
  <si>
    <t>OG0004589.1</t>
  </si>
  <si>
    <t>OG0001825.2/OG0001825.1/OG0001851.1/OG0003125.1/OG0003735.1/OG0004218.1/OG0004218.2/OG0005897.1/OG0006050.1/OG0006872.1/OG0007796.1/OG0007981.1/OG0008145.1/OG0008170.1/OG0008509.1</t>
  </si>
  <si>
    <t>OG0000083.8/OG0000083.1/OG0000083.3/OG0000083.5/OG0000083.6/OG0000083.4/OG0000083.2/OG0000083.7/OG0000150.2/OG0000150.4/OG0000150.3/OG0000150.1/OG0000150.5/OG0000187.6/OG0000187.5/OG0000187.4/OG0000187.3/OG0000187.1/OG0000187.2/OG0000283.4/OG0000283.3/OG0000283.1/OG0000283.2/OG0000294.3/OG0000294.4/OG0000294.1/OG0000294.5/OG0000294.2/OG0000344.3/OG0000344.1/OG0000344.4/OG0000344.2/OG0000358.2/OG0000358.1/OG0000358.3/OG0000358.4/OG0000404.1/OG0000404.2/OG0000404.3/OG0000404.4/OG0000456.4/OG0000456.2/OG0000456.3/OG0000456.1/OG0000667.1/OG0000667.3/OG0000667.2/OG0000696.1/OG0000696.2/OG0000696.3/OG0000708.2/OG0000708.3/OG0000708.1/OG0000745.2/OG0000745.1/OG0000745.3/OG0000915.1/OG0000915.2/OG0000942.2/OG0000942.3/OG0000942.1/OG0000971.1/OG0000971.2/OG0000971.3/OG0001157.2/OG0001157.1/OG0001172.2/OG0001172.1/OG0001193.1/OG0001193.2/OG0001207.2/OG0001207.1/OG0001212.2/OG0001212.1/OG0001275.2/OG0001275.1/OG0001313.2/OG0001313.1/OG0001416.1/OG0001416.2/OG0001466.2/OG0001466.1/OG0001510.2/OG0001510.1/OG0001571.3/OG0001571.2/OG0001571.1/OG0001577.2/OG0001577.1/OG0001648.2/OG0001648.1/OG0001772.2/OG0001772.1/OG0001963.1/OG0001963.2/OG0002101.1/OG0002101.2/OG0002165.1/OG0002223.1/OG0002241.1/OG0002241.2/OG0002469.1/OG0002493.2/OG0002493.1/OG0002745.1/OG0002745.2/OG0002889.1/OG0002889.2/OG0002918.1/OG0002934.1/OG0002943.2/OG0002943.1/OG0003049.1/OG0003095.1/OG0003259.1/OG0003266.2/OG0003266.1/OG0003291.1/OG0003423.1/OG0003541.1/OG0003941.1/OG0004155.1/OG0004398.1/OG0004404.1/OG0004422.1/OG0004642.1/OG0004949.1/OG0005479.1/OG0005510.1/OG0005537.1/OG0005568.1/OG0005783.1/OG0005924.1/OG0006015.1/OG0006025.1/OG0006041.1/OG0006410.1/OG0006425.1/OG0006442.1/OG0006741.1/OG0007251.1/OG0007312.1/OG0007591.1</t>
  </si>
  <si>
    <t>OG0001461.1/OG0001461.2/OG0006217.1</t>
  </si>
  <si>
    <t>OG0000014.7/OG0000014.8/OG0000014.13/OG0000014.14/OG0000014.9/OG0000014.5/OG0000014.4/OG0000014.6/OG0000014.1/OG0000014.11/OG0000014.2/OG0000014.10/OG0000014.12/OG0000014.3/OG0000125.4/OG0000125.3/OG0000125.7/OG0000125.5/OG0000125.1/OG0000125.2/OG0000125.6/OG0000146.3/OG0000146.2/OG0000146.5/OG0000146.1/OG0000146.7/OG0000146.6/OG0000146.4/OG0000173.4/OG0000173.2/OG0000173.3/OG0000173.1/OG0000322.1/OG0000322.2/OG0000322.4/OG0000322.3/OG0000416.1/OG0000416.4/OG0000416.2/OG0000416.3/OG0000685.1/OG0000685.2/OG0000881.2/OG0000881.3/OG0000881.1/OG0000920.2/OG0000920.1/OG0001052.2/OG0001052.1/OG0001397.1/OG0001397.2/OG0001617.1/OG0001617.2/OG0001621.2/OG0001621.1/OG0001672.2/OG0001672.1/OG0001923.1/OG0001923.2/OG0002138.2/OG0002138.1/OG0002242.2/OG0002242.1/OG0002404.1/OG0002404.2/OG0002573.1/OG0002611.1/OG0002666.1/OG0002756.1/OG0002879.2/OG0002879.1/OG0002890.1/OG0002890.2/OG0002921.1/OG0003131.1/OG0003142.1/OG0003283.1/OG0003295.1/OG0003502.1/OG0003756.1/OG0003824.1/OG0004076.1/OG0004338.1/OG0004369.1/OG0004396.1/OG0004421.1/OG0004468.1/OG0004478.1/OG0004483.1/OG0004563.1/OG0004595.1/OG0004724.1/OG0004768.1/OG0004914.1/OG0004969.1/OG0004973.1/OG0004999.1/OG0005025.1/OG0005058.1/OG0005237.1/OG0005281.1/OG0005350.1/OG0005396.1/OG0005649.1/OG0005770.1/OG0005833.1/OG0005858.1/OG0005902.1/OG0005965.1/OG0006221.1/OG0006424.1/OG0006436.1/OG0006505.1/OG0006511.1/OG0006615.1/OG0006681.1/OG0006717.1/OG0006792.1/OG0006885.1/OG0006909.1/OG0007110.1/OG0007172.1/OG0007208.1/OG0007214.1/OG0007239.1/OG0007278.1/OG0007323.1/OG0007562.1/OG0007843.1/OG0008039.1/OG0008120.1</t>
  </si>
  <si>
    <t>OG0001276.2/OG0001276.1/OG0004011.1</t>
  </si>
  <si>
    <t>OG0005534.1/OG0006022.1/OG0006227.1</t>
  </si>
  <si>
    <t>OG0000172.3/OG0000172.4/OG0000172.2/OG0000172.1/OG0000196.3/OG0000196.5/OG0000196.4/OG0000196.1/OG0000196.2/OG0000316.4/OG0000316.2/OG0000316.5/OG0000316.1/OG0000316.3/OG0000368.2/OG0000368.3/OG0000368.1/OG0000416.1/OG0000416.4/OG0000416.2/OG0000416.3/OG0000445.2/OG0000445.3/OG0000445.1/OG0000559.3/OG0000559.2/OG0000559.1/OG0000886.1/OG0000886.3/OG0000886.2/OG0000917.2/OG0000917.1/OG0001505.2/OG0001505.1/OG0001934.2/OG0001934.1/OG0002351.1/OG0002876.1/OG0003152.1/OG0003487.1/OG0005043.1/OG0005072.1/OG0005092.1/OG0005970.1</t>
  </si>
  <si>
    <t>OG0002966.1</t>
  </si>
  <si>
    <t>OG0000400.4/OG0000400.1/OG0000400.3/OG0000400.2/OG0001528.2/OG0001528.1/OG0002161.1/OG0002161.2/OG0003655.1/OG0003655.2/OG0004077.1/OG0004149.1/OG0004154.1/OG0004384.1/OG0005235.1/OG0005339.1/OG0005832.1/OG0007811.1</t>
  </si>
  <si>
    <t>OG0000130.5/OG0000130.4/OG0000130.7/OG0000130.6/OG0000130.3/OG0000130.2/OG0000130.1/OG0000229.4/OG0000229.5/OG0000229.3/OG0000229.1/OG0000229.2/OG0000272.4/OG0000272.1/OG0000272.2/OG0000272.5/OG0000272.3/OG0000863.1/OG0000863.2/OG0000868.2/OG0000868.1/OG0000868.3/OG0001771.1/OG0001771.2/OG0003695.1</t>
  </si>
  <si>
    <t>OG0000187.6/OG0000187.5/OG0000187.4/OG0000187.3/OG0000187.1/OG0000187.2/OG0001162.1/OG0001162.2/OG0001571.3/OG0001571.2/OG0001571.1/OG0002770.1/OG0003273.1/OG0004127.1/OG0004568.1</t>
  </si>
  <si>
    <t>OG0000038.11/OG0000038.6/OG0000038.9/OG0000038.12/OG0000038.2/OG0000038.8/OG0000038.10/OG0000038.7/OG0000038.1/OG0000038.4/OG0000038.5/OG0000038.3/OG0000187.6/OG0000187.5/OG0000187.4/OG0000187.3/OG0000187.1/OG0000187.2/OG0000311.2/OG0000311.3/OG0000311.1/OG0000311.4/OG0001169.2/OG0001169.1/OG0001510.2/OG0001510.1/OG0001647.2/OG0001647.1/OG0001870.2/OG0001870.1/OG0002487.1/OG0002822.1/OG0003721.1/OG0003745.1/OG0004119.1/OG0004240.1/OG0004339.1/OG0006415.1/OG0006875.1/OG0006924.1/OG0007570.1/OG0007634.1</t>
  </si>
  <si>
    <t>OG0003797.1/OG0004688.1/OG0008529.1</t>
  </si>
  <si>
    <t>OG0000130.5/OG0000130.4/OG0000130.7/OG0000130.6/OG0000130.3/OG0000130.2/OG0000130.1/OG0000868.2/OG0000868.1/OG0000868.3/OG0000938.1/OG0000938.3/OG0000938.2/OG0001275.2/OG0001275.1/OG0001845.1/OG0001845.2/OG0002236.1/OG0002236.2/OG0002492.1/OG0003095.1/OG0003221.1/OG0003813.1/OG0004470.1/OG0006362.1</t>
  </si>
  <si>
    <t>OG0002353.1/OG0002646.1/OG0003459.1/OG0003509.1/OG0004082.1/OG0004688.1/OG0004941.1/OG0008022.1/OG0008078.1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</si>
  <si>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0000131.4/OG0000131.6/OG0000131.2/OG0000131.1/OG0000131.3/OG0000131.5/OG0000131.7/OG0000295.1/OG0000295.2/OG0000295.3/OG0000295.4/OG0000400.4/OG0000400.1/OG0000400.3/OG0000400.2/OG0000419.4/OG0000419.3/OG0000419.2/OG0000419.1/OG0000424.2/OG0000424.1/OG0000541.1/OG0000541.2/OG0000541.3/OG0000614.3/OG0000614.2/OG0000614.1/OG0000771.3/OG0000771.2/OG0000771.1/OG0000794.1/OG0000794.2/OG0000889.2/OG0000889.1/OG0001153.2/OG0001153.1/OG0001169.2/OG0001169.1/OG0001203.2/OG0001203.1/OG0001205.1/OG0001205.2/OG0001229.3/OG0001229.1/OG0001229.2/OG0001251.2/OG0001251.1/OG0001263.1/OG0001263.2/OG0001461.1/OG0001461.2/OG0001465.1/OG0001465.2/OG0001510.2/OG0001510.1/OG0001528.2/OG0001528.1/OG0001598.2/OG0001598.1/OG0001787.1/OG0001787.2/OG0001944.1/OG0001956.1/OG0002077.2/OG0002077.1/OG0002161.1/OG0002161.2/OG0002205.1/OG0002208.1/OG0002208.2/OG0002265.1/OG0002265.2/OG0002273.1/OG0002273.2/OG0002360.1/OG0002360.2/OG0002379.1/OG0002379.2/OG0002380.1/OG0002578.1/OG0002586.1/OG0002586.2/OG0002620.1/OG0002655.2/OG0002655.1/OG0002667.1/OG0002767.1/OG0002809.2/OG0002809.1/OG0002822.1/OG0002947.2/OG0002947.1/OG0002969.1/OG0003088.1/OG0003105.1/OG0003156.1/OG0003275.1/OG0003275.2/OG0003309.1/OG0003336.1/OG0003548.1/OG0003573.1/OG0003655.1/OG0003655.2/OG0003730.1/OG0003740.1/OG0003793.1/OG0003822.1/OG0003846.1/OG0003849.1/OG0003943.1/OG0004073.1/OG0004092.1/OG0004120.1/OG0004149.1/OG0004310.1/OG0004339.1/OG0004384.1/OG0004568.1/OG0004990.1/OG0005083.1/OG0005277.1/OG0005341.1/OG0005509.1/OG0005584.1/OG0005993.1/OG0006011.1/OG0006236.1/OG0006240.1/OG0006284.1/OG0006293.1/OG0006440.1/OG0006490.1/OG0007634.1/OG0007727.1/OG0007811.1/OG0008012.1/OG0008363.1/OG0009072.1</t>
  </si>
  <si>
    <t>OG0005889.1/OG0006243.1/OG0008180.1/OG0008790.1</t>
  </si>
  <si>
    <t>OG0003474.1/OG0006472.1/OG0006500.1</t>
  </si>
  <si>
    <t>OG0001149.1/OG0001149.2/OG0001646.1/OG0001789.1/OG0001789.2/OG0002125.1/OG0002165.1/OG0002603.1/OG0002875.1/OG0002908.1/OG0003044.1/OG0003655.1/OG0003655.2/OG0004059.1/OG0004077.1/OG0004127.1/OG0004149.1/OG0004331.1/OG0004384.1/OG0004574.1/OG0004664.1/OG0004707.1/OG0004736.1/OG0004750.1/OG0004762.1/OG0005036.1/OG0005327.1/OG0005583.1/OG0005584.1/OG0005694.1/OG0005707.1/OG0006011.1/OG0006284.1/OG0006341.1/OG0006690.1/OG0007410.1/OG0007811.1/OG0007822.1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</si>
  <si>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0000424.2/OG0000424.1/OG0001263.1/OG0001263.2/OG0001461.1/OG0001461.2/OG0001779.1/OG0006236.1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</si>
  <si>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0001461.1/OG0001461.2/OG0001866.2/OG0001866.1/OG0006236.1</t>
  </si>
  <si>
    <t>OG0000074.1/OG0000074.8/OG0000074.3/OG0000074.2/OG0000074.6/OG0000074.5/OG0000074.7/OG0000074.4/OG0000159.7/OG0000159.2/OG0000159.6/OG0000159.5/OG0000159.1/OG0000159.4/OG0000159.3/OG0000172.3/OG0000172.4/OG0000172.2/OG0000172.1/OG0000186.3/OG0000186.6/OG0000186.1/OG0000186.4/OG0000186.2/OG0000186.5/OG0000187.6/OG0000187.5/OG0000187.4/OG0000187.3/OG0000187.1/OG0000187.2/OG0000222.2/OG0000222.1/OG0000222.4/OG0000222.5/OG0000222.3/OG0000244.3/OG0000244.2/OG0000244.4/OG0000244.1/OG0000273.1/OG0000273.5/OG0000273.4/OG0000273.2/OG0000273.3/OG0000283.4/OG0000283.3/OG0000283.1/OG0000283.2/OG0000292.1/OG0000292.2/OG0000292.3/OG0000316.4/OG0000316.2/OG0000316.5/OG0000316.1/OG0000316.3/OG0000381.3/OG0000381.4/OG0000381.1/OG0000381.2/OG0000391.4/OG0000391.3/OG0000391.1/OG0000391.2/OG0000433.3/OG0000433.2/OG0000433.1/OG0000456.4/OG0000456.2/OG0000456.3/OG0000456.1/OG0000501.1/OG0000507.1/OG0000507.2/OG0000520.2/OG0000520.3/OG0000520.1/OG0000592.2/OG0000592.1/OG0000592.3/OG0000634.3/OG0000634.1/OG0000634.2/OG0000648.2/OG0000648.1/OG0000667.1/OG0000667.3/OG0000667.2/OG0000745.2/OG0000745.1/OG0000745.3/OG0000807.1/OG0000807.2/OG0000827.1/OG0000827.2/OG0000840.1/OG0000840.2/OG0000854.1/OG0000854.2/OG0000886.1/OG0000886.3/OG0000886.2/OG0000915.1/OG0000915.2/OG0000971.1/OG0000971.2/OG0000971.3/OG0000997.1/OG0000997.2/OG0001032.2/OG0001032.1/OG0001077.2/OG0001077.1/OG0001169.2/OG0001169.1/OG0001175.2/OG0001175.1/OG0001212.2/OG0001212.1/OG0001313.2/OG0001313.1/OG0001339.2/OG0001339.1/OG0001510.2/OG0001510.1/OG0001784.2/OG0001784.1/OG0001861.2/OG0001861.1/OG0001945.1/OG0001945.2/OG0001952.1/OG0001952.2/OG0001963.1/OG0001963.2/OG0002031.2/OG0002031.1/OG0002044.1/OG0002044.2/OG0002156.1/OG0002157.2/OG0002157.1/OG0002165.1/OG0002180.1/OG0002241.1/OG0002241.2/OG0002491.1/OG0002503.1/OG0002733.1/OG0002772.1/OG0002778.2/OG0002778.1/OG0002815.1/OG0003157.1/OG0003291.1/OG0003327.1/OG0003479.1/OG0003551.1/OG0003591.1/OG0003706.1/OG0003721.1/OG0003771.1/OG0003818.1/OG0004069.1/OG0004106.1/OG0004124.1/OG0004407.1/OG0004447.1/OG0004489.1/OG0004608.1/OG0004791.1/OG0005126.1/OG0005541.1/OG0005782.1/OG0005948.1/OG0006015.1/OG0006146.1/OG0006234.1/OG0006286.1/OG0006327.1/OG0006867.1/OG0006875.1/OG0006927.1/OG0007723.1/OG0008550.1</t>
  </si>
  <si>
    <t>OG0001345.3/OG0001345.2/OG0001345.1/OG0001851.1/OG0001974.1/OG0001975.1/OG0002073.1/OG0002073.2/OG0004052.1/OG0004681.1/OG0008170.1</t>
  </si>
  <si>
    <t>OG0000074.1/OG0000074.8/OG0000074.3/OG0000074.2/OG0000074.6/OG0000074.5/OG0000074.7/OG0000074.4/OG0000159.7/OG0000159.2/OG0000159.6/OG0000159.5/OG0000159.1/OG0000159.4/OG0000159.3/OG0000172.3/OG0000172.4/OG0000172.2/OG0000172.1/OG0000186.3/OG0000186.6/OG0000186.1/OG0000186.4/OG0000186.2/OG0000186.5/OG0000187.6/OG0000187.5/OG0000187.4/OG0000187.3/OG0000187.1/OG0000187.2/OG0000222.2/OG0000222.1/OG0000222.4/OG0000222.5/OG0000222.3/OG0000244.3/OG0000244.2/OG0000244.4/OG0000244.1/OG0000273.1/OG0000273.5/OG0000273.4/OG0000273.2/OG0000273.3/OG0000283.4/OG0000283.3/OG0000283.1/OG0000283.2/OG0000292.1/OG0000292.2/OG0000292.3/OG0000316.4/OG0000316.2/OG0000316.5/OG0000316.1/OG0000316.3/OG0000381.3/OG0000381.4/OG0000381.1/OG0000381.2/OG0000391.4/OG0000391.3/OG0000391.1/OG0000391.2/OG0000433.3/OG0000433.2/OG0000433.1/OG0000501.1/OG0000507.1/OG0000507.2/OG0000520.2/OG0000520.3/OG0000520.1/OG0000592.2/OG0000592.1/OG0000592.3/OG0000634.3/OG0000634.1/OG0000634.2/OG0000648.2/OG0000648.1/OG0000667.1/OG0000667.3/OG0000667.2/OG0000745.2/OG0000745.1/OG0000745.3/OG0000807.1/OG0000807.2/OG0000827.1/OG0000827.2/OG0000840.1/OG0000840.2/OG0000854.1/OG0000854.2/OG0000886.1/OG0000886.3/OG0000886.2/OG0000915.1/OG0000915.2/OG0000971.1/OG0000971.2/OG0000971.3/OG0000997.1/OG0000997.2/OG0001032.2/OG0001032.1/OG0001077.2/OG0001077.1/OG0001169.2/OG0001169.1/OG0001175.2/OG0001175.1/OG0001212.2/OG0001212.1/OG0001313.2/OG0001313.1/OG0001339.2/OG0001339.1/OG0001510.2/OG0001510.1/OG0001784.2/OG0001784.1/OG0001861.2/OG0001861.1/OG0001945.1/OG0001945.2/OG0001952.1/OG0001952.2/OG0001963.1/OG0001963.2/OG0002031.2/OG0002031.1/OG0002044.1/OG0002044.2/OG0002156.1/OG0002157.2/OG0002157.1/OG0002165.1/OG0002180.1/OG0002241.1/OG0002241.2/OG0002491.1/OG0002503.1/OG0002733.1/OG0002772.1/OG0002778.2/OG0002778.1/OG0002815.1/OG0003157.1/OG0003291.1/OG0003327.1/OG0003479.1/OG0003551.1/OG0003591.1/OG0003706.1/OG0003721.1/OG0003771.1/OG0003818.1/OG0004069.1/OG0004106.1/OG0004124.1/OG0004407.1/OG0004447.1/OG0004489.1/OG0004608.1/OG0004791.1/OG0005126.1/OG0005541.1/OG0005782.1/OG0005948.1/OG0006015.1/OG0006146.1/OG0006234.1/OG0006286.1/OG0006327.1/OG0006867.1/OG0006875.1/OG0007723.1/OG0008550.1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</si>
  <si>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0000214.1/OG0000214.3/OG0000214.4/OG0000214.2/OG0000214.5/OG0000272.4/OG0000272.1/OG0000272.2/OG0000272.5/OG0000272.3/OG0000621.3/OG0000621.4/OG0000621.1/OG0000621.2/OG0000863.1/OG0000863.2/OG0000868.2/OG0000868.1/OG0000868.3/OG0001036.1/OG0001163.2/OG0001163.1/OG0001393.1/OG0001393.2/OG0001771.1/OG0001771.2/OG0003547.1</t>
  </si>
  <si>
    <t>OG0000229.4/OG0000229.5/OG0000229.3/OG0000229.1/OG0000229.2/OG0000436.3/OG0000436.1/OG0000436.2/OG0000654.2/OG0000654.3/OG0000654.1/OG0000923.1/OG0000923.2</t>
  </si>
  <si>
    <t>OG0000159.7/OG0000159.2/OG0000159.6/OG0000159.5/OG0000159.1/OG0000159.4/OG0000159.3/OG0001296.1/OG0001296.2/OG0003547.1</t>
  </si>
  <si>
    <t>OG0005397.1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</si>
  <si>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0000193.1/OG0000193.2/OG0000193.5/OG0000193.4/OG0000193.3/OG0000295.1/OG0000295.2/OG0000295.3/OG0000295.4/OG0000424.2/OG0000424.1/OG0001263.1/OG0001263.2/OG0001461.1/OG0001461.2/OG0001779.1/OG0002180.1/OG0002205.1/OG0002208.1/OG0002208.2/OG0002492.1/OG0003818.1/OG0004106.1/OG0005072.1/OG0005417.1/OG0006216.1/OG0006236.1/OG0006867.1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</si>
  <si>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0000295.1/OG0000295.2/OG0000295.3/OG0000295.4/OG0000707.1/OG0000707.3/OG0000707.2/OG0000974.1/OG0000974.2/OG0001461.1/OG0001461.2/OG0001866.2/OG0001866.1/OG0002115.1/OG0002115.2/OG0002488.2/OG0002488.1/OG0003813.1/OG0004461.1/OG0006007.1/OG0006236.1</t>
  </si>
  <si>
    <t>OG0000318.4/OG0000318.2/OG0000318.1/OG0000318.3/OG0000322.1/OG0000322.2/OG0000322.4/OG0000322.3/OG0000676.3/OG0000676.1/OG0000676.2/OG0000889.2/OG0000889.1/OG0000974.1/OG0000974.2/OG0001087.1/OG0001087.2/OG0001191.1/OG0001191.2/OG0001461.1/OG0001461.2/OG0001509.2/OG0001509.1/OG0001648.2/OG0001648.1/OG0001772.2/OG0001772.1/OG0003088.1/OG0003994.1/OG0004029.1/OG0004106.1/OG0004335.1/OG0005116.1/OG0007085.1/OG0007130.1/OG0007634.1</t>
  </si>
  <si>
    <t>OG0003125.1/OG0006406.1</t>
  </si>
  <si>
    <t>OG0005387.1/OG0006362.1</t>
  </si>
  <si>
    <t>OG0000103.5/OG0000103.8/OG0000103.7/OG0000103.2/OG0000103.6/OG0000103.1/OG0000103.9/OG0000103.3/OG0000103.4/OG0000436.3/OG0000436.1/OG0000436.2/OG0000923.1/OG0000923.2/OG0000969.1/OG0000969.2/OG0000991.1/OG0000991.2/OG0002077.2/OG0002077.1/OG0003740.1/OG0005356.1/OG0006891.1</t>
  </si>
  <si>
    <t>OG0004442.1/OG0005474.1/OG0008563.1</t>
  </si>
  <si>
    <t>OG0000103.5/OG0000103.8/OG0000103.7/OG0000103.2/OG0000103.6/OG0000103.1/OG0000103.9/OG0000103.3/OG0000103.4/OG0000111.6/OG0000111.2/OG0000111.5/OG0000111.1/OG0000111.3/OG0000111.4/OG0000188.4/OG0000188.3/OG0000188.1/OG0000188.2/OG0000257.3/OG0000257.1/OG0000257.2/OG0000356.4/OG0000356.1/OG0000356.2/OG0000356.3/OG0000418.4/OG0000418.3/OG0000418.2/OG0000418.1/OG0000436.3/OG0000436.1/OG0000436.2/OG0000533.2/OG0000533.3/OG0000533.4/OG0000533.1/OG0000614.3/OG0000614.2/OG0000614.1/OG0000771.3/OG0000771.2/OG0000771.1/OG0000794.1/OG0000794.2/OG0000923.1/OG0000923.2/OG0000969.1/OG0000969.2/OG0000991.1/OG0000991.2/OG0001274.1/OG0001274.2/OG0001465.1/OG0001465.2/OG0001528.2/OG0001528.1/OG0001787.1/OG0001787.2/OG0001944.1/OG0002077.2/OG0002077.1/OG0002161.1/OG0002161.2/OG0002205.1/OG0002265.1/OG0002265.2/OG0002451.1/OG0002451.2/OG0002655.2/OG0002655.1/OG0002667.1/OG0002805.1/OG0002923.1/OG0002947.2/OG0002947.1/OG0002969.1/OG0003156.1/OG0003163.1/OG0003428.1/OG0003548.1/OG0003573.1/OG0003740.1/OG0003846.1/OG0004284.1/OG0004568.1/OG0004610.1/OG0004699.2/OG0004699.1/OG0005083.1/OG0005356.1/OG0005445.1/OG0006053.1/OG0006240.1/OG0006891.1/OG0006927.1/OG0007727.1</t>
  </si>
  <si>
    <t>OG0000835.3/OG0000835.2/OG0000835.1/OG0003509.1/OG0003668.1/OG0007586.1/OG0008022.1/OG0008078.1/OG0008751.1</t>
  </si>
  <si>
    <t>OG0002353.1/OG0002646.1/OG0003459.1/OG0003509.1/OG0004082.1/OG0004941.1/OG0008022.1/OG0008078.1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</si>
  <si>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0000131.4/OG0000131.6/OG0000131.2/OG0000131.1/OG0000131.3/OG0000131.5/OG0000131.7/OG0000295.1/OG0000295.2/OG0000295.3/OG0000295.4/OG0000337.3/OG0000337.1/OG0000337.2/OG0000356.4/OG0000356.1/OG0000356.2/OG0000356.3/OG0000400.4/OG0000400.1/OG0000400.3/OG0000400.2/OG0000424.2/OG0000424.1/OG0000533.2/OG0000533.3/OG0000533.4/OG0000533.1/OG0000541.1/OG0000541.2/OG0000541.3/OG0000614.3/OG0000614.2/OG0000614.1/OG0000771.3/OG0000771.2/OG0000771.1/OG0000794.1/OG0000794.2/OG0000889.2/OG0000889.1/OG0001153.2/OG0001153.1/OG0001203.2/OG0001203.1/OG0001205.1/OG0001205.2/OG0001229.3/OG0001229.1/OG0001229.2/OG0001263.1/OG0001263.2/OG0001461.1/OG0001461.2/OG0001465.1/OG0001465.2/OG0001528.2/OG0001528.1/OG0001779.1/OG0001787.1/OG0001787.2/OG0001944.1/OG0001956.1/OG0002077.2/OG0002077.1/OG0002161.1/OG0002161.2/OG0002205.1/OG0002208.1/OG0002208.2/OG0002265.1/OG0002265.2/OG0002360.1/OG0002360.2/OG0002379.1/OG0002379.2/OG0002380.1/OG0002578.1/OG0002586.1/OG0002586.2/OG0002620.1/OG0002655.2/OG0002655.1/OG0002667.1/OG0002767.1/OG0002809.2/OG0002809.1/OG0002947.2/OG0002947.1/OG0002969.1/OG0003088.1/OG0003105.1/OG0003156.1/OG0003275.1/OG0003275.2/OG0003309.1/OG0003336.1/OG0003543.1/OG0003548.1/OG0003573.1/OG0003655.1/OG0003655.2/OG0003740.1/OG0003793.1/OG0003822.1/OG0003846.1/OG0003849.1/OG0003943.1/OG0004073.1/OG0004092.1/OG0004120.1/OG0004149.1/OG0004310.1/OG0004384.1/OG0004568.1/OG0004990.1/OG0005083.1/OG0005277.1/OG0005341.1/OG0005356.1/OG0005509.1/OG0005584.1/OG0005993.1/OG0006011.1/OG0006236.1/OG0006240.1/OG0006284.1/OG0006293.1/OG0006440.1/OG0006490.1/OG0007727.1/OG0007811.1/OG0008012.1/OG0008363.1/OG0009072.1</t>
  </si>
  <si>
    <t>OG0000030.8/OG0000030.7/OG0000030.12/OG0000030.6/OG0000030.1/OG0000030.4/OG0000030.9/OG0000030.10/OG0000030.14/OG0000030.2/OG0000030.3/OG0000030.13/OG0000030.5/OG0000030.11/OG0001019.1/OG0001019.2</t>
  </si>
  <si>
    <t>OG0000074.1/OG0000074.8/OG0000074.3/OG0000074.2/OG0000074.6/OG0000074.5/OG0000074.7/OG0000074.4/OG0000159.7/OG0000159.2/OG0000159.6/OG0000159.5/OG0000159.1/OG0000159.4/OG0000159.3/OG0000172.3/OG0000172.4/OG0000172.2/OG0000172.1/OG0000186.3/OG0000186.6/OG0000186.1/OG0000186.4/OG0000186.2/OG0000186.5/OG0000187.6/OG0000187.5/OG0000187.4/OG0000187.3/OG0000187.1/OG0000187.2/OG0000222.2/OG0000222.1/OG0000222.4/OG0000222.5/OG0000222.3/OG0000244.3/OG0000244.2/OG0000244.4/OG0000244.1/OG0000273.1/OG0000273.5/OG0000273.4/OG0000273.2/OG0000273.3/OG0000283.4/OG0000283.3/OG0000283.1/OG0000283.2/OG0000292.1/OG0000292.2/OG0000292.3/OG0000316.4/OG0000316.2/OG0000316.5/OG0000316.1/OG0000316.3/OG0000381.3/OG0000381.4/OG0000381.1/OG0000381.2/OG0000391.4/OG0000391.3/OG0000391.1/OG0000391.2/OG0000433.3/OG0000433.2/OG0000433.1/OG0000501.1/OG0000507.1/OG0000507.2/OG0000520.2/OG0000520.3/OG0000520.1/OG0000634.3/OG0000634.1/OG0000634.2/OG0000648.2/OG0000648.1/OG0000667.1/OG0000667.3/OG0000667.2/OG0000745.2/OG0000745.1/OG0000745.3/OG0000807.1/OG0000807.2/OG0000827.1/OG0000827.2/OG0000840.1/OG0000840.2/OG0000854.1/OG0000854.2/OG0000886.1/OG0000886.3/OG0000886.2/OG0000915.1/OG0000915.2/OG0000971.1/OG0000971.2/OG0000971.3/OG0000997.1/OG0000997.2/OG0001032.2/OG0001032.1/OG0001077.2/OG0001077.1/OG0001169.2/OG0001169.1/OG0001175.2/OG0001175.1/OG0001212.2/OG0001212.1/OG0001313.2/OG0001313.1/OG0001339.2/OG0001339.1/OG0001510.2/OG0001510.1/OG0001784.2/OG0001784.1/OG0001861.2/OG0001861.1/OG0001945.1/OG0001945.2/OG0001952.1/OG0001952.2/OG0001963.1/OG0001963.2/OG0002031.2/OG0002031.1/OG0002044.1/OG0002044.2/OG0002156.1/OG0002157.2/OG0002157.1/OG0002165.1/OG0002180.1/OG0002241.1/OG0002241.2/OG0002491.1/OG0002503.1/OG0002733.1/OG0002772.1/OG0002778.2/OG0002778.1/OG0002815.1/OG0003157.1/OG0003291.1/OG0003327.1/OG0003479.1/OG0003551.1/OG0003591.1/OG0003706.1/OG0003721.1/OG0003771.1/OG0003818.1/OG0004069.1/OG0004106.1/OG0004124.1/OG0004407.1/OG0004447.1/OG0004489.1/OG0004608.1/OG0004791.1/OG0005126.1/OG0005541.1/OG0005782.1/OG0005948.1/OG0006015.1/OG0006146.1/OG0006234.1/OG0006286.1/OG0006327.1/OG0006867.1/OG0006875.1/OG0007723.1/OG0008550.1</t>
  </si>
  <si>
    <t>OG0000074.1/OG0000074.8/OG0000074.3/OG0000074.2/OG0000074.6/OG0000074.5/OG0000074.7/OG0000074.4/OG0000186.3/OG0000186.6/OG0000186.1/OG0000186.4/OG0000186.2/OG0000186.5/OG0000187.6/OG0000187.5/OG0000187.4/OG0000187.3/OG0000187.1/OG0000187.2/OG0000244.3/OG0000244.2/OG0000244.4/OG0000244.1/OG0000316.4/OG0000316.2/OG0000316.5/OG0000316.1/OG0000316.3/OG0000501.1/OG0000745.2/OG0000745.1/OG0000745.3/OG0000840.1/OG0000840.2/OG0000854.1/OG0000854.2/OG0000886.1/OG0000886.3/OG0000886.2/OG0000915.1/OG0000915.2/OG0000971.1/OG0000971.2/OG0000971.3/OG0001169.2/OG0001169.1/OG0001212.2/OG0001212.1/OG0001313.2/OG0001313.1/OG0001510.2/OG0001510.1/OG0001945.1/OG0001945.2/OG0001963.1/OG0001963.2/OG0002044.1/OG0002044.2/OG0002165.1/OG0002180.1/OG0002241.1/OG0002241.2/OG0002503.1/OG0002778.2/OG0002778.1/OG0003157.1/OG0003479.1/OG0003591.1/OG0003721.1/OG0003818.1/OG0004124.1/OG0004407.1/OG0004447.1/OG0004489.1/OG0004608.1/OG0004791.1/OG0005541.1/OG0005948.1/OG0006015.1/OG0006234.1/OG0006286.1/OG0006327.1/OG0006867.1/OG0006875.1/OG0007723.1</t>
  </si>
  <si>
    <t>OG0001510.2/OG0001510.1/OG0002822.1/OG0007634.1</t>
  </si>
  <si>
    <t>OG0000143.2/OG0000143.3/OG0000143.1/OG0000143.4/OG0000224.5/OG0000224.3/OG0000224.4/OG0000224.2/OG0000224.1/OG0000224.6/OG0001019.1/OG0001019.2/OG0002383.1</t>
  </si>
  <si>
    <t>OG0006924.1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</si>
  <si>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0000030.8/OG0000030.7/OG0000030.12/OG0000030.6/OG0000030.1/OG0000030.4/OG0000030.9/OG0000030.10/OG0000030.14/OG0000030.2/OG0000030.3/OG0000030.13/OG0000030.5/OG0000030.11/OG0000053.9/OG0000053.10/OG0000053.2/OG0000053.7/OG0000053.12/OG0000053.4/OG0000053.1/OG0000053.6/OG0000053.11/OG0000053.8/OG0000053.5/OG0000053.3/OG0000102.3/OG0000102.1/OG0000102.2/OG0000102.6/OG0000102.5/OG0000102.4/OG0000102.7/OG0000102.8/OG0000103.5/OG0000103.8/OG0000103.7/OG0000103.2/OG0000103.6/OG0000103.1/OG0000103.9/OG0000103.3/OG0000103.4/OG0000107.5/OG0000107.3/OG0000107.7/OG0000107.4/OG0000107.1/OG0000107.2/OG0000107.8/OG0000107.6/OG0000121.5/OG0000121.1/OG0000121.2/OG0000121.3/OG0000121.4/OG0000121.6/OG0000121.8/OG0000121.7/OG0000130.5/OG0000130.4/OG0000130.7/OG0000130.6/OG0000130.3/OG0000130.2/OG0000130.1/OG0000131.4/OG0000131.6/OG0000131.2/OG0000131.1/OG0000131.3/OG0000131.5/OG0000131.7/OG0000188.4/OG0000188.3/OG0000188.1/OG0000188.2/OG0000200.4/OG0000200.5/OG0000200.2/OG0000200.6/OG0000200.3/OG0000200.1/OG0000207.1/OG0000207.2/OG0000208.2/OG0000208.1/OG0000208.4/OG0000208.3/OG0000214.1/OG0000214.3/OG0000214.4/OG0000214.2/OG0000214.5/OG0000247.4/OG0000247.5/OG0000247.1/OG0000247.3/OG0000247.2/OG0000257.3/OG0000257.1/OG0000257.2/OG0000295.1/OG0000295.2/OG0000295.3/OG0000295.4/OG0000299.2/OG0000299.4/OG0000299.3/OG0000299.1/OG0000306.4/OG0000306.1/OG0000306.2/OG0000306.3/OG0000346.3/OG0000346.1/OG0000346.2/OG0000346.4/OG0000356.4/OG0000356.1/OG0000356.2/OG0000356.3/OG0000367.2/OG0000367.1/OG0000367.3/OG0000367.4/OG0000400.4/OG0000400.1/OG0000400.3/OG0000400.2/OG0000424.2/OG0000424.1/OG0000436.3/OG0000436.1/OG0000436.2/OG0000448.2/OG0000448.4/OG0000448.1/OG0000448.3/OG0000491.1/OG0000491.2/OG0000491.3/OG0000539.2/OG0000539.1/OG0000539.3/OG0000541.1/OG0000541.2/OG0000541.3/OG0000614.3/OG0000614.2/OG0000614.1/OG0000654.2/OG0000654.3/OG0000654.1/OG0000666.3/OG0000666.2/OG0000666.1/OG0000762.3/OG0000762.1/OG0000762.2/OG0000771.3/OG0000771.2/OG0000771.1/OG0000794.1/OG0000794.2/OG0000828.1/OG0000828.2/OG0000862.2/OG0000862.1/OG0000868.2/OG0000868.1/OG0000868.3/OG0000889.2/OG0000889.1/OG0000969.1/OG0000969.2/OG0000974.1/OG0000974.2/OG0001084.2/OG0001084.1/OG0001153.2/OG0001153.1/OG0001162.1/OG0001162.2/OG0001174.1/OG0001174.2/OG0001203.2/OG0001203.1/OG0001229.3/OG0001229.1/OG0001229.2/OG0001243.2/OG0001243.1/OG0001251.2/OG0001251.1/OG0001263.1/OG0001263.2/OG0001327.2/OG0001327.1/OG0001339.2/OG0001339.1/OG0001415.2/OG0001415.1/OG0001420.1/OG0001456.1/OG0001456.2/OG0001461.1/OG0001461.2/OG0001465.1/OG0001465.2/OG0001510.2/OG0001510.1/OG0001528.2/OG0001528.1/OG0001551.1/OG0001598.2/OG0001598.1/OG0001682.1/OG0001682.2/OG0001702.2/OG0001702.1/OG0001753.1/OG0001753.2/OG0001771.1/OG0001771.2/OG0001787.1/OG0001787.2/OG0001858.1/OG0001944.1/OG0002077.2/OG0002077.1/OG0002161.1/OG0002161.2/OG0002163.1/OG0002163.2/OG0002205.1/OG0002208.1/OG0002208.2/OG0002219.1/OG0002265.1/OG0002265.2/OG0002341.1/OG0002362.1/OG0002379.1/OG0002379.2/OG0002380.1/OG0002383.1/OG0002451.1/OG0002451.2/OG0002487.1/OG0002491.1/OG0002578.1/OG0002620.1/OG0002655.2/OG0002655.1/OG0002667.1/OG0002762.2/OG0002762.1/OG0002923.1/OG0002947.2/OG0002947.1/OG0002969.1/OG0003134.1/OG0003142.1/OG0003145.1/OG0003154.1/OG0003156.1/OG0003163.1/OG0003275.1/OG0003275.2/OG0003336.1/OG0003428.1/OG0003463.1/OG0003548.1/OG0003573.1/OG0003655.1/OG0003655.2/OG0003712.1/OG0003740.1/OG0003822.1/OG0003849.1/OG0003943.1/OG0004073.1/OG0004106.1/OG0004120.1/OG0004149.1/OG0004158.1/OG0004310.1/OG0004384.1/OG0004394.1/OG0004429.1/OG0004538.1/OG0004568.1/OG0004610.1/OG0004724.1/OG0004990.1/OG0005083.1/OG0005277.1/OG0005320.1/OG0005341.1/OG0005417.1/OG0005509.1/OG0005584.1/OG0005871.1/OG0005918.1/OG0005923.1/OG0005993.1/OG0006011.1/OG0006216.1/OG0006217.1/OG0006240.1/OG0006284.1/OG0006293.1/OG0006297.1/OG0006891.1/OG0006913.1/OG0006924.1/OG0006927.1/OG0007091.1/OG0007727.1/OG0007736.1/OG0007811.1/OG0008012.1/OG0008363.1/OG0009072.1</t>
  </si>
  <si>
    <t>OG0000038.11/OG0000038.6/OG0000038.9/OG0000038.12/OG0000038.2/OG0000038.8/OG0000038.10/OG0000038.7/OG0000038.1/OG0000038.4/OG0000038.5/OG0000038.3/OG0000172.3/OG0000172.4/OG0000172.2/OG0000172.1/OG0000242.3/OG0000242.5/OG0000242.2/OG0000242.4/OG0000242.1/OG0000269.4/OG0000269.2/OG0000269.3/OG0000269.1/OG0000292.1/OG0000292.2/OG0000292.3/OG0000299.2/OG0000299.4/OG0000299.3/OG0000299.1/OG0000316.4/OG0000316.2/OG0000316.5/OG0000316.1/OG0000316.3/OG0000334.3/OG0000334.1/OG0000334.4/OG0000334.2/OG0000351.4/OG0000351.3/OG0000351.1/OG0000351.2/OG0000375.4/OG0000375.3/OG0000375.2/OG0000375.1/OG0000385.3/OG0000385.1/OG0000385.2/OG0000389.2/OG0000389.3/OG0000389.1/OG0000391.4/OG0000391.3/OG0000391.1/OG0000391.2/OG0000507.1/OG0000507.2/OG0000543.3/OG0000543.2/OG0000543.4/OG0000543.1/OG0000785.1/OG0000785.2/OG0000795.1/OG0000795.2/OG0000815.1/OG0000815.2/OG0000904.2/OG0000904.3/OG0000904.1/OG0000917.2/OG0000917.1/OG0000971.1/OG0000971.2/OG0000971.3/OG0000974.1/OG0000974.2/OG0001026.1/OG0001026.2/OG0001072.2/OG0001072.1/OG0001155.2/OG0001155.1/OG0001157.2/OG0001157.1/OG0001169.2/OG0001169.1/OG0001174.1/OG0001174.2/OG0001266.2/OG0001266.1/OG0001267.2/OG0001267.1/OG0001313.2/OG0001313.1/OG0001327.2/OG0001327.1/OG0001416.1/OG0001416.2/OG0001420.1/OG0001450.1/OG0001450.2/OG0001466.2/OG0001466.1/OG0001510.2/OG0001510.1/OG0001559.2/OG0001559.1/OG0001567.1/OG0001607.2/OG0001607.1/OG0001680.1/OG0001680.2/OG0001702.2/OG0001702.1/OG0001717.1/OG0001757.2/OG0001757.1/OG0001779.1/OG0001782.1/OG0001782.2/OG0001786.2/OG0001786.1/OG0001787.1/OG0001787.2/OG0001870.2/OG0001870.1/OG0002009.1/OG0002009.2/OG0002134.1/OG0002241.1/OG0002241.2/OG0002341.1/OG0002342.1/OG0002342.2/OG0002361.2/OG0002361.1/OG0002371.2/OG0002371.1/OG0002407.1/OG0002487.1/OG0002491.1/OG0002585.1/OG0002778.2/OG0002778.1/OG0002786.1/OG0002806.1/OG0002806.2/OG0002885.1/OG0002920.1/OG0002947.2/OG0002947.1/OG0002969.1/OG0003055.1/OG0003061.1/OG0003068.1/OG0003084.1/OG0003112.1/OG0003137.1/OG0003152.1/OG0003154.1/OG0003212.1/OG0003221.1/OG0003280.1/OG0003340.1/OG0003340.2/OG0003448.1/OG0003491.1/OG0003510.1/OG0003539.1/OG0003580.1/OG0003584.1/OG0003655.1/OG0003655.2/OG0003663.1/OG0003689.1/OG0003721.1/OG0003769.1/OG0003793.1/OG0003794.1/OG0003846.1/OG0003853.2/OG0003853.1/OG0004077.1/OG0004103.1/OG0004105.1/OG0004124.1/OG0004149.1/OG0004158.1/OG0004236.1/OG0004334.1/OG0004384.1/OG0004428.1/OG0004447.1/OG0004592.1/OG0004617.1/OG0004628.1/OG0004632.1/OG0004718.1/OG0004720.1/OG0004930.1/OG0004991.1/OG0005043.1/OG0005072.1/OG0005491.1/OG0005541.1/OG0005559.1/OG0005584.1/OG0005711.1/OG0005786.1/OG0005911.1/OG0005970.1/OG0006011.1/OG0006146.1/OG0006234.1/OG0006284.1/OG0006327.1/OG0006329.1/OG0006346.1/OG0006415.1/OG0006728.1/OG0006832.1/OG0007091.1/OG0007142.1/OG0007210.1/OG0007733.1/OG0007811.1/OG0008108.1</t>
  </si>
  <si>
    <t>OG0002168.1/OG0002646.1/OG0002653.1/OG0003294.1/OG0003294.2/OG0003542.1/OG0004390.1/OG0005031.1/OG0005143.1/OG0006227.1/OG0006270.1/OG0007101.1</t>
  </si>
  <si>
    <t>OG0000266.6/OG0000266.3/OG0000266.5/OG0000266.1/OG0000266.2/OG0000266.4/OG0001758.1/OG0002306.2/OG0002306.1/OG0002628.2/OG0002628.1/OG0002676.1/OG0002905.1/OG0002978.1/OG0003207.1/OG0003471.1/OG0003474.1/OG0004352.1/OG0005371.1/OG0005863.1/OG0006062.1</t>
  </si>
  <si>
    <t>OG0000053.9/OG0000053.10/OG0000053.2/OG0000053.7/OG0000053.12/OG0000053.4/OG0000053.1/OG0000053.6/OG0000053.11/OG0000053.8/OG0000053.5/OG0000053.3/OG0000130.5/OG0000130.4/OG0000130.7/OG0000130.6/OG0000130.3/OG0000130.2/OG0000130.1/OG0000868.2/OG0000868.1/OG0000868.3/OG0001275.2/OG0001275.1/OG0001420.1/OG0001682.1/OG0001682.2/OG0001845.1/OG0001845.2/OG0001866.2/OG0001866.1/OG0002492.1/OG0003095.1/OG0003221.1/OG0004470.1</t>
  </si>
  <si>
    <t>OG0003695.1</t>
  </si>
  <si>
    <t>OG0000130.5/OG0000130.4/OG0000130.7/OG0000130.6/OG0000130.3/OG0000130.2/OG0000130.1/OG0000868.2/OG0000868.1/OG0000868.3/OG0001163.2/OG0001163.1/OG0001393.1/OG0001393.2/OG0003547.1</t>
  </si>
  <si>
    <t>OG0000172.3/OG0000172.4/OG0000172.2/OG0000172.1/OG0000269.4/OG0000269.2/OG0000269.3/OG0000269.1/OG0000292.1/OG0000292.2/OG0000292.3/OG0000351.4/OG0000351.3/OG0000351.1/OG0000351.2/OG0000375.4/OG0000375.3/OG0000375.2/OG0000375.1/OG0000391.4/OG0000391.3/OG0000391.1/OG0000391.2/OG0000785.1/OG0000785.2/OG0000795.1/OG0000795.2/OG0000815.1/OG0000815.2/OG0000917.2/OG0000917.1/OG0000974.1/OG0000974.2/OG0001026.1/OG0001026.2/OG0001157.2/OG0001157.1/OG0001174.1/OG0001174.2/OG0001266.2/OG0001266.1/OG0001327.2/OG0001327.1/OG0001420.1/OG0001450.1/OG0001450.2/OG0001466.2/OG0001466.1/OG0001559.2/OG0001559.1/OG0001567.1/OG0001607.2/OG0001607.1/OG0001717.1/OG0001779.1/OG0001782.1/OG0001782.2/OG0001786.2/OG0001786.1/OG0001787.1/OG0001787.2/OG0002009.1/OG0002009.2/OG0002786.1/OG0002885.1/OG0002920.1/OG0003055.1/OG0003152.1/OG0003212.1/OG0003221.1/OG0003280.1/OG0003580.1/OG0003846.1/OG0004103.1/OG0004334.1/OG0004428.1/OG0004628.1/OG0004718.1/OG0004720.1/OG0005072.1/OG0006329.1/OG0006832.1/OG0007142.1/OG0007733.1</t>
  </si>
  <si>
    <t>OG0003294.1/OG0003294.2/OG0003542.1/OG0006227.1</t>
  </si>
  <si>
    <t>OG0000967.1/OG0000967.2/OG0000967.3/OG0001160.1/OG0001160.2/OG0003820.1/OG0004593.1/OG0006732.1/OG0006795.1</t>
  </si>
  <si>
    <t>OG0000386.3/OG0000386.1/OG0000386.4/OG0000386.2/OG0001248.1/OG0001248.2/OG0005008.1/OG0009034.1</t>
  </si>
  <si>
    <t>OG0003073.1/OG0004092.1/OG0005920.1</t>
  </si>
  <si>
    <t>OG0001466.2/OG0001466.1/OG0002585.1/OG0003423.1</t>
  </si>
  <si>
    <t>OG0000126.3/OG0000126.2/OG0000126.8/OG0000126.6/OG0000126.5/OG0000126.1/OG0000126.4/OG0000126.7/OG0000273.1/OG0000273.5/OG0000273.4/OG0000273.2/OG0000273.3/OG0000375.4/OG0000375.3/OG0000375.2/OG0000375.1/OG0000404.1/OG0000404.2/OG0000404.3/OG0000404.4/OG0000501.1/OG0001466.2/OG0001466.1/OG0001780.1/OG0001780.2/OG0002503.1/OG0002772.1/OG0003280.1/OG0003698.1/OG0004066.1/OG0004315.1/OG0005072.1</t>
  </si>
  <si>
    <t>OG0001157.2/OG0001157.1</t>
  </si>
  <si>
    <t>OG0000054.3/OG0000054.7/OG0000054.6/OG0000054.4/OG0000054.2/OG0000054.1/OG0000054.5/OG0000126.3/OG0000126.2/OG0000126.8/OG0000126.6/OG0000126.5/OG0000126.1/OG0000126.4/OG0000126.7/OG0000265.3/OG0000265.1/OG0000265.2/OG0000265.4/OG0000265.5/OG0000273.1/OG0000273.5/OG0000273.4/OG0000273.2/OG0000273.3/OG0000299.2/OG0000299.4/OG0000299.3/OG0000299.1/OG0000416.1/OG0000416.4/OG0000416.2/OG0000416.3/OG0000449.3/OG0000449.1/OG0000449.2/OG0000501.1/OG0000608.1/OG0000608.2/OG0000635.1/OG0000635.2/OG0000833.2/OG0000833.1/OG0001118.1/OG0001118.2/OG0001155.2/OG0001155.1/OG0001203.2/OG0001203.1/OG0001241.1/OG0001241.2/OG0001466.2/OG0001466.1/OG0001680.1/OG0001680.2/OG0001753.1/OG0001753.2/OG0001780.1/OG0001780.2/OG0002180.1/OG0002295.1/OG0002351.1/OG0002585.1/OG0002630.1/OG0002630.2/OG0002772.1/OG0002778.2/OG0002778.1/OG0002790.1/OG0002876.1/OG0002885.1/OG0003145.1/OG0003323.1/OG0003327.1/OG0003818.1/OG0004066.1/OG0004152.1/OG0004791.1/OG0004990.1/OG0005007.1/OG0005072.1/OG0005114.1/OG0005387.1/OG0005565.1/OG0006248.1/OG0006258.1/OG0006320.1/OG0006340.1/OG0006413.1/OG0006641.1/OG0006867.1/OG0008542.1</t>
  </si>
  <si>
    <t>OG0003542.1/OG0005295.1/OG0005534.1/OG0006227.1/OG0006512.1/OG0008034.1/OG0009049.1/OG0009359.1</t>
  </si>
  <si>
    <t>OG0002628.2/OG0002628.1/OG0002978.1/OG0003064.1/OG0004638.1/OG0005371.1/OG0005661.1/OG0005863.1/OG0006062.1/OG0006392.1/OG0006476.1/OG0007609.1/OG0008864.1/OG0010417.1</t>
  </si>
  <si>
    <t>OG0000038.11/OG0000038.6/OG0000038.9/OG0000038.12/OG0000038.2/OG0000038.8/OG0000038.10/OG0000038.7/OG0000038.1/OG0000038.4/OG0000038.5/OG0000038.3/OG0000187.6/OG0000187.5/OG0000187.4/OG0000187.3/OG0000187.1/OG0000187.2/OG0000273.1/OG0000273.5/OG0000273.4/OG0000273.2/OG0000273.3/OG0000299.2/OG0000299.4/OG0000299.3/OG0000299.1/OG0000416.1/OG0000416.4/OG0000416.2/OG0000416.3/OG0000524.2/OG0000524.1/OG0000524.3/OG0000636.3/OG0000636.1/OG0000636.2/OG0000904.2/OG0000904.3/OG0000904.1/OG0001072.2/OG0001072.1/OG0001267.2/OG0001267.1/OG0001271.2/OG0001271.1/OG0001706.1/OG0001706.2/OG0001934.2/OG0001934.1/OG0001970.1/OG0001970.2/OG0002026.1/OG0002026.2/OG0002119.2/OG0002119.1/OG0002147.1/OG0002147.2/OG0002241.1/OG0002241.2/OG0002289.1/OG0002351.1/OG0002367.1/OG0002367.2/OG0002407.1/OG0002483.1/OG0002487.1/OG0002630.1/OG0002630.2/OG0002745.1/OG0002745.2/OG0002917.1/OG0003112.1/OG0003232.1/OG0003745.1/OG0003790.1/OG0003794.1/OG0003831.1/OG0003853.2/OG0003853.1/OG0003987.1/OG0004210.1/OG0004340.1/OG0004363.1/OG0004412.1/OG0004447.1/OG0004462.1/OG0004617.1/OG0004651.1/OG0004716.1/OG0004991.1/OG0005047.1/OG0005072.1/OG0005074.1/OG0005334.1/OG0005742.1/OG0005758.1/OG0005841.1/OG0005899.1/OG0005911.1/OG0005970.1/OG0006279.1/OG0006338.1/OG0006478.1/OG0006798.1/OG0006968.1/OG0007090.1/OG0007157.1/OG0007373.1/OG0007601.1/OG0007823.1/OG0008108.1/OG0008167.1</t>
  </si>
  <si>
    <t>OG0002646.1/OG0003765.1/OG0004372.1/OG0004688.1/OG0005534.1/OG0006227.1/OG0006862.1/OG0007763.1</t>
  </si>
  <si>
    <t>OG0000299.2/OG0000299.4/OG0000299.3/OG0000299.1/OG0001567.1/OG0004791.1</t>
  </si>
  <si>
    <t>OG0002628.2/OG0002628.1/OG0007609.1/OG0010101.1</t>
  </si>
  <si>
    <t>OG0000050.7/OG0000050.8/OG0000050.1/OG0000050.6/OG0000050.10/OG0000050.5/OG0000050.11/OG0000050.9/OG0000050.3/OG0000050.2/OG0000050.4/OG0000083.8/OG0000083.1/OG0000083.3/OG0000083.5/OG0000083.6/OG0000083.4/OG0000083.2/OG0000083.7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0000316.4/OG0000316.2/OG0000316.5/OG0000316.1/OG0000316.3/OG0000368.2/OG0000368.3/OG0000368.1/OG0000375.4/OG0000375.3/OG0000375.2/OG0000375.1/OG0000386.3/OG0000386.1/OG0000386.4/OG0000386.2/OG0000416.1/OG0000416.4/OG0000416.2/OG0000416.3/OG0000492.1/OG0000492.3/OG0000492.2/OG0000523.2/OG0000523.3/OG0000523.1/OG0000549.2/OG0000549.1/OG0000617.1/OG0000617.2/OG0000617.3/OG0000631.2/OG0000631.1/OG0000631.3/OG0000635.1/OG0000635.2/OG0000670.2/OG0000670.1/OG0000671.3/OG0000671.1/OG0000671.2/OG0000831.2/OG0000831.1/OG0000833.2/OG0000833.1/OG0000886.1/OG0000886.3/OG0000886.2/OG0000892.1/OG0000892.2/OG0000953.1/OG0000953.2/OG0001026.1/OG0001026.2/OG0001084.2/OG0001084.1/OG0001148.2/OG0001148.1/OG0001176.1/OG0001176.2/OG0001193.1/OG0001193.2/OG0001248.1/OG0001248.2/OG0001262.2/OG0001262.1/OG0001275.2/OG0001275.1/OG0001305.2/OG0001305.1/OG0001342.2/OG0001342.1/OG0001355.2/OG0001355.1/OG0001368.2/OG0001368.1/OG0001397.1/OG0001397.2/OG0001408.1/OG0001408.2/OG0001466.2/OG0001466.1/OG0001505.2/OG0001505.1/OG0001559.2/OG0001559.1/OG0001567.1/OG0001607.2/OG0001607.1/OG0001648.2/OG0001648.1/OG0001752.2/OG0001752.1/OG0001765.1/OG0001768.1/OG0001772.2/OG0001772.1/OG0001858.1/OG0001991.1/OG0002147.1/OG0002147.2/OG0002180.1/OG0002241.1/OG0002241.2/OG0002268.1/OG0002351.1/OG0002380.1/OG0002487.1/OG0002503.1/OG0002504.2/OG0002504.1/OG0002585.1/OG0002605.1/OG0002605.2/OG0002772.1/OG0002787.1/OG0002815.1/OG0002822.1/OG0002885.1/OG0003049.1/OG0003088.1/OG0003137.1/OG0003221.1/OG0003323.1/OG0003487.1/OG0003510.1/OG0003567.1/OG0003580.1/OG0003721.1/OG0003752.1/OG0003769.1/OG0003804.1/OG0003818.1/OG0003819.1/OG0003824.1/OG0004106.1/OG0004243.1/OG0004628.1/OG0004791.1/OG0004818.1/OG0004990.1/OG0005072.1/OG0005116.1/OG0005389.1/OG0005565.1/OG0006248.1/OG0006413.1/OG0006626.1/OG0006706.1/OG0006867.1/OG0007402.1/OG0008495.1</t>
  </si>
  <si>
    <t>OG0001609.1/OG0001940.1/OG0001966.2/OG0001966.1/OG0002032.1/OG0002032.2/OG0002073.1/OG0002073.2/OG0002145.1/OG0002282.1/OG0002646.1/OG0003077.2/OG0003077.1/OG0003238.1/OG0003335.1/OG0003415.1/OG0003542.1/OG0003681.1/OG0003735.1/OG0003765.1/OG0003998.1/OG0004040.1/OG0004052.1/OG0004054.1/OG0004096.1/OG0004372.1/OG0004390.1/OG0004401.1/OG0004688.1/OG0005288.1/OG0005534.1/OG0005582.1/OG0005703.1/OG0005846.1/OG0006036.1/OG0006227.1/OG0006339.1/OG0006467.1/OG0006862.1/OG0007639.1/OG0007763.1/OG0008043.1/OG0010621.1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</si>
  <si>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0000038.11/OG0000038.6/OG0000038.9/OG0000038.12/OG0000038.2/OG0000038.8/OG0000038.10/OG0000038.7/OG0000038.1/OG0000038.4/OG0000038.5/OG0000038.3/OG0000046.8/OG0000046.2/OG0000046.5/OG0000046.6/OG0000046.4/OG0000046.11/OG0000046.1/OG0000046.7/OG0000046.9/OG0000046.3/OG0000046.10/OG0000047.2/OG0000047.3/OG0000047.7/OG0000047.1/OG0000047.4/OG0000047.5/OG0000047.6/OG0000050.7/OG0000050.8/OG0000050.1/OG0000050.6/OG0000050.10/OG0000050.5/OG0000050.11/OG0000050.9/OG0000050.3/OG0000050.2/OG0000050.4/OG0000078.10/OG0000078.11/OG0000078.3/OG0000078.7/OG0000078.9/OG0000078.6/OG0000078.2/OG0000078.5/OG0000078.4/OG0000078.8/OG0000078.1/OG0000089.4/OG0000089.8/OG0000089.5/OG0000089.2/OG0000089.6/OG0000089.3/OG0000089.7/OG0000089.1/OG0000101.5/OG0000101.1/OG0000101.4/OG0000101.2/OG0000101.7/OG0000101.3/OG0000101.6/OG0000102.3/OG0000102.1/OG0000102.2/OG0000102.6/OG0000102.5/OG0000102.4/OG0000102.7/OG0000102.8/OG0000107.5/OG0000107.3/OG0000107.7/OG0000107.4/OG0000107.1/OG0000107.2/OG0000107.8/OG0000107.6/OG0000114.2/OG0000114.1/OG0000114.3/OG0000114.5/OG0000114.4/OG0000120.3/OG0000120.4/OG0000120.1/OG0000120.5/OG0000120.2/OG0000121.5/OG0000121.1/OG0000121.2/OG0000121.3/OG0000121.4/OG0000121.6/OG0000121.8/OG0000121.7/OG0000126.3/OG0000126.2/OG0000126.8/OG0000126.6/OG0000126.5/OG0000126.1/OG0000126.4/OG0000126.7/OG0000137.1/OG0000137.6/OG0000137.3/OG0000137.5/OG0000137.2/OG0000137.4/OG0000148.3/OG0000148.6/OG0000148.5/OG0000148.2/OG0000148.4/OG0000148.1/OG0000168.1/OG0000168.4/OG0000168.2/OG0000168.3/OG0000168.5/OG0000171.3/OG0000171.1/OG0000171.2/OG0000171.5/OG0000171.4/OG0000172.3/OG0000172.4/OG0000172.2/OG0000172.1/OG0000176.4/OG0000176.3/OG0000176.1/OG0000176.7/OG0000176.2/OG0000176.5/OG0000176.6/OG0000181.3/OG0000181.5/OG0000181.1/OG0000181.2/OG0000181.4/OG0000187.6/OG0000187.5/OG0000187.4/OG0000187.3/OG0000187.1/OG0000187.2/OG0000192.1/OG0000192.2/OG0000192.5/OG0000192.4/OG0000192.3/OG0000200.4/OG0000200.5/OG0000200.2/OG0000200.6/OG0000200.3/OG0000200.1/OG0000247.4/OG0000247.5/OG0000247.1/OG0000247.3/OG0000247.2/OG0000267.4/OG0000267.1/OG0000267.2/OG0000267.5/OG0000267.3/OG0000273.1/OG0000273.5/OG0000273.4/OG0000273.2/OG0000273.3/OG0000283.4/OG0000283.3/OG0000283.1/OG0000283.2/OG0000298.3/OG0000298.4/OG0000298.5/OG0000298.1/OG0000298.2/OG0000299.2/OG0000299.4/OG0000299.3/OG0000299.1/OG0000311.2/OG0000311.3/OG0000311.1/OG0000311.4/OG0000316.4/OG0000316.2/OG0000316.5/OG0000316.1/OG0000316.3/OG0000318.4/OG0000318.2/OG0000318.1/OG0000318.3/OG0000320.4/OG0000320.3/OG0000320.2/OG0000320.1/OG0000320.5/OG0000334.3/OG0000334.1/OG0000334.4/OG0000334.2/OG0000351.4/OG0000351.3/OG0000351.1/OG0000351.2/OG0000359.1/OG0000359.4/OG0000359.3/OG0000359.2/OG0000375.4/OG0000375.3/OG0000375.2/OG0000375.1/OG0000386.3/OG0000386.1/OG0000386.4/OG0000386.2/OG0000391.4/OG0000391.3/OG0000391.1/OG0000391.2/OG0000395.1/OG0000395.2/OG0000395.3/OG0000396.4/OG0000396.3/OG0000396.1/OG0000396.2/OG0000403.2/OG0000403.1/OG0000404.1/OG0000404.2/OG0000404.3/OG0000404.4/OG0000405.2/OG0000405.3/OG0000405.1/OG0000412.2/OG0000412.1/OG0000412.3/OG0000416.1/OG0000416.4/OG0000416.2/OG0000416.3/OG0000419.4/OG0000419.3/OG0000419.2/OG0000419.1/OG0000420.3/OG0000420.2/OG0000420.1/OG0000429.3/OG0000429.2/OG0000429.1/OG0000449.3/OG0000449.1/OG0000449.2/OG0000478.2/OG0000478.1/OG0000478.3/OG0000480.3/OG0000480.1/OG0000480.2/OG0000484.2/OG0000484.1/OG0000484.3/OG0000485.1/OG0000485.3/OG0000485.2/OG0000492.1/OG0000492.3/OG0000492.2/OG0000521.2/OG0000521.1/OG0000521.3/OG0000523.2/OG0000523.3/OG0000523.1/OG0000524.2/OG0000524.1/OG0000524.3/OG0000540.3/OG0000540.4/OG0000540.2/OG0000540.1/OG0000543.3/OG0000543.2/OG0000543.4/OG0000543.1/OG0000549.2/OG0000549.1/OG0000559.3/OG0000559.2/OG0000559.1/OG0000567.1/OG0000567.3/OG0000567.2/OG0000571.3/OG0000571.1/OG0000571.2/OG0000582.3/OG0000582.1/OG0000582.2/OG0000608.1/OG0000608.2/OG0000613.1/OG0000613.3/OG0000613.2/OG0000617.1/OG0000617.2/OG0000617.3/OG0000618.2/OG0000618.1/OG0000618.3/OG0000632.1/OG0000632.2/OG0000635.1/OG0000635.2/OG0000636.3/OG0000636.1/OG0000636.2/OG0000666.3/OG0000666.2/OG0000666.1/OG0000670.2/OG0000670.1/OG0000671.3/OG0000671.1/OG0000671.2/OG0000707.1/OG0000707.3/OG0000707.2/OG0000709.3/OG0000709.1/OG0000709.2/OG0000710.3/OG0000710.1/OG0000710.2/OG0000712.1/OG0000712.2/OG0000737.1/OG0000737.3/OG0000737.2/OG0000744.1/OG0000744.2/OG0000745.2/OG0000745.1/OG0000745.3/OG0000764.1/OG0000764.2/OG0000764.3/OG0000772.1/OG0000772.2/OG0000785.1/OG0000785.2/OG0000789.1/OG0000789.2/OG0000805.3/OG0000805.2/OG0000805.1/OG0000831.2/OG0000831.1/OG0000832.1/OG0000832.3/OG0000832.2/OG0000833.2/OG0000833.1/OG0000840.1/OG0000840.2/OG0000870.3/OG0000870.1/OG0000870.2/OG0000886.1/OG0000886.3/OG0000886.2/OG0000892.1/OG0000892.2/OG0000897.2/OG0000897.1/OG0000904.2/OG0000904.3/OG0000904.1/OG0000917.2/OG0000917.1/OG0000918.2/OG0000918.3/OG0000918.1/OG0000935.2/OG0000935.1/OG0000947.1/OG0000947.2/OG0000953.1/OG0000953.2/OG0000974.1/OG0000974.2/OG0000976.1/OG0000976.2/OG0000995.1/OG0000995.2/OG0001006.1/OG0001006.2/OG0001029.2/OG0001029.1/OG0001033.2/OG0001033.1/OG0001050.2/OG0001050.1/OG0001072.2/OG0001072.1/OG0001081.2/OG0001081.1/OG0001111.1/OG0001111.2/OG0001157.2/OG0001157.1/OG0001161.1/OG0001161.2/OG0001162.1/OG0001162.2/OG0001166.2/OG0001166.1/OG0001169.2/OG0001169.1/OG0001170.2/OG0001170.1/OG0001175.2/OG0001175.1/OG0001225.2/OG0001225.1/OG0001241.1/OG0001241.2/OG0001245.2/OG0001245.1/OG0001248.1/OG0001248.2/OG0001254.2/OG0001254.1/OG0001262.2/OG0001262.1/OG0001267.2/OG0001267.1/OG0001271.2/OG0001271.1/OG0001275.2/OG0001275.1/OG0001305.2/OG0001305.1/OG0001313.2/OG0001313.1/OG0001342.2/OG0001342.1/OG0001368.2/OG0001368.1/OG0001395.2/OG0001395.1/OG0001408.1/OG0001408.2/OG0001415.2/OG0001415.1/OG0001450.1/OG0001450.2/OG0001466.2/OG0001466.1/OG0001504.1/OG0001504.2/OG0001505.2/OG0001505.1/OG0001510.2/OG0001510.1/OG0001512.1/OG0001512.2/OG0001543.2/OG0001543.1/OG0001554.2/OG0001554.1/OG0001558.2/OG0001558.1/OG0001559.2/OG0001559.1/OG0001597.1/OG0001597.2/OG0001599.1/OG0001599.2/OG0001607.2/OG0001607.1/OG0001613.2/OG0001613.1/OG0001620.1/OG0001622.1/OG0001623.2/OG0001623.1/OG0001624.1/OG0001624.2/OG0001634.2/OG0001634.1/OG0001640.1/OG0001640.2/OG0001641.1/OG0001641.2/OG0001683.2/OG0001683.1/OG0001702.2/OG0001702.1/OG0001706.1/OG0001706.2/OG0001710.2/OG0001710.1/OG0001752.2/OG0001752.1/OG0001768.1/OG0001772.2/OG0001772.1/OG0001828.1/OG0001828.3/OG0001828.2/OG0001870.2/OG0001870.1/OG0001900.1/OG0001932.1/OG0001932.2/OG0001934.2/OG0001934.1/OG0001963.1/OG0001963.2/OG0001970.1/OG0001970.2/OG0001993.1/OG0002009.1/OG0002009.2/OG0002026.1/OG0002026.2/OG0002064.2/OG0002064.1/OG0002068.1/OG0002107.2/OG0002107.1/OG0002115.1/OG0002115.2/OG0002119.2/OG0002119.1/OG0002121.1/OG0002121.2/OG0002134.1/OG0002141.1/OG0002143.2/OG0002143.1/OG0002147.1/OG0002147.2/OG0002221.1/OG0002228.1/OG0002236.1/OG0002236.2/OG0002241.1/OG0002241.2/OG0002246.1/OG0002267.1/OG0002268.1/OG0002277.2/OG0002277.1/OG0002289.1/OG0002332.1/OG0002340.1/OG0002340.2/OG0002341.1/OG0002351.1/OG0002367.1/OG0002367.2/OG0002374.1/OG0002376.1/OG0002407.1/OG0002409.1/OG0002411.1/OG0002443.2/OG0002443.1/OG0002472.1/OG0002475.1/OG0002481.1/OG0002483.1/OG0002487.1/OG0002488.2/OG0002488.1/OG0002491.1/OG0002492.1/OG0002503.1/OG0002509.2/OG0002509.1/OG0002572.1/OG0002587.1/OG0002591.1/OG0002605.1/OG0002605.2/OG0002621.1/OG0002623.2/OG0002623.1/OG0002630.1/OG0002630.2/OG0002638.1/OG0002666.1/OG0002670.1/OG0002723.2/OG0002723.1/OG0002731.2/OG0002731.1/OG0002741.1/OG0002745.1/OG0002745.2/OG0002746.1/OG0002767.1/OG0002772.1/OG0002778.2/OG0002778.1/OG0002787.1/OG0002797.1/OG0002806.1/OG0002806.2/OG0002812.1/OG0002822.1/OG0002824.1/OG0002824.2/OG0002876.1/OG0002885.1/OG0002899.1/OG0002917.1/OG0003049.1/OG0003050.1/OG0003072.1/OG0003090.1/OG0003096.1/OG0003105.1/OG0003109.1/OG0003112.1/OG0003123.1/OG0003134.1/OG0003137.1/OG0003152.1/OG0003154.1/OG0003155.2/OG0003155.1/OG0003212.1/OG0003222.1/OG0003232.1/OG0003276.1/OG0003323.1/OG0003423.1/OG0003425.1/OG0003451.1/OG0003452.1/OG0003460.1/OG0003469.1/OG0003485.1/OG0003487.1/OG0003491.1/OG0003510.1/OG0003522.1/OG0003523.1/OG0003558.1/OG0003571.1/OG0003669.1/OG0003718.1/OG0003721.1/OG0003730.1/OG0003745.1/OG0003752.1/OG0003769.1/OG0003775.1/OG0003790.1/OG0003793.1/OG0003794.1/OG0003799.1/OG0003804.1/OG0003816.1/OG0003819.1/OG0003821.1/OG0003831.1/OG0003853.2/OG0003853.1/OG0003987.1/OG0003994.1/OG0004038.1/OG0004048.1/OG0004135.1/OG0004147.1/OG0004160.1/OG0004210.1/OG0004243.1/OG0004309.1/OG0004315.1/OG0004340.1/OG0004363.1/OG0004391.1/OG0004407.1/OG0004412.1/OG0004425.1/OG0004439.1/OG0004447.1/OG0004452.1/OG0004461.1/OG0004462.1/OG0004481.1/OG0004609.1/OG0004617.1/OG0004618.1/OG0004620.1/OG0004632.1/OG0004651.1/OG0004664.1/OG0004716.1/OG0004748.1/OG0004794.1/OG0004818.1/OG0004991.1/OG0005017.1/OG0005047.1/OG0005072.1/OG0005074.1/OG0005116.1/OG0005123.1/OG0005158.1/OG0005284.1/OG0005334.1/OG0005356.1/OG0005446.1/OG0005466.1/OG0005565.1/OG0005568.1/OG0005580.1/OG0005709.1/OG0005737.1/OG0005742.1/OG0005758.1/OG0005783.1/OG0005795.1/OG0005811.1/OG0005841.1/OG0005887.1/OG0005899.1/OG0005911.1/OG0005943.1/OG0005970.1/OG0006007.1/OG0006011.1/OG0006033.1/OG0006217.1/OG0006221.1/OG0006236.1/OG0006242.1/OG0006248.1/OG0006251.1/OG0006279.1/OG0006307.1/OG0006329.1/OG0006338.1/OG0006371.1/OG0006422.1/OG0006478.1/OG0006480.1/OG0006659.1/OG0006798.1/OG0006867.1/OG0006889.1/OG0006915.1/OG0006924.1/OG0006935.1/OG0006968.1/OG0007090.1/OG0007157.1/OG0007208.1/OG0007373.1/OG0007601.1/OG0007823.1/OG0008029.1/OG0008108.1/OG0008167.1</t>
  </si>
  <si>
    <t>OG0001169.2/OG0001169.1/OG0001510.2/OG0001510.1/OG0001870.2/OG0001870.1</t>
  </si>
  <si>
    <t>OG0000073.10/OG0000073.7/OG0000073.3/OG0000073.11/OG0000073.8/OG0000073.1/OG0000073.5/OG0000073.2/OG0000073.9/OG0000073.4/OG0000073.6/OG0000695.2/OG0000695.3/OG0000695.1/OG0001154.1/OG0001154.2/OG0001638.1/OG0001638.2/OG0001750.1/OG0001750.2/OG0001943.1/OG0001943.2/OG0002709.1/OG0002761.1/OG0002784.2/OG0002784.1/OG0002871.1/OG0003416.1/OG0003472.1/OG0003708.1/OG0003972.1/OG0004356.1/OG0004482.1/OG0004678.1/OG0004700.1/OG0004958.1/OG0004959.1/OG0005015.1/OG0005053.1/OG0005153.1/OG0005283.1/OG0005307.1/OG0005505.1/OG0005564.1/OG0005738.1/OG0005754.1/OG0005788.1/OG0005802.1/OG0005845.1/OG0005981.1/OG0005994.1/OG0006059.1/OG0006209.1/OG0006275.1/OG0006448.1/OG0006456.1/OG0006519.1/OG0006854.1/OG0006861.1/OG0007183.1/OG0007254.1/OG0007391.1/OG0007648.1/OG0008437.1/OG0008776.1</t>
  </si>
  <si>
    <t>OG0001974.1/OG0006207.1/OG0007155.1/OG0007675.1/OG0008856.1</t>
  </si>
  <si>
    <t>OG0003313.2/OG0003313.1/OG0003447.1/OG0004585.1/OG0004706.1/OG0006047.1</t>
  </si>
  <si>
    <t>OG0000036.7/OG0000036.3/OG0000036.12/OG0000036.6/OG0000036.11/OG0000036.5/OG0000036.10/OG0000036.8/OG0000036.1/OG0000036.9/OG0000036.4/OG0000036.2/OG0000150.2/OG0000150.4/OG0000150.3/OG0000150.1/OG0000150.5/OG0000187.6/OG0000187.5/OG0000187.4/OG0000187.3/OG0000187.1/OG0000187.2/OG0000375.4/OG0000375.3/OG0000375.2/OG0000375.1/OG0000400.4/OG0000400.1/OG0000400.3/OG0000400.2/OG0000419.4/OG0000419.3/OG0000419.2/OG0000419.1/OG0000456.4/OG0000456.2/OG0000456.3/OG0000456.1/OG0000501.1/OG0000583.2/OG0000583.1/OG0000583.3/OG0000708.2/OG0000708.3/OG0000708.1/OG0000763.1/OG0000763.2/OG0000862.2/OG0000862.1/OG0000915.1/OG0000915.2/OG0000942.2/OG0000942.3/OG0000942.1/OG0000971.1/OG0000971.2/OG0000971.3/OG0001157.2/OG0001157.1/OG0001212.2/OG0001212.1/OG0001229.3/OG0001229.1/OG0001229.2/OG0001243.2/OG0001243.1/OG0001275.2/OG0001275.1/OG0001412.2/OG0001412.1/OG0001416.1/OG0001416.2/OG0001706.1/OG0001706.2/OG0001772.2/OG0001772.1/OG0001963.1/OG0001963.2/OG0002125.1/OG0002165.1/OG0002241.1/OG0002241.2/OG0002242.2/OG0002242.1/OG0002381.2/OG0002381.1/OG0002493.2/OG0002493.1/OG0002513.1/OG0002569.1/OG0002578.1/OG0002603.1/OG0002739.1/OG0002766.2/OG0002766.1/OG0002889.1/OG0002889.2/OG0002943.2/OG0002943.1/OG0003049.1/OG0003095.1/OG0003219.1/OG0003291.1/OG0003340.1/OG0003340.2/OG0003690.1/OG0003704.1/OG0003704.2/OG0003831.1/OG0003833.1/OG0003941.1/OG0004011.1/OG0004028.1/OG0004047.1/OG0004245.1/OG0004389.1/OG0004397.1/OG0004398.1/OG0004404.1/OG0004614.1/OG0004637.1/OG0004750.1/OG0004771.1/OG0004955.1/OG0005140.1/OG0005277.1/OG0005278.1/OG0005297.1/OG0005479.1/OG0005510.1/OG0005528.1/OG0005537.1/OG0005694.1/OG0005832.1/OG0005862.1/OG0005930.1/OG0006015.1/OG0006041.1/OG0006375.1/OG0006425.1/OG0006722.1/OG0006741.1/OG0006850.1/OG0006918.1/OG0007319.1/OG0007822.1/OG0008000.1</t>
  </si>
  <si>
    <t>OG0001790.2/OG0001790.1/OG0002353.1/OG0003125.1/OG0003797.1/OG0005897.1/OG0006050.1/OG0006466.1/OG0006714.1/OG0007654.1/OG0007744.1/OG0007983.1/OG0008080.1/OG0008170.1/OG0008455.1/OG0008509.1</t>
  </si>
  <si>
    <t>OG0001825.2/OG0001825.1/OG0001851.1/OG0003125.1/OG0004438.1/OG0006061.1/OG0006714.1/OG0006872.1/OG0007981.1/OG0008145.1/OG0008170.1</t>
  </si>
  <si>
    <t>OG0004706.1/OG0006435.1/OG0006435.2/OG0007264.1</t>
  </si>
  <si>
    <t>OG0000083.8/OG0000083.1/OG0000083.3/OG0000083.5/OG0000083.6/OG0000083.4/OG0000083.2/OG0000083.7/OG0000187.6/OG0000187.5/OG0000187.4/OG0000187.3/OG0000187.1/OG0000187.2/OG0000283.4/OG0000283.3/OG0000283.1/OG0000283.2/OG0000344.3/OG0000344.1/OG0000344.4/OG0000344.2/OG0000358.2/OG0000358.1/OG0000358.3/OG0000358.4/OG0000404.1/OG0000404.2/OG0000404.3/OG0000404.4/OG0000456.4/OG0000456.2/OG0000456.3/OG0000456.1/OG0000667.1/OG0000667.3/OG0000667.2/OG0000696.1/OG0000696.2/OG0000696.3/OG0000708.2/OG0000708.3/OG0000708.1/OG0000745.2/OG0000745.1/OG0000745.3/OG0000915.1/OG0000915.2/OG0000971.1/OG0000971.2/OG0000971.3/OG0001149.1/OG0001149.2/OG0001172.2/OG0001172.1/OG0001193.1/OG0001193.2/OG0001207.2/OG0001207.1/OG0001212.2/OG0001212.1/OG0001275.2/OG0001275.1/OG0001313.2/OG0001313.1/OG0001466.2/OG0001466.1/OG0001510.2/OG0001510.1/OG0001571.3/OG0001571.2/OG0001571.1/OG0001577.2/OG0001577.1/OG0001648.2/OG0001648.1/OG0001945.1/OG0001945.2/OG0001963.1/OG0001963.2/OG0002101.1/OG0002101.2/OG0002165.1/OG0002241.1/OG0002241.2/OG0002469.1/OG0002493.2/OG0002493.1/OG0002513.1/OG0002745.1/OG0002745.2/OG0002918.1/OG0002934.1/OG0003049.1/OG0003219.1/OG0003259.1/OG0003266.2/OG0003266.1/OG0003291.1/OG0003541.1/OG0004142.1/OG0004155.1/OG0004404.1/OG0004422.1/OG0004949.1/OG0005413.1/OG0005510.1/OG0005519.1/OG0005528.1/OG0005568.1/OG0005783.1/OG0005832.1/OG0005900.1/OG0005924.1/OG0006015.1/OG0006025.1/OG0006251.1/OG0006274.1/OG0006323.1/OG0006338.1/OG0006410.1/OG0006442.1/OG0006630.1/OG0006741.1/OG0007591.1</t>
  </si>
  <si>
    <t>OG0003474.1/OG0004117.2/OG0004117.1/OG0006476.1/OG0009366.2/OG0009366.1</t>
  </si>
  <si>
    <t>OG0000418.4/OG0000418.3/OG0000418.2/OG0000418.1/OG0000424.2/OG0000424.1/OG0000614.3/OG0000614.2/OG0000614.1/OG0000771.3/OG0000771.2/OG0000771.1/OG0000794.1/OG0000794.2/OG0000889.2/OG0000889.1/OG0001229.3/OG0001229.1/OG0001229.2/OG0001263.1/OG0001263.2/OG0001528.2/OG0001528.1/OG0002161.1/OG0002161.2/OG0002205.1/OG0002380.1/OG0002947.2/OG0002947.1/OG0003275.1/OG0003275.2/OG0003548.1/OG0003655.1/OG0003655.2/OG0003849.1/OG0004120.1/OG0004127.1/OG0004149.1/OG0004310.1/OG0004384.1/OG0004568.1/OG0004574.1/OG0005277.1/OG0005341.1/OG0005584.1/OG0006011.1/OG0006240.1/OG0006284.1/OG0006293.1/OG0007727.1/OG0007811.1/OG0008012.1/OG0009072.1</t>
  </si>
  <si>
    <t>OG0004966.1/OG0007144.1</t>
  </si>
  <si>
    <t>OG0000215.4/OG0000215.5/OG0000215.3/OG0000215.1/OG0000215.2/OG0000344.3/OG0000344.1/OG0000344.4/OG0000344.2/OG0001055.1/OG0001055.2/OG0001275.2/OG0001275.1/OG0001496.3/OG0001496.2/OG0001496.1/OG0002384.1/OG0002781.1/OG0004000.1/OG0004433.1/OG0005066.1/OG0005510.1/OG0005677.1/OG0005813.1/OG0005924.1/OG0005949.1</t>
  </si>
  <si>
    <t>OG0000170.2/OG0000170.4/OG0000170.1/OG0000170.3/OG0000333.4/OG0000333.2/OG0000333.1/OG0000333.3/OG0000556.3/OG0000556.1/OG0000556.2/OG0000580.2/OG0000580.1/OG0000580.3/OG0000628.1/OG0000628.2/OG0001083.1/OG0001083.2/OG0001115.2/OG0001115.1/OG0001389.1/OG0001452.1/OG0001501.1/OG0001744.1/OG0001939.1/OG0001993.1/OG0002000.1/OG0002008.1/OG0002018.1/OG0002357.1/OG0002357.2/OG0003067.1/OG0003457.1/OG0003494.1/OG0003597.1/OG0004069.1/OG0004539.1/OG0004780.1/OG0004895.1/OG0004944.1/OG0005059.1/OG0005254.1/OG0005258.1/OG0005364.1/OG0005381.1/OG0005457.1/OG0005574.1/OG0005671.1/OG0006010.1/OG0006016.1/OG0006205.1/OG0006749.1/OG0006782.1/OG0007074.1/OG0007077.1/OG0007173.1/OG0007184.1/OG0007224.1/OG0007268.1/OG0007294.1/OG0007365.1/OG0007442.1/OG0007640.1/OG0007711.1/OG0007754.1/OG0007800.1/OG0007805.1/OG0007991.1/OG0008097.1/OG0008151.1/OG0008535.1/OG0008793.1</t>
  </si>
  <si>
    <t>OG0001069.2/OG0001069.1/OG0001460.3/OG0001460.1/OG0001460.2/OG0001605.2/OG0001605.1/OG0001605.3/OG0001686.1/OG0001686.2/OG0004911.1/OG0005288.1/OG0005869.1/OG0006154.1/OG0006237.1/OG0006797.1/OG0006951.1/OG0007256.1/OG0007289.1/OG0007853.1/OG0007979.1/OG0008045.1/OG0008085.1/OG0008128.1/OG0008139.1/OG0008212.1/OG0008340.1/OG0008539.1/OG0008552.1/OG0008783.1/OG0008789.1</t>
  </si>
  <si>
    <t>OG0002001.2/OG0002001.1/OG0005776.1/OG0007286.1/OG0007523.1/OG0007697.1/OG0007846.1/OG0008026.1/OG0008215.1/OG0008250.1/OG0008478.1/OG0008567.1/OG0010823.1</t>
  </si>
  <si>
    <t>OG0007218.1/OG0007604.1/OG0007836.1</t>
  </si>
  <si>
    <t>OG0000494.1/OG0000494.2/OG0000494.3/OG0000494.4/OG0000977.1/OG0001347.3/OG0001347.1/OG0001347.2/OG0001361.1/OG0001361.2/OG0001497.1/OG0001497.2/OG0001790.2/OG0001790.1/OG0001950.1/OG0002132.2/OG0002132.1/OG0002269.1/OG0002402.1/OG0002448.2/OG0002448.1/OG0002764.1/OG0003294.1/OG0003294.2/OG0003308.1/OG0003346.1/OG0003415.1/OG0003517.1/OG0003542.1/OG0003553.1/OG0003578.1/OG0003688.1/OG0003716.1/OG0003868.1/OG0003921.1/OG0003938.1/OG0003998.1/OG0004002.1/OG0004063.1/OG0004086.1/OG0004096.1/OG0004280.1/OG0004372.1/OG0004681.1/OG0004945.1/OG0005026.1/OG0005034.1/OG0005121.1/OG0005143.1/OG0005340.1/OG0005422.1/OG0005427.1/OG0005582.1/OG0005752.1/OG0005886.1/OG0005897.1/OG0006036.1/OG0006061.1/OG0006206.1/OG0006628.1/OG0006634.1/OG0006639.1/OG0006730.1/OG0006762.1/OG0006803.1/OG0006827.1/OG0006940.1/OG0006955.1/OG0007151.1/OG0007220.1/OG0007234.1/OG0007240.1/OG0007379.1/OG0007412.1/OG0007684.1/OG0007693.1/OG0007707.1/OG0007771.1/OG0007983.1/OG0008004.1/OG0008068.1/OG0008080.1/OG0008413.1/OG0008796.1/OG0009284.1/OG0011448.1</t>
  </si>
  <si>
    <t>OG0000411.1/OG0000411.2/OG0000705.3/OG0000705.2/OG0000705.1/OG0001373.1/OG0002011.1/OG0002011.2/OG0002055.2/OG0002055.1/OG0002088.2/OG0002088.1/OG0002088.3/OG0002581.1/OG0002922.1/OG0002978.1/OG0003315.1/OG0003315.2/OG0003874.1/OG0003885.1/OG0003960.1/OG0004171.1/OG0004353.1/OG0004706.1/OG0004784.1/OG0004937.1/OG0005125.1/OG0005511.1/OG0005901.2/OG0005901.1/OG0006358.1/OG0006397.1/OG0006458.1/OG0006725.1/OG0007225.1/OG0007238.1/OG0007279.1/OG0007366.1/OG0007407.1/OG0007441.1/OG0007609.1/OG0007752.1/OG0007855.1/OG0008086.1/OG0008116.1/OG0008247.1/OG0008274.1/OG0008996.1/OG0009154.1/OG0009984.1/OG0010076.1/OG0010659.1</t>
  </si>
  <si>
    <t>OG0000010.2/OG0000010.4/OG0000010.6/OG0000010.7/OG0000010.13/OG0000010.12/OG0000010.15/OG0000010.8/OG0000010.17/OG0000010.14/OG0000010.3/OG0000010.10/OG0000010.11/OG0000010.1/OG0000010.16/OG0000010.5/OG0000010.18/OG0000010.9/OG0000021.4/OG0000021.11/OG0000021.2/OG0000021.9/OG0000021.10/OG0000021.13/OG0000021.6/OG0000021.8/OG0000021.14/OG0000021.15/OG0000021.5/OG0000021.1/OG0000021.7/OG0000021.3/OG0000021.12/OG0000031.13/OG0000031.5/OG0000031.16/OG0000031.1/OG0000031.4/OG0000031.14/OG0000031.8/OG0000031.9/OG0000031.10/OG0000031.2/OG0000031.6/OG0000031.7/OG0000031.12/OG0000031.15/OG0000031.3/OG0000031.11/OG0000031.17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0000076.4/OG0000076.7/OG0000076.9/OG0000076.3/OG0000076.5/OG0000076.6/OG0000076.10/OG0000076.1/OG0000076.8/OG0000076.2/OG0000089.4/OG0000089.8/OG0000089.5/OG0000089.2/OG0000089.6/OG0000089.3/OG0000089.7/OG0000089.1/OG0000091.3/OG0000091.4/OG0000091.7/OG0000091.1/OG0000091.6/OG0000091.5/OG0000091.8/OG0000091.2/OG0000109.4/OG0000109.8/OG0000109.1/OG0000109.3/OG0000109.7/OG0000109.6/OG0000109.9/OG0000109.5/OG0000109.2/OG0000119.6/OG0000119.1/OG0000119.5/OG0000119.4/OG0000119.7/OG0000119.3/OG0000119.2/OG0000133.3/OG0000133.1/OG0000133.4/OG0000133.2/OG0000140.1/OG0000140.4/OG0000140.2/OG0000140.3/OG0000140.5/OG0000140.6/OG0000140.7/OG0000157.5/OG0000157.4/OG0000157.3/OG0000157.1/OG0000157.6/OG0000157.2/OG0000176.4/OG0000176.3/OG0000176.1/OG0000176.7/OG0000176.2/OG0000176.5/OG0000176.6/OG0000181.3/OG0000181.5/OG0000181.1/OG0000181.2/OG0000181.4/OG0000182.3/OG0000182.5/OG0000182.2/OG0000182.6/OG0000182.1/OG0000182.4/OG0000189.1/OG0000189.4/OG0000189.3/OG0000189.2/OG0000189.5/OG0000192.1/OG0000192.2/OG0000192.5/OG0000192.4/OG0000192.3/OG0000218.4/OG0000218.2/OG0000218.1/OG0000218.3/OG0000218.5/OG0000247.4/OG0000247.5/OG0000247.1/OG0000247.3/OG0000247.2/OG0000265.3/OG0000265.1/OG0000265.2/OG0000265.4/OG0000265.5/OG0000269.4/OG0000269.2/OG0000269.3/OG0000269.1/OG0000276.4/OG0000276.1/OG0000276.2/OG0000276.3/OG0000278.4/OG0000278.2/OG0000278.1/OG0000278.3/OG0000278.5/OG0000283.4/OG0000283.3/OG0000283.1/OG0000283.2/OG0000292.1/OG0000292.2/OG0000292.3/OG0000297.3/OG0000297.2/OG0000297.1/OG0000297.4/OG0000305.1/OG0000305.4/OG0000305.2/OG0000305.3/OG0000321.4/OG0000321.2/OG0000321.1/OG0000321.3/OG0000322.1/OG0000322.2/OG0000322.4/OG0000322.3/OG0000334.3/OG0000334.1/OG0000334.4/OG0000334.2/OG0000343.4/OG0000343.1/OG0000343.2/OG0000343.3/OG0000354.3/OG0000354.2/OG0000354.1/OG0000375.4/OG0000375.3/OG0000375.2/OG0000375.1/OG0000378.3/OG0000378.1/OG0000378.2/OG0000386.3/OG0000386.1/OG0000386.4/OG0000386.2/OG0000404.1/OG0000404.2/OG0000404.3/OG0000404.4/OG0000410.3/OG0000410.2/OG0000410.1/OG0000419.4/OG0000419.3/OG0000419.2/OG0000419.1/OG0000426.3/OG0000426.1/OG0000426.2/OG0000448.2/OG0000448.4/OG0000448.1/OG0000448.3/OG0000449.3/OG0000449.1/OG0000449.2/OG0000454.1/OG0000454.2/OG0000470.3/OG0000470.2/OG0000470.1/OG0000474.3/OG0000474.4/OG0000474.2/OG0000474.5/OG0000474.1/OG0000480.3/OG0000480.1/OG0000480.2/OG0000492.1/OG0000492.3/OG0000492.2/OG0000513.2/OG0000513.1/OG0000520.2/OG0000520.3/OG0000520.1/OG0000521.2/OG0000521.1/OG0000521.3/OG0000524.2/OG0000524.1/OG0000524.3/OG0000525.3/OG0000525.1/OG0000525.2/OG0000526.3/OG0000526.2/OG0000526.1/OG0000544.3/OG0000544.1/OG0000544.2/OG0000563.2/OG0000563.3/OG0000563.1/OG0000567.1/OG0000567.3/OG0000567.2/OG0000570.1/OG0000570.3/OG0000570.2/OG0000583.2/OG0000583.1/OG0000583.3/OG0000608.1/OG0000608.2/OG0000613.1/OG0000613.3/OG0000613.2/OG0000631.2/OG0000631.1/OG0000631.3/OG0000634.3/OG0000634.1/OG0000634.2/OG0000653.2/OG0000653.1/OG0000653.3/OG0000670.2/OG0000670.1/OG0000671.3/OG0000671.1/OG0000671.2/OG0000694.2/OG0000694.1/OG0000694.3/OG0000701.1/OG0000701.3/OG0000701.2/OG0000704.2/OG0000704.1/OG0000704.3/OG0000706.1/OG0000706.2/OG0000706.3/OG0000737.1/OG0000737.3/OG0000737.2/OG0000758.1/OG0000758.3/OG0000758.2/OG0000772.1/OG0000772.2/OG0000789.1/OG0000789.2/OG0000795.1/OG0000795.2/OG0000831.2/OG0000831.1/OG0000858.1/OG0000858.2/OG0000858.3/OG0000862.2/OG0000862.1/OG0000888.1/OG0000888.2/OG0000888.3/OG0000892.1/OG0000892.2/OG0000908.2/OG0000908.1/OG0000915.1/OG0000915.2/OG0000917.2/OG0000917.1/OG0000921.3/OG0000921.1/OG0000921.2/OG0000945.1/OG0000945.2/OG0000946.2/OG0000946.1/OG0000947.1/OG0000947.2/OG0000990.2/OG0000990.1/OG0001003.1/OG0001003.2/OG0001007.2/OG0001007.1/OG0001017.1/OG0001017.2/OG0001053.1/OG0001053.2/OG0001053.3/OG0001058.1/OG0001058.2/OG0001082.2/OG0001082.1/OG0001090.1/OG0001090.2/OG0001091.2/OG0001091.1/OG0001111.1/OG0001111.2/OG0001120.2/OG0001120.1/OG0001156.2/OG0001156.1/OG0001159.1/OG0001159.2/OG0001164.2/OG0001164.1/OG0001176.1/OG0001176.2/OG0001200.2/OG0001200.1/OG0001210.2/OG0001210.1/OG0001213.1/OG0001213.2/OG0001225.2/OG0001225.1/OG0001248.1/OG0001248.2/OG0001257.1/OG0001257.2/OG0001259.2/OG0001259.1/OG0001261.1/OG0001261.2/OG0001265.2/OG0001265.1/OG0001267.2/OG0001267.1/OG0001275.2/OG0001275.1/OG0001305.2/OG0001305.1/OG0001306.2/OG0001306.1/OG0001313.2/OG0001313.1/OG0001322.1/OG0001322.2/OG0001326.1/OG0001349.1/OG0001395.2/OG0001395.1/OG0001401.3/OG0001401.2/OG0001401.1/OG0001416.1/OG0001416.2/OG0001438.2/OG0001438.1/OG0001457.2/OG0001457.1/OG0001466.2/OG0001466.1/OG0001469.2/OG0001469.1/OG0001496.3/OG0001496.2/OG0001496.1/OG0001509.2/OG0001509.1/OG0001554.2/OG0001554.1/OG0001558.2/OG0001558.1/OG0001598.2/OG0001598.1/OG0001599.1/OG0001599.2/OG0001648.2/OG0001648.1/OG0001684.2/OG0001684.1/OG0001691.2/OG0001691.1/OG0001710.2/OG0001710.1/OG0001713.1/OG0001716.1/OG0001716.2/OG0001757.2/OG0001757.1/OG0001772.2/OG0001772.1/OG0001776.1/OG0001835.1/OG0001835.2/OG0001838.2/OG0001838.1/OG0001853.2/OG0001853.1/OG0001858.1/OG0001867.1/OG0001900.1/OG0001945.1/OG0001945.2/OG0001946.2/OG0001946.1/OG0001948.1/OG0001948.2/OG0001954.1/OG0001955.1/OG0001955.2/OG0001973.1/OG0001976.2/OG0001976.1/OG0002035.2/OG0002035.1/OG0002037.1/OG0002037.2/OG0002047.1/OG0002047.2/OG0002057.2/OG0002057.1/OG0002066.2/OG0002066.1/OG0002079.1/OG0002101.1/OG0002101.2/OG0002107.2/OG0002107.1/OG0002129.1/OG0002134.1/OG0002138.2/OG0002138.1/OG0002142.1/OG0002142.2/OG0002144.1/OG0002144.2/OG0002150.2/OG0002150.1/OG0002175.1/OG0002182.1/OG0002182.2/OG0002221.1/OG0002222.1/OG0002222.2/OG0002228.1/OG0002243.1/OG0002243.2/OG0002263.1/OG0002263.2/OG0002284.1/OG0002290.1/OG0002344.2/OG0002344.1/OG0002348.1/OG0002350.1/OG0002350.2/OG0002361.2/OG0002361.1/OG0002368.2/OG0002368.1/OG0002377.1/OG0002377.2/OG0002381.2/OG0002381.1/OG0002387.1/OG0002464.1/OG0002464.2/OG0002481.1/OG0002486.1/OG0002486.2/OG0002488.2/OG0002488.1/OG0002510.1/OG0002510.2/OG0002515.1/OG0002567.1/OG0002623.2/OG0002623.1/OG0002625.1/OG0002649.1/OG0002655.2/OG0002655.1/OG0002720.1/OG0002741.1/OG0002743.1/OG0002743.2/OG0002745.1/OG0002745.2/OG0002756.1/OG0002774.2/OG0002774.1/OG0002780.1/OG0002797.1/OG0002807.1/OG0002848.1/OG0002880.1/OG0002881.1/OG0002886.1/OG0002886.2/OG0002904.1/OG0002925.1/OG0002943.2/OG0002943.1/OG0002959.1/OG0002965.1/OG0002971.1/OG0003014.1/OG0003036.1/OG0003046.1/OG0003058.1/OG0003061.1/OG0003076.1/OG0003088.1/OG0003090.1/OG0003097.1/OG0003122.1/OG0003137.1/OG0003202.1/OG0003210.1/OG0003212.1/OG0003218.1/OG0003267.1/OG0003274.1/OG0003283.1/OG0003285.1/OG0003291.1/OG0003310.1/OG0003312.1/OG0003312.2/OG0003323.1/OG0003422.1/OG0003423.1/OG0003435.1/OG0003444.1/OG0003453.1/OG0003456.1/OG0003479.1/OG0003481.1/OG0003490.1/OG0003511.1/OG0003524.1/OG0003526.1/OG0003539.1/OG0003580.1/OG0003591.1/OG0003666.1/OG0003677.1/OG0003683.1/OG0003690.1/OG0003692.1/OG0003693.1/OG0003730.1/OG0003755.1/OG0003766.1/OG0003771.1/OG0003795.1/OG0003804.1/OG0003826.1/OG0003829.1/OG0003831.1/OG0003839.1/OG0003845.1/OG0003857.1/OG0003945.1/OG0003952.1/OG0003968.1/OG0003991.1/OG0003993.1/OG0003994.1/OG0004007.1/OG0004018.1/OG0004024.1/OG0004029.1/OG0004064.1/OG0004067.1/OG0004084.1/OG0004110.1/OG0004111.1/OG0004135.1/OG0004138.1/OG0004144.1/OG0004146.1/OG0004152.1/OG0004246.1/OG0004261.1/OG0004263.1/OG0004283.1/OG0004305.1/OG0004315.1/OG0004330.1/OG0004332.1/OG0004343.1/OG0004361.1/OG0004363.1/OG0004369.1/OG0004389.1/OG0004397.1/OG0004414.1/OG0004444.1/OG0004450.1/OG0004469.1/OG0004480.1/OG0004485.1/OG0004538.1/OG0004559.1/OG0004574.1/OG0004582.1/OG0004622.1/OG0004628.1/OG0004704.1/OG0004718.1/OG0004720.1/OG0004728.1/OG0004735.1/OG0004738.1/OG0004742.1/OG0004743.1/OG0004746.1/OG0004751.1/OG0004755.1/OG0004768.1/OG0004771.1/OG0004807.1/OG0004914.1/OG0004930.1/OG0004948.1/OG0004973.1/OG0004986.1/OG0005002.1/OG0005004.1/OG0005011.1/OG0005030.1/OG0005048.1/OG0005051.1/OG0005078.1/OG0005116.1/OG0005123.1/OG0005128.1/OG0005135.1/OG0005138.1/OG0005142.1/OG0005154.1/OG0005161.1/OG0005256.1/OG0005265.1/OG0005284.1/OG0005307.1/OG0005313.1/OG0005332.1/OG0005347.1/OG0005360.1/OG0005368.1/OG0005382.1/OG0005386.1/OG0005394.1/OG0005397.1/OG0005405.1/OG0005426.1/OG0005460.1/OG0005490.1/OG0005492.1/OG0005508.1/OG0005530.1/OG0005543.1/OG0005555.1/OG0005678.1/OG0005691.1/OG0005702.1/OG0005736.1/OG0005737.1/OG0005762.1/OG0005764.1/OG0005789.1/OG0005811.1/OG0005812.1/OG0005815.1/OG0005818.1/OG0005828.1/OG0005839.1/OG0005850.1/OG0005865.1/OG0005873.1/OG0005904.1/OG0005920.1/OG0005949.1/OG0005950.1/OG0005960.1/OG0005965.1/OG0005978.1/OG0005985.1/OG0005998.1/OG0006013.1/OG0006014.1/OG0006024.1/OG0006030.1/OG0006038.1/OG0006041.1/OG0006146.1/OG0006151.1/OG0006217.1/OG0006229.1/OG0006248.1/OG0006256.1/OG0006272.1/OG0006304.1/OG0006320.1/OG0006330.1/OG0006346.1/OG0006370.1/OG0006384.1/OG0006413.1/OG0006419.1/OG0006424.1/OG0006425.1/OG0006432.1/OG0006436.1/OG0006496.1/OG0006517.1/OG0006630.1/OG0006648.1/OG0006659.1/OG0006674.1/OG0006683.1/OG0006706.1/OG0006718.1/OG0006721.1/OG0006722.1/OG0006729.1/OG0006733.1/OG0006823.1/OG0006840.1/OG0006894.1/OG0006909.1/OG0006915.1/OG0007089.1/OG0007110.1/OG0007111.1/OG0007165.1/OG0007200.1/OG0007212.1/OG0007215.1/OG0007245.1/OG0007249.1/OG0007273.1/OG0007284.1/OG0007323.1/OG0007331.1/OG0007346.1/OG0007562.1/OG0007587.1/OG0007607.1/OG0007649.1/OG0007712.1/OG0007768.1/OG0007773.1/OG0007783.1/OG0008053.1/OG0008191.1/OG0008449.1/OG0008560.1/OG0010324.1</t>
  </si>
  <si>
    <t>OG0000572.2/OG0000572.1/OG0003060.1/OG0007344.1/OG0008883.1</t>
  </si>
  <si>
    <t>OG0000618.2/OG0000618.1/OG0000618.3/OG0000708.2/OG0000708.3/OG0000708.1/OG0000942.2/OG0000942.3/OG0000942.1/OG0001033.2/OG0001033.1/OG0001078.2/OG0001078.3/OG0001078.1/OG0001081.2/OG0001081.1/OG0001247.1/OG0001247.2/OG0001309.1/OG0001309.2/OG0001837.1/OG0001837.2/OG0001855.1/OG0001855.2/OG0002223.1/OG0002796.1/OG0002867.2/OG0002867.1/OG0002941.2/OG0002941.1/OG0002949.1/OG0002949.2/OG0003056.2/OG0003056.1/OG0003270.1/OG0003431.1/OG0003496.1/OG0003941.1/OG0004089.1/OG0004119.1/OG0004333.1/OG0004404.1/OG0004419.1/OG0004650.1/OG0004723.1/OG0004796.1/OG0004961.1/OG0005035.1/OG0005059.1/OG0005090.1/OG0005413.1/OG0005473.1/OG0005537.1/OG0005879.1/OG0005995.1/OG0006197.1/OG0006375.1/OG0006672.1/OG0006790.1/OG0006850.1/OG0007218.1/OG0007297.1/OG0007417.1/OG0007432.1/OG0007604.1/OG0007819.1/OG0007836.1/OG0008000.1</t>
  </si>
  <si>
    <t>OG0003125.1/OG0003160.1/OG0003978.1/OG0004542.1/OG0005573.1/OG0006050.1/OG0006064.1/OG0006285.1/OG0006374.1/OG0007242.1/OG0007654.1/OG0007744.1/OG0008227.1/OG0008455.1/OG0008509.1</t>
  </si>
  <si>
    <t>OG0001370.1/OG0001370.2/OG0001632.1/OG0005776.1/OG0007667.1/OG0007750.1</t>
  </si>
  <si>
    <t>OG0000264.2/OG0000264.1/OG0000264.4/OG0000264.3/OG0000434.1/OG0000434.2/OG0000476.1/OG0000476.2/OG0000476.3/OG0000618.2/OG0000618.1/OG0000618.3/OG0000695.2/OG0000695.3/OG0000695.1/OG0000696.1/OG0000696.2/OG0000696.3/OG0000724.2/OG0000724.1/OG0000724.3/OG0000725.1/OG0000725.2/OG0000741.2/OG0000741.1/OG0000741.3/OG0000780.2/OG0000780.1/OG0000805.3/OG0000805.2/OG0000805.1/OG0000884.2/OG0000884.1/OG0000932.3/OG0000932.1/OG0000932.2/OG0000942.2/OG0000942.3/OG0000942.1/OG0000968.1/OG0000968.3/OG0000968.2/OG0001015.1/OG0001027.2/OG0001027.1/OG0001033.2/OG0001033.1/OG0001047.2/OG0001047.1/OG0001067.1/OG0001141.1/OG0001172.2/OG0001172.1/OG0001360.2/OG0001360.1/OG0001392.2/OG0001392.1/OG0001499.1/OG0001600.1/OG0001612.1/OG0001612.2/OG0001743.1/OG0001743.2/OG0001855.1/OG0001855.2/OG0001959.2/OG0001959.1/OG0001964.1/OG0001993.1/OG0002008.1/OG0002018.1/OG0002116.2/OG0002116.1/OG0002292.2/OG0002292.1/OG0002355.1/OG0002357.1/OG0002357.2/OG0002468.1/OG0002468.2/OG0002752.1/OG0002762.2/OG0002762.1/OG0002771.1/OG0002810.1/OG0002954.1/OG0003047.1/OG0003067.1/OG0003266.2/OG0003266.1/OG0003328.1/OG0003390.1/OG0003457.1/OG0003478.1/OG0003478.2/OG0003486.1/OG0003521.1/OG0003667.1/OG0003710.1/OG0003827.1/OG0003918.1/OG0003958.1/OG0004055.1/OG0004223.1/OG0004235.1/OG0004288.1/OG0004293.1/OG0004296.1/OG0004356.1/OG0004393.1/OG0004415.1/OG0004423.1/OG0004434.1/OG0004441.1/OG0004597.2/OG0004597.1/OG0004614.1/OG0004694.1/OG0004757.1/OG0004796.1/OG0004798.1/OG0004955.1/OG0004993.1/OG0005059.1/OG0005112.1/OG0005123.1/OG0005124.1/OG0005127.1/OG0005246.1/OG0005296.1/OG0005298.1/OG0005307.1/OG0005345.1/OG0005374.1/OG0005381.1/OG0005402.1/OG0005406.1/OG0005450.1/OG0005551.1/OG0005656.1/OG0005720.1/OG0005728.1/OG0005851.1/OG0005853.1/OG0005854.1/OG0005890.1/OG0006044.1/OG0006048.1/OG0006177.1/OG0006336.1/OG0006393.1/OG0006417.1/OG0006448.1/OG0006457.1/OG0006516.1/OG0006650.1/OG0006685.1/OG0006694.1/OG0006763.1/OG0006922.1/OG0006943.1/OG0007173.1/OG0007211.1/OG0007261.1/OG0007294.1/OG0007354.1/OG0007392.1/OG0007432.1/OG0007442.1/OG0007565.1/OG0007635.1/OG0007658.1/OG0007702.1/OG0007735.1/OG0007756.1/OG0007819.1/OG0008101.1/OG0008106.1/OG0008113.1/OG0008175.1</t>
  </si>
  <si>
    <t>OG0000302.7/OG0000302.3/OG0000302.2/OG0000302.6/OG0000302.1/OG0000302.5/OG0000302.4/OG0001069.2/OG0001069.1/OG0001555.2/OG0001555.1/OG0003681.1/OG0003733.1/OG0003746.1/OG0004453.1/OG0004911.1/OG0005164.1/OG0005167.1/OG0005410.1/OG0005467.1/OG0005497.1/OG0005801.1/OG0006716.1/OG0006822.1/OG0006951.1/OG0007643.1/OG0007691.1/OG0007757.1/OG0007825.1/OG0007851.1/OG0008015.1/OG0008174.1/OG0008552.1/OG0008572.1</t>
  </si>
  <si>
    <t>OG0000434.1/OG0000434.2/OG0000476.1/OG0000476.2/OG0000476.3/OG0000724.2/OG0000724.1/OG0000724.3/OG0000725.1/OG0000725.2/OG0000780.2/OG0000780.1/OG0000805.3/OG0000805.2/OG0000805.1/OG0000884.2/OG0000884.1/OG0001027.2/OG0001027.1/OG0001047.2/OG0001047.1/OG0001067.1/OG0001141.1/OG0001392.2/OG0001392.1/OG0001600.1/OG0001612.1/OG0001612.2/OG0001959.2/OG0001959.1/OG0001993.1/OG0002008.1/OG0002355.1/OG0002357.1/OG0002357.2/OG0003047.1/OG0003067.1/OG0003390.1/OG0003486.1/OG0003521.1/OG0003710.1/OG0004055.1/OG0004296.1/OG0004441.1/OG0004798.1/OG0004993.1/OG0005124.1/OG0005298.1/OG0005345.1/OG0005381.1/OG0005450.1/OG0005656.1/OG0005728.1/OG0005851.1/OG0005890.1/OG0006336.1/OG0006417.1/OG0006763.1/OG0006943.1/OG0007261.1/OG0007294.1/OG0007432.1/OG0007442.1/OG0007565.1/OG0007658.1/OG0008175.1</t>
  </si>
  <si>
    <t>OG0000302.7/OG0000302.3/OG0000302.2/OG0000302.6/OG0000302.1/OG0000302.5/OG0000302.4/OG0001069.2/OG0001069.1/OG0003681.1/OG0004453.1/OG0004911.1/OG0006951.1/OG0007757.1/OG0007825.1/OG0008174.1/OG0008572.1</t>
  </si>
  <si>
    <t>OG0000059.3/OG0000059.9/OG0000059.6/OG0000059.5/OG0000059.11/OG0000059.10/OG0000059.1/OG0000059.8/OG0000059.4/OG0000059.7/OG0000059.2/OG0000297.3/OG0000297.2/OG0000297.1/OG0000297.4/OG0000631.2/OG0000631.1/OG0000631.3/OG0000946.2/OG0000946.1/OG0003046.1/OG0008191.1</t>
  </si>
  <si>
    <t>OG0004438.1/OG0007236.1/OG0008141.1/OG0008529.1/OG0008804.1</t>
  </si>
  <si>
    <t>OG0001668.1/OG0001668.2/OG0002158.2/OG0002158.1/OG0003074.2/OG0003074.1/OG0003111.1/OG0003164.1/OG0004341.1</t>
  </si>
  <si>
    <t>OG0001920.1/OG0002011.1/OG0002011.2/OG0002186.1/OG0002287.1/OG0002527.1/OG0002658.1/OG0003454.1/OG0003959.1/OG0004150.1/OG0004501.1/OG0004837.1/OG0004956.1/OG0005548.1/OG0005596.1/OG0005606.1/OG0005776.1/OG0005822.1/OG0006184.1/OG0006389.1/OG0006412.1/OG0006594.1/OG0006836.1/OG0007344.1/OG0007594.1/OG0008269.1/OG0009738.1</t>
  </si>
  <si>
    <t>OG0001924.1/OG0001940.1/OG0002257.2/OG0002257.1/OG0002633.1/OG0002952.2/OG0002952.1/OG0003151.1/OG0003257.1/OG0003335.1/OG0003596.1/OG0004280.1/OG0004410.1/OG0004456.1/OG0004598.1/OG0004744.1/OG0004779.1/OG0004795.1/OG0005376.1/OG0005534.1/OG0005829.1/OG0006064.1/OG0006253.1/OG0006735.1/OG0006781.1/OG0007791.1/OG0007826.1/OG0008098.1/OG0008165.1/OG0008552.1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</si>
  <si>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0000083.8/OG0000083.1/OG0000083.3/OG0000083.5/OG0000083.6/OG0000083.4/OG0000083.2/OG0000083.7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0000200.4/OG0000200.5/OG0000200.2/OG0000200.6/OG0000200.3/OG0000200.1/OG0000256.4/OG0000256.5/OG0000256.3/OG0000256.1/OG0000256.2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0000402.2/OG0000402.3/OG0000402.1/OG0000412.2/OG0000412.1/OG0000412.3/OG0000420.3/OG0000420.2/OG0000420.1/OG0000478.2/OG0000478.1/OG0000478.3/OG0000540.3/OG0000540.4/OG0000540.2/OG0000540.1/OG0000549.2/OG0000549.1/OG0000551.3/OG0000551.2/OG0000551.1/OG0000571.3/OG0000571.1/OG0000571.2/OG0000582.3/OG0000582.1/OG0000582.2/OG0000671.3/OG0000671.1/OG0000671.2/OG0000711.3/OG0000711.1/OG0000711.2/OG0000770.2/OG0000770.1/OG0000782.1/OG0000782.3/OG0000782.2/OG0000795.1/OG0000795.2/OG0000812.1/OG0000812.2/OG0000812.3/OG0000828.1/OG0000828.2/OG0000883.1/OG0000883.2/OG0000883.3/OG0000893.1/OG0000893.2/OG0000897.2/OG0000897.1/OG0000935.2/OG0000935.1/OG0000952.2/OG0000952.1/OG0000992.1/OG0000992.2/OG0001004.2/OG0001004.1/OG0001006.1/OG0001006.2/OG0001018.2/OG0001018.3/OG0001018.1/OG0001021.1/OG0001050.2/OG0001050.1/OG0001087.1/OG0001087.2/OG0001120.2/OG0001120.1/OG0001127.2/OG0001127.1/OG0001128.1/OG0001128.2/OG0001158.2/OG0001158.1/OG0001167.1/OG0001167.2/OG0001170.2/OG0001170.1/OG0001193.1/OG0001193.2/OG0001223.1/OG0001223.2/OG0001276.2/OG0001276.1/OG0001514.2/OG0001514.1/OG0001543.2/OG0001543.1/OG0001578.2/OG0001578.1/OG0001597.1/OG0001597.2/OG0001607.2/OG0001607.1/OG0001631.2/OG0001631.1/OG0001635.1/OG0001639.1/OG0001639.2/OG0001712.1/OG0001712.2/OG0001714.2/OG0001714.1/OG0001718.1/OG0001719.1/OG0001752.2/OG0001752.1/OG0001774.1/OG0001774.2/OG0001792.2/OG0001792.1/OG0001794.1/OG0001794.2/OG0001814.1/OG0001814.2/OG0001860.2/OG0001860.1/OG0001929.1/OG0001932.1/OG0001932.2/OG0001938.2/OG0001938.1/OG0001972.1/OG0001972.2/OG0001980.1/OG0001980.2/OG0002056.1/OG0002071.1/OG0002071.2/OG0002075.2/OG0002075.1/OG0002076.1/OG0002076.2/OG0002107.2/OG0002107.1/OG0002120.1/OG0002120.2/OG0002146.1/OG0002174.1/OG0002179.1/OG0002232.1/OG0002267.1/OG0002343.1/OG0002343.2/OG0002364.1/OG0002364.2/OG0002375.1/OG0002409.1/OG0002482.1/OG0002572.1/OG0002575.1/OG0002601.1/OG0002626.1/OG0002670.1/OG0002730.1/OG0002746.1/OG0002754.1/OG0002774.2/OG0002774.1/OG0002794.2/OG0002794.1/OG0002797.1/OG0002798.1/OG0002798.2/OG0002804.1/OG0002812.1/OG0002887.1/OG0002887.2/OG0002926.1/OG0002955.1/OG0003029.1/OG0003054.1/OG0003277.1/OG0003333.1/OG0003343.1/OG0003511.1/OG0003529.1/OG0003558.1/OG0003564.1/OG0003569.1/OG0003571.1/OG0003590.1/OG0003594.1/OG0003703.1/OG0003750.1/OG0003752.1/OG0003774.1/OG0003775.1/OG0003798.1/OG0003855.1/OG0003919.1/OG0003963.1/OG0003969.1/OG0003990.1/OG0003997.1/OG0004016.1/OG0004017.1/OG0004038.1/OG0004044.1/OG0004085.1/OG0004112.1/OG0004112.2/OG0004125.1/OG0004130.1/OG0004139.1/OG0004238.1/OG0004287.1/OG0004306.1/OG0004338.1/OG0004351.1/OG0004357.1/OG0004391.1/OG0004425.1/OG0004618.1/OG0004632.1/OG0004656.1/OG0004662.1/OG0004690.1/OG0004711.1/OG0004726.1/OG0004778.1/OG0004785.1/OG0004796.1/OG0004811.1/OG0004883.1/OG0005120.1/OG0005158.1/OG0005159.1/OG0005238.1/OG0005243.1/OG0005330.1/OG0005367.1/OG0005391.1/OG0005397.1/OG0005413.1/OG0005469.1/OG0005472.1/OG0005492.1/OG0005503.1/OG0005527.1/OG0005542.1/OG0005580.1/OG0005733.1/OG0005736.1/OG0005819.1/OG0005821.1/OG0005871.1/OG0005963.1/OG0006033.1/OG0006321.1/OG0006381.1/OG0006382.1/OG0006394.1/OG0006503.1/OG0006515.1/OG0006727.1/OG0006752.1/OG0006778.1/OG0006894.1/OG0006919.1/OG0006933.1/OG0007195.1/OG0007197.1/OG0007241.1/OG0007243.1/OG0007280.1/OG0007282.1/OG0008071.1/OG0008490.1/OG0008508.1/OG0009051.1/OG0009116.1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</si>
  <si>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0000050.7/OG0000050.8/OG0000050.1/OG0000050.6/OG0000050.10/OG0000050.5/OG0000050.11/OG0000050.9/OG0000050.3/OG0000050.2/OG0000050.4/OG0000299.2/OG0000299.4/OG0000299.3/OG0000299.1/OG0000306.4/OG0000306.1/OG0000306.2/OG0000306.3/OG0000316.4/OG0000316.2/OG0000316.5/OG0000316.1/OG0000316.3/OG0000334.3/OG0000334.1/OG0000334.4/OG0000334.2/OG0000356.4/OG0000356.1/OG0000356.2/OG0000356.3/OG0000416.1/OG0000416.4/OG0000416.2/OG0000416.3/OG0000590.2/OG0000590.1/OG0000590.3/OG0000614.3/OG0000614.2/OG0000614.1/OG0000617.1/OG0000617.2/OG0000617.3/OG0000745.2/OG0000745.1/OG0000745.3/OG0000771.3/OG0000771.2/OG0000771.1/OG0000831.2/OG0000831.1/OG0000854.1/OG0000854.2/OG0000862.2/OG0000862.1/OG0000886.1/OG0000886.3/OG0000886.2/OG0000889.2/OG0000889.1/OG0000897.2/OG0000897.1/OG0000917.2/OG0000917.1/OG0001225.2/OG0001225.1/OG0001266.2/OG0001266.1/OG0001368.2/OG0001368.1/OG0001393.1/OG0001393.2/OG0001408.1/OG0001408.2/OG0001420.1/OG0001461.1/OG0001461.2/OG0001466.2/OG0001466.1/OG0001510.2/OG0001510.1/OG0001528.2/OG0001528.1/OG0001552.2/OG0001552.1/OG0001648.2/OG0001648.1/OG0001682.1/OG0001682.2/OG0001706.1/OG0001706.2/OG0001827.2/OG0001827.1/OG0001845.1/OG0001845.2/OG0001866.2/OG0001866.1/OG0002077.2/OG0002077.1/OG0002147.1/OG0002147.2/OG0002208.1/OG0002208.2/OG0002268.1/OG0002284.1/OG0002351.1/OG0002374.1/OG0002380.1/OG0002451.1/OG0002451.2/OG0002485.2/OG0002485.1/OG0002492.1/OG0002578.1/OG0002621.1/OG0002649.1/OG0002772.1/OG0002801.1/OG0002809.2/OG0002809.1/OG0002899.1/OG0003088.1/OG0003112.1/OG0003134.1/OG0003156.1/OG0003221.1/OG0003269.1/OG0003487.1/OG0003548.1/OG0003655.1/OG0003655.2/OG0003721.1/OG0003849.1/OG0004092.1/OG0004428.1/OG0005072.1/OG0005491.1/OG0005713.1/OG0006007.1/OG0006011.1/OG0006146.1/OG0006251.1/OG0006297.1/OG0006337.1/OG0006362.1/OG0006413.1/OG0006440.1/OG0006913.1</t>
  </si>
  <si>
    <t>OG0000512.1/OG0000512.8/OG0000512.3/OG0000512.7/OG0000512.9/OG0000512.5/OG0000512.6/OG0000512.4/OG0000512.2/OG0002658.1/OG0002830.1/OG0006049.1/OG0006834.1</t>
  </si>
  <si>
    <t>OG0000050.7/OG0000050.8/OG0000050.1/OG0000050.6/OG0000050.10/OG0000050.5/OG0000050.11/OG0000050.9/OG0000050.3/OG0000050.2/OG0000050.4/OG0000351.4/OG0000351.3/OG0000351.1/OG0000351.2/OG0000404.1/OG0000404.2/OG0000404.3/OG0000404.4/OG0000590.2/OG0000590.1/OG0000590.3/OG0000608.1/OG0000608.2/OG0000635.1/OG0000635.2/OG0000828.1/OG0000828.2/OG0001315.2/OG0001315.1/OG0002360.1/OG0002360.2/OG0002477.1/OG0002885.1/OG0003485.1/OG0003529.1/OG0003726.2/OG0003726.1/OG0003817.1/OG0004056.1/OG0004152.1/OG0005770.1/OG0005871.1/OG0006032.1/OG0006315.1/OG0006754.1</t>
  </si>
  <si>
    <t>OG0000083.8/OG0000083.1/OG0000083.3/OG0000083.5/OG0000083.6/OG0000083.4/OG0000083.2/OG0000083.7/OG0001176.1/OG0001176.2/OG0001193.1/OG0001193.2/OG0001648.2/OG0001648.1/OG0002380.1/OG0002504.2/OG0002504.1/OG0003049.1/OG0003567.1/OG0004106.1/OG0006413.1/OG0008495.1</t>
  </si>
  <si>
    <t>OG0001780.1/OG0001780.2</t>
  </si>
  <si>
    <t>OG0004341.1/OG0005519.1</t>
  </si>
  <si>
    <t>OG0000089.4/OG0000089.8/OG0000089.5/OG0000089.2/OG0000089.6/OG0000089.3/OG0000089.7/OG0000089.1/OG0000103.5/OG0000103.8/OG0000103.7/OG0000103.2/OG0000103.6/OG0000103.1/OG0000103.9/OG0000103.3/OG0000103.4/OG0000130.5/OG0000130.4/OG0000130.7/OG0000130.6/OG0000130.3/OG0000130.2/OG0000130.1/OG0000832.1/OG0000832.3/OG0000832.2/OG0000868.2/OG0000868.1/OG0000868.3/OG0000889.2/OG0000889.1/OG0000919.2/OG0000919.1/OG0000938.1/OG0000938.3/OG0000938.2/OG0000969.1/OG0000969.2/OG0001171.2/OG0001171.1/OG0001225.2/OG0001225.1/OG0001461.1/OG0001461.2/OG0001648.2/OG0001648.1/OG0002077.2/OG0002077.1/OG0002161.1/OG0002161.2/OG0005356.1</t>
  </si>
  <si>
    <t>OG0001966.2/OG0001966.1/OG0002282.1/OG0002646.1/OG0003509.1/OG0008022.1</t>
  </si>
  <si>
    <t>OG0000089.4/OG0000089.8/OG0000089.5/OG0000089.2/OG0000089.6/OG0000089.3/OG0000089.7/OG0000089.1/OG0000832.1/OG0000832.3/OG0000832.2/OG0001171.2/OG0001171.1/OG0001225.2/OG0001225.1/OG0001648.2/OG0001648.1</t>
  </si>
  <si>
    <t>OG0000103.5/OG0000103.8/OG0000103.7/OG0000103.2/OG0000103.6/OG0000103.1/OG0000103.9/OG0000103.3/OG0000103.4/OG0000130.5/OG0000130.4/OG0000130.7/OG0000130.6/OG0000130.3/OG0000130.2/OG0000130.1/OG0000868.2/OG0000868.1/OG0000868.3/OG0000969.1/OG0000969.2/OG0001648.2/OG0001648.1</t>
  </si>
  <si>
    <t>OG0001768.1/OG0002601.1/OG0003292.1/OG0003558.1/OG0003699.1/OG0005653.1/OG0007766.1</t>
  </si>
  <si>
    <t>OG0001176.1/OG0001176.2</t>
  </si>
  <si>
    <t>OG0001120.2/OG0001120.1</t>
  </si>
  <si>
    <t>OG0000133.3/OG0000133.1/OG0000133.4/OG0000133.2/OG0000812.1/OG0000812.2/OG0000812.3/OG0002469.1/OG0005585.1</t>
  </si>
  <si>
    <t>OG0005585.1</t>
  </si>
  <si>
    <t>OG0003145.1</t>
  </si>
  <si>
    <t>OG0000696.1/OG0000696.2/OG0000696.3/OG0001982.1/OG0002369.1/OG0003266.2/OG0003266.1</t>
  </si>
  <si>
    <t>OG0000133.3/OG0000133.1/OG0000133.4/OG0000133.2/OG0000334.3/OG0000334.1/OG0000334.4/OG0000334.2/OG0000375.4/OG0000375.3/OG0000375.2/OG0000375.1/OG0000501.1/OG0000608.1/OG0000608.2/OG0000704.2/OG0000704.1/OG0000704.3/OG0001607.2/OG0001607.1/OG0002298.1/OG0002381.2/OG0002381.1/OG0002569.1/OG0004283.1/OG0004333.1/OG0004628.1/OG0005035.1/OG0005080.1/OG0006765.1/OG0007319.1</t>
  </si>
  <si>
    <t>OG0000133.3/OG0000133.1/OG0000133.4/OG0000133.2/OG0000501.1/OG0002298.1/OG0002569.1/OG0004333.1/OG0005035.1/OG0006765.1/OG0007319.1</t>
  </si>
  <si>
    <t>OG0000785.1/OG0000785.2/OG0000889.2/OG0000889.1/OG0001461.1/OG0001461.2/OG0002284.1/OG0003088.1/OG0005083.1/OG0006706.1</t>
  </si>
  <si>
    <t>OG0000889.2/OG0000889.1/OG0001461.1/OG0001461.2/OG0002284.1/OG0006706.1</t>
  </si>
  <si>
    <t>OG0003427.1</t>
  </si>
  <si>
    <t>OG0006515.1/OG0006801.1</t>
  </si>
  <si>
    <t>OG0000305.1/OG0000305.4/OG0000305.2/OG0000305.3/OG0000322.1/OG0000322.2/OG0000322.4/OG0000322.3/OG0000792.1/OG0000792.2/OG0001514.2/OG0001514.1/OG0001627.1/OG0001627.2/OG0002594.2/OG0002594.1/OG0003666.1</t>
  </si>
  <si>
    <t>OG0000792.1/OG0000792.2/OG0001514.2/OG0001514.1/OG0001627.1/OG0001627.2/OG0002594.2/OG0002594.1</t>
  </si>
  <si>
    <t>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0000540.3/OG0000540.4/OG0000540.2/OG0000540.1/OG0000549.2/OG0000549.1/OG0000897.2/OG0000897.1/OG0001003.1/OG0001003.2/OG0001326.1/OG0001374.2/OG0001374.1/OG0003270.1/OG0003826.1/OG0004138.1/OG0004333.1/OG0005035.1/OG0005431.1/OG0006765.1</t>
  </si>
  <si>
    <t>OG0000408.2/OG0000408.1/OG0000408.3/OG0000408.4/OG0000408.5/OG0005481.1/OG0005729.1</t>
  </si>
  <si>
    <t>OG0000549.2/OG0000549.1/OG0001003.1/OG0001003.2/OG0001326.1/OG0001374.2/OG0001374.1/OG0005431.1</t>
  </si>
  <si>
    <t>OG0006256.1/OG0006685.1</t>
  </si>
  <si>
    <t>OG0006685.1</t>
  </si>
  <si>
    <t>OG0005958.1</t>
  </si>
  <si>
    <t>OG0000881.2/OG0000881.3/OG0000881.1/OG0003142.1/OG0003547.1</t>
  </si>
  <si>
    <t>OG0003142.1/OG0003547.1</t>
  </si>
  <si>
    <t>OG0003316.1/OG0003316.2</t>
  </si>
  <si>
    <t>OG0002594.2/OG0002594.1</t>
  </si>
  <si>
    <t>OG0005370.1/OG0006407.1</t>
  </si>
  <si>
    <t>OG0001108.1/OG0001108.2/OG0001117.2/OG0001117.3/OG0001117.1/OG0001245.2/OG0001245.1/OG0001266.2/OG0001266.1/OG0001420.1/OG0001673.1/OG0001682.1/OG0001682.2/OG0002579.2/OG0002579.1/OG0002664.1/OG0004489.1/OG0006679.1/OG0008434.1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</si>
  <si>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0000297.3/OG0000297.2/OG0000297.1/OG0000297.4/OG0000435.3/OG0000435.2/OG0000435.1/OG0000467.4/OG0000467.3/OG0000467.2/OG0000467.1/OG0002767.1/OG0002826.1/OG0002826.2/OG0002850.1/OG0003162.1/OG0003819.1/OG0004557.1/OG0005400.1/OG0005569.1</t>
  </si>
  <si>
    <t>OG0000266.6/OG0000266.3/OG0000266.5/OG0000266.1/OG0000266.2/OG0000266.4/OG0002172.1/OG0002172.2/OG0003211.1/OG0003330.1/OG0004285.1/OG0004475.1/OG0005880.1/OG0006260.1/OG0006532.1/OG0006692.1/OG0007170.1/OG0007267.1/OG0007413.1/OG0007434.1/OG0007594.1/OG0007615.1/OG0007724.1/OG0007884.1/OG0009069.1/OG0009434.1/OG0010069.1</t>
  </si>
  <si>
    <t>OG0000612.2/OG0000612.3/OG0000612.1/OG0000835.3/OG0000835.2/OG0000835.1/OG0000887.2/OG0000887.1/OG0000958.2/OG0000958.1/OG0001975.1/OG0002168.1/OG0002913.1/OG0002928.2/OG0002928.1/OG0003102.2/OG0003102.1/OG0003238.1/OG0004128.1/OG0004607.1/OG0005034.1/OG0005380.1/OG0005388.1/OG0005443.1/OG0005697.1/OG0005784.1/OG0005861.1/OG0006040.1/OG0006232.1/OG0006451.1/OG0006470.1/OG0006637.1/OG0006863.1/OG0006966.1/OG0006969.1/OG0007087.1/OG0007313.1/OG0007385.1/OG0007576.1/OG0007614.1/OG0007666.1/OG0007795.1/OG0007816.1/OG0007826.1/OG0008072.1/OG0008090.1/OG0008144.1/OG0008158.1/OG0008205.1/OG0008435.1/OG0008442.1/OG0008491.1/OG0008536.1/OG0008757.1/OG0009035.1/OG0009121.1</t>
  </si>
  <si>
    <t>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0000059.3/OG0000059.9/OG0000059.6/OG0000059.5/OG0000059.11/OG0000059.10/OG0000059.1/OG0000059.8/OG0000059.4/OG0000059.7/OG0000059.2/OG0000073.10/OG0000073.7/OG0000073.3/OG0000073.11/OG0000073.8/OG0000073.1/OG0000073.5/OG0000073.2/OG0000073.9/OG0000073.4/OG0000073.6/OG0000102.3/OG0000102.1/OG0000102.2/OG0000102.6/OG0000102.5/OG0000102.4/OG0000102.7/OG0000102.8/OG0000153.5/OG0000153.4/OG0000153.3/OG0000153.1/OG0000153.2/OG0000202.5/OG0000202.4/OG0000202.1/OG0000202.6/OG0000202.2/OG0000202.3/OG0000218.4/OG0000218.2/OG0000218.1/OG0000218.3/OG0000218.5/OG0000241.5/OG0000241.3/OG0000241.2/OG0000241.1/OG0000241.4/OG0000297.3/OG0000297.2/OG0000297.1/OG0000297.4/OG0000324.2/OG0000324.4/OG0000324.1/OG0000324.3/OG0000366.2/OG0000366.1/OG0000366.3/OG0000388.3/OG0000388.2/OG0000388.1/OG0000435.3/OG0000435.2/OG0000435.1/OG0000467.4/OG0000467.3/OG0000467.2/OG0000467.1/OG0000550.1/OG0000550.3/OG0000550.2/OG0000557.3/OG0000557.2/OG0000557.1/OG0000558.2/OG0000558.3/OG0000558.1/OG0000631.2/OG0000631.1/OG0000631.3/OG0000648.2/OG0000648.1/OG0000663.3/OG0000663.2/OG0000663.1/OG0000674.2/OG0000674.3/OG0000674.1/OG0000728.3/OG0000728.1/OG0000728.2/OG0000807.1/OG0000807.2/OG0000857.3/OG0000857.2/OG0000857.1/OG0000883.1/OG0000883.2/OG0000883.3/OG0000946.2/OG0000946.1/OG0000960.1/OG0000960.2/OG0001045.2/OG0001045.1/OG0001083.1/OG0001083.2/OG0001108.1/OG0001108.2/OG0001110.1/OG0001110.2/OG0001117.2/OG0001117.3/OG0001117.1/OG0001153.2/OG0001153.1/OG0001159.1/OG0001159.2/OG0001162.1/OG0001162.2/OG0001191.1/OG0001191.2/OG0001194.2/OG0001194.1/OG0001245.2/OG0001245.1/OG0001261.1/OG0001261.2/OG0001266.2/OG0001266.1/OG0001274.1/OG0001274.2/OG0001322.1/OG0001322.2/OG0001328.2/OG0001328.1/OG0001339.2/OG0001339.1/OG0001388.1/OG0001388.2/OG0001407.1/OG0001407.2/OG0001420.1/OG0001443.1/OG0001443.2/OG0001448.2/OG0001448.1/OG0001454.1/OG0001454.2/OG0001572.2/OG0001572.1/OG0001617.1/OG0001617.2/OG0001618.1/OG0001618.2/OG0001648.2/OG0001648.1/OG0001660.1/OG0001668.1/OG0001668.2/OG0001672.2/OG0001672.1/OG0001673.1/OG0001682.1/OG0001682.2/OG0001715.2/OG0001715.1/OG0001747.1/OG0001747.2/OG0001863.2/OG0001863.1/OG0001921.1/OG0001921.2/OG0001979.1/OG0001980.1/OG0001980.2/OG0002157.2/OG0002157.1/OG0002173.1/OG0002173.2/OG0002360.1/OG0002360.2/OG0002404.1/OG0002404.2/OG0002408.2/OG0002408.1/OG0002431.1/OG0002431.2/OG0002463.1/OG0002467.1/OG0002579.2/OG0002579.1/OG0002594.2/OG0002594.1/OG0002624.1/OG0002636.1/OG0002664.1/OG0002747.1/OG0002767.1/OG0002782.1/OG0002826.1/OG0002826.2/OG0002850.1/OG0002856.1/OG0002856.2/OG0002863.1/OG0002879.2/OG0002879.1/OG0002907.1/OG0002921.1/OG0002963.1/OG0003042.2/OG0003042.1/OG0003046.1/OG0003071.1/OG0003093.1/OG0003096.1/OG0003097.1/OG0003117.1/OG0003162.1/OG0003217.1/OG0003231.1/OG0003302.1/OG0003317.1/OG0003435.1/OG0003442.1/OG0003477.1/OG0003503.1/OG0003540.1/OG0003711.1/OG0003738.1/OG0003756.1/OG0003819.1/OG0004009.1/OG0004019.1/OG0004079.1/OG0004083.1/OG0004093.1/OG0004203.1/OG0004308.1/OG0004308.2/OG0004327.1/OG0004342.1/OG0004355.1/OG0004402.1/OG0004414.1/OG0004417.1/OG0004478.1/OG0004483.1/OG0004489.1/OG0004557.1/OG0004571.1/OG0004595.1/OG0004616.1/OG0004622.1/OG0004630.1/OG0004631.1/OG0004648.1/OG0004999.1/OG0005058.1/OG0005059.1/OG0005132.1/OG0005237.1/OG0005272.1/OG0005338.1/OG0005370.1/OG0005382.1/OG0005396.1/OG0005400.1/OG0005416.1/OG0005488.1/OG0005539.1/OG0005569.1/OG0005649.1/OG0005858.1/OG0005871.1/OG0005938.1/OG0005945.1/OG0005958.1/OG0006162.1/OG0006199.1/OG0006224.1/OG0006238.1/OG0006276.1/OG0006308.1/OG0006372.1/OG0006386.1/OG0006407.1/OG0006431.1/OG0006496.1/OG0006507.1/OG0006511.1/OG0006615.1/OG0006619.1/OG0006621.1/OG0006622.1/OG0006679.1/OG0006696.1/OG0006792.1/OG0006796.1/OG0006923.1/OG0006946.1/OG0007054.1/OG0007093.1/OG0007122.1/OG0007135.1/OG0007172.1/OG0007208.1/OG0007227.1/OG0007239.1/OG0007245.1/OG0007278.1/OG0007283.1/OG0007314.1/OG0007323.1/OG0007349.1/OG0007351.1/OG0007647.1/OG0007659.1/OG0007706.1/OG0007792.1/OG0007808.1/OG0007843.1/OG0007985.1/OG0007997.1/OG0008039.1/OG0008143.1/OG0008177.1/OG0008191.1/OG0008434.1/OG0008453.1/OG0008550.1</t>
  </si>
  <si>
    <t>OG0000835.3/OG0000835.2/OG0000835.1/OG0004128.1</t>
  </si>
  <si>
    <t>OG0000266.6/OG0000266.3/OG0000266.5/OG0000266.1/OG0000266.2/OG0000266.4/OG0003211.1/OG0009434.1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</si>
  <si>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0000388.3/OG0000388.2/OG0000388.1/OG0000663.3/OG0000663.2/OG0000663.1/OG0000728.3/OG0000728.1/OG0000728.2/OG0000883.1/OG0000883.2/OG0000883.3/OG0001153.2/OG0001153.1/OG0002664.1/OG0002850.1/OG0003162.1/OG0004557.1/OG0004631.1/OG0004648.1/OG0005400.1/OG0006679.1/OG0007349.1/OG0007647.1/OG0007792.1</t>
  </si>
  <si>
    <t>OG0000015.9/OG0000015.11/OG0000015.13/OG0000015.6/OG0000015.3/OG0000015.7/OG0000015.4/OG0000015.5/OG0000015.8/OG0000015.14/OG0000015.1/OG0000015.2/OG0000015.12/OG0000015.10/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0000102.3/OG0000102.1/OG0000102.2/OG0000102.6/OG0000102.5/OG0000102.4/OG0000102.7/OG0000102.8/OG0000202.5/OG0000202.4/OG0000202.1/OG0000202.6/OG0000202.2/OG0000202.3/OG0000218.4/OG0000218.2/OG0000218.1/OG0000218.3/OG0000218.5/OG0000241.5/OG0000241.3/OG0000241.2/OG0000241.1/OG0000241.4/OG0000297.3/OG0000297.2/OG0000297.1/OG0000297.4/OG0000366.2/OG0000366.1/OG0000366.3/OG0000435.3/OG0000435.2/OG0000435.1/OG0000467.4/OG0000467.3/OG0000467.2/OG0000467.1/OG0000550.1/OG0000550.3/OG0000550.2/OG0000557.3/OG0000557.2/OG0000557.1/OG0000558.2/OG0000558.3/OG0000558.1/OG0000631.2/OG0000631.1/OG0000631.3/OG0000648.2/OG0000648.1/OG0000807.1/OG0000807.2/OG0000857.3/OG0000857.2/OG0000857.1/OG0000946.2/OG0000946.1/OG0000960.1/OG0000960.2/OG0001045.2/OG0001045.1/OG0001110.1/OG0001110.2/OG0001159.1/OG0001159.2/OG0001162.1/OG0001162.2/OG0001194.2/OG0001194.1/OG0001245.2/OG0001245.1/OG0001261.1/OG0001261.2/OG0001274.1/OG0001274.2/OG0001339.2/OG0001339.1/OG0001388.1/OG0001388.2/OG0001407.1/OG0001407.2/OG0001454.1/OG0001454.2/OG0001572.2/OG0001572.1/OG0001617.1/OG0001617.2/OG0001618.1/OG0001618.2/OG0001660.1/OG0001668.1/OG0001668.2/OG0001672.2/OG0001672.1/OG0001747.1/OG0001747.2/OG0001863.2/OG0001863.1/OG0001921.1/OG0001921.2/OG0001980.1/OG0001980.2/OG0002173.1/OG0002173.2/OG0002360.1/OG0002360.2/OG0002404.1/OG0002404.2/OG0002431.1/OG0002431.2/OG0002463.1/OG0002624.1/OG0002636.1/OG0002747.1/OG0002767.1/OG0002826.1/OG0002826.2/OG0002856.1/OG0002856.2/OG0002863.1/OG0002879.2/OG0002879.1/OG0002921.1/OG0003046.1/OG0003071.1/OG0003093.1/OG0003097.1/OG0003217.1/OG0003231.1/OG0003317.1/OG0003477.1/OG0003503.1/OG0003738.1/OG0003756.1/OG0003819.1/OG0004009.1/OG0004079.1/OG0004093.1/OG0004203.1/OG0004308.1/OG0004308.2/OG0004342.1/OG0004355.1/OG0004417.1/OG0004478.1/OG0004483.1/OG0004489.1/OG0004571.1/OG0004595.1/OG0004616.1/OG0004622.1/OG0004630.1/OG0005058.1/OG0005237.1/OG0005272.1/OG0005338.1/OG0005382.1/OG0005396.1/OG0005416.1/OG0005488.1/OG0005539.1/OG0005569.1/OG0005649.1/OG0005858.1/OG0005871.1/OG0006199.1/OG0006238.1/OG0006308.1/OG0006386.1/OG0006507.1/OG0006511.1/OG0006615.1/OG0006622.1/OG0006792.1/OG0006946.1/OG0007093.1/OG0007122.1/OG0007135.1/OG0007172.1/OG0007208.1/OG0007227.1/OG0007239.1/OG0007278.1/OG0007314.1/OG0007323.1/OG0007351.1/OG0007706.1/OG0007808.1/OG0007843.1/OG0007985.1/OG0007997.1/OG0008039.1/OG0008177.1/OG0008191.1</t>
  </si>
  <si>
    <t>OG0000612.2/OG0000612.3/OG0000612.1/OG0000887.2/OG0000887.1/OG0000958.2/OG0000958.1/OG0001975.1/OG0003102.2/OG0003102.1/OG0003238.1/OG0004607.1/OG0005034.1/OG0005380.1/OG0005388.1/OG0005697.1/OG0005784.1/OG0006040.1/OG0006232.1/OG0006451.1/OG0006470.1/OG0006969.1/OG0007087.1/OG0007385.1/OG0007614.1/OG0007666.1/OG0007816.1/OG0007826.1/OG0008090.1/OG0008144.1/OG0008205.1/OG0008442.1/OG0008491.1/OG0008536.1/OG0009035.1/OG0009121.1</t>
  </si>
  <si>
    <t>OG0005880.1/OG0006260.1/OG0006532.1/OG0006692.1/OG0007434.1/OG0007594.1/OG0007615.1/OG0009434.1/OG0010069.1</t>
  </si>
  <si>
    <t>OG0004409.1</t>
  </si>
  <si>
    <t>OG0000181.3/OG0000181.5/OG0000181.1/OG0000181.2/OG0000181.4/OG0000383.2/OG0000383.3/OG0000383.1</t>
  </si>
  <si>
    <t>OG0000383.2/OG0000383.3/OG0000383.1</t>
  </si>
  <si>
    <t>OG0000028.8/OG0000028.1/OG0000028.5/OG0000028.3/OG0000028.6/OG0000028.4/OG0000028.11/OG0000028.7/OG0000028.2/OG0000028.15/OG0000028.17/OG0000028.13/OG0000028.12/OG0000028.9/OG0000028.16/OG0000028.10/OG0000028.14/OG0000318.4/OG0000318.2/OG0000318.1/OG0000318.3/OG0000320.4/OG0000320.3/OG0000320.2/OG0000320.1/OG0000320.5/OG0000577.3/OG0000577.2/OG0000577.1/OG0000793.1/OG0000793.2/OG0001130.1/OG0001130.2/OG0001170.2/OG0001170.1/OG0001243.2/OG0001243.1/OG0001260.1/OG0001514.2/OG0001514.1/OG0001768.1/OG0001815.2/OG0001815.1/OG0002295.1/OG0002411.1/OG0002924.1/OG0003084.1/OG0003088.1/OG0003092.1/OG0003137.1/OG0003202.1/OG0004106.1/OG0004387.1/OG0004538.1/OG0004718.1/OG0004748.1/OG0004952.1/OG0005581.1/OG0005651.1/OG0005943.1/OG0006364.1/OG0007218.1</t>
  </si>
  <si>
    <t>OG0002913.1/OG0003832.1/OG0004090.1/OG0004282.1/OG0004401.1/OG0006285.1/OG0008078.1</t>
  </si>
  <si>
    <t>OG0003315.1/OG0003315.2/OG0005474.1</t>
  </si>
  <si>
    <t>OG0000318.4/OG0000318.2/OG0000318.1/OG0000318.3/OG0000577.3/OG0000577.2/OG0000577.1/OG0001130.1/OG0001130.2/OG0001170.2/OG0001170.1/OG0001243.2/OG0001243.1/OG0001260.1/OG0001514.2/OG0001514.1/OG0001815.2/OG0001815.1/OG0002411.1/OG0003084.1/OG0003088.1/OG0003137.1/OG0003202.1/OG0004106.1/OG0004387.1/OG0004538.1/OG0004718.1/OG0004748.1/OG0004952.1/OG0005581.1/OG0005651.1/OG0005943.1/OG0006364.1/OG0007218.1</t>
  </si>
  <si>
    <t>OG0002913.1/OG0004090.1/OG0008078.1</t>
  </si>
  <si>
    <t>OG0000028.8/OG0000028.1/OG0000028.5/OG0000028.3/OG0000028.6/OG0000028.4/OG0000028.11/OG0000028.7/OG0000028.2/OG0000028.15/OG0000028.17/OG0000028.13/OG0000028.12/OG0000028.9/OG0000028.16/OG0000028.10/OG0000028.14/OG0000320.4/OG0000320.3/OG0000320.2/OG0000320.1/OG0000320.5/OG0001768.1/OG0002295.1/OG0002924.1</t>
  </si>
  <si>
    <t>OG0000315.1/OG0000315.2/OG0000315.3/OG0000315.4/OG0000337.3/OG0000337.1/OG0000337.2/OG0000762.3/OG0000762.1/OG0000762.2/OG0000814.3/OG0000814.1/OG0000814.2/OG0000878.2/OG0000878.1/OG0000878.3/OG0001251.2/OG0001251.1/OG0002879.2/OG0002879.1/OG0003062.1/OG0003494.1/OG0005416.1/OG0005864.1/OG0006757.1/OG0007208.1/OG0007278.1/OG0007848.1/OG0008039.1/OG0008553.1</t>
  </si>
  <si>
    <t>OG0000388.3/OG0000388.2/OG0000388.1/OG0000648.2/OG0000648.1/OG0000807.1/OG0000807.2/OG0000857.3/OG0000857.2/OG0000857.1/OG0001153.2/OG0001153.1/OG0001339.2/OG0001339.1/OG0001572.2/OG0001572.1/OG0001660.1/OG0001747.1/OG0001747.2/OG0001863.2/OG0001863.1/OG0002106.1/OG0002664.1/OG0004648.1/OG0006679.1</t>
  </si>
  <si>
    <t>OG0000612.2/OG0000612.3/OG0000612.1/OG0000958.2/OG0000958.1/OG0001975.1/OG0002168.1/OG0003102.2/OG0003102.1/OG0003238.1/OG0004607.1/OG0006451.1/OG0007087.1/OG0007125.1/OG0007385.1/OG0007666.1/OG0008144.1/OG0008491.1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</si>
  <si>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0000366.2/OG0000366.1/OG0000366.3/OG0000557.3/OG0000557.2/OG0000557.1/OG0000558.2/OG0000558.3/OG0000558.1/OG0000648.2/OG0000648.1/OG0000689.3/OG0000689.1/OG0000689.2/OG0000792.1/OG0000792.2/OG0000807.1/OG0000807.2/OG0000847.1/OG0000847.2/OG0000857.3/OG0000857.2/OG0000857.1/OG0000960.1/OG0000960.2/OG0001108.1/OG0001108.2/OG0001110.1/OG0001110.2/OG0001159.1/OG0001159.2/OG0001162.1/OG0001162.2/OG0001245.2/OG0001245.1/OG0001266.2/OG0001266.1/OG0001274.1/OG0001274.2/OG0001339.2/OG0001339.1/OG0001407.1/OG0001407.2/OG0001420.1/OG0001454.1/OG0001454.2/OG0001572.2/OG0001572.1/OG0001660.1/OG0001682.1/OG0001682.2/OG0001747.1/OG0001747.2/OG0001863.2/OG0001863.1/OG0001980.1/OG0001980.2/OG0001993.1/OG0002173.1/OG0002173.2/OG0002431.1/OG0002431.2/OG0002856.1/OG0002856.2/OG0002956.1/OG0002956.2/OG0003231.1/OG0003317.1/OG0003477.1/OG0003503.1/OG0003738.1/OG0004011.1/OG0004342.1/OG0004355.1/OG0004417.1/OG0004461.1/OG0004489.1/OG0004563.1/OG0004630.1/OG0004789.1/OG0005272.1/OG0005338.1/OG0005488.1/OG0005871.1/OG0006238.1/OG0006249.1/OG0006308.1/OG0006386.1/OG0006498.1/OG0006742.1/OG0006946.1/OG0007314.1/OG0007808.1/OG0008177.1</t>
  </si>
  <si>
    <t>OG0005074.1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</si>
  <si>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0000016.11/OG0000016.18/OG0000016.17/OG0000016.13/OG0000016.9/OG0000016.16/OG0000016.1/OG0000016.14/OG0000016.6/OG0000016.5/OG0000016.4/OG0000016.12/OG0000016.2/OG0000016.3/OG0000016.15/OG0000016.8/OG0000016.7/OG0000016.10/OG0000016.19/OG0000020.1/OG0000020.2/OG0000020.9/OG0000020.3/OG0000020.13/OG0000020.6/OG0000020.5/OG0000020.4/OG0000020.11/OG0000020.10/OG0000020.8/OG0000020.7/OG0000020.12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0000066.8/OG0000066.7/OG0000066.5/OG0000066.6/OG0000066.3/OG0000066.4/OG0000066.1/OG0000066.2/OG0000073.10/OG0000073.7/OG0000073.3/OG0000073.11/OG0000073.8/OG0000073.1/OG0000073.5/OG0000073.2/OG0000073.9/OG0000073.4/OG0000073.6/OG0000089.4/OG0000089.8/OG0000089.5/OG0000089.2/OG0000089.6/OG0000089.3/OG0000089.7/OG0000089.1/OG0000098.9/OG0000098.6/OG0000098.5/OG0000098.3/OG0000098.8/OG0000098.7/OG0000098.4/OG0000098.1/OG0000098.2/OG0000102.3/OG0000102.1/OG0000102.2/OG0000102.6/OG0000102.5/OG0000102.4/OG0000102.7/OG0000102.8/OG0000105.3/OG0000105.1/OG0000105.5/OG0000105.7/OG0000105.6/OG0000105.2/OG0000105.4/OG0000106.2/OG0000106.3/OG0000106.5/OG0000106.4/OG0000106.7/OG0000106.6/OG0000106.1/OG0000107.5/OG0000107.3/OG0000107.7/OG0000107.4/OG0000107.1/OG0000107.2/OG0000107.8/OG0000107.6/OG0000109.4/OG0000109.8/OG0000109.1/OG0000109.3/OG0000109.7/OG0000109.6/OG0000109.9/OG0000109.5/OG0000109.2/OG0000111.6/OG0000111.2/OG0000111.5/OG0000111.1/OG0000111.3/OG0000111.4/OG0000121.5/OG0000121.1/OG0000121.2/OG0000121.3/OG0000121.4/OG0000121.6/OG0000121.8/OG0000121.7/OG0000153.5/OG0000153.4/OG0000153.3/OG0000153.1/OG0000153.2/OG0000187.6/OG0000187.5/OG0000187.4/OG0000187.3/OG0000187.1/OG0000187.2/OG0000200.4/OG0000200.5/OG0000200.2/OG0000200.6/OG0000200.3/OG0000200.1/OG0000202.5/OG0000202.4/OG0000202.1/OG0000202.6/OG0000202.2/OG0000202.3/OG0000205.5/OG0000205.2/OG0000205.7/OG0000205.3/OG0000205.1/OG0000205.4/OG0000205.6/OG0000232.4/OG0000232.2/OG0000232.5/OG0000232.1/OG0000232.3/OG0000242.3/OG0000242.5/OG0000242.2/OG0000242.4/OG0000242.1/OG0000256.4/OG0000256.5/OG0000256.3/OG0000256.1/OG0000256.2/OG0000264.2/OG0000264.1/OG0000264.4/OG0000264.3/OG0000267.4/OG0000267.1/OG0000267.2/OG0000267.5/OG0000267.3/OG0000274.1/OG0000274.4/OG0000274.5/OG0000274.2/OG0000274.3/OG0000298.3/OG0000298.4/OG0000298.5/OG0000298.1/OG0000298.2/OG0000299.2/OG0000299.4/OG0000299.3/OG0000299.1/OG0000300.2/OG0000300.3/OG0000300.1/OG0000318.4/OG0000318.2/OG0000318.1/OG0000318.3/OG0000327.4/OG0000327.3/OG0000327.1/OG0000327.2/OG0000337.3/OG0000337.1/OG0000337.2/OG0000343.4/OG0000343.1/OG0000343.2/OG0000343.3/OG0000366.2/OG0000366.1/OG0000366.3/OG0000386.3/OG0000386.1/OG0000386.4/OG0000386.2/OG0000388.3/OG0000388.2/OG0000388.1/OG0000416.1/OG0000416.4/OG0000416.2/OG0000416.3/OG0000419.4/OG0000419.3/OG0000419.2/OG0000419.1/OG0000434.1/OG0000434.2/OG0000437.2/OG0000437.4/OG0000437.1/OG0000437.3/OG0000446.3/OG0000446.2/OG0000446.1/OG0000456.4/OG0000456.2/OG0000456.3/OG0000456.1/OG0000467.4/OG0000467.3/OG0000467.2/OG0000467.1/OG0000476.1/OG0000476.2/OG0000476.3/OG0000490.2/OG0000490.1/OG0000540.3/OG0000540.4/OG0000540.2/OG0000540.1/OG0000549.2/OG0000549.1/OG0000555.1/OG0000555.2/OG0000555.3/OG0000557.3/OG0000557.2/OG0000557.1/OG0000558.2/OG0000558.3/OG0000558.1/OG0000559.3/OG0000559.2/OG0000559.1/OG0000576.2/OG0000576.1/OG0000580.2/OG0000580.1/OG0000580.3/OG0000582.3/OG0000582.1/OG0000582.2/OG0000608.1/OG0000608.2/OG0000615.3/OG0000615.1/OG0000615.2/OG0000618.2/OG0000618.1/OG0000618.3/OG0000619.1/OG0000619.3/OG0000619.2/OG0000628.1/OG0000628.2/OG0000636.3/OG0000636.1/OG0000636.2/OG0000648.2/OG0000648.1/OG0000674.2/OG0000674.3/OG0000674.1/OG0000689.3/OG0000689.1/OG0000689.2/OG0000691.2/OG0000691.1/OG0000695.2/OG0000695.3/OG0000695.1/OG0000696.1/OG0000696.2/OG0000696.3/OG0000698.2/OG0000698.1/OG0000704.2/OG0000704.1/OG0000704.3/OG0000708.2/OG0000708.3/OG0000708.1/OG0000724.2/OG0000724.1/OG0000724.3/OG0000725.1/OG0000725.2/OG0000730.2/OG0000730.1/OG0000737.1/OG0000737.3/OG0000737.2/OG0000741.2/OG0000741.1/OG0000741.3/OG0000757.1/OG0000780.2/OG0000780.1/OG0000785.1/OG0000785.2/OG0000792.1/OG0000792.2/OG0000793.1/OG0000793.2/OG0000803.2/OG0000803.3/OG0000803.1/OG0000805.3/OG0000805.2/OG0000805.1/OG0000807.1/OG0000807.2/OG0000812.1/OG0000812.2/OG0000812.3/OG0000825.1/OG0000825.3/OG0000825.2/OG0000846.1/OG0000846.2/OG0000847.1/OG0000847.2/OG0000852.2/OG0000852.1/OG0000854.1/OG0000854.2/OG0000857.3/OG0000857.2/OG0000857.1/OG0000862.2/OG0000862.1/OG0000883.1/OG0000883.2/OG0000883.3/OG0000884.2/OG0000884.1/OG0000897.2/OG0000897.1/OG0000911.2/OG0000911.1/OG0000932.3/OG0000932.1/OG0000932.2/OG0000935.2/OG0000935.1/OG0000938.1/OG0000938.3/OG0000938.2/OG0000942.2/OG0000942.3/OG0000942.1/OG0000946.2/OG0000946.1/OG0000960.1/OG0000960.2/OG0000968.1/OG0000968.3/OG0000968.2/OG0000972.1/OG0000972.2/OG0000994.2/OG0000994.1/OG0001006.1/OG0001006.2/OG0001015.1/OG0001016.1/OG0001016.2/OG0001023.2/OG0001023.1/OG0001025.2/OG0001025.1/OG0001025.3/OG0001027.2/OG0001027.1/OG0001033.2/OG0001033.1/OG0001047.2/OG0001047.1/OG0001067.1/OG0001081.2/OG0001081.1/OG0001083.1/OG0001083.2/OG0001087.1/OG0001087.2/OG0001108.1/OG0001108.2/OG0001109.2/OG0001109.1/OG0001110.1/OG0001110.2/OG0001115.2/OG0001115.1/OG0001117.2/OG0001117.3/OG0001117.1/OG0001127.2/OG0001127.1/OG0001128.1/OG0001128.2/OG0001141.1/OG0001149.1/OG0001149.2/OG0001153.2/OG0001153.1/OG0001154.1/OG0001154.2/OG0001159.1/OG0001159.2/OG0001162.1/OG0001162.2/OG0001164.2/OG0001164.1/OG0001172.2/OG0001172.1/OG0001173.2/OG0001173.1/OG0001191.1/OG0001191.2/OG0001193.1/OG0001193.2/OG0001194.2/OG0001194.1/OG0001199.1/OG0001202.2/OG0001202.1/OG0001207.2/OG0001207.1/OG0001222.1/OG0001222.2/OG0001243.2/OG0001243.1/OG0001245.2/OG0001245.1/OG0001247.1/OG0001247.2/OG0001248.1/OG0001248.2/OG0001253.1/OG0001253.2/OG0001260.1/OG0001266.2/OG0001266.1/OG0001274.1/OG0001274.2/OG0001276.2/OG0001276.1/OG0001299.3/OG0001299.2/OG0001299.1/OG0001309.1/OG0001309.2/OG0001328.2/OG0001328.1/OG0001339.2/OG0001339.1/OG0001343.2/OG0001343.1/OG0001355.2/OG0001355.1/OG0001360.2/OG0001360.1/OG0001364.2/OG0001364.1/OG0001388.1/OG0001388.2/OG0001392.2/OG0001392.1/OG0001403.2/OG0001403.1/OG0001407.1/OG0001407.2/OG0001412.2/OG0001412.1/OG0001420.1/OG0001440.1/OG0001440.2/OG0001443.1/OG0001443.2/OG0001445.2/OG0001445.1/OG0001448.2/OG0001448.1/OG0001454.1/OG0001454.2/OG0001499.1/OG0001507.2/OG0001507.1/OG0001510.2/OG0001510.1/OG0001512.1/OG0001512.2/OG0001559.2/OG0001559.1/OG0001562.1/OG0001562.2/OG0001572.2/OG0001572.1/OG0001582.2/OG0001582.1/OG0001598.2/OG0001598.1/OG0001600.1/OG0001606.2/OG0001606.1/OG0001612.1/OG0001612.2/OG0001616.1/OG0001616.2/OG0001631.2/OG0001631.1/OG0001635.1/OG0001638.1/OG0001638.2/OG0001640.1/OG0001640.2/OG0001648.2/OG0001648.1/OG0001660.1/OG0001668.1/OG0001668.2/OG0001670.2/OG0001670.1/OG0001673.1/OG0001682.1/OG0001682.2/OG0001714.2/OG0001714.1/OG0001718.1/OG0001743.1/OG0001743.2/OG0001747.1/OG0001747.2/OG0001750.1/OG0001750.2/OG0001772.2/OG0001772.1/OG0001785.1/OG0001785.2/OG0001813.1/OG0001814.1/OG0001814.2/OG0001815.2/OG0001815.1/OG0001817.2/OG0001817.1/OG0001837.1/OG0001837.2/OG0001842.2/OG0001842.1/OG0001853.2/OG0001853.1/OG0001855.1/OG0001855.2/OG0001863.2/OG0001863.1/OG0001870.2/OG0001870.1/OG0001918.1/OG0001929.1/OG0001932.1/OG0001932.2/OG0001936.1/OG0001936.2/OG0001939.1/OG0001943.1/OG0001943.2/OG0001959.2/OG0001959.1/OG0001964.1/OG0001980.1/OG0001980.2/OG0001992.1/OG0001993.1/OG0002000.1/OG0002008.1/OG0002016.2/OG0002016.1/OG0002018.1/OG0002024.1/OG0002024.2/OG0002030.1/OG0002030.2/OG0002033.1/OG0002062.2/OG0002062.1/OG0002074.2/OG0002074.1/OG0002106.1/OG0002107.2/OG0002107.1/OG0002112.1/OG0002116.2/OG0002116.1/OG0002126.2/OG0002126.1/OG0002144.1/OG0002144.2/OG0002146.1/OG0002149.2/OG0002149.1/OG0002154.1/OG0002154.2/OG0002160.1/OG0002163.1/OG0002163.2/OG0002167.1/OG0002173.1/OG0002173.2/OG0002178.1/OG0002178.2/OG0002223.1/OG0002229.1/OG0002229.2/OG0002236.1/OG0002236.2/OG0002254.1/OG0002281.1/OG0002281.2/OG0002290.1/OG0002292.2/OG0002292.1/OG0002332.1/OG0002340.1/OG0002340.2/OG0002355.1/OG0002357.1/OG0002357.2/OG0002364.1/OG0002364.2/OG0002369.1/OG0002384.1/OG0002386.1/OG0002387.1/OG0002409.1/OG0002431.1/OG0002431.2/OG0002454.1/OG0002454.2/OG0002455.1/OG0002467.1/OG0002468.1/OG0002468.2/OG0002469.1/OG0002470.1/OG0002474.2/OG0002474.1/OG0002501.1/OG0002501.2/OG0002502.1/OG0002506.1/OG0002509.2/OG0002509.1/OG0002551.1/OG0002551.2/OG0002556.1/OG0002572.1/OG0002573.1/OG0002579.2/OG0002579.1/OG0002585.1/OG0002591.1/OG0002594.2/OG0002594.1/OG0002596.1/OG0002596.2/OG0002597.1/OG0002597.2/OG0002598.1/OG0002598.2/OG0002601.1/OG0002602.2/OG0002602.1/OG0002621.1/OG0002624.1/OG0002632.1/OG0002640.1/OG0002650.1/OG0002650.2/OG0002659.1/OG0002661.1/OG0002664.1/OG0002668.2/OG0002668.1/OG0002670.1/OG0002709.1/OG0002728.1/OG0002730.1/OG0002732.1/OG0002742.1/OG0002746.1/OG0002752.1/OG0002761.1/OG0002762.2/OG0002762.1/OG0002766.2/OG0002766.1/OG0002771.1/OG0002782.1/OG0002784.2/OG0002784.1/OG0002794.2/OG0002794.1/OG0002796.1/OG0002810.1/OG0002856.1/OG0002856.2/OG0002867.2/OG0002867.1/OG0002873.1/OG0002873.2/OG0002907.1/OG0002915.1/OG0002916.1/OG0002918.1/OG0002932.1/OG0002937.1/OG0002937.2/OG0002941.2/OG0002941.1/OG0002944.1/OG0002949.1/OG0002949.2/OG0002954.1/OG0002955.1/OG0002956.1/OG0002956.2/OG0002963.1/OG0003028.1/OG0003028.2/OG0003031.1/OG0003042.2/OG0003042.1/OG0003043.1/OG0003047.1/OG0003056.2/OG0003056.1/OG0003067.1/OG0003090.1/OG0003095.1/OG0003098.1/OG0003104.1/OG0003116.1/OG0003117.1/OG0003131.1/OG0003193.1/OG0003217.1/OG0003224.1/OG0003231.1/OG0003248.1/OG0003264.1/OG0003266.2/OG0003266.1/OG0003270.1/OG0003274.1/OG0003279.1/OG0003292.1/OG0003302.1/OG0003304.1/OG0003317.1/OG0003326.1/OG0003328.1/OG0003344.1/OG0003345.1/OG0003390.1/OG0003416.1/OG0003417.1/OG0003421.1/OG0003430.1/OG0003431.1/OG0003435.1/OG0003442.1/OG0003456.1/OG0003457.1/OG0003466.1/OG0003472.1/OG0003477.1/OG0003478.1/OG0003478.2/OG0003486.1/OG0003494.1/OG0003496.1/OG0003503.1/OG0003511.1/OG0003521.1/OG0003522.1/OG0003525.1/OG0003558.1/OG0003580.1/OG0003582.1/OG0003590.1/OG0003642.1/OG0003665.1/OG0003667.1/OG0003699.1/OG0003702.1/OG0003704.1/OG0003704.2/OG0003708.1/OG0003710.1/OG0003711.1/OG0003715.1/OG0003717.1/OG0003723.1/OG0003726.2/OG0003726.1/OG0003730.1/OG0003731.1/OG0003736.1/OG0003738.1/OG0003750.1/OG0003754.1/OG0003755.1/OG0003763.1/OG0003768.1/OG0003774.1/OG0003778.1/OG0003779.1/OG0003783.1/OG0003819.1/OG0003827.1/OG0003829.1/OG0003830.1/OG0003918.1/OG0003919.1/OG0003926.1/OG0003937.1/OG0003941.1/OG0003943.1/OG0003946.1/OG0003951.1/OG0003952.1/OG0003958.1/OG0003961.1/OG0003965.1/OG0003969.1/OG0003972.1/OG0003983.1/OG0003990.1/OG0003995.1/OG0004009.1/OG0004011.1/OG0004019.1/OG0004038.1/OG0004044.1/OG0004045.1/OG0004055.1/OG0004068.1/OG0004069.1/OG0004083.1/OG0004089.1/OG0004094.1/OG0004097.1/OG0004112.1/OG0004112.2/OG0004119.1/OG0004127.1/OG0004207.1/OG0004223.1/OG0004235.1/OG0004240.1/OG0004241.1/OG0004245.1/OG0004246.1/OG0004249.1/OG0004251.1/OG0004288.1/OG0004293.1/OG0004295.1/OG0004296.1/OG0004297.1/OG0004311.1/OG0004321.1/OG0004327.1/OG0004333.1/OG0004338.1/OG0004342.1/OG0004351.1/OG0004354.1/OG0004355.1/OG0004356.1/OG0004370.1/OG0004371.1/OG0004374.1/OG0004374.2/OG0004391.1/OG0004393.1/OG0004398.1/OG0004404.1/OG0004408.1/OG0004413.1/OG0004414.1/OG0004415.1/OG0004417.1/OG0004419.1/OG0004422.1/OG0004423.1/OG0004434.1/OG0004437.1/OG0004441.1/OG0004452.1/OG0004461.1/OG0004464.1/OG0004482.1/OG0004487.1/OG0004489.1/OG0004493.1/OG0004536.1/OG0004554.1/OG0004559.1/OG0004561.1/OG0004563.1/OG0004566.1/OG0004576.1/OG0004590.1/OG0004591.1/OG0004597.2/OG0004597.1/OG0004601.1/OG0004611.1/OG0004612.1/OG0004614.1/OG0004618.1/OG0004627.1/OG0004630.1/OG0004648.1/OG0004650.1/OG0004653.1/OG0004656.1/OG0004694.1/OG0004699.2/OG0004699.1/OG0004700.1/OG0004711.1/OG0004714.1/OG0004717.1/OG0004723.1/OG0004729.1/OG0004742.1/OG0004746.1/OG0004757.1/OG0004758.1/OG0004778.1/OG0004788.1/OG0004789.1/OG0004796.1/OG0004798.1/OG0004815.1/OG0004904.1/OG0004925.1/OG0004931.1/OG0004942.1/OG0004955.1/OG0004957.1/OG0004958.1/OG0004959.1/OG0004961.1/OG0004965.1/OG0004981.1/OG0004993.1/OG0004994.1/OG0005013.1/OG0005015.1/OG0005035.1/OG0005039.1/OG0005053.1/OG0005054.1/OG0005055.1/OG0005059.1/OG0005063.1/OG0005073.1/OG0005074.1/OG0005077.1/OG0005090.1/OG0005102.1/OG0005103.1/OG0005112.1/OG0005120.1/OG0005123.1/OG0005124.1/OG0005127.1/OG0005132.1/OG0005144.1/OG0005153.1/OG0005156.1/OG0005159.1/OG0005160.1/OG0005162.1/OG0005163.1/OG0005166.1/OG0005171.1/OG0005243.1/OG0005246.1/OG0005272.1/OG0005278.1/OG0005283.1/OG0005293.1/OG0005296.1/OG0005297.1/OG0005298.1/OG0005299.1/OG0005304.1/OG0005307.1/OG0005310.1/OG0005338.1/OG0005345.1/OG0005346.1/OG0005354.1/OG0005370.1/OG0005374.1/OG0005381.1/OG0005383.1/OG0005402.1/OG0005406.1/OG0005417.1/OG0005432.1/OG0005435.1/OG0005450.1/OG0005451.1/OG0005458.1/OG0005460.1/OG0005473.1/OG0005479.1/OG0005488.1/OG0005494.1/OG0005495.1/OG0005505.1/OG0005513.1/OG0005517.1/OG0005526.1/OG0005527.1/OG0005535.1/OG0005537.1/OG0005542.1/OG0005551.1/OG0005554.1/OG0005564.1/OG0005580.1/OG0005583.1/OG0005648.1/OG0005653.1/OG0005656.1/OG0005657.1/OG0005664.1/OG0005666.1/OG0005686.1/OG0005693.1/OG0005702.1/OG0005717.1/OG0005720.1/OG0005724.1/OG0005727.1/OG0005728.1/OG0005733.1/OG0005738.1/OG0005743.1/OG0005754.1/OG0005767.1/OG0005771.1/OG0005788.1/OG0005797.1/OG0005802.1/OG0005811.1/OG0005819.1/OG0005821.1/OG0005823.1/OG0005825.1/OG0005845.1/OG0005850.1/OG0005851.1/OG0005852.1/OG0005853.1/OG0005854.1/OG0005871.1/OG0005877.1/OG0005879.1/OG0005890.1/OG0005910.1/OG0005915.1/OG0005926.1/OG0005938.1/OG0005945.1/OG0005955.1/OG0005958.1/OG0005963.1/OG0005967.1/OG0005969.1/OG0005981.1/OG0005986.1/OG0005990.1/OG0005994.1/OG0005995.1/OG0005998.1/OG0006001.1/OG0006010.1/OG0006012.1/OG0006025.1/OG0006044.1/OG0006048.1/OG0006052.1/OG0006056.1/OG0006059.1/OG0006150.1/OG0006162.1/OG0006177.1/OG0006193.1/OG0006197.1/OG0006198.1/OG0006209.1/OG0006216.1/OG0006222.1/OG0006224.1/OG0006234.1/OG0006238.1/OG0006248.1/OG0006249.1/OG0006261.1/OG0006274.1/OG0006275.1/OG0006276.1/OG0006300.1/OG0006308.1/OG0006320.1/OG0006321.1/OG0006333.1/OG0006336.1/OG0006340.1/OG0006351.1/OG0006371.1/OG0006372.1/OG0006373.1/OG0006375.1/OG0006381.1/OG0006386.1/OG0006393.1/OG0006394.1/OG0006404.1/OG0006407.1/OG0006417.1/OG0006424.1/OG0006429.1/OG0006431.1/OG0006441.1/OG0006448.1/OG0006456.1/OG0006457.1/OG0006464.1/OG0006479.1/OG0006496.1/OG0006498.1/OG0006507.1/OG0006513.1/OG0006515.1/OG0006516.1/OG0006519.1/OG0006619.1/OG0006621.1/OG0006629.1/OG0006640.1/OG0006647.1/OG0006650.1/OG0006656.1/OG0006666.1/OG0006672.1/OG0006676.1/OG0006679.1/OG0006680.1/OG0006685.1/OG0006687.1/OG0006694.1/OG0006696.1/OG0006701.1/OG0006721.1/OG0006723.1/OG0006733.1/OG0006739.1/OG0006742.1/OG0006748.1/OG0006763.1/OG0006769.1/OG0006770.1/OG0006774.1/OG0006790.1/OG0006796.1/OG0006808.1/OG0006837.1/OG0006845.1/OG0006850.1/OG0006854.1/OG0006860.1/OG0006861.1/OG0006866.1/OG0006874.1/OG0006889.1/OG0006908.1/OG0006918.1/OG0006922.1/OG0006923.1/OG0006943.1/OG0006946.1/OG0006952.1/OG0006954.1/OG0006963.1/OG0007054.1/OG0007074.1/OG0007098.1/OG0007122.1/OG0007166.1/OG0007173.1/OG0007183.1/OG0007195.1/OG0007197.1/OG0007211.1/OG0007218.1/OG0007222.1/OG0007243.1/OG0007245.1/OG0007251.1/OG0007254.1/OG0007261.1/OG0007266.1/OG0007277.1/OG0007280.1/OG0007282.1/OG0007283.1/OG0007284.1/OG0007294.1/OG0007297.1/OG0007299.1/OG0007312.1/OG0007314.1/OG0007319.1/OG0007333.1/OG0007354.1/OG0007362.1/OG0007391.1/OG0007392.1/OG0007399.1/OG0007402.1/OG0007417.1/OG0007425.1/OG0007429.1/OG0007432.1/OG0007442.1/OG0007565.1/OG0007591.1/OG0007604.1/OG0007627.1/OG0007635.1/OG0007648.1/OG0007658.1/OG0007659.1/OG0007698.1/OG0007699.1/OG0007702.1/OG0007706.1/OG0007735.1/OG0007756.1/OG0007759.1/OG0007766.1/OG0007772.1/OG0007783.1/OG0007792.1/OG0007801.1/OG0007808.1/OG0007812.1/OG0007819.1/OG0007836.1/OG0007839.1/OG0007985.1/OG0007997.1/OG0008000.1/OG0008008.1/OG0008036.1/OG0008053.1/OG0008101.1/OG0008106.1/OG0008113.1/OG0008140.1/OG0008143.1/OG0008175.1/OG0008177.1/OG0008426.1/OG0008434.1/OG0008437.1/OG0008453.1/OG0008460.1/OG0008523.1/OG0008776.1/OG0009116.1/OG0010635.1</t>
  </si>
  <si>
    <t>OG0000302.7/OG0000302.3/OG0000302.2/OG0000302.6/OG0000302.1/OG0000302.5/OG0000302.4/OG0000408.2/OG0000408.1/OG0000408.3/OG0000408.4/OG0000408.5/OG0000612.2/OG0000612.3/OG0000612.1/OG0000692.1/OG0000692.2/OG0000692.4/OG0000692.3/OG0000850.3/OG0000850.1/OG0000850.2/OG0000958.2/OG0000958.1/OG0000977.1/OG0001069.2/OG0001069.1/OG0001195.1/OG0001292.2/OG0001292.1/OG0001555.2/OG0001555.1/OG0001686.1/OG0001686.2/OG0001812.2/OG0001812.1/OG0001851.1/OG0001915.1/OG0001940.1/OG0001974.1/OG0001975.1/OG0002032.1/OG0002032.2/OG0002168.1/OG0002257.2/OG0002257.1/OG0002388.1/OG0002448.2/OG0002448.1/OG0002480.1/OG0002588.2/OG0002588.1/OG0002882.1/OG0002913.1/OG0002928.2/OG0002928.1/OG0002951.1/OG0002970.1/OG0003102.2/OG0003102.1/OG0003125.1/OG0003160.1/OG0003238.1/OG0003246.1/OG0003257.1/OG0003335.1/OG0003341.1/OG0003515.1/OG0003681.1/OG0003733.1/OG0003746.1/OG0003921.1/OG0003927.1/OG0003927.2/OG0003938.1/OG0003978.1/OG0004060.1/OG0004090.1/OG0004128.1/OG0004157.1/OG0004218.1/OG0004218.2/OG0004280.1/OG0004282.1/OG0004443.1/OG0004453.1/OG0004456.1/OG0004542.1/OG0004607.1/OG0004769.1/OG0004779.1/OG0004795.1/OG0004810.1/OG0005079.1/OG0005164.1/OG0005285.1/OG0005376.1/OG0005388.1/OG0005410.1/OG0005422.1/OG0005443.1/OG0005467.1/OG0005497.1/OG0005557.1/OG0005573.1/OG0005582.1/OG0005745.1/OG0005801.1/OG0005861.1/OG0005869.1/OG0005896.1/OG0005952.1/OG0005988.1/OG0006050.1/OG0006207.1/OG0006237.1/OG0006257.1/OG0006264.1/OG0006285.1/OG0006374.1/OG0006377.1/OG0006451.1/OG0006495.1/OG0006637.1/OG0006654.1/OG0006660.1/OG0006708.1/OG0006716.1/OG0006730.1/OG0006736.1/OG0006761.1/OG0006786.1/OG0006822.1/OG0006827.1/OG0006830.1/OG0006863.1/OG0006884.1/OG0006966.1/OG0007087.1/OG0007125.1/OG0007150.1/OG0007155.1/OG0007186.1/OG0007192.1/OG0007213.1/OG0007220.1/OG0007229.1/OG0007313.1/OG0007385.1/OG0007550.1/OG0007576.1/OG0007622.1/OG0007643.1/OG0007654.1/OG0007666.1/OG0007675.1/OG0007691.1/OG0007744.1/OG0007751.1/OG0007757.1/OG0007795.1/OG0007796.1/OG0007825.1/OG0007833.1/OG0007851.1/OG0008015.1/OG0008072.1/OG0008098.1/OG0008109.1/OG0008134.1/OG0008144.1/OG0008145.1/OG0008147.1/OG0008158.1/OG0008174.1/OG0008205.1/OG0008214.1/OG0008227.1/OG0008435.1/OG0008442.1/OG0008443.1/OG0008455.1/OG0008491.1/OG0008509.1/OG0008512.1/OG0008521.1/OG0008552.1/OG0008572.1/OG0008757.1/OG0008796.1/OG0008800.1/OG0008803.1/OG0008856.1/OG0009053.1/OG0009100.1</t>
  </si>
  <si>
    <t>OG0000572.2/OG0000572.1/OG0000581.1/OG0000581.2/OG0000740.2/OG0000740.1/OG0000740.3/OG0000821.1/OG0000821.3/OG0000821.2/OG0001370.1/OG0001370.2/OG0001573.1/OG0001632.1/OG0001795.2/OG0001795.1/OG0001920.1/OG0002011.1/OG0002011.2/OG0002181.1/OG0002181.2/OG0002527.1/OG0002658.1/OG0002816.1/OG0002816.2/OG0002895.1/OG0003060.1/OG0003211.1/OG0003315.1/OG0003315.2/OG0003330.1/OG0003447.1/OG0003749.1/OG0003959.1/OG0004126.1/OG0004150.1/OG0004418.1/OG0004475.1/OG0004540.1/OG0004687.1/OG0004687.2/OG0004837.1/OG0004956.1/OG0005012.1/OG0005064.1/OG0005190.1/OG0005271.1/OG0005518.1/OG0005548.1/OG0005599.1/OG0005600.1/OG0005605.1/OG0005606.1/OG0005695.1/OG0005706.1/OG0005715.1/OG0005776.1/OG0005810.1/OG0005822.1/OG0005876.1/OG0005934.1/OG0006047.1/OG0006219.1/OG0006233.1/OG0006292.1/OG0006383.1/OG0006412.1/OG0006529.1/OG0006594.1/OG0006665.1/OG0006788.1/OG0006807.1/OG0006883.1/OG0006964.1/OG0006987.1/OG0007109.1/OG0007263.1/OG0007267.1/OG0007366.1/OG0007388.1/OG0007413.1/OG0007441.1/OG0007590.1/OG0007602.1/OG0007615.1/OG0007617.1/OG0007645.1/OG0007667.1/OG0007674.1/OG0007724.1/OG0007742.1/OG0007750.1/OG0007865.1/OG0007884.1/OG0008563.1/OG0008615.1/OG0008883.1/OG0009069.1/OG0009085.1/OG0009134.1/OG0009434.1</t>
  </si>
  <si>
    <t>OG0000106.2/OG0000106.3/OG0000106.5/OG0000106.4/OG0000106.7/OG0000106.6/OG0000106.1/OG0000111.6/OG0000111.2/OG0000111.5/OG0000111.1/OG0000111.3/OG0000111.4/OG0000388.3/OG0000388.2/OG0000388.1/OG0000555.1/OG0000555.2/OG0000555.3/OG0000615.3/OG0000615.1/OG0000615.2/OG0000619.1/OG0000619.3/OG0000619.2/OG0000648.2/OG0000648.1/OG0000807.1/OG0000807.2/OG0000857.3/OG0000857.2/OG0000857.1/OG0000883.1/OG0000883.2/OG0000883.3/OG0000932.3/OG0000932.1/OG0000932.2/OG0001023.2/OG0001023.1/OG0001025.2/OG0001025.1/OG0001025.3/OG0001033.2/OG0001033.1/OG0001081.2/OG0001081.1/OG0001153.2/OG0001153.1/OG0001309.1/OG0001309.2/OG0001339.2/OG0001339.1/OG0001572.2/OG0001572.1/OG0001598.2/OG0001598.1/OG0001616.1/OG0001616.2/OG0001660.1/OG0001747.1/OG0001747.2/OG0001855.1/OG0001855.2/OG0001863.2/OG0001863.1/OG0002033.1/OG0002106.1/OG0002154.1/OG0002154.2/OG0002163.1/OG0002163.2/OG0002223.1/OG0002292.2/OG0002292.1/OG0002369.1/OG0002454.1/OG0002454.2/OG0002468.1/OG0002468.2/OG0002573.1/OG0002664.1/OG0002728.1/OG0002762.2/OG0002762.1/OG0002771.1/OG0003098.1/OG0003217.1/OG0003264.1/OG0003326.1/OG0003328.1/OG0003421.1/OG0003430.1/OG0003755.1/OG0003768.1/OG0003827.1/OG0004311.1/OG0004413.1/OG0004591.1/OG0004648.1/OG0004699.2/OG0004699.1/OG0004904.1/OG0004994.1/OG0005059.1/OG0005102.1/OG0005123.1/OG0005127.1/OG0005278.1/OG0005304.1/OG0005402.1/OG0005406.1/OG0005495.1/OG0005825.1/OG0005981.1/OG0006012.1/OG0006261.1/OG0006351.1/OG0006429.1/OG0006441.1/OG0006679.1/OG0006866.1/OG0006922.1/OG0006954.1/OG0007297.1/OG0007299.1/OG0007648.1/OG0007812.1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</si>
  <si>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0000111.6/OG0000111.2/OG0000111.5/OG0000111.1/OG0000111.3/OG0000111.4/OG0000200.4/OG0000200.5/OG0000200.2/OG0000200.6/OG0000200.3/OG0000200.1/OG0000202.5/OG0000202.4/OG0000202.1/OG0000202.6/OG0000202.2/OG0000202.3/OG0000232.4/OG0000232.2/OG0000232.5/OG0000232.1/OG0000232.3/OG0000242.3/OG0000242.5/OG0000242.2/OG0000242.4/OG0000242.1/OG0000256.4/OG0000256.5/OG0000256.3/OG0000256.1/OG0000256.2/OG0000267.4/OG0000267.1/OG0000267.2/OG0000267.5/OG0000267.3/OG0000274.1/OG0000274.4/OG0000274.5/OG0000274.2/OG0000274.3/OG0000298.3/OG0000298.4/OG0000298.5/OG0000298.1/OG0000298.2/OG0000300.2/OG0000300.3/OG0000300.1/OG0000327.4/OG0000327.3/OG0000327.1/OG0000327.2/OG0000337.3/OG0000337.1/OG0000337.2/OG0000366.2/OG0000366.1/OG0000366.3/OG0000388.3/OG0000388.2/OG0000388.1/OG0000416.1/OG0000416.4/OG0000416.2/OG0000416.3/OG0000540.3/OG0000540.4/OG0000540.2/OG0000540.1/OG0000549.2/OG0000549.1/OG0000555.1/OG0000555.2/OG0000555.3/OG0000557.3/OG0000557.2/OG0000557.1/OG0000558.2/OG0000558.3/OG0000558.1/OG0000576.2/OG0000576.1/OG0000582.3/OG0000582.1/OG0000582.2/OG0000648.2/OG0000648.1/OG0000689.3/OG0000689.1/OG0000689.2/OG0000691.2/OG0000691.1/OG0000698.2/OG0000698.1/OG0000708.2/OG0000708.3/OG0000708.1/OG0000737.1/OG0000737.3/OG0000737.2/OG0000785.1/OG0000785.2/OG0000792.1/OG0000792.2/OG0000793.1/OG0000793.2/OG0000807.1/OG0000807.2/OG0000812.1/OG0000812.2/OG0000812.3/OG0000825.1/OG0000825.3/OG0000825.2/OG0000847.1/OG0000847.2/OG0000857.3/OG0000857.2/OG0000857.1/OG0000883.1/OG0000883.2/OG0000883.3/OG0000897.2/OG0000897.1/OG0000911.2/OG0000911.1/OG0000935.2/OG0000935.1/OG0000942.2/OG0000942.3/OG0000942.1/OG0000960.1/OG0000960.2/OG0001006.1/OG0001006.2/OG0001087.1/OG0001087.2/OG0001108.1/OG0001108.2/OG0001109.2/OG0001109.1/OG0001110.1/OG0001110.2/OG0001117.2/OG0001117.3/OG0001117.1/OG0001127.2/OG0001127.1/OG0001128.1/OG0001128.2/OG0001149.1/OG0001149.2/OG0001153.2/OG0001153.1/OG0001159.1/OG0001159.2/OG0001162.1/OG0001162.2/OG0001173.2/OG0001173.1/OG0001193.1/OG0001193.2/OG0001194.2/OG0001194.1/OG0001245.2/OG0001245.1/OG0001247.1/OG0001247.2/OG0001253.1/OG0001253.2/OG0001266.2/OG0001266.1/OG0001274.1/OG0001274.2/OG0001276.2/OG0001276.1/OG0001339.2/OG0001339.1/OG0001343.2/OG0001343.1/OG0001407.1/OG0001407.2/OG0001412.2/OG0001412.1/OG0001420.1/OG0001440.1/OG0001440.2/OG0001454.1/OG0001454.2/OG0001512.1/OG0001512.2/OG0001572.2/OG0001572.1/OG0001582.2/OG0001582.1/OG0001631.2/OG0001631.1/OG0001635.1/OG0001660.1/OG0001673.1/OG0001682.1/OG0001682.2/OG0001714.2/OG0001714.1/OG0001718.1/OG0001747.1/OG0001747.2/OG0001813.1/OG0001814.1/OG0001814.2/OG0001817.2/OG0001817.1/OG0001837.1/OG0001837.2/OG0001863.2/OG0001863.1/OG0001918.1/OG0001929.1/OG0001932.1/OG0001932.2/OG0001980.1/OG0001980.2/OG0001993.1/OG0002106.1/OG0002107.2/OG0002107.1/OG0002146.1/OG0002173.1/OG0002173.2/OG0002223.1/OG0002332.1/OG0002384.1/OG0002409.1/OG0002431.1/OG0002431.2/OG0002455.1/OG0002469.1/OG0002551.1/OG0002551.2/OG0002556.1/OG0002572.1/OG0002579.2/OG0002579.1/OG0002596.1/OG0002596.2/OG0002598.1/OG0002598.2/OG0002601.1/OG0002661.1/OG0002664.1/OG0002668.2/OG0002668.1/OG0002670.1/OG0002728.1/OG0002730.1/OG0002742.1/OG0002746.1/OG0002762.2/OG0002762.1/OG0002794.2/OG0002794.1/OG0002856.1/OG0002856.2/OG0002915.1/OG0002916.1/OG0002937.1/OG0002937.2/OG0002941.2/OG0002941.1/OG0002944.1/OG0002949.1/OG0002949.2/OG0002955.1/OG0002956.1/OG0002956.2/OG0003028.1/OG0003028.2/OG0003131.1/OG0003231.1/OG0003270.1/OG0003279.1/OG0003292.1/OG0003317.1/OG0003344.1/OG0003431.1/OG0003456.1/OG0003457.1/OG0003477.1/OG0003494.1/OG0003503.1/OG0003511.1/OG0003525.1/OG0003558.1/OG0003582.1/OG0003590.1/OG0003699.1/OG0003704.1/OG0003704.2/OG0003726.2/OG0003726.1/OG0003738.1/OG0003754.1/OG0003774.1/OG0003779.1/OG0003819.1/OG0003919.1/OG0003990.1/OG0004009.1/OG0004011.1/OG0004038.1/OG0004044.1/OG0004045.1/OG0004112.1/OG0004112.2/OG0004119.1/OG0004127.1/OG0004207.1/OG0004240.1/OG0004249.1/OG0004251.1/OG0004293.1/OG0004321.1/OG0004333.1/OG0004338.1/OG0004342.1/OG0004354.1/OG0004355.1/OG0004391.1/OG0004408.1/OG0004417.1/OG0004419.1/OG0004461.1/OG0004489.1/OG0004493.1/OG0004563.1/OG0004566.1/OG0004576.1/OG0004611.1/OG0004618.1/OG0004627.1/OG0004630.1/OG0004648.1/OG0004653.1/OG0004699.2/OG0004699.1/OG0004711.1/OG0004723.1/OG0004729.1/OG0004742.1/OG0004757.1/OG0004778.1/OG0004789.1/OG0004815.1/OG0004981.1/OG0005013.1/OG0005035.1/OG0005039.1/OG0005090.1/OG0005102.1/OG0005103.1/OG0005120.1/OG0005159.1/OG0005163.1/OG0005243.1/OG0005272.1/OG0005293.1/OG0005297.1/OG0005338.1/OG0005402.1/OG0005406.1/OG0005488.1/OG0005495.1/OG0005527.1/OG0005535.1/OG0005542.1/OG0005580.1/OG0005583.1/OG0005648.1/OG0005657.1/OG0005664.1/OG0005686.1/OG0005693.1/OG0005720.1/OG0005733.1/OG0005771.1/OG0005797.1/OG0005819.1/OG0005821.1/OG0005850.1/OG0005852.1/OG0005871.1/OG0005998.1/OG0006025.1/OG0006056.1/OG0006193.1/OG0006198.1/OG0006234.1/OG0006238.1/OG0006249.1/OG0006308.1/OG0006321.1/OG0006373.1/OG0006381.1/OG0006386.1/OG0006498.1/OG0006507.1/OG0006513.1/OG0006515.1/OG0006516.1/OG0006621.1/OG0006650.1/OG0006679.1/OG0006742.1/OG0006837.1/OG0006918.1/OG0006946.1/OG0007098.1/OG0007122.1/OG0007195.1/OG0007197.1/OG0007243.1/OG0007280.1/OG0007282.1/OG0007314.1/OG0007706.1/OG0007756.1/OG0007808.1/OG0007819.1/OG0007985.1/OG0007997.1/OG0008008.1/OG0008177.1/OG0008434.1/OG0009116.1</t>
  </si>
  <si>
    <t>OG0000612.2/OG0000612.3/OG0000612.1/OG0000958.2/OG0000958.1/OG0001195.1/OG0001292.2/OG0001292.1/OG0001915.1/OG0001940.1/OG0001975.1/OG0002168.1/OG0002257.2/OG0002257.1/OG0002588.2/OG0002588.1/OG0002913.1/OG0003102.2/OG0003102.1/OG0003238.1/OG0003246.1/OG0003257.1/OG0003335.1/OG0003746.1/OG0003978.1/OG0004090.1/OG0004280.1/OG0004456.1/OG0004607.1/OG0004795.1/OG0005376.1/OG0005388.1/OG0005422.1/OG0005869.1/OG0006257.1/OG0006374.1/OG0006451.1/OG0006654.1/OG0006761.1/OG0007087.1/OG0007125.1/OG0007385.1/OG0007666.1/OG0007691.1/OG0008098.1/OG0008144.1/OG0008205.1/OG0008442.1/OG0008443.1/OG0008491.1/OG0008512.1/OG0008552.1/OG0008803.1/OG0009053.1/OG0009100.1</t>
  </si>
  <si>
    <t>OG0000581.1/OG0000581.2/OG0000740.2/OG0000740.1/OG0000740.3/OG0000821.1/OG0000821.3/OG0000821.2/OG0001632.1/OG0001920.1/OG0002011.1/OG0002011.2/OG0002527.1/OG0002658.1/OG0003211.1/OG0003959.1/OG0004126.1/OG0004150.1/OG0004687.1/OG0004687.2/OG0004837.1/OG0004956.1/OG0005064.1/OG0005518.1/OG0005548.1/OG0005599.1/OG0005606.1/OG0005695.1/OG0005776.1/OG0005822.1/OG0006412.1/OG0006594.1/OG0006665.1/OG0006883.1/OG0007263.1/OG0007441.1/OG0007602.1/OG0007615.1/OG0007667.1/OG0008563.1/OG0009434.1</t>
  </si>
  <si>
    <t>OG0001632.1/OG0001795.2/OG0001795.1/OG0002001.2/OG0002001.1/OG0002055.2/OG0002055.1/OG0002181.1/OG0002181.2/OG0002186.1/OG0002287.1/OG0002658.1/OG0002895.1/OG0002922.1/OG0003199.1/OG0003313.2/OG0003313.1/OG0003447.1/OG0003454.1/OG0003470.1/OG0003823.1/OG0003959.1/OG0004418.1/OG0004837.1/OG0004907.1/OG0004956.1/OG0005012.1/OG0005064.1/OG0005181.1/OG0005190.1/OG0005241.1/OG0005271.1/OG0005572.1/OG0005596.1/OG0005606.1/OG0005700.1/OG0005706.1/OG0005800.1/OG0005898.1/OG0005898.2/OG0005934.1/OG0006078.1/OG0006184.1/OG0006233.1/OG0006383.1/OG0006389.1/OG0006392.1/OG0006412.1/OG0006594.1/OG0006642.1/OG0006719.1/OG0006836.1/OG0007109.1/OG0007144.1/OG0007590.1/OG0007594.1/OG0007742.1/OG0007752.1/OG0008050.1/OG0008105.1/OG0008250.1/OG0008520.1/OG0008563.1/OG0008615.1/OG0008623.1/OG0009134.1/OG0009738.1/OG0009754.1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</si>
  <si>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0000030.8/OG0000030.7/OG0000030.12/OG0000030.6/OG0000030.1/OG0000030.4/OG0000030.9/OG0000030.10/OG0000030.14/OG0000030.2/OG0000030.3/OG0000030.13/OG0000030.5/OG0000030.11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0000051.3/OG0000051.1/OG0000051.7/OG0000051.9/OG0000051.11/OG0000051.6/OG0000051.2/OG0000051.5/OG0000051.4/OG0000051.10/OG0000051.8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0000085.2/OG0000085.1/OG0000085.5/OG0000085.7/OG0000085.6/OG0000085.4/OG0000085.3/OG0000087.5/OG0000087.7/OG0000087.2/OG0000087.1/OG0000087.4/OG0000087.6/OG0000087.3/OG0000098.9/OG0000098.6/OG0000098.5/OG0000098.3/OG0000098.8/OG0000098.7/OG0000098.4/OG0000098.1/OG0000098.2/OG0000106.2/OG0000106.3/OG0000106.5/OG0000106.4/OG0000106.7/OG0000106.6/OG0000106.1/OG0000107.5/OG0000107.3/OG0000107.7/OG0000107.4/OG0000107.1/OG0000107.2/OG0000107.8/OG0000107.6/OG0000120.3/OG0000120.4/OG0000120.1/OG0000120.5/OG0000120.2/OG0000137.1/OG0000137.6/OG0000137.3/OG0000137.5/OG0000137.2/OG0000137.4/OG0000144.8/OG0000144.6/OG0000144.1/OG0000144.7/OG0000144.5/OG0000144.4/OG0000144.3/OG0000144.2/OG0000150.2/OG0000150.4/OG0000150.3/OG0000150.1/OG0000150.5/OG0000170.2/OG0000170.4/OG0000170.1/OG0000170.3/OG0000172.3/OG0000172.4/OG0000172.2/OG0000172.1/OG0000200.4/OG0000200.5/OG0000200.2/OG0000200.6/OG0000200.3/OG0000200.1/OG0000205.5/OG0000205.2/OG0000205.7/OG0000205.3/OG0000205.1/OG0000205.4/OG0000205.6/OG0000256.4/OG0000256.5/OG0000256.3/OG0000256.1/OG0000256.2/OG0000267.4/OG0000267.1/OG0000267.2/OG0000267.5/OG0000267.3/OG0000276.4/OG0000276.1/OG0000276.2/OG0000276.3/OG0000280.1/OG0000280.2/OG0000280.4/OG0000280.3/OG0000294.3/OG0000294.4/OG0000294.1/OG0000294.5/OG0000294.2/OG0000298.3/OG0000298.4/OG0000298.5/OG0000298.1/OG0000298.2/OG0000300.2/OG0000300.3/OG0000300.1/OG0000318.4/OG0000318.2/OG0000318.1/OG0000318.3/OG0000343.4/OG0000343.1/OG0000343.2/OG0000343.3/OG0000351.4/OG0000351.3/OG0000351.1/OG0000351.2/OG0000374.1/OG0000374.2/OG0000374.4/OG0000374.3/OG0000375.4/OG0000375.3/OG0000375.2/OG0000375.1/OG0000381.3/OG0000381.4/OG0000381.1/OG0000381.2/OG0000389.2/OG0000389.3/OG0000389.1/OG0000396.4/OG0000396.3/OG0000396.1/OG0000396.2/OG0000420.3/OG0000420.2/OG0000420.1/OG0000433.3/OG0000433.2/OG0000433.1/OG0000446.3/OG0000446.2/OG0000446.1/OG0000476.1/OG0000476.2/OG0000476.3/OG0000478.2/OG0000478.1/OG0000478.3/OG0000487.1/OG0000487.3/OG0000487.2/OG0000490.2/OG0000490.1/OG0000502.2/OG0000502.1/OG0000502.3/OG0000538.3/OG0000538.2/OG0000538.4/OG0000538.1/OG0000540.3/OG0000540.4/OG0000540.2/OG0000540.1/OG0000549.2/OG0000549.1/OG0000551.3/OG0000551.2/OG0000551.1/OG0000556.3/OG0000556.1/OG0000556.2/OG0000558.2/OG0000558.3/OG0000558.1/OG0000571.3/OG0000571.1/OG0000571.2/OG0000576.2/OG0000576.1/OG0000580.2/OG0000580.1/OG0000580.3/OG0000582.3/OG0000582.1/OG0000582.2/OG0000607.1/OG0000607.2/OG0000615.3/OG0000615.1/OG0000615.2/OG0000618.2/OG0000618.1/OG0000618.3/OG0000619.1/OG0000619.3/OG0000619.2/OG0000628.1/OG0000628.2/OG0000636.3/OG0000636.1/OG0000636.2/OG0000696.1/OG0000696.2/OG0000696.3/OG0000700.3/OG0000700.1/OG0000700.2/OG0000708.2/OG0000708.3/OG0000708.1/OG0000711.3/OG0000711.1/OG0000711.2/OG0000723.3/OG0000723.2/OG0000723.1/OG0000730.2/OG0000730.1/OG0000737.1/OG0000737.3/OG0000737.2/OG0000741.2/OG0000741.1/OG0000741.3/OG0000745.2/OG0000745.1/OG0000745.3/OG0000757.1/OG0000763.1/OG0000763.2/OG0000781.2/OG0000781.1/OG0000782.1/OG0000782.3/OG0000782.2/OG0000785.1/OG0000785.2/OG0000797.1/OG0000797.3/OG0000797.2/OG0000803.2/OG0000803.3/OG0000803.1/OG0000812.1/OG0000812.2/OG0000812.3/OG0000834.2/OG0000834.1/OG0000846.1/OG0000846.2/OG0000852.2/OG0000852.1/OG0000893.1/OG0000893.2/OG0000897.2/OG0000897.1/OG0000917.2/OG0000917.1/OG0000935.2/OG0000935.1/OG0000938.1/OG0000938.3/OG0000938.2/OG0000990.2/OG0000990.1/OG0000994.2/OG0000994.1/OG0000997.1/OG0000997.2/OG0001004.2/OG0001004.1/OG0001006.1/OG0001006.2/OG0001018.2/OG0001018.3/OG0001018.1/OG0001027.2/OG0001027.1/OG0001029.2/OG0001029.1/OG0001033.2/OG0001033.1/OG0001050.2/OG0001050.1/OG0001068.2/OG0001068.1/OG0001078.2/OG0001078.3/OG0001078.1/OG0001082.2/OG0001082.1/OG0001127.2/OG0001127.1/OG0001128.1/OG0001128.2/OG0001154.1/OG0001154.2/OG0001158.2/OG0001158.1/OG0001167.1/OG0001167.2/OG0001170.2/OG0001170.1/OG0001193.1/OG0001193.2/OG0001202.2/OG0001202.1/OG0001222.1/OG0001222.2/OG0001243.2/OG0001243.1/OG0001247.1/OG0001247.2/OG0001268.1/OG0001268.2/OG0001276.2/OG0001276.1/OG0001278.2/OG0001278.1/OG0001321.1/OG0001321.2/OG0001339.2/OG0001339.1/OG0001355.2/OG0001355.1/OG0001389.1/OG0001397.1/OG0001397.2/OG0001403.2/OG0001403.1/OG0001440.1/OG0001440.2/OG0001452.1/OG0001464.1/OG0001464.2/OG0001512.1/OG0001512.2/OG0001523.1/OG0001523.2/OG0001543.2/OG0001543.1/OG0001597.1/OG0001597.2/OG0001602.1/OG0001607.2/OG0001607.1/OG0001616.1/OG0001616.2/OG0001631.2/OG0001631.1/OG0001635.1/OG0001638.1/OG0001638.2/OG0001639.1/OG0001639.2/OG0001666.2/OG0001666.1/OG0001670.2/OG0001670.1/OG0001689.2/OG0001689.1/OG0001694.2/OG0001694.1/OG0001697.2/OG0001697.1/OG0001700.1/OG0001706.1/OG0001706.2/OG0001718.1/OG0001744.1/OG0001774.1/OG0001774.2/OG0001814.1/OG0001814.2/OG0001837.1/OG0001837.2/OG0001842.2/OG0001842.1/OG0001850.1/OG0001850.2/OG0001932.1/OG0001932.2/OG0001937.1/OG0001938.2/OG0001938.1/OG0001943.1/OG0001943.2/OG0001953.2/OG0001953.1/OG0001964.1/OG0001972.1/OG0001972.2/OG0001980.1/OG0001980.2/OG0001981.2/OG0001981.1/OG0001982.1/OG0002014.1/OG0002024.1/OG0002024.2/OG0002040.2/OG0002040.1/OG0002051.1/OG0002074.2/OG0002074.1/OG0002076.1/OG0002076.2/OG0002126.2/OG0002126.1/OG0002146.1/OG0002164.2/OG0002164.1/OG0002167.1/OG0002214.1/OG0002283.1/OG0002283.2/OG0002295.1/OG0002329.1/OG0002339.1/OG0002343.1/OG0002343.2/OG0002350.1/OG0002350.2/OG0002364.1/OG0002364.2/OG0002369.1/OG0002375.1/OG0002379.1/OG0002379.2/OG0002412.2/OG0002412.1/OG0002413.1/OG0002432.1/OG0002432.2/OG0002469.1/OG0002475.1/OG0002477.1/OG0002482.1/OG0002502.1/OG0002551.1/OG0002551.2/OG0002557.2/OG0002557.1/OG0002572.1/OG0002580.2/OG0002580.1/OG0002584.1/OG0002584.2/OG0002591.1/OG0002597.1/OG0002597.2/OG0002598.1/OG0002598.2/OG0002601.1/OG0002613.1/OG0002613.2/OG0002626.1/OG0002650.1/OG0002650.2/OG0002659.1/OG0002670.1/OG0002709.1/OG0002738.1/OG0002738.2/OG0002746.1/OG0002748.1/OG0002754.1/OG0002761.1/OG0002762.2/OG0002762.1/OG0002768.1/OG0002774.2/OG0002774.1/OG0002784.2/OG0002784.1/OG0002785.2/OG0002785.1/OG0002790.1/OG0002794.2/OG0002794.1/OG0002797.1/OG0002804.1/OG0002812.1/OG0002825.2/OG0002825.1/OG0002848.1/OG0002899.1/OG0002919.1/OG0002926.1/OG0002934.1/OG0002937.1/OG0002937.2/OG0002955.1/OG0002959.1/OG0003029.1/OG0003031.1/OG0003050.1/OG0003054.1/OG0003056.2/OG0003056.1/OG0003084.1/OG0003095.1/OG0003098.1/OG0003104.1/OG0003111.1/OG0003116.1/OG0003126.1/OG0003126.2/OG0003133.1/OG0003141.1/OG0003141.2/OG0003143.1/OG0003146.1/OG0003152.1/OG0003224.1/OG0003226.1/OG0003248.1/OG0003252.1/OG0003266.2/OG0003266.1/OG0003277.1/OG0003279.1/OG0003318.1/OG0003333.1/OG0003396.1/OG0003416.1/OG0003421.1/OG0003427.1/OG0003472.1/OG0003486.1/OG0003499.1/OG0003511.1/OG0003541.1/OG0003558.1/OG0003564.1/OG0003567.1/OG0003569.1/OG0003571.1/OG0003582.1/OG0003588.1/OG0003590.1/OG0003699.1/OG0003702.1/OG0003703.1/OG0003708.1/OG0003710.1/OG0003712.1/OG0003715.1/OG0003717.1/OG0003722.1/OG0003723.1/OG0003725.1/OG0003731.1/OG0003736.1/OG0003752.1/OG0003774.1/OG0003775.1/OG0003778.1/OG0003779.1/OG0003801.1/OG0003830.1/OG0003834.1/OG0003931.1/OG0003941.1/OG0003946.1/OG0003951.1/OG0003952.1/OG0003963.1/OG0003972.1/OG0003977.1/OG0003983.1/OG0003997.1/OG0004011.1/OG0004016.1/OG0004017.1/OG0004038.1/OG0004042.1/OG0004047.1/OG0004068.1/OG0004069.1/OG0004083.1/OG0004085.1/OG0004097.1/OG0004106.1/OG0004129.1/OG0004136.1/OG0004137.1/OG0004155.1/OG0004234.1/OG0004241.1/OG0004245.1/OG0004251.1/OG0004277.1/OG0004288.1/OG0004295.1/OG0004319.1/OG0004332.1/OG0004339.1/OG0004351.1/OG0004363.1/OG0004370.1/OG0004371.1/OG0004377.1/OG0004387.1/OG0004404.1/OG0004409.1/OG0004413.1/OG0004423.1/OG0004426.1/OG0004428.1/OG0004432.1/OG0004452.1/OG0004454.1/OG0004455.1/OG0004467.1/OG0004474.1/OG0004482.1/OG0004484.1/OG0004489.1/OG0004539.1/OG0004569.1/OG0004583.1/OG0004589.1/OG0004596.1/OG0004601.1/OG0004604.1/OG0004614.1/OG0004621.1/OG0004642.1/OG0004653.1/OG0004690.1/OG0004691.1/OG0004694.1/OG0004700.1/OG0004714.1/OG0004742.1/OG0004755.1/OG0004758.1/OG0004767.1/OG0004778.1/OG0004782.1/OG0004785.1/OG0004792.1/OG0004793.1/OG0004796.1/OG0004811.1/OG0004904.1/OG0004918.1/OG0004920.1/OG0004932.1/OG0004942.1/OG0004955.1/OG0004958.1/OG0004965.1/OG0005002.1/OG0005003.1/OG0005013.1/OG0005015.1/OG0005025.1/OG0005049.1/OG0005053.1/OG0005055.1/OG0005059.1/OG0005073.1/OG0005077.1/OG0005090.1/OG0005102.1/OG0005103.1/OG0005114.1/OG0005131.1/OG0005140.1/OG0005144.1/OG0005152.1/OG0005153.1/OG0005159.1/OG0005166.1/OG0005171.1/OG0005243.1/OG0005283.1/OG0005297.1/OG0005307.1/OG0005319.1/OG0005330.1/OG0005354.1/OG0005357.1/OG0005365.1/OG0005367.1/OG0005383.1/OG0005384.1/OG0005432.1/OG0005454.1/OG0005457.1/OG0005463.1/OG0005473.1/OG0005505.1/OG0005513.1/OG0005514.1/OG0005527.1/OG0005541.1/OG0005554.1/OG0005564.1/OG0005574.1/OG0005580.1/OG0005648.1/OG0005651.1/OG0005656.1/OG0005657.1/OG0005671.1/OG0005701.1/OG0005702.1/OG0005727.1/OG0005743.1/OG0005754.1/OG0005767.1/OG0005783.1/OG0005788.1/OG0005802.1/OG0005804.1/OG0005819.1/OG0005824.1/OG0005827.1/OG0005845.1/OG0005853.1/OG0005867.1/OG0005877.1/OG0005885.1/OG0005890.1/OG0005930.1/OG0005944.1/OG0005962.1/OG0005963.1/OG0005967.1/OG0005972.1/OG0005994.1/OG0006000.1/OG0006001.1/OG0006010.1/OG0006015.1/OG0006025.1/OG0006033.1/OG0006052.1/OG0006059.1/OG0006142.1/OG0006150.1/OG0006157.1/OG0006177.1/OG0006185.1/OG0006197.1/OG0006221.1/OG0006222.1/OG0006226.1/OG0006249.1/OG0006261.1/OG0006274.1/OG0006275.1/OG0006300.1/OG0006307.1/OG0006342.1/OG0006361.1/OG0006366.1/OG0006369.1/OG0006375.1/OG0006381.1/OG0006393.1/OG0006403.1/OG0006404.1/OG0006417.1/OG0006422.1/OG0006424.1/OG0006429.1/OG0006437.1/OG0006441.1/OG0006448.1/OG0006456.1/OG0006514.1/OG0006623.1/OG0006629.1/OG0006640.1/OG0006647.1/OG0006656.1/OG0006657.1/OG0006671.1/OG0006672.1/OG0006678.1/OG0006685.1/OG0006709.1/OG0006724.1/OG0006739.1/OG0006748.1/OG0006763.1/OG0006769.1/OG0006770.1/OG0006815.1/OG0006850.1/OG0006851.1/OG0006854.1/OG0006859.1/OG0006861.1/OG0006873.1/OG0006892.1/OG0006903.1/OG0006912.1/OG0006918.1/OG0006931.1/OG0006933.1/OG0007074.1/OG0007132.1/OG0007140.1/OG0007165.1/OG0007167.1/OG0007173.1/OG0007183.1/OG0007202.1/OG0007218.1/OG0007222.1/OG0007243.1/OG0007246.1/OG0007254.1/OG0007301.1/OG0007306.1/OG0007337.1/OG0007354.1/OG0007362.1/OG0007372.1/OG0007373.1/OG0007391.1/OG0007417.1/OG0007419.1/OG0007591.1/OG0007648.1/OG0007650.1/OG0007702.1/OG0007730.1/OG0007772.1/OG0007809.1/OG0007812.1/OG0007819.1/OG0007820.1/OG0007839.1/OG0007980.1/OG0008000.1/OG0008073.1/OG0008083.1/OG0008140.1/OG0008166.1/OG0008168.1/OG0008437.1/OG0008460.1/OG0008504.1/OG0008523.1/OG0008535.1/OG0008776.1/OG0010324.1/OG0010635.1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</si>
  <si>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0000533.2/OG0000533.3/OG0000533.4/OG0000533.1</t>
  </si>
  <si>
    <t>OG0002668.2/OG0002668.1/OG0003952.1/OG0004269.1/OG0006394.1/OG0007638.1</t>
  </si>
  <si>
    <t>OG0004960.1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</si>
  <si>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0006161.1</t>
  </si>
  <si>
    <t>OG0000315.1/OG0000315.2/OG0000315.3/OG0000315.4/OG0000337.3/OG0000337.1/OG0000337.2/OG0000762.3/OG0000762.1/OG0000762.2/OG0000814.3/OG0000814.1/OG0000814.2/OG0000878.2/OG0000878.1/OG0000878.3/OG0001251.2/OG0001251.1/OG0002879.2/OG0002879.1/OG0003062.1/OG0005416.1/OG0006757.1/OG0007208.1/OG0007278.1/OG0007848.1/OG0008039.1/OG0008553.1</t>
  </si>
  <si>
    <t>OG0000400.4/OG0000400.1/OG0000400.3/OG0000400.2/OG0000631.2/OG0000631.1/OG0000631.3</t>
  </si>
  <si>
    <t>OG0000014.7/OG0000014.8/OG0000014.13/OG0000014.14/OG0000014.9/OG0000014.5/OG0000014.4/OG0000014.6/OG0000014.1/OG0000014.11/OG0000014.2/OG0000014.10/OG0000014.12/OG0000014.3/OG0000105.3/OG0000105.1/OG0000105.5/OG0000105.7/OG0000105.6/OG0000105.2/OG0000105.4/OG0005297.1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</si>
  <si>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0000015.9/OG0000015.11/OG0000015.13/OG0000015.6/OG0000015.3/OG0000015.7/OG0000015.4/OG0000015.5/OG0000015.8/OG0000015.14/OG0000015.1/OG0000015.2/OG0000015.12/OG0000015.10/OG0000021.4/OG0000021.11/OG0000021.2/OG0000021.9/OG0000021.10/OG0000021.13/OG0000021.6/OG0000021.8/OG0000021.14/OG0000021.15/OG0000021.5/OG0000021.1/OG0000021.7/OG0000021.3/OG0000021.12/OG0000022.12/OG0000022.10/OG0000022.15/OG0000022.8/OG0000022.9/OG0000022.4/OG0000022.1/OG0000022.16/OG0000022.7/OG0000022.6/OG0000022.13/OG0000022.5/OG0000022.14/OG0000022.11/OG0000022.2/OG0000022.3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0000041.8/OG0000041.10/OG0000041.2/OG0000041.11/OG0000041.3/OG0000041.5/OG0000041.9/OG0000041.1/OG0000041.12/OG0000041.7/OG0000041.6/OG0000041.13/OG0000041.4/OG0000041.14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0000064.11/OG0000064.7/OG0000064.3/OG0000064.8/OG0000064.4/OG0000064.2/OG0000064.6/OG0000064.10/OG0000064.9/OG0000064.1/OG0000064.5/OG0000073.10/OG0000073.7/OG0000073.3/OG0000073.11/OG0000073.8/OG0000073.1/OG0000073.5/OG0000073.2/OG0000073.9/OG0000073.4/OG0000073.6/OG0000074.1/OG0000074.8/OG0000074.3/OG0000074.2/OG0000074.6/OG0000074.5/OG0000074.7/OG0000074.4/OG0000089.4/OG0000089.8/OG0000089.5/OG0000089.2/OG0000089.6/OG0000089.3/OG0000089.7/OG0000089.1/OG0000091.3/OG0000091.4/OG0000091.7/OG0000091.1/OG0000091.6/OG0000091.5/OG0000091.8/OG0000091.2/OG0000097.4/OG0000097.5/OG0000097.1/OG0000097.3/OG0000097.2/OG0000097.6/OG0000102.3/OG0000102.1/OG0000102.2/OG0000102.6/OG0000102.5/OG0000102.4/OG0000102.7/OG0000102.8/OG0000103.5/OG0000103.8/OG0000103.7/OG0000103.2/OG0000103.6/OG0000103.1/OG0000103.9/OG0000103.3/OG0000103.4/OG0000105.3/OG0000105.1/OG0000105.5/OG0000105.7/OG0000105.6/OG0000105.2/OG0000105.4/OG0000106.2/OG0000106.3/OG0000106.5/OG0000106.4/OG0000106.7/OG0000106.6/OG0000106.1/OG0000109.4/OG0000109.8/OG0000109.1/OG0000109.3/OG0000109.7/OG0000109.6/OG0000109.9/OG0000109.5/OG0000109.2/OG0000111.6/OG0000111.2/OG0000111.5/OG0000111.1/OG0000111.3/OG0000111.4/OG0000114.2/OG0000114.1/OG0000114.3/OG0000114.5/OG0000114.4/OG0000115.5/OG0000115.7/OG0000115.4/OG0000115.6/OG0000115.3/OG0000115.1/OG0000115.2/OG0000119.6/OG0000119.1/OG0000119.5/OG0000119.4/OG0000119.7/OG0000119.3/OG0000119.2/OG0000125.4/OG0000125.3/OG0000125.7/OG0000125.5/OG0000125.1/OG0000125.2/OG0000125.6/OG0000133.3/OG0000133.1/OG0000133.4/OG0000133.2/OG0000140.1/OG0000140.4/OG0000140.2/OG0000140.3/OG0000140.5/OG0000140.6/OG0000140.7/OG0000146.3/OG0000146.2/OG0000146.5/OG0000146.1/OG0000146.7/OG0000146.6/OG0000146.4/OG0000153.5/OG0000153.4/OG0000153.3/OG0000153.1/OG0000153.2/OG0000157.5/OG0000157.4/OG0000157.3/OG0000157.1/OG0000157.6/OG0000157.2/OG0000168.1/OG0000168.4/OG0000168.2/OG0000168.3/OG0000168.5/OG0000170.2/OG0000170.4/OG0000170.1/OG0000170.3/OG0000173.4/OG0000173.2/OG0000173.3/OG0000173.1/OG0000176.4/OG0000176.3/OG0000176.1/OG0000176.7/OG0000176.2/OG0000176.5/OG0000176.6/OG0000180.6/OG0000180.4/OG0000180.3/OG0000180.2/OG0000180.5/OG0000180.1/OG0000181.3/OG0000181.5/OG0000181.1/OG0000181.2/OG0000181.4/OG0000182.3/OG0000182.5/OG0000182.2/OG0000182.6/OG0000182.1/OG0000182.4/OG0000189.1/OG0000189.4/OG0000189.3/OG0000189.2/OG0000189.5/OG0000192.1/OG0000192.2/OG0000192.5/OG0000192.4/OG0000192.3/OG0000202.5/OG0000202.4/OG0000202.1/OG0000202.6/OG0000202.2/OG0000202.3/OG0000207.1/OG0000207.2/OG0000218.4/OG0000218.2/OG0000218.1/OG0000218.3/OG0000218.5/OG0000222.2/OG0000222.1/OG0000222.4/OG0000222.5/OG0000222.3/OG0000232.4/OG0000232.2/OG0000232.5/OG0000232.1/OG0000232.3/OG0000241.5/OG0000241.3/OG0000241.2/OG0000241.1/OG0000241.4/OG0000247.4/OG0000247.5/OG0000247.1/OG0000247.3/OG0000247.2/OG0000265.3/OG0000265.1/OG0000265.2/OG0000265.4/OG0000265.5/OG0000269.4/OG0000269.2/OG0000269.3/OG0000269.1/OG0000274.1/OG0000274.4/OG0000274.5/OG0000274.2/OG0000274.3/OG0000276.4/OG0000276.1/OG0000276.2/OG0000276.3/OG0000278.4/OG0000278.2/OG0000278.1/OG0000278.3/OG0000278.5/OG0000283.4/OG0000283.3/OG0000283.1/OG0000283.2/OG0000292.1/OG0000292.2/OG0000292.3/OG0000297.3/OG0000297.2/OG0000297.1/OG0000297.4/OG0000299.2/OG0000299.4/OG0000299.3/OG0000299.1/OG0000305.1/OG0000305.4/OG0000305.2/OG0000305.3/OG0000312.1/OG0000318.4/OG0000318.2/OG0000318.1/OG0000318.3/OG0000320.4/OG0000320.3/OG0000320.2/OG0000320.1/OG0000320.5/OG0000321.4/OG0000321.2/OG0000321.1/OG0000321.3/OG0000322.1/OG0000322.2/OG0000322.4/OG0000322.3/OG0000324.2/OG0000324.4/OG0000324.1/OG0000324.3/OG0000333.4/OG0000333.2/OG0000333.1/OG0000333.3/OG0000334.3/OG0000334.1/OG0000334.4/OG0000334.2/OG0000337.3/OG0000337.1/OG0000337.2/OG0000343.4/OG0000343.1/OG0000343.2/OG0000343.3/OG0000348.2/OG0000348.1/OG0000348.3/OG0000354.3/OG0000354.2/OG0000354.1/OG0000366.2/OG0000366.1/OG0000366.3/OG0000375.4/OG0000375.3/OG0000375.2/OG0000375.1/OG0000378.3/OG0000378.1/OG0000378.2/OG0000386.3/OG0000386.1/OG0000386.4/OG0000386.2/OG0000388.3/OG0000388.2/OG0000388.1/OG0000400.4/OG0000400.1/OG0000400.3/OG0000400.2/OG0000404.1/OG0000404.2/OG0000404.3/OG0000404.4/OG0000419.4/OG0000419.3/OG0000419.2/OG0000419.1/OG0000430.3/OG0000430.2/OG0000430.1/OG0000433.3/OG0000433.2/OG0000433.1/OG0000434.1/OG0000434.2/OG0000435.3/OG0000435.2/OG0000435.1/OG0000448.2/OG0000448.4/OG0000448.1/OG0000448.3/OG0000449.3/OG0000449.1/OG0000449.2/OG0000454.1/OG0000454.2/OG0000467.4/OG0000467.3/OG0000467.2/OG0000467.1/OG0000470.3/OG0000470.2/OG0000470.1/OG0000474.3/OG0000474.4/OG0000474.2/OG0000474.5/OG0000474.1/OG0000476.1/OG0000476.2/OG0000476.3/OG0000480.3/OG0000480.1/OG0000480.2/OG0000486.3/OG0000486.2/OG0000486.1/OG0000491.1/OG0000491.2/OG0000491.3/OG0000492.1/OG0000492.3/OG0000492.2/OG0000513.2/OG0000513.1/OG0000520.2/OG0000520.3/OG0000520.1/OG0000521.2/OG0000521.1/OG0000521.3/OG0000522.1/OG0000522.2/OG0000522.3/OG0000524.2/OG0000524.1/OG0000524.3/OG0000525.3/OG0000525.1/OG0000525.2/OG0000526.3/OG0000526.2/OG0000526.1/OG0000544.3/OG0000544.1/OG0000544.2/OG0000550.1/OG0000550.3/OG0000550.2/OG0000555.1/OG0000555.2/OG0000555.3/OG0000556.3/OG0000556.1/OG0000556.2/OG0000557.3/OG0000557.2/OG0000557.1/OG0000558.2/OG0000558.3/OG0000558.1/OG0000563.2/OG0000563.3/OG0000563.1/OG0000567.1/OG0000567.3/OG0000567.2/OG0000570.1/OG0000570.3/OG0000570.2/OG0000576.2/OG0000576.1/OG0000580.2/OG0000580.1/OG0000580.3/OG0000583.2/OG0000583.1/OG0000583.3/OG0000607.1/OG0000607.2/OG0000608.1/OG0000608.2/OG0000613.1/OG0000613.3/OG0000613.2/OG0000615.3/OG0000615.1/OG0000615.2/OG0000631.2/OG0000631.1/OG0000631.3/OG0000634.3/OG0000634.1/OG0000634.2/OG0000648.2/OG0000648.1/OG0000653.2/OG0000653.1/OG0000653.3/OG0000663.3/OG0000663.2/OG0000663.1/OG0000664.1/OG0000664.2/OG0000670.2/OG0000670.1/OG0000671.3/OG0000671.1/OG0000671.2/OG0000674.2/OG0000674.3/OG0000674.1/OG0000689.3/OG0000689.1/OG0000689.2/OG0000694.2/OG0000694.1/OG0000694.3/OG0000698.2/OG0000698.1/OG0000701.1/OG0000701.3/OG0000701.2/OG0000704.2/OG0000704.1/OG0000704.3/OG0000706.1/OG0000706.2/OG0000706.3/OG0000707.1/OG0000707.3/OG0000707.2/OG0000709.3/OG0000709.1/OG0000709.2/OG0000723.3/OG0000723.2/OG0000723.1/OG0000724.2/OG0000724.1/OG0000724.3/OG0000728.3/OG0000728.1/OG0000728.2/OG0000734.2/OG0000734.1/OG0000737.1/OG0000737.3/OG0000737.2/OG0000739.1/OG0000739.2/OG0000741.2/OG0000741.1/OG0000741.3/OG0000747.1/OG0000747.2/OG0000758.1/OG0000758.3/OG0000758.2/OG0000763.1/OG0000763.2/OG0000764.1/OG0000764.2/OG0000764.3/OG0000772.1/OG0000772.2/OG0000780.2/OG0000780.1/OG0000781.2/OG0000781.1/OG0000789.1/OG0000789.2/OG0000795.1/OG0000795.2/OG0000805.3/OG0000805.2/OG0000805.1/OG0000807.1/OG0000807.2/OG0000810.2/OG0000810.1/OG0000825.1/OG0000825.3/OG0000825.2/OG0000828.1/OG0000828.2/OG0000831.2/OG0000831.1/OG0000847.1/OG0000847.2/OG0000855.1/OG0000855.2/OG0000857.3/OG0000857.2/OG0000857.1/OG0000858.1/OG0000858.2/OG0000858.3/OG0000862.2/OG0000862.1/OG0000866.3/OG0000866.2/OG0000866.1/OG0000883.1/OG0000883.2/OG0000883.3/OG0000884.2/OG0000884.1/OG0000888.1/OG0000888.2/OG0000888.3/OG0000890.3/OG0000890.2/OG0000890.1/OG0000892.1/OG0000892.2/OG0000908.2/OG0000908.1/OG0000915.1/OG0000915.2/OG0000917.2/OG0000917.1/OG0000918.2/OG0000918.3/OG0000918.1/OG0000920.2/OG0000920.1/OG0000921.3/OG0000921.1/OG0000921.2/OG0000933.1/OG0000933.2/OG0000945.1/OG0000945.2/OG0000946.2/OG0000946.1/OG0000947.1/OG0000947.2/OG0000948.1/OG0000948.2/OG0000967.1/OG0000967.2/OG0000967.3/OG0000976.1/OG0000976.2/OG0000990.2/OG0000990.1/OG0001003.1/OG0001003.2/OG0001007.2/OG0001007.1/OG0001017.1/OG0001017.2/OG0001023.2/OG0001023.1/OG0001045.2/OG0001045.1/OG0001047.2/OG0001047.1/OG0001053.1/OG0001053.2/OG0001053.3/OG0001058.1/OG0001058.2/OG0001067.1/OG0001082.2/OG0001082.1/OG0001083.1/OG0001083.2/OG0001087.1/OG0001087.2/OG0001090.1/OG0001090.2/OG0001091.2/OG0001091.1/OG0001108.1/OG0001108.2/OG0001109.2/OG0001109.1/OG0001110.1/OG0001110.2/OG0001111.1/OG0001111.2/OG0001117.2/OG0001117.3/OG0001117.1/OG0001120.2/OG0001120.1/OG0001141.1/OG0001149.1/OG0001149.2/OG0001153.2/OG0001153.1/OG0001159.1/OG0001159.2/OG0001162.1/OG0001162.2/OG0001164.2/OG0001164.1/OG0001172.2/OG0001172.1/OG0001173.2/OG0001173.1/OG0001176.1/OG0001176.2/OG0001191.1/OG0001191.2/OG0001198.2/OG0001198.3/OG0001198.1/OG0001200.2/OG0001200.1/OG0001204.2/OG0001204.1/OG0001210.2/OG0001210.1/OG0001213.1/OG0001213.2/OG0001225.2/OG0001225.1/OG0001245.2/OG0001245.1/OG0001248.1/OG0001248.2/OG0001253.1/OG0001253.2/OG0001257.1/OG0001257.2/OG0001259.2/OG0001259.1/OG0001261.1/OG0001261.2/OG0001262.2/OG0001262.1/OG0001265.2/OG0001265.1/OG0001266.2/OG0001266.1/OG0001267.2/OG0001267.1/OG0001269.2/OG0001269.1/OG0001271.2/OG0001271.1/OG0001274.1/OG0001274.2/OG0001275.2/OG0001275.1/OG0001305.2/OG0001305.1/OG0001306.2/OG0001306.1/OG0001322.1/OG0001322.2/OG0001326.1/OG0001328.2/OG0001328.1/OG0001339.2/OG0001339.1/OG0001343.2/OG0001343.1/OG0001349.1/OG0001352.2/OG0001352.1/OG0001388.1/OG0001388.2/OG0001389.1/OG0001395.2/OG0001395.1/OG0001401.3/OG0001401.2/OG0001401.1/OG0001416.1/OG0001416.2/OG0001420.1/OG0001440.1/OG0001440.2/OG0001443.1/OG0001443.2/OG0001445.2/OG0001445.1/OG0001448.2/OG0001448.1/OG0001452.1/OG0001454.1/OG0001454.2/OG0001457.2/OG0001457.1/OG0001462.1/OG0001462.2/OG0001464.1/OG0001464.2/OG0001466.2/OG0001466.1/OG0001469.2/OG0001469.1/OG0001496.3/OG0001496.2/OG0001496.1/OG0001501.1/OG0001502.2/OG0001502.1/OG0001509.2/OG0001509.1/OG0001554.2/OG0001554.1/OG0001558.2/OG0001558.1/OG0001572.2/OG0001572.1/OG0001582.2/OG0001582.1/OG0001598.2/OG0001598.1/OG0001599.1/OG0001599.2/OG0001602.1/OG0001606.2/OG0001606.1/OG0001612.1/OG0001612.2/OG0001617.1/OG0001617.2/OG0001618.1/OG0001618.2/OG0001642.1/OG0001648.2/OG0001648.1/OG0001658.1/OG0001660.1/OG0001668.1/OG0001668.2/OG0001672.2/OG0001672.1/OG0001673.1/OG0001678.2/OG0001678.1/OG0001682.1/OG0001682.2/OG0001684.2/OG0001684.1/OG0001690.1/OG0001691.2/OG0001691.1/OG0001706.1/OG0001706.2/OG0001710.2/OG0001710.1/OG0001713.1/OG0001716.1/OG0001716.2/OG0001719.1/OG0001744.1/OG0001747.1/OG0001747.2/OG0001757.2/OG0001757.1/OG0001761.1/OG0001761.2/OG0001772.2/OG0001772.1/OG0001776.1/OG0001813.1/OG0001815.2/OG0001815.1/OG0001817.2/OG0001817.1/OG0001835.1/OG0001835.2/OG0001838.2/OG0001838.1/OG0001850.1/OG0001850.2/OG0001853.2/OG0001853.1/OG0001858.1/OG0001863.2/OG0001863.1/OG0001867.1/OG0001900.1/OG0001911.2/OG0001911.1/OG0001927.1/OG0001945.1/OG0001945.2/OG0001948.1/OG0001948.2/OG0001955.1/OG0001955.2/OG0001959.2/OG0001959.1/OG0001970.1/OG0001970.2/OG0001972.1/OG0001972.2/OG0001973.1/OG0001976.2/OG0001976.1/OG0001978.1/OG0001978.2/OG0001980.1/OG0001980.2/OG0001993.1/OG0002008.1/OG0002016.2/OG0002016.1/OG0002037.1/OG0002037.2/OG0002047.1/OG0002047.2/OG0002057.2/OG0002057.1/OG0002062.2/OG0002062.1/OG0002066.2/OG0002066.1/OG0002079.1/OG0002101.1/OG0002101.2/OG0002107.2/OG0002107.1/OG0002108.1/OG0002118.1/OG0002126.2/OG0002126.1/OG0002129.1/OG0002134.1/OG0002138.2/OG0002138.1/OG0002142.1/OG0002142.2/OG0002144.1/OG0002144.2/OG0002150.2/OG0002150.1/OG0002173.1/OG0002173.2/OG0002175.1/OG0002182.1/OG0002182.2/OG0002214.1/OG0002221.1/OG0002222.1/OG0002222.2/OG0002228.1/OG0002243.1/OG0002243.2/OG0002263.1/OG0002263.2/OG0002277.2/OG0002277.1/OG0002284.1/OG0002288.1/OG0002288.2/OG0002290.1/OG0002294.1/OG0002294.2/OG0002298.1/OG0002344.2/OG0002344.1/OG0002348.1/OG0002350.1/OG0002350.2/OG0002355.1/OG0002357.1/OG0002357.2/OG0002360.1/OG0002360.2/OG0002361.2/OG0002361.1/OG0002368.2/OG0002368.1/OG0002377.1/OG0002377.2/OG0002381.2/OG0002381.1/OG0002387.1/OG0002399.1/OG0002399.2/OG0002403.2/OG0002403.1/OG0002404.1/OG0002404.2/OG0002408.2/OG0002408.1/OG0002431.1/OG0002431.2/OG0002443.2/OG0002443.1/OG0002463.1/OG0002464.1/OG0002464.2/OG0002467.1/OG0002481.1/OG0002486.1/OG0002486.2/OG0002488.2/OG0002488.1/OG0002510.1/OG0002510.2/OG0002515.1/OG0002551.1/OG0002551.2/OG0002553.1/OG0002556.1/OG0002567.1/OG0002573.1/OG0002579.2/OG0002579.1/OG0002594.2/OG0002594.1/OG0002596.1/OG0002596.2/OG0002623.2/OG0002623.1/OG0002624.1/OG0002625.1/OG0002632.1/OG0002636.1/OG0002642.1/OG0002642.2/OG0002649.1/OG0002655.2/OG0002655.1/OG0002661.1/OG0002664.1/OG0002720.1/OG0002741.1/OG0002743.1/OG0002743.2/OG0002745.1/OG0002745.2/OG0002747.1/OG0002756.1/OG0002767.1/OG0002774.2/OG0002774.1/OG0002776.1/OG0002780.1/OG0002782.1/OG0002785.2/OG0002785.1/OG0002797.1/OG0002807.1/OG0002823.1/OG0002824.1/OG0002824.2/OG0002826.1/OG0002826.2/OG0002848.1/OG0002856.1/OG0002856.2/OG0002863.1/OG0002879.2/OG0002879.1/OG0002880.1/OG0002886.1/OG0002886.2/OG0002890.1/OG0002890.2/OG0002899.1/OG0002907.1/OG0002921.1/OG0002923.1/OG0002925.1/OG0002932.1/OG0002943.2/OG0002943.1/OG0002944.1/OG0002945.2/OG0002945.1/OG0002956.1/OG0002956.2/OG0002959.1/OG0002963.1/OG0002965.1/OG0002971.1/OG0003014.1/OG0003036.1/OG0003042.2/OG0003042.1/OG0003046.1/OG0003048.1/OG0003058.1/OG0003061.1/OG0003067.1/OG0003068.1/OG0003071.1/OG0003076.1/OG0003078.1/OG0003088.1/OG0003090.1/OG0003093.1/OG0003095.1/OG0003096.1/OG0003097.1/OG0003122.1/OG0003137.1/OG0003138.1/OG0003143.1/OG0003146.1/OG0003147.1/OG0003162.1/OG0003189.2/OG0003189.1/OG0003190.1/OG0003202.1/OG0003210.1/OG0003212.1/OG0003217.1/OG0003218.1/OG0003231.1/OG0003243.1/OG0003248.1/OG0003267.1/OG0003274.1/OG0003275.1/OG0003275.2/OG0003283.1/OG0003285.1/OG0003287.1/OG0003291.1/OG0003302.1/OG0003303.1/OG0003310.1/OG0003312.1/OG0003312.2/OG0003317.1/OG0003323.1/OG0003344.1/OG0003390.1/OG0003396.1/OG0003417.1/OG0003422.1/OG0003423.1/OG0003435.1/OG0003442.1/OG0003444.1/OG0003446.1/OG0003453.1/OG0003456.1/OG0003464.1/OG0003466.1/OG0003473.1/OG0003477.1/OG0003479.1/OG0003481.1/OG0003483.1/OG0003484.1/OG0003486.1/OG0003490.1/OG0003502.1/OG0003503.1/OG0003511.1/OG0003521.1/OG0003522.1/OG0003523.1/OG0003526.1/OG0003528.1/OG0003539.1/OG0003540.1/OG0003566.1/OG0003580.1/OG0003584.1/OG0003591.1/OG0003593.1/OG0003597.1/OG0003598.1/OG0003642.1/OG0003659.1/OG0003664.1/OG0003683.1/OG0003690.1/OG0003691.1/OG0003692.1/OG0003693.1/OG0003710.1/OG0003711.1/OG0003718.1/OG0003721.1/OG0003725.1/OG0003730.1/OG0003738.1/OG0003750.1/OG0003755.1/OG0003756.1/OG0003766.1/OG0003771.1/OG0003793.1/OG0003795.1/OG0003804.1/OG0003809.1/OG0003819.1/OG0003826.1/OG0003829.1/OG0003831.1/OG0003833.1/OG0003839.1/OG0003841.1/OG0003842.1/OG0003845.1/OG0003857.1/OG0003931.1/OG0003945.1/OG0003952.1/OG0003953.1/OG0003968.1/OG0003977.1/OG0003991.1/OG0003993.1/OG0003994.1/OG0004007.1/OG0004018.1/OG0004019.1/OG0004024.1/OG0004029.1/OG0004038.1/OG0004045.1/OG0004055.1/OG0004064.1/OG0004067.1/OG0004079.1/OG0004083.1/OG0004084.1/OG0004093.1/OG0004110.1/OG0004111.1/OG0004127.1/OG0004134.1/OG0004135.1/OG0004137.1/OG0004138.1/OG0004144.1/OG0004146.1/OG0004152.1/OG0004207.1/OG0004234.1/OG0004246.1/OG0004251.1/OG0004261.1/OG0004263.1/OG0004264.1/OG0004283.1/OG0004289.1/OG0004291.1/OG0004296.1/OG0004301.1/OG0004305.1/OG0004308.1/OG0004308.2/OG0004315.1/OG0004321.1/OG0004326.2/OG0004326.1/OG0004327.1/OG0004330.1/OG0004332.1/OG0004333.1/OG0004336.1/OG0004342.1/OG0004343.1/OG0004350.1/OG0004355.1/OG0004359.1/OG0004361.1/OG0004363.1/OG0004369.1/OG0004370.1/OG0004389.1/OG0004396.1/OG0004397.1/OG0004399.1/OG0004400.1/OG0004402.1/OG0004408.1/OG0004409.1/OG0004411.1/OG0004414.1/OG0004416.1/OG0004417.1/OG0004433.1/OG0004444.1/OG0004447.1/OG0004450.1/OG0004460.1/OG0004461.1/OG0004468.1/OG0004469.1/OG0004478.1/OG0004480.1/OG0004483.1/OG0004484.1/OG0004485.1/OG0004489.1/OG0004538.1/OG0004539.1/OG0004559.1/OG0004563.1/OG0004568.1/OG0004569.1/OG0004571.1/OG0004574.1/OG0004579.1/OG0004582.1/OG0004583.1/OG0004588.1/OG0004589.1/OG0004595.1/OG0004602.1/OG0004611.1/OG0004616.1/OG0004621.1/OG0004622.1/OG0004624.1/OG0004627.1/OG0004628.1/OG0004630.1/OG0004631.1/OG0004643.1/OG0004667.1/OG0004699.2/OG0004699.1/OG0004703.1/OG0004704.1/OG0004718.1/OG0004720.1/OG0004725.1/OG0004728.1/OG0004731.1/OG0004735.1/OG0004738.1/OG0004742.1/OG0004743.1/OG0004746.1/OG0004749.1/OG0004751.1/OG0004752.1/OG0004755.1/OG0004768.1/OG0004771.1/OG0004778.1/OG0004780.1/OG0004789.1/OG0004792.1/OG0004793.1/OG0004807.1/OG0004815.1/OG0004883.1/OG0004895.1/OG0004900.1/OG0004914.1/OG0004920.1/OG0004925.1/OG0004928.1/OG0004930.1/OG0004933.1/OG0004944.1/OG0004948.1/OG0004952.1/OG0004954.1/OG0004970.1/OG0004972.1/OG0004973.1/OG0004974.1/OG0004981.1/OG0004986.1/OG0004993.1/OG0004994.1/OG0005002.1/OG0005003.1/OG0005004.1/OG0005011.1/OG0005013.1/OG0005016.1/OG0005025.1/OG0005030.1/OG0005035.1/OG0005039.1/OG0005048.1/OG0005051.1/OG0005058.1/OG0005059.1/OG0005074.1/OG0005078.1/OG0005081.1/OG0005082.1/OG0005091.1/OG0005106.1/OG0005115.1/OG0005116.1/OG0005123.1/OG0005128.1/OG0005131.1/OG0005132.1/OG0005135.1/OG0005138.1/OG0005142.1/OG0005147.1/OG0005152.1/OG0005154.1/OG0005161.1/OG0005166.1/OG0005168.1/OG0005171.1/OG0005237.1/OG0005238.1/OG0005254.1/OG0005256.1/OG0005257.1/OG0005258.1/OG0005265.1/OG0005272.1/OG0005273.1/OG0005276.2/OG0005276.1/OG0005278.1/OG0005281.1/OG0005284.1/OG0005298.1/OG0005300.1/OG0005303.1/OG0005306.1/OG0005307.1/OG0005313.1/OG0005318.1/OG0005319.1/OG0005324.1/OG0005332.1/OG0005338.1/OG0005347.1/OG0005360.1/OG0005364.1/OG0005368.1/OG0005370.1/OG0005372.1/OG0005381.1/OG0005382.1/OG0005383.1/OG0005386.1/OG0005392.1/OG0005394.1/OG0005396.1/OG0005397.1/OG0005400.1/OG0005405.1/OG0005413.1/OG0005416.1/OG0005423.1/OG0005428.1/OG0005432.1/OG0005448.1/OG0005450.1/OG0005452.1/OG0005457.1/OG0005460.1/OG0005464.1/OG0005465.1/OG0005466.1/OG0005488.1/OG0005489.1/OG0005490.1/OG0005492.1/OG0005495.1/OG0005508.1/OG0005514.1/OG0005519.1/OG0005530.1/OG0005535.1/OG0005539.1/OG0005555.1/OG0005558.1/OG0005564.1/OG0005567.1/OG0005569.1/OG0005570.1/OG0005574.1/OG0005575.1/OG0005583.1/OG0005585.1/OG0005649.1/OG0005651.1/OG0005656.1/OG0005671.1/OG0005676.1/OG0005677.1/OG0005678.1/OG0005691.1/OG0005702.1/OG0005716.1/OG0005719.1/OG0005722.1/OG0005723.1/OG0005728.1/OG0005736.1/OG0005737.1/OG0005744.1/OG0005762.1/OG0005764.1/OG0005770.1/OG0005771.1/OG0005786.1/OG0005789.1/OG0005796.1/OG0005804.1/OG0005806.1/OG0005811.1/OG0005812.1/OG0005815.1/OG0005818.1/OG0005824.1/OG0005827.1/OG0005828.1/OG0005838.1/OG0005839.1/OG0005847.1/OG0005850.1/OG0005852.1/OG0005858.1/OG0005865.1/OG0005871.1/OG0005873.1/OG0005881.1/OG0005883.1/OG0005885.1/OG0005890.1/OG0005893.1/OG0005904.1/OG0005920.1/OG0005924.1/OG0005925.1/OG0005938.1/OG0005940.1/OG0005944.1/OG0005945.1/OG0005949.1/OG0005950.1/OG0005958.1/OG0005960.1/OG0005965.1/OG0005967.1/OG0005978.1/OG0005983.1/OG0005985.1/OG0005990.1/OG0005998.1/OG0006000.1/OG0006008.1/OG0006010.1/OG0006014.1/OG0006016.1/OG0006024.1/OG0006030.1/OG0006038.1/OG0006041.1/OG0006056.1/OG0006142.1/OG0006146.1/OG0006151.1/OG0006152.1/OG0006157.1/OG0006162.1/OG0006185.1/OG0006186.1/OG0006193.1/OG0006199.1/OG0006205.1/OG0006217.1/OG0006218.1/OG0006224.1/OG0006226.1/OG0006229.1/OG0006238.1/OG0006248.1/OG0006256.1/OG0006272.1/OG0006276.1/OG0006294.1/OG0006303.1/OG0006304.1/OG0006307.1/OG0006308.1/OG0006320.1/OG0006330.1/OG0006331.1/OG0006334.1/OG0006342.1/OG0006346.1/OG0006349.1/OG0006360.1/OG0006361.1/OG0006364.1/OG0006369.1/OG0006370.1/OG0006372.1/OG0006373.1/OG0006381.1/OG0006384.1/OG0006386.1/OG0006398.1/OG0006403.1/OG0006407.1/OG0006413.1/OG0006419.1/OG0006424.1/OG0006425.1/OG0006430.1/OG0006431.1/OG0006432.1/OG0006434.1/OG0006436.1/OG0006437.1/OG0006461.1/OG0006465.1/OG0006496.1/OG0006498.1/OG0006511.1/OG0006615.1/OG0006619.1/OG0006621.1/OG0006622.1/OG0006623.1/OG0006626.1/OG0006630.1/OG0006636.1/OG0006648.1/OG0006657.1/OG0006659.1/OG0006664.1/OG0006674.1/OG0006676.1/OG0006678.1/OG0006679.1/OG0006683.1/OG0006696.1/OG0006701.1/OG0006702.1/OG0006706.1/OG0006718.1/OG0006721.1/OG0006722.1/OG0006724.1/OG0006729.1/OG0006733.1/OG0006742.1/OG0006748.1/OG0006749.1/OG0006763.1/OG0006776.1/OG0006779.1/OG0006782.1/OG0006792.1/OG0006796.1/OG0006820.1/OG0006840.1/OG0006846.1/OG0006873.1/OG0006888.1/OG0006894.1/OG0006903.1/OG0006909.1/OG0006915.1/OG0006917.1/OG0006923.1/OG0006927.1/OG0006941.1/OG0006943.1/OG0006946.1/OG0007054.1/OG0007063.1/OG0007074.1/OG0007077.1/OG0007089.1/OG0007091.1/OG0007093.1/OG0007097.1/OG0007110.1/OG0007111.1/OG0007122.1/OG0007135.1/OG0007140.1/OG0007141.1/OG0007165.1/OG0007167.1/OG0007172.1/OG0007173.1/OG0007184.1/OG0007200.1/OG0007202.1/OG0007208.1/OG0007209.1/OG0007212.1/OG0007215.1/OG0007218.1/OG0007224.1/OG0007227.1/OG0007239.1/OG0007245.1/OG0007261.1/OG0007268.1/OG0007273.1/OG0007278.1/OG0007283.1/OG0007284.1/OG0007314.1/OG0007316.1/OG0007323.1/OG0007325.1/OG0007337.1/OG0007346.1/OG0007349.1/OG0007351.1/OG0007365.1/OG0007372.1/OG0007418.1/OG0007419.1/OG0007442.1/OG0007562.1/OG0007587.1/OG0007607.1/OG0007634.1/OG0007640.1/OG0007647.1/OG0007649.1/OG0007650.1/OG0007656.1/OG0007659.1/OG0007661.1/OG0007705.1/OG0007706.1/OG0007711.1/OG0007712.1/OG0007734.1/OG0007741.1/OG0007754.1/OG0007768.1/OG0007773.1/OG0007779.1/OG0007783.1/OG0007787.1/OG0007800.1/OG0007805.1/OG0007808.1/OG0007814.1/OG0007840.1/OG0007843.1/OG0007985.1/OG0007987.1/OG0007991.1/OG0007997.1/OG0008035.1/OG0008039.1/OG0008053.1/OG0008073.1/OG0008097.1/OG0008120.1/OG0008143.1/OG0008151.1/OG0008168.1/OG0008175.1/OG0008177.1/OG0008191.1/OG0008420.1/OG0008434.1/OG0008449.1/OG0008453.1/OG0008471.1/OG0008482.1/OG0008490.1/OG0008535.1/OG0008551.1/OG0008560.1/OG0008793.1/OG0008831.1/OG0008857.1/OG0010324.1</t>
  </si>
  <si>
    <t>OG0000198.3/OG0000198.5/OG0000198.4/OG0000198.2/OG0000198.1/OG0000302.7/OG0000302.3/OG0000302.2/OG0000302.6/OG0000302.1/OG0000302.5/OG0000302.4/OG0000494.1/OG0000494.2/OG0000494.3/OG0000494.4/OG0000612.2/OG0000612.3/OG0000612.1/OG0000835.3/OG0000835.2/OG0000835.1/OG0000887.2/OG0000887.1/OG0000958.2/OG0000958.1/OG0000977.1/OG0001069.2/OG0001069.1/OG0001085.2/OG0001085.1/OG0001104.2/OG0001104.1/OG0001195.1/OG0001292.2/OG0001292.1/OG0001347.3/OG0001347.1/OG0001347.2/OG0001361.1/OG0001361.2/OG0001362.2/OG0001362.1/OG0001460.3/OG0001460.1/OG0001460.2/OG0001497.1/OG0001497.2/OG0001605.2/OG0001605.1/OG0001605.3/OG0001790.2/OG0001790.1/OG0001862.2/OG0001862.1/OG0001915.1/OG0001950.1/OG0001975.1/OG0002015.1/OG0002078.2/OG0002078.1/OG0002132.2/OG0002132.1/OG0002145.1/OG0002168.1/OG0002269.1/OG0002388.1/OG0002402.1/OG0002448.2/OG0002448.1/OG0002497.2/OG0002497.1/OG0002563.2/OG0002563.1/OG0002588.2/OG0002588.1/OG0002764.1/OG0002860.1/OG0002913.1/OG0002928.2/OG0002928.1/OG0003102.2/OG0003102.1/OG0003238.1/OG0003246.1/OG0003294.1/OG0003294.2/OG0003308.1/OG0003346.1/OG0003415.1/OG0003517.1/OG0003542.1/OG0003553.1/OG0003578.1/OG0003681.1/OG0003688.1/OG0003716.1/OG0003868.1/OG0003921.1/OG0003923.1/OG0003923.2/OG0003927.1/OG0003927.2/OG0003938.1/OG0003998.1/OG0004002.1/OG0004040.1/OG0004063.1/OG0004086.1/OG0004090.1/OG0004096.1/OG0004128.1/OG0004226.1/OG0004280.1/OG0004282.1/OG0004312.1/OG0004317.1/OG0004372.1/OG0004401.1/OG0004410.1/OG0004453.1/OG0004456.1/OG0004486.1/OG0004607.1/OG0004615.1/OG0004681.1/OG0004712.1/OG0004734.1/OG0004737.1/OG0004808.1/OG0004911.1/OG0004945.1/OG0004953.1/OG0004989.1/OG0005026.1/OG0005034.1/OG0005121.1/OG0005143.1/OG0005285.1/OG0005288.1/OG0005340.1/OG0005380.1/OG0005422.1/OG0005427.1/OG0005443.1/OG0005462.1/OG0005516.1/OG0005557.1/OG0005582.1/OG0005697.1/OG0005718.1/OG0005725.1/OG0005745.1/OG0005752.1/OG0005761.1/OG0005784.1/OG0005861.1/OG0005866.1/OG0005869.1/OG0005897.1/OG0005905.1/OG0005907.1/OG0005933.1/OG0006036.1/OG0006040.1/OG0006061.1/OG0006064.1/OG0006154.1/OG0006206.1/OG0006232.1/OG0006237.1/OG0006257.1/OG0006285.1/OG0006451.1/OG0006462.1/OG0006467.1/OG0006470.1/OG0006492.1/OG0006628.1/OG0006634.1/OG0006637.1/OG0006639.1/OG0006652.1/OG0006730.1/OG0006734.1/OG0006736.1/OG0006738.1/OG0006760.1/OG0006762.1/OG0006772.1/OG0006797.1/OG0006813.1/OG0006827.1/OG0006830.1/OG0006857.1/OG0006863.1/OG0006865.1/OG0006872.1/OG0006882.1/OG0006884.1/OG0006910.1/OG0006940.1/OG0006948.1/OG0006951.1/OG0006955.1/OG0006966.1/OG0006969.1/OG0006974.1/OG0007087.1/OG0007151.1/OG0007220.1/OG0007234.1/OG0007240.1/OG0007256.1/OG0007289.1/OG0007313.1/OG0007350.1/OG0007355.1/OG0007376.1/OG0007379.1/OG0007387.1/OG0007412.1/OG0007576.1/OG0007598.1/OG0007614.1/OG0007651.1/OG0007666.1/OG0007670.1/OG0007681.1/OG0007683.1/OG0007684.1/OG0007693.1/OG0007707.1/OG0007709.1/OG0007771.1/OG0007795.1/OG0007816.1/OG0007826.1/OG0007852.1/OG0007853.1/OG0007979.1/OG0007981.1/OG0007983.1/OG0008004.1/OG0008019.1/OG0008045.1/OG0008068.1/OG0008072.1/OG0008080.1/OG0008085.1/OG0008090.1/OG0008098.1/OG0008107.1/OG0008128.1/OG0008139.1/OG0008144.1/OG0008158.1/OG0008174.1/OG0008205.1/OG0008212.1/OG0008220.1/OG0008221.1/OG0008227.1/OG0008340.1/OG0008394.1/OG0008413.1/OG0008435.1/OG0008445.1/OG0008465.1/OG0008484.1/OG0008491.1/OG0008529.1/OG0008536.1/OG0008539.1/OG0008721.1/OG0008757.1/OG0008783.1/OG0008789.1/OG0008796.1/OG0009025.1/OG0009035.1/OG0009067.1/OG0009121.1/OG0009284.1/OG0010344.1/OG0011448.1/OG0011506.1</t>
  </si>
  <si>
    <t>OG0000266.6/OG0000266.3/OG0000266.5/OG0000266.1/OG0000266.2/OG0000266.4/OG0000377.1/OG0000377.3/OG0000377.2/OG0000411.1/OG0000411.2/OG0000452.1/OG0000452.4/OG0000452.3/OG0000452.2/OG0000705.3/OG0000705.2/OG0000705.1/OG0000740.2/OG0000740.1/OG0000740.3/OG0000821.1/OG0000821.3/OG0000821.2/OG0001373.1/OG0002001.2/OG0002001.1/OG0002011.1/OG0002011.2/OG0002055.2/OG0002055.1/OG0002088.2/OG0002088.1/OG0002088.3/OG0002172.1/OG0002172.2/OG0002304.1/OG0002581.1/OG0002582.1/OG0002895.1/OG0002922.1/OG0002978.1/OG0003199.1/OG0003211.1/OG0003315.1/OG0003315.2/OG0003330.1/OG0003568.2/OG0003568.1/OG0003643.1/OG0003749.1/OG0003823.1/OG0003874.1/OG0003878.1/OG0003885.1/OG0003960.1/OG0004169.1/OG0004171.1/OG0004285.1/OG0004302.1/OG0004353.1/OG0004475.1/OG0004706.1/OG0004784.1/OG0004847.1/OG0004907.1/OG0004937.1/OG0004966.1/OG0005125.1/OG0005181.1/OG0005241.1/OG0005511.1/OG0005576.1/OG0005695.1/OG0005700.1/OG0005810.1/OG0005880.1/OG0005901.2/OG0005901.1/OG0006018.1/OG0006078.1/OG0006233.1/OG0006260.1/OG0006290.1/OG0006295.1/OG0006358.1/OG0006397.1/OG0006411.1/OG0006458.1/OG0006532.1/OG0006594.1/OG0006642.1/OG0006692.1/OG0006725.1/OG0006746.1/OG0006746.2/OG0007000.1/OG0007002.1/OG0007144.1/OG0007225.1/OG0007238.1/OG0007263.1/OG0007267.1/OG0007279.1/OG0007286.1/OG0007344.1/OG0007366.1/OG0007407.1/OG0007413.1/OG0007434.1/OG0007441.1/OG0007523.1/OG0007594.1/OG0007609.1/OG0007615.1/OG0007645.1/OG0007674.1/OG0007679.1/OG0007697.1/OG0007724.1/OG0007752.1/OG0007846.1/OG0007855.1/OG0007859.1/OG0007882.1/OG0007884.1/OG0008020.1/OG0008026.1/OG0008050.1/OG0008086.1/OG0008116.1/OG0008215.1/OG0008224.1/OG0008247.1/OG0008250.1/OG0008269.1/OG0008274.1/OG0008478.1/OG0008520.1/OG0008563.1/OG0008567.1/OG0008996.1/OG0009069.1/OG0009154.1/OG0009176.1/OG0009366.2/OG0009366.1/OG0009434.1/OG0009611.1/OG0009667.1/OG0009754.1/OG0009984.1/OG0010069.1/OG0010076.1/OG0010659.1/OG0010823.1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</si>
  <si>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0000091.3/OG0000091.4/OG0000091.7/OG0000091.1/OG0000091.6/OG0000091.5/OG0000091.8/OG0000091.2/OG0000106.2/OG0000106.3/OG0000106.5/OG0000106.4/OG0000106.7/OG0000106.6/OG0000106.1/OG0000111.6/OG0000111.2/OG0000111.5/OG0000111.1/OG0000111.3/OG0000111.4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0000207.1/OG0000207.2/OG0000305.1/OG0000305.4/OG0000305.2/OG0000305.3/OG0000320.4/OG0000320.3/OG0000320.2/OG0000320.1/OG0000320.5/OG0000388.3/OG0000388.2/OG0000388.1/OG0000513.2/OG0000513.1/OG0000555.1/OG0000555.2/OG0000555.3/OG0000570.1/OG0000570.3/OG0000570.2/OG0000583.2/OG0000583.1/OG0000583.3/OG0000615.3/OG0000615.1/OG0000615.2/OG0000663.3/OG0000663.2/OG0000663.1/OG0000728.3/OG0000728.1/OG0000728.2/OG0000739.1/OG0000739.2/OG0000831.2/OG0000831.1/OG0000883.1/OG0000883.2/OG0000883.3/OG0000908.2/OG0000908.1/OG0000948.1/OG0000948.2/OG0000967.1/OG0000967.2/OG0000967.3/OG0000990.2/OG0000990.1/OG0001017.1/OG0001017.2/OG0001023.2/OG0001023.1/OG0001153.2/OG0001153.1/OG0001198.2/OG0001198.3/OG0001198.1/OG0001204.2/OG0001204.1/OG0001306.2/OG0001306.1/OG0001352.2/OG0001352.1/OG0001658.1/OG0001713.1/OG0001716.1/OG0001716.2/OG0001911.2/OG0001911.1/OG0001927.1/OG0001948.1/OG0001948.2/OG0001955.1/OG0001955.2/OG0001973.1/OG0002129.1/OG0002138.2/OG0002138.1/OG0002182.1/OG0002182.2/OG0002263.1/OG0002263.2/OG0002288.1/OG0002288.2/OG0002298.1/OG0002348.1/OG0002510.1/OG0002510.2/OG0002551.1/OG0002551.2/OG0002573.1/OG0002624.1/OG0002632.1/OG0002664.1/OG0002824.1/OG0002824.2/OG0002925.1/OG0002932.1/OG0002945.2/OG0002945.1/OG0002965.1/OG0002971.1/OG0003048.1/OG0003122.1/OG0003138.1/OG0003162.1/OG0003274.1/OG0003275.1/OG0003275.2/OG0003310.1/OG0003417.1/OG0003483.1/OG0003539.1/OG0003642.1/OG0003659.1/OG0003690.1/OG0003756.1/OG0003766.1/OG0003839.1/OG0003841.1/OG0004045.1/OG0004084.1/OG0004111.1/OG0004138.1/OG0004264.1/OG0004289.1/OG0004305.1/OG0004350.1/OG0004359.1/OG0004416.1/OG0004460.1/OG0004469.1/OG0004485.1/OG0004538.1/OG0004559.1/OG0004569.1/OG0004579.1/OG0004588.1/OG0004631.1/OG0004643.1/OG0004699.2/OG0004699.1/OG0004703.1/OG0004725.1/OG0004731.1/OG0004742.1/OG0004746.1/OG0004749.1/OG0004752.1/OG0004914.1/OG0004928.1/OG0004933.1/OG0004952.1/OG0004972.1/OG0004973.1/OG0004986.1/OG0005081.1/OG0005115.1/OG0005128.1/OG0005138.1/OG0005256.1/OG0005281.1/OG0005284.1/OG0005306.1/OG0005318.1/OG0005360.1/OG0005370.1/OG0005382.1/OG0005396.1/OG0005400.1/OG0005428.1/OG0005460.1/OG0005465.1/OG0005495.1/OG0005508.1/OG0005530.1/OG0005575.1/OG0005676.1/OG0005678.1/OG0005716.1/OG0005722.1/OG0005723.1/OG0005737.1/OG0005762.1/OG0005764.1/OG0005796.1/OG0005847.1/OG0005873.1/OG0005893.1/OG0005924.1/OG0005949.1/OG0005950.1/OG0006303.1/OG0006334.1/OG0006360.1/OG0006434.1/OG0006461.1/OG0006630.1/OG0006678.1/OG0006679.1/OG0006706.1/OG0006718.1/OG0006779.1/OG0006820.1/OG0006840.1/OG0006873.1/OG0006888.1/OG0006915.1/OG0007091.1/OG0007111.1/OG0007141.1/OG0007209.1/OG0007325.1/OG0007346.1/OG0007349.1/OG0007562.1/OG0007647.1/OG0007705.1/OG0007741.1/OG0007779.1/OG0007840.1/OG0008857.1</t>
  </si>
  <si>
    <t>OG0000494.1/OG0000494.2/OG0000494.3/OG0000494.4/OG0000835.3/OG0000835.2/OG0000835.1/OG0001497.1/OG0001497.2/OG0002015.1/OG0002388.1/OG0002563.2/OG0002563.1/OG0002913.1/OG0003688.1/OG0004090.1/OG0004128.1/OG0004312.1/OG0004317.1/OG0004486.1/OG0004712.1/OG0004945.1/OG0005143.1/OG0005462.1/OG0005897.1/OG0006232.1/OG0006634.1/OG0006639.1/OG0006760.1/OG0006772.1/OG0007350.1/OG0007651.1/OG0007670.1/OG0007683.1/OG0007693.1/OG0008413.1/OG0008465.1/OG0009025.1/OG0009067.1/OG0011506.1</t>
  </si>
  <si>
    <t>OG0000266.6/OG0000266.3/OG0000266.5/OG0000266.1/OG0000266.2/OG0000266.4/OG0000377.1/OG0000377.3/OG0000377.2/OG0002304.1/OG0002581.1/OG0002582.1/OG0003211.1/OG0003568.2/OG0003568.1/OG0003749.1/OG0004171.1/OG0004285.1/OG0004847.1/OG0004937.1/OG0004966.1/OG0005576.1/OG0005810.1/OG0005901.2/OG0005901.1/OG0006295.1/OG0006411.1/OG0006746.1/OG0006746.2/OG0007002.1/OG0007225.1/OG0008020.1/OG0008086.1/OG0008274.1/OG0008563.1/OG0008996.1/OG0009154.1/OG0009176.1/OG0009366.2/OG0009366.1/OG0009434.1/OG0009611.1/OG0009667.1</t>
  </si>
  <si>
    <t>OG0000377.1/OG0000377.3/OG0000377.2/OG0000452.1/OG0000452.4/OG0000452.3/OG0000452.2/OG0000740.2/OG0000740.1/OG0000740.3/OG0000821.1/OG0000821.3/OG0000821.2/OG0002001.2/OG0002001.1/OG0002304.1/OG0002895.1/OG0003199.1/OG0003568.2/OG0003568.1/OG0003823.1/OG0004169.1/OG0004907.1/OG0005181.1/OG0005241.1/OG0005700.1/OG0005880.1/OG0006018.1/OG0006078.1/OG0006233.1/OG0006260.1/OG0006532.1/OG0006642.1/OG0006692.1/OG0007000.1/OG0007263.1/OG0007286.1/OG0007434.1/OG0007523.1/OG0007594.1/OG0007615.1/OG0007674.1/OG0007679.1/OG0007697.1/OG0007752.1/OG0007846.1/OG0008026.1/OG0008050.1/OG0008215.1/OG0008250.1/OG0008478.1/OG0008520.1/OG0008563.1/OG0008567.1/OG0009434.1/OG0009754.1/OG0010069.1/OG0010823.1</t>
  </si>
  <si>
    <t>OG0000302.7/OG0000302.3/OG0000302.2/OG0000302.6/OG0000302.1/OG0000302.5/OG0000302.4/OG0000612.2/OG0000612.3/OG0000612.1/OG0000887.2/OG0000887.1/OG0000958.2/OG0000958.1/OG0001069.2/OG0001069.1/OG0001104.2/OG0001104.1/OG0001195.1/OG0001460.3/OG0001460.1/OG0001460.2/OG0001605.2/OG0001605.1/OG0001605.3/OG0001915.1/OG0001975.1/OG0002588.2/OG0002588.1/OG0003102.2/OG0003102.1/OG0003238.1/OG0003246.1/OG0003681.1/OG0003923.1/OG0003923.2/OG0003927.1/OG0003927.2/OG0004282.1/OG0004453.1/OG0004607.1/OG0004734.1/OG0004808.1/OG0004911.1/OG0004989.1/OG0005034.1/OG0005285.1/OG0005288.1/OG0005380.1/OG0005427.1/OG0005516.1/OG0005557.1/OG0005697.1/OG0005725.1/OG0005745.1/OG0005761.1/OG0005784.1/OG0005866.1/OG0005869.1/OG0005907.1/OG0005933.1/OG0006040.1/OG0006154.1/OG0006232.1/OG0006237.1/OG0006285.1/OG0006451.1/OG0006467.1/OG0006470.1/OG0006738.1/OG0006797.1/OG0006830.1/OG0006882.1/OG0006884.1/OG0006951.1/OG0006969.1/OG0006974.1/OG0007087.1/OG0007256.1/OG0007289.1/OG0007355.1/OG0007598.1/OG0007614.1/OG0007666.1/OG0007709.1/OG0007816.1/OG0007826.1/OG0007852.1/OG0007853.1/OG0007979.1/OG0008045.1/OG0008085.1/OG0008090.1/OG0008128.1/OG0008139.1/OG0008144.1/OG0008174.1/OG0008205.1/OG0008212.1/OG0008227.1/OG0008340.1/OG0008491.1/OG0008536.1/OG0008539.1/OG0008721.1/OG0008783.1/OG0008789.1/OG0009035.1/OG0009121.1/OG0010344.1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</si>
  <si>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0000015.9/OG0000015.11/OG0000015.13/OG0000015.6/OG0000015.3/OG0000015.7/OG0000015.4/OG0000015.5/OG0000015.8/OG0000015.14/OG0000015.1/OG0000015.2/OG0000015.12/OG0000015.10/OG0000022.12/OG0000022.10/OG0000022.15/OG0000022.8/OG0000022.9/OG0000022.4/OG0000022.1/OG0000022.16/OG0000022.7/OG0000022.6/OG0000022.13/OG0000022.5/OG0000022.14/OG0000022.11/OG0000022.2/OG0000022.3/OG0000041.8/OG0000041.10/OG0000041.2/OG0000041.11/OG0000041.3/OG0000041.5/OG0000041.9/OG0000041.1/OG0000041.12/OG0000041.7/OG0000041.6/OG0000041.13/OG0000041.4/OG0000041.14/OG0000059.3/OG0000059.9/OG0000059.6/OG0000059.5/OG0000059.11/OG0000059.10/OG0000059.1/OG0000059.8/OG0000059.4/OG0000059.7/OG0000059.2/OG0000102.3/OG0000102.1/OG0000102.2/OG0000102.6/OG0000102.5/OG0000102.4/OG0000102.7/OG0000102.8/OG0000105.3/OG0000105.1/OG0000105.5/OG0000105.7/OG0000105.6/OG0000105.2/OG0000105.4/OG0000111.6/OG0000111.2/OG0000111.5/OG0000111.1/OG0000111.3/OG0000111.4/OG0000125.4/OG0000125.3/OG0000125.7/OG0000125.5/OG0000125.1/OG0000125.2/OG0000125.6/OG0000170.2/OG0000170.4/OG0000170.1/OG0000170.3/OG0000173.4/OG0000173.2/OG0000173.3/OG0000173.1/OG0000180.6/OG0000180.4/OG0000180.3/OG0000180.2/OG0000180.5/OG0000180.1/OG0000202.5/OG0000202.4/OG0000202.1/OG0000202.6/OG0000202.2/OG0000202.3/OG0000218.4/OG0000218.2/OG0000218.1/OG0000218.3/OG0000218.5/OG0000232.4/OG0000232.2/OG0000232.5/OG0000232.1/OG0000232.3/OG0000241.5/OG0000241.3/OG0000241.2/OG0000241.1/OG0000241.4/OG0000274.1/OG0000274.4/OG0000274.5/OG0000274.2/OG0000274.3/OG0000297.3/OG0000297.2/OG0000297.1/OG0000297.4/OG0000333.4/OG0000333.2/OG0000333.1/OG0000333.3/OG0000337.3/OG0000337.1/OG0000337.2/OG0000348.2/OG0000348.1/OG0000348.3/OG0000366.2/OG0000366.1/OG0000366.3/OG0000433.3/OG0000433.2/OG0000433.1/OG0000434.1/OG0000434.2/OG0000435.3/OG0000435.2/OG0000435.1/OG0000467.4/OG0000467.3/OG0000467.2/OG0000467.1/OG0000476.1/OG0000476.2/OG0000476.3/OG0000550.1/OG0000550.3/OG0000550.2/OG0000555.1/OG0000555.2/OG0000555.3/OG0000556.3/OG0000556.1/OG0000556.2/OG0000557.3/OG0000557.2/OG0000557.1/OG0000558.2/OG0000558.3/OG0000558.1/OG0000576.2/OG0000576.1/OG0000580.2/OG0000580.1/OG0000580.3/OG0000607.1/OG0000607.2/OG0000615.3/OG0000615.1/OG0000615.2/OG0000631.2/OG0000631.1/OG0000631.3/OG0000648.2/OG0000648.1/OG0000689.3/OG0000689.1/OG0000689.2/OG0000698.2/OG0000698.1/OG0000723.3/OG0000723.2/OG0000723.1/OG0000724.2/OG0000724.1/OG0000724.3/OG0000741.2/OG0000741.1/OG0000741.3/OG0000763.1/OG0000763.2/OG0000780.2/OG0000780.1/OG0000781.2/OG0000781.1/OG0000805.3/OG0000805.2/OG0000805.1/OG0000807.1/OG0000807.2/OG0000810.2/OG0000810.1/OG0000825.1/OG0000825.3/OG0000825.2/OG0000847.1/OG0000847.2/OG0000857.3/OG0000857.2/OG0000857.1/OG0000866.3/OG0000866.2/OG0000866.1/OG0000933.1/OG0000933.2/OG0000946.2/OG0000946.1/OG0000948.1/OG0000948.2/OG0000976.1/OG0000976.2/OG0001023.2/OG0001023.1/OG0001045.2/OG0001045.1/OG0001047.2/OG0001047.1/OG0001067.1/OG0001109.2/OG0001109.1/OG0001110.1/OG0001110.2/OG0001117.2/OG0001117.3/OG0001117.1/OG0001141.1/OG0001159.1/OG0001159.2/OG0001162.1/OG0001162.2/OG0001172.2/OG0001172.1/OG0001245.2/OG0001245.1/OG0001253.1/OG0001253.2/OG0001261.1/OG0001261.2/OG0001274.1/OG0001274.2/OG0001322.1/OG0001322.2/OG0001339.2/OG0001339.1/OG0001343.2/OG0001343.1/OG0001388.1/OG0001388.2/OG0001389.1/OG0001440.1/OG0001440.2/OG0001445.2/OG0001445.1/OG0001452.1/OG0001454.1/OG0001454.2/OG0001462.1/OG0001462.2/OG0001464.1/OG0001464.2/OG0001501.1/OG0001572.2/OG0001572.1/OG0001582.2/OG0001582.1/OG0001602.1/OG0001612.1/OG0001612.2/OG0001617.1/OG0001617.2/OG0001618.1/OG0001618.2/OG0001642.1/OG0001660.1/OG0001672.2/OG0001672.1/OG0001673.1/OG0001706.1/OG0001706.2/OG0001744.1/OG0001747.1/OG0001747.2/OG0001813.1/OG0001817.2/OG0001817.1/OG0001850.1/OG0001850.2/OG0001863.2/OG0001863.1/OG0001927.1/OG0001959.2/OG0001959.1/OG0001980.1/OG0001980.2/OG0001993.1/OG0002008.1/OG0002173.1/OG0002173.2/OG0002355.1/OG0002357.1/OG0002357.2/OG0002360.1/OG0002360.2/OG0002404.1/OG0002404.2/OG0002431.1/OG0002431.2/OG0002463.1/OG0002556.1/OG0002579.2/OG0002579.1/OG0002596.1/OG0002596.2/OG0002624.1/OG0002636.1/OG0002642.1/OG0002642.2/OG0002655.2/OG0002655.1/OG0002661.1/OG0002747.1/OG0002767.1/OG0002776.1/OG0002785.2/OG0002785.1/OG0002826.1/OG0002826.2/OG0002856.1/OG0002856.2/OG0002863.1/OG0002879.2/OG0002879.1/OG0002880.1/OG0002890.1/OG0002890.2/OG0002921.1/OG0002944.1/OG0002956.1/OG0002956.2/OG0003046.1/OG0003067.1/OG0003071.1/OG0003093.1/OG0003095.1/OG0003097.1/OG0003143.1/OG0003147.1/OG0003212.1/OG0003217.1/OG0003231.1/OG0003303.1/OG0003317.1/OG0003390.1/OG0003396.1/OG0003466.1/OG0003473.1/OG0003477.1/OG0003484.1/OG0003486.1/OG0003502.1/OG0003503.1/OG0003521.1/OG0003540.1/OG0003566.1/OG0003597.1/OG0003710.1/OG0003721.1/OG0003725.1/OG0003738.1/OG0003756.1/OG0003819.1/OG0003833.1/OG0003931.1/OG0004055.1/OG0004079.1/OG0004093.1/OG0004127.1/OG0004134.1/OG0004137.1/OG0004234.1/OG0004291.1/OG0004296.1/OG0004308.1/OG0004308.2/OG0004321.1/OG0004326.2/OG0004326.1/OG0004342.1/OG0004355.1/OG0004370.1/OG0004409.1/OG0004417.1/OG0004461.1/OG0004468.1/OG0004478.1/OG0004483.1/OG0004484.1/OG0004489.1/OG0004539.1/OG0004563.1/OG0004571.1/OG0004583.1/OG0004588.1/OG0004589.1/OG0004595.1/OG0004602.1/OG0004611.1/OG0004616.1/OG0004621.1/OG0004622.1/OG0004627.1/OG0004630.1/OG0004699.2/OG0004699.1/OG0004780.1/OG0004789.1/OG0004792.1/OG0004793.1/OG0004895.1/OG0004920.1/OG0004944.1/OG0004954.1/OG0004970.1/OG0004974.1/OG0004993.1/OG0004994.1/OG0005003.1/OG0005013.1/OG0005025.1/OG0005039.1/OG0005048.1/OG0005058.1/OG0005106.1/OG0005131.1/OG0005152.1/OG0005166.1/OG0005171.1/OG0005237.1/OG0005254.1/OG0005257.1/OG0005258.1/OG0005272.1/OG0005276.2/OG0005276.1/OG0005278.1/OG0005298.1/OG0005303.1/OG0005319.1/OG0005324.1/OG0005338.1/OG0005364.1/OG0005381.1/OG0005382.1/OG0005383.1/OG0005386.1/OG0005396.1/OG0005416.1/OG0005423.1/OG0005448.1/OG0005450.1/OG0005457.1/OG0005488.1/OG0005489.1/OG0005495.1/OG0005514.1/OG0005535.1/OG0005539.1/OG0005564.1/OG0005569.1/OG0005574.1/OG0005585.1/OG0005649.1/OG0005651.1/OG0005656.1/OG0005671.1/OG0005719.1/OG0005728.1/OG0005744.1/OG0005770.1/OG0005771.1/OG0005804.1/OG0005824.1/OG0005827.1/OG0005838.1/OG0005858.1/OG0005871.1/OG0005881.1/OG0005885.1/OG0005890.1/OG0005904.1/OG0005944.1/OG0005967.1/OG0006000.1/OG0006010.1/OG0006016.1/OG0006142.1/OG0006157.1/OG0006185.1/OG0006186.1/OG0006193.1/OG0006199.1/OG0006205.1/OG0006218.1/OG0006226.1/OG0006238.1/OG0006308.1/OG0006349.1/OG0006361.1/OG0006369.1/OG0006373.1/OG0006386.1/OG0006403.1/OG0006407.1/OG0006430.1/OG0006437.1/OG0006498.1/OG0006511.1/OG0006615.1/OG0006622.1/OG0006623.1/OG0006657.1/OG0006664.1/OG0006676.1/OG0006701.1/OG0006724.1/OG0006742.1/OG0006748.1/OG0006749.1/OG0006763.1/OG0006782.1/OG0006792.1/OG0006903.1/OG0006941.1/OG0006943.1/OG0006946.1/OG0007074.1/OG0007077.1/OG0007093.1/OG0007097.1/OG0007122.1/OG0007135.1/OG0007140.1/OG0007167.1/OG0007172.1/OG0007173.1/OG0007184.1/OG0007202.1/OG0007208.1/OG0007212.1/OG0007215.1/OG0007218.1/OG0007224.1/OG0007227.1/OG0007239.1/OG0007261.1/OG0007268.1/OG0007273.1/OG0007278.1/OG0007314.1/OG0007323.1/OG0007337.1/OG0007351.1/OG0007365.1/OG0007418.1/OG0007419.1/OG0007442.1/OG0007640.1/OG0007650.1/OG0007706.1/OG0007711.1/OG0007734.1/OG0007754.1/OG0007800.1/OG0007805.1/OG0007808.1/OG0007843.1/OG0007985.1/OG0007991.1/OG0007997.1/OG0008039.1/OG0008073.1/OG0008097.1/OG0008120.1/OG0008151.1/OG0008168.1/OG0008175.1/OG0008177.1/OG0008191.1/OG0008434.1/OG0008482.1/OG0008535.1/OG0008793.1</t>
  </si>
  <si>
    <t>OG0000153.5/OG0000153.4/OG0000153.3/OG0000153.1/OG0000153.2/OG0000366.2/OG0000366.1/OG0000366.3/OG0001162.1/OG0001162.2/OG0001196.2/OG0001196.1/OG0001268.1/OG0001268.2/OG0005488.1/OG0006794.1/OG0008177.1</t>
  </si>
  <si>
    <t>OG0000153.5/OG0000153.4/OG0000153.3/OG0000153.1/OG0000153.2/OG0000366.2/OG0000366.1/OG0000366.3/OG0001162.1/OG0001162.2/OG0005488.1/OG0006794.1/OG0008177.1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</si>
  <si>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0000031.13/OG0000031.5/OG0000031.16/OG0000031.1/OG0000031.4/OG0000031.14/OG0000031.8/OG0000031.9/OG0000031.10/OG0000031.2/OG0000031.6/OG0000031.7/OG0000031.12/OG0000031.15/OG0000031.3/OG0000031.11/OG0000031.17/OG0000068.3/OG0000068.5/OG0000068.1/OG0000068.2/OG0000068.9/OG0000068.7/OG0000068.6/OG0000068.8/OG0000068.4/OG0000073.10/OG0000073.7/OG0000073.3/OG0000073.11/OG0000073.8/OG0000073.1/OG0000073.5/OG0000073.2/OG0000073.9/OG0000073.4/OG0000073.6/OG0000091.3/OG0000091.4/OG0000091.7/OG0000091.1/OG0000091.6/OG0000091.5/OG0000091.8/OG0000091.2/OG0000106.2/OG0000106.3/OG0000106.5/OG0000106.4/OG0000106.7/OG0000106.6/OG0000106.1/OG0000111.6/OG0000111.2/OG0000111.5/OG0000111.1/OG0000111.3/OG0000111.4/OG0000115.5/OG0000115.7/OG0000115.4/OG0000115.6/OG0000115.3/OG0000115.1/OG0000115.2/OG0000119.6/OG0000119.1/OG0000119.5/OG0000119.4/OG0000119.7/OG0000119.3/OG0000119.2/OG0000133.3/OG0000133.1/OG0000133.4/OG0000133.2/OG0000140.1/OG0000140.4/OG0000140.2/OG0000140.3/OG0000140.5/OG0000140.6/OG0000140.7/OG0000200.4/OG0000200.5/OG0000200.2/OG0000200.6/OG0000200.3/OG0000200.1/OG0000207.1/OG0000207.2/OG0000219.5/OG0000219.1/OG0000219.4/OG0000219.3/OG0000219.2/OG0000305.1/OG0000305.4/OG0000305.2/OG0000305.3/OG0000320.4/OG0000320.3/OG0000320.2/OG0000320.1/OG0000320.5/OG0000366.2/OG0000366.1/OG0000366.3/OG0000386.3/OG0000386.1/OG0000386.4/OG0000386.2/OG0000387.2/OG0000387.1/OG0000387.4/OG0000387.3/OG0000388.3/OG0000388.2/OG0000388.1/OG0000491.1/OG0000491.2/OG0000491.3/OG0000513.2/OG0000513.1/OG0000555.1/OG0000555.2/OG0000555.3/OG0000570.1/OG0000570.3/OG0000570.2/OG0000583.2/OG0000583.1/OG0000583.3/OG0000615.3/OG0000615.1/OG0000615.2/OG0000619.1/OG0000619.3/OG0000619.2/OG0000648.2/OG0000648.1/OG0000663.3/OG0000663.2/OG0000663.1/OG0000691.2/OG0000691.1/OG0000728.3/OG0000728.1/OG0000728.2/OG0000739.1/OG0000739.2/OG0000797.1/OG0000797.3/OG0000797.2/OG0000807.1/OG0000807.2/OG0000831.2/OG0000831.1/OG0000857.3/OG0000857.2/OG0000857.1/OG0000883.1/OG0000883.2/OG0000883.3/OG0000908.2/OG0000908.1/OG0000931.3/OG0000931.2/OG0000931.1/OG0000932.3/OG0000932.1/OG0000932.2/OG0000948.1/OG0000948.2/OG0000967.1/OG0000967.2/OG0000967.3/OG0000990.2/OG0000990.1/OG0001017.1/OG0001017.2/OG0001023.2/OG0001023.1/OG0001025.2/OG0001025.1/OG0001025.3/OG0001033.2/OG0001033.1/OG0001081.2/OG0001081.1/OG0001153.2/OG0001153.1/OG0001196.2/OG0001196.1/OG0001198.2/OG0001198.3/OG0001198.1/OG0001204.2/OG0001204.1/OG0001248.1/OG0001248.2/OG0001268.1/OG0001268.2/OG0001306.2/OG0001306.1/OG0001309.1/OG0001309.2/OG0001339.2/OG0001339.1/OG0001352.2/OG0001352.1/OG0001572.2/OG0001572.1/OG0001598.2/OG0001598.1/OG0001616.1/OG0001616.2/OG0001627.1/OG0001627.2/OG0001658.1/OG0001660.1/OG0001713.1/OG0001716.1/OG0001716.2/OG0001747.1/OG0001747.2/OG0001751.2/OG0001751.1/OG0001849.1/OG0001849.2/OG0001855.1/OG0001855.2/OG0001863.2/OG0001863.1/OG0001911.2/OG0001911.1/OG0001927.1/OG0001948.1/OG0001948.2/OG0001955.1/OG0001955.2/OG0001973.1/OG0002033.1/OG0002106.1/OG0002129.1/OG0002138.2/OG0002138.1/OG0002154.1/OG0002154.2/OG0002162.1/OG0002162.2/OG0002163.1/OG0002163.2/OG0002182.1/OG0002182.2/OG0002207.1/OG0002207.2/OG0002223.1/OG0002263.1/OG0002263.2/OG0002288.1/OG0002288.2/OG0002292.2/OG0002292.1/OG0002298.1/OG0002348.1/OG0002369.1/OG0002412.2/OG0002412.1/OG0002454.1/OG0002454.2/OG0002468.1/OG0002468.2/OG0002510.1/OG0002510.2/OG0002514.1/OG0002514.2/OG0002551.1/OG0002551.2/OG0002573.1/OG0002584.1/OG0002584.2/OG0002614.1/OG0002624.1/OG0002632.1/OG0002651.1/OG0002664.1/OG0002728.1/OG0002762.2/OG0002762.1/OG0002771.1/OG0002782.1/OG0002824.1/OG0002824.2/OG0002850.1/OG0002925.1/OG0002932.1/OG0002945.2/OG0002945.1/OG0002965.1/OG0002971.1/OG0003048.1/OG0003098.1/OG0003122.1/OG0003138.1/OG0003142.1/OG0003162.1/OG0003217.1/OG0003264.1/OG0003274.1/OG0003275.1/OG0003275.2/OG0003310.1/OG0003326.1/OG0003328.1/OG0003417.1/OG0003421.1/OG0003430.1/OG0003473.1/OG0003483.1/OG0003484.1/OG0003539.1/OG0003642.1/OG0003659.1/OG0003690.1/OG0003755.1/OG0003756.1/OG0003766.1/OG0003768.1/OG0003788.1/OG0003827.1/OG0003839.1/OG0003841.1/OG0003991.1/OG0004029.1/OG0004045.1/OG0004083.1/OG0004084.1/OG0004111.1/OG0004115.1/OG0004138.1/OG0004256.1/OG0004264.1/OG0004289.1/OG0004304.1/OG0004305.1/OG0004311.1/OG0004350.1/OG0004359.1/OG0004413.1/OG0004416.1/OG0004460.1/OG0004469.1/OG0004485.1/OG0004538.1/OG0004557.1/OG0004559.1/OG0004569.1/OG0004579.1/OG0004588.1/OG0004591.1/OG0004631.1/OG0004632.1/OG0004643.1/OG0004648.1/OG0004699.2/OG0004699.1/OG0004703.1/OG0004725.1/OG0004731.1/OG0004742.1/OG0004746.1/OG0004749.1/OG0004752.1/OG0004904.1/OG0004914.1/OG0004928.1/OG0004933.1/OG0004943.1/OG0004952.1/OG0004972.1/OG0004973.1/OG0004986.1/OG0004994.1/OG0005059.1/OG0005081.1/OG0005102.1/OG0005115.1/OG0005123.1/OG0005127.1/OG0005128.1/OG0005138.1/OG0005256.1/OG0005278.1/OG0005281.1/OG0005284.1/OG0005304.1/OG0005306.1/OG0005318.1/OG0005359.1/OG0005360.1/OG0005361.1/OG0005370.1/OG0005382.1/OG0005396.1/OG0005400.1/OG0005402.1/OG0005406.1/OG0005428.1/OG0005460.1/OG0005465.1/OG0005495.1/OG0005508.1/OG0005530.1/OG0005543.1/OG0005575.1/OG0005676.1/OG0005678.1/OG0005716.1/OG0005722.1/OG0005723.1/OG0005737.1/OG0005762.1/OG0005764.1/OG0005796.1/OG0005825.1/OG0005847.1/OG0005873.1/OG0005893.1/OG0005924.1/OG0005949.1/OG0005950.1/OG0005981.1/OG0006012.1/OG0006199.1/OG0006261.1/OG0006303.1/OG0006334.1/OG0006351.1/OG0006360.1/OG0006407.1/OG0006429.1/OG0006434.1/OG0006441.1/OG0006461.1/OG0006630.1/OG0006678.1/OG0006679.1/OG0006706.1/OG0006718.1/OG0006722.1/OG0006779.1/OG0006794.1/OG0006820.1/OG0006840.1/OG0006866.1/OG0006873.1/OG0006888.1/OG0006915.1/OG0006922.1/OG0006954.1/OG0007073.1/OG0007091.1/OG0007097.1/OG0007111.1/OG0007141.1/OG0007209.1/OG0007297.1/OG0007299.1/OG0007325.1/OG0007346.1/OG0007349.1/OG0007562.1/OG0007647.1/OG0007648.1/OG0007705.1/OG0007741.1/OG0007779.1/OG0007792.1/OG0007812.1/OG0007840.1/OG0008492.1/OG0008857.1</t>
  </si>
  <si>
    <t>OG0000494.1/OG0000494.2/OG0000494.3/OG0000494.4/OG0000692.1/OG0000692.2/OG0000692.4/OG0000692.3/OG0000835.3/OG0000835.2/OG0000835.1/OG0001104.2/OG0001104.1/OG0001497.1/OG0001497.2/OG0001975.1/OG0002015.1/OG0002019.1/OG0002032.1/OG0002032.2/OG0002159.2/OG0002159.1/OG0002159.3/OG0002388.1/OG0002490.1/OG0002490.2/OG0002563.2/OG0002563.1/OG0002913.1/OG0003106.1/OG0003596.1/OG0003688.1/OG0004090.1/OG0004128.1/OG0004282.1/OG0004312.1/OG0004317.1/OG0004486.1/OG0004712.1/OG0004779.1/OG0004945.1/OG0005143.1/OG0005462.1/OG0005897.1/OG0005959.1/OG0006232.1/OG0006634.1/OG0006639.1/OG0006760.1/OG0006772.1/OG0007350.1/OG0007651.1/OG0007670.1/OG0007683.1/OG0007693.1/OG0007751.1/OG0007852.1/OG0007983.1/OG0008413.1/OG0008465.1/OG0008529.1/OG0008856.1/OG0009025.1/OG0009067.1/OG0011506.1</t>
  </si>
  <si>
    <t>OG0000266.6/OG0000266.3/OG0000266.5/OG0000266.1/OG0000266.2/OG0000266.4/OG0000377.1/OG0000377.3/OG0000377.2/OG0001180.2/OG0001180.1/OG0001180.3/OG0001291.1/OG0001370.1/OG0001370.2/OG0001576.2/OG0001576.1/OG0001632.1/OG0002304.1/OG0002581.1/OG0002582.1/OG0003211.1/OG0003568.2/OG0003568.1/OG0003749.1/OG0004171.1/OG0004172.1/OG0004285.1/OG0004847.1/OG0004937.1/OG0004966.1/OG0005129.1/OG0005576.1/OG0005600.1/OG0005706.1/OG0005715.1/OG0005810.1/OG0005901.2/OG0005901.1/OG0006295.1/OG0006383.1/OG0006411.1/OG0006746.1/OG0006746.2/OG0007002.1/OG0007225.1/OG0007590.1/OG0007786.1/OG0008020.1/OG0008086.1/OG0008274.1/OG0008563.1/OG0008883.1/OG0008996.1/OG0009154.1/OG0009176.1/OG0009366.2/OG0009366.1/OG0009434.1/OG0009611.1/OG0009667.1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</si>
  <si>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0000046.8/OG0000046.2/OG0000046.5/OG0000046.6/OG0000046.4/OG0000046.11/OG0000046.1/OG0000046.7/OG0000046.9/OG0000046.3/OG0000046.10/OG0000059.3/OG0000059.9/OG0000059.6/OG0000059.5/OG0000059.11/OG0000059.10/OG0000059.1/OG0000059.8/OG0000059.4/OG0000059.7/OG0000059.2/OG0000066.8/OG0000066.7/OG0000066.5/OG0000066.6/OG0000066.3/OG0000066.4/OG0000066.1/OG0000066.2/OG0000092.8/OG0000092.2/OG0000092.9/OG0000092.3/OG0000092.7/OG0000092.4/OG0000092.1/OG0000092.5/OG0000092.6/OG0000102.3/OG0000102.1/OG0000102.2/OG0000102.6/OG0000102.5/OG0000102.4/OG0000102.7/OG0000102.8/OG0000105.3/OG0000105.1/OG0000105.5/OG0000105.7/OG0000105.6/OG0000105.2/OG0000105.4/OG0000107.5/OG0000107.3/OG0000107.7/OG0000107.4/OG0000107.1/OG0000107.2/OG0000107.8/OG0000107.6/OG0000111.6/OG0000111.2/OG0000111.5/OG0000111.1/OG0000111.3/OG0000111.4/OG0000125.4/OG0000125.3/OG0000125.7/OG0000125.5/OG0000125.1/OG0000125.2/OG0000125.6/OG0000153.5/OG0000153.4/OG0000153.3/OG0000153.1/OG0000153.2/OG0000170.2/OG0000170.4/OG0000170.1/OG0000170.3/OG0000173.4/OG0000173.2/OG0000173.3/OG0000173.1/OG0000180.6/OG0000180.4/OG0000180.3/OG0000180.2/OG0000180.5/OG0000180.1/OG0000200.4/OG0000200.5/OG0000200.2/OG0000200.6/OG0000200.3/OG0000200.1/OG0000202.5/OG0000202.4/OG0000202.1/OG0000202.6/OG0000202.2/OG0000202.3/OG0000213.4/OG0000213.3/OG0000213.1/OG0000213.2/OG0000213.6/OG0000213.5/OG0000218.4/OG0000218.2/OG0000218.1/OG0000218.3/OG0000218.5/OG0000232.4/OG0000232.2/OG0000232.5/OG0000232.1/OG0000232.3/OG0000241.5/OG0000241.3/OG0000241.2/OG0000241.1/OG0000241.4/OG0000242.3/OG0000242.5/OG0000242.2/OG0000242.4/OG0000242.1/OG0000256.4/OG0000256.5/OG0000256.3/OG0000256.1/OG0000256.2/OG0000267.4/OG0000267.1/OG0000267.2/OG0000267.5/OG0000267.3/OG0000274.1/OG0000274.4/OG0000274.5/OG0000274.2/OG0000274.3/OG0000297.3/OG0000297.2/OG0000297.1/OG0000297.4/OG0000298.3/OG0000298.4/OG0000298.5/OG0000298.1/OG0000298.2/OG0000300.2/OG0000300.3/OG0000300.1/OG0000327.4/OG0000327.3/OG0000327.1/OG0000327.2/OG0000333.4/OG0000333.2/OG0000333.1/OG0000333.3/OG0000337.3/OG0000337.1/OG0000337.2/OG0000348.2/OG0000348.1/OG0000348.3/OG0000366.2/OG0000366.1/OG0000366.3/OG0000387.2/OG0000387.1/OG0000387.4/OG0000387.3/OG0000388.3/OG0000388.2/OG0000388.1/OG0000416.1/OG0000416.4/OG0000416.2/OG0000416.3/OG0000433.3/OG0000433.2/OG0000433.1/OG0000434.1/OG0000434.2/OG0000435.3/OG0000435.2/OG0000435.1/OG0000467.4/OG0000467.3/OG0000467.2/OG0000467.1/OG0000476.1/OG0000476.2/OG0000476.3/OG0000491.1/OG0000491.2/OG0000491.3/OG0000508.3/OG0000508.1/OG0000508.2/OG0000540.3/OG0000540.4/OG0000540.2/OG0000540.1/OG0000549.2/OG0000549.1/OG0000550.1/OG0000550.3/OG0000550.2/OG0000555.1/OG0000555.2/OG0000555.3/OG0000556.3/OG0000556.1/OG0000556.2/OG0000557.3/OG0000557.2/OG0000557.1/OG0000558.2/OG0000558.3/OG0000558.1/OG0000576.2/OG0000576.1/OG0000580.2/OG0000580.1/OG0000580.3/OG0000582.3/OG0000582.1/OG0000582.2/OG0000607.1/OG0000607.2/OG0000615.3/OG0000615.1/OG0000615.2/OG0000627.1/OG0000627.2/OG0000627.3/OG0000631.2/OG0000631.1/OG0000631.3/OG0000648.2/OG0000648.1/OG0000673.2/OG0000673.1/OG0000689.3/OG0000689.1/OG0000689.2/OG0000691.2/OG0000691.1/OG0000698.2/OG0000698.1/OG0000708.2/OG0000708.3/OG0000708.1/OG0000723.3/OG0000723.2/OG0000723.1/OG0000724.2/OG0000724.1/OG0000724.3/OG0000726.3/OG0000726.1/OG0000726.2/OG0000737.1/OG0000737.3/OG0000737.2/OG0000741.2/OG0000741.1/OG0000741.3/OG0000757.1/OG0000763.1/OG0000763.2/OG0000780.2/OG0000780.1/OG0000781.2/OG0000781.1/OG0000785.1/OG0000785.2/OG0000792.1/OG0000792.2/OG0000793.1/OG0000793.2/OG0000805.3/OG0000805.2/OG0000805.1/OG0000807.1/OG0000807.2/OG0000810.2/OG0000810.1/OG0000812.1/OG0000812.2/OG0000812.3/OG0000825.1/OG0000825.3/OG0000825.2/OG0000847.1/OG0000847.2/OG0000857.3/OG0000857.2/OG0000857.1/OG0000866.3/OG0000866.2/OG0000866.1/OG0000867.2/OG0000867.1/OG0000883.1/OG0000883.2/OG0000883.3/OG0000897.2/OG0000897.1/OG0000911.2/OG0000911.1/OG0000919.2/OG0000919.1/OG0000933.1/OG0000933.2/OG0000935.2/OG0000935.1/OG0000942.2/OG0000942.3/OG0000942.1/OG0000946.2/OG0000946.1/OG0000948.1/OG0000948.2/OG0000960.1/OG0000960.2/OG0000976.1/OG0000976.2/OG0001006.1/OG0001006.2/OG0001023.2/OG0001023.1/OG0001045.2/OG0001045.1/OG0001047.2/OG0001047.1/OG0001057.1/OG0001057.2/OG0001067.1/OG0001087.1/OG0001087.2/OG0001108.1/OG0001108.2/OG0001109.2/OG0001109.1/OG0001110.1/OG0001110.2/OG0001117.2/OG0001117.3/OG0001117.1/OG0001127.2/OG0001127.1/OG0001128.1/OG0001128.2/OG0001141.1/OG0001149.1/OG0001149.2/OG0001153.2/OG0001153.1/OG0001159.1/OG0001159.2/OG0001162.1/OG0001162.2/OG0001172.2/OG0001172.1/OG0001173.2/OG0001173.1/OG0001193.1/OG0001193.2/OG0001194.2/OG0001194.1/OG0001245.2/OG0001245.1/OG0001247.1/OG0001247.2/OG0001253.1/OG0001253.2/OG0001261.1/OG0001261.2/OG0001262.2/OG0001262.1/OG0001266.2/OG0001266.1/OG0001274.1/OG0001274.2/OG0001276.2/OG0001276.1/OG0001299.3/OG0001299.2/OG0001299.1/OG0001322.1/OG0001322.2/OG0001339.2/OG0001339.1/OG0001343.2/OG0001343.1/OG0001388.1/OG0001388.2/OG0001389.1/OG0001391.1/OG0001391.2/OG0001407.1/OG0001407.2/OG0001412.2/OG0001412.1/OG0001420.1/OG0001440.1/OG0001440.2/OG0001445.2/OG0001445.1/OG0001452.1/OG0001454.1/OG0001454.2/OG0001462.1/OG0001462.2/OG0001464.1/OG0001464.2/OG0001501.1/OG0001511.1/OG0001512.1/OG0001512.2/OG0001562.1/OG0001562.2/OG0001572.2/OG0001572.1/OG0001582.2/OG0001582.1/OG0001602.1/OG0001612.1/OG0001612.2/OG0001617.1/OG0001617.2/OG0001618.1/OG0001618.2/OG0001631.2/OG0001631.1/OG0001635.1/OG0001642.1/OG0001660.1/OG0001668.1/OG0001668.2/OG0001672.2/OG0001672.1/OG0001673.1/OG0001682.1/OG0001682.2/OG0001697.2/OG0001697.1/OG0001700.1/OG0001706.1/OG0001706.2/OG0001714.2/OG0001714.1/OG0001715.2/OG0001715.1/OG0001718.1/OG0001744.1/OG0001747.1/OG0001747.2/OG0001813.1/OG0001814.1/OG0001814.2/OG0001817.2/OG0001817.1/OG0001837.1/OG0001837.2/OG0001849.1/OG0001849.2/OG0001850.1/OG0001850.2/OG0001855.1/OG0001855.2/OG0001863.2/OG0001863.1/OG0001918.1/OG0001921.1/OG0001921.2/OG0001927.1/OG0001929.1/OG0001932.1/OG0001932.2/OG0001959.2/OG0001959.1/OG0001979.1/OG0001980.1/OG0001980.2/OG0001993.1/OG0002008.1/OG0002035.2/OG0002035.1/OG0002106.1/OG0002107.2/OG0002107.1/OG0002146.1/OG0002173.1/OG0002173.2/OG0002223.1/OG0002332.1/OG0002355.1/OG0002357.1/OG0002357.2/OG0002360.1/OG0002360.2/OG0002384.1/OG0002404.1/OG0002404.2/OG0002409.1/OG0002431.1/OG0002431.2/OG0002455.1/OG0002463.1/OG0002469.1/OG0002551.1/OG0002551.2/OG0002556.1/OG0002572.1/OG0002579.2/OG0002579.1/OG0002596.1/OG0002596.2/OG0002598.1/OG0002598.2/OG0002601.1/OG0002624.1/OG0002636.1/OG0002642.1/OG0002642.2/OG0002655.2/OG0002655.1/OG0002661.1/OG0002663.1/OG0002664.1/OG0002668.2/OG0002668.1/OG0002670.1/OG0002716.1/OG0002728.1/OG0002730.1/OG0002738.1/OG0002738.2/OG0002742.1/OG0002746.1/OG0002747.1/OG0002762.2/OG0002762.1/OG0002767.1/OG0002776.1/OG0002785.2/OG0002785.1/OG0002794.2/OG0002794.1/OG0002826.1/OG0002826.2/OG0002856.1/OG0002856.2/OG0002863.1/OG0002879.2/OG0002879.1/OG0002880.1/OG0002890.1/OG0002890.2/OG0002904.1/OG0002915.1/OG0002916.1/OG0002921.1/OG0002932.1/OG0002937.1/OG0002937.2/OG0002941.2/OG0002941.1/OG0002944.1/OG0002949.1/OG0002949.2/OG0002955.1/OG0002956.1/OG0002956.2/OG0003028.1/OG0003028.2/OG0003046.1/OG0003067.1/OG0003070.1/OG0003071.1/OG0003093.1/OG0003095.1/OG0003097.1/OG0003116.1/OG0003131.1/OG0003142.1/OG0003143.1/OG0003147.1/OG0003193.1/OG0003212.1/OG0003217.1/OG0003228.1/OG0003231.1/OG0003270.1/OG0003279.1/OG0003292.1/OG0003301.2/OG0003301.1/OG0003303.1/OG0003317.1/OG0003344.1/OG0003390.1/OG0003396.1/OG0003431.1/OG0003456.1/OG0003457.1/OG0003466.1/OG0003473.1/OG0003477.1/OG0003484.1/OG0003486.1/OG0003494.1/OG0003496.1/OG0003502.1/OG0003503.1/OG0003511.1/OG0003521.1/OG0003524.1/OG0003525.1/OG0003540.1/OG0003558.1/OG0003566.1/OG0003582.1/OG0003590.1/OG0003597.1/OG0003699.1/OG0003704.1/OG0003704.2/OG0003710.1/OG0003721.1/OG0003725.1/OG0003726.2/OG0003726.1/OG0003738.1/OG0003754.1/OG0003756.1/OG0003774.1/OG0003779.1/OG0003819.1/OG0003824.1/OG0003833.1/OG0003919.1/OG0003931.1/OG0003990.1/OG0004009.1/OG0004011.1/OG0004038.1/OG0004044.1/OG0004045.1/OG0004046.1/OG0004055.1/OG0004079.1/OG0004093.1/OG0004094.1/OG0004112.1/OG0004112.2/OG0004119.1/OG0004127.1/OG0004134.1/OG0004137.1/OG0004145.1/OG0004203.1/OG0004207.1/OG0004234.1/OG0004240.1/OG0004249.1/OG0004251.1/OG0004256.1/OG0004291.1/OG0004293.1/OG0004296.1/OG0004301.1/OG0004308.1/OG0004308.2/OG0004321.1/OG0004326.2/OG0004326.1/OG0004333.1/OG0004338.1/OG0004342.1/OG0004354.1/OG0004355.1/OG0004370.1/OG0004391.1/OG0004398.1/OG0004408.1/OG0004409.1/OG0004417.1/OG0004419.1/OG0004452.1/OG0004457.1/OG0004461.1/OG0004464.1/OG0004468.1/OG0004478.1/OG0004483.1/OG0004484.1/OG0004489.1/OG0004493.1/OG0004539.1/OG0004563.1/OG0004566.1/OG0004571.1/OG0004576.1/OG0004583.1/OG0004588.1/OG0004589.1/OG0004595.1/OG0004602.1/OG0004611.1/OG0004616.1/OG0004618.1/OG0004621.1/OG0004622.1/OG0004627.1/OG0004630.1/OG0004632.1/OG0004648.1/OG0004653.1/OG0004699.2/OG0004699.1/OG0004711.1/OG0004723.1/OG0004729.1/OG0004742.1/OG0004757.1/OG0004778.1/OG0004780.1/OG0004789.1/OG0004792.1/OG0004793.1/OG0004815.1/OG0004895.1/OG0004920.1/OG0004931.1/OG0004944.1/OG0004954.1/OG0004970.1/OG0004974.1/OG0004981.1/OG0004993.1/OG0004994.1/OG0005003.1/OG0005008.1/OG0005013.1/OG0005025.1/OG0005035.1/OG0005039.1/OG0005048.1/OG0005058.1/OG0005073.1/OG0005090.1/OG0005102.1/OG0005103.1/OG0005106.1/OG0005120.1/OG0005131.1/OG0005152.1/OG0005159.1/OG0005163.1/OG0005166.1/OG0005171.1/OG0005237.1/OG0005243.1/OG0005254.1/OG0005257.1/OG0005258.1/OG0005272.1/OG0005276.2/OG0005276.1/OG0005278.1/OG0005293.1/OG0005297.1/OG0005298.1/OG0005303.1/OG0005319.1/OG0005324.1/OG0005338.1/OG0005364.1/OG0005381.1/OG0005382.1/OG0005383.1/OG0005386.1/OG0005396.1/OG0005402.1/OG0005406.1/OG0005412.1/OG0005416.1/OG0005423.1/OG0005435.1/OG0005448.1/OG0005450.1/OG0005457.1/OG0005479.1/OG0005488.1/OG0005489.1/OG0005494.1/OG0005495.1/OG0005514.1/OG0005527.1/OG0005535.1/OG0005537.1/OG0005539.1/OG0005542.1/OG0005564.1/OG0005569.1/OG0005574.1/OG0005580.1/OG0005583.1/OG0005585.1/OG0005648.1/OG0005649.1/OG0005651.1/OG0005653.1/OG0005656.1/OG0005657.1/OG0005664.1/OG0005671.1/OG0005686.1/OG0005693.1/OG0005719.1/OG0005720.1/OG0005727.1/OG0005728.1/OG0005733.1/OG0005744.1/OG0005770.1/OG0005771.1/OG0005797.1/OG0005804.1/OG0005817.1/OG0005819.1/OG0005821.1/OG0005824.1/OG0005827.1/OG0005838.1/OG0005850.1/OG0005852.1/OG0005858.1/OG0005871.1/OG0005879.1/OG0005881.1/OG0005885.1/OG0005890.1/OG0005904.1/OG0005915.1/OG0005944.1/OG0005958.1/OG0005967.1/OG0005998.1/OG0006000.1/OG0006010.1/OG0006016.1/OG0006025.1/OG0006056.1/OG0006142.1/OG0006157.1/OG0006185.1/OG0006186.1/OG0006193.1/OG0006198.1/OG0006199.1/OG0006205.1/OG0006218.1/OG0006226.1/OG0006234.1/OG0006238.1/OG0006249.1/OG0006308.1/OG0006320.1/OG0006321.1/OG0006333.1/OG0006349.1/OG0006361.1/OG0006369.1/OG0006373.1/OG0006381.1/OG0006386.1/OG0006403.1/OG0006407.1/OG0006430.1/OG0006437.1/OG0006498.1/OG0006502.1/OG0006507.1/OG0006511.1/OG0006513.1/OG0006515.1/OG0006516.1/OG0006615.1/OG0006621.1/OG0006622.1/OG0006623.1/OG0006650.1/OG0006656.1/OG0006657.1/OG0006664.1/OG0006676.1/OG0006679.1/OG0006701.1/OG0006724.1/OG0006742.1/OG0006748.1/OG0006749.1/OG0006763.1/OG0006782.1/OG0006792.1/OG0006794.1/OG0006823.1/OG0006837.1/OG0006903.1/OG0006918.1/OG0006941.1/OG0006943.1/OG0006946.1/OG0007074.1/OG0007077.1/OG0007093.1/OG0007097.1/OG0007098.1/OG0007122.1/OG0007135.1/OG0007140.1/OG0007167.1/OG0007172.1/OG0007173.1/OG0007184.1/OG0007195.1/OG0007197.1/OG0007202.1/OG0007208.1/OG0007212.1/OG0007215.1/OG0007218.1/OG0007224.1/OG0007227.1/OG0007239.1/OG0007243.1/OG0007251.1/OG0007261.1/OG0007268.1/OG0007273.1/OG0007278.1/OG0007280.1/OG0007282.1/OG0007298.1/OG0007312.1/OG0007314.1/OG0007323.1/OG0007337.1/OG0007351.1/OG0007365.1/OG0007417.1/OG0007418.1/OG0007419.1/OG0007442.1/OG0007591.1/OG0007640.1/OG0007650.1/OG0007706.1/OG0007711.1/OG0007734.1/OG0007754.1/OG0007756.1/OG0007766.1/OG0007800.1/OG0007805.1/OG0007808.1/OG0007819.1/OG0007832.1/OG0007843.1/OG0007985.1/OG0007991.1/OG0007997.1/OG0008008.1/OG0008039.1/OG0008073.1/OG0008097.1/OG0008120.1/OG0008151.1/OG0008168.1/OG0008175.1/OG0008177.1/OG0008191.1/OG0008426.1/OG0008434.1/OG0008482.1/OG0008535.1/OG0008793.1/OG0009034.1/OG0009116.1/OG0010635.1</t>
  </si>
  <si>
    <t>OG0000302.7/OG0000302.3/OG0000302.2/OG0000302.6/OG0000302.1/OG0000302.5/OG0000302.4/OG0000612.2/OG0000612.3/OG0000612.1/OG0000887.2/OG0000887.1/OG0000939.1/OG0000939.2/OG0000958.2/OG0000958.1/OG0001069.2/OG0001069.1/OG0001104.2/OG0001104.1/OG0001195.1/OG0001292.2/OG0001292.1/OG0001460.3/OG0001460.1/OG0001460.2/OG0001474.2/OG0001474.1/OG0001605.2/OG0001605.1/OG0001605.3/OG0001636.1/OG0001636.2/OG0001915.1/OG0001940.1/OG0001975.1/OG0002168.1/OG0002257.2/OG0002257.1/OG0002588.2/OG0002588.1/OG0002913.1/OG0002970.1/OG0003102.2/OG0003102.1/OG0003238.1/OG0003246.1/OG0003257.1/OG0003334.1/OG0003335.1/OG0003508.1/OG0003681.1/OG0003746.1/OG0003923.1/OG0003923.2/OG0003927.1/OG0003927.2/OG0003978.1/OG0004090.1/OG0004218.1/OG0004218.2/OG0004280.1/OG0004282.1/OG0004453.1/OG0004456.1/OG0004541.2/OG0004541.1/OG0004607.1/OG0004734.1/OG0004795.1/OG0004808.1/OG0004911.1/OG0004989.1/OG0005034.1/OG0005285.1/OG0005288.1/OG0005376.1/OG0005380.1/OG0005388.1/OG0005422.1/OG0005427.1/OG0005516.1/OG0005557.1/OG0005697.1/OG0005725.1/OG0005745.1/OG0005761.1/OG0005784.1/OG0005866.1/OG0005869.1/OG0005907.1/OG0005933.1/OG0006040.1/OG0006154.1/OG0006232.1/OG0006237.1/OG0006257.1/OG0006285.1/OG0006374.1/OG0006451.1/OG0006467.1/OG0006470.1/OG0006654.1/OG0006738.1/OG0006761.1/OG0006771.1/OG0006797.1/OG0006830.1/OG0006882.1/OG0006884.1/OG0006951.1/OG0006969.1/OG0006974.1/OG0007087.1/OG0007125.1/OG0007126.1/OG0007186.1/OG0007256.1/OG0007289.1/OG0007332.1/OG0007355.1/OG0007385.1/OG0007598.1/OG0007614.1/OG0007622.1/OG0007666.1/OG0007669.1/OG0007691.1/OG0007709.1/OG0007796.1/OG0007816.1/OG0007826.1/OG0007852.1/OG0007853.1/OG0007979.1/OG0008045.1/OG0008085.1/OG0008090.1/OG0008098.1/OG0008128.1/OG0008139.1/OG0008144.1/OG0008174.1/OG0008205.1/OG0008212.1/OG0008221.1/OG0008227.1/OG0008340.1/OG0008442.1/OG0008443.1/OG0008491.1/OG0008512.1/OG0008530.1/OG0008536.1/OG0008539.1/OG0008552.1/OG0008721.1/OG0008783.1/OG0008789.1/OG0008800.1/OG0008803.1/OG0009035.1/OG0009053.1/OG0009100.1/OG0009121.1/OG0010344.1</t>
  </si>
  <si>
    <t>OG0000216.1/OG0000216.2/OG0000279.4/OG0000279.1/OG0000279.6/OG0000279.2/OG0000279.9/OG0000279.3/OG0000279.8/OG0000279.5/OG0000279.7/OG0000377.1/OG0000377.3/OG0000377.2/OG0000452.1/OG0000452.4/OG0000452.3/OG0000452.2/OG0000572.2/OG0000572.1/OG0000581.1/OG0000581.2/OG0000740.2/OG0000740.1/OG0000740.3/OG0000821.1/OG0000821.3/OG0000821.2/OG0001370.1/OG0001370.2/OG0001573.1/OG0001632.1/OG0001920.1/OG0002001.2/OG0002001.1/OG0002011.1/OG0002011.2/OG0002304.1/OG0002527.1/OG0002658.1/OG0002895.1/OG0003199.1/OG0003211.1/OG0003568.2/OG0003568.1/OG0003823.1/OG0003959.1/OG0004126.1/OG0004150.1/OG0004169.1/OG0004687.1/OG0004687.2/OG0004837.1/OG0004907.1/OG0004956.1/OG0005064.1/OG0005181.1/OG0005241.1/OG0005518.1/OG0005548.1/OG0005599.1/OG0005606.1/OG0005695.1/OG0005700.1/OG0005776.1/OG0005810.1/OG0005822.1/OG0005880.1/OG0006018.1/OG0006047.1/OG0006078.1/OG0006233.1/OG0006260.1/OG0006412.1/OG0006532.1/OG0006594.1/OG0006642.1/OG0006665.1/OG0006692.1/OG0006883.1/OG0007000.1/OG0007170.1/OG0007263.1/OG0007267.1/OG0007286.1/OG0007434.1/OG0007441.1/OG0007523.1/OG0007594.1/OG0007602.1/OG0007615.1/OG0007667.1/OG0007674.1/OG0007679.1/OG0007697.1/OG0007752.1/OG0007786.1/OG0007846.1/OG0008026.1/OG0008050.1/OG0008215.1/OG0008250.1/OG0008253.1/OG0008478.1/OG0008520.1/OG0008563.1/OG0008567.1/OG0009434.1/OG0009754.1/OG0010069.1/OG0010823.1</t>
  </si>
  <si>
    <t>OG0001085.2/OG0001085.1/OG0002388.1/OG0002563.2/OG0002563.1/OG0002913.1/OG0003923.1/OG0003923.2/OG0004090.1/OG0005761.1/OG0005869.1/OG0006467.1</t>
  </si>
  <si>
    <t>OG0000028.8/OG0000028.1/OG0000028.5/OG0000028.3/OG0000028.6/OG0000028.4/OG0000028.11/OG0000028.7/OG0000028.2/OG0000028.15/OG0000028.17/OG0000028.13/OG0000028.12/OG0000028.9/OG0000028.16/OG0000028.10/OG0000028.14/OG0000103.5/OG0000103.8/OG0000103.7/OG0000103.2/OG0000103.6/OG0000103.1/OG0000103.9/OG0000103.3/OG0000103.4/OG0000106.2/OG0000106.3/OG0000106.5/OG0000106.4/OG0000106.7/OG0000106.6/OG0000106.1/OG0000274.1/OG0000274.4/OG0000274.5/OG0000274.2/OG0000274.3/OG0000555.1/OG0000555.2/OG0000555.3/OG0000576.2/OG0000576.1/OG0000615.3/OG0000615.1/OG0000615.2/OG0000723.3/OG0000723.2/OG0000723.1/OG0000747.1/OG0000747.2/OG0000810.2/OG0000810.1/OG0000855.1/OG0000855.2/OG0000948.1/OG0000948.2/OG0001023.2/OG0001023.1/OG0001204.2/OG0001204.1/OG0001443.1/OG0001443.2/OG0001445.2/OG0001445.1/OG0001606.2/OG0001606.1/OG0001642.1/OG0001658.1/OG0001927.1/OG0002214.1/OG0002573.1/OG0002632.1/OG0003248.1/OG0003417.1/OG0003977.1/OG0004067.1/OG0004134.1/OG0004264.1/OG0004291.1/OG0004461.1/OG0004569.1/OG0004588.1/OG0004602.1/OG0004972.1/OG0005257.1/OG0005370.1/OG0005806.1/OG0005881.1/OG0006186.1/OG0006373.1/OG0006407.1/OG0007418.1/OG0007734.1/OG0008490.1</t>
  </si>
  <si>
    <t>OG0000576.2/OG0000576.1/OG0000615.3/OG0000615.1/OG0000615.2/OG0000723.3/OG0000723.2/OG0000723.1/OG0000948.1/OG0000948.2/OG0001445.2/OG0001445.1/OG0001642.1/OG0001927.1/OG0004134.1/OG0004291.1/OG0004588.1/OG0004602.1/OG0005257.1/OG0005881.1/OG0006186.1/OG0006373.1/OG0006407.1/OG0007418.1/OG0007734.1</t>
  </si>
  <si>
    <t>OG0003923.1/OG0003923.2/OG0005761.1/OG0005869.1/OG0006467.1</t>
  </si>
  <si>
    <t>OG0000534.4/OG0000534.3/OG0000534.5/OG0000534.2/OG0000534.1/OG0000821.1/OG0000821.3/OG0000821.2/OG0002011.1/OG0002011.2/OG0003211.1/OG0005606.1/OG0006807.1/OG0007645.1/OG0008563.1</t>
  </si>
  <si>
    <t>OG0000089.4/OG0000089.8/OG0000089.5/OG0000089.2/OG0000089.6/OG0000089.3/OG0000089.7/OG0000089.1/OG0000105.3/OG0000105.1/OG0000105.5/OG0000105.7/OG0000105.6/OG0000105.2/OG0000105.4/OG0000106.2/OG0000106.3/OG0000106.5/OG0000106.4/OG0000106.7/OG0000106.6/OG0000106.1/OG0000111.6/OG0000111.2/OG0000111.5/OG0000111.1/OG0000111.3/OG0000111.4/OG0000202.5/OG0000202.4/OG0000202.1/OG0000202.6/OG0000202.2/OG0000202.3/OG0000274.1/OG0000274.4/OG0000274.5/OG0000274.2/OG0000274.3/OG0000299.2/OG0000299.4/OG0000299.3/OG0000299.1/OG0000386.3/OG0000386.1/OG0000386.4/OG0000386.2/OG0000416.1/OG0000416.4/OG0000416.2/OG0000416.3/OG0000419.4/OG0000419.3/OG0000419.2/OG0000419.1/OG0000437.2/OG0000437.4/OG0000437.1/OG0000437.3/OG0000467.4/OG0000467.3/OG0000467.2/OG0000467.1/OG0000555.1/OG0000555.2/OG0000555.3/OG0000559.3/OG0000559.2/OG0000559.1/OG0000648.2/OG0000648.1/OG0000854.1/OG0000854.2/OG0000897.2/OG0000897.1/OG0000911.2/OG0000911.1/OG0000931.3/OG0000931.2/OG0000931.1/OG0000935.2/OG0000935.1/OG0001057.1/OG0001057.2/OG0001083.1/OG0001083.2/OG0001248.1/OG0001248.2/OG0001391.1/OG0001391.2/OG0001440.1/OG0001440.2/OG0001510.2/OG0001510.1/OG0001559.2/OG0001559.1/OG0001870.2/OG0001870.1/OG0001921.1/OG0001921.2/OG0001932.1/OG0001932.2/OG0002149.2/OG0002149.1/OG0002157.2/OG0002157.1/OG0002178.1/OG0002178.2/OG0002281.1/OG0002281.2/OG0002332.1/OG0002340.1/OG0002340.2/OG0002509.2/OG0002509.1/OG0002585.1/OG0002621.1/OG0002670.1/OG0002728.1/OG0002730.1/OG0002738.1/OG0002738.2/OG0002944.1/OG0003070.1/OG0003090.1/OG0003131.1/OG0003189.2/OG0003189.1/OG0003274.1/OG0003301.2/OG0003301.1/OG0003345.1/OG0003435.1/OG0003580.1/OG0003711.1/OG0003730.1/OG0004203.1/OG0004240.1/OG0004611.1/OG0004699.2/OG0004699.1/OG0005648.1/OG0006199.1/OG0006248.1/OG0006621.1/OG0007792.1/OG0008550.1</t>
  </si>
  <si>
    <t>OG0000407.6/OG0000407.3/OG0000407.1/OG0000407.5/OG0000407.4/OG0000407.2/OG0000977.1/OG0001195.1/OG0001340.2/OG0001340.3/OG0001340.1/OG0001812.2/OG0001812.1/OG0001851.1/OG0004541.2/OG0004541.1/OG0005959.1/OG0008512.1</t>
  </si>
  <si>
    <t>OG0000111.6/OG0000111.2/OG0000111.5/OG0000111.1/OG0000111.3/OG0000111.4/OG0000386.3/OG0000386.1/OG0000386.4/OG0000386.2/OG0000648.2/OG0000648.1/OG0000931.3/OG0000931.2/OG0000931.1/OG0001248.1/OG0001248.2/OG0002728.1/OG0004699.2/OG0004699.1/OG0006199.1</t>
  </si>
  <si>
    <t>OG0000821.1/OG0000821.3/OG0000821.2/OG0002011.1/OG0002011.2/OG0005606.1/OG0008563.1</t>
  </si>
  <si>
    <t>OG0000105.3/OG0000105.1/OG0000105.5/OG0000105.7/OG0000105.6/OG0000105.2/OG0000105.4/OG0000111.6/OG0000111.2/OG0000111.5/OG0000111.1/OG0000111.3/OG0000111.4/OG0000202.5/OG0000202.4/OG0000202.1/OG0000202.6/OG0000202.2/OG0000202.3/OG0000274.1/OG0000274.4/OG0000274.5/OG0000274.2/OG0000274.3/OG0000416.1/OG0000416.4/OG0000416.2/OG0000416.3/OG0000555.1/OG0000555.2/OG0000555.3/OG0000935.2/OG0000935.1/OG0001057.1/OG0001057.2/OG0001391.1/OG0001391.2/OG0001440.1/OG0001440.2/OG0001932.1/OG0001932.2/OG0002332.1/OG0002670.1/OG0002730.1/OG0002738.1/OG0002738.2/OG0002944.1/OG0003070.1/OG0003131.1/OG0003301.2/OG0003301.1/OG0004240.1/OG0004611.1/OG0004699.2/OG0004699.1/OG0005648.1/OG0006621.1</t>
  </si>
  <si>
    <t>OG0001195.1/OG0004541.2/OG0004541.1/OG0008512.1</t>
  </si>
  <si>
    <t>OG0000030.8/OG0000030.7/OG0000030.12/OG0000030.6/OG0000030.1/OG0000030.4/OG0000030.9/OG0000030.10/OG0000030.14/OG0000030.2/OG0000030.3/OG0000030.13/OG0000030.5/OG0000030.11/OG0000337.3/OG0000337.1/OG0000337.2/OG0000533.2/OG0000533.3/OG0000533.4/OG0000533.1/OG0000991.1/OG0000991.2/OG0003433.1</t>
  </si>
  <si>
    <t>OG0001466.2/OG0001466.1/OG0004720.1</t>
  </si>
  <si>
    <t>OG0000200.4/OG0000200.5/OG0000200.2/OG0000200.6/OG0000200.3/OG0000200.1/OG0000219.5/OG0000219.1/OG0000219.4/OG0000219.3/OG0000219.2/OG0000322.1/OG0000322.2/OG0000322.4/OG0000322.3/OG0000334.3/OG0000334.1/OG0000334.4/OG0000334.2/OG0000418.4/OG0000418.3/OG0000418.2/OG0000418.1/OG0000921.3/OG0000921.1/OG0000921.2/OG0000947.1/OG0000947.2/OG0001006.1/OG0001006.2/OG0001262.2/OG0001262.1/OG0001652.1/OG0001652.2/OG0001772.2/OG0001772.1/OG0002103.1/OG0002342.1/OG0002342.2/OG0002630.1/OG0002630.2/OG0003137.1/OG0003774.1/OG0004632.1/OG0005017.1/OG0005078.1/OG0005116.1/OG0005394.1</t>
  </si>
  <si>
    <t>OG0000054.3/OG0000054.7/OG0000054.6/OG0000054.4/OG0000054.2/OG0000054.1/OG0000054.5/OG0000066.8/OG0000066.7/OG0000066.5/OG0000066.6/OG0000066.3/OG0000066.4/OG0000066.1/OG0000066.2/OG0000344.3/OG0000344.1/OG0000344.4/OG0000344.2/OG0000533.2/OG0000533.3/OG0000533.4/OG0000533.1/OG0000551.3/OG0000551.2/OG0000551.1/OG0000916.2/OG0000916.1/OG0000916.3/OG0000935.2/OG0000935.1/OG0000945.1/OG0000945.2/OG0001120.2/OG0001120.1/OG0001172.2/OG0001172.1/OG0001176.1/OG0001176.2/OG0001247.1/OG0001247.2/OG0001275.2/OG0001275.1/OG0002056.1/OG0002368.2/OG0002368.1/OG0002384.1/OG0002670.1/OG0002746.1/OG0002790.1/OG0002947.2/OG0002947.1/OG0003343.1/OG0003456.1/OG0003679.1/OG0004204.1/OG0004249.1/OG0004992.1/OG0005413.1/OG0005542.1/OG0005819.1/OG0006307.1/OG0006440.1/OG0007650.1</t>
  </si>
  <si>
    <t>OG0000557.3/OG0000557.2/OG0000557.1/OG0000728.3/OG0000728.1/OG0000728.2/OG0000883.1/OG0000883.2/OG0000883.3/OG0001108.1/OG0001108.2/OG0001117.2/OG0001117.3/OG0001117.1/OG0001245.2/OG0001245.1/OG0001266.2/OG0001266.1/OG0001420.1/OG0001443.1/OG0001443.2/OG0001673.1/OG0001682.1/OG0001682.2/OG0002173.1/OG0002173.2/OG0002579.2/OG0002579.1/OG0002664.1/OG0002856.1/OG0002856.2/OG0004489.1/OG0005272.1/OG0005370.1/OG0006162.1/OG0006238.1/OG0006407.1/OG0006679.1/OG0007122.1/OG0007706.1/OG0007792.1/OG0007985.1/OG0007997.1/OG0008434.1</t>
  </si>
  <si>
    <t>OG0000728.3/OG0000728.1/OG0000728.2/OG0000883.1/OG0000883.2/OG0000883.3/OG0002664.1/OG0006679.1/OG0007792.1</t>
  </si>
  <si>
    <t>OG0001212.2/OG0001212.1/OG0002934.1/OG0006286.1</t>
  </si>
  <si>
    <t>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0000148.3/OG0000148.6/OG0000148.5/OG0000148.2/OG0000148.4/OG0000148.1/OG0000356.4/OG0000356.1/OG0000356.2/OG0000356.3/OG0000523.2/OG0000523.3/OG0000523.1/OG0000617.1/OG0000617.2/OG0000617.3/OG0001001.1/OG0001001.2/OG0001411.1/OG0001504.1/OG0001504.2/OG0002067.1/OG0003248.1/OG0005515.1/OG0009945.1</t>
  </si>
  <si>
    <t>OG0000740.2/OG0000740.1/OG0000740.3/OG0001000.1/OG0001000.2/OG0001961.1</t>
  </si>
  <si>
    <t>OG0005073.1</t>
  </si>
  <si>
    <t>OG0000014.7/OG0000014.8/OG0000014.13/OG0000014.14/OG0000014.9/OG0000014.5/OG0000014.4/OG0000014.6/OG0000014.1/OG0000014.11/OG0000014.2/OG0000014.10/OG0000014.12/OG0000014.3/OG0000081.3/OG0000081.9/OG0000081.8/OG0000081.5/OG0000081.4/OG0000081.1/OG0000081.6/OG0000081.7/OG0000081.2/OG0000102.3/OG0000102.1/OG0000102.2/OG0000102.6/OG0000102.5/OG0000102.4/OG0000102.7/OG0000102.8/OG0000105.3/OG0000105.1/OG0000105.5/OG0000105.7/OG0000105.6/OG0000105.2/OG0000105.4/OG0000143.2/OG0000143.3/OG0000143.1/OG0000143.4/OG0000200.4/OG0000200.5/OG0000200.2/OG0000200.6/OG0000200.3/OG0000200.1/OG0000219.5/OG0000219.1/OG0000219.4/OG0000219.3/OG0000219.2/OG0000274.1/OG0000274.4/OG0000274.5/OG0000274.2/OG0000274.3/OG0000296.1/OG0000296.2/OG0000296.3/OG0000322.1/OG0000322.2/OG0000322.4/OG0000322.3/OG0000334.3/OG0000334.1/OG0000334.4/OG0000334.2/OG0000385.3/OG0000385.1/OG0000385.2/OG0000418.4/OG0000418.3/OG0000418.2/OG0000418.1/OG0000447.3/OG0000447.2/OG0000447.1/OG0000548.2/OG0000548.1/OG0000548.3/OG0000608.1/OG0000608.2/OG0000619.1/OG0000619.3/OG0000619.2/OG0000632.1/OG0000632.2/OG0000637.2/OG0000637.1/OG0000637.3/OG0000666.3/OG0000666.2/OG0000666.1/OG0000789.1/OG0000789.2/OG0000921.3/OG0000921.1/OG0000921.2/OG0000947.1/OG0000947.2/OG0000966.2/OG0000966.1/OG0001006.1/OG0001006.2/OG0001033.2/OG0001033.1/OG0001084.2/OG0001084.1/OG0001260.1/OG0001262.2/OG0001262.1/OG0001421.2/OG0001421.1/OG0001652.1/OG0001652.2/OG0001743.1/OG0001743.2/OG0001772.2/OG0001772.1/OG0001972.1/OG0001972.2/OG0002103.1/OG0002138.2/OG0002138.1/OG0002154.1/OG0002154.2/OG0002342.1/OG0002342.2/OG0002383.1/OG0002624.1/OG0002630.1/OG0002630.2/OG0002659.1/OG0002746.1/OG0003098.1/OG0003104.1/OG0003137.1/OG0003591.1/OG0003702.1/OG0003736.1/OG0003756.1/OG0003774.1/OG0004289.1/OG0004423.1/OG0004437.1/OG0004631.1/OG0004632.1/OG0004904.1/OG0004914.1/OG0004973.1/OG0005017.1/OG0005078.1/OG0005116.1/OG0005144.1/OG0005256.1/OG0005281.1/OG0005297.1/OG0005362.1/OG0005394.1/OG0005396.1/OG0005575.1/OG0005722.1/OG0005877.1/OG0005893.1/OG0006375.1/OG0006434.1/OG0006647.1/OG0006820.1/OG0006850.1/OG0006860.1/OG0006873.1/OG0007085.1/OG0007130.1/OG0007346.1/OG0007562.1/OG0007647.1/OG0008106.1</t>
  </si>
  <si>
    <t>OG0000081.3/OG0000081.9/OG0000081.8/OG0000081.5/OG0000081.4/OG0000081.1/OG0000081.6/OG0000081.7/OG0000081.2/OG0000143.2/OG0000143.3/OG0000143.1/OG0000143.4/OG0000200.4/OG0000200.5/OG0000200.2/OG0000200.6/OG0000200.3/OG0000200.1/OG0000296.1/OG0000296.2/OG0000296.3/OG0000322.1/OG0000322.2/OG0000322.4/OG0000322.3/OG0000334.3/OG0000334.1/OG0000334.4/OG0000334.2/OG0000418.4/OG0000418.3/OG0000418.2/OG0000418.1/OG0000619.1/OG0000619.3/OG0000619.2/OG0000632.1/OG0000632.2/OG0000637.2/OG0000637.1/OG0000637.3/OG0000921.3/OG0000921.1/OG0000921.2/OG0000947.1/OG0000947.2/OG0001006.1/OG0001006.2/OG0001033.2/OG0001033.1/OG0001262.2/OG0001262.1/OG0001421.2/OG0001421.1/OG0001652.1/OG0001652.2/OG0001743.1/OG0001743.2/OG0001772.2/OG0001772.1/OG0002154.1/OG0002154.2/OG0002342.1/OG0002342.2/OG0002383.1/OG0002630.1/OG0002630.2/OG0002659.1/OG0003098.1/OG0003137.1/OG0003702.1/OG0003774.1/OG0004423.1/OG0004437.1/OG0004632.1/OG0004904.1/OG0005017.1/OG0005078.1/OG0005116.1/OG0005144.1/OG0005362.1/OG0005394.1/OG0005877.1/OG0006860.1/OG0007085.1/OG0007130.1/OG0008106.1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</si>
  <si>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0000014.7/OG0000014.8/OG0000014.13/OG0000014.14/OG0000014.9/OG0000014.5/OG0000014.4/OG0000014.6/OG0000014.1/OG0000014.11/OG0000014.2/OG0000014.10/OG0000014.12/OG0000014.3/OG0000015.9/OG0000015.11/OG0000015.13/OG0000015.6/OG0000015.3/OG0000015.7/OG0000015.4/OG0000015.5/OG0000015.8/OG0000015.14/OG0000015.1/OG0000015.2/OG0000015.12/OG0000015.10/OG0000030.8/OG0000030.7/OG0000030.12/OG0000030.6/OG0000030.1/OG0000030.4/OG0000030.9/OG0000030.10/OG0000030.14/OG0000030.2/OG0000030.3/OG0000030.13/OG0000030.5/OG0000030.11/OG0000044.13/OG0000044.11/OG0000044.6/OG0000044.14/OG0000044.8/OG0000044.12/OG0000044.10/OG0000044.7/OG0000044.4/OG0000044.5/OG0000044.9/OG0000044.1/OG0000044.3/OG0000044.2/OG0000047.2/OG0000047.3/OG0000047.7/OG0000047.1/OG0000047.4/OG0000047.5/OG0000047.6/OG0000054.3/OG0000054.7/OG0000054.6/OG0000054.4/OG0000054.2/OG0000054.1/OG0000054.5/OG0000066.8/OG0000066.7/OG0000066.5/OG0000066.6/OG0000066.3/OG0000066.4/OG0000066.1/OG0000066.2/OG0000081.3/OG0000081.9/OG0000081.8/OG0000081.5/OG0000081.4/OG0000081.1/OG0000081.6/OG0000081.7/OG0000081.2/OG0000102.3/OG0000102.1/OG0000102.2/OG0000102.6/OG0000102.5/OG0000102.4/OG0000102.7/OG0000102.8/OG0000105.3/OG0000105.1/OG0000105.5/OG0000105.7/OG0000105.6/OG0000105.2/OG0000105.4/OG0000106.2/OG0000106.3/OG0000106.5/OG0000106.4/OG0000106.7/OG0000106.6/OG0000106.1/OG0000107.5/OG0000107.3/OG0000107.7/OG0000107.4/OG0000107.1/OG0000107.2/OG0000107.8/OG0000107.6/OG0000111.6/OG0000111.2/OG0000111.5/OG0000111.1/OG0000111.3/OG0000111.4/OG0000126.3/OG0000126.2/OG0000126.8/OG0000126.6/OG0000126.5/OG0000126.1/OG0000126.4/OG0000126.7/OG0000131.4/OG0000131.6/OG0000131.2/OG0000131.1/OG0000131.3/OG0000131.5/OG0000131.7/OG0000200.4/OG0000200.5/OG0000200.2/OG0000200.6/OG0000200.3/OG0000200.1/OG0000213.4/OG0000213.3/OG0000213.1/OG0000213.2/OG0000213.6/OG0000213.5/OG0000219.5/OG0000219.1/OG0000219.4/OG0000219.3/OG0000219.2/OG0000274.1/OG0000274.4/OG0000274.5/OG0000274.2/OG0000274.3/OG0000283.4/OG0000283.3/OG0000283.1/OG0000283.2/OG0000322.1/OG0000322.2/OG0000322.4/OG0000322.3/OG0000334.3/OG0000334.1/OG0000334.4/OG0000334.2/OG0000339.3/OG0000339.2/OG0000339.4/OG0000339.1/OG0000344.3/OG0000344.1/OG0000344.4/OG0000344.2/OG0000354.3/OG0000354.2/OG0000354.1/OG0000374.1/OG0000374.2/OG0000374.4/OG0000374.3/OG0000385.3/OG0000385.1/OG0000385.2/OG0000400.4/OG0000400.1/OG0000400.3/OG0000400.2/OG0000418.4/OG0000418.3/OG0000418.2/OG0000418.1/OG0000447.3/OG0000447.2/OG0000447.1/OG0000498.1/OG0000498.3/OG0000498.2/OG0000498.4/OG0000521.2/OG0000521.1/OG0000521.3/OG0000525.3/OG0000525.1/OG0000525.2/OG0000533.2/OG0000533.3/OG0000533.4/OG0000533.1/OG0000548.2/OG0000548.1/OG0000548.3/OG0000551.3/OG0000551.2/OG0000551.1/OG0000558.2/OG0000558.3/OG0000558.1/OG0000567.1/OG0000567.3/OG0000567.2/OG0000577.3/OG0000577.2/OG0000577.1/OG0000608.1/OG0000608.2/OG0000632.1/OG0000632.2/OG0000637.2/OG0000637.1/OG0000637.3/OG0000653.2/OG0000653.1/OG0000653.3/OG0000666.3/OG0000666.2/OG0000666.1/OG0000676.3/OG0000676.1/OG0000676.2/OG0000726.3/OG0000726.1/OG0000726.2/OG0000789.1/OG0000789.2/OG0000868.2/OG0000868.1/OG0000868.3/OG0000889.2/OG0000889.1/OG0000916.2/OG0000916.1/OG0000916.3/OG0000921.3/OG0000921.1/OG0000921.2/OG0000935.2/OG0000935.1/OG0000945.1/OG0000945.2/OG0000947.1/OG0000947.2/OG0000966.2/OG0000966.1/OG0001006.1/OG0001006.2/OG0001019.1/OG0001019.2/OG0001068.2/OG0001068.1/OG0001084.2/OG0001084.1/OG0001120.2/OG0001120.1/OG0001126.1/OG0001126.2/OG0001172.2/OG0001172.1/OG0001175.2/OG0001175.1/OG0001176.1/OG0001176.2/OG0001191.1/OG0001191.2/OG0001247.1/OG0001247.2/OG0001262.2/OG0001262.1/OG0001275.2/OG0001275.1/OG0001402.1/OG0001402.2/OG0001415.2/OG0001415.1/OG0001420.1/OG0001421.2/OG0001421.1/OG0001445.2/OG0001445.1/OG0001572.2/OG0001572.1/OG0001615.2/OG0001615.1/OG0001631.2/OG0001631.1/OG0001652.1/OG0001652.2/OG0001660.1/OG0001678.2/OG0001678.1/OG0001771.1/OG0001771.2/OG0001772.2/OG0001772.1/OG0001867.1/OG0001948.1/OG0001948.2/OG0001972.1/OG0001972.2/OG0002047.1/OG0002047.2/OG0002056.1/OG0002061.1/OG0002071.1/OG0002071.2/OG0002103.1/OG0002208.1/OG0002208.2/OG0002248.1/OG0002342.1/OG0002342.2/OG0002361.2/OG0002361.1/OG0002368.2/OG0002368.1/OG0002383.1/OG0002384.1/OG0002492.1/OG0002630.1/OG0002630.2/OG0002670.1/OG0002740.2/OG0002740.1/OG0002746.1/OG0002790.1/OG0002947.2/OG0002947.1/OG0002965.1/OG0003090.1/OG0003137.1/OG0003268.1/OG0003343.1/OG0003400.1/OG0003456.1/OG0003487.1/OG0003591.1/OG0003679.1/OG0003724.1/OG0003774.1/OG0003826.1/OG0004204.1/OG0004249.1/OG0004250.1/OG0004327.1/OG0004599.1/OG0004611.1/OG0004631.1/OG0004632.1/OG0004699.2/OG0004699.1/OG0004970.1/OG0004992.1/OG0005016.1/OG0005017.1/OG0005078.1/OG0005116.1/OG0005297.1/OG0005362.1/OG0005387.1/OG0005394.1/OG0005413.1/OG0005542.1/OG0005819.1/OG0006258.1/OG0006307.1/OG0006431.1/OG0006440.1/OG0007195.1/OG0007647.1/OG0007650.1/OG0007680.1</t>
  </si>
  <si>
    <t>OG0001195.1/OG0001966.2/OG0001966.1/OG0002032.1/OG0002032.2/OG0003339.1/OG0003415.1/OG0003508.1/OG0003596.1/OG0004052.1/OG0004681.1/OG0005340.1/OG0005829.1/OG0006064.1/OG0006406.1/OG0006467.1/OG0006855.1/OG0007123.1/OG0008011.1/OG0008075.1/OG0008529.1/OG0008751.1</t>
  </si>
  <si>
    <t>OG0000266.6/OG0000266.3/OG0000266.5/OG0000266.1/OG0000266.2/OG0000266.4/OG0000705.3/OG0000705.2/OG0000705.1/OG0002306.2/OG0002306.1/OG0002581.1/OG0002724.1/OG0005069.1/OG0005129.1/OG0005474.1/OG0005609.1/OG0007344.1/OG0007366.1/OG0007413.1/OG0008273.1/OG0008432.1/OG0008563.1/OG0009041.1</t>
  </si>
  <si>
    <t>OG0001966.2/OG0001966.1/OG0003339.1/OG0003415.1/OG0003508.1/OG0003596.1/OG0005340.1/OG0005829.1/OG0006406.1/OG0006855.1/OG0007123.1/OG0008011.1/OG0008075.1/OG0008751.1</t>
  </si>
  <si>
    <t>OG0002306.2/OG0002306.1/OG0005069.1/OG0005129.1/OG0005474.1/OG0005609.1/OG0007366.1/OG0008432.1/OG0009041.1</t>
  </si>
  <si>
    <t>OG0000044.13/OG0000044.11/OG0000044.6/OG0000044.14/OG0000044.8/OG0000044.12/OG0000044.10/OG0000044.7/OG0000044.4/OG0000044.5/OG0000044.9/OG0000044.1/OG0000044.3/OG0000044.2/OG0000054.3/OG0000054.7/OG0000054.6/OG0000054.4/OG0000054.2/OG0000054.1/OG0000054.5/OG0000081.3/OG0000081.9/OG0000081.8/OG0000081.5/OG0000081.4/OG0000081.1/OG0000081.6/OG0000081.7/OG0000081.2/OG0000200.4/OG0000200.5/OG0000200.2/OG0000200.6/OG0000200.3/OG0000200.1/OG0000213.4/OG0000213.3/OG0000213.1/OG0000213.2/OG0000213.6/OG0000213.5/OG0000219.5/OG0000219.1/OG0000219.4/OG0000219.3/OG0000219.2/OG0000322.1/OG0000322.2/OG0000322.4/OG0000322.3/OG0000334.3/OG0000334.1/OG0000334.4/OG0000334.2/OG0000339.3/OG0000339.2/OG0000339.4/OG0000339.1/OG0000418.4/OG0000418.3/OG0000418.2/OG0000418.1/OG0000632.1/OG0000632.2/OG0000637.2/OG0000637.1/OG0000637.3/OG0000676.3/OG0000676.1/OG0000676.2/OG0000868.2/OG0000868.1/OG0000868.3/OG0000921.3/OG0000921.1/OG0000921.2/OG0000935.2/OG0000935.1/OG0000945.1/OG0000945.2/OG0000947.1/OG0000947.2/OG0001006.1/OG0001006.2/OG0001019.1/OG0001019.2/OG0001120.2/OG0001120.1/OG0001176.1/OG0001176.2/OG0001247.1/OG0001247.2/OG0001262.2/OG0001262.1/OG0001421.2/OG0001421.1/OG0001631.2/OG0001631.1/OG0001652.1/OG0001652.2/OG0001772.2/OG0001772.1/OG0002342.1/OG0002342.2/OG0002361.2/OG0002361.1/OG0002368.2/OG0002368.1/OG0002383.1/OG0002384.1/OG0002630.1/OG0002630.2/OG0002670.1/OG0002746.1/OG0002790.1/OG0003090.1/OG0003137.1/OG0003343.1/OG0003456.1/OG0003774.1/OG0003826.1/OG0004204.1/OG0004249.1/OG0004250.1/OG0004611.1/OG0004632.1/OG0004992.1/OG0005017.1/OG0005078.1/OG0005116.1/OG0005362.1/OG0005387.1/OG0005394.1/OG0007650.1/OG0007680.1</t>
  </si>
  <si>
    <t>OG0004746.1/OG0007217.1</t>
  </si>
  <si>
    <t>OG0007217.1</t>
  </si>
  <si>
    <t>OG0001772.2/OG0001772.1/OG0003423.1/OG0003829.1/OG0006342.1/OG0006659.1</t>
  </si>
  <si>
    <t>OG0000140.1/OG0000140.4/OG0000140.2/OG0000140.3/OG0000140.5/OG0000140.6/OG0000140.7/OG0000305.1/OG0000305.4/OG0000305.2/OG0000305.3/OG0000320.4/OG0000320.3/OG0000320.2/OG0000320.1/OG0000320.5/OG0000343.4/OG0000343.1/OG0000343.2/OG0000343.3/OG0000608.1/OG0000608.2/OG0001003.1/OG0001003.2/OG0001782.1/OG0001782.2/OG0002101.1/OG0002101.2/OG0002359.1/OG0002381.2/OG0002381.1/OG0002607.1/OG0002932.1/OG0003068.1/OG0003190.1/OG0003693.1/OG0004111.1/OG0004289.1/OG0004637.1/OG0004746.1/OG0004749.1/OG0004751.1/OG0005081.1/OG0005318.1/OG0005575.1/OG0005678.1/OG0005722.1/OG0005893.1/OG0005978.1/OG0006229.1/OG0006820.1/OG0006873.1</t>
  </si>
  <si>
    <t>OG0005449.2/OG0005449.1/OG0007344.1</t>
  </si>
  <si>
    <t>OG0005413.1/OG0006873.1</t>
  </si>
  <si>
    <t>OG0000083.8/OG0000083.1/OG0000083.3/OG0000083.5/OG0000083.6/OG0000083.4/OG0000083.2/OG0000083.7/OG0000316.4/OG0000316.2/OG0000316.5/OG0000316.1/OG0000316.3/OG0000886.1/OG0000886.3/OG0000886.2/OG0001193.1/OG0001193.2/OG0001397.1/OG0001397.2/OG0001648.2/OG0001648.1/OG0001702.2/OG0001702.1/OG0001856.2/OG0001856.1/OG0002341.1/OG0002491.1/OG0002778.2/OG0002778.1/OG0003154.1/OG0004791.1/OG0005519.1/OG0005711.1/OG0006338.1</t>
  </si>
  <si>
    <t>OG0001648.2/OG0001648.1/OG0002778.2/OG0002778.1/OG0005711.1</t>
  </si>
  <si>
    <t>OG0000386.3/OG0000386.1/OG0000386.4/OG0000386.2/OG0001248.1/OG0001248.2/OG0001466.2/OG0001466.1</t>
  </si>
  <si>
    <t>OG0000881.2/OG0000881.3/OG0000881.1/OG0003142.1</t>
  </si>
  <si>
    <t>OG0003142.1</t>
  </si>
  <si>
    <t>OG0001081.2/OG0001081.1/OG0002934.1/OG0006286.1</t>
  </si>
  <si>
    <t>OG0001081.2/OG0001081.1</t>
  </si>
  <si>
    <t>OG0000187.6/OG0000187.5/OG0000187.4/OG0000187.3/OG0000187.1/OG0000187.2/OG0001157.2/OG0001157.1/OG0001462.1/OG0001462.2/OG0001571.3/OG0001571.2/OG0001571.1/OG0001692.2/OG0001692.1/OG0001935.1/OG0002225.2/OG0002225.1/OG0002491.1/OG0002585.1/OG0002643.1/OG0003112.1/OG0003154.1/OG0003280.1/OG0003484.1/OG0003769.1/OG0004077.1/OG0004154.1/OG0004294.1/OG0004411.1/OG0005017.1/OG0005072.1/OG0005154.1/OG0005584.1/OG0005832.1/OG0005841.1/OG0005882.1/OG0006258.1</t>
  </si>
  <si>
    <t>OG0000408.2/OG0000408.1/OG0000408.3/OG0000408.4/OG0000408.5/OG0002145.1/OG0003716.1/OG0005534.1/OG0006639.1/OG0007229.1/OG0007622.1/OG0008413.1</t>
  </si>
  <si>
    <t>OG0000186.3/OG0000186.6/OG0000186.1/OG0000186.4/OG0000186.2/OG0000186.5/OG0000343.4/OG0000343.1/OG0000343.2/OG0000343.3/OG0000419.4/OG0000419.3/OG0000419.2/OG0000419.1/OG0000502.2/OG0000502.1/OG0000502.3/OG0000525.3/OG0000525.1/OG0000525.2/OG0000571.3/OG0000571.1/OG0000571.2/OG0000812.1/OG0000812.2/OG0000812.3/OG0001222.1/OG0001222.2/OG0001267.2/OG0001267.1/OG0001299.3/OG0001299.2/OG0001299.1/OG0001768.1/OG0001772.2/OG0001772.1/OG0001870.2/OG0001870.1/OG0002101.1/OG0002101.2/OG0002165.1/OG0002381.2/OG0002381.1/OG0002469.1/OG0002601.1/OG0002745.1/OG0002745.2/OG0002934.1/OG0002943.2/OG0002943.1/OG0003262.1/OG0003292.1/OG0003522.1/OG0003523.1/OG0003558.1/OG0003690.1/OG0003693.1/OG0003699.1/OG0003730.1/OG0003763.1/OG0003937.1/OG0003993.1/OG0004038.1/OG0004087.1/OG0004263.1/OG0004309.1/OG0004419.1/OG0004536.1/OG0005078.1/OG0005432.1/OG0005451.1/OG0005507.1/OG0005568.1/OG0005653.1/OG0005926.1/OG0005930.1/OG0005978.1/OG0006229.1/OG0006286.1/OG0006425.1/OG0006464.1/OG0006647.1/OG0006894.1/OG0007696.1/OG0007766.1</t>
  </si>
  <si>
    <t>OG0001573.1/OG0003315.1/OG0003315.2/OG0003959.1/OG0005810.1/OG0005947.1/OG0006435.1/OG0006435.2/OG0007345.1/OG0007366.1</t>
  </si>
  <si>
    <t>OG0002145.1/OG0005534.1/OG0007229.1</t>
  </si>
  <si>
    <t>OG0000186.3/OG0000186.6/OG0000186.1/OG0000186.4/OG0000186.2/OG0000186.5/OG0000419.4/OG0000419.3/OG0000419.2/OG0000419.1/OG0000525.3/OG0000525.1/OG0000525.2/OG0000571.3/OG0000571.1/OG0000571.2/OG0000812.1/OG0000812.2/OG0000812.3/OG0001222.1/OG0001222.2/OG0001299.3/OG0001299.2/OG0001299.1/OG0001772.2/OG0001772.1/OG0002165.1/OG0002469.1/OG0002934.1/OG0002943.2/OG0002943.1/OG0003262.1/OG0003522.1/OG0003523.1/OG0003763.1/OG0004263.1/OG0004309.1/OG0004419.1/OG0005078.1/OG0005432.1/OG0005507.1/OG0005568.1/OG0005926.1/OG0006286.1/OG0006425.1/OG0006464.1/OG0006647.1/OG0007696.1</t>
  </si>
  <si>
    <t>OG0000343.4/OG0000343.1/OG0000343.2/OG0000343.3/OG0000502.2/OG0000502.1/OG0000502.3/OG0001768.1/OG0001772.2/OG0001772.1/OG0002101.1/OG0002101.2/OG0002381.2/OG0002381.1/OG0002601.1/OG0003292.1/OG0003558.1/OG0003693.1/OG0003699.1/OG0005653.1/OG0005978.1/OG0006229.1/OG0007766.1</t>
  </si>
  <si>
    <t>OG0001573.1/OG0003315.1/OG0003315.2/OG0003959.1/OG0005810.1/OG0005947.1/OG0006435.1/OG0006435.2/OG0007345.1</t>
  </si>
  <si>
    <t>OG0000343.4/OG0000343.1/OG0000343.2/OG0000343.3/OG0000502.2/OG0000502.1/OG0000502.3/OG0001768.1/OG0002101.1/OG0002101.2/OG0002381.2/OG0002381.1/OG0002601.1/OG0003292.1/OG0003558.1/OG0003693.1/OG0003699.1/OG0005653.1/OG0005978.1/OG0006229.1/OG0007766.1</t>
  </si>
  <si>
    <t>OG0002451.1/OG0002451.2</t>
  </si>
  <si>
    <t>OG0008130.1</t>
  </si>
  <si>
    <t>OG0000501.1/OG0001212.2/OG0001212.1/OG0002241.1/OG0002241.2/OG0002295.1/OG0002503.1/OG0002772.1/OG0002934.1/OG0003088.1/OG0003264.1/OG0003831.1/OG0004092.1/OG0004315.1/OG0004388.1/OG0004413.1/OG0004428.1/OG0004591.1/OG0005081.1/OG0005161.1/OG0005270.1/OG0005282.1/OG0006286.1/OG0006866.1/OG0007090.1</t>
  </si>
  <si>
    <t>OG0000501.1/OG0002503.1/OG0002772.1/OG0004092.1/OG0004315.1/OG0004428.1/OG0004591.1/OG0005161.1</t>
  </si>
  <si>
    <t>OG0000792.1/OG0000792.2/OG0003666.1</t>
  </si>
  <si>
    <t>OG0000792.1/OG0000792.2</t>
  </si>
  <si>
    <t>OG0004014.1</t>
  </si>
  <si>
    <t>OG0002132.2/OG0002132.1/OG0005340.1/OG0007387.1/OG0008519.1</t>
  </si>
  <si>
    <t>OG0000036.7/OG0000036.3/OG0000036.12/OG0000036.6/OG0000036.11/OG0000036.5/OG0000036.10/OG0000036.8/OG0000036.1/OG0000036.9/OG0000036.4/OG0000036.2/OG0000082.1/OG0000082.7/OG0000082.6/OG0000082.3/OG0000082.4/OG0000082.5/OG0000082.2/OG0000215.4/OG0000215.5/OG0000215.3/OG0000215.1/OG0000215.2/OG0000280.1/OG0000280.2/OG0000280.4/OG0000280.3/OG0000318.4/OG0000318.2/OG0000318.1/OG0000318.3/OG0000618.2/OG0000618.1/OG0000618.3/OG0000671.3/OG0000671.1/OG0000671.2/OG0000696.1/OG0000696.2/OG0000696.3/OG0000704.2/OG0000704.1/OG0000704.3/OG0000945.1/OG0000945.2/OG0001018.2/OG0001018.3/OG0001018.1/OG0001087.1/OG0001087.2/OG0001120.2/OG0001120.1/OG0001176.1/OG0001176.2/OG0001326.1/OG0001569.1/OG0001631.2/OG0001631.1/OG0001661.1/OG0001661.2/OG0001712.1/OG0001712.2/OG0001937.1/OG0002273.1/OG0002273.2/OG0002350.1/OG0002350.2/OG0002377.1/OG0002377.2/OG0002413.1/OG0002464.1/OG0002464.2/OG0002466.1/OG0002774.2/OG0002774.1/OG0002797.1/OG0002943.2/OG0002943.1/OG0002946.1/OG0003146.1/OG0003218.1/OG0003333.1/OG0003699.1/OG0003801.1/OG0003829.1/OG0003955.1/OG0004000.1/OG0004146.1/OG0004155.1/OG0004287.1/OG0004306.1/OG0004433.1/OG0004451.1/OG0004480.1/OG0004952.1/OG0005043.1/OG0005114.1/OG0005273.1/OG0005397.1/OG0005434.1/OG0005505.1/OG0005782.1/OG0005913.1/OG0005932.1/OG0006307.1/OG0006410.1/OG0006464.1/OG0006901.1/OG0007200.1/OG0007980.1</t>
  </si>
  <si>
    <t>OG0007766.1</t>
  </si>
  <si>
    <t>OG0001203.2/OG0001203.1/OG0001559.2/OG0001559.1/OG0003769.1</t>
  </si>
  <si>
    <t>OG0000400.4/OG0000400.1/OG0000400.3/OG0000400.2/OG0001203.2/OG0001203.1/OG0001559.2/OG0001559.1/OG0001935.1/OG0003309.1/OG0003769.1</t>
  </si>
  <si>
    <t>OG0000368.2/OG0000368.3/OG0000368.1</t>
  </si>
  <si>
    <t>OG0000198.3/OG0000198.5/OG0000198.4/OG0000198.2/OG0000198.1/OG0000913.1/OG0000913.3/OG0000913.2/OG0001104.2/OG0001104.1/OG0001790.2/OG0001790.1/OG0001966.2/OG0001966.1/OG0002145.1/OG0002148.1/OG0002148.2/OG0002335.2/OG0002335.1/OG0002951.1/OG0003125.1/OG0003220.1/OG0003335.1/OG0003341.1/OG0003415.1/OG0003515.1/OG0003688.1/OG0003696.1/OG0003716.1/OG0003746.1/OG0003978.1/OG0004040.1/OG0004278.1/OG0004280.1/OG0004312.1/OG0004317.1/OG0004401.1/OG0004431.1/OG0004488.1/OG0004702.1/OG0004737.1/OG0004779.1/OG0004945.1/OG0004953.1/OG0005376.1/OG0005462.1/OG0005582.1/OG0005861.1/OG0005988.1/OG0006064.1/OG0006213.1/OG0006257.1/OG0006270.1/OG0006374.1/OG0006462.1/OG0006492.1/OG0006639.1/OG0006652.1/OG0006708.1/OG0006730.1/OG0006750.1/OG0006760.1/OG0006813.1/OG0006857.1/OG0006910.1/OG0006966.1/OG0007127.1/OG0007234.1/OG0007313.1/OG0007327.1/OG0007357.1/OG0007385.1/OG0007387.1/OG0007576.1/OG0007651.1/OG0007681.1/OG0007683.1/OG0007691.1/OG0007704.1/OG0007757.1/OG0007795.1/OG0007796.1/OG0007826.1/OG0007852.1/OG0007981.1/OG0008019.1/OG0008049.1/OG0008072.1/OG0008098.1/OG0008134.1/OG0008158.1/OG0008214.1/OG0008221.1/OG0008413.1/OG0008435.1/OG0008465.1/OG0008519.1/OG0008562.1/OG0008757.1/OG0008801.1/OG0008803.1/OG0009035.1/OG0009100.1/OG0009118.1/OG0009121.1/OG0011506.1</t>
  </si>
  <si>
    <t>OG0000038.11/OG0000038.6/OG0000038.9/OG0000038.12/OG0000038.2/OG0000038.8/OG0000038.10/OG0000038.7/OG0000038.1/OG0000038.4/OG0000038.5/OG0000038.3/OG0000074.1/OG0000074.8/OG0000074.3/OG0000074.2/OG0000074.6/OG0000074.5/OG0000074.7/OG0000074.4/OG0000115.5/OG0000115.7/OG0000115.4/OG0000115.6/OG0000115.3/OG0000115.1/OG0000115.2/OG0000117.3/OG0000117.1/OG0000117.7/OG0000117.6/OG0000117.2/OG0000117.4/OG0000117.5/OG0000140.1/OG0000140.4/OG0000140.2/OG0000140.3/OG0000140.5/OG0000140.6/OG0000140.7/OG0000205.5/OG0000205.2/OG0000205.7/OG0000205.3/OG0000205.1/OG0000205.4/OG0000205.6/OG0000215.4/OG0000215.5/OG0000215.3/OG0000215.1/OG0000215.2/OG0000226.1/OG0000226.2/OG0000226.5/OG0000226.4/OG0000226.6/OG0000226.3/OG0000232.4/OG0000232.2/OG0000232.5/OG0000232.1/OG0000232.3/OG0000236.3/OG0000236.2/OG0000236.1/OG0000247.4/OG0000247.5/OG0000247.1/OG0000247.3/OG0000247.2/OG0000305.1/OG0000305.4/OG0000305.2/OG0000305.3/OG0000318.4/OG0000318.2/OG0000318.1/OG0000318.3/OG0000320.4/OG0000320.3/OG0000320.2/OG0000320.1/OG0000320.5/OG0000344.3/OG0000344.1/OG0000344.4/OG0000344.2/OG0000351.4/OG0000351.3/OG0000351.1/OG0000351.2/OG0000367.2/OG0000367.1/OG0000367.3/OG0000367.4/OG0000404.1/OG0000404.2/OG0000404.3/OG0000404.4/OG0000419.4/OG0000419.3/OG0000419.2/OG0000419.1/OG0000513.2/OG0000513.1/OG0000526.3/OG0000526.2/OG0000526.1/OG0000543.3/OG0000543.2/OG0000543.4/OG0000543.1/OG0000613.1/OG0000613.3/OG0000613.2/OG0000618.2/OG0000618.1/OG0000618.3/OG0000671.3/OG0000671.1/OG0000671.2/OG0000737.1/OG0000737.3/OG0000737.2/OG0000756.1/OG0000828.1/OG0000828.2/OG0000890.3/OG0000890.2/OG0000890.1/OG0000904.2/OG0000904.3/OG0000904.1/OG0000945.1/OG0000945.2/OG0000947.1/OG0000947.2/OG0000960.1/OG0000960.2/OG0000976.1/OG0000976.2/OG0001033.2/OG0001033.1/OG0001072.2/OG0001072.1/OG0001083.1/OG0001083.2/OG0001084.2/OG0001084.1/OG0001087.1/OG0001087.2/OG0001120.2/OG0001120.1/OG0001159.1/OG0001159.2/OG0001173.2/OG0001173.1/OG0001191.1/OG0001191.2/OG0001198.2/OG0001198.3/OG0001198.1/OG0001247.1/OG0001247.2/OG0001260.1/OG0001262.2/OG0001262.1/OG0001269.2/OG0001269.1/OG0001305.2/OG0001305.1/OG0001328.2/OG0001328.1/OG0001437.1/OG0001437.2/OG0001507.2/OG0001507.1/OG0001513.2/OG0001513.1/OG0001572.2/OG0001572.1/OG0001617.1/OG0001617.2/OG0001638.1/OG0001638.2/OG0001652.1/OG0001652.2/OG0001658.1/OG0001661.1/OG0001661.2/OG0001714.2/OG0001714.1/OG0001719.1/OG0001747.1/OG0001747.2/OG0001831.1/OG0001837.1/OG0001837.2/OG0001853.2/OG0001853.1/OG0001870.2/OG0001870.1/OG0001918.1/OG0001929.1/OG0001936.1/OG0001936.2/OG0001939.1/OG0001942.1/OG0001942.2/OG0001948.1/OG0001948.2/OG0001954.1/OG0001973.1/OG0001979.1/OG0001980.1/OG0001980.2/OG0001992.1/OG0002023.1/OG0002040.2/OG0002040.1/OG0002056.1/OG0002075.2/OG0002075.1/OG0002108.1/OG0002112.1/OG0002139.1/OG0002254.1/OG0002262.1/OG0002348.1/OG0002384.1/OG0002387.1/OG0002413.1/OG0002443.2/OG0002443.1/OG0002460.1/OG0002466.1/OG0002467.1/OG0002477.1/OG0002501.1/OG0002501.2/OG0002551.1/OG0002551.2/OG0002553.1/OG0002557.2/OG0002557.1/OG0002589.1/OG0002589.2/OG0002591.1/OG0002614.1/OG0002621.1/OG0002632.1/OG0002650.1/OG0002650.2/OG0002663.1/OG0002668.2/OG0002668.1/OG0002782.1/OG0002794.2/OG0002794.1/OG0002797.1/OG0002810.1/OG0002870.1/OG0002907.1/OG0002916.1/OG0002923.1/OG0002925.1/OG0002932.1/OG0002945.2/OG0002945.1/OG0002949.1/OG0002949.2/OG0003042.2/OG0003042.1/OG0003043.1/OG0003068.1/OG0003104.1/OG0003122.1/OG0003138.1/OG0003190.1/OG0003218.1/OG0003287.1/OG0003302.1/OG0003319.1/OG0003423.1/OG0003425.1/OG0003431.1/OG0003457.1/OG0003473.1/OG0003483.1/OG0003511.1/OG0003522.1/OG0003523.1/OG0003528.1/OG0003555.1/OG0003584.1/OG0003593.1/OG0003642.1/OG0003659.1/OG0003664.1/OG0003690.1/OG0003691.1/OG0003693.1/OG0003703.1/OG0003715.1/OG0003718.1/OG0003721.1/OG0003730.1/OG0003736.1/OG0003750.1/OG0003754.1/OG0003783.1/OG0003794.1/OG0003801.1/OG0003803.1/OG0003839.1/OG0003855.1/OG0003955.1/OG0003961.1/OG0003974.1/OG0003991.1/OG0003993.1/OG0004029.1/OG0004033.1/OG0004045.1/OG0004083.1/OG0004111.1/OG0004112.1/OG0004112.2/OG0004119.1/OG0004138.1/OG0004207.1/OG0004243.1/OG0004246.1/OG0004249.1/OG0004251.1/OG0004269.1/OG0004273.1/OG0004289.1/OG0004293.1/OG0004296.1/OG0004301.1/OG0004350.1/OG0004351.1/OG0004354.1/OG0004359.1/OG0004361.1/OG0004365.1/OG0004369.1/OG0004387.1/OG0004400.1/OG0004404.1/OG0004408.1/OG0004414.1/OG0004416.1/OG0004419.1/OG0004433.1/OG0004460.1/OG0004469.1/OG0004478.1/OG0004485.1/OG0004493.1/OG0004559.1/OG0004561.1/OG0004579.1/OG0004590.1/OG0004617.1/OG0004643.1/OG0004653.1/OG0004656.1/OG0004665.1/OG0004701.1/OG0004703.1/OG0004711.1/OG0004723.1/OG0004725.1/OG0004729.1/OG0004731.1/OG0004735.1/OG0004742.1/OG0004746.1/OG0004749.1/OG0004751.1/OG0004757.1/OG0004758.1/OG0004768.1/OG0004778.1/OG0004815.1/OG0004912.1/OG0004952.1/OG0004970.1/OG0004972.1/OG0004986.1/OG0005013.1/OG0005023.1/OG0005040.1/OG0005054.1/OG0005058.1/OG0005059.1/OG0005081.1/OG0005090.1/OG0005091.1/OG0005115.1/OG0005127.1/OG0005128.1/OG0005159.1/OG0005162.1/OG0005178.1/OG0005238.1/OG0005243.1/OG0005273.1/OG0005284.1/OG0005293.1/OG0005306.1/OG0005310.1/OG0005318.1/OG0005359.1/OG0005367.1/OG0005383.1/OG0005397.1/OG0005402.1/OG0005413.1/OG0005428.1/OG0005432.1/OG0005434.1/OG0005450.1/OG0005451.1/OG0005452.1/OG0005458.1/OG0005460.1/OG0005466.1/OG0005507.1/OG0005508.1/OG0005519.1/OG0005521.1/OG0005543.1/OG0005555.1/OG0005567.1/OG0005575.1/OG0005649.1/OG0005664.1/OG0005677.1/OG0005678.1/OG0005686.1/OG0005693.1/OG0005720.1/OG0005722.1/OG0005746.1/OG0005748.1/OG0005764.1/OG0005782.1/OG0005796.1/OG0005797.1/OG0005812.1/OG0005819.1/OG0005821.1/OG0005833.1/OG0005847.1/OG0005852.1/OG0005858.1/OG0005871.1/OG0005892.1/OG0005893.1/OG0005915.1/OG0005924.1/OG0005932.1/OG0005958.1/OG0005970.1/OG0005978.1/OG0005980.1/OG0005998.1/OG0006008.1/OG0006010.1/OG0006151.1/OG0006152.1/OG0006224.1/OG0006234.1/OG0006261.1/OG0006276.1/OG0006294.1/OG0006307.1/OG0006321.1/OG0006334.1/OG0006360.1/OG0006364.1/OG0006366.1/OG0006372.1/OG0006381.1/OG0006385.1/OG0006394.1/OG0006395.1/OG0006398.1/OG0006431.1/OG0006457.1/OG0006460.1/OG0006461.1/OG0006465.1/OG0006496.1/OG0006511.1/OG0006515.1/OG0006516.1/OG0006588.1/OG0006600.1/OG0006619.1/OG0006629.1/OG0006650.1/OG0006728.1/OG0006739.1/OG0006779.1/OG0006792.1/OG0006796.1/OG0006820.1/OG0006837.1/OG0006846.1/OG0006873.1/OG0006888.1/OG0006889.1/OG0006894.1/OG0006915.1/OG0006922.1/OG0006923.1/OG0006927.1/OG0006954.1/OG0006963.1/OG0007054.1/OG0007063.1/OG0007091.1/OG0007097.1/OG0007098.1/OG0007110.1/OG0007141.1/OG0007172.1/OG0007197.1/OG0007205.1/OG0007209.1/OG0007223.1/OG0007251.1/OG0007280.1/OG0007283.1/OG0007294.1/OG0007299.1/OG0007312.1/OG0007323.1/OG0007325.1/OG0007372.1/OG0007409.1/OG0007565.1/OG0007577.1/OG0007582.1/OG0007587.1/OG0007607.1/OG0007613.1/OG0007624.1/OG0007638.1/OG0007644.1/OG0007656.1/OG0007658.1/OG0007659.1/OG0007680.1/OG0007698.1/OG0007705.1/OG0007734.1/OG0007756.1/OG0007772.1/OG0007779.1/OG0007808.1/OG0007819.1/OG0007832.1/OG0007840.1/OG0007980.1/OG0008035.1/OG0008106.1/OG0008143.1/OG0008398.1/OG0008420.1/OG0008426.1/OG0008434.1/OG0008453.1/OG0008460.1/OG0008551.1/OG0008782.1/OG0008857.1</t>
  </si>
  <si>
    <t>OG0000816.2/OG0000816.1/OG0002582.1/OG0002813.1/OG0002831.1/OG0002897.1/OG0002897.2/OG0003229.1/OG0003350.1/OG0003568.2/OG0003568.1/OG0003874.1/OG0003878.1/OG0004150.1/OG0004540.1/OG0004687.1/OG0004687.2/OG0004847.1/OG0005064.1/OG0005576.1/OG0005695.1/OG0005810.1/OG0005822.1/OG0005876.1/OG0006219.1/OG0006260.1/OG0006290.1/OG0006295.1/OG0006383.1/OG0006594.1/OG0006665.1/OG0006883.1/OG0006986.1/OG0006987.1/OG0007000.1/OG0007002.1/OG0007144.1/OG0007225.1/OG0007344.1/OG0007413.1/OG0007590.1/OG0007602.1/OG0007667.1/OG0007724.1/OG0008218.1/OG0008274.1/OG0009069.1/OG0009085.1/OG0009154.1/OG0009176.1/OG0009611.1/OG0009667.1/OG0009984.1/OG0010069.1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</si>
  <si>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0000196.3/OG0000196.5/OG0000196.4/OG0000196.1/OG0000196.2/OG0000208.2/OG0000208.1/OG0000208.4/OG0000208.3/OG0000214.1/OG0000214.3/OG0000214.4/OG0000214.2/OG0000214.5/OG0000226.1/OG0000226.2/OG0000226.5/OG0000226.4/OG0000226.6/OG0000226.3/OG0000229.4/OG0000229.5/OG0000229.3/OG0000229.1/OG0000229.2/OG0000232.4/OG0000232.2/OG0000232.5/OG0000232.1/OG0000232.3/OG0000236.3/OG0000236.2/OG0000236.1/OG0000272.4/OG0000272.1/OG0000272.2/OG0000272.5/OG0000272.3/OG0000367.2/OG0000367.1/OG0000367.3/OG0000367.4/OG0000372.5/OG0000372.3/OG0000372.4/OG0000372.1/OG0000372.2/OG0000401.3/OG0000401.1/OG0000401.2/OG0000548.2/OG0000548.1/OG0000548.3/OG0000594.1/OG0000594.2/OG0000594.3/OG0000594.4/OG0000621.3/OG0000621.4/OG0000621.1/OG0000621.2/OG0000632.1/OG0000632.2/OG0000859.1/OG0000859.2/OG0000859.3/OG0000863.1/OG0000863.2/OG0000868.2/OG0000868.1/OG0000868.3/OG0001005.2/OG0001005.1/OG0001171.2/OG0001171.1/OG0001296.1/OG0001296.2/OG0001542.2/OG0001542.1/OG0001551.1/OG0001574.2/OG0001574.1/OG0001771.1/OG0001771.2/OG0002029.1/OG0002029.2/OG0002034.1/OG0002061.1/OG0002225.2/OG0002225.1/OG0002362.1/OG0002406.1/OG0003695.1/OG0003742.1/OG0004709.1</t>
  </si>
  <si>
    <t>OG0000102.3/OG0000102.1/OG0000102.2/OG0000102.6/OG0000102.5/OG0000102.4/OG0000102.7/OG0000102.8/OG0000148.3/OG0000148.6/OG0000148.5/OG0000148.2/OG0000148.4/OG0000148.1/OG0000168.1/OG0000168.4/OG0000168.2/OG0000168.3/OG0000168.5/OG0000269.4/OG0000269.2/OG0000269.3/OG0000269.1/OG0000305.1/OG0000305.4/OG0000305.2/OG0000305.3/OG0000332.3/OG0000332.2/OG0000332.1/OG0000334.3/OG0000334.1/OG0000334.4/OG0000334.2/OG0000356.4/OG0000356.1/OG0000356.2/OG0000356.3/OG0000372.5/OG0000372.3/OG0000372.4/OG0000372.1/OG0000372.2/OG0000386.3/OG0000386.1/OG0000386.4/OG0000386.2/OG0000403.2/OG0000403.1/OG0000404.1/OG0000404.2/OG0000404.3/OG0000404.4/OG0000406.1/OG0000406.3/OG0000406.2/OG0000419.4/OG0000419.3/OG0000419.2/OG0000419.1/OG0000484.2/OG0000484.1/OG0000484.3/OG0000526.3/OG0000526.2/OG0000526.1/OG0000563.2/OG0000563.3/OG0000563.1/OG0000637.2/OG0000637.1/OG0000637.3/OG0000686.1/OG0000686.2/OG0000686.3/OG0000704.2/OG0000704.1/OG0000704.3/OG0000707.1/OG0000707.3/OG0000707.2/OG0000710.3/OG0000710.1/OG0000710.2/OG0000739.1/OG0000739.2/OG0000745.2/OG0000745.1/OG0000745.3/OG0000746.1/OG0000746.2/OG0000764.1/OG0000764.2/OG0000764.3/OG0000792.1/OG0000792.2/OG0000795.1/OG0000795.2/OG0000812.1/OG0000812.2/OG0000812.3/OG0000854.1/OG0000854.2/OG0000868.2/OG0000868.1/OG0000868.3/OG0000918.2/OG0000918.3/OG0000918.1/OG0000921.3/OG0000921.1/OG0000921.2/OG0000947.1/OG0000947.2/OG0000967.1/OG0000967.2/OG0000967.3/OG0000994.2/OG0000994.1/OG0001026.1/OG0001026.2/OG0001053.1/OG0001053.2/OG0001053.3/OG0001090.1/OG0001090.2/OG0001153.2/OG0001153.1/OG0001157.2/OG0001157.1/OG0001218.2/OG0001218.1/OG0001225.2/OG0001225.1/OG0001248.1/OG0001248.2/OG0001249.1/OG0001257.1/OG0001257.2/OG0001262.2/OG0001262.1/OG0001267.2/OG0001267.1/OG0001275.2/OG0001275.1/OG0001305.2/OG0001305.1/OG0001355.2/OG0001355.1/OG0001368.2/OG0001368.1/OG0001415.2/OG0001415.1/OG0001420.1/OG0001450.1/OG0001450.2/OG0001560.1/OG0001560.2/OG0001620.1/OG0001630.1/OG0001630.2/OG0001665.2/OG0001665.1/OG0001690.1/OG0001713.1/OG0001768.1/OG0001769.2/OG0001769.1/OG0001772.2/OG0001772.1/OG0001786.2/OG0001786.1/OG0001833.1/OG0001848.2/OG0001848.1/OG0002003.2/OG0002003.1/OG0002027.1/OG0002027.2/OG0002036.1/OG0002047.1/OG0002047.2/OG0002133.1/OG0002134.1/OG0002142.1/OG0002142.2/OG0002144.1/OG0002144.2/OG0002149.2/OG0002149.1/OG0002178.1/OG0002178.2/OG0002225.2/OG0002225.1/OG0002228.1/OG0002245.2/OG0002245.1/OG0002276.1/OG0002281.1/OG0002281.2/OG0002284.1/OG0002296.1/OG0002342.1/OG0002342.2/OG0002359.1/OG0002361.2/OG0002361.1/OG0002381.2/OG0002381.1/OG0002384.1/OG0002398.1/OG0002451.1/OG0002451.2/OG0002469.1/OG0002472.1/OG0002487.1/OG0002514.1/OG0002514.2/OG0002515.1/OG0002594.2/OG0002594.1/OG0002612.2/OG0002612.1/OG0002649.1/OG0002666.1/OG0002732.1/OG0002786.1/OG0002807.1/OG0002915.1/OG0002932.1/OG0002957.1/OG0002959.1/OG0003026.1/OG0003066.1/OG0003078.1/OG0003090.1/OG0003113.1/OG0003132.1/OG0003137.1/OG0003210.1/OG0003234.2/OG0003234.1/OG0003243.1/OG0003262.1/OG0003274.1/OG0003280.1/OG0003289.1/OG0003292.1/OG0003400.1/OG0003423.1/OG0003435.1/OG0003479.1/OG0003484.1/OG0003543.1/OG0003558.1/OG0003584.1/OG0003591.1/OG0003659.1/OG0003666.1/OG0003679.1/OG0003687.1/OG0003691.1/OG0003730.1/OG0003755.1/OG0003782.1/OG0003826.1/OG0003856.1/OG0003973.1/OG0004014.1/OG0004029.1/OG0004032.1/OG0004088.1/OG0004135.1/OG0004138.1/OG0004146.1/OG0004236.1/OG0004283.1/OG0004292.1/OG0004294.1/OG0004305.1/OG0004309.1/OG0004316.1/OG0004388.1/OG0004445.1/OG0004469.1/OG0004470.1/OG0004609.1/OG0004632.1/OG0004634.1/OG0004636.1/OG0004691.1/OG0004710.1/OG0004724.1/OG0004746.1/OG0004749.1/OG0004791.1/OG0004883.1/OG0004930.1/OG0004935.1/OG0004943.1/OG0004952.1/OG0005017.1/OG0005051.1/OG0005065.1/OG0005078.1/OG0005081.1/OG0005092.1/OG0005111.1/OG0005282.1/OG0005320.1/OG0005339.1/OG0005362.1/OG0005394.1/OG0005399.1/OG0005432.1/OG0005487.1/OG0005493.1/OG0005501.1/OG0005774.1/OG0005786.1/OG0005950.1/OG0005983.1/OG0005984.1/OG0005993.1/OG0006190.1/OG0006248.1/OG0006251.1/OG0006256.1/OG0006329.1/OG0006379.1/OG0006685.1/OG0006819.1/OG0007085.1/OG0007130.1/OG0007142.1/OG0007143.1/OG0007217.1/OG0007634.1/OG0007783.1/OG0008084.1</t>
  </si>
  <si>
    <t>OG0000266.6/OG0000266.3/OG0000266.5/OG0000266.1/OG0000266.2/OG0000266.4/OG0001984.1/OG0002306.2/OG0002306.1/OG0002905.1/OG0003454.1/OG0004360.1/OG0004966.1/OG0005069.1/OG0005125.1/OG0005439.1/OG0005609.1/OG0005947.1/OG0006225.1/OG0007247.1/OG0007360.1/OG0007366.1/OG0007594.1/OG0007750.1/OG0008091.1/OG0008269.1/OG0008432.1/OG0008786.1/OG0010101.1</t>
  </si>
  <si>
    <t>OG0001362.2/OG0001362.1/OG0002132.2/OG0002132.1/OG0002168.1/OG0002382.1/OG0002913.1/OG0003415.1/OG0003578.1/OG0003672.1/OG0003735.1/OG0003765.1/OG0004052.1/OG0004114.1/OG0004390.1/OG0004681.1/OG0004698.1/OG0004712.1/OG0004945.1/OG0005456.1/OG0005462.1/OG0005582.1/OG0005895.1/OG0005935.1/OG0006771.1/OG0006855.1/OG0007101.1/OG0007123.1/OG0007666.1/OG0007707.1/OG0007771.1/OG0008075.1/OG0009359.1</t>
  </si>
  <si>
    <t>OG0000148.3/OG0000148.6/OG0000148.5/OG0000148.2/OG0000148.4/OG0000148.1/OG0000168.1/OG0000168.4/OG0000168.2/OG0000168.3/OG0000168.5/OG0000305.1/OG0000305.4/OG0000305.2/OG0000305.3/OG0000334.3/OG0000334.1/OG0000334.4/OG0000334.2/OG0000386.3/OG0000386.1/OG0000386.4/OG0000386.2/OG0000404.1/OG0000404.2/OG0000404.3/OG0000404.4/OG0000406.1/OG0000406.3/OG0000406.2/OG0000526.3/OG0000526.2/OG0000526.1/OG0000563.2/OG0000563.3/OG0000563.1/OG0000704.2/OG0000704.1/OG0000704.3/OG0000745.2/OG0000745.1/OG0000745.3/OG0000764.1/OG0000764.2/OG0000764.3/OG0000792.1/OG0000792.2/OG0000795.1/OG0000795.2/OG0000967.1/OG0000967.2/OG0000967.3/OG0000994.2/OG0000994.1/OG0001153.2/OG0001153.1/OG0001218.2/OG0001218.1/OG0001248.1/OG0001248.2/OG0001249.1/OG0001257.1/OG0001257.2/OG0001305.2/OG0001305.1/OG0001713.1/OG0001768.1/OG0001833.1/OG0002003.2/OG0002003.1/OG0002134.1/OG0002276.1/OG0002284.1/OG0002359.1/OG0002381.2/OG0002381.1/OG0002384.1/OG0002469.1/OG0002487.1/OG0002514.1/OG0002514.2/OG0002649.1/OG0002666.1/OG0002807.1/OG0002932.1/OG0002957.1/OG0003078.1/OG0003090.1/OG0003137.1/OG0003210.1/OG0003400.1/OG0003479.1/OG0003484.1/OG0003691.1/OG0003973.1/OG0004014.1/OG0004029.1/OG0004135.1/OG0004138.1/OG0004283.1/OG0004305.1/OG0004388.1/OG0004469.1/OG0004609.1/OG0004634.1/OG0004636.1/OG0004746.1/OG0004749.1/OG0004791.1/OG0004883.1/OG0004935.1/OG0004943.1/OG0004952.1/OG0005051.1/OG0005065.1/OG0005081.1/OG0005111.1/OG0005282.1/OG0005399.1/OG0005432.1/OG0005487.1/OG0005493.1/OG0005950.1/OG0006190.1/OG0006251.1/OG0006256.1/OG0006819.1/OG0007085.1/OG0007130.1/OG0007142.1/OG0008084.1</t>
  </si>
  <si>
    <t>OG0000266.6/OG0000266.3/OG0000266.5/OG0000266.1/OG0000266.2/OG0000266.4/OG0003454.1/OG0005125.1/OG0005439.1/OG0006225.1/OG0007247.1/OG0007750.1/OG0008269.1/OG0008786.1</t>
  </si>
  <si>
    <t>OG0001362.2/OG0001362.1/OG0003765.1/OG0004052.1/OG0004945.1/OG0005456.1/OG0005935.1/OG0006771.1/OG0006855.1/OG0007666.1/OG0007707.1</t>
  </si>
  <si>
    <t>OG0000148.3/OG0000148.6/OG0000148.5/OG0000148.2/OG0000148.4/OG0000148.1/OG0000168.1/OG0000168.4/OG0000168.2/OG0000168.3/OG0000168.5/OG0000269.4/OG0000269.2/OG0000269.3/OG0000269.1/OG0000332.3/OG0000332.2/OG0000332.1/OG0000372.5/OG0000372.3/OG0000372.4/OG0000372.1/OG0000372.2/OG0000403.2/OG0000403.1/OG0000419.4/OG0000419.3/OG0000419.2/OG0000419.1/OG0000637.2/OG0000637.1/OG0000637.3/OG0000686.1/OG0000686.2/OG0000686.3/OG0000707.1/OG0000707.3/OG0000707.2/OG0000746.1/OG0000746.2/OG0000764.1/OG0000764.2/OG0000764.3/OG0000812.1/OG0000812.2/OG0000812.3/OG0000868.2/OG0000868.1/OG0000868.3/OG0000918.2/OG0000918.3/OG0000918.1/OG0000921.3/OG0000921.1/OG0000921.2/OG0000947.1/OG0000947.2/OG0001026.1/OG0001026.2/OG0001053.1/OG0001053.2/OG0001053.3/OG0001090.1/OG0001090.2/OG0001157.2/OG0001157.1/OG0001225.2/OG0001225.1/OG0001262.2/OG0001262.1/OG0001267.2/OG0001267.1/OG0001355.2/OG0001355.1/OG0001368.2/OG0001368.1/OG0001450.1/OG0001450.2/OG0001560.1/OG0001560.2/OG0001620.1/OG0001630.1/OG0001630.2/OG0001665.2/OG0001665.1/OG0001690.1/OG0001769.2/OG0001769.1/OG0001772.2/OG0001772.1/OG0001786.2/OG0001786.1/OG0001848.2/OG0001848.1/OG0002047.1/OG0002047.2/OG0002133.1/OG0002134.1/OG0002142.1/OG0002142.2/OG0002144.1/OG0002144.2/OG0002149.2/OG0002149.1/OG0002178.1/OG0002178.2/OG0002225.2/OG0002225.1/OG0002228.1/OG0002245.2/OG0002245.1/OG0002296.1/OG0002342.1/OG0002342.2/OG0002361.2/OG0002361.1/OG0002398.1/OG0002451.1/OG0002451.2/OG0002515.1/OG0002594.2/OG0002594.1/OG0002612.2/OG0002612.1/OG0002732.1/OG0002959.1/OG0003026.1/OG0003078.1/OG0003137.1/OG0003234.2/OG0003234.1/OG0003243.1/OG0003262.1/OG0003280.1/OG0003292.1/OG0003423.1/OG0003543.1/OG0003558.1/OG0003591.1/OG0003679.1/OG0003687.1/OG0003730.1/OG0003755.1/OG0003826.1/OG0004236.1/OG0004294.1/OG0004309.1/OG0004316.1/OG0004470.1/OG0004632.1/OG0004691.1/OG0004710.1/OG0004943.1/OG0005017.1/OG0005078.1/OG0005362.1/OG0005394.1/OG0005432.1/OG0005501.1/OG0005983.1/OG0006248.1/OG0006329.1/OG0006379.1/OG0006685.1/OG0007085.1/OG0007130.1/OG0007143.1/OG0007217.1/OG0007634.1/OG0007783.1</t>
  </si>
  <si>
    <t>OG0002132.2/OG0002132.1/OG0002382.1/OG0002913.1/OG0003415.1/OG0003578.1/OG0003672.1/OG0003735.1/OG0004114.1/OG0004681.1/OG0004698.1/OG0004712.1/OG0005462.1/OG0005582.1/OG0005895.1/OG0006855.1/OG0007123.1/OG0007771.1/OG0008075.1/OG0009359.1</t>
  </si>
  <si>
    <t>OG0002306.2/OG0002306.1/OG0005069.1/OG0005609.1/OG0005947.1/OG0007360.1/OG0007366.1/OG0007594.1/OG0008432.1/OG0010101.1</t>
  </si>
  <si>
    <t>OG0000247.4/OG0000247.5/OG0000247.1/OG0000247.3/OG0000247.2/OG0000419.4/OG0000419.3/OG0000419.2/OG0000419.1/OG0000543.3/OG0000543.2/OG0000543.4/OG0000543.1/OG0000737.1/OG0000737.3/OG0000737.2/OG0002614.1/OG0002621.1/OG0002668.2/OG0002668.1/OG0002949.1/OG0002949.2/OG0003730.1/OG0003991.1/OG0004029.1/OG0004138.1/OG0004269.1/OG0004419.1/OG0004653.1/OG0004742.1/OG0004778.1/OG0005013.1/OG0005040.1/OG0005686.1/OG0005852.1/OG0005998.1/OG0006394.1/OG0007638.1/OG0008398.1</t>
  </si>
  <si>
    <t>OG0002897.1/OG0002897.2/OG0007602.1</t>
  </si>
  <si>
    <t>OG0007757.1/OG0008214.1</t>
  </si>
  <si>
    <t>OG0001033.2/OG0001033.1/OG0001083.1/OG0001083.2/OG0001507.2/OG0001507.1/OG0001939.1/OG0001992.1/OG0006515.1/OG0007294.1/OG0007658.1/OG0008460.1</t>
  </si>
  <si>
    <t>OG0004702.1/OG0006064.1/OG0006257.1/OG0006813.1/OG0007127.1/OG0008019.1/OG0008519.1</t>
  </si>
  <si>
    <t>OG0003350.1/OG0007144.1/OG0007344.1</t>
  </si>
  <si>
    <t>OG0000074.1/OG0000074.8/OG0000074.3/OG0000074.2/OG0000074.6/OG0000074.5/OG0000074.7/OG0000074.4/OG0000318.4/OG0000318.2/OG0000318.1/OG0000318.3/OG0000618.2/OG0000618.1/OG0000618.3/OG0000890.3/OG0000890.2/OG0000890.1/OG0001087.1/OG0001087.2/OG0001173.2/OG0001173.1/OG0002443.2/OG0002443.1/OG0003190.1/OG0003718.1/OG0004400.1/OG0004408.1/OG0004433.1/OG0004665.1/OG0005238.1/OG0005273.1/OG0005413.1/OG0005466.1/OG0005677.1/OG0006294.1/OG0006846.1/OG0008035.1/OG0008434.1/OG0008551.1/OG0008782.1</t>
  </si>
  <si>
    <t>OG0000128.2/OG0000128.5/OG0000128.4/OG0000128.3/OG0000128.6/OG0000128.7/OG0000128.1/OG0000212.5/OG0000212.1/OG0000212.3/OG0000212.2/OG0000212.4/OG0000495.2/OG0000495.1/OG0000495.3/OG0001030.3/OG0001030.2/OG0001030.1/OG0001110.1/OG0001110.2/OG0001274.1/OG0001274.2/OG0001371.1/OG0001371.2/OG0003085.1/OG0003120.1/OG0003164.1/OG0004267.1/OG0004355.1/OG0004424.1/OG0004721.1/OG0004732.1/OG0004979.1/OG0005032.1/OG0005094.1/OG0005109.1/OG0005132.1/OG0005291.1/OG0005338.1/OG0005485.1/OG0005918.1/OG0006924.1/OG0006946.1/OG0007808.1</t>
  </si>
  <si>
    <t>OG0000612.2/OG0000612.3/OG0000612.1/OG0002928.2/OG0002928.1/OG0004081.1/OG0004392.1/OG0005443.1/OG0005500.1/OG0005756.1/OG0006451.1/OG0006957.1/OG0007396.1/OG0007438.1/OG0007666.1/OG0008144.1</t>
  </si>
  <si>
    <t>OG0008520.1</t>
  </si>
  <si>
    <t>OG0005171.1/OG0006623.1</t>
  </si>
  <si>
    <t>OG0000105.3/OG0000105.1/OG0000105.5/OG0000105.7/OG0000105.6/OG0000105.2/OG0000105.4/OG0000202.5/OG0000202.4/OG0000202.1/OG0000202.6/OG0000202.2/OG0000202.3/OG0000935.2/OG0000935.1/OG0001083.1/OG0001083.2/OG0001932.1/OG0001932.2/OG0002332.1/OG0002670.1/OG0002728.1/OG0002730.1/OG0004240.1/OG0005648.1/OG0006621.1</t>
  </si>
  <si>
    <t>OG0000105.3/OG0000105.1/OG0000105.5/OG0000105.7/OG0000105.6/OG0000105.2/OG0000105.4/OG0000202.5/OG0000202.4/OG0000202.1/OG0000202.6/OG0000202.2/OG0000202.3/OG0000935.2/OG0000935.1/OG0001932.1/OG0001932.2/OG0002332.1/OG0002670.1/OG0002730.1/OG0004240.1/OG0005648.1/OG0006621.1</t>
  </si>
  <si>
    <t>OG0000050.7/OG0000050.8/OG0000050.1/OG0000050.6/OG0000050.10/OG0000050.5/OG0000050.11/OG0000050.9/OG0000050.3/OG0000050.2/OG0000050.4/OG0000148.3/OG0000148.6/OG0000148.5/OG0000148.2/OG0000148.4/OG0000148.1/OG0000168.1/OG0000168.4/OG0000168.2/OG0000168.3/OG0000168.5/OG0000200.4/OG0000200.5/OG0000200.2/OG0000200.6/OG0000200.3/OG0000200.1/OG0000299.2/OG0000299.4/OG0000299.3/OG0000299.1/OG0000311.2/OG0000311.3/OG0000311.1/OG0000311.4/OG0000523.2/OG0000523.3/OG0000523.1/OG0000635.1/OG0000635.2/OG0000892.1/OG0000892.2/OG0001305.2/OG0001305.1/OG0001408.1/OG0001408.2/OG0001772.2/OG0001772.1/OG0001991.1/OG0002605.1/OG0002605.2/OG0002822.1/OG0002885.1/OG0003819.1/OG0005116.1/OG0006626.1/OG0006706.1</t>
  </si>
  <si>
    <t>OG0000050.7/OG0000050.8/OG0000050.1/OG0000050.6/OG0000050.10/OG0000050.5/OG0000050.11/OG0000050.9/OG0000050.3/OG0000050.2/OG0000050.4/OG0000200.4/OG0000200.5/OG0000200.2/OG0000200.6/OG0000200.3/OG0000200.1/OG0000299.2/OG0000299.4/OG0000299.3/OG0000299.1/OG0000311.2/OG0000311.3/OG0000311.1/OG0000311.4/OG0000635.1/OG0000635.2/OG0001305.2/OG0001305.1/OG0001772.2/OG0001772.1/OG0001991.1/OG0002605.1/OG0002605.2/OG0002885.1/OG0003819.1/OG0005116.1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</si>
  <si>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0000402.2/OG0000402.3/OG0000402.1/OG0000412.2/OG0000412.1/OG0000412.3/OG0000429.3/OG0000429.2/OG0000429.1/OG0000478.2/OG0000478.1/OG0000478.3/OG0000501.1/OG0000540.3/OG0000540.4/OG0000540.2/OG0000540.1/OG0000549.2/OG0000549.1/OG0000551.3/OG0000551.2/OG0000551.1/OG0000582.3/OG0000582.1/OG0000582.2/OG0000619.1/OG0000619.3/OG0000619.2/OG0000671.3/OG0000671.1/OG0000671.2/OG0000696.1/OG0000696.2/OG0000696.3/OG0000710.3/OG0000710.1/OG0000710.2/OG0000711.3/OG0000711.1/OG0000711.2/OG0000782.1/OG0000782.3/OG0000782.2/OG0000795.1/OG0000795.2/OG0000812.1/OG0000812.2/OG0000812.3/OG0000893.1/OG0000893.2/OG0000897.2/OG0000897.1/OG0000935.2/OG0000935.1/OG0001033.2/OG0001033.1/OG0001050.2/OG0001050.1/OG0001055.1/OG0001055.2/OG0001158.2/OG0001158.1/OG0001167.1/OG0001167.2/OG0001169.2/OG0001169.1/OG0001170.2/OG0001170.1/OG0001193.1/OG0001193.2/OG0001223.1/OG0001223.2/OG0001247.1/OG0001247.2/OG0001358.1/OG0001358.2/OG0001365.2/OG0001365.1/OG0001420.1/OG0001467.2/OG0001467.1/OG0001514.2/OG0001514.1/OG0001569.1/OG0001578.2/OG0001578.1/OG0001597.1/OG0001597.2/OG0001607.2/OG0001607.1/OG0001640.1/OG0001640.2/OG0001661.1/OG0001661.2/OG0001719.1/OG0001765.1/OG0001768.1/OG0001774.1/OG0001774.2/OG0001792.2/OG0001792.1/OG0001794.1/OG0001794.2/OG0001932.1/OG0001932.2/OG0001936.1/OG0001936.2/OG0001938.2/OG0001938.1/OG0001972.1/OG0001972.2/OG0001976.2/OG0001976.1/OG0002040.2/OG0002040.1/OG0002075.2/OG0002075.1/OG0002120.1/OG0002120.2/OG0002179.1/OG0002232.1/OG0002236.1/OG0002236.2/OG0002377.1/OG0002377.2/OG0002387.1/OG0002403.2/OG0002403.1/OG0002413.1/OG0002460.1/OG0002469.1/OG0002482.1/OG0002557.2/OG0002557.1/OG0002572.1/OG0002591.1/OG0002601.1/OG0002623.2/OG0002623.1/OG0002670.1/OG0002743.1/OG0002743.2/OG0002746.1/OG0002774.2/OG0002774.1/OG0002797.1/OG0002887.1/OG0002887.2/OG0002955.1/OG0003029.1/OG0003054.1/OG0003068.1/OG0003116.1/OG0003266.2/OG0003266.1/OG0003276.1/OG0003277.1/OG0003333.1/OG0003343.1/OG0003425.1/OG0003490.1/OG0003529.1/OG0003569.1/OG0003582.1/OG0003593.1/OG0003752.1/OG0003774.1/OG0003775.1/OG0003855.1/OG0003961.1/OG0003972.1/OG0004000.1/OG0004017.1/OG0004044.1/OG0004260.1/OG0004287.1/OG0004306.1/OG0004351.1/OG0004363.1/OG0004365.1/OG0004391.1/OG0004404.1/OG0004408.1/OG0004425.1/OG0004433.1/OG0004455.1/OG0004579.1/OG0004632.1/OG0004656.1/OG0004726.1/OG0004815.1/OG0004883.1/OG0004904.1/OG0004918.1/OG0004952.1/OG0005073.1/OG0005134.1/OG0005158.1/OG0005238.1/OG0005391.1/OG0005413.1/OG0005472.1/OG0005512.1/OG0005524.1/OG0005527.1/OG0005657.1/OG0005813.1/OG0005963.1/OG0006033.1/OG0006319.1/OG0006439.1/OG0006465.1/OG0006774.1/OG0006918.1/OG0007063.1/OG0007241.1/OG0007372.1/OG0007768.1/OG0007820.1/OG0007980.1/OG0008008.1/OG0008053.1/OG0008508.1</t>
  </si>
  <si>
    <t>OG0001940.1/OG0002032.1/OG0002032.2/OG0002257.2/OG0002257.1/OG0003125.1/OG0003151.1/OG0003220.1/OG0003335.1/OG0003596.1/OG0004410.1/OG0004456.1/OG0004598.1/OG0004737.1/OG0005075.1/OG0005340.1/OG0006064.1/OG0006257.1/OG0006750.1/OG0007387.1/OG0008056.1/OG0008165.1/OG0009053.1/OG0011506.1</t>
  </si>
  <si>
    <t>OG0001662.2/OG0001662.1/OG0001862.2/OG0001862.1/OG0001924.1/OG0001940.1/OG0002019.1/OG0002145.1/OG0002633.1/OG0003257.1/OG0003335.1/OG0003415.1/OG0004278.1/OG0004280.1/OG0004456.1/OG0004488.1/OG0004698.1/OG0004702.1/OG0004744.1/OG0005060.1/OG0005376.1/OG0005829.1/OG0006064.1/OG0006253.1/OG0006257.1/OG0006654.1/OG0006735.1/OG0007281.1/OG0007387.1/OG0007782.1/OG0007791.1/OG0008011.1/OG0008098.1/OG0008519.1/OG0008853.1/OG0009053.1/OG0009699.1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</si>
  <si>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0000137.1/OG0000137.6/OG0000137.3/OG0000137.5/OG0000137.2/OG0000137.4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0000300.2/OG0000300.3/OG0000300.1/OG0000318.4/OG0000318.2/OG0000318.1/OG0000318.3/OG0000374.1/OG0000374.2/OG0000374.4/OG0000374.3/OG0000403.2/OG0000403.1/OG0000412.2/OG0000412.1/OG0000412.3/OG0000420.3/OG0000420.2/OG0000420.1/OG0000429.3/OG0000429.2/OG0000429.1/OG0000447.3/OG0000447.2/OG0000447.1/OG0000478.2/OG0000478.1/OG0000478.3/OG0000540.3/OG0000540.4/OG0000540.2/OG0000540.1/OG0000549.2/OG0000549.1/OG0000571.3/OG0000571.1/OG0000571.2/OG0000582.3/OG0000582.1/OG0000582.2/OG0000613.1/OG0000613.3/OG0000613.2/OG0000618.2/OG0000618.1/OG0000618.3/OG0000704.2/OG0000704.1/OG0000704.3/OG0000711.3/OG0000711.1/OG0000711.2/OG0000737.1/OG0000737.3/OG0000737.2/OG0000756.1/OG0000812.1/OG0000812.2/OG0000812.3/OG0000828.1/OG0000828.2/OG0000866.3/OG0000866.2/OG0000866.1/OG0000893.1/OG0000893.2/OG0000897.2/OG0000897.1/OG0000935.2/OG0000935.1/OG0000945.1/OG0000945.2/OG0000952.2/OG0000952.1/OG0000972.1/OG0000972.2/OG0001004.2/OG0001004.1/OG0001006.1/OG0001006.2/OG0001018.2/OG0001018.3/OG0001018.1/OG0001050.2/OG0001050.1/OG0001087.1/OG0001087.2/OG0001120.2/OG0001120.1/OG0001127.2/OG0001127.1/OG0001128.1/OG0001128.2/OG0001167.1/OG0001167.2/OG0001170.2/OG0001170.1/OG0001193.1/OG0001193.2/OG0001247.1/OG0001247.2/OG0001276.2/OG0001276.1/OG0001342.2/OG0001342.1/OG0001421.2/OG0001421.1/OG0001467.2/OG0001467.1/OG0001523.1/OG0001523.2/OG0001543.2/OG0001543.1/OG0001607.2/OG0001607.1/OG0001631.2/OG0001631.1/OG0001635.1/OG0001639.1/OG0001639.2/OG0001640.1/OG0001640.2/OG0001661.1/OG0001661.2/OG0001712.1/OG0001712.2/OG0001765.1/OG0001768.1/OG0001814.1/OG0001814.2/OG0001860.2/OG0001860.1/OG0001932.1/OG0001932.2/OG0001938.2/OG0001938.1/OG0001953.2/OG0001953.1/OG0001964.1/OG0001972.1/OG0001972.2/OG0001979.1/OG0001980.1/OG0001980.2/OG0002076.1/OG0002076.2/OG0002107.2/OG0002107.1/OG0002120.1/OG0002120.2/OG0002146.1/OG0002174.1/OG0002232.1/OG0002237.1/OG0002267.1/OG0002343.1/OG0002343.2/OG0002387.1/OG0002403.2/OG0002403.1/OG0002466.1/OG0002477.1/OG0002482.1/OG0002572.1/OG0002591.1/OG0002601.1/OG0002615.1/OG0002626.1/OG0002643.1/OG0002668.2/OG0002668.1/OG0002670.1/OG0002730.1/OG0002746.1/OG0002748.1/OG0002754.1/OG0002790.1/OG0002794.2/OG0002794.1/OG0002812.1/OG0002867.2/OG0002867.1/OG0002874.1/OG0002887.1/OG0002887.2/OG0002926.1/OG0002934.1/OG0003029.1/OG0003054.1/OG0003218.1/OG0003333.1/OG0003492.1/OG0003499.1/OG0003510.1/OG0003511.1/OG0003522.1/OG0003523.1/OG0003529.1/OG0003558.1/OG0003584.1/OG0003647.1/OG0003750.1/OG0003752.1/OG0003774.1/OG0003779.1/OG0003801.1/OG0003855.1/OG0003919.1/OG0003997.1/OG0004033.1/OG0004038.1/OG0004042.1/OG0004044.1/OG0004047.1/OG0004085.1/OG0004138.1/OG0004238.1/OG0004251.1/OG0004269.1/OG0004289.1/OG0004300.1/OG0004335.1/OG0004338.1/OG0004354.1/OG0004357.1/OG0004439.1/OG0004493.1/OG0004618.1/OG0004632.1/OG0004634.1/OG0004665.1/OG0004690.1/OG0004691.1/OG0004729.1/OG0004742.1/OG0004785.1/OG0004992.1/OG0005091.1/OG0005158.1/OG0005159.1/OG0005168.1/OG0005243.1/OG0005284.1/OG0005347.1/OG0005397.1/OG0005413.1/OG0005434.1/OG0005454.1/OG0005466.1/OG0005469.1/OG0005492.1/OG0005501.1/OG0005507.1/OG0005558.1/OG0005575.1/OG0005580.1/OG0005657.1/OG0005693.1/OG0005722.1/OG0005736.1/OG0005782.1/OG0005819.1/OG0005821.1/OG0005871.1/OG0005893.1/OG0005980.1/OG0005998.1/OG0006033.1/OG0006248.1/OG0006307.1/OG0006366.1/OG0006394.1/OG0006465.1/OG0006503.1/OG0006515.1/OG0006741.1/OG0006751.1/OG0006752.1/OG0006778.1/OG0006820.1/OG0006837.1/OG0006873.1/OG0006889.1/OG0006901.1/OG0006918.1/OG0006931.1/OG0006933.1/OG0007195.1/OG0007243.1/OG0007301.1/OG0007608.1/OG0007638.1/OG0007820.1/OG0007998.1/OG0008140.1/OG0008490.1/OG0008782.1</t>
  </si>
  <si>
    <t>OG0003276.1</t>
  </si>
  <si>
    <t>OG0000144.8/OG0000144.6/OG0000144.1/OG0000144.7/OG0000144.5/OG0000144.4/OG0000144.3/OG0000144.2/OG0000526.3/OG0000526.2/OG0000526.1/OG0000671.3/OG0000671.1/OG0000671.2/OG0000785.1/OG0000785.2/OG0000893.1/OG0000893.2/OG0000915.1/OG0000915.2/OG0001260.1/OG0001607.2/OG0001607.1/OG0001768.1/OG0001954.1/OG0002056.1/OG0002477.1/OG0002746.1/OG0002754.1/OG0002797.1/OG0002907.1/OG0002920.1/OG0002947.2/OG0002947.1/OG0003522.1/OG0003523.1/OG0003580.1/OG0003801.1/OG0003846.1/OG0003993.1/OG0004204.1/OG0005132.1/OG0005434.1/OG0005507.1/OG0006889.1/OG0007280.1/OG0008130.1/OG0009116.1</t>
  </si>
  <si>
    <t>OG0000923.1/OG0000923.2</t>
  </si>
  <si>
    <t>OG0001110.1/OG0001110.2/OG0002101.1/OG0002101.2</t>
  </si>
  <si>
    <t>OG0000224.5/OG0000224.3/OG0000224.4/OG0000224.2/OG0000224.1/OG0000224.6/OG0001956.1/OG0003163.1/OG0004610.1/OG0004724.1</t>
  </si>
  <si>
    <t>OG0001956.1</t>
  </si>
  <si>
    <t>OG0001573.1/OG0007366.1</t>
  </si>
  <si>
    <t>OG0000525.3/OG0000525.1/OG0000525.2/OG0000571.3/OG0000571.1/OG0000571.2/OG0000812.1/OG0000812.2/OG0000812.3/OG0001222.1/OG0001222.2/OG0001768.1/OG0001772.2/OG0001772.1/OG0002469.1/OG0002601.1/OG0003262.1/OG0003292.1/OG0003522.1/OG0003523.1/OG0003558.1/OG0003699.1/OG0004309.1/OG0005432.1/OG0005451.1/OG0005507.1/OG0005653.1/OG0005930.1/OG0007766.1</t>
  </si>
  <si>
    <t>OG0002145.1/OG0005534.1/OG0007622.1</t>
  </si>
  <si>
    <t>OG0000525.3/OG0000525.1/OG0000525.2/OG0000571.3/OG0000571.1/OG0000571.2/OG0000812.1/OG0000812.2/OG0000812.3/OG0001222.1/OG0001222.2/OG0002469.1/OG0003262.1/OG0003522.1/OG0003523.1/OG0004309.1/OG0005432.1/OG0005507.1</t>
  </si>
  <si>
    <t>OG0002145.1/OG0005534.1</t>
  </si>
  <si>
    <t>OG0001768.1/OG0001772.2/OG0001772.1/OG0002601.1/OG0003292.1/OG0003558.1/OG0003699.1/OG0005653.1/OG0007766.1</t>
  </si>
  <si>
    <t>OG0003229.1/OG0003471.1/OG0004706.1/OG0006082.1/OG0007264.1</t>
  </si>
  <si>
    <t>OG0000187.6/OG0000187.5/OG0000187.4/OG0000187.3/OG0000187.1/OG0000187.2/OG0000456.4/OG0000456.2/OG0000456.3/OG0000456.1/OG0000707.1/OG0000707.3/OG0000707.2/OG0000745.2/OG0000745.1/OG0000745.3/OG0000917.2/OG0000917.1/OG0000971.1/OG0000971.2/OG0000971.3/OG0001149.1/OG0001149.2/OG0001212.2/OG0001212.1/OG0001420.1/OG0001466.2/OG0001466.1/OG0001510.2/OG0001510.1/OG0001567.1/OG0001638.1/OG0001638.2/OG0001856.2/OG0001856.1/OG0001870.2/OG0001870.1/OG0001945.1/OG0001945.2/OG0001963.1/OG0001963.2/OG0002101.1/OG0002101.2/OG0002241.1/OG0002241.2/OG0002273.1/OG0002273.2/OG0002379.1/OG0002379.2/OG0002487.1/OG0002513.1/OG0002745.1/OG0002745.2/OG0002766.2/OG0002766.1/OG0002885.1/OG0002934.1/OG0002947.2/OG0002947.1/OG0003028.1/OG0003028.2/OG0003049.1/OG0003061.1/OG0003219.1/OG0003291.1/OG0003580.1/OG0003721.1/OG0004103.1/OG0004142.1/OG0004407.1/OG0004464.1/OG0004930.1/OG0005413.1/OG0005491.1/OG0005519.1/OG0005528.1/OG0005541.1/OG0005559.1/OG0005568.1/OG0005786.1/OG0005832.1/OG0005900.1/OG0006025.1/OG0006251.1/OG0006274.1/OG0006323.1/OG0006415.1/OG0007591.1</t>
  </si>
  <si>
    <t>OG0001345.3/OG0001345.2/OG0001345.1/OG0001851.1/OG0002176.2/OG0002176.1/OG0002259.1/OG0004438.1/OG0006061.1/OG0006714.1/OG0007357.1/OG0008170.1/OG0009351.1</t>
  </si>
  <si>
    <t>OG0000034.10/OG0000034.14/OG0000034.3/OG0000034.12/OG0000034.2/OG0000034.6/OG0000034.8/OG0000034.15/OG0000034.7/OG0000034.1/OG0000034.4/OG0000034.13/OG0000034.5/OG0000034.9/OG0000034.11/OG0000283.4/OG0000283.3/OG0000283.1/OG0000283.2/OG0000320.4/OG0000320.3/OG0000320.2/OG0000320.1/OG0000320.5/OG0000334.3/OG0000334.1/OG0000334.4/OG0000334.2/OG0000507.1/OG0000507.2/OG0000521.2/OG0000521.1/OG0000521.3/OG0000614.3/OG0000614.2/OG0000614.1/OG0000696.1/OG0000696.2/OG0000696.3/OG0000917.2/OG0000917.1/OG0001169.2/OG0001169.1/OG0001543.2/OG0001543.1/OG0002077.2/OG0002077.1/OG0002380.1/OG0003068.1/OG0003266.2/OG0003266.1/OG0003551.1/OG0004428.1</t>
  </si>
  <si>
    <t>OG0000305.1/OG0000305.4/OG0000305.2/OG0000305.3/OG0000322.1/OG0000322.2/OG0000322.4/OG0000322.3/OG0000792.1/OG0000792.2/OG0001514.2/OG0001514.1/OG0001627.1/OG0001627.2/OG0002594.2/OG0002594.1/OG0003099.1/OG0003666.1</t>
  </si>
  <si>
    <t>OG0003081.1/OG0004945.1/OG0006762.1</t>
  </si>
  <si>
    <t>OG0003081.1/OG0006762.1</t>
  </si>
  <si>
    <t>OG0003099.1</t>
  </si>
  <si>
    <t>OG0002628.2/OG0002628.1/OG0002830.1/OG0004161.1/OG0006225.1/OG0010101.1</t>
  </si>
  <si>
    <t>OG0000054.3/OG0000054.7/OG0000054.6/OG0000054.4/OG0000054.2/OG0000054.1/OG0000054.5/OG0000083.8/OG0000083.1/OG0000083.3/OG0000083.5/OG0000083.6/OG0000083.4/OG0000083.2/OG0000083.7/OG0000126.3/OG0000126.2/OG0000126.8/OG0000126.6/OG0000126.5/OG0000126.1/OG0000126.4/OG0000126.7/OG0000265.3/OG0000265.1/OG0000265.2/OG0000265.4/OG0000265.5/OG0000273.1/OG0000273.5/OG0000273.4/OG0000273.2/OG0000273.3/OG0000299.2/OG0000299.4/OG0000299.3/OG0000299.1/OG0000316.4/OG0000316.2/OG0000316.5/OG0000316.1/OG0000316.3/OG0000416.1/OG0000416.4/OG0000416.2/OG0000416.3/OG0000449.3/OG0000449.1/OG0000449.2/OG0000501.1/OG0000608.1/OG0000608.2/OG0000635.1/OG0000635.2/OG0000745.2/OG0000745.1/OG0000745.3/OG0000833.2/OG0000833.1/OG0000886.1/OG0000886.3/OG0000886.2/OG0001118.1/OG0001118.2/OG0001155.2/OG0001155.1/OG0001193.1/OG0001193.2/OG0001203.2/OG0001203.1/OG0001241.1/OG0001241.2/OG0001397.1/OG0001397.2/OG0001466.2/OG0001466.1/OG0001648.2/OG0001648.1/OG0001680.1/OG0001680.2/OG0001702.2/OG0001702.1/OG0001753.1/OG0001753.2/OG0001780.1/OG0001780.2/OG0001856.2/OG0001856.1/OG0001963.1/OG0001963.2/OG0002180.1/OG0002295.1/OG0002341.1/OG0002351.1/OG0002491.1/OG0002503.1/OG0002585.1/OG0002630.1/OG0002630.2/OG0002772.1/OG0002778.2/OG0002778.1/OG0002790.1/OG0002876.1/OG0002885.1/OG0003145.1/OG0003154.1/OG0003323.1/OG0003327.1/OG0003818.1/OG0004066.1/OG0004152.1/OG0004315.1/OG0004407.1/OG0004791.1/OG0004990.1/OG0005007.1/OG0005072.1/OG0005114.1/OG0005387.1/OG0005519.1/OG0005565.1/OG0005711.1/OG0006248.1/OG0006258.1/OG0006320.1/OG0006338.1/OG0006340.1/OG0006413.1/OG0006641.1/OG0006867.1/OG0008542.1</t>
  </si>
  <si>
    <t>OG0000083.8/OG0000083.1/OG0000083.3/OG0000083.5/OG0000083.6/OG0000083.4/OG0000083.2/OG0000083.7/OG0000316.4/OG0000316.2/OG0000316.5/OG0000316.1/OG0000316.3/OG0000608.1/OG0000608.2/OG0000886.1/OG0000886.3/OG0000886.2/OG0001118.1/OG0001118.2/OG0001193.1/OG0001193.2/OG0001241.1/OG0001241.2/OG0001702.2/OG0001702.1/OG0001856.2/OG0001856.1/OG0002341.1/OG0002491.1/OG0002778.2/OG0002778.1/OG0003145.1/OG0003154.1/OG0003323.1/OG0004066.1/OG0004152.1/OG0004407.1/OG0004791.1/OG0004990.1/OG0005519.1/OG0006338.1/OG0008542.1</t>
  </si>
  <si>
    <t>OG0005295.1/OG0006227.1/OG0006512.1/OG0008034.1/OG0009359.1</t>
  </si>
  <si>
    <t>OG0000054.3/OG0000054.7/OG0000054.6/OG0000054.4/OG0000054.2/OG0000054.1/OG0000054.5/OG0000265.3/OG0000265.1/OG0000265.2/OG0000265.4/OG0000265.5/OG0000501.1/OG0000608.1/OG0000608.2/OG0000745.2/OG0000745.1/OG0000745.3/OG0000833.2/OG0000833.1/OG0001155.2/OG0001155.1/OG0001203.2/OG0001203.1/OG0001466.2/OG0001466.1/OG0001648.2/OG0001648.1/OG0001680.1/OG0001680.2/OG0001780.1/OG0001780.2/OG0001963.1/OG0001963.2/OG0002180.1/OG0002503.1/OG0002585.1/OG0002630.1/OG0002630.2/OG0002772.1/OG0002778.2/OG0002778.1/OG0002790.1/OG0002876.1/OG0003327.1/OG0003818.1/OG0004315.1/OG0005007.1/OG0005072.1/OG0005114.1/OG0005565.1/OG0005711.1/OG0006248.1/OG0006340.1/OG0006641.1/OG0006867.1</t>
  </si>
  <si>
    <t>OG0000247.4/OG0000247.5/OG0000247.1/OG0000247.3/OG0000247.2/OG0000419.4/OG0000419.3/OG0000419.2/OG0000419.1/OG0000543.3/OG0000543.2/OG0000543.4/OG0000543.1/OG0000737.1/OG0000737.3/OG0000737.2/OG0000947.1/OG0000947.2/OG0001305.2/OG0001305.1/OG0002614.1/OG0002621.1/OG0002668.2/OG0002668.1/OG0002949.1/OG0002949.2/OG0003423.1/OG0003730.1/OG0003991.1/OG0004029.1/OG0004138.1/OG0004269.1/OG0004419.1/OG0004653.1/OG0004742.1/OG0004778.1/OG0005013.1/OG0005040.1/OG0005686.1/OG0005852.1/OG0005998.1/OG0006394.1/OG0007638.1/OG0008398.1</t>
  </si>
  <si>
    <t>OG0001157.2/OG0001157.1/OG0001462.1/OG0001462.2/OG0002225.2/OG0002225.1/OG0002491.1/OG0002585.1/OG0002643.1/OG0003112.1/OG0003154.1/OG0003484.1/OG0004077.1/OG0005017.1/OG0005072.1/OG0005584.1</t>
  </si>
  <si>
    <t>OG0004538.1</t>
  </si>
  <si>
    <t>OG0003496.1/OG0003699.1/OG0007766.1</t>
  </si>
  <si>
    <t>OG0000170.2/OG0000170.4/OG0000170.1/OG0000170.3/OG0000305.1/OG0000305.4/OG0000305.2/OG0000305.3/OG0000880.2/OG0000880.1/OG0001169.2/OG0001169.1/OG0001462.1/OG0001462.2/OG0001552.2/OG0001552.1/OG0001793.2/OG0001793.1/OG0002288.1/OG0002288.2/OG0002514.1/OG0002514.2/OG0002614.1/OG0003484.1/OG0004141.1/OG0004538.1/OG0004746.1/OG0004895.1/OG0004943.1/OG0005278.1/OG0005399.1/OG0005543.1/OG0005838.1/OG0007097.1/OG0007215.1</t>
  </si>
  <si>
    <t>OG0004282.1/OG0004945.1/OG0005427.1/OG0007852.1</t>
  </si>
  <si>
    <t>OG0002949.1/OG0002949.2</t>
  </si>
  <si>
    <t>OG0003294.1/OG0003294.2/OG0003509.1/OG0005167.1</t>
  </si>
  <si>
    <t>OG0000192.1/OG0000192.2/OG0000192.5/OG0000192.4/OG0000192.3/OG0000299.2/OG0000299.4/OG0000299.3/OG0000299.1/OG0000322.1/OG0000322.2/OG0000322.4/OG0000322.3/OG0000386.3/OG0000386.1/OG0000386.4/OG0000386.2/OG0000525.3/OG0000525.1/OG0000525.2/OG0001248.1/OG0001248.2/OG0001355.2/OG0001355.1/OG0001397.1/OG0001397.2/OG0001466.2/OG0001466.1/OG0001559.2/OG0001559.1/OG0001648.2/OG0001648.1/OG0001827.2/OG0001827.1/OG0002076.1/OG0002076.2/OG0002585.1/OG0003103.1/OG0003137.1/OG0004678.1/OG0004720.1/OG0007402.1</t>
  </si>
  <si>
    <t>OG0003509.1/OG0005167.1</t>
  </si>
  <si>
    <t>OG0000386.3/OG0000386.1/OG0000386.4/OG0000386.2/OG0001248.1/OG0001248.2/OG0001466.2/OG0001466.1/OG0001827.2/OG0001827.1/OG0003103.1</t>
  </si>
  <si>
    <t>OG0000192.1/OG0000192.2/OG0000192.5/OG0000192.4/OG0000192.3/OG0000299.2/OG0000299.4/OG0000299.3/OG0000299.1/OG0000322.1/OG0000322.2/OG0000322.4/OG0000322.3/OG0000525.3/OG0000525.1/OG0000525.2/OG0001355.2/OG0001355.1/OG0001397.1/OG0001397.2/OG0001466.2/OG0001466.1/OG0001559.2/OG0001559.1/OG0001648.2/OG0001648.1/OG0002585.1/OG0003137.1/OG0004678.1/OG0004720.1/OG0007402.1</t>
  </si>
  <si>
    <t>OG0000741.2/OG0000741.1/OG0000741.3</t>
  </si>
  <si>
    <t>OG0000036.7/OG0000036.3/OG0000036.12/OG0000036.6/OG0000036.11/OG0000036.5/OG0000036.10/OG0000036.8/OG0000036.1/OG0000036.9/OG0000036.4/OG0000036.2/OG0000150.2/OG0000150.4/OG0000150.3/OG0000150.1/OG0000150.5/OG0000187.6/OG0000187.5/OG0000187.4/OG0000187.3/OG0000187.1/OG0000187.2/OG0000375.4/OG0000375.3/OG0000375.2/OG0000375.1/OG0000400.4/OG0000400.1/OG0000400.3/OG0000400.2/OG0000419.4/OG0000419.3/OG0000419.2/OG0000419.1/OG0000449.3/OG0000449.1/OG0000449.2/OG0000456.4/OG0000456.2/OG0000456.3/OG0000456.1/OG0000501.1/OG0000583.2/OG0000583.1/OG0000583.3/OG0000696.1/OG0000696.2/OG0000696.3/OG0000708.2/OG0000708.3/OG0000708.1/OG0000763.1/OG0000763.2/OG0000862.2/OG0000862.1/OG0000884.2/OG0000884.1/OG0000915.1/OG0000915.2/OG0000942.2/OG0000942.3/OG0000942.1/OG0000971.1/OG0000971.2/OG0000971.3/OG0001118.1/OG0001118.2/OG0001157.2/OG0001157.1/OG0001207.2/OG0001207.1/OG0001212.2/OG0001212.1/OG0001229.3/OG0001229.1/OG0001229.2/OG0001243.2/OG0001243.1/OG0001275.2/OG0001275.1/OG0001412.2/OG0001412.1/OG0001416.1/OG0001416.2/OG0001680.1/OG0001680.2/OG0001694.2/OG0001694.1/OG0001706.1/OG0001706.2/OG0001772.2/OG0001772.1/OG0001963.1/OG0001963.2/OG0002024.1/OG0002024.2/OG0002125.1/OG0002154.1/OG0002154.2/OG0002165.1/OG0002241.1/OG0002241.2/OG0002242.2/OG0002242.1/OG0002381.2/OG0002381.1/OG0002493.2/OG0002493.1/OG0002502.1/OG0002513.1/OG0002569.1/OG0002578.1/OG0002585.1/OG0002603.1/OG0002638.1/OG0002739.1/OG0002766.2/OG0002766.1/OG0002873.1/OG0002873.2/OG0002889.1/OG0002889.2/OG0002943.2/OG0002943.1/OG0003049.1/OG0003058.1/OG0003095.1/OG0003219.1/OG0003266.2/OG0003266.1/OG0003291.1/OG0003340.1/OG0003340.2/OG0003655.1/OG0003655.2/OG0003690.1/OG0003704.1/OG0003704.2/OG0003769.1/OG0003831.1/OG0003833.1/OG0003941.1/OG0003947.1/OG0004011.1/OG0004028.1/OG0004047.1/OG0004223.1/OG0004245.1/OG0004389.1/OG0004397.1/OG0004398.1/OG0004404.1/OG0004614.1/OG0004637.1/OG0004750.1/OG0004771.1/OG0004932.1/OG0004955.1/OG0005140.1/OG0005277.1/OG0005278.1/OG0005297.1/OG0005347.1/OG0005365.1/OG0005479.1/OG0005510.1/OG0005528.1/OG0005537.1/OG0005541.1/OG0005694.1/OG0005832.1/OG0005862.1/OG0005926.1/OG0005930.1/OG0006015.1/OG0006041.1/OG0006284.1/OG0006320.1/OG0006375.1/OG0006410.1/OG0006425.1/OG0006722.1/OG0006741.1/OG0006850.1/OG0006918.1/OG0007319.1/OG0007822.1/OG0008000.1</t>
  </si>
  <si>
    <t>OG0000198.3/OG0000198.5/OG0000198.4/OG0000198.2/OG0000198.1/OG0001790.2/OG0001790.1/OG0001825.2/OG0001825.1/OG0002353.1/OG0002660.1/OG0003125.1/OG0003797.1/OG0005897.1/OG0006050.1/OG0006466.1/OG0006712.1/OG0006714.1/OG0007654.1/OG0007744.1/OG0007983.1/OG0008080.1/OG0008170.1/OG0008455.1/OG0008509.1</t>
  </si>
  <si>
    <t>OG0001345.3/OG0001345.2/OG0001345.1/OG0001825.2/OG0001825.1/OG0001851.1/OG0002176.2/OG0002176.1/OG0002259.1/OG0003125.1/OG0003294.1/OG0003294.2/OG0003797.1/OG0004438.1/OG0004712.1/OG0005534.1/OG0006061.1/OG0006475.1/OG0006714.1/OG0006855.1/OG0006872.1/OG0007229.1/OG0007357.1/OG0007622.1/OG0007981.1/OG0008145.1/OG0008170.1/OG0009351.1</t>
  </si>
  <si>
    <t>OG0000074.1/OG0000074.8/OG0000074.3/OG0000074.2/OG0000074.6/OG0000074.5/OG0000074.7/OG0000074.4/OG0000083.8/OG0000083.1/OG0000083.3/OG0000083.5/OG0000083.6/OG0000083.4/OG0000083.2/OG0000083.7/OG0000172.3/OG0000172.4/OG0000172.2/OG0000172.1/OG0000186.3/OG0000186.6/OG0000186.1/OG0000186.4/OG0000186.2/OG0000186.5/OG0000187.6/OG0000187.5/OG0000187.4/OG0000187.3/OG0000187.1/OG0000187.2/OG0000283.4/OG0000283.3/OG0000283.1/OG0000283.2/OG0000344.3/OG0000344.1/OG0000344.4/OG0000344.2/OG0000354.3/OG0000354.2/OG0000354.1/OG0000358.2/OG0000358.1/OG0000358.3/OG0000358.4/OG0000375.4/OG0000375.3/OG0000375.2/OG0000375.1/OG0000389.2/OG0000389.3/OG0000389.1/OG0000391.4/OG0000391.3/OG0000391.1/OG0000391.2/OG0000400.4/OG0000400.1/OG0000400.3/OG0000400.2/OG0000404.1/OG0000404.2/OG0000404.3/OG0000404.4/OG0000419.4/OG0000419.3/OG0000419.2/OG0000419.1/OG0000456.4/OG0000456.2/OG0000456.3/OG0000456.1/OG0000501.1/OG0000525.3/OG0000525.1/OG0000525.2/OG0000526.3/OG0000526.2/OG0000526.1/OG0000567.1/OG0000567.3/OG0000567.2/OG0000614.3/OG0000614.2/OG0000614.1/OG0000667.1/OG0000667.3/OG0000667.2/OG0000696.1/OG0000696.2/OG0000696.3/OG0000707.1/OG0000707.3/OG0000707.2/OG0000708.2/OG0000708.3/OG0000708.1/OG0000712.1/OG0000712.2/OG0000745.2/OG0000745.1/OG0000745.3/OG0000812.1/OG0000812.2/OG0000812.3/OG0000832.1/OG0000832.3/OG0000832.2/OG0000915.1/OG0000915.2/OG0000917.2/OG0000917.1/OG0000971.1/OG0000971.2/OG0000971.3/OG0001149.1/OG0001149.2/OG0001172.2/OG0001172.1/OG0001173.2/OG0001173.1/OG0001193.1/OG0001193.2/OG0001200.2/OG0001200.1/OG0001203.2/OG0001203.1/OG0001207.2/OG0001207.1/OG0001212.2/OG0001212.1/OG0001222.1/OG0001222.2/OG0001257.1/OG0001257.2/OG0001275.2/OG0001275.1/OG0001299.3/OG0001299.2/OG0001299.1/OG0001313.2/OG0001313.1/OG0001420.1/OG0001466.2/OG0001466.1/OG0001510.2/OG0001510.1/OG0001559.2/OG0001559.1/OG0001567.1/OG0001571.3/OG0001571.2/OG0001571.1/OG0001577.2/OG0001577.1/OG0001638.1/OG0001638.2/OG0001648.2/OG0001648.1/OG0001772.2/OG0001772.1/OG0001782.1/OG0001782.2/OG0001838.2/OG0001838.1/OG0001856.2/OG0001856.1/OG0001870.2/OG0001870.1/OG0001935.1/OG0001936.1/OG0001936.2/OG0001945.1/OG0001945.2/OG0001963.1/OG0001963.2/OG0002024.1/OG0002024.2/OG0002101.1/OG0002101.2/OG0002144.1/OG0002144.2/OG0002165.1/OG0002241.1/OG0002241.2/OG0002273.1/OG0002273.2/OG0002298.1/OG0002379.1/OG0002379.2/OG0002380.1/OG0002469.1/OG0002487.1/OG0002493.2/OG0002493.1/OG0002513.1/OG0002578.1/OG0002585.1/OG0002745.1/OG0002745.2/OG0002766.2/OG0002766.1/OG0002824.1/OG0002824.2/OG0002885.1/OG0002918.1/OG0002934.1/OG0002943.2/OG0002943.1/OG0002947.2/OG0002947.1/OG0003028.1/OG0003028.2/OG0003049.1/OG0003061.1/OG0003219.1/OG0003243.1/OG0003259.1/OG0003266.2/OG0003266.1/OG0003291.1/OG0003292.1/OG0003309.1/OG0003336.1/OG0003340.1/OG0003340.2/OG0003496.1/OG0003541.1/OG0003580.1/OG0003698.1/OG0003699.1/OG0003721.1/OG0003730.1/OG0003763.1/OG0003769.1/OG0003849.1/OG0003993.1/OG0004028.1/OG0004103.1/OG0004142.1/OG0004149.1/OG0004155.1/OG0004263.1/OG0004404.1/OG0004407.1/OG0004422.1/OG0004464.1/OG0004628.1/OG0004664.1/OG0004720.1/OG0004726.1/OG0004771.1/OG0004815.1/OG0004930.1/OG0004933.1/OG0004949.1/OG0004957.1/OG0005078.1/OG0005277.1/OG0005347.1/OG0005405.1/OG0005413.1/OG0005432.1/OG0005466.1/OG0005477.1/OG0005491.1/OG0005510.1/OG0005519.1/OG0005528.1/OG0005537.1/OG0005541.1/OG0005559.1/OG0005568.1/OG0005783.1/OG0005786.1/OG0005811.1/OG0005832.1/OG0005900.1/OG0005924.1/OG0005926.1/OG0006015.1/OG0006025.1/OG0006251.1/OG0006274.1/OG0006286.1/OG0006323.1/OG0006338.1/OG0006410.1/OG0006415.1/OG0006425.1/OG0006442.1/OG0006464.1/OG0006490.1/OG0006630.1/OG0006647.1/OG0006656.1/OG0006741.1/OG0006967.1/OG0007591.1/OG0007696.1/OG0007766.1/OG0008028.1</t>
  </si>
  <si>
    <t>OG0001398.1/OG0002676.1/OG0003229.1/OG0003315.1/OG0003315.2/OG0003471.1/OG0003959.1/OG0004706.1/OG0005518.1/OG0006047.1/OG0006082.1/OG0006435.1/OG0006435.2/OG0007264.1/OG0007345.1/OG0008164.1</t>
  </si>
  <si>
    <t>OG0004446.1/OG0005576.1/OG0007366.1/OG0008116.1</t>
  </si>
  <si>
    <t>OG0000140.1/OG0000140.4/OG0000140.2/OG0000140.3/OG0000140.5/OG0000140.6/OG0000140.7/OG0000305.1/OG0000305.4/OG0000305.2/OG0000305.3/OG0000320.4/OG0000320.3/OG0000320.2/OG0000320.1/OG0000320.5/OG0000608.1/OG0000608.2/OG0001003.1/OG0001003.2/OG0001772.2/OG0001772.1/OG0001782.1/OG0001782.2/OG0002359.1/OG0002381.2/OG0002381.1/OG0002607.1/OG0002932.1/OG0003068.1/OG0003190.1/OG0003423.1/OG0003829.1/OG0003953.1/OG0004111.1/OG0004289.1/OG0004637.1/OG0004718.1/OG0004746.1/OG0004749.1/OG0004751.1/OG0005081.1/OG0005318.1/OG0005451.1/OG0005575.1/OG0005678.1/OG0005722.1/OG0005893.1/OG0006342.1/OG0006659.1/OG0006820.1/OG0006873.1</t>
  </si>
  <si>
    <t>OG0001772.2/OG0001772.1/OG0003423.1/OG0003829.1/OG0004718.1/OG0006342.1/OG0006659.1</t>
  </si>
  <si>
    <t>OG0007366.1/OG0008116.1</t>
  </si>
  <si>
    <t>OG0000140.1/OG0000140.4/OG0000140.2/OG0000140.3/OG0000140.5/OG0000140.6/OG0000140.7/OG0000305.1/OG0000305.4/OG0000305.2/OG0000305.3/OG0000320.4/OG0000320.3/OG0000320.2/OG0000320.1/OG0000320.5/OG0000343.4/OG0000343.1/OG0000343.2/OG0000343.3/OG0000608.1/OG0000608.2/OG0001003.1/OG0001003.2/OG0001782.1/OG0001782.2/OG0002101.1/OG0002101.2/OG0002359.1/OG0002381.2/OG0002381.1/OG0002607.1/OG0002932.1/OG0003068.1/OG0003190.1/OG0003693.1/OG0003953.1/OG0004111.1/OG0004289.1/OG0004637.1/OG0004746.1/OG0004749.1/OG0004751.1/OG0005081.1/OG0005318.1/OG0005575.1/OG0005678.1/OG0005722.1/OG0005893.1/OG0005978.1/OG0006229.1/OG0006820.1/OG0006873.1</t>
  </si>
  <si>
    <t>OG0000181.3/OG0000181.5/OG0000181.1/OG0000181.2/OG0000181.4/OG0000383.2/OG0000383.3/OG0000383.1/OG0000418.4/OG0000418.3/OG0000418.2/OG0000418.1/OG0002786.1/OG0003689.1/OG0004693.1/OG0006413.1</t>
  </si>
  <si>
    <t>OG0000383.2/OG0000383.3/OG0000383.1/OG0004693.1/OG0006413.1</t>
  </si>
  <si>
    <t>OG0000187.6/OG0000187.5/OG0000187.4/OG0000187.3/OG0000187.1/OG0000187.2/OG0000707.1/OG0000707.3/OG0000707.2/OG0001713.1/OG0002786.1/OG0003262.1/OG0005950.1</t>
  </si>
  <si>
    <t>OG0004069.1/OG0007074.1</t>
  </si>
  <si>
    <t>OG0000676.3/OG0000676.1/OG0000676.2/OG0002031.2/OG0002031.1/OG0004250.1/OG0004338.1</t>
  </si>
  <si>
    <t>OG0002031.2/OG0002031.1</t>
  </si>
  <si>
    <t>OG0000792.1/OG0000792.2/OG0001514.2/OG0001514.1/OG0002594.2/OG0002594.1/OG0003666.1</t>
  </si>
  <si>
    <t>OG0000792.1/OG0000792.2/OG0001514.2/OG0001514.1/OG0002594.2/OG0002594.1</t>
  </si>
  <si>
    <t>OG0001514.2/OG0001514.1</t>
  </si>
  <si>
    <t>OG0006429.1</t>
  </si>
  <si>
    <t>OG0002032.1/OG0002032.2/OG0002257.2/OG0002257.1/OG0002646.1/OG0004456.1/OG0005031.1/OG0006264.1/OG0006495.1/OG0006708.1</t>
  </si>
  <si>
    <t>OG0000205.5/OG0000205.2/OG0000205.7/OG0000205.3/OG0000205.1/OG0000205.4/OG0000205.6/OG0000396.4/OG0000396.3/OG0000396.1/OG0000396.2/OG0000446.3/OG0000446.2/OG0000446.1/OG0000502.2/OG0000502.1/OG0000502.3/OG0000618.2/OG0000618.1/OG0000618.3/OG0000636.3/OG0000636.1/OG0000636.2/OG0000695.2/OG0000695.3/OG0000695.1/OG0000696.1/OG0000696.2/OG0000696.3/OG0000741.2/OG0000741.1/OG0000741.3/OG0000834.2/OG0000834.1/OG0000862.2/OG0000862.1/OG0000997.1/OG0000997.2/OG0001025.2/OG0001025.1/OG0001025.3/OG0001154.1/OG0001154.2/OG0001222.1/OG0001222.2/OG0001523.1/OG0001523.2/OG0001645.2/OG0001645.1/OG0001694.2/OG0001694.1/OG0001982.1/OG0002167.1/OG0002369.1/OG0002597.1/OG0002597.2/OG0002650.1/OG0002650.2/OG0002656.1/OG0002709.1/OG0002871.1/OG0002954.1/OG0002964.1/OG0003266.2/OG0003266.1/OG0003427.1/OG0003715.1/OG0003731.1/OG0003778.1/OG0003946.1/OG0003961.1/OG0003972.1/OG0004044.1/OG0004068.1/OG0004069.1/OG0004246.1/OG0004288.1/OG0004371.1/OG0004596.1/OG0004614.1/OG0005053.1/OG0005059.1/OG0005913.1/OG0006052.1/OG0006457.1/OG0006519.1/OG0007132.1/OG0007809.1/OG0008106.1/OG0008485.1</t>
  </si>
  <si>
    <t>OG0001795.2/OG0001795.1/OG0005190.1/OG0005605.1/OG0005706.1/OG0008563.1</t>
  </si>
  <si>
    <t>OG0000446.3/OG0000446.2/OG0000446.1/OG0000834.2/OG0000834.1/OG0001694.2/OG0001694.1/OG0003427.1/OG0003731.1/OG0005053.1</t>
  </si>
  <si>
    <t>OG0000377.1/OG0000377.3/OG0000377.2/OG0009154.1/OG0010076.1</t>
  </si>
  <si>
    <t>OG0000133.3/OG0000133.1/OG0000133.4/OG0000133.2/OG0001052.2/OG0001052.1/OG0001149.1/OG0001149.2/OG0001271.2/OG0001271.1/OG0001552.2/OG0001552.1/OG0002064.2/OG0002064.1/OG0003066.1/OG0003292.1/OG0003690.1/OG0004144.1/OG0004568.1/OG0004620.1/OG0004981.1/OG0005464.1/OG0005764.1/OG0005812.1/OG0005932.1/OG0006683.1/OG0007624.1/OG0007787.1/OG0007832.1</t>
  </si>
  <si>
    <t>OG0001271.2/OG0001271.1/OG0003292.1/OG0005464.1/OG0007624.1/OG0007832.1</t>
  </si>
  <si>
    <t>OG0000133.3/OG0000133.1/OG0000133.4/OG0000133.2/OG0001052.2/OG0001052.1/OG0003066.1/OG0003690.1/OG0004144.1/OG0004568.1/OG0005764.1/OG0005932.1/OG0007624.1</t>
  </si>
  <si>
    <t>OG0003424.1</t>
  </si>
  <si>
    <t>OG0001935.1</t>
  </si>
  <si>
    <t>OG0003463.1</t>
  </si>
  <si>
    <t>OG0000140.1/OG0000140.4/OG0000140.2/OG0000140.3/OG0000140.5/OG0000140.6/OG0000140.7/OG0000305.1/OG0000305.4/OG0000305.2/OG0000305.3/OG0000320.4/OG0000320.3/OG0000320.2/OG0000320.1/OG0000320.5/OG0000608.1/OG0000608.2/OG0001003.1/OG0001003.2/OG0001772.2/OG0001772.1/OG0001782.1/OG0001782.2/OG0002359.1/OG0002381.2/OG0002381.1/OG0002472.1/OG0002607.1/OG0002932.1/OG0003068.1/OG0003190.1/OG0003423.1/OG0003829.1/OG0003953.1/OG0004111.1/OG0004289.1/OG0004637.1/OG0004718.1/OG0004746.1/OG0004749.1/OG0004751.1/OG0005081.1/OG0005318.1/OG0005451.1/OG0005575.1/OG0005678.1/OG0005722.1/OG0005893.1/OG0006342.1/OG0006659.1/OG0006819.1/OG0006820.1/OG0006873.1</t>
  </si>
  <si>
    <t>OG0000140.1/OG0000140.4/OG0000140.2/OG0000140.3/OG0000140.5/OG0000140.6/OG0000140.7/OG0000305.1/OG0000305.4/OG0000305.2/OG0000305.3/OG0000320.4/OG0000320.3/OG0000320.2/OG0000320.1/OG0000320.5/OG0000343.4/OG0000343.1/OG0000343.2/OG0000343.3/OG0000608.1/OG0000608.2/OG0001003.1/OG0001003.2/OG0001782.1/OG0001782.2/OG0002101.1/OG0002101.2/OG0002359.1/OG0002381.2/OG0002381.1/OG0002607.1/OG0002932.1/OG0003068.1/OG0003190.1/OG0003693.1/OG0003953.1/OG0004111.1/OG0004289.1/OG0004637.1/OG0004746.1/OG0004749.1/OG0004751.1/OG0005081.1/OG0005318.1/OG0005575.1/OG0005678.1/OG0005722.1/OG0005893.1/OG0005978.1/OG0006229.1/OG0006659.1/OG0006819.1/OG0006820.1/OG0006873.1</t>
  </si>
  <si>
    <t>OG0003454.1/OG0007609.1</t>
  </si>
  <si>
    <t>OG0000386.3/OG0000386.1/OG0000386.4/OG0000386.2/OG0001241.1/OG0001241.2/OG0001248.1/OG0001248.2/OG0002340.1/OG0002340.2/OG0003469.1</t>
  </si>
  <si>
    <t>OG0000785.1/OG0000785.2/OG0000889.2/OG0000889.1/OG0001461.1/OG0001461.2/OG0002284.1/OG0003088.1/OG0003134.1/OG0005083.1/OG0006706.1</t>
  </si>
  <si>
    <t>OG0003134.1</t>
  </si>
  <si>
    <t>OG0003229.1/OG0003447.1/OG0004031.1/OG0005706.1</t>
  </si>
  <si>
    <t>OG0002353.1/OG0002660.1/OG0003688.1/OG0006786.1/OG0008022.1</t>
  </si>
  <si>
    <t>OG0000283.4/OG0000283.3/OG0000283.1/OG0000283.2/OG0000320.4/OG0000320.3/OG0000320.2/OG0000320.1/OG0000320.5/OG0000334.3/OG0000334.1/OG0000334.4/OG0000334.2/OG0000400.4/OG0000400.1/OG0000400.3/OG0000400.2/OG0000507.1/OG0000507.2/OG0000521.2/OG0000521.1/OG0000521.3/OG0000614.3/OG0000614.2/OG0000614.1/OG0000696.1/OG0000696.2/OG0000696.3/OG0000917.2/OG0000917.1/OG0000947.1/OG0000947.2/OG0001169.2/OG0001169.1/OG0001262.2/OG0001262.1/OG0001543.2/OG0001543.1/OG0001870.2/OG0001870.1/OG0002077.2/OG0002077.1/OG0002380.1/OG0002492.1/OG0002746.1/OG0002899.1/OG0003090.1/OG0003266.2/OG0003266.1/OG0003551.1/OG0004428.1/OG0004749.1/OG0005081.1/OG0005339.1/OG0005446.1</t>
  </si>
  <si>
    <t>OG0000400.4/OG0000400.1/OG0000400.3/OG0000400.2/OG0000507.1/OG0000507.2/OG0000917.2/OG0000917.1/OG0000947.1/OG0000947.2/OG0001262.2/OG0001262.1/OG0001870.2/OG0001870.1/OG0002746.1/OG0003090.1/OG0003551.1/OG0004749.1/OG0005081.1/OG0005339.1</t>
  </si>
  <si>
    <t>OG0001362.2/OG0001362.1/OG0003672.1/OG0006855.1</t>
  </si>
  <si>
    <t>OG0000386.3/OG0000386.1/OG0000386.4/OG0000386.2/OG0000746.1/OG0000746.2/OG0000812.1/OG0000812.2/OG0000812.3/OG0000947.1/OG0000947.2/OG0001248.1/OG0001248.2/OG0001262.2/OG0001262.1/OG0001305.2/OG0001305.1/OG0002047.1/OG0002047.2/OG0002469.1/OG0002732.1/OG0002957.1/OG0003137.1/OG0003262.1/OG0003558.1/OG0003730.1/OG0004294.1/OG0004388.1/OG0005282.1/OG0005362.1/OG0005399.1/OG0005983.1/OG0006379.1/OG0007085.1/OG0007130.1</t>
  </si>
  <si>
    <t>OG0001662.2/OG0001662.1/OG0001862.2/OG0001862.1/OG0001924.1/OG0001940.1/OG0002019.1/OG0002032.1/OG0002032.2/OG0002145.1/OG0002257.2/OG0002257.1/OG0002270.1/OG0002270.2/OG0002633.1/OG0002952.2/OG0002952.1/OG0003125.1/OG0003151.1/OG0003160.1/OG0003220.1/OG0003257.1/OG0003335.1/OG0003415.1/OG0003596.1/OG0003729.1/OG0004096.1/OG0004278.1/OG0004280.1/OG0004410.1/OG0004456.1/OG0004488.1/OG0004598.1/OG0004698.1/OG0004702.1/OG0004737.1/OG0004744.1/OG0004779.1/OG0004795.1/OG0005034.1/OG0005056.1/OG0005060.1/OG0005075.1/OG0005113.1/OG0005340.1/OG0005376.1/OG0005422.1/OG0005534.1/OG0005829.1/OG0005897.1/OG0006064.1/OG0006253.1/OG0006257.1/OG0006495.1/OG0006654.1/OG0006735.1/OG0006750.1/OG0006781.1/OG0006857.1/OG0007281.1/OG0007387.1/OG0007782.1/OG0007791.1/OG0007826.1/OG0008011.1/OG0008019.1/OG0008056.1/OG0008098.1/OG0008165.1/OG0008519.1/OG0008552.1/OG0008853.1/OG0009053.1/OG0009699.1/OG0010621.1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</si>
  <si>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0000402.2/OG0000402.3/OG0000402.1/OG0000403.2/OG0000403.1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0000521.2/OG0000521.1/OG0000521.3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0000671.3/OG0000671.1/OG0000671.2/OG0000696.1/OG0000696.2/OG0000696.3/OG0000704.2/OG0000704.1/OG0000704.3/OG0000710.3/OG0000710.1/OG0000710.2/OG0000711.3/OG0000711.1/OG0000711.2/OG0000737.1/OG0000737.3/OG0000737.2/OG0000756.1/OG0000770.2/OG0000770.1/OG0000772.1/OG0000772.2/OG0000782.1/OG0000782.3/OG0000782.2/OG0000795.1/OG0000795.2/OG0000812.1/OG0000812.2/OG0000812.3/OG0000828.1/OG0000828.2/OG0000866.3/OG0000866.2/OG0000866.1/OG0000868.2/OG0000868.1/OG0000868.3/OG0000883.1/OG0000883.2/OG0000883.3/OG0000893.1/OG0000893.2/OG0000897.2/OG0000897.1/OG0000935.2/OG0000935.1/OG0000945.1/OG0000945.2/OG0000952.2/OG0000952.1/OG0000972.1/OG0000972.2/OG0000992.1/OG0000992.2/OG0001004.2/OG0001004.1/OG0001006.1/OG0001006.2/OG0001018.2/OG0001018.3/OG0001018.1/OG0001021.1/OG0001033.2/OG0001033.1/OG0001050.2/OG0001050.1/OG0001055.1/OG0001055.2/OG0001087.1/OG0001087.2/OG0001120.2/OG0001120.1/OG0001127.2/OG0001127.1/OG0001128.1/OG0001128.2/OG0001158.2/OG0001158.1/OG0001162.1/OG0001162.2/OG0001167.1/OG0001167.2/OG0001169.2/OG0001169.1/OG0001170.2/OG0001170.1/OG0001173.2/OG0001173.1/OG0001193.1/OG0001193.2/OG0001222.1/OG0001222.2/OG0001223.1/OG0001223.2/OG0001247.1/OG0001247.2/OG0001259.2/OG0001259.1/OG0001271.2/OG0001271.1/OG0001276.2/OG0001276.1/OG0001326.1/OG0001342.2/OG0001342.1/OG0001358.1/OG0001358.2/OG0001365.2/OG0001365.1/OG0001395.2/OG0001395.1/OG0001420.1/OG0001421.2/OG0001421.1/OG0001467.2/OG0001467.1/OG0001509.2/OG0001509.1/OG0001512.1/OG0001512.2/OG0001514.2/OG0001514.1/OG0001523.1/OG0001523.2/OG0001543.2/OG0001543.1/OG0001569.1/OG0001578.2/OG0001578.1/OG0001597.1/OG0001597.2/OG0001607.2/OG0001607.1/OG0001631.2/OG0001631.1/OG0001635.1/OG0001639.1/OG0001639.2/OG0001640.1/OG0001640.2/OG0001661.1/OG0001661.2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0002040.2/OG0002040.1/OG0002056.1/OG0002067.1/OG0002071.1/OG0002071.2/OG0002075.2/OG0002075.1/OG0002076.1/OG0002076.2/OG0002107.2/OG0002107.1/OG0002108.1/OG0002120.1/OG0002120.2/OG0002142.1/OG0002142.2/OG0002146.1/OG0002164.2/OG0002164.1/OG0002174.1/OG0002178.1/OG0002178.2/OG0002179.1/OG0002232.1/OG0002236.1/OG0002236.2/OG0002237.1/OG0002267.1/OG0002343.1/OG0002343.2/OG0002350.1/OG0002350.2/OG0002364.1/OG0002364.2/OG0002375.1/OG0002377.1/OG0002377.2/OG0002384.1/OG0002387.1/OG0002403.2/OG0002403.1/OG0002409.1/OG0002413.1/OG0002460.1/OG0002464.1/OG0002464.2/OG0002466.1/OG0002469.1/OG0002475.1/OG0002477.1/OG0002482.1/OG0002515.1/OG0002557.2/OG0002557.1/OG0002572.1/OG0002575.1/OG0002591.1/OG0002601.1/OG0002615.1/OG0002623.2/OG0002623.1/OG0002626.1/OG0002643.1/OG0002668.2/OG0002668.1/OG0002670.1/OG0002730.1/OG0002731.2/OG0002731.1/OG0002743.1/OG0002743.2/OG0002746.1/OG0002748.1/OG0002754.1/OG0002774.2/OG0002774.1/OG0002790.1/OG0002794.2/OG0002794.1/OG0002797.1/OG0002798.1/OG0002798.2/OG0002804.1/OG0002812.1/OG0002825.2/OG0002825.1/OG0002867.2/OG0002867.1/OG0002874.1/OG0002887.1/OG0002887.2/OG0002916.1/OG0002926.1/OG0002934.1/OG0002943.2/OG0002943.1/OG0002946.1/OG0002949.1/OG0002949.2/OG0002955.1/OG0003029.1/OG0003031.1/OG0003054.1/OG0003068.1/OG0003116.1/OG0003146.1/OG0003218.1/OG0003243.1/OG0003266.2/OG0003266.1/OG0003270.1/OG0003276.1/OG0003277.1/OG0003333.1/OG0003343.1/OG0003425.1/OG0003456.1/OG0003481.1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0003703.1/OG0003718.1/OG0003721.1/OG0003750.1/OG0003752.1/OG0003774.1/OG0003775.1/OG0003779.1/OG0003798.1/OG0003799.1/OG0003801.1/OG0003829.1/OG0003855.1/OG0003919.1/OG0003945.1/OG0003952.1/OG0003961.1/OG0003963.1/OG0003969.1/OG0003972.1/OG0003973.1/OG0003990.1/OG0003997.1/OG0004000.1/OG0004016.1/OG0004017.1/OG0004033.1/OG0004038.1/OG0004042.1/OG0004044.1/OG0004047.1/OG0004069.1/OG0004085.1/OG0004108.1/OG0004112.1/OG0004112.2/OG0004125.1/OG0004130.1/OG0004138.1/OG0004139.1/OG0004155.1/OG0004204.1/OG0004238.1/OG0004251.1/OG0004260.1/OG0004269.1/OG0004281.1/OG0004287.1/OG0004289.1/OG0004292.1/OG0004294.1/OG0004300.1/OG0004306.1/OG0004309.1/OG0004333.1/OG0004335.1/OG0004338.1/OG0004351.1/OG0004354.1/OG0004357.1/OG0004363.1/OG0004365.1/OG0004387.1/OG0004391.1/OG0004404.1/OG0004408.1/OG0004425.1/OG0004433.1/OG0004439.1/OG0004451.1/OG0004455.1/OG0004469.1/OG0004480.1/OG0004493.1/OG0004544.1/OG0004568.1/OG0004579.1/OG0004596.1/OG0004618.1/OG0004632.1/OG0004634.1/OG0004636.1/OG0004653.1/OG0004656.1/OG0004662.1/OG0004665.1/OG0004690.1/OG0004691.1/OG0004711.1/OG0004726.1/OG0004729.1/OG0004735.1/OG0004742.1/OG0004768.1/OG0004778.1/OG0004785.1/OG0004796.1/OG0004811.1/OG0004815.1/OG0004883.1/OG0004904.1/OG0004908.1/OG0004918.1/OG0004952.1/OG0004992.1/OG0005013.1/OG0005035.1/OG0005073.1/OG0005091.1/OG0005120.1/OG0005134.1/OG0005158.1/OG0005159.1/OG0005168.1/OG0005238.1/OG0005243.1/OG0005284.1/OG0005297.1/OG0005330.1/OG0005347.1/OG0005367.1/OG0005382.1/OG0005391.1/OG0005397.1/OG0005406.1/OG0005413.1/OG0005432.1/OG0005434.1/OG0005454.1/OG0005466.1/OG0005469.1/OG0005472.1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0005813.1/OG0005815.1/OG0005819.1/OG0005821.1/OG0005852.1/OG0005867.1/OG0005871.1/OG0005893.1/OG0005913.1/OG0005963.1/OG0005980.1/OG0005998.1/OG0006033.1/OG0006052.1/OG0006248.1/OG0006305.1/OG0006307.1/OG0006319.1/OG0006321.1/OG0006366.1/OG0006381.1/OG0006382.1/OG0006394.1/OG0006439.1/OG0006465.1/OG0006486.1/OG0006503.1/OG0006515.1/OG0006626.1/OG0006671.1/OG0006727.1/OG0006741.1/OG0006751.1/OG0006752.1/OG0006774.1/OG0006778.1/OG0006820.1/OG0006837.1/OG0006873.1/OG0006889.1/OG0006894.1/OG0006901.1/OG0006913.1/OG0006918.1/OG0006919.1/OG0006931.1/OG0006933.1/OG0007063.1/OG0007074.1/OG0007098.1/OG0007195.1/OG0007197.1/OG0007241.1/OG0007243.1/OG0007280.1/OG0007282.1/OG0007301.1/OG0007319.1/OG0007349.1/OG0007372.1/OG0007608.1/OG0007638.1/OG0007719.1/OG0007766.1/OG0007768.1/OG0007820.1/OG0007980.1/OG0007998.1/OG0008008.1/OG0008053.1/OG0008071.1/OG0008130.1/OG0008140.1/OG0008490.1/OG0008508.1/OG0008560.1/OG0008782.1/OG0009051.1/OG0009116.1</t>
  </si>
  <si>
    <t>OG0000266.6/OG0000266.3/OG0000266.5/OG0000266.1/OG0000266.2/OG0000266.4/OG0001000.1/OG0001000.2/OG0001920.1/OG0002011.1/OG0002011.2/OG0002181.1/OG0002181.2/OG0002186.1/OG0002287.1/OG0002527.1/OG0002593.1/OG0002658.1/OG0002817.2/OG0002817.1/OG0002831.1/OG0002905.1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0005548.1/OG0005572.1/OG0005596.1/OG0005606.1/OG0005695.1/OG0005776.1/OG0005822.1/OG0006184.1/OG0006389.1/OG0006392.1/OG0006412.1/OG0006594.1/OG0006836.1/OG0006883.1/OG0007144.1/OG0007344.1/OG0007441.1/OG0007594.1/OG0007602.1/OG0008269.1/OG0009738.1/OG0010076.1</t>
  </si>
  <si>
    <t>OG0000550.1/OG0000550.3/OG0000550.2/OG0001045.2/OG0001045.1/OG0002747.1/OG0002767.1/OG0002826.1/OG0002826.2/OG0003096.1/OG0003097.1/OG0005569.1/OG0006622.1/OG0008191.1</t>
  </si>
  <si>
    <t>OG0000130.5/OG0000130.4/OG0000130.7/OG0000130.6/OG0000130.3/OG0000130.2/OG0000130.1/OG0000208.2/OG0000208.1/OG0000208.4/OG0000208.3/OG0000224.5/OG0000224.3/OG0000224.4/OG0000224.2/OG0000224.1/OG0000224.6/OG0000257.3/OG0000257.1/OG0000257.2/OG0000322.1/OG0000322.2/OG0000322.4/OG0000322.3/OG0000339.3/OG0000339.2/OG0000339.4/OG0000339.1/OG0000353.1/OG0000353.4/OG0000353.3/OG0000353.2/OG0000356.4/OG0000356.1/OG0000356.2/OG0000356.3/OG0000403.2/OG0000403.1/OG0000418.4/OG0000418.3/OG0000418.2/OG0000418.1/OG0000484.2/OG0000484.1/OG0000484.3/OG0000539.2/OG0000539.1/OG0000539.3/OG0000567.1/OG0000567.3/OG0000567.2/OG0000608.1/OG0000608.2/OG0000729.2/OG0000729.1/OG0000868.2/OG0000868.1/OG0000868.3/OG0000889.2/OG0000889.1/OG0000917.2/OG0000917.1/OG0000947.1/OG0000947.2/OG0001393.1/OG0001393.2/OG0001610.1/OG0001692.2/OG0001692.1/OG0001718.1/OG0001779.1/OG0001834.1/OG0001923.1/OG0001923.2/OG0001944.1/OG0001956.1/OG0002077.2/OG0002077.1/OG0002149.2/OG0002149.1/OG0002161.1/OG0002161.2/OG0002265.1/OG0002265.2/OG0002655.2/OG0002655.1/OG0002667.1/OG0002947.2/OG0002947.1/OG0003112.1/OG0003137.1/OG0003145.1/OG0003163.1/OG0003273.1/OG0003295.1/OG0003345.1/OG0003573.1/OG0003822.1/OG0004073.1/OG0004127.1/OG0004284.1/OG0004568.1/OG0004610.1/OG0004693.1/OG0004724.1/OG0005491.1/OG0006221.1/OG0006293.1/OG0006413.1/OG0006440.1/OG0008363.1</t>
  </si>
  <si>
    <t>OG0000224.5/OG0000224.3/OG0000224.4/OG0000224.2/OG0000224.1/OG0000224.6/OG0000322.1/OG0000322.2/OG0000322.4/OG0000322.3/OG0000339.3/OG0000339.2/OG0000339.4/OG0000339.1/OG0000947.1/OG0000947.2/OG0001718.1/OG0003137.1/OG0006293.1</t>
  </si>
  <si>
    <t>OG0001251.2/OG0001251.1/OG0001768.1/OG0003164.1/OG0003435.1/OG0004069.1/OG0004538.1/OG0008490.1</t>
  </si>
  <si>
    <t>OG0001251.2/OG0001251.1/OG0003164.1/OG0004069.1/OG0008490.1</t>
  </si>
  <si>
    <t>OG0004301.1</t>
  </si>
  <si>
    <t>OG0000331.1/OG0000331.3/OG0000331.2/OG0000331.4/OG0000400.4/OG0000400.1/OG0000400.3/OG0000400.2/OG0000631.2/OG0000631.1/OG0000631.3/OG0001052.2/OG0001052.1/OG0001175.2/OG0001175.1/OG0001342.2/OG0001342.1/OG0001768.1/OG0005154.1/OG0005838.1/OG0006041.1/OG0006659.1</t>
  </si>
  <si>
    <t>OG0000331.1/OG0000331.3/OG0000331.2/OG0000331.4/OG0000631.2/OG0000631.1/OG0000631.3/OG0001052.2/OG0001052.1/OG0001175.2/OG0001175.1/OG0001768.1/OG0005154.1/OG0006041.1/OG0006659.1</t>
  </si>
  <si>
    <t>OG0000386.3/OG0000386.1/OG0000386.4/OG0000386.2/OG0001248.1/OG0001248.2/OG0001652.1/OG0001652.2/OG0001697.2/OG0001697.1/OG0004563.1/OG0005043.1</t>
  </si>
  <si>
    <t>OG0000386.3/OG0000386.1/OG0000386.4/OG0000386.2/OG0001248.1/OG0001248.2/OG0001697.2/OG0001697.1</t>
  </si>
  <si>
    <t>OG0001704.2/OG0001704.1</t>
  </si>
  <si>
    <t>OG0001275.2/OG0001275.1/OG0005510.1</t>
  </si>
  <si>
    <t>OG0004319.1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</si>
  <si>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0000045.12/OG0000045.7/OG0000045.11/OG0000045.2/OG0000045.4/OG0000045.13/OG0000045.10/OG0000045.9/OG0000045.8/OG0000045.6/OG0000045.3/OG0000045.5/OG0000045.1/OG0000103.5/OG0000103.8/OG0000103.7/OG0000103.2/OG0000103.6/OG0000103.1/OG0000103.9/OG0000103.3/OG0000103.4/OG0000155.5/OG0000155.4/OG0000155.3/OG0000155.1/OG0000155.6/OG0000155.2/OG0000178.3/OG0000178.6/OG0000178.4/OG0000178.5/OG0000178.1/OG0000178.2/OG0000237.2/OG0000237.1/OG0000237.3/OG0000237.4/OG0000237.5/OG0000291.3/OG0000291.4/OG0000291.2/OG0000291.1/OG0000306.4/OG0000306.1/OG0000306.2/OG0000306.3/OG0000458.1/OG0000458.3/OG0000458.4/OG0000458.2/OG0000508.3/OG0000508.1/OG0000508.2/OG0000597.1/OG0000597.2/OG0000597.3/OG0000616.2/OG0000616.1/OG0000616.3/OG0000673.2/OG0000673.1/OG0000895.1/OG0000895.2/OG0000969.1/OG0000969.2/OG0001054.1/OG0001054.2/OG0001272.2/OG0001272.1/OG0001314.1/OG0001314.2/OG0001754.1/OG0001754.2/OG0002219.1/OG0002266.1/OG0003299.1/OG0004001.1/OG0004131.1/OG0005553.1/OG0006297.1/OG0006891.1</t>
  </si>
  <si>
    <t>OG0000133.3/OG0000133.1/OG0000133.4/OG0000133.2/OG0000187.6/OG0000187.5/OG0000187.4/OG0000187.3/OG0000187.1/OG0000187.2/OG0000334.3/OG0000334.1/OG0000334.4/OG0000334.2/OG0000375.4/OG0000375.3/OG0000375.2/OG0000375.1/OG0000501.1/OG0000608.1/OG0000608.2/OG0000704.2/OG0000704.1/OG0000704.3/OG0000707.1/OG0000707.3/OG0000707.2/OG0001271.2/OG0001271.1/OG0001607.2/OG0001607.1/OG0001713.1/OG0001782.1/OG0001782.2/OG0001935.1/OG0001945.1/OG0001945.2/OG0002298.1/OG0002342.1/OG0002342.2/OG0002381.2/OG0002381.1/OG0002469.1/OG0002557.2/OG0002557.1/OG0002569.1/OG0002786.1/OG0002934.1/OG0003111.1/OG0003259.1/OG0003262.1/OG0003423.1/OG0003567.1/OG0004283.1/OG0004333.1/OG0004341.1/OG0004471.1/OG0004628.1/OG0005035.1/OG0005080.1/OG0005913.1/OG0005950.1/OG0006481.1/OG0006765.1/OG0007319.1/OG0007354.1</t>
  </si>
  <si>
    <t>OG0002353.1/OG0003542.1/OG0003735.1/OG0007236.1</t>
  </si>
  <si>
    <t>OG0000334.3/OG0000334.1/OG0000334.4/OG0000334.2/OG0000375.4/OG0000375.3/OG0000375.2/OG0000375.1/OG0000704.2/OG0000704.1/OG0000704.3/OG0002557.2/OG0002557.1/OG0004283.1/OG0004471.1/OG0004628.1</t>
  </si>
  <si>
    <t>OG0002353.1/OG0003542.1</t>
  </si>
  <si>
    <t>OG0000133.3/OG0000133.1/OG0000133.4/OG0000133.2/OG0000187.6/OG0000187.5/OG0000187.4/OG0000187.3/OG0000187.1/OG0000187.2/OG0000501.1/OG0000707.1/OG0000707.3/OG0000707.2/OG0001271.2/OG0001271.1/OG0001713.1/OG0001935.1/OG0002298.1/OG0002342.1/OG0002342.2/OG0002569.1/OG0002786.1/OG0002934.1/OG0003262.1/OG0003567.1/OG0004333.1/OG0005035.1/OG0005950.1/OG0006481.1/OG0006765.1/OG0007319.1</t>
  </si>
  <si>
    <t>OG0000083.8/OG0000083.1/OG0000083.3/OG0000083.5/OG0000083.6/OG0000083.4/OG0000083.2/OG0000083.7/OG0001193.1/OG0001193.2</t>
  </si>
  <si>
    <t>OG0004069.1/OG0008490.1</t>
  </si>
  <si>
    <t>OG0000320.4/OG0000320.3/OG0000320.2/OG0000320.1/OG0000320.5/OG0003098.1/OG0003791.1/OG0004437.1/OG0005877.1/OG0006340.1</t>
  </si>
  <si>
    <t>OG0000419.4/OG0000419.3/OG0000419.2/OG0000419.1/OG0002668.2/OG0002668.1/OG0004038.1/OG0004269.1/OG0005405.1/OG0005686.1/OG0005998.1/OG0006279.1/OG0006394.1/OG0007638.1</t>
  </si>
  <si>
    <t>OG0000419.4/OG0000419.3/OG0000419.2/OG0000419.1/OG0002668.2/OG0002668.1/OG0004269.1/OG0006394.1/OG0007638.1</t>
  </si>
  <si>
    <t>OG0000299.2/OG0000299.4/OG0000299.3/OG0000299.1/OG0001559.2/OG0001559.1/OG0001620.1/OG0002009.1/OG0002009.2/OG0005581.1/OG0005691.1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</si>
  <si>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0000709.3/OG0000709.1/OG0000709.2/OG0000881.2/OG0000881.3/OG0000881.1/OG0002481.1/OG0002974.1/OG0003142.1/OG0003547.1/OG0003695.1/OG0003791.1</t>
  </si>
  <si>
    <t>OG0000031.13/OG0000031.5/OG0000031.16/OG0000031.1/OG0000031.4/OG0000031.14/OG0000031.8/OG0000031.9/OG0000031.10/OG0000031.2/OG0000031.6/OG0000031.7/OG0000031.12/OG0000031.15/OG0000031.3/OG0000031.11/OG0000031.17/OG0000114.2/OG0000114.1/OG0000114.3/OG0000114.5/OG0000114.4/OG0000709.3/OG0000709.1/OG0000709.2/OG0002481.1/OG0002974.1/OG0003142.1/OG0003547.1/OG0003791.1</t>
  </si>
  <si>
    <t>OG0000386.3/OG0000386.1/OG0000386.4/OG0000386.2/OG0001248.1/OG0001248.2/OG0001305.2/OG0001305.1/OG0002469.1/OG0002957.1/OG0003137.1/OG0004388.1/OG0005282.1/OG0005399.1/OG0007085.1/OG0007130.1</t>
  </si>
  <si>
    <t>OG0003672.1/OG0006855.1</t>
  </si>
  <si>
    <t>OG0000746.1/OG0000746.2/OG0000812.1/OG0000812.2/OG0000812.3/OG0000947.1/OG0000947.2/OG0001262.2/OG0001262.1/OG0002047.1/OG0002047.2/OG0002732.1/OG0003137.1/OG0003262.1/OG0003558.1/OG0003730.1/OG0004294.1/OG0005362.1/OG0005983.1</t>
  </si>
  <si>
    <t>OG0003280.1</t>
  </si>
  <si>
    <t>OG0000187.6/OG0000187.5/OG0000187.4/OG0000187.3/OG0000187.1/OG0000187.2/OG0000707.1/OG0000707.3/OG0000707.2/OG0001713.1/OG0001945.1/OG0001945.2/OG0002342.1/OG0002342.2/OG0002786.1/OG0003262.1/OG0005950.1</t>
  </si>
  <si>
    <t>OG0000187.6/OG0000187.5/OG0000187.4/OG0000187.3/OG0000187.1/OG0000187.2/OG0000707.1/OG0000707.3/OG0000707.2/OG0001713.1/OG0002342.1/OG0002342.2/OG0002786.1/OG0003262.1/OG0005950.1</t>
  </si>
  <si>
    <t>OG0000047.2/OG0000047.3/OG0000047.7/OG0000047.1/OG0000047.4/OG0000047.5/OG0000047.6/OG0000126.3/OG0000126.2/OG0000126.8/OG0000126.6/OG0000126.5/OG0000126.1/OG0000126.4/OG0000126.7/OG0000208.2/OG0000208.1/OG0000208.4/OG0000208.3/OG0000247.4/OG0000247.5/OG0000247.1/OG0000247.3/OG0000247.2/OG0000299.2/OG0000299.4/OG0000299.3/OG0000299.1/OG0000351.4/OG0000351.3/OG0000351.1/OG0000351.2/OG0000356.4/OG0000356.1/OG0000356.2/OG0000356.3/OG0000416.1/OG0000416.4/OG0000416.2/OG0000416.3/OG0000418.4/OG0000418.3/OG0000418.2/OG0000418.1/OG0000419.4/OG0000419.3/OG0000419.2/OG0000419.1/OG0000449.3/OG0000449.1/OG0000449.2/OG0000541.1/OG0000541.2/OG0000541.3/OG0000571.3/OG0000571.1/OG0000571.2/OG0000704.2/OG0000704.1/OG0000704.3/OG0000785.1/OG0000785.2/OG0000832.1/OG0000832.3/OG0000832.2/OG0000889.2/OG0000889.1/OG0000938.1/OG0000938.3/OG0000938.2/OG0001162.1/OG0001162.2/OG0001171.2/OG0001171.1/OG0001241.1/OG0001241.2/OG0001249.1/OG0001262.2/OG0001262.1/OG0001266.2/OG0001266.1/OG0001275.2/OG0001275.1/OG0001313.2/OG0001313.1/OG0001368.2/OG0001368.1/OG0001397.1/OG0001397.2/OG0001420.1/OG0001509.2/OG0001509.1/OG0001648.2/OG0001648.1/OG0001702.2/OG0001702.1/OG0001753.1/OG0001753.2/OG0001772.2/OG0001772.1/OG0001858.1/OG0001936.1/OG0001936.2/OG0002108.1/OG0002180.1/OG0002225.2/OG0002225.1/OG0002236.1/OG0002236.2/OG0002284.1/OG0002341.1/OG0002351.1/OG0002366.1/OG0002366.2/OG0002381.2/OG0002381.1/OG0002411.1/OG0002475.1/OG0002491.1/OG0002492.1/OG0002509.2/OG0002509.1/OG0002553.1/OG0002578.1/OG0002586.1/OG0002586.2/OG0002649.1/OG0002876.1/OG0002932.1/OG0003137.1/OG0003145.1/OG0003154.1/OG0003276.1/OG0003287.1/OG0003320.1/OG0003460.1/OG0003463.1/OG0003581.1/OG0003655.1/OG0003655.2/OG0003730.1/OG0003818.1/OG0003821.1/OG0003844.1/OG0004066.1/OG0004106.1/OG0004283.1/OG0004428.1/OG0004429.1/OG0004448.1/OG0004609.1/OG0004791.1/OG0004948.1/OG0005017.1/OG0005043.1/OG0005072.1/OG0005508.1/OG0005737.1/OG0005867.1/OG0005930.1/OG0006217.1/OG0006251.1/OG0006258.1/OG0006441.1/OG0006867.1/OG0006913.1/OG0007091.1/OG0007130.1</t>
  </si>
  <si>
    <t>OG0000533.2/OG0000533.3/OG0000533.4/OG0000533.1/OG0006440.1</t>
  </si>
  <si>
    <t>OG0003292.1/OG0003690.1/OG0005764.1</t>
  </si>
  <si>
    <t>OG0003690.1/OG0005764.1</t>
  </si>
  <si>
    <t>OG0001356.1/OG0001356.2/OG0002020.2/OG0002020.1/OG0003554.1/OG0004272.1/OG0004679.1/OG0005721.1/OG0006468.1/OG0006703.1/OG0006942.1</t>
  </si>
  <si>
    <t>OG0000046.8/OG0000046.2/OG0000046.5/OG0000046.6/OG0000046.4/OG0000046.11/OG0000046.1/OG0000046.7/OG0000046.9/OG0000046.3/OG0000046.10/OG0000812.1/OG0000812.2/OG0000812.3/OG0004029.1/OG0004301.1/OG0005103.1</t>
  </si>
  <si>
    <t>OG0000046.8/OG0000046.2/OG0000046.5/OG0000046.6/OG0000046.4/OG0000046.11/OG0000046.1/OG0000046.7/OG0000046.9/OG0000046.3/OG0000046.10/OG0000812.1/OG0000812.2/OG0000812.3/OG0001716.1/OG0001716.2/OG0002569.1/OG0002586.1/OG0002586.2/OG0004029.1/OG0004301.1/OG0004975.1/OG0005081.1/OG0005103.1</t>
  </si>
  <si>
    <t>OG0004388.1/OG0005282.1</t>
  </si>
  <si>
    <t>OG0001945.1/OG0001945.2/OG0002342.1/OG0002342.2</t>
  </si>
  <si>
    <t>OG0002342.1/OG0002342.2</t>
  </si>
  <si>
    <t>OG0002145.1/OG0002148.1/OG0002148.2/OG0003125.1/OG0003220.1/OG0004312.1/OG0004431.1/OG0006064.1/OG0006750.1/OG0007796.1</t>
  </si>
  <si>
    <t>OG0000074.1/OG0000074.8/OG0000074.3/OG0000074.2/OG0000074.6/OG0000074.5/OG0000074.7/OG0000074.4/OG0000226.1/OG0000226.2/OG0000226.5/OG0000226.4/OG0000226.6/OG0000226.3/OG0000232.4/OG0000232.2/OG0000232.5/OG0000232.1/OG0000232.3/OG0000367.2/OG0000367.1/OG0000367.3/OG0000367.4/OG0000671.3/OG0000671.1/OG0000671.2/OG0001247.1/OG0001247.2/OG0001661.1/OG0001661.2/OG0001936.1/OG0001936.2/OG0001979.1/OG0002040.2/OG0002040.1/OG0002384.1/OG0002413.1/OG0002460.1/OG0002466.1/OG0002477.1/OG0002557.2/OG0002557.1/OG0002591.1/OG0002916.1/OG0003522.1/OG0003523.1/OG0003801.1/OG0003855.1/OG0004249.1/OG0004351.1/OG0004365.1/OG0004404.1/OG0004815.1/OG0005413.1/OG0005466.1/OG0005507.1/OG0005521.1/OG0006366.1/OG0006889.1/OG0007098.1/OG0007251.1/OG0007312.1/OG0007372.1/OG0007980.1/OG0008426.1</t>
  </si>
  <si>
    <t>OG0001462.1/OG0001462.2/OG0001552.2/OG0001552.1/OG0001793.2/OG0001793.1/OG0002514.1/OG0002514.2/OG0002614.1/OG0002809.2/OG0002809.1/OG0003112.1/OG0003473.1/OG0003484.1/OG0004301.1/OG0004943.1/OG0005359.1/OG0005465.1/OG0005543.1/OG0005838.1/OG0006188.1/OG0006288.1/OG0006340.1/OG0007097.1/OG0007215.1/OG0008398.1</t>
  </si>
  <si>
    <t>OG0001609.1/OG0001974.1</t>
  </si>
  <si>
    <t>OG0001626.1/OG0001626.2/OG0002658.1/OG0002830.1</t>
  </si>
  <si>
    <t>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0000214.1/OG0000214.3/OG0000214.4/OG0000214.2/OG0000214.5/OG0000351.4/OG0000351.3/OG0000351.1/OG0000351.2/OG0000404.1/OG0000404.2/OG0000404.3/OG0000404.4/OG0000436.3/OG0000436.1/OG0000436.2/OG0000590.2/OG0000590.1/OG0000590.3/OG0000608.1/OG0000608.2/OG0000635.1/OG0000635.2/OG0000654.2/OG0000654.3/OG0000654.1/OG0000828.1/OG0000828.2/OG0001315.2/OG0001315.1/OG0002360.1/OG0002360.2/OG0002477.1/OG0002885.1/OG0003485.1/OG0003529.1/OG0003726.2/OG0003726.1/OG0004152.1/OG0004724.1/OG0005770.1/OG0005871.1</t>
  </si>
  <si>
    <t>OG0001782.1/OG0001782.2</t>
  </si>
  <si>
    <t>OG0002659.1</t>
  </si>
  <si>
    <t>OG0000120.3/OG0000120.4/OG0000120.1/OG0000120.5/OG0000120.2/OG0001768.1/OG0002754.1/OG0003752.1/OG0003943.1/OG0004315.1</t>
  </si>
  <si>
    <t>OG0000082.1/OG0000082.7/OG0000082.6/OG0000082.3/OG0000082.4/OG0000082.5/OG0000082.2/OG0000215.4/OG0000215.5/OG0000215.3/OG0000215.1/OG0000215.2/OG0000671.3/OG0000671.1/OG0000671.2/OG0000704.2/OG0000704.1/OG0000704.3/OG0000945.1/OG0000945.2/OG0001661.1/OG0001661.2/OG0002466.1/OG0003218.1/OG0003333.1/OG0004306.1/OG0005043.1/OG0005782.1/OG0006307.1/OG0007200.1</t>
  </si>
  <si>
    <t>OG0002132.2/OG0002132.1/OG0008519.1</t>
  </si>
  <si>
    <t>OG0000215.4/OG0000215.5/OG0000215.3/OG0000215.1/OG0000215.2/OG0000280.1/OG0000280.2/OG0000280.4/OG0000280.3/OG0000618.2/OG0000618.1/OG0000618.3/OG0000696.1/OG0000696.2/OG0000696.3/OG0001087.1/OG0001087.2/OG0001120.2/OG0001120.1/OG0001176.1/OG0001176.2/OG0001326.1/OG0001631.2/OG0001631.1/OG0001712.1/OG0001712.2/OG0002273.1/OG0002273.2/OG0002350.1/OG0002350.2/OG0002377.1/OG0002377.2/OG0002464.1/OG0002464.2/OG0002797.1/OG0002943.2/OG0002943.1/OG0002946.1/OG0003333.1/OG0003801.1/OG0004146.1/OG0004155.1/OG0004433.1/OG0004480.1/OG0004952.1/OG0005273.1/OG0005397.1/OG0005932.1/OG0006307.1/OG0006464.1</t>
  </si>
  <si>
    <t>OG0000168.1/OG0000168.4/OG0000168.2/OG0000168.3/OG0000168.5/OG0000334.3/OG0000334.1/OG0000334.4/OG0000334.2/OG0000386.3/OG0000386.1/OG0000386.4/OG0000386.2/OG0000433.3/OG0000433.2/OG0000433.1/OG0000477.2/OG0000477.3/OG0000477.4/OG0000477.1/OG0000571.3/OG0000571.1/OG0000571.2/OG0000608.1/OG0000608.2/OG0000764.1/OG0000764.2/OG0000764.3/OG0001248.1/OG0001248.2/OG0001466.2/OG0001466.1/OG0001567.1/OG0001991.1/OG0002605.1/OG0002605.2/OG0002885.1/OG0003580.1/OG0003693.1/OG0003758.1/OG0004152.1/OG0004883.1/OG0008028.1</t>
  </si>
  <si>
    <t>OG0000939.1/OG0000939.2/OG0006466.1</t>
  </si>
  <si>
    <t>OG0002289.1/OG0007601.1</t>
  </si>
  <si>
    <t>OG0006492.1/OG0006760.1/OG0007681.1/OG0007683.1/OG0007704.1/OG0007826.1/OG0008098.1/OG0008465.1</t>
  </si>
  <si>
    <t>OG0000320.4/OG0000320.3/OG0000320.2/OG0000320.1/OG0000320.5/OG0001087.1/OG0001087.2/OG0001173.2/OG0001173.1/OG0001198.2/OG0001198.3/OG0001198.1/OG0002945.2/OG0002945.1/OG0003483.1/OG0003803.1/OG0003839.1/OG0003974.1/OG0004207.1/OG0004251.1/OG0004289.1/OG0004350.1/OG0004369.1/OG0004400.1/OG0004485.1/OG0004643.1/OG0004731.1/OG0004986.1/OG0005091.1/OG0005115.1/OG0005128.1/OG0005284.1/OG0005306.1/OG0005318.1/OG0005428.1/OG0005451.1/OG0005575.1/OG0005677.1/OG0005722.1/OG0005796.1/OG0005847.1/OG0005893.1/OG0005924.1/OG0005932.1/OG0006152.1/OG0006234.1/OG0006334.1/OG0006381.1/OG0006461.1/OG0006779.1/OG0006820.1/OG0006873.1/OG0006888.1/OG0007110.1/OG0007141.1/OG0007209.1/OG0007705.1/OG0007779.1/OG0007840.1</t>
  </si>
  <si>
    <t>OG0003543.1</t>
  </si>
  <si>
    <t>OG0001712.1/OG0001712.2</t>
  </si>
  <si>
    <t>OG0003435.1/OG0004538.1</t>
  </si>
  <si>
    <t>OG0000187.6/OG0000187.5/OG0000187.4/OG0000187.3/OG0000187.1/OG0000187.2/OG0000707.1/OG0000707.3/OG0000707.2/OG0001713.1/OG0002569.1/OG0002786.1/OG0003262.1/OG0005950.1</t>
  </si>
  <si>
    <t>OG0000187.6/OG0000187.5/OG0000187.4/OG0000187.3/OG0000187.1/OG0000187.2/OG0001267.2/OG0001267.1/OG0002119.2/OG0002119.1/OG0002241.1/OG0002241.2/OG0002289.1/OG0002407.1/OG0002487.1/OG0003745.1/OG0003853.2/OG0003853.1/OG0003987.1/OG0004462.1/OG0005047.1/OG0005334.1/OG0007090.1</t>
  </si>
  <si>
    <t>GO:1905519</t>
  </si>
  <si>
    <t>negative regulation of presynaptic active zone assembly</t>
  </si>
  <si>
    <t>OG0000283.4/OG0000283.3/OG0000283.1/OG0000283.2/OG0000320.4/OG0000320.3/OG0000320.2/OG0000320.1/OG0000320.5/OG0000334.3/OG0000334.1/OG0000334.4/OG0000334.2/OG0000507.1/OG0000507.2/OG0000521.2/OG0000521.1/OG0000521.3/OG0000614.3/OG0000614.2/OG0000614.1/OG0000696.1/OG0000696.2/OG0000696.3/OG0000812.1/OG0000812.2/OG0000812.3/OG0000917.2/OG0000917.1/OG0001169.2/OG0001169.1/OG0001420.1/OG0001543.2/OG0001543.1/OG0001716.1/OG0001716.2/OG0002077.2/OG0002077.1/OG0002380.1/OG0002569.1/OG0002586.1/OG0002586.2/OG0003090.1/OG0003266.2/OG0003266.1/OG0003551.1/OG0004029.1/OG0004301.1/OG0004428.1/OG0004975.1/OG0005081.1/OG0005103.1</t>
  </si>
  <si>
    <t>OG0003447.1/OG0003454.1/OG0004031.1/OG0005706.1</t>
  </si>
  <si>
    <t>OG0002353.1/OG0002660.1/OG0006786.1/OG0008022.1/OG0008221.1</t>
  </si>
  <si>
    <t>OG0000507.1/OG0000507.2/OG0000812.1/OG0000812.2/OG0000812.3/OG0000917.2/OG0000917.1/OG0003090.1/OG0003551.1/OG0004029.1/OG0004301.1/OG0005103.1</t>
  </si>
  <si>
    <t>OG0002569.1/OG0003058.1</t>
  </si>
  <si>
    <t>OG0000178.3/OG0000178.6/OG0000178.4/OG0000178.5/OG0000178.1/OG0000178.2/OG0000299.2/OG0000299.4/OG0000299.3/OG0000299.1/OG0000322.1/OG0000322.2/OG0000322.4/OG0000322.3/OG0000386.3/OG0000386.1/OG0000386.4/OG0000386.2/OG0000400.4/OG0000400.1/OG0000400.3/OG0000400.2/OG0000406.1/OG0000406.3/OG0000406.2/OG0000569.1/OG0000569.4/OG0000569.3/OG0000569.2/OG0000608.1/OG0000608.2/OG0000793.1/OG0000793.2/OG0000881.2/OG0000881.3/OG0000881.1/OG0000911.2/OG0000911.1/OG0000947.1/OG0000947.2/OG0000999.2/OG0000999.1/OG0001162.1/OG0001162.2/OG0001248.1/OG0001248.2/OG0001262.2/OG0001262.1/OG0001393.1/OG0001393.2/OG0001697.2/OG0001697.1/OG0001932.1/OG0001932.2/OG0002359.1/OG0002915.1/OG0002926.1/OG0003033.1/OG0003137.1/OG0003142.1/OG0003724.1/OG0003734.1/OG0004028.1/OG0004458.1/OG0004563.1/OG0004975.1/OG0004981.1/OG0005483.1/OG0005862.1/OG0006697.1</t>
  </si>
  <si>
    <t>OG0001362.2/OG0001362.1/OG0002145.1/OG0006627.1</t>
  </si>
  <si>
    <t>OG0000406.1/OG0000406.3/OG0000406.2/OG0000569.1/OG0000569.4/OG0000569.3/OG0000569.2/OG0000947.1/OG0000947.2/OG0000999.2/OG0000999.1/OG0001162.1/OG0001162.2/OG0001262.2/OG0001262.1/OG0001393.1/OG0001393.2/OG0003137.1/OG0003142.1</t>
  </si>
  <si>
    <t>OG0000915.1/OG0000915.2/OG0000971.1/OG0000971.2/OG0000971.3/OG0001157.2/OG0001157.1/OG0003061.1</t>
  </si>
  <si>
    <t>OG0002934.1/OG0005568.1/OG0006286.1/OG0007998.1</t>
  </si>
  <si>
    <t>OG0002908.1/OG0004664.1</t>
  </si>
  <si>
    <t>OG0003841.1</t>
  </si>
  <si>
    <t>OG0001706.1/OG0001706.2/OG0001937.1/OG0004370.1</t>
  </si>
  <si>
    <t>OG0004154.1</t>
  </si>
  <si>
    <t>OG0002957.1/OG0004388.1/OG0005282.1</t>
  </si>
  <si>
    <t>OG0005362.1</t>
  </si>
  <si>
    <t>GO:1990139</t>
  </si>
  <si>
    <t>protein localization to nuclear periphery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</si>
  <si>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OG0000012.4/OG0000012.16/OG0000012.15/OG0000012.8/OG0000012.18/OG0000012.9/OG0000012.1/OG0000012.14/OG0000012.17/OG0000012.20/OG0000012.6/OG0000012.3/OG0000012.10/OG0000012.11/OG0000012.5/OG0000012.12/OG0000012.2/OG0000012.19/OG0000012.7/OG0000012.13/OG0000917.2/OG0000917.1</t>
  </si>
  <si>
    <t>OG0007413.1/OG0007724.1/OG0009069.1</t>
  </si>
  <si>
    <t>OG0000117.3/OG0000117.1/OG0000117.7/OG0000117.6/OG0000117.2/OG0000117.4/OG0000117.5/OG0000236.3/OG0000236.2/OG0000236.1/OG0000960.1/OG0000960.2/OG0001159.1/OG0001159.2/OG0001191.1/OG0001191.2/OG0001328.2/OG0001328.1/OG0001437.1/OG0001437.2/OG0001658.1/OG0001954.1/OG0002139.1/OG0002262.1/OG0002467.1/OG0002632.1/OG0002782.1/OG0002907.1/OG0003042.2/OG0003042.1/OG0003302.1/OG0003319.1/OG0004083.1/OG0004414.1/OG0004972.1/OG0005892.1/OG0005958.1/OG0006224.1/OG0006276.1/OG0006372.1/OG0006431.1/OG0006460.1/OG0006496.1/OG0006619.1/OG0006796.1/OG0006923.1/OG0007054.1/OG0007283.1/OG0007409.1/OG0007613.1/OG0007659.1/OG0007680.1/OG0007808.1/OG0008143.1/OG0008453.1</t>
  </si>
  <si>
    <t>OG0002335.2/OG0002335.1/OG0003696.1/OG0005861.1/OG0006213.1/OG0006966.1/OG0007313.1/OG0007385.1/OG0007576.1/OG0007795.1/OG0008072.1/OG0008158.1/OG0008435.1/OG0008757.1/OG0008801.1</t>
  </si>
  <si>
    <t>OG0002582.1/OG0002897.1/OG0002897.2/OG0003350.1/OG0003568.2/OG0003568.1/OG0003878.1/OG0004150.1/OG0004687.1/OG0004687.2/OG0004847.1/OG0005064.1/OG0005576.1/OG0005695.1/OG0005810.1/OG0005822.1/OG0006219.1/OG0006260.1/OG0006290.1/OG0006295.1/OG0006594.1/OG0006665.1/OG0006986.1/OG0007000.1/OG0007002.1/OG0007144.1/OG0007225.1/OG0007344.1/OG0007602.1/OG0007667.1/OG0008218.1/OG0008274.1/OG0009154.1/OG0009176.1/OG0009611.1/OG0009667.1/OG0009984.1/OG0010069.1</t>
  </si>
  <si>
    <t>OG0000074.1/OG0000074.8/OG0000074.3/OG0000074.2/OG0000074.6/OG0000074.5/OG0000074.7/OG0000074.4/OG0000115.5/OG0000115.7/OG0000115.4/OG0000115.6/OG0000115.3/OG0000115.1/OG0000115.2/OG0000117.3/OG0000117.1/OG0000117.7/OG0000117.6/OG0000117.2/OG0000117.4/OG0000117.5/OG0000140.1/OG0000140.4/OG0000140.2/OG0000140.3/OG0000140.5/OG0000140.6/OG0000140.7/OG0000205.5/OG0000205.2/OG0000205.7/OG0000205.3/OG0000205.1/OG0000205.4/OG0000205.6/OG0000215.4/OG0000215.5/OG0000215.3/OG0000215.1/OG0000215.2/OG0000247.4/OG0000247.5/OG0000247.1/OG0000247.3/OG0000247.2/OG0000305.1/OG0000305.4/OG0000305.2/OG0000305.3/OG0000318.4/OG0000318.2/OG0000318.1/OG0000318.3/OG0000344.3/OG0000344.1/OG0000344.4/OG0000344.2/OG0000419.4/OG0000419.3/OG0000419.2/OG0000419.1/OG0000513.2/OG0000513.1/OG0000543.3/OG0000543.2/OG0000543.4/OG0000543.1/OG0000613.1/OG0000613.3/OG0000613.2/OG0000618.2/OG0000618.1/OG0000618.3/OG0000671.3/OG0000671.1/OG0000671.2/OG0000737.1/OG0000737.3/OG0000737.2/OG0000756.1/OG0000828.1/OG0000828.2/OG0000890.3/OG0000890.2/OG0000890.1/OG0000945.1/OG0000945.2/OG0000947.1/OG0000947.2/OG0001087.1/OG0001087.2/OG0001120.2/OG0001120.1/OG0001173.2/OG0001173.1/OG0001260.1/OG0001262.2/OG0001262.1/OG0001269.2/OG0001269.1/OG0001305.2/OG0001305.1/OG0001437.1/OG0001437.2/OG0001513.2/OG0001513.1/OG0001572.2/OG0001572.1/OG0001617.1/OG0001617.2/OG0001652.1/OG0001652.2/OG0001714.2/OG0001714.1/OG0001831.1/OG0001837.1/OG0001837.2/OG0001918.1/OG0001929.1/OG0001948.1/OG0001948.2/OG0001954.1/OG0001973.1/OG0001980.1/OG0001980.2/OG0002023.1/OG0002056.1/OG0002108.1/OG0002112.1/OG0002262.1/OG0002348.1/OG0002387.1/OG0002443.2/OG0002443.1/OG0002501.1/OG0002501.2/OG0002551.1/OG0002551.2/OG0002553.1/OG0002614.1/OG0002621.1/OG0002663.1/OG0002668.2/OG0002668.1/OG0002794.2/OG0002794.1/OG0002797.1/OG0002925.1/OG0002932.1/OG0002949.1/OG0002949.2/OG0003068.1/OG0003104.1/OG0003122.1/OG0003138.1/OG0003190.1/OG0003218.1/OG0003287.1/OG0003423.1/OG0003425.1/OG0003431.1/OG0003457.1/OG0003473.1/OG0003511.1/OG0003522.1/OG0003528.1/OG0003555.1/OG0003584.1/OG0003593.1/OG0003642.1/OG0003664.1/OG0003690.1/OG0003693.1/OG0003715.1/OG0003718.1/OG0003730.1/OG0003736.1/OG0003750.1/OG0003754.1/OG0003783.1/OG0003955.1/OG0003961.1/OG0003991.1/OG0004029.1/OG0004033.1/OG0004045.1/OG0004111.1/OG0004112.1/OG0004112.2/OG0004119.1/OG0004138.1/OG0004207.1/OG0004251.1/OG0004269.1/OG0004293.1/OG0004301.1/OG0004354.1/OG0004359.1/OG0004361.1/OG0004400.1/OG0004408.1/OG0004416.1/OG0004419.1/OG0004433.1/OG0004460.1/OG0004469.1/OG0004493.1/OG0004559.1/OG0004561.1/OG0004579.1/OG0004590.1/OG0004653.1/OG0004665.1/OG0004701.1/OG0004703.1/OG0004711.1/OG0004723.1/OG0004725.1/OG0004729.1/OG0004735.1/OG0004742.1/OG0004746.1/OG0004749.1/OG0004751.1/OG0004757.1/OG0004778.1/OG0004815.1/OG0005013.1/OG0005040.1/OG0005054.1/OG0005058.1/OG0005081.1/OG0005090.1/OG0005091.1/OG0005159.1/OG0005162.1/OG0005178.1/OG0005238.1/OG0005243.1/OG0005273.1/OG0005284.1/OG0005293.1/OG0005310.1/OG0005359.1/OG0005397.1/OG0005402.1/OG0005413.1/OG0005432.1/OG0005434.1/OG0005452.1/OG0005458.1/OG0005460.1/OG0005466.1/OG0005508.1/OG0005519.1/OG0005543.1/OG0005555.1/OG0005567.1/OG0005649.1/OG0005664.1/OG0005677.1/OG0005678.1/OG0005686.1/OG0005693.1/OG0005720.1/OG0005746.1/OG0005748.1/OG0005764.1/OG0005797.1/OG0005812.1/OG0005819.1/OG0005821.1/OG0005833.1/OG0005852.1/OG0005858.1/OG0005871.1/OG0005892.1/OG0005915.1/OG0005932.1/OG0005978.1/OG0005998.1/OG0006008.1/OG0006151.1/OG0006152.1/OG0006294.1/OG0006307.1/OG0006321.1/OG0006360.1/OG0006364.1/OG0006381.1/OG0006385.1/OG0006394.1/OG0006395.1/OG0006398.1/OG0006457.1/OG0006511.1/OG0006515.1/OG0006516.1/OG0006588.1/OG0006600.1/OG0006650.1/OG0006792.1/OG0006837.1/OG0006846.1/OG0006915.1/OG0006927.1/OG0006963.1/OG0007091.1/OG0007097.1/OG0007197.1/OG0007205.1/OG0007280.1/OG0007325.1/OG0007372.1/OG0007565.1/OG0007607.1/OG0007624.1/OG0007638.1/OG0007644.1/OG0007656.1/OG0007698.1/OG0007756.1/OG0007819.1/OG0007832.1/OG0008035.1/OG0008106.1/OG0008398.1/OG0008420.1/OG0008434.1/OG0008551.1/OG0008782.1/OG0008857.1</t>
  </si>
  <si>
    <t>OG0000198.3/OG0000198.5/OG0000198.4/OG0000198.2/OG0000198.1/OG0001104.2/OG0001104.1/OG0002951.1/OG0003335.1/OG0003341.1/OG0003515.1/OG0003688.1/OG0003716.1/OG0003746.1/OG0003978.1/OG0004040.1/OG0004278.1/OG0004280.1/OG0004317.1/OG0004401.1/OG0004488.1/OG0004702.1/OG0004737.1/OG0004945.1/OG0004953.1/OG0005376.1/OG0005462.1/OG0005582.1/OG0005988.1/OG0006064.1/OG0006257.1/OG0006270.1/OG0006374.1/OG0006462.1/OG0006639.1/OG0006652.1/OG0006708.1/OG0006730.1/OG0006813.1/OG0006910.1/OG0007127.1/OG0007387.1/OG0007651.1/OG0007691.1/OG0007826.1/OG0007852.1/OG0007981.1/OG0008019.1/OG0008049.1/OG0008098.1/OG0008221.1/OG0008413.1/OG0008519.1/OG0008803.1/OG0009035.1/OG0009100.1/OG0009118.1/OG0009121.1/OG0011506.1</t>
  </si>
  <si>
    <t>OG0003588.1/OG0004614.1</t>
  </si>
  <si>
    <t>OG0000416.1/OG0000416.4/OG0000416.2/OG0000416.3/OG0001866.2/OG0001866.1/OG0002351.1/OG0002801.1/OG0003145.1/OG0005713.1</t>
  </si>
  <si>
    <t>OG0002614.1/OG0004029.1/OG0008398.1</t>
  </si>
  <si>
    <t>OG0000479.2/OG0000479.1/OG0002480.1/OG0004696.1/OG0007379.1/OG0008129.1/OG0008414.1</t>
  </si>
  <si>
    <t>OG0000053.9/OG0000053.10/OG0000053.2/OG0000053.7/OG0000053.12/OG0000053.4/OG0000053.1/OG0000053.6/OG0000053.11/OG0000053.8/OG0000053.5/OG0000053.3/OG0000130.5/OG0000130.4/OG0000130.7/OG0000130.6/OG0000130.3/OG0000130.2/OG0000130.1/OG0000175.3/OG0000175.1/OG0000175.2/OG0000175.6/OG0000175.5/OG0000175.4/OG0000196.3/OG0000196.5/OG0000196.4/OG0000196.1/OG0000196.2/OG0000208.2/OG0000208.1/OG0000208.4/OG0000208.3/OG0000214.1/OG0000214.3/OG0000214.4/OG0000214.2/OG0000214.5/OG0000226.1/OG0000226.2/OG0000226.5/OG0000226.4/OG0000226.6/OG0000226.3/OG0000229.4/OG0000229.5/OG0000229.3/OG0000229.1/OG0000229.2/OG0000232.4/OG0000232.2/OG0000232.5/OG0000232.1/OG0000232.3/OG0000236.3/OG0000236.2/OG0000236.1/OG0000272.4/OG0000272.1/OG0000272.2/OG0000272.5/OG0000272.3/OG0000367.2/OG0000367.1/OG0000367.3/OG0000367.4/OG0000372.5/OG0000372.3/OG0000372.4/OG0000372.1/OG0000372.2/OG0000401.3/OG0000401.1/OG0000401.2/OG0000548.2/OG0000548.1/OG0000548.3/OG0000594.1/OG0000594.2/OG0000594.3/OG0000594.4/OG0000621.3/OG0000621.4/OG0000621.1/OG0000621.2/OG0000632.1/OG0000632.2/OG0000859.1/OG0000859.2/OG0000859.3/OG0000863.1/OG0000863.2/OG0000868.2/OG0000868.1/OG0000868.3/OG0001005.2/OG0001005.1/OG0001171.2/OG0001171.1/OG0001296.1/OG0001296.2/OG0001356.1/OG0001356.2/OG0001542.2/OG0001542.1/OG0001551.1/OG0001574.2/OG0001574.1/OG0001771.1/OG0001771.2/OG0002020.2/OG0002020.1/OG0002029.1/OG0002029.2/OG0002034.1/OG0002061.1/OG0002225.2/OG0002225.1/OG0002362.1/OG0002406.1/OG0003695.1/OG0003742.1/OG0004709.1/OG0006468.1</t>
  </si>
  <si>
    <t>OG0005810.1/OG0007225.1</t>
  </si>
  <si>
    <t>OG0000400.4/OG0000400.1/OG0000400.3/OG0000400.2/OG0001935.1/OG0003309.1</t>
  </si>
  <si>
    <t>OG0000803.2/OG0000803.3/OG0000803.1/OG0000846.1/OG0000846.2/OG0002024.1/OG0002024.2/OG0002502.1/OG0002796.1/OG0003941.1/OG0004245.1</t>
  </si>
  <si>
    <t>OG0007379.1/OG0008414.1</t>
  </si>
  <si>
    <t>OG0005160.1/OG0005717.1</t>
  </si>
  <si>
    <t>OG0000187.6/OG0000187.5/OG0000187.4/OG0000187.3/OG0000187.1/OG0000187.2/OG0001212.2/OG0001212.1/OG0005541.1</t>
  </si>
  <si>
    <t>OG0002816.1/OG0002816.2</t>
  </si>
  <si>
    <t>OG0000968.1/OG0000968.3/OG0000968.2/OG0002873.1/OG0002873.2/OG0006860.1</t>
  </si>
  <si>
    <t>OG0000524.2/OG0000524.1/OG0000524.3/OG0000936.2/OG0000936.1/OG0001356.1/OG0001356.2/OG0002020.2/OG0002020.1/OG0003299.1/OG0003494.1/OG0003737.1/OG0003742.1/OG0003858.1/OG0004272.1/OG0004709.1/OG0005050.1/OG0005338.1/OG0005357.1/OG0005369.1/OG0005721.1/OG0005931.1/OG0005982.1/OG0006161.1/OG0006432.1/OG0006468.1/OG0006703.1/OG0006757.1/OG0006942.1/OG0007685.1/OG0007808.1/OG0008785.1</t>
  </si>
  <si>
    <t>OG0006285.1/OG0006451.1/OG0006950.1/OG0007190.1/OG0008129.1</t>
  </si>
  <si>
    <t>OG0005521.1</t>
  </si>
  <si>
    <t>OG0000196.3/OG0000196.5/OG0000196.4/OG0000196.1/OG0000196.2/OG0002824.1/OG0002824.2</t>
  </si>
  <si>
    <t>OG0000590.2/OG0000590.1/OG0000590.3/OG0000862.2/OG0000862.1/OG0000974.1/OG0000974.2/OG0001174.1/OG0001174.2/OG0001327.2/OG0001327.1/OG0001702.2/OG0001702.1/OG0001779.1/OG0002068.1/OG0002341.1/OG0002374.1/OG0002491.1/OG0002822.1/OG0003112.1/OG0003154.1/OG0003163.1/OG0004092.1/OG0004610.1/OG0006337.1</t>
  </si>
  <si>
    <t>OG0002784.2/OG0002784.1/OG0007648.1</t>
  </si>
  <si>
    <t>OG0008106.1</t>
  </si>
  <si>
    <t>OG0005327.1</t>
  </si>
  <si>
    <t>OG0000299.2/OG0000299.4/OG0000299.3/OG0000299.1/OG0000400.4/OG0000400.1/OG0000400.3/OG0000400.2/OG0000418.4/OG0000418.3/OG0000418.2/OG0000418.1/OG0001157.2/OG0001157.1/OG0001203.2/OG0001203.1/OG0002947.2/OG0002947.1/OG0003463.1/OG0003529.1/OG0003567.1/OG0003580.1/OG0004149.1/OG0004693.1/OG0004930.1/OG0005339.1/OG0005431.1/OG0005832.1/OG0005862.1/OG0006011.1/OG0006053.1/OG0006284.1/OG0006413.1/OG0007811.1</t>
  </si>
  <si>
    <t>OG0001373.1/OG0003960.1/OG0007000.1</t>
  </si>
  <si>
    <t>OG0002168.1/OG0003797.1/OG0007586.1</t>
  </si>
  <si>
    <t>OG0000827.1/OG0000827.2/OG0002178.1/OG0002178.2/OG0003539.1</t>
  </si>
  <si>
    <t>OG0001305.2/OG0001305.1/OG0004632.1</t>
  </si>
  <si>
    <t>OG0000030.8/OG0000030.7/OG0000030.12/OG0000030.6/OG0000030.1/OG0000030.4/OG0000030.9/OG0000030.10/OG0000030.14/OG0000030.2/OG0000030.3/OG0000030.13/OG0000030.5/OG0000030.11/OG0000332.3/OG0000332.2/OG0000332.1/OG0001019.1/OG0001019.2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</si>
  <si>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0000066.8/OG0000066.7/OG0000066.5/OG0000066.6/OG0000066.3/OG0000066.4/OG0000066.1/OG0000066.2/OG0000107.5/OG0000107.3/OG0000107.7/OG0000107.4/OG0000107.1/OG0000107.2/OG0000107.8/OG0000107.6/OG0000120.3/OG0000120.4/OG0000120.1/OG0000120.5/OG0000120.2/OG0000144.8/OG0000144.6/OG0000144.1/OG0000144.7/OG0000144.5/OG0000144.4/OG0000144.3/OG0000144.2/OG0000256.4/OG0000256.5/OG0000256.3/OG0000256.1/OG0000256.2/OG0000267.4/OG0000267.1/OG0000267.2/OG0000267.5/OG0000267.3/OG0000276.4/OG0000276.1/OG0000276.2/OG0000276.3/OG0000280.1/OG0000280.2/OG0000280.4/OG0000280.3/OG0000298.3/OG0000298.4/OG0000298.5/OG0000298.1/OG0000298.2/OG0000300.2/OG0000300.3/OG0000300.1/OG0000374.1/OG0000374.2/OG0000374.4/OG0000374.3/OG0000381.3/OG0000381.4/OG0000381.1/OG0000381.2/OG0000478.2/OG0000478.1/OG0000478.3/OG0000540.3/OG0000540.4/OG0000540.2/OG0000540.1/OG0000549.2/OG0000549.1/OG0000571.3/OG0000571.1/OG0000571.2/OG0000582.3/OG0000582.1/OG0000582.2/OG0000782.1/OG0000782.3/OG0000782.2/OG0000893.1/OG0000893.2/OG0000897.2/OG0000897.1/OG0000935.2/OG0000935.1/OG0001004.2/OG0001004.1/OG0001006.1/OG0001006.2/OG0001029.2/OG0001029.1/OG0001128.1/OG0001128.2/OG0001158.2/OG0001158.1/OG0001167.1/OG0001167.2/OG0001170.2/OG0001170.1/OG0001193.1/OG0001193.2/OG0001276.2/OG0001276.1/OG0001543.2/OG0001543.1/OG0001639.1/OG0001639.2/OG0001814.1/OG0001814.2/OG0001932.1/OG0001932.2/OG0001938.2/OG0001938.1/OG0001953.2/OG0001953.1/OG0001972.1/OG0001972.2/OG0002014.1/OG0002146.1/OG0002164.2/OG0002164.1/OG0002350.1/OG0002350.2/OG0002482.1/OG0002591.1/OG0002601.1/OG0002670.1/OG0002746.1/OG0002794.2/OG0002794.1/OG0002812.1/OG0002937.1/OG0002937.2/OG0003031.1/OG0003054.1/OG0003277.1/OG0003279.1/OG0003499.1/OG0003558.1/OG0003564.1/OG0003569.1/OG0003571.1/OG0003590.1/OG0003699.1/OG0003703.1/OG0003752.1/OG0003775.1/OG0003963.1/OG0004016.1/OG0004085.1/OG0004155.1/OG0004404.1/OG0004426.1/OG0004455.1/OG0004474.1/OG0004690.1/OG0004691.1/OG0004785.1/OG0004811.1/OG0005073.1/OG0005330.1/OG0005527.1/OG0005580.1/OG0005819.1/OG0005963.1/OG0006025.1/OG0007243.1/OG0007591.1/OG0010635.1</t>
  </si>
  <si>
    <t>OG0001662.2/OG0001662.1/OG0001924.1/OG0001940.1/OG0002257.2/OG0002257.1/OG0002633.1/OG0003125.1/OG0003257.1/OG0003335.1/OG0004795.1/OG0005075.1/OG0005534.1/OG0006253.1/OG0006761.1/OG0006781.1/OG0007186.1/OG0007753.1/OG0008800.1</t>
  </si>
  <si>
    <t>OG0000054.3/OG0000054.7/OG0000054.6/OG0000054.4/OG0000054.2/OG0000054.1/OG0000054.5/OG0000945.1/OG0000945.2/OG0002790.1/OG0008782.1</t>
  </si>
  <si>
    <t>OG0000073.10/OG0000073.7/OG0000073.3/OG0000073.11/OG0000073.8/OG0000073.1/OG0000073.5/OG0000073.2/OG0000073.9/OG0000073.4/OG0000073.6/OG0000318.4/OG0000318.2/OG0000318.1/OG0000318.3/OG0000320.4/OG0000320.3/OG0000320.2/OG0000320.1/OG0000320.5/OG0000333.4/OG0000333.2/OG0000333.1/OG0000333.3/OG0000396.4/OG0000396.3/OG0000396.1/OG0000396.2/OG0000433.3/OG0000433.2/OG0000433.1/OG0000502.2/OG0000502.1/OG0000502.3/OG0000580.2/OG0000580.1/OG0000580.3/OG0000618.2/OG0000618.1/OG0000618.3/OG0000619.1/OG0000619.3/OG0000619.2/OG0000695.2/OG0000695.3/OG0000695.1/OG0000696.1/OG0000696.2/OG0000696.3/OG0000704.2/OG0000704.1/OG0000704.3/OG0000741.2/OG0000741.1/OG0000741.3/OG0000795.1/OG0000795.2/OG0000938.1/OG0000938.3/OG0000938.2/OG0001016.1/OG0001016.2/OG0001033.2/OG0001033.1/OG0001081.2/OG0001081.1/OG0001083.1/OG0001083.2/OG0001118.1/OG0001118.2/OG0001154.1/OG0001154.2/OG0001172.2/OG0001172.1/OG0001202.2/OG0001202.1/OG0001243.2/OG0001243.1/OG0001278.2/OG0001278.1/OG0001401.3/OG0001401.2/OG0001401.1/OG0001464.1/OG0001464.2/OG0001501.1/OG0001602.1/OG0001638.1/OG0001638.2/OG0001660.1/OG0001670.2/OG0001670.1/OG0001706.1/OG0001706.2/OG0001743.1/OG0001743.2/OG0001744.1/OG0001750.1/OG0001750.2/OG0001842.2/OG0001842.1/OG0001853.2/OG0001853.1/OG0001870.2/OG0001870.1/OG0001937.1/OG0001939.1/OG0001943.1/OG0001943.2/OG0002033.1/OG0002043.2/OG0002043.1/OG0002126.2/OG0002126.1/OG0002160.1/OG0002163.1/OG0002163.2/OG0002295.1/OG0002329.1/OG0002364.1/OG0002364.2/OG0002369.1/OG0002468.1/OG0002468.2/OG0002474.2/OG0002474.1/OG0002503.1/OG0002602.2/OG0002602.1/OG0002650.1/OG0002650.2/OG0002709.1/OG0002761.1/OG0002762.2/OG0002762.1/OG0002784.2/OG0002784.1/OG0002785.2/OG0002785.1/OG0002810.1/OG0002848.1/OG0002871.1/OG0002873.1/OG0002873.2/OG0002954.1/OG0003031.1/OG0003043.1/OG0003095.1/OG0003133.1/OG0003146.1/OG0003147.1/OG0003208.1/OG0003208.2/OG0003264.1/OG0003266.2/OG0003266.1/OG0003326.1/OG0003328.1/OG0003396.1/OG0003416.1/OG0003421.1/OG0003466.1/OG0003472.1/OG0003502.1/OG0003597.1/OG0003642.1/OG0003667.1/OG0003708.1/OG0003717.1/OG0003725.1/OG0003768.1/OG0003827.1/OG0003848.1/OG0003864.1/OG0003925.1/OG0003926.1/OG0003931.1/OG0003951.1/OG0003969.1/OG0003972.1/OG0003983.1/OG0003995.1/OG0004097.1/OG0004137.1/OG0004223.1/OG0004246.1/OG0004252.1/OG0004288.1/OG0004306.1/OG0004311.1/OG0004356.1/OG0004370.1/OG0004374.1/OG0004374.2/OG0004413.1/OG0004426.1/OG0004428.1/OG0004467.1/OG0004482.1/OG0004487.1/OG0004539.1/OG0004554.1/OG0004591.1/OG0004601.1/OG0004621.1/OG0004634.1/OG0004678.1/OG0004694.1/OG0004700.1/OG0004714.1/OG0004758.1/OG0004780.1/OG0004788.1/OG0004904.1/OG0004920.1/OG0004942.1/OG0004944.1/OG0004954.1/OG0004958.1/OG0004959.1/OG0004994.1/OG0005003.1/OG0005015.1/OG0005025.1/OG0005053.1/OG0005055.1/OG0005102.1/OG0005127.1/OG0005152.1/OG0005153.1/OG0005156.1/OG0005166.1/OG0005171.1/OG0005246.1/OG0005254.1/OG0005258.1/OG0005283.1/OG0005296.1/OG0005303.1/OG0005307.1/OG0005310.1/OG0005324.1/OG0005364.1/OG0005383.1/OG0005402.1/OG0005406.1/OG0005423.1/OG0005448.1/OG0005457.1/OG0005461.1/OG0005494.1/OG0005505.1/OG0005514.1/OG0005554.1/OG0005564.1/OG0005574.1/OG0005651.1/OG0005666.1/OG0005671.1/OG0005701.1/OG0005702.1/OG0005719.1/OG0005724.1/OG0005738.1/OG0005743.1/OG0005744.1/OG0005754.1/OG0005767.1/OG0005782.1/OG0005788.1/OG0005802.1/OG0005804.1/OG0005824.1/OG0005827.1/OG0005845.1/OG0005874.1/OG0005877.1/OG0005885.1/OG0005910.1/OG0005944.1/OG0005967.1/OG0005969.1/OG0005981.1/OG0005994.1/OG0006010.1/OG0006016.1/OG0006059.1/OG0006142.1/OG0006150.1/OG0006205.1/OG0006209.1/OG0006218.1/OG0006222.1/OG0006275.1/OG0006300.1/OG0006349.1/OG0006361.1/OG0006369.1/OG0006393.1/OG0006403.1/OG0006424.1/OG0006437.1/OG0006441.1/OG0006448.1/OG0006452.1/OG0006456.1/OG0006479.1/OG0006519.1/OG0006623.1/OG0006629.1/OG0006640.1/OG0006657.1/OG0006664.1/OG0006676.1/OG0006685.1/OG0006701.1/OG0006723.1/OG0006724.1/OG0006739.1/OG0006749.1/OG0006769.1/OG0006782.1/OG0006851.1/OG0006854.1/OG0006861.1/OG0006866.1/OG0006912.1/OG0006941.1/OG0007077.1/OG0007166.1/OG0007173.1/OG0007183.1/OG0007184.1/OG0007218.1/OG0007222.1/OG0007224.1/OG0007254.1/OG0007268.1/OG0007277.1/OG0007294.1/OG0007333.1/OG0007337.1/OG0007365.1/OG0007391.1/OG0007399.1/OG0007425.1/OG0007432.1/OG0007587.1/OG0007640.1/OG0007648.1/OG0007650.1/OG0007658.1/OG0007699.1/OG0007702.1/OG0007711.1/OG0007730.1/OG0007754.1/OG0007772.1/OG0007800.1/OG0007801.1/OG0007805.1/OG0007809.1/OG0007812.1/OG0007839.1/OG0007991.1/OG0008097.1/OG0008101.1/OG0008151.1/OG0008437.1/OG0008460.1/OG0008535.1/OG0008776.1/OG0008793.1</t>
  </si>
  <si>
    <t>OG0001460.3/OG0001460.1/OG0001460.2/OG0001605.2/OG0001605.1/OG0001605.3/OG0001974.1/OG0002480.1/OG0002646.1/OG0003030.2/OG0003030.1/OG0003415.1/OG0003927.1/OG0003927.2/OG0004247.1/OG0004734.1/OG0004739.1/OG0004779.1/OG0004808.1/OG0004911.1/OG0004989.1/OG0005285.1/OG0005288.1/OG0005333.2/OG0005333.1/OG0005499.1/OG0005557.1/OG0005725.1/OG0005745.1/OG0005866.1/OG0005896.1/OG0005952.1/OG0006154.1/OG0006207.1/OG0006237.1/OG0006285.1/OG0006714.1/OG0006716.1/OG0006738.1/OG0006797.1/OG0006830.1/OG0006882.1/OG0006884.1/OG0006951.1/OG0006974.1/OG0007155.1/OG0007213.1/OG0007256.1/OG0007289.1/OG0007296.1/OG0007326.1/OG0007355.1/OG0007598.1/OG0007675.1/OG0007709.1/OG0007751.1/OG0007979.1/OG0008045.1/OG0008085.1/OG0008128.1/OG0008132.1/OG0008139.1/OG0008212.1/OG0008214.1/OG0008227.1/OG0008340.1/OG0008479.1/OG0008519.1/OG0008539.1/OG0008721.1/OG0008783.1/OG0008789.1/OG0008856.1/OG0010344.1</t>
  </si>
  <si>
    <t>OG0000377.1/OG0000377.3/OG0000377.2/OG0001632.1/OG0001795.2/OG0001795.1/OG0002001.2/OG0002001.1/OG0002181.1/OG0002181.2/OG0002816.1/OG0002816.2/OG0002895.1/OG0003447.1/OG0004418.1/OG0004540.1/OG0004907.1/OG0005012.1/OG0005876.1/OG0005934.1/OG0006018.1/OG0006078.1/OG0006233.1/OG0006290.1/OG0006642.1/OG0006788.1/OG0006964.1/OG0006987.1/OG0007109.1/OG0007144.1/OG0007286.1/OG0007523.1/OG0007674.1/OG0007679.1/OG0007697.1/OG0007846.1/OG0007865.1/OG0008026.1/OG0008050.1/OG0008215.1/OG0008250.1/OG0008478.1/OG0008520.1/OG0008567.1/OG0009085.1/OG0009134.1/OG0010823.1</t>
  </si>
  <si>
    <t>OG0003529.1/OG0003726.2/OG0003726.1</t>
  </si>
  <si>
    <t>GO:1990919</t>
  </si>
  <si>
    <t>proteasome-nuclear membrane anchor activity</t>
  </si>
  <si>
    <t>GO:1990920</t>
  </si>
  <si>
    <t>proteasome localization to nuclear periphery</t>
  </si>
  <si>
    <t>OG0005012.1</t>
  </si>
  <si>
    <t>OG0000696.1/OG0000696.2/OG0000696.3/OG0003208.1/OG0003208.2</t>
  </si>
  <si>
    <t>OG0000038.11/OG0000038.6/OG0000038.9/OG0000038.12/OG0000038.2/OG0000038.8/OG0000038.10/OG0000038.7/OG0000038.1/OG0000038.4/OG0000038.5/OG0000038.3/OG0000187.6/OG0000187.5/OG0000187.4/OG0000187.3/OG0000187.1/OG0000187.2/OG0000456.4/OG0000456.2/OG0000456.3/OG0000456.1/OG0000904.2/OG0000904.3/OG0000904.1/OG0001169.2/OG0001169.1/OG0001212.2/OG0001212.1/OG0001571.3/OG0001571.2/OG0001571.1/OG0001577.2/OG0001577.1/OG0001870.2/OG0001870.1/OG0002241.1/OG0002241.2</t>
  </si>
  <si>
    <t>OG0007247.1</t>
  </si>
  <si>
    <t>OG0000821.1/OG0000821.3/OG0000821.2/OG0002186.1/OG0002593.1/OG0002628.2/OG0002628.1/OG0002817.2/OG0002817.1/OG0002830.1/OG0002905.1/OG0003229.1/OG0003447.1/OG0003454.1/OG0003471.1/OG0003576.1/OG0004031.1/OG0005064.1/OG0005706.1/OG0005810.1/OG0005822.1/OG0005927.1/OG0005947.1/OG0006392.1/OG0006476.1/OG0007366.1/OG0007413.1/OG0007609.1/OG0007786.1/OG0008269.1/OG0008623.1</t>
  </si>
  <si>
    <t>OG0000198.3/OG0000198.5/OG0000198.4/OG0000198.2/OG0000198.1/OG0000939.1/OG0000939.2/OG0001085.2/OG0001085.1/OG0001790.2/OG0001790.1/OG0001924.1/OG0001966.2/OG0001966.1/OG0002032.1/OG0002032.2/OG0002145.1/OG0002168.1/OG0002257.2/OG0002257.1/OG0002264.1/OG0002282.1/OG0002353.1/OG0002646.1/OG0002660.1/OG0003125.1/OG0003220.1/OG0003257.1/OG0003339.1/OG0003415.1/OG0003459.1/OG0003542.1/OG0003688.1/OG0003735.1/OG0003797.1/OG0004052.1/OG0004082.1/OG0004688.1/OG0005167.1/OG0005376.1/OG0005462.1/OG0005534.1/OG0005582.1/OG0005846.1/OG0006454.1/OG0006466.1/OG0006771.1/OG0006786.1/OG0006855.1/OG0007151.1/OG0007155.1/OG0008022.1/OG0008529.1/OG0009049.1/OG0009699.1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</si>
  <si>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0000050.7/OG0000050.8/OG0000050.1/OG0000050.6/OG0000050.10/OG0000050.5/OG0000050.11/OG0000050.9/OG0000050.3/OG0000050.2/OG0000050.4/OG0000071.1/OG0000071.5/OG0000071.11/OG0000071.7/OG0000071.9/OG0000071.2/OG0000071.6/OG0000071.10/OG0000071.3/OG0000071.8/OG0000071.4/OG0000083.8/OG0000083.1/OG0000083.3/OG0000083.5/OG0000083.6/OG0000083.4/OG0000083.2/OG0000083.7/OG0000089.4/OG0000089.8/OG0000089.5/OG0000089.2/OG0000089.6/OG0000089.3/OG0000089.7/OG0000089.1/OG0000107.5/OG0000107.3/OG0000107.7/OG0000107.4/OG0000107.1/OG0000107.2/OG0000107.8/OG0000107.6/OG0000120.3/OG0000120.4/OG0000120.1/OG0000120.5/OG0000120.2/OG0000126.3/OG0000126.2/OG0000126.8/OG0000126.6/OG0000126.5/OG0000126.1/OG0000126.4/OG0000126.7/OG0000133.3/OG0000133.1/OG0000133.4/OG0000133.2/OG0000140.1/OG0000140.4/OG0000140.2/OG0000140.3/OG0000140.5/OG0000140.6/OG0000140.7/OG0000144.8/OG0000144.6/OG0000144.1/OG0000144.7/OG0000144.5/OG0000144.4/OG0000144.3/OG0000144.2/OG0000148.3/OG0000148.6/OG0000148.5/OG0000148.2/OG0000148.4/OG0000148.1/OG0000168.1/OG0000168.4/OG0000168.2/OG0000168.3/OG0000168.5/OG0000200.4/OG0000200.5/OG0000200.2/OG0000200.6/OG0000200.3/OG0000200.1/OG0000208.2/OG0000208.1/OG0000208.4/OG0000208.3/OG0000247.4/OG0000247.5/OG0000247.1/OG0000247.3/OG0000247.2/OG0000273.1/OG0000273.5/OG0000273.4/OG0000273.2/OG0000273.3/OG0000274.1/OG0000274.4/OG0000274.5/OG0000274.2/OG0000274.3/OG0000278.4/OG0000278.2/OG0000278.1/OG0000278.3/OG0000278.5/OG0000283.4/OG0000283.3/OG0000283.1/OG0000283.2/OG0000299.2/OG0000299.4/OG0000299.3/OG0000299.1/OG0000300.2/OG0000300.3/OG0000300.1/OG0000311.2/OG0000311.3/OG0000311.1/OG0000311.4/OG0000312.1/OG0000316.4/OG0000316.2/OG0000316.5/OG0000316.1/OG0000316.3/OG0000320.4/OG0000320.3/OG0000320.2/OG0000320.1/OG0000320.5/OG0000322.1/OG0000322.2/OG0000322.4/OG0000322.3/OG0000331.1/OG0000331.3/OG0000331.2/OG0000331.4/OG0000334.3/OG0000334.1/OG0000334.4/OG0000334.2/OG0000351.4/OG0000351.3/OG0000351.1/OG0000351.2/OG0000354.3/OG0000354.2/OG0000354.1/OG0000356.4/OG0000356.1/OG0000356.2/OG0000356.3/OG0000373.2/OG0000373.1/OG0000373.3/OG0000373.4/OG0000375.4/OG0000375.3/OG0000375.2/OG0000375.1/OG0000386.3/OG0000386.1/OG0000386.4/OG0000386.2/OG0000400.4/OG0000400.1/OG0000400.3/OG0000400.2/OG0000416.1/OG0000416.4/OG0000416.2/OG0000416.3/OG0000418.4/OG0000418.3/OG0000418.2/OG0000418.1/OG0000419.4/OG0000419.3/OG0000419.2/OG0000419.1/OG0000433.3/OG0000433.2/OG0000433.1/OG0000449.3/OG0000449.1/OG0000449.2/OG0000475.2/OG0000475.3/OG0000475.1/OG0000477.2/OG0000477.3/OG0000477.4/OG0000477.1/OG0000485.1/OG0000485.3/OG0000485.2/OG0000492.1/OG0000492.3/OG0000492.2/OG0000507.1/OG0000507.2/OG0000513.2/OG0000513.1/OG0000521.2/OG0000521.1/OG0000521.3/OG0000523.2/OG0000523.3/OG0000523.1/OG0000525.3/OG0000525.1/OG0000525.2/OG0000526.3/OG0000526.2/OG0000526.1/OG0000533.2/OG0000533.3/OG0000533.4/OG0000533.1/OG0000541.1/OG0000541.2/OG0000541.3/OG0000549.2/OG0000549.1/OG0000551.3/OG0000551.2/OG0000551.1/OG0000555.1/OG0000555.2/OG0000555.3/OG0000561.2/OG0000561.3/OG0000561.1/OG0000571.3/OG0000571.1/OG0000571.2/OG0000583.2/OG0000583.1/OG0000583.3/OG0000608.1/OG0000608.2/OG0000614.3/OG0000614.2/OG0000614.1/OG0000617.1/OG0000617.2/OG0000617.3/OG0000623.1/OG0000623.2/OG0000631.2/OG0000631.1/OG0000631.3/OG0000635.1/OG0000635.2/OG0000636.3/OG0000636.1/OG0000636.2/OG0000670.2/OG0000670.1/OG0000671.3/OG0000671.1/OG0000671.2/OG0000696.1/OG0000696.2/OG0000696.3/OG0000704.2/OG0000704.1/OG0000704.3/OG0000764.1/OG0000764.2/OG0000764.3/OG0000785.1/OG0000785.2/OG0000795.1/OG0000795.2/OG0000831.2/OG0000831.1/OG0000832.1/OG0000832.3/OG0000832.2/OG0000858.1/OG0000858.2/OG0000858.3/OG0000886.1/OG0000886.3/OG0000886.2/OG0000889.2/OG0000889.1/OG0000892.1/OG0000892.2/OG0000893.1/OG0000893.2/OG0000915.1/OG0000915.2/OG0000917.2/OG0000917.1/OG0000918.2/OG0000918.3/OG0000918.1/OG0000919.2/OG0000919.1/OG0000938.1/OG0000938.3/OG0000938.2/OG0000947.1/OG0000947.2/OG0000953.1/OG0000953.2/OG0001003.1/OG0001003.2/OG0001018.2/OG0001018.3/OG0001018.1/OG0001026.1/OG0001026.2/OG0001049.2/OG0001049.1/OG0001050.2/OG0001050.1/OG0001052.2/OG0001052.1/OG0001090.1/OG0001090.2/OG0001148.2/OG0001148.1/OG0001157.2/OG0001157.1/OG0001162.1/OG0001162.2/OG0001169.2/OG0001169.1/OG0001171.2/OG0001171.1/OG0001175.2/OG0001175.1/OG0001176.1/OG0001176.2/OG0001193.1/OG0001193.2/OG0001200.2/OG0001200.1/OG0001213.1/OG0001213.2/OG0001227.2/OG0001227.1/OG0001241.1/OG0001241.2/OG0001243.2/OG0001243.1/OG0001248.1/OG0001248.2/OG0001249.1/OG0001260.1/OG0001262.2/OG0001262.1/OG0001266.2/OG0001266.1/OG0001271.2/OG0001271.1/OG0001275.2/OG0001275.1/OG0001305.2/OG0001305.1/OG0001313.2/OG0001313.1/OG0001342.2/OG0001342.1/OG0001355.2/OG0001355.1/OG0001368.2/OG0001368.1/OG0001397.1/OG0001397.2/OG0001403.2/OG0001403.1/OG0001408.1/OG0001408.2/OG0001420.1/OG0001440.1/OG0001440.2/OG0001466.2/OG0001466.1/OG0001504.1/OG0001504.2/OG0001509.2/OG0001509.1/OG0001543.2/OG0001543.1/OG0001559.2/OG0001559.1/OG0001567.1/OG0001607.2/OG0001607.1/OG0001639.1/OG0001639.2/OG0001648.2/OG0001648.1/OG0001702.2/OG0001702.1/OG0001712.1/OG0001712.2/OG0001752.2/OG0001752.1/OG0001753.1/OG0001753.2/OG0001757.2/OG0001757.1/OG0001765.1/OG0001768.1/OG0001769.2/OG0001769.1/OG0001772.2/OG0001772.1/OG0001782.1/OG0001782.2/OG0001786.2/OG0001786.1/OG0001794.1/OG0001794.2/OG0001814.1/OG0001814.2/OG0001858.1/OG0001870.2/OG0001870.1/OG0001936.1/OG0001936.2/OG0001938.2/OG0001938.1/OG0001942.1/OG0001942.2/OG0001945.1/OG0001945.2/OG0001948.1/OG0001948.2/OG0001954.1/OG0001965.1/OG0001970.1/OG0001970.2/OG0001991.1/OG0002003.2/OG0002003.1/OG0002009.1/OG0002009.2/OG0002056.1/OG0002077.2/OG0002077.1/OG0002108.1/OG0002134.1/OG0002142.1/OG0002142.2/OG0002146.1/OG0002147.1/OG0002147.2/OG0002180.1/OG0002221.1/OG0002225.2/OG0002225.1/OG0002236.1/OG0002236.2/OG0002268.1/OG0002277.2/OG0002277.1/OG0002284.1/OG0002341.1/OG0002351.1/OG0002360.1/OG0002360.2/OG0002361.2/OG0002361.1/OG0002366.1/OG0002366.2/OG0002380.1/OG0002381.2/OG0002381.1/OG0002411.1/OG0002475.1/OG0002477.1/OG0002487.1/OG0002491.1/OG0002492.1/OG0002504.2/OG0002504.1/OG0002509.2/OG0002509.1/OG0002515.1/OG0002553.1/OG0002572.1/OG0002578.1/OG0002585.1/OG0002586.1/OG0002586.2/OG0002601.1/OG0002605.1/OG0002605.2/OG0002636.1/OG0002649.1/OG0002746.1/OG0002754.1/OG0002772.1/OG0002787.1/OG0002797.1/OG0002822.1/OG0002870.1/OG0002876.1/OG0002885.1/OG0002899.1/OG0002907.1/OG0002920.1/OG0002932.1/OG0002936.1/OG0002947.2/OG0002947.1/OG0002955.1/OG0002959.1/OG0003049.1/OG0003068.1/OG0003088.1/OG0003090.1/OG0003091.1/OG0003095.1/OG0003137.1/OG0003145.1/OG0003154.1/OG0003243.1/OG0003252.1/OG0003264.1/OG0003266.2/OG0003266.1/OG0003276.1/OG0003287.1/OG0003320.1/OG0003323.1/OG0003423.1/OG0003442.1/OG0003448.1/OG0003460.1/OG0003463.1/OG0003481.1/OG0003510.1/OG0003522.1/OG0003523.1/OG0003551.1/OG0003558.1/OG0003567.1/OG0003580.1/OG0003581.1/OG0003594.1/OG0003655.1/OG0003655.2/OG0003679.1/OG0003693.1/OG0003721.1/OG0003730.1/OG0003752.1/OG0003758.1/OG0003769.1/OG0003774.1/OG0003801.1/OG0003804.1/OG0003816.1/OG0003818.1/OG0003819.1/OG0003821.1/OG0003824.1/OG0003844.1/OG0003846.1/OG0003943.1/OG0003945.1/OG0003973.1/OG0003993.1/OG0004066.1/OG0004106.1/OG0004108.1/OG0004111.1/OG0004146.1/OG0004152.1/OG0004156.1/OG0004204.1/OG0004210.1/OG0004243.1/OG0004263.1/OG0004283.1/OG0004315.1/OG0004363.1/OG0004419.1/OG0004425.1/OG0004428.1/OG0004429.1/OG0004439.1/OG0004448.1/OG0004568.1/OG0004609.1/OG0004628.1/OG0004632.1/OG0004634.1/OG0004636.1/OG0004691.1/OG0004693.1/OG0004704.1/OG0004718.1/OG0004728.1/OG0004749.1/OG0004791.1/OG0004883.1/OG0004948.1/OG0004952.1/OG0005017.1/OG0005043.1/OG0005044.1/OG0005055.1/OG0005072.1/OG0005073.1/OG0005081.1/OG0005111.1/OG0005116.1/OG0005132.1/OG0005154.1/OG0005339.1/OG0005389.1/OG0005434.1/OG0005445.1/OG0005446.1/OG0005507.1/OG0005508.1/OG0005515.1/OG0005580.1/OG0005737.1/OG0005786.1/OG0005802.1/OG0005838.1/OG0005867.1/OG0005879.1/OG0005930.1/OG0005993.1/OG0005995.1/OG0006014.1/OG0006033.1/OG0006041.1/OG0006217.1/OG0006251.1/OG0006256.1/OG0006258.1/OG0006413.1/OG0006441.1/OG0006626.1/OG0006659.1/OG0006706.1/OG0006819.1/OG0006867.1/OG0006889.1/OG0006913.1/OG0007091.1/OG0007130.1/OG0007280.1/OG0007402.1/OG0008028.1/OG0008130.1/OG0008495.1/OG0009116.1</t>
  </si>
  <si>
    <t>OG0000939.1/OG0000939.2/OG0001966.2/OG0001966.1/OG0006466.1/OG0009699.1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</si>
  <si>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0000050.7/OG0000050.8/OG0000050.1/OG0000050.6/OG0000050.10/OG0000050.5/OG0000050.11/OG0000050.9/OG0000050.3/OG0000050.2/OG0000050.4/OG0000089.4/OG0000089.8/OG0000089.5/OG0000089.2/OG0000089.6/OG0000089.3/OG0000089.7/OG0000089.1/OG0000107.5/OG0000107.3/OG0000107.7/OG0000107.4/OG0000107.1/OG0000107.2/OG0000107.8/OG0000107.6/OG0000133.3/OG0000133.1/OG0000133.4/OG0000133.2/OG0000168.1/OG0000168.4/OG0000168.2/OG0000168.3/OG0000168.5/OG0000247.4/OG0000247.5/OG0000247.1/OG0000247.3/OG0000247.2/OG0000322.1/OG0000322.2/OG0000322.4/OG0000322.3/OG0000334.3/OG0000334.1/OG0000334.4/OG0000334.2/OG0000356.4/OG0000356.1/OG0000356.2/OG0000356.3/OG0000386.3/OG0000386.1/OG0000386.4/OG0000386.2/OG0000433.3/OG0000433.2/OG0000433.1/OG0000477.2/OG0000477.3/OG0000477.4/OG0000477.1/OG0000513.2/OG0000513.1/OG0000525.3/OG0000525.1/OG0000525.2/OG0000571.3/OG0000571.1/OG0000571.2/OG0000583.2/OG0000583.1/OG0000583.3/OG0000608.1/OG0000608.2/OG0000704.2/OG0000704.1/OG0000704.3/OG0000764.1/OG0000764.2/OG0000764.3/OG0000919.2/OG0000919.1/OG0001050.2/OG0001050.1/OG0001157.2/OG0001157.1/OG0001243.2/OG0001243.1/OG0001248.1/OG0001248.2/OG0001466.2/OG0001466.1/OG0001567.1/OG0001607.2/OG0001607.1/OG0001639.1/OG0001639.2/OG0001765.1/OG0001768.1/OG0001782.1/OG0001782.2/OG0001938.2/OG0001938.1/OG0001970.1/OG0001970.2/OG0001991.1/OG0002009.1/OG0002009.2/OG0002475.1/OG0002515.1/OG0002572.1/OG0002601.1/OG0002605.1/OG0002605.2/OG0002885.1/OG0002936.1/OG0002959.1/OG0003243.1/OG0003442.1/OG0003481.1/OG0003580.1/OG0003693.1/OG0003758.1/OG0003774.1/OG0003945.1/OG0003973.1/OG0004108.1/OG0004152.1/OG0004283.1/OG0004315.1/OG0004636.1/OG0004691.1/OG0004704.1/OG0004883.1/OG0005073.1/OG0005154.1/OG0006014.1/OG0006033.1/OG0006256.1/OG0006819.1/OG0008028.1</t>
  </si>
  <si>
    <t>OG0001194.2/OG0001194.1/OG0007093.1</t>
  </si>
  <si>
    <t>OG0000525.3/OG0000525.1/OG0000525.2/OG0000571.3/OG0000571.1/OG0000571.2/OG0000812.1/OG0000812.2/OG0000812.3/OG0001222.1/OG0001222.2/OG0001768.1/OG0002469.1/OG0002601.1/OG0003262.1/OG0003292.1/OG0003522.1/OG0003523.1/OG0003558.1/OG0003699.1/OG0004309.1/OG0005432.1/OG0005451.1/OG0005507.1/OG0005653.1/OG0005930.1/OG0007766.1</t>
  </si>
  <si>
    <t>OG0001768.1/OG0002959.1</t>
  </si>
  <si>
    <t>OG0001466.2/OG0001466.1/OG0001866.2/OG0001866.1/OG0004883.1</t>
  </si>
  <si>
    <t>OG0000140.1/OG0000140.4/OG0000140.2/OG0000140.3/OG0000140.5/OG0000140.6/OG0000140.7/OG0000305.1/OG0000305.4/OG0000305.2/OG0000305.3/OG0000320.4/OG0000320.3/OG0000320.2/OG0000320.1/OG0000320.5/OG0000608.1/OG0000608.2/OG0001782.1/OG0001782.2/OG0002359.1/OG0002381.2/OG0002381.1/OG0002607.1/OG0002932.1/OG0003068.1/OG0003190.1/OG0003423.1/OG0003829.1/OG0003953.1/OG0004111.1/OG0004637.1/OG0004718.1/OG0004746.1/OG0004749.1/OG0004751.1/OG0005081.1/OG0005318.1/OG0005678.1/OG0006342.1/OG0006659.1</t>
  </si>
  <si>
    <t>OG0003423.1/OG0003829.1/OG0004718.1/OG0006342.1/OG0006659.1</t>
  </si>
  <si>
    <t>OG0003688.1/OG0004945.1/OG0008465.1</t>
  </si>
  <si>
    <t>OG0000140.1/OG0000140.4/OG0000140.2/OG0000140.3/OG0000140.5/OG0000140.6/OG0000140.7/OG0000305.1/OG0000305.4/OG0000305.2/OG0000305.3/OG0000320.4/OG0000320.3/OG0000320.2/OG0000320.1/OG0000320.5/OG0000608.1/OG0000608.2/OG0001782.1/OG0001782.2/OG0002359.1/OG0002381.2/OG0002381.1/OG0002607.1/OG0002932.1/OG0003068.1/OG0003190.1/OG0003953.1/OG0004111.1/OG0004637.1/OG0004746.1/OG0004749.1/OG0004751.1/OG0005081.1/OG0005318.1/OG0005678.1</t>
  </si>
  <si>
    <t>OG0000050.7/OG0000050.8/OG0000050.1/OG0000050.6/OG0000050.10/OG0000050.5/OG0000050.11/OG0000050.9/OG0000050.3/OG0000050.2/OG0000050.4/OG0000280.1/OG0000280.2/OG0000280.4/OG0000280.3/OG0000406.1/OG0000406.3/OG0000406.2/OG0006656.1</t>
  </si>
  <si>
    <t>OG0001153.2/OG0001153.1/OG0003754.1</t>
  </si>
  <si>
    <t>OG0000266.6/OG0000266.3/OG0000266.5/OG0000266.1/OG0000266.2/OG0000266.4/OG0000572.2/OG0000572.1/OG0001000.1/OG0001000.2/OG0001795.2/OG0001795.1/OG0001920.1/OG0002181.1/OG0002181.2/OG0002186.1/OG0002287.1/OG0002527.1/OG0002593.1/OG0002658.1/OG0002817.2/OG0002817.1/OG0002831.1/OG0002905.1/OG0003315.1/OG0003315.2/OG0003350.1/OG0003353.1/OG0003447.1/OG0003454.1/OG0003568.2/OG0003568.1/OG0003671.1/OG0003874.1/OG0003959.1/OG0004075.1/OG0004150.1/OG0004381.1/OG0004501.1/OG0004687.1/OG0004687.2/OG0004837.1/OG0004956.1/OG0004966.1/OG0005190.1/OG0005449.2/OG0005449.1/OG0005518.1/OG0005548.1/OG0005572.1/OG0005596.1/OG0005606.1/OG0005695.1/OG0005715.1/OG0005776.1/OG0005803.1/OG0006078.1/OG0006184.1/OG0006389.1/OG0006392.1/OG0006412.1/OG0006594.1/OG0006836.1/OG0006883.1/OG0007144.1/OG0007225.1/OG0007344.1/OG0007441.1/OG0007594.1/OG0007602.1/OG0007859.1/OG0008269.1/OG0008623.1/OG0009738.1/OG0010076.1</t>
  </si>
  <si>
    <t>OG0001662.2/OG0001662.1/OG0001862.2/OG0001862.1/OG0001924.1/OG0001940.1/OG0002019.1/OG0002032.1/OG0002032.2/OG0002117.1/OG0002145.1/OG0002257.2/OG0002257.1/OG0002270.1/OG0002270.2/OG0002633.1/OG0002646.1/OG0002952.2/OG0002952.1/OG0003125.1/OG0003151.1/OG0003160.1/OG0003220.1/OG0003257.1/OG0003335.1/OG0003415.1/OG0003596.1/OG0003729.1/OG0004096.1/OG0004278.1/OG0004280.1/OG0004410.1/OG0004456.1/OG0004488.1/OG0004598.1/OG0004698.1/OG0004702.1/OG0004737.1/OG0004744.1/OG0004779.1/OG0004795.1/OG0004911.1/OG0005034.1/OG0005056.1/OG0005060.1/OG0005075.1/OG0005113.1/OG0005340.1/OG0005376.1/OG0005422.1/OG0005534.1/OG0005829.1/OG0005897.1/OG0006064.1/OG0006253.1/OG0006257.1/OG0006406.1/OG0006495.1/OG0006654.1/OG0006735.1/OG0006750.1/OG0006781.1/OG0006855.1/OG0006857.1/OG0006865.1/OG0006951.1/OG0007281.1/OG0007355.1/OG0007387.1/OG0007709.1/OG0007751.1/OG0007782.1/OG0007791.1/OG0008011.1/OG0008019.1/OG0008056.1/OG0008098.1/OG0008107.1/OG0008165.1/OG0008519.1/OG0008853.1/OG0009053.1/OG0009119.1/OG0009699.1/OG0010621.1/OG0010668.1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</si>
  <si>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0000015.9/OG0000015.11/OG0000015.13/OG0000015.6/OG0000015.3/OG0000015.7/OG0000015.4/OG0000015.5/OG0000015.8/OG0000015.14/OG0000015.1/OG0000015.2/OG0000015.12/OG0000015.10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0000054.3/OG0000054.7/OG0000054.6/OG0000054.4/OG0000054.2/OG0000054.1/OG0000054.5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0000089.4/OG0000089.8/OG0000089.5/OG0000089.2/OG0000089.6/OG0000089.3/OG0000089.7/OG0000089.1/OG0000098.9/OG0000098.6/OG0000098.5/OG0000098.3/OG0000098.8/OG0000098.7/OG0000098.4/OG0000098.1/OG0000098.2/OG0000107.5/OG0000107.3/OG0000107.7/OG0000107.4/OG0000107.1/OG0000107.2/OG0000107.8/OG0000107.6/OG0000120.3/OG0000120.4/OG0000120.1/OG0000120.5/OG0000120.2/OG0000121.5/OG0000121.1/OG0000121.2/OG0000121.3/OG0000121.4/OG0000121.6/OG0000121.8/OG0000121.7/OG0000130.5/OG0000130.4/OG0000130.7/OG0000130.6/OG0000130.3/OG0000130.2/OG0000130.1/OG0000137.1/OG0000137.6/OG0000137.3/OG0000137.5/OG0000137.2/OG0000137.4/OG0000144.8/OG0000144.6/OG0000144.1/OG0000144.7/OG0000144.5/OG0000144.4/OG0000144.3/OG0000144.2/OG0000192.1/OG0000192.2/OG0000192.5/OG0000192.4/OG0000192.3/OG0000200.4/OG0000200.5/OG0000200.2/OG0000200.6/OG0000200.3/OG0000200.1/OG0000215.4/OG0000215.5/OG0000215.3/OG0000215.1/OG0000215.2/OG0000222.2/OG0000222.1/OG0000222.4/OG0000222.5/OG0000222.3/OG0000242.3/OG0000242.5/OG0000242.2/OG0000242.4/OG0000242.1/OG0000247.4/OG0000247.5/OG0000247.1/OG0000247.3/OG0000247.2/OG0000256.4/OG0000256.5/OG0000256.3/OG0000256.1/OG0000256.2/OG0000267.4/OG0000267.1/OG0000267.2/OG0000267.5/OG0000267.3/OG0000278.4/OG0000278.2/OG0000278.1/OG0000278.3/OG0000278.5/OG0000280.1/OG0000280.2/OG0000280.4/OG0000280.3/OG0000283.4/OG0000283.3/OG0000283.1/OG0000283.2/OG0000298.3/OG0000298.4/OG0000298.5/OG0000298.1/OG0000298.2/OG0000300.2/OG0000300.3/OG0000300.1/OG0000318.4/OG0000318.2/OG0000318.1/OG0000318.3/OG0000322.1/OG0000322.2/OG0000322.4/OG0000322.3/OG0000344.3/OG0000344.1/OG0000344.4/OG0000344.2/OG0000356.4/OG0000356.1/OG0000356.2/OG0000356.3/OG0000374.1/OG0000374.2/OG0000374.4/OG0000374.3/OG0000396.4/OG0000396.3/OG0000396.1/OG0000396.2/OG0000403.2/OG0000403.1/OG0000406.1/OG0000406.3/OG0000406.2/OG0000412.2/OG0000412.1/OG0000412.3/OG0000420.3/OG0000420.2/OG0000420.1/OG0000429.3/OG0000429.2/OG0000429.1/OG0000446.3/OG0000446.2/OG0000446.1/OG0000447.3/OG0000447.2/OG0000447.1/OG0000448.2/OG0000448.4/OG0000448.1/OG0000448.3/OG0000467.4/OG0000467.3/OG0000467.2/OG0000467.1/OG0000478.2/OG0000478.1/OG0000478.3/OG0000484.2/OG0000484.1/OG0000484.3/OG0000485.1/OG0000485.3/OG0000485.2/OG0000501.1/OG0000502.2/OG0000502.1/OG0000502.3/OG0000521.2/OG0000521.1/OG0000521.3/OG0000538.3/OG0000538.2/OG0000538.4/OG0000538.1/OG0000540.3/OG0000540.4/OG0000540.2/OG0000540.1/OG0000544.3/OG0000544.1/OG0000544.2/OG0000549.2/OG0000549.1/OG0000551.3/OG0000551.2/OG0000551.1/OG0000571.3/OG0000571.1/OG0000571.2/OG0000582.3/OG0000582.1/OG0000582.2/OG0000613.1/OG0000613.3/OG0000613.2/OG0000618.2/OG0000618.1/OG0000618.3/OG0000619.1/OG0000619.3/OG0000619.2/OG0000671.3/OG0000671.1/OG0000671.2/OG0000696.1/OG0000696.2/OG0000696.3/OG0000704.2/OG0000704.1/OG0000704.3/OG0000710.3/OG0000710.1/OG0000710.2/OG0000711.3/OG0000711.1/OG0000711.2/OG0000737.1/OG0000737.3/OG0000737.2/OG0000756.1/OG0000763.1/OG0000763.2/OG0000770.2/OG0000770.1/OG0000772.1/OG0000772.2/OG0000782.1/OG0000782.3/OG0000782.2/OG0000785.1/OG0000785.2/OG0000795.1/OG0000795.2/OG0000812.1/OG0000812.2/OG0000812.3/OG0000828.1/OG0000828.2/OG0000834.2/OG0000834.1/OG0000866.3/OG0000866.2/OG0000866.1/OG0000868.2/OG0000868.1/OG0000868.3/OG0000893.1/OG0000893.2/OG0000897.2/OG0000897.1/OG0000935.2/OG0000935.1/OG0000938.1/OG0000938.3/OG0000938.2/OG0000942.2/OG0000942.3/OG0000942.1/OG0000945.1/OG0000945.2/OG0000952.2/OG0000952.1/OG0000972.1/OG0000972.2/OG0001004.2/OG0001004.1/OG0001006.1/OG0001006.2/OG0001018.2/OG0001018.3/OG0001018.1/OG0001021.1/OG0001033.2/OG0001033.1/OG0001050.2/OG0001050.1/OG0001055.1/OG0001055.2/OG0001087.1/OG0001087.2/OG0001118.1/OG0001118.2/OG0001120.2/OG0001120.1/OG0001127.2/OG0001127.1/OG0001128.1/OG0001128.2/OG0001153.2/OG0001153.1/OG0001158.2/OG0001158.1/OG0001162.1/OG0001162.2/OG0001167.1/OG0001167.2/OG0001169.2/OG0001169.1/OG0001170.2/OG0001170.1/OG0001173.2/OG0001173.1/OG0001193.1/OG0001193.2/OG0001222.1/OG0001222.2/OG0001223.1/OG0001223.2/OG0001243.2/OG0001243.1/OG0001247.1/OG0001247.2/OG0001259.2/OG0001259.1/OG0001262.2/OG0001262.1/OG0001267.2/OG0001267.1/OG0001271.2/OG0001271.1/OG0001276.2/OG0001276.1/OG0001278.2/OG0001278.1/OG0001326.1/OG0001342.2/OG0001342.1/OG0001358.1/OG0001358.2/OG0001365.2/OG0001365.1/OG0001395.2/OG0001395.1/OG0001403.2/OG0001403.1/OG0001412.2/OG0001412.1/OG0001420.1/OG0001421.2/OG0001421.1/OG0001467.2/OG0001467.1/OG0001509.2/OG0001509.1/OG0001512.1/OG0001512.2/OG0001514.2/OG0001514.1/OG0001523.1/OG0001523.2/OG0001543.2/OG0001543.1/OG0001569.1/OG0001578.2/OG0001578.1/OG0001597.1/OG0001597.2/OG0001607.2/OG0001607.1/OG0001616.1/OG0001616.2/OG0001631.2/OG0001631.1/OG0001635.1/OG0001639.1/OG0001639.2/OG0001640.1/OG0001640.2/OG0001661.1/OG0001661.2/OG0001694.2/OG0001694.1/OG0001706.1/OG0001706.2/OG0001712.1/OG0001712.2/OG0001714.2/OG0001714.1/OG0001718.1/OG0001719.1/OG0001752.2/OG0001752.1/OG0001765.1/OG0001768.1/OG0001774.1/OG0001774.2/OG0001785.1/OG0001785.2/OG0001786.2/OG0001786.1/OG0001792.2/OG0001792.1/OG0001794.1/OG0001794.2/OG0001814.1/OG0001814.2/OG0001860.2/OG0001860.1/OG0001929.1/OG0001932.1/OG0001932.2/OG0001936.1/OG0001936.2/OG0001937.1/OG0001938.2/OG0001938.1/OG0001953.2/OG0001953.1/OG0001964.1/OG0001972.1/OG0001972.2/OG0001976.2/OG0001976.1/OG0001979.1/OG0001980.1/OG0001980.2/OG0001981.2/OG0001981.1/OG0001982.1/OG0002018.1/OG0002040.2/OG0002040.1/OG0002051.1/OG0002056.1/OG0002067.1/OG0002071.1/OG0002071.2/OG0002075.2/OG0002075.1/OG0002076.1/OG0002076.2/OG0002107.2/OG0002107.1/OG0002108.1/OG0002120.1/OG0002120.2/OG0002142.1/OG0002142.2/OG0002146.1/OG0002150.2/OG0002150.1/OG0002164.2/OG0002164.1/OG0002174.1/OG0002178.1/OG0002178.2/OG0002179.1/OG0002232.1/OG0002236.1/OG0002236.2/OG0002237.1/OG0002267.1/OG0002292.2/OG0002292.1/OG0002295.1/OG0002343.1/OG0002343.2/OG0002350.1/OG0002350.2/OG0002358.1/OG0002358.2/OG0002364.1/OG0002364.2/OG0002369.1/OG0002375.1/OG0002377.1/OG0002377.2/OG0002384.1/OG0002387.1/OG0002403.2/OG0002403.1/OG0002409.1/OG0002413.1/OG0002460.1/OG0002464.1/OG0002464.2/OG0002466.1/OG0002468.1/OG0002468.2/OG0002469.1/OG0002475.1/OG0002477.1/OG0002482.1/OG0002515.1/OG0002557.2/OG0002557.1/OG0002572.1/OG0002575.1/OG0002591.1/OG0002601.1/OG0002615.1/OG0002623.2/OG0002623.1/OG0002626.1/OG0002643.1/OG0002668.2/OG0002668.1/OG0002670.1/OG0002731.2/OG0002731.1/OG0002743.1/OG0002743.2/OG0002746.1/OG0002748.1/OG0002754.1/OG0002774.2/OG0002774.1/OG0002790.1/OG0002794.2/OG0002794.1/OG0002797.1/OG0002798.1/OG0002798.2/OG0002804.1/OG0002812.1/OG0002825.2/OG0002825.1/OG0002867.2/OG0002867.1/OG0002874.1/OG0002887.1/OG0002887.2/OG0002916.1/OG0002926.1/OG0002934.1/OG0002943.2/OG0002943.1/OG0002946.1/OG0002949.1/OG0002949.2/OG0002955.1/OG0003029.1/OG0003031.1/OG0003054.1/OG0003068.1/OG0003095.1/OG0003116.1/OG0003146.1/OG0003218.1/OG0003243.1/OG0003256.1/OG0003266.2/OG0003266.1/OG0003270.1/OG0003276.1/OG0003277.1/OG0003292.1/OG0003318.1/OG0003328.1/OG0003333.1/OG0003343.1/OG0003425.1/OG0003456.1/OG0003481.1/OG0003487.1/OG0003490.1/OG0003492.1/OG0003499.1/OG0003510.1/OG0003511.1/OG0003522.1/OG0003523.1/OG0003525.1/OG0003527.1/OG0003529.1/OG0003558.1/OG0003564.1/OG0003569.1/OG0003571.1/OG0003582.1/OG0003584.1/OG0003590.1/OG0003593.1/OG0003594.1/OG0003647.1/OG0003659.1/OG0003679.1/OG0003699.1/OG0003703.1/OG0003718.1/OG0003721.1/OG0003750.1/OG0003752.1/OG0003754.1/OG0003774.1/OG0003775.1/OG0003779.1/OG0003798.1/OG0003799.1/OG0003801.1/OG0003819.1/OG0003827.1/OG0003829.1/OG0003855.1/OG0003919.1/OG0003945.1/OG0003952.1/OG0003961.1/OG0003963.1/OG0003969.1/OG0003972.1/OG0003973.1/OG0003997.1/OG0004000.1/OG0004016.1/OG0004017.1/OG0004033.1/OG0004038.1/OG0004042.1/OG0004044.1/OG0004047.1/OG0004069.1/OG0004085.1/OG0004108.1/OG0004112.1/OG0004112.2/OG0004125.1/OG0004129.1/OG0004130.1/OG0004138.1/OG0004139.1/OG0004155.1/OG0004204.1/OG0004234.1/OG0004238.1/OG0004251.1/OG0004260.1/OG0004269.1/OG0004281.1/OG0004287.1/OG0004289.1/OG0004292.1/OG0004294.1/OG0004300.1/OG0004306.1/OG0004309.1/OG0004333.1/OG0004335.1/OG0004338.1/OG0004351.1/OG0004354.1/OG0004357.1/OG0004363.1/OG0004365.1/OG0004370.1/OG0004387.1/OG0004391.1/OG0004404.1/OG0004408.1/OG0004409.1/OG0004425.1/OG0004426.1/OG0004428.1/OG0004433.1/OG0004439.1/OG0004451.1/OG0004455.1/OG0004469.1/OG0004480.1/OG0004493.1/OG0004544.1/OG0004568.1/OG0004579.1/OG0004589.1/OG0004596.1/OG0004614.1/OG0004618.1/OG0004632.1/OG0004634.1/OG0004636.1/OG0004653.1/OG0004656.1/OG0004662.1/OG0004665.1/OG0004690.1/OG0004691.1/OG0004726.1/OG0004729.1/OG0004735.1/OG0004742.1/OG0004768.1/OG0004778.1/OG0004782.1/OG0004785.1/OG0004797.1/OG0004811.1/OG0004815.1/OG0004883.1/OG0004904.1/OG0004908.1/OG0004918.1/OG0004952.1/OG0004955.1/OG0004992.1/OG0005003.1/OG0005013.1/OG0005027.1/OG0005035.1/OG0005059.1/OG0005073.1/OG0005091.1/OG0005126.1/OG0005134.1/OG0005147.1/OG0005158.1/OG0005159.1/OG0005168.1/OG0005243.1/OG0005284.1/OG0005297.1/OG0005304.1/OG0005330.1/OG0005347.1/OG0005367.1/OG0005372.1/OG0005382.1/OG0005391.1/OG0005397.1/OG0005402.1/OG0005406.1/OG0005413.1/OG0005432.1/OG0005434.1/OG0005454.1/OG0005466.1/OG0005469.1/OG0005472.1/OG0005489.1/OG0005492.1/OG0005501.1/OG0005503.1/OG0005505.1/OG0005507.1/OG0005512.1/OG0005515.1/OG0005524.1/OG0005527.1/OG0005542.1/OG0005555.1/OG0005558.1/OG0005575.1/OG0005580.1/OG0005657.1/OG0005686.1/OG0005693.1/OG0005712.1/OG0005722.1/OG0005733.1/OG0005736.1/OG0005737.1/OG0005774.1/OG0005782.1/OG0005813.1/OG0005815.1/OG0005819.1/OG0005821.1/OG0005850.1/OG0005852.1/OG0005867.1/OG0005871.1/OG0005893.1/OG0005913.1/OG0005940.1/OG0005963.1/OG0005980.1/OG0005998.1/OG0006033.1/OG0006052.1/OG0006185.1/OG0006248.1/OG0006305.1/OG0006307.1/OG0006319.1/OG0006321.1/OG0006340.1/OG0006366.1/OG0006371.1/OG0006381.1/OG0006382.1/OG0006394.1/OG0006439.1/OG0006442.1/OG0006465.1/OG0006486.1/OG0006503.1/OG0006626.1/OG0006656.1/OG0006671.1/OG0006727.1/OG0006741.1/OG0006751.1/OG0006752.1/OG0006774.1/OG0006778.1/OG0006820.1/OG0006837.1/OG0006873.1/OG0006889.1/OG0006894.1/OG0006901.1/OG0006913.1/OG0006918.1/OG0006919.1/OG0006931.1/OG0006933.1/OG0006934.1/OG0007063.1/OG0007074.1/OG0007098.1/OG0007183.1/OG0007195.1/OG0007197.1/OG0007243.1/OG0007280.1/OG0007301.1/OG0007319.1/OG0007349.1/OG0007372.1/OG0007608.1/OG0007638.1/OG0007650.1/OG0007719.1/OG0007766.1/OG0007768.1/OG0007820.1/OG0007980.1/OG0007998.1/OG0008000.1/OG0008008.1/OG0008053.1/OG0008071.1/OG0008130.1/OG0008140.1/OG0008168.1/OG0008490.1/OG0008508.1/OG0008553.1/OG0008560.1/OG0008782.1/OG0009051.1</t>
  </si>
  <si>
    <t>OG0001940.1/OG0002032.1/OG0002032.2/OG0002117.1/OG0002257.2/OG0002257.1/OG0002646.1/OG0003125.1/OG0003151.1/OG0003220.1/OG0003335.1/OG0003596.1/OG0004410.1/OG0004456.1/OG0004598.1/OG0004737.1/OG0005075.1/OG0005340.1/OG0006064.1/OG0006257.1/OG0006406.1/OG0006750.1/OG0007387.1/OG0007751.1/OG0008056.1/OG0009053.1/OG0009119.1/OG0010668.1/OG0011506.1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</si>
  <si>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0000036.7/OG0000036.3/OG0000036.12/OG0000036.6/OG0000036.11/OG0000036.5/OG0000036.10/OG0000036.8/OG0000036.1/OG0000036.9/OG0000036.4/OG0000036.2/OG0000046.8/OG0000046.2/OG0000046.5/OG0000046.6/OG0000046.4/OG0000046.11/OG0000046.1/OG0000046.7/OG0000046.9/OG0000046.3/OG0000046.10/OG0000050.7/OG0000050.8/OG0000050.1/OG0000050.6/OG0000050.10/OG0000050.5/OG0000050.11/OG0000050.9/OG0000050.3/OG0000050.2/OG0000050.4/OG0000066.8/OG0000066.7/OG0000066.5/OG0000066.6/OG0000066.3/OG0000066.4/OG0000066.1/OG0000066.2/OG0000082.1/OG0000082.7/OG0000082.6/OG0000082.3/OG0000082.4/OG0000082.5/OG0000082.2/OG0000083.8/OG0000083.1/OG0000083.3/OG0000083.5/OG0000083.6/OG0000083.4/OG0000083.2/OG0000083.7/OG0000120.3/OG0000120.4/OG0000120.1/OG0000120.5/OG0000120.2/OG0000121.5/OG0000121.1/OG0000121.2/OG0000121.3/OG0000121.4/OG0000121.6/OG0000121.8/OG0000121.7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0000318.4/OG0000318.2/OG0000318.1/OG0000318.3/OG0000344.3/OG0000344.1/OG0000344.4/OG0000344.2/OG0000374.1/OG0000374.2/OG0000374.4/OG0000374.3/OG0000396.4/OG0000396.3/OG0000396.1/OG0000396.2/OG0000406.1/OG0000406.3/OG0000406.2/OG0000412.2/OG0000412.1/OG0000412.3/OG0000429.3/OG0000429.2/OG0000429.1/OG0000478.2/OG0000478.1/OG0000478.3/OG0000501.1/OG0000502.2/OG0000502.1/OG0000502.3/OG0000538.3/OG0000538.2/OG0000538.4/OG0000538.1/OG0000540.3/OG0000540.4/OG0000540.2/OG0000540.1/OG0000549.2/OG0000549.1/OG0000551.3/OG0000551.2/OG0000551.1/OG0000582.3/OG0000582.1/OG0000582.2/OG0000619.1/OG0000619.3/OG0000619.2/OG0000671.3/OG0000671.1/OG0000671.2/OG0000696.1/OG0000696.2/OG0000696.3/OG0000710.3/OG0000710.1/OG0000710.2/OG0000711.3/OG0000711.1/OG0000711.2/OG0000782.1/OG0000782.3/OG0000782.2/OG0000785.1/OG0000785.2/OG0000812.1/OG0000812.2/OG0000812.3/OG0000834.2/OG0000834.1/OG0000893.1/OG0000893.2/OG0000897.2/OG0000897.1/OG0000935.2/OG0000935.1/OG0001033.2/OG0001033.1/OG0001050.2/OG0001050.1/OG0001055.1/OG0001055.2/OG0001118.1/OG0001118.2/OG0001158.2/OG0001158.1/OG0001167.1/OG0001167.2/OG0001169.2/OG0001169.1/OG0001170.2/OG0001170.1/OG0001193.1/OG0001193.2/OG0001223.1/OG0001223.2/OG0001247.1/OG0001247.2/OG0001278.2/OG0001278.1/OG0001358.1/OG0001358.2/OG0001365.2/OG0001365.1/OG0001420.1/OG0001467.2/OG0001467.1/OG0001514.2/OG0001514.1/OG0001523.1/OG0001523.2/OG0001569.1/OG0001578.2/OG0001578.1/OG0001597.1/OG0001597.2/OG0001607.2/OG0001607.1/OG0001640.1/OG0001640.2/OG0001661.1/OG0001661.2/OG0001706.1/OG0001706.2/OG0001719.1/OG0001765.1/OG0001768.1/OG0001774.1/OG0001774.2/OG0001792.2/OG0001792.1/OG0001794.1/OG0001794.2/OG0001932.1/OG0001932.2/OG0001936.1/OG0001936.2/OG0001938.2/OG0001938.1/OG0001972.1/OG0001972.2/OG0001976.2/OG0001976.1/OG0001982.1/OG0002040.2/OG0002040.1/OG0002051.1/OG0002075.2/OG0002075.1/OG0002120.1/OG0002120.2/OG0002179.1/OG0002232.1/OG0002236.1/OG0002236.2/OG0002292.2/OG0002292.1/OG0002369.1/OG0002377.1/OG0002377.2/OG0002387.1/OG0002403.2/OG0002403.1/OG0002413.1/OG0002460.1/OG0002468.1/OG0002468.2/OG0002469.1/OG0002482.1/OG0002557.2/OG0002557.1/OG0002572.1/OG0002591.1/OG0002601.1/OG0002623.2/OG0002623.1/OG0002670.1/OG0002743.1/OG0002743.2/OG0002746.1/OG0002774.2/OG0002774.1/OG0002797.1/OG0002887.1/OG0002887.2/OG0002955.1/OG0003029.1/OG0003054.1/OG0003068.1/OG0003095.1/OG0003116.1/OG0003266.2/OG0003266.1/OG0003276.1/OG0003277.1/OG0003328.1/OG0003333.1/OG0003343.1/OG0003425.1/OG0003487.1/OG0003490.1/OG0003529.1/OG0003569.1/OG0003582.1/OG0003593.1/OG0003752.1/OG0003774.1/OG0003775.1/OG0003827.1/OG0003855.1/OG0003961.1/OG0003972.1/OG0004000.1/OG0004017.1/OG0004044.1/OG0004260.1/OG0004306.1/OG0004351.1/OG0004363.1/OG0004365.1/OG0004370.1/OG0004391.1/OG0004404.1/OG0004408.1/OG0004425.1/OG0004433.1/OG0004455.1/OG0004579.1/OG0004614.1/OG0004632.1/OG0004656.1/OG0004726.1/OG0004782.1/OG0004797.1/OG0004815.1/OG0004883.1/OG0004904.1/OG0004918.1/OG0004952.1/OG0004955.1/OG0005073.1/OG0005134.1/OG0005304.1/OG0005391.1/OG0005406.1/OG0005413.1/OG0005472.1/OG0005512.1/OG0005524.1/OG0005527.1/OG0005657.1/OG0005813.1/OG0005963.1/OG0006033.1/OG0006319.1/OG0006439.1/OG0006465.1/OG0006656.1/OG0006774.1/OG0006918.1/OG0007063.1/OG0007372.1/OG0007768.1/OG0007820.1/OG0007980.1/OG0008008.1/OG0008053.1/OG0008508.1</t>
  </si>
  <si>
    <t>OG0000089.4/OG0000089.8/OG0000089.5/OG0000089.2/OG0000089.6/OG0000089.3/OG0000089.7/OG0000089.1/OG0000119.6/OG0000119.1/OG0000119.5/OG0000119.4/OG0000119.7/OG0000119.3/OG0000119.2/OG0000133.3/OG0000133.1/OG0000133.4/OG0000133.2/OG0000454.1/OG0000454.2/OG0000686.1/OG0000686.2/OG0000686.3/OG0000960.1/OG0000960.2/OG0001407.1/OG0001407.2/OG0001513.2/OG0001513.1/OG0002079.1/OG0002553.1/OG0003442.1/OG0004718.1/OG0005347.1/OG0005542.1/OG0005585.1/OG0005899.1/OG0006915.1</t>
  </si>
  <si>
    <t>OG0000034.10/OG0000034.14/OG0000034.3/OG0000034.12/OG0000034.2/OG0000034.6/OG0000034.8/OG0000034.15/OG0000034.7/OG0000034.1/OG0000034.4/OG0000034.13/OG0000034.5/OG0000034.9/OG0000034.11/OG0000126.3/OG0000126.2/OG0000126.8/OG0000126.6/OG0000126.5/OG0000126.1/OG0000126.4/OG0000126.7/OG0000273.1/OG0000273.5/OG0000273.4/OG0000273.2/OG0000273.3/OG0000386.3/OG0000386.1/OG0000386.4/OG0000386.2/OG0000416.1/OG0000416.4/OG0000416.2/OG0000416.3/OG0000520.2/OG0000520.3/OG0000520.1/OG0000555.1/OG0000555.2/OG0000555.3/OG0000617.1/OG0000617.2/OG0000617.3/OG0000634.3/OG0000634.1/OG0000634.2/OG0000827.1/OG0000827.2/OG0000858.1/OG0000858.2/OG0000858.3/OG0001006.1/OG0001006.2/OG0001248.1/OG0001248.2/OG0001271.2/OG0001271.1/OG0001313.2/OG0001313.1/OG0001440.1/OG0001440.2/OG0001504.1/OG0001504.2/OG0001559.2/OG0001559.1/OG0001719.1/OG0001780.1/OG0001780.2/OG0002113.1/OG0002277.2/OG0002277.1/OG0002351.1/OG0003090.1/OG0004568.1/OG0005074.1/OG0005445.1/OG0005656.1/OG0005993.1</t>
  </si>
  <si>
    <t>OG0000416.1/OG0000416.4/OG0000416.2/OG0000416.3/OG0001780.1/OG0001780.2/OG0002351.1/OG0003090.1/OG0005074.1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</si>
  <si>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0000144.8/OG0000144.6/OG0000144.1/OG0000144.7/OG0000144.5/OG0000144.4/OG0000144.3/OG0000144.2/OG0000526.3/OG0000526.2/OG0000526.1/OG0000671.3/OG0000671.1/OG0000671.2/OG0000785.1/OG0000785.2/OG0000893.1/OG0000893.2/OG0000915.1/OG0000915.2/OG0001260.1/OG0001607.2/OG0001607.1/OG0001768.1/OG0001954.1/OG0002056.1/OG0002477.1/OG0002746.1/OG0002754.1/OG0002797.1/OG0002907.1/OG0002920.1/OG0002947.2/OG0002947.1/OG0003522.1/OG0003523.1/OG0003580.1/OG0003801.1/OG0003846.1/OG0003993.1/OG0004204.1/OG0005132.1/OG0005434.1/OG0005507.1/OG0006889.1/OG0007280.1/OG0008130.1/OG0009116.1</t>
  </si>
  <si>
    <t>OG0002145.1/OG0002646.1/OG0003151.1/OG0005376.1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</si>
  <si>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0000144.8/OG0000144.6/OG0000144.1/OG0000144.7/OG0000144.5/OG0000144.4/OG0000144.3/OG0000144.2/OG0001607.2/OG0001607.1/OG0001768.1/OG0003580.1/OG0003846.1</t>
  </si>
  <si>
    <t>OG0002646.1/OG0003151.1</t>
  </si>
  <si>
    <t>OG0002353.1/OG0002660.1/OG0006712.1/OG0006786.1/OG0008022.1/OG0008221.1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</si>
  <si>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0000283.4/OG0000283.3/OG0000283.1/OG0000283.2/OG0000320.4/OG0000320.3/OG0000320.2/OG0000320.1/OG0000320.5/OG0000334.3/OG0000334.1/OG0000334.4/OG0000334.2/OG0000419.4/OG0000419.3/OG0000419.2/OG0000419.1/OG0000507.1/OG0000507.2/OG0000521.2/OG0000521.1/OG0000521.3/OG0000614.3/OG0000614.2/OG0000614.1/OG0000696.1/OG0000696.2/OG0000696.3/OG0000795.1/OG0000795.2/OG0000812.1/OG0000812.2/OG0000812.3/OG0000917.2/OG0000917.1/OG0000967.1/OG0000967.2/OG0000967.3/OG0001169.2/OG0001169.1/OG0001420.1/OG0001543.2/OG0001543.1/OG0001716.1/OG0001716.2/OG0001858.1/OG0002024.1/OG0002024.2/OG0002077.2/OG0002077.1/OG0002144.1/OG0002144.2/OG0002380.1/OG0002569.1/OG0002586.1/OG0002586.2/OG0002732.1/OG0003058.1/OG0003090.1/OG0003266.2/OG0003266.1/OG0003551.1/OG0003817.1/OG0004029.1/OG0004056.1/OG0004134.1/OG0004301.1/OG0004397.1/OG0004428.1/OG0004813.1/OG0004975.1/OG0005081.1/OG0005103.1/OG0005297.1/OG0005458.1/OG0005926.1/OG0006315.1/OG0006333.1/OG0006379.1/OG0006425.1/OG0006754.1</t>
  </si>
  <si>
    <t>OG0000377.1/OG0000377.3/OG0000377.2/OG0001573.1/OG0003447.1/OG0003454.1/OG0004031.1/OG0004353.1/OG0005562.1/OG0005706.1/OG0006049.1/OG0006834.1</t>
  </si>
  <si>
    <t>OG0001716.1/OG0001716.2/OG0002024.1/OG0002024.2/OG0003058.1/OG0005081.1/OG0005297.1/OG0005926.1/OG0006425.1</t>
  </si>
  <si>
    <t>OG0001573.1/OG0003454.1</t>
  </si>
  <si>
    <t>OG0000507.1/OG0000507.2/OG0000812.1/OG0000812.2/OG0000812.3/OG0000917.2/OG0000917.1/OG0002569.1/OG0003090.1/OG0003551.1/OG0004029.1/OG0004134.1/OG0004301.1/OG0005103.1</t>
  </si>
  <si>
    <t>OG0002630.1/OG0002630.2</t>
  </si>
  <si>
    <t>OG0000947.1/OG0000947.2/OG0001262.2/OG0001262.1</t>
  </si>
  <si>
    <t>OG0000332.3/OG0000332.2/OG0000332.1/OG0000666.3/OG0000666.2/OG0000666.1/OG0001084.2/OG0001084.1/OG0001932.1/OG0001932.2/OG0002284.1/OG0002748.1</t>
  </si>
  <si>
    <t>OG0000034.10/OG0000034.14/OG0000034.3/OG0000034.12/OG0000034.2/OG0000034.6/OG0000034.8/OG0000034.15/OG0000034.7/OG0000034.1/OG0000034.4/OG0000034.13/OG0000034.5/OG0000034.9/OG0000034.11/OG0000555.1/OG0000555.2/OG0000555.3/OG0000617.1/OG0000617.2/OG0000617.3/OG0001271.2/OG0001271.1/OG0001440.1/OG0001440.2/OG0001504.1/OG0001504.2/OG0002277.2/OG0002277.1/OG0004568.1/OG0005445.1/OG0005993.1</t>
  </si>
  <si>
    <t>OG0000148.3/OG0000148.6/OG0000148.5/OG0000148.2/OG0000148.4/OG0000148.1/OG0000523.2/OG0000523.3/OG0000523.1/OG0001408.1/OG0001408.2/OG0006626.1</t>
  </si>
  <si>
    <t>OG0000919.2/OG0000919.1/OG0001505.2/OG0001505.1/OG0001867.1/OG0001956.1/OG0002620.1/OG0003113.1</t>
  </si>
  <si>
    <t>OG0000919.2/OG0000919.1/OG0001505.2/OG0001505.1/OG0001867.1/OG0001956.1/OG0002620.1</t>
  </si>
  <si>
    <t>OG0000540.3/OG0000540.4/OG0000540.2/OG0000540.1/OG0000897.2/OG0000897.1/OG0000947.1/OG0000947.2/OG0001262.2/OG0001262.1/OG0001712.1/OG0001712.2/OG0001772.2/OG0001772.1/OG0003435.1/OG0003776.1/OG0004602.1/OG0005399.1/OG0007085.1</t>
  </si>
  <si>
    <t>OG0000407.6/OG0000407.3/OG0000407.1/OG0000407.5/OG0000407.4/OG0000407.2/OG0006855.1</t>
  </si>
  <si>
    <t>OG0000375.4/OG0000375.3/OG0000375.2/OG0000375.1/OG0000501.1/OG0003698.1</t>
  </si>
  <si>
    <t>OG0005464.1/OG0007624.1</t>
  </si>
  <si>
    <t>OG0000920.2/OG0000920.1/OG0003280.1/OG0004396.1</t>
  </si>
  <si>
    <t>OG0001639.1/OG0001639.2/OG0004108.1</t>
  </si>
  <si>
    <t>OG0002589.1/OG0002589.2/OG0003721.1</t>
  </si>
  <si>
    <t>OG0002589.1/OG0002589.2</t>
  </si>
  <si>
    <t>OG0006410.1</t>
  </si>
  <si>
    <t>OG0003333.1/OG0005273.1</t>
  </si>
  <si>
    <t>OG0001025.2/OG0001025.1/OG0001025.3</t>
  </si>
  <si>
    <t>OG0000795.1/OG0000795.2/OG0002387.1/OG0002443.2/OG0002443.1/OG0003821.1/OG0004413.1/OG0005466.1</t>
  </si>
  <si>
    <t>OG0004966.1/OG0005822.1/OG0006392.1/OG0007413.1</t>
  </si>
  <si>
    <t>OG0000181.3/OG0000181.5/OG0000181.1/OG0000181.2/OG0000181.4/OG0000526.3/OG0000526.2/OG0000526.1/OG0000540.3/OG0000540.4/OG0000540.2/OG0000540.1/OG0000671.3/OG0000671.1/OG0000671.2/OG0000785.1/OG0000785.2/OG0000897.2/OG0000897.1/OG0000915.1/OG0000915.2/OG0001260.1/OG0001607.2/OG0001607.1/OG0001954.1/OG0002056.1/OG0002477.1/OG0002746.1/OG0002907.1/OG0002920.1/OG0002947.2/OG0002947.1/OG0003522.1/OG0003523.1/OG0003801.1/OG0003993.1/OG0004204.1/OG0004236.1/OG0005132.1/OG0005434.1/OG0005507.1/OG0006889.1/OG0007280.1/OG0008130.1/OG0009116.1</t>
  </si>
  <si>
    <t>OG0002145.1/OG0002646.1</t>
  </si>
  <si>
    <t>OG0000050.7/OG0000050.8/OG0000050.1/OG0000050.6/OG0000050.10/OG0000050.5/OG0000050.11/OG0000050.9/OG0000050.3/OG0000050.2/OG0000050.4/OG0000144.8/OG0000144.6/OG0000144.1/OG0000144.7/OG0000144.5/OG0000144.4/OG0000144.3/OG0000144.2/OG0001607.2/OG0001607.1/OG0001721.2/OG0001721.1/OG0001768.1/OG0003522.1/OG0003523.1/OG0003580.1/OG0003846.1/OG0004319.1</t>
  </si>
  <si>
    <t>OG0005581.1</t>
  </si>
  <si>
    <t>OG0002387.1/OG0002949.1/OG0002949.2</t>
  </si>
  <si>
    <t>OG0003459.1/OG0006708.1</t>
  </si>
  <si>
    <t>OG0000377.1/OG0000377.3/OG0000377.2/OG0002186.1/OG0003874.1</t>
  </si>
  <si>
    <t>OG0000036.7/OG0000036.3/OG0000036.12/OG0000036.6/OG0000036.11/OG0000036.5/OG0000036.10/OG0000036.8/OG0000036.1/OG0000036.9/OG0000036.4/OG0000036.2/OG0000049.14/OG0000049.7/OG0000049.11/OG0000049.6/OG0000049.1/OG0000049.12/OG0000049.5/OG0000049.10/OG0000049.9/OG0000049.13/OG0000049.3/OG0000049.4/OG0000049.15/OG0000049.8/OG0000049.2/OG0000120.3/OG0000120.4/OG0000120.1/OG0000120.5/OG0000120.2/OG0000318.4/OG0000318.2/OG0000318.1/OG0000318.3/OG0000400.4/OG0000400.1/OG0000400.3/OG0000400.2/OG0000502.2/OG0000502.1/OG0000502.3/OG0000631.2/OG0000631.1/OG0000631.3/OG0001631.2/OG0001631.1/OG0001768.1/OG0002754.1/OG0003078.1/OG0003153.1/OG0003752.1/OG0003943.1/OG0004107.1/OG0004664.1/OG0005764.1/OG0006464.1/OG0006837.1/OG0007143.1</t>
  </si>
  <si>
    <t>OG0000049.14/OG0000049.7/OG0000049.11/OG0000049.6/OG0000049.1/OG0000049.12/OG0000049.5/OG0000049.10/OG0000049.9/OG0000049.13/OG0000049.3/OG0000049.4/OG0000049.15/OG0000049.8/OG0000049.2/OG0000318.4/OG0000318.2/OG0000318.1/OG0000318.3/OG0000631.2/OG0000631.1/OG0000631.3/OG0001631.2/OG0001631.1/OG0002754.1/OG0003752.1/OG0003943.1</t>
  </si>
  <si>
    <t>OG0002186.1/OG0003874.1</t>
  </si>
  <si>
    <t>OG0000502.2/OG0000502.1/OG0000502.3/OG0004107.1</t>
  </si>
  <si>
    <t>OG0000618.2/OG0000618.1/OG0000618.3/OG0001403.2/OG0001403.1/OG0001706.1/OG0001706.2/OG0004370.1/OG0005027.1/OG0005147.1/OG0005372.1/OG0005940.1</t>
  </si>
  <si>
    <t>OG0001706.1/OG0001706.2/OG0004370.1</t>
  </si>
  <si>
    <t>OG0000708.2/OG0000708.3/OG0000708.1/OG0001078.2/OG0001078.3/OG0001078.1/OG0001275.2/OG0001275.1/OG0001648.2/OG0001648.1/OG0005510.1/OG0006198.1/OG0006375.1/OG0006850.1</t>
  </si>
  <si>
    <t>OG0003088.1/OG0004092.1/OG0004388.1/OG0005161.1/OG0005282.1</t>
  </si>
  <si>
    <t>OG0000322.1/OG0000322.2/OG0000322.4/OG0000322.3/OG0001938.2/OG0001938.1/OG0004315.1</t>
  </si>
  <si>
    <t>OG0006415.1</t>
  </si>
  <si>
    <t>OG0006730.1/OG0007678.1</t>
  </si>
  <si>
    <t>OG0000318.4/OG0000318.2/OG0000318.1/OG0000318.3/OG0000708.2/OG0000708.3/OG0000708.1/OG0001078.2/OG0001078.3/OG0001078.1/OG0001081.2/OG0001081.1/OG0001275.2/OG0001275.1/OG0001598.2/OG0001598.1/OG0001648.2/OG0001648.1/OG0002107.2/OG0002107.1/OG0004746.1/OG0005347.1/OG0005510.1/OG0006030.1/OG0006198.1/OG0006375.1/OG0006850.1/OG0007217.1</t>
  </si>
  <si>
    <t>OG0000708.2/OG0000708.3/OG0000708.1/OG0001081.2/OG0001081.1/OG0004746.1</t>
  </si>
  <si>
    <t>OG0002107.2/OG0002107.1/OG0007217.1</t>
  </si>
  <si>
    <t>OG0006730.1</t>
  </si>
  <si>
    <t>OG0000322.1/OG0000322.2/OG0000322.4/OG0000322.3/OG0001610.1/OG0001772.2/OG0001772.1/OG0002594.2/OG0002594.1/OG0004960.1/OG0005116.1</t>
  </si>
  <si>
    <t>OG0005044.1</t>
  </si>
  <si>
    <t>OG0000089.4/OG0000089.8/OG0000089.5/OG0000089.2/OG0000089.6/OG0000089.3/OG0000089.7/OG0000089.1/OG0000119.6/OG0000119.1/OG0000119.5/OG0000119.4/OG0000119.7/OG0000119.3/OG0000119.2/OG0000454.1/OG0000454.2/OG0000686.1/OG0000686.2/OG0000686.3/OG0000960.1/OG0000960.2/OG0001407.1/OG0001407.2/OG0001513.2/OG0001513.1/OG0002079.1/OG0002553.1/OG0003442.1/OG0004718.1/OG0005347.1/OG0005542.1/OG0005585.1/OG0005899.1/OG0006915.1</t>
  </si>
  <si>
    <t>OG0002724.1</t>
  </si>
  <si>
    <t>OG0000608.1/OG0000608.2/OG0004066.1/OG0004152.1/OG0004673.1/OG0005007.1</t>
  </si>
  <si>
    <t>OG0004066.1/OG0004673.1</t>
  </si>
  <si>
    <t>OG0001251.2/OG0001251.1/OG0001768.1/OG0003164.1</t>
  </si>
  <si>
    <t>OG0001251.2/OG0001251.1/OG0003164.1</t>
  </si>
  <si>
    <t>OG0000215.4/OG0000215.5/OG0000215.3/OG0000215.1/OG0000215.2/OG0000671.3/OG0000671.1/OG0000671.2/OG0007372.1/OG0008053.1</t>
  </si>
  <si>
    <t>OG0000089.4/OG0000089.8/OG0000089.5/OG0000089.2/OG0000089.6/OG0000089.3/OG0000089.7/OG0000089.1/OG0000119.6/OG0000119.1/OG0000119.5/OG0000119.4/OG0000119.7/OG0000119.3/OG0000119.2/OG0000525.3/OG0000525.1/OG0000525.2/OG0000686.1/OG0000686.2/OG0000686.3/OG0000792.1/OG0000792.2/OG0002107.2/OG0002107.1/OG0002142.1/OG0002142.2/OG0002451.1/OG0002451.2/OG0002754.1/OG0003243.1/OG0003316.1/OG0003316.2/OG0003666.1/OG0004014.1/OG0004718.1/OG0004746.1/OG0007217.1</t>
  </si>
  <si>
    <t>OG0000525.3/OG0000525.1/OG0000525.2/OG0000792.1/OG0000792.2/OG0002107.2/OG0002107.1/OG0002142.1/OG0002142.2/OG0002754.1/OG0003243.1/OG0003316.1/OG0003316.2/OG0004014.1/OG0004746.1</t>
  </si>
  <si>
    <t>OG0000089.4/OG0000089.8/OG0000089.5/OG0000089.2/OG0000089.6/OG0000089.3/OG0000089.7/OG0000089.1/OG0000119.6/OG0000119.1/OG0000119.5/OG0000119.4/OG0000119.7/OG0000119.3/OG0000119.2/OG0000686.1/OG0000686.2/OG0000686.3/OG0004718.1/OG0007217.1</t>
  </si>
  <si>
    <t>OG0002107.2/OG0002107.1/OG0002451.1/OG0002451.2</t>
  </si>
  <si>
    <t>OG0000792.1/OG0000792.2/OG0003666.1/OG0004014.1/OG0004746.1/OG0007217.1</t>
  </si>
  <si>
    <t>OG0000792.1/OG0000792.2/OG0004014.1/OG0004746.1</t>
  </si>
  <si>
    <t>OG0000082.1/OG0000082.7/OG0000082.6/OG0000082.3/OG0000082.4/OG0000082.5/OG0000082.2/OG0000186.3/OG0000186.6/OG0000186.1/OG0000186.4/OG0000186.2/OG0000186.5/OG0000215.4/OG0000215.5/OG0000215.3/OG0000215.1/OG0000215.2/OG0000671.3/OG0000671.1/OG0000671.2/OG0000704.2/OG0000704.1/OG0000704.3/OG0000945.1/OG0000945.2/OG0001207.2/OG0001207.1/OG0001661.1/OG0001661.2/OG0002165.1/OG0002466.1/OG0002557.2/OG0002557.1/OG0002934.1/OG0002943.2/OG0002943.1/OG0003218.1/OG0003259.1/OG0003333.1/OG0004306.1/OG0005043.1/OG0005568.1/OG0005782.1/OG0006286.1/OG0006307.1/OG0006425.1/OG0007200.1/OG0007696.1</t>
  </si>
  <si>
    <t>OG0003716.1/OG0007387.1/OG0008413.1</t>
  </si>
  <si>
    <t>OG0000215.4/OG0000215.5/OG0000215.3/OG0000215.1/OG0000215.2/OG0000280.1/OG0000280.2/OG0000280.4/OG0000280.3/OG0000343.4/OG0000343.1/OG0000343.2/OG0000343.3/OG0000618.2/OG0000618.1/OG0000618.3/OG0000696.1/OG0000696.2/OG0000696.3/OG0001087.1/OG0001087.2/OG0001120.2/OG0001120.1/OG0001157.2/OG0001157.1/OG0001176.1/OG0001176.2/OG0001326.1/OG0001631.2/OG0001631.1/OG0001712.1/OG0001712.2/OG0002101.1/OG0002101.2/OG0002273.1/OG0002273.2/OG0002350.1/OG0002350.2/OG0002377.1/OG0002377.2/OG0002381.2/OG0002381.1/OG0002464.1/OG0002464.2/OG0002797.1/OG0002943.2/OG0002943.1/OG0002946.1/OG0003333.1/OG0003693.1/OG0003801.1/OG0004146.1/OG0004155.1/OG0004433.1/OG0004480.1/OG0004952.1/OG0005273.1/OG0005397.1/OG0005932.1/OG0005978.1/OG0006229.1/OG0006307.1/OG0006464.1</t>
  </si>
  <si>
    <t>OG0005913.1</t>
  </si>
  <si>
    <t>OG0000114.2/OG0000114.1/OG0000114.3/OG0000114.5/OG0000114.4/OG0000709.3/OG0000709.1/OG0000709.2/OG0003547.1/OG0003695.1</t>
  </si>
  <si>
    <t>OG0000114.2/OG0000114.1/OG0000114.3/OG0000114.5/OG0000114.4/OG0000709.3/OG0000709.1/OG0000709.2/OG0003547.1</t>
  </si>
  <si>
    <t>OG0000485.1/OG0000485.3/OG0000485.2/OG0001166.2/OG0001166.1</t>
  </si>
  <si>
    <t>OG0000485.1/OG0000485.3/OG0000485.2</t>
  </si>
  <si>
    <t>OG0001166.2/OG0001166.1</t>
  </si>
  <si>
    <t>OG0000089.4/OG0000089.8/OG0000089.5/OG0000089.2/OG0000089.6/OG0000089.3/OG0000089.7/OG0000089.1/OG0000686.1/OG0000686.2/OG0000686.3</t>
  </si>
  <si>
    <t>OG0001311.1/OG0001311.2/OG0001974.1/OG0002270.1/OG0002270.2/OG0002480.1/OG0002660.1/OG0003733.1/OG0003921.1/OG0004060.1/OG0004114.1/OG0004282.1/OG0004443.1/OG0004810.1/OG0004885.1/OG0004987.1/OG0005031.1/OG0005164.1/OG0005167.1/OG0005331.1/OG0005410.1/OG0005420.1/OG0005497.1/OG0005801.1/OG0005829.1/OG0005835.1/OG0005952.1/OG0006207.1/OG0006264.1/OG0006495.1/OG0006708.1/OG0006716.1/OG0006720.1/OG0006786.1/OG0006822.1/OG0006827.1/OG0006938.1/OG0006955.1/OG0007078.1/OG0007124.1/OG0007155.1/OG0007213.1/OG0007415.1/OG0007643.1/OG0007851.1/OG0008015.1/OG0008068.1/OG0008109.1/OG0008132.1/OG0008145.1/OG0008185.1/OG0008214.1/OG0008338.1/OG0008370.1/OG0008375.1/OG0008552.1/OG0008849.1/OG0008856.1/OG0009053.1/OG0009098.1/OG0009119.1/OG0009353.1/OG0009702.1</t>
  </si>
  <si>
    <t>OG0000512.1/OG0000512.8/OG0000512.3/OG0000512.7/OG0000512.9/OG0000512.5/OG0000512.6/OG0000512.4/OG0000512.2/OG0001632.1/OG0001795.2/OG0001795.1/OG0001877.2/OG0001877.3/OG0001877.1/OG0002895.1/OG0003255.1/OG0003313.2/OG0003313.1/OG0003434.2/OG0003434.1/OG0003470.1/OG0003878.1/OG0004258.1/OG0004418.1/OG0004790.1/OG0004837.1/OG0005064.1/OG0005190.1/OG0005271.1/OG0005605.1/OG0005706.1/OG0005776.1/OG0005800.1/OG0005898.1/OG0005898.2/OG0005934.1/OG0006985.1/OG0007109.1/OG0007865.1/OG0007873.1/OG0008079.1/OG0008615.1/OG0009134.1/OG0011195.1</t>
  </si>
  <si>
    <t>OG0000096.4/OG0000096.5/OG0000096.3/OG0000096.1/OG0000096.7/OG0000096.8/OG0000096.6/OG0000096.2/OG0000098.9/OG0000098.6/OG0000098.5/OG0000098.3/OG0000098.8/OG0000098.7/OG0000098.4/OG0000098.1/OG0000098.2/OG0000109.4/OG0000109.8/OG0000109.1/OG0000109.3/OG0000109.7/OG0000109.6/OG0000109.9/OG0000109.5/OG0000109.2/OG0000205.5/OG0000205.2/OG0000205.7/OG0000205.3/OG0000205.1/OG0000205.4/OG0000205.6/OG0000264.2/OG0000264.1/OG0000264.4/OG0000264.3/OG0000314.2/OG0000314.4/OG0000314.3/OG0000314.1/OG0000343.4/OG0000343.1/OG0000343.2/OG0000343.3/OG0000396.4/OG0000396.3/OG0000396.1/OG0000396.2/OG0000446.3/OG0000446.2/OG0000446.1/OG0000465.1/OG0000465.2/OG0000465.3/OG0000470.3/OG0000470.2/OG0000470.1/OG0000490.2/OG0000490.1/OG0000502.2/OG0000502.1/OG0000502.3/OG0000618.2/OG0000618.1/OG0000618.3/OG0000636.3/OG0000636.1/OG0000636.2/OG0000695.2/OG0000695.3/OG0000695.1/OG0000700.3/OG0000700.1/OG0000700.2/OG0000708.2/OG0000708.3/OG0000708.1/OG0000710.3/OG0000710.1/OG0000710.2/OG0000725.1/OG0000725.2/OG0000730.2/OG0000730.1/OG0000741.2/OG0000741.1/OG0000741.3/OG0000834.2/OG0000834.1/OG0000932.3/OG0000932.1/OG0000932.2/OG0000938.1/OG0000938.3/OG0000938.2/OG0000942.2/OG0000942.3/OG0000942.1/OG0001025.2/OG0001025.1/OG0001025.3/OG0001027.2/OG0001027.1/OG0001033.2/OG0001033.1/OG0001081.2/OG0001081.1/OG0001154.1/OG0001154.2/OG0001172.2/OG0001172.1/OG0001222.1/OG0001222.2/OG0001243.2/OG0001243.1/OG0001247.1/OG0001247.2/OG0001250.2/OG0001250.1/OG0001278.2/OG0001278.1/OG0001355.2/OG0001355.1/OG0001360.2/OG0001360.1/OG0001364.2/OG0001364.1/OG0001403.2/OG0001403.1/OG0001412.2/OG0001412.1/OG0001464.1/OG0001464.2/OG0001499.1/OG0001512.1/OG0001512.2/OG0001523.1/OG0001523.2/OG0001616.1/OG0001616.2/OG0001645.2/OG0001645.1/OG0001666.2/OG0001666.1/OG0001670.2/OG0001670.1/OG0001694.2/OG0001694.1/OG0001706.1/OG0001706.2/OG0001720.1/OG0001720.2/OG0001750.1/OG0001750.2/OG0001788.1/OG0001788.2/OG0001842.2/OG0001842.1/OG0001922.2/OG0001922.1/OG0001943.1/OG0001943.2/OG0001964.1/OG0001992.1/OG0002033.1/OG0002051.1/OG0002074.2/OG0002074.1/OG0002116.2/OG0002116.1/OG0002138.2/OG0002138.1/OG0002163.1/OG0002163.2/OG0002167.1/OG0002229.1/OG0002229.2/OG0002245.2/OG0002245.1/OG0002283.1/OG0002283.2/OG0002295.1/OG0002300.2/OG0002300.1/OG0002329.1/OG0002358.1/OG0002358.2/OG0002386.1/OG0002432.1/OG0002432.2/OG0002468.1/OG0002468.2/OG0002506.1/OG0002580.2/OG0002580.1/OG0002597.1/OG0002597.2/OG0002598.1/OG0002598.2/OG0002602.2/OG0002602.1/OG0002640.1/OG0002709.1/OG0002761.1/OG0002762.2/OG0002762.1/OG0002771.1/OG0002784.2/OG0002784.1/OG0002810.1/OG0002919.1/OG0002954.1/OG0003031.1/OG0003043.1/OG0003050.1/OG0003098.1/OG0003128.1/OG0003133.1/OG0003208.1/OG0003208.2/OG0003217.1/OG0003224.1/OG0003266.2/OG0003266.1/OG0003270.1/OG0003304.1/OG0003307.1/OG0003318.1/OG0003416.1/OG0003427.1/OG0003430.1/OG0003472.1/OG0003478.1/OG0003478.2/OG0003585.1/OG0003589.1/OG0003590.1/OG0003592.1/OG0003667.1/OG0003704.1/OG0003704.2/OG0003708.1/OG0003712.1/OG0003715.1/OG0003731.1/OG0003755.1/OG0003778.1/OG0003789.1/OG0003830.1/OG0003834.1/OG0003918.1/OG0003946.1/OG0003951.1/OG0003952.1/OG0003958.1/OG0003961.1/OG0003969.1/OG0003972.1/OG0003995.1/OG0004019.1/OG0004068.1/OG0004069.1/OG0004089.1/OG0004106.1/OG0004143.1/OG0004235.1/OG0004241.1/OG0004288.1/OG0004295.1/OG0004356.1/OG0004365.1/OG0004370.1/OG0004371.1/OG0004377.1/OG0004393.1/OG0004413.1/OG0004415.1/OG0004423.1/OG0004434.1/OG0004437.1/OG0004454.1/OG0004467.1/OG0004482.1/OG0004487.1/OG0004554.1/OG0004561.1/OG0004590.1/OG0004591.1/OG0004596.1/OG0004597.2/OG0004597.1/OG0004601.1/OG0004612.1/OG0004614.1/OG0004660.1/OG0004694.1/OG0004700.1/OG0004727.1/OG0004745.1/OG0004796.1/OG0004909.1/OG0004942.1/OG0004955.1/OG0004958.1/OG0004959.1/OG0004994.1/OG0005006.1/OG0005015.1/OG0005024.1/OG0005053.1/OG0005054.1/OG0005055.1/OG0005059.1/OG0005067.1/OG0005086.1/OG0005153.1/OG0005283.1/OG0005296.1/OG0005299.1/OG0005307.1/OG0005310.1/OG0005315.1/OG0005346.1/OG0005354.1/OG0005383.1/OG0005505.1/OG0005513.1/OG0005517.1/OG0005551.1/OG0005554.1/OG0005666.1/OG0005724.1/OG0005727.1/OG0005738.1/OG0005754.1/OG0005767.1/OG0005788.1/OG0005813.1/OG0005823.1/OG0005825.1/OG0005845.1/OG0005853.1/OG0005877.1/OG0005910.1/OG0005930.1/OG0005969.1/OG0005981.1/OG0005983.1/OG0005994.1/OG0006045.1/OG0006052.1/OG0006059.1/OG0006177.1/OG0006222.1/OG0006241.1/OG0006261.1/OG0006275.1/OG0006300.1/OG0006361.1/OG0006393.1/OG0006424.1/OG0006437.1/OG0006448.1/OG0006456.1/OG0006519.1/OG0006599.1/OG0006629.1/OG0006640.1/OG0006666.1/OG0006680.1/OG0006685.1/OG0006694.1/OG0006721.1/OG0006739.1/OG0006769.1/OG0006790.1/OG0006808.1/OG0006821.1/OG0006845.1/OG0006854.1/OG0006861.1/OG0006866.1/OG0006874.1/OG0007132.1/OG0007183.1/OG0007211.1/OG0007233.1/OG0007254.1/OG0007266.1/OG0007306.1/OG0007341.1/OG0007371.1/OG0007399.1/OG0007422.1/OG0007425.1/OG0007635.1/OG0007648.1/OG0007658.1/OG0007706.1/OG0007718.1/OG0007735.1/OG0007759.1/OG0007760.1/OG0007772.1/OG0007839.1/OG0007985.1/OG0007994.1/OG0008033.1/OG0008101.1/OG0008104.1/OG0008106.1/OG0008386.1/OG0008402.1/OG0008437.1/OG0008504.1/OG0008547.1/OG0008776.1/OG0011052.1</t>
  </si>
  <si>
    <t>OG0001825.2/OG0001825.1/OG0002145.1/OG0002148.1/OG0002148.2/OG0003125.1/OG0003160.1/OG0003517.1/OG0004278.1/OG0005340.1/OG0006625.1/OG0006730.1/OG0007196.1/OG0007678.1/OG0007707.1/OG0008024.1/OG0009114.1/OG0010338.1/OG0010621.1/OG0012576.1</t>
  </si>
  <si>
    <t>OG0000568.3/OG0000568.2/OG0000568.1/OG0000743.2/OG0000743.1/OG0000743.4/OG0000743.3/OG0002831.1/OG0003315.1/OG0003315.2/OG0003878.1/OG0004644.1/OG0004801.1/OG0005695.1/OG0006883.1/OG0007144.1/OG0007407.1/OG0007453.1/OG0008164.1/OG0010996.1/OG0012676.1</t>
  </si>
  <si>
    <t>OG0000043.4/OG0000043.10/OG0000043.3/OG0000043.6/OG0000043.5/OG0000043.8/OG0000043.12/OG0000043.9/OG0000043.13/OG0000043.2/OG0000043.1/OG0000043.11/OG0000043.7/OG0000051.3/OG0000051.1/OG0000051.7/OG0000051.9/OG0000051.11/OG0000051.6/OG0000051.2/OG0000051.5/OG0000051.4/OG0000051.10/OG0000051.8/OG0000054.3/OG0000054.7/OG0000054.6/OG0000054.4/OG0000054.2/OG0000054.1/OG0000054.5/OG0000082.1/OG0000082.7/OG0000082.6/OG0000082.3/OG0000082.4/OG0000082.5/OG0000082.2/OG0000085.2/OG0000085.1/OG0000085.5/OG0000085.7/OG0000085.6/OG0000085.4/OG0000085.3/OG0000087.5/OG0000087.7/OG0000087.2/OG0000087.1/OG0000087.4/OG0000087.6/OG0000087.3/OG0000150.2/OG0000150.4/OG0000150.3/OG0000150.1/OG0000150.5/OG0000215.4/OG0000215.5/OG0000215.3/OG0000215.1/OG0000215.2/OG0000318.4/OG0000318.2/OG0000318.1/OG0000318.3/OG0000344.3/OG0000344.1/OG0000344.4/OG0000344.2/OG0000448.2/OG0000448.4/OG0000448.1/OG0000448.3/OG0000613.1/OG0000613.3/OG0000613.2/OG0000671.3/OG0000671.1/OG0000671.2/OG0000782.1/OG0000782.3/OG0000782.2/OG0000797.1/OG0000797.3/OG0000797.2/OG0000890.3/OG0000890.2/OG0000890.1/OG0000920.2/OG0000920.1/OG0001087.1/OG0001087.2/OG0001173.2/OG0001173.1/OG0001176.1/OG0001176.2/OG0001223.1/OG0001223.2/OG0001341.1/OG0001341.2/OG0001369.1/OG0001705.1/OG0001705.2/OG0001719.1/OG0001772.2/OG0001772.1/OG0001785.1/OG0001785.2/OG0001792.2/OG0001792.1/OG0001828.1/OG0001828.3/OG0001828.2/OG0001906.1/OG0001979.1/OG0002348.1/OG0002377.1/OG0002377.2/OG0002384.1/OG0002387.1/OG0002413.1/OG0002460.1/OG0002557.2/OG0002557.1/OG0002743.1/OG0002743.2/OG0003040.1/OG0003075.1/OG0003153.1/OG0003193.1/OG0003276.1/OG0003322.1/OG0003322.2/OG0003505.1/OG0003505.2/OG0003523.1/OG0003541.1/OG0003679.1/OG0003726.2/OG0003726.1/OG0003736.1/OG0003801.1/OG0003943.1/OG0003969.1/OG0004071.1/OG0004123.1/OG0004137.1/OG0004155.1/OG0004287.1/OG0004351.1/OG0004400.1/OG0004404.1/OG0004433.1/OG0004480.1/OG0004565.1/OG0004689.1/OG0004710.1/OG0004735.1/OG0004743.1/OG0004745.1/OG0004807.1/OG0004815.1/OG0004949.1/OG0004952.1/OG0005114.1/OG0005238.1/OG0005502.1/OG0005507.1/OG0005826.1/OG0005925.1/OG0005932.1/OG0006008.1/OG0006234.1/OG0006307.1/OG0006626.1/OG0006680.1/OG0006702.1/OG0006741.1/OG0006804.1/OG0006889.1/OG0006918.1/OG0007260.1/OG0007277.1/OG0007581.1/OG0007748.1/OG0007768.1/OG0007980.1/OG0008053.1/OG0008076.1/OG0008200.1/OG0008449.1/OG0008782.1</t>
  </si>
  <si>
    <t>OG0000392.2/OG0000392.3/OG0000392.1/OG0000407.6/OG0000407.3/OG0000407.1/OG0000407.5/OG0000407.4/OG0000407.2/OG0000612.2/OG0000612.3/OG0000612.1/OG0001302.2/OG0001302.1/OG0001324.1/OG0001340.2/OG0001340.3/OG0001340.1/OG0001636.1/OG0001636.2/OG0001748.2/OG0001748.1/OG0001770.1/OG0002137.1/OG0002159.2/OG0002159.1/OG0002159.3/OG0002227.2/OG0002227.1/OG0002335.2/OG0002335.1/OG0002388.1/OG0002440.1/OG0002647.1/OG0002860.1/OG0002928.2/OG0002928.1/OG0003102.2/OG0003102.1/OG0003106.1/OG0003254.1/OG0003696.1/OG0003980.1/OG0004081.1/OG0004090.1/OG0004226.1/OG0004379.1/OG0004392.1/OG0005088.2/OG0005088.1/OG0005333.2/OG0005333.1/OG0005366.1/OG0005443.1/OG0005500.1/OG0005756.1/OG0005861.1/OG0005886.1/OG0005896.1/OG0005903.1/OG0005951.1/OG0006051.1/OG0006158.1/OG0006213.1/OG0006285.1/OG0006451.1/OG0006734.1/OG0006863.1/OG0006957.1/OG0006966.1/OG0007190.1/OG0007308.1/OG0007313.1/OG0007433.1/OG0007438.1/OG0007576.1/OG0007666.1/OG0007743.1/OG0007795.1/OG0008072.1/OG0008144.1/OG0008158.1/OG0008394.1/OG0008435.1/OG0008494.1/OG0008757.1/OG0008801.1/OG0010339.1</t>
  </si>
  <si>
    <t>OG0000341.1/OG0000341.2/OG0000568.3/OG0000568.2/OG0000568.1/OG0000705.3/OG0000705.2/OG0000705.1/OG0000766.1/OG0001777.2/OG0001777.3/OG0001777.4/OG0001777.1/OG0004325.1/OG0005373.1/OG0005560.1/OG0005991.1/OG0006459.1/OG0006890.1/OG0006983.1/OG0007413.1/OG0007724.1/OG0008770.1/OG0009069.1/OG0009751.1/OG0010420.1/OG0011157.1/OG0012107.1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</si>
  <si>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0000016.11/OG0000016.18/OG0000016.17/OG0000016.13/OG0000016.9/OG0000016.16/OG0000016.1/OG0000016.14/OG0000016.6/OG0000016.5/OG0000016.4/OG0000016.12/OG0000016.2/OG0000016.3/OG0000016.15/OG0000016.8/OG0000016.7/OG0000016.10/OG0000016.19/OG0000021.4/OG0000021.11/OG0000021.2/OG0000021.9/OG0000021.10/OG0000021.13/OG0000021.6/OG0000021.8/OG0000021.14/OG0000021.15/OG0000021.5/OG0000021.1/OG0000021.7/OG0000021.3/OG0000021.12/OG0000027.2/OG0000027.7/OG0000027.8/OG0000027.3/OG0000027.1/OG0000027.9/OG0000027.4/OG0000027.5/OG0000027.6/OG0000043.4/OG0000043.10/OG0000043.3/OG0000043.6/OG0000043.5/OG0000043.8/OG0000043.12/OG0000043.9/OG0000043.13/OG0000043.2/OG0000043.1/OG0000043.11/OG0000043.7/OG0000078.10/OG0000078.11/OG0000078.3/OG0000078.7/OG0000078.9/OG0000078.6/OG0000078.2/OG0000078.5/OG0000078.4/OG0000078.8/OG0000078.1/OG0000102.3/OG0000102.1/OG0000102.2/OG0000102.6/OG0000102.5/OG0000102.4/OG0000102.7/OG0000102.8/OG0000105.3/OG0000105.1/OG0000105.5/OG0000105.7/OG0000105.6/OG0000105.2/OG0000105.4/OG0000106.2/OG0000106.3/OG0000106.5/OG0000106.4/OG0000106.7/OG0000106.6/OG0000106.1/OG0000122.6/OG0000122.5/OG0000122.3/OG0000122.2/OG0000122.4/OG0000122.1/OG0000297.3/OG0000297.2/OG0000297.1/OG0000297.4/OG0000309.3/OG0000309.4/OG0000309.2/OG0000309.1/OG0000387.2/OG0000387.1/OG0000387.4/OG0000387.3/OG0000434.1/OG0000434.2/OG0000459.2/OG0000459.1/OG0000459.3/OG0000487.1/OG0000487.3/OG0000487.2/OG0000498.1/OG0000498.3/OG0000498.2/OG0000498.4/OG0000511.1/OG0000538.3/OG0000538.2/OG0000538.4/OG0000538.1/OG0000577.3/OG0000577.2/OG0000577.1/OG0000649.1/OG0000649.2/OG0000664.1/OG0000664.2/OG0000691.2/OG0000691.1/OG0000698.2/OG0000698.1/OG0000729.2/OG0000729.1/OG0000744.1/OG0000744.2/OG0000787.2/OG0000787.1/OG0000807.1/OG0000807.2/OG0000818.2/OG0000818.3/OG0000818.1/OG0000851.2/OG0000851.1/OG0000851.3/OG0000855.1/OG0000855.2/OG0000860.1/OG0000860.2/OG0000860.3/OG0000916.2/OG0000916.1/OG0000916.3/OG0000945.1/OG0000945.2/OG0001045.2/OG0001045.1/OG0001049.2/OG0001049.1/OG0001068.2/OG0001068.1/OG0001109.2/OG0001109.1/OG0001110.1/OG0001110.2/OG0001115.2/OG0001115.1/OG0001125.2/OG0001125.1/OG0001153.2/OG0001153.1/OG0001159.1/OG0001159.2/OG0001191.1/OG0001191.2/OG0001196.2/OG0001196.1/OG0001201.1/OG0001201.2/OG0001251.2/OG0001251.1/OG0001272.2/OG0001272.1/OG0001274.1/OG0001274.2/OG0001296.1/OG0001296.2/OG0001308.1/OG0001316.2/OG0001316.1/OG0001323.2/OG0001323.1/OG0001328.2/OG0001328.1/OG0001385.2/OG0001385.1/OG0001437.1/OG0001437.2/OG0001455.1/OG0001455.2/OG0001458.2/OG0001458.1/OG0001513.2/OG0001513.1/OG0001606.2/OG0001606.1/OG0001608.2/OG0001608.1/OG0001624.1/OG0001624.2/OG0001658.1/OG0001666.2/OG0001666.1/OG0001668.1/OG0001668.2/OG0001676.1/OG0001700.1/OG0001703.1/OG0001747.1/OG0001747.2/OG0001823.2/OG0001823.1/OG0001832.1/OG0001921.1/OG0001921.2/OG0001941.1/OG0001954.1/OG0001980.1/OG0001980.2/OG0002018.1/OG0002062.2/OG0002062.1/OG0002110.1/OG0002126.2/OG0002126.1/OG0002139.1/OG0002157.2/OG0002157.1/OG0002245.2/OG0002245.1/OG0002262.1/OG0002266.1/OG0002443.2/OG0002443.1/OG0002467.1/OG0002590.1/OG0002606.1/OG0002606.2/OG0002632.1/OG0002651.1/OG0002722.1/OG0002728.1/OG0002782.1/OG0002789.1/OG0002907.1/OG0003014.1/OG0003033.1/OG0003042.2/OG0003042.1/OG0003062.1/OG0003085.1/OG0003164.1/OG0003248.1/OG0003296.1/OG0003299.1/OG0003302.1/OG0003417.1/OG0003442.1/OG0003494.1/OG0003560.1/OG0003673.1/OG0003677.1/OG0003711.1/OG0003737.1/OG0003858.1/OG0004001.1/OG0004083.1/OG0004131.1/OG0004203.1/OG0004249.1/OG0004355.1/OG0004414.1/OG0004424.1/OG0004569.1/OG0004668.1/OG0004721.1/OG0004732.1/OG0004747.1/OG0004979.1/OG0004988.1/OG0005032.1/OG0005085.1/OG0005094.1/OG0005109.1/OG0005132.1/OG0005312.1/OG0005338.1/OG0005369.1/OG0005429.1/OG0005485.1/OG0005488.1/OG0005540.1/OG0005806.1/OG0005892.1/OG0005937.1/OG0005958.1/OG0006003.1/OG0006060.1/OG0006161.1/OG0006186.1/OG0006224.1/OG0006276.1/OG0006372.1/OG0006401.1/OG0006431.1/OG0006460.1/OG0006508.1/OG0006619.1/OG0006757.1/OG0006796.1/OG0006923.1/OG0006924.1/OG0006934.1/OG0006946.1/OG0007054.1/OG0007061.1/OG0007102.1/OG0007129.1/OG0007131.1/OG0007249.1/OG0007283.1/OG0007348.1/OG0007409.1/OG0007610.1/OG0007808.1/OG0007848.1/OG0007997.1/OG0008032.1/OG0008143.1/OG0008177.1/OG0008190.1/OG0008453.1/OG0008550.1</t>
  </si>
  <si>
    <t>OG0000808.1/OG0000913.1/OG0000913.3/OG0000913.2/OG0000958.2/OG0000958.1/OG0001345.3/OG0001345.2/OG0001345.1/OG0001686.1/OG0001686.2/OG0001825.2/OG0001825.1/OG0002176.2/OG0002176.1/OG0003339.1/OG0003415.1/OG0003556.1/OG0003645.1/OG0003716.1/OG0004096.1/OG0004488.1/OG0006046.1/OG0006639.1/OG0006660.1/OG0007124.1/OG0007151.1/OG0007619.1/OG0007628.1/OG0007765.1/OG0008072.1/OG0008413.1/OG0008853.1/OG0009086.1/OG0013201.1</t>
  </si>
  <si>
    <t>OG0000004.13/OG0000004.3/OG0000004.7/OG0000004.6/OG0000004.17/OG0000004.10/OG0000004.5/OG0000004.9/OG0000004.12/OG0000004.2/OG0000004.4/OG0000004.19/OG0000004.1/OG0000004.18/OG0000004.11/OG0000004.14/OG0000004.15/OG0000004.8/OG0000004.16/OG0000043.4/OG0000043.10/OG0000043.3/OG0000043.6/OG0000043.5/OG0000043.8/OG0000043.12/OG0000043.9/OG0000043.13/OG0000043.2/OG0000043.1/OG0000043.11/OG0000043.7/OG0000089.4/OG0000089.8/OG0000089.5/OG0000089.2/OG0000089.6/OG0000089.3/OG0000089.7/OG0000089.1/OG0000096.4/OG0000096.5/OG0000096.3/OG0000096.1/OG0000096.7/OG0000096.8/OG0000096.6/OG0000096.2/OG0000114.2/OG0000114.1/OG0000114.3/OG0000114.5/OG0000114.4/OG0000115.5/OG0000115.7/OG0000115.4/OG0000115.6/OG0000115.3/OG0000115.1/OG0000115.2/OG0000133.3/OG0000133.1/OG0000133.4/OG0000133.2/OG0000152.3/OG0000152.5/OG0000152.4/OG0000152.1/OG0000152.2/OG0000152.6/OG0000157.5/OG0000157.4/OG0000157.3/OG0000157.1/OG0000157.6/OG0000157.2/OG0000314.2/OG0000314.4/OG0000314.3/OG0000314.1/OG0000343.4/OG0000343.1/OG0000343.2/OG0000343.3/OG0000351.4/OG0000351.3/OG0000351.1/OG0000351.2/OG0000358.2/OG0000358.1/OG0000358.3/OG0000358.4/OG0000389.2/OG0000389.3/OG0000389.1/OG0000437.2/OG0000437.4/OG0000437.1/OG0000437.3/OG0000467.4/OG0000467.3/OG0000467.2/OG0000467.1/OG0000486.3/OG0000486.2/OG0000486.1/OG0000501.1/OG0000507.1/OG0000507.2/OG0000526.3/OG0000526.2/OG0000526.1/OG0000628.1/OG0000628.2/OG0000696.1/OG0000696.2/OG0000696.3/OG0000709.3/OG0000709.1/OG0000709.2/OG0000737.1/OG0000737.3/OG0000737.2/OG0000746.1/OG0000746.2/OG0000779.2/OG0000779.1/OG0000853.2/OG0000853.1/OG0000880.2/OG0000880.1/OG0000881.2/OG0000881.3/OG0000881.1/OG0000915.1/OG0000915.2/OG0001018.2/OG0001018.3/OG0001018.1/OG0001034.2/OG0001034.1/OG0001173.2/OG0001173.1/OG0001200.2/OG0001200.1/OG0001207.2/OG0001207.1/OG0001250.2/OG0001250.1/OG0001252.1/OG0001257.1/OG0001257.2/OG0001269.2/OG0001269.1/OG0001416.1/OG0001416.2/OG0001510.2/OG0001510.1/OG0001544.1/OG0001550.2/OG0001550.1/OG0001574.2/OG0001574.1/OG0001629.1/OG0001716.1/OG0001716.2/OG0001750.1/OG0001750.2/OG0001772.2/OG0001772.1/OG0001785.1/OG0001785.2/OG0001827.2/OG0001827.1/OG0001945.1/OG0001945.2/OG0001946.2/OG0001946.1/OG0001955.1/OG0001955.2/OG0001973.1/OG0002042.2/OG0002042.1/OG0002126.2/OG0002126.1/OG0002165.1/OG0002258.1/OG0002469.1/OG0002470.1/OG0002472.1/OG0002493.2/OG0002493.1/OG0002505.2/OG0002505.1/OG0002621.1/OG0002650.1/OG0002650.2/OG0002668.2/OG0002668.1/OG0002723.2/OG0002723.1/OG0002752.1/OG0002766.2/OG0002766.1/OG0002773.1/OG0002777.1/OG0002870.1/OG0002915.1/OG0002918.1/OG0002943.2/OG0002943.1/OG0002960.1/OG0003040.1/OG0003055.1/OG0003078.1/OG0003091.1/OG0003153.1/OG0003155.2/OG0003155.1/OG0003259.1/OG0003264.1/OG0003292.1/OG0003320.1/OG0003340.1/OG0003340.2/OG0003456.1/OG0003541.1/OG0003577.1/OG0003590.1/OG0003683.1/OG0003690.1/OG0003693.1/OG0003736.1/OG0003763.1/OG0003810.1/OG0003831.1/OG0003922.1/OG0003956.1/OG0004045.1/OG0004263.1/OG0004269.1/OG0004276.2/OG0004276.1/OG0004300.1/OG0004416.1/OG0004422.1/OG0004677.1/OG0004686.1/OG0004686.2/OG0004703.1/OG0004724.1/OG0004742.1/OG0004749.1/OG0004932.1/OG0004949.1/OG0004957.1/OG0004993.1/OG0005000.1/OG0005073.1/OG0005102.1/OG0005170.1/OG0005275.1/OG0005325.1/OG0005374.1/OG0005405.1/OG0005406.1/OG0005460.1/OG0005493.1/OG0005508.1/OG0005764.1/OG0005926.1/OG0005950.1/OG0005969.1/OG0005978.1/OG0005998.1/OG0006229.1/OG0006251.1/OG0006286.1/OG0006380.1/OG0006442.1/OG0006464.1/OG0006465.1/OG0006656.1/OG0006671.1/OG0006739.1/OG0006741.1/OG0006850.1/OG0006915.1/OG0006918.1/OG0006967.1/OG0007063.1/OG0007130.1/OG0007194.1/OG0007290.1/OG0007321.1/OG0007380.1/OG0007638.1/OG0007696.1/OG0007822.1/OG0008131.1/OG0008140.1/OG0008148.1/OG0008826.1/OG0009103.1</t>
  </si>
  <si>
    <t>OG0000512.1/OG0000512.8/OG0000512.3/OG0000512.7/OG0000512.9/OG0000512.5/OG0000512.6/OG0000512.4/OG0000512.2/OG0000568.3/OG0000568.2/OG0000568.1/OG0001604.1/OG0002055.2/OG0002055.1/OG0002234.1/OG0002676.1/OG0003315.1/OG0003315.2/OG0003518.1/OG0004286.1/OG0004644.1/OG0004706.1/OG0004828.2/OG0004828.1/OG0005046.2/OG0005046.1/OG0005180.1/OG0005188.1/OG0005342.1/OG0005342.2/OG0005927.1/OG0006435.1/OG0006435.2/OG0006472.1/OG0006789.1/OG0007345.1/OG0007602.1/OG0008057.1/OG0008624.1/OG0009736.1/OG0010424.1/OG0010654.1/OG0011149.1/OG0012037.1/OG0012676.1/OG0012704.1</t>
  </si>
  <si>
    <t>OG0000494.1/OG0000494.2/OG0000494.3/OG0000494.4/OG0000553.2/OG0000553.3/OG0000553.1/OG0000553.4/OG0000760.1/OG0000929.2/OG0000929.1/OG0001085.2/OG0001085.1/OG0001302.2/OG0001302.1/OG0001441.2/OG0001441.1/OG0001748.2/OG0001748.1/OG0002078.2/OG0002078.1/OG0002388.1/OG0002479.1/OG0002563.2/OG0002563.1/OG0002588.2/OG0002588.1/OG0002622.1/OG0002647.1/OG0002779.1/OG0002779.2/OG0002882.1/OG0002913.1/OG0003215.1/OG0003215.2/OG0003815.1/OG0003923.1/OG0003923.2/OG0004002.1/OG0004405.1/OG0004431.1/OG0004705.1/OG0004963.1/OG0005255.1/OG0005761.1/OG0005869.1/OG0006148.1/OG0006154.1/OG0006467.1/OG0006470.1/OG0006960.1/OG0006970.1/OG0007155.1/OG0007196.1/OG0007240.1/OG0007242.1/OG0008755.1/OG0011488.1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</si>
  <si>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0000010.2/OG0000010.4/OG0000010.6/OG0000010.7/OG0000010.13/OG0000010.12/OG0000010.15/OG0000010.8/OG0000010.17/OG0000010.14/OG0000010.3/OG0000010.10/OG0000010.11/OG0000010.1/OG0000010.16/OG0000010.5/OG0000010.18/OG0000010.9/OG0000012.4/OG0000012.16/OG0000012.15/OG0000012.8/OG0000012.18/OG0000012.9/OG0000012.1/OG0000012.14/OG0000012.17/OG0000012.20/OG0000012.6/OG0000012.3/OG0000012.10/OG0000012.11/OG0000012.5/OG0000012.12/OG0000012.2/OG0000012.19/OG0000012.7/OG0000012.13/OG0000035.4/OG0000035.6/OG0000035.3/OG0000035.13/OG0000035.14/OG0000035.11/OG0000035.2/OG0000035.17/OG0000035.12/OG0000035.1/OG0000035.9/OG0000035.16/OG0000035.5/OG0000035.15/OG0000035.10/OG0000035.7/OG0000035.8/OG0000049.14/OG0000049.7/OG0000049.11/OG0000049.6/OG0000049.1/OG0000049.12/OG0000049.5/OG0000049.10/OG0000049.9/OG0000049.13/OG0000049.3/OG0000049.4/OG0000049.15/OG0000049.8/OG0000049.2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0000091.3/OG0000091.4/OG0000091.7/OG0000091.1/OG0000091.6/OG0000091.5/OG0000091.8/OG0000091.2/OG0000111.6/OG0000111.2/OG0000111.5/OG0000111.1/OG0000111.3/OG0000111.4/OG0000130.5/OG0000130.4/OG0000130.7/OG0000130.6/OG0000130.3/OG0000130.2/OG0000130.1/OG0000155.5/OG0000155.4/OG0000155.3/OG0000155.1/OG0000155.6/OG0000155.2/OG0000163.2/OG0000163.3/OG0000163.4/OG0000163.6/OG0000163.1/OG0000163.5/OG0000176.4/OG0000176.3/OG0000176.1/OG0000176.7/OG0000176.2/OG0000176.5/OG0000176.6/OG0000182.3/OG0000182.5/OG0000182.2/OG0000182.6/OG0000182.1/OG0000182.4/OG0000184.3/OG0000184.1/OG0000184.4/OG0000184.2/OG0000189.1/OG0000189.4/OG0000189.3/OG0000189.2/OG0000189.5/OG0000212.5/OG0000212.1/OG0000212.3/OG0000212.2/OG0000212.4/OG0000224.5/OG0000224.3/OG0000224.4/OG0000224.2/OG0000224.1/OG0000224.6/OG0000240.5/OG0000240.4/OG0000240.3/OG0000240.2/OG0000240.1/OG0000243.1/OG0000243.3/OG0000243.2/OG0000251.1/OG0000251.4/OG0000251.3/OG0000251.2/OG0000265.3/OG0000265.1/OG0000265.2/OG0000265.4/OG0000265.5/OG0000272.4/OG0000272.1/OG0000272.2/OG0000272.5/OG0000272.3/OG0000274.1/OG0000274.4/OG0000274.5/OG0000274.2/OG0000274.3/OG0000306.4/OG0000306.1/OG0000306.2/OG0000306.3/OG0000361.2/OG0000361.3/OG0000361.4/OG0000361.1/OG0000378.3/OG0000378.1/OG0000378.2/OG0000417.1/OG0000417.3/OG0000417.2/OG0000427.2/OG0000427.3/OG0000427.1/OG0000458.1/OG0000458.3/OG0000458.4/OG0000458.2/OG0000459.2/OG0000459.1/OG0000459.3/OG0000474.3/OG0000474.4/OG0000474.2/OG0000474.5/OG0000474.1/OG0000486.3/OG0000486.2/OG0000486.1/OG0000499.2/OG0000499.1/OG0000499.3/OG0000500.3/OG0000500.2/OG0000500.1/OG0000502.2/OG0000502.1/OG0000502.3/OG0000542.1/OG0000542.2/OG0000542.3/OG0000555.1/OG0000555.2/OG0000555.3/OG0000576.2/OG0000576.1/OG0000591.1/OG0000591.2/OG0000591.3/OG0000605.2/OG0000605.1/OG0000615.3/OG0000615.1/OG0000615.2/OG0000617.1/OG0000617.2/OG0000617.3/OG0000661.1/OG0000669.3/OG0000669.2/OG0000669.1/OG0000684.1/OG0000684.2/OG0000691.2/OG0000691.1/OG0000698.2/OG0000698.1/OG0000706.1/OG0000706.2/OG0000706.3/OG0000723.3/OG0000723.2/OG0000723.1/OG0000725.1/OG0000725.2/OG0000727.1/OG0000727.2/OG0000734.2/OG0000734.1/OG0000747.1/OG0000747.2/OG0000749.1/OG0000755.2/OG0000755.1/OG0000793.1/OG0000793.2/OG0000810.2/OG0000810.1/OG0000818.2/OG0000818.3/OG0000818.1/OG0000826.3/OG0000826.2/OG0000826.1/OG0000855.1/OG0000855.2/OG0000863.1/OG0000863.2/OG0000868.2/OG0000868.1/OG0000868.3/OG0000883.1/OG0000883.2/OG0000883.3/OG0000888.1/OG0000888.2/OG0000888.3/OG0000895.1/OG0000895.2/OG0000916.2/OG0000916.1/OG0000916.3/OG0000948.1/OG0000948.2/OG0000989.1/OG0000989.2/OG0001023.2/OG0001023.1/OG0001054.1/OG0001054.2/OG0001076.1/OG0001076.2/OG0001111.1/OG0001111.2/OG0001115.2/OG0001115.1/OG0001146.1/OG0001146.2/OG0001198.2/OG0001198.3/OG0001198.1/OG0001202.2/OG0001202.1/OG0001204.2/OG0001204.1/OG0001217.1/OG0001253.1/OG0001253.2/OG0001300.2/OG0001300.1/OG0001308.1/OG0001366.1/OG0001385.2/OG0001385.1/OG0001405.1/OG0001405.2/OG0001445.2/OG0001445.1/OG0001455.1/OG0001455.2/OG0001503.1/OG0001503.2/OG0001549.1/OG0001575.1/OG0001575.2/OG0001606.2/OG0001606.1/OG0001608.2/OG0001608.1/OG0001627.1/OG0001627.2/OG0001642.1/OG0001649.1/OG0001658.1/OG0001669.2/OG0001669.1/OG0001689.2/OG0001689.1/OG0001749.1/OG0001754.1/OG0001754.2/OG0001762.1/OG0001927.1/OG0001936.1/OG0001936.2/OG0001941.1/OG0002050.1/OG0002050.2/OG0002119.2/OG0002119.1/OG0002129.1/OG0002182.1/OG0002182.2/OG0002214.1/OG0002219.1/OG0002244.2/OG0002244.1/OG0002464.1/OG0002464.2/OG0002556.1/OG0002562.1/OG0002567.1/OG0002573.1/OG0002586.1/OG0002586.2/OG0002613.1/OG0002613.2/OG0002728.1/OG0002823.1/OG0002859.1/OG0002872.1/OG0002956.1/OG0002956.2/OG0003048.1/OG0003213.1/OG0003236.1/OG0003248.1/OG0003281.1/OG0003297.2/OG0003297.1/OG0003316.1/OG0003316.2/OG0003407.1/OG0003417.1/OG0003433.1/OG0003535.1/OG0003535.2/OG0003536.1/OG0003554.1/OG0003684.2/OG0003684.1/OG0003700.1/OG0003701.1/OG0003757.1/OG0003855.1/OG0003977.1/OG0003989.1/OG0004036.1/OG0004076.1/OG0004134.1/OG0004223.1/OG0004264.1/OG0004291.1/OG0004359.1/OG0004430.1/OG0004432.1/OG0004588.1/OG0004599.1/OG0004658.1/OG0004699.2/OG0004699.1/OG0004970.1/OG0004972.1/OG0005085.1/OG0005106.1/OG0005257.1/OG0005265.1/OG0005276.2/OG0005276.1/OG0005313.1/OG0005370.1/OG0005459.1/OG0005495.1/OG0005553.1/OG0005679.1/OG0005802.1/OG0005806.1/OG0005864.1/OG0005865.1/OG0005881.1/OG0005912.1/OG0005938.1/OG0005957.1/OG0006005.1/OG0006023.1/OG0006373.1/OG0006493.1/OG0006620.1/OG0006891.1/OG0006901.1/OG0007295.1/OG0007418.1/OG0007605.1/OG0007701.1/OG0007734.1/OG0007740.1/OG0008773.1</t>
  </si>
  <si>
    <t>OG0000286.3/OG0000286.6/OG0000286.7/OG0000286.1/OG0000286.4/OG0000286.2/OG0000286.5/OG0000390.1/OG0000390.3/OG0000390.5/OG0000390.6/OG0000390.4/OG0000390.2/OG0000452.1/OG0000452.4/OG0000452.3/OG0000452.2/OG0000578.1/OG0001080.2/OG0001080.4/OG0001080.3/OG0001080.1/OG0001219.1/OG0001219.2/OG0001291.1/OG0001506.1/OG0001506.2/OG0001568.1/OG0001725.1/OG0002088.2/OG0002088.1/OG0002088.3/OG0002172.1/OG0002172.2/OG0002304.1/OG0003537.1/OG0003749.1/OG0003777.1/OG0004058.1/OG0004830.1/OG0005186.1/OG0005598.1/OG0005901.2/OG0005901.1/OG0006932.1/OG0006997.1/OG0007859.1/OG0008105.1/OG0008203.1/OG0008563.1/OG0008612.1/OG0008894.1/OG0008996.1/OG0009718.1</t>
  </si>
  <si>
    <t>OG0002905.1/OG0003347.1/OG0006532.1/OG0006719.1/OG0007175.1/OG0007207.1/OG0007339.1/OG0009374.1/OG0009434.1/OG0010428.1/OG0011177.1/OG0014164.1</t>
  </si>
  <si>
    <t>OG0000612.2/OG0000612.3/OG0000612.1/OG0000850.3/OG0000850.1/OG0000850.2/OG0001104.2/OG0001104.1/OG0002100.1/OG0002100.2/OG0002882.1/OG0003188.1/OG0003238.1/OG0003459.1/OG0004128.1/OG0004607.1/OG0006267.1/OG0006408.1/OG0006711.1/OG0006960.1/OG0007087.1/OG0007125.1/OG0007127.1/OG0007385.1/OG0008134.1/OG0008525.1/OG0008744.1</t>
  </si>
  <si>
    <t>OG0000015.9/OG0000015.11/OG0000015.13/OG0000015.6/OG0000015.3/OG0000015.7/OG0000015.4/OG0000015.5/OG0000015.8/OG0000015.14/OG0000015.1/OG0000015.2/OG0000015.12/OG0000015.10/OG0000035.4/OG0000035.6/OG0000035.3/OG0000035.13/OG0000035.14/OG0000035.11/OG0000035.2/OG0000035.17/OG0000035.12/OG0000035.1/OG0000035.9/OG0000035.16/OG0000035.5/OG0000035.15/OG0000035.10/OG0000035.7/OG0000035.8/OG0000095.6/OG0000095.2/OG0000095.3/OG0000095.4/OG0000095.1/OG0000095.5/OG0000095.7/OG0000106.2/OG0000106.3/OG0000106.5/OG0000106.4/OG0000106.7/OG0000106.6/OG0000106.1/OG0000315.1/OG0000315.2/OG0000315.3/OG0000315.4/OG0000449.3/OG0000449.1/OG0000449.2/OG0000521.2/OG0000521.1/OG0000521.3/OG0000557.3/OG0000557.2/OG0000557.1/OG0000558.2/OG0000558.3/OG0000558.1/OG0000576.2/OG0000576.1/OG0000591.1/OG0000591.2/OG0000591.3/OG0000606.2/OG0000606.1/OG0000606.3/OG0000689.3/OG0000689.1/OG0000689.2/OG0000698.2/OG0000698.1/OG0000725.1/OG0000725.2/OG0000762.3/OG0000762.1/OG0000762.2/OG0000781.2/OG0000781.1/OG0000792.1/OG0000792.2/OG0000815.1/OG0000815.2/OG0000825.1/OG0000825.3/OG0000825.2/OG0000847.1/OG0000847.2/OG0000853.2/OG0000853.1/OG0000878.2/OG0000878.1/OG0000878.3/OG0000883.1/OG0000883.2/OG0000883.3/OG0000931.3/OG0000931.2/OG0000931.1/OG0000936.2/OG0000936.1/OG0000960.1/OG0000960.2/OG0001108.1/OG0001108.2/OG0001109.2/OG0001109.1/OG0001110.1/OG0001110.2/OG0001153.2/OG0001153.1/OG0001197.1/OG0001197.2/OG0001245.2/OG0001245.1/OG0001275.2/OG0001275.1/OG0001339.2/OG0001339.1/OG0001387.1/OG0001387.2/OG0001389.1/OG0001407.1/OG0001407.2/OG0001420.1/OG0001440.1/OG0001440.2/OG0001454.1/OG0001454.2/OG0001498.2/OG0001498.1/OG0001503.1/OG0001503.2/OG0001566.2/OG0001566.1/OG0001572.2/OG0001572.1/OG0001582.2/OG0001582.1/OG0001813.1/OG0001845.1/OG0001845.2/OG0001855.1/OG0001855.2/OG0001913.2/OG0001913.1/OG0001921.1/OG0001921.2/OG0001941.1/OG0001977.1/OG0002000.1/OG0002005.2/OG0002005.1/OG0002007.1/OG0002007.2/OG0002016.2/OG0002016.1/OG0002076.1/OG0002076.2/OG0002106.1/OG0002136.1/OG0002136.2/OG0002211.1/OG0002217.1/OG0002291.1/OG0002431.1/OG0002431.2/OG0002447.1/OG0002447.2/OG0002511.1/OG0002596.1/OG0002596.2/OG0002664.1/OG0002728.1/OG0002856.1/OG0002856.2/OG0002898.1/OG0002902.1/OG0003014.1/OG0003062.1/OG0003129.1/OG0003150.1/OG0003231.1/OG0003298.1/OG0003317.1/OG0003463.1/OG0003473.1/OG0003477.1/OG0003503.1/OG0003657.1/OG0003684.2/OG0003684.1/OG0003943.1/OG0004203.1/OG0004337.1/OG0004342.1/OG0004489.1/OG0004632.1/OG0004648.1/OG0004764.1/OG0004789.1/OG0005112.1/OG0005272.1/OG0005429.1/OG0005509.1/OG0005510.1/OG0006162.1/OG0006238.1/OG0006249.1/OG0006308.1/OG0006386.1/OG0006498.1/OG0006635.1/OG0006707.1/OG0006930.1/OG0007060.1/OG0007146.1/OG0008007.1/OG0008162.1/OG0008187.1/OG0008492.1</t>
  </si>
  <si>
    <t>OG0000204.1/OG0000204.2/OG0000204.9/OG0000204.5/OG0000204.6/OG0000204.7/OG0000204.4/OG0000204.8/OG0000204.3/OG0000266.6/OG0000266.3/OG0000266.5/OG0000266.1/OG0000266.2/OG0000266.4/OG0000275.3/OG0000275.2/OG0000275.4/OG0000275.1/OG0000849.2/OG0000849.1/OG0001215.1/OG0001215.2/OG0001301.3/OG0001301.2/OG0001301.1/OG0001960.1/OG0001960.2/OG0002675.1/OG0002675.2/OG0002897.1/OG0002897.2/OG0003038.1/OG0003038.2/OG0004126.1/OG0005129.1/OG0005197.1/OG0005197.3/OG0005197.2/OG0005768.1/OG0005880.1/OG0006524.1/OG0006692.1/OG0006972.1/OG0007170.1/OG0007175.1/OG0008604.1/OG0008812.1/OG0009377.1/OG0010079.1/OG0010425.1/OG0011156.1</t>
  </si>
  <si>
    <t>OG0000415.3/OG0000415.1/OG0000415.2/OG0000835.3/OG0000835.2/OG0000835.1/OG0000887.2/OG0000887.1/OG0000939.1/OG0000939.2/OG0001324.1/OG0001361.1/OG0001361.2/OG0001471.2/OG0001471.1/OG0001605.2/OG0001605.1/OG0001605.3/OG0001975.1/OG0002497.2/OG0002497.1/OG0002571.2/OG0002571.1/OG0002571.3/OG0003244.2/OG0003244.1/OG0003748.1/OG0003869.1/OG0003869.2/OG0004259.1/OG0004963.1/OG0005034.1/OG0005255.1/OG0005418.1/OG0005784.1/OG0005798.1/OG0005861.1/OG0005905.1/OG0006194.1/OG0006194.2/OG0006396.1/OG0006470.1/OG0007242.1/OG0007614.1/OG0008189.1/OG0008197.1/OG0008221.1/OG0008390.1/OG0008442.1/OG0008561.1/OG0008762.1/OG0008853.1/OG0009620.1/OG0009652.1/OG0010326.1/OG0011513.1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</si>
  <si>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0000031.13/OG0000031.5/OG0000031.16/OG0000031.1/OG0000031.4/OG0000031.14/OG0000031.8/OG0000031.9/OG0000031.10/OG0000031.2/OG0000031.6/OG0000031.7/OG0000031.12/OG0000031.15/OG0000031.3/OG0000031.11/OG0000031.17/OG0000045.12/OG0000045.7/OG0000045.11/OG0000045.2/OG0000045.4/OG0000045.13/OG0000045.10/OG0000045.9/OG0000045.8/OG0000045.6/OG0000045.3/OG0000045.5/OG0000045.1/OG0000059.3/OG0000059.9/OG0000059.6/OG0000059.5/OG0000059.11/OG0000059.10/OG0000059.1/OG0000059.8/OG0000059.4/OG0000059.7/OG0000059.2/OG0000060.5/OG0000060.4/OG0000060.1/OG0000060.2/OG0000060.6/OG0000060.7/OG0000060.9/OG0000060.8/OG0000060.3/OG0000060.10/OG0000072.3/OG0000072.8/OG0000072.6/OG0000072.1/OG0000072.2/OG0000072.5/OG0000072.7/OG0000072.4/OG0000072.9/OG0000073.10/OG0000073.7/OG0000073.3/OG0000073.11/OG0000073.8/OG0000073.1/OG0000073.5/OG0000073.2/OG0000073.9/OG0000073.4/OG0000073.6/OG0000078.10/OG0000078.11/OG0000078.3/OG0000078.7/OG0000078.9/OG0000078.6/OG0000078.2/OG0000078.5/OG0000078.4/OG0000078.8/OG0000078.1/OG0000103.5/OG0000103.8/OG0000103.7/OG0000103.2/OG0000103.6/OG0000103.1/OG0000103.9/OG0000103.3/OG0000103.4/OG0000108.5/OG0000108.4/OG0000108.1/OG0000108.8/OG0000108.3/OG0000108.2/OG0000108.6/OG0000108.7/OG0000117.3/OG0000117.1/OG0000117.7/OG0000117.6/OG0000117.2/OG0000117.4/OG0000117.5/OG0000118.2/OG0000118.1/OG0000118.3/OG0000118.4/OG0000118.5/OG0000127.2/OG0000127.3/OG0000127.1/OG0000127.5/OG0000127.4/OG0000127.6/OG0000202.5/OG0000202.4/OG0000202.1/OG0000202.6/OG0000202.2/OG0000202.3/OG0000207.1/OG0000207.2/OG0000212.5/OG0000212.1/OG0000212.3/OG0000212.2/OG0000212.4/OG0000241.5/OG0000241.3/OG0000241.2/OG0000241.1/OG0000241.4/OG0000260.3/OG0000260.4/OG0000260.1/OG0000260.2/OG0000291.3/OG0000291.4/OG0000291.2/OG0000291.1/OG0000297.3/OG0000297.2/OG0000297.1/OG0000297.4/OG0000313.1/OG0000313.5/OG0000313.4/OG0000313.3/OG0000313.2/OG0000324.2/OG0000324.4/OG0000324.1/OG0000324.3/OG0000353.1/OG0000353.4/OG0000353.3/OG0000353.2/OG0000365.1/OG0000365.3/OG0000365.2/OG0000365.4/OG0000380.1/OG0000380.2/OG0000394.2/OG0000394.3/OG0000394.1/OG0000397.2/OG0000397.3/OG0000397.1/OG0000397.4/OG0000427.2/OG0000427.3/OG0000427.1/OG0000514.1/OG0000520.2/OG0000520.3/OG0000520.1/OG0000526.3/OG0000526.2/OG0000526.1/OG0000543.3/OG0000543.2/OG0000543.4/OG0000543.1/OG0000550.1/OG0000550.3/OG0000550.2/OG0000575.3/OG0000575.2/OG0000575.1/OG0000596.3/OG0000596.1/OG0000596.2/OG0000631.2/OG0000631.1/OG0000631.3/OG0000648.2/OG0000648.1/OG0000663.3/OG0000663.2/OG0000663.1/OG0000721.2/OG0000721.1/OG0000728.3/OG0000728.1/OG0000728.2/OG0000734.2/OG0000734.1/OG0000736.2/OG0000736.3/OG0000736.1/OG0000807.1/OG0000807.2/OG0000814.3/OG0000814.1/OG0000814.2/OG0000831.2/OG0000831.1/OG0000846.1/OG0000846.2/OG0000851.2/OG0000851.1/OG0000851.3/OG0000853.2/OG0000853.1/OG0000857.3/OG0000857.2/OG0000857.1/OG0000864.1/OG0000864.2/OG0000864.3/OG0000902.1/OG0000902.2/OG0000931.3/OG0000931.2/OG0000931.1/OG0000946.2/OG0000946.1/OG0000949.1/OG0000949.2/OG0000969.1/OG0000969.2/OG0001001.1/OG0001001.2/OG0001045.2/OG0001045.1/OG0001057.1/OG0001057.2/OG0001079.1/OG0001079.2/OG0001105.1/OG0001111.1/OG0001111.2/OG0001194.2/OG0001194.1/OG0001208.1/OG0001208.2/OG0001209.1/OG0001209.2/OG0001217.1/OG0001246.2/OG0001246.1/OG0001298.1/OG0001309.1/OG0001309.2/OG0001339.2/OG0001339.1/OG0001437.1/OG0001437.2/OG0001448.2/OG0001448.1/OG0001455.1/OG0001455.2/OG0001498.2/OG0001498.1/OG0001515.1/OG0001515.2/OG0001553.2/OG0001553.1/OG0001562.1/OG0001562.2/OG0001566.2/OG0001566.1/OG0001572.2/OG0001572.1/OG0001624.1/OG0001624.2/OG0001649.1/OG0001660.1/OG0001715.2/OG0001715.1/OG0001863.2/OG0001863.1/OG0001918.1/OG0001921.1/OG0001921.2/OG0001930.1/OG0001941.1/OG0001965.1/OG0001967.2/OG0001967.1/OG0002007.1/OG0002007.2/OG0002155.2/OG0002155.1/OG0002162.1/OG0002162.2/OG0002170.1/OG0002173.1/OG0002173.2/OG0002235.2/OG0002235.1/OG0002254.1/OG0002262.1/OG0002279.1/OG0002328.1/OG0002339.1/OG0002366.1/OG0002366.2/OG0002381.2/OG0002381.1/OG0002408.2/OG0002408.1/OG0002461.2/OG0002461.1/OG0002463.1/OG0002472.1/OG0002473.1/OG0002473.2/OG0002504.2/OG0002504.1/OG0002584.1/OG0002584.2/OG0002586.1/OG0002586.2/OG0002624.1/OG0002631.1/OG0002631.2/OG0002636.1/OG0002638.1/OG0002648.1/OG0002737.1/OG0002747.1/OG0002767.1/OG0002771.1/OG0002826.1/OG0002826.2/OG0002850.1/OG0002879.2/OG0002879.1/OG0002932.1/OG0002935.1/OG0002942.1/OG0002968.1/OG0002968.2/OG0003046.1/OG0003071.1/OG0003093.1/OG0003096.1/OG0003097.1/OG0003117.1/OG0003162.1/OG0003216.1/OG0003217.1/OG0003248.1/OG0003296.1/OG0003301.2/OG0003301.1/OG0003316.1/OG0003316.2/OG0003387.1/OG0003433.1/OG0003439.1/OG0003443.1/OG0003451.1/OG0003514.1/OG0003540.1/OG0003559.1/OG0003680.1/OG0003684.2/OG0003684.1/OG0003730.1/OG0003787.1/OG0003809.1/OG0003819.1/OG0003991.1/OG0004009.1/OG0004019.1/OG0004203.1/OG0004256.1/OG0004257.1/OG0004281.1/OG0004301.1/OG0004322.1/OG0004327.1/OG0004380.1/OG0004402.1/OG0004427.1/OG0004432.1/OG0004451.1/OG0004483.1/OG0004555.1/OG0004557.1/OG0004623.1/OG0004631.1/OG0004666.1/OG0004700.1/OG0004759.1/OG0004800.1/OG0004917.1/OG0004969.1/OG0005027.1/OG0005040.1/OG0005058.1/OG0005068.1/OG0005110.1/OG0005308.1/OG0005368.1/OG0005382.1/OG0005400.1/OG0005416.1/OG0005539.1/OG0005549.1/OG0005571.1/OG0005780.1/OG0005864.1/OG0005872.1/OG0005938.1/OG0005990.1/OG0006005.1/OG0006042.1/OG0006141.1/OG0006236.1/OG0006326.1/OG0006390.1/OG0006507.1/OG0006615.1/OG0006622.1/OG0006742.1/OG0006744.1/OG0006792.1/OG0007278.1/OG0007307.1/OG0007316.1/OG0007334.1/OG0007361.1/OG0007549.1/OG0007605.1/OG0007647.1/OG0007701.1/OG0007740.1/OG0007792.1/OG0007812.1/OG0008006.1/OG0008033.1/OG0008061.1/OG0008191.1/OG0008511.1/OG0008553.1/OG0008773.1/OG0009676.1/OG0009991.1</t>
  </si>
  <si>
    <t>OG0000808.1/OG0000850.3/OG0000850.1/OG0000850.2/OG0000958.2/OG0000958.1/OG0001046.2/OG0001046.1/OG0001195.1/OG0001292.2/OG0001292.1/OG0001302.2/OG0001302.1/OG0001636.1/OG0001636.2/OG0001912.2/OG0001912.3/OG0001912.1/OG0001915.1/OG0002100.1/OG0002100.2/OG0002401.1/OG0002448.2/OG0002448.1/OG0002588.2/OG0002588.1/OG0002860.1/OG0003246.1/OG0004090.1/OG0004109.1/OG0004537.1/OG0004537.2/OG0005031.1/OG0005255.1/OG0005977.1/OG0006194.1/OG0006194.2/OG0006771.1/OG0006857.1/OG0007308.1/OG0007669.1/OG0008491.1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</si>
  <si>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0000043.4/OG0000043.10/OG0000043.3/OG0000043.6/OG0000043.5/OG0000043.8/OG0000043.12/OG0000043.9/OG0000043.13/OG0000043.2/OG0000043.1/OG0000043.11/OG0000043.7/OG0000118.2/OG0000118.1/OG0000118.3/OG0000118.4/OG0000118.5/OG0000241.5/OG0000241.3/OG0000241.2/OG0000241.1/OG0000241.4/OG0000361.2/OG0000361.3/OG0000361.4/OG0000361.1/OG0000386.3/OG0000386.1/OG0000386.4/OG0000386.2/OG0000388.3/OG0000388.2/OG0000388.1/OG0000417.1/OG0000417.3/OG0000417.2/OG0000459.2/OG0000459.1/OG0000459.3/OG0000532.1/OG0000532.3/OG0000532.2/OG0000627.1/OG0000627.2/OG0000627.3/OG0000726.3/OG0000726.1/OG0000726.2/OG0000734.2/OG0000734.1/OG0000739.1/OG0000739.2/OG0000825.1/OG0000825.3/OG0000825.2/OG0000826.3/OG0000826.2/OG0000826.1/OG0000851.2/OG0000851.1/OG0000851.3/OG0000853.2/OG0000853.1/OG0000976.1/OG0000976.2/OG0001115.2/OG0001115.1/OG0001117.2/OG0001117.3/OG0001117.1/OG0001199.1/OG0001253.1/OG0001253.2/OG0001343.2/OG0001343.1/OG0001391.1/OG0001391.2/OG0001440.1/OG0001440.2/OG0001443.1/OG0001443.2/OG0001445.2/OG0001445.1/OG0001516.1/OG0001516.2/OG0001520.2/OG0001520.1/OG0001545.1/OG0001545.2/OG0001553.2/OG0001553.1/OG0001642.1/OG0001658.1/OG0001673.1/OG0001678.2/OG0001678.1/OG0001703.1/OG0001705.1/OG0001705.2/OG0001749.1/OG0001817.2/OG0001817.1/OG0001918.1/OG0001941.1/OG0002112.1/OG0002464.1/OG0002464.2/OG0002556.1/OG0002579.2/OG0002579.1/OG0002661.1/OG0002716.1/OG0002789.1/OG0002818.1/OG0002940.1/OG0002956.1/OG0002956.2/OG0003014.1/OG0003033.1/OG0003126.1/OG0003126.2/OG0003216.1/OG0003228.1/OG0003507.1/OG0003738.1/OG0003795.1/OG0003842.1/OG0004046.1/OG0004223.1/OG0004298.1/OG0004321.1/OG0004367.1/OG0004461.1/OG0004611.1/OG0004623.1/OG0004630.1/OG0004658.1/OG0004917.1/OG0004946.1/OG0004976.1/OG0005016.1/OG0005039.1/OG0005106.1/OG0005276.2/OG0005276.1/OG0005337.1/OG0005459.1/OG0005535.1/OG0005771.1/OG0005838.1/OG0006007.1/OG0006193.1/OG0006407.1/OG0006498.1/OG0006626.1/OG0007055.1/OG0007314.1/OG0007418.1/OG0007661.1/OG0008190.1/OG0008434.1</t>
  </si>
  <si>
    <t>OG0000568.3/OG0000568.2/OG0000568.1/OG0001291.1/OG0001880.2/OG0001880.1/OG0003330.1/OG0003404.2/OG0003404.1/OG0004475.1/OG0005261.1/OG0005776.1/OG0006292.1/OG0006746.1/OG0006746.2/OG0007263.1/OG0007615.1/OG0007630.1/OG0007750.1/OG0008253.1/OG0009751.1</t>
  </si>
  <si>
    <t>OG0000279.4/OG0000279.1/OG0000279.6/OG0000279.2/OG0000279.9/OG0000279.3/OG0000279.8/OG0000279.5/OG0000279.7/OG0000534.4/OG0000534.3/OG0000534.5/OG0000534.2/OG0000534.1/OG0000578.1/OG0000821.1/OG0000821.3/OG0000821.2/OG0001142.2/OG0001142.1/OG0001215.1/OG0001215.2/OG0001522.4/OG0001522.1/OG0001522.2/OG0001522.3/OG0001576.2/OG0001576.1/OG0001696.1/OG0001696.2/OG0001800.1/OG0001800.2/OG0001836.1/OG0001836.2/OG0002674.2/OG0002674.1/OG0003167.1/OG0004172.1/OG0004302.1/OG0004659.1/OG0004830.1/OG0005197.1/OG0005197.3/OG0005197.2/OG0005705.1/OG0005901.2/OG0005901.1/OG0006587.1/OG0007267.1/OG0007434.1/OG0007884.1</t>
  </si>
  <si>
    <t>OG0000765.2/OG0000765.1/OG0001085.2/OG0001085.1/OG0001113.2/OG0001113.1/OG0001151.2/OG0001151.1/OG0001324.1/OG0001474.2/OG0001474.1/OG0001812.2/OG0001812.1/OG0001824.2/OG0001824.1/OG0001862.2/OG0001862.1/OG0002053.1/OG0002081.1/OG0002081.2/OG0002159.2/OG0002159.1/OG0002159.3/OG0002388.1/OG0002490.1/OG0002490.2/OG0002497.2/OG0002497.1/OG0002577.1/OG0002795.1/OG0002808.1/OG0002928.2/OG0002928.1/OG0003106.1/OG0003242.1/OG0003246.1/OG0003334.1/OG0003335.1/OG0003508.1/OG0003760.2/OG0003760.1/OG0004963.1/OG0005317.1/OG0005455.1/OG0005516.1/OG0005665.1/OG0005836.2/OG0005836.1/OG0005908.1/OG0005959.1/OG0006040.1/OG0006148.1/OG0006194.1/OG0006194.2/OG0006637.1/OG0006762.1/OG0006818.1/OG0006948.1/OG0007328.1/OG0007332.1/OG0007376.1/OG0007671.1/OG0008216.1/OG0009035.1/OG0009067.1/OG0009284.1/OG0009935.1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</si>
  <si>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0000020.1/OG0000020.2/OG0000020.9/OG0000020.3/OG0000020.13/OG0000020.6/OG0000020.5/OG0000020.4/OG0000020.11/OG0000020.10/OG0000020.8/OG0000020.7/OG0000020.12/OG0000023.5/OG0000023.1/OG0000023.10/OG0000023.14/OG0000023.12/OG0000023.9/OG0000023.4/OG0000023.13/OG0000023.11/OG0000023.15/OG0000023.6/OG0000023.7/OG0000023.2/OG0000023.8/OG0000023.3/OG0000025.1/OG0000025.11/OG0000025.9/OG0000025.8/OG0000025.5/OG0000025.12/OG0000025.3/OG0000025.10/OG0000025.14/OG0000025.13/OG0000025.4/OG0000025.6/OG0000025.2/OG0000025.7/OG0000041.8/OG0000041.10/OG0000041.2/OG0000041.11/OG0000041.3/OG0000041.5/OG0000041.9/OG0000041.1/OG0000041.12/OG0000041.7/OG0000041.6/OG0000041.13/OG0000041.4/OG0000041.14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0000078.10/OG0000078.11/OG0000078.3/OG0000078.7/OG0000078.9/OG0000078.6/OG0000078.2/OG0000078.5/OG0000078.4/OG0000078.8/OG0000078.1/OG0000092.8/OG0000092.2/OG0000092.9/OG0000092.3/OG0000092.7/OG0000092.4/OG0000092.1/OG0000092.5/OG0000092.6/OG0000105.3/OG0000105.1/OG0000105.5/OG0000105.7/OG0000105.6/OG0000105.2/OG0000105.4/OG0000109.4/OG0000109.8/OG0000109.1/OG0000109.3/OG0000109.7/OG0000109.6/OG0000109.9/OG0000109.5/OG0000109.2/OG0000117.3/OG0000117.1/OG0000117.7/OG0000117.6/OG0000117.2/OG0000117.4/OG0000117.5/OG0000125.4/OG0000125.3/OG0000125.7/OG0000125.5/OG0000125.1/OG0000125.2/OG0000125.6/OG0000129.3/OG0000129.6/OG0000129.5/OG0000129.4/OG0000129.1/OG0000129.2/OG0000153.5/OG0000153.4/OG0000153.3/OG0000153.1/OG0000153.2/OG0000156.4/OG0000156.5/OG0000156.3/OG0000156.1/OG0000156.2/OG0000156.6/OG0000166.3/OG0000166.1/OG0000166.4/OG0000166.2/OG0000170.2/OG0000170.4/OG0000170.1/OG0000170.3/OG0000173.4/OG0000173.2/OG0000173.3/OG0000173.1/OG0000207.1/OG0000207.2/OG0000213.4/OG0000213.3/OG0000213.1/OG0000213.2/OG0000213.6/OG0000213.5/OG0000259.2/OG0000259.4/OG0000259.1/OG0000259.6/OG0000259.3/OG0000259.5/OG0000270.2/OG0000270.5/OG0000270.4/OG0000270.3/OG0000270.1/OG0000294.3/OG0000294.4/OG0000294.1/OG0000294.5/OG0000294.2/OG0000295.1/OG0000295.2/OG0000295.3/OG0000295.4/OG0000309.3/OG0000309.4/OG0000309.2/OG0000309.1/OG0000354.3/OG0000354.2/OG0000354.1/OG0000361.2/OG0000361.3/OG0000361.4/OG0000361.1/OG0000366.2/OG0000366.1/OG0000366.3/OG0000379.2/OG0000379.4/OG0000379.1/OG0000379.5/OG0000379.3/OG0000380.1/OG0000380.2/OG0000387.2/OG0000387.1/OG0000387.4/OG0000387.3/OG0000416.1/OG0000416.4/OG0000416.2/OG0000416.3/OG0000424.2/OG0000424.1/OG0000425.1/OG0000425.3/OG0000425.2/OG0000468.3/OG0000468.2/OG0000468.1/OG0000477.2/OG0000477.3/OG0000477.4/OG0000477.1/OG0000491.1/OG0000491.2/OG0000491.3/OG0000499.2/OG0000499.1/OG0000499.3/OG0000508.3/OG0000508.1/OG0000508.2/OG0000540.3/OG0000540.4/OG0000540.2/OG0000540.1/OG0000569.1/OG0000569.4/OG0000569.3/OG0000569.2/OG0000598.2/OG0000598.1/OG0000629.2/OG0000629.1/OG0000673.2/OG0000673.1/OG0000685.1/OG0000685.2/OG0000691.2/OG0000691.1/OG0000726.3/OG0000726.1/OG0000726.2/OG0000755.2/OG0000755.1/OG0000756.1/OG0000759.1/OG0000759.2/OG0000791.1/OG0000791.2/OG0000797.1/OG0000797.3/OG0000797.2/OG0000802.2/OG0000802.1/OG0000855.1/OG0000855.2/OG0000867.2/OG0000867.1/OG0000885.3/OG0000885.2/OG0000885.1/OG0000901.2/OG0000901.1/OG0000911.2/OG0000911.1/OG0000919.2/OG0000919.1/OG0000920.2/OG0000920.1/OG0000930.1/OG0000950.2/OG0000950.1/OG0001083.1/OG0001083.2/OG0001112.1/OG0001112.2/OG0001121.1/OG0001121.2/OG0001126.1/OG0001126.2/OG0001159.1/OG0001159.2/OG0001162.1/OG0001162.2/OG0001196.2/OG0001196.1/OG0001208.1/OG0001208.2/OG0001268.1/OG0001268.2/OG0001319.1/OG0001319.2/OG0001327.2/OG0001327.1/OG0001372.2/OG0001372.1/OG0001391.1/OG0001391.2/OG0001402.1/OG0001402.2/OG0001405.1/OG0001405.2/OG0001499.1/OG0001502.2/OG0001502.1/OG0001527.2/OG0001527.1/OG0001542.2/OG0001542.1/OG0001574.2/OG0001574.1/OG0001621.2/OG0001621.1/OG0001627.1/OG0001627.2/OG0001668.1/OG0001668.2/OG0001751.2/OG0001751.1/OG0001775.2/OG0001775.1/OG0001796.1/OG0001796.2/OG0001849.1/OG0001849.2/OG0001865.2/OG0001865.1/OG0001941.1/OG0001979.1/OG0002017.2/OG0002017.1/OG0002031.2/OG0002031.1/OG0002048.1/OG0002048.2/OG0002051.1/OG0002103.1/OG0002129.1/OG0002207.1/OG0002207.2/OG0002242.2/OG0002242.1/OG0002263.1/OG0002263.2/OG0002280.1/OG0002363.1/OG0002405.1/OG0002405.2/OG0002412.2/OG0002412.1/OG0002437.1/OG0002437.2/OG0002456.1/OG0002456.2/OG0002458.1/OG0002484.1/OG0002630.1/OG0002630.2/OG0002666.1/OG0002765.2/OG0002765.1/OG0002809.2/OG0002809.1/OG0002880.1/OG0002911.1/OG0002921.1/OG0003070.1/OG0003099.1/OG0003103.1/OG0003131.1/OG0003189.2/OG0003189.1/OG0003253.2/OG0003253.1/OG0003301.2/OG0003301.1/OG0003303.1/OG0003451.1/OG0003566.1/OG0003586.1/OG0003662.1/OG0003776.1/OG0003788.1/OG0003802.1/OG0003824.1/OG0003833.1/OG0003844.1/OG0003865.1/OG0003953.1/OG0004021.1/OG0004102.1/OG0004115.1/OG0004140.1/OG0004145.1/OG0004223.1/OG0004235.1/OG0004264.1/OG0004281.1/OG0004304.1/OG0004316.1/OG0004326.2/OG0004326.1/OG0004336.1/OG0004349.1/OG0004396.1/OG0004417.1/OG0004426.1/OG0004430.1/OG0004448.1/OG0004457.1/OG0004468.1/OG0004563.1/OG0004579.1/OG0004632.1/OG0004667.1/OG0004669.1/OG0004710.1/OG0004736.1/OG0004765.1/OG0004890.1/OG0004950.1/OG0004975.1/OG0005016.1/OG0005033.1/OG0005082.1/OG0005104.1/OG0005176.1/OG0005361.1/OG0005386.1/OG0005395.1/OG0005412.1/OG0005435.1/OG0005676.1/OG0005817.1/OG0005834.1/OG0005854.1/OG0005858.1/OG0005892.1/OG0005912.1/OG0006145.1/OG0006199.1/OG0006215.1/OG0006236.1/OG0006346.1/OG0006376.1/OG0006430.1/OG0006463.1/OG0006473.1/OG0006493.1/OG0006502.1/OG0006621.1/OG0006635.1/OG0006643.1/OG0006684.1/OG0006703.1/OG0006706.1/OG0006717.1/OG0006794.1/OG0006828.1/OG0006959.1/OG0007205.1/OG0007298.1/OG0007821.1/OG0007830.1/OG0007843.1/OG0007989.1/OG0008501.1/OG0008690.1</t>
  </si>
  <si>
    <t>OG0000027.2/OG0000027.7/OG0000027.8/OG0000027.3/OG0000027.1/OG0000027.9/OG0000027.4/OG0000027.5/OG0000027.6/OG0000031.13/OG0000031.5/OG0000031.16/OG0000031.1/OG0000031.4/OG0000031.14/OG0000031.8/OG0000031.9/OG0000031.10/OG0000031.2/OG0000031.6/OG0000031.7/OG0000031.12/OG0000031.15/OG0000031.3/OG0000031.11/OG0000031.17/OG0000128.2/OG0000128.5/OG0000128.4/OG0000128.3/OG0000128.6/OG0000128.7/OG0000128.1/OG0000170.2/OG0000170.4/OG0000170.1/OG0000170.3/OG0000259.2/OG0000259.4/OG0000259.1/OG0000259.6/OG0000259.3/OG0000259.5/OG0000265.3/OG0000265.1/OG0000265.2/OG0000265.4/OG0000265.5/OG0000333.4/OG0000333.2/OG0000333.1/OG0000333.3/OG0000433.3/OG0000433.2/OG0000433.1/OG0000434.1/OG0000434.2/OG0000476.1/OG0000476.2/OG0000476.3/OG0000556.3/OG0000556.1/OG0000556.2/OG0000580.2/OG0000580.1/OG0000580.3/OG0000603.1/OG0000606.2/OG0000606.1/OG0000606.3/OG0000607.1/OG0000607.2/OG0000619.1/OG0000619.3/OG0000619.2/OG0000628.1/OG0000628.2/OG0000675.3/OG0000675.1/OG0000675.2/OG0000722.1/OG0000722.2/OG0000724.2/OG0000724.1/OG0000724.3/OG0000725.1/OG0000725.2/OG0000738.1/OG0000738.2/OG0000757.1/OG0000763.1/OG0000763.2/OG0000780.2/OG0000780.1/OG0000781.2/OG0000781.1/OG0000805.3/OG0000805.2/OG0000805.1/OG0000806.2/OG0000806.1/OG0000852.2/OG0000852.1/OG0000884.2/OG0000884.1/OG0000959.1/OG0000959.2/OG0001015.1/OG0001016.1/OG0001016.2/OG0001033.2/OG0001033.1/OG0001047.2/OG0001047.1/OG0001067.1/OG0001111.1/OG0001111.2/OG0001141.1/OG0001154.1/OG0001154.2/OG0001199.1/OG0001202.2/OG0001202.1/OG0001204.2/OG0001204.1/OG0001243.2/OG0001243.1/OG0001255.1/OG0001255.2/OG0001267.2/OG0001267.1/OG0001389.1/OG0001392.2/OG0001392.1/OG0001409.1/OG0001409.2/OG0001452.1/OG0001499.1/OG0001501.1/OG0001503.1/OG0001503.2/OG0001507.2/OG0001507.1/OG0001523.1/OG0001523.2/OG0001564.1/OG0001564.2/OG0001600.1/OG0001602.1/OG0001612.1/OG0001612.2/OG0001635.1/OG0001666.2/OG0001666.1/OG0001705.1/OG0001705.2/OG0001744.1/OG0001842.2/OG0001842.1/OG0001850.1/OG0001850.2/OG0001953.2/OG0001953.1/OG0001959.2/OG0001959.1/OG0001993.1/OG0002000.1/OG0002008.1/OG0002030.1/OG0002030.2/OG0002066.2/OG0002066.1/OG0002076.1/OG0002076.2/OG0002116.2/OG0002116.1/OG0002150.2/OG0002150.1/OG0002217.1/OG0002253.2/OG0002253.1/OG0002355.1/OG0002357.1/OG0002357.2/OG0002369.1/OG0002474.2/OG0002474.1/OG0002553.1/OG0002587.1/OG0002613.1/OG0002613.2/OG0002719.1/OG0002739.1/OG0002752.1/OG0002785.2/OG0002785.1/OG0002898.1/OG0002964.1/OG0003014.1/OG0003047.1/OG0003067.1/OG0003091.1/OG0003095.1/OG0003126.1/OG0003126.2/OG0003143.1/OG0003147.1/OG0003298.1/OG0003390.1/OG0003396.1/OG0003424.1/OG0003466.1/OG0003468.1/OG0003486.1/OG0003487.1/OG0003521.1/OG0003538.1/OG0003597.1/OG0003710.1/OG0003725.1/OG0003784.1/OG0003803.1/OG0003926.1/OG0003931.1/OG0003965.1/OG0003983.1/OG0004000.1/OG0004055.1/OG0004097.1/OG0004104.2/OG0004104.1/OG0004129.1/OG0004137.1/OG0004234.1/OG0004257.1/OG0004296.1/OG0004306.1/OG0004319.1/OG0004367.1/OG0004441.1/OG0004484.1/OG0004539.1/OG0004581.1/OG0004583.1/OG0004589.1/OG0004613.1/OG0004621.1/OG0004699.2/OG0004699.1/OG0004719.1/OG0004738.1/OG0004767.1/OG0004780.1/OG0004792.1/OG0004793.1/OG0004798.1/OG0004895.1/OG0004904.1/OG0004920.1/OG0004944.1/OG0004954.1/OG0004974.1/OG0004997.1/OG0005025.1/OG0005071.1/OG0005112.1/OG0005124.1/OG0005127.1/OG0005131.1/OG0005147.1/OG0005152.1/OG0005160.1/OG0005171.1/OG0005178.1/OG0005254.1/OG0005258.1/OG0005278.1/OG0005298.1/OG0005303.1/OG0005319.1/OG0005324.1/OG0005364.1/OG0005372.1/OG0005381.1/OG0005423.1/OG0005448.1/OG0005450.1/OG0005457.1/OG0005514.1/OG0005564.1/OG0005574.1/OG0005578.1/OG0005584.1/OG0005585.1/OG0005650.1/OG0005651.1/OG0005656.1/OG0005671.1/OG0005708.1/OG0005717.1/OG0005719.1/OG0005728.1/OG0005743.1/OG0005744.1/OG0005770.1/OG0005785.1/OG0005804.1/OG0005824.1/OG0005827.1/OG0005830.1/OG0005851.1/OG0005854.1/OG0005885.1/OG0005888.1/OG0005890.1/OG0005940.1/OG0005944.1/OG0005964.1/OG0005967.1/OG0005969.1/OG0006000.1/OG0006010.1/OG0006016.1/OG0006038.1/OG0006044.1/OG0006048.1/OG0006142.1/OG0006157.1/OG0006185.1/OG0006205.1/OG0006218.1/OG0006226.1/OG0006261.1/OG0006274.1/OG0006336.1/OG0006348.1/OG0006349.1/OG0006361.1/OG0006369.1/OG0006388.1/OG0006403.1/OG0006404.1/OG0006417.1/OG0006437.1/OG0006444.1/OG0006452.1/OG0006479.1/OG0006623.1/OG0006657.1/OG0006664.1/OG0006687.1/OG0006701.1/OG0006724.1/OG0006748.1/OG0006749.1/OG0006753.1/OG0006754.1/OG0006763.1/OG0006769.1/OG0006782.1/OG0006837.1/OG0006903.1/OG0006912.1/OG0006917.1/OG0006922.1/OG0006943.1/OG0006954.1/OG0007077.1/OG0007140.1/OG0007166.1/OG0007167.1/OG0007173.1/OG0007183.1/OG0007184.1/OG0007202.1/OG0007205.1/OG0007218.1/OG0007224.1/OG0007261.1/OG0007268.1/OG0007299.1/OG0007333.1/OG0007337.1/OG0007365.1/OG0007372.1/OG0007419.1/OG0007442.1/OG0007562.1/OG0007565.1/OG0007640.1/OG0007650.1/OG0007655.1/OG0007702.1/OG0007711.1/OG0007734.1/OG0007738.1/OG0007754.1/OG0007759.1/OG0007800.1/OG0007801.1/OG0007805.1/OG0007831.1/OG0007838.1/OG0007839.1/OG0007991.1/OG0008073.1/OG0008097.1/OG0008151.1/OG0008162.1/OG0008168.1/OG0008175.1/OG0008460.1/OG0008504.1/OG0008523.1/OG0008535.1/OG0008776.1/OG0008793.1/OG0008810.1/OG0008839.1/OG0011052.1</t>
  </si>
  <si>
    <t>OG0000302.7/OG0000302.3/OG0000302.2/OG0000302.6/OG0000302.1/OG0000302.5/OG0000302.4/OG0000612.2/OG0000612.3/OG0000612.1/OG0001046.2/OG0001046.1/OG0001069.2/OG0001069.1/OG0001460.3/OG0001460.1/OG0001460.2/OG0001555.2/OG0001555.1/OG0001605.2/OG0001605.1/OG0001605.3/OG0001997.1/OG0001997.2/OG0002032.1/OG0002032.2/OG0002117.1/OG0002333.1/OG0002333.2/OG0002480.1/OG0002654.1/OG0003681.1/OG0003923.1/OG0003923.2/OG0003927.1/OG0003927.2/OG0004247.1/OG0004453.1/OG0004734.1/OG0004779.1/OG0004808.1/OG0004911.1/OG0004989.1/OG0005285.1/OG0005288.1/OG0005385.1/OG0005499.1/OG0005557.1/OG0005725.1/OG0005741.1/OG0005745.1/OG0005866.1/OG0005933.1/OG0006154.1/OG0006204.1/OG0006237.1/OG0006285.1/OG0006377.1/OG0006406.1/OG0006428.1/OG0006660.1/OG0006669.1/OG0006670.1/OG0006738.1/OG0006797.1/OG0006830.1/OG0006865.1/OG0006882.1/OG0006884.1/OG0006951.1/OG0006970.1/OG0006974.1/OG0007256.1/OG0007289.1/OG0007355.1/OG0007396.1/OG0007598.1/OG0007641.1/OG0007709.1/OG0007757.1/OG0007853.1/OG0007979.1/OG0008002.1/OG0008004.1/OG0008045.1/OG0008110.1/OG0008128.1/OG0008139.1/OG0008174.1/OG0008212.1/OG0008227.1/OG0008340.1/OG0008370.1/OG0008539.1/OG0008540.1/OG0008721.1/OG0008783.1/OG0008789.1/OG0010340.1/OG0010344.1/OG0010710.1</t>
  </si>
  <si>
    <t>OG0000377.1/OG0000377.3/OG0000377.2/OG0000504.4/OG0000504.2/OG0000504.1/OG0000504.3/OG0001294.1/OG0002001.2/OG0002001.1/OG0002895.1/OG0003167.1/OG0003199.1/OG0003887.1/OG0004907.1/OG0005181.1/OG0005241.1/OG0005572.1/OG0005700.1/OG0005876.1/OG0006018.1/OG0006078.1/OG0006233.1/OG0006383.1/OG0006642.1/OG0006788.1/OG0006985.1/OG0007286.1/OG0007523.1/OG0007590.1/OG0007674.1/OG0007679.1/OG0007697.1/OG0007752.1/OG0007846.1/OG0008026.1/OG0008050.1/OG0008215.1/OG0008250.1/OG0008478.1/OG0008520.1/OG0008538.1/OG0008563.1/OG0008567.1/OG0008623.1/OG0009387.1/OG0010329.1/OG0010823.1/OG0011202.1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</si>
  <si>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0000020.1/OG0000020.2/OG0000020.9/OG0000020.3/OG0000020.13/OG0000020.6/OG0000020.5/OG0000020.4/OG0000020.11/OG0000020.10/OG0000020.8/OG0000020.7/OG0000020.12/OG0000034.10/OG0000034.14/OG0000034.3/OG0000034.12/OG0000034.2/OG0000034.6/OG0000034.8/OG0000034.15/OG0000034.7/OG0000034.1/OG0000034.4/OG0000034.13/OG0000034.5/OG0000034.9/OG0000034.11/OG0000046.8/OG0000046.2/OG0000046.5/OG0000046.6/OG0000046.4/OG0000046.11/OG0000046.1/OG0000046.7/OG0000046.9/OG0000046.3/OG0000046.10/OG0000058.8/OG0000058.5/OG0000058.6/OG0000058.4/OG0000058.3/OG0000058.9/OG0000058.7/OG0000058.10/OG0000058.1/OG0000058.2/OG0000066.8/OG0000066.7/OG0000066.5/OG0000066.6/OG0000066.3/OG0000066.4/OG0000066.1/OG0000066.2/OG0000079.8/OG0000079.6/OG0000079.4/OG0000079.2/OG0000079.7/OG0000079.3/OG0000079.5/OG0000079.1/OG0000083.8/OG0000083.1/OG0000083.3/OG0000083.5/OG0000083.6/OG0000083.4/OG0000083.2/OG0000083.7/OG0000096.4/OG0000096.5/OG0000096.3/OG0000096.1/OG0000096.7/OG0000096.8/OG0000096.6/OG0000096.2/OG0000107.5/OG0000107.3/OG0000107.7/OG0000107.4/OG0000107.1/OG0000107.2/OG0000107.8/OG0000107.6/OG0000115.5/OG0000115.7/OG0000115.4/OG0000115.6/OG0000115.3/OG0000115.1/OG0000115.2/OG0000120.3/OG0000120.4/OG0000120.1/OG0000120.5/OG0000120.2/OG0000133.3/OG0000133.1/OG0000133.4/OG0000133.2/OG0000137.1/OG0000137.6/OG0000137.3/OG0000137.5/OG0000137.2/OG0000137.4/OG0000144.8/OG0000144.6/OG0000144.1/OG0000144.7/OG0000144.5/OG0000144.4/OG0000144.3/OG0000144.2/OG0000200.4/OG0000200.5/OG0000200.2/OG0000200.6/OG0000200.3/OG0000200.1/OG0000215.4/OG0000215.5/OG0000215.3/OG0000215.1/OG0000215.2/OG0000256.4/OG0000256.5/OG0000256.3/OG0000256.1/OG0000256.2/OG0000267.4/OG0000267.1/OG0000267.2/OG0000267.5/OG0000267.3/OG0000280.1/OG0000280.2/OG0000280.4/OG0000280.3/OG0000298.3/OG0000298.4/OG0000298.5/OG0000298.1/OG0000298.2/OG0000300.2/OG0000300.3/OG0000300.1/OG0000308.2/OG0000308.1/OG0000308.3/OG0000314.2/OG0000314.4/OG0000314.3/OG0000314.1/OG0000333.4/OG0000333.2/OG0000333.1/OG0000333.3/OG0000344.3/OG0000344.1/OG0000344.4/OG0000344.2/OG0000347.3/OG0000347.2/OG0000347.1/OG0000369.3/OG0000369.1/OG0000369.4/OG0000369.2/OG0000374.1/OG0000374.2/OG0000374.4/OG0000374.3/OG0000403.2/OG0000403.1/OG0000412.2/OG0000412.1/OG0000412.3/OG0000420.3/OG0000420.2/OG0000420.1/OG0000425.1/OG0000425.3/OG0000425.2/OG0000429.3/OG0000429.2/OG0000429.1/OG0000447.3/OG0000447.2/OG0000447.1/OG0000457.2/OG0000457.3/OG0000457.1/OG0000478.2/OG0000478.1/OG0000478.3/OG0000524.2/OG0000524.1/OG0000524.3/OG0000540.3/OG0000540.4/OG0000540.2/OG0000540.1/OG0000542.1/OG0000542.2/OG0000542.3/OG0000544.3/OG0000544.1/OG0000544.2/OG0000549.2/OG0000549.1/OG0000551.3/OG0000551.2/OG0000551.1/OG0000571.3/OG0000571.1/OG0000571.2/OG0000582.3/OG0000582.1/OG0000582.2/OG0000593.1/OG0000593.2/OG0000593.4/OG0000593.3/OG0000606.2/OG0000606.1/OG0000606.3/OG0000613.1/OG0000613.3/OG0000613.2/OG0000636.3/OG0000636.1/OG0000636.2/OG0000664.1/OG0000664.2/OG0000710.3/OG0000710.1/OG0000710.2/OG0000711.3/OG0000711.1/OG0000711.2/OG0000721.2/OG0000721.1/OG0000727.1/OG0000727.2/OG0000756.1/OG0000770.2/OG0000770.1/OG0000782.1/OG0000782.3/OG0000782.2/OG0000812.1/OG0000812.2/OG0000812.3/OG0000826.3/OG0000826.2/OG0000826.1/OG0000828.1/OG0000828.2/OG0000852.2/OG0000852.1/OG0000878.2/OG0000878.1/OG0000878.3/OG0000883.1/OG0000883.2/OG0000883.3/OG0000893.1/OG0000893.2/OG0000897.2/OG0000897.1/OG0000935.2/OG0000935.1/OG0000943.2/OG0000943.1/OG0000943.3/OG0000952.2/OG0000952.1/OG0000963.1/OG0000963.2/OG0000988.1/OG0000992.1/OG0000992.2/OG0000994.2/OG0000994.1/OG0000997.1/OG0000997.2/OG0001004.2/OG0001004.1/OG0001006.1/OG0001006.2/OG0001015.1/OG0001018.2/OG0001018.3/OG0001018.1/OG0001021.1/OG0001029.2/OG0001029.1/OG0001050.2/OG0001050.1/OG0001055.1/OG0001055.2/OG0001078.2/OG0001078.3/OG0001078.1/OG0001087.1/OG0001087.2/OG0001108.1/OG0001108.2/OG0001120.2/OG0001120.1/OG0001127.2/OG0001127.1/OG0001146.1/OG0001146.2/OG0001161.1/OG0001161.2/OG0001167.1/OG0001167.2/OG0001170.2/OG0001170.1/OG0001193.1/OG0001193.2/OG0001206.1/OG0001208.1/OG0001208.2/OG0001223.1/OG0001223.2/OG0001226.1/OG0001226.2/OG0001247.1/OG0001247.2/OG0001250.2/OG0001250.1/OG0001257.1/OG0001257.2/OG0001267.2/OG0001267.1/OG0001269.2/OG0001269.1/OG0001276.2/OG0001276.1/OG0001342.2/OG0001342.1/OG0001351.2/OG0001351.1/OG0001358.1/OG0001358.2/OG0001401.3/OG0001401.2/OG0001401.1/OG0001406.2/OG0001406.1/OG0001467.2/OG0001467.1/OG0001514.2/OG0001514.1/OG0001543.2/OG0001543.1/OG0001558.2/OG0001558.1/OG0001578.2/OG0001578.1/OG0001583.2/OG0001583.1/OG0001597.1/OG0001597.2/OG0001600.1/OG0001607.2/OG0001607.1/OG0001631.2/OG0001631.1/OG0001639.1/OG0001639.2/OG0001640.1/OG0001640.2/OG0001661.1/OG0001661.2/OG0001664.2/OG0001664.1/OG0001685.1/OG0001689.2/OG0001689.1/OG0001705.1/OG0001705.2/OG0001714.2/OG0001714.1/OG0001752.2/OG0001752.1/OG0001757.2/OG0001757.1/OG0001765.1/OG0001774.1/OG0001774.2/OG0001781.2/OG0001781.1/OG0001786.2/OG0001786.1/OG0001794.1/OG0001794.2/OG0001814.1/OG0001814.2/OG0001828.1/OG0001828.3/OG0001828.2/OG0001831.1/OG0001850.1/OG0001850.2/OG0001857.1/OG0001860.2/OG0001860.1/OG0001906.1/OG0001929.1/OG0001932.1/OG0001932.2/OG0001937.1/OG0001938.2/OG0001938.1/OG0001953.2/OG0001953.1/OG0001962.1/OG0001962.2/OG0001972.1/OG0001972.2/OG0001980.1/OG0001980.2/OG0001981.2/OG0001981.1/OG0002014.1/OG0002018.1/OG0002023.1/OG0002037.1/OG0002037.2/OG0002040.2/OG0002040.1/OG0002048.1/OG0002048.2/OG0002056.1/OG0002063.1/OG0002063.2/OG0002071.1/OG0002071.2/OG0002075.2/OG0002075.1/OG0002076.1/OG0002076.2/OG0002107.2/OG0002107.1/OG0002116.2/OG0002116.1/OG0002120.1/OG0002120.2/OG0002146.1/OG0002179.1/OG0002232.1/OG0002237.1/OG0002252.1/OG0002267.1/OG0002292.2/OG0002292.1/OG0002343.1/OG0002343.2/OG0002350.1/OG0002350.2/OG0002364.1/OG0002364.2/OG0002371.2/OG0002371.1/OG0002375.1/OG0002384.1/OG0002385.1/OG0002407.1/OG0002409.1/OG0002413.1/OG0002443.2/OG0002443.1/OG0002455.1/OG0002460.1/OG0002466.1/OG0002475.1/OG0002477.1/OG0002482.1/OG0002557.2/OG0002557.1/OG0002572.1/OG0002575.1/OG0002579.2/OG0002579.1/OG0002591.1/OG0002599.2/OG0002599.1/OG0002601.1/OG0002602.2/OG0002602.1/OG0002607.1/OG0002614.1/OG0002623.2/OG0002623.1/OG0002626.1/OG0002630.1/OG0002630.2/OG0002640.1/OG0002643.1/OG0002659.1/OG0002670.1/OG0002722.1/OG0002730.1/OG0002731.2/OG0002731.1/OG0002742.1/OG0002743.1/OG0002743.2/OG0002746.1/OG0002748.1/OG0002754.1/OG0002774.2/OG0002774.1/OG0002794.2/OG0002794.1/OG0002797.1/OG0002798.1/OG0002798.2/OG0002802.1/OG0002803.1/OG0002804.1/OG0002812.1/OG0002825.2/OG0002825.1/OG0002871.1/OG0002873.1/OG0002873.2/OG0002874.1/OG0002887.1/OG0002887.2/OG0002926.1/OG0002937.1/OG0002937.2/OG0002946.1/OG0002949.1/OG0002949.2/OG0003029.1/OG0003031.1/OG0003054.1/OG0003087.1/OG0003087.2/OG0003100.1/OG0003115.1/OG0003116.1/OG0003123.1/OG0003218.1/OG0003265.1/OG0003270.1/OG0003276.1/OG0003279.1/OG0003283.1/OG0003301.2/OG0003301.1/OG0003310.1/OG0003316.1/OG0003316.2/OG0003322.1/OG0003322.2/OG0003328.1/OG0003333.1/OG0003338.1/OG0003343.1/OG0003425.1/OG0003457.1/OG0003476.2/OG0003476.1/OG0003486.1/OG0003499.1/OG0003511.1/OG0003522.1/OG0003523.1/OG0003525.1/OG0003555.1/OG0003558.1/OG0003564.1/OG0003569.1/OG0003571.1/OG0003580.1/OG0003590.1/OG0003594.1/OG0003642.1/OG0003647.1/OG0003679.1/OG0003683.1/OG0003704.1/OG0003704.2/OG0003718.1/OG0003726.2/OG0003726.1/OG0003750.1/OG0003752.1/OG0003762.1/OG0003768.1/OG0003774.1/OG0003775.1/OG0003779.1/OG0003790.1/OG0003798.1/OG0003801.1/OG0003802.1/OG0003816.1/OG0003827.1/OG0003830.1/OG0003919.1/OG0003943.1/OG0003955.1/OG0003963.1/OG0003971.1/OG0003988.1/OG0003990.1/OG0003997.1/OG0004016.1/OG0004017.1/OG0004033.1/OG0004038.1/OG0004044.1/OG0004069.1/OG0004071.1/OG0004085.1/OG0004112.1/OG0004112.2/OG0004125.1/OG0004130.1/OG0004136.1/OG0004139.1/OG0004153.1/OG0004160.1/OG0004204.1/OG0004207.1/OG0004238.1/OG0004251.1/OG0004277.1/OG0004293.1/OG0004333.1/OG0004338.1/OG0004351.1/OG0004354.1/OG0004357.1/OG0004363.1/OG0004387.1/OG0004391.1/OG0004400.1/OG0004408.1/OG0004413.1/OG0004428.1/OG0004433.1/OG0004437.1/OG0004439.1/OG0004455.1/OG0004474.1/OG0004480.1/OG0004493.1/OG0004544.1/OG0004565.1/OG0004572.1/OG0004618.1/OG0004653.1/OG0004656.1/OG0004662.1/OG0004689.1/OG0004690.1/OG0004691.1/OG0004701.1/OG0004710.1/OG0004711.1/OG0004724.1/OG0004729.1/OG0004755.1/OG0004757.1/OG0004768.1/OG0004778.1/OG0004785.1/OG0004807.1/OG0004811.1/OG0004883.1/OG0004884.1/OG0004886.1/OG0004908.1/OG0004946.1/OG0004976.1/OG0004983.1/OG0005009.1/OG0005013.1/OG0005024.1/OG0005035.1/OG0005049.1/OG0005074.1/OG0005091.1/OG0005096.1/OG0005102.1/OG0005103.1/OG0005115.1/OG0005120.1/OG0005140.1/OG0005155.1/OG0005158.1/OG0005159.1/OG0005172.1/OG0005177.1/OG0005238.1/OG0005243.1/OG0005273.1/OG0005275.1/OG0005293.1/OG0005304.1/OG0005330.1/OG0005363.1/OG0005367.1/OG0005397.1/OG0005402.1/OG0005406.1/OG0005432.1/OG0005453.1/OG0005464.1/OG0005469.1/OG0005472.1/OG0005492.1/OG0005502.1/OG0005503.1/OG0005512.1/OG0005524.1/OG0005527.1/OG0005542.1/OG0005555.1/OG0005580.1/OG0005657.1/OG0005664.1/OG0005686.1/OG0005693.1/OG0005712.1/OG0005720.1/OG0005730.1/OG0005733.1/OG0005735.1/OG0005746.1/OG0005748.1/OG0005797.1/OG0005811.1/OG0005819.1/OG0005821.1/OG0005852.1/OG0005871.1/OG0005913.1/OG0005916.1/OG0005955.1/OG0005963.1/OG0005971.1/OG0005998.1/OG0006055.1/OG0006150.1/OG0006152.1/OG0006234.1/OG0006278.1/OG0006294.1/OG0006298.1/OG0006307.1/OG0006321.1/OG0006366.1/OG0006371.1/OG0006381.1/OG0006385.1/OG0006394.1/OG0006395.1/OG0006410.1/OG0006432.1/OG0006439.1/OG0006457.1/OG0006465.1/OG0006481.1/OG0006503.1/OG0006515.1/OG0006516.1/OG0006599.1/OG0006626.1/OG0006650.1/OG0006679.1/OG0006727.1/OG0006751.1/OG0006752.1/OG0006778.1/OG0006780.1/OG0006809.1/OG0006814.1/OG0006837.1/OG0006844.1/OG0006853.1/OG0006889.1/OG0006894.1/OG0006919.1/OG0006933.1/OG0006962.1/OG0007063.1/OG0007074.1/OG0007092.1/OG0007106.1/OG0007195.1/OG0007197.1/OG0007217.1/OG0007243.1/OG0007246.1/OG0007260.1/OG0007272.1/OG0007276.1/OG0007280.1/OG0007282.1/OG0007301.1/OG0007375.1/OG0007384.1/OG0007391.1/OG0007402.1/OG0007432.1/OG0007568.1/OG0007595.1/OG0007608.1/OG0007620.1/OG0007649.1/OG0007703.1/OG0007737.1/OG0007756.1/OG0007770.1/OG0007824.1/OG0008029.1/OG0008035.1/OG0008071.1/OG0008130.1/OG0008131.1/OG0008136.1/OG0008163.1/OG0008200.1/OG0008385.1/OG0008449.1/OG0008482.1/OG0008490.1/OG0008508.1/OG0008545.1/OG0008782.1/OG0008813.1/OG0009051.1/OG0009116.1/OG0009337.1/OG0010295.1/OG0010648.1</t>
  </si>
  <si>
    <t>OG0000147.2/OG0000147.1/OG0000258.1/OG0000258.4/OG0000258.2/OG0000258.3/OG0000512.1/OG0000512.8/OG0000512.3/OG0000512.7/OG0000512.9/OG0000512.5/OG0000512.6/OG0000512.4/OG0000512.2/OG0000743.2/OG0000743.1/OG0000743.4/OG0000743.3/OG0000842.5/OG0000842.6/OG0000842.4/OG0000842.2/OG0000842.1/OG0000842.3/OG0001920.1/OG0002186.1/OG0002287.1/OG0002527.1/OG0002658.1/OG0002671.1/OG0002671.3/OG0002671.2/OG0002816.1/OG0002816.2/OG0002817.2/OG0002817.1/OG0002905.1/OG0003069.1/OG0003353.1/OG0003447.1/OG0003454.1/OG0003874.1/OG0003944.1/OG0003959.1/OG0004031.1/OG0004150.1/OG0004307.1/OG0004358.1/OG0004381.1/OG0004501.1/OG0004687.1/OG0004687.2/OG0004801.1/OG0004956.1/OG0005261.1/OG0005449.2/OG0005449.1/OG0005548.1/OG0005572.1/OG0005596.1/OG0005600.1/OG0005695.1/OG0005822.1/OG0005922.1/OG0005934.1/OG0006184.1/OG0006389.1/OG0006392.1/OG0006412.1/OG0006536.1/OG0006594.1/OG0006665.1/OG0006836.1/OG0006926.1/OG0006986.1/OG0006987.1/OG0007144.1/OG0007441.1/OG0007472.1/OG0007594.1/OG0007602.1/OG0007667.1/OG0007769.1/OG0007775.1/OG0007896.2/OG0007896.1/OG0007896.3/OG0008156.1/OG0008218.1/OG0008269.1/OG0008404.1/OG0008538.1/OG0009696.1/OG0009738.1/OG0010045.1/OG0013388.1/OG0015577.1</t>
  </si>
  <si>
    <t>OG0000850.3/OG0000850.1/OG0000850.2/OG0000922.2/OG0000922.1/OG0001046.2/OG0001046.1/OG0001399.1/OG0001742.1/OG0001742.2/OG0001924.1/OG0001940.1/OG0001974.1/OG0002019.1/OG0002145.1/OG0002148.1/OG0002148.2/OG0002257.2/OG0002257.1/OG0002583.1/OG0002633.1/OG0002883.1/OG0002883.2/OG0002952.2/OG0002952.1/OG0003151.1/OG0003257.1/OG0003325.1/OG0003346.1/OG0003517.1/OG0003596.1/OG0003645.1/OG0003729.1/OG0003746.1/OG0003976.1/OG0004043.1/OG0004096.1/OG0004278.1/OG0004280.1/OG0004456.1/OG0004486.1/OG0004598.1/OG0004702.1/OG0004737.1/OG0004779.1/OG0004795.1/OG0004913.1/OG0004923.1/OG0005021.1/OG0005021.2/OG0005060.1/OG0005075.1/OG0005340.1/OG0005376.1/OG0005422.1/OG0005499.1/OG0005534.1/OG0005573.1/OG0005703.1/OG0006040.1/OG0006057.1/OG0006230.1/OG0006253.1/OG0006257.1/OG0006627.1/OG0006654.1/OG0006735.1/OG0006761.1/OG0006781.1/OG0006813.1/OG0006831.1/OG0006895.1/OG0007150.1/OG0007255.1/OG0007257.1/OG0007281.1/OG0007317.1/OG0007387.1/OG0007691.1/OG0007725.1/OG0007743.1/OG0007751.1/OG0007753.1/OG0007782.1/OG0007791.1/OG0007804.1/OG0007825.1/OG0007837.1/OG0008098.1/OG0008152.1/OG0008493.1/OG0008561.1/OG0008780.1/OG0008803.1/OG0008853.1/OG0009100.1/OG0009612.1/OG0009699.1/OG0009973.1/OG0010338.1/OG0010621.1/OG0011077.1</t>
  </si>
  <si>
    <t>OG0000277.1/OG0000277.6/OG0000277.3/OG0000277.4/OG0000277.2/OG0000277.7/OG0000277.5/OG0000808.1/OG0000850.3/OG0000850.1/OG0000850.2/OG0001295.2/OG0001295.1/OG0001344.2/OG0001344.1/OG0002148.1/OG0002148.2/OG0002230.1/OG0002230.2/OG0002764.1/OG0002883.1/OG0002883.2/OG0002970.1/OG0003220.1/OG0003458.2/OG0003458.1/OG0003556.1/OG0003978.1/OG0004040.1/OG0004431.1/OG0004542.1/OG0004769.1/OG0005021.1/OG0005021.2/OG0005398.1/OG0006050.1/OG0006064.1/OG0006374.1/OG0006712.1/OG0006872.1/OG0006938.1/OG0007115.1/OG0007186.1/OG0007196.1/OG0007229.1/OG0007242.1/OG0007329.1/OG0007404.1/OG0007550.1/OG0007566.1/OG0007622.1/OG0007654.1/OG0007744.1/OG0007796.1/OG0007804.1/OG0008443.1/OG0008455.1/OG0008509.1/OG0008536.1/OG0008748.1/OG0008800.1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</si>
  <si>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0000027.2/OG0000027.7/OG0000027.8/OG0000027.3/OG0000027.1/OG0000027.9/OG0000027.4/OG0000027.5/OG0000027.6/OG0000034.10/OG0000034.14/OG0000034.3/OG0000034.12/OG0000034.2/OG0000034.6/OG0000034.8/OG0000034.15/OG0000034.7/OG0000034.1/OG0000034.4/OG0000034.13/OG0000034.5/OG0000034.9/OG0000034.11/OG0000054.3/OG0000054.7/OG0000054.6/OG0000054.4/OG0000054.2/OG0000054.1/OG0000054.5/OG0000061.11/OG0000061.3/OG0000061.6/OG0000061.10/OG0000061.1/OG0000061.12/OG0000061.7/OG0000061.5/OG0000061.9/OG0000061.4/OG0000061.8/OG0000061.2/OG0000079.8/OG0000079.6/OG0000079.4/OG0000079.2/OG0000079.7/OG0000079.3/OG0000079.5/OG0000079.1/OG0000098.9/OG0000098.6/OG0000098.5/OG0000098.3/OG0000098.8/OG0000098.7/OG0000098.4/OG0000098.1/OG0000098.2/OG0000177.5/OG0000177.4/OG0000177.3/OG0000177.7/OG0000177.6/OG0000177.1/OG0000177.2/OG0000179.5/OG0000179.2/OG0000179.6/OG0000179.1/OG0000179.3/OG0000179.4/OG0000215.4/OG0000215.5/OG0000215.3/OG0000215.1/OG0000215.2/OG0000241.5/OG0000241.3/OG0000241.2/OG0000241.1/OG0000241.4/OG0000251.1/OG0000251.4/OG0000251.3/OG0000251.2/OG0000305.1/OG0000305.4/OG0000305.2/OG0000305.3/OG0000369.3/OG0000369.1/OG0000369.4/OG0000369.2/OG0000388.3/OG0000388.2/OG0000388.1/OG0000646.2/OG0000646.1/OG0000675.3/OG0000675.1/OG0000675.2/OG0000708.2/OG0000708.3/OG0000708.1/OG0000710.3/OG0000710.1/OG0000710.2/OG0000721.2/OG0000721.1/OG0000732.1/OG0000732.2/OG0000732.3/OG0000757.1/OG0000782.1/OG0000782.3/OG0000782.2/OG0000803.2/OG0000803.3/OG0000803.1/OG0000806.2/OG0000806.1/OG0000846.1/OG0000846.2/OG0000936.2/OG0000936.1/OG0000941.1/OG0000941.2/OG0000968.1/OG0000968.3/OG0000968.2/OG0001025.2/OG0001025.1/OG0001025.3/OG0001078.2/OG0001078.3/OG0001078.1/OG0001081.2/OG0001081.1/OG0001105.1/OG0001118.1/OG0001118.2/OG0001173.2/OG0001173.1/OG0001199.1/OG0001257.1/OG0001257.2/OG0001265.2/OG0001265.1/OG0001269.2/OG0001269.1/OG0001276.2/OG0001276.1/OG0001299.3/OG0001299.2/OG0001299.1/OG0001309.1/OG0001309.2/OG0001314.1/OG0001314.2/OG0001412.2/OG0001412.1/OG0001561.2/OG0001561.1/OG0001598.2/OG0001598.1/OG0001646.1/OG0001664.2/OG0001664.1/OG0001721.2/OG0001721.1/OG0001743.1/OG0001743.2/OG0001757.2/OG0001757.1/OG0001772.2/OG0001772.1/OG0001781.2/OG0001781.1/OG0001837.1/OG0001837.2/OG0001929.1/OG0001936.1/OG0001936.2/OG0002005.2/OG0002005.1/OG0002024.1/OG0002024.2/OG0002026.1/OG0002026.2/OG0002040.2/OG0002040.1/OG0002048.1/OG0002048.2/OG0002064.2/OG0002064.1/OG0002116.2/OG0002116.1/OG0002154.1/OG0002154.2/OG0002223.1/OG0002371.2/OG0002371.1/OG0002443.2/OG0002443.1/OG0002449.2/OG0002449.1/OG0002474.2/OG0002474.1/OG0002502.1/OG0002551.1/OG0002551.2/OG0002557.2/OG0002557.1/OG0002599.2/OG0002599.1/OG0002623.2/OG0002623.1/OG0002645.1/OG0002651.1/OG0002736.1/OG0002763.1/OG0002763.2/OG0002796.1/OG0002798.1/OG0002798.2/OG0002873.1/OG0002873.2/OG0002896.1/OG0002910.2/OG0002910.1/OG0002934.1/OG0002941.2/OG0002941.1/OG0002949.1/OG0002949.2/OG0002972.1/OG0003028.1/OG0003028.2/OG0003040.1/OG0003056.2/OG0003056.1/OG0003104.1/OG0003234.2/OG0003234.1/OG0003264.1/OG0003266.2/OG0003266.1/OG0003283.1/OG0003326.1/OG0003430.1/OG0003431.1/OG0003435.1/OG0003457.1/OG0003496.1/OG0003504.1/OG0003580.1/OG0003670.1/OG0003678.1/OG0003699.1/OG0003704.1/OG0003704.2/OG0003736.1/OG0003744.2/OG0003744.1/OG0003753.1/OG0003754.1/OG0003763.1/OG0003825.1/OG0003843.1/OG0003856.1/OG0003941.1/OG0004011.1/OG0004025.1/OG0004074.1/OG0004118.2/OG0004118.1/OG0004119.1/OG0004244.1/OG0004245.1/OG0004297.1/OG0004333.1/OG0004398.1/OG0004416.1/OG0004419.1/OG0004452.1/OG0004464.1/OG0004566.1/OG0004614.1/OG0004625.1/OG0004650.1/OG0004653.1/OG0004682.1/OG0004689.1/OG0004714.1/OG0004723.1/OG0004724.1/OG0004931.1/OG0004940.1/OG0004957.1/OG0004961.1/OG0004965.1/OG0004978.1/OG0005013.1/OG0005024.1/OG0005035.1/OG0005090.1/OG0005118.1/OG0005177.1/OG0005297.1/OG0005363.1/OG0005413.1/OG0005473.1/OG0005479.1/OG0005498.1/OG0005522.1/OG0005537.1/OG0005547.1/OG0005555.1/OG0005575.1/OG0005653.1/OG0005792.1/OG0005850.1/OG0005852.1/OG0005879.1/OG0005915.1/OG0005916.1/OG0005918.1/OG0005926.1/OG0005995.1/OG0005998.1/OG0006004.1/OG0006025.1/OG0006048.1/OG0006197.1/OG0006198.1/OG0006236.1/OG0006291.1/OG0006328.1/OG0006343.1/OG0006375.1/OG0006405.1/OG0006510.1/OG0006586.1/OG0006601.1/OG0006647.1/OG0006668.1/OG0006672.1/OG0006741.1/OG0006850.1/OG0006952.1/OG0007098.1/OG0007135.1/OG0007194.1/OG0007251.1/OG0007276.1/OG0007297.1/OG0007312.1/OG0007362.1/OG0007417.1/OG0007589.1/OG0007591.1/OG0007604.1/OG0007673.1/OG0007766.1/OG0007803.1/OG0007819.1/OG0007836.1/OG0008000.1/OG0008217.1/OG0008426.1/OG0009982.1/OG0010635.1</t>
  </si>
  <si>
    <t>OG0000147.2/OG0000147.1/OG0000258.1/OG0000258.4/OG0000258.2/OG0000258.3/OG0000279.4/OG0000279.1/OG0000279.6/OG0000279.2/OG0000279.9/OG0000279.3/OG0000279.8/OG0000279.5/OG0000279.7/OG0000572.2/OG0000572.1/OG0000842.5/OG0000842.6/OG0000842.4/OG0000842.2/OG0000842.1/OG0000842.3/OG0001080.2/OG0001080.4/OG0001080.3/OG0001080.1/OG0001370.1/OG0001370.2/OG0001880.2/OG0001880.1/OG0002905.1/OG0003060.1/OG0003315.1/OG0003315.2/OG0003881.1/OG0004828.2/OG0004828.1/OG0005012.1/OG0005261.1/OG0005409.1/OG0005518.1/OG0005599.1/OG0005820.1/OG0006047.1/OG0006686.1/OG0006926.1/OG0006972.1/OG0007207.1/OG0007344.1/OG0007366.1/OG0007602.1/OG0007896.2/OG0007896.1/OG0007896.3/OG0008883.1/OG0009087.1/OG0009387.1/OG0010768.1</t>
  </si>
  <si>
    <t>OG0000167.4/OG0000167.9/OG0000167.8/OG0000167.2/OG0000167.3/OG0000167.6/OG0000167.5/OG0000167.7/OG0000167.1/OG0000183.1/OG0000183.3/OG0000183.4/OG0000183.6/OG0000183.5/OG0000183.2/OG0000266.6/OG0000266.3/OG0000266.5/OG0000266.1/OG0000266.2/OG0000266.4/OG0000268.2/OG0000268.1/OG0000268.3/OG0000268.4/OG0002419.1/OG0002419.2/OG0002830.1/OG0004285.1/OG0009141.1/OG0009432.1/OG0010069.1/OG0010412.1/OG0012549.1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</si>
  <si>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0000022.12/OG0000022.10/OG0000022.15/OG0000022.8/OG0000022.9/OG0000022.4/OG0000022.1/OG0000022.16/OG0000022.7/OG0000022.6/OG0000022.13/OG0000022.5/OG0000022.14/OG0000022.11/OG0000022.2/OG0000022.3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0000101.5/OG0000101.1/OG0000101.4/OG0000101.2/OG0000101.7/OG0000101.3/OG0000101.6/OG0000104.6/OG0000104.4/OG0000104.5/OG0000104.2/OG0000104.1/OG0000104.3/OG0000126.3/OG0000126.2/OG0000126.8/OG0000126.6/OG0000126.5/OG0000126.1/OG0000126.4/OG0000126.7/OG0000129.3/OG0000129.6/OG0000129.5/OG0000129.4/OG0000129.1/OG0000129.2/OG0000176.4/OG0000176.3/OG0000176.1/OG0000176.7/OG0000176.2/OG0000176.5/OG0000176.6/OG0000181.3/OG0000181.5/OG0000181.1/OG0000181.2/OG0000181.4/OG0000265.3/OG0000265.1/OG0000265.2/OG0000265.4/OG0000265.5/OG0000276.4/OG0000276.1/OG0000276.2/OG0000276.3/OG0000291.3/OG0000291.4/OG0000291.2/OG0000291.1/OG0000346.3/OG0000346.1/OG0000346.2/OG0000346.4/OG0000373.2/OG0000373.1/OG0000373.3/OG0000373.4/OG0000388.3/OG0000388.2/OG0000388.1/OG0000428.1/OG0000428.3/OG0000428.4/OG0000428.2/OG0000435.3/OG0000435.2/OG0000435.1/OG0000436.3/OG0000436.1/OG0000436.2/OG0000454.1/OG0000454.2/OG0000520.2/OG0000520.3/OG0000520.1/OG0000585.1/OG0000585.2/OG0000648.2/OG0000648.1/OG0000661.1/OG0000703.2/OG0000703.1/OG0000722.1/OG0000722.2/OG0000734.2/OG0000734.1/OG0000806.2/OG0000806.1/OG0000949.1/OG0000949.2/OG0000988.1/OG0001015.1/OG0001016.1/OG0001016.2/OG0001045.2/OG0001045.1/OG0001105.1/OG0001146.1/OG0001146.2/OG0001194.2/OG0001194.1/OG0001206.1/OG0001388.1/OG0001388.2/OG0001392.2/OG0001392.1/OG0001397.1/OG0001397.2/OG0001542.2/OG0001542.1/OG0001562.1/OG0001562.2/OG0001574.2/OG0001574.1/OG0001689.2/OG0001689.1/OG0001828.1/OG0001828.3/OG0001828.2/OG0001905.1/OG0001905.2/OG0002030.1/OG0002030.2/OG0002101.1/OG0002101.2/OG0002339.1/OG0002431.1/OG0002431.2/OG0002461.2/OG0002461.1/OG0002636.1/OG0002737.1/OG0002767.1/OG0002826.1/OG0002826.2/OG0002856.1/OG0002856.2/OG0002863.1/OG0002921.1/OG0003086.1/OG0003435.1/OG0003439.1/OG0003819.1/OG0003953.1/OG0003975.1/OG0004079.1/OG0004223.1/OG0004478.1/OG0004483.1/OG0004583.1/OG0004764.1/OG0005070.1/OG0005095.1/OG0005321.1/OG0005496.1/OG0005691.1/OG0005858.1/OG0006005.1/OG0006151.1/OG0006280.1/OG0006326.1/OG0006368.1/OG0006388.1/OG0006390.1/OG0006511.1/OG0006777.1/OG0006791.1/OG0007239.1/OG0007351.1/OG0008451.1/OG0008850.1/OG0009676.1/OG0009991.1</t>
  </si>
  <si>
    <t>OG0000612.2/OG0000612.3/OG0000612.1/OG0000850.3/OG0000850.1/OG0000850.2/OG0002282.1/OG0002577.1/OG0003748.1/OG0005380.1/OG0005388.1/OG0006144.1/OG0006148.1/OG0006816.1/OG0007119.1/OG0007614.1/OG0007816.1/OG0007826.1/OG0008195.1/OG0008211.1/OG0008414.1/OG0008530.1</t>
  </si>
  <si>
    <t>OG0000816.2/OG0000816.1</t>
  </si>
  <si>
    <t>OG0003765.1/OG0009059.1</t>
  </si>
  <si>
    <t>OG0000434.1/OG0000434.2/OG0000539.2/OG0000539.1/OG0000539.3/OG0000917.2/OG0000917.1/OG0004243.1/OG0004632.1/OG0007577.1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</si>
  <si>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0000010.2/OG0000010.4/OG0000010.6/OG0000010.7/OG0000010.13/OG0000010.12/OG0000010.15/OG0000010.8/OG0000010.17/OG0000010.14/OG0000010.3/OG0000010.10/OG0000010.11/OG0000010.1/OG0000010.16/OG0000010.5/OG0000010.18/OG0000010.9/OG0000013.15/OG0000013.12/OG0000013.16/OG0000013.20/OG0000013.3/OG0000013.5/OG0000013.14/OG0000013.4/OG0000013.6/OG0000013.19/OG0000013.18/OG0000013.2/OG0000013.13/OG0000013.1/OG0000013.9/OG0000013.11/OG0000013.8/OG0000013.10/OG0000013.7/OG0000013.17/OG0000021.4/OG0000021.11/OG0000021.2/OG0000021.9/OG0000021.10/OG0000021.13/OG0000021.6/OG0000021.8/OG0000021.14/OG0000021.15/OG0000021.5/OG0000021.1/OG0000021.7/OG0000021.3/OG0000021.12/OG0000030.8/OG0000030.7/OG0000030.12/OG0000030.6/OG0000030.1/OG0000030.4/OG0000030.9/OG0000030.10/OG0000030.14/OG0000030.2/OG0000030.3/OG0000030.13/OG0000030.5/OG0000030.11/OG0000049.14/OG0000049.7/OG0000049.11/OG0000049.6/OG0000049.1/OG0000049.12/OG0000049.5/OG0000049.10/OG0000049.9/OG0000049.13/OG0000049.3/OG0000049.4/OG0000049.15/OG0000049.8/OG0000049.2/OG0000058.8/OG0000058.5/OG0000058.6/OG0000058.4/OG0000058.3/OG0000058.9/OG0000058.7/OG0000058.10/OG0000058.1/OG0000058.2/OG0000060.5/OG0000060.4/OG0000060.1/OG0000060.2/OG0000060.6/OG0000060.7/OG0000060.9/OG0000060.8/OG0000060.3/OG0000060.10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0000068.3/OG0000068.5/OG0000068.1/OG0000068.2/OG0000068.9/OG0000068.7/OG0000068.6/OG0000068.8/OG0000068.4/OG0000073.10/OG0000073.7/OG0000073.3/OG0000073.11/OG0000073.8/OG0000073.1/OG0000073.5/OG0000073.2/OG0000073.9/OG0000073.4/OG0000073.6/OG0000076.4/OG0000076.7/OG0000076.9/OG0000076.3/OG0000076.5/OG0000076.6/OG0000076.10/OG0000076.1/OG0000076.8/OG0000076.2/OG0000089.4/OG0000089.8/OG0000089.5/OG0000089.2/OG0000089.6/OG0000089.3/OG0000089.7/OG0000089.1/OG0000091.3/OG0000091.4/OG0000091.7/OG0000091.1/OG0000091.6/OG0000091.5/OG0000091.8/OG0000091.2/OG0000097.4/OG0000097.5/OG0000097.1/OG0000097.3/OG0000097.2/OG0000097.6/OG0000119.6/OG0000119.1/OG0000119.5/OG0000119.4/OG0000119.7/OG0000119.3/OG0000119.2/OG0000121.5/OG0000121.1/OG0000121.2/OG0000121.3/OG0000121.4/OG0000121.6/OG0000121.8/OG0000121.7/OG0000131.4/OG0000131.6/OG0000131.2/OG0000131.1/OG0000131.3/OG0000131.5/OG0000131.7/OG0000133.3/OG0000133.1/OG0000133.4/OG0000133.2/OG0000140.1/OG0000140.4/OG0000140.2/OG0000140.3/OG0000140.5/OG0000140.6/OG0000140.7/OG0000146.3/OG0000146.2/OG0000146.5/OG0000146.1/OG0000146.7/OG0000146.6/OG0000146.4/OG0000171.3/OG0000171.1/OG0000171.2/OG0000171.5/OG0000171.4/OG0000177.5/OG0000177.4/OG0000177.3/OG0000177.7/OG0000177.6/OG0000177.1/OG0000177.2/OG0000181.3/OG0000181.5/OG0000181.1/OG0000181.2/OG0000181.4/OG0000182.3/OG0000182.5/OG0000182.2/OG0000182.6/OG0000182.1/OG0000182.4/OG0000189.1/OG0000189.4/OG0000189.3/OG0000189.2/OG0000189.5/OG0000203.1/OG0000203.3/OG0000203.5/OG0000203.2/OG0000203.4/OG0000205.5/OG0000205.2/OG0000205.7/OG0000205.3/OG0000205.1/OG0000205.4/OG0000205.6/OG0000218.4/OG0000218.2/OG0000218.1/OG0000218.3/OG0000218.5/OG0000222.2/OG0000222.1/OG0000222.4/OG0000222.5/OG0000222.3/OG0000264.2/OG0000264.1/OG0000264.4/OG0000264.3/OG0000265.3/OG0000265.1/OG0000265.2/OG0000265.4/OG0000265.5/OG0000269.4/OG0000269.2/OG0000269.3/OG0000269.1/OG0000276.4/OG0000276.1/OG0000276.2/OG0000276.3/OG0000278.4/OG0000278.2/OG0000278.1/OG0000278.3/OG0000278.5/OG0000284.4/OG0000284.2/OG0000284.1/OG0000284.3/OG0000292.1/OG0000292.2/OG0000292.3/OG0000305.1/OG0000305.4/OG0000305.2/OG0000305.3/OG0000313.1/OG0000313.5/OG0000313.4/OG0000313.3/OG0000313.2/OG0000320.4/OG0000320.3/OG0000320.2/OG0000320.1/OG0000320.5/OG0000331.1/OG0000331.3/OG0000331.2/OG0000331.4/OG0000343.4/OG0000343.1/OG0000343.2/OG0000343.3/OG0000346.3/OG0000346.1/OG0000346.2/OG0000346.4/OG0000352.2/OG0000352.1/OG0000352.3/OG0000356.4/OG0000356.1/OG0000356.2/OG0000356.3/OG0000357.1/OG0000357.3/OG0000357.2/OG0000357.4/OG0000359.1/OG0000359.4/OG0000359.3/OG0000359.2/OG0000378.3/OG0000378.1/OG0000378.2/OG0000383.2/OG0000383.3/OG0000383.1/OG0000416.1/OG0000416.4/OG0000416.2/OG0000416.3/OG0000426.3/OG0000426.1/OG0000426.2/OG0000444.4/OG0000444.3/OG0000444.1/OG0000444.2/OG0000445.2/OG0000445.3/OG0000445.1/OG0000454.1/OG0000454.2/OG0000457.2/OG0000457.3/OG0000457.1/OG0000465.1/OG0000465.2/OG0000465.3/OG0000474.3/OG0000474.4/OG0000474.2/OG0000474.5/OG0000474.1/OG0000492.1/OG0000492.3/OG0000492.2/OG0000498.1/OG0000498.3/OG0000498.2/OG0000498.4/OG0000511.1/OG0000513.2/OG0000513.1/OG0000519.3/OG0000519.1/OG0000519.2/OG0000520.2/OG0000520.3/OG0000520.1/OG0000532.1/OG0000532.3/OG0000532.2/OG0000540.3/OG0000540.4/OG0000540.2/OG0000540.1/OG0000544.3/OG0000544.1/OG0000544.2/OG0000550.1/OG0000550.3/OG0000550.2/OG0000561.2/OG0000561.3/OG0000561.1/OG0000562.2/OG0000562.1/OG0000570.1/OG0000570.3/OG0000570.2/OG0000583.2/OG0000583.1/OG0000583.3/OG0000605.2/OG0000605.1/OG0000633.2/OG0000633.3/OG0000633.1/OG0000648.2/OG0000648.1/OG0000657.2/OG0000657.3/OG0000657.1/OG0000670.2/OG0000670.1/OG0000686.1/OG0000686.2/OG0000686.3/OG0000701.1/OG0000701.3/OG0000701.2/OG0000706.1/OG0000706.2/OG0000706.3/OG0000707.1/OG0000707.3/OG0000707.2/OG0000712.1/OG0000712.2/OG0000729.2/OG0000729.1/OG0000738.1/OG0000738.2/OG0000739.1/OG0000739.2/OG0000744.1/OG0000744.2/OG0000750.2/OG0000750.1/OG0000758.1/OG0000758.3/OG0000758.2/OG0000772.1/OG0000772.2/OG0000785.1/OG0000785.2/OG0000792.1/OG0000792.2/OG0000795.1/OG0000795.2/OG0000815.1/OG0000815.2/OG0000831.2/OG0000831.1/OG0000858.1/OG0000858.2/OG0000858.3/OG0000861.1/OG0000861.2/OG0000870.3/OG0000870.1/OG0000870.2/OG0000880.2/OG0000880.1/OG0000884.2/OG0000884.1/OG0000908.2/OG0000908.1/OG0000933.1/OG0000933.2/OG0000940.2/OG0000940.1/OG0000946.2/OG0000946.1/OG0000950.2/OG0000950.1/OG0000967.1/OG0000967.2/OG0000967.3/OG0000970.1/OG0000970.2/OG0000989.1/OG0000989.2/OG0000990.2/OG0000990.1/OG0000995.1/OG0000995.2/OG0001002.1/OG0001002.2/OG0001003.1/OG0001003.2/OG0001017.1/OG0001017.2/OG0001022.1/OG0001022.2/OG0001044.1/OG0001044.2/OG0001067.1/OG0001089.2/OG0001089.1/OG0001105.1/OG0001156.2/OG0001156.1/OG0001160.1/OG0001160.2/OG0001198.2/OG0001198.3/OG0001198.1/OG0001199.1/OG0001202.2/OG0001202.1/OG0001213.1/OG0001213.2/OG0001221.2/OG0001221.1/OG0001256.1/OG0001256.2/OG0001264.2/OG0001264.1/OG0001265.2/OG0001265.1/OG0001267.2/OG0001267.1/OG0001269.2/OG0001269.1/OG0001271.2/OG0001271.1/OG0001306.2/OG0001306.1/OG0001313.2/OG0001313.1/OG0001319.1/OG0001319.2/OG0001322.1/OG0001322.2/OG0001326.1/OG0001349.1/OG0001352.2/OG0001352.1/OG0001356.1/OG0001356.2/OG0001363.1/OG0001363.2/OG0001366.1/OG0001374.2/OG0001374.1/OG0001395.2/OG0001395.1/OG0001401.3/OG0001401.2/OG0001401.1/OG0001405.1/OG0001405.2/OG0001411.1/OG0001416.1/OG0001416.2/OG0001436.2/OG0001436.1/OG0001438.2/OG0001438.1/OG0001449.1/OG0001449.2/OG0001450.1/OG0001450.2/OG0001457.2/OG0001457.1/OG0001473.2/OG0001473.1/OG0001496.3/OG0001496.2/OG0001496.1/OG0001509.2/OG0001509.1/OG0001516.1/OG0001516.2/OG0001544.1/OG0001557.1/OG0001557.2/OG0001558.2/OG0001558.1/OG0001599.1/OG0001599.2/OG0001617.1/OG0001617.2/OG0001622.1/OG0001648.2/OG0001648.1/OG0001664.2/OG0001664.1/OG0001676.1/OG0001682.1/OG0001682.2/OG0001684.2/OG0001684.1/OG0001697.2/OG0001697.1/OG0001705.1/OG0001705.2/OG0001712.1/OG0001712.2/OG0001713.1/OG0001716.1/OG0001716.2/OG0001761.1/OG0001761.2/OG0001776.1/OG0001779.1/OG0001783.1/OG0001789.1/OG0001789.2/OG0001835.1/OG0001835.2/OG0001845.1/OG0001845.2/OG0001853.2/OG0001853.1/OG0001864.2/OG0001864.1/OG0001946.2/OG0001946.1/OG0001948.1/OG0001948.2/OG0001955.1/OG0001955.2/OG0001973.1/OG0001978.1/OG0001978.2/OG0002009.1/OG0002009.2/OG0002035.2/OG0002035.1/OG0002037.1/OG0002037.2/OG0002049.1/OG0002049.2/OG0002054.1/OG0002057.2/OG0002057.1/OG0002072.2/OG0002072.1/OG0002104.1/OG0002105.1/OG0002105.2/OG0002108.1/OG0002118.1/OG0002126.2/OG0002126.1/OG0002127.1/OG0002127.2/OG0002129.1/OG0002156.1/OG0002175.1/OG0002182.1/OG0002182.2/OG0002220.1/OG0002220.2/OG0002222.1/OG0002222.2/OG0002290.1/OG0002294.1/OG0002294.2/OG0002344.2/OG0002344.1/OG0002360.1/OG0002360.2/OG0002374.1/OG0002396.1/OG0002399.1/OG0002399.2/OG0002443.2/OG0002443.1/OG0002488.2/OG0002488.1/OG0002510.1/OG0002510.2/OG0002595.1/OG0002627.1/OG0002630.1/OG0002630.2/OG0002657.1/OG0002719.1/OG0002720.1/OG0002734.1/OG0002735.1/OG0002739.1/OG0002768.1/OG0002770.1/OG0002781.1/OG0002848.1/OG0002853.1/OG0002872.1/OG0002881.1/OG0002884.1/OG0002884.2/OG0002890.1/OG0002890.2/OG0002904.1/OG0002925.1/OG0002932.1/OG0002936.1/OG0002944.1/OG0002945.2/OG0002945.1/OG0002965.1/OG0002971.1/OG0003036.1/OG0003037.1/OG0003075.1/OG0003097.1/OG0003100.1/OG0003122.1/OG0003140.1/OG0003209.1/OG0003217.1/OG0003252.1/OG0003267.1/OG0003274.1/OG0003285.1/OG0003287.1/OG0003297.2/OG0003297.1/OG0003306.1/OG0003310.1/OG0003438.1/OG0003445.1/OG0003446.1/OG0003455.1/OG0003464.1/OG0003483.1/OG0003490.1/OG0003505.1/OG0003505.2/OG0003524.1/OG0003526.1/OG0003534.1/OG0003534.2/OG0003535.1/OG0003535.2/OG0003554.1/OG0003575.1/OG0003593.1/OG0003598.1/OG0003659.1/OG0003664.1/OG0003666.1/OG0003670.1/OG0003677.1/OG0003679.1/OG0003690.1/OG0003692.1/OG0003693.1/OG0003714.2/OG0003714.1/OG0003717.1/OG0003756.1/OG0003766.1/OG0003771.1/OG0003785.2/OG0003785.1/OG0003795.1/OG0003820.1/OG0003829.1/OG0003837.1/OG0003839.1/OG0003841.1/OG0003845.1/OG0003857.1/OG0003932.1/OG0003952.1/OG0003974.1/OG0004004.1/OG0004009.1/OG0004018.1/OG0004079.1/OG0004080.1/OG0004084.1/OG0004093.1/OG0004098.1/OG0004101.1/OG0004110.1/OG0004111.1/OG0004124.1/OG0004143.1/OG0004216.1/OG0004220.1/OG0004240.1/OG0004261.1/OG0004266.1/OG0004273.1/OG0004289.1/OG0004305.1/OG0004315.1/OG0004328.1/OG0004330.1/OG0004333.1/OG0004343.1/OG0004350.1/OG0004362.1/OG0004389.1/OG0004407.1/OG0004416.1/OG0004429.1/OG0004444.1/OG0004458.1/OG0004460.1/OG0004462.1/OG0004469.1/OG0004478.1/OG0004483.1/OG0004485.1/OG0004491.1/OG0004559.1/OG0004571.1/OG0004574.1/OG0004593.1/OG0004612.1/OG0004624.1/OG0004628.1/OG0004637.1/OG0004640.1/OG0004643.1/OG0004645.1/OG0004726.1/OG0004731.1/OG0004738.1/OG0004743.1/OG0004746.1/OG0004749.1/OG0004751.1/OG0004752.1/OG0004760.1/OG0004761.1/OG0004783.1/OG0004806.1/OG0004914.1/OG0004919.1/OG0004922.1/OG0004936.1/OG0004973.1/OG0004980.1/OG0004986.1/OG0005002.1/OG0005004.1/OG0005009.1/OG0005010.1/OG0005011.1/OG0005029.1/OG0005030.1/OG0005035.1/OG0005042.1/OG0005044.1/OG0005050.1/OG0005058.1/OG0005095.1/OG0005097.1/OG0005101.1/OG0005107.1/OG0005108.1/OG0005128.1/OG0005133.1/OG0005138.1/OG0005154.1/OG0005168.1/OG0005179.1/OG0005246.1/OG0005256.1/OG0005265.1/OG0005275.1/OG0005284.1/OG0005289.1/OG0005292.1/OG0005300.1/OG0005304.1/OG0005306.1/OG0005313.1/OG0005318.1/OG0005332.1/OG0005357.1/OG0005360.1/OG0005368.1/OG0005392.1/OG0005396.1/OG0005416.1/OG0005421.1/OG0005424.1/OG0005426.1/OG0005428.1/OG0005451.1/OG0005452.1/OG0005478.1/OG0005490.1/OG0005508.1/OG0005510.1/OG0005519.1/OG0005523.1/OG0005530.1/OG0005539.1/OG0005540.1/OG0005544.1/OG0005558.1/OG0005575.1/OG0005581.1/OG0005587.1/OG0005649.1/OG0005669.1/OG0005678.1/OG0005686.1/OG0005691.1/OG0005702.1/OG0005716.1/OG0005722.1/OG0005737.1/OG0005739.1/OG0005760.1/OG0005762.1/OG0005764.1/OG0005772.1/OG0005796.1/OG0005847.1/OG0005858.1/OG0005873.1/OG0005878.1/OG0005893.1/OG0005924.1/OG0005950.1/OG0005960.1/OG0005962.1/OG0005965.1/OG0005978.1/OG0005982.1/OG0005987.1/OG0005992.1/OG0006006.1/OG0006014.1/OG0006028.1/OG0006041.1/OG0006145.1/OG0006147.1/OG0006183.1/OG0006229.1/OG0006250.1/OG0006271.1/OG0006303.1/OG0006326.1/OG0006330.1/OG0006331.1/OG0006334.1/OG0006342.1/OG0006345.1/OG0006347.1/OG0006356.1/OG0006380.1/OG0006391.1/OG0006398.1/OG0006436.1/OG0006461.1/OG0006483.1/OG0006484.1/OG0006486.1/OG0006496.1/OG0006505.1/OG0006511.1/OG0006517.1/OG0006619.1/OG0006630.1/OG0006636.1/OG0006648.1/OG0006659.1/OG0006674.1/OG0006676.1/OG0006706.1/OG0006718.1/OG0006722.1/OG0006729.1/OG0006732.1/OG0006733.1/OG0006744.1/OG0006776.1/OG0006779.1/OG0006795.1/OG0006809.1/OG0006820.1/OG0006823.1/OG0006833.1/OG0006840.1/OG0006843.1/OG0006873.1/OG0006887.1/OG0006888.1/OG0006897.1/OG0006908.1/OG0006909.1/OG0006929.1/OG0006956.1/OG0007093.1/OG0007097.1/OG0007111.1/OG0007141.1/OG0007165.1/OG0007172.1/OG0007209.1/OG0007231.1/OG0007249.1/OG0007284.1/OG0007309.1/OG0007323.1/OG0007331.1/OG0007346.1/OG0007349.1/OG0007400.1/OG0007546.1/OG0007572.1/OG0007578.1/OG0007587.1/OG0007607.1/OG0007649.1/OG0007656.1/OG0007705.1/OG0007733.1/OG0007736.1/OG0007739.1/OG0007773.1/OG0007779.1/OG0007787.1/OG0007840.1/OG0007962.1/OG0007997.1/OG0008035.1/OG0008036.1/OG0008064.1/OG0008208.1/OG0008391.1/OG0008423.1/OG0008446.1/OG0008451.1/OG0008537.1/OG0008560.1/OG0008754.1/OG0008777.1/OG0008814.1/OG0008831.1/OG0009120.1</t>
  </si>
  <si>
    <t>OG0000408.2/OG0000408.1/OG0000408.3/OG0000408.4/OG0000408.5/OG0000494.1/OG0000494.2/OG0000494.3/OG0000494.4/OG0000506.3/OG0000506.2/OG0000506.1/OG0000929.2/OG0000929.1/OG0001347.3/OG0001347.1/OG0001347.2/OG0001497.1/OG0001497.2/OG0001996.2/OG0001996.1/OG0002227.2/OG0002227.1/OG0002269.1/OG0002338.1/OG0002338.2/OG0002402.1/OG0002497.2/OG0002497.1/OG0002883.1/OG0002883.2/OG0003081.1/OG0003308.1/OG0003415.1/OG0003509.1/OG0003515.1/OG0003565.2/OG0003565.1/OG0003688.1/OG0003716.1/OG0003868.1/OG0003948.1/OG0004226.1/OG0004312.1/OG0004410.1/OG0004456.1/OG0004466.1/OG0004615.1/OG0004661.1/OG0004945.1/OG0004953.1/OG0005121.1/OG0005143.1/OG0005349.1/OG0005582.1/OG0005652.1/OG0005697.1/OG0005752.1/OG0005814.1/OG0005886.1/OG0005897.1/OG0006040.1/OG0006061.1/OG0006192.1/OG0006206.1/OG0006232.1/OG0006264.1/OG0006378.1/OG0006396.1/OG0006624.1/OG0006634.1/OG0006639.1/OG0006652.1/OG0006712.1/OG0006714.1/OG0006734.1/OG0006756.1/OG0006760.1/OG0006762.1/OG0006803.1/OG0006856.1/OG0006857.1/OG0006870.1/OG0007220.1/OG0007234.1/OG0007244.1/OG0007379.1/OG0007665.1/OG0007683.1/OG0007693.1/OG0007704.1/OG0007743.1/OG0007799.1/OG0007804.1/OG0007852.1/OG0007983.1/OG0008080.1/OG0008146.1/OG0008207.1/OG0008364.1/OG0008390.1/OG0008413.1/OG0008414.1/OG0008418.1/OG0008440.1/OG0008461.1/OG0008465.1/OG0008487.1/OG0008796.1/OG0009027.1/OG0009096.1/OG0009122.1/OG0009284.1/OG0009339.1/OG0009348.1/OG0010000.1/OG0010338.1/OG0011066.1</t>
  </si>
  <si>
    <t>OG0000055.1/OG0000055.14/OG0000055.7/OG0000055.10/OG0000055.3/OG0000055.12/OG0000055.6/OG0000055.4/OG0000055.13/OG0000055.8/OG0000055.9/OG0000055.2/OG0000055.5/OG0000055.11/OG0000266.6/OG0000266.3/OG0000266.5/OG0000266.1/OG0000266.2/OG0000266.4/OG0000286.3/OG0000286.6/OG0000286.7/OG0000286.1/OG0000286.4/OG0000286.2/OG0000286.5/OG0000377.1/OG0000377.3/OG0000377.2/OG0000411.1/OG0000411.2/OG0000679.2/OG0000679.1/OG0000740.2/OG0000740.1/OG0000740.3/OG0000743.2/OG0000743.1/OG0000743.4/OG0000743.3/OG0000816.2/OG0000816.1/OG0001180.2/OG0001180.1/OG0001180.3/OG0001190.1/OG0001190.2/OG0001216.1/OG0001216.2/OG0001495.2/OG0001495.1/OG0001522.4/OG0001522.1/OG0001522.2/OG0001522.3/OG0001777.2/OG0001777.3/OG0001777.4/OG0001777.1/OG0001925.1/OG0002011.1/OG0002011.2/OG0002052.1/OG0002088.2/OG0002088.1/OG0002088.3/OG0002172.1/OG0002172.2/OG0002372.1/OG0002581.1/OG0002672.1/OG0002675.1/OG0002675.2/OG0002724.1/OG0002978.1/OG0003165.1/OG0003434.2/OG0003434.1/OG0003671.1/OG0003823.1/OG0003878.1/OG0003885.1/OG0003887.1/OG0004168.1/OG0004171.1/OG0004353.1/OG0004442.1/OG0004638.1/OG0004825.1/OG0004937.1/OG0004956.1/OG0005057.1/OG0005511.1/OG0005700.1/OG0005715.1/OG0005901.2/OG0005901.1/OG0006202.1/OG0006252.1/OG0006260.1/OG0006296.1/OG0006397.1/OG0006458.1/OG0006476.1/OG0006719.1/OG0006964.1/OG0006983.1/OG0007002.1/OG0007225.1/OG0007238.1/OG0007279.1/OG0007311.1/OG0007367.1/OG0007394.1/OG0007408.1/OG0007453.1/OG0007599.1/OG0007692.1/OG0007793.1/OG0007855.1/OG0008086.1/OG0008105.1/OG0008116.1/OG0008224.1/OG0008247.1/OG0008274.1/OG0008411.1/OG0008433.1/OG0008608.1/OG0008786.1/OG0009045.1/OG0009045.2/OG0009108.1/OG0009115.1/OG0009141.1/OG0009154.1/OG0009431.1/OG0009432.1/OG0009642.1/OG0009746.1/OG0009752.1/OG0009752.2/OG0009754.1/OG0009984.1/OG0010069.1/OG0010424.1/OG0010659.1/OG0010766.1/OG0011140.1/OG0011597.1/OG0012108.1/OG0012556.1/OG0012641.1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</si>
  <si>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0000035.4/OG0000035.6/OG0000035.3/OG0000035.13/OG0000035.14/OG0000035.11/OG0000035.2/OG0000035.17/OG0000035.12/OG0000035.1/OG0000035.9/OG0000035.16/OG0000035.5/OG0000035.15/OG0000035.10/OG0000035.7/OG0000035.8/OG0000053.9/OG0000053.10/OG0000053.2/OG0000053.7/OG0000053.12/OG0000053.4/OG0000053.1/OG0000053.6/OG0000053.11/OG0000053.8/OG0000053.5/OG0000053.3/OG0000067.5/OG0000067.4/OG0000067.9/OG0000067.2/OG0000067.8/OG0000067.6/OG0000067.7/OG0000067.3/OG0000067.1/OG0000072.3/OG0000072.8/OG0000072.6/OG0000072.1/OG0000072.2/OG0000072.5/OG0000072.7/OG0000072.4/OG0000072.9/OG0000076.4/OG0000076.7/OG0000076.9/OG0000076.3/OG0000076.5/OG0000076.6/OG0000076.10/OG0000076.1/OG0000076.8/OG0000076.2/OG0000081.3/OG0000081.9/OG0000081.8/OG0000081.5/OG0000081.4/OG0000081.1/OG0000081.6/OG0000081.7/OG0000081.2/OG0000119.6/OG0000119.1/OG0000119.5/OG0000119.4/OG0000119.7/OG0000119.3/OG0000119.2/OG0000127.2/OG0000127.3/OG0000127.1/OG0000127.5/OG0000127.4/OG0000127.6/OG0000130.5/OG0000130.4/OG0000130.7/OG0000130.6/OG0000130.3/OG0000130.2/OG0000130.1/OG0000175.3/OG0000175.1/OG0000175.2/OG0000175.6/OG0000175.5/OG0000175.4/OG0000177.5/OG0000177.4/OG0000177.3/OG0000177.7/OG0000177.6/OG0000177.1/OG0000177.2/OG0000178.3/OG0000178.6/OG0000178.4/OG0000178.5/OG0000178.1/OG0000178.2/OG0000184.3/OG0000184.1/OG0000184.4/OG0000184.2/OG0000189.1/OG0000189.4/OG0000189.3/OG0000189.2/OG0000189.5/OG0000193.1/OG0000193.2/OG0000193.5/OG0000193.4/OG0000193.3/OG0000196.3/OG0000196.5/OG0000196.4/OG0000196.1/OG0000196.2/OG0000206.1/OG0000206.4/OG0000206.6/OG0000206.3/OG0000206.2/OG0000206.7/OG0000206.5/OG0000208.2/OG0000208.1/OG0000208.4/OG0000208.3/OG0000212.5/OG0000212.1/OG0000212.3/OG0000212.2/OG0000212.4/OG0000221.1/OG0000221.2/OG0000221.4/OG0000221.6/OG0000221.5/OG0000221.3/OG0000224.5/OG0000224.3/OG0000224.4/OG0000224.2/OG0000224.1/OG0000224.6/OG0000229.4/OG0000229.5/OG0000229.3/OG0000229.1/OG0000229.2/OG0000237.2/OG0000237.1/OG0000237.3/OG0000237.4/OG0000237.5/OG0000250.4/OG0000250.5/OG0000250.3/OG0000250.2/OG0000250.1/OG0000260.3/OG0000260.4/OG0000260.1/OG0000260.2/OG0000271.2/OG0000271.1/OG0000271.4/OG0000271.3/OG0000272.4/OG0000272.1/OG0000272.2/OG0000272.5/OG0000272.3/OG0000283.4/OG0000283.3/OG0000283.1/OG0000283.2/OG0000296.1/OG0000296.2/OG0000296.3/OG0000301.3/OG0000301.2/OG0000301.1/OG0000301.4/OG0000306.4/OG0000306.1/OG0000306.2/OG0000306.3/OG0000315.1/OG0000315.2/OG0000315.3/OG0000315.4/OG0000327.4/OG0000327.3/OG0000327.1/OG0000327.2/OG0000340.4/OG0000340.1/OG0000340.3/OG0000340.2/OG0000353.1/OG0000353.4/OG0000353.3/OG0000353.2/OG0000367.2/OG0000367.1/OG0000367.3/OG0000367.4/OG0000370.4/OG0000370.1/OG0000370.2/OG0000370.3/OG0000383.2/OG0000383.3/OG0000383.1/OG0000401.3/OG0000401.1/OG0000401.2/OG0000431.2/OG0000431.1/OG0000431.3/OG0000434.1/OG0000434.2/OG0000436.3/OG0000436.1/OG0000436.2/OG0000474.3/OG0000474.4/OG0000474.2/OG0000474.5/OG0000474.1/OG0000495.2/OG0000495.1/OG0000495.3/OG0000508.3/OG0000508.1/OG0000508.2/OG0000537.3/OG0000537.1/OG0000537.2/OG0000541.1/OG0000541.2/OG0000541.3/OG0000542.1/OG0000542.2/OG0000542.3/OG0000548.2/OG0000548.1/OG0000548.3/OG0000594.1/OG0000594.2/OG0000594.3/OG0000594.4/OG0000597.1/OG0000597.2/OG0000597.3/OG0000616.2/OG0000616.1/OG0000616.3/OG0000621.3/OG0000621.4/OG0000621.1/OG0000621.2/OG0000632.1/OG0000632.2/OG0000650.1/OG0000650.2/OG0000650.3/OG0000654.2/OG0000654.3/OG0000654.1/OG0000664.1/OG0000664.2/OG0000676.3/OG0000676.1/OG0000676.2/OG0000729.2/OG0000729.1/OG0000732.1/OG0000732.2/OG0000732.3/OG0000809.3/OG0000809.1/OG0000809.2/OG0000813.2/OG0000813.1/OG0000814.3/OG0000814.1/OG0000814.2/OG0000830.2/OG0000830.1/OG0000836.3/OG0000836.2/OG0000836.1/OG0000859.1/OG0000859.2/OG0000859.3/OG0000860.1/OG0000860.2/OG0000860.3/OG0000861.1/OG0000861.2/OG0000863.1/OG0000863.2/OG0000864.1/OG0000864.2/OG0000864.3/OG0000868.2/OG0000868.1/OG0000868.3/OG0000877.1/OG0000877.3/OG0000877.2/OG0000878.2/OG0000878.1/OG0000878.3/OG0000923.1/OG0000923.2/OG0000934.3/OG0000934.1/OG0000934.2/OG0000937.2/OG0000937.1/OG0000966.2/OG0000966.1/OG0001005.2/OG0001005.1/OG0001030.3/OG0001030.2/OG0001030.1/OG0001036.1/OG0001068.2/OG0001068.1/OG0001088.1/OG0001088.2/OG0001122.3/OG0001122.1/OG0001122.2/OG0001124.1/OG0001124.2/OG0001171.2/OG0001171.1/OG0001211.2/OG0001211.1/OG0001214.2/OG0001214.1/OG0001274.1/OG0001274.2/OG0001367.1/OG0001367.2/OG0001371.1/OG0001371.2/OG0001417.2/OG0001417.1/OG0001470.1/OG0001470.2/OG0001493.1/OG0001493.2/OG0001517.1/OG0001517.2/OG0001526.2/OG0001526.1/OG0001542.2/OG0001542.1/OG0001551.1/OG0001560.1/OG0001560.2/OG0001610.1/OG0001615.2/OG0001615.1/OG0001649.1/OG0001673.1/OG0001675.2/OG0001675.1/OG0001771.1/OG0001771.2/OG0001844.2/OG0001844.1/OG0001911.2/OG0001911.1/OG0002013.1/OG0002034.1/OG0002061.1/OG0002102.1/OG0002219.1/OG0002225.2/OG0002225.1/OG0002244.2/OG0002244.1/OG0002362.1/OG0002394.2/OG0002394.1/OG0002395.1/OG0002406.1/OG0002442.2/OG0002442.1/OG0002462.1/OG0002462.2/OG0002485.2/OG0002485.1/OG0002562.1/OG0002568.1/OG0002568.2/OG0002586.1/OG0002586.2/OG0002611.1/OG0002644.1/OG0002712.1/OG0002718.1/OG0002734.1/OG0002757.1/OG0002783.1/OG0002783.2/OG0002879.2/OG0002879.1/OG0002888.1/OG0002939.1/OG0002956.1/OG0002956.2/OG0002974.1/OG0003085.1/OG0003089.1/OG0003120.1/OG0003130.1/OG0003142.1/OG0003205.1/OG0003433.1/OG0003477.1/OG0003484.1/OG0003582.1/OG0003583.1/OG0003650.1/OG0003650.2/OG0003695.1/OG0003742.1/OG0004006.1/OG0004250.1/OG0004267.1/OG0004346.1/OG0004382.1/OG0004388.1/OG0004436.1/OG0004548.1/OG0004555.1/OG0004692.1/OG0004900.1/OG0005291.1/OG0005348.1/OG0005351.1/OG0005434.1/OG0005445.1/OG0005740.1/OG0006005.1/OG0006042.1/OG0006186.1/OG0006297.1/OG0006313.1/OG0006365.1/OG0006591.1/OG0006925.1/OG0007102.1/OG0007208.1/OG0007235.1/OG0007278.1/OG0007369.1/OG0007401.1/OG0008039.1/OG0008398.1/OG0008747.1/OG0009373.1</t>
  </si>
  <si>
    <t>OG0000392.2/OG0000392.3/OG0000392.1/OG0000479.2/OG0000479.1/OG0000506.3/OG0000506.2/OG0000506.1/OG0000553.2/OG0000553.3/OG0000553.1/OG0000553.4/OG0000939.1/OG0000939.2/OG0000958.2/OG0000958.1/OG0003553.1/OG0003697.1/OG0004040.1/OG0004114.1/OG0004696.1/OG0005326.1/OG0006957.1/OG0006969.1/OG0007242.1/OG0007433.1/OG0008078.1/OG0008141.1/OG0008384.1/OG0008529.1/OG0008804.1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</si>
  <si>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0000390.1/OG0000390.3/OG0000390.5/OG0000390.6/OG0000390.4/OG0000390.2/OG0000504.4/OG0000504.2/OG0000504.1/OG0000504.3/OG0000581.1/OG0000581.2/OG0001056.1/OG0001056.2/OG0001107.1/OG0001107.2/OG0001215.1/OG0001215.2/OG0001453.2/OG0001453.1/OG0001874.2/OG0001874.1/OG0001958.1/OG0001958.2/OG0002233.2/OG0002233.1/OG0002346.1/OG0002373.1/OG0002373.2/OG0003027.2/OG0003027.1/OG0005014.1/OG0005185.1/OG0006474.1/OG0006537.1/OG0006538.1/OG0009397.1</t>
  </si>
  <si>
    <t>OG0000496.2/OG0000496.1/OG0000534.4/OG0000534.3/OG0000534.5/OG0000534.2/OG0000534.1/OG0000579.2/OG0000579.1/OG0000719.1/OG0000719.3/OG0000719.2/OG0000719.5/OG0000719.4/OG0000821.1/OG0000821.3/OG0000821.2/OG0001696.1/OG0001696.2/OG0003409.1/OG0004812.1/OG0005182.1/OG0005197.1/OG0005197.3/OG0005197.2/OG0005705.1/OG0006537.1/OG0006644.1/OG0008729.1</t>
  </si>
  <si>
    <t>OG0000014.7/OG0000014.8/OG0000014.13/OG0000014.14/OG0000014.9/OG0000014.5/OG0000014.4/OG0000014.6/OG0000014.1/OG0000014.11/OG0000014.2/OG0000014.10/OG0000014.12/OG0000014.3/OG0000023.5/OG0000023.1/OG0000023.10/OG0000023.14/OG0000023.12/OG0000023.9/OG0000023.4/OG0000023.13/OG0000023.11/OG0000023.15/OG0000023.6/OG0000023.7/OG0000023.2/OG0000023.8/OG0000023.3/OG0000044.13/OG0000044.11/OG0000044.6/OG0000044.14/OG0000044.8/OG0000044.12/OG0000044.10/OG0000044.7/OG0000044.4/OG0000044.5/OG0000044.9/OG0000044.1/OG0000044.3/OG0000044.2/OG0000045.12/OG0000045.7/OG0000045.11/OG0000045.2/OG0000045.4/OG0000045.13/OG0000045.10/OG0000045.9/OG0000045.8/OG0000045.6/OG0000045.3/OG0000045.5/OG0000045.1/OG0000073.10/OG0000073.7/OG0000073.3/OG0000073.11/OG0000073.8/OG0000073.1/OG0000073.5/OG0000073.2/OG0000073.9/OG0000073.4/OG0000073.6/OG0000076.4/OG0000076.7/OG0000076.9/OG0000076.3/OG0000076.5/OG0000076.6/OG0000076.10/OG0000076.1/OG0000076.8/OG0000076.2/OG0000088.4/OG0000088.1/OG0000088.5/OG0000088.3/OG0000088.6/OG0000088.8/OG0000088.2/OG0000088.7/OG0000092.8/OG0000092.2/OG0000092.9/OG0000092.3/OG0000092.7/OG0000092.4/OG0000092.1/OG0000092.5/OG0000092.6/OG0000100.7/OG0000100.3/OG0000100.8/OG0000100.4/OG0000100.1/OG0000100.2/OG0000100.6/OG0000100.5/OG0000105.3/OG0000105.1/OG0000105.5/OG0000105.7/OG0000105.6/OG0000105.2/OG0000105.4/OG0000109.4/OG0000109.8/OG0000109.1/OG0000109.3/OG0000109.7/OG0000109.6/OG0000109.9/OG0000109.5/OG0000109.2/OG0000142.2/OG0000142.1/OG0000142.3/OG0000156.4/OG0000156.5/OG0000156.3/OG0000156.1/OG0000156.2/OG0000156.6/OG0000166.3/OG0000166.1/OG0000166.4/OG0000166.2/OG0000202.5/OG0000202.4/OG0000202.1/OG0000202.6/OG0000202.2/OG0000202.3/OG0000213.4/OG0000213.3/OG0000213.1/OG0000213.2/OG0000213.6/OG0000213.5/OG0000221.1/OG0000221.2/OG0000221.4/OG0000221.6/OG0000221.5/OG0000221.3/OG0000226.1/OG0000226.2/OG0000226.5/OG0000226.4/OG0000226.6/OG0000226.3/OG0000232.4/OG0000232.2/OG0000232.5/OG0000232.1/OG0000232.3/OG0000236.3/OG0000236.2/OG0000236.1/OG0000253.3/OG0000253.1/OG0000253.4/OG0000253.5/OG0000253.2/OG0000337.3/OG0000337.1/OG0000337.2/OG0000348.2/OG0000348.1/OG0000348.3/OG0000361.2/OG0000361.3/OG0000361.4/OG0000361.1/OG0000362.1/OG0000362.2/OG0000362.3/OG0000366.2/OG0000366.1/OG0000366.3/OG0000380.1/OG0000380.2/OG0000406.1/OG0000406.3/OG0000406.2/OG0000448.2/OG0000448.4/OG0000448.1/OG0000448.3/OG0000498.1/OG0000498.3/OG0000498.2/OG0000498.4/OG0000499.2/OG0000499.1/OG0000499.3/OG0000629.2/OG0000629.1/OG0000651.2/OG0000651.3/OG0000651.1/OG0000672.2/OG0000672.1/OG0000673.2/OG0000673.1/OG0000676.3/OG0000676.1/OG0000676.2/OG0000703.2/OG0000703.1/OG0000818.2/OG0000818.3/OG0000818.1/OG0000851.2/OG0000851.1/OG0000851.3/OG0000867.2/OG0000867.1/OG0000930.1/OG0000940.2/OG0000940.1/OG0000966.2/OG0000966.1/OG0000991.1/OG0000991.2/OG0001027.2/OG0001027.1/OG0001083.1/OG0001083.2/OG0001088.1/OG0001088.2/OG0001224.1/OG0001224.2/OG0001327.2/OG0001327.1/OG0001341.1/OG0001341.2/OG0001353.2/OG0001353.1/OG0001372.2/OG0001372.1/OG0001419.2/OG0001419.1/OG0001507.2/OG0001507.1/OG0001549.1/OG0001560.1/OG0001560.2/OG0001564.1/OG0001564.2/OG0001658.1/OG0001668.1/OG0001668.2/OG0001712.1/OG0001712.2/OG0001755.1/OG0001755.2/OG0001815.2/OG0001815.1/OG0001849.1/OG0001849.2/OG0002013.1/OG0002016.2/OG0002016.1/OG0002048.1/OG0002048.2/OG0002050.1/OG0002050.2/OG0002109.1/OG0002112.1/OG0002155.2/OG0002155.1/OG0002211.1/OG0002274.1/OG0002332.1/OG0002405.1/OG0002405.2/OG0002412.2/OG0002412.1/OG0002456.1/OG0002456.2/OG0002464.1/OG0002464.2/OG0002604.1/OG0002740.2/OG0002740.1/OG0003776.1/OG0004036.1/OG0004070.1/OG0004340.1/OG0004349.1/OG0004640.1/OG0004765.1/OG0005289.1/OG0005648.1/OG0005815.1/OG0006305.1/OG0006656.1/OG0006860.1/OG0007102.1/OG0007205.1/OG0007392.1/OG0007579.1/OG0007714.1/OG0008456.1/OG0008510.1</t>
  </si>
  <si>
    <t>OG0000302.7/OG0000302.3/OG0000302.2/OG0000302.6/OG0000302.1/OG0000302.5/OG0000302.4/OG0000407.6/OG0000407.3/OG0000407.1/OG0000407.5/OG0000407.4/OG0000407.2/OG0000409.3/OG0000409.1/OG0000409.2/OG0000409.4/OG0001113.2/OG0001113.1/OG0001151.2/OG0001151.1/OG0001644.1/OG0002081.1/OG0002081.2/OG0002238.1/OG0002238.2/OG0002490.1/OG0002490.2/OG0002577.1/OG0003242.1/OG0005022.1/OG0006818.1/OG0007126.1/OG0007322.1/OG0009584.1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</si>
  <si>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0000147.2/OG0000147.1/OG0000167.4/OG0000167.9/OG0000167.8/OG0000167.2/OG0000167.3/OG0000167.6/OG0000167.5/OG0000167.7/OG0000167.1/OG0000183.1/OG0000183.3/OG0000183.4/OG0000183.6/OG0000183.5/OG0000183.2/OG0000216.1/OG0000216.2/OG0000220.2/OG0000220.4/OG0000220.3/OG0000220.1/OG0000258.1/OG0000258.4/OG0000258.2/OG0000258.3/OG0000266.6/OG0000266.3/OG0000266.5/OG0000266.1/OG0000266.2/OG0000266.4/OG0000286.3/OG0000286.6/OG0000286.7/OG0000286.1/OG0000286.4/OG0000286.2/OG0000286.5/OG0000432.2/OG0000432.1/OG0000493.2/OG0000493.3/OG0000493.1/OG0000595.1/OG0000599.3/OG0000599.2/OG0000599.1/OG0000668.2/OG0000668.1/OG0000743.2/OG0000743.1/OG0000743.4/OG0000743.3/OG0000842.5/OG0000842.6/OG0000842.4/OG0000842.2/OG0000842.1/OG0000842.3/OG0000879.2/OG0000879.1/OG0001024.1/OG0001056.1/OG0001056.2/OG0001180.2/OG0001180.1/OG0001180.3/OG0001329.1/OG0001329.3/OG0001329.4/OG0001329.2/OG0001370.1/OG0001370.2/OG0001424.1/OG0001494.2/OG0001494.1/OG0001579.1/OG0001579.2/OG0001584.5/OG0001584.1/OG0001584.2/OG0001584.4/OG0001584.3/OG0001651.2/OG0001651.1/OG0001777.2/OG0001777.3/OG0001777.4/OG0001777.1/OG0001839.1/OG0001839.2/OG0001847.1/OG0001873.1/OG0001877.2/OG0001877.3/OG0001877.1/OG0001902.1/OG0001902.2/OG0001961.1/OG0002001.2/OG0002001.1/OG0002082.1/OG0002114.1/OG0002114.2/OG0002181.1/OG0002181.2/OG0002210.1/OG0002303.1/OG0002336.2/OG0002336.1/OG0002419.1/OG0002419.2/OG0002498.2/OG0002498.1/OG0002582.1/OG0002608.2/OG0002608.1/OG0002641.1/OG0002671.1/OG0002671.3/OG0002671.2/OG0002681.2/OG0002681.1/OG0002681.3/OG0002813.1/OG0002862.1/OG0002901.2/OG0002901.3/OG0002901.1/OG0002982.3/OG0002982.2/OG0002982.1/OG0003080.1/OG0003124.1/OG0003286.1/OG0003330.1/OG0003350.1/OG0003429.1/OG0003471.1/OG0003610.1/OG0003611.1/OG0003611.2/OG0003643.1/OG0003652.1/OG0003770.1/OG0003811.1/OG0004075.1/OG0004132.1/OG0004170.2/OG0004170.1/OG0004253.1/OG0004378.1/OG0004418.1/OG0004446.1/OG0004540.1/OG0004564.1/OG0004635.1/OG0004659.1/OG0004784.1/OG0004836.1/OG0004847.1/OG0004916.1/OG0004966.1/OG0004995.1/OG0005057.1/OG0005185.1/OG0005193.1/OG0005266.1/OG0005302.1/OG0005371.1/OG0005442.1/OG0005442.2/OG0005576.1/OG0005593.1/OG0005593.2/OG0005606.1/OG0005661.1/OG0005696.1/OG0005726.1/OG0005732.1/OG0005734.2/OG0005734.1/OG0005768.1/OG0005778.1/OG0005794.1/OG0005803.1/OG0005807.1/OG0005810.1/OG0005860.1/OG0005863.1/OG0005921.1/OG0006069.1/OG0006072.1/OG0006155.1/OG0006219.1/OG0006246.2/OG0006246.1/OG0006290.1/OG0006295.1/OG0006367.1/OG0006411.1/OG0006453.1/OG0006529.1/OG0006535.1/OG0006587.1/OG0006667.1/OG0006705.1/OG0006705.2/OG0006807.1/OG0006864.1/OG0006878.1/OG0006990.1/OG0006995.1/OG0007000.1/OG0007062.1/OG0007083.1/OG0007086.1/OG0007094.1/OG0007109.1/OG0007118.1/OG0007121.1/OG0007153.1/OG0007154.1/OG0007161.1/OG0007170.1/OG0007181.1/OG0007207.1/OG0007228.1/OG0007339.1/OG0007360.1/OG0007363.1/OG0007388.1/OG0007421.1/OG0007431.1/OG0007453.1/OG0007456.1/OG0007458.1/OG0007461.1/OG0007617.1/OG0007645.1/OG0007717.1/OG0007720.1/OG0007742.1/OG0007750.1/OG0007780.1/OG0007785.1/OG0007786.1/OG0007813.1/OG0007871.1/OG0007882.1/OG0007904.1/OG0008014.1/OG0008020.1/OG0008063.1/OG0008079.1/OG0008082.1/OG0008103.1/OG0008149.1/OG0008196.1/OG0008230.1/OG0008236.1/OG0008237.1/OG0008244.1/OG0008245.1/OG0008263.1/OG0008273.1/OG0008358.1/OG0008367.1/OG0008372.1/OG0008417.1/OG0008421.1/OG0008427.1/OG0008432.1/OG0008464.1/OG0008476.1/OG0008500.1/OG0008506.1/OG0008589.1/OG0008595.1/OG0008599.1/OG0008610.1/OG0008704.1/OG0008750.1/OG0008794.1/OG0008806.1/OG0008818.1/OG0008833.1/OG0008864.1/OG0008865.1/OG0008866.1/OG0008874.1/OG0008987.1/OG0009030.1/OG0009038.1/OG0009041.1/OG0009045.1/OG0009045.2/OG0009085.1/OG0009091.1/OG0009148.2/OG0009148.1/OG0009149.1/OG0009156.1/OG0009176.1/OG0009180.1/OG0009322.1/OG0009344.1/OG0009409.1/OG0009429.1/OG0009432.1/OG0009444.1/OG0009613.1/OG0009630.1/OG0009637.1/OG0009654.1/OG0009666.1/OG0009667.1/OG0009687.1/OG0009698.1/OG0009725.1/OG0009729.1/OG0009729.2/OG0009772.1/OG0010024.1/OG0010028.1/OG0010037.1/OG0010069.1/OG0010077.1/OG0010079.1/OG0010088.1/OG0010089.1/OG0010109.1/OG0010322.1/OG0010351.1/OG0010368.1/OG0010397.1/OG0010417.1/OG0010421.1/OG0010424.1/OG0010684.1/OG0010733.1/OG0010741.1/OG0010762.1/OG0010768.1/OG0010775.1/OG0011097.1/OG0011126.1/OG0011140.1/OG0011152.1/OG0011157.1/OG0011161.1/OG0011165.1/OG0011211.1/OG0011438.1/OG0011480.1/OG0011512.1/OG0011594.1/OG0011919.1/OG0012037.1/OG0012038.1/OG0012053.1/OG0012072.1/OG0012634.1/OG0012676.1/OG0013339.1/OG0013342.1/OG0013364.1/OG0013385.1/OG0013391.1/OG0014195.1/OG0014217.1/OG0014249.1/OG0014306.1/OG0014313.1</t>
  </si>
  <si>
    <t>OG0000004.13/OG0000004.3/OG0000004.7/OG0000004.6/OG0000004.17/OG0000004.10/OG0000004.5/OG0000004.9/OG0000004.12/OG0000004.2/OG0000004.4/OG0000004.19/OG0000004.1/OG0000004.18/OG0000004.11/OG0000004.14/OG0000004.15/OG0000004.8/OG0000004.16/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0000018.12/OG0000018.1/OG0000018.7/OG0000018.6/OG0000018.11/OG0000018.4/OG0000018.10/OG0000018.9/OG0000018.3/OG0000018.14/OG0000018.8/OG0000018.13/OG0000018.15/OG0000018.2/OG0000018.5/OG0000020.1/OG0000020.2/OG0000020.9/OG0000020.3/OG0000020.13/OG0000020.6/OG0000020.5/OG0000020.4/OG0000020.11/OG0000020.10/OG0000020.8/OG0000020.7/OG0000020.12/OG0000025.1/OG0000025.11/OG0000025.9/OG0000025.8/OG0000025.5/OG0000025.12/OG0000025.3/OG0000025.10/OG0000025.14/OG0000025.13/OG0000025.4/OG0000025.6/OG0000025.2/OG0000025.7/OG0000027.2/OG0000027.7/OG0000027.8/OG0000027.3/OG0000027.1/OG0000027.9/OG0000027.4/OG0000027.5/OG0000027.6/OG0000028.8/OG0000028.1/OG0000028.5/OG0000028.3/OG0000028.6/OG0000028.4/OG0000028.11/OG0000028.7/OG0000028.2/OG0000028.15/OG0000028.17/OG0000028.13/OG0000028.12/OG0000028.9/OG0000028.16/OG0000028.10/OG0000028.14/OG0000032.12/OG0000032.2/OG0000032.8/OG0000032.10/OG0000032.9/OG0000032.7/OG0000032.14/OG0000032.6/OG0000032.5/OG0000032.3/OG0000032.11/OG0000032.1/OG0000032.4/OG0000032.13/OG0000036.7/OG0000036.3/OG0000036.12/OG0000036.6/OG0000036.11/OG0000036.5/OG0000036.10/OG0000036.8/OG0000036.1/OG0000036.9/OG0000036.4/OG0000036.2/OG0000041.8/OG0000041.10/OG0000041.2/OG0000041.11/OG0000041.3/OG0000041.5/OG0000041.9/OG0000041.1/OG0000041.12/OG0000041.7/OG0000041.6/OG0000041.13/OG0000041.4/OG0000041.14/OG0000043.4/OG0000043.10/OG0000043.3/OG0000043.6/OG0000043.5/OG0000043.8/OG0000043.12/OG0000043.9/OG0000043.13/OG0000043.2/OG0000043.1/OG0000043.11/OG0000043.7/OG0000044.13/OG0000044.11/OG0000044.6/OG0000044.14/OG0000044.8/OG0000044.12/OG0000044.10/OG0000044.7/OG0000044.4/OG0000044.5/OG0000044.9/OG0000044.1/OG0000044.3/OG0000044.2/OG0000047.2/OG0000047.3/OG0000047.7/OG0000047.1/OG0000047.4/OG0000047.5/OG0000047.6/OG0000054.3/OG0000054.7/OG0000054.6/OG0000054.4/OG0000054.2/OG0000054.1/OG0000054.5/OG0000056.5/OG0000056.2/OG0000056.1/OG0000056.6/OG0000056.3/OG0000056.4/OG0000056.7/OG0000056.9/OG0000056.8/OG0000057.2/OG0000057.9/OG0000057.11/OG0000057.5/OG0000057.10/OG0000057.6/OG0000057.4/OG0000057.3/OG0000057.8/OG0000057.1/OG0000057.7/OG0000058.8/OG0000058.5/OG0000058.6/OG0000058.4/OG0000058.3/OG0000058.9/OG0000058.7/OG0000058.10/OG0000058.1/OG0000058.2/OG0000060.5/OG0000060.4/OG0000060.1/OG0000060.2/OG0000060.6/OG0000060.7/OG0000060.9/OG0000060.8/OG0000060.3/OG0000060.10/OG0000061.11/OG0000061.3/OG0000061.6/OG0000061.10/OG0000061.1/OG0000061.12/OG0000061.7/OG0000061.5/OG0000061.9/OG0000061.4/OG0000061.8/OG0000061.2/OG0000064.11/OG0000064.7/OG0000064.3/OG0000064.8/OG0000064.4/OG0000064.2/OG0000064.6/OG0000064.10/OG0000064.9/OG0000064.1/OG0000064.5/OG0000068.3/OG0000068.5/OG0000068.1/OG0000068.2/OG0000068.9/OG0000068.7/OG0000068.6/OG0000068.8/OG0000068.4/OG0000071.1/OG0000071.5/OG0000071.11/OG0000071.7/OG0000071.9/OG0000071.2/OG0000071.6/OG0000071.10/OG0000071.3/OG0000071.8/OG0000071.4/OG0000073.10/OG0000073.7/OG0000073.3/OG0000073.11/OG0000073.8/OG0000073.1/OG0000073.5/OG0000073.2/OG0000073.9/OG0000073.4/OG0000073.6/OG0000079.8/OG0000079.6/OG0000079.4/OG0000079.2/OG0000079.7/OG0000079.3/OG0000079.5/OG0000079.1/OG0000083.8/OG0000083.1/OG0000083.3/OG0000083.5/OG0000083.6/OG0000083.4/OG0000083.2/OG0000083.7/OG0000084.8/OG0000084.3/OG0000084.11/OG0000084.6/OG0000084.1/OG0000084.10/OG0000084.7/OG0000084.2/OG0000084.9/OG0000084.5/OG0000084.4/OG0000096.4/OG0000096.5/OG0000096.3/OG0000096.1/OG0000096.7/OG0000096.8/OG0000096.6/OG0000096.2/OG0000098.9/OG0000098.6/OG0000098.5/OG0000098.3/OG0000098.8/OG0000098.7/OG0000098.4/OG0000098.1/OG0000098.2/OG0000100.7/OG0000100.3/OG0000100.8/OG0000100.4/OG0000100.1/OG0000100.2/OG0000100.6/OG0000100.5/OG0000111.6/OG0000111.2/OG0000111.5/OG0000111.1/OG0000111.3/OG0000111.4/OG0000115.5/OG0000115.7/OG0000115.4/OG0000115.6/OG0000115.3/OG0000115.1/OG0000115.2/OG0000117.3/OG0000117.1/OG0000117.7/OG0000117.6/OG0000117.2/OG0000117.4/OG0000117.5/OG0000122.6/OG0000122.5/OG0000122.3/OG0000122.2/OG0000122.4/OG0000122.1/OG0000125.4/OG0000125.3/OG0000125.7/OG0000125.5/OG0000125.1/OG0000125.2/OG0000125.6/OG0000128.2/OG0000128.5/OG0000128.4/OG0000128.3/OG0000128.6/OG0000128.7/OG0000128.1/OG0000131.4/OG0000131.6/OG0000131.2/OG0000131.1/OG0000131.3/OG0000131.5/OG0000131.7/OG0000133.3/OG0000133.1/OG0000133.4/OG0000133.2/OG0000143.2/OG0000143.3/OG0000143.1/OG0000143.4/OG0000152.3/OG0000152.5/OG0000152.4/OG0000152.1/OG0000152.2/OG0000152.6/OG0000159.7/OG0000159.2/OG0000159.6/OG0000159.5/OG0000159.1/OG0000159.4/OG0000159.3/OG0000163.2/OG0000163.3/OG0000163.4/OG0000163.6/OG0000163.1/OG0000163.5/OG0000166.3/OG0000166.1/OG0000166.4/OG0000166.2/OG0000168.1/OG0000168.4/OG0000168.2/OG0000168.3/OG0000168.5/OG0000169.6/OG0000169.4/OG0000169.2/OG0000169.5/OG0000169.3/OG0000169.1/OG0000170.2/OG0000170.4/OG0000170.1/OG0000170.3/OG0000171.3/OG0000171.1/OG0000171.2/OG0000171.5/OG0000171.4/OG0000177.5/OG0000177.4/OG0000177.3/OG0000177.7/OG0000177.6/OG0000177.1/OG0000177.2/OG0000188.4/OG0000188.3/OG0000188.1/OG0000188.2/OG0000196.3/OG0000196.5/OG0000196.4/OG0000196.1/OG0000196.2/OG0000203.1/OG0000203.3/OG0000203.5/OG0000203.2/OG0000203.4/OG0000206.1/OG0000206.4/OG0000206.6/OG0000206.3/OG0000206.2/OG0000206.7/OG0000206.5/OG0000219.5/OG0000219.1/OG0000219.4/OG0000219.3/OG0000219.2/OG0000223.3/OG0000223.6/OG0000223.1/OG0000223.2/OG0000223.4/OG0000223.5/OG0000238.2/OG0000238.1/OG0000238.4/OG0000238.3/OG0000240.5/OG0000240.4/OG0000240.3/OG0000240.2/OG0000240.1/OG0000248.4/OG0000248.2/OG0000248.3/OG0000248.1/OG0000248.5/OG0000252.1/OG0000252.2/OG0000252.3/OG0000263.3/OG0000263.4/OG0000263.1/OG0000263.5/OG0000263.2/OG0000264.2/OG0000264.1/OG0000264.4/OG0000264.3/OG0000265.3/OG0000265.1/OG0000265.2/OG0000265.4/OG0000265.5/OG0000269.4/OG0000269.2/OG0000269.3/OG0000269.1/OG0000283.4/OG0000283.3/OG0000283.1/OG0000283.2/OG0000288.5/OG0000288.1/OG0000288.4/OG0000288.2/OG0000288.3/OG0000301.3/OG0000301.2/OG0000301.1/OG0000301.4/OG0000305.1/OG0000305.4/OG0000305.2/OG0000305.3/OG0000310.1/OG0000310.2/OG0000310.4/OG0000310.5/OG0000310.3/OG0000314.2/OG0000314.4/OG0000314.3/OG0000314.1/OG0000323.2/OG0000323.3/OG0000323.1/OG0000327.4/OG0000327.3/OG0000327.1/OG0000327.2/OG0000328.1/OG0000328.4/OG0000328.3/OG0000328.2/OG0000332.3/OG0000332.2/OG0000332.1/OG0000333.4/OG0000333.2/OG0000333.1/OG0000333.3/OG0000336.1/OG0000336.2/OG0000336.4/OG0000336.3/OG0000344.3/OG0000344.1/OG0000344.4/OG0000344.2/OG0000347.3/OG0000347.2/OG0000347.1/OG0000357.1/OG0000357.3/OG0000357.2/OG0000357.4/OG0000369.3/OG0000369.1/OG0000369.4/OG0000369.2/OG0000372.5/OG0000372.3/OG0000372.4/OG0000372.1/OG0000372.2/OG0000373.2/OG0000373.1/OG0000373.3/OG0000373.4/OG0000379.2/OG0000379.4/OG0000379.1/OG0000379.5/OG0000379.3/OG0000385.3/OG0000385.1/OG0000385.2/OG0000388.3/OG0000388.2/OG0000388.1/OG0000395.1/OG0000395.2/OG0000395.3/OG0000399.1/OG0000399.2/OG0000399.4/OG0000399.3/OG0000410.3/OG0000410.2/OG0000410.1/OG0000417.1/OG0000417.3/OG0000417.2/OG0000424.2/OG0000424.1/OG0000428.1/OG0000428.3/OG0000428.4/OG0000428.2/OG0000434.1/OG0000434.2/OG0000437.2/OG0000437.4/OG0000437.1/OG0000437.3/OG0000445.2/OG0000445.3/OG0000445.1/OG0000468.3/OG0000468.2/OG0000468.1/OG0000474.3/OG0000474.4/OG0000474.2/OG0000474.5/OG0000474.1/OG0000483.2/OG0000483.4/OG0000483.1/OG0000483.3/OG0000503.2/OG0000503.3/OG0000503.1/OG0000511.1/OG0000513.2/OG0000513.1/OG0000532.1/OG0000532.3/OG0000532.2/OG0000540.3/OG0000540.4/OG0000540.2/OG0000540.1/OG0000541.1/OG0000541.2/OG0000541.3/OG0000552.1/OG0000552.2/OG0000582.3/OG0000582.1/OG0000582.2/OG0000586.2/OG0000586.3/OG0000586.1/OG0000591.1/OG0000591.2/OG0000591.3/OG0000596.3/OG0000596.1/OG0000596.2/OG0000603.1/OG0000613.1/OG0000613.3/OG0000613.2/OG0000623.1/OG0000623.2/OG0000637.2/OG0000637.1/OG0000637.3/OG0000652.3/OG0000652.2/OG0000652.1/OG0000657.2/OG0000657.3/OG0000657.1/OG0000664.1/OG0000664.2/OG0000667.1/OG0000667.3/OG0000667.2/OG0000669.3/OG0000669.2/OG0000669.1/OG0000693.1/OG0000694.2/OG0000694.1/OG0000694.3/OG0000700.3/OG0000700.1/OG0000700.2/OG0000701.1/OG0000701.3/OG0000701.2/OG0000707.1/OG0000707.3/OG0000707.2/OG0000711.3/OG0000711.1/OG0000711.2/OG0000721.2/OG0000721.1/OG0000727.1/OG0000727.2/OG0000736.2/OG0000736.3/OG0000736.1/OG0000738.1/OG0000738.2/OG0000745.2/OG0000745.1/OG0000745.3/OG0000748.2/OG0000748.1/OG0000750.2/OG0000750.1/OG0000751.1/OG0000757.1/OG0000763.1/OG0000763.2/OG0000764.1/OG0000764.2/OG0000764.3/OG0000769.2/OG0000769.1/OG0000782.1/OG0000782.3/OG0000782.2/OG0000815.1/OG0000815.2/OG0000817.2/OG0000817.1/OG0000827.1/OG0000827.2/OG0000832.1/OG0000832.3/OG0000832.2/OG0000848.2/OG0000848.1/OG0000848.3/OG0000851.2/OG0000851.1/OG0000851.3/OG0000852.2/OG0000852.1/OG0000861.1/OG0000861.2/OG0000862.2/OG0000862.1/OG0000870.3/OG0000870.1/OG0000870.2/OG0000882.3/OG0000882.2/OG0000882.1/OG0000889.2/OG0000889.1/OG0000897.2/OG0000897.1/OG0000901.2/OG0000901.1/OG0000902.1/OG0000902.2/OG0000903.2/OG0000903.1/OG0000912.1/OG0000912.2/OG0000936.2/OG0000936.1/OG0000942.2/OG0000942.3/OG0000942.1/OG0000943.2/OG0000943.1/OG0000943.3/OG0000944.3/OG0000944.2/OG0000944.1/OG0000945.1/OG0000945.2/OG0000949.1/OG0000949.2/OG0000959.1/OG0000959.2/OG0000964.2/OG0000964.1/OG0000978.2/OG0000978.1/OG0000999.2/OG0000999.1/OG0001016.1/OG0001016.2/OG0001018.2/OG0001018.3/OG0001018.1/OG0001049.2/OG0001049.1/OG0001071.2/OG0001071.3/OG0001071.1/OG0001086.1/OG0001086.2/OG0001106.1/OG0001106.2/OG0001109.2/OG0001109.1/OG0001111.1/OG0001111.2/OG0001122.3/OG0001122.1/OG0001122.2/OG0001128.1/OG0001128.2/OG0001129.2/OG0001129.3/OG0001129.1/OG0001130.1/OG0001130.2/OG0001144.2/OG0001144.1/OG0001152.1/OG0001152.2/OG0001157.2/OG0001157.1/OG0001158.2/OG0001158.1/OG0001174.1/OG0001174.2/OG0001193.1/OG0001193.2/OG0001205.1/OG0001205.2/OG0001221.2/OG0001221.1/OG0001226.1/OG0001226.2/OG0001228.1/OG0001246.2/OG0001246.1/OG0001260.1/OG0001277.1/OG0001298.1/OG0001307.1/OG0001314.1/OG0001314.2/OG0001317.1/OG0001317.2/OG0001323.2/OG0001323.1/OG0001348.2/OG0001348.1/OG0001350.2/OG0001350.1/OG0001353.2/OG0001353.1/OG0001354.2/OG0001354.1/OG0001363.1/OG0001363.2/OG0001387.1/OG0001387.2/OG0001394.2/OG0001394.1/OG0001396.2/OG0001396.1/OG0001397.1/OG0001397.2/OG0001402.1/OG0001402.2/OG0001410.1/OG0001410.2/OG0001413.2/OG0001413.1/OG0001414.2/OG0001414.1/OG0001416.1/OG0001416.2/OG0001421.2/OG0001421.1/OG0001422.1/OG0001422.2/OG0001436.2/OG0001436.1/OG0001447.1/OG0001447.2/OG0001451.2/OG0001451.1/OG0001456.1/OG0001456.2/OG0001461.1/OG0001461.2/OG0001462.1/OG0001462.2/OG0001465.1/OG0001465.2/OG0001500.1/OG0001500.2/OG0001505.2/OG0001505.1/OG0001507.2/OG0001507.1/OG0001512.1/OG0001512.2/OG0001515.1/OG0001515.2/OG0001516.1/OG0001516.2/OG0001525.2/OG0001525.1/OG0001545.1/OG0001545.2/OG0001547.1/OG0001547.2/OG0001553.2/OG0001553.1/OG0001565.2/OG0001565.1/OG0001567.1/OG0001569.1/OG0001570.1/OG0001570.2/OG0001574.2/OG0001574.1/OG0001580.2/OG0001580.1/OG0001581.1/OG0001581.2/OG0001583.2/OG0001583.1/OG0001599.1/OG0001599.2/OG0001616.1/OG0001616.2/OG0001618.1/OG0001618.2/OG0001625.1/OG0001625.2/OG0001629.1/OG0001637.2/OG0001637.1/OG0001638.1/OG0001638.2/OG0001641.1/OG0001641.2/OG0001646.1/OG0001647.2/OG0001647.1/OG0001671.1/OG0001671.2/OG0001676.1/OG0001679.1/OG0001680.1/OG0001680.2/OG0001688.2/OG0001688.1/OG0001690.1/OG0001694.2/OG0001694.1/OG0001695.1/OG0001695.2/OG0001704.2/OG0001704.1/OG0001710.2/OG0001710.1/OG0001711.2/OG0001711.1/OG0001718.1/OG0001756.2/OG0001756.1/OG0001760.2/OG0001760.1/OG0001773.1/OG0001778.2/OG0001778.1/OG0001779.1/OG0001781.2/OG0001781.1/OG0001788.1/OG0001788.2/OG0001791.2/OG0001791.1/OG0001793.2/OG0001793.1/OG0001811.2/OG0001811.1/OG0001843.1/OG0001843.2/OG0001852.2/OG0001852.1/OG0001854.1/OG0001854.2/OG0001857.1/OG0001865.2/OG0001865.1/OG0001866.2/OG0001866.1/OG0001868.1/OG0001868.2/OG0001914.2/OG0001914.1/OG0001919.2/OG0001919.1/OG0001923.1/OG0001923.2/OG0001936.1/OG0001936.2/OG0001939.1/OG0001941.1/OG0001942.1/OG0001942.2/OG0001947.1/OG0001947.2/OG0001952.1/OG0001952.2/OG0001957.1/OG0001959.2/OG0001959.1/OG0001969.2/OG0001969.1/OG0001982.1/OG0002018.1/OG0002022.1/OG0002025.1/OG0002025.2/OG0002026.1/OG0002026.2/OG0002029.1/OG0002029.2/OG0002038.2/OG0002038.1/OG0002039.1/OG0002041.1/OG0002057.2/OG0002057.1/OG0002066.2/OG0002066.1/OG0002067.1/OG0002105.1/OG0002105.2/OG0002111.1/OG0002111.2/OG0002112.1/OG0002113.1/OG0002119.2/OG0002119.1/OG0002120.1/OG0002120.2/OG0002122.1/OG0002125.1/OG0002126.2/OG0002126.1/OG0002130.1/OG0002130.2/OG0002131.2/OG0002131.1/OG0002135.2/OG0002135.1/OG0002141.1/OG0002147.1/OG0002147.2/OG0002156.1/OG0002158.2/OG0002158.1/OG0002164.2/OG0002164.1/OG0002174.1/OG0002177.2/OG0002177.1/OG0002180.1/OG0002207.1/OG0002207.2/OG0002236.1/OG0002236.2/OG0002248.1/OG0002249.1/OG0002249.2/OG0002253.2/OG0002253.1/OG0002263.1/OG0002263.2/OG0002271.1/OG0002271.2/OG0002273.1/OG0002273.2/OG0002280.1/OG0002288.1/OG0002288.2/OG0002289.1/OG0002290.1/OG0002300.2/OG0002300.1/OG0002343.1/OG0002343.2/OG0002356.1/OG0002356.2/OG0002365.2/OG0002365.1/OG0002367.1/OG0002367.2/OG0002393.1/OG0002403.2/OG0002403.1/OG0002404.1/OG0002404.2/OG0002431.1/OG0002431.2/OG0002454.1/OG0002454.2/OG0002461.2/OG0002461.1/OG0002472.1/OG0002478.1/OG0002483.1/OG0002489.1/OG0002501.1/OG0002501.2/OG0002507.1/OG0002507.2/OG0002514.1/OG0002514.2/OG0002518.1/OG0002553.1/OG0002560.1/OG0002570.1/OG0002570.2/OG0002574.2/OG0002574.1/OG0002580.2/OG0002580.1/OG0002587.1/OG0002592.1/OG0002600.1/OG0002607.1/OG0002612.2/OG0002612.1/OG0002615.1/OG0002634.1/OG0002635.2/OG0002635.1/OG0002655.2/OG0002655.1/OG0002664.1/OG0002707.1/OG0002707.2/OG0002719.1/OG0002721.1/OG0002732.1/OG0002743.1/OG0002743.2/OG0002744.1/OG0002744.2/OG0002756.1/OG0002763.1/OG0002763.2/OG0002776.1/OG0002777.1/OG0002799.1/OG0002802.1/OG0002804.1/OG0002814.1/OG0002815.1/OG0002818.1/OG0002822.1/OG0002827.1/OG0002829.1/OG0002847.1/OG0002863.1/OG0002866.2/OG0002866.1/OG0002867.2/OG0002867.1/OG0002880.1/OG0002885.1/OG0002889.1/OG0002889.2/OG0002891.1/OG0002892.2/OG0002892.1/OG0002896.1/OG0002898.1/OG0002900.2/OG0002900.1/OG0002902.1/OG0002908.1/OG0002909.1/OG0002926.1/OG0002931.1/OG0002938.1/OG0002943.2/OG0002943.1/OG0002944.1/OG0002948.1/OG0002950.1/OG0002955.1/OG0002958.1/OG0002961.1/OG0003011.1/OG0003018.1/OG0003024.1/OG0003025.1/OG0003034.1/OG0003035.1/OG0003052.1/OG0003053.1/OG0003059.1/OG0003065.1/OG0003066.1/OG0003068.1/OG0003072.1/OG0003073.1/OG0003075.1/OG0003082.1/OG0003083.1/OG0003094.1/OG0003100.1/OG0003115.1/OG0003118.1/OG0003121.1/OG0003122.1/OG0003138.1/OG0003139.1/OG0003141.1/OG0003141.2/OG0003146.1/OG0003148.1/OG0003164.1/OG0003190.1/OG0003193.1/OG0003202.1/OG0003205.1/OG0003212.1/OG0003222.1/OG0003223.1/OG0003226.1/OG0003230.1/OG0003230.2/OG0003232.1/OG0003240.1/OG0003245.1/OG0003253.2/OG0003253.1/OG0003256.1/OG0003258.1/OG0003261.1/OG0003263.1/OG0003268.1/OG0003274.1/OG0003277.1/OG0003283.1/OG0003288.1/OG0003296.1/OG0003305.1/OG0003311.2/OG0003311.1/OG0003319.1/OG0003321.1/OG0003324.1/OG0003332.1/OG0003336.1/OG0003338.1/OG0003400.1/OG0003414.1/OG0003421.1/OG0003433.1/OG0003435.1/OG0003439.1/OG0003449.1/OG0003452.1/OG0003460.1/OG0003467.1/OG0003468.1/OG0003473.1/OG0003476.2/OG0003476.1/OG0003480.1/OG0003484.1/OG0003485.1/OG0003488.1/OG0003492.1/OG0003493.1/OG0003502.1/OG0003504.1/OG0003510.1/OG0003522.1/OG0003528.1/OG0003530.1/OG0003533.1/OG0003536.1/OG0003544.1/OG0003546.1/OG0003547.1/OG0003549.1/OG0003570.1/OG0003574.1/OG0003575.1/OG0003577.1/OG0003587.1/OG0003588.1/OG0003599.1/OG0003642.1/OG0003644.1/OG0003664.1/OG0003669.1/OG0003676.1/OG0003679.1/OG0003682.1/OG0003703.1/OG0003705.1/OG0003714.2/OG0003714.1/OG0003717.1/OG0003719.1/OG0003722.1/OG0003723.1/OG0003724.1/OG0003726.2/OG0003726.1/OG0003741.1/OG0003747.1/OG0003751.1/OG0003753.1/OG0003759.1/OG0003759.2/OG0003761.1/OG0003764.1/OG0003783.1/OG0003784.1/OG0003790.1/OG0003792.1/OG0003799.1/OG0003803.1/OG0003812.1/OG0003825.1/OG0003835.1/OG0003837.1/OG0003838.1/OG0003840.1/OG0003853.2/OG0003853.1/OG0003862.1/OG0003867.1/OG0003870.1/OG0003871.1/OG0003922.1/OG0003925.1/OG0003942.1/OG0003943.1/OG0003947.1/OG0003949.2/OG0003949.1/OG0003964.1/OG0003982.1/OG0003986.1/OG0003987.1/OG0003989.1/OG0003992.1/OG0004000.1/OG0004005.1/OG0004013.2/OG0004013.1/OG0004014.1/OG0004017.1/OG0004020.1/OG0004041.1/OG0004047.1/OG0004048.1/OG0004057.1/OG0004062.1/OG0004064.1/OG0004070.1/OG0004071.1/OG0004091.1/OG0004094.1/OG0004095.1/OG0004100.1/OG0004104.2/OG0004104.1/OG0004108.1/OG0004120.1/OG0004121.1/OG0004123.1/OG0004125.1/OG0004141.1/OG0004147.1/OG0004154.1/OG0004164.1/OG0004205.2/OG0004205.1/OG0004208.1/OG0004210.1/OG0004211.1/OG0004212.2/OG0004212.1/OG0004216.1/OG0004217.1/OG0004220.1/OG0004221.1/OG0004229.1/OG0004233.1/OG0004242.1/OG0004246.1/OG0004248.1/OG0004249.1/OG0004252.1/OG0004254.1/OG0004260.1/OG0004268.1/OG0004270.1/OG0004271.1/OG0004308.1/OG0004308.2/OG0004311.1/OG0004323.1/OG0004329.1/OG0004331.1/OG0004334.1/OG0004340.1/OG0004345.1/OG0004347.1/OG0004366.1/OG0004368.1/OG0004373.1/OG0004374.1/OG0004374.2/OG0004375.1/OG0004376.1/OG0004382.1/OG0004383.1/OG0004385.1/OG0004398.1/OG0004399.1/OG0004409.1/OG0004412.1/OG0004421.1/OG0004425.1/OG0004445.1/OG0004447.1/OG0004449.1/OG0004462.1/OG0004463.1/OG0004467.1/OG0004473.1/OG0004477.1/OG0004481.1/OG0004490.1/OG0004536.1/OG0004574.1/OG0004576.1/OG0004579.1/OG0004580.1/OG0004582.1/OG0004584.1/OG0004594.1/OG0004603.1/OG0004604.1/OG0004605.1/OG0004608.1/OG0004609.1/OG0004616.1/OG0004620.1/OG0004622.1/OG0004626.1/OG0004627.1/OG0004628.1/OG0004634.1/OG0004636.1/OG0004639.1/OG0004646.1/OG0004651.1/OG0004655.1/OG0004657.1/OG0004664.1/OG0004665.1/OG0004671.1/OG0004678.1/OG0004708.1/OG0004709.1/OG0004710.1/OG0004714.1/OG0004716.1/OG0004717.1/OG0004719.1/OG0004724.1/OG0004725.1/OG0004726.1/OG0004742.1/OG0004758.1/OG0004764.1/OG0004772.1/OG0004773.1/OG0004775.1/OG0004776.1/OG0004782.1/OG0004788.1/OG0004794.1/OG0004797.1/OG0004799.1/OG0004806.1/OG0004809.1/OG0004814.1/OG0004818.1/OG0004884.1/OG0004886.1/OG0004889.1/OG0004900.1/OG0004904.1/OG0004906.1/OG0004908.1/OG0004912.1/OG0004915.1/OG0004918.1/OG0004925.1/OG0004938.1/OG0004946.1/OG0004947.1/OG0004964.1/OG0004968.1/OG0004984.1/OG0004991.1/OG0004997.1/OG0004998.1/OG0004999.1/OG0005003.1/OG0005005.1/OG0005007.1/OG0005018.1/OG0005027.1/OG0005045.1/OG0005047.1/OG0005048.1/OG0005049.1/OG0005052.1/OG0005061.1/OG0005063.1/OG0005066.1/OG0005071.1/OG0005076.1/OG0005081.1/OG0005087.1/OG0005092.1/OG0005105.1/OG0005111.1/OG0005115.1/OG0005117.1/OG0005134.1/OG0005139.1/OG0005144.1/OG0005151.1/OG0005155.1/OG0005156.1/OG0005157.1/OG0005162.1/OG0005163.1/OG0005166.1/OG0005173.1/OG0005174.1/OG0005175.1/OG0005177.1/OG0005235.1/OG0005268.1/OG0005273.1/OG0005274.1/OG0005275.1/OG0005281.1/OG0005282.1/OG0005287.1/OG0005299.1/OG0005304.1/OG0005312.1/OG0005314.1/OG0005316.1/OG0005322.1/OG0005329.1/OG0005334.1/OG0005335.1/OG0005337.1/OG0005345.1/OG0005350.1/OG0005352.1/OG0005355.1/OG0005356.1/OG0005367.1/OG0005375.1/OG0005377.1/OG0005379.1/OG0005384.1/OG0005386.1/OG0005389.1/OG0005391.1/OG0005393.1/OG0005393.2/OG0005399.1/OG0005401.1/OG0005404.1/OG0005411.1/OG0005419.1/OG0005421.1/OG0005447.1/OG0005454.1/OG0005458.1/OG0005464.1/OG0005468.1/OG0005475.1/OG0005476.1/OG0005487.1/OG0005489.1/OG0005492.1/OG0005494.1/OG0005501.1/OG0005515.1/OG0005521.1/OG0005522.1/OG0005525.1/OG0005526.1/OG0005529.1/OG0005531.1/OG0005532.1/OG0005533.1/OG0005536.1/OG0005538.1/OG0005545.1/OG0005546.1/OG0005549.1/OG0005567.1/OG0005568.1/OG0005570.1/OG0005578.1/OG0005581.1/OG0005677.1/OG0005694.1/OG0005699.1/OG0005701.1/OG0005708.1/OG0005709.1/OG0005711.1/OG0005716.1/OG0005721.1/OG0005736.1/OG0005753.1/OG0005757.1/OG0005769.1/OG0005770.1/OG0005772.1/OG0005773.1/OG0005775.1/OG0005777.1/OG0005783.1/OG0005789.1/OG0005790.1/OG0005802.1/OG0005805.1/OG0005808.1/OG0005812.1/OG0005816.1/OG0005828.1/OG0005833.1/OG0005839.1/OG0005841.1/OG0005848.1/OG0005849.1/OG0005854.1/OG0005856.1/OG0005857.1/OG0005859.1/OG0005867.1/OG0005874.1/OG0005883.1/OG0005884.1/OG0005888.1/OG0005891.1/OG0005894.1/OG0005900.1/OG0005904.1/OG0005909.1/OG0005911.1/OG0005918.1/OG0005919.1/OG0005928.1/OG0005941.1/OG0005942.1/OG0005943.1/OG0005945.1/OG0005954.1/OG0005956.1/OG0005966.1/OG0005971.1/OG0005972.1/OG0005973.1/OG0005974.1/OG0005976.1/OG0005979.1/OG0005980.1/OG0005986.1/OG0005989.1/OG0005997.1/OG0005999.1/OG0006001.1/OG0006002.1/OG0006005.1/OG0006012.1/OG0006017.1/OG0006027.1/OG0006030.1/OG0006033.1/OG0006038.1/OG0006052.1/OG0006149.1/OG0006151.1/OG0006152.1/OG0006178.1/OG0006190.1/OG0006199.1/OG0006201.1/OG0006205.1/OG0006209.1/OG0006212.1/OG0006216.1/OG0006239.1/OG0006242.1/OG0006255.1/OG0006259.1/OG0006262.1/OG0006266.1/OG0006268.1/OG0006272.1/OG0006273.1/OG0006279.1/OG0006280.1/OG0006282.1/OG0006304.1/OG0006305.1/OG0006312.1/OG0006314.1/OG0006319.1/OG0006322.1/OG0006323.1/OG0006324.1/OG0006325.1/OG0006327.1/OG0006328.1/OG0006333.1/OG0006338.1/OG0006351.1/OG0006355.1/OG0006357.1/OG0006360.1/OG0006364.1/OG0006382.1/OG0006384.1/OG0006387.1/OG0006395.1/OG0006399.1/OG0006402.1/OG0006407.1/OG0006418.1/OG0006421.1/OG0006422.1/OG0006424.1/OG0006426.1/OG0006427.1/OG0006429.1/OG0006434.1/OG0006441.1/OG0006445.1/OG0006455.1/OG0006469.1/OG0006477.1/OG0006480.1/OG0006485.1/OG0006487.1/OG0006488.1/OG0006499.1/OG0006501.1/OG0006504.1/OG0006506.1/OG0006509.1/OG0006514.1/OG0006588.1/OG0006600.1/OG0006601.1/OG0006609.1/OG0006620.1/OG0006635.1/OG0006646.1/OG0006676.1/OG0006681.1/OG0006683.1/OG0006693.1/OG0006695.1/OG0006704.1/OG0006709.1/OG0006710.1/OG0006722.1/OG0006723.1/OG0006726.1/OG0006745.1/OG0006759.1/OG0006764.1/OG0006765.1/OG0006766.1/OG0006770.1/OG0006774.1/OG0006775.1/OG0006785.1/OG0006798.1/OG0006802.1/OG0006809.1/OG0006811.1/OG0006812.1/OG0006814.1/OG0006815.1/OG0006824.1/OG0006826.1/OG0006838.1/OG0006842.1/OG0006846.1/OG0006847.1/OG0006849.1/OG0006851.1/OG0006858.1/OG0006859.1/OG0006860.1/OG0006871.1/OG0006876.1/OG0006880.1/OG0006885.1/OG0006886.1/OG0006892.1/OG0006905.1/OG0006911.1/OG0006913.1/OG0006916.1/OG0006921.1/OG0006930.1/OG0006935.1/OG0006936.1/OG0006941.1/OG0006953.1/OG0006956.1/OG0006963.1/OG0006965.1/OG0006968.1/OG0006973.1/OG0007055.1/OG0007060.1/OG0007085.1/OG0007088.1/OG0007090.1/OG0007091.1/OG0007093.1/OG0007103.1/OG0007104.1/OG0007105.1/OG0007114.1/OG0007128.1/OG0007129.1/OG0007133.1/OG0007134.1/OG0007136.1/OG0007138.1/OG0007143.1/OG0007146.1/OG0007157.1/OG0007162.1/OG0007178.1/OG0007199.1/OG0007200.1/OG0007201.1/OG0007204.1/OG0007212.1/OG0007216.1/OG0007219.1/OG0007222.1/OG0007223.1/OG0007227.1/OG0007230.1/OG0007232.1/OG0007241.1/OG0007243.1/OG0007245.1/OG0007246.1/OG0007259.1/OG0007273.1/OG0007285.1/OG0007288.1/OG0007292.1/OG0007294.1/OG0007295.1/OG0007300.1/OG0007305.1/OG0007320.1/OG0007321.1/OG0007325.1/OG0007330.1/OG0007338.1/OG0007348.1/OG0007354.1/OG0007368.1/OG0007370.1/OG0007372.1/OG0007374.1/OG0007377.1/OG0007381.1/OG0007383.1/OG0007391.1/OG0007393.1/OG0007397.1/OG0007402.1/OG0007411.1/OG0007420.1/OG0007423.1/OG0007426.1/OG0007429.1/OG0007439.1/OG0007539.1/OG0007560.1/OG0007562.1/OG0007567.1/OG0007569.1/OG0007575.1/OG0007582.1/OG0007583.1/OG0007593.1/OG0007601.1/OG0007608.1/OG0007613.1/OG0007621.1/OG0007624.1/OG0007626.1/OG0007627.1/OG0007629.1/OG0007636.1/OG0007637.1/OG0007644.1/OG0007646.1/OG0007653.1/OG0007657.1/OG0007659.1/OG0007660.1/OG0007673.1/OG0007680.1/OG0007682.1/OG0007685.1/OG0007694.1/OG0007698.1/OG0007699.1/OG0007712.1/OG0007713.1/OG0007719.1/OG0007723.1/OG0007727.1/OG0007732.1/OG0007737.1/OG0007745.1/OG0007760.1/OG0007761.1/OG0007767.1/OG0007773.1/OG0007777.1/OG0007781.1/OG0007784.1/OG0007789.1/OG0007803.1/OG0007807.1/OG0007809.1/OG0007814.1/OG0007817.1/OG0007818.1/OG0007820.1/OG0007823.1/OG0007824.1/OG0007827.1/OG0007828.1/OG0007832.1/OG0007838.1/OG0007861.1/OG0007987.1/OG0007990.1/OG0007998.1/OG0008001.1/OG0008006.1/OG0008007.1/OG0008008.1/OG0008017.1/OG0008028.1/OG0008036.1/OG0008040.1/OG0008051.1/OG0008052.1/OG0008055.1/OG0008074.1/OG0008076.1/OG0008077.1/OG0008083.1/OG0008084.1/OG0008088.1/OG0008095.1/OG0008100.1/OG0008104.1/OG0008113.1/OG0008115.1/OG0008117.1/OG0008120.1/OG0008124.1/OG0008126.1/OG0008127.1/OG0008136.1/OG0008140.1/OG0008157.1/OG0008166.1/OG0008167.1/OG0008169.1/OG0008175.1/OG0008184.1/OG0008186.1/OG0008192.1/OG0008222.1/OG0008379.1/OG0008382.1/OG0008398.1/OG0008406.1/OG0008408.1/OG0008420.1/OG0008423.1/OG0008428.1/OG0008434.1/OG0008438.1/OG0008447.1/OG0008454.1/OG0008462.1/OG0008471.1/OG0008474.1/OG0008475.1/OG0008480.1/OG0008482.1/OG0008485.1/OG0008489.1/OG0008511.1/OG0008517.1/OG0008518.1/OG0008534.1/OG0008548.1/OG0008549.1/OG0008551.1/OG0008690.1/OG0008717.1/OG0008737.1/OG0008741.1/OG0008756.1/OG0008781.1/OG0008785.1/OG0008797.1/OG0008811.1/OG0008813.1/OG0008834.1/OG0008857.1/OG0009015.1/OG0009047.1/OG0009073.1/OG0009081.1/OG0009088.1/OG0009099.1/OG0009335.1/OG0009367.1/OG0009368.1/OG0009383.1/OG0009393.1/OG0009396.1/OG0009598.1/OG0009618.1/OG0009683.1/OG0009695.1/OG0010015.1/OG0010324.1/OG0010334.1/OG0010641.1/OG0010666.1</t>
  </si>
  <si>
    <t>OG0000086.4/OG0000086.2/OG0000086.3/OG0000086.1/OG0000135.2/OG0000135.3/OG0000135.1/OG0000162.1/OG0000162.3/OG0000162.2/OG0000261.1/OG0000261.2/OG0000277.1/OG0000277.6/OG0000277.3/OG0000277.4/OG0000277.2/OG0000277.7/OG0000277.5/OG0000630.1/OG0000630.2/OG0000658.2/OG0000658.1/OG0000692.1/OG0000692.2/OG0000692.4/OG0000692.3/OG0000760.1/OG0000839.1/OG0000958.2/OG0000958.1/OG0001104.2/OG0001104.1/OG0001131.2/OG0001131.1/OG0001151.2/OG0001151.1/OG0001195.1/OG0001311.1/OG0001311.2/OG0001344.2/OG0001344.1/OG0001468.1/OG0001468.2/OG0001524.2/OG0001524.1/OG0001555.2/OG0001555.1/OG0001563.2/OG0001563.1/OG0001644.1/OG0001662.2/OG0001662.1/OG0001742.1/OG0001742.2/OG0001824.2/OG0001824.1/OG0001915.1/OG0001926.2/OG0001926.1/OG0001996.2/OG0001996.1/OG0002015.1/OG0002045.1/OG0002045.2/OG0002081.1/OG0002081.2/OG0002117.1/OG0002239.1/OG0002247.1/OG0002250.2/OG0002250.1/OG0002259.1/OG0002270.1/OG0002270.2/OG0002382.1/OG0002388.1/OG0002389.1/OG0002400.1/OG0002440.1/OG0002457.1/OG0002571.2/OG0002571.1/OG0002571.3/OG0002622.1/OG0002646.1/OG0002669.1/OG0002882.1/OG0002903.1/OG0002912.1/OG0002927.1/OG0002951.1/OG0003030.2/OG0003030.1/OG0003063.1/OG0003136.1/OG0003158.1/OG0003188.1/OG0003215.1/OG0003215.2/OG0003239.1/OG0003242.1/OG0003244.2/OG0003244.1/OG0003331.1/OG0003335.1/OG0003341.1/OG0003462.1/OG0003500.1/OG0003501.1/OG0003501.2/OG0003515.1/OG0003563.1/OG0003672.1/OG0003814.1/OG0003999.1/OG0004012.1/OG0004022.1/OG0004023.1/OG0004039.1/OG0004040.1/OG0004054.1/OG0004113.1/OG0004214.1/OG0004218.1/OG0004218.2/OG0004239.1/OG0004279.1/OG0004314.1/OG0004317.1/OG0004320.1/OG0004344.1/OG0004348.1/OG0004364.1/OG0004476.1/OG0004570.1/OG0004619.1/OG0004676.1/OG0004698.1/OG0004712.1/OG0004730.1/OG0004733.1/OG0004744.1/OG0005028.1/OG0005113.1/OG0005269.1/OG0005294.1/OG0005333.2/OG0005333.1/OG0005408.1/OG0005415.1/OG0005422.1/OG0005437.1/OG0005444.1/OG0005462.1/OG0005467.1/OG0005480.1/OG0005550.1/OG0005552.1/OG0005577.1/OG0005652.1/OG0005655.1/OG0005718.1/OG0005747.1/OG0005749.1/OG0005751.1/OG0005759.1/OG0005779.1/OG0005831.1/OG0005869.1/OG0005896.1/OG0005903.1/OG0005907.1/OG0005975.1/OG0005988.1/OG0006036.1/OG0006043.1/OG0006051.1/OG0006057.1/OG0006061.1/OG0006144.1/OG0006194.1/OG0006194.2/OG0006203.2/OG0006203.1/OG0006220.1/OG0006228.1/OG0006230.1/OG0006247.1/OG0006270.1/OG0006283.1/OG0006287.1/OG0006339.1/OG0006353.1/OG0006409.1/OG0006450.1/OG0006462.1/OG0006475.1/OG0006491.1/OG0006494.1/OG0006598.1/OG0006632.1/OG0006652.1/OG0006675.1/OG0006688.1/OG0006715.1/OG0006736.1/OG0006737.1/OG0006750.1/OG0006767.1/OG0006793.1/OG0006855.1/OG0006856.1/OG0006862.1/OG0006893.1/OG0006895.1/OG0006902.1/OG0006906.1/OG0006910.1/OG0006940.1/OG0006948.1/OG0006969.1/OG0007084.1/OG0007101.1/OG0007115.1/OG0007120.1/OG0007123.1/OG0007125.1/OG0007127.1/OG0007168.1/OG0007169.1/OG0007176.1/OG0007180.1/OG0007185.1/OG0007192.1/OG0007203.1/OG0007242.1/OG0007262.1/OG0007270.1/OG0007281.1/OG0007303.1/OG0007318.1/OG0007326.1/OG0007327.1/OG0007335.1/OG0007336.1/OG0007347.1/OG0007352.1/OG0007356.1/OG0007390.1/OG0007396.1/OG0007398.1/OG0007403.1/OG0007412.1/OG0007430.1/OG0007435.1/OG0007519.1/OG0007551.1/OG0007558.1/OG0007576.1/OG0007603.1/OG0007612.1/OG0007616.1/OG0007632.1/OG0007639.1/OG0007651.1/OG0007668.1/OG0007669.1/OG0007672.1/OG0007675.1/OG0007676.1/OG0007684.1/OG0007700.1/OG0007743.1/OG0007763.1/OG0007782.1/OG0007788.1/OG0007790.1/OG0007806.1/OG0007825.1/OG0007826.1/OG0007833.1/OG0007849.1/OG0007858.1/OG0007860.1/OG0007957.1/OG0007959.1/OG0007981.1/OG0007988.1/OG0007992.1/OG0007996.1/OG0008011.1/OG0008019.1/OG0008023.1/OG0008030.1/OG0008041.1/OG0008043.1/OG0008049.1/OG0008054.1/OG0008056.1/OG0008068.1/OG0008075.1/OG0008085.1/OG0008090.1/OG0008092.1/OG0008107.1/OG0008122.1/OG0008137.1/OG0008147.1/OG0008154.1/OG0008159.1/OG0008161.1/OG0008165.1/OG0008171.1/OG0008172.1/OG0008176.1/OG0008178.1/OG0008179.1/OG0008182.1/OG0008185.1/OG0008188.1/OG0008193.1/OG0008197.1/OG0008209.1/OG0008213.1/OG0008220.1/OG0008375.1/OG0008384.1/OG0008390.1/OG0008399.1/OG0008403.1/OG0008418.1/OG0008429.1/OG0008442.1/OG0008443.1/OG0008445.1/OG0008481.1/OG0008484.1/OG0008502.1/OG0008512.1/OG0008513.1/OG0008514.1/OG0008519.1/OG0008521.1/OG0008522.1/OG0008524.1/OG0008527.1/OG0008531.1/OG0008532.1/OG0008536.1/OG0008554.1/OG0008572.1/OG0008707.1/OG0008714.1/OG0008715.1/OG0008724.1/OG0008734.1/OG0008740.1/OG0008748.1/OG0008772.1/OG0008779.1/OG0008783.1/OG0008792.1/OG0008799.1/OG0008801.1/OG0008808.1/OG0008809.1/OG0008816.1/OG0008827.1/OG0008835.1/OG0008842.1/OG0009011.1/OG0009025.1/OG0009026.1/OG0009032.1/OG0009044.1/OG0009046.1/OG0009049.1/OG0009058.1/OG0009063.1/OG0009089.1/OG0009106.1/OG0009107.1/OG0009118.1/OG0009119.1/OG0009121.1/OG0009123.1/OG0009130.1/OG0009279.1/OG0009328.1/OG0009346.1/OG0009351.1/OG0009363.1/OG0009371.1/OG0009379.1/OG0009386.1/OG0009389.1/OG0009591.1/OG0009597.1/OG0009612.1/OG0009624.1/OG0009628.1/OG0009632.1/OG0009639.1/OG0009645.1/OG0009646.1/OG0009655.1/OG0009657.1/OG0009659.1/OG0009661.1/OG0009675.1/OG0009680.1/OG0009685.1/OG0009692.1/OG0009961.1/OG0009968.1/OG0009973.1/OG0009999.1/OG0010005.1/OG0010016.1/OG0010018.1/OG0010025.1/OG0010030.1/OG0010031.1/OG0010032.1/OG0010042.1/OG0010043.1/OG0010287.1/OG0010297.1/OG0010301.1/OG0010340.1/OG0010343.1/OG0010347.1/OG0010370.1/OG0010668.1/OG0010670.1/OG0010686.1/OG0010688.1/OG0010693.1/OG0011077.1/OG0011090.1/OG0011488.1/OG0011506.1/OG0011954.1/OG0012521.1/OG0012544.1/OG0013274.1/OG0016470.1</t>
  </si>
  <si>
    <t>OG0000004.13/OG0000004.3/OG0000004.7/OG0000004.6/OG0000004.17/OG0000004.10/OG0000004.5/OG0000004.9/OG0000004.12/OG0000004.2/OG0000004.4/OG0000004.19/OG0000004.1/OG0000004.18/OG0000004.11/OG0000004.14/OG0000004.15/OG0000004.8/OG0000004.16/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0000015.9/OG0000015.11/OG0000015.13/OG0000015.6/OG0000015.3/OG0000015.7/OG0000015.4/OG0000015.5/OG0000015.8/OG0000015.14/OG0000015.1/OG0000015.2/OG0000015.12/OG0000015.10/OG0000018.12/OG0000018.1/OG0000018.7/OG0000018.6/OG0000018.11/OG0000018.4/OG0000018.10/OG0000018.9/OG0000018.3/OG0000018.14/OG0000018.8/OG0000018.13/OG0000018.15/OG0000018.2/OG0000018.5/OG0000028.8/OG0000028.1/OG0000028.5/OG0000028.3/OG0000028.6/OG0000028.4/OG0000028.11/OG0000028.7/OG0000028.2/OG0000028.15/OG0000028.17/OG0000028.13/OG0000028.12/OG0000028.9/OG0000028.16/OG0000028.10/OG0000028.14/OG0000030.8/OG0000030.7/OG0000030.12/OG0000030.6/OG0000030.1/OG0000030.4/OG0000030.9/OG0000030.10/OG0000030.14/OG0000030.2/OG0000030.3/OG0000030.13/OG0000030.5/OG0000030.11/OG0000031.13/OG0000031.5/OG0000031.16/OG0000031.1/OG0000031.4/OG0000031.14/OG0000031.8/OG0000031.9/OG0000031.10/OG0000031.2/OG0000031.6/OG0000031.7/OG0000031.12/OG0000031.15/OG0000031.3/OG0000031.11/OG0000031.17/OG0000032.12/OG0000032.2/OG0000032.8/OG0000032.10/OG0000032.9/OG0000032.7/OG0000032.14/OG0000032.6/OG0000032.5/OG0000032.3/OG0000032.11/OG0000032.1/OG0000032.4/OG0000032.13/OG0000034.10/OG0000034.14/OG0000034.3/OG0000034.12/OG0000034.2/OG0000034.6/OG0000034.8/OG0000034.15/OG0000034.7/OG0000034.1/OG0000034.4/OG0000034.13/OG0000034.5/OG0000034.9/OG0000034.11/OG0000041.8/OG0000041.10/OG0000041.2/OG0000041.11/OG0000041.3/OG0000041.5/OG0000041.9/OG0000041.1/OG0000041.12/OG0000041.7/OG0000041.6/OG0000041.13/OG0000041.4/OG0000041.14/OG0000047.2/OG0000047.3/OG0000047.7/OG0000047.1/OG0000047.4/OG0000047.5/OG0000047.6/OG0000050.7/OG0000050.8/OG0000050.1/OG0000050.6/OG0000050.10/OG0000050.5/OG0000050.11/OG0000050.9/OG0000050.3/OG0000050.2/OG0000050.4/OG0000053.9/OG0000053.10/OG0000053.2/OG0000053.7/OG0000053.12/OG0000053.4/OG0000053.1/OG0000053.6/OG0000053.11/OG0000053.8/OG0000053.5/OG0000053.3/OG0000068.3/OG0000068.5/OG0000068.1/OG0000068.2/OG0000068.9/OG0000068.7/OG0000068.6/OG0000068.8/OG0000068.4/OG0000089.4/OG0000089.8/OG0000089.5/OG0000089.2/OG0000089.6/OG0000089.3/OG0000089.7/OG0000089.1/OG0000102.3/OG0000102.1/OG0000102.2/OG0000102.6/OG0000102.5/OG0000102.4/OG0000102.7/OG0000102.8/OG0000104.6/OG0000104.4/OG0000104.5/OG0000104.2/OG0000104.1/OG0000104.3/OG0000114.2/OG0000114.1/OG0000114.3/OG0000114.5/OG0000114.4/OG0000117.3/OG0000117.1/OG0000117.7/OG0000117.6/OG0000117.2/OG0000117.4/OG0000117.5/OG0000118.2/OG0000118.1/OG0000118.3/OG0000118.4/OG0000118.5/OG0000130.5/OG0000130.4/OG0000130.7/OG0000130.6/OG0000130.3/OG0000130.2/OG0000130.1/OG0000131.4/OG0000131.6/OG0000131.2/OG0000131.1/OG0000131.3/OG0000131.5/OG0000131.7/OG0000143.2/OG0000143.3/OG0000143.1/OG0000143.4/OG0000148.3/OG0000148.6/OG0000148.5/OG0000148.2/OG0000148.4/OG0000148.1/OG0000152.3/OG0000152.5/OG0000152.4/OG0000152.1/OG0000152.2/OG0000152.6/OG0000157.5/OG0000157.4/OG0000157.3/OG0000157.1/OG0000157.6/OG0000157.2/OG0000168.1/OG0000168.4/OG0000168.2/OG0000168.3/OG0000168.5/OG0000171.3/OG0000171.1/OG0000171.2/OG0000171.5/OG0000171.4/OG0000175.3/OG0000175.1/OG0000175.2/OG0000175.6/OG0000175.5/OG0000175.4/OG0000180.6/OG0000180.4/OG0000180.3/OG0000180.2/OG0000180.5/OG0000180.1/OG0000184.3/OG0000184.1/OG0000184.4/OG0000184.2/OG0000188.4/OG0000188.3/OG0000188.1/OG0000188.2/OG0000192.1/OG0000192.2/OG0000192.5/OG0000192.4/OG0000192.3/OG0000193.1/OG0000193.2/OG0000193.5/OG0000193.4/OG0000193.3/OG0000196.3/OG0000196.5/OG0000196.4/OG0000196.1/OG0000196.2/OG0000200.4/OG0000200.5/OG0000200.2/OG0000200.6/OG0000200.3/OG0000200.1/OG0000203.1/OG0000203.3/OG0000203.5/OG0000203.2/OG0000203.4/OG0000205.5/OG0000205.2/OG0000205.7/OG0000205.3/OG0000205.1/OG0000205.4/OG0000205.6/OG0000208.2/OG0000208.1/OG0000208.4/OG0000208.3/OG0000214.1/OG0000214.3/OG0000214.4/OG0000214.2/OG0000214.5/OG0000219.5/OG0000219.1/OG0000219.4/OG0000219.3/OG0000219.2/OG0000224.5/OG0000224.3/OG0000224.4/OG0000224.2/OG0000224.1/OG0000224.6/OG0000229.4/OG0000229.5/OG0000229.3/OG0000229.1/OG0000229.2/OG0000247.4/OG0000247.5/OG0000247.1/OG0000247.3/OG0000247.2/OG0000257.3/OG0000257.1/OG0000257.2/OG0000259.2/OG0000259.4/OG0000259.1/OG0000259.6/OG0000259.3/OG0000259.5/OG0000264.2/OG0000264.1/OG0000264.4/OG0000264.3/OG0000269.4/OG0000269.2/OG0000269.3/OG0000269.1/OG0000270.2/OG0000270.5/OG0000270.4/OG0000270.3/OG0000270.1/OG0000272.4/OG0000272.1/OG0000272.2/OG0000272.5/OG0000272.3/OG0000273.1/OG0000273.5/OG0000273.4/OG0000273.2/OG0000273.3/OG0000278.4/OG0000278.2/OG0000278.1/OG0000278.3/OG0000278.5/OG0000283.4/OG0000283.3/OG0000283.1/OG0000283.2/OG0000288.5/OG0000288.1/OG0000288.4/OG0000288.2/OG0000288.3/OG0000304.2/OG0000304.1/OG0000304.3/OG0000311.2/OG0000311.3/OG0000311.1/OG0000311.4/OG0000312.1/OG0000313.1/OG0000313.5/OG0000313.4/OG0000313.3/OG0000313.2/OG0000321.4/OG0000321.2/OG0000321.1/OG0000321.3/OG0000322.1/OG0000322.2/OG0000322.4/OG0000322.3/OG0000326.2/OG0000326.1/OG0000326.4/OG0000326.3/OG0000331.1/OG0000331.3/OG0000331.2/OG0000331.4/OG0000332.3/OG0000332.2/OG0000332.1/OG0000334.3/OG0000334.1/OG0000334.4/OG0000334.2/OG0000339.3/OG0000339.2/OG0000339.4/OG0000339.1/OG0000350.1/OG0000350.4/OG0000350.3/OG0000350.2/OG0000351.4/OG0000351.3/OG0000351.1/OG0000351.2/OG0000354.3/OG0000354.2/OG0000354.1/OG0000356.4/OG0000356.1/OG0000356.2/OG0000356.3/OG0000357.1/OG0000357.3/OG0000357.2/OG0000357.4/OG0000359.1/OG0000359.4/OG0000359.3/OG0000359.2/OG0000363.4/OG0000363.1/OG0000363.2/OG0000363.3/OG0000368.2/OG0000368.3/OG0000368.1/OG0000369.3/OG0000369.1/OG0000369.4/OG0000369.2/OG0000375.4/OG0000375.3/OG0000375.2/OG0000375.1/OG0000376.3/OG0000376.4/OG0000376.2/OG0000376.1/OG0000383.2/OG0000383.3/OG0000383.1/OG0000385.3/OG0000385.1/OG0000385.2/OG0000386.3/OG0000386.1/OG0000386.4/OG0000386.2/OG0000391.4/OG0000391.3/OG0000391.1/OG0000391.2/OG0000393.2/OG0000393.3/OG0000393.1/OG0000395.1/OG0000395.2/OG0000395.3/OG0000398.2/OG0000398.1/OG0000398.3/OG0000402.2/OG0000402.3/OG0000402.1/OG0000404.1/OG0000404.2/OG0000404.3/OG0000404.4/OG0000405.2/OG0000405.3/OG0000405.1/OG0000416.1/OG0000416.4/OG0000416.2/OG0000416.3/OG0000418.4/OG0000418.3/OG0000418.2/OG0000418.1/OG0000419.4/OG0000419.3/OG0000419.2/OG0000419.1/OG0000424.2/OG0000424.1/OG0000427.2/OG0000427.3/OG0000427.1/OG0000430.3/OG0000430.2/OG0000430.1/OG0000433.3/OG0000433.2/OG0000433.1/OG0000436.3/OG0000436.1/OG0000436.2/OG0000449.3/OG0000449.1/OG0000449.2/OG0000474.3/OG0000474.4/OG0000474.2/OG0000474.5/OG0000474.1/OG0000475.2/OG0000475.3/OG0000475.1/OG0000480.3/OG0000480.1/OG0000480.2/OG0000484.2/OG0000484.1/OG0000484.3/OG0000485.1/OG0000485.3/OG0000485.2/OG0000507.1/OG0000507.2/OG0000520.2/OG0000520.3/OG0000520.1/OG0000521.2/OG0000521.1/OG0000521.3/OG0000523.2/OG0000523.3/OG0000523.1/OG0000525.3/OG0000525.1/OG0000525.2/OG0000526.3/OG0000526.2/OG0000526.1/OG0000537.3/OG0000537.1/OG0000537.2/OG0000539.2/OG0000539.1/OG0000539.3/OG0000540.3/OG0000540.4/OG0000540.2/OG0000540.1/OG0000541.1/OG0000541.2/OG0000541.3/OG0000544.3/OG0000544.1/OG0000544.2/OG0000548.2/OG0000548.1/OG0000548.3/OG0000551.3/OG0000551.2/OG0000551.1/OG0000552.1/OG0000552.2/OG0000559.3/OG0000559.2/OG0000559.1/OG0000567.1/OG0000567.3/OG0000567.2/OG0000571.3/OG0000571.1/OG0000571.2/OG0000573.1/OG0000573.2/OG0000585.1/OG0000585.2/OG0000590.2/OG0000590.1/OG0000590.3/OG0000591.1/OG0000591.2/OG0000591.3/OG0000608.1/OG0000608.2/OG0000617.1/OG0000617.2/OG0000617.3/OG0000621.3/OG0000621.4/OG0000621.1/OG0000621.2/OG0000623.1/OG0000623.2/OG0000634.3/OG0000634.1/OG0000634.2/OG0000635.1/OG0000635.2/OG0000653.2/OG0000653.1/OG0000653.3/OG0000654.2/OG0000654.3/OG0000654.1/OG0000655.1/OG0000655.2/OG0000657.2/OG0000657.3/OG0000657.1/OG0000666.3/OG0000666.2/OG0000666.1/OG0000667.1/OG0000667.3/OG0000667.2/OG0000674.2/OG0000674.3/OG0000674.1/OG0000690.2/OG0000690.1/OG0000697.2/OG0000697.1/OG0000704.2/OG0000704.1/OG0000704.3/OG0000709.3/OG0000709.1/OG0000709.2/OG0000735.2/OG0000735.1/OG0000737.1/OG0000737.3/OG0000737.2/OG0000742.1/OG0000768.1/OG0000768.2/OG0000769.2/OG0000769.1/OG0000772.1/OG0000772.2/OG0000784.1/OG0000784.2/OG0000788.1/OG0000788.2/OG0000789.1/OG0000789.2/OG0000794.1/OG0000794.2/OG0000795.1/OG0000795.2/OG0000809.3/OG0000809.1/OG0000809.2/OG0000811.2/OG0000811.3/OG0000811.1/OG0000815.1/OG0000815.2/OG0000829.1/OG0000829.3/OG0000829.2/OG0000852.2/OG0000852.1/OG0000854.1/OG0000854.2/OG0000856.1/OG0000856.2/OG0000862.2/OG0000862.1/OG0000863.1/OG0000863.2/OG0000868.2/OG0000868.1/OG0000868.3/OG0000869.1/OG0000869.2/OG0000876.1/OG0000876.2/OG0000882.3/OG0000882.2/OG0000882.1/OG0000885.3/OG0000885.2/OG0000885.1/OG0000889.2/OG0000889.1/OG0000892.1/OG0000892.2/OG0000894.1/OG0000894.2/OG0000915.1/OG0000915.2/OG0000917.2/OG0000917.1/OG0000918.2/OG0000918.3/OG0000918.1/OG0000921.3/OG0000921.1/OG0000921.2/OG0000923.1/OG0000923.2/OG0000946.2/OG0000946.1/OG0000947.1/OG0000947.2/OG0000950.2/OG0000950.1/OG0000951.1/OG0000951.2/OG0000953.1/OG0000953.2/OG0000964.2/OG0000964.1/OG0000972.1/OG0000972.2/OG0000974.1/OG0000974.2/OG0000995.1/OG0000995.2/OG0001001.1/OG0001001.2/OG0001005.2/OG0001005.1/OG0001007.2/OG0001007.1/OG0001019.1/OG0001019.2/OG0001026.1/OG0001026.2/OG0001031.1/OG0001031.2/OG0001045.2/OG0001045.1/OG0001049.2/OG0001049.1/OG0001052.2/OG0001052.1/OG0001053.1/OG0001053.2/OG0001053.3/OG0001077.2/OG0001077.1/OG0001082.2/OG0001082.1/OG0001084.2/OG0001084.1/OG0001090.1/OG0001090.2/OG0001091.2/OG0001091.1/OG0001111.1/OG0001111.2/OG0001116.2/OG0001116.1/OG0001118.1/OG0001118.2/OG0001145.2/OG0001145.1/OG0001148.2/OG0001148.1/OG0001155.2/OG0001155.1/OG0001163.2/OG0001163.1/OG0001164.2/OG0001164.1/OG0001165.1/OG0001165.2/OG0001166.2/OG0001166.1/OG0001168.2/OG0001168.1/OG0001171.2/OG0001171.1/OG0001173.2/OG0001173.1/OG0001174.1/OG0001174.2/OG0001198.2/OG0001198.3/OG0001198.1/OG0001203.2/OG0001203.1/OG0001208.1/OG0001208.2/OG0001209.1/OG0001209.2/OG0001210.2/OG0001210.1/OG0001218.2/OG0001218.1/OG0001225.2/OG0001225.1/OG0001226.1/OG0001226.2/OG0001227.2/OG0001227.1/OG0001248.1/OG0001248.2/OG0001254.2/OG0001254.1/OG0001256.1/OG0001256.2/OG0001257.1/OG0001257.2/OG0001259.2/OG0001259.1/OG0001261.1/OG0001261.2/OG0001262.2/OG0001262.1/OG0001263.1/OG0001263.2/OG0001264.2/OG0001264.1/OG0001266.2/OG0001266.1/OG0001267.2/OG0001267.1/OG0001269.2/OG0001269.1/OG0001271.2/OG0001271.1/OG0001275.2/OG0001275.1/OG0001303.2/OG0001303.1/OG0001305.2/OG0001305.1/OG0001310.1/OG0001315.2/OG0001315.1/OG0001321.1/OG0001321.2/OG0001341.1/OG0001341.2/OG0001353.2/OG0001353.1/OG0001354.2/OG0001354.1/OG0001368.2/OG0001368.1/OG0001374.2/OG0001374.1/OG0001393.1/OG0001393.2/OG0001395.2/OG0001395.1/OG0001404.2/OG0001404.1/OG0001408.1/OG0001408.2/OG0001409.1/OG0001409.2/OG0001410.1/OG0001410.2/OG0001411.1/OG0001415.2/OG0001415.1/OG0001420.1/OG0001436.2/OG0001436.1/OG0001450.1/OG0001450.2/OG0001454.1/OG0001454.2/OG0001457.2/OG0001457.1/OG0001461.1/OG0001461.2/OG0001466.2/OG0001466.1/OG0001469.2/OG0001469.1/OG0001502.2/OG0001502.1/OG0001504.1/OG0001504.2/OG0001507.2/OG0001507.1/OG0001509.2/OG0001509.1/OG0001511.1/OG0001516.1/OG0001516.2/OG0001526.2/OG0001526.1/OG0001542.2/OG0001542.1/OG0001547.1/OG0001547.2/OG0001554.2/OG0001554.1/OG0001557.1/OG0001557.2/OG0001560.1/OG0001560.2/OG0001566.2/OG0001566.1/OG0001569.1/OG0001580.2/OG0001580.1/OG0001599.1/OG0001599.2/OG0001610.1/OG0001613.2/OG0001613.1/OG0001620.1/OG0001621.2/OG0001621.1/OG0001623.2/OG0001623.1/OG0001629.1/OG0001630.1/OG0001630.2/OG0001631.2/OG0001631.1/OG0001652.1/OG0001652.2/OG0001665.2/OG0001665.1/OG0001671.1/OG0001671.2/OG0001672.2/OG0001672.1/OG0001678.2/OG0001678.1/OG0001682.1/OG0001682.2/OG0001683.2/OG0001683.1/OG0001690.1/OG0001691.2/OG0001691.1/OG0001709.1/OG0001709.2/OG0001710.2/OG0001710.1/OG0001711.2/OG0001711.1/OG0001717.1/OG0001753.1/OG0001753.2/OG0001757.2/OG0001757.1/OG0001764.2/OG0001764.1/OG0001768.1/OG0001769.2/OG0001769.1/OG0001771.1/OG0001771.2/OG0001772.2/OG0001772.1/OG0001780.1/OG0001780.2/OG0001781.2/OG0001781.1/OG0001782.1/OG0001782.2/OG0001783.1/OG0001811.2/OG0001811.1/OG0001826.2/OG0001826.1/OG0001827.2/OG0001827.1/OG0001833.1/OG0001834.1/OG0001838.2/OG0001838.1/OG0001848.2/OG0001848.1/OG0001858.1/OG0001865.2/OG0001865.1/OG0001866.2/OG0001866.1/OG0001867.1/OG0001869.2/OG0001869.1/OG0001900.1/OG0001905.1/OG0001905.2/OG0001916.1/OG0001919.2/OG0001919.1/OG0001933.1/OG0001935.1/OG0001944.1/OG0001945.1/OG0001945.2/OG0001965.1/OG0001970.1/OG0001970.2/OG0001976.2/OG0001976.1/OG0001991.1/OG0002009.1/OG0002009.2/OG0002027.1/OG0002027.2/OG0002030.1/OG0002030.2/OG0002031.2/OG0002031.1/OG0002034.1/OG0002036.1/OG0002043.2/OG0002043.1/OG0002047.1/OG0002047.2/OG0002048.1/OG0002048.2/OG0002057.2/OG0002057.1/OG0002064.2/OG0002064.1/OG0002065.2/OG0002065.1/OG0002068.1/OG0002069.1/OG0002072.2/OG0002072.1/OG0002077.2/OG0002077.1/OG0002079.1/OG0002104.1/OG0002112.1/OG0002115.1/OG0002115.2/OG0002123.1/OG0002123.2/OG0002124.1/OG0002127.1/OG0002127.2/OG0002134.1/OG0002141.1/OG0002142.1/OG0002142.2/OG0002144.1/OG0002144.2/OG0002149.2/OG0002149.1/OG0002150.2/OG0002150.1/OG0002153.1/OG0002166.2/OG0002166.1/OG0002170.1/OG0002178.1/OG0002178.2/OG0002208.1/OG0002208.2/OG0002221.1/OG0002228.1/OG0002242.2/OG0002242.1/OG0002243.1/OG0002243.2/OG0002244.2/OG0002244.1/OG0002246.1/OG0002265.1/OG0002265.2/OG0002268.1/OG0002276.1/OG0002277.2/OG0002277.1/OG0002281.1/OG0002281.2/OG0002284.1/OG0002285.1/OG0002291.1/OG0002296.1/OG0002297.1/OG0002299.1/OG0002340.1/OG0002340.2/OG0002342.1/OG0002342.2/OG0002349.1/OG0002349.2/OG0002351.1/OG0002359.1/OG0002361.2/OG0002361.1/OG0002363.1/OG0002366.1/OG0002366.2/OG0002369.1/OG0002371.2/OG0002371.1/OG0002374.1/OG0002376.1/OG0002381.2/OG0002381.1/OG0002383.1/OG0002392.1/OG0002396.1/OG0002397.1/OG0002404.1/OG0002404.2/OG0002445.1/OG0002447.1/OG0002447.2/OG0002451.1/OG0002451.2/OG0002452.1/OG0002452.2/OG0002462.1/OG0002462.2/OG0002471.1/OG0002472.1/OG0002481.1/OG0002485.2/OG0002485.1/OG0002486.1/OG0002486.2/OG0002487.1/OG0002492.1/OG0002495.1/OG0002515.1/OG0002553.1/OG0002578.1/OG0002585.1/OG0002594.2/OG0002594.1/OG0002605.1/OG0002605.2/OG0002607.1/OG0002610.1/OG0002610.2/OG0002612.2/OG0002612.1/OG0002614.1/OG0002620.1/OG0002625.1/OG0002630.1/OG0002630.2/OG0002638.1/OG0002642.1/OG0002642.2/OG0002643.1/OG0002649.1/OG0002663.1/OG0002667.1/OG0002718.1/OG0002719.1/OG0002741.1/OG0002759.1/OG0002765.2/OG0002765.1/OG0002772.1/OG0002773.1/OG0002780.1/OG0002783.1/OG0002783.2/OG0002786.1/OG0002787.1/OG0002801.1/OG0002807.1/OG0002809.2/OG0002809.1/OG0002815.1/OG0002856.1/OG0002856.2/OG0002870.1/OG0002876.1/OG0002886.1/OG0002886.2/OG0002888.1/OG0002896.1/OG0002920.1/OG0002923.1/OG0002924.1/OG0002943.2/OG0002943.1/OG0002945.2/OG0002945.1/OG0002957.1/OG0002959.1/OG0002963.1/OG0003013.1/OG0003013.2/OG0003026.1/OG0003051.1/OG0003058.1/OG0003061.1/OG0003076.1/OG0003088.1/OG0003090.1/OG0003105.1/OG0003109.1/OG0003113.1/OG0003114.1/OG0003132.1/OG0003137.1/OG0003144.1/OG0003145.1/OG0003202.1/OG0003204.1/OG0003210.1/OG0003217.1/OG0003221.1/OG0003233.1/OG0003243.1/OG0003262.1/OG0003272.1/OG0003273.1/OG0003274.1/OG0003275.1/OG0003275.2/OG0003283.1/OG0003289.1/OG0003291.1/OG0003295.1/OG0003296.1/OG0003297.2/OG0003297.1/OG0003301.2/OG0003301.1/OG0003306.1/OG0003312.1/OG0003312.2/OG0003389.1/OG0003400.1/OG0003413.1/OG0003422.1/OG0003423.1/OG0003444.1/OG0003448.1/OG0003453.1/OG0003461.1/OG0003464.1/OG0003469.1/OG0003475.1/OG0003479.1/OG0003481.1/OG0003485.1/OG0003489.1/OG0003491.1/OG0003497.1/OG0003505.1/OG0003505.2/OG0003506.1/OG0003513.1/OG0003529.1/OG0003543.1/OG0003545.1/OG0003548.1/OG0003561.1/OG0003572.1/OG0003573.1/OG0003579.1/OG0003580.1/OG0003581.1/OG0003584.1/OG0003591.1/OG0003647.1/OG0003648.1/OG0003650.1/OG0003650.2/OG0003663.1/OG0003675.1/OG0003683.1/OG0003687.1/OG0003691.1/OG0003698.1/OG0003702.1/OG0003709.1/OG0003715.1/OG0003730.1/OG0003732.1/OG0003742.1/OG0003743.1/OG0003743.2/OG0003758.1/OG0003759.1/OG0003759.2/OG0003764.1/OG0003769.1/OG0003772.1/OG0003780.1/OG0003782.1/OG0003785.2/OG0003785.1/OG0003786.1/OG0003786.2/OG0003804.1/OG0003807.1/OG0003808.1/OG0003813.1/OG0003821.1/OG0003822.1/OG0003826.1/OG0003831.1/OG0003837.1/OG0003844.1/OG0003845.1/OG0003846.1/OG0003853.2/OG0003853.1/OG0003945.1/OG0003968.1/OG0003973.1/OG0003992.1/OG0003993.1/OG0003994.1/OG0004003.1/OG0004007.1/OG0004008.1/OG0004024.1/OG0004026.1/OG0004029.1/OG0004032.1/OG0004066.1/OG0004067.1/OG0004072.1/OG0004073.1/OG0004103.1/OG0004107.1/OG0004116.1/OG0004135.1/OG0004138.1/OG0004144.1/OG0004146.1/OG0004152.1/OG0004154.1/OG0004155.1/OG0004156.1/OG0004162.1/OG0004163.2/OG0004163.1/OG0004205.2/OG0004205.1/OG0004212.2/OG0004212.1/OG0004236.1/OG0004263.1/OG0004265.1/OG0004273.1/OG0004283.1/OG0004292.1/OG0004294.1/OG0004301.1/OG0004309.1/OG0004313.1/OG0004316.1/OG0004318.1/OG0004322.1/OG0004324.1/OG0004332.1/OG0004336.1/OG0004361.1/OG0004363.1/OG0004368.1/OG0004397.1/OG0004411.1/OG0004427.1/OG0004440.1/OG0004448.1/OG0004450.1/OG0004470.1/OG0004538.1/OG0004568.1/OG0004592.1/OG0004595.1/OG0004599.1/OG0004602.1/OG0004614.1/OG0004620.1/OG0004621.1/OG0004628.1/OG0004649.1/OG0004662.1/OG0004664.1/OG0004667.1/OG0004669.1/OG0004682.1/OG0004703.1/OG0004704.1/OG0004718.1/OG0004720.1/OG0004728.1/OG0004740.1/OG0004752.1/OG0004763.1/OG0004766.1/OG0004771.1/OG0004786.1/OG0004787.1/OG0004930.1/OG0004934.1/OG0004935.1/OG0004948.1/OG0004955.1/OG0004960.1/OG0004980.1/OG0005008.1/OG0005017.1/OG0005020.1/OG0005043.1/OG0005065.1/OG0005072.1/OG0005077.1/OG0005078.1/OG0005095.1/OG0005100.1/OG0005116.1/OG0005123.1/OG0005126.1/OG0005135.1/OG0005137.1/OG0005140.1/OG0005142.1/OG0005161.1/OG0005169.1/OG0005177.1/OG0005237.1/OG0005270.1/OG0005272.1/OG0005286.1/OG0005300.1/OG0005336.1/OG0005347.1/OG0005359.1/OG0005368.1/OG0005387.1/OG0005391.1/OG0005392.1/OG0005394.1/OG0005417.1/OG0005436.1/OG0005446.1/OG0005463.1/OG0005482.1/OG0005486.1/OG0005520.1/OG0005539.1/OG0005549.1/OG0005559.1/OG0005569.1/OG0005701.1/OG0005704.1/OG0005713.1/OG0005750.1/OG0005757.1/OG0005758.1/OG0005774.1/OG0005786.1/OG0005791.1/OG0005795.1/OG0005811.1/OG0005818.1/OG0005850.1/OG0005870.1/OG0005871.1/OG0005887.1/OG0005899.1/OG0005917.1/OG0005949.1/OG0005968.1/OG0005980.1/OG0005984.1/OG0005985.1/OG0005993.1/OG0005998.1/OG0006014.1/OG0006024.1/OG0006037.1/OG0006145.1/OG0006146.1/OG0006181.1/OG0006217.1/OG0006248.1/OG0006250.1/OG0006256.1/OG0006258.1/OG0006279.1/OG0006280.1/OG0006288.1/OG0006297.1/OG0006306.1/OG0006309.1/OG0006310.1/OG0006320.1/OG0006329.1/OG0006335.1/OG0006337.1/OG0006340.1/OG0006342.1/OG0006344.1/OG0006370.1/OG0006400.1/OG0006413.1/OG0006419.1/OG0006425.1/OG0006659.1/OG0006662.1/OG0006674.1/OG0006679.1/OG0006696.1/OG0006710.1/OG0006717.1/OG0006721.1/OG0006728.1/OG0006819.1/OG0006832.1/OG0006877.1/OG0006891.1/OG0006896.1/OG0006914.1/OG0006918.1/OG0006927.1/OG0006937.1/OG0006958.1/OG0007089.1/OG0007122.1/OG0007130.1/OG0007142.1/OG0007145.1/OG0007152.1/OG0007209.1/OG0007237.1/OG0007291.1/OG0007338.1/OG0007342.1/OG0007353.1/OG0007370.1/OG0007380.1/OG0007393.1/OG0007401.1/OG0007405.1/OG0007423.1/OG0007549.1/OG0007581.1/OG0007601.1/OG0007634.1/OG0007739.1/OG0007758.1/OG0007764.1/OG0007777.1/OG0007783.1/OG0007787.1/OG0007815.1/OG0008081.1/OG0008114.1/OG0008119.1/OG0008121.1/OG0008124.1/OG0008155.1/OG0008226.1/OG0008336.1/OG0008363.1/OG0008451.1/OG0008482.1/OG0008495.1/OG0008747.1/OG0008754.1/OG0008831.1/OG0009016.1/OG0009034.1/OG0009644.1/OG0010324.1</t>
  </si>
  <si>
    <t>OG0000055.1/OG0000055.14/OG0000055.7/OG0000055.10/OG0000055.3/OG0000055.12/OG0000055.6/OG0000055.4/OG0000055.13/OG0000055.8/OG0000055.9/OG0000055.2/OG0000055.5/OG0000055.11/OG0000123.2/OG0000123.3/OG0000123.5/OG0000123.6/OG0000123.4/OG0000123.7/OG0000123.1/OG0000167.4/OG0000167.9/OG0000167.8/OG0000167.2/OG0000167.3/OG0000167.6/OG0000167.5/OG0000167.7/OG0000167.1/OG0000258.1/OG0000258.4/OG0000258.2/OG0000258.3/OG0000266.6/OG0000266.3/OG0000266.5/OG0000266.1/OG0000266.2/OG0000266.4/OG0000275.3/OG0000275.2/OG0000275.4/OG0000275.1/OG0000286.3/OG0000286.6/OG0000286.7/OG0000286.1/OG0000286.4/OG0000286.2/OG0000286.5/OG0000411.1/OG0000411.2/OG0000493.2/OG0000493.3/OG0000493.1/OG0000679.2/OG0000679.1/OG0000705.3/OG0000705.2/OG0000705.1/OG0000842.5/OG0000842.6/OG0000842.4/OG0000842.2/OG0000842.1/OG0000842.3/OG0000891.2/OG0000891.1/OG0000891.3/OG0000956.2/OG0000956.1/OG0000956.3/OG0001280.1/OG0001301.3/OG0001301.2/OG0001301.1/OG0001373.1/OG0001573.1/OG0001626.1/OG0001626.2/OG0001696.1/OG0001696.2/OG0001767.1/OG0001836.1/OG0001836.2/OG0001847.1/OG0001873.1/OG0001984.1/OG0002080.1/OG0002088.2/OG0002088.1/OG0002088.3/OG0002233.2/OG0002233.1/OG0002256.1/OG0002306.2/OG0002306.1/OG0002681.2/OG0002681.1/OG0002681.3/OG0002724.1/OG0002817.2/OG0002817.1/OG0002830.1/OG0002893.2/OG0002893.1/OG0002905.1/OG0002922.1/OG0002973.1/OG0003045.1/OG0003064.1/OG0003127.1/OG0003167.1/OG0003207.1/OG0003211.1/OG0003313.2/OG0003313.1/OG0003315.1/OG0003315.2/OG0003828.1/OG0003960.1/OG0003967.1/OG0004037.1/OG0004078.1/OG0004078.2/OG0004161.1/OG0004169.1/OG0004352.1/OG0004360.1/OG0004406.1/OG0004492.1/OG0004500.1/OG0004503.2/OG0004503.1/OG0004585.1/OG0004635.1/OG0005069.1/OG0005185.1/OG0005261.1/OG0005425.1/OG0005474.1/OG0005562.1/OG0005609.1/OG0005947.1/OG0006332.1/OG0006358.1/OG0006682.1/OG0006725.1/OG0006825.1/OG0007247.1/OG0007286.1/OG0007345.1/OG0007366.1/OG0007459.1/OG0007609.1/OG0007856.1/OG0007888.1/OG0007896.2/OG0007896.1/OG0007896.3/OG0008086.1/OG0008091.1/OG0008096.1/OG0008164.1/OG0008203.1/OG0008346.1/OG0008466.1/OG0008516.1/OG0008624.1/OG0009064.1/OG0009151.1/OG0009366.2/OG0009366.1/OG0009425.1/OG0009431.1/OG0009432.1/OG0009721.1/OG0009957.1/OG0010076.1/OG0010101.1/OG0010336.1/OG0011140.1/OG0011181.1/OG0011626.1/OG0011626.2/OG0012650.1/OG0013361.1/OG0013406.1/OG0014164.1/OG0014264.1/OG0015414.1/OG0017213.1</t>
  </si>
  <si>
    <t>OG0000198.3/OG0000198.5/OG0000198.4/OG0000198.2/OG0000198.1/OG0000479.2/OG0000479.1/OG0000506.3/OG0000506.2/OG0000506.1/OG0000622.1/OG0000808.1/OG0000913.1/OG0000913.3/OG0000913.2/OG0000939.1/OG0000939.2/OG0000977.1/OG0001046.2/OG0001046.1/OG0001345.3/OG0001345.2/OG0001345.1/OG0001361.1/OG0001361.2/OG0001362.2/OG0001362.1/OG0001609.1/OG0001699.1/OG0001766.1/OG0001790.2/OG0001790.1/OG0001822.1/OG0001822.2/OG0001950.1/OG0001966.2/OG0001966.1/OG0002046.1/OG0002132.2/OG0002132.1/OG0002145.1/OG0002168.1/OG0002169.2/OG0002169.1/OG0002247.1/OG0002250.2/OG0002250.1/OG0002264.1/OG0002410.1/OG0002444.1/OG0002480.1/OG0002616.1/OG0002652.1/OG0002653.1/OG0002708.1/OG0002913.1/OG0002933.1/OG0002966.1/OG0003077.2/OG0003077.1/OG0003125.1/OG0003244.2/OG0003244.1/OG0003294.1/OG0003294.2/OG0003432.2/OG0003432.1/OG0003512.1/OG0003542.1/OG0003563.1/OG0003578.1/OG0003645.1/OG0003674.1/OG0003735.1/OG0003832.1/OG0003996.2/OG0003996.1/OG0003998.1/OG0004034.1/OG0004052.1/OG0004063.1/OG0004082.1/OG0004086.1/OG0004096.1/OG0004372.1/OG0004410.1/OG0004541.2/OG0004541.1/OG0004615.1/OG0004681.1/OG0004685.1/OG0004702.1/OG0004713.1/OG0004905.1/OG0004941.1/OG0005026.1/OG0005093.1/OG0005242.1/OG0005349.1/OG0005456.1/OG0005481.1/OG0005534.1/OG0005573.1/OG0005787.1/OG0005846.1/OG0005895.1/OG0005935.1/OG0006040.1/OG0006227.1/OG0006265.1/OG0006414.1/OG0006466.1/OG0006595.1/OG0006625.1/OG0006628.1/OG0006660.1/OG0006661.1/OG0006691.1/OG0006827.1/OG0006835.1/OG0006949.1/OG0007056.1/OG0007101.1/OG0007123.1/OG0007151.1/OG0007158.1/OG0007203.1/OG0007357.1/OG0007376.1/OG0007597.1/OG0007664.1/OG0007671.1/OG0007684.1/OG0007689.1/OG0007707.1/OG0007771.1/OG0008022.1/OG0008024.1/OG0008075.1/OG0008205.1/OG0008441.1/OG0008448.1/OG0008486.1/OG0008488.1/OG0008503.1/OG0008557.1/OG0008775.1/OG0008827.1/OG0009010.1/OG0009024.1/OG0009027.1/OG0009059.1/OG0009096.1/OG0009110.1/OG0009114.1/OG0009359.1/OG0009628.1/OG0009640.1/OG0009688.1/OG0010004.1/OG0010021.1/OG0011516.1/OG0012576.1/OG0013274.1</t>
  </si>
  <si>
    <t>OG0001104.2/OG0001104.1/OG0001177.1/OG0001311.1/OG0001311.2/OG0001468.1/OG0001468.2/OG0002353.1/OG0002653.1/OG0002966.1/OG0003077.2/OG0003077.1/OG0003668.1/OG0003797.1/OG0003850.1/OG0004030.1/OG0004082.1/OG0004148.1/OG0004157.1/OG0004390.1/OG0004420.1/OG0004438.1/OG0004739.1/OG0004941.1/OG0005079.1/OG0005122.1/OG0005427.1/OG0005441.1/OG0005499.1/OG0005729.1/OG0005749.1/OG0005842.1/OG0005889.1/OG0006022.1/OG0006046.1/OG0006230.1/OG0006232.1/OG0006243.1/OG0006396.1/OG0006466.1/OG0006471.1/OG0006482.1/OG0006492.1/OG0006653.1/OG0006691.1/OG0006772.1/OG0006787.1/OG0006949.1/OG0006950.1/OG0007185.1/OG0007236.1/OG0007244.1/OG0007253.1/OG0007296.1/OG0007302.1/OG0007350.1/OG0007398.1/OG0007557.1/OG0007580.1/OG0007585.1/OG0007586.1/OG0007614.1/OG0007642.1/OG0007681.1/OG0007747.1/OG0007751.1/OG0007765.1/OG0007802.1/OG0007978.1/OG0008022.1/OG0008066.1/OG0008112.1/OG0008129.1/OG0008180.1/OG0008389.1/OG0008414.1/OG0008479.1/OG0008526.1/OG0008530.1/OG0008716.1/OG0008751.1/OG0008790.1/OG0009022.1/OG0009027.1/OG0009031.1/OG0009379.1/OG0009972.1/OG0010004.1/OG0010026.1/OG0010366.1/OG0013241.1</t>
  </si>
  <si>
    <t>OG0000123.2/OG0000123.3/OG0000123.5/OG0000123.6/OG0000123.4/OG0000123.7/OG0000123.1/OG0000512.1/OG0000512.8/OG0000512.3/OG0000512.7/OG0000512.9/OG0000512.5/OG0000512.6/OG0000512.4/OG0000512.2/OG0001280.1/OG0001576.2/OG0001576.1/OG0001626.1/OG0001626.2/OG0002231.1/OG0002231.2/OG0002593.1/OG0002813.1/OG0003064.1/OG0003474.1/OG0003568.2/OG0003568.1/OG0003576.1/OG0004078.1/OG0004078.2/OG0004117.2/OG0004117.1/OG0004122.1/OG0004302.1/OG0004403.1/OG0004687.1/OG0004687.2/OG0005046.2/OG0005046.1/OG0005301.1/OG0005390.1/OG0005439.1/OG0005562.1/OG0005609.1/OG0005927.1/OG0006039.1/OG0006049.1/OG0006500.1/OG0006682.1/OG0006834.1/OG0006964.1/OG0006989.1/OG0007382.1/OG0007416.1/OG0007443.1/OG0007856.1/OG0008042.1/OG0008059.1/OG0008091.1/OG0008123.1/OG0008497.1/OG0008506.1/OG0008763.1/OG0009157.1/OG0009426.1/OG0009736.1/OG0010762.1/OG0011087.1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</si>
  <si>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0000018.12/OG0000018.1/OG0000018.7/OG0000018.6/OG0000018.11/OG0000018.4/OG0000018.10/OG0000018.9/OG0000018.3/OG0000018.14/OG0000018.8/OG0000018.13/OG0000018.15/OG0000018.2/OG0000018.5/OG0000034.10/OG0000034.14/OG0000034.3/OG0000034.12/OG0000034.2/OG0000034.6/OG0000034.8/OG0000034.15/OG0000034.7/OG0000034.1/OG0000034.4/OG0000034.13/OG0000034.5/OG0000034.9/OG0000034.11/OG0000053.9/OG0000053.10/OG0000053.2/OG0000053.7/OG0000053.12/OG0000053.4/OG0000053.1/OG0000053.6/OG0000053.11/OG0000053.8/OG0000053.5/OG0000053.3/OG0000054.3/OG0000054.7/OG0000054.6/OG0000054.4/OG0000054.2/OG0000054.1/OG0000054.5/OG0000081.3/OG0000081.9/OG0000081.8/OG0000081.5/OG0000081.4/OG0000081.1/OG0000081.6/OG0000081.7/OG0000081.2/OG0000127.2/OG0000127.3/OG0000127.1/OG0000127.5/OG0000127.4/OG0000127.6/OG0000174.4/OG0000174.7/OG0000174.5/OG0000174.1/OG0000174.2/OG0000174.6/OG0000174.3/OG0000196.3/OG0000196.5/OG0000196.4/OG0000196.1/OG0000196.2/OG0000212.5/OG0000212.1/OG0000212.3/OG0000212.2/OG0000212.4/OG0000224.5/OG0000224.3/OG0000224.4/OG0000224.2/OG0000224.1/OG0000224.6/OG0000229.4/OG0000229.5/OG0000229.3/OG0000229.1/OG0000229.2/OG0000232.4/OG0000232.2/OG0000232.5/OG0000232.1/OG0000232.3/OG0000242.3/OG0000242.5/OG0000242.2/OG0000242.4/OG0000242.1/OG0000264.2/OG0000264.1/OG0000264.4/OG0000264.3/OG0000272.4/OG0000272.1/OG0000272.2/OG0000272.5/OG0000272.3/OG0000293.1/OG0000293.3/OG0000293.4/OG0000293.5/OG0000293.2/OG0000294.3/OG0000294.4/OG0000294.1/OG0000294.5/OG0000294.2/OG0000299.2/OG0000299.4/OG0000299.3/OG0000299.1/OG0000306.4/OG0000306.1/OG0000306.2/OG0000306.3/OG0000313.1/OG0000313.5/OG0000313.4/OG0000313.3/OG0000313.2/OG0000321.4/OG0000321.2/OG0000321.1/OG0000321.3/OG0000328.1/OG0000328.4/OG0000328.3/OG0000328.2/OG0000333.4/OG0000333.2/OG0000333.1/OG0000333.3/OG0000378.3/OG0000378.1/OG0000378.2/OG0000389.2/OG0000389.3/OG0000389.1/OG0000400.4/OG0000400.1/OG0000400.3/OG0000400.2/OG0000418.4/OG0000418.3/OG0000418.2/OG0000418.1/OG0000419.4/OG0000419.3/OG0000419.2/OG0000419.1/OG0000431.2/OG0000431.1/OG0000431.3/OG0000486.3/OG0000486.2/OG0000486.1/OG0000520.2/OG0000520.3/OG0000520.1/OG0000522.1/OG0000522.2/OG0000522.3/OG0000533.2/OG0000533.3/OG0000533.4/OG0000533.1/OG0000573.1/OG0000573.2/OG0000614.3/OG0000614.2/OG0000614.1/OG0000654.2/OG0000654.3/OG0000654.1/OG0000664.1/OG0000664.2/OG0000725.1/OG0000725.2/OG0000769.2/OG0000769.1/OG0000771.3/OG0000771.2/OG0000771.1/OG0000793.1/OG0000793.2/OG0000794.1/OG0000794.2/OG0000829.1/OG0000829.3/OG0000829.2/OG0000864.1/OG0000864.2/OG0000864.3/OG0000866.3/OG0000866.2/OG0000866.1/OG0000934.3/OG0000934.1/OG0000934.2/OG0000972.1/OG0000972.2/OG0001086.1/OG0001086.2/OG0001130.1/OG0001130.2/OG0001149.1/OG0001149.2/OG0001153.2/OG0001153.1/OG0001173.2/OG0001173.1/OG0001199.1/OG0001203.2/OG0001203.1/OG0001229.3/OG0001229.1/OG0001229.2/OG0001318.1/OG0001318.2/OG0001327.2/OG0001327.1/OG0001352.2/OG0001352.1/OG0001356.1/OG0001356.2/OG0001422.1/OG0001422.2/OG0001459.1/OG0001459.2/OG0001528.2/OG0001528.1/OG0001559.2/OG0001559.1/OG0001600.1/OG0001635.1/OG0001649.1/OG0001679.1/OG0001692.2/OG0001692.1/OG0001779.1/OG0001787.1/OG0001787.2/OG0001789.1/OG0001789.2/OG0001826.2/OG0001826.1/OG0001846.1/OG0001846.2/OG0001916.1/OG0001944.1/OG0001949.2/OG0001949.1/OG0001951.1/OG0001951.2/OG0001956.1/OG0002010.2/OG0002010.1/OG0002020.2/OG0002020.1/OG0002042.2/OG0002042.1/OG0002063.1/OG0002063.2/OG0002064.2/OG0002064.1/OG0002077.2/OG0002077.1/OG0002118.1/OG0002121.1/OG0002121.2/OG0002125.1/OG0002133.1/OG0002143.2/OG0002143.1/OG0002152.1/OG0002152.2/OG0002158.2/OG0002158.1/OG0002161.1/OG0002161.2/OG0002205.1/OG0002208.1/OG0002208.2/OG0002235.2/OG0002235.1/OG0002240.2/OG0002240.1/OG0002255.1/OG0002255.2/OG0002291.1/OG0002298.1/OG0002360.1/OG0002360.2/OG0002368.2/OG0002368.1/OG0002370.1/OG0002376.1/OG0002379.1/OG0002379.2/OG0002380.1/OG0002398.1/OG0002459.1/OG0002499.1/OG0002499.2/OG0002505.2/OG0002505.1/OG0002514.1/OG0002514.2/OG0002569.1/OG0002578.1/OG0002603.1/OG0002618.2/OG0002618.1/OG0002620.1/OG0002656.1/OG0002659.1/OG0002667.1/OG0002717.1/OG0002769.2/OG0002769.1/OG0002770.1/OG0002790.1/OG0002791.2/OG0002791.1/OG0002801.1/OG0002805.1/OG0002806.1/OG0002806.2/OG0002824.1/OG0002824.2/OG0002875.1/OG0002947.2/OG0002947.1/OG0002969.1/OG0003039.1/OG0003044.1/OG0003066.1/OG0003074.2/OG0003074.1/OG0003084.1/OG0003111.1/OG0003112.1/OG0003134.1/OG0003156.1/OG0003163.1/OG0003232.1/OG0003234.2/OG0003234.1/OG0003245.1/OG0003250.1/OG0003260.1/OG0003269.1/OG0003278.1/OG0003280.1/OG0003309.1/OG0003314.1/OG0003344.1/OG0003345.1/OG0003428.1/OG0003463.1/OG0003527.1/OG0003531.1/OG0003545.1/OG0003548.1/OG0003549.1/OG0003560.1/OG0003561.1/OG0003567.1/OG0003573.1/OG0003655.1/OG0003655.2/OG0003663.1/OG0003698.1/OG0003701.1/OG0003709.1/OG0003720.1/OG0003727.1/OG0003734.1/OG0003740.1/OG0003745.1/OG0003781.1/OG0003791.1/OG0003793.1/OG0003813.1/OG0003817.1/OG0003822.1/OG0003848.1/OG0003849.1/OG0003852.1/OG0003856.1/OG0003859.1/OG0003864.1/OG0003866.1/OG0003925.1/OG0003966.1/OG0003984.1/OG0004013.2/OG0004013.1/OG0004028.1/OG0004041.1/OG0004042.1/OG0004056.1/OG0004059.1/OG0004073.1/OG0004077.1/OG0004087.1/OG0004088.1/OG0004092.1/OG0004105.1/OG0004127.1/OG0004149.1/OG0004151.1/OG0004154.1/OG0004158.1/OG0004272.1/OG0004275.1/OG0004284.1/OG0004300.1/OG0004310.1/OG0004326.2/OG0004326.1/OG0004335.1/OG0004341.1/OG0004369.1/OG0004384.1/OG0004394.1/OG0004428.1/OG0004458.1/OG0004471.1/OG0004491.1/OG0004568.1/OG0004575.1/OG0004581.1/OG0004610.1/OG0004613.1/OG0004620.1/OG0004642.1/OG0004673.1/OG0004679.1/OG0004682.1/OG0004693.1/OG0004707.1/OG0004750.1/OG0004754.1/OG0004762.1/OG0004774.1/OG0004813.1/OG0004908.1/OG0004921.1/OG0004928.1/OG0004933.1/OG0004934.1/OG0004943.1/OG0004971.1/OG0004981.1/OG0004992.1/OG0005007.1/OG0005036.1/OG0005050.1/OG0005080.1/OG0005083.1/OG0005107.1/OG0005150.1/OG0005169.1/OG0005267.1/OG0005277.1/OG0005282.1/OG0005327.1/OG0005339.1/OG0005341.1/OG0005343.1/OG0005348.1/OG0005358.1/OG0005362.1/OG0005407.1/OG0005416.1/OG0005431.1/OG0005438.1/OG0005461.1/OG0005475.1/OG0005477.1/OG0005482.1/OG0005483.1/OG0005496.1/OG0005520.1/OG0005541.1/OG0005543.1/OG0005583.1/OG0005584.1/OG0005586.1/OG0005669.1/OG0005698.1/OG0005707.1/OG0005713.1/OG0005721.1/OG0005723.1/OG0005757.1/OG0005763.1/OG0005823.1/OG0005832.1/OG0005837.1/OG0005844.1/OG0005862.1/OG0005868.1/OG0005882.1/OG0005902.1/OG0005923.1/OG0005931.1/OG0005950.1/OG0005965.1/OG0005973.1/OG0005992.1/OG0006011.1/OG0006013.1/OG0006019.1/OG0006024.1/OG0006032.1/OG0006053.1/OG0006056.1/OG0006145.1/OG0006188.1/OG0006191.1/OG0006221.1/OG0006240.1/OG0006269.1/OG0006284.1/OG0006288.1/OG0006293.1/OG0006315.1/OG0006331.1/OG0006341.1/OG0006346.1/OG0006350.1/OG0006362.1/OG0006379.1/OG0006390.1/OG0006413.1/OG0006440.1/OG0006446.1/OG0006452.1/OG0006468.1/OG0006490.1/OG0006513.1/OG0006518.1/OG0006673.1/OG0006678.1/OG0006690.1/OG0006697.1/OG0006699.1/OG0006703.1/OG0006723.1/OG0006744.1/OG0006745.1/OG0006754.1/OG0006810.1/OG0006817.1/OG0006900.1/OG0006927.1/OG0006931.1/OG0006942.1/OG0007073.1/OG0007110.1/OG0007139.1/OG0007145.1/OG0007162.1/OG0007171.1/OG0007198.1/OG0007210.1/OG0007214.1/OG0007215.1/OG0007319.1/OG0007353.1/OG0007359.1/OG0007364.1/OG0007373.1/OG0007410.1/OG0007600.1/OG0007721.1/OG0007722.1/OG0007730.1/OG0007741.1/OG0007794.1/OG0007811.1/OG0007822.1/OG0007830.1/OG0007841.1/OG0007845.1/OG0008012.1/OG0008108.1/OG0008363.1/OG0008395.1/OG0008826.1/OG0009072.1/OG0009325.1/OG0009361.1/OG0009391.1</t>
  </si>
  <si>
    <t>OG0000506.3/OG0000506.2/OG0000506.1/OG0005056.1/OG0006029.1/OG0006661.1/OG0007632.1/OG0011448.1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</si>
  <si>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0000025.1/OG0000025.11/OG0000025.9/OG0000025.8/OG0000025.5/OG0000025.12/OG0000025.3/OG0000025.10/OG0000025.14/OG0000025.13/OG0000025.4/OG0000025.6/OG0000025.2/OG0000025.7/OG0000152.3/OG0000152.5/OG0000152.4/OG0000152.1/OG0000152.2/OG0000152.6/OG0000156.4/OG0000156.5/OG0000156.3/OG0000156.1/OG0000156.2/OG0000156.6/OG0000157.5/OG0000157.4/OG0000157.3/OG0000157.1/OG0000157.6/OG0000157.2/OG0000168.1/OG0000168.4/OG0000168.2/OG0000168.3/OG0000168.5/OG0000171.3/OG0000171.1/OG0000171.2/OG0000171.5/OG0000171.4/OG0000226.1/OG0000226.2/OG0000226.5/OG0000226.4/OG0000226.6/OG0000226.3/OG0000232.4/OG0000232.2/OG0000232.5/OG0000232.1/OG0000232.3/OG0000288.5/OG0000288.1/OG0000288.4/OG0000288.2/OG0000288.3/OG0000292.1/OG0000292.2/OG0000292.3/OG0000337.3/OG0000337.1/OG0000337.2/OG0000393.2/OG0000393.3/OG0000393.1/OG0000474.3/OG0000474.4/OG0000474.2/OG0000474.5/OG0000474.1/OG0000511.1/OG0000563.2/OG0000563.3/OG0000563.1/OG0000832.1/OG0000832.3/OG0000832.2/OG0000940.2/OG0000940.1/OG0001058.1/OG0001058.2/OG0001070.1/OG0001070.2/OG0001144.2/OG0001144.1/OG0001249.1/OG0001343.2/OG0001343.1/OG0001815.2/OG0001815.1/OG0002022.1/OG0002101.1/OG0002101.2/OG0002129.1/OG0002160.1/OG0002390.1/OG0002390.2/OG0002606.1/OG0002606.2/OG0002745.1/OG0002745.2/OG0003323.1/OG0003435.1/OG0003539.1/OG0003786.1/OG0003786.2/OG0003854.1/OG0003992.1/OG0004099.1/OG0004262.1/OG0004339.1/OG0004411.1/OG0004459.1/OG0004459.2/OG0004960.1/OG0005051.1/OG0005320.1/OG0005328.1/OG0005531.1/OG0005920.1/OG0006145.1/OG0006801.1/OG0007395.1/OG0007759.1</t>
  </si>
  <si>
    <t>OG0001000.1/OG0001000.2/OG0002088.2/OG0002088.1/OG0002088.3/OG0002608.2/OG0002608.1/OG0003293.1/OG0003660.1/OG0005125.1/OG0005136.1/OG0005901.2/OG0005901.1/OG0008252.1/OG0008252.2/OG0008895.1/OG0008895.2/OG0011137.1</t>
  </si>
  <si>
    <t>OG0000004.13/OG0000004.3/OG0000004.7/OG0000004.6/OG0000004.17/OG0000004.10/OG0000004.5/OG0000004.9/OG0000004.12/OG0000004.2/OG0000004.4/OG0000004.19/OG0000004.1/OG0000004.18/OG0000004.11/OG0000004.14/OG0000004.15/OG0000004.8/OG0000004.16/OG0000018.12/OG0000018.1/OG0000018.7/OG0000018.6/OG0000018.11/OG0000018.4/OG0000018.10/OG0000018.9/OG0000018.3/OG0000018.14/OG0000018.8/OG0000018.13/OG0000018.15/OG0000018.2/OG0000018.5/OG0000032.12/OG0000032.2/OG0000032.8/OG0000032.10/OG0000032.9/OG0000032.7/OG0000032.14/OG0000032.6/OG0000032.5/OG0000032.3/OG0000032.11/OG0000032.1/OG0000032.4/OG0000032.13/OG0000068.3/OG0000068.5/OG0000068.1/OG0000068.2/OG0000068.9/OG0000068.7/OG0000068.6/OG0000068.8/OG0000068.4/OG0000101.5/OG0000101.1/OG0000101.4/OG0000101.2/OG0000101.7/OG0000101.3/OG0000101.6/OG0000126.3/OG0000126.2/OG0000126.8/OG0000126.6/OG0000126.5/OG0000126.1/OG0000126.4/OG0000126.7/OG0000152.3/OG0000152.5/OG0000152.4/OG0000152.1/OG0000152.2/OG0000152.6/OG0000181.3/OG0000181.5/OG0000181.1/OG0000181.2/OG0000181.4/OG0000273.1/OG0000273.5/OG0000273.4/OG0000273.2/OG0000273.3/OG0000288.5/OG0000288.1/OG0000288.4/OG0000288.2/OG0000288.3/OG0000313.1/OG0000313.5/OG0000313.4/OG0000313.3/OG0000313.2/OG0000317.1/OG0000317.3/OG0000317.4/OG0000317.2/OG0000393.2/OG0000393.3/OG0000393.1/OG0000474.3/OG0000474.4/OG0000474.2/OG0000474.5/OG0000474.1/OG0000492.1/OG0000492.3/OG0000492.2/OG0000592.2/OG0000592.1/OG0000592.3/OG0000670.2/OG0000670.1/OG0000779.2/OG0000779.1/OG0000786.2/OG0000786.1/OG0000974.1/OG0000974.2/OG0001408.1/OG0001408.2/OG0001628.1/OG0001628.2/OG0001682.1/OG0001682.2/OG0001776.1/OG0001905.1/OG0001905.2/OG0001998.1/OG0002012.1/OG0002012.2/OG0002105.1/OG0002105.2/OG0002115.1/OG0002115.2/OG0002261.1/OG0002494.1/OG0002509.2/OG0002509.1/OG0002767.1/OG0002826.1/OG0002826.2/OG0002865.1/OG0003092.1/OG0003107.1/OG0003241.1/OG0003463.1/OG0003581.1/OG0003686.1/OG0003707.1/OG0003714.2/OG0003714.1/OG0004435.1/OG0004888.1/OG0004990.1/OG0005531.1/OG0005742.1/OG0006801.1/OG0008542.1/OG0009016.1/OG0009354.1</t>
  </si>
  <si>
    <t>OG0000506.3/OG0000506.2/OG0000506.1/OG0002073.1/OG0002073.2/OG0002669.1/OG0003805.1/OG0004615.1/OG0005288.1/OG0006454.1/OG0011448.1</t>
  </si>
  <si>
    <t>OG0000055.1/OG0000055.14/OG0000055.7/OG0000055.10/OG0000055.3/OG0000055.12/OG0000055.6/OG0000055.4/OG0000055.13/OG0000055.8/OG0000055.9/OG0000055.2/OG0000055.5/OG0000055.11/OG0001000.1/OG0001000.2/OG0001961.1/OG0002088.2/OG0002088.1/OG0002088.3/OG0002419.1/OG0002419.2/OG0002930.1/OG0004680.1/OG0008199.1/OG0008739.1</t>
  </si>
  <si>
    <t>OG0003313.2/OG0003313.1/OG0006529.1/OG0009996.1</t>
  </si>
  <si>
    <t>OG0004030.1/OG0004157.1/OG0004438.1/OG0007236.1/OG0007557.1</t>
  </si>
  <si>
    <t>OG0000054.3/OG0000054.7/OG0000054.6/OG0000054.4/OG0000054.2/OG0000054.1/OG0000054.5/OG0000501.1/OG0001951.1/OG0001951.2/OG0002128.1/OG0002128.2/OG0002158.2/OG0002158.1/OG0002569.1/OG0002790.1/OG0003074.2/OG0003074.1/OG0003084.1/OG0003111.1/OG0003250.1/OG0003527.1/OG0003531.1/OG0003727.1/OG0003852.1/OG0004335.1/OG0004341.1/OG0004394.1/OG0004471.1/OG0004613.1/OG0004928.1/OG0005080.1/OG0005267.1/OG0005365.1/OG0005461.1/OG0005465.1/OG0005823.1/OG0006379.1/OG0006869.1/OG0006931.1/OG0007128.1/OG0007319.1</t>
  </si>
  <si>
    <t>OG0000038.11/OG0000038.6/OG0000038.9/OG0000038.12/OG0000038.2/OG0000038.8/OG0000038.10/OG0000038.7/OG0000038.1/OG0000038.4/OG0000038.5/OG0000038.3/OG0000074.1/OG0000074.8/OG0000074.3/OG0000074.2/OG0000074.6/OG0000074.5/OG0000074.7/OG0000074.4/OG0000114.2/OG0000114.1/OG0000114.3/OG0000114.5/OG0000114.4/OG0000157.5/OG0000157.4/OG0000157.3/OG0000157.1/OG0000157.6/OG0000157.2/OG0000172.3/OG0000172.4/OG0000172.2/OG0000172.1/OG0000186.3/OG0000186.6/OG0000186.1/OG0000186.4/OG0000186.2/OG0000186.5/OG0000187.6/OG0000187.5/OG0000187.4/OG0000187.3/OG0000187.1/OG0000187.2/OG0000244.3/OG0000244.2/OG0000244.4/OG0000244.1/OG0000283.4/OG0000283.3/OG0000283.1/OG0000283.2/OG0000311.2/OG0000311.3/OG0000311.1/OG0000311.4/OG0000316.4/OG0000316.2/OG0000316.5/OG0000316.1/OG0000316.3/OG0000381.3/OG0000381.4/OG0000381.1/OG0000381.2/OG0000389.2/OG0000389.3/OG0000389.1/OG0000391.4/OG0000391.3/OG0000391.1/OG0000391.2/OG0000433.3/OG0000433.2/OG0000433.1/OG0000437.2/OG0000437.4/OG0000437.1/OG0000437.3/OG0000456.4/OG0000456.2/OG0000456.3/OG0000456.1/OG0000507.1/OG0000507.2/OG0000520.2/OG0000520.3/OG0000520.1/OG0000524.2/OG0000524.1/OG0000524.3/OG0000532.1/OG0000532.3/OG0000532.2/OG0000539.2/OG0000539.1/OG0000539.3/OG0000543.3/OG0000543.2/OG0000543.4/OG0000543.1/OG0000591.1/OG0000591.2/OG0000591.3/OG0000634.3/OG0000634.1/OG0000634.2/OG0000667.1/OG0000667.3/OG0000667.2/OG0000672.2/OG0000672.1/OG0000693.1/OG0000709.3/OG0000709.1/OG0000709.2/OG0000737.1/OG0000737.3/OG0000737.2/OG0000745.2/OG0000745.1/OG0000745.3/OG0000833.2/OG0000833.1/OG0000837.1/OG0000837.2/OG0000840.1/OG0000840.2/OG0000854.1/OG0000854.2/OG0000886.1/OG0000886.3/OG0000886.2/OG0000904.2/OG0000904.3/OG0000904.1/OG0000917.2/OG0000917.1/OG0000950.2/OG0000950.1/OG0000970.1/OG0000970.2/OG0000971.1/OG0000971.2/OG0000971.3/OG0001031.1/OG0001031.2/OG0001032.2/OG0001032.1/OG0001072.2/OG0001072.1/OG0001077.2/OG0001077.1/OG0001155.2/OG0001155.1/OG0001157.2/OG0001157.1/OG0001169.2/OG0001169.1/OG0001174.1/OG0001174.2/OG0001175.2/OG0001175.1/OG0001176.1/OG0001176.2/OG0001203.2/OG0001203.1/OG0001205.1/OG0001205.2/OG0001212.2/OG0001212.1/OG0001241.1/OG0001241.2/OG0001365.2/OG0001365.1/OG0001510.2/OG0001510.1/OG0001552.2/OG0001552.1/OG0001571.3/OG0001571.2/OG0001571.1/OG0001574.2/OG0001574.1/OG0001577.2/OG0001577.1/OG0001613.2/OG0001613.1/OG0001623.2/OG0001623.1/OG0001629.1/OG0001634.2/OG0001634.1/OG0001702.2/OG0001702.1/OG0001707.1/OG0001709.1/OG0001709.2/OG0001710.2/OG0001710.1/OG0001753.1/OG0001753.2/OG0001763.2/OG0001763.1/OG0001780.1/OG0001780.2/OG0001782.1/OG0001782.2/OG0001784.2/OG0001784.1/OG0001793.2/OG0001793.1/OG0001827.2/OG0001827.1/OG0001829.1/OG0001829.2/OG0001856.2/OG0001856.1/OG0001861.2/OG0001861.1/OG0001870.2/OG0001870.1/OG0001934.2/OG0001934.1/OG0001952.1/OG0001952.2/OG0001955.1/OG0001955.2/OG0001957.1/OG0001963.1/OG0001963.2/OG0002003.2/OG0002003.1/OG0002044.1/OG0002044.2/OG0002059.1/OG0002119.2/OG0002119.1/OG0002180.1/OG0002241.1/OG0002241.2/OG0002276.1/OG0002278.2/OG0002278.1/OG0002289.1/OG0002297.1/OG0002341.1/OG0002349.1/OG0002349.2/OG0002371.2/OG0002371.1/OG0002376.1/OG0002377.1/OG0002377.2/OG0002411.1/OG0002472.1/OG0002487.1/OG0002491.1/OG0002496.2/OG0002496.1/OG0002503.1/OG0002505.2/OG0002505.1/OG0002513.1/OG0002578.1/OG0002585.1/OG0002589.1/OG0002589.2/OG0002635.2/OG0002635.1/OG0002638.1/OG0002733.1/OG0002738.1/OG0002738.2/OG0002753.1/OG0002760.1/OG0002772.1/OG0002777.1/OG0002778.2/OG0002778.1/OG0002791.2/OG0002791.1/OG0002856.1/OG0002856.2/OG0002869.1/OG0002876.1/OG0002899.1/OG0002915.1/OG0002916.1/OG0002917.1/OG0003017.1/OG0003034.1/OG0003049.1/OG0003055.1/OG0003091.1/OG0003152.1/OG0003154.1/OG0003157.1/OG0003209.1/OG0003219.1/OG0003227.1/OG0003340.1/OG0003340.2/OG0003345.1/OG0003423.1/OG0003491.1/OG0003506.1/OG0003529.1/OG0003551.1/OG0003663.1/OG0003665.1/OG0003689.1/OG0003706.1/OG0003721.1/OG0003743.1/OG0003743.2/OG0003794.1/OG0003818.1/OG0003922.1/OG0003937.1/OG0003956.1/OG0004066.1/OG0004124.1/OG0004142.1/OG0004151.1/OG0004255.2/OG0004255.1/OG0004276.2/OG0004276.1/OG0004298.1/OG0004347.1/OG0004472.1/OG0004617.1/OG0004672.1/OG0004686.1/OG0004686.2/OG0004748.1/OG0004767.1/OG0004791.1/OG0004804.1/OG0005023.1/OG0005072.1/OG0005099.1/OG0005272.1/OG0005325.1/OG0005336.1/OG0005391.1/OG0005466.1/OG0005491.1/OG0005506.1/OG0005528.1/OG0005565.1/OG0005782.1/OG0005786.1/OG0005840.1/OG0005948.1/OG0005950.1/OG0005970.1/OG0006007.1/OG0006015.1/OG0006178.1/OG0006208.1/OG0006286.1/OG0006306.1/OG0006312.1/OG0006317.1/OG0006415.1/OG0006464.1/OG0006478.1/OG0006641.1/OG0006662.1/OG0006867.1/OG0006875.1/OG0007098.1/OG0007215.1/OG0007245.1/OG0007290.1/OG0007321.1/OG0007399.1/OG0007570.1/OG0007663.1/OG0007701.1/OG0007723.1/OG0007823.1/OG0008190.1/OG0008505.1/OG0008826.1</t>
  </si>
  <si>
    <t>OG0000408.2/OG0000408.1/OG0000408.3/OG0000408.4/OG0000408.5/OG0000913.1/OG0000913.3/OG0000913.2/OG0001345.3/OG0001345.2/OG0001345.1/OG0001851.1/OG0002176.2/OG0002176.1/OG0002440.1/OG0002444.1/OG0002653.1/OG0003300.1/OG0003938.1/OG0004052.1/OG0004401.1/OG0004438.1/OG0004688.1/OG0005295.1/OG0005427.1/OG0005889.1/OG0006299.1/OG0006512.1/OG0006939.1/OG0007414.1/OG0007619.1/OG0007670.1/OG0008034.1/OG0008066.1/OG0008170.1/OG0008527.1/OG0008562.1/OG0009086.1/OG0016297.1</t>
  </si>
  <si>
    <t>OG0001273.3/OG0001273.2/OG0001273.1/OG0001398.1/OG0001758.1/OG0002628.2/OG0002628.1/OG0003229.1/OG0004161.1/OG0004492.1/OG0005046.2/OG0005046.1/OG0005342.1/OG0005342.2/OG0005927.1/OG0006062.1/OG0006082.1/OG0006225.1/OG0007264.1/OG0008091.1/OG0008093.1/OG0008578.1/OG0008598.1/OG0008624.1/OG0009722.1/OG0009736.1/OG0010412.1/OG0010421.1/OG0011195.1</t>
  </si>
  <si>
    <t>Glycolysis / Gluconeogenesis</t>
  </si>
  <si>
    <t>OG0000169.6/OG0000169.4/OG0000169.2/OG0000169.5/OG0000169.3/OG0000169.1/OG0000577.3/OG0000577.2/OG0000577.1/OG0000648.2/OG0000648.1/OG0000726.3/OG0000726.1/OG0000726.2/OG0000807.1/OG0000807.2/OG0000853.2/OG0000853.1/OG0000857.3/OG0000857.2/OG0000857.1/OG0001159.1/OG0001159.2/OG0001246.2/OG0001246.1/OG0001339.2/OG0001339.1/OG0001402.1/OG0001402.2/OG0001455.1/OG0001455.2/OG0001498.2/OG0001498.1/OG0001572.2/OG0001572.1/OG0001660.1/OG0001715.2/OG0001715.1/OG0001832.1/OG0001979.1/OG0002007.1/OG0002007.2/OG0002139.1/OG0002632.1/OG0003476.2/OG0003476.1/OG0004001.1/OG0004256.1/OG0004257.1</t>
  </si>
  <si>
    <t>OG0000407.6/OG0000407.3/OG0000407.1/OG0000407.5/OG0000407.4/OG0000407.2/OG0001636.1/OG0001636.2/OG0001748.2/OG0001748.1/OG0001770.1/OG0001975.1/OG0003696.1/OG0008197.1</t>
  </si>
  <si>
    <t>OG0000849.2/OG0000849.1/OG0007170.1/OG0008604.1</t>
  </si>
  <si>
    <t>Citrate cycle (TCA cycle)</t>
  </si>
  <si>
    <t>OG0000916.2/OG0000916.1/OG0000916.3/OG0001159.1/OG0001159.2/OG0001308.1/OG0001316.2/OG0001316.1/OG0001437.1/OG0001437.2/OG0001513.2/OG0001513.1/OG0001608.2/OG0001608.1/OG0001666.2/OG0001666.1/OG0001703.1/OG0001747.1/OG0001747.2/OG0001954.1/OG0002062.2/OG0002062.1/OG0002139.1/OG0002467.1/OG0002590.1/OG0002632.1/OG0003302.1/OG0005085.1/OG0006508.1</t>
  </si>
  <si>
    <t>OG0001636.1/OG0001636.2/OG0003102.2/OG0003102.1/OG0003696.1/OG0005861.1</t>
  </si>
  <si>
    <t>Pentose phosphate pathway</t>
  </si>
  <si>
    <t>OG0000939.1/OG0000939.2/OG0001975.1/OG0008197.1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</si>
  <si>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0000902.1/OG0000902.2/OG0001246.2/OG0001246.1/OG0001448.2/OG0001448.1/OG0001503.1/OG0001503.2/OG0001572.2/OG0001572.1/OG0001715.2/OG0001715.1/OG0002007.1/OG0002007.2/OG0002473.1/OG0002473.2/OG0003216.1/OG0003809.1/OG0004256.1/OG0004327.1/OG0004451.1/OG0004648.1/OG0004917.1/OG0005938.1</t>
  </si>
  <si>
    <t>Pentose and glucuronate interconversions</t>
  </si>
  <si>
    <t>OG0001471.2/OG0001471.1/OG0002238.1/OG0002238.2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</si>
  <si>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0000169.6/OG0000169.4/OG0000169.2/OG0000169.5/OG0000169.3/OG0000169.1/OG0000818.2/OG0000818.3/OG0000818.1/OG0000851.2/OG0000851.1/OG0000851.3/OG0000902.1/OG0000902.2/OG0001045.2/OG0001045.1/OG0003117.1/OG0003662.1/OG0004666.1/OG0004798.1/OG0008501.1</t>
  </si>
  <si>
    <t>Fructose and mannose metabolism</t>
  </si>
  <si>
    <t>OG0001975.1/OG0004963.1</t>
  </si>
  <si>
    <t>OG0000169.6/OG0000169.4/OG0000169.2/OG0000169.5/OG0000169.3/OG0000169.1/OG0000648.2/OG0000648.1/OG0000818.2/OG0000818.3/OG0000818.1/OG0000857.3/OG0000857.2/OG0000857.1/OG0001194.2/OG0001194.1/OG0001553.2/OG0001553.1/OG0001572.2/OG0001572.1/OG0001715.2/OG0001715.1/OG0001863.2/OG0001863.1/OG0003086.1/OG0004009.1/OG0004700.1/OG0004798.1/OG0006326.1/OG0006791.1/OG0008511.1</t>
  </si>
  <si>
    <t>Galactose metabolism</t>
  </si>
  <si>
    <t>OG0000108.5/OG0000108.4/OG0000108.1/OG0000108.8/OG0000108.3/OG0000108.2/OG0000108.6/OG0000108.7/OG0000169.6/OG0000169.4/OG0000169.2/OG0000169.5/OG0000169.3/OG0000169.1/OG0000291.3/OG0000291.4/OG0000291.2/OG0000291.1/OG0000297.3/OG0000297.2/OG0000297.1/OG0000297.4/OG0000397.2/OG0000397.3/OG0000397.1/OG0000397.4/OG0000575.3/OG0000575.2/OG0000575.1/OG0000703.2/OG0000703.1/OG0000857.3/OG0000857.2/OG0000857.1/OG0001246.2/OG0001246.1/OG0001572.2/OG0001572.1/OG0001979.1/OG0003117.1/OG0004256.1/OG0004432.1/OG0004623.1/OG0004798.1</t>
  </si>
  <si>
    <t>OG0000849.2/OG0000849.1/OG0004325.1</t>
  </si>
  <si>
    <t>OG0008557.1</t>
  </si>
  <si>
    <t>Ascorbate and aldarate metabolism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</si>
  <si>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0000577.3/OG0000577.2/OG0000577.1/OG0001045.2/OG0001045.1/OG0001455.1/OG0001455.2/OG0001832.1</t>
  </si>
  <si>
    <t>OG0000939.1/OG0000939.2/OG0001770.1/OG0003814.1</t>
  </si>
  <si>
    <t>Fatty acid biosynthesis</t>
  </si>
  <si>
    <t>OG0000044.13/OG0000044.11/OG0000044.6/OG0000044.14/OG0000044.8/OG0000044.12/OG0000044.10/OG0000044.7/OG0000044.4/OG0000044.5/OG0000044.9/OG0000044.1/OG0000044.3/OG0000044.2/OG0000213.4/OG0000213.3/OG0000213.1/OG0000213.2/OG0000213.6/OG0000213.5/OG0000930.1/OG0001162.1/OG0001162.2/OG0003209.1/OG0004145.1</t>
  </si>
  <si>
    <t>OG0001474.2/OG0001474.1/OG0003508.1</t>
  </si>
  <si>
    <t>Fatty acid elongation</t>
  </si>
  <si>
    <t>OG0000125.4/OG0000125.3/OG0000125.7/OG0000125.5/OG0000125.1/OG0000125.2/OG0000125.6/OG0000173.4/OG0000173.2/OG0000173.3/OG0000173.1/OG0000406.1/OG0000406.3/OG0000406.2/OG0001751.2/OG0001751.1/OG0002484.1/OG0002722.1/OG0003788.1/OG0004304.1/OG0004468.1/OG0005361.1/OG0005469.1/OG0006502.1/OG0006706.1</t>
  </si>
  <si>
    <t>Fatty acid degradation</t>
  </si>
  <si>
    <t>OG0000407.6/OG0000407.3/OG0000407.1/OG0000407.5/OG0000407.4/OG0000407.2/OG0001474.2/OG0001474.1/OG0001770.1/OG0002159.2/OG0002159.1/OG0002159.3/OG0002388.1</t>
  </si>
  <si>
    <t>OG0000387.2/OG0000387.1/OG0000387.4/OG0000387.3/OG0000577.3/OG0000577.2/OG0000577.1/OG0000691.2/OG0000691.1/OG0000797.1/OG0000797.3/OG0000797.2/OG0001126.1/OG0001126.2/OG0001162.1/OG0001162.2/OG0001268.1/OG0001268.2/OG0001402.1/OG0001402.2/OG0001455.1/OG0001455.2/OG0001627.1/OG0001627.2/OG0001751.2/OG0001751.1/OG0001832.1/OG0002207.1/OG0002207.2/OG0002412.2/OG0002412.1/OG0002484.1/OG0003788.1/OG0004304.1/OG0005361.1/OG0006794.1</t>
  </si>
  <si>
    <t>OG0000279.4/OG0000279.1/OG0000279.6/OG0000279.2/OG0000279.9/OG0000279.3/OG0000279.8/OG0000279.5/OG0000279.7/OG0004830.1</t>
  </si>
  <si>
    <t>Synthesis and degradation of ketone bodies</t>
  </si>
  <si>
    <t>OG0000100.7/OG0000100.3/OG0000100.8/OG0000100.4/OG0000100.1/OG0000100.2/OG0000100.6/OG0000100.5/OG0000387.2/OG0000387.1/OG0000387.4/OG0000387.3/OG0001196.2/OG0001196.1/OG0001751.2/OG0001751.1/OG0004235.1/OG0005806.1</t>
  </si>
  <si>
    <t>Cutin, suberine and wax biosynthesis</t>
  </si>
  <si>
    <t>Steroid biosynthesis</t>
  </si>
  <si>
    <t>OG0001812.2/OG0001812.1/OG0003254.1/OG0009284.1/OG0009935.1</t>
  </si>
  <si>
    <t>OG0000078.10/OG0000078.11/OG0000078.3/OG0000078.7/OG0000078.9/OG0000078.6/OG0000078.2/OG0000078.5/OG0000078.4/OG0000078.8/OG0000078.1/OG0000331.1/OG0000331.3/OG0000331.2/OG0000331.4/OG0000416.1/OG0000416.4/OG0000416.2/OG0000416.3/OG0000685.1/OG0000685.2</t>
  </si>
  <si>
    <t>Primary bile acid biosynthesis</t>
  </si>
  <si>
    <t>OG0005033.1</t>
  </si>
  <si>
    <t>OG0002490.1/OG0002490.2/OG0003106.1</t>
  </si>
  <si>
    <t>Ubiquinone and other terpenoid-quinone biosynthesis</t>
  </si>
  <si>
    <t>OG0005261.1</t>
  </si>
  <si>
    <t>OG0001912.2/OG0001912.3/OG0001912.1/OG0003815.1/OG0006948.1</t>
  </si>
  <si>
    <t>OG0000366.2/OG0000366.1/OG0000366.3/OG0001918.1/OG0002573.1/OG0002789.1/OG0003228.1</t>
  </si>
  <si>
    <t>Steroid hormone biosynthesis</t>
  </si>
  <si>
    <t>OG0003760.2/OG0003760.1</t>
  </si>
  <si>
    <t>OG0000578.1/OG0001107.1/OG0001107.2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</si>
  <si>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0000061.11/OG0000061.3/OG0000061.6/OG0000061.10/OG0000061.1/OG0000061.12/OG0000061.7/OG0000061.5/OG0000061.9/OG0000061.4/OG0000061.8/OG0000061.2/OG0000166.3/OG0000166.1/OG0000166.4/OG0000166.2/OG0000406.1/OG0000406.3/OG0000406.2/OG0001675.2/OG0001675.1/OG0006199.1</t>
  </si>
  <si>
    <t>Oxidative phosphorylation</t>
  </si>
  <si>
    <t>OG0000392.2/OG0000392.3/OG0000392.1/OG0000612.2/OG0000612.3/OG0000612.1/OG0002335.2/OG0002335.1/OG0002928.2/OG0002928.1/OG0003921.1/OG0004081.1/OG0004392.1/OG0005443.1/OG0005500.1/OG0005756.1/OG0005861.1/OG0006213.1/OG0006451.1/OG0006957.1/OG0006966.1/OG0007313.1/OG0007438.1/OG0007576.1/OG0007666.1/OG0007795.1/OG0008072.1/OG0008144.1/OG0008158.1/OG0008384.1/OG0008435.1/OG0008757.1/OG0008801.1</t>
  </si>
  <si>
    <t>OG0005560.1/OG0007413.1/OG0007724.1/OG0007884.1/OG0009069.1</t>
  </si>
  <si>
    <t>OG0000109.4/OG0000109.8/OG0000109.1/OG0000109.3/OG0000109.7/OG0000109.6/OG0000109.9/OG0000109.5/OG0000109.2/OG0001110.1/OG0001110.2/OG0001191.1/OG0001191.2/OG0001274.1/OG0001274.2/OG0001328.2/OG0001328.1/OG0001668.1/OG0001668.2/OG0002467.1/OG0002631.1/OG0002631.2/OG0002734.1/OG0003042.2/OG0003042.1/OG0003085.1/OG0003302.1/OG0004249.1/OG0004355.1/OG0004414.1/OG0004424.1/OG0004721.1/OG0004732.1/OG0005032.1/OG0005094.1/OG0005109.1/OG0005132.1/OG0005338.1/OG0005485.1/OG0005540.1/OG0005958.1/OG0006193.1/OG0006224.1/OG0006276.1/OG0006372.1/OG0006431.1/OG0006460.1/OG0006619.1/OG0006796.1/OG0006923.1/OG0006946.1/OG0007054.1/OG0007061.1/OG0007283.1/OG0007409.1/OG0007613.1/OG0007808.1/OG0008143.1/OG0008453.1</t>
  </si>
  <si>
    <t>Arginine biosynthesis</t>
  </si>
  <si>
    <t>OG0001506.1/OG0001506.2</t>
  </si>
  <si>
    <t>OG0004405.1/OG0005761.1</t>
  </si>
  <si>
    <t>OG0000538.3/OG0000538.2/OG0000538.4/OG0000538.1/OG0000948.1/OG0000948.2/OG0001762.1/OG0001927.1/OG0003407.1/OG0003417.1/OG0004291.1/OG0004588.1/OG0005257.1/OG0007734.1</t>
  </si>
  <si>
    <t>Purine metabolism</t>
  </si>
  <si>
    <t>OG0000015.9/OG0000015.11/OG0000015.13/OG0000015.6/OG0000015.3/OG0000015.7/OG0000015.4/OG0000015.5/OG0000015.8/OG0000015.14/OG0000015.1/OG0000015.2/OG0000015.12/OG0000015.10/OG0000044.13/OG0000044.11/OG0000044.6/OG0000044.14/OG0000044.8/OG0000044.12/OG0000044.10/OG0000044.7/OG0000044.4/OG0000044.5/OG0000044.9/OG0000044.1/OG0000044.3/OG0000044.2/OG0000071.1/OG0000071.5/OG0000071.11/OG0000071.7/OG0000071.9/OG0000071.2/OG0000071.6/OG0000071.10/OG0000071.3/OG0000071.8/OG0000071.4/OG0000098.9/OG0000098.6/OG0000098.5/OG0000098.3/OG0000098.8/OG0000098.7/OG0000098.4/OG0000098.1/OG0000098.2/OG0000102.3/OG0000102.1/OG0000102.2/OG0000102.6/OG0000102.5/OG0000102.4/OG0000102.7/OG0000102.8/OG0000106.2/OG0000106.3/OG0000106.5/OG0000106.4/OG0000106.7/OG0000106.6/OG0000106.1/OG0000142.2/OG0000142.1/OG0000142.3/OG0000558.2/OG0000558.3/OG0000558.1/OG0000674.2/OG0000674.3/OG0000674.1/OG0000689.3/OG0000689.1/OG0000689.2/OG0000792.1/OG0000792.2/OG0000847.1/OG0000847.2/OG0000960.1/OG0000960.2/OG0001087.1/OG0001087.2/OG0001108.1/OG0001108.2/OG0001153.2/OG0001153.1/OG0001197.1/OG0001197.2/OG0001245.2/OG0001245.1/OG0001246.2/OG0001246.1/OG0001404.2/OG0001404.1/OG0001407.1/OG0001407.2/OG0001415.2/OG0001415.1/OG0001454.1/OG0001454.2/OG0001503.1/OG0001503.2/OG0001660.1/OG0001813.1/OG0001831.1/OG0001837.1/OG0001837.2/OG0001913.2/OG0001913.1/OG0001977.1/OG0001980.1/OG0001980.2/OG0002005.2/OG0002005.1/OG0002016.2/OG0002016.1/OG0002069.1/OG0002106.1/OG0002136.1/OG0002136.2/OG0002173.1/OG0002173.2/OG0002594.2/OG0002594.1/OG0002664.1/OG0002898.1/OG0002963.1/OG0002964.1/OG0003129.1/OG0003150.1/OG0003231.1/OG0003317.1/OG0003431.1/OG0003477.1/OG0003503.1/OG0003555.1/OG0003754.1/OG0004256.1/OG0004293.1/OG0004322.1/OG0004489.1/OG0004701.1/OG0004723.1/OG0004757.1/OG0004789.1/OG0005090.1/OG0005172.1/OG0005293.1/OG0005402.1/OG0005429.1/OG0005664.1/OG0005720.1/OG0005746.1/OG0005748.1/OG0005797.1/OG0005871.1/OG0005915.1/OG0006016.1/OG0006249.1/OG0006308.1/OG0006313.1/OG0006385.1/OG0006516.1/OG0006650.1/OG0006679.1/OG0007342.1/OG0007589.1/OG0007756.1/OG0007819.1/OG0008492.1</t>
  </si>
  <si>
    <t>OG0003347.1/OG0006252.1/OG0006532.1/OG0006665.1/OG0006986.1/OG0007207.1/OG0007667.1/OG0008218.1/OG0008346.1/OG0009434.1/OG0010428.1/OG0011177.1</t>
  </si>
  <si>
    <t>OG0002148.1/OG0002148.2/OG0002652.1/OG0003238.1/OG0003746.1/OG0003948.1/OG0004607.1/OG0006267.1/OG0006374.1/OG0007087.1/OG0007125.1/OG0007385.1/OG0007691.1/OG0008443.1/OG0008803.1</t>
  </si>
  <si>
    <t>Caffeine metabolism</t>
  </si>
  <si>
    <t>Pyrimidine metabolism</t>
  </si>
  <si>
    <t>OG0002148.1/OG0002148.2/OG0003188.1/OG0003746.1/OG0004128.1/OG0006267.1/OG0006374.1/OG0007125.1/OG0007127.1/OG0007385.1/OG0007691.1/OG0008443.1/OG0008803.1</t>
  </si>
  <si>
    <t>OG0003347.1/OG0006532.1/OG0006665.1/OG0006986.1/OG0007667.1/OG0008218.1/OG0008346.1/OG0011177.1</t>
  </si>
  <si>
    <t>OG0000098.9/OG0000098.6/OG0000098.5/OG0000098.3/OG0000098.8/OG0000098.7/OG0000098.4/OG0000098.1/OG0000098.2/OG0000485.1/OG0000485.3/OG0000485.2/OG0000557.3/OG0000557.2/OG0000557.1/OG0000576.2/OG0000576.1/OG0000689.3/OG0000689.1/OG0000689.2/OG0000698.2/OG0000698.1/OG0000792.1/OG0000792.2/OG0000960.1/OG0000960.2/OG0001087.1/OG0001087.2/OG0001109.2/OG0001109.1/OG0001387.1/OG0001387.2/OG0001407.1/OG0001407.2/OG0001564.1/OG0001564.2/OG0001582.2/OG0001582.1/OG0001831.1/OG0001837.1/OG0001837.2/OG0001913.2/OG0001913.1/OG0001977.1/OG0002217.1/OG0002431.1/OG0002431.2/OG0002511.1/OG0002596.1/OG0002596.2/OG0002664.1/OG0002856.1/OG0002856.2/OG0002964.1/OG0003150.1/OG0003431.1/OG0003555.1/OG0003684.2/OG0003684.1/OG0003754.1/OG0004293.1/OG0004489.1/OG0004701.1/OG0004723.1/OG0004757.1/OG0005090.1/OG0005172.1/OG0005272.1/OG0005293.1/OG0005402.1/OG0005495.1/OG0005664.1/OG0005720.1/OG0005746.1/OG0005748.1/OG0005797.1/OG0005915.1/OG0006016.1/OG0006238.1/OG0006385.1/OG0006386.1/OG0006516.1/OG0006650.1/OG0007756.1/OG0007819.1</t>
  </si>
  <si>
    <t>Alanine, aspartate and glutamate metabolism</t>
  </si>
  <si>
    <t>OG0000576.2/OG0000576.1/OG0000747.1/OG0000747.2/OG0000948.1/OG0000948.2/OG0001023.2/OG0001023.1/OG0001388.1/OG0001388.2/OG0001606.2/OG0001606.1/OG0001762.1/OG0001927.1/OG0002859.1/OG0003317.1/OG0003417.1/OG0004291.1/OG0004432.1/OG0004569.1/OG0004588.1/OG0004789.1/OG0005257.1/OG0007734.1</t>
  </si>
  <si>
    <t>OG0000760.1/OG0002078.2/OG0002078.1/OG0005761.1/OG0007087.1</t>
  </si>
  <si>
    <t>Aflatoxin biosynthesis</t>
  </si>
  <si>
    <t>OG0000044.13/OG0000044.11/OG0000044.6/OG0000044.14/OG0000044.8/OG0000044.12/OG0000044.10/OG0000044.7/OG0000044.4/OG0000044.5/OG0000044.9/OG0000044.1/OG0000044.3/OG0000044.2</t>
  </si>
  <si>
    <t>Glycine, serine and threonine metabolism</t>
  </si>
  <si>
    <t>OG0000390.1/OG0000390.3/OG0000390.5/OG0000390.6/OG0000390.4/OG0000390.2/OG0002304.1</t>
  </si>
  <si>
    <t>OG0001302.2/OG0001302.1/OG0001770.1/OG0006467.1/OG0008755.1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</si>
  <si>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0000035.4/OG0000035.6/OG0000035.3/OG0000035.13/OG0000035.14/OG0000035.11/OG0000035.2/OG0000035.17/OG0000035.12/OG0000035.1/OG0000035.9/OG0000035.16/OG0000035.5/OG0000035.15/OG0000035.10/OG0000035.7/OG0000035.8/OG0000241.5/OG0000241.3/OG0000241.2/OG0000241.1/OG0000241.4/OG0000361.2/OG0000361.3/OG0000361.4/OG0000361.1/OG0000427.2/OG0000427.3/OG0000427.1/OG0000459.2/OG0000459.1/OG0000459.3/OG0000684.1/OG0000684.2/OG0000723.3/OG0000723.2/OG0000723.1/OG0000734.2/OG0000734.1/OG0000747.1/OG0000747.2/OG0001445.2/OG0001445.1/OG0001498.2/OG0001498.1/OG0001658.1/OG0002050.1/OG0002050.2/OG0002556.1/OG0002632.1/OG0002737.1/OG0003700.1/OG0003809.1/OG0003977.1/OG0004432.1/OG0004972.1/OG0005370.1/OG0006407.1</t>
  </si>
  <si>
    <t>Monobactam biosynthesis</t>
  </si>
  <si>
    <t>Cysteine and methionine metabolism</t>
  </si>
  <si>
    <t>OG0000417.1/OG0000417.3/OG0000417.2/OG0000627.1/OG0000627.2/OG0000627.3/OG0000723.3/OG0000723.2/OG0000723.1/OG0000976.1/OG0000976.2/OG0001367.1/OG0001367.2/OG0001443.1/OG0001443.2/OG0001642.1/OG0001705.1/OG0001705.2/OG0002062.2/OG0002062.1/OG0002740.2/OG0002740.1/OG0003213.1/OG0003657.1/OG0003977.1/OG0004001.1/OG0004045.1/OG0004134.1/OG0004432.1/OG0004588.1/OG0004946.1/OG0004970.1/OG0005106.1/OG0005276.2/OG0005276.1/OG0006508.1/OG0007146.1/OG0007701.1/OG0007734.1/OG0008482.1</t>
  </si>
  <si>
    <t>OG0001748.2/OG0001748.1/OG0003815.1/OG0003923.1/OG0003923.2/OG0005761.1/OG0006148.1/OG0008755.1</t>
  </si>
  <si>
    <t>OG0004169.1/OG0004475.1</t>
  </si>
  <si>
    <t>Valine, leucine and isoleucine degradation</t>
  </si>
  <si>
    <t>OG0000117.3/OG0000117.1/OG0000117.7/OG0000117.6/OG0000117.2/OG0000117.4/OG0000117.5/OG0000387.2/OG0000387.1/OG0000387.4/OG0000387.3/OG0000577.3/OG0000577.2/OG0000577.1/OG0000691.2/OG0000691.1/OG0000755.2/OG0000755.1/OG0000802.2/OG0000802.1/OG0000855.1/OG0000855.2/OG0001083.1/OG0001083.2/OG0001196.2/OG0001196.1/OG0001455.1/OG0001455.2/OG0001642.1/OG0001751.2/OG0001751.1/OG0001832.1/OG0001849.1/OG0001849.2/OG0002484.1/OG0002632.1/OG0003103.1/OG0003248.1/OG0003439.1/OG0003788.1/OG0003802.1/OG0004235.1/OG0004264.1/OG0004304.1/OG0004430.1/OG0004432.1/OG0005082.1/OG0005361.1/OG0005488.1/OG0005806.1/OG0005892.1/OG0006493.1/OG0008177.1</t>
  </si>
  <si>
    <t>OG0001085.2/OG0001085.1/OG0001770.1/OG0002078.2/OG0002078.1/OG0002159.2/OG0002159.1/OG0002159.3</t>
  </si>
  <si>
    <t>Geraniol degradation</t>
  </si>
  <si>
    <t>OG0002484.1/OG0005806.1</t>
  </si>
  <si>
    <t>Valine, leucine and isoleucine biosynthesis</t>
  </si>
  <si>
    <t>OG0000427.2/OG0000427.3/OG0000427.1/OG0001642.1/OG0002050.1/OG0002050.2</t>
  </si>
  <si>
    <t>OG0008755.1</t>
  </si>
  <si>
    <t>Lysine biosynthesis</t>
  </si>
  <si>
    <t>OG0000826.3/OG0000826.2/OG0000826.1</t>
  </si>
  <si>
    <t>OG0001441.2/OG0001441.1</t>
  </si>
  <si>
    <t>Lysine degradation</t>
  </si>
  <si>
    <t>OG0000135.2/OG0000135.3/OG0000135.1/OG0001770.1/OG0002388.1/OG0007196.1</t>
  </si>
  <si>
    <t>OG0001219.1/OG0001219.2/OG0004687.1/OG0004687.2/OG0007667.1</t>
  </si>
  <si>
    <t>OG0000308.2/OG0000308.1/OG0000308.3/OG0000387.2/OG0000387.1/OG0000387.4/OG0000387.3/OG0000499.2/OG0000499.1/OG0000499.3/OG0000577.3/OG0000577.2/OG0000577.1/OG0000613.1/OG0000613.3/OG0000613.2/OG0000826.3/OG0000826.2/OG0000826.1/OG0001120.2/OG0001120.1/OG0001176.1/OG0001176.2/OG0001437.1/OG0001437.2/OG0001455.1/OG0001455.2/OG0001751.2/OG0001751.1/OG0001832.1/OG0001954.1/OG0002368.2/OG0002368.1/OG0002377.1/OG0002377.2/OG0002387.1/OG0002484.1/OG0002797.1/OG0002818.1/OG0003218.1/OG0003256.1/OG0003534.1/OG0003534.2/OG0003788.1/OG0004000.1/OG0004098.1/OG0004137.1/OG0004304.1/OG0004755.1/OG0005492.1/OG0005736.1/OG0007200.1/OG0008053.1/OG0008449.1</t>
  </si>
  <si>
    <t>Penicillin and cephalosporin biosynthesis</t>
  </si>
  <si>
    <t>Arginine and proline metabolism</t>
  </si>
  <si>
    <t>OG0001770.1/OG0002779.1/OG0002779.2/OG0005761.1/OG0005869.1</t>
  </si>
  <si>
    <t>OG0000035.4/OG0000035.6/OG0000035.3/OG0000035.13/OG0000035.14/OG0000035.11/OG0000035.2/OG0000035.17/OG0000035.12/OG0000035.1/OG0000035.9/OG0000035.16/OG0000035.5/OG0000035.15/OG0000035.10/OG0000035.7/OG0000035.8/OG0000240.5/OG0000240.4/OG0000240.3/OG0000240.2/OG0000240.1/OG0000361.2/OG0000361.3/OG0000361.4/OG0000361.1/OG0000386.3/OG0000386.1/OG0000386.4/OG0000386.2/OG0000538.3/OG0000538.2/OG0000538.4/OG0000538.1/OG0000577.3/OG0000577.2/OG0000577.1/OG0000615.3/OG0000615.1/OG0000615.2/OG0000661.1/OG0000747.1/OG0000747.2/OG0000810.2/OG0000810.1/OG0001146.1/OG0001146.2/OG0001405.1/OG0001405.2/OG0001455.1/OG0001455.2/OG0001606.2/OG0001606.1/OG0001832.1/OG0002214.1/OG0004588.1/OG0005106.1/OG0005276.2/OG0005276.1/OG0005957.1/OG0006373.1/OG0007295.1/OG0007734.1/OG0008482.1</t>
  </si>
  <si>
    <t>OG0000390.1/OG0000390.3/OG0000390.5/OG0000390.6/OG0000390.4/OG0000390.2/OG0000766.1/OG0001506.1/OG0001506.2/OG0004169.1</t>
  </si>
  <si>
    <t>Prodigiosin biosynthesis</t>
  </si>
  <si>
    <t>Histidine metabolism</t>
  </si>
  <si>
    <t>OG0000390.1/OG0000390.3/OG0000390.5/OG0000390.6/OG0000390.4/OG0000390.2</t>
  </si>
  <si>
    <t>OG0000035.4/OG0000035.6/OG0000035.3/OG0000035.13/OG0000035.14/OG0000035.11/OG0000035.2/OG0000035.17/OG0000035.12/OG0000035.1/OG0000035.9/OG0000035.16/OG0000035.5/OG0000035.15/OG0000035.10/OG0000035.7/OG0000035.8/OG0000274.1/OG0000274.4/OG0000274.5/OG0000274.2/OG0000274.3/OG0000361.2/OG0000361.3/OG0000361.4/OG0000361.1/OG0000577.3/OG0000577.2/OG0000577.1/OG0001455.1/OG0001455.2/OG0001549.1/OG0001669.2/OG0001669.1/OG0001749.1/OG0001832.1/OG0002211.1/OG0005957.1</t>
  </si>
  <si>
    <t>OG0001770.1/OG0005905.1</t>
  </si>
  <si>
    <t>Tyrosine metabolism</t>
  </si>
  <si>
    <t>OG0000035.4/OG0000035.6/OG0000035.3/OG0000035.13/OG0000035.14/OG0000035.11/OG0000035.2/OG0000035.17/OG0000035.12/OG0000035.1/OG0000035.9/OG0000035.16/OG0000035.5/OG0000035.15/OG0000035.10/OG0000035.7/OG0000035.8/OG0000111.6/OG0000111.2/OG0000111.5/OG0000111.1/OG0000111.3/OG0000111.4/OG0000274.1/OG0000274.4/OG0000274.5/OG0000274.2/OG0000274.3/OG0000361.2/OG0000361.3/OG0000361.4/OG0000361.1/OG0000555.1/OG0000555.2/OG0000555.3/OG0001144.2/OG0001144.1/OG0001761.1/OG0001761.2/OG0001832.1/OG0002155.2/OG0002155.1/OG0002573.1/OG0004036.1/OG0004588.1/OG0004699.2/OG0004699.1/OG0007734.1</t>
  </si>
  <si>
    <t>OG0000407.6/OG0000407.3/OG0000407.1/OG0000407.5/OG0000407.4/OG0000407.2/OG0003815.1/OG0005761.1</t>
  </si>
  <si>
    <t>OG0000390.1/OG0000390.3/OG0000390.5/OG0000390.6/OG0000390.4/OG0000390.2/OG0000579.2/OG0000579.1/OG0008563.1/OG0009161.2/OG0009161.3/OG0009161.1</t>
  </si>
  <si>
    <t>Phenylalanine metabolism</t>
  </si>
  <si>
    <t>OG0000390.1/OG0000390.3/OG0000390.5/OG0000390.6/OG0000390.4/OG0000390.2/OG0009161.2/OG0009161.3/OG0009161.1</t>
  </si>
  <si>
    <t>OG0003815.1/OG0005761.1</t>
  </si>
  <si>
    <t>OG0000035.4/OG0000035.6/OG0000035.3/OG0000035.13/OG0000035.14/OG0000035.11/OG0000035.2/OG0000035.17/OG0000035.12/OG0000035.1/OG0000035.9/OG0000035.16/OG0000035.5/OG0000035.15/OG0000035.10/OG0000035.7/OG0000035.8/OG0000274.1/OG0000274.4/OG0000274.5/OG0000274.2/OG0000274.3/OG0000361.2/OG0000361.3/OG0000361.4/OG0000361.1/OG0000366.2/OG0000366.1/OG0000366.3/OG0000555.1/OG0000555.2/OG0000555.3/OG0001144.2/OG0001144.1/OG0001832.1/OG0002573.1/OG0004588.1/OG0007734.1</t>
  </si>
  <si>
    <t>Benzoate degradation</t>
  </si>
  <si>
    <t>Tryptophan metabolism</t>
  </si>
  <si>
    <t>OG0001770.1/OG0002388.1/OG0002913.1/OG0004090.1/OG0005255.1</t>
  </si>
  <si>
    <t>OG0000035.4/OG0000035.6/OG0000035.3/OG0000035.13/OG0000035.14/OG0000035.11/OG0000035.2/OG0000035.17/OG0000035.12/OG0000035.1/OG0000035.9/OG0000035.16/OG0000035.5/OG0000035.15/OG0000035.10/OG0000035.7/OG0000035.8/OG0000274.1/OG0000274.4/OG0000274.5/OG0000274.2/OG0000274.3/OG0000361.2/OG0000361.3/OG0000361.4/OG0000361.1/OG0000387.2/OG0000387.1/OG0000387.4/OG0000387.3/OG0000555.1/OG0000555.2/OG0000555.3/OG0000577.3/OG0000577.2/OG0000577.1/OG0000826.3/OG0000826.2/OG0000826.1/OG0001068.2/OG0001068.1/OG0001076.1/OG0001076.2/OG0001437.1/OG0001437.2/OG0001455.1/OG0001455.2/OG0001751.2/OG0001751.1/OG0001832.1/OG0002484.1/OG0003236.1/OG0003788.1/OG0004304.1</t>
  </si>
  <si>
    <t>OG0000390.1/OG0000390.3/OG0000390.5/OG0000390.6/OG0000390.4/OG0000390.2/OG0003749.1/OG0009161.2/OG0009161.3/OG0009161.1</t>
  </si>
  <si>
    <t>Phenylalanine, tyrosine and tryptophan biosynthesis</t>
  </si>
  <si>
    <t>OG0000555.1/OG0000555.2/OG0000555.3/OG0004588.1/OG0007734.1</t>
  </si>
  <si>
    <t>Novobiocin biosynthesis</t>
  </si>
  <si>
    <t>OG0003815.1</t>
  </si>
  <si>
    <t>beta-Alanine metabolism</t>
  </si>
  <si>
    <t>OG0001770.1/OG0002078.2/OG0002078.1/OG0002159.2/OG0002159.1/OG0002159.3/OG0003188.1/OG0003869.1/OG0003869.2</t>
  </si>
  <si>
    <t>OG0000386.3/OG0000386.1/OG0000386.4/OG0000386.2/OG0000577.3/OG0000577.2/OG0000577.1/OG0000698.2/OG0000698.1/OG0001023.2/OG0001023.1/OG0001455.1/OG0001455.2/OG0001582.2/OG0001582.1/OG0001832.1/OG0003103.1/OG0003248.1/OG0003788.1/OG0004304.1/OG0005106.1/OG0005276.2/OG0005276.1/OG0005495.1/OG0005957.1</t>
  </si>
  <si>
    <t>Taurine and hypotaurine metabolism</t>
  </si>
  <si>
    <t>OG0000176.4/OG0000176.3/OG0000176.1/OG0000176.7/OG0000176.2/OG0000176.5/OG0000176.6/OG0001023.2/OG0001023.1/OG0003213.1</t>
  </si>
  <si>
    <t>Phosphonate and phosphinate metabolism</t>
  </si>
  <si>
    <t>OG0002017.2/OG0002017.1/OG0003189.2/OG0003189.1/OG0003566.1/OG0004140.1</t>
  </si>
  <si>
    <t>Selenocompound metabolism</t>
  </si>
  <si>
    <t>OG0000417.1/OG0000417.3/OG0000417.2/OG0000498.1/OG0000498.3/OG0000498.2/OG0000498.4/OG0000723.3/OG0000723.2/OG0000723.1/OG0001076.1/OG0001076.2/OG0001141.1/OG0001612.1/OG0001612.2/OG0003477.1/OG0004602.1/OG0007738.1/OG0008175.1/OG0008187.1</t>
  </si>
  <si>
    <t>Cyanoamino acid metabolism</t>
  </si>
  <si>
    <t>OG0000176.4/OG0000176.3/OG0000176.1/OG0000176.7/OG0000176.2/OG0000176.5/OG0000176.6/OG0000241.5/OG0000241.3/OG0000241.2/OG0000241.1/OG0000241.4/OG0001445.2/OG0001445.1</t>
  </si>
  <si>
    <t>D-Glutamine and D-glutamate metabolism</t>
  </si>
  <si>
    <t>OG0001927.1/OG0003417.1</t>
  </si>
  <si>
    <t>D-Arginine and D-ornithine metabolism</t>
  </si>
  <si>
    <t>Glutathione metabolism</t>
  </si>
  <si>
    <t>OG0000929.2/OG0000929.1/OG0005718.1/OG0007385.1/OG0008390.1</t>
  </si>
  <si>
    <t>OG0000091.3/OG0000091.4/OG0000091.7/OG0000091.1/OG0000091.6/OG0000091.5/OG0000091.8/OG0000091.2/OG0000097.4/OG0000097.5/OG0000097.1/OG0000097.3/OG0000097.2/OG0000097.6/OG0000146.3/OG0000146.2/OG0000146.5/OG0000146.1/OG0000146.7/OG0000146.6/OG0000146.4/OG0000176.4/OG0000176.3/OG0000176.1/OG0000176.7/OG0000176.2/OG0000176.5/OG0000176.6/OG0000352.2/OG0000352.1/OG0000352.3/OG0000519.3/OG0000519.1/OG0000519.2/OG0000810.2/OG0000810.1/OG0000960.1/OG0000960.2/OG0000976.1/OG0000976.2/OG0001316.2/OG0001316.1/OG0001405.1/OG0001405.2/OG0001407.1/OG0001407.2/OG0001448.2/OG0001448.1/OG0001978.1/OG0001978.2/OG0002740.2/OG0002740.1/OG0002823.1/OG0003216.1/OG0004970.1/OG0005106.1/OG0005265.1/OG0005276.2/OG0005276.1</t>
  </si>
  <si>
    <t>OG0000740.2/OG0000740.1/OG0000740.3/OG0001180.2/OG0001180.1/OG0001180.3</t>
  </si>
  <si>
    <t>Starch and sucrose metabolism</t>
  </si>
  <si>
    <t>OG0000415.3/OG0000415.1/OG0000415.2/OG0008197.1/OG0008557.1</t>
  </si>
  <si>
    <t>OG0000098.9/OG0000098.6/OG0000098.5/OG0000098.3/OG0000098.8/OG0000098.7/OG0000098.4/OG0000098.1/OG0000098.2/OG0000108.5/OG0000108.4/OG0000108.1/OG0000108.8/OG0000108.3/OG0000108.2/OG0000108.6/OG0000108.7/OG0000291.3/OG0000291.4/OG0000291.2/OG0000291.1/OG0000575.3/OG0000575.2/OG0000575.1/OG0000857.3/OG0000857.2/OG0000857.1/OG0001246.2/OG0001246.1/OG0001562.1/OG0001562.2/OG0001979.1/OG0002007.1/OG0002007.2/OG0002162.1/OG0002162.2/OG0002584.1/OG0002584.2/OG0003117.1/OG0003387.1/OG0004256.1</t>
  </si>
  <si>
    <t>N-Glycan biosynthesis</t>
  </si>
  <si>
    <t>OG0005380.1/OG0005418.1/OG0005697.1/OG0005784.1/OG0005798.1/OG0006040.1/OG0006470.1/OG0007614.1/OG0007816.1/OG0007826.1/OG0008090.1</t>
  </si>
  <si>
    <t>OG0000108.5/OG0000108.4/OG0000108.1/OG0000108.8/OG0000108.3/OG0000108.2/OG0000108.6/OG0000108.7/OG0000297.3/OG0000297.2/OG0000297.1/OG0000297.4/OG0000946.2/OG0000946.1/OG0001617.1/OG0001617.2/OG0002408.2/OG0002408.1/OG0002863.1/OG0002926.1/OG0002942.1/OG0003046.1/OG0003093.1/OG0003540.1/OG0003559.1/OG0004402.1/OG0005058.1/OG0005110.1/OG0005649.1/OG0006390.1/OG0006615.1/OG0007239.1/OG0007821.1/OG0007843.1</t>
  </si>
  <si>
    <t>OG0006260.1/OG0006692.1/OG0007170.1/OG0008103.1</t>
  </si>
  <si>
    <t>Other glycan degradation</t>
  </si>
  <si>
    <t>OG0000324.2/OG0000324.4/OG0000324.1/OG0000324.3/OG0000365.1/OG0000365.3/OG0000365.2/OG0000365.4/OG0000397.2/OG0000397.3/OG0000397.1/OG0000397.4/OG0000637.2/OG0000637.1/OG0000637.3/OG0000663.3/OG0000663.2/OG0000663.1/OG0001938.2/OG0001938.1/OG0002328.1/OG0002968.1/OG0002968.2/OG0004019.1/OG0004432.1/OG0005780.1/OG0007792.1</t>
  </si>
  <si>
    <t>Mucin type O-glycan biosynthesis</t>
  </si>
  <si>
    <t>OG0000022.12/OG0000022.10/OG0000022.15/OG0000022.8/OG0000022.9/OG0000022.4/OG0000022.1/OG0000022.16/OG0000022.7/OG0000022.6/OG0000022.13/OG0000022.5/OG0000022.14/OG0000022.11/OG0000022.2/OG0000022.3/OG0000061.11/OG0000061.3/OG0000061.6/OG0000061.10/OG0000061.1/OG0000061.12/OG0000061.7/OG0000061.5/OG0000061.9/OG0000061.4/OG0000061.8/OG0000061.2/OG0000218.4/OG0000218.2/OG0000218.1/OG0000218.3/OG0000218.5/OG0000631.2/OG0000631.1/OG0000631.3/OG0002035.2/OG0002035.1/OG0002904.1/OG0003524.1/OG0006823.1</t>
  </si>
  <si>
    <t>Various types of N-glycan biosynthesis</t>
  </si>
  <si>
    <t>OG0006260.1/OG0008103.1</t>
  </si>
  <si>
    <t>OG0005418.1/OG0005697.1/OG0005798.1/OG0007614.1/OG0007816.1/OG0008090.1</t>
  </si>
  <si>
    <t>OG0000059.3/OG0000059.9/OG0000059.6/OG0000059.5/OG0000059.11/OG0000059.10/OG0000059.1/OG0000059.8/OG0000059.4/OG0000059.7/OG0000059.2/OG0000297.3/OG0000297.2/OG0000297.1/OG0000297.4/OG0000365.1/OG0000365.3/OG0000365.2/OG0000365.4/OG0000637.2/OG0000637.1/OG0000637.3/OG0000946.2/OG0000946.1/OG0001617.1/OG0001617.2/OG0002408.2/OG0002408.1/OG0002926.1/OG0002942.1/OG0003046.1/OG0003093.1/OG0003540.1/OG0004402.1/OG0005058.1/OG0005649.1/OG0006390.1/OG0007239.1</t>
  </si>
  <si>
    <t>Other types of O-glycan biosynthesis</t>
  </si>
  <si>
    <t>OG0000887.2/OG0000887.1/OG0005034.1/OG0008189.1</t>
  </si>
  <si>
    <t>OG0000297.3/OG0000297.2/OG0000297.1/OG0000297.4/OG0002463.1/OG0003217.1/OG0003534.1/OG0003534.2/OG0003756.1/OG0004622.1/OG0005382.1/OG0005396.1/OG0005539.1/OG0007093.1</t>
  </si>
  <si>
    <t>Mannose type O-glycan biosynthesis</t>
  </si>
  <si>
    <t>OG0008762.1</t>
  </si>
  <si>
    <t>OG0000202.5/OG0000202.4/OG0000202.1/OG0000202.6/OG0000202.2/OG0000202.3/OG0000297.3/OG0000297.2/OG0000297.1/OG0000297.4/OG0000596.3/OG0000596.1/OG0000596.2/OG0001930.1/OG0003240.1/OG0003756.1/OG0005396.1/OG0006485.1/OG0008155.1/OG0008222.1/OG0008501.1/OG0008781.1</t>
  </si>
  <si>
    <t>Amino sugar and nucleotide sugar metabolism</t>
  </si>
  <si>
    <t>OG0003038.1/OG0003038.2/OG0004325.1/OG0004378.1/OG0007434.1</t>
  </si>
  <si>
    <t>OG0003748.1/OG0005388.1/OG0007308.1/OG0008195.1/OG0008197.1/OG0008442.1</t>
  </si>
  <si>
    <t>OG0000031.13/OG0000031.5/OG0000031.16/OG0000031.1/OG0000031.4/OG0000031.14/OG0000031.8/OG0000031.9/OG0000031.10/OG0000031.2/OG0000031.6/OG0000031.7/OG0000031.12/OG0000031.15/OG0000031.3/OG0000031.11/OG0000031.17/OG0000365.1/OG0000365.3/OG0000365.2/OG0000365.4/OG0000435.3/OG0000435.2/OG0000435.1/OG0000703.2/OG0000703.1/OG0000857.3/OG0000857.2/OG0000857.1/OG0001045.2/OG0001045.1/OG0001194.2/OG0001194.1/OG0001246.2/OG0001246.1/OG0001388.1/OG0001388.2/OG0002007.1/OG0002007.2/OG0002339.1/OG0002850.1/OG0003033.1/OG0003117.1/OG0003162.1/OG0003819.1/OG0004009.1/OG0004256.1/OG0004557.1/OG0004623.1/OG0004700.1/OG0006326.1/OG0006507.1/OG0006791.1/OG0008511.1/OG0008850.1</t>
  </si>
  <si>
    <t>Streptomycin biosynthesis</t>
  </si>
  <si>
    <t>OG0000857.3/OG0000857.2/OG0000857.1/OG0000931.3/OG0000931.2/OG0000931.1/OG0001246.2/OG0001246.1/OG0003070.1/OG0004256.1</t>
  </si>
  <si>
    <t>Neomycin, kanamycin and gentamicin biosynthesis</t>
  </si>
  <si>
    <t>Glycosaminoglycan degradation</t>
  </si>
  <si>
    <t>OG0001107.1/OG0001107.2</t>
  </si>
  <si>
    <t>OG0000072.3/OG0000072.8/OG0000072.6/OG0000072.1/OG0000072.2/OG0000072.5/OG0000072.7/OG0000072.4/OG0000072.9/OG0000365.1/OG0000365.3/OG0000365.2/OG0000365.4/OG0000397.2/OG0000397.3/OG0000397.1/OG0000397.4/OG0001323.2/OG0001323.1/OG0002235.2/OG0002235.1/OG0003443.1/OG0004432.1/OG0004555.1/OG0005872.1/OG0006365.1/OG0010334.1</t>
  </si>
  <si>
    <t>Glycosaminoglycan biosynthesis - chondroitin sulfate / dermatan sulfate</t>
  </si>
  <si>
    <t>OG0002052.1/OG0005880.1</t>
  </si>
  <si>
    <t>OG0000514.1/OG0000550.1/OG0000550.3/OG0000550.2/OG0002747.1/OG0003097.1/OG0004380.1/OG0006622.1/OG0008191.1</t>
  </si>
  <si>
    <t>Glycosaminoglycan biosynthesis - keratan sulfate</t>
  </si>
  <si>
    <t>OG0000129.3/OG0000129.6/OG0000129.5/OG0000129.4/OG0000129.1/OG0000129.2/OG0000297.3/OG0000297.2/OG0000297.1/OG0000297.4/OG0000946.2/OG0000946.1</t>
  </si>
  <si>
    <t>Glycosaminoglycan biosynthesis - heparan sulfate / heparin</t>
  </si>
  <si>
    <t>OG0000550.1/OG0000550.3/OG0000550.2/OG0000561.2/OG0000561.3/OG0000561.1/OG0002360.1/OG0002360.2/OG0002636.1/OG0002767.1/OG0002826.1/OG0002826.2/OG0003071.1/OG0003097.1/OG0004571.1/OG0005569.1/OG0006622.1/OG0008191.1</t>
  </si>
  <si>
    <t>Glycerolipid metabolism</t>
  </si>
  <si>
    <t>OG0000068.3/OG0000068.5/OG0000068.1/OG0000068.2/OG0000068.9/OG0000068.7/OG0000068.6/OG0000068.8/OG0000068.4/OG0000169.6/OG0000169.4/OG0000169.2/OG0000169.5/OG0000169.3/OG0000169.1/OG0000477.2/OG0000477.3/OG0000477.4/OG0000477.1/OG0000577.3/OG0000577.2/OG0000577.1/OG0000759.1/OG0000759.2/OG0001455.1/OG0001455.2/OG0001511.1/OG0001553.2/OG0001553.1/OG0001747.1/OG0001747.2/OG0001775.2/OG0001775.1/OG0001796.1/OG0001796.2/OG0001832.1/OG0001921.1/OG0001921.2/OG0002363.1/OG0002458.1/OG0002765.2/OG0002765.1/OG0003065.1/OG0003809.1/OG0004102.1/OG0004632.1/OG0004667.1/OG0004798.1/OG0004975.1/OG0005435.1/OG0005533.1</t>
  </si>
  <si>
    <t>OG0001576.2/OG0001576.1/OG0001800.1/OG0001800.2/OG0001836.1/OG0001836.2</t>
  </si>
  <si>
    <t>OG0001770.1/OG0007671.1</t>
  </si>
  <si>
    <t>Inositol phosphate metabolism</t>
  </si>
  <si>
    <t>OG0000386.3/OG0000386.1/OG0000386.4/OG0000386.2/OG0000648.2/OG0000648.1/OG0000885.3/OG0000885.2/OG0000885.1/OG0000919.2/OG0000919.1/OG0000931.3/OG0000931.2/OG0000931.1/OG0001057.1/OG0001057.2/OG0001248.1/OG0001248.2/OG0001262.2/OG0001262.1/OG0001402.1/OG0001402.2/OG0001865.2/OG0001865.1/OG0002103.1/OG0002366.1/OG0002366.2/OG0002663.1/OG0002666.1/OG0002911.1/OG0003070.1/OG0003113.1/OG0003248.1/OG0003301.2/OG0003301.1/OG0003476.2/OG0003476.1/OG0003698.1/OG0004092.1/OG0004301.1/OG0004759.1/OG0005008.1/OG0005043.1/OG0006272.1/OG0006346.1/OG0006707.1/OG0007291.1/OG0009034.1</t>
  </si>
  <si>
    <t>OG0003064.1/OG0005266.1</t>
  </si>
  <si>
    <t>OG0002169.2/OG0002169.1/OG0003814.1/OG0004541.2/OG0004541.1/OG0005959.1/OG0006466.1/OG0007332.1/OG0008221.1</t>
  </si>
  <si>
    <t>Glycosylphosphatidylinositol (GPI)-anchor biosynthesis</t>
  </si>
  <si>
    <t>OG0005079.1/OG0009035.1/OG0009121.1</t>
  </si>
  <si>
    <t>OG0001672.2/OG0001672.1/OG0004079.1/OG0004478.1/OG0004483.1/OG0004595.1/OG0004616.1/OG0005237.1/OG0005858.1/OG0006511.1/OG0006635.1/OG0006792.1/OG0007172.1/OG0007323.1/OG0007351.1</t>
  </si>
  <si>
    <t>OG0009141.1/OG0010069.1</t>
  </si>
  <si>
    <t>Glycerophospholipid metabolism</t>
  </si>
  <si>
    <t>OG0001800.1/OG0001800.2/OG0001836.1/OG0001836.2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</si>
  <si>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0000105.3/OG0000105.1/OG0000105.5/OG0000105.7/OG0000105.6/OG0000105.2/OG0000105.4/OG0000207.1/OG0000207.2/OG0000294.3/OG0000294.4/OG0000294.1/OG0000294.5/OG0000294.2/OG0000357.1/OG0000357.3/OG0000357.2/OG0000357.4/OG0000477.2/OG0000477.3/OG0000477.4/OG0000477.1/OG0000491.1/OG0000491.2/OG0000491.3/OG0000920.2/OG0000920.1/OG0001511.1/OG0001527.2/OG0001527.1/OG0001747.1/OG0001747.2/OG0001760.2/OG0001760.1/OG0001775.2/OG0001775.1/OG0002017.2/OG0002017.1/OG0002157.2/OG0002157.1/OG0002263.1/OG0002263.2/OG0002363.1/OG0002613.1/OG0002613.2/OG0002651.1/OG0002765.2/OG0002765.1/OG0003065.1/OG0003099.1/OG0003189.2/OG0003189.1/OG0003303.1/OG0003451.1/OG0003566.1/OG0003644.1/OG0003711.1/OG0003865.1/OG0004102.1/OG0004140.1/OG0004396.1/OG0004417.1/OG0004457.1/OG0004563.1/OG0004632.1/OG0005105.1/OG0005176.1/OG0005412.1/OG0005435.1/OG0006236.1/OG0006477.1/OG0006703.1/OG0007298.1/OG0008550.1</t>
  </si>
  <si>
    <t>OG0002577.1/OG0003246.1/OG0005455.1/OG0006762.1/OG0007332.1/OG0007671.1/OG0008216.1</t>
  </si>
  <si>
    <t>Ether lipid metabolism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</si>
  <si>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0000098.9/OG0000098.6/OG0000098.5/OG0000098.3/OG0000098.8/OG0000098.7/OG0000098.4/OG0000098.1/OG0000098.2/OG0000223.3/OG0000223.6/OG0000223.1/OG0000223.2/OG0000223.4/OG0000223.5/OG0000294.3/OG0000294.4/OG0000294.1/OG0000294.5/OG0000294.2/OG0000357.1/OG0000357.3/OG0000357.2/OG0000357.4/OG0000477.2/OG0000477.3/OG0000477.4/OG0000477.1/OG0001527.2/OG0001527.1/OG0001700.1/OG0001747.1/OG0001747.2/OG0001760.2/OG0001760.1/OG0002017.2/OG0002017.1/OG0003035.1/OG0003099.1/OG0003721.1/OG0004140.1/OG0005412.1/OG0006477.1/OG0007348.1</t>
  </si>
  <si>
    <t>OG0005665.1/OG0006661.1/OG0006762.1</t>
  </si>
  <si>
    <t>Arachidonic acid metabolism</t>
  </si>
  <si>
    <t>OG0005901.2/OG0005901.1/OG0008196.1</t>
  </si>
  <si>
    <t>OG0000014.7/OG0000014.8/OG0000014.13/OG0000014.14/OG0000014.9/OG0000014.5/OG0000014.4/OG0000014.6/OG0000014.1/OG0000014.11/OG0000014.2/OG0000014.10/OG0000014.12/OG0000014.3/OG0000097.4/OG0000097.5/OG0000097.1/OG0000097.3/OG0000097.2/OG0000097.6/OG0000176.4/OG0000176.3/OG0000176.1/OG0000176.7/OG0000176.2/OG0000176.5/OG0000176.6/OG0000294.3/OG0000294.4/OG0000294.1/OG0000294.5/OG0000294.2/OG0000357.1/OG0000357.3/OG0000357.2/OG0000357.4/OG0000519.3/OG0000519.1/OG0000519.2/OG0000629.2/OG0000629.1/OG0001507.2/OG0001507.1/OG0002129.1/OG0003099.1/OG0004362.1/OG0006477.1</t>
  </si>
  <si>
    <t>OG0000929.2/OG0000929.1/OG0006756.1/OG0006762.1</t>
  </si>
  <si>
    <t>Linoleic acid metabolism</t>
  </si>
  <si>
    <t>OG0006762.1</t>
  </si>
  <si>
    <t>OG0000294.3/OG0000294.4/OG0000294.1/OG0000294.5/OG0000294.2/OG0000357.1/OG0000357.3/OG0000357.2/OG0000357.4/OG0003099.1/OG0006477.1</t>
  </si>
  <si>
    <t>alpha-Linolenic acid metabolism</t>
  </si>
  <si>
    <t>OG0000294.3/OG0000294.4/OG0000294.1/OG0000294.5/OG0000294.2/OG0000357.1/OG0000357.3/OG0000357.2/OG0000357.4/OG0001268.1/OG0001268.2/OG0002412.2/OG0002412.1/OG0003099.1/OG0006477.1</t>
  </si>
  <si>
    <t>Sphingolipid metabolism</t>
  </si>
  <si>
    <t>OG0003568.2/OG0003568.1/OG0006644.1/OG0009366.2/OG0009366.1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</si>
  <si>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0000196.3/OG0000196.5/OG0000196.4/OG0000196.1/OG0000196.2/OG0000223.3/OG0000223.6/OG0000223.1/OG0000223.2/OG0000223.4/OG0000223.5/OG0000270.2/OG0000270.5/OG0000270.4/OG0000270.3/OG0000270.1/OG0000297.3/OG0000297.2/OG0000297.1/OG0000297.4/OG0000397.2/OG0000397.3/OG0000397.1/OG0000397.4/OG0000477.2/OG0000477.3/OG0000477.4/OG0000477.1/OG0000663.3/OG0000663.2/OG0000663.1/OG0000866.3/OG0000866.2/OG0000866.1/OG0000933.1/OG0000933.2/OG0001502.2/OG0001502.1/OG0001747.1/OG0001747.2/OG0001938.2/OG0001938.1/OG0002891.1/OG0002921.1/OG0003048.1/OG0003275.1/OG0003275.2/OG0003570.1/OG0003574.1/OG0003833.1/OG0004021.1/OG0004336.1/OG0004432.1/OG0005286.1/OG0007792.1</t>
  </si>
  <si>
    <t>OG0007376.1/OG0008389.1/OG0009067.1</t>
  </si>
  <si>
    <t>Glycosphingolipid biosynthesis - lacto and neolacto series</t>
  </si>
  <si>
    <t>OG0000022.12/OG0000022.10/OG0000022.15/OG0000022.8/OG0000022.9/OG0000022.4/OG0000022.1/OG0000022.16/OG0000022.7/OG0000022.6/OG0000022.13/OG0000022.5/OG0000022.14/OG0000022.11/OG0000022.2/OG0000022.3/OG0000117.3/OG0000117.1/OG0000117.7/OG0000117.6/OG0000117.2/OG0000117.4/OG0000117.5/OG0000241.5/OG0000241.3/OG0000241.2/OG0000241.1/OG0000241.4/OG0000297.3/OG0000297.2/OG0000297.1/OG0000297.4</t>
  </si>
  <si>
    <t>Glycosphingolipid biosynthesis - globo and isoglobo series</t>
  </si>
  <si>
    <t>OG0000022.12/OG0000022.10/OG0000022.15/OG0000022.8/OG0000022.9/OG0000022.4/OG0000022.1/OG0000022.16/OG0000022.7/OG0000022.6/OG0000022.13/OG0000022.5/OG0000022.14/OG0000022.11/OG0000022.2/OG0000022.3/OG0000117.3/OG0000117.1/OG0000117.7/OG0000117.6/OG0000117.2/OG0000117.4/OG0000117.5/OG0000241.5/OG0000241.3/OG0000241.2/OG0000241.1/OG0000241.4/OG0000365.1/OG0000365.3/OG0000365.2/OG0000365.4/OG0000728.3/OG0000728.1/OG0000728.2</t>
  </si>
  <si>
    <t>Glycosphingolipid biosynthesis - ganglio series</t>
  </si>
  <si>
    <t>OG0000365.1/OG0000365.3/OG0000365.2/OG0000365.4/OG0000397.2/OG0000397.3/OG0000397.1/OG0000397.4/OG0004432.1/OG0005291.1</t>
  </si>
  <si>
    <t>Pyruvate metabolism</t>
  </si>
  <si>
    <t>OG0001636.1/OG0001636.2/OG0001748.2/OG0001748.1/OG0001770.1/OG0003508.1/OG0003696.1/OG0005088.2/OG0005088.1</t>
  </si>
  <si>
    <t>OG0000044.13/OG0000044.11/OG0000044.6/OG0000044.14/OG0000044.8/OG0000044.12/OG0000044.10/OG0000044.7/OG0000044.4/OG0000044.5/OG0000044.9/OG0000044.1/OG0000044.3/OG0000044.2/OG0000118.2/OG0000118.1/OG0000118.3/OG0000118.4/OG0000118.5/OG0000387.2/OG0000387.1/OG0000387.4/OG0000387.3/OG0000459.2/OG0000459.1/OG0000459.3/OG0000577.3/OG0000577.2/OG0000577.1/OG0000726.3/OG0000726.1/OG0000726.2/OG0001159.1/OG0001159.2/OG0001308.1/OG0001455.1/OG0001455.2/OG0001660.1/OG0001751.2/OG0001751.1/OG0001832.1/OG0002062.2/OG0002062.1/OG0002110.1/OG0002139.1/OG0002590.1/OG0002632.1/OG0002799.1/OG0004001.1/OG0006508.1/OG0007361.1</t>
  </si>
  <si>
    <t>Chloroalkane and chloroalkene degradation</t>
  </si>
  <si>
    <t>OG0000577.3/OG0000577.2/OG0000577.1/OG0001832.1</t>
  </si>
  <si>
    <t>Naphthalene degradation</t>
  </si>
  <si>
    <t>Aminobenzoate degradation</t>
  </si>
  <si>
    <t>OG0003788.1/OG0004304.1</t>
  </si>
  <si>
    <t>Glyoxylate and dicarboxylate metabolism</t>
  </si>
  <si>
    <t>OG0000241.5/OG0000241.3/OG0000241.2/OG0000241.1/OG0000241.4/OG0000387.2/OG0000387.1/OG0000387.4/OG0000387.3/OG0000459.2/OG0000459.1/OG0000459.3/OG0000661.1/OG0000684.1/OG0000684.2/OG0000755.2/OG0000755.1/OG0000802.2/OG0000802.1/OG0000855.1/OG0000855.2/OG0000948.1/OG0000948.2/OG0001068.2/OG0001068.1/OG0001445.2/OG0001445.1/OG0001608.2/OG0001608.1/OG0001658.1/OG0001666.2/OG0001666.1/OG0001703.1/OG0001751.2/OG0001751.1/OG0002062.2/OG0002062.1/OG0002279.1/OG0002632.1/OG0003439.1/OG0003809.1/OG0004972.1/OG0006493.1/OG0006508.1</t>
  </si>
  <si>
    <t>OG0000341.1/OG0000341.2/OG0003749.1</t>
  </si>
  <si>
    <t>Propanoate metabolism</t>
  </si>
  <si>
    <t>OG0001748.2/OG0001748.1/OG0002078.2/OG0002078.1/OG0002159.2/OG0002159.1/OG0002159.3/OG0003334.1/OG0003508.1/OG0003869.1/OG0003869.2</t>
  </si>
  <si>
    <t>OG0000044.13/OG0000044.11/OG0000044.6/OG0000044.14/OG0000044.8/OG0000044.12/OG0000044.10/OG0000044.7/OG0000044.4/OG0000044.5/OG0000044.9/OG0000044.1/OG0000044.3/OG0000044.2/OG0000117.3/OG0000117.1/OG0000117.7/OG0000117.6/OG0000117.2/OG0000117.4/OG0000117.5/OG0000387.2/OG0000387.1/OG0000387.4/OG0000387.3/OG0000726.3/OG0000726.1/OG0000726.2/OG0000755.2/OG0000755.1/OG0000802.2/OG0000802.1/OG0000855.1/OG0000855.2/OG0000867.2/OG0000867.1/OG0001513.2/OG0001513.1/OG0001747.1/OG0001747.2/OG0001751.2/OG0001751.1/OG0002632.1/OG0003103.1/OG0003248.1/OG0003439.1/OG0003788.1/OG0004001.1/OG0004304.1/OG0005104.1/OG0005488.1/OG0005892.1/OG0006493.1/OG0008177.1</t>
  </si>
  <si>
    <t>Styrene degradation</t>
  </si>
  <si>
    <t>OG0001761.1/OG0001761.2/OG0002155.2/OG0002155.1/OG0004036.1</t>
  </si>
  <si>
    <t>Butanoate metabolism</t>
  </si>
  <si>
    <t>OG0000100.7/OG0000100.3/OG0000100.8/OG0000100.4/OG0000100.1/OG0000100.2/OG0000100.6/OG0000100.5/OG0000387.2/OG0000387.1/OG0000387.4/OG0000387.3/OG0000691.2/OG0000691.1/OG0001023.2/OG0001023.1/OG0001196.2/OG0001196.1/OG0001751.2/OG0001751.1/OG0002484.1/OG0002814.1/OG0003788.1/OG0004235.1/OG0004304.1/OG0004569.1/OG0005806.1</t>
  </si>
  <si>
    <t>One carbon pool by folate</t>
  </si>
  <si>
    <t>OG0000302.7/OG0000302.3/OG0000302.2/OG0000302.6/OG0000302.1/OG0000302.5/OG0000302.4/OG0001915.1/OG0003246.1/OG0005977.1</t>
  </si>
  <si>
    <t>OG0000241.5/OG0000241.3/OG0000241.2/OG0000241.1/OG0000241.4/OG0000417.1/OG0000417.3/OG0000417.2/OG0000459.2/OG0000459.1/OG0000459.3/OG0000825.1/OG0000825.3/OG0000825.2/OG0001385.2/OG0001385.1/OG0001387.1/OG0001387.2/OG0001445.2/OG0001445.1/OG0001669.2/OG0001669.1/OG0001813.1/OG0003129.1/OG0004337.1/OG0004972.1</t>
  </si>
  <si>
    <t>Methane metabolism</t>
  </si>
  <si>
    <t>OG0000118.2/OG0000118.1/OG0000118.3/OG0000118.4/OG0000118.5/OG0000241.5/OG0000241.3/OG0000241.2/OG0000241.1/OG0000241.4/OG0000726.3/OG0000726.1/OG0000726.2/OG0000853.2/OG0000853.1/OG0001445.2/OG0001445.1/OG0001498.2/OG0001498.1/OG0001553.2/OG0001553.1/OG0001572.2/OG0001572.1/OG0001715.2/OG0001715.1/OG0003700.1/OG0003809.1</t>
  </si>
  <si>
    <t>OG0000407.6/OG0000407.3/OG0000407.1/OG0000407.5/OG0000407.4/OG0000407.2/OG0001302.2/OG0001302.1/OG0001975.1/OG0002457.1/OG0006467.1</t>
  </si>
  <si>
    <t>Carbon fixation in photosynthetic organisms</t>
  </si>
  <si>
    <t>OG0000648.2/OG0000648.1/OG0000807.1/OG0000807.2/OG0000902.1/OG0000902.2/OG0001339.2/OG0001339.1/OG0001715.2/OG0001715.1/OG0001762.1/OG0002062.2/OG0002062.1/OG0002110.1/OG0004327.1/OG0004451.1/OG0004588.1/OG0006508.1/OG0007734.1</t>
  </si>
  <si>
    <t>OG0001975.1/OG0004259.1/OG0005761.1</t>
  </si>
  <si>
    <t>Carbon fixation pathways in prokaryotes</t>
  </si>
  <si>
    <t>OG0000118.2/OG0000118.1/OG0000118.3/OG0000118.4/OG0000118.5/OG0000387.2/OG0000387.1/OG0000387.4/OG0000387.3/OG0000726.3/OG0000726.1/OG0000726.2/OG0000802.2/OG0000802.1/OG0001308.1/OG0001316.2/OG0001316.1/OG0001385.2/OG0001385.1/OG0001608.2/OG0001608.1/OG0001666.2/OG0001666.1/OG0001751.2/OG0001751.1/OG0002590.1/OG0003439.1</t>
  </si>
  <si>
    <t>Thiamine metabolism</t>
  </si>
  <si>
    <t>OG0000260.3/OG0000260.4/OG0000260.1/OG0000260.2/OG0000689.3/OG0000689.1/OG0000689.2/OG0001115.2/OG0001115.1/OG0003231.1/OG0003453.1/OG0005039.1</t>
  </si>
  <si>
    <t>OG0006252.1/OG0010428.1</t>
  </si>
  <si>
    <t>Riboflavin metabolism</t>
  </si>
  <si>
    <t>OG0000098.9/OG0000098.6/OG0000098.5/OG0000098.3/OG0000098.8/OG0000098.7/OG0000098.4/OG0000098.1/OG0000098.2/OG0000425.1/OG0000425.3/OG0000425.2/OG0002956.1/OG0002956.2/OG0003453.1/OG0007314.1</t>
  </si>
  <si>
    <t>Vitamin B6 metabolism</t>
  </si>
  <si>
    <t>OG0003611.1/OG0003611.2</t>
  </si>
  <si>
    <t>OG0003700.1/OG0004611.1</t>
  </si>
  <si>
    <t>OG0001195.1/OG0006512.1</t>
  </si>
  <si>
    <t>Nicotinate and nicotinamide metabolism</t>
  </si>
  <si>
    <t>OG0002100.1/OG0002100.2/OG0006267.1/OG0008209.1</t>
  </si>
  <si>
    <t>OG0000098.9/OG0000098.6/OG0000098.5/OG0000098.3/OG0000098.8/OG0000098.7/OG0000098.4/OG0000098.1/OG0000098.2/OG0001913.2/OG0001913.1/OG0002664.1/OG0003150.1/OG0003507.1/OG0004461.1/OG0004925.1/OG0006162.1/OG0006498.1/OG0006742.1/OG0007131.1</t>
  </si>
  <si>
    <t>OG0000183.1/OG0000183.3/OG0000183.4/OG0000183.6/OG0000183.5/OG0000183.2</t>
  </si>
  <si>
    <t>Pantothenate and CoA biosynthesis</t>
  </si>
  <si>
    <t>OG0000098.9/OG0000098.6/OG0000098.5/OG0000098.3/OG0000098.8/OG0000098.7/OG0000098.4/OG0000098.1/OG0000098.2/OG0000486.3/OG0000486.2/OG0000486.1/OG0000698.2/OG0000698.1/OG0001023.2/OG0001023.1/OG0001582.2/OG0001582.1/OG0001642.1/OG0003738.1/OG0004630.1/OG0005337.1/OG0005495.1/OG0007418.1</t>
  </si>
  <si>
    <t>OG0000958.2/OG0000958.1/OG0003188.1/OG0004537.1/OG0004537.2/OG0008491.1</t>
  </si>
  <si>
    <t>Biotin metabolism</t>
  </si>
  <si>
    <t>OG0000486.3/OG0000486.2/OG0000486.1/OG0000930.1/OG0001678.2/OG0001678.1/OG0003842.1</t>
  </si>
  <si>
    <t>Lipoic acid metabolism</t>
  </si>
  <si>
    <t>Folate biosynthesis</t>
  </si>
  <si>
    <t>OG0002448.2/OG0002448.1/OG0005977.1</t>
  </si>
  <si>
    <t>OG0000169.6/OG0000169.4/OG0000169.2/OG0000169.5/OG0000169.3/OG0000169.1/OG0000260.3/OG0000260.4/OG0000260.1/OG0000260.2/OG0000555.1/OG0000555.2/OG0000555.3/OG0000629.2/OG0000629.1/OG0001117.2/OG0001117.3/OG0001117.1/OG0001253.1/OG0001253.2/OG0001275.2/OG0001275.1/OG0001440.1/OG0001440.2/OG0002579.2/OG0002579.1/OG0002604.1/OG0003040.1/OG0004798.1/OG0004976.1/OG0005771.1/OG0007714.1/OG0008434.1</t>
  </si>
  <si>
    <t>Retinol metabolism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</si>
  <si>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0000088.4/OG0000088.1/OG0000088.5/OG0000088.3/OG0000088.6/OG0000088.8/OG0000088.2/OG0000088.7/OG0000253.3/OG0000253.1/OG0000253.4/OG0000253.5/OG0000253.2/OG0001419.2/OG0001419.1/OG0004975.1</t>
  </si>
  <si>
    <t>Porphyrin and chlorophyll metabolism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</si>
  <si>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0000434.1/OG0000434.2/OG0001343.2/OG0001343.1/OG0001817.2/OG0001817.1/OG0002022.1/OG0002556.1/OG0002661.1/OG0002734.1/OG0004055.1/OG0004321.1/OG0005535.1/OG0006193.1</t>
  </si>
  <si>
    <t>OG0001471.2/OG0001471.1/OG0002588.2/OG0002588.1/OG0006734.1/OG0008529.1</t>
  </si>
  <si>
    <t>Terpenoid backbone biosynthesis</t>
  </si>
  <si>
    <t>OG0000387.2/OG0000387.1/OG0000387.4/OG0000387.3/OG0001091.2/OG0001091.1/OG0001391.1/OG0001391.2/OG0001751.2/OG0001751.1/OG0002716.1/OG0003131.1/OG0004046.1/OG0004235.1/OG0004298.1/OG0006183.1/OG0006398.1/OG0006436.1/OG0006621.1/OG0006909.1/OG0006959.1/OG0007656.1</t>
  </si>
  <si>
    <t>OG0002401.1/OG0007126.1/OG0008525.1</t>
  </si>
  <si>
    <t>OG0003404.2/OG0003404.1/OG0007267.1</t>
  </si>
  <si>
    <t>Indole alkaloid biosynthesis</t>
  </si>
  <si>
    <t>OG0000274.1/OG0000274.4/OG0000274.5/OG0000274.2/OG0000274.3/OG0000675.3/OG0000675.1/OG0000675.2</t>
  </si>
  <si>
    <t>OG0009161.2/OG0009161.3/OG0009161.1</t>
  </si>
  <si>
    <t>Limonene and pinene degradation</t>
  </si>
  <si>
    <t>Zeatin biosynthesis</t>
  </si>
  <si>
    <t>Nitrogen metabolism</t>
  </si>
  <si>
    <t>OG0000067.5/OG0000067.4/OG0000067.9/OG0000067.2/OG0000067.8/OG0000067.6/OG0000067.7/OG0000067.3/OG0000067.1/OG0000948.1/OG0000948.2/OG0003417.1</t>
  </si>
  <si>
    <t>Sulfur metabolism</t>
  </si>
  <si>
    <t>OG0002440.1/OG0006711.1</t>
  </si>
  <si>
    <t>OG0000297.3/OG0000297.2/OG0000297.1/OG0000297.4/OG0001367.1/OG0001367.2/OG0003442.1/OG0003477.1/OG0004668.1/OG0004900.1/OG0009383.1</t>
  </si>
  <si>
    <t>Caprolactam degradation</t>
  </si>
  <si>
    <t>OG0000169.6/OG0000169.4/OG0000169.2/OG0000169.5/OG0000169.3/OG0000169.1/OG0002484.1/OG0003788.1/OG0004304.1</t>
  </si>
  <si>
    <t>Phenylpropanoid biosynthesis</t>
  </si>
  <si>
    <t>Flavone and flavonol biosynthesis</t>
  </si>
  <si>
    <t>Isoquinoline alkaloid biosynthesis</t>
  </si>
  <si>
    <t>OG0000035.4/OG0000035.6/OG0000035.3/OG0000035.13/OG0000035.14/OG0000035.11/OG0000035.2/OG0000035.17/OG0000035.12/OG0000035.1/OG0000035.9/OG0000035.16/OG0000035.5/OG0000035.15/OG0000035.10/OG0000035.7/OG0000035.8/OG0000274.1/OG0000274.4/OG0000274.5/OG0000274.2/OG0000274.3/OG0000361.2/OG0000361.3/OG0000361.4/OG0000361.1/OG0000555.1/OG0000555.2/OG0000555.3/OG0004588.1/OG0007734.1</t>
  </si>
  <si>
    <t>Tropane, piperidine and pyridine alkaloid biosynthesis</t>
  </si>
  <si>
    <t>Betalain biosynthesis</t>
  </si>
  <si>
    <t>Aminoacyl-tRNA biosynthesis</t>
  </si>
  <si>
    <t>OG0009387.1</t>
  </si>
  <si>
    <t>Genetic Information Processing</t>
  </si>
  <si>
    <t>OG0000302.7/OG0000302.3/OG0000302.2/OG0000302.6/OG0000302.1/OG0000302.5/OG0000302.4/OG0001069.2/OG0001069.1/OG0003681.1/OG0004453.1/OG0008174.1</t>
  </si>
  <si>
    <t>OG0000060.5/OG0000060.4/OG0000060.1/OG0000060.2/OG0000060.6/OG0000060.7/OG0000060.9/OG0000060.8/OG0000060.3/OG0000060.10/OG0000434.1/OG0000434.2/OG0000476.1/OG0000476.2/OG0000476.3/OG0000724.2/OG0000724.1/OG0000724.3/OG0000780.2/OG0000780.1/OG0000805.3/OG0000805.2/OG0000805.1/OG0000884.2/OG0000884.1/OG0001047.2/OG0001047.1/OG0001067.1/OG0001141.1/OG0001612.1/OG0001612.2/OG0001959.2/OG0001959.1/OG0001993.1/OG0002008.1/OG0002355.1/OG0002357.1/OG0002357.2/OG0002451.1/OG0002451.2/OG0003067.1/OG0003390.1/OG0003486.1/OG0003521.1/OG0003710.1/OG0004055.1/OG0004296.1/OG0005298.1/OG0005381.1/OG0005450.1/OG0005656.1/OG0005728.1/OG0005890.1/OG0006763.1/OG0006943.1/OG0007261.1/OG0007442.1/OG0007738.1/OG0008162.1/OG0008175.1/OG0008187.1</t>
  </si>
  <si>
    <t>Metabolism of xenobiotics by cytochrome P450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</si>
  <si>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0000097.4/OG0000097.5/OG0000097.1/OG0000097.3/OG0000097.2/OG0000097.6/OG0000146.3/OG0000146.2/OG0000146.5/OG0000146.1/OG0000146.7/OG0000146.6/OG0000146.4/OG0000352.2/OG0000352.1/OG0000352.3/OG0000629.2/OG0000629.1/OG0000851.2/OG0000851.1/OG0000851.3/OG0001832.1/OG0001978.1/OG0001978.2</t>
  </si>
  <si>
    <t>OG0000407.6/OG0000407.3/OG0000407.1/OG0000407.5/OG0000407.4/OG0000407.2/OG0005718.1</t>
  </si>
  <si>
    <t>Insect hormone biosynthesis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</si>
  <si>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0000105.3/OG0000105.1/OG0000105.5/OG0000105.7/OG0000105.6/OG0000105.2/OG0000105.4/OG0000202.5/OG0000202.4/OG0000202.1/OG0000202.6/OG0000202.2/OG0000202.3/OG0000577.3/OG0000577.2/OG0000577.1/OG0001199.1/OG0001832.1/OG0002332.1/OG0005648.1/OG0006236.1</t>
  </si>
  <si>
    <t>OG0000216.1/OG0000216.2/OG0000581.1/OG0000581.2/OG0001180.2/OG0001180.1/OG0001180.3/OG0005442.1/OG0005442.2</t>
  </si>
  <si>
    <t>Drug metabolism - cytochrome P450</t>
  </si>
  <si>
    <t>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0000035.4/OG0000035.6/OG0000035.3/OG0000035.13/OG0000035.14/OG0000035.11/OG0000035.2/OG0000035.17/OG0000035.12/OG0000035.1/OG0000035.9/OG0000035.16/OG0000035.5/OG0000035.15/OG0000035.10/OG0000035.7/OG0000035.8/OG0000076.4/OG0000076.7/OG0000076.9/OG0000076.3/OG0000076.5/OG0000076.6/OG0000076.10/OG0000076.1/OG0000076.8/OG0000076.2/OG0000097.4/OG0000097.5/OG0000097.1/OG0000097.3/OG0000097.2/OG0000097.6/OG0000146.3/OG0000146.2/OG0000146.5/OG0000146.1/OG0000146.7/OG0000146.6/OG0000146.4/OG0000352.2/OG0000352.1/OG0000352.3/OG0000361.2/OG0000361.3/OG0000361.4/OG0000361.1/OG0001088.1/OG0001088.2/OG0001832.1/OG0001978.1/OG0001978.2</t>
  </si>
  <si>
    <t>OG0000390.1/OG0000390.3/OG0000390.5/OG0000390.6/OG0000390.4/OG0000390.2/OG0000740.2/OG0000740.1/OG0000740.3</t>
  </si>
  <si>
    <t>Drug metabolism - other enzymes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</si>
  <si>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0000097.4/OG0000097.5/OG0000097.1/OG0000097.3/OG0000097.2/OG0000097.6/OG0000106.2/OG0000106.3/OG0000106.5/OG0000106.4/OG0000106.7/OG0000106.6/OG0000106.1/OG0000146.3/OG0000146.2/OG0000146.5/OG0000146.1/OG0000146.7/OG0000146.6/OG0000146.4/OG0000295.1/OG0000295.2/OG0000295.3/OG0000295.4/OG0000352.2/OG0000352.1/OG0000352.3/OG0000689.3/OG0000689.1/OG0000689.2/OG0000698.2/OG0000698.1/OG0000792.1/OG0000792.2/OG0000960.1/OG0000960.2/OG0001245.2/OG0001245.1/OG0001407.1/OG0001407.2/OG0001582.2/OG0001582.1/OG0001978.1/OG0001978.2/OG0002005.2/OG0002005.1/OG0002106.1/OG0002217.1/OG0002511.1/OG0002596.1/OG0002596.2/OG0002856.1/OG0002856.2/OG0003451.1/OG0003684.2/OG0003684.1/OG0004489.1/OG0005272.1/OG0005495.1/OG0006236.1</t>
  </si>
  <si>
    <t>OG0001471.2/OG0001471.1/OG0001644.1/OG0003188.1/OG0003238.1/OG0004128.1/OG0005718.1/OG0007125.1/OG0007127.1/OG0007385.1</t>
  </si>
  <si>
    <t>OG0000740.2/OG0000740.1/OG0000740.3/OG0001215.1/OG0001215.2</t>
  </si>
  <si>
    <t>Biosynthesis of unsaturated fatty acids</t>
  </si>
  <si>
    <t>OG0000173.4/OG0000173.2/OG0000173.3/OG0000173.1/OG0000354.3/OG0000354.2/OG0000354.1/OG0000406.1/OG0000406.3/OG0000406.2/OG0001268.1/OG0001268.2/OG0002412.2/OG0002412.1/OG0004304.1/OG0004468.1/OG0005469.1/OG0006502.1</t>
  </si>
  <si>
    <t>Biosynthesis of ansamycins</t>
  </si>
  <si>
    <t>OG0004451.1</t>
  </si>
  <si>
    <t>Metabolic pathways</t>
  </si>
  <si>
    <t>OG0000392.2/OG0000392.3/OG0000392.1/OG0000407.6/OG0000407.3/OG0000407.1/OG0000407.5/OG0000407.4/OG0000407.2/OG0000415.3/OG0000415.1/OG0000415.2/OG0000612.2/OG0000612.3/OG0000612.1/OG0000939.1/OG0000939.2/OG0000958.2/OG0000958.1/OG0001085.2/OG0001085.1/OG0001195.1/OG0001292.2/OG0001292.1/OG0001302.2/OG0001302.1/OG0001441.2/OG0001441.1/OG0001471.2/OG0001471.1/OG0001474.2/OG0001474.1/OG0001636.1/OG0001636.2/OG0001748.2/OG0001748.1/OG0001770.1/OG0001912.2/OG0001912.3/OG0001912.1/OG0001915.1/OG0001975.1/OG0002078.2/OG0002078.1/OG0002100.1/OG0002100.2/OG0002148.1/OG0002148.2/OG0002159.2/OG0002159.1/OG0002159.3/OG0002238.1/OG0002238.2/OG0002335.2/OG0002335.1/OG0002388.1/OG0002401.1/OG0002490.1/OG0002490.2/OG0002588.2/OG0002588.1/OG0002779.1/OG0002779.2/OG0002860.1/OG0002913.1/OG0003102.2/OG0003102.1/OG0003106.1/OG0003188.1/OG0003238.1/OG0003246.1/OG0003254.1/OG0003334.1/OG0003508.1/OG0003553.1/OG0003696.1/OG0003746.1/OG0003748.1/OG0003815.1/OG0003869.1/OG0003869.2/OG0003921.1/OG0003923.1/OG0003923.2/OG0003978.1/OG0004081.1/OG0004090.1/OG0004128.1/OG0004392.1/OG0004405.1/OG0004537.1/OG0004537.2/OG0004541.2/OG0004541.1/OG0005079.1/OG0005255.1/OG0005380.1/OG0005418.1/OG0005443.1/OG0005455.1/OG0005500.1/OG0005665.1/OG0005697.1/OG0005756.1/OG0005761.1/OG0005784.1/OG0005798.1/OG0005861.1/OG0005869.1/OG0005959.1/OG0005977.1/OG0006040.1/OG0006148.1/OG0006213.1/OG0006267.1/OG0006374.1/OG0006451.1/OG0006466.1/OG0006467.1/OG0006470.1/OG0006512.1/OG0006661.1/OG0006711.1/OG0006756.1/OG0006762.1/OG0006957.1/OG0006966.1/OG0007087.1/OG0007125.1/OG0007126.1/OG0007127.1/OG0007196.1/OG0007313.1/OG0007332.1/OG0007385.1/OG0007438.1/OG0007576.1/OG0007614.1/OG0007666.1/OG0007671.1/OG0007691.1/OG0007795.1/OG0007816.1/OG0007826.1/OG0008072.1/OG0008090.1/OG0008144.1/OG0008158.1/OG0008195.1/OG0008197.1/OG0008209.1/OG0008216.1/OG0008221.1/OG0008384.1/OG0008389.1/OG0008435.1/OG0008442.1/OG0008443.1/OG0008491.1/OG0008525.1/OG0008557.1/OG0008755.1/OG0008757.1/OG0008762.1/OG0008801.1/OG0008803.1/OG0009035.1/OG0009067.1/OG0009121.1/OG0009935.1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</si>
  <si>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0000012.4/OG0000012.16/OG0000012.15/OG0000012.8/OG0000012.18/OG0000012.9/OG0000012.1/OG0000012.14/OG0000012.17/OG0000012.20/OG0000012.6/OG0000012.3/OG0000012.10/OG0000012.11/OG0000012.5/OG0000012.12/OG0000012.2/OG0000012.19/OG0000012.7/OG0000012.13/OG0000014.7/OG0000014.8/OG0000014.13/OG0000014.14/OG0000014.9/OG0000014.5/OG0000014.4/OG0000014.6/OG0000014.1/OG0000014.11/OG0000014.2/OG0000014.10/OG0000014.12/OG0000014.3/OG0000016.11/OG0000016.18/OG0000016.17/OG0000016.13/OG0000016.9/OG0000016.16/OG0000016.1/OG0000016.14/OG0000016.6/OG0000016.5/OG0000016.4/OG0000016.12/OG0000016.2/OG0000016.3/OG0000016.15/OG0000016.8/OG0000016.7/OG0000016.10/OG0000016.19/OG0000022.12/OG0000022.10/OG0000022.15/OG0000022.8/OG0000022.9/OG0000022.4/OG0000022.1/OG0000022.16/OG0000022.7/OG0000022.6/OG0000022.13/OG0000022.5/OG0000022.14/OG0000022.11/OG0000022.2/OG0000022.3/OG0000028.8/OG0000028.1/OG0000028.5/OG0000028.3/OG0000028.6/OG0000028.4/OG0000028.11/OG0000028.7/OG0000028.2/OG0000028.15/OG0000028.17/OG0000028.13/OG0000028.12/OG0000028.9/OG0000028.16/OG0000028.10/OG0000028.14/OG0000031.13/OG0000031.5/OG0000031.16/OG0000031.1/OG0000031.4/OG0000031.14/OG0000031.8/OG0000031.9/OG0000031.10/OG0000031.2/OG0000031.6/OG0000031.7/OG0000031.12/OG0000031.15/OG0000031.3/OG0000031.11/OG0000031.17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0000059.3/OG0000059.9/OG0000059.6/OG0000059.5/OG0000059.11/OG0000059.10/OG0000059.1/OG0000059.8/OG0000059.4/OG0000059.7/OG0000059.2/OG0000061.11/OG0000061.3/OG0000061.6/OG0000061.10/OG0000061.1/OG0000061.12/OG0000061.7/OG0000061.5/OG0000061.9/OG0000061.4/OG0000061.8/OG0000061.2/OG0000068.3/OG0000068.5/OG0000068.1/OG0000068.2/OG0000068.9/OG0000068.7/OG0000068.6/OG0000068.8/OG0000068.4/OG0000071.1/OG0000071.5/OG0000071.11/OG0000071.7/OG0000071.9/OG0000071.2/OG0000071.6/OG0000071.10/OG0000071.3/OG0000071.8/OG0000071.4/OG0000072.3/OG0000072.8/OG0000072.6/OG0000072.1/OG0000072.2/OG0000072.5/OG0000072.7/OG0000072.4/OG0000072.9/OG0000088.4/OG0000088.1/OG0000088.5/OG0000088.3/OG0000088.6/OG0000088.8/OG0000088.2/OG0000088.7/OG0000091.3/OG0000091.4/OG0000091.7/OG0000091.1/OG0000091.6/OG0000091.5/OG0000091.8/OG0000091.2/OG0000097.4/OG0000097.5/OG0000097.1/OG0000097.3/OG0000097.2/OG0000097.6/OG0000098.9/OG0000098.6/OG0000098.5/OG0000098.3/OG0000098.8/OG0000098.7/OG0000098.4/OG0000098.1/OG0000098.2/OG0000100.7/OG0000100.3/OG0000100.8/OG0000100.4/OG0000100.1/OG0000100.2/OG0000100.6/OG0000100.5/OG0000105.3/OG0000105.1/OG0000105.5/OG0000105.7/OG0000105.6/OG0000105.2/OG0000105.4/OG0000106.2/OG0000106.3/OG0000106.5/OG0000106.4/OG0000106.7/OG0000106.6/OG0000106.1/OG0000108.5/OG0000108.4/OG0000108.1/OG0000108.8/OG0000108.3/OG0000108.2/OG0000108.6/OG0000108.7/OG0000109.4/OG0000109.8/OG0000109.1/OG0000109.3/OG0000109.7/OG0000109.6/OG0000109.9/OG0000109.5/OG0000109.2/OG0000111.6/OG0000111.2/OG0000111.5/OG0000111.1/OG0000111.3/OG0000111.4/OG0000117.3/OG0000117.1/OG0000117.7/OG0000117.6/OG0000117.2/OG0000117.4/OG0000117.5/OG0000118.2/OG0000118.1/OG0000118.3/OG0000118.4/OG0000118.5/OG0000166.3/OG0000166.1/OG0000166.4/OG0000166.2/OG0000169.6/OG0000169.4/OG0000169.2/OG0000169.5/OG0000169.3/OG0000169.1/OG0000176.4/OG0000176.3/OG0000176.1/OG0000176.7/OG0000176.2/OG0000176.5/OG0000176.6/OG0000196.3/OG0000196.5/OG0000196.4/OG0000196.1/OG0000196.2/OG0000202.5/OG0000202.4/OG0000202.1/OG0000202.6/OG0000202.2/OG0000202.3/OG0000213.4/OG0000213.3/OG0000213.1/OG0000213.2/OG0000213.6/OG0000213.5/OG0000218.4/OG0000218.2/OG0000218.1/OG0000218.3/OG0000218.5/OG0000223.3/OG0000223.6/OG0000223.1/OG0000223.2/OG0000223.4/OG0000223.5/OG0000240.5/OG0000240.4/OG0000240.3/OG0000240.2/OG0000240.1/OG0000241.5/OG0000241.3/OG0000241.2/OG0000241.1/OG0000241.4/OG0000260.3/OG0000260.4/OG0000260.1/OG0000260.2/OG0000270.2/OG0000270.5/OG0000270.4/OG0000270.3/OG0000270.1/OG0000274.1/OG0000274.4/OG0000274.5/OG0000274.2/OG0000274.3/OG0000291.3/OG0000291.4/OG0000291.2/OG0000291.1/OG0000294.3/OG0000294.4/OG0000294.1/OG0000294.5/OG0000294.2/OG0000295.1/OG0000295.2/OG0000295.3/OG0000295.4/OG0000297.3/OG0000297.2/OG0000297.1/OG0000297.4/OG0000357.1/OG0000357.3/OG0000357.2/OG0000357.4/OG0000361.2/OG0000361.3/OG0000361.4/OG0000361.1/OG0000365.1/OG0000365.3/OG0000365.2/OG0000365.4/OG0000366.2/OG0000366.1/OG0000366.3/OG0000387.2/OG0000387.1/OG0000387.4/OG0000387.3/OG0000397.2/OG0000397.3/OG0000397.1/OG0000397.4/OG0000406.1/OG0000406.3/OG0000406.2/OG0000416.1/OG0000416.4/OG0000416.2/OG0000416.3/OG0000417.1/OG0000417.3/OG0000417.2/OG0000425.1/OG0000425.3/OG0000425.2/OG0000427.2/OG0000427.3/OG0000427.1/OG0000434.1/OG0000434.2/OG0000459.2/OG0000459.1/OG0000459.3/OG0000477.2/OG0000477.3/OG0000477.4/OG0000477.1/OG0000486.3/OG0000486.2/OG0000486.1/OG0000538.3/OG0000538.2/OG0000538.4/OG0000538.1/OG0000550.1/OG0000550.3/OG0000550.2/OG0000555.1/OG0000555.2/OG0000555.3/OG0000557.3/OG0000557.2/OG0000557.1/OG0000575.3/OG0000575.2/OG0000575.1/OG0000576.2/OG0000576.1/OG0000577.3/OG0000577.2/OG0000577.1/OG0000596.3/OG0000596.1/OG0000596.2/OG0000615.3/OG0000615.1/OG0000615.2/OG0000627.1/OG0000627.2/OG0000627.3/OG0000629.2/OG0000629.1/OG0000631.2/OG0000631.1/OG0000631.3/OG0000637.2/OG0000637.1/OG0000637.3/OG0000648.2/OG0000648.1/OG0000661.1/OG0000663.3/OG0000663.2/OG0000663.1/OG0000675.3/OG0000675.1/OG0000675.2/OG0000684.1/OG0000684.2/OG0000685.1/OG0000685.2/OG0000689.3/OG0000689.1/OG0000689.2/OG0000691.2/OG0000691.1/OG0000698.2/OG0000698.1/OG0000703.2/OG0000703.1/OG0000723.3/OG0000723.2/OG0000723.1/OG0000726.3/OG0000726.1/OG0000726.2/OG0000747.1/OG0000747.2/OG0000755.2/OG0000755.1/OG0000792.1/OG0000792.2/OG0000802.2/OG0000802.1/OG0000805.3/OG0000805.2/OG0000805.1/OG0000807.1/OG0000807.2/OG0000810.2/OG0000810.1/OG0000818.2/OG0000818.3/OG0000818.1/OG0000825.1/OG0000825.3/OG0000825.2/OG0000826.3/OG0000826.2/OG0000826.1/OG0000847.1/OG0000847.2/OG0000853.2/OG0000853.1/OG0000855.1/OG0000855.2/OG0000857.3/OG0000857.2/OG0000857.1/OG0000866.3/OG0000866.2/OG0000866.1/OG0000867.2/OG0000867.1/OG0000884.2/OG0000884.1/OG0000885.3/OG0000885.2/OG0000885.1/OG0000902.1/OG0000902.2/OG0000916.2/OG0000916.1/OG0000916.3/OG0000919.2/OG0000919.1/OG0000930.1/OG0000931.3/OG0000931.2/OG0000931.1/OG0000933.1/OG0000933.2/OG0000946.2/OG0000946.1/OG0000948.1/OG0000948.2/OG0000960.1/OG0000960.2/OG0000976.1/OG0000976.2/OG0001023.2/OG0001023.1/OG0001045.2/OG0001045.1/OG0001057.1/OG0001057.2/OG0001076.1/OG0001076.2/OG0001083.1/OG0001083.2/OG0001087.1/OG0001087.2/OG0001108.1/OG0001108.2/OG0001109.2/OG0001109.1/OG0001110.1/OG0001110.2/OG0001115.2/OG0001115.1/OG0001117.2/OG0001117.3/OG0001117.1/OG0001146.1/OG0001146.2/OG0001159.1/OG0001159.2/OG0001162.1/OG0001162.2/OG0001191.1/OG0001191.2/OG0001194.2/OG0001194.1/OG0001197.1/OG0001197.2/OG0001245.2/OG0001245.1/OG0001246.2/OG0001246.1/OG0001253.1/OG0001253.2/OG0001268.1/OG0001268.2/OG0001274.1/OG0001274.2/OG0001275.2/OG0001275.1/OG0001308.1/OG0001316.2/OG0001316.1/OG0001323.2/OG0001323.1/OG0001328.2/OG0001328.1/OG0001339.2/OG0001339.1/OG0001343.2/OG0001343.1/OG0001367.1/OG0001367.2/OG0001385.2/OG0001385.1/OG0001387.1/OG0001387.2/OG0001388.1/OG0001388.2/OG0001392.2/OG0001392.1/OG0001402.1/OG0001402.2/OG0001405.1/OG0001405.2/OG0001407.1/OG0001407.2/OG0001419.2/OG0001419.1/OG0001437.1/OG0001437.2/OG0001440.1/OG0001440.2/OG0001443.1/OG0001443.2/OG0001445.2/OG0001445.1/OG0001448.2/OG0001448.1/OG0001455.1/OG0001455.2/OG0001498.2/OG0001498.1/OG0001503.1/OG0001503.2/OG0001507.2/OG0001507.1/OG0001511.1/OG0001513.2/OG0001513.1/OG0001527.2/OG0001527.1/OG0001549.1/OG0001553.2/OG0001553.1/OG0001562.1/OG0001562.2/OG0001572.2/OG0001572.1/OG0001582.2/OG0001582.1/OG0001606.2/OG0001606.1/OG0001608.2/OG0001608.1/OG0001617.1/OG0001617.2/OG0001627.1/OG0001627.2/OG0001642.1/OG0001658.1/OG0001660.1/OG0001666.2/OG0001666.1/OG0001668.1/OG0001668.2/OG0001669.2/OG0001669.1/OG0001672.2/OG0001672.1/OG0001678.2/OG0001678.1/OG0001700.1/OG0001703.1/OG0001705.1/OG0001705.2/OG0001715.2/OG0001715.1/OG0001747.1/OG0001747.2/OG0001749.1/OG0001751.2/OG0001751.1/OG0001760.2/OG0001760.1/OG0001761.1/OG0001761.2/OG0001762.1/OG0001775.2/OG0001775.1/OG0001796.1/OG0001796.2/OG0001813.1/OG0001817.2/OG0001817.1/OG0001831.1/OG0001832.1/OG0001837.1/OG0001837.2/OG0001865.2/OG0001865.1/OG0001913.2/OG0001913.1/OG0001918.1/OG0001921.1/OG0001921.2/OG0001927.1/OG0001930.1/OG0001938.2/OG0001938.1/OG0001954.1/OG0001979.1/OG0002005.2/OG0002005.1/OG0002007.1/OG0002007.2/OG0002008.1/OG0002016.2/OG0002016.1/OG0002017.2/OG0002017.1/OG0002022.1/OG0002035.2/OG0002035.1/OG0002050.1/OG0002050.2/OG0002062.2/OG0002062.1/OG0002103.1/OG0002106.1/OG0002110.1/OG0002129.1/OG0002136.1/OG0002136.2/OG0002139.1/OG0002155.2/OG0002155.1/OG0002162.1/OG0002162.2/OG0002173.1/OG0002173.2/OG0002211.1/OG0002214.1/OG0002217.1/OG0002235.2/OG0002235.1/OG0002279.1/OG0002339.1/OG0002360.1/OG0002360.2/OG0002363.1/OG0002366.1/OG0002366.2/OG0002408.2/OG0002408.1/OG0002412.2/OG0002412.1/OG0002431.1/OG0002431.2/OG0002451.1/OG0002451.2/OG0002467.1/OG0002484.1/OG0002509.2/OG0002509.1/OG0002511.1/OG0002556.1/OG0002573.1/OG0002584.1/OG0002584.2/OG0002590.1/OG0002596.1/OG0002596.2/OG0002604.1/OG0002613.1/OG0002613.2/OG0002632.1/OG0002661.1/OG0002663.1/OG0002664.1/OG0002666.1/OG0002722.1/OG0002734.1/OG0002740.2/OG0002740.1/OG0002747.1/OG0002765.2/OG0002765.1/OG0002767.1/OG0002789.1/OG0002818.1/OG0002826.1/OG0002826.2/OG0002850.1/OG0002856.1/OG0002856.2/OG0002859.1/OG0002863.1/OG0002891.1/OG0002898.1/OG0002904.1/OG0002911.1/OG0002921.1/OG0002926.1/OG0002942.1/OG0002956.1/OG0002956.2/OG0003014.1/OG0003040.1/OG0003042.2/OG0003042.1/OG0003046.1/OG0003048.1/OG0003065.1/OG0003070.1/OG0003071.1/OG0003085.1/OG0003093.1/OG0003097.1/OG0003099.1/OG0003103.1/OG0003113.1/OG0003117.1/OG0003129.1/OG0003131.1/OG0003150.1/OG0003162.1/OG0003189.2/OG0003189.1/OG0003209.1/OG0003213.1/OG0003216.1/OG0003228.1/OG0003231.1/OG0003236.1/OG0003240.1/OG0003248.1/OG0003275.1/OG0003275.2/OG0003301.2/OG0003301.1/OG0003302.1/OG0003303.1/OG0003317.1/OG0003387.1/OG0003407.1/OG0003417.1/OG0003431.1/OG0003439.1/OG0003442.1/OG0003443.1/OG0003453.1/OG0003476.2/OG0003476.1/OG0003477.1/OG0003503.1/OG0003507.1/OG0003524.1/OG0003540.1/OG0003555.1/OG0003559.1/OG0003566.1/OG0003570.1/OG0003574.1/OG0003657.1/OG0003662.1/OG0003684.2/OG0003684.1/OG0003698.1/OG0003700.1/OG0003721.1/OG0003738.1/OG0003754.1/OG0003756.1/OG0003788.1/OG0003802.1/OG0003809.1/OG0003819.1/OG0003833.1/OG0003842.1/OG0003977.1/OG0004001.1/OG0004009.1/OG0004036.1/OG0004045.1/OG0004046.1/OG0004055.1/OG0004079.1/OG0004092.1/OG0004102.1/OG0004119.1/OG0004134.1/OG0004140.1/OG0004145.1/OG0004235.1/OG0004256.1/OG0004257.1/OG0004264.1/OG0004291.1/OG0004293.1/OG0004301.1/OG0004304.1/OG0004321.1/OG0004327.1/OG0004336.1/OG0004355.1/OG0004362.1/OG0004380.1/OG0004402.1/OG0004414.1/OG0004417.1/OG0004424.1/OG0004430.1/OG0004432.1/OG0004451.1/OG0004461.1/OG0004478.1/OG0004483.1/OG0004489.1/OG0004555.1/OG0004563.1/OG0004569.1/OG0004588.1/OG0004602.1/OG0004611.1/OG0004616.1/OG0004623.1/OG0004630.1/OG0004632.1/OG0004666.1/OG0004667.1/OG0004668.1/OG0004699.2/OG0004699.1/OG0004700.1/OG0004701.1/OG0004721.1/OG0004723.1/OG0004732.1/OG0004757.1/OG0004759.1/OG0004789.1/OG0004798.1/OG0004917.1/OG0004925.1/OG0004946.1/OG0004970.1/OG0004972.1/OG0004975.1/OG0005008.1/OG0005032.1/OG0005033.1/OG0005039.1/OG0005043.1/OG0005058.1/OG0005082.1/OG0005085.1/OG0005090.1/OG0005094.1/OG0005106.1/OG0005109.1/OG0005110.1/OG0005132.1/OG0005172.1/OG0005176.1/OG0005237.1/OG0005257.1/OG0005265.1/OG0005272.1/OG0005276.2/OG0005276.1/OG0005286.1/OG0005291.1/OG0005293.1/OG0005337.1/OG0005338.1/OG0005361.1/OG0005370.1/OG0005396.1/OG0005402.1/OG0005412.1/OG0005435.1/OG0005485.1/OG0005488.1/OG0005495.1/OG0005533.1/OG0005535.1/OG0005540.1/OG0005569.1/OG0005649.1/OG0005664.1/OG0005720.1/OG0005746.1/OG0005748.1/OG0005771.1/OG0005797.1/OG0005806.1/OG0005858.1/OG0005872.1/OG0005892.1/OG0005915.1/OG0005938.1/OG0005957.1/OG0005958.1/OG0006016.1/OG0006162.1/OG0006193.1/OG0006224.1/OG0006236.1/OG0006238.1/OG0006249.1/OG0006272.1/OG0006276.1/OG0006326.1/OG0006346.1/OG0006365.1/OG0006372.1/OG0006373.1/OG0006386.1/OG0006390.1/OG0006431.1/OG0006460.1/OG0006477.1/OG0006485.1/OG0006493.1/OG0006498.1/OG0006507.1/OG0006508.1/OG0006511.1/OG0006516.1/OG0006615.1/OG0006619.1/OG0006621.1/OG0006622.1/OG0006635.1/OG0006650.1/OG0006703.1/OG0006706.1/OG0006707.1/OG0006742.1/OG0006791.1/OG0006792.1/OG0006796.1/OG0006823.1/OG0006923.1/OG0006946.1/OG0007054.1/OG0007061.1/OG0007131.1/OG0007146.1/OG0007172.1/OG0007239.1/OG0007283.1/OG0007291.1/OG0007295.1/OG0007314.1/OG0007323.1/OG0007351.1/OG0007409.1/OG0007613.1/OG0007701.1/OG0007714.1/OG0007734.1/OG0007756.1/OG0007792.1/OG0007808.1/OG0007819.1/OG0007843.1/OG0008143.1/OG0008155.1/OG0008162.1/OG0008177.1/OG0008191.1/OG0008222.1/OG0008434.1/OG0008453.1/OG0008482.1/OG0008492.1/OG0008501.1/OG0008511.1/OG0008781.1/OG0008850.1/OG0009034.1/OG0010334.1</t>
  </si>
  <si>
    <t>OG0000183.1/OG0000183.3/OG0000183.4/OG0000183.6/OG0000183.5/OG0000183.2/OG0000279.4/OG0000279.1/OG0000279.6/OG0000279.2/OG0000279.9/OG0000279.3/OG0000279.8/OG0000279.5/OG0000279.7/OG0000341.1/OG0000341.2/OG0000390.1/OG0000390.3/OG0000390.5/OG0000390.6/OG0000390.4/OG0000390.2/OG0000452.1/OG0000452.4/OG0000452.3/OG0000452.2/OG0000578.1/OG0000579.2/OG0000579.1/OG0000705.3/OG0000705.2/OG0000705.1/OG0000766.1/OG0000849.2/OG0000849.1/OG0001107.1/OG0001107.2/OG0001219.1/OG0001219.2/OG0001506.1/OG0001506.2/OG0001522.4/OG0001522.1/OG0001522.2/OG0001522.3/OG0001576.2/OG0001576.1/OG0001800.1/OG0001800.2/OG0001836.1/OG0001836.2/OG0002304.1/OG0002372.1/OG0003038.1/OG0003038.2/OG0003064.1/OG0003568.2/OG0003568.1/OG0003611.1/OG0003611.2/OG0003749.1/OG0004169.1/OG0004325.1/OG0004378.1/OG0004475.1/OG0004687.1/OG0004687.2/OG0004830.1/OG0005129.1/OG0005261.1/OG0005266.1/OG0005560.1/OG0005880.1/OG0005901.2/OG0005901.1/OG0006252.1/OG0006260.1/OG0006644.1/OG0006665.1/OG0006692.1/OG0006986.1/OG0007170.1/OG0007263.1/OG0007267.1/OG0007413.1/OG0007434.1/OG0007667.1/OG0007724.1/OG0007884.1/OG0008103.1/OG0008196.1/OG0008218.1/OG0008563.1/OG0008604.1/OG0009069.1/OG0009141.1/OG0009161.2/OG0009161.3/OG0009161.1/OG0009366.2/OG0009366.1/OG0009387.1/OG0009434.1/OG0010069.1/OG0010428.1/OG0011177.1</t>
  </si>
  <si>
    <t>Biosynthesis of secondary metabolites</t>
  </si>
  <si>
    <t>OG0000407.6/OG0000407.3/OG0000407.1/OG0000407.5/OG0000407.4/OG0000407.2/OG0000939.1/OG0000939.2/OG0001441.2/OG0001441.1/OG0001471.2/OG0001471.1/OG0001636.1/OG0001636.2/OG0001748.2/OG0001748.1/OG0001770.1/OG0001912.2/OG0001912.3/OG0001912.1/OG0001975.1/OG0002159.2/OG0002159.1/OG0002159.3/OG0002401.1/OG0002588.2/OG0002588.1/OG0002779.1/OG0002779.2/OG0003102.2/OG0003102.1/OG0003254.1/OG0003508.1/OG0003553.1/OG0003696.1/OG0003815.1/OG0004405.1/OG0005516.1/OG0005665.1/OG0005761.1/OG0005861.1/OG0005869.1/OG0006148.1/OG0006267.1/OG0006762.1/OG0006948.1/OG0007125.1/OG0007126.1/OG0007196.1/OG0007671.1/OG0008197.1/OG0008216.1/OG0008525.1/OG0008755.1/OG0009935.1</t>
  </si>
  <si>
    <t>OG0000012.4/OG0000012.16/OG0000012.15/OG0000012.8/OG0000012.18/OG0000012.9/OG0000012.1/OG0000012.14/OG0000012.17/OG0000012.20/OG0000012.6/OG0000012.3/OG0000012.10/OG0000012.11/OG0000012.5/OG0000012.12/OG0000012.2/OG0000012.19/OG0000012.7/OG0000012.13/OG0000016.11/OG0000016.18/OG0000016.17/OG0000016.13/OG0000016.9/OG0000016.16/OG0000016.1/OG0000016.14/OG0000016.6/OG0000016.5/OG0000016.4/OG0000016.12/OG0000016.2/OG0000016.3/OG0000016.15/OG0000016.8/OG0000016.7/OG0000016.10/OG0000016.19/OG0000028.8/OG0000028.1/OG0000028.5/OG0000028.3/OG0000028.6/OG0000028.4/OG0000028.11/OG0000028.7/OG0000028.2/OG0000028.15/OG0000028.17/OG0000028.13/OG0000028.12/OG0000028.9/OG0000028.16/OG0000028.10/OG0000028.14/OG0000035.4/OG0000035.6/OG0000035.3/OG0000035.13/OG0000035.14/OG0000035.11/OG0000035.2/OG0000035.17/OG0000035.12/OG0000035.1/OG0000035.9/OG0000035.16/OG0000035.5/OG0000035.15/OG0000035.10/OG0000035.7/OG0000035.8/OG0000044.13/OG0000044.11/OG0000044.6/OG0000044.14/OG0000044.8/OG0000044.12/OG0000044.10/OG0000044.7/OG0000044.4/OG0000044.5/OG0000044.9/OG0000044.1/OG0000044.3/OG0000044.2/OG0000106.2/OG0000106.3/OG0000106.5/OG0000106.4/OG0000106.7/OG0000106.6/OG0000106.1/OG0000117.3/OG0000117.1/OG0000117.7/OG0000117.6/OG0000117.2/OG0000117.4/OG0000117.5/OG0000125.4/OG0000125.3/OG0000125.7/OG0000125.5/OG0000125.1/OG0000125.2/OG0000125.6/OG0000169.6/OG0000169.4/OG0000169.2/OG0000169.5/OG0000169.3/OG0000169.1/OG0000173.4/OG0000173.2/OG0000173.3/OG0000173.1/OG0000241.5/OG0000241.3/OG0000241.2/OG0000241.1/OG0000241.4/OG0000274.1/OG0000274.4/OG0000274.5/OG0000274.2/OG0000274.3/OG0000294.3/OG0000294.4/OG0000294.1/OG0000294.5/OG0000294.2/OG0000357.1/OG0000357.3/OG0000357.2/OG0000357.4/OG0000361.2/OG0000361.3/OG0000361.4/OG0000361.1/OG0000366.2/OG0000366.1/OG0000366.3/OG0000387.2/OG0000387.1/OG0000387.4/OG0000387.3/OG0000406.1/OG0000406.3/OG0000406.2/OG0000416.1/OG0000416.4/OG0000416.2/OG0000416.3/OG0000417.1/OG0000417.3/OG0000417.2/OG0000427.2/OG0000427.3/OG0000427.1/OG0000434.1/OG0000434.2/OG0000459.2/OG0000459.1/OG0000459.3/OG0000477.2/OG0000477.3/OG0000477.4/OG0000477.1/OG0000538.3/OG0000538.2/OG0000538.4/OG0000538.1/OG0000577.3/OG0000577.2/OG0000577.1/OG0000615.3/OG0000615.1/OG0000615.2/OG0000627.1/OG0000627.2/OG0000627.3/OG0000648.2/OG0000648.1/OG0000675.3/OG0000675.1/OG0000675.2/OG0000684.1/OG0000684.2/OG0000689.3/OG0000689.1/OG0000689.2/OG0000691.2/OG0000691.1/OG0000726.3/OG0000726.1/OG0000726.2/OG0000792.1/OG0000792.2/OG0000807.1/OG0000807.2/OG0000810.2/OG0000810.1/OG0000847.1/OG0000847.2/OG0000853.2/OG0000853.1/OG0000857.3/OG0000857.2/OG0000857.1/OG0000902.1/OG0000902.2/OG0000916.2/OG0000916.1/OG0000916.3/OG0001023.2/OG0001023.1/OG0001068.2/OG0001068.1/OG0001083.1/OG0001083.2/OG0001159.1/OG0001159.2/OG0001245.2/OG0001245.1/OG0001246.2/OG0001246.1/OG0001268.1/OG0001268.2/OG0001308.1/OG0001316.2/OG0001316.1/OG0001339.2/OG0001339.1/OG0001343.2/OG0001343.1/OG0001391.1/OG0001391.2/OG0001392.2/OG0001392.1/OG0001437.1/OG0001437.2/OG0001445.2/OG0001445.1/OG0001448.2/OG0001448.1/OG0001455.1/OG0001455.2/OG0001498.2/OG0001498.1/OG0001503.1/OG0001503.2/OG0001511.1/OG0001513.2/OG0001513.1/OG0001527.2/OG0001527.1/OG0001572.2/OG0001572.1/OG0001608.2/OG0001608.1/OG0001642.1/OG0001658.1/OG0001660.1/OG0001666.2/OG0001666.1/OG0001703.1/OG0001715.2/OG0001715.1/OG0001747.1/OG0001747.2/OG0001751.2/OG0001751.1/OG0001760.2/OG0001760.1/OG0001775.2/OG0001775.1/OG0001813.1/OG0001817.2/OG0001817.1/OG0001832.1/OG0001913.2/OG0001913.1/OG0001918.1/OG0001954.1/OG0002005.2/OG0002005.1/OG0002007.1/OG0002007.2/OG0002017.2/OG0002017.1/OG0002050.1/OG0002050.2/OG0002062.2/OG0002062.1/OG0002136.1/OG0002136.2/OG0002139.1/OG0002157.2/OG0002157.1/OG0002162.1/OG0002162.2/OG0002214.1/OG0002363.1/OG0002412.2/OG0002412.1/OG0002467.1/OG0002484.1/OG0002556.1/OG0002584.1/OG0002584.2/OG0002632.1/OG0002661.1/OG0002664.1/OG0002716.1/OG0002734.1/OG0002765.2/OG0002765.1/OG0002789.1/OG0002859.1/OG0002956.1/OG0002956.2/OG0003065.1/OG0003099.1/OG0003129.1/OG0003131.1/OG0003150.1/OG0003216.1/OG0003228.1/OG0003231.1/OG0003302.1/OG0003317.1/OG0003387.1/OG0003407.1/OG0003503.1/OG0003711.1/OG0003788.1/OG0004001.1/OG0004046.1/OG0004055.1/OG0004102.1/OG0004140.1/OG0004235.1/OG0004256.1/OG0004257.1/OG0004291.1/OG0004298.1/OG0004304.1/OG0004321.1/OG0004327.1/OG0004432.1/OG0004451.1/OG0004468.1/OG0004489.1/OG0004563.1/OG0004588.1/OG0004632.1/OG0004789.1/OG0004917.1/OG0004972.1/OG0005085.1/OG0005257.1/OG0005361.1/OG0005435.1/OG0005469.1/OG0005488.1/OG0005535.1/OG0005892.1/OG0005938.1/OG0006193.1/OG0006249.1/OG0006308.1/OG0006326.1/OG0006373.1/OG0006477.1/OG0006502.1/OG0006508.1/OG0006621.1/OG0006703.1/OG0006791.1/OG0006959.1/OG0007314.1/OG0007734.1/OG0008177.1/OG0008550.1</t>
  </si>
  <si>
    <t>OG0000341.1/OG0000341.2/OG0000390.1/OG0000390.3/OG0000390.5/OG0000390.6/OG0000390.4/OG0000390.2/OG0000452.1/OG0000452.4/OG0000452.3/OG0000452.2/OG0000705.3/OG0000705.2/OG0000705.1/OG0000849.2/OG0000849.1/OG0001219.1/OG0001219.2/OG0001506.1/OG0001506.2/OG0001800.1/OG0001800.2/OG0001836.1/OG0001836.2/OG0002304.1/OG0002372.1/OG0004687.1/OG0004687.2/OG0005261.1/OG0007170.1/OG0007267.1/OG0007434.1/OG0008604.1/OG0009161.2/OG0009161.3/OG0009161.1/OG0010428.1/OG0011177.1</t>
  </si>
  <si>
    <t>Microbial metabolism in diverse environments</t>
  </si>
  <si>
    <t>OG0000076.4/OG0000076.7/OG0000076.9/OG0000076.3/OG0000076.5/OG0000076.6/OG0000076.10/OG0000076.1/OG0000076.8/OG0000076.2/OG0000106.2/OG0000106.3/OG0000106.5/OG0000106.4/OG0000106.7/OG0000106.6/OG0000106.1/OG0000118.2/OG0000118.1/OG0000118.3/OG0000118.4/OG0000118.5/OG0000169.6/OG0000169.4/OG0000169.2/OG0000169.5/OG0000169.3/OG0000169.1/OG0000241.5/OG0000241.3/OG0000241.2/OG0000241.1/OG0000241.4/OG0000297.3/OG0000297.2/OG0000297.1/OG0000297.4/OG0000387.2/OG0000387.1/OG0000387.4/OG0000387.3/OG0000434.1/OG0000434.2/OG0000459.2/OG0000459.1/OG0000459.3/OG0000577.3/OG0000577.2/OG0000577.1/OG0000648.2/OG0000648.1/OG0000691.2/OG0000691.1/OG0000726.3/OG0000726.1/OG0000726.2/OG0000755.2/OG0000755.1/OG0000802.2/OG0000802.1/OG0000807.1/OG0000807.2/OG0000853.2/OG0000853.1/OG0000855.1/OG0000855.2/OG0000857.3/OG0000857.2/OG0000857.1/OG0000902.1/OG0000902.2/OG0000916.2/OG0000916.1/OG0000916.3/OG0000948.1/OG0000948.2/OG0001023.2/OG0001023.1/OG0001088.1/OG0001088.2/OG0001159.1/OG0001159.2/OG0001246.2/OG0001246.1/OG0001308.1/OG0001316.2/OG0001316.1/OG0001339.2/OG0001339.1/OG0001343.2/OG0001343.1/OG0001367.1/OG0001367.2/OG0001385.2/OG0001385.1/OG0001437.1/OG0001437.2/OG0001445.2/OG0001445.1/OG0001448.2/OG0001448.1/OG0001455.1/OG0001455.2/OG0001498.2/OG0001498.1/OG0001503.1/OG0001503.2/OG0001513.2/OG0001513.1/OG0001553.2/OG0001553.1/OG0001572.2/OG0001572.1/OG0001608.2/OG0001608.1/OG0001660.1/OG0001666.2/OG0001666.1/OG0001703.1/OG0001715.2/OG0001715.1/OG0001747.1/OG0001747.2/OG0001751.2/OG0001751.1/OG0001761.1/OG0001761.2/OG0001762.1/OG0001832.1/OG0001954.1/OG0002007.1/OG0002007.2/OG0002062.2/OG0002062.1/OG0002110.1/OG0002139.1/OG0002155.2/OG0002155.1/OG0002467.1/OG0002484.1/OG0002590.1/OG0002632.1/OG0003086.1/OG0003216.1/OG0003302.1/OG0003439.1/OG0003442.1/OG0003477.1/OG0003700.1/OG0003788.1/OG0003809.1/OG0004001.1/OG0004036.1/OG0004055.1/OG0004256.1/OG0004257.1/OG0004304.1/OG0004327.1/OG0004451.1/OG0004569.1/OG0004588.1/OG0004668.1/OG0004917.1/OG0005085.1/OG0005938.1/OG0006493.1/OG0006508.1/OG0007734.1</t>
  </si>
  <si>
    <t>OG0000341.1/OG0000341.2/OG0000452.1/OG0000452.4/OG0000452.3/OG0000452.2/OG0000579.2/OG0000579.1/OG0000705.3/OG0000705.2/OG0000705.1/OG0000849.2/OG0000849.1/OG0002304.1/OG0007170.1</t>
  </si>
  <si>
    <t>OG0000407.6/OG0000407.3/OG0000407.1/OG0000407.5/OG0000407.4/OG0000407.2/OG0000939.1/OG0000939.2/OG0001195.1/OG0001302.2/OG0001302.1/OG0001441.2/OG0001441.1/OG0001636.1/OG0001636.2/OG0001748.2/OG0001748.1/OG0001770.1/OG0001975.1/OG0002078.2/OG0002078.1/OG0002388.1/OG0002457.1/OG0002588.2/OG0002588.1/OG0003102.2/OG0003102.1/OG0003696.1/OG0005761.1/OG0005861.1/OG0006467.1/OG0006512.1/OG0006711.1/OG0008197.1</t>
  </si>
  <si>
    <t>Carbon metabolism</t>
  </si>
  <si>
    <t>OG0000407.6/OG0000407.3/OG0000407.1/OG0000407.5/OG0000407.4/OG0000407.2/OG0000939.1/OG0000939.2/OG0001302.2/OG0001302.1/OG0001975.1/OG0002159.2/OG0002159.1/OG0002159.3/OG0002457.1/OG0003553.1/OG0003696.1/OG0005761.1/OG0005861.1/OG0006467.1/OG0008197.1/OG0008755.1</t>
  </si>
  <si>
    <t>OG0000118.2/OG0000118.1/OG0000118.3/OG0000118.4/OG0000118.5/OG0000241.5/OG0000241.3/OG0000241.2/OG0000241.1/OG0000241.4/OG0000387.2/OG0000387.1/OG0000387.4/OG0000387.3/OG0000427.2/OG0000427.3/OG0000427.1/OG0000648.2/OG0000648.1/OG0000684.1/OG0000684.2/OG0000691.2/OG0000691.1/OG0000726.3/OG0000726.1/OG0000726.2/OG0000755.2/OG0000755.1/OG0000802.2/OG0000802.1/OG0000807.1/OG0000807.2/OG0000853.2/OG0000853.1/OG0000855.1/OG0000855.2/OG0000857.3/OG0000857.2/OG0000857.1/OG0000902.1/OG0000902.2/OG0000916.2/OG0000916.1/OG0000916.3/OG0001068.2/OG0001068.1/OG0001159.1/OG0001159.2/OG0001308.1/OG0001316.2/OG0001316.1/OG0001339.2/OG0001339.1/OG0001385.2/OG0001385.1/OG0001437.1/OG0001437.2/OG0001445.2/OG0001445.1/OG0001448.2/OG0001448.1/OG0001498.2/OG0001498.1/OG0001503.1/OG0001503.2/OG0001513.2/OG0001513.1/OG0001553.2/OG0001553.1/OG0001572.2/OG0001572.1/OG0001608.2/OG0001608.1/OG0001658.1/OG0001660.1/OG0001666.2/OG0001666.1/OG0001703.1/OG0001715.2/OG0001715.1/OG0001747.1/OG0001747.2/OG0001751.2/OG0001751.1/OG0001762.1/OG0001954.1/OG0002007.1/OG0002007.2/OG0002050.1/OG0002050.2/OG0002062.2/OG0002062.1/OG0002110.1/OG0002139.1/OG0002467.1/OG0002590.1/OG0002632.1/OG0003103.1/OG0003216.1/OG0003248.1/OG0003302.1/OG0003417.1/OG0003439.1/OG0003700.1/OG0003788.1/OG0003809.1/OG0004304.1/OG0004327.1/OG0004451.1/OG0004588.1/OG0004917.1/OG0004972.1/OG0005085.1/OG0005938.1/OG0006493.1/OG0006508.1/OG0007734.1</t>
  </si>
  <si>
    <t>OG0000341.1/OG0000341.2/OG0000705.3/OG0000705.2/OG0000705.1/OG0007170.1/OG0008604.1</t>
  </si>
  <si>
    <t>2-Oxocarboxylic acid metabolism</t>
  </si>
  <si>
    <t>OG0000826.3/OG0000826.2/OG0000826.1/OG0000916.2/OG0000916.1/OG0000916.3/OG0001316.2/OG0001316.1/OG0001608.2/OG0001608.1/OG0001642.1/OG0001666.2/OG0001666.1/OG0001703.1/OG0001762.1/OG0003407.1/OG0004588.1/OG0005085.1/OG0007734.1</t>
  </si>
  <si>
    <t>Fatty acid metabolism</t>
  </si>
  <si>
    <t>OG0000044.13/OG0000044.11/OG0000044.6/OG0000044.14/OG0000044.8/OG0000044.12/OG0000044.10/OG0000044.7/OG0000044.4/OG0000044.5/OG0000044.9/OG0000044.1/OG0000044.3/OG0000044.2/OG0000173.4/OG0000173.2/OG0000173.3/OG0000173.1/OG0000213.4/OG0000213.3/OG0000213.1/OG0000213.2/OG0000213.6/OG0000213.5/OG0000354.3/OG0000354.2/OG0000354.1/OG0000387.2/OG0000387.1/OG0000387.4/OG0000387.3/OG0000406.1/OG0000406.3/OG0000406.2/OG0000691.2/OG0000691.1/OG0000930.1/OG0001126.1/OG0001126.2/OG0001162.1/OG0001162.2/OG0001268.1/OG0001268.2/OG0001402.1/OG0001402.2/OG0001627.1/OG0001627.2/OG0001751.2/OG0001751.1/OG0002412.2/OG0002412.1/OG0002484.1/OG0002722.1/OG0003209.1/OG0003788.1/OG0004145.1/OG0004304.1/OG0004468.1/OG0005361.1/OG0005469.1/OG0006502.1/OG0006706.1/OG0006794.1</t>
  </si>
  <si>
    <t>OG0001474.2/OG0001474.1/OG0002159.2/OG0002159.1/OG0002159.3/OG0003508.1/OG0005516.1</t>
  </si>
  <si>
    <t>OG0000279.4/OG0000279.1/OG0000279.6/OG0000279.2/OG0000279.9/OG0000279.3/OG0000279.8/OG0000279.5/OG0000279.7/OG0001522.4/OG0001522.1/OG0001522.2/OG0001522.3/OG0004830.1</t>
  </si>
  <si>
    <t>Degradation of aromatic compounds</t>
  </si>
  <si>
    <t>OG0000169.6/OG0000169.4/OG0000169.2/OG0000169.5/OG0000169.3/OG0000169.1</t>
  </si>
  <si>
    <t>OG0000407.6/OG0000407.3/OG0000407.1/OG0000407.5/OG0000407.4/OG0000407.2/OG0000939.1/OG0000939.2</t>
  </si>
  <si>
    <t>Biosynthesis of amino acids</t>
  </si>
  <si>
    <t>OG0000452.1/OG0000452.4/OG0000452.3/OG0000452.2/OG0000705.3/OG0000705.2/OG0000705.1/OG0001506.1/OG0001506.2/OG0002304.1</t>
  </si>
  <si>
    <t>OG0000241.5/OG0000241.3/OG0000241.2/OG0000241.1/OG0000241.4/OG0000417.1/OG0000417.3/OG0000417.2/OG0000427.2/OG0000427.3/OG0000427.1/OG0000555.1/OG0000555.2/OG0000555.3/OG0000627.1/OG0000627.2/OG0000627.3/OG0000648.2/OG0000648.1/OG0000723.3/OG0000723.2/OG0000723.1/OG0000807.1/OG0000807.2/OG0000853.2/OG0000853.1/OG0000902.1/OG0000902.2/OG0000916.2/OG0000916.1/OG0000916.3/OG0000948.1/OG0000948.2/OG0001316.2/OG0001316.1/OG0001339.2/OG0001339.1/OG0001445.2/OG0001445.1/OG0001498.2/OG0001498.1/OG0001503.1/OG0001503.2/OG0001572.2/OG0001572.1/OG0001608.2/OG0001608.1/OG0001642.1/OG0001660.1/OG0001666.2/OG0001666.1/OG0001703.1/OG0001762.1/OG0002050.1/OG0002050.2/OG0002590.1/OG0003407.1/OG0003700.1/OG0003977.1/OG0004291.1/OG0004327.1/OG0004451.1/OG0004588.1/OG0004917.1/OG0005085.1/OG0005257.1/OG0006373.1/OG0007734.1</t>
  </si>
  <si>
    <t>OG0001302.2/OG0001302.1/OG0001441.2/OG0001441.1/OG0001975.1/OG0002779.1/OG0002779.2/OG0003815.1/OG0004405.1/OG0005761.1/OG0005869.1/OG0006148.1/OG0006467.1/OG0008755.1</t>
  </si>
  <si>
    <t>EGFR tyrosine kinase inhibitor resistance</t>
  </si>
  <si>
    <t>OG0000322.1/OG0000322.2/OG0000322.4/OG0000322.3/OG0000386.3/OG0000386.1/OG0000386.4/OG0000386.2/OG0000449.3/OG0000449.1/OG0000449.2/OG0000525.3/OG0000525.1/OG0000525.2/OG0000786.2/OG0000786.1/OG0000921.3/OG0000921.1/OG0000921.2/OG0000947.1/OG0000947.2/OG0001001.1/OG0001001.2/OG0001248.1/OG0001248.2/OG0001249.1/OG0001262.2/OG0001262.1/OG0001652.1/OG0001652.2/OG0001772.2/OG0001772.1/OG0001867.1/OG0001932.1/OG0001932.2/OG0002103.1/OG0002142.1/OG0002142.2/OG0002178.1/OG0002178.2/OG0002381.2/OG0002381.1/OG0002486.1/OG0002486.2/OG0002515.1/OG0003095.1/OG0003137.1/OG0003243.1/OG0004146.1/OG0004309.1/OG0005078.1/OG0005116.1/OG0006484.1</t>
  </si>
  <si>
    <t>Human Diseases</t>
  </si>
  <si>
    <t>OG0007366.1/OG0007674.1/OG0008623.1</t>
  </si>
  <si>
    <t>Endocrine resistance</t>
  </si>
  <si>
    <t>OG0000102.3/OG0000102.1/OG0000102.2/OG0000102.6/OG0000102.5/OG0000102.4/OG0000102.7/OG0000102.8/OG0000283.4/OG0000283.3/OG0000283.1/OG0000283.2/OG0000322.1/OG0000322.2/OG0000322.4/OG0000322.3/OG0000331.1/OG0000331.3/OG0000331.2/OG0000331.4/OG0000449.3/OG0000449.1/OG0000449.2/OG0000521.2/OG0000521.1/OG0000521.3/OG0000525.3/OG0000525.1/OG0000525.2/OG0000786.2/OG0000786.1/OG0000812.1/OG0000812.2/OG0000812.3/OG0000947.1/OG0000947.2/OG0001084.2/OG0001084.1/OG0001262.2/OG0001262.1/OG0001406.2/OG0001406.1/OG0001652.1/OG0001652.2/OG0001768.1/OG0001772.2/OG0001772.1/OG0001972.1/OG0001972.2/OG0002075.2/OG0002075.1/OG0002142.1/OG0002142.2/OG0002178.1/OG0002178.2/OG0002515.1/OG0002649.1/OG0003090.1/OG0003137.1/OG0003243.1/OG0003423.1/OG0003730.1/OG0004309.1/OG0004735.1/OG0005078.1/OG0005116.1/OG0005120.1/OG0005871.1/OG0008446.1</t>
  </si>
  <si>
    <t>Antifolate resistance</t>
  </si>
  <si>
    <t>OG0000044.13/OG0000044.11/OG0000044.6/OG0000044.14/OG0000044.8/OG0000044.12/OG0000044.10/OG0000044.7/OG0000044.4/OG0000044.5/OG0000044.9/OG0000044.1/OG0000044.3/OG0000044.2/OG0000064.11/OG0000064.7/OG0000064.3/OG0000064.8/OG0000064.4/OG0000064.2/OG0000064.6/OG0000064.10/OG0000064.9/OG0000064.1/OG0000064.5/OG0000142.2/OG0000142.1/OG0000142.3/OG0000241.5/OG0000241.3/OG0000241.2/OG0000241.1/OG0000241.4/OG0000540.3/OG0000540.4/OG0000540.2/OG0000540.1/OG0000651.2/OG0000651.3/OG0000651.1/OG0000672.2/OG0000672.1/OG0000897.2/OG0000897.1/OG0001275.2/OG0001275.1/OG0001385.2/OG0001385.1/OG0001387.1/OG0001387.2/OG0001445.2/OG0001445.1/OG0001813.1/OG0003129.1/OG0004138.1/OG0005771.1/OG0007549.1</t>
  </si>
  <si>
    <t>Platinum drug resistance</t>
  </si>
  <si>
    <t>OG0000740.2/OG0000740.1/OG0000740.3/OG0003315.1/OG0003315.2/OG0003967.1/OG0004706.1</t>
  </si>
  <si>
    <t>OG0000089.4/OG0000089.8/OG0000089.5/OG0000089.2/OG0000089.6/OG0000089.3/OG0000089.7/OG0000089.1/OG0000097.4/OG0000097.5/OG0000097.1/OG0000097.3/OG0000097.2/OG0000097.6/OG0000133.3/OG0000133.1/OG0000133.4/OG0000133.2/OG0000146.3/OG0000146.2/OG0000146.5/OG0000146.1/OG0000146.7/OG0000146.6/OG0000146.4/OG0000322.1/OG0000322.2/OG0000322.4/OG0000322.3/OG0000352.2/OG0000352.1/OG0000352.3/OG0000732.1/OG0000732.2/OG0000732.3/OG0000846.1/OG0000846.2/OG0001262.2/OG0001262.1/OG0001406.2/OG0001406.1/OG0001652.1/OG0001652.2/OG0001978.1/OG0001978.2/OG0002024.1/OG0002024.2/OG0002102.1/OG0002502.1/OG0002599.2/OG0002599.1/OG0002941.2/OG0002941.1/OG0003137.1/OG0003423.1/OG0003442.1/OG0003690.1/OG0004404.1/OG0004682.1/OG0005394.1/OG0008446.1</t>
  </si>
  <si>
    <t>OG0003125.1/OG0003978.1/OG0005718.1/OG0006050.1</t>
  </si>
  <si>
    <t>ABC transporters</t>
  </si>
  <si>
    <t>OG0000044.13/OG0000044.11/OG0000044.6/OG0000044.14/OG0000044.8/OG0000044.12/OG0000044.10/OG0000044.7/OG0000044.4/OG0000044.5/OG0000044.9/OG0000044.1/OG0000044.3/OG0000044.2/OG0000142.2/OG0000142.1/OG0000142.3/OG0000156.4/OG0000156.5/OG0000156.3/OG0000156.1/OG0000156.2/OG0000156.6/OG0000226.1/OG0000226.2/OG0000226.5/OG0000226.4/OG0000226.6/OG0000226.3/OG0000232.4/OG0000232.2/OG0000232.5/OG0000232.1/OG0000232.3/OG0000651.2/OG0000651.3/OG0000651.1/OG0000672.2/OG0000672.1/OG0000940.2/OG0000940.1/OG0000991.1/OG0000991.2/OG0001372.2/OG0001372.1/OG0002405.1/OG0002405.2/OG0004340.1/OG0004349.1</t>
  </si>
  <si>
    <t>Environmental Information Processing</t>
  </si>
  <si>
    <t>Two-component system</t>
  </si>
  <si>
    <t>OG0000260.3/OG0000260.4/OG0000260.1/OG0000260.2/OG0000387.2/OG0000387.1/OG0000387.4/OG0000387.3/OG0000948.1/OG0000948.2/OG0001751.2/OG0001751.1/OG0002734.1/OG0003442.1/OG0006372.1/OG0007808.1</t>
  </si>
  <si>
    <t>Quorum sensing</t>
  </si>
  <si>
    <t>OG0001474.2/OG0001474.1/OG0004739.1/OG0005499.1</t>
  </si>
  <si>
    <t>Cellular Processes</t>
  </si>
  <si>
    <t>OG0001023.2/OG0001023.1/OG0001162.1/OG0001162.2/OG0004491.1</t>
  </si>
  <si>
    <t>Biofilm formation - Pseudomonas aeruginosa</t>
  </si>
  <si>
    <t>OG0000102.3/OG0000102.1/OG0000102.2/OG0000102.6/OG0000102.5/OG0000102.4/OG0000102.7/OG0000102.8/OG0001980.1/OG0001980.2</t>
  </si>
  <si>
    <t>Biofilm formation - Escherichia coli</t>
  </si>
  <si>
    <t>Ribosome biogenesis in eukaryotes</t>
  </si>
  <si>
    <t>OG0002480.1/OG0003733.1/OG0004096.1/OG0005896.1/OG0006061.1/OG0006660.1/OG0006793.1/OG0006938.1/OG0007151.1/OG0007675.1/OG0008214.1/OG0010297.1</t>
  </si>
  <si>
    <t>OG0002181.1/OG0002181.2/OG0002895.1/OG0004540.1/OG0005706.1/OG0005800.1/OG0005876.1</t>
  </si>
  <si>
    <t>OG0000031.13/OG0000031.5/OG0000031.16/OG0000031.1/OG0000031.4/OG0000031.14/OG0000031.8/OG0000031.9/OG0000031.10/OG0000031.2/OG0000031.6/OG0000031.7/OG0000031.12/OG0000031.15/OG0000031.3/OG0000031.11/OG0000031.17/OG0000073.10/OG0000073.7/OG0000073.3/OG0000073.11/OG0000073.8/OG0000073.1/OG0000073.5/OG0000073.2/OG0000073.9/OG0000073.4/OG0000073.6/OG0000320.4/OG0000320.3/OG0000320.2/OG0000320.1/OG0000320.5/OG0000646.2/OG0000646.1/OG0001016.1/OG0001016.2/OG0001202.2/OG0001202.1/OG0001640.1/OG0001640.2/OG0002074.2/OG0002074.1/OG0002126.2/OG0002126.1/OG0003264.1/OG0003430.1/OG0003683.1/OG0003951.1/OG0003983.1/OG0003995.1/OG0004097.1/OG0004254.1/OG0004341.1/OG0004423.1/OG0004487.1/OG0004728.1/OG0004788.1/OG0004884.1/OG0005171.1/OG0005246.1/OG0005307.1/OG0005383.1/OG0005541.1/OG0005554.1/OG0005767.1/OG0005830.1/OG0006249.1/OG0006300.1/OG0006323.1/OG0006327.1/OG0006404.1/OG0006424.1/OG0006444.1/OG0006514.1/OG0006723.1/OG0006769.1/OG0007183.1/OG0007422.1/OG0007658.1/OG0007673.1/OG0007702.1/OG0007735.1/OG0007839.1/OG0008140.1/OG0008460.1</t>
  </si>
  <si>
    <t>Ribosome</t>
  </si>
  <si>
    <t>OG0001460.3/OG0001460.1/OG0001460.2/OG0001605.2/OG0001605.1/OG0001605.3/OG0001997.1/OG0001997.2/OG0002333.1/OG0002333.2/OG0003927.1/OG0003927.2/OG0004734.1/OG0004808.1/OG0004989.1/OG0005285.1/OG0005385.1/OG0005557.1/OG0005725.1/OG0005741.1/OG0005745.1/OG0005866.1/OG0006237.1/OG0006285.1/OG0006738.1/OG0006830.1/OG0006882.1/OG0006884.1/OG0006974.1/OG0007256.1/OG0007598.1/OG0007709.1/OG0008045.1/OG0008128.1/OG0008139.1/OG0008227.1/OG0008340.1/OG0008721.1/OG0008789.1/OG0010344.1/OG0010710.1</t>
  </si>
  <si>
    <t>OG0000377.1/OG0000377.3/OG0000377.2/OG0002001.2/OG0002001.1/OG0002895.1/OG0004907.1/OG0006018.1/OG0006233.1/OG0006642.1/OG0007599.1/OG0007674.1/OG0007679.1/OG0007846.1/OG0008026.1/OG0008050.1/OG0008250.1/OG0008520.1/OG0010823.1</t>
  </si>
  <si>
    <t>OG0000128.2/OG0000128.5/OG0000128.4/OG0000128.3/OG0000128.6/OG0000128.7/OG0000128.1/OG0000433.3/OG0000433.2/OG0000433.1/OG0000580.2/OG0000580.1/OG0000580.3/OG0001501.1/OG0001602.1/OG0001744.1/OG0002785.2/OG0002785.1/OG0003147.1/OG0003396.1/OG0003466.1/OG0003597.1/OG0003725.1/OG0003931.1/OG0004539.1/OG0004621.1/OG0004920.1/OG0004944.1/OG0004954.1/OG0005025.1/OG0005152.1/OG0005254.1/OG0005303.1/OG0005324.1/OG0005423.1/OG0005448.1/OG0005457.1/OG0005574.1/OG0005651.1/OG0005671.1/OG0005719.1/OG0005744.1/OG0005804.1/OG0005824.1/OG0005827.1/OG0005885.1/OG0005944.1/OG0005967.1/OG0006010.1/OG0006142.1/OG0006205.1/OG0006218.1/OG0006348.1/OG0006349.1/OG0006361.1/OG0006369.1/OG0006403.1/OG0006623.1/OG0006657.1/OG0006664.1/OG0006701.1/OG0006724.1/OG0006749.1/OG0006753.1/OG0006754.1/OG0006782.1/OG0007077.1/OG0007218.1/OG0007337.1/OG0007365.1/OG0007711.1/OG0008097.1/OG0008151.1/OG0008535.1/OG0008793.1</t>
  </si>
  <si>
    <t>OG0000004.13/OG0000004.3/OG0000004.7/OG0000004.6/OG0000004.17/OG0000004.10/OG0000004.5/OG0000004.9/OG0000004.12/OG0000004.2/OG0000004.4/OG0000004.19/OG0000004.1/OG0000004.18/OG0000004.11/OG0000004.14/OG0000004.15/OG0000004.8/OG0000004.16/OG0000016.11/OG0000016.18/OG0000016.17/OG0000016.13/OG0000016.9/OG0000016.16/OG0000016.1/OG0000016.14/OG0000016.6/OG0000016.5/OG0000016.4/OG0000016.12/OG0000016.2/OG0000016.3/OG0000016.15/OG0000016.8/OG0000016.7/OG0000016.10/OG0000016.19/OG0000054.3/OG0000054.7/OG0000054.6/OG0000054.4/OG0000054.2/OG0000054.1/OG0000054.5/OG0000187.6/OG0000187.5/OG0000187.4/OG0000187.3/OG0000187.1/OG0000187.2/OG0000333.4/OG0000333.2/OG0000333.1/OG0000333.3/OG0000490.2/OG0000490.1/OG0000652.3/OG0000652.2/OG0000652.1/OG0000707.1/OG0000707.3/OG0000707.2/OG0000741.2/OG0000741.1/OG0000741.3/OG0000763.1/OG0000763.2/OG0001025.2/OG0001025.1/OG0001025.3/OG0001243.2/OG0001243.1/OG0001464.1/OG0001464.2/OG0001577.2/OG0001577.1/OG0002018.1/OG0002074.2/OG0002074.1/OG0002128.1/OG0002128.2/OG0002163.1/OG0002163.2/OG0002298.1/OG0002329.1/OG0002569.1/OG0002759.1/OG0002790.1/OG0002902.1/OG0002934.1/OG0002954.1/OG0003088.1/OG0003095.1/OG0003098.1/OG0003111.1/OG0003143.1/OG0003449.1/OG0003456.1/OG0003527.1/OG0003531.1/OG0003665.1/OG0004042.1/OG0004047.1/OG0004136.1/OG0004137.1/OG0004220.1/OG0004234.1/OG0004335.1/OG0004341.1/OG0004367.1/OG0004471.1/OG0004484.1/OG0004583.1/OG0004589.1/OG0004613.1/OG0004640.1/OG0004656.1/OG0004792.1/OG0004818.1/OG0004932.1/OG0004992.1/OG0005131.1/OG0005267.1/OG0005354.1/OG0005365.1/OG0005461.1/OG0005514.1/OG0005541.1/OG0005825.1/OG0005830.1/OG0005854.1/OG0005877.1/OG0005917.1/OG0005928.1/OG0005930.1/OG0006000.1/OG0006041.1/OG0006157.1/OG0006209.1/OG0006226.1/OG0006379.1/OG0006429.1/OG0006437.1/OG0006455.1/OG0006591.1/OG0006671.1/OG0006680.1/OG0006685.1/OG0006828.1/OG0006903.1/OG0006931.1/OG0007128.1/OG0007140.1/OG0007167.1/OG0007202.1/OG0007319.1/OG0007422.1/OG0007567.1/OG0007658.1/OG0007789.1/OG0008073.1/OG0008101.1/OG0008168.1/OG0008460.1</t>
  </si>
  <si>
    <t>OG0002862.1/OG0003313.2/OG0003313.1/OG0004540.1/OG0005181.1/OG0005605.1/OG0005706.1/OG0006078.1/OG0007388.1/OG0007752.1/OG0008476.1/OG0008623.1/OG0009085.1/OG0011211.1</t>
  </si>
  <si>
    <t>OG0001974.1/OG0002646.1/OG0004157.1/OG0006406.1/OG0006669.1/OG0006786.1/OG0007158.1/OG0007236.1/OG0007415.1/OG0007988.1/OG0008154.1/OG0008214.1/OG0010297.1</t>
  </si>
  <si>
    <t>mRNA surveillance pathway</t>
  </si>
  <si>
    <t>OG0000004.13/OG0000004.3/OG0000004.7/OG0000004.6/OG0000004.17/OG0000004.10/OG0000004.5/OG0000004.9/OG0000004.12/OG0000004.2/OG0000004.4/OG0000004.19/OG0000004.1/OG0000004.18/OG0000004.11/OG0000004.14/OG0000004.15/OG0000004.8/OG0000004.16/OG0000109.4/OG0000109.8/OG0000109.1/OG0000109.3/OG0000109.7/OG0000109.6/OG0000109.9/OG0000109.5/OG0000109.2/OG0000396.4/OG0000396.3/OG0000396.1/OG0000396.2/OG0000404.1/OG0000404.2/OG0000404.3/OG0000404.4/OG0000490.2/OG0000490.1/OG0000526.3/OG0000526.2/OG0000526.1/OG0000741.2/OG0000741.1/OG0000741.3/OG0001025.2/OG0001025.1/OG0001025.3/OG0001243.2/OG0001243.1/OG0001598.2/OG0001598.1/OG0001616.1/OG0001616.2/OG0001992.1/OG0002074.2/OG0002074.1/OG0002163.1/OG0002163.2/OG0002229.1/OG0002229.2/OG0002598.1/OG0002598.2/OG0002640.1/OG0002759.1/OG0002762.2/OG0002762.1/OG0002954.1/OG0003098.1/OG0003224.1/OG0003585.1/OG0003589.1/OG0003665.1/OG0003691.1/OG0003789.1/OG0003993.1/OG0004241.1/OG0004656.1/OG0004793.1/OG0004974.1/OG0005002.1/OG0005006.1/OG0005278.1/OG0005299.1/OG0005319.1/OG0005354.1/OG0005513.1/OG0005517.1/OG0005825.1/OG0005877.1/OG0006241.1/OG0006429.1/OG0006666.1/OG0006680.1/OG0006808.1/OG0006821.1/OG0006845.1/OG0007422.1</t>
  </si>
  <si>
    <t>OG0001362.2/OG0001362.1/OG0003921.1/OG0004060.1/OG0005420.1/OG0005497.1/OG0006786.1</t>
  </si>
  <si>
    <t>OG0001632.1/OG0001795.2/OG0001795.1/OG0003878.1/OG0005605.1/OG0005706.1/OG0007388.1/OG0007441.1</t>
  </si>
  <si>
    <t>RNA degradation</t>
  </si>
  <si>
    <t>OG0000402.2/OG0000402.3/OG0000402.1/OG0000618.2/OG0000618.1/OG0000618.3/OG0000853.2/OG0000853.1/OG0000880.2/OG0000880.1/OG0000932.3/OG0000932.1/OG0000932.2/OG0000968.1/OG0000968.3/OG0000968.2/OG0001044.1/OG0001044.2/OG0001243.2/OG0001243.1/OG0001438.2/OG0001438.1/OG0001572.2/OG0001572.1/OG0001815.2/OG0001815.1/OG0001943.1/OG0001943.2/OG0002223.1/OG0002292.2/OG0002292.1/OG0002468.1/OG0002468.2/OG0002474.2/OG0002474.1/OG0002784.2/OG0002784.1/OG0002964.1/OG0003217.1/OG0003264.1/OG0003326.1/OG0003328.1/OG0003421.1/OG0003430.1/OG0003755.1/OG0003827.1/OG0004311.1/OG0004413.1/OG0004591.1/OG0005127.1/OG0005304.1/OG0005406.1/OG0006261.1/OG0006441.1/OG0006809.1/OG0006866.1/OG0006922.1/OG0006954.1/OG0007299.1/OG0007648.1/OG0007734.1/OG0007812.1/OG0008839.1</t>
  </si>
  <si>
    <t>OG0006383.1/OG0007207.1/OG0007590.1/OG0007865.1</t>
  </si>
  <si>
    <t>OG0004779.1/OG0006716.1/OG0007404.1/OG0007751.1/OG0008856.1</t>
  </si>
  <si>
    <t>RNA polymerase</t>
  </si>
  <si>
    <t>OG0001087.1/OG0001087.2/OG0001831.1/OG0003555.1/OG0004293.1/OG0004701.1/OG0004757.1/OG0005293.1/OG0005402.1/OG0005664.1/OG0005720.1/OG0005746.1/OG0005748.1/OG0005797.1/OG0006385.1/OG0006516.1/OG0006650.1/OG0007756.1</t>
  </si>
  <si>
    <t>OG0006665.1/OG0006986.1/OG0007667.1/OG0008218.1</t>
  </si>
  <si>
    <t>OG0003746.1/OG0007691.1/OG0008803.1</t>
  </si>
  <si>
    <t>Basal transcription factors</t>
  </si>
  <si>
    <t>OG0001929.1/OG0001980.1/OG0001980.2/OG0002794.2/OG0002794.1/OG0002949.1/OG0002949.2/OG0003511.1/OG0003525.1/OG0004207.1/OG0004251.1/OG0004354.1/OG0004419.1/OG0004493.1/OG0004653.1/OG0004729.1/OG0004778.1/OG0005013.1/OG0005159.1/OG0005243.1/OG0005686.1/OG0005693.1/OG0005819.1/OG0005821.1/OG0005852.1/OG0005998.1/OG0006381.1/OG0006515.1/OG0006837.1/OG0007620.1/OG0007770.1</t>
  </si>
  <si>
    <t>OG0004150.1/OG0004687.1/OG0004687.2/OG0007602.1/OG0008538.1/OG0010069.1</t>
  </si>
  <si>
    <t>OG0002148.1/OG0002148.2/OG0002970.1/OG0006374.1/OG0007115.1/OG0007676.1/OG0007796.1/OG0008179.1/OG0008443.1</t>
  </si>
  <si>
    <t>OG0000757.1/OG0001837.1/OG0001837.2/OG0003028.1/OG0003028.2/OG0003040.1/OG0003431.1/OG0003496.1/OG0003744.2/OG0003744.1/OG0003754.1/OG0004398.1/OG0004452.1/OG0004464.1/OG0004566.1/OG0004723.1/OG0004931.1/OG0005090.1/OG0005172.1/OG0005479.1/OG0005856.1/OG0005915.1/OG0006004.1/OG0006016.1/OG0006586.1/OG0006952.1/OG0007251.1/OG0007312.1/OG0007819.1/OG0008426.1</t>
  </si>
  <si>
    <t>Spliceosome</t>
  </si>
  <si>
    <t>OG0003938.1/OG0004779.1/OG0004810.1/OG0006207.1/OG0006264.1/OG0006786.1/OG0007150.1/OG0008856.1</t>
  </si>
  <si>
    <t>OG0000121.5/OG0000121.1/OG0000121.2/OG0000121.3/OG0000121.4/OG0000121.6/OG0000121.8/OG0000121.7/OG0000343.4/OG0000343.1/OG0000343.2/OG0000343.3/OG0000446.3/OG0000446.2/OG0000446.1/OG0000490.2/OG0000490.1/OG0000652.3/OG0000652.2/OG0000652.1/OG0000695.2/OG0000695.3/OG0000695.1/OG0000741.2/OG0000741.1/OG0000741.3/OG0001222.1/OG0001222.2/OG0001670.2/OG0001670.1/OG0001750.1/OG0001750.2/OG0001853.2/OG0001853.1/OG0001943.1/OG0001943.2/OG0001964.1/OG0002128.1/OG0002128.2/OG0002283.1/OG0002283.2/OG0002364.1/OG0002364.2/OG0002602.2/OG0002602.1/OG0002640.1/OG0002650.1/OG0002650.2/OG0002709.1/OG0002738.1/OG0002738.2/OG0002759.1/OG0002761.1/OG0002784.2/OG0002784.1/OG0002954.1/OG0003043.1/OG0003098.1/OG0003416.1/OG0003449.1/OG0003472.1/OG0003708.1/OG0003717.1/OG0003723.1/OG0003778.1/OG0003958.1/OG0003969.1/OG0004068.1/OG0004136.1/OG0004143.1/OG0004246.1/OG0004288.1/OG0004295.1/OG0004356.1/OG0004371.1/OG0004467.1/OG0004482.1/OG0004536.1/OG0004590.1/OG0004596.1/OG0004601.1/OG0004694.1/OG0004700.1/OG0004727.1/OG0004942.1/OG0004958.1/OG0004959.1/OG0005015.1/OG0005053.1/OG0005153.1/OG0005283.1/OG0005296.1/OG0005505.1/OG0005564.1/OG0005754.1/OG0005845.1/OG0005874.1/OG0005877.1/OG0005981.1/OG0005994.1/OG0006059.1/OG0006371.1/OG0006393.1/OG0006421.1/OG0006448.1/OG0006629.1/OG0006680.1/OG0006685.1/OG0006739.1/OG0006854.1/OG0006861.1/OG0007128.1/OG0007183.1/OG0007254.1/OG0007266.1/OG0007284.1/OG0007306.1/OG0007362.1/OG0007391.1/OG0007429.1/OG0007772.1</t>
  </si>
  <si>
    <t>OG0001795.2/OG0001795.1/OG0005190.1/OG0005706.1/OG0005934.1/OG0007109.1/OG0007742.1/OG0007865.1/OG0008615.1</t>
  </si>
  <si>
    <t>Proteasome</t>
  </si>
  <si>
    <t>OG0001198.2/OG0001198.3/OG0001198.1/OG0002945.2/OG0002945.1/OG0003483.1/OG0003839.1/OG0004289.1/OG0004350.1/OG0004485.1/OG0004637.1/OG0004643.1/OG0004731.1/OG0005115.1/OG0005128.1/OG0005306.1/OG0005428.1/OG0005451.1/OG0005575.1/OG0005722.1/OG0005796.1/OG0005847.1/OG0005893.1/OG0005924.1/OG0006334.1/OG0006461.1/OG0006779.1/OG0006820.1/OG0006873.1/OG0006888.1/OG0007141.1/OG0007209.1/OG0007705.1/OG0007779.1/OG0007840.1</t>
  </si>
  <si>
    <t>OG0002622.1/OG0006760.1/OG0007683.1/OG0008465.1</t>
  </si>
  <si>
    <t>Protein export</t>
  </si>
  <si>
    <t>OG0000121.5/OG0000121.1/OG0000121.2/OG0000121.3/OG0000121.4/OG0000121.6/OG0000121.8/OG0000121.7/OG0003791.1/OG0003848.1/OG0004369.1/OG0004491.1/OG0005107.1/OG0005586.1/OG0006221.1/OG0006331.1/OG0006452.1/OG0006776.1/OG0007110.1/OG0007214.1/OG0007730.1</t>
  </si>
  <si>
    <t>Bacterial secretion system</t>
  </si>
  <si>
    <t>OG0004491.1</t>
  </si>
  <si>
    <t>PPAR signaling pathway</t>
  </si>
  <si>
    <t>OG0000765.2/OG0000765.1/OG0001474.2/OG0001474.1/OG0001636.1/OG0001636.2/OG0002159.2/OG0002159.1/OG0002159.3</t>
  </si>
  <si>
    <t>Organismal Systems</t>
  </si>
  <si>
    <t>OG0000031.13/OG0000031.5/OG0000031.16/OG0000031.1/OG0000031.4/OG0000031.14/OG0000031.8/OG0000031.9/OG0000031.10/OG0000031.2/OG0000031.6/OG0000031.7/OG0000031.12/OG0000031.15/OG0000031.3/OG0000031.11/OG0000031.17/OG0000354.3/OG0000354.2/OG0000354.1/OG0000468.3/OG0000468.2/OG0000468.1/OG0000673.2/OG0000673.1/OG0000935.2/OG0000935.1/OG0000999.2/OG0000999.1/OG0001126.1/OG0001126.2/OG0001162.1/OG0001162.2/OG0001268.1/OG0001268.2/OG0001278.2/OG0001278.1/OG0001402.1/OG0001402.2/OG0001921.1/OG0001921.2/OG0002412.2/OG0002412.1/OG0002670.1/OG0004024.1/OG0005033.1/OG0005394.1/OG0005533.1/OG0006794.1</t>
  </si>
  <si>
    <t>OG0000279.4/OG0000279.1/OG0000279.6/OG0000279.2/OG0000279.9/OG0000279.3/OG0000279.8/OG0000279.5/OG0000279.7/OG0000377.1/OG0000377.3/OG0000377.2/OG0004830.1</t>
  </si>
  <si>
    <t>Base excision repair</t>
  </si>
  <si>
    <t>OG0001295.2/OG0001295.1/OG0002148.1/OG0002148.2/OG0007242.1/OG0007329.1/OG0008443.1</t>
  </si>
  <si>
    <t>OG0000096.4/OG0000096.5/OG0000096.3/OG0000096.1/OG0000096.7/OG0000096.8/OG0000096.6/OG0000096.2/OG0002763.1/OG0002763.2/OG0003028.1/OG0003028.2/OG0003116.1/OG0003322.1/OG0003322.2/OG0003496.1/OG0003670.1/OG0003754.1/OG0004025.1/OG0004333.1/OG0004723.1/OG0005035.1/OG0005090.1/OG0005172.1/OG0005547.1/OG0005915.1/OG0006016.1/OG0006291.1/OG0006343.1/OG0006672.1/OG0006952.1/OG0007604.1/OG0007836.1</t>
  </si>
  <si>
    <t>Nucleotide excision repair</t>
  </si>
  <si>
    <t>OG0006926.1/OG0007602.1</t>
  </si>
  <si>
    <t>OG0002551.1/OG0002551.2/OG0002949.1/OG0002949.2/OG0003028.1/OG0003028.2/OG0003496.1/OG0003744.2/OG0003744.1/OG0003754.1/OG0003941.1/OG0004045.1/OG0004245.1/OG0004297.1/OG0004419.1/OG0004452.1/OG0004653.1/OG0004723.1/OG0004778.1/OG0005013.1/OG0005024.1/OG0005090.1/OG0005172.1/OG0005686.1/OG0005852.1/OG0005915.1/OG0005998.1/OG0006016.1/OG0007251.1/OG0007312.1/OG0008426.1</t>
  </si>
  <si>
    <t>OG0002148.1/OG0002148.2/OG0002970.1/OG0003688.1/OG0004769.1/OG0006050.1/OG0007796.1/OG0008179.1/OG0008443.1</t>
  </si>
  <si>
    <t>Mismatch repair</t>
  </si>
  <si>
    <t>OG0000757.1/OG0000803.2/OG0000803.3/OG0000803.1/OG0000846.1/OG0000846.2/OG0002024.1/OG0002024.2/OG0002502.1/OG0003028.1/OG0003028.2/OG0003496.1/OG0003744.2/OG0003744.1/OG0004244.1/OG0004452.1/OG0004682.1/OG0004723.1/OG0004961.1/OG0005915.1/OG0006016.1/OG0007251.1/OG0007312.1/OG0008426.1</t>
  </si>
  <si>
    <t>OG0002970.1/OG0007796.1/OG0008179.1/OG0008443.1</t>
  </si>
  <si>
    <t>Homologous recombination</t>
  </si>
  <si>
    <t>OG0002970.1/OG0007229.1/OG0007744.1/OG0008179.1/OG0008443.1/OG0008455.1/OG0008502.1/OG0008536.1</t>
  </si>
  <si>
    <t>OG0003315.1/OG0003315.2/OG0004132.1/OG0006047.1/OG0007118.1/OG0007793.1</t>
  </si>
  <si>
    <t>OG0000708.2/OG0000708.3/OG0000708.1/OG0000757.1/OG0001078.2/OG0001078.3/OG0001078.1/OG0001299.3/OG0001299.2/OG0001299.1/OG0001412.2/OG0001412.1/OG0002599.2/OG0002599.1/OG0003744.2/OG0003744.1/OG0004011.1/OG0004650.1/OG0004723.1/OG0005297.1/OG0005537.1/OG0005915.1/OG0005995.1/OG0006016.1/OG0006375.1/OG0006405.1/OG0006647.1/OG0006850.1/OG0007593.1/OG0008000.1</t>
  </si>
  <si>
    <t>Non-homologous end-joining</t>
  </si>
  <si>
    <t>OG0002230.1/OG0002230.2/OG0005398.1/OG0007229.1</t>
  </si>
  <si>
    <t>OG0009087.1</t>
  </si>
  <si>
    <t>OG0002796.1/OG0004011.1/OG0006197.1/OG0006218.1/OG0006952.1</t>
  </si>
  <si>
    <t>Fanconi anemia pathway</t>
  </si>
  <si>
    <t>OG0004132.1/OG0006047.1</t>
  </si>
  <si>
    <t>OG0002970.1/OG0003978.1/OG0004542.1/OG0006050.1/OG0008179.1/OG0008796.1/OG0009348.1</t>
  </si>
  <si>
    <t>OG0000144.8/OG0000144.6/OG0000144.1/OG0000144.7/OG0000144.5/OG0000144.4/OG0000144.3/OG0000144.2/OG0000708.2/OG0000708.3/OG0000708.1/OG0000721.2/OG0000721.1/OG0000803.2/OG0000803.3/OG0000803.1/OG0000846.1/OG0000846.2/OG0000942.2/OG0000942.3/OG0000942.1/OG0001078.2/OG0001078.3/OG0001078.1/OG0001684.2/OG0001684.1/OG0001772.2/OG0001772.1/OG0001936.1/OG0001936.2/OG0002290.1/OG0002599.2/OG0002599.1/OG0002941.2/OG0002941.1/OG0003480.1/OG0003744.2/OG0003744.1/OG0003941.1/OG0004089.1/OG0004399.1/OG0004650.1/OG0004904.1/OG0005297.1/OG0005468.1/OG0005537.1/OG0005995.1/OG0006198.1/OG0006375.1/OG0006850.1/OG0007338.1</t>
  </si>
  <si>
    <t>MAPK signaling pathway</t>
  </si>
  <si>
    <t>OG0000004.13/OG0000004.3/OG0000004.7/OG0000004.6/OG0000004.17/OG0000004.10/OG0000004.5/OG0000004.9/OG0000004.12/OG0000004.2/OG0000004.4/OG0000004.19/OG0000004.1/OG0000004.18/OG0000004.11/OG0000004.14/OG0000004.15/OG0000004.8/OG0000004.16/OG0000089.4/OG0000089.8/OG0000089.5/OG0000089.2/OG0000089.6/OG0000089.3/OG0000089.7/OG0000089.1/OG0000121.5/OG0000121.1/OG0000121.2/OG0000121.3/OG0000121.4/OG0000121.6/OG0000121.8/OG0000121.7/OG0000208.2/OG0000208.1/OG0000208.4/OG0000208.3/OG0000247.4/OG0000247.5/OG0000247.1/OG0000247.3/OG0000247.2/OG0000269.4/OG0000269.2/OG0000269.3/OG0000269.1/OG0000283.4/OG0000283.3/OG0000283.1/OG0000283.2/OG0000299.2/OG0000299.4/OG0000299.3/OG0000299.1/OG0000321.4/OG0000321.2/OG0000321.1/OG0000321.3/OG0000322.1/OG0000322.2/OG0000322.4/OG0000322.3/OG0000521.2/OG0000521.1/OG0000521.3/OG0000525.3/OG0000525.1/OG0000525.2/OG0000540.3/OG0000540.4/OG0000540.2/OG0000540.1/OG0000541.1/OG0000541.2/OG0000541.3/OG0000563.2/OG0000563.3/OG0000563.1/OG0000704.2/OG0000704.1/OG0000704.3/OG0000786.2/OG0000786.1/OG0000809.3/OG0000809.1/OG0000809.2/OG0000897.2/OG0000897.1/OG0000921.3/OG0000921.1/OG0000921.2/OG0000947.1/OG0000947.2/OG0001001.1/OG0001001.2/OG0001052.2/OG0001052.1/OG0001058.1/OG0001058.2/OG0001090.1/OG0001090.2/OG0001175.2/OG0001175.1/OG0001226.1/OG0001226.2/OG0001249.1/OG0001264.2/OG0001264.1/OG0001275.2/OG0001275.1/OG0001406.2/OG0001406.1/OG0001469.2/OG0001469.1/OG0001634.2/OG0001634.1/OG0001637.2/OG0001637.1/OG0001867.1/OG0001970.1/OG0001970.2/OG0001972.1/OG0001972.2/OG0002047.1/OG0002047.2/OG0002104.1/OG0002142.1/OG0002142.2/OG0002178.1/OG0002178.2/OG0002486.1/OG0002486.2/OG0002515.1/OG0002643.1/OG0002870.1/OG0002923.1/OG0003026.1/OG0003090.1/OG0003137.1/OG0003243.1/OG0003312.1/OG0003312.2/OG0003400.1/OG0003423.1/OG0003479.1/OG0003591.1/OG0003826.1/OG0003994.1/OG0004138.1/OG0004210.1/OG0004265.1/OG0004283.1/OG0004309.1/OG0004718.1/OG0004748.1/OG0004948.1/OG0005078.1/OG0005096.1/OG0005472.1/OG0005549.1/OG0005980.1/OG0006248.1/OG0006256.1/OG0006305.1/OG0006484.1/OG0006710.1/OG0006751.1/OG0006765.1/OG0007608.1/OG0007634.1/OG0007764.1/OG0007815.1</t>
  </si>
  <si>
    <t>OG0000266.6/OG0000266.3/OG0000266.5/OG0000266.1/OG0000266.2/OG0000266.4/OG0004358.1/OG0007594.1</t>
  </si>
  <si>
    <t>OG0001361.1/OG0001361.2/OG0001790.2/OG0001790.1/OG0002132.2/OG0002132.1/OG0002480.1/OG0004052.1/OG0004054.1/OG0004681.1/OG0006029.1/OG0008075.1</t>
  </si>
  <si>
    <t>MAPK signaling pathway - yeast</t>
  </si>
  <si>
    <t>OG0000299.2/OG0000299.4/OG0000299.3/OG0000299.1/OG0000322.1/OG0000322.2/OG0000322.4/OG0000322.3/OG0000712.1/OG0000712.2/OG0001068.2/OG0001068.1/OG0001275.2/OG0001275.1/OG0001559.2/OG0001559.1/OG0001832.1/OG0001867.1/OG0001938.2/OG0001938.1/OG0001942.1/OG0001942.2/OG0002157.2/OG0002157.1/OG0002366.1/OG0002366.2/OG0003113.1/OG0003456.1/OG0004033.1/OG0004315.1/OG0005043.1/OG0005394.1/OG0008550.1</t>
  </si>
  <si>
    <t>ErbB signaling pathway</t>
  </si>
  <si>
    <t>OG0000322.1/OG0000322.2/OG0000322.4/OG0000322.3/OG0000449.3/OG0000449.1/OG0000449.2/OG0000525.3/OG0000525.1/OG0000525.2/OG0001090.1/OG0001090.2/OG0001262.2/OG0001262.1/OG0001275.2/OG0001275.1/OG0001631.2/OG0001631.1/OG0001652.1/OG0001652.2/OG0001772.2/OG0001772.1/OG0001858.1/OG0001867.1/OG0001972.1/OG0001972.2/OG0002103.1/OG0002142.1/OG0002142.2/OG0002178.1/OG0002178.2/OG0002381.2/OG0002381.1/OG0002515.1/OG0002649.1/OG0002959.1/OG0003026.1/OG0003090.1/OG0003109.1/OG0003137.1/OG0003243.1/OG0003539.1/OG0004309.1/OG0005078.1/OG0005116.1/OG0006248.1</t>
  </si>
  <si>
    <t>Ras signaling pathway</t>
  </si>
  <si>
    <t>OG0002813.1/OG0005439.1</t>
  </si>
  <si>
    <t>OG0003331.1/OG0003542.1/OG0005121.1/OG0005456.1/OG0005787.1/OG0006762.1</t>
  </si>
  <si>
    <t>OG0000004.13/OG0000004.3/OG0000004.7/OG0000004.6/OG0000004.17/OG0000004.10/OG0000004.5/OG0000004.9/OG0000004.12/OG0000004.2/OG0000004.4/OG0000004.19/OG0000004.1/OG0000004.18/OG0000004.11/OG0000004.14/OG0000004.15/OG0000004.8/OG0000004.16/OG0000114.2/OG0000114.1/OG0000114.3/OG0000114.5/OG0000114.4/OG0000272.4/OG0000272.1/OG0000272.2/OG0000272.5/OG0000272.3/OG0000283.4/OG0000283.3/OG0000283.1/OG0000283.2/OG0000294.3/OG0000294.4/OG0000294.1/OG0000294.5/OG0000294.2/OG0000299.2/OG0000299.4/OG0000299.3/OG0000299.1/OG0000321.4/OG0000321.2/OG0000321.1/OG0000321.3/OG0000322.1/OG0000322.2/OG0000322.4/OG0000322.3/OG0000357.1/OG0000357.3/OG0000357.2/OG0000357.4/OG0000400.4/OG0000400.1/OG0000400.3/OG0000400.2/OG0000521.2/OG0000521.1/OG0000521.3/OG0000525.3/OG0000525.1/OG0000525.2/OG0000540.3/OG0000540.4/OG0000540.2/OG0000540.1/OG0000709.3/OG0000709.1/OG0000709.2/OG0000786.2/OG0000786.1/OG0000897.2/OG0000897.1/OG0000921.3/OG0000921.1/OG0000921.2/OG0000947.1/OG0000947.2/OG0001001.1/OG0001001.2/OG0001148.2/OG0001148.1/OG0001226.1/OG0001226.2/OG0001249.1/OG0001259.2/OG0001259.1/OG0001262.2/OG0001262.1/OG0001264.2/OG0001264.1/OG0001275.2/OG0001275.1/OG0001527.2/OG0001527.1/OG0001559.2/OG0001559.1/OG0001637.2/OG0001637.1/OG0001652.1/OG0001652.2/OG0001771.1/OG0001771.2/OG0001832.1/OG0001833.1/OG0001865.2/OG0001865.1/OG0001867.1/OG0001942.1/OG0001942.2/OG0002079.1/OG0002103.1/OG0002104.1/OG0002178.1/OG0002178.2/OG0002486.1/OG0002486.2/OG0002515.1/OG0002754.1/OG0002959.1/OG0003090.1/OG0003099.1/OG0003137.1/OG0003243.1/OG0003400.1/OG0003481.1/OG0003782.1/OG0003793.1/OG0003973.1/OG0004032.1/OG0004138.1/OG0004149.1/OG0004210.1/OG0004309.1/OG0005078.1/OG0005786.1/OG0006305.1/OG0006477.1/OG0006484.1/OG0007764.1</t>
  </si>
  <si>
    <t>Rap1 signaling pathway</t>
  </si>
  <si>
    <t>OG0000004.13/OG0000004.3/OG0000004.7/OG0000004.6/OG0000004.17/OG0000004.10/OG0000004.5/OG0000004.9/OG0000004.12/OG0000004.2/OG0000004.4/OG0000004.19/OG0000004.1/OG0000004.18/OG0000004.11/OG0000004.14/OG0000004.15/OG0000004.8/OG0000004.16/OG0000074.1/OG0000074.8/OG0000074.3/OG0000074.2/OG0000074.6/OG0000074.5/OG0000074.7/OG0000074.4/OG0000102.3/OG0000102.1/OG0000102.2/OG0000102.6/OG0000102.5/OG0000102.4/OG0000102.7/OG0000102.8/OG0000114.2/OG0000114.1/OG0000114.3/OG0000114.5/OG0000114.4/OG0000143.2/OG0000143.3/OG0000143.1/OG0000143.4/OG0000272.4/OG0000272.1/OG0000272.2/OG0000272.5/OG0000272.3/OG0000273.1/OG0000273.5/OG0000273.4/OG0000273.2/OG0000273.3/OG0000299.2/OG0000299.4/OG0000299.3/OG0000299.1/OG0000322.1/OG0000322.2/OG0000322.4/OG0000322.3/OG0000351.4/OG0000351.3/OG0000351.1/OG0000351.2/OG0000449.3/OG0000449.1/OG0000449.2/OG0000525.3/OG0000525.1/OG0000525.2/OG0000709.3/OG0000709.1/OG0000709.2/OG0000786.2/OG0000786.1/OG0000919.2/OG0000919.1/OG0000921.3/OG0000921.1/OG0000921.2/OG0000947.1/OG0000947.2/OG0001001.1/OG0001001.2/OG0001084.2/OG0001084.1/OG0001090.1/OG0001090.2/OG0001148.2/OG0001148.1/OG0001226.1/OG0001226.2/OG0001262.2/OG0001262.1/OG0001365.2/OG0001365.1/OG0001559.2/OG0001559.1/OG0001567.1/OG0001637.2/OG0001637.1/OG0001652.1/OG0001652.2/OG0001691.2/OG0001691.1/OG0001707.1/OG0001771.1/OG0001771.2/OG0001832.1/OG0001845.1/OG0001845.2/OG0001865.2/OG0001865.1/OG0001867.1/OG0001970.1/OG0001970.2/OG0002103.1/OG0002104.1/OG0002142.1/OG0002142.2/OG0002153.1/OG0002178.1/OG0002178.2/OG0002376.1/OG0002392.1/OG0002486.1/OG0002486.2/OG0003026.1/OG0003137.1/OG0003221.1/OG0003243.1/OG0003529.1/OG0003580.1/OG0004008.1/OG0004210.1/OG0004935.1/OG0005078.1/OG0005786.1/OG0005871.1/OG0006484.1/OG0007764.1</t>
  </si>
  <si>
    <t>OG0001966.2/OG0001966.1/OG0002616.1/OG0005787.1</t>
  </si>
  <si>
    <t>OG0001984.1/OG0003828.1/OG0004790.1/OG0005439.1</t>
  </si>
  <si>
    <t>MAPK signaling pathway - plant</t>
  </si>
  <si>
    <t>OG0007125.1/OG0007700.1</t>
  </si>
  <si>
    <t>OG0000114.2/OG0000114.1/OG0000114.3/OG0000114.5/OG0000114.4/OG0000709.3/OG0000709.1/OG0000709.2/OG0000792.1/OG0000792.2/OG0001068.2/OG0001068.1/OG0002102.1/OG0004489.1</t>
  </si>
  <si>
    <t>Calcium signaling pathway</t>
  </si>
  <si>
    <t>OG0000679.2/OG0000679.1/OG0002897.1/OG0002897.2/OG0004790.1/OG0008516.1</t>
  </si>
  <si>
    <t>OG0000102.3/OG0000102.1/OG0000102.2/OG0000102.6/OG0000102.5/OG0000102.4/OG0000102.7/OG0000102.8/OG0000114.2/OG0000114.1/OG0000114.3/OG0000114.5/OG0000114.4/OG0000193.1/OG0000193.2/OG0000193.5/OG0000193.4/OG0000193.3/OG0000208.2/OG0000208.1/OG0000208.4/OG0000208.3/OG0000283.4/OG0000283.3/OG0000283.1/OG0000283.2/OG0000326.2/OG0000326.1/OG0000326.4/OG0000326.3/OG0000343.4/OG0000343.1/OG0000343.2/OG0000343.3/OG0000520.2/OG0000520.3/OG0000520.1/OG0000521.2/OG0000521.1/OG0000521.3/OG0000525.3/OG0000525.1/OG0000525.2/OG0000538.3/OG0000538.2/OG0000538.4/OG0000538.1/OG0000543.3/OG0000543.2/OG0000543.4/OG0000543.1/OG0000634.3/OG0000634.1/OG0000634.2/OG0000667.1/OG0000667.3/OG0000667.2/OG0000709.3/OG0000709.1/OG0000709.2/OG0000809.3/OG0000809.1/OG0000809.2/OG0000885.3/OG0000885.2/OG0000885.1/OG0000919.2/OG0000919.1/OG0000937.2/OG0000937.1/OG0000964.2/OG0000964.1/OG0001007.2/OG0001007.1/OG0001019.1/OG0001019.2/OG0001057.1/OG0001057.2/OG0001071.2/OG0001071.3/OG0001071.1/OG0001084.2/OG0001084.1/OG0001163.2/OG0001163.1/OG0001251.2/OG0001251.1/OG0001261.1/OG0001261.2/OG0001393.1/OG0001393.2/OG0001417.2/OG0001417.1/OG0001517.1/OG0001517.2/OG0001771.1/OG0001771.2/OG0001858.1/OG0001865.2/OG0001865.1/OG0001867.1/OG0002103.1/OG0002383.1/OG0002644.1/OG0002759.1/OG0002783.1/OG0002783.2/OG0002923.1/OG0002963.1/OG0003142.1/OG0003547.1/OG0003991.1/OG0004336.1/OG0004709.1/OG0005040.1/OG0005549.1/OG0005871.1/OG0005980.1/OG0006962.1/OG0007701.1</t>
  </si>
  <si>
    <t>OG0001790.2/OG0001790.1/OG0001966.2/OG0001966.1/OG0002616.1/OG0004114.1</t>
  </si>
  <si>
    <t>cGMP-PKG signaling pathway</t>
  </si>
  <si>
    <t>OG0001790.2/OG0001790.1/OG0001966.2/OG0001966.1/OG0003948.1/OG0004607.1/OG0004696.1</t>
  </si>
  <si>
    <t>OG0002306.2/OG0002306.1/OG0004790.1/OG0007594.1/OG0008516.1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</si>
  <si>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0000114.2/OG0000114.1/OG0000114.3/OG0000114.5/OG0000114.4/OG0000175.3/OG0000175.1/OG0000175.2/OG0000175.6/OG0000175.5/OG0000175.4/OG0000208.2/OG0000208.1/OG0000208.4/OG0000208.3/OG0000267.4/OG0000267.1/OG0000267.2/OG0000267.5/OG0000267.3/OG0000322.1/OG0000322.2/OG0000322.4/OG0000322.3/OG0000343.4/OG0000343.1/OG0000343.2/OG0000343.3/OG0000351.4/OG0000351.3/OG0000351.1/OG0000351.2/OG0000367.2/OG0000367.1/OG0000367.3/OG0000367.4/OG0000391.4/OG0000391.3/OG0000391.1/OG0000391.2/OG0000404.1/OG0000404.2/OG0000404.3/OG0000404.4/OG0000520.2/OG0000520.3/OG0000520.1/OG0000634.3/OG0000634.1/OG0000634.2/OG0000653.2/OG0000653.1/OG0000653.3/OG0000667.1/OG0000667.3/OG0000667.2/OG0000709.3/OG0000709.1/OG0000709.2/OG0000786.2/OG0000786.1/OG0000789.1/OG0000789.2/OG0000830.2/OG0000830.1/OG0000919.2/OG0000919.1/OG0000937.2/OG0000937.1/OG0000947.1/OG0000947.2/OG0001004.2/OG0001004.1/OG0001019.1/OG0001019.2/OG0001171.2/OG0001171.1/OG0001251.2/OG0001251.1/OG0001393.1/OG0001393.2/OG0001417.2/OG0001417.1/OG0001454.1/OG0001454.2/OG0001466.2/OG0001466.1/OG0001547.1/OG0001547.2/OG0001559.2/OG0001559.1/OG0001814.1/OG0001814.2/OG0001832.1/OG0002009.1/OG0002009.2/OG0002069.1/OG0002644.1/OG0002783.1/OG0002783.2/OG0002870.1/OG0002923.1/OG0003137.1/OG0003142.1/OG0004322.1/OG0005002.1/OG0005078.1/OG0005096.1/OG0005549.1/OG0005871.1/OG0005980.1/OG0006751.1/OG0007701.1</t>
  </si>
  <si>
    <t>cAMP signaling pathway</t>
  </si>
  <si>
    <t>OG0000622.1/OG0002616.1/OG0002652.1/OG0004114.1/OG0004696.1/OG0004713.1</t>
  </si>
  <si>
    <t>OG0000015.9/OG0000015.11/OG0000015.13/OG0000015.6/OG0000015.3/OG0000015.7/OG0000015.4/OG0000015.5/OG0000015.8/OG0000015.14/OG0000015.1/OG0000015.2/OG0000015.12/OG0000015.10/OG0000044.13/OG0000044.11/OG0000044.6/OG0000044.14/OG0000044.8/OG0000044.12/OG0000044.10/OG0000044.7/OG0000044.4/OG0000044.5/OG0000044.9/OG0000044.1/OG0000044.3/OG0000044.2/OG0000102.3/OG0000102.1/OG0000102.2/OG0000102.6/OG0000102.5/OG0000102.4/OG0000102.7/OG0000102.8/OG0000114.2/OG0000114.1/OG0000114.3/OG0000114.5/OG0000114.4/OG0000142.2/OG0000142.1/OG0000142.3/OG0000143.2/OG0000143.3/OG0000143.1/OG0000143.4/OG0000175.3/OG0000175.1/OG0000175.2/OG0000175.6/OG0000175.5/OG0000175.4/OG0000208.2/OG0000208.1/OG0000208.4/OG0000208.3/OG0000224.5/OG0000224.3/OG0000224.4/OG0000224.2/OG0000224.1/OG0000224.6/OG0000272.4/OG0000272.1/OG0000272.2/OG0000272.5/OG0000272.3/OG0000283.4/OG0000283.3/OG0000283.1/OG0000283.2/OG0000299.2/OG0000299.4/OG0000299.3/OG0000299.1/OG0000322.1/OG0000322.2/OG0000322.4/OG0000322.3/OG0000326.2/OG0000326.1/OG0000326.4/OG0000326.3/OG0000351.4/OG0000351.3/OG0000351.1/OG0000351.2/OG0000367.2/OG0000367.1/OG0000367.3/OG0000367.4/OG0000391.4/OG0000391.3/OG0000391.1/OG0000391.2/OG0000404.1/OG0000404.2/OG0000404.3/OG0000404.4/OG0000521.2/OG0000521.1/OG0000521.3/OG0000540.3/OG0000540.4/OG0000540.2/OG0000540.1/OG0000709.3/OG0000709.1/OG0000709.2/OG0000788.1/OG0000788.2/OG0000828.1/OG0000828.2/OG0000830.2/OG0000830.1/OG0000897.2/OG0000897.1/OG0001004.2/OG0001004.1/OG0001007.2/OG0001007.1/OG0001019.1/OG0001019.2/OG0001084.2/OG0001084.1/OG0001148.2/OG0001148.1/OG0001163.2/OG0001163.1/OG0001261.1/OG0001261.2/OG0001262.2/OG0001262.1/OG0001268.1/OG0001268.2/OG0001275.2/OG0001275.1/OG0001358.1/OG0001358.2/OG0001415.2/OG0001415.1/OG0001417.2/OG0001417.1/OG0001466.2/OG0001466.1/OG0001527.2/OG0001527.1/OG0001559.2/OG0001559.1/OG0001610.1/OG0001637.2/OG0001637.1/OG0001652.1/OG0001652.2/OG0001771.1/OG0001771.2/OG0001832.1/OG0001858.1/OG0001865.2/OG0001865.1/OG0001972.1/OG0001972.2/OG0002009.1/OG0002009.2/OG0002016.2/OG0002016.1/OG0002142.1/OG0002142.2/OG0002277.2/OG0002277.1/OG0002340.1/OG0002340.2/OG0002412.2/OG0002412.1/OG0003090.1/OG0003137.1/OG0004210.1/OG0004322.1/OG0004890.1/OG0005002.1/OG0005078.1/OG0005424.1/OG0005786.1/OG0005871.1</t>
  </si>
  <si>
    <t>OG0001958.1/OG0001958.2/OG0001984.1/OG0008516.1</t>
  </si>
  <si>
    <t>Cytokine-cytokine receptor interaction</t>
  </si>
  <si>
    <t>OG0000247.4/OG0000247.5/OG0000247.1/OG0000247.3/OG0000247.2/OG0000356.4/OG0000356.1/OG0000356.2/OG0000356.3/OG0000525.3/OG0000525.1/OG0000525.2/OG0000921.3/OG0000921.1/OG0000921.2/OG0001001.1/OG0001001.2/OG0002104.1/OG0006217.1</t>
  </si>
  <si>
    <t>OG0004685.1</t>
  </si>
  <si>
    <t>Chemokine signaling pathway</t>
  </si>
  <si>
    <t>OG0002444.1/OG0003331.1/OG0003578.1</t>
  </si>
  <si>
    <t>OG0000102.3/OG0000102.1/OG0000102.2/OG0000102.6/OG0000102.5/OG0000102.4/OG0000102.7/OG0000102.8/OG0000283.4/OG0000283.3/OG0000283.1/OG0000283.2/OG0000299.2/OG0000299.4/OG0000299.3/OG0000299.1/OG0000322.1/OG0000322.2/OG0000322.4/OG0000322.3/OG0000351.4/OG0000351.3/OG0000351.1/OG0000351.2/OG0000449.3/OG0000449.1/OG0000449.2/OG0000521.2/OG0000521.1/OG0000521.3/OG0000540.3/OG0000540.4/OG0000540.2/OG0000540.1/OG0000653.2/OG0000653.1/OG0000653.3/OG0000897.2/OG0000897.1/OG0000919.2/OG0000919.1/OG0001052.2/OG0001052.1/OG0001148.2/OG0001148.1/OG0001262.2/OG0001262.1/OG0001275.2/OG0001275.1/OG0001466.2/OG0001466.1/OG0001559.2/OG0001559.1/OG0001567.1/OG0001631.2/OG0001631.1/OG0001652.1/OG0001652.2/OG0001832.1/OG0001932.1/OG0001932.2/OG0001942.1/OG0001942.2/OG0002142.1/OG0002142.2/OG0002178.1/OG0002178.2/OG0002340.1/OG0002340.2/OG0002376.1/OG0002381.2/OG0002381.1/OG0002515.1/OG0002649.1/OG0002876.1/OG0003026.1/OG0003137.1/OG0003243.1/OG0003808.1/OG0004138.1/OG0004146.1/OG0004210.1/OG0004309.1/OG0004332.1/OG0005078.1/OG0005424.1/OG0005871.1</t>
  </si>
  <si>
    <t>NF-kappa B signaling pathway</t>
  </si>
  <si>
    <t>OG0000266.6/OG0000266.3/OG0000266.5/OG0000266.1/OG0000266.2/OG0000266.4/OG0003315.1/OG0003315.2</t>
  </si>
  <si>
    <t>OG0000133.3/OG0000133.1/OG0000133.4/OG0000133.2/OG0000269.4/OG0000269.2/OG0000269.3/OG0000269.1/OG0000540.3/OG0000540.4/OG0000540.2/OG0000540.1/OG0000897.2/OG0000897.1/OG0001327.2/OG0001327.1/OG0001469.2/OG0001469.1/OG0001507.2/OG0001507.1/OG0002103.1/OG0002643.1/OG0003683.1/OG0003826.1/OG0004138.1/OG0005424.1/OG0006041.1/OG0006765.1/OG0007152.1/OG0007815.1</t>
  </si>
  <si>
    <t>OG0002933.1/OG0004096.1</t>
  </si>
  <si>
    <t>HIF-1 signaling pathway</t>
  </si>
  <si>
    <t>OG0000004.13/OG0000004.3/OG0000004.7/OG0000004.6/OG0000004.17/OG0000004.10/OG0000004.5/OG0000004.9/OG0000004.12/OG0000004.2/OG0000004.4/OG0000004.19/OG0000004.1/OG0000004.18/OG0000004.11/OG0000004.14/OG0000004.15/OG0000004.8/OG0000004.16/OG0000322.1/OG0000322.2/OG0000322.4/OG0000322.3/OG0000353.1/OG0000353.4/OG0000353.3/OG0000353.2/OG0000525.3/OG0000525.1/OG0000525.2/OG0000540.3/OG0000540.4/OG0000540.2/OG0000540.1/OG0000756.1/OG0000786.2/OG0000786.1/OG0000807.1/OG0000807.2/OG0000828.1/OG0000828.2/OG0000853.2/OG0000853.1/OG0000857.3/OG0000857.2/OG0000857.1/OG0000897.2/OG0000897.1/OG0000921.3/OG0000921.1/OG0000921.2/OG0000947.1/OG0000947.2/OG0001006.1/OG0001006.2/OG0001262.2/OG0001262.1/OG0001652.1/OG0001652.2/OG0001772.2/OG0001772.1/OG0001858.1/OG0001867.1/OG0002023.1/OG0002103.1/OG0002108.1/OG0002139.1/OG0003095.1/OG0003128.1/OG0003137.1/OG0003479.1/OG0003774.1/OG0004067.1/OG0005078.1/OG0005116.1/OG0005519.1/OG0005871.1</t>
  </si>
  <si>
    <t>OG0003688.1/OG0003696.1</t>
  </si>
  <si>
    <t>FoxO signaling pathway</t>
  </si>
  <si>
    <t>OG0000066.8/OG0000066.7/OG0000066.5/OG0000066.6/OG0000066.3/OG0000066.4/OG0000066.1/OG0000066.2/OG0000193.1/OG0000193.2/OG0000193.5/OG0000193.4/OG0000193.3/OG0000247.4/OG0000247.5/OG0000247.1/OG0000247.3/OG0000247.2/OG0000322.1/OG0000322.2/OG0000322.4/OG0000322.3/OG0000358.2/OG0000358.1/OG0000358.3/OG0000358.4/OG0000386.3/OG0000386.1/OG0000386.4/OG0000386.2/OG0000419.4/OG0000419.3/OG0000419.2/OG0000419.1/OG0000525.3/OG0000525.1/OG0000525.2/OG0000544.3/OG0000544.1/OG0000544.2/OG0000571.3/OG0000571.1/OG0000571.2/OG0000608.1/OG0000608.2/OG0000746.1/OG0000746.2/OG0000786.2/OG0000786.1/OG0000828.1/OG0000828.2/OG0000915.1/OG0000915.2/OG0000947.1/OG0000947.2/OG0001068.2/OG0001068.1/OG0001125.2/OG0001125.1/OG0001248.1/OG0001248.2/OG0001262.2/OG0001262.1/OG0001305.2/OG0001305.1/OG0001552.2/OG0001552.1/OG0001652.1/OG0001652.2/OG0001793.2/OG0001793.1/OG0001932.1/OG0001932.2/OG0001967.2/OG0001967.1/OG0001979.1/OG0002142.1/OG0002142.2/OG0002144.1/OG0002144.2/OG0002475.1/OG0002515.1/OG0003090.1/OG0003137.1/OG0003243.1/OG0003268.1/OG0003490.1/OG0003831.1/OG0004138.1/OG0004250.1/OG0004309.1/OG0004359.1/OG0004460.1/OG0004930.1/OG0004948.1/OG0005078.1/OG0005174.1/OG0005394.1/OG0005871.1/OG0008446.1</t>
  </si>
  <si>
    <t>OG0000705.3/OG0000705.2/OG0000705.1/OG0002306.2/OG0002306.1/OG0003315.1/OG0003315.2/OG0006332.1</t>
  </si>
  <si>
    <t>OG0001636.1/OG0001636.2/OG0005340.1/OG0007852.1</t>
  </si>
  <si>
    <t>Phosphatidylinositol signaling system</t>
  </si>
  <si>
    <t>OG0002169.2/OG0002169.1/OG0004541.2/OG0004541.1/OG0005959.1/OG0006466.1/OG0007332.1/OG0007671.1/OG0008221.1</t>
  </si>
  <si>
    <t>OG0001836.1/OG0001836.2/OG0003064.1/OG0005266.1</t>
  </si>
  <si>
    <t>OG0000114.2/OG0000114.1/OG0000114.3/OG0000114.5/OG0000114.4/OG0000386.3/OG0000386.1/OG0000386.4/OG0000386.2/OG0000709.3/OG0000709.1/OG0000709.2/OG0000885.3/OG0000885.2/OG0000885.1/OG0000919.2/OG0000919.1/OG0000931.3/OG0000931.2/OG0000931.1/OG0001057.1/OG0001057.2/OG0001208.1/OG0001208.2/OG0001248.1/OG0001248.2/OG0001262.2/OG0001262.1/OG0001393.1/OG0001393.2/OG0001511.1/OG0001652.1/OG0001652.2/OG0001865.2/OG0001865.1/OG0001867.1/OG0002103.1/OG0002363.1/OG0002366.1/OG0002366.2/OG0002663.1/OG0002666.1/OG0002738.1/OG0002738.2/OG0002765.2/OG0002765.1/OG0002911.1/OG0003073.1/OG0003113.1/OG0003301.2/OG0003301.1/OG0003698.1/OG0004092.1/OG0004301.1/OG0004563.1/OG0004759.1/OG0005008.1/OG0005043.1/OG0006272.1/OG0006346.1/OG0006707.1/OG0007291.1/OG0009034.1</t>
  </si>
  <si>
    <t>Sphingolipid signaling pathway</t>
  </si>
  <si>
    <t>OG0003568.2/OG0003568.1/OG0004790.1/OG0009366.2/OG0009366.1</t>
  </si>
  <si>
    <t>OG0000044.13/OG0000044.11/OG0000044.6/OG0000044.14/OG0000044.8/OG0000044.12/OG0000044.10/OG0000044.7/OG0000044.4/OG0000044.5/OG0000044.9/OG0000044.1/OG0000044.3/OG0000044.2/OG0000196.3/OG0000196.5/OG0000196.4/OG0000196.1/OG0000196.2/OG0000270.2/OG0000270.5/OG0000270.4/OG0000270.3/OG0000270.1/OG0000299.2/OG0000299.4/OG0000299.3/OG0000299.1/OG0000322.1/OG0000322.2/OG0000322.4/OG0000322.3/OG0000351.4/OG0000351.3/OG0000351.1/OG0000351.2/OG0000386.3/OG0000386.1/OG0000386.4/OG0000386.2/OG0000526.3/OG0000526.2/OG0000526.1/OG0000540.3/OG0000540.4/OG0000540.2/OG0000540.1/OG0000653.2/OG0000653.1/OG0000653.3/OG0000672.2/OG0000672.1/OG0000866.3/OG0000866.2/OG0000866.1/OG0000897.2/OG0000897.1/OG0000919.2/OG0000919.1/OG0000933.1/OG0000933.2/OG0001248.1/OG0001248.2/OG0001262.2/OG0001262.1/OG0001306.2/OG0001306.1/OG0001406.2/OG0001406.1/OG0001466.2/OG0001466.1/OG0001527.2/OG0001527.1/OG0001559.2/OG0001559.1/OG0001652.1/OG0001652.2/OG0001832.1/OG0001867.1/OG0002870.1/OG0002891.1/OG0003048.1/OG0003090.1/OG0003137.1/OG0003243.1/OG0003275.1/OG0003275.2/OG0003423.1/OG0003574.1/OG0003585.1/OG0003691.1/OG0003789.1/OG0003833.1/OG0003993.1/OG0004021.1/OG0004336.1/OG0004934.1/OG0005078.1/OG0005286.1/OG0005394.1</t>
  </si>
  <si>
    <t>OG0001362.2/OG0001362.1/OG0001966.2/OG0001966.1/OG0008389.1/OG0009067.1</t>
  </si>
  <si>
    <t>Phospholipase D signaling pathway</t>
  </si>
  <si>
    <t>OG0000102.3/OG0000102.1/OG0000102.2/OG0000102.6/OG0000102.5/OG0000102.4/OG0000102.7/OG0000102.8/OG0000193.1/OG0000193.2/OG0000193.5/OG0000193.4/OG0000193.3/OG0000322.1/OG0000322.2/OG0000322.4/OG0000322.3/OG0000326.2/OG0000326.1/OG0000326.4/OG0000326.3/OG0000400.4/OG0000400.1/OG0000400.3/OG0000400.2/OG0000477.2/OG0000477.3/OG0000477.4/OG0000477.1/OG0000525.3/OG0000525.1/OG0000525.2/OG0000786.2/OG0000786.1/OG0000919.2/OG0000919.1/OG0000947.1/OG0000947.2/OG0001001.1/OG0001001.2/OG0001084.2/OG0001084.1/OG0001153.2/OG0001153.1/OG0001203.2/OG0001203.1/OG0001262.2/OG0001262.1/OG0001511.1/OG0001527.2/OG0001527.1/OG0001559.2/OG0001559.1/OG0001637.2/OG0001637.1/OG0001652.1/OG0001652.2/OG0001747.1/OG0001747.2/OG0001772.2/OG0001772.1/OG0001775.2/OG0001775.1/OG0001832.1/OG0001867.1/OG0002103.1/OG0002178.1/OG0002178.2/OG0002363.1/OG0002515.1/OG0002765.2/OG0002765.1/OG0002870.1/OG0002888.1/OG0003113.1/OG0003137.1/OG0003243.1/OG0003280.1/OG0003481.1/OG0004102.1/OG0004309.1/OG0004336.1/OG0005043.1/OG0005078.1/OG0005871.1/OG0007085.1/OG0007130.1/OG0008754.1</t>
  </si>
  <si>
    <t>OG0001836.1/OG0001836.2/OG0001984.1/OG0002233.2/OG0002233.1/OG0005439.1/OG0007366.1</t>
  </si>
  <si>
    <t>OG0006855.1/OG0007671.1</t>
  </si>
  <si>
    <t>Neuroactive ligand-receptor interaction</t>
  </si>
  <si>
    <t>OG0000679.2/OG0000679.1/OG0001280.1/OG0001958.1/OG0001958.2/OG0002088.2/OG0002088.1/OG0002088.3/OG0002233.2/OG0002233.1/OG0007459.1/OG0008516.1</t>
  </si>
  <si>
    <t>OG0000622.1/OG0002616.1/OG0004713.1</t>
  </si>
  <si>
    <t>OG0000010.2/OG0000010.4/OG0000010.6/OG0000010.7/OG0000010.13/OG0000010.12/OG0000010.15/OG0000010.8/OG0000010.17/OG0000010.14/OG0000010.3/OG0000010.10/OG0000010.11/OG0000010.1/OG0000010.16/OG0000010.5/OG0000010.18/OG0000010.9/OG0000053.9/OG0000053.10/OG0000053.2/OG0000053.7/OG0000053.12/OG0000053.4/OG0000053.1/OG0000053.6/OG0000053.11/OG0000053.8/OG0000053.5/OG0000053.3/OG0000104.6/OG0000104.4/OG0000104.5/OG0000104.2/OG0000104.1/OG0000104.3/OG0000143.2/OG0000143.3/OG0000143.1/OG0000143.4/OG0000193.1/OG0000193.2/OG0000193.5/OG0000193.4/OG0000193.3/OG0000203.1/OG0000203.3/OG0000203.5/OG0000203.2/OG0000203.4/OG0000219.5/OG0000219.1/OG0000219.4/OG0000219.3/OG0000219.2/OG0000224.5/OG0000224.3/OG0000224.4/OG0000224.2/OG0000224.1/OG0000224.6/OG0000229.4/OG0000229.5/OG0000229.3/OG0000229.1/OG0000229.2/OG0000272.4/OG0000272.1/OG0000272.2/OG0000272.5/OG0000272.3/OG0000313.1/OG0000313.5/OG0000313.4/OG0000313.3/OG0000313.2/OG0000326.2/OG0000326.1/OG0000326.4/OG0000326.3/OG0000332.3/OG0000332.2/OG0000332.1/OG0000339.3/OG0000339.2/OG0000339.4/OG0000339.1/OG0000398.2/OG0000398.1/OG0000398.3/OG0000436.3/OG0000436.1/OG0000436.2/OG0000474.3/OG0000474.4/OG0000474.2/OG0000474.5/OG0000474.1/OG0000475.2/OG0000475.3/OG0000475.1/OG0000585.1/OG0000585.2/OG0000654.2/OG0000654.3/OG0000654.1/OG0000655.1/OG0000655.2/OG0000657.2/OG0000657.3/OG0000657.1/OG0000742.1/OG0000788.1/OG0000788.2/OG0000923.1/OG0000923.2/OG0000964.2/OG0000964.1/OG0001019.1/OG0001019.2/OG0001071.2/OG0001071.3/OG0001071.1/OG0001116.2/OG0001116.1/OG0001517.1/OG0001517.2/OG0001547.1/OG0001547.2/OG0001567.1/OG0001711.2/OG0001711.1/OG0001771.1/OG0001771.2/OG0002383.1/OG0002759.1/OG0002888.1/OG0003572.1/OG0004212.2/OG0004212.1</t>
  </si>
  <si>
    <t>Cell cycle</t>
  </si>
  <si>
    <t>OG0000343.4/OG0000343.1/OG0000343.2/OG0000343.3/OG0000358.2/OG0000358.1/OG0000358.3/OG0000358.4/OG0000419.4/OG0000419.3/OG0000419.2/OG0000419.1/OG0000571.3/OG0000571.1/OG0000571.2/OG0000671.3/OG0000671.1/OG0000671.2/OG0000712.1/OG0000712.2/OG0000746.1/OG0000746.2/OG0000812.1/OG0000812.2/OG0000812.3/OG0000828.1/OG0000828.2/OG0000915.1/OG0000915.2/OG0001406.2/OG0001406.1/OG0001672.2/OG0001672.1/OG0001772.2/OG0001772.1/OG0001973.1/OG0002144.1/OG0002144.2/OG0002381.2/OG0002381.1/OG0002469.1/OG0002475.1/OG0002493.2/OG0002493.1/OG0002723.2/OG0002723.1/OG0002745.1/OG0002745.2/OG0002918.1/OG0002932.1/OG0002943.2/OG0002943.1/OG0003028.1/OG0003028.2/OG0003155.2/OG0003155.1/OG0003292.1/OG0003690.1/OG0003693.1/OG0003699.1/OG0003730.1/OG0004263.1/OG0004398.1/OG0004416.1/OG0004422.1/OG0004460.1/OG0004464.1/OG0004566.1/OG0004749.1/OG0004771.1/OG0004931.1/OG0005103.1/OG0005347.1/OG0005405.1/OG0005460.1/OG0005479.1/OG0005508.1/OG0005764.1/OG0005850.1/OG0005871.1/OG0005978.1/OG0005998.1/OG0006004.1/OG0006025.1/OG0006229.1/OG0006286.1/OG0006425.1/OG0006586.1/OG0007591.1/OG0007696.1/OG0008131.1/OG0008446.1/OG0010635.1</t>
  </si>
  <si>
    <t>OG0002227.2/OG0002227.1/OG0002230.1/OG0002230.2/OG0003542.1/OG0003688.1/OG0003716.1/OG0006639.1/OG0007115.1/OG0007186.1/OG0008413.1/OG0008800.1/OG0010301.1</t>
  </si>
  <si>
    <t>OG0003315.1/OG0003315.2/OG0004828.2/OG0004828.1/OG0005599.1/OG0006435.1/OG0006435.2/OG0007602.1</t>
  </si>
  <si>
    <t>Cell cycle - yeast</t>
  </si>
  <si>
    <t>OG0001825.2/OG0001825.1/OG0002227.2/OG0002227.1/OG0003688.1/OG0003716.1/OG0006639.1/OG0007115.1/OG0007186.1/OG0008413.1/OG0008800.1</t>
  </si>
  <si>
    <t>OG0000343.4/OG0000343.1/OG0000343.2/OG0000343.3/OG0000526.3/OG0000526.2/OG0000526.1/OG0001034.2/OG0001034.1/OG0001082.2/OG0001082.1/OG0001973.1/OG0002493.2/OG0002493.1/OG0002723.2/OG0002723.1/OG0002745.1/OG0002745.2/OG0002918.1/OG0002932.1/OG0002943.2/OG0002943.1/OG0003153.1/OG0003155.2/OG0003155.1/OG0003456.1/OG0003541.1/OG0003690.1/OG0003691.1/OG0003693.1/OG0003699.1/OG0003763.1/OG0003993.1/OG0004263.1/OG0004398.1/OG0004416.1/OG0004422.1/OG0004464.1/OG0004566.1/OG0004749.1/OG0004931.1/OG0004949.1/OG0005347.1/OG0005460.1/OG0005479.1/OG0005508.1/OG0005764.1/OG0005850.1/OG0005978.1/OG0006004.1/OG0006025.1/OG0006229.1/OG0006286.1/OG0006425.1/OG0006586.1/OG0006741.1/OG0007591.1/OG0007696.1/OG0010324.1/OG0010635.1</t>
  </si>
  <si>
    <t>OG0004828.2/OG0004828.1/OG0005599.1</t>
  </si>
  <si>
    <t>Cell cycle - Caulobacter</t>
  </si>
  <si>
    <t>OG0000990.2/OG0000990.1/OG0002118.1</t>
  </si>
  <si>
    <t>Meiosis - yeast</t>
  </si>
  <si>
    <t>OG0000102.3/OG0000102.1/OG0000102.2/OG0000102.6/OG0000102.5/OG0000102.4/OG0000102.7/OG0000102.8/OG0000283.4/OG0000283.3/OG0000283.1/OG0000283.2/OG0000343.4/OG0000343.1/OG0000343.2/OG0000343.3/OG0000404.1/OG0000404.2/OG0000404.3/OG0000404.4/OG0000521.2/OG0000521.1/OG0000521.3/OG0000526.3/OG0000526.2/OG0000526.1/OG0001973.1/OG0001980.1/OG0001980.2/OG0002493.2/OG0002493.1/OG0002723.2/OG0002723.1/OG0002745.1/OG0002745.2/OG0002943.2/OG0002943.1/OG0003155.2/OG0003155.1/OG0003690.1/OG0003691.1/OG0003693.1/OG0003699.1/OG0003763.1/OG0004263.1/OG0004398.1/OG0004416.1/OG0004422.1/OG0004464.1/OG0004566.1/OG0004931.1/OG0005002.1/OG0005460.1/OG0005479.1/OG0005508.1/OG0005764.1/OG0005850.1/OG0005978.1/OG0006004.1/OG0006025.1/OG0006229.1/OG0006286.1/OG0006586.1/OG0007194.1/OG0007591.1/OG0010635.1</t>
  </si>
  <si>
    <t>OG0001362.2/OG0001362.1/OG0003716.1/OG0007115.1/OG0007186.1/OG0007654.1/OG0008413.1/OG0008800.1</t>
  </si>
  <si>
    <t>Oocyte meiosis</t>
  </si>
  <si>
    <t>OG0001362.2/OG0001362.1/OG0001790.2/OG0001790.1/OG0003688.1/OG0003716.1/OG0008413.1/OG0009680.1/OG0010301.1</t>
  </si>
  <si>
    <t>OG0000102.3/OG0000102.1/OG0000102.2/OG0000102.6/OG0000102.5/OG0000102.4/OG0000102.7/OG0000102.8/OG0000114.2/OG0000114.1/OG0000114.3/OG0000114.5/OG0000114.4/OG0000283.4/OG0000283.3/OG0000283.1/OG0000283.2/OG0000322.1/OG0000322.2/OG0000322.4/OG0000322.3/OG0000343.4/OG0000343.1/OG0000343.2/OG0000343.3/OG0000358.2/OG0000358.1/OG0000358.3/OG0000358.4/OG0000404.1/OG0000404.2/OG0000404.3/OG0000404.4/OG0000419.4/OG0000419.3/OG0000419.2/OG0000419.1/OG0000521.2/OG0000521.1/OG0000521.3/OG0000526.3/OG0000526.2/OG0000526.1/OG0000704.2/OG0000704.1/OG0000704.3/OG0000709.3/OG0000709.1/OG0000709.2/OG0000712.1/OG0000712.2/OG0000786.2/OG0000786.1/OG0000915.1/OG0000915.2/OG0000947.1/OG0000947.2/OG0001393.1/OG0001393.2/OG0001672.2/OG0001672.1/OG0001706.1/OG0001706.2/OG0001858.1/OG0001945.1/OG0001945.2/OG0001973.1/OG0002144.1/OG0002144.2/OG0002723.2/OG0002723.1/OG0002923.1/OG0002932.1/OG0002943.2/OG0002943.1/OG0003061.1/OG0003155.2/OG0003155.1/OG0003292.1/OG0003690.1/OG0003691.1/OG0003693.1/OG0004283.1/OG0004370.1/OG0004416.1/OG0004422.1/OG0004749.1/OG0004771.1/OG0005002.1/OG0005078.1/OG0005081.1/OG0005460.1/OG0005508.1/OG0005549.1/OG0005764.1/OG0005871.1/OG0005978.1/OG0005980.1/OG0006229.1/OG0006286.1/OG0008131.1</t>
  </si>
  <si>
    <t>p53 signaling pathway</t>
  </si>
  <si>
    <t>OG0000088.4/OG0000088.1/OG0000088.5/OG0000088.3/OG0000088.6/OG0000088.8/OG0000088.2/OG0000088.7/OG0000089.4/OG0000089.8/OG0000089.5/OG0000089.2/OG0000089.6/OG0000089.3/OG0000089.7/OG0000089.1/OG0000358.2/OG0000358.1/OG0000358.3/OG0000358.4/OG0000386.3/OG0000386.1/OG0000386.4/OG0000386.2/OG0000419.4/OG0000419.3/OG0000419.2/OG0000419.1/OG0000513.2/OG0000513.1/OG0000746.1/OG0000746.2/OG0000786.2/OG0000786.1/OG0000960.1/OG0000960.2/OG0001248.1/OG0001248.2/OG0001406.2/OG0001406.1/OG0001672.2/OG0001672.1/OG0001772.2/OG0001772.1/OG0002144.1/OG0002144.2/OG0003292.1/OG0003442.1/OG0003690.1/OG0003730.1/OG0004263.1/OG0004960.1/OG0005347.1/OG0005399.1/OG0007130.1/OG0007233.1/OG0007621.1/OG0008446.1</t>
  </si>
  <si>
    <t>OG0004063.1/OG0007385.1</t>
  </si>
  <si>
    <t>OG0003315.1/OG0003315.2/OG0003967.1/OG0009984.1</t>
  </si>
  <si>
    <t>Ubiquitin mediated proteolysis</t>
  </si>
  <si>
    <t>OG0000028.8/OG0000028.1/OG0000028.5/OG0000028.3/OG0000028.6/OG0000028.4/OG0000028.11/OG0000028.7/OG0000028.2/OG0000028.15/OG0000028.17/OG0000028.13/OG0000028.12/OG0000028.9/OG0000028.16/OG0000028.10/OG0000028.14/OG0000088.4/OG0000088.1/OG0000088.5/OG0000088.3/OG0000088.6/OG0000088.8/OG0000088.2/OG0000088.7/OG0000133.3/OG0000133.1/OG0000133.4/OG0000133.2/OG0000269.4/OG0000269.2/OG0000269.3/OG0000269.1/OG0000305.1/OG0000305.4/OG0000305.2/OG0000305.3/OG0000343.4/OG0000343.1/OG0000343.2/OG0000343.3/OG0000513.2/OG0000513.1/OG0000583.2/OG0000583.1/OG0000583.3/OG0000637.2/OG0000637.1/OG0000637.3/OG0000739.1/OG0000739.2/OG0000756.1/OG0000994.2/OG0000994.1/OG0001713.1/OG0001716.1/OG0001716.2/OG0001853.2/OG0001853.1/OG0001955.1/OG0001955.2/OG0001973.1/OG0002023.1/OG0002037.1/OG0002037.2/OG0002108.1/OG0002290.1/OG0002551.1/OG0002551.2/OG0002599.2/OG0002599.1/OG0002932.1/OG0002971.1/OG0003036.1/OG0003128.1/OG0003287.1/OG0003539.1/OG0003659.1/OG0003690.1/OG0003693.1/OG0004018.1/OG0004045.1/OG0004110.1/OG0004246.1/OG0004265.1/OG0004315.1/OG0004389.1/OG0004416.1/OG0004460.1/OG0004469.1/OG0004624.1/OG0004746.1/OG0004749.1/OG0004973.1/OG0005011.1/OG0005081.1/OG0005138.1/OG0005256.1/OG0005283.1/OG0005460.1/OG0005508.1/OG0005519.1/OG0005524.1/OG0005737.1/OG0005764.1/OG0005950.1/OG0005978.1/OG0006041.1/OG0006229.1/OG0006330.1/OG0006391.1/OG0006630.1/OG0006718.1/OG0006729.1/OG0006840.1/OG0006843.1/OG0006915.1/OG0007111.1/OG0007157.1/OG0007233.1/OG0007346.1/OG0007393.1/OG0007546.1/OG0008446.1</t>
  </si>
  <si>
    <t>OG0002227.2/OG0002227.1/OG0003308.1/OG0003688.1/OG0003716.1/OG0004945.1/OG0005143.1/OG0005582.1/OG0006639.1/OG0006857.1/OG0007220.1/OG0008413.1/OG0008796.1/OG0010301.1</t>
  </si>
  <si>
    <t>OG0004171.1/OG0004937.1/OG0004995.1/OG0005342.1/OG0005342.2/OG0005810.1/OG0006807.1/OG0006926.1/OG0007225.1/OG0007279.1/OG0008274.1/OG0008411.1/OG0009984.1</t>
  </si>
  <si>
    <t>Sulfur relay system</t>
  </si>
  <si>
    <t>OG0001115.2/OG0001115.1/OG0001367.1/OG0001367.2/OG0001562.1/OG0001562.2/OG0001673.1/OG0002030.1/OG0002030.2/OG0008434.1</t>
  </si>
  <si>
    <t>OG0008786.1</t>
  </si>
  <si>
    <t>SNARE interactions in vesicular transport</t>
  </si>
  <si>
    <t>OG0000512.1/OG0000512.8/OG0000512.3/OG0000512.7/OG0000512.9/OG0000512.5/OG0000512.6/OG0000512.4/OG0000512.2/OG0002231.1/OG0002231.2/OG0004117.2/OG0004117.1/OG0008042.1</t>
  </si>
  <si>
    <t>OG0000614.3/OG0000614.2/OG0000614.1/OG0000771.3/OG0000771.2/OG0000771.1/OG0001229.3/OG0001229.1/OG0001229.2/OG0002618.2/OG0002618.1/OG0004158.1/OG0005277.1/OG0005341.1/OG0006013.1/OG0006032.1/OG0006293.1/OG0006445.1/OG0008012.1/OG0009072.1</t>
  </si>
  <si>
    <t>OG0006598.1/OG0007642.1/OG0008526.1</t>
  </si>
  <si>
    <t>Autophagy - other</t>
  </si>
  <si>
    <t>OG0001104.2/OG0001104.1/OG0003339.1/OG0005427.1/OG0007357.1/OG0007852.1/OG0008221.1</t>
  </si>
  <si>
    <t>OG0000526.3/OG0000526.2/OG0000526.1/OG0001402.1/OG0001402.2/OG0001552.2/OG0001552.1/OG0001772.2/OG0001772.1/OG0001793.2/OG0001793.1/OG0002514.1/OG0002514.2/OG0003473.1/OG0003484.1/OG0004029.1/OG0004301.1/OG0004361.1/OG0004943.1/OG0005359.1/OG0005501.1/OG0005543.1/OG0005838.1/OG0006262.1/OG0007097.1/OG0007215.1/OG0008398.1</t>
  </si>
  <si>
    <t>Mitophagy - animal</t>
  </si>
  <si>
    <t>OG0000305.1/OG0000305.4/OG0000305.2/OG0000305.3/OG0000449.3/OG0000449.1/OG0000449.2/OG0000970.1/OG0000970.2/OG0001003.1/OG0001003.2/OG0001006.1/OG0001006.2/OG0001267.2/OG0001267.1/OG0001406.2/OG0001406.1/OG0001552.2/OG0001552.1/OG0001637.2/OG0001637.1/OG0001793.2/OG0001793.1/OG0001835.1/OG0001835.2/OG0001932.1/OG0001932.2/OG0001972.1/OG0001972.2/OG0002079.1/OG0002806.1/OG0002806.2/OG0003090.1/OG0003243.1/OG0003683.1/OG0004105.1/OG0004123.1/OG0004141.1/OG0004240.1/OG0004339.1/OG0004538.1/OG0004943.1/OG0005174.1/OG0005359.1/OG0005490.1/OG0005789.1/OG0006958.1/OG0007097.1/OG0008104.1</t>
  </si>
  <si>
    <t>OG0002015.1/OG0002019.1/OG0004096.1/OG0004945.1/OG0006816.1</t>
  </si>
  <si>
    <t>OG0004966.1/OG0007594.1</t>
  </si>
  <si>
    <t>Autophagy - yeast</t>
  </si>
  <si>
    <t>OG0006476.1/OG0007366.1</t>
  </si>
  <si>
    <t>OG0001104.2/OG0001104.1/OG0003339.1/OG0005427.1/OG0005749.1/OG0007357.1/OG0007642.1/OG0007852.1/OG0008180.1/OG0008221.1</t>
  </si>
  <si>
    <t>OG0000283.4/OG0000283.3/OG0000283.1/OG0000283.2/OG0000521.2/OG0000521.1/OG0000521.3/OG0000526.3/OG0000526.2/OG0000526.1/OG0000895.1/OG0000895.2/OG0000933.1/OG0000933.2/OG0001149.1/OG0001149.2/OG0001208.1/OG0001208.2/OG0001267.2/OG0001267.1/OG0001402.1/OG0001402.2/OG0001552.2/OG0001552.1/OG0001772.2/OG0001772.1/OG0001789.1/OG0001789.2/OG0001793.2/OG0001793.1/OG0002150.2/OG0002150.1/OG0002180.1/OG0002514.1/OG0002514.2/OG0002806.1/OG0002806.2/OG0002875.1/OG0003243.1/OG0003301.2/OG0003301.1/OG0003473.1/OG0003484.1/OG0003818.1/OG0003849.1/OG0004029.1/OG0004105.1/OG0004127.1/OG0004301.1/OG0004361.1/OG0004574.1/OG0004943.1/OG0005359.1/OG0005501.1/OG0005543.1/OG0005583.1/OG0005838.1/OG0006013.1/OG0006240.1/OG0006262.1/OG0006272.1/OG0006867.1/OG0006973.1/OG0007097.1/OG0007215.1/OG0007721.1</t>
  </si>
  <si>
    <t>Mitophagy - yeast</t>
  </si>
  <si>
    <t>OG0004096.1/OG0006816.1</t>
  </si>
  <si>
    <t>OG0005934.1/OG0007366.1</t>
  </si>
  <si>
    <t>OG0000322.1/OG0000322.2/OG0000322.4/OG0000322.3/OG0001544.1/OG0001552.2/OG0001552.1/OG0001719.1/OG0001772.2/OG0001772.1/OG0001793.2/OG0001793.1/OG0001867.1/OG0003113.1/OG0003683.1/OG0003857.1/OG0004029.1/OG0004119.1/OG0005043.1/OG0005918.1/OG0006490.1</t>
  </si>
  <si>
    <t>Autophagy - animal</t>
  </si>
  <si>
    <t>OG0000119.6/OG0000119.1/OG0000119.5/OG0000119.4/OG0000119.7/OG0000119.3/OG0000119.2/OG0000269.4/OG0000269.2/OG0000269.3/OG0000269.1/OG0000283.4/OG0000283.3/OG0000283.1/OG0000283.2/OG0000322.1/OG0000322.2/OG0000322.4/OG0000322.3/OG0000386.3/OG0000386.1/OG0000386.4/OG0000386.2/OG0000521.2/OG0000521.1/OG0000521.3/OG0000526.3/OG0000526.2/OG0000526.1/OG0000634.3/OG0000634.1/OG0000634.2/OG0000653.2/OG0000653.1/OG0000653.3/OG0000786.2/OG0000786.1/OG0000908.2/OG0000908.1/OG0000947.1/OG0000947.2/OG0001006.1/OG0001006.2/OG0001248.1/OG0001248.2/OG0001262.2/OG0001262.1/OG0001267.2/OG0001267.1/OG0001305.2/OG0001305.1/OG0001306.2/OG0001306.1/OG0001393.1/OG0001393.2/OG0001402.1/OG0001402.2/OG0001552.2/OG0001552.1/OG0001637.2/OG0001637.1/OG0001652.1/OG0001652.2/OG0001772.2/OG0001772.1/OG0001793.2/OG0001793.1/OG0002144.1/OG0002144.2/OG0002150.2/OG0002150.1/OG0002445.1/OG0002514.1/OG0002514.2/OG0002614.1/OG0002806.1/OG0002806.2/OG0003090.1/OG0003116.1/OG0003137.1/OG0003243.1/OG0003473.1/OG0003484.1/OG0003764.1/OG0003826.1/OG0004029.1/OG0004105.1/OG0004123.1/OG0004301.1/OG0004361.1/OG0004930.1/OG0004943.1/OG0005078.1/OG0005116.1/OG0005123.1/OG0005174.1/OG0005359.1/OG0005362.1/OG0005394.1/OG0005501.1/OG0005520.1/OG0005543.1/OG0005838.1/OG0005966.1/OG0006262.1/OG0006293.1/OG0006600.1/OG0006812.1/OG0007085.1/OG0007097.1/OG0007130.1/OG0007145.1/OG0007215.1/OG0008398.1/OG0008813.1/OG0009072.1</t>
  </si>
  <si>
    <t>OG0001104.2/OG0001104.1/OG0003339.1/OG0005427.1/OG0005444.1/OG0006634.1/OG0006855.1/OG0007357.1/OG0007826.1/OG0007852.1/OG0008221.1</t>
  </si>
  <si>
    <t>OG0000705.3/OG0000705.2/OG0000705.1/OG0002306.2/OG0002306.1/OG0005266.1/OG0005609.1/OG0007366.1</t>
  </si>
  <si>
    <t>Protein processing in endoplasmic reticulum</t>
  </si>
  <si>
    <t>OG0000266.6/OG0000266.3/OG0000266.5/OG0000266.1/OG0000266.2/OG0000266.4/OG0003671.1/OG0004995.1/OG0005136.1/OG0006260.1/OG0006411.1/OG0007225.1/OG0007594.1/OG0008059.1/OG0008086.1/OG0008224.1/OG0008411.1/OG0009041.1/OG0010766.1</t>
  </si>
  <si>
    <t>OG0003509.1/OG0003688.1/OG0004769.1/OG0004945.1/OG0005418.1/OG0005751.1/OG0006803.1/OG0007158.1/OG0007257.1/OG0007296.1/OG0007302.1/OG0008364.1/OG0008487.1/OG0008557.1/OG0010370.1</t>
  </si>
  <si>
    <t>OG0000053.9/OG0000053.10/OG0000053.2/OG0000053.7/OG0000053.12/OG0000053.4/OG0000053.1/OG0000053.6/OG0000053.11/OG0000053.8/OG0000053.5/OG0000053.3/OG0000076.4/OG0000076.7/OG0000076.9/OG0000076.3/OG0000076.5/OG0000076.6/OG0000076.10/OG0000076.1/OG0000076.8/OG0000076.2/OG0000108.5/OG0000108.4/OG0000108.1/OG0000108.8/OG0000108.3/OG0000108.2/OG0000108.6/OG0000108.7/OG0000121.5/OG0000121.1/OG0000121.2/OG0000121.3/OG0000121.4/OG0000121.6/OG0000121.8/OG0000121.7/OG0000214.1/OG0000214.3/OG0000214.4/OG0000214.2/OG0000214.5/OG0000222.2/OG0000222.1/OG0000222.4/OG0000222.5/OG0000222.3/OG0000305.1/OG0000305.4/OG0000305.2/OG0000305.3/OG0000320.4/OG0000320.3/OG0000320.2/OG0000320.1/OG0000320.5/OG0000426.3/OG0000426.1/OG0000426.2/OG0000444.4/OG0000444.3/OG0000444.1/OG0000444.2/OG0000583.2/OG0000583.1/OG0000583.3/OG0001002.1/OG0001002.2/OG0001156.2/OG0001156.1/OG0001267.2/OG0001267.1/OG0001374.2/OG0001374.1/OG0001617.1/OG0001617.2/OG0001864.2/OG0001864.1/OG0002054.1/OG0002138.2/OG0002138.1/OG0002150.2/OG0002150.1/OG0002399.1/OG0002399.2/OG0002408.2/OG0002408.1/OG0002624.1/OG0002890.1/OG0002890.2/OG0002926.1/OG0002932.1/OG0003039.1/OG0003090.1/OG0003306.1/OG0003423.1/OG0003475.1/OG0003502.1/OG0003505.1/OG0003505.2/OG0003559.1/OG0003567.1/OG0003666.1/OG0003781.1/OG0003791.1/OG0003952.1/OG0004402.1/OG0004572.1/OG0004631.1/OG0004693.1/OG0004749.1/OG0004928.1/OG0004936.1/OG0004973.1/OG0004992.1/OG0005010.1/OG0005044.1/OG0005058.1/OG0005095.1/OG0005097.1/OG0005107.1/OG0005110.1/OG0005123.1/OG0005168.1/OG0005281.1/OG0005292.1/OG0005308.1/OG0005318.1/OG0005465.1/OG0005558.1/OG0005586.1/OG0005587.1/OG0005649.1/OG0005676.1/OG0005763.1/OG0005837.1/OG0005878.1/OG0005902.1/OG0005965.1/OG0006248.1/OG0006326.1/OG0006347.1/OG0006413.1/OG0006517.1/OG0006673.1/OG0006729.1/OG0006840.1/OG0006897.1/OG0006900.1/OG0007111.1/OG0007139.1/OG0007346.1/OG0007349.1/OG0007562.1/OG0007647.1/OG0007733.1</t>
  </si>
  <si>
    <t>Lysosome</t>
  </si>
  <si>
    <t>OG0000031.13/OG0000031.5/OG0000031.16/OG0000031.1/OG0000031.4/OG0000031.14/OG0000031.8/OG0000031.9/OG0000031.10/OG0000031.2/OG0000031.6/OG0000031.7/OG0000031.12/OG0000031.15/OG0000031.3/OG0000031.11/OG0000031.17/OG0000058.8/OG0000058.5/OG0000058.6/OG0000058.4/OG0000058.3/OG0000058.9/OG0000058.7/OG0000058.10/OG0000058.1/OG0000058.2/OG0000072.3/OG0000072.8/OG0000072.6/OG0000072.1/OG0000072.2/OG0000072.5/OG0000072.7/OG0000072.4/OG0000072.9/OG0000078.10/OG0000078.11/OG0000078.3/OG0000078.7/OG0000078.9/OG0000078.6/OG0000078.2/OG0000078.5/OG0000078.4/OG0000078.8/OG0000078.1/OG0000103.5/OG0000103.8/OG0000103.7/OG0000103.2/OG0000103.6/OG0000103.1/OG0000103.9/OG0000103.3/OG0000103.4/OG0000108.5/OG0000108.4/OG0000108.1/OG0000108.8/OG0000108.3/OG0000108.2/OG0000108.6/OG0000108.7/OG0000119.6/OG0000119.1/OG0000119.5/OG0000119.4/OG0000119.7/OG0000119.3/OG0000119.2/OG0000180.6/OG0000180.4/OG0000180.3/OG0000180.2/OG0000180.5/OG0000180.1/OG0000196.3/OG0000196.5/OG0000196.4/OG0000196.1/OG0000196.2/OG0000270.2/OG0000270.5/OG0000270.4/OG0000270.3/OG0000270.1/OG0000323.2/OG0000323.3/OG0000323.1/OG0000324.2/OG0000324.4/OG0000324.1/OG0000324.3/OG0000327.4/OG0000327.3/OG0000327.1/OG0000327.2/OG0000331.1/OG0000331.3/OG0000331.2/OG0000331.4/OG0000347.3/OG0000347.2/OG0000347.1/OG0000365.1/OG0000365.3/OG0000365.2/OG0000365.4/OG0000397.2/OG0000397.3/OG0000397.1/OG0000397.4/OG0000425.1/OG0000425.3/OG0000425.2/OG0000663.3/OG0000663.2/OG0000663.1/OG0000728.3/OG0000728.1/OG0000728.2/OG0000840.1/OG0000840.2/OG0000908.2/OG0000908.1/OG0000911.2/OG0000911.1/OG0001274.1/OG0001274.2/OG0001306.2/OG0001306.1/OG0001309.1/OG0001309.2/OG0001323.2/OG0001323.1/OG0001754.1/OG0001754.2/OG0001938.2/OG0001938.1/OG0002121.1/OG0002121.2/OG0002235.2/OG0002235.1/OG0002370.1/OG0002560.1/OG0002805.1/OG0002891.1/OG0002968.1/OG0002968.2/OG0002969.1/OG0002974.1/OG0003085.1/OG0003344.1/OG0003443.1/OG0003455.1/OG0003865.1/OG0003984.1/OG0004019.1/OG0004432.1/OG0004555.1/OG0004673.1/OG0004981.1/OG0005092.1/OG0005109.1/OG0005872.1/OG0006056.1/OG0006365.1/OG0006513.1/OG0006706.1/OG0008124.1</t>
  </si>
  <si>
    <t>OG0001107.1/OG0001107.2/OG0001215.1/OG0001215.2/OG0001216.1/OG0001216.2/OG0001522.4/OG0001522.1/OG0001522.2/OG0001522.3/OG0001873.1/OG0002172.1/OG0002172.2/OG0003330.1/OG0004659.1/OG0005560.1/OG0008273.1/OG0008433.1</t>
  </si>
  <si>
    <t>OG0001471.2/OG0001471.1/OG0002497.2/OG0002497.1/OG0004392.1/OG0005831.1/OG0006634.1/OG0006957.1/OG0008853.1/OG0009284.1</t>
  </si>
  <si>
    <t>Endocytosis</t>
  </si>
  <si>
    <t>OG0000064.11/OG0000064.7/OG0000064.3/OG0000064.8/OG0000064.4/OG0000064.2/OG0000064.6/OG0000064.10/OG0000064.9/OG0000064.1/OG0000064.5/OG0000068.3/OG0000068.5/OG0000068.1/OG0000068.2/OG0000068.9/OG0000068.7/OG0000068.6/OG0000068.8/OG0000068.4/OG0000121.5/OG0000121.1/OG0000121.2/OG0000121.3/OG0000121.4/OG0000121.6/OG0000121.8/OG0000121.7/OG0000247.4/OG0000247.5/OG0000247.1/OG0000247.3/OG0000247.2/OG0000269.4/OG0000269.2/OG0000269.3/OG0000269.1/OG0000299.2/OG0000299.4/OG0000299.3/OG0000299.1/OG0000400.4/OG0000400.1/OG0000400.3/OG0000400.2/OG0000418.4/OG0000418.3/OG0000418.2/OG0000418.1/OG0000425.1/OG0000425.3/OG0000425.2/OG0000449.3/OG0000449.1/OG0000449.2/OG0000525.3/OG0000525.1/OG0000525.2/OG0000571.3/OG0000571.1/OG0000571.2/OG0000573.1/OG0000573.2/OG0000637.2/OG0000637.1/OG0000637.3/OG0000795.1/OG0000795.2/OG0000840.1/OG0000840.2/OG0000947.1/OG0000947.2/OG0001003.1/OG0001003.2/OG0001052.2/OG0001052.1/OG0001130.1/OG0001130.2/OG0001153.2/OG0001153.1/OG0001169.2/OG0001169.1/OG0001203.2/OG0001203.1/OG0001352.2/OG0001352.1/OG0001527.2/OG0001527.1/OG0001559.2/OG0001559.1/OG0001567.1/OG0001692.2/OG0001692.1/OG0001781.2/OG0001781.1/OG0001832.1/OG0001935.1/OG0001949.2/OG0001949.1/OG0002010.2/OG0002010.1/OG0002133.1/OG0002398.1/OG0002471.1/OG0002486.1/OG0002486.2/OG0002801.1/OG0002806.1/OG0002806.2/OG0002809.2/OG0002809.1/OG0002824.1/OG0002824.2/OG0002876.1/OG0002969.1/OG0003055.1/OG0003105.1/OG0003113.1/OG0003204.1/OG0003221.1/OG0003234.2/OG0003234.1/OG0003260.1/OG0003280.1/OG0003309.1/OG0003539.1/OG0003543.1/OG0003580.1/OG0003793.1/OG0003854.1/OG0003856.1/OG0003943.1/OG0003984.1/OG0004041.1/OG0004105.1/OG0004315.1/OG0004332.1/OG0004469.1/OG0004490.1/OG0004568.1/OG0004620.1/OG0004672.1/OG0004686.1/OG0004686.2/OG0004791.1/OG0005007.1/OG0005018.1/OG0005043.1/OG0005339.1/OG0005343.1/OG0005358.1/OG0005438.1/OG0005477.1/OG0005506.1/OG0005520.1/OG0005521.1/OG0005565.1/OG0005713.1/OG0005723.1/OG0005844.1/OG0005882.1/OG0005993.1/OG0006240.1/OG0006310.1/OG0006357.1/OG0006440.1/OG0006484.1/OG0006518.1/OG0006641.1/OG0006678.1/OG0006817.1/OG0006913.1/OG0007549.1/OG0007636.1/OG0007722.1/OG0007741.1/OG0008446.1</t>
  </si>
  <si>
    <t>OG0002353.1/OG0003459.1/OG0003578.1/OG0004082.1/OG0004312.1/OG0004420.1/OG0004712.1/OG0005143.1/OG0005295.1/OG0006471.1/OG0006512.1/OG0006772.1/OG0006950.1/OG0007350.1/OG0007639.1/OG0007684.1/OG0008034.1/OG0008816.1/OG0010366.1</t>
  </si>
  <si>
    <t>OG0003207.1/OG0003576.1/OG0004353.1/OG0004406.1/OG0006225.1/OG0006746.1/OG0006746.2/OG0008091.1</t>
  </si>
  <si>
    <t>Phagosome</t>
  </si>
  <si>
    <t>OG0002169.2/OG0002169.1/OG0004392.1/OG0005500.1/OG0006634.1/OG0006957.1/OG0007438.1/OG0008221.1</t>
  </si>
  <si>
    <t>OG0000512.1/OG0000512.8/OG0000512.3/OG0000512.7/OG0000512.9/OG0000512.5/OG0000512.6/OG0000512.4/OG0000512.2/OG0001873.1/OG0002672.1/OG0005560.1/OG0008059.1</t>
  </si>
  <si>
    <t>OG0000044.13/OG0000044.11/OG0000044.6/OG0000044.14/OG0000044.8/OG0000044.12/OG0000044.10/OG0000044.7/OG0000044.4/OG0000044.5/OG0000044.9/OG0000044.1/OG0000044.3/OG0000044.2/OG0000074.1/OG0000074.8/OG0000074.3/OG0000074.2/OG0000074.6/OG0000074.5/OG0000074.7/OG0000074.4/OG0000119.6/OG0000119.1/OG0000119.5/OG0000119.4/OG0000119.7/OG0000119.3/OG0000119.2/OG0000142.2/OG0000142.1/OG0000142.3/OG0000180.6/OG0000180.4/OG0000180.3/OG0000180.2/OG0000180.5/OG0000180.1/OG0000186.3/OG0000186.6/OG0000186.1/OG0000186.4/OG0000186.2/OG0000186.5/OG0000244.3/OG0000244.2/OG0000244.4/OG0000244.1/OG0000273.1/OG0000273.5/OG0000273.4/OG0000273.2/OG0000273.3/OG0000299.2/OG0000299.4/OG0000299.3/OG0000299.1/OG0000538.3/OG0000538.2/OG0000538.4/OG0000538.1/OG0000904.2/OG0000904.3/OG0000904.1/OG0001229.3/OG0001229.1/OG0001229.2/OG0001274.1/OG0001274.2/OG0001411.1/OG0001870.2/OG0001870.1/OG0002589.1/OG0002589.2/OG0002806.1/OG0002806.2/OG0002890.1/OG0002890.2/OG0003085.1/OG0003791.1/OG0003793.1/OG0004105.1/OG0004158.1/OG0004243.1/OG0004301.1/OG0004424.1/OG0004568.1/OG0004686.1/OG0004686.2/OG0004721.1/OG0004732.1/OG0005032.1/OG0005109.1/OG0005485.1/OG0005587.1/OG0006032.1/OG0008124.1</t>
  </si>
  <si>
    <t>Peroxisome</t>
  </si>
  <si>
    <t>OG0000341.1/OG0000341.2/OG0001291.1/OG0007599.1</t>
  </si>
  <si>
    <t>OG0000106.2/OG0000106.3/OG0000106.5/OG0000106.4/OG0000106.7/OG0000106.6/OG0000106.1/OG0000153.5/OG0000153.4/OG0000153.3/OG0000153.1/OG0000153.2/OG0000248.4/OG0000248.2/OG0000248.3/OG0000248.1/OG0000248.5/OG0000491.1/OG0000491.2/OG0000491.3/OG0000676.3/OG0000676.1/OG0000676.2/OG0000686.1/OG0000686.2/OG0000686.3/OG0000747.1/OG0000747.2/OG0000797.1/OG0000797.3/OG0000797.2/OG0001068.2/OG0001068.1/OG0001162.1/OG0001162.2/OG0001268.1/OG0001268.2/OG0001316.2/OG0001316.1/OG0001372.2/OG0001372.1/OG0001419.2/OG0001419.1/OG0001700.1/OG0002412.2/OG0002412.1/OG0002645.1/OG0003586.1/OG0004115.1/OG0004250.1/OG0004349.1/OG0004457.1/OG0005033.1/OG0005806.1/OG0005868.1/OG0006484.1/OG0006621.1/OG0006699.1/OG0006722.1/OG0006810.1/OG0007073.1/OG0007316.1/OG0007320.1/OG0007353.1/OG0007848.1</t>
  </si>
  <si>
    <t>OG0001474.2/OG0001474.1/OG0002490.1/OG0002490.2/OG0003106.1/OG0003869.1/OG0003869.2/OG0007379.1/OG0007978.1/OG0007983.1/OG0008080.1/OG0008414.1/OG0008525.1/OG0008530.1/OG0013241.1</t>
  </si>
  <si>
    <t>mTOR signaling pathway</t>
  </si>
  <si>
    <t>OG0000050.7/OG0000050.8/OG0000050.1/OG0000050.6/OG0000050.10/OG0000050.5/OG0000050.11/OG0000050.9/OG0000050.3/OG0000050.2/OG0000050.4/OG0000155.5/OG0000155.4/OG0000155.3/OG0000155.1/OG0000155.6/OG0000155.2/OG0000291.3/OG0000291.4/OG0000291.2/OG0000291.1/OG0000322.1/OG0000322.2/OG0000322.4/OG0000322.3/OG0000386.3/OG0000386.1/OG0000386.4/OG0000386.2/OG0000590.2/OG0000590.1/OG0000590.3/OG0000635.1/OG0000635.2/OG0000637.2/OG0000637.1/OG0000637.3/OG0000704.2/OG0000704.1/OG0000704.3/OG0000786.2/OG0000786.1/OG0000854.1/OG0000854.2/OG0000947.1/OG0000947.2/OG0001248.1/OG0001248.2/OG0001262.2/OG0001262.1/OG0001305.2/OG0001305.1/OG0001315.2/OG0001315.1/OG0001402.1/OG0001402.2/OG0001464.1/OG0001464.2/OG0001559.2/OG0001559.1/OG0001652.1/OG0001652.2/OG0001772.2/OG0001772.1/OG0001832.1/OG0001867.1/OG0002142.1/OG0002142.2/OG0002381.2/OG0002381.1/OG0002515.1/OG0002732.1/OG0002885.1/OG0002957.1/OG0003082.1/OG0003095.1/OG0003137.1/OG0003243.1/OG0003757.1/OG0004029.1/OG0004138.1/OG0004216.1/OG0004271.1/OG0004283.1/OG0004309.1/OG0004388.1/OG0004424.1/OG0004460.1/OG0004710.1/OG0004721.1/OG0004732.1/OG0004930.1/OG0004992.1/OG0005017.1/OG0005032.1/OG0005078.1/OG0005109.1/OG0005116.1/OG0005282.1/OG0005362.1/OG0005394.1/OG0005485.1/OG0005501.1/OG0006379.1/OG0006937.1/OG0007085.1/OG0007130.1/OG0007338.1</t>
  </si>
  <si>
    <t>OG0000275.3/OG0000275.2/OG0000275.4/OG0000275.1/OG0000705.3/OG0000705.2/OG0000705.1/OG0002306.2/OG0002306.1/OG0002830.1/OG0005609.1/OG0006332.1/OG0007366.1/OG0007674.1/OG0008432.1/OG0008623.1</t>
  </si>
  <si>
    <t>OG0003339.1/OG0003415.1/OG0003432.2/OG0003432.1/OG0003672.1/OG0005500.1/OG0006855.1/OG0007123.1/OG0007158.1/OG0007438.1/OG0008075.1</t>
  </si>
  <si>
    <t>PI3K-Akt signaling pathway</t>
  </si>
  <si>
    <t>OG0001362.2/OG0001362.1/OG0001636.1/OG0001636.2/OG0003294.1/OG0003294.2/OG0003331.1/OG0003339.1/OG0006855.1</t>
  </si>
  <si>
    <t>OG0000705.3/OG0000705.2/OG0000705.1/OG0002306.2/OG0002306.1/OG0002930.1/OG0003671.1/OG0003959.1/OG0005129.1/OG0006332.1/OG0007366.1/OG0007594.1/OG0007674.1/OG0008623.1</t>
  </si>
  <si>
    <t>OG0000004.13/OG0000004.3/OG0000004.7/OG0000004.6/OG0000004.17/OG0000004.10/OG0000004.5/OG0000004.9/OG0000004.12/OG0000004.2/OG0000004.4/OG0000004.19/OG0000004.1/OG0000004.18/OG0000004.11/OG0000004.14/OG0000004.15/OG0000004.8/OG0000004.16/OG0000126.3/OG0000126.2/OG0000126.8/OG0000126.6/OG0000126.5/OG0000126.1/OG0000126.4/OG0000126.7/OG0000273.1/OG0000273.5/OG0000273.4/OG0000273.2/OG0000273.3/OG0000299.2/OG0000299.4/OG0000299.3/OG0000299.1/OG0000321.4/OG0000321.2/OG0000321.1/OG0000321.3/OG0000322.1/OG0000322.2/OG0000322.4/OG0000322.3/OG0000386.3/OG0000386.1/OG0000386.4/OG0000386.2/OG0000393.2/OG0000393.3/OG0000393.1/OG0000419.4/OG0000419.3/OG0000419.2/OG0000419.1/OG0000525.3/OG0000525.1/OG0000525.2/OG0000526.3/OG0000526.2/OG0000526.1/OG0000540.3/OG0000540.4/OG0000540.2/OG0000540.1/OG0000592.2/OG0000592.1/OG0000592.3/OG0000712.1/OG0000712.2/OG0000746.1/OG0000746.2/OG0000779.2/OG0000779.1/OG0000786.2/OG0000786.1/OG0000897.2/OG0000897.1/OG0000904.2/OG0000904.3/OG0000904.1/OG0000921.3/OG0000921.1/OG0000921.2/OG0000935.2/OG0000935.1/OG0000947.1/OG0000947.2/OG0001001.1/OG0001001.2/OG0001004.2/OG0001004.1/OG0001226.1/OG0001226.2/OG0001248.1/OG0001248.2/OG0001262.2/OG0001262.1/OG0001278.2/OG0001278.1/OG0001305.2/OG0001305.1/OG0001402.1/OG0001402.2/OG0001406.2/OG0001406.1/OG0001411.1/OG0001464.1/OG0001464.2/OG0001628.1/OG0001628.2/OG0001652.1/OG0001652.2/OG0001672.2/OG0001672.1/OG0001772.2/OG0001772.1/OG0001867.1/OG0001932.1/OG0001932.2/OG0001942.1/OG0001942.2/OG0001979.1/OG0001998.1/OG0002104.1/OG0002144.1/OG0002144.2/OG0002381.2/OG0002381.1/OG0002486.1/OG0002486.2/OG0002509.2/OG0002509.1/OG0002515.1/OG0002599.2/OG0002599.1/OG0002649.1/OG0002670.1/OG0003095.1/OG0003137.1/OG0003155.2/OG0003155.1/OG0003243.1/OG0003292.1/OG0003585.1/OG0003691.1/OG0003707.1/OG0003730.1/OG0003789.1/OG0003993.1/OG0004138.1/OG0004146.1/OG0004309.1/OG0004720.1/OG0004930.1/OG0005000.1/OG0005010.1/OG0005078.1/OG0005096.1/OG0005116.1/OG0005394.1/OG0005501.1/OG0005531.1/OG0006305.1/OG0006484.1/OG0007085.1/OG0007130.1/OG0008446.1</t>
  </si>
  <si>
    <t>AMPK signaling pathway</t>
  </si>
  <si>
    <t>OG0000705.3/OG0000705.2/OG0000705.1/OG0002306.2/OG0002306.1/OG0003199.1/OG0005129.1/OG0007170.1/OG0007366.1</t>
  </si>
  <si>
    <t>OG0001362.2/OG0001362.1/OG0001636.1/OG0001636.2/OG0003339.1/OG0003508.1/OG0003869.1/OG0003869.2/OG0005340.1/OG0005441.1/OG0006855.1</t>
  </si>
  <si>
    <t>OG0000044.13/OG0000044.11/OG0000044.6/OG0000044.14/OG0000044.8/OG0000044.12/OG0000044.10/OG0000044.7/OG0000044.4/OG0000044.5/OG0000044.9/OG0000044.1/OG0000044.3/OG0000044.2/OG0000213.4/OG0000213.3/OG0000213.1/OG0000213.2/OG0000213.6/OG0000213.5/OG0000354.3/OG0000354.2/OG0000354.1/OG0000358.2/OG0000358.1/OG0000358.3/OG0000358.4/OG0000418.4/OG0000418.3/OG0000418.2/OG0000418.1/OG0000526.3/OG0000526.2/OG0000526.1/OG0000786.2/OG0000786.1/OG0000947.1/OG0000947.2/OG0001004.2/OG0001004.1/OG0001125.2/OG0001125.1/OG0001126.1/OG0001126.2/OG0001262.2/OG0001262.1/OG0001305.2/OG0001305.1/OG0001402.1/OG0001402.2/OG0001572.2/OG0001572.1/OG0001652.1/OG0001652.2/OG0001715.2/OG0001715.1/OG0001772.2/OG0001772.1/OG0001834.1/OG0001863.2/OG0001863.1/OG0001932.1/OG0001932.2/OG0001967.2/OG0001967.1/OG0001979.1/OG0002144.1/OG0002144.2/OG0002718.1/OG0003131.1/OG0003137.1/OG0003209.1/OG0003585.1/OG0003691.1/OG0003789.1/OG0003826.1/OG0003993.1/OG0004271.1/OG0004338.1/OG0004890.1/OG0004930.1/OG0005116.1/OG0005394.1/OG0006362.1/OG0006937.1/OG0007085.1/OG0007130.1/OG0007600.1</t>
  </si>
  <si>
    <t>Apoptosis</t>
  </si>
  <si>
    <t>OG0003038.1/OG0003038.2/OG0003315.1/OG0003315.2/OG0003967.1/OG0004706.1/OG0007594.1/OG0008433.1</t>
  </si>
  <si>
    <t>OG0006634.1</t>
  </si>
  <si>
    <t>OG0000044.13/OG0000044.11/OG0000044.6/OG0000044.14/OG0000044.8/OG0000044.12/OG0000044.10/OG0000044.7/OG0000044.4/OG0000044.5/OG0000044.9/OG0000044.1/OG0000044.3/OG0000044.2/OG0000074.1/OG0000074.8/OG0000074.3/OG0000074.2/OG0000074.6/OG0000074.5/OG0000074.7/OG0000074.4/OG0000089.4/OG0000089.8/OG0000089.5/OG0000089.2/OG0000089.6/OG0000089.3/OG0000089.7/OG0000089.1/OG0000119.6/OG0000119.1/OG0000119.5/OG0000119.4/OG0000119.7/OG0000119.3/OG0000119.2/OG0000133.3/OG0000133.1/OG0000133.4/OG0000133.2/OG0000142.2/OG0000142.1/OG0000142.3/OG0000186.3/OG0000186.6/OG0000186.1/OG0000186.4/OG0000186.2/OG0000186.5/OG0000322.1/OG0000322.2/OG0000322.4/OG0000322.3/OG0000389.2/OG0000389.3/OG0000389.1/OG0000454.1/OG0000454.2/OG0000501.1/OG0000540.3/OG0000540.4/OG0000540.2/OG0000540.1/OG0000897.2/OG0000897.1/OG0000908.2/OG0000908.1/OG0001262.2/OG0001262.1/OG0001267.2/OG0001267.1/OG0001306.2/OG0001306.1/OG0001393.1/OG0001393.2/OG0001406.2/OG0001406.1/OG0001652.1/OG0001652.2/OG0001702.2/OG0001702.1/OG0001855.1/OG0001855.2/OG0001972.1/OG0001972.2/OG0002341.1/OG0003090.1/OG0003137.1/OG0003243.1/OG0003423.1/OG0003442.1/OG0003455.1/OG0003690.1/OG0004138.1/OG0004333.1/OG0005035.1/OG0005078.1/OG0005123.1/OG0005394.1/OG0005424.1/OG0006696.1/OG0007608.1</t>
  </si>
  <si>
    <t>Longevity regulating pathway</t>
  </si>
  <si>
    <t>OG0003339.1/OG0005340.1/OG0006855.1</t>
  </si>
  <si>
    <t>OG0000705.3/OG0000705.2/OG0000705.1/OG0002306.2/OG0002306.1/OG0007366.1/OG0007594.1/OG0008623.1</t>
  </si>
  <si>
    <t>OG0000102.3/OG0000102.1/OG0000102.2/OG0000102.6/OG0000102.5/OG0000102.4/OG0000102.7/OG0000102.8/OG0000283.4/OG0000283.3/OG0000283.1/OG0000283.2/OG0000521.2/OG0000521.1/OG0000521.3/OG0000540.3/OG0000540.4/OG0000540.2/OG0000540.1/OG0000786.2/OG0000786.1/OG0000897.2/OG0000897.1/OG0000947.1/OG0000947.2/OG0001004.2/OG0001004.1/OG0001007.2/OG0001007.1/OG0001068.2/OG0001068.1/OG0001125.2/OG0001125.1/OG0001176.1/OG0001176.2/OG0001261.1/OG0001261.2/OG0001262.2/OG0001262.1/OG0001305.2/OG0001305.1/OG0001402.1/OG0001402.2/OG0001406.2/OG0001406.1/OG0001652.1/OG0001652.2/OG0001772.2/OG0001772.1/OG0001834.1/OG0001932.1/OG0001932.2/OG0001967.2/OG0001967.1/OG0002144.1/OG0002144.2/OG0002377.1/OG0002377.2/OG0002614.1/OG0003095.1/OG0003137.1/OG0003243.1/OG0004250.1/OG0004930.1/OG0005096.1/OG0005116.1/OG0005399.1/OG0005871.1/OG0007085.1/OG0007097.1/OG0007130.1/OG0008398.1</t>
  </si>
  <si>
    <t>Longevity regulating pathway - worm</t>
  </si>
  <si>
    <t>OG0005340.1/OG0005467.1/OG0008816.1</t>
  </si>
  <si>
    <t>OG0000581.1/OG0000581.2/OG0002306.2/OG0002306.1/OG0007366.1/OG0007594.1</t>
  </si>
  <si>
    <t>OG0000066.8/OG0000066.7/OG0000066.5/OG0000066.6/OG0000066.3/OG0000066.4/OG0000066.1/OG0000066.2/OG0000153.5/OG0000153.4/OG0000153.3/OG0000153.1/OG0000153.2/OG0000322.1/OG0000322.2/OG0000322.4/OG0000322.3/OG0000354.3/OG0000354.2/OG0000354.1/OG0000386.3/OG0000386.1/OG0000386.4/OG0000386.2/OG0000712.1/OG0000712.2/OG0000880.2/OG0000880.1/OG0000947.1/OG0000947.2/OG0000976.1/OG0000976.2/OG0001006.1/OG0001006.2/OG0001044.1/OG0001044.2/OG0001068.2/OG0001068.1/OG0001248.1/OG0001248.2/OG0001262.2/OG0001262.1/OG0001552.2/OG0001552.1/OG0001772.2/OG0001772.1/OG0001774.1/OG0001774.2/OG0001793.2/OG0001793.1/OG0001932.1/OG0001932.2/OG0002118.1/OG0002254.1/OG0002640.1/OG0003029.1/OG0003090.1/OG0003128.1/OG0003137.1/OG0003564.1/OG0004029.1/OG0004250.1/OG0004333.1/OG0005007.1/OG0005035.1/OG0005116.1/OG0005519.1/OG0005931.1</t>
  </si>
  <si>
    <t>Longevity regulating pathway - multiple species</t>
  </si>
  <si>
    <t>OG0003339.1/OG0005340.1/OG0006406.1</t>
  </si>
  <si>
    <t>OG0000705.3/OG0000705.2/OG0000705.1/OG0002306.2/OG0002306.1/OG0007366.1</t>
  </si>
  <si>
    <t>OG0000066.8/OG0000066.7/OG0000066.5/OG0000066.6/OG0000066.3/OG0000066.4/OG0000066.1/OG0000066.2/OG0000102.3/OG0000102.1/OG0000102.2/OG0000102.6/OG0000102.5/OG0000102.4/OG0000102.7/OG0000102.8/OG0000121.5/OG0000121.1/OG0000121.2/OG0000121.3/OG0000121.4/OG0000121.6/OG0000121.8/OG0000121.7/OG0000222.2/OG0000222.1/OG0000222.4/OG0000222.5/OG0000222.3/OG0000283.4/OG0000283.3/OG0000283.1/OG0000283.2/OG0000521.2/OG0000521.1/OG0000521.3/OG0000671.3/OG0000671.1/OG0000671.2/OG0000676.3/OG0000676.1/OG0000676.2/OG0000786.2/OG0000786.1/OG0000947.1/OG0000947.2/OG0001068.2/OG0001068.1/OG0001125.2/OG0001125.1/OG0001262.2/OG0001262.1/OG0001305.2/OG0001305.1/OG0001402.1/OG0001402.2/OG0001652.1/OG0001652.2/OG0001772.2/OG0001772.1/OG0001932.1/OG0001932.2/OG0001967.2/OG0001967.1/OG0001980.1/OG0001980.2/OG0003137.1/OG0003243.1/OG0004250.1/OG0005116.1/OG0005871.1/OG0006833.1/OG0007097.1</t>
  </si>
  <si>
    <t>Apoptosis - fly</t>
  </si>
  <si>
    <t>OG0003832.1/OG0004885.1/OG0006029.1</t>
  </si>
  <si>
    <t>OG0000089.4/OG0000089.8/OG0000089.5/OG0000089.2/OG0000089.6/OG0000089.3/OG0000089.7/OG0000089.1/OG0000133.3/OG0000133.1/OG0000133.4/OG0000133.2/OG0000269.4/OG0000269.2/OG0000269.3/OG0000269.1/OG0000322.1/OG0000322.2/OG0000322.4/OG0000322.3/OG0000375.4/OG0000375.3/OG0000375.2/OG0000375.1/OG0000454.1/OG0000454.2/OG0000501.1/OG0000525.3/OG0000525.1/OG0000525.2/OG0000563.2/OG0000563.3/OG0000563.1/OG0000686.1/OG0000686.2/OG0000686.3/OG0000935.2/OG0000935.1/OG0001267.2/OG0001267.1/OG0001406.2/OG0001406.1/OG0001716.1/OG0001716.2/OG0001754.1/OG0001754.2/OG0001772.2/OG0001772.1/OG0001972.1/OG0001972.2/OG0002142.1/OG0002142.2/OG0002670.1/OG0002746.1/OG0003090.1/OG0003243.1/OG0003423.1/OG0003442.1/OG0003496.1/OG0003690.1/OG0003826.1/OG0004038.1/OG0004240.1/OG0004333.1/OG0004339.1/OG0004628.1/OG0004718.1/OG0005035.1/OG0005131.1/OG0006248.1/OG0006490.1/OG0006696.1/OG0006765.1/OG0007301.1</t>
  </si>
  <si>
    <t>OG0001920.1/OG0003038.1/OG0003038.2/OG0003315.1/OG0003315.2/OG0003967.1/OG0004031.1/OG0007459.1/OG0007594.1</t>
  </si>
  <si>
    <t>Apoptosis - multiple species</t>
  </si>
  <si>
    <t>OG0003038.1/OG0003038.2/OG0003967.1/OG0004706.1</t>
  </si>
  <si>
    <t>OG0000089.4/OG0000089.8/OG0000089.5/OG0000089.2/OG0000089.6/OG0000089.3/OG0000089.7/OG0000089.1/OG0000133.3/OG0000133.1/OG0000133.4/OG0000133.2/OG0000389.2/OG0000389.3/OG0000389.1/OG0000454.1/OG0000454.2/OG0001716.1/OG0001716.2/OG0002104.1/OG0003090.1/OG0003442.1/OG0003496.1/OG0003690.1/OG0005283.1/OG0005359.1</t>
  </si>
  <si>
    <t>Ferroptosis</t>
  </si>
  <si>
    <t>OG0001180.2/OG0001180.1/OG0001180.3/OG0001215.1/OG0001215.2</t>
  </si>
  <si>
    <t>OG0000031.13/OG0000031.5/OG0000031.16/OG0000031.1/OG0000031.4/OG0000031.14/OG0000031.8/OG0000031.9/OG0000031.10/OG0000031.2/OG0000031.6/OG0000031.7/OG0000031.12/OG0000031.15/OG0000031.3/OG0000031.11/OG0000031.17/OG0000271.2/OG0000271.1/OG0000271.4/OG0000271.3/OG0000291.3/OG0000291.4/OG0000291.2/OG0000291.1/OG0000519.3/OG0000519.1/OG0000519.2/OG0000542.1/OG0000542.2/OG0000542.3/OG0000976.1/OG0000976.2/OG0001146.1/OG0001146.2/OG0001162.1/OG0001162.2/OG0001406.2/OG0001406.1/OG0001793.2/OG0001793.1/OG0002644.1/OG0002740.2/OG0002740.1/OG0002974.1/OG0004970.1/OG0005105.1/OG0005838.1/OG0007097.1</t>
  </si>
  <si>
    <t>Necroptosis</t>
  </si>
  <si>
    <t>OG0000085.2/OG0000085.1/OG0000085.5/OG0000085.7/OG0000085.6/OG0000085.4/OG0000085.3/OG0000089.4/OG0000089.8/OG0000089.5/OG0000089.2/OG0000089.6/OG0000089.3/OG0000089.7/OG0000089.1/OG0000133.3/OG0000133.1/OG0000133.4/OG0000133.2/OG0000196.3/OG0000196.5/OG0000196.4/OG0000196.1/OG0000196.2/OG0000269.4/OG0000269.2/OG0000269.3/OG0000269.1/OG0000270.2/OG0000270.5/OG0000270.4/OG0000270.3/OG0000270.1/OG0000343.4/OG0000343.1/OG0000343.2/OG0000343.3/OG0000542.1/OG0000542.2/OG0000542.3/OG0000948.1/OG0000948.2/OG0001251.2/OG0001251.1/OG0001267.2/OG0001267.1/OG0001374.2/OG0001374.1/OG0001449.1/OG0001449.2/OG0001496.3/OG0001496.2/OG0001496.1/OG0001631.2/OG0001631.1/OG0001858.1/OG0001949.2/OG0001949.1/OG0002584.1/OG0002584.2/OG0002644.1/OG0002824.1/OG0002824.2/OG0003090.1/OG0003116.1/OG0003417.1/OG0004146.1/OG0004333.1/OG0004565.1/OG0004738.1/OG0005035.1/OG0005438.1/OG0005723.1/OG0005789.1/OG0005844.1/OG0006490.1/OG0006696.1/OG0006817.1/OG0007660.1/OG0007722.1/OG0007741.1</t>
  </si>
  <si>
    <t>OG0002015.1/OG0004312.1/OG0005481.1</t>
  </si>
  <si>
    <t>Cellular senescence</t>
  </si>
  <si>
    <t>OG0000114.2/OG0000114.1/OG0000114.3/OG0000114.5/OG0000114.4/OG0000208.2/OG0000208.1/OG0000208.4/OG0000208.3/OG0000247.4/OG0000247.5/OG0000247.1/OG0000247.3/OG0000247.2/OG0000267.4/OG0000267.1/OG0000267.2/OG0000267.5/OG0000267.3/OG0000322.1/OG0000322.2/OG0000322.4/OG0000322.3/OG0000343.4/OG0000343.1/OG0000343.2/OG0000343.3/OG0000358.2/OG0000358.1/OG0000358.3/OG0000358.4/OG0000386.3/OG0000386.1/OG0000386.4/OG0000386.2/OG0000404.1/OG0000404.2/OG0000404.3/OG0000404.4/OG0000419.4/OG0000419.3/OG0000419.2/OG0000419.1/OG0000540.3/OG0000540.4/OG0000540.2/OG0000540.1/OG0000571.3/OG0000571.1/OG0000571.2/OG0000709.3/OG0000709.1/OG0000709.2/OG0000746.1/OG0000746.2/OG0000812.1/OG0000812.2/OG0000812.3/OG0000897.2/OG0000897.1/OG0001090.1/OG0001090.2/OG0001248.1/OG0001248.2/OG0001251.2/OG0001251.1/OG0001262.2/OG0001262.1/OG0001393.1/OG0001393.2/OG0001406.2/OG0001406.1/OG0001637.2/OG0001637.1/OG0001652.1/OG0001652.2/OG0001672.2/OG0001672.1/OG0001772.2/OG0001772.1/OG0001932.1/OG0001932.2/OG0001982.1/OG0002144.1/OG0002144.2/OG0002469.1/OG0002644.1/OG0002754.1/OG0002807.1/OG0002923.1/OG0003137.1/OG0003243.1/OG0003292.1/OG0003582.1/OG0003730.1/OG0004011.1/OG0004263.1/OG0004283.1/OG0004709.1/OG0004815.1/OG0004957.1/OG0005002.1/OG0005078.1/OG0005081.1/OG0005347.1/OG0005549.1/OG0005926.1/OG0005980.1/OG0006647.1/OG0006918.1/OG0007085.1/OG0007130.1/OG0008008.1/OG0008446.1</t>
  </si>
  <si>
    <t>OG0003315.1/OG0003315.2/OG0007366.1</t>
  </si>
  <si>
    <t>OG0001790.2/OG0001790.1/OG0002015.1/OG0005340.1/OG0005787.1/OG0006855.1/OG0007229.1/OG0008748.1</t>
  </si>
  <si>
    <t>Cardiac muscle contraction</t>
  </si>
  <si>
    <t>OG0002480.1/OG0002928.2/OG0002928.1/OG0005443.1/OG0005756.1</t>
  </si>
  <si>
    <t>OG0000172.3/OG0000172.4/OG0000172.2/OG0000172.1/OG0000208.2/OG0000208.1/OG0000208.4/OG0000208.3/OG0000367.2/OG0000367.1/OG0000367.3/OG0000367.4/OG0000541.1/OG0000541.2/OG0000541.3/OG0000830.2/OG0000830.1/OG0001032.2/OG0001032.1/OG0001163.2/OG0001163.1/OG0002503.1/OG0004414.1/OG0005132.1/OG0005338.1/OG0006276.1/OG0006372.1/OG0006796.1/OG0007061.1/OG0007808.1</t>
  </si>
  <si>
    <t>Adrenergic signaling in cardiomyocytes</t>
  </si>
  <si>
    <t>OG0000102.3/OG0000102.1/OG0000102.2/OG0000102.6/OG0000102.5/OG0000102.4/OG0000102.7/OG0000102.8/OG0000114.2/OG0000114.1/OG0000114.3/OG0000114.5/OG0000114.4/OG0000172.3/OG0000172.4/OG0000172.2/OG0000172.1/OG0000208.2/OG0000208.1/OG0000208.4/OG0000208.3/OG0000283.4/OG0000283.3/OG0000283.1/OG0000283.2/OG0000322.1/OG0000322.2/OG0000322.4/OG0000322.3/OG0000351.4/OG0000351.3/OG0000351.1/OG0000351.2/OG0000367.2/OG0000367.1/OG0000367.3/OG0000367.4/OG0000404.1/OG0000404.2/OG0000404.3/OG0000404.4/OG0000521.2/OG0000521.1/OG0000521.3/OG0000526.3/OG0000526.2/OG0000526.1/OG0000541.1/OG0000541.2/OG0000541.3/OG0000650.1/OG0000650.2/OG0000650.3/OG0000704.2/OG0000704.1/OG0000704.3/OG0000709.3/OG0000709.1/OG0000709.2/OG0000830.2/OG0000830.1/OG0000919.2/OG0000919.1/OG0001004.2/OG0001004.1/OG0001019.1/OG0001019.2/OG0001032.2/OG0001032.1/OG0001084.2/OG0001084.1/OG0001163.2/OG0001163.1/OG0001417.2/OG0001417.1/OG0001858.1/OG0001867.1/OG0002503.1/OG0003137.1/OG0003585.1/OG0003691.1/OG0003789.1/OG0003993.1/OG0005002.1/OG0005096.1/OG0005871.1</t>
  </si>
  <si>
    <t>OG0001362.2/OG0001362.1/OG0001966.2/OG0001966.1/OG0002480.1</t>
  </si>
  <si>
    <t>OG0001984.1/OG0004790.1/OG0007594.1/OG0008516.1</t>
  </si>
  <si>
    <t>Vascular smooth muscle contraction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</si>
  <si>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0000104.6/OG0000104.4/OG0000104.5/OG0000104.2/OG0000104.1/OG0000104.3/OG0000114.2/OG0000114.1/OG0000114.3/OG0000114.5/OG0000114.4/OG0000208.2/OG0000208.1/OG0000208.4/OG0000208.3/OG0000283.4/OG0000283.3/OG0000283.1/OG0000283.2/OG0000294.3/OG0000294.4/OG0000294.1/OG0000294.5/OG0000294.2/OG0000322.1/OG0000322.2/OG0000322.4/OG0000322.3/OG0000326.2/OG0000326.1/OG0000326.4/OG0000326.3/OG0000357.1/OG0000357.3/OG0000357.2/OG0000357.4/OG0000391.4/OG0000391.3/OG0000391.1/OG0000391.2/OG0000404.1/OG0000404.2/OG0000404.3/OG0000404.4/OG0000520.2/OG0000520.3/OG0000520.1/OG0000521.2/OG0000521.1/OG0000521.3/OG0000634.3/OG0000634.1/OG0000634.2/OG0000653.2/OG0000653.1/OG0000653.3/OG0000667.1/OG0000667.3/OG0000667.2/OG0000709.3/OG0000709.1/OG0000709.2/OG0000789.1/OG0000789.2/OG0000919.2/OG0000919.1/OG0001026.1/OG0001026.2/OG0001084.2/OG0001084.1/OG0001171.2/OG0001171.1/OG0001393.1/OG0001393.2/OG0001454.1/OG0001454.2/OG0001466.2/OG0001466.1/OG0001559.2/OG0001559.1/OG0001832.1/OG0001867.1/OG0002009.1/OG0002009.2/OG0002142.1/OG0002142.2/OG0002870.1/OG0003099.1/OG0003227.1/OG0005002.1/OG0005078.1/OG0005871.1/OG0006477.1/OG0007701.1</t>
  </si>
  <si>
    <t>OG0004790.1/OG0008516.1</t>
  </si>
  <si>
    <t>OG0001966.2/OG0001966.1/OG0002616.1/OG0003948.1/OG0004607.1/OG0006762.1</t>
  </si>
  <si>
    <t>OG0001790.2/OG0001790.1/OG0003688.1/OG0004096.1/OG0008488.1</t>
  </si>
  <si>
    <t>OG0000275.3/OG0000275.2/OG0000275.4/OG0000275.1/OG0001961.1/OG0002658.1/OG0002830.1/OG0004285.1/OG0007813.1</t>
  </si>
  <si>
    <t>OG0000050.7/OG0000050.8/OG0000050.1/OG0000050.6/OG0000050.10/OG0000050.5/OG0000050.11/OG0000050.9/OG0000050.3/OG0000050.2/OG0000050.4/OG0000088.4/OG0000088.1/OG0000088.5/OG0000088.3/OG0000088.6/OG0000088.8/OG0000088.2/OG0000088.7/OG0000283.4/OG0000283.3/OG0000283.1/OG0000283.2/OG0000299.2/OG0000299.4/OG0000299.3/OG0000299.1/OG0000311.2/OG0000311.3/OG0000311.1/OG0000311.4/OG0000485.1/OG0000485.3/OG0000485.2/OG0000513.2/OG0000513.1/OG0000521.2/OG0000521.1/OG0000521.3/OG0000590.2/OG0000590.1/OG0000590.3/OG0000608.1/OG0000608.2/OG0000635.1/OG0000635.2/OG0000746.1/OG0000746.2/OG0000828.1/OG0000828.2/OG0000919.2/OG0000919.1/OG0001315.2/OG0001315.1/OG0001406.2/OG0001406.1/OG0001466.2/OG0001466.1/OG0001559.2/OG0001559.1/OG0001782.1/OG0001782.2/OG0001792.2/OG0001792.1/OG0001832.1/OG0001858.1/OG0001867.1/OG0001972.1/OG0001972.2/OG0001991.1/OG0002285.1/OG0002381.2/OG0002381.1/OG0002475.1/OG0002607.1/OG0002772.1/OG0002885.1/OG0002923.1/OG0002932.1/OG0003090.1/OG0003529.1/OG0003683.1/OG0003826.1/OG0003855.1/OG0004749.1/OG0004948.1/OG0004952.1/OG0005081.1/OG0005413.1/OG0005549.1/OG0005770.1/OG0005871.1/OG0005980.1/OG0006146.1</t>
  </si>
  <si>
    <t>Dorso-ventral axis formation</t>
  </si>
  <si>
    <t>OG0002660.1/OG0003735.1</t>
  </si>
  <si>
    <t>OG0000022.12/OG0000022.10/OG0000022.15/OG0000022.8/OG0000022.9/OG0000022.4/OG0000022.1/OG0000022.16/OG0000022.7/OG0000022.6/OG0000022.13/OG0000022.5/OG0000022.14/OG0000022.11/OG0000022.2/OG0000022.3/OG0000322.1/OG0000322.2/OG0000322.4/OG0000322.3/OG0000502.2/OG0000502.1/OG0000502.3/OG0000525.3/OG0000525.1/OG0000525.2/OG0000696.1/OG0000696.2/OG0000696.3/OG0001155.2/OG0001155.1/OG0001680.1/OG0001680.2/OG0001706.1/OG0001706.2/OG0001720.1/OG0001720.2/OG0001768.1/OG0002142.1/OG0002142.2/OG0002515.1/OG0002754.1/OG0002773.1/OG0003243.1/OG0003423.1/OG0004309.1/OG0004370.1/OG0004883.1/OG0005078.1</t>
  </si>
  <si>
    <t>OG0000144.8/OG0000144.6/OG0000144.1/OG0000144.7/OG0000144.5/OG0000144.4/OG0000144.3/OG0000144.2/OG0000331.1/OG0000331.3/OG0000331.2/OG0000331.4/OG0000671.3/OG0000671.1/OG0000671.2/OG0000828.1/OG0000828.2/OG0001349.1/OG0001768.1/OG0001776.1/OG0001792.2/OG0001792.1/OG0002463.1/OG0002601.1/OG0002885.1/OG0002920.1/OG0003423.1/OG0003855.1/OG0003969.1/OG0004345.1/OG0004400.1/OG0005512.1/OG0005871.1/OG0006014.1/OG0006146.1/OG0008471.1</t>
  </si>
  <si>
    <t>OG0003735.1/OG0007412.1</t>
  </si>
  <si>
    <t>Hedgehog signaling pathway</t>
  </si>
  <si>
    <t>OG0000275.3/OG0000275.2/OG0000275.4/OG0000275.1</t>
  </si>
  <si>
    <t>OG0004320.1/OG0008165.1</t>
  </si>
  <si>
    <t>OG0000115.5/OG0000115.7/OG0000115.4/OG0000115.6/OG0000115.3/OG0000115.1/OG0000115.2/OG0000187.6/OG0000187.5/OG0000187.4/OG0000187.3/OG0000187.1/OG0000187.2/OG0000283.4/OG0000283.3/OG0000283.1/OG0000283.2/OG0000521.2/OG0000521.1/OG0000521.3/OG0000608.1/OG0000608.2/OG0000637.2/OG0000637.1/OG0000637.3/OG0000746.1/OG0000746.2/OG0001052.2/OG0001052.1/OG0001227.2/OG0001227.1/OG0001965.1/OG0002277.2/OG0002277.1/OG0002381.2/OG0002381.1/OG0002487.1/OG0003262.1/OG0004152.1/OG0004332.1/OG0004469.1/OG0004749.1/OG0005081.1/OG0006915.1/OG0007758.1</t>
  </si>
  <si>
    <t>Hedgehog signaling pathway - fly</t>
  </si>
  <si>
    <t>OG0000115.5/OG0000115.7/OG0000115.4/OG0000115.6/OG0000115.3/OG0000115.1/OG0000115.2/OG0000283.4/OG0000283.3/OG0000283.1/OG0000283.2/OG0000356.4/OG0000356.1/OG0000356.2/OG0000356.3/OG0000521.2/OG0000521.1/OG0000521.3/OG0000608.1/OG0000608.2/OG0000637.2/OG0000637.1/OG0000637.3/OG0001170.2/OG0001170.1/OG0001271.2/OG0001271.1/OG0002277.2/OG0002277.1/OG0002381.2/OG0002381.1/OG0002932.1/OG0003262.1/OG0003558.1/OG0004152.1/OG0004448.1/OG0004469.1/OG0004749.1/OG0005081.1/OG0006915.1</t>
  </si>
  <si>
    <t>OG0003578.1/OG0003688.1/OG0008165.1</t>
  </si>
  <si>
    <t>TGF-beta signaling pathway</t>
  </si>
  <si>
    <t>OG0002952.2/OG0002952.1/OG0003341.1/OG0003688.1/OG0004685.1/OG0009096.1</t>
  </si>
  <si>
    <t>OG0000247.4/OG0000247.5/OG0000247.1/OG0000247.3/OG0000247.2/OG0000322.1/OG0000322.2/OG0000322.4/OG0000322.3/OG0000356.4/OG0000356.1/OG0000356.2/OG0000356.3/OG0000484.2/OG0000484.1/OG0000484.3/OG0000526.3/OG0000526.2/OG0000526.1/OG0000571.3/OG0000571.1/OG0000571.2/OG0000637.2/OG0000637.1/OG0000637.3/OG0000812.1/OG0000812.2/OG0000812.3/OG0000828.1/OG0000828.2/OG0001466.2/OG0001466.1/OG0001559.2/OG0001559.1/OG0001832.1/OG0002179.1/OG0002469.1/OG0002475.1/OG0002932.1/OG0003691.1/OG0003854.1/OG0003867.1/OG0004281.1/OG0004469.1/OG0004620.1/OG0004749.1/OG0005103.1/OG0005116.1/OG0005871.1/OG0006217.1/OG0010334.1</t>
  </si>
  <si>
    <t>OG0002527.1/OG0002817.2/OG0002817.1/OG0007813.1</t>
  </si>
  <si>
    <t>Axon guidance</t>
  </si>
  <si>
    <t>OG0000123.2/OG0000123.3/OG0000123.5/OG0000123.6/OG0000123.4/OG0000123.7/OG0000123.1/OG0001398.1</t>
  </si>
  <si>
    <t>OG0000031.13/OG0000031.5/OG0000031.16/OG0000031.1/OG0000031.4/OG0000031.14/OG0000031.8/OG0000031.9/OG0000031.10/OG0000031.2/OG0000031.6/OG0000031.7/OG0000031.12/OG0000031.15/OG0000031.3/OG0000031.11/OG0000031.17/OG0000034.10/OG0000034.14/OG0000034.3/OG0000034.12/OG0000034.2/OG0000034.6/OG0000034.8/OG0000034.15/OG0000034.7/OG0000034.1/OG0000034.4/OG0000034.13/OG0000034.5/OG0000034.9/OG0000034.11/OG0000050.7/OG0000050.8/OG0000050.1/OG0000050.6/OG0000050.10/OG0000050.5/OG0000050.11/OG0000050.9/OG0000050.3/OG0000050.2/OG0000050.4/OG0000148.3/OG0000148.6/OG0000148.5/OG0000148.2/OG0000148.4/OG0000148.1/OG0000171.3/OG0000171.1/OG0000171.2/OG0000171.5/OG0000171.4/OG0000196.3/OG0000196.5/OG0000196.4/OG0000196.1/OG0000196.2/OG0000247.4/OG0000247.5/OG0000247.1/OG0000247.3/OG0000247.2/OG0000273.1/OG0000273.5/OG0000273.4/OG0000273.2/OG0000273.3/OG0000299.2/OG0000299.4/OG0000299.3/OG0000299.1/OG0000322.1/OG0000322.2/OG0000322.4/OG0000322.3/OG0000351.4/OG0000351.3/OG0000351.1/OG0000351.2/OG0000356.4/OG0000356.1/OG0000356.2/OG0000356.3/OG0000363.4/OG0000363.1/OG0000363.2/OG0000363.3/OG0000416.1/OG0000416.4/OG0000416.2/OG0000416.3/OG0000419.4/OG0000419.3/OG0000419.2/OG0000419.1/OG0000449.3/OG0000449.1/OG0000449.2/OG0000523.2/OG0000523.3/OG0000523.1/OG0000617.1/OG0000617.2/OG0000617.3/OG0000768.1/OG0000768.2/OG0000995.1/OG0000995.2/OG0001026.1/OG0001026.2/OG0001262.2/OG0001262.1/OG0001275.2/OG0001275.1/OG0001408.1/OG0001408.2/OG0001466.2/OG0001466.1/OG0001504.1/OG0001504.2/OG0001559.2/OG0001559.1/OG0001567.1/OG0001613.2/OG0001613.1/OG0001652.1/OG0001652.2/OG0001832.1/OG0001858.1/OG0001867.1/OG0002103.1/OG0002149.2/OG0002149.1/OG0002277.2/OG0002277.1/OG0002297.1/OG0002299.1/OG0002351.1/OG0002381.2/OG0002381.1/OG0002649.1/OG0002923.1/OG0002959.1/OG0003109.1/OG0003221.1/OG0003233.1/OG0003243.1/OG0003262.1/OG0003323.1/OG0003400.1/OG0003481.1/OG0003485.1/OG0003730.1/OG0003804.1/OG0004024.1/OG0005549.1/OG0005980.1/OG0006217.1</t>
  </si>
  <si>
    <t>OG0000977.1/OG0001609.1/OG0001790.2/OG0001790.1/OG0003542.1/OG0004685.1/OG0005534.1</t>
  </si>
  <si>
    <t>VEGF signaling pathway</t>
  </si>
  <si>
    <t>OG0000299.2/OG0000299.4/OG0000299.3/OG0000299.1/OG0000322.1/OG0000322.2/OG0000322.4/OG0000322.3/OG0000449.3/OG0000449.1/OG0000449.2/OG0000921.3/OG0000921.1/OG0000921.2/OG0001262.2/OG0001262.1/OG0001507.2/OG0001507.1/OG0001652.1/OG0001652.2/OG0001867.1/OG0002103.1/OG0002649.1/OG0002923.1/OG0003137.1/OG0003243.1/OG0004283.1/OG0004336.1/OG0005078.1/OG0005549.1/OG0005980.1</t>
  </si>
  <si>
    <t>OG0001790.2/OG0001790.1/OG0002444.1</t>
  </si>
  <si>
    <t>Apelin signaling pathway</t>
  </si>
  <si>
    <t>OG0001966.2/OG0001966.1/OG0003331.1/OG0003735.1/OG0008221.1</t>
  </si>
  <si>
    <t>OG0000102.3/OG0000102.1/OG0000102.2/OG0000102.6/OG0000102.5/OG0000102.4/OG0000102.7/OG0000102.8/OG0000114.2/OG0000114.1/OG0000114.3/OG0000114.5/OG0000114.4/OG0000247.4/OG0000247.5/OG0000247.1/OG0000247.3/OG0000247.2/OG0000283.4/OG0000283.3/OG0000283.1/OG0000283.2/OG0000322.1/OG0000322.2/OG0000322.4/OG0000322.3/OG0000331.1/OG0000331.3/OG0000331.2/OG0000331.4/OG0000351.4/OG0000351.3/OG0000351.1/OG0000351.2/OG0000448.2/OG0000448.4/OG0000448.1/OG0000448.3/OG0000520.2/OG0000520.3/OG0000520.1/OG0000521.2/OG0000521.1/OG0000521.3/OG0000538.3/OG0000538.2/OG0000538.4/OG0000538.1/OG0000571.3/OG0000571.1/OG0000571.2/OG0000634.3/OG0000634.1/OG0000634.2/OG0000653.2/OG0000653.1/OG0000653.3/OG0000667.1/OG0000667.3/OG0000667.2/OG0000709.3/OG0000709.1/OG0000709.2/OG0000919.2/OG0000919.1/OG0000937.2/OG0000937.1/OG0001007.2/OG0001007.1/OG0001125.2/OG0001125.1/OG0001163.2/OG0001163.1/OG0001193.1/OG0001193.2/OG0001261.1/OG0001261.2/OG0001305.2/OG0001305.1/OG0001393.1/OG0001393.2/OG0001552.2/OG0001552.1/OG0001637.2/OG0001637.1/OG0001772.2/OG0001772.1/OG0001793.2/OG0001793.1/OG0001814.1/OG0001814.2/OG0001942.1/OG0001942.2/OG0001967.2/OG0001967.1/OG0002016.2/OG0002016.1/OG0002475.1/OG0002783.1/OG0002783.2/OG0003137.1/OG0003243.1/OG0003423.1/OG0004301.1/OG0004336.1/OG0004357.1/OG0004361.1/OG0004890.1/OG0005078.1/OG0005116.1/OG0005359.1/OG0005867.1/OG0005871.1/OG0007701.1</t>
  </si>
  <si>
    <t>OG0000705.3/OG0000705.2/OG0000705.1/OG0004790.1/OG0004801.1/OG0007366.1/OG0007674.1</t>
  </si>
  <si>
    <t>Osteoclast differentiation</t>
  </si>
  <si>
    <t>OG0000119.6/OG0000119.1/OG0000119.5/OG0000119.4/OG0000119.7/OG0000119.3/OG0000119.2/OG0000247.4/OG0000247.5/OG0000247.1/OG0000247.3/OG0000247.2/OG0000269.4/OG0000269.2/OG0000269.3/OG0000269.1/OG0000299.2/OG0000299.4/OG0000299.3/OG0000299.1/OG0000322.1/OG0000322.2/OG0000322.4/OG0000322.3/OG0000540.3/OG0000540.4/OG0000540.2/OG0000540.1/OG0000897.2/OG0000897.1/OG0001007.2/OG0001007.1/OG0001261.1/OG0001261.2/OG0001262.2/OG0001262.1/OG0001652.1/OG0001652.2/OG0001972.1/OG0001972.2/OG0002103.1/OG0002515.1/OG0002923.1/OG0003090.1/OG0003137.1/OG0003826.1/OG0004138.1/OG0004738.1/OG0005078.1/OG0005424.1/OG0005549.1/OG0005980.1/OG0006248.1/OG0006320.1/OG0006765.1/OG0007815.1</t>
  </si>
  <si>
    <t>OG0001790.2/OG0001790.1/OG0002015.1/OG0002019.1/OG0002933.1/OG0006634.1</t>
  </si>
  <si>
    <t>Hippo signaling pathway</t>
  </si>
  <si>
    <t>OG0002658.1/OG0002817.2/OG0002817.1/OG0002830.1/OG0002905.1/OG0004706.1/OG0005947.1</t>
  </si>
  <si>
    <t>OG0000050.7/OG0000050.8/OG0000050.1/OG0000050.6/OG0000050.10/OG0000050.5/OG0000050.11/OG0000050.9/OG0000050.3/OG0000050.2/OG0000050.4/OG0000074.1/OG0000074.8/OG0000074.3/OG0000074.2/OG0000074.6/OG0000074.5/OG0000074.7/OG0000074.4/OG0000137.1/OG0000137.6/OG0000137.3/OG0000137.5/OG0000137.2/OG0000137.4/OG0000247.4/OG0000247.5/OG0000247.1/OG0000247.3/OG0000247.2/OG0000356.4/OG0000356.1/OG0000356.2/OG0000356.3/OG0000375.4/OG0000375.3/OG0000375.2/OG0000375.1/OG0000404.1/OG0000404.2/OG0000404.3/OG0000404.4/OG0000526.3/OG0000526.2/OG0000526.1/OG0000571.3/OG0000571.1/OG0000571.2/OG0000608.1/OG0000608.2/OG0000635.1/OG0000635.2/OG0000712.1/OG0000712.2/OG0000746.1/OG0000746.2/OG0000795.1/OG0000795.2/OG0001034.2/OG0001034.1/OG0001157.2/OG0001157.1/OG0001226.1/OG0001226.2/OG0001266.2/OG0001266.1/OG0001315.2/OG0001315.1/OG0001406.2/OG0001406.1/OG0001420.1/OG0001567.1/OG0001712.1/OG0001712.2/OG0001754.1/OG0001754.2/OG0001782.1/OG0001782.2/OG0001786.2/OG0001786.1/OG0001938.2/OG0001938.1/OG0002381.2/OG0002381.1/OG0002475.1/OG0002494.1/OG0002607.1/OG0002885.1/OG0002947.2/OG0002947.1/OG0003221.1/OG0003423.1/OG0003529.1/OG0003580.1/OG0003691.1/OG0003993.1/OG0004628.1/OG0004632.1/OG0004718.1/OG0005002.1/OG0005081.1/OG0006217.1</t>
  </si>
  <si>
    <t>OG0003341.1/OG0003735.1/OG0004685.1/OG0004885.1/OG0005787.1/OG0010621.1</t>
  </si>
  <si>
    <t>Hippo signaling pathway - fly</t>
  </si>
  <si>
    <t>OG0000050.7/OG0000050.8/OG0000050.1/OG0000050.6/OG0000050.10/OG0000050.5/OG0000050.11/OG0000050.9/OG0000050.3/OG0000050.2/OG0000050.4/OG0000074.1/OG0000074.8/OG0000074.3/OG0000074.2/OG0000074.6/OG0000074.5/OG0000074.7/OG0000074.4/OG0000168.1/OG0000168.4/OG0000168.2/OG0000168.3/OG0000168.5/OG0000375.4/OG0000375.3/OG0000375.2/OG0000375.1/OG0000433.3/OG0000433.2/OG0000433.1/OG0000485.1/OG0000485.3/OG0000485.2/OG0000526.3/OG0000526.2/OG0000526.1/OG0000571.3/OG0000571.1/OG0000571.2/OG0000608.1/OG0000608.2/OG0000712.1/OG0000712.2/OG0000764.1/OG0000764.2/OG0000764.3/OG0000795.1/OG0000795.2/OG0000815.1/OG0000815.2/OG0000918.2/OG0000918.3/OG0000918.1/OG0001034.2/OG0001034.1/OG0001157.2/OG0001157.1/OG0001266.2/OG0001266.1/OG0001406.2/OG0001406.1/OG0001420.1/OG0001515.1/OG0001515.2/OG0001567.1/OG0001639.1/OG0001639.2/OG0001672.2/OG0001672.1/OG0001712.1/OG0001712.2/OG0001754.1/OG0001754.2/OG0001769.2/OG0001769.1/OG0001786.2/OG0001786.1/OG0001938.2/OG0001938.1/OG0002003.2/OG0002003.1/OG0002585.1/OG0002774.2/OG0002774.1/OG0002947.2/OG0002947.1/OG0003090.1/OG0003212.1/OG0003221.1/OG0003292.1/OG0003423.1/OG0003496.1/OG0003580.1/OG0003691.1/OG0003993.1/OG0004628.1/OG0004632.1/OG0004718.1</t>
  </si>
  <si>
    <t>OG0003341.1/OG0003735.1/OG0004214.1/OG0004885.1/OG0006036.1</t>
  </si>
  <si>
    <t>OG0002905.1/OG0005947.1</t>
  </si>
  <si>
    <t>Hippo signaling pathway - multiple species</t>
  </si>
  <si>
    <t>OG0000168.1/OG0000168.4/OG0000168.2/OG0000168.3/OG0000168.5/OG0000375.4/OG0000375.3/OG0000375.2/OG0000375.1/OG0000433.3/OG0000433.2/OG0000433.1/OG0000608.1/OG0000608.2/OG0000764.1/OG0000764.2/OG0000764.3/OG0000795.1/OG0000795.2/OG0000918.2/OG0000918.3/OG0000918.1/OG0001034.2/OG0001034.1/OG0001157.2/OG0001157.1/OG0001275.2/OG0001275.1/OG0001515.1/OG0001515.2/OG0001712.1/OG0001712.2/OG0001754.1/OG0001754.2/OG0001786.2/OG0001786.1/OG0001938.2/OG0001938.1/OG0004628.1/OG0004718.1</t>
  </si>
  <si>
    <t>OG0004885.1/OG0005787.1</t>
  </si>
  <si>
    <t>Focal adhesion</t>
  </si>
  <si>
    <t>OG0002444.1/OG0003300.1/OG0004052.1/OG0005846.1</t>
  </si>
  <si>
    <t>OG0002930.1</t>
  </si>
  <si>
    <t>OG0000031.13/OG0000031.5/OG0000031.16/OG0000031.1/OG0000031.4/OG0000031.14/OG0000031.8/OG0000031.9/OG0000031.10/OG0000031.2/OG0000031.6/OG0000031.7/OG0000031.12/OG0000031.15/OG0000031.3/OG0000031.11/OG0000031.17/OG0000074.1/OG0000074.8/OG0000074.3/OG0000074.2/OG0000074.6/OG0000074.5/OG0000074.7/OG0000074.4/OG0000126.3/OG0000126.2/OG0000126.8/OG0000126.6/OG0000126.5/OG0000126.1/OG0000126.4/OG0000126.7/OG0000133.3/OG0000133.1/OG0000133.4/OG0000133.2/OG0000273.1/OG0000273.5/OG0000273.4/OG0000273.2/OG0000273.3/OG0000299.2/OG0000299.4/OG0000299.3/OG0000299.1/OG0000322.1/OG0000322.2/OG0000322.4/OG0000322.3/OG0000386.3/OG0000386.1/OG0000386.4/OG0000386.2/OG0000391.4/OG0000391.3/OG0000391.1/OG0000391.2/OG0000393.2/OG0000393.3/OG0000393.1/OG0000404.1/OG0000404.2/OG0000404.3/OG0000404.4/OG0000449.3/OG0000449.1/OG0000449.2/OG0000520.2/OG0000520.3/OG0000520.1/OG0000525.3/OG0000525.1/OG0000525.2/OG0000573.1/OG0000573.2/OG0000592.2/OG0000592.1/OG0000592.3/OG0000634.3/OG0000634.1/OG0000634.2/OG0000667.1/OG0000667.3/OG0000667.2/OG0000746.1/OG0000746.2/OG0000779.2/OG0000779.1/OG0000786.2/OG0000786.1/OG0000811.2/OG0000811.3/OG0000811.1/OG0000904.2/OG0000904.3/OG0000904.1/OG0000921.3/OG0000921.1/OG0000921.2/OG0000947.1/OG0000947.2/OG0000950.2/OG0000950.1/OG0001001.1/OG0001001.2/OG0001175.2/OG0001175.1/OG0001248.1/OG0001248.2/OG0001262.2/OG0001262.1/OG0001264.2/OG0001264.1/OG0001275.2/OG0001275.1/OG0001365.2/OG0001365.1/OG0001411.1/OG0001466.2/OG0001466.1/OG0001559.2/OG0001559.1/OG0001628.1/OG0001628.2/OG0001634.2/OG0001634.1/OG0001652.1/OG0001652.2/OG0001832.1/OG0001867.1/OG0001972.1/OG0001972.2/OG0001998.1/OG0002009.1/OG0002009.2/OG0002142.1/OG0002142.2/OG0002178.1/OG0002178.2/OG0002340.1/OG0002340.2/OG0002376.1/OG0002381.2/OG0002381.1/OG0002491.1/OG0002509.2/OG0002509.1/OG0002515.1/OG0002649.1/OG0002787.1/OG0002959.1/OG0003026.1/OG0003090.1/OG0003137.1/OG0003155.2/OG0003155.1/OG0003241.1/OG0003529.1/OG0003707.1/OG0004008.1/OG0004024.1/OG0004210.1/OG0004309.1/OG0005002.1/OG0005078.1/OG0005394.1/OG0005531.1/OG0007701.1</t>
  </si>
  <si>
    <t>ECM-receptor interaction</t>
  </si>
  <si>
    <t>OG0000006.18/OG0000006.19/OG0000006.22/OG0000006.3/OG0000006.7/OG0000006.4/OG0000006.20/OG0000006.15/OG0000006.2/OG0000006.5/OG0000006.17/OG0000006.13/OG0000006.11/OG0000006.24/OG0000006.14/OG0000006.9/OG0000006.10/OG0000006.25/OG0000006.23/OG0000006.21/OG0000006.6/OG0000006.12/OG0000006.8/OG0000006.1/OG0000006.16/OG0000032.12/OG0000032.2/OG0000032.8/OG0000032.10/OG0000032.9/OG0000032.7/OG0000032.14/OG0000032.6/OG0000032.5/OG0000032.3/OG0000032.11/OG0000032.1/OG0000032.4/OG0000032.13/OG0000126.3/OG0000126.2/OG0000126.8/OG0000126.6/OG0000126.5/OG0000126.1/OG0000126.4/OG0000126.7/OG0000273.1/OG0000273.5/OG0000273.4/OG0000273.2/OG0000273.3/OG0000393.2/OG0000393.3/OG0000393.1/OG0000592.2/OG0000592.1/OG0000592.3/OG0000779.2/OG0000779.1/OG0000904.2/OG0000904.3/OG0000904.1/OG0000949.1/OG0000949.2/OG0001166.2/OG0001166.1/OG0001411.1/OG0001628.1/OG0001628.2/OG0001998.1/OG0002509.2/OG0002509.1/OG0003155.2/OG0003155.1/OG0003707.1/OG0005531.1</t>
  </si>
  <si>
    <t>OG0002073.1/OG0002073.2/OG0003501.1/OG0003501.2</t>
  </si>
  <si>
    <t>Cell adhesion molecules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</si>
  <si>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0000126.3/OG0000126.2/OG0000126.8/OG0000126.6/OG0000126.5/OG0000126.1/OG0000126.4/OG0000126.7/OG0000273.1/OG0000273.5/OG0000273.4/OG0000273.2/OG0000273.3/OG0000288.5/OG0000288.1/OG0000288.4/OG0000288.2/OG0000288.3/OG0000295.1/OG0000295.2/OG0000295.3/OG0000295.4/OG0000363.4/OG0000363.1/OG0000363.2/OG0000363.3/OG0000424.2/OG0000424.1/OG0000430.3/OG0000430.2/OG0000430.1/OG0000559.3/OG0000559.2/OG0000559.1/OG0000892.1/OG0000892.2/OG0001263.1/OG0001263.2/OG0001461.1/OG0001461.2/OG0002268.1/OG0002492.1/OG0003821.1/OG0006236.1</t>
  </si>
  <si>
    <t>OG0001215.1/OG0001215.2/OG0007609.1</t>
  </si>
  <si>
    <t>Adherens junction</t>
  </si>
  <si>
    <t>OG0000074.1/OG0000074.8/OG0000074.3/OG0000074.2/OG0000074.6/OG0000074.5/OG0000074.7/OG0000074.4/OG0000247.4/OG0000247.5/OG0000247.1/OG0000247.3/OG0000247.2/OG0000299.2/OG0000299.4/OG0000299.3/OG0000299.1/OG0000322.1/OG0000322.2/OG0000322.4/OG0000322.3/OG0000430.3/OG0000430.2/OG0000430.1/OG0000449.3/OG0000449.1/OG0000449.2/OG0000480.3/OG0000480.1/OG0000480.2/OG0000525.3/OG0000525.1/OG0000525.2/OG0000571.3/OG0000571.1/OG0000571.2/OG0000828.1/OG0000828.2/OG0000892.1/OG0000892.2/OG0000921.3/OG0000921.1/OG0000921.2/OG0000947.1/OG0000947.2/OG0001559.2/OG0001559.1/OG0001567.1/OG0001832.1/OG0002153.1/OG0002475.1/OG0002486.1/OG0002486.2/OG0002491.1/OG0002494.1/OG0002630.1/OG0002630.2/OG0002876.1/OG0003241.1/OG0003506.1/OG0003529.1/OG0003683.1/OG0003826.1/OG0004135.1/OG0004948.1/OG0005786.1/OG0005871.1</t>
  </si>
  <si>
    <t>OG0002168.1/OG0004096.1/OG0006939.1</t>
  </si>
  <si>
    <t>OG0002658.1/OG0007609.1</t>
  </si>
  <si>
    <t>Tight junction</t>
  </si>
  <si>
    <t>OG0000044.13/OG0000044.11/OG0000044.6/OG0000044.14/OG0000044.8/OG0000044.12/OG0000044.10/OG0000044.7/OG0000044.4/OG0000044.5/OG0000044.9/OG0000044.1/OG0000044.3/OG0000044.2/OG0000074.1/OG0000074.8/OG0000074.3/OG0000074.2/OG0000074.6/OG0000074.5/OG0000074.7/OG0000074.4/OG0000142.2/OG0000142.1/OG0000142.3/OG0000172.3/OG0000172.4/OG0000172.2/OG0000172.1/OG0000186.3/OG0000186.6/OG0000186.1/OG0000186.4/OG0000186.2/OG0000186.5/OG0000208.2/OG0000208.1/OG0000208.4/OG0000208.3/OG0000267.4/OG0000267.1/OG0000267.2/OG0000267.5/OG0000267.3/OG0000273.1/OG0000273.5/OG0000273.4/OG0000273.2/OG0000273.3/OG0000283.4/OG0000283.3/OG0000283.1/OG0000283.2/OG0000299.2/OG0000299.4/OG0000299.3/OG0000299.1/OG0000391.4/OG0000391.3/OG0000391.1/OG0000391.2/OG0000418.4/OG0000418.3/OG0000418.2/OG0000418.1/OG0000449.3/OG0000449.1/OG0000449.2/OG0000521.2/OG0000521.1/OG0000521.3/OG0000526.3/OG0000526.2/OG0000526.1/OG0000652.3/OG0000652.2/OG0000652.1/OG0000653.2/OG0000653.1/OG0000653.3/OG0000815.1/OG0000815.2/OG0001032.2/OG0001032.1/OG0001111.1/OG0001111.2/OG0001125.2/OG0001125.1/OG0001148.2/OG0001148.1/OG0001157.2/OG0001157.1/OG0001266.2/OG0001266.1/OG0001305.2/OG0001305.1/OG0001420.1/OG0001466.2/OG0001466.1/OG0001559.2/OG0001559.1/OG0001567.1/OG0001832.1/OG0001845.1/OG0001845.2/OG0001848.2/OG0001848.1/OG0001967.2/OG0001967.1/OG0001970.1/OG0001970.2/OG0001972.1/OG0001972.2/OG0002180.1/OG0002491.1/OG0002876.1/OG0002947.2/OG0002947.1/OG0003028.1/OG0003028.2/OG0003090.1/OG0003145.1/OG0003221.1/OG0003227.1/OG0003423.1/OG0003580.1/OG0003663.1/OG0003691.1/OG0003730.1/OG0003818.1/OG0003993.1/OG0004210.1/OG0004265.1/OG0004315.1/OG0004323.1/OG0004632.1/OG0004930.1/OG0005274.1/OG0005786.1/OG0005865.1/OG0006248.1/OG0006808.1/OG0006867.1</t>
  </si>
  <si>
    <t>OG0000705.3/OG0000705.2/OG0000705.1/OG0002905.1/OG0003080.1</t>
  </si>
  <si>
    <t>Gap junction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</si>
  <si>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0000142.2/OG0000142.1/OG0000142.3/OG0000143.2/OG0000143.3/OG0000143.1/OG0000143.4/OG0000186.3/OG0000186.6/OG0000186.1/OG0000186.4/OG0000186.2/OG0000186.5/OG0000193.1/OG0000193.2/OG0000193.5/OG0000193.4/OG0000193.3/OG0000244.3/OG0000244.2/OG0000244.4/OG0000244.1/OG0000283.4/OG0000283.3/OG0000283.1/OG0000283.2/OG0000322.1/OG0000322.2/OG0000322.4/OG0000322.3/OG0000351.4/OG0000351.3/OG0000351.1/OG0000351.2/OG0000419.4/OG0000419.3/OG0000419.2/OG0000419.1/OG0000449.3/OG0000449.1/OG0000449.2/OG0000521.2/OG0000521.1/OG0000521.3/OG0000525.3/OG0000525.1/OG0000525.2/OG0000608.1/OG0000608.2/OG0000789.1/OG0000789.2/OG0000919.2/OG0000919.1/OG0001001.1/OG0001001.2/OG0001084.2/OG0001084.1/OG0001393.1/OG0001393.2/OG0001454.1/OG0001454.2/OG0001867.1/OG0002515.1/OG0003243.1/OG0004309.1/OG0005078.1/OG0005871.1</t>
  </si>
  <si>
    <t>OG0001966.2/OG0001966.1/OG0002168.1/OG0003948.1/OG0004607.1</t>
  </si>
  <si>
    <t>OG0004790.1</t>
  </si>
  <si>
    <t>Signaling pathways regulating pluripotency of stem cells</t>
  </si>
  <si>
    <t>OG0003257.1/OG0003341.1/OG0010621.1</t>
  </si>
  <si>
    <t>OG0000011.11/OG0000011.3/OG0000011.1/OG0000011.16/OG0000011.20/OG0000011.8/OG0000011.5/OG0000011.6/OG0000011.19/OG0000011.2/OG0000011.15/OG0000011.13/OG0000011.4/OG0000011.7/OG0000011.17/OG0000011.18/OG0000011.14/OG0000011.9/OG0000011.12/OG0000011.10/OG0000050.7/OG0000050.8/OG0000050.1/OG0000050.6/OG0000050.10/OG0000050.5/OG0000050.11/OG0000050.9/OG0000050.3/OG0000050.2/OG0000050.4/OG0000107.5/OG0000107.3/OG0000107.7/OG0000107.4/OG0000107.1/OG0000107.2/OG0000107.8/OG0000107.6/OG0000137.1/OG0000137.6/OG0000137.3/OG0000137.5/OG0000137.2/OG0000137.4/OG0000247.4/OG0000247.5/OG0000247.1/OG0000247.3/OG0000247.2/OG0000322.1/OG0000322.2/OG0000322.4/OG0000322.3/OG0000356.4/OG0000356.1/OG0000356.2/OG0000356.3/OG0000457.2/OG0000457.3/OG0000457.1/OG0000484.2/OG0000484.1/OG0000484.3/OG0000571.3/OG0000571.1/OG0000571.2/OG0000635.1/OG0000635.2/OG0000786.2/OG0000786.1/OG0000921.3/OG0000921.1/OG0000921.2/OG0000947.1/OG0000947.2/OG0001127.2/OG0001127.1/OG0001262.2/OG0001262.1/OG0001315.2/OG0001315.1/OG0001639.1/OG0001639.2/OG0001652.1/OG0001652.2/OG0001782.1/OG0001782.2/OG0002014.1/OG0002377.1/OG0002377.2/OG0002381.2/OG0002381.1/OG0002475.1/OG0002486.1/OG0002486.2/OG0002515.1/OG0002607.1/OG0002812.1/OG0002885.1/OG0003137.1/OG0003243.1/OG0003529.1/OG0003799.1/OG0003955.1/OG0004146.1/OG0004269.1/OG0004745.1/OG0005078.1/OG0006217.1/OG0006484.1</t>
  </si>
  <si>
    <t>OG0002830.1/OG0004307.1/OG0005803.1</t>
  </si>
  <si>
    <t>Complement and coagulation cascades</t>
  </si>
  <si>
    <t>OG0000010.2/OG0000010.4/OG0000010.6/OG0000010.7/OG0000010.13/OG0000010.12/OG0000010.15/OG0000010.8/OG0000010.17/OG0000010.14/OG0000010.3/OG0000010.10/OG0000010.11/OG0000010.1/OG0000010.16/OG0000010.5/OG0000010.18/OG0000010.9/OG0000205.5/OG0000205.2/OG0000205.7/OG0000205.3/OG0000205.1/OG0000205.4/OG0000205.6/OG0000393.2/OG0000393.3/OG0000393.1</t>
  </si>
  <si>
    <t>OG0000055.1/OG0000055.14/OG0000055.7/OG0000055.10/OG0000055.3/OG0000055.12/OG0000055.6/OG0000055.4/OG0000055.13/OG0000055.8/OG0000055.9/OG0000055.2/OG0000055.5/OG0000055.11/OG0002672.1</t>
  </si>
  <si>
    <t>Platelet activation</t>
  </si>
  <si>
    <t>OG0001966.2/OG0001966.1/OG0003948.1/OG0004114.1/OG0004607.1/OG0005846.1</t>
  </si>
  <si>
    <t>OG0000014.7/OG0000014.8/OG0000014.13/OG0000014.14/OG0000014.9/OG0000014.5/OG0000014.4/OG0000014.6/OG0000014.1/OG0000014.11/OG0000014.2/OG0000014.10/OG0000014.12/OG0000014.3/OG0000074.1/OG0000074.8/OG0000074.3/OG0000074.2/OG0000074.6/OG0000074.5/OG0000074.7/OG0000074.4/OG0000102.3/OG0000102.1/OG0000102.2/OG0000102.6/OG0000102.5/OG0000102.4/OG0000102.7/OG0000102.8/OG0000273.1/OG0000273.5/OG0000273.4/OG0000273.2/OG0000273.3/OG0000283.4/OG0000283.3/OG0000283.1/OG0000283.2/OG0000322.1/OG0000322.2/OG0000322.4/OG0000322.3/OG0000351.4/OG0000351.3/OG0000351.1/OG0000351.2/OG0000391.4/OG0000391.3/OG0000391.1/OG0000391.2/OG0000393.2/OG0000393.3/OG0000393.1/OG0000404.1/OG0000404.2/OG0000404.3/OG0000404.4/OG0000449.3/OG0000449.1/OG0000449.2/OG0000520.2/OG0000520.3/OG0000520.1/OG0000521.2/OG0000521.1/OG0000521.3/OG0000634.3/OG0000634.1/OG0000634.2/OG0000667.1/OG0000667.3/OG0000667.2/OG0000789.1/OG0000789.2/OG0000919.2/OG0000919.1/OG0001026.1/OG0001026.2/OG0001084.2/OG0001084.1/OG0001262.2/OG0001262.1/OG0001365.2/OG0001365.1/OG0001393.1/OG0001393.2/OG0001454.1/OG0001454.2/OG0001466.2/OG0001466.1/OG0001507.2/OG0001507.1/OG0001559.2/OG0001559.1/OG0001652.1/OG0001652.2/OG0001832.1/OG0002009.1/OG0002009.2/OG0002103.1/OG0002392.1/OG0002787.1/OG0003137.1/OG0003547.1/OG0003580.1/OG0004210.1/OG0005002.1/OG0005871.1/OG0007701.1</t>
  </si>
  <si>
    <t>Antigen processing and presentation</t>
  </si>
  <si>
    <t>OG0000119.6/OG0000119.1/OG0000119.5/OG0000119.4/OG0000119.7/OG0000119.3/OG0000119.2/OG0000121.5/OG0000121.1/OG0000121.2/OG0000121.3/OG0000121.4/OG0000121.6/OG0000121.8/OG0000121.7/OG0000908.2/OG0000908.1/OG0001156.2/OG0001156.1/OG0002890.1/OG0002890.2/OG0003499.1/OG0004691.1/OG0005451.1/OG0005587.1/OG0008029.1</t>
  </si>
  <si>
    <t>OG0000408.2/OG0000408.1/OG0000408.3/OG0000408.4/OG0000408.5/OG0006634.1</t>
  </si>
  <si>
    <t>OG0001216.1/OG0001216.2/OG0003671.1</t>
  </si>
  <si>
    <t>Renin-angiotensin system</t>
  </si>
  <si>
    <t>OG0000021.4/OG0000021.11/OG0000021.2/OG0000021.9/OG0000021.10/OG0000021.13/OG0000021.6/OG0000021.8/OG0000021.14/OG0000021.15/OG0000021.5/OG0000021.1/OG0000021.7/OG0000021.3/OG0000021.12/OG0000091.3/OG0000091.4/OG0000091.7/OG0000091.1/OG0000091.6/OG0000091.5/OG0000091.8/OG0000091.2/OG0000182.3/OG0000182.5/OG0000182.2/OG0000182.6/OG0000182.1/OG0000182.4/OG0000701.1/OG0000701.3/OG0000701.2/OG0000989.1/OG0000989.2/OG0006924.1/OG0007773.1</t>
  </si>
  <si>
    <t>Toll-like receptor signaling pathway</t>
  </si>
  <si>
    <t>OG0000089.4/OG0000089.8/OG0000089.5/OG0000089.2/OG0000089.6/OG0000089.3/OG0000089.7/OG0000089.1/OG0000119.6/OG0000119.1/OG0000119.5/OG0000119.4/OG0000119.7/OG0000119.3/OG0000119.2/OG0000269.4/OG0000269.2/OG0000269.3/OG0000269.1/OG0000299.2/OG0000299.4/OG0000299.3/OG0000299.1/OG0000322.1/OG0000322.2/OG0000322.4/OG0000322.3/OG0000540.3/OG0000540.4/OG0000540.2/OG0000540.1/OG0000897.2/OG0000897.1/OG0001090.1/OG0001090.2/OG0001262.2/OG0001262.1/OG0001469.2/OG0001469.1/OG0001652.1/OG0001652.2/OG0001972.1/OG0001972.2/OG0002079.1/OG0002643.1/OG0003090.1/OG0003137.1/OG0003826.1/OG0004138.1/OG0005078.1/OG0005424.1/OG0006248.1/OG0006765.1/OG0006916.1/OG0007815.1</t>
  </si>
  <si>
    <t>NOD-like receptor signaling pathway</t>
  </si>
  <si>
    <t>OG0000266.6/OG0000266.3/OG0000266.5/OG0000266.1/OG0000266.2/OG0000266.4/OG0003671.1/OG0006686.1/OG0007793.1</t>
  </si>
  <si>
    <t>OG0000089.4/OG0000089.8/OG0000089.5/OG0000089.2/OG0000089.6/OG0000089.3/OG0000089.7/OG0000089.1/OG0000133.3/OG0000133.1/OG0000133.4/OG0000133.2/OG0000157.5/OG0000157.4/OG0000157.3/OG0000157.1/OG0000157.6/OG0000157.2/OG0000269.4/OG0000269.2/OG0000269.3/OG0000269.1/OG0000322.1/OG0000322.2/OG0000322.4/OG0000322.3/OG0000426.3/OG0000426.1/OG0000426.2/OG0000458.1/OG0000458.3/OG0000458.4/OG0000458.2/OG0000540.3/OG0000540.4/OG0000540.2/OG0000540.1/OG0000621.3/OG0000621.4/OG0000621.1/OG0000621.2/OG0000653.2/OG0000653.1/OG0000653.3/OG0000897.2/OG0000897.1/OG0000908.2/OG0000908.1/OG0000919.2/OG0000919.1/OG0001267.2/OG0001267.1/OG0001393.1/OG0001393.2/OG0001449.1/OG0001449.2/OG0001469.2/OG0001469.1/OG0001496.3/OG0001496.2/OG0001496.1/OG0001552.2/OG0001552.1/OG0001559.2/OG0001559.1/OG0001793.2/OG0001793.1/OG0001832.1/OG0001972.1/OG0001972.2/OG0002079.1/OG0002643.1/OG0002644.1/OG0003090.1/OG0003473.1/OG0003826.1/OG0004138.1/OG0004240.1/OG0004709.1/OG0004980.1/OG0005315.1/OG0005424.1/OG0006490.1/OG0006765.1/OG0007097.1/OG0007815.1</t>
  </si>
  <si>
    <t>OG0000479.2/OG0000479.1/OG0001104.2/OG0001104.1/OG0007852.1</t>
  </si>
  <si>
    <t>RIG-I-like receptor signaling pathway</t>
  </si>
  <si>
    <t>OG0000089.4/OG0000089.8/OG0000089.5/OG0000089.2/OG0000089.6/OG0000089.3/OG0000089.7/OG0000089.1/OG0000269.4/OG0000269.2/OG0000269.3/OG0000269.1/OG0000322.1/OG0000322.2/OG0000322.4/OG0000322.3/OG0000540.3/OG0000540.4/OG0000540.2/OG0000540.1/OG0000897.2/OG0000897.1/OG0001172.2/OG0001172.1/OG0001553.2/OG0001553.1/OG0002079.1/OG0003090.1/OG0003826.1/OG0004138.1/OG0004265.1/OG0004738.1/OG0005368.1/OG0005424.1/OG0005691.1/OG0007097.1</t>
  </si>
  <si>
    <t>Cytosolic DNA-sensing pathway</t>
  </si>
  <si>
    <t>OG0003746.1/OG0008803.1</t>
  </si>
  <si>
    <t>OG0000336.1/OG0000336.2/OG0000336.4/OG0000336.3/OG0000540.3/OG0000540.4/OG0000540.2/OG0000540.1/OG0000897.2/OG0000897.1/OG0001831.1/OG0002079.1/OG0003555.1/OG0004138.1/OG0005293.1/OG0005424.1/OG0005664.1/OG0005746.1/OG0005797.1/OG0006385.1/OG0006516.1</t>
  </si>
  <si>
    <t>Toll and Imd signaling pathway</t>
  </si>
  <si>
    <t>OG0000013.15/OG0000013.12/OG0000013.16/OG0000013.20/OG0000013.3/OG0000013.5/OG0000013.14/OG0000013.4/OG0000013.6/OG0000013.19/OG0000013.18/OG0000013.2/OG0000013.13/OG0000013.1/OG0000013.9/OG0000013.11/OG0000013.8/OG0000013.10/OG0000013.7/OG0000013.17/OG0000034.10/OG0000034.14/OG0000034.3/OG0000034.12/OG0000034.2/OG0000034.6/OG0000034.8/OG0000034.15/OG0000034.7/OG0000034.1/OG0000034.4/OG0000034.13/OG0000034.5/OG0000034.9/OG0000034.11/OG0000089.4/OG0000089.8/OG0000089.5/OG0000089.2/OG0000089.6/OG0000089.3/OG0000089.7/OG0000089.1/OG0000133.3/OG0000133.1/OG0000133.4/OG0000133.2/OG0000322.1/OG0000322.2/OG0000322.4/OG0000322.3/OG0000474.3/OG0000474.4/OG0000474.2/OG0000474.5/OG0000474.1/OG0000540.3/OG0000540.4/OG0000540.2/OG0000540.1/OG0000583.2/OG0000583.1/OG0000583.3/OG0000897.2/OG0000897.1/OG0000966.2/OG0000966.1/OG0001090.1/OG0001090.2/OG0001374.2/OG0001374.1/OG0001469.2/OG0001469.1/OG0001972.1/OG0001972.2/OG0002643.1/OG0003090.1/OG0003573.1/OG0003826.1/OG0004038.1/OG0004138.1/OG0005081.1/OG0005096.1/OG0005133.1/OG0005160.1/OG0005424.1/OG0006248.1/OG0006765.1</t>
  </si>
  <si>
    <t>OG0002132.2/OG0002132.1/OG0002282.1/OG0005481.1/OG0005582.1</t>
  </si>
  <si>
    <t>Plant-pathogen interaction</t>
  </si>
  <si>
    <t>OG0000114.2/OG0000114.1/OG0000114.3/OG0000114.5/OG0000114.4/OG0000709.3/OG0000709.1/OG0000709.2/OG0001921.1/OG0001921.2/OG0004980.1/OG0005010.1/OG0005078.1/OG0005533.1</t>
  </si>
  <si>
    <t>JAK-STAT signaling pathway</t>
  </si>
  <si>
    <t>OG0000028.8/OG0000028.1/OG0000028.5/OG0000028.3/OG0000028.6/OG0000028.4/OG0000028.11/OG0000028.7/OG0000028.2/OG0000028.15/OG0000028.17/OG0000028.13/OG0000028.12/OG0000028.9/OG0000028.16/OG0000028.10/OG0000028.14/OG0000525.3/OG0000525.1/OG0000525.2/OG0000746.1/OG0000746.2/OG0000827.1/OG0000827.2/OG0000828.1/OG0000828.2/OG0000994.2/OG0000994.1/OG0001001.1/OG0001001.2/OG0001218.2/OG0001218.1/OG0001262.2/OG0001262.1/OG0001631.2/OG0001631.1/OG0001652.1/OG0001652.2/OG0001772.2/OG0001772.1/OG0001933.1/OG0002515.1/OG0003137.1/OG0003481.1/OG0004146.1/OG0004309.1/OG0005871.1/OG0005993.1/OG0006819.1</t>
  </si>
  <si>
    <t>Hematopoietic cell lineage</t>
  </si>
  <si>
    <t>OG0000091.3/OG0000091.4/OG0000091.7/OG0000091.1/OG0000091.6/OG0000091.5/OG0000091.8/OG0000091.2/OG0000126.3/OG0000126.2/OG0000126.8/OG0000126.6/OG0000126.5/OG0000126.1/OG0000126.4/OG0000126.7</t>
  </si>
  <si>
    <t>Natural killer cell mediated cytotoxicity</t>
  </si>
  <si>
    <t>OG0000089.4/OG0000089.8/OG0000089.5/OG0000089.2/OG0000089.6/OG0000089.3/OG0000089.7/OG0000089.1/OG0000299.2/OG0000299.4/OG0000299.3/OG0000299.1/OG0000322.1/OG0000322.2/OG0000322.4/OG0000322.3/OG0001262.2/OG0001262.1/OG0001275.2/OG0001275.1/OG0001652.1/OG0001652.2/OG0001867.1/OG0002103.1/OG0002142.1/OG0002142.2/OG0002178.1/OG0002178.2/OG0002340.1/OG0002340.2/OG0002515.1/OG0002923.1/OG0003243.1/OG0003481.1/OG0004309.1/OG0005078.1/OG0005549.1/OG0005980.1</t>
  </si>
  <si>
    <t>IL-17 signaling pathway</t>
  </si>
  <si>
    <t>OG0003671.1/OG0005190.1</t>
  </si>
  <si>
    <t>OG0003716.1/OG0008146.1</t>
  </si>
  <si>
    <t>OG0000089.4/OG0000089.8/OG0000089.5/OG0000089.2/OG0000089.6/OG0000089.3/OG0000089.7/OG0000089.1/OG0000269.4/OG0000269.2/OG0000269.3/OG0000269.1/OG0000322.1/OG0000322.2/OG0000322.4/OG0000322.3/OG0000540.3/OG0000540.4/OG0000540.2/OG0000540.1/OG0000897.2/OG0000897.1/OG0001507.2/OG0001507.1/OG0001972.1/OG0001972.2/OG0002079.1/OG0002381.2/OG0002381.1/OG0003090.1/OG0003826.1/OG0004138.1/OG0005010.1/OG0005424.1/OG0006765.1</t>
  </si>
  <si>
    <t>Th1 and Th2 cell differentiation</t>
  </si>
  <si>
    <t>OG0001790.2/OG0001790.1/OG0003735.1</t>
  </si>
  <si>
    <t>OG0000322.1/OG0000322.2/OG0000322.4/OG0000322.3/OG0000331.1/OG0000331.3/OG0000331.2/OG0000331.4/OG0000540.3/OG0000540.4/OG0000540.2/OG0000540.1/OG0000897.2/OG0000897.1/OG0000952.2/OG0000952.1/OG0001631.2/OG0001631.1/OG0001768.1/OG0001972.1/OG0001972.2/OG0002103.1/OG0002601.1/OG0002923.1/OG0003090.1/OG0003423.1/OG0004138.1/OG0004146.1/OG0004345.1/OG0005424.1/OG0005549.1/OG0005980.1</t>
  </si>
  <si>
    <t>Th17 cell differentiation</t>
  </si>
  <si>
    <t>OG0003671.1/OG0007366.1</t>
  </si>
  <si>
    <t>OG0000247.4/OG0000247.5/OG0000247.1/OG0000247.3/OG0000247.2/OG0000322.1/OG0000322.2/OG0000322.4/OG0000322.3/OG0000540.3/OG0000540.4/OG0000540.2/OG0000540.1/OG0000571.3/OG0000571.1/OG0000571.2/OG0000897.2/OG0000897.1/OG0000935.2/OG0000935.1/OG0001006.1/OG0001006.2/OG0001278.2/OG0001278.1/OG0001631.2/OG0001631.1/OG0001765.1/OG0001772.2/OG0001772.1/OG0001972.1/OG0001972.2/OG0002103.1/OG0002475.1/OG0002670.1/OG0002923.1/OG0003090.1/OG0004138.1/OG0004146.1/OG0005424.1/OG0005549.1/OG0005980.1</t>
  </si>
  <si>
    <t>OG0000299.2/OG0000299.4/OG0000299.3/OG0000299.1/OG0000322.1/OG0000322.2/OG0000322.4/OG0000322.3/OG0000540.3/OG0000540.4/OG0000540.2/OG0000540.1/OG0000897.2/OG0000897.1/OG0001262.2/OG0001262.1/OG0001275.2/OG0001275.1/OG0001420.1/OG0001559.2/OG0001559.1/OG0001652.1/OG0001652.2/OG0001832.1/OG0001972.1/OG0001972.2/OG0002103.1/OG0002340.1/OG0002340.2/OG0002381.2/OG0002381.1/OG0002515.1/OG0002923.1/OG0002959.1/OG0003109.1/OG0003137.1/OG0003243.1/OG0003539.1/OG0003730.1/OG0003826.1/OG0004138.1/OG0004309.1/OG0005078.1/OG0005394.1/OG0005424.1/OG0005549.1/OG0005980.1/OG0006248.1/OG0006320.1/OG0007152.1</t>
  </si>
  <si>
    <t>OG0001790.2/OG0001790.1/OG0002933.1</t>
  </si>
  <si>
    <t>OG0000058.8/OG0000058.5/OG0000058.6/OG0000058.4/OG0000058.3/OG0000058.9/OG0000058.7/OG0000058.10/OG0000058.1/OG0000058.2/OG0000299.2/OG0000299.4/OG0000299.3/OG0000299.1/OG0000322.1/OG0000322.2/OG0000322.4/OG0000322.3/OG0000540.3/OG0000540.4/OG0000540.2/OG0000540.1/OG0000897.2/OG0000897.1/OG0001262.2/OG0001262.1/OG0001652.1/OG0001652.2/OG0001972.1/OG0001972.2/OG0002103.1/OG0002340.1/OG0002340.2/OG0002381.2/OG0002381.1/OG0002515.1/OG0002923.1/OG0003137.1/OG0003243.1/OG0004138.1/OG0004309.1/OG0005078.1/OG0005424.1/OG0005549.1/OG0005980.1/OG0007152.1/OG0007764.1</t>
  </si>
  <si>
    <t>Fc epsilon RI signaling pathway</t>
  </si>
  <si>
    <t>OG0000299.2/OG0000299.4/OG0000299.3/OG0000299.1/OG0000322.1/OG0000322.2/OG0000322.4/OG0000322.3/OG0001090.1/OG0001090.2/OG0001262.2/OG0001262.1/OG0001652.1/OG0001652.2/OG0001867.1/OG0002103.1/OG0002340.1/OG0002340.2/OG0002515.1/OG0003090.1/OG0003137.1/OG0003243.1/OG0004309.1/OG0005078.1/OG0005394.1/OG0006248.1</t>
  </si>
  <si>
    <t>Fc gamma R-mediated phagocytosis</t>
  </si>
  <si>
    <t>OG0000299.2/OG0000299.4/OG0000299.3/OG0000299.1/OG0000322.1/OG0000322.2/OG0000322.4/OG0000322.3/OG0000400.4/OG0000400.1/OG0000400.3/OG0000400.2/OG0000477.2/OG0000477.3/OG0000477.4/OG0000477.1/OG0000653.2/OG0000653.1/OG0000653.3/OG0000840.1/OG0000840.2/OG0001262.2/OG0001262.1/OG0001275.2/OG0001275.1/OG0001527.2/OG0001527.1/OG0001652.1/OG0001652.2/OG0001747.1/OG0001747.2/OG0001867.1/OG0001935.1/OG0002010.2/OG0002010.1/OG0002103.1/OG0002178.1/OG0002178.2/OG0002340.1/OG0002340.2/OG0002876.1/OG0003026.1/OG0003113.1/OG0003137.1/OG0003804.1/OG0004336.1/OG0005043.1/OG0005078.1/OG0005116.1/OG0005565.1/OG0006641.1</t>
  </si>
  <si>
    <t>TNF signaling pathway</t>
  </si>
  <si>
    <t>OG0000089.4/OG0000089.8/OG0000089.5/OG0000089.2/OG0000089.6/OG0000089.3/OG0000089.7/OG0000089.1/OG0000133.3/OG0000133.1/OG0000133.4/OG0000133.2/OG0000181.3/OG0000181.5/OG0000181.1/OG0000181.2/OG0000181.4/OG0000269.4/OG0000269.2/OG0000269.3/OG0000269.1/OG0000322.1/OG0000322.2/OG0000322.4/OG0000322.3/OG0000331.1/OG0000331.3/OG0000331.2/OG0000331.4/OG0000374.1/OG0000374.2/OG0000374.4/OG0000374.3/OG0000540.3/OG0000540.4/OG0000540.2/OG0000540.1/OG0000704.2/OG0000704.1/OG0000704.3/OG0000897.2/OG0000897.1/OG0001004.2/OG0001004.1/OG0001090.1/OG0001090.2/OG0001262.2/OG0001262.1/OG0001507.2/OG0001507.1/OG0001652.1/OG0001652.2/OG0001972.1/OG0001972.2/OG0003090.1/OG0003137.1/OG0003423.1/OG0003826.1/OG0004138.1/OG0005078.1/OG0005096.1/OG0005424.1/OG0005789.1/OG0006248.1/OG0006490.1/OG0006765.1/OG0007815.1</t>
  </si>
  <si>
    <t>Leukocyte transendothelial migration</t>
  </si>
  <si>
    <t>OG0000074.1/OG0000074.8/OG0000074.3/OG0000074.2/OG0000074.6/OG0000074.5/OG0000074.7/OG0000074.4/OG0000126.3/OG0000126.2/OG0000126.8/OG0000126.6/OG0000126.5/OG0000126.1/OG0000126.4/OG0000126.7/OG0000273.1/OG0000273.5/OG0000273.4/OG0000273.2/OG0000273.3/OG0000299.2/OG0000299.4/OG0000299.3/OG0000299.1/OG0000322.1/OG0000322.2/OG0000322.4/OG0000322.3/OG0000351.4/OG0000351.3/OG0000351.1/OG0000351.2/OG0000391.4/OG0000391.3/OG0000391.1/OG0000391.2/OG0001262.2/OG0001262.1/OG0001466.2/OG0001466.1/OG0001559.2/OG0001559.1/OG0001652.1/OG0001652.2/OG0001832.1/OG0001867.1/OG0002103.1/OG0002340.1/OG0002340.2/OG0002376.1/OG0002491.1/OG0002494.1/OG0002649.1/OG0002787.1/OG0003241.1/OG0003481.1/OG0003529.1/OG0004210.1/OG0005786.1</t>
  </si>
  <si>
    <t>OG0002444.1/OG0005787.1/OG0005846.1</t>
  </si>
  <si>
    <t>Intestinal immune network for IgA production</t>
  </si>
  <si>
    <t>OG0000126.3/OG0000126.2/OG0000126.8/OG0000126.6/OG0000126.5/OG0000126.1/OG0000126.4/OG0000126.7</t>
  </si>
  <si>
    <t>Circadian rhythm</t>
  </si>
  <si>
    <t>OG0000608.1/OG0000608.2/OG0001125.2/OG0001125.1/OG0001305.2/OG0001305.1/OG0001967.2/OG0001967.1/OG0002932.1/OG0003774.1/OG0004238.1/OG0004749.1/OG0005081.1</t>
  </si>
  <si>
    <t>OG0000808.1/OG0003688.1</t>
  </si>
  <si>
    <t>Circadian rhythm - fly</t>
  </si>
  <si>
    <t>OG0000582.3/OG0000582.1/OG0000582.2/OG0000608.1/OG0000608.2/OG0002381.2/OG0002381.1/OG0003774.1/OG0004391.1</t>
  </si>
  <si>
    <t>Circadian rhythm - plant</t>
  </si>
  <si>
    <t>OG0003683.1/OG0007233.1</t>
  </si>
  <si>
    <t>Circadian entrainment</t>
  </si>
  <si>
    <t>OG0001966.2/OG0001966.1/OG0003294.1/OG0003294.2/OG0003331.1/OG0003948.1/OG0004607.1</t>
  </si>
  <si>
    <t>OG0004790.1/OG0009030.1</t>
  </si>
  <si>
    <t>OG0000102.3/OG0000102.1/OG0000102.2/OG0000102.6/OG0000102.5/OG0000102.4/OG0000102.7/OG0000102.8/OG0000114.2/OG0000114.1/OG0000114.3/OG0000114.5/OG0000114.4/OG0000208.2/OG0000208.1/OG0000208.4/OG0000208.3/OG0000272.4/OG0000272.1/OG0000272.2/OG0000272.5/OG0000272.3/OG0000283.4/OG0000283.3/OG0000283.1/OG0000283.2/OG0000322.1/OG0000322.2/OG0000322.4/OG0000322.3/OG0000351.4/OG0000351.3/OG0000351.1/OG0000351.2/OG0000521.2/OG0000521.1/OG0000521.3/OG0000538.3/OG0000538.2/OG0000538.4/OG0000538.1/OG0000704.2/OG0000704.1/OG0000704.3/OG0000709.3/OG0000709.1/OG0000709.2/OG0000789.1/OG0000789.2/OG0000809.3/OG0000809.1/OG0000809.2/OG0000919.2/OG0000919.1/OG0001084.2/OG0001084.1/OG0001163.2/OG0001163.1/OG0001393.1/OG0001393.2/OG0001454.1/OG0001454.2/OG0001771.1/OG0001771.2/OG0001858.1/OG0001867.1/OG0001942.1/OG0001942.2/OG0002016.2/OG0002016.1/OG0005871.1</t>
  </si>
  <si>
    <t>Thermogenesis</t>
  </si>
  <si>
    <t>OG0000392.2/OG0000392.3/OG0000392.1/OG0000612.2/OG0000612.3/OG0000612.1/OG0001474.2/OG0001474.1/OG0002145.1/OG0002335.2/OG0002335.1/OG0002928.2/OG0002928.1/OG0003339.1/OG0003921.1/OG0004081.1/OG0005022.1/OG0005443.1/OG0005756.1/OG0005861.1/OG0006213.1/OG0006451.1/OG0006855.1/OG0006966.1/OG0006969.1/OG0007313.1/OG0007576.1/OG0007666.1/OG0007795.1/OG0008072.1/OG0008144.1/OG0008158.1/OG0008384.1/OG0008435.1/OG0008494.1/OG0008757.1/OG0008801.1/OG0010025.1/OG0012521.1</t>
  </si>
  <si>
    <t>OG0000015.9/OG0000015.11/OG0000015.13/OG0000015.6/OG0000015.3/OG0000015.7/OG0000015.4/OG0000015.5/OG0000015.8/OG0000015.14/OG0000015.1/OG0000015.2/OG0000015.12/OG0000015.10/OG0000074.1/OG0000074.8/OG0000074.3/OG0000074.2/OG0000074.6/OG0000074.5/OG0000074.7/OG0000074.4/OG0000102.3/OG0000102.1/OG0000102.2/OG0000102.6/OG0000102.5/OG0000102.4/OG0000102.7/OG0000102.8/OG0000109.4/OG0000109.8/OG0000109.1/OG0000109.3/OG0000109.7/OG0000109.6/OG0000109.9/OG0000109.5/OG0000109.2/OG0000283.4/OG0000283.3/OG0000283.1/OG0000283.2/OG0000322.1/OG0000322.2/OG0000322.4/OG0000322.3/OG0000521.2/OG0000521.1/OG0000521.3/OG0000704.2/OG0000704.1/OG0000704.3/OG0000789.1/OG0000789.2/OG0000921.3/OG0000921.1/OG0000921.2/OG0001004.2/OG0001004.1/OG0001084.2/OG0001084.1/OG0001090.1/OG0001090.2/OG0001110.1/OG0001110.2/OG0001125.2/OG0001125.1/OG0001126.1/OG0001126.2/OG0001162.1/OG0001162.2/OG0001191.1/OG0001191.2/OG0001272.2/OG0001272.1/OG0001305.2/OG0001305.1/OG0001328.2/OG0001328.1/OG0001402.1/OG0001402.2/OG0001668.1/OG0001668.2/OG0001752.2/OG0001752.1/OG0001760.2/OG0001760.1/OG0001772.2/OG0001772.1/OG0001796.1/OG0001796.2/OG0001852.2/OG0001852.1/OG0001967.2/OG0001967.1/OG0002016.2/OG0002016.1/OG0002350.1/OG0002350.2/OG0002464.1/OG0002464.2/OG0002467.1/OG0002477.1/OG0002486.1/OG0002486.2/OG0002515.1/OG0002734.1/OG0003042.2/OG0003042.1/OG0003243.1/OG0003302.1/OG0003423.1/OG0003513.1/OG0003522.1/OG0003523.1/OG0003737.1/OG0003801.1/OG0004283.1/OG0004309.1/OG0004355.1/OG0004414.1/OG0004480.1/OG0004890.1/OG0005094.1/OG0005096.1/OG0005116.1/OG0005132.1/OG0005338.1/OG0005466.1/OG0005501.1/OG0005507.1/OG0005540.1/OG0005871.1/OG0005958.1/OG0005992.1/OG0006193.1/OG0006224.1/OG0006276.1/OG0006366.1/OG0006372.1/OG0006431.1/OG0006460.1/OG0006619.1/OG0006643.1/OG0006794.1/OG0006796.1/OG0006889.1/OG0006911.1/OG0006923.1/OG0006946.1/OG0007054.1/OG0007061.1/OG0007085.1/OG0007130.1/OG0007146.1/OG0007283.1/OG0007409.1/OG0007613.1/OG0007659.1/OG0007745.1/OG0007808.1/OG0008143.1/OG0008453.1</t>
  </si>
  <si>
    <t>OG0000705.3/OG0000705.2/OG0000705.1/OG0001576.2/OG0001576.1/OG0003330.1/OG0007366.1/OG0007413.1/OG0007674.1/OG0007724.1/OG0007884.1/OG0009069.1/OG0009746.1</t>
  </si>
  <si>
    <t>Long-term potentiation</t>
  </si>
  <si>
    <t>OG0004790.1/OG0007594.1</t>
  </si>
  <si>
    <t>OG0000102.3/OG0000102.1/OG0000102.2/OG0000102.6/OG0000102.5/OG0000102.4/OG0000102.7/OG0000102.8/OG0000114.2/OG0000114.1/OG0000114.3/OG0000114.5/OG0000114.4/OG0000193.1/OG0000193.2/OG0000193.5/OG0000193.4/OG0000193.3/OG0000272.4/OG0000272.1/OG0000272.2/OG0000272.5/OG0000272.3/OG0000283.4/OG0000283.3/OG0000283.1/OG0000283.2/OG0000322.1/OG0000322.2/OG0000322.4/OG0000322.3/OG0000404.1/OG0000404.2/OG0000404.3/OG0000404.4/OG0000521.2/OG0000521.1/OG0000521.3/OG0000704.2/OG0000704.1/OG0000704.3/OG0000709.3/OG0000709.1/OG0000709.2/OG0000828.1/OG0000828.2/OG0000919.2/OG0000919.1/OG0001007.2/OG0001007.1/OG0001261.1/OG0001261.2/OG0001393.1/OG0001393.2/OG0001771.1/OG0001771.2/OG0001858.1/OG0001867.1/OG0002142.1/OG0002142.2/OG0002923.1/OG0003243.1/OG0004210.1/OG0004283.1/OG0005002.1/OG0005078.1/OG0005549.1/OG0005871.1/OG0005980.1</t>
  </si>
  <si>
    <t>OG0001790.2/OG0001790.1/OG0001966.2/OG0001966.1</t>
  </si>
  <si>
    <t>Synaptic vesicle cycle</t>
  </si>
  <si>
    <t>OG0005560.1/OG0006476.1</t>
  </si>
  <si>
    <t>OG0005500.1/OG0006957.1/OG0007438.1/OG0008022.1</t>
  </si>
  <si>
    <t>OG0000103.5/OG0000103.8/OG0000103.7/OG0000103.2/OG0000103.6/OG0000103.1/OG0000103.9/OG0000103.3/OG0000103.4/OG0000533.2/OG0000533.3/OG0000533.4/OG0000533.1/OG0000614.3/OG0000614.2/OG0000614.1/OG0000771.3/OG0000771.2/OG0000771.1/OG0000969.1/OG0000969.2/OG0001130.1/OG0001130.2/OG0001203.2/OG0001203.1/OG0001274.1/OG0001274.2/OG0001528.2/OG0001528.1/OG0002077.2/OG0002077.1/OG0002380.1/OG0002969.1/OG0003085.1/OG0003309.1/OG0003548.1/OG0003849.1/OG0003984.1/OG0004424.1/OG0004721.1/OG0004732.1/OG0005032.1/OG0005109.1/OG0005343.1/OG0005485.1/OG0006518.1/OG0006891.1</t>
  </si>
  <si>
    <t>Neurotrophin signaling pathway</t>
  </si>
  <si>
    <t>OG0003542.1/OG0003674.1</t>
  </si>
  <si>
    <t>OG0002306.2/OG0002306.1/OG0007594.1</t>
  </si>
  <si>
    <t>OG0000114.2/OG0000114.1/OG0000114.3/OG0000114.5/OG0000114.4/OG0000269.4/OG0000269.2/OG0000269.3/OG0000269.1/OG0000299.2/OG0000299.4/OG0000299.3/OG0000299.1/OG0000321.4/OG0000321.2/OG0000321.1/OG0000321.3/OG0000322.1/OG0000322.2/OG0000322.4/OG0000322.3/OG0000540.3/OG0000540.4/OG0000540.2/OG0000540.1/OG0000653.2/OG0000653.1/OG0000653.3/OG0000704.2/OG0000704.1/OG0000704.3/OG0000709.3/OG0000709.1/OG0000709.2/OG0000712.1/OG0000712.2/OG0000897.2/OG0000897.1/OG0001007.2/OG0001007.1/OG0001261.1/OG0001261.2/OG0001262.2/OG0001262.1/OG0001406.2/OG0001406.1/OG0001469.2/OG0001469.1/OG0001559.2/OG0001559.1/OG0001652.1/OG0001652.2/OG0001832.1/OG0001858.1/OG0001932.1/OG0001932.2/OG0001972.1/OG0001972.2/OG0002103.1/OG0002104.1/OG0002142.1/OG0002142.2/OG0002178.1/OG0002178.2/OG0002342.1/OG0002342.2/OG0002381.2/OG0002381.1/OG0002515.1/OG0003026.1/OG0003090.1/OG0003137.1/OG0003243.1/OG0003423.1/OG0003481.1/OG0003513.1/OG0004008.1/OG0004138.1/OG0004210.1/OG0004265.1/OG0004283.1/OG0004309.1/OG0005078.1/OG0005377.1/OG0005394.1/OG0005424.1/OG0006146.1/OG0006248.1/OG0006305.1/OG0007338.1</t>
  </si>
  <si>
    <t>Retrograde endocannabinoid signaling</t>
  </si>
  <si>
    <t>OG0003167.1/OG0004790.1/OG0007724.1/OG0009069.1</t>
  </si>
  <si>
    <t>OG0000392.2/OG0000392.3/OG0000392.1/OG0001966.2/OG0001966.1/OG0002335.2/OG0002335.1/OG0003331.1/OG0003921.1/OG0006213.1/OG0006966.1/OG0007313.1/OG0007576.1/OG0007795.1/OG0008072.1/OG0008158.1/OG0008384.1/OG0008435.1/OG0008757.1/OG0008801.1</t>
  </si>
  <si>
    <t>OG0000102.3/OG0000102.1/OG0000102.2/OG0000102.6/OG0000102.5/OG0000102.4/OG0000102.7/OG0000102.8/OG0000103.5/OG0000103.8/OG0000103.7/OG0000103.2/OG0000103.6/OG0000103.1/OG0000103.9/OG0000103.3/OG0000103.4/OG0000109.4/OG0000109.8/OG0000109.1/OG0000109.3/OG0000109.7/OG0000109.6/OG0000109.9/OG0000109.5/OG0000109.2/OG0000193.1/OG0000193.2/OG0000193.5/OG0000193.4/OG0000193.3/OG0000208.2/OG0000208.1/OG0000208.4/OG0000208.3/OG0000283.4/OG0000283.3/OG0000283.1/OG0000283.2/OG0000322.1/OG0000322.2/OG0000322.4/OG0000322.3/OG0000351.4/OG0000351.3/OG0000351.1/OG0000351.2/OG0000436.3/OG0000436.1/OG0000436.2/OG0000521.2/OG0000521.1/OG0000521.3/OG0000919.2/OG0000919.1/OG0000923.1/OG0000923.2/OG0000950.2/OG0000950.1/OG0000969.1/OG0000969.2/OG0001191.1/OG0001191.2/OG0001328.2/OG0001328.1/OG0001393.1/OG0001393.2/OG0001507.2/OG0001507.1/OG0001668.1/OG0001668.2/OG0001796.1/OG0001796.2/OG0001867.1/OG0001942.1/OG0001942.2/OG0002600.1/OG0003042.2/OG0003042.1/OG0003090.1/OG0005871.1/OG0005958.1/OG0006224.1/OG0006431.1/OG0006460.1/OG0006619.1/OG0006891.1/OG0006923.1/OG0007054.1/OG0007283.1/OG0007409.1/OG0007613.1/OG0008143.1/OG0008453.1</t>
  </si>
  <si>
    <t>Glutamatergic synapse</t>
  </si>
  <si>
    <t>OG0001345.3/OG0001345.2/OG0001345.1/OG0001790.2/OG0001790.1/OG0001966.2/OG0001966.1/OG0003331.1</t>
  </si>
  <si>
    <t>OG0001958.1/OG0001958.2/OG0002233.2/OG0002233.1/OG0004790.1</t>
  </si>
  <si>
    <t>OG0000102.3/OG0000102.1/OG0000102.2/OG0000102.6/OG0000102.5/OG0000102.4/OG0000102.7/OG0000102.8/OG0000103.5/OG0000103.8/OG0000103.7/OG0000103.2/OG0000103.6/OG0000103.1/OG0000103.9/OG0000103.3/OG0000103.4/OG0000193.1/OG0000193.2/OG0000193.5/OG0000193.4/OG0000193.3/OG0000208.2/OG0000208.1/OG0000208.4/OG0000208.3/OG0000272.4/OG0000272.1/OG0000272.2/OG0000272.5/OG0000272.3/OG0000283.4/OG0000283.3/OG0000283.1/OG0000283.2/OG0000306.4/OG0000306.1/OG0000306.2/OG0000306.3/OG0000322.1/OG0000322.2/OG0000322.4/OG0000322.3/OG0000351.4/OG0000351.3/OG0000351.1/OG0000351.2/OG0000521.2/OG0000521.1/OG0000521.3/OG0000919.2/OG0000919.1/OG0000948.1/OG0000948.2/OG0000969.1/OG0000969.2/OG0001084.2/OG0001084.1/OG0001393.1/OG0001393.2/OG0001527.2/OG0001527.1/OG0001771.1/OG0001771.2/OG0001866.2/OG0001866.1/OG0001867.1/OG0001927.1/OG0001942.1/OG0001942.2/OG0002888.1/OG0002923.1/OG0003268.1/OG0004332.1/OG0005549.1/OG0005871.1/OG0005980.1</t>
  </si>
  <si>
    <t>Cholinergic synapse</t>
  </si>
  <si>
    <t>OG0000007.1/OG0000007.3/OG0000007.2/OG0000007.9/OG0000007.4/OG0000007.14/OG0000007.11/OG0000007.6/OG0000007.5/OG0000007.10/OG0000007.22/OG0000007.7/OG0000007.12/OG0000007.8/OG0000007.18/OG0000007.16/OG0000007.25/OG0000007.23/OG0000007.13/OG0000007.24/OG0000007.17/OG0000007.19/OG0000007.15/OG0000007.21/OG0000007.20/OG0000053.9/OG0000053.10/OG0000053.2/OG0000053.7/OG0000053.12/OG0000053.4/OG0000053.1/OG0000053.6/OG0000053.11/OG0000053.8/OG0000053.5/OG0000053.3/OG0000102.3/OG0000102.1/OG0000102.2/OG0000102.6/OG0000102.5/OG0000102.4/OG0000102.7/OG0000102.8/OG0000207.1/OG0000207.2/OG0000208.2/OG0000208.1/OG0000208.4/OG0000208.3/OG0000283.4/OG0000283.3/OG0000283.1/OG0000283.2/OG0000322.1/OG0000322.2/OG0000322.4/OG0000322.3/OG0000351.4/OG0000351.3/OG0000351.1/OG0000351.2/OG0000491.1/OG0000491.2/OG0000491.3/OG0000508.3/OG0000508.1/OG0000508.2/OG0000521.2/OG0000521.1/OG0000521.3/OG0000533.2/OG0000533.3/OG0000533.4/OG0000533.1/OG0000650.1/OG0000650.2/OG0000650.3/OG0000919.2/OG0000919.1/OG0001004.2/OG0001004.1/OG0001007.2/OG0001007.1/OG0001261.1/OG0001261.2/OG0001262.2/OG0001262.1/OG0001393.1/OG0001393.2/OG0001652.1/OG0001652.2/OG0001858.1/OG0001867.1/OG0001942.1/OG0001942.2/OG0002383.1/OG0003137.1/OG0003243.1/OG0003451.1/OG0004146.1/OG0005078.1/OG0005871.1/OG0006236.1</t>
  </si>
  <si>
    <t>OG0001966.2/OG0001966.1/OG0003331.1</t>
  </si>
  <si>
    <t>Serotonergic synapse</t>
  </si>
  <si>
    <t>OG0000390.1/OG0000390.3/OG0000390.5/OG0000390.6/OG0000390.4/OG0000390.2/OG0004790.1/OG0008516.1/OG0009161.2/OG0009161.3/OG0009161.1</t>
  </si>
  <si>
    <t>OG0000030.8/OG0000030.7/OG0000030.12/OG0000030.6/OG0000030.1/OG0000030.4/OG0000030.9/OG0000030.10/OG0000030.14/OG0000030.2/OG0000030.3/OG0000030.13/OG0000030.5/OG0000030.11/OG0000035.4/OG0000035.6/OG0000035.3/OG0000035.13/OG0000035.14/OG0000035.11/OG0000035.2/OG0000035.17/OG0000035.12/OG0000035.1/OG0000035.9/OG0000035.16/OG0000035.5/OG0000035.15/OG0000035.10/OG0000035.7/OG0000035.8/OG0000089.4/OG0000089.8/OG0000089.5/OG0000089.2/OG0000089.6/OG0000089.3/OG0000089.7/OG0000089.1/OG0000102.3/OG0000102.1/OG0000102.2/OG0000102.6/OG0000102.5/OG0000102.4/OG0000102.7/OG0000102.8/OG0000143.2/OG0000143.3/OG0000143.1/OG0000143.4/OG0000208.2/OG0000208.1/OG0000208.4/OG0000208.3/OG0000274.1/OG0000274.4/OG0000274.5/OG0000274.2/OG0000274.3/OG0000283.4/OG0000283.3/OG0000283.1/OG0000283.2/OG0000322.1/OG0000322.2/OG0000322.4/OG0000322.3/OG0000351.4/OG0000351.3/OG0000351.1/OG0000351.2/OG0000361.2/OG0000361.3/OG0000361.4/OG0000361.1/OG0000436.3/OG0000436.1/OG0000436.2/OG0000521.2/OG0000521.1/OG0000521.3/OG0000533.2/OG0000533.3/OG0000533.4/OG0000533.1/OG0000555.1/OG0000555.2/OG0000555.3/OG0000919.2/OG0000919.1/OG0000923.1/OG0000923.2/OG0001084.2/OG0001084.1/OG0001393.1/OG0001393.2/OG0001507.2/OG0001507.1/OG0001867.1/OG0001942.1/OG0001942.2/OG0002142.1/OG0002142.2/OG0002362.1/OG0003243.1/OG0005078.1/OG0005943.1</t>
  </si>
  <si>
    <t>GABAergic synapse</t>
  </si>
  <si>
    <t>OG0000030.8/OG0000030.7/OG0000030.12/OG0000030.6/OG0000030.1/OG0000030.4/OG0000030.9/OG0000030.10/OG0000030.14/OG0000030.2/OG0000030.3/OG0000030.13/OG0000030.5/OG0000030.11/OG0000102.3/OG0000102.1/OG0000102.2/OG0000102.6/OG0000102.5/OG0000102.4/OG0000102.7/OG0000102.8/OG0000208.2/OG0000208.1/OG0000208.4/OG0000208.3/OG0000224.5/OG0000224.3/OG0000224.4/OG0000224.2/OG0000224.1/OG0000224.6/OG0000283.4/OG0000283.3/OG0000283.1/OG0000283.2/OG0000351.4/OG0000351.3/OG0000351.1/OG0000351.2/OG0000436.3/OG0000436.1/OG0000436.2/OG0000449.3/OG0000449.1/OG0000449.2/OG0000521.2/OG0000521.1/OG0000521.3/OG0000885.3/OG0000885.2/OG0000885.1/OG0000923.1/OG0000923.2/OG0000948.1/OG0000948.2/OG0001023.2/OG0001023.1/OG0001117.2/OG0001117.3/OG0001117.1/OG0001552.2/OG0001552.1/OG0001793.2/OG0001793.1/OG0001867.1/OG0001927.1/OG0001942.1/OG0001942.2/OG0003040.1/OG0005871.1/OG0006891.1</t>
  </si>
  <si>
    <t>OG0002078.2/OG0002078.1/OG0003331.1</t>
  </si>
  <si>
    <t>Dopaminergic synapse</t>
  </si>
  <si>
    <t>OG0000390.1/OG0000390.3/OG0000390.5/OG0000390.6/OG0000390.4/OG0000390.2/OG0004790.1/OG0007594.1/OG0009161.2/OG0009161.3/OG0009161.1</t>
  </si>
  <si>
    <t>OG0001362.2/OG0001362.1/OG0001790.2/OG0001790.1/OG0001966.2/OG0001966.1/OG0003331.1</t>
  </si>
  <si>
    <t>OG0000030.8/OG0000030.7/OG0000030.12/OG0000030.6/OG0000030.1/OG0000030.4/OG0000030.9/OG0000030.10/OG0000030.14/OG0000030.2/OG0000030.3/OG0000030.13/OG0000030.5/OG0000030.11/OG0000035.4/OG0000035.6/OG0000035.3/OG0000035.13/OG0000035.14/OG0000035.11/OG0000035.2/OG0000035.17/OG0000035.12/OG0000035.1/OG0000035.9/OG0000035.16/OG0000035.5/OG0000035.15/OG0000035.10/OG0000035.7/OG0000035.8/OG0000102.3/OG0000102.1/OG0000102.2/OG0000102.6/OG0000102.5/OG0000102.4/OG0000102.7/OG0000102.8/OG0000114.2/OG0000114.1/OG0000114.3/OG0000114.5/OG0000114.4/OG0000143.2/OG0000143.3/OG0000143.1/OG0000143.4/OG0000208.2/OG0000208.1/OG0000208.4/OG0000208.3/OG0000272.4/OG0000272.1/OG0000272.2/OG0000272.5/OG0000272.3/OG0000274.1/OG0000274.4/OG0000274.5/OG0000274.2/OG0000274.3/OG0000283.4/OG0000283.3/OG0000283.1/OG0000283.2/OG0000322.1/OG0000322.2/OG0000322.4/OG0000322.3/OG0000351.4/OG0000351.3/OG0000351.1/OG0000351.2/OG0000361.2/OG0000361.3/OG0000361.4/OG0000361.1/OG0000404.1/OG0000404.2/OG0000404.3/OG0000404.4/OG0000521.2/OG0000521.1/OG0000521.3/OG0000526.3/OG0000526.2/OG0000526.1/OG0000533.2/OG0000533.3/OG0000533.4/OG0000533.1/OG0000555.1/OG0000555.2/OG0000555.3/OG0000709.3/OG0000709.1/OG0000709.2/OG0000919.2/OG0000919.1/OG0001004.2/OG0001004.1/OG0001084.2/OG0001084.1/OG0001169.2/OG0001169.1/OG0001393.1/OG0001393.2/OG0001858.1/OG0001867.1/OG0001942.1/OG0001942.2/OG0002381.2/OG0002381.1/OG0003090.1/OG0003137.1/OG0003585.1/OG0003691.1/OG0003774.1/OG0003789.1/OG0003953.1/OG0003993.1/OG0005002.1/OG0005096.1/OG0005549.1</t>
  </si>
  <si>
    <t>Long-term depression</t>
  </si>
  <si>
    <t>OG0001966.2/OG0001966.1/OG0003948.1/OG0004607.1</t>
  </si>
  <si>
    <t>OG0000193.1/OG0000193.2/OG0000193.5/OG0000193.4/OG0000193.3/OG0000322.1/OG0000322.2/OG0000322.4/OG0000322.3/OG0000351.4/OG0000351.3/OG0000351.1/OG0000351.2/OG0000526.3/OG0000526.2/OG0000526.1/OG0000538.3/OG0000538.2/OG0000538.4/OG0000538.1/OG0000655.1/OG0000655.2/OG0000786.2/OG0000786.1/OG0000789.1/OG0000789.2/OG0000919.2/OG0000919.1/OG0000947.1/OG0000947.2/OG0001084.2/OG0001084.1/OG0001393.1/OG0001393.2/OG0001454.1/OG0001454.2/OG0001867.1/OG0002142.1/OG0002142.2/OG0002870.1/OG0003243.1/OG0003691.1/OG0005078.1</t>
  </si>
  <si>
    <t>Olfactory transduction</t>
  </si>
  <si>
    <t>OG0000102.3/OG0000102.1/OG0000102.2/OG0000102.6/OG0000102.5/OG0000102.4/OG0000102.7/OG0000102.8/OG0000114.2/OG0000114.1/OG0000114.3/OG0000114.5/OG0000114.4/OG0000175.3/OG0000175.1/OG0000175.2/OG0000175.6/OG0000175.5/OG0000175.4/OG0000257.3/OG0000257.1/OG0000257.2/OG0000283.4/OG0000283.3/OG0000283.1/OG0000283.2/OG0000521.2/OG0000521.1/OG0000521.3/OG0000537.3/OG0000537.1/OG0000537.2/OG0000709.3/OG0000709.1/OG0000709.2/OG0000789.1/OG0000789.2/OG0000937.2/OG0000937.1/OG0001052.2/OG0001052.1/OG0001858.1/OG0001942.1/OG0001942.2/OG0002069.1/OG0002783.1/OG0002783.2/OG0002963.1/OG0004332.1/OG0004382.1</t>
  </si>
  <si>
    <t>Taste transduction</t>
  </si>
  <si>
    <t>OG0008516.1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</si>
  <si>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0000142.2/OG0000142.1/OG0000142.3/OG0000143.2/OG0000143.3/OG0000143.1/OG0000143.4/OG0000184.3/OG0000184.1/OG0000184.4/OG0000184.2/OG0000193.1/OG0000193.2/OG0000193.5/OG0000193.4/OG0000193.3/OG0000224.5/OG0000224.3/OG0000224.4/OG0000224.2/OG0000224.1/OG0000224.6/OG0000283.4/OG0000283.3/OG0000283.1/OG0000283.2/OG0000340.4/OG0000340.1/OG0000340.3/OG0000340.2/OG0000436.3/OG0000436.1/OG0000436.2/OG0000521.2/OG0000521.1/OG0000521.3/OG0001005.2/OG0001005.1/OG0002383.1/OG0002963.1</t>
  </si>
  <si>
    <t>Phototransduction</t>
  </si>
  <si>
    <t>OG0000015.9/OG0000015.11/OG0000015.13/OG0000015.6/OG0000015.3/OG0000015.7/OG0000015.4/OG0000015.5/OG0000015.8/OG0000015.14/OG0000015.1/OG0000015.2/OG0000015.12/OG0000015.10/OG0000114.2/OG0000114.1/OG0000114.3/OG0000114.5/OG0000114.4/OG0000175.3/OG0000175.1/OG0000175.2/OG0000175.6/OG0000175.5/OG0000175.4/OG0000709.3/OG0000709.1/OG0000709.2/OG0001942.1/OG0001942.2</t>
  </si>
  <si>
    <t>Phototransduction - fly</t>
  </si>
  <si>
    <t>OG0000074.1/OG0000074.8/OG0000074.3/OG0000074.2/OG0000074.6/OG0000074.5/OG0000074.7/OG0000074.4/OG0000114.2/OG0000114.1/OG0000114.3/OG0000114.5/OG0000114.4/OG0000171.3/OG0000171.1/OG0000171.2/OG0000171.5/OG0000171.4/OG0000196.3/OG0000196.5/OG0000196.4/OG0000196.1/OG0000196.2/OG0000709.3/OG0000709.1/OG0000709.2/OG0000815.1/OG0000815.2/OG0000917.2/OG0000917.1/OG0000919.2/OG0000919.1/OG0000950.2/OG0000950.1/OG0001052.2/OG0001052.1/OG0001393.1/OG0001393.2/OG0001858.1/OG0001867.1/OG0001942.1/OG0001942.2/OG0003444.1/OG0004332.1</t>
  </si>
  <si>
    <t>Inflammatory mediator regulation of TRP channels</t>
  </si>
  <si>
    <t>OG0000102.3/OG0000102.1/OG0000102.2/OG0000102.6/OG0000102.5/OG0000102.4/OG0000102.7/OG0000102.8/OG0000114.2/OG0000114.1/OG0000114.3/OG0000114.5/OG0000114.4/OG0000283.4/OG0000283.3/OG0000283.1/OG0000283.2/OG0000322.1/OG0000322.2/OG0000322.4/OG0000322.3/OG0000372.5/OG0000372.3/OG0000372.4/OG0000372.1/OG0000372.2/OG0000404.1/OG0000404.2/OG0000404.3/OG0000404.4/OG0000449.3/OG0000449.1/OG0000449.2/OG0000521.2/OG0000521.1/OG0000521.3/OG0000653.2/OG0000653.1/OG0000653.3/OG0000709.3/OG0000709.1/OG0000709.2/OG0000742.1/OG0000786.2/OG0000786.1/OG0000919.2/OG0000919.1/OG0001084.2/OG0001084.1/OG0001090.1/OG0001090.2/OG0001262.2/OG0001262.1/OG0001393.1/OG0001393.2/OG0001652.1/OG0001652.2/OG0001858.1/OG0001867.1/OG0002103.1/OG0003090.1/OG0003099.1/OG0005002.1/OG0005871.1</t>
  </si>
  <si>
    <t>OG0001966.2/OG0001966.1/OG0006762.1</t>
  </si>
  <si>
    <t>Regulation of actin cytoskeleton</t>
  </si>
  <si>
    <t>OG0001398.1/OG0002080.1</t>
  </si>
  <si>
    <t>OG0000074.1/OG0000074.8/OG0000074.3/OG0000074.2/OG0000074.6/OG0000074.5/OG0000074.7/OG0000074.4/OG0000126.3/OG0000126.2/OG0000126.8/OG0000126.6/OG0000126.5/OG0000126.1/OG0000126.4/OG0000126.7/OG0000273.1/OG0000273.5/OG0000273.4/OG0000273.2/OG0000273.3/OG0000299.2/OG0000299.4/OG0000299.3/OG0000299.1/OG0000322.1/OG0000322.2/OG0000322.4/OG0000322.3/OG0000391.4/OG0000391.3/OG0000391.1/OG0000391.2/OG0000404.1/OG0000404.2/OG0000404.3/OG0000404.4/OG0000416.1/OG0000416.4/OG0000416.2/OG0000416.3/OG0000449.3/OG0000449.1/OG0000449.2/OG0000520.2/OG0000520.3/OG0000520.1/OG0000525.3/OG0000525.1/OG0000525.2/OG0000634.3/OG0000634.1/OG0000634.2/OG0000667.1/OG0000667.3/OG0000667.2/OG0000786.2/OG0000786.1/OG0000811.2/OG0000811.3/OG0000811.1/OG0000840.1/OG0000840.2/OG0000856.1/OG0000856.2/OG0000921.3/OG0000921.1/OG0000921.2/OG0001001.1/OG0001001.2/OG0001026.1/OG0001026.2/OG0001148.2/OG0001148.1/OG0001157.2/OG0001157.1/OG0001226.1/OG0001226.2/OG0001262.2/OG0001262.1/OG0001275.2/OG0001275.1/OG0001466.2/OG0001466.1/OG0001559.2/OG0001559.1/OG0001637.2/OG0001637.1/OG0001652.1/OG0001652.2/OG0001707.1/OG0001782.1/OG0001782.2/OG0001832.1/OG0002009.1/OG0002009.2/OG0002142.1/OG0002142.2/OG0002178.1/OG0002178.2/OG0002340.1/OG0002340.2/OG0002351.1/OG0002376.1/OG0002383.1/OG0002486.1/OG0002486.2/OG0002491.1/OG0002585.1/OG0002630.1/OG0002630.2/OG0002649.1/OG0002787.1/OG0002870.1/OG0002876.1/OG0002959.1/OG0003026.1/OG0003113.1/OG0003241.1/OG0003243.1/OG0003323.1/OG0003804.1/OG0004309.1/OG0004470.1/OG0004794.1/OG0004818.1/OG0005002.1/OG0005043.1/OG0005078.1/OG0005565.1/OG0006484.1/OG0006641.1/OG0007701.1</t>
  </si>
  <si>
    <t>OG0002169.2/OG0002169.1/OG0002444.1/OG0005295.1/OG0005534.1/OG0005846.1/OG0006512.1/OG0006939.1/OG0007396.1/OG0008034.1/OG0009049.1</t>
  </si>
  <si>
    <t>Insulin signaling pathway</t>
  </si>
  <si>
    <t>OG0000044.13/OG0000044.11/OG0000044.6/OG0000044.14/OG0000044.8/OG0000044.12/OG0000044.10/OG0000044.7/OG0000044.4/OG0000044.5/OG0000044.9/OG0000044.1/OG0000044.3/OG0000044.2/OG0000114.2/OG0000114.1/OG0000114.3/OG0000114.5/OG0000114.4/OG0000213.4/OG0000213.3/OG0000213.1/OG0000213.2/OG0000213.6/OG0000213.5/OG0000283.4/OG0000283.3/OG0000283.1/OG0000283.2/OG0000322.1/OG0000322.2/OG0000322.4/OG0000322.3/OG0000404.1/OG0000404.2/OG0000404.3/OG0000404.4/OG0000430.3/OG0000430.2/OG0000430.1/OG0000521.2/OG0000521.1/OG0000521.3/OG0000543.3/OG0000543.2/OG0000543.4/OG0000543.1/OG0000666.3/OG0000666.2/OG0000666.1/OG0000709.3/OG0000709.1/OG0000709.2/OG0000786.2/OG0000786.1/OG0000789.1/OG0000789.2/OG0000857.3/OG0000857.2/OG0000857.1/OG0000892.1/OG0000892.2/OG0000947.1/OG0000947.2/OG0001125.2/OG0001125.1/OG0001262.2/OG0001262.1/OG0001305.2/OG0001305.1/OG0001402.1/OG0001402.2/OG0001652.1/OG0001652.2/OG0001715.2/OG0001715.1/OG0001772.2/OG0001772.1/OG0001933.1/OG0001967.2/OG0001967.1/OG0001979.1/OG0002142.1/OG0002142.2/OG0002178.1/OG0002178.2/OG0002342.1/OG0002342.2/OG0002381.2/OG0002381.1/OG0002396.1/OG0002515.1/OG0002584.1/OG0002584.2/OG0002791.2/OG0002791.1/OG0003026.1/OG0003090.1/OG0003095.1/OG0003137.1/OG0003209.1/OG0003243.1/OG0003345.1/OG0003479.1/OG0003539.1/OG0003580.1/OG0003991.1/OG0004008.1/OG0004135.1/OG0004138.1/OG0004309.1/OG0004338.1/OG0004890.1/OG0005002.1/OG0005040.1/OG0005078.1/OG0005116.1/OG0005394.1/OG0005584.1/OG0006962.1/OG0007085.1/OG0007130.1</t>
  </si>
  <si>
    <t>OG0000705.3/OG0000705.2/OG0000705.1/OG0002306.2/OG0002306.1/OG0002724.1/OG0002897.1/OG0002897.2/OG0003474.1/OG0005129.1/OG0007170.1/OG0007366.1/OG0007609.1/OG0007674.1/OG0008623.1</t>
  </si>
  <si>
    <t>OG0001636.1/OG0001636.2/OG0003339.1/OG0003508.1/OG0006855.1</t>
  </si>
  <si>
    <t>Insulin secretion</t>
  </si>
  <si>
    <t>OG0000102.3/OG0000102.1/OG0000102.2/OG0000102.6/OG0000102.5/OG0000102.4/OG0000102.7/OG0000102.8/OG0000208.2/OG0000208.1/OG0000208.4/OG0000208.3/OG0000283.4/OG0000283.3/OG0000283.1/OG0000283.2/OG0000353.1/OG0000353.4/OG0000353.3/OG0000353.2/OG0000367.2/OG0000367.1/OG0000367.3/OG0000367.4/OG0000521.2/OG0000521.1/OG0000521.3/OG0000614.3/OG0000614.2/OG0000614.1/OG0000771.3/OG0000771.2/OG0000771.1/OG0000786.2/OG0000786.1/OG0000813.2/OG0000813.1/OG0000830.2/OG0000830.1/OG0000919.2/OG0000919.1/OG0000964.2/OG0000964.1/OG0001004.2/OG0001004.1/OG0001071.2/OG0001071.3/OG0001071.1/OG0001084.2/OG0001084.1/OG0001163.2/OG0001163.1/OG0001171.2/OG0001171.1/OG0001528.2/OG0001528.1/OG0001787.1/OG0001787.2/OG0001858.1/OG0001867.1/OG0001916.1/OG0002383.1/OG0005096.1/OG0005871.1</t>
  </si>
  <si>
    <t>OG0001984.1/OG0004790.1/OG0007594.1</t>
  </si>
  <si>
    <t>GnRH signaling pathway</t>
  </si>
  <si>
    <t>OG0000102.3/OG0000102.1/OG0000102.2/OG0000102.6/OG0000102.5/OG0000102.4/OG0000102.7/OG0000102.8/OG0000114.2/OG0000114.1/OG0000114.3/OG0000114.5/OG0000114.4/OG0000181.3/OG0000181.5/OG0000181.1/OG0000181.2/OG0000181.4/OG0000208.2/OG0000208.1/OG0000208.4/OG0000208.3/OG0000219.5/OG0000219.1/OG0000219.4/OG0000219.3/OG0000219.2/OG0000283.4/OG0000283.3/OG0000283.1/OG0000283.2/OG0000299.2/OG0000299.4/OG0000299.3/OG0000299.1/OG0000322.1/OG0000322.2/OG0000322.4/OG0000322.3/OG0000374.1/OG0000374.2/OG0000374.4/OG0000374.3/OG0000449.3/OG0000449.1/OG0000449.2/OG0000521.2/OG0000521.1/OG0000521.3/OG0000525.3/OG0000525.1/OG0000525.2/OG0000653.2/OG0000653.1/OG0000653.3/OG0000709.3/OG0000709.1/OG0000709.2/OG0000919.2/OG0000919.1/OG0001084.2/OG0001084.1/OG0001090.1/OG0001090.2/OG0001393.1/OG0001393.2/OG0001527.2/OG0001527.1/OG0001858.1/OG0001867.1/OG0001972.1/OG0001972.2/OG0002515.1/OG0003090.1/OG0003243.1/OG0004265.1/OG0004309.1/OG0005078.1/OG0005871.1/OG0006248.1</t>
  </si>
  <si>
    <t>Ovarian steroidogenesis</t>
  </si>
  <si>
    <t>OG0000102.3/OG0000102.1/OG0000102.2/OG0000102.6/OG0000102.5/OG0000102.4/OG0000102.7/OG0000102.8/OG0000180.6/OG0000180.4/OG0000180.3/OG0000180.2/OG0000180.5/OG0000180.1/OG0000283.4/OG0000283.3/OG0000283.1/OG0000283.2/OG0000521.2/OG0000521.1/OG0000521.3/OG0000786.2/OG0000786.1/OG0000947.1/OG0000947.2/OG0001084.2/OG0001084.1/OG0001507.2/OG0001507.1/OG0005871.1</t>
  </si>
  <si>
    <t>Progesterone-mediated oocyte maturation</t>
  </si>
  <si>
    <t>OG0002227.2/OG0002227.1/OG0003716.1/OG0006639.1/OG0008413.1/OG0009680.1/OG0010301.1</t>
  </si>
  <si>
    <t>OG0000102.3/OG0000102.1/OG0000102.2/OG0000102.6/OG0000102.5/OG0000102.4/OG0000102.7/OG0000102.8/OG0000283.4/OG0000283.3/OG0000283.1/OG0000283.2/OG0000322.1/OG0000322.2/OG0000322.4/OG0000322.3/OG0000343.4/OG0000343.1/OG0000343.2/OG0000343.3/OG0000351.4/OG0000351.3/OG0000351.1/OG0000351.2/OG0000358.2/OG0000358.1/OG0000358.3/OG0000358.4/OG0000419.4/OG0000419.3/OG0000419.2/OG0000419.1/OG0000521.2/OG0000521.1/OG0000521.3/OG0000704.2/OG0000704.1/OG0000704.3/OG0000786.2/OG0000786.1/OG0000915.1/OG0000915.2/OG0000947.1/OG0000947.2/OG0001262.2/OG0001262.1/OG0001652.1/OG0001652.2/OG0001706.1/OG0001706.2/OG0001945.1/OG0001945.2/OG0001973.1/OG0002142.1/OG0002142.2/OG0002144.1/OG0002144.2/OG0002943.2/OG0002943.1/OG0003090.1/OG0003137.1/OG0003243.1/OG0003693.1/OG0004283.1/OG0004370.1/OG0004416.1/OG0004771.1/OG0005078.1/OG0005460.1/OG0005508.1/OG0005764.1/OG0005871.1/OG0005978.1/OG0006229.1/OG0006286.1/OG0008131.1</t>
  </si>
  <si>
    <t>OG0003671.1/OG0006435.1/OG0006435.2</t>
  </si>
  <si>
    <t>Estrogen signaling pathway</t>
  </si>
  <si>
    <t>OG0000102.3/OG0000102.1/OG0000102.2/OG0000102.6/OG0000102.5/OG0000102.4/OG0000102.7/OG0000102.8/OG0000114.2/OG0000114.1/OG0000114.3/OG0000114.5/OG0000114.4/OG0000121.5/OG0000121.1/OG0000121.2/OG0000121.3/OG0000121.4/OG0000121.6/OG0000121.8/OG0000121.7/OG0000193.1/OG0000193.2/OG0000193.5/OG0000193.4/OG0000193.3/OG0000224.5/OG0000224.3/OG0000224.4/OG0000224.2/OG0000224.1/OG0000224.6/OG0000283.4/OG0000283.3/OG0000283.1/OG0000283.2/OG0000322.1/OG0000322.2/OG0000322.4/OG0000322.3/OG0000351.4/OG0000351.3/OG0000351.1/OG0000351.2/OG0000449.3/OG0000449.1/OG0000449.2/OG0000521.2/OG0000521.1/OG0000521.3/OG0000525.3/OG0000525.1/OG0000525.2/OG0000653.2/OG0000653.1/OG0000653.3/OG0000709.3/OG0000709.1/OG0000709.2/OG0000919.2/OG0000919.1/OG0001004.2/OG0001004.1/OG0001084.2/OG0001084.1/OG0001262.2/OG0001262.1/OG0001306.2/OG0001306.1/OG0001393.1/OG0001393.2/OG0001652.1/OG0001652.2/OG0001972.1/OG0001972.2/OG0002178.1/OG0002178.2/OG0002267.1/OG0002515.1/OG0003137.1/OG0003243.1/OG0004309.1/OG0005002.1/OG0005010.1/OG0005078.1/OG0005096.1/OG0005871.1</t>
  </si>
  <si>
    <t>OG0003671.1/OG0004790.1/OG0007594.1</t>
  </si>
  <si>
    <t>Melanogenesis</t>
  </si>
  <si>
    <t>OG0002658.1/OG0002830.1/OG0004790.1</t>
  </si>
  <si>
    <t>OG0001966.2/OG0001966.1/OG0002019.1</t>
  </si>
  <si>
    <t>OG0000050.7/OG0000050.8/OG0000050.1/OG0000050.6/OG0000050.10/OG0000050.5/OG0000050.11/OG0000050.9/OG0000050.3/OG0000050.2/OG0000050.4/OG0000102.3/OG0000102.1/OG0000102.2/OG0000102.6/OG0000102.5/OG0000102.4/OG0000102.7/OG0000102.8/OG0000114.2/OG0000114.1/OG0000114.3/OG0000114.5/OG0000114.4/OG0000283.4/OG0000283.3/OG0000283.1/OG0000283.2/OG0000322.1/OG0000322.2/OG0000322.4/OG0000322.3/OG0000351.4/OG0000351.3/OG0000351.1/OG0000351.2/OG0000521.2/OG0000521.1/OG0000521.3/OG0000635.1/OG0000635.2/OG0000709.3/OG0000709.1/OG0000709.2/OG0000828.1/OG0000828.2/OG0000919.2/OG0000919.1/OG0001004.2/OG0001004.1/OG0001084.2/OG0001084.1/OG0001315.2/OG0001315.1/OG0001858.1/OG0001867.1/OG0002381.2/OG0002381.1/OG0002885.1/OG0003243.1/OG0003529.1/OG0005078.1/OG0005871.1</t>
  </si>
  <si>
    <t>Prolactin signaling pathway</t>
  </si>
  <si>
    <t>OG0000322.1/OG0000322.2/OG0000322.4/OG0000322.3/OG0000449.3/OG0000449.1/OG0000449.2/OG0000540.3/OG0000540.4/OG0000540.2/OG0000540.1/OG0000555.1/OG0000555.2/OG0000555.3/OG0000746.1/OG0000746.2/OG0000786.2/OG0000786.1/OG0000897.2/OG0000897.1/OG0001218.2/OG0001218.1/OG0001262.2/OG0001262.1/OG0001631.2/OG0001631.1/OG0001652.1/OG0001652.2/OG0001932.1/OG0001932.2/OG0001933.1/OG0002178.1/OG0002178.2/OG0002381.2/OG0002381.1/OG0002515.1/OG0003090.1/OG0003137.1/OG0003243.1/OG0004146.1/OG0004309.1/OG0005078.1/OG0006819.1</t>
  </si>
  <si>
    <t>Thyroid hormone synthesis</t>
  </si>
  <si>
    <t>OG0000275.3/OG0000275.2/OG0000275.4/OG0000275.1/OG0004790.1/OG0007594.1</t>
  </si>
  <si>
    <t>OG0000102.3/OG0000102.1/OG0000102.2/OG0000102.6/OG0000102.5/OG0000102.4/OG0000102.7/OG0000102.8/OG0000121.5/OG0000121.1/OG0000121.2/OG0000121.3/OG0000121.4/OG0000121.6/OG0000121.8/OG0000121.7/OG0000283.4/OG0000283.3/OG0000283.1/OG0000283.2/OG0000367.2/OG0000367.1/OG0000367.3/OG0000367.4/OG0000519.3/OG0000519.1/OG0000519.2/OG0000521.2/OG0000521.1/OG0000521.3/OG0000830.2/OG0000830.1/OG0000919.2/OG0000919.1/OG0001004.2/OG0001004.1/OG0001084.2/OG0001084.1/OG0001156.2/OG0001156.1/OG0001227.2/OG0001227.1/OG0001393.1/OG0001393.2/OG0001867.1/OG0001965.1/OG0002890.1/OG0002890.2/OG0003704.1/OG0003704.2/OG0005010.1/OG0005096.1/OG0005871.1</t>
  </si>
  <si>
    <t>OG0000929.2/OG0000929.1/OG0001966.2/OG0001966.1/OG0004713.1/OG0010339.1</t>
  </si>
  <si>
    <t>Thyroid hormone signaling pathway</t>
  </si>
  <si>
    <t>OG0000045.12/OG0000045.7/OG0000045.11/OG0000045.2/OG0000045.4/OG0000045.13/OG0000045.10/OG0000045.9/OG0000045.8/OG0000045.6/OG0000045.3/OG0000045.5/OG0000045.1/OG0000050.7/OG0000050.8/OG0000050.1/OG0000050.6/OG0000050.10/OG0000050.5/OG0000050.11/OG0000050.9/OG0000050.3/OG0000050.2/OG0000050.4/OG0000074.1/OG0000074.8/OG0000074.3/OG0000074.2/OG0000074.6/OG0000074.5/OG0000074.7/OG0000074.4/OG0000267.4/OG0000267.1/OG0000267.2/OG0000267.5/OG0000267.3/OG0000283.4/OG0000283.3/OG0000283.1/OG0000283.2/OG0000322.1/OG0000322.2/OG0000322.4/OG0000322.3/OG0000353.1/OG0000353.4/OG0000353.3/OG0000353.2/OG0000356.4/OG0000356.1/OG0000356.2/OG0000356.3/OG0000367.2/OG0000367.1/OG0000367.3/OG0000367.4/OG0000449.3/OG0000449.1/OG0000449.2/OG0000521.2/OG0000521.1/OG0000521.3/OG0000671.3/OG0000671.1/OG0000671.2/OG0000828.1/OG0000828.2/OG0000830.2/OG0000830.1/OG0000885.3/OG0000885.2/OG0000885.1/OG0000919.2/OG0000919.1/OG0000935.2/OG0000935.1/OG0001006.1/OG0001006.2/OG0001262.2/OG0001262.1/OG0001278.2/OG0001278.1/OG0001406.2/OG0001406.1/OG0001652.1/OG0001652.2/OG0001714.2/OG0001714.1/OG0001719.1/OG0001768.1/OG0001772.2/OG0001772.1/OG0001863.2/OG0001863.1/OG0001865.2/OG0001865.1/OG0001867.1/OG0002056.1/OG0002075.2/OG0002075.1/OG0002103.1/OG0002267.1/OG0002381.2/OG0002381.1/OG0002670.1/OG0003137.1/OG0003243.1/OG0003423.1/OG0003529.1/OG0003675.1/OG0003835.1/OG0003919.1/OG0004204.1/OG0004400.1/OG0004711.1/OG0005078.1/OG0005120.1/OG0005394.1/OG0005542.1/OG0005871.1/OG0007130.1/OG0007195.1/OG0007280.1/OG0008071.1/OG0008446.1</t>
  </si>
  <si>
    <t>OG0004126.1/OG0007366.1</t>
  </si>
  <si>
    <t>OG0003735.1/OG0006855.1/OG0008394.1</t>
  </si>
  <si>
    <t>Adipocytokine signaling pathway</t>
  </si>
  <si>
    <t>OG0001474.2/OG0001474.1/OG0001636.1/OG0001636.2</t>
  </si>
  <si>
    <t>OG0000353.1/OG0000353.4/OG0000353.3/OG0000353.2/OG0000540.3/OG0000540.4/OG0000540.2/OG0000540.1/OG0000897.2/OG0000897.1/OG0000935.2/OG0000935.1/OG0001125.2/OG0001125.1/OG0001126.1/OG0001126.2/OG0001162.1/OG0001162.2/OG0001278.2/OG0001278.1/OG0001305.2/OG0001305.1/OG0001402.1/OG0001402.2/OG0001772.2/OG0001772.1/OG0001834.1/OG0001967.2/OG0001967.1/OG0001979.1/OG0002144.1/OG0002144.2/OG0002670.1/OG0003090.1/OG0003137.1/OG0003481.1/OG0004138.1/OG0004146.1/OG0004930.1/OG0005424.1</t>
  </si>
  <si>
    <t>OG0000279.4/OG0000279.1/OG0000279.6/OG0000279.2/OG0000279.9/OG0000279.3/OG0000279.8/OG0000279.5/OG0000279.7/OG0000705.3/OG0000705.2/OG0000705.1/OG0002306.2/OG0002306.1/OG0007366.1</t>
  </si>
  <si>
    <t>Oxytocin signaling pathway</t>
  </si>
  <si>
    <t>OG0000015.9/OG0000015.11/OG0000015.13/OG0000015.6/OG0000015.3/OG0000015.7/OG0000015.4/OG0000015.5/OG0000015.8/OG0000015.14/OG0000015.1/OG0000015.2/OG0000015.12/OG0000015.10/OG0000074.1/OG0000074.8/OG0000074.3/OG0000074.2/OG0000074.6/OG0000074.5/OG0000074.7/OG0000074.4/OG0000102.3/OG0000102.1/OG0000102.2/OG0000102.6/OG0000102.5/OG0000102.4/OG0000102.7/OG0000102.8/OG0000114.2/OG0000114.1/OG0000114.3/OG0000114.5/OG0000114.4/OG0000208.2/OG0000208.1/OG0000208.4/OG0000208.3/OG0000283.4/OG0000283.3/OG0000283.1/OG0000283.2/OG0000322.1/OG0000322.2/OG0000322.4/OG0000322.3/OG0000326.2/OG0000326.1/OG0000326.4/OG0000326.3/OG0000351.4/OG0000351.3/OG0000351.1/OG0000351.2/OG0000354.3/OG0000354.2/OG0000354.1/OG0000391.4/OG0000391.3/OG0000391.1/OG0000391.2/OG0000404.1/OG0000404.2/OG0000404.3/OG0000404.4/OG0000449.3/OG0000449.1/OG0000449.2/OG0000520.2/OG0000520.3/OG0000520.1/OG0000521.2/OG0000521.1/OG0000521.3/OG0000525.3/OG0000525.1/OG0000525.2/OG0000541.1/OG0000541.2/OG0000541.3/OG0000621.3/OG0000621.4/OG0000621.1/OG0000621.2/OG0000634.3/OG0000634.1/OG0000634.2/OG0000667.1/OG0000667.3/OG0000667.2/OG0000709.3/OG0000709.1/OG0000709.2/OG0000919.2/OG0000919.1/OG0001007.2/OG0001007.1/OG0001084.2/OG0001084.1/OG0001125.2/OG0001125.1/OG0001163.2/OG0001163.1/OG0001261.1/OG0001261.2/OG0001305.2/OG0001305.1/OG0001393.1/OG0001393.2/OG0001454.1/OG0001454.2/OG0001466.2/OG0001466.1/OG0001507.2/OG0001507.1/OG0001559.2/OG0001559.1/OG0001832.1/OG0001858.1/OG0001867.1/OG0001967.2/OG0001967.1/OG0001972.1/OG0001972.2/OG0002009.1/OG0002009.2/OG0002144.1/OG0002144.2/OG0002718.1/OG0002923.1/OG0003227.1/OG0003243.1/OG0005002.1/OG0005078.1/OG0005549.1/OG0005871.1/OG0005980.1/OG0007701.1/OG0008754.1</t>
  </si>
  <si>
    <t>OG0000705.3/OG0000705.2/OG0000705.1/OG0003199.1/OG0004790.1</t>
  </si>
  <si>
    <t>OG0000479.2/OG0000479.1/OG0001790.2/OG0001790.1/OG0001966.2/OG0001966.1/OG0002480.1/OG0003948.1/OG0004607.1</t>
  </si>
  <si>
    <t>Glucagon signaling pathway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</si>
  <si>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0000114.2/OG0000114.1/OG0000114.3/OG0000114.5/OG0000114.4/OG0000283.4/OG0000283.3/OG0000283.1/OG0000283.2/OG0000334.3/OG0000334.1/OG0000334.4/OG0000334.2/OG0000353.1/OG0000353.4/OG0000353.3/OG0000353.2/OG0000521.2/OG0000521.1/OG0000521.3/OG0000526.3/OG0000526.2/OG0000526.1/OG0000543.3/OG0000543.2/OG0000543.4/OG0000543.1/OG0000544.3/OG0000544.1/OG0000544.2/OG0000709.3/OG0000709.1/OG0000709.2/OG0000828.1/OG0000828.2/OG0000919.2/OG0000919.1/OG0001004.2/OG0001004.1/OG0001084.2/OG0001084.1/OG0001125.2/OG0001125.1/OG0001126.1/OG0001126.2/OG0001305.2/OG0001305.1/OG0001393.1/OG0001393.2/OG0001402.1/OG0001402.2/OG0001660.1/OG0001858.1/OG0001967.2/OG0001967.1/OG0001979.1/OG0002139.1/OG0002254.1/OG0002584.1/OG0002584.2/OG0002923.1/OG0003137.1/OG0003991.1/OG0004001.1/OG0005040.1/OG0005096.1/OG0005549.1/OG0005871.1/OG0005980.1/OG0006962.1</t>
  </si>
  <si>
    <t>OG0001636.1/OG0001636.2/OG0001748.2/OG0001748.1/OG0001790.2/OG0001790.1/OG0001966.2/OG0001966.1/OG0003508.1/OG0003696.1/OG0005340.1</t>
  </si>
  <si>
    <t>OG0000705.3/OG0000705.2/OG0000705.1/OG0002897.1/OG0002897.2/OG0004790.1/OG0005129.1/OG0007594.1</t>
  </si>
  <si>
    <t>Regulation of lipolysis in adipocytes</t>
  </si>
  <si>
    <t>OG0000765.2/OG0000765.1/OG0004713.1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</si>
  <si>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0000283.4/OG0000283.3/OG0000283.1/OG0000283.2/OG0000351.4/OG0000351.3/OG0000351.1/OG0000351.2/OG0000521.2/OG0000521.1/OG0000521.3/OG0000786.2/OG0000786.1/OG0000789.1/OG0000789.2/OG0000947.1/OG0000947.2/OG0001019.1/OG0001019.2/OG0001084.2/OG0001084.1/OG0001262.2/OG0001262.1/OG0001507.2/OG0001507.1/OG0001652.1/OG0001652.2/OG0001796.1/OG0001796.2/OG0002271.1/OG0002271.2/OG0003137.1/OG0004890.1/OG0005871.1</t>
  </si>
  <si>
    <t>OG0001576.2/OG0001576.1/OG0002306.2/OG0002306.1</t>
  </si>
  <si>
    <t>Renin secretion</t>
  </si>
  <si>
    <t>OG0000015.9/OG0000015.11/OG0000015.13/OG0000015.6/OG0000015.3/OG0000015.7/OG0000015.4/OG0000015.5/OG0000015.8/OG0000015.14/OG0000015.1/OG0000015.2/OG0000015.12/OG0000015.10/OG0000021.4/OG0000021.11/OG0000021.2/OG0000021.9/OG0000021.10/OG0000021.13/OG0000021.6/OG0000021.8/OG0000021.14/OG0000021.15/OG0000021.5/OG0000021.1/OG0000021.7/OG0000021.3/OG0000021.12/OG0000084.8/OG0000084.3/OG0000084.11/OG0000084.6/OG0000084.1/OG0000084.10/OG0000084.7/OG0000084.2/OG0000084.9/OG0000084.5/OG0000084.4/OG0000102.3/OG0000102.1/OG0000102.2/OG0000102.6/OG0000102.5/OG0000102.4/OG0000102.7/OG0000102.8/OG0000114.2/OG0000114.1/OG0000114.3/OG0000114.5/OG0000114.4/OG0000182.3/OG0000182.5/OG0000182.2/OG0000182.6/OG0000182.1/OG0000182.4/OG0000208.2/OG0000208.1/OG0000208.4/OG0000208.3/OG0000283.4/OG0000283.3/OG0000283.1/OG0000283.2/OG0000351.4/OG0000351.3/OG0000351.1/OG0000351.2/OG0000521.2/OG0000521.1/OG0000521.3/OG0000709.3/OG0000709.1/OG0000709.2/OG0000742.1/OG0000908.2/OG0000908.1/OG0000919.2/OG0000919.1/OG0001019.1/OG0001019.2/OG0001084.2/OG0001084.1/OG0001171.2/OG0001171.1/OG0001393.1/OG0001393.2/OG0001454.1/OG0001454.2/OG0002923.1/OG0002963.1/OG0004322.1/OG0005549.1/OG0005980.1/OG0007773.1</t>
  </si>
  <si>
    <t>OG0001790.2/OG0001790.1/OG0001966.2/OG0001966.1/OG0003948.1/OG0004114.1/OG0004607.1</t>
  </si>
  <si>
    <t>Aldosterone synthesis and secretion</t>
  </si>
  <si>
    <t>OG0000578.1/OG0004790.1/OG0007594.1</t>
  </si>
  <si>
    <t>OG0001924.1/OG0001966.2/OG0001966.1/OG0004114.1</t>
  </si>
  <si>
    <t>OG0000015.9/OG0000015.11/OG0000015.13/OG0000015.6/OG0000015.3/OG0000015.7/OG0000015.4/OG0000015.5/OG0000015.8/OG0000015.14/OG0000015.1/OG0000015.2/OG0000015.12/OG0000015.10/OG0000102.3/OG0000102.1/OG0000102.2/OG0000102.6/OG0000102.5/OG0000102.4/OG0000102.7/OG0000102.8/OG0000114.2/OG0000114.1/OG0000114.3/OG0000114.5/OG0000114.4/OG0000180.6/OG0000180.4/OG0000180.3/OG0000180.2/OG0000180.5/OG0000180.1/OG0000208.2/OG0000208.1/OG0000208.4/OG0000208.3/OG0000283.4/OG0000283.3/OG0000283.1/OG0000283.2/OG0000354.3/OG0000354.2/OG0000354.1/OG0000367.2/OG0000367.1/OG0000367.3/OG0000367.4/OG0000521.2/OG0000521.1/OG0000521.3/OG0000653.2/OG0000653.1/OG0000653.3/OG0000709.3/OG0000709.1/OG0000709.2/OG0000809.3/OG0000809.1/OG0000809.2/OG0000830.2/OG0000830.1/OG0000919.2/OG0000919.1/OG0000950.2/OG0000950.1/OG0001004.2/OG0001004.1/OG0001007.2/OG0001007.1/OG0001084.2/OG0001084.1/OG0001261.1/OG0001261.2/OG0001393.1/OG0001393.2/OG0001417.2/OG0001417.1/OG0001493.1/OG0001493.2/OG0001691.2/OG0001691.1/OG0001858.1/OG0001867.1/OG0002069.1/OG0004890.1/OG0005096.1/OG0005871.1</t>
  </si>
  <si>
    <t>Relaxin signaling pathway</t>
  </si>
  <si>
    <t>OG0003331.1</t>
  </si>
  <si>
    <t>OG0000102.3/OG0000102.1/OG0000102.2/OG0000102.6/OG0000102.5/OG0000102.4/OG0000102.7/OG0000102.8/OG0000247.4/OG0000247.5/OG0000247.1/OG0000247.3/OG0000247.2/OG0000283.4/OG0000283.3/OG0000283.1/OG0000283.2/OG0000322.1/OG0000322.2/OG0000322.4/OG0000322.3/OG0000351.4/OG0000351.3/OG0000351.1/OG0000351.2/OG0000449.3/OG0000449.1/OG0000449.2/OG0000475.2/OG0000475.3/OG0000475.1/OG0000521.2/OG0000521.1/OG0000521.3/OG0000525.3/OG0000525.1/OG0000525.2/OG0000538.3/OG0000538.2/OG0000538.4/OG0000538.1/OG0000540.3/OG0000540.4/OG0000540.2/OG0000540.1/OG0000571.3/OG0000571.1/OG0000571.2/OG0000592.2/OG0000592.1/OG0000592.3/OG0000897.2/OG0000897.1/OG0000919.2/OG0000919.1/OG0001004.2/OG0001004.1/OG0001052.2/OG0001052.1/OG0001084.2/OG0001084.1/OG0001090.1/OG0001090.2/OG0001262.2/OG0001262.1/OG0001652.1/OG0001652.2/OG0001867.1/OG0001942.1/OG0001942.2/OG0001972.1/OG0001972.2/OG0002178.1/OG0002178.2/OG0002515.1/OG0003090.1/OG0003137.1/OG0003243.1/OG0004309.1/OG0005078.1/OG0005096.1/OG0005424.1/OG0005871.1/OG0006248.1</t>
  </si>
  <si>
    <t>Cortisol synthesis and secretion</t>
  </si>
  <si>
    <t>OG0000578.1/OG0002287.1/OG0004790.1/OG0007594.1</t>
  </si>
  <si>
    <t>OG0001966.2/OG0001966.1/OG0004114.1</t>
  </si>
  <si>
    <t>OG0000102.3/OG0000102.1/OG0000102.2/OG0000102.6/OG0000102.5/OG0000102.4/OG0000102.7/OG0000102.8/OG0000180.6/OG0000180.4/OG0000180.3/OG0000180.2/OG0000180.5/OG0000180.1/OG0000208.2/OG0000208.1/OG0000208.4/OG0000208.3/OG0000283.4/OG0000283.3/OG0000283.1/OG0000283.2/OG0000521.2/OG0000521.1/OG0000521.3/OG0000809.3/OG0000809.1/OG0000809.2/OG0000919.2/OG0000919.1/OG0001004.2/OG0001004.1/OG0001084.2/OG0001084.1/OG0001393.1/OG0001393.2/OG0002594.2/OG0002594.1/OG0002963.1/OG0005096.1/OG0005871.1</t>
  </si>
  <si>
    <t>Aldosterone-regulated sodium reabsorption</t>
  </si>
  <si>
    <t>OG0000322.1/OG0000322.2/OG0000322.4/OG0000322.3/OG0000367.2/OG0000367.1/OG0000367.3/OG0000367.4/OG0000786.2/OG0000786.1/OG0000830.2/OG0000830.1/OG0000947.1/OG0000947.2/OG0001262.2/OG0001262.1/OG0001652.1/OG0001652.2/OG0001867.1/OG0003243.1/OG0003321.1/OG0005394.1</t>
  </si>
  <si>
    <t>OG0002306.2/OG0002306.1/OG0006332.1</t>
  </si>
  <si>
    <t>Endocrine and other factor-regulated calcium reabsorption</t>
  </si>
  <si>
    <t>OG0001966.2/OG0001966.1/OG0002353.1</t>
  </si>
  <si>
    <t>OG0000102.3/OG0000102.1/OG0000102.2/OG0000102.6/OG0000102.5/OG0000102.4/OG0000102.7/OG0000102.8/OG0000104.6/OG0000104.4/OG0000104.5/OG0000104.2/OG0000104.1/OG0000104.3/OG0000283.4/OG0000283.3/OG0000283.1/OG0000283.2/OG0000367.2/OG0000367.1/OG0000367.3/OG0000367.4/OG0000521.2/OG0000521.1/OG0000521.3/OG0000548.2/OG0000548.1/OG0000548.3/OG0000830.2/OG0000830.1/OG0000919.2/OG0000919.1/OG0001084.2/OG0001084.1/OG0001130.1/OG0001130.2/OG0001203.2/OG0001203.1/OG0001867.1/OG0002969.1/OG0003309.1/OG0003984.1/OG0005343.1/OG0005871.1/OG0006518.1</t>
  </si>
  <si>
    <t>Vasopressin-regulated water reabsorption</t>
  </si>
  <si>
    <t>OG0002353.1/OG0003674.1/OG0008066.1</t>
  </si>
  <si>
    <t>OG0000102.3/OG0000102.1/OG0000102.2/OG0000102.6/OG0000102.5/OG0000102.4/OG0000102.7/OG0000102.8/OG0000127.2/OG0000127.3/OG0000127.1/OG0000127.5/OG0000127.4/OG0000127.6/OG0000283.4/OG0000283.3/OG0000283.1/OG0000283.2/OG0000521.2/OG0000521.1/OG0000521.3/OG0000771.3/OG0000771.2/OG0000771.1/OG0000864.1/OG0000864.2/OG0000864.3/OG0000904.2/OG0000904.3/OG0000904.1/OG0001004.2/OG0001004.1/OG0001084.2/OG0001084.1/OG0001510.2/OG0001510.1/OG0001870.2/OG0001870.1/OG0002589.1/OG0002589.2/OG0003793.1/OG0004243.1/OG0005871.1/OG0006415.1/OG0007338.1/OG0007570.1/OG0007577.1/OG0008754.1</t>
  </si>
  <si>
    <t>OG0003229.1/OG0006476.1</t>
  </si>
  <si>
    <t>Proximal tubule bicarbonate reclamation</t>
  </si>
  <si>
    <t>OG0000367.2/OG0000367.1/OG0000367.3/OG0000367.4/OG0000495.2/OG0000495.1/OG0000495.3/OG0000830.2/OG0000830.1/OG0001927.1/OG0002062.2/OG0002062.1/OG0002266.1/OG0003417.1</t>
  </si>
  <si>
    <t>Collecting duct acid secretion</t>
  </si>
  <si>
    <t>OG0005500.1/OG0007438.1</t>
  </si>
  <si>
    <t>OG0001274.1/OG0001274.2/OG0003085.1/OG0004424.1/OG0004721.1/OG0004732.1/OG0005032.1/OG0005485.1</t>
  </si>
  <si>
    <t>Salivary secretion</t>
  </si>
  <si>
    <t>OG0000102.3/OG0000102.1/OG0000102.2/OG0000102.6/OG0000102.5/OG0000102.4/OG0000102.7/OG0000102.8/OG0000114.2/OG0000114.1/OG0000114.3/OG0000114.5/OG0000114.4/OG0000283.4/OG0000283.3/OG0000283.1/OG0000283.2/OG0000313.1/OG0000313.5/OG0000313.4/OG0000313.3/OG0000313.2/OG0000367.2/OG0000367.1/OG0000367.3/OG0000367.4/OG0000521.2/OG0000521.1/OG0000521.3/OG0000538.3/OG0000538.2/OG0000538.4/OG0000538.1/OG0000548.2/OG0000548.1/OG0000548.3/OG0000597.1/OG0000597.2/OG0000597.3/OG0000709.3/OG0000709.1/OG0000709.2/OG0000771.3/OG0000771.2/OG0000771.1/OG0000789.1/OG0000789.2/OG0000830.2/OG0000830.1/OG0000919.2/OG0000919.1/OG0001019.1/OG0001019.2/OG0001084.2/OG0001084.1/OG0001171.2/OG0001171.1/OG0001393.1/OG0001393.2/OG0001417.2/OG0001417.1/OG0001454.1/OG0001454.2/OG0001867.1/OG0002383.1/OG0002939.1/OG0004617.1/OG0005871.1</t>
  </si>
  <si>
    <t>Gastric acid secretion</t>
  </si>
  <si>
    <t>OG0000102.3/OG0000102.1/OG0000102.2/OG0000102.6/OG0000102.5/OG0000102.4/OG0000102.7/OG0000102.8/OG0000114.2/OG0000114.1/OG0000114.3/OG0000114.5/OG0000114.4/OG0000283.4/OG0000283.3/OG0000283.1/OG0000283.2/OG0000351.4/OG0000351.3/OG0000351.1/OG0000351.2/OG0000367.2/OG0000367.1/OG0000367.3/OG0000367.4/OG0000401.3/OG0000401.1/OG0000401.2/OG0000520.2/OG0000520.3/OG0000520.1/OG0000521.2/OG0000521.1/OG0000521.3/OG0000634.3/OG0000634.1/OG0000634.2/OG0000650.1/OG0000650.2/OG0000650.3/OG0000667.1/OG0000667.3/OG0000667.2/OG0000709.3/OG0000709.1/OG0000709.2/OG0000830.2/OG0000830.1/OG0000919.2/OG0000919.1/OG0001084.2/OG0001084.1/OG0001393.1/OG0001393.2/OG0001858.1/OG0001867.1/OG0002383.1/OG0002939.1/OG0005871.1/OG0007701.1</t>
  </si>
  <si>
    <t>OG0000622.1/OG0001966.2/OG0001966.1</t>
  </si>
  <si>
    <t>Pancreatic secretion</t>
  </si>
  <si>
    <t>OG0002088.2/OG0002088.1/OG0002088.3/OG0004790.1</t>
  </si>
  <si>
    <t>OG0000010.2/OG0000010.4/OG0000010.6/OG0000010.7/OG0000010.13/OG0000010.12/OG0000010.15/OG0000010.8/OG0000010.17/OG0000010.14/OG0000010.3/OG0000010.10/OG0000010.11/OG0000010.1/OG0000010.16/OG0000010.5/OG0000010.18/OG0000010.9/OG0000060.5/OG0000060.4/OG0000060.1/OG0000060.2/OG0000060.6/OG0000060.7/OG0000060.9/OG0000060.8/OG0000060.3/OG0000060.10/OG0000068.3/OG0000068.5/OG0000068.1/OG0000068.2/OG0000068.9/OG0000068.7/OG0000068.6/OG0000068.8/OG0000068.4/OG0000084.8/OG0000084.3/OG0000084.11/OG0000084.6/OG0000084.1/OG0000084.10/OG0000084.7/OG0000084.2/OG0000084.9/OG0000084.5/OG0000084.4/OG0000102.3/OG0000102.1/OG0000102.2/OG0000102.6/OG0000102.5/OG0000102.4/OG0000102.7/OG0000102.8/OG0000189.1/OG0000189.4/OG0000189.3/OG0000189.2/OG0000189.5/OG0000294.3/OG0000294.4/OG0000294.1/OG0000294.5/OG0000294.2/OG0000299.2/OG0000299.4/OG0000299.3/OG0000299.1/OG0000357.1/OG0000357.3/OG0000357.2/OG0000357.4/OG0000367.2/OG0000367.1/OG0000367.3/OG0000367.4/OG0000418.4/OG0000418.3/OG0000418.2/OG0000418.1/OG0000474.3/OG0000474.4/OG0000474.2/OG0000474.5/OG0000474.1/OG0000597.1/OG0000597.2/OG0000597.3/OG0000650.1/OG0000650.2/OG0000650.3/OG0000830.2/OG0000830.1/OG0000919.2/OG0000919.1/OG0000964.2/OG0000964.1/OG0001071.2/OG0001071.3/OG0001071.1/OG0001084.2/OG0001084.1/OG0001163.2/OG0001163.1/OG0001171.2/OG0001171.1/OG0001393.1/OG0001393.2/OG0001417.2/OG0001417.1/OG0001559.2/OG0001559.1/OG0001832.1/OG0001867.1/OG0002383.1/OG0002939.1/OG0003142.1/OG0004210.1/OG0005871.1/OG0006477.1</t>
  </si>
  <si>
    <t>Carbohydrate digestion and absorption</t>
  </si>
  <si>
    <t>OG0000108.5/OG0000108.4/OG0000108.1/OG0000108.8/OG0000108.3/OG0000108.2/OG0000108.6/OG0000108.7/OG0000208.2/OG0000208.1/OG0000208.4/OG0000208.3/OG0000301.3/OG0000301.2/OG0000301.1/OG0000301.4/OG0000367.2/OG0000367.1/OG0000367.3/OG0000367.4/OG0000830.2/OG0000830.1/OG0000857.3/OG0000857.2/OG0000857.1/OG0001262.2/OG0001262.1/OG0001652.1/OG0001652.2/OG0001979.1/OG0003137.1</t>
  </si>
  <si>
    <t>Protein digestion and absorption</t>
  </si>
  <si>
    <t>OG0000010.2/OG0000010.4/OG0000010.6/OG0000010.7/OG0000010.13/OG0000010.12/OG0000010.15/OG0000010.8/OG0000010.17/OG0000010.14/OG0000010.3/OG0000010.10/OG0000010.11/OG0000010.1/OG0000010.16/OG0000010.5/OG0000010.18/OG0000010.9/OG0000045.12/OG0000045.7/OG0000045.11/OG0000045.2/OG0000045.4/OG0000045.13/OG0000045.10/OG0000045.9/OG0000045.8/OG0000045.6/OG0000045.3/OG0000045.5/OG0000045.1/OG0000060.5/OG0000060.4/OG0000060.1/OG0000060.2/OG0000060.6/OG0000060.7/OG0000060.9/OG0000060.8/OG0000060.3/OG0000060.10/OG0000155.5/OG0000155.4/OG0000155.3/OG0000155.1/OG0000155.6/OG0000155.2/OG0000189.1/OG0000189.4/OG0000189.3/OG0000189.2/OG0000189.5/OG0000291.3/OG0000291.4/OG0000291.2/OG0000291.1/OG0000367.2/OG0000367.1/OG0000367.3/OG0000367.4/OG0000378.3/OG0000378.1/OG0000378.2/OG0000474.3/OG0000474.4/OG0000474.2/OG0000474.5/OG0000474.1/OG0000495.2/OG0000495.1/OG0000495.3/OG0000592.2/OG0000592.1/OG0000592.3/OG0000650.1/OG0000650.2/OG0000650.3/OG0000701.1/OG0000701.3/OG0000701.2/OG0000779.2/OG0000779.1/OG0000830.2/OG0000830.1/OG0000937.2/OG0000937.1/OG0002783.1/OG0002783.2/OG0003155.2/OG0003155.1/OG0003554.1/OG0003726.2/OG0003726.1/OG0005531.1</t>
  </si>
  <si>
    <t>OG0000553.2/OG0000553.3/OG0000553.1/OG0000553.4/OG0008394.1</t>
  </si>
  <si>
    <t>OG0002088.2/OG0002088.1/OG0002088.3/OG0002930.1/OG0004126.1</t>
  </si>
  <si>
    <t>Fat digestion and absorption</t>
  </si>
  <si>
    <t>OG0000068.3/OG0000068.5/OG0000068.1/OG0000068.2/OG0000068.9/OG0000068.7/OG0000068.6/OG0000068.8/OG0000068.4/OG0000156.4/OG0000156.5/OG0000156.3/OG0000156.1/OG0000156.2/OG0000156.6/OG0000180.6/OG0000180.4/OG0000180.3/OG0000180.2/OG0000180.5/OG0000180.1/OG0000294.3/OG0000294.4/OG0000294.1/OG0000294.5/OG0000294.2/OG0000357.1/OG0000357.3/OG0000357.2/OG0000357.4/OG0000477.2/OG0000477.3/OG0000477.4/OG0000477.1/OG0000759.1/OG0000759.2/OG0001747.1/OG0001747.2/OG0001775.2/OG0001775.1/OG0002458.1/OG0004588.1/OG0004975.1/OG0006477.1</t>
  </si>
  <si>
    <t>Bile secretion</t>
  </si>
  <si>
    <t>OG0000504.4/OG0000504.2/OG0000504.1/OG0000504.3/OG0001180.2/OG0001180.1/OG0001180.3</t>
  </si>
  <si>
    <t>OG0000044.13/OG0000044.11/OG0000044.6/OG0000044.14/OG0000044.8/OG0000044.12/OG0000044.10/OG0000044.7/OG0000044.4/OG0000044.5/OG0000044.9/OG0000044.1/OG0000044.3/OG0000044.2/OG0000102.3/OG0000102.1/OG0000102.2/OG0000102.6/OG0000102.5/OG0000102.4/OG0000102.7/OG0000102.8/OG0000127.2/OG0000127.3/OG0000127.1/OG0000127.5/OG0000127.4/OG0000127.6/OG0000142.2/OG0000142.1/OG0000142.3/OG0000180.6/OG0000180.4/OG0000180.3/OG0000180.2/OG0000180.5/OG0000180.1/OG0000226.1/OG0000226.2/OG0000226.5/OG0000226.4/OG0000226.6/OG0000226.3/OG0000232.4/OG0000232.2/OG0000232.5/OG0000232.1/OG0000232.3/OG0000283.4/OG0000283.3/OG0000283.1/OG0000283.2/OG0000301.3/OG0000301.2/OG0000301.1/OG0000301.4/OG0000353.1/OG0000353.4/OG0000353.3/OG0000353.2/OG0000367.2/OG0000367.1/OG0000367.3/OG0000367.4/OG0000495.2/OG0000495.1/OG0000495.3/OG0000521.2/OG0000521.1/OG0000521.3/OG0000830.2/OG0000830.1/OG0000864.1/OG0000864.2/OG0000864.3/OG0000935.2/OG0000935.1/OG0001084.2/OG0001084.1/OG0001278.2/OG0001278.1/OG0002670.1/OG0002939.1/OG0003131.1/OG0005871.1</t>
  </si>
  <si>
    <t>Vitamin digestion and absorption</t>
  </si>
  <si>
    <t>OG0004109.1/OG0009044.1</t>
  </si>
  <si>
    <t>OG0000044.13/OG0000044.11/OG0000044.6/OG0000044.14/OG0000044.8/OG0000044.12/OG0000044.10/OG0000044.7/OG0000044.4/OG0000044.5/OG0000044.9/OG0000044.1/OG0000044.3/OG0000044.2/OG0000068.3/OG0000068.5/OG0000068.1/OG0000068.2/OG0000068.9/OG0000068.7/OG0000068.6/OG0000068.8/OG0000068.4/OG0000180.6/OG0000180.4/OG0000180.3/OG0000180.2/OG0000180.5/OG0000180.1/OG0000486.3/OG0000486.2/OG0000486.1/OG0000672.2/OG0000672.1/OG0000772.1/OG0000772.2/OG0001122.3/OG0001122.1/OG0001122.2/OG0001396.2/OG0001396.1/OG0001516.1/OG0001516.2/OG0008007.1</t>
  </si>
  <si>
    <t>Mineral absorption</t>
  </si>
  <si>
    <t>OG0000031.13/OG0000031.5/OG0000031.16/OG0000031.1/OG0000031.4/OG0000031.14/OG0000031.8/OG0000031.9/OG0000031.10/OG0000031.2/OG0000031.6/OG0000031.7/OG0000031.12/OG0000031.15/OG0000031.3/OG0000031.11/OG0000031.17/OG0000301.3/OG0000301.2/OG0000301.1/OG0000301.4/OG0000367.2/OG0000367.1/OG0000367.3/OG0000367.4/OG0000495.2/OG0000495.1/OG0000495.3/OG0000542.1/OG0000542.2/OG0000542.3/OG0000548.2/OG0000548.1/OG0000548.3/OG0000586.2/OG0000586.3/OG0000586.1/OG0000732.1/OG0000732.2/OG0000732.3/OG0000830.2/OG0000830.1/OG0001214.2/OG0001214.1/OG0002956.1/OG0002956.2/OG0002974.1/OG0003130.1</t>
  </si>
  <si>
    <t>Cholesterol metabolism</t>
  </si>
  <si>
    <t>OG0001812.2/OG0001812.1/OG0009284.1</t>
  </si>
  <si>
    <t>OG0000275.3/OG0000275.2/OG0000275.4/OG0000275.1/OG0002674.2/OG0002674.1/OG0003330.1/OG0007459.1</t>
  </si>
  <si>
    <t>OG0000004.13/OG0000004.3/OG0000004.7/OG0000004.6/OG0000004.17/OG0000004.10/OG0000004.5/OG0000004.9/OG0000004.12/OG0000004.2/OG0000004.4/OG0000004.19/OG0000004.1/OG0000004.18/OG0000004.11/OG0000004.14/OG0000004.15/OG0000004.8/OG0000004.16/OG0000078.10/OG0000078.11/OG0000078.3/OG0000078.7/OG0000078.9/OG0000078.6/OG0000078.2/OG0000078.5/OG0000078.4/OG0000078.8/OG0000078.1/OG0000156.4/OG0000156.5/OG0000156.3/OG0000156.1/OG0000156.2/OG0000156.6/OG0000180.6/OG0000180.4/OG0000180.3/OG0000180.2/OG0000180.5/OG0000180.1/OG0000327.4/OG0000327.3/OG0000327.1/OG0000327.2/OG0000331.1/OG0000331.3/OG0000331.2/OG0000331.4/OG0000911.2/OG0000911.1/OG0001227.2/OG0001227.1/OG0001965.1/OG0002205.1/OG0002644.1/OG0006145.1/OG0006368.1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</si>
</sst>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_ ;_ * \-#,##0_ ;_ * &quot;-&quot;??_ ;_ @_ "/>
    <numFmt numFmtId="165" formatCode="#,##0_ "/>
    <numFmt numFmtId="166" formatCode="0.0"/>
    <numFmt numFmtId="167" formatCode="0.0%"/>
  </numFmts>
  <fonts count="33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sz val="11"/>
      <color indexed="8"/>
      <name val="宋体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  <font>
      <u/>
      <sz val="12"/>
      <color rgb="FF1A448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>
      <alignment vertical="center"/>
    </xf>
  </cellStyleXfs>
  <cellXfs count="130">
    <xf numFmtId="0" fontId="0" fillId="0" borderId="0" xfId="0"/>
    <xf numFmtId="0" fontId="0" fillId="0" borderId="1" xfId="0" applyBorder="1"/>
    <xf numFmtId="0" fontId="0" fillId="0" borderId="0" xfId="0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/>
    <xf numFmtId="0" fontId="1" fillId="0" borderId="0" xfId="0" applyFont="1"/>
    <xf numFmtId="0" fontId="9" fillId="0" borderId="1" xfId="0" applyFont="1" applyBorder="1"/>
    <xf numFmtId="0" fontId="1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9" fillId="0" borderId="0" xfId="0" applyFont="1" applyBorder="1"/>
    <xf numFmtId="0" fontId="13" fillId="0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8" fillId="0" borderId="0" xfId="0" applyFont="1"/>
    <xf numFmtId="0" fontId="12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11" fillId="0" borderId="1" xfId="0" applyFont="1" applyFill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5" fillId="0" borderId="0" xfId="0" applyFont="1"/>
    <xf numFmtId="0" fontId="1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wrapText="1"/>
    </xf>
    <xf numFmtId="0" fontId="21" fillId="0" borderId="0" xfId="3" applyFont="1" applyAlignment="1"/>
    <xf numFmtId="0" fontId="22" fillId="0" borderId="0" xfId="3" applyFont="1" applyAlignment="1"/>
    <xf numFmtId="0" fontId="23" fillId="0" borderId="0" xfId="0" applyFont="1" applyFill="1"/>
    <xf numFmtId="0" fontId="6" fillId="0" borderId="0" xfId="3" applyFont="1" applyAlignment="1"/>
    <xf numFmtId="0" fontId="24" fillId="0" borderId="0" xfId="0" applyFont="1" applyAlignment="1">
      <alignment vertical="center"/>
    </xf>
    <xf numFmtId="2" fontId="0" fillId="0" borderId="0" xfId="0" applyNumberFormat="1"/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2" fontId="0" fillId="0" borderId="14" xfId="0" applyNumberFormat="1" applyBorder="1" applyAlignment="1">
      <alignment horizontal="center" wrapText="1"/>
    </xf>
    <xf numFmtId="0" fontId="0" fillId="0" borderId="15" xfId="0" applyBorder="1"/>
    <xf numFmtId="0" fontId="0" fillId="0" borderId="13" xfId="0" applyBorder="1"/>
    <xf numFmtId="0" fontId="0" fillId="0" borderId="14" xfId="0" applyBorder="1"/>
    <xf numFmtId="0" fontId="18" fillId="0" borderId="11" xfId="0" applyFont="1" applyBorder="1"/>
    <xf numFmtId="2" fontId="0" fillId="0" borderId="13" xfId="0" applyNumberFormat="1" applyBorder="1"/>
    <xf numFmtId="10" fontId="5" fillId="0" borderId="16" xfId="2" applyNumberFormat="1" applyFont="1" applyBorder="1"/>
    <xf numFmtId="10" fontId="5" fillId="0" borderId="14" xfId="2" applyNumberFormat="1" applyFont="1" applyBorder="1"/>
    <xf numFmtId="0" fontId="20" fillId="0" borderId="11" xfId="0" applyFont="1" applyBorder="1" applyAlignment="1">
      <alignment horizontal="right"/>
    </xf>
    <xf numFmtId="0" fontId="26" fillId="0" borderId="11" xfId="0" applyFont="1" applyBorder="1" applyAlignment="1">
      <alignment horizontal="right"/>
    </xf>
    <xf numFmtId="0" fontId="0" fillId="0" borderId="11" xfId="0" applyBorder="1"/>
    <xf numFmtId="2" fontId="0" fillId="0" borderId="14" xfId="0" applyNumberFormat="1" applyBorder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2" fontId="0" fillId="0" borderId="16" xfId="0" applyNumberFormat="1" applyBorder="1"/>
    <xf numFmtId="2" fontId="18" fillId="0" borderId="17" xfId="0" applyNumberFormat="1" applyFont="1" applyBorder="1" applyAlignment="1">
      <alignment horizontal="right"/>
    </xf>
    <xf numFmtId="2" fontId="0" fillId="0" borderId="18" xfId="0" applyNumberFormat="1" applyBorder="1"/>
    <xf numFmtId="2" fontId="0" fillId="0" borderId="19" xfId="0" applyNumberFormat="1" applyBorder="1"/>
    <xf numFmtId="2" fontId="7" fillId="0" borderId="19" xfId="0" applyNumberFormat="1" applyFont="1" applyBorder="1"/>
    <xf numFmtId="2" fontId="7" fillId="0" borderId="20" xfId="0" applyNumberFormat="1" applyFont="1" applyBorder="1"/>
    <xf numFmtId="2" fontId="27" fillId="0" borderId="21" xfId="0" applyNumberFormat="1" applyFont="1" applyBorder="1"/>
    <xf numFmtId="2" fontId="18" fillId="0" borderId="22" xfId="0" applyNumberFormat="1" applyFont="1" applyBorder="1" applyAlignment="1">
      <alignment horizontal="right"/>
    </xf>
    <xf numFmtId="2" fontId="0" fillId="0" borderId="23" xfId="0" applyNumberFormat="1" applyBorder="1"/>
    <xf numFmtId="2" fontId="0" fillId="0" borderId="24" xfId="0" applyNumberFormat="1" applyBorder="1"/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/>
    <xf numFmtId="2" fontId="27" fillId="0" borderId="27" xfId="0" applyNumberFormat="1" applyFont="1" applyBorder="1"/>
    <xf numFmtId="2" fontId="0" fillId="0" borderId="27" xfId="0" applyNumberFormat="1" applyBorder="1"/>
    <xf numFmtId="2" fontId="0" fillId="0" borderId="21" xfId="0" applyNumberFormat="1" applyBorder="1"/>
    <xf numFmtId="2" fontId="0" fillId="0" borderId="28" xfId="0" applyNumberFormat="1" applyBorder="1"/>
    <xf numFmtId="0" fontId="19" fillId="0" borderId="0" xfId="0" applyFont="1" applyAlignment="1"/>
    <xf numFmtId="0" fontId="28" fillId="2" borderId="8" xfId="0" applyFont="1" applyFill="1" applyBorder="1" applyAlignment="1">
      <alignment vertical="center"/>
    </xf>
    <xf numFmtId="0" fontId="24" fillId="2" borderId="8" xfId="0" applyFont="1" applyFill="1" applyBorder="1" applyAlignment="1">
      <alignment vertical="center"/>
    </xf>
    <xf numFmtId="164" fontId="28" fillId="2" borderId="8" xfId="1" applyNumberFormat="1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164" fontId="23" fillId="2" borderId="8" xfId="1" applyNumberFormat="1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165" fontId="24" fillId="2" borderId="8" xfId="1" applyNumberFormat="1" applyFont="1" applyFill="1" applyBorder="1" applyAlignment="1">
      <alignment horizontal="center" vertical="center"/>
    </xf>
    <xf numFmtId="166" fontId="24" fillId="2" borderId="8" xfId="0" applyNumberFormat="1" applyFont="1" applyFill="1" applyBorder="1" applyAlignment="1">
      <alignment horizontal="center" vertical="center"/>
    </xf>
    <xf numFmtId="165" fontId="24" fillId="2" borderId="8" xfId="0" applyNumberFormat="1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 readingOrder="1"/>
    </xf>
    <xf numFmtId="164" fontId="24" fillId="2" borderId="8" xfId="1" applyNumberFormat="1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30" fillId="0" borderId="8" xfId="0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164" fontId="24" fillId="0" borderId="0" xfId="1" applyNumberFormat="1" applyFont="1" applyAlignment="1">
      <alignment vertical="center"/>
    </xf>
    <xf numFmtId="0" fontId="31" fillId="0" borderId="8" xfId="0" applyFont="1" applyBorder="1" applyAlignment="1">
      <alignment horizontal="center" vertical="center" wrapText="1" readingOrder="1"/>
    </xf>
    <xf numFmtId="0" fontId="28" fillId="4" borderId="32" xfId="0" applyFont="1" applyFill="1" applyBorder="1" applyAlignment="1">
      <alignment horizontal="center" vertical="center" wrapText="1"/>
    </xf>
    <xf numFmtId="164" fontId="28" fillId="0" borderId="8" xfId="1" applyNumberFormat="1" applyFont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left" vertical="center"/>
    </xf>
    <xf numFmtId="167" fontId="24" fillId="2" borderId="8" xfId="0" applyNumberFormat="1" applyFont="1" applyFill="1" applyBorder="1" applyAlignment="1">
      <alignment horizontal="center" vertical="center"/>
    </xf>
    <xf numFmtId="10" fontId="24" fillId="4" borderId="33" xfId="0" applyNumberFormat="1" applyFont="1" applyFill="1" applyBorder="1" applyAlignment="1">
      <alignment horizontal="center" vertical="center"/>
    </xf>
    <xf numFmtId="164" fontId="24" fillId="0" borderId="8" xfId="1" applyNumberFormat="1" applyFont="1" applyBorder="1" applyAlignment="1">
      <alignment vertical="center"/>
    </xf>
    <xf numFmtId="9" fontId="24" fillId="0" borderId="8" xfId="2" applyFont="1" applyBorder="1" applyAlignment="1">
      <alignment vertical="center"/>
    </xf>
    <xf numFmtId="164" fontId="24" fillId="2" borderId="8" xfId="1" applyNumberFormat="1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164" fontId="23" fillId="2" borderId="8" xfId="1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25" fillId="0" borderId="3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32" fillId="2" borderId="8" xfId="0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zoomScaleSheetLayoutView="100" workbookViewId="0">
      <selection activeCell="M18" sqref="M18"/>
    </sheetView>
  </sheetViews>
  <sheetFormatPr defaultColWidth="9" defaultRowHeight="15"/>
  <cols>
    <col min="1" max="1" width="8.28515625" customWidth="1"/>
    <col min="2" max="2" width="67.5703125" customWidth="1"/>
  </cols>
  <sheetData>
    <row r="1" spans="1:2">
      <c r="A1" s="19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4"/>
  <sheetViews>
    <sheetView zoomScaleSheetLayoutView="100" workbookViewId="0">
      <selection activeCell="B21" sqref="B21"/>
    </sheetView>
  </sheetViews>
  <sheetFormatPr defaultColWidth="9" defaultRowHeight="15.75"/>
  <cols>
    <col min="1" max="1" width="53.5703125" style="84" customWidth="1"/>
    <col min="2" max="2" width="34.5703125" style="84" customWidth="1"/>
    <col min="3" max="3" width="19.7109375" style="84" customWidth="1"/>
    <col min="4" max="4" width="16.5703125" style="84" customWidth="1"/>
    <col min="5" max="5" width="14.85546875" style="84" customWidth="1"/>
    <col min="6" max="6" width="17.28515625" style="84" customWidth="1"/>
    <col min="7" max="8" width="20.140625" style="84" customWidth="1"/>
    <col min="9" max="9" width="12.140625" bestFit="1" customWidth="1"/>
    <col min="10" max="10" width="10.28515625" bestFit="1" customWidth="1"/>
    <col min="11" max="11" width="12.140625" bestFit="1" customWidth="1"/>
    <col min="12" max="12" width="10.28515625" bestFit="1" customWidth="1"/>
    <col min="13" max="13" width="13.28515625" bestFit="1" customWidth="1"/>
    <col min="14" max="14" width="11.28515625" bestFit="1" customWidth="1"/>
    <col min="15" max="15" width="9.28515625" bestFit="1" customWidth="1"/>
    <col min="16" max="16" width="13.28515625" bestFit="1" customWidth="1"/>
    <col min="17" max="17" width="11.28515625" bestFit="1" customWidth="1"/>
    <col min="18" max="18" width="9.28515625" bestFit="1" customWidth="1"/>
    <col min="19" max="21" width="15" bestFit="1" customWidth="1"/>
    <col min="22" max="22" width="12.5703125" bestFit="1" customWidth="1"/>
  </cols>
  <sheetData>
    <row r="1" spans="1:8">
      <c r="A1" s="85" t="s">
        <v>57</v>
      </c>
      <c r="B1" s="85"/>
      <c r="C1" s="85"/>
      <c r="D1" s="85"/>
      <c r="E1" s="85"/>
      <c r="F1" s="85"/>
      <c r="G1" s="85"/>
      <c r="H1" s="85"/>
    </row>
    <row r="2" spans="1:8">
      <c r="A2" s="86"/>
      <c r="B2" s="86"/>
      <c r="C2" s="86"/>
      <c r="D2" s="86"/>
      <c r="E2" s="86"/>
      <c r="F2" s="86"/>
      <c r="G2" s="86"/>
      <c r="H2" s="86"/>
    </row>
    <row r="3" spans="1:8">
      <c r="A3" s="87" t="s">
        <v>58</v>
      </c>
      <c r="B3" s="88" t="s">
        <v>59</v>
      </c>
      <c r="C3" s="88" t="s">
        <v>60</v>
      </c>
      <c r="D3" s="88" t="s">
        <v>61</v>
      </c>
      <c r="E3" s="88" t="s">
        <v>62</v>
      </c>
      <c r="F3" s="88" t="s">
        <v>63</v>
      </c>
      <c r="G3" s="88" t="s">
        <v>64</v>
      </c>
      <c r="H3" s="87" t="s">
        <v>65</v>
      </c>
    </row>
    <row r="4" spans="1:8">
      <c r="A4" s="114" t="s">
        <v>66</v>
      </c>
      <c r="B4" s="90" t="s">
        <v>67</v>
      </c>
      <c r="C4" s="90">
        <v>150</v>
      </c>
      <c r="D4" s="90" t="s">
        <v>68</v>
      </c>
      <c r="E4" s="91">
        <f>583671810*2</f>
        <v>1167343620</v>
      </c>
      <c r="F4" s="91">
        <f>87550771500*2</f>
        <v>175101543000</v>
      </c>
      <c r="G4" s="92">
        <f>F4/2458313314</f>
        <v>71.228326349942222</v>
      </c>
      <c r="H4" s="90" t="s">
        <v>69</v>
      </c>
    </row>
    <row r="5" spans="1:8">
      <c r="A5" s="114"/>
      <c r="B5" s="90" t="s">
        <v>70</v>
      </c>
      <c r="C5" s="90">
        <v>150</v>
      </c>
      <c r="D5" s="90" t="s">
        <v>71</v>
      </c>
      <c r="E5" s="93">
        <f>448562891*2</f>
        <v>897125782</v>
      </c>
      <c r="F5" s="93">
        <f>67284433650*2</f>
        <v>134568867300</v>
      </c>
      <c r="G5" s="92">
        <f>F5/2458313314</f>
        <v>54.740323999237795</v>
      </c>
      <c r="H5" s="90" t="s">
        <v>72</v>
      </c>
    </row>
    <row r="6" spans="1:8">
      <c r="A6" s="94" t="s">
        <v>73</v>
      </c>
      <c r="B6" s="90" t="s">
        <v>67</v>
      </c>
      <c r="C6" s="90">
        <v>150</v>
      </c>
      <c r="D6" s="90" t="s">
        <v>68</v>
      </c>
      <c r="E6" s="93">
        <f>61597301*2</f>
        <v>123194602</v>
      </c>
      <c r="F6" s="93">
        <f>9239595150*2</f>
        <v>18479190300</v>
      </c>
      <c r="G6" s="92">
        <f>F6/149886780</f>
        <v>123.28765952540978</v>
      </c>
      <c r="H6" s="90" t="s">
        <v>74</v>
      </c>
    </row>
    <row r="7" spans="1:8">
      <c r="A7" s="94" t="s">
        <v>75</v>
      </c>
      <c r="B7" s="90" t="s">
        <v>67</v>
      </c>
      <c r="C7" s="90">
        <v>150</v>
      </c>
      <c r="D7" s="90" t="s">
        <v>68</v>
      </c>
      <c r="E7" s="93">
        <f>140589161*2</f>
        <v>281178322</v>
      </c>
      <c r="F7" s="93">
        <f>21088374150*2</f>
        <v>42176748300</v>
      </c>
      <c r="G7" s="92">
        <f>F7/612114675</f>
        <v>68.903344459108098</v>
      </c>
      <c r="H7" s="90" t="s">
        <v>76</v>
      </c>
    </row>
    <row r="8" spans="1:8">
      <c r="A8" s="94" t="s">
        <v>77</v>
      </c>
      <c r="B8" s="90" t="s">
        <v>67</v>
      </c>
      <c r="C8" s="90">
        <v>150</v>
      </c>
      <c r="D8" s="90" t="s">
        <v>68</v>
      </c>
      <c r="E8" s="93">
        <f>164515122*2</f>
        <v>329030244</v>
      </c>
      <c r="F8" s="93">
        <f>24677268300*2</f>
        <v>49354536600</v>
      </c>
      <c r="G8" s="92">
        <f>F8/327998618</f>
        <v>150.47178217074074</v>
      </c>
      <c r="H8" s="90" t="s">
        <v>78</v>
      </c>
    </row>
    <row r="9" spans="1:8">
      <c r="A9" s="94" t="s">
        <v>79</v>
      </c>
      <c r="B9" s="90" t="s">
        <v>67</v>
      </c>
      <c r="C9" s="90">
        <v>150</v>
      </c>
      <c r="D9" s="90" t="s">
        <v>68</v>
      </c>
      <c r="E9" s="93">
        <f>990736496*2</f>
        <v>1981472992</v>
      </c>
      <c r="F9" s="93">
        <f>148610474400*2</f>
        <v>297220948800</v>
      </c>
      <c r="G9" s="92">
        <f>F9/3238644230</f>
        <v>91.773263036057529</v>
      </c>
      <c r="H9" s="90" t="s">
        <v>80</v>
      </c>
    </row>
    <row r="10" spans="1:8">
      <c r="A10" s="94" t="s">
        <v>81</v>
      </c>
      <c r="B10" s="90" t="s">
        <v>67</v>
      </c>
      <c r="C10" s="90">
        <v>150</v>
      </c>
      <c r="D10" s="90" t="s">
        <v>68</v>
      </c>
      <c r="E10" s="93">
        <f>476631870*2</f>
        <v>953263740</v>
      </c>
      <c r="F10" s="93">
        <f>E10*150</f>
        <v>142989561000</v>
      </c>
      <c r="G10" s="92">
        <f>F10/2528959310</f>
        <v>56.540870560705066</v>
      </c>
      <c r="H10" s="90" t="s">
        <v>82</v>
      </c>
    </row>
    <row r="11" spans="1:8">
      <c r="A11" s="86"/>
      <c r="B11" s="86"/>
      <c r="C11" s="86"/>
      <c r="D11" s="86"/>
      <c r="E11" s="86"/>
      <c r="F11" s="86"/>
      <c r="G11" s="86"/>
      <c r="H11" s="86"/>
    </row>
    <row r="12" spans="1:8">
      <c r="A12" s="86"/>
      <c r="B12" s="86"/>
      <c r="C12" s="86"/>
      <c r="D12" s="86"/>
      <c r="E12" s="86"/>
      <c r="F12" s="86"/>
      <c r="G12" s="86"/>
      <c r="H12" s="86"/>
    </row>
    <row r="13" spans="1:8">
      <c r="A13" s="85" t="s">
        <v>83</v>
      </c>
      <c r="B13" s="86"/>
      <c r="C13" s="86"/>
      <c r="D13" s="86"/>
      <c r="E13" s="86"/>
      <c r="F13" s="86"/>
      <c r="G13" s="86"/>
      <c r="H13" s="86"/>
    </row>
    <row r="14" spans="1:8">
      <c r="A14" s="86"/>
      <c r="B14" s="86"/>
      <c r="C14" s="86"/>
      <c r="D14" s="86"/>
      <c r="E14" s="86"/>
      <c r="F14" s="86"/>
      <c r="G14" s="86"/>
      <c r="H14" s="86"/>
    </row>
    <row r="15" spans="1:8">
      <c r="A15" s="87" t="s">
        <v>58</v>
      </c>
      <c r="B15" s="87" t="s">
        <v>84</v>
      </c>
      <c r="C15" s="87" t="s">
        <v>85</v>
      </c>
      <c r="D15" s="87" t="s">
        <v>86</v>
      </c>
      <c r="E15" s="87" t="s">
        <v>87</v>
      </c>
      <c r="F15" s="87" t="s">
        <v>88</v>
      </c>
      <c r="G15" s="87" t="s">
        <v>65</v>
      </c>
      <c r="H15" s="86"/>
    </row>
    <row r="16" spans="1:8">
      <c r="A16" s="89" t="s">
        <v>66</v>
      </c>
      <c r="B16" s="95" t="s">
        <v>89</v>
      </c>
      <c r="C16" s="95" t="s">
        <v>90</v>
      </c>
      <c r="D16" s="95" t="s">
        <v>91</v>
      </c>
      <c r="E16" s="91">
        <f>22679182*2</f>
        <v>45358364</v>
      </c>
      <c r="F16" s="91">
        <f>3401877300*2</f>
        <v>6803754600</v>
      </c>
      <c r="G16" s="96" t="s">
        <v>92</v>
      </c>
      <c r="H16" s="86"/>
    </row>
    <row r="17" spans="1:21">
      <c r="A17" s="94" t="s">
        <v>73</v>
      </c>
      <c r="B17" s="90" t="s">
        <v>93</v>
      </c>
      <c r="C17" s="95" t="s">
        <v>90</v>
      </c>
      <c r="D17" s="95" t="s">
        <v>91</v>
      </c>
      <c r="E17" s="93">
        <f>24048005*2</f>
        <v>48096010</v>
      </c>
      <c r="F17" s="93">
        <f>3607200750*2</f>
        <v>7214401500</v>
      </c>
      <c r="G17" s="90" t="s">
        <v>94</v>
      </c>
      <c r="H17" s="97"/>
    </row>
    <row r="18" spans="1:21">
      <c r="A18" s="94" t="s">
        <v>75</v>
      </c>
      <c r="B18" s="90" t="s">
        <v>95</v>
      </c>
      <c r="C18" s="95" t="s">
        <v>90</v>
      </c>
      <c r="D18" s="95" t="s">
        <v>91</v>
      </c>
      <c r="E18" s="93">
        <f>23393926*2</f>
        <v>46787852</v>
      </c>
      <c r="F18" s="93">
        <f>3509088900*2</f>
        <v>7018177800</v>
      </c>
      <c r="G18" s="90" t="s">
        <v>96</v>
      </c>
      <c r="H18" s="86"/>
    </row>
    <row r="19" spans="1:21">
      <c r="A19" s="94" t="s">
        <v>77</v>
      </c>
      <c r="B19" s="90" t="s">
        <v>97</v>
      </c>
      <c r="C19" s="95" t="s">
        <v>90</v>
      </c>
      <c r="D19" s="95" t="s">
        <v>91</v>
      </c>
      <c r="E19" s="93">
        <f>24545534*2</f>
        <v>49091068</v>
      </c>
      <c r="F19" s="93">
        <f>3681830100*2</f>
        <v>7363660200</v>
      </c>
      <c r="G19" s="90" t="s">
        <v>98</v>
      </c>
      <c r="H19" s="86"/>
    </row>
    <row r="20" spans="1:21">
      <c r="A20" s="94" t="s">
        <v>79</v>
      </c>
      <c r="B20" s="90" t="s">
        <v>99</v>
      </c>
      <c r="C20" s="95" t="s">
        <v>90</v>
      </c>
      <c r="D20" s="95" t="s">
        <v>91</v>
      </c>
      <c r="E20" s="93">
        <f>27821976*2</f>
        <v>55643952</v>
      </c>
      <c r="F20" s="93">
        <f>4173296400*2</f>
        <v>8346592800</v>
      </c>
      <c r="G20" s="90" t="s">
        <v>100</v>
      </c>
      <c r="H20" s="86"/>
    </row>
    <row r="21" spans="1:21">
      <c r="A21" s="94" t="s">
        <v>81</v>
      </c>
      <c r="B21" s="90" t="s">
        <v>101</v>
      </c>
      <c r="C21" s="95" t="s">
        <v>90</v>
      </c>
      <c r="D21" s="95" t="s">
        <v>91</v>
      </c>
      <c r="E21" s="93">
        <f>26511903*2</f>
        <v>53023806</v>
      </c>
      <c r="F21" s="93">
        <f>3976785450*2</f>
        <v>7953570900</v>
      </c>
      <c r="G21" s="90" t="s">
        <v>102</v>
      </c>
      <c r="H21" s="86"/>
    </row>
    <row r="23" spans="1:21">
      <c r="A23" s="85" t="s">
        <v>103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</row>
    <row r="24" spans="1:21" ht="94.5">
      <c r="A24" s="100" t="s">
        <v>58</v>
      </c>
      <c r="B24" s="100" t="s">
        <v>104</v>
      </c>
      <c r="C24" s="100" t="s">
        <v>105</v>
      </c>
      <c r="D24" s="100" t="s">
        <v>106</v>
      </c>
      <c r="E24" s="100" t="s">
        <v>107</v>
      </c>
      <c r="F24" s="101" t="s">
        <v>108</v>
      </c>
      <c r="G24" s="101" t="s">
        <v>109</v>
      </c>
      <c r="H24" s="102" t="s">
        <v>110</v>
      </c>
      <c r="I24" s="102" t="s">
        <v>111</v>
      </c>
      <c r="J24" s="102" t="s">
        <v>112</v>
      </c>
      <c r="K24" s="102" t="s">
        <v>113</v>
      </c>
      <c r="L24" s="102" t="s">
        <v>114</v>
      </c>
      <c r="M24" s="102" t="s">
        <v>115</v>
      </c>
      <c r="N24" s="102" t="s">
        <v>116</v>
      </c>
      <c r="O24" s="102" t="s">
        <v>117</v>
      </c>
      <c r="P24" s="102" t="s">
        <v>118</v>
      </c>
      <c r="Q24" s="102" t="s">
        <v>119</v>
      </c>
      <c r="R24" s="102" t="s">
        <v>120</v>
      </c>
      <c r="S24" s="103" t="s">
        <v>121</v>
      </c>
      <c r="T24" s="104" t="s">
        <v>122</v>
      </c>
      <c r="U24" s="105" t="s">
        <v>123</v>
      </c>
    </row>
    <row r="25" spans="1:21">
      <c r="A25" s="106" t="s">
        <v>124</v>
      </c>
      <c r="B25" s="93">
        <v>149886780</v>
      </c>
      <c r="C25" s="93">
        <v>10323</v>
      </c>
      <c r="D25" s="107">
        <v>0.81499999999999995</v>
      </c>
      <c r="E25" s="93">
        <v>23034</v>
      </c>
      <c r="F25" s="108">
        <v>0.82590000000000008</v>
      </c>
      <c r="G25" s="108">
        <v>0.86349999999999993</v>
      </c>
      <c r="H25" s="109">
        <v>20303</v>
      </c>
      <c r="I25" s="109">
        <v>7313183</v>
      </c>
      <c r="J25" s="109">
        <v>360.20208836099999</v>
      </c>
      <c r="K25" s="109">
        <v>27748792</v>
      </c>
      <c r="L25" s="109">
        <v>239.97502421499999</v>
      </c>
      <c r="M25" s="109">
        <v>27980256</v>
      </c>
      <c r="N25" s="109">
        <v>293.51253028999997</v>
      </c>
      <c r="O25" s="109">
        <v>20299</v>
      </c>
      <c r="P25" s="109">
        <v>55911363</v>
      </c>
      <c r="Q25" s="110">
        <v>0.37302397849897101</v>
      </c>
      <c r="R25" s="109">
        <v>2754.3900192127689</v>
      </c>
      <c r="S25" s="111">
        <v>45244939</v>
      </c>
      <c r="T25" s="109">
        <v>104641841</v>
      </c>
      <c r="U25" s="109">
        <v>48912793</v>
      </c>
    </row>
    <row r="26" spans="1:21">
      <c r="A26" s="106" t="s">
        <v>125</v>
      </c>
      <c r="B26" s="93">
        <v>181195123</v>
      </c>
      <c r="C26" s="93">
        <v>18119263</v>
      </c>
      <c r="D26" s="107">
        <v>0.91799999999999993</v>
      </c>
      <c r="E26" s="93">
        <v>22989</v>
      </c>
      <c r="F26" s="108">
        <v>0.78839999999999999</v>
      </c>
      <c r="G26" s="108">
        <v>0.84340000000000004</v>
      </c>
      <c r="H26" s="109">
        <v>20502</v>
      </c>
      <c r="I26" s="109">
        <v>9381811</v>
      </c>
      <c r="J26" s="109">
        <v>457.60467271499999</v>
      </c>
      <c r="K26" s="109">
        <v>35161814</v>
      </c>
      <c r="L26" s="109">
        <v>248.82749982300001</v>
      </c>
      <c r="M26" s="109">
        <v>62522495</v>
      </c>
      <c r="N26" s="109">
        <v>517.52319739100005</v>
      </c>
      <c r="O26" s="109">
        <v>20460</v>
      </c>
      <c r="P26" s="109">
        <v>98672566</v>
      </c>
      <c r="Q26" s="110">
        <v>0.54456524196846068</v>
      </c>
      <c r="R26" s="109">
        <v>4822.7060606060604</v>
      </c>
      <c r="S26" s="111">
        <v>53466524</v>
      </c>
      <c r="T26" s="109">
        <v>127728599</v>
      </c>
      <c r="U26" s="109">
        <v>30044290</v>
      </c>
    </row>
    <row r="27" spans="1:21">
      <c r="A27" s="106" t="s">
        <v>126</v>
      </c>
      <c r="B27" s="93">
        <v>612114675</v>
      </c>
      <c r="C27" s="93">
        <v>23611</v>
      </c>
      <c r="D27" s="107">
        <v>0.87</v>
      </c>
      <c r="E27" s="93">
        <v>47951</v>
      </c>
      <c r="F27" s="108">
        <v>0.87280000000000002</v>
      </c>
      <c r="G27" s="108">
        <v>0.495</v>
      </c>
      <c r="H27" s="109">
        <v>46366</v>
      </c>
      <c r="I27" s="109">
        <v>17467841</v>
      </c>
      <c r="J27" s="109">
        <v>376.73814864299999</v>
      </c>
      <c r="K27" s="109">
        <v>59772361</v>
      </c>
      <c r="L27" s="109">
        <v>361.32822927699999</v>
      </c>
      <c r="M27" s="109">
        <v>99236403</v>
      </c>
      <c r="N27" s="109">
        <v>833.49210068800005</v>
      </c>
      <c r="O27" s="109">
        <v>46360</v>
      </c>
      <c r="P27" s="109">
        <v>159319641</v>
      </c>
      <c r="Q27" s="110">
        <v>0.260277440660935</v>
      </c>
      <c r="R27" s="109">
        <v>3436.5755176876619</v>
      </c>
      <c r="S27" s="111">
        <v>261000837</v>
      </c>
      <c r="T27" s="109">
        <v>351113838</v>
      </c>
      <c r="U27" s="109">
        <v>192105074</v>
      </c>
    </row>
    <row r="28" spans="1:21">
      <c r="A28" s="106" t="s">
        <v>127</v>
      </c>
      <c r="B28" s="93">
        <v>327998618</v>
      </c>
      <c r="C28" s="93">
        <v>14485</v>
      </c>
      <c r="D28" s="107">
        <v>0.80400000000000005</v>
      </c>
      <c r="E28" s="93">
        <v>68066</v>
      </c>
      <c r="F28" s="108">
        <v>0.90799999999999992</v>
      </c>
      <c r="G28" s="108">
        <v>0.33590000000000003</v>
      </c>
      <c r="H28" s="109">
        <v>65665</v>
      </c>
      <c r="I28" s="109">
        <v>25739004</v>
      </c>
      <c r="J28" s="109">
        <v>391.97447650999999</v>
      </c>
      <c r="K28" s="109">
        <v>83478428</v>
      </c>
      <c r="L28" s="109">
        <v>397.51064508600001</v>
      </c>
      <c r="M28" s="109">
        <v>43017358</v>
      </c>
      <c r="N28" s="109">
        <v>298.030040391</v>
      </c>
      <c r="O28" s="109">
        <v>65651</v>
      </c>
      <c r="P28" s="109">
        <v>126803700</v>
      </c>
      <c r="Q28" s="110">
        <v>0.38659827524029383</v>
      </c>
      <c r="R28" s="109">
        <v>1931.4816225190782</v>
      </c>
      <c r="S28" s="111">
        <v>114007075</v>
      </c>
      <c r="T28" s="109">
        <v>213991543</v>
      </c>
      <c r="U28" s="109">
        <v>87495757</v>
      </c>
    </row>
    <row r="29" spans="1:21">
      <c r="A29" s="106" t="s">
        <v>128</v>
      </c>
      <c r="B29" s="93">
        <v>448518024</v>
      </c>
      <c r="C29" s="93">
        <v>26787286</v>
      </c>
      <c r="D29" s="107">
        <v>0.8590000000000001</v>
      </c>
      <c r="E29" s="93">
        <v>20761</v>
      </c>
      <c r="F29" s="108">
        <v>0.70689999999999997</v>
      </c>
      <c r="G29" s="108">
        <v>0.98099999999999998</v>
      </c>
      <c r="H29" s="109">
        <v>17477</v>
      </c>
      <c r="I29" s="109">
        <v>7432645</v>
      </c>
      <c r="J29" s="109">
        <v>425.28151284500001</v>
      </c>
      <c r="K29" s="109">
        <v>30190598</v>
      </c>
      <c r="L29" s="109">
        <v>234.58847205800001</v>
      </c>
      <c r="M29" s="109">
        <v>156748608</v>
      </c>
      <c r="N29" s="109">
        <v>1409.29294673</v>
      </c>
      <c r="O29" s="109">
        <v>17467</v>
      </c>
      <c r="P29" s="109">
        <v>188977955</v>
      </c>
      <c r="Q29" s="110">
        <v>0.42133859708612292</v>
      </c>
      <c r="R29" s="109">
        <v>10819.142096524876</v>
      </c>
      <c r="S29" s="111">
        <v>217446089</v>
      </c>
      <c r="T29" s="109">
        <v>231071935</v>
      </c>
      <c r="U29" s="109">
        <v>44132729</v>
      </c>
    </row>
    <row r="30" spans="1:21">
      <c r="A30" s="106" t="s">
        <v>129</v>
      </c>
      <c r="B30" s="93">
        <v>3238644230</v>
      </c>
      <c r="C30" s="93">
        <v>34641</v>
      </c>
      <c r="D30" s="107">
        <v>0.63400000000000001</v>
      </c>
      <c r="E30" s="93">
        <v>44159</v>
      </c>
      <c r="F30" s="108">
        <v>0.77040000000000008</v>
      </c>
      <c r="G30" s="108">
        <v>0.77890000000000004</v>
      </c>
      <c r="H30" s="109">
        <v>43119</v>
      </c>
      <c r="I30" s="109">
        <v>12503833</v>
      </c>
      <c r="J30" s="109">
        <v>289.984299265</v>
      </c>
      <c r="K30" s="109">
        <v>45516271</v>
      </c>
      <c r="L30" s="109">
        <v>278.15050813099998</v>
      </c>
      <c r="M30" s="109">
        <v>445067760</v>
      </c>
      <c r="N30" s="109">
        <v>3692.8954530400001</v>
      </c>
      <c r="O30" s="109">
        <v>43116</v>
      </c>
      <c r="P30" s="109">
        <v>491319993</v>
      </c>
      <c r="Q30" s="110">
        <v>0.1517579499927704</v>
      </c>
      <c r="R30" s="109">
        <v>11395.305524631227</v>
      </c>
      <c r="S30" s="111">
        <v>1590448456</v>
      </c>
      <c r="T30" s="109">
        <v>1647075463</v>
      </c>
      <c r="U30" s="109">
        <v>1156491432</v>
      </c>
    </row>
    <row r="31" spans="1:21">
      <c r="A31" s="106" t="s">
        <v>130</v>
      </c>
      <c r="B31" s="93">
        <v>2528959310</v>
      </c>
      <c r="C31" s="93">
        <v>956869</v>
      </c>
      <c r="D31" s="107">
        <v>0.78599999999999992</v>
      </c>
      <c r="E31" s="93">
        <v>29419</v>
      </c>
      <c r="F31" s="108">
        <v>0.77670000000000006</v>
      </c>
      <c r="G31" s="108">
        <v>0.83660000000000001</v>
      </c>
      <c r="H31" s="109">
        <v>26541</v>
      </c>
      <c r="I31" s="109">
        <v>9365975</v>
      </c>
      <c r="J31" s="109">
        <v>352.887042689</v>
      </c>
      <c r="K31" s="109">
        <v>35208633</v>
      </c>
      <c r="L31" s="109">
        <v>241.51895321699999</v>
      </c>
      <c r="M31" s="109">
        <v>554908597</v>
      </c>
      <c r="N31" s="109">
        <v>4653.7118165000002</v>
      </c>
      <c r="O31" s="109">
        <v>26530</v>
      </c>
      <c r="P31" s="109">
        <v>592188585</v>
      </c>
      <c r="Q31" s="110">
        <v>0.2341655888778777</v>
      </c>
      <c r="R31" s="109">
        <v>22321.469468526197</v>
      </c>
      <c r="S31" s="111">
        <v>1318452303</v>
      </c>
      <c r="T31" s="109">
        <v>1210478561</v>
      </c>
      <c r="U31" s="109">
        <v>620361331</v>
      </c>
    </row>
    <row r="32" spans="1:21">
      <c r="A32" s="106" t="s">
        <v>131</v>
      </c>
      <c r="B32" s="93">
        <v>2458313314</v>
      </c>
      <c r="C32" s="93">
        <v>70761429</v>
      </c>
      <c r="D32" s="107">
        <v>0.80299999999999994</v>
      </c>
      <c r="E32" s="93">
        <v>28532</v>
      </c>
      <c r="F32" s="108">
        <v>0.81359999999999999</v>
      </c>
      <c r="G32" s="108">
        <v>0.84900000000000009</v>
      </c>
      <c r="H32" s="109">
        <v>26400</v>
      </c>
      <c r="I32" s="109">
        <v>8973491</v>
      </c>
      <c r="J32" s="109">
        <v>339.90496212099998</v>
      </c>
      <c r="K32" s="109">
        <v>31314231</v>
      </c>
      <c r="L32" s="109">
        <v>207.77254269700001</v>
      </c>
      <c r="M32" s="109">
        <v>565972602</v>
      </c>
      <c r="N32" s="109">
        <v>4552.7663979899999</v>
      </c>
      <c r="O32" s="109">
        <v>26397</v>
      </c>
      <c r="P32" s="109">
        <v>599695680</v>
      </c>
      <c r="Q32" s="110">
        <v>0.24394599198757788</v>
      </c>
      <c r="R32" s="109">
        <v>22718.327082623025</v>
      </c>
      <c r="S32" s="111">
        <v>900246885</v>
      </c>
      <c r="T32" s="109">
        <v>1558066429</v>
      </c>
      <c r="U32" s="109">
        <v>960779596</v>
      </c>
    </row>
    <row r="33" spans="1:21">
      <c r="A33" s="106" t="s">
        <v>132</v>
      </c>
      <c r="B33" s="93">
        <v>176208967</v>
      </c>
      <c r="C33" s="93">
        <v>139451</v>
      </c>
      <c r="D33" s="107">
        <v>0.93799999999999994</v>
      </c>
      <c r="E33" s="93">
        <v>15008</v>
      </c>
      <c r="F33" s="93"/>
      <c r="G33" s="93"/>
      <c r="H33" s="109">
        <v>14469</v>
      </c>
      <c r="I33" s="109">
        <v>7064845</v>
      </c>
      <c r="J33" s="109">
        <v>488.274587048</v>
      </c>
      <c r="K33" s="109">
        <v>31812677</v>
      </c>
      <c r="L33" s="109">
        <v>247.28466046899999</v>
      </c>
      <c r="M33" s="109">
        <v>39890619</v>
      </c>
      <c r="N33" s="109">
        <v>349.369139684</v>
      </c>
      <c r="O33" s="109">
        <v>14468</v>
      </c>
      <c r="P33" s="109">
        <v>71704021</v>
      </c>
      <c r="Q33" s="110">
        <v>0.40692606182748919</v>
      </c>
      <c r="R33" s="109">
        <v>4956.042369366879</v>
      </c>
      <c r="S33" s="111">
        <v>67032891</v>
      </c>
      <c r="T33" s="109">
        <v>109176076</v>
      </c>
      <c r="U33" s="109">
        <v>37472780</v>
      </c>
    </row>
    <row r="34" spans="1:21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</row>
  </sheetData>
  <mergeCells count="1">
    <mergeCell ref="A4:A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1"/>
  <sheetViews>
    <sheetView topLeftCell="B1" zoomScale="80" zoomScaleSheetLayoutView="100" workbookViewId="0">
      <selection activeCell="J19" sqref="J19"/>
    </sheetView>
  </sheetViews>
  <sheetFormatPr defaultColWidth="8.85546875" defaultRowHeight="15"/>
  <cols>
    <col min="1" max="1" width="30.42578125" customWidth="1"/>
    <col min="2" max="28" width="10" customWidth="1"/>
  </cols>
  <sheetData>
    <row r="1" spans="1:28">
      <c r="A1" s="121" t="s">
        <v>133</v>
      </c>
      <c r="B1" s="123" t="s">
        <v>73</v>
      </c>
      <c r="C1" s="124"/>
      <c r="D1" s="125"/>
      <c r="E1" s="115" t="s">
        <v>75</v>
      </c>
      <c r="F1" s="116"/>
      <c r="G1" s="117"/>
      <c r="H1" s="115" t="s">
        <v>134</v>
      </c>
      <c r="I1" s="116"/>
      <c r="J1" s="117"/>
      <c r="K1" s="115" t="s">
        <v>77</v>
      </c>
      <c r="L1" s="116"/>
      <c r="M1" s="117"/>
      <c r="N1" s="126" t="s">
        <v>135</v>
      </c>
      <c r="O1" s="127"/>
      <c r="P1" s="128"/>
      <c r="Q1" s="115" t="s">
        <v>66</v>
      </c>
      <c r="R1" s="116"/>
      <c r="S1" s="117"/>
      <c r="T1" s="115" t="s">
        <v>79</v>
      </c>
      <c r="U1" s="116"/>
      <c r="V1" s="117"/>
      <c r="W1" s="115" t="s">
        <v>81</v>
      </c>
      <c r="X1" s="116"/>
      <c r="Y1" s="117"/>
      <c r="Z1" s="118" t="s">
        <v>136</v>
      </c>
      <c r="AA1" s="119"/>
      <c r="AB1" s="120"/>
    </row>
    <row r="2" spans="1:28" ht="60">
      <c r="A2" s="122"/>
      <c r="B2" s="45" t="s">
        <v>137</v>
      </c>
      <c r="C2" s="46" t="s">
        <v>138</v>
      </c>
      <c r="D2" s="47" t="s">
        <v>139</v>
      </c>
      <c r="E2" s="48" t="s">
        <v>137</v>
      </c>
      <c r="F2" s="46" t="s">
        <v>138</v>
      </c>
      <c r="G2" s="49" t="s">
        <v>139</v>
      </c>
      <c r="H2" s="48" t="s">
        <v>137</v>
      </c>
      <c r="I2" s="46" t="s">
        <v>138</v>
      </c>
      <c r="J2" s="49" t="s">
        <v>139</v>
      </c>
      <c r="K2" s="48" t="s">
        <v>137</v>
      </c>
      <c r="L2" s="46" t="s">
        <v>138</v>
      </c>
      <c r="M2" s="49" t="s">
        <v>139</v>
      </c>
      <c r="N2" s="48" t="s">
        <v>137</v>
      </c>
      <c r="O2" s="46" t="s">
        <v>138</v>
      </c>
      <c r="P2" s="49" t="s">
        <v>139</v>
      </c>
      <c r="Q2" s="48" t="s">
        <v>137</v>
      </c>
      <c r="R2" s="46" t="s">
        <v>138</v>
      </c>
      <c r="S2" s="49" t="s">
        <v>139</v>
      </c>
      <c r="T2" s="48" t="s">
        <v>137</v>
      </c>
      <c r="U2" s="46" t="s">
        <v>138</v>
      </c>
      <c r="V2" s="49" t="s">
        <v>139</v>
      </c>
      <c r="W2" s="48" t="s">
        <v>137</v>
      </c>
      <c r="X2" s="46" t="s">
        <v>138</v>
      </c>
      <c r="Y2" s="49" t="s">
        <v>139</v>
      </c>
      <c r="Z2" s="48" t="s">
        <v>137</v>
      </c>
      <c r="AA2" s="46" t="s">
        <v>138</v>
      </c>
      <c r="AB2" s="49" t="s">
        <v>139</v>
      </c>
    </row>
    <row r="3" spans="1:28">
      <c r="A3" s="50"/>
      <c r="B3" s="51"/>
      <c r="C3" s="52"/>
      <c r="D3" s="53"/>
      <c r="E3" s="54"/>
      <c r="F3" s="55"/>
      <c r="G3" s="56"/>
      <c r="H3" s="54"/>
      <c r="I3" s="55"/>
      <c r="J3" s="56"/>
      <c r="K3" s="54"/>
      <c r="L3" s="55"/>
      <c r="M3" s="56"/>
      <c r="N3" s="54"/>
      <c r="O3" s="55"/>
      <c r="P3" s="56"/>
      <c r="Q3" s="54"/>
      <c r="R3" s="55"/>
      <c r="S3" s="56"/>
      <c r="T3" s="54"/>
      <c r="U3" s="55"/>
      <c r="V3" s="56"/>
      <c r="W3" s="54"/>
      <c r="X3" s="55"/>
      <c r="Y3" s="56"/>
      <c r="Z3" s="54"/>
      <c r="AA3" s="55"/>
      <c r="AB3" s="56"/>
    </row>
    <row r="4" spans="1:28" ht="15.75">
      <c r="A4" s="57" t="s">
        <v>140</v>
      </c>
      <c r="B4" s="54">
        <f>SUM(B5:B8)</f>
        <v>5367</v>
      </c>
      <c r="C4" s="58">
        <f t="shared" ref="C4:E4" si="0">SUM(C5:C8)</f>
        <v>4.493843</v>
      </c>
      <c r="D4" s="59">
        <f t="shared" si="0"/>
        <v>2.9975139109115242E-2</v>
      </c>
      <c r="E4" s="54">
        <f t="shared" si="0"/>
        <v>161306</v>
      </c>
      <c r="F4" s="58">
        <f t="shared" ref="F4:H4" si="1">SUM(F5:F8)</f>
        <v>80.533841999999993</v>
      </c>
      <c r="G4" s="60">
        <f t="shared" si="1"/>
        <v>0.13146521056066185</v>
      </c>
      <c r="H4" s="54">
        <f t="shared" si="1"/>
        <v>224314</v>
      </c>
      <c r="I4" s="58">
        <f t="shared" ref="I4:K4" si="2">SUM(I5:I8)</f>
        <v>119.70587899999998</v>
      </c>
      <c r="J4" s="60">
        <f t="shared" si="2"/>
        <v>0.26686778264831479</v>
      </c>
      <c r="K4" s="54">
        <f t="shared" si="2"/>
        <v>10164</v>
      </c>
      <c r="L4" s="58">
        <f t="shared" ref="L4:N4" si="3">SUM(L5:L8)</f>
        <v>14.808498</v>
      </c>
      <c r="M4" s="60">
        <f t="shared" si="3"/>
        <v>3.5969483848434916E-2</v>
      </c>
      <c r="N4" s="54">
        <f t="shared" si="3"/>
        <v>9314</v>
      </c>
      <c r="O4" s="58">
        <f t="shared" ref="O4:Q4" si="4">SUM(O5:O8)</f>
        <v>12.325436999999999</v>
      </c>
      <c r="P4" s="59">
        <f t="shared" si="4"/>
        <v>6.8004017617674134E-2</v>
      </c>
      <c r="Q4" s="54">
        <f t="shared" si="4"/>
        <v>348481</v>
      </c>
      <c r="R4" s="58">
        <f t="shared" ref="R4:T4" si="5">SUM(R5:R8)</f>
        <v>238.66619500000002</v>
      </c>
      <c r="S4" s="60">
        <f t="shared" si="5"/>
        <v>9.7085344508694382E-2</v>
      </c>
      <c r="T4" s="54">
        <f t="shared" si="5"/>
        <v>693207</v>
      </c>
      <c r="U4" s="58">
        <f t="shared" ref="U4:W4" si="6">SUM(U5:U8)</f>
        <v>537.37842899999998</v>
      </c>
      <c r="V4" s="60">
        <f t="shared" si="6"/>
        <v>0.16559617599698329</v>
      </c>
      <c r="W4" s="54">
        <f t="shared" si="6"/>
        <v>429347</v>
      </c>
      <c r="X4" s="58">
        <f t="shared" ref="X4:Z4" si="7">SUM(X5:X8)</f>
        <v>351.847872</v>
      </c>
      <c r="Y4" s="60">
        <f t="shared" si="7"/>
        <v>0.13892208981963033</v>
      </c>
      <c r="Z4" s="54">
        <f t="shared" si="7"/>
        <v>35646</v>
      </c>
      <c r="AA4" s="58">
        <f t="shared" ref="AA4:AB4" si="8">SUM(AA5:AA8)</f>
        <v>33.288668999999999</v>
      </c>
      <c r="AB4" s="60">
        <f t="shared" si="8"/>
        <v>0.18891390066183034</v>
      </c>
    </row>
    <row r="5" spans="1:28" ht="15.75">
      <c r="A5" s="61" t="s">
        <v>141</v>
      </c>
      <c r="B5" s="54">
        <v>0</v>
      </c>
      <c r="C5" s="58">
        <v>0</v>
      </c>
      <c r="D5" s="60">
        <v>0</v>
      </c>
      <c r="E5" s="54">
        <v>5811</v>
      </c>
      <c r="F5" s="58">
        <f>2090202/1000000</f>
        <v>2.0902020000000001</v>
      </c>
      <c r="G5" s="60">
        <v>3.4120916029849501E-3</v>
      </c>
      <c r="H5" s="54">
        <v>53494</v>
      </c>
      <c r="I5" s="58">
        <f>15366470/1000000</f>
        <v>15.36647</v>
      </c>
      <c r="J5" s="60">
        <v>3.4257430046788703E-2</v>
      </c>
      <c r="K5" s="54">
        <v>0</v>
      </c>
      <c r="L5" s="58">
        <v>0</v>
      </c>
      <c r="M5" s="60">
        <v>0</v>
      </c>
      <c r="N5" s="54">
        <v>53</v>
      </c>
      <c r="O5" s="58">
        <f>31989/1000000</f>
        <v>3.1988999999999997E-2</v>
      </c>
      <c r="P5" s="60">
        <v>1.7649520415152699E-4</v>
      </c>
      <c r="Q5" s="54">
        <v>16661</v>
      </c>
      <c r="R5" s="58">
        <f>4371168/1000000</f>
        <v>4.3711679999999999</v>
      </c>
      <c r="S5" s="60">
        <v>1.7781167173062801E-3</v>
      </c>
      <c r="T5" s="54">
        <v>34875</v>
      </c>
      <c r="U5" s="58">
        <f>9477327/1000000</f>
        <v>9.4773270000000007</v>
      </c>
      <c r="V5" s="60">
        <v>2.9204914547713702E-3</v>
      </c>
      <c r="W5" s="54">
        <v>44653</v>
      </c>
      <c r="X5" s="58">
        <f>12920821/1000000</f>
        <v>12.920821</v>
      </c>
      <c r="Y5" s="60">
        <v>5.1016009996086202E-3</v>
      </c>
      <c r="Z5" s="54">
        <v>1010</v>
      </c>
      <c r="AA5" s="58">
        <f>323499/1000000</f>
        <v>0.32349899999999998</v>
      </c>
      <c r="AB5" s="60">
        <v>1.83586366730978E-3</v>
      </c>
    </row>
    <row r="6" spans="1:28" ht="15.75">
      <c r="A6" s="61" t="s">
        <v>142</v>
      </c>
      <c r="B6" s="54">
        <v>950</v>
      </c>
      <c r="C6" s="58">
        <f>707871/1000000</f>
        <v>0.70787100000000003</v>
      </c>
      <c r="D6" s="60">
        <v>4.7216895864649697E-3</v>
      </c>
      <c r="E6" s="54">
        <v>128879</v>
      </c>
      <c r="F6" s="58">
        <f>58899181/1000000</f>
        <v>58.899180999999999</v>
      </c>
      <c r="G6" s="60">
        <v>9.6148315288565697E-2</v>
      </c>
      <c r="H6" s="54">
        <v>155454</v>
      </c>
      <c r="I6" s="58">
        <f>90493473/1000000</f>
        <v>90.493472999999994</v>
      </c>
      <c r="J6" s="60">
        <v>0.20174274384347601</v>
      </c>
      <c r="K6" s="54">
        <v>3760</v>
      </c>
      <c r="L6" s="58">
        <f>6275776/1000000</f>
        <v>6.2757759999999996</v>
      </c>
      <c r="M6" s="60">
        <v>9.9782353287514395E-3</v>
      </c>
      <c r="N6" s="54">
        <v>3306</v>
      </c>
      <c r="O6" s="58">
        <f>4071063/1000000</f>
        <v>4.0710629999999997</v>
      </c>
      <c r="P6" s="60">
        <v>2.24615678920481E-2</v>
      </c>
      <c r="Q6" s="54">
        <v>144809</v>
      </c>
      <c r="R6" s="58">
        <f>107072624/1000000</f>
        <v>107.072624</v>
      </c>
      <c r="S6" s="60">
        <v>4.35553203858213E-2</v>
      </c>
      <c r="T6" s="54">
        <v>272038</v>
      </c>
      <c r="U6" s="58">
        <f>210979141/1000000</f>
        <v>210.979141</v>
      </c>
      <c r="V6" s="60">
        <v>6.5014405266960104E-2</v>
      </c>
      <c r="W6" s="54">
        <v>203824</v>
      </c>
      <c r="X6" s="58">
        <f>197952163/1000000</f>
        <v>197.95216300000001</v>
      </c>
      <c r="Y6" s="60">
        <v>7.8158574647500201E-2</v>
      </c>
      <c r="Z6" s="54">
        <v>2429</v>
      </c>
      <c r="AA6" s="58">
        <f>1486602/1000000</f>
        <v>1.486602</v>
      </c>
      <c r="AB6" s="60">
        <v>8.4364977930381901E-3</v>
      </c>
    </row>
    <row r="7" spans="1:28">
      <c r="A7" s="62" t="s">
        <v>143</v>
      </c>
      <c r="B7" s="54">
        <v>350</v>
      </c>
      <c r="C7" s="58">
        <f>172657/1000000</f>
        <v>0.172657</v>
      </c>
      <c r="D7" s="60">
        <v>1.1516685369654699E-3</v>
      </c>
      <c r="E7" s="54">
        <v>272</v>
      </c>
      <c r="F7" s="58">
        <f>200385/1000000</f>
        <v>0.20038500000000001</v>
      </c>
      <c r="G7" s="60">
        <v>3.27112870365706E-4</v>
      </c>
      <c r="H7" s="54">
        <v>1436</v>
      </c>
      <c r="I7" s="58">
        <f>1253554/1000000</f>
        <v>1.2535540000000001</v>
      </c>
      <c r="J7" s="60">
        <v>2.79462612199628E-3</v>
      </c>
      <c r="K7" s="54">
        <v>66</v>
      </c>
      <c r="L7" s="58">
        <f>78953/1000000</f>
        <v>7.8952999999999995E-2</v>
      </c>
      <c r="M7" s="60">
        <v>2.4049617980927601E-4</v>
      </c>
      <c r="N7" s="54">
        <v>0</v>
      </c>
      <c r="O7" s="58">
        <v>0</v>
      </c>
      <c r="P7" s="60">
        <v>0</v>
      </c>
      <c r="Q7" s="54">
        <v>97768</v>
      </c>
      <c r="R7" s="58">
        <f>42022313/1000000</f>
        <v>42.022312999999997</v>
      </c>
      <c r="S7" s="60">
        <v>1.70939614412388E-2</v>
      </c>
      <c r="T7" s="54">
        <v>66168</v>
      </c>
      <c r="U7" s="58">
        <f>32717132/1000000</f>
        <v>32.717131999999999</v>
      </c>
      <c r="V7" s="60">
        <v>1.0081967671963499E-2</v>
      </c>
      <c r="W7" s="54">
        <v>85055</v>
      </c>
      <c r="X7" s="58">
        <f>49867047/1000000</f>
        <v>49.867046999999999</v>
      </c>
      <c r="Y7" s="60">
        <v>1.9689288848033001E-2</v>
      </c>
      <c r="Z7" s="54">
        <v>1291</v>
      </c>
      <c r="AA7" s="58">
        <f>607393/1000000</f>
        <v>0.60739299999999996</v>
      </c>
      <c r="AB7" s="60">
        <v>3.4469681219363598E-3</v>
      </c>
    </row>
    <row r="8" spans="1:28" ht="15.75">
      <c r="A8" s="61" t="s">
        <v>144</v>
      </c>
      <c r="B8" s="54">
        <v>4067</v>
      </c>
      <c r="C8" s="58">
        <f>3613315/1000000</f>
        <v>3.6133150000000001</v>
      </c>
      <c r="D8" s="60">
        <v>2.4101780985684801E-2</v>
      </c>
      <c r="E8" s="54">
        <v>26344</v>
      </c>
      <c r="F8" s="58">
        <f>19344074/1000000</f>
        <v>19.344073999999999</v>
      </c>
      <c r="G8" s="60">
        <v>3.1577690798745499E-2</v>
      </c>
      <c r="H8" s="54">
        <v>13930</v>
      </c>
      <c r="I8" s="58">
        <f>12592382/1000000</f>
        <v>12.592382000000001</v>
      </c>
      <c r="J8" s="60">
        <v>2.80729826360538E-2</v>
      </c>
      <c r="K8" s="54">
        <v>6338</v>
      </c>
      <c r="L8" s="58">
        <f>8453769/1000000</f>
        <v>8.4537689999999994</v>
      </c>
      <c r="M8" s="60">
        <v>2.57507523398742E-2</v>
      </c>
      <c r="N8" s="54">
        <v>5955</v>
      </c>
      <c r="O8" s="58">
        <f>8222385/1000000</f>
        <v>8.2223849999999992</v>
      </c>
      <c r="P8" s="60">
        <v>4.5365954521474502E-2</v>
      </c>
      <c r="Q8" s="54">
        <v>89243</v>
      </c>
      <c r="R8" s="58">
        <f>85200090/1000000</f>
        <v>85.200090000000003</v>
      </c>
      <c r="S8" s="60">
        <v>3.4657945964328002E-2</v>
      </c>
      <c r="T8" s="54">
        <v>320126</v>
      </c>
      <c r="U8" s="58">
        <f>284204829/1000000</f>
        <v>284.20482900000002</v>
      </c>
      <c r="V8" s="60">
        <v>8.7579311603288301E-2</v>
      </c>
      <c r="W8" s="54">
        <v>95815</v>
      </c>
      <c r="X8" s="58">
        <f>91107841/1000000</f>
        <v>91.107840999999993</v>
      </c>
      <c r="Y8" s="60">
        <v>3.59726253244885E-2</v>
      </c>
      <c r="Z8" s="54">
        <v>30916</v>
      </c>
      <c r="AA8" s="58">
        <f>30871175/1000000</f>
        <v>30.871175000000001</v>
      </c>
      <c r="AB8" s="60">
        <v>0.175194571079546</v>
      </c>
    </row>
    <row r="9" spans="1:28">
      <c r="A9" s="63"/>
      <c r="B9" s="54"/>
      <c r="C9" s="58"/>
      <c r="D9" s="64"/>
      <c r="E9" s="54"/>
      <c r="F9" s="58"/>
      <c r="G9" s="64"/>
      <c r="H9" s="54"/>
      <c r="I9" s="58"/>
      <c r="J9" s="64"/>
      <c r="K9" s="54"/>
      <c r="L9" s="58"/>
      <c r="M9" s="64"/>
      <c r="N9" s="54"/>
      <c r="O9" s="58"/>
      <c r="P9" s="64"/>
      <c r="Q9" s="54"/>
      <c r="R9" s="58"/>
      <c r="S9" s="64"/>
      <c r="T9" s="54"/>
      <c r="U9" s="58"/>
      <c r="V9" s="64"/>
      <c r="W9" s="54"/>
      <c r="X9" s="58"/>
      <c r="Y9" s="64"/>
      <c r="Z9" s="54"/>
      <c r="AA9" s="58"/>
      <c r="AB9" s="64"/>
    </row>
    <row r="10" spans="1:28" ht="15.75">
      <c r="A10" s="57" t="s">
        <v>145</v>
      </c>
      <c r="B10" s="54">
        <v>23092</v>
      </c>
      <c r="C10" s="58">
        <f>9113122/1000000</f>
        <v>9.1131220000000006</v>
      </c>
      <c r="D10" s="60">
        <v>6.0786970009485901E-2</v>
      </c>
      <c r="E10" s="54">
        <v>83203</v>
      </c>
      <c r="F10" s="58">
        <f>36405781/1000000</f>
        <v>36.405780999999998</v>
      </c>
      <c r="G10" s="60">
        <v>5.9429595632483803E-2</v>
      </c>
      <c r="H10" s="54">
        <v>93701</v>
      </c>
      <c r="I10" s="58">
        <f>36045990/1000000</f>
        <v>36.045990000000003</v>
      </c>
      <c r="J10" s="60">
        <v>8.0359573857382099E-2</v>
      </c>
      <c r="K10" s="54">
        <v>93782</v>
      </c>
      <c r="L10" s="58">
        <f>39766426/1000000</f>
        <v>39.766426000000003</v>
      </c>
      <c r="M10" s="60">
        <v>0.121131224116478</v>
      </c>
      <c r="N10" s="54">
        <v>14205</v>
      </c>
      <c r="O10" s="58">
        <f>11556455/1000000</f>
        <v>11.556455</v>
      </c>
      <c r="P10" s="60">
        <v>6.3761258072866603E-2</v>
      </c>
      <c r="Q10" s="54">
        <v>503303</v>
      </c>
      <c r="R10" s="58">
        <f>284528474/1000000</f>
        <v>284.52847400000002</v>
      </c>
      <c r="S10" s="60">
        <v>0.115741338738078</v>
      </c>
      <c r="T10" s="54">
        <v>422283</v>
      </c>
      <c r="U10" s="58">
        <f>243576221/1000000</f>
        <v>243.576221</v>
      </c>
      <c r="V10" s="60">
        <v>7.5059378241987704E-2</v>
      </c>
      <c r="W10" s="54">
        <v>953518</v>
      </c>
      <c r="X10" s="58">
        <f>515253317/1000000</f>
        <v>515.25331700000004</v>
      </c>
      <c r="Y10" s="60">
        <v>0.20344038796442299</v>
      </c>
      <c r="Z10" s="54">
        <v>7660</v>
      </c>
      <c r="AA10" s="58">
        <f>3604036/1000000</f>
        <v>3.6040359999999998</v>
      </c>
      <c r="AB10" s="60">
        <v>2.0452980528769801E-2</v>
      </c>
    </row>
    <row r="11" spans="1:28">
      <c r="A11" s="50"/>
      <c r="B11" s="54"/>
      <c r="C11" s="58"/>
      <c r="D11" s="64"/>
      <c r="E11" s="54"/>
      <c r="F11" s="58"/>
      <c r="G11" s="64"/>
      <c r="H11" s="54"/>
      <c r="I11" s="58"/>
      <c r="J11" s="64"/>
      <c r="K11" s="54"/>
      <c r="L11" s="58"/>
      <c r="M11" s="64"/>
      <c r="N11" s="54"/>
      <c r="O11" s="58"/>
      <c r="P11" s="64"/>
      <c r="Q11" s="54"/>
      <c r="R11" s="58"/>
      <c r="S11" s="64"/>
      <c r="T11" s="54"/>
      <c r="U11" s="58"/>
      <c r="V11" s="64"/>
      <c r="W11" s="54"/>
      <c r="X11" s="58"/>
      <c r="Y11" s="64"/>
      <c r="Z11" s="54"/>
      <c r="AA11" s="58"/>
      <c r="AB11" s="64"/>
    </row>
    <row r="12" spans="1:28" ht="15.75">
      <c r="A12" s="65" t="s">
        <v>146</v>
      </c>
      <c r="B12" s="54">
        <v>843</v>
      </c>
      <c r="C12" s="58">
        <f>350266/1000000</f>
        <v>0.35026600000000002</v>
      </c>
      <c r="D12" s="60">
        <v>2.3363682432148499E-3</v>
      </c>
      <c r="E12" s="54">
        <v>12300</v>
      </c>
      <c r="F12" s="58">
        <f>7342337/1000000</f>
        <v>7.3423369999999997</v>
      </c>
      <c r="G12" s="60">
        <v>1.1985792006698699E-2</v>
      </c>
      <c r="H12" s="54">
        <v>2355</v>
      </c>
      <c r="I12" s="58">
        <f>751605/1000000</f>
        <v>0.75160499999999997</v>
      </c>
      <c r="J12" s="60">
        <v>1.67559990748146E-3</v>
      </c>
      <c r="K12" s="54">
        <v>1842</v>
      </c>
      <c r="L12" s="58">
        <f>785463/1000000</f>
        <v>0.78546300000000002</v>
      </c>
      <c r="M12" s="60">
        <v>2.3925734409273101E-3</v>
      </c>
      <c r="N12" s="54">
        <v>818</v>
      </c>
      <c r="O12" s="58">
        <f>384479/1000000</f>
        <v>0.38447900000000002</v>
      </c>
      <c r="P12" s="60">
        <v>2.1213135639430699E-3</v>
      </c>
      <c r="Q12" s="54">
        <v>135647</v>
      </c>
      <c r="R12" s="58">
        <f>62650099/1000000</f>
        <v>62.650098999999997</v>
      </c>
      <c r="S12" s="60">
        <v>2.5484993569863602E-2</v>
      </c>
      <c r="T12" s="54">
        <v>77583</v>
      </c>
      <c r="U12" s="58">
        <f>45080958/1000000</f>
        <v>45.080958000000003</v>
      </c>
      <c r="V12" s="60">
        <v>1.3891949978290999E-2</v>
      </c>
      <c r="W12" s="54">
        <v>270987</v>
      </c>
      <c r="X12" s="58">
        <f>132329261/1000000</f>
        <v>132.329261</v>
      </c>
      <c r="Y12" s="60">
        <v>5.2248312254698802E-2</v>
      </c>
      <c r="Z12" s="54">
        <v>1608</v>
      </c>
      <c r="AA12" s="58">
        <f>789693/1000000</f>
        <v>0.78969299999999998</v>
      </c>
      <c r="AB12" s="60">
        <v>4.4815244777537703E-3</v>
      </c>
    </row>
    <row r="13" spans="1:28">
      <c r="A13" s="63"/>
      <c r="B13" s="54"/>
      <c r="C13" s="58"/>
      <c r="D13" s="64"/>
      <c r="E13" s="54"/>
      <c r="F13" s="58"/>
      <c r="G13" s="64"/>
      <c r="H13" s="54"/>
      <c r="I13" s="58"/>
      <c r="J13" s="64"/>
      <c r="K13" s="54"/>
      <c r="L13" s="58"/>
      <c r="M13" s="64"/>
      <c r="N13" s="54"/>
      <c r="O13" s="58"/>
      <c r="P13" s="64"/>
      <c r="Q13" s="54"/>
      <c r="R13" s="58"/>
      <c r="S13" s="64"/>
      <c r="T13" s="54"/>
      <c r="U13" s="58"/>
      <c r="V13" s="64"/>
      <c r="W13" s="54"/>
      <c r="X13" s="58"/>
      <c r="Y13" s="64"/>
      <c r="Z13" s="54"/>
      <c r="AA13" s="58"/>
      <c r="AB13" s="64"/>
    </row>
    <row r="14" spans="1:28" ht="15.75">
      <c r="A14" s="57" t="s">
        <v>147</v>
      </c>
      <c r="B14" s="54">
        <v>30849</v>
      </c>
      <c r="C14" s="58">
        <f>12701582/1000000</f>
        <v>12.701582</v>
      </c>
      <c r="D14" s="60">
        <v>8.4722961473249897E-2</v>
      </c>
      <c r="E14" s="54">
        <v>334694</v>
      </c>
      <c r="F14" s="58">
        <f>129917111/1000000</f>
        <v>129.91711100000001</v>
      </c>
      <c r="G14" s="60">
        <v>0.21207954232517401</v>
      </c>
      <c r="H14" s="54">
        <v>83783</v>
      </c>
      <c r="I14" s="58">
        <f>43006592/1000000</f>
        <v>43.006591999999998</v>
      </c>
      <c r="J14" s="60">
        <v>9.5877278060008897E-2</v>
      </c>
      <c r="K14" s="54">
        <v>89835</v>
      </c>
      <c r="L14" s="58">
        <f>40560367/1000000</f>
        <v>40.560366999999999</v>
      </c>
      <c r="M14" s="60">
        <v>0.12354962211901099</v>
      </c>
      <c r="N14" s="54">
        <v>19519</v>
      </c>
      <c r="O14" s="58">
        <f>11369388/1000000</f>
        <v>11.369388000000001</v>
      </c>
      <c r="P14" s="60">
        <v>6.27291398961492E-2</v>
      </c>
      <c r="Q14" s="54">
        <v>541244</v>
      </c>
      <c r="R14" s="58">
        <f>227618858/1000000</f>
        <v>227.61885799999999</v>
      </c>
      <c r="S14" s="60">
        <v>9.2591475913065796E-2</v>
      </c>
      <c r="T14" s="54">
        <v>1685737</v>
      </c>
      <c r="U14" s="58">
        <f>778119941/1000000</f>
        <v>778.11994100000004</v>
      </c>
      <c r="V14" s="60">
        <v>0.239782022766303</v>
      </c>
      <c r="W14" s="54">
        <v>629713</v>
      </c>
      <c r="X14" s="58">
        <f>287156962/1000000</f>
        <v>287.15696200000002</v>
      </c>
      <c r="Y14" s="60">
        <v>0.113379811111366</v>
      </c>
      <c r="Z14" s="54">
        <v>67551</v>
      </c>
      <c r="AA14" s="58">
        <f>30833968/1000000</f>
        <v>30.833967999999999</v>
      </c>
      <c r="AB14" s="60">
        <v>0.17498342056758301</v>
      </c>
    </row>
    <row r="15" spans="1:28">
      <c r="A15" s="63"/>
      <c r="B15" s="54"/>
      <c r="C15" s="58"/>
      <c r="D15" s="64"/>
      <c r="E15" s="54"/>
      <c r="F15" s="58"/>
      <c r="G15" s="64"/>
      <c r="H15" s="54"/>
      <c r="I15" s="58"/>
      <c r="J15" s="64"/>
      <c r="K15" s="54"/>
      <c r="L15" s="58"/>
      <c r="M15" s="64"/>
      <c r="N15" s="54"/>
      <c r="O15" s="58"/>
      <c r="P15" s="64"/>
      <c r="Q15" s="54"/>
      <c r="R15" s="58"/>
      <c r="S15" s="64"/>
      <c r="T15" s="54"/>
      <c r="U15" s="58"/>
      <c r="V15" s="64"/>
      <c r="W15" s="54"/>
      <c r="X15" s="58"/>
      <c r="Y15" s="64"/>
      <c r="Z15" s="54"/>
      <c r="AA15" s="58"/>
      <c r="AB15" s="64"/>
    </row>
    <row r="16" spans="1:28" ht="15.75">
      <c r="A16" s="57" t="s">
        <v>148</v>
      </c>
      <c r="B16" s="54">
        <v>285</v>
      </c>
      <c r="C16" s="58">
        <f>81918/1000000</f>
        <v>8.1918000000000005E-2</v>
      </c>
      <c r="D16" s="60">
        <v>5.4641504955569198E-4</v>
      </c>
      <c r="E16" s="54">
        <v>1362</v>
      </c>
      <c r="F16" s="58">
        <f>1023122/1000000</f>
        <v>1.0231220000000001</v>
      </c>
      <c r="G16" s="60">
        <v>1.6701667996821201E-3</v>
      </c>
      <c r="H16" s="54">
        <v>86768</v>
      </c>
      <c r="I16" s="58">
        <f>32252277/1000000</f>
        <v>32.252276999999999</v>
      </c>
      <c r="J16" s="60">
        <v>7.1902012835553905E-2</v>
      </c>
      <c r="K16" s="54">
        <v>1055</v>
      </c>
      <c r="L16" s="58">
        <f>364329/1000000</f>
        <v>0.36432900000000001</v>
      </c>
      <c r="M16" s="60">
        <v>1.1097707838047201E-3</v>
      </c>
      <c r="N16" s="54">
        <v>225</v>
      </c>
      <c r="O16" s="58">
        <f>57717/1000000</f>
        <v>5.7716999999999997E-2</v>
      </c>
      <c r="P16" s="60">
        <v>3.1844614392490098E-4</v>
      </c>
      <c r="Q16" s="54">
        <v>1772</v>
      </c>
      <c r="R16" s="58">
        <f>285061/1000000</f>
        <v>0.28506100000000001</v>
      </c>
      <c r="S16" s="60">
        <v>1.1595796124789601E-4</v>
      </c>
      <c r="T16" s="54">
        <v>20422</v>
      </c>
      <c r="U16" s="58">
        <f>5794911/1000000</f>
        <v>5.7949109999999999</v>
      </c>
      <c r="V16" s="60">
        <v>1.7857343169293001E-3</v>
      </c>
      <c r="W16" s="54">
        <v>6376</v>
      </c>
      <c r="X16" s="58">
        <f>4102683/1000000</f>
        <v>4.1026829999999999</v>
      </c>
      <c r="Y16" s="60">
        <v>1.6198855857439199E-3</v>
      </c>
      <c r="Z16" s="54">
        <v>692</v>
      </c>
      <c r="AA16" s="58">
        <f>219147/1000000</f>
        <v>0.21914700000000001</v>
      </c>
      <c r="AB16" s="60">
        <v>1.2436638601663001E-3</v>
      </c>
    </row>
    <row r="17" spans="1:28">
      <c r="A17" s="50"/>
      <c r="B17" s="54"/>
      <c r="C17" s="58"/>
      <c r="D17" s="64"/>
      <c r="E17" s="54"/>
      <c r="F17" s="58"/>
      <c r="G17" s="64"/>
      <c r="H17" s="54"/>
      <c r="I17" s="58"/>
      <c r="J17" s="64"/>
      <c r="K17" s="54"/>
      <c r="L17" s="58"/>
      <c r="M17" s="64"/>
      <c r="N17" s="54"/>
      <c r="O17" s="58"/>
      <c r="P17" s="64"/>
      <c r="Q17" s="54"/>
      <c r="R17" s="58"/>
      <c r="S17" s="64"/>
      <c r="T17" s="54"/>
      <c r="U17" s="58"/>
      <c r="V17" s="64"/>
      <c r="W17" s="54"/>
      <c r="X17" s="58"/>
      <c r="Y17" s="64"/>
      <c r="Z17" s="54"/>
      <c r="AA17" s="58"/>
      <c r="AB17" s="64"/>
    </row>
    <row r="18" spans="1:28" ht="15.75">
      <c r="A18" s="66" t="s">
        <v>149</v>
      </c>
      <c r="B18" s="54">
        <f t="shared" ref="B18:AB18" si="9">SUM(B4,B10,B12,B14,B16)</f>
        <v>60436</v>
      </c>
      <c r="C18" s="67">
        <f t="shared" si="9"/>
        <v>26.740731000000004</v>
      </c>
      <c r="D18" s="60">
        <f t="shared" si="9"/>
        <v>0.17836785388462159</v>
      </c>
      <c r="E18" s="54">
        <f t="shared" si="9"/>
        <v>592865</v>
      </c>
      <c r="F18" s="67">
        <f t="shared" si="9"/>
        <v>255.222193</v>
      </c>
      <c r="G18" s="60">
        <f t="shared" si="9"/>
        <v>0.41663030732470047</v>
      </c>
      <c r="H18" s="54">
        <f t="shared" si="9"/>
        <v>490921</v>
      </c>
      <c r="I18" s="67">
        <f t="shared" si="9"/>
        <v>231.76234299999999</v>
      </c>
      <c r="J18" s="60">
        <f t="shared" si="9"/>
        <v>0.51668224730874113</v>
      </c>
      <c r="K18" s="54">
        <f t="shared" si="9"/>
        <v>196678</v>
      </c>
      <c r="L18" s="67">
        <f t="shared" si="9"/>
        <v>96.285083</v>
      </c>
      <c r="M18" s="60">
        <f t="shared" si="9"/>
        <v>0.28415267430865593</v>
      </c>
      <c r="N18" s="54">
        <f t="shared" si="9"/>
        <v>44081</v>
      </c>
      <c r="O18" s="67">
        <f t="shared" si="9"/>
        <v>35.693475999999997</v>
      </c>
      <c r="P18" s="60">
        <f t="shared" si="9"/>
        <v>0.19693417529455792</v>
      </c>
      <c r="Q18" s="54">
        <f t="shared" si="9"/>
        <v>1530447</v>
      </c>
      <c r="R18" s="67">
        <f t="shared" si="9"/>
        <v>813.74868700000002</v>
      </c>
      <c r="S18" s="60">
        <f t="shared" si="9"/>
        <v>0.33101911069094975</v>
      </c>
      <c r="T18" s="54">
        <f t="shared" si="9"/>
        <v>2899232</v>
      </c>
      <c r="U18" s="67">
        <f t="shared" si="9"/>
        <v>1609.95046</v>
      </c>
      <c r="V18" s="60">
        <f t="shared" si="9"/>
        <v>0.49611526130049433</v>
      </c>
      <c r="W18" s="54">
        <f t="shared" si="9"/>
        <v>2289941</v>
      </c>
      <c r="X18" s="67">
        <f t="shared" si="9"/>
        <v>1290.6900949999999</v>
      </c>
      <c r="Y18" s="60">
        <f t="shared" si="9"/>
        <v>0.50961048673586196</v>
      </c>
      <c r="Z18" s="54">
        <f t="shared" si="9"/>
        <v>113157</v>
      </c>
      <c r="AA18" s="67">
        <f t="shared" si="9"/>
        <v>68.735513000000012</v>
      </c>
      <c r="AB18" s="60">
        <f t="shared" si="9"/>
        <v>0.39007549009610321</v>
      </c>
    </row>
    <row r="19" spans="1:28" s="44" customFormat="1" ht="15.75">
      <c r="A19" s="68" t="s">
        <v>150</v>
      </c>
      <c r="B19" s="69"/>
      <c r="C19" s="70">
        <v>149.88677999999999</v>
      </c>
      <c r="D19" s="71"/>
      <c r="E19" s="71"/>
      <c r="F19" s="70">
        <v>612.11467500000003</v>
      </c>
      <c r="G19" s="72"/>
      <c r="H19" s="73"/>
      <c r="I19" s="70">
        <v>448.51802400000003</v>
      </c>
      <c r="J19" s="80"/>
      <c r="K19" s="73"/>
      <c r="L19" s="70">
        <v>327.99861800000002</v>
      </c>
      <c r="M19" s="81"/>
      <c r="N19" s="82"/>
      <c r="O19" s="70">
        <v>181.195123</v>
      </c>
      <c r="P19" s="81"/>
      <c r="Q19" s="82"/>
      <c r="R19" s="70">
        <v>2458.313314</v>
      </c>
      <c r="S19" s="81"/>
      <c r="T19" s="82"/>
      <c r="U19" s="70">
        <v>3238.6442299999999</v>
      </c>
      <c r="V19" s="81"/>
      <c r="W19" s="82"/>
      <c r="X19" s="70">
        <v>2528.9593100000002</v>
      </c>
      <c r="Y19" s="81"/>
      <c r="Z19" s="69"/>
      <c r="AA19" s="70">
        <v>176.208967</v>
      </c>
      <c r="AB19" s="81"/>
    </row>
    <row r="20" spans="1:28" s="44" customFormat="1" ht="15.75">
      <c r="A20" s="74" t="s">
        <v>151</v>
      </c>
      <c r="B20" s="75"/>
      <c r="C20" s="76">
        <f>C19-C18</f>
        <v>123.14604899999998</v>
      </c>
      <c r="D20" s="76"/>
      <c r="E20" s="77"/>
      <c r="F20" s="76">
        <f>F19-F18</f>
        <v>356.89248200000003</v>
      </c>
      <c r="G20" s="78"/>
      <c r="H20" s="79"/>
      <c r="I20" s="76">
        <f>I19-I18</f>
        <v>216.75568100000004</v>
      </c>
      <c r="J20" s="83"/>
      <c r="K20" s="79"/>
      <c r="L20" s="76">
        <f>L19-L18</f>
        <v>231.71353500000004</v>
      </c>
      <c r="M20" s="83"/>
      <c r="N20" s="79"/>
      <c r="O20" s="76">
        <f>O19-O18</f>
        <v>145.50164699999999</v>
      </c>
      <c r="P20" s="83"/>
      <c r="Q20" s="79"/>
      <c r="R20" s="76">
        <f>R19-R18</f>
        <v>1644.564627</v>
      </c>
      <c r="S20" s="83"/>
      <c r="T20" s="79"/>
      <c r="U20" s="76">
        <f>U19-U18</f>
        <v>1628.6937699999999</v>
      </c>
      <c r="V20" s="83"/>
      <c r="W20" s="79"/>
      <c r="X20" s="76">
        <f>X19-X18</f>
        <v>1238.2692150000003</v>
      </c>
      <c r="Y20" s="83"/>
      <c r="Z20" s="75"/>
      <c r="AA20" s="76">
        <f>AA19-AA18</f>
        <v>107.47345399999999</v>
      </c>
      <c r="AB20" s="83"/>
    </row>
    <row r="21" spans="1:28">
      <c r="C21" s="44"/>
      <c r="D21" s="44"/>
      <c r="F21" s="44"/>
      <c r="G21" s="44"/>
    </row>
  </sheetData>
  <mergeCells count="10">
    <mergeCell ref="T1:V1"/>
    <mergeCell ref="W1:Y1"/>
    <mergeCell ref="Z1:AB1"/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zoomScaleSheetLayoutView="100" workbookViewId="0">
      <selection activeCell="B24" sqref="B24"/>
    </sheetView>
  </sheetViews>
  <sheetFormatPr defaultColWidth="9" defaultRowHeight="15"/>
  <cols>
    <col min="1" max="1" width="17.42578125" customWidth="1"/>
    <col min="2" max="2" width="52" customWidth="1"/>
    <col min="3" max="3" width="15.28515625" customWidth="1"/>
    <col min="4" max="4" width="36.85546875" customWidth="1"/>
  </cols>
  <sheetData>
    <row r="1" spans="1:4" ht="15.75">
      <c r="A1" s="35" t="s">
        <v>152</v>
      </c>
      <c r="B1" s="35" t="s">
        <v>153</v>
      </c>
      <c r="C1" s="35" t="s">
        <v>154</v>
      </c>
      <c r="D1" s="35" t="s">
        <v>155</v>
      </c>
    </row>
    <row r="2" spans="1:4" ht="15.75">
      <c r="A2" s="36" t="s">
        <v>156</v>
      </c>
      <c r="B2" s="37" t="s">
        <v>157</v>
      </c>
      <c r="C2" s="36" t="s">
        <v>158</v>
      </c>
      <c r="D2" s="38" t="s">
        <v>159</v>
      </c>
    </row>
    <row r="3" spans="1:4" ht="15.75">
      <c r="A3" s="36" t="s">
        <v>156</v>
      </c>
      <c r="B3" s="37" t="s">
        <v>157</v>
      </c>
      <c r="C3" s="36" t="s">
        <v>160</v>
      </c>
      <c r="D3" s="38" t="s">
        <v>161</v>
      </c>
    </row>
    <row r="4" spans="1:4" ht="15.75">
      <c r="A4" s="37" t="s">
        <v>162</v>
      </c>
      <c r="B4" s="37" t="s">
        <v>163</v>
      </c>
      <c r="C4" s="36" t="s">
        <v>164</v>
      </c>
      <c r="D4" s="36" t="s">
        <v>165</v>
      </c>
    </row>
    <row r="5" spans="1:4" ht="15.75">
      <c r="A5" s="37" t="s">
        <v>162</v>
      </c>
      <c r="B5" s="37" t="s">
        <v>163</v>
      </c>
      <c r="C5" s="36" t="s">
        <v>166</v>
      </c>
      <c r="D5" s="36" t="s">
        <v>167</v>
      </c>
    </row>
    <row r="6" spans="1:4" ht="15.75">
      <c r="A6" s="37" t="s">
        <v>162</v>
      </c>
      <c r="B6" s="37" t="s">
        <v>168</v>
      </c>
      <c r="C6" s="36" t="s">
        <v>169</v>
      </c>
      <c r="D6" s="36" t="s">
        <v>170</v>
      </c>
    </row>
    <row r="7" spans="1:4" ht="15.75">
      <c r="A7" s="37" t="s">
        <v>162</v>
      </c>
      <c r="B7" s="37" t="s">
        <v>168</v>
      </c>
      <c r="C7" s="36" t="s">
        <v>171</v>
      </c>
      <c r="D7" s="36" t="s">
        <v>172</v>
      </c>
    </row>
    <row r="8" spans="1:4" ht="15.75">
      <c r="A8" s="39" t="s">
        <v>173</v>
      </c>
      <c r="B8" s="37" t="s">
        <v>163</v>
      </c>
      <c r="C8" s="40" t="s">
        <v>174</v>
      </c>
      <c r="D8" s="36" t="s">
        <v>175</v>
      </c>
    </row>
    <row r="9" spans="1:4" ht="15.75">
      <c r="A9" s="39" t="s">
        <v>173</v>
      </c>
      <c r="B9" s="37" t="s">
        <v>163</v>
      </c>
      <c r="C9" s="40" t="s">
        <v>176</v>
      </c>
      <c r="D9" s="36" t="s">
        <v>177</v>
      </c>
    </row>
    <row r="10" spans="1:4" ht="15.75">
      <c r="A10" s="39" t="s">
        <v>173</v>
      </c>
      <c r="B10" s="37" t="s">
        <v>168</v>
      </c>
      <c r="C10" s="40" t="s">
        <v>178</v>
      </c>
      <c r="D10" s="36" t="s">
        <v>179</v>
      </c>
    </row>
    <row r="11" spans="1:4" ht="15.75">
      <c r="A11" s="39" t="s">
        <v>173</v>
      </c>
      <c r="B11" s="37" t="s">
        <v>168</v>
      </c>
      <c r="C11" s="40" t="s">
        <v>180</v>
      </c>
      <c r="D11" s="36" t="s">
        <v>181</v>
      </c>
    </row>
    <row r="12" spans="1:4" ht="15.75">
      <c r="A12" s="39" t="s">
        <v>173</v>
      </c>
      <c r="B12" s="41" t="s">
        <v>182</v>
      </c>
      <c r="C12" s="40" t="s">
        <v>183</v>
      </c>
      <c r="D12" s="36" t="s">
        <v>184</v>
      </c>
    </row>
    <row r="13" spans="1:4" ht="15.75">
      <c r="A13" s="39" t="s">
        <v>173</v>
      </c>
      <c r="B13" s="41" t="s">
        <v>182</v>
      </c>
      <c r="C13" s="40" t="s">
        <v>185</v>
      </c>
      <c r="D13" s="36" t="s">
        <v>186</v>
      </c>
    </row>
    <row r="14" spans="1:4" ht="15.75">
      <c r="A14" s="39" t="s">
        <v>173</v>
      </c>
      <c r="B14" s="41" t="s">
        <v>187</v>
      </c>
      <c r="C14" s="40" t="s">
        <v>188</v>
      </c>
      <c r="D14" s="36" t="s">
        <v>189</v>
      </c>
    </row>
    <row r="15" spans="1:4" ht="15.75">
      <c r="A15" s="39" t="s">
        <v>173</v>
      </c>
      <c r="B15" s="41" t="s">
        <v>187</v>
      </c>
      <c r="C15" s="40" t="s">
        <v>190</v>
      </c>
      <c r="D15" s="36" t="s">
        <v>191</v>
      </c>
    </row>
    <row r="16" spans="1:4" ht="15.75">
      <c r="A16" s="39" t="s">
        <v>173</v>
      </c>
      <c r="B16" s="41" t="s">
        <v>192</v>
      </c>
      <c r="C16" s="40" t="s">
        <v>193</v>
      </c>
      <c r="D16" s="36" t="s">
        <v>194</v>
      </c>
    </row>
    <row r="17" spans="1:4" ht="15.75">
      <c r="A17" s="39" t="s">
        <v>173</v>
      </c>
      <c r="B17" s="41" t="s">
        <v>192</v>
      </c>
      <c r="C17" s="40" t="s">
        <v>195</v>
      </c>
      <c r="D17" s="36" t="s">
        <v>196</v>
      </c>
    </row>
    <row r="18" spans="1:4" ht="15.75">
      <c r="A18" s="39" t="s">
        <v>173</v>
      </c>
      <c r="B18" s="41" t="s">
        <v>197</v>
      </c>
      <c r="C18" s="42" t="s">
        <v>198</v>
      </c>
      <c r="D18" s="43" t="s">
        <v>199</v>
      </c>
    </row>
    <row r="19" spans="1:4" ht="15.75">
      <c r="A19" s="39" t="s">
        <v>173</v>
      </c>
      <c r="B19" s="41" t="s">
        <v>197</v>
      </c>
      <c r="C19" s="42" t="s">
        <v>200</v>
      </c>
      <c r="D19" s="43" t="s">
        <v>201</v>
      </c>
    </row>
    <row r="20" spans="1:4" ht="15.75">
      <c r="A20" s="39" t="s">
        <v>173</v>
      </c>
      <c r="B20" s="41" t="s">
        <v>202</v>
      </c>
      <c r="C20" s="42" t="s">
        <v>203</v>
      </c>
      <c r="D20" s="43" t="s">
        <v>204</v>
      </c>
    </row>
    <row r="21" spans="1:4" ht="15.75">
      <c r="A21" s="39" t="s">
        <v>173</v>
      </c>
      <c r="B21" s="41" t="s">
        <v>202</v>
      </c>
      <c r="C21" s="42" t="s">
        <v>205</v>
      </c>
      <c r="D21" s="43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2950"/>
  <sheetViews>
    <sheetView zoomScaleSheetLayoutView="100" workbookViewId="0">
      <selection activeCell="I35" sqref="I35"/>
    </sheetView>
  </sheetViews>
  <sheetFormatPr defaultColWidth="9" defaultRowHeight="15"/>
  <sheetData>
    <row r="1" spans="1:15">
      <c r="A1" t="s">
        <v>207</v>
      </c>
      <c r="B1" t="s">
        <v>208</v>
      </c>
      <c r="C1" t="s">
        <v>20880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23510</v>
      </c>
      <c r="M1" t="s">
        <v>217</v>
      </c>
      <c r="N1" t="s">
        <v>218</v>
      </c>
      <c r="O1" t="s">
        <v>219</v>
      </c>
    </row>
    <row r="2" spans="1:15">
      <c r="A2" t="s">
        <v>220</v>
      </c>
      <c r="B2" t="s">
        <v>23511</v>
      </c>
      <c r="C2" t="s">
        <v>221</v>
      </c>
      <c r="D2">
        <v>3</v>
      </c>
      <c r="E2">
        <v>6152</v>
      </c>
      <c r="F2">
        <v>3</v>
      </c>
      <c r="G2">
        <v>7804</v>
      </c>
      <c r="H2">
        <v>0.489837867770546</v>
      </c>
      <c r="I2">
        <v>0.96083957126938102</v>
      </c>
      <c r="J2">
        <v>0.82587360011061495</v>
      </c>
      <c r="K2" t="s">
        <v>23512</v>
      </c>
      <c r="L2">
        <v>3</v>
      </c>
      <c r="M2" t="s">
        <v>5133</v>
      </c>
      <c r="N2">
        <v>1</v>
      </c>
      <c r="O2">
        <v>4.8764629388816603E-4</v>
      </c>
    </row>
    <row r="3" spans="1:15">
      <c r="A3" t="s">
        <v>222</v>
      </c>
      <c r="B3" t="s">
        <v>23513</v>
      </c>
      <c r="C3" t="s">
        <v>223</v>
      </c>
      <c r="D3">
        <v>2</v>
      </c>
      <c r="E3">
        <v>535</v>
      </c>
      <c r="F3">
        <v>7</v>
      </c>
      <c r="G3">
        <v>8124</v>
      </c>
      <c r="H3">
        <v>7.2881032852052594E-2</v>
      </c>
      <c r="I3">
        <v>0.47111571080376702</v>
      </c>
      <c r="J3">
        <v>0.447754107389148</v>
      </c>
      <c r="K3" t="s">
        <v>23514</v>
      </c>
      <c r="L3">
        <v>2</v>
      </c>
      <c r="M3" t="s">
        <v>5133</v>
      </c>
      <c r="N3">
        <v>0.28571428571428598</v>
      </c>
      <c r="O3">
        <v>3.7383177570093499E-3</v>
      </c>
    </row>
    <row r="4" spans="1:15">
      <c r="A4" t="s">
        <v>222</v>
      </c>
      <c r="B4" t="s">
        <v>23511</v>
      </c>
      <c r="C4" t="s">
        <v>223</v>
      </c>
      <c r="D4">
        <v>5</v>
      </c>
      <c r="E4">
        <v>6152</v>
      </c>
      <c r="F4">
        <v>7</v>
      </c>
      <c r="G4">
        <v>7804</v>
      </c>
      <c r="H4">
        <v>0.83137607319657303</v>
      </c>
      <c r="I4">
        <v>0.98923101772060196</v>
      </c>
      <c r="J4">
        <v>0.85027699355333197</v>
      </c>
      <c r="K4" t="s">
        <v>23515</v>
      </c>
      <c r="L4">
        <v>5</v>
      </c>
      <c r="M4" t="s">
        <v>5133</v>
      </c>
      <c r="N4">
        <v>0.71428571428571397</v>
      </c>
      <c r="O4">
        <v>8.1274382314694405E-4</v>
      </c>
    </row>
    <row r="5" spans="1:15">
      <c r="A5" t="s">
        <v>224</v>
      </c>
      <c r="B5" t="s">
        <v>23511</v>
      </c>
      <c r="C5" t="s">
        <v>225</v>
      </c>
      <c r="D5">
        <v>1470</v>
      </c>
      <c r="E5">
        <v>6152</v>
      </c>
      <c r="F5">
        <v>1686</v>
      </c>
      <c r="G5">
        <v>7804</v>
      </c>
      <c r="H5" s="34">
        <v>2.7812551085799597E-23</v>
      </c>
      <c r="I5" s="34">
        <v>1.05313294399883E-20</v>
      </c>
      <c r="J5" s="34">
        <v>9.0520282663458599E-21</v>
      </c>
      <c r="K5" t="s">
        <v>23516</v>
      </c>
      <c r="L5">
        <v>1470</v>
      </c>
      <c r="M5" t="s">
        <v>5133</v>
      </c>
      <c r="N5">
        <v>0.87188612099644103</v>
      </c>
      <c r="O5">
        <v>0.238946684005202</v>
      </c>
    </row>
    <row r="6" spans="1:15">
      <c r="A6" t="s">
        <v>224</v>
      </c>
      <c r="B6" t="s">
        <v>23513</v>
      </c>
      <c r="C6" t="s">
        <v>225</v>
      </c>
      <c r="D6">
        <v>61</v>
      </c>
      <c r="E6">
        <v>535</v>
      </c>
      <c r="F6">
        <v>1751</v>
      </c>
      <c r="G6">
        <v>8124</v>
      </c>
      <c r="H6">
        <v>0.99999999990798005</v>
      </c>
      <c r="I6">
        <v>0.99999999999997702</v>
      </c>
      <c r="J6">
        <v>0.95041217501583097</v>
      </c>
      <c r="K6" t="s">
        <v>23517</v>
      </c>
      <c r="L6">
        <v>61</v>
      </c>
      <c r="M6" t="s">
        <v>5133</v>
      </c>
      <c r="N6">
        <v>3.4837235865219897E-2</v>
      </c>
      <c r="O6">
        <v>0.114018691588785</v>
      </c>
    </row>
    <row r="7" spans="1:15">
      <c r="A7" t="s">
        <v>224</v>
      </c>
      <c r="B7" t="s">
        <v>23518</v>
      </c>
      <c r="C7" t="s">
        <v>225</v>
      </c>
      <c r="D7">
        <v>90</v>
      </c>
      <c r="E7">
        <v>787</v>
      </c>
      <c r="F7">
        <v>1543</v>
      </c>
      <c r="G7">
        <v>7393</v>
      </c>
      <c r="H7">
        <v>0.99999999999991795</v>
      </c>
      <c r="I7">
        <v>1</v>
      </c>
      <c r="J7">
        <v>0.966855260484069</v>
      </c>
      <c r="K7" t="s">
        <v>23519</v>
      </c>
      <c r="L7">
        <v>90</v>
      </c>
      <c r="M7" t="s">
        <v>5133</v>
      </c>
      <c r="N7">
        <v>5.8327932598833399E-2</v>
      </c>
      <c r="O7">
        <v>0.11435832274460001</v>
      </c>
    </row>
    <row r="8" spans="1:15">
      <c r="A8" t="s">
        <v>226</v>
      </c>
      <c r="B8" t="s">
        <v>23518</v>
      </c>
      <c r="C8" t="s">
        <v>227</v>
      </c>
      <c r="D8">
        <v>1</v>
      </c>
      <c r="E8">
        <v>787</v>
      </c>
      <c r="F8">
        <v>1</v>
      </c>
      <c r="G8">
        <v>7393</v>
      </c>
      <c r="H8">
        <v>0.106452049235764</v>
      </c>
      <c r="I8">
        <v>0.63266972740240601</v>
      </c>
      <c r="J8">
        <v>0.61170005408803896</v>
      </c>
      <c r="K8" t="s">
        <v>23520</v>
      </c>
      <c r="L8">
        <v>1</v>
      </c>
      <c r="M8" t="s">
        <v>1463</v>
      </c>
      <c r="N8">
        <v>1</v>
      </c>
      <c r="O8">
        <v>1.27064803049555E-3</v>
      </c>
    </row>
    <row r="9" spans="1:15">
      <c r="A9" t="s">
        <v>228</v>
      </c>
      <c r="B9" t="s">
        <v>23518</v>
      </c>
      <c r="C9" t="s">
        <v>229</v>
      </c>
      <c r="D9">
        <v>1</v>
      </c>
      <c r="E9">
        <v>787</v>
      </c>
      <c r="F9">
        <v>1</v>
      </c>
      <c r="G9">
        <v>7393</v>
      </c>
      <c r="H9">
        <v>0.106452049235764</v>
      </c>
      <c r="I9">
        <v>0.63266972740240601</v>
      </c>
      <c r="J9">
        <v>0.61170005408803896</v>
      </c>
      <c r="K9" t="s">
        <v>23521</v>
      </c>
      <c r="L9">
        <v>1</v>
      </c>
      <c r="M9" t="s">
        <v>5133</v>
      </c>
      <c r="N9">
        <v>1</v>
      </c>
      <c r="O9">
        <v>1.27064803049555E-3</v>
      </c>
    </row>
    <row r="10" spans="1:15">
      <c r="A10" t="s">
        <v>230</v>
      </c>
      <c r="B10" t="s">
        <v>23511</v>
      </c>
      <c r="C10" t="s">
        <v>231</v>
      </c>
      <c r="D10">
        <v>1</v>
      </c>
      <c r="E10">
        <v>6152</v>
      </c>
      <c r="F10">
        <v>2</v>
      </c>
      <c r="G10">
        <v>7804</v>
      </c>
      <c r="H10">
        <v>0.95521029019776005</v>
      </c>
      <c r="I10">
        <v>1</v>
      </c>
      <c r="J10">
        <v>0.85953329234717102</v>
      </c>
      <c r="K10" t="s">
        <v>23522</v>
      </c>
      <c r="L10">
        <v>1</v>
      </c>
      <c r="M10" t="s">
        <v>5133</v>
      </c>
      <c r="N10">
        <v>0.5</v>
      </c>
      <c r="O10">
        <v>1.6254876462938901E-4</v>
      </c>
    </row>
    <row r="11" spans="1:15">
      <c r="A11" t="s">
        <v>230</v>
      </c>
      <c r="B11" t="s">
        <v>23518</v>
      </c>
      <c r="C11" t="s">
        <v>231</v>
      </c>
      <c r="D11">
        <v>1</v>
      </c>
      <c r="E11">
        <v>787</v>
      </c>
      <c r="F11">
        <v>2</v>
      </c>
      <c r="G11">
        <v>7393</v>
      </c>
      <c r="H11">
        <v>0.20158492765181499</v>
      </c>
      <c r="I11">
        <v>0.83876007220319604</v>
      </c>
      <c r="J11">
        <v>0.81095958809365798</v>
      </c>
      <c r="K11" t="s">
        <v>23523</v>
      </c>
      <c r="L11">
        <v>1</v>
      </c>
      <c r="M11" t="s">
        <v>5133</v>
      </c>
      <c r="N11">
        <v>0.5</v>
      </c>
      <c r="O11">
        <v>1.27064803049555E-3</v>
      </c>
    </row>
    <row r="12" spans="1:15">
      <c r="A12" t="s">
        <v>232</v>
      </c>
      <c r="B12" t="s">
        <v>23511</v>
      </c>
      <c r="C12" t="s">
        <v>233</v>
      </c>
      <c r="D12">
        <v>1</v>
      </c>
      <c r="E12">
        <v>6152</v>
      </c>
      <c r="F12">
        <v>2</v>
      </c>
      <c r="G12">
        <v>7804</v>
      </c>
      <c r="H12">
        <v>0.95521029019776005</v>
      </c>
      <c r="I12">
        <v>1</v>
      </c>
      <c r="J12">
        <v>0.85953329234717102</v>
      </c>
      <c r="K12" t="s">
        <v>23524</v>
      </c>
      <c r="L12">
        <v>1</v>
      </c>
      <c r="M12" t="s">
        <v>1463</v>
      </c>
      <c r="N12">
        <v>0.5</v>
      </c>
      <c r="O12">
        <v>1.6254876462938901E-4</v>
      </c>
    </row>
    <row r="13" spans="1:15">
      <c r="A13" t="s">
        <v>232</v>
      </c>
      <c r="B13" t="s">
        <v>23518</v>
      </c>
      <c r="C13" t="s">
        <v>233</v>
      </c>
      <c r="D13">
        <v>1</v>
      </c>
      <c r="E13">
        <v>787</v>
      </c>
      <c r="F13">
        <v>2</v>
      </c>
      <c r="G13">
        <v>7393</v>
      </c>
      <c r="H13">
        <v>0.20158492765181499</v>
      </c>
      <c r="I13">
        <v>0.83876007220319604</v>
      </c>
      <c r="J13">
        <v>0.81095958809365798</v>
      </c>
      <c r="K13" t="s">
        <v>23525</v>
      </c>
      <c r="L13">
        <v>1</v>
      </c>
      <c r="M13" t="s">
        <v>1463</v>
      </c>
      <c r="N13">
        <v>0.5</v>
      </c>
      <c r="O13">
        <v>1.27064803049555E-3</v>
      </c>
    </row>
    <row r="14" spans="1:15">
      <c r="A14" t="s">
        <v>234</v>
      </c>
      <c r="B14" t="s">
        <v>23511</v>
      </c>
      <c r="C14" t="s">
        <v>235</v>
      </c>
      <c r="D14">
        <v>22</v>
      </c>
      <c r="E14">
        <v>6152</v>
      </c>
      <c r="F14">
        <v>26</v>
      </c>
      <c r="G14">
        <v>7804</v>
      </c>
      <c r="H14">
        <v>0.328425931590757</v>
      </c>
      <c r="I14">
        <v>0.85924881650571305</v>
      </c>
      <c r="J14">
        <v>0.73855296419656502</v>
      </c>
      <c r="K14" t="s">
        <v>23526</v>
      </c>
      <c r="L14">
        <v>22</v>
      </c>
      <c r="M14" t="s">
        <v>5133</v>
      </c>
      <c r="N14">
        <v>0.84615384615384603</v>
      </c>
      <c r="O14">
        <v>3.57607282184655E-3</v>
      </c>
    </row>
    <row r="15" spans="1:15">
      <c r="A15" t="s">
        <v>234</v>
      </c>
      <c r="B15" t="s">
        <v>23518</v>
      </c>
      <c r="C15" t="s">
        <v>235</v>
      </c>
      <c r="D15">
        <v>1</v>
      </c>
      <c r="E15">
        <v>787</v>
      </c>
      <c r="F15">
        <v>22</v>
      </c>
      <c r="G15">
        <v>7393</v>
      </c>
      <c r="H15">
        <v>0.91625227339000104</v>
      </c>
      <c r="I15">
        <v>1</v>
      </c>
      <c r="J15">
        <v>0.966855260484069</v>
      </c>
      <c r="K15" t="s">
        <v>23527</v>
      </c>
      <c r="L15">
        <v>1</v>
      </c>
      <c r="M15" t="s">
        <v>5133</v>
      </c>
      <c r="N15">
        <v>4.5454545454545497E-2</v>
      </c>
      <c r="O15">
        <v>1.27064803049555E-3</v>
      </c>
    </row>
    <row r="16" spans="1:15">
      <c r="A16" t="s">
        <v>234</v>
      </c>
      <c r="B16" t="s">
        <v>23513</v>
      </c>
      <c r="C16" t="s">
        <v>235</v>
      </c>
      <c r="D16">
        <v>1</v>
      </c>
      <c r="E16">
        <v>535</v>
      </c>
      <c r="F16">
        <v>26</v>
      </c>
      <c r="G16">
        <v>8124</v>
      </c>
      <c r="H16">
        <v>0.83035028846574699</v>
      </c>
      <c r="I16">
        <v>0.99999999999997702</v>
      </c>
      <c r="J16">
        <v>0.95041217501583097</v>
      </c>
      <c r="K16" t="s">
        <v>23528</v>
      </c>
      <c r="L16">
        <v>1</v>
      </c>
      <c r="M16" t="s">
        <v>5133</v>
      </c>
      <c r="N16">
        <v>3.8461538461538498E-2</v>
      </c>
      <c r="O16">
        <v>1.8691588785046699E-3</v>
      </c>
    </row>
    <row r="17" spans="1:15">
      <c r="A17" t="s">
        <v>236</v>
      </c>
      <c r="B17" t="s">
        <v>23511</v>
      </c>
      <c r="C17" t="s">
        <v>237</v>
      </c>
      <c r="D17">
        <v>4</v>
      </c>
      <c r="E17">
        <v>6152</v>
      </c>
      <c r="F17">
        <v>5</v>
      </c>
      <c r="G17">
        <v>7804</v>
      </c>
      <c r="H17">
        <v>0.71320711691885297</v>
      </c>
      <c r="I17">
        <v>0.968912233598893</v>
      </c>
      <c r="J17">
        <v>0.832812322140707</v>
      </c>
      <c r="K17" t="s">
        <v>23529</v>
      </c>
      <c r="L17">
        <v>4</v>
      </c>
      <c r="M17" t="s">
        <v>5133</v>
      </c>
      <c r="N17">
        <v>0.8</v>
      </c>
      <c r="O17">
        <v>6.5019505851755496E-4</v>
      </c>
    </row>
    <row r="18" spans="1:15">
      <c r="A18" t="s">
        <v>238</v>
      </c>
      <c r="B18" t="s">
        <v>23511</v>
      </c>
      <c r="C18" t="s">
        <v>239</v>
      </c>
      <c r="D18">
        <v>17</v>
      </c>
      <c r="E18">
        <v>6152</v>
      </c>
      <c r="F18">
        <v>19</v>
      </c>
      <c r="G18">
        <v>7804</v>
      </c>
      <c r="H18">
        <v>0.20051287893879999</v>
      </c>
      <c r="I18">
        <v>0.65495995127819795</v>
      </c>
      <c r="J18">
        <v>0.56295988327769197</v>
      </c>
      <c r="K18" t="s">
        <v>23530</v>
      </c>
      <c r="L18">
        <v>17</v>
      </c>
      <c r="M18" t="s">
        <v>5133</v>
      </c>
      <c r="N18">
        <v>0.89473684210526305</v>
      </c>
      <c r="O18">
        <v>2.7633289986996102E-3</v>
      </c>
    </row>
    <row r="19" spans="1:15">
      <c r="A19" t="s">
        <v>238</v>
      </c>
      <c r="B19" t="s">
        <v>23518</v>
      </c>
      <c r="C19" t="s">
        <v>239</v>
      </c>
      <c r="D19">
        <v>1</v>
      </c>
      <c r="E19">
        <v>787</v>
      </c>
      <c r="F19">
        <v>16</v>
      </c>
      <c r="G19">
        <v>7393</v>
      </c>
      <c r="H19">
        <v>0.83516677538628503</v>
      </c>
      <c r="I19">
        <v>1</v>
      </c>
      <c r="J19">
        <v>0.966855260484069</v>
      </c>
      <c r="K19" t="s">
        <v>23531</v>
      </c>
      <c r="L19">
        <v>1</v>
      </c>
      <c r="M19" t="s">
        <v>5133</v>
      </c>
      <c r="N19">
        <v>6.25E-2</v>
      </c>
      <c r="O19">
        <v>1.27064803049555E-3</v>
      </c>
    </row>
    <row r="20" spans="1:15">
      <c r="A20" t="s">
        <v>240</v>
      </c>
      <c r="B20" t="s">
        <v>23511</v>
      </c>
      <c r="C20" t="s">
        <v>241</v>
      </c>
      <c r="D20">
        <v>4</v>
      </c>
      <c r="E20">
        <v>6152</v>
      </c>
      <c r="F20">
        <v>4</v>
      </c>
      <c r="G20">
        <v>7804</v>
      </c>
      <c r="H20">
        <v>0.38610601832086699</v>
      </c>
      <c r="I20">
        <v>0.90829480295553899</v>
      </c>
      <c r="J20">
        <v>0.78070962240619901</v>
      </c>
      <c r="K20" t="s">
        <v>23532</v>
      </c>
      <c r="L20">
        <v>4</v>
      </c>
      <c r="M20" t="s">
        <v>5133</v>
      </c>
      <c r="N20">
        <v>1</v>
      </c>
      <c r="O20">
        <v>6.5019505851755496E-4</v>
      </c>
    </row>
    <row r="21" spans="1:15">
      <c r="A21" t="s">
        <v>242</v>
      </c>
      <c r="B21" t="s">
        <v>23511</v>
      </c>
      <c r="C21" t="s">
        <v>243</v>
      </c>
      <c r="D21">
        <v>1</v>
      </c>
      <c r="E21">
        <v>6152</v>
      </c>
      <c r="F21">
        <v>2</v>
      </c>
      <c r="G21">
        <v>7804</v>
      </c>
      <c r="H21">
        <v>0.95521029019776005</v>
      </c>
      <c r="I21">
        <v>1</v>
      </c>
      <c r="J21">
        <v>0.85953329234717102</v>
      </c>
      <c r="K21" t="s">
        <v>23533</v>
      </c>
      <c r="L21">
        <v>1</v>
      </c>
      <c r="M21" t="s">
        <v>1463</v>
      </c>
      <c r="N21">
        <v>0.5</v>
      </c>
      <c r="O21">
        <v>1.6254876462938901E-4</v>
      </c>
    </row>
    <row r="22" spans="1:15">
      <c r="A22" t="s">
        <v>244</v>
      </c>
      <c r="B22" t="s">
        <v>23513</v>
      </c>
      <c r="C22" t="s">
        <v>245</v>
      </c>
      <c r="D22">
        <v>4</v>
      </c>
      <c r="E22">
        <v>535</v>
      </c>
      <c r="F22">
        <v>20</v>
      </c>
      <c r="G22">
        <v>8124</v>
      </c>
      <c r="H22">
        <v>3.8760937232004099E-2</v>
      </c>
      <c r="I22">
        <v>0.43241368148606801</v>
      </c>
      <c r="J22">
        <v>0.41097122752778598</v>
      </c>
      <c r="K22" t="s">
        <v>23534</v>
      </c>
      <c r="L22">
        <v>4</v>
      </c>
      <c r="M22" t="s">
        <v>5133</v>
      </c>
      <c r="N22">
        <v>0.2</v>
      </c>
      <c r="O22">
        <v>7.4766355140186902E-3</v>
      </c>
    </row>
    <row r="23" spans="1:15">
      <c r="A23" t="s">
        <v>244</v>
      </c>
      <c r="B23" t="s">
        <v>23511</v>
      </c>
      <c r="C23" t="s">
        <v>245</v>
      </c>
      <c r="D23">
        <v>14</v>
      </c>
      <c r="E23">
        <v>6152</v>
      </c>
      <c r="F23">
        <v>20</v>
      </c>
      <c r="G23">
        <v>7804</v>
      </c>
      <c r="H23">
        <v>0.88947909325609797</v>
      </c>
      <c r="I23">
        <v>1</v>
      </c>
      <c r="J23">
        <v>0.85953329234717102</v>
      </c>
      <c r="K23" t="s">
        <v>23535</v>
      </c>
      <c r="L23">
        <v>14</v>
      </c>
      <c r="M23" t="s">
        <v>5133</v>
      </c>
      <c r="N23">
        <v>0.7</v>
      </c>
      <c r="O23">
        <v>2.2756827048114399E-3</v>
      </c>
    </row>
    <row r="24" spans="1:15">
      <c r="A24" t="s">
        <v>244</v>
      </c>
      <c r="B24" t="s">
        <v>23518</v>
      </c>
      <c r="C24" t="s">
        <v>245</v>
      </c>
      <c r="D24">
        <v>1</v>
      </c>
      <c r="E24">
        <v>787</v>
      </c>
      <c r="F24">
        <v>19</v>
      </c>
      <c r="G24">
        <v>7393</v>
      </c>
      <c r="H24">
        <v>0.88249927365783198</v>
      </c>
      <c r="I24">
        <v>1</v>
      </c>
      <c r="J24">
        <v>0.966855260484069</v>
      </c>
      <c r="K24" t="s">
        <v>23536</v>
      </c>
      <c r="L24">
        <v>1</v>
      </c>
      <c r="M24" t="s">
        <v>5133</v>
      </c>
      <c r="N24">
        <v>5.2631578947368397E-2</v>
      </c>
      <c r="O24">
        <v>1.27064803049555E-3</v>
      </c>
    </row>
    <row r="25" spans="1:15">
      <c r="A25" t="s">
        <v>246</v>
      </c>
      <c r="B25" t="s">
        <v>23511</v>
      </c>
      <c r="C25" t="s">
        <v>247</v>
      </c>
      <c r="D25">
        <v>11</v>
      </c>
      <c r="E25">
        <v>6152</v>
      </c>
      <c r="F25">
        <v>15</v>
      </c>
      <c r="G25">
        <v>7804</v>
      </c>
      <c r="H25">
        <v>0.80452858844465402</v>
      </c>
      <c r="I25">
        <v>0.96970910299187296</v>
      </c>
      <c r="J25">
        <v>0.83349725791362606</v>
      </c>
      <c r="K25" t="s">
        <v>23537</v>
      </c>
      <c r="L25">
        <v>11</v>
      </c>
      <c r="M25" t="s">
        <v>5133</v>
      </c>
      <c r="N25">
        <v>0.73333333333333295</v>
      </c>
      <c r="O25">
        <v>1.78803641092328E-3</v>
      </c>
    </row>
    <row r="26" spans="1:15">
      <c r="A26" t="s">
        <v>246</v>
      </c>
      <c r="B26" t="s">
        <v>23518</v>
      </c>
      <c r="C26" t="s">
        <v>247</v>
      </c>
      <c r="D26">
        <v>2</v>
      </c>
      <c r="E26">
        <v>787</v>
      </c>
      <c r="F26">
        <v>17</v>
      </c>
      <c r="G26">
        <v>7393</v>
      </c>
      <c r="H26">
        <v>0.55380850449894603</v>
      </c>
      <c r="I26">
        <v>1</v>
      </c>
      <c r="J26">
        <v>0.966855260484069</v>
      </c>
      <c r="K26" t="s">
        <v>23538</v>
      </c>
      <c r="L26">
        <v>2</v>
      </c>
      <c r="M26" t="s">
        <v>5133</v>
      </c>
      <c r="N26">
        <v>0.11764705882352899</v>
      </c>
      <c r="O26">
        <v>2.5412960609911099E-3</v>
      </c>
    </row>
    <row r="27" spans="1:15">
      <c r="A27" t="s">
        <v>248</v>
      </c>
      <c r="B27" t="s">
        <v>23518</v>
      </c>
      <c r="C27" t="s">
        <v>249</v>
      </c>
      <c r="D27">
        <v>5</v>
      </c>
      <c r="E27">
        <v>787</v>
      </c>
      <c r="F27">
        <v>13</v>
      </c>
      <c r="G27">
        <v>7393</v>
      </c>
      <c r="H27">
        <v>8.3719184348564294E-3</v>
      </c>
      <c r="I27">
        <v>0.24323860088996599</v>
      </c>
      <c r="J27">
        <v>0.235176520823249</v>
      </c>
      <c r="K27" t="s">
        <v>23539</v>
      </c>
      <c r="L27">
        <v>5</v>
      </c>
      <c r="M27" t="s">
        <v>1463</v>
      </c>
      <c r="N27">
        <v>0.38461538461538503</v>
      </c>
      <c r="O27">
        <v>6.35324015247776E-3</v>
      </c>
    </row>
    <row r="28" spans="1:15">
      <c r="A28" t="s">
        <v>248</v>
      </c>
      <c r="B28" t="s">
        <v>23511</v>
      </c>
      <c r="C28" t="s">
        <v>249</v>
      </c>
      <c r="D28">
        <v>9</v>
      </c>
      <c r="E28">
        <v>6152</v>
      </c>
      <c r="F28">
        <v>15</v>
      </c>
      <c r="G28">
        <v>7804</v>
      </c>
      <c r="H28">
        <v>0.97571554589467202</v>
      </c>
      <c r="I28">
        <v>1</v>
      </c>
      <c r="J28">
        <v>0.85953329234717102</v>
      </c>
      <c r="K28" t="s">
        <v>23540</v>
      </c>
      <c r="L28">
        <v>9</v>
      </c>
      <c r="M28" t="s">
        <v>1463</v>
      </c>
      <c r="N28">
        <v>0.6</v>
      </c>
      <c r="O28">
        <v>1.4629388816645001E-3</v>
      </c>
    </row>
    <row r="29" spans="1:15">
      <c r="A29" t="s">
        <v>250</v>
      </c>
      <c r="B29" t="s">
        <v>23518</v>
      </c>
      <c r="C29" t="s">
        <v>251</v>
      </c>
      <c r="D29">
        <v>2</v>
      </c>
      <c r="E29">
        <v>787</v>
      </c>
      <c r="F29">
        <v>2</v>
      </c>
      <c r="G29">
        <v>7393</v>
      </c>
      <c r="H29">
        <v>1.1319170819711901E-2</v>
      </c>
      <c r="I29">
        <v>0.24323860088996599</v>
      </c>
      <c r="J29">
        <v>0.235176520823249</v>
      </c>
      <c r="K29" t="s">
        <v>23541</v>
      </c>
      <c r="L29">
        <v>2</v>
      </c>
      <c r="M29" t="s">
        <v>1463</v>
      </c>
      <c r="N29">
        <v>1</v>
      </c>
      <c r="O29">
        <v>2.5412960609911099E-3</v>
      </c>
    </row>
    <row r="30" spans="1:15">
      <c r="A30" t="s">
        <v>252</v>
      </c>
      <c r="B30" t="s">
        <v>23511</v>
      </c>
      <c r="C30" t="s">
        <v>253</v>
      </c>
      <c r="D30">
        <v>2</v>
      </c>
      <c r="E30">
        <v>6152</v>
      </c>
      <c r="F30">
        <v>2</v>
      </c>
      <c r="G30">
        <v>7804</v>
      </c>
      <c r="H30">
        <v>0.62141708038142995</v>
      </c>
      <c r="I30">
        <v>0.968912233598893</v>
      </c>
      <c r="J30">
        <v>0.832812322140707</v>
      </c>
      <c r="K30" t="s">
        <v>23542</v>
      </c>
      <c r="L30">
        <v>2</v>
      </c>
      <c r="M30" t="s">
        <v>1463</v>
      </c>
      <c r="N30">
        <v>1</v>
      </c>
      <c r="O30">
        <v>3.2509752925877802E-4</v>
      </c>
    </row>
    <row r="31" spans="1:15">
      <c r="A31" t="s">
        <v>254</v>
      </c>
      <c r="B31" t="s">
        <v>23511</v>
      </c>
      <c r="C31" t="s">
        <v>255</v>
      </c>
      <c r="D31">
        <v>2</v>
      </c>
      <c r="E31">
        <v>6152</v>
      </c>
      <c r="F31">
        <v>2</v>
      </c>
      <c r="G31">
        <v>7804</v>
      </c>
      <c r="H31">
        <v>0.62141708038142995</v>
      </c>
      <c r="I31">
        <v>0.968912233598893</v>
      </c>
      <c r="J31">
        <v>0.832812322140707</v>
      </c>
      <c r="K31" t="s">
        <v>23542</v>
      </c>
      <c r="L31">
        <v>2</v>
      </c>
      <c r="M31" t="s">
        <v>1463</v>
      </c>
      <c r="N31">
        <v>1</v>
      </c>
      <c r="O31">
        <v>3.2509752925877802E-4</v>
      </c>
    </row>
    <row r="32" spans="1:15">
      <c r="A32" t="s">
        <v>256</v>
      </c>
      <c r="B32" t="s">
        <v>23511</v>
      </c>
      <c r="C32" t="s">
        <v>257</v>
      </c>
      <c r="D32">
        <v>15</v>
      </c>
      <c r="E32">
        <v>6152</v>
      </c>
      <c r="F32">
        <v>17</v>
      </c>
      <c r="G32">
        <v>7804</v>
      </c>
      <c r="H32">
        <v>0.26923996398</v>
      </c>
      <c r="I32">
        <v>0.77166446736043703</v>
      </c>
      <c r="J32">
        <v>0.66327130021764202</v>
      </c>
      <c r="K32" t="s">
        <v>23543</v>
      </c>
      <c r="L32">
        <v>15</v>
      </c>
      <c r="M32" t="s">
        <v>5133</v>
      </c>
      <c r="N32">
        <v>0.88235294117647101</v>
      </c>
      <c r="O32">
        <v>2.4382314694408299E-3</v>
      </c>
    </row>
    <row r="33" spans="1:15">
      <c r="A33" t="s">
        <v>256</v>
      </c>
      <c r="B33" t="s">
        <v>23518</v>
      </c>
      <c r="C33" t="s">
        <v>257</v>
      </c>
      <c r="D33">
        <v>2</v>
      </c>
      <c r="E33">
        <v>787</v>
      </c>
      <c r="F33">
        <v>17</v>
      </c>
      <c r="G33">
        <v>7393</v>
      </c>
      <c r="H33">
        <v>0.55380850449894603</v>
      </c>
      <c r="I33">
        <v>1</v>
      </c>
      <c r="J33">
        <v>0.966855260484069</v>
      </c>
      <c r="K33" t="s">
        <v>23544</v>
      </c>
      <c r="L33">
        <v>2</v>
      </c>
      <c r="M33" t="s">
        <v>5133</v>
      </c>
      <c r="N33">
        <v>0.11764705882352899</v>
      </c>
      <c r="O33">
        <v>2.5412960609911099E-3</v>
      </c>
    </row>
    <row r="34" spans="1:15">
      <c r="A34" t="s">
        <v>258</v>
      </c>
      <c r="B34" t="s">
        <v>23518</v>
      </c>
      <c r="C34" t="s">
        <v>259</v>
      </c>
      <c r="D34">
        <v>4</v>
      </c>
      <c r="E34">
        <v>787</v>
      </c>
      <c r="F34">
        <v>46</v>
      </c>
      <c r="G34">
        <v>7393</v>
      </c>
      <c r="H34">
        <v>0.73659799535155701</v>
      </c>
      <c r="I34">
        <v>1</v>
      </c>
      <c r="J34">
        <v>0.966855260484069</v>
      </c>
      <c r="K34" t="s">
        <v>23545</v>
      </c>
      <c r="L34">
        <v>4</v>
      </c>
      <c r="M34" t="s">
        <v>5133</v>
      </c>
      <c r="N34">
        <v>8.6956521739130405E-2</v>
      </c>
      <c r="O34">
        <v>5.0825921219822103E-3</v>
      </c>
    </row>
    <row r="35" spans="1:15">
      <c r="A35" t="s">
        <v>258</v>
      </c>
      <c r="B35" t="s">
        <v>23513</v>
      </c>
      <c r="C35" t="s">
        <v>259</v>
      </c>
      <c r="D35">
        <v>2</v>
      </c>
      <c r="E35">
        <v>535</v>
      </c>
      <c r="F35">
        <v>70</v>
      </c>
      <c r="G35">
        <v>8124</v>
      </c>
      <c r="H35">
        <v>0.95027504790301898</v>
      </c>
      <c r="I35">
        <v>0.99999999999997702</v>
      </c>
      <c r="J35">
        <v>0.95041217501583097</v>
      </c>
      <c r="K35" t="s">
        <v>23546</v>
      </c>
      <c r="L35">
        <v>2</v>
      </c>
      <c r="M35" t="s">
        <v>5133</v>
      </c>
      <c r="N35">
        <v>2.8571428571428598E-2</v>
      </c>
      <c r="O35">
        <v>3.7383177570093499E-3</v>
      </c>
    </row>
    <row r="36" spans="1:15">
      <c r="A36" t="s">
        <v>258</v>
      </c>
      <c r="B36" t="s">
        <v>23511</v>
      </c>
      <c r="C36" t="s">
        <v>259</v>
      </c>
      <c r="D36">
        <v>60</v>
      </c>
      <c r="E36">
        <v>6152</v>
      </c>
      <c r="F36">
        <v>67</v>
      </c>
      <c r="G36">
        <v>7804</v>
      </c>
      <c r="H36">
        <v>1.6856908826058802E-2</v>
      </c>
      <c r="I36">
        <v>0.12487303791764399</v>
      </c>
      <c r="J36">
        <v>0.10733253340674601</v>
      </c>
      <c r="K36" t="s">
        <v>23547</v>
      </c>
      <c r="L36">
        <v>60</v>
      </c>
      <c r="M36" t="s">
        <v>5133</v>
      </c>
      <c r="N36">
        <v>0.89552238805970197</v>
      </c>
      <c r="O36">
        <v>9.7529258777633299E-3</v>
      </c>
    </row>
    <row r="37" spans="1:15">
      <c r="A37" t="s">
        <v>260</v>
      </c>
      <c r="B37" t="s">
        <v>23518</v>
      </c>
      <c r="C37" t="s">
        <v>261</v>
      </c>
      <c r="D37">
        <v>5</v>
      </c>
      <c r="E37">
        <v>787</v>
      </c>
      <c r="F37">
        <v>33</v>
      </c>
      <c r="G37">
        <v>7393</v>
      </c>
      <c r="H37">
        <v>0.27117430487312399</v>
      </c>
      <c r="I37">
        <v>0.97863801257884697</v>
      </c>
      <c r="J37">
        <v>0.94620131057153301</v>
      </c>
      <c r="K37" t="s">
        <v>23548</v>
      </c>
      <c r="L37">
        <v>5</v>
      </c>
      <c r="M37" t="s">
        <v>5133</v>
      </c>
      <c r="N37">
        <v>0.15151515151515199</v>
      </c>
      <c r="O37">
        <v>6.35324015247776E-3</v>
      </c>
    </row>
    <row r="38" spans="1:15">
      <c r="A38" t="s">
        <v>260</v>
      </c>
      <c r="B38" t="s">
        <v>23513</v>
      </c>
      <c r="C38" t="s">
        <v>261</v>
      </c>
      <c r="D38">
        <v>1</v>
      </c>
      <c r="E38">
        <v>535</v>
      </c>
      <c r="F38">
        <v>37</v>
      </c>
      <c r="G38">
        <v>8124</v>
      </c>
      <c r="H38">
        <v>0.92004900165404302</v>
      </c>
      <c r="I38">
        <v>0.99999999999997702</v>
      </c>
      <c r="J38">
        <v>0.95041217501583097</v>
      </c>
      <c r="K38" t="s">
        <v>23549</v>
      </c>
      <c r="L38">
        <v>1</v>
      </c>
      <c r="M38" t="s">
        <v>5133</v>
      </c>
      <c r="N38">
        <v>2.7027027027027001E-2</v>
      </c>
      <c r="O38">
        <v>1.8691588785046699E-3</v>
      </c>
    </row>
    <row r="39" spans="1:15">
      <c r="A39" t="s">
        <v>260</v>
      </c>
      <c r="B39" t="s">
        <v>23511</v>
      </c>
      <c r="C39" t="s">
        <v>261</v>
      </c>
      <c r="D39">
        <v>24</v>
      </c>
      <c r="E39">
        <v>6152</v>
      </c>
      <c r="F39">
        <v>35</v>
      </c>
      <c r="G39">
        <v>7804</v>
      </c>
      <c r="H39">
        <v>0.94960124248939703</v>
      </c>
      <c r="I39">
        <v>1</v>
      </c>
      <c r="J39">
        <v>0.85953329234717102</v>
      </c>
      <c r="K39" t="s">
        <v>23550</v>
      </c>
      <c r="L39">
        <v>24</v>
      </c>
      <c r="M39" t="s">
        <v>5133</v>
      </c>
      <c r="N39">
        <v>0.68571428571428605</v>
      </c>
      <c r="O39">
        <v>3.90117035110533E-3</v>
      </c>
    </row>
    <row r="40" spans="1:15">
      <c r="A40" t="s">
        <v>262</v>
      </c>
      <c r="B40" t="s">
        <v>23518</v>
      </c>
      <c r="C40" t="s">
        <v>263</v>
      </c>
      <c r="D40">
        <v>2</v>
      </c>
      <c r="E40">
        <v>787</v>
      </c>
      <c r="F40">
        <v>19</v>
      </c>
      <c r="G40">
        <v>7393</v>
      </c>
      <c r="H40">
        <v>0.61580401546195596</v>
      </c>
      <c r="I40">
        <v>1</v>
      </c>
      <c r="J40">
        <v>0.966855260484069</v>
      </c>
      <c r="K40" t="s">
        <v>23551</v>
      </c>
      <c r="L40">
        <v>2</v>
      </c>
      <c r="M40" t="s">
        <v>1463</v>
      </c>
      <c r="N40">
        <v>0.105263157894737</v>
      </c>
      <c r="O40">
        <v>2.5412960609911099E-3</v>
      </c>
    </row>
    <row r="41" spans="1:15">
      <c r="A41" t="s">
        <v>262</v>
      </c>
      <c r="B41" t="s">
        <v>23511</v>
      </c>
      <c r="C41" t="s">
        <v>263</v>
      </c>
      <c r="D41">
        <v>16</v>
      </c>
      <c r="E41">
        <v>6152</v>
      </c>
      <c r="F41">
        <v>18</v>
      </c>
      <c r="G41">
        <v>7804</v>
      </c>
      <c r="H41">
        <v>0.232813515319367</v>
      </c>
      <c r="I41">
        <v>0.71382528017432401</v>
      </c>
      <c r="J41">
        <v>0.61355659322887801</v>
      </c>
      <c r="K41" t="s">
        <v>23552</v>
      </c>
      <c r="L41">
        <v>16</v>
      </c>
      <c r="M41" t="s">
        <v>1463</v>
      </c>
      <c r="N41">
        <v>0.88888888888888895</v>
      </c>
      <c r="O41">
        <v>2.6007802340702198E-3</v>
      </c>
    </row>
    <row r="42" spans="1:15">
      <c r="A42" t="s">
        <v>264</v>
      </c>
      <c r="B42" t="s">
        <v>23511</v>
      </c>
      <c r="C42" t="s">
        <v>265</v>
      </c>
      <c r="D42">
        <v>3</v>
      </c>
      <c r="E42">
        <v>6152</v>
      </c>
      <c r="F42">
        <v>3</v>
      </c>
      <c r="G42">
        <v>7804</v>
      </c>
      <c r="H42">
        <v>0.489837867770546</v>
      </c>
      <c r="I42">
        <v>0.96083957126938102</v>
      </c>
      <c r="J42">
        <v>0.82587360011061495</v>
      </c>
      <c r="K42" t="s">
        <v>23553</v>
      </c>
      <c r="L42">
        <v>3</v>
      </c>
      <c r="M42" t="s">
        <v>5133</v>
      </c>
      <c r="N42">
        <v>1</v>
      </c>
      <c r="O42">
        <v>4.8764629388816603E-4</v>
      </c>
    </row>
    <row r="43" spans="1:15">
      <c r="A43" t="s">
        <v>266</v>
      </c>
      <c r="B43" t="s">
        <v>23511</v>
      </c>
      <c r="C43" t="s">
        <v>267</v>
      </c>
      <c r="D43">
        <v>1</v>
      </c>
      <c r="E43">
        <v>6152</v>
      </c>
      <c r="F43">
        <v>1</v>
      </c>
      <c r="G43">
        <v>7804</v>
      </c>
      <c r="H43">
        <v>0.788313685289595</v>
      </c>
      <c r="I43">
        <v>0.968912233598893</v>
      </c>
      <c r="J43">
        <v>0.832812322140707</v>
      </c>
      <c r="K43" t="s">
        <v>23554</v>
      </c>
      <c r="L43">
        <v>1</v>
      </c>
      <c r="M43" t="s">
        <v>5133</v>
      </c>
      <c r="N43">
        <v>1</v>
      </c>
      <c r="O43">
        <v>1.6254876462938901E-4</v>
      </c>
    </row>
    <row r="44" spans="1:15">
      <c r="A44" t="s">
        <v>268</v>
      </c>
      <c r="B44" t="s">
        <v>23518</v>
      </c>
      <c r="C44" t="s">
        <v>269</v>
      </c>
      <c r="D44">
        <v>2</v>
      </c>
      <c r="E44">
        <v>787</v>
      </c>
      <c r="F44">
        <v>11</v>
      </c>
      <c r="G44">
        <v>7393</v>
      </c>
      <c r="H44">
        <v>0.330137264657273</v>
      </c>
      <c r="I44">
        <v>1</v>
      </c>
      <c r="J44">
        <v>0.966855260484069</v>
      </c>
      <c r="K44" t="s">
        <v>23555</v>
      </c>
      <c r="L44">
        <v>2</v>
      </c>
      <c r="M44" t="s">
        <v>5133</v>
      </c>
      <c r="N44">
        <v>0.18181818181818199</v>
      </c>
      <c r="O44">
        <v>2.5412960609911099E-3</v>
      </c>
    </row>
    <row r="45" spans="1:15">
      <c r="A45" t="s">
        <v>268</v>
      </c>
      <c r="B45" t="s">
        <v>23511</v>
      </c>
      <c r="C45" t="s">
        <v>269</v>
      </c>
      <c r="D45">
        <v>9</v>
      </c>
      <c r="E45">
        <v>6152</v>
      </c>
      <c r="F45">
        <v>11</v>
      </c>
      <c r="G45">
        <v>7804</v>
      </c>
      <c r="H45">
        <v>0.578610134932666</v>
      </c>
      <c r="I45">
        <v>0.968912233598893</v>
      </c>
      <c r="J45">
        <v>0.832812322140707</v>
      </c>
      <c r="K45" t="s">
        <v>23556</v>
      </c>
      <c r="L45">
        <v>9</v>
      </c>
      <c r="M45" t="s">
        <v>5133</v>
      </c>
      <c r="N45">
        <v>0.81818181818181801</v>
      </c>
      <c r="O45">
        <v>1.4629388816645001E-3</v>
      </c>
    </row>
    <row r="46" spans="1:15">
      <c r="A46" t="s">
        <v>270</v>
      </c>
      <c r="B46" t="s">
        <v>23518</v>
      </c>
      <c r="C46" t="s">
        <v>271</v>
      </c>
      <c r="D46">
        <v>1</v>
      </c>
      <c r="E46">
        <v>787</v>
      </c>
      <c r="F46">
        <v>6</v>
      </c>
      <c r="G46">
        <v>7393</v>
      </c>
      <c r="H46">
        <v>0.49113550780958298</v>
      </c>
      <c r="I46">
        <v>1</v>
      </c>
      <c r="J46">
        <v>0.966855260484069</v>
      </c>
      <c r="K46" t="s">
        <v>23557</v>
      </c>
      <c r="L46">
        <v>1</v>
      </c>
      <c r="M46" t="s">
        <v>5133</v>
      </c>
      <c r="N46">
        <v>0.16666666666666699</v>
      </c>
      <c r="O46">
        <v>1.27064803049555E-3</v>
      </c>
    </row>
    <row r="47" spans="1:15">
      <c r="A47" t="s">
        <v>270</v>
      </c>
      <c r="B47" t="s">
        <v>23511</v>
      </c>
      <c r="C47" t="s">
        <v>271</v>
      </c>
      <c r="D47">
        <v>5</v>
      </c>
      <c r="E47">
        <v>6152</v>
      </c>
      <c r="F47">
        <v>6</v>
      </c>
      <c r="G47">
        <v>7804</v>
      </c>
      <c r="H47">
        <v>0.62665052091531404</v>
      </c>
      <c r="I47">
        <v>0.968912233598893</v>
      </c>
      <c r="J47">
        <v>0.832812322140707</v>
      </c>
      <c r="K47" t="s">
        <v>23558</v>
      </c>
      <c r="L47">
        <v>5</v>
      </c>
      <c r="M47" t="s">
        <v>5133</v>
      </c>
      <c r="N47">
        <v>0.83333333333333304</v>
      </c>
      <c r="O47">
        <v>8.1274382314694405E-4</v>
      </c>
    </row>
    <row r="48" spans="1:15">
      <c r="A48" t="s">
        <v>272</v>
      </c>
      <c r="B48" t="s">
        <v>23511</v>
      </c>
      <c r="C48" t="s">
        <v>273</v>
      </c>
      <c r="D48">
        <v>3</v>
      </c>
      <c r="E48">
        <v>6152</v>
      </c>
      <c r="F48">
        <v>3</v>
      </c>
      <c r="G48">
        <v>7804</v>
      </c>
      <c r="H48">
        <v>0.489837867770546</v>
      </c>
      <c r="I48">
        <v>0.96083957126938102</v>
      </c>
      <c r="J48">
        <v>0.82587360011061495</v>
      </c>
      <c r="K48" t="s">
        <v>23559</v>
      </c>
      <c r="L48">
        <v>3</v>
      </c>
      <c r="M48" t="s">
        <v>5133</v>
      </c>
      <c r="N48">
        <v>1</v>
      </c>
      <c r="O48">
        <v>4.8764629388816603E-4</v>
      </c>
    </row>
    <row r="49" spans="1:15">
      <c r="A49" t="s">
        <v>274</v>
      </c>
      <c r="B49" t="s">
        <v>23513</v>
      </c>
      <c r="C49" t="s">
        <v>275</v>
      </c>
      <c r="D49">
        <v>1</v>
      </c>
      <c r="E49">
        <v>535</v>
      </c>
      <c r="F49">
        <v>10</v>
      </c>
      <c r="G49">
        <v>8124</v>
      </c>
      <c r="H49">
        <v>0.494202526653369</v>
      </c>
      <c r="I49">
        <v>0.99999999999997702</v>
      </c>
      <c r="J49">
        <v>0.95041217501583097</v>
      </c>
      <c r="K49" t="s">
        <v>23560</v>
      </c>
      <c r="L49">
        <v>1</v>
      </c>
      <c r="M49" t="s">
        <v>5133</v>
      </c>
      <c r="N49">
        <v>0.1</v>
      </c>
      <c r="O49">
        <v>1.8691588785046699E-3</v>
      </c>
    </row>
    <row r="50" spans="1:15">
      <c r="A50" t="s">
        <v>274</v>
      </c>
      <c r="B50" t="s">
        <v>23511</v>
      </c>
      <c r="C50" t="s">
        <v>275</v>
      </c>
      <c r="D50">
        <v>8</v>
      </c>
      <c r="E50">
        <v>6152</v>
      </c>
      <c r="F50">
        <v>9</v>
      </c>
      <c r="G50">
        <v>7804</v>
      </c>
      <c r="H50">
        <v>0.40157748897504503</v>
      </c>
      <c r="I50">
        <v>0.91525479399875698</v>
      </c>
      <c r="J50">
        <v>0.78669196642228301</v>
      </c>
      <c r="K50" t="s">
        <v>23561</v>
      </c>
      <c r="L50">
        <v>8</v>
      </c>
      <c r="M50" t="s">
        <v>5133</v>
      </c>
      <c r="N50">
        <v>0.88888888888888895</v>
      </c>
      <c r="O50">
        <v>1.3003901170351099E-3</v>
      </c>
    </row>
    <row r="51" spans="1:15">
      <c r="A51" t="s">
        <v>276</v>
      </c>
      <c r="B51" t="s">
        <v>23511</v>
      </c>
      <c r="C51" t="s">
        <v>277</v>
      </c>
      <c r="D51">
        <v>1</v>
      </c>
      <c r="E51">
        <v>6152</v>
      </c>
      <c r="F51">
        <v>1</v>
      </c>
      <c r="G51">
        <v>7804</v>
      </c>
      <c r="H51">
        <v>0.788313685289595</v>
      </c>
      <c r="I51">
        <v>0.968912233598893</v>
      </c>
      <c r="J51">
        <v>0.832812322140707</v>
      </c>
      <c r="K51" t="s">
        <v>23562</v>
      </c>
      <c r="L51">
        <v>1</v>
      </c>
      <c r="M51" t="s">
        <v>1463</v>
      </c>
      <c r="N51">
        <v>1</v>
      </c>
      <c r="O51">
        <v>1.6254876462938901E-4</v>
      </c>
    </row>
    <row r="52" spans="1:15">
      <c r="A52" t="s">
        <v>278</v>
      </c>
      <c r="B52" t="s">
        <v>23511</v>
      </c>
      <c r="C52" t="s">
        <v>279</v>
      </c>
      <c r="D52">
        <v>2</v>
      </c>
      <c r="E52">
        <v>6152</v>
      </c>
      <c r="F52">
        <v>3</v>
      </c>
      <c r="G52">
        <v>7804</v>
      </c>
      <c r="H52">
        <v>0.88457550560319997</v>
      </c>
      <c r="I52">
        <v>1</v>
      </c>
      <c r="J52">
        <v>0.85953329234717102</v>
      </c>
      <c r="K52" t="s">
        <v>23563</v>
      </c>
      <c r="L52">
        <v>2</v>
      </c>
      <c r="M52" t="s">
        <v>1463</v>
      </c>
      <c r="N52">
        <v>0.66666666666666696</v>
      </c>
      <c r="O52">
        <v>3.2509752925877802E-4</v>
      </c>
    </row>
    <row r="53" spans="1:15">
      <c r="A53" t="s">
        <v>278</v>
      </c>
      <c r="B53" t="s">
        <v>23518</v>
      </c>
      <c r="C53" t="s">
        <v>279</v>
      </c>
      <c r="D53">
        <v>1</v>
      </c>
      <c r="E53">
        <v>787</v>
      </c>
      <c r="F53">
        <v>3</v>
      </c>
      <c r="G53">
        <v>7393</v>
      </c>
      <c r="H53">
        <v>0.28660084727541502</v>
      </c>
      <c r="I53">
        <v>0.97863801257884697</v>
      </c>
      <c r="J53">
        <v>0.94620131057153301</v>
      </c>
      <c r="K53" t="s">
        <v>23564</v>
      </c>
      <c r="L53">
        <v>1</v>
      </c>
      <c r="M53" t="s">
        <v>1463</v>
      </c>
      <c r="N53">
        <v>0.33333333333333298</v>
      </c>
      <c r="O53">
        <v>1.27064803049555E-3</v>
      </c>
    </row>
    <row r="54" spans="1:15">
      <c r="A54" t="s">
        <v>280</v>
      </c>
      <c r="B54" t="s">
        <v>23518</v>
      </c>
      <c r="C54" t="s">
        <v>281</v>
      </c>
      <c r="D54">
        <v>8</v>
      </c>
      <c r="E54">
        <v>787</v>
      </c>
      <c r="F54">
        <v>104</v>
      </c>
      <c r="G54">
        <v>7393</v>
      </c>
      <c r="H54">
        <v>0.87718945829888295</v>
      </c>
      <c r="I54">
        <v>1</v>
      </c>
      <c r="J54">
        <v>0.966855260484069</v>
      </c>
      <c r="K54" t="s">
        <v>23565</v>
      </c>
      <c r="L54">
        <v>8</v>
      </c>
      <c r="M54" t="s">
        <v>5133</v>
      </c>
      <c r="N54">
        <v>7.69230769230769E-2</v>
      </c>
      <c r="O54">
        <v>1.01651842439644E-2</v>
      </c>
    </row>
    <row r="55" spans="1:15">
      <c r="A55" t="s">
        <v>280</v>
      </c>
      <c r="B55" t="s">
        <v>23513</v>
      </c>
      <c r="C55" t="s">
        <v>281</v>
      </c>
      <c r="D55">
        <v>3</v>
      </c>
      <c r="E55">
        <v>535</v>
      </c>
      <c r="F55">
        <v>124</v>
      </c>
      <c r="G55">
        <v>8124</v>
      </c>
      <c r="H55">
        <v>0.990176547916229</v>
      </c>
      <c r="I55">
        <v>0.99999999999997702</v>
      </c>
      <c r="J55">
        <v>0.95041217501583097</v>
      </c>
      <c r="K55" t="s">
        <v>23566</v>
      </c>
      <c r="L55">
        <v>3</v>
      </c>
      <c r="M55" t="s">
        <v>5133</v>
      </c>
      <c r="N55">
        <v>2.4193548387096801E-2</v>
      </c>
      <c r="O55">
        <v>5.60747663551402E-3</v>
      </c>
    </row>
    <row r="56" spans="1:15">
      <c r="A56" t="s">
        <v>280</v>
      </c>
      <c r="B56" t="s">
        <v>23511</v>
      </c>
      <c r="C56" t="s">
        <v>281</v>
      </c>
      <c r="D56">
        <v>107</v>
      </c>
      <c r="E56">
        <v>6152</v>
      </c>
      <c r="F56">
        <v>122</v>
      </c>
      <c r="G56">
        <v>7804</v>
      </c>
      <c r="H56">
        <v>7.7371195685476497E-3</v>
      </c>
      <c r="I56">
        <v>6.9818462101147297E-2</v>
      </c>
      <c r="J56">
        <v>6.00112925964153E-2</v>
      </c>
      <c r="K56" t="s">
        <v>23567</v>
      </c>
      <c r="L56">
        <v>107</v>
      </c>
      <c r="M56" t="s">
        <v>5133</v>
      </c>
      <c r="N56">
        <v>0.87704918032786905</v>
      </c>
      <c r="O56">
        <v>1.7392717815344599E-2</v>
      </c>
    </row>
    <row r="57" spans="1:15">
      <c r="A57" t="s">
        <v>282</v>
      </c>
      <c r="B57" t="s">
        <v>23513</v>
      </c>
      <c r="C57" t="s">
        <v>283</v>
      </c>
      <c r="D57">
        <v>7</v>
      </c>
      <c r="E57">
        <v>535</v>
      </c>
      <c r="F57">
        <v>78</v>
      </c>
      <c r="G57">
        <v>8124</v>
      </c>
      <c r="H57">
        <v>0.25281915445352399</v>
      </c>
      <c r="I57">
        <v>0.89369632962702095</v>
      </c>
      <c r="J57">
        <v>0.84937987244450197</v>
      </c>
      <c r="K57" t="s">
        <v>23568</v>
      </c>
      <c r="L57">
        <v>7</v>
      </c>
      <c r="M57" t="s">
        <v>5133</v>
      </c>
      <c r="N57">
        <v>8.9743589743589702E-2</v>
      </c>
      <c r="O57">
        <v>1.3084112149532701E-2</v>
      </c>
    </row>
    <row r="58" spans="1:15">
      <c r="A58" t="s">
        <v>282</v>
      </c>
      <c r="B58" t="s">
        <v>23511</v>
      </c>
      <c r="C58" t="s">
        <v>283</v>
      </c>
      <c r="D58">
        <v>58</v>
      </c>
      <c r="E58">
        <v>6152</v>
      </c>
      <c r="F58">
        <v>74</v>
      </c>
      <c r="G58">
        <v>7804</v>
      </c>
      <c r="H58">
        <v>0.60413521006467596</v>
      </c>
      <c r="I58">
        <v>0.968912233598893</v>
      </c>
      <c r="J58">
        <v>0.832812322140707</v>
      </c>
      <c r="K58" t="s">
        <v>23569</v>
      </c>
      <c r="L58">
        <v>58</v>
      </c>
      <c r="M58" t="s">
        <v>5133</v>
      </c>
      <c r="N58">
        <v>0.78378378378378399</v>
      </c>
      <c r="O58">
        <v>9.4278283485045508E-3</v>
      </c>
    </row>
    <row r="59" spans="1:15">
      <c r="A59" t="s">
        <v>282</v>
      </c>
      <c r="B59" t="s">
        <v>23518</v>
      </c>
      <c r="C59" t="s">
        <v>283</v>
      </c>
      <c r="D59">
        <v>6</v>
      </c>
      <c r="E59">
        <v>787</v>
      </c>
      <c r="F59">
        <v>69</v>
      </c>
      <c r="G59">
        <v>7393</v>
      </c>
      <c r="H59">
        <v>0.75759389393997301</v>
      </c>
      <c r="I59">
        <v>1</v>
      </c>
      <c r="J59">
        <v>0.966855260484069</v>
      </c>
      <c r="K59" t="s">
        <v>23570</v>
      </c>
      <c r="L59">
        <v>6</v>
      </c>
      <c r="M59" t="s">
        <v>5133</v>
      </c>
      <c r="N59">
        <v>8.6956521739130405E-2</v>
      </c>
      <c r="O59">
        <v>7.6238881829733202E-3</v>
      </c>
    </row>
    <row r="60" spans="1:15">
      <c r="A60" t="s">
        <v>284</v>
      </c>
      <c r="B60" t="s">
        <v>23511</v>
      </c>
      <c r="C60" t="s">
        <v>285</v>
      </c>
      <c r="D60">
        <v>14</v>
      </c>
      <c r="E60">
        <v>6152</v>
      </c>
      <c r="F60">
        <v>18</v>
      </c>
      <c r="G60">
        <v>7804</v>
      </c>
      <c r="H60">
        <v>0.67155994130583696</v>
      </c>
      <c r="I60">
        <v>0.968912233598893</v>
      </c>
      <c r="J60">
        <v>0.832812322140707</v>
      </c>
      <c r="K60" t="s">
        <v>23571</v>
      </c>
      <c r="L60">
        <v>14</v>
      </c>
      <c r="M60" t="s">
        <v>5133</v>
      </c>
      <c r="N60">
        <v>0.77777777777777801</v>
      </c>
      <c r="O60">
        <v>2.2756827048114399E-3</v>
      </c>
    </row>
    <row r="61" spans="1:15">
      <c r="A61" t="s">
        <v>284</v>
      </c>
      <c r="B61" t="s">
        <v>23513</v>
      </c>
      <c r="C61" t="s">
        <v>285</v>
      </c>
      <c r="D61">
        <v>2</v>
      </c>
      <c r="E61">
        <v>535</v>
      </c>
      <c r="F61">
        <v>18</v>
      </c>
      <c r="G61">
        <v>8124</v>
      </c>
      <c r="H61">
        <v>0.334337081897359</v>
      </c>
      <c r="I61">
        <v>0.97804040131218795</v>
      </c>
      <c r="J61">
        <v>0.92954150506449396</v>
      </c>
      <c r="K61" t="s">
        <v>23572</v>
      </c>
      <c r="L61">
        <v>2</v>
      </c>
      <c r="M61" t="s">
        <v>5133</v>
      </c>
      <c r="N61">
        <v>0.11111111111111099</v>
      </c>
      <c r="O61">
        <v>3.7383177570093499E-3</v>
      </c>
    </row>
    <row r="62" spans="1:15">
      <c r="A62" t="s">
        <v>284</v>
      </c>
      <c r="B62" t="s">
        <v>23518</v>
      </c>
      <c r="C62" t="s">
        <v>285</v>
      </c>
      <c r="D62">
        <v>1</v>
      </c>
      <c r="E62">
        <v>787</v>
      </c>
      <c r="F62">
        <v>19</v>
      </c>
      <c r="G62">
        <v>7393</v>
      </c>
      <c r="H62">
        <v>0.88249927365783198</v>
      </c>
      <c r="I62">
        <v>1</v>
      </c>
      <c r="J62">
        <v>0.966855260484069</v>
      </c>
      <c r="K62" t="s">
        <v>23573</v>
      </c>
      <c r="L62">
        <v>1</v>
      </c>
      <c r="M62" t="s">
        <v>5133</v>
      </c>
      <c r="N62">
        <v>5.2631578947368397E-2</v>
      </c>
      <c r="O62">
        <v>1.27064803049555E-3</v>
      </c>
    </row>
    <row r="63" spans="1:15">
      <c r="A63" t="s">
        <v>286</v>
      </c>
      <c r="B63" t="s">
        <v>23513</v>
      </c>
      <c r="C63" t="s">
        <v>287</v>
      </c>
      <c r="D63">
        <v>3</v>
      </c>
      <c r="E63">
        <v>535</v>
      </c>
      <c r="F63">
        <v>41</v>
      </c>
      <c r="G63">
        <v>8124</v>
      </c>
      <c r="H63">
        <v>0.51263372329029899</v>
      </c>
      <c r="I63">
        <v>0.99999999999997702</v>
      </c>
      <c r="J63">
        <v>0.95041217501583097</v>
      </c>
      <c r="K63" t="s">
        <v>23574</v>
      </c>
      <c r="L63">
        <v>3</v>
      </c>
      <c r="M63" t="s">
        <v>5133</v>
      </c>
      <c r="N63">
        <v>7.3170731707317097E-2</v>
      </c>
      <c r="O63">
        <v>5.60747663551402E-3</v>
      </c>
    </row>
    <row r="64" spans="1:15">
      <c r="A64" t="s">
        <v>286</v>
      </c>
      <c r="B64" t="s">
        <v>23511</v>
      </c>
      <c r="C64" t="s">
        <v>287</v>
      </c>
      <c r="D64">
        <v>31</v>
      </c>
      <c r="E64">
        <v>6152</v>
      </c>
      <c r="F64">
        <v>38</v>
      </c>
      <c r="G64">
        <v>7804</v>
      </c>
      <c r="H64">
        <v>0.42897158587323397</v>
      </c>
      <c r="I64">
        <v>0.96083957126938102</v>
      </c>
      <c r="J64">
        <v>0.82587360011061495</v>
      </c>
      <c r="K64" t="s">
        <v>23575</v>
      </c>
      <c r="L64">
        <v>31</v>
      </c>
      <c r="M64" t="s">
        <v>5133</v>
      </c>
      <c r="N64">
        <v>0.81578947368421095</v>
      </c>
      <c r="O64">
        <v>5.0390117035110501E-3</v>
      </c>
    </row>
    <row r="65" spans="1:15">
      <c r="A65" t="s">
        <v>286</v>
      </c>
      <c r="B65" t="s">
        <v>23518</v>
      </c>
      <c r="C65" t="s">
        <v>287</v>
      </c>
      <c r="D65">
        <v>4</v>
      </c>
      <c r="E65">
        <v>787</v>
      </c>
      <c r="F65">
        <v>37</v>
      </c>
      <c r="G65">
        <v>7393</v>
      </c>
      <c r="H65">
        <v>0.56543245910703999</v>
      </c>
      <c r="I65">
        <v>1</v>
      </c>
      <c r="J65">
        <v>0.966855260484069</v>
      </c>
      <c r="K65" t="s">
        <v>23576</v>
      </c>
      <c r="L65">
        <v>4</v>
      </c>
      <c r="M65" t="s">
        <v>5133</v>
      </c>
      <c r="N65">
        <v>0.108108108108108</v>
      </c>
      <c r="O65">
        <v>5.0825921219822103E-3</v>
      </c>
    </row>
    <row r="66" spans="1:15">
      <c r="A66" t="s">
        <v>288</v>
      </c>
      <c r="B66" t="s">
        <v>23518</v>
      </c>
      <c r="C66" t="s">
        <v>289</v>
      </c>
      <c r="D66">
        <v>4</v>
      </c>
      <c r="E66">
        <v>787</v>
      </c>
      <c r="F66">
        <v>17</v>
      </c>
      <c r="G66">
        <v>7393</v>
      </c>
      <c r="H66">
        <v>9.87947535328495E-2</v>
      </c>
      <c r="I66">
        <v>0.63266972740240601</v>
      </c>
      <c r="J66">
        <v>0.61170005408803896</v>
      </c>
      <c r="K66" t="s">
        <v>23577</v>
      </c>
      <c r="L66">
        <v>4</v>
      </c>
      <c r="M66" t="s">
        <v>5133</v>
      </c>
      <c r="N66">
        <v>0.23529411764705899</v>
      </c>
      <c r="O66">
        <v>5.0825921219822103E-3</v>
      </c>
    </row>
    <row r="67" spans="1:15">
      <c r="A67" t="s">
        <v>288</v>
      </c>
      <c r="B67" t="s">
        <v>23511</v>
      </c>
      <c r="C67" t="s">
        <v>289</v>
      </c>
      <c r="D67">
        <v>10</v>
      </c>
      <c r="E67">
        <v>6152</v>
      </c>
      <c r="F67">
        <v>18</v>
      </c>
      <c r="G67">
        <v>7804</v>
      </c>
      <c r="H67">
        <v>0.99372880659026097</v>
      </c>
      <c r="I67">
        <v>1</v>
      </c>
      <c r="J67">
        <v>0.85953329234717102</v>
      </c>
      <c r="K67" t="s">
        <v>23578</v>
      </c>
      <c r="L67">
        <v>10</v>
      </c>
      <c r="M67" t="s">
        <v>5133</v>
      </c>
      <c r="N67">
        <v>0.55555555555555602</v>
      </c>
      <c r="O67">
        <v>1.62548764629389E-3</v>
      </c>
    </row>
    <row r="68" spans="1:15">
      <c r="A68" t="s">
        <v>288</v>
      </c>
      <c r="B68" t="s">
        <v>23513</v>
      </c>
      <c r="C68" t="s">
        <v>289</v>
      </c>
      <c r="D68">
        <v>2</v>
      </c>
      <c r="E68">
        <v>535</v>
      </c>
      <c r="F68">
        <v>17</v>
      </c>
      <c r="G68">
        <v>8124</v>
      </c>
      <c r="H68">
        <v>0.30951995937748999</v>
      </c>
      <c r="I68">
        <v>0.96185933942670199</v>
      </c>
      <c r="J68">
        <v>0.91416282684384298</v>
      </c>
      <c r="K68" t="s">
        <v>23579</v>
      </c>
      <c r="L68">
        <v>2</v>
      </c>
      <c r="M68" t="s">
        <v>5133</v>
      </c>
      <c r="N68">
        <v>0.11764705882352899</v>
      </c>
      <c r="O68">
        <v>3.7383177570093499E-3</v>
      </c>
    </row>
    <row r="69" spans="1:15">
      <c r="A69" t="s">
        <v>290</v>
      </c>
      <c r="B69" t="s">
        <v>23511</v>
      </c>
      <c r="C69" t="s">
        <v>291</v>
      </c>
      <c r="D69">
        <v>25</v>
      </c>
      <c r="E69">
        <v>6152</v>
      </c>
      <c r="F69">
        <v>26</v>
      </c>
      <c r="G69">
        <v>7804</v>
      </c>
      <c r="H69">
        <v>1.6328819075343601E-2</v>
      </c>
      <c r="I69">
        <v>0.121326206639062</v>
      </c>
      <c r="J69">
        <v>0.10428391384046599</v>
      </c>
      <c r="K69" t="s">
        <v>23580</v>
      </c>
      <c r="L69">
        <v>25</v>
      </c>
      <c r="M69" t="s">
        <v>5133</v>
      </c>
      <c r="N69">
        <v>0.96153846153846201</v>
      </c>
      <c r="O69">
        <v>4.0637191157347199E-3</v>
      </c>
    </row>
    <row r="70" spans="1:15">
      <c r="A70" t="s">
        <v>290</v>
      </c>
      <c r="B70" t="s">
        <v>23518</v>
      </c>
      <c r="C70" t="s">
        <v>291</v>
      </c>
      <c r="D70">
        <v>1</v>
      </c>
      <c r="E70">
        <v>787</v>
      </c>
      <c r="F70">
        <v>21</v>
      </c>
      <c r="G70">
        <v>7393</v>
      </c>
      <c r="H70">
        <v>0.90624324364936804</v>
      </c>
      <c r="I70">
        <v>1</v>
      </c>
      <c r="J70">
        <v>0.966855260484069</v>
      </c>
      <c r="K70" t="s">
        <v>23581</v>
      </c>
      <c r="L70">
        <v>1</v>
      </c>
      <c r="M70" t="s">
        <v>5133</v>
      </c>
      <c r="N70">
        <v>4.7619047619047603E-2</v>
      </c>
      <c r="O70">
        <v>1.27064803049555E-3</v>
      </c>
    </row>
    <row r="71" spans="1:15">
      <c r="A71" t="s">
        <v>292</v>
      </c>
      <c r="B71" t="s">
        <v>23513</v>
      </c>
      <c r="C71" t="s">
        <v>293</v>
      </c>
      <c r="D71">
        <v>2</v>
      </c>
      <c r="E71">
        <v>535</v>
      </c>
      <c r="F71">
        <v>20</v>
      </c>
      <c r="G71">
        <v>8124</v>
      </c>
      <c r="H71">
        <v>0.383095126126271</v>
      </c>
      <c r="I71">
        <v>0.99999999999997702</v>
      </c>
      <c r="J71">
        <v>0.95041217501583097</v>
      </c>
      <c r="K71" t="s">
        <v>23582</v>
      </c>
      <c r="L71">
        <v>2</v>
      </c>
      <c r="M71" t="s">
        <v>5133</v>
      </c>
      <c r="N71">
        <v>0.1</v>
      </c>
      <c r="O71">
        <v>3.7383177570093499E-3</v>
      </c>
    </row>
    <row r="72" spans="1:15">
      <c r="A72" t="s">
        <v>292</v>
      </c>
      <c r="B72" t="s">
        <v>23511</v>
      </c>
      <c r="C72" t="s">
        <v>293</v>
      </c>
      <c r="D72">
        <v>19</v>
      </c>
      <c r="E72">
        <v>6152</v>
      </c>
      <c r="F72">
        <v>21</v>
      </c>
      <c r="G72">
        <v>7804</v>
      </c>
      <c r="H72">
        <v>0.14714101732597901</v>
      </c>
      <c r="I72">
        <v>0.54611425167193095</v>
      </c>
      <c r="J72">
        <v>0.46940338073728599</v>
      </c>
      <c r="K72" t="s">
        <v>23583</v>
      </c>
      <c r="L72">
        <v>19</v>
      </c>
      <c r="M72" t="s">
        <v>5133</v>
      </c>
      <c r="N72">
        <v>0.90476190476190499</v>
      </c>
      <c r="O72">
        <v>3.0884265279583901E-3</v>
      </c>
    </row>
    <row r="73" spans="1:15">
      <c r="A73" t="s">
        <v>294</v>
      </c>
      <c r="B73" t="s">
        <v>23513</v>
      </c>
      <c r="C73" t="s">
        <v>295</v>
      </c>
      <c r="D73">
        <v>1</v>
      </c>
      <c r="E73">
        <v>535</v>
      </c>
      <c r="F73">
        <v>1</v>
      </c>
      <c r="G73">
        <v>8124</v>
      </c>
      <c r="H73">
        <v>6.5854258985721295E-2</v>
      </c>
      <c r="I73">
        <v>0.448760549738495</v>
      </c>
      <c r="J73">
        <v>0.42650749013827299</v>
      </c>
      <c r="K73" t="s">
        <v>23584</v>
      </c>
      <c r="L73">
        <v>1</v>
      </c>
      <c r="M73" t="s">
        <v>1463</v>
      </c>
      <c r="N73">
        <v>1</v>
      </c>
      <c r="O73">
        <v>1.8691588785046699E-3</v>
      </c>
    </row>
    <row r="74" spans="1:15">
      <c r="A74" t="s">
        <v>296</v>
      </c>
      <c r="B74" t="s">
        <v>23513</v>
      </c>
      <c r="C74" t="s">
        <v>297</v>
      </c>
      <c r="D74">
        <v>2</v>
      </c>
      <c r="E74">
        <v>535</v>
      </c>
      <c r="F74">
        <v>14</v>
      </c>
      <c r="G74">
        <v>8124</v>
      </c>
      <c r="H74">
        <v>0.23436885600732399</v>
      </c>
      <c r="I74">
        <v>0.85273230586348503</v>
      </c>
      <c r="J74">
        <v>0.81044716552199803</v>
      </c>
      <c r="K74" t="s">
        <v>23585</v>
      </c>
      <c r="L74">
        <v>2</v>
      </c>
      <c r="M74" t="s">
        <v>5133</v>
      </c>
      <c r="N74">
        <v>0.14285714285714299</v>
      </c>
      <c r="O74">
        <v>3.7383177570093499E-3</v>
      </c>
    </row>
    <row r="75" spans="1:15">
      <c r="A75" t="s">
        <v>296</v>
      </c>
      <c r="B75" t="s">
        <v>23511</v>
      </c>
      <c r="C75" t="s">
        <v>297</v>
      </c>
      <c r="D75">
        <v>10</v>
      </c>
      <c r="E75">
        <v>6152</v>
      </c>
      <c r="F75">
        <v>14</v>
      </c>
      <c r="G75">
        <v>7804</v>
      </c>
      <c r="H75">
        <v>0.84396758783017201</v>
      </c>
      <c r="I75">
        <v>0.99914152262963496</v>
      </c>
      <c r="J75">
        <v>0.85879540246661501</v>
      </c>
      <c r="K75" t="s">
        <v>23586</v>
      </c>
      <c r="L75">
        <v>10</v>
      </c>
      <c r="M75" t="s">
        <v>5133</v>
      </c>
      <c r="N75">
        <v>0.71428571428571397</v>
      </c>
      <c r="O75">
        <v>1.62548764629389E-3</v>
      </c>
    </row>
    <row r="76" spans="1:15">
      <c r="A76" t="s">
        <v>296</v>
      </c>
      <c r="B76" t="s">
        <v>23518</v>
      </c>
      <c r="C76" t="s">
        <v>297</v>
      </c>
      <c r="D76">
        <v>2</v>
      </c>
      <c r="E76">
        <v>787</v>
      </c>
      <c r="F76">
        <v>14</v>
      </c>
      <c r="G76">
        <v>7393</v>
      </c>
      <c r="H76">
        <v>0.44828683528909402</v>
      </c>
      <c r="I76">
        <v>1</v>
      </c>
      <c r="J76">
        <v>0.966855260484069</v>
      </c>
      <c r="K76" t="s">
        <v>23587</v>
      </c>
      <c r="L76">
        <v>2</v>
      </c>
      <c r="M76" t="s">
        <v>5133</v>
      </c>
      <c r="N76">
        <v>0.14285714285714299</v>
      </c>
      <c r="O76">
        <v>2.5412960609911099E-3</v>
      </c>
    </row>
    <row r="77" spans="1:15">
      <c r="A77" t="s">
        <v>298</v>
      </c>
      <c r="B77" t="s">
        <v>23511</v>
      </c>
      <c r="C77" t="s">
        <v>299</v>
      </c>
      <c r="D77">
        <v>5</v>
      </c>
      <c r="E77">
        <v>6152</v>
      </c>
      <c r="F77">
        <v>7</v>
      </c>
      <c r="G77">
        <v>7804</v>
      </c>
      <c r="H77">
        <v>0.83137607319657303</v>
      </c>
      <c r="I77">
        <v>0.98923101772060196</v>
      </c>
      <c r="J77">
        <v>0.85027699355333197</v>
      </c>
      <c r="K77" t="s">
        <v>23588</v>
      </c>
      <c r="L77">
        <v>5</v>
      </c>
      <c r="M77" t="s">
        <v>5133</v>
      </c>
      <c r="N77">
        <v>0.71428571428571397</v>
      </c>
      <c r="O77">
        <v>8.1274382314694405E-4</v>
      </c>
    </row>
    <row r="78" spans="1:15">
      <c r="A78" t="s">
        <v>298</v>
      </c>
      <c r="B78" t="s">
        <v>23518</v>
      </c>
      <c r="C78" t="s">
        <v>299</v>
      </c>
      <c r="D78">
        <v>2</v>
      </c>
      <c r="E78">
        <v>787</v>
      </c>
      <c r="F78">
        <v>8</v>
      </c>
      <c r="G78">
        <v>7393</v>
      </c>
      <c r="H78">
        <v>0.20623850586585399</v>
      </c>
      <c r="I78">
        <v>0.83876007220319604</v>
      </c>
      <c r="J78">
        <v>0.81095958809365798</v>
      </c>
      <c r="K78" t="s">
        <v>23587</v>
      </c>
      <c r="L78">
        <v>2</v>
      </c>
      <c r="M78" t="s">
        <v>5133</v>
      </c>
      <c r="N78">
        <v>0.25</v>
      </c>
      <c r="O78">
        <v>2.5412960609911099E-3</v>
      </c>
    </row>
    <row r="79" spans="1:15">
      <c r="A79" t="s">
        <v>300</v>
      </c>
      <c r="B79" t="s">
        <v>23513</v>
      </c>
      <c r="C79" t="s">
        <v>301</v>
      </c>
      <c r="D79">
        <v>1</v>
      </c>
      <c r="E79">
        <v>535</v>
      </c>
      <c r="F79">
        <v>1</v>
      </c>
      <c r="G79">
        <v>8124</v>
      </c>
      <c r="H79">
        <v>6.5854258985721295E-2</v>
      </c>
      <c r="I79">
        <v>0.448760549738495</v>
      </c>
      <c r="J79">
        <v>0.42650749013827299</v>
      </c>
      <c r="K79" t="s">
        <v>23589</v>
      </c>
      <c r="L79">
        <v>1</v>
      </c>
      <c r="M79" t="s">
        <v>5133</v>
      </c>
      <c r="N79">
        <v>1</v>
      </c>
      <c r="O79">
        <v>1.8691588785046699E-3</v>
      </c>
    </row>
    <row r="80" spans="1:15">
      <c r="A80" t="s">
        <v>302</v>
      </c>
      <c r="B80" t="s">
        <v>23511</v>
      </c>
      <c r="C80" t="s">
        <v>303</v>
      </c>
      <c r="D80">
        <v>2</v>
      </c>
      <c r="E80">
        <v>6152</v>
      </c>
      <c r="F80">
        <v>2</v>
      </c>
      <c r="G80">
        <v>7804</v>
      </c>
      <c r="H80">
        <v>0.62141708038142995</v>
      </c>
      <c r="I80">
        <v>0.968912233598893</v>
      </c>
      <c r="J80">
        <v>0.832812322140707</v>
      </c>
      <c r="K80" t="s">
        <v>23590</v>
      </c>
      <c r="L80">
        <v>2</v>
      </c>
      <c r="M80" t="s">
        <v>1463</v>
      </c>
      <c r="N80">
        <v>1</v>
      </c>
      <c r="O80">
        <v>3.2509752925877802E-4</v>
      </c>
    </row>
    <row r="81" spans="1:15">
      <c r="A81" t="s">
        <v>304</v>
      </c>
      <c r="B81" t="s">
        <v>23511</v>
      </c>
      <c r="C81" t="s">
        <v>305</v>
      </c>
      <c r="D81">
        <v>2</v>
      </c>
      <c r="E81">
        <v>6152</v>
      </c>
      <c r="F81">
        <v>2</v>
      </c>
      <c r="G81">
        <v>7804</v>
      </c>
      <c r="H81">
        <v>0.62141708038142995</v>
      </c>
      <c r="I81">
        <v>0.968912233598893</v>
      </c>
      <c r="J81">
        <v>0.832812322140707</v>
      </c>
      <c r="K81" t="s">
        <v>23590</v>
      </c>
      <c r="L81">
        <v>2</v>
      </c>
      <c r="M81" t="s">
        <v>5133</v>
      </c>
      <c r="N81">
        <v>1</v>
      </c>
      <c r="O81">
        <v>3.2509752925877802E-4</v>
      </c>
    </row>
    <row r="82" spans="1:15">
      <c r="A82" t="s">
        <v>306</v>
      </c>
      <c r="B82" t="s">
        <v>23511</v>
      </c>
      <c r="C82" t="s">
        <v>307</v>
      </c>
      <c r="D82">
        <v>1</v>
      </c>
      <c r="E82">
        <v>6152</v>
      </c>
      <c r="F82">
        <v>1</v>
      </c>
      <c r="G82">
        <v>7804</v>
      </c>
      <c r="H82">
        <v>0.788313685289595</v>
      </c>
      <c r="I82">
        <v>0.968912233598893</v>
      </c>
      <c r="J82">
        <v>0.832812322140707</v>
      </c>
      <c r="K82" t="s">
        <v>23591</v>
      </c>
      <c r="L82">
        <v>1</v>
      </c>
      <c r="M82" t="s">
        <v>5133</v>
      </c>
      <c r="N82">
        <v>1</v>
      </c>
      <c r="O82">
        <v>1.6254876462938901E-4</v>
      </c>
    </row>
    <row r="83" spans="1:15">
      <c r="A83" t="s">
        <v>308</v>
      </c>
      <c r="B83" t="s">
        <v>23518</v>
      </c>
      <c r="C83" t="s">
        <v>309</v>
      </c>
      <c r="D83">
        <v>1</v>
      </c>
      <c r="E83">
        <v>787</v>
      </c>
      <c r="F83">
        <v>4</v>
      </c>
      <c r="G83">
        <v>7393</v>
      </c>
      <c r="H83">
        <v>0.362574478289521</v>
      </c>
      <c r="I83">
        <v>1</v>
      </c>
      <c r="J83">
        <v>0.966855260484069</v>
      </c>
      <c r="K83" t="s">
        <v>23592</v>
      </c>
      <c r="L83">
        <v>1</v>
      </c>
      <c r="M83" t="s">
        <v>1463</v>
      </c>
      <c r="N83">
        <v>0.25</v>
      </c>
      <c r="O83">
        <v>1.27064803049555E-3</v>
      </c>
    </row>
    <row r="84" spans="1:15">
      <c r="A84" t="s">
        <v>308</v>
      </c>
      <c r="B84" t="s">
        <v>23511</v>
      </c>
      <c r="C84" t="s">
        <v>309</v>
      </c>
      <c r="D84">
        <v>2</v>
      </c>
      <c r="E84">
        <v>6152</v>
      </c>
      <c r="F84">
        <v>4</v>
      </c>
      <c r="G84">
        <v>7804</v>
      </c>
      <c r="H84">
        <v>0.96811759508681905</v>
      </c>
      <c r="I84">
        <v>1</v>
      </c>
      <c r="J84">
        <v>0.85953329234717102</v>
      </c>
      <c r="K84" t="s">
        <v>23593</v>
      </c>
      <c r="L84">
        <v>2</v>
      </c>
      <c r="M84" t="s">
        <v>1463</v>
      </c>
      <c r="N84">
        <v>0.5</v>
      </c>
      <c r="O84">
        <v>3.2509752925877802E-4</v>
      </c>
    </row>
    <row r="85" spans="1:15">
      <c r="A85" t="s">
        <v>310</v>
      </c>
      <c r="B85" t="s">
        <v>23511</v>
      </c>
      <c r="C85" t="s">
        <v>311</v>
      </c>
      <c r="D85">
        <v>2</v>
      </c>
      <c r="E85">
        <v>6152</v>
      </c>
      <c r="F85">
        <v>4</v>
      </c>
      <c r="G85">
        <v>7804</v>
      </c>
      <c r="H85">
        <v>0.96811759508681905</v>
      </c>
      <c r="I85">
        <v>1</v>
      </c>
      <c r="J85">
        <v>0.85953329234717102</v>
      </c>
      <c r="K85" t="s">
        <v>23594</v>
      </c>
      <c r="L85">
        <v>2</v>
      </c>
      <c r="M85" t="s">
        <v>2729</v>
      </c>
      <c r="N85">
        <v>0.5</v>
      </c>
      <c r="O85">
        <v>3.2509752925877802E-4</v>
      </c>
    </row>
    <row r="86" spans="1:15">
      <c r="A86" t="s">
        <v>310</v>
      </c>
      <c r="B86" t="s">
        <v>23518</v>
      </c>
      <c r="C86" t="s">
        <v>311</v>
      </c>
      <c r="D86">
        <v>1</v>
      </c>
      <c r="E86">
        <v>787</v>
      </c>
      <c r="F86">
        <v>4</v>
      </c>
      <c r="G86">
        <v>7393</v>
      </c>
      <c r="H86">
        <v>0.362574478289521</v>
      </c>
      <c r="I86">
        <v>1</v>
      </c>
      <c r="J86">
        <v>0.966855260484069</v>
      </c>
      <c r="K86" t="s">
        <v>23525</v>
      </c>
      <c r="L86">
        <v>1</v>
      </c>
      <c r="M86" t="s">
        <v>2729</v>
      </c>
      <c r="N86">
        <v>0.25</v>
      </c>
      <c r="O86">
        <v>1.27064803049555E-3</v>
      </c>
    </row>
    <row r="87" spans="1:15">
      <c r="A87" t="s">
        <v>312</v>
      </c>
      <c r="B87" t="s">
        <v>23518</v>
      </c>
      <c r="C87" t="s">
        <v>313</v>
      </c>
      <c r="D87">
        <v>1</v>
      </c>
      <c r="E87">
        <v>787</v>
      </c>
      <c r="F87">
        <v>3</v>
      </c>
      <c r="G87">
        <v>7393</v>
      </c>
      <c r="H87">
        <v>0.28660084727541502</v>
      </c>
      <c r="I87">
        <v>0.97863801257884697</v>
      </c>
      <c r="J87">
        <v>0.94620131057153301</v>
      </c>
      <c r="K87" t="s">
        <v>23525</v>
      </c>
      <c r="L87">
        <v>1</v>
      </c>
      <c r="M87" t="s">
        <v>2729</v>
      </c>
      <c r="N87">
        <v>0.33333333333333298</v>
      </c>
      <c r="O87">
        <v>1.27064803049555E-3</v>
      </c>
    </row>
    <row r="88" spans="1:15">
      <c r="A88" t="s">
        <v>312</v>
      </c>
      <c r="B88" t="s">
        <v>23511</v>
      </c>
      <c r="C88" t="s">
        <v>313</v>
      </c>
      <c r="D88">
        <v>1</v>
      </c>
      <c r="E88">
        <v>6152</v>
      </c>
      <c r="F88">
        <v>3</v>
      </c>
      <c r="G88">
        <v>7804</v>
      </c>
      <c r="H88">
        <v>0.99052768249503997</v>
      </c>
      <c r="I88">
        <v>1</v>
      </c>
      <c r="J88">
        <v>0.85953329234717102</v>
      </c>
      <c r="K88" t="s">
        <v>23524</v>
      </c>
      <c r="L88">
        <v>1</v>
      </c>
      <c r="M88" t="s">
        <v>2729</v>
      </c>
      <c r="N88">
        <v>0.33333333333333298</v>
      </c>
      <c r="O88">
        <v>1.6254876462938901E-4</v>
      </c>
    </row>
    <row r="89" spans="1:15">
      <c r="A89" t="s">
        <v>314</v>
      </c>
      <c r="B89" t="s">
        <v>23511</v>
      </c>
      <c r="C89" t="s">
        <v>315</v>
      </c>
      <c r="D89">
        <v>1</v>
      </c>
      <c r="E89">
        <v>6152</v>
      </c>
      <c r="F89">
        <v>1</v>
      </c>
      <c r="G89">
        <v>7804</v>
      </c>
      <c r="H89">
        <v>0.788313685289595</v>
      </c>
      <c r="I89">
        <v>0.968912233598893</v>
      </c>
      <c r="J89">
        <v>0.832812322140707</v>
      </c>
      <c r="K89" t="s">
        <v>23595</v>
      </c>
      <c r="L89">
        <v>1</v>
      </c>
      <c r="M89" t="s">
        <v>2729</v>
      </c>
      <c r="N89">
        <v>1</v>
      </c>
      <c r="O89">
        <v>1.6254876462938901E-4</v>
      </c>
    </row>
    <row r="90" spans="1:15">
      <c r="A90" t="s">
        <v>316</v>
      </c>
      <c r="B90" t="s">
        <v>23513</v>
      </c>
      <c r="C90" t="s">
        <v>317</v>
      </c>
      <c r="D90">
        <v>1</v>
      </c>
      <c r="E90">
        <v>535</v>
      </c>
      <c r="F90">
        <v>1</v>
      </c>
      <c r="G90">
        <v>8124</v>
      </c>
      <c r="H90">
        <v>6.5854258985721295E-2</v>
      </c>
      <c r="I90">
        <v>0.448760549738495</v>
      </c>
      <c r="J90">
        <v>0.42650749013827299</v>
      </c>
      <c r="K90" t="s">
        <v>23596</v>
      </c>
      <c r="L90">
        <v>1</v>
      </c>
      <c r="M90" t="s">
        <v>5133</v>
      </c>
      <c r="N90">
        <v>1</v>
      </c>
      <c r="O90">
        <v>1.8691588785046699E-3</v>
      </c>
    </row>
    <row r="91" spans="1:15">
      <c r="A91" t="s">
        <v>318</v>
      </c>
      <c r="B91" t="s">
        <v>23518</v>
      </c>
      <c r="C91" t="s">
        <v>319</v>
      </c>
      <c r="D91">
        <v>2</v>
      </c>
      <c r="E91">
        <v>787</v>
      </c>
      <c r="F91">
        <v>28</v>
      </c>
      <c r="G91">
        <v>7393</v>
      </c>
      <c r="H91">
        <v>0.81503836345158498</v>
      </c>
      <c r="I91">
        <v>1</v>
      </c>
      <c r="J91">
        <v>0.966855260484069</v>
      </c>
      <c r="K91" t="s">
        <v>23597</v>
      </c>
      <c r="L91">
        <v>2</v>
      </c>
      <c r="M91" t="s">
        <v>2729</v>
      </c>
      <c r="N91">
        <v>7.1428571428571397E-2</v>
      </c>
      <c r="O91">
        <v>2.5412960609911099E-3</v>
      </c>
    </row>
    <row r="92" spans="1:15">
      <c r="A92" t="s">
        <v>318</v>
      </c>
      <c r="B92" t="s">
        <v>23513</v>
      </c>
      <c r="C92" t="s">
        <v>319</v>
      </c>
      <c r="D92">
        <v>1</v>
      </c>
      <c r="E92">
        <v>535</v>
      </c>
      <c r="F92">
        <v>34</v>
      </c>
      <c r="G92">
        <v>8124</v>
      </c>
      <c r="H92">
        <v>0.90183030156750899</v>
      </c>
      <c r="I92">
        <v>0.99999999999997702</v>
      </c>
      <c r="J92">
        <v>0.95041217501583097</v>
      </c>
      <c r="K92" t="s">
        <v>23598</v>
      </c>
      <c r="L92">
        <v>1</v>
      </c>
      <c r="M92" t="s">
        <v>2729</v>
      </c>
      <c r="N92">
        <v>2.9411764705882401E-2</v>
      </c>
      <c r="O92">
        <v>1.8691588785046699E-3</v>
      </c>
    </row>
    <row r="93" spans="1:15">
      <c r="A93" t="s">
        <v>318</v>
      </c>
      <c r="B93" t="s">
        <v>23511</v>
      </c>
      <c r="C93" t="s">
        <v>319</v>
      </c>
      <c r="D93">
        <v>26</v>
      </c>
      <c r="E93">
        <v>6152</v>
      </c>
      <c r="F93">
        <v>33</v>
      </c>
      <c r="G93">
        <v>7804</v>
      </c>
      <c r="H93">
        <v>0.60190777431230602</v>
      </c>
      <c r="I93">
        <v>0.968912233598893</v>
      </c>
      <c r="J93">
        <v>0.832812322140707</v>
      </c>
      <c r="K93" t="s">
        <v>23599</v>
      </c>
      <c r="L93">
        <v>26</v>
      </c>
      <c r="M93" t="s">
        <v>2729</v>
      </c>
      <c r="N93">
        <v>0.78787878787878796</v>
      </c>
      <c r="O93">
        <v>4.2262678803641103E-3</v>
      </c>
    </row>
    <row r="94" spans="1:15">
      <c r="A94" t="s">
        <v>320</v>
      </c>
      <c r="B94" t="s">
        <v>23513</v>
      </c>
      <c r="C94" t="s">
        <v>321</v>
      </c>
      <c r="D94">
        <v>9</v>
      </c>
      <c r="E94">
        <v>535</v>
      </c>
      <c r="F94">
        <v>252</v>
      </c>
      <c r="G94">
        <v>8124</v>
      </c>
      <c r="H94">
        <v>0.9876491412817</v>
      </c>
      <c r="I94">
        <v>0.99999999999997702</v>
      </c>
      <c r="J94">
        <v>0.95041217501583097</v>
      </c>
      <c r="K94" t="s">
        <v>23600</v>
      </c>
      <c r="L94">
        <v>9</v>
      </c>
      <c r="M94" t="s">
        <v>5133</v>
      </c>
      <c r="N94">
        <v>3.5714285714285698E-2</v>
      </c>
      <c r="O94">
        <v>1.6822429906542102E-2</v>
      </c>
    </row>
    <row r="95" spans="1:15">
      <c r="A95" t="s">
        <v>320</v>
      </c>
      <c r="B95" t="s">
        <v>23511</v>
      </c>
      <c r="C95" t="s">
        <v>321</v>
      </c>
      <c r="D95">
        <v>245</v>
      </c>
      <c r="E95">
        <v>6152</v>
      </c>
      <c r="F95">
        <v>277</v>
      </c>
      <c r="G95">
        <v>7804</v>
      </c>
      <c r="H95" s="34">
        <v>1.56528736502923E-5</v>
      </c>
      <c r="I95">
        <v>4.2104519422712401E-4</v>
      </c>
      <c r="J95">
        <v>3.6190236202099401E-4</v>
      </c>
      <c r="K95" t="s">
        <v>23601</v>
      </c>
      <c r="L95">
        <v>245</v>
      </c>
      <c r="M95" t="s">
        <v>5133</v>
      </c>
      <c r="N95">
        <v>0.88447653429602902</v>
      </c>
      <c r="O95">
        <v>3.9824447334200298E-2</v>
      </c>
    </row>
    <row r="96" spans="1:15">
      <c r="A96" t="s">
        <v>320</v>
      </c>
      <c r="B96" t="s">
        <v>23518</v>
      </c>
      <c r="C96" t="s">
        <v>321</v>
      </c>
      <c r="D96">
        <v>10</v>
      </c>
      <c r="E96">
        <v>787</v>
      </c>
      <c r="F96">
        <v>258</v>
      </c>
      <c r="G96">
        <v>7393</v>
      </c>
      <c r="H96">
        <v>0.99998435095736504</v>
      </c>
      <c r="I96">
        <v>1</v>
      </c>
      <c r="J96">
        <v>0.966855260484069</v>
      </c>
      <c r="K96" t="s">
        <v>23602</v>
      </c>
      <c r="L96">
        <v>10</v>
      </c>
      <c r="M96" t="s">
        <v>5133</v>
      </c>
      <c r="N96">
        <v>3.8759689922480599E-2</v>
      </c>
      <c r="O96">
        <v>1.2706480304955499E-2</v>
      </c>
    </row>
    <row r="97" spans="1:15">
      <c r="A97" t="s">
        <v>322</v>
      </c>
      <c r="B97" t="s">
        <v>23511</v>
      </c>
      <c r="C97" t="s">
        <v>323</v>
      </c>
      <c r="D97">
        <v>55</v>
      </c>
      <c r="E97">
        <v>6152</v>
      </c>
      <c r="F97">
        <v>76</v>
      </c>
      <c r="G97">
        <v>7804</v>
      </c>
      <c r="H97">
        <v>0.93293832664104204</v>
      </c>
      <c r="I97">
        <v>1</v>
      </c>
      <c r="J97">
        <v>0.85953329234717102</v>
      </c>
      <c r="K97" t="s">
        <v>23603</v>
      </c>
      <c r="L97">
        <v>55</v>
      </c>
      <c r="M97" t="s">
        <v>2729</v>
      </c>
      <c r="N97">
        <v>0.72368421052631604</v>
      </c>
      <c r="O97">
        <v>8.9401820546163892E-3</v>
      </c>
    </row>
    <row r="98" spans="1:15">
      <c r="A98" t="s">
        <v>322</v>
      </c>
      <c r="B98" t="s">
        <v>23513</v>
      </c>
      <c r="C98" t="s">
        <v>323</v>
      </c>
      <c r="D98">
        <v>5</v>
      </c>
      <c r="E98">
        <v>535</v>
      </c>
      <c r="F98">
        <v>76</v>
      </c>
      <c r="G98">
        <v>8124</v>
      </c>
      <c r="H98">
        <v>0.56719240383214897</v>
      </c>
      <c r="I98">
        <v>0.99999999999997702</v>
      </c>
      <c r="J98">
        <v>0.95041217501583097</v>
      </c>
      <c r="K98" t="s">
        <v>23604</v>
      </c>
      <c r="L98">
        <v>5</v>
      </c>
      <c r="M98" t="s">
        <v>2729</v>
      </c>
      <c r="N98">
        <v>6.5789473684210495E-2</v>
      </c>
      <c r="O98">
        <v>9.3457943925233603E-3</v>
      </c>
    </row>
    <row r="99" spans="1:15">
      <c r="A99" t="s">
        <v>322</v>
      </c>
      <c r="B99" t="s">
        <v>23518</v>
      </c>
      <c r="C99" t="s">
        <v>323</v>
      </c>
      <c r="D99">
        <v>10</v>
      </c>
      <c r="E99">
        <v>787</v>
      </c>
      <c r="F99">
        <v>71</v>
      </c>
      <c r="G99">
        <v>7393</v>
      </c>
      <c r="H99">
        <v>0.21964027037012299</v>
      </c>
      <c r="I99">
        <v>0.88160666434859303</v>
      </c>
      <c r="J99">
        <v>0.852386041103251</v>
      </c>
      <c r="K99" t="s">
        <v>23605</v>
      </c>
      <c r="L99">
        <v>10</v>
      </c>
      <c r="M99" t="s">
        <v>2729</v>
      </c>
      <c r="N99">
        <v>0.140845070422535</v>
      </c>
      <c r="O99">
        <v>1.2706480304955499E-2</v>
      </c>
    </row>
    <row r="100" spans="1:15">
      <c r="A100" t="s">
        <v>324</v>
      </c>
      <c r="B100" t="s">
        <v>23518</v>
      </c>
      <c r="C100" t="s">
        <v>325</v>
      </c>
      <c r="D100">
        <v>2</v>
      </c>
      <c r="E100">
        <v>787</v>
      </c>
      <c r="F100">
        <v>15</v>
      </c>
      <c r="G100">
        <v>7393</v>
      </c>
      <c r="H100">
        <v>0.48505374542886198</v>
      </c>
      <c r="I100">
        <v>1</v>
      </c>
      <c r="J100">
        <v>0.966855260484069</v>
      </c>
      <c r="K100" t="s">
        <v>23606</v>
      </c>
      <c r="L100">
        <v>2</v>
      </c>
      <c r="M100" t="s">
        <v>2729</v>
      </c>
      <c r="N100">
        <v>0.133333333333333</v>
      </c>
      <c r="O100">
        <v>2.5412960609911099E-3</v>
      </c>
    </row>
    <row r="101" spans="1:15">
      <c r="A101" t="s">
        <v>324</v>
      </c>
      <c r="B101" t="s">
        <v>23511</v>
      </c>
      <c r="C101" t="s">
        <v>325</v>
      </c>
      <c r="D101">
        <v>13</v>
      </c>
      <c r="E101">
        <v>6152</v>
      </c>
      <c r="F101">
        <v>18</v>
      </c>
      <c r="G101">
        <v>7804</v>
      </c>
      <c r="H101">
        <v>0.83706479223827002</v>
      </c>
      <c r="I101">
        <v>0.99299950350473198</v>
      </c>
      <c r="J101">
        <v>0.85351613254652803</v>
      </c>
      <c r="K101" t="s">
        <v>23607</v>
      </c>
      <c r="L101">
        <v>13</v>
      </c>
      <c r="M101" t="s">
        <v>2729</v>
      </c>
      <c r="N101">
        <v>0.72222222222222199</v>
      </c>
      <c r="O101">
        <v>2.1131339401820499E-3</v>
      </c>
    </row>
    <row r="102" spans="1:15">
      <c r="A102" t="s">
        <v>324</v>
      </c>
      <c r="B102" t="s">
        <v>23513</v>
      </c>
      <c r="C102" t="s">
        <v>325</v>
      </c>
      <c r="D102">
        <v>1</v>
      </c>
      <c r="E102">
        <v>535</v>
      </c>
      <c r="F102">
        <v>19</v>
      </c>
      <c r="G102">
        <v>8124</v>
      </c>
      <c r="H102">
        <v>0.72632654610035197</v>
      </c>
      <c r="I102">
        <v>0.99999999999997702</v>
      </c>
      <c r="J102">
        <v>0.95041217501583097</v>
      </c>
      <c r="K102" t="s">
        <v>23608</v>
      </c>
      <c r="L102">
        <v>1</v>
      </c>
      <c r="M102" t="s">
        <v>2729</v>
      </c>
      <c r="N102">
        <v>5.2631578947368397E-2</v>
      </c>
      <c r="O102">
        <v>1.8691588785046699E-3</v>
      </c>
    </row>
    <row r="103" spans="1:15">
      <c r="A103" t="s">
        <v>326</v>
      </c>
      <c r="B103" t="s">
        <v>23518</v>
      </c>
      <c r="C103" t="s">
        <v>327</v>
      </c>
      <c r="D103">
        <v>1</v>
      </c>
      <c r="E103">
        <v>787</v>
      </c>
      <c r="F103">
        <v>4</v>
      </c>
      <c r="G103">
        <v>7393</v>
      </c>
      <c r="H103">
        <v>0.362574478289521</v>
      </c>
      <c r="I103">
        <v>1</v>
      </c>
      <c r="J103">
        <v>0.966855260484069</v>
      </c>
      <c r="K103" t="s">
        <v>23609</v>
      </c>
      <c r="L103">
        <v>1</v>
      </c>
      <c r="M103" t="s">
        <v>2729</v>
      </c>
      <c r="N103">
        <v>0.25</v>
      </c>
      <c r="O103">
        <v>1.27064803049555E-3</v>
      </c>
    </row>
    <row r="104" spans="1:15">
      <c r="A104" t="s">
        <v>326</v>
      </c>
      <c r="B104" t="s">
        <v>23511</v>
      </c>
      <c r="C104" t="s">
        <v>327</v>
      </c>
      <c r="D104">
        <v>4</v>
      </c>
      <c r="E104">
        <v>6152</v>
      </c>
      <c r="F104">
        <v>5</v>
      </c>
      <c r="G104">
        <v>7804</v>
      </c>
      <c r="H104">
        <v>0.71320711691885297</v>
      </c>
      <c r="I104">
        <v>0.968912233598893</v>
      </c>
      <c r="J104">
        <v>0.832812322140707</v>
      </c>
      <c r="K104" t="s">
        <v>23610</v>
      </c>
      <c r="L104">
        <v>4</v>
      </c>
      <c r="M104" t="s">
        <v>2729</v>
      </c>
      <c r="N104">
        <v>0.8</v>
      </c>
      <c r="O104">
        <v>6.5019505851755496E-4</v>
      </c>
    </row>
    <row r="105" spans="1:15">
      <c r="A105" t="s">
        <v>328</v>
      </c>
      <c r="B105" t="s">
        <v>23511</v>
      </c>
      <c r="C105" t="s">
        <v>329</v>
      </c>
      <c r="D105">
        <v>3</v>
      </c>
      <c r="E105">
        <v>6152</v>
      </c>
      <c r="F105">
        <v>3</v>
      </c>
      <c r="G105">
        <v>7804</v>
      </c>
      <c r="H105">
        <v>0.489837867770546</v>
      </c>
      <c r="I105">
        <v>0.96083957126938102</v>
      </c>
      <c r="J105">
        <v>0.82587360011061495</v>
      </c>
      <c r="K105" t="s">
        <v>23611</v>
      </c>
      <c r="L105">
        <v>3</v>
      </c>
      <c r="M105" t="s">
        <v>2729</v>
      </c>
      <c r="N105">
        <v>1</v>
      </c>
      <c r="O105">
        <v>4.8764629388816603E-4</v>
      </c>
    </row>
    <row r="106" spans="1:15">
      <c r="A106" t="s">
        <v>330</v>
      </c>
      <c r="B106" t="s">
        <v>23518</v>
      </c>
      <c r="C106" t="s">
        <v>331</v>
      </c>
      <c r="D106">
        <v>1</v>
      </c>
      <c r="E106">
        <v>787</v>
      </c>
      <c r="F106">
        <v>20</v>
      </c>
      <c r="G106">
        <v>7393</v>
      </c>
      <c r="H106">
        <v>0.89503969563115604</v>
      </c>
      <c r="I106">
        <v>1</v>
      </c>
      <c r="J106">
        <v>0.966855260484069</v>
      </c>
      <c r="K106" t="s">
        <v>23612</v>
      </c>
      <c r="L106">
        <v>1</v>
      </c>
      <c r="M106" t="s">
        <v>5133</v>
      </c>
      <c r="N106">
        <v>0.05</v>
      </c>
      <c r="O106">
        <v>1.27064803049555E-3</v>
      </c>
    </row>
    <row r="107" spans="1:15">
      <c r="A107" t="s">
        <v>330</v>
      </c>
      <c r="B107" t="s">
        <v>23511</v>
      </c>
      <c r="C107" t="s">
        <v>331</v>
      </c>
      <c r="D107">
        <v>18</v>
      </c>
      <c r="E107">
        <v>6152</v>
      </c>
      <c r="F107">
        <v>23</v>
      </c>
      <c r="G107">
        <v>7804</v>
      </c>
      <c r="H107">
        <v>0.64282602873040195</v>
      </c>
      <c r="I107">
        <v>0.968912233598893</v>
      </c>
      <c r="J107">
        <v>0.832812322140707</v>
      </c>
      <c r="K107" t="s">
        <v>23613</v>
      </c>
      <c r="L107">
        <v>18</v>
      </c>
      <c r="M107" t="s">
        <v>5133</v>
      </c>
      <c r="N107">
        <v>0.78260869565217395</v>
      </c>
      <c r="O107">
        <v>2.9258777633290002E-3</v>
      </c>
    </row>
    <row r="108" spans="1:15">
      <c r="A108" t="s">
        <v>330</v>
      </c>
      <c r="B108" t="s">
        <v>23513</v>
      </c>
      <c r="C108" t="s">
        <v>331</v>
      </c>
      <c r="D108">
        <v>2</v>
      </c>
      <c r="E108">
        <v>535</v>
      </c>
      <c r="F108">
        <v>24</v>
      </c>
      <c r="G108">
        <v>8124</v>
      </c>
      <c r="H108">
        <v>0.47543339844096799</v>
      </c>
      <c r="I108">
        <v>0.99999999999997702</v>
      </c>
      <c r="J108">
        <v>0.95041217501583097</v>
      </c>
      <c r="K108" t="s">
        <v>23614</v>
      </c>
      <c r="L108">
        <v>2</v>
      </c>
      <c r="M108" t="s">
        <v>5133</v>
      </c>
      <c r="N108">
        <v>8.3333333333333301E-2</v>
      </c>
      <c r="O108">
        <v>3.7383177570093499E-3</v>
      </c>
    </row>
    <row r="109" spans="1:15">
      <c r="A109" t="s">
        <v>332</v>
      </c>
      <c r="B109" t="s">
        <v>23513</v>
      </c>
      <c r="C109" t="s">
        <v>333</v>
      </c>
      <c r="D109">
        <v>1</v>
      </c>
      <c r="E109">
        <v>535</v>
      </c>
      <c r="F109">
        <v>10</v>
      </c>
      <c r="G109">
        <v>8124</v>
      </c>
      <c r="H109">
        <v>0.494202526653369</v>
      </c>
      <c r="I109">
        <v>0.99999999999997702</v>
      </c>
      <c r="J109">
        <v>0.95041217501583097</v>
      </c>
      <c r="K109" t="s">
        <v>23615</v>
      </c>
      <c r="L109">
        <v>1</v>
      </c>
      <c r="M109" t="s">
        <v>2729</v>
      </c>
      <c r="N109">
        <v>0.1</v>
      </c>
      <c r="O109">
        <v>1.8691588785046699E-3</v>
      </c>
    </row>
    <row r="110" spans="1:15">
      <c r="A110" t="s">
        <v>332</v>
      </c>
      <c r="B110" t="s">
        <v>23518</v>
      </c>
      <c r="C110" t="s">
        <v>333</v>
      </c>
      <c r="D110">
        <v>2</v>
      </c>
      <c r="E110">
        <v>787</v>
      </c>
      <c r="F110">
        <v>10</v>
      </c>
      <c r="G110">
        <v>7393</v>
      </c>
      <c r="H110">
        <v>0.28895773872730401</v>
      </c>
      <c r="I110">
        <v>0.97863801257884697</v>
      </c>
      <c r="J110">
        <v>0.94620131057153301</v>
      </c>
      <c r="K110" t="s">
        <v>23616</v>
      </c>
      <c r="L110">
        <v>2</v>
      </c>
      <c r="M110" t="s">
        <v>2729</v>
      </c>
      <c r="N110">
        <v>0.2</v>
      </c>
      <c r="O110">
        <v>2.5412960609911099E-3</v>
      </c>
    </row>
    <row r="111" spans="1:15">
      <c r="A111" t="s">
        <v>332</v>
      </c>
      <c r="B111" t="s">
        <v>23511</v>
      </c>
      <c r="C111" t="s">
        <v>333</v>
      </c>
      <c r="D111">
        <v>7</v>
      </c>
      <c r="E111">
        <v>6152</v>
      </c>
      <c r="F111">
        <v>10</v>
      </c>
      <c r="G111">
        <v>7804</v>
      </c>
      <c r="H111">
        <v>0.85778567182431398</v>
      </c>
      <c r="I111">
        <v>1</v>
      </c>
      <c r="J111">
        <v>0.85953329234717102</v>
      </c>
      <c r="K111" t="s">
        <v>23617</v>
      </c>
      <c r="L111">
        <v>7</v>
      </c>
      <c r="M111" t="s">
        <v>2729</v>
      </c>
      <c r="N111">
        <v>0.7</v>
      </c>
      <c r="O111">
        <v>1.13784135240572E-3</v>
      </c>
    </row>
    <row r="112" spans="1:15">
      <c r="A112" t="s">
        <v>334</v>
      </c>
      <c r="B112" t="s">
        <v>23511</v>
      </c>
      <c r="C112" t="s">
        <v>335</v>
      </c>
      <c r="D112">
        <v>4</v>
      </c>
      <c r="E112">
        <v>6152</v>
      </c>
      <c r="F112">
        <v>10</v>
      </c>
      <c r="G112">
        <v>7804</v>
      </c>
      <c r="H112">
        <v>0.99877025788033302</v>
      </c>
      <c r="I112">
        <v>1</v>
      </c>
      <c r="J112">
        <v>0.85953329234717102</v>
      </c>
      <c r="K112" t="s">
        <v>23618</v>
      </c>
      <c r="L112">
        <v>4</v>
      </c>
      <c r="M112" t="s">
        <v>2729</v>
      </c>
      <c r="N112">
        <v>0.4</v>
      </c>
      <c r="O112">
        <v>6.5019505851755496E-4</v>
      </c>
    </row>
    <row r="113" spans="1:15">
      <c r="A113" t="s">
        <v>334</v>
      </c>
      <c r="B113" t="s">
        <v>23518</v>
      </c>
      <c r="C113" t="s">
        <v>335</v>
      </c>
      <c r="D113">
        <v>3</v>
      </c>
      <c r="E113">
        <v>787</v>
      </c>
      <c r="F113">
        <v>10</v>
      </c>
      <c r="G113">
        <v>7393</v>
      </c>
      <c r="H113">
        <v>8.1602785751505494E-2</v>
      </c>
      <c r="I113">
        <v>0.63266972740240601</v>
      </c>
      <c r="J113">
        <v>0.61170005408803896</v>
      </c>
      <c r="K113" t="s">
        <v>23619</v>
      </c>
      <c r="L113">
        <v>3</v>
      </c>
      <c r="M113" t="s">
        <v>2729</v>
      </c>
      <c r="N113">
        <v>0.3</v>
      </c>
      <c r="O113">
        <v>3.8119440914866601E-3</v>
      </c>
    </row>
    <row r="114" spans="1:15">
      <c r="A114" t="s">
        <v>334</v>
      </c>
      <c r="B114" t="s">
        <v>23513</v>
      </c>
      <c r="C114" t="s">
        <v>335</v>
      </c>
      <c r="D114">
        <v>1</v>
      </c>
      <c r="E114">
        <v>535</v>
      </c>
      <c r="F114">
        <v>9</v>
      </c>
      <c r="G114">
        <v>8124</v>
      </c>
      <c r="H114">
        <v>0.45850310076412798</v>
      </c>
      <c r="I114">
        <v>0.99999999999997702</v>
      </c>
      <c r="J114">
        <v>0.95041217501583097</v>
      </c>
      <c r="K114" t="s">
        <v>23620</v>
      </c>
      <c r="L114">
        <v>1</v>
      </c>
      <c r="M114" t="s">
        <v>2729</v>
      </c>
      <c r="N114">
        <v>0.11111111111111099</v>
      </c>
      <c r="O114">
        <v>1.8691588785046699E-3</v>
      </c>
    </row>
    <row r="115" spans="1:15">
      <c r="A115" t="s">
        <v>336</v>
      </c>
      <c r="B115" t="s">
        <v>23511</v>
      </c>
      <c r="C115" t="s">
        <v>337</v>
      </c>
      <c r="D115">
        <v>49</v>
      </c>
      <c r="E115">
        <v>6152</v>
      </c>
      <c r="F115">
        <v>66</v>
      </c>
      <c r="G115">
        <v>7804</v>
      </c>
      <c r="H115">
        <v>0.85667783057109304</v>
      </c>
      <c r="I115">
        <v>1</v>
      </c>
      <c r="J115">
        <v>0.85953329234717102</v>
      </c>
      <c r="K115" t="s">
        <v>23621</v>
      </c>
      <c r="L115">
        <v>49</v>
      </c>
      <c r="M115" t="s">
        <v>2729</v>
      </c>
      <c r="N115">
        <v>0.74242424242424199</v>
      </c>
      <c r="O115">
        <v>7.9648894668400503E-3</v>
      </c>
    </row>
    <row r="116" spans="1:15">
      <c r="A116" t="s">
        <v>336</v>
      </c>
      <c r="B116" t="s">
        <v>23518</v>
      </c>
      <c r="C116" t="s">
        <v>337</v>
      </c>
      <c r="D116">
        <v>9</v>
      </c>
      <c r="E116">
        <v>787</v>
      </c>
      <c r="F116">
        <v>60</v>
      </c>
      <c r="G116">
        <v>7393</v>
      </c>
      <c r="H116">
        <v>0.183523902183826</v>
      </c>
      <c r="I116">
        <v>0.83876007220319604</v>
      </c>
      <c r="J116">
        <v>0.81095958809365798</v>
      </c>
      <c r="K116" t="s">
        <v>23622</v>
      </c>
      <c r="L116">
        <v>9</v>
      </c>
      <c r="M116" t="s">
        <v>2729</v>
      </c>
      <c r="N116">
        <v>0.15</v>
      </c>
      <c r="O116">
        <v>1.143583227446E-2</v>
      </c>
    </row>
    <row r="117" spans="1:15">
      <c r="A117" t="s">
        <v>336</v>
      </c>
      <c r="B117" t="s">
        <v>23513</v>
      </c>
      <c r="C117" t="s">
        <v>337</v>
      </c>
      <c r="D117">
        <v>12</v>
      </c>
      <c r="E117">
        <v>535</v>
      </c>
      <c r="F117">
        <v>77</v>
      </c>
      <c r="G117">
        <v>8124</v>
      </c>
      <c r="H117">
        <v>4.21866196731521E-3</v>
      </c>
      <c r="I117">
        <v>8.6376068510507401E-2</v>
      </c>
      <c r="J117">
        <v>8.2092867142389697E-2</v>
      </c>
      <c r="K117" t="s">
        <v>23623</v>
      </c>
      <c r="L117">
        <v>12</v>
      </c>
      <c r="M117" t="s">
        <v>2729</v>
      </c>
      <c r="N117">
        <v>0.15584415584415601</v>
      </c>
      <c r="O117">
        <v>2.2429906542056101E-2</v>
      </c>
    </row>
    <row r="118" spans="1:15">
      <c r="A118" t="s">
        <v>338</v>
      </c>
      <c r="B118" t="s">
        <v>23513</v>
      </c>
      <c r="C118" t="s">
        <v>339</v>
      </c>
      <c r="D118">
        <v>1</v>
      </c>
      <c r="E118">
        <v>535</v>
      </c>
      <c r="F118">
        <v>12</v>
      </c>
      <c r="G118">
        <v>8124</v>
      </c>
      <c r="H118">
        <v>0.55870736002102495</v>
      </c>
      <c r="I118">
        <v>0.99999999999997702</v>
      </c>
      <c r="J118">
        <v>0.95041217501583097</v>
      </c>
      <c r="K118" t="s">
        <v>23624</v>
      </c>
      <c r="L118">
        <v>1</v>
      </c>
      <c r="M118" t="s">
        <v>2729</v>
      </c>
      <c r="N118">
        <v>8.3333333333333301E-2</v>
      </c>
      <c r="O118">
        <v>1.8691588785046699E-3</v>
      </c>
    </row>
    <row r="119" spans="1:15">
      <c r="A119" t="s">
        <v>338</v>
      </c>
      <c r="B119" t="s">
        <v>23511</v>
      </c>
      <c r="C119" t="s">
        <v>339</v>
      </c>
      <c r="D119">
        <v>9</v>
      </c>
      <c r="E119">
        <v>6152</v>
      </c>
      <c r="F119">
        <v>12</v>
      </c>
      <c r="G119">
        <v>7804</v>
      </c>
      <c r="H119">
        <v>0.76277084557059505</v>
      </c>
      <c r="I119">
        <v>0.968912233598893</v>
      </c>
      <c r="J119">
        <v>0.832812322140707</v>
      </c>
      <c r="K119" t="s">
        <v>23625</v>
      </c>
      <c r="L119">
        <v>9</v>
      </c>
      <c r="M119" t="s">
        <v>2729</v>
      </c>
      <c r="N119">
        <v>0.75</v>
      </c>
      <c r="O119">
        <v>1.4629388816645001E-3</v>
      </c>
    </row>
    <row r="120" spans="1:15">
      <c r="A120" t="s">
        <v>340</v>
      </c>
      <c r="B120" t="s">
        <v>23511</v>
      </c>
      <c r="C120" t="s">
        <v>341</v>
      </c>
      <c r="D120">
        <v>3</v>
      </c>
      <c r="E120">
        <v>6152</v>
      </c>
      <c r="F120">
        <v>3</v>
      </c>
      <c r="G120">
        <v>7804</v>
      </c>
      <c r="H120">
        <v>0.489837867770546</v>
      </c>
      <c r="I120">
        <v>0.96083957126938102</v>
      </c>
      <c r="J120">
        <v>0.82587360011061495</v>
      </c>
      <c r="K120" t="s">
        <v>23626</v>
      </c>
      <c r="L120">
        <v>3</v>
      </c>
      <c r="M120" t="s">
        <v>1463</v>
      </c>
      <c r="N120">
        <v>1</v>
      </c>
      <c r="O120">
        <v>4.8764629388816603E-4</v>
      </c>
    </row>
    <row r="121" spans="1:15">
      <c r="A121" t="s">
        <v>342</v>
      </c>
      <c r="B121" t="s">
        <v>23518</v>
      </c>
      <c r="C121" t="s">
        <v>343</v>
      </c>
      <c r="D121">
        <v>5</v>
      </c>
      <c r="E121">
        <v>787</v>
      </c>
      <c r="F121">
        <v>50</v>
      </c>
      <c r="G121">
        <v>7393</v>
      </c>
      <c r="H121">
        <v>0.62710973414460103</v>
      </c>
      <c r="I121">
        <v>1</v>
      </c>
      <c r="J121">
        <v>0.966855260484069</v>
      </c>
      <c r="K121" t="s">
        <v>23627</v>
      </c>
      <c r="L121">
        <v>5</v>
      </c>
      <c r="M121" t="s">
        <v>1463</v>
      </c>
      <c r="N121">
        <v>0.1</v>
      </c>
      <c r="O121">
        <v>6.35324015247776E-3</v>
      </c>
    </row>
    <row r="122" spans="1:15">
      <c r="A122" t="s">
        <v>342</v>
      </c>
      <c r="B122" t="s">
        <v>23511</v>
      </c>
      <c r="C122" t="s">
        <v>343</v>
      </c>
      <c r="D122">
        <v>44</v>
      </c>
      <c r="E122">
        <v>6152</v>
      </c>
      <c r="F122">
        <v>57</v>
      </c>
      <c r="G122">
        <v>7804</v>
      </c>
      <c r="H122">
        <v>0.68805000904096403</v>
      </c>
      <c r="I122">
        <v>0.968912233598893</v>
      </c>
      <c r="J122">
        <v>0.832812322140707</v>
      </c>
      <c r="K122" t="s">
        <v>23628</v>
      </c>
      <c r="L122">
        <v>44</v>
      </c>
      <c r="M122" t="s">
        <v>1463</v>
      </c>
      <c r="N122">
        <v>0.77192982456140302</v>
      </c>
      <c r="O122">
        <v>7.1521456436931096E-3</v>
      </c>
    </row>
    <row r="123" spans="1:15">
      <c r="A123" t="s">
        <v>342</v>
      </c>
      <c r="B123" t="s">
        <v>23513</v>
      </c>
      <c r="C123" t="s">
        <v>343</v>
      </c>
      <c r="D123">
        <v>14</v>
      </c>
      <c r="E123">
        <v>535</v>
      </c>
      <c r="F123">
        <v>61</v>
      </c>
      <c r="G123">
        <v>8124</v>
      </c>
      <c r="H123" s="34">
        <v>3.0691751867591097E-5</v>
      </c>
      <c r="I123">
        <v>1.92986015531065E-3</v>
      </c>
      <c r="J123">
        <v>1.83416258768523E-3</v>
      </c>
      <c r="K123" t="s">
        <v>23629</v>
      </c>
      <c r="L123">
        <v>14</v>
      </c>
      <c r="M123" t="s">
        <v>1463</v>
      </c>
      <c r="N123">
        <v>0.22950819672131101</v>
      </c>
      <c r="O123">
        <v>2.6168224299065401E-2</v>
      </c>
    </row>
    <row r="124" spans="1:15">
      <c r="A124" t="s">
        <v>344</v>
      </c>
      <c r="B124" t="s">
        <v>23518</v>
      </c>
      <c r="C124" t="s">
        <v>345</v>
      </c>
      <c r="D124">
        <v>2</v>
      </c>
      <c r="E124">
        <v>787</v>
      </c>
      <c r="F124">
        <v>5</v>
      </c>
      <c r="G124">
        <v>7393</v>
      </c>
      <c r="H124">
        <v>9.1006533730773498E-2</v>
      </c>
      <c r="I124">
        <v>0.63266972740240601</v>
      </c>
      <c r="J124">
        <v>0.61170005408803896</v>
      </c>
      <c r="K124" t="s">
        <v>23630</v>
      </c>
      <c r="L124">
        <v>2</v>
      </c>
      <c r="M124" t="s">
        <v>1463</v>
      </c>
      <c r="N124">
        <v>0.4</v>
      </c>
      <c r="O124">
        <v>2.5412960609911099E-3</v>
      </c>
    </row>
    <row r="125" spans="1:15">
      <c r="A125" t="s">
        <v>344</v>
      </c>
      <c r="B125" t="s">
        <v>23511</v>
      </c>
      <c r="C125" t="s">
        <v>345</v>
      </c>
      <c r="D125">
        <v>3</v>
      </c>
      <c r="E125">
        <v>6152</v>
      </c>
      <c r="F125">
        <v>5</v>
      </c>
      <c r="G125">
        <v>7804</v>
      </c>
      <c r="H125">
        <v>0.93277286492067202</v>
      </c>
      <c r="I125">
        <v>1</v>
      </c>
      <c r="J125">
        <v>0.85953329234717102</v>
      </c>
      <c r="K125" t="s">
        <v>23631</v>
      </c>
      <c r="L125">
        <v>3</v>
      </c>
      <c r="M125" t="s">
        <v>1463</v>
      </c>
      <c r="N125">
        <v>0.6</v>
      </c>
      <c r="O125">
        <v>4.8764629388816603E-4</v>
      </c>
    </row>
    <row r="126" spans="1:15">
      <c r="A126" t="s">
        <v>346</v>
      </c>
      <c r="B126" t="s">
        <v>23518</v>
      </c>
      <c r="C126" t="s">
        <v>347</v>
      </c>
      <c r="D126">
        <v>18</v>
      </c>
      <c r="E126">
        <v>787</v>
      </c>
      <c r="F126">
        <v>118</v>
      </c>
      <c r="G126">
        <v>7393</v>
      </c>
      <c r="H126">
        <v>7.3642969685481896E-2</v>
      </c>
      <c r="I126">
        <v>0.63266972740240601</v>
      </c>
      <c r="J126">
        <v>0.61170005408803896</v>
      </c>
      <c r="K126" t="s">
        <v>23632</v>
      </c>
      <c r="L126">
        <v>18</v>
      </c>
      <c r="M126" t="s">
        <v>2729</v>
      </c>
      <c r="N126">
        <v>0.152542372881356</v>
      </c>
      <c r="O126">
        <v>2.2871664548919899E-2</v>
      </c>
    </row>
    <row r="127" spans="1:15">
      <c r="A127" t="s">
        <v>346</v>
      </c>
      <c r="B127" t="s">
        <v>23511</v>
      </c>
      <c r="C127" t="s">
        <v>347</v>
      </c>
      <c r="D127">
        <v>86</v>
      </c>
      <c r="E127">
        <v>6152</v>
      </c>
      <c r="F127">
        <v>132</v>
      </c>
      <c r="G127">
        <v>7804</v>
      </c>
      <c r="H127">
        <v>0.99991651678591498</v>
      </c>
      <c r="I127">
        <v>1</v>
      </c>
      <c r="J127">
        <v>0.85953329234717102</v>
      </c>
      <c r="K127" t="s">
        <v>23633</v>
      </c>
      <c r="L127">
        <v>86</v>
      </c>
      <c r="M127" t="s">
        <v>2729</v>
      </c>
      <c r="N127">
        <v>0.65151515151515105</v>
      </c>
      <c r="O127">
        <v>1.39791937581274E-2</v>
      </c>
    </row>
    <row r="128" spans="1:15">
      <c r="A128" t="s">
        <v>346</v>
      </c>
      <c r="B128" t="s">
        <v>23513</v>
      </c>
      <c r="C128" t="s">
        <v>347</v>
      </c>
      <c r="D128">
        <v>15</v>
      </c>
      <c r="E128">
        <v>535</v>
      </c>
      <c r="F128">
        <v>138</v>
      </c>
      <c r="G128">
        <v>8124</v>
      </c>
      <c r="H128">
        <v>3.7497024660881902E-2</v>
      </c>
      <c r="I128">
        <v>0.42722874441898101</v>
      </c>
      <c r="J128">
        <v>0.40604340021253599</v>
      </c>
      <c r="K128" t="s">
        <v>23634</v>
      </c>
      <c r="L128">
        <v>15</v>
      </c>
      <c r="M128" t="s">
        <v>2729</v>
      </c>
      <c r="N128">
        <v>0.108695652173913</v>
      </c>
      <c r="O128">
        <v>2.80373831775701E-2</v>
      </c>
    </row>
    <row r="129" spans="1:15">
      <c r="A129" t="s">
        <v>348</v>
      </c>
      <c r="B129" t="s">
        <v>23513</v>
      </c>
      <c r="C129" t="s">
        <v>349</v>
      </c>
      <c r="D129">
        <v>2</v>
      </c>
      <c r="E129">
        <v>535</v>
      </c>
      <c r="F129">
        <v>26</v>
      </c>
      <c r="G129">
        <v>8124</v>
      </c>
      <c r="H129">
        <v>0.51836886495418399</v>
      </c>
      <c r="I129">
        <v>0.99999999999997702</v>
      </c>
      <c r="J129">
        <v>0.95041217501583097</v>
      </c>
      <c r="K129" t="s">
        <v>23635</v>
      </c>
      <c r="L129">
        <v>2</v>
      </c>
      <c r="M129" t="s">
        <v>2729</v>
      </c>
      <c r="N129">
        <v>7.69230769230769E-2</v>
      </c>
      <c r="O129">
        <v>3.7383177570093499E-3</v>
      </c>
    </row>
    <row r="130" spans="1:15">
      <c r="A130" t="s">
        <v>348</v>
      </c>
      <c r="B130" t="s">
        <v>23511</v>
      </c>
      <c r="C130" t="s">
        <v>349</v>
      </c>
      <c r="D130">
        <v>19</v>
      </c>
      <c r="E130">
        <v>6152</v>
      </c>
      <c r="F130">
        <v>25</v>
      </c>
      <c r="G130">
        <v>7804</v>
      </c>
      <c r="H130">
        <v>0.73309091277840199</v>
      </c>
      <c r="I130">
        <v>0.968912233598893</v>
      </c>
      <c r="J130">
        <v>0.832812322140707</v>
      </c>
      <c r="K130" t="s">
        <v>23636</v>
      </c>
      <c r="L130">
        <v>19</v>
      </c>
      <c r="M130" t="s">
        <v>2729</v>
      </c>
      <c r="N130">
        <v>0.76</v>
      </c>
      <c r="O130">
        <v>3.0884265279583901E-3</v>
      </c>
    </row>
    <row r="131" spans="1:15">
      <c r="A131" t="s">
        <v>348</v>
      </c>
      <c r="B131" t="s">
        <v>23518</v>
      </c>
      <c r="C131" t="s">
        <v>349</v>
      </c>
      <c r="D131">
        <v>4</v>
      </c>
      <c r="E131">
        <v>787</v>
      </c>
      <c r="F131">
        <v>19</v>
      </c>
      <c r="G131">
        <v>7393</v>
      </c>
      <c r="H131">
        <v>0.13620428310767099</v>
      </c>
      <c r="I131">
        <v>0.734130643124697</v>
      </c>
      <c r="J131">
        <v>0.70979807418766605</v>
      </c>
      <c r="K131" t="s">
        <v>23637</v>
      </c>
      <c r="L131">
        <v>4</v>
      </c>
      <c r="M131" t="s">
        <v>2729</v>
      </c>
      <c r="N131">
        <v>0.21052631578947401</v>
      </c>
      <c r="O131">
        <v>5.0825921219822103E-3</v>
      </c>
    </row>
    <row r="132" spans="1:15">
      <c r="A132" t="s">
        <v>350</v>
      </c>
      <c r="B132" t="s">
        <v>23513</v>
      </c>
      <c r="C132" t="s">
        <v>351</v>
      </c>
      <c r="D132">
        <v>1</v>
      </c>
      <c r="E132">
        <v>535</v>
      </c>
      <c r="F132">
        <v>5</v>
      </c>
      <c r="G132">
        <v>8124</v>
      </c>
      <c r="H132">
        <v>0.28872836491514098</v>
      </c>
      <c r="I132">
        <v>0.92669970177713501</v>
      </c>
      <c r="J132">
        <v>0.88074667915254901</v>
      </c>
      <c r="K132" t="s">
        <v>23638</v>
      </c>
      <c r="L132">
        <v>1</v>
      </c>
      <c r="M132" t="s">
        <v>2729</v>
      </c>
      <c r="N132">
        <v>0.2</v>
      </c>
      <c r="O132">
        <v>1.8691588785046699E-3</v>
      </c>
    </row>
    <row r="133" spans="1:15">
      <c r="A133" t="s">
        <v>350</v>
      </c>
      <c r="B133" t="s">
        <v>23511</v>
      </c>
      <c r="C133" t="s">
        <v>351</v>
      </c>
      <c r="D133">
        <v>3</v>
      </c>
      <c r="E133">
        <v>6152</v>
      </c>
      <c r="F133">
        <v>4</v>
      </c>
      <c r="G133">
        <v>7804</v>
      </c>
      <c r="H133">
        <v>0.80103341611958101</v>
      </c>
      <c r="I133">
        <v>0.968912233598893</v>
      </c>
      <c r="J133">
        <v>0.832812322140707</v>
      </c>
      <c r="K133" t="s">
        <v>23639</v>
      </c>
      <c r="L133">
        <v>3</v>
      </c>
      <c r="M133" t="s">
        <v>2729</v>
      </c>
      <c r="N133">
        <v>0.75</v>
      </c>
      <c r="O133">
        <v>4.8764629388816603E-4</v>
      </c>
    </row>
    <row r="134" spans="1:15">
      <c r="A134" t="s">
        <v>352</v>
      </c>
      <c r="B134" t="s">
        <v>23511</v>
      </c>
      <c r="C134" t="s">
        <v>353</v>
      </c>
      <c r="D134">
        <v>19</v>
      </c>
      <c r="E134">
        <v>6152</v>
      </c>
      <c r="F134">
        <v>29</v>
      </c>
      <c r="G134">
        <v>7804</v>
      </c>
      <c r="H134">
        <v>0.97093198773548495</v>
      </c>
      <c r="I134">
        <v>1</v>
      </c>
      <c r="J134">
        <v>0.85953329234717102</v>
      </c>
      <c r="K134" t="s">
        <v>23640</v>
      </c>
      <c r="L134">
        <v>19</v>
      </c>
      <c r="M134" t="s">
        <v>5133</v>
      </c>
      <c r="N134">
        <v>0.65517241379310298</v>
      </c>
      <c r="O134">
        <v>3.0884265279583901E-3</v>
      </c>
    </row>
    <row r="135" spans="1:15">
      <c r="A135" t="s">
        <v>352</v>
      </c>
      <c r="B135" t="s">
        <v>23518</v>
      </c>
      <c r="C135" t="s">
        <v>353</v>
      </c>
      <c r="D135">
        <v>3</v>
      </c>
      <c r="E135">
        <v>787</v>
      </c>
      <c r="F135">
        <v>30</v>
      </c>
      <c r="G135">
        <v>7393</v>
      </c>
      <c r="H135">
        <v>0.63332168497958496</v>
      </c>
      <c r="I135">
        <v>1</v>
      </c>
      <c r="J135">
        <v>0.966855260484069</v>
      </c>
      <c r="K135" t="s">
        <v>23641</v>
      </c>
      <c r="L135">
        <v>3</v>
      </c>
      <c r="M135" t="s">
        <v>5133</v>
      </c>
      <c r="N135">
        <v>0.1</v>
      </c>
      <c r="O135">
        <v>3.8119440914866601E-3</v>
      </c>
    </row>
    <row r="136" spans="1:15">
      <c r="A136" t="s">
        <v>352</v>
      </c>
      <c r="B136" t="s">
        <v>23513</v>
      </c>
      <c r="C136" t="s">
        <v>353</v>
      </c>
      <c r="D136">
        <v>4</v>
      </c>
      <c r="E136">
        <v>535</v>
      </c>
      <c r="F136">
        <v>28</v>
      </c>
      <c r="G136">
        <v>8124</v>
      </c>
      <c r="H136">
        <v>0.108857688081656</v>
      </c>
      <c r="I136">
        <v>0.64703075560747003</v>
      </c>
      <c r="J136">
        <v>0.614945907739046</v>
      </c>
      <c r="K136" t="s">
        <v>23642</v>
      </c>
      <c r="L136">
        <v>4</v>
      </c>
      <c r="M136" t="s">
        <v>5133</v>
      </c>
      <c r="N136">
        <v>0.14285714285714299</v>
      </c>
      <c r="O136">
        <v>7.4766355140186902E-3</v>
      </c>
    </row>
    <row r="137" spans="1:15">
      <c r="A137" t="s">
        <v>354</v>
      </c>
      <c r="B137" t="s">
        <v>23518</v>
      </c>
      <c r="C137" t="s">
        <v>355</v>
      </c>
      <c r="D137">
        <v>2</v>
      </c>
      <c r="E137">
        <v>787</v>
      </c>
      <c r="F137">
        <v>7</v>
      </c>
      <c r="G137">
        <v>7393</v>
      </c>
      <c r="H137">
        <v>0.16585350806365901</v>
      </c>
      <c r="I137">
        <v>0.82859402353427802</v>
      </c>
      <c r="J137">
        <v>0.80113049045977802</v>
      </c>
      <c r="K137" t="s">
        <v>23643</v>
      </c>
      <c r="L137">
        <v>2</v>
      </c>
      <c r="M137" t="s">
        <v>2729</v>
      </c>
      <c r="N137">
        <v>0.28571428571428598</v>
      </c>
      <c r="O137">
        <v>2.5412960609911099E-3</v>
      </c>
    </row>
    <row r="138" spans="1:15">
      <c r="A138" t="s">
        <v>354</v>
      </c>
      <c r="B138" t="s">
        <v>23511</v>
      </c>
      <c r="C138" t="s">
        <v>355</v>
      </c>
      <c r="D138">
        <v>5</v>
      </c>
      <c r="E138">
        <v>6152</v>
      </c>
      <c r="F138">
        <v>7</v>
      </c>
      <c r="G138">
        <v>7804</v>
      </c>
      <c r="H138">
        <v>0.83137607319657303</v>
      </c>
      <c r="I138">
        <v>0.98923101772060196</v>
      </c>
      <c r="J138">
        <v>0.85027699355333197</v>
      </c>
      <c r="K138" t="s">
        <v>23644</v>
      </c>
      <c r="L138">
        <v>5</v>
      </c>
      <c r="M138" t="s">
        <v>2729</v>
      </c>
      <c r="N138">
        <v>0.71428571428571397</v>
      </c>
      <c r="O138">
        <v>8.1274382314694405E-4</v>
      </c>
    </row>
    <row r="139" spans="1:15">
      <c r="A139" t="s">
        <v>356</v>
      </c>
      <c r="B139" t="s">
        <v>23511</v>
      </c>
      <c r="C139" t="s">
        <v>357</v>
      </c>
      <c r="D139">
        <v>5</v>
      </c>
      <c r="E139">
        <v>6152</v>
      </c>
      <c r="F139">
        <v>6</v>
      </c>
      <c r="G139">
        <v>7804</v>
      </c>
      <c r="H139">
        <v>0.62665052091531404</v>
      </c>
      <c r="I139">
        <v>0.968912233598893</v>
      </c>
      <c r="J139">
        <v>0.832812322140707</v>
      </c>
      <c r="K139" t="s">
        <v>23645</v>
      </c>
      <c r="L139">
        <v>5</v>
      </c>
      <c r="M139" t="s">
        <v>2729</v>
      </c>
      <c r="N139">
        <v>0.83333333333333304</v>
      </c>
      <c r="O139">
        <v>8.1274382314694405E-4</v>
      </c>
    </row>
    <row r="140" spans="1:15">
      <c r="A140" t="s">
        <v>356</v>
      </c>
      <c r="B140" t="s">
        <v>23513</v>
      </c>
      <c r="C140" t="s">
        <v>357</v>
      </c>
      <c r="D140">
        <v>1</v>
      </c>
      <c r="E140">
        <v>535</v>
      </c>
      <c r="F140">
        <v>5</v>
      </c>
      <c r="G140">
        <v>8124</v>
      </c>
      <c r="H140">
        <v>0.28872836491514098</v>
      </c>
      <c r="I140">
        <v>0.92669970177713501</v>
      </c>
      <c r="J140">
        <v>0.88074667915254901</v>
      </c>
      <c r="K140" t="s">
        <v>23646</v>
      </c>
      <c r="L140">
        <v>1</v>
      </c>
      <c r="M140" t="s">
        <v>2729</v>
      </c>
      <c r="N140">
        <v>0.2</v>
      </c>
      <c r="O140">
        <v>1.8691588785046699E-3</v>
      </c>
    </row>
    <row r="141" spans="1:15">
      <c r="A141" t="s">
        <v>358</v>
      </c>
      <c r="B141" t="s">
        <v>23518</v>
      </c>
      <c r="C141" t="s">
        <v>359</v>
      </c>
      <c r="D141">
        <v>4</v>
      </c>
      <c r="E141">
        <v>787</v>
      </c>
      <c r="F141">
        <v>50</v>
      </c>
      <c r="G141">
        <v>7393</v>
      </c>
      <c r="H141">
        <v>0.79419501902151601</v>
      </c>
      <c r="I141">
        <v>1</v>
      </c>
      <c r="J141">
        <v>0.966855260484069</v>
      </c>
      <c r="K141" t="s">
        <v>23647</v>
      </c>
      <c r="L141">
        <v>4</v>
      </c>
      <c r="M141" t="s">
        <v>5133</v>
      </c>
      <c r="N141">
        <v>0.08</v>
      </c>
      <c r="O141">
        <v>5.0825921219822103E-3</v>
      </c>
    </row>
    <row r="142" spans="1:15">
      <c r="A142" t="s">
        <v>358</v>
      </c>
      <c r="B142" t="s">
        <v>23511</v>
      </c>
      <c r="C142" t="s">
        <v>359</v>
      </c>
      <c r="D142">
        <v>45</v>
      </c>
      <c r="E142">
        <v>6152</v>
      </c>
      <c r="F142">
        <v>50</v>
      </c>
      <c r="G142">
        <v>7804</v>
      </c>
      <c r="H142">
        <v>3.1320121730699702E-2</v>
      </c>
      <c r="I142">
        <v>0.199319068156909</v>
      </c>
      <c r="J142">
        <v>0.17132137488047799</v>
      </c>
      <c r="K142" t="s">
        <v>23648</v>
      </c>
      <c r="L142">
        <v>45</v>
      </c>
      <c r="M142" t="s">
        <v>5133</v>
      </c>
      <c r="N142">
        <v>0.9</v>
      </c>
      <c r="O142">
        <v>7.3146944083225E-3</v>
      </c>
    </row>
    <row r="143" spans="1:15">
      <c r="A143" t="s">
        <v>358</v>
      </c>
      <c r="B143" t="s">
        <v>23513</v>
      </c>
      <c r="C143" t="s">
        <v>359</v>
      </c>
      <c r="D143">
        <v>1</v>
      </c>
      <c r="E143">
        <v>535</v>
      </c>
      <c r="F143">
        <v>49</v>
      </c>
      <c r="G143">
        <v>8124</v>
      </c>
      <c r="H143">
        <v>0.964854719753648</v>
      </c>
      <c r="I143">
        <v>0.99999999999997702</v>
      </c>
      <c r="J143">
        <v>0.95041217501583097</v>
      </c>
      <c r="K143" t="s">
        <v>23649</v>
      </c>
      <c r="L143">
        <v>1</v>
      </c>
      <c r="M143" t="s">
        <v>5133</v>
      </c>
      <c r="N143">
        <v>2.04081632653061E-2</v>
      </c>
      <c r="O143">
        <v>1.8691588785046699E-3</v>
      </c>
    </row>
    <row r="144" spans="1:15">
      <c r="A144" t="s">
        <v>360</v>
      </c>
      <c r="B144" t="s">
        <v>23518</v>
      </c>
      <c r="C144" t="s">
        <v>361</v>
      </c>
      <c r="D144">
        <v>10</v>
      </c>
      <c r="E144">
        <v>787</v>
      </c>
      <c r="F144">
        <v>107</v>
      </c>
      <c r="G144">
        <v>7393</v>
      </c>
      <c r="H144">
        <v>0.71565267164499502</v>
      </c>
      <c r="I144">
        <v>1</v>
      </c>
      <c r="J144">
        <v>0.966855260484069</v>
      </c>
      <c r="K144" t="s">
        <v>23650</v>
      </c>
      <c r="L144">
        <v>10</v>
      </c>
      <c r="M144" t="s">
        <v>1463</v>
      </c>
      <c r="N144">
        <v>9.34579439252336E-2</v>
      </c>
      <c r="O144">
        <v>1.2706480304955499E-2</v>
      </c>
    </row>
    <row r="145" spans="1:15">
      <c r="A145" t="s">
        <v>360</v>
      </c>
      <c r="B145" t="s">
        <v>23511</v>
      </c>
      <c r="C145" t="s">
        <v>361</v>
      </c>
      <c r="D145">
        <v>99</v>
      </c>
      <c r="E145">
        <v>6152</v>
      </c>
      <c r="F145">
        <v>117</v>
      </c>
      <c r="G145">
        <v>7804</v>
      </c>
      <c r="H145">
        <v>7.2764672290358795E-2</v>
      </c>
      <c r="I145">
        <v>0.34901846963959998</v>
      </c>
      <c r="J145">
        <v>0.29999299429929699</v>
      </c>
      <c r="K145" t="s">
        <v>23651</v>
      </c>
      <c r="L145">
        <v>99</v>
      </c>
      <c r="M145" t="s">
        <v>1463</v>
      </c>
      <c r="N145">
        <v>0.84615384615384603</v>
      </c>
      <c r="O145">
        <v>1.6092327698309501E-2</v>
      </c>
    </row>
    <row r="146" spans="1:15">
      <c r="A146" t="s">
        <v>360</v>
      </c>
      <c r="B146" t="s">
        <v>23513</v>
      </c>
      <c r="C146" t="s">
        <v>361</v>
      </c>
      <c r="D146">
        <v>4</v>
      </c>
      <c r="E146">
        <v>535</v>
      </c>
      <c r="F146">
        <v>125</v>
      </c>
      <c r="G146">
        <v>8124</v>
      </c>
      <c r="H146">
        <v>0.96893413199101597</v>
      </c>
      <c r="I146">
        <v>0.99999999999997702</v>
      </c>
      <c r="J146">
        <v>0.95041217501583097</v>
      </c>
      <c r="K146" t="s">
        <v>23652</v>
      </c>
      <c r="L146">
        <v>4</v>
      </c>
      <c r="M146" t="s">
        <v>1463</v>
      </c>
      <c r="N146">
        <v>3.2000000000000001E-2</v>
      </c>
      <c r="O146">
        <v>7.4766355140186902E-3</v>
      </c>
    </row>
    <row r="147" spans="1:15">
      <c r="A147" t="s">
        <v>362</v>
      </c>
      <c r="B147" t="s">
        <v>23511</v>
      </c>
      <c r="C147" t="s">
        <v>363</v>
      </c>
      <c r="D147">
        <v>1</v>
      </c>
      <c r="E147">
        <v>6152</v>
      </c>
      <c r="F147">
        <v>1</v>
      </c>
      <c r="G147">
        <v>7804</v>
      </c>
      <c r="H147">
        <v>0.788313685289595</v>
      </c>
      <c r="I147">
        <v>0.968912233598893</v>
      </c>
      <c r="J147">
        <v>0.832812322140707</v>
      </c>
      <c r="K147" t="s">
        <v>23653</v>
      </c>
      <c r="L147">
        <v>1</v>
      </c>
      <c r="M147" t="s">
        <v>1463</v>
      </c>
      <c r="N147">
        <v>1</v>
      </c>
      <c r="O147">
        <v>1.6254876462938901E-4</v>
      </c>
    </row>
    <row r="148" spans="1:15">
      <c r="A148" t="s">
        <v>364</v>
      </c>
      <c r="B148" t="s">
        <v>23513</v>
      </c>
      <c r="C148" t="s">
        <v>365</v>
      </c>
      <c r="D148">
        <v>1</v>
      </c>
      <c r="E148">
        <v>535</v>
      </c>
      <c r="F148">
        <v>5</v>
      </c>
      <c r="G148">
        <v>8124</v>
      </c>
      <c r="H148">
        <v>0.28872836491514098</v>
      </c>
      <c r="I148">
        <v>0.92669970177713501</v>
      </c>
      <c r="J148">
        <v>0.88074667915254901</v>
      </c>
      <c r="K148" t="s">
        <v>23654</v>
      </c>
      <c r="L148">
        <v>1</v>
      </c>
      <c r="M148" t="s">
        <v>2729</v>
      </c>
      <c r="N148">
        <v>0.2</v>
      </c>
      <c r="O148">
        <v>1.8691588785046699E-3</v>
      </c>
    </row>
    <row r="149" spans="1:15">
      <c r="A149" t="s">
        <v>364</v>
      </c>
      <c r="B149" t="s">
        <v>23518</v>
      </c>
      <c r="C149" t="s">
        <v>365</v>
      </c>
      <c r="D149">
        <v>1</v>
      </c>
      <c r="E149">
        <v>787</v>
      </c>
      <c r="F149">
        <v>5</v>
      </c>
      <c r="G149">
        <v>7393</v>
      </c>
      <c r="H149">
        <v>0.430466464429208</v>
      </c>
      <c r="I149">
        <v>1</v>
      </c>
      <c r="J149">
        <v>0.966855260484069</v>
      </c>
      <c r="K149" t="s">
        <v>23655</v>
      </c>
      <c r="L149">
        <v>1</v>
      </c>
      <c r="M149" t="s">
        <v>2729</v>
      </c>
      <c r="N149">
        <v>0.2</v>
      </c>
      <c r="O149">
        <v>1.27064803049555E-3</v>
      </c>
    </row>
    <row r="150" spans="1:15">
      <c r="A150" t="s">
        <v>364</v>
      </c>
      <c r="B150" t="s">
        <v>23511</v>
      </c>
      <c r="C150" t="s">
        <v>365</v>
      </c>
      <c r="D150">
        <v>2</v>
      </c>
      <c r="E150">
        <v>6152</v>
      </c>
      <c r="F150">
        <v>5</v>
      </c>
      <c r="G150">
        <v>7804</v>
      </c>
      <c r="H150">
        <v>0.99168074853091603</v>
      </c>
      <c r="I150">
        <v>1</v>
      </c>
      <c r="J150">
        <v>0.85953329234717102</v>
      </c>
      <c r="K150" t="s">
        <v>23656</v>
      </c>
      <c r="L150">
        <v>2</v>
      </c>
      <c r="M150" t="s">
        <v>2729</v>
      </c>
      <c r="N150">
        <v>0.4</v>
      </c>
      <c r="O150">
        <v>3.2509752925877802E-4</v>
      </c>
    </row>
    <row r="151" spans="1:15">
      <c r="A151" t="s">
        <v>366</v>
      </c>
      <c r="B151" t="s">
        <v>23518</v>
      </c>
      <c r="C151" t="s">
        <v>367</v>
      </c>
      <c r="D151">
        <v>1</v>
      </c>
      <c r="E151">
        <v>787</v>
      </c>
      <c r="F151">
        <v>14</v>
      </c>
      <c r="G151">
        <v>7393</v>
      </c>
      <c r="H151">
        <v>0.79345608455289296</v>
      </c>
      <c r="I151">
        <v>1</v>
      </c>
      <c r="J151">
        <v>0.966855260484069</v>
      </c>
      <c r="K151" t="s">
        <v>23657</v>
      </c>
      <c r="L151">
        <v>1</v>
      </c>
      <c r="M151" t="s">
        <v>1463</v>
      </c>
      <c r="N151">
        <v>7.1428571428571397E-2</v>
      </c>
      <c r="O151">
        <v>1.27064803049555E-3</v>
      </c>
    </row>
    <row r="152" spans="1:15">
      <c r="A152" t="s">
        <v>366</v>
      </c>
      <c r="B152" t="s">
        <v>23511</v>
      </c>
      <c r="C152" t="s">
        <v>367</v>
      </c>
      <c r="D152">
        <v>15</v>
      </c>
      <c r="E152">
        <v>6152</v>
      </c>
      <c r="F152">
        <v>17</v>
      </c>
      <c r="G152">
        <v>7804</v>
      </c>
      <c r="H152">
        <v>0.26923996398</v>
      </c>
      <c r="I152">
        <v>0.77166446736043703</v>
      </c>
      <c r="J152">
        <v>0.66327130021764202</v>
      </c>
      <c r="K152" t="s">
        <v>23658</v>
      </c>
      <c r="L152">
        <v>15</v>
      </c>
      <c r="M152" t="s">
        <v>1463</v>
      </c>
      <c r="N152">
        <v>0.88235294117647101</v>
      </c>
      <c r="O152">
        <v>2.4382314694408299E-3</v>
      </c>
    </row>
    <row r="153" spans="1:15">
      <c r="A153" t="s">
        <v>368</v>
      </c>
      <c r="B153" t="s">
        <v>23513</v>
      </c>
      <c r="C153" t="s">
        <v>369</v>
      </c>
      <c r="D153">
        <v>2</v>
      </c>
      <c r="E153">
        <v>535</v>
      </c>
      <c r="F153">
        <v>10</v>
      </c>
      <c r="G153">
        <v>8124</v>
      </c>
      <c r="H153">
        <v>0.13720826776095801</v>
      </c>
      <c r="I153">
        <v>0.66676148853393002</v>
      </c>
      <c r="J153">
        <v>0.63369823653433999</v>
      </c>
      <c r="K153" t="s">
        <v>23659</v>
      </c>
      <c r="L153">
        <v>2</v>
      </c>
      <c r="M153" t="s">
        <v>2729</v>
      </c>
      <c r="N153">
        <v>0.2</v>
      </c>
      <c r="O153">
        <v>3.7383177570093499E-3</v>
      </c>
    </row>
    <row r="154" spans="1:15">
      <c r="A154" t="s">
        <v>368</v>
      </c>
      <c r="B154" t="s">
        <v>23511</v>
      </c>
      <c r="C154" t="s">
        <v>369</v>
      </c>
      <c r="D154">
        <v>5</v>
      </c>
      <c r="E154">
        <v>6152</v>
      </c>
      <c r="F154">
        <v>10</v>
      </c>
      <c r="G154">
        <v>7804</v>
      </c>
      <c r="H154">
        <v>0.99150407790904604</v>
      </c>
      <c r="I154">
        <v>1</v>
      </c>
      <c r="J154">
        <v>0.85953329234717102</v>
      </c>
      <c r="K154" t="s">
        <v>23660</v>
      </c>
      <c r="L154">
        <v>5</v>
      </c>
      <c r="M154" t="s">
        <v>2729</v>
      </c>
      <c r="N154">
        <v>0.5</v>
      </c>
      <c r="O154">
        <v>8.1274382314694405E-4</v>
      </c>
    </row>
    <row r="155" spans="1:15">
      <c r="A155" t="s">
        <v>368</v>
      </c>
      <c r="B155" t="s">
        <v>23518</v>
      </c>
      <c r="C155" t="s">
        <v>369</v>
      </c>
      <c r="D155">
        <v>1</v>
      </c>
      <c r="E155">
        <v>787</v>
      </c>
      <c r="F155">
        <v>9</v>
      </c>
      <c r="G155">
        <v>7393</v>
      </c>
      <c r="H155">
        <v>0.63708190659863195</v>
      </c>
      <c r="I155">
        <v>1</v>
      </c>
      <c r="J155">
        <v>0.966855260484069</v>
      </c>
      <c r="K155" t="s">
        <v>23661</v>
      </c>
      <c r="L155">
        <v>1</v>
      </c>
      <c r="M155" t="s">
        <v>2729</v>
      </c>
      <c r="N155">
        <v>0.11111111111111099</v>
      </c>
      <c r="O155">
        <v>1.27064803049555E-3</v>
      </c>
    </row>
    <row r="156" spans="1:15">
      <c r="A156" t="s">
        <v>370</v>
      </c>
      <c r="B156" t="s">
        <v>23511</v>
      </c>
      <c r="C156" t="s">
        <v>371</v>
      </c>
      <c r="D156">
        <v>4</v>
      </c>
      <c r="E156">
        <v>6152</v>
      </c>
      <c r="F156">
        <v>7</v>
      </c>
      <c r="G156">
        <v>7804</v>
      </c>
      <c r="H156">
        <v>0.95957928989840302</v>
      </c>
      <c r="I156">
        <v>1</v>
      </c>
      <c r="J156">
        <v>0.85953329234717102</v>
      </c>
      <c r="K156" t="s">
        <v>23662</v>
      </c>
      <c r="L156">
        <v>4</v>
      </c>
      <c r="M156" t="s">
        <v>2729</v>
      </c>
      <c r="N156">
        <v>0.57142857142857095</v>
      </c>
      <c r="O156">
        <v>6.5019505851755496E-4</v>
      </c>
    </row>
    <row r="157" spans="1:15">
      <c r="A157" t="s">
        <v>370</v>
      </c>
      <c r="B157" t="s">
        <v>23513</v>
      </c>
      <c r="C157" t="s">
        <v>371</v>
      </c>
      <c r="D157">
        <v>2</v>
      </c>
      <c r="E157">
        <v>535</v>
      </c>
      <c r="F157">
        <v>7</v>
      </c>
      <c r="G157">
        <v>8124</v>
      </c>
      <c r="H157">
        <v>7.2881032852052594E-2</v>
      </c>
      <c r="I157">
        <v>0.47111571080376702</v>
      </c>
      <c r="J157">
        <v>0.447754107389148</v>
      </c>
      <c r="K157" t="s">
        <v>23659</v>
      </c>
      <c r="L157">
        <v>2</v>
      </c>
      <c r="M157" t="s">
        <v>2729</v>
      </c>
      <c r="N157">
        <v>0.28571428571428598</v>
      </c>
      <c r="O157">
        <v>3.7383177570093499E-3</v>
      </c>
    </row>
    <row r="158" spans="1:15">
      <c r="A158" t="s">
        <v>372</v>
      </c>
      <c r="B158" t="s">
        <v>23518</v>
      </c>
      <c r="C158" t="s">
        <v>373</v>
      </c>
      <c r="D158">
        <v>1</v>
      </c>
      <c r="E158">
        <v>787</v>
      </c>
      <c r="F158">
        <v>11</v>
      </c>
      <c r="G158">
        <v>7393</v>
      </c>
      <c r="H158">
        <v>0.71032488019926399</v>
      </c>
      <c r="I158">
        <v>1</v>
      </c>
      <c r="J158">
        <v>0.966855260484069</v>
      </c>
      <c r="K158" t="s">
        <v>23661</v>
      </c>
      <c r="L158">
        <v>1</v>
      </c>
      <c r="M158" t="s">
        <v>2729</v>
      </c>
      <c r="N158">
        <v>9.0909090909090898E-2</v>
      </c>
      <c r="O158">
        <v>1.27064803049555E-3</v>
      </c>
    </row>
    <row r="159" spans="1:15">
      <c r="A159" t="s">
        <v>372</v>
      </c>
      <c r="B159" t="s">
        <v>23513</v>
      </c>
      <c r="C159" t="s">
        <v>373</v>
      </c>
      <c r="D159">
        <v>2</v>
      </c>
      <c r="E159">
        <v>535</v>
      </c>
      <c r="F159">
        <v>12</v>
      </c>
      <c r="G159">
        <v>8124</v>
      </c>
      <c r="H159">
        <v>0.184848987275576</v>
      </c>
      <c r="I159">
        <v>0.75508452473579202</v>
      </c>
      <c r="J159">
        <v>0.71764152547495597</v>
      </c>
      <c r="K159" t="s">
        <v>23659</v>
      </c>
      <c r="L159">
        <v>2</v>
      </c>
      <c r="M159" t="s">
        <v>2729</v>
      </c>
      <c r="N159">
        <v>0.16666666666666699</v>
      </c>
      <c r="O159">
        <v>3.7383177570093499E-3</v>
      </c>
    </row>
    <row r="160" spans="1:15">
      <c r="A160" t="s">
        <v>372</v>
      </c>
      <c r="B160" t="s">
        <v>23511</v>
      </c>
      <c r="C160" t="s">
        <v>373</v>
      </c>
      <c r="D160">
        <v>7</v>
      </c>
      <c r="E160">
        <v>6152</v>
      </c>
      <c r="F160">
        <v>12</v>
      </c>
      <c r="G160">
        <v>7804</v>
      </c>
      <c r="H160">
        <v>0.97467981546748705</v>
      </c>
      <c r="I160">
        <v>1</v>
      </c>
      <c r="J160">
        <v>0.85953329234717102</v>
      </c>
      <c r="K160" t="s">
        <v>23663</v>
      </c>
      <c r="L160">
        <v>7</v>
      </c>
      <c r="M160" t="s">
        <v>2729</v>
      </c>
      <c r="N160">
        <v>0.58333333333333304</v>
      </c>
      <c r="O160">
        <v>1.13784135240572E-3</v>
      </c>
    </row>
    <row r="161" spans="1:15">
      <c r="A161" t="s">
        <v>374</v>
      </c>
      <c r="B161" t="s">
        <v>23513</v>
      </c>
      <c r="C161" t="s">
        <v>375</v>
      </c>
      <c r="D161">
        <v>1</v>
      </c>
      <c r="E161">
        <v>535</v>
      </c>
      <c r="F161">
        <v>2</v>
      </c>
      <c r="G161">
        <v>8124</v>
      </c>
      <c r="H161">
        <v>0.12737930779067499</v>
      </c>
      <c r="I161">
        <v>0.64703075560747003</v>
      </c>
      <c r="J161">
        <v>0.614945907739046</v>
      </c>
      <c r="K161" t="s">
        <v>23664</v>
      </c>
      <c r="L161">
        <v>1</v>
      </c>
      <c r="M161" t="s">
        <v>1463</v>
      </c>
      <c r="N161">
        <v>0.5</v>
      </c>
      <c r="O161">
        <v>1.8691588785046699E-3</v>
      </c>
    </row>
    <row r="162" spans="1:15">
      <c r="A162" t="s">
        <v>374</v>
      </c>
      <c r="B162" t="s">
        <v>23511</v>
      </c>
      <c r="C162" t="s">
        <v>375</v>
      </c>
      <c r="D162">
        <v>1</v>
      </c>
      <c r="E162">
        <v>6152</v>
      </c>
      <c r="F162">
        <v>3</v>
      </c>
      <c r="G162">
        <v>7804</v>
      </c>
      <c r="H162">
        <v>0.99052768249503997</v>
      </c>
      <c r="I162">
        <v>1</v>
      </c>
      <c r="J162">
        <v>0.85953329234717102</v>
      </c>
      <c r="K162" t="s">
        <v>23665</v>
      </c>
      <c r="L162">
        <v>1</v>
      </c>
      <c r="M162" t="s">
        <v>1463</v>
      </c>
      <c r="N162">
        <v>0.33333333333333298</v>
      </c>
      <c r="O162">
        <v>1.6254876462938901E-4</v>
      </c>
    </row>
    <row r="163" spans="1:15">
      <c r="A163" t="s">
        <v>374</v>
      </c>
      <c r="B163" t="s">
        <v>23518</v>
      </c>
      <c r="C163" t="s">
        <v>375</v>
      </c>
      <c r="D163">
        <v>1</v>
      </c>
      <c r="E163">
        <v>787</v>
      </c>
      <c r="F163">
        <v>4</v>
      </c>
      <c r="G163">
        <v>7393</v>
      </c>
      <c r="H163">
        <v>0.362574478289521</v>
      </c>
      <c r="I163">
        <v>1</v>
      </c>
      <c r="J163">
        <v>0.966855260484069</v>
      </c>
      <c r="K163" t="s">
        <v>23666</v>
      </c>
      <c r="L163">
        <v>1</v>
      </c>
      <c r="M163" t="s">
        <v>1463</v>
      </c>
      <c r="N163">
        <v>0.25</v>
      </c>
      <c r="O163">
        <v>1.27064803049555E-3</v>
      </c>
    </row>
    <row r="164" spans="1:15">
      <c r="A164" t="s">
        <v>376</v>
      </c>
      <c r="B164" t="s">
        <v>23518</v>
      </c>
      <c r="C164" t="s">
        <v>377</v>
      </c>
      <c r="D164">
        <v>1</v>
      </c>
      <c r="E164">
        <v>787</v>
      </c>
      <c r="F164">
        <v>2</v>
      </c>
      <c r="G164">
        <v>7393</v>
      </c>
      <c r="H164">
        <v>0.20158492765181499</v>
      </c>
      <c r="I164">
        <v>0.83876007220319604</v>
      </c>
      <c r="J164">
        <v>0.81095958809365798</v>
      </c>
      <c r="K164" t="s">
        <v>23667</v>
      </c>
      <c r="L164">
        <v>1</v>
      </c>
      <c r="M164" t="s">
        <v>1463</v>
      </c>
      <c r="N164">
        <v>0.5</v>
      </c>
      <c r="O164">
        <v>1.27064803049555E-3</v>
      </c>
    </row>
    <row r="165" spans="1:15">
      <c r="A165" t="s">
        <v>376</v>
      </c>
      <c r="B165" t="s">
        <v>23511</v>
      </c>
      <c r="C165" t="s">
        <v>377</v>
      </c>
      <c r="D165">
        <v>2</v>
      </c>
      <c r="E165">
        <v>6152</v>
      </c>
      <c r="F165">
        <v>3</v>
      </c>
      <c r="G165">
        <v>7804</v>
      </c>
      <c r="H165">
        <v>0.88457550560319997</v>
      </c>
      <c r="I165">
        <v>1</v>
      </c>
      <c r="J165">
        <v>0.85953329234717102</v>
      </c>
      <c r="K165" t="s">
        <v>23668</v>
      </c>
      <c r="L165">
        <v>2</v>
      </c>
      <c r="M165" t="s">
        <v>1463</v>
      </c>
      <c r="N165">
        <v>0.66666666666666696</v>
      </c>
      <c r="O165">
        <v>3.2509752925877802E-4</v>
      </c>
    </row>
    <row r="166" spans="1:15">
      <c r="A166" t="s">
        <v>378</v>
      </c>
      <c r="B166" t="s">
        <v>23511</v>
      </c>
      <c r="C166" t="s">
        <v>379</v>
      </c>
      <c r="D166">
        <v>1</v>
      </c>
      <c r="E166">
        <v>6152</v>
      </c>
      <c r="F166">
        <v>1</v>
      </c>
      <c r="G166">
        <v>7804</v>
      </c>
      <c r="H166">
        <v>0.788313685289595</v>
      </c>
      <c r="I166">
        <v>0.968912233598893</v>
      </c>
      <c r="J166">
        <v>0.832812322140707</v>
      </c>
      <c r="K166" t="s">
        <v>23669</v>
      </c>
      <c r="L166">
        <v>1</v>
      </c>
      <c r="M166" t="s">
        <v>5133</v>
      </c>
      <c r="N166">
        <v>1</v>
      </c>
      <c r="O166">
        <v>1.6254876462938901E-4</v>
      </c>
    </row>
    <row r="167" spans="1:15">
      <c r="A167" t="s">
        <v>380</v>
      </c>
      <c r="B167" t="s">
        <v>23511</v>
      </c>
      <c r="C167" t="s">
        <v>381</v>
      </c>
      <c r="D167">
        <v>21</v>
      </c>
      <c r="E167">
        <v>6152</v>
      </c>
      <c r="F167">
        <v>23</v>
      </c>
      <c r="G167">
        <v>7804</v>
      </c>
      <c r="H167">
        <v>0.106618377410615</v>
      </c>
      <c r="I167">
        <v>0.45617467431877601</v>
      </c>
      <c r="J167">
        <v>0.39209731970261602</v>
      </c>
      <c r="K167" t="s">
        <v>23670</v>
      </c>
      <c r="L167">
        <v>21</v>
      </c>
      <c r="M167" t="s">
        <v>5133</v>
      </c>
      <c r="N167">
        <v>0.91304347826086996</v>
      </c>
      <c r="O167">
        <v>3.41352405721717E-3</v>
      </c>
    </row>
    <row r="168" spans="1:15">
      <c r="A168" t="s">
        <v>380</v>
      </c>
      <c r="B168" t="s">
        <v>23513</v>
      </c>
      <c r="C168" t="s">
        <v>381</v>
      </c>
      <c r="D168">
        <v>2</v>
      </c>
      <c r="E168">
        <v>535</v>
      </c>
      <c r="F168">
        <v>27</v>
      </c>
      <c r="G168">
        <v>8124</v>
      </c>
      <c r="H168">
        <v>0.53894160886072595</v>
      </c>
      <c r="I168">
        <v>0.99999999999997702</v>
      </c>
      <c r="J168">
        <v>0.95041217501583097</v>
      </c>
      <c r="K168" t="s">
        <v>23671</v>
      </c>
      <c r="L168">
        <v>2</v>
      </c>
      <c r="M168" t="s">
        <v>5133</v>
      </c>
      <c r="N168">
        <v>7.4074074074074098E-2</v>
      </c>
      <c r="O168">
        <v>3.7383177570093499E-3</v>
      </c>
    </row>
    <row r="169" spans="1:15">
      <c r="A169" t="s">
        <v>382</v>
      </c>
      <c r="B169" t="s">
        <v>23511</v>
      </c>
      <c r="C169" t="s">
        <v>383</v>
      </c>
      <c r="D169">
        <v>4</v>
      </c>
      <c r="E169">
        <v>6152</v>
      </c>
      <c r="F169">
        <v>4</v>
      </c>
      <c r="G169">
        <v>7804</v>
      </c>
      <c r="H169">
        <v>0.38610601832086699</v>
      </c>
      <c r="I169">
        <v>0.90829480295553899</v>
      </c>
      <c r="J169">
        <v>0.78070962240619901</v>
      </c>
      <c r="K169" t="s">
        <v>23672</v>
      </c>
      <c r="L169">
        <v>4</v>
      </c>
      <c r="M169" t="s">
        <v>5133</v>
      </c>
      <c r="N169">
        <v>1</v>
      </c>
      <c r="O169">
        <v>6.5019505851755496E-4</v>
      </c>
    </row>
    <row r="170" spans="1:15">
      <c r="A170" t="s">
        <v>384</v>
      </c>
      <c r="B170" t="s">
        <v>23518</v>
      </c>
      <c r="C170" t="s">
        <v>385</v>
      </c>
      <c r="D170">
        <v>3</v>
      </c>
      <c r="E170">
        <v>787</v>
      </c>
      <c r="F170">
        <v>13</v>
      </c>
      <c r="G170">
        <v>7393</v>
      </c>
      <c r="H170">
        <v>0.15356613518559101</v>
      </c>
      <c r="I170">
        <v>0.80479121538689102</v>
      </c>
      <c r="J170">
        <v>0.77811662018818395</v>
      </c>
      <c r="K170" t="s">
        <v>23673</v>
      </c>
      <c r="L170">
        <v>3</v>
      </c>
      <c r="M170" t="s">
        <v>5133</v>
      </c>
      <c r="N170">
        <v>0.230769230769231</v>
      </c>
      <c r="O170">
        <v>3.8119440914866601E-3</v>
      </c>
    </row>
    <row r="171" spans="1:15">
      <c r="A171" t="s">
        <v>384</v>
      </c>
      <c r="B171" t="s">
        <v>23511</v>
      </c>
      <c r="C171" t="s">
        <v>385</v>
      </c>
      <c r="D171">
        <v>10</v>
      </c>
      <c r="E171">
        <v>6152</v>
      </c>
      <c r="F171">
        <v>13</v>
      </c>
      <c r="G171">
        <v>7804</v>
      </c>
      <c r="H171">
        <v>0.71080626448881101</v>
      </c>
      <c r="I171">
        <v>0.968912233598893</v>
      </c>
      <c r="J171">
        <v>0.832812322140707</v>
      </c>
      <c r="K171" t="s">
        <v>23674</v>
      </c>
      <c r="L171">
        <v>10</v>
      </c>
      <c r="M171" t="s">
        <v>5133</v>
      </c>
      <c r="N171">
        <v>0.76923076923076905</v>
      </c>
      <c r="O171">
        <v>1.62548764629389E-3</v>
      </c>
    </row>
    <row r="172" spans="1:15">
      <c r="A172" t="s">
        <v>386</v>
      </c>
      <c r="B172" t="s">
        <v>23511</v>
      </c>
      <c r="C172" t="s">
        <v>387</v>
      </c>
      <c r="D172">
        <v>13</v>
      </c>
      <c r="E172">
        <v>6152</v>
      </c>
      <c r="F172">
        <v>13</v>
      </c>
      <c r="G172">
        <v>7804</v>
      </c>
      <c r="H172">
        <v>4.52815025690569E-2</v>
      </c>
      <c r="I172">
        <v>0.25239912466249798</v>
      </c>
      <c r="J172">
        <v>0.21694545060670101</v>
      </c>
      <c r="K172" t="s">
        <v>23675</v>
      </c>
      <c r="L172">
        <v>13</v>
      </c>
      <c r="M172" t="s">
        <v>5133</v>
      </c>
      <c r="N172">
        <v>1</v>
      </c>
      <c r="O172">
        <v>2.1131339401820499E-3</v>
      </c>
    </row>
    <row r="173" spans="1:15">
      <c r="A173" t="s">
        <v>388</v>
      </c>
      <c r="B173" t="s">
        <v>23513</v>
      </c>
      <c r="C173" t="s">
        <v>389</v>
      </c>
      <c r="D173">
        <v>1</v>
      </c>
      <c r="E173">
        <v>535</v>
      </c>
      <c r="F173">
        <v>1</v>
      </c>
      <c r="G173">
        <v>8124</v>
      </c>
      <c r="H173">
        <v>6.5854258985721295E-2</v>
      </c>
      <c r="I173">
        <v>0.448760549738495</v>
      </c>
      <c r="J173">
        <v>0.42650749013827299</v>
      </c>
      <c r="K173" t="s">
        <v>23676</v>
      </c>
      <c r="L173">
        <v>1</v>
      </c>
      <c r="M173" t="s">
        <v>5133</v>
      </c>
      <c r="N173">
        <v>1</v>
      </c>
      <c r="O173">
        <v>1.8691588785046699E-3</v>
      </c>
    </row>
    <row r="174" spans="1:15">
      <c r="A174" t="s">
        <v>390</v>
      </c>
      <c r="B174" t="s">
        <v>23518</v>
      </c>
      <c r="C174" t="s">
        <v>391</v>
      </c>
      <c r="D174">
        <v>9</v>
      </c>
      <c r="E174">
        <v>787</v>
      </c>
      <c r="F174">
        <v>89</v>
      </c>
      <c r="G174">
        <v>7393</v>
      </c>
      <c r="H174">
        <v>0.61643514912822095</v>
      </c>
      <c r="I174">
        <v>1</v>
      </c>
      <c r="J174">
        <v>0.966855260484069</v>
      </c>
      <c r="K174" t="s">
        <v>23677</v>
      </c>
      <c r="L174">
        <v>9</v>
      </c>
      <c r="M174" t="s">
        <v>5133</v>
      </c>
      <c r="N174">
        <v>0.101123595505618</v>
      </c>
      <c r="O174">
        <v>1.143583227446E-2</v>
      </c>
    </row>
    <row r="175" spans="1:15">
      <c r="A175" t="s">
        <v>390</v>
      </c>
      <c r="B175" t="s">
        <v>23511</v>
      </c>
      <c r="C175" t="s">
        <v>391</v>
      </c>
      <c r="D175">
        <v>74</v>
      </c>
      <c r="E175">
        <v>6152</v>
      </c>
      <c r="F175">
        <v>97</v>
      </c>
      <c r="G175">
        <v>7804</v>
      </c>
      <c r="H175">
        <v>0.77411324913398505</v>
      </c>
      <c r="I175">
        <v>0.968912233598893</v>
      </c>
      <c r="J175">
        <v>0.832812322140707</v>
      </c>
      <c r="K175" t="s">
        <v>23678</v>
      </c>
      <c r="L175">
        <v>74</v>
      </c>
      <c r="M175" t="s">
        <v>5133</v>
      </c>
      <c r="N175">
        <v>0.76288659793814395</v>
      </c>
      <c r="O175">
        <v>1.2028608582574801E-2</v>
      </c>
    </row>
    <row r="176" spans="1:15">
      <c r="A176" t="s">
        <v>390</v>
      </c>
      <c r="B176" t="s">
        <v>23513</v>
      </c>
      <c r="C176" t="s">
        <v>391</v>
      </c>
      <c r="D176">
        <v>6</v>
      </c>
      <c r="E176">
        <v>535</v>
      </c>
      <c r="F176">
        <v>105</v>
      </c>
      <c r="G176">
        <v>8124</v>
      </c>
      <c r="H176">
        <v>0.69842783199289504</v>
      </c>
      <c r="I176">
        <v>0.99999999999997702</v>
      </c>
      <c r="J176">
        <v>0.95041217501583097</v>
      </c>
      <c r="K176" t="s">
        <v>23679</v>
      </c>
      <c r="L176">
        <v>6</v>
      </c>
      <c r="M176" t="s">
        <v>5133</v>
      </c>
      <c r="N176">
        <v>5.7142857142857099E-2</v>
      </c>
      <c r="O176">
        <v>1.1214953271028E-2</v>
      </c>
    </row>
    <row r="177" spans="1:15">
      <c r="A177" t="s">
        <v>392</v>
      </c>
      <c r="B177" t="s">
        <v>23511</v>
      </c>
      <c r="C177" t="s">
        <v>393</v>
      </c>
      <c r="D177">
        <v>34</v>
      </c>
      <c r="E177">
        <v>6152</v>
      </c>
      <c r="F177">
        <v>42</v>
      </c>
      <c r="G177">
        <v>7804</v>
      </c>
      <c r="H177">
        <v>0.45552565746103402</v>
      </c>
      <c r="I177">
        <v>0.96083957126938102</v>
      </c>
      <c r="J177">
        <v>0.82587360011061495</v>
      </c>
      <c r="K177" t="s">
        <v>23680</v>
      </c>
      <c r="L177">
        <v>34</v>
      </c>
      <c r="M177" t="s">
        <v>5133</v>
      </c>
      <c r="N177">
        <v>0.80952380952380998</v>
      </c>
      <c r="O177">
        <v>5.5266579973992204E-3</v>
      </c>
    </row>
    <row r="178" spans="1:15">
      <c r="A178" t="s">
        <v>392</v>
      </c>
      <c r="B178" t="s">
        <v>23518</v>
      </c>
      <c r="C178" t="s">
        <v>393</v>
      </c>
      <c r="D178">
        <v>3</v>
      </c>
      <c r="E178">
        <v>787</v>
      </c>
      <c r="F178">
        <v>36</v>
      </c>
      <c r="G178">
        <v>7393</v>
      </c>
      <c r="H178">
        <v>0.75325790481128396</v>
      </c>
      <c r="I178">
        <v>1</v>
      </c>
      <c r="J178">
        <v>0.966855260484069</v>
      </c>
      <c r="K178" t="s">
        <v>23681</v>
      </c>
      <c r="L178">
        <v>3</v>
      </c>
      <c r="M178" t="s">
        <v>5133</v>
      </c>
      <c r="N178">
        <v>8.3333333333333301E-2</v>
      </c>
      <c r="O178">
        <v>3.8119440914866601E-3</v>
      </c>
    </row>
    <row r="179" spans="1:15">
      <c r="A179" t="s">
        <v>392</v>
      </c>
      <c r="B179" t="s">
        <v>23513</v>
      </c>
      <c r="C179" t="s">
        <v>393</v>
      </c>
      <c r="D179">
        <v>1</v>
      </c>
      <c r="E179">
        <v>535</v>
      </c>
      <c r="F179">
        <v>42</v>
      </c>
      <c r="G179">
        <v>8124</v>
      </c>
      <c r="H179">
        <v>0.94322481955320203</v>
      </c>
      <c r="I179">
        <v>0.99999999999997702</v>
      </c>
      <c r="J179">
        <v>0.95041217501583097</v>
      </c>
      <c r="K179" t="s">
        <v>23682</v>
      </c>
      <c r="L179">
        <v>1</v>
      </c>
      <c r="M179" t="s">
        <v>5133</v>
      </c>
      <c r="N179">
        <v>2.3809523809523801E-2</v>
      </c>
      <c r="O179">
        <v>1.8691588785046699E-3</v>
      </c>
    </row>
    <row r="180" spans="1:15">
      <c r="A180" t="s">
        <v>394</v>
      </c>
      <c r="B180" t="s">
        <v>23518</v>
      </c>
      <c r="C180" t="s">
        <v>395</v>
      </c>
      <c r="D180">
        <v>1</v>
      </c>
      <c r="E180">
        <v>787</v>
      </c>
      <c r="F180">
        <v>2</v>
      </c>
      <c r="G180">
        <v>7393</v>
      </c>
      <c r="H180">
        <v>0.20158492765181499</v>
      </c>
      <c r="I180">
        <v>0.83876007220319604</v>
      </c>
      <c r="J180">
        <v>0.81095958809365798</v>
      </c>
      <c r="K180" t="s">
        <v>23683</v>
      </c>
      <c r="L180">
        <v>1</v>
      </c>
      <c r="M180" t="s">
        <v>1463</v>
      </c>
      <c r="N180">
        <v>0.5</v>
      </c>
      <c r="O180">
        <v>1.27064803049555E-3</v>
      </c>
    </row>
    <row r="181" spans="1:15">
      <c r="A181" t="s">
        <v>394</v>
      </c>
      <c r="B181" t="s">
        <v>23511</v>
      </c>
      <c r="C181" t="s">
        <v>395</v>
      </c>
      <c r="D181">
        <v>1</v>
      </c>
      <c r="E181">
        <v>6152</v>
      </c>
      <c r="F181">
        <v>2</v>
      </c>
      <c r="G181">
        <v>7804</v>
      </c>
      <c r="H181">
        <v>0.95521029019776005</v>
      </c>
      <c r="I181">
        <v>1</v>
      </c>
      <c r="J181">
        <v>0.85953329234717102</v>
      </c>
      <c r="K181" t="s">
        <v>23684</v>
      </c>
      <c r="L181">
        <v>1</v>
      </c>
      <c r="M181" t="s">
        <v>1463</v>
      </c>
      <c r="N181">
        <v>0.5</v>
      </c>
      <c r="O181">
        <v>1.6254876462938901E-4</v>
      </c>
    </row>
    <row r="182" spans="1:15">
      <c r="A182" t="s">
        <v>396</v>
      </c>
      <c r="B182" t="s">
        <v>23511</v>
      </c>
      <c r="C182" t="s">
        <v>397</v>
      </c>
      <c r="D182">
        <v>3</v>
      </c>
      <c r="E182">
        <v>6152</v>
      </c>
      <c r="F182">
        <v>4</v>
      </c>
      <c r="G182">
        <v>7804</v>
      </c>
      <c r="H182">
        <v>0.80103341611958101</v>
      </c>
      <c r="I182">
        <v>0.968912233598893</v>
      </c>
      <c r="J182">
        <v>0.832812322140707</v>
      </c>
      <c r="K182" t="s">
        <v>23685</v>
      </c>
      <c r="L182">
        <v>3</v>
      </c>
      <c r="M182" t="s">
        <v>2729</v>
      </c>
      <c r="N182">
        <v>0.75</v>
      </c>
      <c r="O182">
        <v>4.8764629388816603E-4</v>
      </c>
    </row>
    <row r="183" spans="1:15">
      <c r="A183" t="s">
        <v>396</v>
      </c>
      <c r="B183" t="s">
        <v>23518</v>
      </c>
      <c r="C183" t="s">
        <v>397</v>
      </c>
      <c r="D183">
        <v>1</v>
      </c>
      <c r="E183">
        <v>787</v>
      </c>
      <c r="F183">
        <v>4</v>
      </c>
      <c r="G183">
        <v>7393</v>
      </c>
      <c r="H183">
        <v>0.362574478289521</v>
      </c>
      <c r="I183">
        <v>1</v>
      </c>
      <c r="J183">
        <v>0.966855260484069</v>
      </c>
      <c r="K183" t="s">
        <v>23683</v>
      </c>
      <c r="L183">
        <v>1</v>
      </c>
      <c r="M183" t="s">
        <v>2729</v>
      </c>
      <c r="N183">
        <v>0.25</v>
      </c>
      <c r="O183">
        <v>1.27064803049555E-3</v>
      </c>
    </row>
    <row r="184" spans="1:15">
      <c r="A184" t="s">
        <v>398</v>
      </c>
      <c r="B184" t="s">
        <v>23518</v>
      </c>
      <c r="C184" t="s">
        <v>399</v>
      </c>
      <c r="D184">
        <v>3</v>
      </c>
      <c r="E184">
        <v>787</v>
      </c>
      <c r="F184">
        <v>14</v>
      </c>
      <c r="G184">
        <v>7393</v>
      </c>
      <c r="H184">
        <v>0.18085133415340399</v>
      </c>
      <c r="I184">
        <v>0.83876007220319604</v>
      </c>
      <c r="J184">
        <v>0.81095958809365798</v>
      </c>
      <c r="K184" t="s">
        <v>23686</v>
      </c>
      <c r="L184">
        <v>3</v>
      </c>
      <c r="M184" t="s">
        <v>1463</v>
      </c>
      <c r="N184">
        <v>0.214285714285714</v>
      </c>
      <c r="O184">
        <v>3.8119440914866601E-3</v>
      </c>
    </row>
    <row r="185" spans="1:15">
      <c r="A185" t="s">
        <v>398</v>
      </c>
      <c r="B185" t="s">
        <v>23511</v>
      </c>
      <c r="C185" t="s">
        <v>399</v>
      </c>
      <c r="D185">
        <v>11</v>
      </c>
      <c r="E185">
        <v>6152</v>
      </c>
      <c r="F185">
        <v>16</v>
      </c>
      <c r="G185">
        <v>7804</v>
      </c>
      <c r="H185">
        <v>0.89782721505622898</v>
      </c>
      <c r="I185">
        <v>1</v>
      </c>
      <c r="J185">
        <v>0.85953329234717102</v>
      </c>
      <c r="K185" t="s">
        <v>23687</v>
      </c>
      <c r="L185">
        <v>11</v>
      </c>
      <c r="M185" t="s">
        <v>1463</v>
      </c>
      <c r="N185">
        <v>0.6875</v>
      </c>
      <c r="O185">
        <v>1.78803641092328E-3</v>
      </c>
    </row>
    <row r="186" spans="1:15">
      <c r="A186" t="s">
        <v>400</v>
      </c>
      <c r="B186" t="s">
        <v>23513</v>
      </c>
      <c r="C186" t="s">
        <v>401</v>
      </c>
      <c r="D186">
        <v>1</v>
      </c>
      <c r="E186">
        <v>535</v>
      </c>
      <c r="F186">
        <v>6</v>
      </c>
      <c r="G186">
        <v>8124</v>
      </c>
      <c r="H186">
        <v>0.33559747746230201</v>
      </c>
      <c r="I186">
        <v>0.97804040131218795</v>
      </c>
      <c r="J186">
        <v>0.92954150506449396</v>
      </c>
      <c r="K186" t="s">
        <v>23688</v>
      </c>
      <c r="L186">
        <v>1</v>
      </c>
      <c r="M186" t="s">
        <v>2729</v>
      </c>
      <c r="N186">
        <v>0.16666666666666699</v>
      </c>
      <c r="O186">
        <v>1.8691588785046699E-3</v>
      </c>
    </row>
    <row r="187" spans="1:15">
      <c r="A187" t="s">
        <v>400</v>
      </c>
      <c r="B187" t="s">
        <v>23518</v>
      </c>
      <c r="C187" t="s">
        <v>401</v>
      </c>
      <c r="D187">
        <v>1</v>
      </c>
      <c r="E187">
        <v>787</v>
      </c>
      <c r="F187">
        <v>6</v>
      </c>
      <c r="G187">
        <v>7393</v>
      </c>
      <c r="H187">
        <v>0.49113550780958298</v>
      </c>
      <c r="I187">
        <v>1</v>
      </c>
      <c r="J187">
        <v>0.966855260484069</v>
      </c>
      <c r="K187" t="s">
        <v>23689</v>
      </c>
      <c r="L187">
        <v>1</v>
      </c>
      <c r="M187" t="s">
        <v>2729</v>
      </c>
      <c r="N187">
        <v>0.16666666666666699</v>
      </c>
      <c r="O187">
        <v>1.27064803049555E-3</v>
      </c>
    </row>
    <row r="188" spans="1:15">
      <c r="A188" t="s">
        <v>400</v>
      </c>
      <c r="B188" t="s">
        <v>23511</v>
      </c>
      <c r="C188" t="s">
        <v>401</v>
      </c>
      <c r="D188">
        <v>3</v>
      </c>
      <c r="E188">
        <v>6152</v>
      </c>
      <c r="F188">
        <v>6</v>
      </c>
      <c r="G188">
        <v>7804</v>
      </c>
      <c r="H188">
        <v>0.97922542091541498</v>
      </c>
      <c r="I188">
        <v>1</v>
      </c>
      <c r="J188">
        <v>0.85953329234717102</v>
      </c>
      <c r="K188" t="s">
        <v>23690</v>
      </c>
      <c r="L188">
        <v>3</v>
      </c>
      <c r="M188" t="s">
        <v>2729</v>
      </c>
      <c r="N188">
        <v>0.5</v>
      </c>
      <c r="O188">
        <v>4.8764629388816603E-4</v>
      </c>
    </row>
    <row r="189" spans="1:15">
      <c r="A189" t="s">
        <v>402</v>
      </c>
      <c r="B189" t="s">
        <v>23511</v>
      </c>
      <c r="C189" t="s">
        <v>403</v>
      </c>
      <c r="D189">
        <v>6</v>
      </c>
      <c r="E189">
        <v>6152</v>
      </c>
      <c r="F189">
        <v>7</v>
      </c>
      <c r="G189">
        <v>7804</v>
      </c>
      <c r="H189">
        <v>0.54476030000281095</v>
      </c>
      <c r="I189">
        <v>0.968912233598893</v>
      </c>
      <c r="J189">
        <v>0.832812322140707</v>
      </c>
      <c r="K189" t="s">
        <v>23691</v>
      </c>
      <c r="L189">
        <v>6</v>
      </c>
      <c r="M189" t="s">
        <v>2729</v>
      </c>
      <c r="N189">
        <v>0.85714285714285698</v>
      </c>
      <c r="O189">
        <v>9.7529258777633303E-4</v>
      </c>
    </row>
    <row r="190" spans="1:15">
      <c r="A190" t="s">
        <v>402</v>
      </c>
      <c r="B190" t="s">
        <v>23518</v>
      </c>
      <c r="C190" t="s">
        <v>403</v>
      </c>
      <c r="D190">
        <v>1</v>
      </c>
      <c r="E190">
        <v>787</v>
      </c>
      <c r="F190">
        <v>7</v>
      </c>
      <c r="G190">
        <v>7393</v>
      </c>
      <c r="H190">
        <v>0.54534917443390396</v>
      </c>
      <c r="I190">
        <v>1</v>
      </c>
      <c r="J190">
        <v>0.966855260484069</v>
      </c>
      <c r="K190" t="s">
        <v>23692</v>
      </c>
      <c r="L190">
        <v>1</v>
      </c>
      <c r="M190" t="s">
        <v>2729</v>
      </c>
      <c r="N190">
        <v>0.14285714285714299</v>
      </c>
      <c r="O190">
        <v>1.27064803049555E-3</v>
      </c>
    </row>
    <row r="191" spans="1:15">
      <c r="A191" t="s">
        <v>404</v>
      </c>
      <c r="B191" t="s">
        <v>23511</v>
      </c>
      <c r="C191" t="s">
        <v>405</v>
      </c>
      <c r="D191">
        <v>1</v>
      </c>
      <c r="E191">
        <v>6152</v>
      </c>
      <c r="F191">
        <v>1</v>
      </c>
      <c r="G191">
        <v>7804</v>
      </c>
      <c r="H191">
        <v>0.788313685289595</v>
      </c>
      <c r="I191">
        <v>0.968912233598893</v>
      </c>
      <c r="J191">
        <v>0.832812322140707</v>
      </c>
      <c r="K191" t="s">
        <v>23693</v>
      </c>
      <c r="L191">
        <v>1</v>
      </c>
      <c r="M191" t="s">
        <v>1463</v>
      </c>
      <c r="N191">
        <v>1</v>
      </c>
      <c r="O191">
        <v>1.6254876462938901E-4</v>
      </c>
    </row>
    <row r="192" spans="1:15">
      <c r="A192" t="s">
        <v>406</v>
      </c>
      <c r="B192" t="s">
        <v>23511</v>
      </c>
      <c r="C192" t="s">
        <v>407</v>
      </c>
      <c r="D192">
        <v>1</v>
      </c>
      <c r="E192">
        <v>6152</v>
      </c>
      <c r="F192">
        <v>1</v>
      </c>
      <c r="G192">
        <v>7804</v>
      </c>
      <c r="H192">
        <v>0.788313685289595</v>
      </c>
      <c r="I192">
        <v>0.968912233598893</v>
      </c>
      <c r="J192">
        <v>0.832812322140707</v>
      </c>
      <c r="K192" t="s">
        <v>23694</v>
      </c>
      <c r="L192">
        <v>1</v>
      </c>
      <c r="M192" t="s">
        <v>1463</v>
      </c>
      <c r="N192">
        <v>1</v>
      </c>
      <c r="O192">
        <v>1.6254876462938901E-4</v>
      </c>
    </row>
    <row r="193" spans="1:15">
      <c r="A193" t="s">
        <v>408</v>
      </c>
      <c r="B193" t="s">
        <v>23513</v>
      </c>
      <c r="C193" t="s">
        <v>409</v>
      </c>
      <c r="D193">
        <v>21</v>
      </c>
      <c r="E193">
        <v>535</v>
      </c>
      <c r="F193">
        <v>382</v>
      </c>
      <c r="G193">
        <v>8124</v>
      </c>
      <c r="H193">
        <v>0.83746546037512903</v>
      </c>
      <c r="I193">
        <v>0.99999999999997702</v>
      </c>
      <c r="J193">
        <v>0.95041217501583097</v>
      </c>
      <c r="K193" t="s">
        <v>23695</v>
      </c>
      <c r="L193">
        <v>21</v>
      </c>
      <c r="M193" t="s">
        <v>5133</v>
      </c>
      <c r="N193">
        <v>5.4973821989528798E-2</v>
      </c>
      <c r="O193">
        <v>3.9252336448598102E-2</v>
      </c>
    </row>
    <row r="194" spans="1:15">
      <c r="A194" t="s">
        <v>408</v>
      </c>
      <c r="B194" t="s">
        <v>23511</v>
      </c>
      <c r="C194" t="s">
        <v>409</v>
      </c>
      <c r="D194">
        <v>306</v>
      </c>
      <c r="E194">
        <v>6152</v>
      </c>
      <c r="F194">
        <v>373</v>
      </c>
      <c r="G194">
        <v>7804</v>
      </c>
      <c r="H194">
        <v>6.6351946617153004E-2</v>
      </c>
      <c r="I194">
        <v>0.33260433525757199</v>
      </c>
      <c r="J194">
        <v>0.28588449933288301</v>
      </c>
      <c r="K194" t="s">
        <v>23696</v>
      </c>
      <c r="L194">
        <v>306</v>
      </c>
      <c r="M194" t="s">
        <v>5133</v>
      </c>
      <c r="N194">
        <v>0.82037533512064298</v>
      </c>
      <c r="O194">
        <v>4.9739921976593E-2</v>
      </c>
    </row>
    <row r="195" spans="1:15">
      <c r="A195" t="s">
        <v>408</v>
      </c>
      <c r="B195" t="s">
        <v>23518</v>
      </c>
      <c r="C195" t="s">
        <v>409</v>
      </c>
      <c r="D195">
        <v>27</v>
      </c>
      <c r="E195">
        <v>787</v>
      </c>
      <c r="F195">
        <v>315</v>
      </c>
      <c r="G195">
        <v>7393</v>
      </c>
      <c r="H195">
        <v>0.90856340718425099</v>
      </c>
      <c r="I195">
        <v>1</v>
      </c>
      <c r="J195">
        <v>0.966855260484069</v>
      </c>
      <c r="K195" t="s">
        <v>23697</v>
      </c>
      <c r="L195">
        <v>27</v>
      </c>
      <c r="M195" t="s">
        <v>5133</v>
      </c>
      <c r="N195">
        <v>8.5714285714285701E-2</v>
      </c>
      <c r="O195">
        <v>3.4307496823379899E-2</v>
      </c>
    </row>
    <row r="196" spans="1:15">
      <c r="A196" t="s">
        <v>410</v>
      </c>
      <c r="B196" t="s">
        <v>23518</v>
      </c>
      <c r="C196" t="s">
        <v>411</v>
      </c>
      <c r="D196">
        <v>23</v>
      </c>
      <c r="E196">
        <v>787</v>
      </c>
      <c r="F196">
        <v>236</v>
      </c>
      <c r="G196">
        <v>7393</v>
      </c>
      <c r="H196">
        <v>0.70684482355383305</v>
      </c>
      <c r="I196">
        <v>1</v>
      </c>
      <c r="J196">
        <v>0.966855260484069</v>
      </c>
      <c r="K196" t="s">
        <v>23698</v>
      </c>
      <c r="L196">
        <v>23</v>
      </c>
      <c r="M196" t="s">
        <v>2729</v>
      </c>
      <c r="N196">
        <v>9.74576271186441E-2</v>
      </c>
      <c r="O196">
        <v>2.92249047013977E-2</v>
      </c>
    </row>
    <row r="197" spans="1:15">
      <c r="A197" t="s">
        <v>410</v>
      </c>
      <c r="B197" t="s">
        <v>23513</v>
      </c>
      <c r="C197" t="s">
        <v>411</v>
      </c>
      <c r="D197">
        <v>9</v>
      </c>
      <c r="E197">
        <v>535</v>
      </c>
      <c r="F197">
        <v>270</v>
      </c>
      <c r="G197">
        <v>8124</v>
      </c>
      <c r="H197">
        <v>0.99406775401305003</v>
      </c>
      <c r="I197">
        <v>0.99999999999997702</v>
      </c>
      <c r="J197">
        <v>0.95041217501583097</v>
      </c>
      <c r="K197" t="s">
        <v>23699</v>
      </c>
      <c r="L197">
        <v>9</v>
      </c>
      <c r="M197" t="s">
        <v>2729</v>
      </c>
      <c r="N197">
        <v>3.3333333333333298E-2</v>
      </c>
      <c r="O197">
        <v>1.6822429906542102E-2</v>
      </c>
    </row>
    <row r="198" spans="1:15">
      <c r="A198" t="s">
        <v>410</v>
      </c>
      <c r="B198" t="s">
        <v>23511</v>
      </c>
      <c r="C198" t="s">
        <v>411</v>
      </c>
      <c r="D198">
        <v>227</v>
      </c>
      <c r="E198">
        <v>6152</v>
      </c>
      <c r="F198">
        <v>272</v>
      </c>
      <c r="G198">
        <v>7804</v>
      </c>
      <c r="H198">
        <v>3.1399408102443002E-2</v>
      </c>
      <c r="I198">
        <v>0.19969455605203601</v>
      </c>
      <c r="J198">
        <v>0.17164411922721301</v>
      </c>
      <c r="K198" t="s">
        <v>23700</v>
      </c>
      <c r="L198">
        <v>227</v>
      </c>
      <c r="M198" t="s">
        <v>2729</v>
      </c>
      <c r="N198">
        <v>0.83455882352941202</v>
      </c>
      <c r="O198">
        <v>3.6898569570871301E-2</v>
      </c>
    </row>
    <row r="199" spans="1:15">
      <c r="A199" t="s">
        <v>412</v>
      </c>
      <c r="B199" t="s">
        <v>23511</v>
      </c>
      <c r="C199" t="s">
        <v>413</v>
      </c>
      <c r="D199">
        <v>1</v>
      </c>
      <c r="E199">
        <v>6152</v>
      </c>
      <c r="F199">
        <v>1</v>
      </c>
      <c r="G199">
        <v>7804</v>
      </c>
      <c r="H199">
        <v>0.788313685289595</v>
      </c>
      <c r="I199">
        <v>0.968912233598893</v>
      </c>
      <c r="J199">
        <v>0.832812322140707</v>
      </c>
      <c r="K199" t="s">
        <v>23701</v>
      </c>
      <c r="L199">
        <v>1</v>
      </c>
      <c r="M199" t="s">
        <v>2729</v>
      </c>
      <c r="N199">
        <v>1</v>
      </c>
      <c r="O199">
        <v>1.6254876462938901E-4</v>
      </c>
    </row>
    <row r="200" spans="1:15">
      <c r="A200" t="s">
        <v>414</v>
      </c>
      <c r="B200" t="s">
        <v>23511</v>
      </c>
      <c r="C200" t="s">
        <v>415</v>
      </c>
      <c r="D200">
        <v>16</v>
      </c>
      <c r="E200">
        <v>6152</v>
      </c>
      <c r="F200">
        <v>19</v>
      </c>
      <c r="G200">
        <v>7804</v>
      </c>
      <c r="H200">
        <v>0.40508357601572498</v>
      </c>
      <c r="I200">
        <v>0.91525479399875698</v>
      </c>
      <c r="J200">
        <v>0.78669196642228301</v>
      </c>
      <c r="K200" t="s">
        <v>23702</v>
      </c>
      <c r="L200">
        <v>16</v>
      </c>
      <c r="M200" t="s">
        <v>2729</v>
      </c>
      <c r="N200">
        <v>0.84210526315789502</v>
      </c>
      <c r="O200">
        <v>2.6007802340702198E-3</v>
      </c>
    </row>
    <row r="201" spans="1:15">
      <c r="A201" t="s">
        <v>414</v>
      </c>
      <c r="B201" t="s">
        <v>23513</v>
      </c>
      <c r="C201" t="s">
        <v>415</v>
      </c>
      <c r="D201">
        <v>2</v>
      </c>
      <c r="E201">
        <v>535</v>
      </c>
      <c r="F201">
        <v>13</v>
      </c>
      <c r="G201">
        <v>8124</v>
      </c>
      <c r="H201">
        <v>0.20945948666488401</v>
      </c>
      <c r="I201">
        <v>0.82628980005633901</v>
      </c>
      <c r="J201">
        <v>0.78531588606495994</v>
      </c>
      <c r="K201" t="s">
        <v>23703</v>
      </c>
      <c r="L201">
        <v>2</v>
      </c>
      <c r="M201" t="s">
        <v>2729</v>
      </c>
      <c r="N201">
        <v>0.15384615384615399</v>
      </c>
      <c r="O201">
        <v>3.7383177570093499E-3</v>
      </c>
    </row>
    <row r="202" spans="1:15">
      <c r="A202" t="s">
        <v>416</v>
      </c>
      <c r="B202" t="s">
        <v>23518</v>
      </c>
      <c r="C202" t="s">
        <v>417</v>
      </c>
      <c r="D202">
        <v>1</v>
      </c>
      <c r="E202">
        <v>787</v>
      </c>
      <c r="F202">
        <v>8</v>
      </c>
      <c r="G202">
        <v>7393</v>
      </c>
      <c r="H202">
        <v>0.59379355565791103</v>
      </c>
      <c r="I202">
        <v>1</v>
      </c>
      <c r="J202">
        <v>0.966855260484069</v>
      </c>
      <c r="K202" t="s">
        <v>23704</v>
      </c>
      <c r="L202">
        <v>1</v>
      </c>
      <c r="M202" t="s">
        <v>2729</v>
      </c>
      <c r="N202">
        <v>0.125</v>
      </c>
      <c r="O202">
        <v>1.27064803049555E-3</v>
      </c>
    </row>
    <row r="203" spans="1:15">
      <c r="A203" t="s">
        <v>416</v>
      </c>
      <c r="B203" t="s">
        <v>23511</v>
      </c>
      <c r="C203" t="s">
        <v>417</v>
      </c>
      <c r="D203">
        <v>6</v>
      </c>
      <c r="E203">
        <v>6152</v>
      </c>
      <c r="F203">
        <v>9</v>
      </c>
      <c r="G203">
        <v>7804</v>
      </c>
      <c r="H203">
        <v>0.89825373386812402</v>
      </c>
      <c r="I203">
        <v>1</v>
      </c>
      <c r="J203">
        <v>0.85953329234717102</v>
      </c>
      <c r="K203" t="s">
        <v>23705</v>
      </c>
      <c r="L203">
        <v>6</v>
      </c>
      <c r="M203" t="s">
        <v>2729</v>
      </c>
      <c r="N203">
        <v>0.66666666666666696</v>
      </c>
      <c r="O203">
        <v>9.7529258777633303E-4</v>
      </c>
    </row>
    <row r="204" spans="1:15">
      <c r="A204" t="s">
        <v>418</v>
      </c>
      <c r="B204" t="s">
        <v>23511</v>
      </c>
      <c r="C204" t="s">
        <v>419</v>
      </c>
      <c r="D204">
        <v>6</v>
      </c>
      <c r="E204">
        <v>6152</v>
      </c>
      <c r="F204">
        <v>8</v>
      </c>
      <c r="G204">
        <v>7804</v>
      </c>
      <c r="H204">
        <v>0.77072248517942499</v>
      </c>
      <c r="I204">
        <v>0.968912233598893</v>
      </c>
      <c r="J204">
        <v>0.832812322140707</v>
      </c>
      <c r="K204" t="s">
        <v>23706</v>
      </c>
      <c r="L204">
        <v>6</v>
      </c>
      <c r="M204" t="s">
        <v>2729</v>
      </c>
      <c r="N204">
        <v>0.75</v>
      </c>
      <c r="O204">
        <v>9.7529258777633303E-4</v>
      </c>
    </row>
    <row r="205" spans="1:15">
      <c r="A205" t="s">
        <v>418</v>
      </c>
      <c r="B205" t="s">
        <v>23513</v>
      </c>
      <c r="C205" t="s">
        <v>419</v>
      </c>
      <c r="D205">
        <v>1</v>
      </c>
      <c r="E205">
        <v>535</v>
      </c>
      <c r="F205">
        <v>8</v>
      </c>
      <c r="G205">
        <v>8124</v>
      </c>
      <c r="H205">
        <v>0.42028903387437799</v>
      </c>
      <c r="I205">
        <v>0.99999999999997702</v>
      </c>
      <c r="J205">
        <v>0.95041217501583097</v>
      </c>
      <c r="K205" t="s">
        <v>23707</v>
      </c>
      <c r="L205">
        <v>1</v>
      </c>
      <c r="M205" t="s">
        <v>2729</v>
      </c>
      <c r="N205">
        <v>0.125</v>
      </c>
      <c r="O205">
        <v>1.8691588785046699E-3</v>
      </c>
    </row>
    <row r="206" spans="1:15">
      <c r="A206" t="s">
        <v>420</v>
      </c>
      <c r="B206" t="s">
        <v>23511</v>
      </c>
      <c r="C206" t="s">
        <v>421</v>
      </c>
      <c r="D206">
        <v>3</v>
      </c>
      <c r="E206">
        <v>6152</v>
      </c>
      <c r="F206">
        <v>3</v>
      </c>
      <c r="G206">
        <v>7804</v>
      </c>
      <c r="H206">
        <v>0.489837867770546</v>
      </c>
      <c r="I206">
        <v>0.96083957126938102</v>
      </c>
      <c r="J206">
        <v>0.82587360011061495</v>
      </c>
      <c r="K206" t="s">
        <v>23708</v>
      </c>
      <c r="L206">
        <v>3</v>
      </c>
      <c r="M206" t="s">
        <v>5133</v>
      </c>
      <c r="N206">
        <v>1</v>
      </c>
      <c r="O206">
        <v>4.8764629388816603E-4</v>
      </c>
    </row>
    <row r="207" spans="1:15">
      <c r="A207" t="s">
        <v>422</v>
      </c>
      <c r="B207" t="s">
        <v>23513</v>
      </c>
      <c r="C207" t="s">
        <v>423</v>
      </c>
      <c r="D207">
        <v>1</v>
      </c>
      <c r="E207">
        <v>535</v>
      </c>
      <c r="F207">
        <v>23</v>
      </c>
      <c r="G207">
        <v>8124</v>
      </c>
      <c r="H207">
        <v>0.79175173776194596</v>
      </c>
      <c r="I207">
        <v>0.99999999999997702</v>
      </c>
      <c r="J207">
        <v>0.95041217501583097</v>
      </c>
      <c r="K207" t="s">
        <v>23707</v>
      </c>
      <c r="L207">
        <v>1</v>
      </c>
      <c r="M207" t="s">
        <v>5133</v>
      </c>
      <c r="N207">
        <v>4.3478260869565202E-2</v>
      </c>
      <c r="O207">
        <v>1.8691588785046699E-3</v>
      </c>
    </row>
    <row r="208" spans="1:15">
      <c r="A208" t="s">
        <v>422</v>
      </c>
      <c r="B208" t="s">
        <v>23511</v>
      </c>
      <c r="C208" t="s">
        <v>423</v>
      </c>
      <c r="D208">
        <v>18</v>
      </c>
      <c r="E208">
        <v>6152</v>
      </c>
      <c r="F208">
        <v>22</v>
      </c>
      <c r="G208">
        <v>7804</v>
      </c>
      <c r="H208">
        <v>0.48786783009465201</v>
      </c>
      <c r="I208">
        <v>0.96083957126938102</v>
      </c>
      <c r="J208">
        <v>0.82587360011061495</v>
      </c>
      <c r="K208" t="s">
        <v>23709</v>
      </c>
      <c r="L208">
        <v>18</v>
      </c>
      <c r="M208" t="s">
        <v>5133</v>
      </c>
      <c r="N208">
        <v>0.81818181818181801</v>
      </c>
      <c r="O208">
        <v>2.9258777633290002E-3</v>
      </c>
    </row>
    <row r="209" spans="1:15">
      <c r="A209" t="s">
        <v>422</v>
      </c>
      <c r="B209" t="s">
        <v>23518</v>
      </c>
      <c r="C209" t="s">
        <v>423</v>
      </c>
      <c r="D209">
        <v>2</v>
      </c>
      <c r="E209">
        <v>787</v>
      </c>
      <c r="F209">
        <v>21</v>
      </c>
      <c r="G209">
        <v>7393</v>
      </c>
      <c r="H209">
        <v>0.67096873526690604</v>
      </c>
      <c r="I209">
        <v>1</v>
      </c>
      <c r="J209">
        <v>0.966855260484069</v>
      </c>
      <c r="K209" t="s">
        <v>23710</v>
      </c>
      <c r="L209">
        <v>2</v>
      </c>
      <c r="M209" t="s">
        <v>5133</v>
      </c>
      <c r="N209">
        <v>9.5238095238095205E-2</v>
      </c>
      <c r="O209">
        <v>2.5412960609911099E-3</v>
      </c>
    </row>
    <row r="210" spans="1:15">
      <c r="A210" t="s">
        <v>424</v>
      </c>
      <c r="B210" t="s">
        <v>23511</v>
      </c>
      <c r="C210" t="s">
        <v>425</v>
      </c>
      <c r="D210">
        <v>1</v>
      </c>
      <c r="E210">
        <v>6152</v>
      </c>
      <c r="F210">
        <v>1</v>
      </c>
      <c r="G210">
        <v>7804</v>
      </c>
      <c r="H210">
        <v>0.788313685289595</v>
      </c>
      <c r="I210">
        <v>0.968912233598893</v>
      </c>
      <c r="J210">
        <v>0.832812322140707</v>
      </c>
      <c r="K210" t="s">
        <v>23701</v>
      </c>
      <c r="L210">
        <v>1</v>
      </c>
      <c r="M210" t="s">
        <v>2729</v>
      </c>
      <c r="N210">
        <v>1</v>
      </c>
      <c r="O210">
        <v>1.6254876462938901E-4</v>
      </c>
    </row>
    <row r="211" spans="1:15">
      <c r="A211" t="s">
        <v>426</v>
      </c>
      <c r="B211" t="s">
        <v>23511</v>
      </c>
      <c r="C211" t="s">
        <v>427</v>
      </c>
      <c r="D211">
        <v>10</v>
      </c>
      <c r="E211">
        <v>6152</v>
      </c>
      <c r="F211">
        <v>12</v>
      </c>
      <c r="G211">
        <v>7804</v>
      </c>
      <c r="H211">
        <v>0.51722323138668902</v>
      </c>
      <c r="I211">
        <v>0.968912233598893</v>
      </c>
      <c r="J211">
        <v>0.832812322140707</v>
      </c>
      <c r="K211" t="s">
        <v>23711</v>
      </c>
      <c r="L211">
        <v>10</v>
      </c>
      <c r="M211" t="s">
        <v>5133</v>
      </c>
      <c r="N211">
        <v>0.83333333333333304</v>
      </c>
      <c r="O211">
        <v>1.62548764629389E-3</v>
      </c>
    </row>
    <row r="212" spans="1:15">
      <c r="A212" t="s">
        <v>426</v>
      </c>
      <c r="B212" t="s">
        <v>23518</v>
      </c>
      <c r="C212" t="s">
        <v>427</v>
      </c>
      <c r="D212">
        <v>1</v>
      </c>
      <c r="E212">
        <v>787</v>
      </c>
      <c r="F212">
        <v>8</v>
      </c>
      <c r="G212">
        <v>7393</v>
      </c>
      <c r="H212">
        <v>0.59379355565791103</v>
      </c>
      <c r="I212">
        <v>1</v>
      </c>
      <c r="J212">
        <v>0.966855260484069</v>
      </c>
      <c r="K212" t="s">
        <v>23712</v>
      </c>
      <c r="L212">
        <v>1</v>
      </c>
      <c r="M212" t="s">
        <v>5133</v>
      </c>
      <c r="N212">
        <v>0.125</v>
      </c>
      <c r="O212">
        <v>1.27064803049555E-3</v>
      </c>
    </row>
    <row r="213" spans="1:15">
      <c r="A213" t="s">
        <v>426</v>
      </c>
      <c r="B213" t="s">
        <v>23513</v>
      </c>
      <c r="C213" t="s">
        <v>427</v>
      </c>
      <c r="D213">
        <v>1</v>
      </c>
      <c r="E213">
        <v>535</v>
      </c>
      <c r="F213">
        <v>14</v>
      </c>
      <c r="G213">
        <v>8124</v>
      </c>
      <c r="H213">
        <v>0.614999233579681</v>
      </c>
      <c r="I213">
        <v>0.99999999999997702</v>
      </c>
      <c r="J213">
        <v>0.95041217501583097</v>
      </c>
      <c r="K213" t="s">
        <v>23713</v>
      </c>
      <c r="L213">
        <v>1</v>
      </c>
      <c r="M213" t="s">
        <v>5133</v>
      </c>
      <c r="N213">
        <v>7.1428571428571397E-2</v>
      </c>
      <c r="O213">
        <v>1.8691588785046699E-3</v>
      </c>
    </row>
    <row r="214" spans="1:15">
      <c r="A214" t="s">
        <v>428</v>
      </c>
      <c r="B214" t="s">
        <v>23511</v>
      </c>
      <c r="C214" t="s">
        <v>429</v>
      </c>
      <c r="D214">
        <v>2</v>
      </c>
      <c r="E214">
        <v>6152</v>
      </c>
      <c r="F214">
        <v>2</v>
      </c>
      <c r="G214">
        <v>7804</v>
      </c>
      <c r="H214">
        <v>0.62141708038142995</v>
      </c>
      <c r="I214">
        <v>0.968912233598893</v>
      </c>
      <c r="J214">
        <v>0.832812322140707</v>
      </c>
      <c r="K214" t="s">
        <v>23714</v>
      </c>
      <c r="L214">
        <v>2</v>
      </c>
      <c r="M214" t="s">
        <v>1463</v>
      </c>
      <c r="N214">
        <v>1</v>
      </c>
      <c r="O214">
        <v>3.2509752925877802E-4</v>
      </c>
    </row>
    <row r="215" spans="1:15">
      <c r="A215" t="s">
        <v>430</v>
      </c>
      <c r="B215" t="s">
        <v>23513</v>
      </c>
      <c r="C215" t="s">
        <v>431</v>
      </c>
      <c r="D215">
        <v>6</v>
      </c>
      <c r="E215">
        <v>535</v>
      </c>
      <c r="F215">
        <v>6</v>
      </c>
      <c r="G215">
        <v>8124</v>
      </c>
      <c r="H215" s="34">
        <v>7.9448707582857104E-8</v>
      </c>
      <c r="I215" s="34">
        <v>1.57005779270884E-5</v>
      </c>
      <c r="J215" s="34">
        <v>1.492202041669E-5</v>
      </c>
      <c r="K215" t="s">
        <v>23715</v>
      </c>
      <c r="L215">
        <v>6</v>
      </c>
      <c r="M215" t="s">
        <v>5133</v>
      </c>
      <c r="N215">
        <v>1</v>
      </c>
      <c r="O215">
        <v>1.1214953271028E-2</v>
      </c>
    </row>
    <row r="216" spans="1:15">
      <c r="A216" t="s">
        <v>432</v>
      </c>
      <c r="B216" t="s">
        <v>23511</v>
      </c>
      <c r="C216" t="s">
        <v>433</v>
      </c>
      <c r="D216">
        <v>14</v>
      </c>
      <c r="E216">
        <v>6152</v>
      </c>
      <c r="F216">
        <v>14</v>
      </c>
      <c r="G216">
        <v>7804</v>
      </c>
      <c r="H216">
        <v>3.5680033920092398E-2</v>
      </c>
      <c r="I216">
        <v>0.21445050912290001</v>
      </c>
      <c r="J216">
        <v>0.18432735215193299</v>
      </c>
      <c r="K216" t="s">
        <v>23716</v>
      </c>
      <c r="L216">
        <v>14</v>
      </c>
      <c r="M216" t="s">
        <v>5133</v>
      </c>
      <c r="N216">
        <v>1</v>
      </c>
      <c r="O216">
        <v>2.2756827048114399E-3</v>
      </c>
    </row>
    <row r="217" spans="1:15">
      <c r="A217" t="s">
        <v>434</v>
      </c>
      <c r="B217" t="s">
        <v>23511</v>
      </c>
      <c r="C217" t="s">
        <v>435</v>
      </c>
      <c r="D217">
        <v>14</v>
      </c>
      <c r="E217">
        <v>6152</v>
      </c>
      <c r="F217">
        <v>19</v>
      </c>
      <c r="G217">
        <v>7804</v>
      </c>
      <c r="H217">
        <v>0.80205496826116796</v>
      </c>
      <c r="I217">
        <v>0.968912233598893</v>
      </c>
      <c r="J217">
        <v>0.832812322140707</v>
      </c>
      <c r="K217" t="s">
        <v>23717</v>
      </c>
      <c r="L217">
        <v>14</v>
      </c>
      <c r="M217" t="s">
        <v>5133</v>
      </c>
      <c r="N217">
        <v>0.73684210526315796</v>
      </c>
      <c r="O217">
        <v>2.2756827048114399E-3</v>
      </c>
    </row>
    <row r="218" spans="1:15">
      <c r="A218" t="s">
        <v>434</v>
      </c>
      <c r="B218" t="s">
        <v>23513</v>
      </c>
      <c r="C218" t="s">
        <v>435</v>
      </c>
      <c r="D218">
        <v>1</v>
      </c>
      <c r="E218">
        <v>535</v>
      </c>
      <c r="F218">
        <v>20</v>
      </c>
      <c r="G218">
        <v>8124</v>
      </c>
      <c r="H218">
        <v>0.74439135767793496</v>
      </c>
      <c r="I218">
        <v>0.99999999999997702</v>
      </c>
      <c r="J218">
        <v>0.95041217501583097</v>
      </c>
      <c r="K218" t="s">
        <v>23718</v>
      </c>
      <c r="L218">
        <v>1</v>
      </c>
      <c r="M218" t="s">
        <v>5133</v>
      </c>
      <c r="N218">
        <v>0.05</v>
      </c>
      <c r="O218">
        <v>1.8691588785046699E-3</v>
      </c>
    </row>
    <row r="219" spans="1:15">
      <c r="A219" t="s">
        <v>434</v>
      </c>
      <c r="B219" t="s">
        <v>23518</v>
      </c>
      <c r="C219" t="s">
        <v>435</v>
      </c>
      <c r="D219">
        <v>3</v>
      </c>
      <c r="E219">
        <v>787</v>
      </c>
      <c r="F219">
        <v>18</v>
      </c>
      <c r="G219">
        <v>7393</v>
      </c>
      <c r="H219">
        <v>0.2989610793636</v>
      </c>
      <c r="I219">
        <v>0.99203470771967495</v>
      </c>
      <c r="J219">
        <v>0.95915397574154404</v>
      </c>
      <c r="K219" t="s">
        <v>23719</v>
      </c>
      <c r="L219">
        <v>3</v>
      </c>
      <c r="M219" t="s">
        <v>5133</v>
      </c>
      <c r="N219">
        <v>0.16666666666666699</v>
      </c>
      <c r="O219">
        <v>3.8119440914866601E-3</v>
      </c>
    </row>
    <row r="220" spans="1:15">
      <c r="A220" t="s">
        <v>436</v>
      </c>
      <c r="B220" t="s">
        <v>23518</v>
      </c>
      <c r="C220" t="s">
        <v>437</v>
      </c>
      <c r="D220">
        <v>1</v>
      </c>
      <c r="E220">
        <v>787</v>
      </c>
      <c r="F220">
        <v>1</v>
      </c>
      <c r="G220">
        <v>7393</v>
      </c>
      <c r="H220">
        <v>0.106452049235764</v>
      </c>
      <c r="I220">
        <v>0.63266972740240601</v>
      </c>
      <c r="J220">
        <v>0.61170005408803896</v>
      </c>
      <c r="K220" t="s">
        <v>23720</v>
      </c>
      <c r="L220">
        <v>1</v>
      </c>
      <c r="M220" t="s">
        <v>2729</v>
      </c>
      <c r="N220">
        <v>1</v>
      </c>
      <c r="O220">
        <v>1.27064803049555E-3</v>
      </c>
    </row>
    <row r="221" spans="1:15">
      <c r="A221" t="s">
        <v>438</v>
      </c>
      <c r="B221" t="s">
        <v>23511</v>
      </c>
      <c r="C221" t="s">
        <v>439</v>
      </c>
      <c r="D221">
        <v>4</v>
      </c>
      <c r="E221">
        <v>6152</v>
      </c>
      <c r="F221">
        <v>9</v>
      </c>
      <c r="G221">
        <v>7804</v>
      </c>
      <c r="H221">
        <v>0.99586378589181801</v>
      </c>
      <c r="I221">
        <v>1</v>
      </c>
      <c r="J221">
        <v>0.85953329234717102</v>
      </c>
      <c r="K221" t="s">
        <v>23721</v>
      </c>
      <c r="L221">
        <v>4</v>
      </c>
      <c r="M221" t="s">
        <v>2729</v>
      </c>
      <c r="N221">
        <v>0.44444444444444398</v>
      </c>
      <c r="O221">
        <v>6.5019505851755496E-4</v>
      </c>
    </row>
    <row r="222" spans="1:15">
      <c r="A222" t="s">
        <v>438</v>
      </c>
      <c r="B222" t="s">
        <v>23518</v>
      </c>
      <c r="C222" t="s">
        <v>439</v>
      </c>
      <c r="D222">
        <v>5</v>
      </c>
      <c r="E222">
        <v>787</v>
      </c>
      <c r="F222">
        <v>11</v>
      </c>
      <c r="G222">
        <v>7393</v>
      </c>
      <c r="H222">
        <v>3.6021834472493401E-3</v>
      </c>
      <c r="I222">
        <v>0.14295439309607999</v>
      </c>
      <c r="J222">
        <v>0.13821620697425299</v>
      </c>
      <c r="K222" t="s">
        <v>23722</v>
      </c>
      <c r="L222">
        <v>5</v>
      </c>
      <c r="M222" t="s">
        <v>2729</v>
      </c>
      <c r="N222">
        <v>0.45454545454545497</v>
      </c>
      <c r="O222">
        <v>6.35324015247776E-3</v>
      </c>
    </row>
    <row r="223" spans="1:15">
      <c r="A223" t="s">
        <v>440</v>
      </c>
      <c r="B223" t="s">
        <v>23511</v>
      </c>
      <c r="C223" t="s">
        <v>441</v>
      </c>
      <c r="D223">
        <v>1</v>
      </c>
      <c r="E223">
        <v>6152</v>
      </c>
      <c r="F223">
        <v>8</v>
      </c>
      <c r="G223">
        <v>7804</v>
      </c>
      <c r="H223">
        <v>0.99999602141284505</v>
      </c>
      <c r="I223">
        <v>1</v>
      </c>
      <c r="J223">
        <v>0.85953329234717102</v>
      </c>
      <c r="K223" t="s">
        <v>23723</v>
      </c>
      <c r="L223">
        <v>1</v>
      </c>
      <c r="M223" t="s">
        <v>2729</v>
      </c>
      <c r="N223">
        <v>0.125</v>
      </c>
      <c r="O223">
        <v>1.6254876462938901E-4</v>
      </c>
    </row>
    <row r="224" spans="1:15">
      <c r="A224" t="s">
        <v>440</v>
      </c>
      <c r="B224" t="s">
        <v>23518</v>
      </c>
      <c r="C224" t="s">
        <v>441</v>
      </c>
      <c r="D224">
        <v>3</v>
      </c>
      <c r="E224">
        <v>787</v>
      </c>
      <c r="F224">
        <v>8</v>
      </c>
      <c r="G224">
        <v>7393</v>
      </c>
      <c r="H224">
        <v>4.46985146570733E-2</v>
      </c>
      <c r="I224">
        <v>0.55827764118643997</v>
      </c>
      <c r="J224">
        <v>0.53977367419174704</v>
      </c>
      <c r="K224" t="s">
        <v>23724</v>
      </c>
      <c r="L224">
        <v>3</v>
      </c>
      <c r="M224" t="s">
        <v>2729</v>
      </c>
      <c r="N224">
        <v>0.375</v>
      </c>
      <c r="O224">
        <v>3.8119440914866601E-3</v>
      </c>
    </row>
    <row r="225" spans="1:15">
      <c r="A225" t="s">
        <v>442</v>
      </c>
      <c r="B225" t="s">
        <v>23518</v>
      </c>
      <c r="C225" t="s">
        <v>443</v>
      </c>
      <c r="D225">
        <v>34</v>
      </c>
      <c r="E225">
        <v>787</v>
      </c>
      <c r="F225">
        <v>406</v>
      </c>
      <c r="G225">
        <v>7393</v>
      </c>
      <c r="H225">
        <v>0.94991299577913901</v>
      </c>
      <c r="I225">
        <v>1</v>
      </c>
      <c r="J225">
        <v>0.966855260484069</v>
      </c>
      <c r="K225" t="s">
        <v>23725</v>
      </c>
      <c r="L225">
        <v>34</v>
      </c>
      <c r="M225" t="s">
        <v>5133</v>
      </c>
      <c r="N225">
        <v>8.3743842364532001E-2</v>
      </c>
      <c r="O225">
        <v>4.3202033036848803E-2</v>
      </c>
    </row>
    <row r="226" spans="1:15">
      <c r="A226" t="s">
        <v>442</v>
      </c>
      <c r="B226" t="s">
        <v>23513</v>
      </c>
      <c r="C226" t="s">
        <v>443</v>
      </c>
      <c r="D226">
        <v>19</v>
      </c>
      <c r="E226">
        <v>535</v>
      </c>
      <c r="F226">
        <v>455</v>
      </c>
      <c r="G226">
        <v>8124</v>
      </c>
      <c r="H226">
        <v>0.99069337252692002</v>
      </c>
      <c r="I226">
        <v>0.99999999999997702</v>
      </c>
      <c r="J226">
        <v>0.95041217501583097</v>
      </c>
      <c r="K226" t="s">
        <v>23726</v>
      </c>
      <c r="L226">
        <v>19</v>
      </c>
      <c r="M226" t="s">
        <v>5133</v>
      </c>
      <c r="N226">
        <v>4.1758241758241797E-2</v>
      </c>
      <c r="O226">
        <v>3.5514018691588801E-2</v>
      </c>
    </row>
    <row r="227" spans="1:15">
      <c r="A227" t="s">
        <v>442</v>
      </c>
      <c r="B227" t="s">
        <v>23511</v>
      </c>
      <c r="C227" t="s">
        <v>443</v>
      </c>
      <c r="D227">
        <v>376</v>
      </c>
      <c r="E227">
        <v>6152</v>
      </c>
      <c r="F227">
        <v>452</v>
      </c>
      <c r="G227">
        <v>7804</v>
      </c>
      <c r="H227">
        <v>1.0095795734962399E-2</v>
      </c>
      <c r="I227">
        <v>8.53892689095401E-2</v>
      </c>
      <c r="J227">
        <v>7.3394919436934894E-2</v>
      </c>
      <c r="K227" t="s">
        <v>23727</v>
      </c>
      <c r="L227">
        <v>376</v>
      </c>
      <c r="M227" t="s">
        <v>5133</v>
      </c>
      <c r="N227">
        <v>0.83185840707964598</v>
      </c>
      <c r="O227">
        <v>6.1118335500650198E-2</v>
      </c>
    </row>
    <row r="228" spans="1:15">
      <c r="A228" t="s">
        <v>444</v>
      </c>
      <c r="B228" t="s">
        <v>23518</v>
      </c>
      <c r="C228" t="s">
        <v>445</v>
      </c>
      <c r="D228">
        <v>24</v>
      </c>
      <c r="E228">
        <v>787</v>
      </c>
      <c r="F228">
        <v>259</v>
      </c>
      <c r="G228">
        <v>7393</v>
      </c>
      <c r="H228">
        <v>0.79604520064809003</v>
      </c>
      <c r="I228">
        <v>1</v>
      </c>
      <c r="J228">
        <v>0.966855260484069</v>
      </c>
      <c r="K228" t="s">
        <v>23728</v>
      </c>
      <c r="L228">
        <v>24</v>
      </c>
      <c r="M228" t="s">
        <v>5133</v>
      </c>
      <c r="N228">
        <v>9.2664092664092701E-2</v>
      </c>
      <c r="O228">
        <v>3.0495552731893302E-2</v>
      </c>
    </row>
    <row r="229" spans="1:15">
      <c r="A229" t="s">
        <v>444</v>
      </c>
      <c r="B229" t="s">
        <v>23513</v>
      </c>
      <c r="C229" t="s">
        <v>445</v>
      </c>
      <c r="D229">
        <v>9</v>
      </c>
      <c r="E229">
        <v>535</v>
      </c>
      <c r="F229">
        <v>286</v>
      </c>
      <c r="G229">
        <v>8124</v>
      </c>
      <c r="H229">
        <v>0.99699388533640998</v>
      </c>
      <c r="I229">
        <v>0.99999999999997702</v>
      </c>
      <c r="J229">
        <v>0.95041217501583097</v>
      </c>
      <c r="K229" t="s">
        <v>23729</v>
      </c>
      <c r="L229">
        <v>9</v>
      </c>
      <c r="M229" t="s">
        <v>5133</v>
      </c>
      <c r="N229">
        <v>3.1468531468531499E-2</v>
      </c>
      <c r="O229">
        <v>1.6822429906542102E-2</v>
      </c>
    </row>
    <row r="230" spans="1:15">
      <c r="A230" t="s">
        <v>444</v>
      </c>
      <c r="B230" t="s">
        <v>23511</v>
      </c>
      <c r="C230" t="s">
        <v>445</v>
      </c>
      <c r="D230">
        <v>238</v>
      </c>
      <c r="E230">
        <v>6152</v>
      </c>
      <c r="F230">
        <v>283</v>
      </c>
      <c r="G230">
        <v>7804</v>
      </c>
      <c r="H230">
        <v>1.4274269285996901E-2</v>
      </c>
      <c r="I230">
        <v>0.109022638573033</v>
      </c>
      <c r="J230">
        <v>9.3708587473054605E-2</v>
      </c>
      <c r="K230" t="s">
        <v>23730</v>
      </c>
      <c r="L230">
        <v>238</v>
      </c>
      <c r="M230" t="s">
        <v>5133</v>
      </c>
      <c r="N230">
        <v>0.84098939929328598</v>
      </c>
      <c r="O230">
        <v>3.8686605981794499E-2</v>
      </c>
    </row>
    <row r="231" spans="1:15">
      <c r="A231" t="s">
        <v>446</v>
      </c>
      <c r="B231" t="s">
        <v>23511</v>
      </c>
      <c r="C231" t="s">
        <v>447</v>
      </c>
      <c r="D231">
        <v>87</v>
      </c>
      <c r="E231">
        <v>6152</v>
      </c>
      <c r="F231">
        <v>103</v>
      </c>
      <c r="G231">
        <v>7804</v>
      </c>
      <c r="H231">
        <v>9.5805294968970001E-2</v>
      </c>
      <c r="I231">
        <v>0.41693891976991998</v>
      </c>
      <c r="J231">
        <v>0.35837288241751297</v>
      </c>
      <c r="K231" t="s">
        <v>23731</v>
      </c>
      <c r="L231">
        <v>87</v>
      </c>
      <c r="M231" t="s">
        <v>5133</v>
      </c>
      <c r="N231">
        <v>0.84466019417475702</v>
      </c>
      <c r="O231">
        <v>1.41417425227568E-2</v>
      </c>
    </row>
    <row r="232" spans="1:15">
      <c r="A232" t="s">
        <v>446</v>
      </c>
      <c r="B232" t="s">
        <v>23518</v>
      </c>
      <c r="C232" t="s">
        <v>447</v>
      </c>
      <c r="D232">
        <v>6</v>
      </c>
      <c r="E232">
        <v>787</v>
      </c>
      <c r="F232">
        <v>94</v>
      </c>
      <c r="G232">
        <v>7393</v>
      </c>
      <c r="H232">
        <v>0.94436863332374299</v>
      </c>
      <c r="I232">
        <v>1</v>
      </c>
      <c r="J232">
        <v>0.966855260484069</v>
      </c>
      <c r="K232" t="s">
        <v>23732</v>
      </c>
      <c r="L232">
        <v>6</v>
      </c>
      <c r="M232" t="s">
        <v>5133</v>
      </c>
      <c r="N232">
        <v>6.3829787234042507E-2</v>
      </c>
      <c r="O232">
        <v>7.6238881829733202E-3</v>
      </c>
    </row>
    <row r="233" spans="1:15">
      <c r="A233" t="s">
        <v>446</v>
      </c>
      <c r="B233" t="s">
        <v>23513</v>
      </c>
      <c r="C233" t="s">
        <v>447</v>
      </c>
      <c r="D233">
        <v>5</v>
      </c>
      <c r="E233">
        <v>535</v>
      </c>
      <c r="F233">
        <v>99</v>
      </c>
      <c r="G233">
        <v>8124</v>
      </c>
      <c r="H233">
        <v>0.789678492684457</v>
      </c>
      <c r="I233">
        <v>0.99999999999997702</v>
      </c>
      <c r="J233">
        <v>0.95041217501583097</v>
      </c>
      <c r="K233" t="s">
        <v>23733</v>
      </c>
      <c r="L233">
        <v>5</v>
      </c>
      <c r="M233" t="s">
        <v>5133</v>
      </c>
      <c r="N233">
        <v>5.0505050505050497E-2</v>
      </c>
      <c r="O233">
        <v>9.3457943925233603E-3</v>
      </c>
    </row>
    <row r="234" spans="1:15">
      <c r="A234" t="s">
        <v>448</v>
      </c>
      <c r="B234" t="s">
        <v>23518</v>
      </c>
      <c r="C234" t="s">
        <v>449</v>
      </c>
      <c r="D234">
        <v>2</v>
      </c>
      <c r="E234">
        <v>787</v>
      </c>
      <c r="F234">
        <v>2</v>
      </c>
      <c r="G234">
        <v>7393</v>
      </c>
      <c r="H234">
        <v>1.1319170819711901E-2</v>
      </c>
      <c r="I234">
        <v>0.24323860088996599</v>
      </c>
      <c r="J234">
        <v>0.235176520823249</v>
      </c>
      <c r="K234" t="s">
        <v>23734</v>
      </c>
      <c r="L234">
        <v>2</v>
      </c>
      <c r="M234" t="s">
        <v>1463</v>
      </c>
      <c r="N234">
        <v>1</v>
      </c>
      <c r="O234">
        <v>2.5412960609911099E-3</v>
      </c>
    </row>
    <row r="235" spans="1:15">
      <c r="A235" t="s">
        <v>450</v>
      </c>
      <c r="B235" t="s">
        <v>23518</v>
      </c>
      <c r="C235" t="s">
        <v>451</v>
      </c>
      <c r="D235">
        <v>1</v>
      </c>
      <c r="E235">
        <v>787</v>
      </c>
      <c r="F235">
        <v>11</v>
      </c>
      <c r="G235">
        <v>7393</v>
      </c>
      <c r="H235">
        <v>0.71032488019926399</v>
      </c>
      <c r="I235">
        <v>1</v>
      </c>
      <c r="J235">
        <v>0.966855260484069</v>
      </c>
      <c r="K235" t="s">
        <v>23735</v>
      </c>
      <c r="L235">
        <v>1</v>
      </c>
      <c r="M235" t="s">
        <v>1463</v>
      </c>
      <c r="N235">
        <v>9.0909090909090898E-2</v>
      </c>
      <c r="O235">
        <v>1.27064803049555E-3</v>
      </c>
    </row>
    <row r="236" spans="1:15">
      <c r="A236" t="s">
        <v>450</v>
      </c>
      <c r="B236" t="s">
        <v>23511</v>
      </c>
      <c r="C236" t="s">
        <v>451</v>
      </c>
      <c r="D236">
        <v>7</v>
      </c>
      <c r="E236">
        <v>6152</v>
      </c>
      <c r="F236">
        <v>10</v>
      </c>
      <c r="G236">
        <v>7804</v>
      </c>
      <c r="H236">
        <v>0.85778567182431398</v>
      </c>
      <c r="I236">
        <v>1</v>
      </c>
      <c r="J236">
        <v>0.85953329234717102</v>
      </c>
      <c r="K236" t="s">
        <v>23736</v>
      </c>
      <c r="L236">
        <v>7</v>
      </c>
      <c r="M236" t="s">
        <v>1463</v>
      </c>
      <c r="N236">
        <v>0.7</v>
      </c>
      <c r="O236">
        <v>1.13784135240572E-3</v>
      </c>
    </row>
    <row r="237" spans="1:15">
      <c r="A237" t="s">
        <v>452</v>
      </c>
      <c r="B237" t="s">
        <v>23513</v>
      </c>
      <c r="C237" t="s">
        <v>453</v>
      </c>
      <c r="D237">
        <v>3</v>
      </c>
      <c r="E237">
        <v>535</v>
      </c>
      <c r="F237">
        <v>31</v>
      </c>
      <c r="G237">
        <v>8124</v>
      </c>
      <c r="H237">
        <v>0.334822985012935</v>
      </c>
      <c r="I237">
        <v>0.97804040131218795</v>
      </c>
      <c r="J237">
        <v>0.92954150506449396</v>
      </c>
      <c r="K237" t="s">
        <v>23737</v>
      </c>
      <c r="L237">
        <v>3</v>
      </c>
      <c r="M237" t="s">
        <v>5133</v>
      </c>
      <c r="N237">
        <v>9.6774193548387094E-2</v>
      </c>
      <c r="O237">
        <v>5.60747663551402E-3</v>
      </c>
    </row>
    <row r="238" spans="1:15">
      <c r="A238" t="s">
        <v>452</v>
      </c>
      <c r="B238" t="s">
        <v>23518</v>
      </c>
      <c r="C238" t="s">
        <v>453</v>
      </c>
      <c r="D238">
        <v>3</v>
      </c>
      <c r="E238">
        <v>787</v>
      </c>
      <c r="F238">
        <v>29</v>
      </c>
      <c r="G238">
        <v>7393</v>
      </c>
      <c r="H238">
        <v>0.60982566261591298</v>
      </c>
      <c r="I238">
        <v>1</v>
      </c>
      <c r="J238">
        <v>0.966855260484069</v>
      </c>
      <c r="K238" t="s">
        <v>23738</v>
      </c>
      <c r="L238">
        <v>3</v>
      </c>
      <c r="M238" t="s">
        <v>5133</v>
      </c>
      <c r="N238">
        <v>0.10344827586206901</v>
      </c>
      <c r="O238">
        <v>3.8119440914866601E-3</v>
      </c>
    </row>
    <row r="239" spans="1:15">
      <c r="A239" t="s">
        <v>452</v>
      </c>
      <c r="B239" t="s">
        <v>23511</v>
      </c>
      <c r="C239" t="s">
        <v>453</v>
      </c>
      <c r="D239">
        <v>23</v>
      </c>
      <c r="E239">
        <v>6152</v>
      </c>
      <c r="F239">
        <v>30</v>
      </c>
      <c r="G239">
        <v>7804</v>
      </c>
      <c r="H239">
        <v>0.70729679142985402</v>
      </c>
      <c r="I239">
        <v>0.968912233598893</v>
      </c>
      <c r="J239">
        <v>0.832812322140707</v>
      </c>
      <c r="K239" t="s">
        <v>23739</v>
      </c>
      <c r="L239">
        <v>23</v>
      </c>
      <c r="M239" t="s">
        <v>5133</v>
      </c>
      <c r="N239">
        <v>0.76666666666666705</v>
      </c>
      <c r="O239">
        <v>3.73862158647594E-3</v>
      </c>
    </row>
    <row r="240" spans="1:15">
      <c r="A240" t="s">
        <v>454</v>
      </c>
      <c r="B240" t="s">
        <v>23511</v>
      </c>
      <c r="C240" t="s">
        <v>455</v>
      </c>
      <c r="D240">
        <v>11</v>
      </c>
      <c r="E240">
        <v>6152</v>
      </c>
      <c r="F240">
        <v>12</v>
      </c>
      <c r="G240">
        <v>7804</v>
      </c>
      <c r="H240">
        <v>0.24296886885364699</v>
      </c>
      <c r="I240">
        <v>0.71382528017432401</v>
      </c>
      <c r="J240">
        <v>0.61355659322887801</v>
      </c>
      <c r="K240" t="s">
        <v>23740</v>
      </c>
      <c r="L240">
        <v>11</v>
      </c>
      <c r="M240" t="s">
        <v>5133</v>
      </c>
      <c r="N240">
        <v>0.91666666666666696</v>
      </c>
      <c r="O240">
        <v>1.78803641092328E-3</v>
      </c>
    </row>
    <row r="241" spans="1:15">
      <c r="A241" t="s">
        <v>454</v>
      </c>
      <c r="B241" t="s">
        <v>23513</v>
      </c>
      <c r="C241" t="s">
        <v>455</v>
      </c>
      <c r="D241">
        <v>1</v>
      </c>
      <c r="E241">
        <v>535</v>
      </c>
      <c r="F241">
        <v>13</v>
      </c>
      <c r="G241">
        <v>8124</v>
      </c>
      <c r="H241">
        <v>0.58781134946737001</v>
      </c>
      <c r="I241">
        <v>0.99999999999997702</v>
      </c>
      <c r="J241">
        <v>0.95041217501583097</v>
      </c>
      <c r="K241" t="s">
        <v>23741</v>
      </c>
      <c r="L241">
        <v>1</v>
      </c>
      <c r="M241" t="s">
        <v>5133</v>
      </c>
      <c r="N241">
        <v>7.69230769230769E-2</v>
      </c>
      <c r="O241">
        <v>1.8691588785046699E-3</v>
      </c>
    </row>
    <row r="242" spans="1:15">
      <c r="A242" t="s">
        <v>456</v>
      </c>
      <c r="B242" t="s">
        <v>23511</v>
      </c>
      <c r="C242" t="s">
        <v>457</v>
      </c>
      <c r="D242">
        <v>6</v>
      </c>
      <c r="E242">
        <v>6152</v>
      </c>
      <c r="F242">
        <v>6</v>
      </c>
      <c r="G242">
        <v>7804</v>
      </c>
      <c r="H242">
        <v>0.23986678822258201</v>
      </c>
      <c r="I242">
        <v>0.71382528017432401</v>
      </c>
      <c r="J242">
        <v>0.61355659322887801</v>
      </c>
      <c r="K242" t="s">
        <v>23742</v>
      </c>
      <c r="L242">
        <v>6</v>
      </c>
      <c r="M242" t="s">
        <v>5133</v>
      </c>
      <c r="N242">
        <v>1</v>
      </c>
      <c r="O242">
        <v>9.7529258777633303E-4</v>
      </c>
    </row>
    <row r="243" spans="1:15">
      <c r="A243" t="s">
        <v>458</v>
      </c>
      <c r="B243" t="s">
        <v>23511</v>
      </c>
      <c r="C243" t="s">
        <v>459</v>
      </c>
      <c r="D243">
        <v>9</v>
      </c>
      <c r="E243">
        <v>6152</v>
      </c>
      <c r="F243">
        <v>12</v>
      </c>
      <c r="G243">
        <v>7804</v>
      </c>
      <c r="H243">
        <v>0.76277084557059505</v>
      </c>
      <c r="I243">
        <v>0.968912233598893</v>
      </c>
      <c r="J243">
        <v>0.832812322140707</v>
      </c>
      <c r="K243" t="s">
        <v>23743</v>
      </c>
      <c r="L243">
        <v>9</v>
      </c>
      <c r="M243" t="s">
        <v>5133</v>
      </c>
      <c r="N243">
        <v>0.75</v>
      </c>
      <c r="O243">
        <v>1.4629388816645001E-3</v>
      </c>
    </row>
    <row r="244" spans="1:15">
      <c r="A244" t="s">
        <v>458</v>
      </c>
      <c r="B244" t="s">
        <v>23513</v>
      </c>
      <c r="C244" t="s">
        <v>459</v>
      </c>
      <c r="D244">
        <v>2</v>
      </c>
      <c r="E244">
        <v>535</v>
      </c>
      <c r="F244">
        <v>12</v>
      </c>
      <c r="G244">
        <v>8124</v>
      </c>
      <c r="H244">
        <v>0.184848987275576</v>
      </c>
      <c r="I244">
        <v>0.75508452473579202</v>
      </c>
      <c r="J244">
        <v>0.71764152547495597</v>
      </c>
      <c r="K244" t="s">
        <v>23659</v>
      </c>
      <c r="L244">
        <v>2</v>
      </c>
      <c r="M244" t="s">
        <v>5133</v>
      </c>
      <c r="N244">
        <v>0.16666666666666699</v>
      </c>
      <c r="O244">
        <v>3.7383177570093499E-3</v>
      </c>
    </row>
    <row r="245" spans="1:15">
      <c r="A245" t="s">
        <v>460</v>
      </c>
      <c r="B245" t="s">
        <v>23511</v>
      </c>
      <c r="C245" t="s">
        <v>461</v>
      </c>
      <c r="D245">
        <v>2</v>
      </c>
      <c r="E245">
        <v>6152</v>
      </c>
      <c r="F245">
        <v>2</v>
      </c>
      <c r="G245">
        <v>7804</v>
      </c>
      <c r="H245">
        <v>0.62141708038142995</v>
      </c>
      <c r="I245">
        <v>0.968912233598893</v>
      </c>
      <c r="J245">
        <v>0.832812322140707</v>
      </c>
      <c r="K245" t="s">
        <v>23744</v>
      </c>
      <c r="L245">
        <v>2</v>
      </c>
      <c r="M245" t="s">
        <v>1463</v>
      </c>
      <c r="N245">
        <v>1</v>
      </c>
      <c r="O245">
        <v>3.2509752925877802E-4</v>
      </c>
    </row>
    <row r="246" spans="1:15">
      <c r="A246" t="s">
        <v>462</v>
      </c>
      <c r="B246" t="s">
        <v>23511</v>
      </c>
      <c r="C246" t="s">
        <v>463</v>
      </c>
      <c r="D246">
        <v>7</v>
      </c>
      <c r="E246">
        <v>6152</v>
      </c>
      <c r="F246">
        <v>7</v>
      </c>
      <c r="G246">
        <v>7804</v>
      </c>
      <c r="H246">
        <v>0.18905120292587699</v>
      </c>
      <c r="I246">
        <v>0.631132279689813</v>
      </c>
      <c r="J246">
        <v>0.54247920626835999</v>
      </c>
      <c r="K246" t="s">
        <v>23745</v>
      </c>
      <c r="L246">
        <v>7</v>
      </c>
      <c r="M246" t="s">
        <v>1463</v>
      </c>
      <c r="N246">
        <v>1</v>
      </c>
      <c r="O246">
        <v>1.13784135240572E-3</v>
      </c>
    </row>
    <row r="247" spans="1:15">
      <c r="A247" t="s">
        <v>464</v>
      </c>
      <c r="B247" t="s">
        <v>23513</v>
      </c>
      <c r="C247" t="s">
        <v>465</v>
      </c>
      <c r="D247">
        <v>1</v>
      </c>
      <c r="E247">
        <v>535</v>
      </c>
      <c r="F247">
        <v>1</v>
      </c>
      <c r="G247">
        <v>8124</v>
      </c>
      <c r="H247">
        <v>6.5854258985721295E-2</v>
      </c>
      <c r="I247">
        <v>0.448760549738495</v>
      </c>
      <c r="J247">
        <v>0.42650749013827299</v>
      </c>
      <c r="K247" t="s">
        <v>23746</v>
      </c>
      <c r="L247">
        <v>1</v>
      </c>
      <c r="M247" t="s">
        <v>1463</v>
      </c>
      <c r="N247">
        <v>1</v>
      </c>
      <c r="O247">
        <v>1.8691588785046699E-3</v>
      </c>
    </row>
    <row r="248" spans="1:15">
      <c r="A248" t="s">
        <v>466</v>
      </c>
      <c r="B248" t="s">
        <v>23511</v>
      </c>
      <c r="C248" t="s">
        <v>467</v>
      </c>
      <c r="D248">
        <v>3</v>
      </c>
      <c r="E248">
        <v>6152</v>
      </c>
      <c r="F248">
        <v>4</v>
      </c>
      <c r="G248">
        <v>7804</v>
      </c>
      <c r="H248">
        <v>0.80103341611958101</v>
      </c>
      <c r="I248">
        <v>0.968912233598893</v>
      </c>
      <c r="J248">
        <v>0.832812322140707</v>
      </c>
      <c r="K248" t="s">
        <v>23747</v>
      </c>
      <c r="L248">
        <v>3</v>
      </c>
      <c r="M248" t="s">
        <v>5133</v>
      </c>
      <c r="N248">
        <v>0.75</v>
      </c>
      <c r="O248">
        <v>4.8764629388816603E-4</v>
      </c>
    </row>
    <row r="249" spans="1:15">
      <c r="A249" t="s">
        <v>468</v>
      </c>
      <c r="B249" t="s">
        <v>23518</v>
      </c>
      <c r="C249" t="s">
        <v>469</v>
      </c>
      <c r="D249">
        <v>1</v>
      </c>
      <c r="E249">
        <v>787</v>
      </c>
      <c r="F249">
        <v>46</v>
      </c>
      <c r="G249">
        <v>7393</v>
      </c>
      <c r="H249">
        <v>0.99445186908999395</v>
      </c>
      <c r="I249">
        <v>1</v>
      </c>
      <c r="J249">
        <v>0.966855260484069</v>
      </c>
      <c r="K249" t="s">
        <v>23748</v>
      </c>
      <c r="L249">
        <v>1</v>
      </c>
      <c r="M249" t="s">
        <v>5133</v>
      </c>
      <c r="N249">
        <v>2.1739130434782601E-2</v>
      </c>
      <c r="O249">
        <v>1.27064803049555E-3</v>
      </c>
    </row>
    <row r="250" spans="1:15">
      <c r="A250" t="s">
        <v>468</v>
      </c>
      <c r="B250" t="s">
        <v>23511</v>
      </c>
      <c r="C250" t="s">
        <v>469</v>
      </c>
      <c r="D250">
        <v>44</v>
      </c>
      <c r="E250">
        <v>6152</v>
      </c>
      <c r="F250">
        <v>47</v>
      </c>
      <c r="G250">
        <v>7804</v>
      </c>
      <c r="H250">
        <v>5.5559402660929798E-3</v>
      </c>
      <c r="I250">
        <v>5.3625717568318999E-2</v>
      </c>
      <c r="J250">
        <v>4.6093089575976701E-2</v>
      </c>
      <c r="K250" t="s">
        <v>23749</v>
      </c>
      <c r="L250">
        <v>44</v>
      </c>
      <c r="M250" t="s">
        <v>5133</v>
      </c>
      <c r="N250">
        <v>0.93617021276595702</v>
      </c>
      <c r="O250">
        <v>7.1521456436931096E-3</v>
      </c>
    </row>
    <row r="251" spans="1:15">
      <c r="A251" t="s">
        <v>468</v>
      </c>
      <c r="B251" t="s">
        <v>23513</v>
      </c>
      <c r="C251" t="s">
        <v>469</v>
      </c>
      <c r="D251">
        <v>2</v>
      </c>
      <c r="E251">
        <v>535</v>
      </c>
      <c r="F251">
        <v>39</v>
      </c>
      <c r="G251">
        <v>8124</v>
      </c>
      <c r="H251">
        <v>0.73762186761452897</v>
      </c>
      <c r="I251">
        <v>0.99999999999997702</v>
      </c>
      <c r="J251">
        <v>0.95041217501583097</v>
      </c>
      <c r="K251" t="s">
        <v>23750</v>
      </c>
      <c r="L251">
        <v>2</v>
      </c>
      <c r="M251" t="s">
        <v>5133</v>
      </c>
      <c r="N251">
        <v>5.1282051282051301E-2</v>
      </c>
      <c r="O251">
        <v>3.7383177570093499E-3</v>
      </c>
    </row>
    <row r="252" spans="1:15">
      <c r="A252" t="s">
        <v>470</v>
      </c>
      <c r="B252" t="s">
        <v>23511</v>
      </c>
      <c r="C252" t="s">
        <v>471</v>
      </c>
      <c r="D252">
        <v>4</v>
      </c>
      <c r="E252">
        <v>6152</v>
      </c>
      <c r="F252">
        <v>4</v>
      </c>
      <c r="G252">
        <v>7804</v>
      </c>
      <c r="H252">
        <v>0.38610601832086699</v>
      </c>
      <c r="I252">
        <v>0.90829480295553899</v>
      </c>
      <c r="J252">
        <v>0.78070962240619901</v>
      </c>
      <c r="K252" t="s">
        <v>23751</v>
      </c>
      <c r="L252">
        <v>4</v>
      </c>
      <c r="M252" t="s">
        <v>5133</v>
      </c>
      <c r="N252">
        <v>1</v>
      </c>
      <c r="O252">
        <v>6.5019505851755496E-4</v>
      </c>
    </row>
    <row r="253" spans="1:15">
      <c r="A253" t="s">
        <v>472</v>
      </c>
      <c r="B253" t="s">
        <v>23511</v>
      </c>
      <c r="C253" t="s">
        <v>473</v>
      </c>
      <c r="D253">
        <v>8</v>
      </c>
      <c r="E253">
        <v>6152</v>
      </c>
      <c r="F253">
        <v>8</v>
      </c>
      <c r="G253">
        <v>7804</v>
      </c>
      <c r="H253">
        <v>0.148995721685201</v>
      </c>
      <c r="I253">
        <v>0.54611425167193095</v>
      </c>
      <c r="J253">
        <v>0.46940338073728599</v>
      </c>
      <c r="K253" t="s">
        <v>23752</v>
      </c>
      <c r="L253">
        <v>8</v>
      </c>
      <c r="M253" t="s">
        <v>5133</v>
      </c>
      <c r="N253">
        <v>1</v>
      </c>
      <c r="O253">
        <v>1.3003901170351099E-3</v>
      </c>
    </row>
    <row r="254" spans="1:15">
      <c r="A254" t="s">
        <v>474</v>
      </c>
      <c r="B254" t="s">
        <v>23511</v>
      </c>
      <c r="C254" t="s">
        <v>475</v>
      </c>
      <c r="D254">
        <v>6</v>
      </c>
      <c r="E254">
        <v>6152</v>
      </c>
      <c r="F254">
        <v>6</v>
      </c>
      <c r="G254">
        <v>7804</v>
      </c>
      <c r="H254">
        <v>0.23986678822258201</v>
      </c>
      <c r="I254">
        <v>0.71382528017432401</v>
      </c>
      <c r="J254">
        <v>0.61355659322887801</v>
      </c>
      <c r="K254" t="s">
        <v>23753</v>
      </c>
      <c r="L254">
        <v>6</v>
      </c>
      <c r="M254" t="s">
        <v>2729</v>
      </c>
      <c r="N254">
        <v>1</v>
      </c>
      <c r="O254">
        <v>9.7529258777633303E-4</v>
      </c>
    </row>
    <row r="255" spans="1:15">
      <c r="A255" t="s">
        <v>476</v>
      </c>
      <c r="B255" t="s">
        <v>23513</v>
      </c>
      <c r="C255" t="s">
        <v>477</v>
      </c>
      <c r="D255">
        <v>1</v>
      </c>
      <c r="E255">
        <v>535</v>
      </c>
      <c r="F255">
        <v>15</v>
      </c>
      <c r="G255">
        <v>8124</v>
      </c>
      <c r="H255">
        <v>0.64039694135216896</v>
      </c>
      <c r="I255">
        <v>0.99999999999997702</v>
      </c>
      <c r="J255">
        <v>0.95041217501583097</v>
      </c>
      <c r="K255" t="s">
        <v>23754</v>
      </c>
      <c r="L255">
        <v>1</v>
      </c>
      <c r="M255" t="s">
        <v>2729</v>
      </c>
      <c r="N255">
        <v>6.6666666666666693E-2</v>
      </c>
      <c r="O255">
        <v>1.8691588785046699E-3</v>
      </c>
    </row>
    <row r="256" spans="1:15">
      <c r="A256" t="s">
        <v>476</v>
      </c>
      <c r="B256" t="s">
        <v>23511</v>
      </c>
      <c r="C256" t="s">
        <v>477</v>
      </c>
      <c r="D256">
        <v>10</v>
      </c>
      <c r="E256">
        <v>6152</v>
      </c>
      <c r="F256">
        <v>14</v>
      </c>
      <c r="G256">
        <v>7804</v>
      </c>
      <c r="H256">
        <v>0.84396758783017201</v>
      </c>
      <c r="I256">
        <v>0.99914152262963496</v>
      </c>
      <c r="J256">
        <v>0.85879540246661501</v>
      </c>
      <c r="K256" t="s">
        <v>23755</v>
      </c>
      <c r="L256">
        <v>10</v>
      </c>
      <c r="M256" t="s">
        <v>2729</v>
      </c>
      <c r="N256">
        <v>0.71428571428571397</v>
      </c>
      <c r="O256">
        <v>1.62548764629389E-3</v>
      </c>
    </row>
    <row r="257" spans="1:15">
      <c r="A257" t="s">
        <v>476</v>
      </c>
      <c r="B257" t="s">
        <v>23518</v>
      </c>
      <c r="C257" t="s">
        <v>477</v>
      </c>
      <c r="D257">
        <v>1</v>
      </c>
      <c r="E257">
        <v>787</v>
      </c>
      <c r="F257">
        <v>14</v>
      </c>
      <c r="G257">
        <v>7393</v>
      </c>
      <c r="H257">
        <v>0.79345608455289296</v>
      </c>
      <c r="I257">
        <v>1</v>
      </c>
      <c r="J257">
        <v>0.966855260484069</v>
      </c>
      <c r="K257" t="s">
        <v>23756</v>
      </c>
      <c r="L257">
        <v>1</v>
      </c>
      <c r="M257" t="s">
        <v>2729</v>
      </c>
      <c r="N257">
        <v>7.1428571428571397E-2</v>
      </c>
      <c r="O257">
        <v>1.27064803049555E-3</v>
      </c>
    </row>
    <row r="258" spans="1:15">
      <c r="A258" t="s">
        <v>478</v>
      </c>
      <c r="B258" t="s">
        <v>23511</v>
      </c>
      <c r="C258" t="s">
        <v>479</v>
      </c>
      <c r="D258">
        <v>1</v>
      </c>
      <c r="E258">
        <v>6152</v>
      </c>
      <c r="F258">
        <v>1</v>
      </c>
      <c r="G258">
        <v>7804</v>
      </c>
      <c r="H258">
        <v>0.788313685289595</v>
      </c>
      <c r="I258">
        <v>0.968912233598893</v>
      </c>
      <c r="J258">
        <v>0.832812322140707</v>
      </c>
      <c r="K258" t="s">
        <v>23757</v>
      </c>
      <c r="L258">
        <v>1</v>
      </c>
      <c r="M258" t="s">
        <v>1463</v>
      </c>
      <c r="N258">
        <v>1</v>
      </c>
      <c r="O258">
        <v>1.6254876462938901E-4</v>
      </c>
    </row>
    <row r="259" spans="1:15">
      <c r="A259" t="s">
        <v>480</v>
      </c>
      <c r="B259" t="s">
        <v>23518</v>
      </c>
      <c r="C259" t="s">
        <v>481</v>
      </c>
      <c r="D259">
        <v>24</v>
      </c>
      <c r="E259">
        <v>787</v>
      </c>
      <c r="F259">
        <v>81</v>
      </c>
      <c r="G259">
        <v>7393</v>
      </c>
      <c r="H259" s="34">
        <v>1.9553040916220401E-6</v>
      </c>
      <c r="I259">
        <v>4.58192925470099E-4</v>
      </c>
      <c r="J259">
        <v>4.4300624030734999E-4</v>
      </c>
      <c r="K259" t="s">
        <v>23758</v>
      </c>
      <c r="L259">
        <v>24</v>
      </c>
      <c r="M259" t="s">
        <v>2729</v>
      </c>
      <c r="N259">
        <v>0.296296296296296</v>
      </c>
      <c r="O259">
        <v>3.0495552731893302E-2</v>
      </c>
    </row>
    <row r="260" spans="1:15">
      <c r="A260" t="s">
        <v>480</v>
      </c>
      <c r="B260" t="s">
        <v>23511</v>
      </c>
      <c r="C260" t="s">
        <v>481</v>
      </c>
      <c r="D260">
        <v>40</v>
      </c>
      <c r="E260">
        <v>6152</v>
      </c>
      <c r="F260">
        <v>81</v>
      </c>
      <c r="G260">
        <v>7804</v>
      </c>
      <c r="H260">
        <v>0.99999999906005199</v>
      </c>
      <c r="I260">
        <v>1</v>
      </c>
      <c r="J260">
        <v>0.85953329234717102</v>
      </c>
      <c r="K260" t="s">
        <v>23759</v>
      </c>
      <c r="L260">
        <v>40</v>
      </c>
      <c r="M260" t="s">
        <v>2729</v>
      </c>
      <c r="N260">
        <v>0.49382716049382702</v>
      </c>
      <c r="O260">
        <v>6.5019505851755498E-3</v>
      </c>
    </row>
    <row r="261" spans="1:15">
      <c r="A261" t="s">
        <v>480</v>
      </c>
      <c r="B261" t="s">
        <v>23513</v>
      </c>
      <c r="C261" t="s">
        <v>481</v>
      </c>
      <c r="D261">
        <v>12</v>
      </c>
      <c r="E261">
        <v>535</v>
      </c>
      <c r="F261">
        <v>81</v>
      </c>
      <c r="G261">
        <v>8124</v>
      </c>
      <c r="H261">
        <v>6.3938547485725304E-3</v>
      </c>
      <c r="I261">
        <v>0.11845757681507101</v>
      </c>
      <c r="J261">
        <v>0.11258352322791899</v>
      </c>
      <c r="K261" t="s">
        <v>23760</v>
      </c>
      <c r="L261">
        <v>12</v>
      </c>
      <c r="M261" t="s">
        <v>2729</v>
      </c>
      <c r="N261">
        <v>0.148148148148148</v>
      </c>
      <c r="O261">
        <v>2.2429906542056101E-2</v>
      </c>
    </row>
    <row r="262" spans="1:15">
      <c r="A262" t="s">
        <v>482</v>
      </c>
      <c r="B262" t="s">
        <v>23511</v>
      </c>
      <c r="C262" t="s">
        <v>483</v>
      </c>
      <c r="D262">
        <v>19</v>
      </c>
      <c r="E262">
        <v>6152</v>
      </c>
      <c r="F262">
        <v>33</v>
      </c>
      <c r="G262">
        <v>7804</v>
      </c>
      <c r="H262">
        <v>0.99848599247485603</v>
      </c>
      <c r="I262">
        <v>1</v>
      </c>
      <c r="J262">
        <v>0.85953329234717102</v>
      </c>
      <c r="K262" t="s">
        <v>23761</v>
      </c>
      <c r="L262">
        <v>19</v>
      </c>
      <c r="M262" t="s">
        <v>2729</v>
      </c>
      <c r="N262">
        <v>0.57575757575757602</v>
      </c>
      <c r="O262">
        <v>3.0884265279583901E-3</v>
      </c>
    </row>
    <row r="263" spans="1:15">
      <c r="A263" t="s">
        <v>482</v>
      </c>
      <c r="B263" t="s">
        <v>23513</v>
      </c>
      <c r="C263" t="s">
        <v>483</v>
      </c>
      <c r="D263">
        <v>2</v>
      </c>
      <c r="E263">
        <v>535</v>
      </c>
      <c r="F263">
        <v>32</v>
      </c>
      <c r="G263">
        <v>8124</v>
      </c>
      <c r="H263">
        <v>0.63246624388402894</v>
      </c>
      <c r="I263">
        <v>0.99999999999997702</v>
      </c>
      <c r="J263">
        <v>0.95041217501583097</v>
      </c>
      <c r="K263" t="s">
        <v>23762</v>
      </c>
      <c r="L263">
        <v>2</v>
      </c>
      <c r="M263" t="s">
        <v>2729</v>
      </c>
      <c r="N263">
        <v>6.25E-2</v>
      </c>
      <c r="O263">
        <v>3.7383177570093499E-3</v>
      </c>
    </row>
    <row r="264" spans="1:15">
      <c r="A264" t="s">
        <v>482</v>
      </c>
      <c r="B264" t="s">
        <v>23518</v>
      </c>
      <c r="C264" t="s">
        <v>483</v>
      </c>
      <c r="D264">
        <v>10</v>
      </c>
      <c r="E264">
        <v>787</v>
      </c>
      <c r="F264">
        <v>34</v>
      </c>
      <c r="G264">
        <v>7393</v>
      </c>
      <c r="H264">
        <v>2.1366002122519098E-3</v>
      </c>
      <c r="I264">
        <v>9.7157276815771895E-2</v>
      </c>
      <c r="J264">
        <v>9.3937024183635906E-2</v>
      </c>
      <c r="K264" t="s">
        <v>23763</v>
      </c>
      <c r="L264">
        <v>10</v>
      </c>
      <c r="M264" t="s">
        <v>2729</v>
      </c>
      <c r="N264">
        <v>0.29411764705882398</v>
      </c>
      <c r="O264">
        <v>1.2706480304955499E-2</v>
      </c>
    </row>
    <row r="265" spans="1:15">
      <c r="A265" t="s">
        <v>484</v>
      </c>
      <c r="B265" t="s">
        <v>23513</v>
      </c>
      <c r="C265" t="s">
        <v>485</v>
      </c>
      <c r="D265">
        <v>11</v>
      </c>
      <c r="E265">
        <v>535</v>
      </c>
      <c r="F265">
        <v>52</v>
      </c>
      <c r="G265">
        <v>8124</v>
      </c>
      <c r="H265">
        <v>4.6273729996215398E-4</v>
      </c>
      <c r="I265">
        <v>1.587074210614E-2</v>
      </c>
      <c r="J265">
        <v>1.50837465242122E-2</v>
      </c>
      <c r="K265" t="s">
        <v>23764</v>
      </c>
      <c r="L265">
        <v>11</v>
      </c>
      <c r="M265" t="s">
        <v>2729</v>
      </c>
      <c r="N265">
        <v>0.21153846153846201</v>
      </c>
      <c r="O265">
        <v>2.0560747663551399E-2</v>
      </c>
    </row>
    <row r="266" spans="1:15">
      <c r="A266" t="s">
        <v>484</v>
      </c>
      <c r="B266" t="s">
        <v>23518</v>
      </c>
      <c r="C266" t="s">
        <v>485</v>
      </c>
      <c r="D266">
        <v>14</v>
      </c>
      <c r="E266">
        <v>787</v>
      </c>
      <c r="F266">
        <v>50</v>
      </c>
      <c r="G266">
        <v>7393</v>
      </c>
      <c r="H266">
        <v>5.1452758386437501E-4</v>
      </c>
      <c r="I266">
        <v>4.2915088816891302E-2</v>
      </c>
      <c r="J266">
        <v>4.1492679376752398E-2</v>
      </c>
      <c r="K266" t="s">
        <v>23765</v>
      </c>
      <c r="L266">
        <v>14</v>
      </c>
      <c r="M266" t="s">
        <v>2729</v>
      </c>
      <c r="N266">
        <v>0.28000000000000003</v>
      </c>
      <c r="O266">
        <v>1.77890724269377E-2</v>
      </c>
    </row>
    <row r="267" spans="1:15">
      <c r="A267" t="s">
        <v>484</v>
      </c>
      <c r="B267" t="s">
        <v>23511</v>
      </c>
      <c r="C267" t="s">
        <v>485</v>
      </c>
      <c r="D267">
        <v>23</v>
      </c>
      <c r="E267">
        <v>6152</v>
      </c>
      <c r="F267">
        <v>51</v>
      </c>
      <c r="G267">
        <v>7804</v>
      </c>
      <c r="H267">
        <v>0.999999974581949</v>
      </c>
      <c r="I267">
        <v>1</v>
      </c>
      <c r="J267">
        <v>0.85953329234717102</v>
      </c>
      <c r="K267" t="s">
        <v>23766</v>
      </c>
      <c r="L267">
        <v>23</v>
      </c>
      <c r="M267" t="s">
        <v>2729</v>
      </c>
      <c r="N267">
        <v>0.45098039215686297</v>
      </c>
      <c r="O267">
        <v>3.73862158647594E-3</v>
      </c>
    </row>
    <row r="268" spans="1:15">
      <c r="A268" t="s">
        <v>486</v>
      </c>
      <c r="B268" t="s">
        <v>23518</v>
      </c>
      <c r="C268" t="s">
        <v>487</v>
      </c>
      <c r="D268">
        <v>9</v>
      </c>
      <c r="E268">
        <v>787</v>
      </c>
      <c r="F268">
        <v>107</v>
      </c>
      <c r="G268">
        <v>7393</v>
      </c>
      <c r="H268">
        <v>0.81780967249122705</v>
      </c>
      <c r="I268">
        <v>1</v>
      </c>
      <c r="J268">
        <v>0.966855260484069</v>
      </c>
      <c r="K268" t="s">
        <v>23767</v>
      </c>
      <c r="L268">
        <v>9</v>
      </c>
      <c r="M268" t="s">
        <v>2729</v>
      </c>
      <c r="N268">
        <v>8.4112149532710304E-2</v>
      </c>
      <c r="O268">
        <v>1.143583227446E-2</v>
      </c>
    </row>
    <row r="269" spans="1:15">
      <c r="A269" t="s">
        <v>486</v>
      </c>
      <c r="B269" t="s">
        <v>23511</v>
      </c>
      <c r="C269" t="s">
        <v>487</v>
      </c>
      <c r="D269">
        <v>90</v>
      </c>
      <c r="E269">
        <v>6152</v>
      </c>
      <c r="F269">
        <v>112</v>
      </c>
      <c r="G269">
        <v>7804</v>
      </c>
      <c r="H269">
        <v>0.39697724724088501</v>
      </c>
      <c r="I269">
        <v>0.91525479399875698</v>
      </c>
      <c r="J269">
        <v>0.78669196642228301</v>
      </c>
      <c r="K269" t="s">
        <v>23768</v>
      </c>
      <c r="L269">
        <v>90</v>
      </c>
      <c r="M269" t="s">
        <v>2729</v>
      </c>
      <c r="N269">
        <v>0.80357142857142905</v>
      </c>
      <c r="O269">
        <v>1.4629388816645E-2</v>
      </c>
    </row>
    <row r="270" spans="1:15">
      <c r="A270" t="s">
        <v>486</v>
      </c>
      <c r="B270" t="s">
        <v>23513</v>
      </c>
      <c r="C270" t="s">
        <v>487</v>
      </c>
      <c r="D270">
        <v>11</v>
      </c>
      <c r="E270">
        <v>535</v>
      </c>
      <c r="F270">
        <v>125</v>
      </c>
      <c r="G270">
        <v>8124</v>
      </c>
      <c r="H270">
        <v>0.199820984445719</v>
      </c>
      <c r="I270">
        <v>0.80510396645605098</v>
      </c>
      <c r="J270">
        <v>0.76518061187338504</v>
      </c>
      <c r="K270" t="s">
        <v>23769</v>
      </c>
      <c r="L270">
        <v>11</v>
      </c>
      <c r="M270" t="s">
        <v>2729</v>
      </c>
      <c r="N270">
        <v>8.7999999999999995E-2</v>
      </c>
      <c r="O270">
        <v>2.0560747663551399E-2</v>
      </c>
    </row>
    <row r="271" spans="1:15">
      <c r="A271" t="s">
        <v>488</v>
      </c>
      <c r="B271" t="s">
        <v>23513</v>
      </c>
      <c r="C271" t="s">
        <v>489</v>
      </c>
      <c r="D271">
        <v>1</v>
      </c>
      <c r="E271">
        <v>535</v>
      </c>
      <c r="F271">
        <v>10</v>
      </c>
      <c r="G271">
        <v>8124</v>
      </c>
      <c r="H271">
        <v>0.494202526653369</v>
      </c>
      <c r="I271">
        <v>0.99999999999997702</v>
      </c>
      <c r="J271">
        <v>0.95041217501583097</v>
      </c>
      <c r="K271" t="s">
        <v>23528</v>
      </c>
      <c r="L271">
        <v>1</v>
      </c>
      <c r="M271" t="s">
        <v>5133</v>
      </c>
      <c r="N271">
        <v>0.1</v>
      </c>
      <c r="O271">
        <v>1.8691588785046699E-3</v>
      </c>
    </row>
    <row r="272" spans="1:15">
      <c r="A272" t="s">
        <v>488</v>
      </c>
      <c r="B272" t="s">
        <v>23518</v>
      </c>
      <c r="C272" t="s">
        <v>489</v>
      </c>
      <c r="D272">
        <v>1</v>
      </c>
      <c r="E272">
        <v>787</v>
      </c>
      <c r="F272">
        <v>9</v>
      </c>
      <c r="G272">
        <v>7393</v>
      </c>
      <c r="H272">
        <v>0.63708190659863195</v>
      </c>
      <c r="I272">
        <v>1</v>
      </c>
      <c r="J272">
        <v>0.966855260484069</v>
      </c>
      <c r="K272" t="s">
        <v>23527</v>
      </c>
      <c r="L272">
        <v>1</v>
      </c>
      <c r="M272" t="s">
        <v>5133</v>
      </c>
      <c r="N272">
        <v>0.11111111111111099</v>
      </c>
      <c r="O272">
        <v>1.27064803049555E-3</v>
      </c>
    </row>
    <row r="273" spans="1:15">
      <c r="A273" t="s">
        <v>488</v>
      </c>
      <c r="B273" t="s">
        <v>23511</v>
      </c>
      <c r="C273" t="s">
        <v>489</v>
      </c>
      <c r="D273">
        <v>7</v>
      </c>
      <c r="E273">
        <v>6152</v>
      </c>
      <c r="F273">
        <v>9</v>
      </c>
      <c r="G273">
        <v>7804</v>
      </c>
      <c r="H273">
        <v>0.70695686083507503</v>
      </c>
      <c r="I273">
        <v>0.968912233598893</v>
      </c>
      <c r="J273">
        <v>0.832812322140707</v>
      </c>
      <c r="K273" t="s">
        <v>23770</v>
      </c>
      <c r="L273">
        <v>7</v>
      </c>
      <c r="M273" t="s">
        <v>5133</v>
      </c>
      <c r="N273">
        <v>0.77777777777777801</v>
      </c>
      <c r="O273">
        <v>1.13784135240572E-3</v>
      </c>
    </row>
    <row r="274" spans="1:15">
      <c r="A274" t="s">
        <v>490</v>
      </c>
      <c r="B274" t="s">
        <v>23511</v>
      </c>
      <c r="C274" t="s">
        <v>491</v>
      </c>
      <c r="D274">
        <v>7</v>
      </c>
      <c r="E274">
        <v>6152</v>
      </c>
      <c r="F274">
        <v>9</v>
      </c>
      <c r="G274">
        <v>7804</v>
      </c>
      <c r="H274">
        <v>0.70695686083507503</v>
      </c>
      <c r="I274">
        <v>0.968912233598893</v>
      </c>
      <c r="J274">
        <v>0.832812322140707</v>
      </c>
      <c r="K274" t="s">
        <v>23770</v>
      </c>
      <c r="L274">
        <v>7</v>
      </c>
      <c r="M274" t="s">
        <v>5133</v>
      </c>
      <c r="N274">
        <v>0.77777777777777801</v>
      </c>
      <c r="O274">
        <v>1.13784135240572E-3</v>
      </c>
    </row>
    <row r="275" spans="1:15">
      <c r="A275" t="s">
        <v>490</v>
      </c>
      <c r="B275" t="s">
        <v>23518</v>
      </c>
      <c r="C275" t="s">
        <v>491</v>
      </c>
      <c r="D275">
        <v>1</v>
      </c>
      <c r="E275">
        <v>787</v>
      </c>
      <c r="F275">
        <v>9</v>
      </c>
      <c r="G275">
        <v>7393</v>
      </c>
      <c r="H275">
        <v>0.63708190659863195</v>
      </c>
      <c r="I275">
        <v>1</v>
      </c>
      <c r="J275">
        <v>0.966855260484069</v>
      </c>
      <c r="K275" t="s">
        <v>23527</v>
      </c>
      <c r="L275">
        <v>1</v>
      </c>
      <c r="M275" t="s">
        <v>5133</v>
      </c>
      <c r="N275">
        <v>0.11111111111111099</v>
      </c>
      <c r="O275">
        <v>1.27064803049555E-3</v>
      </c>
    </row>
    <row r="276" spans="1:15">
      <c r="A276" t="s">
        <v>490</v>
      </c>
      <c r="B276" t="s">
        <v>23513</v>
      </c>
      <c r="C276" t="s">
        <v>491</v>
      </c>
      <c r="D276">
        <v>1</v>
      </c>
      <c r="E276">
        <v>535</v>
      </c>
      <c r="F276">
        <v>10</v>
      </c>
      <c r="G276">
        <v>8124</v>
      </c>
      <c r="H276">
        <v>0.494202526653369</v>
      </c>
      <c r="I276">
        <v>0.99999999999997702</v>
      </c>
      <c r="J276">
        <v>0.95041217501583097</v>
      </c>
      <c r="K276" t="s">
        <v>23528</v>
      </c>
      <c r="L276">
        <v>1</v>
      </c>
      <c r="M276" t="s">
        <v>5133</v>
      </c>
      <c r="N276">
        <v>0.1</v>
      </c>
      <c r="O276">
        <v>1.8691588785046699E-3</v>
      </c>
    </row>
    <row r="277" spans="1:15">
      <c r="A277" t="s">
        <v>492</v>
      </c>
      <c r="B277" t="s">
        <v>23511</v>
      </c>
      <c r="C277" t="s">
        <v>493</v>
      </c>
      <c r="D277">
        <v>8</v>
      </c>
      <c r="E277">
        <v>6152</v>
      </c>
      <c r="F277">
        <v>10</v>
      </c>
      <c r="G277">
        <v>7804</v>
      </c>
      <c r="H277">
        <v>0.64231594183968699</v>
      </c>
      <c r="I277">
        <v>0.968912233598893</v>
      </c>
      <c r="J277">
        <v>0.832812322140707</v>
      </c>
      <c r="K277" t="s">
        <v>23771</v>
      </c>
      <c r="L277">
        <v>8</v>
      </c>
      <c r="M277" t="s">
        <v>5133</v>
      </c>
      <c r="N277">
        <v>0.8</v>
      </c>
      <c r="O277">
        <v>1.3003901170351099E-3</v>
      </c>
    </row>
    <row r="278" spans="1:15">
      <c r="A278" t="s">
        <v>492</v>
      </c>
      <c r="B278" t="s">
        <v>23518</v>
      </c>
      <c r="C278" t="s">
        <v>493</v>
      </c>
      <c r="D278">
        <v>2</v>
      </c>
      <c r="E278">
        <v>787</v>
      </c>
      <c r="F278">
        <v>10</v>
      </c>
      <c r="G278">
        <v>7393</v>
      </c>
      <c r="H278">
        <v>0.28895773872730401</v>
      </c>
      <c r="I278">
        <v>0.97863801257884697</v>
      </c>
      <c r="J278">
        <v>0.94620131057153301</v>
      </c>
      <c r="K278" t="s">
        <v>23772</v>
      </c>
      <c r="L278">
        <v>2</v>
      </c>
      <c r="M278" t="s">
        <v>5133</v>
      </c>
      <c r="N278">
        <v>0.2</v>
      </c>
      <c r="O278">
        <v>2.5412960609911099E-3</v>
      </c>
    </row>
    <row r="279" spans="1:15">
      <c r="A279" t="s">
        <v>494</v>
      </c>
      <c r="B279" t="s">
        <v>23511</v>
      </c>
      <c r="C279" t="s">
        <v>495</v>
      </c>
      <c r="D279">
        <v>8</v>
      </c>
      <c r="E279">
        <v>6152</v>
      </c>
      <c r="F279">
        <v>9</v>
      </c>
      <c r="G279">
        <v>7804</v>
      </c>
      <c r="H279">
        <v>0.40157748897504503</v>
      </c>
      <c r="I279">
        <v>0.91525479399875698</v>
      </c>
      <c r="J279">
        <v>0.78669196642228301</v>
      </c>
      <c r="K279" t="s">
        <v>23773</v>
      </c>
      <c r="L279">
        <v>8</v>
      </c>
      <c r="M279" t="s">
        <v>1463</v>
      </c>
      <c r="N279">
        <v>0.88888888888888895</v>
      </c>
      <c r="O279">
        <v>1.3003901170351099E-3</v>
      </c>
    </row>
    <row r="280" spans="1:15">
      <c r="A280" t="s">
        <v>494</v>
      </c>
      <c r="B280" t="s">
        <v>23513</v>
      </c>
      <c r="C280" t="s">
        <v>495</v>
      </c>
      <c r="D280">
        <v>1</v>
      </c>
      <c r="E280">
        <v>535</v>
      </c>
      <c r="F280">
        <v>11</v>
      </c>
      <c r="G280">
        <v>8124</v>
      </c>
      <c r="H280">
        <v>0.52755249562557105</v>
      </c>
      <c r="I280">
        <v>0.99999999999997702</v>
      </c>
      <c r="J280">
        <v>0.95041217501583097</v>
      </c>
      <c r="K280" t="s">
        <v>23774</v>
      </c>
      <c r="L280">
        <v>1</v>
      </c>
      <c r="M280" t="s">
        <v>1463</v>
      </c>
      <c r="N280">
        <v>9.0909090909090898E-2</v>
      </c>
      <c r="O280">
        <v>1.8691588785046699E-3</v>
      </c>
    </row>
    <row r="281" spans="1:15">
      <c r="A281" t="s">
        <v>496</v>
      </c>
      <c r="B281" t="s">
        <v>23513</v>
      </c>
      <c r="C281" t="s">
        <v>497</v>
      </c>
      <c r="D281">
        <v>1</v>
      </c>
      <c r="E281">
        <v>535</v>
      </c>
      <c r="F281">
        <v>5</v>
      </c>
      <c r="G281">
        <v>8124</v>
      </c>
      <c r="H281">
        <v>0.28872836491514098</v>
      </c>
      <c r="I281">
        <v>0.92669970177713501</v>
      </c>
      <c r="J281">
        <v>0.88074667915254901</v>
      </c>
      <c r="K281" t="s">
        <v>23774</v>
      </c>
      <c r="L281">
        <v>1</v>
      </c>
      <c r="M281" t="s">
        <v>1463</v>
      </c>
      <c r="N281">
        <v>0.2</v>
      </c>
      <c r="O281">
        <v>1.8691588785046699E-3</v>
      </c>
    </row>
    <row r="282" spans="1:15">
      <c r="A282" t="s">
        <v>496</v>
      </c>
      <c r="B282" t="s">
        <v>23511</v>
      </c>
      <c r="C282" t="s">
        <v>497</v>
      </c>
      <c r="D282">
        <v>4</v>
      </c>
      <c r="E282">
        <v>6152</v>
      </c>
      <c r="F282">
        <v>5</v>
      </c>
      <c r="G282">
        <v>7804</v>
      </c>
      <c r="H282">
        <v>0.71320711691885297</v>
      </c>
      <c r="I282">
        <v>0.968912233598893</v>
      </c>
      <c r="J282">
        <v>0.832812322140707</v>
      </c>
      <c r="K282" t="s">
        <v>23775</v>
      </c>
      <c r="L282">
        <v>4</v>
      </c>
      <c r="M282" t="s">
        <v>1463</v>
      </c>
      <c r="N282">
        <v>0.8</v>
      </c>
      <c r="O282">
        <v>6.5019505851755496E-4</v>
      </c>
    </row>
    <row r="283" spans="1:15">
      <c r="A283" t="s">
        <v>498</v>
      </c>
      <c r="B283" t="s">
        <v>23518</v>
      </c>
      <c r="C283" t="s">
        <v>499</v>
      </c>
      <c r="D283">
        <v>1</v>
      </c>
      <c r="E283">
        <v>787</v>
      </c>
      <c r="F283">
        <v>10</v>
      </c>
      <c r="G283">
        <v>7393</v>
      </c>
      <c r="H283">
        <v>0.67576236969544701</v>
      </c>
      <c r="I283">
        <v>1</v>
      </c>
      <c r="J283">
        <v>0.966855260484069</v>
      </c>
      <c r="K283" t="s">
        <v>23776</v>
      </c>
      <c r="L283">
        <v>1</v>
      </c>
      <c r="M283" t="s">
        <v>2729</v>
      </c>
      <c r="N283">
        <v>0.1</v>
      </c>
      <c r="O283">
        <v>1.27064803049555E-3</v>
      </c>
    </row>
    <row r="284" spans="1:15">
      <c r="A284" t="s">
        <v>498</v>
      </c>
      <c r="B284" t="s">
        <v>23511</v>
      </c>
      <c r="C284" t="s">
        <v>499</v>
      </c>
      <c r="D284">
        <v>9</v>
      </c>
      <c r="E284">
        <v>6152</v>
      </c>
      <c r="F284">
        <v>10</v>
      </c>
      <c r="G284">
        <v>7804</v>
      </c>
      <c r="H284">
        <v>0.341392875758884</v>
      </c>
      <c r="I284">
        <v>0.87709103910391695</v>
      </c>
      <c r="J284">
        <v>0.75388894852919097</v>
      </c>
      <c r="K284" t="s">
        <v>23777</v>
      </c>
      <c r="L284">
        <v>9</v>
      </c>
      <c r="M284" t="s">
        <v>2729</v>
      </c>
      <c r="N284">
        <v>0.9</v>
      </c>
      <c r="O284">
        <v>1.4629388816645001E-3</v>
      </c>
    </row>
    <row r="285" spans="1:15">
      <c r="A285" t="s">
        <v>500</v>
      </c>
      <c r="B285" t="s">
        <v>23518</v>
      </c>
      <c r="C285" t="s">
        <v>501</v>
      </c>
      <c r="D285">
        <v>1</v>
      </c>
      <c r="E285">
        <v>787</v>
      </c>
      <c r="F285">
        <v>7</v>
      </c>
      <c r="G285">
        <v>7393</v>
      </c>
      <c r="H285">
        <v>0.54534917443390396</v>
      </c>
      <c r="I285">
        <v>1</v>
      </c>
      <c r="J285">
        <v>0.966855260484069</v>
      </c>
      <c r="K285" t="s">
        <v>23776</v>
      </c>
      <c r="L285">
        <v>1</v>
      </c>
      <c r="M285" t="s">
        <v>2729</v>
      </c>
      <c r="N285">
        <v>0.14285714285714299</v>
      </c>
      <c r="O285">
        <v>1.27064803049555E-3</v>
      </c>
    </row>
    <row r="286" spans="1:15">
      <c r="A286" t="s">
        <v>500</v>
      </c>
      <c r="B286" t="s">
        <v>23511</v>
      </c>
      <c r="C286" t="s">
        <v>501</v>
      </c>
      <c r="D286">
        <v>6</v>
      </c>
      <c r="E286">
        <v>6152</v>
      </c>
      <c r="F286">
        <v>7</v>
      </c>
      <c r="G286">
        <v>7804</v>
      </c>
      <c r="H286">
        <v>0.54476030000281095</v>
      </c>
      <c r="I286">
        <v>0.968912233598893</v>
      </c>
      <c r="J286">
        <v>0.832812322140707</v>
      </c>
      <c r="K286" t="s">
        <v>23778</v>
      </c>
      <c r="L286">
        <v>6</v>
      </c>
      <c r="M286" t="s">
        <v>2729</v>
      </c>
      <c r="N286">
        <v>0.85714285714285698</v>
      </c>
      <c r="O286">
        <v>9.7529258777633303E-4</v>
      </c>
    </row>
    <row r="287" spans="1:15">
      <c r="A287" t="s">
        <v>502</v>
      </c>
      <c r="B287" t="s">
        <v>23511</v>
      </c>
      <c r="C287" t="s">
        <v>503</v>
      </c>
      <c r="D287">
        <v>2</v>
      </c>
      <c r="E287">
        <v>6152</v>
      </c>
      <c r="F287">
        <v>2</v>
      </c>
      <c r="G287">
        <v>7804</v>
      </c>
      <c r="H287">
        <v>0.62141708038142995</v>
      </c>
      <c r="I287">
        <v>0.968912233598893</v>
      </c>
      <c r="J287">
        <v>0.832812322140707</v>
      </c>
      <c r="K287" t="s">
        <v>23779</v>
      </c>
      <c r="L287">
        <v>2</v>
      </c>
      <c r="M287" t="s">
        <v>5133</v>
      </c>
      <c r="N287">
        <v>1</v>
      </c>
      <c r="O287">
        <v>3.2509752925877802E-4</v>
      </c>
    </row>
    <row r="288" spans="1:15">
      <c r="A288" t="s">
        <v>504</v>
      </c>
      <c r="B288" t="s">
        <v>23511</v>
      </c>
      <c r="C288" t="s">
        <v>505</v>
      </c>
      <c r="D288">
        <v>3</v>
      </c>
      <c r="E288">
        <v>6152</v>
      </c>
      <c r="F288">
        <v>3</v>
      </c>
      <c r="G288">
        <v>7804</v>
      </c>
      <c r="H288">
        <v>0.489837867770546</v>
      </c>
      <c r="I288">
        <v>0.96083957126938102</v>
      </c>
      <c r="J288">
        <v>0.82587360011061495</v>
      </c>
      <c r="K288" t="s">
        <v>23780</v>
      </c>
      <c r="L288">
        <v>3</v>
      </c>
      <c r="M288" t="s">
        <v>5133</v>
      </c>
      <c r="N288">
        <v>1</v>
      </c>
      <c r="O288">
        <v>4.8764629388816603E-4</v>
      </c>
    </row>
    <row r="289" spans="1:15">
      <c r="A289" t="s">
        <v>506</v>
      </c>
      <c r="B289" t="s">
        <v>23518</v>
      </c>
      <c r="C289" t="s">
        <v>507</v>
      </c>
      <c r="D289">
        <v>24</v>
      </c>
      <c r="E289">
        <v>787</v>
      </c>
      <c r="F289">
        <v>235</v>
      </c>
      <c r="G289">
        <v>7393</v>
      </c>
      <c r="H289">
        <v>0.61862626788119701</v>
      </c>
      <c r="I289">
        <v>1</v>
      </c>
      <c r="J289">
        <v>0.966855260484069</v>
      </c>
      <c r="K289" t="s">
        <v>23781</v>
      </c>
      <c r="L289">
        <v>24</v>
      </c>
      <c r="M289" t="s">
        <v>5133</v>
      </c>
      <c r="N289">
        <v>0.102127659574468</v>
      </c>
      <c r="O289">
        <v>3.0495552731893302E-2</v>
      </c>
    </row>
    <row r="290" spans="1:15">
      <c r="A290" t="s">
        <v>506</v>
      </c>
      <c r="B290" t="s">
        <v>23513</v>
      </c>
      <c r="C290" t="s">
        <v>507</v>
      </c>
      <c r="D290">
        <v>16</v>
      </c>
      <c r="E290">
        <v>535</v>
      </c>
      <c r="F290">
        <v>260</v>
      </c>
      <c r="G290">
        <v>8124</v>
      </c>
      <c r="H290">
        <v>0.64911771411792096</v>
      </c>
      <c r="I290">
        <v>0.99999999999997702</v>
      </c>
      <c r="J290">
        <v>0.95041217501583097</v>
      </c>
      <c r="K290" t="s">
        <v>23782</v>
      </c>
      <c r="L290">
        <v>16</v>
      </c>
      <c r="M290" t="s">
        <v>5133</v>
      </c>
      <c r="N290">
        <v>6.15384615384615E-2</v>
      </c>
      <c r="O290">
        <v>2.9906542056074799E-2</v>
      </c>
    </row>
    <row r="291" spans="1:15">
      <c r="A291" t="s">
        <v>506</v>
      </c>
      <c r="B291" t="s">
        <v>23511</v>
      </c>
      <c r="C291" t="s">
        <v>507</v>
      </c>
      <c r="D291">
        <v>199</v>
      </c>
      <c r="E291">
        <v>6152</v>
      </c>
      <c r="F291">
        <v>250</v>
      </c>
      <c r="G291">
        <v>7804</v>
      </c>
      <c r="H291">
        <v>0.41679241739897999</v>
      </c>
      <c r="I291">
        <v>0.93854559681906502</v>
      </c>
      <c r="J291">
        <v>0.80671118685183196</v>
      </c>
      <c r="K291" t="s">
        <v>23783</v>
      </c>
      <c r="L291">
        <v>199</v>
      </c>
      <c r="M291" t="s">
        <v>5133</v>
      </c>
      <c r="N291">
        <v>0.79600000000000004</v>
      </c>
      <c r="O291">
        <v>3.2347204161248401E-2</v>
      </c>
    </row>
    <row r="292" spans="1:15">
      <c r="A292" t="s">
        <v>508</v>
      </c>
      <c r="B292" t="s">
        <v>23511</v>
      </c>
      <c r="C292" t="s">
        <v>509</v>
      </c>
      <c r="D292">
        <v>190</v>
      </c>
      <c r="E292">
        <v>6152</v>
      </c>
      <c r="F292">
        <v>241</v>
      </c>
      <c r="G292">
        <v>7804</v>
      </c>
      <c r="H292">
        <v>0.53657866115541297</v>
      </c>
      <c r="I292">
        <v>0.968912233598893</v>
      </c>
      <c r="J292">
        <v>0.832812322140707</v>
      </c>
      <c r="K292" t="s">
        <v>23784</v>
      </c>
      <c r="L292">
        <v>190</v>
      </c>
      <c r="M292" t="s">
        <v>5133</v>
      </c>
      <c r="N292">
        <v>0.78838174273858896</v>
      </c>
      <c r="O292">
        <v>3.0884265279583899E-2</v>
      </c>
    </row>
    <row r="293" spans="1:15">
      <c r="A293" t="s">
        <v>508</v>
      </c>
      <c r="B293" t="s">
        <v>23513</v>
      </c>
      <c r="C293" t="s">
        <v>509</v>
      </c>
      <c r="D293">
        <v>16</v>
      </c>
      <c r="E293">
        <v>535</v>
      </c>
      <c r="F293">
        <v>251</v>
      </c>
      <c r="G293">
        <v>8124</v>
      </c>
      <c r="H293">
        <v>0.59205002661108497</v>
      </c>
      <c r="I293">
        <v>0.99999999999997702</v>
      </c>
      <c r="J293">
        <v>0.95041217501583097</v>
      </c>
      <c r="K293" t="s">
        <v>23782</v>
      </c>
      <c r="L293">
        <v>16</v>
      </c>
      <c r="M293" t="s">
        <v>5133</v>
      </c>
      <c r="N293">
        <v>6.3745019920318696E-2</v>
      </c>
      <c r="O293">
        <v>2.9906542056074799E-2</v>
      </c>
    </row>
    <row r="294" spans="1:15">
      <c r="A294" t="s">
        <v>508</v>
      </c>
      <c r="B294" t="s">
        <v>23518</v>
      </c>
      <c r="C294" t="s">
        <v>509</v>
      </c>
      <c r="D294">
        <v>24</v>
      </c>
      <c r="E294">
        <v>787</v>
      </c>
      <c r="F294">
        <v>226</v>
      </c>
      <c r="G294">
        <v>7393</v>
      </c>
      <c r="H294">
        <v>0.53800203253647605</v>
      </c>
      <c r="I294">
        <v>1</v>
      </c>
      <c r="J294">
        <v>0.966855260484069</v>
      </c>
      <c r="K294" t="s">
        <v>23781</v>
      </c>
      <c r="L294">
        <v>24</v>
      </c>
      <c r="M294" t="s">
        <v>5133</v>
      </c>
      <c r="N294">
        <v>0.106194690265487</v>
      </c>
      <c r="O294">
        <v>3.0495552731893302E-2</v>
      </c>
    </row>
    <row r="295" spans="1:15">
      <c r="A295" t="s">
        <v>510</v>
      </c>
      <c r="B295" t="s">
        <v>23518</v>
      </c>
      <c r="C295" t="s">
        <v>511</v>
      </c>
      <c r="D295">
        <v>1</v>
      </c>
      <c r="E295">
        <v>787</v>
      </c>
      <c r="F295">
        <v>4</v>
      </c>
      <c r="G295">
        <v>7393</v>
      </c>
      <c r="H295">
        <v>0.362574478289521</v>
      </c>
      <c r="I295">
        <v>1</v>
      </c>
      <c r="J295">
        <v>0.966855260484069</v>
      </c>
      <c r="K295" t="s">
        <v>23683</v>
      </c>
      <c r="L295">
        <v>1</v>
      </c>
      <c r="M295" t="s">
        <v>5133</v>
      </c>
      <c r="N295">
        <v>0.25</v>
      </c>
      <c r="O295">
        <v>1.27064803049555E-3</v>
      </c>
    </row>
    <row r="296" spans="1:15">
      <c r="A296" t="s">
        <v>510</v>
      </c>
      <c r="B296" t="s">
        <v>23511</v>
      </c>
      <c r="C296" t="s">
        <v>511</v>
      </c>
      <c r="D296">
        <v>3</v>
      </c>
      <c r="E296">
        <v>6152</v>
      </c>
      <c r="F296">
        <v>4</v>
      </c>
      <c r="G296">
        <v>7804</v>
      </c>
      <c r="H296">
        <v>0.80103341611958101</v>
      </c>
      <c r="I296">
        <v>0.968912233598893</v>
      </c>
      <c r="J296">
        <v>0.832812322140707</v>
      </c>
      <c r="K296" t="s">
        <v>23785</v>
      </c>
      <c r="L296">
        <v>3</v>
      </c>
      <c r="M296" t="s">
        <v>5133</v>
      </c>
      <c r="N296">
        <v>0.75</v>
      </c>
      <c r="O296">
        <v>4.8764629388816603E-4</v>
      </c>
    </row>
    <row r="297" spans="1:15">
      <c r="A297" t="s">
        <v>512</v>
      </c>
      <c r="B297" t="s">
        <v>23511</v>
      </c>
      <c r="C297" t="s">
        <v>513</v>
      </c>
      <c r="D297">
        <v>1</v>
      </c>
      <c r="E297">
        <v>6152</v>
      </c>
      <c r="F297">
        <v>1</v>
      </c>
      <c r="G297">
        <v>7804</v>
      </c>
      <c r="H297">
        <v>0.788313685289595</v>
      </c>
      <c r="I297">
        <v>0.968912233598893</v>
      </c>
      <c r="J297">
        <v>0.832812322140707</v>
      </c>
      <c r="K297" t="s">
        <v>23786</v>
      </c>
      <c r="L297">
        <v>1</v>
      </c>
      <c r="M297" t="s">
        <v>5133</v>
      </c>
      <c r="N297">
        <v>1</v>
      </c>
      <c r="O297">
        <v>1.6254876462938901E-4</v>
      </c>
    </row>
    <row r="298" spans="1:15">
      <c r="A298" t="s">
        <v>514</v>
      </c>
      <c r="B298" t="s">
        <v>23511</v>
      </c>
      <c r="C298" t="s">
        <v>515</v>
      </c>
      <c r="D298">
        <v>59</v>
      </c>
      <c r="E298">
        <v>6152</v>
      </c>
      <c r="F298">
        <v>69</v>
      </c>
      <c r="G298">
        <v>7804</v>
      </c>
      <c r="H298">
        <v>0.108892852461787</v>
      </c>
      <c r="I298">
        <v>0.46331219103301402</v>
      </c>
      <c r="J298">
        <v>0.39823225294318798</v>
      </c>
      <c r="K298" t="s">
        <v>23787</v>
      </c>
      <c r="L298">
        <v>59</v>
      </c>
      <c r="M298" t="s">
        <v>5133</v>
      </c>
      <c r="N298">
        <v>0.85507246376811596</v>
      </c>
      <c r="O298">
        <v>9.5903771131339403E-3</v>
      </c>
    </row>
    <row r="299" spans="1:15">
      <c r="A299" t="s">
        <v>514</v>
      </c>
      <c r="B299" t="s">
        <v>23513</v>
      </c>
      <c r="C299" t="s">
        <v>515</v>
      </c>
      <c r="D299">
        <v>5</v>
      </c>
      <c r="E299">
        <v>535</v>
      </c>
      <c r="F299">
        <v>66</v>
      </c>
      <c r="G299">
        <v>8124</v>
      </c>
      <c r="H299">
        <v>0.44098056536483998</v>
      </c>
      <c r="I299">
        <v>0.99999999999997702</v>
      </c>
      <c r="J299">
        <v>0.95041217501583097</v>
      </c>
      <c r="K299" t="s">
        <v>23788</v>
      </c>
      <c r="L299">
        <v>5</v>
      </c>
      <c r="M299" t="s">
        <v>5133</v>
      </c>
      <c r="N299">
        <v>7.5757575757575801E-2</v>
      </c>
      <c r="O299">
        <v>9.3457943925233603E-3</v>
      </c>
    </row>
    <row r="300" spans="1:15">
      <c r="A300" t="s">
        <v>514</v>
      </c>
      <c r="B300" t="s">
        <v>23518</v>
      </c>
      <c r="C300" t="s">
        <v>515</v>
      </c>
      <c r="D300">
        <v>5</v>
      </c>
      <c r="E300">
        <v>787</v>
      </c>
      <c r="F300">
        <v>68</v>
      </c>
      <c r="G300">
        <v>7393</v>
      </c>
      <c r="H300">
        <v>0.86354410414219196</v>
      </c>
      <c r="I300">
        <v>1</v>
      </c>
      <c r="J300">
        <v>0.966855260484069</v>
      </c>
      <c r="K300" t="s">
        <v>23789</v>
      </c>
      <c r="L300">
        <v>5</v>
      </c>
      <c r="M300" t="s">
        <v>5133</v>
      </c>
      <c r="N300">
        <v>7.3529411764705899E-2</v>
      </c>
      <c r="O300">
        <v>6.35324015247776E-3</v>
      </c>
    </row>
    <row r="301" spans="1:15">
      <c r="A301" t="s">
        <v>516</v>
      </c>
      <c r="B301" t="s">
        <v>23511</v>
      </c>
      <c r="C301" t="s">
        <v>517</v>
      </c>
      <c r="D301">
        <v>1</v>
      </c>
      <c r="E301">
        <v>6152</v>
      </c>
      <c r="F301">
        <v>1</v>
      </c>
      <c r="G301">
        <v>7804</v>
      </c>
      <c r="H301">
        <v>0.788313685289595</v>
      </c>
      <c r="I301">
        <v>0.968912233598893</v>
      </c>
      <c r="J301">
        <v>0.832812322140707</v>
      </c>
      <c r="K301" t="s">
        <v>23790</v>
      </c>
      <c r="L301">
        <v>1</v>
      </c>
      <c r="M301" t="s">
        <v>1463</v>
      </c>
      <c r="N301">
        <v>1</v>
      </c>
      <c r="O301">
        <v>1.6254876462938901E-4</v>
      </c>
    </row>
    <row r="302" spans="1:15">
      <c r="A302" t="s">
        <v>518</v>
      </c>
      <c r="B302" t="s">
        <v>23511</v>
      </c>
      <c r="C302" t="s">
        <v>519</v>
      </c>
      <c r="D302">
        <v>9</v>
      </c>
      <c r="E302">
        <v>6152</v>
      </c>
      <c r="F302">
        <v>16</v>
      </c>
      <c r="G302">
        <v>7804</v>
      </c>
      <c r="H302">
        <v>0.99008041167559702</v>
      </c>
      <c r="I302">
        <v>1</v>
      </c>
      <c r="J302">
        <v>0.85953329234717102</v>
      </c>
      <c r="K302" t="s">
        <v>23791</v>
      </c>
      <c r="L302">
        <v>9</v>
      </c>
      <c r="M302" t="s">
        <v>5133</v>
      </c>
      <c r="N302">
        <v>0.5625</v>
      </c>
      <c r="O302">
        <v>1.4629388816645001E-3</v>
      </c>
    </row>
    <row r="303" spans="1:15">
      <c r="A303" t="s">
        <v>518</v>
      </c>
      <c r="B303" t="s">
        <v>23518</v>
      </c>
      <c r="C303" t="s">
        <v>519</v>
      </c>
      <c r="D303">
        <v>2</v>
      </c>
      <c r="E303">
        <v>787</v>
      </c>
      <c r="F303">
        <v>16</v>
      </c>
      <c r="G303">
        <v>7393</v>
      </c>
      <c r="H303">
        <v>0.52025553819376502</v>
      </c>
      <c r="I303">
        <v>1</v>
      </c>
      <c r="J303">
        <v>0.966855260484069</v>
      </c>
      <c r="K303" t="s">
        <v>23792</v>
      </c>
      <c r="L303">
        <v>2</v>
      </c>
      <c r="M303" t="s">
        <v>5133</v>
      </c>
      <c r="N303">
        <v>0.125</v>
      </c>
      <c r="O303">
        <v>2.5412960609911099E-3</v>
      </c>
    </row>
    <row r="304" spans="1:15">
      <c r="A304" t="s">
        <v>518</v>
      </c>
      <c r="B304" t="s">
        <v>23513</v>
      </c>
      <c r="C304" t="s">
        <v>519</v>
      </c>
      <c r="D304">
        <v>1</v>
      </c>
      <c r="E304">
        <v>535</v>
      </c>
      <c r="F304">
        <v>17</v>
      </c>
      <c r="G304">
        <v>8124</v>
      </c>
      <c r="H304">
        <v>0.68628477635983498</v>
      </c>
      <c r="I304">
        <v>0.99999999999997702</v>
      </c>
      <c r="J304">
        <v>0.95041217501583097</v>
      </c>
      <c r="K304" t="s">
        <v>23707</v>
      </c>
      <c r="L304">
        <v>1</v>
      </c>
      <c r="M304" t="s">
        <v>5133</v>
      </c>
      <c r="N304">
        <v>5.8823529411764698E-2</v>
      </c>
      <c r="O304">
        <v>1.8691588785046699E-3</v>
      </c>
    </row>
    <row r="305" spans="1:15">
      <c r="A305" t="s">
        <v>520</v>
      </c>
      <c r="B305" t="s">
        <v>23511</v>
      </c>
      <c r="C305" t="s">
        <v>521</v>
      </c>
      <c r="D305">
        <v>3</v>
      </c>
      <c r="E305">
        <v>6152</v>
      </c>
      <c r="F305">
        <v>3</v>
      </c>
      <c r="G305">
        <v>7804</v>
      </c>
      <c r="H305">
        <v>0.489837867770546</v>
      </c>
      <c r="I305">
        <v>0.96083957126938102</v>
      </c>
      <c r="J305">
        <v>0.82587360011061495</v>
      </c>
      <c r="K305" t="s">
        <v>23793</v>
      </c>
      <c r="L305">
        <v>3</v>
      </c>
      <c r="M305" t="s">
        <v>5133</v>
      </c>
      <c r="N305">
        <v>1</v>
      </c>
      <c r="O305">
        <v>4.8764629388816603E-4</v>
      </c>
    </row>
    <row r="306" spans="1:15">
      <c r="A306" t="s">
        <v>522</v>
      </c>
      <c r="B306" t="s">
        <v>23511</v>
      </c>
      <c r="C306" t="s">
        <v>523</v>
      </c>
      <c r="D306">
        <v>1</v>
      </c>
      <c r="E306">
        <v>6152</v>
      </c>
      <c r="F306">
        <v>1</v>
      </c>
      <c r="G306">
        <v>7804</v>
      </c>
      <c r="H306">
        <v>0.788313685289595</v>
      </c>
      <c r="I306">
        <v>0.968912233598893</v>
      </c>
      <c r="J306">
        <v>0.832812322140707</v>
      </c>
      <c r="K306" t="s">
        <v>23794</v>
      </c>
      <c r="L306">
        <v>1</v>
      </c>
      <c r="M306" t="s">
        <v>5133</v>
      </c>
      <c r="N306">
        <v>1</v>
      </c>
      <c r="O306">
        <v>1.6254876462938901E-4</v>
      </c>
    </row>
    <row r="307" spans="1:15">
      <c r="A307" t="s">
        <v>524</v>
      </c>
      <c r="B307" t="s">
        <v>23511</v>
      </c>
      <c r="C307" t="s">
        <v>525</v>
      </c>
      <c r="D307">
        <v>5</v>
      </c>
      <c r="E307">
        <v>6152</v>
      </c>
      <c r="F307">
        <v>5</v>
      </c>
      <c r="G307">
        <v>7804</v>
      </c>
      <c r="H307">
        <v>0.30433074367137097</v>
      </c>
      <c r="I307">
        <v>0.81020448119108801</v>
      </c>
      <c r="J307">
        <v>0.69639772519260701</v>
      </c>
      <c r="K307" t="s">
        <v>23795</v>
      </c>
      <c r="L307">
        <v>5</v>
      </c>
      <c r="M307" t="s">
        <v>5133</v>
      </c>
      <c r="N307">
        <v>1</v>
      </c>
      <c r="O307">
        <v>8.1274382314694405E-4</v>
      </c>
    </row>
    <row r="308" spans="1:15">
      <c r="A308" t="s">
        <v>526</v>
      </c>
      <c r="B308" t="s">
        <v>23511</v>
      </c>
      <c r="C308" t="s">
        <v>527</v>
      </c>
      <c r="D308">
        <v>6</v>
      </c>
      <c r="E308">
        <v>6152</v>
      </c>
      <c r="F308">
        <v>7</v>
      </c>
      <c r="G308">
        <v>7804</v>
      </c>
      <c r="H308">
        <v>0.54476030000281095</v>
      </c>
      <c r="I308">
        <v>0.968912233598893</v>
      </c>
      <c r="J308">
        <v>0.832812322140707</v>
      </c>
      <c r="K308" t="s">
        <v>23796</v>
      </c>
      <c r="L308">
        <v>6</v>
      </c>
      <c r="M308" t="s">
        <v>5133</v>
      </c>
      <c r="N308">
        <v>0.85714285714285698</v>
      </c>
      <c r="O308">
        <v>9.7529258777633303E-4</v>
      </c>
    </row>
    <row r="309" spans="1:15">
      <c r="A309" t="s">
        <v>526</v>
      </c>
      <c r="B309" t="s">
        <v>23518</v>
      </c>
      <c r="C309" t="s">
        <v>527</v>
      </c>
      <c r="D309">
        <v>1</v>
      </c>
      <c r="E309">
        <v>787</v>
      </c>
      <c r="F309">
        <v>7</v>
      </c>
      <c r="G309">
        <v>7393</v>
      </c>
      <c r="H309">
        <v>0.54534917443390396</v>
      </c>
      <c r="I309">
        <v>1</v>
      </c>
      <c r="J309">
        <v>0.966855260484069</v>
      </c>
      <c r="K309" t="s">
        <v>23683</v>
      </c>
      <c r="L309">
        <v>1</v>
      </c>
      <c r="M309" t="s">
        <v>5133</v>
      </c>
      <c r="N309">
        <v>0.14285714285714299</v>
      </c>
      <c r="O309">
        <v>1.27064803049555E-3</v>
      </c>
    </row>
    <row r="310" spans="1:15">
      <c r="A310" t="s">
        <v>528</v>
      </c>
      <c r="B310" t="s">
        <v>23518</v>
      </c>
      <c r="C310" t="s">
        <v>529</v>
      </c>
      <c r="D310">
        <v>1</v>
      </c>
      <c r="E310">
        <v>787</v>
      </c>
      <c r="F310">
        <v>3</v>
      </c>
      <c r="G310">
        <v>7393</v>
      </c>
      <c r="H310">
        <v>0.28660084727541502</v>
      </c>
      <c r="I310">
        <v>0.97863801257884697</v>
      </c>
      <c r="J310">
        <v>0.94620131057153301</v>
      </c>
      <c r="K310" t="s">
        <v>23797</v>
      </c>
      <c r="L310">
        <v>1</v>
      </c>
      <c r="M310" t="s">
        <v>5133</v>
      </c>
      <c r="N310">
        <v>0.33333333333333298</v>
      </c>
      <c r="O310">
        <v>1.27064803049555E-3</v>
      </c>
    </row>
    <row r="311" spans="1:15">
      <c r="A311" t="s">
        <v>528</v>
      </c>
      <c r="B311" t="s">
        <v>23511</v>
      </c>
      <c r="C311" t="s">
        <v>529</v>
      </c>
      <c r="D311">
        <v>2</v>
      </c>
      <c r="E311">
        <v>6152</v>
      </c>
      <c r="F311">
        <v>3</v>
      </c>
      <c r="G311">
        <v>7804</v>
      </c>
      <c r="H311">
        <v>0.88457550560319997</v>
      </c>
      <c r="I311">
        <v>1</v>
      </c>
      <c r="J311">
        <v>0.85953329234717102</v>
      </c>
      <c r="K311" t="s">
        <v>23798</v>
      </c>
      <c r="L311">
        <v>2</v>
      </c>
      <c r="M311" t="s">
        <v>5133</v>
      </c>
      <c r="N311">
        <v>0.66666666666666696</v>
      </c>
      <c r="O311">
        <v>3.2509752925877802E-4</v>
      </c>
    </row>
    <row r="312" spans="1:15">
      <c r="A312" t="s">
        <v>530</v>
      </c>
      <c r="B312" t="s">
        <v>23511</v>
      </c>
      <c r="C312" t="s">
        <v>531</v>
      </c>
      <c r="D312">
        <v>190</v>
      </c>
      <c r="E312">
        <v>6152</v>
      </c>
      <c r="F312">
        <v>241</v>
      </c>
      <c r="G312">
        <v>7804</v>
      </c>
      <c r="H312">
        <v>0.53657866115541297</v>
      </c>
      <c r="I312">
        <v>0.968912233598893</v>
      </c>
      <c r="J312">
        <v>0.832812322140707</v>
      </c>
      <c r="K312" t="s">
        <v>23784</v>
      </c>
      <c r="L312">
        <v>190</v>
      </c>
      <c r="M312" t="s">
        <v>5133</v>
      </c>
      <c r="N312">
        <v>0.78838174273858896</v>
      </c>
      <c r="O312">
        <v>3.0884265279583899E-2</v>
      </c>
    </row>
    <row r="313" spans="1:15">
      <c r="A313" t="s">
        <v>530</v>
      </c>
      <c r="B313" t="s">
        <v>23513</v>
      </c>
      <c r="C313" t="s">
        <v>531</v>
      </c>
      <c r="D313">
        <v>16</v>
      </c>
      <c r="E313">
        <v>535</v>
      </c>
      <c r="F313">
        <v>251</v>
      </c>
      <c r="G313">
        <v>8124</v>
      </c>
      <c r="H313">
        <v>0.59205002661108497</v>
      </c>
      <c r="I313">
        <v>0.99999999999997702</v>
      </c>
      <c r="J313">
        <v>0.95041217501583097</v>
      </c>
      <c r="K313" t="s">
        <v>23782</v>
      </c>
      <c r="L313">
        <v>16</v>
      </c>
      <c r="M313" t="s">
        <v>5133</v>
      </c>
      <c r="N313">
        <v>6.3745019920318696E-2</v>
      </c>
      <c r="O313">
        <v>2.9906542056074799E-2</v>
      </c>
    </row>
    <row r="314" spans="1:15">
      <c r="A314" t="s">
        <v>530</v>
      </c>
      <c r="B314" t="s">
        <v>23518</v>
      </c>
      <c r="C314" t="s">
        <v>531</v>
      </c>
      <c r="D314">
        <v>24</v>
      </c>
      <c r="E314">
        <v>787</v>
      </c>
      <c r="F314">
        <v>226</v>
      </c>
      <c r="G314">
        <v>7393</v>
      </c>
      <c r="H314">
        <v>0.53800203253647605</v>
      </c>
      <c r="I314">
        <v>1</v>
      </c>
      <c r="J314">
        <v>0.966855260484069</v>
      </c>
      <c r="K314" t="s">
        <v>23781</v>
      </c>
      <c r="L314">
        <v>24</v>
      </c>
      <c r="M314" t="s">
        <v>5133</v>
      </c>
      <c r="N314">
        <v>0.106194690265487</v>
      </c>
      <c r="O314">
        <v>3.0495552731893302E-2</v>
      </c>
    </row>
    <row r="315" spans="1:15">
      <c r="A315" t="s">
        <v>532</v>
      </c>
      <c r="B315" t="s">
        <v>23518</v>
      </c>
      <c r="C315" t="s">
        <v>533</v>
      </c>
      <c r="D315">
        <v>3</v>
      </c>
      <c r="E315">
        <v>787</v>
      </c>
      <c r="F315">
        <v>11</v>
      </c>
      <c r="G315">
        <v>7393</v>
      </c>
      <c r="H315">
        <v>0.103649872042444</v>
      </c>
      <c r="I315">
        <v>0.63266972740240601</v>
      </c>
      <c r="J315">
        <v>0.61170005408803896</v>
      </c>
      <c r="K315" t="s">
        <v>23686</v>
      </c>
      <c r="L315">
        <v>3</v>
      </c>
      <c r="M315" t="s">
        <v>1463</v>
      </c>
      <c r="N315">
        <v>0.27272727272727298</v>
      </c>
      <c r="O315">
        <v>3.8119440914866601E-3</v>
      </c>
    </row>
    <row r="316" spans="1:15">
      <c r="A316" t="s">
        <v>532</v>
      </c>
      <c r="B316" t="s">
        <v>23511</v>
      </c>
      <c r="C316" t="s">
        <v>533</v>
      </c>
      <c r="D316">
        <v>7</v>
      </c>
      <c r="E316">
        <v>6152</v>
      </c>
      <c r="F316">
        <v>12</v>
      </c>
      <c r="G316">
        <v>7804</v>
      </c>
      <c r="H316">
        <v>0.97467981546748705</v>
      </c>
      <c r="I316">
        <v>1</v>
      </c>
      <c r="J316">
        <v>0.85953329234717102</v>
      </c>
      <c r="K316" t="s">
        <v>23799</v>
      </c>
      <c r="L316">
        <v>7</v>
      </c>
      <c r="M316" t="s">
        <v>1463</v>
      </c>
      <c r="N316">
        <v>0.58333333333333304</v>
      </c>
      <c r="O316">
        <v>1.13784135240572E-3</v>
      </c>
    </row>
    <row r="317" spans="1:15">
      <c r="A317" t="s">
        <v>534</v>
      </c>
      <c r="B317" t="s">
        <v>23511</v>
      </c>
      <c r="C317" t="s">
        <v>535</v>
      </c>
      <c r="D317">
        <v>6</v>
      </c>
      <c r="E317">
        <v>6152</v>
      </c>
      <c r="F317">
        <v>6</v>
      </c>
      <c r="G317">
        <v>7804</v>
      </c>
      <c r="H317">
        <v>0.23986678822258201</v>
      </c>
      <c r="I317">
        <v>0.71382528017432401</v>
      </c>
      <c r="J317">
        <v>0.61355659322887801</v>
      </c>
      <c r="K317" t="s">
        <v>23800</v>
      </c>
      <c r="L317">
        <v>6</v>
      </c>
      <c r="M317" t="s">
        <v>1463</v>
      </c>
      <c r="N317">
        <v>1</v>
      </c>
      <c r="O317">
        <v>9.7529258777633303E-4</v>
      </c>
    </row>
    <row r="318" spans="1:15">
      <c r="A318" t="s">
        <v>536</v>
      </c>
      <c r="B318" t="s">
        <v>23511</v>
      </c>
      <c r="C318" t="s">
        <v>537</v>
      </c>
      <c r="D318">
        <v>2</v>
      </c>
      <c r="E318">
        <v>6152</v>
      </c>
      <c r="F318">
        <v>2</v>
      </c>
      <c r="G318">
        <v>7804</v>
      </c>
      <c r="H318">
        <v>0.62141708038142995</v>
      </c>
      <c r="I318">
        <v>0.968912233598893</v>
      </c>
      <c r="J318">
        <v>0.832812322140707</v>
      </c>
      <c r="K318" t="s">
        <v>23801</v>
      </c>
      <c r="L318">
        <v>2</v>
      </c>
      <c r="M318" t="s">
        <v>1463</v>
      </c>
      <c r="N318">
        <v>1</v>
      </c>
      <c r="O318">
        <v>3.2509752925877802E-4</v>
      </c>
    </row>
    <row r="319" spans="1:15">
      <c r="A319" t="s">
        <v>538</v>
      </c>
      <c r="B319" t="s">
        <v>23511</v>
      </c>
      <c r="C319" t="s">
        <v>539</v>
      </c>
      <c r="D319">
        <v>2</v>
      </c>
      <c r="E319">
        <v>6152</v>
      </c>
      <c r="F319">
        <v>2</v>
      </c>
      <c r="G319">
        <v>7804</v>
      </c>
      <c r="H319">
        <v>0.62141708038142995</v>
      </c>
      <c r="I319">
        <v>0.968912233598893</v>
      </c>
      <c r="J319">
        <v>0.832812322140707</v>
      </c>
      <c r="K319" t="s">
        <v>23801</v>
      </c>
      <c r="L319">
        <v>2</v>
      </c>
      <c r="M319" t="s">
        <v>1463</v>
      </c>
      <c r="N319">
        <v>1</v>
      </c>
      <c r="O319">
        <v>3.2509752925877802E-4</v>
      </c>
    </row>
    <row r="320" spans="1:15">
      <c r="A320" t="s">
        <v>540</v>
      </c>
      <c r="B320" t="s">
        <v>23513</v>
      </c>
      <c r="C320" t="s">
        <v>541</v>
      </c>
      <c r="D320">
        <v>1</v>
      </c>
      <c r="E320">
        <v>535</v>
      </c>
      <c r="F320">
        <v>20</v>
      </c>
      <c r="G320">
        <v>8124</v>
      </c>
      <c r="H320">
        <v>0.74439135767793496</v>
      </c>
      <c r="I320">
        <v>0.99999999999997702</v>
      </c>
      <c r="J320">
        <v>0.95041217501583097</v>
      </c>
      <c r="K320" t="s">
        <v>23549</v>
      </c>
      <c r="L320">
        <v>1</v>
      </c>
      <c r="M320" t="s">
        <v>2729</v>
      </c>
      <c r="N320">
        <v>0.05</v>
      </c>
      <c r="O320">
        <v>1.8691588785046699E-3</v>
      </c>
    </row>
    <row r="321" spans="1:15">
      <c r="A321" t="s">
        <v>540</v>
      </c>
      <c r="B321" t="s">
        <v>23511</v>
      </c>
      <c r="C321" t="s">
        <v>541</v>
      </c>
      <c r="D321">
        <v>13</v>
      </c>
      <c r="E321">
        <v>6152</v>
      </c>
      <c r="F321">
        <v>18</v>
      </c>
      <c r="G321">
        <v>7804</v>
      </c>
      <c r="H321">
        <v>0.83706479223827002</v>
      </c>
      <c r="I321">
        <v>0.99299950350473198</v>
      </c>
      <c r="J321">
        <v>0.85351613254652803</v>
      </c>
      <c r="K321" t="s">
        <v>23802</v>
      </c>
      <c r="L321">
        <v>13</v>
      </c>
      <c r="M321" t="s">
        <v>2729</v>
      </c>
      <c r="N321">
        <v>0.72222222222222199</v>
      </c>
      <c r="O321">
        <v>2.1131339401820499E-3</v>
      </c>
    </row>
    <row r="322" spans="1:15">
      <c r="A322" t="s">
        <v>540</v>
      </c>
      <c r="B322" t="s">
        <v>23518</v>
      </c>
      <c r="C322" t="s">
        <v>541</v>
      </c>
      <c r="D322">
        <v>3</v>
      </c>
      <c r="E322">
        <v>787</v>
      </c>
      <c r="F322">
        <v>18</v>
      </c>
      <c r="G322">
        <v>7393</v>
      </c>
      <c r="H322">
        <v>0.2989610793636</v>
      </c>
      <c r="I322">
        <v>0.99203470771967495</v>
      </c>
      <c r="J322">
        <v>0.95915397574154404</v>
      </c>
      <c r="K322" t="s">
        <v>23803</v>
      </c>
      <c r="L322">
        <v>3</v>
      </c>
      <c r="M322" t="s">
        <v>2729</v>
      </c>
      <c r="N322">
        <v>0.16666666666666699</v>
      </c>
      <c r="O322">
        <v>3.8119440914866601E-3</v>
      </c>
    </row>
    <row r="323" spans="1:15">
      <c r="A323" t="s">
        <v>542</v>
      </c>
      <c r="B323" t="s">
        <v>23511</v>
      </c>
      <c r="C323" t="s">
        <v>543</v>
      </c>
      <c r="D323">
        <v>2</v>
      </c>
      <c r="E323">
        <v>6152</v>
      </c>
      <c r="F323">
        <v>2</v>
      </c>
      <c r="G323">
        <v>7804</v>
      </c>
      <c r="H323">
        <v>0.62141708038142995</v>
      </c>
      <c r="I323">
        <v>0.968912233598893</v>
      </c>
      <c r="J323">
        <v>0.832812322140707</v>
      </c>
      <c r="K323" t="s">
        <v>23804</v>
      </c>
      <c r="L323">
        <v>2</v>
      </c>
      <c r="M323" t="s">
        <v>2729</v>
      </c>
      <c r="N323">
        <v>1</v>
      </c>
      <c r="O323">
        <v>3.2509752925877802E-4</v>
      </c>
    </row>
    <row r="324" spans="1:15">
      <c r="A324" t="s">
        <v>544</v>
      </c>
      <c r="B324" t="s">
        <v>23511</v>
      </c>
      <c r="C324" t="s">
        <v>545</v>
      </c>
      <c r="D324">
        <v>20</v>
      </c>
      <c r="E324">
        <v>6152</v>
      </c>
      <c r="F324">
        <v>24</v>
      </c>
      <c r="G324">
        <v>7804</v>
      </c>
      <c r="H324">
        <v>0.403747270815001</v>
      </c>
      <c r="I324">
        <v>0.91525479399875698</v>
      </c>
      <c r="J324">
        <v>0.78669196642228301</v>
      </c>
      <c r="K324" t="s">
        <v>23805</v>
      </c>
      <c r="L324">
        <v>20</v>
      </c>
      <c r="M324" t="s">
        <v>5133</v>
      </c>
      <c r="N324">
        <v>0.83333333333333304</v>
      </c>
      <c r="O324">
        <v>3.2509752925877801E-3</v>
      </c>
    </row>
    <row r="325" spans="1:15">
      <c r="A325" t="s">
        <v>544</v>
      </c>
      <c r="B325" t="s">
        <v>23518</v>
      </c>
      <c r="C325" t="s">
        <v>545</v>
      </c>
      <c r="D325">
        <v>3</v>
      </c>
      <c r="E325">
        <v>787</v>
      </c>
      <c r="F325">
        <v>22</v>
      </c>
      <c r="G325">
        <v>7393</v>
      </c>
      <c r="H325">
        <v>0.42011989697524099</v>
      </c>
      <c r="I325">
        <v>1</v>
      </c>
      <c r="J325">
        <v>0.966855260484069</v>
      </c>
      <c r="K325" t="s">
        <v>23806</v>
      </c>
      <c r="L325">
        <v>3</v>
      </c>
      <c r="M325" t="s">
        <v>5133</v>
      </c>
      <c r="N325">
        <v>0.13636363636363599</v>
      </c>
      <c r="O325">
        <v>3.8119440914866601E-3</v>
      </c>
    </row>
    <row r="326" spans="1:15">
      <c r="A326" t="s">
        <v>546</v>
      </c>
      <c r="B326" t="s">
        <v>23511</v>
      </c>
      <c r="C326" t="s">
        <v>547</v>
      </c>
      <c r="D326">
        <v>2</v>
      </c>
      <c r="E326">
        <v>6152</v>
      </c>
      <c r="F326">
        <v>2</v>
      </c>
      <c r="G326">
        <v>7804</v>
      </c>
      <c r="H326">
        <v>0.62141708038142995</v>
      </c>
      <c r="I326">
        <v>0.968912233598893</v>
      </c>
      <c r="J326">
        <v>0.832812322140707</v>
      </c>
      <c r="K326" t="s">
        <v>23807</v>
      </c>
      <c r="L326">
        <v>2</v>
      </c>
      <c r="M326" t="s">
        <v>5133</v>
      </c>
      <c r="N326">
        <v>1</v>
      </c>
      <c r="O326">
        <v>3.2509752925877802E-4</v>
      </c>
    </row>
    <row r="327" spans="1:15">
      <c r="A327" t="s">
        <v>548</v>
      </c>
      <c r="B327" t="s">
        <v>23511</v>
      </c>
      <c r="C327" t="s">
        <v>549</v>
      </c>
      <c r="D327">
        <v>1</v>
      </c>
      <c r="E327">
        <v>6152</v>
      </c>
      <c r="F327">
        <v>1</v>
      </c>
      <c r="G327">
        <v>7804</v>
      </c>
      <c r="H327">
        <v>0.788313685289595</v>
      </c>
      <c r="I327">
        <v>0.968912233598893</v>
      </c>
      <c r="J327">
        <v>0.832812322140707</v>
      </c>
      <c r="K327" t="s">
        <v>23808</v>
      </c>
      <c r="L327">
        <v>1</v>
      </c>
      <c r="M327" t="s">
        <v>5133</v>
      </c>
      <c r="N327">
        <v>1</v>
      </c>
      <c r="O327">
        <v>1.6254876462938901E-4</v>
      </c>
    </row>
    <row r="328" spans="1:15">
      <c r="A328" t="s">
        <v>550</v>
      </c>
      <c r="B328" t="s">
        <v>23518</v>
      </c>
      <c r="C328" t="s">
        <v>551</v>
      </c>
      <c r="D328">
        <v>3</v>
      </c>
      <c r="E328">
        <v>787</v>
      </c>
      <c r="F328">
        <v>10</v>
      </c>
      <c r="G328">
        <v>7393</v>
      </c>
      <c r="H328">
        <v>8.1602785751505494E-2</v>
      </c>
      <c r="I328">
        <v>0.63266972740240601</v>
      </c>
      <c r="J328">
        <v>0.61170005408803896</v>
      </c>
      <c r="K328" t="s">
        <v>23809</v>
      </c>
      <c r="L328">
        <v>3</v>
      </c>
      <c r="M328" t="s">
        <v>2729</v>
      </c>
      <c r="N328">
        <v>0.3</v>
      </c>
      <c r="O328">
        <v>3.8119440914866601E-3</v>
      </c>
    </row>
    <row r="329" spans="1:15">
      <c r="A329" t="s">
        <v>550</v>
      </c>
      <c r="B329" t="s">
        <v>23511</v>
      </c>
      <c r="C329" t="s">
        <v>551</v>
      </c>
      <c r="D329">
        <v>7</v>
      </c>
      <c r="E329">
        <v>6152</v>
      </c>
      <c r="F329">
        <v>11</v>
      </c>
      <c r="G329">
        <v>7804</v>
      </c>
      <c r="H329">
        <v>0.93756393373131197</v>
      </c>
      <c r="I329">
        <v>1</v>
      </c>
      <c r="J329">
        <v>0.85953329234717102</v>
      </c>
      <c r="K329" t="s">
        <v>23810</v>
      </c>
      <c r="L329">
        <v>7</v>
      </c>
      <c r="M329" t="s">
        <v>2729</v>
      </c>
      <c r="N329">
        <v>0.63636363636363602</v>
      </c>
      <c r="O329">
        <v>1.13784135240572E-3</v>
      </c>
    </row>
    <row r="330" spans="1:15">
      <c r="A330" t="s">
        <v>552</v>
      </c>
      <c r="B330" t="s">
        <v>23511</v>
      </c>
      <c r="C330" t="s">
        <v>553</v>
      </c>
      <c r="D330">
        <v>27</v>
      </c>
      <c r="E330">
        <v>6152</v>
      </c>
      <c r="F330">
        <v>30</v>
      </c>
      <c r="G330">
        <v>7804</v>
      </c>
      <c r="H330">
        <v>9.4336074260639197E-2</v>
      </c>
      <c r="I330">
        <v>0.41240615057548502</v>
      </c>
      <c r="J330">
        <v>0.35447681638836998</v>
      </c>
      <c r="K330" t="s">
        <v>23811</v>
      </c>
      <c r="L330">
        <v>27</v>
      </c>
      <c r="M330" t="s">
        <v>5133</v>
      </c>
      <c r="N330">
        <v>0.9</v>
      </c>
      <c r="O330">
        <v>4.3888166449934998E-3</v>
      </c>
    </row>
    <row r="331" spans="1:15">
      <c r="A331" t="s">
        <v>552</v>
      </c>
      <c r="B331" t="s">
        <v>23518</v>
      </c>
      <c r="C331" t="s">
        <v>553</v>
      </c>
      <c r="D331">
        <v>3</v>
      </c>
      <c r="E331">
        <v>787</v>
      </c>
      <c r="F331">
        <v>27</v>
      </c>
      <c r="G331">
        <v>7393</v>
      </c>
      <c r="H331">
        <v>0.55990201456849797</v>
      </c>
      <c r="I331">
        <v>1</v>
      </c>
      <c r="J331">
        <v>0.966855260484069</v>
      </c>
      <c r="K331" t="s">
        <v>23812</v>
      </c>
      <c r="L331">
        <v>3</v>
      </c>
      <c r="M331" t="s">
        <v>5133</v>
      </c>
      <c r="N331">
        <v>0.11111111111111099</v>
      </c>
      <c r="O331">
        <v>3.8119440914866601E-3</v>
      </c>
    </row>
    <row r="332" spans="1:15">
      <c r="A332" t="s">
        <v>554</v>
      </c>
      <c r="B332" t="s">
        <v>23518</v>
      </c>
      <c r="C332" t="s">
        <v>555</v>
      </c>
      <c r="D332">
        <v>11</v>
      </c>
      <c r="E332">
        <v>787</v>
      </c>
      <c r="F332">
        <v>103</v>
      </c>
      <c r="G332">
        <v>7393</v>
      </c>
      <c r="H332">
        <v>0.54318790692902597</v>
      </c>
      <c r="I332">
        <v>1</v>
      </c>
      <c r="J332">
        <v>0.966855260484069</v>
      </c>
      <c r="K332" t="s">
        <v>23813</v>
      </c>
      <c r="L332">
        <v>11</v>
      </c>
      <c r="M332" t="s">
        <v>2729</v>
      </c>
      <c r="N332">
        <v>0.106796116504854</v>
      </c>
      <c r="O332">
        <v>1.3977128335451099E-2</v>
      </c>
    </row>
    <row r="333" spans="1:15">
      <c r="A333" t="s">
        <v>554</v>
      </c>
      <c r="B333" t="s">
        <v>23513</v>
      </c>
      <c r="C333" t="s">
        <v>555</v>
      </c>
      <c r="D333">
        <v>12</v>
      </c>
      <c r="E333">
        <v>535</v>
      </c>
      <c r="F333">
        <v>113</v>
      </c>
      <c r="G333">
        <v>8124</v>
      </c>
      <c r="H333">
        <v>6.7623116211913498E-2</v>
      </c>
      <c r="I333">
        <v>0.45855544490104699</v>
      </c>
      <c r="J333">
        <v>0.43581667775376698</v>
      </c>
      <c r="K333" t="s">
        <v>23814</v>
      </c>
      <c r="L333">
        <v>12</v>
      </c>
      <c r="M333" t="s">
        <v>2729</v>
      </c>
      <c r="N333">
        <v>0.106194690265487</v>
      </c>
      <c r="O333">
        <v>2.2429906542056101E-2</v>
      </c>
    </row>
    <row r="334" spans="1:15">
      <c r="A334" t="s">
        <v>554</v>
      </c>
      <c r="B334" t="s">
        <v>23511</v>
      </c>
      <c r="C334" t="s">
        <v>555</v>
      </c>
      <c r="D334">
        <v>77</v>
      </c>
      <c r="E334">
        <v>6152</v>
      </c>
      <c r="F334">
        <v>106</v>
      </c>
      <c r="G334">
        <v>7804</v>
      </c>
      <c r="H334">
        <v>0.95108455014382798</v>
      </c>
      <c r="I334">
        <v>1</v>
      </c>
      <c r="J334">
        <v>0.85953329234717102</v>
      </c>
      <c r="K334" t="s">
        <v>23815</v>
      </c>
      <c r="L334">
        <v>77</v>
      </c>
      <c r="M334" t="s">
        <v>2729</v>
      </c>
      <c r="N334">
        <v>0.72641509433962304</v>
      </c>
      <c r="O334">
        <v>1.25162548764629E-2</v>
      </c>
    </row>
    <row r="335" spans="1:15">
      <c r="A335" t="s">
        <v>556</v>
      </c>
      <c r="B335" t="s">
        <v>23511</v>
      </c>
      <c r="C335" t="s">
        <v>557</v>
      </c>
      <c r="D335">
        <v>5</v>
      </c>
      <c r="E335">
        <v>6152</v>
      </c>
      <c r="F335">
        <v>6</v>
      </c>
      <c r="G335">
        <v>7804</v>
      </c>
      <c r="H335">
        <v>0.62665052091531404</v>
      </c>
      <c r="I335">
        <v>0.968912233598893</v>
      </c>
      <c r="J335">
        <v>0.832812322140707</v>
      </c>
      <c r="K335" t="s">
        <v>23816</v>
      </c>
      <c r="L335">
        <v>5</v>
      </c>
      <c r="M335" t="s">
        <v>2729</v>
      </c>
      <c r="N335">
        <v>0.83333333333333304</v>
      </c>
      <c r="O335">
        <v>8.1274382314694405E-4</v>
      </c>
    </row>
    <row r="336" spans="1:15">
      <c r="A336" t="s">
        <v>558</v>
      </c>
      <c r="B336" t="s">
        <v>23511</v>
      </c>
      <c r="C336" t="s">
        <v>559</v>
      </c>
      <c r="D336">
        <v>4</v>
      </c>
      <c r="E336">
        <v>6152</v>
      </c>
      <c r="F336">
        <v>4</v>
      </c>
      <c r="G336">
        <v>7804</v>
      </c>
      <c r="H336">
        <v>0.38610601832086699</v>
      </c>
      <c r="I336">
        <v>0.90829480295553899</v>
      </c>
      <c r="J336">
        <v>0.78070962240619901</v>
      </c>
      <c r="K336" t="s">
        <v>23817</v>
      </c>
      <c r="L336">
        <v>4</v>
      </c>
      <c r="M336" t="s">
        <v>2729</v>
      </c>
      <c r="N336">
        <v>1</v>
      </c>
      <c r="O336">
        <v>6.5019505851755496E-4</v>
      </c>
    </row>
    <row r="337" spans="1:15">
      <c r="A337" t="s">
        <v>560</v>
      </c>
      <c r="B337" t="s">
        <v>23511</v>
      </c>
      <c r="C337" t="s">
        <v>561</v>
      </c>
      <c r="D337">
        <v>4</v>
      </c>
      <c r="E337">
        <v>6152</v>
      </c>
      <c r="F337">
        <v>5</v>
      </c>
      <c r="G337">
        <v>7804</v>
      </c>
      <c r="H337">
        <v>0.71320711691885297</v>
      </c>
      <c r="I337">
        <v>0.968912233598893</v>
      </c>
      <c r="J337">
        <v>0.832812322140707</v>
      </c>
      <c r="K337" t="s">
        <v>23818</v>
      </c>
      <c r="L337">
        <v>4</v>
      </c>
      <c r="M337" t="s">
        <v>5133</v>
      </c>
      <c r="N337">
        <v>0.8</v>
      </c>
      <c r="O337">
        <v>6.5019505851755496E-4</v>
      </c>
    </row>
    <row r="338" spans="1:15">
      <c r="A338" t="s">
        <v>560</v>
      </c>
      <c r="B338" t="s">
        <v>23518</v>
      </c>
      <c r="C338" t="s">
        <v>561</v>
      </c>
      <c r="D338">
        <v>1</v>
      </c>
      <c r="E338">
        <v>787</v>
      </c>
      <c r="F338">
        <v>5</v>
      </c>
      <c r="G338">
        <v>7393</v>
      </c>
      <c r="H338">
        <v>0.430466464429208</v>
      </c>
      <c r="I338">
        <v>1</v>
      </c>
      <c r="J338">
        <v>0.966855260484069</v>
      </c>
      <c r="K338" t="s">
        <v>23819</v>
      </c>
      <c r="L338">
        <v>1</v>
      </c>
      <c r="M338" t="s">
        <v>5133</v>
      </c>
      <c r="N338">
        <v>0.2</v>
      </c>
      <c r="O338">
        <v>1.27064803049555E-3</v>
      </c>
    </row>
    <row r="339" spans="1:15">
      <c r="A339" t="s">
        <v>562</v>
      </c>
      <c r="B339" t="s">
        <v>23513</v>
      </c>
      <c r="C339" t="s">
        <v>563</v>
      </c>
      <c r="D339">
        <v>1</v>
      </c>
      <c r="E339">
        <v>535</v>
      </c>
      <c r="F339">
        <v>3</v>
      </c>
      <c r="G339">
        <v>8124</v>
      </c>
      <c r="H339">
        <v>0.184859247501582</v>
      </c>
      <c r="I339">
        <v>0.75508452473579202</v>
      </c>
      <c r="J339">
        <v>0.71764152547495597</v>
      </c>
      <c r="K339" t="s">
        <v>23820</v>
      </c>
      <c r="L339">
        <v>1</v>
      </c>
      <c r="M339" t="s">
        <v>5133</v>
      </c>
      <c r="N339">
        <v>0.33333333333333298</v>
      </c>
      <c r="O339">
        <v>1.8691588785046699E-3</v>
      </c>
    </row>
    <row r="340" spans="1:15">
      <c r="A340" t="s">
        <v>562</v>
      </c>
      <c r="B340" t="s">
        <v>23511</v>
      </c>
      <c r="C340" t="s">
        <v>563</v>
      </c>
      <c r="D340">
        <v>2</v>
      </c>
      <c r="E340">
        <v>6152</v>
      </c>
      <c r="F340">
        <v>3</v>
      </c>
      <c r="G340">
        <v>7804</v>
      </c>
      <c r="H340">
        <v>0.88457550560319997</v>
      </c>
      <c r="I340">
        <v>1</v>
      </c>
      <c r="J340">
        <v>0.85953329234717102</v>
      </c>
      <c r="K340" t="s">
        <v>23821</v>
      </c>
      <c r="L340">
        <v>2</v>
      </c>
      <c r="M340" t="s">
        <v>5133</v>
      </c>
      <c r="N340">
        <v>0.66666666666666696</v>
      </c>
      <c r="O340">
        <v>3.2509752925877802E-4</v>
      </c>
    </row>
    <row r="341" spans="1:15">
      <c r="A341" t="s">
        <v>564</v>
      </c>
      <c r="B341" t="s">
        <v>23511</v>
      </c>
      <c r="C341" t="s">
        <v>565</v>
      </c>
      <c r="D341">
        <v>2</v>
      </c>
      <c r="E341">
        <v>6152</v>
      </c>
      <c r="F341">
        <v>2</v>
      </c>
      <c r="G341">
        <v>7804</v>
      </c>
      <c r="H341">
        <v>0.62141708038142995</v>
      </c>
      <c r="I341">
        <v>0.968912233598893</v>
      </c>
      <c r="J341">
        <v>0.832812322140707</v>
      </c>
      <c r="K341" t="s">
        <v>23821</v>
      </c>
      <c r="L341">
        <v>2</v>
      </c>
      <c r="M341" t="s">
        <v>5133</v>
      </c>
      <c r="N341">
        <v>1</v>
      </c>
      <c r="O341">
        <v>3.2509752925877802E-4</v>
      </c>
    </row>
    <row r="342" spans="1:15">
      <c r="A342" t="s">
        <v>566</v>
      </c>
      <c r="B342" t="s">
        <v>23511</v>
      </c>
      <c r="C342" t="s">
        <v>567</v>
      </c>
      <c r="D342">
        <v>1</v>
      </c>
      <c r="E342">
        <v>6152</v>
      </c>
      <c r="F342">
        <v>1</v>
      </c>
      <c r="G342">
        <v>7804</v>
      </c>
      <c r="H342">
        <v>0.788313685289595</v>
      </c>
      <c r="I342">
        <v>0.968912233598893</v>
      </c>
      <c r="J342">
        <v>0.832812322140707</v>
      </c>
      <c r="K342" t="s">
        <v>23822</v>
      </c>
      <c r="L342">
        <v>1</v>
      </c>
      <c r="M342" t="s">
        <v>5133</v>
      </c>
      <c r="N342">
        <v>1</v>
      </c>
      <c r="O342">
        <v>1.6254876462938901E-4</v>
      </c>
    </row>
    <row r="343" spans="1:15">
      <c r="A343" t="s">
        <v>568</v>
      </c>
      <c r="B343" t="s">
        <v>23511</v>
      </c>
      <c r="C343" t="s">
        <v>569</v>
      </c>
      <c r="D343">
        <v>1</v>
      </c>
      <c r="E343">
        <v>6152</v>
      </c>
      <c r="F343">
        <v>4</v>
      </c>
      <c r="G343">
        <v>7804</v>
      </c>
      <c r="H343">
        <v>0.99799771163111395</v>
      </c>
      <c r="I343">
        <v>1</v>
      </c>
      <c r="J343">
        <v>0.85953329234717102</v>
      </c>
      <c r="K343" t="s">
        <v>23823</v>
      </c>
      <c r="L343">
        <v>1</v>
      </c>
      <c r="M343" t="s">
        <v>5133</v>
      </c>
      <c r="N343">
        <v>0.25</v>
      </c>
      <c r="O343">
        <v>1.6254876462938901E-4</v>
      </c>
    </row>
    <row r="344" spans="1:15">
      <c r="A344" t="s">
        <v>568</v>
      </c>
      <c r="B344" t="s">
        <v>23513</v>
      </c>
      <c r="C344" t="s">
        <v>569</v>
      </c>
      <c r="D344">
        <v>2</v>
      </c>
      <c r="E344">
        <v>535</v>
      </c>
      <c r="F344">
        <v>4</v>
      </c>
      <c r="G344">
        <v>8124</v>
      </c>
      <c r="H344">
        <v>2.3758286073191699E-2</v>
      </c>
      <c r="I344">
        <v>0.31286866571479199</v>
      </c>
      <c r="J344">
        <v>0.29735418907630301</v>
      </c>
      <c r="K344" t="s">
        <v>23659</v>
      </c>
      <c r="L344">
        <v>2</v>
      </c>
      <c r="M344" t="s">
        <v>5133</v>
      </c>
      <c r="N344">
        <v>0.5</v>
      </c>
      <c r="O344">
        <v>3.7383177570093499E-3</v>
      </c>
    </row>
    <row r="345" spans="1:15">
      <c r="A345" t="s">
        <v>570</v>
      </c>
      <c r="B345" t="s">
        <v>23518</v>
      </c>
      <c r="C345" t="s">
        <v>571</v>
      </c>
      <c r="D345">
        <v>1</v>
      </c>
      <c r="E345">
        <v>787</v>
      </c>
      <c r="F345">
        <v>22</v>
      </c>
      <c r="G345">
        <v>7393</v>
      </c>
      <c r="H345">
        <v>0.91625227339000104</v>
      </c>
      <c r="I345">
        <v>1</v>
      </c>
      <c r="J345">
        <v>0.966855260484069</v>
      </c>
      <c r="K345" t="s">
        <v>23819</v>
      </c>
      <c r="L345">
        <v>1</v>
      </c>
      <c r="M345" t="s">
        <v>5133</v>
      </c>
      <c r="N345">
        <v>4.5454545454545497E-2</v>
      </c>
      <c r="O345">
        <v>1.27064803049555E-3</v>
      </c>
    </row>
    <row r="346" spans="1:15">
      <c r="A346" t="s">
        <v>570</v>
      </c>
      <c r="B346" t="s">
        <v>23511</v>
      </c>
      <c r="C346" t="s">
        <v>571</v>
      </c>
      <c r="D346">
        <v>19</v>
      </c>
      <c r="E346">
        <v>6152</v>
      </c>
      <c r="F346">
        <v>25</v>
      </c>
      <c r="G346">
        <v>7804</v>
      </c>
      <c r="H346">
        <v>0.73309091277840199</v>
      </c>
      <c r="I346">
        <v>0.968912233598893</v>
      </c>
      <c r="J346">
        <v>0.832812322140707</v>
      </c>
      <c r="K346" t="s">
        <v>23824</v>
      </c>
      <c r="L346">
        <v>19</v>
      </c>
      <c r="M346" t="s">
        <v>5133</v>
      </c>
      <c r="N346">
        <v>0.76</v>
      </c>
      <c r="O346">
        <v>3.0884265279583901E-3</v>
      </c>
    </row>
    <row r="347" spans="1:15">
      <c r="A347" t="s">
        <v>570</v>
      </c>
      <c r="B347" t="s">
        <v>23513</v>
      </c>
      <c r="C347" t="s">
        <v>571</v>
      </c>
      <c r="D347">
        <v>2</v>
      </c>
      <c r="E347">
        <v>535</v>
      </c>
      <c r="F347">
        <v>25</v>
      </c>
      <c r="G347">
        <v>8124</v>
      </c>
      <c r="H347">
        <v>0.49719365521358</v>
      </c>
      <c r="I347">
        <v>0.99999999999997702</v>
      </c>
      <c r="J347">
        <v>0.95041217501583097</v>
      </c>
      <c r="K347" t="s">
        <v>23659</v>
      </c>
      <c r="L347">
        <v>2</v>
      </c>
      <c r="M347" t="s">
        <v>5133</v>
      </c>
      <c r="N347">
        <v>0.08</v>
      </c>
      <c r="O347">
        <v>3.7383177570093499E-3</v>
      </c>
    </row>
    <row r="348" spans="1:15">
      <c r="A348" t="s">
        <v>572</v>
      </c>
      <c r="B348" t="s">
        <v>23511</v>
      </c>
      <c r="C348" t="s">
        <v>573</v>
      </c>
      <c r="D348">
        <v>1</v>
      </c>
      <c r="E348">
        <v>6152</v>
      </c>
      <c r="F348">
        <v>2</v>
      </c>
      <c r="G348">
        <v>7804</v>
      </c>
      <c r="H348">
        <v>0.95521029019776005</v>
      </c>
      <c r="I348">
        <v>1</v>
      </c>
      <c r="J348">
        <v>0.85953329234717102</v>
      </c>
      <c r="K348" t="s">
        <v>23825</v>
      </c>
      <c r="L348">
        <v>1</v>
      </c>
      <c r="M348" t="s">
        <v>5133</v>
      </c>
      <c r="N348">
        <v>0.5</v>
      </c>
      <c r="O348">
        <v>1.6254876462938901E-4</v>
      </c>
    </row>
    <row r="349" spans="1:15">
      <c r="A349" t="s">
        <v>572</v>
      </c>
      <c r="B349" t="s">
        <v>23518</v>
      </c>
      <c r="C349" t="s">
        <v>573</v>
      </c>
      <c r="D349">
        <v>1</v>
      </c>
      <c r="E349">
        <v>787</v>
      </c>
      <c r="F349">
        <v>2</v>
      </c>
      <c r="G349">
        <v>7393</v>
      </c>
      <c r="H349">
        <v>0.20158492765181499</v>
      </c>
      <c r="I349">
        <v>0.83876007220319604</v>
      </c>
      <c r="J349">
        <v>0.81095958809365798</v>
      </c>
      <c r="K349" t="s">
        <v>23819</v>
      </c>
      <c r="L349">
        <v>1</v>
      </c>
      <c r="M349" t="s">
        <v>5133</v>
      </c>
      <c r="N349">
        <v>0.5</v>
      </c>
      <c r="O349">
        <v>1.27064803049555E-3</v>
      </c>
    </row>
    <row r="350" spans="1:15">
      <c r="A350" t="s">
        <v>574</v>
      </c>
      <c r="B350" t="s">
        <v>23513</v>
      </c>
      <c r="C350" t="s">
        <v>575</v>
      </c>
      <c r="D350">
        <v>4</v>
      </c>
      <c r="E350">
        <v>535</v>
      </c>
      <c r="F350">
        <v>47</v>
      </c>
      <c r="G350">
        <v>8124</v>
      </c>
      <c r="H350">
        <v>0.37474793684448299</v>
      </c>
      <c r="I350">
        <v>0.99999999999997702</v>
      </c>
      <c r="J350">
        <v>0.95041217501583097</v>
      </c>
      <c r="K350" t="s">
        <v>23826</v>
      </c>
      <c r="L350">
        <v>4</v>
      </c>
      <c r="M350" t="s">
        <v>5133</v>
      </c>
      <c r="N350">
        <v>8.5106382978723402E-2</v>
      </c>
      <c r="O350">
        <v>7.4766355140186902E-3</v>
      </c>
    </row>
    <row r="351" spans="1:15">
      <c r="A351" t="s">
        <v>574</v>
      </c>
      <c r="B351" t="s">
        <v>23511</v>
      </c>
      <c r="C351" t="s">
        <v>575</v>
      </c>
      <c r="D351">
        <v>39</v>
      </c>
      <c r="E351">
        <v>6152</v>
      </c>
      <c r="F351">
        <v>48</v>
      </c>
      <c r="G351">
        <v>7804</v>
      </c>
      <c r="H351">
        <v>0.42022947327151</v>
      </c>
      <c r="I351">
        <v>0.944125779178004</v>
      </c>
      <c r="J351">
        <v>0.81150753936670705</v>
      </c>
      <c r="K351" t="s">
        <v>23827</v>
      </c>
      <c r="L351">
        <v>39</v>
      </c>
      <c r="M351" t="s">
        <v>5133</v>
      </c>
      <c r="N351">
        <v>0.8125</v>
      </c>
      <c r="O351">
        <v>6.3394018205461602E-3</v>
      </c>
    </row>
    <row r="352" spans="1:15">
      <c r="A352" t="s">
        <v>574</v>
      </c>
      <c r="B352" t="s">
        <v>23518</v>
      </c>
      <c r="C352" t="s">
        <v>575</v>
      </c>
      <c r="D352">
        <v>5</v>
      </c>
      <c r="E352">
        <v>787</v>
      </c>
      <c r="F352">
        <v>50</v>
      </c>
      <c r="G352">
        <v>7393</v>
      </c>
      <c r="H352">
        <v>0.62710973414460103</v>
      </c>
      <c r="I352">
        <v>1</v>
      </c>
      <c r="J352">
        <v>0.966855260484069</v>
      </c>
      <c r="K352" t="s">
        <v>23828</v>
      </c>
      <c r="L352">
        <v>5</v>
      </c>
      <c r="M352" t="s">
        <v>5133</v>
      </c>
      <c r="N352">
        <v>0.1</v>
      </c>
      <c r="O352">
        <v>6.35324015247776E-3</v>
      </c>
    </row>
    <row r="353" spans="1:15">
      <c r="A353" t="s">
        <v>576</v>
      </c>
      <c r="B353" t="s">
        <v>23518</v>
      </c>
      <c r="C353" t="s">
        <v>577</v>
      </c>
      <c r="D353">
        <v>3</v>
      </c>
      <c r="E353">
        <v>787</v>
      </c>
      <c r="F353">
        <v>7</v>
      </c>
      <c r="G353">
        <v>7393</v>
      </c>
      <c r="H353">
        <v>3.0290596186512898E-2</v>
      </c>
      <c r="I353">
        <v>0.44363642296891398</v>
      </c>
      <c r="J353">
        <v>0.42893220928983</v>
      </c>
      <c r="K353" t="s">
        <v>23829</v>
      </c>
      <c r="L353">
        <v>3</v>
      </c>
      <c r="M353" t="s">
        <v>5133</v>
      </c>
      <c r="N353">
        <v>0.42857142857142899</v>
      </c>
      <c r="O353">
        <v>3.8119440914866601E-3</v>
      </c>
    </row>
    <row r="354" spans="1:15">
      <c r="A354" t="s">
        <v>576</v>
      </c>
      <c r="B354" t="s">
        <v>23511</v>
      </c>
      <c r="C354" t="s">
        <v>577</v>
      </c>
      <c r="D354">
        <v>4</v>
      </c>
      <c r="E354">
        <v>6152</v>
      </c>
      <c r="F354">
        <v>7</v>
      </c>
      <c r="G354">
        <v>7804</v>
      </c>
      <c r="H354">
        <v>0.95957928989840302</v>
      </c>
      <c r="I354">
        <v>1</v>
      </c>
      <c r="J354">
        <v>0.85953329234717102</v>
      </c>
      <c r="K354" t="s">
        <v>23830</v>
      </c>
      <c r="L354">
        <v>4</v>
      </c>
      <c r="M354" t="s">
        <v>5133</v>
      </c>
      <c r="N354">
        <v>0.57142857142857095</v>
      </c>
      <c r="O354">
        <v>6.5019505851755496E-4</v>
      </c>
    </row>
    <row r="355" spans="1:15">
      <c r="A355" t="s">
        <v>578</v>
      </c>
      <c r="B355" t="s">
        <v>23518</v>
      </c>
      <c r="C355" t="s">
        <v>579</v>
      </c>
      <c r="D355">
        <v>1</v>
      </c>
      <c r="E355">
        <v>787</v>
      </c>
      <c r="F355">
        <v>12</v>
      </c>
      <c r="G355">
        <v>7393</v>
      </c>
      <c r="H355">
        <v>0.74120734014009004</v>
      </c>
      <c r="I355">
        <v>1</v>
      </c>
      <c r="J355">
        <v>0.966855260484069</v>
      </c>
      <c r="K355" t="s">
        <v>23819</v>
      </c>
      <c r="L355">
        <v>1</v>
      </c>
      <c r="M355" t="s">
        <v>5133</v>
      </c>
      <c r="N355">
        <v>8.3333333333333301E-2</v>
      </c>
      <c r="O355">
        <v>1.27064803049555E-3</v>
      </c>
    </row>
    <row r="356" spans="1:15">
      <c r="A356" t="s">
        <v>578</v>
      </c>
      <c r="B356" t="s">
        <v>23513</v>
      </c>
      <c r="C356" t="s">
        <v>579</v>
      </c>
      <c r="D356">
        <v>2</v>
      </c>
      <c r="E356">
        <v>535</v>
      </c>
      <c r="F356">
        <v>12</v>
      </c>
      <c r="G356">
        <v>8124</v>
      </c>
      <c r="H356">
        <v>0.184848987275576</v>
      </c>
      <c r="I356">
        <v>0.75508452473579202</v>
      </c>
      <c r="J356">
        <v>0.71764152547495597</v>
      </c>
      <c r="K356" t="s">
        <v>23659</v>
      </c>
      <c r="L356">
        <v>2</v>
      </c>
      <c r="M356" t="s">
        <v>5133</v>
      </c>
      <c r="N356">
        <v>0.16666666666666699</v>
      </c>
      <c r="O356">
        <v>3.7383177570093499E-3</v>
      </c>
    </row>
    <row r="357" spans="1:15">
      <c r="A357" t="s">
        <v>578</v>
      </c>
      <c r="B357" t="s">
        <v>23511</v>
      </c>
      <c r="C357" t="s">
        <v>579</v>
      </c>
      <c r="D357">
        <v>8</v>
      </c>
      <c r="E357">
        <v>6152</v>
      </c>
      <c r="F357">
        <v>12</v>
      </c>
      <c r="G357">
        <v>7804</v>
      </c>
      <c r="H357">
        <v>0.91105258963404401</v>
      </c>
      <c r="I357">
        <v>1</v>
      </c>
      <c r="J357">
        <v>0.85953329234717102</v>
      </c>
      <c r="K357" t="s">
        <v>23831</v>
      </c>
      <c r="L357">
        <v>8</v>
      </c>
      <c r="M357" t="s">
        <v>5133</v>
      </c>
      <c r="N357">
        <v>0.66666666666666696</v>
      </c>
      <c r="O357">
        <v>1.3003901170351099E-3</v>
      </c>
    </row>
    <row r="358" spans="1:15">
      <c r="A358" t="s">
        <v>580</v>
      </c>
      <c r="B358" t="s">
        <v>23511</v>
      </c>
      <c r="C358" t="s">
        <v>581</v>
      </c>
      <c r="D358">
        <v>1</v>
      </c>
      <c r="E358">
        <v>6152</v>
      </c>
      <c r="F358">
        <v>4</v>
      </c>
      <c r="G358">
        <v>7804</v>
      </c>
      <c r="H358">
        <v>0.99799771163111395</v>
      </c>
      <c r="I358">
        <v>1</v>
      </c>
      <c r="J358">
        <v>0.85953329234717102</v>
      </c>
      <c r="K358" t="s">
        <v>23823</v>
      </c>
      <c r="L358">
        <v>1</v>
      </c>
      <c r="M358" t="s">
        <v>5133</v>
      </c>
      <c r="N358">
        <v>0.25</v>
      </c>
      <c r="O358">
        <v>1.6254876462938901E-4</v>
      </c>
    </row>
    <row r="359" spans="1:15">
      <c r="A359" t="s">
        <v>580</v>
      </c>
      <c r="B359" t="s">
        <v>23513</v>
      </c>
      <c r="C359" t="s">
        <v>581</v>
      </c>
      <c r="D359">
        <v>2</v>
      </c>
      <c r="E359">
        <v>535</v>
      </c>
      <c r="F359">
        <v>4</v>
      </c>
      <c r="G359">
        <v>8124</v>
      </c>
      <c r="H359">
        <v>2.3758286073191699E-2</v>
      </c>
      <c r="I359">
        <v>0.31286866571479199</v>
      </c>
      <c r="J359">
        <v>0.29735418907630301</v>
      </c>
      <c r="K359" t="s">
        <v>23659</v>
      </c>
      <c r="L359">
        <v>2</v>
      </c>
      <c r="M359" t="s">
        <v>5133</v>
      </c>
      <c r="N359">
        <v>0.5</v>
      </c>
      <c r="O359">
        <v>3.7383177570093499E-3</v>
      </c>
    </row>
    <row r="360" spans="1:15">
      <c r="A360" t="s">
        <v>582</v>
      </c>
      <c r="B360" t="s">
        <v>23518</v>
      </c>
      <c r="C360" t="s">
        <v>583</v>
      </c>
      <c r="D360">
        <v>1</v>
      </c>
      <c r="E360">
        <v>787</v>
      </c>
      <c r="F360">
        <v>17</v>
      </c>
      <c r="G360">
        <v>7393</v>
      </c>
      <c r="H360">
        <v>0.85275166731674401</v>
      </c>
      <c r="I360">
        <v>1</v>
      </c>
      <c r="J360">
        <v>0.966855260484069</v>
      </c>
      <c r="K360" t="s">
        <v>23819</v>
      </c>
      <c r="L360">
        <v>1</v>
      </c>
      <c r="M360" t="s">
        <v>5133</v>
      </c>
      <c r="N360">
        <v>5.8823529411764698E-2</v>
      </c>
      <c r="O360">
        <v>1.27064803049555E-3</v>
      </c>
    </row>
    <row r="361" spans="1:15">
      <c r="A361" t="s">
        <v>582</v>
      </c>
      <c r="B361" t="s">
        <v>23511</v>
      </c>
      <c r="C361" t="s">
        <v>583</v>
      </c>
      <c r="D361">
        <v>15</v>
      </c>
      <c r="E361">
        <v>6152</v>
      </c>
      <c r="F361">
        <v>19</v>
      </c>
      <c r="G361">
        <v>7804</v>
      </c>
      <c r="H361">
        <v>0.62495457453607595</v>
      </c>
      <c r="I361">
        <v>0.968912233598893</v>
      </c>
      <c r="J361">
        <v>0.832812322140707</v>
      </c>
      <c r="K361" t="s">
        <v>23832</v>
      </c>
      <c r="L361">
        <v>15</v>
      </c>
      <c r="M361" t="s">
        <v>5133</v>
      </c>
      <c r="N361">
        <v>0.78947368421052599</v>
      </c>
      <c r="O361">
        <v>2.4382314694408299E-3</v>
      </c>
    </row>
    <row r="362" spans="1:15">
      <c r="A362" t="s">
        <v>582</v>
      </c>
      <c r="B362" t="s">
        <v>23513</v>
      </c>
      <c r="C362" t="s">
        <v>583</v>
      </c>
      <c r="D362">
        <v>2</v>
      </c>
      <c r="E362">
        <v>535</v>
      </c>
      <c r="F362">
        <v>19</v>
      </c>
      <c r="G362">
        <v>8124</v>
      </c>
      <c r="H362">
        <v>0.35888622660623998</v>
      </c>
      <c r="I362">
        <v>0.99999999999997702</v>
      </c>
      <c r="J362">
        <v>0.95041217501583097</v>
      </c>
      <c r="K362" t="s">
        <v>23659</v>
      </c>
      <c r="L362">
        <v>2</v>
      </c>
      <c r="M362" t="s">
        <v>5133</v>
      </c>
      <c r="N362">
        <v>0.105263157894737</v>
      </c>
      <c r="O362">
        <v>3.7383177570093499E-3</v>
      </c>
    </row>
    <row r="363" spans="1:15">
      <c r="A363" t="s">
        <v>584</v>
      </c>
      <c r="B363" t="s">
        <v>23511</v>
      </c>
      <c r="C363" t="s">
        <v>585</v>
      </c>
      <c r="D363">
        <v>17</v>
      </c>
      <c r="E363">
        <v>6152</v>
      </c>
      <c r="F363">
        <v>22</v>
      </c>
      <c r="G363">
        <v>7804</v>
      </c>
      <c r="H363">
        <v>0.68442605369422904</v>
      </c>
      <c r="I363">
        <v>0.968912233598893</v>
      </c>
      <c r="J363">
        <v>0.832812322140707</v>
      </c>
      <c r="K363" t="s">
        <v>23833</v>
      </c>
      <c r="L363">
        <v>17</v>
      </c>
      <c r="M363" t="s">
        <v>5133</v>
      </c>
      <c r="N363">
        <v>0.77272727272727304</v>
      </c>
      <c r="O363">
        <v>2.7633289986996102E-3</v>
      </c>
    </row>
    <row r="364" spans="1:15">
      <c r="A364" t="s">
        <v>584</v>
      </c>
      <c r="B364" t="s">
        <v>23518</v>
      </c>
      <c r="C364" t="s">
        <v>585</v>
      </c>
      <c r="D364">
        <v>4</v>
      </c>
      <c r="E364">
        <v>787</v>
      </c>
      <c r="F364">
        <v>20</v>
      </c>
      <c r="G364">
        <v>7393</v>
      </c>
      <c r="H364">
        <v>0.15675304596558701</v>
      </c>
      <c r="I364">
        <v>0.82061887148579904</v>
      </c>
      <c r="J364">
        <v>0.79341967274854497</v>
      </c>
      <c r="K364" t="s">
        <v>23834</v>
      </c>
      <c r="L364">
        <v>4</v>
      </c>
      <c r="M364" t="s">
        <v>5133</v>
      </c>
      <c r="N364">
        <v>0.2</v>
      </c>
      <c r="O364">
        <v>5.0825921219822103E-3</v>
      </c>
    </row>
    <row r="365" spans="1:15">
      <c r="A365" t="s">
        <v>586</v>
      </c>
      <c r="B365" t="s">
        <v>23511</v>
      </c>
      <c r="C365" t="s">
        <v>587</v>
      </c>
      <c r="D365">
        <v>1</v>
      </c>
      <c r="E365">
        <v>6152</v>
      </c>
      <c r="F365">
        <v>1</v>
      </c>
      <c r="G365">
        <v>7804</v>
      </c>
      <c r="H365">
        <v>0.788313685289595</v>
      </c>
      <c r="I365">
        <v>0.968912233598893</v>
      </c>
      <c r="J365">
        <v>0.832812322140707</v>
      </c>
      <c r="K365" t="s">
        <v>23835</v>
      </c>
      <c r="L365">
        <v>1</v>
      </c>
      <c r="M365" t="s">
        <v>5133</v>
      </c>
      <c r="N365">
        <v>1</v>
      </c>
      <c r="O365">
        <v>1.6254876462938901E-4</v>
      </c>
    </row>
    <row r="366" spans="1:15">
      <c r="A366" t="s">
        <v>588</v>
      </c>
      <c r="B366" t="s">
        <v>23518</v>
      </c>
      <c r="C366" t="s">
        <v>589</v>
      </c>
      <c r="D366">
        <v>1</v>
      </c>
      <c r="E366">
        <v>787</v>
      </c>
      <c r="F366">
        <v>10</v>
      </c>
      <c r="G366">
        <v>7393</v>
      </c>
      <c r="H366">
        <v>0.67576236969544701</v>
      </c>
      <c r="I366">
        <v>1</v>
      </c>
      <c r="J366">
        <v>0.966855260484069</v>
      </c>
      <c r="K366" t="s">
        <v>23819</v>
      </c>
      <c r="L366">
        <v>1</v>
      </c>
      <c r="M366" t="s">
        <v>5133</v>
      </c>
      <c r="N366">
        <v>0.1</v>
      </c>
      <c r="O366">
        <v>1.27064803049555E-3</v>
      </c>
    </row>
    <row r="367" spans="1:15">
      <c r="A367" t="s">
        <v>588</v>
      </c>
      <c r="B367" t="s">
        <v>23511</v>
      </c>
      <c r="C367" t="s">
        <v>589</v>
      </c>
      <c r="D367">
        <v>11</v>
      </c>
      <c r="E367">
        <v>6152</v>
      </c>
      <c r="F367">
        <v>12</v>
      </c>
      <c r="G367">
        <v>7804</v>
      </c>
      <c r="H367">
        <v>0.24296886885364699</v>
      </c>
      <c r="I367">
        <v>0.71382528017432401</v>
      </c>
      <c r="J367">
        <v>0.61355659322887801</v>
      </c>
      <c r="K367" t="s">
        <v>23836</v>
      </c>
      <c r="L367">
        <v>11</v>
      </c>
      <c r="M367" t="s">
        <v>5133</v>
      </c>
      <c r="N367">
        <v>0.91666666666666696</v>
      </c>
      <c r="O367">
        <v>1.78803641092328E-3</v>
      </c>
    </row>
    <row r="368" spans="1:15">
      <c r="A368" t="s">
        <v>590</v>
      </c>
      <c r="B368" t="s">
        <v>23518</v>
      </c>
      <c r="C368" t="s">
        <v>591</v>
      </c>
      <c r="D368">
        <v>1</v>
      </c>
      <c r="E368">
        <v>787</v>
      </c>
      <c r="F368">
        <v>10</v>
      </c>
      <c r="G368">
        <v>7393</v>
      </c>
      <c r="H368">
        <v>0.67576236969544701</v>
      </c>
      <c r="I368">
        <v>1</v>
      </c>
      <c r="J368">
        <v>0.966855260484069</v>
      </c>
      <c r="K368" t="s">
        <v>23819</v>
      </c>
      <c r="L368">
        <v>1</v>
      </c>
      <c r="M368" t="s">
        <v>5133</v>
      </c>
      <c r="N368">
        <v>0.1</v>
      </c>
      <c r="O368">
        <v>1.27064803049555E-3</v>
      </c>
    </row>
    <row r="369" spans="1:15">
      <c r="A369" t="s">
        <v>590</v>
      </c>
      <c r="B369" t="s">
        <v>23511</v>
      </c>
      <c r="C369" t="s">
        <v>591</v>
      </c>
      <c r="D369">
        <v>9</v>
      </c>
      <c r="E369">
        <v>6152</v>
      </c>
      <c r="F369">
        <v>10</v>
      </c>
      <c r="G369">
        <v>7804</v>
      </c>
      <c r="H369">
        <v>0.341392875758884</v>
      </c>
      <c r="I369">
        <v>0.87709103910391695</v>
      </c>
      <c r="J369">
        <v>0.75388894852919097</v>
      </c>
      <c r="K369" t="s">
        <v>23837</v>
      </c>
      <c r="L369">
        <v>9</v>
      </c>
      <c r="M369" t="s">
        <v>5133</v>
      </c>
      <c r="N369">
        <v>0.9</v>
      </c>
      <c r="O369">
        <v>1.4629388816645001E-3</v>
      </c>
    </row>
    <row r="370" spans="1:15">
      <c r="A370" t="s">
        <v>592</v>
      </c>
      <c r="B370" t="s">
        <v>23511</v>
      </c>
      <c r="C370" t="s">
        <v>593</v>
      </c>
      <c r="D370">
        <v>1</v>
      </c>
      <c r="E370">
        <v>6152</v>
      </c>
      <c r="F370">
        <v>1</v>
      </c>
      <c r="G370">
        <v>7804</v>
      </c>
      <c r="H370">
        <v>0.788313685289595</v>
      </c>
      <c r="I370">
        <v>0.968912233598893</v>
      </c>
      <c r="J370">
        <v>0.832812322140707</v>
      </c>
      <c r="K370" t="s">
        <v>23835</v>
      </c>
      <c r="L370">
        <v>1</v>
      </c>
      <c r="M370" t="s">
        <v>5133</v>
      </c>
      <c r="N370">
        <v>1</v>
      </c>
      <c r="O370">
        <v>1.6254876462938901E-4</v>
      </c>
    </row>
    <row r="371" spans="1:15">
      <c r="A371" t="s">
        <v>594</v>
      </c>
      <c r="B371" t="s">
        <v>23511</v>
      </c>
      <c r="C371" t="s">
        <v>595</v>
      </c>
      <c r="D371">
        <v>1</v>
      </c>
      <c r="E371">
        <v>6152</v>
      </c>
      <c r="F371">
        <v>2</v>
      </c>
      <c r="G371">
        <v>7804</v>
      </c>
      <c r="H371">
        <v>0.95521029019776005</v>
      </c>
      <c r="I371">
        <v>1</v>
      </c>
      <c r="J371">
        <v>0.85953329234717102</v>
      </c>
      <c r="K371" t="s">
        <v>23838</v>
      </c>
      <c r="L371">
        <v>1</v>
      </c>
      <c r="M371" t="s">
        <v>5133</v>
      </c>
      <c r="N371">
        <v>0.5</v>
      </c>
      <c r="O371">
        <v>1.6254876462938901E-4</v>
      </c>
    </row>
    <row r="372" spans="1:15">
      <c r="A372" t="s">
        <v>596</v>
      </c>
      <c r="B372" t="s">
        <v>23513</v>
      </c>
      <c r="C372" t="s">
        <v>597</v>
      </c>
      <c r="D372">
        <v>2</v>
      </c>
      <c r="E372">
        <v>535</v>
      </c>
      <c r="F372">
        <v>5</v>
      </c>
      <c r="G372">
        <v>8124</v>
      </c>
      <c r="H372">
        <v>3.7884380227996402E-2</v>
      </c>
      <c r="I372">
        <v>0.42722874441898101</v>
      </c>
      <c r="J372">
        <v>0.40604340021253599</v>
      </c>
      <c r="K372" t="s">
        <v>23839</v>
      </c>
      <c r="L372">
        <v>2</v>
      </c>
      <c r="M372" t="s">
        <v>5133</v>
      </c>
      <c r="N372">
        <v>0.4</v>
      </c>
      <c r="O372">
        <v>3.7383177570093499E-3</v>
      </c>
    </row>
    <row r="373" spans="1:15">
      <c r="A373" t="s">
        <v>596</v>
      </c>
      <c r="B373" t="s">
        <v>23518</v>
      </c>
      <c r="C373" t="s">
        <v>597</v>
      </c>
      <c r="D373">
        <v>2</v>
      </c>
      <c r="E373">
        <v>787</v>
      </c>
      <c r="F373">
        <v>5</v>
      </c>
      <c r="G373">
        <v>7393</v>
      </c>
      <c r="H373">
        <v>9.1006533730773498E-2</v>
      </c>
      <c r="I373">
        <v>0.63266972740240601</v>
      </c>
      <c r="J373">
        <v>0.61170005408803896</v>
      </c>
      <c r="K373" t="s">
        <v>23840</v>
      </c>
      <c r="L373">
        <v>2</v>
      </c>
      <c r="M373" t="s">
        <v>5133</v>
      </c>
      <c r="N373">
        <v>0.4</v>
      </c>
      <c r="O373">
        <v>2.5412960609911099E-3</v>
      </c>
    </row>
    <row r="374" spans="1:15">
      <c r="A374" t="s">
        <v>596</v>
      </c>
      <c r="B374" t="s">
        <v>23511</v>
      </c>
      <c r="C374" t="s">
        <v>597</v>
      </c>
      <c r="D374">
        <v>1</v>
      </c>
      <c r="E374">
        <v>6152</v>
      </c>
      <c r="F374">
        <v>5</v>
      </c>
      <c r="G374">
        <v>7804</v>
      </c>
      <c r="H374">
        <v>0.99957695240616395</v>
      </c>
      <c r="I374">
        <v>1</v>
      </c>
      <c r="J374">
        <v>0.85953329234717102</v>
      </c>
      <c r="K374" t="s">
        <v>23841</v>
      </c>
      <c r="L374">
        <v>1</v>
      </c>
      <c r="M374" t="s">
        <v>5133</v>
      </c>
      <c r="N374">
        <v>0.2</v>
      </c>
      <c r="O374">
        <v>1.6254876462938901E-4</v>
      </c>
    </row>
    <row r="375" spans="1:15">
      <c r="A375" t="s">
        <v>598</v>
      </c>
      <c r="B375" t="s">
        <v>23518</v>
      </c>
      <c r="C375" t="s">
        <v>599</v>
      </c>
      <c r="D375">
        <v>2</v>
      </c>
      <c r="E375">
        <v>787</v>
      </c>
      <c r="F375">
        <v>4</v>
      </c>
      <c r="G375">
        <v>7393</v>
      </c>
      <c r="H375">
        <v>5.8679954233094203E-2</v>
      </c>
      <c r="I375">
        <v>0.61178825165478101</v>
      </c>
      <c r="J375">
        <v>0.59151068941477603</v>
      </c>
      <c r="K375" t="s">
        <v>23840</v>
      </c>
      <c r="L375">
        <v>2</v>
      </c>
      <c r="M375" t="s">
        <v>5133</v>
      </c>
      <c r="N375">
        <v>0.5</v>
      </c>
      <c r="O375">
        <v>2.5412960609911099E-3</v>
      </c>
    </row>
    <row r="376" spans="1:15">
      <c r="A376" t="s">
        <v>598</v>
      </c>
      <c r="B376" t="s">
        <v>23513</v>
      </c>
      <c r="C376" t="s">
        <v>599</v>
      </c>
      <c r="D376">
        <v>1</v>
      </c>
      <c r="E376">
        <v>535</v>
      </c>
      <c r="F376">
        <v>4</v>
      </c>
      <c r="G376">
        <v>8124</v>
      </c>
      <c r="H376">
        <v>0.23855956797771199</v>
      </c>
      <c r="I376">
        <v>0.85273230586348503</v>
      </c>
      <c r="J376">
        <v>0.81044716552199803</v>
      </c>
      <c r="K376" t="s">
        <v>23842</v>
      </c>
      <c r="L376">
        <v>1</v>
      </c>
      <c r="M376" t="s">
        <v>5133</v>
      </c>
      <c r="N376">
        <v>0.25</v>
      </c>
      <c r="O376">
        <v>1.8691588785046699E-3</v>
      </c>
    </row>
    <row r="377" spans="1:15">
      <c r="A377" t="s">
        <v>598</v>
      </c>
      <c r="B377" t="s">
        <v>23511</v>
      </c>
      <c r="C377" t="s">
        <v>599</v>
      </c>
      <c r="D377">
        <v>1</v>
      </c>
      <c r="E377">
        <v>6152</v>
      </c>
      <c r="F377">
        <v>4</v>
      </c>
      <c r="G377">
        <v>7804</v>
      </c>
      <c r="H377">
        <v>0.99799771163111395</v>
      </c>
      <c r="I377">
        <v>1</v>
      </c>
      <c r="J377">
        <v>0.85953329234717102</v>
      </c>
      <c r="K377" t="s">
        <v>23841</v>
      </c>
      <c r="L377">
        <v>1</v>
      </c>
      <c r="M377" t="s">
        <v>5133</v>
      </c>
      <c r="N377">
        <v>0.25</v>
      </c>
      <c r="O377">
        <v>1.6254876462938901E-4</v>
      </c>
    </row>
    <row r="378" spans="1:15">
      <c r="A378" t="s">
        <v>600</v>
      </c>
      <c r="B378" t="s">
        <v>23513</v>
      </c>
      <c r="C378" t="s">
        <v>601</v>
      </c>
      <c r="D378">
        <v>1</v>
      </c>
      <c r="E378">
        <v>535</v>
      </c>
      <c r="F378">
        <v>1</v>
      </c>
      <c r="G378">
        <v>8124</v>
      </c>
      <c r="H378">
        <v>6.5854258985721295E-2</v>
      </c>
      <c r="I378">
        <v>0.448760549738495</v>
      </c>
      <c r="J378">
        <v>0.42650749013827299</v>
      </c>
      <c r="K378" t="s">
        <v>23843</v>
      </c>
      <c r="L378">
        <v>1</v>
      </c>
      <c r="M378" t="s">
        <v>5133</v>
      </c>
      <c r="N378">
        <v>1</v>
      </c>
      <c r="O378">
        <v>1.8691588785046699E-3</v>
      </c>
    </row>
    <row r="379" spans="1:15">
      <c r="A379" t="s">
        <v>602</v>
      </c>
      <c r="B379" t="s">
        <v>23511</v>
      </c>
      <c r="C379" t="s">
        <v>603</v>
      </c>
      <c r="D379">
        <v>1</v>
      </c>
      <c r="E379">
        <v>6152</v>
      </c>
      <c r="F379">
        <v>1</v>
      </c>
      <c r="G379">
        <v>7804</v>
      </c>
      <c r="H379">
        <v>0.788313685289595</v>
      </c>
      <c r="I379">
        <v>0.968912233598893</v>
      </c>
      <c r="J379">
        <v>0.832812322140707</v>
      </c>
      <c r="K379" t="s">
        <v>23844</v>
      </c>
      <c r="L379">
        <v>1</v>
      </c>
      <c r="M379" t="s">
        <v>5133</v>
      </c>
      <c r="N379">
        <v>1</v>
      </c>
      <c r="O379">
        <v>1.6254876462938901E-4</v>
      </c>
    </row>
    <row r="380" spans="1:15">
      <c r="A380" t="s">
        <v>604</v>
      </c>
      <c r="B380" t="s">
        <v>23513</v>
      </c>
      <c r="C380" t="s">
        <v>605</v>
      </c>
      <c r="D380">
        <v>1</v>
      </c>
      <c r="E380">
        <v>535</v>
      </c>
      <c r="F380">
        <v>1</v>
      </c>
      <c r="G380">
        <v>8124</v>
      </c>
      <c r="H380">
        <v>6.5854258985721295E-2</v>
      </c>
      <c r="I380">
        <v>0.448760549738495</v>
      </c>
      <c r="J380">
        <v>0.42650749013827299</v>
      </c>
      <c r="K380" t="s">
        <v>23845</v>
      </c>
      <c r="L380">
        <v>1</v>
      </c>
      <c r="M380" t="s">
        <v>5133</v>
      </c>
      <c r="N380">
        <v>1</v>
      </c>
      <c r="O380">
        <v>1.8691588785046699E-3</v>
      </c>
    </row>
    <row r="381" spans="1:15">
      <c r="A381" t="s">
        <v>606</v>
      </c>
      <c r="B381" t="s">
        <v>23511</v>
      </c>
      <c r="C381" t="s">
        <v>607</v>
      </c>
      <c r="D381">
        <v>44</v>
      </c>
      <c r="E381">
        <v>6152</v>
      </c>
      <c r="F381">
        <v>50</v>
      </c>
      <c r="G381">
        <v>7804</v>
      </c>
      <c r="H381">
        <v>7.1823114892985498E-2</v>
      </c>
      <c r="I381">
        <v>0.34901846963959998</v>
      </c>
      <c r="J381">
        <v>0.29999299429929699</v>
      </c>
      <c r="K381" t="s">
        <v>23846</v>
      </c>
      <c r="L381">
        <v>44</v>
      </c>
      <c r="M381" t="s">
        <v>2729</v>
      </c>
      <c r="N381">
        <v>0.88</v>
      </c>
      <c r="O381">
        <v>7.1521456436931096E-3</v>
      </c>
    </row>
    <row r="382" spans="1:15">
      <c r="A382" t="s">
        <v>606</v>
      </c>
      <c r="B382" t="s">
        <v>23518</v>
      </c>
      <c r="C382" t="s">
        <v>607</v>
      </c>
      <c r="D382">
        <v>4</v>
      </c>
      <c r="E382">
        <v>787</v>
      </c>
      <c r="F382">
        <v>49</v>
      </c>
      <c r="G382">
        <v>7393</v>
      </c>
      <c r="H382">
        <v>0.78082819623136301</v>
      </c>
      <c r="I382">
        <v>1</v>
      </c>
      <c r="J382">
        <v>0.966855260484069</v>
      </c>
      <c r="K382" t="s">
        <v>23847</v>
      </c>
      <c r="L382">
        <v>4</v>
      </c>
      <c r="M382" t="s">
        <v>2729</v>
      </c>
      <c r="N382">
        <v>8.1632653061224497E-2</v>
      </c>
      <c r="O382">
        <v>5.0825921219822103E-3</v>
      </c>
    </row>
    <row r="383" spans="1:15">
      <c r="A383" t="s">
        <v>608</v>
      </c>
      <c r="B383" t="s">
        <v>23513</v>
      </c>
      <c r="C383" t="s">
        <v>609</v>
      </c>
      <c r="D383">
        <v>1</v>
      </c>
      <c r="E383">
        <v>535</v>
      </c>
      <c r="F383">
        <v>5</v>
      </c>
      <c r="G383">
        <v>8124</v>
      </c>
      <c r="H383">
        <v>0.28872836491514098</v>
      </c>
      <c r="I383">
        <v>0.92669970177713501</v>
      </c>
      <c r="J383">
        <v>0.88074667915254901</v>
      </c>
      <c r="K383" t="s">
        <v>23848</v>
      </c>
      <c r="L383">
        <v>1</v>
      </c>
      <c r="M383" t="s">
        <v>2729</v>
      </c>
      <c r="N383">
        <v>0.2</v>
      </c>
      <c r="O383">
        <v>1.8691588785046699E-3</v>
      </c>
    </row>
    <row r="384" spans="1:15">
      <c r="A384" t="s">
        <v>608</v>
      </c>
      <c r="B384" t="s">
        <v>23518</v>
      </c>
      <c r="C384" t="s">
        <v>609</v>
      </c>
      <c r="D384">
        <v>2</v>
      </c>
      <c r="E384">
        <v>787</v>
      </c>
      <c r="F384">
        <v>4</v>
      </c>
      <c r="G384">
        <v>7393</v>
      </c>
      <c r="H384">
        <v>5.8679954233094203E-2</v>
      </c>
      <c r="I384">
        <v>0.61178825165478101</v>
      </c>
      <c r="J384">
        <v>0.59151068941477603</v>
      </c>
      <c r="K384" t="s">
        <v>23849</v>
      </c>
      <c r="L384">
        <v>2</v>
      </c>
      <c r="M384" t="s">
        <v>2729</v>
      </c>
      <c r="N384">
        <v>0.5</v>
      </c>
      <c r="O384">
        <v>2.5412960609911099E-3</v>
      </c>
    </row>
    <row r="385" spans="1:15">
      <c r="A385" t="s">
        <v>608</v>
      </c>
      <c r="B385" t="s">
        <v>23511</v>
      </c>
      <c r="C385" t="s">
        <v>609</v>
      </c>
      <c r="D385">
        <v>2</v>
      </c>
      <c r="E385">
        <v>6152</v>
      </c>
      <c r="F385">
        <v>5</v>
      </c>
      <c r="G385">
        <v>7804</v>
      </c>
      <c r="H385">
        <v>0.99168074853091603</v>
      </c>
      <c r="I385">
        <v>1</v>
      </c>
      <c r="J385">
        <v>0.85953329234717102</v>
      </c>
      <c r="K385" t="s">
        <v>23850</v>
      </c>
      <c r="L385">
        <v>2</v>
      </c>
      <c r="M385" t="s">
        <v>2729</v>
      </c>
      <c r="N385">
        <v>0.4</v>
      </c>
      <c r="O385">
        <v>3.2509752925877802E-4</v>
      </c>
    </row>
    <row r="386" spans="1:15">
      <c r="A386" t="s">
        <v>610</v>
      </c>
      <c r="B386" t="s">
        <v>23518</v>
      </c>
      <c r="C386" t="s">
        <v>611</v>
      </c>
      <c r="D386">
        <v>10</v>
      </c>
      <c r="E386">
        <v>787</v>
      </c>
      <c r="F386">
        <v>185</v>
      </c>
      <c r="G386">
        <v>7393</v>
      </c>
      <c r="H386">
        <v>0.99617688840302299</v>
      </c>
      <c r="I386">
        <v>1</v>
      </c>
      <c r="J386">
        <v>0.966855260484069</v>
      </c>
      <c r="K386" t="s">
        <v>23851</v>
      </c>
      <c r="L386">
        <v>10</v>
      </c>
      <c r="M386" t="s">
        <v>5133</v>
      </c>
      <c r="N386">
        <v>5.4054054054054099E-2</v>
      </c>
      <c r="O386">
        <v>1.2706480304955499E-2</v>
      </c>
    </row>
    <row r="387" spans="1:15">
      <c r="A387" t="s">
        <v>610</v>
      </c>
      <c r="B387" t="s">
        <v>23513</v>
      </c>
      <c r="C387" t="s">
        <v>611</v>
      </c>
      <c r="D387">
        <v>10</v>
      </c>
      <c r="E387">
        <v>535</v>
      </c>
      <c r="F387">
        <v>241</v>
      </c>
      <c r="G387">
        <v>8124</v>
      </c>
      <c r="H387">
        <v>0.96110082289455401</v>
      </c>
      <c r="I387">
        <v>0.99999999999997702</v>
      </c>
      <c r="J387">
        <v>0.95041217501583097</v>
      </c>
      <c r="K387" t="s">
        <v>23852</v>
      </c>
      <c r="L387">
        <v>10</v>
      </c>
      <c r="M387" t="s">
        <v>5133</v>
      </c>
      <c r="N387">
        <v>4.1493775933609998E-2</v>
      </c>
      <c r="O387">
        <v>1.86915887850467E-2</v>
      </c>
    </row>
    <row r="388" spans="1:15">
      <c r="A388" t="s">
        <v>610</v>
      </c>
      <c r="B388" t="s">
        <v>23511</v>
      </c>
      <c r="C388" t="s">
        <v>611</v>
      </c>
      <c r="D388">
        <v>197</v>
      </c>
      <c r="E388">
        <v>6152</v>
      </c>
      <c r="F388">
        <v>227</v>
      </c>
      <c r="G388">
        <v>7804</v>
      </c>
      <c r="H388">
        <v>1.2205356886555499E-3</v>
      </c>
      <c r="I388">
        <v>1.57279762497563E-2</v>
      </c>
      <c r="J388">
        <v>1.3518719207911201E-2</v>
      </c>
      <c r="K388" t="s">
        <v>23853</v>
      </c>
      <c r="L388">
        <v>197</v>
      </c>
      <c r="M388" t="s">
        <v>5133</v>
      </c>
      <c r="N388">
        <v>0.86784140969163004</v>
      </c>
      <c r="O388">
        <v>3.2022106631989601E-2</v>
      </c>
    </row>
    <row r="389" spans="1:15">
      <c r="A389" t="s">
        <v>612</v>
      </c>
      <c r="B389" t="s">
        <v>23511</v>
      </c>
      <c r="C389" t="s">
        <v>613</v>
      </c>
      <c r="D389">
        <v>1</v>
      </c>
      <c r="E389">
        <v>6152</v>
      </c>
      <c r="F389">
        <v>1</v>
      </c>
      <c r="G389">
        <v>7804</v>
      </c>
      <c r="H389">
        <v>0.788313685289595</v>
      </c>
      <c r="I389">
        <v>0.968912233598893</v>
      </c>
      <c r="J389">
        <v>0.832812322140707</v>
      </c>
      <c r="K389" t="s">
        <v>23854</v>
      </c>
      <c r="L389">
        <v>1</v>
      </c>
      <c r="M389" t="s">
        <v>1463</v>
      </c>
      <c r="N389">
        <v>1</v>
      </c>
      <c r="O389">
        <v>1.6254876462938901E-4</v>
      </c>
    </row>
    <row r="390" spans="1:15">
      <c r="A390" t="s">
        <v>614</v>
      </c>
      <c r="B390" t="s">
        <v>23518</v>
      </c>
      <c r="C390" t="s">
        <v>615</v>
      </c>
      <c r="D390">
        <v>2</v>
      </c>
      <c r="E390">
        <v>787</v>
      </c>
      <c r="F390">
        <v>4</v>
      </c>
      <c r="G390">
        <v>7393</v>
      </c>
      <c r="H390">
        <v>5.8679954233094203E-2</v>
      </c>
      <c r="I390">
        <v>0.61178825165478101</v>
      </c>
      <c r="J390">
        <v>0.59151068941477603</v>
      </c>
      <c r="K390" t="s">
        <v>23855</v>
      </c>
      <c r="L390">
        <v>2</v>
      </c>
      <c r="M390" t="s">
        <v>1463</v>
      </c>
      <c r="N390">
        <v>0.5</v>
      </c>
      <c r="O390">
        <v>2.5412960609911099E-3</v>
      </c>
    </row>
    <row r="391" spans="1:15">
      <c r="A391" t="s">
        <v>614</v>
      </c>
      <c r="B391" t="s">
        <v>23511</v>
      </c>
      <c r="C391" t="s">
        <v>615</v>
      </c>
      <c r="D391">
        <v>2</v>
      </c>
      <c r="E391">
        <v>6152</v>
      </c>
      <c r="F391">
        <v>4</v>
      </c>
      <c r="G391">
        <v>7804</v>
      </c>
      <c r="H391">
        <v>0.96811759508681905</v>
      </c>
      <c r="I391">
        <v>1</v>
      </c>
      <c r="J391">
        <v>0.85953329234717102</v>
      </c>
      <c r="K391" t="s">
        <v>23856</v>
      </c>
      <c r="L391">
        <v>2</v>
      </c>
      <c r="M391" t="s">
        <v>1463</v>
      </c>
      <c r="N391">
        <v>0.5</v>
      </c>
      <c r="O391">
        <v>3.2509752925877802E-4</v>
      </c>
    </row>
    <row r="392" spans="1:15">
      <c r="A392" t="s">
        <v>616</v>
      </c>
      <c r="B392" t="s">
        <v>23511</v>
      </c>
      <c r="C392" t="s">
        <v>617</v>
      </c>
      <c r="D392">
        <v>1</v>
      </c>
      <c r="E392">
        <v>6152</v>
      </c>
      <c r="F392">
        <v>2</v>
      </c>
      <c r="G392">
        <v>7804</v>
      </c>
      <c r="H392">
        <v>0.95521029019776005</v>
      </c>
      <c r="I392">
        <v>1</v>
      </c>
      <c r="J392">
        <v>0.85953329234717102</v>
      </c>
      <c r="K392" t="s">
        <v>23857</v>
      </c>
      <c r="L392">
        <v>1</v>
      </c>
      <c r="M392" t="s">
        <v>1463</v>
      </c>
      <c r="N392">
        <v>0.5</v>
      </c>
      <c r="O392">
        <v>1.6254876462938901E-4</v>
      </c>
    </row>
    <row r="393" spans="1:15">
      <c r="A393" t="s">
        <v>616</v>
      </c>
      <c r="B393" t="s">
        <v>23518</v>
      </c>
      <c r="C393" t="s">
        <v>617</v>
      </c>
      <c r="D393">
        <v>1</v>
      </c>
      <c r="E393">
        <v>787</v>
      </c>
      <c r="F393">
        <v>2</v>
      </c>
      <c r="G393">
        <v>7393</v>
      </c>
      <c r="H393">
        <v>0.20158492765181499</v>
      </c>
      <c r="I393">
        <v>0.83876007220319604</v>
      </c>
      <c r="J393">
        <v>0.81095958809365798</v>
      </c>
      <c r="K393" t="s">
        <v>23858</v>
      </c>
      <c r="L393">
        <v>1</v>
      </c>
      <c r="M393" t="s">
        <v>1463</v>
      </c>
      <c r="N393">
        <v>0.5</v>
      </c>
      <c r="O393">
        <v>1.27064803049555E-3</v>
      </c>
    </row>
    <row r="394" spans="1:15">
      <c r="A394" t="s">
        <v>618</v>
      </c>
      <c r="B394" t="s">
        <v>23511</v>
      </c>
      <c r="C394" t="s">
        <v>619</v>
      </c>
      <c r="D394">
        <v>1</v>
      </c>
      <c r="E394">
        <v>6152</v>
      </c>
      <c r="F394">
        <v>1</v>
      </c>
      <c r="G394">
        <v>7804</v>
      </c>
      <c r="H394">
        <v>0.788313685289595</v>
      </c>
      <c r="I394">
        <v>0.968912233598893</v>
      </c>
      <c r="J394">
        <v>0.832812322140707</v>
      </c>
      <c r="K394" t="s">
        <v>23859</v>
      </c>
      <c r="L394">
        <v>1</v>
      </c>
      <c r="M394" t="s">
        <v>5133</v>
      </c>
      <c r="N394">
        <v>1</v>
      </c>
      <c r="O394">
        <v>1.6254876462938901E-4</v>
      </c>
    </row>
    <row r="395" spans="1:15">
      <c r="A395" t="s">
        <v>620</v>
      </c>
      <c r="B395" t="s">
        <v>23513</v>
      </c>
      <c r="C395" t="s">
        <v>621</v>
      </c>
      <c r="D395">
        <v>2</v>
      </c>
      <c r="E395">
        <v>535</v>
      </c>
      <c r="F395">
        <v>5</v>
      </c>
      <c r="G395">
        <v>8124</v>
      </c>
      <c r="H395">
        <v>3.7884380227996402E-2</v>
      </c>
      <c r="I395">
        <v>0.42722874441898101</v>
      </c>
      <c r="J395">
        <v>0.40604340021253599</v>
      </c>
      <c r="K395" t="s">
        <v>23860</v>
      </c>
      <c r="L395">
        <v>2</v>
      </c>
      <c r="M395" t="s">
        <v>5133</v>
      </c>
      <c r="N395">
        <v>0.4</v>
      </c>
      <c r="O395">
        <v>3.7383177570093499E-3</v>
      </c>
    </row>
    <row r="396" spans="1:15">
      <c r="A396" t="s">
        <v>620</v>
      </c>
      <c r="B396" t="s">
        <v>23511</v>
      </c>
      <c r="C396" t="s">
        <v>621</v>
      </c>
      <c r="D396">
        <v>2</v>
      </c>
      <c r="E396">
        <v>6152</v>
      </c>
      <c r="F396">
        <v>4</v>
      </c>
      <c r="G396">
        <v>7804</v>
      </c>
      <c r="H396">
        <v>0.96811759508681905</v>
      </c>
      <c r="I396">
        <v>1</v>
      </c>
      <c r="J396">
        <v>0.85953329234717102</v>
      </c>
      <c r="K396" t="s">
        <v>23861</v>
      </c>
      <c r="L396">
        <v>2</v>
      </c>
      <c r="M396" t="s">
        <v>5133</v>
      </c>
      <c r="N396">
        <v>0.5</v>
      </c>
      <c r="O396">
        <v>3.2509752925877802E-4</v>
      </c>
    </row>
    <row r="397" spans="1:15">
      <c r="A397" t="s">
        <v>620</v>
      </c>
      <c r="B397" t="s">
        <v>23518</v>
      </c>
      <c r="C397" t="s">
        <v>621</v>
      </c>
      <c r="D397">
        <v>1</v>
      </c>
      <c r="E397">
        <v>787</v>
      </c>
      <c r="F397">
        <v>4</v>
      </c>
      <c r="G397">
        <v>7393</v>
      </c>
      <c r="H397">
        <v>0.362574478289521</v>
      </c>
      <c r="I397">
        <v>1</v>
      </c>
      <c r="J397">
        <v>0.966855260484069</v>
      </c>
      <c r="K397" t="s">
        <v>23862</v>
      </c>
      <c r="L397">
        <v>1</v>
      </c>
      <c r="M397" t="s">
        <v>5133</v>
      </c>
      <c r="N397">
        <v>0.25</v>
      </c>
      <c r="O397">
        <v>1.27064803049555E-3</v>
      </c>
    </row>
    <row r="398" spans="1:15">
      <c r="A398" t="s">
        <v>622</v>
      </c>
      <c r="B398" t="s">
        <v>23511</v>
      </c>
      <c r="C398" t="s">
        <v>623</v>
      </c>
      <c r="D398">
        <v>2</v>
      </c>
      <c r="E398">
        <v>6152</v>
      </c>
      <c r="F398">
        <v>5</v>
      </c>
      <c r="G398">
        <v>7804</v>
      </c>
      <c r="H398">
        <v>0.99168074853091603</v>
      </c>
      <c r="I398">
        <v>1</v>
      </c>
      <c r="J398">
        <v>0.85953329234717102</v>
      </c>
      <c r="K398" t="s">
        <v>23863</v>
      </c>
      <c r="L398">
        <v>2</v>
      </c>
      <c r="M398" t="s">
        <v>5133</v>
      </c>
      <c r="N398">
        <v>0.4</v>
      </c>
      <c r="O398">
        <v>3.2509752925877802E-4</v>
      </c>
    </row>
    <row r="399" spans="1:15">
      <c r="A399" t="s">
        <v>622</v>
      </c>
      <c r="B399" t="s">
        <v>23518</v>
      </c>
      <c r="C399" t="s">
        <v>623</v>
      </c>
      <c r="D399">
        <v>3</v>
      </c>
      <c r="E399">
        <v>787</v>
      </c>
      <c r="F399">
        <v>5</v>
      </c>
      <c r="G399">
        <v>7393</v>
      </c>
      <c r="H399">
        <v>1.01900849865754E-2</v>
      </c>
      <c r="I399">
        <v>0.24323860088996599</v>
      </c>
      <c r="J399">
        <v>0.235176520823249</v>
      </c>
      <c r="K399" t="s">
        <v>23864</v>
      </c>
      <c r="L399">
        <v>3</v>
      </c>
      <c r="M399" t="s">
        <v>5133</v>
      </c>
      <c r="N399">
        <v>0.6</v>
      </c>
      <c r="O399">
        <v>3.8119440914866601E-3</v>
      </c>
    </row>
    <row r="400" spans="1:15">
      <c r="A400" t="s">
        <v>624</v>
      </c>
      <c r="B400" t="s">
        <v>23511</v>
      </c>
      <c r="C400" t="s">
        <v>625</v>
      </c>
      <c r="D400">
        <v>2</v>
      </c>
      <c r="E400">
        <v>6152</v>
      </c>
      <c r="F400">
        <v>4</v>
      </c>
      <c r="G400">
        <v>7804</v>
      </c>
      <c r="H400">
        <v>0.96811759508681905</v>
      </c>
      <c r="I400">
        <v>1</v>
      </c>
      <c r="J400">
        <v>0.85953329234717102</v>
      </c>
      <c r="K400" t="s">
        <v>23865</v>
      </c>
      <c r="L400">
        <v>2</v>
      </c>
      <c r="M400" t="s">
        <v>5133</v>
      </c>
      <c r="N400">
        <v>0.5</v>
      </c>
      <c r="O400">
        <v>3.2509752925877802E-4</v>
      </c>
    </row>
    <row r="401" spans="1:15">
      <c r="A401" t="s">
        <v>624</v>
      </c>
      <c r="B401" t="s">
        <v>23518</v>
      </c>
      <c r="C401" t="s">
        <v>625</v>
      </c>
      <c r="D401">
        <v>1</v>
      </c>
      <c r="E401">
        <v>787</v>
      </c>
      <c r="F401">
        <v>3</v>
      </c>
      <c r="G401">
        <v>7393</v>
      </c>
      <c r="H401">
        <v>0.28660084727541502</v>
      </c>
      <c r="I401">
        <v>0.97863801257884697</v>
      </c>
      <c r="J401">
        <v>0.94620131057153301</v>
      </c>
      <c r="K401" t="s">
        <v>23525</v>
      </c>
      <c r="L401">
        <v>1</v>
      </c>
      <c r="M401" t="s">
        <v>5133</v>
      </c>
      <c r="N401">
        <v>0.33333333333333298</v>
      </c>
      <c r="O401">
        <v>1.27064803049555E-3</v>
      </c>
    </row>
    <row r="402" spans="1:15">
      <c r="A402" t="s">
        <v>626</v>
      </c>
      <c r="B402" t="s">
        <v>23511</v>
      </c>
      <c r="C402" t="s">
        <v>627</v>
      </c>
      <c r="D402">
        <v>3</v>
      </c>
      <c r="E402">
        <v>6152</v>
      </c>
      <c r="F402">
        <v>3</v>
      </c>
      <c r="G402">
        <v>7804</v>
      </c>
      <c r="H402">
        <v>0.489837867770546</v>
      </c>
      <c r="I402">
        <v>0.96083957126938102</v>
      </c>
      <c r="J402">
        <v>0.82587360011061495</v>
      </c>
      <c r="K402" t="s">
        <v>23866</v>
      </c>
      <c r="L402">
        <v>3</v>
      </c>
      <c r="M402" t="s">
        <v>5133</v>
      </c>
      <c r="N402">
        <v>1</v>
      </c>
      <c r="O402">
        <v>4.8764629388816603E-4</v>
      </c>
    </row>
    <row r="403" spans="1:15">
      <c r="A403" t="s">
        <v>628</v>
      </c>
      <c r="B403" t="s">
        <v>23513</v>
      </c>
      <c r="C403" t="s">
        <v>629</v>
      </c>
      <c r="D403">
        <v>1</v>
      </c>
      <c r="E403">
        <v>535</v>
      </c>
      <c r="F403">
        <v>11</v>
      </c>
      <c r="G403">
        <v>8124</v>
      </c>
      <c r="H403">
        <v>0.52755249562557105</v>
      </c>
      <c r="I403">
        <v>0.99999999999997702</v>
      </c>
      <c r="J403">
        <v>0.95041217501583097</v>
      </c>
      <c r="K403" t="s">
        <v>23867</v>
      </c>
      <c r="L403">
        <v>1</v>
      </c>
      <c r="M403" t="s">
        <v>5133</v>
      </c>
      <c r="N403">
        <v>9.0909090909090898E-2</v>
      </c>
      <c r="O403">
        <v>1.8691588785046699E-3</v>
      </c>
    </row>
    <row r="404" spans="1:15">
      <c r="A404" t="s">
        <v>628</v>
      </c>
      <c r="B404" t="s">
        <v>23511</v>
      </c>
      <c r="C404" t="s">
        <v>629</v>
      </c>
      <c r="D404">
        <v>5</v>
      </c>
      <c r="E404">
        <v>6152</v>
      </c>
      <c r="F404">
        <v>9</v>
      </c>
      <c r="G404">
        <v>7804</v>
      </c>
      <c r="H404">
        <v>0.97522995242144195</v>
      </c>
      <c r="I404">
        <v>1</v>
      </c>
      <c r="J404">
        <v>0.85953329234717102</v>
      </c>
      <c r="K404" t="s">
        <v>23868</v>
      </c>
      <c r="L404">
        <v>5</v>
      </c>
      <c r="M404" t="s">
        <v>5133</v>
      </c>
      <c r="N404">
        <v>0.55555555555555602</v>
      </c>
      <c r="O404">
        <v>8.1274382314694405E-4</v>
      </c>
    </row>
    <row r="405" spans="1:15">
      <c r="A405" t="s">
        <v>628</v>
      </c>
      <c r="B405" t="s">
        <v>23518</v>
      </c>
      <c r="C405" t="s">
        <v>629</v>
      </c>
      <c r="D405">
        <v>3</v>
      </c>
      <c r="E405">
        <v>787</v>
      </c>
      <c r="F405">
        <v>8</v>
      </c>
      <c r="G405">
        <v>7393</v>
      </c>
      <c r="H405">
        <v>4.46985146570733E-2</v>
      </c>
      <c r="I405">
        <v>0.55827764118643997</v>
      </c>
      <c r="J405">
        <v>0.53977367419174704</v>
      </c>
      <c r="K405" t="s">
        <v>23869</v>
      </c>
      <c r="L405">
        <v>3</v>
      </c>
      <c r="M405" t="s">
        <v>5133</v>
      </c>
      <c r="N405">
        <v>0.375</v>
      </c>
      <c r="O405">
        <v>3.8119440914866601E-3</v>
      </c>
    </row>
    <row r="406" spans="1:15">
      <c r="A406" t="s">
        <v>630</v>
      </c>
      <c r="B406" t="s">
        <v>23518</v>
      </c>
      <c r="C406" t="s">
        <v>631</v>
      </c>
      <c r="D406">
        <v>1</v>
      </c>
      <c r="E406">
        <v>787</v>
      </c>
      <c r="F406">
        <v>2</v>
      </c>
      <c r="G406">
        <v>7393</v>
      </c>
      <c r="H406">
        <v>0.20158492765181499</v>
      </c>
      <c r="I406">
        <v>0.83876007220319604</v>
      </c>
      <c r="J406">
        <v>0.81095958809365798</v>
      </c>
      <c r="K406" t="s">
        <v>23870</v>
      </c>
      <c r="L406">
        <v>1</v>
      </c>
      <c r="M406" t="s">
        <v>5133</v>
      </c>
      <c r="N406">
        <v>0.5</v>
      </c>
      <c r="O406">
        <v>1.27064803049555E-3</v>
      </c>
    </row>
    <row r="407" spans="1:15">
      <c r="A407" t="s">
        <v>632</v>
      </c>
      <c r="B407" t="s">
        <v>23511</v>
      </c>
      <c r="C407" t="s">
        <v>633</v>
      </c>
      <c r="D407">
        <v>1</v>
      </c>
      <c r="E407">
        <v>6152</v>
      </c>
      <c r="F407">
        <v>1</v>
      </c>
      <c r="G407">
        <v>7804</v>
      </c>
      <c r="H407">
        <v>0.788313685289595</v>
      </c>
      <c r="I407">
        <v>0.968912233598893</v>
      </c>
      <c r="J407">
        <v>0.832812322140707</v>
      </c>
      <c r="K407" t="s">
        <v>23871</v>
      </c>
      <c r="L407">
        <v>1</v>
      </c>
      <c r="M407" t="s">
        <v>5133</v>
      </c>
      <c r="N407">
        <v>1</v>
      </c>
      <c r="O407">
        <v>1.6254876462938901E-4</v>
      </c>
    </row>
    <row r="408" spans="1:15">
      <c r="A408" t="s">
        <v>634</v>
      </c>
      <c r="B408" t="s">
        <v>23511</v>
      </c>
      <c r="C408" t="s">
        <v>635</v>
      </c>
      <c r="D408">
        <v>17</v>
      </c>
      <c r="E408">
        <v>6152</v>
      </c>
      <c r="F408">
        <v>22</v>
      </c>
      <c r="G408">
        <v>7804</v>
      </c>
      <c r="H408">
        <v>0.68442605369422904</v>
      </c>
      <c r="I408">
        <v>0.968912233598893</v>
      </c>
      <c r="J408">
        <v>0.832812322140707</v>
      </c>
      <c r="K408" t="s">
        <v>23872</v>
      </c>
      <c r="L408">
        <v>17</v>
      </c>
      <c r="M408" t="s">
        <v>5133</v>
      </c>
      <c r="N408">
        <v>0.77272727272727304</v>
      </c>
      <c r="O408">
        <v>2.7633289986996102E-3</v>
      </c>
    </row>
    <row r="409" spans="1:15">
      <c r="A409" t="s">
        <v>634</v>
      </c>
      <c r="B409" t="s">
        <v>23518</v>
      </c>
      <c r="C409" t="s">
        <v>635</v>
      </c>
      <c r="D409">
        <v>1</v>
      </c>
      <c r="E409">
        <v>787</v>
      </c>
      <c r="F409">
        <v>20</v>
      </c>
      <c r="G409">
        <v>7393</v>
      </c>
      <c r="H409">
        <v>0.89503969563115604</v>
      </c>
      <c r="I409">
        <v>1</v>
      </c>
      <c r="J409">
        <v>0.966855260484069</v>
      </c>
      <c r="K409" t="s">
        <v>23873</v>
      </c>
      <c r="L409">
        <v>1</v>
      </c>
      <c r="M409" t="s">
        <v>5133</v>
      </c>
      <c r="N409">
        <v>0.05</v>
      </c>
      <c r="O409">
        <v>1.27064803049555E-3</v>
      </c>
    </row>
    <row r="410" spans="1:15">
      <c r="A410" t="s">
        <v>634</v>
      </c>
      <c r="B410" t="s">
        <v>23513</v>
      </c>
      <c r="C410" t="s">
        <v>635</v>
      </c>
      <c r="D410">
        <v>4</v>
      </c>
      <c r="E410">
        <v>535</v>
      </c>
      <c r="F410">
        <v>24</v>
      </c>
      <c r="G410">
        <v>8124</v>
      </c>
      <c r="H410">
        <v>6.9216687333166604E-2</v>
      </c>
      <c r="I410">
        <v>0.46480461558679798</v>
      </c>
      <c r="J410">
        <v>0.441755965657256</v>
      </c>
      <c r="K410" t="s">
        <v>23874</v>
      </c>
      <c r="L410">
        <v>4</v>
      </c>
      <c r="M410" t="s">
        <v>5133</v>
      </c>
      <c r="N410">
        <v>0.16666666666666699</v>
      </c>
      <c r="O410">
        <v>7.4766355140186902E-3</v>
      </c>
    </row>
    <row r="411" spans="1:15">
      <c r="A411" t="s">
        <v>636</v>
      </c>
      <c r="B411" t="s">
        <v>23511</v>
      </c>
      <c r="C411" t="s">
        <v>637</v>
      </c>
      <c r="D411">
        <v>29</v>
      </c>
      <c r="E411">
        <v>6152</v>
      </c>
      <c r="F411">
        <v>40</v>
      </c>
      <c r="G411">
        <v>7804</v>
      </c>
      <c r="H411">
        <v>0.87837082094773999</v>
      </c>
      <c r="I411">
        <v>1</v>
      </c>
      <c r="J411">
        <v>0.85953329234717102</v>
      </c>
      <c r="K411" t="s">
        <v>23875</v>
      </c>
      <c r="L411">
        <v>29</v>
      </c>
      <c r="M411" t="s">
        <v>5133</v>
      </c>
      <c r="N411">
        <v>0.72499999999999998</v>
      </c>
      <c r="O411">
        <v>4.7139141742522797E-3</v>
      </c>
    </row>
    <row r="412" spans="1:15">
      <c r="A412" t="s">
        <v>636</v>
      </c>
      <c r="B412" t="s">
        <v>23518</v>
      </c>
      <c r="C412" t="s">
        <v>637</v>
      </c>
      <c r="D412">
        <v>8</v>
      </c>
      <c r="E412">
        <v>787</v>
      </c>
      <c r="F412">
        <v>36</v>
      </c>
      <c r="G412">
        <v>7393</v>
      </c>
      <c r="H412">
        <v>3.2396691195938097E-2</v>
      </c>
      <c r="I412">
        <v>0.45088240894050102</v>
      </c>
      <c r="J412">
        <v>0.43593802894385297</v>
      </c>
      <c r="K412" t="s">
        <v>23876</v>
      </c>
      <c r="L412">
        <v>8</v>
      </c>
      <c r="M412" t="s">
        <v>5133</v>
      </c>
      <c r="N412">
        <v>0.22222222222222199</v>
      </c>
      <c r="O412">
        <v>1.01651842439644E-2</v>
      </c>
    </row>
    <row r="413" spans="1:15">
      <c r="A413" t="s">
        <v>638</v>
      </c>
      <c r="B413" t="s">
        <v>23511</v>
      </c>
      <c r="C413" t="s">
        <v>639</v>
      </c>
      <c r="D413">
        <v>29</v>
      </c>
      <c r="E413">
        <v>6152</v>
      </c>
      <c r="F413">
        <v>40</v>
      </c>
      <c r="G413">
        <v>7804</v>
      </c>
      <c r="H413">
        <v>0.87837082094773999</v>
      </c>
      <c r="I413">
        <v>1</v>
      </c>
      <c r="J413">
        <v>0.85953329234717102</v>
      </c>
      <c r="K413" t="s">
        <v>23875</v>
      </c>
      <c r="L413">
        <v>29</v>
      </c>
      <c r="M413" t="s">
        <v>5133</v>
      </c>
      <c r="N413">
        <v>0.72499999999999998</v>
      </c>
      <c r="O413">
        <v>4.7139141742522797E-3</v>
      </c>
    </row>
    <row r="414" spans="1:15">
      <c r="A414" t="s">
        <v>638</v>
      </c>
      <c r="B414" t="s">
        <v>23518</v>
      </c>
      <c r="C414" t="s">
        <v>639</v>
      </c>
      <c r="D414">
        <v>8</v>
      </c>
      <c r="E414">
        <v>787</v>
      </c>
      <c r="F414">
        <v>36</v>
      </c>
      <c r="G414">
        <v>7393</v>
      </c>
      <c r="H414">
        <v>3.2396691195938097E-2</v>
      </c>
      <c r="I414">
        <v>0.45088240894050102</v>
      </c>
      <c r="J414">
        <v>0.43593802894385297</v>
      </c>
      <c r="K414" t="s">
        <v>23876</v>
      </c>
      <c r="L414">
        <v>8</v>
      </c>
      <c r="M414" t="s">
        <v>5133</v>
      </c>
      <c r="N414">
        <v>0.22222222222222199</v>
      </c>
      <c r="O414">
        <v>1.01651842439644E-2</v>
      </c>
    </row>
    <row r="415" spans="1:15">
      <c r="A415" t="s">
        <v>640</v>
      </c>
      <c r="B415" t="s">
        <v>23518</v>
      </c>
      <c r="C415" t="s">
        <v>641</v>
      </c>
      <c r="D415">
        <v>1</v>
      </c>
      <c r="E415">
        <v>787</v>
      </c>
      <c r="F415">
        <v>15</v>
      </c>
      <c r="G415">
        <v>7393</v>
      </c>
      <c r="H415">
        <v>0.81548482306175196</v>
      </c>
      <c r="I415">
        <v>1</v>
      </c>
      <c r="J415">
        <v>0.966855260484069</v>
      </c>
      <c r="K415" t="s">
        <v>23877</v>
      </c>
      <c r="L415">
        <v>1</v>
      </c>
      <c r="M415" t="s">
        <v>5133</v>
      </c>
      <c r="N415">
        <v>6.6666666666666693E-2</v>
      </c>
      <c r="O415">
        <v>1.27064803049555E-3</v>
      </c>
    </row>
    <row r="416" spans="1:15">
      <c r="A416" t="s">
        <v>640</v>
      </c>
      <c r="B416" t="s">
        <v>23511</v>
      </c>
      <c r="C416" t="s">
        <v>641</v>
      </c>
      <c r="D416">
        <v>13</v>
      </c>
      <c r="E416">
        <v>6152</v>
      </c>
      <c r="F416">
        <v>15</v>
      </c>
      <c r="G416">
        <v>7804</v>
      </c>
      <c r="H416">
        <v>0.35527829093487101</v>
      </c>
      <c r="I416">
        <v>0.90637853699243498</v>
      </c>
      <c r="J416">
        <v>0.77906252801391895</v>
      </c>
      <c r="K416" t="s">
        <v>23878</v>
      </c>
      <c r="L416">
        <v>13</v>
      </c>
      <c r="M416" t="s">
        <v>5133</v>
      </c>
      <c r="N416">
        <v>0.86666666666666703</v>
      </c>
      <c r="O416">
        <v>2.1131339401820499E-3</v>
      </c>
    </row>
    <row r="417" spans="1:15">
      <c r="A417" t="s">
        <v>642</v>
      </c>
      <c r="B417" t="s">
        <v>23511</v>
      </c>
      <c r="C417" t="s">
        <v>643</v>
      </c>
      <c r="D417">
        <v>5</v>
      </c>
      <c r="E417">
        <v>6152</v>
      </c>
      <c r="F417">
        <v>5</v>
      </c>
      <c r="G417">
        <v>7804</v>
      </c>
      <c r="H417">
        <v>0.30433074367137097</v>
      </c>
      <c r="I417">
        <v>0.81020448119108801</v>
      </c>
      <c r="J417">
        <v>0.69639772519260701</v>
      </c>
      <c r="K417" t="s">
        <v>23879</v>
      </c>
      <c r="L417">
        <v>5</v>
      </c>
      <c r="M417" t="s">
        <v>5133</v>
      </c>
      <c r="N417">
        <v>1</v>
      </c>
      <c r="O417">
        <v>8.1274382314694405E-4</v>
      </c>
    </row>
    <row r="418" spans="1:15">
      <c r="A418" t="s">
        <v>644</v>
      </c>
      <c r="B418" t="s">
        <v>23511</v>
      </c>
      <c r="C418" t="s">
        <v>645</v>
      </c>
      <c r="D418">
        <v>2</v>
      </c>
      <c r="E418">
        <v>6152</v>
      </c>
      <c r="F418">
        <v>4</v>
      </c>
      <c r="G418">
        <v>7804</v>
      </c>
      <c r="H418">
        <v>0.96811759508681905</v>
      </c>
      <c r="I418">
        <v>1</v>
      </c>
      <c r="J418">
        <v>0.85953329234717102</v>
      </c>
      <c r="K418" t="s">
        <v>23861</v>
      </c>
      <c r="L418">
        <v>2</v>
      </c>
      <c r="M418" t="s">
        <v>5133</v>
      </c>
      <c r="N418">
        <v>0.5</v>
      </c>
      <c r="O418">
        <v>3.2509752925877802E-4</v>
      </c>
    </row>
    <row r="419" spans="1:15">
      <c r="A419" t="s">
        <v>644</v>
      </c>
      <c r="B419" t="s">
        <v>23513</v>
      </c>
      <c r="C419" t="s">
        <v>645</v>
      </c>
      <c r="D419">
        <v>2</v>
      </c>
      <c r="E419">
        <v>535</v>
      </c>
      <c r="F419">
        <v>5</v>
      </c>
      <c r="G419">
        <v>8124</v>
      </c>
      <c r="H419">
        <v>3.7884380227996402E-2</v>
      </c>
      <c r="I419">
        <v>0.42722874441898101</v>
      </c>
      <c r="J419">
        <v>0.40604340021253599</v>
      </c>
      <c r="K419" t="s">
        <v>23860</v>
      </c>
      <c r="L419">
        <v>2</v>
      </c>
      <c r="M419" t="s">
        <v>5133</v>
      </c>
      <c r="N419">
        <v>0.4</v>
      </c>
      <c r="O419">
        <v>3.7383177570093499E-3</v>
      </c>
    </row>
    <row r="420" spans="1:15">
      <c r="A420" t="s">
        <v>644</v>
      </c>
      <c r="B420" t="s">
        <v>23518</v>
      </c>
      <c r="C420" t="s">
        <v>645</v>
      </c>
      <c r="D420">
        <v>1</v>
      </c>
      <c r="E420">
        <v>787</v>
      </c>
      <c r="F420">
        <v>4</v>
      </c>
      <c r="G420">
        <v>7393</v>
      </c>
      <c r="H420">
        <v>0.362574478289521</v>
      </c>
      <c r="I420">
        <v>1</v>
      </c>
      <c r="J420">
        <v>0.966855260484069</v>
      </c>
      <c r="K420" t="s">
        <v>23862</v>
      </c>
      <c r="L420">
        <v>1</v>
      </c>
      <c r="M420" t="s">
        <v>5133</v>
      </c>
      <c r="N420">
        <v>0.25</v>
      </c>
      <c r="O420">
        <v>1.27064803049555E-3</v>
      </c>
    </row>
    <row r="421" spans="1:15">
      <c r="A421" t="s">
        <v>646</v>
      </c>
      <c r="B421" t="s">
        <v>23518</v>
      </c>
      <c r="C421" t="s">
        <v>647</v>
      </c>
      <c r="D421">
        <v>3</v>
      </c>
      <c r="E421">
        <v>787</v>
      </c>
      <c r="F421">
        <v>6</v>
      </c>
      <c r="G421">
        <v>7393</v>
      </c>
      <c r="H421">
        <v>1.8777106137657599E-2</v>
      </c>
      <c r="I421">
        <v>0.338469374737777</v>
      </c>
      <c r="J421">
        <v>0.32725089547797298</v>
      </c>
      <c r="K421" t="s">
        <v>23864</v>
      </c>
      <c r="L421">
        <v>3</v>
      </c>
      <c r="M421" t="s">
        <v>5133</v>
      </c>
      <c r="N421">
        <v>0.5</v>
      </c>
      <c r="O421">
        <v>3.8119440914866601E-3</v>
      </c>
    </row>
    <row r="422" spans="1:15">
      <c r="A422" t="s">
        <v>646</v>
      </c>
      <c r="B422" t="s">
        <v>23511</v>
      </c>
      <c r="C422" t="s">
        <v>647</v>
      </c>
      <c r="D422">
        <v>3</v>
      </c>
      <c r="E422">
        <v>6152</v>
      </c>
      <c r="F422">
        <v>6</v>
      </c>
      <c r="G422">
        <v>7804</v>
      </c>
      <c r="H422">
        <v>0.97922542091541498</v>
      </c>
      <c r="I422">
        <v>1</v>
      </c>
      <c r="J422">
        <v>0.85953329234717102</v>
      </c>
      <c r="K422" t="s">
        <v>23631</v>
      </c>
      <c r="L422">
        <v>3</v>
      </c>
      <c r="M422" t="s">
        <v>5133</v>
      </c>
      <c r="N422">
        <v>0.5</v>
      </c>
      <c r="O422">
        <v>4.8764629388816603E-4</v>
      </c>
    </row>
    <row r="423" spans="1:15">
      <c r="A423" t="s">
        <v>648</v>
      </c>
      <c r="B423" t="s">
        <v>23511</v>
      </c>
      <c r="C423" t="s">
        <v>649</v>
      </c>
      <c r="D423">
        <v>12</v>
      </c>
      <c r="E423">
        <v>6152</v>
      </c>
      <c r="F423">
        <v>14</v>
      </c>
      <c r="G423">
        <v>7804</v>
      </c>
      <c r="H423">
        <v>0.40504102681163101</v>
      </c>
      <c r="I423">
        <v>0.91525479399875698</v>
      </c>
      <c r="J423">
        <v>0.78669196642228301</v>
      </c>
      <c r="K423" t="s">
        <v>23880</v>
      </c>
      <c r="L423">
        <v>12</v>
      </c>
      <c r="M423" t="s">
        <v>5133</v>
      </c>
      <c r="N423">
        <v>0.85714285714285698</v>
      </c>
      <c r="O423">
        <v>1.95058517555267E-3</v>
      </c>
    </row>
    <row r="424" spans="1:15">
      <c r="A424" t="s">
        <v>648</v>
      </c>
      <c r="B424" t="s">
        <v>23518</v>
      </c>
      <c r="C424" t="s">
        <v>649</v>
      </c>
      <c r="D424">
        <v>2</v>
      </c>
      <c r="E424">
        <v>787</v>
      </c>
      <c r="F424">
        <v>12</v>
      </c>
      <c r="G424">
        <v>7393</v>
      </c>
      <c r="H424">
        <v>0.37061782085017497</v>
      </c>
      <c r="I424">
        <v>1</v>
      </c>
      <c r="J424">
        <v>0.966855260484069</v>
      </c>
      <c r="K424" t="s">
        <v>23881</v>
      </c>
      <c r="L424">
        <v>2</v>
      </c>
      <c r="M424" t="s">
        <v>5133</v>
      </c>
      <c r="N424">
        <v>0.16666666666666699</v>
      </c>
      <c r="O424">
        <v>2.5412960609911099E-3</v>
      </c>
    </row>
    <row r="425" spans="1:15">
      <c r="A425" t="s">
        <v>650</v>
      </c>
      <c r="B425" t="s">
        <v>23511</v>
      </c>
      <c r="C425" t="s">
        <v>651</v>
      </c>
      <c r="D425">
        <v>3</v>
      </c>
      <c r="E425">
        <v>6152</v>
      </c>
      <c r="F425">
        <v>3</v>
      </c>
      <c r="G425">
        <v>7804</v>
      </c>
      <c r="H425">
        <v>0.489837867770546</v>
      </c>
      <c r="I425">
        <v>0.96083957126938102</v>
      </c>
      <c r="J425">
        <v>0.82587360011061495</v>
      </c>
      <c r="K425" t="s">
        <v>23882</v>
      </c>
      <c r="L425">
        <v>3</v>
      </c>
      <c r="M425" t="s">
        <v>5133</v>
      </c>
      <c r="N425">
        <v>1</v>
      </c>
      <c r="O425">
        <v>4.8764629388816603E-4</v>
      </c>
    </row>
    <row r="426" spans="1:15">
      <c r="A426" t="s">
        <v>652</v>
      </c>
      <c r="B426" t="s">
        <v>23511</v>
      </c>
      <c r="C426" t="s">
        <v>653</v>
      </c>
      <c r="D426">
        <v>3</v>
      </c>
      <c r="E426">
        <v>6152</v>
      </c>
      <c r="F426">
        <v>4</v>
      </c>
      <c r="G426">
        <v>7804</v>
      </c>
      <c r="H426">
        <v>0.80103341611958101</v>
      </c>
      <c r="I426">
        <v>0.968912233598893</v>
      </c>
      <c r="J426">
        <v>0.832812322140707</v>
      </c>
      <c r="K426" t="s">
        <v>23882</v>
      </c>
      <c r="L426">
        <v>3</v>
      </c>
      <c r="M426" t="s">
        <v>5133</v>
      </c>
      <c r="N426">
        <v>0.75</v>
      </c>
      <c r="O426">
        <v>4.8764629388816603E-4</v>
      </c>
    </row>
    <row r="427" spans="1:15">
      <c r="A427" t="s">
        <v>652</v>
      </c>
      <c r="B427" t="s">
        <v>23518</v>
      </c>
      <c r="C427" t="s">
        <v>653</v>
      </c>
      <c r="D427">
        <v>1</v>
      </c>
      <c r="E427">
        <v>787</v>
      </c>
      <c r="F427">
        <v>3</v>
      </c>
      <c r="G427">
        <v>7393</v>
      </c>
      <c r="H427">
        <v>0.28660084727541502</v>
      </c>
      <c r="I427">
        <v>0.97863801257884697</v>
      </c>
      <c r="J427">
        <v>0.94620131057153301</v>
      </c>
      <c r="K427" t="s">
        <v>23877</v>
      </c>
      <c r="L427">
        <v>1</v>
      </c>
      <c r="M427" t="s">
        <v>5133</v>
      </c>
      <c r="N427">
        <v>0.33333333333333298</v>
      </c>
      <c r="O427">
        <v>1.27064803049555E-3</v>
      </c>
    </row>
    <row r="428" spans="1:15">
      <c r="A428" t="s">
        <v>654</v>
      </c>
      <c r="B428" t="s">
        <v>23511</v>
      </c>
      <c r="C428" t="s">
        <v>655</v>
      </c>
      <c r="D428">
        <v>6</v>
      </c>
      <c r="E428">
        <v>6152</v>
      </c>
      <c r="F428">
        <v>8</v>
      </c>
      <c r="G428">
        <v>7804</v>
      </c>
      <c r="H428">
        <v>0.77072248517942499</v>
      </c>
      <c r="I428">
        <v>0.968912233598893</v>
      </c>
      <c r="J428">
        <v>0.832812322140707</v>
      </c>
      <c r="K428" t="s">
        <v>23883</v>
      </c>
      <c r="L428">
        <v>6</v>
      </c>
      <c r="M428" t="s">
        <v>5133</v>
      </c>
      <c r="N428">
        <v>0.75</v>
      </c>
      <c r="O428">
        <v>9.7529258777633303E-4</v>
      </c>
    </row>
    <row r="429" spans="1:15">
      <c r="A429" t="s">
        <v>656</v>
      </c>
      <c r="B429" t="s">
        <v>23511</v>
      </c>
      <c r="C429" t="s">
        <v>657</v>
      </c>
      <c r="D429">
        <v>1</v>
      </c>
      <c r="E429">
        <v>6152</v>
      </c>
      <c r="F429">
        <v>3</v>
      </c>
      <c r="G429">
        <v>7804</v>
      </c>
      <c r="H429">
        <v>0.99052768249503997</v>
      </c>
      <c r="I429">
        <v>1</v>
      </c>
      <c r="J429">
        <v>0.85953329234717102</v>
      </c>
      <c r="K429" t="s">
        <v>23884</v>
      </c>
      <c r="L429">
        <v>1</v>
      </c>
      <c r="M429" t="s">
        <v>5133</v>
      </c>
      <c r="N429">
        <v>0.33333333333333298</v>
      </c>
      <c r="O429">
        <v>1.6254876462938901E-4</v>
      </c>
    </row>
    <row r="430" spans="1:15">
      <c r="A430" t="s">
        <v>658</v>
      </c>
      <c r="B430" t="s">
        <v>23511</v>
      </c>
      <c r="C430" t="s">
        <v>659</v>
      </c>
      <c r="D430">
        <v>6</v>
      </c>
      <c r="E430">
        <v>6152</v>
      </c>
      <c r="F430">
        <v>7</v>
      </c>
      <c r="G430">
        <v>7804</v>
      </c>
      <c r="H430">
        <v>0.54476030000281095</v>
      </c>
      <c r="I430">
        <v>0.968912233598893</v>
      </c>
      <c r="J430">
        <v>0.832812322140707</v>
      </c>
      <c r="K430" t="s">
        <v>23885</v>
      </c>
      <c r="L430">
        <v>6</v>
      </c>
      <c r="M430" t="s">
        <v>5133</v>
      </c>
      <c r="N430">
        <v>0.85714285714285698</v>
      </c>
      <c r="O430">
        <v>9.7529258777633303E-4</v>
      </c>
    </row>
    <row r="431" spans="1:15">
      <c r="A431" t="s">
        <v>660</v>
      </c>
      <c r="B431" t="s">
        <v>23511</v>
      </c>
      <c r="C431" t="s">
        <v>661</v>
      </c>
      <c r="D431">
        <v>75</v>
      </c>
      <c r="E431">
        <v>6152</v>
      </c>
      <c r="F431">
        <v>81</v>
      </c>
      <c r="G431">
        <v>7804</v>
      </c>
      <c r="H431">
        <v>6.8680552573923304E-4</v>
      </c>
      <c r="I431">
        <v>9.6594291441467802E-3</v>
      </c>
      <c r="J431">
        <v>8.3026009344626898E-3</v>
      </c>
      <c r="K431" t="s">
        <v>23886</v>
      </c>
      <c r="L431">
        <v>75</v>
      </c>
      <c r="M431" t="s">
        <v>5133</v>
      </c>
      <c r="N431">
        <v>0.92592592592592604</v>
      </c>
      <c r="O431">
        <v>1.21911573472042E-2</v>
      </c>
    </row>
    <row r="432" spans="1:15">
      <c r="A432" t="s">
        <v>660</v>
      </c>
      <c r="B432" t="s">
        <v>23518</v>
      </c>
      <c r="C432" t="s">
        <v>661</v>
      </c>
      <c r="D432">
        <v>3</v>
      </c>
      <c r="E432">
        <v>787</v>
      </c>
      <c r="F432">
        <v>74</v>
      </c>
      <c r="G432">
        <v>7393</v>
      </c>
      <c r="H432">
        <v>0.98866631859687804</v>
      </c>
      <c r="I432">
        <v>1</v>
      </c>
      <c r="J432">
        <v>0.966855260484069</v>
      </c>
      <c r="K432" t="s">
        <v>23887</v>
      </c>
      <c r="L432">
        <v>3</v>
      </c>
      <c r="M432" t="s">
        <v>5133</v>
      </c>
      <c r="N432">
        <v>4.0540540540540501E-2</v>
      </c>
      <c r="O432">
        <v>3.8119440914866601E-3</v>
      </c>
    </row>
    <row r="433" spans="1:15">
      <c r="A433" t="s">
        <v>660</v>
      </c>
      <c r="B433" t="s">
        <v>23513</v>
      </c>
      <c r="C433" t="s">
        <v>661</v>
      </c>
      <c r="D433">
        <v>1</v>
      </c>
      <c r="E433">
        <v>535</v>
      </c>
      <c r="F433">
        <v>78</v>
      </c>
      <c r="G433">
        <v>8124</v>
      </c>
      <c r="H433">
        <v>0.99520322327321897</v>
      </c>
      <c r="I433">
        <v>0.99999999999997702</v>
      </c>
      <c r="J433">
        <v>0.95041217501583097</v>
      </c>
      <c r="K433" t="s">
        <v>23888</v>
      </c>
      <c r="L433">
        <v>1</v>
      </c>
      <c r="M433" t="s">
        <v>5133</v>
      </c>
      <c r="N433">
        <v>1.2820512820512799E-2</v>
      </c>
      <c r="O433">
        <v>1.8691588785046699E-3</v>
      </c>
    </row>
    <row r="434" spans="1:15">
      <c r="A434" t="s">
        <v>662</v>
      </c>
      <c r="B434" t="s">
        <v>23511</v>
      </c>
      <c r="C434" t="s">
        <v>663</v>
      </c>
      <c r="D434">
        <v>1</v>
      </c>
      <c r="E434">
        <v>6152</v>
      </c>
      <c r="F434">
        <v>1</v>
      </c>
      <c r="G434">
        <v>7804</v>
      </c>
      <c r="H434">
        <v>0.788313685289595</v>
      </c>
      <c r="I434">
        <v>0.968912233598893</v>
      </c>
      <c r="J434">
        <v>0.832812322140707</v>
      </c>
      <c r="K434" t="s">
        <v>23889</v>
      </c>
      <c r="L434">
        <v>1</v>
      </c>
      <c r="M434" t="s">
        <v>1463</v>
      </c>
      <c r="N434">
        <v>1</v>
      </c>
      <c r="O434">
        <v>1.6254876462938901E-4</v>
      </c>
    </row>
    <row r="435" spans="1:15">
      <c r="A435" t="s">
        <v>664</v>
      </c>
      <c r="B435" t="s">
        <v>23513</v>
      </c>
      <c r="C435" t="s">
        <v>665</v>
      </c>
      <c r="D435">
        <v>4</v>
      </c>
      <c r="E435">
        <v>535</v>
      </c>
      <c r="F435">
        <v>77</v>
      </c>
      <c r="G435">
        <v>8124</v>
      </c>
      <c r="H435">
        <v>0.75568741109526805</v>
      </c>
      <c r="I435">
        <v>0.99999999999997702</v>
      </c>
      <c r="J435">
        <v>0.95041217501583097</v>
      </c>
      <c r="K435" t="s">
        <v>23890</v>
      </c>
      <c r="L435">
        <v>4</v>
      </c>
      <c r="M435" t="s">
        <v>2729</v>
      </c>
      <c r="N435">
        <v>5.1948051948052E-2</v>
      </c>
      <c r="O435">
        <v>7.4766355140186902E-3</v>
      </c>
    </row>
    <row r="436" spans="1:15">
      <c r="A436" t="s">
        <v>664</v>
      </c>
      <c r="B436" t="s">
        <v>23511</v>
      </c>
      <c r="C436" t="s">
        <v>665</v>
      </c>
      <c r="D436">
        <v>69</v>
      </c>
      <c r="E436">
        <v>6152</v>
      </c>
      <c r="F436">
        <v>74</v>
      </c>
      <c r="G436">
        <v>7804</v>
      </c>
      <c r="H436">
        <v>6.4982681246007605E-4</v>
      </c>
      <c r="I436">
        <v>9.3122925308143298E-3</v>
      </c>
      <c r="J436">
        <v>8.0042254583108097E-3</v>
      </c>
      <c r="K436" t="s">
        <v>23891</v>
      </c>
      <c r="L436">
        <v>69</v>
      </c>
      <c r="M436" t="s">
        <v>2729</v>
      </c>
      <c r="N436">
        <v>0.93243243243243201</v>
      </c>
      <c r="O436">
        <v>1.1215864759427799E-2</v>
      </c>
    </row>
    <row r="437" spans="1:15">
      <c r="A437" t="s">
        <v>664</v>
      </c>
      <c r="B437" t="s">
        <v>23518</v>
      </c>
      <c r="C437" t="s">
        <v>665</v>
      </c>
      <c r="D437">
        <v>1</v>
      </c>
      <c r="E437">
        <v>787</v>
      </c>
      <c r="F437">
        <v>68</v>
      </c>
      <c r="G437">
        <v>7393</v>
      </c>
      <c r="H437">
        <v>0.99954294471944705</v>
      </c>
      <c r="I437">
        <v>1</v>
      </c>
      <c r="J437">
        <v>0.966855260484069</v>
      </c>
      <c r="K437" t="s">
        <v>23892</v>
      </c>
      <c r="L437">
        <v>1</v>
      </c>
      <c r="M437" t="s">
        <v>2729</v>
      </c>
      <c r="N437">
        <v>1.4705882352941201E-2</v>
      </c>
      <c r="O437">
        <v>1.27064803049555E-3</v>
      </c>
    </row>
    <row r="438" spans="1:15">
      <c r="A438" t="s">
        <v>666</v>
      </c>
      <c r="B438" t="s">
        <v>23511</v>
      </c>
      <c r="C438" t="s">
        <v>667</v>
      </c>
      <c r="D438">
        <v>41</v>
      </c>
      <c r="E438">
        <v>6152</v>
      </c>
      <c r="F438">
        <v>45</v>
      </c>
      <c r="G438">
        <v>7804</v>
      </c>
      <c r="H438">
        <v>2.5163858744674299E-2</v>
      </c>
      <c r="I438">
        <v>0.16922007468669301</v>
      </c>
      <c r="J438">
        <v>0.14545028792668699</v>
      </c>
      <c r="K438" t="s">
        <v>23893</v>
      </c>
      <c r="L438">
        <v>41</v>
      </c>
      <c r="M438" t="s">
        <v>2729</v>
      </c>
      <c r="N438">
        <v>0.91111111111111098</v>
      </c>
      <c r="O438">
        <v>6.6644993498049402E-3</v>
      </c>
    </row>
    <row r="439" spans="1:15">
      <c r="A439" t="s">
        <v>666</v>
      </c>
      <c r="B439" t="s">
        <v>23513</v>
      </c>
      <c r="C439" t="s">
        <v>667</v>
      </c>
      <c r="D439">
        <v>3</v>
      </c>
      <c r="E439">
        <v>535</v>
      </c>
      <c r="F439">
        <v>48</v>
      </c>
      <c r="G439">
        <v>8124</v>
      </c>
      <c r="H439">
        <v>0.62099400767037904</v>
      </c>
      <c r="I439">
        <v>0.99999999999997702</v>
      </c>
      <c r="J439">
        <v>0.95041217501583097</v>
      </c>
      <c r="K439" t="s">
        <v>23894</v>
      </c>
      <c r="L439">
        <v>3</v>
      </c>
      <c r="M439" t="s">
        <v>2729</v>
      </c>
      <c r="N439">
        <v>6.25E-2</v>
      </c>
      <c r="O439">
        <v>5.60747663551402E-3</v>
      </c>
    </row>
    <row r="440" spans="1:15">
      <c r="A440" t="s">
        <v>666</v>
      </c>
      <c r="B440" t="s">
        <v>23518</v>
      </c>
      <c r="C440" t="s">
        <v>667</v>
      </c>
      <c r="D440">
        <v>1</v>
      </c>
      <c r="E440">
        <v>787</v>
      </c>
      <c r="F440">
        <v>43</v>
      </c>
      <c r="G440">
        <v>7393</v>
      </c>
      <c r="H440">
        <v>0.99220667539191298</v>
      </c>
      <c r="I440">
        <v>1</v>
      </c>
      <c r="J440">
        <v>0.966855260484069</v>
      </c>
      <c r="K440" t="s">
        <v>23892</v>
      </c>
      <c r="L440">
        <v>1</v>
      </c>
      <c r="M440" t="s">
        <v>2729</v>
      </c>
      <c r="N440">
        <v>2.32558139534884E-2</v>
      </c>
      <c r="O440">
        <v>1.27064803049555E-3</v>
      </c>
    </row>
    <row r="441" spans="1:15">
      <c r="A441" t="s">
        <v>668</v>
      </c>
      <c r="B441" t="s">
        <v>23511</v>
      </c>
      <c r="C441" t="s">
        <v>669</v>
      </c>
      <c r="D441">
        <v>19</v>
      </c>
      <c r="E441">
        <v>6152</v>
      </c>
      <c r="F441">
        <v>19</v>
      </c>
      <c r="G441">
        <v>7804</v>
      </c>
      <c r="H441">
        <v>1.08323398552968E-2</v>
      </c>
      <c r="I441">
        <v>8.7990417388941602E-2</v>
      </c>
      <c r="J441">
        <v>7.5630693153318704E-2</v>
      </c>
      <c r="K441" t="s">
        <v>23895</v>
      </c>
      <c r="L441">
        <v>19</v>
      </c>
      <c r="M441" t="s">
        <v>2729</v>
      </c>
      <c r="N441">
        <v>1</v>
      </c>
      <c r="O441">
        <v>3.0884265279583901E-3</v>
      </c>
    </row>
    <row r="442" spans="1:15">
      <c r="A442" t="s">
        <v>670</v>
      </c>
      <c r="B442" t="s">
        <v>23511</v>
      </c>
      <c r="C442" t="s">
        <v>671</v>
      </c>
      <c r="D442">
        <v>4</v>
      </c>
      <c r="E442">
        <v>6152</v>
      </c>
      <c r="F442">
        <v>4</v>
      </c>
      <c r="G442">
        <v>7804</v>
      </c>
      <c r="H442">
        <v>0.38610601832086699</v>
      </c>
      <c r="I442">
        <v>0.90829480295553899</v>
      </c>
      <c r="J442">
        <v>0.78070962240619901</v>
      </c>
      <c r="K442" t="s">
        <v>23896</v>
      </c>
      <c r="L442">
        <v>4</v>
      </c>
      <c r="M442" t="s">
        <v>2729</v>
      </c>
      <c r="N442">
        <v>1</v>
      </c>
      <c r="O442">
        <v>6.5019505851755496E-4</v>
      </c>
    </row>
    <row r="443" spans="1:15">
      <c r="A443" t="s">
        <v>672</v>
      </c>
      <c r="B443" t="s">
        <v>23511</v>
      </c>
      <c r="C443" t="s">
        <v>673</v>
      </c>
      <c r="D443">
        <v>26</v>
      </c>
      <c r="E443">
        <v>6152</v>
      </c>
      <c r="F443">
        <v>26</v>
      </c>
      <c r="G443">
        <v>7804</v>
      </c>
      <c r="H443">
        <v>2.0384823340864702E-3</v>
      </c>
      <c r="I443">
        <v>2.3666106814954398E-2</v>
      </c>
      <c r="J443">
        <v>2.0341806707697599E-2</v>
      </c>
      <c r="K443" t="s">
        <v>23897</v>
      </c>
      <c r="L443">
        <v>26</v>
      </c>
      <c r="M443" t="s">
        <v>2729</v>
      </c>
      <c r="N443">
        <v>1</v>
      </c>
      <c r="O443">
        <v>4.2262678803641103E-3</v>
      </c>
    </row>
    <row r="444" spans="1:15">
      <c r="A444" t="s">
        <v>674</v>
      </c>
      <c r="B444" t="s">
        <v>23513</v>
      </c>
      <c r="C444" t="s">
        <v>675</v>
      </c>
      <c r="D444">
        <v>2</v>
      </c>
      <c r="E444">
        <v>535</v>
      </c>
      <c r="F444">
        <v>17</v>
      </c>
      <c r="G444">
        <v>8124</v>
      </c>
      <c r="H444">
        <v>0.30951995937748999</v>
      </c>
      <c r="I444">
        <v>0.96185933942670199</v>
      </c>
      <c r="J444">
        <v>0.91416282684384298</v>
      </c>
      <c r="K444" t="s">
        <v>23898</v>
      </c>
      <c r="L444">
        <v>2</v>
      </c>
      <c r="M444" t="s">
        <v>2729</v>
      </c>
      <c r="N444">
        <v>0.11764705882352899</v>
      </c>
      <c r="O444">
        <v>3.7383177570093499E-3</v>
      </c>
    </row>
    <row r="445" spans="1:15">
      <c r="A445" t="s">
        <v>674</v>
      </c>
      <c r="B445" t="s">
        <v>23518</v>
      </c>
      <c r="C445" t="s">
        <v>675</v>
      </c>
      <c r="D445">
        <v>1</v>
      </c>
      <c r="E445">
        <v>787</v>
      </c>
      <c r="F445">
        <v>12</v>
      </c>
      <c r="G445">
        <v>7393</v>
      </c>
      <c r="H445">
        <v>0.74120734014009004</v>
      </c>
      <c r="I445">
        <v>1</v>
      </c>
      <c r="J445">
        <v>0.966855260484069</v>
      </c>
      <c r="K445" t="s">
        <v>23899</v>
      </c>
      <c r="L445">
        <v>1</v>
      </c>
      <c r="M445" t="s">
        <v>2729</v>
      </c>
      <c r="N445">
        <v>8.3333333333333301E-2</v>
      </c>
      <c r="O445">
        <v>1.27064803049555E-3</v>
      </c>
    </row>
    <row r="446" spans="1:15">
      <c r="A446" t="s">
        <v>674</v>
      </c>
      <c r="B446" t="s">
        <v>23511</v>
      </c>
      <c r="C446" t="s">
        <v>675</v>
      </c>
      <c r="D446">
        <v>12</v>
      </c>
      <c r="E446">
        <v>6152</v>
      </c>
      <c r="F446">
        <v>15</v>
      </c>
      <c r="G446">
        <v>7804</v>
      </c>
      <c r="H446">
        <v>0.60409197031867101</v>
      </c>
      <c r="I446">
        <v>0.968912233598893</v>
      </c>
      <c r="J446">
        <v>0.832812322140707</v>
      </c>
      <c r="K446" t="s">
        <v>23900</v>
      </c>
      <c r="L446">
        <v>12</v>
      </c>
      <c r="M446" t="s">
        <v>2729</v>
      </c>
      <c r="N446">
        <v>0.8</v>
      </c>
      <c r="O446">
        <v>1.95058517555267E-3</v>
      </c>
    </row>
    <row r="447" spans="1:15">
      <c r="A447" t="s">
        <v>676</v>
      </c>
      <c r="B447" t="s">
        <v>23518</v>
      </c>
      <c r="C447" t="s">
        <v>677</v>
      </c>
      <c r="D447">
        <v>17</v>
      </c>
      <c r="E447">
        <v>787</v>
      </c>
      <c r="F447">
        <v>238</v>
      </c>
      <c r="G447">
        <v>7393</v>
      </c>
      <c r="H447">
        <v>0.97558080059698205</v>
      </c>
      <c r="I447">
        <v>1</v>
      </c>
      <c r="J447">
        <v>0.966855260484069</v>
      </c>
      <c r="K447" t="s">
        <v>23901</v>
      </c>
      <c r="L447">
        <v>17</v>
      </c>
      <c r="M447" t="s">
        <v>2729</v>
      </c>
      <c r="N447">
        <v>7.1428571428571397E-2</v>
      </c>
      <c r="O447">
        <v>2.1601016518424401E-2</v>
      </c>
    </row>
    <row r="448" spans="1:15">
      <c r="A448" t="s">
        <v>676</v>
      </c>
      <c r="B448" t="s">
        <v>23511</v>
      </c>
      <c r="C448" t="s">
        <v>677</v>
      </c>
      <c r="D448">
        <v>241</v>
      </c>
      <c r="E448">
        <v>6152</v>
      </c>
      <c r="F448">
        <v>280</v>
      </c>
      <c r="G448">
        <v>7804</v>
      </c>
      <c r="H448">
        <v>1.07206470549399E-3</v>
      </c>
      <c r="I448">
        <v>1.39979801400376E-2</v>
      </c>
      <c r="J448">
        <v>1.20317299559769E-2</v>
      </c>
      <c r="K448" t="s">
        <v>23902</v>
      </c>
      <c r="L448">
        <v>241</v>
      </c>
      <c r="M448" t="s">
        <v>2729</v>
      </c>
      <c r="N448">
        <v>0.86071428571428599</v>
      </c>
      <c r="O448">
        <v>3.9174252275682699E-2</v>
      </c>
    </row>
    <row r="449" spans="1:15">
      <c r="A449" t="s">
        <v>676</v>
      </c>
      <c r="B449" t="s">
        <v>23513</v>
      </c>
      <c r="C449" t="s">
        <v>677</v>
      </c>
      <c r="D449">
        <v>11</v>
      </c>
      <c r="E449">
        <v>535</v>
      </c>
      <c r="F449">
        <v>278</v>
      </c>
      <c r="G449">
        <v>8124</v>
      </c>
      <c r="H449">
        <v>0.97912663992391002</v>
      </c>
      <c r="I449">
        <v>0.99999999999997702</v>
      </c>
      <c r="J449">
        <v>0.95041217501583097</v>
      </c>
      <c r="K449" t="s">
        <v>23903</v>
      </c>
      <c r="L449">
        <v>11</v>
      </c>
      <c r="M449" t="s">
        <v>2729</v>
      </c>
      <c r="N449">
        <v>3.9568345323740997E-2</v>
      </c>
      <c r="O449">
        <v>2.0560747663551399E-2</v>
      </c>
    </row>
    <row r="450" spans="1:15">
      <c r="A450" t="s">
        <v>678</v>
      </c>
      <c r="B450" t="s">
        <v>23511</v>
      </c>
      <c r="C450" t="s">
        <v>679</v>
      </c>
      <c r="D450">
        <v>31</v>
      </c>
      <c r="E450">
        <v>6152</v>
      </c>
      <c r="F450">
        <v>32</v>
      </c>
      <c r="G450">
        <v>7804</v>
      </c>
      <c r="H450">
        <v>4.6865634017594499E-3</v>
      </c>
      <c r="I450">
        <v>4.7080833357471201E-2</v>
      </c>
      <c r="J450">
        <v>4.0467543702195803E-2</v>
      </c>
      <c r="K450" t="s">
        <v>23904</v>
      </c>
      <c r="L450">
        <v>31</v>
      </c>
      <c r="M450" t="s">
        <v>2729</v>
      </c>
      <c r="N450">
        <v>0.96875</v>
      </c>
      <c r="O450">
        <v>5.0390117035110501E-3</v>
      </c>
    </row>
    <row r="451" spans="1:15">
      <c r="A451" t="s">
        <v>680</v>
      </c>
      <c r="B451" t="s">
        <v>23511</v>
      </c>
      <c r="C451" t="s">
        <v>681</v>
      </c>
      <c r="D451">
        <v>23</v>
      </c>
      <c r="E451">
        <v>6152</v>
      </c>
      <c r="F451">
        <v>29</v>
      </c>
      <c r="G451">
        <v>7804</v>
      </c>
      <c r="H451">
        <v>0.58195437840030795</v>
      </c>
      <c r="I451">
        <v>0.968912233598893</v>
      </c>
      <c r="J451">
        <v>0.832812322140707</v>
      </c>
      <c r="K451" t="s">
        <v>23905</v>
      </c>
      <c r="L451">
        <v>23</v>
      </c>
      <c r="M451" t="s">
        <v>2729</v>
      </c>
      <c r="N451">
        <v>0.79310344827586199</v>
      </c>
      <c r="O451">
        <v>3.73862158647594E-3</v>
      </c>
    </row>
    <row r="452" spans="1:15">
      <c r="A452" t="s">
        <v>680</v>
      </c>
      <c r="B452" t="s">
        <v>23513</v>
      </c>
      <c r="C452" t="s">
        <v>681</v>
      </c>
      <c r="D452">
        <v>3</v>
      </c>
      <c r="E452">
        <v>535</v>
      </c>
      <c r="F452">
        <v>28</v>
      </c>
      <c r="G452">
        <v>8124</v>
      </c>
      <c r="H452">
        <v>0.27949179148730402</v>
      </c>
      <c r="I452">
        <v>0.92669970177713501</v>
      </c>
      <c r="J452">
        <v>0.88074667915254901</v>
      </c>
      <c r="K452" t="s">
        <v>23906</v>
      </c>
      <c r="L452">
        <v>3</v>
      </c>
      <c r="M452" t="s">
        <v>2729</v>
      </c>
      <c r="N452">
        <v>0.107142857142857</v>
      </c>
      <c r="O452">
        <v>5.60747663551402E-3</v>
      </c>
    </row>
    <row r="453" spans="1:15">
      <c r="A453" t="s">
        <v>680</v>
      </c>
      <c r="B453" t="s">
        <v>23518</v>
      </c>
      <c r="C453" t="s">
        <v>681</v>
      </c>
      <c r="D453">
        <v>1</v>
      </c>
      <c r="E453">
        <v>787</v>
      </c>
      <c r="F453">
        <v>25</v>
      </c>
      <c r="G453">
        <v>7393</v>
      </c>
      <c r="H453">
        <v>0.94031817068003598</v>
      </c>
      <c r="I453">
        <v>1</v>
      </c>
      <c r="J453">
        <v>0.966855260484069</v>
      </c>
      <c r="K453" t="s">
        <v>23907</v>
      </c>
      <c r="L453">
        <v>1</v>
      </c>
      <c r="M453" t="s">
        <v>2729</v>
      </c>
      <c r="N453">
        <v>0.04</v>
      </c>
      <c r="O453">
        <v>1.27064803049555E-3</v>
      </c>
    </row>
    <row r="454" spans="1:15">
      <c r="A454" t="s">
        <v>682</v>
      </c>
      <c r="B454" t="s">
        <v>23511</v>
      </c>
      <c r="C454" t="s">
        <v>683</v>
      </c>
      <c r="D454">
        <v>38</v>
      </c>
      <c r="E454">
        <v>6152</v>
      </c>
      <c r="F454">
        <v>43</v>
      </c>
      <c r="G454">
        <v>7804</v>
      </c>
      <c r="H454">
        <v>8.2636628052857E-2</v>
      </c>
      <c r="I454">
        <v>0.38195192637576397</v>
      </c>
      <c r="J454">
        <v>0.32830039679610401</v>
      </c>
      <c r="K454" t="s">
        <v>23908</v>
      </c>
      <c r="L454">
        <v>38</v>
      </c>
      <c r="M454" t="s">
        <v>2729</v>
      </c>
      <c r="N454">
        <v>0.88372093023255804</v>
      </c>
      <c r="O454">
        <v>6.1768530559167803E-3</v>
      </c>
    </row>
    <row r="455" spans="1:15">
      <c r="A455" t="s">
        <v>682</v>
      </c>
      <c r="B455" t="s">
        <v>23513</v>
      </c>
      <c r="C455" t="s">
        <v>683</v>
      </c>
      <c r="D455">
        <v>5</v>
      </c>
      <c r="E455">
        <v>535</v>
      </c>
      <c r="F455">
        <v>44</v>
      </c>
      <c r="G455">
        <v>8124</v>
      </c>
      <c r="H455">
        <v>0.161071320435449</v>
      </c>
      <c r="I455">
        <v>0.73943139359194199</v>
      </c>
      <c r="J455">
        <v>0.70276459905872002</v>
      </c>
      <c r="K455" t="s">
        <v>23909</v>
      </c>
      <c r="L455">
        <v>5</v>
      </c>
      <c r="M455" t="s">
        <v>2729</v>
      </c>
      <c r="N455">
        <v>0.11363636363636399</v>
      </c>
      <c r="O455">
        <v>9.3457943925233603E-3</v>
      </c>
    </row>
    <row r="456" spans="1:15">
      <c r="A456" t="s">
        <v>684</v>
      </c>
      <c r="B456" t="s">
        <v>23518</v>
      </c>
      <c r="C456" t="s">
        <v>685</v>
      </c>
      <c r="D456">
        <v>4</v>
      </c>
      <c r="E456">
        <v>787</v>
      </c>
      <c r="F456">
        <v>61</v>
      </c>
      <c r="G456">
        <v>7393</v>
      </c>
      <c r="H456">
        <v>0.90178318955449099</v>
      </c>
      <c r="I456">
        <v>1</v>
      </c>
      <c r="J456">
        <v>0.966855260484069</v>
      </c>
      <c r="K456" t="s">
        <v>23910</v>
      </c>
      <c r="L456">
        <v>4</v>
      </c>
      <c r="M456" t="s">
        <v>2729</v>
      </c>
      <c r="N456">
        <v>6.5573770491803296E-2</v>
      </c>
      <c r="O456">
        <v>5.0825921219822103E-3</v>
      </c>
    </row>
    <row r="457" spans="1:15">
      <c r="A457" t="s">
        <v>684</v>
      </c>
      <c r="B457" t="s">
        <v>23511</v>
      </c>
      <c r="C457" t="s">
        <v>685</v>
      </c>
      <c r="D457">
        <v>59</v>
      </c>
      <c r="E457">
        <v>6152</v>
      </c>
      <c r="F457">
        <v>68</v>
      </c>
      <c r="G457">
        <v>7804</v>
      </c>
      <c r="H457">
        <v>6.6857831388359698E-2</v>
      </c>
      <c r="I457">
        <v>0.334289156941798</v>
      </c>
      <c r="J457">
        <v>0.287332659662144</v>
      </c>
      <c r="K457" t="s">
        <v>23911</v>
      </c>
      <c r="L457">
        <v>59</v>
      </c>
      <c r="M457" t="s">
        <v>2729</v>
      </c>
      <c r="N457">
        <v>0.86764705882352899</v>
      </c>
      <c r="O457">
        <v>9.5903771131339403E-3</v>
      </c>
    </row>
    <row r="458" spans="1:15">
      <c r="A458" t="s">
        <v>686</v>
      </c>
      <c r="B458" t="s">
        <v>23518</v>
      </c>
      <c r="C458" t="s">
        <v>687</v>
      </c>
      <c r="D458">
        <v>2</v>
      </c>
      <c r="E458">
        <v>787</v>
      </c>
      <c r="F458">
        <v>32</v>
      </c>
      <c r="G458">
        <v>7393</v>
      </c>
      <c r="H458">
        <v>0.86930439430499296</v>
      </c>
      <c r="I458">
        <v>1</v>
      </c>
      <c r="J458">
        <v>0.966855260484069</v>
      </c>
      <c r="K458" t="s">
        <v>23912</v>
      </c>
      <c r="L458">
        <v>2</v>
      </c>
      <c r="M458" t="s">
        <v>2729</v>
      </c>
      <c r="N458">
        <v>6.25E-2</v>
      </c>
      <c r="O458">
        <v>2.5412960609911099E-3</v>
      </c>
    </row>
    <row r="459" spans="1:15">
      <c r="A459" t="s">
        <v>686</v>
      </c>
      <c r="B459" t="s">
        <v>23511</v>
      </c>
      <c r="C459" t="s">
        <v>687</v>
      </c>
      <c r="D459">
        <v>32</v>
      </c>
      <c r="E459">
        <v>6152</v>
      </c>
      <c r="F459">
        <v>37</v>
      </c>
      <c r="G459">
        <v>7804</v>
      </c>
      <c r="H459">
        <v>0.174305186181935</v>
      </c>
      <c r="I459">
        <v>0.61243203353360198</v>
      </c>
      <c r="J459">
        <v>0.52640572212200998</v>
      </c>
      <c r="K459" t="s">
        <v>23913</v>
      </c>
      <c r="L459">
        <v>32</v>
      </c>
      <c r="M459" t="s">
        <v>2729</v>
      </c>
      <c r="N459">
        <v>0.86486486486486502</v>
      </c>
      <c r="O459">
        <v>5.2015604681404396E-3</v>
      </c>
    </row>
    <row r="460" spans="1:15">
      <c r="A460" t="s">
        <v>688</v>
      </c>
      <c r="B460" t="s">
        <v>23511</v>
      </c>
      <c r="C460" t="s">
        <v>689</v>
      </c>
      <c r="D460">
        <v>3</v>
      </c>
      <c r="E460">
        <v>6152</v>
      </c>
      <c r="F460">
        <v>3</v>
      </c>
      <c r="G460">
        <v>7804</v>
      </c>
      <c r="H460">
        <v>0.489837867770546</v>
      </c>
      <c r="I460">
        <v>0.96083957126938102</v>
      </c>
      <c r="J460">
        <v>0.82587360011061495</v>
      </c>
      <c r="K460" t="s">
        <v>23914</v>
      </c>
      <c r="L460">
        <v>3</v>
      </c>
      <c r="M460" t="s">
        <v>2729</v>
      </c>
      <c r="N460">
        <v>1</v>
      </c>
      <c r="O460">
        <v>4.8764629388816603E-4</v>
      </c>
    </row>
    <row r="461" spans="1:15">
      <c r="A461" t="s">
        <v>690</v>
      </c>
      <c r="B461" t="s">
        <v>23511</v>
      </c>
      <c r="C461" t="s">
        <v>691</v>
      </c>
      <c r="D461">
        <v>8</v>
      </c>
      <c r="E461">
        <v>6152</v>
      </c>
      <c r="F461">
        <v>11</v>
      </c>
      <c r="G461">
        <v>7804</v>
      </c>
      <c r="H461">
        <v>0.812198093591744</v>
      </c>
      <c r="I461">
        <v>0.97453872412074605</v>
      </c>
      <c r="J461">
        <v>0.83764847806331599</v>
      </c>
      <c r="K461" t="s">
        <v>23915</v>
      </c>
      <c r="L461">
        <v>8</v>
      </c>
      <c r="M461" t="s">
        <v>2729</v>
      </c>
      <c r="N461">
        <v>0.72727272727272696</v>
      </c>
      <c r="O461">
        <v>1.3003901170351099E-3</v>
      </c>
    </row>
    <row r="462" spans="1:15">
      <c r="A462" t="s">
        <v>690</v>
      </c>
      <c r="B462" t="s">
        <v>23518</v>
      </c>
      <c r="C462" t="s">
        <v>691</v>
      </c>
      <c r="D462">
        <v>2</v>
      </c>
      <c r="E462">
        <v>787</v>
      </c>
      <c r="F462">
        <v>8</v>
      </c>
      <c r="G462">
        <v>7393</v>
      </c>
      <c r="H462">
        <v>0.20623850586585399</v>
      </c>
      <c r="I462">
        <v>0.83876007220319604</v>
      </c>
      <c r="J462">
        <v>0.81095958809365798</v>
      </c>
      <c r="K462" t="s">
        <v>23912</v>
      </c>
      <c r="L462">
        <v>2</v>
      </c>
      <c r="M462" t="s">
        <v>2729</v>
      </c>
      <c r="N462">
        <v>0.25</v>
      </c>
      <c r="O462">
        <v>2.5412960609911099E-3</v>
      </c>
    </row>
    <row r="463" spans="1:15">
      <c r="A463" t="s">
        <v>692</v>
      </c>
      <c r="B463" t="s">
        <v>23511</v>
      </c>
      <c r="C463" t="s">
        <v>693</v>
      </c>
      <c r="D463">
        <v>3</v>
      </c>
      <c r="E463">
        <v>6152</v>
      </c>
      <c r="F463">
        <v>3</v>
      </c>
      <c r="G463">
        <v>7804</v>
      </c>
      <c r="H463">
        <v>0.489837867770546</v>
      </c>
      <c r="I463">
        <v>0.96083957126938102</v>
      </c>
      <c r="J463">
        <v>0.82587360011061495</v>
      </c>
      <c r="K463" t="s">
        <v>23916</v>
      </c>
      <c r="L463">
        <v>3</v>
      </c>
      <c r="M463" t="s">
        <v>2729</v>
      </c>
      <c r="N463">
        <v>1</v>
      </c>
      <c r="O463">
        <v>4.8764629388816603E-4</v>
      </c>
    </row>
    <row r="464" spans="1:15">
      <c r="A464" t="s">
        <v>694</v>
      </c>
      <c r="B464" t="s">
        <v>23518</v>
      </c>
      <c r="C464" t="s">
        <v>695</v>
      </c>
      <c r="D464">
        <v>1</v>
      </c>
      <c r="E464">
        <v>787</v>
      </c>
      <c r="F464">
        <v>16</v>
      </c>
      <c r="G464">
        <v>7393</v>
      </c>
      <c r="H464">
        <v>0.83516677538628503</v>
      </c>
      <c r="I464">
        <v>1</v>
      </c>
      <c r="J464">
        <v>0.966855260484069</v>
      </c>
      <c r="K464" t="s">
        <v>23917</v>
      </c>
      <c r="L464">
        <v>1</v>
      </c>
      <c r="M464" t="s">
        <v>2729</v>
      </c>
      <c r="N464">
        <v>6.25E-2</v>
      </c>
      <c r="O464">
        <v>1.27064803049555E-3</v>
      </c>
    </row>
    <row r="465" spans="1:15">
      <c r="A465" t="s">
        <v>694</v>
      </c>
      <c r="B465" t="s">
        <v>23511</v>
      </c>
      <c r="C465" t="s">
        <v>695</v>
      </c>
      <c r="D465">
        <v>13</v>
      </c>
      <c r="E465">
        <v>6152</v>
      </c>
      <c r="F465">
        <v>16</v>
      </c>
      <c r="G465">
        <v>7804</v>
      </c>
      <c r="H465">
        <v>0.55141591982388505</v>
      </c>
      <c r="I465">
        <v>0.968912233598893</v>
      </c>
      <c r="J465">
        <v>0.832812322140707</v>
      </c>
      <c r="K465" t="s">
        <v>23918</v>
      </c>
      <c r="L465">
        <v>13</v>
      </c>
      <c r="M465" t="s">
        <v>2729</v>
      </c>
      <c r="N465">
        <v>0.8125</v>
      </c>
      <c r="O465">
        <v>2.1131339401820499E-3</v>
      </c>
    </row>
    <row r="466" spans="1:15">
      <c r="A466" t="s">
        <v>694</v>
      </c>
      <c r="B466" t="s">
        <v>23513</v>
      </c>
      <c r="C466" t="s">
        <v>695</v>
      </c>
      <c r="D466">
        <v>1</v>
      </c>
      <c r="E466">
        <v>535</v>
      </c>
      <c r="F466">
        <v>16</v>
      </c>
      <c r="G466">
        <v>8124</v>
      </c>
      <c r="H466">
        <v>0.66412214006675596</v>
      </c>
      <c r="I466">
        <v>0.99999999999997702</v>
      </c>
      <c r="J466">
        <v>0.95041217501583097</v>
      </c>
      <c r="K466" t="s">
        <v>23919</v>
      </c>
      <c r="L466">
        <v>1</v>
      </c>
      <c r="M466" t="s">
        <v>2729</v>
      </c>
      <c r="N466">
        <v>6.25E-2</v>
      </c>
      <c r="O466">
        <v>1.8691588785046699E-3</v>
      </c>
    </row>
    <row r="467" spans="1:15">
      <c r="A467" t="s">
        <v>696</v>
      </c>
      <c r="B467" t="s">
        <v>23518</v>
      </c>
      <c r="C467" t="s">
        <v>697</v>
      </c>
      <c r="D467">
        <v>1</v>
      </c>
      <c r="E467">
        <v>787</v>
      </c>
      <c r="F467">
        <v>12</v>
      </c>
      <c r="G467">
        <v>7393</v>
      </c>
      <c r="H467">
        <v>0.74120734014009004</v>
      </c>
      <c r="I467">
        <v>1</v>
      </c>
      <c r="J467">
        <v>0.966855260484069</v>
      </c>
      <c r="K467" t="s">
        <v>23917</v>
      </c>
      <c r="L467">
        <v>1</v>
      </c>
      <c r="M467" t="s">
        <v>2729</v>
      </c>
      <c r="N467">
        <v>8.3333333333333301E-2</v>
      </c>
      <c r="O467">
        <v>1.27064803049555E-3</v>
      </c>
    </row>
    <row r="468" spans="1:15">
      <c r="A468" t="s">
        <v>696</v>
      </c>
      <c r="B468" t="s">
        <v>23511</v>
      </c>
      <c r="C468" t="s">
        <v>697</v>
      </c>
      <c r="D468">
        <v>10</v>
      </c>
      <c r="E468">
        <v>6152</v>
      </c>
      <c r="F468">
        <v>13</v>
      </c>
      <c r="G468">
        <v>7804</v>
      </c>
      <c r="H468">
        <v>0.71080626448881101</v>
      </c>
      <c r="I468">
        <v>0.968912233598893</v>
      </c>
      <c r="J468">
        <v>0.832812322140707</v>
      </c>
      <c r="K468" t="s">
        <v>23920</v>
      </c>
      <c r="L468">
        <v>10</v>
      </c>
      <c r="M468" t="s">
        <v>2729</v>
      </c>
      <c r="N468">
        <v>0.76923076923076905</v>
      </c>
      <c r="O468">
        <v>1.62548764629389E-3</v>
      </c>
    </row>
    <row r="469" spans="1:15">
      <c r="A469" t="s">
        <v>696</v>
      </c>
      <c r="B469" t="s">
        <v>23513</v>
      </c>
      <c r="C469" t="s">
        <v>697</v>
      </c>
      <c r="D469">
        <v>1</v>
      </c>
      <c r="E469">
        <v>535</v>
      </c>
      <c r="F469">
        <v>13</v>
      </c>
      <c r="G469">
        <v>8124</v>
      </c>
      <c r="H469">
        <v>0.58781134946737001</v>
      </c>
      <c r="I469">
        <v>0.99999999999997702</v>
      </c>
      <c r="J469">
        <v>0.95041217501583097</v>
      </c>
      <c r="K469" t="s">
        <v>23919</v>
      </c>
      <c r="L469">
        <v>1</v>
      </c>
      <c r="M469" t="s">
        <v>2729</v>
      </c>
      <c r="N469">
        <v>7.69230769230769E-2</v>
      </c>
      <c r="O469">
        <v>1.8691588785046699E-3</v>
      </c>
    </row>
    <row r="470" spans="1:15">
      <c r="A470" t="s">
        <v>698</v>
      </c>
      <c r="B470" t="s">
        <v>23511</v>
      </c>
      <c r="C470" t="s">
        <v>699</v>
      </c>
      <c r="D470">
        <v>3</v>
      </c>
      <c r="E470">
        <v>6152</v>
      </c>
      <c r="F470">
        <v>3</v>
      </c>
      <c r="G470">
        <v>7804</v>
      </c>
      <c r="H470">
        <v>0.489837867770546</v>
      </c>
      <c r="I470">
        <v>0.96083957126938102</v>
      </c>
      <c r="J470">
        <v>0.82587360011061495</v>
      </c>
      <c r="K470" t="s">
        <v>23921</v>
      </c>
      <c r="L470">
        <v>3</v>
      </c>
      <c r="M470" t="s">
        <v>2729</v>
      </c>
      <c r="N470">
        <v>1</v>
      </c>
      <c r="O470">
        <v>4.8764629388816603E-4</v>
      </c>
    </row>
    <row r="471" spans="1:15">
      <c r="A471" t="s">
        <v>700</v>
      </c>
      <c r="B471" t="s">
        <v>23511</v>
      </c>
      <c r="C471" t="s">
        <v>701</v>
      </c>
      <c r="D471">
        <v>3</v>
      </c>
      <c r="E471">
        <v>6152</v>
      </c>
      <c r="F471">
        <v>6</v>
      </c>
      <c r="G471">
        <v>7804</v>
      </c>
      <c r="H471">
        <v>0.97922542091541498</v>
      </c>
      <c r="I471">
        <v>1</v>
      </c>
      <c r="J471">
        <v>0.85953329234717102</v>
      </c>
      <c r="K471" t="s">
        <v>23922</v>
      </c>
      <c r="L471">
        <v>3</v>
      </c>
      <c r="M471" t="s">
        <v>2729</v>
      </c>
      <c r="N471">
        <v>0.5</v>
      </c>
      <c r="O471">
        <v>4.8764629388816603E-4</v>
      </c>
    </row>
    <row r="472" spans="1:15">
      <c r="A472" t="s">
        <v>700</v>
      </c>
      <c r="B472" t="s">
        <v>23513</v>
      </c>
      <c r="C472" t="s">
        <v>701</v>
      </c>
      <c r="D472">
        <v>1</v>
      </c>
      <c r="E472">
        <v>535</v>
      </c>
      <c r="F472">
        <v>6</v>
      </c>
      <c r="G472">
        <v>8124</v>
      </c>
      <c r="H472">
        <v>0.33559747746230201</v>
      </c>
      <c r="I472">
        <v>0.97804040131218795</v>
      </c>
      <c r="J472">
        <v>0.92954150506449396</v>
      </c>
      <c r="K472" t="s">
        <v>23923</v>
      </c>
      <c r="L472">
        <v>1</v>
      </c>
      <c r="M472" t="s">
        <v>2729</v>
      </c>
      <c r="N472">
        <v>0.16666666666666699</v>
      </c>
      <c r="O472">
        <v>1.8691588785046699E-3</v>
      </c>
    </row>
    <row r="473" spans="1:15">
      <c r="A473" t="s">
        <v>700</v>
      </c>
      <c r="B473" t="s">
        <v>23518</v>
      </c>
      <c r="C473" t="s">
        <v>701</v>
      </c>
      <c r="D473">
        <v>2</v>
      </c>
      <c r="E473">
        <v>787</v>
      </c>
      <c r="F473">
        <v>6</v>
      </c>
      <c r="G473">
        <v>7393</v>
      </c>
      <c r="H473">
        <v>0.127121247527331</v>
      </c>
      <c r="I473">
        <v>0.70232558016992197</v>
      </c>
      <c r="J473">
        <v>0.67904718175981504</v>
      </c>
      <c r="K473" t="s">
        <v>23924</v>
      </c>
      <c r="L473">
        <v>2</v>
      </c>
      <c r="M473" t="s">
        <v>2729</v>
      </c>
      <c r="N473">
        <v>0.33333333333333298</v>
      </c>
      <c r="O473">
        <v>2.5412960609911099E-3</v>
      </c>
    </row>
    <row r="474" spans="1:15">
      <c r="A474" t="s">
        <v>702</v>
      </c>
      <c r="B474" t="s">
        <v>23511</v>
      </c>
      <c r="C474" t="s">
        <v>703</v>
      </c>
      <c r="D474">
        <v>3</v>
      </c>
      <c r="E474">
        <v>6152</v>
      </c>
      <c r="F474">
        <v>4</v>
      </c>
      <c r="G474">
        <v>7804</v>
      </c>
      <c r="H474">
        <v>0.80103341611958101</v>
      </c>
      <c r="I474">
        <v>0.968912233598893</v>
      </c>
      <c r="J474">
        <v>0.832812322140707</v>
      </c>
      <c r="K474" t="s">
        <v>23925</v>
      </c>
      <c r="L474">
        <v>3</v>
      </c>
      <c r="M474" t="s">
        <v>2729</v>
      </c>
      <c r="N474">
        <v>0.75</v>
      </c>
      <c r="O474">
        <v>4.8764629388816603E-4</v>
      </c>
    </row>
    <row r="475" spans="1:15">
      <c r="A475" t="s">
        <v>702</v>
      </c>
      <c r="B475" t="s">
        <v>23518</v>
      </c>
      <c r="C475" t="s">
        <v>703</v>
      </c>
      <c r="D475">
        <v>1</v>
      </c>
      <c r="E475">
        <v>787</v>
      </c>
      <c r="F475">
        <v>4</v>
      </c>
      <c r="G475">
        <v>7393</v>
      </c>
      <c r="H475">
        <v>0.362574478289521</v>
      </c>
      <c r="I475">
        <v>1</v>
      </c>
      <c r="J475">
        <v>0.966855260484069</v>
      </c>
      <c r="K475" t="s">
        <v>23926</v>
      </c>
      <c r="L475">
        <v>1</v>
      </c>
      <c r="M475" t="s">
        <v>2729</v>
      </c>
      <c r="N475">
        <v>0.25</v>
      </c>
      <c r="O475">
        <v>1.27064803049555E-3</v>
      </c>
    </row>
    <row r="476" spans="1:15">
      <c r="A476" t="s">
        <v>704</v>
      </c>
      <c r="B476" t="s">
        <v>23518</v>
      </c>
      <c r="C476" t="s">
        <v>705</v>
      </c>
      <c r="D476">
        <v>1</v>
      </c>
      <c r="E476">
        <v>787</v>
      </c>
      <c r="F476">
        <v>3</v>
      </c>
      <c r="G476">
        <v>7393</v>
      </c>
      <c r="H476">
        <v>0.28660084727541502</v>
      </c>
      <c r="I476">
        <v>0.97863801257884697</v>
      </c>
      <c r="J476">
        <v>0.94620131057153301</v>
      </c>
      <c r="K476" t="s">
        <v>23927</v>
      </c>
      <c r="L476">
        <v>1</v>
      </c>
      <c r="M476" t="s">
        <v>2729</v>
      </c>
      <c r="N476">
        <v>0.33333333333333298</v>
      </c>
      <c r="O476">
        <v>1.27064803049555E-3</v>
      </c>
    </row>
    <row r="477" spans="1:15">
      <c r="A477" t="s">
        <v>704</v>
      </c>
      <c r="B477" t="s">
        <v>23513</v>
      </c>
      <c r="C477" t="s">
        <v>705</v>
      </c>
      <c r="D477">
        <v>1</v>
      </c>
      <c r="E477">
        <v>535</v>
      </c>
      <c r="F477">
        <v>3</v>
      </c>
      <c r="G477">
        <v>8124</v>
      </c>
      <c r="H477">
        <v>0.184859247501582</v>
      </c>
      <c r="I477">
        <v>0.75508452473579202</v>
      </c>
      <c r="J477">
        <v>0.71764152547495597</v>
      </c>
      <c r="K477" t="s">
        <v>23842</v>
      </c>
      <c r="L477">
        <v>1</v>
      </c>
      <c r="M477" t="s">
        <v>2729</v>
      </c>
      <c r="N477">
        <v>0.33333333333333298</v>
      </c>
      <c r="O477">
        <v>1.8691588785046699E-3</v>
      </c>
    </row>
    <row r="478" spans="1:15">
      <c r="A478" t="s">
        <v>704</v>
      </c>
      <c r="B478" t="s">
        <v>23511</v>
      </c>
      <c r="C478" t="s">
        <v>705</v>
      </c>
      <c r="D478">
        <v>1</v>
      </c>
      <c r="E478">
        <v>6152</v>
      </c>
      <c r="F478">
        <v>3</v>
      </c>
      <c r="G478">
        <v>7804</v>
      </c>
      <c r="H478">
        <v>0.99052768249503997</v>
      </c>
      <c r="I478">
        <v>1</v>
      </c>
      <c r="J478">
        <v>0.85953329234717102</v>
      </c>
      <c r="K478" t="s">
        <v>23841</v>
      </c>
      <c r="L478">
        <v>1</v>
      </c>
      <c r="M478" t="s">
        <v>2729</v>
      </c>
      <c r="N478">
        <v>0.33333333333333298</v>
      </c>
      <c r="O478">
        <v>1.6254876462938901E-4</v>
      </c>
    </row>
    <row r="479" spans="1:15">
      <c r="A479" t="s">
        <v>706</v>
      </c>
      <c r="B479" t="s">
        <v>23513</v>
      </c>
      <c r="C479" t="s">
        <v>707</v>
      </c>
      <c r="D479">
        <v>1</v>
      </c>
      <c r="E479">
        <v>535</v>
      </c>
      <c r="F479">
        <v>6</v>
      </c>
      <c r="G479">
        <v>8124</v>
      </c>
      <c r="H479">
        <v>0.33559747746230201</v>
      </c>
      <c r="I479">
        <v>0.97804040131218795</v>
      </c>
      <c r="J479">
        <v>0.92954150506449396</v>
      </c>
      <c r="K479" t="s">
        <v>23928</v>
      </c>
      <c r="L479">
        <v>1</v>
      </c>
      <c r="M479" t="s">
        <v>2729</v>
      </c>
      <c r="N479">
        <v>0.16666666666666699</v>
      </c>
      <c r="O479">
        <v>1.8691588785046699E-3</v>
      </c>
    </row>
    <row r="480" spans="1:15">
      <c r="A480" t="s">
        <v>706</v>
      </c>
      <c r="B480" t="s">
        <v>23511</v>
      </c>
      <c r="C480" t="s">
        <v>707</v>
      </c>
      <c r="D480">
        <v>12</v>
      </c>
      <c r="E480">
        <v>6152</v>
      </c>
      <c r="F480">
        <v>15</v>
      </c>
      <c r="G480">
        <v>7804</v>
      </c>
      <c r="H480">
        <v>0.60409197031867101</v>
      </c>
      <c r="I480">
        <v>0.968912233598893</v>
      </c>
      <c r="J480">
        <v>0.832812322140707</v>
      </c>
      <c r="K480" t="s">
        <v>23929</v>
      </c>
      <c r="L480">
        <v>12</v>
      </c>
      <c r="M480" t="s">
        <v>2729</v>
      </c>
      <c r="N480">
        <v>0.8</v>
      </c>
      <c r="O480">
        <v>1.95058517555267E-3</v>
      </c>
    </row>
    <row r="481" spans="1:15">
      <c r="A481" t="s">
        <v>706</v>
      </c>
      <c r="B481" t="s">
        <v>23518</v>
      </c>
      <c r="C481" t="s">
        <v>707</v>
      </c>
      <c r="D481">
        <v>1</v>
      </c>
      <c r="E481">
        <v>787</v>
      </c>
      <c r="F481">
        <v>14</v>
      </c>
      <c r="G481">
        <v>7393</v>
      </c>
      <c r="H481">
        <v>0.79345608455289296</v>
      </c>
      <c r="I481">
        <v>1</v>
      </c>
      <c r="J481">
        <v>0.966855260484069</v>
      </c>
      <c r="K481" t="s">
        <v>23930</v>
      </c>
      <c r="L481">
        <v>1</v>
      </c>
      <c r="M481" t="s">
        <v>2729</v>
      </c>
      <c r="N481">
        <v>7.1428571428571397E-2</v>
      </c>
      <c r="O481">
        <v>1.27064803049555E-3</v>
      </c>
    </row>
    <row r="482" spans="1:15">
      <c r="A482" t="s">
        <v>708</v>
      </c>
      <c r="B482" t="s">
        <v>23513</v>
      </c>
      <c r="C482" t="s">
        <v>709</v>
      </c>
      <c r="D482">
        <v>2</v>
      </c>
      <c r="E482">
        <v>535</v>
      </c>
      <c r="F482">
        <v>4</v>
      </c>
      <c r="G482">
        <v>8124</v>
      </c>
      <c r="H482">
        <v>2.3758286073191699E-2</v>
      </c>
      <c r="I482">
        <v>0.31286866571479199</v>
      </c>
      <c r="J482">
        <v>0.29735418907630301</v>
      </c>
      <c r="K482" t="s">
        <v>23931</v>
      </c>
      <c r="L482">
        <v>2</v>
      </c>
      <c r="M482" t="s">
        <v>2729</v>
      </c>
      <c r="N482">
        <v>0.5</v>
      </c>
      <c r="O482">
        <v>3.7383177570093499E-3</v>
      </c>
    </row>
    <row r="483" spans="1:15">
      <c r="A483" t="s">
        <v>708</v>
      </c>
      <c r="B483" t="s">
        <v>23511</v>
      </c>
      <c r="C483" t="s">
        <v>709</v>
      </c>
      <c r="D483">
        <v>1</v>
      </c>
      <c r="E483">
        <v>6152</v>
      </c>
      <c r="F483">
        <v>3</v>
      </c>
      <c r="G483">
        <v>7804</v>
      </c>
      <c r="H483">
        <v>0.99052768249503997</v>
      </c>
      <c r="I483">
        <v>1</v>
      </c>
      <c r="J483">
        <v>0.85953329234717102</v>
      </c>
      <c r="K483" t="s">
        <v>23932</v>
      </c>
      <c r="L483">
        <v>1</v>
      </c>
      <c r="M483" t="s">
        <v>2729</v>
      </c>
      <c r="N483">
        <v>0.33333333333333298</v>
      </c>
      <c r="O483">
        <v>1.6254876462938901E-4</v>
      </c>
    </row>
    <row r="484" spans="1:15">
      <c r="A484" t="s">
        <v>708</v>
      </c>
      <c r="B484" t="s">
        <v>23518</v>
      </c>
      <c r="C484" t="s">
        <v>709</v>
      </c>
      <c r="D484">
        <v>1</v>
      </c>
      <c r="E484">
        <v>787</v>
      </c>
      <c r="F484">
        <v>3</v>
      </c>
      <c r="G484">
        <v>7393</v>
      </c>
      <c r="H484">
        <v>0.28660084727541502</v>
      </c>
      <c r="I484">
        <v>0.97863801257884697</v>
      </c>
      <c r="J484">
        <v>0.94620131057153301</v>
      </c>
      <c r="K484" t="s">
        <v>23933</v>
      </c>
      <c r="L484">
        <v>1</v>
      </c>
      <c r="M484" t="s">
        <v>2729</v>
      </c>
      <c r="N484">
        <v>0.33333333333333298</v>
      </c>
      <c r="O484">
        <v>1.27064803049555E-3</v>
      </c>
    </row>
    <row r="485" spans="1:15">
      <c r="A485" t="s">
        <v>710</v>
      </c>
      <c r="B485" t="s">
        <v>23511</v>
      </c>
      <c r="C485" t="s">
        <v>711</v>
      </c>
      <c r="D485">
        <v>10</v>
      </c>
      <c r="E485">
        <v>6152</v>
      </c>
      <c r="F485">
        <v>10</v>
      </c>
      <c r="G485">
        <v>7804</v>
      </c>
      <c r="H485">
        <v>9.2537459108980397E-2</v>
      </c>
      <c r="I485">
        <v>0.40853420848785299</v>
      </c>
      <c r="J485">
        <v>0.35114875325800998</v>
      </c>
      <c r="K485" t="s">
        <v>23934</v>
      </c>
      <c r="L485">
        <v>10</v>
      </c>
      <c r="M485" t="s">
        <v>2729</v>
      </c>
      <c r="N485">
        <v>1</v>
      </c>
      <c r="O485">
        <v>1.62548764629389E-3</v>
      </c>
    </row>
    <row r="486" spans="1:15">
      <c r="A486" t="s">
        <v>712</v>
      </c>
      <c r="B486" t="s">
        <v>23513</v>
      </c>
      <c r="C486" t="s">
        <v>713</v>
      </c>
      <c r="D486">
        <v>3</v>
      </c>
      <c r="E486">
        <v>535</v>
      </c>
      <c r="F486">
        <v>139</v>
      </c>
      <c r="G486">
        <v>8124</v>
      </c>
      <c r="H486">
        <v>0.99571862592506399</v>
      </c>
      <c r="I486">
        <v>0.99999999999997702</v>
      </c>
      <c r="J486">
        <v>0.95041217501583097</v>
      </c>
      <c r="K486" t="s">
        <v>23566</v>
      </c>
      <c r="L486">
        <v>3</v>
      </c>
      <c r="M486" t="s">
        <v>5133</v>
      </c>
      <c r="N486">
        <v>2.15827338129496E-2</v>
      </c>
      <c r="O486">
        <v>5.60747663551402E-3</v>
      </c>
    </row>
    <row r="487" spans="1:15">
      <c r="A487" t="s">
        <v>712</v>
      </c>
      <c r="B487" t="s">
        <v>23518</v>
      </c>
      <c r="C487" t="s">
        <v>713</v>
      </c>
      <c r="D487">
        <v>11</v>
      </c>
      <c r="E487">
        <v>787</v>
      </c>
      <c r="F487">
        <v>113</v>
      </c>
      <c r="G487">
        <v>7393</v>
      </c>
      <c r="H487">
        <v>0.66945469292315296</v>
      </c>
      <c r="I487">
        <v>1</v>
      </c>
      <c r="J487">
        <v>0.966855260484069</v>
      </c>
      <c r="K487" t="s">
        <v>23935</v>
      </c>
      <c r="L487">
        <v>11</v>
      </c>
      <c r="M487" t="s">
        <v>5133</v>
      </c>
      <c r="N487">
        <v>9.7345132743362803E-2</v>
      </c>
      <c r="O487">
        <v>1.3977128335451099E-2</v>
      </c>
    </row>
    <row r="488" spans="1:15">
      <c r="A488" t="s">
        <v>712</v>
      </c>
      <c r="B488" t="s">
        <v>23511</v>
      </c>
      <c r="C488" t="s">
        <v>713</v>
      </c>
      <c r="D488">
        <v>118</v>
      </c>
      <c r="E488">
        <v>6152</v>
      </c>
      <c r="F488">
        <v>135</v>
      </c>
      <c r="G488">
        <v>7804</v>
      </c>
      <c r="H488">
        <v>6.8030834967233202E-3</v>
      </c>
      <c r="I488">
        <v>6.2536281069319397E-2</v>
      </c>
      <c r="J488">
        <v>5.3752015558660202E-2</v>
      </c>
      <c r="K488" t="s">
        <v>23936</v>
      </c>
      <c r="L488">
        <v>118</v>
      </c>
      <c r="M488" t="s">
        <v>5133</v>
      </c>
      <c r="N488">
        <v>0.874074074074074</v>
      </c>
      <c r="O488">
        <v>1.9180754226267901E-2</v>
      </c>
    </row>
    <row r="489" spans="1:15">
      <c r="A489" t="s">
        <v>714</v>
      </c>
      <c r="B489" t="s">
        <v>23518</v>
      </c>
      <c r="C489" t="s">
        <v>715</v>
      </c>
      <c r="D489">
        <v>2</v>
      </c>
      <c r="E489">
        <v>787</v>
      </c>
      <c r="F489">
        <v>2</v>
      </c>
      <c r="G489">
        <v>7393</v>
      </c>
      <c r="H489">
        <v>1.1319170819711901E-2</v>
      </c>
      <c r="I489">
        <v>0.24323860088996599</v>
      </c>
      <c r="J489">
        <v>0.235176520823249</v>
      </c>
      <c r="K489" t="s">
        <v>23937</v>
      </c>
      <c r="L489">
        <v>2</v>
      </c>
      <c r="M489" t="s">
        <v>5133</v>
      </c>
      <c r="N489">
        <v>1</v>
      </c>
      <c r="O489">
        <v>2.5412960609911099E-3</v>
      </c>
    </row>
    <row r="490" spans="1:15">
      <c r="A490" t="s">
        <v>716</v>
      </c>
      <c r="B490" t="s">
        <v>23511</v>
      </c>
      <c r="C490" t="s">
        <v>717</v>
      </c>
      <c r="D490">
        <v>2</v>
      </c>
      <c r="E490">
        <v>6152</v>
      </c>
      <c r="F490">
        <v>2</v>
      </c>
      <c r="G490">
        <v>7804</v>
      </c>
      <c r="H490">
        <v>0.62141708038142995</v>
      </c>
      <c r="I490">
        <v>0.968912233598893</v>
      </c>
      <c r="J490">
        <v>0.832812322140707</v>
      </c>
      <c r="K490" t="s">
        <v>23938</v>
      </c>
      <c r="L490">
        <v>2</v>
      </c>
      <c r="M490" t="s">
        <v>1463</v>
      </c>
      <c r="N490">
        <v>1</v>
      </c>
      <c r="O490">
        <v>3.2509752925877802E-4</v>
      </c>
    </row>
    <row r="491" spans="1:15">
      <c r="A491" t="s">
        <v>718</v>
      </c>
      <c r="B491" t="s">
        <v>23511</v>
      </c>
      <c r="C491" t="s">
        <v>719</v>
      </c>
      <c r="D491">
        <v>2</v>
      </c>
      <c r="E491">
        <v>6152</v>
      </c>
      <c r="F491">
        <v>2</v>
      </c>
      <c r="G491">
        <v>7804</v>
      </c>
      <c r="H491">
        <v>0.62141708038142995</v>
      </c>
      <c r="I491">
        <v>0.968912233598893</v>
      </c>
      <c r="J491">
        <v>0.832812322140707</v>
      </c>
      <c r="K491" t="s">
        <v>23939</v>
      </c>
      <c r="L491">
        <v>2</v>
      </c>
      <c r="M491" t="s">
        <v>1463</v>
      </c>
      <c r="N491">
        <v>1</v>
      </c>
      <c r="O491">
        <v>3.2509752925877802E-4</v>
      </c>
    </row>
    <row r="492" spans="1:15">
      <c r="A492" t="s">
        <v>720</v>
      </c>
      <c r="B492" t="s">
        <v>23511</v>
      </c>
      <c r="C492" t="s">
        <v>721</v>
      </c>
      <c r="D492">
        <v>2</v>
      </c>
      <c r="E492">
        <v>6152</v>
      </c>
      <c r="F492">
        <v>2</v>
      </c>
      <c r="G492">
        <v>7804</v>
      </c>
      <c r="H492">
        <v>0.62141708038142995</v>
      </c>
      <c r="I492">
        <v>0.968912233598893</v>
      </c>
      <c r="J492">
        <v>0.832812322140707</v>
      </c>
      <c r="K492" t="s">
        <v>23940</v>
      </c>
      <c r="L492">
        <v>2</v>
      </c>
      <c r="M492" t="s">
        <v>1463</v>
      </c>
      <c r="N492">
        <v>1</v>
      </c>
      <c r="O492">
        <v>3.2509752925877802E-4</v>
      </c>
    </row>
    <row r="493" spans="1:15">
      <c r="A493" t="s">
        <v>722</v>
      </c>
      <c r="B493" t="s">
        <v>23511</v>
      </c>
      <c r="C493" t="s">
        <v>723</v>
      </c>
      <c r="D493">
        <v>2</v>
      </c>
      <c r="E493">
        <v>6152</v>
      </c>
      <c r="F493">
        <v>2</v>
      </c>
      <c r="G493">
        <v>7804</v>
      </c>
      <c r="H493">
        <v>0.62141708038142995</v>
      </c>
      <c r="I493">
        <v>0.968912233598893</v>
      </c>
      <c r="J493">
        <v>0.832812322140707</v>
      </c>
      <c r="K493" t="s">
        <v>23940</v>
      </c>
      <c r="L493">
        <v>2</v>
      </c>
      <c r="M493" t="s">
        <v>1463</v>
      </c>
      <c r="N493">
        <v>1</v>
      </c>
      <c r="O493">
        <v>3.2509752925877802E-4</v>
      </c>
    </row>
    <row r="494" spans="1:15">
      <c r="A494" t="s">
        <v>724</v>
      </c>
      <c r="B494" t="s">
        <v>23511</v>
      </c>
      <c r="C494" t="s">
        <v>725</v>
      </c>
      <c r="D494">
        <v>2</v>
      </c>
      <c r="E494">
        <v>6152</v>
      </c>
      <c r="F494">
        <v>2</v>
      </c>
      <c r="G494">
        <v>7804</v>
      </c>
      <c r="H494">
        <v>0.62141708038142995</v>
      </c>
      <c r="I494">
        <v>0.968912233598893</v>
      </c>
      <c r="J494">
        <v>0.832812322140707</v>
      </c>
      <c r="K494" t="s">
        <v>23940</v>
      </c>
      <c r="L494">
        <v>2</v>
      </c>
      <c r="M494" t="s">
        <v>1463</v>
      </c>
      <c r="N494">
        <v>1</v>
      </c>
      <c r="O494">
        <v>3.2509752925877802E-4</v>
      </c>
    </row>
    <row r="495" spans="1:15">
      <c r="A495" t="s">
        <v>726</v>
      </c>
      <c r="B495" t="s">
        <v>23511</v>
      </c>
      <c r="C495" t="s">
        <v>727</v>
      </c>
      <c r="D495">
        <v>2</v>
      </c>
      <c r="E495">
        <v>6152</v>
      </c>
      <c r="F495">
        <v>2</v>
      </c>
      <c r="G495">
        <v>7804</v>
      </c>
      <c r="H495">
        <v>0.62141708038142995</v>
      </c>
      <c r="I495">
        <v>0.968912233598893</v>
      </c>
      <c r="J495">
        <v>0.832812322140707</v>
      </c>
      <c r="K495" t="s">
        <v>23940</v>
      </c>
      <c r="L495">
        <v>2</v>
      </c>
      <c r="M495" t="s">
        <v>1463</v>
      </c>
      <c r="N495">
        <v>1</v>
      </c>
      <c r="O495">
        <v>3.2509752925877802E-4</v>
      </c>
    </row>
    <row r="496" spans="1:15">
      <c r="A496" t="s">
        <v>728</v>
      </c>
      <c r="B496" t="s">
        <v>23513</v>
      </c>
      <c r="C496" t="s">
        <v>729</v>
      </c>
      <c r="D496">
        <v>1</v>
      </c>
      <c r="E496">
        <v>535</v>
      </c>
      <c r="F496">
        <v>1</v>
      </c>
      <c r="G496">
        <v>8124</v>
      </c>
      <c r="H496">
        <v>6.5854258985721295E-2</v>
      </c>
      <c r="I496">
        <v>0.448760549738495</v>
      </c>
      <c r="J496">
        <v>0.42650749013827299</v>
      </c>
      <c r="K496" t="s">
        <v>23638</v>
      </c>
      <c r="L496">
        <v>1</v>
      </c>
      <c r="M496" t="s">
        <v>2729</v>
      </c>
      <c r="N496">
        <v>1</v>
      </c>
      <c r="O496">
        <v>1.8691588785046699E-3</v>
      </c>
    </row>
    <row r="497" spans="1:15">
      <c r="A497" t="s">
        <v>730</v>
      </c>
      <c r="B497" t="s">
        <v>23513</v>
      </c>
      <c r="C497" t="s">
        <v>731</v>
      </c>
      <c r="D497">
        <v>1</v>
      </c>
      <c r="E497">
        <v>535</v>
      </c>
      <c r="F497">
        <v>1</v>
      </c>
      <c r="G497">
        <v>8124</v>
      </c>
      <c r="H497">
        <v>6.5854258985721295E-2</v>
      </c>
      <c r="I497">
        <v>0.448760549738495</v>
      </c>
      <c r="J497">
        <v>0.42650749013827299</v>
      </c>
      <c r="K497" t="s">
        <v>23638</v>
      </c>
      <c r="L497">
        <v>1</v>
      </c>
      <c r="M497" t="s">
        <v>2729</v>
      </c>
      <c r="N497">
        <v>1</v>
      </c>
      <c r="O497">
        <v>1.8691588785046699E-3</v>
      </c>
    </row>
    <row r="498" spans="1:15">
      <c r="A498" t="s">
        <v>732</v>
      </c>
      <c r="B498" t="s">
        <v>23511</v>
      </c>
      <c r="C498" t="s">
        <v>733</v>
      </c>
      <c r="D498">
        <v>14</v>
      </c>
      <c r="E498">
        <v>6152</v>
      </c>
      <c r="F498">
        <v>16</v>
      </c>
      <c r="G498">
        <v>7804</v>
      </c>
      <c r="H498">
        <v>0.31001576119125202</v>
      </c>
      <c r="I498">
        <v>0.81979725192798203</v>
      </c>
      <c r="J498">
        <v>0.70464303100682102</v>
      </c>
      <c r="K498" t="s">
        <v>23941</v>
      </c>
      <c r="L498">
        <v>14</v>
      </c>
      <c r="M498" t="s">
        <v>1463</v>
      </c>
      <c r="N498">
        <v>0.875</v>
      </c>
      <c r="O498">
        <v>2.2756827048114399E-3</v>
      </c>
    </row>
    <row r="499" spans="1:15">
      <c r="A499" t="s">
        <v>732</v>
      </c>
      <c r="B499" t="s">
        <v>23518</v>
      </c>
      <c r="C499" t="s">
        <v>733</v>
      </c>
      <c r="D499">
        <v>2</v>
      </c>
      <c r="E499">
        <v>787</v>
      </c>
      <c r="F499">
        <v>15</v>
      </c>
      <c r="G499">
        <v>7393</v>
      </c>
      <c r="H499">
        <v>0.48505374542886198</v>
      </c>
      <c r="I499">
        <v>1</v>
      </c>
      <c r="J499">
        <v>0.966855260484069</v>
      </c>
      <c r="K499" t="s">
        <v>23942</v>
      </c>
      <c r="L499">
        <v>2</v>
      </c>
      <c r="M499" t="s">
        <v>1463</v>
      </c>
      <c r="N499">
        <v>0.133333333333333</v>
      </c>
      <c r="O499">
        <v>2.5412960609911099E-3</v>
      </c>
    </row>
    <row r="500" spans="1:15">
      <c r="A500" t="s">
        <v>734</v>
      </c>
      <c r="B500" t="s">
        <v>23513</v>
      </c>
      <c r="C500" t="s">
        <v>735</v>
      </c>
      <c r="D500">
        <v>19</v>
      </c>
      <c r="E500">
        <v>535</v>
      </c>
      <c r="F500">
        <v>936</v>
      </c>
      <c r="G500">
        <v>8124</v>
      </c>
      <c r="H500">
        <v>0.99999999999747102</v>
      </c>
      <c r="I500">
        <v>0.99999999999997702</v>
      </c>
      <c r="J500">
        <v>0.95041217501583097</v>
      </c>
      <c r="K500" t="s">
        <v>23943</v>
      </c>
      <c r="L500">
        <v>19</v>
      </c>
      <c r="M500" t="s">
        <v>5133</v>
      </c>
      <c r="N500">
        <v>2.02991452991453E-2</v>
      </c>
      <c r="O500">
        <v>3.5514018691588801E-2</v>
      </c>
    </row>
    <row r="501" spans="1:15">
      <c r="A501" t="s">
        <v>734</v>
      </c>
      <c r="B501" t="s">
        <v>23511</v>
      </c>
      <c r="C501" t="s">
        <v>735</v>
      </c>
      <c r="D501">
        <v>874</v>
      </c>
      <c r="E501">
        <v>6152</v>
      </c>
      <c r="F501">
        <v>966</v>
      </c>
      <c r="G501">
        <v>7804</v>
      </c>
      <c r="H501" s="34">
        <v>1.2572836088660101E-24</v>
      </c>
      <c r="I501" s="34">
        <v>6.1889785646429302E-22</v>
      </c>
      <c r="J501" s="34">
        <v>5.3196331219335997E-22</v>
      </c>
      <c r="K501" t="s">
        <v>23944</v>
      </c>
      <c r="L501">
        <v>874</v>
      </c>
      <c r="M501" t="s">
        <v>5133</v>
      </c>
      <c r="N501">
        <v>0.90476190476190499</v>
      </c>
      <c r="O501">
        <v>0.14206762028608599</v>
      </c>
    </row>
    <row r="502" spans="1:15">
      <c r="A502" t="s">
        <v>734</v>
      </c>
      <c r="B502" t="s">
        <v>23518</v>
      </c>
      <c r="C502" t="s">
        <v>735</v>
      </c>
      <c r="D502">
        <v>46</v>
      </c>
      <c r="E502">
        <v>787</v>
      </c>
      <c r="F502">
        <v>895</v>
      </c>
      <c r="G502">
        <v>7393</v>
      </c>
      <c r="H502">
        <v>0.999999999797339</v>
      </c>
      <c r="I502">
        <v>1</v>
      </c>
      <c r="J502">
        <v>0.966855260484069</v>
      </c>
      <c r="K502" t="s">
        <v>23945</v>
      </c>
      <c r="L502">
        <v>46</v>
      </c>
      <c r="M502" t="s">
        <v>5133</v>
      </c>
      <c r="N502">
        <v>5.1396648044692697E-2</v>
      </c>
      <c r="O502">
        <v>5.84498094027954E-2</v>
      </c>
    </row>
    <row r="503" spans="1:15">
      <c r="A503" t="s">
        <v>736</v>
      </c>
      <c r="B503" t="s">
        <v>23518</v>
      </c>
      <c r="C503" t="s">
        <v>737</v>
      </c>
      <c r="D503">
        <v>37</v>
      </c>
      <c r="E503">
        <v>787</v>
      </c>
      <c r="F503">
        <v>789</v>
      </c>
      <c r="G503">
        <v>7393</v>
      </c>
      <c r="H503">
        <v>0.999999999906658</v>
      </c>
      <c r="I503">
        <v>1</v>
      </c>
      <c r="J503">
        <v>0.966855260484069</v>
      </c>
      <c r="K503" t="s">
        <v>23946</v>
      </c>
      <c r="L503">
        <v>37</v>
      </c>
      <c r="M503" t="s">
        <v>5133</v>
      </c>
      <c r="N503">
        <v>4.6894803548795903E-2</v>
      </c>
      <c r="O503">
        <v>4.70139771283355E-2</v>
      </c>
    </row>
    <row r="504" spans="1:15">
      <c r="A504" t="s">
        <v>736</v>
      </c>
      <c r="B504" t="s">
        <v>23513</v>
      </c>
      <c r="C504" t="s">
        <v>737</v>
      </c>
      <c r="D504">
        <v>15</v>
      </c>
      <c r="E504">
        <v>535</v>
      </c>
      <c r="F504">
        <v>836</v>
      </c>
      <c r="G504">
        <v>8124</v>
      </c>
      <c r="H504">
        <v>0.99999999999759503</v>
      </c>
      <c r="I504">
        <v>0.99999999999997702</v>
      </c>
      <c r="J504">
        <v>0.95041217501583097</v>
      </c>
      <c r="K504" t="s">
        <v>23947</v>
      </c>
      <c r="L504">
        <v>15</v>
      </c>
      <c r="M504" t="s">
        <v>5133</v>
      </c>
      <c r="N504">
        <v>1.7942583732057399E-2</v>
      </c>
      <c r="O504">
        <v>2.80373831775701E-2</v>
      </c>
    </row>
    <row r="505" spans="1:15">
      <c r="A505" t="s">
        <v>736</v>
      </c>
      <c r="B505" t="s">
        <v>23511</v>
      </c>
      <c r="C505" t="s">
        <v>737</v>
      </c>
      <c r="D505">
        <v>786</v>
      </c>
      <c r="E505">
        <v>6152</v>
      </c>
      <c r="F505">
        <v>862</v>
      </c>
      <c r="G505">
        <v>7804</v>
      </c>
      <c r="H505" s="34">
        <v>9.9666016518918202E-25</v>
      </c>
      <c r="I505" s="34">
        <v>5.1642733296249997E-22</v>
      </c>
      <c r="J505" s="34">
        <v>4.43886485759326E-22</v>
      </c>
      <c r="K505" t="s">
        <v>23948</v>
      </c>
      <c r="L505">
        <v>786</v>
      </c>
      <c r="M505" t="s">
        <v>5133</v>
      </c>
      <c r="N505">
        <v>0.911832946635731</v>
      </c>
      <c r="O505">
        <v>0.12776332899869999</v>
      </c>
    </row>
    <row r="506" spans="1:15">
      <c r="A506" t="s">
        <v>738</v>
      </c>
      <c r="B506" t="s">
        <v>23518</v>
      </c>
      <c r="C506" t="s">
        <v>739</v>
      </c>
      <c r="D506">
        <v>11</v>
      </c>
      <c r="E506">
        <v>787</v>
      </c>
      <c r="F506">
        <v>140</v>
      </c>
      <c r="G506">
        <v>7393</v>
      </c>
      <c r="H506">
        <v>0.89252569829711004</v>
      </c>
      <c r="I506">
        <v>1</v>
      </c>
      <c r="J506">
        <v>0.966855260484069</v>
      </c>
      <c r="K506" t="s">
        <v>23949</v>
      </c>
      <c r="L506">
        <v>11</v>
      </c>
      <c r="M506" t="s">
        <v>5133</v>
      </c>
      <c r="N506">
        <v>7.8571428571428598E-2</v>
      </c>
      <c r="O506">
        <v>1.3977128335451099E-2</v>
      </c>
    </row>
    <row r="507" spans="1:15">
      <c r="A507" t="s">
        <v>738</v>
      </c>
      <c r="B507" t="s">
        <v>23511</v>
      </c>
      <c r="C507" t="s">
        <v>739</v>
      </c>
      <c r="D507">
        <v>129</v>
      </c>
      <c r="E507">
        <v>6152</v>
      </c>
      <c r="F507">
        <v>152</v>
      </c>
      <c r="G507">
        <v>7804</v>
      </c>
      <c r="H507">
        <v>3.7200956742608302E-2</v>
      </c>
      <c r="I507">
        <v>0.21917619337581001</v>
      </c>
      <c r="J507">
        <v>0.18838923509642999</v>
      </c>
      <c r="K507" t="s">
        <v>23950</v>
      </c>
      <c r="L507">
        <v>129</v>
      </c>
      <c r="M507" t="s">
        <v>5133</v>
      </c>
      <c r="N507">
        <v>0.84868421052631604</v>
      </c>
      <c r="O507">
        <v>2.09687906371912E-2</v>
      </c>
    </row>
    <row r="508" spans="1:15">
      <c r="A508" t="s">
        <v>738</v>
      </c>
      <c r="B508" t="s">
        <v>23513</v>
      </c>
      <c r="C508" t="s">
        <v>739</v>
      </c>
      <c r="D508">
        <v>5</v>
      </c>
      <c r="E508">
        <v>535</v>
      </c>
      <c r="F508">
        <v>150</v>
      </c>
      <c r="G508">
        <v>8124</v>
      </c>
      <c r="H508">
        <v>0.97325847206661198</v>
      </c>
      <c r="I508">
        <v>0.99999999999997702</v>
      </c>
      <c r="J508">
        <v>0.95041217501583097</v>
      </c>
      <c r="K508" t="s">
        <v>23733</v>
      </c>
      <c r="L508">
        <v>5</v>
      </c>
      <c r="M508" t="s">
        <v>5133</v>
      </c>
      <c r="N508">
        <v>3.3333333333333298E-2</v>
      </c>
      <c r="O508">
        <v>9.3457943925233603E-3</v>
      </c>
    </row>
    <row r="509" spans="1:15">
      <c r="A509" t="s">
        <v>740</v>
      </c>
      <c r="B509" t="s">
        <v>23511</v>
      </c>
      <c r="C509" t="s">
        <v>741</v>
      </c>
      <c r="D509">
        <v>26</v>
      </c>
      <c r="E509">
        <v>6152</v>
      </c>
      <c r="F509">
        <v>28</v>
      </c>
      <c r="G509">
        <v>7804</v>
      </c>
      <c r="H509">
        <v>4.5557465162545399E-2</v>
      </c>
      <c r="I509">
        <v>0.25239912466249798</v>
      </c>
      <c r="J509">
        <v>0.21694545060670101</v>
      </c>
      <c r="K509" t="s">
        <v>23951</v>
      </c>
      <c r="L509">
        <v>26</v>
      </c>
      <c r="M509" t="s">
        <v>5133</v>
      </c>
      <c r="N509">
        <v>0.92857142857142905</v>
      </c>
      <c r="O509">
        <v>4.2262678803641103E-3</v>
      </c>
    </row>
    <row r="510" spans="1:15">
      <c r="A510" t="s">
        <v>740</v>
      </c>
      <c r="B510" t="s">
        <v>23513</v>
      </c>
      <c r="C510" t="s">
        <v>741</v>
      </c>
      <c r="D510">
        <v>2</v>
      </c>
      <c r="E510">
        <v>535</v>
      </c>
      <c r="F510">
        <v>30</v>
      </c>
      <c r="G510">
        <v>8124</v>
      </c>
      <c r="H510">
        <v>0.59693985221443202</v>
      </c>
      <c r="I510">
        <v>0.99999999999997702</v>
      </c>
      <c r="J510">
        <v>0.95041217501583097</v>
      </c>
      <c r="K510" t="s">
        <v>23952</v>
      </c>
      <c r="L510">
        <v>2</v>
      </c>
      <c r="M510" t="s">
        <v>5133</v>
      </c>
      <c r="N510">
        <v>6.6666666666666693E-2</v>
      </c>
      <c r="O510">
        <v>3.7383177570093499E-3</v>
      </c>
    </row>
    <row r="511" spans="1:15">
      <c r="A511" t="s">
        <v>742</v>
      </c>
      <c r="B511" t="s">
        <v>23513</v>
      </c>
      <c r="C511" t="s">
        <v>743</v>
      </c>
      <c r="D511">
        <v>2</v>
      </c>
      <c r="E511">
        <v>535</v>
      </c>
      <c r="F511">
        <v>29</v>
      </c>
      <c r="G511">
        <v>8124</v>
      </c>
      <c r="H511">
        <v>0.57823356183724195</v>
      </c>
      <c r="I511">
        <v>0.99999999999997702</v>
      </c>
      <c r="J511">
        <v>0.95041217501583097</v>
      </c>
      <c r="K511" t="s">
        <v>23952</v>
      </c>
      <c r="L511">
        <v>2</v>
      </c>
      <c r="M511" t="s">
        <v>5133</v>
      </c>
      <c r="N511">
        <v>6.8965517241379296E-2</v>
      </c>
      <c r="O511">
        <v>3.7383177570093499E-3</v>
      </c>
    </row>
    <row r="512" spans="1:15">
      <c r="A512" t="s">
        <v>742</v>
      </c>
      <c r="B512" t="s">
        <v>23511</v>
      </c>
      <c r="C512" t="s">
        <v>743</v>
      </c>
      <c r="D512">
        <v>25</v>
      </c>
      <c r="E512">
        <v>6152</v>
      </c>
      <c r="F512">
        <v>27</v>
      </c>
      <c r="G512">
        <v>7804</v>
      </c>
      <c r="H512">
        <v>5.4245613173786997E-2</v>
      </c>
      <c r="I512">
        <v>0.28959482308693002</v>
      </c>
      <c r="J512">
        <v>0.248916391734606</v>
      </c>
      <c r="K512" t="s">
        <v>23953</v>
      </c>
      <c r="L512">
        <v>25</v>
      </c>
      <c r="M512" t="s">
        <v>5133</v>
      </c>
      <c r="N512">
        <v>0.92592592592592604</v>
      </c>
      <c r="O512">
        <v>4.0637191157347199E-3</v>
      </c>
    </row>
    <row r="513" spans="1:15">
      <c r="A513" t="s">
        <v>744</v>
      </c>
      <c r="B513" t="s">
        <v>23511</v>
      </c>
      <c r="C513" t="s">
        <v>745</v>
      </c>
      <c r="D513">
        <v>11</v>
      </c>
      <c r="E513">
        <v>6152</v>
      </c>
      <c r="F513">
        <v>16</v>
      </c>
      <c r="G513">
        <v>7804</v>
      </c>
      <c r="H513">
        <v>0.89782721505622898</v>
      </c>
      <c r="I513">
        <v>1</v>
      </c>
      <c r="J513">
        <v>0.85953329234717102</v>
      </c>
      <c r="K513" t="s">
        <v>23954</v>
      </c>
      <c r="L513">
        <v>11</v>
      </c>
      <c r="M513" t="s">
        <v>5133</v>
      </c>
      <c r="N513">
        <v>0.6875</v>
      </c>
      <c r="O513">
        <v>1.78803641092328E-3</v>
      </c>
    </row>
    <row r="514" spans="1:15">
      <c r="A514" t="s">
        <v>744</v>
      </c>
      <c r="B514" t="s">
        <v>23518</v>
      </c>
      <c r="C514" t="s">
        <v>745</v>
      </c>
      <c r="D514">
        <v>4</v>
      </c>
      <c r="E514">
        <v>787</v>
      </c>
      <c r="F514">
        <v>14</v>
      </c>
      <c r="G514">
        <v>7393</v>
      </c>
      <c r="H514">
        <v>5.3520405636941298E-2</v>
      </c>
      <c r="I514">
        <v>0.61178825165478101</v>
      </c>
      <c r="J514">
        <v>0.59151068941477603</v>
      </c>
      <c r="K514" t="s">
        <v>23955</v>
      </c>
      <c r="L514">
        <v>4</v>
      </c>
      <c r="M514" t="s">
        <v>5133</v>
      </c>
      <c r="N514">
        <v>0.28571428571428598</v>
      </c>
      <c r="O514">
        <v>5.0825921219822103E-3</v>
      </c>
    </row>
    <row r="515" spans="1:15">
      <c r="A515" t="s">
        <v>746</v>
      </c>
      <c r="B515" t="s">
        <v>23511</v>
      </c>
      <c r="C515" t="s">
        <v>747</v>
      </c>
      <c r="D515">
        <v>4</v>
      </c>
      <c r="E515">
        <v>6152</v>
      </c>
      <c r="F515">
        <v>4</v>
      </c>
      <c r="G515">
        <v>7804</v>
      </c>
      <c r="H515">
        <v>0.38610601832086699</v>
      </c>
      <c r="I515">
        <v>0.90829480295553899</v>
      </c>
      <c r="J515">
        <v>0.78070962240619901</v>
      </c>
      <c r="K515" t="s">
        <v>23956</v>
      </c>
      <c r="L515">
        <v>4</v>
      </c>
      <c r="M515" t="s">
        <v>5133</v>
      </c>
      <c r="N515">
        <v>1</v>
      </c>
      <c r="O515">
        <v>6.5019505851755496E-4</v>
      </c>
    </row>
    <row r="516" spans="1:15">
      <c r="A516" t="s">
        <v>748</v>
      </c>
      <c r="B516" t="s">
        <v>23513</v>
      </c>
      <c r="C516" t="s">
        <v>749</v>
      </c>
      <c r="D516">
        <v>1</v>
      </c>
      <c r="E516">
        <v>535</v>
      </c>
      <c r="F516">
        <v>47</v>
      </c>
      <c r="G516">
        <v>8124</v>
      </c>
      <c r="H516">
        <v>0.95969137953275097</v>
      </c>
      <c r="I516">
        <v>0.99999999999997702</v>
      </c>
      <c r="J516">
        <v>0.95041217501583097</v>
      </c>
      <c r="K516" t="s">
        <v>23957</v>
      </c>
      <c r="L516">
        <v>1</v>
      </c>
      <c r="M516" t="s">
        <v>2729</v>
      </c>
      <c r="N516">
        <v>2.1276595744680899E-2</v>
      </c>
      <c r="O516">
        <v>1.8691588785046699E-3</v>
      </c>
    </row>
    <row r="517" spans="1:15">
      <c r="A517" t="s">
        <v>748</v>
      </c>
      <c r="B517" t="s">
        <v>23511</v>
      </c>
      <c r="C517" t="s">
        <v>749</v>
      </c>
      <c r="D517">
        <v>43</v>
      </c>
      <c r="E517">
        <v>6152</v>
      </c>
      <c r="F517">
        <v>48</v>
      </c>
      <c r="G517">
        <v>7804</v>
      </c>
      <c r="H517">
        <v>4.1720823727296297E-2</v>
      </c>
      <c r="I517">
        <v>0.241612652703078</v>
      </c>
      <c r="J517">
        <v>0.20767411885060999</v>
      </c>
      <c r="K517" t="s">
        <v>23958</v>
      </c>
      <c r="L517">
        <v>43</v>
      </c>
      <c r="M517" t="s">
        <v>2729</v>
      </c>
      <c r="N517">
        <v>0.89583333333333304</v>
      </c>
      <c r="O517">
        <v>6.9895968790637201E-3</v>
      </c>
    </row>
    <row r="518" spans="1:15">
      <c r="A518" t="s">
        <v>748</v>
      </c>
      <c r="B518" t="s">
        <v>23518</v>
      </c>
      <c r="C518" t="s">
        <v>749</v>
      </c>
      <c r="D518">
        <v>4</v>
      </c>
      <c r="E518">
        <v>787</v>
      </c>
      <c r="F518">
        <v>40</v>
      </c>
      <c r="G518">
        <v>7393</v>
      </c>
      <c r="H518">
        <v>0.62880864510004697</v>
      </c>
      <c r="I518">
        <v>1</v>
      </c>
      <c r="J518">
        <v>0.966855260484069</v>
      </c>
      <c r="K518" t="s">
        <v>23959</v>
      </c>
      <c r="L518">
        <v>4</v>
      </c>
      <c r="M518" t="s">
        <v>2729</v>
      </c>
      <c r="N518">
        <v>0.1</v>
      </c>
      <c r="O518">
        <v>5.0825921219822103E-3</v>
      </c>
    </row>
    <row r="519" spans="1:15">
      <c r="A519" t="s">
        <v>750</v>
      </c>
      <c r="B519" t="s">
        <v>23511</v>
      </c>
      <c r="C519" t="s">
        <v>751</v>
      </c>
      <c r="D519">
        <v>4</v>
      </c>
      <c r="E519">
        <v>6152</v>
      </c>
      <c r="F519">
        <v>5</v>
      </c>
      <c r="G519">
        <v>7804</v>
      </c>
      <c r="H519">
        <v>0.71320711691885297</v>
      </c>
      <c r="I519">
        <v>0.968912233598893</v>
      </c>
      <c r="J519">
        <v>0.832812322140707</v>
      </c>
      <c r="K519" t="s">
        <v>23960</v>
      </c>
      <c r="L519">
        <v>4</v>
      </c>
      <c r="M519" t="s">
        <v>2729</v>
      </c>
      <c r="N519">
        <v>0.8</v>
      </c>
      <c r="O519">
        <v>6.5019505851755496E-4</v>
      </c>
    </row>
    <row r="520" spans="1:15">
      <c r="A520" t="s">
        <v>750</v>
      </c>
      <c r="B520" t="s">
        <v>23518</v>
      </c>
      <c r="C520" t="s">
        <v>751</v>
      </c>
      <c r="D520">
        <v>1</v>
      </c>
      <c r="E520">
        <v>787</v>
      </c>
      <c r="F520">
        <v>4</v>
      </c>
      <c r="G520">
        <v>7393</v>
      </c>
      <c r="H520">
        <v>0.362574478289521</v>
      </c>
      <c r="I520">
        <v>1</v>
      </c>
      <c r="J520">
        <v>0.966855260484069</v>
      </c>
      <c r="K520" t="s">
        <v>23961</v>
      </c>
      <c r="L520">
        <v>1</v>
      </c>
      <c r="M520" t="s">
        <v>2729</v>
      </c>
      <c r="N520">
        <v>0.25</v>
      </c>
      <c r="O520">
        <v>1.27064803049555E-3</v>
      </c>
    </row>
    <row r="521" spans="1:15">
      <c r="A521" t="s">
        <v>752</v>
      </c>
      <c r="B521" t="s">
        <v>23511</v>
      </c>
      <c r="C521" t="s">
        <v>753</v>
      </c>
      <c r="D521">
        <v>5</v>
      </c>
      <c r="E521">
        <v>6152</v>
      </c>
      <c r="F521">
        <v>7</v>
      </c>
      <c r="G521">
        <v>7804</v>
      </c>
      <c r="H521">
        <v>0.83137607319657303</v>
      </c>
      <c r="I521">
        <v>0.98923101772060196</v>
      </c>
      <c r="J521">
        <v>0.85027699355333197</v>
      </c>
      <c r="K521" t="s">
        <v>23962</v>
      </c>
      <c r="L521">
        <v>5</v>
      </c>
      <c r="M521" t="s">
        <v>2729</v>
      </c>
      <c r="N521">
        <v>0.71428571428571397</v>
      </c>
      <c r="O521">
        <v>8.1274382314694405E-4</v>
      </c>
    </row>
    <row r="522" spans="1:15">
      <c r="A522" t="s">
        <v>752</v>
      </c>
      <c r="B522" t="s">
        <v>23513</v>
      </c>
      <c r="C522" t="s">
        <v>753</v>
      </c>
      <c r="D522">
        <v>1</v>
      </c>
      <c r="E522">
        <v>535</v>
      </c>
      <c r="F522">
        <v>7</v>
      </c>
      <c r="G522">
        <v>8124</v>
      </c>
      <c r="H522">
        <v>0.37938355156400999</v>
      </c>
      <c r="I522">
        <v>0.99999999999997702</v>
      </c>
      <c r="J522">
        <v>0.95041217501583097</v>
      </c>
      <c r="K522" t="s">
        <v>23682</v>
      </c>
      <c r="L522">
        <v>1</v>
      </c>
      <c r="M522" t="s">
        <v>2729</v>
      </c>
      <c r="N522">
        <v>0.14285714285714299</v>
      </c>
      <c r="O522">
        <v>1.8691588785046699E-3</v>
      </c>
    </row>
    <row r="523" spans="1:15">
      <c r="A523" t="s">
        <v>752</v>
      </c>
      <c r="B523" t="s">
        <v>23518</v>
      </c>
      <c r="C523" t="s">
        <v>753</v>
      </c>
      <c r="D523">
        <v>1</v>
      </c>
      <c r="E523">
        <v>787</v>
      </c>
      <c r="F523">
        <v>6</v>
      </c>
      <c r="G523">
        <v>7393</v>
      </c>
      <c r="H523">
        <v>0.49113550780958298</v>
      </c>
      <c r="I523">
        <v>1</v>
      </c>
      <c r="J523">
        <v>0.966855260484069</v>
      </c>
      <c r="K523" t="s">
        <v>23961</v>
      </c>
      <c r="L523">
        <v>1</v>
      </c>
      <c r="M523" t="s">
        <v>2729</v>
      </c>
      <c r="N523">
        <v>0.16666666666666699</v>
      </c>
      <c r="O523">
        <v>1.27064803049555E-3</v>
      </c>
    </row>
    <row r="524" spans="1:15">
      <c r="A524" t="s">
        <v>754</v>
      </c>
      <c r="B524" t="s">
        <v>23513</v>
      </c>
      <c r="C524" t="s">
        <v>755</v>
      </c>
      <c r="D524">
        <v>1</v>
      </c>
      <c r="E524">
        <v>535</v>
      </c>
      <c r="F524">
        <v>5</v>
      </c>
      <c r="G524">
        <v>8124</v>
      </c>
      <c r="H524">
        <v>0.28872836491514098</v>
      </c>
      <c r="I524">
        <v>0.92669970177713501</v>
      </c>
      <c r="J524">
        <v>0.88074667915254901</v>
      </c>
      <c r="K524" t="s">
        <v>23682</v>
      </c>
      <c r="L524">
        <v>1</v>
      </c>
      <c r="M524" t="s">
        <v>2729</v>
      </c>
      <c r="N524">
        <v>0.2</v>
      </c>
      <c r="O524">
        <v>1.8691588785046699E-3</v>
      </c>
    </row>
    <row r="525" spans="1:15">
      <c r="A525" t="s">
        <v>754</v>
      </c>
      <c r="B525" t="s">
        <v>23511</v>
      </c>
      <c r="C525" t="s">
        <v>755</v>
      </c>
      <c r="D525">
        <v>4</v>
      </c>
      <c r="E525">
        <v>6152</v>
      </c>
      <c r="F525">
        <v>5</v>
      </c>
      <c r="G525">
        <v>7804</v>
      </c>
      <c r="H525">
        <v>0.71320711691885297</v>
      </c>
      <c r="I525">
        <v>0.968912233598893</v>
      </c>
      <c r="J525">
        <v>0.832812322140707</v>
      </c>
      <c r="K525" t="s">
        <v>23963</v>
      </c>
      <c r="L525">
        <v>4</v>
      </c>
      <c r="M525" t="s">
        <v>2729</v>
      </c>
      <c r="N525">
        <v>0.8</v>
      </c>
      <c r="O525">
        <v>6.5019505851755496E-4</v>
      </c>
    </row>
    <row r="526" spans="1:15">
      <c r="A526" t="s">
        <v>756</v>
      </c>
      <c r="B526" t="s">
        <v>23518</v>
      </c>
      <c r="C526" t="s">
        <v>757</v>
      </c>
      <c r="D526">
        <v>5</v>
      </c>
      <c r="E526">
        <v>787</v>
      </c>
      <c r="F526">
        <v>34</v>
      </c>
      <c r="G526">
        <v>7393</v>
      </c>
      <c r="H526">
        <v>0.29259681086484901</v>
      </c>
      <c r="I526">
        <v>0.98553655459679801</v>
      </c>
      <c r="J526">
        <v>0.95287120221125898</v>
      </c>
      <c r="K526" t="s">
        <v>23964</v>
      </c>
      <c r="L526">
        <v>5</v>
      </c>
      <c r="M526" t="s">
        <v>2729</v>
      </c>
      <c r="N526">
        <v>0.14705882352941199</v>
      </c>
      <c r="O526">
        <v>6.35324015247776E-3</v>
      </c>
    </row>
    <row r="527" spans="1:15">
      <c r="A527" t="s">
        <v>756</v>
      </c>
      <c r="B527" t="s">
        <v>23511</v>
      </c>
      <c r="C527" t="s">
        <v>757</v>
      </c>
      <c r="D527">
        <v>28</v>
      </c>
      <c r="E527">
        <v>6152</v>
      </c>
      <c r="F527">
        <v>34</v>
      </c>
      <c r="G527">
        <v>7804</v>
      </c>
      <c r="H527">
        <v>0.39944480765552498</v>
      </c>
      <c r="I527">
        <v>0.91525479399875698</v>
      </c>
      <c r="J527">
        <v>0.78669196642228301</v>
      </c>
      <c r="K527" t="s">
        <v>23965</v>
      </c>
      <c r="L527">
        <v>28</v>
      </c>
      <c r="M527" t="s">
        <v>2729</v>
      </c>
      <c r="N527">
        <v>0.82352941176470595</v>
      </c>
      <c r="O527">
        <v>4.5513654096228902E-3</v>
      </c>
    </row>
    <row r="528" spans="1:15">
      <c r="A528" t="s">
        <v>758</v>
      </c>
      <c r="B528" t="s">
        <v>23518</v>
      </c>
      <c r="C528" t="s">
        <v>759</v>
      </c>
      <c r="D528">
        <v>1</v>
      </c>
      <c r="E528">
        <v>787</v>
      </c>
      <c r="F528">
        <v>5</v>
      </c>
      <c r="G528">
        <v>7393</v>
      </c>
      <c r="H528">
        <v>0.430466464429208</v>
      </c>
      <c r="I528">
        <v>1</v>
      </c>
      <c r="J528">
        <v>0.966855260484069</v>
      </c>
      <c r="K528" t="s">
        <v>23966</v>
      </c>
      <c r="L528">
        <v>1</v>
      </c>
      <c r="M528" t="s">
        <v>2729</v>
      </c>
      <c r="N528">
        <v>0.2</v>
      </c>
      <c r="O528">
        <v>1.27064803049555E-3</v>
      </c>
    </row>
    <row r="529" spans="1:15">
      <c r="A529" t="s">
        <v>758</v>
      </c>
      <c r="B529" t="s">
        <v>23511</v>
      </c>
      <c r="C529" t="s">
        <v>759</v>
      </c>
      <c r="D529">
        <v>4</v>
      </c>
      <c r="E529">
        <v>6152</v>
      </c>
      <c r="F529">
        <v>6</v>
      </c>
      <c r="G529">
        <v>7804</v>
      </c>
      <c r="H529">
        <v>0.88632030892592895</v>
      </c>
      <c r="I529">
        <v>1</v>
      </c>
      <c r="J529">
        <v>0.85953329234717102</v>
      </c>
      <c r="K529" t="s">
        <v>23967</v>
      </c>
      <c r="L529">
        <v>4</v>
      </c>
      <c r="M529" t="s">
        <v>2729</v>
      </c>
      <c r="N529">
        <v>0.66666666666666696</v>
      </c>
      <c r="O529">
        <v>6.5019505851755496E-4</v>
      </c>
    </row>
    <row r="530" spans="1:15">
      <c r="A530" t="s">
        <v>760</v>
      </c>
      <c r="B530" t="s">
        <v>23511</v>
      </c>
      <c r="C530" t="s">
        <v>761</v>
      </c>
      <c r="D530">
        <v>1</v>
      </c>
      <c r="E530">
        <v>6152</v>
      </c>
      <c r="F530">
        <v>1</v>
      </c>
      <c r="G530">
        <v>7804</v>
      </c>
      <c r="H530">
        <v>0.788313685289595</v>
      </c>
      <c r="I530">
        <v>0.968912233598893</v>
      </c>
      <c r="J530">
        <v>0.832812322140707</v>
      </c>
      <c r="K530" t="s">
        <v>23968</v>
      </c>
      <c r="L530">
        <v>1</v>
      </c>
      <c r="M530" t="s">
        <v>2729</v>
      </c>
      <c r="N530">
        <v>1</v>
      </c>
      <c r="O530">
        <v>1.6254876462938901E-4</v>
      </c>
    </row>
    <row r="531" spans="1:15">
      <c r="A531" t="s">
        <v>762</v>
      </c>
      <c r="B531" t="s">
        <v>23511</v>
      </c>
      <c r="C531" t="s">
        <v>763</v>
      </c>
      <c r="D531">
        <v>18</v>
      </c>
      <c r="E531">
        <v>6152</v>
      </c>
      <c r="F531">
        <v>18</v>
      </c>
      <c r="G531">
        <v>7804</v>
      </c>
      <c r="H531">
        <v>1.37496899434857E-2</v>
      </c>
      <c r="I531">
        <v>0.10558946762372599</v>
      </c>
      <c r="J531">
        <v>9.0757662743805895E-2</v>
      </c>
      <c r="K531" t="s">
        <v>23969</v>
      </c>
      <c r="L531">
        <v>18</v>
      </c>
      <c r="M531" t="s">
        <v>2729</v>
      </c>
      <c r="N531">
        <v>1</v>
      </c>
      <c r="O531">
        <v>2.9258777633290002E-3</v>
      </c>
    </row>
    <row r="532" spans="1:15">
      <c r="A532" t="s">
        <v>764</v>
      </c>
      <c r="B532" t="s">
        <v>23511</v>
      </c>
      <c r="C532" t="s">
        <v>765</v>
      </c>
      <c r="D532">
        <v>1</v>
      </c>
      <c r="E532">
        <v>6152</v>
      </c>
      <c r="F532">
        <v>1</v>
      </c>
      <c r="G532">
        <v>7804</v>
      </c>
      <c r="H532">
        <v>0.788313685289595</v>
      </c>
      <c r="I532">
        <v>0.968912233598893</v>
      </c>
      <c r="J532">
        <v>0.832812322140707</v>
      </c>
      <c r="K532" t="s">
        <v>23968</v>
      </c>
      <c r="L532">
        <v>1</v>
      </c>
      <c r="M532" t="s">
        <v>2729</v>
      </c>
      <c r="N532">
        <v>1</v>
      </c>
      <c r="O532">
        <v>1.6254876462938901E-4</v>
      </c>
    </row>
    <row r="533" spans="1:15">
      <c r="A533" t="s">
        <v>766</v>
      </c>
      <c r="B533" t="s">
        <v>23511</v>
      </c>
      <c r="C533" t="s">
        <v>767</v>
      </c>
      <c r="D533">
        <v>1</v>
      </c>
      <c r="E533">
        <v>6152</v>
      </c>
      <c r="F533">
        <v>1</v>
      </c>
      <c r="G533">
        <v>7804</v>
      </c>
      <c r="H533">
        <v>0.788313685289595</v>
      </c>
      <c r="I533">
        <v>0.968912233598893</v>
      </c>
      <c r="J533">
        <v>0.832812322140707</v>
      </c>
      <c r="K533" t="s">
        <v>23859</v>
      </c>
      <c r="L533">
        <v>1</v>
      </c>
      <c r="M533" t="s">
        <v>2729</v>
      </c>
      <c r="N533">
        <v>1</v>
      </c>
      <c r="O533">
        <v>1.6254876462938901E-4</v>
      </c>
    </row>
    <row r="534" spans="1:15">
      <c r="A534" t="s">
        <v>768</v>
      </c>
      <c r="B534" t="s">
        <v>23518</v>
      </c>
      <c r="C534" t="s">
        <v>769</v>
      </c>
      <c r="D534">
        <v>5</v>
      </c>
      <c r="E534">
        <v>787</v>
      </c>
      <c r="F534">
        <v>60</v>
      </c>
      <c r="G534">
        <v>7393</v>
      </c>
      <c r="H534">
        <v>0.78012881809023205</v>
      </c>
      <c r="I534">
        <v>1</v>
      </c>
      <c r="J534">
        <v>0.966855260484069</v>
      </c>
      <c r="K534" t="s">
        <v>23970</v>
      </c>
      <c r="L534">
        <v>5</v>
      </c>
      <c r="M534" t="s">
        <v>5133</v>
      </c>
      <c r="N534">
        <v>8.3333333333333301E-2</v>
      </c>
      <c r="O534">
        <v>6.35324015247776E-3</v>
      </c>
    </row>
    <row r="535" spans="1:15">
      <c r="A535" t="s">
        <v>768</v>
      </c>
      <c r="B535" t="s">
        <v>23511</v>
      </c>
      <c r="C535" t="s">
        <v>769</v>
      </c>
      <c r="D535">
        <v>50</v>
      </c>
      <c r="E535">
        <v>6152</v>
      </c>
      <c r="F535">
        <v>62</v>
      </c>
      <c r="G535">
        <v>7804</v>
      </c>
      <c r="H535">
        <v>0.43416367214884899</v>
      </c>
      <c r="I535">
        <v>0.96083957126938102</v>
      </c>
      <c r="J535">
        <v>0.82587360011061495</v>
      </c>
      <c r="K535" t="s">
        <v>23971</v>
      </c>
      <c r="L535">
        <v>50</v>
      </c>
      <c r="M535" t="s">
        <v>5133</v>
      </c>
      <c r="N535">
        <v>0.80645161290322598</v>
      </c>
      <c r="O535">
        <v>8.1274382314694398E-3</v>
      </c>
    </row>
    <row r="536" spans="1:15">
      <c r="A536" t="s">
        <v>768</v>
      </c>
      <c r="B536" t="s">
        <v>23513</v>
      </c>
      <c r="C536" t="s">
        <v>769</v>
      </c>
      <c r="D536">
        <v>5</v>
      </c>
      <c r="E536">
        <v>535</v>
      </c>
      <c r="F536">
        <v>67</v>
      </c>
      <c r="G536">
        <v>8124</v>
      </c>
      <c r="H536">
        <v>0.45411052607174701</v>
      </c>
      <c r="I536">
        <v>0.99999999999997702</v>
      </c>
      <c r="J536">
        <v>0.95041217501583097</v>
      </c>
      <c r="K536" t="s">
        <v>23972</v>
      </c>
      <c r="L536">
        <v>5</v>
      </c>
      <c r="M536" t="s">
        <v>5133</v>
      </c>
      <c r="N536">
        <v>7.4626865671641798E-2</v>
      </c>
      <c r="O536">
        <v>9.3457943925233603E-3</v>
      </c>
    </row>
    <row r="537" spans="1:15">
      <c r="A537" t="s">
        <v>770</v>
      </c>
      <c r="B537" t="s">
        <v>23518</v>
      </c>
      <c r="C537" t="s">
        <v>771</v>
      </c>
      <c r="D537">
        <v>5</v>
      </c>
      <c r="E537">
        <v>787</v>
      </c>
      <c r="F537">
        <v>25</v>
      </c>
      <c r="G537">
        <v>7393</v>
      </c>
      <c r="H537">
        <v>0.119657167145792</v>
      </c>
      <c r="I537">
        <v>0.70099157086243302</v>
      </c>
      <c r="J537">
        <v>0.67775738784333495</v>
      </c>
      <c r="K537" t="s">
        <v>23973</v>
      </c>
      <c r="L537">
        <v>5</v>
      </c>
      <c r="M537" t="s">
        <v>5133</v>
      </c>
      <c r="N537">
        <v>0.2</v>
      </c>
      <c r="O537">
        <v>6.35324015247776E-3</v>
      </c>
    </row>
    <row r="538" spans="1:15">
      <c r="A538" t="s">
        <v>770</v>
      </c>
      <c r="B538" t="s">
        <v>23513</v>
      </c>
      <c r="C538" t="s">
        <v>771</v>
      </c>
      <c r="D538">
        <v>1</v>
      </c>
      <c r="E538">
        <v>535</v>
      </c>
      <c r="F538">
        <v>23</v>
      </c>
      <c r="G538">
        <v>8124</v>
      </c>
      <c r="H538">
        <v>0.79175173776194596</v>
      </c>
      <c r="I538">
        <v>0.99999999999997702</v>
      </c>
      <c r="J538">
        <v>0.95041217501583097</v>
      </c>
      <c r="K538" t="s">
        <v>23664</v>
      </c>
      <c r="L538">
        <v>1</v>
      </c>
      <c r="M538" t="s">
        <v>5133</v>
      </c>
      <c r="N538">
        <v>4.3478260869565202E-2</v>
      </c>
      <c r="O538">
        <v>1.8691588785046699E-3</v>
      </c>
    </row>
    <row r="539" spans="1:15">
      <c r="A539" t="s">
        <v>770</v>
      </c>
      <c r="B539" t="s">
        <v>23511</v>
      </c>
      <c r="C539" t="s">
        <v>771</v>
      </c>
      <c r="D539">
        <v>16</v>
      </c>
      <c r="E539">
        <v>6152</v>
      </c>
      <c r="F539">
        <v>21</v>
      </c>
      <c r="G539">
        <v>7804</v>
      </c>
      <c r="H539">
        <v>0.72519464518531396</v>
      </c>
      <c r="I539">
        <v>0.968912233598893</v>
      </c>
      <c r="J539">
        <v>0.832812322140707</v>
      </c>
      <c r="K539" t="s">
        <v>23974</v>
      </c>
      <c r="L539">
        <v>16</v>
      </c>
      <c r="M539" t="s">
        <v>5133</v>
      </c>
      <c r="N539">
        <v>0.76190476190476197</v>
      </c>
      <c r="O539">
        <v>2.6007802340702198E-3</v>
      </c>
    </row>
    <row r="540" spans="1:15">
      <c r="A540" t="s">
        <v>772</v>
      </c>
      <c r="B540" t="s">
        <v>23511</v>
      </c>
      <c r="C540" t="s">
        <v>773</v>
      </c>
      <c r="D540">
        <v>12</v>
      </c>
      <c r="E540">
        <v>6152</v>
      </c>
      <c r="F540">
        <v>14</v>
      </c>
      <c r="G540">
        <v>7804</v>
      </c>
      <c r="H540">
        <v>0.40504102681163101</v>
      </c>
      <c r="I540">
        <v>0.91525479399875698</v>
      </c>
      <c r="J540">
        <v>0.78669196642228301</v>
      </c>
      <c r="K540" t="s">
        <v>23975</v>
      </c>
      <c r="L540">
        <v>12</v>
      </c>
      <c r="M540" t="s">
        <v>5133</v>
      </c>
      <c r="N540">
        <v>0.85714285714285698</v>
      </c>
      <c r="O540">
        <v>1.95058517555267E-3</v>
      </c>
    </row>
    <row r="541" spans="1:15">
      <c r="A541" t="s">
        <v>772</v>
      </c>
      <c r="B541" t="s">
        <v>23518</v>
      </c>
      <c r="C541" t="s">
        <v>773</v>
      </c>
      <c r="D541">
        <v>2</v>
      </c>
      <c r="E541">
        <v>787</v>
      </c>
      <c r="F541">
        <v>17</v>
      </c>
      <c r="G541">
        <v>7393</v>
      </c>
      <c r="H541">
        <v>0.55380850449894603</v>
      </c>
      <c r="I541">
        <v>1</v>
      </c>
      <c r="J541">
        <v>0.966855260484069</v>
      </c>
      <c r="K541" t="s">
        <v>23976</v>
      </c>
      <c r="L541">
        <v>2</v>
      </c>
      <c r="M541" t="s">
        <v>5133</v>
      </c>
      <c r="N541">
        <v>0.11764705882352899</v>
      </c>
      <c r="O541">
        <v>2.5412960609911099E-3</v>
      </c>
    </row>
    <row r="542" spans="1:15">
      <c r="A542" t="s">
        <v>774</v>
      </c>
      <c r="B542" t="s">
        <v>23518</v>
      </c>
      <c r="C542" t="s">
        <v>775</v>
      </c>
      <c r="D542">
        <v>2</v>
      </c>
      <c r="E542">
        <v>787</v>
      </c>
      <c r="F542">
        <v>4</v>
      </c>
      <c r="G542">
        <v>7393</v>
      </c>
      <c r="H542">
        <v>5.8679954233094203E-2</v>
      </c>
      <c r="I542">
        <v>0.61178825165478101</v>
      </c>
      <c r="J542">
        <v>0.59151068941477603</v>
      </c>
      <c r="K542" t="s">
        <v>23976</v>
      </c>
      <c r="L542">
        <v>2</v>
      </c>
      <c r="M542" t="s">
        <v>5133</v>
      </c>
      <c r="N542">
        <v>0.5</v>
      </c>
      <c r="O542">
        <v>2.5412960609911099E-3</v>
      </c>
    </row>
    <row r="543" spans="1:15">
      <c r="A543" t="s">
        <v>774</v>
      </c>
      <c r="B543" t="s">
        <v>23511</v>
      </c>
      <c r="C543" t="s">
        <v>775</v>
      </c>
      <c r="D543">
        <v>2</v>
      </c>
      <c r="E543">
        <v>6152</v>
      </c>
      <c r="F543">
        <v>4</v>
      </c>
      <c r="G543">
        <v>7804</v>
      </c>
      <c r="H543">
        <v>0.96811759508681905</v>
      </c>
      <c r="I543">
        <v>1</v>
      </c>
      <c r="J543">
        <v>0.85953329234717102</v>
      </c>
      <c r="K543" t="s">
        <v>23977</v>
      </c>
      <c r="L543">
        <v>2</v>
      </c>
      <c r="M543" t="s">
        <v>5133</v>
      </c>
      <c r="N543">
        <v>0.5</v>
      </c>
      <c r="O543">
        <v>3.2509752925877802E-4</v>
      </c>
    </row>
    <row r="544" spans="1:15">
      <c r="A544" t="s">
        <v>776</v>
      </c>
      <c r="B544" t="s">
        <v>23513</v>
      </c>
      <c r="C544" t="s">
        <v>777</v>
      </c>
      <c r="D544">
        <v>2</v>
      </c>
      <c r="E544">
        <v>535</v>
      </c>
      <c r="F544">
        <v>9</v>
      </c>
      <c r="G544">
        <v>8124</v>
      </c>
      <c r="H544">
        <v>0.114576498756382</v>
      </c>
      <c r="I544">
        <v>0.64703075560747003</v>
      </c>
      <c r="J544">
        <v>0.614945907739046</v>
      </c>
      <c r="K544" t="s">
        <v>23978</v>
      </c>
      <c r="L544">
        <v>2</v>
      </c>
      <c r="M544" t="s">
        <v>5133</v>
      </c>
      <c r="N544">
        <v>0.22222222222222199</v>
      </c>
      <c r="O544">
        <v>3.7383177570093499E-3</v>
      </c>
    </row>
    <row r="545" spans="1:15">
      <c r="A545" t="s">
        <v>776</v>
      </c>
      <c r="B545" t="s">
        <v>23511</v>
      </c>
      <c r="C545" t="s">
        <v>777</v>
      </c>
      <c r="D545">
        <v>4</v>
      </c>
      <c r="E545">
        <v>6152</v>
      </c>
      <c r="F545">
        <v>9</v>
      </c>
      <c r="G545">
        <v>7804</v>
      </c>
      <c r="H545">
        <v>0.99586378589181801</v>
      </c>
      <c r="I545">
        <v>1</v>
      </c>
      <c r="J545">
        <v>0.85953329234717102</v>
      </c>
      <c r="K545" t="s">
        <v>23979</v>
      </c>
      <c r="L545">
        <v>4</v>
      </c>
      <c r="M545" t="s">
        <v>5133</v>
      </c>
      <c r="N545">
        <v>0.44444444444444398</v>
      </c>
      <c r="O545">
        <v>6.5019505851755496E-4</v>
      </c>
    </row>
    <row r="546" spans="1:15">
      <c r="A546" t="s">
        <v>776</v>
      </c>
      <c r="B546" t="s">
        <v>23518</v>
      </c>
      <c r="C546" t="s">
        <v>777</v>
      </c>
      <c r="D546">
        <v>1</v>
      </c>
      <c r="E546">
        <v>787</v>
      </c>
      <c r="F546">
        <v>9</v>
      </c>
      <c r="G546">
        <v>7393</v>
      </c>
      <c r="H546">
        <v>0.63708190659863195</v>
      </c>
      <c r="I546">
        <v>1</v>
      </c>
      <c r="J546">
        <v>0.966855260484069</v>
      </c>
      <c r="K546" t="s">
        <v>23655</v>
      </c>
      <c r="L546">
        <v>1</v>
      </c>
      <c r="M546" t="s">
        <v>5133</v>
      </c>
      <c r="N546">
        <v>0.11111111111111099</v>
      </c>
      <c r="O546">
        <v>1.27064803049555E-3</v>
      </c>
    </row>
    <row r="547" spans="1:15">
      <c r="A547" t="s">
        <v>778</v>
      </c>
      <c r="B547" t="s">
        <v>23511</v>
      </c>
      <c r="C547" t="s">
        <v>779</v>
      </c>
      <c r="D547">
        <v>1</v>
      </c>
      <c r="E547">
        <v>6152</v>
      </c>
      <c r="F547">
        <v>1</v>
      </c>
      <c r="G547">
        <v>7804</v>
      </c>
      <c r="H547">
        <v>0.788313685289595</v>
      </c>
      <c r="I547">
        <v>0.968912233598893</v>
      </c>
      <c r="J547">
        <v>0.832812322140707</v>
      </c>
      <c r="K547" t="s">
        <v>23835</v>
      </c>
      <c r="L547">
        <v>1</v>
      </c>
      <c r="M547" t="s">
        <v>5133</v>
      </c>
      <c r="N547">
        <v>1</v>
      </c>
      <c r="O547">
        <v>1.6254876462938901E-4</v>
      </c>
    </row>
    <row r="548" spans="1:15">
      <c r="A548" t="s">
        <v>780</v>
      </c>
      <c r="B548" t="s">
        <v>23511</v>
      </c>
      <c r="C548" t="s">
        <v>781</v>
      </c>
      <c r="D548">
        <v>13</v>
      </c>
      <c r="E548">
        <v>6152</v>
      </c>
      <c r="F548">
        <v>13</v>
      </c>
      <c r="G548">
        <v>7804</v>
      </c>
      <c r="H548">
        <v>4.52815025690569E-2</v>
      </c>
      <c r="I548">
        <v>0.25239912466249798</v>
      </c>
      <c r="J548">
        <v>0.21694545060670101</v>
      </c>
      <c r="K548" t="s">
        <v>23980</v>
      </c>
      <c r="L548">
        <v>13</v>
      </c>
      <c r="M548" t="s">
        <v>5133</v>
      </c>
      <c r="N548">
        <v>1</v>
      </c>
      <c r="O548">
        <v>2.1131339401820499E-3</v>
      </c>
    </row>
    <row r="549" spans="1:15">
      <c r="A549" t="s">
        <v>782</v>
      </c>
      <c r="B549" t="s">
        <v>23511</v>
      </c>
      <c r="C549" t="s">
        <v>783</v>
      </c>
      <c r="D549">
        <v>10</v>
      </c>
      <c r="E549">
        <v>6152</v>
      </c>
      <c r="F549">
        <v>10</v>
      </c>
      <c r="G549">
        <v>7804</v>
      </c>
      <c r="H549">
        <v>9.2537459108980397E-2</v>
      </c>
      <c r="I549">
        <v>0.40853420848785299</v>
      </c>
      <c r="J549">
        <v>0.35114875325800998</v>
      </c>
      <c r="K549" t="s">
        <v>23981</v>
      </c>
      <c r="L549">
        <v>10</v>
      </c>
      <c r="M549" t="s">
        <v>5133</v>
      </c>
      <c r="N549">
        <v>1</v>
      </c>
      <c r="O549">
        <v>1.62548764629389E-3</v>
      </c>
    </row>
    <row r="550" spans="1:15">
      <c r="A550" t="s">
        <v>784</v>
      </c>
      <c r="B550" t="s">
        <v>23518</v>
      </c>
      <c r="C550" t="s">
        <v>785</v>
      </c>
      <c r="D550">
        <v>1</v>
      </c>
      <c r="E550">
        <v>787</v>
      </c>
      <c r="F550">
        <v>17</v>
      </c>
      <c r="G550">
        <v>7393</v>
      </c>
      <c r="H550">
        <v>0.85275166731674401</v>
      </c>
      <c r="I550">
        <v>1</v>
      </c>
      <c r="J550">
        <v>0.966855260484069</v>
      </c>
      <c r="K550" t="s">
        <v>23661</v>
      </c>
      <c r="L550">
        <v>1</v>
      </c>
      <c r="M550" t="s">
        <v>2729</v>
      </c>
      <c r="N550">
        <v>5.8823529411764698E-2</v>
      </c>
      <c r="O550">
        <v>1.27064803049555E-3</v>
      </c>
    </row>
    <row r="551" spans="1:15">
      <c r="A551" t="s">
        <v>784</v>
      </c>
      <c r="B551" t="s">
        <v>23511</v>
      </c>
      <c r="C551" t="s">
        <v>785</v>
      </c>
      <c r="D551">
        <v>17</v>
      </c>
      <c r="E551">
        <v>6152</v>
      </c>
      <c r="F551">
        <v>18</v>
      </c>
      <c r="G551">
        <v>7804</v>
      </c>
      <c r="H551">
        <v>8.0393663889612596E-2</v>
      </c>
      <c r="I551">
        <v>0.37475171448543398</v>
      </c>
      <c r="J551">
        <v>0.32211157496441201</v>
      </c>
      <c r="K551" t="s">
        <v>23982</v>
      </c>
      <c r="L551">
        <v>17</v>
      </c>
      <c r="M551" t="s">
        <v>2729</v>
      </c>
      <c r="N551">
        <v>0.94444444444444398</v>
      </c>
      <c r="O551">
        <v>2.7633289986996102E-3</v>
      </c>
    </row>
    <row r="552" spans="1:15">
      <c r="A552" t="s">
        <v>786</v>
      </c>
      <c r="B552" t="s">
        <v>23513</v>
      </c>
      <c r="C552" t="s">
        <v>787</v>
      </c>
      <c r="D552">
        <v>7</v>
      </c>
      <c r="E552">
        <v>535</v>
      </c>
      <c r="F552">
        <v>217</v>
      </c>
      <c r="G552">
        <v>8124</v>
      </c>
      <c r="H552">
        <v>0.99074708774247899</v>
      </c>
      <c r="I552">
        <v>0.99999999999997702</v>
      </c>
      <c r="J552">
        <v>0.95041217501583097</v>
      </c>
      <c r="K552" t="s">
        <v>23983</v>
      </c>
      <c r="L552">
        <v>7</v>
      </c>
      <c r="M552" t="s">
        <v>1463</v>
      </c>
      <c r="N552">
        <v>3.2258064516128997E-2</v>
      </c>
      <c r="O552">
        <v>1.3084112149532701E-2</v>
      </c>
    </row>
    <row r="553" spans="1:15">
      <c r="A553" t="s">
        <v>786</v>
      </c>
      <c r="B553" t="s">
        <v>23511</v>
      </c>
      <c r="C553" t="s">
        <v>787</v>
      </c>
      <c r="D553">
        <v>207</v>
      </c>
      <c r="E553">
        <v>6152</v>
      </c>
      <c r="F553">
        <v>235</v>
      </c>
      <c r="G553">
        <v>7804</v>
      </c>
      <c r="H553">
        <v>1.31206598284701E-4</v>
      </c>
      <c r="I553">
        <v>2.48888046264524E-3</v>
      </c>
      <c r="J553">
        <v>2.1392756183160199E-3</v>
      </c>
      <c r="K553" t="s">
        <v>23984</v>
      </c>
      <c r="L553">
        <v>207</v>
      </c>
      <c r="M553" t="s">
        <v>1463</v>
      </c>
      <c r="N553">
        <v>0.88085106382978695</v>
      </c>
      <c r="O553">
        <v>3.3647594278283503E-2</v>
      </c>
    </row>
    <row r="554" spans="1:15">
      <c r="A554" t="s">
        <v>786</v>
      </c>
      <c r="B554" t="s">
        <v>23518</v>
      </c>
      <c r="C554" t="s">
        <v>787</v>
      </c>
      <c r="D554">
        <v>16</v>
      </c>
      <c r="E554">
        <v>787</v>
      </c>
      <c r="F554">
        <v>215</v>
      </c>
      <c r="G554">
        <v>7393</v>
      </c>
      <c r="H554">
        <v>0.95699875884209595</v>
      </c>
      <c r="I554">
        <v>1</v>
      </c>
      <c r="J554">
        <v>0.966855260484069</v>
      </c>
      <c r="K554" t="s">
        <v>23985</v>
      </c>
      <c r="L554">
        <v>16</v>
      </c>
      <c r="M554" t="s">
        <v>1463</v>
      </c>
      <c r="N554">
        <v>7.4418604651162804E-2</v>
      </c>
      <c r="O554">
        <v>2.0330368487928799E-2</v>
      </c>
    </row>
    <row r="555" spans="1:15">
      <c r="A555" t="s">
        <v>788</v>
      </c>
      <c r="B555" t="s">
        <v>23518</v>
      </c>
      <c r="C555" t="s">
        <v>789</v>
      </c>
      <c r="D555">
        <v>9</v>
      </c>
      <c r="E555">
        <v>787</v>
      </c>
      <c r="F555">
        <v>181</v>
      </c>
      <c r="G555">
        <v>7393</v>
      </c>
      <c r="H555">
        <v>0.998000024506698</v>
      </c>
      <c r="I555">
        <v>1</v>
      </c>
      <c r="J555">
        <v>0.966855260484069</v>
      </c>
      <c r="K555" t="s">
        <v>23986</v>
      </c>
      <c r="L555">
        <v>9</v>
      </c>
      <c r="M555" t="s">
        <v>1463</v>
      </c>
      <c r="N555">
        <v>4.9723756906077297E-2</v>
      </c>
      <c r="O555">
        <v>1.143583227446E-2</v>
      </c>
    </row>
    <row r="556" spans="1:15">
      <c r="A556" t="s">
        <v>788</v>
      </c>
      <c r="B556" t="s">
        <v>23513</v>
      </c>
      <c r="C556" t="s">
        <v>789</v>
      </c>
      <c r="D556">
        <v>6</v>
      </c>
      <c r="E556">
        <v>535</v>
      </c>
      <c r="F556">
        <v>184</v>
      </c>
      <c r="G556">
        <v>8124</v>
      </c>
      <c r="H556">
        <v>0.98468093613499996</v>
      </c>
      <c r="I556">
        <v>0.99999999999997702</v>
      </c>
      <c r="J556">
        <v>0.95041217501583097</v>
      </c>
      <c r="K556" t="s">
        <v>23987</v>
      </c>
      <c r="L556">
        <v>6</v>
      </c>
      <c r="M556" t="s">
        <v>1463</v>
      </c>
      <c r="N556">
        <v>3.2608695652173898E-2</v>
      </c>
      <c r="O556">
        <v>1.1214953271028E-2</v>
      </c>
    </row>
    <row r="557" spans="1:15">
      <c r="A557" t="s">
        <v>788</v>
      </c>
      <c r="B557" t="s">
        <v>23511</v>
      </c>
      <c r="C557" t="s">
        <v>789</v>
      </c>
      <c r="D557">
        <v>181</v>
      </c>
      <c r="E557">
        <v>6152</v>
      </c>
      <c r="F557">
        <v>199</v>
      </c>
      <c r="G557">
        <v>7804</v>
      </c>
      <c r="H557" s="34">
        <v>3.05403084267091E-6</v>
      </c>
      <c r="I557" s="34">
        <v>9.6678243235032496E-5</v>
      </c>
      <c r="J557" s="34">
        <v>8.3098168706148101E-5</v>
      </c>
      <c r="K557" t="s">
        <v>23988</v>
      </c>
      <c r="L557">
        <v>181</v>
      </c>
      <c r="M557" t="s">
        <v>1463</v>
      </c>
      <c r="N557">
        <v>0.90954773869346695</v>
      </c>
      <c r="O557">
        <v>2.94213263979194E-2</v>
      </c>
    </row>
    <row r="558" spans="1:15">
      <c r="A558" t="s">
        <v>790</v>
      </c>
      <c r="B558" t="s">
        <v>23511</v>
      </c>
      <c r="C558" t="s">
        <v>791</v>
      </c>
      <c r="D558">
        <v>56</v>
      </c>
      <c r="E558">
        <v>6152</v>
      </c>
      <c r="F558">
        <v>60</v>
      </c>
      <c r="G558">
        <v>7804</v>
      </c>
      <c r="H558">
        <v>2.05711908698295E-3</v>
      </c>
      <c r="I558">
        <v>2.37982813294326E-2</v>
      </c>
      <c r="J558">
        <v>2.0455415103291401E-2</v>
      </c>
      <c r="K558" t="s">
        <v>23989</v>
      </c>
      <c r="L558">
        <v>56</v>
      </c>
      <c r="M558" t="s">
        <v>1463</v>
      </c>
      <c r="N558">
        <v>0.93333333333333302</v>
      </c>
      <c r="O558">
        <v>9.10273081924577E-3</v>
      </c>
    </row>
    <row r="559" spans="1:15">
      <c r="A559" t="s">
        <v>790</v>
      </c>
      <c r="B559" t="s">
        <v>23513</v>
      </c>
      <c r="C559" t="s">
        <v>791</v>
      </c>
      <c r="D559">
        <v>1</v>
      </c>
      <c r="E559">
        <v>535</v>
      </c>
      <c r="F559">
        <v>52</v>
      </c>
      <c r="G559">
        <v>8124</v>
      </c>
      <c r="H559">
        <v>0.97138840924894598</v>
      </c>
      <c r="I559">
        <v>0.99999999999997702</v>
      </c>
      <c r="J559">
        <v>0.95041217501583097</v>
      </c>
      <c r="K559" t="s">
        <v>23990</v>
      </c>
      <c r="L559">
        <v>1</v>
      </c>
      <c r="M559" t="s">
        <v>1463</v>
      </c>
      <c r="N559">
        <v>1.9230769230769201E-2</v>
      </c>
      <c r="O559">
        <v>1.8691588785046699E-3</v>
      </c>
    </row>
    <row r="560" spans="1:15">
      <c r="A560" t="s">
        <v>790</v>
      </c>
      <c r="B560" t="s">
        <v>23518</v>
      </c>
      <c r="C560" t="s">
        <v>791</v>
      </c>
      <c r="D560">
        <v>2</v>
      </c>
      <c r="E560">
        <v>787</v>
      </c>
      <c r="F560">
        <v>43</v>
      </c>
      <c r="G560">
        <v>7393</v>
      </c>
      <c r="H560">
        <v>0.95202783656463397</v>
      </c>
      <c r="I560">
        <v>1</v>
      </c>
      <c r="J560">
        <v>0.966855260484069</v>
      </c>
      <c r="K560" t="s">
        <v>23991</v>
      </c>
      <c r="L560">
        <v>2</v>
      </c>
      <c r="M560" t="s">
        <v>1463</v>
      </c>
      <c r="N560">
        <v>4.6511627906976702E-2</v>
      </c>
      <c r="O560">
        <v>2.5412960609911099E-3</v>
      </c>
    </row>
    <row r="561" spans="1:15">
      <c r="A561" t="s">
        <v>792</v>
      </c>
      <c r="B561" t="s">
        <v>23518</v>
      </c>
      <c r="C561" t="s">
        <v>793</v>
      </c>
      <c r="D561">
        <v>1</v>
      </c>
      <c r="E561">
        <v>787</v>
      </c>
      <c r="F561">
        <v>2</v>
      </c>
      <c r="G561">
        <v>7393</v>
      </c>
      <c r="H561">
        <v>0.20158492765181499</v>
      </c>
      <c r="I561">
        <v>0.83876007220319604</v>
      </c>
      <c r="J561">
        <v>0.81095958809365798</v>
      </c>
      <c r="K561" t="s">
        <v>23992</v>
      </c>
      <c r="L561">
        <v>1</v>
      </c>
      <c r="M561" t="s">
        <v>1463</v>
      </c>
      <c r="N561">
        <v>0.5</v>
      </c>
      <c r="O561">
        <v>1.27064803049555E-3</v>
      </c>
    </row>
    <row r="562" spans="1:15">
      <c r="A562" t="s">
        <v>792</v>
      </c>
      <c r="B562" t="s">
        <v>23511</v>
      </c>
      <c r="C562" t="s">
        <v>793</v>
      </c>
      <c r="D562">
        <v>1</v>
      </c>
      <c r="E562">
        <v>6152</v>
      </c>
      <c r="F562">
        <v>2</v>
      </c>
      <c r="G562">
        <v>7804</v>
      </c>
      <c r="H562">
        <v>0.95521029019776005</v>
      </c>
      <c r="I562">
        <v>1</v>
      </c>
      <c r="J562">
        <v>0.85953329234717102</v>
      </c>
      <c r="K562" t="s">
        <v>23993</v>
      </c>
      <c r="L562">
        <v>1</v>
      </c>
      <c r="M562" t="s">
        <v>1463</v>
      </c>
      <c r="N562">
        <v>0.5</v>
      </c>
      <c r="O562">
        <v>1.6254876462938901E-4</v>
      </c>
    </row>
    <row r="563" spans="1:15">
      <c r="A563" t="s">
        <v>794</v>
      </c>
      <c r="B563" t="s">
        <v>23511</v>
      </c>
      <c r="C563" t="s">
        <v>795</v>
      </c>
      <c r="D563">
        <v>255</v>
      </c>
      <c r="E563">
        <v>6152</v>
      </c>
      <c r="F563">
        <v>282</v>
      </c>
      <c r="G563">
        <v>7804</v>
      </c>
      <c r="H563" s="34">
        <v>1.0893337393249801E-7</v>
      </c>
      <c r="I563" s="34">
        <v>4.5060885141405003E-6</v>
      </c>
      <c r="J563" s="34">
        <v>3.8731330961669502E-6</v>
      </c>
      <c r="K563" t="s">
        <v>23994</v>
      </c>
      <c r="L563">
        <v>255</v>
      </c>
      <c r="M563" t="s">
        <v>1463</v>
      </c>
      <c r="N563">
        <v>0.90425531914893598</v>
      </c>
      <c r="O563">
        <v>4.1449934980494103E-2</v>
      </c>
    </row>
    <row r="564" spans="1:15">
      <c r="A564" t="s">
        <v>794</v>
      </c>
      <c r="B564" t="s">
        <v>23513</v>
      </c>
      <c r="C564" t="s">
        <v>795</v>
      </c>
      <c r="D564">
        <v>13</v>
      </c>
      <c r="E564">
        <v>535</v>
      </c>
      <c r="F564">
        <v>274</v>
      </c>
      <c r="G564">
        <v>8124</v>
      </c>
      <c r="H564">
        <v>0.92082967768820201</v>
      </c>
      <c r="I564">
        <v>0.99999999999997702</v>
      </c>
      <c r="J564">
        <v>0.95041217501583097</v>
      </c>
      <c r="K564" t="s">
        <v>23995</v>
      </c>
      <c r="L564">
        <v>13</v>
      </c>
      <c r="M564" t="s">
        <v>1463</v>
      </c>
      <c r="N564">
        <v>4.7445255474452601E-2</v>
      </c>
      <c r="O564">
        <v>2.4299065420560699E-2</v>
      </c>
    </row>
    <row r="565" spans="1:15">
      <c r="A565" t="s">
        <v>794</v>
      </c>
      <c r="B565" t="s">
        <v>23518</v>
      </c>
      <c r="C565" t="s">
        <v>795</v>
      </c>
      <c r="D565">
        <v>10</v>
      </c>
      <c r="E565">
        <v>787</v>
      </c>
      <c r="F565">
        <v>266</v>
      </c>
      <c r="G565">
        <v>7393</v>
      </c>
      <c r="H565">
        <v>0.99999188639485304</v>
      </c>
      <c r="I565">
        <v>1</v>
      </c>
      <c r="J565">
        <v>0.966855260484069</v>
      </c>
      <c r="K565" t="s">
        <v>23996</v>
      </c>
      <c r="L565">
        <v>10</v>
      </c>
      <c r="M565" t="s">
        <v>1463</v>
      </c>
      <c r="N565">
        <v>3.7593984962405999E-2</v>
      </c>
      <c r="O565">
        <v>1.2706480304955499E-2</v>
      </c>
    </row>
    <row r="566" spans="1:15">
      <c r="A566" t="s">
        <v>796</v>
      </c>
      <c r="B566" t="s">
        <v>23511</v>
      </c>
      <c r="C566" t="s">
        <v>797</v>
      </c>
      <c r="D566">
        <v>58</v>
      </c>
      <c r="E566">
        <v>6152</v>
      </c>
      <c r="F566">
        <v>63</v>
      </c>
      <c r="G566">
        <v>7804</v>
      </c>
      <c r="H566">
        <v>4.1809519045988503E-3</v>
      </c>
      <c r="I566">
        <v>4.2610218944902301E-2</v>
      </c>
      <c r="J566">
        <v>3.6624901777345703E-2</v>
      </c>
      <c r="K566" t="s">
        <v>23997</v>
      </c>
      <c r="L566">
        <v>58</v>
      </c>
      <c r="M566" t="s">
        <v>1463</v>
      </c>
      <c r="N566">
        <v>0.92063492063492103</v>
      </c>
      <c r="O566">
        <v>9.4278283485045508E-3</v>
      </c>
    </row>
    <row r="567" spans="1:15">
      <c r="A567" t="s">
        <v>796</v>
      </c>
      <c r="B567" t="s">
        <v>23513</v>
      </c>
      <c r="C567" t="s">
        <v>797</v>
      </c>
      <c r="D567">
        <v>1</v>
      </c>
      <c r="E567">
        <v>535</v>
      </c>
      <c r="F567">
        <v>55</v>
      </c>
      <c r="G567">
        <v>8124</v>
      </c>
      <c r="H567">
        <v>0.97670929520170802</v>
      </c>
      <c r="I567">
        <v>0.99999999999997702</v>
      </c>
      <c r="J567">
        <v>0.95041217501583097</v>
      </c>
      <c r="K567" t="s">
        <v>23990</v>
      </c>
      <c r="L567">
        <v>1</v>
      </c>
      <c r="M567" t="s">
        <v>1463</v>
      </c>
      <c r="N567">
        <v>1.8181818181818198E-2</v>
      </c>
      <c r="O567">
        <v>1.8691588785046699E-3</v>
      </c>
    </row>
    <row r="568" spans="1:15">
      <c r="A568" t="s">
        <v>796</v>
      </c>
      <c r="B568" t="s">
        <v>23518</v>
      </c>
      <c r="C568" t="s">
        <v>797</v>
      </c>
      <c r="D568">
        <v>3</v>
      </c>
      <c r="E568">
        <v>787</v>
      </c>
      <c r="F568">
        <v>46</v>
      </c>
      <c r="G568">
        <v>7393</v>
      </c>
      <c r="H568">
        <v>0.88133405281311294</v>
      </c>
      <c r="I568">
        <v>1</v>
      </c>
      <c r="J568">
        <v>0.966855260484069</v>
      </c>
      <c r="K568" t="s">
        <v>23998</v>
      </c>
      <c r="L568">
        <v>3</v>
      </c>
      <c r="M568" t="s">
        <v>1463</v>
      </c>
      <c r="N568">
        <v>6.5217391304347797E-2</v>
      </c>
      <c r="O568">
        <v>3.8119440914866601E-3</v>
      </c>
    </row>
    <row r="569" spans="1:15">
      <c r="A569" t="s">
        <v>798</v>
      </c>
      <c r="B569" t="s">
        <v>23518</v>
      </c>
      <c r="C569" t="s">
        <v>799</v>
      </c>
      <c r="D569">
        <v>3</v>
      </c>
      <c r="E569">
        <v>787</v>
      </c>
      <c r="F569">
        <v>20</v>
      </c>
      <c r="G569">
        <v>7393</v>
      </c>
      <c r="H569">
        <v>0.35995884913735199</v>
      </c>
      <c r="I569">
        <v>1</v>
      </c>
      <c r="J569">
        <v>0.966855260484069</v>
      </c>
      <c r="K569" t="s">
        <v>23999</v>
      </c>
      <c r="L569">
        <v>3</v>
      </c>
      <c r="M569" t="s">
        <v>1463</v>
      </c>
      <c r="N569">
        <v>0.15</v>
      </c>
      <c r="O569">
        <v>3.8119440914866601E-3</v>
      </c>
    </row>
    <row r="570" spans="1:15">
      <c r="A570" t="s">
        <v>798</v>
      </c>
      <c r="B570" t="s">
        <v>23513</v>
      </c>
      <c r="C570" t="s">
        <v>799</v>
      </c>
      <c r="D570">
        <v>2</v>
      </c>
      <c r="E570">
        <v>535</v>
      </c>
      <c r="F570">
        <v>22</v>
      </c>
      <c r="G570">
        <v>8124</v>
      </c>
      <c r="H570">
        <v>0.43025526123462499</v>
      </c>
      <c r="I570">
        <v>0.99999999999997702</v>
      </c>
      <c r="J570">
        <v>0.95041217501583097</v>
      </c>
      <c r="K570" t="s">
        <v>24000</v>
      </c>
      <c r="L570">
        <v>2</v>
      </c>
      <c r="M570" t="s">
        <v>1463</v>
      </c>
      <c r="N570">
        <v>9.0909090909090898E-2</v>
      </c>
      <c r="O570">
        <v>3.7383177570093499E-3</v>
      </c>
    </row>
    <row r="571" spans="1:15">
      <c r="A571" t="s">
        <v>798</v>
      </c>
      <c r="B571" t="s">
        <v>23511</v>
      </c>
      <c r="C571" t="s">
        <v>799</v>
      </c>
      <c r="D571">
        <v>16</v>
      </c>
      <c r="E571">
        <v>6152</v>
      </c>
      <c r="F571">
        <v>21</v>
      </c>
      <c r="G571">
        <v>7804</v>
      </c>
      <c r="H571">
        <v>0.72519464518531396</v>
      </c>
      <c r="I571">
        <v>0.968912233598893</v>
      </c>
      <c r="J571">
        <v>0.832812322140707</v>
      </c>
      <c r="K571" t="s">
        <v>24001</v>
      </c>
      <c r="L571">
        <v>16</v>
      </c>
      <c r="M571" t="s">
        <v>1463</v>
      </c>
      <c r="N571">
        <v>0.76190476190476197</v>
      </c>
      <c r="O571">
        <v>2.6007802340702198E-3</v>
      </c>
    </row>
    <row r="572" spans="1:15">
      <c r="A572" t="s">
        <v>800</v>
      </c>
      <c r="B572" t="s">
        <v>23513</v>
      </c>
      <c r="C572" t="s">
        <v>801</v>
      </c>
      <c r="D572">
        <v>2</v>
      </c>
      <c r="E572">
        <v>535</v>
      </c>
      <c r="F572">
        <v>17</v>
      </c>
      <c r="G572">
        <v>8124</v>
      </c>
      <c r="H572">
        <v>0.30951995937748999</v>
      </c>
      <c r="I572">
        <v>0.96185933942670199</v>
      </c>
      <c r="J572">
        <v>0.91416282684384298</v>
      </c>
      <c r="K572" t="s">
        <v>24000</v>
      </c>
      <c r="L572">
        <v>2</v>
      </c>
      <c r="M572" t="s">
        <v>1463</v>
      </c>
      <c r="N572">
        <v>0.11764705882352899</v>
      </c>
      <c r="O572">
        <v>3.7383177570093499E-3</v>
      </c>
    </row>
    <row r="573" spans="1:15">
      <c r="A573" t="s">
        <v>800</v>
      </c>
      <c r="B573" t="s">
        <v>23518</v>
      </c>
      <c r="C573" t="s">
        <v>801</v>
      </c>
      <c r="D573">
        <v>2</v>
      </c>
      <c r="E573">
        <v>787</v>
      </c>
      <c r="F573">
        <v>15</v>
      </c>
      <c r="G573">
        <v>7393</v>
      </c>
      <c r="H573">
        <v>0.48505374542886198</v>
      </c>
      <c r="I573">
        <v>1</v>
      </c>
      <c r="J573">
        <v>0.966855260484069</v>
      </c>
      <c r="K573" t="s">
        <v>24002</v>
      </c>
      <c r="L573">
        <v>2</v>
      </c>
      <c r="M573" t="s">
        <v>1463</v>
      </c>
      <c r="N573">
        <v>0.133333333333333</v>
      </c>
      <c r="O573">
        <v>2.5412960609911099E-3</v>
      </c>
    </row>
    <row r="574" spans="1:15">
      <c r="A574" t="s">
        <v>800</v>
      </c>
      <c r="B574" t="s">
        <v>23511</v>
      </c>
      <c r="C574" t="s">
        <v>801</v>
      </c>
      <c r="D574">
        <v>12</v>
      </c>
      <c r="E574">
        <v>6152</v>
      </c>
      <c r="F574">
        <v>16</v>
      </c>
      <c r="G574">
        <v>7804</v>
      </c>
      <c r="H574">
        <v>0.76212012180302802</v>
      </c>
      <c r="I574">
        <v>0.968912233598893</v>
      </c>
      <c r="J574">
        <v>0.832812322140707</v>
      </c>
      <c r="K574" t="s">
        <v>24003</v>
      </c>
      <c r="L574">
        <v>12</v>
      </c>
      <c r="M574" t="s">
        <v>1463</v>
      </c>
      <c r="N574">
        <v>0.75</v>
      </c>
      <c r="O574">
        <v>1.95058517555267E-3</v>
      </c>
    </row>
    <row r="575" spans="1:15">
      <c r="A575" t="s">
        <v>802</v>
      </c>
      <c r="B575" t="s">
        <v>23511</v>
      </c>
      <c r="C575" t="s">
        <v>803</v>
      </c>
      <c r="D575">
        <v>4</v>
      </c>
      <c r="E575">
        <v>6152</v>
      </c>
      <c r="F575">
        <v>5</v>
      </c>
      <c r="G575">
        <v>7804</v>
      </c>
      <c r="H575">
        <v>0.71320711691885297</v>
      </c>
      <c r="I575">
        <v>0.968912233598893</v>
      </c>
      <c r="J575">
        <v>0.832812322140707</v>
      </c>
      <c r="K575" t="s">
        <v>24004</v>
      </c>
      <c r="L575">
        <v>4</v>
      </c>
      <c r="M575" t="s">
        <v>1463</v>
      </c>
      <c r="N575">
        <v>0.8</v>
      </c>
      <c r="O575">
        <v>6.5019505851755496E-4</v>
      </c>
    </row>
    <row r="576" spans="1:15">
      <c r="A576" t="s">
        <v>802</v>
      </c>
      <c r="B576" t="s">
        <v>23518</v>
      </c>
      <c r="C576" t="s">
        <v>803</v>
      </c>
      <c r="D576">
        <v>1</v>
      </c>
      <c r="E576">
        <v>787</v>
      </c>
      <c r="F576">
        <v>5</v>
      </c>
      <c r="G576">
        <v>7393</v>
      </c>
      <c r="H576">
        <v>0.430466464429208</v>
      </c>
      <c r="I576">
        <v>1</v>
      </c>
      <c r="J576">
        <v>0.966855260484069</v>
      </c>
      <c r="K576" t="s">
        <v>24005</v>
      </c>
      <c r="L576">
        <v>1</v>
      </c>
      <c r="M576" t="s">
        <v>1463</v>
      </c>
      <c r="N576">
        <v>0.2</v>
      </c>
      <c r="O576">
        <v>1.27064803049555E-3</v>
      </c>
    </row>
    <row r="577" spans="1:15">
      <c r="A577" t="s">
        <v>804</v>
      </c>
      <c r="B577" t="s">
        <v>23518</v>
      </c>
      <c r="C577" t="s">
        <v>805</v>
      </c>
      <c r="D577">
        <v>1</v>
      </c>
      <c r="E577">
        <v>787</v>
      </c>
      <c r="F577">
        <v>5</v>
      </c>
      <c r="G577">
        <v>7393</v>
      </c>
      <c r="H577">
        <v>0.430466464429208</v>
      </c>
      <c r="I577">
        <v>1</v>
      </c>
      <c r="J577">
        <v>0.966855260484069</v>
      </c>
      <c r="K577" t="s">
        <v>24005</v>
      </c>
      <c r="L577">
        <v>1</v>
      </c>
      <c r="M577" t="s">
        <v>1463</v>
      </c>
      <c r="N577">
        <v>0.2</v>
      </c>
      <c r="O577">
        <v>1.27064803049555E-3</v>
      </c>
    </row>
    <row r="578" spans="1:15">
      <c r="A578" t="s">
        <v>804</v>
      </c>
      <c r="B578" t="s">
        <v>23511</v>
      </c>
      <c r="C578" t="s">
        <v>805</v>
      </c>
      <c r="D578">
        <v>4</v>
      </c>
      <c r="E578">
        <v>6152</v>
      </c>
      <c r="F578">
        <v>5</v>
      </c>
      <c r="G578">
        <v>7804</v>
      </c>
      <c r="H578">
        <v>0.71320711691885297</v>
      </c>
      <c r="I578">
        <v>0.968912233598893</v>
      </c>
      <c r="J578">
        <v>0.832812322140707</v>
      </c>
      <c r="K578" t="s">
        <v>24004</v>
      </c>
      <c r="L578">
        <v>4</v>
      </c>
      <c r="M578" t="s">
        <v>1463</v>
      </c>
      <c r="N578">
        <v>0.8</v>
      </c>
      <c r="O578">
        <v>6.5019505851755496E-4</v>
      </c>
    </row>
    <row r="579" spans="1:15">
      <c r="A579" t="s">
        <v>806</v>
      </c>
      <c r="B579" t="s">
        <v>23518</v>
      </c>
      <c r="C579" t="s">
        <v>807</v>
      </c>
      <c r="D579">
        <v>2</v>
      </c>
      <c r="E579">
        <v>787</v>
      </c>
      <c r="F579">
        <v>7</v>
      </c>
      <c r="G579">
        <v>7393</v>
      </c>
      <c r="H579">
        <v>0.16585350806365901</v>
      </c>
      <c r="I579">
        <v>0.82859402353427802</v>
      </c>
      <c r="J579">
        <v>0.80113049045977802</v>
      </c>
      <c r="K579" t="s">
        <v>24006</v>
      </c>
      <c r="L579">
        <v>2</v>
      </c>
      <c r="M579" t="s">
        <v>1463</v>
      </c>
      <c r="N579">
        <v>0.28571428571428598</v>
      </c>
      <c r="O579">
        <v>2.5412960609911099E-3</v>
      </c>
    </row>
    <row r="580" spans="1:15">
      <c r="A580" t="s">
        <v>806</v>
      </c>
      <c r="B580" t="s">
        <v>23513</v>
      </c>
      <c r="C580" t="s">
        <v>807</v>
      </c>
      <c r="D580">
        <v>1</v>
      </c>
      <c r="E580">
        <v>535</v>
      </c>
      <c r="F580">
        <v>10</v>
      </c>
      <c r="G580">
        <v>8124</v>
      </c>
      <c r="H580">
        <v>0.494202526653369</v>
      </c>
      <c r="I580">
        <v>0.99999999999997702</v>
      </c>
      <c r="J580">
        <v>0.95041217501583097</v>
      </c>
      <c r="K580" t="s">
        <v>23990</v>
      </c>
      <c r="L580">
        <v>1</v>
      </c>
      <c r="M580" t="s">
        <v>1463</v>
      </c>
      <c r="N580">
        <v>0.1</v>
      </c>
      <c r="O580">
        <v>1.8691588785046699E-3</v>
      </c>
    </row>
    <row r="581" spans="1:15">
      <c r="A581" t="s">
        <v>806</v>
      </c>
      <c r="B581" t="s">
        <v>23511</v>
      </c>
      <c r="C581" t="s">
        <v>807</v>
      </c>
      <c r="D581">
        <v>6</v>
      </c>
      <c r="E581">
        <v>6152</v>
      </c>
      <c r="F581">
        <v>9</v>
      </c>
      <c r="G581">
        <v>7804</v>
      </c>
      <c r="H581">
        <v>0.89825373386812402</v>
      </c>
      <c r="I581">
        <v>1</v>
      </c>
      <c r="J581">
        <v>0.85953329234717102</v>
      </c>
      <c r="K581" t="s">
        <v>24007</v>
      </c>
      <c r="L581">
        <v>6</v>
      </c>
      <c r="M581" t="s">
        <v>1463</v>
      </c>
      <c r="N581">
        <v>0.66666666666666696</v>
      </c>
      <c r="O581">
        <v>9.7529258777633303E-4</v>
      </c>
    </row>
    <row r="582" spans="1:15">
      <c r="A582" t="s">
        <v>808</v>
      </c>
      <c r="B582" t="s">
        <v>23518</v>
      </c>
      <c r="C582" t="s">
        <v>809</v>
      </c>
      <c r="D582">
        <v>1</v>
      </c>
      <c r="E582">
        <v>787</v>
      </c>
      <c r="F582">
        <v>8</v>
      </c>
      <c r="G582">
        <v>7393</v>
      </c>
      <c r="H582">
        <v>0.59379355565791103</v>
      </c>
      <c r="I582">
        <v>1</v>
      </c>
      <c r="J582">
        <v>0.966855260484069</v>
      </c>
      <c r="K582" t="s">
        <v>24008</v>
      </c>
      <c r="L582">
        <v>1</v>
      </c>
      <c r="M582" t="s">
        <v>1463</v>
      </c>
      <c r="N582">
        <v>0.125</v>
      </c>
      <c r="O582">
        <v>1.27064803049555E-3</v>
      </c>
    </row>
    <row r="583" spans="1:15">
      <c r="A583" t="s">
        <v>808</v>
      </c>
      <c r="B583" t="s">
        <v>23513</v>
      </c>
      <c r="C583" t="s">
        <v>809</v>
      </c>
      <c r="D583">
        <v>2</v>
      </c>
      <c r="E583">
        <v>535</v>
      </c>
      <c r="F583">
        <v>8</v>
      </c>
      <c r="G583">
        <v>8124</v>
      </c>
      <c r="H583">
        <v>9.3045175391437404E-2</v>
      </c>
      <c r="I583">
        <v>0.56952430364965301</v>
      </c>
      <c r="J583">
        <v>0.54128283215605599</v>
      </c>
      <c r="K583" t="s">
        <v>24009</v>
      </c>
      <c r="L583">
        <v>2</v>
      </c>
      <c r="M583" t="s">
        <v>1463</v>
      </c>
      <c r="N583">
        <v>0.25</v>
      </c>
      <c r="O583">
        <v>3.7383177570093499E-3</v>
      </c>
    </row>
    <row r="584" spans="1:15">
      <c r="A584" t="s">
        <v>808</v>
      </c>
      <c r="B584" t="s">
        <v>23511</v>
      </c>
      <c r="C584" t="s">
        <v>809</v>
      </c>
      <c r="D584">
        <v>5</v>
      </c>
      <c r="E584">
        <v>6152</v>
      </c>
      <c r="F584">
        <v>8</v>
      </c>
      <c r="G584">
        <v>7804</v>
      </c>
      <c r="H584">
        <v>0.93246538655848799</v>
      </c>
      <c r="I584">
        <v>1</v>
      </c>
      <c r="J584">
        <v>0.85953329234717102</v>
      </c>
      <c r="K584" t="s">
        <v>24010</v>
      </c>
      <c r="L584">
        <v>5</v>
      </c>
      <c r="M584" t="s">
        <v>1463</v>
      </c>
      <c r="N584">
        <v>0.625</v>
      </c>
      <c r="O584">
        <v>8.1274382314694405E-4</v>
      </c>
    </row>
    <row r="585" spans="1:15">
      <c r="A585" t="s">
        <v>810</v>
      </c>
      <c r="B585" t="s">
        <v>23511</v>
      </c>
      <c r="C585" t="s">
        <v>811</v>
      </c>
      <c r="D585">
        <v>1</v>
      </c>
      <c r="E585">
        <v>6152</v>
      </c>
      <c r="F585">
        <v>1</v>
      </c>
      <c r="G585">
        <v>7804</v>
      </c>
      <c r="H585">
        <v>0.788313685289595</v>
      </c>
      <c r="I585">
        <v>0.968912233598893</v>
      </c>
      <c r="J585">
        <v>0.832812322140707</v>
      </c>
      <c r="K585" t="s">
        <v>24011</v>
      </c>
      <c r="L585">
        <v>1</v>
      </c>
      <c r="M585" t="s">
        <v>1463</v>
      </c>
      <c r="N585">
        <v>1</v>
      </c>
      <c r="O585">
        <v>1.6254876462938901E-4</v>
      </c>
    </row>
    <row r="586" spans="1:15">
      <c r="A586" t="s">
        <v>812</v>
      </c>
      <c r="B586" t="s">
        <v>23511</v>
      </c>
      <c r="C586" t="s">
        <v>813</v>
      </c>
      <c r="D586">
        <v>1</v>
      </c>
      <c r="E586">
        <v>6152</v>
      </c>
      <c r="F586">
        <v>1</v>
      </c>
      <c r="G586">
        <v>7804</v>
      </c>
      <c r="H586">
        <v>0.788313685289595</v>
      </c>
      <c r="I586">
        <v>0.968912233598893</v>
      </c>
      <c r="J586">
        <v>0.832812322140707</v>
      </c>
      <c r="K586" t="s">
        <v>24012</v>
      </c>
      <c r="L586">
        <v>1</v>
      </c>
      <c r="M586" t="s">
        <v>1463</v>
      </c>
      <c r="N586">
        <v>1</v>
      </c>
      <c r="O586">
        <v>1.6254876462938901E-4</v>
      </c>
    </row>
    <row r="587" spans="1:15">
      <c r="A587" t="s">
        <v>814</v>
      </c>
      <c r="B587" t="s">
        <v>23511</v>
      </c>
      <c r="C587" t="s">
        <v>815</v>
      </c>
      <c r="D587">
        <v>1</v>
      </c>
      <c r="E587">
        <v>6152</v>
      </c>
      <c r="F587">
        <v>1</v>
      </c>
      <c r="G587">
        <v>7804</v>
      </c>
      <c r="H587">
        <v>0.788313685289595</v>
      </c>
      <c r="I587">
        <v>0.968912233598893</v>
      </c>
      <c r="J587">
        <v>0.832812322140707</v>
      </c>
      <c r="K587" t="s">
        <v>24012</v>
      </c>
      <c r="L587">
        <v>1</v>
      </c>
      <c r="M587" t="s">
        <v>1463</v>
      </c>
      <c r="N587">
        <v>1</v>
      </c>
      <c r="O587">
        <v>1.6254876462938901E-4</v>
      </c>
    </row>
    <row r="588" spans="1:15">
      <c r="A588" t="s">
        <v>816</v>
      </c>
      <c r="B588" t="s">
        <v>23511</v>
      </c>
      <c r="C588" t="s">
        <v>817</v>
      </c>
      <c r="D588">
        <v>5</v>
      </c>
      <c r="E588">
        <v>6152</v>
      </c>
      <c r="F588">
        <v>8</v>
      </c>
      <c r="G588">
        <v>7804</v>
      </c>
      <c r="H588">
        <v>0.93246538655848799</v>
      </c>
      <c r="I588">
        <v>1</v>
      </c>
      <c r="J588">
        <v>0.85953329234717102</v>
      </c>
      <c r="K588" t="s">
        <v>24013</v>
      </c>
      <c r="L588">
        <v>5</v>
      </c>
      <c r="M588" t="s">
        <v>1463</v>
      </c>
      <c r="N588">
        <v>0.625</v>
      </c>
      <c r="O588">
        <v>8.1274382314694405E-4</v>
      </c>
    </row>
    <row r="589" spans="1:15">
      <c r="A589" t="s">
        <v>816</v>
      </c>
      <c r="B589" t="s">
        <v>23513</v>
      </c>
      <c r="C589" t="s">
        <v>817</v>
      </c>
      <c r="D589">
        <v>1</v>
      </c>
      <c r="E589">
        <v>535</v>
      </c>
      <c r="F589">
        <v>8</v>
      </c>
      <c r="G589">
        <v>8124</v>
      </c>
      <c r="H589">
        <v>0.42028903387437799</v>
      </c>
      <c r="I589">
        <v>0.99999999999997702</v>
      </c>
      <c r="J589">
        <v>0.95041217501583097</v>
      </c>
      <c r="K589" t="s">
        <v>23990</v>
      </c>
      <c r="L589">
        <v>1</v>
      </c>
      <c r="M589" t="s">
        <v>1463</v>
      </c>
      <c r="N589">
        <v>0.125</v>
      </c>
      <c r="O589">
        <v>1.8691588785046699E-3</v>
      </c>
    </row>
    <row r="590" spans="1:15">
      <c r="A590" t="s">
        <v>816</v>
      </c>
      <c r="B590" t="s">
        <v>23518</v>
      </c>
      <c r="C590" t="s">
        <v>817</v>
      </c>
      <c r="D590">
        <v>2</v>
      </c>
      <c r="E590">
        <v>787</v>
      </c>
      <c r="F590">
        <v>7</v>
      </c>
      <c r="G590">
        <v>7393</v>
      </c>
      <c r="H590">
        <v>0.16585350806365901</v>
      </c>
      <c r="I590">
        <v>0.82859402353427802</v>
      </c>
      <c r="J590">
        <v>0.80113049045977802</v>
      </c>
      <c r="K590" t="s">
        <v>24006</v>
      </c>
      <c r="L590">
        <v>2</v>
      </c>
      <c r="M590" t="s">
        <v>1463</v>
      </c>
      <c r="N590">
        <v>0.28571428571428598</v>
      </c>
      <c r="O590">
        <v>2.5412960609911099E-3</v>
      </c>
    </row>
    <row r="591" spans="1:15">
      <c r="A591" t="s">
        <v>818</v>
      </c>
      <c r="B591" t="s">
        <v>23518</v>
      </c>
      <c r="C591" t="s">
        <v>819</v>
      </c>
      <c r="D591">
        <v>1</v>
      </c>
      <c r="E591">
        <v>787</v>
      </c>
      <c r="F591">
        <v>2</v>
      </c>
      <c r="G591">
        <v>7393</v>
      </c>
      <c r="H591">
        <v>0.20158492765181499</v>
      </c>
      <c r="I591">
        <v>0.83876007220319604</v>
      </c>
      <c r="J591">
        <v>0.81095958809365798</v>
      </c>
      <c r="K591" t="s">
        <v>24014</v>
      </c>
      <c r="L591">
        <v>1</v>
      </c>
      <c r="M591" t="s">
        <v>1463</v>
      </c>
      <c r="N591">
        <v>0.5</v>
      </c>
      <c r="O591">
        <v>1.27064803049555E-3</v>
      </c>
    </row>
    <row r="592" spans="1:15">
      <c r="A592" t="s">
        <v>818</v>
      </c>
      <c r="B592" t="s">
        <v>23513</v>
      </c>
      <c r="C592" t="s">
        <v>819</v>
      </c>
      <c r="D592">
        <v>1</v>
      </c>
      <c r="E592">
        <v>535</v>
      </c>
      <c r="F592">
        <v>2</v>
      </c>
      <c r="G592">
        <v>8124</v>
      </c>
      <c r="H592">
        <v>0.12737930779067499</v>
      </c>
      <c r="I592">
        <v>0.64703075560747003</v>
      </c>
      <c r="J592">
        <v>0.614945907739046</v>
      </c>
      <c r="K592" t="s">
        <v>23990</v>
      </c>
      <c r="L592">
        <v>1</v>
      </c>
      <c r="M592" t="s">
        <v>1463</v>
      </c>
      <c r="N592">
        <v>0.5</v>
      </c>
      <c r="O592">
        <v>1.8691588785046699E-3</v>
      </c>
    </row>
    <row r="593" spans="1:15">
      <c r="A593" t="s">
        <v>820</v>
      </c>
      <c r="B593" t="s">
        <v>23513</v>
      </c>
      <c r="C593" t="s">
        <v>821</v>
      </c>
      <c r="D593">
        <v>1</v>
      </c>
      <c r="E593">
        <v>535</v>
      </c>
      <c r="F593">
        <v>10</v>
      </c>
      <c r="G593">
        <v>8124</v>
      </c>
      <c r="H593">
        <v>0.494202526653369</v>
      </c>
      <c r="I593">
        <v>0.99999999999997702</v>
      </c>
      <c r="J593">
        <v>0.95041217501583097</v>
      </c>
      <c r="K593" t="s">
        <v>23990</v>
      </c>
      <c r="L593">
        <v>1</v>
      </c>
      <c r="M593" t="s">
        <v>1463</v>
      </c>
      <c r="N593">
        <v>0.1</v>
      </c>
      <c r="O593">
        <v>1.8691588785046699E-3</v>
      </c>
    </row>
    <row r="594" spans="1:15">
      <c r="A594" t="s">
        <v>820</v>
      </c>
      <c r="B594" t="s">
        <v>23518</v>
      </c>
      <c r="C594" t="s">
        <v>821</v>
      </c>
      <c r="D594">
        <v>2</v>
      </c>
      <c r="E594">
        <v>787</v>
      </c>
      <c r="F594">
        <v>7</v>
      </c>
      <c r="G594">
        <v>7393</v>
      </c>
      <c r="H594">
        <v>0.16585350806365901</v>
      </c>
      <c r="I594">
        <v>0.82859402353427802</v>
      </c>
      <c r="J594">
        <v>0.80113049045977802</v>
      </c>
      <c r="K594" t="s">
        <v>24006</v>
      </c>
      <c r="L594">
        <v>2</v>
      </c>
      <c r="M594" t="s">
        <v>1463</v>
      </c>
      <c r="N594">
        <v>0.28571428571428598</v>
      </c>
      <c r="O594">
        <v>2.5412960609911099E-3</v>
      </c>
    </row>
    <row r="595" spans="1:15">
      <c r="A595" t="s">
        <v>820</v>
      </c>
      <c r="B595" t="s">
        <v>23511</v>
      </c>
      <c r="C595" t="s">
        <v>821</v>
      </c>
      <c r="D595">
        <v>6</v>
      </c>
      <c r="E595">
        <v>6152</v>
      </c>
      <c r="F595">
        <v>9</v>
      </c>
      <c r="G595">
        <v>7804</v>
      </c>
      <c r="H595">
        <v>0.89825373386812402</v>
      </c>
      <c r="I595">
        <v>1</v>
      </c>
      <c r="J595">
        <v>0.85953329234717102</v>
      </c>
      <c r="K595" t="s">
        <v>24007</v>
      </c>
      <c r="L595">
        <v>6</v>
      </c>
      <c r="M595" t="s">
        <v>1463</v>
      </c>
      <c r="N595">
        <v>0.66666666666666696</v>
      </c>
      <c r="O595">
        <v>9.7529258777633303E-4</v>
      </c>
    </row>
    <row r="596" spans="1:15">
      <c r="A596" t="s">
        <v>822</v>
      </c>
      <c r="B596" t="s">
        <v>23518</v>
      </c>
      <c r="C596" t="s">
        <v>823</v>
      </c>
      <c r="D596">
        <v>1</v>
      </c>
      <c r="E596">
        <v>787</v>
      </c>
      <c r="F596">
        <v>1</v>
      </c>
      <c r="G596">
        <v>7393</v>
      </c>
      <c r="H596">
        <v>0.106452049235764</v>
      </c>
      <c r="I596">
        <v>0.63266972740240601</v>
      </c>
      <c r="J596">
        <v>0.61170005408803896</v>
      </c>
      <c r="K596" t="s">
        <v>23609</v>
      </c>
      <c r="L596">
        <v>1</v>
      </c>
      <c r="M596" t="s">
        <v>1463</v>
      </c>
      <c r="N596">
        <v>1</v>
      </c>
      <c r="O596">
        <v>1.27064803049555E-3</v>
      </c>
    </row>
    <row r="597" spans="1:15">
      <c r="A597" t="s">
        <v>824</v>
      </c>
      <c r="B597" t="s">
        <v>23511</v>
      </c>
      <c r="C597" t="s">
        <v>825</v>
      </c>
      <c r="D597">
        <v>1</v>
      </c>
      <c r="E597">
        <v>6152</v>
      </c>
      <c r="F597">
        <v>1</v>
      </c>
      <c r="G597">
        <v>7804</v>
      </c>
      <c r="H597">
        <v>0.788313685289595</v>
      </c>
      <c r="I597">
        <v>0.968912233598893</v>
      </c>
      <c r="J597">
        <v>0.832812322140707</v>
      </c>
      <c r="K597" t="s">
        <v>24015</v>
      </c>
      <c r="L597">
        <v>1</v>
      </c>
      <c r="M597" t="s">
        <v>1463</v>
      </c>
      <c r="N597">
        <v>1</v>
      </c>
      <c r="O597">
        <v>1.6254876462938901E-4</v>
      </c>
    </row>
    <row r="598" spans="1:15">
      <c r="A598" t="s">
        <v>826</v>
      </c>
      <c r="B598" t="s">
        <v>23518</v>
      </c>
      <c r="C598" t="s">
        <v>827</v>
      </c>
      <c r="D598">
        <v>1</v>
      </c>
      <c r="E598">
        <v>787</v>
      </c>
      <c r="F598">
        <v>2</v>
      </c>
      <c r="G598">
        <v>7393</v>
      </c>
      <c r="H598">
        <v>0.20158492765181499</v>
      </c>
      <c r="I598">
        <v>0.83876007220319604</v>
      </c>
      <c r="J598">
        <v>0.81095958809365798</v>
      </c>
      <c r="K598" t="s">
        <v>23992</v>
      </c>
      <c r="L598">
        <v>1</v>
      </c>
      <c r="M598" t="s">
        <v>1463</v>
      </c>
      <c r="N598">
        <v>0.5</v>
      </c>
      <c r="O598">
        <v>1.27064803049555E-3</v>
      </c>
    </row>
    <row r="599" spans="1:15">
      <c r="A599" t="s">
        <v>826</v>
      </c>
      <c r="B599" t="s">
        <v>23511</v>
      </c>
      <c r="C599" t="s">
        <v>827</v>
      </c>
      <c r="D599">
        <v>1</v>
      </c>
      <c r="E599">
        <v>6152</v>
      </c>
      <c r="F599">
        <v>2</v>
      </c>
      <c r="G599">
        <v>7804</v>
      </c>
      <c r="H599">
        <v>0.95521029019776005</v>
      </c>
      <c r="I599">
        <v>1</v>
      </c>
      <c r="J599">
        <v>0.85953329234717102</v>
      </c>
      <c r="K599" t="s">
        <v>23993</v>
      </c>
      <c r="L599">
        <v>1</v>
      </c>
      <c r="M599" t="s">
        <v>1463</v>
      </c>
      <c r="N599">
        <v>0.5</v>
      </c>
      <c r="O599">
        <v>1.6254876462938901E-4</v>
      </c>
    </row>
    <row r="600" spans="1:15">
      <c r="A600" t="s">
        <v>828</v>
      </c>
      <c r="B600" t="s">
        <v>23511</v>
      </c>
      <c r="C600" t="s">
        <v>829</v>
      </c>
      <c r="D600">
        <v>1</v>
      </c>
      <c r="E600">
        <v>6152</v>
      </c>
      <c r="F600">
        <v>1</v>
      </c>
      <c r="G600">
        <v>7804</v>
      </c>
      <c r="H600">
        <v>0.788313685289595</v>
      </c>
      <c r="I600">
        <v>0.968912233598893</v>
      </c>
      <c r="J600">
        <v>0.832812322140707</v>
      </c>
      <c r="K600" t="s">
        <v>24016</v>
      </c>
      <c r="L600">
        <v>1</v>
      </c>
      <c r="M600" t="s">
        <v>1463</v>
      </c>
      <c r="N600">
        <v>1</v>
      </c>
      <c r="O600">
        <v>1.6254876462938901E-4</v>
      </c>
    </row>
    <row r="601" spans="1:15">
      <c r="A601" t="s">
        <v>830</v>
      </c>
      <c r="B601" t="s">
        <v>23513</v>
      </c>
      <c r="C601" t="s">
        <v>831</v>
      </c>
      <c r="D601">
        <v>12</v>
      </c>
      <c r="E601">
        <v>535</v>
      </c>
      <c r="F601">
        <v>260</v>
      </c>
      <c r="G601">
        <v>8124</v>
      </c>
      <c r="H601">
        <v>0.92972170068698001</v>
      </c>
      <c r="I601">
        <v>0.99999999999997702</v>
      </c>
      <c r="J601">
        <v>0.95041217501583097</v>
      </c>
      <c r="K601" t="s">
        <v>24017</v>
      </c>
      <c r="L601">
        <v>12</v>
      </c>
      <c r="M601" t="s">
        <v>1463</v>
      </c>
      <c r="N601">
        <v>4.6153846153846198E-2</v>
      </c>
      <c r="O601">
        <v>2.2429906542056101E-2</v>
      </c>
    </row>
    <row r="602" spans="1:15">
      <c r="A602" t="s">
        <v>830</v>
      </c>
      <c r="B602" t="s">
        <v>23518</v>
      </c>
      <c r="C602" t="s">
        <v>831</v>
      </c>
      <c r="D602">
        <v>19</v>
      </c>
      <c r="E602">
        <v>787</v>
      </c>
      <c r="F602">
        <v>258</v>
      </c>
      <c r="G602">
        <v>7393</v>
      </c>
      <c r="H602">
        <v>0.97223127820132604</v>
      </c>
      <c r="I602">
        <v>1</v>
      </c>
      <c r="J602">
        <v>0.966855260484069</v>
      </c>
      <c r="K602" t="s">
        <v>24018</v>
      </c>
      <c r="L602">
        <v>19</v>
      </c>
      <c r="M602" t="s">
        <v>1463</v>
      </c>
      <c r="N602">
        <v>7.3643410852713198E-2</v>
      </c>
      <c r="O602">
        <v>2.4142312579415501E-2</v>
      </c>
    </row>
    <row r="603" spans="1:15">
      <c r="A603" t="s">
        <v>830</v>
      </c>
      <c r="B603" t="s">
        <v>23511</v>
      </c>
      <c r="C603" t="s">
        <v>831</v>
      </c>
      <c r="D603">
        <v>236</v>
      </c>
      <c r="E603">
        <v>6152</v>
      </c>
      <c r="F603">
        <v>272</v>
      </c>
      <c r="G603">
        <v>7804</v>
      </c>
      <c r="H603">
        <v>4.2294622886119697E-4</v>
      </c>
      <c r="I603">
        <v>6.4858343039540202E-3</v>
      </c>
      <c r="J603">
        <v>5.57479051289582E-3</v>
      </c>
      <c r="K603" t="s">
        <v>24019</v>
      </c>
      <c r="L603">
        <v>236</v>
      </c>
      <c r="M603" t="s">
        <v>1463</v>
      </c>
      <c r="N603">
        <v>0.86764705882352899</v>
      </c>
      <c r="O603">
        <v>3.8361508452535803E-2</v>
      </c>
    </row>
    <row r="604" spans="1:15">
      <c r="A604" t="s">
        <v>832</v>
      </c>
      <c r="B604" t="s">
        <v>23518</v>
      </c>
      <c r="C604" t="s">
        <v>833</v>
      </c>
      <c r="D604">
        <v>2</v>
      </c>
      <c r="E604">
        <v>787</v>
      </c>
      <c r="F604">
        <v>15</v>
      </c>
      <c r="G604">
        <v>7393</v>
      </c>
      <c r="H604">
        <v>0.48505374542886198</v>
      </c>
      <c r="I604">
        <v>1</v>
      </c>
      <c r="J604">
        <v>0.966855260484069</v>
      </c>
      <c r="K604" t="s">
        <v>24002</v>
      </c>
      <c r="L604">
        <v>2</v>
      </c>
      <c r="M604" t="s">
        <v>1463</v>
      </c>
      <c r="N604">
        <v>0.133333333333333</v>
      </c>
      <c r="O604">
        <v>2.5412960609911099E-3</v>
      </c>
    </row>
    <row r="605" spans="1:15">
      <c r="A605" t="s">
        <v>832</v>
      </c>
      <c r="B605" t="s">
        <v>23513</v>
      </c>
      <c r="C605" t="s">
        <v>833</v>
      </c>
      <c r="D605">
        <v>2</v>
      </c>
      <c r="E605">
        <v>535</v>
      </c>
      <c r="F605">
        <v>17</v>
      </c>
      <c r="G605">
        <v>8124</v>
      </c>
      <c r="H605">
        <v>0.30951995937748999</v>
      </c>
      <c r="I605">
        <v>0.96185933942670199</v>
      </c>
      <c r="J605">
        <v>0.91416282684384298</v>
      </c>
      <c r="K605" t="s">
        <v>24000</v>
      </c>
      <c r="L605">
        <v>2</v>
      </c>
      <c r="M605" t="s">
        <v>1463</v>
      </c>
      <c r="N605">
        <v>0.11764705882352899</v>
      </c>
      <c r="O605">
        <v>3.7383177570093499E-3</v>
      </c>
    </row>
    <row r="606" spans="1:15">
      <c r="A606" t="s">
        <v>832</v>
      </c>
      <c r="B606" t="s">
        <v>23511</v>
      </c>
      <c r="C606" t="s">
        <v>833</v>
      </c>
      <c r="D606">
        <v>12</v>
      </c>
      <c r="E606">
        <v>6152</v>
      </c>
      <c r="F606">
        <v>16</v>
      </c>
      <c r="G606">
        <v>7804</v>
      </c>
      <c r="H606">
        <v>0.76212012180302802</v>
      </c>
      <c r="I606">
        <v>0.968912233598893</v>
      </c>
      <c r="J606">
        <v>0.832812322140707</v>
      </c>
      <c r="K606" t="s">
        <v>24003</v>
      </c>
      <c r="L606">
        <v>12</v>
      </c>
      <c r="M606" t="s">
        <v>1463</v>
      </c>
      <c r="N606">
        <v>0.75</v>
      </c>
      <c r="O606">
        <v>1.95058517555267E-3</v>
      </c>
    </row>
    <row r="607" spans="1:15">
      <c r="A607" t="s">
        <v>834</v>
      </c>
      <c r="B607" t="s">
        <v>23513</v>
      </c>
      <c r="C607" t="s">
        <v>835</v>
      </c>
      <c r="D607">
        <v>4</v>
      </c>
      <c r="E607">
        <v>535</v>
      </c>
      <c r="F607">
        <v>31</v>
      </c>
      <c r="G607">
        <v>8124</v>
      </c>
      <c r="H607">
        <v>0.14388893763074001</v>
      </c>
      <c r="I607">
        <v>0.68244467562008204</v>
      </c>
      <c r="J607">
        <v>0.64860372848407</v>
      </c>
      <c r="K607" t="s">
        <v>24020</v>
      </c>
      <c r="L607">
        <v>4</v>
      </c>
      <c r="M607" t="s">
        <v>1463</v>
      </c>
      <c r="N607">
        <v>0.12903225806451599</v>
      </c>
      <c r="O607">
        <v>7.4766355140186902E-3</v>
      </c>
    </row>
    <row r="608" spans="1:15">
      <c r="A608" t="s">
        <v>834</v>
      </c>
      <c r="B608" t="s">
        <v>23511</v>
      </c>
      <c r="C608" t="s">
        <v>835</v>
      </c>
      <c r="D608">
        <v>39</v>
      </c>
      <c r="E608">
        <v>6152</v>
      </c>
      <c r="F608">
        <v>43</v>
      </c>
      <c r="G608">
        <v>7804</v>
      </c>
      <c r="H608">
        <v>3.4279892301254097E-2</v>
      </c>
      <c r="I608">
        <v>0.214412668173981</v>
      </c>
      <c r="J608">
        <v>0.18429482659652399</v>
      </c>
      <c r="K608" t="s">
        <v>24021</v>
      </c>
      <c r="L608">
        <v>39</v>
      </c>
      <c r="M608" t="s">
        <v>1463</v>
      </c>
      <c r="N608">
        <v>0.90697674418604601</v>
      </c>
      <c r="O608">
        <v>6.3394018205461602E-3</v>
      </c>
    </row>
    <row r="609" spans="1:15">
      <c r="A609" t="s">
        <v>836</v>
      </c>
      <c r="B609" t="s">
        <v>23511</v>
      </c>
      <c r="C609" t="s">
        <v>837</v>
      </c>
      <c r="D609">
        <v>6</v>
      </c>
      <c r="E609">
        <v>6152</v>
      </c>
      <c r="F609">
        <v>9</v>
      </c>
      <c r="G609">
        <v>7804</v>
      </c>
      <c r="H609">
        <v>0.89825373386812402</v>
      </c>
      <c r="I609">
        <v>1</v>
      </c>
      <c r="J609">
        <v>0.85953329234717102</v>
      </c>
      <c r="K609" t="s">
        <v>24022</v>
      </c>
      <c r="L609">
        <v>6</v>
      </c>
      <c r="M609" t="s">
        <v>1463</v>
      </c>
      <c r="N609">
        <v>0.66666666666666696</v>
      </c>
      <c r="O609">
        <v>9.7529258777633303E-4</v>
      </c>
    </row>
    <row r="610" spans="1:15">
      <c r="A610" t="s">
        <v>836</v>
      </c>
      <c r="B610" t="s">
        <v>23513</v>
      </c>
      <c r="C610" t="s">
        <v>837</v>
      </c>
      <c r="D610">
        <v>3</v>
      </c>
      <c r="E610">
        <v>535</v>
      </c>
      <c r="F610">
        <v>10</v>
      </c>
      <c r="G610">
        <v>8124</v>
      </c>
      <c r="H610">
        <v>2.4049422738076798E-2</v>
      </c>
      <c r="I610">
        <v>0.31286866571479199</v>
      </c>
      <c r="J610">
        <v>0.29735418907630301</v>
      </c>
      <c r="K610" t="s">
        <v>24023</v>
      </c>
      <c r="L610">
        <v>3</v>
      </c>
      <c r="M610" t="s">
        <v>1463</v>
      </c>
      <c r="N610">
        <v>0.3</v>
      </c>
      <c r="O610">
        <v>5.60747663551402E-3</v>
      </c>
    </row>
    <row r="611" spans="1:15">
      <c r="A611" t="s">
        <v>838</v>
      </c>
      <c r="B611" t="s">
        <v>23511</v>
      </c>
      <c r="C611" t="s">
        <v>839</v>
      </c>
      <c r="D611">
        <v>5</v>
      </c>
      <c r="E611">
        <v>6152</v>
      </c>
      <c r="F611">
        <v>5</v>
      </c>
      <c r="G611">
        <v>7804</v>
      </c>
      <c r="H611">
        <v>0.30433074367137097</v>
      </c>
      <c r="I611">
        <v>0.81020448119108801</v>
      </c>
      <c r="J611">
        <v>0.69639772519260701</v>
      </c>
      <c r="K611" t="s">
        <v>24024</v>
      </c>
      <c r="L611">
        <v>5</v>
      </c>
      <c r="M611" t="s">
        <v>1463</v>
      </c>
      <c r="N611">
        <v>1</v>
      </c>
      <c r="O611">
        <v>8.1274382314694405E-4</v>
      </c>
    </row>
    <row r="612" spans="1:15">
      <c r="A612" t="s">
        <v>840</v>
      </c>
      <c r="B612" t="s">
        <v>23513</v>
      </c>
      <c r="C612" t="s">
        <v>841</v>
      </c>
      <c r="D612">
        <v>1</v>
      </c>
      <c r="E612">
        <v>535</v>
      </c>
      <c r="F612">
        <v>2</v>
      </c>
      <c r="G612">
        <v>8124</v>
      </c>
      <c r="H612">
        <v>0.12737930779067499</v>
      </c>
      <c r="I612">
        <v>0.64703075560747003</v>
      </c>
      <c r="J612">
        <v>0.614945907739046</v>
      </c>
      <c r="K612" t="s">
        <v>24025</v>
      </c>
      <c r="L612">
        <v>1</v>
      </c>
      <c r="M612" t="s">
        <v>1463</v>
      </c>
      <c r="N612">
        <v>0.5</v>
      </c>
      <c r="O612">
        <v>1.8691588785046699E-3</v>
      </c>
    </row>
    <row r="613" spans="1:15">
      <c r="A613" t="s">
        <v>842</v>
      </c>
      <c r="B613" t="s">
        <v>23513</v>
      </c>
      <c r="C613" t="s">
        <v>843</v>
      </c>
      <c r="D613">
        <v>2</v>
      </c>
      <c r="E613">
        <v>535</v>
      </c>
      <c r="F613">
        <v>3</v>
      </c>
      <c r="G613">
        <v>8124</v>
      </c>
      <c r="H613">
        <v>1.2419428368860499E-2</v>
      </c>
      <c r="I613">
        <v>0.18879350817132301</v>
      </c>
      <c r="J613">
        <v>0.17943164872997999</v>
      </c>
      <c r="K613" t="s">
        <v>24026</v>
      </c>
      <c r="L613">
        <v>2</v>
      </c>
      <c r="M613" t="s">
        <v>1463</v>
      </c>
      <c r="N613">
        <v>0.66666666666666696</v>
      </c>
      <c r="O613">
        <v>3.7383177570093499E-3</v>
      </c>
    </row>
    <row r="614" spans="1:15">
      <c r="A614" t="s">
        <v>842</v>
      </c>
      <c r="B614" t="s">
        <v>23511</v>
      </c>
      <c r="C614" t="s">
        <v>843</v>
      </c>
      <c r="D614">
        <v>1</v>
      </c>
      <c r="E614">
        <v>6152</v>
      </c>
      <c r="F614">
        <v>2</v>
      </c>
      <c r="G614">
        <v>7804</v>
      </c>
      <c r="H614">
        <v>0.95521029019776005</v>
      </c>
      <c r="I614">
        <v>1</v>
      </c>
      <c r="J614">
        <v>0.85953329234717102</v>
      </c>
      <c r="K614" t="s">
        <v>24027</v>
      </c>
      <c r="L614">
        <v>1</v>
      </c>
      <c r="M614" t="s">
        <v>1463</v>
      </c>
      <c r="N614">
        <v>0.5</v>
      </c>
      <c r="O614">
        <v>1.6254876462938901E-4</v>
      </c>
    </row>
    <row r="615" spans="1:15">
      <c r="A615" t="s">
        <v>844</v>
      </c>
      <c r="B615" t="s">
        <v>23511</v>
      </c>
      <c r="C615" t="s">
        <v>845</v>
      </c>
      <c r="D615">
        <v>11</v>
      </c>
      <c r="E615">
        <v>6152</v>
      </c>
      <c r="F615">
        <v>17</v>
      </c>
      <c r="G615">
        <v>7804</v>
      </c>
      <c r="H615">
        <v>0.95044246519465203</v>
      </c>
      <c r="I615">
        <v>1</v>
      </c>
      <c r="J615">
        <v>0.85953329234717102</v>
      </c>
      <c r="K615" t="s">
        <v>24028</v>
      </c>
      <c r="L615">
        <v>11</v>
      </c>
      <c r="M615" t="s">
        <v>1463</v>
      </c>
      <c r="N615">
        <v>0.64705882352941202</v>
      </c>
      <c r="O615">
        <v>1.78803641092328E-3</v>
      </c>
    </row>
    <row r="616" spans="1:15">
      <c r="A616" t="s">
        <v>844</v>
      </c>
      <c r="B616" t="s">
        <v>23518</v>
      </c>
      <c r="C616" t="s">
        <v>845</v>
      </c>
      <c r="D616">
        <v>1</v>
      </c>
      <c r="E616">
        <v>787</v>
      </c>
      <c r="F616">
        <v>16</v>
      </c>
      <c r="G616">
        <v>7393</v>
      </c>
      <c r="H616">
        <v>0.83516677538628503</v>
      </c>
      <c r="I616">
        <v>1</v>
      </c>
      <c r="J616">
        <v>0.966855260484069</v>
      </c>
      <c r="K616" t="s">
        <v>24008</v>
      </c>
      <c r="L616">
        <v>1</v>
      </c>
      <c r="M616" t="s">
        <v>1463</v>
      </c>
      <c r="N616">
        <v>6.25E-2</v>
      </c>
      <c r="O616">
        <v>1.27064803049555E-3</v>
      </c>
    </row>
    <row r="617" spans="1:15">
      <c r="A617" t="s">
        <v>844</v>
      </c>
      <c r="B617" t="s">
        <v>23513</v>
      </c>
      <c r="C617" t="s">
        <v>845</v>
      </c>
      <c r="D617">
        <v>5</v>
      </c>
      <c r="E617">
        <v>535</v>
      </c>
      <c r="F617">
        <v>18</v>
      </c>
      <c r="G617">
        <v>8124</v>
      </c>
      <c r="H617">
        <v>5.0761731033503298E-3</v>
      </c>
      <c r="I617">
        <v>9.8439805508896597E-2</v>
      </c>
      <c r="J617">
        <v>9.3558389661847902E-2</v>
      </c>
      <c r="K617" t="s">
        <v>24029</v>
      </c>
      <c r="L617">
        <v>5</v>
      </c>
      <c r="M617" t="s">
        <v>1463</v>
      </c>
      <c r="N617">
        <v>0.27777777777777801</v>
      </c>
      <c r="O617">
        <v>9.3457943925233603E-3</v>
      </c>
    </row>
    <row r="618" spans="1:15">
      <c r="A618" t="s">
        <v>846</v>
      </c>
      <c r="B618" t="s">
        <v>23513</v>
      </c>
      <c r="C618" t="s">
        <v>847</v>
      </c>
      <c r="D618">
        <v>5</v>
      </c>
      <c r="E618">
        <v>535</v>
      </c>
      <c r="F618">
        <v>18</v>
      </c>
      <c r="G618">
        <v>8124</v>
      </c>
      <c r="H618">
        <v>5.0761731033503298E-3</v>
      </c>
      <c r="I618">
        <v>9.8439805508896597E-2</v>
      </c>
      <c r="J618">
        <v>9.3558389661847902E-2</v>
      </c>
      <c r="K618" t="s">
        <v>24029</v>
      </c>
      <c r="L618">
        <v>5</v>
      </c>
      <c r="M618" t="s">
        <v>1463</v>
      </c>
      <c r="N618">
        <v>0.27777777777777801</v>
      </c>
      <c r="O618">
        <v>9.3457943925233603E-3</v>
      </c>
    </row>
    <row r="619" spans="1:15">
      <c r="A619" t="s">
        <v>846</v>
      </c>
      <c r="B619" t="s">
        <v>23511</v>
      </c>
      <c r="C619" t="s">
        <v>847</v>
      </c>
      <c r="D619">
        <v>11</v>
      </c>
      <c r="E619">
        <v>6152</v>
      </c>
      <c r="F619">
        <v>17</v>
      </c>
      <c r="G619">
        <v>7804</v>
      </c>
      <c r="H619">
        <v>0.95044246519465203</v>
      </c>
      <c r="I619">
        <v>1</v>
      </c>
      <c r="J619">
        <v>0.85953329234717102</v>
      </c>
      <c r="K619" t="s">
        <v>24028</v>
      </c>
      <c r="L619">
        <v>11</v>
      </c>
      <c r="M619" t="s">
        <v>1463</v>
      </c>
      <c r="N619">
        <v>0.64705882352941202</v>
      </c>
      <c r="O619">
        <v>1.78803641092328E-3</v>
      </c>
    </row>
    <row r="620" spans="1:15">
      <c r="A620" t="s">
        <v>846</v>
      </c>
      <c r="B620" t="s">
        <v>23518</v>
      </c>
      <c r="C620" t="s">
        <v>847</v>
      </c>
      <c r="D620">
        <v>1</v>
      </c>
      <c r="E620">
        <v>787</v>
      </c>
      <c r="F620">
        <v>16</v>
      </c>
      <c r="G620">
        <v>7393</v>
      </c>
      <c r="H620">
        <v>0.83516677538628503</v>
      </c>
      <c r="I620">
        <v>1</v>
      </c>
      <c r="J620">
        <v>0.966855260484069</v>
      </c>
      <c r="K620" t="s">
        <v>24008</v>
      </c>
      <c r="L620">
        <v>1</v>
      </c>
      <c r="M620" t="s">
        <v>1463</v>
      </c>
      <c r="N620">
        <v>6.25E-2</v>
      </c>
      <c r="O620">
        <v>1.27064803049555E-3</v>
      </c>
    </row>
    <row r="621" spans="1:15">
      <c r="A621" t="s">
        <v>848</v>
      </c>
      <c r="B621" t="s">
        <v>23511</v>
      </c>
      <c r="C621" t="s">
        <v>849</v>
      </c>
      <c r="D621">
        <v>37</v>
      </c>
      <c r="E621">
        <v>6152</v>
      </c>
      <c r="F621">
        <v>43</v>
      </c>
      <c r="G621">
        <v>7804</v>
      </c>
      <c r="H621">
        <v>0.16512380885824901</v>
      </c>
      <c r="I621">
        <v>0.59678557202990401</v>
      </c>
      <c r="J621">
        <v>0.51295706755215298</v>
      </c>
      <c r="K621" t="s">
        <v>24030</v>
      </c>
      <c r="L621">
        <v>37</v>
      </c>
      <c r="M621" t="s">
        <v>5133</v>
      </c>
      <c r="N621">
        <v>0.86046511627906996</v>
      </c>
      <c r="O621">
        <v>6.0143042912873899E-3</v>
      </c>
    </row>
    <row r="622" spans="1:15">
      <c r="A622" t="s">
        <v>848</v>
      </c>
      <c r="B622" t="s">
        <v>23518</v>
      </c>
      <c r="C622" t="s">
        <v>849</v>
      </c>
      <c r="D622">
        <v>3</v>
      </c>
      <c r="E622">
        <v>787</v>
      </c>
      <c r="F622">
        <v>29</v>
      </c>
      <c r="G622">
        <v>7393</v>
      </c>
      <c r="H622">
        <v>0.60982566261591298</v>
      </c>
      <c r="I622">
        <v>1</v>
      </c>
      <c r="J622">
        <v>0.966855260484069</v>
      </c>
      <c r="K622" t="s">
        <v>24031</v>
      </c>
      <c r="L622">
        <v>3</v>
      </c>
      <c r="M622" t="s">
        <v>5133</v>
      </c>
      <c r="N622">
        <v>0.10344827586206901</v>
      </c>
      <c r="O622">
        <v>3.8119440914866601E-3</v>
      </c>
    </row>
    <row r="623" spans="1:15">
      <c r="A623" t="s">
        <v>848</v>
      </c>
      <c r="B623" t="s">
        <v>23513</v>
      </c>
      <c r="C623" t="s">
        <v>849</v>
      </c>
      <c r="D623">
        <v>2</v>
      </c>
      <c r="E623">
        <v>535</v>
      </c>
      <c r="F623">
        <v>45</v>
      </c>
      <c r="G623">
        <v>8124</v>
      </c>
      <c r="H623">
        <v>0.80626136926170799</v>
      </c>
      <c r="I623">
        <v>0.99999999999997702</v>
      </c>
      <c r="J623">
        <v>0.95041217501583097</v>
      </c>
      <c r="K623" t="s">
        <v>24032</v>
      </c>
      <c r="L623">
        <v>2</v>
      </c>
      <c r="M623" t="s">
        <v>5133</v>
      </c>
      <c r="N623">
        <v>4.4444444444444398E-2</v>
      </c>
      <c r="O623">
        <v>3.7383177570093499E-3</v>
      </c>
    </row>
    <row r="624" spans="1:15">
      <c r="A624" t="s">
        <v>850</v>
      </c>
      <c r="B624" t="s">
        <v>23511</v>
      </c>
      <c r="C624" t="s">
        <v>851</v>
      </c>
      <c r="D624">
        <v>21</v>
      </c>
      <c r="E624">
        <v>6152</v>
      </c>
      <c r="F624">
        <v>22</v>
      </c>
      <c r="G624">
        <v>7804</v>
      </c>
      <c r="H624">
        <v>3.6687853312365099E-2</v>
      </c>
      <c r="I624">
        <v>0.216932081597738</v>
      </c>
      <c r="J624">
        <v>0.18646034631142899</v>
      </c>
      <c r="K624" t="s">
        <v>24033</v>
      </c>
      <c r="L624">
        <v>21</v>
      </c>
      <c r="M624" t="s">
        <v>1463</v>
      </c>
      <c r="N624">
        <v>0.95454545454545503</v>
      </c>
      <c r="O624">
        <v>3.41352405721717E-3</v>
      </c>
    </row>
    <row r="625" spans="1:15">
      <c r="A625" t="s">
        <v>850</v>
      </c>
      <c r="B625" t="s">
        <v>23513</v>
      </c>
      <c r="C625" t="s">
        <v>851</v>
      </c>
      <c r="D625">
        <v>1</v>
      </c>
      <c r="E625">
        <v>535</v>
      </c>
      <c r="F625">
        <v>9</v>
      </c>
      <c r="G625">
        <v>8124</v>
      </c>
      <c r="H625">
        <v>0.45850310076412798</v>
      </c>
      <c r="I625">
        <v>0.99999999999997702</v>
      </c>
      <c r="J625">
        <v>0.95041217501583097</v>
      </c>
      <c r="K625" t="s">
        <v>24034</v>
      </c>
      <c r="L625">
        <v>1</v>
      </c>
      <c r="M625" t="s">
        <v>1463</v>
      </c>
      <c r="N625">
        <v>0.11111111111111099</v>
      </c>
      <c r="O625">
        <v>1.8691588785046699E-3</v>
      </c>
    </row>
    <row r="626" spans="1:15">
      <c r="A626" t="s">
        <v>852</v>
      </c>
      <c r="B626" t="s">
        <v>23511</v>
      </c>
      <c r="C626" t="s">
        <v>853</v>
      </c>
      <c r="D626">
        <v>5</v>
      </c>
      <c r="E626">
        <v>6152</v>
      </c>
      <c r="F626">
        <v>5</v>
      </c>
      <c r="G626">
        <v>7804</v>
      </c>
      <c r="H626">
        <v>0.30433074367137097</v>
      </c>
      <c r="I626">
        <v>0.81020448119108801</v>
      </c>
      <c r="J626">
        <v>0.69639772519260701</v>
      </c>
      <c r="K626" t="s">
        <v>24035</v>
      </c>
      <c r="L626">
        <v>5</v>
      </c>
      <c r="M626" t="s">
        <v>1463</v>
      </c>
      <c r="N626">
        <v>1</v>
      </c>
      <c r="O626">
        <v>8.1274382314694405E-4</v>
      </c>
    </row>
    <row r="627" spans="1:15">
      <c r="A627" t="s">
        <v>854</v>
      </c>
      <c r="B627" t="s">
        <v>23511</v>
      </c>
      <c r="C627" t="s">
        <v>855</v>
      </c>
      <c r="D627">
        <v>8</v>
      </c>
      <c r="E627">
        <v>6152</v>
      </c>
      <c r="F627">
        <v>9</v>
      </c>
      <c r="G627">
        <v>7804</v>
      </c>
      <c r="H627">
        <v>0.40157748897504503</v>
      </c>
      <c r="I627">
        <v>0.91525479399875698</v>
      </c>
      <c r="J627">
        <v>0.78669196642228301</v>
      </c>
      <c r="K627" t="s">
        <v>24036</v>
      </c>
      <c r="L627">
        <v>8</v>
      </c>
      <c r="M627" t="s">
        <v>5133</v>
      </c>
      <c r="N627">
        <v>0.88888888888888895</v>
      </c>
      <c r="O627">
        <v>1.3003901170351099E-3</v>
      </c>
    </row>
    <row r="628" spans="1:15">
      <c r="A628" t="s">
        <v>856</v>
      </c>
      <c r="B628" t="s">
        <v>23511</v>
      </c>
      <c r="C628" t="s">
        <v>857</v>
      </c>
      <c r="D628">
        <v>8</v>
      </c>
      <c r="E628">
        <v>6152</v>
      </c>
      <c r="F628">
        <v>9</v>
      </c>
      <c r="G628">
        <v>7804</v>
      </c>
      <c r="H628">
        <v>0.40157748897504503</v>
      </c>
      <c r="I628">
        <v>0.91525479399875698</v>
      </c>
      <c r="J628">
        <v>0.78669196642228301</v>
      </c>
      <c r="K628" t="s">
        <v>24036</v>
      </c>
      <c r="L628">
        <v>8</v>
      </c>
      <c r="M628" t="s">
        <v>5133</v>
      </c>
      <c r="N628">
        <v>0.88888888888888895</v>
      </c>
      <c r="O628">
        <v>1.3003901170351099E-3</v>
      </c>
    </row>
    <row r="629" spans="1:15">
      <c r="A629" t="s">
        <v>858</v>
      </c>
      <c r="B629" t="s">
        <v>23511</v>
      </c>
      <c r="C629" t="s">
        <v>859</v>
      </c>
      <c r="D629">
        <v>7</v>
      </c>
      <c r="E629">
        <v>6152</v>
      </c>
      <c r="F629">
        <v>8</v>
      </c>
      <c r="G629">
        <v>7804</v>
      </c>
      <c r="H629">
        <v>0.46943957161060701</v>
      </c>
      <c r="I629">
        <v>0.96083957126938102</v>
      </c>
      <c r="J629">
        <v>0.82587360011061495</v>
      </c>
      <c r="K629" t="s">
        <v>24037</v>
      </c>
      <c r="L629">
        <v>7</v>
      </c>
      <c r="M629" t="s">
        <v>5133</v>
      </c>
      <c r="N629">
        <v>0.875</v>
      </c>
      <c r="O629">
        <v>1.13784135240572E-3</v>
      </c>
    </row>
    <row r="630" spans="1:15">
      <c r="A630" t="s">
        <v>860</v>
      </c>
      <c r="B630" t="s">
        <v>23511</v>
      </c>
      <c r="C630" t="s">
        <v>861</v>
      </c>
      <c r="D630">
        <v>7</v>
      </c>
      <c r="E630">
        <v>6152</v>
      </c>
      <c r="F630">
        <v>8</v>
      </c>
      <c r="G630">
        <v>7804</v>
      </c>
      <c r="H630">
        <v>0.46943957161060701</v>
      </c>
      <c r="I630">
        <v>0.96083957126938102</v>
      </c>
      <c r="J630">
        <v>0.82587360011061495</v>
      </c>
      <c r="K630" t="s">
        <v>24037</v>
      </c>
      <c r="L630">
        <v>7</v>
      </c>
      <c r="M630" t="s">
        <v>5133</v>
      </c>
      <c r="N630">
        <v>0.875</v>
      </c>
      <c r="O630">
        <v>1.13784135240572E-3</v>
      </c>
    </row>
    <row r="631" spans="1:15">
      <c r="A631" t="s">
        <v>862</v>
      </c>
      <c r="B631" t="s">
        <v>23511</v>
      </c>
      <c r="C631" t="s">
        <v>863</v>
      </c>
      <c r="D631">
        <v>7</v>
      </c>
      <c r="E631">
        <v>6152</v>
      </c>
      <c r="F631">
        <v>8</v>
      </c>
      <c r="G631">
        <v>7804</v>
      </c>
      <c r="H631">
        <v>0.46943957161060701</v>
      </c>
      <c r="I631">
        <v>0.96083957126938102</v>
      </c>
      <c r="J631">
        <v>0.82587360011061495</v>
      </c>
      <c r="K631" t="s">
        <v>24037</v>
      </c>
      <c r="L631">
        <v>7</v>
      </c>
      <c r="M631" t="s">
        <v>5133</v>
      </c>
      <c r="N631">
        <v>0.875</v>
      </c>
      <c r="O631">
        <v>1.13784135240572E-3</v>
      </c>
    </row>
    <row r="632" spans="1:15">
      <c r="A632" t="s">
        <v>864</v>
      </c>
      <c r="B632" t="s">
        <v>23518</v>
      </c>
      <c r="C632" t="s">
        <v>865</v>
      </c>
      <c r="D632">
        <v>1</v>
      </c>
      <c r="E632">
        <v>787</v>
      </c>
      <c r="F632">
        <v>1</v>
      </c>
      <c r="G632">
        <v>7393</v>
      </c>
      <c r="H632">
        <v>0.106452049235764</v>
      </c>
      <c r="I632">
        <v>0.63266972740240601</v>
      </c>
      <c r="J632">
        <v>0.61170005408803896</v>
      </c>
      <c r="K632" t="s">
        <v>24038</v>
      </c>
      <c r="L632">
        <v>1</v>
      </c>
      <c r="M632" t="s">
        <v>1463</v>
      </c>
      <c r="N632">
        <v>1</v>
      </c>
      <c r="O632">
        <v>1.27064803049555E-3</v>
      </c>
    </row>
    <row r="633" spans="1:15">
      <c r="A633" t="s">
        <v>866</v>
      </c>
      <c r="B633" t="s">
        <v>23513</v>
      </c>
      <c r="C633" t="s">
        <v>867</v>
      </c>
      <c r="D633">
        <v>1</v>
      </c>
      <c r="E633">
        <v>535</v>
      </c>
      <c r="F633">
        <v>8</v>
      </c>
      <c r="G633">
        <v>8124</v>
      </c>
      <c r="H633">
        <v>0.42028903387437799</v>
      </c>
      <c r="I633">
        <v>0.99999999999997702</v>
      </c>
      <c r="J633">
        <v>0.95041217501583097</v>
      </c>
      <c r="K633" t="s">
        <v>24025</v>
      </c>
      <c r="L633">
        <v>1</v>
      </c>
      <c r="M633" t="s">
        <v>1463</v>
      </c>
      <c r="N633">
        <v>0.125</v>
      </c>
      <c r="O633">
        <v>1.8691588785046699E-3</v>
      </c>
    </row>
    <row r="634" spans="1:15">
      <c r="A634" t="s">
        <v>866</v>
      </c>
      <c r="B634" t="s">
        <v>23511</v>
      </c>
      <c r="C634" t="s">
        <v>867</v>
      </c>
      <c r="D634">
        <v>6</v>
      </c>
      <c r="E634">
        <v>6152</v>
      </c>
      <c r="F634">
        <v>8</v>
      </c>
      <c r="G634">
        <v>7804</v>
      </c>
      <c r="H634">
        <v>0.77072248517942499</v>
      </c>
      <c r="I634">
        <v>0.968912233598893</v>
      </c>
      <c r="J634">
        <v>0.832812322140707</v>
      </c>
      <c r="K634" t="s">
        <v>24039</v>
      </c>
      <c r="L634">
        <v>6</v>
      </c>
      <c r="M634" t="s">
        <v>1463</v>
      </c>
      <c r="N634">
        <v>0.75</v>
      </c>
      <c r="O634">
        <v>9.7529258777633303E-4</v>
      </c>
    </row>
    <row r="635" spans="1:15">
      <c r="A635" t="s">
        <v>866</v>
      </c>
      <c r="B635" t="s">
        <v>23518</v>
      </c>
      <c r="C635" t="s">
        <v>867</v>
      </c>
      <c r="D635">
        <v>1</v>
      </c>
      <c r="E635">
        <v>787</v>
      </c>
      <c r="F635">
        <v>7</v>
      </c>
      <c r="G635">
        <v>7393</v>
      </c>
      <c r="H635">
        <v>0.54534917443390396</v>
      </c>
      <c r="I635">
        <v>1</v>
      </c>
      <c r="J635">
        <v>0.966855260484069</v>
      </c>
      <c r="K635" t="s">
        <v>24040</v>
      </c>
      <c r="L635">
        <v>1</v>
      </c>
      <c r="M635" t="s">
        <v>1463</v>
      </c>
      <c r="N635">
        <v>0.14285714285714299</v>
      </c>
      <c r="O635">
        <v>1.27064803049555E-3</v>
      </c>
    </row>
    <row r="636" spans="1:15">
      <c r="A636" t="s">
        <v>868</v>
      </c>
      <c r="B636" t="s">
        <v>23518</v>
      </c>
      <c r="C636" t="s">
        <v>869</v>
      </c>
      <c r="D636">
        <v>1</v>
      </c>
      <c r="E636">
        <v>787</v>
      </c>
      <c r="F636">
        <v>7</v>
      </c>
      <c r="G636">
        <v>7393</v>
      </c>
      <c r="H636">
        <v>0.54534917443390396</v>
      </c>
      <c r="I636">
        <v>1</v>
      </c>
      <c r="J636">
        <v>0.966855260484069</v>
      </c>
      <c r="K636" t="s">
        <v>24040</v>
      </c>
      <c r="L636">
        <v>1</v>
      </c>
      <c r="M636" t="s">
        <v>1463</v>
      </c>
      <c r="N636">
        <v>0.14285714285714299</v>
      </c>
      <c r="O636">
        <v>1.27064803049555E-3</v>
      </c>
    </row>
    <row r="637" spans="1:15">
      <c r="A637" t="s">
        <v>868</v>
      </c>
      <c r="B637" t="s">
        <v>23513</v>
      </c>
      <c r="C637" t="s">
        <v>869</v>
      </c>
      <c r="D637">
        <v>1</v>
      </c>
      <c r="E637">
        <v>535</v>
      </c>
      <c r="F637">
        <v>8</v>
      </c>
      <c r="G637">
        <v>8124</v>
      </c>
      <c r="H637">
        <v>0.42028903387437799</v>
      </c>
      <c r="I637">
        <v>0.99999999999997702</v>
      </c>
      <c r="J637">
        <v>0.95041217501583097</v>
      </c>
      <c r="K637" t="s">
        <v>24025</v>
      </c>
      <c r="L637">
        <v>1</v>
      </c>
      <c r="M637" t="s">
        <v>1463</v>
      </c>
      <c r="N637">
        <v>0.125</v>
      </c>
      <c r="O637">
        <v>1.8691588785046699E-3</v>
      </c>
    </row>
    <row r="638" spans="1:15">
      <c r="A638" t="s">
        <v>868</v>
      </c>
      <c r="B638" t="s">
        <v>23511</v>
      </c>
      <c r="C638" t="s">
        <v>869</v>
      </c>
      <c r="D638">
        <v>6</v>
      </c>
      <c r="E638">
        <v>6152</v>
      </c>
      <c r="F638">
        <v>8</v>
      </c>
      <c r="G638">
        <v>7804</v>
      </c>
      <c r="H638">
        <v>0.77072248517942499</v>
      </c>
      <c r="I638">
        <v>0.968912233598893</v>
      </c>
      <c r="J638">
        <v>0.832812322140707</v>
      </c>
      <c r="K638" t="s">
        <v>24039</v>
      </c>
      <c r="L638">
        <v>6</v>
      </c>
      <c r="M638" t="s">
        <v>1463</v>
      </c>
      <c r="N638">
        <v>0.75</v>
      </c>
      <c r="O638">
        <v>9.7529258777633303E-4</v>
      </c>
    </row>
    <row r="639" spans="1:15">
      <c r="A639" t="s">
        <v>870</v>
      </c>
      <c r="B639" t="s">
        <v>23513</v>
      </c>
      <c r="C639" t="s">
        <v>871</v>
      </c>
      <c r="D639">
        <v>1</v>
      </c>
      <c r="E639">
        <v>535</v>
      </c>
      <c r="F639">
        <v>6</v>
      </c>
      <c r="G639">
        <v>8124</v>
      </c>
      <c r="H639">
        <v>0.33559747746230201</v>
      </c>
      <c r="I639">
        <v>0.97804040131218795</v>
      </c>
      <c r="J639">
        <v>0.92954150506449396</v>
      </c>
      <c r="K639" t="s">
        <v>23596</v>
      </c>
      <c r="L639">
        <v>1</v>
      </c>
      <c r="M639" t="s">
        <v>1463</v>
      </c>
      <c r="N639">
        <v>0.16666666666666699</v>
      </c>
      <c r="O639">
        <v>1.8691588785046699E-3</v>
      </c>
    </row>
    <row r="640" spans="1:15">
      <c r="A640" t="s">
        <v>870</v>
      </c>
      <c r="B640" t="s">
        <v>23518</v>
      </c>
      <c r="C640" t="s">
        <v>871</v>
      </c>
      <c r="D640">
        <v>1</v>
      </c>
      <c r="E640">
        <v>787</v>
      </c>
      <c r="F640">
        <v>5</v>
      </c>
      <c r="G640">
        <v>7393</v>
      </c>
      <c r="H640">
        <v>0.430466464429208</v>
      </c>
      <c r="I640">
        <v>1</v>
      </c>
      <c r="J640">
        <v>0.966855260484069</v>
      </c>
      <c r="K640" t="s">
        <v>23661</v>
      </c>
      <c r="L640">
        <v>1</v>
      </c>
      <c r="M640" t="s">
        <v>1463</v>
      </c>
      <c r="N640">
        <v>0.2</v>
      </c>
      <c r="O640">
        <v>1.27064803049555E-3</v>
      </c>
    </row>
    <row r="641" spans="1:15">
      <c r="A641" t="s">
        <v>870</v>
      </c>
      <c r="B641" t="s">
        <v>23511</v>
      </c>
      <c r="C641" t="s">
        <v>871</v>
      </c>
      <c r="D641">
        <v>3</v>
      </c>
      <c r="E641">
        <v>6152</v>
      </c>
      <c r="F641">
        <v>5</v>
      </c>
      <c r="G641">
        <v>7804</v>
      </c>
      <c r="H641">
        <v>0.93277286492067202</v>
      </c>
      <c r="I641">
        <v>1</v>
      </c>
      <c r="J641">
        <v>0.85953329234717102</v>
      </c>
      <c r="K641" t="s">
        <v>24041</v>
      </c>
      <c r="L641">
        <v>3</v>
      </c>
      <c r="M641" t="s">
        <v>1463</v>
      </c>
      <c r="N641">
        <v>0.6</v>
      </c>
      <c r="O641">
        <v>4.8764629388816603E-4</v>
      </c>
    </row>
    <row r="642" spans="1:15">
      <c r="A642" t="s">
        <v>872</v>
      </c>
      <c r="B642" t="s">
        <v>23513</v>
      </c>
      <c r="C642" t="s">
        <v>873</v>
      </c>
      <c r="D642">
        <v>1</v>
      </c>
      <c r="E642">
        <v>535</v>
      </c>
      <c r="F642">
        <v>6</v>
      </c>
      <c r="G642">
        <v>8124</v>
      </c>
      <c r="H642">
        <v>0.33559747746230201</v>
      </c>
      <c r="I642">
        <v>0.97804040131218795</v>
      </c>
      <c r="J642">
        <v>0.92954150506449396</v>
      </c>
      <c r="K642" t="s">
        <v>23596</v>
      </c>
      <c r="L642">
        <v>1</v>
      </c>
      <c r="M642" t="s">
        <v>1463</v>
      </c>
      <c r="N642">
        <v>0.16666666666666699</v>
      </c>
      <c r="O642">
        <v>1.8691588785046699E-3</v>
      </c>
    </row>
    <row r="643" spans="1:15">
      <c r="A643" t="s">
        <v>872</v>
      </c>
      <c r="B643" t="s">
        <v>23518</v>
      </c>
      <c r="C643" t="s">
        <v>873</v>
      </c>
      <c r="D643">
        <v>1</v>
      </c>
      <c r="E643">
        <v>787</v>
      </c>
      <c r="F643">
        <v>5</v>
      </c>
      <c r="G643">
        <v>7393</v>
      </c>
      <c r="H643">
        <v>0.430466464429208</v>
      </c>
      <c r="I643">
        <v>1</v>
      </c>
      <c r="J643">
        <v>0.966855260484069</v>
      </c>
      <c r="K643" t="s">
        <v>23661</v>
      </c>
      <c r="L643">
        <v>1</v>
      </c>
      <c r="M643" t="s">
        <v>1463</v>
      </c>
      <c r="N643">
        <v>0.2</v>
      </c>
      <c r="O643">
        <v>1.27064803049555E-3</v>
      </c>
    </row>
    <row r="644" spans="1:15">
      <c r="A644" t="s">
        <v>872</v>
      </c>
      <c r="B644" t="s">
        <v>23511</v>
      </c>
      <c r="C644" t="s">
        <v>873</v>
      </c>
      <c r="D644">
        <v>3</v>
      </c>
      <c r="E644">
        <v>6152</v>
      </c>
      <c r="F644">
        <v>5</v>
      </c>
      <c r="G644">
        <v>7804</v>
      </c>
      <c r="H644">
        <v>0.93277286492067202</v>
      </c>
      <c r="I644">
        <v>1</v>
      </c>
      <c r="J644">
        <v>0.85953329234717102</v>
      </c>
      <c r="K644" t="s">
        <v>24041</v>
      </c>
      <c r="L644">
        <v>3</v>
      </c>
      <c r="M644" t="s">
        <v>1463</v>
      </c>
      <c r="N644">
        <v>0.6</v>
      </c>
      <c r="O644">
        <v>4.8764629388816603E-4</v>
      </c>
    </row>
    <row r="645" spans="1:15">
      <c r="A645" t="s">
        <v>874</v>
      </c>
      <c r="B645" t="s">
        <v>23518</v>
      </c>
      <c r="C645" t="s">
        <v>875</v>
      </c>
      <c r="D645">
        <v>1</v>
      </c>
      <c r="E645">
        <v>787</v>
      </c>
      <c r="F645">
        <v>1</v>
      </c>
      <c r="G645">
        <v>7393</v>
      </c>
      <c r="H645">
        <v>0.106452049235764</v>
      </c>
      <c r="I645">
        <v>0.63266972740240601</v>
      </c>
      <c r="J645">
        <v>0.61170005408803896</v>
      </c>
      <c r="K645" t="s">
        <v>23609</v>
      </c>
      <c r="L645">
        <v>1</v>
      </c>
      <c r="M645" t="s">
        <v>1463</v>
      </c>
      <c r="N645">
        <v>1</v>
      </c>
      <c r="O645">
        <v>1.27064803049555E-3</v>
      </c>
    </row>
    <row r="646" spans="1:15">
      <c r="A646" t="s">
        <v>876</v>
      </c>
      <c r="B646" t="s">
        <v>23511</v>
      </c>
      <c r="C646" t="s">
        <v>877</v>
      </c>
      <c r="D646">
        <v>1</v>
      </c>
      <c r="E646">
        <v>6152</v>
      </c>
      <c r="F646">
        <v>1</v>
      </c>
      <c r="G646">
        <v>7804</v>
      </c>
      <c r="H646">
        <v>0.788313685289595</v>
      </c>
      <c r="I646">
        <v>0.968912233598893</v>
      </c>
      <c r="J646">
        <v>0.832812322140707</v>
      </c>
      <c r="K646" t="s">
        <v>24042</v>
      </c>
      <c r="L646">
        <v>1</v>
      </c>
      <c r="M646" t="s">
        <v>1463</v>
      </c>
      <c r="N646">
        <v>1</v>
      </c>
      <c r="O646">
        <v>1.6254876462938901E-4</v>
      </c>
    </row>
    <row r="647" spans="1:15">
      <c r="A647" t="s">
        <v>878</v>
      </c>
      <c r="B647" t="s">
        <v>23511</v>
      </c>
      <c r="C647" t="s">
        <v>879</v>
      </c>
      <c r="D647">
        <v>1</v>
      </c>
      <c r="E647">
        <v>6152</v>
      </c>
      <c r="F647">
        <v>1</v>
      </c>
      <c r="G647">
        <v>7804</v>
      </c>
      <c r="H647">
        <v>0.788313685289595</v>
      </c>
      <c r="I647">
        <v>0.968912233598893</v>
      </c>
      <c r="J647">
        <v>0.832812322140707</v>
      </c>
      <c r="K647" t="s">
        <v>24043</v>
      </c>
      <c r="L647">
        <v>1</v>
      </c>
      <c r="M647" t="s">
        <v>5133</v>
      </c>
      <c r="N647">
        <v>1</v>
      </c>
      <c r="O647">
        <v>1.6254876462938901E-4</v>
      </c>
    </row>
    <row r="648" spans="1:15">
      <c r="A648" t="s">
        <v>880</v>
      </c>
      <c r="B648" t="s">
        <v>23511</v>
      </c>
      <c r="C648" t="s">
        <v>881</v>
      </c>
      <c r="D648">
        <v>1</v>
      </c>
      <c r="E648">
        <v>6152</v>
      </c>
      <c r="F648">
        <v>1</v>
      </c>
      <c r="G648">
        <v>7804</v>
      </c>
      <c r="H648">
        <v>0.788313685289595</v>
      </c>
      <c r="I648">
        <v>0.968912233598893</v>
      </c>
      <c r="J648">
        <v>0.832812322140707</v>
      </c>
      <c r="K648" t="s">
        <v>24043</v>
      </c>
      <c r="L648">
        <v>1</v>
      </c>
      <c r="M648" t="s">
        <v>5133</v>
      </c>
      <c r="N648">
        <v>1</v>
      </c>
      <c r="O648">
        <v>1.6254876462938901E-4</v>
      </c>
    </row>
    <row r="649" spans="1:15">
      <c r="A649" t="s">
        <v>882</v>
      </c>
      <c r="B649" t="s">
        <v>23513</v>
      </c>
      <c r="C649" t="s">
        <v>883</v>
      </c>
      <c r="D649">
        <v>1</v>
      </c>
      <c r="E649">
        <v>535</v>
      </c>
      <c r="F649">
        <v>9</v>
      </c>
      <c r="G649">
        <v>8124</v>
      </c>
      <c r="H649">
        <v>0.45850310076412798</v>
      </c>
      <c r="I649">
        <v>0.99999999999997702</v>
      </c>
      <c r="J649">
        <v>0.95041217501583097</v>
      </c>
      <c r="K649" t="s">
        <v>24044</v>
      </c>
      <c r="L649">
        <v>1</v>
      </c>
      <c r="M649" t="s">
        <v>5133</v>
      </c>
      <c r="N649">
        <v>0.11111111111111099</v>
      </c>
      <c r="O649">
        <v>1.8691588785046699E-3</v>
      </c>
    </row>
    <row r="650" spans="1:15">
      <c r="A650" t="s">
        <v>882</v>
      </c>
      <c r="B650" t="s">
        <v>23511</v>
      </c>
      <c r="C650" t="s">
        <v>883</v>
      </c>
      <c r="D650">
        <v>7</v>
      </c>
      <c r="E650">
        <v>6152</v>
      </c>
      <c r="F650">
        <v>9</v>
      </c>
      <c r="G650">
        <v>7804</v>
      </c>
      <c r="H650">
        <v>0.70695686083507503</v>
      </c>
      <c r="I650">
        <v>0.968912233598893</v>
      </c>
      <c r="J650">
        <v>0.832812322140707</v>
      </c>
      <c r="K650" t="s">
        <v>24045</v>
      </c>
      <c r="L650">
        <v>7</v>
      </c>
      <c r="M650" t="s">
        <v>5133</v>
      </c>
      <c r="N650">
        <v>0.77777777777777801</v>
      </c>
      <c r="O650">
        <v>1.13784135240572E-3</v>
      </c>
    </row>
    <row r="651" spans="1:15">
      <c r="A651" t="s">
        <v>882</v>
      </c>
      <c r="B651" t="s">
        <v>23518</v>
      </c>
      <c r="C651" t="s">
        <v>883</v>
      </c>
      <c r="D651">
        <v>1</v>
      </c>
      <c r="E651">
        <v>787</v>
      </c>
      <c r="F651">
        <v>8</v>
      </c>
      <c r="G651">
        <v>7393</v>
      </c>
      <c r="H651">
        <v>0.59379355565791103</v>
      </c>
      <c r="I651">
        <v>1</v>
      </c>
      <c r="J651">
        <v>0.966855260484069</v>
      </c>
      <c r="K651" t="s">
        <v>24046</v>
      </c>
      <c r="L651">
        <v>1</v>
      </c>
      <c r="M651" t="s">
        <v>5133</v>
      </c>
      <c r="N651">
        <v>0.125</v>
      </c>
      <c r="O651">
        <v>1.27064803049555E-3</v>
      </c>
    </row>
    <row r="652" spans="1:15">
      <c r="A652" t="s">
        <v>884</v>
      </c>
      <c r="B652" t="s">
        <v>23511</v>
      </c>
      <c r="C652" t="s">
        <v>885</v>
      </c>
      <c r="D652">
        <v>1</v>
      </c>
      <c r="E652">
        <v>6152</v>
      </c>
      <c r="F652">
        <v>1</v>
      </c>
      <c r="G652">
        <v>7804</v>
      </c>
      <c r="H652">
        <v>0.788313685289595</v>
      </c>
      <c r="I652">
        <v>0.968912233598893</v>
      </c>
      <c r="J652">
        <v>0.832812322140707</v>
      </c>
      <c r="K652" t="s">
        <v>24015</v>
      </c>
      <c r="L652">
        <v>1</v>
      </c>
      <c r="M652" t="s">
        <v>1463</v>
      </c>
      <c r="N652">
        <v>1</v>
      </c>
      <c r="O652">
        <v>1.6254876462938901E-4</v>
      </c>
    </row>
    <row r="653" spans="1:15">
      <c r="A653" t="s">
        <v>886</v>
      </c>
      <c r="B653" t="s">
        <v>23511</v>
      </c>
      <c r="C653" t="s">
        <v>887</v>
      </c>
      <c r="D653">
        <v>1</v>
      </c>
      <c r="E653">
        <v>6152</v>
      </c>
      <c r="F653">
        <v>1</v>
      </c>
      <c r="G653">
        <v>7804</v>
      </c>
      <c r="H653">
        <v>0.788313685289595</v>
      </c>
      <c r="I653">
        <v>0.968912233598893</v>
      </c>
      <c r="J653">
        <v>0.832812322140707</v>
      </c>
      <c r="K653" t="s">
        <v>24047</v>
      </c>
      <c r="L653">
        <v>1</v>
      </c>
      <c r="M653" t="s">
        <v>1463</v>
      </c>
      <c r="N653">
        <v>1</v>
      </c>
      <c r="O653">
        <v>1.6254876462938901E-4</v>
      </c>
    </row>
    <row r="654" spans="1:15">
      <c r="A654" t="s">
        <v>888</v>
      </c>
      <c r="B654" t="s">
        <v>23518</v>
      </c>
      <c r="C654" t="s">
        <v>889</v>
      </c>
      <c r="D654">
        <v>1</v>
      </c>
      <c r="E654">
        <v>787</v>
      </c>
      <c r="F654">
        <v>1</v>
      </c>
      <c r="G654">
        <v>7393</v>
      </c>
      <c r="H654">
        <v>0.106452049235764</v>
      </c>
      <c r="I654">
        <v>0.63266972740240601</v>
      </c>
      <c r="J654">
        <v>0.61170005408803896</v>
      </c>
      <c r="K654" t="s">
        <v>24048</v>
      </c>
      <c r="L654">
        <v>1</v>
      </c>
      <c r="M654" t="s">
        <v>5133</v>
      </c>
      <c r="N654">
        <v>1</v>
      </c>
      <c r="O654">
        <v>1.27064803049555E-3</v>
      </c>
    </row>
    <row r="655" spans="1:15">
      <c r="A655" t="s">
        <v>890</v>
      </c>
      <c r="B655" t="s">
        <v>23518</v>
      </c>
      <c r="C655" t="s">
        <v>891</v>
      </c>
      <c r="D655">
        <v>1</v>
      </c>
      <c r="E655">
        <v>787</v>
      </c>
      <c r="F655">
        <v>1</v>
      </c>
      <c r="G655">
        <v>7393</v>
      </c>
      <c r="H655">
        <v>0.106452049235764</v>
      </c>
      <c r="I655">
        <v>0.63266972740240601</v>
      </c>
      <c r="J655">
        <v>0.61170005408803896</v>
      </c>
      <c r="K655" t="s">
        <v>24048</v>
      </c>
      <c r="L655">
        <v>1</v>
      </c>
      <c r="M655" t="s">
        <v>5133</v>
      </c>
      <c r="N655">
        <v>1</v>
      </c>
      <c r="O655">
        <v>1.27064803049555E-3</v>
      </c>
    </row>
    <row r="656" spans="1:15">
      <c r="A656" t="s">
        <v>892</v>
      </c>
      <c r="B656" t="s">
        <v>23511</v>
      </c>
      <c r="C656" t="s">
        <v>893</v>
      </c>
      <c r="D656">
        <v>12</v>
      </c>
      <c r="E656">
        <v>6152</v>
      </c>
      <c r="F656">
        <v>13</v>
      </c>
      <c r="G656">
        <v>7804</v>
      </c>
      <c r="H656">
        <v>0.20366351383502801</v>
      </c>
      <c r="I656">
        <v>0.658478585781888</v>
      </c>
      <c r="J656">
        <v>0.56598426677721503</v>
      </c>
      <c r="K656" t="s">
        <v>24049</v>
      </c>
      <c r="L656">
        <v>12</v>
      </c>
      <c r="M656" t="s">
        <v>1463</v>
      </c>
      <c r="N656">
        <v>0.92307692307692302</v>
      </c>
      <c r="O656">
        <v>1.95058517555267E-3</v>
      </c>
    </row>
    <row r="657" spans="1:15">
      <c r="A657" t="s">
        <v>892</v>
      </c>
      <c r="B657" t="s">
        <v>23518</v>
      </c>
      <c r="C657" t="s">
        <v>893</v>
      </c>
      <c r="D657">
        <v>1</v>
      </c>
      <c r="E657">
        <v>787</v>
      </c>
      <c r="F657">
        <v>12</v>
      </c>
      <c r="G657">
        <v>7393</v>
      </c>
      <c r="H657">
        <v>0.74120734014009004</v>
      </c>
      <c r="I657">
        <v>1</v>
      </c>
      <c r="J657">
        <v>0.966855260484069</v>
      </c>
      <c r="K657" t="s">
        <v>24050</v>
      </c>
      <c r="L657">
        <v>1</v>
      </c>
      <c r="M657" t="s">
        <v>1463</v>
      </c>
      <c r="N657">
        <v>8.3333333333333301E-2</v>
      </c>
      <c r="O657">
        <v>1.27064803049555E-3</v>
      </c>
    </row>
    <row r="658" spans="1:15">
      <c r="A658" t="s">
        <v>894</v>
      </c>
      <c r="B658" t="s">
        <v>23511</v>
      </c>
      <c r="C658" t="s">
        <v>895</v>
      </c>
      <c r="D658">
        <v>5</v>
      </c>
      <c r="E658">
        <v>6152</v>
      </c>
      <c r="F658">
        <v>5</v>
      </c>
      <c r="G658">
        <v>7804</v>
      </c>
      <c r="H658">
        <v>0.30433074367137097</v>
      </c>
      <c r="I658">
        <v>0.81020448119108801</v>
      </c>
      <c r="J658">
        <v>0.69639772519260701</v>
      </c>
      <c r="K658" t="s">
        <v>24051</v>
      </c>
      <c r="L658">
        <v>5</v>
      </c>
      <c r="M658" t="s">
        <v>1463</v>
      </c>
      <c r="N658">
        <v>1</v>
      </c>
      <c r="O658">
        <v>8.1274382314694405E-4</v>
      </c>
    </row>
    <row r="659" spans="1:15">
      <c r="A659" t="s">
        <v>896</v>
      </c>
      <c r="B659" t="s">
        <v>23518</v>
      </c>
      <c r="C659" t="s">
        <v>897</v>
      </c>
      <c r="D659">
        <v>1</v>
      </c>
      <c r="E659">
        <v>787</v>
      </c>
      <c r="F659">
        <v>7</v>
      </c>
      <c r="G659">
        <v>7393</v>
      </c>
      <c r="H659">
        <v>0.54534917443390396</v>
      </c>
      <c r="I659">
        <v>1</v>
      </c>
      <c r="J659">
        <v>0.966855260484069</v>
      </c>
      <c r="K659" t="s">
        <v>24050</v>
      </c>
      <c r="L659">
        <v>1</v>
      </c>
      <c r="M659" t="s">
        <v>1463</v>
      </c>
      <c r="N659">
        <v>0.14285714285714299</v>
      </c>
      <c r="O659">
        <v>1.27064803049555E-3</v>
      </c>
    </row>
    <row r="660" spans="1:15">
      <c r="A660" t="s">
        <v>896</v>
      </c>
      <c r="B660" t="s">
        <v>23511</v>
      </c>
      <c r="C660" t="s">
        <v>897</v>
      </c>
      <c r="D660">
        <v>7</v>
      </c>
      <c r="E660">
        <v>6152</v>
      </c>
      <c r="F660">
        <v>8</v>
      </c>
      <c r="G660">
        <v>7804</v>
      </c>
      <c r="H660">
        <v>0.46943957161060701</v>
      </c>
      <c r="I660">
        <v>0.96083957126938102</v>
      </c>
      <c r="J660">
        <v>0.82587360011061495</v>
      </c>
      <c r="K660" t="s">
        <v>24052</v>
      </c>
      <c r="L660">
        <v>7</v>
      </c>
      <c r="M660" t="s">
        <v>1463</v>
      </c>
      <c r="N660">
        <v>0.875</v>
      </c>
      <c r="O660">
        <v>1.13784135240572E-3</v>
      </c>
    </row>
    <row r="661" spans="1:15">
      <c r="A661" t="s">
        <v>898</v>
      </c>
      <c r="B661" t="s">
        <v>23511</v>
      </c>
      <c r="C661" t="s">
        <v>899</v>
      </c>
      <c r="D661">
        <v>6</v>
      </c>
      <c r="E661">
        <v>6152</v>
      </c>
      <c r="F661">
        <v>6</v>
      </c>
      <c r="G661">
        <v>7804</v>
      </c>
      <c r="H661">
        <v>0.23986678822258201</v>
      </c>
      <c r="I661">
        <v>0.71382528017432401</v>
      </c>
      <c r="J661">
        <v>0.61355659322887801</v>
      </c>
      <c r="K661" t="s">
        <v>24053</v>
      </c>
      <c r="L661">
        <v>6</v>
      </c>
      <c r="M661" t="s">
        <v>1463</v>
      </c>
      <c r="N661">
        <v>1</v>
      </c>
      <c r="O661">
        <v>9.7529258777633303E-4</v>
      </c>
    </row>
    <row r="662" spans="1:15">
      <c r="A662" t="s">
        <v>900</v>
      </c>
      <c r="B662" t="s">
        <v>23511</v>
      </c>
      <c r="C662" t="s">
        <v>901</v>
      </c>
      <c r="D662">
        <v>1</v>
      </c>
      <c r="E662">
        <v>6152</v>
      </c>
      <c r="F662">
        <v>1</v>
      </c>
      <c r="G662">
        <v>7804</v>
      </c>
      <c r="H662">
        <v>0.788313685289595</v>
      </c>
      <c r="I662">
        <v>0.968912233598893</v>
      </c>
      <c r="J662">
        <v>0.832812322140707</v>
      </c>
      <c r="K662" t="s">
        <v>24054</v>
      </c>
      <c r="L662">
        <v>1</v>
      </c>
      <c r="M662" t="s">
        <v>1463</v>
      </c>
      <c r="N662">
        <v>1</v>
      </c>
      <c r="O662">
        <v>1.6254876462938901E-4</v>
      </c>
    </row>
    <row r="663" spans="1:15">
      <c r="A663" t="s">
        <v>902</v>
      </c>
      <c r="B663" t="s">
        <v>23511</v>
      </c>
      <c r="C663" t="s">
        <v>903</v>
      </c>
      <c r="D663">
        <v>5</v>
      </c>
      <c r="E663">
        <v>6152</v>
      </c>
      <c r="F663">
        <v>5</v>
      </c>
      <c r="G663">
        <v>7804</v>
      </c>
      <c r="H663">
        <v>0.30433074367137097</v>
      </c>
      <c r="I663">
        <v>0.81020448119108801</v>
      </c>
      <c r="J663">
        <v>0.69639772519260701</v>
      </c>
      <c r="K663" t="s">
        <v>24051</v>
      </c>
      <c r="L663">
        <v>5</v>
      </c>
      <c r="M663" t="s">
        <v>1463</v>
      </c>
      <c r="N663">
        <v>1</v>
      </c>
      <c r="O663">
        <v>8.1274382314694405E-4</v>
      </c>
    </row>
    <row r="664" spans="1:15">
      <c r="A664" t="s">
        <v>904</v>
      </c>
      <c r="B664" t="s">
        <v>23513</v>
      </c>
      <c r="C664" t="s">
        <v>905</v>
      </c>
      <c r="D664">
        <v>1</v>
      </c>
      <c r="E664">
        <v>535</v>
      </c>
      <c r="F664">
        <v>95</v>
      </c>
      <c r="G664">
        <v>8124</v>
      </c>
      <c r="H664">
        <v>0.99851260142999598</v>
      </c>
      <c r="I664">
        <v>0.99999999999997702</v>
      </c>
      <c r="J664">
        <v>0.95041217501583097</v>
      </c>
      <c r="K664" t="s">
        <v>24055</v>
      </c>
      <c r="L664">
        <v>1</v>
      </c>
      <c r="M664" t="s">
        <v>1463</v>
      </c>
      <c r="N664">
        <v>1.05263157894737E-2</v>
      </c>
      <c r="O664">
        <v>1.8691588785046699E-3</v>
      </c>
    </row>
    <row r="665" spans="1:15">
      <c r="A665" t="s">
        <v>904</v>
      </c>
      <c r="B665" t="s">
        <v>23511</v>
      </c>
      <c r="C665" t="s">
        <v>905</v>
      </c>
      <c r="D665">
        <v>90</v>
      </c>
      <c r="E665">
        <v>6152</v>
      </c>
      <c r="F665">
        <v>91</v>
      </c>
      <c r="G665">
        <v>7804</v>
      </c>
      <c r="H665" s="34">
        <v>8.9018925457293299E-9</v>
      </c>
      <c r="I665" s="34">
        <v>4.6865846049575E-7</v>
      </c>
      <c r="J665" s="34">
        <v>4.0282754953626801E-7</v>
      </c>
      <c r="K665" t="s">
        <v>24056</v>
      </c>
      <c r="L665">
        <v>90</v>
      </c>
      <c r="M665" t="s">
        <v>1463</v>
      </c>
      <c r="N665">
        <v>0.98901098901098905</v>
      </c>
      <c r="O665">
        <v>1.4629388816645E-2</v>
      </c>
    </row>
    <row r="666" spans="1:15">
      <c r="A666" t="s">
        <v>906</v>
      </c>
      <c r="B666" t="s">
        <v>23518</v>
      </c>
      <c r="C666" t="s">
        <v>907</v>
      </c>
      <c r="D666">
        <v>3</v>
      </c>
      <c r="E666">
        <v>787</v>
      </c>
      <c r="F666">
        <v>94</v>
      </c>
      <c r="G666">
        <v>7393</v>
      </c>
      <c r="H666">
        <v>0.99819890521642396</v>
      </c>
      <c r="I666">
        <v>1</v>
      </c>
      <c r="J666">
        <v>0.966855260484069</v>
      </c>
      <c r="K666" t="s">
        <v>24057</v>
      </c>
      <c r="L666">
        <v>3</v>
      </c>
      <c r="M666" t="s">
        <v>1463</v>
      </c>
      <c r="N666">
        <v>3.1914893617021302E-2</v>
      </c>
      <c r="O666">
        <v>3.8119440914866601E-3</v>
      </c>
    </row>
    <row r="667" spans="1:15">
      <c r="A667" t="s">
        <v>906</v>
      </c>
      <c r="B667" t="s">
        <v>23511</v>
      </c>
      <c r="C667" t="s">
        <v>907</v>
      </c>
      <c r="D667">
        <v>105</v>
      </c>
      <c r="E667">
        <v>6152</v>
      </c>
      <c r="F667">
        <v>114</v>
      </c>
      <c r="G667">
        <v>7804</v>
      </c>
      <c r="H667">
        <v>1.02978350727235E-4</v>
      </c>
      <c r="I667">
        <v>2.04912005900683E-3</v>
      </c>
      <c r="J667">
        <v>1.7612869107327699E-3</v>
      </c>
      <c r="K667" t="s">
        <v>24058</v>
      </c>
      <c r="L667">
        <v>105</v>
      </c>
      <c r="M667" t="s">
        <v>1463</v>
      </c>
      <c r="N667">
        <v>0.92105263157894701</v>
      </c>
      <c r="O667">
        <v>1.70676202860858E-2</v>
      </c>
    </row>
    <row r="668" spans="1:15">
      <c r="A668" t="s">
        <v>906</v>
      </c>
      <c r="B668" t="s">
        <v>23513</v>
      </c>
      <c r="C668" t="s">
        <v>907</v>
      </c>
      <c r="D668">
        <v>4</v>
      </c>
      <c r="E668">
        <v>535</v>
      </c>
      <c r="F668">
        <v>109</v>
      </c>
      <c r="G668">
        <v>8124</v>
      </c>
      <c r="H668">
        <v>0.93482083532835802</v>
      </c>
      <c r="I668">
        <v>0.99999999999997702</v>
      </c>
      <c r="J668">
        <v>0.95041217501583097</v>
      </c>
      <c r="K668" t="s">
        <v>24059</v>
      </c>
      <c r="L668">
        <v>4</v>
      </c>
      <c r="M668" t="s">
        <v>1463</v>
      </c>
      <c r="N668">
        <v>3.6697247706422E-2</v>
      </c>
      <c r="O668">
        <v>7.4766355140186902E-3</v>
      </c>
    </row>
    <row r="669" spans="1:15">
      <c r="A669" t="s">
        <v>908</v>
      </c>
      <c r="B669" t="s">
        <v>23511</v>
      </c>
      <c r="C669" t="s">
        <v>909</v>
      </c>
      <c r="D669">
        <v>4</v>
      </c>
      <c r="E669">
        <v>6152</v>
      </c>
      <c r="F669">
        <v>7</v>
      </c>
      <c r="G669">
        <v>7804</v>
      </c>
      <c r="H669">
        <v>0.95957928989840302</v>
      </c>
      <c r="I669">
        <v>1</v>
      </c>
      <c r="J669">
        <v>0.85953329234717102</v>
      </c>
      <c r="K669" t="s">
        <v>24060</v>
      </c>
      <c r="L669">
        <v>4</v>
      </c>
      <c r="M669" t="s">
        <v>5133</v>
      </c>
      <c r="N669">
        <v>0.57142857142857095</v>
      </c>
      <c r="O669">
        <v>6.5019505851755496E-4</v>
      </c>
    </row>
    <row r="670" spans="1:15">
      <c r="A670" t="s">
        <v>908</v>
      </c>
      <c r="B670" t="s">
        <v>23513</v>
      </c>
      <c r="C670" t="s">
        <v>909</v>
      </c>
      <c r="D670">
        <v>2</v>
      </c>
      <c r="E670">
        <v>535</v>
      </c>
      <c r="F670">
        <v>7</v>
      </c>
      <c r="G670">
        <v>8124</v>
      </c>
      <c r="H670">
        <v>7.2881032852052594E-2</v>
      </c>
      <c r="I670">
        <v>0.47111571080376702</v>
      </c>
      <c r="J670">
        <v>0.447754107389148</v>
      </c>
      <c r="K670" t="s">
        <v>24061</v>
      </c>
      <c r="L670">
        <v>2</v>
      </c>
      <c r="M670" t="s">
        <v>5133</v>
      </c>
      <c r="N670">
        <v>0.28571428571428598</v>
      </c>
      <c r="O670">
        <v>3.7383177570093499E-3</v>
      </c>
    </row>
    <row r="671" spans="1:15">
      <c r="A671" t="s">
        <v>910</v>
      </c>
      <c r="B671" t="s">
        <v>23511</v>
      </c>
      <c r="C671" t="s">
        <v>911</v>
      </c>
      <c r="D671">
        <v>1</v>
      </c>
      <c r="E671">
        <v>6152</v>
      </c>
      <c r="F671">
        <v>1</v>
      </c>
      <c r="G671">
        <v>7804</v>
      </c>
      <c r="H671">
        <v>0.788313685289595</v>
      </c>
      <c r="I671">
        <v>0.968912233598893</v>
      </c>
      <c r="J671">
        <v>0.832812322140707</v>
      </c>
      <c r="K671" t="s">
        <v>24062</v>
      </c>
      <c r="L671">
        <v>1</v>
      </c>
      <c r="M671" t="s">
        <v>5133</v>
      </c>
      <c r="N671">
        <v>1</v>
      </c>
      <c r="O671">
        <v>1.6254876462938901E-4</v>
      </c>
    </row>
    <row r="672" spans="1:15">
      <c r="A672" t="s">
        <v>912</v>
      </c>
      <c r="B672" t="s">
        <v>23511</v>
      </c>
      <c r="C672" t="s">
        <v>913</v>
      </c>
      <c r="D672">
        <v>2</v>
      </c>
      <c r="E672">
        <v>6152</v>
      </c>
      <c r="F672">
        <v>2</v>
      </c>
      <c r="G672">
        <v>7804</v>
      </c>
      <c r="H672">
        <v>0.62141708038142995</v>
      </c>
      <c r="I672">
        <v>0.968912233598893</v>
      </c>
      <c r="J672">
        <v>0.832812322140707</v>
      </c>
      <c r="K672" t="s">
        <v>24063</v>
      </c>
      <c r="L672">
        <v>2</v>
      </c>
      <c r="M672" t="s">
        <v>2729</v>
      </c>
      <c r="N672">
        <v>1</v>
      </c>
      <c r="O672">
        <v>3.2509752925877802E-4</v>
      </c>
    </row>
    <row r="673" spans="1:15">
      <c r="A673" t="s">
        <v>914</v>
      </c>
      <c r="B673" t="s">
        <v>23511</v>
      </c>
      <c r="C673" t="s">
        <v>915</v>
      </c>
      <c r="D673">
        <v>3</v>
      </c>
      <c r="E673">
        <v>6152</v>
      </c>
      <c r="F673">
        <v>3</v>
      </c>
      <c r="G673">
        <v>7804</v>
      </c>
      <c r="H673">
        <v>0.489837867770546</v>
      </c>
      <c r="I673">
        <v>0.96083957126938102</v>
      </c>
      <c r="J673">
        <v>0.82587360011061495</v>
      </c>
      <c r="K673" t="s">
        <v>24064</v>
      </c>
      <c r="L673">
        <v>3</v>
      </c>
      <c r="M673" t="s">
        <v>5133</v>
      </c>
      <c r="N673">
        <v>1</v>
      </c>
      <c r="O673">
        <v>4.8764629388816603E-4</v>
      </c>
    </row>
    <row r="674" spans="1:15">
      <c r="A674" t="s">
        <v>916</v>
      </c>
      <c r="B674" t="s">
        <v>23511</v>
      </c>
      <c r="C674" t="s">
        <v>917</v>
      </c>
      <c r="D674">
        <v>3</v>
      </c>
      <c r="E674">
        <v>6152</v>
      </c>
      <c r="F674">
        <v>3</v>
      </c>
      <c r="G674">
        <v>7804</v>
      </c>
      <c r="H674">
        <v>0.489837867770546</v>
      </c>
      <c r="I674">
        <v>0.96083957126938102</v>
      </c>
      <c r="J674">
        <v>0.82587360011061495</v>
      </c>
      <c r="K674" t="s">
        <v>24064</v>
      </c>
      <c r="L674">
        <v>3</v>
      </c>
      <c r="M674" t="s">
        <v>1463</v>
      </c>
      <c r="N674">
        <v>1</v>
      </c>
      <c r="O674">
        <v>4.8764629388816603E-4</v>
      </c>
    </row>
    <row r="675" spans="1:15">
      <c r="A675" t="s">
        <v>918</v>
      </c>
      <c r="B675" t="s">
        <v>23511</v>
      </c>
      <c r="C675" t="s">
        <v>919</v>
      </c>
      <c r="D675">
        <v>42</v>
      </c>
      <c r="E675">
        <v>6152</v>
      </c>
      <c r="F675">
        <v>42</v>
      </c>
      <c r="G675">
        <v>7804</v>
      </c>
      <c r="H675" s="34">
        <v>4.4508421906877099E-5</v>
      </c>
      <c r="I675">
        <v>9.9136971419277195E-4</v>
      </c>
      <c r="J675">
        <v>8.5211527437338704E-4</v>
      </c>
      <c r="K675" t="s">
        <v>24065</v>
      </c>
      <c r="L675">
        <v>42</v>
      </c>
      <c r="M675" t="s">
        <v>5133</v>
      </c>
      <c r="N675">
        <v>1</v>
      </c>
      <c r="O675">
        <v>6.8270481144343297E-3</v>
      </c>
    </row>
    <row r="676" spans="1:15">
      <c r="A676" t="s">
        <v>920</v>
      </c>
      <c r="B676" t="s">
        <v>23518</v>
      </c>
      <c r="C676" t="s">
        <v>921</v>
      </c>
      <c r="D676">
        <v>11</v>
      </c>
      <c r="E676">
        <v>787</v>
      </c>
      <c r="F676">
        <v>250</v>
      </c>
      <c r="G676">
        <v>7393</v>
      </c>
      <c r="H676">
        <v>0.99990757799028096</v>
      </c>
      <c r="I676">
        <v>1</v>
      </c>
      <c r="J676">
        <v>0.966855260484069</v>
      </c>
      <c r="K676" t="s">
        <v>24066</v>
      </c>
      <c r="L676">
        <v>11</v>
      </c>
      <c r="M676" t="s">
        <v>5133</v>
      </c>
      <c r="N676">
        <v>4.3999999999999997E-2</v>
      </c>
      <c r="O676">
        <v>1.3977128335451099E-2</v>
      </c>
    </row>
    <row r="677" spans="1:15">
      <c r="A677" t="s">
        <v>920</v>
      </c>
      <c r="B677" t="s">
        <v>23513</v>
      </c>
      <c r="C677" t="s">
        <v>921</v>
      </c>
      <c r="D677">
        <v>13</v>
      </c>
      <c r="E677">
        <v>535</v>
      </c>
      <c r="F677">
        <v>270</v>
      </c>
      <c r="G677">
        <v>8124</v>
      </c>
      <c r="H677">
        <v>0.91130872902506199</v>
      </c>
      <c r="I677">
        <v>0.99999999999997702</v>
      </c>
      <c r="J677">
        <v>0.95041217501583097</v>
      </c>
      <c r="K677" t="s">
        <v>24067</v>
      </c>
      <c r="L677">
        <v>13</v>
      </c>
      <c r="M677" t="s">
        <v>5133</v>
      </c>
      <c r="N677">
        <v>4.81481481481481E-2</v>
      </c>
      <c r="O677">
        <v>2.4299065420560699E-2</v>
      </c>
    </row>
    <row r="678" spans="1:15">
      <c r="A678" t="s">
        <v>920</v>
      </c>
      <c r="B678" t="s">
        <v>23511</v>
      </c>
      <c r="C678" t="s">
        <v>921</v>
      </c>
      <c r="D678">
        <v>251</v>
      </c>
      <c r="E678">
        <v>6152</v>
      </c>
      <c r="F678">
        <v>277</v>
      </c>
      <c r="G678">
        <v>7804</v>
      </c>
      <c r="H678" s="34">
        <v>8.5354548689817598E-8</v>
      </c>
      <c r="I678" s="34">
        <v>3.6377295751136601E-6</v>
      </c>
      <c r="J678" s="34">
        <v>3.1267496783661199E-6</v>
      </c>
      <c r="K678" t="s">
        <v>24068</v>
      </c>
      <c r="L678">
        <v>251</v>
      </c>
      <c r="M678" t="s">
        <v>5133</v>
      </c>
      <c r="N678">
        <v>0.90613718411552302</v>
      </c>
      <c r="O678">
        <v>4.0799739921976601E-2</v>
      </c>
    </row>
    <row r="679" spans="1:15">
      <c r="A679" t="s">
        <v>922</v>
      </c>
      <c r="B679" t="s">
        <v>23511</v>
      </c>
      <c r="C679" t="s">
        <v>923</v>
      </c>
      <c r="D679">
        <v>18</v>
      </c>
      <c r="E679">
        <v>6152</v>
      </c>
      <c r="F679">
        <v>18</v>
      </c>
      <c r="G679">
        <v>7804</v>
      </c>
      <c r="H679">
        <v>1.37496899434857E-2</v>
      </c>
      <c r="I679">
        <v>0.10558946762372599</v>
      </c>
      <c r="J679">
        <v>9.0757662743805895E-2</v>
      </c>
      <c r="K679" t="s">
        <v>24069</v>
      </c>
      <c r="L679">
        <v>18</v>
      </c>
      <c r="M679" t="s">
        <v>5133</v>
      </c>
      <c r="N679">
        <v>1</v>
      </c>
      <c r="O679">
        <v>2.9258777633290002E-3</v>
      </c>
    </row>
    <row r="680" spans="1:15">
      <c r="A680" t="s">
        <v>924</v>
      </c>
      <c r="B680" t="s">
        <v>23511</v>
      </c>
      <c r="C680" t="s">
        <v>925</v>
      </c>
      <c r="D680">
        <v>36</v>
      </c>
      <c r="E680">
        <v>6152</v>
      </c>
      <c r="F680">
        <v>46</v>
      </c>
      <c r="G680">
        <v>7804</v>
      </c>
      <c r="H680">
        <v>0.62076903975948206</v>
      </c>
      <c r="I680">
        <v>0.968912233598893</v>
      </c>
      <c r="J680">
        <v>0.832812322140707</v>
      </c>
      <c r="K680" t="s">
        <v>24070</v>
      </c>
      <c r="L680">
        <v>36</v>
      </c>
      <c r="M680" t="s">
        <v>5133</v>
      </c>
      <c r="N680">
        <v>0.78260869565217395</v>
      </c>
      <c r="O680">
        <v>5.8517555266580003E-3</v>
      </c>
    </row>
    <row r="681" spans="1:15">
      <c r="A681" t="s">
        <v>924</v>
      </c>
      <c r="B681" t="s">
        <v>23513</v>
      </c>
      <c r="C681" t="s">
        <v>925</v>
      </c>
      <c r="D681">
        <v>3</v>
      </c>
      <c r="E681">
        <v>535</v>
      </c>
      <c r="F681">
        <v>45</v>
      </c>
      <c r="G681">
        <v>8124</v>
      </c>
      <c r="H681">
        <v>0.57661065886667195</v>
      </c>
      <c r="I681">
        <v>0.99999999999997702</v>
      </c>
      <c r="J681">
        <v>0.95041217501583097</v>
      </c>
      <c r="K681" t="s">
        <v>24071</v>
      </c>
      <c r="L681">
        <v>3</v>
      </c>
      <c r="M681" t="s">
        <v>5133</v>
      </c>
      <c r="N681">
        <v>6.6666666666666693E-2</v>
      </c>
      <c r="O681">
        <v>5.60747663551402E-3</v>
      </c>
    </row>
    <row r="682" spans="1:15">
      <c r="A682" t="s">
        <v>924</v>
      </c>
      <c r="B682" t="s">
        <v>23518</v>
      </c>
      <c r="C682" t="s">
        <v>925</v>
      </c>
      <c r="D682">
        <v>6</v>
      </c>
      <c r="E682">
        <v>787</v>
      </c>
      <c r="F682">
        <v>49</v>
      </c>
      <c r="G682">
        <v>7393</v>
      </c>
      <c r="H682">
        <v>0.42398399050608299</v>
      </c>
      <c r="I682">
        <v>1</v>
      </c>
      <c r="J682">
        <v>0.966855260484069</v>
      </c>
      <c r="K682" t="s">
        <v>24072</v>
      </c>
      <c r="L682">
        <v>6</v>
      </c>
      <c r="M682" t="s">
        <v>5133</v>
      </c>
      <c r="N682">
        <v>0.122448979591837</v>
      </c>
      <c r="O682">
        <v>7.6238881829733202E-3</v>
      </c>
    </row>
    <row r="683" spans="1:15">
      <c r="A683" t="s">
        <v>926</v>
      </c>
      <c r="B683" t="s">
        <v>23511</v>
      </c>
      <c r="C683" t="s">
        <v>927</v>
      </c>
      <c r="D683">
        <v>2</v>
      </c>
      <c r="E683">
        <v>6152</v>
      </c>
      <c r="F683">
        <v>2</v>
      </c>
      <c r="G683">
        <v>7804</v>
      </c>
      <c r="H683">
        <v>0.62141708038142995</v>
      </c>
      <c r="I683">
        <v>0.968912233598893</v>
      </c>
      <c r="J683">
        <v>0.832812322140707</v>
      </c>
      <c r="K683" t="s">
        <v>24073</v>
      </c>
      <c r="L683">
        <v>2</v>
      </c>
      <c r="M683" t="s">
        <v>5133</v>
      </c>
      <c r="N683">
        <v>1</v>
      </c>
      <c r="O683">
        <v>3.2509752925877802E-4</v>
      </c>
    </row>
    <row r="684" spans="1:15">
      <c r="A684" t="s">
        <v>928</v>
      </c>
      <c r="B684" t="s">
        <v>23511</v>
      </c>
      <c r="C684" t="s">
        <v>929</v>
      </c>
      <c r="D684">
        <v>6</v>
      </c>
      <c r="E684">
        <v>6152</v>
      </c>
      <c r="F684">
        <v>6</v>
      </c>
      <c r="G684">
        <v>7804</v>
      </c>
      <c r="H684">
        <v>0.23986678822258201</v>
      </c>
      <c r="I684">
        <v>0.71382528017432401</v>
      </c>
      <c r="J684">
        <v>0.61355659322887801</v>
      </c>
      <c r="K684" t="s">
        <v>24074</v>
      </c>
      <c r="L684">
        <v>6</v>
      </c>
      <c r="M684" t="s">
        <v>1463</v>
      </c>
      <c r="N684">
        <v>1</v>
      </c>
      <c r="O684">
        <v>9.7529258777633303E-4</v>
      </c>
    </row>
    <row r="685" spans="1:15">
      <c r="A685" t="s">
        <v>930</v>
      </c>
      <c r="B685" t="s">
        <v>23513</v>
      </c>
      <c r="C685" t="s">
        <v>931</v>
      </c>
      <c r="D685">
        <v>1</v>
      </c>
      <c r="E685">
        <v>535</v>
      </c>
      <c r="F685">
        <v>11</v>
      </c>
      <c r="G685">
        <v>8124</v>
      </c>
      <c r="H685">
        <v>0.52755249562557105</v>
      </c>
      <c r="I685">
        <v>0.99999999999997702</v>
      </c>
      <c r="J685">
        <v>0.95041217501583097</v>
      </c>
      <c r="K685" t="s">
        <v>23845</v>
      </c>
      <c r="L685">
        <v>1</v>
      </c>
      <c r="M685" t="s">
        <v>5133</v>
      </c>
      <c r="N685">
        <v>9.0909090909090898E-2</v>
      </c>
      <c r="O685">
        <v>1.8691588785046699E-3</v>
      </c>
    </row>
    <row r="686" spans="1:15">
      <c r="A686" t="s">
        <v>930</v>
      </c>
      <c r="B686" t="s">
        <v>23511</v>
      </c>
      <c r="C686" t="s">
        <v>931</v>
      </c>
      <c r="D686">
        <v>8</v>
      </c>
      <c r="E686">
        <v>6152</v>
      </c>
      <c r="F686">
        <v>11</v>
      </c>
      <c r="G686">
        <v>7804</v>
      </c>
      <c r="H686">
        <v>0.812198093591744</v>
      </c>
      <c r="I686">
        <v>0.97453872412074605</v>
      </c>
      <c r="J686">
        <v>0.83764847806331599</v>
      </c>
      <c r="K686" t="s">
        <v>24075</v>
      </c>
      <c r="L686">
        <v>8</v>
      </c>
      <c r="M686" t="s">
        <v>5133</v>
      </c>
      <c r="N686">
        <v>0.72727272727272696</v>
      </c>
      <c r="O686">
        <v>1.3003901170351099E-3</v>
      </c>
    </row>
    <row r="687" spans="1:15">
      <c r="A687" t="s">
        <v>932</v>
      </c>
      <c r="B687" t="s">
        <v>23513</v>
      </c>
      <c r="C687" t="s">
        <v>933</v>
      </c>
      <c r="D687">
        <v>5</v>
      </c>
      <c r="E687">
        <v>535</v>
      </c>
      <c r="F687">
        <v>11</v>
      </c>
      <c r="G687">
        <v>8124</v>
      </c>
      <c r="H687">
        <v>4.0252163048936301E-4</v>
      </c>
      <c r="I687">
        <v>1.4156481072295401E-2</v>
      </c>
      <c r="J687">
        <v>1.3454491966491001E-2</v>
      </c>
      <c r="K687" t="s">
        <v>24076</v>
      </c>
      <c r="L687">
        <v>5</v>
      </c>
      <c r="M687" t="s">
        <v>5133</v>
      </c>
      <c r="N687">
        <v>0.45454545454545497</v>
      </c>
      <c r="O687">
        <v>9.3457943925233603E-3</v>
      </c>
    </row>
    <row r="688" spans="1:15">
      <c r="A688" t="s">
        <v>932</v>
      </c>
      <c r="B688" t="s">
        <v>23511</v>
      </c>
      <c r="C688" t="s">
        <v>933</v>
      </c>
      <c r="D688">
        <v>23</v>
      </c>
      <c r="E688">
        <v>6152</v>
      </c>
      <c r="F688">
        <v>26</v>
      </c>
      <c r="G688">
        <v>7804</v>
      </c>
      <c r="H688">
        <v>0.168103929354364</v>
      </c>
      <c r="I688">
        <v>0.60434513093831699</v>
      </c>
      <c r="J688">
        <v>0.51945476010939395</v>
      </c>
      <c r="K688" t="s">
        <v>24077</v>
      </c>
      <c r="L688">
        <v>23</v>
      </c>
      <c r="M688" t="s">
        <v>5133</v>
      </c>
      <c r="N688">
        <v>0.88461538461538503</v>
      </c>
      <c r="O688">
        <v>3.73862158647594E-3</v>
      </c>
    </row>
    <row r="689" spans="1:15">
      <c r="A689" t="s">
        <v>934</v>
      </c>
      <c r="B689" t="s">
        <v>23511</v>
      </c>
      <c r="C689" t="s">
        <v>935</v>
      </c>
      <c r="D689">
        <v>4</v>
      </c>
      <c r="E689">
        <v>6152</v>
      </c>
      <c r="F689">
        <v>4</v>
      </c>
      <c r="G689">
        <v>7804</v>
      </c>
      <c r="H689">
        <v>0.38610601832086699</v>
      </c>
      <c r="I689">
        <v>0.90829480295553899</v>
      </c>
      <c r="J689">
        <v>0.78070962240619901</v>
      </c>
      <c r="K689" t="s">
        <v>24078</v>
      </c>
      <c r="L689">
        <v>4</v>
      </c>
      <c r="M689" t="s">
        <v>1463</v>
      </c>
      <c r="N689">
        <v>1</v>
      </c>
      <c r="O689">
        <v>6.5019505851755496E-4</v>
      </c>
    </row>
    <row r="690" spans="1:15">
      <c r="A690" t="s">
        <v>936</v>
      </c>
      <c r="B690" t="s">
        <v>23511</v>
      </c>
      <c r="C690" t="s">
        <v>937</v>
      </c>
      <c r="D690">
        <v>5</v>
      </c>
      <c r="E690">
        <v>6152</v>
      </c>
      <c r="F690">
        <v>9</v>
      </c>
      <c r="G690">
        <v>7804</v>
      </c>
      <c r="H690">
        <v>0.97522995242144195</v>
      </c>
      <c r="I690">
        <v>1</v>
      </c>
      <c r="J690">
        <v>0.85953329234717102</v>
      </c>
      <c r="K690" t="s">
        <v>24079</v>
      </c>
      <c r="L690">
        <v>5</v>
      </c>
      <c r="M690" t="s">
        <v>5133</v>
      </c>
      <c r="N690">
        <v>0.55555555555555602</v>
      </c>
      <c r="O690">
        <v>8.1274382314694405E-4</v>
      </c>
    </row>
    <row r="691" spans="1:15">
      <c r="A691" t="s">
        <v>936</v>
      </c>
      <c r="B691" t="s">
        <v>23513</v>
      </c>
      <c r="C691" t="s">
        <v>937</v>
      </c>
      <c r="D691">
        <v>3</v>
      </c>
      <c r="E691">
        <v>535</v>
      </c>
      <c r="F691">
        <v>11</v>
      </c>
      <c r="G691">
        <v>8124</v>
      </c>
      <c r="H691">
        <v>3.1482706494201498E-2</v>
      </c>
      <c r="I691">
        <v>0.38884890461588101</v>
      </c>
      <c r="J691">
        <v>0.36956673318851202</v>
      </c>
      <c r="K691" t="s">
        <v>24080</v>
      </c>
      <c r="L691">
        <v>3</v>
      </c>
      <c r="M691" t="s">
        <v>5133</v>
      </c>
      <c r="N691">
        <v>0.27272727272727298</v>
      </c>
      <c r="O691">
        <v>5.60747663551402E-3</v>
      </c>
    </row>
    <row r="692" spans="1:15">
      <c r="A692" t="s">
        <v>938</v>
      </c>
      <c r="B692" t="s">
        <v>23511</v>
      </c>
      <c r="C692" t="s">
        <v>939</v>
      </c>
      <c r="D692">
        <v>2</v>
      </c>
      <c r="E692">
        <v>6152</v>
      </c>
      <c r="F692">
        <v>2</v>
      </c>
      <c r="G692">
        <v>7804</v>
      </c>
      <c r="H692">
        <v>0.62141708038142995</v>
      </c>
      <c r="I692">
        <v>0.968912233598893</v>
      </c>
      <c r="J692">
        <v>0.832812322140707</v>
      </c>
      <c r="K692" t="s">
        <v>24081</v>
      </c>
      <c r="L692">
        <v>2</v>
      </c>
      <c r="M692" t="s">
        <v>1463</v>
      </c>
      <c r="N692">
        <v>1</v>
      </c>
      <c r="O692">
        <v>3.2509752925877802E-4</v>
      </c>
    </row>
    <row r="693" spans="1:15">
      <c r="A693" t="s">
        <v>940</v>
      </c>
      <c r="B693" t="s">
        <v>23511</v>
      </c>
      <c r="C693" t="s">
        <v>941</v>
      </c>
      <c r="D693">
        <v>3</v>
      </c>
      <c r="E693">
        <v>6152</v>
      </c>
      <c r="F693">
        <v>3</v>
      </c>
      <c r="G693">
        <v>7804</v>
      </c>
      <c r="H693">
        <v>0.489837867770546</v>
      </c>
      <c r="I693">
        <v>0.96083957126938102</v>
      </c>
      <c r="J693">
        <v>0.82587360011061495</v>
      </c>
      <c r="K693" t="s">
        <v>24082</v>
      </c>
      <c r="L693">
        <v>3</v>
      </c>
      <c r="M693" t="s">
        <v>5133</v>
      </c>
      <c r="N693">
        <v>1</v>
      </c>
      <c r="O693">
        <v>4.8764629388816603E-4</v>
      </c>
    </row>
    <row r="694" spans="1:15">
      <c r="A694" t="s">
        <v>942</v>
      </c>
      <c r="B694" t="s">
        <v>23511</v>
      </c>
      <c r="C694" t="s">
        <v>943</v>
      </c>
      <c r="D694">
        <v>9</v>
      </c>
      <c r="E694">
        <v>6152</v>
      </c>
      <c r="F694">
        <v>10</v>
      </c>
      <c r="G694">
        <v>7804</v>
      </c>
      <c r="H694">
        <v>0.341392875758884</v>
      </c>
      <c r="I694">
        <v>0.87709103910391695</v>
      </c>
      <c r="J694">
        <v>0.75388894852919097</v>
      </c>
      <c r="K694" t="s">
        <v>24083</v>
      </c>
      <c r="L694">
        <v>9</v>
      </c>
      <c r="M694" t="s">
        <v>5133</v>
      </c>
      <c r="N694">
        <v>0.9</v>
      </c>
      <c r="O694">
        <v>1.4629388816645001E-3</v>
      </c>
    </row>
    <row r="695" spans="1:15">
      <c r="A695" t="s">
        <v>942</v>
      </c>
      <c r="B695" t="s">
        <v>23518</v>
      </c>
      <c r="C695" t="s">
        <v>943</v>
      </c>
      <c r="D695">
        <v>1</v>
      </c>
      <c r="E695">
        <v>787</v>
      </c>
      <c r="F695">
        <v>10</v>
      </c>
      <c r="G695">
        <v>7393</v>
      </c>
      <c r="H695">
        <v>0.67576236969544701</v>
      </c>
      <c r="I695">
        <v>1</v>
      </c>
      <c r="J695">
        <v>0.966855260484069</v>
      </c>
      <c r="K695" t="s">
        <v>24084</v>
      </c>
      <c r="L695">
        <v>1</v>
      </c>
      <c r="M695" t="s">
        <v>5133</v>
      </c>
      <c r="N695">
        <v>0.1</v>
      </c>
      <c r="O695">
        <v>1.27064803049555E-3</v>
      </c>
    </row>
    <row r="696" spans="1:15">
      <c r="A696" t="s">
        <v>944</v>
      </c>
      <c r="B696" t="s">
        <v>23511</v>
      </c>
      <c r="C696" t="s">
        <v>945</v>
      </c>
      <c r="D696">
        <v>8</v>
      </c>
      <c r="E696">
        <v>6152</v>
      </c>
      <c r="F696">
        <v>8</v>
      </c>
      <c r="G696">
        <v>7804</v>
      </c>
      <c r="H696">
        <v>0.148995721685201</v>
      </c>
      <c r="I696">
        <v>0.54611425167193095</v>
      </c>
      <c r="J696">
        <v>0.46940338073728599</v>
      </c>
      <c r="K696" t="s">
        <v>24085</v>
      </c>
      <c r="L696">
        <v>8</v>
      </c>
      <c r="M696" t="s">
        <v>5133</v>
      </c>
      <c r="N696">
        <v>1</v>
      </c>
      <c r="O696">
        <v>1.3003901170351099E-3</v>
      </c>
    </row>
    <row r="697" spans="1:15">
      <c r="A697" t="s">
        <v>946</v>
      </c>
      <c r="B697" t="s">
        <v>23511</v>
      </c>
      <c r="C697" t="s">
        <v>947</v>
      </c>
      <c r="D697">
        <v>172</v>
      </c>
      <c r="E697">
        <v>6152</v>
      </c>
      <c r="F697">
        <v>196</v>
      </c>
      <c r="G697">
        <v>7804</v>
      </c>
      <c r="H697">
        <v>7.4987520296835805E-4</v>
      </c>
      <c r="I697">
        <v>1.0456829140543199E-2</v>
      </c>
      <c r="J697">
        <v>8.98799277868291E-3</v>
      </c>
      <c r="K697" t="s">
        <v>24086</v>
      </c>
      <c r="L697">
        <v>172</v>
      </c>
      <c r="M697" t="s">
        <v>5133</v>
      </c>
      <c r="N697">
        <v>0.87755102040816302</v>
      </c>
      <c r="O697">
        <v>2.7958387516254901E-2</v>
      </c>
    </row>
    <row r="698" spans="1:15">
      <c r="A698" t="s">
        <v>946</v>
      </c>
      <c r="B698" t="s">
        <v>23513</v>
      </c>
      <c r="C698" t="s">
        <v>947</v>
      </c>
      <c r="D698">
        <v>10</v>
      </c>
      <c r="E698">
        <v>535</v>
      </c>
      <c r="F698">
        <v>198</v>
      </c>
      <c r="G698">
        <v>8124</v>
      </c>
      <c r="H698">
        <v>0.84885448918741402</v>
      </c>
      <c r="I698">
        <v>0.99999999999997702</v>
      </c>
      <c r="J698">
        <v>0.95041217501583097</v>
      </c>
      <c r="K698" t="s">
        <v>24087</v>
      </c>
      <c r="L698">
        <v>10</v>
      </c>
      <c r="M698" t="s">
        <v>5133</v>
      </c>
      <c r="N698">
        <v>5.0505050505050497E-2</v>
      </c>
      <c r="O698">
        <v>1.86915887850467E-2</v>
      </c>
    </row>
    <row r="699" spans="1:15">
      <c r="A699" t="s">
        <v>946</v>
      </c>
      <c r="B699" t="s">
        <v>23518</v>
      </c>
      <c r="C699" t="s">
        <v>947</v>
      </c>
      <c r="D699">
        <v>9</v>
      </c>
      <c r="E699">
        <v>787</v>
      </c>
      <c r="F699">
        <v>188</v>
      </c>
      <c r="G699">
        <v>7393</v>
      </c>
      <c r="H699">
        <v>0.99879992478233903</v>
      </c>
      <c r="I699">
        <v>1</v>
      </c>
      <c r="J699">
        <v>0.966855260484069</v>
      </c>
      <c r="K699" t="s">
        <v>24088</v>
      </c>
      <c r="L699">
        <v>9</v>
      </c>
      <c r="M699" t="s">
        <v>5133</v>
      </c>
      <c r="N699">
        <v>4.7872340425531901E-2</v>
      </c>
      <c r="O699">
        <v>1.143583227446E-2</v>
      </c>
    </row>
    <row r="700" spans="1:15">
      <c r="A700" t="s">
        <v>948</v>
      </c>
      <c r="B700" t="s">
        <v>23513</v>
      </c>
      <c r="C700" t="s">
        <v>949</v>
      </c>
      <c r="D700">
        <v>2</v>
      </c>
      <c r="E700">
        <v>535</v>
      </c>
      <c r="F700">
        <v>3</v>
      </c>
      <c r="G700">
        <v>8124</v>
      </c>
      <c r="H700">
        <v>1.2419428368860499E-2</v>
      </c>
      <c r="I700">
        <v>0.18879350817132301</v>
      </c>
      <c r="J700">
        <v>0.17943164872997999</v>
      </c>
      <c r="K700" t="s">
        <v>24089</v>
      </c>
      <c r="L700">
        <v>2</v>
      </c>
      <c r="M700" t="s">
        <v>5133</v>
      </c>
      <c r="N700">
        <v>0.66666666666666696</v>
      </c>
      <c r="O700">
        <v>3.7383177570093499E-3</v>
      </c>
    </row>
    <row r="701" spans="1:15">
      <c r="A701" t="s">
        <v>948</v>
      </c>
      <c r="B701" t="s">
        <v>23518</v>
      </c>
      <c r="C701" t="s">
        <v>949</v>
      </c>
      <c r="D701">
        <v>1</v>
      </c>
      <c r="E701">
        <v>787</v>
      </c>
      <c r="F701">
        <v>2</v>
      </c>
      <c r="G701">
        <v>7393</v>
      </c>
      <c r="H701">
        <v>0.20158492765181499</v>
      </c>
      <c r="I701">
        <v>0.83876007220319604</v>
      </c>
      <c r="J701">
        <v>0.81095958809365798</v>
      </c>
      <c r="K701" t="s">
        <v>24090</v>
      </c>
      <c r="L701">
        <v>1</v>
      </c>
      <c r="M701" t="s">
        <v>5133</v>
      </c>
      <c r="N701">
        <v>0.5</v>
      </c>
      <c r="O701">
        <v>1.27064803049555E-3</v>
      </c>
    </row>
    <row r="702" spans="1:15">
      <c r="A702" t="s">
        <v>950</v>
      </c>
      <c r="B702" t="s">
        <v>23518</v>
      </c>
      <c r="C702" t="s">
        <v>951</v>
      </c>
      <c r="D702">
        <v>1</v>
      </c>
      <c r="E702">
        <v>787</v>
      </c>
      <c r="F702">
        <v>55</v>
      </c>
      <c r="G702">
        <v>7393</v>
      </c>
      <c r="H702">
        <v>0.99799997516461103</v>
      </c>
      <c r="I702">
        <v>1</v>
      </c>
      <c r="J702">
        <v>0.966855260484069</v>
      </c>
      <c r="K702" t="s">
        <v>24091</v>
      </c>
      <c r="L702">
        <v>1</v>
      </c>
      <c r="M702" t="s">
        <v>5133</v>
      </c>
      <c r="N702">
        <v>1.8181818181818198E-2</v>
      </c>
      <c r="O702">
        <v>1.27064803049555E-3</v>
      </c>
    </row>
    <row r="703" spans="1:15">
      <c r="A703" t="s">
        <v>950</v>
      </c>
      <c r="B703" t="s">
        <v>23513</v>
      </c>
      <c r="C703" t="s">
        <v>951</v>
      </c>
      <c r="D703">
        <v>7</v>
      </c>
      <c r="E703">
        <v>535</v>
      </c>
      <c r="F703">
        <v>87</v>
      </c>
      <c r="G703">
        <v>8124</v>
      </c>
      <c r="H703">
        <v>0.34844765370206099</v>
      </c>
      <c r="I703">
        <v>0.99999999999997702</v>
      </c>
      <c r="J703">
        <v>0.95041217501583097</v>
      </c>
      <c r="K703" t="s">
        <v>24092</v>
      </c>
      <c r="L703">
        <v>7</v>
      </c>
      <c r="M703" t="s">
        <v>5133</v>
      </c>
      <c r="N703">
        <v>8.04597701149425E-2</v>
      </c>
      <c r="O703">
        <v>1.3084112149532701E-2</v>
      </c>
    </row>
    <row r="704" spans="1:15">
      <c r="A704" t="s">
        <v>950</v>
      </c>
      <c r="B704" t="s">
        <v>23511</v>
      </c>
      <c r="C704" t="s">
        <v>951</v>
      </c>
      <c r="D704">
        <v>64</v>
      </c>
      <c r="E704">
        <v>6152</v>
      </c>
      <c r="F704">
        <v>77</v>
      </c>
      <c r="G704">
        <v>7804</v>
      </c>
      <c r="H704">
        <v>0.21931035629055401</v>
      </c>
      <c r="I704">
        <v>0.70283543544287297</v>
      </c>
      <c r="J704">
        <v>0.60411045580446998</v>
      </c>
      <c r="K704" t="s">
        <v>24093</v>
      </c>
      <c r="L704">
        <v>64</v>
      </c>
      <c r="M704" t="s">
        <v>5133</v>
      </c>
      <c r="N704">
        <v>0.831168831168831</v>
      </c>
      <c r="O704">
        <v>1.04031209362809E-2</v>
      </c>
    </row>
    <row r="705" spans="1:15">
      <c r="A705" t="s">
        <v>952</v>
      </c>
      <c r="B705" t="s">
        <v>23511</v>
      </c>
      <c r="C705" t="s">
        <v>953</v>
      </c>
      <c r="D705">
        <v>7</v>
      </c>
      <c r="E705">
        <v>6152</v>
      </c>
      <c r="F705">
        <v>7</v>
      </c>
      <c r="G705">
        <v>7804</v>
      </c>
      <c r="H705">
        <v>0.18905120292587699</v>
      </c>
      <c r="I705">
        <v>0.631132279689813</v>
      </c>
      <c r="J705">
        <v>0.54247920626835999</v>
      </c>
      <c r="K705" t="s">
        <v>24094</v>
      </c>
      <c r="L705">
        <v>7</v>
      </c>
      <c r="M705" t="s">
        <v>5133</v>
      </c>
      <c r="N705">
        <v>1</v>
      </c>
      <c r="O705">
        <v>1.13784135240572E-3</v>
      </c>
    </row>
    <row r="706" spans="1:15">
      <c r="A706" t="s">
        <v>954</v>
      </c>
      <c r="B706" t="s">
        <v>23511</v>
      </c>
      <c r="C706" t="s">
        <v>955</v>
      </c>
      <c r="D706">
        <v>8</v>
      </c>
      <c r="E706">
        <v>6152</v>
      </c>
      <c r="F706">
        <v>8</v>
      </c>
      <c r="G706">
        <v>7804</v>
      </c>
      <c r="H706">
        <v>0.148995721685201</v>
      </c>
      <c r="I706">
        <v>0.54611425167193095</v>
      </c>
      <c r="J706">
        <v>0.46940338073728599</v>
      </c>
      <c r="K706" t="s">
        <v>24095</v>
      </c>
      <c r="L706">
        <v>8</v>
      </c>
      <c r="M706" t="s">
        <v>5133</v>
      </c>
      <c r="N706">
        <v>1</v>
      </c>
      <c r="O706">
        <v>1.3003901170351099E-3</v>
      </c>
    </row>
    <row r="707" spans="1:15">
      <c r="A707" t="s">
        <v>956</v>
      </c>
      <c r="B707" t="s">
        <v>23511</v>
      </c>
      <c r="C707" t="s">
        <v>957</v>
      </c>
      <c r="D707">
        <v>4</v>
      </c>
      <c r="E707">
        <v>6152</v>
      </c>
      <c r="F707">
        <v>4</v>
      </c>
      <c r="G707">
        <v>7804</v>
      </c>
      <c r="H707">
        <v>0.38610601832086699</v>
      </c>
      <c r="I707">
        <v>0.90829480295553899</v>
      </c>
      <c r="J707">
        <v>0.78070962240619901</v>
      </c>
      <c r="K707" t="s">
        <v>24096</v>
      </c>
      <c r="L707">
        <v>4</v>
      </c>
      <c r="M707" t="s">
        <v>1463</v>
      </c>
      <c r="N707">
        <v>1</v>
      </c>
      <c r="O707">
        <v>6.5019505851755496E-4</v>
      </c>
    </row>
    <row r="708" spans="1:15">
      <c r="A708" t="s">
        <v>958</v>
      </c>
      <c r="B708" t="s">
        <v>23513</v>
      </c>
      <c r="C708" t="s">
        <v>959</v>
      </c>
      <c r="D708">
        <v>2</v>
      </c>
      <c r="E708">
        <v>535</v>
      </c>
      <c r="F708">
        <v>4</v>
      </c>
      <c r="G708">
        <v>8124</v>
      </c>
      <c r="H708">
        <v>2.3758286073191699E-2</v>
      </c>
      <c r="I708">
        <v>0.31286866571479199</v>
      </c>
      <c r="J708">
        <v>0.29735418907630301</v>
      </c>
      <c r="K708" t="s">
        <v>24097</v>
      </c>
      <c r="L708">
        <v>2</v>
      </c>
      <c r="M708" t="s">
        <v>1463</v>
      </c>
      <c r="N708">
        <v>0.5</v>
      </c>
      <c r="O708">
        <v>3.7383177570093499E-3</v>
      </c>
    </row>
    <row r="709" spans="1:15">
      <c r="A709" t="s">
        <v>958</v>
      </c>
      <c r="B709" t="s">
        <v>23511</v>
      </c>
      <c r="C709" t="s">
        <v>959</v>
      </c>
      <c r="D709">
        <v>2</v>
      </c>
      <c r="E709">
        <v>6152</v>
      </c>
      <c r="F709">
        <v>4</v>
      </c>
      <c r="G709">
        <v>7804</v>
      </c>
      <c r="H709">
        <v>0.96811759508681905</v>
      </c>
      <c r="I709">
        <v>1</v>
      </c>
      <c r="J709">
        <v>0.85953329234717102</v>
      </c>
      <c r="K709" t="s">
        <v>24098</v>
      </c>
      <c r="L709">
        <v>2</v>
      </c>
      <c r="M709" t="s">
        <v>1463</v>
      </c>
      <c r="N709">
        <v>0.5</v>
      </c>
      <c r="O709">
        <v>3.2509752925877802E-4</v>
      </c>
    </row>
    <row r="710" spans="1:15">
      <c r="A710" t="s">
        <v>960</v>
      </c>
      <c r="B710" t="s">
        <v>23511</v>
      </c>
      <c r="C710" t="s">
        <v>961</v>
      </c>
      <c r="D710">
        <v>1</v>
      </c>
      <c r="E710">
        <v>6152</v>
      </c>
      <c r="F710">
        <v>1</v>
      </c>
      <c r="G710">
        <v>7804</v>
      </c>
      <c r="H710">
        <v>0.788313685289595</v>
      </c>
      <c r="I710">
        <v>0.968912233598893</v>
      </c>
      <c r="J710">
        <v>0.832812322140707</v>
      </c>
      <c r="K710" t="s">
        <v>24099</v>
      </c>
      <c r="L710">
        <v>1</v>
      </c>
      <c r="M710" t="s">
        <v>1463</v>
      </c>
      <c r="N710">
        <v>1</v>
      </c>
      <c r="O710">
        <v>1.6254876462938901E-4</v>
      </c>
    </row>
    <row r="711" spans="1:15">
      <c r="A711" t="s">
        <v>962</v>
      </c>
      <c r="B711" t="s">
        <v>23518</v>
      </c>
      <c r="C711" t="s">
        <v>963</v>
      </c>
      <c r="D711">
        <v>1</v>
      </c>
      <c r="E711">
        <v>787</v>
      </c>
      <c r="F711">
        <v>1</v>
      </c>
      <c r="G711">
        <v>7393</v>
      </c>
      <c r="H711">
        <v>0.106452049235764</v>
      </c>
      <c r="I711">
        <v>0.63266972740240601</v>
      </c>
      <c r="J711">
        <v>0.61170005408803896</v>
      </c>
      <c r="K711" t="s">
        <v>24100</v>
      </c>
      <c r="L711">
        <v>1</v>
      </c>
      <c r="M711" t="s">
        <v>1463</v>
      </c>
      <c r="N711">
        <v>1</v>
      </c>
      <c r="O711">
        <v>1.27064803049555E-3</v>
      </c>
    </row>
    <row r="712" spans="1:15">
      <c r="A712" t="s">
        <v>964</v>
      </c>
      <c r="B712" t="s">
        <v>23511</v>
      </c>
      <c r="C712" t="s">
        <v>965</v>
      </c>
      <c r="D712">
        <v>5</v>
      </c>
      <c r="E712">
        <v>6152</v>
      </c>
      <c r="F712">
        <v>5</v>
      </c>
      <c r="G712">
        <v>7804</v>
      </c>
      <c r="H712">
        <v>0.30433074367137097</v>
      </c>
      <c r="I712">
        <v>0.81020448119108801</v>
      </c>
      <c r="J712">
        <v>0.69639772519260701</v>
      </c>
      <c r="K712" t="s">
        <v>24101</v>
      </c>
      <c r="L712">
        <v>5</v>
      </c>
      <c r="M712" t="s">
        <v>1463</v>
      </c>
      <c r="N712">
        <v>1</v>
      </c>
      <c r="O712">
        <v>8.1274382314694405E-4</v>
      </c>
    </row>
    <row r="713" spans="1:15">
      <c r="A713" t="s">
        <v>966</v>
      </c>
      <c r="B713" t="s">
        <v>23511</v>
      </c>
      <c r="C713" t="s">
        <v>967</v>
      </c>
      <c r="D713">
        <v>5</v>
      </c>
      <c r="E713">
        <v>6152</v>
      </c>
      <c r="F713">
        <v>5</v>
      </c>
      <c r="G713">
        <v>7804</v>
      </c>
      <c r="H713">
        <v>0.30433074367137097</v>
      </c>
      <c r="I713">
        <v>0.81020448119108801</v>
      </c>
      <c r="J713">
        <v>0.69639772519260701</v>
      </c>
      <c r="K713" t="s">
        <v>24101</v>
      </c>
      <c r="L713">
        <v>5</v>
      </c>
      <c r="M713" t="s">
        <v>1463</v>
      </c>
      <c r="N713">
        <v>1</v>
      </c>
      <c r="O713">
        <v>8.1274382314694405E-4</v>
      </c>
    </row>
    <row r="714" spans="1:15">
      <c r="A714" t="s">
        <v>968</v>
      </c>
      <c r="B714" t="s">
        <v>23511</v>
      </c>
      <c r="C714" t="s">
        <v>969</v>
      </c>
      <c r="D714">
        <v>1</v>
      </c>
      <c r="E714">
        <v>6152</v>
      </c>
      <c r="F714">
        <v>1</v>
      </c>
      <c r="G714">
        <v>7804</v>
      </c>
      <c r="H714">
        <v>0.788313685289595</v>
      </c>
      <c r="I714">
        <v>0.968912233598893</v>
      </c>
      <c r="J714">
        <v>0.832812322140707</v>
      </c>
      <c r="K714" t="s">
        <v>23844</v>
      </c>
      <c r="L714">
        <v>1</v>
      </c>
      <c r="M714" t="s">
        <v>2729</v>
      </c>
      <c r="N714">
        <v>1</v>
      </c>
      <c r="O714">
        <v>1.6254876462938901E-4</v>
      </c>
    </row>
    <row r="715" spans="1:15">
      <c r="A715" t="s">
        <v>970</v>
      </c>
      <c r="B715" t="s">
        <v>23518</v>
      </c>
      <c r="C715" t="s">
        <v>971</v>
      </c>
      <c r="D715">
        <v>1</v>
      </c>
      <c r="E715">
        <v>787</v>
      </c>
      <c r="F715">
        <v>1</v>
      </c>
      <c r="G715">
        <v>7393</v>
      </c>
      <c r="H715">
        <v>0.106452049235764</v>
      </c>
      <c r="I715">
        <v>0.63266972740240601</v>
      </c>
      <c r="J715">
        <v>0.61170005408803896</v>
      </c>
      <c r="K715" t="s">
        <v>24102</v>
      </c>
      <c r="L715">
        <v>1</v>
      </c>
      <c r="M715" t="s">
        <v>2729</v>
      </c>
      <c r="N715">
        <v>1</v>
      </c>
      <c r="O715">
        <v>1.27064803049555E-3</v>
      </c>
    </row>
    <row r="716" spans="1:15">
      <c r="A716" t="s">
        <v>972</v>
      </c>
      <c r="B716" t="s">
        <v>23518</v>
      </c>
      <c r="C716" t="s">
        <v>973</v>
      </c>
      <c r="D716">
        <v>1</v>
      </c>
      <c r="E716">
        <v>787</v>
      </c>
      <c r="F716">
        <v>73</v>
      </c>
      <c r="G716">
        <v>7393</v>
      </c>
      <c r="H716">
        <v>0.99974112878175703</v>
      </c>
      <c r="I716">
        <v>1</v>
      </c>
      <c r="J716">
        <v>0.966855260484069</v>
      </c>
      <c r="K716" t="s">
        <v>24103</v>
      </c>
      <c r="L716">
        <v>1</v>
      </c>
      <c r="M716" t="s">
        <v>1463</v>
      </c>
      <c r="N716">
        <v>1.3698630136986301E-2</v>
      </c>
      <c r="O716">
        <v>1.27064803049555E-3</v>
      </c>
    </row>
    <row r="717" spans="1:15">
      <c r="A717" t="s">
        <v>972</v>
      </c>
      <c r="B717" t="s">
        <v>23511</v>
      </c>
      <c r="C717" t="s">
        <v>973</v>
      </c>
      <c r="D717">
        <v>74</v>
      </c>
      <c r="E717">
        <v>6152</v>
      </c>
      <c r="F717">
        <v>80</v>
      </c>
      <c r="G717">
        <v>7804</v>
      </c>
      <c r="H717">
        <v>8.1194339375573903E-4</v>
      </c>
      <c r="I717">
        <v>1.1179835960175201E-2</v>
      </c>
      <c r="J717">
        <v>9.6094412107506598E-3</v>
      </c>
      <c r="K717" t="s">
        <v>24104</v>
      </c>
      <c r="L717">
        <v>74</v>
      </c>
      <c r="M717" t="s">
        <v>1463</v>
      </c>
      <c r="N717">
        <v>0.92500000000000004</v>
      </c>
      <c r="O717">
        <v>1.2028608582574801E-2</v>
      </c>
    </row>
    <row r="718" spans="1:15">
      <c r="A718" t="s">
        <v>974</v>
      </c>
      <c r="B718" t="s">
        <v>23511</v>
      </c>
      <c r="C718" t="s">
        <v>975</v>
      </c>
      <c r="D718">
        <v>550</v>
      </c>
      <c r="E718">
        <v>6152</v>
      </c>
      <c r="F718">
        <v>610</v>
      </c>
      <c r="G718">
        <v>7804</v>
      </c>
      <c r="H718" s="34">
        <v>9.6524665781092403E-15</v>
      </c>
      <c r="I718" s="34">
        <v>1.41833632032068E-12</v>
      </c>
      <c r="J718" s="34">
        <v>1.2191072870607999E-12</v>
      </c>
      <c r="K718" t="s">
        <v>24105</v>
      </c>
      <c r="L718">
        <v>550</v>
      </c>
      <c r="M718" t="s">
        <v>5133</v>
      </c>
      <c r="N718">
        <v>0.90163934426229497</v>
      </c>
      <c r="O718">
        <v>8.9401820546163802E-2</v>
      </c>
    </row>
    <row r="719" spans="1:15">
      <c r="A719" t="s">
        <v>974</v>
      </c>
      <c r="B719" t="s">
        <v>23513</v>
      </c>
      <c r="C719" t="s">
        <v>975</v>
      </c>
      <c r="D719">
        <v>23</v>
      </c>
      <c r="E719">
        <v>535</v>
      </c>
      <c r="F719">
        <v>589</v>
      </c>
      <c r="G719">
        <v>8124</v>
      </c>
      <c r="H719">
        <v>0.99862740489158297</v>
      </c>
      <c r="I719">
        <v>0.99999999999997702</v>
      </c>
      <c r="J719">
        <v>0.95041217501583097</v>
      </c>
      <c r="K719" t="s">
        <v>24106</v>
      </c>
      <c r="L719">
        <v>23</v>
      </c>
      <c r="M719" t="s">
        <v>5133</v>
      </c>
      <c r="N719">
        <v>3.9049235993208802E-2</v>
      </c>
      <c r="O719">
        <v>4.2990654205607499E-2</v>
      </c>
    </row>
    <row r="720" spans="1:15">
      <c r="A720" t="s">
        <v>974</v>
      </c>
      <c r="B720" t="s">
        <v>23518</v>
      </c>
      <c r="C720" t="s">
        <v>975</v>
      </c>
      <c r="D720">
        <v>22</v>
      </c>
      <c r="E720">
        <v>787</v>
      </c>
      <c r="F720">
        <v>558</v>
      </c>
      <c r="G720">
        <v>7393</v>
      </c>
      <c r="H720">
        <v>0.99999999936246498</v>
      </c>
      <c r="I720">
        <v>1</v>
      </c>
      <c r="J720">
        <v>0.966855260484069</v>
      </c>
      <c r="K720" t="s">
        <v>24107</v>
      </c>
      <c r="L720">
        <v>22</v>
      </c>
      <c r="M720" t="s">
        <v>5133</v>
      </c>
      <c r="N720">
        <v>3.9426523297491002E-2</v>
      </c>
      <c r="O720">
        <v>2.7954256670902199E-2</v>
      </c>
    </row>
    <row r="721" spans="1:15">
      <c r="A721" t="s">
        <v>976</v>
      </c>
      <c r="B721" t="s">
        <v>23513</v>
      </c>
      <c r="C721" t="s">
        <v>977</v>
      </c>
      <c r="D721">
        <v>7</v>
      </c>
      <c r="E721">
        <v>535</v>
      </c>
      <c r="F721">
        <v>142</v>
      </c>
      <c r="G721">
        <v>8124</v>
      </c>
      <c r="H721">
        <v>0.83485046217804404</v>
      </c>
      <c r="I721">
        <v>0.99999999999997702</v>
      </c>
      <c r="J721">
        <v>0.95041217501583097</v>
      </c>
      <c r="K721" t="s">
        <v>24108</v>
      </c>
      <c r="L721">
        <v>7</v>
      </c>
      <c r="M721" t="s">
        <v>5133</v>
      </c>
      <c r="N721">
        <v>4.92957746478873E-2</v>
      </c>
      <c r="O721">
        <v>1.3084112149532701E-2</v>
      </c>
    </row>
    <row r="722" spans="1:15">
      <c r="A722" t="s">
        <v>976</v>
      </c>
      <c r="B722" t="s">
        <v>23518</v>
      </c>
      <c r="C722" t="s">
        <v>977</v>
      </c>
      <c r="D722">
        <v>3</v>
      </c>
      <c r="E722">
        <v>787</v>
      </c>
      <c r="F722">
        <v>161</v>
      </c>
      <c r="G722">
        <v>7393</v>
      </c>
      <c r="H722">
        <v>0.99999767975129406</v>
      </c>
      <c r="I722">
        <v>1</v>
      </c>
      <c r="J722">
        <v>0.966855260484069</v>
      </c>
      <c r="K722" t="s">
        <v>24109</v>
      </c>
      <c r="L722">
        <v>3</v>
      </c>
      <c r="M722" t="s">
        <v>5133</v>
      </c>
      <c r="N722">
        <v>1.8633540372670801E-2</v>
      </c>
      <c r="O722">
        <v>3.8119440914866601E-3</v>
      </c>
    </row>
    <row r="723" spans="1:15">
      <c r="A723" t="s">
        <v>976</v>
      </c>
      <c r="B723" t="s">
        <v>23511</v>
      </c>
      <c r="C723" t="s">
        <v>977</v>
      </c>
      <c r="D723">
        <v>154</v>
      </c>
      <c r="E723">
        <v>6152</v>
      </c>
      <c r="F723">
        <v>170</v>
      </c>
      <c r="G723">
        <v>7804</v>
      </c>
      <c r="H723" s="34">
        <v>3.05176592140872E-5</v>
      </c>
      <c r="I723">
        <v>7.1194093380167205E-4</v>
      </c>
      <c r="J723">
        <v>6.1193693478727004E-4</v>
      </c>
      <c r="K723" t="s">
        <v>24110</v>
      </c>
      <c r="L723">
        <v>154</v>
      </c>
      <c r="M723" t="s">
        <v>5133</v>
      </c>
      <c r="N723">
        <v>0.90588235294117603</v>
      </c>
      <c r="O723">
        <v>2.50325097529259E-2</v>
      </c>
    </row>
    <row r="724" spans="1:15">
      <c r="A724" t="s">
        <v>978</v>
      </c>
      <c r="B724" t="s">
        <v>23511</v>
      </c>
      <c r="C724" t="s">
        <v>979</v>
      </c>
      <c r="D724">
        <v>3</v>
      </c>
      <c r="E724">
        <v>6152</v>
      </c>
      <c r="F724">
        <v>4</v>
      </c>
      <c r="G724">
        <v>7804</v>
      </c>
      <c r="H724">
        <v>0.80103341611958101</v>
      </c>
      <c r="I724">
        <v>0.968912233598893</v>
      </c>
      <c r="J724">
        <v>0.832812322140707</v>
      </c>
      <c r="K724" t="s">
        <v>24111</v>
      </c>
      <c r="L724">
        <v>3</v>
      </c>
      <c r="M724" t="s">
        <v>5133</v>
      </c>
      <c r="N724">
        <v>0.75</v>
      </c>
      <c r="O724">
        <v>4.8764629388816603E-4</v>
      </c>
    </row>
    <row r="725" spans="1:15">
      <c r="A725" t="s">
        <v>980</v>
      </c>
      <c r="B725" t="s">
        <v>23511</v>
      </c>
      <c r="C725" t="s">
        <v>981</v>
      </c>
      <c r="D725">
        <v>12</v>
      </c>
      <c r="E725">
        <v>6152</v>
      </c>
      <c r="F725">
        <v>12</v>
      </c>
      <c r="G725">
        <v>7804</v>
      </c>
      <c r="H725">
        <v>5.7464734204900801E-2</v>
      </c>
      <c r="I725">
        <v>0.29901707624061702</v>
      </c>
      <c r="J725">
        <v>0.25701513200912302</v>
      </c>
      <c r="K725" t="s">
        <v>24112</v>
      </c>
      <c r="L725">
        <v>12</v>
      </c>
      <c r="M725" t="s">
        <v>5133</v>
      </c>
      <c r="N725">
        <v>1</v>
      </c>
      <c r="O725">
        <v>1.95058517555267E-3</v>
      </c>
    </row>
    <row r="726" spans="1:15">
      <c r="A726" t="s">
        <v>982</v>
      </c>
      <c r="B726" t="s">
        <v>23511</v>
      </c>
      <c r="C726" t="s">
        <v>983</v>
      </c>
      <c r="D726">
        <v>45</v>
      </c>
      <c r="E726">
        <v>6152</v>
      </c>
      <c r="F726">
        <v>50</v>
      </c>
      <c r="G726">
        <v>7804</v>
      </c>
      <c r="H726">
        <v>3.1320121730699702E-2</v>
      </c>
      <c r="I726">
        <v>0.199319068156909</v>
      </c>
      <c r="J726">
        <v>0.17132137488047799</v>
      </c>
      <c r="K726" t="s">
        <v>24113</v>
      </c>
      <c r="L726">
        <v>45</v>
      </c>
      <c r="M726" t="s">
        <v>1463</v>
      </c>
      <c r="N726">
        <v>0.9</v>
      </c>
      <c r="O726">
        <v>7.3146944083225E-3</v>
      </c>
    </row>
    <row r="727" spans="1:15">
      <c r="A727" t="s">
        <v>982</v>
      </c>
      <c r="B727" t="s">
        <v>23518</v>
      </c>
      <c r="C727" t="s">
        <v>983</v>
      </c>
      <c r="D727">
        <v>4</v>
      </c>
      <c r="E727">
        <v>787</v>
      </c>
      <c r="F727">
        <v>41</v>
      </c>
      <c r="G727">
        <v>7393</v>
      </c>
      <c r="H727">
        <v>0.64856974100786302</v>
      </c>
      <c r="I727">
        <v>1</v>
      </c>
      <c r="J727">
        <v>0.966855260484069</v>
      </c>
      <c r="K727" t="s">
        <v>24114</v>
      </c>
      <c r="L727">
        <v>4</v>
      </c>
      <c r="M727" t="s">
        <v>1463</v>
      </c>
      <c r="N727">
        <v>9.7560975609756101E-2</v>
      </c>
      <c r="O727">
        <v>5.0825921219822103E-3</v>
      </c>
    </row>
    <row r="728" spans="1:15">
      <c r="A728" t="s">
        <v>984</v>
      </c>
      <c r="B728" t="s">
        <v>23513</v>
      </c>
      <c r="C728" t="s">
        <v>985</v>
      </c>
      <c r="D728">
        <v>2</v>
      </c>
      <c r="E728">
        <v>535</v>
      </c>
      <c r="F728">
        <v>156</v>
      </c>
      <c r="G728">
        <v>8124</v>
      </c>
      <c r="H728">
        <v>0.99973342313270397</v>
      </c>
      <c r="I728">
        <v>0.99999999999997702</v>
      </c>
      <c r="J728">
        <v>0.95041217501583097</v>
      </c>
      <c r="K728" t="s">
        <v>24115</v>
      </c>
      <c r="L728">
        <v>2</v>
      </c>
      <c r="M728" t="s">
        <v>5133</v>
      </c>
      <c r="N728">
        <v>1.2820512820512799E-2</v>
      </c>
      <c r="O728">
        <v>3.7383177570093499E-3</v>
      </c>
    </row>
    <row r="729" spans="1:15">
      <c r="A729" t="s">
        <v>984</v>
      </c>
      <c r="B729" t="s">
        <v>23518</v>
      </c>
      <c r="C729" t="s">
        <v>985</v>
      </c>
      <c r="D729">
        <v>3</v>
      </c>
      <c r="E729">
        <v>787</v>
      </c>
      <c r="F729">
        <v>147</v>
      </c>
      <c r="G729">
        <v>7393</v>
      </c>
      <c r="H729">
        <v>0.99999026241775701</v>
      </c>
      <c r="I729">
        <v>1</v>
      </c>
      <c r="J729">
        <v>0.966855260484069</v>
      </c>
      <c r="K729" t="s">
        <v>24116</v>
      </c>
      <c r="L729">
        <v>3</v>
      </c>
      <c r="M729" t="s">
        <v>5133</v>
      </c>
      <c r="N729">
        <v>2.04081632653061E-2</v>
      </c>
      <c r="O729">
        <v>3.8119440914866601E-3</v>
      </c>
    </row>
    <row r="730" spans="1:15">
      <c r="A730" t="s">
        <v>984</v>
      </c>
      <c r="B730" t="s">
        <v>23511</v>
      </c>
      <c r="C730" t="s">
        <v>985</v>
      </c>
      <c r="D730">
        <v>160</v>
      </c>
      <c r="E730">
        <v>6152</v>
      </c>
      <c r="F730">
        <v>169</v>
      </c>
      <c r="G730">
        <v>7804</v>
      </c>
      <c r="H730" s="34">
        <v>5.9774346339874997E-9</v>
      </c>
      <c r="I730" s="34">
        <v>3.2875890486931302E-7</v>
      </c>
      <c r="J730" s="34">
        <v>2.82579223890771E-7</v>
      </c>
      <c r="K730" t="s">
        <v>24117</v>
      </c>
      <c r="L730">
        <v>160</v>
      </c>
      <c r="M730" t="s">
        <v>5133</v>
      </c>
      <c r="N730">
        <v>0.94674556213017702</v>
      </c>
      <c r="O730">
        <v>2.6007802340702199E-2</v>
      </c>
    </row>
    <row r="731" spans="1:15">
      <c r="A731" t="s">
        <v>986</v>
      </c>
      <c r="B731" t="s">
        <v>23513</v>
      </c>
      <c r="C731" t="s">
        <v>987</v>
      </c>
      <c r="D731">
        <v>9</v>
      </c>
      <c r="E731">
        <v>535</v>
      </c>
      <c r="F731">
        <v>326</v>
      </c>
      <c r="G731">
        <v>8124</v>
      </c>
      <c r="H731">
        <v>0.99950297568408797</v>
      </c>
      <c r="I731">
        <v>0.99999999999997702</v>
      </c>
      <c r="J731">
        <v>0.95041217501583097</v>
      </c>
      <c r="K731" t="s">
        <v>24118</v>
      </c>
      <c r="L731">
        <v>9</v>
      </c>
      <c r="M731" t="s">
        <v>5133</v>
      </c>
      <c r="N731">
        <v>2.7607361963190202E-2</v>
      </c>
      <c r="O731">
        <v>1.6822429906542102E-2</v>
      </c>
    </row>
    <row r="732" spans="1:15">
      <c r="A732" t="s">
        <v>986</v>
      </c>
      <c r="B732" t="s">
        <v>23511</v>
      </c>
      <c r="C732" t="s">
        <v>987</v>
      </c>
      <c r="D732">
        <v>268</v>
      </c>
      <c r="E732">
        <v>6152</v>
      </c>
      <c r="F732">
        <v>302</v>
      </c>
      <c r="G732">
        <v>7804</v>
      </c>
      <c r="H732" s="34">
        <v>3.22977893606908E-6</v>
      </c>
      <c r="I732">
        <v>1.01588414139297E-4</v>
      </c>
      <c r="J732" s="34">
        <v>8.7318624069478094E-5</v>
      </c>
      <c r="K732" t="s">
        <v>24119</v>
      </c>
      <c r="L732">
        <v>268</v>
      </c>
      <c r="M732" t="s">
        <v>5133</v>
      </c>
      <c r="N732">
        <v>0.887417218543046</v>
      </c>
      <c r="O732">
        <v>4.3563068920676198E-2</v>
      </c>
    </row>
    <row r="733" spans="1:15">
      <c r="A733" t="s">
        <v>986</v>
      </c>
      <c r="B733" t="s">
        <v>23518</v>
      </c>
      <c r="C733" t="s">
        <v>987</v>
      </c>
      <c r="D733">
        <v>15</v>
      </c>
      <c r="E733">
        <v>787</v>
      </c>
      <c r="F733">
        <v>263</v>
      </c>
      <c r="G733">
        <v>7393</v>
      </c>
      <c r="H733">
        <v>0.99847006224468005</v>
      </c>
      <c r="I733">
        <v>1</v>
      </c>
      <c r="J733">
        <v>0.966855260484069</v>
      </c>
      <c r="K733" t="s">
        <v>24120</v>
      </c>
      <c r="L733">
        <v>15</v>
      </c>
      <c r="M733" t="s">
        <v>5133</v>
      </c>
      <c r="N733">
        <v>5.70342205323194E-2</v>
      </c>
      <c r="O733">
        <v>1.9059720457433298E-2</v>
      </c>
    </row>
    <row r="734" spans="1:15">
      <c r="A734" t="s">
        <v>988</v>
      </c>
      <c r="B734" t="s">
        <v>23518</v>
      </c>
      <c r="C734" t="s">
        <v>989</v>
      </c>
      <c r="D734">
        <v>3</v>
      </c>
      <c r="E734">
        <v>787</v>
      </c>
      <c r="F734">
        <v>3</v>
      </c>
      <c r="G734">
        <v>7393</v>
      </c>
      <c r="H734">
        <v>1.20221202725935E-3</v>
      </c>
      <c r="I734">
        <v>6.16258894389922E-2</v>
      </c>
      <c r="J734">
        <v>5.9583315386099199E-2</v>
      </c>
      <c r="K734" t="s">
        <v>24121</v>
      </c>
      <c r="L734">
        <v>3</v>
      </c>
      <c r="M734" t="s">
        <v>2729</v>
      </c>
      <c r="N734">
        <v>1</v>
      </c>
      <c r="O734">
        <v>3.8119440914866601E-3</v>
      </c>
    </row>
    <row r="735" spans="1:15">
      <c r="A735" t="s">
        <v>990</v>
      </c>
      <c r="B735" t="s">
        <v>23511</v>
      </c>
      <c r="C735" t="s">
        <v>991</v>
      </c>
      <c r="D735">
        <v>6</v>
      </c>
      <c r="E735">
        <v>6152</v>
      </c>
      <c r="F735">
        <v>6</v>
      </c>
      <c r="G735">
        <v>7804</v>
      </c>
      <c r="H735">
        <v>0.23986678822258201</v>
      </c>
      <c r="I735">
        <v>0.71382528017432401</v>
      </c>
      <c r="J735">
        <v>0.61355659322887801</v>
      </c>
      <c r="K735" t="s">
        <v>24122</v>
      </c>
      <c r="L735">
        <v>6</v>
      </c>
      <c r="M735" t="s">
        <v>1463</v>
      </c>
      <c r="N735">
        <v>1</v>
      </c>
      <c r="O735">
        <v>9.7529258777633303E-4</v>
      </c>
    </row>
    <row r="736" spans="1:15">
      <c r="A736" t="s">
        <v>992</v>
      </c>
      <c r="B736" t="s">
        <v>23511</v>
      </c>
      <c r="C736" t="s">
        <v>993</v>
      </c>
      <c r="D736">
        <v>18</v>
      </c>
      <c r="E736">
        <v>6152</v>
      </c>
      <c r="F736">
        <v>20</v>
      </c>
      <c r="G736">
        <v>7804</v>
      </c>
      <c r="H736">
        <v>0.17205893363076399</v>
      </c>
      <c r="I736">
        <v>0.60627065196666896</v>
      </c>
      <c r="J736">
        <v>0.52110980953837704</v>
      </c>
      <c r="K736" t="s">
        <v>24123</v>
      </c>
      <c r="L736">
        <v>18</v>
      </c>
      <c r="M736" t="s">
        <v>5133</v>
      </c>
      <c r="N736">
        <v>0.9</v>
      </c>
      <c r="O736">
        <v>2.9258777633290002E-3</v>
      </c>
    </row>
    <row r="737" spans="1:15">
      <c r="A737" t="s">
        <v>992</v>
      </c>
      <c r="B737" t="s">
        <v>23518</v>
      </c>
      <c r="C737" t="s">
        <v>993</v>
      </c>
      <c r="D737">
        <v>2</v>
      </c>
      <c r="E737">
        <v>787</v>
      </c>
      <c r="F737">
        <v>18</v>
      </c>
      <c r="G737">
        <v>7393</v>
      </c>
      <c r="H737">
        <v>0.58566443264086399</v>
      </c>
      <c r="I737">
        <v>1</v>
      </c>
      <c r="J737">
        <v>0.966855260484069</v>
      </c>
      <c r="K737" t="s">
        <v>24124</v>
      </c>
      <c r="L737">
        <v>2</v>
      </c>
      <c r="M737" t="s">
        <v>5133</v>
      </c>
      <c r="N737">
        <v>0.11111111111111099</v>
      </c>
      <c r="O737">
        <v>2.5412960609911099E-3</v>
      </c>
    </row>
    <row r="738" spans="1:15">
      <c r="A738" t="s">
        <v>994</v>
      </c>
      <c r="B738" t="s">
        <v>23518</v>
      </c>
      <c r="C738" t="s">
        <v>995</v>
      </c>
      <c r="D738">
        <v>1</v>
      </c>
      <c r="E738">
        <v>787</v>
      </c>
      <c r="F738">
        <v>8</v>
      </c>
      <c r="G738">
        <v>7393</v>
      </c>
      <c r="H738">
        <v>0.59379355565791103</v>
      </c>
      <c r="I738">
        <v>1</v>
      </c>
      <c r="J738">
        <v>0.966855260484069</v>
      </c>
      <c r="K738" t="s">
        <v>24125</v>
      </c>
      <c r="L738">
        <v>1</v>
      </c>
      <c r="M738" t="s">
        <v>2729</v>
      </c>
      <c r="N738">
        <v>0.125</v>
      </c>
      <c r="O738">
        <v>1.27064803049555E-3</v>
      </c>
    </row>
    <row r="739" spans="1:15">
      <c r="A739" t="s">
        <v>994</v>
      </c>
      <c r="B739" t="s">
        <v>23511</v>
      </c>
      <c r="C739" t="s">
        <v>995</v>
      </c>
      <c r="D739">
        <v>7</v>
      </c>
      <c r="E739">
        <v>6152</v>
      </c>
      <c r="F739">
        <v>8</v>
      </c>
      <c r="G739">
        <v>7804</v>
      </c>
      <c r="H739">
        <v>0.46943957161060701</v>
      </c>
      <c r="I739">
        <v>0.96083957126938102</v>
      </c>
      <c r="J739">
        <v>0.82587360011061495</v>
      </c>
      <c r="K739" t="s">
        <v>24126</v>
      </c>
      <c r="L739">
        <v>7</v>
      </c>
      <c r="M739" t="s">
        <v>2729</v>
      </c>
      <c r="N739">
        <v>0.875</v>
      </c>
      <c r="O739">
        <v>1.13784135240572E-3</v>
      </c>
    </row>
    <row r="740" spans="1:15">
      <c r="A740" t="s">
        <v>996</v>
      </c>
      <c r="B740" t="s">
        <v>23511</v>
      </c>
      <c r="C740" t="s">
        <v>997</v>
      </c>
      <c r="D740">
        <v>21</v>
      </c>
      <c r="E740">
        <v>6152</v>
      </c>
      <c r="F740">
        <v>22</v>
      </c>
      <c r="G740">
        <v>7804</v>
      </c>
      <c r="H740">
        <v>3.6687853312365099E-2</v>
      </c>
      <c r="I740">
        <v>0.216932081597738</v>
      </c>
      <c r="J740">
        <v>0.18646034631142899</v>
      </c>
      <c r="K740" t="s">
        <v>24127</v>
      </c>
      <c r="L740">
        <v>21</v>
      </c>
      <c r="M740" t="s">
        <v>2729</v>
      </c>
      <c r="N740">
        <v>0.95454545454545503</v>
      </c>
      <c r="O740">
        <v>3.41352405721717E-3</v>
      </c>
    </row>
    <row r="741" spans="1:15">
      <c r="A741" t="s">
        <v>996</v>
      </c>
      <c r="B741" t="s">
        <v>23518</v>
      </c>
      <c r="C741" t="s">
        <v>997</v>
      </c>
      <c r="D741">
        <v>1</v>
      </c>
      <c r="E741">
        <v>787</v>
      </c>
      <c r="F741">
        <v>22</v>
      </c>
      <c r="G741">
        <v>7393</v>
      </c>
      <c r="H741">
        <v>0.91625227339000104</v>
      </c>
      <c r="I741">
        <v>1</v>
      </c>
      <c r="J741">
        <v>0.966855260484069</v>
      </c>
      <c r="K741" t="s">
        <v>24128</v>
      </c>
      <c r="L741">
        <v>1</v>
      </c>
      <c r="M741" t="s">
        <v>2729</v>
      </c>
      <c r="N741">
        <v>4.5454545454545497E-2</v>
      </c>
      <c r="O741">
        <v>1.27064803049555E-3</v>
      </c>
    </row>
    <row r="742" spans="1:15">
      <c r="A742" t="s">
        <v>998</v>
      </c>
      <c r="B742" t="s">
        <v>23511</v>
      </c>
      <c r="C742" t="s">
        <v>999</v>
      </c>
      <c r="D742">
        <v>2</v>
      </c>
      <c r="E742">
        <v>6152</v>
      </c>
      <c r="F742">
        <v>2</v>
      </c>
      <c r="G742">
        <v>7804</v>
      </c>
      <c r="H742">
        <v>0.62141708038142995</v>
      </c>
      <c r="I742">
        <v>0.968912233598893</v>
      </c>
      <c r="J742">
        <v>0.832812322140707</v>
      </c>
      <c r="K742" t="s">
        <v>24129</v>
      </c>
      <c r="L742">
        <v>2</v>
      </c>
      <c r="M742" t="s">
        <v>5133</v>
      </c>
      <c r="N742">
        <v>1</v>
      </c>
      <c r="O742">
        <v>3.2509752925877802E-4</v>
      </c>
    </row>
    <row r="743" spans="1:15">
      <c r="A743" t="s">
        <v>1000</v>
      </c>
      <c r="B743" t="s">
        <v>23511</v>
      </c>
      <c r="C743" t="s">
        <v>1001</v>
      </c>
      <c r="D743">
        <v>16</v>
      </c>
      <c r="E743">
        <v>6152</v>
      </c>
      <c r="F743">
        <v>23</v>
      </c>
      <c r="G743">
        <v>7804</v>
      </c>
      <c r="H743">
        <v>0.90618082760680196</v>
      </c>
      <c r="I743">
        <v>1</v>
      </c>
      <c r="J743">
        <v>0.85953329234717102</v>
      </c>
      <c r="K743" t="s">
        <v>24130</v>
      </c>
      <c r="L743">
        <v>16</v>
      </c>
      <c r="M743" t="s">
        <v>5133</v>
      </c>
      <c r="N743">
        <v>0.69565217391304301</v>
      </c>
      <c r="O743">
        <v>2.6007802340702198E-3</v>
      </c>
    </row>
    <row r="744" spans="1:15">
      <c r="A744" t="s">
        <v>1000</v>
      </c>
      <c r="B744" t="s">
        <v>23518</v>
      </c>
      <c r="C744" t="s">
        <v>1001</v>
      </c>
      <c r="D744">
        <v>2</v>
      </c>
      <c r="E744">
        <v>787</v>
      </c>
      <c r="F744">
        <v>23</v>
      </c>
      <c r="G744">
        <v>7393</v>
      </c>
      <c r="H744">
        <v>0.71953430587873801</v>
      </c>
      <c r="I744">
        <v>1</v>
      </c>
      <c r="J744">
        <v>0.966855260484069</v>
      </c>
      <c r="K744" t="s">
        <v>24131</v>
      </c>
      <c r="L744">
        <v>2</v>
      </c>
      <c r="M744" t="s">
        <v>5133</v>
      </c>
      <c r="N744">
        <v>8.6956521739130405E-2</v>
      </c>
      <c r="O744">
        <v>2.5412960609911099E-3</v>
      </c>
    </row>
    <row r="745" spans="1:15">
      <c r="A745" t="s">
        <v>1000</v>
      </c>
      <c r="B745" t="s">
        <v>23513</v>
      </c>
      <c r="C745" t="s">
        <v>1001</v>
      </c>
      <c r="D745">
        <v>9</v>
      </c>
      <c r="E745">
        <v>535</v>
      </c>
      <c r="F745">
        <v>29</v>
      </c>
      <c r="G745">
        <v>8124</v>
      </c>
      <c r="H745" s="34">
        <v>6.6250877477564796E-5</v>
      </c>
      <c r="I745">
        <v>3.6176465991038702E-3</v>
      </c>
      <c r="J745">
        <v>3.43825537269301E-3</v>
      </c>
      <c r="K745" t="s">
        <v>24132</v>
      </c>
      <c r="L745">
        <v>9</v>
      </c>
      <c r="M745" t="s">
        <v>5133</v>
      </c>
      <c r="N745">
        <v>0.31034482758620702</v>
      </c>
      <c r="O745">
        <v>1.6822429906542102E-2</v>
      </c>
    </row>
    <row r="746" spans="1:15">
      <c r="A746" t="s">
        <v>1002</v>
      </c>
      <c r="B746" t="s">
        <v>23511</v>
      </c>
      <c r="C746" t="s">
        <v>1003</v>
      </c>
      <c r="D746">
        <v>3</v>
      </c>
      <c r="E746">
        <v>6152</v>
      </c>
      <c r="F746">
        <v>3</v>
      </c>
      <c r="G746">
        <v>7804</v>
      </c>
      <c r="H746">
        <v>0.489837867770546</v>
      </c>
      <c r="I746">
        <v>0.96083957126938102</v>
      </c>
      <c r="J746">
        <v>0.82587360011061495</v>
      </c>
      <c r="K746" t="s">
        <v>24133</v>
      </c>
      <c r="L746">
        <v>3</v>
      </c>
      <c r="M746" t="s">
        <v>5133</v>
      </c>
      <c r="N746">
        <v>1</v>
      </c>
      <c r="O746">
        <v>4.8764629388816603E-4</v>
      </c>
    </row>
    <row r="747" spans="1:15">
      <c r="A747" t="s">
        <v>1004</v>
      </c>
      <c r="B747" t="s">
        <v>23518</v>
      </c>
      <c r="C747" t="s">
        <v>1005</v>
      </c>
      <c r="D747">
        <v>1</v>
      </c>
      <c r="E747">
        <v>787</v>
      </c>
      <c r="F747">
        <v>8</v>
      </c>
      <c r="G747">
        <v>7393</v>
      </c>
      <c r="H747">
        <v>0.59379355565791103</v>
      </c>
      <c r="I747">
        <v>1</v>
      </c>
      <c r="J747">
        <v>0.966855260484069</v>
      </c>
      <c r="K747" t="s">
        <v>23655</v>
      </c>
      <c r="L747">
        <v>1</v>
      </c>
      <c r="M747" t="s">
        <v>5133</v>
      </c>
      <c r="N747">
        <v>0.125</v>
      </c>
      <c r="O747">
        <v>1.27064803049555E-3</v>
      </c>
    </row>
    <row r="748" spans="1:15">
      <c r="A748" t="s">
        <v>1004</v>
      </c>
      <c r="B748" t="s">
        <v>23513</v>
      </c>
      <c r="C748" t="s">
        <v>1005</v>
      </c>
      <c r="D748">
        <v>2</v>
      </c>
      <c r="E748">
        <v>535</v>
      </c>
      <c r="F748">
        <v>8</v>
      </c>
      <c r="G748">
        <v>8124</v>
      </c>
      <c r="H748">
        <v>9.3045175391437404E-2</v>
      </c>
      <c r="I748">
        <v>0.56952430364965301</v>
      </c>
      <c r="J748">
        <v>0.54128283215605599</v>
      </c>
      <c r="K748" t="s">
        <v>23978</v>
      </c>
      <c r="L748">
        <v>2</v>
      </c>
      <c r="M748" t="s">
        <v>5133</v>
      </c>
      <c r="N748">
        <v>0.25</v>
      </c>
      <c r="O748">
        <v>3.7383177570093499E-3</v>
      </c>
    </row>
    <row r="749" spans="1:15">
      <c r="A749" t="s">
        <v>1004</v>
      </c>
      <c r="B749" t="s">
        <v>23511</v>
      </c>
      <c r="C749" t="s">
        <v>1005</v>
      </c>
      <c r="D749">
        <v>3</v>
      </c>
      <c r="E749">
        <v>6152</v>
      </c>
      <c r="F749">
        <v>8</v>
      </c>
      <c r="G749">
        <v>7804</v>
      </c>
      <c r="H749">
        <v>0.99832011474208904</v>
      </c>
      <c r="I749">
        <v>1</v>
      </c>
      <c r="J749">
        <v>0.85953329234717102</v>
      </c>
      <c r="K749" t="s">
        <v>24134</v>
      </c>
      <c r="L749">
        <v>3</v>
      </c>
      <c r="M749" t="s">
        <v>5133</v>
      </c>
      <c r="N749">
        <v>0.375</v>
      </c>
      <c r="O749">
        <v>4.8764629388816603E-4</v>
      </c>
    </row>
    <row r="750" spans="1:15">
      <c r="A750" t="s">
        <v>1006</v>
      </c>
      <c r="B750" t="s">
        <v>23511</v>
      </c>
      <c r="C750" t="s">
        <v>1007</v>
      </c>
      <c r="D750">
        <v>26</v>
      </c>
      <c r="E750">
        <v>6152</v>
      </c>
      <c r="F750">
        <v>28</v>
      </c>
      <c r="G750">
        <v>7804</v>
      </c>
      <c r="H750">
        <v>4.5557465162545399E-2</v>
      </c>
      <c r="I750">
        <v>0.25239912466249798</v>
      </c>
      <c r="J750">
        <v>0.21694545060670101</v>
      </c>
      <c r="K750" t="s">
        <v>24135</v>
      </c>
      <c r="L750">
        <v>26</v>
      </c>
      <c r="M750" t="s">
        <v>5133</v>
      </c>
      <c r="N750">
        <v>0.92857142857142905</v>
      </c>
      <c r="O750">
        <v>4.2262678803641103E-3</v>
      </c>
    </row>
    <row r="751" spans="1:15">
      <c r="A751" t="s">
        <v>1006</v>
      </c>
      <c r="B751" t="s">
        <v>23513</v>
      </c>
      <c r="C751" t="s">
        <v>1007</v>
      </c>
      <c r="D751">
        <v>3</v>
      </c>
      <c r="E751">
        <v>535</v>
      </c>
      <c r="F751">
        <v>36</v>
      </c>
      <c r="G751">
        <v>8124</v>
      </c>
      <c r="H751">
        <v>0.42609668533232797</v>
      </c>
      <c r="I751">
        <v>0.99999999999997702</v>
      </c>
      <c r="J751">
        <v>0.95041217501583097</v>
      </c>
      <c r="K751" t="s">
        <v>24136</v>
      </c>
      <c r="L751">
        <v>3</v>
      </c>
      <c r="M751" t="s">
        <v>5133</v>
      </c>
      <c r="N751">
        <v>8.3333333333333301E-2</v>
      </c>
      <c r="O751">
        <v>5.60747663551402E-3</v>
      </c>
    </row>
    <row r="752" spans="1:15">
      <c r="A752" t="s">
        <v>1008</v>
      </c>
      <c r="B752" t="s">
        <v>23511</v>
      </c>
      <c r="C752" t="s">
        <v>1009</v>
      </c>
      <c r="D752">
        <v>26</v>
      </c>
      <c r="E752">
        <v>6152</v>
      </c>
      <c r="F752">
        <v>26</v>
      </c>
      <c r="G752">
        <v>7804</v>
      </c>
      <c r="H752">
        <v>2.0384823340864702E-3</v>
      </c>
      <c r="I752">
        <v>2.3666106814954398E-2</v>
      </c>
      <c r="J752">
        <v>2.0341806707697599E-2</v>
      </c>
      <c r="K752" t="s">
        <v>24135</v>
      </c>
      <c r="L752">
        <v>26</v>
      </c>
      <c r="M752" t="s">
        <v>5133</v>
      </c>
      <c r="N752">
        <v>1</v>
      </c>
      <c r="O752">
        <v>4.2262678803641103E-3</v>
      </c>
    </row>
    <row r="753" spans="1:15">
      <c r="A753" t="s">
        <v>1010</v>
      </c>
      <c r="B753" t="s">
        <v>23511</v>
      </c>
      <c r="C753" t="s">
        <v>1011</v>
      </c>
      <c r="D753">
        <v>329</v>
      </c>
      <c r="E753">
        <v>6152</v>
      </c>
      <c r="F753">
        <v>361</v>
      </c>
      <c r="G753">
        <v>7804</v>
      </c>
      <c r="H753" s="34">
        <v>1.22053638440482E-10</v>
      </c>
      <c r="I753" s="34">
        <v>9.0347223341845196E-9</v>
      </c>
      <c r="J753" s="34">
        <v>7.7656446333441293E-9</v>
      </c>
      <c r="K753" t="s">
        <v>24137</v>
      </c>
      <c r="L753">
        <v>329</v>
      </c>
      <c r="M753" t="s">
        <v>5133</v>
      </c>
      <c r="N753">
        <v>0.91135734072022201</v>
      </c>
      <c r="O753">
        <v>5.34785435630689E-2</v>
      </c>
    </row>
    <row r="754" spans="1:15">
      <c r="A754" t="s">
        <v>1010</v>
      </c>
      <c r="B754" t="s">
        <v>23518</v>
      </c>
      <c r="C754" t="s">
        <v>1011</v>
      </c>
      <c r="D754">
        <v>12</v>
      </c>
      <c r="E754">
        <v>787</v>
      </c>
      <c r="F754">
        <v>329</v>
      </c>
      <c r="G754">
        <v>7393</v>
      </c>
      <c r="H754">
        <v>0.99999946985336896</v>
      </c>
      <c r="I754">
        <v>1</v>
      </c>
      <c r="J754">
        <v>0.966855260484069</v>
      </c>
      <c r="K754" t="s">
        <v>24138</v>
      </c>
      <c r="L754">
        <v>12</v>
      </c>
      <c r="M754" t="s">
        <v>5133</v>
      </c>
      <c r="N754">
        <v>3.64741641337386E-2</v>
      </c>
      <c r="O754">
        <v>1.52477763659466E-2</v>
      </c>
    </row>
    <row r="755" spans="1:15">
      <c r="A755" t="s">
        <v>1010</v>
      </c>
      <c r="B755" t="s">
        <v>23513</v>
      </c>
      <c r="C755" t="s">
        <v>1011</v>
      </c>
      <c r="D755">
        <v>18</v>
      </c>
      <c r="E755">
        <v>535</v>
      </c>
      <c r="F755">
        <v>365</v>
      </c>
      <c r="G755">
        <v>8124</v>
      </c>
      <c r="H755">
        <v>0.92585193927901699</v>
      </c>
      <c r="I755">
        <v>0.99999999999997702</v>
      </c>
      <c r="J755">
        <v>0.95041217501583097</v>
      </c>
      <c r="K755" t="s">
        <v>24139</v>
      </c>
      <c r="L755">
        <v>18</v>
      </c>
      <c r="M755" t="s">
        <v>5133</v>
      </c>
      <c r="N755">
        <v>4.9315068493150697E-2</v>
      </c>
      <c r="O755">
        <v>3.3644859813084099E-2</v>
      </c>
    </row>
    <row r="756" spans="1:15">
      <c r="A756" t="s">
        <v>1012</v>
      </c>
      <c r="B756" t="s">
        <v>23511</v>
      </c>
      <c r="C756" t="s">
        <v>1013</v>
      </c>
      <c r="D756">
        <v>58</v>
      </c>
      <c r="E756">
        <v>6152</v>
      </c>
      <c r="F756">
        <v>70</v>
      </c>
      <c r="G756">
        <v>7804</v>
      </c>
      <c r="H756">
        <v>0.25278929025452301</v>
      </c>
      <c r="I756">
        <v>0.73652280632014699</v>
      </c>
      <c r="J756">
        <v>0.63306587260513303</v>
      </c>
      <c r="K756" t="s">
        <v>24140</v>
      </c>
      <c r="L756">
        <v>58</v>
      </c>
      <c r="M756" t="s">
        <v>5133</v>
      </c>
      <c r="N756">
        <v>0.82857142857142896</v>
      </c>
      <c r="O756">
        <v>9.4278283485045508E-3</v>
      </c>
    </row>
    <row r="757" spans="1:15">
      <c r="A757" t="s">
        <v>1012</v>
      </c>
      <c r="B757" t="s">
        <v>23518</v>
      </c>
      <c r="C757" t="s">
        <v>1013</v>
      </c>
      <c r="D757">
        <v>5</v>
      </c>
      <c r="E757">
        <v>787</v>
      </c>
      <c r="F757">
        <v>64</v>
      </c>
      <c r="G757">
        <v>7393</v>
      </c>
      <c r="H757">
        <v>0.82584365513978997</v>
      </c>
      <c r="I757">
        <v>1</v>
      </c>
      <c r="J757">
        <v>0.966855260484069</v>
      </c>
      <c r="K757" t="s">
        <v>24141</v>
      </c>
      <c r="L757">
        <v>5</v>
      </c>
      <c r="M757" t="s">
        <v>5133</v>
      </c>
      <c r="N757">
        <v>7.8125E-2</v>
      </c>
      <c r="O757">
        <v>6.35324015247776E-3</v>
      </c>
    </row>
    <row r="758" spans="1:15">
      <c r="A758" t="s">
        <v>1014</v>
      </c>
      <c r="B758" t="s">
        <v>23511</v>
      </c>
      <c r="C758" t="s">
        <v>1015</v>
      </c>
      <c r="D758">
        <v>79</v>
      </c>
      <c r="E758">
        <v>6152</v>
      </c>
      <c r="F758">
        <v>90</v>
      </c>
      <c r="G758">
        <v>7804</v>
      </c>
      <c r="H758">
        <v>2.02467317407924E-2</v>
      </c>
      <c r="I758">
        <v>0.14319617384202701</v>
      </c>
      <c r="J758">
        <v>0.123081878753955</v>
      </c>
      <c r="K758" t="s">
        <v>24142</v>
      </c>
      <c r="L758">
        <v>79</v>
      </c>
      <c r="M758" t="s">
        <v>5133</v>
      </c>
      <c r="N758">
        <v>0.87777777777777799</v>
      </c>
      <c r="O758">
        <v>1.28413524057217E-2</v>
      </c>
    </row>
    <row r="759" spans="1:15">
      <c r="A759" t="s">
        <v>1014</v>
      </c>
      <c r="B759" t="s">
        <v>23513</v>
      </c>
      <c r="C759" t="s">
        <v>1015</v>
      </c>
      <c r="D759">
        <v>4</v>
      </c>
      <c r="E759">
        <v>535</v>
      </c>
      <c r="F759">
        <v>101</v>
      </c>
      <c r="G759">
        <v>8124</v>
      </c>
      <c r="H759">
        <v>0.907247767839793</v>
      </c>
      <c r="I759">
        <v>0.99999999999997702</v>
      </c>
      <c r="J759">
        <v>0.95041217501583097</v>
      </c>
      <c r="K759" t="s">
        <v>24143</v>
      </c>
      <c r="L759">
        <v>4</v>
      </c>
      <c r="M759" t="s">
        <v>5133</v>
      </c>
      <c r="N759">
        <v>3.9603960396039598E-2</v>
      </c>
      <c r="O759">
        <v>7.4766355140186902E-3</v>
      </c>
    </row>
    <row r="760" spans="1:15">
      <c r="A760" t="s">
        <v>1014</v>
      </c>
      <c r="B760" t="s">
        <v>23518</v>
      </c>
      <c r="C760" t="s">
        <v>1015</v>
      </c>
      <c r="D760">
        <v>4</v>
      </c>
      <c r="E760">
        <v>787</v>
      </c>
      <c r="F760">
        <v>72</v>
      </c>
      <c r="G760">
        <v>7393</v>
      </c>
      <c r="H760">
        <v>0.95637359128253996</v>
      </c>
      <c r="I760">
        <v>1</v>
      </c>
      <c r="J760">
        <v>0.966855260484069</v>
      </c>
      <c r="K760" t="s">
        <v>24144</v>
      </c>
      <c r="L760">
        <v>4</v>
      </c>
      <c r="M760" t="s">
        <v>5133</v>
      </c>
      <c r="N760">
        <v>5.5555555555555601E-2</v>
      </c>
      <c r="O760">
        <v>5.0825921219822103E-3</v>
      </c>
    </row>
    <row r="761" spans="1:15">
      <c r="A761" t="s">
        <v>1016</v>
      </c>
      <c r="B761" t="s">
        <v>23513</v>
      </c>
      <c r="C761" t="s">
        <v>1017</v>
      </c>
      <c r="D761">
        <v>1</v>
      </c>
      <c r="E761">
        <v>535</v>
      </c>
      <c r="F761">
        <v>7</v>
      </c>
      <c r="G761">
        <v>8124</v>
      </c>
      <c r="H761">
        <v>0.37938355156400999</v>
      </c>
      <c r="I761">
        <v>0.99999999999997702</v>
      </c>
      <c r="J761">
        <v>0.95041217501583097</v>
      </c>
      <c r="K761" t="s">
        <v>24145</v>
      </c>
      <c r="L761">
        <v>1</v>
      </c>
      <c r="M761" t="s">
        <v>5133</v>
      </c>
      <c r="N761">
        <v>0.14285714285714299</v>
      </c>
      <c r="O761">
        <v>1.8691588785046699E-3</v>
      </c>
    </row>
    <row r="762" spans="1:15">
      <c r="A762" t="s">
        <v>1016</v>
      </c>
      <c r="B762" t="s">
        <v>23511</v>
      </c>
      <c r="C762" t="s">
        <v>1017</v>
      </c>
      <c r="D762">
        <v>6</v>
      </c>
      <c r="E762">
        <v>6152</v>
      </c>
      <c r="F762">
        <v>7</v>
      </c>
      <c r="G762">
        <v>7804</v>
      </c>
      <c r="H762">
        <v>0.54476030000281095</v>
      </c>
      <c r="I762">
        <v>0.968912233598893</v>
      </c>
      <c r="J762">
        <v>0.832812322140707</v>
      </c>
      <c r="K762" t="s">
        <v>24146</v>
      </c>
      <c r="L762">
        <v>6</v>
      </c>
      <c r="M762" t="s">
        <v>5133</v>
      </c>
      <c r="N762">
        <v>0.85714285714285698</v>
      </c>
      <c r="O762">
        <v>9.7529258777633303E-4</v>
      </c>
    </row>
    <row r="763" spans="1:15">
      <c r="A763" t="s">
        <v>1018</v>
      </c>
      <c r="B763" t="s">
        <v>23511</v>
      </c>
      <c r="C763" t="s">
        <v>1019</v>
      </c>
      <c r="D763">
        <v>34</v>
      </c>
      <c r="E763">
        <v>6152</v>
      </c>
      <c r="F763">
        <v>36</v>
      </c>
      <c r="G763">
        <v>7804</v>
      </c>
      <c r="H763">
        <v>1.05881170696118E-2</v>
      </c>
      <c r="I763">
        <v>8.7990417388941602E-2</v>
      </c>
      <c r="J763">
        <v>7.5630693153318704E-2</v>
      </c>
      <c r="K763" t="s">
        <v>24147</v>
      </c>
      <c r="L763">
        <v>34</v>
      </c>
      <c r="M763" t="s">
        <v>5133</v>
      </c>
      <c r="N763">
        <v>0.94444444444444398</v>
      </c>
      <c r="O763">
        <v>5.5266579973992204E-3</v>
      </c>
    </row>
    <row r="764" spans="1:15">
      <c r="A764" t="s">
        <v>1020</v>
      </c>
      <c r="B764" t="s">
        <v>23513</v>
      </c>
      <c r="C764" t="s">
        <v>1021</v>
      </c>
      <c r="D764">
        <v>3</v>
      </c>
      <c r="E764">
        <v>535</v>
      </c>
      <c r="F764">
        <v>79</v>
      </c>
      <c r="G764">
        <v>8124</v>
      </c>
      <c r="H764">
        <v>0.90046958139405597</v>
      </c>
      <c r="I764">
        <v>0.99999999999997702</v>
      </c>
      <c r="J764">
        <v>0.95041217501583097</v>
      </c>
      <c r="K764" t="s">
        <v>24148</v>
      </c>
      <c r="L764">
        <v>3</v>
      </c>
      <c r="M764" t="s">
        <v>5133</v>
      </c>
      <c r="N764">
        <v>3.7974683544303799E-2</v>
      </c>
      <c r="O764">
        <v>5.60747663551402E-3</v>
      </c>
    </row>
    <row r="765" spans="1:15">
      <c r="A765" t="s">
        <v>1020</v>
      </c>
      <c r="B765" t="s">
        <v>23518</v>
      </c>
      <c r="C765" t="s">
        <v>1021</v>
      </c>
      <c r="D765">
        <v>4</v>
      </c>
      <c r="E765">
        <v>787</v>
      </c>
      <c r="F765">
        <v>49</v>
      </c>
      <c r="G765">
        <v>7393</v>
      </c>
      <c r="H765">
        <v>0.78082819623136301</v>
      </c>
      <c r="I765">
        <v>1</v>
      </c>
      <c r="J765">
        <v>0.966855260484069</v>
      </c>
      <c r="K765" t="s">
        <v>24144</v>
      </c>
      <c r="L765">
        <v>4</v>
      </c>
      <c r="M765" t="s">
        <v>5133</v>
      </c>
      <c r="N765">
        <v>8.1632653061224497E-2</v>
      </c>
      <c r="O765">
        <v>5.0825921219822103E-3</v>
      </c>
    </row>
    <row r="766" spans="1:15">
      <c r="A766" t="s">
        <v>1020</v>
      </c>
      <c r="B766" t="s">
        <v>23511</v>
      </c>
      <c r="C766" t="s">
        <v>1021</v>
      </c>
      <c r="D766">
        <v>59</v>
      </c>
      <c r="E766">
        <v>6152</v>
      </c>
      <c r="F766">
        <v>68</v>
      </c>
      <c r="G766">
        <v>7804</v>
      </c>
      <c r="H766">
        <v>6.6857831388359698E-2</v>
      </c>
      <c r="I766">
        <v>0.334289156941798</v>
      </c>
      <c r="J766">
        <v>0.287332659662144</v>
      </c>
      <c r="K766" t="s">
        <v>24149</v>
      </c>
      <c r="L766">
        <v>59</v>
      </c>
      <c r="M766" t="s">
        <v>5133</v>
      </c>
      <c r="N766">
        <v>0.86764705882352899</v>
      </c>
      <c r="O766">
        <v>9.5903771131339403E-3</v>
      </c>
    </row>
    <row r="767" spans="1:15">
      <c r="A767" t="s">
        <v>1022</v>
      </c>
      <c r="B767" t="s">
        <v>23513</v>
      </c>
      <c r="C767" t="s">
        <v>1023</v>
      </c>
      <c r="D767">
        <v>2</v>
      </c>
      <c r="E767">
        <v>535</v>
      </c>
      <c r="F767">
        <v>135</v>
      </c>
      <c r="G767">
        <v>8124</v>
      </c>
      <c r="H767">
        <v>0.99899908780105595</v>
      </c>
      <c r="I767">
        <v>0.99999999999997702</v>
      </c>
      <c r="J767">
        <v>0.95041217501583097</v>
      </c>
      <c r="K767" t="s">
        <v>24150</v>
      </c>
      <c r="L767">
        <v>2</v>
      </c>
      <c r="M767" t="s">
        <v>5133</v>
      </c>
      <c r="N767">
        <v>1.48148148148148E-2</v>
      </c>
      <c r="O767">
        <v>3.7383177570093499E-3</v>
      </c>
    </row>
    <row r="768" spans="1:15">
      <c r="A768" t="s">
        <v>1022</v>
      </c>
      <c r="B768" t="s">
        <v>23511</v>
      </c>
      <c r="C768" t="s">
        <v>1023</v>
      </c>
      <c r="D768">
        <v>125</v>
      </c>
      <c r="E768">
        <v>6152</v>
      </c>
      <c r="F768">
        <v>137</v>
      </c>
      <c r="G768">
        <v>7804</v>
      </c>
      <c r="H768" s="34">
        <v>7.4295304849429899E-5</v>
      </c>
      <c r="I768">
        <v>1.5662468442026499E-3</v>
      </c>
      <c r="J768">
        <v>1.3462413066258701E-3</v>
      </c>
      <c r="K768" t="s">
        <v>24151</v>
      </c>
      <c r="L768">
        <v>125</v>
      </c>
      <c r="M768" t="s">
        <v>5133</v>
      </c>
      <c r="N768">
        <v>0.91240875912408803</v>
      </c>
      <c r="O768">
        <v>2.03185955786736E-2</v>
      </c>
    </row>
    <row r="769" spans="1:15">
      <c r="A769" t="s">
        <v>1022</v>
      </c>
      <c r="B769" t="s">
        <v>23518</v>
      </c>
      <c r="C769" t="s">
        <v>1023</v>
      </c>
      <c r="D769">
        <v>7</v>
      </c>
      <c r="E769">
        <v>787</v>
      </c>
      <c r="F769">
        <v>137</v>
      </c>
      <c r="G769">
        <v>7393</v>
      </c>
      <c r="H769">
        <v>0.99312674600920403</v>
      </c>
      <c r="I769">
        <v>1</v>
      </c>
      <c r="J769">
        <v>0.966855260484069</v>
      </c>
      <c r="K769" t="s">
        <v>24152</v>
      </c>
      <c r="L769">
        <v>7</v>
      </c>
      <c r="M769" t="s">
        <v>5133</v>
      </c>
      <c r="N769">
        <v>5.1094890510948898E-2</v>
      </c>
      <c r="O769">
        <v>8.8945362134688708E-3</v>
      </c>
    </row>
    <row r="770" spans="1:15">
      <c r="A770" t="s">
        <v>1024</v>
      </c>
      <c r="B770" t="s">
        <v>23518</v>
      </c>
      <c r="C770" t="s">
        <v>1025</v>
      </c>
      <c r="D770">
        <v>6</v>
      </c>
      <c r="E770">
        <v>787</v>
      </c>
      <c r="F770">
        <v>231</v>
      </c>
      <c r="G770">
        <v>7393</v>
      </c>
      <c r="H770">
        <v>0.999999409709597</v>
      </c>
      <c r="I770">
        <v>1</v>
      </c>
      <c r="J770">
        <v>0.966855260484069</v>
      </c>
      <c r="K770" t="s">
        <v>24153</v>
      </c>
      <c r="L770">
        <v>6</v>
      </c>
      <c r="M770" t="s">
        <v>5133</v>
      </c>
      <c r="N770">
        <v>2.5974025974026E-2</v>
      </c>
      <c r="O770">
        <v>7.6238881829733202E-3</v>
      </c>
    </row>
    <row r="771" spans="1:15">
      <c r="A771" t="s">
        <v>1024</v>
      </c>
      <c r="B771" t="s">
        <v>23511</v>
      </c>
      <c r="C771" t="s">
        <v>1025</v>
      </c>
      <c r="D771">
        <v>223</v>
      </c>
      <c r="E771">
        <v>6152</v>
      </c>
      <c r="F771">
        <v>250</v>
      </c>
      <c r="G771">
        <v>7804</v>
      </c>
      <c r="H771" s="34">
        <v>9.1871574421125193E-6</v>
      </c>
      <c r="I771">
        <v>2.61409147449705E-4</v>
      </c>
      <c r="J771">
        <v>2.24689865157112E-4</v>
      </c>
      <c r="K771" t="s">
        <v>24154</v>
      </c>
      <c r="L771">
        <v>223</v>
      </c>
      <c r="M771" t="s">
        <v>5133</v>
      </c>
      <c r="N771">
        <v>0.89200000000000002</v>
      </c>
      <c r="O771">
        <v>3.6248374512353701E-2</v>
      </c>
    </row>
    <row r="772" spans="1:15">
      <c r="A772" t="s">
        <v>1024</v>
      </c>
      <c r="B772" t="s">
        <v>23513</v>
      </c>
      <c r="C772" t="s">
        <v>1025</v>
      </c>
      <c r="D772">
        <v>14</v>
      </c>
      <c r="E772">
        <v>535</v>
      </c>
      <c r="F772">
        <v>241</v>
      </c>
      <c r="G772">
        <v>8124</v>
      </c>
      <c r="H772">
        <v>0.72663990058607197</v>
      </c>
      <c r="I772">
        <v>0.99999999999997702</v>
      </c>
      <c r="J772">
        <v>0.95041217501583097</v>
      </c>
      <c r="K772" t="s">
        <v>24155</v>
      </c>
      <c r="L772">
        <v>14</v>
      </c>
      <c r="M772" t="s">
        <v>5133</v>
      </c>
      <c r="N772">
        <v>5.8091286307053902E-2</v>
      </c>
      <c r="O772">
        <v>2.6168224299065401E-2</v>
      </c>
    </row>
    <row r="773" spans="1:15">
      <c r="A773" t="s">
        <v>1026</v>
      </c>
      <c r="B773" t="s">
        <v>23511</v>
      </c>
      <c r="C773" t="s">
        <v>1027</v>
      </c>
      <c r="D773">
        <v>35</v>
      </c>
      <c r="E773">
        <v>6152</v>
      </c>
      <c r="F773">
        <v>39</v>
      </c>
      <c r="G773">
        <v>7804</v>
      </c>
      <c r="H773">
        <v>6.2206921760572402E-2</v>
      </c>
      <c r="I773">
        <v>0.31880642620137201</v>
      </c>
      <c r="J773">
        <v>0.27402473713430098</v>
      </c>
      <c r="K773" t="s">
        <v>24156</v>
      </c>
      <c r="L773">
        <v>35</v>
      </c>
      <c r="M773" t="s">
        <v>5133</v>
      </c>
      <c r="N773">
        <v>0.89743589743589702</v>
      </c>
      <c r="O773">
        <v>5.68920676202861E-3</v>
      </c>
    </row>
    <row r="774" spans="1:15">
      <c r="A774" t="s">
        <v>1026</v>
      </c>
      <c r="B774" t="s">
        <v>23513</v>
      </c>
      <c r="C774" t="s">
        <v>1027</v>
      </c>
      <c r="D774">
        <v>2</v>
      </c>
      <c r="E774">
        <v>535</v>
      </c>
      <c r="F774">
        <v>38</v>
      </c>
      <c r="G774">
        <v>8124</v>
      </c>
      <c r="H774">
        <v>0.72434849315173</v>
      </c>
      <c r="I774">
        <v>0.99999999999997702</v>
      </c>
      <c r="J774">
        <v>0.95041217501583097</v>
      </c>
      <c r="K774" t="s">
        <v>24157</v>
      </c>
      <c r="L774">
        <v>2</v>
      </c>
      <c r="M774" t="s">
        <v>5133</v>
      </c>
      <c r="N774">
        <v>5.2631578947368397E-2</v>
      </c>
      <c r="O774">
        <v>3.7383177570093499E-3</v>
      </c>
    </row>
    <row r="775" spans="1:15">
      <c r="A775" t="s">
        <v>1026</v>
      </c>
      <c r="B775" t="s">
        <v>23518</v>
      </c>
      <c r="C775" t="s">
        <v>1027</v>
      </c>
      <c r="D775">
        <v>1</v>
      </c>
      <c r="E775">
        <v>787</v>
      </c>
      <c r="F775">
        <v>37</v>
      </c>
      <c r="G775">
        <v>7393</v>
      </c>
      <c r="H775">
        <v>0.98462965298376404</v>
      </c>
      <c r="I775">
        <v>1</v>
      </c>
      <c r="J775">
        <v>0.966855260484069</v>
      </c>
      <c r="K775" t="s">
        <v>24158</v>
      </c>
      <c r="L775">
        <v>1</v>
      </c>
      <c r="M775" t="s">
        <v>5133</v>
      </c>
      <c r="N775">
        <v>2.7027027027027001E-2</v>
      </c>
      <c r="O775">
        <v>1.27064803049555E-3</v>
      </c>
    </row>
    <row r="776" spans="1:15">
      <c r="A776" t="s">
        <v>1028</v>
      </c>
      <c r="B776" t="s">
        <v>23511</v>
      </c>
      <c r="C776" t="s">
        <v>1029</v>
      </c>
      <c r="D776">
        <v>10</v>
      </c>
      <c r="E776">
        <v>6152</v>
      </c>
      <c r="F776">
        <v>11</v>
      </c>
      <c r="G776">
        <v>7804</v>
      </c>
      <c r="H776">
        <v>0.28867792927582098</v>
      </c>
      <c r="I776">
        <v>0.81015798566717701</v>
      </c>
      <c r="J776">
        <v>0.69635776074186095</v>
      </c>
      <c r="K776" t="s">
        <v>24159</v>
      </c>
      <c r="L776">
        <v>10</v>
      </c>
      <c r="M776" t="s">
        <v>5133</v>
      </c>
      <c r="N776">
        <v>0.90909090909090895</v>
      </c>
      <c r="O776">
        <v>1.62548764629389E-3</v>
      </c>
    </row>
    <row r="777" spans="1:15">
      <c r="A777" t="s">
        <v>1030</v>
      </c>
      <c r="B777" t="s">
        <v>23513</v>
      </c>
      <c r="C777" t="s">
        <v>1031</v>
      </c>
      <c r="D777">
        <v>1</v>
      </c>
      <c r="E777">
        <v>535</v>
      </c>
      <c r="F777">
        <v>7</v>
      </c>
      <c r="G777">
        <v>8124</v>
      </c>
      <c r="H777">
        <v>0.37938355156400999</v>
      </c>
      <c r="I777">
        <v>0.99999999999997702</v>
      </c>
      <c r="J777">
        <v>0.95041217501583097</v>
      </c>
      <c r="K777" t="s">
        <v>24145</v>
      </c>
      <c r="L777">
        <v>1</v>
      </c>
      <c r="M777" t="s">
        <v>5133</v>
      </c>
      <c r="N777">
        <v>0.14285714285714299</v>
      </c>
      <c r="O777">
        <v>1.8691588785046699E-3</v>
      </c>
    </row>
    <row r="778" spans="1:15">
      <c r="A778" t="s">
        <v>1030</v>
      </c>
      <c r="B778" t="s">
        <v>23511</v>
      </c>
      <c r="C778" t="s">
        <v>1031</v>
      </c>
      <c r="D778">
        <v>6</v>
      </c>
      <c r="E778">
        <v>6152</v>
      </c>
      <c r="F778">
        <v>7</v>
      </c>
      <c r="G778">
        <v>7804</v>
      </c>
      <c r="H778">
        <v>0.54476030000281095</v>
      </c>
      <c r="I778">
        <v>0.968912233598893</v>
      </c>
      <c r="J778">
        <v>0.832812322140707</v>
      </c>
      <c r="K778" t="s">
        <v>24146</v>
      </c>
      <c r="L778">
        <v>6</v>
      </c>
      <c r="M778" t="s">
        <v>5133</v>
      </c>
      <c r="N778">
        <v>0.85714285714285698</v>
      </c>
      <c r="O778">
        <v>9.7529258777633303E-4</v>
      </c>
    </row>
    <row r="779" spans="1:15">
      <c r="A779" t="s">
        <v>1032</v>
      </c>
      <c r="B779" t="s">
        <v>23513</v>
      </c>
      <c r="C779" t="s">
        <v>1033</v>
      </c>
      <c r="D779">
        <v>1</v>
      </c>
      <c r="E779">
        <v>535</v>
      </c>
      <c r="F779">
        <v>1</v>
      </c>
      <c r="G779">
        <v>8124</v>
      </c>
      <c r="H779">
        <v>6.5854258985721295E-2</v>
      </c>
      <c r="I779">
        <v>0.448760549738495</v>
      </c>
      <c r="J779">
        <v>0.42650749013827299</v>
      </c>
      <c r="K779" t="s">
        <v>24145</v>
      </c>
      <c r="L779">
        <v>1</v>
      </c>
      <c r="M779" t="s">
        <v>5133</v>
      </c>
      <c r="N779">
        <v>1</v>
      </c>
      <c r="O779">
        <v>1.8691588785046699E-3</v>
      </c>
    </row>
    <row r="780" spans="1:15">
      <c r="A780" t="s">
        <v>1034</v>
      </c>
      <c r="B780" t="s">
        <v>23511</v>
      </c>
      <c r="C780" t="s">
        <v>1035</v>
      </c>
      <c r="D780">
        <v>8</v>
      </c>
      <c r="E780">
        <v>6152</v>
      </c>
      <c r="F780">
        <v>8</v>
      </c>
      <c r="G780">
        <v>7804</v>
      </c>
      <c r="H780">
        <v>0.148995721685201</v>
      </c>
      <c r="I780">
        <v>0.54611425167193095</v>
      </c>
      <c r="J780">
        <v>0.46940338073728599</v>
      </c>
      <c r="K780" t="s">
        <v>24160</v>
      </c>
      <c r="L780">
        <v>8</v>
      </c>
      <c r="M780" t="s">
        <v>5133</v>
      </c>
      <c r="N780">
        <v>1</v>
      </c>
      <c r="O780">
        <v>1.3003901170351099E-3</v>
      </c>
    </row>
    <row r="781" spans="1:15">
      <c r="A781" t="s">
        <v>1036</v>
      </c>
      <c r="B781" t="s">
        <v>23511</v>
      </c>
      <c r="C781" t="s">
        <v>1037</v>
      </c>
      <c r="D781">
        <v>6</v>
      </c>
      <c r="E781">
        <v>6152</v>
      </c>
      <c r="F781">
        <v>6</v>
      </c>
      <c r="G781">
        <v>7804</v>
      </c>
      <c r="H781">
        <v>0.23986678822258201</v>
      </c>
      <c r="I781">
        <v>0.71382528017432401</v>
      </c>
      <c r="J781">
        <v>0.61355659322887801</v>
      </c>
      <c r="K781" t="s">
        <v>24146</v>
      </c>
      <c r="L781">
        <v>6</v>
      </c>
      <c r="M781" t="s">
        <v>5133</v>
      </c>
      <c r="N781">
        <v>1</v>
      </c>
      <c r="O781">
        <v>9.7529258777633303E-4</v>
      </c>
    </row>
    <row r="782" spans="1:15">
      <c r="A782" t="s">
        <v>1038</v>
      </c>
      <c r="B782" t="s">
        <v>23511</v>
      </c>
      <c r="C782" t="s">
        <v>1039</v>
      </c>
      <c r="D782">
        <v>2</v>
      </c>
      <c r="E782">
        <v>6152</v>
      </c>
      <c r="F782">
        <v>2</v>
      </c>
      <c r="G782">
        <v>7804</v>
      </c>
      <c r="H782">
        <v>0.62141708038142995</v>
      </c>
      <c r="I782">
        <v>0.968912233598893</v>
      </c>
      <c r="J782">
        <v>0.832812322140707</v>
      </c>
      <c r="K782" t="s">
        <v>24161</v>
      </c>
      <c r="L782">
        <v>2</v>
      </c>
      <c r="M782" t="s">
        <v>2729</v>
      </c>
      <c r="N782">
        <v>1</v>
      </c>
      <c r="O782">
        <v>3.2509752925877802E-4</v>
      </c>
    </row>
    <row r="783" spans="1:15">
      <c r="A783" t="s">
        <v>1040</v>
      </c>
      <c r="B783" t="s">
        <v>23511</v>
      </c>
      <c r="C783" t="s">
        <v>1041</v>
      </c>
      <c r="D783">
        <v>9</v>
      </c>
      <c r="E783">
        <v>6152</v>
      </c>
      <c r="F783">
        <v>9</v>
      </c>
      <c r="G783">
        <v>7804</v>
      </c>
      <c r="H783">
        <v>0.117423000773971</v>
      </c>
      <c r="I783">
        <v>0.47842873658393897</v>
      </c>
      <c r="J783">
        <v>0.41122542710949</v>
      </c>
      <c r="K783" t="s">
        <v>24162</v>
      </c>
      <c r="L783">
        <v>9</v>
      </c>
      <c r="M783" t="s">
        <v>2729</v>
      </c>
      <c r="N783">
        <v>1</v>
      </c>
      <c r="O783">
        <v>1.4629388816645001E-3</v>
      </c>
    </row>
    <row r="784" spans="1:15">
      <c r="A784" t="s">
        <v>1042</v>
      </c>
      <c r="B784" t="s">
        <v>23511</v>
      </c>
      <c r="C784" t="s">
        <v>1043</v>
      </c>
      <c r="D784">
        <v>3</v>
      </c>
      <c r="E784">
        <v>6152</v>
      </c>
      <c r="F784">
        <v>4</v>
      </c>
      <c r="G784">
        <v>7804</v>
      </c>
      <c r="H784">
        <v>0.80103341611958101</v>
      </c>
      <c r="I784">
        <v>0.968912233598893</v>
      </c>
      <c r="J784">
        <v>0.832812322140707</v>
      </c>
      <c r="K784" t="s">
        <v>24163</v>
      </c>
      <c r="L784">
        <v>3</v>
      </c>
      <c r="M784" t="s">
        <v>1463</v>
      </c>
      <c r="N784">
        <v>0.75</v>
      </c>
      <c r="O784">
        <v>4.8764629388816603E-4</v>
      </c>
    </row>
    <row r="785" spans="1:15">
      <c r="A785" t="s">
        <v>1042</v>
      </c>
      <c r="B785" t="s">
        <v>23518</v>
      </c>
      <c r="C785" t="s">
        <v>1043</v>
      </c>
      <c r="D785">
        <v>1</v>
      </c>
      <c r="E785">
        <v>787</v>
      </c>
      <c r="F785">
        <v>4</v>
      </c>
      <c r="G785">
        <v>7393</v>
      </c>
      <c r="H785">
        <v>0.362574478289521</v>
      </c>
      <c r="I785">
        <v>1</v>
      </c>
      <c r="J785">
        <v>0.966855260484069</v>
      </c>
      <c r="K785" t="s">
        <v>24164</v>
      </c>
      <c r="L785">
        <v>1</v>
      </c>
      <c r="M785" t="s">
        <v>1463</v>
      </c>
      <c r="N785">
        <v>0.25</v>
      </c>
      <c r="O785">
        <v>1.27064803049555E-3</v>
      </c>
    </row>
    <row r="786" spans="1:15">
      <c r="A786" t="s">
        <v>1044</v>
      </c>
      <c r="B786" t="s">
        <v>23518</v>
      </c>
      <c r="C786" t="s">
        <v>1045</v>
      </c>
      <c r="D786">
        <v>1</v>
      </c>
      <c r="E786">
        <v>787</v>
      </c>
      <c r="F786">
        <v>4</v>
      </c>
      <c r="G786">
        <v>7393</v>
      </c>
      <c r="H786">
        <v>0.362574478289521</v>
      </c>
      <c r="I786">
        <v>1</v>
      </c>
      <c r="J786">
        <v>0.966855260484069</v>
      </c>
      <c r="K786" t="s">
        <v>24164</v>
      </c>
      <c r="L786">
        <v>1</v>
      </c>
      <c r="M786" t="s">
        <v>1463</v>
      </c>
      <c r="N786">
        <v>0.25</v>
      </c>
      <c r="O786">
        <v>1.27064803049555E-3</v>
      </c>
    </row>
    <row r="787" spans="1:15">
      <c r="A787" t="s">
        <v>1044</v>
      </c>
      <c r="B787" t="s">
        <v>23511</v>
      </c>
      <c r="C787" t="s">
        <v>1045</v>
      </c>
      <c r="D787">
        <v>3</v>
      </c>
      <c r="E787">
        <v>6152</v>
      </c>
      <c r="F787">
        <v>4</v>
      </c>
      <c r="G787">
        <v>7804</v>
      </c>
      <c r="H787">
        <v>0.80103341611958101</v>
      </c>
      <c r="I787">
        <v>0.968912233598893</v>
      </c>
      <c r="J787">
        <v>0.832812322140707</v>
      </c>
      <c r="K787" t="s">
        <v>24163</v>
      </c>
      <c r="L787">
        <v>3</v>
      </c>
      <c r="M787" t="s">
        <v>1463</v>
      </c>
      <c r="N787">
        <v>0.75</v>
      </c>
      <c r="O787">
        <v>4.8764629388816603E-4</v>
      </c>
    </row>
    <row r="788" spans="1:15">
      <c r="A788" t="s">
        <v>1046</v>
      </c>
      <c r="B788" t="s">
        <v>23513</v>
      </c>
      <c r="C788" t="s">
        <v>1047</v>
      </c>
      <c r="D788">
        <v>1</v>
      </c>
      <c r="E788">
        <v>535</v>
      </c>
      <c r="F788">
        <v>8</v>
      </c>
      <c r="G788">
        <v>8124</v>
      </c>
      <c r="H788">
        <v>0.42028903387437799</v>
      </c>
      <c r="I788">
        <v>0.99999999999997702</v>
      </c>
      <c r="J788">
        <v>0.95041217501583097</v>
      </c>
      <c r="K788" t="s">
        <v>24165</v>
      </c>
      <c r="L788">
        <v>1</v>
      </c>
      <c r="M788" t="s">
        <v>5133</v>
      </c>
      <c r="N788">
        <v>0.125</v>
      </c>
      <c r="O788">
        <v>1.8691588785046699E-3</v>
      </c>
    </row>
    <row r="789" spans="1:15">
      <c r="A789" t="s">
        <v>1046</v>
      </c>
      <c r="B789" t="s">
        <v>23511</v>
      </c>
      <c r="C789" t="s">
        <v>1047</v>
      </c>
      <c r="D789">
        <v>5</v>
      </c>
      <c r="E789">
        <v>6152</v>
      </c>
      <c r="F789">
        <v>8</v>
      </c>
      <c r="G789">
        <v>7804</v>
      </c>
      <c r="H789">
        <v>0.93246538655848799</v>
      </c>
      <c r="I789">
        <v>1</v>
      </c>
      <c r="J789">
        <v>0.85953329234717102</v>
      </c>
      <c r="K789" t="s">
        <v>24166</v>
      </c>
      <c r="L789">
        <v>5</v>
      </c>
      <c r="M789" t="s">
        <v>5133</v>
      </c>
      <c r="N789">
        <v>0.625</v>
      </c>
      <c r="O789">
        <v>8.1274382314694405E-4</v>
      </c>
    </row>
    <row r="790" spans="1:15">
      <c r="A790" t="s">
        <v>1048</v>
      </c>
      <c r="B790" t="s">
        <v>23513</v>
      </c>
      <c r="C790" t="s">
        <v>1049</v>
      </c>
      <c r="D790">
        <v>1</v>
      </c>
      <c r="E790">
        <v>535</v>
      </c>
      <c r="F790">
        <v>1</v>
      </c>
      <c r="G790">
        <v>8124</v>
      </c>
      <c r="H790">
        <v>6.5854258985721295E-2</v>
      </c>
      <c r="I790">
        <v>0.448760549738495</v>
      </c>
      <c r="J790">
        <v>0.42650749013827299</v>
      </c>
      <c r="K790" t="s">
        <v>24167</v>
      </c>
      <c r="L790">
        <v>1</v>
      </c>
      <c r="M790" t="s">
        <v>5133</v>
      </c>
      <c r="N790">
        <v>1</v>
      </c>
      <c r="O790">
        <v>1.8691588785046699E-3</v>
      </c>
    </row>
    <row r="791" spans="1:15">
      <c r="A791" t="s">
        <v>1050</v>
      </c>
      <c r="B791" t="s">
        <v>23511</v>
      </c>
      <c r="C791" t="s">
        <v>1051</v>
      </c>
      <c r="D791">
        <v>2</v>
      </c>
      <c r="E791">
        <v>6152</v>
      </c>
      <c r="F791">
        <v>2</v>
      </c>
      <c r="G791">
        <v>7804</v>
      </c>
      <c r="H791">
        <v>0.62141708038142995</v>
      </c>
      <c r="I791">
        <v>0.968912233598893</v>
      </c>
      <c r="J791">
        <v>0.832812322140707</v>
      </c>
      <c r="K791" t="s">
        <v>24168</v>
      </c>
      <c r="L791">
        <v>2</v>
      </c>
      <c r="M791" t="s">
        <v>1463</v>
      </c>
      <c r="N791">
        <v>1</v>
      </c>
      <c r="O791">
        <v>3.2509752925877802E-4</v>
      </c>
    </row>
    <row r="792" spans="1:15">
      <c r="A792" t="s">
        <v>1052</v>
      </c>
      <c r="B792" t="s">
        <v>23511</v>
      </c>
      <c r="C792" t="s">
        <v>1053</v>
      </c>
      <c r="D792">
        <v>159</v>
      </c>
      <c r="E792">
        <v>6152</v>
      </c>
      <c r="F792">
        <v>186</v>
      </c>
      <c r="G792">
        <v>7804</v>
      </c>
      <c r="H792">
        <v>1.2883371770346499E-2</v>
      </c>
      <c r="I792">
        <v>0.101795180641302</v>
      </c>
      <c r="J792">
        <v>8.7496346761692906E-2</v>
      </c>
      <c r="K792" t="s">
        <v>24169</v>
      </c>
      <c r="L792">
        <v>159</v>
      </c>
      <c r="M792" t="s">
        <v>5133</v>
      </c>
      <c r="N792">
        <v>0.85483870967741904</v>
      </c>
      <c r="O792">
        <v>2.5845253576072799E-2</v>
      </c>
    </row>
    <row r="793" spans="1:15">
      <c r="A793" t="s">
        <v>1052</v>
      </c>
      <c r="B793" t="s">
        <v>23513</v>
      </c>
      <c r="C793" t="s">
        <v>1053</v>
      </c>
      <c r="D793">
        <v>12</v>
      </c>
      <c r="E793">
        <v>535</v>
      </c>
      <c r="F793">
        <v>188</v>
      </c>
      <c r="G793">
        <v>8124</v>
      </c>
      <c r="H793">
        <v>0.58814378206923301</v>
      </c>
      <c r="I793">
        <v>0.99999999999997702</v>
      </c>
      <c r="J793">
        <v>0.95041217501583097</v>
      </c>
      <c r="K793" t="s">
        <v>24170</v>
      </c>
      <c r="L793">
        <v>12</v>
      </c>
      <c r="M793" t="s">
        <v>5133</v>
      </c>
      <c r="N793">
        <v>6.3829787234042507E-2</v>
      </c>
      <c r="O793">
        <v>2.2429906542056101E-2</v>
      </c>
    </row>
    <row r="794" spans="1:15">
      <c r="A794" t="s">
        <v>1052</v>
      </c>
      <c r="B794" t="s">
        <v>23518</v>
      </c>
      <c r="C794" t="s">
        <v>1053</v>
      </c>
      <c r="D794">
        <v>6</v>
      </c>
      <c r="E794">
        <v>787</v>
      </c>
      <c r="F794">
        <v>168</v>
      </c>
      <c r="G794">
        <v>7393</v>
      </c>
      <c r="H794">
        <v>0.99981976821476004</v>
      </c>
      <c r="I794">
        <v>1</v>
      </c>
      <c r="J794">
        <v>0.966855260484069</v>
      </c>
      <c r="K794" t="s">
        <v>24171</v>
      </c>
      <c r="L794">
        <v>6</v>
      </c>
      <c r="M794" t="s">
        <v>5133</v>
      </c>
      <c r="N794">
        <v>3.5714285714285698E-2</v>
      </c>
      <c r="O794">
        <v>7.6238881829733202E-3</v>
      </c>
    </row>
    <row r="795" spans="1:15">
      <c r="A795" t="s">
        <v>1054</v>
      </c>
      <c r="B795" t="s">
        <v>23511</v>
      </c>
      <c r="C795" t="s">
        <v>1055</v>
      </c>
      <c r="D795">
        <v>43</v>
      </c>
      <c r="E795">
        <v>6152</v>
      </c>
      <c r="F795">
        <v>54</v>
      </c>
      <c r="G795">
        <v>7804</v>
      </c>
      <c r="H795">
        <v>0.52194867088408303</v>
      </c>
      <c r="I795">
        <v>0.968912233598893</v>
      </c>
      <c r="J795">
        <v>0.832812322140707</v>
      </c>
      <c r="K795" t="s">
        <v>24172</v>
      </c>
      <c r="L795">
        <v>43</v>
      </c>
      <c r="M795" t="s">
        <v>5133</v>
      </c>
      <c r="N795">
        <v>0.79629629629629595</v>
      </c>
      <c r="O795">
        <v>6.9895968790637201E-3</v>
      </c>
    </row>
    <row r="796" spans="1:15">
      <c r="A796" t="s">
        <v>1054</v>
      </c>
      <c r="B796" t="s">
        <v>23513</v>
      </c>
      <c r="C796" t="s">
        <v>1055</v>
      </c>
      <c r="D796">
        <v>5</v>
      </c>
      <c r="E796">
        <v>535</v>
      </c>
      <c r="F796">
        <v>52</v>
      </c>
      <c r="G796">
        <v>8124</v>
      </c>
      <c r="H796">
        <v>0.25616759104379999</v>
      </c>
      <c r="I796">
        <v>0.90245798203036498</v>
      </c>
      <c r="J796">
        <v>0.85770705356189703</v>
      </c>
      <c r="K796" t="s">
        <v>24173</v>
      </c>
      <c r="L796">
        <v>5</v>
      </c>
      <c r="M796" t="s">
        <v>5133</v>
      </c>
      <c r="N796">
        <v>9.6153846153846201E-2</v>
      </c>
      <c r="O796">
        <v>9.3457943925233603E-3</v>
      </c>
    </row>
    <row r="797" spans="1:15">
      <c r="A797" t="s">
        <v>1054</v>
      </c>
      <c r="B797" t="s">
        <v>23518</v>
      </c>
      <c r="C797" t="s">
        <v>1055</v>
      </c>
      <c r="D797">
        <v>2</v>
      </c>
      <c r="E797">
        <v>787</v>
      </c>
      <c r="F797">
        <v>46</v>
      </c>
      <c r="G797">
        <v>7393</v>
      </c>
      <c r="H797">
        <v>0.96383863403374404</v>
      </c>
      <c r="I797">
        <v>1</v>
      </c>
      <c r="J797">
        <v>0.966855260484069</v>
      </c>
      <c r="K797" t="s">
        <v>24174</v>
      </c>
      <c r="L797">
        <v>2</v>
      </c>
      <c r="M797" t="s">
        <v>5133</v>
      </c>
      <c r="N797">
        <v>4.3478260869565202E-2</v>
      </c>
      <c r="O797">
        <v>2.5412960609911099E-3</v>
      </c>
    </row>
    <row r="798" spans="1:15">
      <c r="A798" t="s">
        <v>1056</v>
      </c>
      <c r="B798" t="s">
        <v>23513</v>
      </c>
      <c r="C798" t="s">
        <v>1057</v>
      </c>
      <c r="D798">
        <v>12</v>
      </c>
      <c r="E798">
        <v>535</v>
      </c>
      <c r="F798">
        <v>208</v>
      </c>
      <c r="G798">
        <v>8124</v>
      </c>
      <c r="H798">
        <v>0.72505003593622397</v>
      </c>
      <c r="I798">
        <v>0.99999999999997702</v>
      </c>
      <c r="J798">
        <v>0.95041217501583097</v>
      </c>
      <c r="K798" t="s">
        <v>24170</v>
      </c>
      <c r="L798">
        <v>12</v>
      </c>
      <c r="M798" t="s">
        <v>5133</v>
      </c>
      <c r="N798">
        <v>5.7692307692307702E-2</v>
      </c>
      <c r="O798">
        <v>2.2429906542056101E-2</v>
      </c>
    </row>
    <row r="799" spans="1:15">
      <c r="A799" t="s">
        <v>1056</v>
      </c>
      <c r="B799" t="s">
        <v>23511</v>
      </c>
      <c r="C799" t="s">
        <v>1057</v>
      </c>
      <c r="D799">
        <v>176</v>
      </c>
      <c r="E799">
        <v>6152</v>
      </c>
      <c r="F799">
        <v>204</v>
      </c>
      <c r="G799">
        <v>7804</v>
      </c>
      <c r="H799">
        <v>3.9480084434999696E-3</v>
      </c>
      <c r="I799">
        <v>4.0827881435144098E-2</v>
      </c>
      <c r="J799">
        <v>3.5092923349509302E-2</v>
      </c>
      <c r="K799" t="s">
        <v>24175</v>
      </c>
      <c r="L799">
        <v>176</v>
      </c>
      <c r="M799" t="s">
        <v>5133</v>
      </c>
      <c r="N799">
        <v>0.86274509803921595</v>
      </c>
      <c r="O799">
        <v>2.86085825747724E-2</v>
      </c>
    </row>
    <row r="800" spans="1:15">
      <c r="A800" t="s">
        <v>1056</v>
      </c>
      <c r="B800" t="s">
        <v>23518</v>
      </c>
      <c r="C800" t="s">
        <v>1057</v>
      </c>
      <c r="D800">
        <v>6</v>
      </c>
      <c r="E800">
        <v>787</v>
      </c>
      <c r="F800">
        <v>184</v>
      </c>
      <c r="G800">
        <v>7393</v>
      </c>
      <c r="H800">
        <v>0.99995558920862504</v>
      </c>
      <c r="I800">
        <v>1</v>
      </c>
      <c r="J800">
        <v>0.966855260484069</v>
      </c>
      <c r="K800" t="s">
        <v>24171</v>
      </c>
      <c r="L800">
        <v>6</v>
      </c>
      <c r="M800" t="s">
        <v>5133</v>
      </c>
      <c r="N800">
        <v>3.2608695652173898E-2</v>
      </c>
      <c r="O800">
        <v>7.6238881829733202E-3</v>
      </c>
    </row>
    <row r="801" spans="1:15">
      <c r="A801" t="s">
        <v>1058</v>
      </c>
      <c r="B801" t="s">
        <v>23513</v>
      </c>
      <c r="C801" t="s">
        <v>1059</v>
      </c>
      <c r="D801">
        <v>1</v>
      </c>
      <c r="E801">
        <v>535</v>
      </c>
      <c r="F801">
        <v>29</v>
      </c>
      <c r="G801">
        <v>8124</v>
      </c>
      <c r="H801">
        <v>0.86180551053264798</v>
      </c>
      <c r="I801">
        <v>0.99999999999997702</v>
      </c>
      <c r="J801">
        <v>0.95041217501583097</v>
      </c>
      <c r="K801" t="s">
        <v>23560</v>
      </c>
      <c r="L801">
        <v>1</v>
      </c>
      <c r="M801" t="s">
        <v>5133</v>
      </c>
      <c r="N801">
        <v>3.4482758620689703E-2</v>
      </c>
      <c r="O801">
        <v>1.8691588785046699E-3</v>
      </c>
    </row>
    <row r="802" spans="1:15">
      <c r="A802" t="s">
        <v>1058</v>
      </c>
      <c r="B802" t="s">
        <v>23518</v>
      </c>
      <c r="C802" t="s">
        <v>1059</v>
      </c>
      <c r="D802">
        <v>2</v>
      </c>
      <c r="E802">
        <v>787</v>
      </c>
      <c r="F802">
        <v>29</v>
      </c>
      <c r="G802">
        <v>7393</v>
      </c>
      <c r="H802">
        <v>0.83023930425422798</v>
      </c>
      <c r="I802">
        <v>1</v>
      </c>
      <c r="J802">
        <v>0.966855260484069</v>
      </c>
      <c r="K802" t="s">
        <v>24176</v>
      </c>
      <c r="L802">
        <v>2</v>
      </c>
      <c r="M802" t="s">
        <v>5133</v>
      </c>
      <c r="N802">
        <v>6.8965517241379296E-2</v>
      </c>
      <c r="O802">
        <v>2.5412960609911099E-3</v>
      </c>
    </row>
    <row r="803" spans="1:15">
      <c r="A803" t="s">
        <v>1058</v>
      </c>
      <c r="B803" t="s">
        <v>23511</v>
      </c>
      <c r="C803" t="s">
        <v>1059</v>
      </c>
      <c r="D803">
        <v>27</v>
      </c>
      <c r="E803">
        <v>6152</v>
      </c>
      <c r="F803">
        <v>30</v>
      </c>
      <c r="G803">
        <v>7804</v>
      </c>
      <c r="H803">
        <v>9.4336074260639197E-2</v>
      </c>
      <c r="I803">
        <v>0.41240615057548502</v>
      </c>
      <c r="J803">
        <v>0.35447681638836998</v>
      </c>
      <c r="K803" t="s">
        <v>24177</v>
      </c>
      <c r="L803">
        <v>27</v>
      </c>
      <c r="M803" t="s">
        <v>5133</v>
      </c>
      <c r="N803">
        <v>0.9</v>
      </c>
      <c r="O803">
        <v>4.3888166449934998E-3</v>
      </c>
    </row>
    <row r="804" spans="1:15">
      <c r="A804" t="s">
        <v>1060</v>
      </c>
      <c r="B804" t="s">
        <v>23511</v>
      </c>
      <c r="C804" t="s">
        <v>1061</v>
      </c>
      <c r="D804">
        <v>21</v>
      </c>
      <c r="E804">
        <v>6152</v>
      </c>
      <c r="F804">
        <v>21</v>
      </c>
      <c r="G804">
        <v>7804</v>
      </c>
      <c r="H804">
        <v>6.7225794545058698E-3</v>
      </c>
      <c r="I804">
        <v>6.1969845252444103E-2</v>
      </c>
      <c r="J804">
        <v>5.3265145116078001E-2</v>
      </c>
      <c r="K804" t="s">
        <v>24178</v>
      </c>
      <c r="L804">
        <v>21</v>
      </c>
      <c r="M804" t="s">
        <v>5133</v>
      </c>
      <c r="N804">
        <v>1</v>
      </c>
      <c r="O804">
        <v>3.41352405721717E-3</v>
      </c>
    </row>
    <row r="805" spans="1:15">
      <c r="A805" t="s">
        <v>1062</v>
      </c>
      <c r="B805" t="s">
        <v>23518</v>
      </c>
      <c r="C805" t="s">
        <v>1063</v>
      </c>
      <c r="D805">
        <v>16</v>
      </c>
      <c r="E805">
        <v>787</v>
      </c>
      <c r="F805">
        <v>451</v>
      </c>
      <c r="G805">
        <v>7393</v>
      </c>
      <c r="H805">
        <v>0.99999999701285702</v>
      </c>
      <c r="I805">
        <v>1</v>
      </c>
      <c r="J805">
        <v>0.966855260484069</v>
      </c>
      <c r="K805" t="s">
        <v>24179</v>
      </c>
      <c r="L805">
        <v>16</v>
      </c>
      <c r="M805" t="s">
        <v>5133</v>
      </c>
      <c r="N805">
        <v>3.54767184035477E-2</v>
      </c>
      <c r="O805">
        <v>2.0330368487928799E-2</v>
      </c>
    </row>
    <row r="806" spans="1:15">
      <c r="A806" t="s">
        <v>1062</v>
      </c>
      <c r="B806" t="s">
        <v>23511</v>
      </c>
      <c r="C806" t="s">
        <v>1063</v>
      </c>
      <c r="D806">
        <v>435</v>
      </c>
      <c r="E806">
        <v>6152</v>
      </c>
      <c r="F806">
        <v>485</v>
      </c>
      <c r="G806">
        <v>7804</v>
      </c>
      <c r="H806" s="34">
        <v>5.7525918085922297E-11</v>
      </c>
      <c r="I806" s="34">
        <v>4.4593910516212998E-9</v>
      </c>
      <c r="J806" s="34">
        <v>3.8329950724635598E-9</v>
      </c>
      <c r="K806" t="s">
        <v>24180</v>
      </c>
      <c r="L806">
        <v>435</v>
      </c>
      <c r="M806" t="s">
        <v>5133</v>
      </c>
      <c r="N806">
        <v>0.89690721649484495</v>
      </c>
      <c r="O806">
        <v>7.07087126137841E-2</v>
      </c>
    </row>
    <row r="807" spans="1:15">
      <c r="A807" t="s">
        <v>1062</v>
      </c>
      <c r="B807" t="s">
        <v>23513</v>
      </c>
      <c r="C807" t="s">
        <v>1063</v>
      </c>
      <c r="D807">
        <v>20</v>
      </c>
      <c r="E807">
        <v>535</v>
      </c>
      <c r="F807">
        <v>459</v>
      </c>
      <c r="G807">
        <v>8124</v>
      </c>
      <c r="H807">
        <v>0.985337600958761</v>
      </c>
      <c r="I807">
        <v>0.99999999999997702</v>
      </c>
      <c r="J807">
        <v>0.95041217501583097</v>
      </c>
      <c r="K807" t="s">
        <v>24181</v>
      </c>
      <c r="L807">
        <v>20</v>
      </c>
      <c r="M807" t="s">
        <v>5133</v>
      </c>
      <c r="N807">
        <v>4.3572984749455299E-2</v>
      </c>
      <c r="O807">
        <v>3.7383177570093497E-2</v>
      </c>
    </row>
    <row r="808" spans="1:15">
      <c r="A808" t="s">
        <v>1064</v>
      </c>
      <c r="B808" t="s">
        <v>23511</v>
      </c>
      <c r="C808" t="s">
        <v>1065</v>
      </c>
      <c r="D808">
        <v>19</v>
      </c>
      <c r="E808">
        <v>6152</v>
      </c>
      <c r="F808">
        <v>19</v>
      </c>
      <c r="G808">
        <v>7804</v>
      </c>
      <c r="H808">
        <v>1.08323398552968E-2</v>
      </c>
      <c r="I808">
        <v>8.7990417388941602E-2</v>
      </c>
      <c r="J808">
        <v>7.5630693153318704E-2</v>
      </c>
      <c r="K808" t="s">
        <v>24182</v>
      </c>
      <c r="L808">
        <v>19</v>
      </c>
      <c r="M808" t="s">
        <v>5133</v>
      </c>
      <c r="N808">
        <v>1</v>
      </c>
      <c r="O808">
        <v>3.0884265279583901E-3</v>
      </c>
    </row>
    <row r="809" spans="1:15">
      <c r="A809" t="s">
        <v>1066</v>
      </c>
      <c r="B809" t="s">
        <v>23518</v>
      </c>
      <c r="C809" t="s">
        <v>1067</v>
      </c>
      <c r="D809">
        <v>1</v>
      </c>
      <c r="E809">
        <v>787</v>
      </c>
      <c r="F809">
        <v>30</v>
      </c>
      <c r="G809">
        <v>7393</v>
      </c>
      <c r="H809">
        <v>0.96607788082639701</v>
      </c>
      <c r="I809">
        <v>1</v>
      </c>
      <c r="J809">
        <v>0.966855260484069</v>
      </c>
      <c r="K809" t="s">
        <v>24183</v>
      </c>
      <c r="L809">
        <v>1</v>
      </c>
      <c r="M809" t="s">
        <v>5133</v>
      </c>
      <c r="N809">
        <v>3.3333333333333298E-2</v>
      </c>
      <c r="O809">
        <v>1.27064803049555E-3</v>
      </c>
    </row>
    <row r="810" spans="1:15">
      <c r="A810" t="s">
        <v>1066</v>
      </c>
      <c r="B810" t="s">
        <v>23511</v>
      </c>
      <c r="C810" t="s">
        <v>1067</v>
      </c>
      <c r="D810">
        <v>29</v>
      </c>
      <c r="E810">
        <v>6152</v>
      </c>
      <c r="F810">
        <v>30</v>
      </c>
      <c r="G810">
        <v>7804</v>
      </c>
      <c r="H810">
        <v>7.1319970969707996E-3</v>
      </c>
      <c r="I810">
        <v>6.4953294560293695E-2</v>
      </c>
      <c r="J810">
        <v>5.5829519122204803E-2</v>
      </c>
      <c r="K810" t="s">
        <v>24184</v>
      </c>
      <c r="L810">
        <v>29</v>
      </c>
      <c r="M810" t="s">
        <v>5133</v>
      </c>
      <c r="N810">
        <v>0.96666666666666701</v>
      </c>
      <c r="O810">
        <v>4.7139141742522797E-3</v>
      </c>
    </row>
    <row r="811" spans="1:15">
      <c r="A811" t="s">
        <v>1068</v>
      </c>
      <c r="B811" t="s">
        <v>23511</v>
      </c>
      <c r="C811" t="s">
        <v>1069</v>
      </c>
      <c r="D811">
        <v>262</v>
      </c>
      <c r="E811">
        <v>6152</v>
      </c>
      <c r="F811">
        <v>290</v>
      </c>
      <c r="G811">
        <v>7804</v>
      </c>
      <c r="H811" s="34">
        <v>8.9325709709435799E-8</v>
      </c>
      <c r="I811" s="34">
        <v>3.7581692824333099E-6</v>
      </c>
      <c r="J811" s="34">
        <v>3.2302716165279101E-6</v>
      </c>
      <c r="K811" t="s">
        <v>24185</v>
      </c>
      <c r="L811">
        <v>262</v>
      </c>
      <c r="M811" t="s">
        <v>5133</v>
      </c>
      <c r="N811">
        <v>0.90344827586206899</v>
      </c>
      <c r="O811">
        <v>4.2587776332899903E-2</v>
      </c>
    </row>
    <row r="812" spans="1:15">
      <c r="A812" t="s">
        <v>1068</v>
      </c>
      <c r="B812" t="s">
        <v>23518</v>
      </c>
      <c r="C812" t="s">
        <v>1069</v>
      </c>
      <c r="D812">
        <v>10</v>
      </c>
      <c r="E812">
        <v>787</v>
      </c>
      <c r="F812">
        <v>273</v>
      </c>
      <c r="G812">
        <v>7393</v>
      </c>
      <c r="H812">
        <v>0.999995465896241</v>
      </c>
      <c r="I812">
        <v>1</v>
      </c>
      <c r="J812">
        <v>0.966855260484069</v>
      </c>
      <c r="K812" t="s">
        <v>24186</v>
      </c>
      <c r="L812">
        <v>10</v>
      </c>
      <c r="M812" t="s">
        <v>5133</v>
      </c>
      <c r="N812">
        <v>3.6630036630036597E-2</v>
      </c>
      <c r="O812">
        <v>1.2706480304955499E-2</v>
      </c>
    </row>
    <row r="813" spans="1:15">
      <c r="A813" t="s">
        <v>1068</v>
      </c>
      <c r="B813" t="s">
        <v>23513</v>
      </c>
      <c r="C813" t="s">
        <v>1069</v>
      </c>
      <c r="D813">
        <v>10</v>
      </c>
      <c r="E813">
        <v>535</v>
      </c>
      <c r="F813">
        <v>273</v>
      </c>
      <c r="G813">
        <v>8124</v>
      </c>
      <c r="H813">
        <v>0.98796857236298097</v>
      </c>
      <c r="I813">
        <v>0.99999999999997702</v>
      </c>
      <c r="J813">
        <v>0.95041217501583097</v>
      </c>
      <c r="K813" t="s">
        <v>24187</v>
      </c>
      <c r="L813">
        <v>10</v>
      </c>
      <c r="M813" t="s">
        <v>5133</v>
      </c>
      <c r="N813">
        <v>3.6630036630036597E-2</v>
      </c>
      <c r="O813">
        <v>1.86915887850467E-2</v>
      </c>
    </row>
    <row r="814" spans="1:15">
      <c r="A814" t="s">
        <v>1070</v>
      </c>
      <c r="B814" t="s">
        <v>23518</v>
      </c>
      <c r="C814" t="s">
        <v>1071</v>
      </c>
      <c r="D814">
        <v>3</v>
      </c>
      <c r="E814">
        <v>787</v>
      </c>
      <c r="F814">
        <v>99</v>
      </c>
      <c r="G814">
        <v>7393</v>
      </c>
      <c r="H814">
        <v>0.99887877750920695</v>
      </c>
      <c r="I814">
        <v>1</v>
      </c>
      <c r="J814">
        <v>0.966855260484069</v>
      </c>
      <c r="K814" t="s">
        <v>24188</v>
      </c>
      <c r="L814">
        <v>3</v>
      </c>
      <c r="M814" t="s">
        <v>5133</v>
      </c>
      <c r="N814">
        <v>3.03030303030303E-2</v>
      </c>
      <c r="O814">
        <v>3.8119440914866601E-3</v>
      </c>
    </row>
    <row r="815" spans="1:15">
      <c r="A815" t="s">
        <v>1070</v>
      </c>
      <c r="B815" t="s">
        <v>23511</v>
      </c>
      <c r="C815" t="s">
        <v>1071</v>
      </c>
      <c r="D815">
        <v>95</v>
      </c>
      <c r="E815">
        <v>6152</v>
      </c>
      <c r="F815">
        <v>108</v>
      </c>
      <c r="G815">
        <v>7804</v>
      </c>
      <c r="H815">
        <v>9.8314980846045293E-3</v>
      </c>
      <c r="I815">
        <v>8.3225364267352997E-2</v>
      </c>
      <c r="J815">
        <v>7.1534971355510499E-2</v>
      </c>
      <c r="K815" t="s">
        <v>24189</v>
      </c>
      <c r="L815">
        <v>95</v>
      </c>
      <c r="M815" t="s">
        <v>5133</v>
      </c>
      <c r="N815">
        <v>0.87962962962962998</v>
      </c>
      <c r="O815">
        <v>1.5442132639791901E-2</v>
      </c>
    </row>
    <row r="816" spans="1:15">
      <c r="A816" t="s">
        <v>1070</v>
      </c>
      <c r="B816" t="s">
        <v>23513</v>
      </c>
      <c r="C816" t="s">
        <v>1071</v>
      </c>
      <c r="D816">
        <v>6</v>
      </c>
      <c r="E816">
        <v>535</v>
      </c>
      <c r="F816">
        <v>106</v>
      </c>
      <c r="G816">
        <v>8124</v>
      </c>
      <c r="H816">
        <v>0.70713387581637499</v>
      </c>
      <c r="I816">
        <v>0.99999999999997702</v>
      </c>
      <c r="J816">
        <v>0.95041217501583097</v>
      </c>
      <c r="K816" t="s">
        <v>24190</v>
      </c>
      <c r="L816">
        <v>6</v>
      </c>
      <c r="M816" t="s">
        <v>5133</v>
      </c>
      <c r="N816">
        <v>5.6603773584905703E-2</v>
      </c>
      <c r="O816">
        <v>1.1214953271028E-2</v>
      </c>
    </row>
    <row r="817" spans="1:15">
      <c r="A817" t="s">
        <v>1072</v>
      </c>
      <c r="B817" t="s">
        <v>23513</v>
      </c>
      <c r="C817" t="s">
        <v>1073</v>
      </c>
      <c r="D817">
        <v>10</v>
      </c>
      <c r="E817">
        <v>535</v>
      </c>
      <c r="F817">
        <v>282</v>
      </c>
      <c r="G817">
        <v>8124</v>
      </c>
      <c r="H817">
        <v>0.99153219708206997</v>
      </c>
      <c r="I817">
        <v>0.99999999999997702</v>
      </c>
      <c r="J817">
        <v>0.95041217501583097</v>
      </c>
      <c r="K817" t="s">
        <v>24187</v>
      </c>
      <c r="L817">
        <v>10</v>
      </c>
      <c r="M817" t="s">
        <v>5133</v>
      </c>
      <c r="N817">
        <v>3.54609929078014E-2</v>
      </c>
      <c r="O817">
        <v>1.86915887850467E-2</v>
      </c>
    </row>
    <row r="818" spans="1:15">
      <c r="A818" t="s">
        <v>1072</v>
      </c>
      <c r="B818" t="s">
        <v>23511</v>
      </c>
      <c r="C818" t="s">
        <v>1073</v>
      </c>
      <c r="D818">
        <v>270</v>
      </c>
      <c r="E818">
        <v>6152</v>
      </c>
      <c r="F818">
        <v>298</v>
      </c>
      <c r="G818">
        <v>7804</v>
      </c>
      <c r="H818" s="34">
        <v>2.7788502837470099E-8</v>
      </c>
      <c r="I818" s="34">
        <v>1.34767394302903E-6</v>
      </c>
      <c r="J818" s="34">
        <v>1.15837062126223E-6</v>
      </c>
      <c r="K818" t="s">
        <v>24191</v>
      </c>
      <c r="L818">
        <v>270</v>
      </c>
      <c r="M818" t="s">
        <v>5133</v>
      </c>
      <c r="N818">
        <v>0.90604026845637597</v>
      </c>
      <c r="O818">
        <v>4.3888166449934998E-2</v>
      </c>
    </row>
    <row r="819" spans="1:15">
      <c r="A819" t="s">
        <v>1072</v>
      </c>
      <c r="B819" t="s">
        <v>23518</v>
      </c>
      <c r="C819" t="s">
        <v>1073</v>
      </c>
      <c r="D819">
        <v>10</v>
      </c>
      <c r="E819">
        <v>787</v>
      </c>
      <c r="F819">
        <v>279</v>
      </c>
      <c r="G819">
        <v>7393</v>
      </c>
      <c r="H819">
        <v>0.99999726057183702</v>
      </c>
      <c r="I819">
        <v>1</v>
      </c>
      <c r="J819">
        <v>0.966855260484069</v>
      </c>
      <c r="K819" t="s">
        <v>24186</v>
      </c>
      <c r="L819">
        <v>10</v>
      </c>
      <c r="M819" t="s">
        <v>5133</v>
      </c>
      <c r="N819">
        <v>3.5842293906809999E-2</v>
      </c>
      <c r="O819">
        <v>1.2706480304955499E-2</v>
      </c>
    </row>
    <row r="820" spans="1:15">
      <c r="A820" t="s">
        <v>1074</v>
      </c>
      <c r="B820" t="s">
        <v>23511</v>
      </c>
      <c r="C820" t="s">
        <v>1075</v>
      </c>
      <c r="D820">
        <v>25</v>
      </c>
      <c r="E820">
        <v>6152</v>
      </c>
      <c r="F820">
        <v>25</v>
      </c>
      <c r="G820">
        <v>7804</v>
      </c>
      <c r="H820">
        <v>2.5881106702886699E-3</v>
      </c>
      <c r="I820">
        <v>2.8856115004520899E-2</v>
      </c>
      <c r="J820">
        <v>2.4802791534184399E-2</v>
      </c>
      <c r="K820" t="s">
        <v>24192</v>
      </c>
      <c r="L820">
        <v>25</v>
      </c>
      <c r="M820" t="s">
        <v>1463</v>
      </c>
      <c r="N820">
        <v>1</v>
      </c>
      <c r="O820">
        <v>4.0637191157347199E-3</v>
      </c>
    </row>
    <row r="821" spans="1:15">
      <c r="A821" t="s">
        <v>1076</v>
      </c>
      <c r="B821" t="s">
        <v>23511</v>
      </c>
      <c r="C821" t="s">
        <v>1077</v>
      </c>
      <c r="D821">
        <v>25</v>
      </c>
      <c r="E821">
        <v>6152</v>
      </c>
      <c r="F821">
        <v>25</v>
      </c>
      <c r="G821">
        <v>7804</v>
      </c>
      <c r="H821">
        <v>2.5881106702886699E-3</v>
      </c>
      <c r="I821">
        <v>2.8856115004520899E-2</v>
      </c>
      <c r="J821">
        <v>2.4802791534184399E-2</v>
      </c>
      <c r="K821" t="s">
        <v>24192</v>
      </c>
      <c r="L821">
        <v>25</v>
      </c>
      <c r="M821" t="s">
        <v>5133</v>
      </c>
      <c r="N821">
        <v>1</v>
      </c>
      <c r="O821">
        <v>4.0637191157347199E-3</v>
      </c>
    </row>
    <row r="822" spans="1:15">
      <c r="A822" t="s">
        <v>1078</v>
      </c>
      <c r="B822" t="s">
        <v>23518</v>
      </c>
      <c r="C822" t="s">
        <v>1079</v>
      </c>
      <c r="D822">
        <v>4</v>
      </c>
      <c r="E822">
        <v>787</v>
      </c>
      <c r="F822">
        <v>105</v>
      </c>
      <c r="G822">
        <v>7393</v>
      </c>
      <c r="H822">
        <v>0.99713746657812796</v>
      </c>
      <c r="I822">
        <v>1</v>
      </c>
      <c r="J822">
        <v>0.966855260484069</v>
      </c>
      <c r="K822" t="s">
        <v>24193</v>
      </c>
      <c r="L822">
        <v>4</v>
      </c>
      <c r="M822" t="s">
        <v>5133</v>
      </c>
      <c r="N822">
        <v>3.8095238095238099E-2</v>
      </c>
      <c r="O822">
        <v>5.0825921219822103E-3</v>
      </c>
    </row>
    <row r="823" spans="1:15">
      <c r="A823" t="s">
        <v>1078</v>
      </c>
      <c r="B823" t="s">
        <v>23513</v>
      </c>
      <c r="C823" t="s">
        <v>1079</v>
      </c>
      <c r="D823">
        <v>5</v>
      </c>
      <c r="E823">
        <v>535</v>
      </c>
      <c r="F823">
        <v>114</v>
      </c>
      <c r="G823">
        <v>8124</v>
      </c>
      <c r="H823">
        <v>0.87877115685469598</v>
      </c>
      <c r="I823">
        <v>0.99999999999997702</v>
      </c>
      <c r="J823">
        <v>0.95041217501583097</v>
      </c>
      <c r="K823" t="s">
        <v>24194</v>
      </c>
      <c r="L823">
        <v>5</v>
      </c>
      <c r="M823" t="s">
        <v>5133</v>
      </c>
      <c r="N823">
        <v>4.3859649122807001E-2</v>
      </c>
      <c r="O823">
        <v>9.3457943925233603E-3</v>
      </c>
    </row>
    <row r="824" spans="1:15">
      <c r="A824" t="s">
        <v>1078</v>
      </c>
      <c r="B824" t="s">
        <v>23511</v>
      </c>
      <c r="C824" t="s">
        <v>1079</v>
      </c>
      <c r="D824">
        <v>102</v>
      </c>
      <c r="E824">
        <v>6152</v>
      </c>
      <c r="F824">
        <v>113</v>
      </c>
      <c r="G824">
        <v>7804</v>
      </c>
      <c r="H824">
        <v>9.687162466865E-4</v>
      </c>
      <c r="I824">
        <v>1.3010929670707499E-2</v>
      </c>
      <c r="J824">
        <v>1.11833272163607E-2</v>
      </c>
      <c r="K824" t="s">
        <v>24195</v>
      </c>
      <c r="L824">
        <v>102</v>
      </c>
      <c r="M824" t="s">
        <v>5133</v>
      </c>
      <c r="N824">
        <v>0.90265486725663702</v>
      </c>
      <c r="O824">
        <v>1.65799739921977E-2</v>
      </c>
    </row>
    <row r="825" spans="1:15">
      <c r="A825" t="s">
        <v>1080</v>
      </c>
      <c r="B825" t="s">
        <v>23518</v>
      </c>
      <c r="C825" t="s">
        <v>1081</v>
      </c>
      <c r="D825">
        <v>1</v>
      </c>
      <c r="E825">
        <v>787</v>
      </c>
      <c r="F825">
        <v>10</v>
      </c>
      <c r="G825">
        <v>7393</v>
      </c>
      <c r="H825">
        <v>0.67576236969544701</v>
      </c>
      <c r="I825">
        <v>1</v>
      </c>
      <c r="J825">
        <v>0.966855260484069</v>
      </c>
      <c r="K825" t="s">
        <v>24196</v>
      </c>
      <c r="L825">
        <v>1</v>
      </c>
      <c r="M825" t="s">
        <v>5133</v>
      </c>
      <c r="N825">
        <v>0.1</v>
      </c>
      <c r="O825">
        <v>1.27064803049555E-3</v>
      </c>
    </row>
    <row r="826" spans="1:15">
      <c r="A826" t="s">
        <v>1080</v>
      </c>
      <c r="B826" t="s">
        <v>23511</v>
      </c>
      <c r="C826" t="s">
        <v>1081</v>
      </c>
      <c r="D826">
        <v>23</v>
      </c>
      <c r="E826">
        <v>6152</v>
      </c>
      <c r="F826">
        <v>25</v>
      </c>
      <c r="G826">
        <v>7804</v>
      </c>
      <c r="H826">
        <v>7.6414432343673497E-2</v>
      </c>
      <c r="I826">
        <v>0.36255425851733297</v>
      </c>
      <c r="J826">
        <v>0.31162745547789</v>
      </c>
      <c r="K826" t="s">
        <v>24197</v>
      </c>
      <c r="L826">
        <v>23</v>
      </c>
      <c r="M826" t="s">
        <v>5133</v>
      </c>
      <c r="N826">
        <v>0.92</v>
      </c>
      <c r="O826">
        <v>3.73862158647594E-3</v>
      </c>
    </row>
    <row r="827" spans="1:15">
      <c r="A827" t="s">
        <v>1082</v>
      </c>
      <c r="B827" t="s">
        <v>23511</v>
      </c>
      <c r="C827" t="s">
        <v>1083</v>
      </c>
      <c r="D827">
        <v>8</v>
      </c>
      <c r="E827">
        <v>6152</v>
      </c>
      <c r="F827">
        <v>8</v>
      </c>
      <c r="G827">
        <v>7804</v>
      </c>
      <c r="H827">
        <v>0.148995721685201</v>
      </c>
      <c r="I827">
        <v>0.54611425167193095</v>
      </c>
      <c r="J827">
        <v>0.46940338073728599</v>
      </c>
      <c r="K827" t="s">
        <v>24198</v>
      </c>
      <c r="L827">
        <v>8</v>
      </c>
      <c r="M827" t="s">
        <v>5133</v>
      </c>
      <c r="N827">
        <v>1</v>
      </c>
      <c r="O827">
        <v>1.3003901170351099E-3</v>
      </c>
    </row>
    <row r="828" spans="1:15">
      <c r="A828" t="s">
        <v>1084</v>
      </c>
      <c r="B828" t="s">
        <v>23511</v>
      </c>
      <c r="C828" t="s">
        <v>1085</v>
      </c>
      <c r="D828">
        <v>3</v>
      </c>
      <c r="E828">
        <v>6152</v>
      </c>
      <c r="F828">
        <v>3</v>
      </c>
      <c r="G828">
        <v>7804</v>
      </c>
      <c r="H828">
        <v>0.489837867770546</v>
      </c>
      <c r="I828">
        <v>0.96083957126938102</v>
      </c>
      <c r="J828">
        <v>0.82587360011061495</v>
      </c>
      <c r="K828" t="s">
        <v>24199</v>
      </c>
      <c r="L828">
        <v>3</v>
      </c>
      <c r="M828" t="s">
        <v>1463</v>
      </c>
      <c r="N828">
        <v>1</v>
      </c>
      <c r="O828">
        <v>4.8764629388816603E-4</v>
      </c>
    </row>
    <row r="829" spans="1:15">
      <c r="A829" t="s">
        <v>1086</v>
      </c>
      <c r="B829" t="s">
        <v>23518</v>
      </c>
      <c r="C829" t="s">
        <v>1087</v>
      </c>
      <c r="D829">
        <v>1</v>
      </c>
      <c r="E829">
        <v>787</v>
      </c>
      <c r="F829">
        <v>5</v>
      </c>
      <c r="G829">
        <v>7393</v>
      </c>
      <c r="H829">
        <v>0.430466464429208</v>
      </c>
      <c r="I829">
        <v>1</v>
      </c>
      <c r="J829">
        <v>0.966855260484069</v>
      </c>
      <c r="K829" t="s">
        <v>24200</v>
      </c>
      <c r="L829">
        <v>1</v>
      </c>
      <c r="M829" t="s">
        <v>1463</v>
      </c>
      <c r="N829">
        <v>0.2</v>
      </c>
      <c r="O829">
        <v>1.27064803049555E-3</v>
      </c>
    </row>
    <row r="830" spans="1:15">
      <c r="A830" t="s">
        <v>1086</v>
      </c>
      <c r="B830" t="s">
        <v>23511</v>
      </c>
      <c r="C830" t="s">
        <v>1087</v>
      </c>
      <c r="D830">
        <v>4</v>
      </c>
      <c r="E830">
        <v>6152</v>
      </c>
      <c r="F830">
        <v>5</v>
      </c>
      <c r="G830">
        <v>7804</v>
      </c>
      <c r="H830">
        <v>0.71320711691885297</v>
      </c>
      <c r="I830">
        <v>0.968912233598893</v>
      </c>
      <c r="J830">
        <v>0.832812322140707</v>
      </c>
      <c r="K830" t="s">
        <v>24201</v>
      </c>
      <c r="L830">
        <v>4</v>
      </c>
      <c r="M830" t="s">
        <v>1463</v>
      </c>
      <c r="N830">
        <v>0.8</v>
      </c>
      <c r="O830">
        <v>6.5019505851755496E-4</v>
      </c>
    </row>
    <row r="831" spans="1:15">
      <c r="A831" t="s">
        <v>1088</v>
      </c>
      <c r="B831" t="s">
        <v>23513</v>
      </c>
      <c r="C831" t="s">
        <v>1089</v>
      </c>
      <c r="D831">
        <v>1</v>
      </c>
      <c r="E831">
        <v>535</v>
      </c>
      <c r="F831">
        <v>1</v>
      </c>
      <c r="G831">
        <v>8124</v>
      </c>
      <c r="H831">
        <v>6.5854258985721295E-2</v>
      </c>
      <c r="I831">
        <v>0.448760549738495</v>
      </c>
      <c r="J831">
        <v>0.42650749013827299</v>
      </c>
      <c r="K831" t="s">
        <v>24202</v>
      </c>
      <c r="L831">
        <v>1</v>
      </c>
      <c r="M831" t="s">
        <v>5133</v>
      </c>
      <c r="N831">
        <v>1</v>
      </c>
      <c r="O831">
        <v>1.8691588785046699E-3</v>
      </c>
    </row>
    <row r="832" spans="1:15">
      <c r="A832" t="s">
        <v>1090</v>
      </c>
      <c r="B832" t="s">
        <v>23513</v>
      </c>
      <c r="C832" t="s">
        <v>1091</v>
      </c>
      <c r="D832">
        <v>1</v>
      </c>
      <c r="E832">
        <v>535</v>
      </c>
      <c r="F832">
        <v>1</v>
      </c>
      <c r="G832">
        <v>8124</v>
      </c>
      <c r="H832">
        <v>6.5854258985721295E-2</v>
      </c>
      <c r="I832">
        <v>0.448760549738495</v>
      </c>
      <c r="J832">
        <v>0.42650749013827299</v>
      </c>
      <c r="K832" t="s">
        <v>24202</v>
      </c>
      <c r="L832">
        <v>1</v>
      </c>
      <c r="M832" t="s">
        <v>5133</v>
      </c>
      <c r="N832">
        <v>1</v>
      </c>
      <c r="O832">
        <v>1.8691588785046699E-3</v>
      </c>
    </row>
    <row r="833" spans="1:15">
      <c r="A833" t="s">
        <v>1092</v>
      </c>
      <c r="B833" t="s">
        <v>23518</v>
      </c>
      <c r="C833" t="s">
        <v>1093</v>
      </c>
      <c r="D833">
        <v>2</v>
      </c>
      <c r="E833">
        <v>787</v>
      </c>
      <c r="F833">
        <v>2</v>
      </c>
      <c r="G833">
        <v>7393</v>
      </c>
      <c r="H833">
        <v>1.1319170819711901E-2</v>
      </c>
      <c r="I833">
        <v>0.24323860088996599</v>
      </c>
      <c r="J833">
        <v>0.235176520823249</v>
      </c>
      <c r="K833" t="s">
        <v>24203</v>
      </c>
      <c r="L833">
        <v>2</v>
      </c>
      <c r="M833" t="s">
        <v>5133</v>
      </c>
      <c r="N833">
        <v>1</v>
      </c>
      <c r="O833">
        <v>2.5412960609911099E-3</v>
      </c>
    </row>
    <row r="834" spans="1:15">
      <c r="A834" t="s">
        <v>1094</v>
      </c>
      <c r="B834" t="s">
        <v>23511</v>
      </c>
      <c r="C834" t="s">
        <v>1095</v>
      </c>
      <c r="D834">
        <v>13</v>
      </c>
      <c r="E834">
        <v>6152</v>
      </c>
      <c r="F834">
        <v>14</v>
      </c>
      <c r="G834">
        <v>7804</v>
      </c>
      <c r="H834">
        <v>0.17010059500559399</v>
      </c>
      <c r="I834">
        <v>0.60434513093831699</v>
      </c>
      <c r="J834">
        <v>0.51945476010939395</v>
      </c>
      <c r="K834" t="s">
        <v>24204</v>
      </c>
      <c r="L834">
        <v>13</v>
      </c>
      <c r="M834" t="s">
        <v>5133</v>
      </c>
      <c r="N834">
        <v>0.92857142857142905</v>
      </c>
      <c r="O834">
        <v>2.1131339401820499E-3</v>
      </c>
    </row>
    <row r="835" spans="1:15">
      <c r="A835" t="s">
        <v>1096</v>
      </c>
      <c r="B835" t="s">
        <v>23518</v>
      </c>
      <c r="C835" t="s">
        <v>1097</v>
      </c>
      <c r="D835">
        <v>1</v>
      </c>
      <c r="E835">
        <v>787</v>
      </c>
      <c r="F835">
        <v>2</v>
      </c>
      <c r="G835">
        <v>7393</v>
      </c>
      <c r="H835">
        <v>0.20158492765181499</v>
      </c>
      <c r="I835">
        <v>0.83876007220319604</v>
      </c>
      <c r="J835">
        <v>0.81095958809365798</v>
      </c>
      <c r="K835" t="s">
        <v>24205</v>
      </c>
      <c r="L835">
        <v>1</v>
      </c>
      <c r="M835" t="s">
        <v>5133</v>
      </c>
      <c r="N835">
        <v>0.5</v>
      </c>
      <c r="O835">
        <v>1.27064803049555E-3</v>
      </c>
    </row>
    <row r="836" spans="1:15">
      <c r="A836" t="s">
        <v>1096</v>
      </c>
      <c r="B836" t="s">
        <v>23511</v>
      </c>
      <c r="C836" t="s">
        <v>1097</v>
      </c>
      <c r="D836">
        <v>1</v>
      </c>
      <c r="E836">
        <v>6152</v>
      </c>
      <c r="F836">
        <v>2</v>
      </c>
      <c r="G836">
        <v>7804</v>
      </c>
      <c r="H836">
        <v>0.95521029019776005</v>
      </c>
      <c r="I836">
        <v>1</v>
      </c>
      <c r="J836">
        <v>0.85953329234717102</v>
      </c>
      <c r="K836" t="s">
        <v>24206</v>
      </c>
      <c r="L836">
        <v>1</v>
      </c>
      <c r="M836" t="s">
        <v>5133</v>
      </c>
      <c r="N836">
        <v>0.5</v>
      </c>
      <c r="O836">
        <v>1.6254876462938901E-4</v>
      </c>
    </row>
    <row r="837" spans="1:15">
      <c r="A837" t="s">
        <v>1098</v>
      </c>
      <c r="B837" t="s">
        <v>23513</v>
      </c>
      <c r="C837" t="s">
        <v>1099</v>
      </c>
      <c r="D837">
        <v>8</v>
      </c>
      <c r="E837">
        <v>535</v>
      </c>
      <c r="F837">
        <v>8</v>
      </c>
      <c r="G837">
        <v>8124</v>
      </c>
      <c r="H837" s="34">
        <v>3.3676879147613601E-10</v>
      </c>
      <c r="I837" s="34">
        <v>4.6586349487532098E-7</v>
      </c>
      <c r="J837" s="34">
        <v>4.4276233742494E-7</v>
      </c>
      <c r="K837" t="s">
        <v>24207</v>
      </c>
      <c r="L837">
        <v>8</v>
      </c>
      <c r="M837" t="s">
        <v>1463</v>
      </c>
      <c r="N837">
        <v>1</v>
      </c>
      <c r="O837">
        <v>1.4953271028037399E-2</v>
      </c>
    </row>
    <row r="838" spans="1:15">
      <c r="A838" t="s">
        <v>1100</v>
      </c>
      <c r="B838" t="s">
        <v>23511</v>
      </c>
      <c r="C838" t="s">
        <v>1101</v>
      </c>
      <c r="D838">
        <v>3</v>
      </c>
      <c r="E838">
        <v>6152</v>
      </c>
      <c r="F838">
        <v>5</v>
      </c>
      <c r="G838">
        <v>7804</v>
      </c>
      <c r="H838">
        <v>0.93277286492067202</v>
      </c>
      <c r="I838">
        <v>1</v>
      </c>
      <c r="J838">
        <v>0.85953329234717102</v>
      </c>
      <c r="K838" t="s">
        <v>24208</v>
      </c>
      <c r="L838">
        <v>3</v>
      </c>
      <c r="M838" t="s">
        <v>5133</v>
      </c>
      <c r="N838">
        <v>0.6</v>
      </c>
      <c r="O838">
        <v>4.8764629388816603E-4</v>
      </c>
    </row>
    <row r="839" spans="1:15">
      <c r="A839" t="s">
        <v>1100</v>
      </c>
      <c r="B839" t="s">
        <v>23513</v>
      </c>
      <c r="C839" t="s">
        <v>1101</v>
      </c>
      <c r="D839">
        <v>1</v>
      </c>
      <c r="E839">
        <v>535</v>
      </c>
      <c r="F839">
        <v>5</v>
      </c>
      <c r="G839">
        <v>8124</v>
      </c>
      <c r="H839">
        <v>0.28872836491514098</v>
      </c>
      <c r="I839">
        <v>0.92669970177713501</v>
      </c>
      <c r="J839">
        <v>0.88074667915254901</v>
      </c>
      <c r="K839" t="s">
        <v>24209</v>
      </c>
      <c r="L839">
        <v>1</v>
      </c>
      <c r="M839" t="s">
        <v>5133</v>
      </c>
      <c r="N839">
        <v>0.2</v>
      </c>
      <c r="O839">
        <v>1.8691588785046699E-3</v>
      </c>
    </row>
    <row r="840" spans="1:15">
      <c r="A840" t="s">
        <v>1102</v>
      </c>
      <c r="B840" t="s">
        <v>23511</v>
      </c>
      <c r="C840" t="s">
        <v>1103</v>
      </c>
      <c r="D840">
        <v>39</v>
      </c>
      <c r="E840">
        <v>6152</v>
      </c>
      <c r="F840">
        <v>46</v>
      </c>
      <c r="G840">
        <v>7804</v>
      </c>
      <c r="H840">
        <v>0.21252740112270599</v>
      </c>
      <c r="I840">
        <v>0.683768713742825</v>
      </c>
      <c r="J840">
        <v>0.58772197372736001</v>
      </c>
      <c r="K840" t="s">
        <v>24210</v>
      </c>
      <c r="L840">
        <v>39</v>
      </c>
      <c r="M840" t="s">
        <v>1463</v>
      </c>
      <c r="N840">
        <v>0.84782608695652195</v>
      </c>
      <c r="O840">
        <v>6.3394018205461602E-3</v>
      </c>
    </row>
    <row r="841" spans="1:15">
      <c r="A841" t="s">
        <v>1102</v>
      </c>
      <c r="B841" t="s">
        <v>23518</v>
      </c>
      <c r="C841" t="s">
        <v>1103</v>
      </c>
      <c r="D841">
        <v>4</v>
      </c>
      <c r="E841">
        <v>787</v>
      </c>
      <c r="F841">
        <v>39</v>
      </c>
      <c r="G841">
        <v>7393</v>
      </c>
      <c r="H841">
        <v>0.60835117358643698</v>
      </c>
      <c r="I841">
        <v>1</v>
      </c>
      <c r="J841">
        <v>0.966855260484069</v>
      </c>
      <c r="K841" t="s">
        <v>24211</v>
      </c>
      <c r="L841">
        <v>4</v>
      </c>
      <c r="M841" t="s">
        <v>1463</v>
      </c>
      <c r="N841">
        <v>0.102564102564103</v>
      </c>
      <c r="O841">
        <v>5.0825921219822103E-3</v>
      </c>
    </row>
    <row r="842" spans="1:15">
      <c r="A842" t="s">
        <v>1104</v>
      </c>
      <c r="B842" t="s">
        <v>23518</v>
      </c>
      <c r="C842" t="s">
        <v>1105</v>
      </c>
      <c r="D842">
        <v>4</v>
      </c>
      <c r="E842">
        <v>787</v>
      </c>
      <c r="F842">
        <v>39</v>
      </c>
      <c r="G842">
        <v>7393</v>
      </c>
      <c r="H842">
        <v>0.60835117358643698</v>
      </c>
      <c r="I842">
        <v>1</v>
      </c>
      <c r="J842">
        <v>0.966855260484069</v>
      </c>
      <c r="K842" t="s">
        <v>24211</v>
      </c>
      <c r="L842">
        <v>4</v>
      </c>
      <c r="M842" t="s">
        <v>1463</v>
      </c>
      <c r="N842">
        <v>0.102564102564103</v>
      </c>
      <c r="O842">
        <v>5.0825921219822103E-3</v>
      </c>
    </row>
    <row r="843" spans="1:15">
      <c r="A843" t="s">
        <v>1104</v>
      </c>
      <c r="B843" t="s">
        <v>23511</v>
      </c>
      <c r="C843" t="s">
        <v>1105</v>
      </c>
      <c r="D843">
        <v>39</v>
      </c>
      <c r="E843">
        <v>6152</v>
      </c>
      <c r="F843">
        <v>46</v>
      </c>
      <c r="G843">
        <v>7804</v>
      </c>
      <c r="H843">
        <v>0.21252740112270599</v>
      </c>
      <c r="I843">
        <v>0.683768713742825</v>
      </c>
      <c r="J843">
        <v>0.58772197372736001</v>
      </c>
      <c r="K843" t="s">
        <v>24210</v>
      </c>
      <c r="L843">
        <v>39</v>
      </c>
      <c r="M843" t="s">
        <v>1463</v>
      </c>
      <c r="N843">
        <v>0.84782608695652195</v>
      </c>
      <c r="O843">
        <v>6.3394018205461602E-3</v>
      </c>
    </row>
    <row r="844" spans="1:15">
      <c r="A844" t="s">
        <v>1106</v>
      </c>
      <c r="B844" t="s">
        <v>23511</v>
      </c>
      <c r="C844" t="s">
        <v>1107</v>
      </c>
      <c r="D844">
        <v>6</v>
      </c>
      <c r="E844">
        <v>6152</v>
      </c>
      <c r="F844">
        <v>7</v>
      </c>
      <c r="G844">
        <v>7804</v>
      </c>
      <c r="H844">
        <v>0.54476030000281095</v>
      </c>
      <c r="I844">
        <v>0.968912233598893</v>
      </c>
      <c r="J844">
        <v>0.832812322140707</v>
      </c>
      <c r="K844" t="s">
        <v>24212</v>
      </c>
      <c r="L844">
        <v>6</v>
      </c>
      <c r="M844" t="s">
        <v>5133</v>
      </c>
      <c r="N844">
        <v>0.85714285714285698</v>
      </c>
      <c r="O844">
        <v>9.7529258777633303E-4</v>
      </c>
    </row>
    <row r="845" spans="1:15">
      <c r="A845" t="s">
        <v>1106</v>
      </c>
      <c r="B845" t="s">
        <v>23513</v>
      </c>
      <c r="C845" t="s">
        <v>1107</v>
      </c>
      <c r="D845">
        <v>1</v>
      </c>
      <c r="E845">
        <v>535</v>
      </c>
      <c r="F845">
        <v>9</v>
      </c>
      <c r="G845">
        <v>8124</v>
      </c>
      <c r="H845">
        <v>0.45850310076412798</v>
      </c>
      <c r="I845">
        <v>0.99999999999997702</v>
      </c>
      <c r="J845">
        <v>0.95041217501583097</v>
      </c>
      <c r="K845" t="s">
        <v>24213</v>
      </c>
      <c r="L845">
        <v>1</v>
      </c>
      <c r="M845" t="s">
        <v>5133</v>
      </c>
      <c r="N845">
        <v>0.11111111111111099</v>
      </c>
      <c r="O845">
        <v>1.8691588785046699E-3</v>
      </c>
    </row>
    <row r="846" spans="1:15">
      <c r="A846" t="s">
        <v>1108</v>
      </c>
      <c r="B846" t="s">
        <v>23511</v>
      </c>
      <c r="C846" t="s">
        <v>1109</v>
      </c>
      <c r="D846">
        <v>1</v>
      </c>
      <c r="E846">
        <v>6152</v>
      </c>
      <c r="F846">
        <v>1</v>
      </c>
      <c r="G846">
        <v>7804</v>
      </c>
      <c r="H846">
        <v>0.788313685289595</v>
      </c>
      <c r="I846">
        <v>0.968912233598893</v>
      </c>
      <c r="J846">
        <v>0.832812322140707</v>
      </c>
      <c r="K846" t="s">
        <v>24214</v>
      </c>
      <c r="L846">
        <v>1</v>
      </c>
      <c r="M846" t="s">
        <v>1463</v>
      </c>
      <c r="N846">
        <v>1</v>
      </c>
      <c r="O846">
        <v>1.6254876462938901E-4</v>
      </c>
    </row>
    <row r="847" spans="1:15">
      <c r="A847" t="s">
        <v>1110</v>
      </c>
      <c r="B847" t="s">
        <v>23518</v>
      </c>
      <c r="C847" t="s">
        <v>1111</v>
      </c>
      <c r="D847">
        <v>9</v>
      </c>
      <c r="E847">
        <v>787</v>
      </c>
      <c r="F847">
        <v>109</v>
      </c>
      <c r="G847">
        <v>7393</v>
      </c>
      <c r="H847">
        <v>0.83410719504420605</v>
      </c>
      <c r="I847">
        <v>1</v>
      </c>
      <c r="J847">
        <v>0.966855260484069</v>
      </c>
      <c r="K847" t="s">
        <v>24215</v>
      </c>
      <c r="L847">
        <v>9</v>
      </c>
      <c r="M847" t="s">
        <v>5133</v>
      </c>
      <c r="N847">
        <v>8.2568807339449504E-2</v>
      </c>
      <c r="O847">
        <v>1.143583227446E-2</v>
      </c>
    </row>
    <row r="848" spans="1:15">
      <c r="A848" t="s">
        <v>1110</v>
      </c>
      <c r="B848" t="s">
        <v>23513</v>
      </c>
      <c r="C848" t="s">
        <v>1111</v>
      </c>
      <c r="D848">
        <v>8</v>
      </c>
      <c r="E848">
        <v>535</v>
      </c>
      <c r="F848">
        <v>119</v>
      </c>
      <c r="G848">
        <v>8124</v>
      </c>
      <c r="H848">
        <v>0.52891977388757805</v>
      </c>
      <c r="I848">
        <v>0.99999999999997702</v>
      </c>
      <c r="J848">
        <v>0.95041217501583097</v>
      </c>
      <c r="K848" t="s">
        <v>24216</v>
      </c>
      <c r="L848">
        <v>8</v>
      </c>
      <c r="M848" t="s">
        <v>5133</v>
      </c>
      <c r="N848">
        <v>6.7226890756302504E-2</v>
      </c>
      <c r="O848">
        <v>1.4953271028037399E-2</v>
      </c>
    </row>
    <row r="849" spans="1:15">
      <c r="A849" t="s">
        <v>1110</v>
      </c>
      <c r="B849" t="s">
        <v>23511</v>
      </c>
      <c r="C849" t="s">
        <v>1111</v>
      </c>
      <c r="D849">
        <v>94</v>
      </c>
      <c r="E849">
        <v>6152</v>
      </c>
      <c r="F849">
        <v>114</v>
      </c>
      <c r="G849">
        <v>7804</v>
      </c>
      <c r="H849">
        <v>0.20255570231459999</v>
      </c>
      <c r="I849">
        <v>0.658478585781888</v>
      </c>
      <c r="J849">
        <v>0.56598426677721503</v>
      </c>
      <c r="K849" t="s">
        <v>24217</v>
      </c>
      <c r="L849">
        <v>94</v>
      </c>
      <c r="M849" t="s">
        <v>5133</v>
      </c>
      <c r="N849">
        <v>0.82456140350877205</v>
      </c>
      <c r="O849">
        <v>1.5279583875162501E-2</v>
      </c>
    </row>
    <row r="850" spans="1:15">
      <c r="A850" t="s">
        <v>1112</v>
      </c>
      <c r="B850" t="s">
        <v>23511</v>
      </c>
      <c r="C850" t="s">
        <v>1113</v>
      </c>
      <c r="D850">
        <v>20</v>
      </c>
      <c r="E850">
        <v>6152</v>
      </c>
      <c r="F850">
        <v>26</v>
      </c>
      <c r="G850">
        <v>7804</v>
      </c>
      <c r="H850">
        <v>0.69629117644581895</v>
      </c>
      <c r="I850">
        <v>0.968912233598893</v>
      </c>
      <c r="J850">
        <v>0.832812322140707</v>
      </c>
      <c r="K850" t="s">
        <v>24218</v>
      </c>
      <c r="L850">
        <v>20</v>
      </c>
      <c r="M850" t="s">
        <v>5133</v>
      </c>
      <c r="N850">
        <v>0.76923076923076905</v>
      </c>
      <c r="O850">
        <v>3.2509752925877801E-3</v>
      </c>
    </row>
    <row r="851" spans="1:15">
      <c r="A851" t="s">
        <v>1112</v>
      </c>
      <c r="B851" t="s">
        <v>23518</v>
      </c>
      <c r="C851" t="s">
        <v>1113</v>
      </c>
      <c r="D851">
        <v>3</v>
      </c>
      <c r="E851">
        <v>787</v>
      </c>
      <c r="F851">
        <v>23</v>
      </c>
      <c r="G851">
        <v>7393</v>
      </c>
      <c r="H851">
        <v>0.44950640787808399</v>
      </c>
      <c r="I851">
        <v>1</v>
      </c>
      <c r="J851">
        <v>0.966855260484069</v>
      </c>
      <c r="K851" t="s">
        <v>24219</v>
      </c>
      <c r="L851">
        <v>3</v>
      </c>
      <c r="M851" t="s">
        <v>5133</v>
      </c>
      <c r="N851">
        <v>0.13043478260869601</v>
      </c>
      <c r="O851">
        <v>3.8119440914866601E-3</v>
      </c>
    </row>
    <row r="852" spans="1:15">
      <c r="A852" t="s">
        <v>1112</v>
      </c>
      <c r="B852" t="s">
        <v>23513</v>
      </c>
      <c r="C852" t="s">
        <v>1113</v>
      </c>
      <c r="D852">
        <v>4</v>
      </c>
      <c r="E852">
        <v>535</v>
      </c>
      <c r="F852">
        <v>24</v>
      </c>
      <c r="G852">
        <v>8124</v>
      </c>
      <c r="H852">
        <v>6.9216687333166604E-2</v>
      </c>
      <c r="I852">
        <v>0.46480461558679798</v>
      </c>
      <c r="J852">
        <v>0.441755965657256</v>
      </c>
      <c r="K852" t="s">
        <v>24220</v>
      </c>
      <c r="L852">
        <v>4</v>
      </c>
      <c r="M852" t="s">
        <v>5133</v>
      </c>
      <c r="N852">
        <v>0.16666666666666699</v>
      </c>
      <c r="O852">
        <v>7.4766355140186902E-3</v>
      </c>
    </row>
    <row r="853" spans="1:15">
      <c r="A853" t="s">
        <v>1114</v>
      </c>
      <c r="B853" t="s">
        <v>23511</v>
      </c>
      <c r="C853" t="s">
        <v>1115</v>
      </c>
      <c r="D853">
        <v>2</v>
      </c>
      <c r="E853">
        <v>6152</v>
      </c>
      <c r="F853">
        <v>4</v>
      </c>
      <c r="G853">
        <v>7804</v>
      </c>
      <c r="H853">
        <v>0.96811759508681905</v>
      </c>
      <c r="I853">
        <v>1</v>
      </c>
      <c r="J853">
        <v>0.85953329234717102</v>
      </c>
      <c r="K853" t="s">
        <v>24221</v>
      </c>
      <c r="L853">
        <v>2</v>
      </c>
      <c r="M853" t="s">
        <v>5133</v>
      </c>
      <c r="N853">
        <v>0.5</v>
      </c>
      <c r="O853">
        <v>3.2509752925877802E-4</v>
      </c>
    </row>
    <row r="854" spans="1:15">
      <c r="A854" t="s">
        <v>1116</v>
      </c>
      <c r="B854" t="s">
        <v>23513</v>
      </c>
      <c r="C854" t="s">
        <v>1117</v>
      </c>
      <c r="D854">
        <v>19</v>
      </c>
      <c r="E854">
        <v>535</v>
      </c>
      <c r="F854">
        <v>316</v>
      </c>
      <c r="G854">
        <v>8124</v>
      </c>
      <c r="H854">
        <v>0.69561693177276296</v>
      </c>
      <c r="I854">
        <v>0.99999999999997702</v>
      </c>
      <c r="J854">
        <v>0.95041217501583097</v>
      </c>
      <c r="K854" t="s">
        <v>24222</v>
      </c>
      <c r="L854">
        <v>19</v>
      </c>
      <c r="M854" t="s">
        <v>5133</v>
      </c>
      <c r="N854">
        <v>6.0126582278481E-2</v>
      </c>
      <c r="O854">
        <v>3.5514018691588801E-2</v>
      </c>
    </row>
    <row r="855" spans="1:15">
      <c r="A855" t="s">
        <v>1116</v>
      </c>
      <c r="B855" t="s">
        <v>23511</v>
      </c>
      <c r="C855" t="s">
        <v>1117</v>
      </c>
      <c r="D855">
        <v>252</v>
      </c>
      <c r="E855">
        <v>6152</v>
      </c>
      <c r="F855">
        <v>307</v>
      </c>
      <c r="G855">
        <v>7804</v>
      </c>
      <c r="H855">
        <v>8.6279443315470397E-2</v>
      </c>
      <c r="I855">
        <v>0.39637009773252802</v>
      </c>
      <c r="J855">
        <v>0.34069329509200902</v>
      </c>
      <c r="K855" t="s">
        <v>24223</v>
      </c>
      <c r="L855">
        <v>252</v>
      </c>
      <c r="M855" t="s">
        <v>5133</v>
      </c>
      <c r="N855">
        <v>0.82084690553745898</v>
      </c>
      <c r="O855">
        <v>4.0962288686606001E-2</v>
      </c>
    </row>
    <row r="856" spans="1:15">
      <c r="A856" t="s">
        <v>1116</v>
      </c>
      <c r="B856" t="s">
        <v>23518</v>
      </c>
      <c r="C856" t="s">
        <v>1117</v>
      </c>
      <c r="D856">
        <v>22</v>
      </c>
      <c r="E856">
        <v>787</v>
      </c>
      <c r="F856">
        <v>275</v>
      </c>
      <c r="G856">
        <v>7393</v>
      </c>
      <c r="H856">
        <v>0.94398793864142605</v>
      </c>
      <c r="I856">
        <v>1</v>
      </c>
      <c r="J856">
        <v>0.966855260484069</v>
      </c>
      <c r="K856" t="s">
        <v>24224</v>
      </c>
      <c r="L856">
        <v>22</v>
      </c>
      <c r="M856" t="s">
        <v>5133</v>
      </c>
      <c r="N856">
        <v>0.08</v>
      </c>
      <c r="O856">
        <v>2.7954256670902199E-2</v>
      </c>
    </row>
    <row r="857" spans="1:15">
      <c r="A857" t="s">
        <v>1118</v>
      </c>
      <c r="B857" t="s">
        <v>23518</v>
      </c>
      <c r="C857" t="s">
        <v>1119</v>
      </c>
      <c r="D857">
        <v>6</v>
      </c>
      <c r="E857">
        <v>787</v>
      </c>
      <c r="F857">
        <v>91</v>
      </c>
      <c r="G857">
        <v>7393</v>
      </c>
      <c r="H857">
        <v>0.93244270290505904</v>
      </c>
      <c r="I857">
        <v>1</v>
      </c>
      <c r="J857">
        <v>0.966855260484069</v>
      </c>
      <c r="K857" t="s">
        <v>24225</v>
      </c>
      <c r="L857">
        <v>6</v>
      </c>
      <c r="M857" t="s">
        <v>5133</v>
      </c>
      <c r="N857">
        <v>6.5934065934065894E-2</v>
      </c>
      <c r="O857">
        <v>7.6238881829733202E-3</v>
      </c>
    </row>
    <row r="858" spans="1:15">
      <c r="A858" t="s">
        <v>1118</v>
      </c>
      <c r="B858" t="s">
        <v>23511</v>
      </c>
      <c r="C858" t="s">
        <v>1119</v>
      </c>
      <c r="D858">
        <v>81</v>
      </c>
      <c r="E858">
        <v>6152</v>
      </c>
      <c r="F858">
        <v>99</v>
      </c>
      <c r="G858">
        <v>7804</v>
      </c>
      <c r="H858">
        <v>0.27652489048373902</v>
      </c>
      <c r="I858">
        <v>0.78909783965577196</v>
      </c>
      <c r="J858">
        <v>0.67825586410336502</v>
      </c>
      <c r="K858" t="s">
        <v>24226</v>
      </c>
      <c r="L858">
        <v>81</v>
      </c>
      <c r="M858" t="s">
        <v>5133</v>
      </c>
      <c r="N858">
        <v>0.81818181818181801</v>
      </c>
      <c r="O858">
        <v>1.3166449934980499E-2</v>
      </c>
    </row>
    <row r="859" spans="1:15">
      <c r="A859" t="s">
        <v>1118</v>
      </c>
      <c r="B859" t="s">
        <v>23513</v>
      </c>
      <c r="C859" t="s">
        <v>1119</v>
      </c>
      <c r="D859">
        <v>12</v>
      </c>
      <c r="E859">
        <v>535</v>
      </c>
      <c r="F859">
        <v>105</v>
      </c>
      <c r="G859">
        <v>8124</v>
      </c>
      <c r="H859">
        <v>4.2638309611364597E-2</v>
      </c>
      <c r="I859">
        <v>0.448760549738495</v>
      </c>
      <c r="J859">
        <v>0.42650749013827299</v>
      </c>
      <c r="K859" t="s">
        <v>24227</v>
      </c>
      <c r="L859">
        <v>12</v>
      </c>
      <c r="M859" t="s">
        <v>5133</v>
      </c>
      <c r="N859">
        <v>0.114285714285714</v>
      </c>
      <c r="O859">
        <v>2.2429906542056101E-2</v>
      </c>
    </row>
    <row r="860" spans="1:15">
      <c r="A860" t="s">
        <v>1120</v>
      </c>
      <c r="B860" t="s">
        <v>23511</v>
      </c>
      <c r="C860" t="s">
        <v>1121</v>
      </c>
      <c r="D860">
        <v>142</v>
      </c>
      <c r="E860">
        <v>6152</v>
      </c>
      <c r="F860">
        <v>170</v>
      </c>
      <c r="G860">
        <v>7804</v>
      </c>
      <c r="H860">
        <v>7.46922674450336E-2</v>
      </c>
      <c r="I860">
        <v>0.35685168699636499</v>
      </c>
      <c r="J860">
        <v>0.30672590540362799</v>
      </c>
      <c r="K860" t="s">
        <v>24228</v>
      </c>
      <c r="L860">
        <v>142</v>
      </c>
      <c r="M860" t="s">
        <v>5133</v>
      </c>
      <c r="N860">
        <v>0.83529411764705896</v>
      </c>
      <c r="O860">
        <v>2.3081924577373202E-2</v>
      </c>
    </row>
    <row r="861" spans="1:15">
      <c r="A861" t="s">
        <v>1120</v>
      </c>
      <c r="B861" t="s">
        <v>23513</v>
      </c>
      <c r="C861" t="s">
        <v>1121</v>
      </c>
      <c r="D861">
        <v>6</v>
      </c>
      <c r="E861">
        <v>535</v>
      </c>
      <c r="F861">
        <v>175</v>
      </c>
      <c r="G861">
        <v>8124</v>
      </c>
      <c r="H861">
        <v>0.97730020603121504</v>
      </c>
      <c r="I861">
        <v>0.99999999999997702</v>
      </c>
      <c r="J861">
        <v>0.95041217501583097</v>
      </c>
      <c r="K861" t="s">
        <v>24229</v>
      </c>
      <c r="L861">
        <v>6</v>
      </c>
      <c r="M861" t="s">
        <v>5133</v>
      </c>
      <c r="N861">
        <v>3.4285714285714301E-2</v>
      </c>
      <c r="O861">
        <v>1.1214953271028E-2</v>
      </c>
    </row>
    <row r="862" spans="1:15">
      <c r="A862" t="s">
        <v>1120</v>
      </c>
      <c r="B862" t="s">
        <v>23518</v>
      </c>
      <c r="C862" t="s">
        <v>1121</v>
      </c>
      <c r="D862">
        <v>11</v>
      </c>
      <c r="E862">
        <v>787</v>
      </c>
      <c r="F862">
        <v>149</v>
      </c>
      <c r="G862">
        <v>7393</v>
      </c>
      <c r="H862">
        <v>0.93112021951136603</v>
      </c>
      <c r="I862">
        <v>1</v>
      </c>
      <c r="J862">
        <v>0.966855260484069</v>
      </c>
      <c r="K862" t="s">
        <v>24230</v>
      </c>
      <c r="L862">
        <v>11</v>
      </c>
      <c r="M862" t="s">
        <v>5133</v>
      </c>
      <c r="N862">
        <v>7.3825503355704702E-2</v>
      </c>
      <c r="O862">
        <v>1.3977128335451099E-2</v>
      </c>
    </row>
    <row r="863" spans="1:15">
      <c r="A863" t="s">
        <v>1122</v>
      </c>
      <c r="B863" t="s">
        <v>23511</v>
      </c>
      <c r="C863" t="s">
        <v>1123</v>
      </c>
      <c r="D863">
        <v>2</v>
      </c>
      <c r="E863">
        <v>6152</v>
      </c>
      <c r="F863">
        <v>2</v>
      </c>
      <c r="G863">
        <v>7804</v>
      </c>
      <c r="H863">
        <v>0.62141708038142995</v>
      </c>
      <c r="I863">
        <v>0.968912233598893</v>
      </c>
      <c r="J863">
        <v>0.832812322140707</v>
      </c>
      <c r="K863" t="s">
        <v>24231</v>
      </c>
      <c r="L863">
        <v>2</v>
      </c>
      <c r="M863" t="s">
        <v>2729</v>
      </c>
      <c r="N863">
        <v>1</v>
      </c>
      <c r="O863">
        <v>3.2509752925877802E-4</v>
      </c>
    </row>
    <row r="864" spans="1:15">
      <c r="A864" t="s">
        <v>1124</v>
      </c>
      <c r="B864" t="s">
        <v>23511</v>
      </c>
      <c r="C864" t="s">
        <v>1125</v>
      </c>
      <c r="D864">
        <v>35</v>
      </c>
      <c r="E864">
        <v>6152</v>
      </c>
      <c r="F864">
        <v>37</v>
      </c>
      <c r="G864">
        <v>7804</v>
      </c>
      <c r="H864">
        <v>8.7648775757662393E-3</v>
      </c>
      <c r="I864">
        <v>7.6145138391721004E-2</v>
      </c>
      <c r="J864">
        <v>6.5449281498066905E-2</v>
      </c>
      <c r="K864" t="s">
        <v>24232</v>
      </c>
      <c r="L864">
        <v>35</v>
      </c>
      <c r="M864" t="s">
        <v>5133</v>
      </c>
      <c r="N864">
        <v>0.94594594594594605</v>
      </c>
      <c r="O864">
        <v>5.68920676202861E-3</v>
      </c>
    </row>
    <row r="865" spans="1:15">
      <c r="A865" t="s">
        <v>1124</v>
      </c>
      <c r="B865" t="s">
        <v>23518</v>
      </c>
      <c r="C865" t="s">
        <v>1125</v>
      </c>
      <c r="D865">
        <v>1</v>
      </c>
      <c r="E865">
        <v>787</v>
      </c>
      <c r="F865">
        <v>40</v>
      </c>
      <c r="G865">
        <v>7393</v>
      </c>
      <c r="H865">
        <v>0.98905451344650896</v>
      </c>
      <c r="I865">
        <v>1</v>
      </c>
      <c r="J865">
        <v>0.966855260484069</v>
      </c>
      <c r="K865" t="s">
        <v>24233</v>
      </c>
      <c r="L865">
        <v>1</v>
      </c>
      <c r="M865" t="s">
        <v>5133</v>
      </c>
      <c r="N865">
        <v>2.5000000000000001E-2</v>
      </c>
      <c r="O865">
        <v>1.27064803049555E-3</v>
      </c>
    </row>
    <row r="866" spans="1:15">
      <c r="A866" t="s">
        <v>1126</v>
      </c>
      <c r="B866" t="s">
        <v>23511</v>
      </c>
      <c r="C866" t="s">
        <v>1127</v>
      </c>
      <c r="D866">
        <v>21</v>
      </c>
      <c r="E866">
        <v>6152</v>
      </c>
      <c r="F866">
        <v>23</v>
      </c>
      <c r="G866">
        <v>7804</v>
      </c>
      <c r="H866">
        <v>0.106618377410615</v>
      </c>
      <c r="I866">
        <v>0.45617467431877601</v>
      </c>
      <c r="J866">
        <v>0.39209731970261602</v>
      </c>
      <c r="K866" t="s">
        <v>24234</v>
      </c>
      <c r="L866">
        <v>21</v>
      </c>
      <c r="M866" t="s">
        <v>5133</v>
      </c>
      <c r="N866">
        <v>0.91304347826086996</v>
      </c>
      <c r="O866">
        <v>3.41352405721717E-3</v>
      </c>
    </row>
    <row r="867" spans="1:15">
      <c r="A867" t="s">
        <v>1128</v>
      </c>
      <c r="B867" t="s">
        <v>23511</v>
      </c>
      <c r="C867" t="s">
        <v>1129</v>
      </c>
      <c r="D867">
        <v>6</v>
      </c>
      <c r="E867">
        <v>6152</v>
      </c>
      <c r="F867">
        <v>7</v>
      </c>
      <c r="G867">
        <v>7804</v>
      </c>
      <c r="H867">
        <v>0.54476030000281095</v>
      </c>
      <c r="I867">
        <v>0.968912233598893</v>
      </c>
      <c r="J867">
        <v>0.832812322140707</v>
      </c>
      <c r="K867" t="s">
        <v>24235</v>
      </c>
      <c r="L867">
        <v>6</v>
      </c>
      <c r="M867" t="s">
        <v>5133</v>
      </c>
      <c r="N867">
        <v>0.85714285714285698</v>
      </c>
      <c r="O867">
        <v>9.7529258777633303E-4</v>
      </c>
    </row>
    <row r="868" spans="1:15">
      <c r="A868" t="s">
        <v>1130</v>
      </c>
      <c r="B868" t="s">
        <v>23511</v>
      </c>
      <c r="C868" t="s">
        <v>1131</v>
      </c>
      <c r="D868">
        <v>9</v>
      </c>
      <c r="E868">
        <v>6152</v>
      </c>
      <c r="F868">
        <v>10</v>
      </c>
      <c r="G868">
        <v>7804</v>
      </c>
      <c r="H868">
        <v>0.341392875758884</v>
      </c>
      <c r="I868">
        <v>0.87709103910391695</v>
      </c>
      <c r="J868">
        <v>0.75388894852919097</v>
      </c>
      <c r="K868" t="s">
        <v>24236</v>
      </c>
      <c r="L868">
        <v>9</v>
      </c>
      <c r="M868" t="s">
        <v>5133</v>
      </c>
      <c r="N868">
        <v>0.9</v>
      </c>
      <c r="O868">
        <v>1.4629388816645001E-3</v>
      </c>
    </row>
    <row r="869" spans="1:15">
      <c r="A869" t="s">
        <v>1132</v>
      </c>
      <c r="B869" t="s">
        <v>23511</v>
      </c>
      <c r="C869" t="s">
        <v>1133</v>
      </c>
      <c r="D869">
        <v>4</v>
      </c>
      <c r="E869">
        <v>6152</v>
      </c>
      <c r="F869">
        <v>5</v>
      </c>
      <c r="G869">
        <v>7804</v>
      </c>
      <c r="H869">
        <v>0.71320711691885297</v>
      </c>
      <c r="I869">
        <v>0.968912233598893</v>
      </c>
      <c r="J869">
        <v>0.832812322140707</v>
      </c>
      <c r="K869" t="s">
        <v>24237</v>
      </c>
      <c r="L869">
        <v>4</v>
      </c>
      <c r="M869" t="s">
        <v>5133</v>
      </c>
      <c r="N869">
        <v>0.8</v>
      </c>
      <c r="O869">
        <v>6.5019505851755496E-4</v>
      </c>
    </row>
    <row r="870" spans="1:15">
      <c r="A870" t="s">
        <v>1134</v>
      </c>
      <c r="B870" t="s">
        <v>23513</v>
      </c>
      <c r="C870" t="s">
        <v>1135</v>
      </c>
      <c r="D870">
        <v>1</v>
      </c>
      <c r="E870">
        <v>535</v>
      </c>
      <c r="F870">
        <v>15</v>
      </c>
      <c r="G870">
        <v>8124</v>
      </c>
      <c r="H870">
        <v>0.64039694135216896</v>
      </c>
      <c r="I870">
        <v>0.99999999999997702</v>
      </c>
      <c r="J870">
        <v>0.95041217501583097</v>
      </c>
      <c r="K870" t="s">
        <v>24238</v>
      </c>
      <c r="L870">
        <v>1</v>
      </c>
      <c r="M870" t="s">
        <v>5133</v>
      </c>
      <c r="N870">
        <v>6.6666666666666693E-2</v>
      </c>
      <c r="O870">
        <v>1.8691588785046699E-3</v>
      </c>
    </row>
    <row r="871" spans="1:15">
      <c r="A871" t="s">
        <v>1134</v>
      </c>
      <c r="B871" t="s">
        <v>23511</v>
      </c>
      <c r="C871" t="s">
        <v>1135</v>
      </c>
      <c r="D871">
        <v>14</v>
      </c>
      <c r="E871">
        <v>6152</v>
      </c>
      <c r="F871">
        <v>15</v>
      </c>
      <c r="G871">
        <v>7804</v>
      </c>
      <c r="H871">
        <v>0.141611718708783</v>
      </c>
      <c r="I871">
        <v>0.54611425167193095</v>
      </c>
      <c r="J871">
        <v>0.46940338073728599</v>
      </c>
      <c r="K871" t="s">
        <v>24239</v>
      </c>
      <c r="L871">
        <v>14</v>
      </c>
      <c r="M871" t="s">
        <v>5133</v>
      </c>
      <c r="N871">
        <v>0.93333333333333302</v>
      </c>
      <c r="O871">
        <v>2.2756827048114399E-3</v>
      </c>
    </row>
    <row r="872" spans="1:15">
      <c r="A872" t="s">
        <v>1136</v>
      </c>
      <c r="B872" t="s">
        <v>23511</v>
      </c>
      <c r="C872" t="s">
        <v>1137</v>
      </c>
      <c r="D872">
        <v>7</v>
      </c>
      <c r="E872">
        <v>6152</v>
      </c>
      <c r="F872">
        <v>7</v>
      </c>
      <c r="G872">
        <v>7804</v>
      </c>
      <c r="H872">
        <v>0.18905120292587699</v>
      </c>
      <c r="I872">
        <v>0.631132279689813</v>
      </c>
      <c r="J872">
        <v>0.54247920626835999</v>
      </c>
      <c r="K872" t="s">
        <v>24240</v>
      </c>
      <c r="L872">
        <v>7</v>
      </c>
      <c r="M872" t="s">
        <v>5133</v>
      </c>
      <c r="N872">
        <v>1</v>
      </c>
      <c r="O872">
        <v>1.13784135240572E-3</v>
      </c>
    </row>
    <row r="873" spans="1:15">
      <c r="A873" t="s">
        <v>1138</v>
      </c>
      <c r="B873" t="s">
        <v>23518</v>
      </c>
      <c r="C873" t="s">
        <v>1139</v>
      </c>
      <c r="D873">
        <v>2</v>
      </c>
      <c r="E873">
        <v>787</v>
      </c>
      <c r="F873">
        <v>6</v>
      </c>
      <c r="G873">
        <v>7393</v>
      </c>
      <c r="H873">
        <v>0.127121247527331</v>
      </c>
      <c r="I873">
        <v>0.70232558016992197</v>
      </c>
      <c r="J873">
        <v>0.67904718175981504</v>
      </c>
      <c r="K873" t="s">
        <v>24241</v>
      </c>
      <c r="L873">
        <v>2</v>
      </c>
      <c r="M873" t="s">
        <v>1463</v>
      </c>
      <c r="N873">
        <v>0.33333333333333298</v>
      </c>
      <c r="O873">
        <v>2.5412960609911099E-3</v>
      </c>
    </row>
    <row r="874" spans="1:15">
      <c r="A874" t="s">
        <v>1138</v>
      </c>
      <c r="B874" t="s">
        <v>23511</v>
      </c>
      <c r="C874" t="s">
        <v>1139</v>
      </c>
      <c r="D874">
        <v>4</v>
      </c>
      <c r="E874">
        <v>6152</v>
      </c>
      <c r="F874">
        <v>7</v>
      </c>
      <c r="G874">
        <v>7804</v>
      </c>
      <c r="H874">
        <v>0.95957928989840302</v>
      </c>
      <c r="I874">
        <v>1</v>
      </c>
      <c r="J874">
        <v>0.85953329234717102</v>
      </c>
      <c r="K874" t="s">
        <v>24242</v>
      </c>
      <c r="L874">
        <v>4</v>
      </c>
      <c r="M874" t="s">
        <v>1463</v>
      </c>
      <c r="N874">
        <v>0.57142857142857095</v>
      </c>
      <c r="O874">
        <v>6.5019505851755496E-4</v>
      </c>
    </row>
    <row r="875" spans="1:15">
      <c r="A875" t="s">
        <v>1140</v>
      </c>
      <c r="B875" t="s">
        <v>23518</v>
      </c>
      <c r="C875" t="s">
        <v>1141</v>
      </c>
      <c r="D875">
        <v>1</v>
      </c>
      <c r="E875">
        <v>787</v>
      </c>
      <c r="F875">
        <v>1</v>
      </c>
      <c r="G875">
        <v>7393</v>
      </c>
      <c r="H875">
        <v>0.106452049235764</v>
      </c>
      <c r="I875">
        <v>0.63266972740240601</v>
      </c>
      <c r="J875">
        <v>0.61170005408803896</v>
      </c>
      <c r="K875" t="s">
        <v>24100</v>
      </c>
      <c r="L875">
        <v>1</v>
      </c>
      <c r="M875" t="s">
        <v>5133</v>
      </c>
      <c r="N875">
        <v>1</v>
      </c>
      <c r="O875">
        <v>1.27064803049555E-3</v>
      </c>
    </row>
    <row r="876" spans="1:15">
      <c r="A876" t="s">
        <v>1142</v>
      </c>
      <c r="B876" t="s">
        <v>23518</v>
      </c>
      <c r="C876" t="s">
        <v>1143</v>
      </c>
      <c r="D876">
        <v>53</v>
      </c>
      <c r="E876">
        <v>787</v>
      </c>
      <c r="F876">
        <v>942</v>
      </c>
      <c r="G876">
        <v>7393</v>
      </c>
      <c r="H876">
        <v>0.99999999689137398</v>
      </c>
      <c r="I876">
        <v>1</v>
      </c>
      <c r="J876">
        <v>0.966855260484069</v>
      </c>
      <c r="K876" t="s">
        <v>24243</v>
      </c>
      <c r="L876">
        <v>53</v>
      </c>
      <c r="M876" t="s">
        <v>5133</v>
      </c>
      <c r="N876">
        <v>5.6263269639065798E-2</v>
      </c>
      <c r="O876">
        <v>6.7344345616264303E-2</v>
      </c>
    </row>
    <row r="877" spans="1:15">
      <c r="A877" t="s">
        <v>1142</v>
      </c>
      <c r="B877" t="s">
        <v>23511</v>
      </c>
      <c r="C877" t="s">
        <v>1143</v>
      </c>
      <c r="D877">
        <v>896</v>
      </c>
      <c r="E877">
        <v>6152</v>
      </c>
      <c r="F877">
        <v>1021</v>
      </c>
      <c r="G877">
        <v>7804</v>
      </c>
      <c r="H877" s="34">
        <v>1.9924134591668601E-15</v>
      </c>
      <c r="I877" s="34">
        <v>3.0648922664840198E-13</v>
      </c>
      <c r="J877" s="34">
        <v>2.6343769405003898E-13</v>
      </c>
      <c r="K877" t="s">
        <v>24244</v>
      </c>
      <c r="L877">
        <v>896</v>
      </c>
      <c r="M877" t="s">
        <v>5133</v>
      </c>
      <c r="N877">
        <v>0.87757100881488703</v>
      </c>
      <c r="O877">
        <v>0.14564369310793199</v>
      </c>
    </row>
    <row r="878" spans="1:15">
      <c r="A878" t="s">
        <v>1142</v>
      </c>
      <c r="B878" t="s">
        <v>23513</v>
      </c>
      <c r="C878" t="s">
        <v>1143</v>
      </c>
      <c r="D878">
        <v>41</v>
      </c>
      <c r="E878">
        <v>535</v>
      </c>
      <c r="F878">
        <v>1028</v>
      </c>
      <c r="G878">
        <v>8124</v>
      </c>
      <c r="H878">
        <v>0.99994854550953005</v>
      </c>
      <c r="I878">
        <v>0.99999999999997702</v>
      </c>
      <c r="J878">
        <v>0.95041217501583097</v>
      </c>
      <c r="K878" t="s">
        <v>24245</v>
      </c>
      <c r="L878">
        <v>41</v>
      </c>
      <c r="M878" t="s">
        <v>5133</v>
      </c>
      <c r="N878">
        <v>3.9883268482490297E-2</v>
      </c>
      <c r="O878">
        <v>7.6635514018691606E-2</v>
      </c>
    </row>
    <row r="879" spans="1:15">
      <c r="A879" t="s">
        <v>1144</v>
      </c>
      <c r="B879" t="s">
        <v>23511</v>
      </c>
      <c r="C879" t="s">
        <v>1145</v>
      </c>
      <c r="D879">
        <v>19</v>
      </c>
      <c r="E879">
        <v>6152</v>
      </c>
      <c r="F879">
        <v>20</v>
      </c>
      <c r="G879">
        <v>7804</v>
      </c>
      <c r="H879">
        <v>5.4506775742009302E-2</v>
      </c>
      <c r="I879">
        <v>0.28959482308693002</v>
      </c>
      <c r="J879">
        <v>0.248916391734606</v>
      </c>
      <c r="K879" t="s">
        <v>24246</v>
      </c>
      <c r="L879">
        <v>19</v>
      </c>
      <c r="M879" t="s">
        <v>5133</v>
      </c>
      <c r="N879">
        <v>0.95</v>
      </c>
      <c r="O879">
        <v>3.0884265279583901E-3</v>
      </c>
    </row>
    <row r="880" spans="1:15">
      <c r="A880" t="s">
        <v>1146</v>
      </c>
      <c r="B880" t="s">
        <v>23513</v>
      </c>
      <c r="C880" t="s">
        <v>1147</v>
      </c>
      <c r="D880">
        <v>3</v>
      </c>
      <c r="E880">
        <v>535</v>
      </c>
      <c r="F880">
        <v>12</v>
      </c>
      <c r="G880">
        <v>8124</v>
      </c>
      <c r="H880">
        <v>3.9972085210212699E-2</v>
      </c>
      <c r="I880">
        <v>0.442357742993021</v>
      </c>
      <c r="J880">
        <v>0.42042218465310099</v>
      </c>
      <c r="K880" t="s">
        <v>24247</v>
      </c>
      <c r="L880">
        <v>3</v>
      </c>
      <c r="M880" t="s">
        <v>1463</v>
      </c>
      <c r="N880">
        <v>0.25</v>
      </c>
      <c r="O880">
        <v>5.60747663551402E-3</v>
      </c>
    </row>
    <row r="881" spans="1:15">
      <c r="A881" t="s">
        <v>1146</v>
      </c>
      <c r="B881" t="s">
        <v>23511</v>
      </c>
      <c r="C881" t="s">
        <v>1147</v>
      </c>
      <c r="D881">
        <v>5</v>
      </c>
      <c r="E881">
        <v>6152</v>
      </c>
      <c r="F881">
        <v>9</v>
      </c>
      <c r="G881">
        <v>7804</v>
      </c>
      <c r="H881">
        <v>0.97522995242144195</v>
      </c>
      <c r="I881">
        <v>1</v>
      </c>
      <c r="J881">
        <v>0.85953329234717102</v>
      </c>
      <c r="K881" t="s">
        <v>24248</v>
      </c>
      <c r="L881">
        <v>5</v>
      </c>
      <c r="M881" t="s">
        <v>1463</v>
      </c>
      <c r="N881">
        <v>0.55555555555555602</v>
      </c>
      <c r="O881">
        <v>8.1274382314694405E-4</v>
      </c>
    </row>
    <row r="882" spans="1:15">
      <c r="A882" t="s">
        <v>1148</v>
      </c>
      <c r="B882" t="s">
        <v>23511</v>
      </c>
      <c r="C882" t="s">
        <v>1149</v>
      </c>
      <c r="D882">
        <v>3</v>
      </c>
      <c r="E882">
        <v>6152</v>
      </c>
      <c r="F882">
        <v>3</v>
      </c>
      <c r="G882">
        <v>7804</v>
      </c>
      <c r="H882">
        <v>0.489837867770546</v>
      </c>
      <c r="I882">
        <v>0.96083957126938102</v>
      </c>
      <c r="J882">
        <v>0.82587360011061495</v>
      </c>
      <c r="K882" t="s">
        <v>24249</v>
      </c>
      <c r="L882">
        <v>3</v>
      </c>
      <c r="M882" t="s">
        <v>5133</v>
      </c>
      <c r="N882">
        <v>1</v>
      </c>
      <c r="O882">
        <v>4.8764629388816603E-4</v>
      </c>
    </row>
    <row r="883" spans="1:15">
      <c r="A883" t="s">
        <v>1150</v>
      </c>
      <c r="B883" t="s">
        <v>23511</v>
      </c>
      <c r="C883" t="s">
        <v>1151</v>
      </c>
      <c r="D883">
        <v>41</v>
      </c>
      <c r="E883">
        <v>6152</v>
      </c>
      <c r="F883">
        <v>43</v>
      </c>
      <c r="G883">
        <v>7804</v>
      </c>
      <c r="H883">
        <v>2.7533725947412398E-3</v>
      </c>
      <c r="I883">
        <v>3.03549307897285E-2</v>
      </c>
      <c r="J883">
        <v>2.6091073600665801E-2</v>
      </c>
      <c r="K883" t="s">
        <v>24250</v>
      </c>
      <c r="L883">
        <v>41</v>
      </c>
      <c r="M883" t="s">
        <v>5133</v>
      </c>
      <c r="N883">
        <v>0.95348837209302295</v>
      </c>
      <c r="O883">
        <v>6.6644993498049402E-3</v>
      </c>
    </row>
    <row r="884" spans="1:15">
      <c r="A884" t="s">
        <v>1152</v>
      </c>
      <c r="B884" t="s">
        <v>23518</v>
      </c>
      <c r="C884" t="s">
        <v>1153</v>
      </c>
      <c r="D884">
        <v>1</v>
      </c>
      <c r="E884">
        <v>787</v>
      </c>
      <c r="F884">
        <v>1</v>
      </c>
      <c r="G884">
        <v>7393</v>
      </c>
      <c r="H884">
        <v>0.106452049235764</v>
      </c>
      <c r="I884">
        <v>0.63266972740240601</v>
      </c>
      <c r="J884">
        <v>0.61170005408803896</v>
      </c>
      <c r="K884" t="s">
        <v>24251</v>
      </c>
      <c r="L884">
        <v>1</v>
      </c>
      <c r="M884" t="s">
        <v>5133</v>
      </c>
      <c r="N884">
        <v>1</v>
      </c>
      <c r="O884">
        <v>1.27064803049555E-3</v>
      </c>
    </row>
    <row r="885" spans="1:15">
      <c r="A885" t="s">
        <v>1154</v>
      </c>
      <c r="B885" t="s">
        <v>23511</v>
      </c>
      <c r="C885" t="s">
        <v>1155</v>
      </c>
      <c r="D885">
        <v>2</v>
      </c>
      <c r="E885">
        <v>6152</v>
      </c>
      <c r="F885">
        <v>2</v>
      </c>
      <c r="G885">
        <v>7804</v>
      </c>
      <c r="H885">
        <v>0.62141708038142995</v>
      </c>
      <c r="I885">
        <v>0.968912233598893</v>
      </c>
      <c r="J885">
        <v>0.832812322140707</v>
      </c>
      <c r="K885" t="s">
        <v>24252</v>
      </c>
      <c r="L885">
        <v>2</v>
      </c>
      <c r="M885" t="s">
        <v>5133</v>
      </c>
      <c r="N885">
        <v>1</v>
      </c>
      <c r="O885">
        <v>3.2509752925877802E-4</v>
      </c>
    </row>
    <row r="886" spans="1:15">
      <c r="A886" t="s">
        <v>1156</v>
      </c>
      <c r="B886" t="s">
        <v>23511</v>
      </c>
      <c r="C886" t="s">
        <v>1157</v>
      </c>
      <c r="D886">
        <v>2</v>
      </c>
      <c r="E886">
        <v>6152</v>
      </c>
      <c r="F886">
        <v>2</v>
      </c>
      <c r="G886">
        <v>7804</v>
      </c>
      <c r="H886">
        <v>0.62141708038142995</v>
      </c>
      <c r="I886">
        <v>0.968912233598893</v>
      </c>
      <c r="J886">
        <v>0.832812322140707</v>
      </c>
      <c r="K886" t="s">
        <v>24252</v>
      </c>
      <c r="L886">
        <v>2</v>
      </c>
      <c r="M886" t="s">
        <v>5133</v>
      </c>
      <c r="N886">
        <v>1</v>
      </c>
      <c r="O886">
        <v>3.2509752925877802E-4</v>
      </c>
    </row>
    <row r="887" spans="1:15">
      <c r="A887" t="s">
        <v>1158</v>
      </c>
      <c r="B887" t="s">
        <v>23513</v>
      </c>
      <c r="C887" t="s">
        <v>1159</v>
      </c>
      <c r="D887">
        <v>1</v>
      </c>
      <c r="E887">
        <v>535</v>
      </c>
      <c r="F887">
        <v>3</v>
      </c>
      <c r="G887">
        <v>8124</v>
      </c>
      <c r="H887">
        <v>0.184859247501582</v>
      </c>
      <c r="I887">
        <v>0.75508452473579202</v>
      </c>
      <c r="J887">
        <v>0.71764152547495597</v>
      </c>
      <c r="K887" t="s">
        <v>23638</v>
      </c>
      <c r="L887">
        <v>1</v>
      </c>
      <c r="M887" t="s">
        <v>1463</v>
      </c>
      <c r="N887">
        <v>0.33333333333333298</v>
      </c>
      <c r="O887">
        <v>1.8691588785046699E-3</v>
      </c>
    </row>
    <row r="888" spans="1:15">
      <c r="A888" t="s">
        <v>1158</v>
      </c>
      <c r="B888" t="s">
        <v>23511</v>
      </c>
      <c r="C888" t="s">
        <v>1159</v>
      </c>
      <c r="D888">
        <v>1</v>
      </c>
      <c r="E888">
        <v>6152</v>
      </c>
      <c r="F888">
        <v>3</v>
      </c>
      <c r="G888">
        <v>7804</v>
      </c>
      <c r="H888">
        <v>0.99052768249503997</v>
      </c>
      <c r="I888">
        <v>1</v>
      </c>
      <c r="J888">
        <v>0.85953329234717102</v>
      </c>
      <c r="K888" t="s">
        <v>24253</v>
      </c>
      <c r="L888">
        <v>1</v>
      </c>
      <c r="M888" t="s">
        <v>1463</v>
      </c>
      <c r="N888">
        <v>0.33333333333333298</v>
      </c>
      <c r="O888">
        <v>1.6254876462938901E-4</v>
      </c>
    </row>
    <row r="889" spans="1:15">
      <c r="A889" t="s">
        <v>1158</v>
      </c>
      <c r="B889" t="s">
        <v>23518</v>
      </c>
      <c r="C889" t="s">
        <v>1159</v>
      </c>
      <c r="D889">
        <v>1</v>
      </c>
      <c r="E889">
        <v>787</v>
      </c>
      <c r="F889">
        <v>3</v>
      </c>
      <c r="G889">
        <v>7393</v>
      </c>
      <c r="H889">
        <v>0.28660084727541502</v>
      </c>
      <c r="I889">
        <v>0.97863801257884697</v>
      </c>
      <c r="J889">
        <v>0.94620131057153301</v>
      </c>
      <c r="K889" t="s">
        <v>24254</v>
      </c>
      <c r="L889">
        <v>1</v>
      </c>
      <c r="M889" t="s">
        <v>1463</v>
      </c>
      <c r="N889">
        <v>0.33333333333333298</v>
      </c>
      <c r="O889">
        <v>1.27064803049555E-3</v>
      </c>
    </row>
    <row r="890" spans="1:15">
      <c r="A890" t="s">
        <v>1160</v>
      </c>
      <c r="B890" t="s">
        <v>23511</v>
      </c>
      <c r="C890" t="s">
        <v>1161</v>
      </c>
      <c r="D890">
        <v>2</v>
      </c>
      <c r="E890">
        <v>6152</v>
      </c>
      <c r="F890">
        <v>2</v>
      </c>
      <c r="G890">
        <v>7804</v>
      </c>
      <c r="H890">
        <v>0.62141708038142995</v>
      </c>
      <c r="I890">
        <v>0.968912233598893</v>
      </c>
      <c r="J890">
        <v>0.832812322140707</v>
      </c>
      <c r="K890" t="s">
        <v>24252</v>
      </c>
      <c r="L890">
        <v>2</v>
      </c>
      <c r="M890" t="s">
        <v>1463</v>
      </c>
      <c r="N890">
        <v>1</v>
      </c>
      <c r="O890">
        <v>3.2509752925877802E-4</v>
      </c>
    </row>
    <row r="891" spans="1:15">
      <c r="A891" t="s">
        <v>1162</v>
      </c>
      <c r="B891" t="s">
        <v>23511</v>
      </c>
      <c r="C891" t="s">
        <v>1163</v>
      </c>
      <c r="D891">
        <v>13</v>
      </c>
      <c r="E891">
        <v>6152</v>
      </c>
      <c r="F891">
        <v>15</v>
      </c>
      <c r="G891">
        <v>7804</v>
      </c>
      <c r="H891">
        <v>0.35527829093487101</v>
      </c>
      <c r="I891">
        <v>0.90637853699243498</v>
      </c>
      <c r="J891">
        <v>0.77906252801391895</v>
      </c>
      <c r="K891" t="s">
        <v>24255</v>
      </c>
      <c r="L891">
        <v>13</v>
      </c>
      <c r="M891" t="s">
        <v>5133</v>
      </c>
      <c r="N891">
        <v>0.86666666666666703</v>
      </c>
      <c r="O891">
        <v>2.1131339401820499E-3</v>
      </c>
    </row>
    <row r="892" spans="1:15">
      <c r="A892" t="s">
        <v>1162</v>
      </c>
      <c r="B892" t="s">
        <v>23518</v>
      </c>
      <c r="C892" t="s">
        <v>1163</v>
      </c>
      <c r="D892">
        <v>1</v>
      </c>
      <c r="E892">
        <v>787</v>
      </c>
      <c r="F892">
        <v>14</v>
      </c>
      <c r="G892">
        <v>7393</v>
      </c>
      <c r="H892">
        <v>0.79345608455289296</v>
      </c>
      <c r="I892">
        <v>1</v>
      </c>
      <c r="J892">
        <v>0.966855260484069</v>
      </c>
      <c r="K892" t="s">
        <v>24091</v>
      </c>
      <c r="L892">
        <v>1</v>
      </c>
      <c r="M892" t="s">
        <v>5133</v>
      </c>
      <c r="N892">
        <v>7.1428571428571397E-2</v>
      </c>
      <c r="O892">
        <v>1.27064803049555E-3</v>
      </c>
    </row>
    <row r="893" spans="1:15">
      <c r="A893" t="s">
        <v>1164</v>
      </c>
      <c r="B893" t="s">
        <v>23513</v>
      </c>
      <c r="C893" t="s">
        <v>1165</v>
      </c>
      <c r="D893">
        <v>13</v>
      </c>
      <c r="E893">
        <v>535</v>
      </c>
      <c r="F893">
        <v>543</v>
      </c>
      <c r="G893">
        <v>8124</v>
      </c>
      <c r="H893">
        <v>0.99999875635122104</v>
      </c>
      <c r="I893">
        <v>0.99999999999997702</v>
      </c>
      <c r="J893">
        <v>0.95041217501583097</v>
      </c>
      <c r="K893" t="s">
        <v>24256</v>
      </c>
      <c r="L893">
        <v>13</v>
      </c>
      <c r="M893" t="s">
        <v>5133</v>
      </c>
      <c r="N893">
        <v>2.39410681399632E-2</v>
      </c>
      <c r="O893">
        <v>2.4299065420560699E-2</v>
      </c>
    </row>
    <row r="894" spans="1:15">
      <c r="A894" t="s">
        <v>1164</v>
      </c>
      <c r="B894" t="s">
        <v>23511</v>
      </c>
      <c r="C894" t="s">
        <v>1165</v>
      </c>
      <c r="D894">
        <v>469</v>
      </c>
      <c r="E894">
        <v>6152</v>
      </c>
      <c r="F894">
        <v>525</v>
      </c>
      <c r="G894">
        <v>7804</v>
      </c>
      <c r="H894" s="34">
        <v>4.4887284165683697E-11</v>
      </c>
      <c r="I894" s="34">
        <v>3.5072643858028298E-9</v>
      </c>
      <c r="J894" s="34">
        <v>3.01461050466108E-9</v>
      </c>
      <c r="K894" t="s">
        <v>24257</v>
      </c>
      <c r="L894">
        <v>469</v>
      </c>
      <c r="M894" t="s">
        <v>5133</v>
      </c>
      <c r="N894">
        <v>0.89333333333333298</v>
      </c>
      <c r="O894">
        <v>7.6235370611183406E-2</v>
      </c>
    </row>
    <row r="895" spans="1:15">
      <c r="A895" t="s">
        <v>1164</v>
      </c>
      <c r="B895" t="s">
        <v>23518</v>
      </c>
      <c r="C895" t="s">
        <v>1165</v>
      </c>
      <c r="D895">
        <v>22</v>
      </c>
      <c r="E895">
        <v>787</v>
      </c>
      <c r="F895">
        <v>481</v>
      </c>
      <c r="G895">
        <v>7393</v>
      </c>
      <c r="H895">
        <v>0.99999974381319501</v>
      </c>
      <c r="I895">
        <v>1</v>
      </c>
      <c r="J895">
        <v>0.966855260484069</v>
      </c>
      <c r="K895" t="s">
        <v>24258</v>
      </c>
      <c r="L895">
        <v>22</v>
      </c>
      <c r="M895" t="s">
        <v>5133</v>
      </c>
      <c r="N895">
        <v>4.5738045738045699E-2</v>
      </c>
      <c r="O895">
        <v>2.7954256670902199E-2</v>
      </c>
    </row>
    <row r="896" spans="1:15">
      <c r="A896" t="s">
        <v>1166</v>
      </c>
      <c r="B896" t="s">
        <v>23518</v>
      </c>
      <c r="C896" t="s">
        <v>1167</v>
      </c>
      <c r="D896">
        <v>20</v>
      </c>
      <c r="E896">
        <v>787</v>
      </c>
      <c r="F896">
        <v>481</v>
      </c>
      <c r="G896">
        <v>7393</v>
      </c>
      <c r="H896">
        <v>0.99999996930496504</v>
      </c>
      <c r="I896">
        <v>1</v>
      </c>
      <c r="J896">
        <v>0.966855260484069</v>
      </c>
      <c r="K896" t="s">
        <v>24259</v>
      </c>
      <c r="L896">
        <v>20</v>
      </c>
      <c r="M896" t="s">
        <v>5133</v>
      </c>
      <c r="N896">
        <v>4.1580041580041603E-2</v>
      </c>
      <c r="O896">
        <v>2.5412960609911099E-2</v>
      </c>
    </row>
    <row r="897" spans="1:15">
      <c r="A897" t="s">
        <v>1166</v>
      </c>
      <c r="B897" t="s">
        <v>23511</v>
      </c>
      <c r="C897" t="s">
        <v>1167</v>
      </c>
      <c r="D897">
        <v>473</v>
      </c>
      <c r="E897">
        <v>6152</v>
      </c>
      <c r="F897">
        <v>528</v>
      </c>
      <c r="G897">
        <v>7804</v>
      </c>
      <c r="H897" s="34">
        <v>1.23592331254339E-11</v>
      </c>
      <c r="I897" s="34">
        <v>1.0311580518635401E-9</v>
      </c>
      <c r="J897" s="34">
        <v>8.8631467524855904E-10</v>
      </c>
      <c r="K897" t="s">
        <v>24260</v>
      </c>
      <c r="L897">
        <v>473</v>
      </c>
      <c r="M897" t="s">
        <v>5133</v>
      </c>
      <c r="N897">
        <v>0.89583333333333304</v>
      </c>
      <c r="O897">
        <v>7.6885565669700895E-2</v>
      </c>
    </row>
    <row r="898" spans="1:15">
      <c r="A898" t="s">
        <v>1166</v>
      </c>
      <c r="B898" t="s">
        <v>23513</v>
      </c>
      <c r="C898" t="s">
        <v>1167</v>
      </c>
      <c r="D898">
        <v>13</v>
      </c>
      <c r="E898">
        <v>535</v>
      </c>
      <c r="F898">
        <v>543</v>
      </c>
      <c r="G898">
        <v>8124</v>
      </c>
      <c r="H898">
        <v>0.99999875635122104</v>
      </c>
      <c r="I898">
        <v>0.99999999999997702</v>
      </c>
      <c r="J898">
        <v>0.95041217501583097</v>
      </c>
      <c r="K898" t="s">
        <v>24261</v>
      </c>
      <c r="L898">
        <v>13</v>
      </c>
      <c r="M898" t="s">
        <v>5133</v>
      </c>
      <c r="N898">
        <v>2.39410681399632E-2</v>
      </c>
      <c r="O898">
        <v>2.4299065420560699E-2</v>
      </c>
    </row>
    <row r="899" spans="1:15">
      <c r="A899" t="s">
        <v>1168</v>
      </c>
      <c r="B899" t="s">
        <v>23518</v>
      </c>
      <c r="C899" t="s">
        <v>1169</v>
      </c>
      <c r="D899">
        <v>18</v>
      </c>
      <c r="E899">
        <v>787</v>
      </c>
      <c r="F899">
        <v>438</v>
      </c>
      <c r="G899">
        <v>7393</v>
      </c>
      <c r="H899">
        <v>0.99999990350163603</v>
      </c>
      <c r="I899">
        <v>1</v>
      </c>
      <c r="J899">
        <v>0.966855260484069</v>
      </c>
      <c r="K899" t="s">
        <v>24262</v>
      </c>
      <c r="L899">
        <v>18</v>
      </c>
      <c r="M899" t="s">
        <v>5133</v>
      </c>
      <c r="N899">
        <v>4.1095890410958902E-2</v>
      </c>
      <c r="O899">
        <v>2.2871664548919899E-2</v>
      </c>
    </row>
    <row r="900" spans="1:15">
      <c r="A900" t="s">
        <v>1168</v>
      </c>
      <c r="B900" t="s">
        <v>23513</v>
      </c>
      <c r="C900" t="s">
        <v>1169</v>
      </c>
      <c r="D900">
        <v>12</v>
      </c>
      <c r="E900">
        <v>535</v>
      </c>
      <c r="F900">
        <v>495</v>
      </c>
      <c r="G900">
        <v>8124</v>
      </c>
      <c r="H900">
        <v>0.99999582920114205</v>
      </c>
      <c r="I900">
        <v>0.99999999999997702</v>
      </c>
      <c r="J900">
        <v>0.95041217501583097</v>
      </c>
      <c r="K900" t="s">
        <v>24263</v>
      </c>
      <c r="L900">
        <v>12</v>
      </c>
      <c r="M900" t="s">
        <v>5133</v>
      </c>
      <c r="N900">
        <v>2.4242424242424201E-2</v>
      </c>
      <c r="O900">
        <v>2.2429906542056101E-2</v>
      </c>
    </row>
    <row r="901" spans="1:15">
      <c r="A901" t="s">
        <v>1168</v>
      </c>
      <c r="B901" t="s">
        <v>23511</v>
      </c>
      <c r="C901" t="s">
        <v>1169</v>
      </c>
      <c r="D901">
        <v>430</v>
      </c>
      <c r="E901">
        <v>6152</v>
      </c>
      <c r="F901">
        <v>480</v>
      </c>
      <c r="G901">
        <v>7804</v>
      </c>
      <c r="H901" s="34">
        <v>1.1542797105261E-10</v>
      </c>
      <c r="I901" s="34">
        <v>8.6090028410071699E-9</v>
      </c>
      <c r="J901" s="34">
        <v>7.3997245557570397E-9</v>
      </c>
      <c r="K901" t="s">
        <v>24264</v>
      </c>
      <c r="L901">
        <v>430</v>
      </c>
      <c r="M901" t="s">
        <v>5133</v>
      </c>
      <c r="N901">
        <v>0.89583333333333304</v>
      </c>
      <c r="O901">
        <v>6.9895968790637197E-2</v>
      </c>
    </row>
    <row r="902" spans="1:15">
      <c r="A902" t="s">
        <v>1170</v>
      </c>
      <c r="B902" t="s">
        <v>23511</v>
      </c>
      <c r="C902" t="s">
        <v>1171</v>
      </c>
      <c r="D902">
        <v>12</v>
      </c>
      <c r="E902">
        <v>6152</v>
      </c>
      <c r="F902">
        <v>16</v>
      </c>
      <c r="G902">
        <v>7804</v>
      </c>
      <c r="H902">
        <v>0.76212012180302802</v>
      </c>
      <c r="I902">
        <v>0.968912233598893</v>
      </c>
      <c r="J902">
        <v>0.832812322140707</v>
      </c>
      <c r="K902" t="s">
        <v>24265</v>
      </c>
      <c r="L902">
        <v>12</v>
      </c>
      <c r="M902" t="s">
        <v>5133</v>
      </c>
      <c r="N902">
        <v>0.75</v>
      </c>
      <c r="O902">
        <v>1.95058517555267E-3</v>
      </c>
    </row>
    <row r="903" spans="1:15">
      <c r="A903" t="s">
        <v>1170</v>
      </c>
      <c r="B903" t="s">
        <v>23518</v>
      </c>
      <c r="C903" t="s">
        <v>1171</v>
      </c>
      <c r="D903">
        <v>2</v>
      </c>
      <c r="E903">
        <v>787</v>
      </c>
      <c r="F903">
        <v>12</v>
      </c>
      <c r="G903">
        <v>7393</v>
      </c>
      <c r="H903">
        <v>0.37061782085017497</v>
      </c>
      <c r="I903">
        <v>1</v>
      </c>
      <c r="J903">
        <v>0.966855260484069</v>
      </c>
      <c r="K903" t="s">
        <v>24266</v>
      </c>
      <c r="L903">
        <v>2</v>
      </c>
      <c r="M903" t="s">
        <v>5133</v>
      </c>
      <c r="N903">
        <v>0.16666666666666699</v>
      </c>
      <c r="O903">
        <v>2.5412960609911099E-3</v>
      </c>
    </row>
    <row r="904" spans="1:15">
      <c r="A904" t="s">
        <v>1172</v>
      </c>
      <c r="B904" t="s">
        <v>23518</v>
      </c>
      <c r="C904" t="s">
        <v>1173</v>
      </c>
      <c r="D904">
        <v>3</v>
      </c>
      <c r="E904">
        <v>787</v>
      </c>
      <c r="F904">
        <v>3</v>
      </c>
      <c r="G904">
        <v>7393</v>
      </c>
      <c r="H904">
        <v>1.20221202725935E-3</v>
      </c>
      <c r="I904">
        <v>6.16258894389922E-2</v>
      </c>
      <c r="J904">
        <v>5.9583315386099199E-2</v>
      </c>
      <c r="K904" t="s">
        <v>24121</v>
      </c>
      <c r="L904">
        <v>3</v>
      </c>
      <c r="M904" t="s">
        <v>2729</v>
      </c>
      <c r="N904">
        <v>1</v>
      </c>
      <c r="O904">
        <v>3.8119440914866601E-3</v>
      </c>
    </row>
    <row r="905" spans="1:15">
      <c r="A905" t="s">
        <v>1174</v>
      </c>
      <c r="B905" t="s">
        <v>23518</v>
      </c>
      <c r="C905" t="s">
        <v>1175</v>
      </c>
      <c r="D905">
        <v>3</v>
      </c>
      <c r="E905">
        <v>787</v>
      </c>
      <c r="F905">
        <v>3</v>
      </c>
      <c r="G905">
        <v>7393</v>
      </c>
      <c r="H905">
        <v>1.20221202725935E-3</v>
      </c>
      <c r="I905">
        <v>6.16258894389922E-2</v>
      </c>
      <c r="J905">
        <v>5.9583315386099199E-2</v>
      </c>
      <c r="K905" t="s">
        <v>24121</v>
      </c>
      <c r="L905">
        <v>3</v>
      </c>
      <c r="M905" t="s">
        <v>2729</v>
      </c>
      <c r="N905">
        <v>1</v>
      </c>
      <c r="O905">
        <v>3.8119440914866601E-3</v>
      </c>
    </row>
    <row r="906" spans="1:15">
      <c r="A906" t="s">
        <v>1176</v>
      </c>
      <c r="B906" t="s">
        <v>23511</v>
      </c>
      <c r="C906" t="s">
        <v>1177</v>
      </c>
      <c r="D906">
        <v>4</v>
      </c>
      <c r="E906">
        <v>6152</v>
      </c>
      <c r="F906">
        <v>6</v>
      </c>
      <c r="G906">
        <v>7804</v>
      </c>
      <c r="H906">
        <v>0.88632030892592895</v>
      </c>
      <c r="I906">
        <v>1</v>
      </c>
      <c r="J906">
        <v>0.85953329234717102</v>
      </c>
      <c r="K906" t="s">
        <v>24267</v>
      </c>
      <c r="L906">
        <v>4</v>
      </c>
      <c r="M906" t="s">
        <v>5133</v>
      </c>
      <c r="N906">
        <v>0.66666666666666696</v>
      </c>
      <c r="O906">
        <v>6.5019505851755496E-4</v>
      </c>
    </row>
    <row r="907" spans="1:15">
      <c r="A907" t="s">
        <v>1176</v>
      </c>
      <c r="B907" t="s">
        <v>23518</v>
      </c>
      <c r="C907" t="s">
        <v>1177</v>
      </c>
      <c r="D907">
        <v>1</v>
      </c>
      <c r="E907">
        <v>787</v>
      </c>
      <c r="F907">
        <v>6</v>
      </c>
      <c r="G907">
        <v>7393</v>
      </c>
      <c r="H907">
        <v>0.49113550780958298</v>
      </c>
      <c r="I907">
        <v>1</v>
      </c>
      <c r="J907">
        <v>0.966855260484069</v>
      </c>
      <c r="K907" t="s">
        <v>24268</v>
      </c>
      <c r="L907">
        <v>1</v>
      </c>
      <c r="M907" t="s">
        <v>5133</v>
      </c>
      <c r="N907">
        <v>0.16666666666666699</v>
      </c>
      <c r="O907">
        <v>1.27064803049555E-3</v>
      </c>
    </row>
    <row r="908" spans="1:15">
      <c r="A908" t="s">
        <v>1176</v>
      </c>
      <c r="B908" t="s">
        <v>23513</v>
      </c>
      <c r="C908" t="s">
        <v>1177</v>
      </c>
      <c r="D908">
        <v>1</v>
      </c>
      <c r="E908">
        <v>535</v>
      </c>
      <c r="F908">
        <v>6</v>
      </c>
      <c r="G908">
        <v>8124</v>
      </c>
      <c r="H908">
        <v>0.33559747746230201</v>
      </c>
      <c r="I908">
        <v>0.97804040131218795</v>
      </c>
      <c r="J908">
        <v>0.92954150506449396</v>
      </c>
      <c r="K908" t="s">
        <v>24269</v>
      </c>
      <c r="L908">
        <v>1</v>
      </c>
      <c r="M908" t="s">
        <v>5133</v>
      </c>
      <c r="N908">
        <v>0.16666666666666699</v>
      </c>
      <c r="O908">
        <v>1.8691588785046699E-3</v>
      </c>
    </row>
    <row r="909" spans="1:15">
      <c r="A909" t="s">
        <v>1178</v>
      </c>
      <c r="B909" t="s">
        <v>23511</v>
      </c>
      <c r="C909" t="s">
        <v>1179</v>
      </c>
      <c r="D909">
        <v>3</v>
      </c>
      <c r="E909">
        <v>6152</v>
      </c>
      <c r="F909">
        <v>3</v>
      </c>
      <c r="G909">
        <v>7804</v>
      </c>
      <c r="H909">
        <v>0.489837867770546</v>
      </c>
      <c r="I909">
        <v>0.96083957126938102</v>
      </c>
      <c r="J909">
        <v>0.82587360011061495</v>
      </c>
      <c r="K909" t="s">
        <v>24270</v>
      </c>
      <c r="L909">
        <v>3</v>
      </c>
      <c r="M909" t="s">
        <v>5133</v>
      </c>
      <c r="N909">
        <v>1</v>
      </c>
      <c r="O909">
        <v>4.8764629388816603E-4</v>
      </c>
    </row>
    <row r="910" spans="1:15">
      <c r="A910" t="s">
        <v>1180</v>
      </c>
      <c r="B910" t="s">
        <v>23511</v>
      </c>
      <c r="C910" t="s">
        <v>1181</v>
      </c>
      <c r="D910">
        <v>1</v>
      </c>
      <c r="E910">
        <v>6152</v>
      </c>
      <c r="F910">
        <v>1</v>
      </c>
      <c r="G910">
        <v>7804</v>
      </c>
      <c r="H910">
        <v>0.788313685289595</v>
      </c>
      <c r="I910">
        <v>0.968912233598893</v>
      </c>
      <c r="J910">
        <v>0.832812322140707</v>
      </c>
      <c r="K910" t="s">
        <v>24271</v>
      </c>
      <c r="L910">
        <v>1</v>
      </c>
      <c r="M910" t="s">
        <v>5133</v>
      </c>
      <c r="N910">
        <v>1</v>
      </c>
      <c r="O910">
        <v>1.6254876462938901E-4</v>
      </c>
    </row>
    <row r="911" spans="1:15">
      <c r="A911" t="s">
        <v>1182</v>
      </c>
      <c r="B911" t="s">
        <v>23511</v>
      </c>
      <c r="C911" t="s">
        <v>1183</v>
      </c>
      <c r="D911">
        <v>1</v>
      </c>
      <c r="E911">
        <v>6152</v>
      </c>
      <c r="F911">
        <v>1</v>
      </c>
      <c r="G911">
        <v>7804</v>
      </c>
      <c r="H911">
        <v>0.788313685289595</v>
      </c>
      <c r="I911">
        <v>0.968912233598893</v>
      </c>
      <c r="J911">
        <v>0.832812322140707</v>
      </c>
      <c r="K911" t="s">
        <v>24271</v>
      </c>
      <c r="L911">
        <v>1</v>
      </c>
      <c r="M911" t="s">
        <v>5133</v>
      </c>
      <c r="N911">
        <v>1</v>
      </c>
      <c r="O911">
        <v>1.6254876462938901E-4</v>
      </c>
    </row>
    <row r="912" spans="1:15">
      <c r="A912" t="s">
        <v>1184</v>
      </c>
      <c r="B912" t="s">
        <v>23511</v>
      </c>
      <c r="C912" t="s">
        <v>1185</v>
      </c>
      <c r="D912">
        <v>3</v>
      </c>
      <c r="E912">
        <v>6152</v>
      </c>
      <c r="F912">
        <v>3</v>
      </c>
      <c r="G912">
        <v>7804</v>
      </c>
      <c r="H912">
        <v>0.489837867770546</v>
      </c>
      <c r="I912">
        <v>0.96083957126938102</v>
      </c>
      <c r="J912">
        <v>0.82587360011061495</v>
      </c>
      <c r="K912" t="s">
        <v>24272</v>
      </c>
      <c r="L912">
        <v>3</v>
      </c>
      <c r="M912" t="s">
        <v>1463</v>
      </c>
      <c r="N912">
        <v>1</v>
      </c>
      <c r="O912">
        <v>4.8764629388816603E-4</v>
      </c>
    </row>
    <row r="913" spans="1:15">
      <c r="A913" t="s">
        <v>1186</v>
      </c>
      <c r="B913" t="s">
        <v>23518</v>
      </c>
      <c r="C913" t="s">
        <v>1187</v>
      </c>
      <c r="D913">
        <v>1</v>
      </c>
      <c r="E913">
        <v>787</v>
      </c>
      <c r="F913">
        <v>16</v>
      </c>
      <c r="G913">
        <v>7393</v>
      </c>
      <c r="H913">
        <v>0.83516677538628503</v>
      </c>
      <c r="I913">
        <v>1</v>
      </c>
      <c r="J913">
        <v>0.966855260484069</v>
      </c>
      <c r="K913" t="s">
        <v>24273</v>
      </c>
      <c r="L913">
        <v>1</v>
      </c>
      <c r="M913" t="s">
        <v>5133</v>
      </c>
      <c r="N913">
        <v>6.25E-2</v>
      </c>
      <c r="O913">
        <v>1.27064803049555E-3</v>
      </c>
    </row>
    <row r="914" spans="1:15">
      <c r="A914" t="s">
        <v>1186</v>
      </c>
      <c r="B914" t="s">
        <v>23511</v>
      </c>
      <c r="C914" t="s">
        <v>1187</v>
      </c>
      <c r="D914">
        <v>12</v>
      </c>
      <c r="E914">
        <v>6152</v>
      </c>
      <c r="F914">
        <v>14</v>
      </c>
      <c r="G914">
        <v>7804</v>
      </c>
      <c r="H914">
        <v>0.40504102681163101</v>
      </c>
      <c r="I914">
        <v>0.91525479399875698</v>
      </c>
      <c r="J914">
        <v>0.78669196642228301</v>
      </c>
      <c r="K914" t="s">
        <v>24274</v>
      </c>
      <c r="L914">
        <v>12</v>
      </c>
      <c r="M914" t="s">
        <v>5133</v>
      </c>
      <c r="N914">
        <v>0.85714285714285698</v>
      </c>
      <c r="O914">
        <v>1.95058517555267E-3</v>
      </c>
    </row>
    <row r="915" spans="1:15">
      <c r="A915" t="s">
        <v>1188</v>
      </c>
      <c r="B915" t="s">
        <v>23511</v>
      </c>
      <c r="C915" t="s">
        <v>1189</v>
      </c>
      <c r="D915">
        <v>10</v>
      </c>
      <c r="E915">
        <v>6152</v>
      </c>
      <c r="F915">
        <v>12</v>
      </c>
      <c r="G915">
        <v>7804</v>
      </c>
      <c r="H915">
        <v>0.51722323138668902</v>
      </c>
      <c r="I915">
        <v>0.968912233598893</v>
      </c>
      <c r="J915">
        <v>0.832812322140707</v>
      </c>
      <c r="K915" t="s">
        <v>24275</v>
      </c>
      <c r="L915">
        <v>10</v>
      </c>
      <c r="M915" t="s">
        <v>5133</v>
      </c>
      <c r="N915">
        <v>0.83333333333333304</v>
      </c>
      <c r="O915">
        <v>1.62548764629389E-3</v>
      </c>
    </row>
    <row r="916" spans="1:15">
      <c r="A916" t="s">
        <v>1188</v>
      </c>
      <c r="B916" t="s">
        <v>23518</v>
      </c>
      <c r="C916" t="s">
        <v>1189</v>
      </c>
      <c r="D916">
        <v>1</v>
      </c>
      <c r="E916">
        <v>787</v>
      </c>
      <c r="F916">
        <v>14</v>
      </c>
      <c r="G916">
        <v>7393</v>
      </c>
      <c r="H916">
        <v>0.79345608455289296</v>
      </c>
      <c r="I916">
        <v>1</v>
      </c>
      <c r="J916">
        <v>0.966855260484069</v>
      </c>
      <c r="K916" t="s">
        <v>24273</v>
      </c>
      <c r="L916">
        <v>1</v>
      </c>
      <c r="M916" t="s">
        <v>5133</v>
      </c>
      <c r="N916">
        <v>7.1428571428571397E-2</v>
      </c>
      <c r="O916">
        <v>1.27064803049555E-3</v>
      </c>
    </row>
    <row r="917" spans="1:15">
      <c r="A917" t="s">
        <v>1190</v>
      </c>
      <c r="B917" t="s">
        <v>23511</v>
      </c>
      <c r="C917" t="s">
        <v>1191</v>
      </c>
      <c r="D917">
        <v>2</v>
      </c>
      <c r="E917">
        <v>6152</v>
      </c>
      <c r="F917">
        <v>2</v>
      </c>
      <c r="G917">
        <v>7804</v>
      </c>
      <c r="H917">
        <v>0.62141708038142995</v>
      </c>
      <c r="I917">
        <v>0.968912233598893</v>
      </c>
      <c r="J917">
        <v>0.832812322140707</v>
      </c>
      <c r="K917" t="s">
        <v>24276</v>
      </c>
      <c r="L917">
        <v>2</v>
      </c>
      <c r="M917" t="s">
        <v>5133</v>
      </c>
      <c r="N917">
        <v>1</v>
      </c>
      <c r="O917">
        <v>3.2509752925877802E-4</v>
      </c>
    </row>
    <row r="918" spans="1:15">
      <c r="A918" t="s">
        <v>1192</v>
      </c>
      <c r="B918" t="s">
        <v>23518</v>
      </c>
      <c r="C918" t="s">
        <v>1193</v>
      </c>
      <c r="D918">
        <v>1</v>
      </c>
      <c r="E918">
        <v>787</v>
      </c>
      <c r="F918">
        <v>2</v>
      </c>
      <c r="G918">
        <v>7393</v>
      </c>
      <c r="H918">
        <v>0.20158492765181499</v>
      </c>
      <c r="I918">
        <v>0.83876007220319604</v>
      </c>
      <c r="J918">
        <v>0.81095958809365798</v>
      </c>
      <c r="K918" t="s">
        <v>24277</v>
      </c>
      <c r="L918">
        <v>1</v>
      </c>
      <c r="M918" t="s">
        <v>5133</v>
      </c>
      <c r="N918">
        <v>0.5</v>
      </c>
      <c r="O918">
        <v>1.27064803049555E-3</v>
      </c>
    </row>
    <row r="919" spans="1:15">
      <c r="A919" t="s">
        <v>1192</v>
      </c>
      <c r="B919" t="s">
        <v>23511</v>
      </c>
      <c r="C919" t="s">
        <v>1193</v>
      </c>
      <c r="D919">
        <v>1</v>
      </c>
      <c r="E919">
        <v>6152</v>
      </c>
      <c r="F919">
        <v>2</v>
      </c>
      <c r="G919">
        <v>7804</v>
      </c>
      <c r="H919">
        <v>0.95521029019776005</v>
      </c>
      <c r="I919">
        <v>1</v>
      </c>
      <c r="J919">
        <v>0.85953329234717102</v>
      </c>
      <c r="K919" t="s">
        <v>24278</v>
      </c>
      <c r="L919">
        <v>1</v>
      </c>
      <c r="M919" t="s">
        <v>5133</v>
      </c>
      <c r="N919">
        <v>0.5</v>
      </c>
      <c r="O919">
        <v>1.6254876462938901E-4</v>
      </c>
    </row>
    <row r="920" spans="1:15">
      <c r="A920" t="s">
        <v>1194</v>
      </c>
      <c r="B920" t="s">
        <v>23513</v>
      </c>
      <c r="C920" t="s">
        <v>1195</v>
      </c>
      <c r="D920">
        <v>2</v>
      </c>
      <c r="E920">
        <v>535</v>
      </c>
      <c r="F920">
        <v>39</v>
      </c>
      <c r="G920">
        <v>8124</v>
      </c>
      <c r="H920">
        <v>0.73762186761452897</v>
      </c>
      <c r="I920">
        <v>0.99999999999997702</v>
      </c>
      <c r="J920">
        <v>0.95041217501583097</v>
      </c>
      <c r="K920" t="s">
        <v>24279</v>
      </c>
      <c r="L920">
        <v>2</v>
      </c>
      <c r="M920" t="s">
        <v>5133</v>
      </c>
      <c r="N920">
        <v>5.1282051282051301E-2</v>
      </c>
      <c r="O920">
        <v>3.7383177570093499E-3</v>
      </c>
    </row>
    <row r="921" spans="1:15">
      <c r="A921" t="s">
        <v>1194</v>
      </c>
      <c r="B921" t="s">
        <v>23518</v>
      </c>
      <c r="C921" t="s">
        <v>1195</v>
      </c>
      <c r="D921">
        <v>1</v>
      </c>
      <c r="E921">
        <v>787</v>
      </c>
      <c r="F921">
        <v>41</v>
      </c>
      <c r="G921">
        <v>7393</v>
      </c>
      <c r="H921">
        <v>0.99022602139123905</v>
      </c>
      <c r="I921">
        <v>1</v>
      </c>
      <c r="J921">
        <v>0.966855260484069</v>
      </c>
      <c r="K921" t="s">
        <v>24280</v>
      </c>
      <c r="L921">
        <v>1</v>
      </c>
      <c r="M921" t="s">
        <v>5133</v>
      </c>
      <c r="N921">
        <v>2.4390243902439001E-2</v>
      </c>
      <c r="O921">
        <v>1.27064803049555E-3</v>
      </c>
    </row>
    <row r="922" spans="1:15">
      <c r="A922" t="s">
        <v>1194</v>
      </c>
      <c r="B922" t="s">
        <v>23511</v>
      </c>
      <c r="C922" t="s">
        <v>1195</v>
      </c>
      <c r="D922">
        <v>51</v>
      </c>
      <c r="E922">
        <v>6152</v>
      </c>
      <c r="F922">
        <v>54</v>
      </c>
      <c r="G922">
        <v>7804</v>
      </c>
      <c r="H922">
        <v>1.53896961374267E-3</v>
      </c>
      <c r="I922">
        <v>1.89389448091207E-2</v>
      </c>
      <c r="J922">
        <v>1.6278653585364899E-2</v>
      </c>
      <c r="K922" t="s">
        <v>24281</v>
      </c>
      <c r="L922">
        <v>51</v>
      </c>
      <c r="M922" t="s">
        <v>5133</v>
      </c>
      <c r="N922">
        <v>0.94444444444444398</v>
      </c>
      <c r="O922">
        <v>8.2899869960988293E-3</v>
      </c>
    </row>
    <row r="923" spans="1:15">
      <c r="A923" t="s">
        <v>1196</v>
      </c>
      <c r="B923" t="s">
        <v>23513</v>
      </c>
      <c r="C923" t="s">
        <v>1197</v>
      </c>
      <c r="D923">
        <v>2</v>
      </c>
      <c r="E923">
        <v>535</v>
      </c>
      <c r="F923">
        <v>23</v>
      </c>
      <c r="G923">
        <v>8124</v>
      </c>
      <c r="H923">
        <v>0.45311094658456502</v>
      </c>
      <c r="I923">
        <v>0.99999999999997702</v>
      </c>
      <c r="J923">
        <v>0.95041217501583097</v>
      </c>
      <c r="K923" t="s">
        <v>24279</v>
      </c>
      <c r="L923">
        <v>2</v>
      </c>
      <c r="M923" t="s">
        <v>5133</v>
      </c>
      <c r="N923">
        <v>8.6956521739130405E-2</v>
      </c>
      <c r="O923">
        <v>3.7383177570093499E-3</v>
      </c>
    </row>
    <row r="924" spans="1:15">
      <c r="A924" t="s">
        <v>1196</v>
      </c>
      <c r="B924" t="s">
        <v>23518</v>
      </c>
      <c r="C924" t="s">
        <v>1197</v>
      </c>
      <c r="D924">
        <v>1</v>
      </c>
      <c r="E924">
        <v>787</v>
      </c>
      <c r="F924">
        <v>37</v>
      </c>
      <c r="G924">
        <v>7393</v>
      </c>
      <c r="H924">
        <v>0.98462965298376404</v>
      </c>
      <c r="I924">
        <v>1</v>
      </c>
      <c r="J924">
        <v>0.966855260484069</v>
      </c>
      <c r="K924" t="s">
        <v>24280</v>
      </c>
      <c r="L924">
        <v>1</v>
      </c>
      <c r="M924" t="s">
        <v>5133</v>
      </c>
      <c r="N924">
        <v>2.7027027027027001E-2</v>
      </c>
      <c r="O924">
        <v>1.27064803049555E-3</v>
      </c>
    </row>
    <row r="925" spans="1:15">
      <c r="A925" t="s">
        <v>1196</v>
      </c>
      <c r="B925" t="s">
        <v>23511</v>
      </c>
      <c r="C925" t="s">
        <v>1197</v>
      </c>
      <c r="D925">
        <v>33</v>
      </c>
      <c r="E925">
        <v>6152</v>
      </c>
      <c r="F925">
        <v>36</v>
      </c>
      <c r="G925">
        <v>7804</v>
      </c>
      <c r="H925">
        <v>3.6820041087617598E-2</v>
      </c>
      <c r="I925">
        <v>0.21706185898658401</v>
      </c>
      <c r="J925">
        <v>0.18657189429773599</v>
      </c>
      <c r="K925" t="s">
        <v>24282</v>
      </c>
      <c r="L925">
        <v>33</v>
      </c>
      <c r="M925" t="s">
        <v>5133</v>
      </c>
      <c r="N925">
        <v>0.91666666666666696</v>
      </c>
      <c r="O925">
        <v>5.36410923276983E-3</v>
      </c>
    </row>
    <row r="926" spans="1:15">
      <c r="A926" t="s">
        <v>1198</v>
      </c>
      <c r="B926" t="s">
        <v>23511</v>
      </c>
      <c r="C926" t="s">
        <v>1199</v>
      </c>
      <c r="D926">
        <v>6</v>
      </c>
      <c r="E926">
        <v>6152</v>
      </c>
      <c r="F926">
        <v>7</v>
      </c>
      <c r="G926">
        <v>7804</v>
      </c>
      <c r="H926">
        <v>0.54476030000281095</v>
      </c>
      <c r="I926">
        <v>0.968912233598893</v>
      </c>
      <c r="J926">
        <v>0.832812322140707</v>
      </c>
      <c r="K926" t="s">
        <v>24283</v>
      </c>
      <c r="L926">
        <v>6</v>
      </c>
      <c r="M926" t="s">
        <v>5133</v>
      </c>
      <c r="N926">
        <v>0.85714285714285698</v>
      </c>
      <c r="O926">
        <v>9.7529258777633303E-4</v>
      </c>
    </row>
    <row r="927" spans="1:15">
      <c r="A927" t="s">
        <v>1200</v>
      </c>
      <c r="B927" t="s">
        <v>23511</v>
      </c>
      <c r="C927" t="s">
        <v>1201</v>
      </c>
      <c r="D927">
        <v>3</v>
      </c>
      <c r="E927">
        <v>6152</v>
      </c>
      <c r="F927">
        <v>3</v>
      </c>
      <c r="G927">
        <v>7804</v>
      </c>
      <c r="H927">
        <v>0.489837867770546</v>
      </c>
      <c r="I927">
        <v>0.96083957126938102</v>
      </c>
      <c r="J927">
        <v>0.82587360011061495</v>
      </c>
      <c r="K927" t="s">
        <v>24284</v>
      </c>
      <c r="L927">
        <v>3</v>
      </c>
      <c r="M927" t="s">
        <v>1463</v>
      </c>
      <c r="N927">
        <v>1</v>
      </c>
      <c r="O927">
        <v>4.8764629388816603E-4</v>
      </c>
    </row>
    <row r="928" spans="1:15">
      <c r="A928" t="s">
        <v>1202</v>
      </c>
      <c r="B928" t="s">
        <v>23511</v>
      </c>
      <c r="C928" t="s">
        <v>1203</v>
      </c>
      <c r="D928">
        <v>3</v>
      </c>
      <c r="E928">
        <v>6152</v>
      </c>
      <c r="F928">
        <v>3</v>
      </c>
      <c r="G928">
        <v>7804</v>
      </c>
      <c r="H928">
        <v>0.489837867770546</v>
      </c>
      <c r="I928">
        <v>0.96083957126938102</v>
      </c>
      <c r="J928">
        <v>0.82587360011061495</v>
      </c>
      <c r="K928" t="s">
        <v>24285</v>
      </c>
      <c r="L928">
        <v>3</v>
      </c>
      <c r="M928" t="s">
        <v>1463</v>
      </c>
      <c r="N928">
        <v>1</v>
      </c>
      <c r="O928">
        <v>4.8764629388816603E-4</v>
      </c>
    </row>
    <row r="929" spans="1:15">
      <c r="A929" t="s">
        <v>1204</v>
      </c>
      <c r="B929" t="s">
        <v>23511</v>
      </c>
      <c r="C929" t="s">
        <v>1205</v>
      </c>
      <c r="D929">
        <v>268</v>
      </c>
      <c r="E929">
        <v>6152</v>
      </c>
      <c r="F929">
        <v>305</v>
      </c>
      <c r="G929">
        <v>7804</v>
      </c>
      <c r="H929" s="34">
        <v>2.0992092521918199E-5</v>
      </c>
      <c r="I929">
        <v>5.3110212740967503E-4</v>
      </c>
      <c r="J929">
        <v>4.5649996014502498E-4</v>
      </c>
      <c r="K929" t="s">
        <v>24286</v>
      </c>
      <c r="L929">
        <v>268</v>
      </c>
      <c r="M929" t="s">
        <v>5133</v>
      </c>
      <c r="N929">
        <v>0.878688524590164</v>
      </c>
      <c r="O929">
        <v>4.3563068920676198E-2</v>
      </c>
    </row>
    <row r="930" spans="1:15">
      <c r="A930" t="s">
        <v>1204</v>
      </c>
      <c r="B930" t="s">
        <v>23513</v>
      </c>
      <c r="C930" t="s">
        <v>1205</v>
      </c>
      <c r="D930">
        <v>16</v>
      </c>
      <c r="E930">
        <v>535</v>
      </c>
      <c r="F930">
        <v>316</v>
      </c>
      <c r="G930">
        <v>8124</v>
      </c>
      <c r="H930">
        <v>0.89399230072312796</v>
      </c>
      <c r="I930">
        <v>0.99999999999997702</v>
      </c>
      <c r="J930">
        <v>0.95041217501583097</v>
      </c>
      <c r="K930" t="s">
        <v>24287</v>
      </c>
      <c r="L930">
        <v>16</v>
      </c>
      <c r="M930" t="s">
        <v>5133</v>
      </c>
      <c r="N930">
        <v>5.0632911392405097E-2</v>
      </c>
      <c r="O930">
        <v>2.9906542056074799E-2</v>
      </c>
    </row>
    <row r="931" spans="1:15">
      <c r="A931" t="s">
        <v>1204</v>
      </c>
      <c r="B931" t="s">
        <v>23518</v>
      </c>
      <c r="C931" t="s">
        <v>1205</v>
      </c>
      <c r="D931">
        <v>9</v>
      </c>
      <c r="E931">
        <v>787</v>
      </c>
      <c r="F931">
        <v>265</v>
      </c>
      <c r="G931">
        <v>7393</v>
      </c>
      <c r="H931">
        <v>0.99999758818728801</v>
      </c>
      <c r="I931">
        <v>1</v>
      </c>
      <c r="J931">
        <v>0.966855260484069</v>
      </c>
      <c r="K931" t="s">
        <v>24288</v>
      </c>
      <c r="L931">
        <v>9</v>
      </c>
      <c r="M931" t="s">
        <v>5133</v>
      </c>
      <c r="N931">
        <v>3.3962264150943403E-2</v>
      </c>
      <c r="O931">
        <v>1.143583227446E-2</v>
      </c>
    </row>
    <row r="932" spans="1:15">
      <c r="A932" t="s">
        <v>1206</v>
      </c>
      <c r="B932" t="s">
        <v>23513</v>
      </c>
      <c r="C932" t="s">
        <v>1207</v>
      </c>
      <c r="D932">
        <v>46</v>
      </c>
      <c r="E932">
        <v>535</v>
      </c>
      <c r="F932">
        <v>950</v>
      </c>
      <c r="G932">
        <v>8124</v>
      </c>
      <c r="H932">
        <v>0.99301268629667705</v>
      </c>
      <c r="I932">
        <v>0.99999999999997702</v>
      </c>
      <c r="J932">
        <v>0.95041217501583097</v>
      </c>
      <c r="K932" t="s">
        <v>24289</v>
      </c>
      <c r="L932">
        <v>46</v>
      </c>
      <c r="M932" t="s">
        <v>5133</v>
      </c>
      <c r="N932">
        <v>4.8421052631578899E-2</v>
      </c>
      <c r="O932">
        <v>8.5981308411214999E-2</v>
      </c>
    </row>
    <row r="933" spans="1:15">
      <c r="A933" t="s">
        <v>1206</v>
      </c>
      <c r="B933" t="s">
        <v>23518</v>
      </c>
      <c r="C933" t="s">
        <v>1207</v>
      </c>
      <c r="D933">
        <v>47</v>
      </c>
      <c r="E933">
        <v>787</v>
      </c>
      <c r="F933">
        <v>871</v>
      </c>
      <c r="G933">
        <v>7393</v>
      </c>
      <c r="H933">
        <v>0.99999999747073598</v>
      </c>
      <c r="I933">
        <v>1</v>
      </c>
      <c r="J933">
        <v>0.966855260484069</v>
      </c>
      <c r="K933" t="s">
        <v>24290</v>
      </c>
      <c r="L933">
        <v>47</v>
      </c>
      <c r="M933" t="s">
        <v>5133</v>
      </c>
      <c r="N933">
        <v>5.3960964408725602E-2</v>
      </c>
      <c r="O933">
        <v>5.9720457433290998E-2</v>
      </c>
    </row>
    <row r="934" spans="1:15">
      <c r="A934" t="s">
        <v>1206</v>
      </c>
      <c r="B934" t="s">
        <v>23511</v>
      </c>
      <c r="C934" t="s">
        <v>1207</v>
      </c>
      <c r="D934">
        <v>832</v>
      </c>
      <c r="E934">
        <v>6152</v>
      </c>
      <c r="F934">
        <v>950</v>
      </c>
      <c r="G934">
        <v>7804</v>
      </c>
      <c r="H934" s="34">
        <v>8.0696219389824898E-14</v>
      </c>
      <c r="I934" s="34">
        <v>1.00563832897826E-11</v>
      </c>
      <c r="J934" s="34">
        <v>8.6437962381719193E-12</v>
      </c>
      <c r="K934" t="s">
        <v>24291</v>
      </c>
      <c r="L934">
        <v>832</v>
      </c>
      <c r="M934" t="s">
        <v>5133</v>
      </c>
      <c r="N934">
        <v>0.87578947368421101</v>
      </c>
      <c r="O934">
        <v>0.135240572171652</v>
      </c>
    </row>
    <row r="935" spans="1:15">
      <c r="A935" t="s">
        <v>1208</v>
      </c>
      <c r="B935" t="s">
        <v>23518</v>
      </c>
      <c r="C935" t="s">
        <v>1209</v>
      </c>
      <c r="D935">
        <v>2</v>
      </c>
      <c r="E935">
        <v>787</v>
      </c>
      <c r="F935">
        <v>133</v>
      </c>
      <c r="G935">
        <v>7393</v>
      </c>
      <c r="H935">
        <v>0.99999531000964303</v>
      </c>
      <c r="I935">
        <v>1</v>
      </c>
      <c r="J935">
        <v>0.966855260484069</v>
      </c>
      <c r="K935" t="s">
        <v>24292</v>
      </c>
      <c r="L935">
        <v>2</v>
      </c>
      <c r="M935" t="s">
        <v>5133</v>
      </c>
      <c r="N935">
        <v>1.50375939849624E-2</v>
      </c>
      <c r="O935">
        <v>2.5412960609911099E-3</v>
      </c>
    </row>
    <row r="936" spans="1:15">
      <c r="A936" t="s">
        <v>1208</v>
      </c>
      <c r="B936" t="s">
        <v>23511</v>
      </c>
      <c r="C936" t="s">
        <v>1209</v>
      </c>
      <c r="D936">
        <v>128</v>
      </c>
      <c r="E936">
        <v>6152</v>
      </c>
      <c r="F936">
        <v>147</v>
      </c>
      <c r="G936">
        <v>7804</v>
      </c>
      <c r="H936">
        <v>6.6299363746253701E-3</v>
      </c>
      <c r="I936">
        <v>6.1969845252444103E-2</v>
      </c>
      <c r="J936">
        <v>5.3265145116078001E-2</v>
      </c>
      <c r="K936" t="s">
        <v>24293</v>
      </c>
      <c r="L936">
        <v>128</v>
      </c>
      <c r="M936" t="s">
        <v>5133</v>
      </c>
      <c r="N936">
        <v>0.87074829931972797</v>
      </c>
      <c r="O936">
        <v>2.08062418725618E-2</v>
      </c>
    </row>
    <row r="937" spans="1:15">
      <c r="A937" t="s">
        <v>1208</v>
      </c>
      <c r="B937" t="s">
        <v>23513</v>
      </c>
      <c r="C937" t="s">
        <v>1209</v>
      </c>
      <c r="D937">
        <v>9</v>
      </c>
      <c r="E937">
        <v>535</v>
      </c>
      <c r="F937">
        <v>143</v>
      </c>
      <c r="G937">
        <v>8124</v>
      </c>
      <c r="H937">
        <v>0.60551201378178798</v>
      </c>
      <c r="I937">
        <v>0.99999999999997702</v>
      </c>
      <c r="J937">
        <v>0.95041217501583097</v>
      </c>
      <c r="K937" t="s">
        <v>24294</v>
      </c>
      <c r="L937">
        <v>9</v>
      </c>
      <c r="M937" t="s">
        <v>5133</v>
      </c>
      <c r="N937">
        <v>6.2937062937062901E-2</v>
      </c>
      <c r="O937">
        <v>1.6822429906542102E-2</v>
      </c>
    </row>
    <row r="938" spans="1:15">
      <c r="A938" t="s">
        <v>1210</v>
      </c>
      <c r="B938" t="s">
        <v>23518</v>
      </c>
      <c r="C938" t="s">
        <v>1211</v>
      </c>
      <c r="D938">
        <v>1</v>
      </c>
      <c r="E938">
        <v>787</v>
      </c>
      <c r="F938">
        <v>2</v>
      </c>
      <c r="G938">
        <v>7393</v>
      </c>
      <c r="H938">
        <v>0.20158492765181499</v>
      </c>
      <c r="I938">
        <v>0.83876007220319604</v>
      </c>
      <c r="J938">
        <v>0.81095958809365798</v>
      </c>
      <c r="K938" t="s">
        <v>24295</v>
      </c>
      <c r="L938">
        <v>1</v>
      </c>
      <c r="M938" t="s">
        <v>2729</v>
      </c>
      <c r="N938">
        <v>0.5</v>
      </c>
      <c r="O938">
        <v>1.27064803049555E-3</v>
      </c>
    </row>
    <row r="939" spans="1:15">
      <c r="A939" t="s">
        <v>1210</v>
      </c>
      <c r="B939" t="s">
        <v>23513</v>
      </c>
      <c r="C939" t="s">
        <v>1211</v>
      </c>
      <c r="D939">
        <v>1</v>
      </c>
      <c r="E939">
        <v>535</v>
      </c>
      <c r="F939">
        <v>2</v>
      </c>
      <c r="G939">
        <v>8124</v>
      </c>
      <c r="H939">
        <v>0.12737930779067499</v>
      </c>
      <c r="I939">
        <v>0.64703075560747003</v>
      </c>
      <c r="J939">
        <v>0.614945907739046</v>
      </c>
      <c r="K939" t="s">
        <v>24296</v>
      </c>
      <c r="L939">
        <v>1</v>
      </c>
      <c r="M939" t="s">
        <v>2729</v>
      </c>
      <c r="N939">
        <v>0.5</v>
      </c>
      <c r="O939">
        <v>1.8691588785046699E-3</v>
      </c>
    </row>
    <row r="940" spans="1:15">
      <c r="A940" t="s">
        <v>1212</v>
      </c>
      <c r="B940" t="s">
        <v>23518</v>
      </c>
      <c r="C940" t="s">
        <v>1213</v>
      </c>
      <c r="D940">
        <v>21</v>
      </c>
      <c r="E940">
        <v>787</v>
      </c>
      <c r="F940">
        <v>99</v>
      </c>
      <c r="G940">
        <v>7393</v>
      </c>
      <c r="H940">
        <v>1.44263711843027E-3</v>
      </c>
      <c r="I940">
        <v>7.2440992446891395E-2</v>
      </c>
      <c r="J940">
        <v>7.0039954621963704E-2</v>
      </c>
      <c r="K940" t="s">
        <v>24297</v>
      </c>
      <c r="L940">
        <v>21</v>
      </c>
      <c r="M940" t="s">
        <v>5133</v>
      </c>
      <c r="N940">
        <v>0.21212121212121199</v>
      </c>
      <c r="O940">
        <v>2.66836086404066E-2</v>
      </c>
    </row>
    <row r="941" spans="1:15">
      <c r="A941" t="s">
        <v>1212</v>
      </c>
      <c r="B941" t="s">
        <v>23513</v>
      </c>
      <c r="C941" t="s">
        <v>1213</v>
      </c>
      <c r="D941">
        <v>14</v>
      </c>
      <c r="E941">
        <v>535</v>
      </c>
      <c r="F941">
        <v>92</v>
      </c>
      <c r="G941">
        <v>8124</v>
      </c>
      <c r="H941">
        <v>2.60548955183786E-3</v>
      </c>
      <c r="I941">
        <v>6.9312702821327704E-2</v>
      </c>
      <c r="J941">
        <v>6.5875636644645505E-2</v>
      </c>
      <c r="K941" t="s">
        <v>24298</v>
      </c>
      <c r="L941">
        <v>14</v>
      </c>
      <c r="M941" t="s">
        <v>5133</v>
      </c>
      <c r="N941">
        <v>0.15217391304347799</v>
      </c>
      <c r="O941">
        <v>2.6168224299065401E-2</v>
      </c>
    </row>
    <row r="942" spans="1:15">
      <c r="A942" t="s">
        <v>1212</v>
      </c>
      <c r="B942" t="s">
        <v>23511</v>
      </c>
      <c r="C942" t="s">
        <v>1213</v>
      </c>
      <c r="D942">
        <v>56</v>
      </c>
      <c r="E942">
        <v>6152</v>
      </c>
      <c r="F942">
        <v>99</v>
      </c>
      <c r="G942">
        <v>7804</v>
      </c>
      <c r="H942">
        <v>0.999999851751882</v>
      </c>
      <c r="I942">
        <v>1</v>
      </c>
      <c r="J942">
        <v>0.85953329234717102</v>
      </c>
      <c r="K942" t="s">
        <v>24299</v>
      </c>
      <c r="L942">
        <v>56</v>
      </c>
      <c r="M942" t="s">
        <v>5133</v>
      </c>
      <c r="N942">
        <v>0.56565656565656597</v>
      </c>
      <c r="O942">
        <v>9.10273081924577E-3</v>
      </c>
    </row>
    <row r="943" spans="1:15">
      <c r="A943" t="s">
        <v>1214</v>
      </c>
      <c r="B943" t="s">
        <v>23513</v>
      </c>
      <c r="C943" t="s">
        <v>1215</v>
      </c>
      <c r="D943">
        <v>2</v>
      </c>
      <c r="E943">
        <v>535</v>
      </c>
      <c r="F943">
        <v>11</v>
      </c>
      <c r="G943">
        <v>8124</v>
      </c>
      <c r="H943">
        <v>0.16070283693134901</v>
      </c>
      <c r="I943">
        <v>0.73855678102447098</v>
      </c>
      <c r="J943">
        <v>0.70193335662617495</v>
      </c>
      <c r="K943" t="s">
        <v>24300</v>
      </c>
      <c r="L943">
        <v>2</v>
      </c>
      <c r="M943" t="s">
        <v>5133</v>
      </c>
      <c r="N943">
        <v>0.18181818181818199</v>
      </c>
      <c r="O943">
        <v>3.7383177570093499E-3</v>
      </c>
    </row>
    <row r="944" spans="1:15">
      <c r="A944" t="s">
        <v>1214</v>
      </c>
      <c r="B944" t="s">
        <v>23511</v>
      </c>
      <c r="C944" t="s">
        <v>1215</v>
      </c>
      <c r="D944">
        <v>7</v>
      </c>
      <c r="E944">
        <v>6152</v>
      </c>
      <c r="F944">
        <v>11</v>
      </c>
      <c r="G944">
        <v>7804</v>
      </c>
      <c r="H944">
        <v>0.93756393373131197</v>
      </c>
      <c r="I944">
        <v>1</v>
      </c>
      <c r="J944">
        <v>0.85953329234717102</v>
      </c>
      <c r="K944" t="s">
        <v>24301</v>
      </c>
      <c r="L944">
        <v>7</v>
      </c>
      <c r="M944" t="s">
        <v>5133</v>
      </c>
      <c r="N944">
        <v>0.63636363636363602</v>
      </c>
      <c r="O944">
        <v>1.13784135240572E-3</v>
      </c>
    </row>
    <row r="945" spans="1:15">
      <c r="A945" t="s">
        <v>1216</v>
      </c>
      <c r="B945" t="s">
        <v>23511</v>
      </c>
      <c r="C945" t="s">
        <v>1217</v>
      </c>
      <c r="D945">
        <v>1</v>
      </c>
      <c r="E945">
        <v>6152</v>
      </c>
      <c r="F945">
        <v>1</v>
      </c>
      <c r="G945">
        <v>7804</v>
      </c>
      <c r="H945">
        <v>0.788313685289595</v>
      </c>
      <c r="I945">
        <v>0.968912233598893</v>
      </c>
      <c r="J945">
        <v>0.832812322140707</v>
      </c>
      <c r="K945" t="s">
        <v>24302</v>
      </c>
      <c r="L945">
        <v>1</v>
      </c>
      <c r="M945" t="s">
        <v>5133</v>
      </c>
      <c r="N945">
        <v>1</v>
      </c>
      <c r="O945">
        <v>1.6254876462938901E-4</v>
      </c>
    </row>
    <row r="946" spans="1:15">
      <c r="A946" t="s">
        <v>1218</v>
      </c>
      <c r="B946" t="s">
        <v>23511</v>
      </c>
      <c r="C946" t="s">
        <v>1219</v>
      </c>
      <c r="D946">
        <v>1</v>
      </c>
      <c r="E946">
        <v>6152</v>
      </c>
      <c r="F946">
        <v>3</v>
      </c>
      <c r="G946">
        <v>7804</v>
      </c>
      <c r="H946">
        <v>0.99052768249503997</v>
      </c>
      <c r="I946">
        <v>1</v>
      </c>
      <c r="J946">
        <v>0.85953329234717102</v>
      </c>
      <c r="K946" t="s">
        <v>24303</v>
      </c>
      <c r="L946">
        <v>1</v>
      </c>
      <c r="M946" t="s">
        <v>5133</v>
      </c>
      <c r="N946">
        <v>0.33333333333333298</v>
      </c>
      <c r="O946">
        <v>1.6254876462938901E-4</v>
      </c>
    </row>
    <row r="947" spans="1:15">
      <c r="A947" t="s">
        <v>1218</v>
      </c>
      <c r="B947" t="s">
        <v>23513</v>
      </c>
      <c r="C947" t="s">
        <v>1219</v>
      </c>
      <c r="D947">
        <v>1</v>
      </c>
      <c r="E947">
        <v>535</v>
      </c>
      <c r="F947">
        <v>3</v>
      </c>
      <c r="G947">
        <v>8124</v>
      </c>
      <c r="H947">
        <v>0.184859247501582</v>
      </c>
      <c r="I947">
        <v>0.75508452473579202</v>
      </c>
      <c r="J947">
        <v>0.71764152547495597</v>
      </c>
      <c r="K947" t="s">
        <v>24167</v>
      </c>
      <c r="L947">
        <v>1</v>
      </c>
      <c r="M947" t="s">
        <v>5133</v>
      </c>
      <c r="N947">
        <v>0.33333333333333298</v>
      </c>
      <c r="O947">
        <v>1.8691588785046699E-3</v>
      </c>
    </row>
    <row r="948" spans="1:15">
      <c r="A948" t="s">
        <v>1220</v>
      </c>
      <c r="B948" t="s">
        <v>23513</v>
      </c>
      <c r="C948" t="s">
        <v>1221</v>
      </c>
      <c r="D948">
        <v>1</v>
      </c>
      <c r="E948">
        <v>535</v>
      </c>
      <c r="F948">
        <v>2</v>
      </c>
      <c r="G948">
        <v>8124</v>
      </c>
      <c r="H948">
        <v>0.12737930779067499</v>
      </c>
      <c r="I948">
        <v>0.64703075560747003</v>
      </c>
      <c r="J948">
        <v>0.614945907739046</v>
      </c>
      <c r="K948" t="s">
        <v>24165</v>
      </c>
      <c r="L948">
        <v>1</v>
      </c>
      <c r="M948" t="s">
        <v>5133</v>
      </c>
      <c r="N948">
        <v>0.5</v>
      </c>
      <c r="O948">
        <v>1.8691588785046699E-3</v>
      </c>
    </row>
    <row r="949" spans="1:15">
      <c r="A949" t="s">
        <v>1220</v>
      </c>
      <c r="B949" t="s">
        <v>23511</v>
      </c>
      <c r="C949" t="s">
        <v>1221</v>
      </c>
      <c r="D949">
        <v>1</v>
      </c>
      <c r="E949">
        <v>6152</v>
      </c>
      <c r="F949">
        <v>2</v>
      </c>
      <c r="G949">
        <v>7804</v>
      </c>
      <c r="H949">
        <v>0.95521029019776005</v>
      </c>
      <c r="I949">
        <v>1</v>
      </c>
      <c r="J949">
        <v>0.85953329234717102</v>
      </c>
      <c r="K949" t="s">
        <v>24303</v>
      </c>
      <c r="L949">
        <v>1</v>
      </c>
      <c r="M949" t="s">
        <v>5133</v>
      </c>
      <c r="N949">
        <v>0.5</v>
      </c>
      <c r="O949">
        <v>1.6254876462938901E-4</v>
      </c>
    </row>
    <row r="950" spans="1:15">
      <c r="A950" t="s">
        <v>1222</v>
      </c>
      <c r="B950" t="s">
        <v>23511</v>
      </c>
      <c r="C950" t="s">
        <v>1223</v>
      </c>
      <c r="D950">
        <v>1</v>
      </c>
      <c r="E950">
        <v>6152</v>
      </c>
      <c r="F950">
        <v>1</v>
      </c>
      <c r="G950">
        <v>7804</v>
      </c>
      <c r="H950">
        <v>0.788313685289595</v>
      </c>
      <c r="I950">
        <v>0.968912233598893</v>
      </c>
      <c r="J950">
        <v>0.832812322140707</v>
      </c>
      <c r="K950" t="s">
        <v>24304</v>
      </c>
      <c r="L950">
        <v>1</v>
      </c>
      <c r="M950" t="s">
        <v>5133</v>
      </c>
      <c r="N950">
        <v>1</v>
      </c>
      <c r="O950">
        <v>1.6254876462938901E-4</v>
      </c>
    </row>
    <row r="951" spans="1:15">
      <c r="A951" t="s">
        <v>1224</v>
      </c>
      <c r="B951" t="s">
        <v>23511</v>
      </c>
      <c r="C951" t="s">
        <v>1225</v>
      </c>
      <c r="D951">
        <v>1</v>
      </c>
      <c r="E951">
        <v>6152</v>
      </c>
      <c r="F951">
        <v>2</v>
      </c>
      <c r="G951">
        <v>7804</v>
      </c>
      <c r="H951">
        <v>0.95521029019776005</v>
      </c>
      <c r="I951">
        <v>1</v>
      </c>
      <c r="J951">
        <v>0.85953329234717102</v>
      </c>
      <c r="K951" t="s">
        <v>24303</v>
      </c>
      <c r="L951">
        <v>1</v>
      </c>
      <c r="M951" t="s">
        <v>5133</v>
      </c>
      <c r="N951">
        <v>0.5</v>
      </c>
      <c r="O951">
        <v>1.6254876462938901E-4</v>
      </c>
    </row>
    <row r="952" spans="1:15">
      <c r="A952" t="s">
        <v>1224</v>
      </c>
      <c r="B952" t="s">
        <v>23513</v>
      </c>
      <c r="C952" t="s">
        <v>1225</v>
      </c>
      <c r="D952">
        <v>1</v>
      </c>
      <c r="E952">
        <v>535</v>
      </c>
      <c r="F952">
        <v>2</v>
      </c>
      <c r="G952">
        <v>8124</v>
      </c>
      <c r="H952">
        <v>0.12737930779067499</v>
      </c>
      <c r="I952">
        <v>0.64703075560747003</v>
      </c>
      <c r="J952">
        <v>0.614945907739046</v>
      </c>
      <c r="K952" t="s">
        <v>24165</v>
      </c>
      <c r="L952">
        <v>1</v>
      </c>
      <c r="M952" t="s">
        <v>5133</v>
      </c>
      <c r="N952">
        <v>0.5</v>
      </c>
      <c r="O952">
        <v>1.8691588785046699E-3</v>
      </c>
    </row>
    <row r="953" spans="1:15">
      <c r="A953" t="s">
        <v>1226</v>
      </c>
      <c r="B953" t="s">
        <v>23511</v>
      </c>
      <c r="C953" t="s">
        <v>1227</v>
      </c>
      <c r="D953">
        <v>3</v>
      </c>
      <c r="E953">
        <v>6152</v>
      </c>
      <c r="F953">
        <v>3</v>
      </c>
      <c r="G953">
        <v>7804</v>
      </c>
      <c r="H953">
        <v>0.489837867770546</v>
      </c>
      <c r="I953">
        <v>0.96083957126938102</v>
      </c>
      <c r="J953">
        <v>0.82587360011061495</v>
      </c>
      <c r="K953" t="s">
        <v>24305</v>
      </c>
      <c r="L953">
        <v>3</v>
      </c>
      <c r="M953" t="s">
        <v>5133</v>
      </c>
      <c r="N953">
        <v>1</v>
      </c>
      <c r="O953">
        <v>4.8764629388816603E-4</v>
      </c>
    </row>
    <row r="954" spans="1:15">
      <c r="A954" t="s">
        <v>1228</v>
      </c>
      <c r="B954" t="s">
        <v>23511</v>
      </c>
      <c r="C954" t="s">
        <v>1229</v>
      </c>
      <c r="D954">
        <v>1</v>
      </c>
      <c r="E954">
        <v>6152</v>
      </c>
      <c r="F954">
        <v>1</v>
      </c>
      <c r="G954">
        <v>7804</v>
      </c>
      <c r="H954">
        <v>0.788313685289595</v>
      </c>
      <c r="I954">
        <v>0.968912233598893</v>
      </c>
      <c r="J954">
        <v>0.832812322140707</v>
      </c>
      <c r="K954" t="s">
        <v>24306</v>
      </c>
      <c r="L954">
        <v>1</v>
      </c>
      <c r="M954" t="s">
        <v>5133</v>
      </c>
      <c r="N954">
        <v>1</v>
      </c>
      <c r="O954">
        <v>1.6254876462938901E-4</v>
      </c>
    </row>
    <row r="955" spans="1:15">
      <c r="A955" t="s">
        <v>1230</v>
      </c>
      <c r="B955" t="s">
        <v>23513</v>
      </c>
      <c r="C955" t="s">
        <v>1231</v>
      </c>
      <c r="D955">
        <v>6</v>
      </c>
      <c r="E955">
        <v>535</v>
      </c>
      <c r="F955">
        <v>15</v>
      </c>
      <c r="G955">
        <v>8124</v>
      </c>
      <c r="H955">
        <v>2.3763596711139201E-4</v>
      </c>
      <c r="I955">
        <v>1.0526959909756699E-2</v>
      </c>
      <c r="J955">
        <v>1.0004950864136501E-2</v>
      </c>
      <c r="K955" t="s">
        <v>23715</v>
      </c>
      <c r="L955">
        <v>6</v>
      </c>
      <c r="M955" t="s">
        <v>5133</v>
      </c>
      <c r="N955">
        <v>0.4</v>
      </c>
      <c r="O955">
        <v>1.1214953271028E-2</v>
      </c>
    </row>
    <row r="956" spans="1:15">
      <c r="A956" t="s">
        <v>1230</v>
      </c>
      <c r="B956" t="s">
        <v>23511</v>
      </c>
      <c r="C956" t="s">
        <v>1231</v>
      </c>
      <c r="D956">
        <v>9</v>
      </c>
      <c r="E956">
        <v>6152</v>
      </c>
      <c r="F956">
        <v>13</v>
      </c>
      <c r="G956">
        <v>7804</v>
      </c>
      <c r="H956">
        <v>0.87969115300460798</v>
      </c>
      <c r="I956">
        <v>1</v>
      </c>
      <c r="J956">
        <v>0.85953329234717102</v>
      </c>
      <c r="K956" t="s">
        <v>24307</v>
      </c>
      <c r="L956">
        <v>9</v>
      </c>
      <c r="M956" t="s">
        <v>5133</v>
      </c>
      <c r="N956">
        <v>0.69230769230769196</v>
      </c>
      <c r="O956">
        <v>1.4629388816645001E-3</v>
      </c>
    </row>
    <row r="957" spans="1:15">
      <c r="A957" t="s">
        <v>1232</v>
      </c>
      <c r="B957" t="s">
        <v>23513</v>
      </c>
      <c r="C957" t="s">
        <v>1233</v>
      </c>
      <c r="D957">
        <v>6</v>
      </c>
      <c r="E957">
        <v>535</v>
      </c>
      <c r="F957">
        <v>8</v>
      </c>
      <c r="G957">
        <v>8124</v>
      </c>
      <c r="H957" s="34">
        <v>1.9831312041762801E-6</v>
      </c>
      <c r="I957">
        <v>2.42058661686222E-4</v>
      </c>
      <c r="J957">
        <v>2.3005549913462901E-4</v>
      </c>
      <c r="K957" t="s">
        <v>23715</v>
      </c>
      <c r="L957">
        <v>6</v>
      </c>
      <c r="M957" t="s">
        <v>5133</v>
      </c>
      <c r="N957">
        <v>0.75</v>
      </c>
      <c r="O957">
        <v>1.1214953271028E-2</v>
      </c>
    </row>
    <row r="958" spans="1:15">
      <c r="A958" t="s">
        <v>1232</v>
      </c>
      <c r="B958" t="s">
        <v>23511</v>
      </c>
      <c r="C958" t="s">
        <v>1233</v>
      </c>
      <c r="D958">
        <v>2</v>
      </c>
      <c r="E958">
        <v>6152</v>
      </c>
      <c r="F958">
        <v>5</v>
      </c>
      <c r="G958">
        <v>7804</v>
      </c>
      <c r="H958">
        <v>0.99168074853091603</v>
      </c>
      <c r="I958">
        <v>1</v>
      </c>
      <c r="J958">
        <v>0.85953329234717102</v>
      </c>
      <c r="K958" t="s">
        <v>24308</v>
      </c>
      <c r="L958">
        <v>2</v>
      </c>
      <c r="M958" t="s">
        <v>5133</v>
      </c>
      <c r="N958">
        <v>0.4</v>
      </c>
      <c r="O958">
        <v>3.2509752925877802E-4</v>
      </c>
    </row>
    <row r="959" spans="1:15">
      <c r="A959" t="s">
        <v>1234</v>
      </c>
      <c r="B959" t="s">
        <v>23511</v>
      </c>
      <c r="C959" t="s">
        <v>1235</v>
      </c>
      <c r="D959">
        <v>2</v>
      </c>
      <c r="E959">
        <v>6152</v>
      </c>
      <c r="F959">
        <v>2</v>
      </c>
      <c r="G959">
        <v>7804</v>
      </c>
      <c r="H959">
        <v>0.62141708038142995</v>
      </c>
      <c r="I959">
        <v>0.968912233598893</v>
      </c>
      <c r="J959">
        <v>0.832812322140707</v>
      </c>
      <c r="K959" t="s">
        <v>24308</v>
      </c>
      <c r="L959">
        <v>2</v>
      </c>
      <c r="M959" t="s">
        <v>5133</v>
      </c>
      <c r="N959">
        <v>1</v>
      </c>
      <c r="O959">
        <v>3.2509752925877802E-4</v>
      </c>
    </row>
    <row r="960" spans="1:15">
      <c r="A960" t="s">
        <v>1236</v>
      </c>
      <c r="B960" t="s">
        <v>23511</v>
      </c>
      <c r="C960" t="s">
        <v>1237</v>
      </c>
      <c r="D960">
        <v>45</v>
      </c>
      <c r="E960">
        <v>6152</v>
      </c>
      <c r="F960">
        <v>53</v>
      </c>
      <c r="G960">
        <v>7804</v>
      </c>
      <c r="H960">
        <v>0.180646207305031</v>
      </c>
      <c r="I960">
        <v>0.63088396981838801</v>
      </c>
      <c r="J960">
        <v>0.54226577566705203</v>
      </c>
      <c r="K960" t="s">
        <v>24309</v>
      </c>
      <c r="L960">
        <v>45</v>
      </c>
      <c r="M960" t="s">
        <v>5133</v>
      </c>
      <c r="N960">
        <v>0.84905660377358505</v>
      </c>
      <c r="O960">
        <v>7.3146944083225E-3</v>
      </c>
    </row>
    <row r="961" spans="1:15">
      <c r="A961" t="s">
        <v>1236</v>
      </c>
      <c r="B961" t="s">
        <v>23518</v>
      </c>
      <c r="C961" t="s">
        <v>1237</v>
      </c>
      <c r="D961">
        <v>1</v>
      </c>
      <c r="E961">
        <v>787</v>
      </c>
      <c r="F961">
        <v>45</v>
      </c>
      <c r="G961">
        <v>7393</v>
      </c>
      <c r="H961">
        <v>0.99378636398007503</v>
      </c>
      <c r="I961">
        <v>1</v>
      </c>
      <c r="J961">
        <v>0.966855260484069</v>
      </c>
      <c r="K961" t="s">
        <v>24310</v>
      </c>
      <c r="L961">
        <v>1</v>
      </c>
      <c r="M961" t="s">
        <v>5133</v>
      </c>
      <c r="N961">
        <v>2.2222222222222199E-2</v>
      </c>
      <c r="O961">
        <v>1.27064803049555E-3</v>
      </c>
    </row>
    <row r="962" spans="1:15">
      <c r="A962" t="s">
        <v>1236</v>
      </c>
      <c r="B962" t="s">
        <v>23513</v>
      </c>
      <c r="C962" t="s">
        <v>1237</v>
      </c>
      <c r="D962">
        <v>7</v>
      </c>
      <c r="E962">
        <v>535</v>
      </c>
      <c r="F962">
        <v>64</v>
      </c>
      <c r="G962">
        <v>8124</v>
      </c>
      <c r="H962">
        <v>0.12627971826544099</v>
      </c>
      <c r="I962">
        <v>0.64703075560747003</v>
      </c>
      <c r="J962">
        <v>0.614945907739046</v>
      </c>
      <c r="K962" t="s">
        <v>24311</v>
      </c>
      <c r="L962">
        <v>7</v>
      </c>
      <c r="M962" t="s">
        <v>5133</v>
      </c>
      <c r="N962">
        <v>0.109375</v>
      </c>
      <c r="O962">
        <v>1.3084112149532701E-2</v>
      </c>
    </row>
    <row r="963" spans="1:15">
      <c r="A963" t="s">
        <v>1238</v>
      </c>
      <c r="B963" t="s">
        <v>23511</v>
      </c>
      <c r="C963" t="s">
        <v>1239</v>
      </c>
      <c r="D963">
        <v>15</v>
      </c>
      <c r="E963">
        <v>6152</v>
      </c>
      <c r="F963">
        <v>17</v>
      </c>
      <c r="G963">
        <v>7804</v>
      </c>
      <c r="H963">
        <v>0.26923996398</v>
      </c>
      <c r="I963">
        <v>0.77166446736043703</v>
      </c>
      <c r="J963">
        <v>0.66327130021764202</v>
      </c>
      <c r="K963" t="s">
        <v>24312</v>
      </c>
      <c r="L963">
        <v>15</v>
      </c>
      <c r="M963" t="s">
        <v>5133</v>
      </c>
      <c r="N963">
        <v>0.88235294117647101</v>
      </c>
      <c r="O963">
        <v>2.4382314694408299E-3</v>
      </c>
    </row>
    <row r="964" spans="1:15">
      <c r="A964" t="s">
        <v>1240</v>
      </c>
      <c r="B964" t="s">
        <v>23511</v>
      </c>
      <c r="C964" t="s">
        <v>1241</v>
      </c>
      <c r="D964">
        <v>15</v>
      </c>
      <c r="E964">
        <v>6152</v>
      </c>
      <c r="F964">
        <v>15</v>
      </c>
      <c r="G964">
        <v>7804</v>
      </c>
      <c r="H964">
        <v>2.8113485006614501E-2</v>
      </c>
      <c r="I964">
        <v>0.182450402036994</v>
      </c>
      <c r="J964">
        <v>0.156822194752923</v>
      </c>
      <c r="K964" t="s">
        <v>24312</v>
      </c>
      <c r="L964">
        <v>15</v>
      </c>
      <c r="M964" t="s">
        <v>5133</v>
      </c>
      <c r="N964">
        <v>1</v>
      </c>
      <c r="O964">
        <v>2.4382314694408299E-3</v>
      </c>
    </row>
    <row r="965" spans="1:15">
      <c r="A965" t="s">
        <v>1242</v>
      </c>
      <c r="B965" t="s">
        <v>23511</v>
      </c>
      <c r="C965" t="s">
        <v>1243</v>
      </c>
      <c r="D965">
        <v>33</v>
      </c>
      <c r="E965">
        <v>6152</v>
      </c>
      <c r="F965">
        <v>34</v>
      </c>
      <c r="G965">
        <v>7804</v>
      </c>
      <c r="H965">
        <v>3.0695479903557399E-3</v>
      </c>
      <c r="I965">
        <v>3.3244994461003603E-2</v>
      </c>
      <c r="J965">
        <v>2.8575179543129901E-2</v>
      </c>
      <c r="K965" t="s">
        <v>24313</v>
      </c>
      <c r="L965">
        <v>33</v>
      </c>
      <c r="M965" t="s">
        <v>5133</v>
      </c>
      <c r="N965">
        <v>0.97058823529411797</v>
      </c>
      <c r="O965">
        <v>5.36410923276983E-3</v>
      </c>
    </row>
    <row r="966" spans="1:15">
      <c r="A966" t="s">
        <v>1242</v>
      </c>
      <c r="B966" t="s">
        <v>23513</v>
      </c>
      <c r="C966" t="s">
        <v>1243</v>
      </c>
      <c r="D966">
        <v>1</v>
      </c>
      <c r="E966">
        <v>535</v>
      </c>
      <c r="F966">
        <v>22</v>
      </c>
      <c r="G966">
        <v>8124</v>
      </c>
      <c r="H966">
        <v>0.77702822510206004</v>
      </c>
      <c r="I966">
        <v>0.99999999999997702</v>
      </c>
      <c r="J966">
        <v>0.95041217501583097</v>
      </c>
      <c r="K966" t="s">
        <v>24314</v>
      </c>
      <c r="L966">
        <v>1</v>
      </c>
      <c r="M966" t="s">
        <v>5133</v>
      </c>
      <c r="N966">
        <v>4.5454545454545497E-2</v>
      </c>
      <c r="O966">
        <v>1.8691588785046699E-3</v>
      </c>
    </row>
    <row r="967" spans="1:15">
      <c r="A967" t="s">
        <v>1244</v>
      </c>
      <c r="B967" t="s">
        <v>23511</v>
      </c>
      <c r="C967" t="s">
        <v>1245</v>
      </c>
      <c r="D967">
        <v>9</v>
      </c>
      <c r="E967">
        <v>6152</v>
      </c>
      <c r="F967">
        <v>16</v>
      </c>
      <c r="G967">
        <v>7804</v>
      </c>
      <c r="H967">
        <v>0.99008041167559702</v>
      </c>
      <c r="I967">
        <v>1</v>
      </c>
      <c r="J967">
        <v>0.85953329234717102</v>
      </c>
      <c r="K967" t="s">
        <v>24315</v>
      </c>
      <c r="L967">
        <v>9</v>
      </c>
      <c r="M967" t="s">
        <v>5133</v>
      </c>
      <c r="N967">
        <v>0.5625</v>
      </c>
      <c r="O967">
        <v>1.4629388816645001E-3</v>
      </c>
    </row>
    <row r="968" spans="1:15">
      <c r="A968" t="s">
        <v>1244</v>
      </c>
      <c r="B968" t="s">
        <v>23513</v>
      </c>
      <c r="C968" t="s">
        <v>1245</v>
      </c>
      <c r="D968">
        <v>7</v>
      </c>
      <c r="E968">
        <v>535</v>
      </c>
      <c r="F968">
        <v>18</v>
      </c>
      <c r="G968">
        <v>8124</v>
      </c>
      <c r="H968" s="34">
        <v>8.6729021848480506E-5</v>
      </c>
      <c r="I968">
        <v>4.4990680083899304E-3</v>
      </c>
      <c r="J968">
        <v>4.27596901139811E-3</v>
      </c>
      <c r="K968" t="s">
        <v>24316</v>
      </c>
      <c r="L968">
        <v>7</v>
      </c>
      <c r="M968" t="s">
        <v>5133</v>
      </c>
      <c r="N968">
        <v>0.38888888888888901</v>
      </c>
      <c r="O968">
        <v>1.3084112149532701E-2</v>
      </c>
    </row>
    <row r="969" spans="1:15">
      <c r="A969" t="s">
        <v>1246</v>
      </c>
      <c r="B969" t="s">
        <v>23511</v>
      </c>
      <c r="C969" t="s">
        <v>1247</v>
      </c>
      <c r="D969">
        <v>15</v>
      </c>
      <c r="E969">
        <v>6152</v>
      </c>
      <c r="F969">
        <v>15</v>
      </c>
      <c r="G969">
        <v>7804</v>
      </c>
      <c r="H969">
        <v>2.8113485006614501E-2</v>
      </c>
      <c r="I969">
        <v>0.182450402036994</v>
      </c>
      <c r="J969">
        <v>0.156822194752923</v>
      </c>
      <c r="K969" t="s">
        <v>24312</v>
      </c>
      <c r="L969">
        <v>15</v>
      </c>
      <c r="M969" t="s">
        <v>5133</v>
      </c>
      <c r="N969">
        <v>1</v>
      </c>
      <c r="O969">
        <v>2.4382314694408299E-3</v>
      </c>
    </row>
    <row r="970" spans="1:15">
      <c r="A970" t="s">
        <v>1248</v>
      </c>
      <c r="B970" t="s">
        <v>23518</v>
      </c>
      <c r="C970" t="s">
        <v>1249</v>
      </c>
      <c r="D970">
        <v>1</v>
      </c>
      <c r="E970">
        <v>787</v>
      </c>
      <c r="F970">
        <v>1</v>
      </c>
      <c r="G970">
        <v>7393</v>
      </c>
      <c r="H970">
        <v>0.106452049235764</v>
      </c>
      <c r="I970">
        <v>0.63266972740240601</v>
      </c>
      <c r="J970">
        <v>0.61170005408803896</v>
      </c>
      <c r="K970" t="s">
        <v>24317</v>
      </c>
      <c r="L970">
        <v>1</v>
      </c>
      <c r="M970" t="s">
        <v>5133</v>
      </c>
      <c r="N970">
        <v>1</v>
      </c>
      <c r="O970">
        <v>1.27064803049555E-3</v>
      </c>
    </row>
    <row r="971" spans="1:15">
      <c r="A971" t="s">
        <v>1250</v>
      </c>
      <c r="B971" t="s">
        <v>23511</v>
      </c>
      <c r="C971" t="s">
        <v>1251</v>
      </c>
      <c r="D971">
        <v>2</v>
      </c>
      <c r="E971">
        <v>6152</v>
      </c>
      <c r="F971">
        <v>2</v>
      </c>
      <c r="G971">
        <v>7804</v>
      </c>
      <c r="H971">
        <v>0.62141708038142995</v>
      </c>
      <c r="I971">
        <v>0.968912233598893</v>
      </c>
      <c r="J971">
        <v>0.832812322140707</v>
      </c>
      <c r="K971" t="s">
        <v>24318</v>
      </c>
      <c r="L971">
        <v>2</v>
      </c>
      <c r="M971" t="s">
        <v>5133</v>
      </c>
      <c r="N971">
        <v>1</v>
      </c>
      <c r="O971">
        <v>3.2509752925877802E-4</v>
      </c>
    </row>
    <row r="972" spans="1:15">
      <c r="A972" t="s">
        <v>1252</v>
      </c>
      <c r="B972" t="s">
        <v>23511</v>
      </c>
      <c r="C972" t="s">
        <v>1253</v>
      </c>
      <c r="D972">
        <v>34</v>
      </c>
      <c r="E972">
        <v>6152</v>
      </c>
      <c r="F972">
        <v>40</v>
      </c>
      <c r="G972">
        <v>7804</v>
      </c>
      <c r="H972">
        <v>0.22750713785995699</v>
      </c>
      <c r="I972">
        <v>0.71382528017432401</v>
      </c>
      <c r="J972">
        <v>0.61355659322887801</v>
      </c>
      <c r="K972" t="s">
        <v>24319</v>
      </c>
      <c r="L972">
        <v>34</v>
      </c>
      <c r="M972" t="s">
        <v>5133</v>
      </c>
      <c r="N972">
        <v>0.85</v>
      </c>
      <c r="O972">
        <v>5.5266579973992204E-3</v>
      </c>
    </row>
    <row r="973" spans="1:15">
      <c r="A973" t="s">
        <v>1252</v>
      </c>
      <c r="B973" t="s">
        <v>23518</v>
      </c>
      <c r="C973" t="s">
        <v>1253</v>
      </c>
      <c r="D973">
        <v>4</v>
      </c>
      <c r="E973">
        <v>787</v>
      </c>
      <c r="F973">
        <v>37</v>
      </c>
      <c r="G973">
        <v>7393</v>
      </c>
      <c r="H973">
        <v>0.56543245910703999</v>
      </c>
      <c r="I973">
        <v>1</v>
      </c>
      <c r="J973">
        <v>0.966855260484069</v>
      </c>
      <c r="K973" t="s">
        <v>24320</v>
      </c>
      <c r="L973">
        <v>4</v>
      </c>
      <c r="M973" t="s">
        <v>5133</v>
      </c>
      <c r="N973">
        <v>0.108108108108108</v>
      </c>
      <c r="O973">
        <v>5.0825921219822103E-3</v>
      </c>
    </row>
    <row r="974" spans="1:15">
      <c r="A974" t="s">
        <v>1254</v>
      </c>
      <c r="B974" t="s">
        <v>23518</v>
      </c>
      <c r="C974" t="s">
        <v>1255</v>
      </c>
      <c r="D974">
        <v>3</v>
      </c>
      <c r="E974">
        <v>787</v>
      </c>
      <c r="F974">
        <v>87</v>
      </c>
      <c r="G974">
        <v>7393</v>
      </c>
      <c r="H974">
        <v>0.99653315623400596</v>
      </c>
      <c r="I974">
        <v>1</v>
      </c>
      <c r="J974">
        <v>0.966855260484069</v>
      </c>
      <c r="K974" t="s">
        <v>24321</v>
      </c>
      <c r="L974">
        <v>3</v>
      </c>
      <c r="M974" t="s">
        <v>5133</v>
      </c>
      <c r="N974">
        <v>3.4482758620689703E-2</v>
      </c>
      <c r="O974">
        <v>3.8119440914866601E-3</v>
      </c>
    </row>
    <row r="975" spans="1:15">
      <c r="A975" t="s">
        <v>1254</v>
      </c>
      <c r="B975" t="s">
        <v>23513</v>
      </c>
      <c r="C975" t="s">
        <v>1255</v>
      </c>
      <c r="D975">
        <v>9</v>
      </c>
      <c r="E975">
        <v>535</v>
      </c>
      <c r="F975">
        <v>98</v>
      </c>
      <c r="G975">
        <v>8124</v>
      </c>
      <c r="H975">
        <v>0.19546874662961899</v>
      </c>
      <c r="I975">
        <v>0.78986883983731104</v>
      </c>
      <c r="J975">
        <v>0.75070096204702697</v>
      </c>
      <c r="K975" t="s">
        <v>24322</v>
      </c>
      <c r="L975">
        <v>9</v>
      </c>
      <c r="M975" t="s">
        <v>5133</v>
      </c>
      <c r="N975">
        <v>9.1836734693877597E-2</v>
      </c>
      <c r="O975">
        <v>1.6822429906542102E-2</v>
      </c>
    </row>
    <row r="976" spans="1:15">
      <c r="A976" t="s">
        <v>1254</v>
      </c>
      <c r="B976" t="s">
        <v>23511</v>
      </c>
      <c r="C976" t="s">
        <v>1255</v>
      </c>
      <c r="D976">
        <v>87</v>
      </c>
      <c r="E976">
        <v>6152</v>
      </c>
      <c r="F976">
        <v>100</v>
      </c>
      <c r="G976">
        <v>7804</v>
      </c>
      <c r="H976">
        <v>2.4782682286440001E-2</v>
      </c>
      <c r="I976">
        <v>0.167572463674452</v>
      </c>
      <c r="J976">
        <v>0.14403411140882799</v>
      </c>
      <c r="K976" t="s">
        <v>24323</v>
      </c>
      <c r="L976">
        <v>87</v>
      </c>
      <c r="M976" t="s">
        <v>5133</v>
      </c>
      <c r="N976">
        <v>0.87</v>
      </c>
      <c r="O976">
        <v>1.41417425227568E-2</v>
      </c>
    </row>
    <row r="977" spans="1:15">
      <c r="A977" t="s">
        <v>1256</v>
      </c>
      <c r="B977" t="s">
        <v>23511</v>
      </c>
      <c r="C977" t="s">
        <v>1257</v>
      </c>
      <c r="D977">
        <v>9</v>
      </c>
      <c r="E977">
        <v>6152</v>
      </c>
      <c r="F977">
        <v>14</v>
      </c>
      <c r="G977">
        <v>7804</v>
      </c>
      <c r="H977">
        <v>0.94399357031859399</v>
      </c>
      <c r="I977">
        <v>1</v>
      </c>
      <c r="J977">
        <v>0.85953329234717102</v>
      </c>
      <c r="K977" t="s">
        <v>24307</v>
      </c>
      <c r="L977">
        <v>9</v>
      </c>
      <c r="M977" t="s">
        <v>5133</v>
      </c>
      <c r="N977">
        <v>0.64285714285714302</v>
      </c>
      <c r="O977">
        <v>1.4629388816645001E-3</v>
      </c>
    </row>
    <row r="978" spans="1:15">
      <c r="A978" t="s">
        <v>1256</v>
      </c>
      <c r="B978" t="s">
        <v>23513</v>
      </c>
      <c r="C978" t="s">
        <v>1257</v>
      </c>
      <c r="D978">
        <v>6</v>
      </c>
      <c r="E978">
        <v>535</v>
      </c>
      <c r="F978">
        <v>16</v>
      </c>
      <c r="G978">
        <v>8124</v>
      </c>
      <c r="H978">
        <v>3.59206769025695E-4</v>
      </c>
      <c r="I978">
        <v>1.30763867671635E-2</v>
      </c>
      <c r="J978">
        <v>1.24279571887283E-2</v>
      </c>
      <c r="K978" t="s">
        <v>23715</v>
      </c>
      <c r="L978">
        <v>6</v>
      </c>
      <c r="M978" t="s">
        <v>5133</v>
      </c>
      <c r="N978">
        <v>0.375</v>
      </c>
      <c r="O978">
        <v>1.1214953271028E-2</v>
      </c>
    </row>
    <row r="979" spans="1:15">
      <c r="A979" t="s">
        <v>1256</v>
      </c>
      <c r="B979" t="s">
        <v>23518</v>
      </c>
      <c r="C979" t="s">
        <v>1257</v>
      </c>
      <c r="D979">
        <v>1</v>
      </c>
      <c r="E979">
        <v>787</v>
      </c>
      <c r="F979">
        <v>13</v>
      </c>
      <c r="G979">
        <v>7393</v>
      </c>
      <c r="H979">
        <v>0.76880113817690798</v>
      </c>
      <c r="I979">
        <v>1</v>
      </c>
      <c r="J979">
        <v>0.966855260484069</v>
      </c>
      <c r="K979" t="s">
        <v>24324</v>
      </c>
      <c r="L979">
        <v>1</v>
      </c>
      <c r="M979" t="s">
        <v>5133</v>
      </c>
      <c r="N979">
        <v>7.69230769230769E-2</v>
      </c>
      <c r="O979">
        <v>1.27064803049555E-3</v>
      </c>
    </row>
    <row r="980" spans="1:15">
      <c r="A980" t="s">
        <v>1258</v>
      </c>
      <c r="B980" t="s">
        <v>23511</v>
      </c>
      <c r="C980" t="s">
        <v>1259</v>
      </c>
      <c r="D980">
        <v>6</v>
      </c>
      <c r="E980">
        <v>6152</v>
      </c>
      <c r="F980">
        <v>6</v>
      </c>
      <c r="G980">
        <v>7804</v>
      </c>
      <c r="H980">
        <v>0.23986678822258201</v>
      </c>
      <c r="I980">
        <v>0.71382528017432401</v>
      </c>
      <c r="J980">
        <v>0.61355659322887801</v>
      </c>
      <c r="K980" t="s">
        <v>24325</v>
      </c>
      <c r="L980">
        <v>6</v>
      </c>
      <c r="M980" t="s">
        <v>5133</v>
      </c>
      <c r="N980">
        <v>1</v>
      </c>
      <c r="O980">
        <v>9.7529258777633303E-4</v>
      </c>
    </row>
    <row r="981" spans="1:15">
      <c r="A981" t="s">
        <v>1260</v>
      </c>
      <c r="B981" t="s">
        <v>23518</v>
      </c>
      <c r="C981" t="s">
        <v>1261</v>
      </c>
      <c r="D981">
        <v>22</v>
      </c>
      <c r="E981">
        <v>787</v>
      </c>
      <c r="F981">
        <v>389</v>
      </c>
      <c r="G981">
        <v>7393</v>
      </c>
      <c r="H981">
        <v>0.99985838492198598</v>
      </c>
      <c r="I981">
        <v>1</v>
      </c>
      <c r="J981">
        <v>0.966855260484069</v>
      </c>
      <c r="K981" t="s">
        <v>24326</v>
      </c>
      <c r="L981">
        <v>22</v>
      </c>
      <c r="M981" t="s">
        <v>5133</v>
      </c>
      <c r="N981">
        <v>5.6555269922879202E-2</v>
      </c>
      <c r="O981">
        <v>2.7954256670902199E-2</v>
      </c>
    </row>
    <row r="982" spans="1:15">
      <c r="A982" t="s">
        <v>1260</v>
      </c>
      <c r="B982" t="s">
        <v>23511</v>
      </c>
      <c r="C982" t="s">
        <v>1261</v>
      </c>
      <c r="D982">
        <v>369</v>
      </c>
      <c r="E982">
        <v>6152</v>
      </c>
      <c r="F982">
        <v>430</v>
      </c>
      <c r="G982">
        <v>7804</v>
      </c>
      <c r="H982" s="34">
        <v>9.4359599363291903E-5</v>
      </c>
      <c r="I982">
        <v>1.9313310929971099E-3</v>
      </c>
      <c r="J982">
        <v>1.6600433729762601E-3</v>
      </c>
      <c r="K982" t="s">
        <v>24327</v>
      </c>
      <c r="L982">
        <v>369</v>
      </c>
      <c r="M982" t="s">
        <v>5133</v>
      </c>
      <c r="N982">
        <v>0.85813953488372097</v>
      </c>
      <c r="O982">
        <v>5.9980494148244502E-2</v>
      </c>
    </row>
    <row r="983" spans="1:15">
      <c r="A983" t="s">
        <v>1260</v>
      </c>
      <c r="B983" t="s">
        <v>23513</v>
      </c>
      <c r="C983" t="s">
        <v>1261</v>
      </c>
      <c r="D983">
        <v>28</v>
      </c>
      <c r="E983">
        <v>535</v>
      </c>
      <c r="F983">
        <v>434</v>
      </c>
      <c r="G983">
        <v>8124</v>
      </c>
      <c r="H983">
        <v>0.57540285848612605</v>
      </c>
      <c r="I983">
        <v>0.99999999999997702</v>
      </c>
      <c r="J983">
        <v>0.95041217501583097</v>
      </c>
      <c r="K983" t="s">
        <v>24328</v>
      </c>
      <c r="L983">
        <v>28</v>
      </c>
      <c r="M983" t="s">
        <v>5133</v>
      </c>
      <c r="N983">
        <v>6.4516129032258104E-2</v>
      </c>
      <c r="O983">
        <v>5.2336448598130803E-2</v>
      </c>
    </row>
    <row r="984" spans="1:15">
      <c r="A984" t="s">
        <v>1262</v>
      </c>
      <c r="B984" t="s">
        <v>23518</v>
      </c>
      <c r="C984" t="s">
        <v>1263</v>
      </c>
      <c r="D984">
        <v>4</v>
      </c>
      <c r="E984">
        <v>787</v>
      </c>
      <c r="F984">
        <v>37</v>
      </c>
      <c r="G984">
        <v>7393</v>
      </c>
      <c r="H984">
        <v>0.56543245910703999</v>
      </c>
      <c r="I984">
        <v>1</v>
      </c>
      <c r="J984">
        <v>0.966855260484069</v>
      </c>
      <c r="K984" t="s">
        <v>24320</v>
      </c>
      <c r="L984">
        <v>4</v>
      </c>
      <c r="M984" t="s">
        <v>5133</v>
      </c>
      <c r="N984">
        <v>0.108108108108108</v>
      </c>
      <c r="O984">
        <v>5.0825921219822103E-3</v>
      </c>
    </row>
    <row r="985" spans="1:15">
      <c r="A985" t="s">
        <v>1262</v>
      </c>
      <c r="B985" t="s">
        <v>23511</v>
      </c>
      <c r="C985" t="s">
        <v>1263</v>
      </c>
      <c r="D985">
        <v>34</v>
      </c>
      <c r="E985">
        <v>6152</v>
      </c>
      <c r="F985">
        <v>40</v>
      </c>
      <c r="G985">
        <v>7804</v>
      </c>
      <c r="H985">
        <v>0.22750713785995699</v>
      </c>
      <c r="I985">
        <v>0.71382528017432401</v>
      </c>
      <c r="J985">
        <v>0.61355659322887801</v>
      </c>
      <c r="K985" t="s">
        <v>24319</v>
      </c>
      <c r="L985">
        <v>34</v>
      </c>
      <c r="M985" t="s">
        <v>5133</v>
      </c>
      <c r="N985">
        <v>0.85</v>
      </c>
      <c r="O985">
        <v>5.5266579973992204E-3</v>
      </c>
    </row>
    <row r="986" spans="1:15">
      <c r="A986" t="s">
        <v>1264</v>
      </c>
      <c r="B986" t="s">
        <v>23511</v>
      </c>
      <c r="C986" t="s">
        <v>1265</v>
      </c>
      <c r="D986">
        <v>10</v>
      </c>
      <c r="E986">
        <v>6152</v>
      </c>
      <c r="F986">
        <v>10</v>
      </c>
      <c r="G986">
        <v>7804</v>
      </c>
      <c r="H986">
        <v>9.2537459108980397E-2</v>
      </c>
      <c r="I986">
        <v>0.40853420848785299</v>
      </c>
      <c r="J986">
        <v>0.35114875325800998</v>
      </c>
      <c r="K986" t="s">
        <v>24329</v>
      </c>
      <c r="L986">
        <v>10</v>
      </c>
      <c r="M986" t="s">
        <v>5133</v>
      </c>
      <c r="N986">
        <v>1</v>
      </c>
      <c r="O986">
        <v>1.62548764629389E-3</v>
      </c>
    </row>
    <row r="987" spans="1:15">
      <c r="A987" t="s">
        <v>1266</v>
      </c>
      <c r="B987" t="s">
        <v>23513</v>
      </c>
      <c r="C987" t="s">
        <v>1267</v>
      </c>
      <c r="D987">
        <v>6</v>
      </c>
      <c r="E987">
        <v>535</v>
      </c>
      <c r="F987">
        <v>11</v>
      </c>
      <c r="G987">
        <v>8124</v>
      </c>
      <c r="H987" s="34">
        <v>2.7555975044436599E-5</v>
      </c>
      <c r="I987">
        <v>1.7593430220678699E-3</v>
      </c>
      <c r="J987">
        <v>1.6721010282024901E-3</v>
      </c>
      <c r="K987" t="s">
        <v>23715</v>
      </c>
      <c r="L987">
        <v>6</v>
      </c>
      <c r="M987" t="s">
        <v>5133</v>
      </c>
      <c r="N987">
        <v>0.54545454545454497</v>
      </c>
      <c r="O987">
        <v>1.1214953271028E-2</v>
      </c>
    </row>
    <row r="988" spans="1:15">
      <c r="A988" t="s">
        <v>1266</v>
      </c>
      <c r="B988" t="s">
        <v>23511</v>
      </c>
      <c r="C988" t="s">
        <v>1267</v>
      </c>
      <c r="D988">
        <v>4</v>
      </c>
      <c r="E988">
        <v>6152</v>
      </c>
      <c r="F988">
        <v>7</v>
      </c>
      <c r="G988">
        <v>7804</v>
      </c>
      <c r="H988">
        <v>0.95957928989840302</v>
      </c>
      <c r="I988">
        <v>1</v>
      </c>
      <c r="J988">
        <v>0.85953329234717102</v>
      </c>
      <c r="K988" t="s">
        <v>24330</v>
      </c>
      <c r="L988">
        <v>4</v>
      </c>
      <c r="M988" t="s">
        <v>5133</v>
      </c>
      <c r="N988">
        <v>0.57142857142857095</v>
      </c>
      <c r="O988">
        <v>6.5019505851755496E-4</v>
      </c>
    </row>
    <row r="989" spans="1:15">
      <c r="A989" t="s">
        <v>1268</v>
      </c>
      <c r="B989" t="s">
        <v>23511</v>
      </c>
      <c r="C989" t="s">
        <v>1269</v>
      </c>
      <c r="D989">
        <v>157</v>
      </c>
      <c r="E989">
        <v>6152</v>
      </c>
      <c r="F989">
        <v>175</v>
      </c>
      <c r="G989">
        <v>7804</v>
      </c>
      <c r="H989" s="34">
        <v>9.6339837889984094E-5</v>
      </c>
      <c r="I989">
        <v>1.94756818075337E-3</v>
      </c>
      <c r="J989">
        <v>1.6739996904735399E-3</v>
      </c>
      <c r="K989" t="s">
        <v>24331</v>
      </c>
      <c r="L989">
        <v>157</v>
      </c>
      <c r="M989" t="s">
        <v>5133</v>
      </c>
      <c r="N989">
        <v>0.89714285714285702</v>
      </c>
      <c r="O989">
        <v>2.5520156046813999E-2</v>
      </c>
    </row>
    <row r="990" spans="1:15">
      <c r="A990" t="s">
        <v>1268</v>
      </c>
      <c r="B990" t="s">
        <v>23518</v>
      </c>
      <c r="C990" t="s">
        <v>1269</v>
      </c>
      <c r="D990">
        <v>5</v>
      </c>
      <c r="E990">
        <v>787</v>
      </c>
      <c r="F990">
        <v>149</v>
      </c>
      <c r="G990">
        <v>7393</v>
      </c>
      <c r="H990">
        <v>0.99976223521824203</v>
      </c>
      <c r="I990">
        <v>1</v>
      </c>
      <c r="J990">
        <v>0.966855260484069</v>
      </c>
      <c r="K990" t="s">
        <v>24332</v>
      </c>
      <c r="L990">
        <v>5</v>
      </c>
      <c r="M990" t="s">
        <v>5133</v>
      </c>
      <c r="N990">
        <v>3.35570469798658E-2</v>
      </c>
      <c r="O990">
        <v>6.35324015247776E-3</v>
      </c>
    </row>
    <row r="991" spans="1:15">
      <c r="A991" t="s">
        <v>1268</v>
      </c>
      <c r="B991" t="s">
        <v>23513</v>
      </c>
      <c r="C991" t="s">
        <v>1269</v>
      </c>
      <c r="D991">
        <v>8</v>
      </c>
      <c r="E991">
        <v>535</v>
      </c>
      <c r="F991">
        <v>192</v>
      </c>
      <c r="G991">
        <v>8124</v>
      </c>
      <c r="H991">
        <v>0.943364858196309</v>
      </c>
      <c r="I991">
        <v>0.99999999999997702</v>
      </c>
      <c r="J991">
        <v>0.95041217501583097</v>
      </c>
      <c r="K991" t="s">
        <v>24333</v>
      </c>
      <c r="L991">
        <v>8</v>
      </c>
      <c r="M991" t="s">
        <v>5133</v>
      </c>
      <c r="N991">
        <v>4.1666666666666699E-2</v>
      </c>
      <c r="O991">
        <v>1.4953271028037399E-2</v>
      </c>
    </row>
    <row r="992" spans="1:15">
      <c r="A992" t="s">
        <v>1270</v>
      </c>
      <c r="B992" t="s">
        <v>23518</v>
      </c>
      <c r="C992" t="s">
        <v>1271</v>
      </c>
      <c r="D992">
        <v>14</v>
      </c>
      <c r="E992">
        <v>787</v>
      </c>
      <c r="F992">
        <v>267</v>
      </c>
      <c r="G992">
        <v>7393</v>
      </c>
      <c r="H992">
        <v>0.99949121986537404</v>
      </c>
      <c r="I992">
        <v>1</v>
      </c>
      <c r="J992">
        <v>0.966855260484069</v>
      </c>
      <c r="K992" t="s">
        <v>24334</v>
      </c>
      <c r="L992">
        <v>14</v>
      </c>
      <c r="M992" t="s">
        <v>5133</v>
      </c>
      <c r="N992">
        <v>5.2434456928839003E-2</v>
      </c>
      <c r="O992">
        <v>1.77890724269377E-2</v>
      </c>
    </row>
    <row r="993" spans="1:15">
      <c r="A993" t="s">
        <v>1270</v>
      </c>
      <c r="B993" t="s">
        <v>23513</v>
      </c>
      <c r="C993" t="s">
        <v>1271</v>
      </c>
      <c r="D993">
        <v>18</v>
      </c>
      <c r="E993">
        <v>535</v>
      </c>
      <c r="F993">
        <v>308</v>
      </c>
      <c r="G993">
        <v>8124</v>
      </c>
      <c r="H993">
        <v>0.73679827906293904</v>
      </c>
      <c r="I993">
        <v>0.99999999999997702</v>
      </c>
      <c r="J993">
        <v>0.95041217501583097</v>
      </c>
      <c r="K993" t="s">
        <v>24335</v>
      </c>
      <c r="L993">
        <v>18</v>
      </c>
      <c r="M993" t="s">
        <v>5133</v>
      </c>
      <c r="N993">
        <v>5.8441558441558399E-2</v>
      </c>
      <c r="O993">
        <v>3.3644859813084099E-2</v>
      </c>
    </row>
    <row r="994" spans="1:15">
      <c r="A994" t="s">
        <v>1270</v>
      </c>
      <c r="B994" t="s">
        <v>23511</v>
      </c>
      <c r="C994" t="s">
        <v>1271</v>
      </c>
      <c r="D994">
        <v>262</v>
      </c>
      <c r="E994">
        <v>6152</v>
      </c>
      <c r="F994">
        <v>302</v>
      </c>
      <c r="G994">
        <v>7804</v>
      </c>
      <c r="H994">
        <v>2.0879310598745501E-4</v>
      </c>
      <c r="I994">
        <v>3.6381736786663598E-3</v>
      </c>
      <c r="J994">
        <v>3.1271314001549101E-3</v>
      </c>
      <c r="K994" t="s">
        <v>24336</v>
      </c>
      <c r="L994">
        <v>262</v>
      </c>
      <c r="M994" t="s">
        <v>5133</v>
      </c>
      <c r="N994">
        <v>0.86754966887417195</v>
      </c>
      <c r="O994">
        <v>4.2587776332899903E-2</v>
      </c>
    </row>
    <row r="995" spans="1:15">
      <c r="A995" t="s">
        <v>1272</v>
      </c>
      <c r="B995" t="s">
        <v>23513</v>
      </c>
      <c r="C995" t="s">
        <v>1273</v>
      </c>
      <c r="D995">
        <v>11</v>
      </c>
      <c r="E995">
        <v>535</v>
      </c>
      <c r="F995">
        <v>83</v>
      </c>
      <c r="G995">
        <v>8124</v>
      </c>
      <c r="H995">
        <v>1.9604759252139201E-2</v>
      </c>
      <c r="I995">
        <v>0.279586772839785</v>
      </c>
      <c r="J995">
        <v>0.26572267288032397</v>
      </c>
      <c r="K995" t="s">
        <v>24337</v>
      </c>
      <c r="L995">
        <v>11</v>
      </c>
      <c r="M995" t="s">
        <v>5133</v>
      </c>
      <c r="N995">
        <v>0.132530120481928</v>
      </c>
      <c r="O995">
        <v>2.0560747663551399E-2</v>
      </c>
    </row>
    <row r="996" spans="1:15">
      <c r="A996" t="s">
        <v>1272</v>
      </c>
      <c r="B996" t="s">
        <v>23511</v>
      </c>
      <c r="C996" t="s">
        <v>1273</v>
      </c>
      <c r="D996">
        <v>67</v>
      </c>
      <c r="E996">
        <v>6152</v>
      </c>
      <c r="F996">
        <v>82</v>
      </c>
      <c r="G996">
        <v>7804</v>
      </c>
      <c r="H996">
        <v>0.31376885135867899</v>
      </c>
      <c r="I996">
        <v>0.82683467388281395</v>
      </c>
      <c r="J996">
        <v>0.71069192946929405</v>
      </c>
      <c r="K996" t="s">
        <v>24338</v>
      </c>
      <c r="L996">
        <v>67</v>
      </c>
      <c r="M996" t="s">
        <v>5133</v>
      </c>
      <c r="N996">
        <v>0.81707317073170704</v>
      </c>
      <c r="O996">
        <v>1.08907672301691E-2</v>
      </c>
    </row>
    <row r="997" spans="1:15">
      <c r="A997" t="s">
        <v>1272</v>
      </c>
      <c r="B997" t="s">
        <v>23518</v>
      </c>
      <c r="C997" t="s">
        <v>1273</v>
      </c>
      <c r="D997">
        <v>5</v>
      </c>
      <c r="E997">
        <v>787</v>
      </c>
      <c r="F997">
        <v>73</v>
      </c>
      <c r="G997">
        <v>7393</v>
      </c>
      <c r="H997">
        <v>0.90079874770871005</v>
      </c>
      <c r="I997">
        <v>1</v>
      </c>
      <c r="J997">
        <v>0.966855260484069</v>
      </c>
      <c r="K997" t="s">
        <v>24339</v>
      </c>
      <c r="L997">
        <v>5</v>
      </c>
      <c r="M997" t="s">
        <v>5133</v>
      </c>
      <c r="N997">
        <v>6.8493150684931503E-2</v>
      </c>
      <c r="O997">
        <v>6.35324015247776E-3</v>
      </c>
    </row>
    <row r="998" spans="1:15">
      <c r="A998" t="s">
        <v>1274</v>
      </c>
      <c r="B998" t="s">
        <v>23518</v>
      </c>
      <c r="C998" t="s">
        <v>1275</v>
      </c>
      <c r="D998">
        <v>4</v>
      </c>
      <c r="E998">
        <v>787</v>
      </c>
      <c r="F998">
        <v>95</v>
      </c>
      <c r="G998">
        <v>7393</v>
      </c>
      <c r="H998">
        <v>0.99322342369118599</v>
      </c>
      <c r="I998">
        <v>1</v>
      </c>
      <c r="J998">
        <v>0.966855260484069</v>
      </c>
      <c r="K998" t="s">
        <v>24340</v>
      </c>
      <c r="L998">
        <v>4</v>
      </c>
      <c r="M998" t="s">
        <v>5133</v>
      </c>
      <c r="N998">
        <v>4.2105263157894701E-2</v>
      </c>
      <c r="O998">
        <v>5.0825921219822103E-3</v>
      </c>
    </row>
    <row r="999" spans="1:15">
      <c r="A999" t="s">
        <v>1274</v>
      </c>
      <c r="B999" t="s">
        <v>23513</v>
      </c>
      <c r="C999" t="s">
        <v>1275</v>
      </c>
      <c r="D999">
        <v>9</v>
      </c>
      <c r="E999">
        <v>535</v>
      </c>
      <c r="F999">
        <v>106</v>
      </c>
      <c r="G999">
        <v>8124</v>
      </c>
      <c r="H999">
        <v>0.26278146943210201</v>
      </c>
      <c r="I999">
        <v>0.914885149449012</v>
      </c>
      <c r="J999">
        <v>0.86951798477753905</v>
      </c>
      <c r="K999" t="s">
        <v>24341</v>
      </c>
      <c r="L999">
        <v>9</v>
      </c>
      <c r="M999" t="s">
        <v>5133</v>
      </c>
      <c r="N999">
        <v>8.4905660377358499E-2</v>
      </c>
      <c r="O999">
        <v>1.6822429906542102E-2</v>
      </c>
    </row>
    <row r="1000" spans="1:15">
      <c r="A1000" t="s">
        <v>1274</v>
      </c>
      <c r="B1000" t="s">
        <v>23511</v>
      </c>
      <c r="C1000" t="s">
        <v>1275</v>
      </c>
      <c r="D1000">
        <v>88</v>
      </c>
      <c r="E1000">
        <v>6152</v>
      </c>
      <c r="F1000">
        <v>103</v>
      </c>
      <c r="G1000">
        <v>7804</v>
      </c>
      <c r="H1000">
        <v>5.8492327443314299E-2</v>
      </c>
      <c r="I1000">
        <v>0.30356192075879301</v>
      </c>
      <c r="J1000">
        <v>0.26092157718103598</v>
      </c>
      <c r="K1000" t="s">
        <v>24342</v>
      </c>
      <c r="L1000">
        <v>88</v>
      </c>
      <c r="M1000" t="s">
        <v>5133</v>
      </c>
      <c r="N1000">
        <v>0.85436893203883502</v>
      </c>
      <c r="O1000">
        <v>1.43042912873862E-2</v>
      </c>
    </row>
    <row r="1001" spans="1:15">
      <c r="A1001" t="s">
        <v>1276</v>
      </c>
      <c r="B1001" t="s">
        <v>23511</v>
      </c>
      <c r="C1001" t="s">
        <v>1277</v>
      </c>
      <c r="D1001">
        <v>1</v>
      </c>
      <c r="E1001">
        <v>6152</v>
      </c>
      <c r="F1001">
        <v>1</v>
      </c>
      <c r="G1001">
        <v>7804</v>
      </c>
      <c r="H1001">
        <v>0.788313685289595</v>
      </c>
      <c r="I1001">
        <v>0.968912233598893</v>
      </c>
      <c r="J1001">
        <v>0.832812322140707</v>
      </c>
      <c r="K1001" t="s">
        <v>24343</v>
      </c>
      <c r="L1001">
        <v>1</v>
      </c>
      <c r="M1001" t="s">
        <v>5133</v>
      </c>
      <c r="N1001">
        <v>1</v>
      </c>
      <c r="O1001">
        <v>1.6254876462938901E-4</v>
      </c>
    </row>
    <row r="1002" spans="1:15">
      <c r="A1002" t="s">
        <v>1278</v>
      </c>
      <c r="B1002" t="s">
        <v>23511</v>
      </c>
      <c r="C1002" t="s">
        <v>1279</v>
      </c>
      <c r="D1002">
        <v>1</v>
      </c>
      <c r="E1002">
        <v>6152</v>
      </c>
      <c r="F1002">
        <v>1</v>
      </c>
      <c r="G1002">
        <v>7804</v>
      </c>
      <c r="H1002">
        <v>0.788313685289595</v>
      </c>
      <c r="I1002">
        <v>0.968912233598893</v>
      </c>
      <c r="J1002">
        <v>0.832812322140707</v>
      </c>
      <c r="K1002" t="s">
        <v>24343</v>
      </c>
      <c r="L1002">
        <v>1</v>
      </c>
      <c r="M1002" t="s">
        <v>5133</v>
      </c>
      <c r="N1002">
        <v>1</v>
      </c>
      <c r="O1002">
        <v>1.6254876462938901E-4</v>
      </c>
    </row>
    <row r="1003" spans="1:15">
      <c r="A1003" t="s">
        <v>1280</v>
      </c>
      <c r="B1003" t="s">
        <v>23518</v>
      </c>
      <c r="C1003" t="s">
        <v>1281</v>
      </c>
      <c r="D1003">
        <v>5</v>
      </c>
      <c r="E1003">
        <v>787</v>
      </c>
      <c r="F1003">
        <v>96</v>
      </c>
      <c r="G1003">
        <v>7393</v>
      </c>
      <c r="H1003">
        <v>0.98052906002991902</v>
      </c>
      <c r="I1003">
        <v>1</v>
      </c>
      <c r="J1003">
        <v>0.966855260484069</v>
      </c>
      <c r="K1003" t="s">
        <v>24344</v>
      </c>
      <c r="L1003">
        <v>5</v>
      </c>
      <c r="M1003" t="s">
        <v>5133</v>
      </c>
      <c r="N1003">
        <v>5.2083333333333301E-2</v>
      </c>
      <c r="O1003">
        <v>6.35324015247776E-3</v>
      </c>
    </row>
    <row r="1004" spans="1:15">
      <c r="A1004" t="s">
        <v>1280</v>
      </c>
      <c r="B1004" t="s">
        <v>23513</v>
      </c>
      <c r="C1004" t="s">
        <v>1281</v>
      </c>
      <c r="D1004">
        <v>10</v>
      </c>
      <c r="E1004">
        <v>535</v>
      </c>
      <c r="F1004">
        <v>125</v>
      </c>
      <c r="G1004">
        <v>8124</v>
      </c>
      <c r="H1004">
        <v>0.30822827885204901</v>
      </c>
      <c r="I1004">
        <v>0.96185933942670199</v>
      </c>
      <c r="J1004">
        <v>0.91416282684384298</v>
      </c>
      <c r="K1004" t="s">
        <v>24345</v>
      </c>
      <c r="L1004">
        <v>10</v>
      </c>
      <c r="M1004" t="s">
        <v>5133</v>
      </c>
      <c r="N1004">
        <v>0.08</v>
      </c>
      <c r="O1004">
        <v>1.86915887850467E-2</v>
      </c>
    </row>
    <row r="1005" spans="1:15">
      <c r="A1005" t="s">
        <v>1280</v>
      </c>
      <c r="B1005" t="s">
        <v>23511</v>
      </c>
      <c r="C1005" t="s">
        <v>1281</v>
      </c>
      <c r="D1005">
        <v>97</v>
      </c>
      <c r="E1005">
        <v>6152</v>
      </c>
      <c r="F1005">
        <v>113</v>
      </c>
      <c r="G1005">
        <v>7804</v>
      </c>
      <c r="H1005">
        <v>3.81120402735807E-2</v>
      </c>
      <c r="I1005">
        <v>0.223105557030918</v>
      </c>
      <c r="J1005">
        <v>0.191766653975734</v>
      </c>
      <c r="K1005" t="s">
        <v>24346</v>
      </c>
      <c r="L1005">
        <v>97</v>
      </c>
      <c r="M1005" t="s">
        <v>5133</v>
      </c>
      <c r="N1005">
        <v>0.85840707964601803</v>
      </c>
      <c r="O1005">
        <v>1.5767230169050701E-2</v>
      </c>
    </row>
    <row r="1006" spans="1:15">
      <c r="A1006" t="s">
        <v>1282</v>
      </c>
      <c r="B1006" t="s">
        <v>23513</v>
      </c>
      <c r="C1006" t="s">
        <v>1283</v>
      </c>
      <c r="D1006">
        <v>1</v>
      </c>
      <c r="E1006">
        <v>535</v>
      </c>
      <c r="F1006">
        <v>9</v>
      </c>
      <c r="G1006">
        <v>8124</v>
      </c>
      <c r="H1006">
        <v>0.45850310076412798</v>
      </c>
      <c r="I1006">
        <v>0.99999999999997702</v>
      </c>
      <c r="J1006">
        <v>0.95041217501583097</v>
      </c>
      <c r="K1006" t="s">
        <v>24202</v>
      </c>
      <c r="L1006">
        <v>1</v>
      </c>
      <c r="M1006" t="s">
        <v>5133</v>
      </c>
      <c r="N1006">
        <v>0.11111111111111099</v>
      </c>
      <c r="O1006">
        <v>1.8691588785046699E-3</v>
      </c>
    </row>
    <row r="1007" spans="1:15">
      <c r="A1007" t="s">
        <v>1282</v>
      </c>
      <c r="B1007" t="s">
        <v>23511</v>
      </c>
      <c r="C1007" t="s">
        <v>1283</v>
      </c>
      <c r="D1007">
        <v>6</v>
      </c>
      <c r="E1007">
        <v>6152</v>
      </c>
      <c r="F1007">
        <v>9</v>
      </c>
      <c r="G1007">
        <v>7804</v>
      </c>
      <c r="H1007">
        <v>0.89825373386812402</v>
      </c>
      <c r="I1007">
        <v>1</v>
      </c>
      <c r="J1007">
        <v>0.85953329234717102</v>
      </c>
      <c r="K1007" t="s">
        <v>24347</v>
      </c>
      <c r="L1007">
        <v>6</v>
      </c>
      <c r="M1007" t="s">
        <v>5133</v>
      </c>
      <c r="N1007">
        <v>0.66666666666666696</v>
      </c>
      <c r="O1007">
        <v>9.7529258777633303E-4</v>
      </c>
    </row>
    <row r="1008" spans="1:15">
      <c r="A1008" t="s">
        <v>1282</v>
      </c>
      <c r="B1008" t="s">
        <v>23518</v>
      </c>
      <c r="C1008" t="s">
        <v>1283</v>
      </c>
      <c r="D1008">
        <v>1</v>
      </c>
      <c r="E1008">
        <v>787</v>
      </c>
      <c r="F1008">
        <v>9</v>
      </c>
      <c r="G1008">
        <v>7393</v>
      </c>
      <c r="H1008">
        <v>0.63708190659863195</v>
      </c>
      <c r="I1008">
        <v>1</v>
      </c>
      <c r="J1008">
        <v>0.966855260484069</v>
      </c>
      <c r="K1008" t="s">
        <v>24348</v>
      </c>
      <c r="L1008">
        <v>1</v>
      </c>
      <c r="M1008" t="s">
        <v>5133</v>
      </c>
      <c r="N1008">
        <v>0.11111111111111099</v>
      </c>
      <c r="O1008">
        <v>1.27064803049555E-3</v>
      </c>
    </row>
    <row r="1009" spans="1:15">
      <c r="A1009" t="s">
        <v>1284</v>
      </c>
      <c r="B1009" t="s">
        <v>23513</v>
      </c>
      <c r="C1009" t="s">
        <v>1285</v>
      </c>
      <c r="D1009">
        <v>7</v>
      </c>
      <c r="E1009">
        <v>535</v>
      </c>
      <c r="F1009">
        <v>64</v>
      </c>
      <c r="G1009">
        <v>8124</v>
      </c>
      <c r="H1009">
        <v>0.12627971826544099</v>
      </c>
      <c r="I1009">
        <v>0.64703075560747003</v>
      </c>
      <c r="J1009">
        <v>0.614945907739046</v>
      </c>
      <c r="K1009" t="s">
        <v>24311</v>
      </c>
      <c r="L1009">
        <v>7</v>
      </c>
      <c r="M1009" t="s">
        <v>5133</v>
      </c>
      <c r="N1009">
        <v>0.109375</v>
      </c>
      <c r="O1009">
        <v>1.3084112149532701E-2</v>
      </c>
    </row>
    <row r="1010" spans="1:15">
      <c r="A1010" t="s">
        <v>1284</v>
      </c>
      <c r="B1010" t="s">
        <v>23518</v>
      </c>
      <c r="C1010" t="s">
        <v>1285</v>
      </c>
      <c r="D1010">
        <v>1</v>
      </c>
      <c r="E1010">
        <v>787</v>
      </c>
      <c r="F1010">
        <v>45</v>
      </c>
      <c r="G1010">
        <v>7393</v>
      </c>
      <c r="H1010">
        <v>0.99378636398007503</v>
      </c>
      <c r="I1010">
        <v>1</v>
      </c>
      <c r="J1010">
        <v>0.966855260484069</v>
      </c>
      <c r="K1010" t="s">
        <v>24310</v>
      </c>
      <c r="L1010">
        <v>1</v>
      </c>
      <c r="M1010" t="s">
        <v>5133</v>
      </c>
      <c r="N1010">
        <v>2.2222222222222199E-2</v>
      </c>
      <c r="O1010">
        <v>1.27064803049555E-3</v>
      </c>
    </row>
    <row r="1011" spans="1:15">
      <c r="A1011" t="s">
        <v>1284</v>
      </c>
      <c r="B1011" t="s">
        <v>23511</v>
      </c>
      <c r="C1011" t="s">
        <v>1285</v>
      </c>
      <c r="D1011">
        <v>45</v>
      </c>
      <c r="E1011">
        <v>6152</v>
      </c>
      <c r="F1011">
        <v>53</v>
      </c>
      <c r="G1011">
        <v>7804</v>
      </c>
      <c r="H1011">
        <v>0.180646207305031</v>
      </c>
      <c r="I1011">
        <v>0.63088396981838801</v>
      </c>
      <c r="J1011">
        <v>0.54226577566705203</v>
      </c>
      <c r="K1011" t="s">
        <v>24309</v>
      </c>
      <c r="L1011">
        <v>45</v>
      </c>
      <c r="M1011" t="s">
        <v>5133</v>
      </c>
      <c r="N1011">
        <v>0.84905660377358505</v>
      </c>
      <c r="O1011">
        <v>7.3146944083225E-3</v>
      </c>
    </row>
    <row r="1012" spans="1:15">
      <c r="A1012" t="s">
        <v>1286</v>
      </c>
      <c r="B1012" t="s">
        <v>23511</v>
      </c>
      <c r="C1012" t="s">
        <v>1287</v>
      </c>
      <c r="D1012">
        <v>70</v>
      </c>
      <c r="E1012">
        <v>6152</v>
      </c>
      <c r="F1012">
        <v>85</v>
      </c>
      <c r="G1012">
        <v>7804</v>
      </c>
      <c r="H1012">
        <v>0.25748556657770899</v>
      </c>
      <c r="I1012">
        <v>0.74897048304406599</v>
      </c>
      <c r="J1012">
        <v>0.64376506516171705</v>
      </c>
      <c r="K1012" t="s">
        <v>24349</v>
      </c>
      <c r="L1012">
        <v>70</v>
      </c>
      <c r="M1012" t="s">
        <v>5133</v>
      </c>
      <c r="N1012">
        <v>0.82352941176470595</v>
      </c>
      <c r="O1012">
        <v>1.1378413524057201E-2</v>
      </c>
    </row>
    <row r="1013" spans="1:15">
      <c r="A1013" t="s">
        <v>1286</v>
      </c>
      <c r="B1013" t="s">
        <v>23518</v>
      </c>
      <c r="C1013" t="s">
        <v>1287</v>
      </c>
      <c r="D1013">
        <v>4</v>
      </c>
      <c r="E1013">
        <v>787</v>
      </c>
      <c r="F1013">
        <v>77</v>
      </c>
      <c r="G1013">
        <v>7393</v>
      </c>
      <c r="H1013">
        <v>0.97040121775270205</v>
      </c>
      <c r="I1013">
        <v>1</v>
      </c>
      <c r="J1013">
        <v>0.966855260484069</v>
      </c>
      <c r="K1013" t="s">
        <v>24350</v>
      </c>
      <c r="L1013">
        <v>4</v>
      </c>
      <c r="M1013" t="s">
        <v>5133</v>
      </c>
      <c r="N1013">
        <v>5.1948051948052E-2</v>
      </c>
      <c r="O1013">
        <v>5.0825921219822103E-3</v>
      </c>
    </row>
    <row r="1014" spans="1:15">
      <c r="A1014" t="s">
        <v>1286</v>
      </c>
      <c r="B1014" t="s">
        <v>23513</v>
      </c>
      <c r="C1014" t="s">
        <v>1287</v>
      </c>
      <c r="D1014">
        <v>10</v>
      </c>
      <c r="E1014">
        <v>535</v>
      </c>
      <c r="F1014">
        <v>97</v>
      </c>
      <c r="G1014">
        <v>8124</v>
      </c>
      <c r="H1014">
        <v>0.104553701097527</v>
      </c>
      <c r="I1014">
        <v>0.62975015900542497</v>
      </c>
      <c r="J1014">
        <v>0.59852221833692498</v>
      </c>
      <c r="K1014" t="s">
        <v>24345</v>
      </c>
      <c r="L1014">
        <v>10</v>
      </c>
      <c r="M1014" t="s">
        <v>5133</v>
      </c>
      <c r="N1014">
        <v>0.10309278350515499</v>
      </c>
      <c r="O1014">
        <v>1.86915887850467E-2</v>
      </c>
    </row>
    <row r="1015" spans="1:15">
      <c r="A1015" t="s">
        <v>1288</v>
      </c>
      <c r="B1015" t="s">
        <v>23513</v>
      </c>
      <c r="C1015" t="s">
        <v>1289</v>
      </c>
      <c r="D1015">
        <v>1</v>
      </c>
      <c r="E1015">
        <v>535</v>
      </c>
      <c r="F1015">
        <v>9</v>
      </c>
      <c r="G1015">
        <v>8124</v>
      </c>
      <c r="H1015">
        <v>0.45850310076412798</v>
      </c>
      <c r="I1015">
        <v>0.99999999999997702</v>
      </c>
      <c r="J1015">
        <v>0.95041217501583097</v>
      </c>
      <c r="K1015" t="s">
        <v>24202</v>
      </c>
      <c r="L1015">
        <v>1</v>
      </c>
      <c r="M1015" t="s">
        <v>5133</v>
      </c>
      <c r="N1015">
        <v>0.11111111111111099</v>
      </c>
      <c r="O1015">
        <v>1.8691588785046699E-3</v>
      </c>
    </row>
    <row r="1016" spans="1:15">
      <c r="A1016" t="s">
        <v>1288</v>
      </c>
      <c r="B1016" t="s">
        <v>23511</v>
      </c>
      <c r="C1016" t="s">
        <v>1289</v>
      </c>
      <c r="D1016">
        <v>6</v>
      </c>
      <c r="E1016">
        <v>6152</v>
      </c>
      <c r="F1016">
        <v>9</v>
      </c>
      <c r="G1016">
        <v>7804</v>
      </c>
      <c r="H1016">
        <v>0.89825373386812402</v>
      </c>
      <c r="I1016">
        <v>1</v>
      </c>
      <c r="J1016">
        <v>0.85953329234717102</v>
      </c>
      <c r="K1016" t="s">
        <v>24347</v>
      </c>
      <c r="L1016">
        <v>6</v>
      </c>
      <c r="M1016" t="s">
        <v>5133</v>
      </c>
      <c r="N1016">
        <v>0.66666666666666696</v>
      </c>
      <c r="O1016">
        <v>9.7529258777633303E-4</v>
      </c>
    </row>
    <row r="1017" spans="1:15">
      <c r="A1017" t="s">
        <v>1288</v>
      </c>
      <c r="B1017" t="s">
        <v>23518</v>
      </c>
      <c r="C1017" t="s">
        <v>1289</v>
      </c>
      <c r="D1017">
        <v>1</v>
      </c>
      <c r="E1017">
        <v>787</v>
      </c>
      <c r="F1017">
        <v>9</v>
      </c>
      <c r="G1017">
        <v>7393</v>
      </c>
      <c r="H1017">
        <v>0.63708190659863195</v>
      </c>
      <c r="I1017">
        <v>1</v>
      </c>
      <c r="J1017">
        <v>0.966855260484069</v>
      </c>
      <c r="K1017" t="s">
        <v>24348</v>
      </c>
      <c r="L1017">
        <v>1</v>
      </c>
      <c r="M1017" t="s">
        <v>5133</v>
      </c>
      <c r="N1017">
        <v>0.11111111111111099</v>
      </c>
      <c r="O1017">
        <v>1.27064803049555E-3</v>
      </c>
    </row>
    <row r="1018" spans="1:15">
      <c r="A1018" t="s">
        <v>1290</v>
      </c>
      <c r="B1018" t="s">
        <v>23513</v>
      </c>
      <c r="C1018" t="s">
        <v>1291</v>
      </c>
      <c r="D1018">
        <v>7</v>
      </c>
      <c r="E1018">
        <v>535</v>
      </c>
      <c r="F1018">
        <v>64</v>
      </c>
      <c r="G1018">
        <v>8124</v>
      </c>
      <c r="H1018">
        <v>0.12627971826544099</v>
      </c>
      <c r="I1018">
        <v>0.64703075560747003</v>
      </c>
      <c r="J1018">
        <v>0.614945907739046</v>
      </c>
      <c r="K1018" t="s">
        <v>24311</v>
      </c>
      <c r="L1018">
        <v>7</v>
      </c>
      <c r="M1018" t="s">
        <v>5133</v>
      </c>
      <c r="N1018">
        <v>0.109375</v>
      </c>
      <c r="O1018">
        <v>1.3084112149532701E-2</v>
      </c>
    </row>
    <row r="1019" spans="1:15">
      <c r="A1019" t="s">
        <v>1290</v>
      </c>
      <c r="B1019" t="s">
        <v>23511</v>
      </c>
      <c r="C1019" t="s">
        <v>1291</v>
      </c>
      <c r="D1019">
        <v>45</v>
      </c>
      <c r="E1019">
        <v>6152</v>
      </c>
      <c r="F1019">
        <v>53</v>
      </c>
      <c r="G1019">
        <v>7804</v>
      </c>
      <c r="H1019">
        <v>0.180646207305031</v>
      </c>
      <c r="I1019">
        <v>0.63088396981838801</v>
      </c>
      <c r="J1019">
        <v>0.54226577566705203</v>
      </c>
      <c r="K1019" t="s">
        <v>24309</v>
      </c>
      <c r="L1019">
        <v>45</v>
      </c>
      <c r="M1019" t="s">
        <v>5133</v>
      </c>
      <c r="N1019">
        <v>0.84905660377358505</v>
      </c>
      <c r="O1019">
        <v>7.3146944083225E-3</v>
      </c>
    </row>
    <row r="1020" spans="1:15">
      <c r="A1020" t="s">
        <v>1290</v>
      </c>
      <c r="B1020" t="s">
        <v>23518</v>
      </c>
      <c r="C1020" t="s">
        <v>1291</v>
      </c>
      <c r="D1020">
        <v>1</v>
      </c>
      <c r="E1020">
        <v>787</v>
      </c>
      <c r="F1020">
        <v>45</v>
      </c>
      <c r="G1020">
        <v>7393</v>
      </c>
      <c r="H1020">
        <v>0.99378636398007503</v>
      </c>
      <c r="I1020">
        <v>1</v>
      </c>
      <c r="J1020">
        <v>0.966855260484069</v>
      </c>
      <c r="K1020" t="s">
        <v>24310</v>
      </c>
      <c r="L1020">
        <v>1</v>
      </c>
      <c r="M1020" t="s">
        <v>5133</v>
      </c>
      <c r="N1020">
        <v>2.2222222222222199E-2</v>
      </c>
      <c r="O1020">
        <v>1.27064803049555E-3</v>
      </c>
    </row>
    <row r="1021" spans="1:15">
      <c r="A1021" t="s">
        <v>1292</v>
      </c>
      <c r="B1021" t="s">
        <v>23513</v>
      </c>
      <c r="C1021" t="s">
        <v>1293</v>
      </c>
      <c r="D1021">
        <v>1</v>
      </c>
      <c r="E1021">
        <v>535</v>
      </c>
      <c r="F1021">
        <v>1</v>
      </c>
      <c r="G1021">
        <v>8124</v>
      </c>
      <c r="H1021">
        <v>6.5854258985721295E-2</v>
      </c>
      <c r="I1021">
        <v>0.448760549738495</v>
      </c>
      <c r="J1021">
        <v>0.42650749013827299</v>
      </c>
      <c r="K1021" t="s">
        <v>24202</v>
      </c>
      <c r="L1021">
        <v>1</v>
      </c>
      <c r="M1021" t="s">
        <v>5133</v>
      </c>
      <c r="N1021">
        <v>1</v>
      </c>
      <c r="O1021">
        <v>1.8691588785046699E-3</v>
      </c>
    </row>
    <row r="1022" spans="1:15">
      <c r="A1022" t="s">
        <v>1294</v>
      </c>
      <c r="B1022" t="s">
        <v>23513</v>
      </c>
      <c r="C1022" t="s">
        <v>1295</v>
      </c>
      <c r="D1022">
        <v>1</v>
      </c>
      <c r="E1022">
        <v>535</v>
      </c>
      <c r="F1022">
        <v>1</v>
      </c>
      <c r="G1022">
        <v>8124</v>
      </c>
      <c r="H1022">
        <v>6.5854258985721295E-2</v>
      </c>
      <c r="I1022">
        <v>0.448760549738495</v>
      </c>
      <c r="J1022">
        <v>0.42650749013827299</v>
      </c>
      <c r="K1022" t="s">
        <v>24202</v>
      </c>
      <c r="L1022">
        <v>1</v>
      </c>
      <c r="M1022" t="s">
        <v>5133</v>
      </c>
      <c r="N1022">
        <v>1</v>
      </c>
      <c r="O1022">
        <v>1.8691588785046699E-3</v>
      </c>
    </row>
    <row r="1023" spans="1:15">
      <c r="A1023" t="s">
        <v>1296</v>
      </c>
      <c r="B1023" t="s">
        <v>23511</v>
      </c>
      <c r="C1023" t="s">
        <v>1297</v>
      </c>
      <c r="D1023">
        <v>2</v>
      </c>
      <c r="E1023">
        <v>6152</v>
      </c>
      <c r="F1023">
        <v>5</v>
      </c>
      <c r="G1023">
        <v>7804</v>
      </c>
      <c r="H1023">
        <v>0.99168074853091603</v>
      </c>
      <c r="I1023">
        <v>1</v>
      </c>
      <c r="J1023">
        <v>0.85953329234717102</v>
      </c>
      <c r="K1023" t="s">
        <v>24308</v>
      </c>
      <c r="L1023">
        <v>2</v>
      </c>
      <c r="M1023" t="s">
        <v>5133</v>
      </c>
      <c r="N1023">
        <v>0.4</v>
      </c>
      <c r="O1023">
        <v>3.2509752925877802E-4</v>
      </c>
    </row>
    <row r="1024" spans="1:15">
      <c r="A1024" t="s">
        <v>1296</v>
      </c>
      <c r="B1024" t="s">
        <v>23513</v>
      </c>
      <c r="C1024" t="s">
        <v>1297</v>
      </c>
      <c r="D1024">
        <v>6</v>
      </c>
      <c r="E1024">
        <v>535</v>
      </c>
      <c r="F1024">
        <v>8</v>
      </c>
      <c r="G1024">
        <v>8124</v>
      </c>
      <c r="H1024" s="34">
        <v>1.9831312041762801E-6</v>
      </c>
      <c r="I1024">
        <v>2.42058661686222E-4</v>
      </c>
      <c r="J1024">
        <v>2.3005549913462901E-4</v>
      </c>
      <c r="K1024" t="s">
        <v>23715</v>
      </c>
      <c r="L1024">
        <v>6</v>
      </c>
      <c r="M1024" t="s">
        <v>5133</v>
      </c>
      <c r="N1024">
        <v>0.75</v>
      </c>
      <c r="O1024">
        <v>1.1214953271028E-2</v>
      </c>
    </row>
    <row r="1025" spans="1:15">
      <c r="A1025" t="s">
        <v>1298</v>
      </c>
      <c r="B1025" t="s">
        <v>23511</v>
      </c>
      <c r="C1025" t="s">
        <v>1299</v>
      </c>
      <c r="D1025">
        <v>2</v>
      </c>
      <c r="E1025">
        <v>6152</v>
      </c>
      <c r="F1025">
        <v>5</v>
      </c>
      <c r="G1025">
        <v>7804</v>
      </c>
      <c r="H1025">
        <v>0.99168074853091603</v>
      </c>
      <c r="I1025">
        <v>1</v>
      </c>
      <c r="J1025">
        <v>0.85953329234717102</v>
      </c>
      <c r="K1025" t="s">
        <v>24308</v>
      </c>
      <c r="L1025">
        <v>2</v>
      </c>
      <c r="M1025" t="s">
        <v>5133</v>
      </c>
      <c r="N1025">
        <v>0.4</v>
      </c>
      <c r="O1025">
        <v>3.2509752925877802E-4</v>
      </c>
    </row>
    <row r="1026" spans="1:15">
      <c r="A1026" t="s">
        <v>1298</v>
      </c>
      <c r="B1026" t="s">
        <v>23513</v>
      </c>
      <c r="C1026" t="s">
        <v>1299</v>
      </c>
      <c r="D1026">
        <v>6</v>
      </c>
      <c r="E1026">
        <v>535</v>
      </c>
      <c r="F1026">
        <v>8</v>
      </c>
      <c r="G1026">
        <v>8124</v>
      </c>
      <c r="H1026" s="34">
        <v>1.9831312041762801E-6</v>
      </c>
      <c r="I1026">
        <v>2.42058661686222E-4</v>
      </c>
      <c r="J1026">
        <v>2.3005549913462901E-4</v>
      </c>
      <c r="K1026" t="s">
        <v>23715</v>
      </c>
      <c r="L1026">
        <v>6</v>
      </c>
      <c r="M1026" t="s">
        <v>5133</v>
      </c>
      <c r="N1026">
        <v>0.75</v>
      </c>
      <c r="O1026">
        <v>1.1214953271028E-2</v>
      </c>
    </row>
    <row r="1027" spans="1:15">
      <c r="A1027" t="s">
        <v>1300</v>
      </c>
      <c r="B1027" t="s">
        <v>23518</v>
      </c>
      <c r="C1027" t="s">
        <v>1301</v>
      </c>
      <c r="D1027">
        <v>4</v>
      </c>
      <c r="E1027">
        <v>787</v>
      </c>
      <c r="F1027">
        <v>90</v>
      </c>
      <c r="G1027">
        <v>7393</v>
      </c>
      <c r="H1027">
        <v>0.98968279108106805</v>
      </c>
      <c r="I1027">
        <v>1</v>
      </c>
      <c r="J1027">
        <v>0.966855260484069</v>
      </c>
      <c r="K1027" t="s">
        <v>24350</v>
      </c>
      <c r="L1027">
        <v>4</v>
      </c>
      <c r="M1027" t="s">
        <v>5133</v>
      </c>
      <c r="N1027">
        <v>4.4444444444444398E-2</v>
      </c>
      <c r="O1027">
        <v>5.0825921219822103E-3</v>
      </c>
    </row>
    <row r="1028" spans="1:15">
      <c r="A1028" t="s">
        <v>1300</v>
      </c>
      <c r="B1028" t="s">
        <v>23511</v>
      </c>
      <c r="C1028" t="s">
        <v>1301</v>
      </c>
      <c r="D1028">
        <v>84</v>
      </c>
      <c r="E1028">
        <v>6152</v>
      </c>
      <c r="F1028">
        <v>99</v>
      </c>
      <c r="G1028">
        <v>7804</v>
      </c>
      <c r="H1028">
        <v>8.4675298929721005E-2</v>
      </c>
      <c r="I1028">
        <v>0.390092802041695</v>
      </c>
      <c r="J1028">
        <v>0.33529775045983201</v>
      </c>
      <c r="K1028" t="s">
        <v>24351</v>
      </c>
      <c r="L1028">
        <v>84</v>
      </c>
      <c r="M1028" t="s">
        <v>5133</v>
      </c>
      <c r="N1028">
        <v>0.84848484848484895</v>
      </c>
      <c r="O1028">
        <v>1.3654096228868699E-2</v>
      </c>
    </row>
    <row r="1029" spans="1:15">
      <c r="A1029" t="s">
        <v>1300</v>
      </c>
      <c r="B1029" t="s">
        <v>23513</v>
      </c>
      <c r="C1029" t="s">
        <v>1301</v>
      </c>
      <c r="D1029">
        <v>9</v>
      </c>
      <c r="E1029">
        <v>535</v>
      </c>
      <c r="F1029">
        <v>112</v>
      </c>
      <c r="G1029">
        <v>8124</v>
      </c>
      <c r="H1029">
        <v>0.31736252626378902</v>
      </c>
      <c r="I1029">
        <v>0.97804040131218795</v>
      </c>
      <c r="J1029">
        <v>0.92954150506449396</v>
      </c>
      <c r="K1029" t="s">
        <v>24352</v>
      </c>
      <c r="L1029">
        <v>9</v>
      </c>
      <c r="M1029" t="s">
        <v>5133</v>
      </c>
      <c r="N1029">
        <v>8.0357142857142905E-2</v>
      </c>
      <c r="O1029">
        <v>1.6822429906542102E-2</v>
      </c>
    </row>
    <row r="1030" spans="1:15">
      <c r="A1030" t="s">
        <v>1302</v>
      </c>
      <c r="B1030" t="s">
        <v>23518</v>
      </c>
      <c r="C1030" t="s">
        <v>1303</v>
      </c>
      <c r="D1030">
        <v>1</v>
      </c>
      <c r="E1030">
        <v>787</v>
      </c>
      <c r="F1030">
        <v>45</v>
      </c>
      <c r="G1030">
        <v>7393</v>
      </c>
      <c r="H1030">
        <v>0.99378636398007503</v>
      </c>
      <c r="I1030">
        <v>1</v>
      </c>
      <c r="J1030">
        <v>0.966855260484069</v>
      </c>
      <c r="K1030" t="s">
        <v>24310</v>
      </c>
      <c r="L1030">
        <v>1</v>
      </c>
      <c r="M1030" t="s">
        <v>5133</v>
      </c>
      <c r="N1030">
        <v>2.2222222222222199E-2</v>
      </c>
      <c r="O1030">
        <v>1.27064803049555E-3</v>
      </c>
    </row>
    <row r="1031" spans="1:15">
      <c r="A1031" t="s">
        <v>1302</v>
      </c>
      <c r="B1031" t="s">
        <v>23513</v>
      </c>
      <c r="C1031" t="s">
        <v>1303</v>
      </c>
      <c r="D1031">
        <v>7</v>
      </c>
      <c r="E1031">
        <v>535</v>
      </c>
      <c r="F1031">
        <v>64</v>
      </c>
      <c r="G1031">
        <v>8124</v>
      </c>
      <c r="H1031">
        <v>0.12627971826544099</v>
      </c>
      <c r="I1031">
        <v>0.64703075560747003</v>
      </c>
      <c r="J1031">
        <v>0.614945907739046</v>
      </c>
      <c r="K1031" t="s">
        <v>24311</v>
      </c>
      <c r="L1031">
        <v>7</v>
      </c>
      <c r="M1031" t="s">
        <v>5133</v>
      </c>
      <c r="N1031">
        <v>0.109375</v>
      </c>
      <c r="O1031">
        <v>1.3084112149532701E-2</v>
      </c>
    </row>
    <row r="1032" spans="1:15">
      <c r="A1032" t="s">
        <v>1302</v>
      </c>
      <c r="B1032" t="s">
        <v>23511</v>
      </c>
      <c r="C1032" t="s">
        <v>1303</v>
      </c>
      <c r="D1032">
        <v>45</v>
      </c>
      <c r="E1032">
        <v>6152</v>
      </c>
      <c r="F1032">
        <v>53</v>
      </c>
      <c r="G1032">
        <v>7804</v>
      </c>
      <c r="H1032">
        <v>0.180646207305031</v>
      </c>
      <c r="I1032">
        <v>0.63088396981838801</v>
      </c>
      <c r="J1032">
        <v>0.54226577566705203</v>
      </c>
      <c r="K1032" t="s">
        <v>24309</v>
      </c>
      <c r="L1032">
        <v>45</v>
      </c>
      <c r="M1032" t="s">
        <v>5133</v>
      </c>
      <c r="N1032">
        <v>0.84905660377358505</v>
      </c>
      <c r="O1032">
        <v>7.3146944083225E-3</v>
      </c>
    </row>
    <row r="1033" spans="1:15">
      <c r="A1033" t="s">
        <v>1304</v>
      </c>
      <c r="B1033" t="s">
        <v>23513</v>
      </c>
      <c r="C1033" t="s">
        <v>1305</v>
      </c>
      <c r="D1033">
        <v>6</v>
      </c>
      <c r="E1033">
        <v>535</v>
      </c>
      <c r="F1033">
        <v>19</v>
      </c>
      <c r="G1033">
        <v>8124</v>
      </c>
      <c r="H1033">
        <v>1.0266788568257599E-3</v>
      </c>
      <c r="I1033">
        <v>3.1328803351668502E-2</v>
      </c>
      <c r="J1033">
        <v>2.9775276134103201E-2</v>
      </c>
      <c r="K1033" t="s">
        <v>23715</v>
      </c>
      <c r="L1033">
        <v>6</v>
      </c>
      <c r="M1033" t="s">
        <v>5133</v>
      </c>
      <c r="N1033">
        <v>0.31578947368421101</v>
      </c>
      <c r="O1033">
        <v>1.1214953271028E-2</v>
      </c>
    </row>
    <row r="1034" spans="1:15">
      <c r="A1034" t="s">
        <v>1304</v>
      </c>
      <c r="B1034" t="s">
        <v>23511</v>
      </c>
      <c r="C1034" t="s">
        <v>1305</v>
      </c>
      <c r="D1034">
        <v>12</v>
      </c>
      <c r="E1034">
        <v>6152</v>
      </c>
      <c r="F1034">
        <v>15</v>
      </c>
      <c r="G1034">
        <v>7804</v>
      </c>
      <c r="H1034">
        <v>0.60409197031867101</v>
      </c>
      <c r="I1034">
        <v>0.968912233598893</v>
      </c>
      <c r="J1034">
        <v>0.832812322140707</v>
      </c>
      <c r="K1034" t="s">
        <v>24353</v>
      </c>
      <c r="L1034">
        <v>12</v>
      </c>
      <c r="M1034" t="s">
        <v>5133</v>
      </c>
      <c r="N1034">
        <v>0.8</v>
      </c>
      <c r="O1034">
        <v>1.95058517555267E-3</v>
      </c>
    </row>
    <row r="1035" spans="1:15">
      <c r="A1035" t="s">
        <v>1306</v>
      </c>
      <c r="B1035" t="s">
        <v>23511</v>
      </c>
      <c r="C1035" t="s">
        <v>1307</v>
      </c>
      <c r="D1035">
        <v>10</v>
      </c>
      <c r="E1035">
        <v>6152</v>
      </c>
      <c r="F1035">
        <v>10</v>
      </c>
      <c r="G1035">
        <v>7804</v>
      </c>
      <c r="H1035">
        <v>9.2537459108980397E-2</v>
      </c>
      <c r="I1035">
        <v>0.40853420848785299</v>
      </c>
      <c r="J1035">
        <v>0.35114875325800998</v>
      </c>
      <c r="K1035" t="s">
        <v>24329</v>
      </c>
      <c r="L1035">
        <v>10</v>
      </c>
      <c r="M1035" t="s">
        <v>5133</v>
      </c>
      <c r="N1035">
        <v>1</v>
      </c>
      <c r="O1035">
        <v>1.62548764629389E-3</v>
      </c>
    </row>
    <row r="1036" spans="1:15">
      <c r="A1036" t="s">
        <v>1308</v>
      </c>
      <c r="B1036" t="s">
        <v>23511</v>
      </c>
      <c r="C1036" t="s">
        <v>1309</v>
      </c>
      <c r="D1036">
        <v>4</v>
      </c>
      <c r="E1036">
        <v>6152</v>
      </c>
      <c r="F1036">
        <v>7</v>
      </c>
      <c r="G1036">
        <v>7804</v>
      </c>
      <c r="H1036">
        <v>0.95957928989840302</v>
      </c>
      <c r="I1036">
        <v>1</v>
      </c>
      <c r="J1036">
        <v>0.85953329234717102</v>
      </c>
      <c r="K1036" t="s">
        <v>24330</v>
      </c>
      <c r="L1036">
        <v>4</v>
      </c>
      <c r="M1036" t="s">
        <v>5133</v>
      </c>
      <c r="N1036">
        <v>0.57142857142857095</v>
      </c>
      <c r="O1036">
        <v>6.5019505851755496E-4</v>
      </c>
    </row>
    <row r="1037" spans="1:15">
      <c r="A1037" t="s">
        <v>1308</v>
      </c>
      <c r="B1037" t="s">
        <v>23513</v>
      </c>
      <c r="C1037" t="s">
        <v>1309</v>
      </c>
      <c r="D1037">
        <v>6</v>
      </c>
      <c r="E1037">
        <v>535</v>
      </c>
      <c r="F1037">
        <v>11</v>
      </c>
      <c r="G1037">
        <v>8124</v>
      </c>
      <c r="H1037" s="34">
        <v>2.7555975044436599E-5</v>
      </c>
      <c r="I1037">
        <v>1.7593430220678699E-3</v>
      </c>
      <c r="J1037">
        <v>1.6721010282024901E-3</v>
      </c>
      <c r="K1037" t="s">
        <v>23715</v>
      </c>
      <c r="L1037">
        <v>6</v>
      </c>
      <c r="M1037" t="s">
        <v>5133</v>
      </c>
      <c r="N1037">
        <v>0.54545454545454497</v>
      </c>
      <c r="O1037">
        <v>1.1214953271028E-2</v>
      </c>
    </row>
    <row r="1038" spans="1:15">
      <c r="A1038" t="s">
        <v>1310</v>
      </c>
      <c r="B1038" t="s">
        <v>23511</v>
      </c>
      <c r="C1038" t="s">
        <v>1311</v>
      </c>
      <c r="D1038">
        <v>3</v>
      </c>
      <c r="E1038">
        <v>6152</v>
      </c>
      <c r="F1038">
        <v>6</v>
      </c>
      <c r="G1038">
        <v>7804</v>
      </c>
      <c r="H1038">
        <v>0.97922542091541498</v>
      </c>
      <c r="I1038">
        <v>1</v>
      </c>
      <c r="J1038">
        <v>0.85953329234717102</v>
      </c>
      <c r="K1038" t="s">
        <v>24354</v>
      </c>
      <c r="L1038">
        <v>3</v>
      </c>
      <c r="M1038" t="s">
        <v>5133</v>
      </c>
      <c r="N1038">
        <v>0.5</v>
      </c>
      <c r="O1038">
        <v>4.8764629388816603E-4</v>
      </c>
    </row>
    <row r="1039" spans="1:15">
      <c r="A1039" t="s">
        <v>1310</v>
      </c>
      <c r="B1039" t="s">
        <v>23513</v>
      </c>
      <c r="C1039" t="s">
        <v>1311</v>
      </c>
      <c r="D1039">
        <v>6</v>
      </c>
      <c r="E1039">
        <v>535</v>
      </c>
      <c r="F1039">
        <v>9</v>
      </c>
      <c r="G1039">
        <v>8124</v>
      </c>
      <c r="H1039" s="34">
        <v>5.6178447674983502E-6</v>
      </c>
      <c r="I1039">
        <v>5.5509656631233702E-4</v>
      </c>
      <c r="J1039">
        <v>5.2757053493273905E-4</v>
      </c>
      <c r="K1039" t="s">
        <v>23715</v>
      </c>
      <c r="L1039">
        <v>6</v>
      </c>
      <c r="M1039" t="s">
        <v>5133</v>
      </c>
      <c r="N1039">
        <v>0.66666666666666696</v>
      </c>
      <c r="O1039">
        <v>1.1214953271028E-2</v>
      </c>
    </row>
    <row r="1040" spans="1:15">
      <c r="A1040" t="s">
        <v>1312</v>
      </c>
      <c r="B1040" t="s">
        <v>23513</v>
      </c>
      <c r="C1040" t="s">
        <v>1313</v>
      </c>
      <c r="D1040">
        <v>9</v>
      </c>
      <c r="E1040">
        <v>535</v>
      </c>
      <c r="F1040">
        <v>96</v>
      </c>
      <c r="G1040">
        <v>8124</v>
      </c>
      <c r="H1040">
        <v>0.17991217411111601</v>
      </c>
      <c r="I1040">
        <v>0.75508452473579202</v>
      </c>
      <c r="J1040">
        <v>0.71764152547495597</v>
      </c>
      <c r="K1040" t="s">
        <v>24352</v>
      </c>
      <c r="L1040">
        <v>9</v>
      </c>
      <c r="M1040" t="s">
        <v>5133</v>
      </c>
      <c r="N1040">
        <v>9.375E-2</v>
      </c>
      <c r="O1040">
        <v>1.6822429906542102E-2</v>
      </c>
    </row>
    <row r="1041" spans="1:15">
      <c r="A1041" t="s">
        <v>1312</v>
      </c>
      <c r="B1041" t="s">
        <v>23518</v>
      </c>
      <c r="C1041" t="s">
        <v>1313</v>
      </c>
      <c r="D1041">
        <v>4</v>
      </c>
      <c r="E1041">
        <v>787</v>
      </c>
      <c r="F1041">
        <v>76</v>
      </c>
      <c r="G1041">
        <v>7393</v>
      </c>
      <c r="H1041">
        <v>0.96798612507082904</v>
      </c>
      <c r="I1041">
        <v>1</v>
      </c>
      <c r="J1041">
        <v>0.966855260484069</v>
      </c>
      <c r="K1041" t="s">
        <v>24350</v>
      </c>
      <c r="L1041">
        <v>4</v>
      </c>
      <c r="M1041" t="s">
        <v>5133</v>
      </c>
      <c r="N1041">
        <v>5.2631578947368397E-2</v>
      </c>
      <c r="O1041">
        <v>5.0825921219822103E-3</v>
      </c>
    </row>
    <row r="1042" spans="1:15">
      <c r="A1042" t="s">
        <v>1312</v>
      </c>
      <c r="B1042" t="s">
        <v>23511</v>
      </c>
      <c r="C1042" t="s">
        <v>1313</v>
      </c>
      <c r="D1042">
        <v>70</v>
      </c>
      <c r="E1042">
        <v>6152</v>
      </c>
      <c r="F1042">
        <v>84</v>
      </c>
      <c r="G1042">
        <v>7804</v>
      </c>
      <c r="H1042">
        <v>0.190577075367175</v>
      </c>
      <c r="I1042">
        <v>0.635795088780021</v>
      </c>
      <c r="J1042">
        <v>0.54648704591725294</v>
      </c>
      <c r="K1042" t="s">
        <v>24349</v>
      </c>
      <c r="L1042">
        <v>70</v>
      </c>
      <c r="M1042" t="s">
        <v>5133</v>
      </c>
      <c r="N1042">
        <v>0.83333333333333304</v>
      </c>
      <c r="O1042">
        <v>1.1378413524057201E-2</v>
      </c>
    </row>
    <row r="1043" spans="1:15">
      <c r="A1043" t="s">
        <v>1314</v>
      </c>
      <c r="B1043" t="s">
        <v>23518</v>
      </c>
      <c r="C1043" t="s">
        <v>1315</v>
      </c>
      <c r="D1043">
        <v>1</v>
      </c>
      <c r="E1043">
        <v>787</v>
      </c>
      <c r="F1043">
        <v>8</v>
      </c>
      <c r="G1043">
        <v>7393</v>
      </c>
      <c r="H1043">
        <v>0.59379355565791103</v>
      </c>
      <c r="I1043">
        <v>1</v>
      </c>
      <c r="J1043">
        <v>0.966855260484069</v>
      </c>
      <c r="K1043" t="s">
        <v>24348</v>
      </c>
      <c r="L1043">
        <v>1</v>
      </c>
      <c r="M1043" t="s">
        <v>5133</v>
      </c>
      <c r="N1043">
        <v>0.125</v>
      </c>
      <c r="O1043">
        <v>1.27064803049555E-3</v>
      </c>
    </row>
    <row r="1044" spans="1:15">
      <c r="A1044" t="s">
        <v>1314</v>
      </c>
      <c r="B1044" t="s">
        <v>23511</v>
      </c>
      <c r="C1044" t="s">
        <v>1315</v>
      </c>
      <c r="D1044">
        <v>6</v>
      </c>
      <c r="E1044">
        <v>6152</v>
      </c>
      <c r="F1044">
        <v>8</v>
      </c>
      <c r="G1044">
        <v>7804</v>
      </c>
      <c r="H1044">
        <v>0.77072248517942499</v>
      </c>
      <c r="I1044">
        <v>0.968912233598893</v>
      </c>
      <c r="J1044">
        <v>0.832812322140707</v>
      </c>
      <c r="K1044" t="s">
        <v>24347</v>
      </c>
      <c r="L1044">
        <v>6</v>
      </c>
      <c r="M1044" t="s">
        <v>5133</v>
      </c>
      <c r="N1044">
        <v>0.75</v>
      </c>
      <c r="O1044">
        <v>9.7529258777633303E-4</v>
      </c>
    </row>
    <row r="1045" spans="1:15">
      <c r="A1045" t="s">
        <v>1316</v>
      </c>
      <c r="B1045" t="s">
        <v>23518</v>
      </c>
      <c r="C1045" t="s">
        <v>1317</v>
      </c>
      <c r="D1045">
        <v>1</v>
      </c>
      <c r="E1045">
        <v>787</v>
      </c>
      <c r="F1045">
        <v>30</v>
      </c>
      <c r="G1045">
        <v>7393</v>
      </c>
      <c r="H1045">
        <v>0.96607788082639701</v>
      </c>
      <c r="I1045">
        <v>1</v>
      </c>
      <c r="J1045">
        <v>0.966855260484069</v>
      </c>
      <c r="K1045" t="s">
        <v>24348</v>
      </c>
      <c r="L1045">
        <v>1</v>
      </c>
      <c r="M1045" t="s">
        <v>5133</v>
      </c>
      <c r="N1045">
        <v>3.3333333333333298E-2</v>
      </c>
      <c r="O1045">
        <v>1.27064803049555E-3</v>
      </c>
    </row>
    <row r="1046" spans="1:15">
      <c r="A1046" t="s">
        <v>1316</v>
      </c>
      <c r="B1046" t="s">
        <v>23513</v>
      </c>
      <c r="C1046" t="s">
        <v>1317</v>
      </c>
      <c r="D1046">
        <v>7</v>
      </c>
      <c r="E1046">
        <v>535</v>
      </c>
      <c r="F1046">
        <v>59</v>
      </c>
      <c r="G1046">
        <v>8124</v>
      </c>
      <c r="H1046">
        <v>9.1191654210084197E-2</v>
      </c>
      <c r="I1046">
        <v>0.56952430364965301</v>
      </c>
      <c r="J1046">
        <v>0.54128283215605599</v>
      </c>
      <c r="K1046" t="s">
        <v>24311</v>
      </c>
      <c r="L1046">
        <v>7</v>
      </c>
      <c r="M1046" t="s">
        <v>5133</v>
      </c>
      <c r="N1046">
        <v>0.11864406779661001</v>
      </c>
      <c r="O1046">
        <v>1.3084112149532701E-2</v>
      </c>
    </row>
    <row r="1047" spans="1:15">
      <c r="A1047" t="s">
        <v>1316</v>
      </c>
      <c r="B1047" t="s">
        <v>23511</v>
      </c>
      <c r="C1047" t="s">
        <v>1317</v>
      </c>
      <c r="D1047">
        <v>43</v>
      </c>
      <c r="E1047">
        <v>6152</v>
      </c>
      <c r="F1047">
        <v>52</v>
      </c>
      <c r="G1047">
        <v>7804</v>
      </c>
      <c r="H1047">
        <v>0.31262952172966202</v>
      </c>
      <c r="I1047">
        <v>0.82493638204999398</v>
      </c>
      <c r="J1047">
        <v>0.70906028444039404</v>
      </c>
      <c r="K1047" t="s">
        <v>24355</v>
      </c>
      <c r="L1047">
        <v>43</v>
      </c>
      <c r="M1047" t="s">
        <v>5133</v>
      </c>
      <c r="N1047">
        <v>0.82692307692307698</v>
      </c>
      <c r="O1047">
        <v>6.9895968790637201E-3</v>
      </c>
    </row>
    <row r="1048" spans="1:15">
      <c r="A1048" t="s">
        <v>1318</v>
      </c>
      <c r="B1048" t="s">
        <v>23518</v>
      </c>
      <c r="C1048" t="s">
        <v>1319</v>
      </c>
      <c r="D1048">
        <v>1</v>
      </c>
      <c r="E1048">
        <v>787</v>
      </c>
      <c r="F1048">
        <v>6</v>
      </c>
      <c r="G1048">
        <v>7393</v>
      </c>
      <c r="H1048">
        <v>0.49113550780958298</v>
      </c>
      <c r="I1048">
        <v>1</v>
      </c>
      <c r="J1048">
        <v>0.966855260484069</v>
      </c>
      <c r="K1048" t="s">
        <v>24348</v>
      </c>
      <c r="L1048">
        <v>1</v>
      </c>
      <c r="M1048" t="s">
        <v>5133</v>
      </c>
      <c r="N1048">
        <v>0.16666666666666699</v>
      </c>
      <c r="O1048">
        <v>1.27064803049555E-3</v>
      </c>
    </row>
    <row r="1049" spans="1:15">
      <c r="A1049" t="s">
        <v>1318</v>
      </c>
      <c r="B1049" t="s">
        <v>23511</v>
      </c>
      <c r="C1049" t="s">
        <v>1319</v>
      </c>
      <c r="D1049">
        <v>4</v>
      </c>
      <c r="E1049">
        <v>6152</v>
      </c>
      <c r="F1049">
        <v>6</v>
      </c>
      <c r="G1049">
        <v>7804</v>
      </c>
      <c r="H1049">
        <v>0.88632030892592895</v>
      </c>
      <c r="I1049">
        <v>1</v>
      </c>
      <c r="J1049">
        <v>0.85953329234717102</v>
      </c>
      <c r="K1049" t="s">
        <v>24356</v>
      </c>
      <c r="L1049">
        <v>4</v>
      </c>
      <c r="M1049" t="s">
        <v>5133</v>
      </c>
      <c r="N1049">
        <v>0.66666666666666696</v>
      </c>
      <c r="O1049">
        <v>6.5019505851755496E-4</v>
      </c>
    </row>
    <row r="1050" spans="1:15">
      <c r="A1050" t="s">
        <v>1320</v>
      </c>
      <c r="B1050" t="s">
        <v>23513</v>
      </c>
      <c r="C1050" t="s">
        <v>1321</v>
      </c>
      <c r="D1050">
        <v>6</v>
      </c>
      <c r="E1050">
        <v>535</v>
      </c>
      <c r="F1050">
        <v>40</v>
      </c>
      <c r="G1050">
        <v>8124</v>
      </c>
      <c r="H1050">
        <v>4.5092252326098897E-2</v>
      </c>
      <c r="I1050">
        <v>0.448760549738495</v>
      </c>
      <c r="J1050">
        <v>0.42650749013827299</v>
      </c>
      <c r="K1050" t="s">
        <v>23715</v>
      </c>
      <c r="L1050">
        <v>6</v>
      </c>
      <c r="M1050" t="s">
        <v>5133</v>
      </c>
      <c r="N1050">
        <v>0.15</v>
      </c>
      <c r="O1050">
        <v>1.1214953271028E-2</v>
      </c>
    </row>
    <row r="1051" spans="1:15">
      <c r="A1051" t="s">
        <v>1320</v>
      </c>
      <c r="B1051" t="s">
        <v>23511</v>
      </c>
      <c r="C1051" t="s">
        <v>1321</v>
      </c>
      <c r="D1051">
        <v>22</v>
      </c>
      <c r="E1051">
        <v>6152</v>
      </c>
      <c r="F1051">
        <v>25</v>
      </c>
      <c r="G1051">
        <v>7804</v>
      </c>
      <c r="H1051">
        <v>0.192768852775347</v>
      </c>
      <c r="I1051">
        <v>0.63663514108463504</v>
      </c>
      <c r="J1051">
        <v>0.54720909884038105</v>
      </c>
      <c r="K1051" t="s">
        <v>24357</v>
      </c>
      <c r="L1051">
        <v>22</v>
      </c>
      <c r="M1051" t="s">
        <v>5133</v>
      </c>
      <c r="N1051">
        <v>0.88</v>
      </c>
      <c r="O1051">
        <v>3.57607282184655E-3</v>
      </c>
    </row>
    <row r="1052" spans="1:15">
      <c r="A1052" t="s">
        <v>1322</v>
      </c>
      <c r="B1052" t="s">
        <v>23513</v>
      </c>
      <c r="C1052" t="s">
        <v>1323</v>
      </c>
      <c r="D1052">
        <v>12</v>
      </c>
      <c r="E1052">
        <v>535</v>
      </c>
      <c r="F1052">
        <v>63</v>
      </c>
      <c r="G1052">
        <v>8124</v>
      </c>
      <c r="H1052">
        <v>7.09655429825297E-4</v>
      </c>
      <c r="I1052">
        <v>2.2133757403073301E-2</v>
      </c>
      <c r="J1052">
        <v>2.1036192514728099E-2</v>
      </c>
      <c r="K1052" t="s">
        <v>24358</v>
      </c>
      <c r="L1052">
        <v>12</v>
      </c>
      <c r="M1052" t="s">
        <v>5133</v>
      </c>
      <c r="N1052">
        <v>0.19047619047618999</v>
      </c>
      <c r="O1052">
        <v>2.2429906542056101E-2</v>
      </c>
    </row>
    <row r="1053" spans="1:15">
      <c r="A1053" t="s">
        <v>1322</v>
      </c>
      <c r="B1053" t="s">
        <v>23518</v>
      </c>
      <c r="C1053" t="s">
        <v>1323</v>
      </c>
      <c r="D1053">
        <v>5</v>
      </c>
      <c r="E1053">
        <v>787</v>
      </c>
      <c r="F1053">
        <v>51</v>
      </c>
      <c r="G1053">
        <v>7393</v>
      </c>
      <c r="H1053">
        <v>0.644926400092936</v>
      </c>
      <c r="I1053">
        <v>1</v>
      </c>
      <c r="J1053">
        <v>0.966855260484069</v>
      </c>
      <c r="K1053" t="s">
        <v>24359</v>
      </c>
      <c r="L1053">
        <v>5</v>
      </c>
      <c r="M1053" t="s">
        <v>5133</v>
      </c>
      <c r="N1053">
        <v>9.8039215686274495E-2</v>
      </c>
      <c r="O1053">
        <v>6.35324015247776E-3</v>
      </c>
    </row>
    <row r="1054" spans="1:15">
      <c r="A1054" t="s">
        <v>1322</v>
      </c>
      <c r="B1054" t="s">
        <v>23511</v>
      </c>
      <c r="C1054" t="s">
        <v>1323</v>
      </c>
      <c r="D1054">
        <v>44</v>
      </c>
      <c r="E1054">
        <v>6152</v>
      </c>
      <c r="F1054">
        <v>56</v>
      </c>
      <c r="G1054">
        <v>7804</v>
      </c>
      <c r="H1054">
        <v>0.59542196882811504</v>
      </c>
      <c r="I1054">
        <v>0.968912233598893</v>
      </c>
      <c r="J1054">
        <v>0.832812322140707</v>
      </c>
      <c r="K1054" t="s">
        <v>24360</v>
      </c>
      <c r="L1054">
        <v>44</v>
      </c>
      <c r="M1054" t="s">
        <v>5133</v>
      </c>
      <c r="N1054">
        <v>0.78571428571428603</v>
      </c>
      <c r="O1054">
        <v>7.1521456436931096E-3</v>
      </c>
    </row>
    <row r="1055" spans="1:15">
      <c r="A1055" t="s">
        <v>1324</v>
      </c>
      <c r="B1055" t="s">
        <v>23513</v>
      </c>
      <c r="C1055" t="s">
        <v>1325</v>
      </c>
      <c r="D1055">
        <v>3</v>
      </c>
      <c r="E1055">
        <v>535</v>
      </c>
      <c r="F1055">
        <v>55</v>
      </c>
      <c r="G1055">
        <v>8124</v>
      </c>
      <c r="H1055">
        <v>0.71174423093518402</v>
      </c>
      <c r="I1055">
        <v>0.99999999999997702</v>
      </c>
      <c r="J1055">
        <v>0.95041217501583097</v>
      </c>
      <c r="K1055" t="s">
        <v>24361</v>
      </c>
      <c r="L1055">
        <v>3</v>
      </c>
      <c r="M1055" t="s">
        <v>5133</v>
      </c>
      <c r="N1055">
        <v>5.4545454545454501E-2</v>
      </c>
      <c r="O1055">
        <v>5.60747663551402E-3</v>
      </c>
    </row>
    <row r="1056" spans="1:15">
      <c r="A1056" t="s">
        <v>1324</v>
      </c>
      <c r="B1056" t="s">
        <v>23518</v>
      </c>
      <c r="C1056" t="s">
        <v>1325</v>
      </c>
      <c r="D1056">
        <v>4</v>
      </c>
      <c r="E1056">
        <v>787</v>
      </c>
      <c r="F1056">
        <v>51</v>
      </c>
      <c r="G1056">
        <v>7393</v>
      </c>
      <c r="H1056">
        <v>0.80689873127075695</v>
      </c>
      <c r="I1056">
        <v>1</v>
      </c>
      <c r="J1056">
        <v>0.966855260484069</v>
      </c>
      <c r="K1056" t="s">
        <v>24362</v>
      </c>
      <c r="L1056">
        <v>4</v>
      </c>
      <c r="M1056" t="s">
        <v>5133</v>
      </c>
      <c r="N1056">
        <v>7.8431372549019607E-2</v>
      </c>
      <c r="O1056">
        <v>5.0825921219822103E-3</v>
      </c>
    </row>
    <row r="1057" spans="1:15">
      <c r="A1057" t="s">
        <v>1324</v>
      </c>
      <c r="B1057" t="s">
        <v>23511</v>
      </c>
      <c r="C1057" t="s">
        <v>1325</v>
      </c>
      <c r="D1057">
        <v>47</v>
      </c>
      <c r="E1057">
        <v>6152</v>
      </c>
      <c r="F1057">
        <v>54</v>
      </c>
      <c r="G1057">
        <v>7804</v>
      </c>
      <c r="H1057">
        <v>8.9488855011593801E-2</v>
      </c>
      <c r="I1057">
        <v>0.40853420848785299</v>
      </c>
      <c r="J1057">
        <v>0.35114875325800998</v>
      </c>
      <c r="K1057" t="s">
        <v>24363</v>
      </c>
      <c r="L1057">
        <v>47</v>
      </c>
      <c r="M1057" t="s">
        <v>5133</v>
      </c>
      <c r="N1057">
        <v>0.87037037037037002</v>
      </c>
      <c r="O1057">
        <v>7.6397919375812704E-3</v>
      </c>
    </row>
    <row r="1058" spans="1:15">
      <c r="A1058" t="s">
        <v>1326</v>
      </c>
      <c r="B1058" t="s">
        <v>23518</v>
      </c>
      <c r="C1058" t="s">
        <v>1327</v>
      </c>
      <c r="D1058">
        <v>1</v>
      </c>
      <c r="E1058">
        <v>787</v>
      </c>
      <c r="F1058">
        <v>19</v>
      </c>
      <c r="G1058">
        <v>7393</v>
      </c>
      <c r="H1058">
        <v>0.88249927365783198</v>
      </c>
      <c r="I1058">
        <v>1</v>
      </c>
      <c r="J1058">
        <v>0.966855260484069</v>
      </c>
      <c r="K1058" t="s">
        <v>24364</v>
      </c>
      <c r="L1058">
        <v>1</v>
      </c>
      <c r="M1058" t="s">
        <v>5133</v>
      </c>
      <c r="N1058">
        <v>5.2631578947368397E-2</v>
      </c>
      <c r="O1058">
        <v>1.27064803049555E-3</v>
      </c>
    </row>
    <row r="1059" spans="1:15">
      <c r="A1059" t="s">
        <v>1326</v>
      </c>
      <c r="B1059" t="s">
        <v>23511</v>
      </c>
      <c r="C1059" t="s">
        <v>1327</v>
      </c>
      <c r="D1059">
        <v>18</v>
      </c>
      <c r="E1059">
        <v>6152</v>
      </c>
      <c r="F1059">
        <v>19</v>
      </c>
      <c r="G1059">
        <v>7804</v>
      </c>
      <c r="H1059">
        <v>6.6261991530884704E-2</v>
      </c>
      <c r="I1059">
        <v>0.33232262181434502</v>
      </c>
      <c r="J1059">
        <v>0.28564235724952802</v>
      </c>
      <c r="K1059" t="s">
        <v>24365</v>
      </c>
      <c r="L1059">
        <v>18</v>
      </c>
      <c r="M1059" t="s">
        <v>5133</v>
      </c>
      <c r="N1059">
        <v>0.94736842105263197</v>
      </c>
      <c r="O1059">
        <v>2.9258777633290002E-3</v>
      </c>
    </row>
    <row r="1060" spans="1:15">
      <c r="A1060" t="s">
        <v>1328</v>
      </c>
      <c r="B1060" t="s">
        <v>23513</v>
      </c>
      <c r="C1060" t="s">
        <v>1329</v>
      </c>
      <c r="D1060">
        <v>3</v>
      </c>
      <c r="E1060">
        <v>535</v>
      </c>
      <c r="F1060">
        <v>27</v>
      </c>
      <c r="G1060">
        <v>8124</v>
      </c>
      <c r="H1060">
        <v>0.26120956612241297</v>
      </c>
      <c r="I1060">
        <v>0.91094092387227998</v>
      </c>
      <c r="J1060">
        <v>0.86576934476840495</v>
      </c>
      <c r="K1060" t="s">
        <v>24361</v>
      </c>
      <c r="L1060">
        <v>3</v>
      </c>
      <c r="M1060" t="s">
        <v>5133</v>
      </c>
      <c r="N1060">
        <v>0.11111111111111099</v>
      </c>
      <c r="O1060">
        <v>5.60747663551402E-3</v>
      </c>
    </row>
    <row r="1061" spans="1:15">
      <c r="A1061" t="s">
        <v>1328</v>
      </c>
      <c r="B1061" t="s">
        <v>23511</v>
      </c>
      <c r="C1061" t="s">
        <v>1329</v>
      </c>
      <c r="D1061">
        <v>20</v>
      </c>
      <c r="E1061">
        <v>6152</v>
      </c>
      <c r="F1061">
        <v>25</v>
      </c>
      <c r="G1061">
        <v>7804</v>
      </c>
      <c r="H1061">
        <v>0.55917526944233598</v>
      </c>
      <c r="I1061">
        <v>0.968912233598893</v>
      </c>
      <c r="J1061">
        <v>0.832812322140707</v>
      </c>
      <c r="K1061" t="s">
        <v>24366</v>
      </c>
      <c r="L1061">
        <v>20</v>
      </c>
      <c r="M1061" t="s">
        <v>5133</v>
      </c>
      <c r="N1061">
        <v>0.8</v>
      </c>
      <c r="O1061">
        <v>3.2509752925877801E-3</v>
      </c>
    </row>
    <row r="1062" spans="1:15">
      <c r="A1062" t="s">
        <v>1328</v>
      </c>
      <c r="B1062" t="s">
        <v>23518</v>
      </c>
      <c r="C1062" t="s">
        <v>1329</v>
      </c>
      <c r="D1062">
        <v>2</v>
      </c>
      <c r="E1062">
        <v>787</v>
      </c>
      <c r="F1062">
        <v>23</v>
      </c>
      <c r="G1062">
        <v>7393</v>
      </c>
      <c r="H1062">
        <v>0.71953430587873801</v>
      </c>
      <c r="I1062">
        <v>1</v>
      </c>
      <c r="J1062">
        <v>0.966855260484069</v>
      </c>
      <c r="K1062" t="s">
        <v>24367</v>
      </c>
      <c r="L1062">
        <v>2</v>
      </c>
      <c r="M1062" t="s">
        <v>5133</v>
      </c>
      <c r="N1062">
        <v>8.6956521739130405E-2</v>
      </c>
      <c r="O1062">
        <v>2.5412960609911099E-3</v>
      </c>
    </row>
    <row r="1063" spans="1:15">
      <c r="A1063" t="s">
        <v>1330</v>
      </c>
      <c r="B1063" t="s">
        <v>23513</v>
      </c>
      <c r="C1063" t="s">
        <v>1331</v>
      </c>
      <c r="D1063">
        <v>7</v>
      </c>
      <c r="E1063">
        <v>535</v>
      </c>
      <c r="F1063">
        <v>53</v>
      </c>
      <c r="G1063">
        <v>8124</v>
      </c>
      <c r="H1063">
        <v>5.7405455005931499E-2</v>
      </c>
      <c r="I1063">
        <v>0.448760549738495</v>
      </c>
      <c r="J1063">
        <v>0.42650749013827299</v>
      </c>
      <c r="K1063" t="s">
        <v>24311</v>
      </c>
      <c r="L1063">
        <v>7</v>
      </c>
      <c r="M1063" t="s">
        <v>5133</v>
      </c>
      <c r="N1063">
        <v>0.13207547169811301</v>
      </c>
      <c r="O1063">
        <v>1.3084112149532701E-2</v>
      </c>
    </row>
    <row r="1064" spans="1:15">
      <c r="A1064" t="s">
        <v>1330</v>
      </c>
      <c r="B1064" t="s">
        <v>23511</v>
      </c>
      <c r="C1064" t="s">
        <v>1331</v>
      </c>
      <c r="D1064">
        <v>39</v>
      </c>
      <c r="E1064">
        <v>6152</v>
      </c>
      <c r="F1064">
        <v>46</v>
      </c>
      <c r="G1064">
        <v>7804</v>
      </c>
      <c r="H1064">
        <v>0.21252740112270599</v>
      </c>
      <c r="I1064">
        <v>0.683768713742825</v>
      </c>
      <c r="J1064">
        <v>0.58772197372736001</v>
      </c>
      <c r="K1064" t="s">
        <v>24368</v>
      </c>
      <c r="L1064">
        <v>39</v>
      </c>
      <c r="M1064" t="s">
        <v>5133</v>
      </c>
      <c r="N1064">
        <v>0.84782608695652195</v>
      </c>
      <c r="O1064">
        <v>6.3394018205461602E-3</v>
      </c>
    </row>
    <row r="1065" spans="1:15">
      <c r="A1065" t="s">
        <v>1332</v>
      </c>
      <c r="B1065" t="s">
        <v>23511</v>
      </c>
      <c r="C1065" t="s">
        <v>1333</v>
      </c>
      <c r="D1065">
        <v>22</v>
      </c>
      <c r="E1065">
        <v>6152</v>
      </c>
      <c r="F1065">
        <v>25</v>
      </c>
      <c r="G1065">
        <v>7804</v>
      </c>
      <c r="H1065">
        <v>0.192768852775347</v>
      </c>
      <c r="I1065">
        <v>0.63663514108463504</v>
      </c>
      <c r="J1065">
        <v>0.54720909884038105</v>
      </c>
      <c r="K1065" t="s">
        <v>24357</v>
      </c>
      <c r="L1065">
        <v>22</v>
      </c>
      <c r="M1065" t="s">
        <v>5133</v>
      </c>
      <c r="N1065">
        <v>0.88</v>
      </c>
      <c r="O1065">
        <v>3.57607282184655E-3</v>
      </c>
    </row>
    <row r="1066" spans="1:15">
      <c r="A1066" t="s">
        <v>1332</v>
      </c>
      <c r="B1066" t="s">
        <v>23513</v>
      </c>
      <c r="C1066" t="s">
        <v>1333</v>
      </c>
      <c r="D1066">
        <v>6</v>
      </c>
      <c r="E1066">
        <v>535</v>
      </c>
      <c r="F1066">
        <v>40</v>
      </c>
      <c r="G1066">
        <v>8124</v>
      </c>
      <c r="H1066">
        <v>4.5092252326098897E-2</v>
      </c>
      <c r="I1066">
        <v>0.448760549738495</v>
      </c>
      <c r="J1066">
        <v>0.42650749013827299</v>
      </c>
      <c r="K1066" t="s">
        <v>23715</v>
      </c>
      <c r="L1066">
        <v>6</v>
      </c>
      <c r="M1066" t="s">
        <v>5133</v>
      </c>
      <c r="N1066">
        <v>0.15</v>
      </c>
      <c r="O1066">
        <v>1.1214953271028E-2</v>
      </c>
    </row>
    <row r="1067" spans="1:15">
      <c r="A1067" t="s">
        <v>1334</v>
      </c>
      <c r="B1067" t="s">
        <v>23518</v>
      </c>
      <c r="C1067" t="s">
        <v>1335</v>
      </c>
      <c r="D1067">
        <v>4</v>
      </c>
      <c r="E1067">
        <v>787</v>
      </c>
      <c r="F1067">
        <v>68</v>
      </c>
      <c r="G1067">
        <v>7393</v>
      </c>
      <c r="H1067">
        <v>0.94097917854864799</v>
      </c>
      <c r="I1067">
        <v>1</v>
      </c>
      <c r="J1067">
        <v>0.966855260484069</v>
      </c>
      <c r="K1067" t="s">
        <v>24350</v>
      </c>
      <c r="L1067">
        <v>4</v>
      </c>
      <c r="M1067" t="s">
        <v>5133</v>
      </c>
      <c r="N1067">
        <v>5.8823529411764698E-2</v>
      </c>
      <c r="O1067">
        <v>5.0825921219822103E-3</v>
      </c>
    </row>
    <row r="1068" spans="1:15">
      <c r="A1068" t="s">
        <v>1334</v>
      </c>
      <c r="B1068" t="s">
        <v>23511</v>
      </c>
      <c r="C1068" t="s">
        <v>1335</v>
      </c>
      <c r="D1068">
        <v>64</v>
      </c>
      <c r="E1068">
        <v>6152</v>
      </c>
      <c r="F1068">
        <v>76</v>
      </c>
      <c r="G1068">
        <v>7804</v>
      </c>
      <c r="H1068">
        <v>0.15524036675442501</v>
      </c>
      <c r="I1068">
        <v>0.56647198320879</v>
      </c>
      <c r="J1068">
        <v>0.48690152874988302</v>
      </c>
      <c r="K1068" t="s">
        <v>24369</v>
      </c>
      <c r="L1068">
        <v>64</v>
      </c>
      <c r="M1068" t="s">
        <v>5133</v>
      </c>
      <c r="N1068">
        <v>0.84210526315789502</v>
      </c>
      <c r="O1068">
        <v>1.04031209362809E-2</v>
      </c>
    </row>
    <row r="1069" spans="1:15">
      <c r="A1069" t="s">
        <v>1334</v>
      </c>
      <c r="B1069" t="s">
        <v>23513</v>
      </c>
      <c r="C1069" t="s">
        <v>1335</v>
      </c>
      <c r="D1069">
        <v>7</v>
      </c>
      <c r="E1069">
        <v>535</v>
      </c>
      <c r="F1069">
        <v>88</v>
      </c>
      <c r="G1069">
        <v>8124</v>
      </c>
      <c r="H1069">
        <v>0.35939059900954101</v>
      </c>
      <c r="I1069">
        <v>0.99999999999997702</v>
      </c>
      <c r="J1069">
        <v>0.95041217501583097</v>
      </c>
      <c r="K1069" t="s">
        <v>24311</v>
      </c>
      <c r="L1069">
        <v>7</v>
      </c>
      <c r="M1069" t="s">
        <v>5133</v>
      </c>
      <c r="N1069">
        <v>7.9545454545454503E-2</v>
      </c>
      <c r="O1069">
        <v>1.3084112149532701E-2</v>
      </c>
    </row>
    <row r="1070" spans="1:15">
      <c r="A1070" t="s">
        <v>1336</v>
      </c>
      <c r="B1070" t="s">
        <v>23518</v>
      </c>
      <c r="C1070" t="s">
        <v>1337</v>
      </c>
      <c r="D1070">
        <v>1</v>
      </c>
      <c r="E1070">
        <v>787</v>
      </c>
      <c r="F1070">
        <v>6</v>
      </c>
      <c r="G1070">
        <v>7393</v>
      </c>
      <c r="H1070">
        <v>0.49113550780958298</v>
      </c>
      <c r="I1070">
        <v>1</v>
      </c>
      <c r="J1070">
        <v>0.966855260484069</v>
      </c>
      <c r="K1070" t="s">
        <v>24348</v>
      </c>
      <c r="L1070">
        <v>1</v>
      </c>
      <c r="M1070" t="s">
        <v>5133</v>
      </c>
      <c r="N1070">
        <v>0.16666666666666699</v>
      </c>
      <c r="O1070">
        <v>1.27064803049555E-3</v>
      </c>
    </row>
    <row r="1071" spans="1:15">
      <c r="A1071" t="s">
        <v>1336</v>
      </c>
      <c r="B1071" t="s">
        <v>23511</v>
      </c>
      <c r="C1071" t="s">
        <v>1337</v>
      </c>
      <c r="D1071">
        <v>4</v>
      </c>
      <c r="E1071">
        <v>6152</v>
      </c>
      <c r="F1071">
        <v>6</v>
      </c>
      <c r="G1071">
        <v>7804</v>
      </c>
      <c r="H1071">
        <v>0.88632030892592895</v>
      </c>
      <c r="I1071">
        <v>1</v>
      </c>
      <c r="J1071">
        <v>0.85953329234717102</v>
      </c>
      <c r="K1071" t="s">
        <v>24356</v>
      </c>
      <c r="L1071">
        <v>4</v>
      </c>
      <c r="M1071" t="s">
        <v>5133</v>
      </c>
      <c r="N1071">
        <v>0.66666666666666696</v>
      </c>
      <c r="O1071">
        <v>6.5019505851755496E-4</v>
      </c>
    </row>
    <row r="1072" spans="1:15">
      <c r="A1072" t="s">
        <v>1338</v>
      </c>
      <c r="B1072" t="s">
        <v>23513</v>
      </c>
      <c r="C1072" t="s">
        <v>1339</v>
      </c>
      <c r="D1072">
        <v>7</v>
      </c>
      <c r="E1072">
        <v>535</v>
      </c>
      <c r="F1072">
        <v>61</v>
      </c>
      <c r="G1072">
        <v>8124</v>
      </c>
      <c r="H1072">
        <v>0.104490252275682</v>
      </c>
      <c r="I1072">
        <v>0.62975015900542497</v>
      </c>
      <c r="J1072">
        <v>0.59852221833692498</v>
      </c>
      <c r="K1072" t="s">
        <v>24311</v>
      </c>
      <c r="L1072">
        <v>7</v>
      </c>
      <c r="M1072" t="s">
        <v>5133</v>
      </c>
      <c r="N1072">
        <v>0.114754098360656</v>
      </c>
      <c r="O1072">
        <v>1.3084112149532701E-2</v>
      </c>
    </row>
    <row r="1073" spans="1:15">
      <c r="A1073" t="s">
        <v>1338</v>
      </c>
      <c r="B1073" t="s">
        <v>23518</v>
      </c>
      <c r="C1073" t="s">
        <v>1339</v>
      </c>
      <c r="D1073">
        <v>1</v>
      </c>
      <c r="E1073">
        <v>787</v>
      </c>
      <c r="F1073">
        <v>42</v>
      </c>
      <c r="G1073">
        <v>7393</v>
      </c>
      <c r="H1073">
        <v>0.99127228379127896</v>
      </c>
      <c r="I1073">
        <v>1</v>
      </c>
      <c r="J1073">
        <v>0.966855260484069</v>
      </c>
      <c r="K1073" t="s">
        <v>24310</v>
      </c>
      <c r="L1073">
        <v>1</v>
      </c>
      <c r="M1073" t="s">
        <v>5133</v>
      </c>
      <c r="N1073">
        <v>2.3809523809523801E-2</v>
      </c>
      <c r="O1073">
        <v>1.27064803049555E-3</v>
      </c>
    </row>
    <row r="1074" spans="1:15">
      <c r="A1074" t="s">
        <v>1338</v>
      </c>
      <c r="B1074" t="s">
        <v>23511</v>
      </c>
      <c r="C1074" t="s">
        <v>1339</v>
      </c>
      <c r="D1074">
        <v>42</v>
      </c>
      <c r="E1074">
        <v>6152</v>
      </c>
      <c r="F1074">
        <v>50</v>
      </c>
      <c r="G1074">
        <v>7804</v>
      </c>
      <c r="H1074">
        <v>0.23968647351444899</v>
      </c>
      <c r="I1074">
        <v>0.71382528017432401</v>
      </c>
      <c r="J1074">
        <v>0.61355659322887801</v>
      </c>
      <c r="K1074" t="s">
        <v>24370</v>
      </c>
      <c r="L1074">
        <v>42</v>
      </c>
      <c r="M1074" t="s">
        <v>5133</v>
      </c>
      <c r="N1074">
        <v>0.84</v>
      </c>
      <c r="O1074">
        <v>6.8270481144343297E-3</v>
      </c>
    </row>
    <row r="1075" spans="1:15">
      <c r="A1075" t="s">
        <v>1340</v>
      </c>
      <c r="B1075" t="s">
        <v>23518</v>
      </c>
      <c r="C1075" t="s">
        <v>1341</v>
      </c>
      <c r="D1075">
        <v>1</v>
      </c>
      <c r="E1075">
        <v>787</v>
      </c>
      <c r="F1075">
        <v>30</v>
      </c>
      <c r="G1075">
        <v>7393</v>
      </c>
      <c r="H1075">
        <v>0.96607788082639701</v>
      </c>
      <c r="I1075">
        <v>1</v>
      </c>
      <c r="J1075">
        <v>0.966855260484069</v>
      </c>
      <c r="K1075" t="s">
        <v>24348</v>
      </c>
      <c r="L1075">
        <v>1</v>
      </c>
      <c r="M1075" t="s">
        <v>5133</v>
      </c>
      <c r="N1075">
        <v>3.3333333333333298E-2</v>
      </c>
      <c r="O1075">
        <v>1.27064803049555E-3</v>
      </c>
    </row>
    <row r="1076" spans="1:15">
      <c r="A1076" t="s">
        <v>1340</v>
      </c>
      <c r="B1076" t="s">
        <v>23511</v>
      </c>
      <c r="C1076" t="s">
        <v>1341</v>
      </c>
      <c r="D1076">
        <v>43</v>
      </c>
      <c r="E1076">
        <v>6152</v>
      </c>
      <c r="F1076">
        <v>52</v>
      </c>
      <c r="G1076">
        <v>7804</v>
      </c>
      <c r="H1076">
        <v>0.31262952172966202</v>
      </c>
      <c r="I1076">
        <v>0.82493638204999398</v>
      </c>
      <c r="J1076">
        <v>0.70906028444039404</v>
      </c>
      <c r="K1076" t="s">
        <v>24355</v>
      </c>
      <c r="L1076">
        <v>43</v>
      </c>
      <c r="M1076" t="s">
        <v>5133</v>
      </c>
      <c r="N1076">
        <v>0.82692307692307698</v>
      </c>
      <c r="O1076">
        <v>6.9895968790637201E-3</v>
      </c>
    </row>
    <row r="1077" spans="1:15">
      <c r="A1077" t="s">
        <v>1340</v>
      </c>
      <c r="B1077" t="s">
        <v>23513</v>
      </c>
      <c r="C1077" t="s">
        <v>1341</v>
      </c>
      <c r="D1077">
        <v>7</v>
      </c>
      <c r="E1077">
        <v>535</v>
      </c>
      <c r="F1077">
        <v>59</v>
      </c>
      <c r="G1077">
        <v>8124</v>
      </c>
      <c r="H1077">
        <v>9.1191654210084197E-2</v>
      </c>
      <c r="I1077">
        <v>0.56952430364965301</v>
      </c>
      <c r="J1077">
        <v>0.54128283215605599</v>
      </c>
      <c r="K1077" t="s">
        <v>24311</v>
      </c>
      <c r="L1077">
        <v>7</v>
      </c>
      <c r="M1077" t="s">
        <v>5133</v>
      </c>
      <c r="N1077">
        <v>0.11864406779661001</v>
      </c>
      <c r="O1077">
        <v>1.3084112149532701E-2</v>
      </c>
    </row>
    <row r="1078" spans="1:15">
      <c r="A1078" t="s">
        <v>1342</v>
      </c>
      <c r="B1078" t="s">
        <v>23518</v>
      </c>
      <c r="C1078" t="s">
        <v>1343</v>
      </c>
      <c r="D1078">
        <v>1</v>
      </c>
      <c r="E1078">
        <v>787</v>
      </c>
      <c r="F1078">
        <v>6</v>
      </c>
      <c r="G1078">
        <v>7393</v>
      </c>
      <c r="H1078">
        <v>0.49113550780958298</v>
      </c>
      <c r="I1078">
        <v>1</v>
      </c>
      <c r="J1078">
        <v>0.966855260484069</v>
      </c>
      <c r="K1078" t="s">
        <v>24348</v>
      </c>
      <c r="L1078">
        <v>1</v>
      </c>
      <c r="M1078" t="s">
        <v>5133</v>
      </c>
      <c r="N1078">
        <v>0.16666666666666699</v>
      </c>
      <c r="O1078">
        <v>1.27064803049555E-3</v>
      </c>
    </row>
    <row r="1079" spans="1:15">
      <c r="A1079" t="s">
        <v>1342</v>
      </c>
      <c r="B1079" t="s">
        <v>23511</v>
      </c>
      <c r="C1079" t="s">
        <v>1343</v>
      </c>
      <c r="D1079">
        <v>4</v>
      </c>
      <c r="E1079">
        <v>6152</v>
      </c>
      <c r="F1079">
        <v>6</v>
      </c>
      <c r="G1079">
        <v>7804</v>
      </c>
      <c r="H1079">
        <v>0.88632030892592895</v>
      </c>
      <c r="I1079">
        <v>1</v>
      </c>
      <c r="J1079">
        <v>0.85953329234717102</v>
      </c>
      <c r="K1079" t="s">
        <v>24356</v>
      </c>
      <c r="L1079">
        <v>4</v>
      </c>
      <c r="M1079" t="s">
        <v>5133</v>
      </c>
      <c r="N1079">
        <v>0.66666666666666696</v>
      </c>
      <c r="O1079">
        <v>6.5019505851755496E-4</v>
      </c>
    </row>
    <row r="1080" spans="1:15">
      <c r="A1080" t="s">
        <v>1344</v>
      </c>
      <c r="B1080" t="s">
        <v>23511</v>
      </c>
      <c r="C1080" t="s">
        <v>1345</v>
      </c>
      <c r="D1080">
        <v>21</v>
      </c>
      <c r="E1080">
        <v>6152</v>
      </c>
      <c r="F1080">
        <v>21</v>
      </c>
      <c r="G1080">
        <v>7804</v>
      </c>
      <c r="H1080">
        <v>6.7225794545058698E-3</v>
      </c>
      <c r="I1080">
        <v>6.1969845252444103E-2</v>
      </c>
      <c r="J1080">
        <v>5.3265145116078001E-2</v>
      </c>
      <c r="K1080" t="s">
        <v>24371</v>
      </c>
      <c r="L1080">
        <v>21</v>
      </c>
      <c r="M1080" t="s">
        <v>5133</v>
      </c>
      <c r="N1080">
        <v>1</v>
      </c>
      <c r="O1080">
        <v>3.41352405721717E-3</v>
      </c>
    </row>
    <row r="1081" spans="1:15">
      <c r="A1081" t="s">
        <v>1346</v>
      </c>
      <c r="B1081" t="s">
        <v>23513</v>
      </c>
      <c r="C1081" t="s">
        <v>1347</v>
      </c>
      <c r="D1081">
        <v>7</v>
      </c>
      <c r="E1081">
        <v>535</v>
      </c>
      <c r="F1081">
        <v>23</v>
      </c>
      <c r="G1081">
        <v>8124</v>
      </c>
      <c r="H1081">
        <v>5.00219551025776E-4</v>
      </c>
      <c r="I1081">
        <v>1.7015665055385001E-2</v>
      </c>
      <c r="J1081">
        <v>1.61718952346297E-2</v>
      </c>
      <c r="K1081" t="s">
        <v>24311</v>
      </c>
      <c r="L1081">
        <v>7</v>
      </c>
      <c r="M1081" t="s">
        <v>5133</v>
      </c>
      <c r="N1081">
        <v>0.30434782608695699</v>
      </c>
      <c r="O1081">
        <v>1.3084112149532701E-2</v>
      </c>
    </row>
    <row r="1082" spans="1:15">
      <c r="A1082" t="s">
        <v>1346</v>
      </c>
      <c r="B1082" t="s">
        <v>23518</v>
      </c>
      <c r="C1082" t="s">
        <v>1347</v>
      </c>
      <c r="D1082">
        <v>1</v>
      </c>
      <c r="E1082">
        <v>787</v>
      </c>
      <c r="F1082">
        <v>25</v>
      </c>
      <c r="G1082">
        <v>7393</v>
      </c>
      <c r="H1082">
        <v>0.94031817068003598</v>
      </c>
      <c r="I1082">
        <v>1</v>
      </c>
      <c r="J1082">
        <v>0.966855260484069</v>
      </c>
      <c r="K1082" t="s">
        <v>24348</v>
      </c>
      <c r="L1082">
        <v>1</v>
      </c>
      <c r="M1082" t="s">
        <v>5133</v>
      </c>
      <c r="N1082">
        <v>0.04</v>
      </c>
      <c r="O1082">
        <v>1.27064803049555E-3</v>
      </c>
    </row>
    <row r="1083" spans="1:15">
      <c r="A1083" t="s">
        <v>1346</v>
      </c>
      <c r="B1083" t="s">
        <v>23511</v>
      </c>
      <c r="C1083" t="s">
        <v>1347</v>
      </c>
      <c r="D1083">
        <v>22</v>
      </c>
      <c r="E1083">
        <v>6152</v>
      </c>
      <c r="F1083">
        <v>29</v>
      </c>
      <c r="G1083">
        <v>7804</v>
      </c>
      <c r="H1083">
        <v>0.74093272445327996</v>
      </c>
      <c r="I1083">
        <v>0.968912233598893</v>
      </c>
      <c r="J1083">
        <v>0.832812322140707</v>
      </c>
      <c r="K1083" t="s">
        <v>24372</v>
      </c>
      <c r="L1083">
        <v>22</v>
      </c>
      <c r="M1083" t="s">
        <v>5133</v>
      </c>
      <c r="N1083">
        <v>0.75862068965517204</v>
      </c>
      <c r="O1083">
        <v>3.57607282184655E-3</v>
      </c>
    </row>
    <row r="1084" spans="1:15">
      <c r="A1084" t="s">
        <v>1348</v>
      </c>
      <c r="B1084" t="s">
        <v>23518</v>
      </c>
      <c r="C1084" t="s">
        <v>1349</v>
      </c>
      <c r="D1084">
        <v>1</v>
      </c>
      <c r="E1084">
        <v>787</v>
      </c>
      <c r="F1084">
        <v>4</v>
      </c>
      <c r="G1084">
        <v>7393</v>
      </c>
      <c r="H1084">
        <v>0.362574478289521</v>
      </c>
      <c r="I1084">
        <v>1</v>
      </c>
      <c r="J1084">
        <v>0.966855260484069</v>
      </c>
      <c r="K1084" t="s">
        <v>24348</v>
      </c>
      <c r="L1084">
        <v>1</v>
      </c>
      <c r="M1084" t="s">
        <v>5133</v>
      </c>
      <c r="N1084">
        <v>0.25</v>
      </c>
      <c r="O1084">
        <v>1.27064803049555E-3</v>
      </c>
    </row>
    <row r="1085" spans="1:15">
      <c r="A1085" t="s">
        <v>1348</v>
      </c>
      <c r="B1085" t="s">
        <v>23511</v>
      </c>
      <c r="C1085" t="s">
        <v>1349</v>
      </c>
      <c r="D1085">
        <v>2</v>
      </c>
      <c r="E1085">
        <v>6152</v>
      </c>
      <c r="F1085">
        <v>4</v>
      </c>
      <c r="G1085">
        <v>7804</v>
      </c>
      <c r="H1085">
        <v>0.96811759508681905</v>
      </c>
      <c r="I1085">
        <v>1</v>
      </c>
      <c r="J1085">
        <v>0.85953329234717102</v>
      </c>
      <c r="K1085" t="s">
        <v>24373</v>
      </c>
      <c r="L1085">
        <v>2</v>
      </c>
      <c r="M1085" t="s">
        <v>5133</v>
      </c>
      <c r="N1085">
        <v>0.5</v>
      </c>
      <c r="O1085">
        <v>3.2509752925877802E-4</v>
      </c>
    </row>
    <row r="1086" spans="1:15">
      <c r="A1086" t="s">
        <v>1350</v>
      </c>
      <c r="B1086" t="s">
        <v>23513</v>
      </c>
      <c r="C1086" t="s">
        <v>1351</v>
      </c>
      <c r="D1086">
        <v>6</v>
      </c>
      <c r="E1086">
        <v>535</v>
      </c>
      <c r="F1086">
        <v>6</v>
      </c>
      <c r="G1086">
        <v>8124</v>
      </c>
      <c r="H1086" s="34">
        <v>7.9448707582857104E-8</v>
      </c>
      <c r="I1086" s="34">
        <v>1.57005779270884E-5</v>
      </c>
      <c r="J1086" s="34">
        <v>1.492202041669E-5</v>
      </c>
      <c r="K1086" t="s">
        <v>23715</v>
      </c>
      <c r="L1086">
        <v>6</v>
      </c>
      <c r="M1086" t="s">
        <v>5133</v>
      </c>
      <c r="N1086">
        <v>1</v>
      </c>
      <c r="O1086">
        <v>1.1214953271028E-2</v>
      </c>
    </row>
    <row r="1087" spans="1:15">
      <c r="A1087" t="s">
        <v>1352</v>
      </c>
      <c r="B1087" t="s">
        <v>23511</v>
      </c>
      <c r="C1087" t="s">
        <v>1353</v>
      </c>
      <c r="D1087">
        <v>111</v>
      </c>
      <c r="E1087">
        <v>6152</v>
      </c>
      <c r="F1087">
        <v>132</v>
      </c>
      <c r="G1087">
        <v>7804</v>
      </c>
      <c r="H1087">
        <v>7.9864048050454203E-2</v>
      </c>
      <c r="I1087">
        <v>0.37475171448543398</v>
      </c>
      <c r="J1087">
        <v>0.32211157496441201</v>
      </c>
      <c r="K1087" t="s">
        <v>24374</v>
      </c>
      <c r="L1087">
        <v>111</v>
      </c>
      <c r="M1087" t="s">
        <v>5133</v>
      </c>
      <c r="N1087">
        <v>0.84090909090909105</v>
      </c>
      <c r="O1087">
        <v>1.8042912873862199E-2</v>
      </c>
    </row>
    <row r="1088" spans="1:15">
      <c r="A1088" t="s">
        <v>1352</v>
      </c>
      <c r="B1088" t="s">
        <v>23513</v>
      </c>
      <c r="C1088" t="s">
        <v>1353</v>
      </c>
      <c r="D1088">
        <v>9</v>
      </c>
      <c r="E1088">
        <v>535</v>
      </c>
      <c r="F1088">
        <v>140</v>
      </c>
      <c r="G1088">
        <v>8124</v>
      </c>
      <c r="H1088">
        <v>0.57959817250696</v>
      </c>
      <c r="I1088">
        <v>0.99999999999997702</v>
      </c>
      <c r="J1088">
        <v>0.95041217501583097</v>
      </c>
      <c r="K1088" t="s">
        <v>24352</v>
      </c>
      <c r="L1088">
        <v>9</v>
      </c>
      <c r="M1088" t="s">
        <v>5133</v>
      </c>
      <c r="N1088">
        <v>6.4285714285714293E-2</v>
      </c>
      <c r="O1088">
        <v>1.6822429906542102E-2</v>
      </c>
    </row>
    <row r="1089" spans="1:15">
      <c r="A1089" t="s">
        <v>1352</v>
      </c>
      <c r="B1089" t="s">
        <v>23518</v>
      </c>
      <c r="C1089" t="s">
        <v>1353</v>
      </c>
      <c r="D1089">
        <v>11</v>
      </c>
      <c r="E1089">
        <v>787</v>
      </c>
      <c r="F1089">
        <v>115</v>
      </c>
      <c r="G1089">
        <v>7393</v>
      </c>
      <c r="H1089">
        <v>0.69215574000628999</v>
      </c>
      <c r="I1089">
        <v>1</v>
      </c>
      <c r="J1089">
        <v>0.966855260484069</v>
      </c>
      <c r="K1089" t="s">
        <v>24375</v>
      </c>
      <c r="L1089">
        <v>11</v>
      </c>
      <c r="M1089" t="s">
        <v>5133</v>
      </c>
      <c r="N1089">
        <v>9.5652173913043495E-2</v>
      </c>
      <c r="O1089">
        <v>1.3977128335451099E-2</v>
      </c>
    </row>
    <row r="1090" spans="1:15">
      <c r="A1090" t="s">
        <v>1354</v>
      </c>
      <c r="B1090" t="s">
        <v>23513</v>
      </c>
      <c r="C1090" t="s">
        <v>1355</v>
      </c>
      <c r="D1090">
        <v>8</v>
      </c>
      <c r="E1090">
        <v>535</v>
      </c>
      <c r="F1090">
        <v>31</v>
      </c>
      <c r="G1090">
        <v>8124</v>
      </c>
      <c r="H1090">
        <v>6.8437533548025196E-4</v>
      </c>
      <c r="I1090">
        <v>2.16805926888782E-2</v>
      </c>
      <c r="J1090">
        <v>2.0605499253069599E-2</v>
      </c>
      <c r="K1090" t="s">
        <v>24376</v>
      </c>
      <c r="L1090">
        <v>8</v>
      </c>
      <c r="M1090" t="s">
        <v>5133</v>
      </c>
      <c r="N1090">
        <v>0.25806451612903197</v>
      </c>
      <c r="O1090">
        <v>1.4953271028037399E-2</v>
      </c>
    </row>
    <row r="1091" spans="1:15">
      <c r="A1091" t="s">
        <v>1354</v>
      </c>
      <c r="B1091" t="s">
        <v>23511</v>
      </c>
      <c r="C1091" t="s">
        <v>1355</v>
      </c>
      <c r="D1091">
        <v>18</v>
      </c>
      <c r="E1091">
        <v>6152</v>
      </c>
      <c r="F1091">
        <v>27</v>
      </c>
      <c r="G1091">
        <v>7804</v>
      </c>
      <c r="H1091">
        <v>0.95683517300427301</v>
      </c>
      <c r="I1091">
        <v>1</v>
      </c>
      <c r="J1091">
        <v>0.85953329234717102</v>
      </c>
      <c r="K1091" t="s">
        <v>24377</v>
      </c>
      <c r="L1091">
        <v>18</v>
      </c>
      <c r="M1091" t="s">
        <v>5133</v>
      </c>
      <c r="N1091">
        <v>0.66666666666666696</v>
      </c>
      <c r="O1091">
        <v>2.9258777633290002E-3</v>
      </c>
    </row>
    <row r="1092" spans="1:15">
      <c r="A1092" t="s">
        <v>1354</v>
      </c>
      <c r="B1092" t="s">
        <v>23518</v>
      </c>
      <c r="C1092" t="s">
        <v>1355</v>
      </c>
      <c r="D1092">
        <v>2</v>
      </c>
      <c r="E1092">
        <v>787</v>
      </c>
      <c r="F1092">
        <v>23</v>
      </c>
      <c r="G1092">
        <v>7393</v>
      </c>
      <c r="H1092">
        <v>0.71953430587873801</v>
      </c>
      <c r="I1092">
        <v>1</v>
      </c>
      <c r="J1092">
        <v>0.966855260484069</v>
      </c>
      <c r="K1092" t="s">
        <v>24378</v>
      </c>
      <c r="L1092">
        <v>2</v>
      </c>
      <c r="M1092" t="s">
        <v>5133</v>
      </c>
      <c r="N1092">
        <v>8.6956521739130405E-2</v>
      </c>
      <c r="O1092">
        <v>2.5412960609911099E-3</v>
      </c>
    </row>
    <row r="1093" spans="1:15">
      <c r="A1093" t="s">
        <v>1356</v>
      </c>
      <c r="B1093" t="s">
        <v>23518</v>
      </c>
      <c r="C1093" t="s">
        <v>1357</v>
      </c>
      <c r="D1093">
        <v>6</v>
      </c>
      <c r="E1093">
        <v>787</v>
      </c>
      <c r="F1093">
        <v>50</v>
      </c>
      <c r="G1093">
        <v>7393</v>
      </c>
      <c r="H1093">
        <v>0.44365971766245799</v>
      </c>
      <c r="I1093">
        <v>1</v>
      </c>
      <c r="J1093">
        <v>0.966855260484069</v>
      </c>
      <c r="K1093" t="s">
        <v>24379</v>
      </c>
      <c r="L1093">
        <v>6</v>
      </c>
      <c r="M1093" t="s">
        <v>5133</v>
      </c>
      <c r="N1093">
        <v>0.12</v>
      </c>
      <c r="O1093">
        <v>7.6238881829733202E-3</v>
      </c>
    </row>
    <row r="1094" spans="1:15">
      <c r="A1094" t="s">
        <v>1356</v>
      </c>
      <c r="B1094" t="s">
        <v>23511</v>
      </c>
      <c r="C1094" t="s">
        <v>1357</v>
      </c>
      <c r="D1094">
        <v>45</v>
      </c>
      <c r="E1094">
        <v>6152</v>
      </c>
      <c r="F1094">
        <v>57</v>
      </c>
      <c r="G1094">
        <v>7804</v>
      </c>
      <c r="H1094">
        <v>0.56805459331068198</v>
      </c>
      <c r="I1094">
        <v>0.968912233598893</v>
      </c>
      <c r="J1094">
        <v>0.832812322140707</v>
      </c>
      <c r="K1094" t="s">
        <v>24309</v>
      </c>
      <c r="L1094">
        <v>45</v>
      </c>
      <c r="M1094" t="s">
        <v>5133</v>
      </c>
      <c r="N1094">
        <v>0.78947368421052599</v>
      </c>
      <c r="O1094">
        <v>7.3146944083225E-3</v>
      </c>
    </row>
    <row r="1095" spans="1:15">
      <c r="A1095" t="s">
        <v>1356</v>
      </c>
      <c r="B1095" t="s">
        <v>23513</v>
      </c>
      <c r="C1095" t="s">
        <v>1357</v>
      </c>
      <c r="D1095">
        <v>7</v>
      </c>
      <c r="E1095">
        <v>535</v>
      </c>
      <c r="F1095">
        <v>64</v>
      </c>
      <c r="G1095">
        <v>8124</v>
      </c>
      <c r="H1095">
        <v>0.12627971826544099</v>
      </c>
      <c r="I1095">
        <v>0.64703075560747003</v>
      </c>
      <c r="J1095">
        <v>0.614945907739046</v>
      </c>
      <c r="K1095" t="s">
        <v>24311</v>
      </c>
      <c r="L1095">
        <v>7</v>
      </c>
      <c r="M1095" t="s">
        <v>5133</v>
      </c>
      <c r="N1095">
        <v>0.109375</v>
      </c>
      <c r="O1095">
        <v>1.3084112149532701E-2</v>
      </c>
    </row>
    <row r="1096" spans="1:15">
      <c r="A1096" t="s">
        <v>1358</v>
      </c>
      <c r="B1096" t="s">
        <v>23518</v>
      </c>
      <c r="C1096" t="s">
        <v>1359</v>
      </c>
      <c r="D1096">
        <v>4</v>
      </c>
      <c r="E1096">
        <v>787</v>
      </c>
      <c r="F1096">
        <v>90</v>
      </c>
      <c r="G1096">
        <v>7393</v>
      </c>
      <c r="H1096">
        <v>0.98968279108106805</v>
      </c>
      <c r="I1096">
        <v>1</v>
      </c>
      <c r="J1096">
        <v>0.966855260484069</v>
      </c>
      <c r="K1096" t="s">
        <v>24350</v>
      </c>
      <c r="L1096">
        <v>4</v>
      </c>
      <c r="M1096" t="s">
        <v>5133</v>
      </c>
      <c r="N1096">
        <v>4.4444444444444398E-2</v>
      </c>
      <c r="O1096">
        <v>5.0825921219822103E-3</v>
      </c>
    </row>
    <row r="1097" spans="1:15">
      <c r="A1097" t="s">
        <v>1358</v>
      </c>
      <c r="B1097" t="s">
        <v>23513</v>
      </c>
      <c r="C1097" t="s">
        <v>1359</v>
      </c>
      <c r="D1097">
        <v>9</v>
      </c>
      <c r="E1097">
        <v>535</v>
      </c>
      <c r="F1097">
        <v>112</v>
      </c>
      <c r="G1097">
        <v>8124</v>
      </c>
      <c r="H1097">
        <v>0.31736252626378902</v>
      </c>
      <c r="I1097">
        <v>0.97804040131218795</v>
      </c>
      <c r="J1097">
        <v>0.92954150506449396</v>
      </c>
      <c r="K1097" t="s">
        <v>24352</v>
      </c>
      <c r="L1097">
        <v>9</v>
      </c>
      <c r="M1097" t="s">
        <v>5133</v>
      </c>
      <c r="N1097">
        <v>8.0357142857142905E-2</v>
      </c>
      <c r="O1097">
        <v>1.6822429906542102E-2</v>
      </c>
    </row>
    <row r="1098" spans="1:15">
      <c r="A1098" t="s">
        <v>1358</v>
      </c>
      <c r="B1098" t="s">
        <v>23511</v>
      </c>
      <c r="C1098" t="s">
        <v>1359</v>
      </c>
      <c r="D1098">
        <v>84</v>
      </c>
      <c r="E1098">
        <v>6152</v>
      </c>
      <c r="F1098">
        <v>99</v>
      </c>
      <c r="G1098">
        <v>7804</v>
      </c>
      <c r="H1098">
        <v>8.4675298929721005E-2</v>
      </c>
      <c r="I1098">
        <v>0.390092802041695</v>
      </c>
      <c r="J1098">
        <v>0.33529775045983201</v>
      </c>
      <c r="K1098" t="s">
        <v>24351</v>
      </c>
      <c r="L1098">
        <v>84</v>
      </c>
      <c r="M1098" t="s">
        <v>5133</v>
      </c>
      <c r="N1098">
        <v>0.84848484848484895</v>
      </c>
      <c r="O1098">
        <v>1.3654096228868699E-2</v>
      </c>
    </row>
    <row r="1099" spans="1:15">
      <c r="A1099" t="s">
        <v>1360</v>
      </c>
      <c r="B1099" t="s">
        <v>23518</v>
      </c>
      <c r="C1099" t="s">
        <v>1361</v>
      </c>
      <c r="D1099">
        <v>1</v>
      </c>
      <c r="E1099">
        <v>787</v>
      </c>
      <c r="F1099">
        <v>18</v>
      </c>
      <c r="G1099">
        <v>7393</v>
      </c>
      <c r="H1099">
        <v>0.86846268112120695</v>
      </c>
      <c r="I1099">
        <v>1</v>
      </c>
      <c r="J1099">
        <v>0.966855260484069</v>
      </c>
      <c r="K1099" t="s">
        <v>24348</v>
      </c>
      <c r="L1099">
        <v>1</v>
      </c>
      <c r="M1099" t="s">
        <v>5133</v>
      </c>
      <c r="N1099">
        <v>5.5555555555555601E-2</v>
      </c>
      <c r="O1099">
        <v>1.27064803049555E-3</v>
      </c>
    </row>
    <row r="1100" spans="1:15">
      <c r="A1100" t="s">
        <v>1360</v>
      </c>
      <c r="B1100" t="s">
        <v>23511</v>
      </c>
      <c r="C1100" t="s">
        <v>1361</v>
      </c>
      <c r="D1100">
        <v>16</v>
      </c>
      <c r="E1100">
        <v>6152</v>
      </c>
      <c r="F1100">
        <v>19</v>
      </c>
      <c r="G1100">
        <v>7804</v>
      </c>
      <c r="H1100">
        <v>0.40508357601572498</v>
      </c>
      <c r="I1100">
        <v>0.91525479399875698</v>
      </c>
      <c r="J1100">
        <v>0.78669196642228301</v>
      </c>
      <c r="K1100" t="s">
        <v>24380</v>
      </c>
      <c r="L1100">
        <v>16</v>
      </c>
      <c r="M1100" t="s">
        <v>5133</v>
      </c>
      <c r="N1100">
        <v>0.84210526315789502</v>
      </c>
      <c r="O1100">
        <v>2.6007802340702198E-3</v>
      </c>
    </row>
    <row r="1101" spans="1:15">
      <c r="A1101" t="s">
        <v>1362</v>
      </c>
      <c r="B1101" t="s">
        <v>23518</v>
      </c>
      <c r="C1101" t="s">
        <v>1363</v>
      </c>
      <c r="D1101">
        <v>1</v>
      </c>
      <c r="E1101">
        <v>787</v>
      </c>
      <c r="F1101">
        <v>45</v>
      </c>
      <c r="G1101">
        <v>7393</v>
      </c>
      <c r="H1101">
        <v>0.99378636398007503</v>
      </c>
      <c r="I1101">
        <v>1</v>
      </c>
      <c r="J1101">
        <v>0.966855260484069</v>
      </c>
      <c r="K1101" t="s">
        <v>24310</v>
      </c>
      <c r="L1101">
        <v>1</v>
      </c>
      <c r="M1101" t="s">
        <v>5133</v>
      </c>
      <c r="N1101">
        <v>2.2222222222222199E-2</v>
      </c>
      <c r="O1101">
        <v>1.27064803049555E-3</v>
      </c>
    </row>
    <row r="1102" spans="1:15">
      <c r="A1102" t="s">
        <v>1362</v>
      </c>
      <c r="B1102" t="s">
        <v>23511</v>
      </c>
      <c r="C1102" t="s">
        <v>1363</v>
      </c>
      <c r="D1102">
        <v>45</v>
      </c>
      <c r="E1102">
        <v>6152</v>
      </c>
      <c r="F1102">
        <v>53</v>
      </c>
      <c r="G1102">
        <v>7804</v>
      </c>
      <c r="H1102">
        <v>0.180646207305031</v>
      </c>
      <c r="I1102">
        <v>0.63088396981838801</v>
      </c>
      <c r="J1102">
        <v>0.54226577566705203</v>
      </c>
      <c r="K1102" t="s">
        <v>24309</v>
      </c>
      <c r="L1102">
        <v>45</v>
      </c>
      <c r="M1102" t="s">
        <v>5133</v>
      </c>
      <c r="N1102">
        <v>0.84905660377358505</v>
      </c>
      <c r="O1102">
        <v>7.3146944083225E-3</v>
      </c>
    </row>
    <row r="1103" spans="1:15">
      <c r="A1103" t="s">
        <v>1362</v>
      </c>
      <c r="B1103" t="s">
        <v>23513</v>
      </c>
      <c r="C1103" t="s">
        <v>1363</v>
      </c>
      <c r="D1103">
        <v>7</v>
      </c>
      <c r="E1103">
        <v>535</v>
      </c>
      <c r="F1103">
        <v>64</v>
      </c>
      <c r="G1103">
        <v>8124</v>
      </c>
      <c r="H1103">
        <v>0.12627971826544099</v>
      </c>
      <c r="I1103">
        <v>0.64703075560747003</v>
      </c>
      <c r="J1103">
        <v>0.614945907739046</v>
      </c>
      <c r="K1103" t="s">
        <v>24311</v>
      </c>
      <c r="L1103">
        <v>7</v>
      </c>
      <c r="M1103" t="s">
        <v>5133</v>
      </c>
      <c r="N1103">
        <v>0.109375</v>
      </c>
      <c r="O1103">
        <v>1.3084112149532701E-2</v>
      </c>
    </row>
    <row r="1104" spans="1:15">
      <c r="A1104" t="s">
        <v>1364</v>
      </c>
      <c r="B1104" t="s">
        <v>23511</v>
      </c>
      <c r="C1104" t="s">
        <v>1365</v>
      </c>
      <c r="D1104">
        <v>1</v>
      </c>
      <c r="E1104">
        <v>6152</v>
      </c>
      <c r="F1104">
        <v>1</v>
      </c>
      <c r="G1104">
        <v>7804</v>
      </c>
      <c r="H1104">
        <v>0.788313685289595</v>
      </c>
      <c r="I1104">
        <v>0.968912233598893</v>
      </c>
      <c r="J1104">
        <v>0.832812322140707</v>
      </c>
      <c r="K1104" t="s">
        <v>24381</v>
      </c>
      <c r="L1104">
        <v>1</v>
      </c>
      <c r="M1104" t="s">
        <v>5133</v>
      </c>
      <c r="N1104">
        <v>1</v>
      </c>
      <c r="O1104">
        <v>1.6254876462938901E-4</v>
      </c>
    </row>
    <row r="1105" spans="1:15">
      <c r="A1105" t="s">
        <v>1366</v>
      </c>
      <c r="B1105" t="s">
        <v>23511</v>
      </c>
      <c r="C1105" t="s">
        <v>1367</v>
      </c>
      <c r="D1105">
        <v>4</v>
      </c>
      <c r="E1105">
        <v>6152</v>
      </c>
      <c r="F1105">
        <v>4</v>
      </c>
      <c r="G1105">
        <v>7804</v>
      </c>
      <c r="H1105">
        <v>0.38610601832086699</v>
      </c>
      <c r="I1105">
        <v>0.90829480295553899</v>
      </c>
      <c r="J1105">
        <v>0.78070962240619901</v>
      </c>
      <c r="K1105" t="s">
        <v>24382</v>
      </c>
      <c r="L1105">
        <v>4</v>
      </c>
      <c r="M1105" t="s">
        <v>5133</v>
      </c>
      <c r="N1105">
        <v>1</v>
      </c>
      <c r="O1105">
        <v>6.5019505851755496E-4</v>
      </c>
    </row>
    <row r="1106" spans="1:15">
      <c r="A1106" t="s">
        <v>1368</v>
      </c>
      <c r="B1106" t="s">
        <v>23511</v>
      </c>
      <c r="C1106" t="s">
        <v>1369</v>
      </c>
      <c r="D1106">
        <v>2</v>
      </c>
      <c r="E1106">
        <v>6152</v>
      </c>
      <c r="F1106">
        <v>2</v>
      </c>
      <c r="G1106">
        <v>7804</v>
      </c>
      <c r="H1106">
        <v>0.62141708038142995</v>
      </c>
      <c r="I1106">
        <v>0.968912233598893</v>
      </c>
      <c r="J1106">
        <v>0.832812322140707</v>
      </c>
      <c r="K1106" t="s">
        <v>24383</v>
      </c>
      <c r="L1106">
        <v>2</v>
      </c>
      <c r="M1106" t="s">
        <v>5133</v>
      </c>
      <c r="N1106">
        <v>1</v>
      </c>
      <c r="O1106">
        <v>3.2509752925877802E-4</v>
      </c>
    </row>
    <row r="1107" spans="1:15">
      <c r="A1107" t="s">
        <v>1370</v>
      </c>
      <c r="B1107" t="s">
        <v>23513</v>
      </c>
      <c r="C1107" t="s">
        <v>1371</v>
      </c>
      <c r="D1107">
        <v>33</v>
      </c>
      <c r="E1107">
        <v>535</v>
      </c>
      <c r="F1107">
        <v>740</v>
      </c>
      <c r="G1107">
        <v>8124</v>
      </c>
      <c r="H1107">
        <v>0.99587512095825903</v>
      </c>
      <c r="I1107">
        <v>0.99999999999997702</v>
      </c>
      <c r="J1107">
        <v>0.95041217501583097</v>
      </c>
      <c r="K1107" t="s">
        <v>24384</v>
      </c>
      <c r="L1107">
        <v>33</v>
      </c>
      <c r="M1107" t="s">
        <v>5133</v>
      </c>
      <c r="N1107">
        <v>4.4594594594594597E-2</v>
      </c>
      <c r="O1107">
        <v>6.1682242990654203E-2</v>
      </c>
    </row>
    <row r="1108" spans="1:15">
      <c r="A1108" t="s">
        <v>1370</v>
      </c>
      <c r="B1108" t="s">
        <v>23518</v>
      </c>
      <c r="C1108" t="s">
        <v>1371</v>
      </c>
      <c r="D1108">
        <v>41</v>
      </c>
      <c r="E1108">
        <v>787</v>
      </c>
      <c r="F1108">
        <v>666</v>
      </c>
      <c r="G1108">
        <v>7393</v>
      </c>
      <c r="H1108">
        <v>0.99999034152969801</v>
      </c>
      <c r="I1108">
        <v>1</v>
      </c>
      <c r="J1108">
        <v>0.966855260484069</v>
      </c>
      <c r="K1108" t="s">
        <v>24385</v>
      </c>
      <c r="L1108">
        <v>41</v>
      </c>
      <c r="M1108" t="s">
        <v>5133</v>
      </c>
      <c r="N1108">
        <v>6.1561561561561597E-2</v>
      </c>
      <c r="O1108">
        <v>5.2096569250317699E-2</v>
      </c>
    </row>
    <row r="1109" spans="1:15">
      <c r="A1109" t="s">
        <v>1370</v>
      </c>
      <c r="B1109" t="s">
        <v>23511</v>
      </c>
      <c r="C1109" t="s">
        <v>1371</v>
      </c>
      <c r="D1109">
        <v>656</v>
      </c>
      <c r="E1109">
        <v>6152</v>
      </c>
      <c r="F1109">
        <v>752</v>
      </c>
      <c r="G1109">
        <v>7804</v>
      </c>
      <c r="H1109" s="34">
        <v>2.9122252605545602E-10</v>
      </c>
      <c r="I1109" s="34">
        <v>2.0333941624226701E-8</v>
      </c>
      <c r="J1109" s="34">
        <v>1.7477699790666798E-8</v>
      </c>
      <c r="K1109" t="s">
        <v>24386</v>
      </c>
      <c r="L1109">
        <v>656</v>
      </c>
      <c r="M1109" t="s">
        <v>5133</v>
      </c>
      <c r="N1109">
        <v>0.87234042553191504</v>
      </c>
      <c r="O1109">
        <v>0.106631989596879</v>
      </c>
    </row>
    <row r="1110" spans="1:15">
      <c r="A1110" t="s">
        <v>1372</v>
      </c>
      <c r="B1110" t="s">
        <v>23511</v>
      </c>
      <c r="C1110" t="s">
        <v>1373</v>
      </c>
      <c r="D1110">
        <v>1014</v>
      </c>
      <c r="E1110">
        <v>6152</v>
      </c>
      <c r="F1110">
        <v>1170</v>
      </c>
      <c r="G1110">
        <v>7804</v>
      </c>
      <c r="H1110" s="34">
        <v>7.0350796988801103E-14</v>
      </c>
      <c r="I1110" s="34">
        <v>9.1132052151940301E-12</v>
      </c>
      <c r="J1110" s="34">
        <v>7.8331032824511308E-12</v>
      </c>
      <c r="K1110" t="s">
        <v>24387</v>
      </c>
      <c r="L1110">
        <v>1014</v>
      </c>
      <c r="M1110" t="s">
        <v>5133</v>
      </c>
      <c r="N1110">
        <v>0.86666666666666703</v>
      </c>
      <c r="O1110">
        <v>0.16482444733420001</v>
      </c>
    </row>
    <row r="1111" spans="1:15">
      <c r="A1111" t="s">
        <v>1372</v>
      </c>
      <c r="B1111" t="s">
        <v>23518</v>
      </c>
      <c r="C1111" t="s">
        <v>1373</v>
      </c>
      <c r="D1111">
        <v>63</v>
      </c>
      <c r="E1111">
        <v>787</v>
      </c>
      <c r="F1111">
        <v>1028</v>
      </c>
      <c r="G1111">
        <v>7393</v>
      </c>
      <c r="H1111">
        <v>0.99999997402902197</v>
      </c>
      <c r="I1111">
        <v>1</v>
      </c>
      <c r="J1111">
        <v>0.966855260484069</v>
      </c>
      <c r="K1111" t="s">
        <v>24388</v>
      </c>
      <c r="L1111">
        <v>63</v>
      </c>
      <c r="M1111" t="s">
        <v>5133</v>
      </c>
      <c r="N1111">
        <v>6.1284046692607001E-2</v>
      </c>
      <c r="O1111">
        <v>8.0050825921219801E-2</v>
      </c>
    </row>
    <row r="1112" spans="1:15">
      <c r="A1112" t="s">
        <v>1372</v>
      </c>
      <c r="B1112" t="s">
        <v>23513</v>
      </c>
      <c r="C1112" t="s">
        <v>1373</v>
      </c>
      <c r="D1112">
        <v>47</v>
      </c>
      <c r="E1112">
        <v>535</v>
      </c>
      <c r="F1112">
        <v>1208</v>
      </c>
      <c r="G1112">
        <v>8124</v>
      </c>
      <c r="H1112">
        <v>0.99999499298537098</v>
      </c>
      <c r="I1112">
        <v>0.99999999999997702</v>
      </c>
      <c r="J1112">
        <v>0.95041217501583097</v>
      </c>
      <c r="K1112" t="s">
        <v>24389</v>
      </c>
      <c r="L1112">
        <v>47</v>
      </c>
      <c r="M1112" t="s">
        <v>5133</v>
      </c>
      <c r="N1112">
        <v>3.8907284768211897E-2</v>
      </c>
      <c r="O1112">
        <v>8.7850467289719597E-2</v>
      </c>
    </row>
    <row r="1113" spans="1:15">
      <c r="A1113" t="s">
        <v>1374</v>
      </c>
      <c r="B1113" t="s">
        <v>23511</v>
      </c>
      <c r="C1113" t="s">
        <v>1375</v>
      </c>
      <c r="D1113">
        <v>111</v>
      </c>
      <c r="E1113">
        <v>6152</v>
      </c>
      <c r="F1113">
        <v>114</v>
      </c>
      <c r="G1113">
        <v>7804</v>
      </c>
      <c r="H1113" s="34">
        <v>7.2570913739820002E-9</v>
      </c>
      <c r="I1113" s="34">
        <v>3.9041565342542498E-7</v>
      </c>
      <c r="J1113" s="34">
        <v>3.3557525197262699E-7</v>
      </c>
      <c r="K1113" t="s">
        <v>24390</v>
      </c>
      <c r="L1113">
        <v>111</v>
      </c>
      <c r="M1113" t="s">
        <v>5133</v>
      </c>
      <c r="N1113">
        <v>0.97368421052631604</v>
      </c>
      <c r="O1113">
        <v>1.8042912873862199E-2</v>
      </c>
    </row>
    <row r="1114" spans="1:15">
      <c r="A1114" t="s">
        <v>1376</v>
      </c>
      <c r="B1114" t="s">
        <v>23513</v>
      </c>
      <c r="C1114" t="s">
        <v>1377</v>
      </c>
      <c r="D1114">
        <v>43</v>
      </c>
      <c r="E1114">
        <v>535</v>
      </c>
      <c r="F1114">
        <v>868</v>
      </c>
      <c r="G1114">
        <v>8124</v>
      </c>
      <c r="H1114">
        <v>0.98571966471063999</v>
      </c>
      <c r="I1114">
        <v>0.99999999999997702</v>
      </c>
      <c r="J1114">
        <v>0.95041217501583097</v>
      </c>
      <c r="K1114" t="s">
        <v>24391</v>
      </c>
      <c r="L1114">
        <v>43</v>
      </c>
      <c r="M1114" t="s">
        <v>5133</v>
      </c>
      <c r="N1114">
        <v>4.9539170506912401E-2</v>
      </c>
      <c r="O1114">
        <v>8.0373831775700899E-2</v>
      </c>
    </row>
    <row r="1115" spans="1:15">
      <c r="A1115" t="s">
        <v>1376</v>
      </c>
      <c r="B1115" t="s">
        <v>23511</v>
      </c>
      <c r="C1115" t="s">
        <v>1377</v>
      </c>
      <c r="D1115">
        <v>745</v>
      </c>
      <c r="E1115">
        <v>6152</v>
      </c>
      <c r="F1115">
        <v>841</v>
      </c>
      <c r="G1115">
        <v>7804</v>
      </c>
      <c r="H1115" s="34">
        <v>4.6896260247950898E-15</v>
      </c>
      <c r="I1115" s="34">
        <v>6.99535882031935E-13</v>
      </c>
      <c r="J1115" s="34">
        <v>6.0127437979789102E-13</v>
      </c>
      <c r="K1115" t="s">
        <v>24392</v>
      </c>
      <c r="L1115">
        <v>745</v>
      </c>
      <c r="M1115" t="s">
        <v>5133</v>
      </c>
      <c r="N1115">
        <v>0.88585017835909596</v>
      </c>
      <c r="O1115">
        <v>0.121098829648895</v>
      </c>
    </row>
    <row r="1116" spans="1:15">
      <c r="A1116" t="s">
        <v>1376</v>
      </c>
      <c r="B1116" t="s">
        <v>23518</v>
      </c>
      <c r="C1116" t="s">
        <v>1377</v>
      </c>
      <c r="D1116">
        <v>32</v>
      </c>
      <c r="E1116">
        <v>787</v>
      </c>
      <c r="F1116">
        <v>721</v>
      </c>
      <c r="G1116">
        <v>7393</v>
      </c>
      <c r="H1116">
        <v>0.99999999989987198</v>
      </c>
      <c r="I1116">
        <v>1</v>
      </c>
      <c r="J1116">
        <v>0.966855260484069</v>
      </c>
      <c r="K1116" t="s">
        <v>24393</v>
      </c>
      <c r="L1116">
        <v>32</v>
      </c>
      <c r="M1116" t="s">
        <v>5133</v>
      </c>
      <c r="N1116">
        <v>4.4382801664355098E-2</v>
      </c>
      <c r="O1116">
        <v>4.0660736975857703E-2</v>
      </c>
    </row>
    <row r="1117" spans="1:15">
      <c r="A1117" t="s">
        <v>1378</v>
      </c>
      <c r="B1117" t="s">
        <v>23511</v>
      </c>
      <c r="C1117" t="s">
        <v>1379</v>
      </c>
      <c r="D1117">
        <v>12</v>
      </c>
      <c r="E1117">
        <v>6152</v>
      </c>
      <c r="F1117">
        <v>12</v>
      </c>
      <c r="G1117">
        <v>7804</v>
      </c>
      <c r="H1117">
        <v>5.7464734204900801E-2</v>
      </c>
      <c r="I1117">
        <v>0.29901707624061702</v>
      </c>
      <c r="J1117">
        <v>0.25701513200912302</v>
      </c>
      <c r="K1117" t="s">
        <v>24394</v>
      </c>
      <c r="L1117">
        <v>12</v>
      </c>
      <c r="M1117" t="s">
        <v>5133</v>
      </c>
      <c r="N1117">
        <v>1</v>
      </c>
      <c r="O1117">
        <v>1.95058517555267E-3</v>
      </c>
    </row>
    <row r="1118" spans="1:15">
      <c r="A1118" t="s">
        <v>1380</v>
      </c>
      <c r="B1118" t="s">
        <v>23511</v>
      </c>
      <c r="C1118" t="s">
        <v>1381</v>
      </c>
      <c r="D1118">
        <v>51</v>
      </c>
      <c r="E1118">
        <v>6152</v>
      </c>
      <c r="F1118">
        <v>56</v>
      </c>
      <c r="G1118">
        <v>7804</v>
      </c>
      <c r="H1118">
        <v>1.2736549940249199E-2</v>
      </c>
      <c r="I1118">
        <v>0.10117547885232001</v>
      </c>
      <c r="J1118">
        <v>8.6963692442735996E-2</v>
      </c>
      <c r="K1118" t="s">
        <v>24395</v>
      </c>
      <c r="L1118">
        <v>51</v>
      </c>
      <c r="M1118" t="s">
        <v>5133</v>
      </c>
      <c r="N1118">
        <v>0.91071428571428603</v>
      </c>
      <c r="O1118">
        <v>8.2899869960988293E-3</v>
      </c>
    </row>
    <row r="1119" spans="1:15">
      <c r="A1119" t="s">
        <v>1380</v>
      </c>
      <c r="B1119" t="s">
        <v>23513</v>
      </c>
      <c r="C1119" t="s">
        <v>1381</v>
      </c>
      <c r="D1119">
        <v>1</v>
      </c>
      <c r="E1119">
        <v>535</v>
      </c>
      <c r="F1119">
        <v>58</v>
      </c>
      <c r="G1119">
        <v>8124</v>
      </c>
      <c r="H1119">
        <v>0.98104215956418295</v>
      </c>
      <c r="I1119">
        <v>0.99999999999997702</v>
      </c>
      <c r="J1119">
        <v>0.95041217501583097</v>
      </c>
      <c r="K1119" t="s">
        <v>24396</v>
      </c>
      <c r="L1119">
        <v>1</v>
      </c>
      <c r="M1119" t="s">
        <v>5133</v>
      </c>
      <c r="N1119">
        <v>1.72413793103448E-2</v>
      </c>
      <c r="O1119">
        <v>1.8691588785046699E-3</v>
      </c>
    </row>
    <row r="1120" spans="1:15">
      <c r="A1120" t="s">
        <v>1382</v>
      </c>
      <c r="B1120" t="s">
        <v>23513</v>
      </c>
      <c r="C1120" t="s">
        <v>1383</v>
      </c>
      <c r="D1120">
        <v>1</v>
      </c>
      <c r="E1120">
        <v>535</v>
      </c>
      <c r="F1120">
        <v>36</v>
      </c>
      <c r="G1120">
        <v>8124</v>
      </c>
      <c r="H1120">
        <v>0.91438585004341399</v>
      </c>
      <c r="I1120">
        <v>0.99999999999997702</v>
      </c>
      <c r="J1120">
        <v>0.95041217501583097</v>
      </c>
      <c r="K1120" t="s">
        <v>24397</v>
      </c>
      <c r="L1120">
        <v>1</v>
      </c>
      <c r="M1120" t="s">
        <v>5133</v>
      </c>
      <c r="N1120">
        <v>2.7777777777777801E-2</v>
      </c>
      <c r="O1120">
        <v>1.8691588785046699E-3</v>
      </c>
    </row>
    <row r="1121" spans="1:15">
      <c r="A1121" t="s">
        <v>1382</v>
      </c>
      <c r="B1121" t="s">
        <v>23511</v>
      </c>
      <c r="C1121" t="s">
        <v>1383</v>
      </c>
      <c r="D1121">
        <v>32</v>
      </c>
      <c r="E1121">
        <v>6152</v>
      </c>
      <c r="F1121">
        <v>34</v>
      </c>
      <c r="G1121">
        <v>7804</v>
      </c>
      <c r="H1121">
        <v>1.5390536968701801E-2</v>
      </c>
      <c r="I1121">
        <v>0.11610715437308</v>
      </c>
      <c r="J1121">
        <v>9.9797964663354805E-2</v>
      </c>
      <c r="K1121" t="s">
        <v>24398</v>
      </c>
      <c r="L1121">
        <v>32</v>
      </c>
      <c r="M1121" t="s">
        <v>5133</v>
      </c>
      <c r="N1121">
        <v>0.94117647058823495</v>
      </c>
      <c r="O1121">
        <v>5.2015604681404396E-3</v>
      </c>
    </row>
    <row r="1122" spans="1:15">
      <c r="A1122" t="s">
        <v>1384</v>
      </c>
      <c r="B1122" t="s">
        <v>23511</v>
      </c>
      <c r="C1122" t="s">
        <v>1385</v>
      </c>
      <c r="D1122">
        <v>65</v>
      </c>
      <c r="E1122">
        <v>6152</v>
      </c>
      <c r="F1122">
        <v>66</v>
      </c>
      <c r="G1122">
        <v>7804</v>
      </c>
      <c r="H1122" s="34">
        <v>2.6706853664563701E-6</v>
      </c>
      <c r="I1122" s="34">
        <v>8.50902829539254E-5</v>
      </c>
      <c r="J1122" s="34">
        <v>7.3137931054139806E-5</v>
      </c>
      <c r="K1122" t="s">
        <v>24399</v>
      </c>
      <c r="L1122">
        <v>65</v>
      </c>
      <c r="M1122" t="s">
        <v>5133</v>
      </c>
      <c r="N1122">
        <v>0.98484848484848497</v>
      </c>
      <c r="O1122">
        <v>1.05656697009103E-2</v>
      </c>
    </row>
    <row r="1123" spans="1:15">
      <c r="A1123" t="s">
        <v>1384</v>
      </c>
      <c r="B1123" t="s">
        <v>23518</v>
      </c>
      <c r="C1123" t="s">
        <v>1385</v>
      </c>
      <c r="D1123">
        <v>1</v>
      </c>
      <c r="E1123">
        <v>787</v>
      </c>
      <c r="F1123">
        <v>52</v>
      </c>
      <c r="G1123">
        <v>7393</v>
      </c>
      <c r="H1123">
        <v>0.997189373954256</v>
      </c>
      <c r="I1123">
        <v>1</v>
      </c>
      <c r="J1123">
        <v>0.966855260484069</v>
      </c>
      <c r="K1123" t="s">
        <v>24400</v>
      </c>
      <c r="L1123">
        <v>1</v>
      </c>
      <c r="M1123" t="s">
        <v>5133</v>
      </c>
      <c r="N1123">
        <v>1.9230769230769201E-2</v>
      </c>
      <c r="O1123">
        <v>1.27064803049555E-3</v>
      </c>
    </row>
    <row r="1124" spans="1:15">
      <c r="A1124" t="s">
        <v>1386</v>
      </c>
      <c r="B1124" t="s">
        <v>23513</v>
      </c>
      <c r="C1124" t="s">
        <v>1387</v>
      </c>
      <c r="D1124">
        <v>1</v>
      </c>
      <c r="E1124">
        <v>535</v>
      </c>
      <c r="F1124">
        <v>36</v>
      </c>
      <c r="G1124">
        <v>8124</v>
      </c>
      <c r="H1124">
        <v>0.91438585004341399</v>
      </c>
      <c r="I1124">
        <v>0.99999999999997702</v>
      </c>
      <c r="J1124">
        <v>0.95041217501583097</v>
      </c>
      <c r="K1124" t="s">
        <v>24397</v>
      </c>
      <c r="L1124">
        <v>1</v>
      </c>
      <c r="M1124" t="s">
        <v>5133</v>
      </c>
      <c r="N1124">
        <v>2.7777777777777801E-2</v>
      </c>
      <c r="O1124">
        <v>1.8691588785046699E-3</v>
      </c>
    </row>
    <row r="1125" spans="1:15">
      <c r="A1125" t="s">
        <v>1386</v>
      </c>
      <c r="B1125" t="s">
        <v>23511</v>
      </c>
      <c r="C1125" t="s">
        <v>1387</v>
      </c>
      <c r="D1125">
        <v>32</v>
      </c>
      <c r="E1125">
        <v>6152</v>
      </c>
      <c r="F1125">
        <v>34</v>
      </c>
      <c r="G1125">
        <v>7804</v>
      </c>
      <c r="H1125">
        <v>1.5390536968701801E-2</v>
      </c>
      <c r="I1125">
        <v>0.11610715437308</v>
      </c>
      <c r="J1125">
        <v>9.9797964663354805E-2</v>
      </c>
      <c r="K1125" t="s">
        <v>24398</v>
      </c>
      <c r="L1125">
        <v>32</v>
      </c>
      <c r="M1125" t="s">
        <v>5133</v>
      </c>
      <c r="N1125">
        <v>0.94117647058823495</v>
      </c>
      <c r="O1125">
        <v>5.2015604681404396E-3</v>
      </c>
    </row>
    <row r="1126" spans="1:15">
      <c r="A1126" t="s">
        <v>24401</v>
      </c>
      <c r="B1126" t="s">
        <v>23511</v>
      </c>
      <c r="C1126" t="s">
        <v>24402</v>
      </c>
      <c r="D1126">
        <v>1</v>
      </c>
      <c r="E1126">
        <v>6152</v>
      </c>
      <c r="F1126">
        <v>3</v>
      </c>
      <c r="G1126">
        <v>7804</v>
      </c>
      <c r="H1126">
        <v>0.99052768249503997</v>
      </c>
      <c r="I1126">
        <v>1</v>
      </c>
      <c r="J1126">
        <v>0.85953329234717102</v>
      </c>
      <c r="K1126" t="s">
        <v>24403</v>
      </c>
      <c r="L1126">
        <v>1</v>
      </c>
      <c r="M1126" t="s">
        <v>5133</v>
      </c>
      <c r="N1126">
        <v>0.33333333333333298</v>
      </c>
      <c r="O1126">
        <v>1.6254876462938901E-4</v>
      </c>
    </row>
    <row r="1127" spans="1:15">
      <c r="A1127" t="s">
        <v>1388</v>
      </c>
      <c r="B1127" t="s">
        <v>23511</v>
      </c>
      <c r="C1127" t="s">
        <v>1389</v>
      </c>
      <c r="D1127">
        <v>1</v>
      </c>
      <c r="E1127">
        <v>6152</v>
      </c>
      <c r="F1127">
        <v>1</v>
      </c>
      <c r="G1127">
        <v>7804</v>
      </c>
      <c r="H1127">
        <v>0.788313685289595</v>
      </c>
      <c r="I1127">
        <v>0.968912233598893</v>
      </c>
      <c r="J1127">
        <v>0.832812322140707</v>
      </c>
      <c r="K1127" t="s">
        <v>24404</v>
      </c>
      <c r="L1127">
        <v>1</v>
      </c>
      <c r="M1127" t="s">
        <v>5133</v>
      </c>
      <c r="N1127">
        <v>1</v>
      </c>
      <c r="O1127">
        <v>1.6254876462938901E-4</v>
      </c>
    </row>
    <row r="1128" spans="1:15">
      <c r="A1128" t="s">
        <v>1390</v>
      </c>
      <c r="B1128" t="s">
        <v>23511</v>
      </c>
      <c r="C1128" t="s">
        <v>1391</v>
      </c>
      <c r="D1128">
        <v>3</v>
      </c>
      <c r="E1128">
        <v>6152</v>
      </c>
      <c r="F1128">
        <v>3</v>
      </c>
      <c r="G1128">
        <v>7804</v>
      </c>
      <c r="H1128">
        <v>0.489837867770546</v>
      </c>
      <c r="I1128">
        <v>0.96083957126938102</v>
      </c>
      <c r="J1128">
        <v>0.82587360011061495</v>
      </c>
      <c r="K1128" t="s">
        <v>24405</v>
      </c>
      <c r="L1128">
        <v>3</v>
      </c>
      <c r="M1128" t="s">
        <v>5133</v>
      </c>
      <c r="N1128">
        <v>1</v>
      </c>
      <c r="O1128">
        <v>4.8764629388816603E-4</v>
      </c>
    </row>
    <row r="1129" spans="1:15">
      <c r="A1129" t="s">
        <v>1392</v>
      </c>
      <c r="B1129" t="s">
        <v>23511</v>
      </c>
      <c r="C1129" t="s">
        <v>1393</v>
      </c>
      <c r="D1129">
        <v>1</v>
      </c>
      <c r="E1129">
        <v>6152</v>
      </c>
      <c r="F1129">
        <v>1</v>
      </c>
      <c r="G1129">
        <v>7804</v>
      </c>
      <c r="H1129">
        <v>0.788313685289595</v>
      </c>
      <c r="I1129">
        <v>0.968912233598893</v>
      </c>
      <c r="J1129">
        <v>0.832812322140707</v>
      </c>
      <c r="K1129" t="s">
        <v>24404</v>
      </c>
      <c r="L1129">
        <v>1</v>
      </c>
      <c r="M1129" t="s">
        <v>5133</v>
      </c>
      <c r="N1129">
        <v>1</v>
      </c>
      <c r="O1129">
        <v>1.6254876462938901E-4</v>
      </c>
    </row>
    <row r="1130" spans="1:15">
      <c r="A1130" t="s">
        <v>1394</v>
      </c>
      <c r="B1130" t="s">
        <v>23511</v>
      </c>
      <c r="C1130" t="s">
        <v>1395</v>
      </c>
      <c r="D1130">
        <v>6</v>
      </c>
      <c r="E1130">
        <v>6152</v>
      </c>
      <c r="F1130">
        <v>7</v>
      </c>
      <c r="G1130">
        <v>7804</v>
      </c>
      <c r="H1130">
        <v>0.54476030000281095</v>
      </c>
      <c r="I1130">
        <v>0.968912233598893</v>
      </c>
      <c r="J1130">
        <v>0.832812322140707</v>
      </c>
      <c r="K1130" t="s">
        <v>24406</v>
      </c>
      <c r="L1130">
        <v>6</v>
      </c>
      <c r="M1130" t="s">
        <v>5133</v>
      </c>
      <c r="N1130">
        <v>0.85714285714285698</v>
      </c>
      <c r="O1130">
        <v>9.7529258777633303E-4</v>
      </c>
    </row>
    <row r="1131" spans="1:15">
      <c r="A1131" t="s">
        <v>1396</v>
      </c>
      <c r="B1131" t="s">
        <v>23511</v>
      </c>
      <c r="C1131" t="s">
        <v>1397</v>
      </c>
      <c r="D1131">
        <v>5</v>
      </c>
      <c r="E1131">
        <v>6152</v>
      </c>
      <c r="F1131">
        <v>6</v>
      </c>
      <c r="G1131">
        <v>7804</v>
      </c>
      <c r="H1131">
        <v>0.62665052091531404</v>
      </c>
      <c r="I1131">
        <v>0.968912233598893</v>
      </c>
      <c r="J1131">
        <v>0.832812322140707</v>
      </c>
      <c r="K1131" t="s">
        <v>24407</v>
      </c>
      <c r="L1131">
        <v>5</v>
      </c>
      <c r="M1131" t="s">
        <v>5133</v>
      </c>
      <c r="N1131">
        <v>0.83333333333333304</v>
      </c>
      <c r="O1131">
        <v>8.1274382314694405E-4</v>
      </c>
    </row>
    <row r="1132" spans="1:15">
      <c r="A1132" t="s">
        <v>1398</v>
      </c>
      <c r="B1132" t="s">
        <v>23511</v>
      </c>
      <c r="C1132" t="s">
        <v>1399</v>
      </c>
      <c r="D1132">
        <v>20</v>
      </c>
      <c r="E1132">
        <v>6152</v>
      </c>
      <c r="F1132">
        <v>21</v>
      </c>
      <c r="G1132">
        <v>7804</v>
      </c>
      <c r="H1132">
        <v>4.4755802943696597E-2</v>
      </c>
      <c r="I1132">
        <v>0.25239912466249798</v>
      </c>
      <c r="J1132">
        <v>0.21694545060670101</v>
      </c>
      <c r="K1132" t="s">
        <v>24408</v>
      </c>
      <c r="L1132">
        <v>20</v>
      </c>
      <c r="M1132" t="s">
        <v>5133</v>
      </c>
      <c r="N1132">
        <v>0.952380952380952</v>
      </c>
      <c r="O1132">
        <v>3.2509752925877801E-3</v>
      </c>
    </row>
    <row r="1133" spans="1:15">
      <c r="A1133" t="s">
        <v>1400</v>
      </c>
      <c r="B1133" t="s">
        <v>23513</v>
      </c>
      <c r="C1133" t="s">
        <v>1401</v>
      </c>
      <c r="D1133">
        <v>1</v>
      </c>
      <c r="E1133">
        <v>535</v>
      </c>
      <c r="F1133">
        <v>16</v>
      </c>
      <c r="G1133">
        <v>8124</v>
      </c>
      <c r="H1133">
        <v>0.66412214006675596</v>
      </c>
      <c r="I1133">
        <v>0.99999999999997702</v>
      </c>
      <c r="J1133">
        <v>0.95041217501583097</v>
      </c>
      <c r="K1133" t="s">
        <v>24409</v>
      </c>
      <c r="L1133">
        <v>1</v>
      </c>
      <c r="M1133" t="s">
        <v>5133</v>
      </c>
      <c r="N1133">
        <v>6.25E-2</v>
      </c>
      <c r="O1133">
        <v>1.8691588785046699E-3</v>
      </c>
    </row>
    <row r="1134" spans="1:15">
      <c r="A1134" t="s">
        <v>1400</v>
      </c>
      <c r="B1134" t="s">
        <v>23511</v>
      </c>
      <c r="C1134" t="s">
        <v>1401</v>
      </c>
      <c r="D1134">
        <v>28</v>
      </c>
      <c r="E1134">
        <v>6152</v>
      </c>
      <c r="F1134">
        <v>29</v>
      </c>
      <c r="G1134">
        <v>7804</v>
      </c>
      <c r="H1134">
        <v>8.7862749835444405E-3</v>
      </c>
      <c r="I1134">
        <v>7.6145138391721004E-2</v>
      </c>
      <c r="J1134">
        <v>6.5449281498066905E-2</v>
      </c>
      <c r="K1134" t="s">
        <v>24410</v>
      </c>
      <c r="L1134">
        <v>28</v>
      </c>
      <c r="M1134" t="s">
        <v>5133</v>
      </c>
      <c r="N1134">
        <v>0.96551724137931005</v>
      </c>
      <c r="O1134">
        <v>4.5513654096228902E-3</v>
      </c>
    </row>
    <row r="1135" spans="1:15">
      <c r="A1135" t="s">
        <v>1402</v>
      </c>
      <c r="B1135" t="s">
        <v>23513</v>
      </c>
      <c r="C1135" t="s">
        <v>1403</v>
      </c>
      <c r="D1135">
        <v>1</v>
      </c>
      <c r="E1135">
        <v>535</v>
      </c>
      <c r="F1135">
        <v>9</v>
      </c>
      <c r="G1135">
        <v>8124</v>
      </c>
      <c r="H1135">
        <v>0.45850310076412798</v>
      </c>
      <c r="I1135">
        <v>0.99999999999997702</v>
      </c>
      <c r="J1135">
        <v>0.95041217501583097</v>
      </c>
      <c r="K1135" t="s">
        <v>24213</v>
      </c>
      <c r="L1135">
        <v>1</v>
      </c>
      <c r="M1135" t="s">
        <v>5133</v>
      </c>
      <c r="N1135">
        <v>0.11111111111111099</v>
      </c>
      <c r="O1135">
        <v>1.8691588785046699E-3</v>
      </c>
    </row>
    <row r="1136" spans="1:15">
      <c r="A1136" t="s">
        <v>1402</v>
      </c>
      <c r="B1136" t="s">
        <v>23511</v>
      </c>
      <c r="C1136" t="s">
        <v>1403</v>
      </c>
      <c r="D1136">
        <v>6</v>
      </c>
      <c r="E1136">
        <v>6152</v>
      </c>
      <c r="F1136">
        <v>7</v>
      </c>
      <c r="G1136">
        <v>7804</v>
      </c>
      <c r="H1136">
        <v>0.54476030000281095</v>
      </c>
      <c r="I1136">
        <v>0.968912233598893</v>
      </c>
      <c r="J1136">
        <v>0.832812322140707</v>
      </c>
      <c r="K1136" t="s">
        <v>24212</v>
      </c>
      <c r="L1136">
        <v>6</v>
      </c>
      <c r="M1136" t="s">
        <v>5133</v>
      </c>
      <c r="N1136">
        <v>0.85714285714285698</v>
      </c>
      <c r="O1136">
        <v>9.7529258777633303E-4</v>
      </c>
    </row>
    <row r="1137" spans="1:15">
      <c r="A1137" t="s">
        <v>1404</v>
      </c>
      <c r="B1137" t="s">
        <v>23511</v>
      </c>
      <c r="C1137" t="s">
        <v>1405</v>
      </c>
      <c r="D1137">
        <v>2</v>
      </c>
      <c r="E1137">
        <v>6152</v>
      </c>
      <c r="F1137">
        <v>2</v>
      </c>
      <c r="G1137">
        <v>7804</v>
      </c>
      <c r="H1137">
        <v>0.62141708038142995</v>
      </c>
      <c r="I1137">
        <v>0.968912233598893</v>
      </c>
      <c r="J1137">
        <v>0.832812322140707</v>
      </c>
      <c r="K1137" t="s">
        <v>24411</v>
      </c>
      <c r="L1137">
        <v>2</v>
      </c>
      <c r="M1137" t="s">
        <v>5133</v>
      </c>
      <c r="N1137">
        <v>1</v>
      </c>
      <c r="O1137">
        <v>3.2509752925877802E-4</v>
      </c>
    </row>
    <row r="1138" spans="1:15">
      <c r="A1138" t="s">
        <v>1406</v>
      </c>
      <c r="B1138" t="s">
        <v>23511</v>
      </c>
      <c r="C1138" t="s">
        <v>1407</v>
      </c>
      <c r="D1138">
        <v>1</v>
      </c>
      <c r="E1138">
        <v>6152</v>
      </c>
      <c r="F1138">
        <v>1</v>
      </c>
      <c r="G1138">
        <v>7804</v>
      </c>
      <c r="H1138">
        <v>0.788313685289595</v>
      </c>
      <c r="I1138">
        <v>0.968912233598893</v>
      </c>
      <c r="J1138">
        <v>0.832812322140707</v>
      </c>
      <c r="K1138" t="s">
        <v>24271</v>
      </c>
      <c r="L1138">
        <v>1</v>
      </c>
      <c r="M1138" t="s">
        <v>5133</v>
      </c>
      <c r="N1138">
        <v>1</v>
      </c>
      <c r="O1138">
        <v>1.6254876462938901E-4</v>
      </c>
    </row>
    <row r="1139" spans="1:15">
      <c r="A1139" t="s">
        <v>1408</v>
      </c>
      <c r="B1139" t="s">
        <v>23511</v>
      </c>
      <c r="C1139" t="s">
        <v>1409</v>
      </c>
      <c r="D1139">
        <v>11</v>
      </c>
      <c r="E1139">
        <v>6152</v>
      </c>
      <c r="F1139">
        <v>11</v>
      </c>
      <c r="G1139">
        <v>7804</v>
      </c>
      <c r="H1139">
        <v>7.29234120922964E-2</v>
      </c>
      <c r="I1139">
        <v>0.34901846963959998</v>
      </c>
      <c r="J1139">
        <v>0.29999299429929699</v>
      </c>
      <c r="K1139" t="s">
        <v>24412</v>
      </c>
      <c r="L1139">
        <v>11</v>
      </c>
      <c r="M1139" t="s">
        <v>5133</v>
      </c>
      <c r="N1139">
        <v>1</v>
      </c>
      <c r="O1139">
        <v>1.78803641092328E-3</v>
      </c>
    </row>
    <row r="1140" spans="1:15">
      <c r="A1140" t="s">
        <v>1410</v>
      </c>
      <c r="B1140" t="s">
        <v>23511</v>
      </c>
      <c r="C1140" t="s">
        <v>1411</v>
      </c>
      <c r="D1140">
        <v>5</v>
      </c>
      <c r="E1140">
        <v>6152</v>
      </c>
      <c r="F1140">
        <v>6</v>
      </c>
      <c r="G1140">
        <v>7804</v>
      </c>
      <c r="H1140">
        <v>0.62665052091531404</v>
      </c>
      <c r="I1140">
        <v>0.968912233598893</v>
      </c>
      <c r="J1140">
        <v>0.832812322140707</v>
      </c>
      <c r="K1140" t="s">
        <v>24407</v>
      </c>
      <c r="L1140">
        <v>5</v>
      </c>
      <c r="M1140" t="s">
        <v>5133</v>
      </c>
      <c r="N1140">
        <v>0.83333333333333304</v>
      </c>
      <c r="O1140">
        <v>8.1274382314694405E-4</v>
      </c>
    </row>
    <row r="1141" spans="1:15">
      <c r="A1141" t="s">
        <v>1412</v>
      </c>
      <c r="B1141" t="s">
        <v>23511</v>
      </c>
      <c r="C1141" t="s">
        <v>1413</v>
      </c>
      <c r="D1141">
        <v>5</v>
      </c>
      <c r="E1141">
        <v>6152</v>
      </c>
      <c r="F1141">
        <v>6</v>
      </c>
      <c r="G1141">
        <v>7804</v>
      </c>
      <c r="H1141">
        <v>0.62665052091531404</v>
      </c>
      <c r="I1141">
        <v>0.968912233598893</v>
      </c>
      <c r="J1141">
        <v>0.832812322140707</v>
      </c>
      <c r="K1141" t="s">
        <v>24407</v>
      </c>
      <c r="L1141">
        <v>5</v>
      </c>
      <c r="M1141" t="s">
        <v>5133</v>
      </c>
      <c r="N1141">
        <v>0.83333333333333304</v>
      </c>
      <c r="O1141">
        <v>8.1274382314694405E-4</v>
      </c>
    </row>
    <row r="1142" spans="1:15">
      <c r="A1142" t="s">
        <v>1414</v>
      </c>
      <c r="B1142" t="s">
        <v>23511</v>
      </c>
      <c r="C1142" t="s">
        <v>1415</v>
      </c>
      <c r="D1142">
        <v>5</v>
      </c>
      <c r="E1142">
        <v>6152</v>
      </c>
      <c r="F1142">
        <v>6</v>
      </c>
      <c r="G1142">
        <v>7804</v>
      </c>
      <c r="H1142">
        <v>0.62665052091531404</v>
      </c>
      <c r="I1142">
        <v>0.968912233598893</v>
      </c>
      <c r="J1142">
        <v>0.832812322140707</v>
      </c>
      <c r="K1142" t="s">
        <v>24407</v>
      </c>
      <c r="L1142">
        <v>5</v>
      </c>
      <c r="M1142" t="s">
        <v>5133</v>
      </c>
      <c r="N1142">
        <v>0.83333333333333304</v>
      </c>
      <c r="O1142">
        <v>8.1274382314694405E-4</v>
      </c>
    </row>
    <row r="1143" spans="1:15">
      <c r="A1143" t="s">
        <v>1416</v>
      </c>
      <c r="B1143" t="s">
        <v>23511</v>
      </c>
      <c r="C1143" t="s">
        <v>1417</v>
      </c>
      <c r="D1143">
        <v>5</v>
      </c>
      <c r="E1143">
        <v>6152</v>
      </c>
      <c r="F1143">
        <v>6</v>
      </c>
      <c r="G1143">
        <v>7804</v>
      </c>
      <c r="H1143">
        <v>0.62665052091531404</v>
      </c>
      <c r="I1143">
        <v>0.968912233598893</v>
      </c>
      <c r="J1143">
        <v>0.832812322140707</v>
      </c>
      <c r="K1143" t="s">
        <v>24407</v>
      </c>
      <c r="L1143">
        <v>5</v>
      </c>
      <c r="M1143" t="s">
        <v>5133</v>
      </c>
      <c r="N1143">
        <v>0.83333333333333304</v>
      </c>
      <c r="O1143">
        <v>8.1274382314694405E-4</v>
      </c>
    </row>
    <row r="1144" spans="1:15">
      <c r="A1144" t="s">
        <v>1418</v>
      </c>
      <c r="B1144" t="s">
        <v>23511</v>
      </c>
      <c r="C1144" t="s">
        <v>1419</v>
      </c>
      <c r="D1144">
        <v>5</v>
      </c>
      <c r="E1144">
        <v>6152</v>
      </c>
      <c r="F1144">
        <v>6</v>
      </c>
      <c r="G1144">
        <v>7804</v>
      </c>
      <c r="H1144">
        <v>0.62665052091531404</v>
      </c>
      <c r="I1144">
        <v>0.968912233598893</v>
      </c>
      <c r="J1144">
        <v>0.832812322140707</v>
      </c>
      <c r="K1144" t="s">
        <v>24407</v>
      </c>
      <c r="L1144">
        <v>5</v>
      </c>
      <c r="M1144" t="s">
        <v>5133</v>
      </c>
      <c r="N1144">
        <v>0.83333333333333304</v>
      </c>
      <c r="O1144">
        <v>8.1274382314694405E-4</v>
      </c>
    </row>
    <row r="1145" spans="1:15">
      <c r="A1145" t="s">
        <v>1420</v>
      </c>
      <c r="B1145" t="s">
        <v>23511</v>
      </c>
      <c r="C1145" t="s">
        <v>1421</v>
      </c>
      <c r="D1145">
        <v>2</v>
      </c>
      <c r="E1145">
        <v>6152</v>
      </c>
      <c r="F1145">
        <v>2</v>
      </c>
      <c r="G1145">
        <v>7804</v>
      </c>
      <c r="H1145">
        <v>0.62141708038142995</v>
      </c>
      <c r="I1145">
        <v>0.968912233598893</v>
      </c>
      <c r="J1145">
        <v>0.832812322140707</v>
      </c>
      <c r="K1145" t="s">
        <v>24413</v>
      </c>
      <c r="L1145">
        <v>2</v>
      </c>
      <c r="M1145" t="s">
        <v>5133</v>
      </c>
      <c r="N1145">
        <v>1</v>
      </c>
      <c r="O1145">
        <v>3.2509752925877802E-4</v>
      </c>
    </row>
    <row r="1146" spans="1:15">
      <c r="A1146" t="s">
        <v>1422</v>
      </c>
      <c r="B1146" t="s">
        <v>23511</v>
      </c>
      <c r="C1146" t="s">
        <v>1423</v>
      </c>
      <c r="D1146">
        <v>2</v>
      </c>
      <c r="E1146">
        <v>6152</v>
      </c>
      <c r="F1146">
        <v>2</v>
      </c>
      <c r="G1146">
        <v>7804</v>
      </c>
      <c r="H1146">
        <v>0.62141708038142995</v>
      </c>
      <c r="I1146">
        <v>0.968912233598893</v>
      </c>
      <c r="J1146">
        <v>0.832812322140707</v>
      </c>
      <c r="K1146" t="s">
        <v>24413</v>
      </c>
      <c r="L1146">
        <v>2</v>
      </c>
      <c r="M1146" t="s">
        <v>5133</v>
      </c>
      <c r="N1146">
        <v>1</v>
      </c>
      <c r="O1146">
        <v>3.2509752925877802E-4</v>
      </c>
    </row>
    <row r="1147" spans="1:15">
      <c r="A1147" t="s">
        <v>1424</v>
      </c>
      <c r="B1147" t="s">
        <v>23513</v>
      </c>
      <c r="C1147" t="s">
        <v>1425</v>
      </c>
      <c r="D1147">
        <v>2</v>
      </c>
      <c r="E1147">
        <v>535</v>
      </c>
      <c r="F1147">
        <v>105</v>
      </c>
      <c r="G1147">
        <v>8124</v>
      </c>
      <c r="H1147">
        <v>0.99365472300689806</v>
      </c>
      <c r="I1147">
        <v>0.99999999999997702</v>
      </c>
      <c r="J1147">
        <v>0.95041217501583097</v>
      </c>
      <c r="K1147" t="s">
        <v>24414</v>
      </c>
      <c r="L1147">
        <v>2</v>
      </c>
      <c r="M1147" t="s">
        <v>5133</v>
      </c>
      <c r="N1147">
        <v>1.9047619047619001E-2</v>
      </c>
      <c r="O1147">
        <v>3.7383177570093499E-3</v>
      </c>
    </row>
    <row r="1148" spans="1:15">
      <c r="A1148" t="s">
        <v>1424</v>
      </c>
      <c r="B1148" t="s">
        <v>23518</v>
      </c>
      <c r="C1148" t="s">
        <v>1425</v>
      </c>
      <c r="D1148">
        <v>2</v>
      </c>
      <c r="E1148">
        <v>787</v>
      </c>
      <c r="F1148">
        <v>86</v>
      </c>
      <c r="G1148">
        <v>7393</v>
      </c>
      <c r="H1148">
        <v>0.99932941570296296</v>
      </c>
      <c r="I1148">
        <v>1</v>
      </c>
      <c r="J1148">
        <v>0.966855260484069</v>
      </c>
      <c r="K1148" t="s">
        <v>24415</v>
      </c>
      <c r="L1148">
        <v>2</v>
      </c>
      <c r="M1148" t="s">
        <v>5133</v>
      </c>
      <c r="N1148">
        <v>2.32558139534884E-2</v>
      </c>
      <c r="O1148">
        <v>2.5412960609911099E-3</v>
      </c>
    </row>
    <row r="1149" spans="1:15">
      <c r="A1149" t="s">
        <v>1424</v>
      </c>
      <c r="B1149" t="s">
        <v>23511</v>
      </c>
      <c r="C1149" t="s">
        <v>1425</v>
      </c>
      <c r="D1149">
        <v>90</v>
      </c>
      <c r="E1149">
        <v>6152</v>
      </c>
      <c r="F1149">
        <v>95</v>
      </c>
      <c r="G1149">
        <v>7804</v>
      </c>
      <c r="H1149" s="34">
        <v>1.41260261323233E-5</v>
      </c>
      <c r="I1149">
        <v>3.8417327975890302E-4</v>
      </c>
      <c r="J1149">
        <v>3.3020972398298102E-4</v>
      </c>
      <c r="K1149" t="s">
        <v>24416</v>
      </c>
      <c r="L1149">
        <v>90</v>
      </c>
      <c r="M1149" t="s">
        <v>5133</v>
      </c>
      <c r="N1149">
        <v>0.94736842105263197</v>
      </c>
      <c r="O1149">
        <v>1.4629388816645E-2</v>
      </c>
    </row>
    <row r="1150" spans="1:15">
      <c r="A1150" t="s">
        <v>1426</v>
      </c>
      <c r="B1150" t="s">
        <v>23511</v>
      </c>
      <c r="C1150" t="s">
        <v>1427</v>
      </c>
      <c r="D1150">
        <v>25</v>
      </c>
      <c r="E1150">
        <v>6152</v>
      </c>
      <c r="F1150">
        <v>32</v>
      </c>
      <c r="G1150">
        <v>7804</v>
      </c>
      <c r="H1150">
        <v>0.63746764525123301</v>
      </c>
      <c r="I1150">
        <v>0.968912233598893</v>
      </c>
      <c r="J1150">
        <v>0.832812322140707</v>
      </c>
      <c r="K1150" t="s">
        <v>24417</v>
      </c>
      <c r="L1150">
        <v>25</v>
      </c>
      <c r="M1150" t="s">
        <v>5133</v>
      </c>
      <c r="N1150">
        <v>0.78125</v>
      </c>
      <c r="O1150">
        <v>4.0637191157347199E-3</v>
      </c>
    </row>
    <row r="1151" spans="1:15">
      <c r="A1151" t="s">
        <v>1426</v>
      </c>
      <c r="B1151" t="s">
        <v>23513</v>
      </c>
      <c r="C1151" t="s">
        <v>1427</v>
      </c>
      <c r="D1151">
        <v>3</v>
      </c>
      <c r="E1151">
        <v>535</v>
      </c>
      <c r="F1151">
        <v>41</v>
      </c>
      <c r="G1151">
        <v>8124</v>
      </c>
      <c r="H1151">
        <v>0.51263372329029899</v>
      </c>
      <c r="I1151">
        <v>0.99999999999997702</v>
      </c>
      <c r="J1151">
        <v>0.95041217501583097</v>
      </c>
      <c r="K1151" t="s">
        <v>24418</v>
      </c>
      <c r="L1151">
        <v>3</v>
      </c>
      <c r="M1151" t="s">
        <v>5133</v>
      </c>
      <c r="N1151">
        <v>7.3170731707317097E-2</v>
      </c>
      <c r="O1151">
        <v>5.60747663551402E-3</v>
      </c>
    </row>
    <row r="1152" spans="1:15">
      <c r="A1152" t="s">
        <v>1428</v>
      </c>
      <c r="B1152" t="s">
        <v>23511</v>
      </c>
      <c r="C1152" t="s">
        <v>1429</v>
      </c>
      <c r="D1152">
        <v>13</v>
      </c>
      <c r="E1152">
        <v>6152</v>
      </c>
      <c r="F1152">
        <v>14</v>
      </c>
      <c r="G1152">
        <v>7804</v>
      </c>
      <c r="H1152">
        <v>0.17010059500559399</v>
      </c>
      <c r="I1152">
        <v>0.60434513093831699</v>
      </c>
      <c r="J1152">
        <v>0.51945476010939395</v>
      </c>
      <c r="K1152" t="s">
        <v>24419</v>
      </c>
      <c r="L1152">
        <v>13</v>
      </c>
      <c r="M1152" t="s">
        <v>5133</v>
      </c>
      <c r="N1152">
        <v>0.92857142857142905</v>
      </c>
      <c r="O1152">
        <v>2.1131339401820499E-3</v>
      </c>
    </row>
    <row r="1153" spans="1:15">
      <c r="A1153" t="s">
        <v>1430</v>
      </c>
      <c r="B1153" t="s">
        <v>23513</v>
      </c>
      <c r="C1153" t="s">
        <v>1431</v>
      </c>
      <c r="D1153">
        <v>1</v>
      </c>
      <c r="E1153">
        <v>535</v>
      </c>
      <c r="F1153">
        <v>1</v>
      </c>
      <c r="G1153">
        <v>8124</v>
      </c>
      <c r="H1153">
        <v>6.5854258985721295E-2</v>
      </c>
      <c r="I1153">
        <v>0.448760549738495</v>
      </c>
      <c r="J1153">
        <v>0.42650749013827299</v>
      </c>
      <c r="K1153" t="s">
        <v>24420</v>
      </c>
      <c r="L1153">
        <v>1</v>
      </c>
      <c r="M1153" t="s">
        <v>5133</v>
      </c>
      <c r="N1153">
        <v>1</v>
      </c>
      <c r="O1153">
        <v>1.8691588785046699E-3</v>
      </c>
    </row>
    <row r="1154" spans="1:15">
      <c r="A1154" t="s">
        <v>1432</v>
      </c>
      <c r="B1154" t="s">
        <v>23511</v>
      </c>
      <c r="C1154" t="s">
        <v>1433</v>
      </c>
      <c r="D1154">
        <v>7</v>
      </c>
      <c r="E1154">
        <v>6152</v>
      </c>
      <c r="F1154">
        <v>8</v>
      </c>
      <c r="G1154">
        <v>7804</v>
      </c>
      <c r="H1154">
        <v>0.46943957161060701</v>
      </c>
      <c r="I1154">
        <v>0.96083957126938102</v>
      </c>
      <c r="J1154">
        <v>0.82587360011061495</v>
      </c>
      <c r="K1154" t="s">
        <v>24421</v>
      </c>
      <c r="L1154">
        <v>7</v>
      </c>
      <c r="M1154" t="s">
        <v>5133</v>
      </c>
      <c r="N1154">
        <v>0.875</v>
      </c>
      <c r="O1154">
        <v>1.13784135240572E-3</v>
      </c>
    </row>
    <row r="1155" spans="1:15">
      <c r="A1155" t="s">
        <v>1434</v>
      </c>
      <c r="B1155" t="s">
        <v>23511</v>
      </c>
      <c r="C1155" t="s">
        <v>1435</v>
      </c>
      <c r="D1155">
        <v>7</v>
      </c>
      <c r="E1155">
        <v>6152</v>
      </c>
      <c r="F1155">
        <v>8</v>
      </c>
      <c r="G1155">
        <v>7804</v>
      </c>
      <c r="H1155">
        <v>0.46943957161060701</v>
      </c>
      <c r="I1155">
        <v>0.96083957126938102</v>
      </c>
      <c r="J1155">
        <v>0.82587360011061495</v>
      </c>
      <c r="K1155" t="s">
        <v>24421</v>
      </c>
      <c r="L1155">
        <v>7</v>
      </c>
      <c r="M1155" t="s">
        <v>5133</v>
      </c>
      <c r="N1155">
        <v>0.875</v>
      </c>
      <c r="O1155">
        <v>1.13784135240572E-3</v>
      </c>
    </row>
    <row r="1156" spans="1:15">
      <c r="A1156" t="s">
        <v>1436</v>
      </c>
      <c r="B1156" t="s">
        <v>23511</v>
      </c>
      <c r="C1156" t="s">
        <v>1437</v>
      </c>
      <c r="D1156">
        <v>4</v>
      </c>
      <c r="E1156">
        <v>6152</v>
      </c>
      <c r="F1156">
        <v>4</v>
      </c>
      <c r="G1156">
        <v>7804</v>
      </c>
      <c r="H1156">
        <v>0.38610601832086699</v>
      </c>
      <c r="I1156">
        <v>0.90829480295553899</v>
      </c>
      <c r="J1156">
        <v>0.78070962240619901</v>
      </c>
      <c r="K1156" t="s">
        <v>24422</v>
      </c>
      <c r="L1156">
        <v>4</v>
      </c>
      <c r="M1156" t="s">
        <v>5133</v>
      </c>
      <c r="N1156">
        <v>1</v>
      </c>
      <c r="O1156">
        <v>6.5019505851755496E-4</v>
      </c>
    </row>
    <row r="1157" spans="1:15">
      <c r="A1157" t="s">
        <v>1438</v>
      </c>
      <c r="B1157" t="s">
        <v>23511</v>
      </c>
      <c r="C1157" t="s">
        <v>1439</v>
      </c>
      <c r="D1157">
        <v>4</v>
      </c>
      <c r="E1157">
        <v>6152</v>
      </c>
      <c r="F1157">
        <v>4</v>
      </c>
      <c r="G1157">
        <v>7804</v>
      </c>
      <c r="H1157">
        <v>0.38610601832086699</v>
      </c>
      <c r="I1157">
        <v>0.90829480295553899</v>
      </c>
      <c r="J1157">
        <v>0.78070962240619901</v>
      </c>
      <c r="K1157" t="s">
        <v>24422</v>
      </c>
      <c r="L1157">
        <v>4</v>
      </c>
      <c r="M1157" t="s">
        <v>5133</v>
      </c>
      <c r="N1157">
        <v>1</v>
      </c>
      <c r="O1157">
        <v>6.5019505851755496E-4</v>
      </c>
    </row>
    <row r="1158" spans="1:15">
      <c r="A1158" t="s">
        <v>1440</v>
      </c>
      <c r="B1158" t="s">
        <v>23511</v>
      </c>
      <c r="C1158" t="s">
        <v>1441</v>
      </c>
      <c r="D1158">
        <v>2</v>
      </c>
      <c r="E1158">
        <v>6152</v>
      </c>
      <c r="F1158">
        <v>2</v>
      </c>
      <c r="G1158">
        <v>7804</v>
      </c>
      <c r="H1158">
        <v>0.62141708038142995</v>
      </c>
      <c r="I1158">
        <v>0.968912233598893</v>
      </c>
      <c r="J1158">
        <v>0.832812322140707</v>
      </c>
      <c r="K1158" t="s">
        <v>24423</v>
      </c>
      <c r="L1158">
        <v>2</v>
      </c>
      <c r="M1158" t="s">
        <v>5133</v>
      </c>
      <c r="N1158">
        <v>1</v>
      </c>
      <c r="O1158">
        <v>3.2509752925877802E-4</v>
      </c>
    </row>
    <row r="1159" spans="1:15">
      <c r="A1159" t="s">
        <v>1442</v>
      </c>
      <c r="B1159" t="s">
        <v>23511</v>
      </c>
      <c r="C1159" t="s">
        <v>1443</v>
      </c>
      <c r="D1159">
        <v>7</v>
      </c>
      <c r="E1159">
        <v>6152</v>
      </c>
      <c r="F1159">
        <v>8</v>
      </c>
      <c r="G1159">
        <v>7804</v>
      </c>
      <c r="H1159">
        <v>0.46943957161060701</v>
      </c>
      <c r="I1159">
        <v>0.96083957126938102</v>
      </c>
      <c r="J1159">
        <v>0.82587360011061495</v>
      </c>
      <c r="K1159" t="s">
        <v>24421</v>
      </c>
      <c r="L1159">
        <v>7</v>
      </c>
      <c r="M1159" t="s">
        <v>5133</v>
      </c>
      <c r="N1159">
        <v>0.875</v>
      </c>
      <c r="O1159">
        <v>1.13784135240572E-3</v>
      </c>
    </row>
    <row r="1160" spans="1:15">
      <c r="A1160" t="s">
        <v>1444</v>
      </c>
      <c r="B1160" t="s">
        <v>23511</v>
      </c>
      <c r="C1160" t="s">
        <v>1445</v>
      </c>
      <c r="D1160">
        <v>7</v>
      </c>
      <c r="E1160">
        <v>6152</v>
      </c>
      <c r="F1160">
        <v>8</v>
      </c>
      <c r="G1160">
        <v>7804</v>
      </c>
      <c r="H1160">
        <v>0.46943957161060701</v>
      </c>
      <c r="I1160">
        <v>0.96083957126938102</v>
      </c>
      <c r="J1160">
        <v>0.82587360011061495</v>
      </c>
      <c r="K1160" t="s">
        <v>24421</v>
      </c>
      <c r="L1160">
        <v>7</v>
      </c>
      <c r="M1160" t="s">
        <v>5133</v>
      </c>
      <c r="N1160">
        <v>0.875</v>
      </c>
      <c r="O1160">
        <v>1.13784135240572E-3</v>
      </c>
    </row>
    <row r="1161" spans="1:15">
      <c r="A1161" t="s">
        <v>1446</v>
      </c>
      <c r="B1161" t="s">
        <v>23511</v>
      </c>
      <c r="C1161" t="s">
        <v>1447</v>
      </c>
      <c r="D1161">
        <v>17</v>
      </c>
      <c r="E1161">
        <v>6152</v>
      </c>
      <c r="F1161">
        <v>19</v>
      </c>
      <c r="G1161">
        <v>7804</v>
      </c>
      <c r="H1161">
        <v>0.20051287893879999</v>
      </c>
      <c r="I1161">
        <v>0.65495995127819795</v>
      </c>
      <c r="J1161">
        <v>0.56295988327769197</v>
      </c>
      <c r="K1161" t="s">
        <v>24424</v>
      </c>
      <c r="L1161">
        <v>17</v>
      </c>
      <c r="M1161" t="s">
        <v>5133</v>
      </c>
      <c r="N1161">
        <v>0.89473684210526305</v>
      </c>
      <c r="O1161">
        <v>2.7633289986996102E-3</v>
      </c>
    </row>
    <row r="1162" spans="1:15">
      <c r="A1162" t="s">
        <v>1446</v>
      </c>
      <c r="B1162" t="s">
        <v>23518</v>
      </c>
      <c r="C1162" t="s">
        <v>1447</v>
      </c>
      <c r="D1162">
        <v>2</v>
      </c>
      <c r="E1162">
        <v>787</v>
      </c>
      <c r="F1162">
        <v>19</v>
      </c>
      <c r="G1162">
        <v>7393</v>
      </c>
      <c r="H1162">
        <v>0.61580401546195596</v>
      </c>
      <c r="I1162">
        <v>1</v>
      </c>
      <c r="J1162">
        <v>0.966855260484069</v>
      </c>
      <c r="K1162" t="s">
        <v>24425</v>
      </c>
      <c r="L1162">
        <v>2</v>
      </c>
      <c r="M1162" t="s">
        <v>5133</v>
      </c>
      <c r="N1162">
        <v>0.105263157894737</v>
      </c>
      <c r="O1162">
        <v>2.5412960609911099E-3</v>
      </c>
    </row>
    <row r="1163" spans="1:15">
      <c r="A1163" t="s">
        <v>1448</v>
      </c>
      <c r="B1163" t="s">
        <v>23511</v>
      </c>
      <c r="C1163" t="s">
        <v>1449</v>
      </c>
      <c r="D1163">
        <v>45</v>
      </c>
      <c r="E1163">
        <v>6152</v>
      </c>
      <c r="F1163">
        <v>51</v>
      </c>
      <c r="G1163">
        <v>7804</v>
      </c>
      <c r="H1163">
        <v>6.3225239377751694E-2</v>
      </c>
      <c r="I1163">
        <v>0.32248732941666702</v>
      </c>
      <c r="J1163">
        <v>0.277188595993755</v>
      </c>
      <c r="K1163" t="s">
        <v>24426</v>
      </c>
      <c r="L1163">
        <v>45</v>
      </c>
      <c r="M1163" t="s">
        <v>5133</v>
      </c>
      <c r="N1163">
        <v>0.88235294117647101</v>
      </c>
      <c r="O1163">
        <v>7.3146944083225E-3</v>
      </c>
    </row>
    <row r="1164" spans="1:15">
      <c r="A1164" t="s">
        <v>1448</v>
      </c>
      <c r="B1164" t="s">
        <v>23518</v>
      </c>
      <c r="C1164" t="s">
        <v>1449</v>
      </c>
      <c r="D1164">
        <v>5</v>
      </c>
      <c r="E1164">
        <v>787</v>
      </c>
      <c r="F1164">
        <v>45</v>
      </c>
      <c r="G1164">
        <v>7393</v>
      </c>
      <c r="H1164">
        <v>0.53052354296939896</v>
      </c>
      <c r="I1164">
        <v>1</v>
      </c>
      <c r="J1164">
        <v>0.966855260484069</v>
      </c>
      <c r="K1164" t="s">
        <v>24427</v>
      </c>
      <c r="L1164">
        <v>5</v>
      </c>
      <c r="M1164" t="s">
        <v>5133</v>
      </c>
      <c r="N1164">
        <v>0.11111111111111099</v>
      </c>
      <c r="O1164">
        <v>6.35324015247776E-3</v>
      </c>
    </row>
    <row r="1165" spans="1:15">
      <c r="A1165" t="s">
        <v>1450</v>
      </c>
      <c r="B1165" t="s">
        <v>23511</v>
      </c>
      <c r="C1165" t="s">
        <v>1451</v>
      </c>
      <c r="D1165">
        <v>33</v>
      </c>
      <c r="E1165">
        <v>6152</v>
      </c>
      <c r="F1165">
        <v>36</v>
      </c>
      <c r="G1165">
        <v>7804</v>
      </c>
      <c r="H1165">
        <v>3.6820041087617598E-2</v>
      </c>
      <c r="I1165">
        <v>0.21706185898658401</v>
      </c>
      <c r="J1165">
        <v>0.18657189429773599</v>
      </c>
      <c r="K1165" t="s">
        <v>24428</v>
      </c>
      <c r="L1165">
        <v>33</v>
      </c>
      <c r="M1165" t="s">
        <v>5133</v>
      </c>
      <c r="N1165">
        <v>0.91666666666666696</v>
      </c>
      <c r="O1165">
        <v>5.36410923276983E-3</v>
      </c>
    </row>
    <row r="1166" spans="1:15">
      <c r="A1166" t="s">
        <v>1450</v>
      </c>
      <c r="B1166" t="s">
        <v>23518</v>
      </c>
      <c r="C1166" t="s">
        <v>1451</v>
      </c>
      <c r="D1166">
        <v>3</v>
      </c>
      <c r="E1166">
        <v>787</v>
      </c>
      <c r="F1166">
        <v>35</v>
      </c>
      <c r="G1166">
        <v>7393</v>
      </c>
      <c r="H1166">
        <v>0.73573886474781602</v>
      </c>
      <c r="I1166">
        <v>1</v>
      </c>
      <c r="J1166">
        <v>0.966855260484069</v>
      </c>
      <c r="K1166" t="s">
        <v>24429</v>
      </c>
      <c r="L1166">
        <v>3</v>
      </c>
      <c r="M1166" t="s">
        <v>5133</v>
      </c>
      <c r="N1166">
        <v>8.5714285714285701E-2</v>
      </c>
      <c r="O1166">
        <v>3.8119440914866601E-3</v>
      </c>
    </row>
    <row r="1167" spans="1:15">
      <c r="A1167" t="s">
        <v>1452</v>
      </c>
      <c r="B1167" t="s">
        <v>23518</v>
      </c>
      <c r="C1167" t="s">
        <v>1453</v>
      </c>
      <c r="D1167">
        <v>2</v>
      </c>
      <c r="E1167">
        <v>787</v>
      </c>
      <c r="F1167">
        <v>19</v>
      </c>
      <c r="G1167">
        <v>7393</v>
      </c>
      <c r="H1167">
        <v>0.61580401546195596</v>
      </c>
      <c r="I1167">
        <v>1</v>
      </c>
      <c r="J1167">
        <v>0.966855260484069</v>
      </c>
      <c r="K1167" t="s">
        <v>24425</v>
      </c>
      <c r="L1167">
        <v>2</v>
      </c>
      <c r="M1167" t="s">
        <v>5133</v>
      </c>
      <c r="N1167">
        <v>0.105263157894737</v>
      </c>
      <c r="O1167">
        <v>2.5412960609911099E-3</v>
      </c>
    </row>
    <row r="1168" spans="1:15">
      <c r="A1168" t="s">
        <v>1452</v>
      </c>
      <c r="B1168" t="s">
        <v>23511</v>
      </c>
      <c r="C1168" t="s">
        <v>1453</v>
      </c>
      <c r="D1168">
        <v>17</v>
      </c>
      <c r="E1168">
        <v>6152</v>
      </c>
      <c r="F1168">
        <v>19</v>
      </c>
      <c r="G1168">
        <v>7804</v>
      </c>
      <c r="H1168">
        <v>0.20051287893879999</v>
      </c>
      <c r="I1168">
        <v>0.65495995127819795</v>
      </c>
      <c r="J1168">
        <v>0.56295988327769197</v>
      </c>
      <c r="K1168" t="s">
        <v>24424</v>
      </c>
      <c r="L1168">
        <v>17</v>
      </c>
      <c r="M1168" t="s">
        <v>5133</v>
      </c>
      <c r="N1168">
        <v>0.89473684210526305</v>
      </c>
      <c r="O1168">
        <v>2.7633289986996102E-3</v>
      </c>
    </row>
    <row r="1169" spans="1:15">
      <c r="A1169" t="s">
        <v>1454</v>
      </c>
      <c r="B1169" t="s">
        <v>23511</v>
      </c>
      <c r="C1169" t="s">
        <v>1455</v>
      </c>
      <c r="D1169">
        <v>2</v>
      </c>
      <c r="E1169">
        <v>6152</v>
      </c>
      <c r="F1169">
        <v>2</v>
      </c>
      <c r="G1169">
        <v>7804</v>
      </c>
      <c r="H1169">
        <v>0.62141708038142995</v>
      </c>
      <c r="I1169">
        <v>0.968912233598893</v>
      </c>
      <c r="J1169">
        <v>0.832812322140707</v>
      </c>
      <c r="K1169" t="s">
        <v>24430</v>
      </c>
      <c r="L1169">
        <v>2</v>
      </c>
      <c r="M1169" t="s">
        <v>5133</v>
      </c>
      <c r="N1169">
        <v>1</v>
      </c>
      <c r="O1169">
        <v>3.2509752925877802E-4</v>
      </c>
    </row>
    <row r="1170" spans="1:15">
      <c r="A1170" t="s">
        <v>1456</v>
      </c>
      <c r="B1170" t="s">
        <v>23511</v>
      </c>
      <c r="C1170" t="s">
        <v>1457</v>
      </c>
      <c r="D1170">
        <v>4</v>
      </c>
      <c r="E1170">
        <v>6152</v>
      </c>
      <c r="F1170">
        <v>4</v>
      </c>
      <c r="G1170">
        <v>7804</v>
      </c>
      <c r="H1170">
        <v>0.38610601832086699</v>
      </c>
      <c r="I1170">
        <v>0.90829480295553899</v>
      </c>
      <c r="J1170">
        <v>0.78070962240619901</v>
      </c>
      <c r="K1170" t="s">
        <v>24431</v>
      </c>
      <c r="L1170">
        <v>4</v>
      </c>
      <c r="M1170" t="s">
        <v>5133</v>
      </c>
      <c r="N1170">
        <v>1</v>
      </c>
      <c r="O1170">
        <v>6.5019505851755496E-4</v>
      </c>
    </row>
    <row r="1171" spans="1:15">
      <c r="A1171" t="s">
        <v>1458</v>
      </c>
      <c r="B1171" t="s">
        <v>23511</v>
      </c>
      <c r="C1171" t="s">
        <v>1459</v>
      </c>
      <c r="D1171">
        <v>16</v>
      </c>
      <c r="E1171">
        <v>6152</v>
      </c>
      <c r="F1171">
        <v>17</v>
      </c>
      <c r="G1171">
        <v>7804</v>
      </c>
      <c r="H1171">
        <v>9.7329202937363093E-2</v>
      </c>
      <c r="I1171">
        <v>0.42156005407758002</v>
      </c>
      <c r="J1171">
        <v>0.362344901203354</v>
      </c>
      <c r="K1171" t="s">
        <v>24432</v>
      </c>
      <c r="L1171">
        <v>16</v>
      </c>
      <c r="M1171" t="s">
        <v>5133</v>
      </c>
      <c r="N1171">
        <v>0.94117647058823495</v>
      </c>
      <c r="O1171">
        <v>2.6007802340702198E-3</v>
      </c>
    </row>
    <row r="1172" spans="1:15">
      <c r="A1172" t="s">
        <v>1458</v>
      </c>
      <c r="B1172" t="s">
        <v>23518</v>
      </c>
      <c r="C1172" t="s">
        <v>1459</v>
      </c>
      <c r="D1172">
        <v>1</v>
      </c>
      <c r="E1172">
        <v>787</v>
      </c>
      <c r="F1172">
        <v>16</v>
      </c>
      <c r="G1172">
        <v>7393</v>
      </c>
      <c r="H1172">
        <v>0.83516677538628503</v>
      </c>
      <c r="I1172">
        <v>1</v>
      </c>
      <c r="J1172">
        <v>0.966855260484069</v>
      </c>
      <c r="K1172" t="s">
        <v>24196</v>
      </c>
      <c r="L1172">
        <v>1</v>
      </c>
      <c r="M1172" t="s">
        <v>5133</v>
      </c>
      <c r="N1172">
        <v>6.25E-2</v>
      </c>
      <c r="O1172">
        <v>1.27064803049555E-3</v>
      </c>
    </row>
    <row r="1173" spans="1:15">
      <c r="A1173" t="s">
        <v>1460</v>
      </c>
      <c r="B1173" t="s">
        <v>23511</v>
      </c>
      <c r="C1173" t="s">
        <v>1461</v>
      </c>
      <c r="D1173">
        <v>17</v>
      </c>
      <c r="E1173">
        <v>6152</v>
      </c>
      <c r="F1173">
        <v>17</v>
      </c>
      <c r="G1173">
        <v>7804</v>
      </c>
      <c r="H1173">
        <v>1.74521329404927E-2</v>
      </c>
      <c r="I1173">
        <v>0.12727129540677801</v>
      </c>
      <c r="J1173">
        <v>0.109393915562278</v>
      </c>
      <c r="K1173" t="s">
        <v>24433</v>
      </c>
      <c r="L1173">
        <v>17</v>
      </c>
      <c r="M1173" t="s">
        <v>5133</v>
      </c>
      <c r="N1173">
        <v>1</v>
      </c>
      <c r="O1173">
        <v>2.7633289986996102E-3</v>
      </c>
    </row>
    <row r="1174" spans="1:15">
      <c r="A1174" t="s">
        <v>1462</v>
      </c>
      <c r="B1174" t="s">
        <v>23511</v>
      </c>
      <c r="C1174" t="s">
        <v>1463</v>
      </c>
      <c r="D1174">
        <v>5055</v>
      </c>
      <c r="E1174">
        <v>6152</v>
      </c>
      <c r="F1174">
        <v>6271</v>
      </c>
      <c r="G1174">
        <v>7804</v>
      </c>
      <c r="H1174" s="34">
        <v>2.3618191258264E-14</v>
      </c>
      <c r="I1174" s="34">
        <v>3.3217298991087001E-12</v>
      </c>
      <c r="J1174" s="34">
        <v>2.85513743646894E-12</v>
      </c>
      <c r="K1174" t="s">
        <v>24434</v>
      </c>
      <c r="L1174">
        <v>5055</v>
      </c>
      <c r="M1174" t="s">
        <v>1463</v>
      </c>
      <c r="N1174">
        <v>0.80609153245096499</v>
      </c>
      <c r="O1174">
        <v>0.82168400520156004</v>
      </c>
    </row>
    <row r="1175" spans="1:15">
      <c r="A1175" t="s">
        <v>1462</v>
      </c>
      <c r="B1175" t="s">
        <v>23518</v>
      </c>
      <c r="C1175" t="s">
        <v>1463</v>
      </c>
      <c r="D1175">
        <v>598</v>
      </c>
      <c r="E1175">
        <v>787</v>
      </c>
      <c r="F1175">
        <v>5937</v>
      </c>
      <c r="G1175">
        <v>7393</v>
      </c>
      <c r="H1175">
        <v>0.99932741846029804</v>
      </c>
      <c r="I1175">
        <v>1</v>
      </c>
      <c r="J1175">
        <v>0.966855260484069</v>
      </c>
      <c r="K1175" t="s">
        <v>24435</v>
      </c>
      <c r="L1175">
        <v>598</v>
      </c>
      <c r="M1175" t="s">
        <v>1463</v>
      </c>
      <c r="N1175">
        <v>0.10072427151760099</v>
      </c>
      <c r="O1175">
        <v>0.759847522236341</v>
      </c>
    </row>
    <row r="1176" spans="1:15">
      <c r="A1176" t="s">
        <v>1462</v>
      </c>
      <c r="B1176" t="s">
        <v>23513</v>
      </c>
      <c r="C1176" t="s">
        <v>1463</v>
      </c>
      <c r="D1176">
        <v>391</v>
      </c>
      <c r="E1176">
        <v>535</v>
      </c>
      <c r="F1176">
        <v>6526</v>
      </c>
      <c r="G1176">
        <v>8124</v>
      </c>
      <c r="H1176">
        <v>0.99998994578341305</v>
      </c>
      <c r="I1176">
        <v>0.99999999999997702</v>
      </c>
      <c r="J1176">
        <v>0.95041217501583097</v>
      </c>
      <c r="K1176" t="s">
        <v>24436</v>
      </c>
      <c r="L1176">
        <v>391</v>
      </c>
      <c r="M1176" t="s">
        <v>1463</v>
      </c>
      <c r="N1176">
        <v>5.99141893962611E-2</v>
      </c>
      <c r="O1176">
        <v>0.73084112149532698</v>
      </c>
    </row>
    <row r="1177" spans="1:15">
      <c r="A1177" t="s">
        <v>1464</v>
      </c>
      <c r="B1177" t="s">
        <v>23518</v>
      </c>
      <c r="C1177" t="s">
        <v>1465</v>
      </c>
      <c r="D1177">
        <v>99</v>
      </c>
      <c r="E1177">
        <v>787</v>
      </c>
      <c r="F1177">
        <v>1011</v>
      </c>
      <c r="G1177">
        <v>7393</v>
      </c>
      <c r="H1177">
        <v>0.84170162834860895</v>
      </c>
      <c r="I1177">
        <v>1</v>
      </c>
      <c r="J1177">
        <v>0.966855260484069</v>
      </c>
      <c r="K1177" t="s">
        <v>24437</v>
      </c>
      <c r="L1177">
        <v>99</v>
      </c>
      <c r="M1177" t="s">
        <v>1463</v>
      </c>
      <c r="N1177">
        <v>9.7922848664688394E-2</v>
      </c>
      <c r="O1177">
        <v>0.12579415501905999</v>
      </c>
    </row>
    <row r="1178" spans="1:15">
      <c r="A1178" t="s">
        <v>1464</v>
      </c>
      <c r="B1178" t="s">
        <v>23511</v>
      </c>
      <c r="C1178" t="s">
        <v>1465</v>
      </c>
      <c r="D1178">
        <v>851</v>
      </c>
      <c r="E1178">
        <v>6152</v>
      </c>
      <c r="F1178">
        <v>1062</v>
      </c>
      <c r="G1178">
        <v>7804</v>
      </c>
      <c r="H1178">
        <v>0.14080283196794999</v>
      </c>
      <c r="I1178">
        <v>0.54611425167193095</v>
      </c>
      <c r="J1178">
        <v>0.46940338073728599</v>
      </c>
      <c r="K1178" t="s">
        <v>24438</v>
      </c>
      <c r="L1178">
        <v>851</v>
      </c>
      <c r="M1178" t="s">
        <v>1463</v>
      </c>
      <c r="N1178">
        <v>0.80131826741996204</v>
      </c>
      <c r="O1178">
        <v>0.13832899869960999</v>
      </c>
    </row>
    <row r="1179" spans="1:15">
      <c r="A1179" t="s">
        <v>1464</v>
      </c>
      <c r="B1179" t="s">
        <v>23513</v>
      </c>
      <c r="C1179" t="s">
        <v>1465</v>
      </c>
      <c r="D1179">
        <v>64</v>
      </c>
      <c r="E1179">
        <v>535</v>
      </c>
      <c r="F1179">
        <v>1049</v>
      </c>
      <c r="G1179">
        <v>8124</v>
      </c>
      <c r="H1179">
        <v>0.769764177878556</v>
      </c>
      <c r="I1179">
        <v>0.99999999999997702</v>
      </c>
      <c r="J1179">
        <v>0.95041217501583097</v>
      </c>
      <c r="K1179" t="s">
        <v>24439</v>
      </c>
      <c r="L1179">
        <v>64</v>
      </c>
      <c r="M1179" t="s">
        <v>1463</v>
      </c>
      <c r="N1179">
        <v>6.1010486177311703E-2</v>
      </c>
      <c r="O1179">
        <v>0.119626168224299</v>
      </c>
    </row>
    <row r="1180" spans="1:15">
      <c r="A1180" t="s">
        <v>1466</v>
      </c>
      <c r="B1180" t="s">
        <v>23511</v>
      </c>
      <c r="C1180" t="s">
        <v>1467</v>
      </c>
      <c r="D1180">
        <v>482</v>
      </c>
      <c r="E1180">
        <v>6152</v>
      </c>
      <c r="F1180">
        <v>574</v>
      </c>
      <c r="G1180">
        <v>7804</v>
      </c>
      <c r="H1180">
        <v>7.7906266331124595E-4</v>
      </c>
      <c r="I1180">
        <v>1.08026365074637E-2</v>
      </c>
      <c r="J1180">
        <v>9.2852257232900106E-3</v>
      </c>
      <c r="K1180" t="s">
        <v>24440</v>
      </c>
      <c r="L1180">
        <v>482</v>
      </c>
      <c r="M1180" t="s">
        <v>1463</v>
      </c>
      <c r="N1180">
        <v>0.83972125435540101</v>
      </c>
      <c r="O1180">
        <v>7.8348504551365397E-2</v>
      </c>
    </row>
    <row r="1181" spans="1:15">
      <c r="A1181" t="s">
        <v>1466</v>
      </c>
      <c r="B1181" t="s">
        <v>23518</v>
      </c>
      <c r="C1181" t="s">
        <v>1467</v>
      </c>
      <c r="D1181">
        <v>46</v>
      </c>
      <c r="E1181">
        <v>787</v>
      </c>
      <c r="F1181">
        <v>516</v>
      </c>
      <c r="G1181">
        <v>7393</v>
      </c>
      <c r="H1181">
        <v>0.92121087757672504</v>
      </c>
      <c r="I1181">
        <v>1</v>
      </c>
      <c r="J1181">
        <v>0.966855260484069</v>
      </c>
      <c r="K1181" t="s">
        <v>24441</v>
      </c>
      <c r="L1181">
        <v>46</v>
      </c>
      <c r="M1181" t="s">
        <v>1463</v>
      </c>
      <c r="N1181">
        <v>8.9147286821705404E-2</v>
      </c>
      <c r="O1181">
        <v>5.84498094027954E-2</v>
      </c>
    </row>
    <row r="1182" spans="1:15">
      <c r="A1182" t="s">
        <v>1466</v>
      </c>
      <c r="B1182" t="s">
        <v>23513</v>
      </c>
      <c r="C1182" t="s">
        <v>1467</v>
      </c>
      <c r="D1182">
        <v>22</v>
      </c>
      <c r="E1182">
        <v>535</v>
      </c>
      <c r="F1182">
        <v>549</v>
      </c>
      <c r="G1182">
        <v>8124</v>
      </c>
      <c r="H1182">
        <v>0.99722709131444798</v>
      </c>
      <c r="I1182">
        <v>0.99999999999997702</v>
      </c>
      <c r="J1182">
        <v>0.95041217501583097</v>
      </c>
      <c r="K1182" t="s">
        <v>24442</v>
      </c>
      <c r="L1182">
        <v>22</v>
      </c>
      <c r="M1182" t="s">
        <v>1463</v>
      </c>
      <c r="N1182">
        <v>4.0072859744990898E-2</v>
      </c>
      <c r="O1182">
        <v>4.1121495327102797E-2</v>
      </c>
    </row>
    <row r="1183" spans="1:15">
      <c r="A1183" t="s">
        <v>1468</v>
      </c>
      <c r="B1183" t="s">
        <v>23513</v>
      </c>
      <c r="C1183" t="s">
        <v>1469</v>
      </c>
      <c r="D1183">
        <v>3</v>
      </c>
      <c r="E1183">
        <v>535</v>
      </c>
      <c r="F1183">
        <v>29</v>
      </c>
      <c r="G1183">
        <v>8124</v>
      </c>
      <c r="H1183">
        <v>0.297886578440409</v>
      </c>
      <c r="I1183">
        <v>0.94296666706918197</v>
      </c>
      <c r="J1183">
        <v>0.89620700101667194</v>
      </c>
      <c r="K1183" t="s">
        <v>24443</v>
      </c>
      <c r="L1183">
        <v>3</v>
      </c>
      <c r="M1183" t="s">
        <v>1463</v>
      </c>
      <c r="N1183">
        <v>0.10344827586206901</v>
      </c>
      <c r="O1183">
        <v>5.60747663551402E-3</v>
      </c>
    </row>
    <row r="1184" spans="1:15">
      <c r="A1184" t="s">
        <v>1468</v>
      </c>
      <c r="B1184" t="s">
        <v>23518</v>
      </c>
      <c r="C1184" t="s">
        <v>1469</v>
      </c>
      <c r="D1184">
        <v>2</v>
      </c>
      <c r="E1184">
        <v>787</v>
      </c>
      <c r="F1184">
        <v>25</v>
      </c>
      <c r="G1184">
        <v>7393</v>
      </c>
      <c r="H1184">
        <v>0.76191647030472598</v>
      </c>
      <c r="I1184">
        <v>1</v>
      </c>
      <c r="J1184">
        <v>0.966855260484069</v>
      </c>
      <c r="K1184" t="s">
        <v>24444</v>
      </c>
      <c r="L1184">
        <v>2</v>
      </c>
      <c r="M1184" t="s">
        <v>1463</v>
      </c>
      <c r="N1184">
        <v>0.08</v>
      </c>
      <c r="O1184">
        <v>2.5412960609911099E-3</v>
      </c>
    </row>
    <row r="1185" spans="1:15">
      <c r="A1185" t="s">
        <v>1468</v>
      </c>
      <c r="B1185" t="s">
        <v>23511</v>
      </c>
      <c r="C1185" t="s">
        <v>1469</v>
      </c>
      <c r="D1185">
        <v>21</v>
      </c>
      <c r="E1185">
        <v>6152</v>
      </c>
      <c r="F1185">
        <v>27</v>
      </c>
      <c r="G1185">
        <v>7804</v>
      </c>
      <c r="H1185">
        <v>0.65856931763814897</v>
      </c>
      <c r="I1185">
        <v>0.968912233598893</v>
      </c>
      <c r="J1185">
        <v>0.832812322140707</v>
      </c>
      <c r="K1185" t="s">
        <v>24445</v>
      </c>
      <c r="L1185">
        <v>21</v>
      </c>
      <c r="M1185" t="s">
        <v>1463</v>
      </c>
      <c r="N1185">
        <v>0.77777777777777801</v>
      </c>
      <c r="O1185">
        <v>3.41352405721717E-3</v>
      </c>
    </row>
    <row r="1186" spans="1:15">
      <c r="A1186" t="s">
        <v>1470</v>
      </c>
      <c r="B1186" t="s">
        <v>23511</v>
      </c>
      <c r="C1186" t="s">
        <v>1471</v>
      </c>
      <c r="D1186">
        <v>12</v>
      </c>
      <c r="E1186">
        <v>6152</v>
      </c>
      <c r="F1186">
        <v>12</v>
      </c>
      <c r="G1186">
        <v>7804</v>
      </c>
      <c r="H1186">
        <v>5.7464734204900801E-2</v>
      </c>
      <c r="I1186">
        <v>0.29901707624061702</v>
      </c>
      <c r="J1186">
        <v>0.25701513200912302</v>
      </c>
      <c r="K1186" t="s">
        <v>24446</v>
      </c>
      <c r="L1186">
        <v>12</v>
      </c>
      <c r="M1186" t="s">
        <v>1463</v>
      </c>
      <c r="N1186">
        <v>1</v>
      </c>
      <c r="O1186">
        <v>1.95058517555267E-3</v>
      </c>
    </row>
    <row r="1187" spans="1:15">
      <c r="A1187" t="s">
        <v>1472</v>
      </c>
      <c r="B1187" t="s">
        <v>23513</v>
      </c>
      <c r="C1187" t="s">
        <v>1473</v>
      </c>
      <c r="D1187">
        <v>1</v>
      </c>
      <c r="E1187">
        <v>535</v>
      </c>
      <c r="F1187">
        <v>3</v>
      </c>
      <c r="G1187">
        <v>8124</v>
      </c>
      <c r="H1187">
        <v>0.184859247501582</v>
      </c>
      <c r="I1187">
        <v>0.75508452473579202</v>
      </c>
      <c r="J1187">
        <v>0.71764152547495597</v>
      </c>
      <c r="K1187" t="s">
        <v>23990</v>
      </c>
      <c r="L1187">
        <v>1</v>
      </c>
      <c r="M1187" t="s">
        <v>1463</v>
      </c>
      <c r="N1187">
        <v>0.33333333333333298</v>
      </c>
      <c r="O1187">
        <v>1.8691588785046699E-3</v>
      </c>
    </row>
    <row r="1188" spans="1:15">
      <c r="A1188" t="s">
        <v>1472</v>
      </c>
      <c r="B1188" t="s">
        <v>23518</v>
      </c>
      <c r="C1188" t="s">
        <v>1473</v>
      </c>
      <c r="D1188">
        <v>1</v>
      </c>
      <c r="E1188">
        <v>787</v>
      </c>
      <c r="F1188">
        <v>3</v>
      </c>
      <c r="G1188">
        <v>7393</v>
      </c>
      <c r="H1188">
        <v>0.28660084727541502</v>
      </c>
      <c r="I1188">
        <v>0.97863801257884697</v>
      </c>
      <c r="J1188">
        <v>0.94620131057153301</v>
      </c>
      <c r="K1188" t="s">
        <v>24014</v>
      </c>
      <c r="L1188">
        <v>1</v>
      </c>
      <c r="M1188" t="s">
        <v>1463</v>
      </c>
      <c r="N1188">
        <v>0.33333333333333298</v>
      </c>
      <c r="O1188">
        <v>1.27064803049555E-3</v>
      </c>
    </row>
    <row r="1189" spans="1:15">
      <c r="A1189" t="s">
        <v>1472</v>
      </c>
      <c r="B1189" t="s">
        <v>23511</v>
      </c>
      <c r="C1189" t="s">
        <v>1473</v>
      </c>
      <c r="D1189">
        <v>1</v>
      </c>
      <c r="E1189">
        <v>6152</v>
      </c>
      <c r="F1189">
        <v>3</v>
      </c>
      <c r="G1189">
        <v>7804</v>
      </c>
      <c r="H1189">
        <v>0.99052768249503997</v>
      </c>
      <c r="I1189">
        <v>1</v>
      </c>
      <c r="J1189">
        <v>0.85953329234717102</v>
      </c>
      <c r="K1189" t="s">
        <v>24447</v>
      </c>
      <c r="L1189">
        <v>1</v>
      </c>
      <c r="M1189" t="s">
        <v>1463</v>
      </c>
      <c r="N1189">
        <v>0.33333333333333298</v>
      </c>
      <c r="O1189">
        <v>1.6254876462938901E-4</v>
      </c>
    </row>
    <row r="1190" spans="1:15">
      <c r="A1190" t="s">
        <v>1474</v>
      </c>
      <c r="B1190" t="s">
        <v>23518</v>
      </c>
      <c r="C1190" t="s">
        <v>1475</v>
      </c>
      <c r="D1190">
        <v>14</v>
      </c>
      <c r="E1190">
        <v>787</v>
      </c>
      <c r="F1190">
        <v>189</v>
      </c>
      <c r="G1190">
        <v>7393</v>
      </c>
      <c r="H1190">
        <v>0.94913056768162596</v>
      </c>
      <c r="I1190">
        <v>1</v>
      </c>
      <c r="J1190">
        <v>0.966855260484069</v>
      </c>
      <c r="K1190" t="s">
        <v>24448</v>
      </c>
      <c r="L1190">
        <v>14</v>
      </c>
      <c r="M1190" t="s">
        <v>1463</v>
      </c>
      <c r="N1190">
        <v>7.4074074074074098E-2</v>
      </c>
      <c r="O1190">
        <v>1.77890724269377E-2</v>
      </c>
    </row>
    <row r="1191" spans="1:15">
      <c r="A1191" t="s">
        <v>1474</v>
      </c>
      <c r="B1191" t="s">
        <v>23511</v>
      </c>
      <c r="C1191" t="s">
        <v>1475</v>
      </c>
      <c r="D1191">
        <v>191</v>
      </c>
      <c r="E1191">
        <v>6152</v>
      </c>
      <c r="F1191">
        <v>221</v>
      </c>
      <c r="G1191">
        <v>7804</v>
      </c>
      <c r="H1191">
        <v>2.2648907326882398E-3</v>
      </c>
      <c r="I1191">
        <v>2.5927731701529899E-2</v>
      </c>
      <c r="J1191">
        <v>2.2285748592510101E-2</v>
      </c>
      <c r="K1191" t="s">
        <v>24449</v>
      </c>
      <c r="L1191">
        <v>191</v>
      </c>
      <c r="M1191" t="s">
        <v>1463</v>
      </c>
      <c r="N1191">
        <v>0.86425339366515797</v>
      </c>
      <c r="O1191">
        <v>3.1046814044213299E-2</v>
      </c>
    </row>
    <row r="1192" spans="1:15">
      <c r="A1192" t="s">
        <v>1474</v>
      </c>
      <c r="B1192" t="s">
        <v>23513</v>
      </c>
      <c r="C1192" t="s">
        <v>1475</v>
      </c>
      <c r="D1192">
        <v>6</v>
      </c>
      <c r="E1192">
        <v>535</v>
      </c>
      <c r="F1192">
        <v>216</v>
      </c>
      <c r="G1192">
        <v>8124</v>
      </c>
      <c r="H1192">
        <v>0.99650311616052301</v>
      </c>
      <c r="I1192">
        <v>0.99999999999997702</v>
      </c>
      <c r="J1192">
        <v>0.95041217501583097</v>
      </c>
      <c r="K1192" t="s">
        <v>24450</v>
      </c>
      <c r="L1192">
        <v>6</v>
      </c>
      <c r="M1192" t="s">
        <v>1463</v>
      </c>
      <c r="N1192">
        <v>2.7777777777777801E-2</v>
      </c>
      <c r="O1192">
        <v>1.1214953271028E-2</v>
      </c>
    </row>
    <row r="1193" spans="1:15">
      <c r="A1193" t="s">
        <v>1476</v>
      </c>
      <c r="B1193" t="s">
        <v>23518</v>
      </c>
      <c r="C1193" t="s">
        <v>1477</v>
      </c>
      <c r="D1193">
        <v>3</v>
      </c>
      <c r="E1193">
        <v>787</v>
      </c>
      <c r="F1193">
        <v>18</v>
      </c>
      <c r="G1193">
        <v>7393</v>
      </c>
      <c r="H1193">
        <v>0.2989610793636</v>
      </c>
      <c r="I1193">
        <v>0.99203470771967495</v>
      </c>
      <c r="J1193">
        <v>0.95915397574154404</v>
      </c>
      <c r="K1193" t="s">
        <v>24451</v>
      </c>
      <c r="L1193">
        <v>3</v>
      </c>
      <c r="M1193" t="s">
        <v>1463</v>
      </c>
      <c r="N1193">
        <v>0.16666666666666699</v>
      </c>
      <c r="O1193">
        <v>3.8119440914866601E-3</v>
      </c>
    </row>
    <row r="1194" spans="1:15">
      <c r="A1194" t="s">
        <v>1476</v>
      </c>
      <c r="B1194" t="s">
        <v>23511</v>
      </c>
      <c r="C1194" t="s">
        <v>1477</v>
      </c>
      <c r="D1194">
        <v>14</v>
      </c>
      <c r="E1194">
        <v>6152</v>
      </c>
      <c r="F1194">
        <v>20</v>
      </c>
      <c r="G1194">
        <v>7804</v>
      </c>
      <c r="H1194">
        <v>0.88947909325609797</v>
      </c>
      <c r="I1194">
        <v>1</v>
      </c>
      <c r="J1194">
        <v>0.85953329234717102</v>
      </c>
      <c r="K1194" t="s">
        <v>24452</v>
      </c>
      <c r="L1194">
        <v>14</v>
      </c>
      <c r="M1194" t="s">
        <v>1463</v>
      </c>
      <c r="N1194">
        <v>0.7</v>
      </c>
      <c r="O1194">
        <v>2.2756827048114399E-3</v>
      </c>
    </row>
    <row r="1195" spans="1:15">
      <c r="A1195" t="s">
        <v>1478</v>
      </c>
      <c r="B1195" t="s">
        <v>23518</v>
      </c>
      <c r="C1195" t="s">
        <v>1479</v>
      </c>
      <c r="D1195">
        <v>2</v>
      </c>
      <c r="E1195">
        <v>787</v>
      </c>
      <c r="F1195">
        <v>7</v>
      </c>
      <c r="G1195">
        <v>7393</v>
      </c>
      <c r="H1195">
        <v>0.16585350806365901</v>
      </c>
      <c r="I1195">
        <v>0.82859402353427802</v>
      </c>
      <c r="J1195">
        <v>0.80113049045977802</v>
      </c>
      <c r="K1195" t="s">
        <v>23924</v>
      </c>
      <c r="L1195">
        <v>2</v>
      </c>
      <c r="M1195" t="s">
        <v>1463</v>
      </c>
      <c r="N1195">
        <v>0.28571428571428598</v>
      </c>
      <c r="O1195">
        <v>2.5412960609911099E-3</v>
      </c>
    </row>
    <row r="1196" spans="1:15">
      <c r="A1196" t="s">
        <v>1478</v>
      </c>
      <c r="B1196" t="s">
        <v>23511</v>
      </c>
      <c r="C1196" t="s">
        <v>1479</v>
      </c>
      <c r="D1196">
        <v>5</v>
      </c>
      <c r="E1196">
        <v>6152</v>
      </c>
      <c r="F1196">
        <v>7</v>
      </c>
      <c r="G1196">
        <v>7804</v>
      </c>
      <c r="H1196">
        <v>0.83137607319657303</v>
      </c>
      <c r="I1196">
        <v>0.98923101772060196</v>
      </c>
      <c r="J1196">
        <v>0.85027699355333197</v>
      </c>
      <c r="K1196" t="s">
        <v>24453</v>
      </c>
      <c r="L1196">
        <v>5</v>
      </c>
      <c r="M1196" t="s">
        <v>1463</v>
      </c>
      <c r="N1196">
        <v>0.71428571428571397</v>
      </c>
      <c r="O1196">
        <v>8.1274382314694405E-4</v>
      </c>
    </row>
    <row r="1197" spans="1:15">
      <c r="A1197" t="s">
        <v>1480</v>
      </c>
      <c r="B1197" t="s">
        <v>23511</v>
      </c>
      <c r="C1197" t="s">
        <v>1481</v>
      </c>
      <c r="D1197">
        <v>255</v>
      </c>
      <c r="E1197">
        <v>6152</v>
      </c>
      <c r="F1197">
        <v>292</v>
      </c>
      <c r="G1197">
        <v>7804</v>
      </c>
      <c r="H1197" s="34">
        <v>9.2276925040127501E-5</v>
      </c>
      <c r="I1197">
        <v>1.8926381812917801E-3</v>
      </c>
      <c r="J1197">
        <v>1.6267855271876899E-3</v>
      </c>
      <c r="K1197" t="s">
        <v>24454</v>
      </c>
      <c r="L1197">
        <v>255</v>
      </c>
      <c r="M1197" t="s">
        <v>1463</v>
      </c>
      <c r="N1197">
        <v>0.87328767123287698</v>
      </c>
      <c r="O1197">
        <v>4.1449934980494103E-2</v>
      </c>
    </row>
    <row r="1198" spans="1:15">
      <c r="A1198" t="s">
        <v>1480</v>
      </c>
      <c r="B1198" t="s">
        <v>23513</v>
      </c>
      <c r="C1198" t="s">
        <v>1481</v>
      </c>
      <c r="D1198">
        <v>7</v>
      </c>
      <c r="E1198">
        <v>535</v>
      </c>
      <c r="F1198">
        <v>281</v>
      </c>
      <c r="G1198">
        <v>8124</v>
      </c>
      <c r="H1198">
        <v>0.99953909273341801</v>
      </c>
      <c r="I1198">
        <v>0.99999999999997702</v>
      </c>
      <c r="J1198">
        <v>0.95041217501583097</v>
      </c>
      <c r="K1198" t="s">
        <v>23983</v>
      </c>
      <c r="L1198">
        <v>7</v>
      </c>
      <c r="M1198" t="s">
        <v>1463</v>
      </c>
      <c r="N1198">
        <v>2.4911032028469799E-2</v>
      </c>
      <c r="O1198">
        <v>1.3084112149532701E-2</v>
      </c>
    </row>
    <row r="1199" spans="1:15">
      <c r="A1199" t="s">
        <v>1480</v>
      </c>
      <c r="B1199" t="s">
        <v>23518</v>
      </c>
      <c r="C1199" t="s">
        <v>1481</v>
      </c>
      <c r="D1199">
        <v>23</v>
      </c>
      <c r="E1199">
        <v>787</v>
      </c>
      <c r="F1199">
        <v>261</v>
      </c>
      <c r="G1199">
        <v>7393</v>
      </c>
      <c r="H1199">
        <v>0.861091193183527</v>
      </c>
      <c r="I1199">
        <v>1</v>
      </c>
      <c r="J1199">
        <v>0.966855260484069</v>
      </c>
      <c r="K1199" t="s">
        <v>24455</v>
      </c>
      <c r="L1199">
        <v>23</v>
      </c>
      <c r="M1199" t="s">
        <v>1463</v>
      </c>
      <c r="N1199">
        <v>8.8122605363984696E-2</v>
      </c>
      <c r="O1199">
        <v>2.92249047013977E-2</v>
      </c>
    </row>
    <row r="1200" spans="1:15">
      <c r="A1200" t="s">
        <v>1482</v>
      </c>
      <c r="B1200" t="s">
        <v>23511</v>
      </c>
      <c r="C1200" t="s">
        <v>1483</v>
      </c>
      <c r="D1200">
        <v>1</v>
      </c>
      <c r="E1200">
        <v>6152</v>
      </c>
      <c r="F1200">
        <v>1</v>
      </c>
      <c r="G1200">
        <v>7804</v>
      </c>
      <c r="H1200">
        <v>0.788313685289595</v>
      </c>
      <c r="I1200">
        <v>0.968912233598893</v>
      </c>
      <c r="J1200">
        <v>0.832812322140707</v>
      </c>
      <c r="K1200" t="s">
        <v>23871</v>
      </c>
      <c r="L1200">
        <v>1</v>
      </c>
      <c r="M1200" t="s">
        <v>1463</v>
      </c>
      <c r="N1200">
        <v>1</v>
      </c>
      <c r="O1200">
        <v>1.6254876462938901E-4</v>
      </c>
    </row>
    <row r="1201" spans="1:15">
      <c r="A1201" t="s">
        <v>1484</v>
      </c>
      <c r="B1201" t="s">
        <v>23518</v>
      </c>
      <c r="C1201" t="s">
        <v>1485</v>
      </c>
      <c r="D1201">
        <v>1</v>
      </c>
      <c r="E1201">
        <v>787</v>
      </c>
      <c r="F1201">
        <v>3</v>
      </c>
      <c r="G1201">
        <v>7393</v>
      </c>
      <c r="H1201">
        <v>0.28660084727541502</v>
      </c>
      <c r="I1201">
        <v>0.97863801257884697</v>
      </c>
      <c r="J1201">
        <v>0.94620131057153301</v>
      </c>
      <c r="K1201" t="s">
        <v>23667</v>
      </c>
      <c r="L1201">
        <v>1</v>
      </c>
      <c r="M1201" t="s">
        <v>1463</v>
      </c>
      <c r="N1201">
        <v>0.33333333333333298</v>
      </c>
      <c r="O1201">
        <v>1.27064803049555E-3</v>
      </c>
    </row>
    <row r="1202" spans="1:15">
      <c r="A1202" t="s">
        <v>1484</v>
      </c>
      <c r="B1202" t="s">
        <v>23511</v>
      </c>
      <c r="C1202" t="s">
        <v>1485</v>
      </c>
      <c r="D1202">
        <v>2</v>
      </c>
      <c r="E1202">
        <v>6152</v>
      </c>
      <c r="F1202">
        <v>3</v>
      </c>
      <c r="G1202">
        <v>7804</v>
      </c>
      <c r="H1202">
        <v>0.88457550560319997</v>
      </c>
      <c r="I1202">
        <v>1</v>
      </c>
      <c r="J1202">
        <v>0.85953329234717102</v>
      </c>
      <c r="K1202" t="s">
        <v>24456</v>
      </c>
      <c r="L1202">
        <v>2</v>
      </c>
      <c r="M1202" t="s">
        <v>1463</v>
      </c>
      <c r="N1202">
        <v>0.66666666666666696</v>
      </c>
      <c r="O1202">
        <v>3.2509752925877802E-4</v>
      </c>
    </row>
    <row r="1203" spans="1:15">
      <c r="A1203" t="s">
        <v>1486</v>
      </c>
      <c r="B1203" t="s">
        <v>23518</v>
      </c>
      <c r="C1203" t="s">
        <v>1487</v>
      </c>
      <c r="D1203">
        <v>5</v>
      </c>
      <c r="E1203">
        <v>787</v>
      </c>
      <c r="F1203">
        <v>38</v>
      </c>
      <c r="G1203">
        <v>7393</v>
      </c>
      <c r="H1203">
        <v>0.380262511819497</v>
      </c>
      <c r="I1203">
        <v>1</v>
      </c>
      <c r="J1203">
        <v>0.966855260484069</v>
      </c>
      <c r="K1203" t="s">
        <v>24457</v>
      </c>
      <c r="L1203">
        <v>5</v>
      </c>
      <c r="M1203" t="s">
        <v>1463</v>
      </c>
      <c r="N1203">
        <v>0.13157894736842099</v>
      </c>
      <c r="O1203">
        <v>6.35324015247776E-3</v>
      </c>
    </row>
    <row r="1204" spans="1:15">
      <c r="A1204" t="s">
        <v>1486</v>
      </c>
      <c r="B1204" t="s">
        <v>23513</v>
      </c>
      <c r="C1204" t="s">
        <v>1487</v>
      </c>
      <c r="D1204">
        <v>1</v>
      </c>
      <c r="E1204">
        <v>535</v>
      </c>
      <c r="F1204">
        <v>39</v>
      </c>
      <c r="G1204">
        <v>8124</v>
      </c>
      <c r="H1204">
        <v>0.93027810819106505</v>
      </c>
      <c r="I1204">
        <v>0.99999999999997702</v>
      </c>
      <c r="J1204">
        <v>0.95041217501583097</v>
      </c>
      <c r="K1204" t="s">
        <v>24458</v>
      </c>
      <c r="L1204">
        <v>1</v>
      </c>
      <c r="M1204" t="s">
        <v>1463</v>
      </c>
      <c r="N1204">
        <v>2.5641025641025599E-2</v>
      </c>
      <c r="O1204">
        <v>1.8691588785046699E-3</v>
      </c>
    </row>
    <row r="1205" spans="1:15">
      <c r="A1205" t="s">
        <v>1486</v>
      </c>
      <c r="B1205" t="s">
        <v>23511</v>
      </c>
      <c r="C1205" t="s">
        <v>1487</v>
      </c>
      <c r="D1205">
        <v>31</v>
      </c>
      <c r="E1205">
        <v>6152</v>
      </c>
      <c r="F1205">
        <v>39</v>
      </c>
      <c r="G1205">
        <v>7804</v>
      </c>
      <c r="H1205">
        <v>0.55302402013895602</v>
      </c>
      <c r="I1205">
        <v>0.968912233598893</v>
      </c>
      <c r="J1205">
        <v>0.832812322140707</v>
      </c>
      <c r="K1205" t="s">
        <v>24459</v>
      </c>
      <c r="L1205">
        <v>31</v>
      </c>
      <c r="M1205" t="s">
        <v>1463</v>
      </c>
      <c r="N1205">
        <v>0.79487179487179505</v>
      </c>
      <c r="O1205">
        <v>5.0390117035110501E-3</v>
      </c>
    </row>
    <row r="1206" spans="1:15">
      <c r="A1206" t="s">
        <v>1488</v>
      </c>
      <c r="B1206" t="s">
        <v>23518</v>
      </c>
      <c r="C1206" t="s">
        <v>1489</v>
      </c>
      <c r="D1206">
        <v>19</v>
      </c>
      <c r="E1206">
        <v>787</v>
      </c>
      <c r="F1206">
        <v>343</v>
      </c>
      <c r="G1206">
        <v>7393</v>
      </c>
      <c r="H1206">
        <v>0.99976308208270703</v>
      </c>
      <c r="I1206">
        <v>1</v>
      </c>
      <c r="J1206">
        <v>0.966855260484069</v>
      </c>
      <c r="K1206" t="s">
        <v>24460</v>
      </c>
      <c r="L1206">
        <v>19</v>
      </c>
      <c r="M1206" t="s">
        <v>1463</v>
      </c>
      <c r="N1206">
        <v>5.53935860058309E-2</v>
      </c>
      <c r="O1206">
        <v>2.4142312579415501E-2</v>
      </c>
    </row>
    <row r="1207" spans="1:15">
      <c r="A1207" t="s">
        <v>1488</v>
      </c>
      <c r="B1207" t="s">
        <v>23511</v>
      </c>
      <c r="C1207" t="s">
        <v>1489</v>
      </c>
      <c r="D1207">
        <v>314</v>
      </c>
      <c r="E1207">
        <v>6152</v>
      </c>
      <c r="F1207">
        <v>357</v>
      </c>
      <c r="G1207">
        <v>7804</v>
      </c>
      <c r="H1207" s="34">
        <v>3.2811009884481698E-6</v>
      </c>
      <c r="I1207">
        <v>1.02547426131023E-4</v>
      </c>
      <c r="J1207" s="34">
        <v>8.8142926804126606E-5</v>
      </c>
      <c r="K1207" t="s">
        <v>24461</v>
      </c>
      <c r="L1207">
        <v>314</v>
      </c>
      <c r="M1207" t="s">
        <v>1463</v>
      </c>
      <c r="N1207">
        <v>0.87955182072829097</v>
      </c>
      <c r="O1207">
        <v>5.1040312093628103E-2</v>
      </c>
    </row>
    <row r="1208" spans="1:15">
      <c r="A1208" t="s">
        <v>1488</v>
      </c>
      <c r="B1208" t="s">
        <v>23513</v>
      </c>
      <c r="C1208" t="s">
        <v>1489</v>
      </c>
      <c r="D1208">
        <v>19</v>
      </c>
      <c r="E1208">
        <v>535</v>
      </c>
      <c r="F1208">
        <v>345</v>
      </c>
      <c r="G1208">
        <v>8124</v>
      </c>
      <c r="H1208">
        <v>0.82465583300457501</v>
      </c>
      <c r="I1208">
        <v>0.99999999999997702</v>
      </c>
      <c r="J1208">
        <v>0.95041217501583097</v>
      </c>
      <c r="K1208" t="s">
        <v>24462</v>
      </c>
      <c r="L1208">
        <v>19</v>
      </c>
      <c r="M1208" t="s">
        <v>1463</v>
      </c>
      <c r="N1208">
        <v>5.5072463768115899E-2</v>
      </c>
      <c r="O1208">
        <v>3.5514018691588801E-2</v>
      </c>
    </row>
    <row r="1209" spans="1:15">
      <c r="A1209" t="s">
        <v>1490</v>
      </c>
      <c r="B1209" t="s">
        <v>23511</v>
      </c>
      <c r="C1209" t="s">
        <v>1491</v>
      </c>
      <c r="D1209">
        <v>10</v>
      </c>
      <c r="E1209">
        <v>6152</v>
      </c>
      <c r="F1209">
        <v>10</v>
      </c>
      <c r="G1209">
        <v>7804</v>
      </c>
      <c r="H1209">
        <v>9.2537459108980397E-2</v>
      </c>
      <c r="I1209">
        <v>0.40853420848785299</v>
      </c>
      <c r="J1209">
        <v>0.35114875325800998</v>
      </c>
      <c r="K1209" t="s">
        <v>24463</v>
      </c>
      <c r="L1209">
        <v>10</v>
      </c>
      <c r="M1209" t="s">
        <v>1463</v>
      </c>
      <c r="N1209">
        <v>1</v>
      </c>
      <c r="O1209">
        <v>1.62548764629389E-3</v>
      </c>
    </row>
    <row r="1210" spans="1:15">
      <c r="A1210" t="s">
        <v>1492</v>
      </c>
      <c r="B1210" t="s">
        <v>23518</v>
      </c>
      <c r="C1210" t="s">
        <v>1493</v>
      </c>
      <c r="D1210">
        <v>11</v>
      </c>
      <c r="E1210">
        <v>787</v>
      </c>
      <c r="F1210">
        <v>129</v>
      </c>
      <c r="G1210">
        <v>7393</v>
      </c>
      <c r="H1210">
        <v>0.82308641389078796</v>
      </c>
      <c r="I1210">
        <v>1</v>
      </c>
      <c r="J1210">
        <v>0.966855260484069</v>
      </c>
      <c r="K1210" t="s">
        <v>24464</v>
      </c>
      <c r="L1210">
        <v>11</v>
      </c>
      <c r="M1210" t="s">
        <v>1463</v>
      </c>
      <c r="N1210">
        <v>8.5271317829457405E-2</v>
      </c>
      <c r="O1210">
        <v>1.3977128335451099E-2</v>
      </c>
    </row>
    <row r="1211" spans="1:15">
      <c r="A1211" t="s">
        <v>1492</v>
      </c>
      <c r="B1211" t="s">
        <v>23513</v>
      </c>
      <c r="C1211" t="s">
        <v>1493</v>
      </c>
      <c r="D1211">
        <v>10</v>
      </c>
      <c r="E1211">
        <v>535</v>
      </c>
      <c r="F1211">
        <v>129</v>
      </c>
      <c r="G1211">
        <v>8124</v>
      </c>
      <c r="H1211">
        <v>0.34346277935825398</v>
      </c>
      <c r="I1211">
        <v>0.997460135994928</v>
      </c>
      <c r="J1211">
        <v>0.94799825734254795</v>
      </c>
      <c r="K1211" t="s">
        <v>24465</v>
      </c>
      <c r="L1211">
        <v>10</v>
      </c>
      <c r="M1211" t="s">
        <v>1463</v>
      </c>
      <c r="N1211">
        <v>7.7519379844961198E-2</v>
      </c>
      <c r="O1211">
        <v>1.86915887850467E-2</v>
      </c>
    </row>
    <row r="1212" spans="1:15">
      <c r="A1212" t="s">
        <v>1492</v>
      </c>
      <c r="B1212" t="s">
        <v>23511</v>
      </c>
      <c r="C1212" t="s">
        <v>1493</v>
      </c>
      <c r="D1212">
        <v>110</v>
      </c>
      <c r="E1212">
        <v>6152</v>
      </c>
      <c r="F1212">
        <v>140</v>
      </c>
      <c r="G1212">
        <v>7804</v>
      </c>
      <c r="H1212">
        <v>0.578869680886552</v>
      </c>
      <c r="I1212">
        <v>0.968912233598893</v>
      </c>
      <c r="J1212">
        <v>0.832812322140707</v>
      </c>
      <c r="K1212" t="s">
        <v>24466</v>
      </c>
      <c r="L1212">
        <v>110</v>
      </c>
      <c r="M1212" t="s">
        <v>1463</v>
      </c>
      <c r="N1212">
        <v>0.78571428571428603</v>
      </c>
      <c r="O1212">
        <v>1.7880364109232799E-2</v>
      </c>
    </row>
    <row r="1213" spans="1:15">
      <c r="A1213" t="s">
        <v>1494</v>
      </c>
      <c r="B1213" t="s">
        <v>23518</v>
      </c>
      <c r="C1213" t="s">
        <v>1495</v>
      </c>
      <c r="D1213">
        <v>4</v>
      </c>
      <c r="E1213">
        <v>787</v>
      </c>
      <c r="F1213">
        <v>61</v>
      </c>
      <c r="G1213">
        <v>7393</v>
      </c>
      <c r="H1213">
        <v>0.90178318955449099</v>
      </c>
      <c r="I1213">
        <v>1</v>
      </c>
      <c r="J1213">
        <v>0.966855260484069</v>
      </c>
      <c r="K1213" t="s">
        <v>24467</v>
      </c>
      <c r="L1213">
        <v>4</v>
      </c>
      <c r="M1213" t="s">
        <v>1463</v>
      </c>
      <c r="N1213">
        <v>6.5573770491803296E-2</v>
      </c>
      <c r="O1213">
        <v>5.0825921219822103E-3</v>
      </c>
    </row>
    <row r="1214" spans="1:15">
      <c r="A1214" t="s">
        <v>1494</v>
      </c>
      <c r="B1214" t="s">
        <v>23511</v>
      </c>
      <c r="C1214" t="s">
        <v>1495</v>
      </c>
      <c r="D1214">
        <v>54</v>
      </c>
      <c r="E1214">
        <v>6152</v>
      </c>
      <c r="F1214">
        <v>68</v>
      </c>
      <c r="G1214">
        <v>7804</v>
      </c>
      <c r="H1214">
        <v>0.52382198023639204</v>
      </c>
      <c r="I1214">
        <v>0.968912233598893</v>
      </c>
      <c r="J1214">
        <v>0.832812322140707</v>
      </c>
      <c r="K1214" t="s">
        <v>24468</v>
      </c>
      <c r="L1214">
        <v>54</v>
      </c>
      <c r="M1214" t="s">
        <v>1463</v>
      </c>
      <c r="N1214">
        <v>0.79411764705882304</v>
      </c>
      <c r="O1214">
        <v>8.7776332899869997E-3</v>
      </c>
    </row>
    <row r="1215" spans="1:15">
      <c r="A1215" t="s">
        <v>1494</v>
      </c>
      <c r="B1215" t="s">
        <v>23513</v>
      </c>
      <c r="C1215" t="s">
        <v>1495</v>
      </c>
      <c r="D1215">
        <v>5</v>
      </c>
      <c r="E1215">
        <v>535</v>
      </c>
      <c r="F1215">
        <v>55</v>
      </c>
      <c r="G1215">
        <v>8124</v>
      </c>
      <c r="H1215">
        <v>0.29487945191430398</v>
      </c>
      <c r="I1215">
        <v>0.93989994273760602</v>
      </c>
      <c r="J1215">
        <v>0.89329234887452402</v>
      </c>
      <c r="K1215" t="s">
        <v>24469</v>
      </c>
      <c r="L1215">
        <v>5</v>
      </c>
      <c r="M1215" t="s">
        <v>1463</v>
      </c>
      <c r="N1215">
        <v>9.0909090909090898E-2</v>
      </c>
      <c r="O1215">
        <v>9.3457943925233603E-3</v>
      </c>
    </row>
    <row r="1216" spans="1:15">
      <c r="A1216" t="s">
        <v>1496</v>
      </c>
      <c r="B1216" t="s">
        <v>23511</v>
      </c>
      <c r="C1216" t="s">
        <v>1497</v>
      </c>
      <c r="D1216">
        <v>25</v>
      </c>
      <c r="E1216">
        <v>6152</v>
      </c>
      <c r="F1216">
        <v>33</v>
      </c>
      <c r="G1216">
        <v>7804</v>
      </c>
      <c r="H1216">
        <v>0.74859224193538298</v>
      </c>
      <c r="I1216">
        <v>0.968912233598893</v>
      </c>
      <c r="J1216">
        <v>0.832812322140707</v>
      </c>
      <c r="K1216" t="s">
        <v>24470</v>
      </c>
      <c r="L1216">
        <v>25</v>
      </c>
      <c r="M1216" t="s">
        <v>1463</v>
      </c>
      <c r="N1216">
        <v>0.75757575757575801</v>
      </c>
      <c r="O1216">
        <v>4.0637191157347199E-3</v>
      </c>
    </row>
    <row r="1217" spans="1:15">
      <c r="A1217" t="s">
        <v>1496</v>
      </c>
      <c r="B1217" t="s">
        <v>23513</v>
      </c>
      <c r="C1217" t="s">
        <v>1497</v>
      </c>
      <c r="D1217">
        <v>1</v>
      </c>
      <c r="E1217">
        <v>535</v>
      </c>
      <c r="F1217">
        <v>33</v>
      </c>
      <c r="G1217">
        <v>8124</v>
      </c>
      <c r="H1217">
        <v>0.89487942959009004</v>
      </c>
      <c r="I1217">
        <v>0.99999999999997702</v>
      </c>
      <c r="J1217">
        <v>0.95041217501583097</v>
      </c>
      <c r="K1217" t="s">
        <v>23842</v>
      </c>
      <c r="L1217">
        <v>1</v>
      </c>
      <c r="M1217" t="s">
        <v>1463</v>
      </c>
      <c r="N1217">
        <v>3.03030303030303E-2</v>
      </c>
      <c r="O1217">
        <v>1.8691588785046699E-3</v>
      </c>
    </row>
    <row r="1218" spans="1:15">
      <c r="A1218" t="s">
        <v>1496</v>
      </c>
      <c r="B1218" t="s">
        <v>23518</v>
      </c>
      <c r="C1218" t="s">
        <v>1497</v>
      </c>
      <c r="D1218">
        <v>4</v>
      </c>
      <c r="E1218">
        <v>787</v>
      </c>
      <c r="F1218">
        <v>31</v>
      </c>
      <c r="G1218">
        <v>7393</v>
      </c>
      <c r="H1218">
        <v>0.423379635365847</v>
      </c>
      <c r="I1218">
        <v>1</v>
      </c>
      <c r="J1218">
        <v>0.966855260484069</v>
      </c>
      <c r="K1218" t="s">
        <v>24471</v>
      </c>
      <c r="L1218">
        <v>4</v>
      </c>
      <c r="M1218" t="s">
        <v>1463</v>
      </c>
      <c r="N1218">
        <v>0.12903225806451599</v>
      </c>
      <c r="O1218">
        <v>5.0825921219822103E-3</v>
      </c>
    </row>
    <row r="1219" spans="1:15">
      <c r="A1219" t="s">
        <v>1498</v>
      </c>
      <c r="B1219" t="s">
        <v>23513</v>
      </c>
      <c r="C1219" t="s">
        <v>1499</v>
      </c>
      <c r="D1219">
        <v>46</v>
      </c>
      <c r="E1219">
        <v>535</v>
      </c>
      <c r="F1219">
        <v>543</v>
      </c>
      <c r="G1219">
        <v>8124</v>
      </c>
      <c r="H1219">
        <v>4.4121940801765298E-2</v>
      </c>
      <c r="I1219">
        <v>0.448760549738495</v>
      </c>
      <c r="J1219">
        <v>0.42650749013827299</v>
      </c>
      <c r="K1219" t="s">
        <v>24472</v>
      </c>
      <c r="L1219">
        <v>46</v>
      </c>
      <c r="M1219" t="s">
        <v>1463</v>
      </c>
      <c r="N1219">
        <v>8.4714548802946599E-2</v>
      </c>
      <c r="O1219">
        <v>8.5981308411214999E-2</v>
      </c>
    </row>
    <row r="1220" spans="1:15">
      <c r="A1220" t="s">
        <v>1498</v>
      </c>
      <c r="B1220" t="s">
        <v>23518</v>
      </c>
      <c r="C1220" t="s">
        <v>1499</v>
      </c>
      <c r="D1220">
        <v>60</v>
      </c>
      <c r="E1220">
        <v>787</v>
      </c>
      <c r="F1220">
        <v>518</v>
      </c>
      <c r="G1220">
        <v>7393</v>
      </c>
      <c r="H1220">
        <v>0.25671350498093498</v>
      </c>
      <c r="I1220">
        <v>0.97863801257884697</v>
      </c>
      <c r="J1220">
        <v>0.94620131057153301</v>
      </c>
      <c r="K1220" t="s">
        <v>24473</v>
      </c>
      <c r="L1220">
        <v>60</v>
      </c>
      <c r="M1220" t="s">
        <v>1463</v>
      </c>
      <c r="N1220">
        <v>0.115830115830116</v>
      </c>
      <c r="O1220">
        <v>7.6238881829733193E-2</v>
      </c>
    </row>
    <row r="1221" spans="1:15">
      <c r="A1221" t="s">
        <v>1498</v>
      </c>
      <c r="B1221" t="s">
        <v>23511</v>
      </c>
      <c r="C1221" t="s">
        <v>1499</v>
      </c>
      <c r="D1221">
        <v>404</v>
      </c>
      <c r="E1221">
        <v>6152</v>
      </c>
      <c r="F1221">
        <v>537</v>
      </c>
      <c r="G1221">
        <v>7804</v>
      </c>
      <c r="H1221">
        <v>0.98380023251222404</v>
      </c>
      <c r="I1221">
        <v>1</v>
      </c>
      <c r="J1221">
        <v>0.85953329234717102</v>
      </c>
      <c r="K1221" t="s">
        <v>24474</v>
      </c>
      <c r="L1221">
        <v>404</v>
      </c>
      <c r="M1221" t="s">
        <v>1463</v>
      </c>
      <c r="N1221">
        <v>0.75232774674115499</v>
      </c>
      <c r="O1221">
        <v>6.5669700910273104E-2</v>
      </c>
    </row>
    <row r="1222" spans="1:15">
      <c r="A1222" t="s">
        <v>1500</v>
      </c>
      <c r="B1222" t="s">
        <v>23511</v>
      </c>
      <c r="C1222" t="s">
        <v>1501</v>
      </c>
      <c r="D1222">
        <v>53</v>
      </c>
      <c r="E1222">
        <v>6152</v>
      </c>
      <c r="F1222">
        <v>61</v>
      </c>
      <c r="G1222">
        <v>7804</v>
      </c>
      <c r="H1222">
        <v>7.7248494821192296E-2</v>
      </c>
      <c r="I1222">
        <v>0.365531188912534</v>
      </c>
      <c r="J1222">
        <v>0.314186226261566</v>
      </c>
      <c r="K1222" t="s">
        <v>24475</v>
      </c>
      <c r="L1222">
        <v>53</v>
      </c>
      <c r="M1222" t="s">
        <v>1463</v>
      </c>
      <c r="N1222">
        <v>0.86885245901639296</v>
      </c>
      <c r="O1222">
        <v>8.6150845253576101E-3</v>
      </c>
    </row>
    <row r="1223" spans="1:15">
      <c r="A1223" t="s">
        <v>1500</v>
      </c>
      <c r="B1223" t="s">
        <v>23518</v>
      </c>
      <c r="C1223" t="s">
        <v>1501</v>
      </c>
      <c r="D1223">
        <v>7</v>
      </c>
      <c r="E1223">
        <v>787</v>
      </c>
      <c r="F1223">
        <v>55</v>
      </c>
      <c r="G1223">
        <v>7393</v>
      </c>
      <c r="H1223">
        <v>0.36871755026950098</v>
      </c>
      <c r="I1223">
        <v>1</v>
      </c>
      <c r="J1223">
        <v>0.966855260484069</v>
      </c>
      <c r="K1223" t="s">
        <v>24476</v>
      </c>
      <c r="L1223">
        <v>7</v>
      </c>
      <c r="M1223" t="s">
        <v>1463</v>
      </c>
      <c r="N1223">
        <v>0.12727272727272701</v>
      </c>
      <c r="O1223">
        <v>8.8945362134688708E-3</v>
      </c>
    </row>
    <row r="1224" spans="1:15">
      <c r="A1224" t="s">
        <v>1502</v>
      </c>
      <c r="B1224" t="s">
        <v>23511</v>
      </c>
      <c r="C1224" t="s">
        <v>1503</v>
      </c>
      <c r="D1224">
        <v>27</v>
      </c>
      <c r="E1224">
        <v>6152</v>
      </c>
      <c r="F1224">
        <v>27</v>
      </c>
      <c r="G1224">
        <v>7804</v>
      </c>
      <c r="H1224">
        <v>1.6055210566487199E-3</v>
      </c>
      <c r="I1224">
        <v>1.95623203003795E-2</v>
      </c>
      <c r="J1224">
        <v>1.6814465573735098E-2</v>
      </c>
      <c r="K1224" t="s">
        <v>24477</v>
      </c>
      <c r="L1224">
        <v>27</v>
      </c>
      <c r="M1224" t="s">
        <v>1463</v>
      </c>
      <c r="N1224">
        <v>1</v>
      </c>
      <c r="O1224">
        <v>4.3888166449934998E-3</v>
      </c>
    </row>
    <row r="1225" spans="1:15">
      <c r="A1225" t="s">
        <v>1504</v>
      </c>
      <c r="B1225" t="s">
        <v>23511</v>
      </c>
      <c r="C1225" t="s">
        <v>1505</v>
      </c>
      <c r="D1225">
        <v>11</v>
      </c>
      <c r="E1225">
        <v>6152</v>
      </c>
      <c r="F1225">
        <v>11</v>
      </c>
      <c r="G1225">
        <v>7804</v>
      </c>
      <c r="H1225">
        <v>7.29234120922964E-2</v>
      </c>
      <c r="I1225">
        <v>0.34901846963959998</v>
      </c>
      <c r="J1225">
        <v>0.29999299429929699</v>
      </c>
      <c r="K1225" t="s">
        <v>24478</v>
      </c>
      <c r="L1225">
        <v>11</v>
      </c>
      <c r="M1225" t="s">
        <v>1463</v>
      </c>
      <c r="N1225">
        <v>1</v>
      </c>
      <c r="O1225">
        <v>1.78803641092328E-3</v>
      </c>
    </row>
    <row r="1226" spans="1:15">
      <c r="A1226" t="s">
        <v>1506</v>
      </c>
      <c r="B1226" t="s">
        <v>23518</v>
      </c>
      <c r="C1226" t="s">
        <v>1507</v>
      </c>
      <c r="D1226">
        <v>2</v>
      </c>
      <c r="E1226">
        <v>787</v>
      </c>
      <c r="F1226">
        <v>27</v>
      </c>
      <c r="G1226">
        <v>7393</v>
      </c>
      <c r="H1226">
        <v>0.79863159465376998</v>
      </c>
      <c r="I1226">
        <v>1</v>
      </c>
      <c r="J1226">
        <v>0.966855260484069</v>
      </c>
      <c r="K1226" t="s">
        <v>24479</v>
      </c>
      <c r="L1226">
        <v>2</v>
      </c>
      <c r="M1226" t="s">
        <v>1463</v>
      </c>
      <c r="N1226">
        <v>7.4074074074074098E-2</v>
      </c>
      <c r="O1226">
        <v>2.5412960609911099E-3</v>
      </c>
    </row>
    <row r="1227" spans="1:15">
      <c r="A1227" t="s">
        <v>1506</v>
      </c>
      <c r="B1227" t="s">
        <v>23511</v>
      </c>
      <c r="C1227" t="s">
        <v>1507</v>
      </c>
      <c r="D1227">
        <v>24</v>
      </c>
      <c r="E1227">
        <v>6152</v>
      </c>
      <c r="F1227">
        <v>29</v>
      </c>
      <c r="G1227">
        <v>7804</v>
      </c>
      <c r="H1227">
        <v>0.40176100238644102</v>
      </c>
      <c r="I1227">
        <v>0.91525479399875698</v>
      </c>
      <c r="J1227">
        <v>0.78669196642228301</v>
      </c>
      <c r="K1227" t="s">
        <v>24480</v>
      </c>
      <c r="L1227">
        <v>24</v>
      </c>
      <c r="M1227" t="s">
        <v>1463</v>
      </c>
      <c r="N1227">
        <v>0.82758620689655205</v>
      </c>
      <c r="O1227">
        <v>3.90117035110533E-3</v>
      </c>
    </row>
    <row r="1228" spans="1:15">
      <c r="A1228" t="s">
        <v>1506</v>
      </c>
      <c r="B1228" t="s">
        <v>23513</v>
      </c>
      <c r="C1228" t="s">
        <v>1507</v>
      </c>
      <c r="D1228">
        <v>3</v>
      </c>
      <c r="E1228">
        <v>535</v>
      </c>
      <c r="F1228">
        <v>29</v>
      </c>
      <c r="G1228">
        <v>8124</v>
      </c>
      <c r="H1228">
        <v>0.297886578440409</v>
      </c>
      <c r="I1228">
        <v>0.94296666706918197</v>
      </c>
      <c r="J1228">
        <v>0.89620700101667194</v>
      </c>
      <c r="K1228" t="s">
        <v>24481</v>
      </c>
      <c r="L1228">
        <v>3</v>
      </c>
      <c r="M1228" t="s">
        <v>1463</v>
      </c>
      <c r="N1228">
        <v>0.10344827586206901</v>
      </c>
      <c r="O1228">
        <v>5.60747663551402E-3</v>
      </c>
    </row>
    <row r="1229" spans="1:15">
      <c r="A1229" t="s">
        <v>1508</v>
      </c>
      <c r="B1229" t="s">
        <v>23513</v>
      </c>
      <c r="C1229" t="s">
        <v>1509</v>
      </c>
      <c r="D1229">
        <v>12</v>
      </c>
      <c r="E1229">
        <v>535</v>
      </c>
      <c r="F1229">
        <v>203</v>
      </c>
      <c r="G1229">
        <v>8124</v>
      </c>
      <c r="H1229">
        <v>0.69372980313936505</v>
      </c>
      <c r="I1229">
        <v>0.99999999999997702</v>
      </c>
      <c r="J1229">
        <v>0.95041217501583097</v>
      </c>
      <c r="K1229" t="s">
        <v>24482</v>
      </c>
      <c r="L1229">
        <v>12</v>
      </c>
      <c r="M1229" t="s">
        <v>1463</v>
      </c>
      <c r="N1229">
        <v>5.91133004926108E-2</v>
      </c>
      <c r="O1229">
        <v>2.2429906542056101E-2</v>
      </c>
    </row>
    <row r="1230" spans="1:15">
      <c r="A1230" t="s">
        <v>1508</v>
      </c>
      <c r="B1230" t="s">
        <v>23511</v>
      </c>
      <c r="C1230" t="s">
        <v>1509</v>
      </c>
      <c r="D1230">
        <v>168</v>
      </c>
      <c r="E1230">
        <v>6152</v>
      </c>
      <c r="F1230">
        <v>204</v>
      </c>
      <c r="G1230">
        <v>7804</v>
      </c>
      <c r="H1230">
        <v>0.12155711217524499</v>
      </c>
      <c r="I1230">
        <v>0.49106679087619298</v>
      </c>
      <c r="J1230">
        <v>0.42208825552417401</v>
      </c>
      <c r="K1230" t="s">
        <v>24483</v>
      </c>
      <c r="L1230">
        <v>168</v>
      </c>
      <c r="M1230" t="s">
        <v>1463</v>
      </c>
      <c r="N1230">
        <v>0.82352941176470595</v>
      </c>
      <c r="O1230">
        <v>2.7308192457737301E-2</v>
      </c>
    </row>
    <row r="1231" spans="1:15">
      <c r="A1231" t="s">
        <v>1508</v>
      </c>
      <c r="B1231" t="s">
        <v>23518</v>
      </c>
      <c r="C1231" t="s">
        <v>1509</v>
      </c>
      <c r="D1231">
        <v>18</v>
      </c>
      <c r="E1231">
        <v>787</v>
      </c>
      <c r="F1231">
        <v>183</v>
      </c>
      <c r="G1231">
        <v>7393</v>
      </c>
      <c r="H1231">
        <v>0.67610889237393601</v>
      </c>
      <c r="I1231">
        <v>1</v>
      </c>
      <c r="J1231">
        <v>0.966855260484069</v>
      </c>
      <c r="K1231" t="s">
        <v>24484</v>
      </c>
      <c r="L1231">
        <v>18</v>
      </c>
      <c r="M1231" t="s">
        <v>1463</v>
      </c>
      <c r="N1231">
        <v>9.8360655737704902E-2</v>
      </c>
      <c r="O1231">
        <v>2.2871664548919899E-2</v>
      </c>
    </row>
    <row r="1232" spans="1:15">
      <c r="A1232" t="s">
        <v>1510</v>
      </c>
      <c r="B1232" t="s">
        <v>23511</v>
      </c>
      <c r="C1232" t="s">
        <v>1511</v>
      </c>
      <c r="D1232">
        <v>41</v>
      </c>
      <c r="E1232">
        <v>6152</v>
      </c>
      <c r="F1232">
        <v>46</v>
      </c>
      <c r="G1232">
        <v>7804</v>
      </c>
      <c r="H1232">
        <v>5.51676121810247E-2</v>
      </c>
      <c r="I1232">
        <v>0.29247449753483501</v>
      </c>
      <c r="J1232">
        <v>0.25139156779370098</v>
      </c>
      <c r="K1232" t="s">
        <v>24485</v>
      </c>
      <c r="L1232">
        <v>41</v>
      </c>
      <c r="M1232" t="s">
        <v>1463</v>
      </c>
      <c r="N1232">
        <v>0.89130434782608703</v>
      </c>
      <c r="O1232">
        <v>6.6644993498049402E-3</v>
      </c>
    </row>
    <row r="1233" spans="1:15">
      <c r="A1233" t="s">
        <v>1510</v>
      </c>
      <c r="B1233" t="s">
        <v>23513</v>
      </c>
      <c r="C1233" t="s">
        <v>1511</v>
      </c>
      <c r="D1233">
        <v>3</v>
      </c>
      <c r="E1233">
        <v>535</v>
      </c>
      <c r="F1233">
        <v>45</v>
      </c>
      <c r="G1233">
        <v>8124</v>
      </c>
      <c r="H1233">
        <v>0.57661065886667195</v>
      </c>
      <c r="I1233">
        <v>0.99999999999997702</v>
      </c>
      <c r="J1233">
        <v>0.95041217501583097</v>
      </c>
      <c r="K1233" t="s">
        <v>24486</v>
      </c>
      <c r="L1233">
        <v>3</v>
      </c>
      <c r="M1233" t="s">
        <v>1463</v>
      </c>
      <c r="N1233">
        <v>6.6666666666666693E-2</v>
      </c>
      <c r="O1233">
        <v>5.60747663551402E-3</v>
      </c>
    </row>
    <row r="1234" spans="1:15">
      <c r="A1234" t="s">
        <v>1510</v>
      </c>
      <c r="B1234" t="s">
        <v>23518</v>
      </c>
      <c r="C1234" t="s">
        <v>1511</v>
      </c>
      <c r="D1234">
        <v>2</v>
      </c>
      <c r="E1234">
        <v>787</v>
      </c>
      <c r="F1234">
        <v>38</v>
      </c>
      <c r="G1234">
        <v>7393</v>
      </c>
      <c r="H1234">
        <v>0.923785561797554</v>
      </c>
      <c r="I1234">
        <v>1</v>
      </c>
      <c r="J1234">
        <v>0.966855260484069</v>
      </c>
      <c r="K1234" t="s">
        <v>23942</v>
      </c>
      <c r="L1234">
        <v>2</v>
      </c>
      <c r="M1234" t="s">
        <v>1463</v>
      </c>
      <c r="N1234">
        <v>5.2631578947368397E-2</v>
      </c>
      <c r="O1234">
        <v>2.5412960609911099E-3</v>
      </c>
    </row>
    <row r="1235" spans="1:15">
      <c r="A1235" t="s">
        <v>1512</v>
      </c>
      <c r="B1235" t="s">
        <v>23518</v>
      </c>
      <c r="C1235" t="s">
        <v>1513</v>
      </c>
      <c r="D1235">
        <v>43</v>
      </c>
      <c r="E1235">
        <v>787</v>
      </c>
      <c r="F1235">
        <v>161</v>
      </c>
      <c r="G1235">
        <v>7393</v>
      </c>
      <c r="H1235" s="34">
        <v>6.0685783186318297E-9</v>
      </c>
      <c r="I1235" s="34">
        <v>9.9544913019957497E-6</v>
      </c>
      <c r="J1235" s="34">
        <v>9.62455228077751E-6</v>
      </c>
      <c r="K1235" t="s">
        <v>24487</v>
      </c>
      <c r="L1235">
        <v>43</v>
      </c>
      <c r="M1235" t="s">
        <v>1463</v>
      </c>
      <c r="N1235">
        <v>0.26708074534161502</v>
      </c>
      <c r="O1235">
        <v>5.4637865311308799E-2</v>
      </c>
    </row>
    <row r="1236" spans="1:15">
      <c r="A1236" t="s">
        <v>1512</v>
      </c>
      <c r="B1236" t="s">
        <v>23513</v>
      </c>
      <c r="C1236" t="s">
        <v>1513</v>
      </c>
      <c r="D1236">
        <v>24</v>
      </c>
      <c r="E1236">
        <v>535</v>
      </c>
      <c r="F1236">
        <v>154</v>
      </c>
      <c r="G1236">
        <v>8124</v>
      </c>
      <c r="H1236" s="34">
        <v>6.2487573819121396E-5</v>
      </c>
      <c r="I1236">
        <v>3.45764575132472E-3</v>
      </c>
      <c r="J1236">
        <v>3.28618861895085E-3</v>
      </c>
      <c r="K1236" t="s">
        <v>24488</v>
      </c>
      <c r="L1236">
        <v>24</v>
      </c>
      <c r="M1236" t="s">
        <v>1463</v>
      </c>
      <c r="N1236">
        <v>0.15584415584415601</v>
      </c>
      <c r="O1236">
        <v>4.4859813084112098E-2</v>
      </c>
    </row>
    <row r="1237" spans="1:15">
      <c r="A1237" t="s">
        <v>1512</v>
      </c>
      <c r="B1237" t="s">
        <v>23511</v>
      </c>
      <c r="C1237" t="s">
        <v>1513</v>
      </c>
      <c r="D1237">
        <v>83</v>
      </c>
      <c r="E1237">
        <v>6152</v>
      </c>
      <c r="F1237">
        <v>161</v>
      </c>
      <c r="G1237">
        <v>7804</v>
      </c>
      <c r="H1237">
        <v>0.999999999999998</v>
      </c>
      <c r="I1237">
        <v>1</v>
      </c>
      <c r="J1237">
        <v>0.85953329234717102</v>
      </c>
      <c r="K1237" t="s">
        <v>24489</v>
      </c>
      <c r="L1237">
        <v>83</v>
      </c>
      <c r="M1237" t="s">
        <v>1463</v>
      </c>
      <c r="N1237">
        <v>0.51552795031055898</v>
      </c>
      <c r="O1237">
        <v>1.3491547464239299E-2</v>
      </c>
    </row>
    <row r="1238" spans="1:15">
      <c r="A1238" t="s">
        <v>1514</v>
      </c>
      <c r="B1238" t="s">
        <v>23518</v>
      </c>
      <c r="C1238" t="s">
        <v>1515</v>
      </c>
      <c r="D1238">
        <v>1</v>
      </c>
      <c r="E1238">
        <v>787</v>
      </c>
      <c r="F1238">
        <v>42</v>
      </c>
      <c r="G1238">
        <v>7393</v>
      </c>
      <c r="H1238">
        <v>0.99127228379127896</v>
      </c>
      <c r="I1238">
        <v>1</v>
      </c>
      <c r="J1238">
        <v>0.966855260484069</v>
      </c>
      <c r="K1238" t="s">
        <v>24490</v>
      </c>
      <c r="L1238">
        <v>1</v>
      </c>
      <c r="M1238" t="s">
        <v>1463</v>
      </c>
      <c r="N1238">
        <v>2.3809523809523801E-2</v>
      </c>
      <c r="O1238">
        <v>1.27064803049555E-3</v>
      </c>
    </row>
    <row r="1239" spans="1:15">
      <c r="A1239" t="s">
        <v>1514</v>
      </c>
      <c r="B1239" t="s">
        <v>23513</v>
      </c>
      <c r="C1239" t="s">
        <v>1515</v>
      </c>
      <c r="D1239">
        <v>4</v>
      </c>
      <c r="E1239">
        <v>535</v>
      </c>
      <c r="F1239">
        <v>52</v>
      </c>
      <c r="G1239">
        <v>8124</v>
      </c>
      <c r="H1239">
        <v>0.450360820476159</v>
      </c>
      <c r="I1239">
        <v>0.99999999999997702</v>
      </c>
      <c r="J1239">
        <v>0.95041217501583097</v>
      </c>
      <c r="K1239" t="s">
        <v>24491</v>
      </c>
      <c r="L1239">
        <v>4</v>
      </c>
      <c r="M1239" t="s">
        <v>1463</v>
      </c>
      <c r="N1239">
        <v>7.69230769230769E-2</v>
      </c>
      <c r="O1239">
        <v>7.4766355140186902E-3</v>
      </c>
    </row>
    <row r="1240" spans="1:15">
      <c r="A1240" t="s">
        <v>1514</v>
      </c>
      <c r="B1240" t="s">
        <v>23511</v>
      </c>
      <c r="C1240" t="s">
        <v>1515</v>
      </c>
      <c r="D1240">
        <v>37</v>
      </c>
      <c r="E1240">
        <v>6152</v>
      </c>
      <c r="F1240">
        <v>45</v>
      </c>
      <c r="G1240">
        <v>7804</v>
      </c>
      <c r="H1240">
        <v>0.36540662576942501</v>
      </c>
      <c r="I1240">
        <v>0.90829480295553899</v>
      </c>
      <c r="J1240">
        <v>0.78070962240619901</v>
      </c>
      <c r="K1240" t="s">
        <v>24492</v>
      </c>
      <c r="L1240">
        <v>37</v>
      </c>
      <c r="M1240" t="s">
        <v>1463</v>
      </c>
      <c r="N1240">
        <v>0.82222222222222197</v>
      </c>
      <c r="O1240">
        <v>6.0143042912873899E-3</v>
      </c>
    </row>
    <row r="1241" spans="1:15">
      <c r="A1241" t="s">
        <v>1516</v>
      </c>
      <c r="B1241" t="s">
        <v>23513</v>
      </c>
      <c r="C1241" t="s">
        <v>1517</v>
      </c>
      <c r="D1241">
        <v>4</v>
      </c>
      <c r="E1241">
        <v>535</v>
      </c>
      <c r="F1241">
        <v>14</v>
      </c>
      <c r="G1241">
        <v>8124</v>
      </c>
      <c r="H1241">
        <v>1.0947130722866001E-2</v>
      </c>
      <c r="I1241">
        <v>0.17956755928811799</v>
      </c>
      <c r="J1241">
        <v>0.17066319458530901</v>
      </c>
      <c r="K1241" t="s">
        <v>24493</v>
      </c>
      <c r="L1241">
        <v>4</v>
      </c>
      <c r="M1241" t="s">
        <v>1463</v>
      </c>
      <c r="N1241">
        <v>0.28571428571428598</v>
      </c>
      <c r="O1241">
        <v>7.4766355140186902E-3</v>
      </c>
    </row>
    <row r="1242" spans="1:15">
      <c r="A1242" t="s">
        <v>1516</v>
      </c>
      <c r="B1242" t="s">
        <v>23511</v>
      </c>
      <c r="C1242" t="s">
        <v>1517</v>
      </c>
      <c r="D1242">
        <v>9</v>
      </c>
      <c r="E1242">
        <v>6152</v>
      </c>
      <c r="F1242">
        <v>14</v>
      </c>
      <c r="G1242">
        <v>7804</v>
      </c>
      <c r="H1242">
        <v>0.94399357031859399</v>
      </c>
      <c r="I1242">
        <v>1</v>
      </c>
      <c r="J1242">
        <v>0.85953329234717102</v>
      </c>
      <c r="K1242" t="s">
        <v>24494</v>
      </c>
      <c r="L1242">
        <v>9</v>
      </c>
      <c r="M1242" t="s">
        <v>1463</v>
      </c>
      <c r="N1242">
        <v>0.64285714285714302</v>
      </c>
      <c r="O1242">
        <v>1.4629388816645001E-3</v>
      </c>
    </row>
    <row r="1243" spans="1:15">
      <c r="A1243" t="s">
        <v>1518</v>
      </c>
      <c r="B1243" t="s">
        <v>23518</v>
      </c>
      <c r="C1243" t="s">
        <v>1519</v>
      </c>
      <c r="D1243">
        <v>2</v>
      </c>
      <c r="E1243">
        <v>787</v>
      </c>
      <c r="F1243">
        <v>6</v>
      </c>
      <c r="G1243">
        <v>7393</v>
      </c>
      <c r="H1243">
        <v>0.127121247527331</v>
      </c>
      <c r="I1243">
        <v>0.70232558016992197</v>
      </c>
      <c r="J1243">
        <v>0.67904718175981504</v>
      </c>
      <c r="K1243" t="s">
        <v>24495</v>
      </c>
      <c r="L1243">
        <v>2</v>
      </c>
      <c r="M1243" t="s">
        <v>1463</v>
      </c>
      <c r="N1243">
        <v>0.33333333333333298</v>
      </c>
      <c r="O1243">
        <v>2.5412960609911099E-3</v>
      </c>
    </row>
    <row r="1244" spans="1:15">
      <c r="A1244" t="s">
        <v>1518</v>
      </c>
      <c r="B1244" t="s">
        <v>23511</v>
      </c>
      <c r="C1244" t="s">
        <v>1519</v>
      </c>
      <c r="D1244">
        <v>3</v>
      </c>
      <c r="E1244">
        <v>6152</v>
      </c>
      <c r="F1244">
        <v>5</v>
      </c>
      <c r="G1244">
        <v>7804</v>
      </c>
      <c r="H1244">
        <v>0.93277286492067202</v>
      </c>
      <c r="I1244">
        <v>1</v>
      </c>
      <c r="J1244">
        <v>0.85953329234717102</v>
      </c>
      <c r="K1244" t="s">
        <v>24496</v>
      </c>
      <c r="L1244">
        <v>3</v>
      </c>
      <c r="M1244" t="s">
        <v>1463</v>
      </c>
      <c r="N1244">
        <v>0.6</v>
      </c>
      <c r="O1244">
        <v>4.8764629388816603E-4</v>
      </c>
    </row>
    <row r="1245" spans="1:15">
      <c r="A1245" t="s">
        <v>1520</v>
      </c>
      <c r="B1245" t="s">
        <v>23518</v>
      </c>
      <c r="C1245" t="s">
        <v>1521</v>
      </c>
      <c r="D1245">
        <v>3</v>
      </c>
      <c r="E1245">
        <v>787</v>
      </c>
      <c r="F1245">
        <v>22</v>
      </c>
      <c r="G1245">
        <v>7393</v>
      </c>
      <c r="H1245">
        <v>0.42011989697524099</v>
      </c>
      <c r="I1245">
        <v>1</v>
      </c>
      <c r="J1245">
        <v>0.966855260484069</v>
      </c>
      <c r="K1245" t="s">
        <v>23806</v>
      </c>
      <c r="L1245">
        <v>3</v>
      </c>
      <c r="M1245" t="s">
        <v>1463</v>
      </c>
      <c r="N1245">
        <v>0.13636363636363599</v>
      </c>
      <c r="O1245">
        <v>3.8119440914866601E-3</v>
      </c>
    </row>
    <row r="1246" spans="1:15">
      <c r="A1246" t="s">
        <v>1520</v>
      </c>
      <c r="B1246" t="s">
        <v>23511</v>
      </c>
      <c r="C1246" t="s">
        <v>1521</v>
      </c>
      <c r="D1246">
        <v>20</v>
      </c>
      <c r="E1246">
        <v>6152</v>
      </c>
      <c r="F1246">
        <v>24</v>
      </c>
      <c r="G1246">
        <v>7804</v>
      </c>
      <c r="H1246">
        <v>0.403747270815001</v>
      </c>
      <c r="I1246">
        <v>0.91525479399875698</v>
      </c>
      <c r="J1246">
        <v>0.78669196642228301</v>
      </c>
      <c r="K1246" t="s">
        <v>23805</v>
      </c>
      <c r="L1246">
        <v>20</v>
      </c>
      <c r="M1246" t="s">
        <v>1463</v>
      </c>
      <c r="N1246">
        <v>0.83333333333333304</v>
      </c>
      <c r="O1246">
        <v>3.2509752925877801E-3</v>
      </c>
    </row>
    <row r="1247" spans="1:15">
      <c r="A1247" t="s">
        <v>1522</v>
      </c>
      <c r="B1247" t="s">
        <v>23511</v>
      </c>
      <c r="C1247" t="s">
        <v>1523</v>
      </c>
      <c r="D1247">
        <v>25</v>
      </c>
      <c r="E1247">
        <v>6152</v>
      </c>
      <c r="F1247">
        <v>27</v>
      </c>
      <c r="G1247">
        <v>7804</v>
      </c>
      <c r="H1247">
        <v>5.4245613173786997E-2</v>
      </c>
      <c r="I1247">
        <v>0.28959482308693002</v>
      </c>
      <c r="J1247">
        <v>0.248916391734606</v>
      </c>
      <c r="K1247" t="s">
        <v>24497</v>
      </c>
      <c r="L1247">
        <v>25</v>
      </c>
      <c r="M1247" t="s">
        <v>1463</v>
      </c>
      <c r="N1247">
        <v>0.92592592592592604</v>
      </c>
      <c r="O1247">
        <v>4.0637191157347199E-3</v>
      </c>
    </row>
    <row r="1248" spans="1:15">
      <c r="A1248" t="s">
        <v>1522</v>
      </c>
      <c r="B1248" t="s">
        <v>23518</v>
      </c>
      <c r="C1248" t="s">
        <v>1523</v>
      </c>
      <c r="D1248">
        <v>2</v>
      </c>
      <c r="E1248">
        <v>787</v>
      </c>
      <c r="F1248">
        <v>28</v>
      </c>
      <c r="G1248">
        <v>7393</v>
      </c>
      <c r="H1248">
        <v>0.81503836345158498</v>
      </c>
      <c r="I1248">
        <v>1</v>
      </c>
      <c r="J1248">
        <v>0.966855260484069</v>
      </c>
      <c r="K1248" t="s">
        <v>24498</v>
      </c>
      <c r="L1248">
        <v>2</v>
      </c>
      <c r="M1248" t="s">
        <v>1463</v>
      </c>
      <c r="N1248">
        <v>7.1428571428571397E-2</v>
      </c>
      <c r="O1248">
        <v>2.5412960609911099E-3</v>
      </c>
    </row>
    <row r="1249" spans="1:15">
      <c r="A1249" t="s">
        <v>1524</v>
      </c>
      <c r="B1249" t="s">
        <v>23511</v>
      </c>
      <c r="C1249" t="s">
        <v>1525</v>
      </c>
      <c r="D1249">
        <v>62</v>
      </c>
      <c r="E1249">
        <v>6152</v>
      </c>
      <c r="F1249">
        <v>68</v>
      </c>
      <c r="G1249">
        <v>7804</v>
      </c>
      <c r="H1249">
        <v>5.60529696344572E-3</v>
      </c>
      <c r="I1249">
        <v>5.39962315118621E-2</v>
      </c>
      <c r="J1249">
        <v>4.6411558645730898E-2</v>
      </c>
      <c r="K1249" t="s">
        <v>24499</v>
      </c>
      <c r="L1249">
        <v>62</v>
      </c>
      <c r="M1249" t="s">
        <v>1463</v>
      </c>
      <c r="N1249">
        <v>0.91176470588235303</v>
      </c>
      <c r="O1249">
        <v>1.00780234070221E-2</v>
      </c>
    </row>
    <row r="1250" spans="1:15">
      <c r="A1250" t="s">
        <v>1524</v>
      </c>
      <c r="B1250" t="s">
        <v>23518</v>
      </c>
      <c r="C1250" t="s">
        <v>1525</v>
      </c>
      <c r="D1250">
        <v>3</v>
      </c>
      <c r="E1250">
        <v>787</v>
      </c>
      <c r="F1250">
        <v>62</v>
      </c>
      <c r="G1250">
        <v>7393</v>
      </c>
      <c r="H1250">
        <v>0.96768792547578797</v>
      </c>
      <c r="I1250">
        <v>1</v>
      </c>
      <c r="J1250">
        <v>0.966855260484069</v>
      </c>
      <c r="K1250" t="s">
        <v>24500</v>
      </c>
      <c r="L1250">
        <v>3</v>
      </c>
      <c r="M1250" t="s">
        <v>1463</v>
      </c>
      <c r="N1250">
        <v>4.8387096774193498E-2</v>
      </c>
      <c r="O1250">
        <v>3.8119440914866601E-3</v>
      </c>
    </row>
    <row r="1251" spans="1:15">
      <c r="A1251" t="s">
        <v>1526</v>
      </c>
      <c r="B1251" t="s">
        <v>23518</v>
      </c>
      <c r="C1251" t="s">
        <v>1527</v>
      </c>
      <c r="D1251">
        <v>3</v>
      </c>
      <c r="E1251">
        <v>787</v>
      </c>
      <c r="F1251">
        <v>54</v>
      </c>
      <c r="G1251">
        <v>7393</v>
      </c>
      <c r="H1251">
        <v>0.93705797770010801</v>
      </c>
      <c r="I1251">
        <v>1</v>
      </c>
      <c r="J1251">
        <v>0.966855260484069</v>
      </c>
      <c r="K1251" t="s">
        <v>24500</v>
      </c>
      <c r="L1251">
        <v>3</v>
      </c>
      <c r="M1251" t="s">
        <v>1463</v>
      </c>
      <c r="N1251">
        <v>5.5555555555555601E-2</v>
      </c>
      <c r="O1251">
        <v>3.8119440914866601E-3</v>
      </c>
    </row>
    <row r="1252" spans="1:15">
      <c r="A1252" t="s">
        <v>1526</v>
      </c>
      <c r="B1252" t="s">
        <v>23511</v>
      </c>
      <c r="C1252" t="s">
        <v>1527</v>
      </c>
      <c r="D1252">
        <v>54</v>
      </c>
      <c r="E1252">
        <v>6152</v>
      </c>
      <c r="F1252">
        <v>58</v>
      </c>
      <c r="G1252">
        <v>7804</v>
      </c>
      <c r="H1252">
        <v>2.9186499985250801E-3</v>
      </c>
      <c r="I1252">
        <v>3.2069318343169E-2</v>
      </c>
      <c r="J1252">
        <v>2.75646467788336E-2</v>
      </c>
      <c r="K1252" t="s">
        <v>24501</v>
      </c>
      <c r="L1252">
        <v>54</v>
      </c>
      <c r="M1252" t="s">
        <v>1463</v>
      </c>
      <c r="N1252">
        <v>0.931034482758621</v>
      </c>
      <c r="O1252">
        <v>8.7776332899869997E-3</v>
      </c>
    </row>
    <row r="1253" spans="1:15">
      <c r="A1253" t="s">
        <v>1528</v>
      </c>
      <c r="B1253" t="s">
        <v>23518</v>
      </c>
      <c r="C1253" t="s">
        <v>1529</v>
      </c>
      <c r="D1253">
        <v>15</v>
      </c>
      <c r="E1253">
        <v>787</v>
      </c>
      <c r="F1253">
        <v>161</v>
      </c>
      <c r="G1253">
        <v>7393</v>
      </c>
      <c r="H1253">
        <v>0.74666601044888004</v>
      </c>
      <c r="I1253">
        <v>1</v>
      </c>
      <c r="J1253">
        <v>0.966855260484069</v>
      </c>
      <c r="K1253" t="s">
        <v>24502</v>
      </c>
      <c r="L1253">
        <v>15</v>
      </c>
      <c r="M1253" t="s">
        <v>1463</v>
      </c>
      <c r="N1253">
        <v>9.3167701863354005E-2</v>
      </c>
      <c r="O1253">
        <v>1.9059720457433298E-2</v>
      </c>
    </row>
    <row r="1254" spans="1:15">
      <c r="A1254" t="s">
        <v>1528</v>
      </c>
      <c r="B1254" t="s">
        <v>23511</v>
      </c>
      <c r="C1254" t="s">
        <v>1529</v>
      </c>
      <c r="D1254">
        <v>152</v>
      </c>
      <c r="E1254">
        <v>6152</v>
      </c>
      <c r="F1254">
        <v>178</v>
      </c>
      <c r="G1254">
        <v>7804</v>
      </c>
      <c r="H1254">
        <v>1.6083381866125901E-2</v>
      </c>
      <c r="I1254">
        <v>0.120502963829536</v>
      </c>
      <c r="J1254">
        <v>0.10357630923799301</v>
      </c>
      <c r="K1254" t="s">
        <v>24503</v>
      </c>
      <c r="L1254">
        <v>152</v>
      </c>
      <c r="M1254" t="s">
        <v>1463</v>
      </c>
      <c r="N1254">
        <v>0.85393258426966301</v>
      </c>
      <c r="O1254">
        <v>2.47074122236671E-2</v>
      </c>
    </row>
    <row r="1255" spans="1:15">
      <c r="A1255" t="s">
        <v>1528</v>
      </c>
      <c r="B1255" t="s">
        <v>23513</v>
      </c>
      <c r="C1255" t="s">
        <v>1529</v>
      </c>
      <c r="D1255">
        <v>4</v>
      </c>
      <c r="E1255">
        <v>535</v>
      </c>
      <c r="F1255">
        <v>177</v>
      </c>
      <c r="G1255">
        <v>8124</v>
      </c>
      <c r="H1255">
        <v>0.99780454878759905</v>
      </c>
      <c r="I1255">
        <v>0.99999999999997702</v>
      </c>
      <c r="J1255">
        <v>0.95041217501583097</v>
      </c>
      <c r="K1255" t="s">
        <v>24504</v>
      </c>
      <c r="L1255">
        <v>4</v>
      </c>
      <c r="M1255" t="s">
        <v>1463</v>
      </c>
      <c r="N1255">
        <v>2.2598870056497199E-2</v>
      </c>
      <c r="O1255">
        <v>7.4766355140186902E-3</v>
      </c>
    </row>
    <row r="1256" spans="1:15">
      <c r="A1256" t="s">
        <v>1530</v>
      </c>
      <c r="B1256" t="s">
        <v>23511</v>
      </c>
      <c r="C1256" t="s">
        <v>1531</v>
      </c>
      <c r="D1256">
        <v>8</v>
      </c>
      <c r="E1256">
        <v>6152</v>
      </c>
      <c r="F1256">
        <v>8</v>
      </c>
      <c r="G1256">
        <v>7804</v>
      </c>
      <c r="H1256">
        <v>0.148995721685201</v>
      </c>
      <c r="I1256">
        <v>0.54611425167193095</v>
      </c>
      <c r="J1256">
        <v>0.46940338073728599</v>
      </c>
      <c r="K1256" t="s">
        <v>24505</v>
      </c>
      <c r="L1256">
        <v>8</v>
      </c>
      <c r="M1256" t="s">
        <v>1463</v>
      </c>
      <c r="N1256">
        <v>1</v>
      </c>
      <c r="O1256">
        <v>1.3003901170351099E-3</v>
      </c>
    </row>
    <row r="1257" spans="1:15">
      <c r="A1257" t="s">
        <v>1532</v>
      </c>
      <c r="B1257" t="s">
        <v>23511</v>
      </c>
      <c r="C1257" t="s">
        <v>1533</v>
      </c>
      <c r="D1257">
        <v>3</v>
      </c>
      <c r="E1257">
        <v>6152</v>
      </c>
      <c r="F1257">
        <v>4</v>
      </c>
      <c r="G1257">
        <v>7804</v>
      </c>
      <c r="H1257">
        <v>0.80103341611958101</v>
      </c>
      <c r="I1257">
        <v>0.968912233598893</v>
      </c>
      <c r="J1257">
        <v>0.832812322140707</v>
      </c>
      <c r="K1257" t="s">
        <v>24506</v>
      </c>
      <c r="L1257">
        <v>3</v>
      </c>
      <c r="M1257" t="s">
        <v>1463</v>
      </c>
      <c r="N1257">
        <v>0.75</v>
      </c>
      <c r="O1257">
        <v>4.8764629388816603E-4</v>
      </c>
    </row>
    <row r="1258" spans="1:15">
      <c r="A1258" t="s">
        <v>1534</v>
      </c>
      <c r="B1258" t="s">
        <v>23511</v>
      </c>
      <c r="C1258" t="s">
        <v>1535</v>
      </c>
      <c r="D1258">
        <v>7</v>
      </c>
      <c r="E1258">
        <v>6152</v>
      </c>
      <c r="F1258">
        <v>10</v>
      </c>
      <c r="G1258">
        <v>7804</v>
      </c>
      <c r="H1258">
        <v>0.85778567182431398</v>
      </c>
      <c r="I1258">
        <v>1</v>
      </c>
      <c r="J1258">
        <v>0.85953329234717102</v>
      </c>
      <c r="K1258" t="s">
        <v>24507</v>
      </c>
      <c r="L1258">
        <v>7</v>
      </c>
      <c r="M1258" t="s">
        <v>1463</v>
      </c>
      <c r="N1258">
        <v>0.7</v>
      </c>
      <c r="O1258">
        <v>1.13784135240572E-3</v>
      </c>
    </row>
    <row r="1259" spans="1:15">
      <c r="A1259" t="s">
        <v>1536</v>
      </c>
      <c r="B1259" t="s">
        <v>23513</v>
      </c>
      <c r="C1259" t="s">
        <v>1537</v>
      </c>
      <c r="D1259">
        <v>169</v>
      </c>
      <c r="E1259">
        <v>535</v>
      </c>
      <c r="F1259">
        <v>3105</v>
      </c>
      <c r="G1259">
        <v>8124</v>
      </c>
      <c r="H1259">
        <v>0.99959453436482604</v>
      </c>
      <c r="I1259">
        <v>0.99999999999997702</v>
      </c>
      <c r="J1259">
        <v>0.95041217501583097</v>
      </c>
      <c r="K1259" t="s">
        <v>24508</v>
      </c>
      <c r="L1259">
        <v>169</v>
      </c>
      <c r="M1259" t="s">
        <v>1463</v>
      </c>
      <c r="N1259">
        <v>5.4428341384863098E-2</v>
      </c>
      <c r="O1259">
        <v>0.31588785046729001</v>
      </c>
    </row>
    <row r="1260" spans="1:15">
      <c r="A1260" t="s">
        <v>1536</v>
      </c>
      <c r="B1260" t="s">
        <v>23518</v>
      </c>
      <c r="C1260" t="s">
        <v>1537</v>
      </c>
      <c r="D1260">
        <v>311</v>
      </c>
      <c r="E1260">
        <v>787</v>
      </c>
      <c r="F1260">
        <v>2878</v>
      </c>
      <c r="G1260">
        <v>7393</v>
      </c>
      <c r="H1260">
        <v>0.37392286334663799</v>
      </c>
      <c r="I1260">
        <v>1</v>
      </c>
      <c r="J1260">
        <v>0.966855260484069</v>
      </c>
      <c r="K1260" t="s">
        <v>24509</v>
      </c>
      <c r="L1260">
        <v>311</v>
      </c>
      <c r="M1260" t="s">
        <v>1463</v>
      </c>
      <c r="N1260">
        <v>0.108061153578874</v>
      </c>
      <c r="O1260">
        <v>0.39517153748411699</v>
      </c>
    </row>
    <row r="1261" spans="1:15">
      <c r="A1261" t="s">
        <v>1536</v>
      </c>
      <c r="B1261" t="s">
        <v>23511</v>
      </c>
      <c r="C1261" t="s">
        <v>1537</v>
      </c>
      <c r="D1261">
        <v>2411</v>
      </c>
      <c r="E1261">
        <v>6152</v>
      </c>
      <c r="F1261">
        <v>2981</v>
      </c>
      <c r="G1261">
        <v>7804</v>
      </c>
      <c r="H1261">
        <v>2.6195191532168299E-4</v>
      </c>
      <c r="I1261">
        <v>4.3710450954948599E-3</v>
      </c>
      <c r="J1261">
        <v>3.7570587819286501E-3</v>
      </c>
      <c r="K1261" t="s">
        <v>24510</v>
      </c>
      <c r="L1261">
        <v>2411</v>
      </c>
      <c r="M1261" t="s">
        <v>1463</v>
      </c>
      <c r="N1261">
        <v>0.80878899698087903</v>
      </c>
      <c r="O1261">
        <v>0.39190507152145598</v>
      </c>
    </row>
    <row r="1262" spans="1:15">
      <c r="A1262" t="s">
        <v>1538</v>
      </c>
      <c r="B1262" t="s">
        <v>23511</v>
      </c>
      <c r="C1262" t="s">
        <v>1539</v>
      </c>
      <c r="D1262">
        <v>1</v>
      </c>
      <c r="E1262">
        <v>6152</v>
      </c>
      <c r="F1262">
        <v>1</v>
      </c>
      <c r="G1262">
        <v>7804</v>
      </c>
      <c r="H1262">
        <v>0.788313685289595</v>
      </c>
      <c r="I1262">
        <v>0.968912233598893</v>
      </c>
      <c r="J1262">
        <v>0.832812322140707</v>
      </c>
      <c r="K1262" t="s">
        <v>24511</v>
      </c>
      <c r="L1262">
        <v>1</v>
      </c>
      <c r="M1262" t="s">
        <v>1463</v>
      </c>
      <c r="N1262">
        <v>1</v>
      </c>
      <c r="O1262">
        <v>1.6254876462938901E-4</v>
      </c>
    </row>
    <row r="1263" spans="1:15">
      <c r="A1263" t="s">
        <v>1540</v>
      </c>
      <c r="B1263" t="s">
        <v>23511</v>
      </c>
      <c r="C1263" t="s">
        <v>1541</v>
      </c>
      <c r="D1263">
        <v>1</v>
      </c>
      <c r="E1263">
        <v>6152</v>
      </c>
      <c r="F1263">
        <v>1</v>
      </c>
      <c r="G1263">
        <v>7804</v>
      </c>
      <c r="H1263">
        <v>0.788313685289595</v>
      </c>
      <c r="I1263">
        <v>0.968912233598893</v>
      </c>
      <c r="J1263">
        <v>0.832812322140707</v>
      </c>
      <c r="K1263" t="s">
        <v>24512</v>
      </c>
      <c r="L1263">
        <v>1</v>
      </c>
      <c r="M1263" t="s">
        <v>1463</v>
      </c>
      <c r="N1263">
        <v>1</v>
      </c>
      <c r="O1263">
        <v>1.6254876462938901E-4</v>
      </c>
    </row>
    <row r="1264" spans="1:15">
      <c r="A1264" t="s">
        <v>1542</v>
      </c>
      <c r="B1264" t="s">
        <v>23513</v>
      </c>
      <c r="C1264" t="s">
        <v>1543</v>
      </c>
      <c r="D1264">
        <v>3</v>
      </c>
      <c r="E1264">
        <v>535</v>
      </c>
      <c r="F1264">
        <v>3</v>
      </c>
      <c r="G1264">
        <v>8124</v>
      </c>
      <c r="H1264">
        <v>2.8410108672114397E-4</v>
      </c>
      <c r="I1264">
        <v>1.0526959909756699E-2</v>
      </c>
      <c r="J1264">
        <v>1.0004950864136501E-2</v>
      </c>
      <c r="K1264" t="s">
        <v>24136</v>
      </c>
      <c r="L1264">
        <v>3</v>
      </c>
      <c r="M1264" t="s">
        <v>1463</v>
      </c>
      <c r="N1264">
        <v>1</v>
      </c>
      <c r="O1264">
        <v>5.60747663551402E-3</v>
      </c>
    </row>
    <row r="1265" spans="1:15">
      <c r="A1265" t="s">
        <v>1544</v>
      </c>
      <c r="B1265" t="s">
        <v>23511</v>
      </c>
      <c r="C1265" t="s">
        <v>1545</v>
      </c>
      <c r="D1265">
        <v>3</v>
      </c>
      <c r="E1265">
        <v>6152</v>
      </c>
      <c r="F1265">
        <v>3</v>
      </c>
      <c r="G1265">
        <v>7804</v>
      </c>
      <c r="H1265">
        <v>0.489837867770546</v>
      </c>
      <c r="I1265">
        <v>0.96083957126938102</v>
      </c>
      <c r="J1265">
        <v>0.82587360011061495</v>
      </c>
      <c r="K1265" t="s">
        <v>24513</v>
      </c>
      <c r="L1265">
        <v>3</v>
      </c>
      <c r="M1265" t="s">
        <v>1463</v>
      </c>
      <c r="N1265">
        <v>1</v>
      </c>
      <c r="O1265">
        <v>4.8764629388816603E-4</v>
      </c>
    </row>
    <row r="1266" spans="1:15">
      <c r="A1266" t="s">
        <v>1546</v>
      </c>
      <c r="B1266" t="s">
        <v>23513</v>
      </c>
      <c r="C1266" t="s">
        <v>1547</v>
      </c>
      <c r="D1266">
        <v>1</v>
      </c>
      <c r="E1266">
        <v>535</v>
      </c>
      <c r="F1266">
        <v>1</v>
      </c>
      <c r="G1266">
        <v>8124</v>
      </c>
      <c r="H1266">
        <v>6.5854258985721295E-2</v>
      </c>
      <c r="I1266">
        <v>0.448760549738495</v>
      </c>
      <c r="J1266">
        <v>0.42650749013827299</v>
      </c>
      <c r="K1266" t="s">
        <v>24514</v>
      </c>
      <c r="L1266">
        <v>1</v>
      </c>
      <c r="M1266" t="s">
        <v>1463</v>
      </c>
      <c r="N1266">
        <v>1</v>
      </c>
      <c r="O1266">
        <v>1.8691588785046699E-3</v>
      </c>
    </row>
    <row r="1267" spans="1:15">
      <c r="A1267" t="s">
        <v>1548</v>
      </c>
      <c r="B1267" t="s">
        <v>23511</v>
      </c>
      <c r="C1267" t="s">
        <v>1549</v>
      </c>
      <c r="D1267">
        <v>1</v>
      </c>
      <c r="E1267">
        <v>6152</v>
      </c>
      <c r="F1267">
        <v>1</v>
      </c>
      <c r="G1267">
        <v>7804</v>
      </c>
      <c r="H1267">
        <v>0.788313685289595</v>
      </c>
      <c r="I1267">
        <v>0.968912233598893</v>
      </c>
      <c r="J1267">
        <v>0.832812322140707</v>
      </c>
      <c r="K1267" t="s">
        <v>24515</v>
      </c>
      <c r="L1267">
        <v>1</v>
      </c>
      <c r="M1267" t="s">
        <v>1463</v>
      </c>
      <c r="N1267">
        <v>1</v>
      </c>
      <c r="O1267">
        <v>1.6254876462938901E-4</v>
      </c>
    </row>
    <row r="1268" spans="1:15">
      <c r="A1268" t="s">
        <v>1550</v>
      </c>
      <c r="B1268" t="s">
        <v>23511</v>
      </c>
      <c r="C1268" t="s">
        <v>1551</v>
      </c>
      <c r="D1268">
        <v>2</v>
      </c>
      <c r="E1268">
        <v>6152</v>
      </c>
      <c r="F1268">
        <v>3</v>
      </c>
      <c r="G1268">
        <v>7804</v>
      </c>
      <c r="H1268">
        <v>0.88457550560319997</v>
      </c>
      <c r="I1268">
        <v>1</v>
      </c>
      <c r="J1268">
        <v>0.85953329234717102</v>
      </c>
      <c r="K1268" t="s">
        <v>24516</v>
      </c>
      <c r="L1268">
        <v>2</v>
      </c>
      <c r="M1268" t="s">
        <v>1463</v>
      </c>
      <c r="N1268">
        <v>0.66666666666666696</v>
      </c>
      <c r="O1268">
        <v>3.2509752925877802E-4</v>
      </c>
    </row>
    <row r="1269" spans="1:15">
      <c r="A1269" t="s">
        <v>1552</v>
      </c>
      <c r="B1269" t="s">
        <v>23511</v>
      </c>
      <c r="C1269" t="s">
        <v>1553</v>
      </c>
      <c r="D1269">
        <v>2</v>
      </c>
      <c r="E1269">
        <v>6152</v>
      </c>
      <c r="F1269">
        <v>2</v>
      </c>
      <c r="G1269">
        <v>7804</v>
      </c>
      <c r="H1269">
        <v>0.62141708038142995</v>
      </c>
      <c r="I1269">
        <v>0.968912233598893</v>
      </c>
      <c r="J1269">
        <v>0.832812322140707</v>
      </c>
      <c r="K1269" t="s">
        <v>24517</v>
      </c>
      <c r="L1269">
        <v>2</v>
      </c>
      <c r="M1269" t="s">
        <v>1463</v>
      </c>
      <c r="N1269">
        <v>1</v>
      </c>
      <c r="O1269">
        <v>3.2509752925877802E-4</v>
      </c>
    </row>
    <row r="1270" spans="1:15">
      <c r="A1270" t="s">
        <v>1554</v>
      </c>
      <c r="B1270" t="s">
        <v>23511</v>
      </c>
      <c r="C1270" t="s">
        <v>1555</v>
      </c>
      <c r="D1270">
        <v>2</v>
      </c>
      <c r="E1270">
        <v>6152</v>
      </c>
      <c r="F1270">
        <v>3</v>
      </c>
      <c r="G1270">
        <v>7804</v>
      </c>
      <c r="H1270">
        <v>0.88457550560319997</v>
      </c>
      <c r="I1270">
        <v>1</v>
      </c>
      <c r="J1270">
        <v>0.85953329234717102</v>
      </c>
      <c r="K1270" t="s">
        <v>24518</v>
      </c>
      <c r="L1270">
        <v>2</v>
      </c>
      <c r="M1270" t="s">
        <v>1463</v>
      </c>
      <c r="N1270">
        <v>0.66666666666666696</v>
      </c>
      <c r="O1270">
        <v>3.2509752925877802E-4</v>
      </c>
    </row>
    <row r="1271" spans="1:15">
      <c r="A1271" t="s">
        <v>1556</v>
      </c>
      <c r="B1271" t="s">
        <v>23511</v>
      </c>
      <c r="C1271" t="s">
        <v>1557</v>
      </c>
      <c r="D1271">
        <v>2</v>
      </c>
      <c r="E1271">
        <v>6152</v>
      </c>
      <c r="F1271">
        <v>2</v>
      </c>
      <c r="G1271">
        <v>7804</v>
      </c>
      <c r="H1271">
        <v>0.62141708038142995</v>
      </c>
      <c r="I1271">
        <v>0.968912233598893</v>
      </c>
      <c r="J1271">
        <v>0.832812322140707</v>
      </c>
      <c r="K1271" t="s">
        <v>24519</v>
      </c>
      <c r="L1271">
        <v>2</v>
      </c>
      <c r="M1271" t="s">
        <v>1463</v>
      </c>
      <c r="N1271">
        <v>1</v>
      </c>
      <c r="O1271">
        <v>3.2509752925877802E-4</v>
      </c>
    </row>
    <row r="1272" spans="1:15">
      <c r="A1272" t="s">
        <v>1558</v>
      </c>
      <c r="B1272" t="s">
        <v>23518</v>
      </c>
      <c r="C1272" t="s">
        <v>1559</v>
      </c>
      <c r="D1272">
        <v>2</v>
      </c>
      <c r="E1272">
        <v>787</v>
      </c>
      <c r="F1272">
        <v>2</v>
      </c>
      <c r="G1272">
        <v>7393</v>
      </c>
      <c r="H1272">
        <v>1.1319170819711901E-2</v>
      </c>
      <c r="I1272">
        <v>0.24323860088996599</v>
      </c>
      <c r="J1272">
        <v>0.235176520823249</v>
      </c>
      <c r="K1272" t="s">
        <v>23937</v>
      </c>
      <c r="L1272">
        <v>2</v>
      </c>
      <c r="M1272" t="s">
        <v>1463</v>
      </c>
      <c r="N1272">
        <v>1</v>
      </c>
      <c r="O1272">
        <v>2.5412960609911099E-3</v>
      </c>
    </row>
    <row r="1273" spans="1:15">
      <c r="A1273" t="s">
        <v>1560</v>
      </c>
      <c r="B1273" t="s">
        <v>23511</v>
      </c>
      <c r="C1273" t="s">
        <v>1561</v>
      </c>
      <c r="D1273">
        <v>1</v>
      </c>
      <c r="E1273">
        <v>6152</v>
      </c>
      <c r="F1273">
        <v>1</v>
      </c>
      <c r="G1273">
        <v>7804</v>
      </c>
      <c r="H1273">
        <v>0.788313685289595</v>
      </c>
      <c r="I1273">
        <v>0.968912233598893</v>
      </c>
      <c r="J1273">
        <v>0.832812322140707</v>
      </c>
      <c r="K1273" t="s">
        <v>24520</v>
      </c>
      <c r="L1273">
        <v>1</v>
      </c>
      <c r="M1273" t="s">
        <v>1463</v>
      </c>
      <c r="N1273">
        <v>1</v>
      </c>
      <c r="O1273">
        <v>1.6254876462938901E-4</v>
      </c>
    </row>
    <row r="1274" spans="1:15">
      <c r="A1274" t="s">
        <v>1562</v>
      </c>
      <c r="B1274" t="s">
        <v>23511</v>
      </c>
      <c r="C1274" t="s">
        <v>1563</v>
      </c>
      <c r="D1274">
        <v>1</v>
      </c>
      <c r="E1274">
        <v>6152</v>
      </c>
      <c r="F1274">
        <v>1</v>
      </c>
      <c r="G1274">
        <v>7804</v>
      </c>
      <c r="H1274">
        <v>0.788313685289595</v>
      </c>
      <c r="I1274">
        <v>0.968912233598893</v>
      </c>
      <c r="J1274">
        <v>0.832812322140707</v>
      </c>
      <c r="K1274" t="s">
        <v>24521</v>
      </c>
      <c r="L1274">
        <v>1</v>
      </c>
      <c r="M1274" t="s">
        <v>1463</v>
      </c>
      <c r="N1274">
        <v>1</v>
      </c>
      <c r="O1274">
        <v>1.6254876462938901E-4</v>
      </c>
    </row>
    <row r="1275" spans="1:15">
      <c r="A1275" t="s">
        <v>1564</v>
      </c>
      <c r="B1275" t="s">
        <v>23511</v>
      </c>
      <c r="C1275" t="s">
        <v>1565</v>
      </c>
      <c r="D1275">
        <v>2</v>
      </c>
      <c r="E1275">
        <v>6152</v>
      </c>
      <c r="F1275">
        <v>2</v>
      </c>
      <c r="G1275">
        <v>7804</v>
      </c>
      <c r="H1275">
        <v>0.62141708038142995</v>
      </c>
      <c r="I1275">
        <v>0.968912233598893</v>
      </c>
      <c r="J1275">
        <v>0.832812322140707</v>
      </c>
      <c r="K1275" t="s">
        <v>24522</v>
      </c>
      <c r="L1275">
        <v>2</v>
      </c>
      <c r="M1275" t="s">
        <v>1463</v>
      </c>
      <c r="N1275">
        <v>1</v>
      </c>
      <c r="O1275">
        <v>3.2509752925877802E-4</v>
      </c>
    </row>
    <row r="1276" spans="1:15">
      <c r="A1276" t="s">
        <v>1566</v>
      </c>
      <c r="B1276" t="s">
        <v>23511</v>
      </c>
      <c r="C1276" t="s">
        <v>1567</v>
      </c>
      <c r="D1276">
        <v>2</v>
      </c>
      <c r="E1276">
        <v>6152</v>
      </c>
      <c r="F1276">
        <v>2</v>
      </c>
      <c r="G1276">
        <v>7804</v>
      </c>
      <c r="H1276">
        <v>0.62141708038142995</v>
      </c>
      <c r="I1276">
        <v>0.968912233598893</v>
      </c>
      <c r="J1276">
        <v>0.832812322140707</v>
      </c>
      <c r="K1276" t="s">
        <v>24523</v>
      </c>
      <c r="L1276">
        <v>2</v>
      </c>
      <c r="M1276" t="s">
        <v>1463</v>
      </c>
      <c r="N1276">
        <v>1</v>
      </c>
      <c r="O1276">
        <v>3.2509752925877802E-4</v>
      </c>
    </row>
    <row r="1277" spans="1:15">
      <c r="A1277" t="s">
        <v>1568</v>
      </c>
      <c r="B1277" t="s">
        <v>23518</v>
      </c>
      <c r="C1277" t="s">
        <v>1569</v>
      </c>
      <c r="D1277">
        <v>2</v>
      </c>
      <c r="E1277">
        <v>787</v>
      </c>
      <c r="F1277">
        <v>2</v>
      </c>
      <c r="G1277">
        <v>7393</v>
      </c>
      <c r="H1277">
        <v>1.1319170819711901E-2</v>
      </c>
      <c r="I1277">
        <v>0.24323860088996599</v>
      </c>
      <c r="J1277">
        <v>0.235176520823249</v>
      </c>
      <c r="K1277" t="s">
        <v>24524</v>
      </c>
      <c r="L1277">
        <v>2</v>
      </c>
      <c r="M1277" t="s">
        <v>1463</v>
      </c>
      <c r="N1277">
        <v>1</v>
      </c>
      <c r="O1277">
        <v>2.5412960609911099E-3</v>
      </c>
    </row>
    <row r="1278" spans="1:15">
      <c r="A1278" t="s">
        <v>1570</v>
      </c>
      <c r="B1278" t="s">
        <v>23513</v>
      </c>
      <c r="C1278" t="s">
        <v>1571</v>
      </c>
      <c r="D1278">
        <v>1</v>
      </c>
      <c r="E1278">
        <v>535</v>
      </c>
      <c r="F1278">
        <v>1</v>
      </c>
      <c r="G1278">
        <v>8124</v>
      </c>
      <c r="H1278">
        <v>6.5854258985721295E-2</v>
      </c>
      <c r="I1278">
        <v>0.448760549738495</v>
      </c>
      <c r="J1278">
        <v>0.42650749013827299</v>
      </c>
      <c r="K1278" t="s">
        <v>24525</v>
      </c>
      <c r="L1278">
        <v>1</v>
      </c>
      <c r="M1278" t="s">
        <v>1463</v>
      </c>
      <c r="N1278">
        <v>1</v>
      </c>
      <c r="O1278">
        <v>1.8691588785046699E-3</v>
      </c>
    </row>
    <row r="1279" spans="1:15">
      <c r="A1279" t="s">
        <v>1572</v>
      </c>
      <c r="B1279" t="s">
        <v>23518</v>
      </c>
      <c r="C1279" t="s">
        <v>1573</v>
      </c>
      <c r="D1279">
        <v>1</v>
      </c>
      <c r="E1279">
        <v>787</v>
      </c>
      <c r="F1279">
        <v>1</v>
      </c>
      <c r="G1279">
        <v>7393</v>
      </c>
      <c r="H1279">
        <v>0.106452049235764</v>
      </c>
      <c r="I1279">
        <v>0.63266972740240601</v>
      </c>
      <c r="J1279">
        <v>0.61170005408803896</v>
      </c>
      <c r="K1279" t="s">
        <v>24526</v>
      </c>
      <c r="L1279">
        <v>1</v>
      </c>
      <c r="M1279" t="s">
        <v>1463</v>
      </c>
      <c r="N1279">
        <v>1</v>
      </c>
      <c r="O1279">
        <v>1.27064803049555E-3</v>
      </c>
    </row>
    <row r="1280" spans="1:15">
      <c r="A1280" t="s">
        <v>1574</v>
      </c>
      <c r="B1280" t="s">
        <v>23511</v>
      </c>
      <c r="C1280" t="s">
        <v>1575</v>
      </c>
      <c r="D1280">
        <v>3</v>
      </c>
      <c r="E1280">
        <v>6152</v>
      </c>
      <c r="F1280">
        <v>3</v>
      </c>
      <c r="G1280">
        <v>7804</v>
      </c>
      <c r="H1280">
        <v>0.489837867770546</v>
      </c>
      <c r="I1280">
        <v>0.96083957126938102</v>
      </c>
      <c r="J1280">
        <v>0.82587360011061495</v>
      </c>
      <c r="K1280" t="s">
        <v>24527</v>
      </c>
      <c r="L1280">
        <v>3</v>
      </c>
      <c r="M1280" t="s">
        <v>1463</v>
      </c>
      <c r="N1280">
        <v>1</v>
      </c>
      <c r="O1280">
        <v>4.8764629388816603E-4</v>
      </c>
    </row>
    <row r="1281" spans="1:15">
      <c r="A1281" t="s">
        <v>1576</v>
      </c>
      <c r="B1281" t="s">
        <v>23511</v>
      </c>
      <c r="C1281" t="s">
        <v>1577</v>
      </c>
      <c r="D1281">
        <v>2</v>
      </c>
      <c r="E1281">
        <v>6152</v>
      </c>
      <c r="F1281">
        <v>2</v>
      </c>
      <c r="G1281">
        <v>7804</v>
      </c>
      <c r="H1281">
        <v>0.62141708038142995</v>
      </c>
      <c r="I1281">
        <v>0.968912233598893</v>
      </c>
      <c r="J1281">
        <v>0.832812322140707</v>
      </c>
      <c r="K1281" t="s">
        <v>24528</v>
      </c>
      <c r="L1281">
        <v>2</v>
      </c>
      <c r="M1281" t="s">
        <v>1463</v>
      </c>
      <c r="N1281">
        <v>1</v>
      </c>
      <c r="O1281">
        <v>3.2509752925877802E-4</v>
      </c>
    </row>
    <row r="1282" spans="1:15">
      <c r="A1282" t="s">
        <v>1578</v>
      </c>
      <c r="B1282" t="s">
        <v>23511</v>
      </c>
      <c r="C1282" t="s">
        <v>1579</v>
      </c>
      <c r="D1282">
        <v>1</v>
      </c>
      <c r="E1282">
        <v>6152</v>
      </c>
      <c r="F1282">
        <v>1</v>
      </c>
      <c r="G1282">
        <v>7804</v>
      </c>
      <c r="H1282">
        <v>0.788313685289595</v>
      </c>
      <c r="I1282">
        <v>0.968912233598893</v>
      </c>
      <c r="J1282">
        <v>0.832812322140707</v>
      </c>
      <c r="K1282" t="s">
        <v>24529</v>
      </c>
      <c r="L1282">
        <v>1</v>
      </c>
      <c r="M1282" t="s">
        <v>1463</v>
      </c>
      <c r="N1282">
        <v>1</v>
      </c>
      <c r="O1282">
        <v>1.6254876462938901E-4</v>
      </c>
    </row>
    <row r="1283" spans="1:15">
      <c r="A1283" t="s">
        <v>1580</v>
      </c>
      <c r="B1283" t="s">
        <v>23511</v>
      </c>
      <c r="C1283" t="s">
        <v>1581</v>
      </c>
      <c r="D1283">
        <v>13</v>
      </c>
      <c r="E1283">
        <v>6152</v>
      </c>
      <c r="F1283">
        <v>16</v>
      </c>
      <c r="G1283">
        <v>7804</v>
      </c>
      <c r="H1283">
        <v>0.55141591982388505</v>
      </c>
      <c r="I1283">
        <v>0.968912233598893</v>
      </c>
      <c r="J1283">
        <v>0.832812322140707</v>
      </c>
      <c r="K1283" t="s">
        <v>24530</v>
      </c>
      <c r="L1283">
        <v>13</v>
      </c>
      <c r="M1283" t="s">
        <v>1463</v>
      </c>
      <c r="N1283">
        <v>0.8125</v>
      </c>
      <c r="O1283">
        <v>2.1131339401820499E-3</v>
      </c>
    </row>
    <row r="1284" spans="1:15">
      <c r="A1284" t="s">
        <v>1580</v>
      </c>
      <c r="B1284" t="s">
        <v>23518</v>
      </c>
      <c r="C1284" t="s">
        <v>1581</v>
      </c>
      <c r="D1284">
        <v>2</v>
      </c>
      <c r="E1284">
        <v>787</v>
      </c>
      <c r="F1284">
        <v>17</v>
      </c>
      <c r="G1284">
        <v>7393</v>
      </c>
      <c r="H1284">
        <v>0.55380850449894603</v>
      </c>
      <c r="I1284">
        <v>1</v>
      </c>
      <c r="J1284">
        <v>0.966855260484069</v>
      </c>
      <c r="K1284" t="s">
        <v>24531</v>
      </c>
      <c r="L1284">
        <v>2</v>
      </c>
      <c r="M1284" t="s">
        <v>1463</v>
      </c>
      <c r="N1284">
        <v>0.11764705882352899</v>
      </c>
      <c r="O1284">
        <v>2.5412960609911099E-3</v>
      </c>
    </row>
    <row r="1285" spans="1:15">
      <c r="A1285" t="s">
        <v>1582</v>
      </c>
      <c r="B1285" t="s">
        <v>23511</v>
      </c>
      <c r="C1285" t="s">
        <v>1583</v>
      </c>
      <c r="D1285">
        <v>1</v>
      </c>
      <c r="E1285">
        <v>6152</v>
      </c>
      <c r="F1285">
        <v>1</v>
      </c>
      <c r="G1285">
        <v>7804</v>
      </c>
      <c r="H1285">
        <v>0.788313685289595</v>
      </c>
      <c r="I1285">
        <v>0.968912233598893</v>
      </c>
      <c r="J1285">
        <v>0.832812322140707</v>
      </c>
      <c r="K1285" t="s">
        <v>24532</v>
      </c>
      <c r="L1285">
        <v>1</v>
      </c>
      <c r="M1285" t="s">
        <v>1463</v>
      </c>
      <c r="N1285">
        <v>1</v>
      </c>
      <c r="O1285">
        <v>1.6254876462938901E-4</v>
      </c>
    </row>
    <row r="1286" spans="1:15">
      <c r="A1286" t="s">
        <v>1584</v>
      </c>
      <c r="B1286" t="s">
        <v>23511</v>
      </c>
      <c r="C1286" t="s">
        <v>1585</v>
      </c>
      <c r="D1286">
        <v>9</v>
      </c>
      <c r="E1286">
        <v>6152</v>
      </c>
      <c r="F1286">
        <v>14</v>
      </c>
      <c r="G1286">
        <v>7804</v>
      </c>
      <c r="H1286">
        <v>0.94399357031859399</v>
      </c>
      <c r="I1286">
        <v>1</v>
      </c>
      <c r="J1286">
        <v>0.85953329234717102</v>
      </c>
      <c r="K1286" t="s">
        <v>24533</v>
      </c>
      <c r="L1286">
        <v>9</v>
      </c>
      <c r="M1286" t="s">
        <v>1463</v>
      </c>
      <c r="N1286">
        <v>0.64285714285714302</v>
      </c>
      <c r="O1286">
        <v>1.4629388816645001E-3</v>
      </c>
    </row>
    <row r="1287" spans="1:15">
      <c r="A1287" t="s">
        <v>1584</v>
      </c>
      <c r="B1287" t="s">
        <v>23513</v>
      </c>
      <c r="C1287" t="s">
        <v>1585</v>
      </c>
      <c r="D1287">
        <v>1</v>
      </c>
      <c r="E1287">
        <v>535</v>
      </c>
      <c r="F1287">
        <v>14</v>
      </c>
      <c r="G1287">
        <v>8124</v>
      </c>
      <c r="H1287">
        <v>0.614999233579681</v>
      </c>
      <c r="I1287">
        <v>0.99999999999997702</v>
      </c>
      <c r="J1287">
        <v>0.95041217501583097</v>
      </c>
      <c r="K1287" t="s">
        <v>24534</v>
      </c>
      <c r="L1287">
        <v>1</v>
      </c>
      <c r="M1287" t="s">
        <v>1463</v>
      </c>
      <c r="N1287">
        <v>7.1428571428571397E-2</v>
      </c>
      <c r="O1287">
        <v>1.8691588785046699E-3</v>
      </c>
    </row>
    <row r="1288" spans="1:15">
      <c r="A1288" t="s">
        <v>1584</v>
      </c>
      <c r="B1288" t="s">
        <v>23518</v>
      </c>
      <c r="C1288" t="s">
        <v>1585</v>
      </c>
      <c r="D1288">
        <v>2</v>
      </c>
      <c r="E1288">
        <v>787</v>
      </c>
      <c r="F1288">
        <v>14</v>
      </c>
      <c r="G1288">
        <v>7393</v>
      </c>
      <c r="H1288">
        <v>0.44828683528909402</v>
      </c>
      <c r="I1288">
        <v>1</v>
      </c>
      <c r="J1288">
        <v>0.966855260484069</v>
      </c>
      <c r="K1288" t="s">
        <v>24535</v>
      </c>
      <c r="L1288">
        <v>2</v>
      </c>
      <c r="M1288" t="s">
        <v>1463</v>
      </c>
      <c r="N1288">
        <v>0.14285714285714299</v>
      </c>
      <c r="O1288">
        <v>2.5412960609911099E-3</v>
      </c>
    </row>
    <row r="1289" spans="1:15">
      <c r="A1289" t="s">
        <v>1586</v>
      </c>
      <c r="B1289" t="s">
        <v>23513</v>
      </c>
      <c r="C1289" t="s">
        <v>1587</v>
      </c>
      <c r="D1289">
        <v>1</v>
      </c>
      <c r="E1289">
        <v>535</v>
      </c>
      <c r="F1289">
        <v>6</v>
      </c>
      <c r="G1289">
        <v>8124</v>
      </c>
      <c r="H1289">
        <v>0.33559747746230201</v>
      </c>
      <c r="I1289">
        <v>0.97804040131218795</v>
      </c>
      <c r="J1289">
        <v>0.92954150506449396</v>
      </c>
      <c r="K1289" t="s">
        <v>24536</v>
      </c>
      <c r="L1289">
        <v>1</v>
      </c>
      <c r="M1289" t="s">
        <v>1463</v>
      </c>
      <c r="N1289">
        <v>0.16666666666666699</v>
      </c>
      <c r="O1289">
        <v>1.8691588785046699E-3</v>
      </c>
    </row>
    <row r="1290" spans="1:15">
      <c r="A1290" t="s">
        <v>1586</v>
      </c>
      <c r="B1290" t="s">
        <v>23511</v>
      </c>
      <c r="C1290" t="s">
        <v>1587</v>
      </c>
      <c r="D1290">
        <v>4</v>
      </c>
      <c r="E1290">
        <v>6152</v>
      </c>
      <c r="F1290">
        <v>7</v>
      </c>
      <c r="G1290">
        <v>7804</v>
      </c>
      <c r="H1290">
        <v>0.95957928989840302</v>
      </c>
      <c r="I1290">
        <v>1</v>
      </c>
      <c r="J1290">
        <v>0.85953329234717102</v>
      </c>
      <c r="K1290" t="s">
        <v>24537</v>
      </c>
      <c r="L1290">
        <v>4</v>
      </c>
      <c r="M1290" t="s">
        <v>1463</v>
      </c>
      <c r="N1290">
        <v>0.57142857142857095</v>
      </c>
      <c r="O1290">
        <v>6.5019505851755496E-4</v>
      </c>
    </row>
    <row r="1291" spans="1:15">
      <c r="A1291" t="s">
        <v>1586</v>
      </c>
      <c r="B1291" t="s">
        <v>23518</v>
      </c>
      <c r="C1291" t="s">
        <v>1587</v>
      </c>
      <c r="D1291">
        <v>2</v>
      </c>
      <c r="E1291">
        <v>787</v>
      </c>
      <c r="F1291">
        <v>8</v>
      </c>
      <c r="G1291">
        <v>7393</v>
      </c>
      <c r="H1291">
        <v>0.20623850586585399</v>
      </c>
      <c r="I1291">
        <v>0.83876007220319604</v>
      </c>
      <c r="J1291">
        <v>0.81095958809365798</v>
      </c>
      <c r="K1291" t="s">
        <v>24538</v>
      </c>
      <c r="L1291">
        <v>2</v>
      </c>
      <c r="M1291" t="s">
        <v>1463</v>
      </c>
      <c r="N1291">
        <v>0.25</v>
      </c>
      <c r="O1291">
        <v>2.5412960609911099E-3</v>
      </c>
    </row>
    <row r="1292" spans="1:15">
      <c r="A1292" t="s">
        <v>1588</v>
      </c>
      <c r="B1292" t="s">
        <v>23518</v>
      </c>
      <c r="C1292" t="s">
        <v>1589</v>
      </c>
      <c r="D1292">
        <v>3</v>
      </c>
      <c r="E1292">
        <v>787</v>
      </c>
      <c r="F1292">
        <v>3</v>
      </c>
      <c r="G1292">
        <v>7393</v>
      </c>
      <c r="H1292">
        <v>1.20221202725935E-3</v>
      </c>
      <c r="I1292">
        <v>6.16258894389922E-2</v>
      </c>
      <c r="J1292">
        <v>5.9583315386099199E-2</v>
      </c>
      <c r="K1292" t="s">
        <v>24539</v>
      </c>
      <c r="L1292">
        <v>3</v>
      </c>
      <c r="M1292" t="s">
        <v>1463</v>
      </c>
      <c r="N1292">
        <v>1</v>
      </c>
      <c r="O1292">
        <v>3.8119440914866601E-3</v>
      </c>
    </row>
    <row r="1293" spans="1:15">
      <c r="A1293" t="s">
        <v>1590</v>
      </c>
      <c r="B1293" t="s">
        <v>23511</v>
      </c>
      <c r="C1293" t="s">
        <v>1591</v>
      </c>
      <c r="D1293">
        <v>4</v>
      </c>
      <c r="E1293">
        <v>6152</v>
      </c>
      <c r="F1293">
        <v>6</v>
      </c>
      <c r="G1293">
        <v>7804</v>
      </c>
      <c r="H1293">
        <v>0.88632030892592895</v>
      </c>
      <c r="I1293">
        <v>1</v>
      </c>
      <c r="J1293">
        <v>0.85953329234717102</v>
      </c>
      <c r="K1293" t="s">
        <v>24540</v>
      </c>
      <c r="L1293">
        <v>4</v>
      </c>
      <c r="M1293" t="s">
        <v>1463</v>
      </c>
      <c r="N1293">
        <v>0.66666666666666696</v>
      </c>
      <c r="O1293">
        <v>6.5019505851755496E-4</v>
      </c>
    </row>
    <row r="1294" spans="1:15">
      <c r="A1294" t="s">
        <v>1592</v>
      </c>
      <c r="B1294" t="s">
        <v>23511</v>
      </c>
      <c r="C1294" t="s">
        <v>1593</v>
      </c>
      <c r="D1294">
        <v>4</v>
      </c>
      <c r="E1294">
        <v>6152</v>
      </c>
      <c r="F1294">
        <v>6</v>
      </c>
      <c r="G1294">
        <v>7804</v>
      </c>
      <c r="H1294">
        <v>0.88632030892592895</v>
      </c>
      <c r="I1294">
        <v>1</v>
      </c>
      <c r="J1294">
        <v>0.85953329234717102</v>
      </c>
      <c r="K1294" t="s">
        <v>24540</v>
      </c>
      <c r="L1294">
        <v>4</v>
      </c>
      <c r="M1294" t="s">
        <v>1463</v>
      </c>
      <c r="N1294">
        <v>0.66666666666666696</v>
      </c>
      <c r="O1294">
        <v>6.5019505851755496E-4</v>
      </c>
    </row>
    <row r="1295" spans="1:15">
      <c r="A1295" t="s">
        <v>1594</v>
      </c>
      <c r="B1295" t="s">
        <v>23518</v>
      </c>
      <c r="C1295" t="s">
        <v>1595</v>
      </c>
      <c r="D1295">
        <v>2</v>
      </c>
      <c r="E1295">
        <v>787</v>
      </c>
      <c r="F1295">
        <v>6</v>
      </c>
      <c r="G1295">
        <v>7393</v>
      </c>
      <c r="H1295">
        <v>0.127121247527331</v>
      </c>
      <c r="I1295">
        <v>0.70232558016992197</v>
      </c>
      <c r="J1295">
        <v>0.67904718175981504</v>
      </c>
      <c r="K1295" t="s">
        <v>24541</v>
      </c>
      <c r="L1295">
        <v>2</v>
      </c>
      <c r="M1295" t="s">
        <v>1463</v>
      </c>
      <c r="N1295">
        <v>0.33333333333333298</v>
      </c>
      <c r="O1295">
        <v>2.5412960609911099E-3</v>
      </c>
    </row>
    <row r="1296" spans="1:15">
      <c r="A1296" t="s">
        <v>1594</v>
      </c>
      <c r="B1296" t="s">
        <v>23511</v>
      </c>
      <c r="C1296" t="s">
        <v>1595</v>
      </c>
      <c r="D1296">
        <v>4</v>
      </c>
      <c r="E1296">
        <v>6152</v>
      </c>
      <c r="F1296">
        <v>6</v>
      </c>
      <c r="G1296">
        <v>7804</v>
      </c>
      <c r="H1296">
        <v>0.88632030892592895</v>
      </c>
      <c r="I1296">
        <v>1</v>
      </c>
      <c r="J1296">
        <v>0.85953329234717102</v>
      </c>
      <c r="K1296" t="s">
        <v>24542</v>
      </c>
      <c r="L1296">
        <v>4</v>
      </c>
      <c r="M1296" t="s">
        <v>1463</v>
      </c>
      <c r="N1296">
        <v>0.66666666666666696</v>
      </c>
      <c r="O1296">
        <v>6.5019505851755496E-4</v>
      </c>
    </row>
    <row r="1297" spans="1:15">
      <c r="A1297" t="s">
        <v>1596</v>
      </c>
      <c r="B1297" t="s">
        <v>23511</v>
      </c>
      <c r="C1297" t="s">
        <v>1597</v>
      </c>
      <c r="D1297">
        <v>2</v>
      </c>
      <c r="E1297">
        <v>6152</v>
      </c>
      <c r="F1297">
        <v>2</v>
      </c>
      <c r="G1297">
        <v>7804</v>
      </c>
      <c r="H1297">
        <v>0.62141708038142995</v>
      </c>
      <c r="I1297">
        <v>0.968912233598893</v>
      </c>
      <c r="J1297">
        <v>0.832812322140707</v>
      </c>
      <c r="K1297" t="s">
        <v>24543</v>
      </c>
      <c r="L1297">
        <v>2</v>
      </c>
      <c r="M1297" t="s">
        <v>1463</v>
      </c>
      <c r="N1297">
        <v>1</v>
      </c>
      <c r="O1297">
        <v>3.2509752925877802E-4</v>
      </c>
    </row>
    <row r="1298" spans="1:15">
      <c r="A1298" t="s">
        <v>1598</v>
      </c>
      <c r="B1298" t="s">
        <v>23518</v>
      </c>
      <c r="C1298" t="s">
        <v>1599</v>
      </c>
      <c r="D1298">
        <v>2</v>
      </c>
      <c r="E1298">
        <v>787</v>
      </c>
      <c r="F1298">
        <v>3</v>
      </c>
      <c r="G1298">
        <v>7393</v>
      </c>
      <c r="H1298">
        <v>3.1553088404617E-2</v>
      </c>
      <c r="I1298">
        <v>0.44363642296891398</v>
      </c>
      <c r="J1298">
        <v>0.42893220928983</v>
      </c>
      <c r="K1298" t="s">
        <v>24541</v>
      </c>
      <c r="L1298">
        <v>2</v>
      </c>
      <c r="M1298" t="s">
        <v>1463</v>
      </c>
      <c r="N1298">
        <v>0.66666666666666696</v>
      </c>
      <c r="O1298">
        <v>2.5412960609911099E-3</v>
      </c>
    </row>
    <row r="1299" spans="1:15">
      <c r="A1299" t="s">
        <v>1598</v>
      </c>
      <c r="B1299" t="s">
        <v>23511</v>
      </c>
      <c r="C1299" t="s">
        <v>1599</v>
      </c>
      <c r="D1299">
        <v>1</v>
      </c>
      <c r="E1299">
        <v>6152</v>
      </c>
      <c r="F1299">
        <v>3</v>
      </c>
      <c r="G1299">
        <v>7804</v>
      </c>
      <c r="H1299">
        <v>0.99052768249503997</v>
      </c>
      <c r="I1299">
        <v>1</v>
      </c>
      <c r="J1299">
        <v>0.85953329234717102</v>
      </c>
      <c r="K1299" t="s">
        <v>24544</v>
      </c>
      <c r="L1299">
        <v>1</v>
      </c>
      <c r="M1299" t="s">
        <v>1463</v>
      </c>
      <c r="N1299">
        <v>0.33333333333333298</v>
      </c>
      <c r="O1299">
        <v>1.6254876462938901E-4</v>
      </c>
    </row>
    <row r="1300" spans="1:15">
      <c r="A1300" t="s">
        <v>1600</v>
      </c>
      <c r="B1300" t="s">
        <v>23511</v>
      </c>
      <c r="C1300" t="s">
        <v>1601</v>
      </c>
      <c r="D1300">
        <v>2</v>
      </c>
      <c r="E1300">
        <v>6152</v>
      </c>
      <c r="F1300">
        <v>2</v>
      </c>
      <c r="G1300">
        <v>7804</v>
      </c>
      <c r="H1300">
        <v>0.62141708038142995</v>
      </c>
      <c r="I1300">
        <v>0.968912233598893</v>
      </c>
      <c r="J1300">
        <v>0.832812322140707</v>
      </c>
      <c r="K1300" t="s">
        <v>24545</v>
      </c>
      <c r="L1300">
        <v>2</v>
      </c>
      <c r="M1300" t="s">
        <v>1463</v>
      </c>
      <c r="N1300">
        <v>1</v>
      </c>
      <c r="O1300">
        <v>3.2509752925877802E-4</v>
      </c>
    </row>
    <row r="1301" spans="1:15">
      <c r="A1301" t="s">
        <v>1602</v>
      </c>
      <c r="B1301" t="s">
        <v>23518</v>
      </c>
      <c r="C1301" t="s">
        <v>1603</v>
      </c>
      <c r="D1301">
        <v>1</v>
      </c>
      <c r="E1301">
        <v>787</v>
      </c>
      <c r="F1301">
        <v>1</v>
      </c>
      <c r="G1301">
        <v>7393</v>
      </c>
      <c r="H1301">
        <v>0.106452049235764</v>
      </c>
      <c r="I1301">
        <v>0.63266972740240601</v>
      </c>
      <c r="J1301">
        <v>0.61170005408803896</v>
      </c>
      <c r="K1301" t="s">
        <v>24546</v>
      </c>
      <c r="L1301">
        <v>1</v>
      </c>
      <c r="M1301" t="s">
        <v>1463</v>
      </c>
      <c r="N1301">
        <v>1</v>
      </c>
      <c r="O1301">
        <v>1.27064803049555E-3</v>
      </c>
    </row>
    <row r="1302" spans="1:15">
      <c r="A1302" t="s">
        <v>1604</v>
      </c>
      <c r="B1302" t="s">
        <v>23518</v>
      </c>
      <c r="C1302" t="s">
        <v>1605</v>
      </c>
      <c r="D1302">
        <v>1</v>
      </c>
      <c r="E1302">
        <v>787</v>
      </c>
      <c r="F1302">
        <v>1</v>
      </c>
      <c r="G1302">
        <v>7393</v>
      </c>
      <c r="H1302">
        <v>0.106452049235764</v>
      </c>
      <c r="I1302">
        <v>0.63266972740240601</v>
      </c>
      <c r="J1302">
        <v>0.61170005408803896</v>
      </c>
      <c r="K1302" t="s">
        <v>24546</v>
      </c>
      <c r="L1302">
        <v>1</v>
      </c>
      <c r="M1302" t="s">
        <v>1463</v>
      </c>
      <c r="N1302">
        <v>1</v>
      </c>
      <c r="O1302">
        <v>1.27064803049555E-3</v>
      </c>
    </row>
    <row r="1303" spans="1:15">
      <c r="A1303" t="s">
        <v>1606</v>
      </c>
      <c r="B1303" t="s">
        <v>23511</v>
      </c>
      <c r="C1303" t="s">
        <v>1607</v>
      </c>
      <c r="D1303">
        <v>1</v>
      </c>
      <c r="E1303">
        <v>6152</v>
      </c>
      <c r="F1303">
        <v>1</v>
      </c>
      <c r="G1303">
        <v>7804</v>
      </c>
      <c r="H1303">
        <v>0.788313685289595</v>
      </c>
      <c r="I1303">
        <v>0.968912233598893</v>
      </c>
      <c r="J1303">
        <v>0.832812322140707</v>
      </c>
      <c r="K1303" t="s">
        <v>24547</v>
      </c>
      <c r="L1303">
        <v>1</v>
      </c>
      <c r="M1303" t="s">
        <v>1463</v>
      </c>
      <c r="N1303">
        <v>1</v>
      </c>
      <c r="O1303">
        <v>1.6254876462938901E-4</v>
      </c>
    </row>
    <row r="1304" spans="1:15">
      <c r="A1304" t="s">
        <v>1608</v>
      </c>
      <c r="B1304" t="s">
        <v>23511</v>
      </c>
      <c r="C1304" t="s">
        <v>1609</v>
      </c>
      <c r="D1304">
        <v>102</v>
      </c>
      <c r="E1304">
        <v>6152</v>
      </c>
      <c r="F1304">
        <v>127</v>
      </c>
      <c r="G1304">
        <v>7804</v>
      </c>
      <c r="H1304">
        <v>0.38810849259910701</v>
      </c>
      <c r="I1304">
        <v>0.91213370962955498</v>
      </c>
      <c r="J1304">
        <v>0.78400929049873003</v>
      </c>
      <c r="K1304" t="s">
        <v>24548</v>
      </c>
      <c r="L1304">
        <v>102</v>
      </c>
      <c r="M1304" t="s">
        <v>1463</v>
      </c>
      <c r="N1304">
        <v>0.80314960629921295</v>
      </c>
      <c r="O1304">
        <v>1.65799739921977E-2</v>
      </c>
    </row>
    <row r="1305" spans="1:15">
      <c r="A1305" t="s">
        <v>1608</v>
      </c>
      <c r="B1305" t="s">
        <v>23513</v>
      </c>
      <c r="C1305" t="s">
        <v>1609</v>
      </c>
      <c r="D1305">
        <v>8</v>
      </c>
      <c r="E1305">
        <v>535</v>
      </c>
      <c r="F1305">
        <v>115</v>
      </c>
      <c r="G1305">
        <v>8124</v>
      </c>
      <c r="H1305">
        <v>0.489447159546744</v>
      </c>
      <c r="I1305">
        <v>0.99999999999997702</v>
      </c>
      <c r="J1305">
        <v>0.95041217501583097</v>
      </c>
      <c r="K1305" t="s">
        <v>24549</v>
      </c>
      <c r="L1305">
        <v>8</v>
      </c>
      <c r="M1305" t="s">
        <v>1463</v>
      </c>
      <c r="N1305">
        <v>6.9565217391304293E-2</v>
      </c>
      <c r="O1305">
        <v>1.4953271028037399E-2</v>
      </c>
    </row>
    <row r="1306" spans="1:15">
      <c r="A1306" t="s">
        <v>1608</v>
      </c>
      <c r="B1306" t="s">
        <v>23518</v>
      </c>
      <c r="C1306" t="s">
        <v>1609</v>
      </c>
      <c r="D1306">
        <v>13</v>
      </c>
      <c r="E1306">
        <v>787</v>
      </c>
      <c r="F1306">
        <v>127</v>
      </c>
      <c r="G1306">
        <v>7393</v>
      </c>
      <c r="H1306">
        <v>0.60310592805798802</v>
      </c>
      <c r="I1306">
        <v>1</v>
      </c>
      <c r="J1306">
        <v>0.966855260484069</v>
      </c>
      <c r="K1306" t="s">
        <v>24550</v>
      </c>
      <c r="L1306">
        <v>13</v>
      </c>
      <c r="M1306" t="s">
        <v>1463</v>
      </c>
      <c r="N1306">
        <v>0.102362204724409</v>
      </c>
      <c r="O1306">
        <v>1.6518424396442199E-2</v>
      </c>
    </row>
    <row r="1307" spans="1:15">
      <c r="A1307" t="s">
        <v>1610</v>
      </c>
      <c r="B1307" t="s">
        <v>23511</v>
      </c>
      <c r="C1307" t="s">
        <v>1611</v>
      </c>
      <c r="D1307">
        <v>2</v>
      </c>
      <c r="E1307">
        <v>6152</v>
      </c>
      <c r="F1307">
        <v>2</v>
      </c>
      <c r="G1307">
        <v>7804</v>
      </c>
      <c r="H1307">
        <v>0.62141708038142995</v>
      </c>
      <c r="I1307">
        <v>0.968912233598893</v>
      </c>
      <c r="J1307">
        <v>0.832812322140707</v>
      </c>
      <c r="K1307" t="s">
        <v>24551</v>
      </c>
      <c r="L1307">
        <v>2</v>
      </c>
      <c r="M1307" t="s">
        <v>1463</v>
      </c>
      <c r="N1307">
        <v>1</v>
      </c>
      <c r="O1307">
        <v>3.2509752925877802E-4</v>
      </c>
    </row>
    <row r="1308" spans="1:15">
      <c r="A1308" t="s">
        <v>1612</v>
      </c>
      <c r="B1308" t="s">
        <v>23511</v>
      </c>
      <c r="C1308" t="s">
        <v>1613</v>
      </c>
      <c r="D1308">
        <v>2</v>
      </c>
      <c r="E1308">
        <v>6152</v>
      </c>
      <c r="F1308">
        <v>2</v>
      </c>
      <c r="G1308">
        <v>7804</v>
      </c>
      <c r="H1308">
        <v>0.62141708038142995</v>
      </c>
      <c r="I1308">
        <v>0.968912233598893</v>
      </c>
      <c r="J1308">
        <v>0.832812322140707</v>
      </c>
      <c r="K1308" t="s">
        <v>24551</v>
      </c>
      <c r="L1308">
        <v>2</v>
      </c>
      <c r="M1308" t="s">
        <v>1463</v>
      </c>
      <c r="N1308">
        <v>1</v>
      </c>
      <c r="O1308">
        <v>3.2509752925877802E-4</v>
      </c>
    </row>
    <row r="1309" spans="1:15">
      <c r="A1309" t="s">
        <v>1614</v>
      </c>
      <c r="B1309" t="s">
        <v>23511</v>
      </c>
      <c r="C1309" t="s">
        <v>1615</v>
      </c>
      <c r="D1309">
        <v>2</v>
      </c>
      <c r="E1309">
        <v>6152</v>
      </c>
      <c r="F1309">
        <v>2</v>
      </c>
      <c r="G1309">
        <v>7804</v>
      </c>
      <c r="H1309">
        <v>0.62141708038142995</v>
      </c>
      <c r="I1309">
        <v>0.968912233598893</v>
      </c>
      <c r="J1309">
        <v>0.832812322140707</v>
      </c>
      <c r="K1309" t="s">
        <v>24552</v>
      </c>
      <c r="L1309">
        <v>2</v>
      </c>
      <c r="M1309" t="s">
        <v>1463</v>
      </c>
      <c r="N1309">
        <v>1</v>
      </c>
      <c r="O1309">
        <v>3.2509752925877802E-4</v>
      </c>
    </row>
    <row r="1310" spans="1:15">
      <c r="A1310" t="s">
        <v>1616</v>
      </c>
      <c r="B1310" t="s">
        <v>23511</v>
      </c>
      <c r="C1310" t="s">
        <v>1617</v>
      </c>
      <c r="D1310">
        <v>1</v>
      </c>
      <c r="E1310">
        <v>6152</v>
      </c>
      <c r="F1310">
        <v>1</v>
      </c>
      <c r="G1310">
        <v>7804</v>
      </c>
      <c r="H1310">
        <v>0.788313685289595</v>
      </c>
      <c r="I1310">
        <v>0.968912233598893</v>
      </c>
      <c r="J1310">
        <v>0.832812322140707</v>
      </c>
      <c r="K1310" t="s">
        <v>24553</v>
      </c>
      <c r="L1310">
        <v>1</v>
      </c>
      <c r="M1310" t="s">
        <v>1463</v>
      </c>
      <c r="N1310">
        <v>1</v>
      </c>
      <c r="O1310">
        <v>1.6254876462938901E-4</v>
      </c>
    </row>
    <row r="1311" spans="1:15">
      <c r="A1311" t="s">
        <v>1618</v>
      </c>
      <c r="B1311" t="s">
        <v>23513</v>
      </c>
      <c r="C1311" t="s">
        <v>1619</v>
      </c>
      <c r="D1311">
        <v>2</v>
      </c>
      <c r="E1311">
        <v>535</v>
      </c>
      <c r="F1311">
        <v>2</v>
      </c>
      <c r="G1311">
        <v>8124</v>
      </c>
      <c r="H1311">
        <v>4.3292101807675997E-3</v>
      </c>
      <c r="I1311">
        <v>8.6376068510507401E-2</v>
      </c>
      <c r="J1311">
        <v>8.2092867142389697E-2</v>
      </c>
      <c r="K1311" t="s">
        <v>24554</v>
      </c>
      <c r="L1311">
        <v>2</v>
      </c>
      <c r="M1311" t="s">
        <v>1463</v>
      </c>
      <c r="N1311">
        <v>1</v>
      </c>
      <c r="O1311">
        <v>3.7383177570093499E-3</v>
      </c>
    </row>
    <row r="1312" spans="1:15">
      <c r="A1312" t="s">
        <v>1620</v>
      </c>
      <c r="B1312" t="s">
        <v>23511</v>
      </c>
      <c r="C1312" t="s">
        <v>1621</v>
      </c>
      <c r="D1312">
        <v>3</v>
      </c>
      <c r="E1312">
        <v>6152</v>
      </c>
      <c r="F1312">
        <v>5</v>
      </c>
      <c r="G1312">
        <v>7804</v>
      </c>
      <c r="H1312">
        <v>0.93277286492067202</v>
      </c>
      <c r="I1312">
        <v>1</v>
      </c>
      <c r="J1312">
        <v>0.85953329234717102</v>
      </c>
      <c r="K1312" t="s">
        <v>24555</v>
      </c>
      <c r="L1312">
        <v>3</v>
      </c>
      <c r="M1312" t="s">
        <v>1463</v>
      </c>
      <c r="N1312">
        <v>0.6</v>
      </c>
      <c r="O1312">
        <v>4.8764629388816603E-4</v>
      </c>
    </row>
    <row r="1313" spans="1:15">
      <c r="A1313" t="s">
        <v>1622</v>
      </c>
      <c r="B1313" t="s">
        <v>23511</v>
      </c>
      <c r="C1313" t="s">
        <v>1623</v>
      </c>
      <c r="D1313">
        <v>2</v>
      </c>
      <c r="E1313">
        <v>6152</v>
      </c>
      <c r="F1313">
        <v>2</v>
      </c>
      <c r="G1313">
        <v>7804</v>
      </c>
      <c r="H1313">
        <v>0.62141708038142995</v>
      </c>
      <c r="I1313">
        <v>0.968912233598893</v>
      </c>
      <c r="J1313">
        <v>0.832812322140707</v>
      </c>
      <c r="K1313" t="s">
        <v>24556</v>
      </c>
      <c r="L1313">
        <v>2</v>
      </c>
      <c r="M1313" t="s">
        <v>1463</v>
      </c>
      <c r="N1313">
        <v>1</v>
      </c>
      <c r="O1313">
        <v>3.2509752925877802E-4</v>
      </c>
    </row>
    <row r="1314" spans="1:15">
      <c r="A1314" t="s">
        <v>1624</v>
      </c>
      <c r="B1314" t="s">
        <v>23511</v>
      </c>
      <c r="C1314" t="s">
        <v>1625</v>
      </c>
      <c r="D1314">
        <v>1</v>
      </c>
      <c r="E1314">
        <v>6152</v>
      </c>
      <c r="F1314">
        <v>1</v>
      </c>
      <c r="G1314">
        <v>7804</v>
      </c>
      <c r="H1314">
        <v>0.788313685289595</v>
      </c>
      <c r="I1314">
        <v>0.968912233598893</v>
      </c>
      <c r="J1314">
        <v>0.832812322140707</v>
      </c>
      <c r="K1314" t="s">
        <v>24557</v>
      </c>
      <c r="L1314">
        <v>1</v>
      </c>
      <c r="M1314" t="s">
        <v>1463</v>
      </c>
      <c r="N1314">
        <v>1</v>
      </c>
      <c r="O1314">
        <v>1.6254876462938901E-4</v>
      </c>
    </row>
    <row r="1315" spans="1:15">
      <c r="A1315" t="s">
        <v>1626</v>
      </c>
      <c r="B1315" t="s">
        <v>23513</v>
      </c>
      <c r="C1315" t="s">
        <v>1627</v>
      </c>
      <c r="D1315">
        <v>2</v>
      </c>
      <c r="E1315">
        <v>535</v>
      </c>
      <c r="F1315">
        <v>31</v>
      </c>
      <c r="G1315">
        <v>8124</v>
      </c>
      <c r="H1315">
        <v>0.61501687753867296</v>
      </c>
      <c r="I1315">
        <v>0.99999999999997702</v>
      </c>
      <c r="J1315">
        <v>0.95041217501583097</v>
      </c>
      <c r="K1315" t="s">
        <v>24558</v>
      </c>
      <c r="L1315">
        <v>2</v>
      </c>
      <c r="M1315" t="s">
        <v>1463</v>
      </c>
      <c r="N1315">
        <v>6.4516129032258104E-2</v>
      </c>
      <c r="O1315">
        <v>3.7383177570093499E-3</v>
      </c>
    </row>
    <row r="1316" spans="1:15">
      <c r="A1316" t="s">
        <v>1626</v>
      </c>
      <c r="B1316" t="s">
        <v>23511</v>
      </c>
      <c r="C1316" t="s">
        <v>1627</v>
      </c>
      <c r="D1316">
        <v>18</v>
      </c>
      <c r="E1316">
        <v>6152</v>
      </c>
      <c r="F1316">
        <v>32</v>
      </c>
      <c r="G1316">
        <v>7804</v>
      </c>
      <c r="H1316">
        <v>0.99897613882993697</v>
      </c>
      <c r="I1316">
        <v>1</v>
      </c>
      <c r="J1316">
        <v>0.85953329234717102</v>
      </c>
      <c r="K1316" t="s">
        <v>24559</v>
      </c>
      <c r="L1316">
        <v>18</v>
      </c>
      <c r="M1316" t="s">
        <v>1463</v>
      </c>
      <c r="N1316">
        <v>0.5625</v>
      </c>
      <c r="O1316">
        <v>2.9258777633290002E-3</v>
      </c>
    </row>
    <row r="1317" spans="1:15">
      <c r="A1317" t="s">
        <v>1626</v>
      </c>
      <c r="B1317" t="s">
        <v>23518</v>
      </c>
      <c r="C1317" t="s">
        <v>1627</v>
      </c>
      <c r="D1317">
        <v>8</v>
      </c>
      <c r="E1317">
        <v>787</v>
      </c>
      <c r="F1317">
        <v>32</v>
      </c>
      <c r="G1317">
        <v>7393</v>
      </c>
      <c r="H1317">
        <v>1.6437261007281202E-2</v>
      </c>
      <c r="I1317">
        <v>0.31110677468011899</v>
      </c>
      <c r="J1317">
        <v>0.30079522167170503</v>
      </c>
      <c r="K1317" t="s">
        <v>24560</v>
      </c>
      <c r="L1317">
        <v>8</v>
      </c>
      <c r="M1317" t="s">
        <v>1463</v>
      </c>
      <c r="N1317">
        <v>0.25</v>
      </c>
      <c r="O1317">
        <v>1.01651842439644E-2</v>
      </c>
    </row>
    <row r="1318" spans="1:15">
      <c r="A1318" t="s">
        <v>1628</v>
      </c>
      <c r="B1318" t="s">
        <v>23511</v>
      </c>
      <c r="C1318" t="s">
        <v>1629</v>
      </c>
      <c r="D1318">
        <v>6</v>
      </c>
      <c r="E1318">
        <v>6152</v>
      </c>
      <c r="F1318">
        <v>6</v>
      </c>
      <c r="G1318">
        <v>7804</v>
      </c>
      <c r="H1318">
        <v>0.23986678822258201</v>
      </c>
      <c r="I1318">
        <v>0.71382528017432401</v>
      </c>
      <c r="J1318">
        <v>0.61355659322887801</v>
      </c>
      <c r="K1318" t="s">
        <v>24561</v>
      </c>
      <c r="L1318">
        <v>6</v>
      </c>
      <c r="M1318" t="s">
        <v>1463</v>
      </c>
      <c r="N1318">
        <v>1</v>
      </c>
      <c r="O1318">
        <v>9.7529258777633303E-4</v>
      </c>
    </row>
    <row r="1319" spans="1:15">
      <c r="A1319" t="s">
        <v>1630</v>
      </c>
      <c r="B1319" t="s">
        <v>23511</v>
      </c>
      <c r="C1319" t="s">
        <v>1631</v>
      </c>
      <c r="D1319">
        <v>5</v>
      </c>
      <c r="E1319">
        <v>6152</v>
      </c>
      <c r="F1319">
        <v>6</v>
      </c>
      <c r="G1319">
        <v>7804</v>
      </c>
      <c r="H1319">
        <v>0.62665052091531404</v>
      </c>
      <c r="I1319">
        <v>0.968912233598893</v>
      </c>
      <c r="J1319">
        <v>0.832812322140707</v>
      </c>
      <c r="K1319" t="s">
        <v>24562</v>
      </c>
      <c r="L1319">
        <v>5</v>
      </c>
      <c r="M1319" t="s">
        <v>1463</v>
      </c>
      <c r="N1319">
        <v>0.83333333333333304</v>
      </c>
      <c r="O1319">
        <v>8.1274382314694405E-4</v>
      </c>
    </row>
    <row r="1320" spans="1:15">
      <c r="A1320" t="s">
        <v>1632</v>
      </c>
      <c r="B1320" t="s">
        <v>23511</v>
      </c>
      <c r="C1320" t="s">
        <v>1633</v>
      </c>
      <c r="D1320">
        <v>3</v>
      </c>
      <c r="E1320">
        <v>6152</v>
      </c>
      <c r="F1320">
        <v>3</v>
      </c>
      <c r="G1320">
        <v>7804</v>
      </c>
      <c r="H1320">
        <v>0.489837867770546</v>
      </c>
      <c r="I1320">
        <v>0.96083957126938102</v>
      </c>
      <c r="J1320">
        <v>0.82587360011061495</v>
      </c>
      <c r="K1320" t="s">
        <v>24563</v>
      </c>
      <c r="L1320">
        <v>3</v>
      </c>
      <c r="M1320" t="s">
        <v>1463</v>
      </c>
      <c r="N1320">
        <v>1</v>
      </c>
      <c r="O1320">
        <v>4.8764629388816603E-4</v>
      </c>
    </row>
    <row r="1321" spans="1:15">
      <c r="A1321" t="s">
        <v>1634</v>
      </c>
      <c r="B1321" t="s">
        <v>23518</v>
      </c>
      <c r="C1321" t="s">
        <v>1635</v>
      </c>
      <c r="D1321">
        <v>1</v>
      </c>
      <c r="E1321">
        <v>787</v>
      </c>
      <c r="F1321">
        <v>1</v>
      </c>
      <c r="G1321">
        <v>7393</v>
      </c>
      <c r="H1321">
        <v>0.106452049235764</v>
      </c>
      <c r="I1321">
        <v>0.63266972740240601</v>
      </c>
      <c r="J1321">
        <v>0.61170005408803896</v>
      </c>
      <c r="K1321" t="s">
        <v>24564</v>
      </c>
      <c r="L1321">
        <v>1</v>
      </c>
      <c r="M1321" t="s">
        <v>1463</v>
      </c>
      <c r="N1321">
        <v>1</v>
      </c>
      <c r="O1321">
        <v>1.27064803049555E-3</v>
      </c>
    </row>
    <row r="1322" spans="1:15">
      <c r="A1322" t="s">
        <v>1636</v>
      </c>
      <c r="B1322" t="s">
        <v>23511</v>
      </c>
      <c r="C1322" t="s">
        <v>1637</v>
      </c>
      <c r="D1322">
        <v>2</v>
      </c>
      <c r="E1322">
        <v>6152</v>
      </c>
      <c r="F1322">
        <v>2</v>
      </c>
      <c r="G1322">
        <v>7804</v>
      </c>
      <c r="H1322">
        <v>0.62141708038142995</v>
      </c>
      <c r="I1322">
        <v>0.968912233598893</v>
      </c>
      <c r="J1322">
        <v>0.832812322140707</v>
      </c>
      <c r="K1322" t="s">
        <v>24565</v>
      </c>
      <c r="L1322">
        <v>2</v>
      </c>
      <c r="M1322" t="s">
        <v>1463</v>
      </c>
      <c r="N1322">
        <v>1</v>
      </c>
      <c r="O1322">
        <v>3.2509752925877802E-4</v>
      </c>
    </row>
    <row r="1323" spans="1:15">
      <c r="A1323" t="s">
        <v>1638</v>
      </c>
      <c r="B1323" t="s">
        <v>23511</v>
      </c>
      <c r="C1323" t="s">
        <v>1639</v>
      </c>
      <c r="D1323">
        <v>1</v>
      </c>
      <c r="E1323">
        <v>6152</v>
      </c>
      <c r="F1323">
        <v>1</v>
      </c>
      <c r="G1323">
        <v>7804</v>
      </c>
      <c r="H1323">
        <v>0.788313685289595</v>
      </c>
      <c r="I1323">
        <v>0.968912233598893</v>
      </c>
      <c r="J1323">
        <v>0.832812322140707</v>
      </c>
      <c r="K1323" t="s">
        <v>24566</v>
      </c>
      <c r="L1323">
        <v>1</v>
      </c>
      <c r="M1323" t="s">
        <v>1463</v>
      </c>
      <c r="N1323">
        <v>1</v>
      </c>
      <c r="O1323">
        <v>1.6254876462938901E-4</v>
      </c>
    </row>
    <row r="1324" spans="1:15">
      <c r="A1324" t="s">
        <v>1640</v>
      </c>
      <c r="B1324" t="s">
        <v>23511</v>
      </c>
      <c r="C1324" t="s">
        <v>1641</v>
      </c>
      <c r="D1324">
        <v>1</v>
      </c>
      <c r="E1324">
        <v>6152</v>
      </c>
      <c r="F1324">
        <v>1</v>
      </c>
      <c r="G1324">
        <v>7804</v>
      </c>
      <c r="H1324">
        <v>0.788313685289595</v>
      </c>
      <c r="I1324">
        <v>0.968912233598893</v>
      </c>
      <c r="J1324">
        <v>0.832812322140707</v>
      </c>
      <c r="K1324" t="s">
        <v>24567</v>
      </c>
      <c r="L1324">
        <v>1</v>
      </c>
      <c r="M1324" t="s">
        <v>1463</v>
      </c>
      <c r="N1324">
        <v>1</v>
      </c>
      <c r="O1324">
        <v>1.6254876462938901E-4</v>
      </c>
    </row>
    <row r="1325" spans="1:15">
      <c r="A1325" t="s">
        <v>1642</v>
      </c>
      <c r="B1325" t="s">
        <v>23511</v>
      </c>
      <c r="C1325" t="s">
        <v>1643</v>
      </c>
      <c r="D1325">
        <v>2</v>
      </c>
      <c r="E1325">
        <v>6152</v>
      </c>
      <c r="F1325">
        <v>2</v>
      </c>
      <c r="G1325">
        <v>7804</v>
      </c>
      <c r="H1325">
        <v>0.62141708038142995</v>
      </c>
      <c r="I1325">
        <v>0.968912233598893</v>
      </c>
      <c r="J1325">
        <v>0.832812322140707</v>
      </c>
      <c r="K1325" t="s">
        <v>24565</v>
      </c>
      <c r="L1325">
        <v>2</v>
      </c>
      <c r="M1325" t="s">
        <v>1463</v>
      </c>
      <c r="N1325">
        <v>1</v>
      </c>
      <c r="O1325">
        <v>3.2509752925877802E-4</v>
      </c>
    </row>
    <row r="1326" spans="1:15">
      <c r="A1326" t="s">
        <v>1644</v>
      </c>
      <c r="B1326" t="s">
        <v>23511</v>
      </c>
      <c r="C1326" t="s">
        <v>1645</v>
      </c>
      <c r="D1326">
        <v>2</v>
      </c>
      <c r="E1326">
        <v>6152</v>
      </c>
      <c r="F1326">
        <v>2</v>
      </c>
      <c r="G1326">
        <v>7804</v>
      </c>
      <c r="H1326">
        <v>0.62141708038142995</v>
      </c>
      <c r="I1326">
        <v>0.968912233598893</v>
      </c>
      <c r="J1326">
        <v>0.832812322140707</v>
      </c>
      <c r="K1326" t="s">
        <v>24568</v>
      </c>
      <c r="L1326">
        <v>2</v>
      </c>
      <c r="M1326" t="s">
        <v>1463</v>
      </c>
      <c r="N1326">
        <v>1</v>
      </c>
      <c r="O1326">
        <v>3.2509752925877802E-4</v>
      </c>
    </row>
    <row r="1327" spans="1:15">
      <c r="A1327" t="s">
        <v>1646</v>
      </c>
      <c r="B1327" t="s">
        <v>23511</v>
      </c>
      <c r="C1327" t="s">
        <v>1647</v>
      </c>
      <c r="D1327">
        <v>1</v>
      </c>
      <c r="E1327">
        <v>6152</v>
      </c>
      <c r="F1327">
        <v>1</v>
      </c>
      <c r="G1327">
        <v>7804</v>
      </c>
      <c r="H1327">
        <v>0.788313685289595</v>
      </c>
      <c r="I1327">
        <v>0.968912233598893</v>
      </c>
      <c r="J1327">
        <v>0.832812322140707</v>
      </c>
      <c r="K1327" t="s">
        <v>24569</v>
      </c>
      <c r="L1327">
        <v>1</v>
      </c>
      <c r="M1327" t="s">
        <v>1463</v>
      </c>
      <c r="N1327">
        <v>1</v>
      </c>
      <c r="O1327">
        <v>1.6254876462938901E-4</v>
      </c>
    </row>
    <row r="1328" spans="1:15">
      <c r="A1328" t="s">
        <v>1648</v>
      </c>
      <c r="B1328" t="s">
        <v>23511</v>
      </c>
      <c r="C1328" t="s">
        <v>1649</v>
      </c>
      <c r="D1328">
        <v>1</v>
      </c>
      <c r="E1328">
        <v>6152</v>
      </c>
      <c r="F1328">
        <v>1</v>
      </c>
      <c r="G1328">
        <v>7804</v>
      </c>
      <c r="H1328">
        <v>0.788313685289595</v>
      </c>
      <c r="I1328">
        <v>0.968912233598893</v>
      </c>
      <c r="J1328">
        <v>0.832812322140707</v>
      </c>
      <c r="K1328" t="s">
        <v>24570</v>
      </c>
      <c r="L1328">
        <v>1</v>
      </c>
      <c r="M1328" t="s">
        <v>1463</v>
      </c>
      <c r="N1328">
        <v>1</v>
      </c>
      <c r="O1328">
        <v>1.6254876462938901E-4</v>
      </c>
    </row>
    <row r="1329" spans="1:15">
      <c r="A1329" t="s">
        <v>1650</v>
      </c>
      <c r="B1329" t="s">
        <v>23511</v>
      </c>
      <c r="C1329" t="s">
        <v>1651</v>
      </c>
      <c r="D1329">
        <v>6</v>
      </c>
      <c r="E1329">
        <v>6152</v>
      </c>
      <c r="F1329">
        <v>6</v>
      </c>
      <c r="G1329">
        <v>7804</v>
      </c>
      <c r="H1329">
        <v>0.23986678822258201</v>
      </c>
      <c r="I1329">
        <v>0.71382528017432401</v>
      </c>
      <c r="J1329">
        <v>0.61355659322887801</v>
      </c>
      <c r="K1329" t="s">
        <v>24571</v>
      </c>
      <c r="L1329">
        <v>6</v>
      </c>
      <c r="M1329" t="s">
        <v>1463</v>
      </c>
      <c r="N1329">
        <v>1</v>
      </c>
      <c r="O1329">
        <v>9.7529258777633303E-4</v>
      </c>
    </row>
    <row r="1330" spans="1:15">
      <c r="A1330" t="s">
        <v>1652</v>
      </c>
      <c r="B1330" t="s">
        <v>23511</v>
      </c>
      <c r="C1330" t="s">
        <v>1653</v>
      </c>
      <c r="D1330">
        <v>7</v>
      </c>
      <c r="E1330">
        <v>6152</v>
      </c>
      <c r="F1330">
        <v>8</v>
      </c>
      <c r="G1330">
        <v>7804</v>
      </c>
      <c r="H1330">
        <v>0.46943957161060701</v>
      </c>
      <c r="I1330">
        <v>0.96083957126938102</v>
      </c>
      <c r="J1330">
        <v>0.82587360011061495</v>
      </c>
      <c r="K1330" t="s">
        <v>24572</v>
      </c>
      <c r="L1330">
        <v>7</v>
      </c>
      <c r="M1330" t="s">
        <v>1463</v>
      </c>
      <c r="N1330">
        <v>0.875</v>
      </c>
      <c r="O1330">
        <v>1.13784135240572E-3</v>
      </c>
    </row>
    <row r="1331" spans="1:15">
      <c r="A1331" t="s">
        <v>1654</v>
      </c>
      <c r="B1331" t="s">
        <v>23511</v>
      </c>
      <c r="C1331" t="s">
        <v>1655</v>
      </c>
      <c r="D1331">
        <v>2</v>
      </c>
      <c r="E1331">
        <v>6152</v>
      </c>
      <c r="F1331">
        <v>3</v>
      </c>
      <c r="G1331">
        <v>7804</v>
      </c>
      <c r="H1331">
        <v>0.88457550560319997</v>
      </c>
      <c r="I1331">
        <v>1</v>
      </c>
      <c r="J1331">
        <v>0.85953329234717102</v>
      </c>
      <c r="K1331" t="s">
        <v>24573</v>
      </c>
      <c r="L1331">
        <v>2</v>
      </c>
      <c r="M1331" t="s">
        <v>1463</v>
      </c>
      <c r="N1331">
        <v>0.66666666666666696</v>
      </c>
      <c r="O1331">
        <v>3.2509752925877802E-4</v>
      </c>
    </row>
    <row r="1332" spans="1:15">
      <c r="A1332" t="s">
        <v>1656</v>
      </c>
      <c r="B1332" t="s">
        <v>23511</v>
      </c>
      <c r="C1332" t="s">
        <v>1657</v>
      </c>
      <c r="D1332">
        <v>7</v>
      </c>
      <c r="E1332">
        <v>6152</v>
      </c>
      <c r="F1332">
        <v>7</v>
      </c>
      <c r="G1332">
        <v>7804</v>
      </c>
      <c r="H1332">
        <v>0.18905120292587699</v>
      </c>
      <c r="I1332">
        <v>0.631132279689813</v>
      </c>
      <c r="J1332">
        <v>0.54247920626835999</v>
      </c>
      <c r="K1332" t="s">
        <v>24574</v>
      </c>
      <c r="L1332">
        <v>7</v>
      </c>
      <c r="M1332" t="s">
        <v>1463</v>
      </c>
      <c r="N1332">
        <v>1</v>
      </c>
      <c r="O1332">
        <v>1.13784135240572E-3</v>
      </c>
    </row>
    <row r="1333" spans="1:15">
      <c r="A1333" t="s">
        <v>1658</v>
      </c>
      <c r="B1333" t="s">
        <v>23511</v>
      </c>
      <c r="C1333" t="s">
        <v>1659</v>
      </c>
      <c r="D1333">
        <v>4</v>
      </c>
      <c r="E1333">
        <v>6152</v>
      </c>
      <c r="F1333">
        <v>4</v>
      </c>
      <c r="G1333">
        <v>7804</v>
      </c>
      <c r="H1333">
        <v>0.38610601832086699</v>
      </c>
      <c r="I1333">
        <v>0.90829480295553899</v>
      </c>
      <c r="J1333">
        <v>0.78070962240619901</v>
      </c>
      <c r="K1333" t="s">
        <v>24575</v>
      </c>
      <c r="L1333">
        <v>4</v>
      </c>
      <c r="M1333" t="s">
        <v>1463</v>
      </c>
      <c r="N1333">
        <v>1</v>
      </c>
      <c r="O1333">
        <v>6.5019505851755496E-4</v>
      </c>
    </row>
    <row r="1334" spans="1:15">
      <c r="A1334" t="s">
        <v>1660</v>
      </c>
      <c r="B1334" t="s">
        <v>23511</v>
      </c>
      <c r="C1334" t="s">
        <v>1661</v>
      </c>
      <c r="D1334">
        <v>7</v>
      </c>
      <c r="E1334">
        <v>6152</v>
      </c>
      <c r="F1334">
        <v>11</v>
      </c>
      <c r="G1334">
        <v>7804</v>
      </c>
      <c r="H1334">
        <v>0.93756393373131197</v>
      </c>
      <c r="I1334">
        <v>1</v>
      </c>
      <c r="J1334">
        <v>0.85953329234717102</v>
      </c>
      <c r="K1334" t="s">
        <v>24576</v>
      </c>
      <c r="L1334">
        <v>7</v>
      </c>
      <c r="M1334" t="s">
        <v>1463</v>
      </c>
      <c r="N1334">
        <v>0.63636363636363602</v>
      </c>
      <c r="O1334">
        <v>1.13784135240572E-3</v>
      </c>
    </row>
    <row r="1335" spans="1:15">
      <c r="A1335" t="s">
        <v>1660</v>
      </c>
      <c r="B1335" t="s">
        <v>23518</v>
      </c>
      <c r="C1335" t="s">
        <v>1661</v>
      </c>
      <c r="D1335">
        <v>4</v>
      </c>
      <c r="E1335">
        <v>787</v>
      </c>
      <c r="F1335">
        <v>11</v>
      </c>
      <c r="G1335">
        <v>7393</v>
      </c>
      <c r="H1335">
        <v>2.2810555642335199E-2</v>
      </c>
      <c r="I1335">
        <v>0.38807624224378701</v>
      </c>
      <c r="J1335">
        <v>0.37521355628229502</v>
      </c>
      <c r="K1335" t="s">
        <v>24577</v>
      </c>
      <c r="L1335">
        <v>4</v>
      </c>
      <c r="M1335" t="s">
        <v>1463</v>
      </c>
      <c r="N1335">
        <v>0.36363636363636398</v>
      </c>
      <c r="O1335">
        <v>5.0825921219822103E-3</v>
      </c>
    </row>
    <row r="1336" spans="1:15">
      <c r="A1336" t="s">
        <v>1662</v>
      </c>
      <c r="B1336" t="s">
        <v>23511</v>
      </c>
      <c r="C1336" t="s">
        <v>1663</v>
      </c>
      <c r="D1336">
        <v>4</v>
      </c>
      <c r="E1336">
        <v>6152</v>
      </c>
      <c r="F1336">
        <v>6</v>
      </c>
      <c r="G1336">
        <v>7804</v>
      </c>
      <c r="H1336">
        <v>0.88632030892592895</v>
      </c>
      <c r="I1336">
        <v>1</v>
      </c>
      <c r="J1336">
        <v>0.85953329234717102</v>
      </c>
      <c r="K1336" t="s">
        <v>24578</v>
      </c>
      <c r="L1336">
        <v>4</v>
      </c>
      <c r="M1336" t="s">
        <v>1463</v>
      </c>
      <c r="N1336">
        <v>0.66666666666666696</v>
      </c>
      <c r="O1336">
        <v>6.5019505851755496E-4</v>
      </c>
    </row>
    <row r="1337" spans="1:15">
      <c r="A1337" t="s">
        <v>1664</v>
      </c>
      <c r="B1337" t="s">
        <v>23513</v>
      </c>
      <c r="C1337" t="s">
        <v>1665</v>
      </c>
      <c r="D1337">
        <v>2</v>
      </c>
      <c r="E1337">
        <v>535</v>
      </c>
      <c r="F1337">
        <v>15</v>
      </c>
      <c r="G1337">
        <v>8124</v>
      </c>
      <c r="H1337">
        <v>0.25943132476486302</v>
      </c>
      <c r="I1337">
        <v>0.90702611438431402</v>
      </c>
      <c r="J1337">
        <v>0.862048662168173</v>
      </c>
      <c r="K1337" t="s">
        <v>24579</v>
      </c>
      <c r="L1337">
        <v>2</v>
      </c>
      <c r="M1337" t="s">
        <v>1463</v>
      </c>
      <c r="N1337">
        <v>0.133333333333333</v>
      </c>
      <c r="O1337">
        <v>3.7383177570093499E-3</v>
      </c>
    </row>
    <row r="1338" spans="1:15">
      <c r="A1338" t="s">
        <v>1664</v>
      </c>
      <c r="B1338" t="s">
        <v>23518</v>
      </c>
      <c r="C1338" t="s">
        <v>1665</v>
      </c>
      <c r="D1338">
        <v>1</v>
      </c>
      <c r="E1338">
        <v>787</v>
      </c>
      <c r="F1338">
        <v>15</v>
      </c>
      <c r="G1338">
        <v>7393</v>
      </c>
      <c r="H1338">
        <v>0.81548482306175196</v>
      </c>
      <c r="I1338">
        <v>1</v>
      </c>
      <c r="J1338">
        <v>0.966855260484069</v>
      </c>
      <c r="K1338" t="s">
        <v>24580</v>
      </c>
      <c r="L1338">
        <v>1</v>
      </c>
      <c r="M1338" t="s">
        <v>1463</v>
      </c>
      <c r="N1338">
        <v>6.6666666666666693E-2</v>
      </c>
      <c r="O1338">
        <v>1.27064803049555E-3</v>
      </c>
    </row>
    <row r="1339" spans="1:15">
      <c r="A1339" t="s">
        <v>1664</v>
      </c>
      <c r="B1339" t="s">
        <v>23511</v>
      </c>
      <c r="C1339" t="s">
        <v>1665</v>
      </c>
      <c r="D1339">
        <v>11</v>
      </c>
      <c r="E1339">
        <v>6152</v>
      </c>
      <c r="F1339">
        <v>14</v>
      </c>
      <c r="G1339">
        <v>7804</v>
      </c>
      <c r="H1339">
        <v>0.65754173515226599</v>
      </c>
      <c r="I1339">
        <v>0.968912233598893</v>
      </c>
      <c r="J1339">
        <v>0.832812322140707</v>
      </c>
      <c r="K1339" t="s">
        <v>24478</v>
      </c>
      <c r="L1339">
        <v>11</v>
      </c>
      <c r="M1339" t="s">
        <v>1463</v>
      </c>
      <c r="N1339">
        <v>0.78571428571428603</v>
      </c>
      <c r="O1339">
        <v>1.78803641092328E-3</v>
      </c>
    </row>
    <row r="1340" spans="1:15">
      <c r="A1340" t="s">
        <v>1666</v>
      </c>
      <c r="B1340" t="s">
        <v>23511</v>
      </c>
      <c r="C1340" t="s">
        <v>1667</v>
      </c>
      <c r="D1340">
        <v>2</v>
      </c>
      <c r="E1340">
        <v>6152</v>
      </c>
      <c r="F1340">
        <v>3</v>
      </c>
      <c r="G1340">
        <v>7804</v>
      </c>
      <c r="H1340">
        <v>0.88457550560319997</v>
      </c>
      <c r="I1340">
        <v>1</v>
      </c>
      <c r="J1340">
        <v>0.85953329234717102</v>
      </c>
      <c r="K1340" t="s">
        <v>24581</v>
      </c>
      <c r="L1340">
        <v>2</v>
      </c>
      <c r="M1340" t="s">
        <v>1463</v>
      </c>
      <c r="N1340">
        <v>0.66666666666666696</v>
      </c>
      <c r="O1340">
        <v>3.2509752925877802E-4</v>
      </c>
    </row>
    <row r="1341" spans="1:15">
      <c r="A1341" t="s">
        <v>1668</v>
      </c>
      <c r="B1341" t="s">
        <v>23511</v>
      </c>
      <c r="C1341" t="s">
        <v>1669</v>
      </c>
      <c r="D1341">
        <v>2</v>
      </c>
      <c r="E1341">
        <v>6152</v>
      </c>
      <c r="F1341">
        <v>2</v>
      </c>
      <c r="G1341">
        <v>7804</v>
      </c>
      <c r="H1341">
        <v>0.62141708038142995</v>
      </c>
      <c r="I1341">
        <v>0.968912233598893</v>
      </c>
      <c r="J1341">
        <v>0.832812322140707</v>
      </c>
      <c r="K1341" t="s">
        <v>24582</v>
      </c>
      <c r="L1341">
        <v>2</v>
      </c>
      <c r="M1341" t="s">
        <v>1463</v>
      </c>
      <c r="N1341">
        <v>1</v>
      </c>
      <c r="O1341">
        <v>3.2509752925877802E-4</v>
      </c>
    </row>
    <row r="1342" spans="1:15">
      <c r="A1342" t="s">
        <v>1670</v>
      </c>
      <c r="B1342" t="s">
        <v>23513</v>
      </c>
      <c r="C1342" t="s">
        <v>1671</v>
      </c>
      <c r="D1342">
        <v>1</v>
      </c>
      <c r="E1342">
        <v>535</v>
      </c>
      <c r="F1342">
        <v>1</v>
      </c>
      <c r="G1342">
        <v>8124</v>
      </c>
      <c r="H1342">
        <v>6.5854258985721295E-2</v>
      </c>
      <c r="I1342">
        <v>0.448760549738495</v>
      </c>
      <c r="J1342">
        <v>0.42650749013827299</v>
      </c>
      <c r="K1342" t="s">
        <v>24583</v>
      </c>
      <c r="L1342">
        <v>1</v>
      </c>
      <c r="M1342" t="s">
        <v>1463</v>
      </c>
      <c r="N1342">
        <v>1</v>
      </c>
      <c r="O1342">
        <v>1.8691588785046699E-3</v>
      </c>
    </row>
    <row r="1343" spans="1:15">
      <c r="A1343" t="s">
        <v>1670</v>
      </c>
      <c r="B1343" t="s">
        <v>23511</v>
      </c>
      <c r="C1343" t="s">
        <v>1671</v>
      </c>
      <c r="D1343">
        <v>1</v>
      </c>
      <c r="E1343">
        <v>6152</v>
      </c>
      <c r="F1343">
        <v>2</v>
      </c>
      <c r="G1343">
        <v>7804</v>
      </c>
      <c r="H1343">
        <v>0.95521029019776005</v>
      </c>
      <c r="I1343">
        <v>1</v>
      </c>
      <c r="J1343">
        <v>0.85953329234717102</v>
      </c>
      <c r="K1343" t="s">
        <v>24584</v>
      </c>
      <c r="L1343">
        <v>1</v>
      </c>
      <c r="M1343" t="s">
        <v>1463</v>
      </c>
      <c r="N1343">
        <v>0.5</v>
      </c>
      <c r="O1343">
        <v>1.6254876462938901E-4</v>
      </c>
    </row>
    <row r="1344" spans="1:15">
      <c r="A1344" t="s">
        <v>1672</v>
      </c>
      <c r="B1344" t="s">
        <v>23511</v>
      </c>
      <c r="C1344" t="s">
        <v>1673</v>
      </c>
      <c r="D1344">
        <v>22</v>
      </c>
      <c r="E1344">
        <v>6152</v>
      </c>
      <c r="F1344">
        <v>22</v>
      </c>
      <c r="G1344">
        <v>7804</v>
      </c>
      <c r="H1344">
        <v>5.2956616517506796E-3</v>
      </c>
      <c r="I1344">
        <v>5.1365309321660502E-2</v>
      </c>
      <c r="J1344">
        <v>4.4150193433677702E-2</v>
      </c>
      <c r="K1344" t="s">
        <v>24585</v>
      </c>
      <c r="L1344">
        <v>22</v>
      </c>
      <c r="M1344" t="s">
        <v>1463</v>
      </c>
      <c r="N1344">
        <v>1</v>
      </c>
      <c r="O1344">
        <v>3.57607282184655E-3</v>
      </c>
    </row>
    <row r="1345" spans="1:15">
      <c r="A1345" t="s">
        <v>1674</v>
      </c>
      <c r="B1345" t="s">
        <v>23511</v>
      </c>
      <c r="C1345" t="s">
        <v>1675</v>
      </c>
      <c r="D1345">
        <v>7</v>
      </c>
      <c r="E1345">
        <v>6152</v>
      </c>
      <c r="F1345">
        <v>7</v>
      </c>
      <c r="G1345">
        <v>7804</v>
      </c>
      <c r="H1345">
        <v>0.18905120292587699</v>
      </c>
      <c r="I1345">
        <v>0.631132279689813</v>
      </c>
      <c r="J1345">
        <v>0.54247920626835999</v>
      </c>
      <c r="K1345" t="s">
        <v>24586</v>
      </c>
      <c r="L1345">
        <v>7</v>
      </c>
      <c r="M1345" t="s">
        <v>1463</v>
      </c>
      <c r="N1345">
        <v>1</v>
      </c>
      <c r="O1345">
        <v>1.13784135240572E-3</v>
      </c>
    </row>
    <row r="1346" spans="1:15">
      <c r="A1346" t="s">
        <v>1676</v>
      </c>
      <c r="B1346" t="s">
        <v>23511</v>
      </c>
      <c r="C1346" t="s">
        <v>1677</v>
      </c>
      <c r="D1346">
        <v>1</v>
      </c>
      <c r="E1346">
        <v>6152</v>
      </c>
      <c r="F1346">
        <v>1</v>
      </c>
      <c r="G1346">
        <v>7804</v>
      </c>
      <c r="H1346">
        <v>0.788313685289595</v>
      </c>
      <c r="I1346">
        <v>0.968912233598893</v>
      </c>
      <c r="J1346">
        <v>0.832812322140707</v>
      </c>
      <c r="K1346" t="s">
        <v>24587</v>
      </c>
      <c r="L1346">
        <v>1</v>
      </c>
      <c r="M1346" t="s">
        <v>1463</v>
      </c>
      <c r="N1346">
        <v>1</v>
      </c>
      <c r="O1346">
        <v>1.6254876462938901E-4</v>
      </c>
    </row>
    <row r="1347" spans="1:15">
      <c r="A1347" t="s">
        <v>1678</v>
      </c>
      <c r="B1347" t="s">
        <v>23518</v>
      </c>
      <c r="C1347" t="s">
        <v>1679</v>
      </c>
      <c r="D1347">
        <v>1</v>
      </c>
      <c r="E1347">
        <v>787</v>
      </c>
      <c r="F1347">
        <v>1</v>
      </c>
      <c r="G1347">
        <v>7393</v>
      </c>
      <c r="H1347">
        <v>0.106452049235764</v>
      </c>
      <c r="I1347">
        <v>0.63266972740240601</v>
      </c>
      <c r="J1347">
        <v>0.61170005408803896</v>
      </c>
      <c r="K1347" t="s">
        <v>24588</v>
      </c>
      <c r="L1347">
        <v>1</v>
      </c>
      <c r="M1347" t="s">
        <v>1463</v>
      </c>
      <c r="N1347">
        <v>1</v>
      </c>
      <c r="O1347">
        <v>1.27064803049555E-3</v>
      </c>
    </row>
    <row r="1348" spans="1:15">
      <c r="A1348" t="s">
        <v>1680</v>
      </c>
      <c r="B1348" t="s">
        <v>23511</v>
      </c>
      <c r="C1348" t="s">
        <v>1681</v>
      </c>
      <c r="D1348">
        <v>1</v>
      </c>
      <c r="E1348">
        <v>6152</v>
      </c>
      <c r="F1348">
        <v>1</v>
      </c>
      <c r="G1348">
        <v>7804</v>
      </c>
      <c r="H1348">
        <v>0.788313685289595</v>
      </c>
      <c r="I1348">
        <v>0.968912233598893</v>
      </c>
      <c r="J1348">
        <v>0.832812322140707</v>
      </c>
      <c r="K1348" t="s">
        <v>23591</v>
      </c>
      <c r="L1348">
        <v>1</v>
      </c>
      <c r="M1348" t="s">
        <v>1463</v>
      </c>
      <c r="N1348">
        <v>1</v>
      </c>
      <c r="O1348">
        <v>1.6254876462938901E-4</v>
      </c>
    </row>
    <row r="1349" spans="1:15">
      <c r="A1349" t="s">
        <v>1682</v>
      </c>
      <c r="B1349" t="s">
        <v>23518</v>
      </c>
      <c r="C1349" t="s">
        <v>1683</v>
      </c>
      <c r="D1349">
        <v>6</v>
      </c>
      <c r="E1349">
        <v>787</v>
      </c>
      <c r="F1349">
        <v>6</v>
      </c>
      <c r="G1349">
        <v>7393</v>
      </c>
      <c r="H1349" s="34">
        <v>1.43056848862691E-6</v>
      </c>
      <c r="I1349">
        <v>4.1410750191370801E-4</v>
      </c>
      <c r="J1349">
        <v>4.00382016631185E-4</v>
      </c>
      <c r="K1349" t="s">
        <v>24589</v>
      </c>
      <c r="L1349">
        <v>6</v>
      </c>
      <c r="M1349" t="s">
        <v>1463</v>
      </c>
      <c r="N1349">
        <v>1</v>
      </c>
      <c r="O1349">
        <v>7.6238881829733202E-3</v>
      </c>
    </row>
    <row r="1350" spans="1:15">
      <c r="A1350" t="s">
        <v>1684</v>
      </c>
      <c r="B1350" t="s">
        <v>23511</v>
      </c>
      <c r="C1350" t="s">
        <v>1685</v>
      </c>
      <c r="D1350">
        <v>4</v>
      </c>
      <c r="E1350">
        <v>6152</v>
      </c>
      <c r="F1350">
        <v>4</v>
      </c>
      <c r="G1350">
        <v>7804</v>
      </c>
      <c r="H1350">
        <v>0.38610601832086699</v>
      </c>
      <c r="I1350">
        <v>0.90829480295553899</v>
      </c>
      <c r="J1350">
        <v>0.78070962240619901</v>
      </c>
      <c r="K1350" t="s">
        <v>24590</v>
      </c>
      <c r="L1350">
        <v>4</v>
      </c>
      <c r="M1350" t="s">
        <v>1463</v>
      </c>
      <c r="N1350">
        <v>1</v>
      </c>
      <c r="O1350">
        <v>6.5019505851755496E-4</v>
      </c>
    </row>
    <row r="1351" spans="1:15">
      <c r="A1351" t="s">
        <v>1686</v>
      </c>
      <c r="B1351" t="s">
        <v>23511</v>
      </c>
      <c r="C1351" t="s">
        <v>1687</v>
      </c>
      <c r="D1351">
        <v>7</v>
      </c>
      <c r="E1351">
        <v>6152</v>
      </c>
      <c r="F1351">
        <v>7</v>
      </c>
      <c r="G1351">
        <v>7804</v>
      </c>
      <c r="H1351">
        <v>0.18905120292587699</v>
      </c>
      <c r="I1351">
        <v>0.631132279689813</v>
      </c>
      <c r="J1351">
        <v>0.54247920626835999</v>
      </c>
      <c r="K1351" t="s">
        <v>24591</v>
      </c>
      <c r="L1351">
        <v>7</v>
      </c>
      <c r="M1351" t="s">
        <v>1463</v>
      </c>
      <c r="N1351">
        <v>1</v>
      </c>
      <c r="O1351">
        <v>1.13784135240572E-3</v>
      </c>
    </row>
    <row r="1352" spans="1:15">
      <c r="A1352" t="s">
        <v>1688</v>
      </c>
      <c r="B1352" t="s">
        <v>23518</v>
      </c>
      <c r="C1352" t="s">
        <v>1689</v>
      </c>
      <c r="D1352">
        <v>1</v>
      </c>
      <c r="E1352">
        <v>787</v>
      </c>
      <c r="F1352">
        <v>5</v>
      </c>
      <c r="G1352">
        <v>7393</v>
      </c>
      <c r="H1352">
        <v>0.430466464429208</v>
      </c>
      <c r="I1352">
        <v>1</v>
      </c>
      <c r="J1352">
        <v>0.966855260484069</v>
      </c>
      <c r="K1352" t="s">
        <v>24592</v>
      </c>
      <c r="L1352">
        <v>1</v>
      </c>
      <c r="M1352" t="s">
        <v>1463</v>
      </c>
      <c r="N1352">
        <v>0.2</v>
      </c>
      <c r="O1352">
        <v>1.27064803049555E-3</v>
      </c>
    </row>
    <row r="1353" spans="1:15">
      <c r="A1353" t="s">
        <v>1688</v>
      </c>
      <c r="B1353" t="s">
        <v>23511</v>
      </c>
      <c r="C1353" t="s">
        <v>1689</v>
      </c>
      <c r="D1353">
        <v>4</v>
      </c>
      <c r="E1353">
        <v>6152</v>
      </c>
      <c r="F1353">
        <v>5</v>
      </c>
      <c r="G1353">
        <v>7804</v>
      </c>
      <c r="H1353">
        <v>0.71320711691885297</v>
      </c>
      <c r="I1353">
        <v>0.968912233598893</v>
      </c>
      <c r="J1353">
        <v>0.832812322140707</v>
      </c>
      <c r="K1353" t="s">
        <v>24593</v>
      </c>
      <c r="L1353">
        <v>4</v>
      </c>
      <c r="M1353" t="s">
        <v>1463</v>
      </c>
      <c r="N1353">
        <v>0.8</v>
      </c>
      <c r="O1353">
        <v>6.5019505851755496E-4</v>
      </c>
    </row>
    <row r="1354" spans="1:15">
      <c r="A1354" t="s">
        <v>1690</v>
      </c>
      <c r="B1354" t="s">
        <v>23513</v>
      </c>
      <c r="C1354" t="s">
        <v>1691</v>
      </c>
      <c r="D1354">
        <v>6</v>
      </c>
      <c r="E1354">
        <v>535</v>
      </c>
      <c r="F1354">
        <v>6</v>
      </c>
      <c r="G1354">
        <v>8124</v>
      </c>
      <c r="H1354" s="34">
        <v>7.9448707582857104E-8</v>
      </c>
      <c r="I1354" s="34">
        <v>1.57005779270884E-5</v>
      </c>
      <c r="J1354" s="34">
        <v>1.492202041669E-5</v>
      </c>
      <c r="K1354" t="s">
        <v>23715</v>
      </c>
      <c r="L1354">
        <v>6</v>
      </c>
      <c r="M1354" t="s">
        <v>1463</v>
      </c>
      <c r="N1354">
        <v>1</v>
      </c>
      <c r="O1354">
        <v>1.1214953271028E-2</v>
      </c>
    </row>
    <row r="1355" spans="1:15">
      <c r="A1355" t="s">
        <v>1692</v>
      </c>
      <c r="B1355" t="s">
        <v>23511</v>
      </c>
      <c r="C1355" t="s">
        <v>1693</v>
      </c>
      <c r="D1355">
        <v>1</v>
      </c>
      <c r="E1355">
        <v>6152</v>
      </c>
      <c r="F1355">
        <v>1</v>
      </c>
      <c r="G1355">
        <v>7804</v>
      </c>
      <c r="H1355">
        <v>0.788313685289595</v>
      </c>
      <c r="I1355">
        <v>0.968912233598893</v>
      </c>
      <c r="J1355">
        <v>0.832812322140707</v>
      </c>
      <c r="K1355" t="s">
        <v>24594</v>
      </c>
      <c r="L1355">
        <v>1</v>
      </c>
      <c r="M1355" t="s">
        <v>1463</v>
      </c>
      <c r="N1355">
        <v>1</v>
      </c>
      <c r="O1355">
        <v>1.6254876462938901E-4</v>
      </c>
    </row>
    <row r="1356" spans="1:15">
      <c r="A1356" t="s">
        <v>1694</v>
      </c>
      <c r="B1356" t="s">
        <v>23518</v>
      </c>
      <c r="C1356" t="s">
        <v>1695</v>
      </c>
      <c r="D1356">
        <v>2</v>
      </c>
      <c r="E1356">
        <v>787</v>
      </c>
      <c r="F1356">
        <v>2</v>
      </c>
      <c r="G1356">
        <v>7393</v>
      </c>
      <c r="H1356">
        <v>1.1319170819711901E-2</v>
      </c>
      <c r="I1356">
        <v>0.24323860088996599</v>
      </c>
      <c r="J1356">
        <v>0.235176520823249</v>
      </c>
      <c r="K1356" t="s">
        <v>24495</v>
      </c>
      <c r="L1356">
        <v>2</v>
      </c>
      <c r="M1356" t="s">
        <v>1463</v>
      </c>
      <c r="N1356">
        <v>1</v>
      </c>
      <c r="O1356">
        <v>2.5412960609911099E-3</v>
      </c>
    </row>
    <row r="1357" spans="1:15">
      <c r="A1357" t="s">
        <v>1696</v>
      </c>
      <c r="B1357" t="s">
        <v>23511</v>
      </c>
      <c r="C1357" t="s">
        <v>1697</v>
      </c>
      <c r="D1357">
        <v>1</v>
      </c>
      <c r="E1357">
        <v>6152</v>
      </c>
      <c r="F1357">
        <v>1</v>
      </c>
      <c r="G1357">
        <v>7804</v>
      </c>
      <c r="H1357">
        <v>0.788313685289595</v>
      </c>
      <c r="I1357">
        <v>0.968912233598893</v>
      </c>
      <c r="J1357">
        <v>0.832812322140707</v>
      </c>
      <c r="K1357" t="s">
        <v>24595</v>
      </c>
      <c r="L1357">
        <v>1</v>
      </c>
      <c r="M1357" t="s">
        <v>1463</v>
      </c>
      <c r="N1357">
        <v>1</v>
      </c>
      <c r="O1357">
        <v>1.6254876462938901E-4</v>
      </c>
    </row>
    <row r="1358" spans="1:15">
      <c r="A1358" t="s">
        <v>1698</v>
      </c>
      <c r="B1358" t="s">
        <v>23513</v>
      </c>
      <c r="C1358" t="s">
        <v>1699</v>
      </c>
      <c r="D1358">
        <v>1</v>
      </c>
      <c r="E1358">
        <v>535</v>
      </c>
      <c r="F1358">
        <v>1</v>
      </c>
      <c r="G1358">
        <v>8124</v>
      </c>
      <c r="H1358">
        <v>6.5854258985721295E-2</v>
      </c>
      <c r="I1358">
        <v>0.448760549738495</v>
      </c>
      <c r="J1358">
        <v>0.42650749013827299</v>
      </c>
      <c r="K1358" t="s">
        <v>24596</v>
      </c>
      <c r="L1358">
        <v>1</v>
      </c>
      <c r="M1358" t="s">
        <v>1463</v>
      </c>
      <c r="N1358">
        <v>1</v>
      </c>
      <c r="O1358">
        <v>1.8691588785046699E-3</v>
      </c>
    </row>
    <row r="1359" spans="1:15">
      <c r="A1359" t="s">
        <v>1700</v>
      </c>
      <c r="B1359" t="s">
        <v>23511</v>
      </c>
      <c r="C1359" t="s">
        <v>1701</v>
      </c>
      <c r="D1359">
        <v>1</v>
      </c>
      <c r="E1359">
        <v>6152</v>
      </c>
      <c r="F1359">
        <v>1</v>
      </c>
      <c r="G1359">
        <v>7804</v>
      </c>
      <c r="H1359">
        <v>0.788313685289595</v>
      </c>
      <c r="I1359">
        <v>0.968912233598893</v>
      </c>
      <c r="J1359">
        <v>0.832812322140707</v>
      </c>
      <c r="K1359" t="s">
        <v>23554</v>
      </c>
      <c r="L1359">
        <v>1</v>
      </c>
      <c r="M1359" t="s">
        <v>1463</v>
      </c>
      <c r="N1359">
        <v>1</v>
      </c>
      <c r="O1359">
        <v>1.6254876462938901E-4</v>
      </c>
    </row>
    <row r="1360" spans="1:15">
      <c r="A1360" t="s">
        <v>1702</v>
      </c>
      <c r="B1360" t="s">
        <v>23511</v>
      </c>
      <c r="C1360" t="s">
        <v>1703</v>
      </c>
      <c r="D1360">
        <v>1</v>
      </c>
      <c r="E1360">
        <v>6152</v>
      </c>
      <c r="F1360">
        <v>1</v>
      </c>
      <c r="G1360">
        <v>7804</v>
      </c>
      <c r="H1360">
        <v>0.788313685289595</v>
      </c>
      <c r="I1360">
        <v>0.968912233598893</v>
      </c>
      <c r="J1360">
        <v>0.832812322140707</v>
      </c>
      <c r="K1360" t="s">
        <v>24597</v>
      </c>
      <c r="L1360">
        <v>1</v>
      </c>
      <c r="M1360" t="s">
        <v>1463</v>
      </c>
      <c r="N1360">
        <v>1</v>
      </c>
      <c r="O1360">
        <v>1.6254876462938901E-4</v>
      </c>
    </row>
    <row r="1361" spans="1:15">
      <c r="A1361" t="s">
        <v>1704</v>
      </c>
      <c r="B1361" t="s">
        <v>23511</v>
      </c>
      <c r="C1361" t="s">
        <v>1705</v>
      </c>
      <c r="D1361">
        <v>1</v>
      </c>
      <c r="E1361">
        <v>6152</v>
      </c>
      <c r="F1361">
        <v>2</v>
      </c>
      <c r="G1361">
        <v>7804</v>
      </c>
      <c r="H1361">
        <v>0.95521029019776005</v>
      </c>
      <c r="I1361">
        <v>1</v>
      </c>
      <c r="J1361">
        <v>0.85953329234717102</v>
      </c>
      <c r="K1361" t="s">
        <v>24598</v>
      </c>
      <c r="L1361">
        <v>1</v>
      </c>
      <c r="M1361" t="s">
        <v>1463</v>
      </c>
      <c r="N1361">
        <v>0.5</v>
      </c>
      <c r="O1361">
        <v>1.6254876462938901E-4</v>
      </c>
    </row>
    <row r="1362" spans="1:15">
      <c r="A1362" t="s">
        <v>1706</v>
      </c>
      <c r="B1362" t="s">
        <v>23511</v>
      </c>
      <c r="C1362" t="s">
        <v>1707</v>
      </c>
      <c r="D1362">
        <v>5</v>
      </c>
      <c r="E1362">
        <v>6152</v>
      </c>
      <c r="F1362">
        <v>5</v>
      </c>
      <c r="G1362">
        <v>7804</v>
      </c>
      <c r="H1362">
        <v>0.30433074367137097</v>
      </c>
      <c r="I1362">
        <v>0.81020448119108801</v>
      </c>
      <c r="J1362">
        <v>0.69639772519260701</v>
      </c>
      <c r="K1362" t="s">
        <v>24599</v>
      </c>
      <c r="L1362">
        <v>5</v>
      </c>
      <c r="M1362" t="s">
        <v>1463</v>
      </c>
      <c r="N1362">
        <v>1</v>
      </c>
      <c r="O1362">
        <v>8.1274382314694405E-4</v>
      </c>
    </row>
    <row r="1363" spans="1:15">
      <c r="A1363" t="s">
        <v>1708</v>
      </c>
      <c r="B1363" t="s">
        <v>23513</v>
      </c>
      <c r="C1363" t="s">
        <v>1709</v>
      </c>
      <c r="D1363">
        <v>1</v>
      </c>
      <c r="E1363">
        <v>535</v>
      </c>
      <c r="F1363">
        <v>1</v>
      </c>
      <c r="G1363">
        <v>8124</v>
      </c>
      <c r="H1363">
        <v>6.5854258985721295E-2</v>
      </c>
      <c r="I1363">
        <v>0.448760549738495</v>
      </c>
      <c r="J1363">
        <v>0.42650749013827299</v>
      </c>
      <c r="K1363" t="s">
        <v>24600</v>
      </c>
      <c r="L1363">
        <v>1</v>
      </c>
      <c r="M1363" t="s">
        <v>1463</v>
      </c>
      <c r="N1363">
        <v>1</v>
      </c>
      <c r="O1363">
        <v>1.8691588785046699E-3</v>
      </c>
    </row>
    <row r="1364" spans="1:15">
      <c r="A1364" t="s">
        <v>1710</v>
      </c>
      <c r="B1364" t="s">
        <v>23511</v>
      </c>
      <c r="C1364" t="s">
        <v>1711</v>
      </c>
      <c r="D1364">
        <v>1</v>
      </c>
      <c r="E1364">
        <v>6152</v>
      </c>
      <c r="F1364">
        <v>1</v>
      </c>
      <c r="G1364">
        <v>7804</v>
      </c>
      <c r="H1364">
        <v>0.788313685289595</v>
      </c>
      <c r="I1364">
        <v>0.968912233598893</v>
      </c>
      <c r="J1364">
        <v>0.832812322140707</v>
      </c>
      <c r="K1364" t="s">
        <v>24601</v>
      </c>
      <c r="L1364">
        <v>1</v>
      </c>
      <c r="M1364" t="s">
        <v>1463</v>
      </c>
      <c r="N1364">
        <v>1</v>
      </c>
      <c r="O1364">
        <v>1.6254876462938901E-4</v>
      </c>
    </row>
    <row r="1365" spans="1:15">
      <c r="A1365" t="s">
        <v>1712</v>
      </c>
      <c r="B1365" t="s">
        <v>23511</v>
      </c>
      <c r="C1365" t="s">
        <v>1713</v>
      </c>
      <c r="D1365">
        <v>2</v>
      </c>
      <c r="E1365">
        <v>6152</v>
      </c>
      <c r="F1365">
        <v>2</v>
      </c>
      <c r="G1365">
        <v>7804</v>
      </c>
      <c r="H1365">
        <v>0.62141708038142995</v>
      </c>
      <c r="I1365">
        <v>0.968912233598893</v>
      </c>
      <c r="J1365">
        <v>0.832812322140707</v>
      </c>
      <c r="K1365" t="s">
        <v>24602</v>
      </c>
      <c r="L1365">
        <v>2</v>
      </c>
      <c r="M1365" t="s">
        <v>1463</v>
      </c>
      <c r="N1365">
        <v>1</v>
      </c>
      <c r="O1365">
        <v>3.2509752925877802E-4</v>
      </c>
    </row>
    <row r="1366" spans="1:15">
      <c r="A1366" t="s">
        <v>1714</v>
      </c>
      <c r="B1366" t="s">
        <v>23511</v>
      </c>
      <c r="C1366" t="s">
        <v>1715</v>
      </c>
      <c r="D1366">
        <v>2</v>
      </c>
      <c r="E1366">
        <v>6152</v>
      </c>
      <c r="F1366">
        <v>2</v>
      </c>
      <c r="G1366">
        <v>7804</v>
      </c>
      <c r="H1366">
        <v>0.62141708038142995</v>
      </c>
      <c r="I1366">
        <v>0.968912233598893</v>
      </c>
      <c r="J1366">
        <v>0.832812322140707</v>
      </c>
      <c r="K1366" t="s">
        <v>24603</v>
      </c>
      <c r="L1366">
        <v>2</v>
      </c>
      <c r="M1366" t="s">
        <v>1463</v>
      </c>
      <c r="N1366">
        <v>1</v>
      </c>
      <c r="O1366">
        <v>3.2509752925877802E-4</v>
      </c>
    </row>
    <row r="1367" spans="1:15">
      <c r="A1367" t="s">
        <v>1716</v>
      </c>
      <c r="B1367" t="s">
        <v>23518</v>
      </c>
      <c r="C1367" t="s">
        <v>1717</v>
      </c>
      <c r="D1367">
        <v>1</v>
      </c>
      <c r="E1367">
        <v>787</v>
      </c>
      <c r="F1367">
        <v>2</v>
      </c>
      <c r="G1367">
        <v>7393</v>
      </c>
      <c r="H1367">
        <v>0.20158492765181499</v>
      </c>
      <c r="I1367">
        <v>0.83876007220319604</v>
      </c>
      <c r="J1367">
        <v>0.81095958809365798</v>
      </c>
      <c r="K1367" t="s">
        <v>24604</v>
      </c>
      <c r="L1367">
        <v>1</v>
      </c>
      <c r="M1367" t="s">
        <v>1463</v>
      </c>
      <c r="N1367">
        <v>0.5</v>
      </c>
      <c r="O1367">
        <v>1.27064803049555E-3</v>
      </c>
    </row>
    <row r="1368" spans="1:15">
      <c r="A1368" t="s">
        <v>1716</v>
      </c>
      <c r="B1368" t="s">
        <v>23511</v>
      </c>
      <c r="C1368" t="s">
        <v>1717</v>
      </c>
      <c r="D1368">
        <v>2</v>
      </c>
      <c r="E1368">
        <v>6152</v>
      </c>
      <c r="F1368">
        <v>3</v>
      </c>
      <c r="G1368">
        <v>7804</v>
      </c>
      <c r="H1368">
        <v>0.88457550560319997</v>
      </c>
      <c r="I1368">
        <v>1</v>
      </c>
      <c r="J1368">
        <v>0.85953329234717102</v>
      </c>
      <c r="K1368" t="s">
        <v>24605</v>
      </c>
      <c r="L1368">
        <v>2</v>
      </c>
      <c r="M1368" t="s">
        <v>1463</v>
      </c>
      <c r="N1368">
        <v>0.66666666666666696</v>
      </c>
      <c r="O1368">
        <v>3.2509752925877802E-4</v>
      </c>
    </row>
    <row r="1369" spans="1:15">
      <c r="A1369" t="s">
        <v>1718</v>
      </c>
      <c r="B1369" t="s">
        <v>23511</v>
      </c>
      <c r="C1369" t="s">
        <v>1719</v>
      </c>
      <c r="D1369">
        <v>2</v>
      </c>
      <c r="E1369">
        <v>6152</v>
      </c>
      <c r="F1369">
        <v>2</v>
      </c>
      <c r="G1369">
        <v>7804</v>
      </c>
      <c r="H1369">
        <v>0.62141708038142995</v>
      </c>
      <c r="I1369">
        <v>0.968912233598893</v>
      </c>
      <c r="J1369">
        <v>0.832812322140707</v>
      </c>
      <c r="K1369" t="s">
        <v>24606</v>
      </c>
      <c r="L1369">
        <v>2</v>
      </c>
      <c r="M1369" t="s">
        <v>1463</v>
      </c>
      <c r="N1369">
        <v>1</v>
      </c>
      <c r="O1369">
        <v>3.2509752925877802E-4</v>
      </c>
    </row>
    <row r="1370" spans="1:15">
      <c r="A1370" t="s">
        <v>1720</v>
      </c>
      <c r="B1370" t="s">
        <v>23511</v>
      </c>
      <c r="C1370" t="s">
        <v>1721</v>
      </c>
      <c r="D1370">
        <v>1</v>
      </c>
      <c r="E1370">
        <v>6152</v>
      </c>
      <c r="F1370">
        <v>1</v>
      </c>
      <c r="G1370">
        <v>7804</v>
      </c>
      <c r="H1370">
        <v>0.788313685289595</v>
      </c>
      <c r="I1370">
        <v>0.968912233598893</v>
      </c>
      <c r="J1370">
        <v>0.832812322140707</v>
      </c>
      <c r="K1370" t="s">
        <v>24607</v>
      </c>
      <c r="L1370">
        <v>1</v>
      </c>
      <c r="M1370" t="s">
        <v>1463</v>
      </c>
      <c r="N1370">
        <v>1</v>
      </c>
      <c r="O1370">
        <v>1.6254876462938901E-4</v>
      </c>
    </row>
    <row r="1371" spans="1:15">
      <c r="A1371" t="s">
        <v>1722</v>
      </c>
      <c r="B1371" t="s">
        <v>23511</v>
      </c>
      <c r="C1371" t="s">
        <v>1723</v>
      </c>
      <c r="D1371">
        <v>2</v>
      </c>
      <c r="E1371">
        <v>6152</v>
      </c>
      <c r="F1371">
        <v>2</v>
      </c>
      <c r="G1371">
        <v>7804</v>
      </c>
      <c r="H1371">
        <v>0.62141708038142995</v>
      </c>
      <c r="I1371">
        <v>0.968912233598893</v>
      </c>
      <c r="J1371">
        <v>0.832812322140707</v>
      </c>
      <c r="K1371" t="s">
        <v>24606</v>
      </c>
      <c r="L1371">
        <v>2</v>
      </c>
      <c r="M1371" t="s">
        <v>1463</v>
      </c>
      <c r="N1371">
        <v>1</v>
      </c>
      <c r="O1371">
        <v>3.2509752925877802E-4</v>
      </c>
    </row>
    <row r="1372" spans="1:15">
      <c r="A1372" t="s">
        <v>1724</v>
      </c>
      <c r="B1372" t="s">
        <v>23511</v>
      </c>
      <c r="C1372" t="s">
        <v>1725</v>
      </c>
      <c r="D1372">
        <v>2</v>
      </c>
      <c r="E1372">
        <v>6152</v>
      </c>
      <c r="F1372">
        <v>2</v>
      </c>
      <c r="G1372">
        <v>7804</v>
      </c>
      <c r="H1372">
        <v>0.62141708038142995</v>
      </c>
      <c r="I1372">
        <v>0.968912233598893</v>
      </c>
      <c r="J1372">
        <v>0.832812322140707</v>
      </c>
      <c r="K1372" t="s">
        <v>24606</v>
      </c>
      <c r="L1372">
        <v>2</v>
      </c>
      <c r="M1372" t="s">
        <v>1463</v>
      </c>
      <c r="N1372">
        <v>1</v>
      </c>
      <c r="O1372">
        <v>3.2509752925877802E-4</v>
      </c>
    </row>
    <row r="1373" spans="1:15">
      <c r="A1373" t="s">
        <v>1726</v>
      </c>
      <c r="B1373" t="s">
        <v>23511</v>
      </c>
      <c r="C1373" t="s">
        <v>1727</v>
      </c>
      <c r="D1373">
        <v>9</v>
      </c>
      <c r="E1373">
        <v>6152</v>
      </c>
      <c r="F1373">
        <v>10</v>
      </c>
      <c r="G1373">
        <v>7804</v>
      </c>
      <c r="H1373">
        <v>0.341392875758884</v>
      </c>
      <c r="I1373">
        <v>0.87709103910391695</v>
      </c>
      <c r="J1373">
        <v>0.75388894852919097</v>
      </c>
      <c r="K1373" t="s">
        <v>24608</v>
      </c>
      <c r="L1373">
        <v>9</v>
      </c>
      <c r="M1373" t="s">
        <v>1463</v>
      </c>
      <c r="N1373">
        <v>0.9</v>
      </c>
      <c r="O1373">
        <v>1.4629388816645001E-3</v>
      </c>
    </row>
    <row r="1374" spans="1:15">
      <c r="A1374" t="s">
        <v>1728</v>
      </c>
      <c r="B1374" t="s">
        <v>23518</v>
      </c>
      <c r="C1374" t="s">
        <v>1729</v>
      </c>
      <c r="D1374">
        <v>2</v>
      </c>
      <c r="E1374">
        <v>787</v>
      </c>
      <c r="F1374">
        <v>2</v>
      </c>
      <c r="G1374">
        <v>7393</v>
      </c>
      <c r="H1374">
        <v>1.1319170819711901E-2</v>
      </c>
      <c r="I1374">
        <v>0.24323860088996599</v>
      </c>
      <c r="J1374">
        <v>0.235176520823249</v>
      </c>
      <c r="K1374" t="s">
        <v>24609</v>
      </c>
      <c r="L1374">
        <v>2</v>
      </c>
      <c r="M1374" t="s">
        <v>1463</v>
      </c>
      <c r="N1374">
        <v>1</v>
      </c>
      <c r="O1374">
        <v>2.5412960609911099E-3</v>
      </c>
    </row>
    <row r="1375" spans="1:15">
      <c r="A1375" t="s">
        <v>1730</v>
      </c>
      <c r="B1375" t="s">
        <v>23511</v>
      </c>
      <c r="C1375" t="s">
        <v>1731</v>
      </c>
      <c r="D1375">
        <v>3</v>
      </c>
      <c r="E1375">
        <v>6152</v>
      </c>
      <c r="F1375">
        <v>3</v>
      </c>
      <c r="G1375">
        <v>7804</v>
      </c>
      <c r="H1375">
        <v>0.489837867770546</v>
      </c>
      <c r="I1375">
        <v>0.96083957126938102</v>
      </c>
      <c r="J1375">
        <v>0.82587360011061495</v>
      </c>
      <c r="K1375" t="s">
        <v>24610</v>
      </c>
      <c r="L1375">
        <v>3</v>
      </c>
      <c r="M1375" t="s">
        <v>1463</v>
      </c>
      <c r="N1375">
        <v>1</v>
      </c>
      <c r="O1375">
        <v>4.8764629388816603E-4</v>
      </c>
    </row>
    <row r="1376" spans="1:15">
      <c r="A1376" t="s">
        <v>1732</v>
      </c>
      <c r="B1376" t="s">
        <v>23511</v>
      </c>
      <c r="C1376" t="s">
        <v>1733</v>
      </c>
      <c r="D1376">
        <v>19</v>
      </c>
      <c r="E1376">
        <v>6152</v>
      </c>
      <c r="F1376">
        <v>19</v>
      </c>
      <c r="G1376">
        <v>7804</v>
      </c>
      <c r="H1376">
        <v>1.08323398552968E-2</v>
      </c>
      <c r="I1376">
        <v>8.7990417388941602E-2</v>
      </c>
      <c r="J1376">
        <v>7.5630693153318704E-2</v>
      </c>
      <c r="K1376" t="s">
        <v>24611</v>
      </c>
      <c r="L1376">
        <v>19</v>
      </c>
      <c r="M1376" t="s">
        <v>1463</v>
      </c>
      <c r="N1376">
        <v>1</v>
      </c>
      <c r="O1376">
        <v>3.0884265279583901E-3</v>
      </c>
    </row>
    <row r="1377" spans="1:15">
      <c r="A1377" t="s">
        <v>1734</v>
      </c>
      <c r="B1377" t="s">
        <v>23511</v>
      </c>
      <c r="C1377" t="s">
        <v>1735</v>
      </c>
      <c r="D1377">
        <v>11</v>
      </c>
      <c r="E1377">
        <v>6152</v>
      </c>
      <c r="F1377">
        <v>11</v>
      </c>
      <c r="G1377">
        <v>7804</v>
      </c>
      <c r="H1377">
        <v>7.29234120922964E-2</v>
      </c>
      <c r="I1377">
        <v>0.34901846963959998</v>
      </c>
      <c r="J1377">
        <v>0.29999299429929699</v>
      </c>
      <c r="K1377" t="s">
        <v>24612</v>
      </c>
      <c r="L1377">
        <v>11</v>
      </c>
      <c r="M1377" t="s">
        <v>1463</v>
      </c>
      <c r="N1377">
        <v>1</v>
      </c>
      <c r="O1377">
        <v>1.78803641092328E-3</v>
      </c>
    </row>
    <row r="1378" spans="1:15">
      <c r="A1378" t="s">
        <v>1736</v>
      </c>
      <c r="B1378" t="s">
        <v>23511</v>
      </c>
      <c r="C1378" t="s">
        <v>1737</v>
      </c>
      <c r="D1378">
        <v>3</v>
      </c>
      <c r="E1378">
        <v>6152</v>
      </c>
      <c r="F1378">
        <v>3</v>
      </c>
      <c r="G1378">
        <v>7804</v>
      </c>
      <c r="H1378">
        <v>0.489837867770546</v>
      </c>
      <c r="I1378">
        <v>0.96083957126938102</v>
      </c>
      <c r="J1378">
        <v>0.82587360011061495</v>
      </c>
      <c r="K1378" t="s">
        <v>24613</v>
      </c>
      <c r="L1378">
        <v>3</v>
      </c>
      <c r="M1378" t="s">
        <v>1463</v>
      </c>
      <c r="N1378">
        <v>1</v>
      </c>
      <c r="O1378">
        <v>4.8764629388816603E-4</v>
      </c>
    </row>
    <row r="1379" spans="1:15">
      <c r="A1379" t="s">
        <v>1738</v>
      </c>
      <c r="B1379" t="s">
        <v>23511</v>
      </c>
      <c r="C1379" t="s">
        <v>1739</v>
      </c>
      <c r="D1379">
        <v>3</v>
      </c>
      <c r="E1379">
        <v>6152</v>
      </c>
      <c r="F1379">
        <v>3</v>
      </c>
      <c r="G1379">
        <v>7804</v>
      </c>
      <c r="H1379">
        <v>0.489837867770546</v>
      </c>
      <c r="I1379">
        <v>0.96083957126938102</v>
      </c>
      <c r="J1379">
        <v>0.82587360011061495</v>
      </c>
      <c r="K1379" t="s">
        <v>24610</v>
      </c>
      <c r="L1379">
        <v>3</v>
      </c>
      <c r="M1379" t="s">
        <v>1463</v>
      </c>
      <c r="N1379">
        <v>1</v>
      </c>
      <c r="O1379">
        <v>4.8764629388816603E-4</v>
      </c>
    </row>
    <row r="1380" spans="1:15">
      <c r="A1380" t="s">
        <v>1740</v>
      </c>
      <c r="B1380" t="s">
        <v>23511</v>
      </c>
      <c r="C1380" t="s">
        <v>1741</v>
      </c>
      <c r="D1380">
        <v>8</v>
      </c>
      <c r="E1380">
        <v>6152</v>
      </c>
      <c r="F1380">
        <v>9</v>
      </c>
      <c r="G1380">
        <v>7804</v>
      </c>
      <c r="H1380">
        <v>0.40157748897504503</v>
      </c>
      <c r="I1380">
        <v>0.91525479399875698</v>
      </c>
      <c r="J1380">
        <v>0.78669196642228301</v>
      </c>
      <c r="K1380" t="s">
        <v>24614</v>
      </c>
      <c r="L1380">
        <v>8</v>
      </c>
      <c r="M1380" t="s">
        <v>1463</v>
      </c>
      <c r="N1380">
        <v>0.88888888888888895</v>
      </c>
      <c r="O1380">
        <v>1.3003901170351099E-3</v>
      </c>
    </row>
    <row r="1381" spans="1:15">
      <c r="A1381" t="s">
        <v>1742</v>
      </c>
      <c r="B1381" t="s">
        <v>23511</v>
      </c>
      <c r="C1381" t="s">
        <v>1743</v>
      </c>
      <c r="D1381">
        <v>2</v>
      </c>
      <c r="E1381">
        <v>6152</v>
      </c>
      <c r="F1381">
        <v>3</v>
      </c>
      <c r="G1381">
        <v>7804</v>
      </c>
      <c r="H1381">
        <v>0.88457550560319997</v>
      </c>
      <c r="I1381">
        <v>1</v>
      </c>
      <c r="J1381">
        <v>0.85953329234717102</v>
      </c>
      <c r="K1381" t="s">
        <v>24573</v>
      </c>
      <c r="L1381">
        <v>2</v>
      </c>
      <c r="M1381" t="s">
        <v>1463</v>
      </c>
      <c r="N1381">
        <v>0.66666666666666696</v>
      </c>
      <c r="O1381">
        <v>3.2509752925877802E-4</v>
      </c>
    </row>
    <row r="1382" spans="1:15">
      <c r="A1382" t="s">
        <v>1744</v>
      </c>
      <c r="B1382" t="s">
        <v>23511</v>
      </c>
      <c r="C1382" t="s">
        <v>1745</v>
      </c>
      <c r="D1382">
        <v>1</v>
      </c>
      <c r="E1382">
        <v>6152</v>
      </c>
      <c r="F1382">
        <v>1</v>
      </c>
      <c r="G1382">
        <v>7804</v>
      </c>
      <c r="H1382">
        <v>0.788313685289595</v>
      </c>
      <c r="I1382">
        <v>0.968912233598893</v>
      </c>
      <c r="J1382">
        <v>0.832812322140707</v>
      </c>
      <c r="K1382" t="s">
        <v>24615</v>
      </c>
      <c r="L1382">
        <v>1</v>
      </c>
      <c r="M1382" t="s">
        <v>1463</v>
      </c>
      <c r="N1382">
        <v>1</v>
      </c>
      <c r="O1382">
        <v>1.6254876462938901E-4</v>
      </c>
    </row>
    <row r="1383" spans="1:15">
      <c r="A1383" t="s">
        <v>1746</v>
      </c>
      <c r="B1383" t="s">
        <v>23511</v>
      </c>
      <c r="C1383" t="s">
        <v>1747</v>
      </c>
      <c r="D1383">
        <v>1</v>
      </c>
      <c r="E1383">
        <v>6152</v>
      </c>
      <c r="F1383">
        <v>1</v>
      </c>
      <c r="G1383">
        <v>7804</v>
      </c>
      <c r="H1383">
        <v>0.788313685289595</v>
      </c>
      <c r="I1383">
        <v>0.968912233598893</v>
      </c>
      <c r="J1383">
        <v>0.832812322140707</v>
      </c>
      <c r="K1383" t="s">
        <v>24616</v>
      </c>
      <c r="L1383">
        <v>1</v>
      </c>
      <c r="M1383" t="s">
        <v>1463</v>
      </c>
      <c r="N1383">
        <v>1</v>
      </c>
      <c r="O1383">
        <v>1.6254876462938901E-4</v>
      </c>
    </row>
    <row r="1384" spans="1:15">
      <c r="A1384" t="s">
        <v>1748</v>
      </c>
      <c r="B1384" t="s">
        <v>23511</v>
      </c>
      <c r="C1384" t="s">
        <v>1749</v>
      </c>
      <c r="D1384">
        <v>1</v>
      </c>
      <c r="E1384">
        <v>6152</v>
      </c>
      <c r="F1384">
        <v>1</v>
      </c>
      <c r="G1384">
        <v>7804</v>
      </c>
      <c r="H1384">
        <v>0.788313685289595</v>
      </c>
      <c r="I1384">
        <v>0.968912233598893</v>
      </c>
      <c r="J1384">
        <v>0.832812322140707</v>
      </c>
      <c r="K1384" t="s">
        <v>24617</v>
      </c>
      <c r="L1384">
        <v>1</v>
      </c>
      <c r="M1384" t="s">
        <v>1463</v>
      </c>
      <c r="N1384">
        <v>1</v>
      </c>
      <c r="O1384">
        <v>1.6254876462938901E-4</v>
      </c>
    </row>
    <row r="1385" spans="1:15">
      <c r="A1385" t="s">
        <v>1750</v>
      </c>
      <c r="B1385" t="s">
        <v>23511</v>
      </c>
      <c r="C1385" t="s">
        <v>1751</v>
      </c>
      <c r="D1385">
        <v>10</v>
      </c>
      <c r="E1385">
        <v>6152</v>
      </c>
      <c r="F1385">
        <v>11</v>
      </c>
      <c r="G1385">
        <v>7804</v>
      </c>
      <c r="H1385">
        <v>0.28867792927582098</v>
      </c>
      <c r="I1385">
        <v>0.81015798566717701</v>
      </c>
      <c r="J1385">
        <v>0.69635776074186095</v>
      </c>
      <c r="K1385" t="s">
        <v>24618</v>
      </c>
      <c r="L1385">
        <v>10</v>
      </c>
      <c r="M1385" t="s">
        <v>1463</v>
      </c>
      <c r="N1385">
        <v>0.90909090909090895</v>
      </c>
      <c r="O1385">
        <v>1.62548764629389E-3</v>
      </c>
    </row>
    <row r="1386" spans="1:15">
      <c r="A1386" t="s">
        <v>1752</v>
      </c>
      <c r="B1386" t="s">
        <v>23511</v>
      </c>
      <c r="C1386" t="s">
        <v>1753</v>
      </c>
      <c r="D1386">
        <v>8</v>
      </c>
      <c r="E1386">
        <v>6152</v>
      </c>
      <c r="F1386">
        <v>9</v>
      </c>
      <c r="G1386">
        <v>7804</v>
      </c>
      <c r="H1386">
        <v>0.40157748897504503</v>
      </c>
      <c r="I1386">
        <v>0.91525479399875698</v>
      </c>
      <c r="J1386">
        <v>0.78669196642228301</v>
      </c>
      <c r="K1386" t="s">
        <v>24619</v>
      </c>
      <c r="L1386">
        <v>8</v>
      </c>
      <c r="M1386" t="s">
        <v>1463</v>
      </c>
      <c r="N1386">
        <v>0.88888888888888895</v>
      </c>
      <c r="O1386">
        <v>1.3003901170351099E-3</v>
      </c>
    </row>
    <row r="1387" spans="1:15">
      <c r="A1387" t="s">
        <v>1754</v>
      </c>
      <c r="B1387" t="s">
        <v>23511</v>
      </c>
      <c r="C1387" t="s">
        <v>1755</v>
      </c>
      <c r="D1387">
        <v>8</v>
      </c>
      <c r="E1387">
        <v>6152</v>
      </c>
      <c r="F1387">
        <v>8</v>
      </c>
      <c r="G1387">
        <v>7804</v>
      </c>
      <c r="H1387">
        <v>0.148995721685201</v>
      </c>
      <c r="I1387">
        <v>0.54611425167193095</v>
      </c>
      <c r="J1387">
        <v>0.46940338073728599</v>
      </c>
      <c r="K1387" t="s">
        <v>24619</v>
      </c>
      <c r="L1387">
        <v>8</v>
      </c>
      <c r="M1387" t="s">
        <v>1463</v>
      </c>
      <c r="N1387">
        <v>1</v>
      </c>
      <c r="O1387">
        <v>1.3003901170351099E-3</v>
      </c>
    </row>
    <row r="1388" spans="1:15">
      <c r="A1388" t="s">
        <v>1756</v>
      </c>
      <c r="B1388" t="s">
        <v>23511</v>
      </c>
      <c r="C1388" t="s">
        <v>1757</v>
      </c>
      <c r="D1388">
        <v>3</v>
      </c>
      <c r="E1388">
        <v>6152</v>
      </c>
      <c r="F1388">
        <v>3</v>
      </c>
      <c r="G1388">
        <v>7804</v>
      </c>
      <c r="H1388">
        <v>0.489837867770546</v>
      </c>
      <c r="I1388">
        <v>0.96083957126938102</v>
      </c>
      <c r="J1388">
        <v>0.82587360011061495</v>
      </c>
      <c r="K1388" t="s">
        <v>24563</v>
      </c>
      <c r="L1388">
        <v>3</v>
      </c>
      <c r="M1388" t="s">
        <v>1463</v>
      </c>
      <c r="N1388">
        <v>1</v>
      </c>
      <c r="O1388">
        <v>4.8764629388816603E-4</v>
      </c>
    </row>
    <row r="1389" spans="1:15">
      <c r="A1389" t="s">
        <v>1758</v>
      </c>
      <c r="B1389" t="s">
        <v>23518</v>
      </c>
      <c r="C1389" t="s">
        <v>1759</v>
      </c>
      <c r="D1389">
        <v>1</v>
      </c>
      <c r="E1389">
        <v>787</v>
      </c>
      <c r="F1389">
        <v>1</v>
      </c>
      <c r="G1389">
        <v>7393</v>
      </c>
      <c r="H1389">
        <v>0.106452049235764</v>
      </c>
      <c r="I1389">
        <v>0.63266972740240601</v>
      </c>
      <c r="J1389">
        <v>0.61170005408803896</v>
      </c>
      <c r="K1389" t="s">
        <v>24620</v>
      </c>
      <c r="L1389">
        <v>1</v>
      </c>
      <c r="M1389" t="s">
        <v>1463</v>
      </c>
      <c r="N1389">
        <v>1</v>
      </c>
      <c r="O1389">
        <v>1.27064803049555E-3</v>
      </c>
    </row>
    <row r="1390" spans="1:15">
      <c r="A1390" t="s">
        <v>1760</v>
      </c>
      <c r="B1390" t="s">
        <v>23511</v>
      </c>
      <c r="C1390" t="s">
        <v>1761</v>
      </c>
      <c r="D1390">
        <v>3</v>
      </c>
      <c r="E1390">
        <v>6152</v>
      </c>
      <c r="F1390">
        <v>3</v>
      </c>
      <c r="G1390">
        <v>7804</v>
      </c>
      <c r="H1390">
        <v>0.489837867770546</v>
      </c>
      <c r="I1390">
        <v>0.96083957126938102</v>
      </c>
      <c r="J1390">
        <v>0.82587360011061495</v>
      </c>
      <c r="K1390" t="s">
        <v>24621</v>
      </c>
      <c r="L1390">
        <v>3</v>
      </c>
      <c r="M1390" t="s">
        <v>1463</v>
      </c>
      <c r="N1390">
        <v>1</v>
      </c>
      <c r="O1390">
        <v>4.8764629388816603E-4</v>
      </c>
    </row>
    <row r="1391" spans="1:15">
      <c r="A1391" t="s">
        <v>1762</v>
      </c>
      <c r="B1391" t="s">
        <v>23518</v>
      </c>
      <c r="C1391" t="s">
        <v>1763</v>
      </c>
      <c r="D1391">
        <v>4</v>
      </c>
      <c r="E1391">
        <v>787</v>
      </c>
      <c r="F1391">
        <v>10</v>
      </c>
      <c r="G1391">
        <v>7393</v>
      </c>
      <c r="H1391">
        <v>1.58256930259403E-2</v>
      </c>
      <c r="I1391">
        <v>0.30904061658989002</v>
      </c>
      <c r="J1391">
        <v>0.29879754585317603</v>
      </c>
      <c r="K1391" t="s">
        <v>24622</v>
      </c>
      <c r="L1391">
        <v>4</v>
      </c>
      <c r="M1391" t="s">
        <v>1463</v>
      </c>
      <c r="N1391">
        <v>0.4</v>
      </c>
      <c r="O1391">
        <v>5.0825921219822103E-3</v>
      </c>
    </row>
    <row r="1392" spans="1:15">
      <c r="A1392" t="s">
        <v>1762</v>
      </c>
      <c r="B1392" t="s">
        <v>23513</v>
      </c>
      <c r="C1392" t="s">
        <v>1763</v>
      </c>
      <c r="D1392">
        <v>1</v>
      </c>
      <c r="E1392">
        <v>535</v>
      </c>
      <c r="F1392">
        <v>9</v>
      </c>
      <c r="G1392">
        <v>8124</v>
      </c>
      <c r="H1392">
        <v>0.45850310076412798</v>
      </c>
      <c r="I1392">
        <v>0.99999999999997702</v>
      </c>
      <c r="J1392">
        <v>0.95041217501583097</v>
      </c>
      <c r="K1392" t="s">
        <v>24623</v>
      </c>
      <c r="L1392">
        <v>1</v>
      </c>
      <c r="M1392" t="s">
        <v>1463</v>
      </c>
      <c r="N1392">
        <v>0.11111111111111099</v>
      </c>
      <c r="O1392">
        <v>1.8691588785046699E-3</v>
      </c>
    </row>
    <row r="1393" spans="1:15">
      <c r="A1393" t="s">
        <v>1762</v>
      </c>
      <c r="B1393" t="s">
        <v>23511</v>
      </c>
      <c r="C1393" t="s">
        <v>1763</v>
      </c>
      <c r="D1393">
        <v>3</v>
      </c>
      <c r="E1393">
        <v>6152</v>
      </c>
      <c r="F1393">
        <v>10</v>
      </c>
      <c r="G1393">
        <v>7804</v>
      </c>
      <c r="H1393">
        <v>0.99988171686160598</v>
      </c>
      <c r="I1393">
        <v>1</v>
      </c>
      <c r="J1393">
        <v>0.85953329234717102</v>
      </c>
      <c r="K1393" t="s">
        <v>24624</v>
      </c>
      <c r="L1393">
        <v>3</v>
      </c>
      <c r="M1393" t="s">
        <v>1463</v>
      </c>
      <c r="N1393">
        <v>0.3</v>
      </c>
      <c r="O1393">
        <v>4.8764629388816603E-4</v>
      </c>
    </row>
    <row r="1394" spans="1:15">
      <c r="A1394" t="s">
        <v>1764</v>
      </c>
      <c r="B1394" t="s">
        <v>23511</v>
      </c>
      <c r="C1394" t="s">
        <v>1765</v>
      </c>
      <c r="D1394">
        <v>2</v>
      </c>
      <c r="E1394">
        <v>6152</v>
      </c>
      <c r="F1394">
        <v>2</v>
      </c>
      <c r="G1394">
        <v>7804</v>
      </c>
      <c r="H1394">
        <v>0.62141708038142995</v>
      </c>
      <c r="I1394">
        <v>0.968912233598893</v>
      </c>
      <c r="J1394">
        <v>0.832812322140707</v>
      </c>
      <c r="K1394" t="s">
        <v>24625</v>
      </c>
      <c r="L1394">
        <v>2</v>
      </c>
      <c r="M1394" t="s">
        <v>1463</v>
      </c>
      <c r="N1394">
        <v>1</v>
      </c>
      <c r="O1394">
        <v>3.2509752925877802E-4</v>
      </c>
    </row>
    <row r="1395" spans="1:15">
      <c r="A1395" t="s">
        <v>1766</v>
      </c>
      <c r="B1395" t="s">
        <v>23511</v>
      </c>
      <c r="C1395" t="s">
        <v>1767</v>
      </c>
      <c r="D1395">
        <v>2</v>
      </c>
      <c r="E1395">
        <v>6152</v>
      </c>
      <c r="F1395">
        <v>2</v>
      </c>
      <c r="G1395">
        <v>7804</v>
      </c>
      <c r="H1395">
        <v>0.62141708038142995</v>
      </c>
      <c r="I1395">
        <v>0.968912233598893</v>
      </c>
      <c r="J1395">
        <v>0.832812322140707</v>
      </c>
      <c r="K1395" t="s">
        <v>24626</v>
      </c>
      <c r="L1395">
        <v>2</v>
      </c>
      <c r="M1395" t="s">
        <v>1463</v>
      </c>
      <c r="N1395">
        <v>1</v>
      </c>
      <c r="O1395">
        <v>3.2509752925877802E-4</v>
      </c>
    </row>
    <row r="1396" spans="1:15">
      <c r="A1396" t="s">
        <v>1768</v>
      </c>
      <c r="B1396" t="s">
        <v>23511</v>
      </c>
      <c r="C1396" t="s">
        <v>1769</v>
      </c>
      <c r="D1396">
        <v>2</v>
      </c>
      <c r="E1396">
        <v>6152</v>
      </c>
      <c r="F1396">
        <v>2</v>
      </c>
      <c r="G1396">
        <v>7804</v>
      </c>
      <c r="H1396">
        <v>0.62141708038142995</v>
      </c>
      <c r="I1396">
        <v>0.968912233598893</v>
      </c>
      <c r="J1396">
        <v>0.832812322140707</v>
      </c>
      <c r="K1396" t="s">
        <v>24626</v>
      </c>
      <c r="L1396">
        <v>2</v>
      </c>
      <c r="M1396" t="s">
        <v>1463</v>
      </c>
      <c r="N1396">
        <v>1</v>
      </c>
      <c r="O1396">
        <v>3.2509752925877802E-4</v>
      </c>
    </row>
    <row r="1397" spans="1:15">
      <c r="A1397" t="s">
        <v>1770</v>
      </c>
      <c r="B1397" t="s">
        <v>23511</v>
      </c>
      <c r="C1397" t="s">
        <v>1771</v>
      </c>
      <c r="D1397">
        <v>2</v>
      </c>
      <c r="E1397">
        <v>6152</v>
      </c>
      <c r="F1397">
        <v>2</v>
      </c>
      <c r="G1397">
        <v>7804</v>
      </c>
      <c r="H1397">
        <v>0.62141708038142995</v>
      </c>
      <c r="I1397">
        <v>0.968912233598893</v>
      </c>
      <c r="J1397">
        <v>0.832812322140707</v>
      </c>
      <c r="K1397" t="s">
        <v>24626</v>
      </c>
      <c r="L1397">
        <v>2</v>
      </c>
      <c r="M1397" t="s">
        <v>1463</v>
      </c>
      <c r="N1397">
        <v>1</v>
      </c>
      <c r="O1397">
        <v>3.2509752925877802E-4</v>
      </c>
    </row>
    <row r="1398" spans="1:15">
      <c r="A1398" t="s">
        <v>1772</v>
      </c>
      <c r="B1398" t="s">
        <v>23511</v>
      </c>
      <c r="C1398" t="s">
        <v>1773</v>
      </c>
      <c r="D1398">
        <v>1</v>
      </c>
      <c r="E1398">
        <v>6152</v>
      </c>
      <c r="F1398">
        <v>1</v>
      </c>
      <c r="G1398">
        <v>7804</v>
      </c>
      <c r="H1398">
        <v>0.788313685289595</v>
      </c>
      <c r="I1398">
        <v>0.968912233598893</v>
      </c>
      <c r="J1398">
        <v>0.832812322140707</v>
      </c>
      <c r="K1398" t="s">
        <v>24627</v>
      </c>
      <c r="L1398">
        <v>1</v>
      </c>
      <c r="M1398" t="s">
        <v>1463</v>
      </c>
      <c r="N1398">
        <v>1</v>
      </c>
      <c r="O1398">
        <v>1.6254876462938901E-4</v>
      </c>
    </row>
    <row r="1399" spans="1:15">
      <c r="A1399" t="s">
        <v>1774</v>
      </c>
      <c r="B1399" t="s">
        <v>23513</v>
      </c>
      <c r="C1399" t="s">
        <v>1775</v>
      </c>
      <c r="D1399">
        <v>1</v>
      </c>
      <c r="E1399">
        <v>535</v>
      </c>
      <c r="F1399">
        <v>2</v>
      </c>
      <c r="G1399">
        <v>8124</v>
      </c>
      <c r="H1399">
        <v>0.12737930779067499</v>
      </c>
      <c r="I1399">
        <v>0.64703075560747003</v>
      </c>
      <c r="J1399">
        <v>0.614945907739046</v>
      </c>
      <c r="K1399" t="s">
        <v>24628</v>
      </c>
      <c r="L1399">
        <v>1</v>
      </c>
      <c r="M1399" t="s">
        <v>1463</v>
      </c>
      <c r="N1399">
        <v>0.5</v>
      </c>
      <c r="O1399">
        <v>1.8691588785046699E-3</v>
      </c>
    </row>
    <row r="1400" spans="1:15">
      <c r="A1400" t="s">
        <v>1774</v>
      </c>
      <c r="B1400" t="s">
        <v>23511</v>
      </c>
      <c r="C1400" t="s">
        <v>1775</v>
      </c>
      <c r="D1400">
        <v>1</v>
      </c>
      <c r="E1400">
        <v>6152</v>
      </c>
      <c r="F1400">
        <v>2</v>
      </c>
      <c r="G1400">
        <v>7804</v>
      </c>
      <c r="H1400">
        <v>0.95521029019776005</v>
      </c>
      <c r="I1400">
        <v>1</v>
      </c>
      <c r="J1400">
        <v>0.85953329234717102</v>
      </c>
      <c r="K1400" t="s">
        <v>24629</v>
      </c>
      <c r="L1400">
        <v>1</v>
      </c>
      <c r="M1400" t="s">
        <v>1463</v>
      </c>
      <c r="N1400">
        <v>0.5</v>
      </c>
      <c r="O1400">
        <v>1.6254876462938901E-4</v>
      </c>
    </row>
    <row r="1401" spans="1:15">
      <c r="A1401" t="s">
        <v>1776</v>
      </c>
      <c r="B1401" t="s">
        <v>23518</v>
      </c>
      <c r="C1401" t="s">
        <v>1777</v>
      </c>
      <c r="D1401">
        <v>1</v>
      </c>
      <c r="E1401">
        <v>787</v>
      </c>
      <c r="F1401">
        <v>8</v>
      </c>
      <c r="G1401">
        <v>7393</v>
      </c>
      <c r="H1401">
        <v>0.59379355565791103</v>
      </c>
      <c r="I1401">
        <v>1</v>
      </c>
      <c r="J1401">
        <v>0.966855260484069</v>
      </c>
      <c r="K1401" t="s">
        <v>24630</v>
      </c>
      <c r="L1401">
        <v>1</v>
      </c>
      <c r="M1401" t="s">
        <v>1463</v>
      </c>
      <c r="N1401">
        <v>0.125</v>
      </c>
      <c r="O1401">
        <v>1.27064803049555E-3</v>
      </c>
    </row>
    <row r="1402" spans="1:15">
      <c r="A1402" t="s">
        <v>1776</v>
      </c>
      <c r="B1402" t="s">
        <v>23511</v>
      </c>
      <c r="C1402" t="s">
        <v>1777</v>
      </c>
      <c r="D1402">
        <v>5</v>
      </c>
      <c r="E1402">
        <v>6152</v>
      </c>
      <c r="F1402">
        <v>8</v>
      </c>
      <c r="G1402">
        <v>7804</v>
      </c>
      <c r="H1402">
        <v>0.93246538655848799</v>
      </c>
      <c r="I1402">
        <v>1</v>
      </c>
      <c r="J1402">
        <v>0.85953329234717102</v>
      </c>
      <c r="K1402" t="s">
        <v>24631</v>
      </c>
      <c r="L1402">
        <v>5</v>
      </c>
      <c r="M1402" t="s">
        <v>1463</v>
      </c>
      <c r="N1402">
        <v>0.625</v>
      </c>
      <c r="O1402">
        <v>8.1274382314694405E-4</v>
      </c>
    </row>
    <row r="1403" spans="1:15">
      <c r="A1403" t="s">
        <v>1776</v>
      </c>
      <c r="B1403" t="s">
        <v>23513</v>
      </c>
      <c r="C1403" t="s">
        <v>1777</v>
      </c>
      <c r="D1403">
        <v>2</v>
      </c>
      <c r="E1403">
        <v>535</v>
      </c>
      <c r="F1403">
        <v>8</v>
      </c>
      <c r="G1403">
        <v>8124</v>
      </c>
      <c r="H1403">
        <v>9.3045175391437404E-2</v>
      </c>
      <c r="I1403">
        <v>0.56952430364965301</v>
      </c>
      <c r="J1403">
        <v>0.54128283215605599</v>
      </c>
      <c r="K1403" t="s">
        <v>24632</v>
      </c>
      <c r="L1403">
        <v>2</v>
      </c>
      <c r="M1403" t="s">
        <v>1463</v>
      </c>
      <c r="N1403">
        <v>0.25</v>
      </c>
      <c r="O1403">
        <v>3.7383177570093499E-3</v>
      </c>
    </row>
    <row r="1404" spans="1:15">
      <c r="A1404" t="s">
        <v>1778</v>
      </c>
      <c r="B1404" t="s">
        <v>23511</v>
      </c>
      <c r="C1404" t="s">
        <v>1779</v>
      </c>
      <c r="D1404">
        <v>1</v>
      </c>
      <c r="E1404">
        <v>6152</v>
      </c>
      <c r="F1404">
        <v>1</v>
      </c>
      <c r="G1404">
        <v>7804</v>
      </c>
      <c r="H1404">
        <v>0.788313685289595</v>
      </c>
      <c r="I1404">
        <v>0.968912233598893</v>
      </c>
      <c r="J1404">
        <v>0.832812322140707</v>
      </c>
      <c r="K1404" t="s">
        <v>24633</v>
      </c>
      <c r="L1404">
        <v>1</v>
      </c>
      <c r="M1404" t="s">
        <v>1463</v>
      </c>
      <c r="N1404">
        <v>1</v>
      </c>
      <c r="O1404">
        <v>1.6254876462938901E-4</v>
      </c>
    </row>
    <row r="1405" spans="1:15">
      <c r="A1405" t="s">
        <v>1780</v>
      </c>
      <c r="B1405" t="s">
        <v>23518</v>
      </c>
      <c r="C1405" t="s">
        <v>1781</v>
      </c>
      <c r="D1405">
        <v>1</v>
      </c>
      <c r="E1405">
        <v>787</v>
      </c>
      <c r="F1405">
        <v>1</v>
      </c>
      <c r="G1405">
        <v>7393</v>
      </c>
      <c r="H1405">
        <v>0.106452049235764</v>
      </c>
      <c r="I1405">
        <v>0.63266972740240601</v>
      </c>
      <c r="J1405">
        <v>0.61170005408803896</v>
      </c>
      <c r="K1405" t="s">
        <v>24634</v>
      </c>
      <c r="L1405">
        <v>1</v>
      </c>
      <c r="M1405" t="s">
        <v>1463</v>
      </c>
      <c r="N1405">
        <v>1</v>
      </c>
      <c r="O1405">
        <v>1.27064803049555E-3</v>
      </c>
    </row>
    <row r="1406" spans="1:15">
      <c r="A1406" t="s">
        <v>1782</v>
      </c>
      <c r="B1406" t="s">
        <v>23511</v>
      </c>
      <c r="C1406" t="s">
        <v>1783</v>
      </c>
      <c r="D1406">
        <v>8</v>
      </c>
      <c r="E1406">
        <v>6152</v>
      </c>
      <c r="F1406">
        <v>8</v>
      </c>
      <c r="G1406">
        <v>7804</v>
      </c>
      <c r="H1406">
        <v>0.148995721685201</v>
      </c>
      <c r="I1406">
        <v>0.54611425167193095</v>
      </c>
      <c r="J1406">
        <v>0.46940338073728599</v>
      </c>
      <c r="K1406" t="s">
        <v>24635</v>
      </c>
      <c r="L1406">
        <v>8</v>
      </c>
      <c r="M1406" t="s">
        <v>1463</v>
      </c>
      <c r="N1406">
        <v>1</v>
      </c>
      <c r="O1406">
        <v>1.3003901170351099E-3</v>
      </c>
    </row>
    <row r="1407" spans="1:15">
      <c r="A1407" t="s">
        <v>1784</v>
      </c>
      <c r="B1407" t="s">
        <v>23511</v>
      </c>
      <c r="C1407" t="s">
        <v>1785</v>
      </c>
      <c r="D1407">
        <v>1</v>
      </c>
      <c r="E1407">
        <v>6152</v>
      </c>
      <c r="F1407">
        <v>1</v>
      </c>
      <c r="G1407">
        <v>7804</v>
      </c>
      <c r="H1407">
        <v>0.788313685289595</v>
      </c>
      <c r="I1407">
        <v>0.968912233598893</v>
      </c>
      <c r="J1407">
        <v>0.832812322140707</v>
      </c>
      <c r="K1407" t="s">
        <v>24636</v>
      </c>
      <c r="L1407">
        <v>1</v>
      </c>
      <c r="M1407" t="s">
        <v>1463</v>
      </c>
      <c r="N1407">
        <v>1</v>
      </c>
      <c r="O1407">
        <v>1.6254876462938901E-4</v>
      </c>
    </row>
    <row r="1408" spans="1:15">
      <c r="A1408" t="s">
        <v>1786</v>
      </c>
      <c r="B1408" t="s">
        <v>23511</v>
      </c>
      <c r="C1408" t="s">
        <v>1787</v>
      </c>
      <c r="D1408">
        <v>1</v>
      </c>
      <c r="E1408">
        <v>6152</v>
      </c>
      <c r="F1408">
        <v>1</v>
      </c>
      <c r="G1408">
        <v>7804</v>
      </c>
      <c r="H1408">
        <v>0.788313685289595</v>
      </c>
      <c r="I1408">
        <v>0.968912233598893</v>
      </c>
      <c r="J1408">
        <v>0.832812322140707</v>
      </c>
      <c r="K1408" t="s">
        <v>24637</v>
      </c>
      <c r="L1408">
        <v>1</v>
      </c>
      <c r="M1408" t="s">
        <v>1463</v>
      </c>
      <c r="N1408">
        <v>1</v>
      </c>
      <c r="O1408">
        <v>1.6254876462938901E-4</v>
      </c>
    </row>
    <row r="1409" spans="1:15">
      <c r="A1409" t="s">
        <v>1788</v>
      </c>
      <c r="B1409" t="s">
        <v>23511</v>
      </c>
      <c r="C1409" t="s">
        <v>1789</v>
      </c>
      <c r="D1409">
        <v>2</v>
      </c>
      <c r="E1409">
        <v>6152</v>
      </c>
      <c r="F1409">
        <v>2</v>
      </c>
      <c r="G1409">
        <v>7804</v>
      </c>
      <c r="H1409">
        <v>0.62141708038142995</v>
      </c>
      <c r="I1409">
        <v>0.968912233598893</v>
      </c>
      <c r="J1409">
        <v>0.832812322140707</v>
      </c>
      <c r="K1409" t="s">
        <v>24606</v>
      </c>
      <c r="L1409">
        <v>2</v>
      </c>
      <c r="M1409" t="s">
        <v>1463</v>
      </c>
      <c r="N1409">
        <v>1</v>
      </c>
      <c r="O1409">
        <v>3.2509752925877802E-4</v>
      </c>
    </row>
    <row r="1410" spans="1:15">
      <c r="A1410" t="s">
        <v>1790</v>
      </c>
      <c r="B1410" t="s">
        <v>23511</v>
      </c>
      <c r="C1410" t="s">
        <v>1791</v>
      </c>
      <c r="D1410">
        <v>2</v>
      </c>
      <c r="E1410">
        <v>6152</v>
      </c>
      <c r="F1410">
        <v>3</v>
      </c>
      <c r="G1410">
        <v>7804</v>
      </c>
      <c r="H1410">
        <v>0.88457550560319997</v>
      </c>
      <c r="I1410">
        <v>1</v>
      </c>
      <c r="J1410">
        <v>0.85953329234717102</v>
      </c>
      <c r="K1410" t="s">
        <v>24638</v>
      </c>
      <c r="L1410">
        <v>2</v>
      </c>
      <c r="M1410" t="s">
        <v>1463</v>
      </c>
      <c r="N1410">
        <v>0.66666666666666696</v>
      </c>
      <c r="O1410">
        <v>3.2509752925877802E-4</v>
      </c>
    </row>
    <row r="1411" spans="1:15">
      <c r="A1411" t="s">
        <v>1792</v>
      </c>
      <c r="B1411" t="s">
        <v>23511</v>
      </c>
      <c r="C1411" t="s">
        <v>1793</v>
      </c>
      <c r="D1411">
        <v>2</v>
      </c>
      <c r="E1411">
        <v>6152</v>
      </c>
      <c r="F1411">
        <v>2</v>
      </c>
      <c r="G1411">
        <v>7804</v>
      </c>
      <c r="H1411">
        <v>0.62141708038142995</v>
      </c>
      <c r="I1411">
        <v>0.968912233598893</v>
      </c>
      <c r="J1411">
        <v>0.832812322140707</v>
      </c>
      <c r="K1411" t="s">
        <v>24639</v>
      </c>
      <c r="L1411">
        <v>2</v>
      </c>
      <c r="M1411" t="s">
        <v>1463</v>
      </c>
      <c r="N1411">
        <v>1</v>
      </c>
      <c r="O1411">
        <v>3.2509752925877802E-4</v>
      </c>
    </row>
    <row r="1412" spans="1:15">
      <c r="A1412" t="s">
        <v>1794</v>
      </c>
      <c r="B1412" t="s">
        <v>23511</v>
      </c>
      <c r="C1412" t="s">
        <v>1795</v>
      </c>
      <c r="D1412">
        <v>2</v>
      </c>
      <c r="E1412">
        <v>6152</v>
      </c>
      <c r="F1412">
        <v>2</v>
      </c>
      <c r="G1412">
        <v>7804</v>
      </c>
      <c r="H1412">
        <v>0.62141708038142995</v>
      </c>
      <c r="I1412">
        <v>0.968912233598893</v>
      </c>
      <c r="J1412">
        <v>0.832812322140707</v>
      </c>
      <c r="K1412" t="s">
        <v>24640</v>
      </c>
      <c r="L1412">
        <v>2</v>
      </c>
      <c r="M1412" t="s">
        <v>1463</v>
      </c>
      <c r="N1412">
        <v>1</v>
      </c>
      <c r="O1412">
        <v>3.2509752925877802E-4</v>
      </c>
    </row>
    <row r="1413" spans="1:15">
      <c r="A1413" t="s">
        <v>1796</v>
      </c>
      <c r="B1413" t="s">
        <v>23511</v>
      </c>
      <c r="C1413" t="s">
        <v>1797</v>
      </c>
      <c r="D1413">
        <v>1</v>
      </c>
      <c r="E1413">
        <v>6152</v>
      </c>
      <c r="F1413">
        <v>1</v>
      </c>
      <c r="G1413">
        <v>7804</v>
      </c>
      <c r="H1413">
        <v>0.788313685289595</v>
      </c>
      <c r="I1413">
        <v>0.968912233598893</v>
      </c>
      <c r="J1413">
        <v>0.832812322140707</v>
      </c>
      <c r="K1413" t="s">
        <v>24641</v>
      </c>
      <c r="L1413">
        <v>1</v>
      </c>
      <c r="M1413" t="s">
        <v>1463</v>
      </c>
      <c r="N1413">
        <v>1</v>
      </c>
      <c r="O1413">
        <v>1.6254876462938901E-4</v>
      </c>
    </row>
    <row r="1414" spans="1:15">
      <c r="A1414" t="s">
        <v>1798</v>
      </c>
      <c r="B1414" t="s">
        <v>23513</v>
      </c>
      <c r="C1414" t="s">
        <v>1799</v>
      </c>
      <c r="D1414">
        <v>1</v>
      </c>
      <c r="E1414">
        <v>535</v>
      </c>
      <c r="F1414">
        <v>1</v>
      </c>
      <c r="G1414">
        <v>8124</v>
      </c>
      <c r="H1414">
        <v>6.5854258985721295E-2</v>
      </c>
      <c r="I1414">
        <v>0.448760549738495</v>
      </c>
      <c r="J1414">
        <v>0.42650749013827299</v>
      </c>
      <c r="K1414" t="s">
        <v>24642</v>
      </c>
      <c r="L1414">
        <v>1</v>
      </c>
      <c r="M1414" t="s">
        <v>1463</v>
      </c>
      <c r="N1414">
        <v>1</v>
      </c>
      <c r="O1414">
        <v>1.8691588785046699E-3</v>
      </c>
    </row>
    <row r="1415" spans="1:15">
      <c r="A1415" t="s">
        <v>1800</v>
      </c>
      <c r="B1415" t="s">
        <v>23511</v>
      </c>
      <c r="C1415" t="s">
        <v>1801</v>
      </c>
      <c r="D1415">
        <v>1</v>
      </c>
      <c r="E1415">
        <v>6152</v>
      </c>
      <c r="F1415">
        <v>1</v>
      </c>
      <c r="G1415">
        <v>7804</v>
      </c>
      <c r="H1415">
        <v>0.788313685289595</v>
      </c>
      <c r="I1415">
        <v>0.968912233598893</v>
      </c>
      <c r="J1415">
        <v>0.832812322140707</v>
      </c>
      <c r="K1415" t="s">
        <v>24643</v>
      </c>
      <c r="L1415">
        <v>1</v>
      </c>
      <c r="M1415" t="s">
        <v>1463</v>
      </c>
      <c r="N1415">
        <v>1</v>
      </c>
      <c r="O1415">
        <v>1.6254876462938901E-4</v>
      </c>
    </row>
    <row r="1416" spans="1:15">
      <c r="A1416" t="s">
        <v>1802</v>
      </c>
      <c r="B1416" t="s">
        <v>23511</v>
      </c>
      <c r="C1416" t="s">
        <v>1803</v>
      </c>
      <c r="D1416">
        <v>5</v>
      </c>
      <c r="E1416">
        <v>6152</v>
      </c>
      <c r="F1416">
        <v>5</v>
      </c>
      <c r="G1416">
        <v>7804</v>
      </c>
      <c r="H1416">
        <v>0.30433074367137097</v>
      </c>
      <c r="I1416">
        <v>0.81020448119108801</v>
      </c>
      <c r="J1416">
        <v>0.69639772519260701</v>
      </c>
      <c r="K1416" t="s">
        <v>24644</v>
      </c>
      <c r="L1416">
        <v>5</v>
      </c>
      <c r="M1416" t="s">
        <v>1463</v>
      </c>
      <c r="N1416">
        <v>1</v>
      </c>
      <c r="O1416">
        <v>8.1274382314694405E-4</v>
      </c>
    </row>
    <row r="1417" spans="1:15">
      <c r="A1417" t="s">
        <v>1804</v>
      </c>
      <c r="B1417" t="s">
        <v>23511</v>
      </c>
      <c r="C1417" t="s">
        <v>1805</v>
      </c>
      <c r="D1417">
        <v>1</v>
      </c>
      <c r="E1417">
        <v>6152</v>
      </c>
      <c r="F1417">
        <v>1</v>
      </c>
      <c r="G1417">
        <v>7804</v>
      </c>
      <c r="H1417">
        <v>0.788313685289595</v>
      </c>
      <c r="I1417">
        <v>0.968912233598893</v>
      </c>
      <c r="J1417">
        <v>0.832812322140707</v>
      </c>
      <c r="K1417" t="s">
        <v>24645</v>
      </c>
      <c r="L1417">
        <v>1</v>
      </c>
      <c r="M1417" t="s">
        <v>1463</v>
      </c>
      <c r="N1417">
        <v>1</v>
      </c>
      <c r="O1417">
        <v>1.6254876462938901E-4</v>
      </c>
    </row>
    <row r="1418" spans="1:15">
      <c r="A1418" t="s">
        <v>1806</v>
      </c>
      <c r="B1418" t="s">
        <v>23511</v>
      </c>
      <c r="C1418" t="s">
        <v>1807</v>
      </c>
      <c r="D1418">
        <v>2</v>
      </c>
      <c r="E1418">
        <v>6152</v>
      </c>
      <c r="F1418">
        <v>3</v>
      </c>
      <c r="G1418">
        <v>7804</v>
      </c>
      <c r="H1418">
        <v>0.88457550560319997</v>
      </c>
      <c r="I1418">
        <v>1</v>
      </c>
      <c r="J1418">
        <v>0.85953329234717102</v>
      </c>
      <c r="K1418" t="s">
        <v>24646</v>
      </c>
      <c r="L1418">
        <v>2</v>
      </c>
      <c r="M1418" t="s">
        <v>1463</v>
      </c>
      <c r="N1418">
        <v>0.66666666666666696</v>
      </c>
      <c r="O1418">
        <v>3.2509752925877802E-4</v>
      </c>
    </row>
    <row r="1419" spans="1:15">
      <c r="A1419" t="s">
        <v>1806</v>
      </c>
      <c r="B1419" t="s">
        <v>23518</v>
      </c>
      <c r="C1419" t="s">
        <v>1807</v>
      </c>
      <c r="D1419">
        <v>1</v>
      </c>
      <c r="E1419">
        <v>787</v>
      </c>
      <c r="F1419">
        <v>3</v>
      </c>
      <c r="G1419">
        <v>7393</v>
      </c>
      <c r="H1419">
        <v>0.28660084727541502</v>
      </c>
      <c r="I1419">
        <v>0.97863801257884697</v>
      </c>
      <c r="J1419">
        <v>0.94620131057153301</v>
      </c>
      <c r="K1419" t="s">
        <v>24647</v>
      </c>
      <c r="L1419">
        <v>1</v>
      </c>
      <c r="M1419" t="s">
        <v>1463</v>
      </c>
      <c r="N1419">
        <v>0.33333333333333298</v>
      </c>
      <c r="O1419">
        <v>1.27064803049555E-3</v>
      </c>
    </row>
    <row r="1420" spans="1:15">
      <c r="A1420" t="s">
        <v>1808</v>
      </c>
      <c r="B1420" t="s">
        <v>23511</v>
      </c>
      <c r="C1420" t="s">
        <v>1809</v>
      </c>
      <c r="D1420">
        <v>1</v>
      </c>
      <c r="E1420">
        <v>6152</v>
      </c>
      <c r="F1420">
        <v>1</v>
      </c>
      <c r="G1420">
        <v>7804</v>
      </c>
      <c r="H1420">
        <v>0.788313685289595</v>
      </c>
      <c r="I1420">
        <v>0.968912233598893</v>
      </c>
      <c r="J1420">
        <v>0.832812322140707</v>
      </c>
      <c r="K1420" t="s">
        <v>24648</v>
      </c>
      <c r="L1420">
        <v>1</v>
      </c>
      <c r="M1420" t="s">
        <v>1463</v>
      </c>
      <c r="N1420">
        <v>1</v>
      </c>
      <c r="O1420">
        <v>1.6254876462938901E-4</v>
      </c>
    </row>
    <row r="1421" spans="1:15">
      <c r="A1421" t="s">
        <v>1810</v>
      </c>
      <c r="B1421" t="s">
        <v>23518</v>
      </c>
      <c r="C1421" t="s">
        <v>1811</v>
      </c>
      <c r="D1421">
        <v>8</v>
      </c>
      <c r="E1421">
        <v>787</v>
      </c>
      <c r="F1421">
        <v>136</v>
      </c>
      <c r="G1421">
        <v>7393</v>
      </c>
      <c r="H1421">
        <v>0.98181560500418497</v>
      </c>
      <c r="I1421">
        <v>1</v>
      </c>
      <c r="J1421">
        <v>0.966855260484069</v>
      </c>
      <c r="K1421" t="s">
        <v>24649</v>
      </c>
      <c r="L1421">
        <v>8</v>
      </c>
      <c r="M1421" t="s">
        <v>1463</v>
      </c>
      <c r="N1421">
        <v>5.8823529411764698E-2</v>
      </c>
      <c r="O1421">
        <v>1.01651842439644E-2</v>
      </c>
    </row>
    <row r="1422" spans="1:15">
      <c r="A1422" t="s">
        <v>1810</v>
      </c>
      <c r="B1422" t="s">
        <v>23513</v>
      </c>
      <c r="C1422" t="s">
        <v>1811</v>
      </c>
      <c r="D1422">
        <v>8</v>
      </c>
      <c r="E1422">
        <v>535</v>
      </c>
      <c r="F1422">
        <v>211</v>
      </c>
      <c r="G1422">
        <v>8124</v>
      </c>
      <c r="H1422">
        <v>0.97213249120816203</v>
      </c>
      <c r="I1422">
        <v>0.99999999999997702</v>
      </c>
      <c r="J1422">
        <v>0.95041217501583097</v>
      </c>
      <c r="K1422" t="s">
        <v>24650</v>
      </c>
      <c r="L1422">
        <v>8</v>
      </c>
      <c r="M1422" t="s">
        <v>1463</v>
      </c>
      <c r="N1422">
        <v>3.7914691943128E-2</v>
      </c>
      <c r="O1422">
        <v>1.4953271028037399E-2</v>
      </c>
    </row>
    <row r="1423" spans="1:15">
      <c r="A1423" t="s">
        <v>1810</v>
      </c>
      <c r="B1423" t="s">
        <v>23511</v>
      </c>
      <c r="C1423" t="s">
        <v>1811</v>
      </c>
      <c r="D1423">
        <v>159</v>
      </c>
      <c r="E1423">
        <v>6152</v>
      </c>
      <c r="F1423">
        <v>183</v>
      </c>
      <c r="G1423">
        <v>7804</v>
      </c>
      <c r="H1423">
        <v>3.1847659542948302E-3</v>
      </c>
      <c r="I1423">
        <v>3.4379408793895401E-2</v>
      </c>
      <c r="J1423">
        <v>2.9550246429566201E-2</v>
      </c>
      <c r="K1423" t="s">
        <v>24651</v>
      </c>
      <c r="L1423">
        <v>159</v>
      </c>
      <c r="M1423" t="s">
        <v>1463</v>
      </c>
      <c r="N1423">
        <v>0.86885245901639296</v>
      </c>
      <c r="O1423">
        <v>2.5845253576072799E-2</v>
      </c>
    </row>
    <row r="1424" spans="1:15">
      <c r="A1424" t="s">
        <v>1812</v>
      </c>
      <c r="B1424" t="s">
        <v>23511</v>
      </c>
      <c r="C1424" t="s">
        <v>1813</v>
      </c>
      <c r="D1424">
        <v>3</v>
      </c>
      <c r="E1424">
        <v>6152</v>
      </c>
      <c r="F1424">
        <v>4</v>
      </c>
      <c r="G1424">
        <v>7804</v>
      </c>
      <c r="H1424">
        <v>0.80103341611958101</v>
      </c>
      <c r="I1424">
        <v>0.968912233598893</v>
      </c>
      <c r="J1424">
        <v>0.832812322140707</v>
      </c>
      <c r="K1424" t="s">
        <v>24652</v>
      </c>
      <c r="L1424">
        <v>3</v>
      </c>
      <c r="M1424" t="s">
        <v>1463</v>
      </c>
      <c r="N1424">
        <v>0.75</v>
      </c>
      <c r="O1424">
        <v>4.8764629388816603E-4</v>
      </c>
    </row>
    <row r="1425" spans="1:15">
      <c r="A1425" t="s">
        <v>1812</v>
      </c>
      <c r="B1425" t="s">
        <v>23518</v>
      </c>
      <c r="C1425" t="s">
        <v>1813</v>
      </c>
      <c r="D1425">
        <v>2</v>
      </c>
      <c r="E1425">
        <v>787</v>
      </c>
      <c r="F1425">
        <v>6</v>
      </c>
      <c r="G1425">
        <v>7393</v>
      </c>
      <c r="H1425">
        <v>0.127121247527331</v>
      </c>
      <c r="I1425">
        <v>0.70232558016992197</v>
      </c>
      <c r="J1425">
        <v>0.67904718175981504</v>
      </c>
      <c r="K1425" t="s">
        <v>24653</v>
      </c>
      <c r="L1425">
        <v>2</v>
      </c>
      <c r="M1425" t="s">
        <v>1463</v>
      </c>
      <c r="N1425">
        <v>0.33333333333333298</v>
      </c>
      <c r="O1425">
        <v>2.5412960609911099E-3</v>
      </c>
    </row>
    <row r="1426" spans="1:15">
      <c r="A1426" t="s">
        <v>1814</v>
      </c>
      <c r="B1426" t="s">
        <v>23511</v>
      </c>
      <c r="C1426" t="s">
        <v>1815</v>
      </c>
      <c r="D1426">
        <v>29</v>
      </c>
      <c r="E1426">
        <v>6152</v>
      </c>
      <c r="F1426">
        <v>34</v>
      </c>
      <c r="G1426">
        <v>7804</v>
      </c>
      <c r="H1426">
        <v>0.244201011747088</v>
      </c>
      <c r="I1426">
        <v>0.715310610130939</v>
      </c>
      <c r="J1426">
        <v>0.61483328377670898</v>
      </c>
      <c r="K1426" t="s">
        <v>24654</v>
      </c>
      <c r="L1426">
        <v>29</v>
      </c>
      <c r="M1426" t="s">
        <v>1463</v>
      </c>
      <c r="N1426">
        <v>0.85294117647058798</v>
      </c>
      <c r="O1426">
        <v>4.7139141742522797E-3</v>
      </c>
    </row>
    <row r="1427" spans="1:15">
      <c r="A1427" t="s">
        <v>1814</v>
      </c>
      <c r="B1427" t="s">
        <v>23518</v>
      </c>
      <c r="C1427" t="s">
        <v>1815</v>
      </c>
      <c r="D1427">
        <v>3</v>
      </c>
      <c r="E1427">
        <v>787</v>
      </c>
      <c r="F1427">
        <v>31</v>
      </c>
      <c r="G1427">
        <v>7393</v>
      </c>
      <c r="H1427">
        <v>0.65581547600962797</v>
      </c>
      <c r="I1427">
        <v>1</v>
      </c>
      <c r="J1427">
        <v>0.966855260484069</v>
      </c>
      <c r="K1427" t="s">
        <v>24655</v>
      </c>
      <c r="L1427">
        <v>3</v>
      </c>
      <c r="M1427" t="s">
        <v>1463</v>
      </c>
      <c r="N1427">
        <v>9.6774193548387094E-2</v>
      </c>
      <c r="O1427">
        <v>3.8119440914866601E-3</v>
      </c>
    </row>
    <row r="1428" spans="1:15">
      <c r="A1428" t="s">
        <v>1814</v>
      </c>
      <c r="B1428" t="s">
        <v>23513</v>
      </c>
      <c r="C1428" t="s">
        <v>1815</v>
      </c>
      <c r="D1428">
        <v>2</v>
      </c>
      <c r="E1428">
        <v>535</v>
      </c>
      <c r="F1428">
        <v>33</v>
      </c>
      <c r="G1428">
        <v>8124</v>
      </c>
      <c r="H1428">
        <v>0.64929207077217699</v>
      </c>
      <c r="I1428">
        <v>0.99999999999997702</v>
      </c>
      <c r="J1428">
        <v>0.95041217501583097</v>
      </c>
      <c r="K1428" t="s">
        <v>24656</v>
      </c>
      <c r="L1428">
        <v>2</v>
      </c>
      <c r="M1428" t="s">
        <v>1463</v>
      </c>
      <c r="N1428">
        <v>6.0606060606060601E-2</v>
      </c>
      <c r="O1428">
        <v>3.7383177570093499E-3</v>
      </c>
    </row>
    <row r="1429" spans="1:15">
      <c r="A1429" t="s">
        <v>1816</v>
      </c>
      <c r="B1429" t="s">
        <v>23511</v>
      </c>
      <c r="C1429" t="s">
        <v>1817</v>
      </c>
      <c r="D1429">
        <v>12</v>
      </c>
      <c r="E1429">
        <v>6152</v>
      </c>
      <c r="F1429">
        <v>14</v>
      </c>
      <c r="G1429">
        <v>7804</v>
      </c>
      <c r="H1429">
        <v>0.40504102681163101</v>
      </c>
      <c r="I1429">
        <v>0.91525479399875698</v>
      </c>
      <c r="J1429">
        <v>0.78669196642228301</v>
      </c>
      <c r="K1429" t="s">
        <v>24657</v>
      </c>
      <c r="L1429">
        <v>12</v>
      </c>
      <c r="M1429" t="s">
        <v>1463</v>
      </c>
      <c r="N1429">
        <v>0.85714285714285698</v>
      </c>
      <c r="O1429">
        <v>1.95058517555267E-3</v>
      </c>
    </row>
    <row r="1430" spans="1:15">
      <c r="A1430" t="s">
        <v>1816</v>
      </c>
      <c r="B1430" t="s">
        <v>23518</v>
      </c>
      <c r="C1430" t="s">
        <v>1817</v>
      </c>
      <c r="D1430">
        <v>4</v>
      </c>
      <c r="E1430">
        <v>787</v>
      </c>
      <c r="F1430">
        <v>16</v>
      </c>
      <c r="G1430">
        <v>7393</v>
      </c>
      <c r="H1430">
        <v>8.2165053706869204E-2</v>
      </c>
      <c r="I1430">
        <v>0.63266972740240601</v>
      </c>
      <c r="J1430">
        <v>0.61170005408803896</v>
      </c>
      <c r="K1430" t="s">
        <v>24658</v>
      </c>
      <c r="L1430">
        <v>4</v>
      </c>
      <c r="M1430" t="s">
        <v>1463</v>
      </c>
      <c r="N1430">
        <v>0.25</v>
      </c>
      <c r="O1430">
        <v>5.0825921219822103E-3</v>
      </c>
    </row>
    <row r="1431" spans="1:15">
      <c r="A1431" t="s">
        <v>1818</v>
      </c>
      <c r="B1431" t="s">
        <v>23511</v>
      </c>
      <c r="C1431" t="s">
        <v>1819</v>
      </c>
      <c r="D1431">
        <v>10</v>
      </c>
      <c r="E1431">
        <v>6152</v>
      </c>
      <c r="F1431">
        <v>10</v>
      </c>
      <c r="G1431">
        <v>7804</v>
      </c>
      <c r="H1431">
        <v>9.2537459108980397E-2</v>
      </c>
      <c r="I1431">
        <v>0.40853420848785299</v>
      </c>
      <c r="J1431">
        <v>0.35114875325800998</v>
      </c>
      <c r="K1431" t="s">
        <v>24659</v>
      </c>
      <c r="L1431">
        <v>10</v>
      </c>
      <c r="M1431" t="s">
        <v>1463</v>
      </c>
      <c r="N1431">
        <v>1</v>
      </c>
      <c r="O1431">
        <v>1.62548764629389E-3</v>
      </c>
    </row>
    <row r="1432" spans="1:15">
      <c r="A1432" t="s">
        <v>1820</v>
      </c>
      <c r="B1432" t="s">
        <v>23518</v>
      </c>
      <c r="C1432" t="s">
        <v>1821</v>
      </c>
      <c r="D1432">
        <v>4</v>
      </c>
      <c r="E1432">
        <v>787</v>
      </c>
      <c r="F1432">
        <v>11</v>
      </c>
      <c r="G1432">
        <v>7393</v>
      </c>
      <c r="H1432">
        <v>2.2810555642335199E-2</v>
      </c>
      <c r="I1432">
        <v>0.38807624224378701</v>
      </c>
      <c r="J1432">
        <v>0.37521355628229502</v>
      </c>
      <c r="K1432" t="s">
        <v>24658</v>
      </c>
      <c r="L1432">
        <v>4</v>
      </c>
      <c r="M1432" t="s">
        <v>1463</v>
      </c>
      <c r="N1432">
        <v>0.36363636363636398</v>
      </c>
      <c r="O1432">
        <v>5.0825921219822103E-3</v>
      </c>
    </row>
    <row r="1433" spans="1:15">
      <c r="A1433" t="s">
        <v>1820</v>
      </c>
      <c r="B1433" t="s">
        <v>23511</v>
      </c>
      <c r="C1433" t="s">
        <v>1821</v>
      </c>
      <c r="D1433">
        <v>7</v>
      </c>
      <c r="E1433">
        <v>6152</v>
      </c>
      <c r="F1433">
        <v>9</v>
      </c>
      <c r="G1433">
        <v>7804</v>
      </c>
      <c r="H1433">
        <v>0.70695686083507503</v>
      </c>
      <c r="I1433">
        <v>0.968912233598893</v>
      </c>
      <c r="J1433">
        <v>0.832812322140707</v>
      </c>
      <c r="K1433" t="s">
        <v>24660</v>
      </c>
      <c r="L1433">
        <v>7</v>
      </c>
      <c r="M1433" t="s">
        <v>1463</v>
      </c>
      <c r="N1433">
        <v>0.77777777777777801</v>
      </c>
      <c r="O1433">
        <v>1.13784135240572E-3</v>
      </c>
    </row>
    <row r="1434" spans="1:15">
      <c r="A1434" t="s">
        <v>1822</v>
      </c>
      <c r="B1434" t="s">
        <v>23511</v>
      </c>
      <c r="C1434" t="s">
        <v>1823</v>
      </c>
      <c r="D1434">
        <v>4</v>
      </c>
      <c r="E1434">
        <v>6152</v>
      </c>
      <c r="F1434">
        <v>5</v>
      </c>
      <c r="G1434">
        <v>7804</v>
      </c>
      <c r="H1434">
        <v>0.71320711691885297</v>
      </c>
      <c r="I1434">
        <v>0.968912233598893</v>
      </c>
      <c r="J1434">
        <v>0.832812322140707</v>
      </c>
      <c r="K1434" t="s">
        <v>24661</v>
      </c>
      <c r="L1434">
        <v>4</v>
      </c>
      <c r="M1434" t="s">
        <v>1463</v>
      </c>
      <c r="N1434">
        <v>0.8</v>
      </c>
      <c r="O1434">
        <v>6.5019505851755496E-4</v>
      </c>
    </row>
    <row r="1435" spans="1:15">
      <c r="A1435" t="s">
        <v>1822</v>
      </c>
      <c r="B1435" t="s">
        <v>23513</v>
      </c>
      <c r="C1435" t="s">
        <v>1823</v>
      </c>
      <c r="D1435">
        <v>1</v>
      </c>
      <c r="E1435">
        <v>535</v>
      </c>
      <c r="F1435">
        <v>4</v>
      </c>
      <c r="G1435">
        <v>8124</v>
      </c>
      <c r="H1435">
        <v>0.23855956797771199</v>
      </c>
      <c r="I1435">
        <v>0.85273230586348503</v>
      </c>
      <c r="J1435">
        <v>0.81044716552199803</v>
      </c>
      <c r="K1435" t="s">
        <v>24662</v>
      </c>
      <c r="L1435">
        <v>1</v>
      </c>
      <c r="M1435" t="s">
        <v>1463</v>
      </c>
      <c r="N1435">
        <v>0.25</v>
      </c>
      <c r="O1435">
        <v>1.8691588785046699E-3</v>
      </c>
    </row>
    <row r="1436" spans="1:15">
      <c r="A1436" t="s">
        <v>1824</v>
      </c>
      <c r="B1436" t="s">
        <v>23518</v>
      </c>
      <c r="C1436" t="s">
        <v>1825</v>
      </c>
      <c r="D1436">
        <v>2</v>
      </c>
      <c r="E1436">
        <v>787</v>
      </c>
      <c r="F1436">
        <v>32</v>
      </c>
      <c r="G1436">
        <v>7393</v>
      </c>
      <c r="H1436">
        <v>0.86930439430499296</v>
      </c>
      <c r="I1436">
        <v>1</v>
      </c>
      <c r="J1436">
        <v>0.966855260484069</v>
      </c>
      <c r="K1436" t="s">
        <v>24663</v>
      </c>
      <c r="L1436">
        <v>2</v>
      </c>
      <c r="M1436" t="s">
        <v>1463</v>
      </c>
      <c r="N1436">
        <v>6.25E-2</v>
      </c>
      <c r="O1436">
        <v>2.5412960609911099E-3</v>
      </c>
    </row>
    <row r="1437" spans="1:15">
      <c r="A1437" t="s">
        <v>1824</v>
      </c>
      <c r="B1437" t="s">
        <v>23513</v>
      </c>
      <c r="C1437" t="s">
        <v>1825</v>
      </c>
      <c r="D1437">
        <v>1</v>
      </c>
      <c r="E1437">
        <v>535</v>
      </c>
      <c r="F1437">
        <v>34</v>
      </c>
      <c r="G1437">
        <v>8124</v>
      </c>
      <c r="H1437">
        <v>0.90183030156750899</v>
      </c>
      <c r="I1437">
        <v>0.99999999999997702</v>
      </c>
      <c r="J1437">
        <v>0.95041217501583097</v>
      </c>
      <c r="K1437" t="s">
        <v>24664</v>
      </c>
      <c r="L1437">
        <v>1</v>
      </c>
      <c r="M1437" t="s">
        <v>1463</v>
      </c>
      <c r="N1437">
        <v>2.9411764705882401E-2</v>
      </c>
      <c r="O1437">
        <v>1.8691588785046699E-3</v>
      </c>
    </row>
    <row r="1438" spans="1:15">
      <c r="A1438" t="s">
        <v>1824</v>
      </c>
      <c r="B1438" t="s">
        <v>23511</v>
      </c>
      <c r="C1438" t="s">
        <v>1825</v>
      </c>
      <c r="D1438">
        <v>27</v>
      </c>
      <c r="E1438">
        <v>6152</v>
      </c>
      <c r="F1438">
        <v>31</v>
      </c>
      <c r="G1438">
        <v>7804</v>
      </c>
      <c r="H1438">
        <v>0.18366543856470499</v>
      </c>
      <c r="I1438">
        <v>0.631132279689813</v>
      </c>
      <c r="J1438">
        <v>0.54247920626835999</v>
      </c>
      <c r="K1438" t="s">
        <v>24665</v>
      </c>
      <c r="L1438">
        <v>27</v>
      </c>
      <c r="M1438" t="s">
        <v>1463</v>
      </c>
      <c r="N1438">
        <v>0.87096774193548399</v>
      </c>
      <c r="O1438">
        <v>4.3888166449934998E-3</v>
      </c>
    </row>
    <row r="1439" spans="1:15">
      <c r="A1439" t="s">
        <v>1826</v>
      </c>
      <c r="B1439" t="s">
        <v>23511</v>
      </c>
      <c r="C1439" t="s">
        <v>1827</v>
      </c>
      <c r="D1439">
        <v>8</v>
      </c>
      <c r="E1439">
        <v>6152</v>
      </c>
      <c r="F1439">
        <v>9</v>
      </c>
      <c r="G1439">
        <v>7804</v>
      </c>
      <c r="H1439">
        <v>0.40157748897504503</v>
      </c>
      <c r="I1439">
        <v>0.91525479399875698</v>
      </c>
      <c r="J1439">
        <v>0.78669196642228301</v>
      </c>
      <c r="K1439" t="s">
        <v>24666</v>
      </c>
      <c r="L1439">
        <v>8</v>
      </c>
      <c r="M1439" t="s">
        <v>1463</v>
      </c>
      <c r="N1439">
        <v>0.88888888888888895</v>
      </c>
      <c r="O1439">
        <v>1.3003901170351099E-3</v>
      </c>
    </row>
    <row r="1440" spans="1:15">
      <c r="A1440" t="s">
        <v>1826</v>
      </c>
      <c r="B1440" t="s">
        <v>23513</v>
      </c>
      <c r="C1440" t="s">
        <v>1827</v>
      </c>
      <c r="D1440">
        <v>1</v>
      </c>
      <c r="E1440">
        <v>535</v>
      </c>
      <c r="F1440">
        <v>9</v>
      </c>
      <c r="G1440">
        <v>8124</v>
      </c>
      <c r="H1440">
        <v>0.45850310076412798</v>
      </c>
      <c r="I1440">
        <v>0.99999999999997702</v>
      </c>
      <c r="J1440">
        <v>0.95041217501583097</v>
      </c>
      <c r="K1440" t="s">
        <v>24664</v>
      </c>
      <c r="L1440">
        <v>1</v>
      </c>
      <c r="M1440" t="s">
        <v>1463</v>
      </c>
      <c r="N1440">
        <v>0.11111111111111099</v>
      </c>
      <c r="O1440">
        <v>1.8691588785046699E-3</v>
      </c>
    </row>
    <row r="1441" spans="1:15">
      <c r="A1441" t="s">
        <v>1828</v>
      </c>
      <c r="B1441" t="s">
        <v>23518</v>
      </c>
      <c r="C1441" t="s">
        <v>1829</v>
      </c>
      <c r="D1441">
        <v>1</v>
      </c>
      <c r="E1441">
        <v>787</v>
      </c>
      <c r="F1441">
        <v>56</v>
      </c>
      <c r="G1441">
        <v>7393</v>
      </c>
      <c r="H1441">
        <v>0.99821447769192795</v>
      </c>
      <c r="I1441">
        <v>1</v>
      </c>
      <c r="J1441">
        <v>0.966855260484069</v>
      </c>
      <c r="K1441" t="s">
        <v>24102</v>
      </c>
      <c r="L1441">
        <v>1</v>
      </c>
      <c r="M1441" t="s">
        <v>1463</v>
      </c>
      <c r="N1441">
        <v>1.7857142857142901E-2</v>
      </c>
      <c r="O1441">
        <v>1.27064803049555E-3</v>
      </c>
    </row>
    <row r="1442" spans="1:15">
      <c r="A1442" t="s">
        <v>1828</v>
      </c>
      <c r="B1442" t="s">
        <v>23511</v>
      </c>
      <c r="C1442" t="s">
        <v>1829</v>
      </c>
      <c r="D1442">
        <v>88</v>
      </c>
      <c r="E1442">
        <v>6152</v>
      </c>
      <c r="F1442">
        <v>95</v>
      </c>
      <c r="G1442">
        <v>7804</v>
      </c>
      <c r="H1442">
        <v>2.2098611015643299E-4</v>
      </c>
      <c r="I1442">
        <v>3.83029622269381E-3</v>
      </c>
      <c r="J1442">
        <v>3.29226712295694E-3</v>
      </c>
      <c r="K1442" t="s">
        <v>24667</v>
      </c>
      <c r="L1442">
        <v>88</v>
      </c>
      <c r="M1442" t="s">
        <v>1463</v>
      </c>
      <c r="N1442">
        <v>0.92631578947368398</v>
      </c>
      <c r="O1442">
        <v>1.43042912873862E-2</v>
      </c>
    </row>
    <row r="1443" spans="1:15">
      <c r="A1443" t="s">
        <v>1830</v>
      </c>
      <c r="B1443" t="s">
        <v>23518</v>
      </c>
      <c r="C1443" t="s">
        <v>1831</v>
      </c>
      <c r="D1443">
        <v>3</v>
      </c>
      <c r="E1443">
        <v>787</v>
      </c>
      <c r="F1443">
        <v>34</v>
      </c>
      <c r="G1443">
        <v>7393</v>
      </c>
      <c r="H1443">
        <v>0.71725102001761898</v>
      </c>
      <c r="I1443">
        <v>1</v>
      </c>
      <c r="J1443">
        <v>0.966855260484069</v>
      </c>
      <c r="K1443" t="s">
        <v>24668</v>
      </c>
      <c r="L1443">
        <v>3</v>
      </c>
      <c r="M1443" t="s">
        <v>1463</v>
      </c>
      <c r="N1443">
        <v>8.8235294117647106E-2</v>
      </c>
      <c r="O1443">
        <v>3.8119440914866601E-3</v>
      </c>
    </row>
    <row r="1444" spans="1:15">
      <c r="A1444" t="s">
        <v>1830</v>
      </c>
      <c r="B1444" t="s">
        <v>23511</v>
      </c>
      <c r="C1444" t="s">
        <v>1831</v>
      </c>
      <c r="D1444">
        <v>35</v>
      </c>
      <c r="E1444">
        <v>6152</v>
      </c>
      <c r="F1444">
        <v>43</v>
      </c>
      <c r="G1444">
        <v>7804</v>
      </c>
      <c r="H1444">
        <v>0.42446687950570899</v>
      </c>
      <c r="I1444">
        <v>0.95190807032658398</v>
      </c>
      <c r="J1444">
        <v>0.81819667769965099</v>
      </c>
      <c r="K1444" t="s">
        <v>24669</v>
      </c>
      <c r="L1444">
        <v>35</v>
      </c>
      <c r="M1444" t="s">
        <v>1463</v>
      </c>
      <c r="N1444">
        <v>0.81395348837209303</v>
      </c>
      <c r="O1444">
        <v>5.68920676202861E-3</v>
      </c>
    </row>
    <row r="1445" spans="1:15">
      <c r="A1445" t="s">
        <v>1830</v>
      </c>
      <c r="B1445" t="s">
        <v>23513</v>
      </c>
      <c r="C1445" t="s">
        <v>1831</v>
      </c>
      <c r="D1445">
        <v>5</v>
      </c>
      <c r="E1445">
        <v>535</v>
      </c>
      <c r="F1445">
        <v>47</v>
      </c>
      <c r="G1445">
        <v>8124</v>
      </c>
      <c r="H1445">
        <v>0.19497694228116699</v>
      </c>
      <c r="I1445">
        <v>0.78941883947984703</v>
      </c>
      <c r="J1445">
        <v>0.75027327622853202</v>
      </c>
      <c r="K1445" t="s">
        <v>24670</v>
      </c>
      <c r="L1445">
        <v>5</v>
      </c>
      <c r="M1445" t="s">
        <v>1463</v>
      </c>
      <c r="N1445">
        <v>0.10638297872340401</v>
      </c>
      <c r="O1445">
        <v>9.3457943925233603E-3</v>
      </c>
    </row>
    <row r="1446" spans="1:15">
      <c r="A1446" t="s">
        <v>1832</v>
      </c>
      <c r="B1446" t="s">
        <v>23518</v>
      </c>
      <c r="C1446" t="s">
        <v>1833</v>
      </c>
      <c r="D1446">
        <v>1</v>
      </c>
      <c r="E1446">
        <v>787</v>
      </c>
      <c r="F1446">
        <v>1</v>
      </c>
      <c r="G1446">
        <v>7393</v>
      </c>
      <c r="H1446">
        <v>0.106452049235764</v>
      </c>
      <c r="I1446">
        <v>0.63266972740240601</v>
      </c>
      <c r="J1446">
        <v>0.61170005408803896</v>
      </c>
      <c r="K1446" t="s">
        <v>24671</v>
      </c>
      <c r="L1446">
        <v>1</v>
      </c>
      <c r="M1446" t="s">
        <v>1463</v>
      </c>
      <c r="N1446">
        <v>1</v>
      </c>
      <c r="O1446">
        <v>1.27064803049555E-3</v>
      </c>
    </row>
    <row r="1447" spans="1:15">
      <c r="A1447" t="s">
        <v>1834</v>
      </c>
      <c r="B1447" t="s">
        <v>23518</v>
      </c>
      <c r="C1447" t="s">
        <v>1835</v>
      </c>
      <c r="D1447">
        <v>2</v>
      </c>
      <c r="E1447">
        <v>787</v>
      </c>
      <c r="F1447">
        <v>8</v>
      </c>
      <c r="G1447">
        <v>7393</v>
      </c>
      <c r="H1447">
        <v>0.20623850586585399</v>
      </c>
      <c r="I1447">
        <v>0.83876007220319604</v>
      </c>
      <c r="J1447">
        <v>0.81095958809365798</v>
      </c>
      <c r="K1447" t="s">
        <v>24672</v>
      </c>
      <c r="L1447">
        <v>2</v>
      </c>
      <c r="M1447" t="s">
        <v>1463</v>
      </c>
      <c r="N1447">
        <v>0.25</v>
      </c>
      <c r="O1447">
        <v>2.5412960609911099E-3</v>
      </c>
    </row>
    <row r="1448" spans="1:15">
      <c r="A1448" t="s">
        <v>1834</v>
      </c>
      <c r="B1448" t="s">
        <v>23511</v>
      </c>
      <c r="C1448" t="s">
        <v>1835</v>
      </c>
      <c r="D1448">
        <v>7</v>
      </c>
      <c r="E1448">
        <v>6152</v>
      </c>
      <c r="F1448">
        <v>11</v>
      </c>
      <c r="G1448">
        <v>7804</v>
      </c>
      <c r="H1448">
        <v>0.93756393373131197</v>
      </c>
      <c r="I1448">
        <v>1</v>
      </c>
      <c r="J1448">
        <v>0.85953329234717102</v>
      </c>
      <c r="K1448" t="s">
        <v>24673</v>
      </c>
      <c r="L1448">
        <v>7</v>
      </c>
      <c r="M1448" t="s">
        <v>1463</v>
      </c>
      <c r="N1448">
        <v>0.63636363636363602</v>
      </c>
      <c r="O1448">
        <v>1.13784135240572E-3</v>
      </c>
    </row>
    <row r="1449" spans="1:15">
      <c r="A1449" t="s">
        <v>1836</v>
      </c>
      <c r="B1449" t="s">
        <v>23513</v>
      </c>
      <c r="C1449" t="s">
        <v>1837</v>
      </c>
      <c r="D1449">
        <v>5</v>
      </c>
      <c r="E1449">
        <v>535</v>
      </c>
      <c r="F1449">
        <v>8</v>
      </c>
      <c r="G1449">
        <v>8124</v>
      </c>
      <c r="H1449" s="34">
        <v>5.7642254373840203E-5</v>
      </c>
      <c r="I1449">
        <v>3.23263994123564E-3</v>
      </c>
      <c r="J1449">
        <v>3.07234035759288E-3</v>
      </c>
      <c r="K1449" t="s">
        <v>24674</v>
      </c>
      <c r="L1449">
        <v>5</v>
      </c>
      <c r="M1449" t="s">
        <v>1463</v>
      </c>
      <c r="N1449">
        <v>0.625</v>
      </c>
      <c r="O1449">
        <v>9.3457943925233603E-3</v>
      </c>
    </row>
    <row r="1450" spans="1:15">
      <c r="A1450" t="s">
        <v>1836</v>
      </c>
      <c r="B1450" t="s">
        <v>23511</v>
      </c>
      <c r="C1450" t="s">
        <v>1837</v>
      </c>
      <c r="D1450">
        <v>3</v>
      </c>
      <c r="E1450">
        <v>6152</v>
      </c>
      <c r="F1450">
        <v>6</v>
      </c>
      <c r="G1450">
        <v>7804</v>
      </c>
      <c r="H1450">
        <v>0.97922542091541498</v>
      </c>
      <c r="I1450">
        <v>1</v>
      </c>
      <c r="J1450">
        <v>0.85953329234717102</v>
      </c>
      <c r="K1450" t="s">
        <v>24675</v>
      </c>
      <c r="L1450">
        <v>3</v>
      </c>
      <c r="M1450" t="s">
        <v>1463</v>
      </c>
      <c r="N1450">
        <v>0.5</v>
      </c>
      <c r="O1450">
        <v>4.8764629388816603E-4</v>
      </c>
    </row>
    <row r="1451" spans="1:15">
      <c r="A1451" t="s">
        <v>1838</v>
      </c>
      <c r="B1451" t="s">
        <v>23511</v>
      </c>
      <c r="C1451" t="s">
        <v>1839</v>
      </c>
      <c r="D1451">
        <v>2</v>
      </c>
      <c r="E1451">
        <v>6152</v>
      </c>
      <c r="F1451">
        <v>2</v>
      </c>
      <c r="G1451">
        <v>7804</v>
      </c>
      <c r="H1451">
        <v>0.62141708038142995</v>
      </c>
      <c r="I1451">
        <v>0.968912233598893</v>
      </c>
      <c r="J1451">
        <v>0.832812322140707</v>
      </c>
      <c r="K1451" t="s">
        <v>24676</v>
      </c>
      <c r="L1451">
        <v>2</v>
      </c>
      <c r="M1451" t="s">
        <v>1463</v>
      </c>
      <c r="N1451">
        <v>1</v>
      </c>
      <c r="O1451">
        <v>3.2509752925877802E-4</v>
      </c>
    </row>
    <row r="1452" spans="1:15">
      <c r="A1452" t="s">
        <v>1840</v>
      </c>
      <c r="B1452" t="s">
        <v>23511</v>
      </c>
      <c r="C1452" t="s">
        <v>1841</v>
      </c>
      <c r="D1452">
        <v>8</v>
      </c>
      <c r="E1452">
        <v>6152</v>
      </c>
      <c r="F1452">
        <v>9</v>
      </c>
      <c r="G1452">
        <v>7804</v>
      </c>
      <c r="H1452">
        <v>0.40157748897504503</v>
      </c>
      <c r="I1452">
        <v>0.91525479399875698</v>
      </c>
      <c r="J1452">
        <v>0.78669196642228301</v>
      </c>
      <c r="K1452" t="s">
        <v>24614</v>
      </c>
      <c r="L1452">
        <v>8</v>
      </c>
      <c r="M1452" t="s">
        <v>1463</v>
      </c>
      <c r="N1452">
        <v>0.88888888888888895</v>
      </c>
      <c r="O1452">
        <v>1.3003901170351099E-3</v>
      </c>
    </row>
    <row r="1453" spans="1:15">
      <c r="A1453" t="s">
        <v>1842</v>
      </c>
      <c r="B1453" t="s">
        <v>23511</v>
      </c>
      <c r="C1453" t="s">
        <v>1843</v>
      </c>
      <c r="D1453">
        <v>1</v>
      </c>
      <c r="E1453">
        <v>6152</v>
      </c>
      <c r="F1453">
        <v>1</v>
      </c>
      <c r="G1453">
        <v>7804</v>
      </c>
      <c r="H1453">
        <v>0.788313685289595</v>
      </c>
      <c r="I1453">
        <v>0.968912233598893</v>
      </c>
      <c r="J1453">
        <v>0.832812322140707</v>
      </c>
      <c r="K1453" t="s">
        <v>24677</v>
      </c>
      <c r="L1453">
        <v>1</v>
      </c>
      <c r="M1453" t="s">
        <v>1463</v>
      </c>
      <c r="N1453">
        <v>1</v>
      </c>
      <c r="O1453">
        <v>1.6254876462938901E-4</v>
      </c>
    </row>
    <row r="1454" spans="1:15">
      <c r="A1454" t="s">
        <v>1844</v>
      </c>
      <c r="B1454" t="s">
        <v>23511</v>
      </c>
      <c r="C1454" t="s">
        <v>1845</v>
      </c>
      <c r="D1454">
        <v>18</v>
      </c>
      <c r="E1454">
        <v>6152</v>
      </c>
      <c r="F1454">
        <v>18</v>
      </c>
      <c r="G1454">
        <v>7804</v>
      </c>
      <c r="H1454">
        <v>1.37496899434857E-2</v>
      </c>
      <c r="I1454">
        <v>0.10558946762372599</v>
      </c>
      <c r="J1454">
        <v>9.0757662743805895E-2</v>
      </c>
      <c r="K1454" t="s">
        <v>24678</v>
      </c>
      <c r="L1454">
        <v>18</v>
      </c>
      <c r="M1454" t="s">
        <v>1463</v>
      </c>
      <c r="N1454">
        <v>1</v>
      </c>
      <c r="O1454">
        <v>2.9258777633290002E-3</v>
      </c>
    </row>
    <row r="1455" spans="1:15">
      <c r="A1455" t="s">
        <v>1846</v>
      </c>
      <c r="B1455" t="s">
        <v>23511</v>
      </c>
      <c r="C1455" t="s">
        <v>1847</v>
      </c>
      <c r="D1455">
        <v>1</v>
      </c>
      <c r="E1455">
        <v>6152</v>
      </c>
      <c r="F1455">
        <v>1</v>
      </c>
      <c r="G1455">
        <v>7804</v>
      </c>
      <c r="H1455">
        <v>0.788313685289595</v>
      </c>
      <c r="I1455">
        <v>0.968912233598893</v>
      </c>
      <c r="J1455">
        <v>0.832812322140707</v>
      </c>
      <c r="K1455" t="s">
        <v>24679</v>
      </c>
      <c r="L1455">
        <v>1</v>
      </c>
      <c r="M1455" t="s">
        <v>1463</v>
      </c>
      <c r="N1455">
        <v>1</v>
      </c>
      <c r="O1455">
        <v>1.6254876462938901E-4</v>
      </c>
    </row>
    <row r="1456" spans="1:15">
      <c r="A1456" t="s">
        <v>1848</v>
      </c>
      <c r="B1456" t="s">
        <v>23511</v>
      </c>
      <c r="C1456" t="s">
        <v>1849</v>
      </c>
      <c r="D1456">
        <v>3</v>
      </c>
      <c r="E1456">
        <v>6152</v>
      </c>
      <c r="F1456">
        <v>4</v>
      </c>
      <c r="G1456">
        <v>7804</v>
      </c>
      <c r="H1456">
        <v>0.80103341611958101</v>
      </c>
      <c r="I1456">
        <v>0.968912233598893</v>
      </c>
      <c r="J1456">
        <v>0.832812322140707</v>
      </c>
      <c r="K1456" t="s">
        <v>24680</v>
      </c>
      <c r="L1456">
        <v>3</v>
      </c>
      <c r="M1456" t="s">
        <v>1463</v>
      </c>
      <c r="N1456">
        <v>0.75</v>
      </c>
      <c r="O1456">
        <v>4.8764629388816603E-4</v>
      </c>
    </row>
    <row r="1457" spans="1:15">
      <c r="A1457" t="s">
        <v>1848</v>
      </c>
      <c r="B1457" t="s">
        <v>23518</v>
      </c>
      <c r="C1457" t="s">
        <v>1849</v>
      </c>
      <c r="D1457">
        <v>1</v>
      </c>
      <c r="E1457">
        <v>787</v>
      </c>
      <c r="F1457">
        <v>5</v>
      </c>
      <c r="G1457">
        <v>7393</v>
      </c>
      <c r="H1457">
        <v>0.430466464429208</v>
      </c>
      <c r="I1457">
        <v>1</v>
      </c>
      <c r="J1457">
        <v>0.966855260484069</v>
      </c>
      <c r="K1457" t="s">
        <v>23748</v>
      </c>
      <c r="L1457">
        <v>1</v>
      </c>
      <c r="M1457" t="s">
        <v>1463</v>
      </c>
      <c r="N1457">
        <v>0.2</v>
      </c>
      <c r="O1457">
        <v>1.27064803049555E-3</v>
      </c>
    </row>
    <row r="1458" spans="1:15">
      <c r="A1458" t="s">
        <v>1850</v>
      </c>
      <c r="B1458" t="s">
        <v>23511</v>
      </c>
      <c r="C1458" t="s">
        <v>1851</v>
      </c>
      <c r="D1458">
        <v>1</v>
      </c>
      <c r="E1458">
        <v>6152</v>
      </c>
      <c r="F1458">
        <v>2</v>
      </c>
      <c r="G1458">
        <v>7804</v>
      </c>
      <c r="H1458">
        <v>0.95521029019776005</v>
      </c>
      <c r="I1458">
        <v>1</v>
      </c>
      <c r="J1458">
        <v>0.85953329234717102</v>
      </c>
      <c r="K1458" t="s">
        <v>24681</v>
      </c>
      <c r="L1458">
        <v>1</v>
      </c>
      <c r="M1458" t="s">
        <v>1463</v>
      </c>
      <c r="N1458">
        <v>0.5</v>
      </c>
      <c r="O1458">
        <v>1.6254876462938901E-4</v>
      </c>
    </row>
    <row r="1459" spans="1:15">
      <c r="A1459" t="s">
        <v>1852</v>
      </c>
      <c r="B1459" t="s">
        <v>23511</v>
      </c>
      <c r="C1459" t="s">
        <v>1853</v>
      </c>
      <c r="D1459">
        <v>1</v>
      </c>
      <c r="E1459">
        <v>6152</v>
      </c>
      <c r="F1459">
        <v>1</v>
      </c>
      <c r="G1459">
        <v>7804</v>
      </c>
      <c r="H1459">
        <v>0.788313685289595</v>
      </c>
      <c r="I1459">
        <v>0.968912233598893</v>
      </c>
      <c r="J1459">
        <v>0.832812322140707</v>
      </c>
      <c r="K1459" t="s">
        <v>24682</v>
      </c>
      <c r="L1459">
        <v>1</v>
      </c>
      <c r="M1459" t="s">
        <v>1463</v>
      </c>
      <c r="N1459">
        <v>1</v>
      </c>
      <c r="O1459">
        <v>1.6254876462938901E-4</v>
      </c>
    </row>
    <row r="1460" spans="1:15">
      <c r="A1460" t="s">
        <v>1854</v>
      </c>
      <c r="B1460" t="s">
        <v>23511</v>
      </c>
      <c r="C1460" t="s">
        <v>1855</v>
      </c>
      <c r="D1460">
        <v>3</v>
      </c>
      <c r="E1460">
        <v>6152</v>
      </c>
      <c r="F1460">
        <v>5</v>
      </c>
      <c r="G1460">
        <v>7804</v>
      </c>
      <c r="H1460">
        <v>0.93277286492067202</v>
      </c>
      <c r="I1460">
        <v>1</v>
      </c>
      <c r="J1460">
        <v>0.85953329234717102</v>
      </c>
      <c r="K1460" t="s">
        <v>24683</v>
      </c>
      <c r="L1460">
        <v>3</v>
      </c>
      <c r="M1460" t="s">
        <v>1463</v>
      </c>
      <c r="N1460">
        <v>0.6</v>
      </c>
      <c r="O1460">
        <v>4.8764629388816603E-4</v>
      </c>
    </row>
    <row r="1461" spans="1:15">
      <c r="A1461" t="s">
        <v>1854</v>
      </c>
      <c r="B1461" t="s">
        <v>23518</v>
      </c>
      <c r="C1461" t="s">
        <v>1855</v>
      </c>
      <c r="D1461">
        <v>1</v>
      </c>
      <c r="E1461">
        <v>787</v>
      </c>
      <c r="F1461">
        <v>4</v>
      </c>
      <c r="G1461">
        <v>7393</v>
      </c>
      <c r="H1461">
        <v>0.362574478289521</v>
      </c>
      <c r="I1461">
        <v>1</v>
      </c>
      <c r="J1461">
        <v>0.966855260484069</v>
      </c>
      <c r="K1461" t="s">
        <v>24684</v>
      </c>
      <c r="L1461">
        <v>1</v>
      </c>
      <c r="M1461" t="s">
        <v>1463</v>
      </c>
      <c r="N1461">
        <v>0.25</v>
      </c>
      <c r="O1461">
        <v>1.27064803049555E-3</v>
      </c>
    </row>
    <row r="1462" spans="1:15">
      <c r="A1462" t="s">
        <v>1856</v>
      </c>
      <c r="B1462" t="s">
        <v>23511</v>
      </c>
      <c r="C1462" t="s">
        <v>1857</v>
      </c>
      <c r="D1462">
        <v>2</v>
      </c>
      <c r="E1462">
        <v>6152</v>
      </c>
      <c r="F1462">
        <v>2</v>
      </c>
      <c r="G1462">
        <v>7804</v>
      </c>
      <c r="H1462">
        <v>0.62141708038142995</v>
      </c>
      <c r="I1462">
        <v>0.968912233598893</v>
      </c>
      <c r="J1462">
        <v>0.832812322140707</v>
      </c>
      <c r="K1462" t="s">
        <v>24523</v>
      </c>
      <c r="L1462">
        <v>2</v>
      </c>
      <c r="M1462" t="s">
        <v>1463</v>
      </c>
      <c r="N1462">
        <v>1</v>
      </c>
      <c r="O1462">
        <v>3.2509752925877802E-4</v>
      </c>
    </row>
    <row r="1463" spans="1:15">
      <c r="A1463" t="s">
        <v>1858</v>
      </c>
      <c r="B1463" t="s">
        <v>23518</v>
      </c>
      <c r="C1463" t="s">
        <v>1859</v>
      </c>
      <c r="D1463">
        <v>1</v>
      </c>
      <c r="E1463">
        <v>787</v>
      </c>
      <c r="F1463">
        <v>1</v>
      </c>
      <c r="G1463">
        <v>7393</v>
      </c>
      <c r="H1463">
        <v>0.106452049235764</v>
      </c>
      <c r="I1463">
        <v>0.63266972740240601</v>
      </c>
      <c r="J1463">
        <v>0.61170005408803896</v>
      </c>
      <c r="K1463" t="s">
        <v>24685</v>
      </c>
      <c r="L1463">
        <v>1</v>
      </c>
      <c r="M1463" t="s">
        <v>1463</v>
      </c>
      <c r="N1463">
        <v>1</v>
      </c>
      <c r="O1463">
        <v>1.27064803049555E-3</v>
      </c>
    </row>
    <row r="1464" spans="1:15">
      <c r="A1464" t="s">
        <v>1860</v>
      </c>
      <c r="B1464" t="s">
        <v>23511</v>
      </c>
      <c r="C1464" t="s">
        <v>1861</v>
      </c>
      <c r="D1464">
        <v>1</v>
      </c>
      <c r="E1464">
        <v>6152</v>
      </c>
      <c r="F1464">
        <v>1</v>
      </c>
      <c r="G1464">
        <v>7804</v>
      </c>
      <c r="H1464">
        <v>0.788313685289595</v>
      </c>
      <c r="I1464">
        <v>0.968912233598893</v>
      </c>
      <c r="J1464">
        <v>0.832812322140707</v>
      </c>
      <c r="K1464" t="s">
        <v>24686</v>
      </c>
      <c r="L1464">
        <v>1</v>
      </c>
      <c r="M1464" t="s">
        <v>1463</v>
      </c>
      <c r="N1464">
        <v>1</v>
      </c>
      <c r="O1464">
        <v>1.6254876462938901E-4</v>
      </c>
    </row>
    <row r="1465" spans="1:15">
      <c r="A1465" t="s">
        <v>1862</v>
      </c>
      <c r="B1465" t="s">
        <v>23511</v>
      </c>
      <c r="C1465" t="s">
        <v>1863</v>
      </c>
      <c r="D1465">
        <v>1</v>
      </c>
      <c r="E1465">
        <v>6152</v>
      </c>
      <c r="F1465">
        <v>1</v>
      </c>
      <c r="G1465">
        <v>7804</v>
      </c>
      <c r="H1465">
        <v>0.788313685289595</v>
      </c>
      <c r="I1465">
        <v>0.968912233598893</v>
      </c>
      <c r="J1465">
        <v>0.832812322140707</v>
      </c>
      <c r="K1465" t="s">
        <v>24687</v>
      </c>
      <c r="L1465">
        <v>1</v>
      </c>
      <c r="M1465" t="s">
        <v>1463</v>
      </c>
      <c r="N1465">
        <v>1</v>
      </c>
      <c r="O1465">
        <v>1.6254876462938901E-4</v>
      </c>
    </row>
    <row r="1466" spans="1:15">
      <c r="A1466" t="s">
        <v>1864</v>
      </c>
      <c r="B1466" t="s">
        <v>23511</v>
      </c>
      <c r="C1466" t="s">
        <v>1865</v>
      </c>
      <c r="D1466">
        <v>1</v>
      </c>
      <c r="E1466">
        <v>6152</v>
      </c>
      <c r="F1466">
        <v>1</v>
      </c>
      <c r="G1466">
        <v>7804</v>
      </c>
      <c r="H1466">
        <v>0.788313685289595</v>
      </c>
      <c r="I1466">
        <v>0.968912233598893</v>
      </c>
      <c r="J1466">
        <v>0.832812322140707</v>
      </c>
      <c r="K1466" t="s">
        <v>24641</v>
      </c>
      <c r="L1466">
        <v>1</v>
      </c>
      <c r="M1466" t="s">
        <v>1463</v>
      </c>
      <c r="N1466">
        <v>1</v>
      </c>
      <c r="O1466">
        <v>1.6254876462938901E-4</v>
      </c>
    </row>
    <row r="1467" spans="1:15">
      <c r="A1467" t="s">
        <v>1866</v>
      </c>
      <c r="B1467" t="s">
        <v>23511</v>
      </c>
      <c r="C1467" t="s">
        <v>1867</v>
      </c>
      <c r="D1467">
        <v>3</v>
      </c>
      <c r="E1467">
        <v>6152</v>
      </c>
      <c r="F1467">
        <v>3</v>
      </c>
      <c r="G1467">
        <v>7804</v>
      </c>
      <c r="H1467">
        <v>0.489837867770546</v>
      </c>
      <c r="I1467">
        <v>0.96083957126938102</v>
      </c>
      <c r="J1467">
        <v>0.82587360011061495</v>
      </c>
      <c r="K1467" t="s">
        <v>24133</v>
      </c>
      <c r="L1467">
        <v>3</v>
      </c>
      <c r="M1467" t="s">
        <v>1463</v>
      </c>
      <c r="N1467">
        <v>1</v>
      </c>
      <c r="O1467">
        <v>4.8764629388816603E-4</v>
      </c>
    </row>
    <row r="1468" spans="1:15">
      <c r="A1468" t="s">
        <v>1868</v>
      </c>
      <c r="B1468" t="s">
        <v>23518</v>
      </c>
      <c r="C1468" t="s">
        <v>1869</v>
      </c>
      <c r="D1468">
        <v>2</v>
      </c>
      <c r="E1468">
        <v>787</v>
      </c>
      <c r="F1468">
        <v>2</v>
      </c>
      <c r="G1468">
        <v>7393</v>
      </c>
      <c r="H1468">
        <v>1.1319170819711901E-2</v>
      </c>
      <c r="I1468">
        <v>0.24323860088996599</v>
      </c>
      <c r="J1468">
        <v>0.235176520823249</v>
      </c>
      <c r="K1468" t="s">
        <v>24688</v>
      </c>
      <c r="L1468">
        <v>2</v>
      </c>
      <c r="M1468" t="s">
        <v>1463</v>
      </c>
      <c r="N1468">
        <v>1</v>
      </c>
      <c r="O1468">
        <v>2.5412960609911099E-3</v>
      </c>
    </row>
    <row r="1469" spans="1:15">
      <c r="A1469" t="s">
        <v>1870</v>
      </c>
      <c r="B1469" t="s">
        <v>23511</v>
      </c>
      <c r="C1469" t="s">
        <v>1871</v>
      </c>
      <c r="D1469">
        <v>1</v>
      </c>
      <c r="E1469">
        <v>6152</v>
      </c>
      <c r="F1469">
        <v>1</v>
      </c>
      <c r="G1469">
        <v>7804</v>
      </c>
      <c r="H1469">
        <v>0.788313685289595</v>
      </c>
      <c r="I1469">
        <v>0.968912233598893</v>
      </c>
      <c r="J1469">
        <v>0.832812322140707</v>
      </c>
      <c r="K1469" t="s">
        <v>24689</v>
      </c>
      <c r="L1469">
        <v>1</v>
      </c>
      <c r="M1469" t="s">
        <v>1463</v>
      </c>
      <c r="N1469">
        <v>1</v>
      </c>
      <c r="O1469">
        <v>1.6254876462938901E-4</v>
      </c>
    </row>
    <row r="1470" spans="1:15">
      <c r="A1470" t="s">
        <v>1872</v>
      </c>
      <c r="B1470" t="s">
        <v>23518</v>
      </c>
      <c r="C1470" t="s">
        <v>1873</v>
      </c>
      <c r="D1470">
        <v>1</v>
      </c>
      <c r="E1470">
        <v>787</v>
      </c>
      <c r="F1470">
        <v>1</v>
      </c>
      <c r="G1470">
        <v>7393</v>
      </c>
      <c r="H1470">
        <v>0.106452049235764</v>
      </c>
      <c r="I1470">
        <v>0.63266972740240601</v>
      </c>
      <c r="J1470">
        <v>0.61170005408803896</v>
      </c>
      <c r="K1470" t="s">
        <v>24690</v>
      </c>
      <c r="L1470">
        <v>1</v>
      </c>
      <c r="M1470" t="s">
        <v>1463</v>
      </c>
      <c r="N1470">
        <v>1</v>
      </c>
      <c r="O1470">
        <v>1.27064803049555E-3</v>
      </c>
    </row>
    <row r="1471" spans="1:15">
      <c r="A1471" t="s">
        <v>1874</v>
      </c>
      <c r="B1471" t="s">
        <v>23511</v>
      </c>
      <c r="C1471" t="s">
        <v>1875</v>
      </c>
      <c r="D1471">
        <v>2</v>
      </c>
      <c r="E1471">
        <v>6152</v>
      </c>
      <c r="F1471">
        <v>2</v>
      </c>
      <c r="G1471">
        <v>7804</v>
      </c>
      <c r="H1471">
        <v>0.62141708038142995</v>
      </c>
      <c r="I1471">
        <v>0.968912233598893</v>
      </c>
      <c r="J1471">
        <v>0.832812322140707</v>
      </c>
      <c r="K1471" t="s">
        <v>24691</v>
      </c>
      <c r="L1471">
        <v>2</v>
      </c>
      <c r="M1471" t="s">
        <v>1463</v>
      </c>
      <c r="N1471">
        <v>1</v>
      </c>
      <c r="O1471">
        <v>3.2509752925877802E-4</v>
      </c>
    </row>
    <row r="1472" spans="1:15">
      <c r="A1472" t="s">
        <v>1876</v>
      </c>
      <c r="B1472" t="s">
        <v>23511</v>
      </c>
      <c r="C1472" t="s">
        <v>1877</v>
      </c>
      <c r="D1472">
        <v>1</v>
      </c>
      <c r="E1472">
        <v>6152</v>
      </c>
      <c r="F1472">
        <v>1</v>
      </c>
      <c r="G1472">
        <v>7804</v>
      </c>
      <c r="H1472">
        <v>0.788313685289595</v>
      </c>
      <c r="I1472">
        <v>0.968912233598893</v>
      </c>
      <c r="J1472">
        <v>0.832812322140707</v>
      </c>
      <c r="K1472" t="s">
        <v>24692</v>
      </c>
      <c r="L1472">
        <v>1</v>
      </c>
      <c r="M1472" t="s">
        <v>1463</v>
      </c>
      <c r="N1472">
        <v>1</v>
      </c>
      <c r="O1472">
        <v>1.6254876462938901E-4</v>
      </c>
    </row>
    <row r="1473" spans="1:15">
      <c r="A1473" t="s">
        <v>1878</v>
      </c>
      <c r="B1473" t="s">
        <v>23511</v>
      </c>
      <c r="C1473" t="s">
        <v>1879</v>
      </c>
      <c r="D1473">
        <v>2</v>
      </c>
      <c r="E1473">
        <v>6152</v>
      </c>
      <c r="F1473">
        <v>3</v>
      </c>
      <c r="G1473">
        <v>7804</v>
      </c>
      <c r="H1473">
        <v>0.88457550560319997</v>
      </c>
      <c r="I1473">
        <v>1</v>
      </c>
      <c r="J1473">
        <v>0.85953329234717102</v>
      </c>
      <c r="K1473" t="s">
        <v>24693</v>
      </c>
      <c r="L1473">
        <v>2</v>
      </c>
      <c r="M1473" t="s">
        <v>1463</v>
      </c>
      <c r="N1473">
        <v>0.66666666666666696</v>
      </c>
      <c r="O1473">
        <v>3.2509752925877802E-4</v>
      </c>
    </row>
    <row r="1474" spans="1:15">
      <c r="A1474" t="s">
        <v>1878</v>
      </c>
      <c r="B1474" t="s">
        <v>23518</v>
      </c>
      <c r="C1474" t="s">
        <v>1879</v>
      </c>
      <c r="D1474">
        <v>1</v>
      </c>
      <c r="E1474">
        <v>787</v>
      </c>
      <c r="F1474">
        <v>3</v>
      </c>
      <c r="G1474">
        <v>7393</v>
      </c>
      <c r="H1474">
        <v>0.28660084727541502</v>
      </c>
      <c r="I1474">
        <v>0.97863801257884697</v>
      </c>
      <c r="J1474">
        <v>0.94620131057153301</v>
      </c>
      <c r="K1474" t="s">
        <v>24694</v>
      </c>
      <c r="L1474">
        <v>1</v>
      </c>
      <c r="M1474" t="s">
        <v>1463</v>
      </c>
      <c r="N1474">
        <v>0.33333333333333298</v>
      </c>
      <c r="O1474">
        <v>1.27064803049555E-3</v>
      </c>
    </row>
    <row r="1475" spans="1:15">
      <c r="A1475" t="s">
        <v>1880</v>
      </c>
      <c r="B1475" t="s">
        <v>23511</v>
      </c>
      <c r="C1475" t="s">
        <v>1881</v>
      </c>
      <c r="D1475">
        <v>3</v>
      </c>
      <c r="E1475">
        <v>6152</v>
      </c>
      <c r="F1475">
        <v>3</v>
      </c>
      <c r="G1475">
        <v>7804</v>
      </c>
      <c r="H1475">
        <v>0.489837867770546</v>
      </c>
      <c r="I1475">
        <v>0.96083957126938102</v>
      </c>
      <c r="J1475">
        <v>0.82587360011061495</v>
      </c>
      <c r="K1475" t="s">
        <v>24695</v>
      </c>
      <c r="L1475">
        <v>3</v>
      </c>
      <c r="M1475" t="s">
        <v>1463</v>
      </c>
      <c r="N1475">
        <v>1</v>
      </c>
      <c r="O1475">
        <v>4.8764629388816603E-4</v>
      </c>
    </row>
    <row r="1476" spans="1:15">
      <c r="A1476" t="s">
        <v>1882</v>
      </c>
      <c r="B1476" t="s">
        <v>23511</v>
      </c>
      <c r="C1476" t="s">
        <v>1883</v>
      </c>
      <c r="D1476">
        <v>1</v>
      </c>
      <c r="E1476">
        <v>6152</v>
      </c>
      <c r="F1476">
        <v>2</v>
      </c>
      <c r="G1476">
        <v>7804</v>
      </c>
      <c r="H1476">
        <v>0.95521029019776005</v>
      </c>
      <c r="I1476">
        <v>1</v>
      </c>
      <c r="J1476">
        <v>0.85953329234717102</v>
      </c>
      <c r="K1476" t="s">
        <v>24696</v>
      </c>
      <c r="L1476">
        <v>1</v>
      </c>
      <c r="M1476" t="s">
        <v>1463</v>
      </c>
      <c r="N1476">
        <v>0.5</v>
      </c>
      <c r="O1476">
        <v>1.6254876462938901E-4</v>
      </c>
    </row>
    <row r="1477" spans="1:15">
      <c r="A1477" t="s">
        <v>1882</v>
      </c>
      <c r="B1477" t="s">
        <v>23518</v>
      </c>
      <c r="C1477" t="s">
        <v>1883</v>
      </c>
      <c r="D1477">
        <v>1</v>
      </c>
      <c r="E1477">
        <v>787</v>
      </c>
      <c r="F1477">
        <v>2</v>
      </c>
      <c r="G1477">
        <v>7393</v>
      </c>
      <c r="H1477">
        <v>0.20158492765181499</v>
      </c>
      <c r="I1477">
        <v>0.83876007220319604</v>
      </c>
      <c r="J1477">
        <v>0.81095958809365798</v>
      </c>
      <c r="K1477" t="s">
        <v>24697</v>
      </c>
      <c r="L1477">
        <v>1</v>
      </c>
      <c r="M1477" t="s">
        <v>1463</v>
      </c>
      <c r="N1477">
        <v>0.5</v>
      </c>
      <c r="O1477">
        <v>1.27064803049555E-3</v>
      </c>
    </row>
    <row r="1478" spans="1:15">
      <c r="A1478" t="s">
        <v>1884</v>
      </c>
      <c r="B1478" t="s">
        <v>23511</v>
      </c>
      <c r="C1478" t="s">
        <v>1885</v>
      </c>
      <c r="D1478">
        <v>2</v>
      </c>
      <c r="E1478">
        <v>6152</v>
      </c>
      <c r="F1478">
        <v>2</v>
      </c>
      <c r="G1478">
        <v>7804</v>
      </c>
      <c r="H1478">
        <v>0.62141708038142995</v>
      </c>
      <c r="I1478">
        <v>0.968912233598893</v>
      </c>
      <c r="J1478">
        <v>0.832812322140707</v>
      </c>
      <c r="K1478" t="s">
        <v>24603</v>
      </c>
      <c r="L1478">
        <v>2</v>
      </c>
      <c r="M1478" t="s">
        <v>1463</v>
      </c>
      <c r="N1478">
        <v>1</v>
      </c>
      <c r="O1478">
        <v>3.2509752925877802E-4</v>
      </c>
    </row>
    <row r="1479" spans="1:15">
      <c r="A1479" t="s">
        <v>1886</v>
      </c>
      <c r="B1479" t="s">
        <v>23511</v>
      </c>
      <c r="C1479" t="s">
        <v>1887</v>
      </c>
      <c r="D1479">
        <v>1</v>
      </c>
      <c r="E1479">
        <v>6152</v>
      </c>
      <c r="F1479">
        <v>1</v>
      </c>
      <c r="G1479">
        <v>7804</v>
      </c>
      <c r="H1479">
        <v>0.788313685289595</v>
      </c>
      <c r="I1479">
        <v>0.968912233598893</v>
      </c>
      <c r="J1479">
        <v>0.832812322140707</v>
      </c>
      <c r="K1479" t="s">
        <v>24698</v>
      </c>
      <c r="L1479">
        <v>1</v>
      </c>
      <c r="M1479" t="s">
        <v>1463</v>
      </c>
      <c r="N1479">
        <v>1</v>
      </c>
      <c r="O1479">
        <v>1.6254876462938901E-4</v>
      </c>
    </row>
    <row r="1480" spans="1:15">
      <c r="A1480" t="s">
        <v>1888</v>
      </c>
      <c r="B1480" t="s">
        <v>23511</v>
      </c>
      <c r="C1480" t="s">
        <v>1889</v>
      </c>
      <c r="D1480">
        <v>1</v>
      </c>
      <c r="E1480">
        <v>6152</v>
      </c>
      <c r="F1480">
        <v>1</v>
      </c>
      <c r="G1480">
        <v>7804</v>
      </c>
      <c r="H1480">
        <v>0.788313685289595</v>
      </c>
      <c r="I1480">
        <v>0.968912233598893</v>
      </c>
      <c r="J1480">
        <v>0.832812322140707</v>
      </c>
      <c r="K1480" t="s">
        <v>24698</v>
      </c>
      <c r="L1480">
        <v>1</v>
      </c>
      <c r="M1480" t="s">
        <v>1463</v>
      </c>
      <c r="N1480">
        <v>1</v>
      </c>
      <c r="O1480">
        <v>1.6254876462938901E-4</v>
      </c>
    </row>
    <row r="1481" spans="1:15">
      <c r="A1481" t="s">
        <v>1890</v>
      </c>
      <c r="B1481" t="s">
        <v>23511</v>
      </c>
      <c r="C1481" t="s">
        <v>1891</v>
      </c>
      <c r="D1481">
        <v>2</v>
      </c>
      <c r="E1481">
        <v>6152</v>
      </c>
      <c r="F1481">
        <v>2</v>
      </c>
      <c r="G1481">
        <v>7804</v>
      </c>
      <c r="H1481">
        <v>0.62141708038142995</v>
      </c>
      <c r="I1481">
        <v>0.968912233598893</v>
      </c>
      <c r="J1481">
        <v>0.832812322140707</v>
      </c>
      <c r="K1481" t="s">
        <v>24699</v>
      </c>
      <c r="L1481">
        <v>2</v>
      </c>
      <c r="M1481" t="s">
        <v>1463</v>
      </c>
      <c r="N1481">
        <v>1</v>
      </c>
      <c r="O1481">
        <v>3.2509752925877802E-4</v>
      </c>
    </row>
    <row r="1482" spans="1:15">
      <c r="A1482" t="s">
        <v>1892</v>
      </c>
      <c r="B1482" t="s">
        <v>23511</v>
      </c>
      <c r="C1482" t="s">
        <v>1893</v>
      </c>
      <c r="D1482">
        <v>2</v>
      </c>
      <c r="E1482">
        <v>6152</v>
      </c>
      <c r="F1482">
        <v>3</v>
      </c>
      <c r="G1482">
        <v>7804</v>
      </c>
      <c r="H1482">
        <v>0.88457550560319997</v>
      </c>
      <c r="I1482">
        <v>1</v>
      </c>
      <c r="J1482">
        <v>0.85953329234717102</v>
      </c>
      <c r="K1482" t="s">
        <v>24700</v>
      </c>
      <c r="L1482">
        <v>2</v>
      </c>
      <c r="M1482" t="s">
        <v>1463</v>
      </c>
      <c r="N1482">
        <v>0.66666666666666696</v>
      </c>
      <c r="O1482">
        <v>3.2509752925877802E-4</v>
      </c>
    </row>
    <row r="1483" spans="1:15">
      <c r="A1483" t="s">
        <v>1894</v>
      </c>
      <c r="B1483" t="s">
        <v>23511</v>
      </c>
      <c r="C1483" t="s">
        <v>1895</v>
      </c>
      <c r="D1483">
        <v>2</v>
      </c>
      <c r="E1483">
        <v>6152</v>
      </c>
      <c r="F1483">
        <v>2</v>
      </c>
      <c r="G1483">
        <v>7804</v>
      </c>
      <c r="H1483">
        <v>0.62141708038142995</v>
      </c>
      <c r="I1483">
        <v>0.968912233598893</v>
      </c>
      <c r="J1483">
        <v>0.832812322140707</v>
      </c>
      <c r="K1483" t="s">
        <v>24701</v>
      </c>
      <c r="L1483">
        <v>2</v>
      </c>
      <c r="M1483" t="s">
        <v>1463</v>
      </c>
      <c r="N1483">
        <v>1</v>
      </c>
      <c r="O1483">
        <v>3.2509752925877802E-4</v>
      </c>
    </row>
    <row r="1484" spans="1:15">
      <c r="A1484" t="s">
        <v>1896</v>
      </c>
      <c r="B1484" t="s">
        <v>23511</v>
      </c>
      <c r="C1484" t="s">
        <v>1897</v>
      </c>
      <c r="D1484">
        <v>2</v>
      </c>
      <c r="E1484">
        <v>6152</v>
      </c>
      <c r="F1484">
        <v>2</v>
      </c>
      <c r="G1484">
        <v>7804</v>
      </c>
      <c r="H1484">
        <v>0.62141708038142995</v>
      </c>
      <c r="I1484">
        <v>0.968912233598893</v>
      </c>
      <c r="J1484">
        <v>0.832812322140707</v>
      </c>
      <c r="K1484" t="s">
        <v>24702</v>
      </c>
      <c r="L1484">
        <v>2</v>
      </c>
      <c r="M1484" t="s">
        <v>1463</v>
      </c>
      <c r="N1484">
        <v>1</v>
      </c>
      <c r="O1484">
        <v>3.2509752925877802E-4</v>
      </c>
    </row>
    <row r="1485" spans="1:15">
      <c r="A1485" t="s">
        <v>1898</v>
      </c>
      <c r="B1485" t="s">
        <v>23518</v>
      </c>
      <c r="C1485" t="s">
        <v>1899</v>
      </c>
      <c r="D1485">
        <v>1</v>
      </c>
      <c r="E1485">
        <v>787</v>
      </c>
      <c r="F1485">
        <v>1</v>
      </c>
      <c r="G1485">
        <v>7393</v>
      </c>
      <c r="H1485">
        <v>0.106452049235764</v>
      </c>
      <c r="I1485">
        <v>0.63266972740240601</v>
      </c>
      <c r="J1485">
        <v>0.61170005408803896</v>
      </c>
      <c r="K1485" t="s">
        <v>24703</v>
      </c>
      <c r="L1485">
        <v>1</v>
      </c>
      <c r="M1485" t="s">
        <v>1463</v>
      </c>
      <c r="N1485">
        <v>1</v>
      </c>
      <c r="O1485">
        <v>1.27064803049555E-3</v>
      </c>
    </row>
    <row r="1486" spans="1:15">
      <c r="A1486" t="s">
        <v>1900</v>
      </c>
      <c r="B1486" t="s">
        <v>23511</v>
      </c>
      <c r="C1486" t="s">
        <v>1901</v>
      </c>
      <c r="D1486">
        <v>4</v>
      </c>
      <c r="E1486">
        <v>6152</v>
      </c>
      <c r="F1486">
        <v>4</v>
      </c>
      <c r="G1486">
        <v>7804</v>
      </c>
      <c r="H1486">
        <v>0.38610601832086699</v>
      </c>
      <c r="I1486">
        <v>0.90829480295553899</v>
      </c>
      <c r="J1486">
        <v>0.78070962240619901</v>
      </c>
      <c r="K1486" t="s">
        <v>24704</v>
      </c>
      <c r="L1486">
        <v>4</v>
      </c>
      <c r="M1486" t="s">
        <v>1463</v>
      </c>
      <c r="N1486">
        <v>1</v>
      </c>
      <c r="O1486">
        <v>6.5019505851755496E-4</v>
      </c>
    </row>
    <row r="1487" spans="1:15">
      <c r="A1487" t="s">
        <v>1902</v>
      </c>
      <c r="B1487" t="s">
        <v>23518</v>
      </c>
      <c r="C1487" t="s">
        <v>1903</v>
      </c>
      <c r="D1487">
        <v>1</v>
      </c>
      <c r="E1487">
        <v>787</v>
      </c>
      <c r="F1487">
        <v>24</v>
      </c>
      <c r="G1487">
        <v>7393</v>
      </c>
      <c r="H1487">
        <v>0.93318210266502399</v>
      </c>
      <c r="I1487">
        <v>1</v>
      </c>
      <c r="J1487">
        <v>0.966855260484069</v>
      </c>
      <c r="K1487" t="s">
        <v>24705</v>
      </c>
      <c r="L1487">
        <v>1</v>
      </c>
      <c r="M1487" t="s">
        <v>1463</v>
      </c>
      <c r="N1487">
        <v>4.1666666666666699E-2</v>
      </c>
      <c r="O1487">
        <v>1.27064803049555E-3</v>
      </c>
    </row>
    <row r="1488" spans="1:15">
      <c r="A1488" t="s">
        <v>1902</v>
      </c>
      <c r="B1488" t="s">
        <v>23513</v>
      </c>
      <c r="C1488" t="s">
        <v>1903</v>
      </c>
      <c r="D1488">
        <v>6</v>
      </c>
      <c r="E1488">
        <v>535</v>
      </c>
      <c r="F1488">
        <v>23</v>
      </c>
      <c r="G1488">
        <v>8124</v>
      </c>
      <c r="H1488">
        <v>3.0480820133840501E-3</v>
      </c>
      <c r="I1488">
        <v>7.9059627222148904E-2</v>
      </c>
      <c r="J1488">
        <v>7.5139232264145095E-2</v>
      </c>
      <c r="K1488" t="s">
        <v>24706</v>
      </c>
      <c r="L1488">
        <v>6</v>
      </c>
      <c r="M1488" t="s">
        <v>1463</v>
      </c>
      <c r="N1488">
        <v>0.26086956521739102</v>
      </c>
      <c r="O1488">
        <v>1.1214953271028E-2</v>
      </c>
    </row>
    <row r="1489" spans="1:15">
      <c r="A1489" t="s">
        <v>1902</v>
      </c>
      <c r="B1489" t="s">
        <v>23511</v>
      </c>
      <c r="C1489" t="s">
        <v>1903</v>
      </c>
      <c r="D1489">
        <v>17</v>
      </c>
      <c r="E1489">
        <v>6152</v>
      </c>
      <c r="F1489">
        <v>24</v>
      </c>
      <c r="G1489">
        <v>7804</v>
      </c>
      <c r="H1489">
        <v>0.88421760693243101</v>
      </c>
      <c r="I1489">
        <v>1</v>
      </c>
      <c r="J1489">
        <v>0.85953329234717102</v>
      </c>
      <c r="K1489" t="s">
        <v>24707</v>
      </c>
      <c r="L1489">
        <v>17</v>
      </c>
      <c r="M1489" t="s">
        <v>1463</v>
      </c>
      <c r="N1489">
        <v>0.70833333333333304</v>
      </c>
      <c r="O1489">
        <v>2.7633289986996102E-3</v>
      </c>
    </row>
    <row r="1490" spans="1:15">
      <c r="A1490" t="s">
        <v>1904</v>
      </c>
      <c r="B1490" t="s">
        <v>23511</v>
      </c>
      <c r="C1490" t="s">
        <v>1905</v>
      </c>
      <c r="D1490">
        <v>2</v>
      </c>
      <c r="E1490">
        <v>6152</v>
      </c>
      <c r="F1490">
        <v>2</v>
      </c>
      <c r="G1490">
        <v>7804</v>
      </c>
      <c r="H1490">
        <v>0.62141708038142995</v>
      </c>
      <c r="I1490">
        <v>0.968912233598893</v>
      </c>
      <c r="J1490">
        <v>0.832812322140707</v>
      </c>
      <c r="K1490" t="s">
        <v>24708</v>
      </c>
      <c r="L1490">
        <v>2</v>
      </c>
      <c r="M1490" t="s">
        <v>1463</v>
      </c>
      <c r="N1490">
        <v>1</v>
      </c>
      <c r="O1490">
        <v>3.2509752925877802E-4</v>
      </c>
    </row>
    <row r="1491" spans="1:15">
      <c r="A1491" t="s">
        <v>1906</v>
      </c>
      <c r="B1491" t="s">
        <v>23511</v>
      </c>
      <c r="C1491" t="s">
        <v>1907</v>
      </c>
      <c r="D1491">
        <v>1</v>
      </c>
      <c r="E1491">
        <v>6152</v>
      </c>
      <c r="F1491">
        <v>1</v>
      </c>
      <c r="G1491">
        <v>7804</v>
      </c>
      <c r="H1491">
        <v>0.788313685289595</v>
      </c>
      <c r="I1491">
        <v>0.968912233598893</v>
      </c>
      <c r="J1491">
        <v>0.832812322140707</v>
      </c>
      <c r="K1491" t="s">
        <v>24709</v>
      </c>
      <c r="L1491">
        <v>1</v>
      </c>
      <c r="M1491" t="s">
        <v>1463</v>
      </c>
      <c r="N1491">
        <v>1</v>
      </c>
      <c r="O1491">
        <v>1.6254876462938901E-4</v>
      </c>
    </row>
    <row r="1492" spans="1:15">
      <c r="A1492" t="s">
        <v>1908</v>
      </c>
      <c r="B1492" t="s">
        <v>23511</v>
      </c>
      <c r="C1492" t="s">
        <v>1909</v>
      </c>
      <c r="D1492">
        <v>3</v>
      </c>
      <c r="E1492">
        <v>6152</v>
      </c>
      <c r="F1492">
        <v>3</v>
      </c>
      <c r="G1492">
        <v>7804</v>
      </c>
      <c r="H1492">
        <v>0.489837867770546</v>
      </c>
      <c r="I1492">
        <v>0.96083957126938102</v>
      </c>
      <c r="J1492">
        <v>0.82587360011061495</v>
      </c>
      <c r="K1492" t="s">
        <v>24710</v>
      </c>
      <c r="L1492">
        <v>3</v>
      </c>
      <c r="M1492" t="s">
        <v>1463</v>
      </c>
      <c r="N1492">
        <v>1</v>
      </c>
      <c r="O1492">
        <v>4.8764629388816603E-4</v>
      </c>
    </row>
    <row r="1493" spans="1:15">
      <c r="A1493" t="s">
        <v>1910</v>
      </c>
      <c r="B1493" t="s">
        <v>23511</v>
      </c>
      <c r="C1493" t="s">
        <v>1911</v>
      </c>
      <c r="D1493">
        <v>1</v>
      </c>
      <c r="E1493">
        <v>6152</v>
      </c>
      <c r="F1493">
        <v>1</v>
      </c>
      <c r="G1493">
        <v>7804</v>
      </c>
      <c r="H1493">
        <v>0.788313685289595</v>
      </c>
      <c r="I1493">
        <v>0.968912233598893</v>
      </c>
      <c r="J1493">
        <v>0.832812322140707</v>
      </c>
      <c r="K1493" t="s">
        <v>24711</v>
      </c>
      <c r="L1493">
        <v>1</v>
      </c>
      <c r="M1493" t="s">
        <v>1463</v>
      </c>
      <c r="N1493">
        <v>1</v>
      </c>
      <c r="O1493">
        <v>1.6254876462938901E-4</v>
      </c>
    </row>
    <row r="1494" spans="1:15">
      <c r="A1494" t="s">
        <v>1912</v>
      </c>
      <c r="B1494" t="s">
        <v>23511</v>
      </c>
      <c r="C1494" t="s">
        <v>1913</v>
      </c>
      <c r="D1494">
        <v>2</v>
      </c>
      <c r="E1494">
        <v>6152</v>
      </c>
      <c r="F1494">
        <v>2</v>
      </c>
      <c r="G1494">
        <v>7804</v>
      </c>
      <c r="H1494">
        <v>0.62141708038142995</v>
      </c>
      <c r="I1494">
        <v>0.968912233598893</v>
      </c>
      <c r="J1494">
        <v>0.832812322140707</v>
      </c>
      <c r="K1494" t="s">
        <v>24712</v>
      </c>
      <c r="L1494">
        <v>2</v>
      </c>
      <c r="M1494" t="s">
        <v>1463</v>
      </c>
      <c r="N1494">
        <v>1</v>
      </c>
      <c r="O1494">
        <v>3.2509752925877802E-4</v>
      </c>
    </row>
    <row r="1495" spans="1:15">
      <c r="A1495" t="s">
        <v>1914</v>
      </c>
      <c r="B1495" t="s">
        <v>23511</v>
      </c>
      <c r="C1495" t="s">
        <v>1915</v>
      </c>
      <c r="D1495">
        <v>2</v>
      </c>
      <c r="E1495">
        <v>6152</v>
      </c>
      <c r="F1495">
        <v>2</v>
      </c>
      <c r="G1495">
        <v>7804</v>
      </c>
      <c r="H1495">
        <v>0.62141708038142995</v>
      </c>
      <c r="I1495">
        <v>0.968912233598893</v>
      </c>
      <c r="J1495">
        <v>0.832812322140707</v>
      </c>
      <c r="K1495" t="s">
        <v>24713</v>
      </c>
      <c r="L1495">
        <v>2</v>
      </c>
      <c r="M1495" t="s">
        <v>1463</v>
      </c>
      <c r="N1495">
        <v>1</v>
      </c>
      <c r="O1495">
        <v>3.2509752925877802E-4</v>
      </c>
    </row>
    <row r="1496" spans="1:15">
      <c r="A1496" t="s">
        <v>1916</v>
      </c>
      <c r="B1496" t="s">
        <v>23513</v>
      </c>
      <c r="C1496" t="s">
        <v>1917</v>
      </c>
      <c r="D1496">
        <v>1</v>
      </c>
      <c r="E1496">
        <v>535</v>
      </c>
      <c r="F1496">
        <v>1</v>
      </c>
      <c r="G1496">
        <v>8124</v>
      </c>
      <c r="H1496">
        <v>6.5854258985721295E-2</v>
      </c>
      <c r="I1496">
        <v>0.448760549738495</v>
      </c>
      <c r="J1496">
        <v>0.42650749013827299</v>
      </c>
      <c r="K1496" t="s">
        <v>23718</v>
      </c>
      <c r="L1496">
        <v>1</v>
      </c>
      <c r="M1496" t="s">
        <v>1463</v>
      </c>
      <c r="N1496">
        <v>1</v>
      </c>
      <c r="O1496">
        <v>1.8691588785046699E-3</v>
      </c>
    </row>
    <row r="1497" spans="1:15">
      <c r="A1497" t="s">
        <v>1918</v>
      </c>
      <c r="B1497" t="s">
        <v>23511</v>
      </c>
      <c r="C1497" t="s">
        <v>1919</v>
      </c>
      <c r="D1497">
        <v>1</v>
      </c>
      <c r="E1497">
        <v>6152</v>
      </c>
      <c r="F1497">
        <v>1</v>
      </c>
      <c r="G1497">
        <v>7804</v>
      </c>
      <c r="H1497">
        <v>0.788313685289595</v>
      </c>
      <c r="I1497">
        <v>0.968912233598893</v>
      </c>
      <c r="J1497">
        <v>0.832812322140707</v>
      </c>
      <c r="K1497" t="s">
        <v>23533</v>
      </c>
      <c r="L1497">
        <v>1</v>
      </c>
      <c r="M1497" t="s">
        <v>1463</v>
      </c>
      <c r="N1497">
        <v>1</v>
      </c>
      <c r="O1497">
        <v>1.6254876462938901E-4</v>
      </c>
    </row>
    <row r="1498" spans="1:15">
      <c r="A1498" t="s">
        <v>1920</v>
      </c>
      <c r="B1498" t="s">
        <v>23511</v>
      </c>
      <c r="C1498" t="s">
        <v>1921</v>
      </c>
      <c r="D1498">
        <v>1</v>
      </c>
      <c r="E1498">
        <v>6152</v>
      </c>
      <c r="F1498">
        <v>1</v>
      </c>
      <c r="G1498">
        <v>7804</v>
      </c>
      <c r="H1498">
        <v>0.788313685289595</v>
      </c>
      <c r="I1498">
        <v>0.968912233598893</v>
      </c>
      <c r="J1498">
        <v>0.832812322140707</v>
      </c>
      <c r="K1498" t="s">
        <v>23533</v>
      </c>
      <c r="L1498">
        <v>1</v>
      </c>
      <c r="M1498" t="s">
        <v>1463</v>
      </c>
      <c r="N1498">
        <v>1</v>
      </c>
      <c r="O1498">
        <v>1.6254876462938901E-4</v>
      </c>
    </row>
    <row r="1499" spans="1:15">
      <c r="A1499" t="s">
        <v>1922</v>
      </c>
      <c r="B1499" t="s">
        <v>23511</v>
      </c>
      <c r="C1499" t="s">
        <v>1923</v>
      </c>
      <c r="D1499">
        <v>1</v>
      </c>
      <c r="E1499">
        <v>6152</v>
      </c>
      <c r="F1499">
        <v>1</v>
      </c>
      <c r="G1499">
        <v>7804</v>
      </c>
      <c r="H1499">
        <v>0.788313685289595</v>
      </c>
      <c r="I1499">
        <v>0.968912233598893</v>
      </c>
      <c r="J1499">
        <v>0.832812322140707</v>
      </c>
      <c r="K1499" t="s">
        <v>24714</v>
      </c>
      <c r="L1499">
        <v>1</v>
      </c>
      <c r="M1499" t="s">
        <v>1463</v>
      </c>
      <c r="N1499">
        <v>1</v>
      </c>
      <c r="O1499">
        <v>1.6254876462938901E-4</v>
      </c>
    </row>
    <row r="1500" spans="1:15">
      <c r="A1500" t="s">
        <v>1924</v>
      </c>
      <c r="B1500" t="s">
        <v>23513</v>
      </c>
      <c r="C1500" t="s">
        <v>1925</v>
      </c>
      <c r="D1500">
        <v>2</v>
      </c>
      <c r="E1500">
        <v>535</v>
      </c>
      <c r="F1500">
        <v>2</v>
      </c>
      <c r="G1500">
        <v>8124</v>
      </c>
      <c r="H1500">
        <v>4.3292101807675997E-3</v>
      </c>
      <c r="I1500">
        <v>8.6376068510507401E-2</v>
      </c>
      <c r="J1500">
        <v>8.2092867142389697E-2</v>
      </c>
      <c r="K1500" t="s">
        <v>24715</v>
      </c>
      <c r="L1500">
        <v>2</v>
      </c>
      <c r="M1500" t="s">
        <v>1463</v>
      </c>
      <c r="N1500">
        <v>1</v>
      </c>
      <c r="O1500">
        <v>3.7383177570093499E-3</v>
      </c>
    </row>
    <row r="1501" spans="1:15">
      <c r="A1501" t="s">
        <v>1926</v>
      </c>
      <c r="B1501" t="s">
        <v>23511</v>
      </c>
      <c r="C1501" t="s">
        <v>1927</v>
      </c>
      <c r="D1501">
        <v>30</v>
      </c>
      <c r="E1501">
        <v>6152</v>
      </c>
      <c r="F1501">
        <v>33</v>
      </c>
      <c r="G1501">
        <v>7804</v>
      </c>
      <c r="H1501">
        <v>5.9518192827030497E-2</v>
      </c>
      <c r="I1501">
        <v>0.30758877080426</v>
      </c>
      <c r="J1501">
        <v>0.26438278885840499</v>
      </c>
      <c r="K1501" t="s">
        <v>24716</v>
      </c>
      <c r="L1501">
        <v>30</v>
      </c>
      <c r="M1501" t="s">
        <v>1463</v>
      </c>
      <c r="N1501">
        <v>0.90909090909090895</v>
      </c>
      <c r="O1501">
        <v>4.8764629388816597E-3</v>
      </c>
    </row>
    <row r="1502" spans="1:15">
      <c r="A1502" t="s">
        <v>1926</v>
      </c>
      <c r="B1502" t="s">
        <v>23518</v>
      </c>
      <c r="C1502" t="s">
        <v>1927</v>
      </c>
      <c r="D1502">
        <v>1</v>
      </c>
      <c r="E1502">
        <v>787</v>
      </c>
      <c r="F1502">
        <v>32</v>
      </c>
      <c r="G1502">
        <v>7393</v>
      </c>
      <c r="H1502">
        <v>0.97294235941167295</v>
      </c>
      <c r="I1502">
        <v>1</v>
      </c>
      <c r="J1502">
        <v>0.966855260484069</v>
      </c>
      <c r="K1502" t="s">
        <v>24717</v>
      </c>
      <c r="L1502">
        <v>1</v>
      </c>
      <c r="M1502" t="s">
        <v>1463</v>
      </c>
      <c r="N1502">
        <v>3.125E-2</v>
      </c>
      <c r="O1502">
        <v>1.27064803049555E-3</v>
      </c>
    </row>
    <row r="1503" spans="1:15">
      <c r="A1503" t="s">
        <v>1928</v>
      </c>
      <c r="B1503" t="s">
        <v>23518</v>
      </c>
      <c r="C1503" t="s">
        <v>1929</v>
      </c>
      <c r="D1503">
        <v>1</v>
      </c>
      <c r="E1503">
        <v>787</v>
      </c>
      <c r="F1503">
        <v>8</v>
      </c>
      <c r="G1503">
        <v>7393</v>
      </c>
      <c r="H1503">
        <v>0.59379355565791103</v>
      </c>
      <c r="I1503">
        <v>1</v>
      </c>
      <c r="J1503">
        <v>0.966855260484069</v>
      </c>
      <c r="K1503" t="s">
        <v>24718</v>
      </c>
      <c r="L1503">
        <v>1</v>
      </c>
      <c r="M1503" t="s">
        <v>1463</v>
      </c>
      <c r="N1503">
        <v>0.125</v>
      </c>
      <c r="O1503">
        <v>1.27064803049555E-3</v>
      </c>
    </row>
    <row r="1504" spans="1:15">
      <c r="A1504" t="s">
        <v>1928</v>
      </c>
      <c r="B1504" t="s">
        <v>23511</v>
      </c>
      <c r="C1504" t="s">
        <v>1929</v>
      </c>
      <c r="D1504">
        <v>7</v>
      </c>
      <c r="E1504">
        <v>6152</v>
      </c>
      <c r="F1504">
        <v>8</v>
      </c>
      <c r="G1504">
        <v>7804</v>
      </c>
      <c r="H1504">
        <v>0.46943957161060701</v>
      </c>
      <c r="I1504">
        <v>0.96083957126938102</v>
      </c>
      <c r="J1504">
        <v>0.82587360011061495</v>
      </c>
      <c r="K1504" t="s">
        <v>24719</v>
      </c>
      <c r="L1504">
        <v>7</v>
      </c>
      <c r="M1504" t="s">
        <v>1463</v>
      </c>
      <c r="N1504">
        <v>0.875</v>
      </c>
      <c r="O1504">
        <v>1.13784135240572E-3</v>
      </c>
    </row>
    <row r="1505" spans="1:15">
      <c r="A1505" t="s">
        <v>1930</v>
      </c>
      <c r="B1505" t="s">
        <v>23518</v>
      </c>
      <c r="C1505" t="s">
        <v>1931</v>
      </c>
      <c r="D1505">
        <v>9</v>
      </c>
      <c r="E1505">
        <v>787</v>
      </c>
      <c r="F1505">
        <v>83</v>
      </c>
      <c r="G1505">
        <v>7393</v>
      </c>
      <c r="H1505">
        <v>0.52940482142824297</v>
      </c>
      <c r="I1505">
        <v>1</v>
      </c>
      <c r="J1505">
        <v>0.966855260484069</v>
      </c>
      <c r="K1505" t="s">
        <v>24720</v>
      </c>
      <c r="L1505">
        <v>9</v>
      </c>
      <c r="M1505" t="s">
        <v>1463</v>
      </c>
      <c r="N1505">
        <v>0.108433734939759</v>
      </c>
      <c r="O1505">
        <v>1.143583227446E-2</v>
      </c>
    </row>
    <row r="1506" spans="1:15">
      <c r="A1506" t="s">
        <v>1930</v>
      </c>
      <c r="B1506" t="s">
        <v>23513</v>
      </c>
      <c r="C1506" t="s">
        <v>1931</v>
      </c>
      <c r="D1506">
        <v>4</v>
      </c>
      <c r="E1506">
        <v>535</v>
      </c>
      <c r="F1506">
        <v>97</v>
      </c>
      <c r="G1506">
        <v>8124</v>
      </c>
      <c r="H1506">
        <v>0.88991176436959696</v>
      </c>
      <c r="I1506">
        <v>0.99999999999997702</v>
      </c>
      <c r="J1506">
        <v>0.95041217501583097</v>
      </c>
      <c r="K1506" t="s">
        <v>24721</v>
      </c>
      <c r="L1506">
        <v>4</v>
      </c>
      <c r="M1506" t="s">
        <v>1463</v>
      </c>
      <c r="N1506">
        <v>4.1237113402061903E-2</v>
      </c>
      <c r="O1506">
        <v>7.4766355140186902E-3</v>
      </c>
    </row>
    <row r="1507" spans="1:15">
      <c r="A1507" t="s">
        <v>1930</v>
      </c>
      <c r="B1507" t="s">
        <v>23511</v>
      </c>
      <c r="C1507" t="s">
        <v>1931</v>
      </c>
      <c r="D1507">
        <v>76</v>
      </c>
      <c r="E1507">
        <v>6152</v>
      </c>
      <c r="F1507">
        <v>92</v>
      </c>
      <c r="G1507">
        <v>7804</v>
      </c>
      <c r="H1507">
        <v>0.22557507765856499</v>
      </c>
      <c r="I1507">
        <v>0.71382528017432401</v>
      </c>
      <c r="J1507">
        <v>0.61355659322887801</v>
      </c>
      <c r="K1507" t="s">
        <v>24722</v>
      </c>
      <c r="L1507">
        <v>76</v>
      </c>
      <c r="M1507" t="s">
        <v>1463</v>
      </c>
      <c r="N1507">
        <v>0.82608695652173902</v>
      </c>
      <c r="O1507">
        <v>1.23537061118336E-2</v>
      </c>
    </row>
    <row r="1508" spans="1:15">
      <c r="A1508" t="s">
        <v>1932</v>
      </c>
      <c r="B1508" t="s">
        <v>23511</v>
      </c>
      <c r="C1508" t="s">
        <v>1933</v>
      </c>
      <c r="D1508">
        <v>1</v>
      </c>
      <c r="E1508">
        <v>6152</v>
      </c>
      <c r="F1508">
        <v>1</v>
      </c>
      <c r="G1508">
        <v>7804</v>
      </c>
      <c r="H1508">
        <v>0.788313685289595</v>
      </c>
      <c r="I1508">
        <v>0.968912233598893</v>
      </c>
      <c r="J1508">
        <v>0.832812322140707</v>
      </c>
      <c r="K1508" t="s">
        <v>24723</v>
      </c>
      <c r="L1508">
        <v>1</v>
      </c>
      <c r="M1508" t="s">
        <v>1463</v>
      </c>
      <c r="N1508">
        <v>1</v>
      </c>
      <c r="O1508">
        <v>1.6254876462938901E-4</v>
      </c>
    </row>
    <row r="1509" spans="1:15">
      <c r="A1509" t="s">
        <v>1934</v>
      </c>
      <c r="B1509" t="s">
        <v>23511</v>
      </c>
      <c r="C1509" t="s">
        <v>1935</v>
      </c>
      <c r="D1509">
        <v>3</v>
      </c>
      <c r="E1509">
        <v>6152</v>
      </c>
      <c r="F1509">
        <v>4</v>
      </c>
      <c r="G1509">
        <v>7804</v>
      </c>
      <c r="H1509">
        <v>0.80103341611958101</v>
      </c>
      <c r="I1509">
        <v>0.968912233598893</v>
      </c>
      <c r="J1509">
        <v>0.832812322140707</v>
      </c>
      <c r="K1509" t="s">
        <v>24133</v>
      </c>
      <c r="L1509">
        <v>3</v>
      </c>
      <c r="M1509" t="s">
        <v>1463</v>
      </c>
      <c r="N1509">
        <v>0.75</v>
      </c>
      <c r="O1509">
        <v>4.8764629388816603E-4</v>
      </c>
    </row>
    <row r="1510" spans="1:15">
      <c r="A1510" t="s">
        <v>1936</v>
      </c>
      <c r="B1510" t="s">
        <v>23511</v>
      </c>
      <c r="C1510" t="s">
        <v>1937</v>
      </c>
      <c r="D1510">
        <v>5</v>
      </c>
      <c r="E1510">
        <v>6152</v>
      </c>
      <c r="F1510">
        <v>5</v>
      </c>
      <c r="G1510">
        <v>7804</v>
      </c>
      <c r="H1510">
        <v>0.30433074367137097</v>
      </c>
      <c r="I1510">
        <v>0.81020448119108801</v>
      </c>
      <c r="J1510">
        <v>0.69639772519260701</v>
      </c>
      <c r="K1510" t="s">
        <v>24599</v>
      </c>
      <c r="L1510">
        <v>5</v>
      </c>
      <c r="M1510" t="s">
        <v>1463</v>
      </c>
      <c r="N1510">
        <v>1</v>
      </c>
      <c r="O1510">
        <v>8.1274382314694405E-4</v>
      </c>
    </row>
    <row r="1511" spans="1:15">
      <c r="A1511" t="s">
        <v>1938</v>
      </c>
      <c r="B1511" t="s">
        <v>23511</v>
      </c>
      <c r="C1511" t="s">
        <v>1939</v>
      </c>
      <c r="D1511">
        <v>12</v>
      </c>
      <c r="E1511">
        <v>6152</v>
      </c>
      <c r="F1511">
        <v>15</v>
      </c>
      <c r="G1511">
        <v>7804</v>
      </c>
      <c r="H1511">
        <v>0.60409197031867101</v>
      </c>
      <c r="I1511">
        <v>0.968912233598893</v>
      </c>
      <c r="J1511">
        <v>0.832812322140707</v>
      </c>
      <c r="K1511" t="s">
        <v>24724</v>
      </c>
      <c r="L1511">
        <v>12</v>
      </c>
      <c r="M1511" t="s">
        <v>1463</v>
      </c>
      <c r="N1511">
        <v>0.8</v>
      </c>
      <c r="O1511">
        <v>1.95058517555267E-3</v>
      </c>
    </row>
    <row r="1512" spans="1:15">
      <c r="A1512" t="s">
        <v>1938</v>
      </c>
      <c r="B1512" t="s">
        <v>23518</v>
      </c>
      <c r="C1512" t="s">
        <v>1939</v>
      </c>
      <c r="D1512">
        <v>2</v>
      </c>
      <c r="E1512">
        <v>787</v>
      </c>
      <c r="F1512">
        <v>16</v>
      </c>
      <c r="G1512">
        <v>7393</v>
      </c>
      <c r="H1512">
        <v>0.52025553819376502</v>
      </c>
      <c r="I1512">
        <v>1</v>
      </c>
      <c r="J1512">
        <v>0.966855260484069</v>
      </c>
      <c r="K1512" t="s">
        <v>24725</v>
      </c>
      <c r="L1512">
        <v>2</v>
      </c>
      <c r="M1512" t="s">
        <v>1463</v>
      </c>
      <c r="N1512">
        <v>0.125</v>
      </c>
      <c r="O1512">
        <v>2.5412960609911099E-3</v>
      </c>
    </row>
    <row r="1513" spans="1:15">
      <c r="A1513" t="s">
        <v>1940</v>
      </c>
      <c r="B1513" t="s">
        <v>23511</v>
      </c>
      <c r="C1513" t="s">
        <v>1941</v>
      </c>
      <c r="D1513">
        <v>12</v>
      </c>
      <c r="E1513">
        <v>6152</v>
      </c>
      <c r="F1513">
        <v>16</v>
      </c>
      <c r="G1513">
        <v>7804</v>
      </c>
      <c r="H1513">
        <v>0.76212012180302802</v>
      </c>
      <c r="I1513">
        <v>0.968912233598893</v>
      </c>
      <c r="J1513">
        <v>0.832812322140707</v>
      </c>
      <c r="K1513" t="s">
        <v>24726</v>
      </c>
      <c r="L1513">
        <v>12</v>
      </c>
      <c r="M1513" t="s">
        <v>1463</v>
      </c>
      <c r="N1513">
        <v>0.75</v>
      </c>
      <c r="O1513">
        <v>1.95058517555267E-3</v>
      </c>
    </row>
    <row r="1514" spans="1:15">
      <c r="A1514" t="s">
        <v>1940</v>
      </c>
      <c r="B1514" t="s">
        <v>23513</v>
      </c>
      <c r="C1514" t="s">
        <v>1941</v>
      </c>
      <c r="D1514">
        <v>1</v>
      </c>
      <c r="E1514">
        <v>535</v>
      </c>
      <c r="F1514">
        <v>16</v>
      </c>
      <c r="G1514">
        <v>8124</v>
      </c>
      <c r="H1514">
        <v>0.66412214006675596</v>
      </c>
      <c r="I1514">
        <v>0.99999999999997702</v>
      </c>
      <c r="J1514">
        <v>0.95041217501583097</v>
      </c>
      <c r="K1514" t="s">
        <v>24727</v>
      </c>
      <c r="L1514">
        <v>1</v>
      </c>
      <c r="M1514" t="s">
        <v>1463</v>
      </c>
      <c r="N1514">
        <v>6.25E-2</v>
      </c>
      <c r="O1514">
        <v>1.8691588785046699E-3</v>
      </c>
    </row>
    <row r="1515" spans="1:15">
      <c r="A1515" t="s">
        <v>1940</v>
      </c>
      <c r="B1515" t="s">
        <v>23518</v>
      </c>
      <c r="C1515" t="s">
        <v>1941</v>
      </c>
      <c r="D1515">
        <v>2</v>
      </c>
      <c r="E1515">
        <v>787</v>
      </c>
      <c r="F1515">
        <v>14</v>
      </c>
      <c r="G1515">
        <v>7393</v>
      </c>
      <c r="H1515">
        <v>0.44828683528909402</v>
      </c>
      <c r="I1515">
        <v>1</v>
      </c>
      <c r="J1515">
        <v>0.966855260484069</v>
      </c>
      <c r="K1515" t="s">
        <v>24728</v>
      </c>
      <c r="L1515">
        <v>2</v>
      </c>
      <c r="M1515" t="s">
        <v>1463</v>
      </c>
      <c r="N1515">
        <v>0.14285714285714299</v>
      </c>
      <c r="O1515">
        <v>2.5412960609911099E-3</v>
      </c>
    </row>
    <row r="1516" spans="1:15">
      <c r="A1516" t="s">
        <v>1942</v>
      </c>
      <c r="B1516" t="s">
        <v>23518</v>
      </c>
      <c r="C1516" t="s">
        <v>1943</v>
      </c>
      <c r="D1516">
        <v>1</v>
      </c>
      <c r="E1516">
        <v>787</v>
      </c>
      <c r="F1516">
        <v>1</v>
      </c>
      <c r="G1516">
        <v>7393</v>
      </c>
      <c r="H1516">
        <v>0.106452049235764</v>
      </c>
      <c r="I1516">
        <v>0.63266972740240601</v>
      </c>
      <c r="J1516">
        <v>0.61170005408803896</v>
      </c>
      <c r="K1516" t="s">
        <v>24729</v>
      </c>
      <c r="L1516">
        <v>1</v>
      </c>
      <c r="M1516" t="s">
        <v>1463</v>
      </c>
      <c r="N1516">
        <v>1</v>
      </c>
      <c r="O1516">
        <v>1.27064803049555E-3</v>
      </c>
    </row>
    <row r="1517" spans="1:15">
      <c r="A1517" t="s">
        <v>1944</v>
      </c>
      <c r="B1517" t="s">
        <v>23518</v>
      </c>
      <c r="C1517" t="s">
        <v>1945</v>
      </c>
      <c r="D1517">
        <v>2</v>
      </c>
      <c r="E1517">
        <v>787</v>
      </c>
      <c r="F1517">
        <v>2</v>
      </c>
      <c r="G1517">
        <v>7393</v>
      </c>
      <c r="H1517">
        <v>1.1319170819711901E-2</v>
      </c>
      <c r="I1517">
        <v>0.24323860088996599</v>
      </c>
      <c r="J1517">
        <v>0.235176520823249</v>
      </c>
      <c r="K1517" t="s">
        <v>24730</v>
      </c>
      <c r="L1517">
        <v>2</v>
      </c>
      <c r="M1517" t="s">
        <v>1463</v>
      </c>
      <c r="N1517">
        <v>1</v>
      </c>
      <c r="O1517">
        <v>2.5412960609911099E-3</v>
      </c>
    </row>
    <row r="1518" spans="1:15">
      <c r="A1518" t="s">
        <v>1946</v>
      </c>
      <c r="B1518" t="s">
        <v>23511</v>
      </c>
      <c r="C1518" t="s">
        <v>1947</v>
      </c>
      <c r="D1518">
        <v>1</v>
      </c>
      <c r="E1518">
        <v>6152</v>
      </c>
      <c r="F1518">
        <v>1</v>
      </c>
      <c r="G1518">
        <v>7804</v>
      </c>
      <c r="H1518">
        <v>0.788313685289595</v>
      </c>
      <c r="I1518">
        <v>0.968912233598893</v>
      </c>
      <c r="J1518">
        <v>0.832812322140707</v>
      </c>
      <c r="K1518" t="s">
        <v>24731</v>
      </c>
      <c r="L1518">
        <v>1</v>
      </c>
      <c r="M1518" t="s">
        <v>1463</v>
      </c>
      <c r="N1518">
        <v>1</v>
      </c>
      <c r="O1518">
        <v>1.6254876462938901E-4</v>
      </c>
    </row>
    <row r="1519" spans="1:15">
      <c r="A1519" t="s">
        <v>1948</v>
      </c>
      <c r="B1519" t="s">
        <v>23511</v>
      </c>
      <c r="C1519" t="s">
        <v>1949</v>
      </c>
      <c r="D1519">
        <v>1</v>
      </c>
      <c r="E1519">
        <v>6152</v>
      </c>
      <c r="F1519">
        <v>1</v>
      </c>
      <c r="G1519">
        <v>7804</v>
      </c>
      <c r="H1519">
        <v>0.788313685289595</v>
      </c>
      <c r="I1519">
        <v>0.968912233598893</v>
      </c>
      <c r="J1519">
        <v>0.832812322140707</v>
      </c>
      <c r="K1519" t="s">
        <v>24732</v>
      </c>
      <c r="L1519">
        <v>1</v>
      </c>
      <c r="M1519" t="s">
        <v>1463</v>
      </c>
      <c r="N1519">
        <v>1</v>
      </c>
      <c r="O1519">
        <v>1.6254876462938901E-4</v>
      </c>
    </row>
    <row r="1520" spans="1:15">
      <c r="A1520" t="s">
        <v>1950</v>
      </c>
      <c r="B1520" t="s">
        <v>23511</v>
      </c>
      <c r="C1520" t="s">
        <v>1951</v>
      </c>
      <c r="D1520">
        <v>3</v>
      </c>
      <c r="E1520">
        <v>6152</v>
      </c>
      <c r="F1520">
        <v>3</v>
      </c>
      <c r="G1520">
        <v>7804</v>
      </c>
      <c r="H1520">
        <v>0.489837867770546</v>
      </c>
      <c r="I1520">
        <v>0.96083957126938102</v>
      </c>
      <c r="J1520">
        <v>0.82587360011061495</v>
      </c>
      <c r="K1520" t="s">
        <v>24733</v>
      </c>
      <c r="L1520">
        <v>3</v>
      </c>
      <c r="M1520" t="s">
        <v>1463</v>
      </c>
      <c r="N1520">
        <v>1</v>
      </c>
      <c r="O1520">
        <v>4.8764629388816603E-4</v>
      </c>
    </row>
    <row r="1521" spans="1:15">
      <c r="A1521" t="s">
        <v>1952</v>
      </c>
      <c r="B1521" t="s">
        <v>23518</v>
      </c>
      <c r="C1521" t="s">
        <v>1953</v>
      </c>
      <c r="D1521">
        <v>1</v>
      </c>
      <c r="E1521">
        <v>787</v>
      </c>
      <c r="F1521">
        <v>4</v>
      </c>
      <c r="G1521">
        <v>7393</v>
      </c>
      <c r="H1521">
        <v>0.362574478289521</v>
      </c>
      <c r="I1521">
        <v>1</v>
      </c>
      <c r="J1521">
        <v>0.966855260484069</v>
      </c>
      <c r="K1521" t="s">
        <v>24734</v>
      </c>
      <c r="L1521">
        <v>1</v>
      </c>
      <c r="M1521" t="s">
        <v>1463</v>
      </c>
      <c r="N1521">
        <v>0.25</v>
      </c>
      <c r="O1521">
        <v>1.27064803049555E-3</v>
      </c>
    </row>
    <row r="1522" spans="1:15">
      <c r="A1522" t="s">
        <v>1952</v>
      </c>
      <c r="B1522" t="s">
        <v>23511</v>
      </c>
      <c r="C1522" t="s">
        <v>1953</v>
      </c>
      <c r="D1522">
        <v>3</v>
      </c>
      <c r="E1522">
        <v>6152</v>
      </c>
      <c r="F1522">
        <v>4</v>
      </c>
      <c r="G1522">
        <v>7804</v>
      </c>
      <c r="H1522">
        <v>0.80103341611958101</v>
      </c>
      <c r="I1522">
        <v>0.968912233598893</v>
      </c>
      <c r="J1522">
        <v>0.832812322140707</v>
      </c>
      <c r="K1522" t="s">
        <v>24735</v>
      </c>
      <c r="L1522">
        <v>3</v>
      </c>
      <c r="M1522" t="s">
        <v>1463</v>
      </c>
      <c r="N1522">
        <v>0.75</v>
      </c>
      <c r="O1522">
        <v>4.8764629388816603E-4</v>
      </c>
    </row>
    <row r="1523" spans="1:15">
      <c r="A1523" t="s">
        <v>1954</v>
      </c>
      <c r="B1523" t="s">
        <v>23511</v>
      </c>
      <c r="C1523" t="s">
        <v>1955</v>
      </c>
      <c r="D1523">
        <v>2</v>
      </c>
      <c r="E1523">
        <v>6152</v>
      </c>
      <c r="F1523">
        <v>2</v>
      </c>
      <c r="G1523">
        <v>7804</v>
      </c>
      <c r="H1523">
        <v>0.62141708038142995</v>
      </c>
      <c r="I1523">
        <v>0.968912233598893</v>
      </c>
      <c r="J1523">
        <v>0.832812322140707</v>
      </c>
      <c r="K1523" t="s">
        <v>24736</v>
      </c>
      <c r="L1523">
        <v>2</v>
      </c>
      <c r="M1523" t="s">
        <v>1463</v>
      </c>
      <c r="N1523">
        <v>1</v>
      </c>
      <c r="O1523">
        <v>3.2509752925877802E-4</v>
      </c>
    </row>
    <row r="1524" spans="1:15">
      <c r="A1524" t="s">
        <v>1956</v>
      </c>
      <c r="B1524" t="s">
        <v>23518</v>
      </c>
      <c r="C1524" t="s">
        <v>1957</v>
      </c>
      <c r="D1524">
        <v>1</v>
      </c>
      <c r="E1524">
        <v>787</v>
      </c>
      <c r="F1524">
        <v>12</v>
      </c>
      <c r="G1524">
        <v>7393</v>
      </c>
      <c r="H1524">
        <v>0.74120734014009004</v>
      </c>
      <c r="I1524">
        <v>1</v>
      </c>
      <c r="J1524">
        <v>0.966855260484069</v>
      </c>
      <c r="K1524" t="s">
        <v>24737</v>
      </c>
      <c r="L1524">
        <v>1</v>
      </c>
      <c r="M1524" t="s">
        <v>1463</v>
      </c>
      <c r="N1524">
        <v>8.3333333333333301E-2</v>
      </c>
      <c r="O1524">
        <v>1.27064803049555E-3</v>
      </c>
    </row>
    <row r="1525" spans="1:15">
      <c r="A1525" t="s">
        <v>1956</v>
      </c>
      <c r="B1525" t="s">
        <v>23511</v>
      </c>
      <c r="C1525" t="s">
        <v>1957</v>
      </c>
      <c r="D1525">
        <v>9</v>
      </c>
      <c r="E1525">
        <v>6152</v>
      </c>
      <c r="F1525">
        <v>13</v>
      </c>
      <c r="G1525">
        <v>7804</v>
      </c>
      <c r="H1525">
        <v>0.87969115300460798</v>
      </c>
      <c r="I1525">
        <v>1</v>
      </c>
      <c r="J1525">
        <v>0.85953329234717102</v>
      </c>
      <c r="K1525" t="s">
        <v>24738</v>
      </c>
      <c r="L1525">
        <v>9</v>
      </c>
      <c r="M1525" t="s">
        <v>1463</v>
      </c>
      <c r="N1525">
        <v>0.69230769230769196</v>
      </c>
      <c r="O1525">
        <v>1.4629388816645001E-3</v>
      </c>
    </row>
    <row r="1526" spans="1:15">
      <c r="A1526" t="s">
        <v>1956</v>
      </c>
      <c r="B1526" t="s">
        <v>23513</v>
      </c>
      <c r="C1526" t="s">
        <v>1957</v>
      </c>
      <c r="D1526">
        <v>2</v>
      </c>
      <c r="E1526">
        <v>535</v>
      </c>
      <c r="F1526">
        <v>12</v>
      </c>
      <c r="G1526">
        <v>8124</v>
      </c>
      <c r="H1526">
        <v>0.184848987275576</v>
      </c>
      <c r="I1526">
        <v>0.75508452473579202</v>
      </c>
      <c r="J1526">
        <v>0.71764152547495597</v>
      </c>
      <c r="K1526" t="s">
        <v>24739</v>
      </c>
      <c r="L1526">
        <v>2</v>
      </c>
      <c r="M1526" t="s">
        <v>1463</v>
      </c>
      <c r="N1526">
        <v>0.16666666666666699</v>
      </c>
      <c r="O1526">
        <v>3.7383177570093499E-3</v>
      </c>
    </row>
    <row r="1527" spans="1:15">
      <c r="A1527" t="s">
        <v>1958</v>
      </c>
      <c r="B1527" t="s">
        <v>23513</v>
      </c>
      <c r="C1527" t="s">
        <v>1959</v>
      </c>
      <c r="D1527">
        <v>1</v>
      </c>
      <c r="E1527">
        <v>535</v>
      </c>
      <c r="F1527">
        <v>3</v>
      </c>
      <c r="G1527">
        <v>8124</v>
      </c>
      <c r="H1527">
        <v>0.184859247501582</v>
      </c>
      <c r="I1527">
        <v>0.75508452473579202</v>
      </c>
      <c r="J1527">
        <v>0.71764152547495597</v>
      </c>
      <c r="K1527" t="s">
        <v>24740</v>
      </c>
      <c r="L1527">
        <v>1</v>
      </c>
      <c r="M1527" t="s">
        <v>1463</v>
      </c>
      <c r="N1527">
        <v>0.33333333333333298</v>
      </c>
      <c r="O1527">
        <v>1.8691588785046699E-3</v>
      </c>
    </row>
    <row r="1528" spans="1:15">
      <c r="A1528" t="s">
        <v>1958</v>
      </c>
      <c r="B1528" t="s">
        <v>23511</v>
      </c>
      <c r="C1528" t="s">
        <v>1959</v>
      </c>
      <c r="D1528">
        <v>2</v>
      </c>
      <c r="E1528">
        <v>6152</v>
      </c>
      <c r="F1528">
        <v>3</v>
      </c>
      <c r="G1528">
        <v>7804</v>
      </c>
      <c r="H1528">
        <v>0.88457550560319997</v>
      </c>
      <c r="I1528">
        <v>1</v>
      </c>
      <c r="J1528">
        <v>0.85953329234717102</v>
      </c>
      <c r="K1528" t="s">
        <v>24741</v>
      </c>
      <c r="L1528">
        <v>2</v>
      </c>
      <c r="M1528" t="s">
        <v>1463</v>
      </c>
      <c r="N1528">
        <v>0.66666666666666696</v>
      </c>
      <c r="O1528">
        <v>3.2509752925877802E-4</v>
      </c>
    </row>
    <row r="1529" spans="1:15">
      <c r="A1529" t="s">
        <v>1960</v>
      </c>
      <c r="B1529" t="s">
        <v>23518</v>
      </c>
      <c r="C1529" t="s">
        <v>1961</v>
      </c>
      <c r="D1529">
        <v>1</v>
      </c>
      <c r="E1529">
        <v>787</v>
      </c>
      <c r="F1529">
        <v>1</v>
      </c>
      <c r="G1529">
        <v>7393</v>
      </c>
      <c r="H1529">
        <v>0.106452049235764</v>
      </c>
      <c r="I1529">
        <v>0.63266972740240601</v>
      </c>
      <c r="J1529">
        <v>0.61170005408803896</v>
      </c>
      <c r="K1529" t="s">
        <v>24742</v>
      </c>
      <c r="L1529">
        <v>1</v>
      </c>
      <c r="M1529" t="s">
        <v>1463</v>
      </c>
      <c r="N1529">
        <v>1</v>
      </c>
      <c r="O1529">
        <v>1.27064803049555E-3</v>
      </c>
    </row>
    <row r="1530" spans="1:15">
      <c r="A1530" t="s">
        <v>1962</v>
      </c>
      <c r="B1530" t="s">
        <v>23511</v>
      </c>
      <c r="C1530" t="s">
        <v>1963</v>
      </c>
      <c r="D1530">
        <v>6</v>
      </c>
      <c r="E1530">
        <v>6152</v>
      </c>
      <c r="F1530">
        <v>9</v>
      </c>
      <c r="G1530">
        <v>7804</v>
      </c>
      <c r="H1530">
        <v>0.89825373386812402</v>
      </c>
      <c r="I1530">
        <v>1</v>
      </c>
      <c r="J1530">
        <v>0.85953329234717102</v>
      </c>
      <c r="K1530" t="s">
        <v>24743</v>
      </c>
      <c r="L1530">
        <v>6</v>
      </c>
      <c r="M1530" t="s">
        <v>1463</v>
      </c>
      <c r="N1530">
        <v>0.66666666666666696</v>
      </c>
      <c r="O1530">
        <v>9.7529258777633303E-4</v>
      </c>
    </row>
    <row r="1531" spans="1:15">
      <c r="A1531" t="s">
        <v>1962</v>
      </c>
      <c r="B1531" t="s">
        <v>23513</v>
      </c>
      <c r="C1531" t="s">
        <v>1963</v>
      </c>
      <c r="D1531">
        <v>3</v>
      </c>
      <c r="E1531">
        <v>535</v>
      </c>
      <c r="F1531">
        <v>10</v>
      </c>
      <c r="G1531">
        <v>8124</v>
      </c>
      <c r="H1531">
        <v>2.4049422738076798E-2</v>
      </c>
      <c r="I1531">
        <v>0.31286866571479199</v>
      </c>
      <c r="J1531">
        <v>0.29735418907630301</v>
      </c>
      <c r="K1531" t="s">
        <v>24744</v>
      </c>
      <c r="L1531">
        <v>3</v>
      </c>
      <c r="M1531" t="s">
        <v>1463</v>
      </c>
      <c r="N1531">
        <v>0.3</v>
      </c>
      <c r="O1531">
        <v>5.60747663551402E-3</v>
      </c>
    </row>
    <row r="1532" spans="1:15">
      <c r="A1532" t="s">
        <v>1964</v>
      </c>
      <c r="B1532" t="s">
        <v>23511</v>
      </c>
      <c r="C1532" t="s">
        <v>1965</v>
      </c>
      <c r="D1532">
        <v>4</v>
      </c>
      <c r="E1532">
        <v>6152</v>
      </c>
      <c r="F1532">
        <v>7</v>
      </c>
      <c r="G1532">
        <v>7804</v>
      </c>
      <c r="H1532">
        <v>0.95957928989840302</v>
      </c>
      <c r="I1532">
        <v>1</v>
      </c>
      <c r="J1532">
        <v>0.85953329234717102</v>
      </c>
      <c r="K1532" t="s">
        <v>24745</v>
      </c>
      <c r="L1532">
        <v>4</v>
      </c>
      <c r="M1532" t="s">
        <v>1463</v>
      </c>
      <c r="N1532">
        <v>0.57142857142857095</v>
      </c>
      <c r="O1532">
        <v>6.5019505851755496E-4</v>
      </c>
    </row>
    <row r="1533" spans="1:15">
      <c r="A1533" t="s">
        <v>1964</v>
      </c>
      <c r="B1533" t="s">
        <v>23513</v>
      </c>
      <c r="C1533" t="s">
        <v>1965</v>
      </c>
      <c r="D1533">
        <v>3</v>
      </c>
      <c r="E1533">
        <v>535</v>
      </c>
      <c r="F1533">
        <v>8</v>
      </c>
      <c r="G1533">
        <v>8124</v>
      </c>
      <c r="H1533">
        <v>1.2388605233898399E-2</v>
      </c>
      <c r="I1533">
        <v>0.18879350817132301</v>
      </c>
      <c r="J1533">
        <v>0.17943164872997999</v>
      </c>
      <c r="K1533" t="s">
        <v>24744</v>
      </c>
      <c r="L1533">
        <v>3</v>
      </c>
      <c r="M1533" t="s">
        <v>1463</v>
      </c>
      <c r="N1533">
        <v>0.375</v>
      </c>
      <c r="O1533">
        <v>5.60747663551402E-3</v>
      </c>
    </row>
    <row r="1534" spans="1:15">
      <c r="A1534" t="s">
        <v>1966</v>
      </c>
      <c r="B1534" t="s">
        <v>23511</v>
      </c>
      <c r="C1534" t="s">
        <v>1967</v>
      </c>
      <c r="D1534">
        <v>2</v>
      </c>
      <c r="E1534">
        <v>6152</v>
      </c>
      <c r="F1534">
        <v>2</v>
      </c>
      <c r="G1534">
        <v>7804</v>
      </c>
      <c r="H1534">
        <v>0.62141708038142995</v>
      </c>
      <c r="I1534">
        <v>0.968912233598893</v>
      </c>
      <c r="J1534">
        <v>0.832812322140707</v>
      </c>
      <c r="K1534" t="s">
        <v>24746</v>
      </c>
      <c r="L1534">
        <v>2</v>
      </c>
      <c r="M1534" t="s">
        <v>1463</v>
      </c>
      <c r="N1534">
        <v>1</v>
      </c>
      <c r="O1534">
        <v>3.2509752925877802E-4</v>
      </c>
    </row>
    <row r="1535" spans="1:15">
      <c r="A1535" t="s">
        <v>1968</v>
      </c>
      <c r="B1535" t="s">
        <v>23518</v>
      </c>
      <c r="C1535" t="s">
        <v>1969</v>
      </c>
      <c r="D1535">
        <v>1</v>
      </c>
      <c r="E1535">
        <v>787</v>
      </c>
      <c r="F1535">
        <v>1</v>
      </c>
      <c r="G1535">
        <v>7393</v>
      </c>
      <c r="H1535">
        <v>0.106452049235764</v>
      </c>
      <c r="I1535">
        <v>0.63266972740240601</v>
      </c>
      <c r="J1535">
        <v>0.61170005408803896</v>
      </c>
      <c r="K1535" t="s">
        <v>24747</v>
      </c>
      <c r="L1535">
        <v>1</v>
      </c>
      <c r="M1535" t="s">
        <v>1463</v>
      </c>
      <c r="N1535">
        <v>1</v>
      </c>
      <c r="O1535">
        <v>1.27064803049555E-3</v>
      </c>
    </row>
    <row r="1536" spans="1:15">
      <c r="A1536" t="s">
        <v>1970</v>
      </c>
      <c r="B1536" t="s">
        <v>23511</v>
      </c>
      <c r="C1536" t="s">
        <v>1971</v>
      </c>
      <c r="D1536">
        <v>25</v>
      </c>
      <c r="E1536">
        <v>6152</v>
      </c>
      <c r="F1536">
        <v>25</v>
      </c>
      <c r="G1536">
        <v>7804</v>
      </c>
      <c r="H1536">
        <v>2.5881106702886699E-3</v>
      </c>
      <c r="I1536">
        <v>2.8856115004520899E-2</v>
      </c>
      <c r="J1536">
        <v>2.4802791534184399E-2</v>
      </c>
      <c r="K1536" t="s">
        <v>24748</v>
      </c>
      <c r="L1536">
        <v>25</v>
      </c>
      <c r="M1536" t="s">
        <v>1463</v>
      </c>
      <c r="N1536">
        <v>1</v>
      </c>
      <c r="O1536">
        <v>4.0637191157347199E-3</v>
      </c>
    </row>
    <row r="1537" spans="1:15">
      <c r="A1537" t="s">
        <v>1972</v>
      </c>
      <c r="B1537" t="s">
        <v>23518</v>
      </c>
      <c r="C1537" t="s">
        <v>1973</v>
      </c>
      <c r="D1537">
        <v>3</v>
      </c>
      <c r="E1537">
        <v>787</v>
      </c>
      <c r="F1537">
        <v>3</v>
      </c>
      <c r="G1537">
        <v>7393</v>
      </c>
      <c r="H1537">
        <v>1.20221202725935E-3</v>
      </c>
      <c r="I1537">
        <v>6.16258894389922E-2</v>
      </c>
      <c r="J1537">
        <v>5.9583315386099199E-2</v>
      </c>
      <c r="K1537" t="s">
        <v>24749</v>
      </c>
      <c r="L1537">
        <v>3</v>
      </c>
      <c r="M1537" t="s">
        <v>1463</v>
      </c>
      <c r="N1537">
        <v>1</v>
      </c>
      <c r="O1537">
        <v>3.8119440914866601E-3</v>
      </c>
    </row>
    <row r="1538" spans="1:15">
      <c r="A1538" t="s">
        <v>1974</v>
      </c>
      <c r="B1538" t="s">
        <v>23518</v>
      </c>
      <c r="C1538" t="s">
        <v>1975</v>
      </c>
      <c r="D1538">
        <v>3</v>
      </c>
      <c r="E1538">
        <v>787</v>
      </c>
      <c r="F1538">
        <v>3</v>
      </c>
      <c r="G1538">
        <v>7393</v>
      </c>
      <c r="H1538">
        <v>1.20221202725935E-3</v>
      </c>
      <c r="I1538">
        <v>6.16258894389922E-2</v>
      </c>
      <c r="J1538">
        <v>5.9583315386099199E-2</v>
      </c>
      <c r="K1538" t="s">
        <v>24749</v>
      </c>
      <c r="L1538">
        <v>3</v>
      </c>
      <c r="M1538" t="s">
        <v>1463</v>
      </c>
      <c r="N1538">
        <v>1</v>
      </c>
      <c r="O1538">
        <v>3.8119440914866601E-3</v>
      </c>
    </row>
    <row r="1539" spans="1:15">
      <c r="A1539" t="s">
        <v>1976</v>
      </c>
      <c r="B1539" t="s">
        <v>23511</v>
      </c>
      <c r="C1539" t="s">
        <v>1977</v>
      </c>
      <c r="D1539">
        <v>1</v>
      </c>
      <c r="E1539">
        <v>6152</v>
      </c>
      <c r="F1539">
        <v>1</v>
      </c>
      <c r="G1539">
        <v>7804</v>
      </c>
      <c r="H1539">
        <v>0.788313685289595</v>
      </c>
      <c r="I1539">
        <v>0.968912233598893</v>
      </c>
      <c r="J1539">
        <v>0.832812322140707</v>
      </c>
      <c r="K1539" t="s">
        <v>24750</v>
      </c>
      <c r="L1539">
        <v>1</v>
      </c>
      <c r="M1539" t="s">
        <v>1463</v>
      </c>
      <c r="N1539">
        <v>1</v>
      </c>
      <c r="O1539">
        <v>1.6254876462938901E-4</v>
      </c>
    </row>
    <row r="1540" spans="1:15">
      <c r="A1540" t="s">
        <v>1978</v>
      </c>
      <c r="B1540" t="s">
        <v>23511</v>
      </c>
      <c r="C1540" t="s">
        <v>1979</v>
      </c>
      <c r="D1540">
        <v>2</v>
      </c>
      <c r="E1540">
        <v>6152</v>
      </c>
      <c r="F1540">
        <v>2</v>
      </c>
      <c r="G1540">
        <v>7804</v>
      </c>
      <c r="H1540">
        <v>0.62141708038142995</v>
      </c>
      <c r="I1540">
        <v>0.968912233598893</v>
      </c>
      <c r="J1540">
        <v>0.832812322140707</v>
      </c>
      <c r="K1540" t="s">
        <v>24751</v>
      </c>
      <c r="L1540">
        <v>2</v>
      </c>
      <c r="M1540" t="s">
        <v>1463</v>
      </c>
      <c r="N1540">
        <v>1</v>
      </c>
      <c r="O1540">
        <v>3.2509752925877802E-4</v>
      </c>
    </row>
    <row r="1541" spans="1:15">
      <c r="A1541" t="s">
        <v>1980</v>
      </c>
      <c r="B1541" t="s">
        <v>23518</v>
      </c>
      <c r="C1541" t="s">
        <v>1981</v>
      </c>
      <c r="D1541">
        <v>2</v>
      </c>
      <c r="E1541">
        <v>787</v>
      </c>
      <c r="F1541">
        <v>12</v>
      </c>
      <c r="G1541">
        <v>7393</v>
      </c>
      <c r="H1541">
        <v>0.37061782085017497</v>
      </c>
      <c r="I1541">
        <v>1</v>
      </c>
      <c r="J1541">
        <v>0.966855260484069</v>
      </c>
      <c r="K1541" t="s">
        <v>24131</v>
      </c>
      <c r="L1541">
        <v>2</v>
      </c>
      <c r="M1541" t="s">
        <v>1463</v>
      </c>
      <c r="N1541">
        <v>0.16666666666666699</v>
      </c>
      <c r="O1541">
        <v>2.5412960609911099E-3</v>
      </c>
    </row>
    <row r="1542" spans="1:15">
      <c r="A1542" t="s">
        <v>1980</v>
      </c>
      <c r="B1542" t="s">
        <v>23513</v>
      </c>
      <c r="C1542" t="s">
        <v>1981</v>
      </c>
      <c r="D1542">
        <v>9</v>
      </c>
      <c r="E1542">
        <v>535</v>
      </c>
      <c r="F1542">
        <v>15</v>
      </c>
      <c r="G1542">
        <v>8124</v>
      </c>
      <c r="H1542" s="34">
        <v>7.6346665123923598E-8</v>
      </c>
      <c r="I1542" s="34">
        <v>1.57005779270884E-5</v>
      </c>
      <c r="J1542" s="34">
        <v>1.492202041669E-5</v>
      </c>
      <c r="K1542" t="s">
        <v>24132</v>
      </c>
      <c r="L1542">
        <v>9</v>
      </c>
      <c r="M1542" t="s">
        <v>1463</v>
      </c>
      <c r="N1542">
        <v>0.6</v>
      </c>
      <c r="O1542">
        <v>1.6822429906542102E-2</v>
      </c>
    </row>
    <row r="1543" spans="1:15">
      <c r="A1543" t="s">
        <v>1980</v>
      </c>
      <c r="B1543" t="s">
        <v>23511</v>
      </c>
      <c r="C1543" t="s">
        <v>1981</v>
      </c>
      <c r="D1543">
        <v>5</v>
      </c>
      <c r="E1543">
        <v>6152</v>
      </c>
      <c r="F1543">
        <v>12</v>
      </c>
      <c r="G1543">
        <v>7804</v>
      </c>
      <c r="H1543">
        <v>0.999138116542716</v>
      </c>
      <c r="I1543">
        <v>1</v>
      </c>
      <c r="J1543">
        <v>0.85953329234717102</v>
      </c>
      <c r="K1543" t="s">
        <v>24752</v>
      </c>
      <c r="L1543">
        <v>5</v>
      </c>
      <c r="M1543" t="s">
        <v>1463</v>
      </c>
      <c r="N1543">
        <v>0.41666666666666702</v>
      </c>
      <c r="O1543">
        <v>8.1274382314694405E-4</v>
      </c>
    </row>
    <row r="1544" spans="1:15">
      <c r="A1544" t="s">
        <v>1982</v>
      </c>
      <c r="B1544" t="s">
        <v>23511</v>
      </c>
      <c r="C1544" t="s">
        <v>1983</v>
      </c>
      <c r="D1544">
        <v>4</v>
      </c>
      <c r="E1544">
        <v>6152</v>
      </c>
      <c r="F1544">
        <v>4</v>
      </c>
      <c r="G1544">
        <v>7804</v>
      </c>
      <c r="H1544">
        <v>0.38610601832086699</v>
      </c>
      <c r="I1544">
        <v>0.90829480295553899</v>
      </c>
      <c r="J1544">
        <v>0.78070962240619901</v>
      </c>
      <c r="K1544" t="s">
        <v>24753</v>
      </c>
      <c r="L1544">
        <v>4</v>
      </c>
      <c r="M1544" t="s">
        <v>1463</v>
      </c>
      <c r="N1544">
        <v>1</v>
      </c>
      <c r="O1544">
        <v>6.5019505851755496E-4</v>
      </c>
    </row>
    <row r="1545" spans="1:15">
      <c r="A1545" t="s">
        <v>1984</v>
      </c>
      <c r="B1545" t="s">
        <v>23511</v>
      </c>
      <c r="C1545" t="s">
        <v>1985</v>
      </c>
      <c r="D1545">
        <v>1</v>
      </c>
      <c r="E1545">
        <v>6152</v>
      </c>
      <c r="F1545">
        <v>1</v>
      </c>
      <c r="G1545">
        <v>7804</v>
      </c>
      <c r="H1545">
        <v>0.788313685289595</v>
      </c>
      <c r="I1545">
        <v>0.968912233598893</v>
      </c>
      <c r="J1545">
        <v>0.832812322140707</v>
      </c>
      <c r="K1545" t="s">
        <v>24754</v>
      </c>
      <c r="L1545">
        <v>1</v>
      </c>
      <c r="M1545" t="s">
        <v>1463</v>
      </c>
      <c r="N1545">
        <v>1</v>
      </c>
      <c r="O1545">
        <v>1.6254876462938901E-4</v>
      </c>
    </row>
    <row r="1546" spans="1:15">
      <c r="A1546" t="s">
        <v>1986</v>
      </c>
      <c r="B1546" t="s">
        <v>23511</v>
      </c>
      <c r="C1546" t="s">
        <v>1987</v>
      </c>
      <c r="D1546">
        <v>1</v>
      </c>
      <c r="E1546">
        <v>6152</v>
      </c>
      <c r="F1546">
        <v>1</v>
      </c>
      <c r="G1546">
        <v>7804</v>
      </c>
      <c r="H1546">
        <v>0.788313685289595</v>
      </c>
      <c r="I1546">
        <v>0.968912233598893</v>
      </c>
      <c r="J1546">
        <v>0.832812322140707</v>
      </c>
      <c r="K1546" t="s">
        <v>24754</v>
      </c>
      <c r="L1546">
        <v>1</v>
      </c>
      <c r="M1546" t="s">
        <v>1463</v>
      </c>
      <c r="N1546">
        <v>1</v>
      </c>
      <c r="O1546">
        <v>1.6254876462938901E-4</v>
      </c>
    </row>
    <row r="1547" spans="1:15">
      <c r="A1547" t="s">
        <v>1988</v>
      </c>
      <c r="B1547" t="s">
        <v>23518</v>
      </c>
      <c r="C1547" t="s">
        <v>1989</v>
      </c>
      <c r="D1547">
        <v>1</v>
      </c>
      <c r="E1547">
        <v>787</v>
      </c>
      <c r="F1547">
        <v>4</v>
      </c>
      <c r="G1547">
        <v>7393</v>
      </c>
      <c r="H1547">
        <v>0.362574478289521</v>
      </c>
      <c r="I1547">
        <v>1</v>
      </c>
      <c r="J1547">
        <v>0.966855260484069</v>
      </c>
      <c r="K1547" t="s">
        <v>24684</v>
      </c>
      <c r="L1547">
        <v>1</v>
      </c>
      <c r="M1547" t="s">
        <v>1463</v>
      </c>
      <c r="N1547">
        <v>0.25</v>
      </c>
      <c r="O1547">
        <v>1.27064803049555E-3</v>
      </c>
    </row>
    <row r="1548" spans="1:15">
      <c r="A1548" t="s">
        <v>1988</v>
      </c>
      <c r="B1548" t="s">
        <v>23511</v>
      </c>
      <c r="C1548" t="s">
        <v>1989</v>
      </c>
      <c r="D1548">
        <v>3</v>
      </c>
      <c r="E1548">
        <v>6152</v>
      </c>
      <c r="F1548">
        <v>5</v>
      </c>
      <c r="G1548">
        <v>7804</v>
      </c>
      <c r="H1548">
        <v>0.93277286492067202</v>
      </c>
      <c r="I1548">
        <v>1</v>
      </c>
      <c r="J1548">
        <v>0.85953329234717102</v>
      </c>
      <c r="K1548" t="s">
        <v>24683</v>
      </c>
      <c r="L1548">
        <v>3</v>
      </c>
      <c r="M1548" t="s">
        <v>1463</v>
      </c>
      <c r="N1548">
        <v>0.6</v>
      </c>
      <c r="O1548">
        <v>4.8764629388816603E-4</v>
      </c>
    </row>
    <row r="1549" spans="1:15">
      <c r="A1549" t="s">
        <v>1990</v>
      </c>
      <c r="B1549" t="s">
        <v>23511</v>
      </c>
      <c r="C1549" t="s">
        <v>1991</v>
      </c>
      <c r="D1549">
        <v>3</v>
      </c>
      <c r="E1549">
        <v>6152</v>
      </c>
      <c r="F1549">
        <v>3</v>
      </c>
      <c r="G1549">
        <v>7804</v>
      </c>
      <c r="H1549">
        <v>0.489837867770546</v>
      </c>
      <c r="I1549">
        <v>0.96083957126938102</v>
      </c>
      <c r="J1549">
        <v>0.82587360011061495</v>
      </c>
      <c r="K1549" t="s">
        <v>24755</v>
      </c>
      <c r="L1549">
        <v>3</v>
      </c>
      <c r="M1549" t="s">
        <v>1463</v>
      </c>
      <c r="N1549">
        <v>1</v>
      </c>
      <c r="O1549">
        <v>4.8764629388816603E-4</v>
      </c>
    </row>
    <row r="1550" spans="1:15">
      <c r="A1550" t="s">
        <v>1992</v>
      </c>
      <c r="B1550" t="s">
        <v>23518</v>
      </c>
      <c r="C1550" t="s">
        <v>1993</v>
      </c>
      <c r="D1550">
        <v>7</v>
      </c>
      <c r="E1550">
        <v>787</v>
      </c>
      <c r="F1550">
        <v>8</v>
      </c>
      <c r="G1550">
        <v>7393</v>
      </c>
      <c r="H1550" s="34">
        <v>1.09818090194481E-6</v>
      </c>
      <c r="I1550">
        <v>4.1410750191370801E-4</v>
      </c>
      <c r="J1550">
        <v>4.00382016631185E-4</v>
      </c>
      <c r="K1550" t="s">
        <v>24756</v>
      </c>
      <c r="L1550">
        <v>7</v>
      </c>
      <c r="M1550" t="s">
        <v>1463</v>
      </c>
      <c r="N1550">
        <v>0.875</v>
      </c>
      <c r="O1550">
        <v>8.8945362134688708E-3</v>
      </c>
    </row>
    <row r="1551" spans="1:15">
      <c r="A1551" t="s">
        <v>24757</v>
      </c>
      <c r="B1551" t="s">
        <v>23518</v>
      </c>
      <c r="C1551" t="s">
        <v>24758</v>
      </c>
      <c r="D1551">
        <v>1</v>
      </c>
      <c r="E1551">
        <v>787</v>
      </c>
      <c r="F1551">
        <v>1</v>
      </c>
      <c r="G1551">
        <v>7393</v>
      </c>
      <c r="H1551">
        <v>0.106452049235764</v>
      </c>
      <c r="I1551">
        <v>0.63266972740240601</v>
      </c>
      <c r="J1551">
        <v>0.61170005408803896</v>
      </c>
      <c r="K1551" t="s">
        <v>24759</v>
      </c>
      <c r="L1551">
        <v>1</v>
      </c>
      <c r="M1551" t="s">
        <v>1463</v>
      </c>
      <c r="N1551">
        <v>1</v>
      </c>
      <c r="O1551">
        <v>1.27064803049555E-3</v>
      </c>
    </row>
    <row r="1552" spans="1:15">
      <c r="A1552" t="s">
        <v>1994</v>
      </c>
      <c r="B1552" t="s">
        <v>23518</v>
      </c>
      <c r="C1552" t="s">
        <v>1995</v>
      </c>
      <c r="D1552">
        <v>1</v>
      </c>
      <c r="E1552">
        <v>787</v>
      </c>
      <c r="F1552">
        <v>10</v>
      </c>
      <c r="G1552">
        <v>7393</v>
      </c>
      <c r="H1552">
        <v>0.67576236969544701</v>
      </c>
      <c r="I1552">
        <v>1</v>
      </c>
      <c r="J1552">
        <v>0.966855260484069</v>
      </c>
      <c r="K1552" t="s">
        <v>24760</v>
      </c>
      <c r="L1552">
        <v>1</v>
      </c>
      <c r="M1552" t="s">
        <v>1463</v>
      </c>
      <c r="N1552">
        <v>0.1</v>
      </c>
      <c r="O1552">
        <v>1.27064803049555E-3</v>
      </c>
    </row>
    <row r="1553" spans="1:15">
      <c r="A1553" t="s">
        <v>1994</v>
      </c>
      <c r="B1553" t="s">
        <v>23511</v>
      </c>
      <c r="C1553" t="s">
        <v>1995</v>
      </c>
      <c r="D1553">
        <v>9</v>
      </c>
      <c r="E1553">
        <v>6152</v>
      </c>
      <c r="F1553">
        <v>10</v>
      </c>
      <c r="G1553">
        <v>7804</v>
      </c>
      <c r="H1553">
        <v>0.341392875758884</v>
      </c>
      <c r="I1553">
        <v>0.87709103910391695</v>
      </c>
      <c r="J1553">
        <v>0.75388894852919097</v>
      </c>
      <c r="K1553" t="s">
        <v>24761</v>
      </c>
      <c r="L1553">
        <v>9</v>
      </c>
      <c r="M1553" t="s">
        <v>1463</v>
      </c>
      <c r="N1553">
        <v>0.9</v>
      </c>
      <c r="O1553">
        <v>1.4629388816645001E-3</v>
      </c>
    </row>
    <row r="1554" spans="1:15">
      <c r="A1554" t="s">
        <v>1996</v>
      </c>
      <c r="B1554" t="s">
        <v>23518</v>
      </c>
      <c r="C1554" t="s">
        <v>1997</v>
      </c>
      <c r="D1554">
        <v>2</v>
      </c>
      <c r="E1554">
        <v>787</v>
      </c>
      <c r="F1554">
        <v>5</v>
      </c>
      <c r="G1554">
        <v>7393</v>
      </c>
      <c r="H1554">
        <v>9.1006533730773498E-2</v>
      </c>
      <c r="I1554">
        <v>0.63266972740240601</v>
      </c>
      <c r="J1554">
        <v>0.61170005408803896</v>
      </c>
      <c r="K1554" t="s">
        <v>24762</v>
      </c>
      <c r="L1554">
        <v>2</v>
      </c>
      <c r="M1554" t="s">
        <v>1463</v>
      </c>
      <c r="N1554">
        <v>0.4</v>
      </c>
      <c r="O1554">
        <v>2.5412960609911099E-3</v>
      </c>
    </row>
    <row r="1555" spans="1:15">
      <c r="A1555" t="s">
        <v>1996</v>
      </c>
      <c r="B1555" t="s">
        <v>23511</v>
      </c>
      <c r="C1555" t="s">
        <v>1997</v>
      </c>
      <c r="D1555">
        <v>2</v>
      </c>
      <c r="E1555">
        <v>6152</v>
      </c>
      <c r="F1555">
        <v>4</v>
      </c>
      <c r="G1555">
        <v>7804</v>
      </c>
      <c r="H1555">
        <v>0.96811759508681905</v>
      </c>
      <c r="I1555">
        <v>1</v>
      </c>
      <c r="J1555">
        <v>0.85953329234717102</v>
      </c>
      <c r="K1555" t="s">
        <v>24763</v>
      </c>
      <c r="L1555">
        <v>2</v>
      </c>
      <c r="M1555" t="s">
        <v>1463</v>
      </c>
      <c r="N1555">
        <v>0.5</v>
      </c>
      <c r="O1555">
        <v>3.2509752925877802E-4</v>
      </c>
    </row>
    <row r="1556" spans="1:15">
      <c r="A1556" t="s">
        <v>1998</v>
      </c>
      <c r="B1556" t="s">
        <v>23511</v>
      </c>
      <c r="C1556" t="s">
        <v>1999</v>
      </c>
      <c r="D1556">
        <v>3</v>
      </c>
      <c r="E1556">
        <v>6152</v>
      </c>
      <c r="F1556">
        <v>5</v>
      </c>
      <c r="G1556">
        <v>7804</v>
      </c>
      <c r="H1556">
        <v>0.93277286492067202</v>
      </c>
      <c r="I1556">
        <v>1</v>
      </c>
      <c r="J1556">
        <v>0.85953329234717102</v>
      </c>
      <c r="K1556" t="s">
        <v>24683</v>
      </c>
      <c r="L1556">
        <v>3</v>
      </c>
      <c r="M1556" t="s">
        <v>1463</v>
      </c>
      <c r="N1556">
        <v>0.6</v>
      </c>
      <c r="O1556">
        <v>4.8764629388816603E-4</v>
      </c>
    </row>
    <row r="1557" spans="1:15">
      <c r="A1557" t="s">
        <v>1998</v>
      </c>
      <c r="B1557" t="s">
        <v>23518</v>
      </c>
      <c r="C1557" t="s">
        <v>1999</v>
      </c>
      <c r="D1557">
        <v>1</v>
      </c>
      <c r="E1557">
        <v>787</v>
      </c>
      <c r="F1557">
        <v>4</v>
      </c>
      <c r="G1557">
        <v>7393</v>
      </c>
      <c r="H1557">
        <v>0.362574478289521</v>
      </c>
      <c r="I1557">
        <v>1</v>
      </c>
      <c r="J1557">
        <v>0.966855260484069</v>
      </c>
      <c r="K1557" t="s">
        <v>24684</v>
      </c>
      <c r="L1557">
        <v>1</v>
      </c>
      <c r="M1557" t="s">
        <v>1463</v>
      </c>
      <c r="N1557">
        <v>0.25</v>
      </c>
      <c r="O1557">
        <v>1.27064803049555E-3</v>
      </c>
    </row>
    <row r="1558" spans="1:15">
      <c r="A1558" t="s">
        <v>2000</v>
      </c>
      <c r="B1558" t="s">
        <v>23511</v>
      </c>
      <c r="C1558" t="s">
        <v>2001</v>
      </c>
      <c r="D1558">
        <v>1</v>
      </c>
      <c r="E1558">
        <v>6152</v>
      </c>
      <c r="F1558">
        <v>1</v>
      </c>
      <c r="G1558">
        <v>7804</v>
      </c>
      <c r="H1558">
        <v>0.788313685289595</v>
      </c>
      <c r="I1558">
        <v>0.968912233598893</v>
      </c>
      <c r="J1558">
        <v>0.832812322140707</v>
      </c>
      <c r="K1558" t="s">
        <v>23562</v>
      </c>
      <c r="L1558">
        <v>1</v>
      </c>
      <c r="M1558" t="s">
        <v>1463</v>
      </c>
      <c r="N1558">
        <v>1</v>
      </c>
      <c r="O1558">
        <v>1.6254876462938901E-4</v>
      </c>
    </row>
    <row r="1559" spans="1:15">
      <c r="A1559" t="s">
        <v>2002</v>
      </c>
      <c r="B1559" t="s">
        <v>23511</v>
      </c>
      <c r="C1559" t="s">
        <v>2003</v>
      </c>
      <c r="D1559">
        <v>1</v>
      </c>
      <c r="E1559">
        <v>6152</v>
      </c>
      <c r="F1559">
        <v>1</v>
      </c>
      <c r="G1559">
        <v>7804</v>
      </c>
      <c r="H1559">
        <v>0.788313685289595</v>
      </c>
      <c r="I1559">
        <v>0.968912233598893</v>
      </c>
      <c r="J1559">
        <v>0.832812322140707</v>
      </c>
      <c r="K1559" t="s">
        <v>24764</v>
      </c>
      <c r="L1559">
        <v>1</v>
      </c>
      <c r="M1559" t="s">
        <v>1463</v>
      </c>
      <c r="N1559">
        <v>1</v>
      </c>
      <c r="O1559">
        <v>1.6254876462938901E-4</v>
      </c>
    </row>
    <row r="1560" spans="1:15">
      <c r="A1560" t="s">
        <v>2004</v>
      </c>
      <c r="B1560" t="s">
        <v>23513</v>
      </c>
      <c r="C1560" t="s">
        <v>2005</v>
      </c>
      <c r="D1560">
        <v>1</v>
      </c>
      <c r="E1560">
        <v>535</v>
      </c>
      <c r="F1560">
        <v>66</v>
      </c>
      <c r="G1560">
        <v>8124</v>
      </c>
      <c r="H1560">
        <v>0.98905446144062803</v>
      </c>
      <c r="I1560">
        <v>0.99999999999997702</v>
      </c>
      <c r="J1560">
        <v>0.95041217501583097</v>
      </c>
      <c r="K1560" t="s">
        <v>24765</v>
      </c>
      <c r="L1560">
        <v>1</v>
      </c>
      <c r="M1560" t="s">
        <v>1463</v>
      </c>
      <c r="N1560">
        <v>1.5151515151515201E-2</v>
      </c>
      <c r="O1560">
        <v>1.8691588785046699E-3</v>
      </c>
    </row>
    <row r="1561" spans="1:15">
      <c r="A1561" t="s">
        <v>2004</v>
      </c>
      <c r="B1561" t="s">
        <v>23518</v>
      </c>
      <c r="C1561" t="s">
        <v>2005</v>
      </c>
      <c r="D1561">
        <v>2</v>
      </c>
      <c r="E1561">
        <v>787</v>
      </c>
      <c r="F1561">
        <v>52</v>
      </c>
      <c r="G1561">
        <v>7393</v>
      </c>
      <c r="H1561">
        <v>0.97964214889002799</v>
      </c>
      <c r="I1561">
        <v>1</v>
      </c>
      <c r="J1561">
        <v>0.966855260484069</v>
      </c>
      <c r="K1561" t="s">
        <v>24766</v>
      </c>
      <c r="L1561">
        <v>2</v>
      </c>
      <c r="M1561" t="s">
        <v>1463</v>
      </c>
      <c r="N1561">
        <v>3.8461538461538498E-2</v>
      </c>
      <c r="O1561">
        <v>2.5412960609911099E-3</v>
      </c>
    </row>
    <row r="1562" spans="1:15">
      <c r="A1562" t="s">
        <v>2004</v>
      </c>
      <c r="B1562" t="s">
        <v>23511</v>
      </c>
      <c r="C1562" t="s">
        <v>2005</v>
      </c>
      <c r="D1562">
        <v>60</v>
      </c>
      <c r="E1562">
        <v>6152</v>
      </c>
      <c r="F1562">
        <v>63</v>
      </c>
      <c r="G1562">
        <v>7804</v>
      </c>
      <c r="H1562">
        <v>2.7641030715993702E-4</v>
      </c>
      <c r="I1562">
        <v>4.5735453344362704E-3</v>
      </c>
      <c r="J1562">
        <v>3.9311144790070496E-3</v>
      </c>
      <c r="K1562" t="s">
        <v>24767</v>
      </c>
      <c r="L1562">
        <v>60</v>
      </c>
      <c r="M1562" t="s">
        <v>1463</v>
      </c>
      <c r="N1562">
        <v>0.952380952380952</v>
      </c>
      <c r="O1562">
        <v>9.7529258777633299E-3</v>
      </c>
    </row>
    <row r="1563" spans="1:15">
      <c r="A1563" t="s">
        <v>2006</v>
      </c>
      <c r="B1563" t="s">
        <v>23511</v>
      </c>
      <c r="C1563" t="s">
        <v>2007</v>
      </c>
      <c r="D1563">
        <v>12</v>
      </c>
      <c r="E1563">
        <v>6152</v>
      </c>
      <c r="F1563">
        <v>13</v>
      </c>
      <c r="G1563">
        <v>7804</v>
      </c>
      <c r="H1563">
        <v>0.20366351383502801</v>
      </c>
      <c r="I1563">
        <v>0.658478585781888</v>
      </c>
      <c r="J1563">
        <v>0.56598426677721503</v>
      </c>
      <c r="K1563" t="s">
        <v>24768</v>
      </c>
      <c r="L1563">
        <v>12</v>
      </c>
      <c r="M1563" t="s">
        <v>1463</v>
      </c>
      <c r="N1563">
        <v>0.92307692307692302</v>
      </c>
      <c r="O1563">
        <v>1.95058517555267E-3</v>
      </c>
    </row>
    <row r="1564" spans="1:15">
      <c r="A1564" t="s">
        <v>2006</v>
      </c>
      <c r="B1564" t="s">
        <v>23513</v>
      </c>
      <c r="C1564" t="s">
        <v>2007</v>
      </c>
      <c r="D1564">
        <v>1</v>
      </c>
      <c r="E1564">
        <v>535</v>
      </c>
      <c r="F1564">
        <v>15</v>
      </c>
      <c r="G1564">
        <v>8124</v>
      </c>
      <c r="H1564">
        <v>0.64039694135216896</v>
      </c>
      <c r="I1564">
        <v>0.99999999999997702</v>
      </c>
      <c r="J1564">
        <v>0.95041217501583097</v>
      </c>
      <c r="K1564" t="s">
        <v>24765</v>
      </c>
      <c r="L1564">
        <v>1</v>
      </c>
      <c r="M1564" t="s">
        <v>1463</v>
      </c>
      <c r="N1564">
        <v>6.6666666666666693E-2</v>
      </c>
      <c r="O1564">
        <v>1.8691588785046699E-3</v>
      </c>
    </row>
    <row r="1565" spans="1:15">
      <c r="A1565" t="s">
        <v>2008</v>
      </c>
      <c r="B1565" t="s">
        <v>23518</v>
      </c>
      <c r="C1565" t="s">
        <v>2009</v>
      </c>
      <c r="D1565">
        <v>1</v>
      </c>
      <c r="E1565">
        <v>787</v>
      </c>
      <c r="F1565">
        <v>1</v>
      </c>
      <c r="G1565">
        <v>7393</v>
      </c>
      <c r="H1565">
        <v>0.106452049235764</v>
      </c>
      <c r="I1565">
        <v>0.63266972740240601</v>
      </c>
      <c r="J1565">
        <v>0.61170005408803896</v>
      </c>
      <c r="K1565" t="s">
        <v>24769</v>
      </c>
      <c r="L1565">
        <v>1</v>
      </c>
      <c r="M1565" t="s">
        <v>1463</v>
      </c>
      <c r="N1565">
        <v>1</v>
      </c>
      <c r="O1565">
        <v>1.27064803049555E-3</v>
      </c>
    </row>
    <row r="1566" spans="1:15">
      <c r="A1566" t="s">
        <v>2010</v>
      </c>
      <c r="B1566" t="s">
        <v>23511</v>
      </c>
      <c r="C1566" t="s">
        <v>2011</v>
      </c>
      <c r="D1566">
        <v>3</v>
      </c>
      <c r="E1566">
        <v>6152</v>
      </c>
      <c r="F1566">
        <v>3</v>
      </c>
      <c r="G1566">
        <v>7804</v>
      </c>
      <c r="H1566">
        <v>0.489837867770546</v>
      </c>
      <c r="I1566">
        <v>0.96083957126938102</v>
      </c>
      <c r="J1566">
        <v>0.82587360011061495</v>
      </c>
      <c r="K1566" t="s">
        <v>24770</v>
      </c>
      <c r="L1566">
        <v>3</v>
      </c>
      <c r="M1566" t="s">
        <v>1463</v>
      </c>
      <c r="N1566">
        <v>1</v>
      </c>
      <c r="O1566">
        <v>4.8764629388816603E-4</v>
      </c>
    </row>
    <row r="1567" spans="1:15">
      <c r="A1567" t="s">
        <v>2012</v>
      </c>
      <c r="B1567" t="s">
        <v>23511</v>
      </c>
      <c r="C1567" t="s">
        <v>2013</v>
      </c>
      <c r="D1567">
        <v>3</v>
      </c>
      <c r="E1567">
        <v>6152</v>
      </c>
      <c r="F1567">
        <v>3</v>
      </c>
      <c r="G1567">
        <v>7804</v>
      </c>
      <c r="H1567">
        <v>0.489837867770546</v>
      </c>
      <c r="I1567">
        <v>0.96083957126938102</v>
      </c>
      <c r="J1567">
        <v>0.82587360011061495</v>
      </c>
      <c r="K1567" t="s">
        <v>24770</v>
      </c>
      <c r="L1567">
        <v>3</v>
      </c>
      <c r="M1567" t="s">
        <v>1463</v>
      </c>
      <c r="N1567">
        <v>1</v>
      </c>
      <c r="O1567">
        <v>4.8764629388816603E-4</v>
      </c>
    </row>
    <row r="1568" spans="1:15">
      <c r="A1568" t="s">
        <v>2014</v>
      </c>
      <c r="B1568" t="s">
        <v>23511</v>
      </c>
      <c r="C1568" t="s">
        <v>2015</v>
      </c>
      <c r="D1568">
        <v>3</v>
      </c>
      <c r="E1568">
        <v>6152</v>
      </c>
      <c r="F1568">
        <v>3</v>
      </c>
      <c r="G1568">
        <v>7804</v>
      </c>
      <c r="H1568">
        <v>0.489837867770546</v>
      </c>
      <c r="I1568">
        <v>0.96083957126938102</v>
      </c>
      <c r="J1568">
        <v>0.82587360011061495</v>
      </c>
      <c r="K1568" t="s">
        <v>24770</v>
      </c>
      <c r="L1568">
        <v>3</v>
      </c>
      <c r="M1568" t="s">
        <v>1463</v>
      </c>
      <c r="N1568">
        <v>1</v>
      </c>
      <c r="O1568">
        <v>4.8764629388816603E-4</v>
      </c>
    </row>
    <row r="1569" spans="1:15">
      <c r="A1569" t="s">
        <v>2016</v>
      </c>
      <c r="B1569" t="s">
        <v>23511</v>
      </c>
      <c r="C1569" t="s">
        <v>2017</v>
      </c>
      <c r="D1569">
        <v>1</v>
      </c>
      <c r="E1569">
        <v>6152</v>
      </c>
      <c r="F1569">
        <v>1</v>
      </c>
      <c r="G1569">
        <v>7804</v>
      </c>
      <c r="H1569">
        <v>0.788313685289595</v>
      </c>
      <c r="I1569">
        <v>0.968912233598893</v>
      </c>
      <c r="J1569">
        <v>0.832812322140707</v>
      </c>
      <c r="K1569" t="s">
        <v>24771</v>
      </c>
      <c r="L1569">
        <v>1</v>
      </c>
      <c r="M1569" t="s">
        <v>1463</v>
      </c>
      <c r="N1569">
        <v>1</v>
      </c>
      <c r="O1569">
        <v>1.6254876462938901E-4</v>
      </c>
    </row>
    <row r="1570" spans="1:15">
      <c r="A1570" t="s">
        <v>2018</v>
      </c>
      <c r="B1570" t="s">
        <v>23511</v>
      </c>
      <c r="C1570" t="s">
        <v>2019</v>
      </c>
      <c r="D1570">
        <v>1</v>
      </c>
      <c r="E1570">
        <v>6152</v>
      </c>
      <c r="F1570">
        <v>1</v>
      </c>
      <c r="G1570">
        <v>7804</v>
      </c>
      <c r="H1570">
        <v>0.788313685289595</v>
      </c>
      <c r="I1570">
        <v>0.968912233598893</v>
      </c>
      <c r="J1570">
        <v>0.832812322140707</v>
      </c>
      <c r="K1570" t="s">
        <v>23757</v>
      </c>
      <c r="L1570">
        <v>1</v>
      </c>
      <c r="M1570" t="s">
        <v>1463</v>
      </c>
      <c r="N1570">
        <v>1</v>
      </c>
      <c r="O1570">
        <v>1.6254876462938901E-4</v>
      </c>
    </row>
    <row r="1571" spans="1:15">
      <c r="A1571" t="s">
        <v>2020</v>
      </c>
      <c r="B1571" t="s">
        <v>23511</v>
      </c>
      <c r="C1571" t="s">
        <v>2021</v>
      </c>
      <c r="D1571">
        <v>1</v>
      </c>
      <c r="E1571">
        <v>6152</v>
      </c>
      <c r="F1571">
        <v>1</v>
      </c>
      <c r="G1571">
        <v>7804</v>
      </c>
      <c r="H1571">
        <v>0.788313685289595</v>
      </c>
      <c r="I1571">
        <v>0.968912233598893</v>
      </c>
      <c r="J1571">
        <v>0.832812322140707</v>
      </c>
      <c r="K1571" t="s">
        <v>24772</v>
      </c>
      <c r="L1571">
        <v>1</v>
      </c>
      <c r="M1571" t="s">
        <v>1463</v>
      </c>
      <c r="N1571">
        <v>1</v>
      </c>
      <c r="O1571">
        <v>1.6254876462938901E-4</v>
      </c>
    </row>
    <row r="1572" spans="1:15">
      <c r="A1572" t="s">
        <v>2022</v>
      </c>
      <c r="B1572" t="s">
        <v>23511</v>
      </c>
      <c r="C1572" t="s">
        <v>2023</v>
      </c>
      <c r="D1572">
        <v>4</v>
      </c>
      <c r="E1572">
        <v>6152</v>
      </c>
      <c r="F1572">
        <v>4</v>
      </c>
      <c r="G1572">
        <v>7804</v>
      </c>
      <c r="H1572">
        <v>0.38610601832086699</v>
      </c>
      <c r="I1572">
        <v>0.90829480295553899</v>
      </c>
      <c r="J1572">
        <v>0.78070962240619901</v>
      </c>
      <c r="K1572" t="s">
        <v>24773</v>
      </c>
      <c r="L1572">
        <v>4</v>
      </c>
      <c r="M1572" t="s">
        <v>1463</v>
      </c>
      <c r="N1572">
        <v>1</v>
      </c>
      <c r="O1572">
        <v>6.5019505851755496E-4</v>
      </c>
    </row>
    <row r="1573" spans="1:15">
      <c r="A1573" t="s">
        <v>2024</v>
      </c>
      <c r="B1573" t="s">
        <v>23513</v>
      </c>
      <c r="C1573" t="s">
        <v>2025</v>
      </c>
      <c r="D1573">
        <v>5</v>
      </c>
      <c r="E1573">
        <v>535</v>
      </c>
      <c r="F1573">
        <v>86</v>
      </c>
      <c r="G1573">
        <v>8124</v>
      </c>
      <c r="H1573">
        <v>0.67712683076744695</v>
      </c>
      <c r="I1573">
        <v>0.99999999999997702</v>
      </c>
      <c r="J1573">
        <v>0.95041217501583097</v>
      </c>
      <c r="K1573" t="s">
        <v>24774</v>
      </c>
      <c r="L1573">
        <v>5</v>
      </c>
      <c r="M1573" t="s">
        <v>1463</v>
      </c>
      <c r="N1573">
        <v>5.8139534883720902E-2</v>
      </c>
      <c r="O1573">
        <v>9.3457943925233603E-3</v>
      </c>
    </row>
    <row r="1574" spans="1:15">
      <c r="A1574" t="s">
        <v>2024</v>
      </c>
      <c r="B1574" t="s">
        <v>23511</v>
      </c>
      <c r="C1574" t="s">
        <v>2025</v>
      </c>
      <c r="D1574">
        <v>59</v>
      </c>
      <c r="E1574">
        <v>6152</v>
      </c>
      <c r="F1574">
        <v>84</v>
      </c>
      <c r="G1574">
        <v>7804</v>
      </c>
      <c r="H1574">
        <v>0.977542908360859</v>
      </c>
      <c r="I1574">
        <v>1</v>
      </c>
      <c r="J1574">
        <v>0.85953329234717102</v>
      </c>
      <c r="K1574" t="s">
        <v>24775</v>
      </c>
      <c r="L1574">
        <v>59</v>
      </c>
      <c r="M1574" t="s">
        <v>1463</v>
      </c>
      <c r="N1574">
        <v>0.702380952380952</v>
      </c>
      <c r="O1574">
        <v>9.5903771131339403E-3</v>
      </c>
    </row>
    <row r="1575" spans="1:15">
      <c r="A1575" t="s">
        <v>2024</v>
      </c>
      <c r="B1575" t="s">
        <v>23518</v>
      </c>
      <c r="C1575" t="s">
        <v>2025</v>
      </c>
      <c r="D1575">
        <v>13</v>
      </c>
      <c r="E1575">
        <v>787</v>
      </c>
      <c r="F1575">
        <v>80</v>
      </c>
      <c r="G1575">
        <v>7393</v>
      </c>
      <c r="H1575">
        <v>7.8879212856521802E-2</v>
      </c>
      <c r="I1575">
        <v>0.63266972740240601</v>
      </c>
      <c r="J1575">
        <v>0.61170005408803896</v>
      </c>
      <c r="K1575" t="s">
        <v>24776</v>
      </c>
      <c r="L1575">
        <v>13</v>
      </c>
      <c r="M1575" t="s">
        <v>1463</v>
      </c>
      <c r="N1575">
        <v>0.16250000000000001</v>
      </c>
      <c r="O1575">
        <v>1.6518424396442199E-2</v>
      </c>
    </row>
    <row r="1576" spans="1:15">
      <c r="A1576" t="s">
        <v>2026</v>
      </c>
      <c r="B1576" t="s">
        <v>23518</v>
      </c>
      <c r="C1576" t="s">
        <v>2027</v>
      </c>
      <c r="D1576">
        <v>10</v>
      </c>
      <c r="E1576">
        <v>787</v>
      </c>
      <c r="F1576">
        <v>48</v>
      </c>
      <c r="G1576">
        <v>7393</v>
      </c>
      <c r="H1576">
        <v>2.7274273209760801E-2</v>
      </c>
      <c r="I1576">
        <v>0.44250352288171702</v>
      </c>
      <c r="J1576">
        <v>0.42783685888091999</v>
      </c>
      <c r="K1576" t="s">
        <v>24777</v>
      </c>
      <c r="L1576">
        <v>10</v>
      </c>
      <c r="M1576" t="s">
        <v>1463</v>
      </c>
      <c r="N1576">
        <v>0.20833333333333301</v>
      </c>
      <c r="O1576">
        <v>1.2706480304955499E-2</v>
      </c>
    </row>
    <row r="1577" spans="1:15">
      <c r="A1577" t="s">
        <v>2026</v>
      </c>
      <c r="B1577" t="s">
        <v>23511</v>
      </c>
      <c r="C1577" t="s">
        <v>2027</v>
      </c>
      <c r="D1577">
        <v>32</v>
      </c>
      <c r="E1577">
        <v>6152</v>
      </c>
      <c r="F1577">
        <v>47</v>
      </c>
      <c r="G1577">
        <v>7804</v>
      </c>
      <c r="H1577">
        <v>0.97202621214642104</v>
      </c>
      <c r="I1577">
        <v>1</v>
      </c>
      <c r="J1577">
        <v>0.85953329234717102</v>
      </c>
      <c r="K1577" t="s">
        <v>24778</v>
      </c>
      <c r="L1577">
        <v>32</v>
      </c>
      <c r="M1577" t="s">
        <v>1463</v>
      </c>
      <c r="N1577">
        <v>0.680851063829787</v>
      </c>
      <c r="O1577">
        <v>5.2015604681404396E-3</v>
      </c>
    </row>
    <row r="1578" spans="1:15">
      <c r="A1578" t="s">
        <v>2026</v>
      </c>
      <c r="B1578" t="s">
        <v>23513</v>
      </c>
      <c r="C1578" t="s">
        <v>2027</v>
      </c>
      <c r="D1578">
        <v>3</v>
      </c>
      <c r="E1578">
        <v>535</v>
      </c>
      <c r="F1578">
        <v>49</v>
      </c>
      <c r="G1578">
        <v>8124</v>
      </c>
      <c r="H1578">
        <v>0.63506545540263604</v>
      </c>
      <c r="I1578">
        <v>0.99999999999997702</v>
      </c>
      <c r="J1578">
        <v>0.95041217501583097</v>
      </c>
      <c r="K1578" t="s">
        <v>24779</v>
      </c>
      <c r="L1578">
        <v>3</v>
      </c>
      <c r="M1578" t="s">
        <v>1463</v>
      </c>
      <c r="N1578">
        <v>6.1224489795918401E-2</v>
      </c>
      <c r="O1578">
        <v>5.60747663551402E-3</v>
      </c>
    </row>
    <row r="1579" spans="1:15">
      <c r="A1579" t="s">
        <v>2028</v>
      </c>
      <c r="B1579" t="s">
        <v>23513</v>
      </c>
      <c r="C1579" t="s">
        <v>2029</v>
      </c>
      <c r="D1579">
        <v>1</v>
      </c>
      <c r="E1579">
        <v>535</v>
      </c>
      <c r="F1579">
        <v>16</v>
      </c>
      <c r="G1579">
        <v>8124</v>
      </c>
      <c r="H1579">
        <v>0.66412214006675596</v>
      </c>
      <c r="I1579">
        <v>0.99999999999997702</v>
      </c>
      <c r="J1579">
        <v>0.95041217501583097</v>
      </c>
      <c r="K1579" t="s">
        <v>24536</v>
      </c>
      <c r="L1579">
        <v>1</v>
      </c>
      <c r="M1579" t="s">
        <v>1463</v>
      </c>
      <c r="N1579">
        <v>6.25E-2</v>
      </c>
      <c r="O1579">
        <v>1.8691588785046699E-3</v>
      </c>
    </row>
    <row r="1580" spans="1:15">
      <c r="A1580" t="s">
        <v>2028</v>
      </c>
      <c r="B1580" t="s">
        <v>23518</v>
      </c>
      <c r="C1580" t="s">
        <v>2029</v>
      </c>
      <c r="D1580">
        <v>4</v>
      </c>
      <c r="E1580">
        <v>787</v>
      </c>
      <c r="F1580">
        <v>15</v>
      </c>
      <c r="G1580">
        <v>7393</v>
      </c>
      <c r="H1580">
        <v>6.7048993244599203E-2</v>
      </c>
      <c r="I1580">
        <v>0.63266972740240601</v>
      </c>
      <c r="J1580">
        <v>0.61170005408803896</v>
      </c>
      <c r="K1580" t="s">
        <v>24780</v>
      </c>
      <c r="L1580">
        <v>4</v>
      </c>
      <c r="M1580" t="s">
        <v>1463</v>
      </c>
      <c r="N1580">
        <v>0.266666666666667</v>
      </c>
      <c r="O1580">
        <v>5.0825921219822103E-3</v>
      </c>
    </row>
    <row r="1581" spans="1:15">
      <c r="A1581" t="s">
        <v>2028</v>
      </c>
      <c r="B1581" t="s">
        <v>23511</v>
      </c>
      <c r="C1581" t="s">
        <v>2029</v>
      </c>
      <c r="D1581">
        <v>9</v>
      </c>
      <c r="E1581">
        <v>6152</v>
      </c>
      <c r="F1581">
        <v>15</v>
      </c>
      <c r="G1581">
        <v>7804</v>
      </c>
      <c r="H1581">
        <v>0.97571554589467202</v>
      </c>
      <c r="I1581">
        <v>1</v>
      </c>
      <c r="J1581">
        <v>0.85953329234717102</v>
      </c>
      <c r="K1581" t="s">
        <v>24781</v>
      </c>
      <c r="L1581">
        <v>9</v>
      </c>
      <c r="M1581" t="s">
        <v>1463</v>
      </c>
      <c r="N1581">
        <v>0.6</v>
      </c>
      <c r="O1581">
        <v>1.4629388816645001E-3</v>
      </c>
    </row>
    <row r="1582" spans="1:15">
      <c r="A1582" t="s">
        <v>2030</v>
      </c>
      <c r="B1582" t="s">
        <v>23518</v>
      </c>
      <c r="C1582" t="s">
        <v>2031</v>
      </c>
      <c r="D1582">
        <v>5</v>
      </c>
      <c r="E1582">
        <v>787</v>
      </c>
      <c r="F1582">
        <v>33</v>
      </c>
      <c r="G1582">
        <v>7393</v>
      </c>
      <c r="H1582">
        <v>0.27117430487312399</v>
      </c>
      <c r="I1582">
        <v>0.97863801257884697</v>
      </c>
      <c r="J1582">
        <v>0.94620131057153301</v>
      </c>
      <c r="K1582" t="s">
        <v>24782</v>
      </c>
      <c r="L1582">
        <v>5</v>
      </c>
      <c r="M1582" t="s">
        <v>1463</v>
      </c>
      <c r="N1582">
        <v>0.15151515151515199</v>
      </c>
      <c r="O1582">
        <v>6.35324015247776E-3</v>
      </c>
    </row>
    <row r="1583" spans="1:15">
      <c r="A1583" t="s">
        <v>2030</v>
      </c>
      <c r="B1583" t="s">
        <v>23513</v>
      </c>
      <c r="C1583" t="s">
        <v>2031</v>
      </c>
      <c r="D1583">
        <v>2</v>
      </c>
      <c r="E1583">
        <v>535</v>
      </c>
      <c r="F1583">
        <v>34</v>
      </c>
      <c r="G1583">
        <v>8124</v>
      </c>
      <c r="H1583">
        <v>0.66550065433524297</v>
      </c>
      <c r="I1583">
        <v>0.99999999999997702</v>
      </c>
      <c r="J1583">
        <v>0.95041217501583097</v>
      </c>
      <c r="K1583" t="s">
        <v>24783</v>
      </c>
      <c r="L1583">
        <v>2</v>
      </c>
      <c r="M1583" t="s">
        <v>1463</v>
      </c>
      <c r="N1583">
        <v>5.8823529411764698E-2</v>
      </c>
      <c r="O1583">
        <v>3.7383177570093499E-3</v>
      </c>
    </row>
    <row r="1584" spans="1:15">
      <c r="A1584" t="s">
        <v>2030</v>
      </c>
      <c r="B1584" t="s">
        <v>23511</v>
      </c>
      <c r="C1584" t="s">
        <v>2031</v>
      </c>
      <c r="D1584">
        <v>25</v>
      </c>
      <c r="E1584">
        <v>6152</v>
      </c>
      <c r="F1584">
        <v>33</v>
      </c>
      <c r="G1584">
        <v>7804</v>
      </c>
      <c r="H1584">
        <v>0.74859224193538298</v>
      </c>
      <c r="I1584">
        <v>0.968912233598893</v>
      </c>
      <c r="J1584">
        <v>0.832812322140707</v>
      </c>
      <c r="K1584" t="s">
        <v>24784</v>
      </c>
      <c r="L1584">
        <v>25</v>
      </c>
      <c r="M1584" t="s">
        <v>1463</v>
      </c>
      <c r="N1584">
        <v>0.75757575757575801</v>
      </c>
      <c r="O1584">
        <v>4.0637191157347199E-3</v>
      </c>
    </row>
    <row r="1585" spans="1:15">
      <c r="A1585" t="s">
        <v>2032</v>
      </c>
      <c r="B1585" t="s">
        <v>23513</v>
      </c>
      <c r="C1585" t="s">
        <v>2033</v>
      </c>
      <c r="D1585">
        <v>2</v>
      </c>
      <c r="E1585">
        <v>535</v>
      </c>
      <c r="F1585">
        <v>3</v>
      </c>
      <c r="G1585">
        <v>8124</v>
      </c>
      <c r="H1585">
        <v>1.2419428368860499E-2</v>
      </c>
      <c r="I1585">
        <v>0.18879350817132301</v>
      </c>
      <c r="J1585">
        <v>0.17943164872997999</v>
      </c>
      <c r="K1585" t="s">
        <v>24783</v>
      </c>
      <c r="L1585">
        <v>2</v>
      </c>
      <c r="M1585" t="s">
        <v>1463</v>
      </c>
      <c r="N1585">
        <v>0.66666666666666696</v>
      </c>
      <c r="O1585">
        <v>3.7383177570093499E-3</v>
      </c>
    </row>
    <row r="1586" spans="1:15">
      <c r="A1586" t="s">
        <v>2034</v>
      </c>
      <c r="B1586" t="s">
        <v>23511</v>
      </c>
      <c r="C1586" t="s">
        <v>2035</v>
      </c>
      <c r="D1586">
        <v>4</v>
      </c>
      <c r="E1586">
        <v>6152</v>
      </c>
      <c r="F1586">
        <v>4</v>
      </c>
      <c r="G1586">
        <v>7804</v>
      </c>
      <c r="H1586">
        <v>0.38610601832086699</v>
      </c>
      <c r="I1586">
        <v>0.90829480295553899</v>
      </c>
      <c r="J1586">
        <v>0.78070962240619901</v>
      </c>
      <c r="K1586" t="s">
        <v>24785</v>
      </c>
      <c r="L1586">
        <v>4</v>
      </c>
      <c r="M1586" t="s">
        <v>1463</v>
      </c>
      <c r="N1586">
        <v>1</v>
      </c>
      <c r="O1586">
        <v>6.5019505851755496E-4</v>
      </c>
    </row>
    <row r="1587" spans="1:15">
      <c r="A1587" t="s">
        <v>2036</v>
      </c>
      <c r="B1587" t="s">
        <v>23511</v>
      </c>
      <c r="C1587" t="s">
        <v>2037</v>
      </c>
      <c r="D1587">
        <v>2</v>
      </c>
      <c r="E1587">
        <v>6152</v>
      </c>
      <c r="F1587">
        <v>2</v>
      </c>
      <c r="G1587">
        <v>7804</v>
      </c>
      <c r="H1587">
        <v>0.62141708038142995</v>
      </c>
      <c r="I1587">
        <v>0.968912233598893</v>
      </c>
      <c r="J1587">
        <v>0.832812322140707</v>
      </c>
      <c r="K1587" t="s">
        <v>24786</v>
      </c>
      <c r="L1587">
        <v>2</v>
      </c>
      <c r="M1587" t="s">
        <v>1463</v>
      </c>
      <c r="N1587">
        <v>1</v>
      </c>
      <c r="O1587">
        <v>3.2509752925877802E-4</v>
      </c>
    </row>
    <row r="1588" spans="1:15">
      <c r="A1588" t="s">
        <v>2038</v>
      </c>
      <c r="B1588" t="s">
        <v>23518</v>
      </c>
      <c r="C1588" t="s">
        <v>2039</v>
      </c>
      <c r="D1588">
        <v>2</v>
      </c>
      <c r="E1588">
        <v>787</v>
      </c>
      <c r="F1588">
        <v>28</v>
      </c>
      <c r="G1588">
        <v>7393</v>
      </c>
      <c r="H1588">
        <v>0.81503836345158498</v>
      </c>
      <c r="I1588">
        <v>1</v>
      </c>
      <c r="J1588">
        <v>0.966855260484069</v>
      </c>
      <c r="K1588" t="s">
        <v>24787</v>
      </c>
      <c r="L1588">
        <v>2</v>
      </c>
      <c r="M1588" t="s">
        <v>1463</v>
      </c>
      <c r="N1588">
        <v>7.1428571428571397E-2</v>
      </c>
      <c r="O1588">
        <v>2.5412960609911099E-3</v>
      </c>
    </row>
    <row r="1589" spans="1:15">
      <c r="A1589" t="s">
        <v>2038</v>
      </c>
      <c r="B1589" t="s">
        <v>23511</v>
      </c>
      <c r="C1589" t="s">
        <v>2039</v>
      </c>
      <c r="D1589">
        <v>25</v>
      </c>
      <c r="E1589">
        <v>6152</v>
      </c>
      <c r="F1589">
        <v>32</v>
      </c>
      <c r="G1589">
        <v>7804</v>
      </c>
      <c r="H1589">
        <v>0.63746764525123301</v>
      </c>
      <c r="I1589">
        <v>0.968912233598893</v>
      </c>
      <c r="J1589">
        <v>0.832812322140707</v>
      </c>
      <c r="K1589" t="s">
        <v>24788</v>
      </c>
      <c r="L1589">
        <v>25</v>
      </c>
      <c r="M1589" t="s">
        <v>1463</v>
      </c>
      <c r="N1589">
        <v>0.78125</v>
      </c>
      <c r="O1589">
        <v>4.0637191157347199E-3</v>
      </c>
    </row>
    <row r="1590" spans="1:15">
      <c r="A1590" t="s">
        <v>2038</v>
      </c>
      <c r="B1590" t="s">
        <v>23513</v>
      </c>
      <c r="C1590" t="s">
        <v>2039</v>
      </c>
      <c r="D1590">
        <v>1</v>
      </c>
      <c r="E1590">
        <v>535</v>
      </c>
      <c r="F1590">
        <v>32</v>
      </c>
      <c r="G1590">
        <v>8124</v>
      </c>
      <c r="H1590">
        <v>0.88743738841378905</v>
      </c>
      <c r="I1590">
        <v>0.99999999999997702</v>
      </c>
      <c r="J1590">
        <v>0.95041217501583097</v>
      </c>
      <c r="K1590" t="s">
        <v>24536</v>
      </c>
      <c r="L1590">
        <v>1</v>
      </c>
      <c r="M1590" t="s">
        <v>1463</v>
      </c>
      <c r="N1590">
        <v>3.125E-2</v>
      </c>
      <c r="O1590">
        <v>1.8691588785046699E-3</v>
      </c>
    </row>
    <row r="1591" spans="1:15">
      <c r="A1591" t="s">
        <v>2040</v>
      </c>
      <c r="B1591" t="s">
        <v>23518</v>
      </c>
      <c r="C1591" t="s">
        <v>2041</v>
      </c>
      <c r="D1591">
        <v>1</v>
      </c>
      <c r="E1591">
        <v>787</v>
      </c>
      <c r="F1591">
        <v>9</v>
      </c>
      <c r="G1591">
        <v>7393</v>
      </c>
      <c r="H1591">
        <v>0.63708190659863195</v>
      </c>
      <c r="I1591">
        <v>1</v>
      </c>
      <c r="J1591">
        <v>0.966855260484069</v>
      </c>
      <c r="K1591" t="s">
        <v>24789</v>
      </c>
      <c r="L1591">
        <v>1</v>
      </c>
      <c r="M1591" t="s">
        <v>1463</v>
      </c>
      <c r="N1591">
        <v>0.11111111111111099</v>
      </c>
      <c r="O1591">
        <v>1.27064803049555E-3</v>
      </c>
    </row>
    <row r="1592" spans="1:15">
      <c r="A1592" t="s">
        <v>2040</v>
      </c>
      <c r="B1592" t="s">
        <v>23513</v>
      </c>
      <c r="C1592" t="s">
        <v>2041</v>
      </c>
      <c r="D1592">
        <v>1</v>
      </c>
      <c r="E1592">
        <v>535</v>
      </c>
      <c r="F1592">
        <v>9</v>
      </c>
      <c r="G1592">
        <v>8124</v>
      </c>
      <c r="H1592">
        <v>0.45850310076412798</v>
      </c>
      <c r="I1592">
        <v>0.99999999999997702</v>
      </c>
      <c r="J1592">
        <v>0.95041217501583097</v>
      </c>
      <c r="K1592" t="s">
        <v>24536</v>
      </c>
      <c r="L1592">
        <v>1</v>
      </c>
      <c r="M1592" t="s">
        <v>1463</v>
      </c>
      <c r="N1592">
        <v>0.11111111111111099</v>
      </c>
      <c r="O1592">
        <v>1.8691588785046699E-3</v>
      </c>
    </row>
    <row r="1593" spans="1:15">
      <c r="A1593" t="s">
        <v>2040</v>
      </c>
      <c r="B1593" t="s">
        <v>23511</v>
      </c>
      <c r="C1593" t="s">
        <v>2041</v>
      </c>
      <c r="D1593">
        <v>5</v>
      </c>
      <c r="E1593">
        <v>6152</v>
      </c>
      <c r="F1593">
        <v>9</v>
      </c>
      <c r="G1593">
        <v>7804</v>
      </c>
      <c r="H1593">
        <v>0.97522995242144195</v>
      </c>
      <c r="I1593">
        <v>1</v>
      </c>
      <c r="J1593">
        <v>0.85953329234717102</v>
      </c>
      <c r="K1593" t="s">
        <v>24790</v>
      </c>
      <c r="L1593">
        <v>5</v>
      </c>
      <c r="M1593" t="s">
        <v>1463</v>
      </c>
      <c r="N1593">
        <v>0.55555555555555602</v>
      </c>
      <c r="O1593">
        <v>8.1274382314694405E-4</v>
      </c>
    </row>
    <row r="1594" spans="1:15">
      <c r="A1594" t="s">
        <v>2042</v>
      </c>
      <c r="B1594" t="s">
        <v>23511</v>
      </c>
      <c r="C1594" t="s">
        <v>2043</v>
      </c>
      <c r="D1594">
        <v>2</v>
      </c>
      <c r="E1594">
        <v>6152</v>
      </c>
      <c r="F1594">
        <v>2</v>
      </c>
      <c r="G1594">
        <v>7804</v>
      </c>
      <c r="H1594">
        <v>0.62141708038142995</v>
      </c>
      <c r="I1594">
        <v>0.968912233598893</v>
      </c>
      <c r="J1594">
        <v>0.832812322140707</v>
      </c>
      <c r="K1594" t="s">
        <v>24791</v>
      </c>
      <c r="L1594">
        <v>2</v>
      </c>
      <c r="M1594" t="s">
        <v>1463</v>
      </c>
      <c r="N1594">
        <v>1</v>
      </c>
      <c r="O1594">
        <v>3.2509752925877802E-4</v>
      </c>
    </row>
    <row r="1595" spans="1:15">
      <c r="A1595" t="s">
        <v>2044</v>
      </c>
      <c r="B1595" t="s">
        <v>23511</v>
      </c>
      <c r="C1595" t="s">
        <v>2045</v>
      </c>
      <c r="D1595">
        <v>2</v>
      </c>
      <c r="E1595">
        <v>6152</v>
      </c>
      <c r="F1595">
        <v>2</v>
      </c>
      <c r="G1595">
        <v>7804</v>
      </c>
      <c r="H1595">
        <v>0.62141708038142995</v>
      </c>
      <c r="I1595">
        <v>0.968912233598893</v>
      </c>
      <c r="J1595">
        <v>0.832812322140707</v>
      </c>
      <c r="K1595" t="s">
        <v>24792</v>
      </c>
      <c r="L1595">
        <v>2</v>
      </c>
      <c r="M1595" t="s">
        <v>1463</v>
      </c>
      <c r="N1595">
        <v>1</v>
      </c>
      <c r="O1595">
        <v>3.2509752925877802E-4</v>
      </c>
    </row>
    <row r="1596" spans="1:15">
      <c r="A1596" t="s">
        <v>2046</v>
      </c>
      <c r="B1596" t="s">
        <v>23511</v>
      </c>
      <c r="C1596" t="s">
        <v>2047</v>
      </c>
      <c r="D1596">
        <v>15</v>
      </c>
      <c r="E1596">
        <v>6152</v>
      </c>
      <c r="F1596">
        <v>17</v>
      </c>
      <c r="G1596">
        <v>7804</v>
      </c>
      <c r="H1596">
        <v>0.26923996398</v>
      </c>
      <c r="I1596">
        <v>0.77166446736043703</v>
      </c>
      <c r="J1596">
        <v>0.66327130021764202</v>
      </c>
      <c r="K1596" t="s">
        <v>23658</v>
      </c>
      <c r="L1596">
        <v>15</v>
      </c>
      <c r="M1596" t="s">
        <v>1463</v>
      </c>
      <c r="N1596">
        <v>0.88235294117647101</v>
      </c>
      <c r="O1596">
        <v>2.4382314694408299E-3</v>
      </c>
    </row>
    <row r="1597" spans="1:15">
      <c r="A1597" t="s">
        <v>2046</v>
      </c>
      <c r="B1597" t="s">
        <v>23518</v>
      </c>
      <c r="C1597" t="s">
        <v>2047</v>
      </c>
      <c r="D1597">
        <v>1</v>
      </c>
      <c r="E1597">
        <v>787</v>
      </c>
      <c r="F1597">
        <v>14</v>
      </c>
      <c r="G1597">
        <v>7393</v>
      </c>
      <c r="H1597">
        <v>0.79345608455289296</v>
      </c>
      <c r="I1597">
        <v>1</v>
      </c>
      <c r="J1597">
        <v>0.966855260484069</v>
      </c>
      <c r="K1597" t="s">
        <v>23657</v>
      </c>
      <c r="L1597">
        <v>1</v>
      </c>
      <c r="M1597" t="s">
        <v>1463</v>
      </c>
      <c r="N1597">
        <v>7.1428571428571397E-2</v>
      </c>
      <c r="O1597">
        <v>1.27064803049555E-3</v>
      </c>
    </row>
    <row r="1598" spans="1:15">
      <c r="A1598" t="s">
        <v>2048</v>
      </c>
      <c r="B1598" t="s">
        <v>23511</v>
      </c>
      <c r="C1598" t="s">
        <v>2049</v>
      </c>
      <c r="D1598">
        <v>7</v>
      </c>
      <c r="E1598">
        <v>6152</v>
      </c>
      <c r="F1598">
        <v>7</v>
      </c>
      <c r="G1598">
        <v>7804</v>
      </c>
      <c r="H1598">
        <v>0.18905120292587699</v>
      </c>
      <c r="I1598">
        <v>0.631132279689813</v>
      </c>
      <c r="J1598">
        <v>0.54247920626835999</v>
      </c>
      <c r="K1598" t="s">
        <v>24793</v>
      </c>
      <c r="L1598">
        <v>7</v>
      </c>
      <c r="M1598" t="s">
        <v>1463</v>
      </c>
      <c r="N1598">
        <v>1</v>
      </c>
      <c r="O1598">
        <v>1.13784135240572E-3</v>
      </c>
    </row>
    <row r="1599" spans="1:15">
      <c r="A1599" t="s">
        <v>2050</v>
      </c>
      <c r="B1599" t="s">
        <v>23511</v>
      </c>
      <c r="C1599" t="s">
        <v>2051</v>
      </c>
      <c r="D1599">
        <v>14</v>
      </c>
      <c r="E1599">
        <v>6152</v>
      </c>
      <c r="F1599">
        <v>24</v>
      </c>
      <c r="G1599">
        <v>7804</v>
      </c>
      <c r="H1599">
        <v>0.99408554897524803</v>
      </c>
      <c r="I1599">
        <v>1</v>
      </c>
      <c r="J1599">
        <v>0.85953329234717102</v>
      </c>
      <c r="K1599" t="s">
        <v>24794</v>
      </c>
      <c r="L1599">
        <v>14</v>
      </c>
      <c r="M1599" t="s">
        <v>1463</v>
      </c>
      <c r="N1599">
        <v>0.58333333333333304</v>
      </c>
      <c r="O1599">
        <v>2.2756827048114399E-3</v>
      </c>
    </row>
    <row r="1600" spans="1:15">
      <c r="A1600" t="s">
        <v>2050</v>
      </c>
      <c r="B1600" t="s">
        <v>23513</v>
      </c>
      <c r="C1600" t="s">
        <v>2051</v>
      </c>
      <c r="D1600">
        <v>2</v>
      </c>
      <c r="E1600">
        <v>535</v>
      </c>
      <c r="F1600">
        <v>25</v>
      </c>
      <c r="G1600">
        <v>8124</v>
      </c>
      <c r="H1600">
        <v>0.49719365521358</v>
      </c>
      <c r="I1600">
        <v>0.99999999999997702</v>
      </c>
      <c r="J1600">
        <v>0.95041217501583097</v>
      </c>
      <c r="K1600" t="s">
        <v>24795</v>
      </c>
      <c r="L1600">
        <v>2</v>
      </c>
      <c r="M1600" t="s">
        <v>1463</v>
      </c>
      <c r="N1600">
        <v>0.08</v>
      </c>
      <c r="O1600">
        <v>3.7383177570093499E-3</v>
      </c>
    </row>
    <row r="1601" spans="1:15">
      <c r="A1601" t="s">
        <v>2050</v>
      </c>
      <c r="B1601" t="s">
        <v>23518</v>
      </c>
      <c r="C1601" t="s">
        <v>2051</v>
      </c>
      <c r="D1601">
        <v>5</v>
      </c>
      <c r="E1601">
        <v>787</v>
      </c>
      <c r="F1601">
        <v>23</v>
      </c>
      <c r="G1601">
        <v>7393</v>
      </c>
      <c r="H1601">
        <v>9.0133217690754094E-2</v>
      </c>
      <c r="I1601">
        <v>0.63266972740240601</v>
      </c>
      <c r="J1601">
        <v>0.61170005408803896</v>
      </c>
      <c r="K1601" t="s">
        <v>24796</v>
      </c>
      <c r="L1601">
        <v>5</v>
      </c>
      <c r="M1601" t="s">
        <v>1463</v>
      </c>
      <c r="N1601">
        <v>0.217391304347826</v>
      </c>
      <c r="O1601">
        <v>6.35324015247776E-3</v>
      </c>
    </row>
    <row r="1602" spans="1:15">
      <c r="A1602" t="s">
        <v>2052</v>
      </c>
      <c r="B1602" t="s">
        <v>23511</v>
      </c>
      <c r="C1602" t="s">
        <v>2053</v>
      </c>
      <c r="D1602">
        <v>40</v>
      </c>
      <c r="E1602">
        <v>6152</v>
      </c>
      <c r="F1602">
        <v>51</v>
      </c>
      <c r="G1602">
        <v>7804</v>
      </c>
      <c r="H1602">
        <v>0.60743137622265597</v>
      </c>
      <c r="I1602">
        <v>0.968912233598893</v>
      </c>
      <c r="J1602">
        <v>0.832812322140707</v>
      </c>
      <c r="K1602" t="s">
        <v>24797</v>
      </c>
      <c r="L1602">
        <v>40</v>
      </c>
      <c r="M1602" t="s">
        <v>1463</v>
      </c>
      <c r="N1602">
        <v>0.78431372549019596</v>
      </c>
      <c r="O1602">
        <v>6.5019505851755498E-3</v>
      </c>
    </row>
    <row r="1603" spans="1:15">
      <c r="A1603" t="s">
        <v>2052</v>
      </c>
      <c r="B1603" t="s">
        <v>23513</v>
      </c>
      <c r="C1603" t="s">
        <v>2053</v>
      </c>
      <c r="D1603">
        <v>3</v>
      </c>
      <c r="E1603">
        <v>535</v>
      </c>
      <c r="F1603">
        <v>52</v>
      </c>
      <c r="G1603">
        <v>8124</v>
      </c>
      <c r="H1603">
        <v>0.67506714902448195</v>
      </c>
      <c r="I1603">
        <v>0.99999999999997702</v>
      </c>
      <c r="J1603">
        <v>0.95041217501583097</v>
      </c>
      <c r="K1603" t="s">
        <v>24798</v>
      </c>
      <c r="L1603">
        <v>3</v>
      </c>
      <c r="M1603" t="s">
        <v>1463</v>
      </c>
      <c r="N1603">
        <v>5.7692307692307702E-2</v>
      </c>
      <c r="O1603">
        <v>5.60747663551402E-3</v>
      </c>
    </row>
    <row r="1604" spans="1:15">
      <c r="A1604" t="s">
        <v>2052</v>
      </c>
      <c r="B1604" t="s">
        <v>23518</v>
      </c>
      <c r="C1604" t="s">
        <v>2053</v>
      </c>
      <c r="D1604">
        <v>6</v>
      </c>
      <c r="E1604">
        <v>787</v>
      </c>
      <c r="F1604">
        <v>48</v>
      </c>
      <c r="G1604">
        <v>7393</v>
      </c>
      <c r="H1604">
        <v>0.40421349054681099</v>
      </c>
      <c r="I1604">
        <v>1</v>
      </c>
      <c r="J1604">
        <v>0.966855260484069</v>
      </c>
      <c r="K1604" t="s">
        <v>24799</v>
      </c>
      <c r="L1604">
        <v>6</v>
      </c>
      <c r="M1604" t="s">
        <v>1463</v>
      </c>
      <c r="N1604">
        <v>0.125</v>
      </c>
      <c r="O1604">
        <v>7.6238881829733202E-3</v>
      </c>
    </row>
    <row r="1605" spans="1:15">
      <c r="A1605" t="s">
        <v>2054</v>
      </c>
      <c r="B1605" t="s">
        <v>23518</v>
      </c>
      <c r="C1605" t="s">
        <v>2055</v>
      </c>
      <c r="D1605">
        <v>1</v>
      </c>
      <c r="E1605">
        <v>787</v>
      </c>
      <c r="F1605">
        <v>4</v>
      </c>
      <c r="G1605">
        <v>7393</v>
      </c>
      <c r="H1605">
        <v>0.362574478289521</v>
      </c>
      <c r="I1605">
        <v>1</v>
      </c>
      <c r="J1605">
        <v>0.966855260484069</v>
      </c>
      <c r="K1605" t="s">
        <v>23683</v>
      </c>
      <c r="L1605">
        <v>1</v>
      </c>
      <c r="M1605" t="s">
        <v>1463</v>
      </c>
      <c r="N1605">
        <v>0.25</v>
      </c>
      <c r="O1605">
        <v>1.27064803049555E-3</v>
      </c>
    </row>
    <row r="1606" spans="1:15">
      <c r="A1606" t="s">
        <v>2054</v>
      </c>
      <c r="B1606" t="s">
        <v>23511</v>
      </c>
      <c r="C1606" t="s">
        <v>2055</v>
      </c>
      <c r="D1606">
        <v>3</v>
      </c>
      <c r="E1606">
        <v>6152</v>
      </c>
      <c r="F1606">
        <v>4</v>
      </c>
      <c r="G1606">
        <v>7804</v>
      </c>
      <c r="H1606">
        <v>0.80103341611958101</v>
      </c>
      <c r="I1606">
        <v>0.968912233598893</v>
      </c>
      <c r="J1606">
        <v>0.832812322140707</v>
      </c>
      <c r="K1606" t="s">
        <v>24800</v>
      </c>
      <c r="L1606">
        <v>3</v>
      </c>
      <c r="M1606" t="s">
        <v>1463</v>
      </c>
      <c r="N1606">
        <v>0.75</v>
      </c>
      <c r="O1606">
        <v>4.8764629388816603E-4</v>
      </c>
    </row>
    <row r="1607" spans="1:15">
      <c r="A1607" t="s">
        <v>2056</v>
      </c>
      <c r="B1607" t="s">
        <v>23518</v>
      </c>
      <c r="C1607" t="s">
        <v>2057</v>
      </c>
      <c r="D1607">
        <v>1</v>
      </c>
      <c r="E1607">
        <v>787</v>
      </c>
      <c r="F1607">
        <v>6</v>
      </c>
      <c r="G1607">
        <v>7393</v>
      </c>
      <c r="H1607">
        <v>0.49113550780958298</v>
      </c>
      <c r="I1607">
        <v>1</v>
      </c>
      <c r="J1607">
        <v>0.966855260484069</v>
      </c>
      <c r="K1607" t="s">
        <v>24801</v>
      </c>
      <c r="L1607">
        <v>1</v>
      </c>
      <c r="M1607" t="s">
        <v>1463</v>
      </c>
      <c r="N1607">
        <v>0.16666666666666699</v>
      </c>
      <c r="O1607">
        <v>1.27064803049555E-3</v>
      </c>
    </row>
    <row r="1608" spans="1:15">
      <c r="A1608" t="s">
        <v>2056</v>
      </c>
      <c r="B1608" t="s">
        <v>23511</v>
      </c>
      <c r="C1608" t="s">
        <v>2057</v>
      </c>
      <c r="D1608">
        <v>3</v>
      </c>
      <c r="E1608">
        <v>6152</v>
      </c>
      <c r="F1608">
        <v>6</v>
      </c>
      <c r="G1608">
        <v>7804</v>
      </c>
      <c r="H1608">
        <v>0.97922542091541498</v>
      </c>
      <c r="I1608">
        <v>1</v>
      </c>
      <c r="J1608">
        <v>0.85953329234717102</v>
      </c>
      <c r="K1608" t="s">
        <v>24802</v>
      </c>
      <c r="L1608">
        <v>3</v>
      </c>
      <c r="M1608" t="s">
        <v>1463</v>
      </c>
      <c r="N1608">
        <v>0.5</v>
      </c>
      <c r="O1608">
        <v>4.8764629388816603E-4</v>
      </c>
    </row>
    <row r="1609" spans="1:15">
      <c r="A1609" t="s">
        <v>2058</v>
      </c>
      <c r="B1609" t="s">
        <v>23513</v>
      </c>
      <c r="C1609" t="s">
        <v>2059</v>
      </c>
      <c r="D1609">
        <v>1</v>
      </c>
      <c r="E1609">
        <v>535</v>
      </c>
      <c r="F1609">
        <v>2</v>
      </c>
      <c r="G1609">
        <v>8124</v>
      </c>
      <c r="H1609">
        <v>0.12737930779067499</v>
      </c>
      <c r="I1609">
        <v>0.64703075560747003</v>
      </c>
      <c r="J1609">
        <v>0.614945907739046</v>
      </c>
      <c r="K1609" t="s">
        <v>23746</v>
      </c>
      <c r="L1609">
        <v>1</v>
      </c>
      <c r="M1609" t="s">
        <v>1463</v>
      </c>
      <c r="N1609">
        <v>0.5</v>
      </c>
      <c r="O1609">
        <v>1.8691588785046699E-3</v>
      </c>
    </row>
    <row r="1610" spans="1:15">
      <c r="A1610" t="s">
        <v>2058</v>
      </c>
      <c r="B1610" t="s">
        <v>23518</v>
      </c>
      <c r="C1610" t="s">
        <v>2059</v>
      </c>
      <c r="D1610">
        <v>1</v>
      </c>
      <c r="E1610">
        <v>787</v>
      </c>
      <c r="F1610">
        <v>2</v>
      </c>
      <c r="G1610">
        <v>7393</v>
      </c>
      <c r="H1610">
        <v>0.20158492765181499</v>
      </c>
      <c r="I1610">
        <v>0.83876007220319604</v>
      </c>
      <c r="J1610">
        <v>0.81095958809365798</v>
      </c>
      <c r="K1610" t="s">
        <v>24803</v>
      </c>
      <c r="L1610">
        <v>1</v>
      </c>
      <c r="M1610" t="s">
        <v>1463</v>
      </c>
      <c r="N1610">
        <v>0.5</v>
      </c>
      <c r="O1610">
        <v>1.27064803049555E-3</v>
      </c>
    </row>
    <row r="1611" spans="1:15">
      <c r="A1611" t="s">
        <v>2060</v>
      </c>
      <c r="B1611" t="s">
        <v>23518</v>
      </c>
      <c r="C1611" t="s">
        <v>2061</v>
      </c>
      <c r="D1611">
        <v>6</v>
      </c>
      <c r="E1611">
        <v>787</v>
      </c>
      <c r="F1611">
        <v>6</v>
      </c>
      <c r="G1611">
        <v>7393</v>
      </c>
      <c r="H1611" s="34">
        <v>1.43056848862691E-6</v>
      </c>
      <c r="I1611">
        <v>4.1410750191370801E-4</v>
      </c>
      <c r="J1611">
        <v>4.00382016631185E-4</v>
      </c>
      <c r="K1611" t="s">
        <v>24589</v>
      </c>
      <c r="L1611">
        <v>6</v>
      </c>
      <c r="M1611" t="s">
        <v>1463</v>
      </c>
      <c r="N1611">
        <v>1</v>
      </c>
      <c r="O1611">
        <v>7.6238881829733202E-3</v>
      </c>
    </row>
    <row r="1612" spans="1:15">
      <c r="A1612" t="s">
        <v>2062</v>
      </c>
      <c r="B1612" t="s">
        <v>23518</v>
      </c>
      <c r="C1612" t="s">
        <v>2063</v>
      </c>
      <c r="D1612">
        <v>8</v>
      </c>
      <c r="E1612">
        <v>787</v>
      </c>
      <c r="F1612">
        <v>96</v>
      </c>
      <c r="G1612">
        <v>7393</v>
      </c>
      <c r="H1612">
        <v>0.81576523239423304</v>
      </c>
      <c r="I1612">
        <v>1</v>
      </c>
      <c r="J1612">
        <v>0.966855260484069</v>
      </c>
      <c r="K1612" t="s">
        <v>24804</v>
      </c>
      <c r="L1612">
        <v>8</v>
      </c>
      <c r="M1612" t="s">
        <v>1463</v>
      </c>
      <c r="N1612">
        <v>8.3333333333333301E-2</v>
      </c>
      <c r="O1612">
        <v>1.01651842439644E-2</v>
      </c>
    </row>
    <row r="1613" spans="1:15">
      <c r="A1613" t="s">
        <v>2062</v>
      </c>
      <c r="B1613" t="s">
        <v>23511</v>
      </c>
      <c r="C1613" t="s">
        <v>2063</v>
      </c>
      <c r="D1613">
        <v>84</v>
      </c>
      <c r="E1613">
        <v>6152</v>
      </c>
      <c r="F1613">
        <v>94</v>
      </c>
      <c r="G1613">
        <v>7804</v>
      </c>
      <c r="H1613">
        <v>5.5797084670556997E-3</v>
      </c>
      <c r="I1613">
        <v>5.3802379880669299E-2</v>
      </c>
      <c r="J1613">
        <v>4.6244936714944902E-2</v>
      </c>
      <c r="K1613" t="s">
        <v>24805</v>
      </c>
      <c r="L1613">
        <v>84</v>
      </c>
      <c r="M1613" t="s">
        <v>1463</v>
      </c>
      <c r="N1613">
        <v>0.89361702127659604</v>
      </c>
      <c r="O1613">
        <v>1.3654096228868699E-2</v>
      </c>
    </row>
    <row r="1614" spans="1:15">
      <c r="A1614" t="s">
        <v>2064</v>
      </c>
      <c r="B1614" t="s">
        <v>23518</v>
      </c>
      <c r="C1614" t="s">
        <v>2065</v>
      </c>
      <c r="D1614">
        <v>3</v>
      </c>
      <c r="E1614">
        <v>787</v>
      </c>
      <c r="F1614">
        <v>3</v>
      </c>
      <c r="G1614">
        <v>7393</v>
      </c>
      <c r="H1614">
        <v>1.20221202725935E-3</v>
      </c>
      <c r="I1614">
        <v>6.16258894389922E-2</v>
      </c>
      <c r="J1614">
        <v>5.9583315386099199E-2</v>
      </c>
      <c r="K1614" t="s">
        <v>24806</v>
      </c>
      <c r="L1614">
        <v>3</v>
      </c>
      <c r="M1614" t="s">
        <v>1463</v>
      </c>
      <c r="N1614">
        <v>1</v>
      </c>
      <c r="O1614">
        <v>3.8119440914866601E-3</v>
      </c>
    </row>
    <row r="1615" spans="1:15">
      <c r="A1615" t="s">
        <v>2066</v>
      </c>
      <c r="B1615" t="s">
        <v>23511</v>
      </c>
      <c r="C1615" t="s">
        <v>2067</v>
      </c>
      <c r="D1615">
        <v>3</v>
      </c>
      <c r="E1615">
        <v>6152</v>
      </c>
      <c r="F1615">
        <v>3</v>
      </c>
      <c r="G1615">
        <v>7804</v>
      </c>
      <c r="H1615">
        <v>0.489837867770546</v>
      </c>
      <c r="I1615">
        <v>0.96083957126938102</v>
      </c>
      <c r="J1615">
        <v>0.82587360011061495</v>
      </c>
      <c r="K1615" t="s">
        <v>24807</v>
      </c>
      <c r="L1615">
        <v>3</v>
      </c>
      <c r="M1615" t="s">
        <v>1463</v>
      </c>
      <c r="N1615">
        <v>1</v>
      </c>
      <c r="O1615">
        <v>4.8764629388816603E-4</v>
      </c>
    </row>
    <row r="1616" spans="1:15">
      <c r="A1616" t="s">
        <v>2068</v>
      </c>
      <c r="B1616" t="s">
        <v>23511</v>
      </c>
      <c r="C1616" t="s">
        <v>2069</v>
      </c>
      <c r="D1616">
        <v>11</v>
      </c>
      <c r="E1616">
        <v>6152</v>
      </c>
      <c r="F1616">
        <v>11</v>
      </c>
      <c r="G1616">
        <v>7804</v>
      </c>
      <c r="H1616">
        <v>7.29234120922964E-2</v>
      </c>
      <c r="I1616">
        <v>0.34901846963959998</v>
      </c>
      <c r="J1616">
        <v>0.29999299429929699</v>
      </c>
      <c r="K1616" t="s">
        <v>24808</v>
      </c>
      <c r="L1616">
        <v>11</v>
      </c>
      <c r="M1616" t="s">
        <v>1463</v>
      </c>
      <c r="N1616">
        <v>1</v>
      </c>
      <c r="O1616">
        <v>1.78803641092328E-3</v>
      </c>
    </row>
    <row r="1617" spans="1:15">
      <c r="A1617" t="s">
        <v>2070</v>
      </c>
      <c r="B1617" t="s">
        <v>23518</v>
      </c>
      <c r="C1617" t="s">
        <v>2071</v>
      </c>
      <c r="D1617">
        <v>3</v>
      </c>
      <c r="E1617">
        <v>787</v>
      </c>
      <c r="F1617">
        <v>13</v>
      </c>
      <c r="G1617">
        <v>7393</v>
      </c>
      <c r="H1617">
        <v>0.15356613518559101</v>
      </c>
      <c r="I1617">
        <v>0.80479121538689102</v>
      </c>
      <c r="J1617">
        <v>0.77811662018818395</v>
      </c>
      <c r="K1617" t="s">
        <v>24121</v>
      </c>
      <c r="L1617">
        <v>3</v>
      </c>
      <c r="M1617" t="s">
        <v>1463</v>
      </c>
      <c r="N1617">
        <v>0.230769230769231</v>
      </c>
      <c r="O1617">
        <v>3.8119440914866601E-3</v>
      </c>
    </row>
    <row r="1618" spans="1:15">
      <c r="A1618" t="s">
        <v>2070</v>
      </c>
      <c r="B1618" t="s">
        <v>23511</v>
      </c>
      <c r="C1618" t="s">
        <v>2071</v>
      </c>
      <c r="D1618">
        <v>11</v>
      </c>
      <c r="E1618">
        <v>6152</v>
      </c>
      <c r="F1618">
        <v>14</v>
      </c>
      <c r="G1618">
        <v>7804</v>
      </c>
      <c r="H1618">
        <v>0.65754173515226599</v>
      </c>
      <c r="I1618">
        <v>0.968912233598893</v>
      </c>
      <c r="J1618">
        <v>0.832812322140707</v>
      </c>
      <c r="K1618" t="s">
        <v>24809</v>
      </c>
      <c r="L1618">
        <v>11</v>
      </c>
      <c r="M1618" t="s">
        <v>1463</v>
      </c>
      <c r="N1618">
        <v>0.78571428571428603</v>
      </c>
      <c r="O1618">
        <v>1.78803641092328E-3</v>
      </c>
    </row>
    <row r="1619" spans="1:15">
      <c r="A1619" t="s">
        <v>2072</v>
      </c>
      <c r="B1619" t="s">
        <v>23511</v>
      </c>
      <c r="C1619" t="s">
        <v>2073</v>
      </c>
      <c r="D1619">
        <v>2</v>
      </c>
      <c r="E1619">
        <v>6152</v>
      </c>
      <c r="F1619">
        <v>2</v>
      </c>
      <c r="G1619">
        <v>7804</v>
      </c>
      <c r="H1619">
        <v>0.62141708038142995</v>
      </c>
      <c r="I1619">
        <v>0.968912233598893</v>
      </c>
      <c r="J1619">
        <v>0.832812322140707</v>
      </c>
      <c r="K1619" t="s">
        <v>24810</v>
      </c>
      <c r="L1619">
        <v>2</v>
      </c>
      <c r="M1619" t="s">
        <v>1463</v>
      </c>
      <c r="N1619">
        <v>1</v>
      </c>
      <c r="O1619">
        <v>3.2509752925877802E-4</v>
      </c>
    </row>
    <row r="1620" spans="1:15">
      <c r="A1620" t="s">
        <v>2074</v>
      </c>
      <c r="B1620" t="s">
        <v>23511</v>
      </c>
      <c r="C1620" t="s">
        <v>2075</v>
      </c>
      <c r="D1620">
        <v>1</v>
      </c>
      <c r="E1620">
        <v>6152</v>
      </c>
      <c r="F1620">
        <v>1</v>
      </c>
      <c r="G1620">
        <v>7804</v>
      </c>
      <c r="H1620">
        <v>0.788313685289595</v>
      </c>
      <c r="I1620">
        <v>0.968912233598893</v>
      </c>
      <c r="J1620">
        <v>0.832812322140707</v>
      </c>
      <c r="K1620" t="s">
        <v>24811</v>
      </c>
      <c r="L1620">
        <v>1</v>
      </c>
      <c r="M1620" t="s">
        <v>1463</v>
      </c>
      <c r="N1620">
        <v>1</v>
      </c>
      <c r="O1620">
        <v>1.6254876462938901E-4</v>
      </c>
    </row>
    <row r="1621" spans="1:15">
      <c r="A1621" t="s">
        <v>2076</v>
      </c>
      <c r="B1621" t="s">
        <v>23511</v>
      </c>
      <c r="C1621" t="s">
        <v>2077</v>
      </c>
      <c r="D1621">
        <v>5</v>
      </c>
      <c r="E1621">
        <v>6152</v>
      </c>
      <c r="F1621">
        <v>5</v>
      </c>
      <c r="G1621">
        <v>7804</v>
      </c>
      <c r="H1621">
        <v>0.30433074367137097</v>
      </c>
      <c r="I1621">
        <v>0.81020448119108801</v>
      </c>
      <c r="J1621">
        <v>0.69639772519260701</v>
      </c>
      <c r="K1621" t="s">
        <v>24812</v>
      </c>
      <c r="L1621">
        <v>5</v>
      </c>
      <c r="M1621" t="s">
        <v>1463</v>
      </c>
      <c r="N1621">
        <v>1</v>
      </c>
      <c r="O1621">
        <v>8.1274382314694405E-4</v>
      </c>
    </row>
    <row r="1622" spans="1:15">
      <c r="A1622" t="s">
        <v>2078</v>
      </c>
      <c r="B1622" t="s">
        <v>23518</v>
      </c>
      <c r="C1622" t="s">
        <v>2079</v>
      </c>
      <c r="D1622">
        <v>2</v>
      </c>
      <c r="E1622">
        <v>787</v>
      </c>
      <c r="F1622">
        <v>2</v>
      </c>
      <c r="G1622">
        <v>7393</v>
      </c>
      <c r="H1622">
        <v>1.1319170819711901E-2</v>
      </c>
      <c r="I1622">
        <v>0.24323860088996599</v>
      </c>
      <c r="J1622">
        <v>0.235176520823249</v>
      </c>
      <c r="K1622" t="s">
        <v>24813</v>
      </c>
      <c r="L1622">
        <v>2</v>
      </c>
      <c r="M1622" t="s">
        <v>1463</v>
      </c>
      <c r="N1622">
        <v>1</v>
      </c>
      <c r="O1622">
        <v>2.5412960609911099E-3</v>
      </c>
    </row>
    <row r="1623" spans="1:15">
      <c r="A1623" t="s">
        <v>2080</v>
      </c>
      <c r="B1623" t="s">
        <v>23511</v>
      </c>
      <c r="C1623" t="s">
        <v>2081</v>
      </c>
      <c r="D1623">
        <v>2</v>
      </c>
      <c r="E1623">
        <v>6152</v>
      </c>
      <c r="F1623">
        <v>2</v>
      </c>
      <c r="G1623">
        <v>7804</v>
      </c>
      <c r="H1623">
        <v>0.62141708038142995</v>
      </c>
      <c r="I1623">
        <v>0.968912233598893</v>
      </c>
      <c r="J1623">
        <v>0.832812322140707</v>
      </c>
      <c r="K1623" t="s">
        <v>24814</v>
      </c>
      <c r="L1623">
        <v>2</v>
      </c>
      <c r="M1623" t="s">
        <v>1463</v>
      </c>
      <c r="N1623">
        <v>1</v>
      </c>
      <c r="O1623">
        <v>3.2509752925877802E-4</v>
      </c>
    </row>
    <row r="1624" spans="1:15">
      <c r="A1624" t="s">
        <v>2082</v>
      </c>
      <c r="B1624" t="s">
        <v>23511</v>
      </c>
      <c r="C1624" t="s">
        <v>2083</v>
      </c>
      <c r="D1624">
        <v>30</v>
      </c>
      <c r="E1624">
        <v>6152</v>
      </c>
      <c r="F1624">
        <v>32</v>
      </c>
      <c r="G1624">
        <v>7804</v>
      </c>
      <c r="H1624">
        <v>2.2243889699271199E-2</v>
      </c>
      <c r="I1624">
        <v>0.15357019220850299</v>
      </c>
      <c r="J1624">
        <v>0.13199869291536201</v>
      </c>
      <c r="K1624" t="s">
        <v>24815</v>
      </c>
      <c r="L1624">
        <v>30</v>
      </c>
      <c r="M1624" t="s">
        <v>1463</v>
      </c>
      <c r="N1624">
        <v>0.9375</v>
      </c>
      <c r="O1624">
        <v>4.8764629388816597E-3</v>
      </c>
    </row>
    <row r="1625" spans="1:15">
      <c r="A1625" t="s">
        <v>2084</v>
      </c>
      <c r="B1625" t="s">
        <v>23511</v>
      </c>
      <c r="C1625" t="s">
        <v>2085</v>
      </c>
      <c r="D1625">
        <v>10</v>
      </c>
      <c r="E1625">
        <v>6152</v>
      </c>
      <c r="F1625">
        <v>10</v>
      </c>
      <c r="G1625">
        <v>7804</v>
      </c>
      <c r="H1625">
        <v>9.2537459108980397E-2</v>
      </c>
      <c r="I1625">
        <v>0.40853420848785299</v>
      </c>
      <c r="J1625">
        <v>0.35114875325800998</v>
      </c>
      <c r="K1625" t="s">
        <v>24816</v>
      </c>
      <c r="L1625">
        <v>10</v>
      </c>
      <c r="M1625" t="s">
        <v>1463</v>
      </c>
      <c r="N1625">
        <v>1</v>
      </c>
      <c r="O1625">
        <v>1.62548764629389E-3</v>
      </c>
    </row>
    <row r="1626" spans="1:15">
      <c r="A1626" t="s">
        <v>2086</v>
      </c>
      <c r="B1626" t="s">
        <v>23511</v>
      </c>
      <c r="C1626" t="s">
        <v>2087</v>
      </c>
      <c r="D1626">
        <v>3</v>
      </c>
      <c r="E1626">
        <v>6152</v>
      </c>
      <c r="F1626">
        <v>3</v>
      </c>
      <c r="G1626">
        <v>7804</v>
      </c>
      <c r="H1626">
        <v>0.489837867770546</v>
      </c>
      <c r="I1626">
        <v>0.96083957126938102</v>
      </c>
      <c r="J1626">
        <v>0.82587360011061495</v>
      </c>
      <c r="K1626" t="s">
        <v>24817</v>
      </c>
      <c r="L1626">
        <v>3</v>
      </c>
      <c r="M1626" t="s">
        <v>1463</v>
      </c>
      <c r="N1626">
        <v>1</v>
      </c>
      <c r="O1626">
        <v>4.8764629388816603E-4</v>
      </c>
    </row>
    <row r="1627" spans="1:15">
      <c r="A1627" t="s">
        <v>2088</v>
      </c>
      <c r="B1627" t="s">
        <v>23511</v>
      </c>
      <c r="C1627" t="s">
        <v>2089</v>
      </c>
      <c r="D1627">
        <v>3</v>
      </c>
      <c r="E1627">
        <v>6152</v>
      </c>
      <c r="F1627">
        <v>3</v>
      </c>
      <c r="G1627">
        <v>7804</v>
      </c>
      <c r="H1627">
        <v>0.489837867770546</v>
      </c>
      <c r="I1627">
        <v>0.96083957126938102</v>
      </c>
      <c r="J1627">
        <v>0.82587360011061495</v>
      </c>
      <c r="K1627" t="s">
        <v>24817</v>
      </c>
      <c r="L1627">
        <v>3</v>
      </c>
      <c r="M1627" t="s">
        <v>1463</v>
      </c>
      <c r="N1627">
        <v>1</v>
      </c>
      <c r="O1627">
        <v>4.8764629388816603E-4</v>
      </c>
    </row>
    <row r="1628" spans="1:15">
      <c r="A1628" t="s">
        <v>2090</v>
      </c>
      <c r="B1628" t="s">
        <v>23518</v>
      </c>
      <c r="C1628" t="s">
        <v>2091</v>
      </c>
      <c r="D1628">
        <v>2</v>
      </c>
      <c r="E1628">
        <v>787</v>
      </c>
      <c r="F1628">
        <v>2</v>
      </c>
      <c r="G1628">
        <v>7393</v>
      </c>
      <c r="H1628">
        <v>1.1319170819711901E-2</v>
      </c>
      <c r="I1628">
        <v>0.24323860088996599</v>
      </c>
      <c r="J1628">
        <v>0.235176520823249</v>
      </c>
      <c r="K1628" t="s">
        <v>24818</v>
      </c>
      <c r="L1628">
        <v>2</v>
      </c>
      <c r="M1628" t="s">
        <v>1463</v>
      </c>
      <c r="N1628">
        <v>1</v>
      </c>
      <c r="O1628">
        <v>2.5412960609911099E-3</v>
      </c>
    </row>
    <row r="1629" spans="1:15">
      <c r="A1629" t="s">
        <v>2092</v>
      </c>
      <c r="B1629" t="s">
        <v>23511</v>
      </c>
      <c r="C1629" t="s">
        <v>2093</v>
      </c>
      <c r="D1629">
        <v>1</v>
      </c>
      <c r="E1629">
        <v>6152</v>
      </c>
      <c r="F1629">
        <v>1</v>
      </c>
      <c r="G1629">
        <v>7804</v>
      </c>
      <c r="H1629">
        <v>0.788313685289595</v>
      </c>
      <c r="I1629">
        <v>0.968912233598893</v>
      </c>
      <c r="J1629">
        <v>0.832812322140707</v>
      </c>
      <c r="K1629" t="s">
        <v>24819</v>
      </c>
      <c r="L1629">
        <v>1</v>
      </c>
      <c r="M1629" t="s">
        <v>1463</v>
      </c>
      <c r="N1629">
        <v>1</v>
      </c>
      <c r="O1629">
        <v>1.6254876462938901E-4</v>
      </c>
    </row>
    <row r="1630" spans="1:15">
      <c r="A1630" t="s">
        <v>2094</v>
      </c>
      <c r="B1630" t="s">
        <v>23518</v>
      </c>
      <c r="C1630" t="s">
        <v>2095</v>
      </c>
      <c r="D1630">
        <v>1</v>
      </c>
      <c r="E1630">
        <v>787</v>
      </c>
      <c r="F1630">
        <v>1</v>
      </c>
      <c r="G1630">
        <v>7393</v>
      </c>
      <c r="H1630">
        <v>0.106452049235764</v>
      </c>
      <c r="I1630">
        <v>0.63266972740240601</v>
      </c>
      <c r="J1630">
        <v>0.61170005408803896</v>
      </c>
      <c r="K1630" t="s">
        <v>24820</v>
      </c>
      <c r="L1630">
        <v>1</v>
      </c>
      <c r="M1630" t="s">
        <v>1463</v>
      </c>
      <c r="N1630">
        <v>1</v>
      </c>
      <c r="O1630">
        <v>1.27064803049555E-3</v>
      </c>
    </row>
    <row r="1631" spans="1:15">
      <c r="A1631" t="s">
        <v>2096</v>
      </c>
      <c r="B1631" t="s">
        <v>23511</v>
      </c>
      <c r="C1631" t="s">
        <v>2097</v>
      </c>
      <c r="D1631">
        <v>1</v>
      </c>
      <c r="E1631">
        <v>6152</v>
      </c>
      <c r="F1631">
        <v>1</v>
      </c>
      <c r="G1631">
        <v>7804</v>
      </c>
      <c r="H1631">
        <v>0.788313685289595</v>
      </c>
      <c r="I1631">
        <v>0.968912233598893</v>
      </c>
      <c r="J1631">
        <v>0.832812322140707</v>
      </c>
      <c r="K1631" t="s">
        <v>24821</v>
      </c>
      <c r="L1631">
        <v>1</v>
      </c>
      <c r="M1631" t="s">
        <v>1463</v>
      </c>
      <c r="N1631">
        <v>1</v>
      </c>
      <c r="O1631">
        <v>1.6254876462938901E-4</v>
      </c>
    </row>
    <row r="1632" spans="1:15">
      <c r="A1632" t="s">
        <v>2098</v>
      </c>
      <c r="B1632" t="s">
        <v>23511</v>
      </c>
      <c r="C1632" t="s">
        <v>2099</v>
      </c>
      <c r="D1632">
        <v>2</v>
      </c>
      <c r="E1632">
        <v>6152</v>
      </c>
      <c r="F1632">
        <v>2</v>
      </c>
      <c r="G1632">
        <v>7804</v>
      </c>
      <c r="H1632">
        <v>0.62141708038142995</v>
      </c>
      <c r="I1632">
        <v>0.968912233598893</v>
      </c>
      <c r="J1632">
        <v>0.832812322140707</v>
      </c>
      <c r="K1632" t="s">
        <v>24822</v>
      </c>
      <c r="L1632">
        <v>2</v>
      </c>
      <c r="M1632" t="s">
        <v>1463</v>
      </c>
      <c r="N1632">
        <v>1</v>
      </c>
      <c r="O1632">
        <v>3.2509752925877802E-4</v>
      </c>
    </row>
    <row r="1633" spans="1:15">
      <c r="A1633" t="s">
        <v>2100</v>
      </c>
      <c r="B1633" t="s">
        <v>23511</v>
      </c>
      <c r="C1633" t="s">
        <v>2101</v>
      </c>
      <c r="D1633">
        <v>1</v>
      </c>
      <c r="E1633">
        <v>6152</v>
      </c>
      <c r="F1633">
        <v>1</v>
      </c>
      <c r="G1633">
        <v>7804</v>
      </c>
      <c r="H1633">
        <v>0.788313685289595</v>
      </c>
      <c r="I1633">
        <v>0.968912233598893</v>
      </c>
      <c r="J1633">
        <v>0.832812322140707</v>
      </c>
      <c r="K1633" t="s">
        <v>24823</v>
      </c>
      <c r="L1633">
        <v>1</v>
      </c>
      <c r="M1633" t="s">
        <v>1463</v>
      </c>
      <c r="N1633">
        <v>1</v>
      </c>
      <c r="O1633">
        <v>1.6254876462938901E-4</v>
      </c>
    </row>
    <row r="1634" spans="1:15">
      <c r="A1634" t="s">
        <v>2102</v>
      </c>
      <c r="B1634" t="s">
        <v>23511</v>
      </c>
      <c r="C1634" t="s">
        <v>2103</v>
      </c>
      <c r="D1634">
        <v>2</v>
      </c>
      <c r="E1634">
        <v>6152</v>
      </c>
      <c r="F1634">
        <v>2</v>
      </c>
      <c r="G1634">
        <v>7804</v>
      </c>
      <c r="H1634">
        <v>0.62141708038142995</v>
      </c>
      <c r="I1634">
        <v>0.968912233598893</v>
      </c>
      <c r="J1634">
        <v>0.832812322140707</v>
      </c>
      <c r="K1634" t="s">
        <v>24824</v>
      </c>
      <c r="L1634">
        <v>2</v>
      </c>
      <c r="M1634" t="s">
        <v>1463</v>
      </c>
      <c r="N1634">
        <v>1</v>
      </c>
      <c r="O1634">
        <v>3.2509752925877802E-4</v>
      </c>
    </row>
    <row r="1635" spans="1:15">
      <c r="A1635" t="s">
        <v>2104</v>
      </c>
      <c r="B1635" t="s">
        <v>23511</v>
      </c>
      <c r="C1635" t="s">
        <v>2105</v>
      </c>
      <c r="D1635">
        <v>2</v>
      </c>
      <c r="E1635">
        <v>6152</v>
      </c>
      <c r="F1635">
        <v>2</v>
      </c>
      <c r="G1635">
        <v>7804</v>
      </c>
      <c r="H1635">
        <v>0.62141708038142995</v>
      </c>
      <c r="I1635">
        <v>0.968912233598893</v>
      </c>
      <c r="J1635">
        <v>0.832812322140707</v>
      </c>
      <c r="K1635" t="s">
        <v>24824</v>
      </c>
      <c r="L1635">
        <v>2</v>
      </c>
      <c r="M1635" t="s">
        <v>1463</v>
      </c>
      <c r="N1635">
        <v>1</v>
      </c>
      <c r="O1635">
        <v>3.2509752925877802E-4</v>
      </c>
    </row>
    <row r="1636" spans="1:15">
      <c r="A1636" t="s">
        <v>2106</v>
      </c>
      <c r="B1636" t="s">
        <v>23511</v>
      </c>
      <c r="C1636" t="s">
        <v>2107</v>
      </c>
      <c r="D1636">
        <v>3</v>
      </c>
      <c r="E1636">
        <v>6152</v>
      </c>
      <c r="F1636">
        <v>3</v>
      </c>
      <c r="G1636">
        <v>7804</v>
      </c>
      <c r="H1636">
        <v>0.489837867770546</v>
      </c>
      <c r="I1636">
        <v>0.96083957126938102</v>
      </c>
      <c r="J1636">
        <v>0.82587360011061495</v>
      </c>
      <c r="K1636" t="s">
        <v>24825</v>
      </c>
      <c r="L1636">
        <v>3</v>
      </c>
      <c r="M1636" t="s">
        <v>1463</v>
      </c>
      <c r="N1636">
        <v>1</v>
      </c>
      <c r="O1636">
        <v>4.8764629388816603E-4</v>
      </c>
    </row>
    <row r="1637" spans="1:15">
      <c r="A1637" t="s">
        <v>2108</v>
      </c>
      <c r="B1637" t="s">
        <v>23511</v>
      </c>
      <c r="C1637" t="s">
        <v>2109</v>
      </c>
      <c r="D1637">
        <v>1</v>
      </c>
      <c r="E1637">
        <v>6152</v>
      </c>
      <c r="F1637">
        <v>1</v>
      </c>
      <c r="G1637">
        <v>7804</v>
      </c>
      <c r="H1637">
        <v>0.788313685289595</v>
      </c>
      <c r="I1637">
        <v>0.968912233598893</v>
      </c>
      <c r="J1637">
        <v>0.832812322140707</v>
      </c>
      <c r="K1637" t="s">
        <v>24826</v>
      </c>
      <c r="L1637">
        <v>1</v>
      </c>
      <c r="M1637" t="s">
        <v>1463</v>
      </c>
      <c r="N1637">
        <v>1</v>
      </c>
      <c r="O1637">
        <v>1.6254876462938901E-4</v>
      </c>
    </row>
    <row r="1638" spans="1:15">
      <c r="A1638" t="s">
        <v>2110</v>
      </c>
      <c r="B1638" t="s">
        <v>23511</v>
      </c>
      <c r="C1638" t="s">
        <v>2111</v>
      </c>
      <c r="D1638">
        <v>1</v>
      </c>
      <c r="E1638">
        <v>6152</v>
      </c>
      <c r="F1638">
        <v>1</v>
      </c>
      <c r="G1638">
        <v>7804</v>
      </c>
      <c r="H1638">
        <v>0.788313685289595</v>
      </c>
      <c r="I1638">
        <v>0.968912233598893</v>
      </c>
      <c r="J1638">
        <v>0.832812322140707</v>
      </c>
      <c r="K1638" t="s">
        <v>24629</v>
      </c>
      <c r="L1638">
        <v>1</v>
      </c>
      <c r="M1638" t="s">
        <v>1463</v>
      </c>
      <c r="N1638">
        <v>1</v>
      </c>
      <c r="O1638">
        <v>1.6254876462938901E-4</v>
      </c>
    </row>
    <row r="1639" spans="1:15">
      <c r="A1639" t="s">
        <v>2112</v>
      </c>
      <c r="B1639" t="s">
        <v>23511</v>
      </c>
      <c r="C1639" t="s">
        <v>2113</v>
      </c>
      <c r="D1639">
        <v>2</v>
      </c>
      <c r="E1639">
        <v>6152</v>
      </c>
      <c r="F1639">
        <v>7</v>
      </c>
      <c r="G1639">
        <v>7804</v>
      </c>
      <c r="H1639">
        <v>0.99948776960286401</v>
      </c>
      <c r="I1639">
        <v>1</v>
      </c>
      <c r="J1639">
        <v>0.85953329234717102</v>
      </c>
      <c r="K1639" t="s">
        <v>24827</v>
      </c>
      <c r="L1639">
        <v>2</v>
      </c>
      <c r="M1639" t="s">
        <v>1463</v>
      </c>
      <c r="N1639">
        <v>0.28571428571428598</v>
      </c>
      <c r="O1639">
        <v>3.2509752925877802E-4</v>
      </c>
    </row>
    <row r="1640" spans="1:15">
      <c r="A1640" t="s">
        <v>2112</v>
      </c>
      <c r="B1640" t="s">
        <v>23513</v>
      </c>
      <c r="C1640" t="s">
        <v>2113</v>
      </c>
      <c r="D1640">
        <v>1</v>
      </c>
      <c r="E1640">
        <v>535</v>
      </c>
      <c r="F1640">
        <v>7</v>
      </c>
      <c r="G1640">
        <v>8124</v>
      </c>
      <c r="H1640">
        <v>0.37938355156400999</v>
      </c>
      <c r="I1640">
        <v>0.99999999999997702</v>
      </c>
      <c r="J1640">
        <v>0.95041217501583097</v>
      </c>
      <c r="K1640" t="s">
        <v>24828</v>
      </c>
      <c r="L1640">
        <v>1</v>
      </c>
      <c r="M1640" t="s">
        <v>1463</v>
      </c>
      <c r="N1640">
        <v>0.14285714285714299</v>
      </c>
      <c r="O1640">
        <v>1.8691588785046699E-3</v>
      </c>
    </row>
    <row r="1641" spans="1:15">
      <c r="A1641" t="s">
        <v>2112</v>
      </c>
      <c r="B1641" t="s">
        <v>23518</v>
      </c>
      <c r="C1641" t="s">
        <v>2113</v>
      </c>
      <c r="D1641">
        <v>4</v>
      </c>
      <c r="E1641">
        <v>787</v>
      </c>
      <c r="F1641">
        <v>7</v>
      </c>
      <c r="G1641">
        <v>7393</v>
      </c>
      <c r="H1641">
        <v>3.4257860725172302E-3</v>
      </c>
      <c r="I1641">
        <v>0.13932473770956399</v>
      </c>
      <c r="J1641">
        <v>0.13470685557005599</v>
      </c>
      <c r="K1641" t="s">
        <v>24829</v>
      </c>
      <c r="L1641">
        <v>4</v>
      </c>
      <c r="M1641" t="s">
        <v>1463</v>
      </c>
      <c r="N1641">
        <v>0.57142857142857095</v>
      </c>
      <c r="O1641">
        <v>5.0825921219822103E-3</v>
      </c>
    </row>
    <row r="1642" spans="1:15">
      <c r="A1642" t="s">
        <v>2114</v>
      </c>
      <c r="B1642" t="s">
        <v>23511</v>
      </c>
      <c r="C1642" t="s">
        <v>2115</v>
      </c>
      <c r="D1642">
        <v>2</v>
      </c>
      <c r="E1642">
        <v>6152</v>
      </c>
      <c r="F1642">
        <v>2</v>
      </c>
      <c r="G1642">
        <v>7804</v>
      </c>
      <c r="H1642">
        <v>0.62141708038142995</v>
      </c>
      <c r="I1642">
        <v>0.968912233598893</v>
      </c>
      <c r="J1642">
        <v>0.832812322140707</v>
      </c>
      <c r="K1642" t="s">
        <v>24830</v>
      </c>
      <c r="L1642">
        <v>2</v>
      </c>
      <c r="M1642" t="s">
        <v>1463</v>
      </c>
      <c r="N1642">
        <v>1</v>
      </c>
      <c r="O1642">
        <v>3.2509752925877802E-4</v>
      </c>
    </row>
    <row r="1643" spans="1:15">
      <c r="A1643" t="s">
        <v>2116</v>
      </c>
      <c r="B1643" t="s">
        <v>23511</v>
      </c>
      <c r="C1643" t="s">
        <v>2117</v>
      </c>
      <c r="D1643">
        <v>37</v>
      </c>
      <c r="E1643">
        <v>6152</v>
      </c>
      <c r="F1643">
        <v>41</v>
      </c>
      <c r="G1643">
        <v>7804</v>
      </c>
      <c r="H1643">
        <v>4.6360351728055298E-2</v>
      </c>
      <c r="I1643">
        <v>0.25569616961496</v>
      </c>
      <c r="J1643">
        <v>0.219779370509707</v>
      </c>
      <c r="K1643" t="s">
        <v>24831</v>
      </c>
      <c r="L1643">
        <v>37</v>
      </c>
      <c r="M1643" t="s">
        <v>1463</v>
      </c>
      <c r="N1643">
        <v>0.90243902439024404</v>
      </c>
      <c r="O1643">
        <v>6.0143042912873899E-3</v>
      </c>
    </row>
    <row r="1644" spans="1:15">
      <c r="A1644" t="s">
        <v>2116</v>
      </c>
      <c r="B1644" t="s">
        <v>23513</v>
      </c>
      <c r="C1644" t="s">
        <v>2117</v>
      </c>
      <c r="D1644">
        <v>1</v>
      </c>
      <c r="E1644">
        <v>535</v>
      </c>
      <c r="F1644">
        <v>44</v>
      </c>
      <c r="G1644">
        <v>8124</v>
      </c>
      <c r="H1644">
        <v>0.95049310131671705</v>
      </c>
      <c r="I1644">
        <v>0.99999999999997702</v>
      </c>
      <c r="J1644">
        <v>0.95041217501583097</v>
      </c>
      <c r="K1644" t="s">
        <v>24832</v>
      </c>
      <c r="L1644">
        <v>1</v>
      </c>
      <c r="M1644" t="s">
        <v>1463</v>
      </c>
      <c r="N1644">
        <v>2.27272727272727E-2</v>
      </c>
      <c r="O1644">
        <v>1.8691588785046699E-3</v>
      </c>
    </row>
    <row r="1645" spans="1:15">
      <c r="A1645" t="s">
        <v>2116</v>
      </c>
      <c r="B1645" t="s">
        <v>23518</v>
      </c>
      <c r="C1645" t="s">
        <v>2117</v>
      </c>
      <c r="D1645">
        <v>1</v>
      </c>
      <c r="E1645">
        <v>787</v>
      </c>
      <c r="F1645">
        <v>41</v>
      </c>
      <c r="G1645">
        <v>7393</v>
      </c>
      <c r="H1645">
        <v>0.99022602139123905</v>
      </c>
      <c r="I1645">
        <v>1</v>
      </c>
      <c r="J1645">
        <v>0.966855260484069</v>
      </c>
      <c r="K1645" t="s">
        <v>24833</v>
      </c>
      <c r="L1645">
        <v>1</v>
      </c>
      <c r="M1645" t="s">
        <v>1463</v>
      </c>
      <c r="N1645">
        <v>2.4390243902439001E-2</v>
      </c>
      <c r="O1645">
        <v>1.27064803049555E-3</v>
      </c>
    </row>
    <row r="1646" spans="1:15">
      <c r="A1646" t="s">
        <v>2118</v>
      </c>
      <c r="B1646" t="s">
        <v>23511</v>
      </c>
      <c r="C1646" t="s">
        <v>2119</v>
      </c>
      <c r="D1646">
        <v>13</v>
      </c>
      <c r="E1646">
        <v>6152</v>
      </c>
      <c r="F1646">
        <v>13</v>
      </c>
      <c r="G1646">
        <v>7804</v>
      </c>
      <c r="H1646">
        <v>4.52815025690569E-2</v>
      </c>
      <c r="I1646">
        <v>0.25239912466249798</v>
      </c>
      <c r="J1646">
        <v>0.21694545060670101</v>
      </c>
      <c r="K1646" t="s">
        <v>24834</v>
      </c>
      <c r="L1646">
        <v>13</v>
      </c>
      <c r="M1646" t="s">
        <v>1463</v>
      </c>
      <c r="N1646">
        <v>1</v>
      </c>
      <c r="O1646">
        <v>2.1131339401820499E-3</v>
      </c>
    </row>
    <row r="1647" spans="1:15">
      <c r="A1647" t="s">
        <v>2120</v>
      </c>
      <c r="B1647" t="s">
        <v>23511</v>
      </c>
      <c r="C1647" t="s">
        <v>2121</v>
      </c>
      <c r="D1647">
        <v>1</v>
      </c>
      <c r="E1647">
        <v>6152</v>
      </c>
      <c r="F1647">
        <v>2</v>
      </c>
      <c r="G1647">
        <v>7804</v>
      </c>
      <c r="H1647">
        <v>0.95521029019776005</v>
      </c>
      <c r="I1647">
        <v>1</v>
      </c>
      <c r="J1647">
        <v>0.85953329234717102</v>
      </c>
      <c r="K1647" t="s">
        <v>24835</v>
      </c>
      <c r="L1647">
        <v>1</v>
      </c>
      <c r="M1647" t="s">
        <v>1463</v>
      </c>
      <c r="N1647">
        <v>0.5</v>
      </c>
      <c r="O1647">
        <v>1.6254876462938901E-4</v>
      </c>
    </row>
    <row r="1648" spans="1:15">
      <c r="A1648" t="s">
        <v>2120</v>
      </c>
      <c r="B1648" t="s">
        <v>23518</v>
      </c>
      <c r="C1648" t="s">
        <v>2121</v>
      </c>
      <c r="D1648">
        <v>1</v>
      </c>
      <c r="E1648">
        <v>787</v>
      </c>
      <c r="F1648">
        <v>2</v>
      </c>
      <c r="G1648">
        <v>7393</v>
      </c>
      <c r="H1648">
        <v>0.20158492765181499</v>
      </c>
      <c r="I1648">
        <v>0.83876007220319604</v>
      </c>
      <c r="J1648">
        <v>0.81095958809365798</v>
      </c>
      <c r="K1648" t="s">
        <v>24836</v>
      </c>
      <c r="L1648">
        <v>1</v>
      </c>
      <c r="M1648" t="s">
        <v>1463</v>
      </c>
      <c r="N1648">
        <v>0.5</v>
      </c>
      <c r="O1648">
        <v>1.27064803049555E-3</v>
      </c>
    </row>
    <row r="1649" spans="1:15">
      <c r="A1649" t="s">
        <v>2122</v>
      </c>
      <c r="B1649" t="s">
        <v>23518</v>
      </c>
      <c r="C1649" t="s">
        <v>2123</v>
      </c>
      <c r="D1649">
        <v>2</v>
      </c>
      <c r="E1649">
        <v>787</v>
      </c>
      <c r="F1649">
        <v>2</v>
      </c>
      <c r="G1649">
        <v>7393</v>
      </c>
      <c r="H1649">
        <v>1.1319170819711901E-2</v>
      </c>
      <c r="I1649">
        <v>0.24323860088996599</v>
      </c>
      <c r="J1649">
        <v>0.235176520823249</v>
      </c>
      <c r="K1649" t="s">
        <v>24837</v>
      </c>
      <c r="L1649">
        <v>2</v>
      </c>
      <c r="M1649" t="s">
        <v>1463</v>
      </c>
      <c r="N1649">
        <v>1</v>
      </c>
      <c r="O1649">
        <v>2.5412960609911099E-3</v>
      </c>
    </row>
    <row r="1650" spans="1:15">
      <c r="A1650" t="s">
        <v>2124</v>
      </c>
      <c r="B1650" t="s">
        <v>23518</v>
      </c>
      <c r="C1650" t="s">
        <v>2125</v>
      </c>
      <c r="D1650">
        <v>2</v>
      </c>
      <c r="E1650">
        <v>787</v>
      </c>
      <c r="F1650">
        <v>2</v>
      </c>
      <c r="G1650">
        <v>7393</v>
      </c>
      <c r="H1650">
        <v>1.1319170819711901E-2</v>
      </c>
      <c r="I1650">
        <v>0.24323860088996599</v>
      </c>
      <c r="J1650">
        <v>0.235176520823249</v>
      </c>
      <c r="K1650" t="s">
        <v>24837</v>
      </c>
      <c r="L1650">
        <v>2</v>
      </c>
      <c r="M1650" t="s">
        <v>1463</v>
      </c>
      <c r="N1650">
        <v>1</v>
      </c>
      <c r="O1650">
        <v>2.5412960609911099E-3</v>
      </c>
    </row>
    <row r="1651" spans="1:15">
      <c r="A1651" t="s">
        <v>2126</v>
      </c>
      <c r="B1651" t="s">
        <v>23511</v>
      </c>
      <c r="C1651" t="s">
        <v>2127</v>
      </c>
      <c r="D1651">
        <v>1</v>
      </c>
      <c r="E1651">
        <v>6152</v>
      </c>
      <c r="F1651">
        <v>1</v>
      </c>
      <c r="G1651">
        <v>7804</v>
      </c>
      <c r="H1651">
        <v>0.788313685289595</v>
      </c>
      <c r="I1651">
        <v>0.968912233598893</v>
      </c>
      <c r="J1651">
        <v>0.832812322140707</v>
      </c>
      <c r="K1651" t="s">
        <v>24838</v>
      </c>
      <c r="L1651">
        <v>1</v>
      </c>
      <c r="M1651" t="s">
        <v>1463</v>
      </c>
      <c r="N1651">
        <v>1</v>
      </c>
      <c r="O1651">
        <v>1.6254876462938901E-4</v>
      </c>
    </row>
    <row r="1652" spans="1:15">
      <c r="A1652" t="s">
        <v>2128</v>
      </c>
      <c r="B1652" t="s">
        <v>23513</v>
      </c>
      <c r="C1652" t="s">
        <v>2129</v>
      </c>
      <c r="D1652">
        <v>1</v>
      </c>
      <c r="E1652">
        <v>535</v>
      </c>
      <c r="F1652">
        <v>1</v>
      </c>
      <c r="G1652">
        <v>8124</v>
      </c>
      <c r="H1652">
        <v>6.5854258985721295E-2</v>
      </c>
      <c r="I1652">
        <v>0.448760549738495</v>
      </c>
      <c r="J1652">
        <v>0.42650749013827299</v>
      </c>
      <c r="K1652" t="s">
        <v>24839</v>
      </c>
      <c r="L1652">
        <v>1</v>
      </c>
      <c r="M1652" t="s">
        <v>1463</v>
      </c>
      <c r="N1652">
        <v>1</v>
      </c>
      <c r="O1652">
        <v>1.8691588785046699E-3</v>
      </c>
    </row>
    <row r="1653" spans="1:15">
      <c r="A1653" t="s">
        <v>2130</v>
      </c>
      <c r="B1653" t="s">
        <v>23511</v>
      </c>
      <c r="C1653" t="s">
        <v>2131</v>
      </c>
      <c r="D1653">
        <v>2</v>
      </c>
      <c r="E1653">
        <v>6152</v>
      </c>
      <c r="F1653">
        <v>2</v>
      </c>
      <c r="G1653">
        <v>7804</v>
      </c>
      <c r="H1653">
        <v>0.62141708038142995</v>
      </c>
      <c r="I1653">
        <v>0.968912233598893</v>
      </c>
      <c r="J1653">
        <v>0.832812322140707</v>
      </c>
      <c r="K1653" t="s">
        <v>24840</v>
      </c>
      <c r="L1653">
        <v>2</v>
      </c>
      <c r="M1653" t="s">
        <v>1463</v>
      </c>
      <c r="N1653">
        <v>1</v>
      </c>
      <c r="O1653">
        <v>3.2509752925877802E-4</v>
      </c>
    </row>
    <row r="1654" spans="1:15">
      <c r="A1654" t="s">
        <v>2132</v>
      </c>
      <c r="B1654" t="s">
        <v>23511</v>
      </c>
      <c r="C1654" t="s">
        <v>2133</v>
      </c>
      <c r="D1654">
        <v>14</v>
      </c>
      <c r="E1654">
        <v>6152</v>
      </c>
      <c r="F1654">
        <v>14</v>
      </c>
      <c r="G1654">
        <v>7804</v>
      </c>
      <c r="H1654">
        <v>3.5680033920092398E-2</v>
      </c>
      <c r="I1654">
        <v>0.21445050912290001</v>
      </c>
      <c r="J1654">
        <v>0.18432735215193299</v>
      </c>
      <c r="K1654" t="s">
        <v>24841</v>
      </c>
      <c r="L1654">
        <v>14</v>
      </c>
      <c r="M1654" t="s">
        <v>1463</v>
      </c>
      <c r="N1654">
        <v>1</v>
      </c>
      <c r="O1654">
        <v>2.2756827048114399E-3</v>
      </c>
    </row>
    <row r="1655" spans="1:15">
      <c r="A1655" t="s">
        <v>2134</v>
      </c>
      <c r="B1655" t="s">
        <v>23511</v>
      </c>
      <c r="C1655" t="s">
        <v>2135</v>
      </c>
      <c r="D1655">
        <v>3</v>
      </c>
      <c r="E1655">
        <v>6152</v>
      </c>
      <c r="F1655">
        <v>3</v>
      </c>
      <c r="G1655">
        <v>7804</v>
      </c>
      <c r="H1655">
        <v>0.489837867770546</v>
      </c>
      <c r="I1655">
        <v>0.96083957126938102</v>
      </c>
      <c r="J1655">
        <v>0.82587360011061495</v>
      </c>
      <c r="K1655" t="s">
        <v>24842</v>
      </c>
      <c r="L1655">
        <v>3</v>
      </c>
      <c r="M1655" t="s">
        <v>1463</v>
      </c>
      <c r="N1655">
        <v>1</v>
      </c>
      <c r="O1655">
        <v>4.8764629388816603E-4</v>
      </c>
    </row>
    <row r="1656" spans="1:15">
      <c r="A1656" t="s">
        <v>2136</v>
      </c>
      <c r="B1656" t="s">
        <v>23511</v>
      </c>
      <c r="C1656" t="s">
        <v>2137</v>
      </c>
      <c r="D1656">
        <v>4</v>
      </c>
      <c r="E1656">
        <v>6152</v>
      </c>
      <c r="F1656">
        <v>4</v>
      </c>
      <c r="G1656">
        <v>7804</v>
      </c>
      <c r="H1656">
        <v>0.38610601832086699</v>
      </c>
      <c r="I1656">
        <v>0.90829480295553899</v>
      </c>
      <c r="J1656">
        <v>0.78070962240619901</v>
      </c>
      <c r="K1656" t="s">
        <v>24843</v>
      </c>
      <c r="L1656">
        <v>4</v>
      </c>
      <c r="M1656" t="s">
        <v>1463</v>
      </c>
      <c r="N1656">
        <v>1</v>
      </c>
      <c r="O1656">
        <v>6.5019505851755496E-4</v>
      </c>
    </row>
    <row r="1657" spans="1:15">
      <c r="A1657" t="s">
        <v>2138</v>
      </c>
      <c r="B1657" t="s">
        <v>23511</v>
      </c>
      <c r="C1657" t="s">
        <v>2139</v>
      </c>
      <c r="D1657">
        <v>2</v>
      </c>
      <c r="E1657">
        <v>6152</v>
      </c>
      <c r="F1657">
        <v>2</v>
      </c>
      <c r="G1657">
        <v>7804</v>
      </c>
      <c r="H1657">
        <v>0.62141708038142995</v>
      </c>
      <c r="I1657">
        <v>0.968912233598893</v>
      </c>
      <c r="J1657">
        <v>0.832812322140707</v>
      </c>
      <c r="K1657" t="s">
        <v>24736</v>
      </c>
      <c r="L1657">
        <v>2</v>
      </c>
      <c r="M1657" t="s">
        <v>1463</v>
      </c>
      <c r="N1657">
        <v>1</v>
      </c>
      <c r="O1657">
        <v>3.2509752925877802E-4</v>
      </c>
    </row>
    <row r="1658" spans="1:15">
      <c r="A1658" t="s">
        <v>2140</v>
      </c>
      <c r="B1658" t="s">
        <v>23511</v>
      </c>
      <c r="C1658" t="s">
        <v>2141</v>
      </c>
      <c r="D1658">
        <v>2</v>
      </c>
      <c r="E1658">
        <v>6152</v>
      </c>
      <c r="F1658">
        <v>2</v>
      </c>
      <c r="G1658">
        <v>7804</v>
      </c>
      <c r="H1658">
        <v>0.62141708038142995</v>
      </c>
      <c r="I1658">
        <v>0.968912233598893</v>
      </c>
      <c r="J1658">
        <v>0.832812322140707</v>
      </c>
      <c r="K1658" t="s">
        <v>24844</v>
      </c>
      <c r="L1658">
        <v>2</v>
      </c>
      <c r="M1658" t="s">
        <v>1463</v>
      </c>
      <c r="N1658">
        <v>1</v>
      </c>
      <c r="O1658">
        <v>3.2509752925877802E-4</v>
      </c>
    </row>
    <row r="1659" spans="1:15">
      <c r="A1659" t="s">
        <v>2142</v>
      </c>
      <c r="B1659" t="s">
        <v>23518</v>
      </c>
      <c r="C1659" t="s">
        <v>2143</v>
      </c>
      <c r="D1659">
        <v>1</v>
      </c>
      <c r="E1659">
        <v>787</v>
      </c>
      <c r="F1659">
        <v>1</v>
      </c>
      <c r="G1659">
        <v>7393</v>
      </c>
      <c r="H1659">
        <v>0.106452049235764</v>
      </c>
      <c r="I1659">
        <v>0.63266972740240601</v>
      </c>
      <c r="J1659">
        <v>0.61170005408803896</v>
      </c>
      <c r="K1659" t="s">
        <v>24845</v>
      </c>
      <c r="L1659">
        <v>1</v>
      </c>
      <c r="N1659">
        <v>1</v>
      </c>
      <c r="O1659">
        <v>1.27064803049555E-3</v>
      </c>
    </row>
    <row r="1660" spans="1:15">
      <c r="A1660" t="s">
        <v>24846</v>
      </c>
      <c r="B1660" t="s">
        <v>23518</v>
      </c>
      <c r="C1660" t="s">
        <v>24847</v>
      </c>
      <c r="D1660">
        <v>2</v>
      </c>
      <c r="E1660">
        <v>787</v>
      </c>
      <c r="F1660">
        <v>2</v>
      </c>
      <c r="G1660">
        <v>7393</v>
      </c>
      <c r="H1660">
        <v>1.1319170819711901E-2</v>
      </c>
      <c r="I1660">
        <v>0.24323860088996599</v>
      </c>
      <c r="J1660">
        <v>0.235176520823249</v>
      </c>
      <c r="K1660" t="s">
        <v>24848</v>
      </c>
      <c r="L1660">
        <v>2</v>
      </c>
      <c r="M1660" t="s">
        <v>1463</v>
      </c>
      <c r="N1660">
        <v>1</v>
      </c>
      <c r="O1660">
        <v>2.5412960609911099E-3</v>
      </c>
    </row>
    <row r="1661" spans="1:15">
      <c r="A1661" t="s">
        <v>2144</v>
      </c>
      <c r="B1661" t="s">
        <v>23511</v>
      </c>
      <c r="C1661" t="s">
        <v>2145</v>
      </c>
      <c r="D1661">
        <v>1</v>
      </c>
      <c r="E1661">
        <v>6152</v>
      </c>
      <c r="F1661">
        <v>1</v>
      </c>
      <c r="G1661">
        <v>7804</v>
      </c>
      <c r="H1661">
        <v>0.788313685289595</v>
      </c>
      <c r="I1661">
        <v>0.968912233598893</v>
      </c>
      <c r="J1661">
        <v>0.832812322140707</v>
      </c>
      <c r="K1661" t="s">
        <v>24849</v>
      </c>
      <c r="L1661">
        <v>1</v>
      </c>
      <c r="M1661" t="s">
        <v>1463</v>
      </c>
      <c r="N1661">
        <v>1</v>
      </c>
      <c r="O1661">
        <v>1.6254876462938901E-4</v>
      </c>
    </row>
    <row r="1662" spans="1:15">
      <c r="A1662" t="s">
        <v>2146</v>
      </c>
      <c r="B1662" t="s">
        <v>23511</v>
      </c>
      <c r="C1662" t="s">
        <v>2147</v>
      </c>
      <c r="D1662">
        <v>1</v>
      </c>
      <c r="E1662">
        <v>6152</v>
      </c>
      <c r="F1662">
        <v>1</v>
      </c>
      <c r="G1662">
        <v>7804</v>
      </c>
      <c r="H1662">
        <v>0.788313685289595</v>
      </c>
      <c r="I1662">
        <v>0.968912233598893</v>
      </c>
      <c r="J1662">
        <v>0.832812322140707</v>
      </c>
      <c r="K1662" t="s">
        <v>24850</v>
      </c>
      <c r="L1662">
        <v>1</v>
      </c>
      <c r="M1662" t="s">
        <v>1463</v>
      </c>
      <c r="N1662">
        <v>1</v>
      </c>
      <c r="O1662">
        <v>1.6254876462938901E-4</v>
      </c>
    </row>
    <row r="1663" spans="1:15">
      <c r="A1663" t="s">
        <v>2148</v>
      </c>
      <c r="B1663" t="s">
        <v>23511</v>
      </c>
      <c r="C1663" t="s">
        <v>2149</v>
      </c>
      <c r="D1663">
        <v>1</v>
      </c>
      <c r="E1663">
        <v>6152</v>
      </c>
      <c r="F1663">
        <v>1</v>
      </c>
      <c r="G1663">
        <v>7804</v>
      </c>
      <c r="H1663">
        <v>0.788313685289595</v>
      </c>
      <c r="I1663">
        <v>0.968912233598893</v>
      </c>
      <c r="J1663">
        <v>0.832812322140707</v>
      </c>
      <c r="K1663" t="s">
        <v>24850</v>
      </c>
      <c r="L1663">
        <v>1</v>
      </c>
      <c r="M1663" t="s">
        <v>1463</v>
      </c>
      <c r="N1663">
        <v>1</v>
      </c>
      <c r="O1663">
        <v>1.6254876462938901E-4</v>
      </c>
    </row>
    <row r="1664" spans="1:15">
      <c r="A1664" t="s">
        <v>2150</v>
      </c>
      <c r="B1664" t="s">
        <v>23511</v>
      </c>
      <c r="C1664" t="s">
        <v>2151</v>
      </c>
      <c r="D1664">
        <v>1</v>
      </c>
      <c r="E1664">
        <v>6152</v>
      </c>
      <c r="F1664">
        <v>1</v>
      </c>
      <c r="G1664">
        <v>7804</v>
      </c>
      <c r="H1664">
        <v>0.788313685289595</v>
      </c>
      <c r="I1664">
        <v>0.968912233598893</v>
      </c>
      <c r="J1664">
        <v>0.832812322140707</v>
      </c>
      <c r="K1664" t="s">
        <v>24849</v>
      </c>
      <c r="L1664">
        <v>1</v>
      </c>
      <c r="M1664" t="s">
        <v>1463</v>
      </c>
      <c r="N1664">
        <v>1</v>
      </c>
      <c r="O1664">
        <v>1.6254876462938901E-4</v>
      </c>
    </row>
    <row r="1665" spans="1:15">
      <c r="A1665" t="s">
        <v>2152</v>
      </c>
      <c r="B1665" t="s">
        <v>23511</v>
      </c>
      <c r="C1665" t="s">
        <v>2153</v>
      </c>
      <c r="D1665">
        <v>2</v>
      </c>
      <c r="E1665">
        <v>6152</v>
      </c>
      <c r="F1665">
        <v>2</v>
      </c>
      <c r="G1665">
        <v>7804</v>
      </c>
      <c r="H1665">
        <v>0.62141708038142995</v>
      </c>
      <c r="I1665">
        <v>0.968912233598893</v>
      </c>
      <c r="J1665">
        <v>0.832812322140707</v>
      </c>
      <c r="K1665" t="s">
        <v>24851</v>
      </c>
      <c r="L1665">
        <v>2</v>
      </c>
      <c r="M1665" t="s">
        <v>1463</v>
      </c>
      <c r="N1665">
        <v>1</v>
      </c>
      <c r="O1665">
        <v>3.2509752925877802E-4</v>
      </c>
    </row>
    <row r="1666" spans="1:15">
      <c r="A1666" t="s">
        <v>2154</v>
      </c>
      <c r="B1666" t="s">
        <v>23511</v>
      </c>
      <c r="C1666" t="s">
        <v>2155</v>
      </c>
      <c r="D1666">
        <v>1</v>
      </c>
      <c r="E1666">
        <v>6152</v>
      </c>
      <c r="F1666">
        <v>1</v>
      </c>
      <c r="G1666">
        <v>7804</v>
      </c>
      <c r="H1666">
        <v>0.788313685289595</v>
      </c>
      <c r="I1666">
        <v>0.968912233598893</v>
      </c>
      <c r="J1666">
        <v>0.832812322140707</v>
      </c>
      <c r="K1666" t="s">
        <v>24849</v>
      </c>
      <c r="L1666">
        <v>1</v>
      </c>
      <c r="M1666" t="s">
        <v>1463</v>
      </c>
      <c r="N1666">
        <v>1</v>
      </c>
      <c r="O1666">
        <v>1.6254876462938901E-4</v>
      </c>
    </row>
    <row r="1667" spans="1:15">
      <c r="A1667" t="s">
        <v>2156</v>
      </c>
      <c r="B1667" t="s">
        <v>23511</v>
      </c>
      <c r="C1667" t="s">
        <v>2157</v>
      </c>
      <c r="D1667">
        <v>3</v>
      </c>
      <c r="E1667">
        <v>6152</v>
      </c>
      <c r="F1667">
        <v>3</v>
      </c>
      <c r="G1667">
        <v>7804</v>
      </c>
      <c r="H1667">
        <v>0.489837867770546</v>
      </c>
      <c r="I1667">
        <v>0.96083957126938102</v>
      </c>
      <c r="J1667">
        <v>0.82587360011061495</v>
      </c>
      <c r="K1667" t="s">
        <v>24852</v>
      </c>
      <c r="L1667">
        <v>3</v>
      </c>
      <c r="M1667" t="s">
        <v>1463</v>
      </c>
      <c r="N1667">
        <v>1</v>
      </c>
      <c r="O1667">
        <v>4.8764629388816603E-4</v>
      </c>
    </row>
    <row r="1668" spans="1:15">
      <c r="A1668" t="s">
        <v>2158</v>
      </c>
      <c r="B1668" t="s">
        <v>23518</v>
      </c>
      <c r="C1668" t="s">
        <v>2159</v>
      </c>
      <c r="D1668">
        <v>1</v>
      </c>
      <c r="E1668">
        <v>787</v>
      </c>
      <c r="F1668">
        <v>1</v>
      </c>
      <c r="G1668">
        <v>7393</v>
      </c>
      <c r="H1668">
        <v>0.106452049235764</v>
      </c>
      <c r="I1668">
        <v>0.63266972740240601</v>
      </c>
      <c r="J1668">
        <v>0.61170005408803896</v>
      </c>
      <c r="K1668" t="s">
        <v>23735</v>
      </c>
      <c r="L1668">
        <v>1</v>
      </c>
      <c r="M1668" t="s">
        <v>1463</v>
      </c>
      <c r="N1668">
        <v>1</v>
      </c>
      <c r="O1668">
        <v>1.27064803049555E-3</v>
      </c>
    </row>
    <row r="1669" spans="1:15">
      <c r="A1669" t="s">
        <v>2160</v>
      </c>
      <c r="B1669" t="s">
        <v>23518</v>
      </c>
      <c r="C1669" t="s">
        <v>2161</v>
      </c>
      <c r="D1669">
        <v>2</v>
      </c>
      <c r="E1669">
        <v>787</v>
      </c>
      <c r="F1669">
        <v>7</v>
      </c>
      <c r="G1669">
        <v>7393</v>
      </c>
      <c r="H1669">
        <v>0.16585350806365901</v>
      </c>
      <c r="I1669">
        <v>0.82859402353427802</v>
      </c>
      <c r="J1669">
        <v>0.80113049045977802</v>
      </c>
      <c r="K1669" t="s">
        <v>23976</v>
      </c>
      <c r="L1669">
        <v>2</v>
      </c>
      <c r="M1669" t="s">
        <v>1463</v>
      </c>
      <c r="N1669">
        <v>0.28571428571428598</v>
      </c>
      <c r="O1669">
        <v>2.5412960609911099E-3</v>
      </c>
    </row>
    <row r="1670" spans="1:15">
      <c r="A1670" t="s">
        <v>2160</v>
      </c>
      <c r="B1670" t="s">
        <v>23511</v>
      </c>
      <c r="C1670" t="s">
        <v>2161</v>
      </c>
      <c r="D1670">
        <v>5</v>
      </c>
      <c r="E1670">
        <v>6152</v>
      </c>
      <c r="F1670">
        <v>7</v>
      </c>
      <c r="G1670">
        <v>7804</v>
      </c>
      <c r="H1670">
        <v>0.83137607319657303</v>
      </c>
      <c r="I1670">
        <v>0.98923101772060196</v>
      </c>
      <c r="J1670">
        <v>0.85027699355333197</v>
      </c>
      <c r="K1670" t="s">
        <v>24853</v>
      </c>
      <c r="L1670">
        <v>5</v>
      </c>
      <c r="M1670" t="s">
        <v>1463</v>
      </c>
      <c r="N1670">
        <v>0.71428571428571397</v>
      </c>
      <c r="O1670">
        <v>8.1274382314694405E-4</v>
      </c>
    </row>
    <row r="1671" spans="1:15">
      <c r="A1671" t="s">
        <v>2162</v>
      </c>
      <c r="B1671" t="s">
        <v>23511</v>
      </c>
      <c r="C1671" t="s">
        <v>2163</v>
      </c>
      <c r="D1671">
        <v>10</v>
      </c>
      <c r="E1671">
        <v>6152</v>
      </c>
      <c r="F1671">
        <v>11</v>
      </c>
      <c r="G1671">
        <v>7804</v>
      </c>
      <c r="H1671">
        <v>0.28867792927582098</v>
      </c>
      <c r="I1671">
        <v>0.81015798566717701</v>
      </c>
      <c r="J1671">
        <v>0.69635776074186095</v>
      </c>
      <c r="K1671" t="s">
        <v>24854</v>
      </c>
      <c r="L1671">
        <v>10</v>
      </c>
      <c r="M1671" t="s">
        <v>1463</v>
      </c>
      <c r="N1671">
        <v>0.90909090909090895</v>
      </c>
      <c r="O1671">
        <v>1.62548764629389E-3</v>
      </c>
    </row>
    <row r="1672" spans="1:15">
      <c r="A1672" t="s">
        <v>2164</v>
      </c>
      <c r="B1672" t="s">
        <v>23511</v>
      </c>
      <c r="C1672" t="s">
        <v>2165</v>
      </c>
      <c r="D1672">
        <v>2</v>
      </c>
      <c r="E1672">
        <v>6152</v>
      </c>
      <c r="F1672">
        <v>2</v>
      </c>
      <c r="G1672">
        <v>7804</v>
      </c>
      <c r="H1672">
        <v>0.62141708038142995</v>
      </c>
      <c r="I1672">
        <v>0.968912233598893</v>
      </c>
      <c r="J1672">
        <v>0.832812322140707</v>
      </c>
      <c r="K1672" t="s">
        <v>24855</v>
      </c>
      <c r="L1672">
        <v>2</v>
      </c>
      <c r="M1672" t="s">
        <v>1463</v>
      </c>
      <c r="N1672">
        <v>1</v>
      </c>
      <c r="O1672">
        <v>3.2509752925877802E-4</v>
      </c>
    </row>
    <row r="1673" spans="1:15">
      <c r="A1673" t="s">
        <v>2166</v>
      </c>
      <c r="B1673" t="s">
        <v>23511</v>
      </c>
      <c r="C1673" t="s">
        <v>2167</v>
      </c>
      <c r="D1673">
        <v>3</v>
      </c>
      <c r="E1673">
        <v>6152</v>
      </c>
      <c r="F1673">
        <v>3</v>
      </c>
      <c r="G1673">
        <v>7804</v>
      </c>
      <c r="H1673">
        <v>0.489837867770546</v>
      </c>
      <c r="I1673">
        <v>0.96083957126938102</v>
      </c>
      <c r="J1673">
        <v>0.82587360011061495</v>
      </c>
      <c r="K1673" t="s">
        <v>24856</v>
      </c>
      <c r="L1673">
        <v>3</v>
      </c>
      <c r="M1673" t="s">
        <v>1463</v>
      </c>
      <c r="N1673">
        <v>1</v>
      </c>
      <c r="O1673">
        <v>4.8764629388816603E-4</v>
      </c>
    </row>
    <row r="1674" spans="1:15">
      <c r="A1674" t="s">
        <v>2168</v>
      </c>
      <c r="B1674" t="s">
        <v>23511</v>
      </c>
      <c r="C1674" t="s">
        <v>2169</v>
      </c>
      <c r="D1674">
        <v>6</v>
      </c>
      <c r="E1674">
        <v>6152</v>
      </c>
      <c r="F1674">
        <v>7</v>
      </c>
      <c r="G1674">
        <v>7804</v>
      </c>
      <c r="H1674">
        <v>0.54476030000281095</v>
      </c>
      <c r="I1674">
        <v>0.968912233598893</v>
      </c>
      <c r="J1674">
        <v>0.832812322140707</v>
      </c>
      <c r="K1674" t="s">
        <v>24857</v>
      </c>
      <c r="L1674">
        <v>6</v>
      </c>
      <c r="M1674" t="s">
        <v>1463</v>
      </c>
      <c r="N1674">
        <v>0.85714285714285698</v>
      </c>
      <c r="O1674">
        <v>9.7529258777633303E-4</v>
      </c>
    </row>
    <row r="1675" spans="1:15">
      <c r="A1675" t="s">
        <v>2168</v>
      </c>
      <c r="B1675" t="s">
        <v>23518</v>
      </c>
      <c r="C1675" t="s">
        <v>2169</v>
      </c>
      <c r="D1675">
        <v>1</v>
      </c>
      <c r="E1675">
        <v>787</v>
      </c>
      <c r="F1675">
        <v>8</v>
      </c>
      <c r="G1675">
        <v>7393</v>
      </c>
      <c r="H1675">
        <v>0.59379355565791103</v>
      </c>
      <c r="I1675">
        <v>1</v>
      </c>
      <c r="J1675">
        <v>0.966855260484069</v>
      </c>
      <c r="K1675" t="s">
        <v>24858</v>
      </c>
      <c r="L1675">
        <v>1</v>
      </c>
      <c r="M1675" t="s">
        <v>1463</v>
      </c>
      <c r="N1675">
        <v>0.125</v>
      </c>
      <c r="O1675">
        <v>1.27064803049555E-3</v>
      </c>
    </row>
    <row r="1676" spans="1:15">
      <c r="A1676" t="s">
        <v>2170</v>
      </c>
      <c r="B1676" t="s">
        <v>23511</v>
      </c>
      <c r="C1676" t="s">
        <v>2171</v>
      </c>
      <c r="D1676">
        <v>1</v>
      </c>
      <c r="E1676">
        <v>6152</v>
      </c>
      <c r="F1676">
        <v>1</v>
      </c>
      <c r="G1676">
        <v>7804</v>
      </c>
      <c r="H1676">
        <v>0.788313685289595</v>
      </c>
      <c r="I1676">
        <v>0.968912233598893</v>
      </c>
      <c r="J1676">
        <v>0.832812322140707</v>
      </c>
      <c r="K1676" t="s">
        <v>24859</v>
      </c>
      <c r="L1676">
        <v>1</v>
      </c>
      <c r="M1676" t="s">
        <v>1463</v>
      </c>
      <c r="N1676">
        <v>1</v>
      </c>
      <c r="O1676">
        <v>1.6254876462938901E-4</v>
      </c>
    </row>
    <row r="1677" spans="1:15">
      <c r="A1677" t="s">
        <v>2172</v>
      </c>
      <c r="B1677" t="s">
        <v>23511</v>
      </c>
      <c r="C1677" t="s">
        <v>2173</v>
      </c>
      <c r="D1677">
        <v>6</v>
      </c>
      <c r="E1677">
        <v>6152</v>
      </c>
      <c r="F1677">
        <v>6</v>
      </c>
      <c r="G1677">
        <v>7804</v>
      </c>
      <c r="H1677">
        <v>0.23986678822258201</v>
      </c>
      <c r="I1677">
        <v>0.71382528017432401</v>
      </c>
      <c r="J1677">
        <v>0.61355659322887801</v>
      </c>
      <c r="K1677" t="s">
        <v>24860</v>
      </c>
      <c r="L1677">
        <v>6</v>
      </c>
      <c r="M1677" t="s">
        <v>1463</v>
      </c>
      <c r="N1677">
        <v>1</v>
      </c>
      <c r="O1677">
        <v>9.7529258777633303E-4</v>
      </c>
    </row>
    <row r="1678" spans="1:15">
      <c r="A1678" t="s">
        <v>2174</v>
      </c>
      <c r="B1678" t="s">
        <v>23513</v>
      </c>
      <c r="C1678" t="s">
        <v>2175</v>
      </c>
      <c r="D1678">
        <v>12</v>
      </c>
      <c r="E1678">
        <v>535</v>
      </c>
      <c r="F1678">
        <v>282</v>
      </c>
      <c r="G1678">
        <v>8124</v>
      </c>
      <c r="H1678">
        <v>0.96487546495863497</v>
      </c>
      <c r="I1678">
        <v>0.99999999999997702</v>
      </c>
      <c r="J1678">
        <v>0.95041217501583097</v>
      </c>
      <c r="K1678" t="s">
        <v>24861</v>
      </c>
      <c r="L1678">
        <v>12</v>
      </c>
      <c r="M1678" t="s">
        <v>1463</v>
      </c>
      <c r="N1678">
        <v>4.2553191489361701E-2</v>
      </c>
      <c r="O1678">
        <v>2.2429906542056101E-2</v>
      </c>
    </row>
    <row r="1679" spans="1:15">
      <c r="A1679" t="s">
        <v>2174</v>
      </c>
      <c r="B1679" t="s">
        <v>23518</v>
      </c>
      <c r="C1679" t="s">
        <v>2175</v>
      </c>
      <c r="D1679">
        <v>16</v>
      </c>
      <c r="E1679">
        <v>787</v>
      </c>
      <c r="F1679">
        <v>272</v>
      </c>
      <c r="G1679">
        <v>7393</v>
      </c>
      <c r="H1679">
        <v>0.998096277567181</v>
      </c>
      <c r="I1679">
        <v>1</v>
      </c>
      <c r="J1679">
        <v>0.966855260484069</v>
      </c>
      <c r="K1679" t="s">
        <v>24862</v>
      </c>
      <c r="L1679">
        <v>16</v>
      </c>
      <c r="M1679" t="s">
        <v>1463</v>
      </c>
      <c r="N1679">
        <v>5.8823529411764698E-2</v>
      </c>
      <c r="O1679">
        <v>2.0330368487928799E-2</v>
      </c>
    </row>
    <row r="1680" spans="1:15">
      <c r="A1680" t="s">
        <v>2174</v>
      </c>
      <c r="B1680" t="s">
        <v>23511</v>
      </c>
      <c r="C1680" t="s">
        <v>2175</v>
      </c>
      <c r="D1680">
        <v>247</v>
      </c>
      <c r="E1680">
        <v>6152</v>
      </c>
      <c r="F1680">
        <v>283</v>
      </c>
      <c r="G1680">
        <v>7804</v>
      </c>
      <c r="H1680">
        <v>1.29768630473958E-4</v>
      </c>
      <c r="I1680">
        <v>2.4886532237017498E-3</v>
      </c>
      <c r="J1680">
        <v>2.1390802988787601E-3</v>
      </c>
      <c r="K1680" t="s">
        <v>24863</v>
      </c>
      <c r="L1680">
        <v>247</v>
      </c>
      <c r="M1680" t="s">
        <v>1463</v>
      </c>
      <c r="N1680">
        <v>0.87279151943462896</v>
      </c>
      <c r="O1680">
        <v>4.0149544863459001E-2</v>
      </c>
    </row>
    <row r="1681" spans="1:15">
      <c r="A1681" t="s">
        <v>2176</v>
      </c>
      <c r="B1681" t="s">
        <v>23513</v>
      </c>
      <c r="C1681" t="s">
        <v>2177</v>
      </c>
      <c r="D1681">
        <v>10</v>
      </c>
      <c r="E1681">
        <v>535</v>
      </c>
      <c r="F1681">
        <v>194</v>
      </c>
      <c r="G1681">
        <v>8124</v>
      </c>
      <c r="H1681">
        <v>0.83107067114365896</v>
      </c>
      <c r="I1681">
        <v>0.99999999999997702</v>
      </c>
      <c r="J1681">
        <v>0.95041217501583097</v>
      </c>
      <c r="K1681" t="s">
        <v>24864</v>
      </c>
      <c r="L1681">
        <v>10</v>
      </c>
      <c r="M1681" t="s">
        <v>1463</v>
      </c>
      <c r="N1681">
        <v>5.1546391752577303E-2</v>
      </c>
      <c r="O1681">
        <v>1.86915887850467E-2</v>
      </c>
    </row>
    <row r="1682" spans="1:15">
      <c r="A1682" t="s">
        <v>2176</v>
      </c>
      <c r="B1682" t="s">
        <v>23511</v>
      </c>
      <c r="C1682" t="s">
        <v>2177</v>
      </c>
      <c r="D1682">
        <v>173</v>
      </c>
      <c r="E1682">
        <v>6152</v>
      </c>
      <c r="F1682">
        <v>198</v>
      </c>
      <c r="G1682">
        <v>7804</v>
      </c>
      <c r="H1682">
        <v>1.1767403942401799E-3</v>
      </c>
      <c r="I1682">
        <v>1.52234023407288E-2</v>
      </c>
      <c r="J1682">
        <v>1.30850211346522E-2</v>
      </c>
      <c r="K1682" t="s">
        <v>24865</v>
      </c>
      <c r="L1682">
        <v>173</v>
      </c>
      <c r="M1682" t="s">
        <v>1463</v>
      </c>
      <c r="N1682">
        <v>0.87373737373737403</v>
      </c>
      <c r="O1682">
        <v>2.8120936280884301E-2</v>
      </c>
    </row>
    <row r="1683" spans="1:15">
      <c r="A1683" t="s">
        <v>2176</v>
      </c>
      <c r="B1683" t="s">
        <v>23518</v>
      </c>
      <c r="C1683" t="s">
        <v>2177</v>
      </c>
      <c r="D1683">
        <v>11</v>
      </c>
      <c r="E1683">
        <v>787</v>
      </c>
      <c r="F1683">
        <v>188</v>
      </c>
      <c r="G1683">
        <v>7393</v>
      </c>
      <c r="H1683">
        <v>0.99273430666114704</v>
      </c>
      <c r="I1683">
        <v>1</v>
      </c>
      <c r="J1683">
        <v>0.966855260484069</v>
      </c>
      <c r="K1683" t="s">
        <v>24866</v>
      </c>
      <c r="L1683">
        <v>11</v>
      </c>
      <c r="M1683" t="s">
        <v>1463</v>
      </c>
      <c r="N1683">
        <v>5.85106382978723E-2</v>
      </c>
      <c r="O1683">
        <v>1.3977128335451099E-2</v>
      </c>
    </row>
    <row r="1684" spans="1:15">
      <c r="A1684" t="s">
        <v>2178</v>
      </c>
      <c r="B1684" t="s">
        <v>23511</v>
      </c>
      <c r="C1684" t="s">
        <v>2179</v>
      </c>
      <c r="D1684">
        <v>6</v>
      </c>
      <c r="E1684">
        <v>6152</v>
      </c>
      <c r="F1684">
        <v>6</v>
      </c>
      <c r="G1684">
        <v>7804</v>
      </c>
      <c r="H1684">
        <v>0.23986678822258201</v>
      </c>
      <c r="I1684">
        <v>0.71382528017432401</v>
      </c>
      <c r="J1684">
        <v>0.61355659322887801</v>
      </c>
      <c r="K1684" t="s">
        <v>24867</v>
      </c>
      <c r="L1684">
        <v>6</v>
      </c>
      <c r="M1684" t="s">
        <v>1463</v>
      </c>
      <c r="N1684">
        <v>1</v>
      </c>
      <c r="O1684">
        <v>9.7529258777633303E-4</v>
      </c>
    </row>
    <row r="1685" spans="1:15">
      <c r="A1685" t="s">
        <v>2180</v>
      </c>
      <c r="B1685" t="s">
        <v>23511</v>
      </c>
      <c r="C1685" t="s">
        <v>2181</v>
      </c>
      <c r="D1685">
        <v>1</v>
      </c>
      <c r="E1685">
        <v>6152</v>
      </c>
      <c r="F1685">
        <v>1</v>
      </c>
      <c r="G1685">
        <v>7804</v>
      </c>
      <c r="H1685">
        <v>0.788313685289595</v>
      </c>
      <c r="I1685">
        <v>0.968912233598893</v>
      </c>
      <c r="J1685">
        <v>0.832812322140707</v>
      </c>
      <c r="K1685" t="s">
        <v>24868</v>
      </c>
      <c r="L1685">
        <v>1</v>
      </c>
      <c r="M1685" t="s">
        <v>1463</v>
      </c>
      <c r="N1685">
        <v>1</v>
      </c>
      <c r="O1685">
        <v>1.6254876462938901E-4</v>
      </c>
    </row>
    <row r="1686" spans="1:15">
      <c r="A1686" t="s">
        <v>2182</v>
      </c>
      <c r="B1686" t="s">
        <v>23511</v>
      </c>
      <c r="C1686" t="s">
        <v>2183</v>
      </c>
      <c r="D1686">
        <v>2</v>
      </c>
      <c r="E1686">
        <v>6152</v>
      </c>
      <c r="F1686">
        <v>2</v>
      </c>
      <c r="G1686">
        <v>7804</v>
      </c>
      <c r="H1686">
        <v>0.62141708038142995</v>
      </c>
      <c r="I1686">
        <v>0.968912233598893</v>
      </c>
      <c r="J1686">
        <v>0.832812322140707</v>
      </c>
      <c r="K1686" t="s">
        <v>24869</v>
      </c>
      <c r="L1686">
        <v>2</v>
      </c>
      <c r="M1686" t="s">
        <v>1463</v>
      </c>
      <c r="N1686">
        <v>1</v>
      </c>
      <c r="O1686">
        <v>3.2509752925877802E-4</v>
      </c>
    </row>
    <row r="1687" spans="1:15">
      <c r="A1687" t="s">
        <v>2184</v>
      </c>
      <c r="B1687" t="s">
        <v>23511</v>
      </c>
      <c r="C1687" t="s">
        <v>2185</v>
      </c>
      <c r="D1687">
        <v>20</v>
      </c>
      <c r="E1687">
        <v>6152</v>
      </c>
      <c r="F1687">
        <v>22</v>
      </c>
      <c r="G1687">
        <v>7804</v>
      </c>
      <c r="H1687">
        <v>0.12543529925701299</v>
      </c>
      <c r="I1687">
        <v>0.50199614682328897</v>
      </c>
      <c r="J1687">
        <v>0.43148240082461498</v>
      </c>
      <c r="K1687" t="s">
        <v>24870</v>
      </c>
      <c r="L1687">
        <v>20</v>
      </c>
      <c r="M1687" t="s">
        <v>1463</v>
      </c>
      <c r="N1687">
        <v>0.90909090909090895</v>
      </c>
      <c r="O1687">
        <v>3.2509752925877801E-3</v>
      </c>
    </row>
    <row r="1688" spans="1:15">
      <c r="A1688" t="s">
        <v>2186</v>
      </c>
      <c r="B1688" t="s">
        <v>23511</v>
      </c>
      <c r="C1688" t="s">
        <v>2187</v>
      </c>
      <c r="D1688">
        <v>2</v>
      </c>
      <c r="E1688">
        <v>6152</v>
      </c>
      <c r="F1688">
        <v>2</v>
      </c>
      <c r="G1688">
        <v>7804</v>
      </c>
      <c r="H1688">
        <v>0.62141708038142995</v>
      </c>
      <c r="I1688">
        <v>0.968912233598893</v>
      </c>
      <c r="J1688">
        <v>0.832812322140707</v>
      </c>
      <c r="K1688" t="s">
        <v>24871</v>
      </c>
      <c r="L1688">
        <v>2</v>
      </c>
      <c r="M1688" t="s">
        <v>1463</v>
      </c>
      <c r="N1688">
        <v>1</v>
      </c>
      <c r="O1688">
        <v>3.2509752925877802E-4</v>
      </c>
    </row>
    <row r="1689" spans="1:15">
      <c r="A1689" t="s">
        <v>2188</v>
      </c>
      <c r="B1689" t="s">
        <v>23511</v>
      </c>
      <c r="C1689" t="s">
        <v>2189</v>
      </c>
      <c r="D1689">
        <v>6</v>
      </c>
      <c r="E1689">
        <v>6152</v>
      </c>
      <c r="F1689">
        <v>6</v>
      </c>
      <c r="G1689">
        <v>7804</v>
      </c>
      <c r="H1689">
        <v>0.23986678822258201</v>
      </c>
      <c r="I1689">
        <v>0.71382528017432401</v>
      </c>
      <c r="J1689">
        <v>0.61355659322887801</v>
      </c>
      <c r="K1689" t="s">
        <v>24872</v>
      </c>
      <c r="L1689">
        <v>6</v>
      </c>
      <c r="M1689" t="s">
        <v>1463</v>
      </c>
      <c r="N1689">
        <v>1</v>
      </c>
      <c r="O1689">
        <v>9.7529258777633303E-4</v>
      </c>
    </row>
    <row r="1690" spans="1:15">
      <c r="A1690" t="s">
        <v>2190</v>
      </c>
      <c r="B1690" t="s">
        <v>23511</v>
      </c>
      <c r="C1690" t="s">
        <v>2191</v>
      </c>
      <c r="D1690">
        <v>1</v>
      </c>
      <c r="E1690">
        <v>6152</v>
      </c>
      <c r="F1690">
        <v>2</v>
      </c>
      <c r="G1690">
        <v>7804</v>
      </c>
      <c r="H1690">
        <v>0.95521029019776005</v>
      </c>
      <c r="I1690">
        <v>1</v>
      </c>
      <c r="J1690">
        <v>0.85953329234717102</v>
      </c>
      <c r="K1690" t="s">
        <v>24873</v>
      </c>
      <c r="L1690">
        <v>1</v>
      </c>
      <c r="M1690" t="s">
        <v>1463</v>
      </c>
      <c r="N1690">
        <v>0.5</v>
      </c>
      <c r="O1690">
        <v>1.6254876462938901E-4</v>
      </c>
    </row>
    <row r="1691" spans="1:15">
      <c r="A1691" t="s">
        <v>2192</v>
      </c>
      <c r="B1691" t="s">
        <v>23511</v>
      </c>
      <c r="C1691" t="s">
        <v>2193</v>
      </c>
      <c r="D1691">
        <v>5</v>
      </c>
      <c r="E1691">
        <v>6152</v>
      </c>
      <c r="F1691">
        <v>5</v>
      </c>
      <c r="G1691">
        <v>7804</v>
      </c>
      <c r="H1691">
        <v>0.30433074367137097</v>
      </c>
      <c r="I1691">
        <v>0.81020448119108801</v>
      </c>
      <c r="J1691">
        <v>0.69639772519260701</v>
      </c>
      <c r="K1691" t="s">
        <v>24874</v>
      </c>
      <c r="L1691">
        <v>5</v>
      </c>
      <c r="M1691" t="s">
        <v>1463</v>
      </c>
      <c r="N1691">
        <v>1</v>
      </c>
      <c r="O1691">
        <v>8.1274382314694405E-4</v>
      </c>
    </row>
    <row r="1692" spans="1:15">
      <c r="A1692" t="s">
        <v>2194</v>
      </c>
      <c r="B1692" t="s">
        <v>23511</v>
      </c>
      <c r="C1692" t="s">
        <v>2195</v>
      </c>
      <c r="D1692">
        <v>3</v>
      </c>
      <c r="E1692">
        <v>6152</v>
      </c>
      <c r="F1692">
        <v>3</v>
      </c>
      <c r="G1692">
        <v>7804</v>
      </c>
      <c r="H1692">
        <v>0.489837867770546</v>
      </c>
      <c r="I1692">
        <v>0.96083957126938102</v>
      </c>
      <c r="J1692">
        <v>0.82587360011061495</v>
      </c>
      <c r="K1692" t="s">
        <v>24875</v>
      </c>
      <c r="L1692">
        <v>3</v>
      </c>
      <c r="M1692" t="s">
        <v>1463</v>
      </c>
      <c r="N1692">
        <v>1</v>
      </c>
      <c r="O1692">
        <v>4.8764629388816603E-4</v>
      </c>
    </row>
    <row r="1693" spans="1:15">
      <c r="A1693" t="s">
        <v>2196</v>
      </c>
      <c r="B1693" t="s">
        <v>23511</v>
      </c>
      <c r="C1693" t="s">
        <v>2197</v>
      </c>
      <c r="D1693">
        <v>2</v>
      </c>
      <c r="E1693">
        <v>6152</v>
      </c>
      <c r="F1693">
        <v>2</v>
      </c>
      <c r="G1693">
        <v>7804</v>
      </c>
      <c r="H1693">
        <v>0.62141708038142995</v>
      </c>
      <c r="I1693">
        <v>0.968912233598893</v>
      </c>
      <c r="J1693">
        <v>0.832812322140707</v>
      </c>
      <c r="K1693" t="s">
        <v>24876</v>
      </c>
      <c r="L1693">
        <v>2</v>
      </c>
      <c r="M1693" t="s">
        <v>1463</v>
      </c>
      <c r="N1693">
        <v>1</v>
      </c>
      <c r="O1693">
        <v>3.2509752925877802E-4</v>
      </c>
    </row>
    <row r="1694" spans="1:15">
      <c r="A1694" t="s">
        <v>2198</v>
      </c>
      <c r="B1694" t="s">
        <v>23511</v>
      </c>
      <c r="C1694" t="s">
        <v>2199</v>
      </c>
      <c r="D1694">
        <v>18</v>
      </c>
      <c r="E1694">
        <v>6152</v>
      </c>
      <c r="F1694">
        <v>18</v>
      </c>
      <c r="G1694">
        <v>7804</v>
      </c>
      <c r="H1694">
        <v>1.37496899434857E-2</v>
      </c>
      <c r="I1694">
        <v>0.10558946762372599</v>
      </c>
      <c r="J1694">
        <v>9.0757662743805895E-2</v>
      </c>
      <c r="K1694" t="s">
        <v>24877</v>
      </c>
      <c r="L1694">
        <v>18</v>
      </c>
      <c r="M1694" t="s">
        <v>1463</v>
      </c>
      <c r="N1694">
        <v>1</v>
      </c>
      <c r="O1694">
        <v>2.9258777633290002E-3</v>
      </c>
    </row>
    <row r="1695" spans="1:15">
      <c r="A1695" t="s">
        <v>2200</v>
      </c>
      <c r="B1695" t="s">
        <v>23511</v>
      </c>
      <c r="C1695" t="s">
        <v>2201</v>
      </c>
      <c r="D1695">
        <v>4</v>
      </c>
      <c r="E1695">
        <v>6152</v>
      </c>
      <c r="F1695">
        <v>4</v>
      </c>
      <c r="G1695">
        <v>7804</v>
      </c>
      <c r="H1695">
        <v>0.38610601832086699</v>
      </c>
      <c r="I1695">
        <v>0.90829480295553899</v>
      </c>
      <c r="J1695">
        <v>0.78070962240619901</v>
      </c>
      <c r="K1695" t="s">
        <v>24878</v>
      </c>
      <c r="L1695">
        <v>4</v>
      </c>
      <c r="M1695" t="s">
        <v>1463</v>
      </c>
      <c r="N1695">
        <v>1</v>
      </c>
      <c r="O1695">
        <v>6.5019505851755496E-4</v>
      </c>
    </row>
    <row r="1696" spans="1:15">
      <c r="A1696" t="s">
        <v>2202</v>
      </c>
      <c r="B1696" t="s">
        <v>23511</v>
      </c>
      <c r="C1696" t="s">
        <v>2203</v>
      </c>
      <c r="D1696">
        <v>4</v>
      </c>
      <c r="E1696">
        <v>6152</v>
      </c>
      <c r="F1696">
        <v>4</v>
      </c>
      <c r="G1696">
        <v>7804</v>
      </c>
      <c r="H1696">
        <v>0.38610601832086699</v>
      </c>
      <c r="I1696">
        <v>0.90829480295553899</v>
      </c>
      <c r="J1696">
        <v>0.78070962240619901</v>
      </c>
      <c r="K1696" t="s">
        <v>24879</v>
      </c>
      <c r="L1696">
        <v>4</v>
      </c>
      <c r="M1696" t="s">
        <v>1463</v>
      </c>
      <c r="N1696">
        <v>1</v>
      </c>
      <c r="O1696">
        <v>6.5019505851755496E-4</v>
      </c>
    </row>
    <row r="1697" spans="1:15">
      <c r="A1697" t="s">
        <v>2204</v>
      </c>
      <c r="B1697" t="s">
        <v>23518</v>
      </c>
      <c r="C1697" t="s">
        <v>2205</v>
      </c>
      <c r="D1697">
        <v>1</v>
      </c>
      <c r="E1697">
        <v>787</v>
      </c>
      <c r="F1697">
        <v>9</v>
      </c>
      <c r="G1697">
        <v>7393</v>
      </c>
      <c r="H1697">
        <v>0.63708190659863195</v>
      </c>
      <c r="I1697">
        <v>1</v>
      </c>
      <c r="J1697">
        <v>0.966855260484069</v>
      </c>
      <c r="K1697" t="s">
        <v>24880</v>
      </c>
      <c r="L1697">
        <v>1</v>
      </c>
      <c r="M1697" t="s">
        <v>1463</v>
      </c>
      <c r="N1697">
        <v>0.11111111111111099</v>
      </c>
      <c r="O1697">
        <v>1.27064803049555E-3</v>
      </c>
    </row>
    <row r="1698" spans="1:15">
      <c r="A1698" t="s">
        <v>2204</v>
      </c>
      <c r="B1698" t="s">
        <v>23511</v>
      </c>
      <c r="C1698" t="s">
        <v>2205</v>
      </c>
      <c r="D1698">
        <v>8</v>
      </c>
      <c r="E1698">
        <v>6152</v>
      </c>
      <c r="F1698">
        <v>9</v>
      </c>
      <c r="G1698">
        <v>7804</v>
      </c>
      <c r="H1698">
        <v>0.40157748897504503</v>
      </c>
      <c r="I1698">
        <v>0.91525479399875698</v>
      </c>
      <c r="J1698">
        <v>0.78669196642228301</v>
      </c>
      <c r="K1698" t="s">
        <v>24881</v>
      </c>
      <c r="L1698">
        <v>8</v>
      </c>
      <c r="M1698" t="s">
        <v>1463</v>
      </c>
      <c r="N1698">
        <v>0.88888888888888895</v>
      </c>
      <c r="O1698">
        <v>1.3003901170351099E-3</v>
      </c>
    </row>
    <row r="1699" spans="1:15">
      <c r="A1699" t="s">
        <v>2206</v>
      </c>
      <c r="B1699" t="s">
        <v>23511</v>
      </c>
      <c r="C1699" t="s">
        <v>2207</v>
      </c>
      <c r="D1699">
        <v>1</v>
      </c>
      <c r="E1699">
        <v>6152</v>
      </c>
      <c r="F1699">
        <v>1</v>
      </c>
      <c r="G1699">
        <v>7804</v>
      </c>
      <c r="H1699">
        <v>0.788313685289595</v>
      </c>
      <c r="I1699">
        <v>0.968912233598893</v>
      </c>
      <c r="J1699">
        <v>0.832812322140707</v>
      </c>
      <c r="K1699" t="s">
        <v>24882</v>
      </c>
      <c r="L1699">
        <v>1</v>
      </c>
      <c r="M1699" t="s">
        <v>1463</v>
      </c>
      <c r="N1699">
        <v>1</v>
      </c>
      <c r="O1699">
        <v>1.6254876462938901E-4</v>
      </c>
    </row>
    <row r="1700" spans="1:15">
      <c r="A1700" t="s">
        <v>2208</v>
      </c>
      <c r="B1700" t="s">
        <v>23511</v>
      </c>
      <c r="C1700" t="s">
        <v>2209</v>
      </c>
      <c r="D1700">
        <v>3</v>
      </c>
      <c r="E1700">
        <v>6152</v>
      </c>
      <c r="F1700">
        <v>3</v>
      </c>
      <c r="G1700">
        <v>7804</v>
      </c>
      <c r="H1700">
        <v>0.489837867770546</v>
      </c>
      <c r="I1700">
        <v>0.96083957126938102</v>
      </c>
      <c r="J1700">
        <v>0.82587360011061495</v>
      </c>
      <c r="K1700" t="s">
        <v>24883</v>
      </c>
      <c r="L1700">
        <v>3</v>
      </c>
      <c r="M1700" t="s">
        <v>1463</v>
      </c>
      <c r="N1700">
        <v>1</v>
      </c>
      <c r="O1700">
        <v>4.8764629388816603E-4</v>
      </c>
    </row>
    <row r="1701" spans="1:15">
      <c r="A1701" t="s">
        <v>2210</v>
      </c>
      <c r="B1701" t="s">
        <v>23511</v>
      </c>
      <c r="C1701" t="s">
        <v>2211</v>
      </c>
      <c r="D1701">
        <v>6</v>
      </c>
      <c r="E1701">
        <v>6152</v>
      </c>
      <c r="F1701">
        <v>6</v>
      </c>
      <c r="G1701">
        <v>7804</v>
      </c>
      <c r="H1701">
        <v>0.23986678822258201</v>
      </c>
      <c r="I1701">
        <v>0.71382528017432401</v>
      </c>
      <c r="J1701">
        <v>0.61355659322887801</v>
      </c>
      <c r="K1701" t="s">
        <v>24884</v>
      </c>
      <c r="L1701">
        <v>6</v>
      </c>
      <c r="M1701" t="s">
        <v>1463</v>
      </c>
      <c r="N1701">
        <v>1</v>
      </c>
      <c r="O1701">
        <v>9.7529258777633303E-4</v>
      </c>
    </row>
    <row r="1702" spans="1:15">
      <c r="A1702" t="s">
        <v>2212</v>
      </c>
      <c r="B1702" t="s">
        <v>23511</v>
      </c>
      <c r="C1702" t="s">
        <v>2213</v>
      </c>
      <c r="D1702">
        <v>4</v>
      </c>
      <c r="E1702">
        <v>6152</v>
      </c>
      <c r="F1702">
        <v>4</v>
      </c>
      <c r="G1702">
        <v>7804</v>
      </c>
      <c r="H1702">
        <v>0.38610601832086699</v>
      </c>
      <c r="I1702">
        <v>0.90829480295553899</v>
      </c>
      <c r="J1702">
        <v>0.78070962240619901</v>
      </c>
      <c r="K1702" t="s">
        <v>24885</v>
      </c>
      <c r="L1702">
        <v>4</v>
      </c>
      <c r="M1702" t="s">
        <v>1463</v>
      </c>
      <c r="N1702">
        <v>1</v>
      </c>
      <c r="O1702">
        <v>6.5019505851755496E-4</v>
      </c>
    </row>
    <row r="1703" spans="1:15">
      <c r="A1703" t="s">
        <v>2214</v>
      </c>
      <c r="B1703" t="s">
        <v>23518</v>
      </c>
      <c r="C1703" t="s">
        <v>2215</v>
      </c>
      <c r="D1703">
        <v>3</v>
      </c>
      <c r="E1703">
        <v>787</v>
      </c>
      <c r="F1703">
        <v>10</v>
      </c>
      <c r="G1703">
        <v>7393</v>
      </c>
      <c r="H1703">
        <v>8.1602785751505494E-2</v>
      </c>
      <c r="I1703">
        <v>0.63266972740240601</v>
      </c>
      <c r="J1703">
        <v>0.61170005408803896</v>
      </c>
      <c r="K1703" t="s">
        <v>23673</v>
      </c>
      <c r="L1703">
        <v>3</v>
      </c>
      <c r="M1703" t="s">
        <v>1463</v>
      </c>
      <c r="N1703">
        <v>0.3</v>
      </c>
      <c r="O1703">
        <v>3.8119440914866601E-3</v>
      </c>
    </row>
    <row r="1704" spans="1:15">
      <c r="A1704" t="s">
        <v>2214</v>
      </c>
      <c r="B1704" t="s">
        <v>23511</v>
      </c>
      <c r="C1704" t="s">
        <v>2215</v>
      </c>
      <c r="D1704">
        <v>7</v>
      </c>
      <c r="E1704">
        <v>6152</v>
      </c>
      <c r="F1704">
        <v>10</v>
      </c>
      <c r="G1704">
        <v>7804</v>
      </c>
      <c r="H1704">
        <v>0.85778567182431398</v>
      </c>
      <c r="I1704">
        <v>1</v>
      </c>
      <c r="J1704">
        <v>0.85953329234717102</v>
      </c>
      <c r="K1704" t="s">
        <v>24886</v>
      </c>
      <c r="L1704">
        <v>7</v>
      </c>
      <c r="M1704" t="s">
        <v>1463</v>
      </c>
      <c r="N1704">
        <v>0.7</v>
      </c>
      <c r="O1704">
        <v>1.13784135240572E-3</v>
      </c>
    </row>
    <row r="1705" spans="1:15">
      <c r="A1705" t="s">
        <v>2216</v>
      </c>
      <c r="B1705" t="s">
        <v>23511</v>
      </c>
      <c r="C1705" t="s">
        <v>2217</v>
      </c>
      <c r="D1705">
        <v>5</v>
      </c>
      <c r="E1705">
        <v>6152</v>
      </c>
      <c r="F1705">
        <v>5</v>
      </c>
      <c r="G1705">
        <v>7804</v>
      </c>
      <c r="H1705">
        <v>0.30433074367137097</v>
      </c>
      <c r="I1705">
        <v>0.81020448119108801</v>
      </c>
      <c r="J1705">
        <v>0.69639772519260701</v>
      </c>
      <c r="K1705" t="s">
        <v>24887</v>
      </c>
      <c r="L1705">
        <v>5</v>
      </c>
      <c r="M1705" t="s">
        <v>1463</v>
      </c>
      <c r="N1705">
        <v>1</v>
      </c>
      <c r="O1705">
        <v>8.1274382314694405E-4</v>
      </c>
    </row>
    <row r="1706" spans="1:15">
      <c r="A1706" t="s">
        <v>2218</v>
      </c>
      <c r="B1706" t="s">
        <v>23511</v>
      </c>
      <c r="C1706" t="s">
        <v>2219</v>
      </c>
      <c r="D1706">
        <v>8</v>
      </c>
      <c r="E1706">
        <v>6152</v>
      </c>
      <c r="F1706">
        <v>8</v>
      </c>
      <c r="G1706">
        <v>7804</v>
      </c>
      <c r="H1706">
        <v>0.148995721685201</v>
      </c>
      <c r="I1706">
        <v>0.54611425167193095</v>
      </c>
      <c r="J1706">
        <v>0.46940338073728599</v>
      </c>
      <c r="K1706" t="s">
        <v>24888</v>
      </c>
      <c r="L1706">
        <v>8</v>
      </c>
      <c r="M1706" t="s">
        <v>1463</v>
      </c>
      <c r="N1706">
        <v>1</v>
      </c>
      <c r="O1706">
        <v>1.3003901170351099E-3</v>
      </c>
    </row>
    <row r="1707" spans="1:15">
      <c r="A1707" t="s">
        <v>2220</v>
      </c>
      <c r="B1707" t="s">
        <v>23511</v>
      </c>
      <c r="C1707" t="s">
        <v>2221</v>
      </c>
      <c r="D1707">
        <v>40</v>
      </c>
      <c r="E1707">
        <v>6152</v>
      </c>
      <c r="F1707">
        <v>47</v>
      </c>
      <c r="G1707">
        <v>7804</v>
      </c>
      <c r="H1707">
        <v>0.19230438462274599</v>
      </c>
      <c r="I1707">
        <v>0.63663514108463504</v>
      </c>
      <c r="J1707">
        <v>0.54720909884038105</v>
      </c>
      <c r="K1707" t="s">
        <v>24889</v>
      </c>
      <c r="L1707">
        <v>40</v>
      </c>
      <c r="M1707" t="s">
        <v>1463</v>
      </c>
      <c r="N1707">
        <v>0.85106382978723405</v>
      </c>
      <c r="O1707">
        <v>6.5019505851755498E-3</v>
      </c>
    </row>
    <row r="1708" spans="1:15">
      <c r="A1708" t="s">
        <v>2220</v>
      </c>
      <c r="B1708" t="s">
        <v>23518</v>
      </c>
      <c r="C1708" t="s">
        <v>2221</v>
      </c>
      <c r="D1708">
        <v>3</v>
      </c>
      <c r="E1708">
        <v>787</v>
      </c>
      <c r="F1708">
        <v>46</v>
      </c>
      <c r="G1708">
        <v>7393</v>
      </c>
      <c r="H1708">
        <v>0.88133405281311294</v>
      </c>
      <c r="I1708">
        <v>1</v>
      </c>
      <c r="J1708">
        <v>0.966855260484069</v>
      </c>
      <c r="K1708" t="s">
        <v>24890</v>
      </c>
      <c r="L1708">
        <v>3</v>
      </c>
      <c r="M1708" t="s">
        <v>1463</v>
      </c>
      <c r="N1708">
        <v>6.5217391304347797E-2</v>
      </c>
      <c r="O1708">
        <v>3.8119440914866601E-3</v>
      </c>
    </row>
    <row r="1709" spans="1:15">
      <c r="A1709" t="s">
        <v>2222</v>
      </c>
      <c r="B1709" t="s">
        <v>23518</v>
      </c>
      <c r="C1709" t="s">
        <v>2223</v>
      </c>
      <c r="D1709">
        <v>1</v>
      </c>
      <c r="E1709">
        <v>787</v>
      </c>
      <c r="F1709">
        <v>24</v>
      </c>
      <c r="G1709">
        <v>7393</v>
      </c>
      <c r="H1709">
        <v>0.93318210266502399</v>
      </c>
      <c r="I1709">
        <v>1</v>
      </c>
      <c r="J1709">
        <v>0.966855260484069</v>
      </c>
      <c r="K1709" t="s">
        <v>24891</v>
      </c>
      <c r="L1709">
        <v>1</v>
      </c>
      <c r="M1709" t="s">
        <v>1463</v>
      </c>
      <c r="N1709">
        <v>4.1666666666666699E-2</v>
      </c>
      <c r="O1709">
        <v>1.27064803049555E-3</v>
      </c>
    </row>
    <row r="1710" spans="1:15">
      <c r="A1710" t="s">
        <v>2222</v>
      </c>
      <c r="B1710" t="s">
        <v>23511</v>
      </c>
      <c r="C1710" t="s">
        <v>2223</v>
      </c>
      <c r="D1710">
        <v>21</v>
      </c>
      <c r="E1710">
        <v>6152</v>
      </c>
      <c r="F1710">
        <v>26</v>
      </c>
      <c r="G1710">
        <v>7804</v>
      </c>
      <c r="H1710">
        <v>0.51804049734129198</v>
      </c>
      <c r="I1710">
        <v>0.968912233598893</v>
      </c>
      <c r="J1710">
        <v>0.832812322140707</v>
      </c>
      <c r="K1710" t="s">
        <v>24892</v>
      </c>
      <c r="L1710">
        <v>21</v>
      </c>
      <c r="M1710" t="s">
        <v>1463</v>
      </c>
      <c r="N1710">
        <v>0.80769230769230804</v>
      </c>
      <c r="O1710">
        <v>3.41352405721717E-3</v>
      </c>
    </row>
    <row r="1711" spans="1:15">
      <c r="A1711" t="s">
        <v>2224</v>
      </c>
      <c r="B1711" t="s">
        <v>23511</v>
      </c>
      <c r="C1711" t="s">
        <v>2225</v>
      </c>
      <c r="D1711">
        <v>11</v>
      </c>
      <c r="E1711">
        <v>6152</v>
      </c>
      <c r="F1711">
        <v>13</v>
      </c>
      <c r="G1711">
        <v>7804</v>
      </c>
      <c r="H1711">
        <v>0.459148321456053</v>
      </c>
      <c r="I1711">
        <v>0.96083957126938102</v>
      </c>
      <c r="J1711">
        <v>0.82587360011061495</v>
      </c>
      <c r="K1711" t="s">
        <v>24893</v>
      </c>
      <c r="L1711">
        <v>11</v>
      </c>
      <c r="M1711" t="s">
        <v>1463</v>
      </c>
      <c r="N1711">
        <v>0.84615384615384603</v>
      </c>
      <c r="O1711">
        <v>1.78803641092328E-3</v>
      </c>
    </row>
    <row r="1712" spans="1:15">
      <c r="A1712" t="s">
        <v>2224</v>
      </c>
      <c r="B1712" t="s">
        <v>23518</v>
      </c>
      <c r="C1712" t="s">
        <v>2225</v>
      </c>
      <c r="D1712">
        <v>2</v>
      </c>
      <c r="E1712">
        <v>787</v>
      </c>
      <c r="F1712">
        <v>14</v>
      </c>
      <c r="G1712">
        <v>7393</v>
      </c>
      <c r="H1712">
        <v>0.44828683528909402</v>
      </c>
      <c r="I1712">
        <v>1</v>
      </c>
      <c r="J1712">
        <v>0.966855260484069</v>
      </c>
      <c r="K1712" t="s">
        <v>24894</v>
      </c>
      <c r="L1712">
        <v>2</v>
      </c>
      <c r="M1712" t="s">
        <v>1463</v>
      </c>
      <c r="N1712">
        <v>0.14285714285714299</v>
      </c>
      <c r="O1712">
        <v>2.5412960609911099E-3</v>
      </c>
    </row>
    <row r="1713" spans="1:15">
      <c r="A1713" t="s">
        <v>2226</v>
      </c>
      <c r="B1713" t="s">
        <v>23511</v>
      </c>
      <c r="C1713" t="s">
        <v>2227</v>
      </c>
      <c r="D1713">
        <v>1</v>
      </c>
      <c r="E1713">
        <v>6152</v>
      </c>
      <c r="F1713">
        <v>1</v>
      </c>
      <c r="G1713">
        <v>7804</v>
      </c>
      <c r="H1713">
        <v>0.788313685289595</v>
      </c>
      <c r="I1713">
        <v>0.968912233598893</v>
      </c>
      <c r="J1713">
        <v>0.832812322140707</v>
      </c>
      <c r="K1713" t="s">
        <v>24895</v>
      </c>
      <c r="L1713">
        <v>1</v>
      </c>
      <c r="M1713" t="s">
        <v>1463</v>
      </c>
      <c r="N1713">
        <v>1</v>
      </c>
      <c r="O1713">
        <v>1.6254876462938901E-4</v>
      </c>
    </row>
    <row r="1714" spans="1:15">
      <c r="A1714" t="s">
        <v>2228</v>
      </c>
      <c r="B1714" t="s">
        <v>23511</v>
      </c>
      <c r="C1714" t="s">
        <v>2229</v>
      </c>
      <c r="D1714">
        <v>2</v>
      </c>
      <c r="E1714">
        <v>6152</v>
      </c>
      <c r="F1714">
        <v>2</v>
      </c>
      <c r="G1714">
        <v>7804</v>
      </c>
      <c r="H1714">
        <v>0.62141708038142995</v>
      </c>
      <c r="I1714">
        <v>0.968912233598893</v>
      </c>
      <c r="J1714">
        <v>0.832812322140707</v>
      </c>
      <c r="K1714" t="s">
        <v>24896</v>
      </c>
      <c r="L1714">
        <v>2</v>
      </c>
      <c r="M1714" t="s">
        <v>1463</v>
      </c>
      <c r="N1714">
        <v>1</v>
      </c>
      <c r="O1714">
        <v>3.2509752925877802E-4</v>
      </c>
    </row>
    <row r="1715" spans="1:15">
      <c r="A1715" t="s">
        <v>2230</v>
      </c>
      <c r="B1715" t="s">
        <v>23513</v>
      </c>
      <c r="C1715" t="s">
        <v>2231</v>
      </c>
      <c r="D1715">
        <v>4</v>
      </c>
      <c r="E1715">
        <v>535</v>
      </c>
      <c r="F1715">
        <v>100</v>
      </c>
      <c r="G1715">
        <v>8124</v>
      </c>
      <c r="H1715">
        <v>0.90315625912962505</v>
      </c>
      <c r="I1715">
        <v>0.99999999999997702</v>
      </c>
      <c r="J1715">
        <v>0.95041217501583097</v>
      </c>
      <c r="K1715" t="s">
        <v>24897</v>
      </c>
      <c r="L1715">
        <v>4</v>
      </c>
      <c r="M1715" t="s">
        <v>1463</v>
      </c>
      <c r="N1715">
        <v>0.04</v>
      </c>
      <c r="O1715">
        <v>7.4766355140186902E-3</v>
      </c>
    </row>
    <row r="1716" spans="1:15">
      <c r="A1716" t="s">
        <v>2230</v>
      </c>
      <c r="B1716" t="s">
        <v>23511</v>
      </c>
      <c r="C1716" t="s">
        <v>2231</v>
      </c>
      <c r="D1716">
        <v>80</v>
      </c>
      <c r="E1716">
        <v>6152</v>
      </c>
      <c r="F1716">
        <v>102</v>
      </c>
      <c r="G1716">
        <v>7804</v>
      </c>
      <c r="H1716">
        <v>0.59604574836681201</v>
      </c>
      <c r="I1716">
        <v>0.968912233598893</v>
      </c>
      <c r="J1716">
        <v>0.832812322140707</v>
      </c>
      <c r="K1716" t="s">
        <v>24898</v>
      </c>
      <c r="L1716">
        <v>80</v>
      </c>
      <c r="M1716" t="s">
        <v>1463</v>
      </c>
      <c r="N1716">
        <v>0.78431372549019596</v>
      </c>
      <c r="O1716">
        <v>1.30039011703511E-2</v>
      </c>
    </row>
    <row r="1717" spans="1:15">
      <c r="A1717" t="s">
        <v>2230</v>
      </c>
      <c r="B1717" t="s">
        <v>23518</v>
      </c>
      <c r="C1717" t="s">
        <v>2231</v>
      </c>
      <c r="D1717">
        <v>14</v>
      </c>
      <c r="E1717">
        <v>787</v>
      </c>
      <c r="F1717">
        <v>89</v>
      </c>
      <c r="G1717">
        <v>7393</v>
      </c>
      <c r="H1717">
        <v>8.6868809570735298E-2</v>
      </c>
      <c r="I1717">
        <v>0.63266972740240601</v>
      </c>
      <c r="J1717">
        <v>0.61170005408803896</v>
      </c>
      <c r="K1717" t="s">
        <v>24899</v>
      </c>
      <c r="L1717">
        <v>14</v>
      </c>
      <c r="M1717" t="s">
        <v>1463</v>
      </c>
      <c r="N1717">
        <v>0.15730337078651699</v>
      </c>
      <c r="O1717">
        <v>1.77890724269377E-2</v>
      </c>
    </row>
    <row r="1718" spans="1:15">
      <c r="A1718" t="s">
        <v>2232</v>
      </c>
      <c r="B1718" t="s">
        <v>23518</v>
      </c>
      <c r="C1718" t="s">
        <v>2233</v>
      </c>
      <c r="D1718">
        <v>6</v>
      </c>
      <c r="E1718">
        <v>787</v>
      </c>
      <c r="F1718">
        <v>40</v>
      </c>
      <c r="G1718">
        <v>7393</v>
      </c>
      <c r="H1718">
        <v>0.24871872466015399</v>
      </c>
      <c r="I1718">
        <v>0.96297784740567804</v>
      </c>
      <c r="J1718">
        <v>0.93106019749380498</v>
      </c>
      <c r="K1718" t="s">
        <v>24900</v>
      </c>
      <c r="L1718">
        <v>6</v>
      </c>
      <c r="M1718" t="s">
        <v>1463</v>
      </c>
      <c r="N1718">
        <v>0.15</v>
      </c>
      <c r="O1718">
        <v>7.6238881829733202E-3</v>
      </c>
    </row>
    <row r="1719" spans="1:15">
      <c r="A1719" t="s">
        <v>2232</v>
      </c>
      <c r="B1719" t="s">
        <v>23513</v>
      </c>
      <c r="C1719" t="s">
        <v>2233</v>
      </c>
      <c r="D1719">
        <v>2</v>
      </c>
      <c r="E1719">
        <v>535</v>
      </c>
      <c r="F1719">
        <v>47</v>
      </c>
      <c r="G1719">
        <v>8124</v>
      </c>
      <c r="H1719">
        <v>0.82532040490077596</v>
      </c>
      <c r="I1719">
        <v>0.99999999999997702</v>
      </c>
      <c r="J1719">
        <v>0.95041217501583097</v>
      </c>
      <c r="K1719" t="s">
        <v>24901</v>
      </c>
      <c r="L1719">
        <v>2</v>
      </c>
      <c r="M1719" t="s">
        <v>1463</v>
      </c>
      <c r="N1719">
        <v>4.2553191489361701E-2</v>
      </c>
      <c r="O1719">
        <v>3.7383177570093499E-3</v>
      </c>
    </row>
    <row r="1720" spans="1:15">
      <c r="A1720" t="s">
        <v>2232</v>
      </c>
      <c r="B1720" t="s">
        <v>23511</v>
      </c>
      <c r="C1720" t="s">
        <v>2233</v>
      </c>
      <c r="D1720">
        <v>36</v>
      </c>
      <c r="E1720">
        <v>6152</v>
      </c>
      <c r="F1720">
        <v>47</v>
      </c>
      <c r="G1720">
        <v>7804</v>
      </c>
      <c r="H1720">
        <v>0.71853695171912002</v>
      </c>
      <c r="I1720">
        <v>0.968912233598893</v>
      </c>
      <c r="J1720">
        <v>0.832812322140707</v>
      </c>
      <c r="K1720" t="s">
        <v>24902</v>
      </c>
      <c r="L1720">
        <v>36</v>
      </c>
      <c r="M1720" t="s">
        <v>1463</v>
      </c>
      <c r="N1720">
        <v>0.76595744680851097</v>
      </c>
      <c r="O1720">
        <v>5.8517555266580003E-3</v>
      </c>
    </row>
    <row r="1721" spans="1:15">
      <c r="A1721" t="s">
        <v>2234</v>
      </c>
      <c r="B1721" t="s">
        <v>23511</v>
      </c>
      <c r="C1721" t="s">
        <v>2235</v>
      </c>
      <c r="D1721">
        <v>1</v>
      </c>
      <c r="E1721">
        <v>6152</v>
      </c>
      <c r="F1721">
        <v>3</v>
      </c>
      <c r="G1721">
        <v>7804</v>
      </c>
      <c r="H1721">
        <v>0.99052768249503997</v>
      </c>
      <c r="I1721">
        <v>1</v>
      </c>
      <c r="J1721">
        <v>0.85953329234717102</v>
      </c>
      <c r="K1721" t="s">
        <v>24903</v>
      </c>
      <c r="L1721">
        <v>1</v>
      </c>
      <c r="M1721" t="s">
        <v>1463</v>
      </c>
      <c r="N1721">
        <v>0.33333333333333298</v>
      </c>
      <c r="O1721">
        <v>1.6254876462938901E-4</v>
      </c>
    </row>
    <row r="1722" spans="1:15">
      <c r="A1722" t="s">
        <v>2234</v>
      </c>
      <c r="B1722" t="s">
        <v>23518</v>
      </c>
      <c r="C1722" t="s">
        <v>2235</v>
      </c>
      <c r="D1722">
        <v>2</v>
      </c>
      <c r="E1722">
        <v>787</v>
      </c>
      <c r="F1722">
        <v>3</v>
      </c>
      <c r="G1722">
        <v>7393</v>
      </c>
      <c r="H1722">
        <v>3.1553088404617E-2</v>
      </c>
      <c r="I1722">
        <v>0.44363642296891398</v>
      </c>
      <c r="J1722">
        <v>0.42893220928983</v>
      </c>
      <c r="K1722" t="s">
        <v>24904</v>
      </c>
      <c r="L1722">
        <v>2</v>
      </c>
      <c r="M1722" t="s">
        <v>1463</v>
      </c>
      <c r="N1722">
        <v>0.66666666666666696</v>
      </c>
      <c r="O1722">
        <v>2.5412960609911099E-3</v>
      </c>
    </row>
    <row r="1723" spans="1:15">
      <c r="A1723" t="s">
        <v>2236</v>
      </c>
      <c r="B1723" t="s">
        <v>23511</v>
      </c>
      <c r="C1723" t="s">
        <v>2237</v>
      </c>
      <c r="D1723">
        <v>37</v>
      </c>
      <c r="E1723">
        <v>6152</v>
      </c>
      <c r="F1723">
        <v>43</v>
      </c>
      <c r="G1723">
        <v>7804</v>
      </c>
      <c r="H1723">
        <v>0.16512380885824901</v>
      </c>
      <c r="I1723">
        <v>0.59678557202990401</v>
      </c>
      <c r="J1723">
        <v>0.51295706755215298</v>
      </c>
      <c r="K1723" t="s">
        <v>24905</v>
      </c>
      <c r="L1723">
        <v>37</v>
      </c>
      <c r="M1723" t="s">
        <v>1463</v>
      </c>
      <c r="N1723">
        <v>0.86046511627906996</v>
      </c>
      <c r="O1723">
        <v>6.0143042912873899E-3</v>
      </c>
    </row>
    <row r="1724" spans="1:15">
      <c r="A1724" t="s">
        <v>2236</v>
      </c>
      <c r="B1724" t="s">
        <v>23518</v>
      </c>
      <c r="C1724" t="s">
        <v>2237</v>
      </c>
      <c r="D1724">
        <v>3</v>
      </c>
      <c r="E1724">
        <v>787</v>
      </c>
      <c r="F1724">
        <v>35</v>
      </c>
      <c r="G1724">
        <v>7393</v>
      </c>
      <c r="H1724">
        <v>0.73573886474781602</v>
      </c>
      <c r="I1724">
        <v>1</v>
      </c>
      <c r="J1724">
        <v>0.966855260484069</v>
      </c>
      <c r="K1724" t="s">
        <v>24906</v>
      </c>
      <c r="L1724">
        <v>3</v>
      </c>
      <c r="M1724" t="s">
        <v>1463</v>
      </c>
      <c r="N1724">
        <v>8.5714285714285701E-2</v>
      </c>
      <c r="O1724">
        <v>3.8119440914866601E-3</v>
      </c>
    </row>
    <row r="1725" spans="1:15">
      <c r="A1725" t="s">
        <v>2236</v>
      </c>
      <c r="B1725" t="s">
        <v>23513</v>
      </c>
      <c r="C1725" t="s">
        <v>2237</v>
      </c>
      <c r="D1725">
        <v>1</v>
      </c>
      <c r="E1725">
        <v>535</v>
      </c>
      <c r="F1725">
        <v>39</v>
      </c>
      <c r="G1725">
        <v>8124</v>
      </c>
      <c r="H1725">
        <v>0.93027810819106505</v>
      </c>
      <c r="I1725">
        <v>0.99999999999997702</v>
      </c>
      <c r="J1725">
        <v>0.95041217501583097</v>
      </c>
      <c r="K1725" t="s">
        <v>24907</v>
      </c>
      <c r="L1725">
        <v>1</v>
      </c>
      <c r="M1725" t="s">
        <v>1463</v>
      </c>
      <c r="N1725">
        <v>2.5641025641025599E-2</v>
      </c>
      <c r="O1725">
        <v>1.8691588785046699E-3</v>
      </c>
    </row>
    <row r="1726" spans="1:15">
      <c r="A1726" t="s">
        <v>2238</v>
      </c>
      <c r="B1726" t="s">
        <v>23511</v>
      </c>
      <c r="C1726" t="s">
        <v>2239</v>
      </c>
      <c r="D1726">
        <v>1</v>
      </c>
      <c r="E1726">
        <v>6152</v>
      </c>
      <c r="F1726">
        <v>1</v>
      </c>
      <c r="G1726">
        <v>7804</v>
      </c>
      <c r="H1726">
        <v>0.788313685289595</v>
      </c>
      <c r="I1726">
        <v>0.968912233598893</v>
      </c>
      <c r="J1726">
        <v>0.832812322140707</v>
      </c>
      <c r="K1726" t="s">
        <v>24908</v>
      </c>
      <c r="L1726">
        <v>1</v>
      </c>
      <c r="M1726" t="s">
        <v>1463</v>
      </c>
      <c r="N1726">
        <v>1</v>
      </c>
      <c r="O1726">
        <v>1.6254876462938901E-4</v>
      </c>
    </row>
    <row r="1727" spans="1:15">
      <c r="A1727" t="s">
        <v>2240</v>
      </c>
      <c r="B1727" t="s">
        <v>23511</v>
      </c>
      <c r="C1727" t="s">
        <v>2241</v>
      </c>
      <c r="D1727">
        <v>1</v>
      </c>
      <c r="E1727">
        <v>6152</v>
      </c>
      <c r="F1727">
        <v>1</v>
      </c>
      <c r="G1727">
        <v>7804</v>
      </c>
      <c r="H1727">
        <v>0.788313685289595</v>
      </c>
      <c r="I1727">
        <v>0.968912233598893</v>
      </c>
      <c r="J1727">
        <v>0.832812322140707</v>
      </c>
      <c r="K1727" t="s">
        <v>24909</v>
      </c>
      <c r="L1727">
        <v>1</v>
      </c>
      <c r="M1727" t="s">
        <v>1463</v>
      </c>
      <c r="N1727">
        <v>1</v>
      </c>
      <c r="O1727">
        <v>1.6254876462938901E-4</v>
      </c>
    </row>
    <row r="1728" spans="1:15">
      <c r="A1728" t="s">
        <v>2242</v>
      </c>
      <c r="B1728" t="s">
        <v>23511</v>
      </c>
      <c r="C1728" t="s">
        <v>2243</v>
      </c>
      <c r="D1728">
        <v>7</v>
      </c>
      <c r="E1728">
        <v>6152</v>
      </c>
      <c r="F1728">
        <v>7</v>
      </c>
      <c r="G1728">
        <v>7804</v>
      </c>
      <c r="H1728">
        <v>0.18905120292587699</v>
      </c>
      <c r="I1728">
        <v>0.631132279689813</v>
      </c>
      <c r="J1728">
        <v>0.54247920626835999</v>
      </c>
      <c r="K1728" t="s">
        <v>24591</v>
      </c>
      <c r="L1728">
        <v>7</v>
      </c>
      <c r="M1728" t="s">
        <v>1463</v>
      </c>
      <c r="N1728">
        <v>1</v>
      </c>
      <c r="O1728">
        <v>1.13784135240572E-3</v>
      </c>
    </row>
    <row r="1729" spans="1:15">
      <c r="A1729" t="s">
        <v>2244</v>
      </c>
      <c r="B1729" t="s">
        <v>23518</v>
      </c>
      <c r="C1729" t="s">
        <v>2245</v>
      </c>
      <c r="D1729">
        <v>1</v>
      </c>
      <c r="E1729">
        <v>787</v>
      </c>
      <c r="F1729">
        <v>1</v>
      </c>
      <c r="G1729">
        <v>7393</v>
      </c>
      <c r="H1729">
        <v>0.106452049235764</v>
      </c>
      <c r="I1729">
        <v>0.63266972740240601</v>
      </c>
      <c r="J1729">
        <v>0.61170005408803896</v>
      </c>
      <c r="K1729" t="s">
        <v>24910</v>
      </c>
      <c r="L1729">
        <v>1</v>
      </c>
      <c r="M1729" t="s">
        <v>1463</v>
      </c>
      <c r="N1729">
        <v>1</v>
      </c>
      <c r="O1729">
        <v>1.27064803049555E-3</v>
      </c>
    </row>
    <row r="1730" spans="1:15">
      <c r="A1730" t="s">
        <v>2246</v>
      </c>
      <c r="B1730" t="s">
        <v>23513</v>
      </c>
      <c r="C1730" t="s">
        <v>2247</v>
      </c>
      <c r="D1730">
        <v>3</v>
      </c>
      <c r="E1730">
        <v>535</v>
      </c>
      <c r="F1730">
        <v>3</v>
      </c>
      <c r="G1730">
        <v>8124</v>
      </c>
      <c r="H1730">
        <v>2.8410108672114397E-4</v>
      </c>
      <c r="I1730">
        <v>1.0526959909756699E-2</v>
      </c>
      <c r="J1730">
        <v>1.0004950864136501E-2</v>
      </c>
      <c r="K1730" t="s">
        <v>24911</v>
      </c>
      <c r="L1730">
        <v>3</v>
      </c>
      <c r="M1730" t="s">
        <v>1463</v>
      </c>
      <c r="N1730">
        <v>1</v>
      </c>
      <c r="O1730">
        <v>5.60747663551402E-3</v>
      </c>
    </row>
    <row r="1731" spans="1:15">
      <c r="A1731" t="s">
        <v>2248</v>
      </c>
      <c r="B1731" t="s">
        <v>23511</v>
      </c>
      <c r="C1731" t="s">
        <v>2249</v>
      </c>
      <c r="D1731">
        <v>1</v>
      </c>
      <c r="E1731">
        <v>6152</v>
      </c>
      <c r="F1731">
        <v>1</v>
      </c>
      <c r="G1731">
        <v>7804</v>
      </c>
      <c r="H1731">
        <v>0.788313685289595</v>
      </c>
      <c r="I1731">
        <v>0.968912233598893</v>
      </c>
      <c r="J1731">
        <v>0.832812322140707</v>
      </c>
      <c r="K1731" t="s">
        <v>24912</v>
      </c>
      <c r="L1731">
        <v>1</v>
      </c>
      <c r="M1731" t="s">
        <v>1463</v>
      </c>
      <c r="N1731">
        <v>1</v>
      </c>
      <c r="O1731">
        <v>1.6254876462938901E-4</v>
      </c>
    </row>
    <row r="1732" spans="1:15">
      <c r="A1732" t="s">
        <v>2250</v>
      </c>
      <c r="B1732" t="s">
        <v>23518</v>
      </c>
      <c r="C1732" t="s">
        <v>2251</v>
      </c>
      <c r="D1732">
        <v>1</v>
      </c>
      <c r="E1732">
        <v>787</v>
      </c>
      <c r="F1732">
        <v>3</v>
      </c>
      <c r="G1732">
        <v>7393</v>
      </c>
      <c r="H1732">
        <v>0.28660084727541502</v>
      </c>
      <c r="I1732">
        <v>0.97863801257884697</v>
      </c>
      <c r="J1732">
        <v>0.94620131057153301</v>
      </c>
      <c r="K1732" t="s">
        <v>24913</v>
      </c>
      <c r="L1732">
        <v>1</v>
      </c>
      <c r="M1732" t="s">
        <v>1463</v>
      </c>
      <c r="N1732">
        <v>0.33333333333333298</v>
      </c>
      <c r="O1732">
        <v>1.27064803049555E-3</v>
      </c>
    </row>
    <row r="1733" spans="1:15">
      <c r="A1733" t="s">
        <v>2250</v>
      </c>
      <c r="B1733" t="s">
        <v>23511</v>
      </c>
      <c r="C1733" t="s">
        <v>2251</v>
      </c>
      <c r="D1733">
        <v>1</v>
      </c>
      <c r="E1733">
        <v>6152</v>
      </c>
      <c r="F1733">
        <v>2</v>
      </c>
      <c r="G1733">
        <v>7804</v>
      </c>
      <c r="H1733">
        <v>0.95521029019776005</v>
      </c>
      <c r="I1733">
        <v>1</v>
      </c>
      <c r="J1733">
        <v>0.85953329234717102</v>
      </c>
      <c r="K1733" t="s">
        <v>24914</v>
      </c>
      <c r="L1733">
        <v>1</v>
      </c>
      <c r="M1733" t="s">
        <v>1463</v>
      </c>
      <c r="N1733">
        <v>0.5</v>
      </c>
      <c r="O1733">
        <v>1.6254876462938901E-4</v>
      </c>
    </row>
    <row r="1734" spans="1:15">
      <c r="A1734" t="s">
        <v>2252</v>
      </c>
      <c r="B1734" t="s">
        <v>23518</v>
      </c>
      <c r="C1734" t="s">
        <v>2253</v>
      </c>
      <c r="D1734">
        <v>1</v>
      </c>
      <c r="E1734">
        <v>787</v>
      </c>
      <c r="F1734">
        <v>3</v>
      </c>
      <c r="G1734">
        <v>7393</v>
      </c>
      <c r="H1734">
        <v>0.28660084727541502</v>
      </c>
      <c r="I1734">
        <v>0.97863801257884697</v>
      </c>
      <c r="J1734">
        <v>0.94620131057153301</v>
      </c>
      <c r="K1734" t="s">
        <v>24913</v>
      </c>
      <c r="L1734">
        <v>1</v>
      </c>
      <c r="M1734" t="s">
        <v>1463</v>
      </c>
      <c r="N1734">
        <v>0.33333333333333298</v>
      </c>
      <c r="O1734">
        <v>1.27064803049555E-3</v>
      </c>
    </row>
    <row r="1735" spans="1:15">
      <c r="A1735" t="s">
        <v>2252</v>
      </c>
      <c r="B1735" t="s">
        <v>23511</v>
      </c>
      <c r="C1735" t="s">
        <v>2253</v>
      </c>
      <c r="D1735">
        <v>1</v>
      </c>
      <c r="E1735">
        <v>6152</v>
      </c>
      <c r="F1735">
        <v>2</v>
      </c>
      <c r="G1735">
        <v>7804</v>
      </c>
      <c r="H1735">
        <v>0.95521029019776005</v>
      </c>
      <c r="I1735">
        <v>1</v>
      </c>
      <c r="J1735">
        <v>0.85953329234717102</v>
      </c>
      <c r="K1735" t="s">
        <v>24914</v>
      </c>
      <c r="L1735">
        <v>1</v>
      </c>
      <c r="M1735" t="s">
        <v>1463</v>
      </c>
      <c r="N1735">
        <v>0.5</v>
      </c>
      <c r="O1735">
        <v>1.6254876462938901E-4</v>
      </c>
    </row>
    <row r="1736" spans="1:15">
      <c r="A1736" t="s">
        <v>2254</v>
      </c>
      <c r="B1736" t="s">
        <v>23511</v>
      </c>
      <c r="C1736" t="s">
        <v>2255</v>
      </c>
      <c r="D1736">
        <v>1</v>
      </c>
      <c r="E1736">
        <v>6152</v>
      </c>
      <c r="F1736">
        <v>1</v>
      </c>
      <c r="G1736">
        <v>7804</v>
      </c>
      <c r="H1736">
        <v>0.788313685289595</v>
      </c>
      <c r="I1736">
        <v>0.968912233598893</v>
      </c>
      <c r="J1736">
        <v>0.832812322140707</v>
      </c>
      <c r="K1736" t="s">
        <v>24915</v>
      </c>
      <c r="L1736">
        <v>1</v>
      </c>
      <c r="M1736" t="s">
        <v>1463</v>
      </c>
      <c r="N1736">
        <v>1</v>
      </c>
      <c r="O1736">
        <v>1.6254876462938901E-4</v>
      </c>
    </row>
    <row r="1737" spans="1:15">
      <c r="A1737" t="s">
        <v>2256</v>
      </c>
      <c r="B1737" t="s">
        <v>23511</v>
      </c>
      <c r="C1737" t="s">
        <v>2257</v>
      </c>
      <c r="D1737">
        <v>1</v>
      </c>
      <c r="E1737">
        <v>6152</v>
      </c>
      <c r="F1737">
        <v>1</v>
      </c>
      <c r="G1737">
        <v>7804</v>
      </c>
      <c r="H1737">
        <v>0.788313685289595</v>
      </c>
      <c r="I1737">
        <v>0.968912233598893</v>
      </c>
      <c r="J1737">
        <v>0.832812322140707</v>
      </c>
      <c r="K1737" t="s">
        <v>24916</v>
      </c>
      <c r="L1737">
        <v>1</v>
      </c>
      <c r="M1737" t="s">
        <v>1463</v>
      </c>
      <c r="N1737">
        <v>1</v>
      </c>
      <c r="O1737">
        <v>1.6254876462938901E-4</v>
      </c>
    </row>
    <row r="1738" spans="1:15">
      <c r="A1738" t="s">
        <v>2258</v>
      </c>
      <c r="B1738" t="s">
        <v>23511</v>
      </c>
      <c r="C1738" t="s">
        <v>2259</v>
      </c>
      <c r="D1738">
        <v>2</v>
      </c>
      <c r="E1738">
        <v>6152</v>
      </c>
      <c r="F1738">
        <v>2</v>
      </c>
      <c r="G1738">
        <v>7804</v>
      </c>
      <c r="H1738">
        <v>0.62141708038142995</v>
      </c>
      <c r="I1738">
        <v>0.968912233598893</v>
      </c>
      <c r="J1738">
        <v>0.832812322140707</v>
      </c>
      <c r="K1738" t="s">
        <v>24917</v>
      </c>
      <c r="L1738">
        <v>2</v>
      </c>
      <c r="M1738" t="s">
        <v>1463</v>
      </c>
      <c r="N1738">
        <v>1</v>
      </c>
      <c r="O1738">
        <v>3.2509752925877802E-4</v>
      </c>
    </row>
    <row r="1739" spans="1:15">
      <c r="A1739" t="s">
        <v>2260</v>
      </c>
      <c r="B1739" t="s">
        <v>23511</v>
      </c>
      <c r="C1739" t="s">
        <v>2261</v>
      </c>
      <c r="D1739">
        <v>1</v>
      </c>
      <c r="E1739">
        <v>6152</v>
      </c>
      <c r="F1739">
        <v>1</v>
      </c>
      <c r="G1739">
        <v>7804</v>
      </c>
      <c r="H1739">
        <v>0.788313685289595</v>
      </c>
      <c r="I1739">
        <v>0.968912233598893</v>
      </c>
      <c r="J1739">
        <v>0.832812322140707</v>
      </c>
      <c r="K1739" t="s">
        <v>24918</v>
      </c>
      <c r="L1739">
        <v>1</v>
      </c>
      <c r="M1739" t="s">
        <v>1463</v>
      </c>
      <c r="N1739">
        <v>1</v>
      </c>
      <c r="O1739">
        <v>1.6254876462938901E-4</v>
      </c>
    </row>
    <row r="1740" spans="1:15">
      <c r="A1740" t="s">
        <v>2262</v>
      </c>
      <c r="B1740" t="s">
        <v>23511</v>
      </c>
      <c r="C1740" t="s">
        <v>2263</v>
      </c>
      <c r="D1740">
        <v>3</v>
      </c>
      <c r="E1740">
        <v>6152</v>
      </c>
      <c r="F1740">
        <v>3</v>
      </c>
      <c r="G1740">
        <v>7804</v>
      </c>
      <c r="H1740">
        <v>0.489837867770546</v>
      </c>
      <c r="I1740">
        <v>0.96083957126938102</v>
      </c>
      <c r="J1740">
        <v>0.82587360011061495</v>
      </c>
      <c r="K1740" t="s">
        <v>24513</v>
      </c>
      <c r="L1740">
        <v>3</v>
      </c>
      <c r="M1740" t="s">
        <v>1463</v>
      </c>
      <c r="N1740">
        <v>1</v>
      </c>
      <c r="O1740">
        <v>4.8764629388816603E-4</v>
      </c>
    </row>
    <row r="1741" spans="1:15">
      <c r="A1741" t="s">
        <v>2264</v>
      </c>
      <c r="B1741" t="s">
        <v>23513</v>
      </c>
      <c r="C1741" t="s">
        <v>2265</v>
      </c>
      <c r="D1741">
        <v>5</v>
      </c>
      <c r="E1741">
        <v>535</v>
      </c>
      <c r="F1741">
        <v>5</v>
      </c>
      <c r="G1741">
        <v>8124</v>
      </c>
      <c r="H1741" s="34">
        <v>1.2170642582362501E-6</v>
      </c>
      <c r="I1741">
        <v>1.8038630970287301E-4</v>
      </c>
      <c r="J1741">
        <v>1.7144134494779099E-4</v>
      </c>
      <c r="K1741" t="s">
        <v>24076</v>
      </c>
      <c r="L1741">
        <v>5</v>
      </c>
      <c r="M1741" t="s">
        <v>1463</v>
      </c>
      <c r="N1741">
        <v>1</v>
      </c>
      <c r="O1741">
        <v>9.3457943925233603E-3</v>
      </c>
    </row>
    <row r="1742" spans="1:15">
      <c r="A1742" t="s">
        <v>2266</v>
      </c>
      <c r="B1742" t="s">
        <v>23511</v>
      </c>
      <c r="C1742" t="s">
        <v>2267</v>
      </c>
      <c r="D1742">
        <v>2</v>
      </c>
      <c r="E1742">
        <v>6152</v>
      </c>
      <c r="F1742">
        <v>2</v>
      </c>
      <c r="G1742">
        <v>7804</v>
      </c>
      <c r="H1742">
        <v>0.62141708038142995</v>
      </c>
      <c r="I1742">
        <v>0.968912233598893</v>
      </c>
      <c r="J1742">
        <v>0.832812322140707</v>
      </c>
      <c r="K1742" t="s">
        <v>24919</v>
      </c>
      <c r="L1742">
        <v>2</v>
      </c>
      <c r="M1742" t="s">
        <v>1463</v>
      </c>
      <c r="N1742">
        <v>1</v>
      </c>
      <c r="O1742">
        <v>3.2509752925877802E-4</v>
      </c>
    </row>
    <row r="1743" spans="1:15">
      <c r="A1743" t="s">
        <v>2268</v>
      </c>
      <c r="B1743" t="s">
        <v>23518</v>
      </c>
      <c r="C1743" t="s">
        <v>2269</v>
      </c>
      <c r="D1743">
        <v>1</v>
      </c>
      <c r="E1743">
        <v>787</v>
      </c>
      <c r="F1743">
        <v>5</v>
      </c>
      <c r="G1743">
        <v>7393</v>
      </c>
      <c r="H1743">
        <v>0.430466464429208</v>
      </c>
      <c r="I1743">
        <v>1</v>
      </c>
      <c r="J1743">
        <v>0.966855260484069</v>
      </c>
      <c r="K1743" t="s">
        <v>24920</v>
      </c>
      <c r="L1743">
        <v>1</v>
      </c>
      <c r="M1743" t="s">
        <v>1463</v>
      </c>
      <c r="N1743">
        <v>0.2</v>
      </c>
      <c r="O1743">
        <v>1.27064803049555E-3</v>
      </c>
    </row>
    <row r="1744" spans="1:15">
      <c r="A1744" t="s">
        <v>2268</v>
      </c>
      <c r="B1744" t="s">
        <v>23511</v>
      </c>
      <c r="C1744" t="s">
        <v>2269</v>
      </c>
      <c r="D1744">
        <v>4</v>
      </c>
      <c r="E1744">
        <v>6152</v>
      </c>
      <c r="F1744">
        <v>5</v>
      </c>
      <c r="G1744">
        <v>7804</v>
      </c>
      <c r="H1744">
        <v>0.71320711691885297</v>
      </c>
      <c r="I1744">
        <v>0.968912233598893</v>
      </c>
      <c r="J1744">
        <v>0.832812322140707</v>
      </c>
      <c r="K1744" t="s">
        <v>24921</v>
      </c>
      <c r="L1744">
        <v>4</v>
      </c>
      <c r="M1744" t="s">
        <v>1463</v>
      </c>
      <c r="N1744">
        <v>0.8</v>
      </c>
      <c r="O1744">
        <v>6.5019505851755496E-4</v>
      </c>
    </row>
    <row r="1745" spans="1:15">
      <c r="A1745" t="s">
        <v>2270</v>
      </c>
      <c r="B1745" t="s">
        <v>23511</v>
      </c>
      <c r="C1745" t="s">
        <v>2271</v>
      </c>
      <c r="D1745">
        <v>1</v>
      </c>
      <c r="E1745">
        <v>6152</v>
      </c>
      <c r="F1745">
        <v>1</v>
      </c>
      <c r="G1745">
        <v>7804</v>
      </c>
      <c r="H1745">
        <v>0.788313685289595</v>
      </c>
      <c r="I1745">
        <v>0.968912233598893</v>
      </c>
      <c r="J1745">
        <v>0.832812322140707</v>
      </c>
      <c r="K1745" t="s">
        <v>24062</v>
      </c>
      <c r="L1745">
        <v>1</v>
      </c>
      <c r="M1745" t="s">
        <v>1463</v>
      </c>
      <c r="N1745">
        <v>1</v>
      </c>
      <c r="O1745">
        <v>1.6254876462938901E-4</v>
      </c>
    </row>
    <row r="1746" spans="1:15">
      <c r="A1746" t="s">
        <v>2272</v>
      </c>
      <c r="B1746" t="s">
        <v>23511</v>
      </c>
      <c r="C1746" t="s">
        <v>2273</v>
      </c>
      <c r="D1746">
        <v>1</v>
      </c>
      <c r="E1746">
        <v>6152</v>
      </c>
      <c r="F1746">
        <v>1</v>
      </c>
      <c r="G1746">
        <v>7804</v>
      </c>
      <c r="H1746">
        <v>0.788313685289595</v>
      </c>
      <c r="I1746">
        <v>0.968912233598893</v>
      </c>
      <c r="J1746">
        <v>0.832812322140707</v>
      </c>
      <c r="K1746" t="s">
        <v>24922</v>
      </c>
      <c r="L1746">
        <v>1</v>
      </c>
      <c r="M1746" t="s">
        <v>1463</v>
      </c>
      <c r="N1746">
        <v>1</v>
      </c>
      <c r="O1746">
        <v>1.6254876462938901E-4</v>
      </c>
    </row>
    <row r="1747" spans="1:15">
      <c r="A1747" t="s">
        <v>2274</v>
      </c>
      <c r="B1747" t="s">
        <v>23511</v>
      </c>
      <c r="C1747" t="s">
        <v>2275</v>
      </c>
      <c r="D1747">
        <v>2</v>
      </c>
      <c r="E1747">
        <v>6152</v>
      </c>
      <c r="F1747">
        <v>3</v>
      </c>
      <c r="G1747">
        <v>7804</v>
      </c>
      <c r="H1747">
        <v>0.88457550560319997</v>
      </c>
      <c r="I1747">
        <v>1</v>
      </c>
      <c r="J1747">
        <v>0.85953329234717102</v>
      </c>
      <c r="K1747" t="s">
        <v>24923</v>
      </c>
      <c r="L1747">
        <v>2</v>
      </c>
      <c r="M1747" t="s">
        <v>1463</v>
      </c>
      <c r="N1747">
        <v>0.66666666666666696</v>
      </c>
      <c r="O1747">
        <v>3.2509752925877802E-4</v>
      </c>
    </row>
    <row r="1748" spans="1:15">
      <c r="A1748" t="s">
        <v>2276</v>
      </c>
      <c r="B1748" t="s">
        <v>23511</v>
      </c>
      <c r="C1748" t="s">
        <v>2277</v>
      </c>
      <c r="D1748">
        <v>1</v>
      </c>
      <c r="E1748">
        <v>6152</v>
      </c>
      <c r="F1748">
        <v>1</v>
      </c>
      <c r="G1748">
        <v>7804</v>
      </c>
      <c r="H1748">
        <v>0.788313685289595</v>
      </c>
      <c r="I1748">
        <v>0.968912233598893</v>
      </c>
      <c r="J1748">
        <v>0.832812322140707</v>
      </c>
      <c r="K1748" t="s">
        <v>24924</v>
      </c>
      <c r="L1748">
        <v>1</v>
      </c>
      <c r="M1748" t="s">
        <v>1463</v>
      </c>
      <c r="N1748">
        <v>1</v>
      </c>
      <c r="O1748">
        <v>1.6254876462938901E-4</v>
      </c>
    </row>
    <row r="1749" spans="1:15">
      <c r="A1749" t="s">
        <v>2278</v>
      </c>
      <c r="B1749" t="s">
        <v>23513</v>
      </c>
      <c r="C1749" t="s">
        <v>2279</v>
      </c>
      <c r="D1749">
        <v>1</v>
      </c>
      <c r="E1749">
        <v>535</v>
      </c>
      <c r="F1749">
        <v>1</v>
      </c>
      <c r="G1749">
        <v>8124</v>
      </c>
      <c r="H1749">
        <v>6.5854258985721295E-2</v>
      </c>
      <c r="I1749">
        <v>0.448760549738495</v>
      </c>
      <c r="J1749">
        <v>0.42650749013827299</v>
      </c>
      <c r="K1749" t="s">
        <v>24925</v>
      </c>
      <c r="L1749">
        <v>1</v>
      </c>
      <c r="M1749" t="s">
        <v>1463</v>
      </c>
      <c r="N1749">
        <v>1</v>
      </c>
      <c r="O1749">
        <v>1.8691588785046699E-3</v>
      </c>
    </row>
    <row r="1750" spans="1:15">
      <c r="A1750" t="s">
        <v>2280</v>
      </c>
      <c r="B1750" t="s">
        <v>23511</v>
      </c>
      <c r="C1750" t="s">
        <v>2281</v>
      </c>
      <c r="D1750">
        <v>11</v>
      </c>
      <c r="E1750">
        <v>6152</v>
      </c>
      <c r="F1750">
        <v>11</v>
      </c>
      <c r="G1750">
        <v>7804</v>
      </c>
      <c r="H1750">
        <v>7.29234120922964E-2</v>
      </c>
      <c r="I1750">
        <v>0.34901846963959998</v>
      </c>
      <c r="J1750">
        <v>0.29999299429929699</v>
      </c>
      <c r="K1750" t="s">
        <v>24926</v>
      </c>
      <c r="L1750">
        <v>11</v>
      </c>
      <c r="M1750" t="s">
        <v>1463</v>
      </c>
      <c r="N1750">
        <v>1</v>
      </c>
      <c r="O1750">
        <v>1.78803641092328E-3</v>
      </c>
    </row>
    <row r="1751" spans="1:15">
      <c r="A1751" t="s">
        <v>2282</v>
      </c>
      <c r="B1751" t="s">
        <v>23511</v>
      </c>
      <c r="C1751" t="s">
        <v>2283</v>
      </c>
      <c r="D1751">
        <v>4</v>
      </c>
      <c r="E1751">
        <v>6152</v>
      </c>
      <c r="F1751">
        <v>4</v>
      </c>
      <c r="G1751">
        <v>7804</v>
      </c>
      <c r="H1751">
        <v>0.38610601832086699</v>
      </c>
      <c r="I1751">
        <v>0.90829480295553899</v>
      </c>
      <c r="J1751">
        <v>0.78070962240619901</v>
      </c>
      <c r="K1751" t="s">
        <v>24927</v>
      </c>
      <c r="L1751">
        <v>4</v>
      </c>
      <c r="M1751" t="s">
        <v>1463</v>
      </c>
      <c r="N1751">
        <v>1</v>
      </c>
      <c r="O1751">
        <v>6.5019505851755496E-4</v>
      </c>
    </row>
    <row r="1752" spans="1:15">
      <c r="A1752" t="s">
        <v>2284</v>
      </c>
      <c r="B1752" t="s">
        <v>23511</v>
      </c>
      <c r="C1752" t="s">
        <v>2285</v>
      </c>
      <c r="D1752">
        <v>2</v>
      </c>
      <c r="E1752">
        <v>6152</v>
      </c>
      <c r="F1752">
        <v>2</v>
      </c>
      <c r="G1752">
        <v>7804</v>
      </c>
      <c r="H1752">
        <v>0.62141708038142995</v>
      </c>
      <c r="I1752">
        <v>0.968912233598893</v>
      </c>
      <c r="J1752">
        <v>0.832812322140707</v>
      </c>
      <c r="K1752" t="s">
        <v>24928</v>
      </c>
      <c r="L1752">
        <v>2</v>
      </c>
      <c r="M1752" t="s">
        <v>1463</v>
      </c>
      <c r="N1752">
        <v>1</v>
      </c>
      <c r="O1752">
        <v>3.2509752925877802E-4</v>
      </c>
    </row>
    <row r="1753" spans="1:15">
      <c r="A1753" t="s">
        <v>2286</v>
      </c>
      <c r="B1753" t="s">
        <v>23511</v>
      </c>
      <c r="C1753" t="s">
        <v>2287</v>
      </c>
      <c r="D1753">
        <v>4</v>
      </c>
      <c r="E1753">
        <v>6152</v>
      </c>
      <c r="F1753">
        <v>4</v>
      </c>
      <c r="G1753">
        <v>7804</v>
      </c>
      <c r="H1753">
        <v>0.38610601832086699</v>
      </c>
      <c r="I1753">
        <v>0.90829480295553899</v>
      </c>
      <c r="J1753">
        <v>0.78070962240619901</v>
      </c>
      <c r="K1753" t="s">
        <v>24927</v>
      </c>
      <c r="L1753">
        <v>4</v>
      </c>
      <c r="M1753" t="s">
        <v>1463</v>
      </c>
      <c r="N1753">
        <v>1</v>
      </c>
      <c r="O1753">
        <v>6.5019505851755496E-4</v>
      </c>
    </row>
    <row r="1754" spans="1:15">
      <c r="A1754" t="s">
        <v>2288</v>
      </c>
      <c r="B1754" t="s">
        <v>23511</v>
      </c>
      <c r="C1754" t="s">
        <v>2289</v>
      </c>
      <c r="D1754">
        <v>1</v>
      </c>
      <c r="E1754">
        <v>6152</v>
      </c>
      <c r="F1754">
        <v>1</v>
      </c>
      <c r="G1754">
        <v>7804</v>
      </c>
      <c r="H1754">
        <v>0.788313685289595</v>
      </c>
      <c r="I1754">
        <v>0.968912233598893</v>
      </c>
      <c r="J1754">
        <v>0.832812322140707</v>
      </c>
      <c r="K1754" t="s">
        <v>24929</v>
      </c>
      <c r="L1754">
        <v>1</v>
      </c>
      <c r="M1754" t="s">
        <v>1463</v>
      </c>
      <c r="N1754">
        <v>1</v>
      </c>
      <c r="O1754">
        <v>1.6254876462938901E-4</v>
      </c>
    </row>
    <row r="1755" spans="1:15">
      <c r="A1755" t="s">
        <v>2290</v>
      </c>
      <c r="B1755" t="s">
        <v>23511</v>
      </c>
      <c r="C1755" t="s">
        <v>2291</v>
      </c>
      <c r="D1755">
        <v>2</v>
      </c>
      <c r="E1755">
        <v>6152</v>
      </c>
      <c r="F1755">
        <v>2</v>
      </c>
      <c r="G1755">
        <v>7804</v>
      </c>
      <c r="H1755">
        <v>0.62141708038142995</v>
      </c>
      <c r="I1755">
        <v>0.968912233598893</v>
      </c>
      <c r="J1755">
        <v>0.832812322140707</v>
      </c>
      <c r="K1755" t="s">
        <v>24930</v>
      </c>
      <c r="L1755">
        <v>2</v>
      </c>
      <c r="M1755" t="s">
        <v>1463</v>
      </c>
      <c r="N1755">
        <v>1</v>
      </c>
      <c r="O1755">
        <v>3.2509752925877802E-4</v>
      </c>
    </row>
    <row r="1756" spans="1:15">
      <c r="A1756" t="s">
        <v>2292</v>
      </c>
      <c r="B1756" t="s">
        <v>23511</v>
      </c>
      <c r="C1756" t="s">
        <v>2293</v>
      </c>
      <c r="D1756">
        <v>4</v>
      </c>
      <c r="E1756">
        <v>6152</v>
      </c>
      <c r="F1756">
        <v>4</v>
      </c>
      <c r="G1756">
        <v>7804</v>
      </c>
      <c r="H1756">
        <v>0.38610601832086699</v>
      </c>
      <c r="I1756">
        <v>0.90829480295553899</v>
      </c>
      <c r="J1756">
        <v>0.78070962240619901</v>
      </c>
      <c r="K1756" t="s">
        <v>23751</v>
      </c>
      <c r="L1756">
        <v>4</v>
      </c>
      <c r="M1756" t="s">
        <v>1463</v>
      </c>
      <c r="N1756">
        <v>1</v>
      </c>
      <c r="O1756">
        <v>6.5019505851755496E-4</v>
      </c>
    </row>
    <row r="1757" spans="1:15">
      <c r="A1757" t="s">
        <v>2294</v>
      </c>
      <c r="B1757" t="s">
        <v>23511</v>
      </c>
      <c r="C1757" t="s">
        <v>2295</v>
      </c>
      <c r="D1757">
        <v>1</v>
      </c>
      <c r="E1757">
        <v>6152</v>
      </c>
      <c r="F1757">
        <v>1</v>
      </c>
      <c r="G1757">
        <v>7804</v>
      </c>
      <c r="H1757">
        <v>0.788313685289595</v>
      </c>
      <c r="I1757">
        <v>0.968912233598893</v>
      </c>
      <c r="J1757">
        <v>0.832812322140707</v>
      </c>
      <c r="K1757" t="s">
        <v>24931</v>
      </c>
      <c r="L1757">
        <v>1</v>
      </c>
      <c r="M1757" t="s">
        <v>1463</v>
      </c>
      <c r="N1757">
        <v>1</v>
      </c>
      <c r="O1757">
        <v>1.6254876462938901E-4</v>
      </c>
    </row>
    <row r="1758" spans="1:15">
      <c r="A1758" t="s">
        <v>2296</v>
      </c>
      <c r="B1758" t="s">
        <v>23511</v>
      </c>
      <c r="C1758" t="s">
        <v>2297</v>
      </c>
      <c r="D1758">
        <v>8</v>
      </c>
      <c r="E1758">
        <v>6152</v>
      </c>
      <c r="F1758">
        <v>8</v>
      </c>
      <c r="G1758">
        <v>7804</v>
      </c>
      <c r="H1758">
        <v>0.148995721685201</v>
      </c>
      <c r="I1758">
        <v>0.54611425167193095</v>
      </c>
      <c r="J1758">
        <v>0.46940338073728599</v>
      </c>
      <c r="K1758" t="s">
        <v>24932</v>
      </c>
      <c r="L1758">
        <v>8</v>
      </c>
      <c r="M1758" t="s">
        <v>1463</v>
      </c>
      <c r="N1758">
        <v>1</v>
      </c>
      <c r="O1758">
        <v>1.3003901170351099E-3</v>
      </c>
    </row>
    <row r="1759" spans="1:15">
      <c r="A1759" t="s">
        <v>2298</v>
      </c>
      <c r="B1759" t="s">
        <v>23511</v>
      </c>
      <c r="C1759" t="s">
        <v>2299</v>
      </c>
      <c r="D1759">
        <v>1</v>
      </c>
      <c r="E1759">
        <v>6152</v>
      </c>
      <c r="F1759">
        <v>2</v>
      </c>
      <c r="G1759">
        <v>7804</v>
      </c>
      <c r="H1759">
        <v>0.95521029019776005</v>
      </c>
      <c r="I1759">
        <v>1</v>
      </c>
      <c r="J1759">
        <v>0.85953329234717102</v>
      </c>
      <c r="K1759" t="s">
        <v>24933</v>
      </c>
      <c r="L1759">
        <v>1</v>
      </c>
      <c r="M1759" t="s">
        <v>1463</v>
      </c>
      <c r="N1759">
        <v>0.5</v>
      </c>
      <c r="O1759">
        <v>1.6254876462938901E-4</v>
      </c>
    </row>
    <row r="1760" spans="1:15">
      <c r="A1760" t="s">
        <v>2300</v>
      </c>
      <c r="B1760" t="s">
        <v>23513</v>
      </c>
      <c r="C1760" t="s">
        <v>2301</v>
      </c>
      <c r="D1760">
        <v>1</v>
      </c>
      <c r="E1760">
        <v>535</v>
      </c>
      <c r="F1760">
        <v>1</v>
      </c>
      <c r="G1760">
        <v>8124</v>
      </c>
      <c r="H1760">
        <v>6.5854258985721295E-2</v>
      </c>
      <c r="I1760">
        <v>0.448760549738495</v>
      </c>
      <c r="J1760">
        <v>0.42650749013827299</v>
      </c>
      <c r="K1760" t="s">
        <v>24934</v>
      </c>
      <c r="L1760">
        <v>1</v>
      </c>
      <c r="M1760" t="s">
        <v>1463</v>
      </c>
      <c r="N1760">
        <v>1</v>
      </c>
      <c r="O1760">
        <v>1.8691588785046699E-3</v>
      </c>
    </row>
    <row r="1761" spans="1:15">
      <c r="A1761" t="s">
        <v>2302</v>
      </c>
      <c r="B1761" t="s">
        <v>23511</v>
      </c>
      <c r="C1761" t="s">
        <v>2303</v>
      </c>
      <c r="D1761">
        <v>1</v>
      </c>
      <c r="E1761">
        <v>6152</v>
      </c>
      <c r="F1761">
        <v>2</v>
      </c>
      <c r="G1761">
        <v>7804</v>
      </c>
      <c r="H1761">
        <v>0.95521029019776005</v>
      </c>
      <c r="I1761">
        <v>1</v>
      </c>
      <c r="J1761">
        <v>0.85953329234717102</v>
      </c>
      <c r="K1761" t="s">
        <v>24935</v>
      </c>
      <c r="L1761">
        <v>1</v>
      </c>
      <c r="M1761" t="s">
        <v>1463</v>
      </c>
      <c r="N1761">
        <v>0.5</v>
      </c>
      <c r="O1761">
        <v>1.6254876462938901E-4</v>
      </c>
    </row>
    <row r="1762" spans="1:15">
      <c r="A1762" t="s">
        <v>2304</v>
      </c>
      <c r="B1762" t="s">
        <v>23511</v>
      </c>
      <c r="C1762" t="s">
        <v>2305</v>
      </c>
      <c r="D1762">
        <v>1</v>
      </c>
      <c r="E1762">
        <v>6152</v>
      </c>
      <c r="F1762">
        <v>1</v>
      </c>
      <c r="G1762">
        <v>7804</v>
      </c>
      <c r="H1762">
        <v>0.788313685289595</v>
      </c>
      <c r="I1762">
        <v>0.968912233598893</v>
      </c>
      <c r="J1762">
        <v>0.832812322140707</v>
      </c>
      <c r="K1762" t="s">
        <v>24936</v>
      </c>
      <c r="L1762">
        <v>1</v>
      </c>
      <c r="M1762" t="s">
        <v>1463</v>
      </c>
      <c r="N1762">
        <v>1</v>
      </c>
      <c r="O1762">
        <v>1.6254876462938901E-4</v>
      </c>
    </row>
    <row r="1763" spans="1:15">
      <c r="A1763" t="s">
        <v>2306</v>
      </c>
      <c r="B1763" t="s">
        <v>23511</v>
      </c>
      <c r="C1763" t="s">
        <v>2307</v>
      </c>
      <c r="D1763">
        <v>2</v>
      </c>
      <c r="E1763">
        <v>6152</v>
      </c>
      <c r="F1763">
        <v>4</v>
      </c>
      <c r="G1763">
        <v>7804</v>
      </c>
      <c r="H1763">
        <v>0.96811759508681905</v>
      </c>
      <c r="I1763">
        <v>1</v>
      </c>
      <c r="J1763">
        <v>0.85953329234717102</v>
      </c>
      <c r="K1763" t="s">
        <v>24751</v>
      </c>
      <c r="L1763">
        <v>2</v>
      </c>
      <c r="M1763" t="s">
        <v>1463</v>
      </c>
      <c r="N1763">
        <v>0.5</v>
      </c>
      <c r="O1763">
        <v>3.2509752925877802E-4</v>
      </c>
    </row>
    <row r="1764" spans="1:15">
      <c r="A1764" t="s">
        <v>2306</v>
      </c>
      <c r="B1764" t="s">
        <v>23513</v>
      </c>
      <c r="C1764" t="s">
        <v>2307</v>
      </c>
      <c r="D1764">
        <v>2</v>
      </c>
      <c r="E1764">
        <v>535</v>
      </c>
      <c r="F1764">
        <v>2</v>
      </c>
      <c r="G1764">
        <v>8124</v>
      </c>
      <c r="H1764">
        <v>4.3292101807675997E-3</v>
      </c>
      <c r="I1764">
        <v>8.6376068510507401E-2</v>
      </c>
      <c r="J1764">
        <v>8.2092867142389697E-2</v>
      </c>
      <c r="K1764" t="s">
        <v>24937</v>
      </c>
      <c r="L1764">
        <v>2</v>
      </c>
      <c r="M1764" t="s">
        <v>1463</v>
      </c>
      <c r="N1764">
        <v>1</v>
      </c>
      <c r="O1764">
        <v>3.7383177570093499E-3</v>
      </c>
    </row>
    <row r="1765" spans="1:15">
      <c r="A1765" t="s">
        <v>2308</v>
      </c>
      <c r="B1765" t="s">
        <v>23511</v>
      </c>
      <c r="C1765" t="s">
        <v>2309</v>
      </c>
      <c r="D1765">
        <v>2</v>
      </c>
      <c r="E1765">
        <v>6152</v>
      </c>
      <c r="F1765">
        <v>2</v>
      </c>
      <c r="G1765">
        <v>7804</v>
      </c>
      <c r="H1765">
        <v>0.62141708038142995</v>
      </c>
      <c r="I1765">
        <v>0.968912233598893</v>
      </c>
      <c r="J1765">
        <v>0.832812322140707</v>
      </c>
      <c r="K1765" t="s">
        <v>24938</v>
      </c>
      <c r="L1765">
        <v>2</v>
      </c>
      <c r="M1765" t="s">
        <v>1463</v>
      </c>
      <c r="N1765">
        <v>1</v>
      </c>
      <c r="O1765">
        <v>3.2509752925877802E-4</v>
      </c>
    </row>
    <row r="1766" spans="1:15">
      <c r="A1766" t="s">
        <v>2310</v>
      </c>
      <c r="B1766" t="s">
        <v>23511</v>
      </c>
      <c r="C1766" t="s">
        <v>2311</v>
      </c>
      <c r="D1766">
        <v>1</v>
      </c>
      <c r="E1766">
        <v>6152</v>
      </c>
      <c r="F1766">
        <v>1</v>
      </c>
      <c r="G1766">
        <v>7804</v>
      </c>
      <c r="H1766">
        <v>0.788313685289595</v>
      </c>
      <c r="I1766">
        <v>0.968912233598893</v>
      </c>
      <c r="J1766">
        <v>0.832812322140707</v>
      </c>
      <c r="K1766" t="s">
        <v>24381</v>
      </c>
      <c r="L1766">
        <v>1</v>
      </c>
      <c r="M1766" t="s">
        <v>1463</v>
      </c>
      <c r="N1766">
        <v>1</v>
      </c>
      <c r="O1766">
        <v>1.6254876462938901E-4</v>
      </c>
    </row>
    <row r="1767" spans="1:15">
      <c r="A1767" t="s">
        <v>2312</v>
      </c>
      <c r="B1767" t="s">
        <v>23518</v>
      </c>
      <c r="C1767" t="s">
        <v>2313</v>
      </c>
      <c r="D1767">
        <v>5</v>
      </c>
      <c r="E1767">
        <v>787</v>
      </c>
      <c r="F1767">
        <v>52</v>
      </c>
      <c r="G1767">
        <v>7393</v>
      </c>
      <c r="H1767">
        <v>0.66220021312919797</v>
      </c>
      <c r="I1767">
        <v>1</v>
      </c>
      <c r="J1767">
        <v>0.966855260484069</v>
      </c>
      <c r="K1767" t="s">
        <v>24939</v>
      </c>
      <c r="L1767">
        <v>5</v>
      </c>
      <c r="M1767" t="s">
        <v>1463</v>
      </c>
      <c r="N1767">
        <v>9.6153846153846201E-2</v>
      </c>
      <c r="O1767">
        <v>6.35324015247776E-3</v>
      </c>
    </row>
    <row r="1768" spans="1:15">
      <c r="A1768" t="s">
        <v>2312</v>
      </c>
      <c r="B1768" t="s">
        <v>23511</v>
      </c>
      <c r="C1768" t="s">
        <v>2313</v>
      </c>
      <c r="D1768">
        <v>43</v>
      </c>
      <c r="E1768">
        <v>6152</v>
      </c>
      <c r="F1768">
        <v>47</v>
      </c>
      <c r="G1768">
        <v>7804</v>
      </c>
      <c r="H1768">
        <v>1.8348168239378401E-2</v>
      </c>
      <c r="I1768">
        <v>0.13252950573490799</v>
      </c>
      <c r="J1768">
        <v>0.11391352239746901</v>
      </c>
      <c r="K1768" t="s">
        <v>24940</v>
      </c>
      <c r="L1768">
        <v>43</v>
      </c>
      <c r="M1768" t="s">
        <v>1463</v>
      </c>
      <c r="N1768">
        <v>0.91489361702127703</v>
      </c>
      <c r="O1768">
        <v>6.9895968790637201E-3</v>
      </c>
    </row>
    <row r="1769" spans="1:15">
      <c r="A1769" t="s">
        <v>2314</v>
      </c>
      <c r="B1769" t="s">
        <v>23511</v>
      </c>
      <c r="C1769" t="s">
        <v>2315</v>
      </c>
      <c r="D1769">
        <v>3</v>
      </c>
      <c r="E1769">
        <v>6152</v>
      </c>
      <c r="F1769">
        <v>3</v>
      </c>
      <c r="G1769">
        <v>7804</v>
      </c>
      <c r="H1769">
        <v>0.489837867770546</v>
      </c>
      <c r="I1769">
        <v>0.96083957126938102</v>
      </c>
      <c r="J1769">
        <v>0.82587360011061495</v>
      </c>
      <c r="K1769" t="s">
        <v>24941</v>
      </c>
      <c r="L1769">
        <v>3</v>
      </c>
      <c r="M1769" t="s">
        <v>1463</v>
      </c>
      <c r="N1769">
        <v>1</v>
      </c>
      <c r="O1769">
        <v>4.8764629388816603E-4</v>
      </c>
    </row>
    <row r="1770" spans="1:15">
      <c r="A1770" t="s">
        <v>2316</v>
      </c>
      <c r="B1770" t="s">
        <v>23511</v>
      </c>
      <c r="C1770" t="s">
        <v>2317</v>
      </c>
      <c r="D1770">
        <v>2</v>
      </c>
      <c r="E1770">
        <v>6152</v>
      </c>
      <c r="F1770">
        <v>2</v>
      </c>
      <c r="G1770">
        <v>7804</v>
      </c>
      <c r="H1770">
        <v>0.62141708038142995</v>
      </c>
      <c r="I1770">
        <v>0.968912233598893</v>
      </c>
      <c r="J1770">
        <v>0.832812322140707</v>
      </c>
      <c r="K1770" t="s">
        <v>24942</v>
      </c>
      <c r="L1770">
        <v>2</v>
      </c>
      <c r="M1770" t="s">
        <v>1463</v>
      </c>
      <c r="N1770">
        <v>1</v>
      </c>
      <c r="O1770">
        <v>3.2509752925877802E-4</v>
      </c>
    </row>
    <row r="1771" spans="1:15">
      <c r="A1771" t="s">
        <v>2318</v>
      </c>
      <c r="B1771" t="s">
        <v>23511</v>
      </c>
      <c r="C1771" t="s">
        <v>2319</v>
      </c>
      <c r="D1771">
        <v>2</v>
      </c>
      <c r="E1771">
        <v>6152</v>
      </c>
      <c r="F1771">
        <v>2</v>
      </c>
      <c r="G1771">
        <v>7804</v>
      </c>
      <c r="H1771">
        <v>0.62141708038142995</v>
      </c>
      <c r="I1771">
        <v>0.968912233598893</v>
      </c>
      <c r="J1771">
        <v>0.832812322140707</v>
      </c>
      <c r="K1771" t="s">
        <v>24943</v>
      </c>
      <c r="L1771">
        <v>2</v>
      </c>
      <c r="M1771" t="s">
        <v>1463</v>
      </c>
      <c r="N1771">
        <v>1</v>
      </c>
      <c r="O1771">
        <v>3.2509752925877802E-4</v>
      </c>
    </row>
    <row r="1772" spans="1:15">
      <c r="A1772" t="s">
        <v>2320</v>
      </c>
      <c r="B1772" t="s">
        <v>23511</v>
      </c>
      <c r="C1772" t="s">
        <v>2321</v>
      </c>
      <c r="D1772">
        <v>2</v>
      </c>
      <c r="E1772">
        <v>6152</v>
      </c>
      <c r="F1772">
        <v>3</v>
      </c>
      <c r="G1772">
        <v>7804</v>
      </c>
      <c r="H1772">
        <v>0.88457550560319997</v>
      </c>
      <c r="I1772">
        <v>1</v>
      </c>
      <c r="J1772">
        <v>0.85953329234717102</v>
      </c>
      <c r="K1772" t="s">
        <v>24944</v>
      </c>
      <c r="L1772">
        <v>2</v>
      </c>
      <c r="M1772" t="s">
        <v>1463</v>
      </c>
      <c r="N1772">
        <v>0.66666666666666696</v>
      </c>
      <c r="O1772">
        <v>3.2509752925877802E-4</v>
      </c>
    </row>
    <row r="1773" spans="1:15">
      <c r="A1773" t="s">
        <v>2320</v>
      </c>
      <c r="B1773" t="s">
        <v>23518</v>
      </c>
      <c r="C1773" t="s">
        <v>2321</v>
      </c>
      <c r="D1773">
        <v>1</v>
      </c>
      <c r="E1773">
        <v>787</v>
      </c>
      <c r="F1773">
        <v>1</v>
      </c>
      <c r="G1773">
        <v>7393</v>
      </c>
      <c r="H1773">
        <v>0.106452049235764</v>
      </c>
      <c r="I1773">
        <v>0.63266972740240601</v>
      </c>
      <c r="J1773">
        <v>0.61170005408803896</v>
      </c>
      <c r="K1773" t="s">
        <v>24945</v>
      </c>
      <c r="L1773">
        <v>1</v>
      </c>
      <c r="M1773" t="s">
        <v>1463</v>
      </c>
      <c r="N1773">
        <v>1</v>
      </c>
      <c r="O1773">
        <v>1.27064803049555E-3</v>
      </c>
    </row>
    <row r="1774" spans="1:15">
      <c r="A1774" t="s">
        <v>2322</v>
      </c>
      <c r="B1774" t="s">
        <v>23511</v>
      </c>
      <c r="C1774" t="s">
        <v>2323</v>
      </c>
      <c r="D1774">
        <v>2</v>
      </c>
      <c r="E1774">
        <v>6152</v>
      </c>
      <c r="F1774">
        <v>2</v>
      </c>
      <c r="G1774">
        <v>7804</v>
      </c>
      <c r="H1774">
        <v>0.62141708038142995</v>
      </c>
      <c r="I1774">
        <v>0.968912233598893</v>
      </c>
      <c r="J1774">
        <v>0.832812322140707</v>
      </c>
      <c r="K1774" t="s">
        <v>24946</v>
      </c>
      <c r="L1774">
        <v>2</v>
      </c>
      <c r="M1774" t="s">
        <v>1463</v>
      </c>
      <c r="N1774">
        <v>1</v>
      </c>
      <c r="O1774">
        <v>3.2509752925877802E-4</v>
      </c>
    </row>
    <row r="1775" spans="1:15">
      <c r="A1775" t="s">
        <v>2324</v>
      </c>
      <c r="B1775" t="s">
        <v>23511</v>
      </c>
      <c r="C1775" t="s">
        <v>2325</v>
      </c>
      <c r="D1775">
        <v>3</v>
      </c>
      <c r="E1775">
        <v>6152</v>
      </c>
      <c r="F1775">
        <v>3</v>
      </c>
      <c r="G1775">
        <v>7804</v>
      </c>
      <c r="H1775">
        <v>0.489837867770546</v>
      </c>
      <c r="I1775">
        <v>0.96083957126938102</v>
      </c>
      <c r="J1775">
        <v>0.82587360011061495</v>
      </c>
      <c r="K1775" t="s">
        <v>24947</v>
      </c>
      <c r="L1775">
        <v>3</v>
      </c>
      <c r="M1775" t="s">
        <v>1463</v>
      </c>
      <c r="N1775">
        <v>1</v>
      </c>
      <c r="O1775">
        <v>4.8764629388816603E-4</v>
      </c>
    </row>
    <row r="1776" spans="1:15">
      <c r="A1776" t="s">
        <v>2326</v>
      </c>
      <c r="B1776" t="s">
        <v>23511</v>
      </c>
      <c r="C1776" t="s">
        <v>2327</v>
      </c>
      <c r="D1776">
        <v>3</v>
      </c>
      <c r="E1776">
        <v>6152</v>
      </c>
      <c r="F1776">
        <v>3</v>
      </c>
      <c r="G1776">
        <v>7804</v>
      </c>
      <c r="H1776">
        <v>0.489837867770546</v>
      </c>
      <c r="I1776">
        <v>0.96083957126938102</v>
      </c>
      <c r="J1776">
        <v>0.82587360011061495</v>
      </c>
      <c r="K1776" t="s">
        <v>24948</v>
      </c>
      <c r="L1776">
        <v>3</v>
      </c>
      <c r="M1776" t="s">
        <v>1463</v>
      </c>
      <c r="N1776">
        <v>1</v>
      </c>
      <c r="O1776">
        <v>4.8764629388816603E-4</v>
      </c>
    </row>
    <row r="1777" spans="1:15">
      <c r="A1777" t="s">
        <v>2328</v>
      </c>
      <c r="B1777" t="s">
        <v>23511</v>
      </c>
      <c r="C1777" t="s">
        <v>2329</v>
      </c>
      <c r="D1777">
        <v>1</v>
      </c>
      <c r="E1777">
        <v>6152</v>
      </c>
      <c r="F1777">
        <v>1</v>
      </c>
      <c r="G1777">
        <v>7804</v>
      </c>
      <c r="H1777">
        <v>0.788313685289595</v>
      </c>
      <c r="I1777">
        <v>0.968912233598893</v>
      </c>
      <c r="J1777">
        <v>0.832812322140707</v>
      </c>
      <c r="K1777" t="s">
        <v>24949</v>
      </c>
      <c r="L1777">
        <v>1</v>
      </c>
      <c r="M1777" t="s">
        <v>1463</v>
      </c>
      <c r="N1777">
        <v>1</v>
      </c>
      <c r="O1777">
        <v>1.6254876462938901E-4</v>
      </c>
    </row>
    <row r="1778" spans="1:15">
      <c r="A1778" t="s">
        <v>2330</v>
      </c>
      <c r="B1778" t="s">
        <v>23511</v>
      </c>
      <c r="C1778" t="s">
        <v>2331</v>
      </c>
      <c r="D1778">
        <v>1</v>
      </c>
      <c r="E1778">
        <v>6152</v>
      </c>
      <c r="F1778">
        <v>1</v>
      </c>
      <c r="G1778">
        <v>7804</v>
      </c>
      <c r="H1778">
        <v>0.788313685289595</v>
      </c>
      <c r="I1778">
        <v>0.968912233598893</v>
      </c>
      <c r="J1778">
        <v>0.832812322140707</v>
      </c>
      <c r="K1778" t="s">
        <v>24950</v>
      </c>
      <c r="L1778">
        <v>1</v>
      </c>
      <c r="M1778" t="s">
        <v>1463</v>
      </c>
      <c r="N1778">
        <v>1</v>
      </c>
      <c r="O1778">
        <v>1.6254876462938901E-4</v>
      </c>
    </row>
    <row r="1779" spans="1:15">
      <c r="A1779" t="s">
        <v>2332</v>
      </c>
      <c r="B1779" t="s">
        <v>23511</v>
      </c>
      <c r="C1779" t="s">
        <v>2333</v>
      </c>
      <c r="D1779">
        <v>1</v>
      </c>
      <c r="E1779">
        <v>6152</v>
      </c>
      <c r="F1779">
        <v>2</v>
      </c>
      <c r="G1779">
        <v>7804</v>
      </c>
      <c r="H1779">
        <v>0.95521029019776005</v>
      </c>
      <c r="I1779">
        <v>1</v>
      </c>
      <c r="J1779">
        <v>0.85953329234717102</v>
      </c>
      <c r="K1779" t="s">
        <v>24951</v>
      </c>
      <c r="L1779">
        <v>1</v>
      </c>
      <c r="M1779" t="s">
        <v>1463</v>
      </c>
      <c r="N1779">
        <v>0.5</v>
      </c>
      <c r="O1779">
        <v>1.6254876462938901E-4</v>
      </c>
    </row>
    <row r="1780" spans="1:15">
      <c r="A1780" t="s">
        <v>2332</v>
      </c>
      <c r="B1780" t="s">
        <v>23518</v>
      </c>
      <c r="C1780" t="s">
        <v>2333</v>
      </c>
      <c r="D1780">
        <v>1</v>
      </c>
      <c r="E1780">
        <v>787</v>
      </c>
      <c r="F1780">
        <v>2</v>
      </c>
      <c r="G1780">
        <v>7393</v>
      </c>
      <c r="H1780">
        <v>0.20158492765181499</v>
      </c>
      <c r="I1780">
        <v>0.83876007220319604</v>
      </c>
      <c r="J1780">
        <v>0.81095958809365798</v>
      </c>
      <c r="K1780" t="s">
        <v>24952</v>
      </c>
      <c r="L1780">
        <v>1</v>
      </c>
      <c r="M1780" t="s">
        <v>1463</v>
      </c>
      <c r="N1780">
        <v>0.5</v>
      </c>
      <c r="O1780">
        <v>1.27064803049555E-3</v>
      </c>
    </row>
    <row r="1781" spans="1:15">
      <c r="A1781" t="s">
        <v>2334</v>
      </c>
      <c r="B1781" t="s">
        <v>23511</v>
      </c>
      <c r="C1781" t="s">
        <v>2335</v>
      </c>
      <c r="D1781">
        <v>3</v>
      </c>
      <c r="E1781">
        <v>6152</v>
      </c>
      <c r="F1781">
        <v>3</v>
      </c>
      <c r="G1781">
        <v>7804</v>
      </c>
      <c r="H1781">
        <v>0.489837867770546</v>
      </c>
      <c r="I1781">
        <v>0.96083957126938102</v>
      </c>
      <c r="J1781">
        <v>0.82587360011061495</v>
      </c>
      <c r="K1781" t="s">
        <v>24953</v>
      </c>
      <c r="L1781">
        <v>3</v>
      </c>
      <c r="M1781" t="s">
        <v>1463</v>
      </c>
      <c r="N1781">
        <v>1</v>
      </c>
      <c r="O1781">
        <v>4.8764629388816603E-4</v>
      </c>
    </row>
    <row r="1782" spans="1:15">
      <c r="A1782" t="s">
        <v>2336</v>
      </c>
      <c r="B1782" t="s">
        <v>23511</v>
      </c>
      <c r="C1782" t="s">
        <v>2337</v>
      </c>
      <c r="D1782">
        <v>1</v>
      </c>
      <c r="E1782">
        <v>6152</v>
      </c>
      <c r="F1782">
        <v>1</v>
      </c>
      <c r="G1782">
        <v>7804</v>
      </c>
      <c r="H1782">
        <v>0.788313685289595</v>
      </c>
      <c r="I1782">
        <v>0.968912233598893</v>
      </c>
      <c r="J1782">
        <v>0.832812322140707</v>
      </c>
      <c r="K1782" t="s">
        <v>24954</v>
      </c>
      <c r="L1782">
        <v>1</v>
      </c>
      <c r="M1782" t="s">
        <v>1463</v>
      </c>
      <c r="N1782">
        <v>1</v>
      </c>
      <c r="O1782">
        <v>1.6254876462938901E-4</v>
      </c>
    </row>
    <row r="1783" spans="1:15">
      <c r="A1783" t="s">
        <v>2338</v>
      </c>
      <c r="B1783" t="s">
        <v>23511</v>
      </c>
      <c r="C1783" t="s">
        <v>2339</v>
      </c>
      <c r="D1783">
        <v>4</v>
      </c>
      <c r="E1783">
        <v>6152</v>
      </c>
      <c r="F1783">
        <v>4</v>
      </c>
      <c r="G1783">
        <v>7804</v>
      </c>
      <c r="H1783">
        <v>0.38610601832086699</v>
      </c>
      <c r="I1783">
        <v>0.90829480295553899</v>
      </c>
      <c r="J1783">
        <v>0.78070962240619901</v>
      </c>
      <c r="K1783" t="s">
        <v>24955</v>
      </c>
      <c r="L1783">
        <v>4</v>
      </c>
      <c r="M1783" t="s">
        <v>1463</v>
      </c>
      <c r="N1783">
        <v>1</v>
      </c>
      <c r="O1783">
        <v>6.5019505851755496E-4</v>
      </c>
    </row>
    <row r="1784" spans="1:15">
      <c r="A1784" t="s">
        <v>2340</v>
      </c>
      <c r="B1784" t="s">
        <v>23511</v>
      </c>
      <c r="C1784" t="s">
        <v>2341</v>
      </c>
      <c r="D1784">
        <v>3</v>
      </c>
      <c r="E1784">
        <v>6152</v>
      </c>
      <c r="F1784">
        <v>3</v>
      </c>
      <c r="G1784">
        <v>7804</v>
      </c>
      <c r="H1784">
        <v>0.489837867770546</v>
      </c>
      <c r="I1784">
        <v>0.96083957126938102</v>
      </c>
      <c r="J1784">
        <v>0.82587360011061495</v>
      </c>
      <c r="K1784" t="s">
        <v>24956</v>
      </c>
      <c r="L1784">
        <v>3</v>
      </c>
      <c r="M1784" t="s">
        <v>1463</v>
      </c>
      <c r="N1784">
        <v>1</v>
      </c>
      <c r="O1784">
        <v>4.8764629388816603E-4</v>
      </c>
    </row>
    <row r="1785" spans="1:15">
      <c r="A1785" t="s">
        <v>2342</v>
      </c>
      <c r="B1785" t="s">
        <v>23511</v>
      </c>
      <c r="C1785" t="s">
        <v>2343</v>
      </c>
      <c r="D1785">
        <v>2</v>
      </c>
      <c r="E1785">
        <v>6152</v>
      </c>
      <c r="F1785">
        <v>2</v>
      </c>
      <c r="G1785">
        <v>7804</v>
      </c>
      <c r="H1785">
        <v>0.62141708038142995</v>
      </c>
      <c r="I1785">
        <v>0.968912233598893</v>
      </c>
      <c r="J1785">
        <v>0.832812322140707</v>
      </c>
      <c r="K1785" t="s">
        <v>24957</v>
      </c>
      <c r="L1785">
        <v>2</v>
      </c>
      <c r="M1785" t="s">
        <v>1463</v>
      </c>
      <c r="N1785">
        <v>1</v>
      </c>
      <c r="O1785">
        <v>3.2509752925877802E-4</v>
      </c>
    </row>
    <row r="1786" spans="1:15">
      <c r="A1786" t="s">
        <v>2344</v>
      </c>
      <c r="B1786" t="s">
        <v>23511</v>
      </c>
      <c r="C1786" t="s">
        <v>2345</v>
      </c>
      <c r="D1786">
        <v>2</v>
      </c>
      <c r="E1786">
        <v>6152</v>
      </c>
      <c r="F1786">
        <v>2</v>
      </c>
      <c r="G1786">
        <v>7804</v>
      </c>
      <c r="H1786">
        <v>0.62141708038142995</v>
      </c>
      <c r="I1786">
        <v>0.968912233598893</v>
      </c>
      <c r="J1786">
        <v>0.832812322140707</v>
      </c>
      <c r="K1786" t="s">
        <v>24958</v>
      </c>
      <c r="L1786">
        <v>2</v>
      </c>
      <c r="M1786" t="s">
        <v>1463</v>
      </c>
      <c r="N1786">
        <v>1</v>
      </c>
      <c r="O1786">
        <v>3.2509752925877802E-4</v>
      </c>
    </row>
    <row r="1787" spans="1:15">
      <c r="A1787" t="s">
        <v>2346</v>
      </c>
      <c r="B1787" t="s">
        <v>23511</v>
      </c>
      <c r="C1787" t="s">
        <v>2347</v>
      </c>
      <c r="D1787">
        <v>2</v>
      </c>
      <c r="E1787">
        <v>6152</v>
      </c>
      <c r="F1787">
        <v>2</v>
      </c>
      <c r="G1787">
        <v>7804</v>
      </c>
      <c r="H1787">
        <v>0.62141708038142995</v>
      </c>
      <c r="I1787">
        <v>0.968912233598893</v>
      </c>
      <c r="J1787">
        <v>0.832812322140707</v>
      </c>
      <c r="K1787" t="s">
        <v>24959</v>
      </c>
      <c r="L1787">
        <v>2</v>
      </c>
      <c r="M1787" t="s">
        <v>1463</v>
      </c>
      <c r="N1787">
        <v>1</v>
      </c>
      <c r="O1787">
        <v>3.2509752925877802E-4</v>
      </c>
    </row>
    <row r="1788" spans="1:15">
      <c r="A1788" t="s">
        <v>2348</v>
      </c>
      <c r="B1788" t="s">
        <v>23511</v>
      </c>
      <c r="C1788" t="s">
        <v>2349</v>
      </c>
      <c r="D1788">
        <v>1</v>
      </c>
      <c r="E1788">
        <v>6152</v>
      </c>
      <c r="F1788">
        <v>2</v>
      </c>
      <c r="G1788">
        <v>7804</v>
      </c>
      <c r="H1788">
        <v>0.95521029019776005</v>
      </c>
      <c r="I1788">
        <v>1</v>
      </c>
      <c r="J1788">
        <v>0.85953329234717102</v>
      </c>
      <c r="K1788" t="s">
        <v>24960</v>
      </c>
      <c r="L1788">
        <v>1</v>
      </c>
      <c r="M1788" t="s">
        <v>1463</v>
      </c>
      <c r="N1788">
        <v>0.5</v>
      </c>
      <c r="O1788">
        <v>1.6254876462938901E-4</v>
      </c>
    </row>
    <row r="1789" spans="1:15">
      <c r="A1789" t="s">
        <v>2348</v>
      </c>
      <c r="B1789" t="s">
        <v>23518</v>
      </c>
      <c r="C1789" t="s">
        <v>2349</v>
      </c>
      <c r="D1789">
        <v>1</v>
      </c>
      <c r="E1789">
        <v>787</v>
      </c>
      <c r="F1789">
        <v>3</v>
      </c>
      <c r="G1789">
        <v>7393</v>
      </c>
      <c r="H1789">
        <v>0.28660084727541502</v>
      </c>
      <c r="I1789">
        <v>0.97863801257884697</v>
      </c>
      <c r="J1789">
        <v>0.94620131057153301</v>
      </c>
      <c r="K1789" t="s">
        <v>24961</v>
      </c>
      <c r="L1789">
        <v>1</v>
      </c>
      <c r="M1789" t="s">
        <v>1463</v>
      </c>
      <c r="N1789">
        <v>0.33333333333333298</v>
      </c>
      <c r="O1789">
        <v>1.27064803049555E-3</v>
      </c>
    </row>
    <row r="1790" spans="1:15">
      <c r="A1790" t="s">
        <v>2350</v>
      </c>
      <c r="B1790" t="s">
        <v>23511</v>
      </c>
      <c r="C1790" t="s">
        <v>2351</v>
      </c>
      <c r="D1790">
        <v>1</v>
      </c>
      <c r="E1790">
        <v>6152</v>
      </c>
      <c r="F1790">
        <v>2</v>
      </c>
      <c r="G1790">
        <v>7804</v>
      </c>
      <c r="H1790">
        <v>0.95521029019776005</v>
      </c>
      <c r="I1790">
        <v>1</v>
      </c>
      <c r="J1790">
        <v>0.85953329234717102</v>
      </c>
      <c r="K1790" t="s">
        <v>24343</v>
      </c>
      <c r="L1790">
        <v>1</v>
      </c>
      <c r="M1790" t="s">
        <v>1463</v>
      </c>
      <c r="N1790">
        <v>0.5</v>
      </c>
      <c r="O1790">
        <v>1.6254876462938901E-4</v>
      </c>
    </row>
    <row r="1791" spans="1:15">
      <c r="A1791" t="s">
        <v>2350</v>
      </c>
      <c r="B1791" t="s">
        <v>23518</v>
      </c>
      <c r="C1791" t="s">
        <v>2351</v>
      </c>
      <c r="D1791">
        <v>2</v>
      </c>
      <c r="E1791">
        <v>787</v>
      </c>
      <c r="F1791">
        <v>3</v>
      </c>
      <c r="G1791">
        <v>7393</v>
      </c>
      <c r="H1791">
        <v>3.1553088404617E-2</v>
      </c>
      <c r="I1791">
        <v>0.44363642296891398</v>
      </c>
      <c r="J1791">
        <v>0.42893220928983</v>
      </c>
      <c r="K1791" t="s">
        <v>24962</v>
      </c>
      <c r="L1791">
        <v>2</v>
      </c>
      <c r="M1791" t="s">
        <v>1463</v>
      </c>
      <c r="N1791">
        <v>0.66666666666666696</v>
      </c>
      <c r="O1791">
        <v>2.5412960609911099E-3</v>
      </c>
    </row>
    <row r="1792" spans="1:15">
      <c r="A1792" t="s">
        <v>2352</v>
      </c>
      <c r="B1792" t="s">
        <v>23511</v>
      </c>
      <c r="C1792" t="s">
        <v>2353</v>
      </c>
      <c r="D1792">
        <v>6</v>
      </c>
      <c r="E1792">
        <v>6152</v>
      </c>
      <c r="F1792">
        <v>6</v>
      </c>
      <c r="G1792">
        <v>7804</v>
      </c>
      <c r="H1792">
        <v>0.23986678822258201</v>
      </c>
      <c r="I1792">
        <v>0.71382528017432401</v>
      </c>
      <c r="J1792">
        <v>0.61355659322887801</v>
      </c>
      <c r="K1792" t="s">
        <v>24963</v>
      </c>
      <c r="L1792">
        <v>6</v>
      </c>
      <c r="M1792" t="s">
        <v>1463</v>
      </c>
      <c r="N1792">
        <v>1</v>
      </c>
      <c r="O1792">
        <v>9.7529258777633303E-4</v>
      </c>
    </row>
    <row r="1793" spans="1:15">
      <c r="A1793" t="s">
        <v>2354</v>
      </c>
      <c r="B1793" t="s">
        <v>23518</v>
      </c>
      <c r="C1793" t="s">
        <v>2355</v>
      </c>
      <c r="D1793">
        <v>1</v>
      </c>
      <c r="E1793">
        <v>787</v>
      </c>
      <c r="F1793">
        <v>1</v>
      </c>
      <c r="G1793">
        <v>7393</v>
      </c>
      <c r="H1793">
        <v>0.106452049235764</v>
      </c>
      <c r="I1793">
        <v>0.63266972740240601</v>
      </c>
      <c r="J1793">
        <v>0.61170005408803896</v>
      </c>
      <c r="K1793" t="s">
        <v>24964</v>
      </c>
      <c r="L1793">
        <v>1</v>
      </c>
      <c r="M1793" t="s">
        <v>1463</v>
      </c>
      <c r="N1793">
        <v>1</v>
      </c>
      <c r="O1793">
        <v>1.27064803049555E-3</v>
      </c>
    </row>
    <row r="1794" spans="1:15">
      <c r="A1794" t="s">
        <v>2356</v>
      </c>
      <c r="B1794" t="s">
        <v>23511</v>
      </c>
      <c r="C1794" t="s">
        <v>2357</v>
      </c>
      <c r="D1794">
        <v>5</v>
      </c>
      <c r="E1794">
        <v>6152</v>
      </c>
      <c r="F1794">
        <v>5</v>
      </c>
      <c r="G1794">
        <v>7804</v>
      </c>
      <c r="H1794">
        <v>0.30433074367137097</v>
      </c>
      <c r="I1794">
        <v>0.81020448119108801</v>
      </c>
      <c r="J1794">
        <v>0.69639772519260701</v>
      </c>
      <c r="K1794" t="s">
        <v>24599</v>
      </c>
      <c r="L1794">
        <v>5</v>
      </c>
      <c r="M1794" t="s">
        <v>1463</v>
      </c>
      <c r="N1794">
        <v>1</v>
      </c>
      <c r="O1794">
        <v>8.1274382314694405E-4</v>
      </c>
    </row>
    <row r="1795" spans="1:15">
      <c r="A1795" t="s">
        <v>2358</v>
      </c>
      <c r="B1795" t="s">
        <v>23511</v>
      </c>
      <c r="C1795" t="s">
        <v>2359</v>
      </c>
      <c r="D1795">
        <v>3</v>
      </c>
      <c r="E1795">
        <v>6152</v>
      </c>
      <c r="F1795">
        <v>3</v>
      </c>
      <c r="G1795">
        <v>7804</v>
      </c>
      <c r="H1795">
        <v>0.489837867770546</v>
      </c>
      <c r="I1795">
        <v>0.96083957126938102</v>
      </c>
      <c r="J1795">
        <v>0.82587360011061495</v>
      </c>
      <c r="K1795" t="s">
        <v>24965</v>
      </c>
      <c r="L1795">
        <v>3</v>
      </c>
      <c r="M1795" t="s">
        <v>1463</v>
      </c>
      <c r="N1795">
        <v>1</v>
      </c>
      <c r="O1795">
        <v>4.8764629388816603E-4</v>
      </c>
    </row>
    <row r="1796" spans="1:15">
      <c r="A1796" t="s">
        <v>2360</v>
      </c>
      <c r="B1796" t="s">
        <v>23511</v>
      </c>
      <c r="C1796" t="s">
        <v>2361</v>
      </c>
      <c r="D1796">
        <v>132</v>
      </c>
      <c r="E1796">
        <v>6152</v>
      </c>
      <c r="F1796">
        <v>177</v>
      </c>
      <c r="G1796">
        <v>7804</v>
      </c>
      <c r="H1796">
        <v>0.93007601869780099</v>
      </c>
      <c r="I1796">
        <v>1</v>
      </c>
      <c r="J1796">
        <v>0.85953329234717102</v>
      </c>
      <c r="K1796" t="s">
        <v>24966</v>
      </c>
      <c r="L1796">
        <v>132</v>
      </c>
      <c r="M1796" t="s">
        <v>1463</v>
      </c>
      <c r="N1796">
        <v>0.74576271186440701</v>
      </c>
      <c r="O1796">
        <v>2.1456436931079299E-2</v>
      </c>
    </row>
    <row r="1797" spans="1:15">
      <c r="A1797" t="s">
        <v>2360</v>
      </c>
      <c r="B1797" t="s">
        <v>23518</v>
      </c>
      <c r="C1797" t="s">
        <v>2361</v>
      </c>
      <c r="D1797">
        <v>23</v>
      </c>
      <c r="E1797">
        <v>787</v>
      </c>
      <c r="F1797">
        <v>159</v>
      </c>
      <c r="G1797">
        <v>7393</v>
      </c>
      <c r="H1797">
        <v>7.7872534786522299E-2</v>
      </c>
      <c r="I1797">
        <v>0.63266972740240601</v>
      </c>
      <c r="J1797">
        <v>0.61170005408803896</v>
      </c>
      <c r="K1797" t="s">
        <v>24967</v>
      </c>
      <c r="L1797">
        <v>23</v>
      </c>
      <c r="M1797" t="s">
        <v>1463</v>
      </c>
      <c r="N1797">
        <v>0.14465408805031399</v>
      </c>
      <c r="O1797">
        <v>2.92249047013977E-2</v>
      </c>
    </row>
    <row r="1798" spans="1:15">
      <c r="A1798" t="s">
        <v>2360</v>
      </c>
      <c r="B1798" t="s">
        <v>23513</v>
      </c>
      <c r="C1798" t="s">
        <v>2361</v>
      </c>
      <c r="D1798">
        <v>14</v>
      </c>
      <c r="E1798">
        <v>535</v>
      </c>
      <c r="F1798">
        <v>189</v>
      </c>
      <c r="G1798">
        <v>8124</v>
      </c>
      <c r="H1798">
        <v>0.36338887935251302</v>
      </c>
      <c r="I1798">
        <v>0.99999999999997702</v>
      </c>
      <c r="J1798">
        <v>0.95041217501583097</v>
      </c>
      <c r="K1798" t="s">
        <v>24968</v>
      </c>
      <c r="L1798">
        <v>14</v>
      </c>
      <c r="M1798" t="s">
        <v>1463</v>
      </c>
      <c r="N1798">
        <v>7.4074074074074098E-2</v>
      </c>
      <c r="O1798">
        <v>2.6168224299065401E-2</v>
      </c>
    </row>
    <row r="1799" spans="1:15">
      <c r="A1799" t="s">
        <v>2362</v>
      </c>
      <c r="B1799" t="s">
        <v>23511</v>
      </c>
      <c r="C1799" t="s">
        <v>2363</v>
      </c>
      <c r="D1799">
        <v>28</v>
      </c>
      <c r="E1799">
        <v>6152</v>
      </c>
      <c r="F1799">
        <v>37</v>
      </c>
      <c r="G1799">
        <v>7804</v>
      </c>
      <c r="H1799">
        <v>0.75601339662755396</v>
      </c>
      <c r="I1799">
        <v>0.968912233598893</v>
      </c>
      <c r="J1799">
        <v>0.832812322140707</v>
      </c>
      <c r="K1799" t="s">
        <v>24969</v>
      </c>
      <c r="L1799">
        <v>28</v>
      </c>
      <c r="M1799" t="s">
        <v>1463</v>
      </c>
      <c r="N1799">
        <v>0.75675675675675702</v>
      </c>
      <c r="O1799">
        <v>4.5513654096228902E-3</v>
      </c>
    </row>
    <row r="1800" spans="1:15">
      <c r="A1800" t="s">
        <v>2362</v>
      </c>
      <c r="B1800" t="s">
        <v>23513</v>
      </c>
      <c r="C1800" t="s">
        <v>2363</v>
      </c>
      <c r="D1800">
        <v>5</v>
      </c>
      <c r="E1800">
        <v>535</v>
      </c>
      <c r="F1800">
        <v>38</v>
      </c>
      <c r="G1800">
        <v>8124</v>
      </c>
      <c r="H1800">
        <v>0.10172980622948299</v>
      </c>
      <c r="I1800">
        <v>0.61542083943491899</v>
      </c>
      <c r="J1800">
        <v>0.58490345855742298</v>
      </c>
      <c r="K1800" t="s">
        <v>24970</v>
      </c>
      <c r="L1800">
        <v>5</v>
      </c>
      <c r="M1800" t="s">
        <v>1463</v>
      </c>
      <c r="N1800">
        <v>0.13157894736842099</v>
      </c>
      <c r="O1800">
        <v>9.3457943925233603E-3</v>
      </c>
    </row>
    <row r="1801" spans="1:15">
      <c r="A1801" t="s">
        <v>2362</v>
      </c>
      <c r="B1801" t="s">
        <v>23518</v>
      </c>
      <c r="C1801" t="s">
        <v>2363</v>
      </c>
      <c r="D1801">
        <v>3</v>
      </c>
      <c r="E1801">
        <v>787</v>
      </c>
      <c r="F1801">
        <v>37</v>
      </c>
      <c r="G1801">
        <v>7393</v>
      </c>
      <c r="H1801">
        <v>0.76983073825577597</v>
      </c>
      <c r="I1801">
        <v>1</v>
      </c>
      <c r="J1801">
        <v>0.966855260484069</v>
      </c>
      <c r="K1801" t="s">
        <v>24971</v>
      </c>
      <c r="L1801">
        <v>3</v>
      </c>
      <c r="M1801" t="s">
        <v>1463</v>
      </c>
      <c r="N1801">
        <v>8.1081081081081099E-2</v>
      </c>
      <c r="O1801">
        <v>3.8119440914866601E-3</v>
      </c>
    </row>
    <row r="1802" spans="1:15">
      <c r="A1802" t="s">
        <v>2364</v>
      </c>
      <c r="B1802" t="s">
        <v>23511</v>
      </c>
      <c r="C1802" t="s">
        <v>2365</v>
      </c>
      <c r="D1802">
        <v>1</v>
      </c>
      <c r="E1802">
        <v>6152</v>
      </c>
      <c r="F1802">
        <v>2</v>
      </c>
      <c r="G1802">
        <v>7804</v>
      </c>
      <c r="H1802">
        <v>0.95521029019776005</v>
      </c>
      <c r="I1802">
        <v>1</v>
      </c>
      <c r="J1802">
        <v>0.85953329234717102</v>
      </c>
      <c r="K1802" t="s">
        <v>23854</v>
      </c>
      <c r="L1802">
        <v>1</v>
      </c>
      <c r="M1802" t="s">
        <v>1463</v>
      </c>
      <c r="N1802">
        <v>0.5</v>
      </c>
      <c r="O1802">
        <v>1.6254876462938901E-4</v>
      </c>
    </row>
    <row r="1803" spans="1:15">
      <c r="A1803" t="s">
        <v>2364</v>
      </c>
      <c r="B1803" t="s">
        <v>23518</v>
      </c>
      <c r="C1803" t="s">
        <v>2365</v>
      </c>
      <c r="D1803">
        <v>1</v>
      </c>
      <c r="E1803">
        <v>787</v>
      </c>
      <c r="F1803">
        <v>2</v>
      </c>
      <c r="G1803">
        <v>7393</v>
      </c>
      <c r="H1803">
        <v>0.20158492765181499</v>
      </c>
      <c r="I1803">
        <v>0.83876007220319604</v>
      </c>
      <c r="J1803">
        <v>0.81095958809365798</v>
      </c>
      <c r="K1803" t="s">
        <v>23858</v>
      </c>
      <c r="L1803">
        <v>1</v>
      </c>
      <c r="M1803" t="s">
        <v>1463</v>
      </c>
      <c r="N1803">
        <v>0.5</v>
      </c>
      <c r="O1803">
        <v>1.27064803049555E-3</v>
      </c>
    </row>
    <row r="1804" spans="1:15">
      <c r="A1804" t="s">
        <v>2366</v>
      </c>
      <c r="B1804" t="s">
        <v>23511</v>
      </c>
      <c r="C1804" t="s">
        <v>2367</v>
      </c>
      <c r="D1804">
        <v>1</v>
      </c>
      <c r="E1804">
        <v>6152</v>
      </c>
      <c r="F1804">
        <v>1</v>
      </c>
      <c r="G1804">
        <v>7804</v>
      </c>
      <c r="H1804">
        <v>0.788313685289595</v>
      </c>
      <c r="I1804">
        <v>0.968912233598893</v>
      </c>
      <c r="J1804">
        <v>0.832812322140707</v>
      </c>
      <c r="K1804" t="s">
        <v>24972</v>
      </c>
      <c r="L1804">
        <v>1</v>
      </c>
      <c r="M1804" t="s">
        <v>1463</v>
      </c>
      <c r="N1804">
        <v>1</v>
      </c>
      <c r="O1804">
        <v>1.6254876462938901E-4</v>
      </c>
    </row>
    <row r="1805" spans="1:15">
      <c r="A1805" t="s">
        <v>2368</v>
      </c>
      <c r="B1805" t="s">
        <v>23511</v>
      </c>
      <c r="C1805" t="s">
        <v>2369</v>
      </c>
      <c r="D1805">
        <v>4</v>
      </c>
      <c r="E1805">
        <v>6152</v>
      </c>
      <c r="F1805">
        <v>4</v>
      </c>
      <c r="G1805">
        <v>7804</v>
      </c>
      <c r="H1805">
        <v>0.38610601832086699</v>
      </c>
      <c r="I1805">
        <v>0.90829480295553899</v>
      </c>
      <c r="J1805">
        <v>0.78070962240619901</v>
      </c>
      <c r="K1805" t="s">
        <v>24973</v>
      </c>
      <c r="L1805">
        <v>4</v>
      </c>
      <c r="M1805" t="s">
        <v>1463</v>
      </c>
      <c r="N1805">
        <v>1</v>
      </c>
      <c r="O1805">
        <v>6.5019505851755496E-4</v>
      </c>
    </row>
    <row r="1806" spans="1:15">
      <c r="A1806" t="s">
        <v>2370</v>
      </c>
      <c r="B1806" t="s">
        <v>23511</v>
      </c>
      <c r="C1806" t="s">
        <v>2371</v>
      </c>
      <c r="D1806">
        <v>2</v>
      </c>
      <c r="E1806">
        <v>6152</v>
      </c>
      <c r="F1806">
        <v>2</v>
      </c>
      <c r="G1806">
        <v>7804</v>
      </c>
      <c r="H1806">
        <v>0.62141708038142995</v>
      </c>
      <c r="I1806">
        <v>0.968912233598893</v>
      </c>
      <c r="J1806">
        <v>0.832812322140707</v>
      </c>
      <c r="K1806" t="s">
        <v>24974</v>
      </c>
      <c r="L1806">
        <v>2</v>
      </c>
      <c r="M1806" t="s">
        <v>1463</v>
      </c>
      <c r="N1806">
        <v>1</v>
      </c>
      <c r="O1806">
        <v>3.2509752925877802E-4</v>
      </c>
    </row>
    <row r="1807" spans="1:15">
      <c r="A1807" t="s">
        <v>2372</v>
      </c>
      <c r="B1807" t="s">
        <v>23511</v>
      </c>
      <c r="C1807" t="s">
        <v>2373</v>
      </c>
      <c r="D1807">
        <v>7</v>
      </c>
      <c r="E1807">
        <v>6152</v>
      </c>
      <c r="F1807">
        <v>7</v>
      </c>
      <c r="G1807">
        <v>7804</v>
      </c>
      <c r="H1807">
        <v>0.18905120292587699</v>
      </c>
      <c r="I1807">
        <v>0.631132279689813</v>
      </c>
      <c r="J1807">
        <v>0.54247920626835999</v>
      </c>
      <c r="K1807" t="s">
        <v>24591</v>
      </c>
      <c r="L1807">
        <v>7</v>
      </c>
      <c r="M1807" t="s">
        <v>1463</v>
      </c>
      <c r="N1807">
        <v>1</v>
      </c>
      <c r="O1807">
        <v>1.13784135240572E-3</v>
      </c>
    </row>
    <row r="1808" spans="1:15">
      <c r="A1808" t="s">
        <v>2374</v>
      </c>
      <c r="B1808" t="s">
        <v>23511</v>
      </c>
      <c r="C1808" t="s">
        <v>2375</v>
      </c>
      <c r="D1808">
        <v>1</v>
      </c>
      <c r="E1808">
        <v>6152</v>
      </c>
      <c r="F1808">
        <v>1</v>
      </c>
      <c r="G1808">
        <v>7804</v>
      </c>
      <c r="H1808">
        <v>0.788313685289595</v>
      </c>
      <c r="I1808">
        <v>0.968912233598893</v>
      </c>
      <c r="J1808">
        <v>0.832812322140707</v>
      </c>
      <c r="K1808" t="s">
        <v>24975</v>
      </c>
      <c r="L1808">
        <v>1</v>
      </c>
      <c r="M1808" t="s">
        <v>1463</v>
      </c>
      <c r="N1808">
        <v>1</v>
      </c>
      <c r="O1808">
        <v>1.6254876462938901E-4</v>
      </c>
    </row>
    <row r="1809" spans="1:15">
      <c r="A1809" t="s">
        <v>2376</v>
      </c>
      <c r="B1809" t="s">
        <v>23511</v>
      </c>
      <c r="C1809" t="s">
        <v>2377</v>
      </c>
      <c r="D1809">
        <v>43</v>
      </c>
      <c r="E1809">
        <v>6152</v>
      </c>
      <c r="F1809">
        <v>54</v>
      </c>
      <c r="G1809">
        <v>7804</v>
      </c>
      <c r="H1809">
        <v>0.52194867088408303</v>
      </c>
      <c r="I1809">
        <v>0.968912233598893</v>
      </c>
      <c r="J1809">
        <v>0.832812322140707</v>
      </c>
      <c r="K1809" t="s">
        <v>24976</v>
      </c>
      <c r="L1809">
        <v>43</v>
      </c>
      <c r="M1809" t="s">
        <v>1463</v>
      </c>
      <c r="N1809">
        <v>0.79629629629629595</v>
      </c>
      <c r="O1809">
        <v>6.9895968790637201E-3</v>
      </c>
    </row>
    <row r="1810" spans="1:15">
      <c r="A1810" t="s">
        <v>2376</v>
      </c>
      <c r="B1810" t="s">
        <v>23518</v>
      </c>
      <c r="C1810" t="s">
        <v>2377</v>
      </c>
      <c r="D1810">
        <v>2</v>
      </c>
      <c r="E1810">
        <v>787</v>
      </c>
      <c r="F1810">
        <v>49</v>
      </c>
      <c r="G1810">
        <v>7393</v>
      </c>
      <c r="H1810">
        <v>0.97282846821279301</v>
      </c>
      <c r="I1810">
        <v>1</v>
      </c>
      <c r="J1810">
        <v>0.966855260484069</v>
      </c>
      <c r="K1810" t="s">
        <v>24977</v>
      </c>
      <c r="L1810">
        <v>2</v>
      </c>
      <c r="M1810" t="s">
        <v>1463</v>
      </c>
      <c r="N1810">
        <v>4.08163265306122E-2</v>
      </c>
      <c r="O1810">
        <v>2.5412960609911099E-3</v>
      </c>
    </row>
    <row r="1811" spans="1:15">
      <c r="A1811" t="s">
        <v>2376</v>
      </c>
      <c r="B1811" t="s">
        <v>23513</v>
      </c>
      <c r="C1811" t="s">
        <v>2377</v>
      </c>
      <c r="D1811">
        <v>8</v>
      </c>
      <c r="E1811">
        <v>535</v>
      </c>
      <c r="F1811">
        <v>60</v>
      </c>
      <c r="G1811">
        <v>8124</v>
      </c>
      <c r="H1811">
        <v>4.17943957237219E-2</v>
      </c>
      <c r="I1811">
        <v>0.448760549738495</v>
      </c>
      <c r="J1811">
        <v>0.42650749013827299</v>
      </c>
      <c r="K1811" t="s">
        <v>24978</v>
      </c>
      <c r="L1811">
        <v>8</v>
      </c>
      <c r="M1811" t="s">
        <v>1463</v>
      </c>
      <c r="N1811">
        <v>0.133333333333333</v>
      </c>
      <c r="O1811">
        <v>1.4953271028037399E-2</v>
      </c>
    </row>
    <row r="1812" spans="1:15">
      <c r="A1812" t="s">
        <v>2378</v>
      </c>
      <c r="B1812" t="s">
        <v>23511</v>
      </c>
      <c r="C1812" t="s">
        <v>2379</v>
      </c>
      <c r="D1812">
        <v>13</v>
      </c>
      <c r="E1812">
        <v>6152</v>
      </c>
      <c r="F1812">
        <v>14</v>
      </c>
      <c r="G1812">
        <v>7804</v>
      </c>
      <c r="H1812">
        <v>0.17010059500559399</v>
      </c>
      <c r="I1812">
        <v>0.60434513093831699</v>
      </c>
      <c r="J1812">
        <v>0.51945476010939395</v>
      </c>
      <c r="K1812" t="s">
        <v>24979</v>
      </c>
      <c r="L1812">
        <v>13</v>
      </c>
      <c r="M1812" t="s">
        <v>1463</v>
      </c>
      <c r="N1812">
        <v>0.92857142857142905</v>
      </c>
      <c r="O1812">
        <v>2.1131339401820499E-3</v>
      </c>
    </row>
    <row r="1813" spans="1:15">
      <c r="A1813" t="s">
        <v>2378</v>
      </c>
      <c r="B1813" t="s">
        <v>23513</v>
      </c>
      <c r="C1813" t="s">
        <v>2379</v>
      </c>
      <c r="D1813">
        <v>1</v>
      </c>
      <c r="E1813">
        <v>535</v>
      </c>
      <c r="F1813">
        <v>14</v>
      </c>
      <c r="G1813">
        <v>8124</v>
      </c>
      <c r="H1813">
        <v>0.614999233579681</v>
      </c>
      <c r="I1813">
        <v>0.99999999999997702</v>
      </c>
      <c r="J1813">
        <v>0.95041217501583097</v>
      </c>
      <c r="K1813" t="s">
        <v>24980</v>
      </c>
      <c r="L1813">
        <v>1</v>
      </c>
      <c r="M1813" t="s">
        <v>1463</v>
      </c>
      <c r="N1813">
        <v>7.1428571428571397E-2</v>
      </c>
      <c r="O1813">
        <v>1.8691588785046699E-3</v>
      </c>
    </row>
    <row r="1814" spans="1:15">
      <c r="A1814" t="s">
        <v>2380</v>
      </c>
      <c r="B1814" t="s">
        <v>23513</v>
      </c>
      <c r="C1814" t="s">
        <v>2381</v>
      </c>
      <c r="D1814">
        <v>1</v>
      </c>
      <c r="E1814">
        <v>535</v>
      </c>
      <c r="F1814">
        <v>1</v>
      </c>
      <c r="G1814">
        <v>8124</v>
      </c>
      <c r="H1814">
        <v>6.5854258985721295E-2</v>
      </c>
      <c r="I1814">
        <v>0.448760549738495</v>
      </c>
      <c r="J1814">
        <v>0.42650749013827299</v>
      </c>
      <c r="K1814" t="s">
        <v>24980</v>
      </c>
      <c r="L1814">
        <v>1</v>
      </c>
      <c r="M1814" t="s">
        <v>1463</v>
      </c>
      <c r="N1814">
        <v>1</v>
      </c>
      <c r="O1814">
        <v>1.8691588785046699E-3</v>
      </c>
    </row>
    <row r="1815" spans="1:15">
      <c r="A1815" t="s">
        <v>2382</v>
      </c>
      <c r="B1815" t="s">
        <v>23518</v>
      </c>
      <c r="C1815" t="s">
        <v>2383</v>
      </c>
      <c r="D1815">
        <v>2</v>
      </c>
      <c r="E1815">
        <v>787</v>
      </c>
      <c r="F1815">
        <v>5</v>
      </c>
      <c r="G1815">
        <v>7393</v>
      </c>
      <c r="H1815">
        <v>9.1006533730773498E-2</v>
      </c>
      <c r="I1815">
        <v>0.63266972740240601</v>
      </c>
      <c r="J1815">
        <v>0.61170005408803896</v>
      </c>
      <c r="K1815" t="s">
        <v>24977</v>
      </c>
      <c r="L1815">
        <v>2</v>
      </c>
      <c r="M1815" t="s">
        <v>1463</v>
      </c>
      <c r="N1815">
        <v>0.4</v>
      </c>
      <c r="O1815">
        <v>2.5412960609911099E-3</v>
      </c>
    </row>
    <row r="1816" spans="1:15">
      <c r="A1816" t="s">
        <v>2382</v>
      </c>
      <c r="B1816" t="s">
        <v>23511</v>
      </c>
      <c r="C1816" t="s">
        <v>2383</v>
      </c>
      <c r="D1816">
        <v>2</v>
      </c>
      <c r="E1816">
        <v>6152</v>
      </c>
      <c r="F1816">
        <v>5</v>
      </c>
      <c r="G1816">
        <v>7804</v>
      </c>
      <c r="H1816">
        <v>0.99168074853091603</v>
      </c>
      <c r="I1816">
        <v>1</v>
      </c>
      <c r="J1816">
        <v>0.85953329234717102</v>
      </c>
      <c r="K1816" t="s">
        <v>24981</v>
      </c>
      <c r="L1816">
        <v>2</v>
      </c>
      <c r="M1816" t="s">
        <v>1463</v>
      </c>
      <c r="N1816">
        <v>0.4</v>
      </c>
      <c r="O1816">
        <v>3.2509752925877802E-4</v>
      </c>
    </row>
    <row r="1817" spans="1:15">
      <c r="A1817" t="s">
        <v>2382</v>
      </c>
      <c r="B1817" t="s">
        <v>23513</v>
      </c>
      <c r="C1817" t="s">
        <v>2383</v>
      </c>
      <c r="D1817">
        <v>1</v>
      </c>
      <c r="E1817">
        <v>535</v>
      </c>
      <c r="F1817">
        <v>5</v>
      </c>
      <c r="G1817">
        <v>8124</v>
      </c>
      <c r="H1817">
        <v>0.28872836491514098</v>
      </c>
      <c r="I1817">
        <v>0.92669970177713501</v>
      </c>
      <c r="J1817">
        <v>0.88074667915254901</v>
      </c>
      <c r="K1817" t="s">
        <v>24982</v>
      </c>
      <c r="L1817">
        <v>1</v>
      </c>
      <c r="M1817" t="s">
        <v>1463</v>
      </c>
      <c r="N1817">
        <v>0.2</v>
      </c>
      <c r="O1817">
        <v>1.8691588785046699E-3</v>
      </c>
    </row>
    <row r="1818" spans="1:15">
      <c r="A1818" t="s">
        <v>2384</v>
      </c>
      <c r="B1818" t="s">
        <v>23511</v>
      </c>
      <c r="C1818" t="s">
        <v>2385</v>
      </c>
      <c r="D1818">
        <v>1</v>
      </c>
      <c r="E1818">
        <v>6152</v>
      </c>
      <c r="F1818">
        <v>2</v>
      </c>
      <c r="G1818">
        <v>7804</v>
      </c>
      <c r="H1818">
        <v>0.95521029019776005</v>
      </c>
      <c r="I1818">
        <v>1</v>
      </c>
      <c r="J1818">
        <v>0.85953329234717102</v>
      </c>
      <c r="K1818" t="s">
        <v>24983</v>
      </c>
      <c r="L1818">
        <v>1</v>
      </c>
      <c r="M1818" t="s">
        <v>1463</v>
      </c>
      <c r="N1818">
        <v>0.5</v>
      </c>
      <c r="O1818">
        <v>1.6254876462938901E-4</v>
      </c>
    </row>
    <row r="1819" spans="1:15">
      <c r="A1819" t="s">
        <v>2384</v>
      </c>
      <c r="B1819" t="s">
        <v>23518</v>
      </c>
      <c r="C1819" t="s">
        <v>2385</v>
      </c>
      <c r="D1819">
        <v>1</v>
      </c>
      <c r="E1819">
        <v>787</v>
      </c>
      <c r="F1819">
        <v>2</v>
      </c>
      <c r="G1819">
        <v>7393</v>
      </c>
      <c r="H1819">
        <v>0.20158492765181499</v>
      </c>
      <c r="I1819">
        <v>0.83876007220319604</v>
      </c>
      <c r="J1819">
        <v>0.81095958809365798</v>
      </c>
      <c r="K1819" t="s">
        <v>24984</v>
      </c>
      <c r="L1819">
        <v>1</v>
      </c>
      <c r="M1819" t="s">
        <v>1463</v>
      </c>
      <c r="N1819">
        <v>0.5</v>
      </c>
      <c r="O1819">
        <v>1.27064803049555E-3</v>
      </c>
    </row>
    <row r="1820" spans="1:15">
      <c r="A1820" t="s">
        <v>2386</v>
      </c>
      <c r="B1820" t="s">
        <v>23511</v>
      </c>
      <c r="C1820" t="s">
        <v>2387</v>
      </c>
      <c r="D1820">
        <v>25</v>
      </c>
      <c r="E1820">
        <v>6152</v>
      </c>
      <c r="F1820">
        <v>29</v>
      </c>
      <c r="G1820">
        <v>7804</v>
      </c>
      <c r="H1820">
        <v>0.234122082898128</v>
      </c>
      <c r="I1820">
        <v>0.71382528017432401</v>
      </c>
      <c r="J1820">
        <v>0.61355659322887801</v>
      </c>
      <c r="K1820" t="s">
        <v>24985</v>
      </c>
      <c r="L1820">
        <v>25</v>
      </c>
      <c r="M1820" t="s">
        <v>1463</v>
      </c>
      <c r="N1820">
        <v>0.86206896551724099</v>
      </c>
      <c r="O1820">
        <v>4.0637191157347199E-3</v>
      </c>
    </row>
    <row r="1821" spans="1:15">
      <c r="A1821" t="s">
        <v>2386</v>
      </c>
      <c r="B1821" t="s">
        <v>23513</v>
      </c>
      <c r="C1821" t="s">
        <v>2387</v>
      </c>
      <c r="D1821">
        <v>3</v>
      </c>
      <c r="E1821">
        <v>535</v>
      </c>
      <c r="F1821">
        <v>35</v>
      </c>
      <c r="G1821">
        <v>8124</v>
      </c>
      <c r="H1821">
        <v>0.40810874806039799</v>
      </c>
      <c r="I1821">
        <v>0.99999999999997702</v>
      </c>
      <c r="J1821">
        <v>0.95041217501583097</v>
      </c>
      <c r="K1821" t="s">
        <v>24986</v>
      </c>
      <c r="L1821">
        <v>3</v>
      </c>
      <c r="M1821" t="s">
        <v>1463</v>
      </c>
      <c r="N1821">
        <v>8.5714285714285701E-2</v>
      </c>
      <c r="O1821">
        <v>5.60747663551402E-3</v>
      </c>
    </row>
    <row r="1822" spans="1:15">
      <c r="A1822" t="s">
        <v>2388</v>
      </c>
      <c r="B1822" t="s">
        <v>23511</v>
      </c>
      <c r="C1822" t="s">
        <v>2389</v>
      </c>
      <c r="D1822">
        <v>20</v>
      </c>
      <c r="E1822">
        <v>6152</v>
      </c>
      <c r="F1822">
        <v>20</v>
      </c>
      <c r="G1822">
        <v>7804</v>
      </c>
      <c r="H1822">
        <v>8.5336853349435304E-3</v>
      </c>
      <c r="I1822">
        <v>7.4878905635043805E-2</v>
      </c>
      <c r="J1822">
        <v>6.4360912287842298E-2</v>
      </c>
      <c r="K1822" t="s">
        <v>24987</v>
      </c>
      <c r="L1822">
        <v>20</v>
      </c>
      <c r="M1822" t="s">
        <v>1463</v>
      </c>
      <c r="N1822">
        <v>1</v>
      </c>
      <c r="O1822">
        <v>3.2509752925877801E-3</v>
      </c>
    </row>
    <row r="1823" spans="1:15">
      <c r="A1823" t="s">
        <v>2390</v>
      </c>
      <c r="B1823" t="s">
        <v>23513</v>
      </c>
      <c r="C1823" t="s">
        <v>2391</v>
      </c>
      <c r="D1823">
        <v>2</v>
      </c>
      <c r="E1823">
        <v>535</v>
      </c>
      <c r="F1823">
        <v>10</v>
      </c>
      <c r="G1823">
        <v>8124</v>
      </c>
      <c r="H1823">
        <v>0.13720826776095801</v>
      </c>
      <c r="I1823">
        <v>0.66676148853393002</v>
      </c>
      <c r="J1823">
        <v>0.63369823653433999</v>
      </c>
      <c r="K1823" t="s">
        <v>24988</v>
      </c>
      <c r="L1823">
        <v>2</v>
      </c>
      <c r="M1823" t="s">
        <v>1463</v>
      </c>
      <c r="N1823">
        <v>0.2</v>
      </c>
      <c r="O1823">
        <v>3.7383177570093499E-3</v>
      </c>
    </row>
    <row r="1824" spans="1:15">
      <c r="A1824" t="s">
        <v>2390</v>
      </c>
      <c r="B1824" t="s">
        <v>23511</v>
      </c>
      <c r="C1824" t="s">
        <v>2391</v>
      </c>
      <c r="D1824">
        <v>4</v>
      </c>
      <c r="E1824">
        <v>6152</v>
      </c>
      <c r="F1824">
        <v>7</v>
      </c>
      <c r="G1824">
        <v>7804</v>
      </c>
      <c r="H1824">
        <v>0.95957928989840302</v>
      </c>
      <c r="I1824">
        <v>1</v>
      </c>
      <c r="J1824">
        <v>0.85953329234717102</v>
      </c>
      <c r="K1824" t="s">
        <v>24989</v>
      </c>
      <c r="L1824">
        <v>4</v>
      </c>
      <c r="M1824" t="s">
        <v>1463</v>
      </c>
      <c r="N1824">
        <v>0.57142857142857095</v>
      </c>
      <c r="O1824">
        <v>6.5019505851755496E-4</v>
      </c>
    </row>
    <row r="1825" spans="1:15">
      <c r="A1825" t="s">
        <v>2392</v>
      </c>
      <c r="B1825" t="s">
        <v>23511</v>
      </c>
      <c r="C1825" t="s">
        <v>2393</v>
      </c>
      <c r="D1825">
        <v>20</v>
      </c>
      <c r="E1825">
        <v>6152</v>
      </c>
      <c r="F1825">
        <v>22</v>
      </c>
      <c r="G1825">
        <v>7804</v>
      </c>
      <c r="H1825">
        <v>0.12543529925701299</v>
      </c>
      <c r="I1825">
        <v>0.50199614682328897</v>
      </c>
      <c r="J1825">
        <v>0.43148240082461498</v>
      </c>
      <c r="K1825" t="s">
        <v>24990</v>
      </c>
      <c r="L1825">
        <v>20</v>
      </c>
      <c r="M1825" t="s">
        <v>1463</v>
      </c>
      <c r="N1825">
        <v>0.90909090909090895</v>
      </c>
      <c r="O1825">
        <v>3.2509752925877801E-3</v>
      </c>
    </row>
    <row r="1826" spans="1:15">
      <c r="A1826" t="s">
        <v>2392</v>
      </c>
      <c r="B1826" t="s">
        <v>23518</v>
      </c>
      <c r="C1826" t="s">
        <v>2393</v>
      </c>
      <c r="D1826">
        <v>2</v>
      </c>
      <c r="E1826">
        <v>787</v>
      </c>
      <c r="F1826">
        <v>23</v>
      </c>
      <c r="G1826">
        <v>7393</v>
      </c>
      <c r="H1826">
        <v>0.71953430587873801</v>
      </c>
      <c r="I1826">
        <v>1</v>
      </c>
      <c r="J1826">
        <v>0.966855260484069</v>
      </c>
      <c r="K1826" t="s">
        <v>24991</v>
      </c>
      <c r="L1826">
        <v>2</v>
      </c>
      <c r="M1826" t="s">
        <v>1463</v>
      </c>
      <c r="N1826">
        <v>8.6956521739130405E-2</v>
      </c>
      <c r="O1826">
        <v>2.5412960609911099E-3</v>
      </c>
    </row>
    <row r="1827" spans="1:15">
      <c r="A1827" t="s">
        <v>2394</v>
      </c>
      <c r="B1827" t="s">
        <v>23513</v>
      </c>
      <c r="C1827" t="s">
        <v>2395</v>
      </c>
      <c r="D1827">
        <v>4</v>
      </c>
      <c r="E1827">
        <v>535</v>
      </c>
      <c r="F1827">
        <v>249</v>
      </c>
      <c r="G1827">
        <v>8124</v>
      </c>
      <c r="H1827">
        <v>0.99996205453400899</v>
      </c>
      <c r="I1827">
        <v>0.99999999999997702</v>
      </c>
      <c r="J1827">
        <v>0.95041217501583097</v>
      </c>
      <c r="K1827" t="s">
        <v>24992</v>
      </c>
      <c r="L1827">
        <v>4</v>
      </c>
      <c r="M1827" t="s">
        <v>1463</v>
      </c>
      <c r="N1827">
        <v>1.60642570281124E-2</v>
      </c>
      <c r="O1827">
        <v>7.4766355140186902E-3</v>
      </c>
    </row>
    <row r="1828" spans="1:15">
      <c r="A1828" t="s">
        <v>2394</v>
      </c>
      <c r="B1828" t="s">
        <v>23511</v>
      </c>
      <c r="C1828" t="s">
        <v>2395</v>
      </c>
      <c r="D1828">
        <v>214</v>
      </c>
      <c r="E1828">
        <v>6152</v>
      </c>
      <c r="F1828">
        <v>241</v>
      </c>
      <c r="G1828">
        <v>7804</v>
      </c>
      <c r="H1828" s="34">
        <v>2.9393266800615802E-5</v>
      </c>
      <c r="I1828">
        <v>6.9897756437696296E-4</v>
      </c>
      <c r="J1828">
        <v>6.0079448718573802E-4</v>
      </c>
      <c r="K1828" t="s">
        <v>24993</v>
      </c>
      <c r="L1828">
        <v>214</v>
      </c>
      <c r="M1828" t="s">
        <v>1463</v>
      </c>
      <c r="N1828">
        <v>0.88796680497925295</v>
      </c>
      <c r="O1828">
        <v>3.4785435630689199E-2</v>
      </c>
    </row>
    <row r="1829" spans="1:15">
      <c r="A1829" t="s">
        <v>2394</v>
      </c>
      <c r="B1829" t="s">
        <v>23518</v>
      </c>
      <c r="C1829" t="s">
        <v>2395</v>
      </c>
      <c r="D1829">
        <v>5</v>
      </c>
      <c r="E1829">
        <v>787</v>
      </c>
      <c r="F1829">
        <v>190</v>
      </c>
      <c r="G1829">
        <v>7393</v>
      </c>
      <c r="H1829">
        <v>0.99999456153598598</v>
      </c>
      <c r="I1829">
        <v>1</v>
      </c>
      <c r="J1829">
        <v>0.966855260484069</v>
      </c>
      <c r="K1829" t="s">
        <v>24994</v>
      </c>
      <c r="L1829">
        <v>5</v>
      </c>
      <c r="M1829" t="s">
        <v>1463</v>
      </c>
      <c r="N1829">
        <v>2.6315789473684199E-2</v>
      </c>
      <c r="O1829">
        <v>6.35324015247776E-3</v>
      </c>
    </row>
    <row r="1830" spans="1:15">
      <c r="A1830" t="s">
        <v>2396</v>
      </c>
      <c r="B1830" t="s">
        <v>23511</v>
      </c>
      <c r="C1830" t="s">
        <v>2397</v>
      </c>
      <c r="D1830">
        <v>5</v>
      </c>
      <c r="E1830">
        <v>6152</v>
      </c>
      <c r="F1830">
        <v>5</v>
      </c>
      <c r="G1830">
        <v>7804</v>
      </c>
      <c r="H1830">
        <v>0.30433074367137097</v>
      </c>
      <c r="I1830">
        <v>0.81020448119108801</v>
      </c>
      <c r="J1830">
        <v>0.69639772519260701</v>
      </c>
      <c r="K1830" t="s">
        <v>24995</v>
      </c>
      <c r="L1830">
        <v>5</v>
      </c>
      <c r="M1830" t="s">
        <v>1463</v>
      </c>
      <c r="N1830">
        <v>1</v>
      </c>
      <c r="O1830">
        <v>8.1274382314694405E-4</v>
      </c>
    </row>
    <row r="1831" spans="1:15">
      <c r="A1831" t="s">
        <v>2398</v>
      </c>
      <c r="B1831" t="s">
        <v>23511</v>
      </c>
      <c r="C1831" t="s">
        <v>2399</v>
      </c>
      <c r="D1831">
        <v>2</v>
      </c>
      <c r="E1831">
        <v>6152</v>
      </c>
      <c r="F1831">
        <v>2</v>
      </c>
      <c r="G1831">
        <v>7804</v>
      </c>
      <c r="H1831">
        <v>0.62141708038142995</v>
      </c>
      <c r="I1831">
        <v>0.968912233598893</v>
      </c>
      <c r="J1831">
        <v>0.832812322140707</v>
      </c>
      <c r="K1831" t="s">
        <v>24996</v>
      </c>
      <c r="L1831">
        <v>2</v>
      </c>
      <c r="M1831" t="s">
        <v>1463</v>
      </c>
      <c r="N1831">
        <v>1</v>
      </c>
      <c r="O1831">
        <v>3.2509752925877802E-4</v>
      </c>
    </row>
    <row r="1832" spans="1:15">
      <c r="A1832" t="s">
        <v>2400</v>
      </c>
      <c r="B1832" t="s">
        <v>23518</v>
      </c>
      <c r="C1832" t="s">
        <v>2401</v>
      </c>
      <c r="D1832">
        <v>3</v>
      </c>
      <c r="E1832">
        <v>787</v>
      </c>
      <c r="F1832">
        <v>102</v>
      </c>
      <c r="G1832">
        <v>7393</v>
      </c>
      <c r="H1832">
        <v>0.99915822917877295</v>
      </c>
      <c r="I1832">
        <v>1</v>
      </c>
      <c r="J1832">
        <v>0.966855260484069</v>
      </c>
      <c r="K1832" t="s">
        <v>24997</v>
      </c>
      <c r="L1832">
        <v>3</v>
      </c>
      <c r="M1832" t="s">
        <v>1463</v>
      </c>
      <c r="N1832">
        <v>2.9411764705882401E-2</v>
      </c>
      <c r="O1832">
        <v>3.8119440914866601E-3</v>
      </c>
    </row>
    <row r="1833" spans="1:15">
      <c r="A1833" t="s">
        <v>2400</v>
      </c>
      <c r="B1833" t="s">
        <v>23513</v>
      </c>
      <c r="C1833" t="s">
        <v>2401</v>
      </c>
      <c r="D1833">
        <v>3</v>
      </c>
      <c r="E1833">
        <v>535</v>
      </c>
      <c r="F1833">
        <v>108</v>
      </c>
      <c r="G1833">
        <v>8124</v>
      </c>
      <c r="H1833">
        <v>0.97682942225730396</v>
      </c>
      <c r="I1833">
        <v>0.99999999999997702</v>
      </c>
      <c r="J1833">
        <v>0.95041217501583097</v>
      </c>
      <c r="K1833" t="s">
        <v>24998</v>
      </c>
      <c r="L1833">
        <v>3</v>
      </c>
      <c r="M1833" t="s">
        <v>1463</v>
      </c>
      <c r="N1833">
        <v>2.7777777777777801E-2</v>
      </c>
      <c r="O1833">
        <v>5.60747663551402E-3</v>
      </c>
    </row>
    <row r="1834" spans="1:15">
      <c r="A1834" t="s">
        <v>2400</v>
      </c>
      <c r="B1834" t="s">
        <v>23511</v>
      </c>
      <c r="C1834" t="s">
        <v>2401</v>
      </c>
      <c r="D1834">
        <v>94</v>
      </c>
      <c r="E1834">
        <v>6152</v>
      </c>
      <c r="F1834">
        <v>109</v>
      </c>
      <c r="G1834">
        <v>7804</v>
      </c>
      <c r="H1834">
        <v>3.2305980401494898E-2</v>
      </c>
      <c r="I1834">
        <v>0.20440384129351999</v>
      </c>
      <c r="J1834">
        <v>0.175691906675428</v>
      </c>
      <c r="K1834" t="s">
        <v>24999</v>
      </c>
      <c r="L1834">
        <v>94</v>
      </c>
      <c r="M1834" t="s">
        <v>1463</v>
      </c>
      <c r="N1834">
        <v>0.86238532110091703</v>
      </c>
      <c r="O1834">
        <v>1.5279583875162501E-2</v>
      </c>
    </row>
    <row r="1835" spans="1:15">
      <c r="A1835" t="s">
        <v>2402</v>
      </c>
      <c r="B1835" t="s">
        <v>23513</v>
      </c>
      <c r="C1835" t="s">
        <v>2403</v>
      </c>
      <c r="D1835">
        <v>1</v>
      </c>
      <c r="E1835">
        <v>535</v>
      </c>
      <c r="F1835">
        <v>7</v>
      </c>
      <c r="G1835">
        <v>8124</v>
      </c>
      <c r="H1835">
        <v>0.37938355156400999</v>
      </c>
      <c r="I1835">
        <v>0.99999999999997702</v>
      </c>
      <c r="J1835">
        <v>0.95041217501583097</v>
      </c>
      <c r="K1835" t="s">
        <v>25000</v>
      </c>
      <c r="L1835">
        <v>1</v>
      </c>
      <c r="M1835" t="s">
        <v>1463</v>
      </c>
      <c r="N1835">
        <v>0.14285714285714299</v>
      </c>
      <c r="O1835">
        <v>1.8691588785046699E-3</v>
      </c>
    </row>
    <row r="1836" spans="1:15">
      <c r="A1836" t="s">
        <v>2402</v>
      </c>
      <c r="B1836" t="s">
        <v>23511</v>
      </c>
      <c r="C1836" t="s">
        <v>2403</v>
      </c>
      <c r="D1836">
        <v>6</v>
      </c>
      <c r="E1836">
        <v>6152</v>
      </c>
      <c r="F1836">
        <v>7</v>
      </c>
      <c r="G1836">
        <v>7804</v>
      </c>
      <c r="H1836">
        <v>0.54476030000281095</v>
      </c>
      <c r="I1836">
        <v>0.968912233598893</v>
      </c>
      <c r="J1836">
        <v>0.832812322140707</v>
      </c>
      <c r="K1836" t="s">
        <v>25001</v>
      </c>
      <c r="L1836">
        <v>6</v>
      </c>
      <c r="M1836" t="s">
        <v>1463</v>
      </c>
      <c r="N1836">
        <v>0.85714285714285698</v>
      </c>
      <c r="O1836">
        <v>9.7529258777633303E-4</v>
      </c>
    </row>
    <row r="1837" spans="1:15">
      <c r="A1837" t="s">
        <v>2404</v>
      </c>
      <c r="B1837" t="s">
        <v>23511</v>
      </c>
      <c r="C1837" t="s">
        <v>2405</v>
      </c>
      <c r="D1837">
        <v>10</v>
      </c>
      <c r="E1837">
        <v>6152</v>
      </c>
      <c r="F1837">
        <v>10</v>
      </c>
      <c r="G1837">
        <v>7804</v>
      </c>
      <c r="H1837">
        <v>9.2537459108980397E-2</v>
      </c>
      <c r="I1837">
        <v>0.40853420848785299</v>
      </c>
      <c r="J1837">
        <v>0.35114875325800998</v>
      </c>
      <c r="K1837" t="s">
        <v>25002</v>
      </c>
      <c r="L1837">
        <v>10</v>
      </c>
      <c r="M1837" t="s">
        <v>1463</v>
      </c>
      <c r="N1837">
        <v>1</v>
      </c>
      <c r="O1837">
        <v>1.62548764629389E-3</v>
      </c>
    </row>
    <row r="1838" spans="1:15">
      <c r="A1838" t="s">
        <v>2406</v>
      </c>
      <c r="B1838" t="s">
        <v>23513</v>
      </c>
      <c r="C1838" t="s">
        <v>2407</v>
      </c>
      <c r="D1838">
        <v>2</v>
      </c>
      <c r="E1838">
        <v>535</v>
      </c>
      <c r="F1838">
        <v>5</v>
      </c>
      <c r="G1838">
        <v>8124</v>
      </c>
      <c r="H1838">
        <v>3.7884380227996402E-2</v>
      </c>
      <c r="I1838">
        <v>0.42722874441898101</v>
      </c>
      <c r="J1838">
        <v>0.40604340021253599</v>
      </c>
      <c r="K1838" t="s">
        <v>24097</v>
      </c>
      <c r="L1838">
        <v>2</v>
      </c>
      <c r="M1838" t="s">
        <v>1463</v>
      </c>
      <c r="N1838">
        <v>0.4</v>
      </c>
      <c r="O1838">
        <v>3.7383177570093499E-3</v>
      </c>
    </row>
    <row r="1839" spans="1:15">
      <c r="A1839" t="s">
        <v>2406</v>
      </c>
      <c r="B1839" t="s">
        <v>23511</v>
      </c>
      <c r="C1839" t="s">
        <v>2407</v>
      </c>
      <c r="D1839">
        <v>3</v>
      </c>
      <c r="E1839">
        <v>6152</v>
      </c>
      <c r="F1839">
        <v>5</v>
      </c>
      <c r="G1839">
        <v>7804</v>
      </c>
      <c r="H1839">
        <v>0.93277286492067202</v>
      </c>
      <c r="I1839">
        <v>1</v>
      </c>
      <c r="J1839">
        <v>0.85953329234717102</v>
      </c>
      <c r="K1839" t="s">
        <v>25003</v>
      </c>
      <c r="L1839">
        <v>3</v>
      </c>
      <c r="M1839" t="s">
        <v>1463</v>
      </c>
      <c r="N1839">
        <v>0.6</v>
      </c>
      <c r="O1839">
        <v>4.8764629388816603E-4</v>
      </c>
    </row>
    <row r="1840" spans="1:15">
      <c r="A1840" t="s">
        <v>2408</v>
      </c>
      <c r="B1840" t="s">
        <v>23511</v>
      </c>
      <c r="C1840" t="s">
        <v>2409</v>
      </c>
      <c r="D1840">
        <v>6</v>
      </c>
      <c r="E1840">
        <v>6152</v>
      </c>
      <c r="F1840">
        <v>6</v>
      </c>
      <c r="G1840">
        <v>7804</v>
      </c>
      <c r="H1840">
        <v>0.23986678822258201</v>
      </c>
      <c r="I1840">
        <v>0.71382528017432401</v>
      </c>
      <c r="J1840">
        <v>0.61355659322887801</v>
      </c>
      <c r="K1840" t="s">
        <v>25004</v>
      </c>
      <c r="L1840">
        <v>6</v>
      </c>
      <c r="M1840" t="s">
        <v>1463</v>
      </c>
      <c r="N1840">
        <v>1</v>
      </c>
      <c r="O1840">
        <v>9.7529258777633303E-4</v>
      </c>
    </row>
    <row r="1841" spans="1:15">
      <c r="A1841" t="s">
        <v>2410</v>
      </c>
      <c r="B1841" t="s">
        <v>23511</v>
      </c>
      <c r="C1841" t="s">
        <v>2411</v>
      </c>
      <c r="D1841">
        <v>2</v>
      </c>
      <c r="E1841">
        <v>6152</v>
      </c>
      <c r="F1841">
        <v>2</v>
      </c>
      <c r="G1841">
        <v>7804</v>
      </c>
      <c r="H1841">
        <v>0.62141708038142995</v>
      </c>
      <c r="I1841">
        <v>0.968912233598893</v>
      </c>
      <c r="J1841">
        <v>0.832812322140707</v>
      </c>
      <c r="K1841" t="s">
        <v>24098</v>
      </c>
      <c r="L1841">
        <v>2</v>
      </c>
      <c r="M1841" t="s">
        <v>1463</v>
      </c>
      <c r="N1841">
        <v>1</v>
      </c>
      <c r="O1841">
        <v>3.2509752925877802E-4</v>
      </c>
    </row>
    <row r="1842" spans="1:15">
      <c r="A1842" t="s">
        <v>2412</v>
      </c>
      <c r="B1842" t="s">
        <v>23511</v>
      </c>
      <c r="C1842" t="s">
        <v>2413</v>
      </c>
      <c r="D1842">
        <v>19</v>
      </c>
      <c r="E1842">
        <v>6152</v>
      </c>
      <c r="F1842">
        <v>20</v>
      </c>
      <c r="G1842">
        <v>7804</v>
      </c>
      <c r="H1842">
        <v>5.4506775742009302E-2</v>
      </c>
      <c r="I1842">
        <v>0.28959482308693002</v>
      </c>
      <c r="J1842">
        <v>0.248916391734606</v>
      </c>
      <c r="K1842" t="s">
        <v>25005</v>
      </c>
      <c r="L1842">
        <v>19</v>
      </c>
      <c r="M1842" t="s">
        <v>1463</v>
      </c>
      <c r="N1842">
        <v>0.95</v>
      </c>
      <c r="O1842">
        <v>3.0884265279583901E-3</v>
      </c>
    </row>
    <row r="1843" spans="1:15">
      <c r="A1843" t="s">
        <v>2414</v>
      </c>
      <c r="B1843" t="s">
        <v>23511</v>
      </c>
      <c r="C1843" t="s">
        <v>2415</v>
      </c>
      <c r="D1843">
        <v>2</v>
      </c>
      <c r="E1843">
        <v>6152</v>
      </c>
      <c r="F1843">
        <v>2</v>
      </c>
      <c r="G1843">
        <v>7804</v>
      </c>
      <c r="H1843">
        <v>0.62141708038142995</v>
      </c>
      <c r="I1843">
        <v>0.968912233598893</v>
      </c>
      <c r="J1843">
        <v>0.832812322140707</v>
      </c>
      <c r="K1843" t="s">
        <v>25006</v>
      </c>
      <c r="L1843">
        <v>2</v>
      </c>
      <c r="M1843" t="s">
        <v>1463</v>
      </c>
      <c r="N1843">
        <v>1</v>
      </c>
      <c r="O1843">
        <v>3.2509752925877802E-4</v>
      </c>
    </row>
    <row r="1844" spans="1:15">
      <c r="A1844" t="s">
        <v>2416</v>
      </c>
      <c r="B1844" t="s">
        <v>23511</v>
      </c>
      <c r="C1844" t="s">
        <v>2417</v>
      </c>
      <c r="D1844">
        <v>7</v>
      </c>
      <c r="E1844">
        <v>6152</v>
      </c>
      <c r="F1844">
        <v>7</v>
      </c>
      <c r="G1844">
        <v>7804</v>
      </c>
      <c r="H1844">
        <v>0.18905120292587699</v>
      </c>
      <c r="I1844">
        <v>0.631132279689813</v>
      </c>
      <c r="J1844">
        <v>0.54247920626835999</v>
      </c>
      <c r="K1844" t="s">
        <v>25007</v>
      </c>
      <c r="L1844">
        <v>7</v>
      </c>
      <c r="M1844" t="s">
        <v>1463</v>
      </c>
      <c r="N1844">
        <v>1</v>
      </c>
      <c r="O1844">
        <v>1.13784135240572E-3</v>
      </c>
    </row>
    <row r="1845" spans="1:15">
      <c r="A1845" t="s">
        <v>2418</v>
      </c>
      <c r="B1845" t="s">
        <v>23518</v>
      </c>
      <c r="C1845" t="s">
        <v>2419</v>
      </c>
      <c r="D1845">
        <v>1</v>
      </c>
      <c r="E1845">
        <v>787</v>
      </c>
      <c r="F1845">
        <v>1</v>
      </c>
      <c r="G1845">
        <v>7393</v>
      </c>
      <c r="H1845">
        <v>0.106452049235764</v>
      </c>
      <c r="I1845">
        <v>0.63266972740240601</v>
      </c>
      <c r="J1845">
        <v>0.61170005408803896</v>
      </c>
      <c r="K1845" t="s">
        <v>25008</v>
      </c>
      <c r="L1845">
        <v>1</v>
      </c>
      <c r="M1845" t="s">
        <v>1463</v>
      </c>
      <c r="N1845">
        <v>1</v>
      </c>
      <c r="O1845">
        <v>1.27064803049555E-3</v>
      </c>
    </row>
    <row r="1846" spans="1:15">
      <c r="A1846" t="s">
        <v>2420</v>
      </c>
      <c r="B1846" t="s">
        <v>23511</v>
      </c>
      <c r="C1846" t="s">
        <v>2421</v>
      </c>
      <c r="D1846">
        <v>4</v>
      </c>
      <c r="E1846">
        <v>6152</v>
      </c>
      <c r="F1846">
        <v>5</v>
      </c>
      <c r="G1846">
        <v>7804</v>
      </c>
      <c r="H1846">
        <v>0.71320711691885297</v>
      </c>
      <c r="I1846">
        <v>0.968912233598893</v>
      </c>
      <c r="J1846">
        <v>0.832812322140707</v>
      </c>
      <c r="K1846" t="s">
        <v>24096</v>
      </c>
      <c r="L1846">
        <v>4</v>
      </c>
      <c r="M1846" t="s">
        <v>1463</v>
      </c>
      <c r="N1846">
        <v>0.8</v>
      </c>
      <c r="O1846">
        <v>6.5019505851755496E-4</v>
      </c>
    </row>
    <row r="1847" spans="1:15">
      <c r="A1847" t="s">
        <v>2422</v>
      </c>
      <c r="B1847" t="s">
        <v>23511</v>
      </c>
      <c r="C1847" t="s">
        <v>2423</v>
      </c>
      <c r="D1847">
        <v>6</v>
      </c>
      <c r="E1847">
        <v>6152</v>
      </c>
      <c r="F1847">
        <v>6</v>
      </c>
      <c r="G1847">
        <v>7804</v>
      </c>
      <c r="H1847">
        <v>0.23986678822258201</v>
      </c>
      <c r="I1847">
        <v>0.71382528017432401</v>
      </c>
      <c r="J1847">
        <v>0.61355659322887801</v>
      </c>
      <c r="K1847" t="s">
        <v>25009</v>
      </c>
      <c r="L1847">
        <v>6</v>
      </c>
      <c r="M1847" t="s">
        <v>1463</v>
      </c>
      <c r="N1847">
        <v>1</v>
      </c>
      <c r="O1847">
        <v>9.7529258777633303E-4</v>
      </c>
    </row>
    <row r="1848" spans="1:15">
      <c r="A1848" t="s">
        <v>2424</v>
      </c>
      <c r="B1848" t="s">
        <v>23513</v>
      </c>
      <c r="C1848" t="s">
        <v>2425</v>
      </c>
      <c r="D1848">
        <v>1</v>
      </c>
      <c r="E1848">
        <v>535</v>
      </c>
      <c r="F1848">
        <v>11</v>
      </c>
      <c r="G1848">
        <v>8124</v>
      </c>
      <c r="H1848">
        <v>0.52755249562557105</v>
      </c>
      <c r="I1848">
        <v>0.99999999999997702</v>
      </c>
      <c r="J1848">
        <v>0.95041217501583097</v>
      </c>
      <c r="K1848" t="s">
        <v>24907</v>
      </c>
      <c r="L1848">
        <v>1</v>
      </c>
      <c r="M1848" t="s">
        <v>1463</v>
      </c>
      <c r="N1848">
        <v>9.0909090909090898E-2</v>
      </c>
      <c r="O1848">
        <v>1.8691588785046699E-3</v>
      </c>
    </row>
    <row r="1849" spans="1:15">
      <c r="A1849" t="s">
        <v>2424</v>
      </c>
      <c r="B1849" t="s">
        <v>23511</v>
      </c>
      <c r="C1849" t="s">
        <v>2425</v>
      </c>
      <c r="D1849">
        <v>13</v>
      </c>
      <c r="E1849">
        <v>6152</v>
      </c>
      <c r="F1849">
        <v>14</v>
      </c>
      <c r="G1849">
        <v>7804</v>
      </c>
      <c r="H1849">
        <v>0.17010059500559399</v>
      </c>
      <c r="I1849">
        <v>0.60434513093831699</v>
      </c>
      <c r="J1849">
        <v>0.51945476010939395</v>
      </c>
      <c r="K1849" t="s">
        <v>25010</v>
      </c>
      <c r="L1849">
        <v>13</v>
      </c>
      <c r="M1849" t="s">
        <v>1463</v>
      </c>
      <c r="N1849">
        <v>0.92857142857142905</v>
      </c>
      <c r="O1849">
        <v>2.1131339401820499E-3</v>
      </c>
    </row>
    <row r="1850" spans="1:15">
      <c r="A1850" t="s">
        <v>2426</v>
      </c>
      <c r="B1850" t="s">
        <v>23518</v>
      </c>
      <c r="C1850" t="s">
        <v>2427</v>
      </c>
      <c r="D1850">
        <v>1</v>
      </c>
      <c r="E1850">
        <v>787</v>
      </c>
      <c r="F1850">
        <v>1</v>
      </c>
      <c r="G1850">
        <v>7393</v>
      </c>
      <c r="H1850">
        <v>0.106452049235764</v>
      </c>
      <c r="I1850">
        <v>0.63266972740240601</v>
      </c>
      <c r="J1850">
        <v>0.61170005408803896</v>
      </c>
      <c r="K1850" t="s">
        <v>24891</v>
      </c>
      <c r="L1850">
        <v>1</v>
      </c>
      <c r="M1850" t="s">
        <v>1463</v>
      </c>
      <c r="N1850">
        <v>1</v>
      </c>
      <c r="O1850">
        <v>1.27064803049555E-3</v>
      </c>
    </row>
    <row r="1851" spans="1:15">
      <c r="A1851" t="s">
        <v>2428</v>
      </c>
      <c r="B1851" t="s">
        <v>23518</v>
      </c>
      <c r="C1851" t="s">
        <v>2429</v>
      </c>
      <c r="D1851">
        <v>1</v>
      </c>
      <c r="E1851">
        <v>787</v>
      </c>
      <c r="F1851">
        <v>1</v>
      </c>
      <c r="G1851">
        <v>7393</v>
      </c>
      <c r="H1851">
        <v>0.106452049235764</v>
      </c>
      <c r="I1851">
        <v>0.63266972740240601</v>
      </c>
      <c r="J1851">
        <v>0.61170005408803896</v>
      </c>
      <c r="K1851" t="s">
        <v>24891</v>
      </c>
      <c r="L1851">
        <v>1</v>
      </c>
      <c r="M1851" t="s">
        <v>1463</v>
      </c>
      <c r="N1851">
        <v>1</v>
      </c>
      <c r="O1851">
        <v>1.27064803049555E-3</v>
      </c>
    </row>
    <row r="1852" spans="1:15">
      <c r="A1852" t="s">
        <v>2430</v>
      </c>
      <c r="B1852" t="s">
        <v>23511</v>
      </c>
      <c r="C1852" t="s">
        <v>2431</v>
      </c>
      <c r="D1852">
        <v>3</v>
      </c>
      <c r="E1852">
        <v>6152</v>
      </c>
      <c r="F1852">
        <v>3</v>
      </c>
      <c r="G1852">
        <v>7804</v>
      </c>
      <c r="H1852">
        <v>0.489837867770546</v>
      </c>
      <c r="I1852">
        <v>0.96083957126938102</v>
      </c>
      <c r="J1852">
        <v>0.82587360011061495</v>
      </c>
      <c r="K1852" t="s">
        <v>25011</v>
      </c>
      <c r="L1852">
        <v>3</v>
      </c>
      <c r="M1852" t="s">
        <v>1463</v>
      </c>
      <c r="N1852">
        <v>1</v>
      </c>
      <c r="O1852">
        <v>4.8764629388816603E-4</v>
      </c>
    </row>
    <row r="1853" spans="1:15">
      <c r="A1853" t="s">
        <v>2432</v>
      </c>
      <c r="B1853" t="s">
        <v>23511</v>
      </c>
      <c r="C1853" t="s">
        <v>2433</v>
      </c>
      <c r="D1853">
        <v>2</v>
      </c>
      <c r="E1853">
        <v>6152</v>
      </c>
      <c r="F1853">
        <v>3</v>
      </c>
      <c r="G1853">
        <v>7804</v>
      </c>
      <c r="H1853">
        <v>0.88457550560319997</v>
      </c>
      <c r="I1853">
        <v>1</v>
      </c>
      <c r="J1853">
        <v>0.85953329234717102</v>
      </c>
      <c r="K1853" t="s">
        <v>25012</v>
      </c>
      <c r="L1853">
        <v>2</v>
      </c>
      <c r="M1853" t="s">
        <v>1463</v>
      </c>
      <c r="N1853">
        <v>0.66666666666666696</v>
      </c>
      <c r="O1853">
        <v>3.2509752925877802E-4</v>
      </c>
    </row>
    <row r="1854" spans="1:15">
      <c r="A1854" t="s">
        <v>2434</v>
      </c>
      <c r="B1854" t="s">
        <v>23511</v>
      </c>
      <c r="C1854" t="s">
        <v>2435</v>
      </c>
      <c r="D1854">
        <v>2</v>
      </c>
      <c r="E1854">
        <v>6152</v>
      </c>
      <c r="F1854">
        <v>2</v>
      </c>
      <c r="G1854">
        <v>7804</v>
      </c>
      <c r="H1854">
        <v>0.62141708038142995</v>
      </c>
      <c r="I1854">
        <v>0.968912233598893</v>
      </c>
      <c r="J1854">
        <v>0.832812322140707</v>
      </c>
      <c r="K1854" t="s">
        <v>25013</v>
      </c>
      <c r="L1854">
        <v>2</v>
      </c>
      <c r="M1854" t="s">
        <v>1463</v>
      </c>
      <c r="N1854">
        <v>1</v>
      </c>
      <c r="O1854">
        <v>3.2509752925877802E-4</v>
      </c>
    </row>
    <row r="1855" spans="1:15">
      <c r="A1855" t="s">
        <v>2436</v>
      </c>
      <c r="B1855" t="s">
        <v>23511</v>
      </c>
      <c r="C1855" t="s">
        <v>2437</v>
      </c>
      <c r="D1855">
        <v>3</v>
      </c>
      <c r="E1855">
        <v>6152</v>
      </c>
      <c r="F1855">
        <v>4</v>
      </c>
      <c r="G1855">
        <v>7804</v>
      </c>
      <c r="H1855">
        <v>0.80103341611958101</v>
      </c>
      <c r="I1855">
        <v>0.968912233598893</v>
      </c>
      <c r="J1855">
        <v>0.832812322140707</v>
      </c>
      <c r="K1855" t="s">
        <v>25014</v>
      </c>
      <c r="L1855">
        <v>3</v>
      </c>
      <c r="M1855" t="s">
        <v>1463</v>
      </c>
      <c r="N1855">
        <v>0.75</v>
      </c>
      <c r="O1855">
        <v>4.8764629388816603E-4</v>
      </c>
    </row>
    <row r="1856" spans="1:15">
      <c r="A1856" t="s">
        <v>2438</v>
      </c>
      <c r="B1856" t="s">
        <v>23511</v>
      </c>
      <c r="C1856" t="s">
        <v>2439</v>
      </c>
      <c r="D1856">
        <v>6</v>
      </c>
      <c r="E1856">
        <v>6152</v>
      </c>
      <c r="F1856">
        <v>6</v>
      </c>
      <c r="G1856">
        <v>7804</v>
      </c>
      <c r="H1856">
        <v>0.23986678822258201</v>
      </c>
      <c r="I1856">
        <v>0.71382528017432401</v>
      </c>
      <c r="J1856">
        <v>0.61355659322887801</v>
      </c>
      <c r="K1856" t="s">
        <v>24867</v>
      </c>
      <c r="L1856">
        <v>6</v>
      </c>
      <c r="M1856" t="s">
        <v>1463</v>
      </c>
      <c r="N1856">
        <v>1</v>
      </c>
      <c r="O1856">
        <v>9.7529258777633303E-4</v>
      </c>
    </row>
    <row r="1857" spans="1:15">
      <c r="A1857" t="s">
        <v>2440</v>
      </c>
      <c r="B1857" t="s">
        <v>23511</v>
      </c>
      <c r="C1857" t="s">
        <v>2441</v>
      </c>
      <c r="D1857">
        <v>5</v>
      </c>
      <c r="E1857">
        <v>6152</v>
      </c>
      <c r="F1857">
        <v>5</v>
      </c>
      <c r="G1857">
        <v>7804</v>
      </c>
      <c r="H1857">
        <v>0.30433074367137097</v>
      </c>
      <c r="I1857">
        <v>0.81020448119108801</v>
      </c>
      <c r="J1857">
        <v>0.69639772519260701</v>
      </c>
      <c r="K1857" t="s">
        <v>25015</v>
      </c>
      <c r="L1857">
        <v>5</v>
      </c>
      <c r="M1857" t="s">
        <v>1463</v>
      </c>
      <c r="N1857">
        <v>1</v>
      </c>
      <c r="O1857">
        <v>8.1274382314694405E-4</v>
      </c>
    </row>
    <row r="1858" spans="1:15">
      <c r="A1858" t="s">
        <v>2442</v>
      </c>
      <c r="B1858" t="s">
        <v>23511</v>
      </c>
      <c r="C1858" t="s">
        <v>2443</v>
      </c>
      <c r="D1858">
        <v>6</v>
      </c>
      <c r="E1858">
        <v>6152</v>
      </c>
      <c r="F1858">
        <v>6</v>
      </c>
      <c r="G1858">
        <v>7804</v>
      </c>
      <c r="H1858">
        <v>0.23986678822258201</v>
      </c>
      <c r="I1858">
        <v>0.71382528017432401</v>
      </c>
      <c r="J1858">
        <v>0.61355659322887801</v>
      </c>
      <c r="K1858" t="s">
        <v>24867</v>
      </c>
      <c r="L1858">
        <v>6</v>
      </c>
      <c r="M1858" t="s">
        <v>1463</v>
      </c>
      <c r="N1858">
        <v>1</v>
      </c>
      <c r="O1858">
        <v>9.7529258777633303E-4</v>
      </c>
    </row>
    <row r="1859" spans="1:15">
      <c r="A1859" t="s">
        <v>2444</v>
      </c>
      <c r="B1859" t="s">
        <v>23511</v>
      </c>
      <c r="C1859" t="s">
        <v>2445</v>
      </c>
      <c r="D1859">
        <v>15</v>
      </c>
      <c r="E1859">
        <v>6152</v>
      </c>
      <c r="F1859">
        <v>15</v>
      </c>
      <c r="G1859">
        <v>7804</v>
      </c>
      <c r="H1859">
        <v>2.8113485006614501E-2</v>
      </c>
      <c r="I1859">
        <v>0.182450402036994</v>
      </c>
      <c r="J1859">
        <v>0.156822194752923</v>
      </c>
      <c r="K1859" t="s">
        <v>24312</v>
      </c>
      <c r="L1859">
        <v>15</v>
      </c>
      <c r="M1859" t="s">
        <v>1463</v>
      </c>
      <c r="N1859">
        <v>1</v>
      </c>
      <c r="O1859">
        <v>2.4382314694408299E-3</v>
      </c>
    </row>
    <row r="1860" spans="1:15">
      <c r="A1860" t="s">
        <v>2446</v>
      </c>
      <c r="B1860" t="s">
        <v>23511</v>
      </c>
      <c r="C1860" t="s">
        <v>2447</v>
      </c>
      <c r="D1860">
        <v>14</v>
      </c>
      <c r="E1860">
        <v>6152</v>
      </c>
      <c r="F1860">
        <v>14</v>
      </c>
      <c r="G1860">
        <v>7804</v>
      </c>
      <c r="H1860">
        <v>3.5680033920092398E-2</v>
      </c>
      <c r="I1860">
        <v>0.21445050912290001</v>
      </c>
      <c r="J1860">
        <v>0.18432735215193299</v>
      </c>
      <c r="K1860" t="s">
        <v>24239</v>
      </c>
      <c r="L1860">
        <v>14</v>
      </c>
      <c r="M1860" t="s">
        <v>1463</v>
      </c>
      <c r="N1860">
        <v>1</v>
      </c>
      <c r="O1860">
        <v>2.2756827048114399E-3</v>
      </c>
    </row>
    <row r="1861" spans="1:15">
      <c r="A1861" t="s">
        <v>2448</v>
      </c>
      <c r="B1861" t="s">
        <v>23511</v>
      </c>
      <c r="C1861" t="s">
        <v>2449</v>
      </c>
      <c r="D1861">
        <v>3</v>
      </c>
      <c r="E1861">
        <v>6152</v>
      </c>
      <c r="F1861">
        <v>3</v>
      </c>
      <c r="G1861">
        <v>7804</v>
      </c>
      <c r="H1861">
        <v>0.489837867770546</v>
      </c>
      <c r="I1861">
        <v>0.96083957126938102</v>
      </c>
      <c r="J1861">
        <v>0.82587360011061495</v>
      </c>
      <c r="K1861" t="s">
        <v>25016</v>
      </c>
      <c r="L1861">
        <v>3</v>
      </c>
      <c r="M1861" t="s">
        <v>1463</v>
      </c>
      <c r="N1861">
        <v>1</v>
      </c>
      <c r="O1861">
        <v>4.8764629388816603E-4</v>
      </c>
    </row>
    <row r="1862" spans="1:15">
      <c r="A1862" t="s">
        <v>2450</v>
      </c>
      <c r="B1862" t="s">
        <v>23511</v>
      </c>
      <c r="C1862" t="s">
        <v>2451</v>
      </c>
      <c r="D1862">
        <v>2</v>
      </c>
      <c r="E1862">
        <v>6152</v>
      </c>
      <c r="F1862">
        <v>2</v>
      </c>
      <c r="G1862">
        <v>7804</v>
      </c>
      <c r="H1862">
        <v>0.62141708038142995</v>
      </c>
      <c r="I1862">
        <v>0.968912233598893</v>
      </c>
      <c r="J1862">
        <v>0.832812322140707</v>
      </c>
      <c r="K1862" t="s">
        <v>25017</v>
      </c>
      <c r="L1862">
        <v>2</v>
      </c>
      <c r="M1862" t="s">
        <v>1463</v>
      </c>
      <c r="N1862">
        <v>1</v>
      </c>
      <c r="O1862">
        <v>3.2509752925877802E-4</v>
      </c>
    </row>
    <row r="1863" spans="1:15">
      <c r="A1863" t="s">
        <v>2452</v>
      </c>
      <c r="B1863" t="s">
        <v>23513</v>
      </c>
      <c r="C1863" t="s">
        <v>2453</v>
      </c>
      <c r="D1863">
        <v>7</v>
      </c>
      <c r="E1863">
        <v>535</v>
      </c>
      <c r="F1863">
        <v>14</v>
      </c>
      <c r="G1863">
        <v>8124</v>
      </c>
      <c r="H1863" s="34">
        <v>1.1802265422672E-5</v>
      </c>
      <c r="I1863">
        <v>9.9957962253242102E-4</v>
      </c>
      <c r="J1863">
        <v>9.5001264315256405E-4</v>
      </c>
      <c r="K1863" t="s">
        <v>25018</v>
      </c>
      <c r="L1863">
        <v>7</v>
      </c>
      <c r="M1863" t="s">
        <v>1463</v>
      </c>
      <c r="N1863">
        <v>0.5</v>
      </c>
      <c r="O1863">
        <v>1.3084112149532701E-2</v>
      </c>
    </row>
    <row r="1864" spans="1:15">
      <c r="A1864" t="s">
        <v>2452</v>
      </c>
      <c r="B1864" t="s">
        <v>23511</v>
      </c>
      <c r="C1864" t="s">
        <v>2453</v>
      </c>
      <c r="D1864">
        <v>6</v>
      </c>
      <c r="E1864">
        <v>6152</v>
      </c>
      <c r="F1864">
        <v>10</v>
      </c>
      <c r="G1864">
        <v>7804</v>
      </c>
      <c r="H1864">
        <v>0.95895582693383896</v>
      </c>
      <c r="I1864">
        <v>1</v>
      </c>
      <c r="J1864">
        <v>0.85953329234717102</v>
      </c>
      <c r="K1864" t="s">
        <v>24325</v>
      </c>
      <c r="L1864">
        <v>6</v>
      </c>
      <c r="M1864" t="s">
        <v>1463</v>
      </c>
      <c r="N1864">
        <v>0.6</v>
      </c>
      <c r="O1864">
        <v>9.7529258777633303E-4</v>
      </c>
    </row>
    <row r="1865" spans="1:15">
      <c r="A1865" t="s">
        <v>2454</v>
      </c>
      <c r="B1865" t="s">
        <v>23511</v>
      </c>
      <c r="C1865" t="s">
        <v>2455</v>
      </c>
      <c r="D1865">
        <v>1</v>
      </c>
      <c r="E1865">
        <v>6152</v>
      </c>
      <c r="F1865">
        <v>1</v>
      </c>
      <c r="G1865">
        <v>7804</v>
      </c>
      <c r="H1865">
        <v>0.788313685289595</v>
      </c>
      <c r="I1865">
        <v>0.968912233598893</v>
      </c>
      <c r="J1865">
        <v>0.832812322140707</v>
      </c>
      <c r="K1865" t="s">
        <v>25019</v>
      </c>
      <c r="L1865">
        <v>1</v>
      </c>
      <c r="M1865" t="s">
        <v>1463</v>
      </c>
      <c r="N1865">
        <v>1</v>
      </c>
      <c r="O1865">
        <v>1.6254876462938901E-4</v>
      </c>
    </row>
    <row r="1866" spans="1:15">
      <c r="A1866" t="s">
        <v>2456</v>
      </c>
      <c r="B1866" t="s">
        <v>23518</v>
      </c>
      <c r="C1866" t="s">
        <v>2457</v>
      </c>
      <c r="D1866">
        <v>1</v>
      </c>
      <c r="E1866">
        <v>787</v>
      </c>
      <c r="F1866">
        <v>3</v>
      </c>
      <c r="G1866">
        <v>7393</v>
      </c>
      <c r="H1866">
        <v>0.28660084727541502</v>
      </c>
      <c r="I1866">
        <v>0.97863801257884697</v>
      </c>
      <c r="J1866">
        <v>0.94620131057153301</v>
      </c>
      <c r="K1866" t="s">
        <v>25020</v>
      </c>
      <c r="L1866">
        <v>1</v>
      </c>
      <c r="M1866" t="s">
        <v>1463</v>
      </c>
      <c r="N1866">
        <v>0.33333333333333298</v>
      </c>
      <c r="O1866">
        <v>1.27064803049555E-3</v>
      </c>
    </row>
    <row r="1867" spans="1:15">
      <c r="A1867" t="s">
        <v>2456</v>
      </c>
      <c r="B1867" t="s">
        <v>23511</v>
      </c>
      <c r="C1867" t="s">
        <v>2457</v>
      </c>
      <c r="D1867">
        <v>2</v>
      </c>
      <c r="E1867">
        <v>6152</v>
      </c>
      <c r="F1867">
        <v>3</v>
      </c>
      <c r="G1867">
        <v>7804</v>
      </c>
      <c r="H1867">
        <v>0.88457550560319997</v>
      </c>
      <c r="I1867">
        <v>1</v>
      </c>
      <c r="J1867">
        <v>0.85953329234717102</v>
      </c>
      <c r="K1867" t="s">
        <v>25021</v>
      </c>
      <c r="L1867">
        <v>2</v>
      </c>
      <c r="M1867" t="s">
        <v>1463</v>
      </c>
      <c r="N1867">
        <v>0.66666666666666696</v>
      </c>
      <c r="O1867">
        <v>3.2509752925877802E-4</v>
      </c>
    </row>
    <row r="1868" spans="1:15">
      <c r="A1868" t="s">
        <v>2458</v>
      </c>
      <c r="B1868" t="s">
        <v>23511</v>
      </c>
      <c r="C1868" t="s">
        <v>2459</v>
      </c>
      <c r="D1868">
        <v>26</v>
      </c>
      <c r="E1868">
        <v>6152</v>
      </c>
      <c r="F1868">
        <v>31</v>
      </c>
      <c r="G1868">
        <v>7804</v>
      </c>
      <c r="H1868">
        <v>0.33265853564489101</v>
      </c>
      <c r="I1868">
        <v>0.86893692847544601</v>
      </c>
      <c r="J1868">
        <v>0.74688021897453805</v>
      </c>
      <c r="K1868" t="s">
        <v>25022</v>
      </c>
      <c r="L1868">
        <v>26</v>
      </c>
      <c r="M1868" t="s">
        <v>1463</v>
      </c>
      <c r="N1868">
        <v>0.83870967741935498</v>
      </c>
      <c r="O1868">
        <v>4.2262678803641103E-3</v>
      </c>
    </row>
    <row r="1869" spans="1:15">
      <c r="A1869" t="s">
        <v>2458</v>
      </c>
      <c r="B1869" t="s">
        <v>23518</v>
      </c>
      <c r="C1869" t="s">
        <v>2459</v>
      </c>
      <c r="D1869">
        <v>3</v>
      </c>
      <c r="E1869">
        <v>787</v>
      </c>
      <c r="F1869">
        <v>21</v>
      </c>
      <c r="G1869">
        <v>7393</v>
      </c>
      <c r="H1869">
        <v>0.39022520469363298</v>
      </c>
      <c r="I1869">
        <v>1</v>
      </c>
      <c r="J1869">
        <v>0.966855260484069</v>
      </c>
      <c r="K1869" t="s">
        <v>25023</v>
      </c>
      <c r="L1869">
        <v>3</v>
      </c>
      <c r="M1869" t="s">
        <v>1463</v>
      </c>
      <c r="N1869">
        <v>0.14285714285714299</v>
      </c>
      <c r="O1869">
        <v>3.8119440914866601E-3</v>
      </c>
    </row>
    <row r="1870" spans="1:15">
      <c r="A1870" t="s">
        <v>2460</v>
      </c>
      <c r="B1870" t="s">
        <v>23511</v>
      </c>
      <c r="C1870" t="s">
        <v>2461</v>
      </c>
      <c r="D1870">
        <v>6</v>
      </c>
      <c r="E1870">
        <v>6152</v>
      </c>
      <c r="F1870">
        <v>8</v>
      </c>
      <c r="G1870">
        <v>7804</v>
      </c>
      <c r="H1870">
        <v>0.77072248517942499</v>
      </c>
      <c r="I1870">
        <v>0.968912233598893</v>
      </c>
      <c r="J1870">
        <v>0.832812322140707</v>
      </c>
      <c r="K1870" t="s">
        <v>25024</v>
      </c>
      <c r="L1870">
        <v>6</v>
      </c>
      <c r="M1870" t="s">
        <v>1463</v>
      </c>
      <c r="N1870">
        <v>0.75</v>
      </c>
      <c r="O1870">
        <v>9.7529258777633303E-4</v>
      </c>
    </row>
    <row r="1871" spans="1:15">
      <c r="A1871" t="s">
        <v>2460</v>
      </c>
      <c r="B1871" t="s">
        <v>23518</v>
      </c>
      <c r="C1871" t="s">
        <v>2461</v>
      </c>
      <c r="D1871">
        <v>2</v>
      </c>
      <c r="E1871">
        <v>787</v>
      </c>
      <c r="F1871">
        <v>8</v>
      </c>
      <c r="G1871">
        <v>7393</v>
      </c>
      <c r="H1871">
        <v>0.20623850586585399</v>
      </c>
      <c r="I1871">
        <v>0.83876007220319604</v>
      </c>
      <c r="J1871">
        <v>0.81095958809365798</v>
      </c>
      <c r="K1871" t="s">
        <v>25025</v>
      </c>
      <c r="L1871">
        <v>2</v>
      </c>
      <c r="M1871" t="s">
        <v>1463</v>
      </c>
      <c r="N1871">
        <v>0.25</v>
      </c>
      <c r="O1871">
        <v>2.5412960609911099E-3</v>
      </c>
    </row>
    <row r="1872" spans="1:15">
      <c r="A1872" t="s">
        <v>2462</v>
      </c>
      <c r="B1872" t="s">
        <v>23511</v>
      </c>
      <c r="C1872" t="s">
        <v>2463</v>
      </c>
      <c r="D1872">
        <v>1</v>
      </c>
      <c r="E1872">
        <v>6152</v>
      </c>
      <c r="F1872">
        <v>1</v>
      </c>
      <c r="G1872">
        <v>7804</v>
      </c>
      <c r="H1872">
        <v>0.788313685289595</v>
      </c>
      <c r="I1872">
        <v>0.968912233598893</v>
      </c>
      <c r="J1872">
        <v>0.832812322140707</v>
      </c>
      <c r="K1872" t="s">
        <v>25026</v>
      </c>
      <c r="L1872">
        <v>1</v>
      </c>
      <c r="M1872" t="s">
        <v>1463</v>
      </c>
      <c r="N1872">
        <v>1</v>
      </c>
      <c r="O1872">
        <v>1.6254876462938901E-4</v>
      </c>
    </row>
    <row r="1873" spans="1:15">
      <c r="A1873" t="s">
        <v>2464</v>
      </c>
      <c r="B1873" t="s">
        <v>23511</v>
      </c>
      <c r="C1873" t="s">
        <v>2465</v>
      </c>
      <c r="D1873">
        <v>8</v>
      </c>
      <c r="E1873">
        <v>6152</v>
      </c>
      <c r="F1873">
        <v>10</v>
      </c>
      <c r="G1873">
        <v>7804</v>
      </c>
      <c r="H1873">
        <v>0.64231594183968699</v>
      </c>
      <c r="I1873">
        <v>0.968912233598893</v>
      </c>
      <c r="J1873">
        <v>0.832812322140707</v>
      </c>
      <c r="K1873" t="s">
        <v>25027</v>
      </c>
      <c r="L1873">
        <v>8</v>
      </c>
      <c r="M1873" t="s">
        <v>1463</v>
      </c>
      <c r="N1873">
        <v>0.8</v>
      </c>
      <c r="O1873">
        <v>1.3003901170351099E-3</v>
      </c>
    </row>
    <row r="1874" spans="1:15">
      <c r="A1874" t="s">
        <v>2466</v>
      </c>
      <c r="B1874" t="s">
        <v>23511</v>
      </c>
      <c r="C1874" t="s">
        <v>2467</v>
      </c>
      <c r="D1874">
        <v>4</v>
      </c>
      <c r="E1874">
        <v>6152</v>
      </c>
      <c r="F1874">
        <v>6</v>
      </c>
      <c r="G1874">
        <v>7804</v>
      </c>
      <c r="H1874">
        <v>0.88632030892592895</v>
      </c>
      <c r="I1874">
        <v>1</v>
      </c>
      <c r="J1874">
        <v>0.85953329234717102</v>
      </c>
      <c r="K1874" t="s">
        <v>25028</v>
      </c>
      <c r="L1874">
        <v>4</v>
      </c>
      <c r="M1874" t="s">
        <v>1463</v>
      </c>
      <c r="N1874">
        <v>0.66666666666666696</v>
      </c>
      <c r="O1874">
        <v>6.5019505851755496E-4</v>
      </c>
    </row>
    <row r="1875" spans="1:15">
      <c r="A1875" t="s">
        <v>2466</v>
      </c>
      <c r="B1875" t="s">
        <v>23513</v>
      </c>
      <c r="C1875" t="s">
        <v>2467</v>
      </c>
      <c r="D1875">
        <v>2</v>
      </c>
      <c r="E1875">
        <v>535</v>
      </c>
      <c r="F1875">
        <v>6</v>
      </c>
      <c r="G1875">
        <v>8124</v>
      </c>
      <c r="H1875">
        <v>5.4382802179337199E-2</v>
      </c>
      <c r="I1875">
        <v>0.448760549738495</v>
      </c>
      <c r="J1875">
        <v>0.42650749013827299</v>
      </c>
      <c r="K1875" t="s">
        <v>25029</v>
      </c>
      <c r="L1875">
        <v>2</v>
      </c>
      <c r="M1875" t="s">
        <v>1463</v>
      </c>
      <c r="N1875">
        <v>0.33333333333333298</v>
      </c>
      <c r="O1875">
        <v>3.7383177570093499E-3</v>
      </c>
    </row>
    <row r="1876" spans="1:15">
      <c r="A1876" t="s">
        <v>2468</v>
      </c>
      <c r="B1876" t="s">
        <v>23511</v>
      </c>
      <c r="C1876" t="s">
        <v>2469</v>
      </c>
      <c r="D1876">
        <v>3</v>
      </c>
      <c r="E1876">
        <v>6152</v>
      </c>
      <c r="F1876">
        <v>3</v>
      </c>
      <c r="G1876">
        <v>7804</v>
      </c>
      <c r="H1876">
        <v>0.489837867770546</v>
      </c>
      <c r="I1876">
        <v>0.96083957126938102</v>
      </c>
      <c r="J1876">
        <v>0.82587360011061495</v>
      </c>
      <c r="K1876" t="s">
        <v>25030</v>
      </c>
      <c r="L1876">
        <v>3</v>
      </c>
      <c r="M1876" t="s">
        <v>1463</v>
      </c>
      <c r="N1876">
        <v>1</v>
      </c>
      <c r="O1876">
        <v>4.8764629388816603E-4</v>
      </c>
    </row>
    <row r="1877" spans="1:15">
      <c r="A1877" t="s">
        <v>2470</v>
      </c>
      <c r="B1877" t="s">
        <v>23518</v>
      </c>
      <c r="C1877" t="s">
        <v>2471</v>
      </c>
      <c r="D1877">
        <v>1</v>
      </c>
      <c r="E1877">
        <v>787</v>
      </c>
      <c r="F1877">
        <v>3</v>
      </c>
      <c r="G1877">
        <v>7393</v>
      </c>
      <c r="H1877">
        <v>0.28660084727541502</v>
      </c>
      <c r="I1877">
        <v>0.97863801257884697</v>
      </c>
      <c r="J1877">
        <v>0.94620131057153301</v>
      </c>
      <c r="K1877" t="s">
        <v>25031</v>
      </c>
      <c r="L1877">
        <v>1</v>
      </c>
      <c r="M1877" t="s">
        <v>1463</v>
      </c>
      <c r="N1877">
        <v>0.33333333333333298</v>
      </c>
      <c r="O1877">
        <v>1.27064803049555E-3</v>
      </c>
    </row>
    <row r="1878" spans="1:15">
      <c r="A1878" t="s">
        <v>2470</v>
      </c>
      <c r="B1878" t="s">
        <v>23511</v>
      </c>
      <c r="C1878" t="s">
        <v>2471</v>
      </c>
      <c r="D1878">
        <v>3</v>
      </c>
      <c r="E1878">
        <v>6152</v>
      </c>
      <c r="F1878">
        <v>4</v>
      </c>
      <c r="G1878">
        <v>7804</v>
      </c>
      <c r="H1878">
        <v>0.80103341611958101</v>
      </c>
      <c r="I1878">
        <v>0.968912233598893</v>
      </c>
      <c r="J1878">
        <v>0.832812322140707</v>
      </c>
      <c r="K1878" t="s">
        <v>25032</v>
      </c>
      <c r="L1878">
        <v>3</v>
      </c>
      <c r="M1878" t="s">
        <v>1463</v>
      </c>
      <c r="N1878">
        <v>0.75</v>
      </c>
      <c r="O1878">
        <v>4.8764629388816603E-4</v>
      </c>
    </row>
    <row r="1879" spans="1:15">
      <c r="A1879" t="s">
        <v>2472</v>
      </c>
      <c r="B1879" t="s">
        <v>23518</v>
      </c>
      <c r="C1879" t="s">
        <v>2473</v>
      </c>
      <c r="D1879">
        <v>6</v>
      </c>
      <c r="E1879">
        <v>787</v>
      </c>
      <c r="F1879">
        <v>78</v>
      </c>
      <c r="G1879">
        <v>7393</v>
      </c>
      <c r="H1879">
        <v>0.85126572900360398</v>
      </c>
      <c r="I1879">
        <v>1</v>
      </c>
      <c r="J1879">
        <v>0.966855260484069</v>
      </c>
      <c r="K1879" t="s">
        <v>25033</v>
      </c>
      <c r="L1879">
        <v>6</v>
      </c>
      <c r="M1879" t="s">
        <v>1463</v>
      </c>
      <c r="N1879">
        <v>7.69230769230769E-2</v>
      </c>
      <c r="O1879">
        <v>7.6238881829733202E-3</v>
      </c>
    </row>
    <row r="1880" spans="1:15">
      <c r="A1880" t="s">
        <v>2472</v>
      </c>
      <c r="B1880" t="s">
        <v>23513</v>
      </c>
      <c r="C1880" t="s">
        <v>2473</v>
      </c>
      <c r="D1880">
        <v>3</v>
      </c>
      <c r="E1880">
        <v>535</v>
      </c>
      <c r="F1880">
        <v>88</v>
      </c>
      <c r="G1880">
        <v>8124</v>
      </c>
      <c r="H1880">
        <v>0.93565067085130904</v>
      </c>
      <c r="I1880">
        <v>0.99999999999997702</v>
      </c>
      <c r="J1880">
        <v>0.95041217501583097</v>
      </c>
      <c r="K1880" t="s">
        <v>25034</v>
      </c>
      <c r="L1880">
        <v>3</v>
      </c>
      <c r="M1880" t="s">
        <v>1463</v>
      </c>
      <c r="N1880">
        <v>3.4090909090909102E-2</v>
      </c>
      <c r="O1880">
        <v>5.60747663551402E-3</v>
      </c>
    </row>
    <row r="1881" spans="1:15">
      <c r="A1881" t="s">
        <v>2472</v>
      </c>
      <c r="B1881" t="s">
        <v>23511</v>
      </c>
      <c r="C1881" t="s">
        <v>2473</v>
      </c>
      <c r="D1881">
        <v>73</v>
      </c>
      <c r="E1881">
        <v>6152</v>
      </c>
      <c r="F1881">
        <v>84</v>
      </c>
      <c r="G1881">
        <v>7804</v>
      </c>
      <c r="H1881">
        <v>4.0456977817033599E-2</v>
      </c>
      <c r="I1881">
        <v>0.235262224813169</v>
      </c>
      <c r="J1881">
        <v>0.20221571465858301</v>
      </c>
      <c r="K1881" t="s">
        <v>25035</v>
      </c>
      <c r="L1881">
        <v>73</v>
      </c>
      <c r="M1881" t="s">
        <v>1463</v>
      </c>
      <c r="N1881">
        <v>0.86904761904761896</v>
      </c>
      <c r="O1881">
        <v>1.1866059817945401E-2</v>
      </c>
    </row>
    <row r="1882" spans="1:15">
      <c r="A1882" t="s">
        <v>2474</v>
      </c>
      <c r="B1882" t="s">
        <v>23511</v>
      </c>
      <c r="C1882" t="s">
        <v>2475</v>
      </c>
      <c r="D1882">
        <v>4</v>
      </c>
      <c r="E1882">
        <v>6152</v>
      </c>
      <c r="F1882">
        <v>5</v>
      </c>
      <c r="G1882">
        <v>7804</v>
      </c>
      <c r="H1882">
        <v>0.71320711691885297</v>
      </c>
      <c r="I1882">
        <v>0.968912233598893</v>
      </c>
      <c r="J1882">
        <v>0.832812322140707</v>
      </c>
      <c r="K1882" t="s">
        <v>25036</v>
      </c>
      <c r="L1882">
        <v>4</v>
      </c>
      <c r="M1882" t="s">
        <v>1463</v>
      </c>
      <c r="N1882">
        <v>0.8</v>
      </c>
      <c r="O1882">
        <v>6.5019505851755496E-4</v>
      </c>
    </row>
    <row r="1883" spans="1:15">
      <c r="A1883" t="s">
        <v>2474</v>
      </c>
      <c r="B1883" t="s">
        <v>23513</v>
      </c>
      <c r="C1883" t="s">
        <v>2475</v>
      </c>
      <c r="D1883">
        <v>1</v>
      </c>
      <c r="E1883">
        <v>535</v>
      </c>
      <c r="F1883">
        <v>5</v>
      </c>
      <c r="G1883">
        <v>8124</v>
      </c>
      <c r="H1883">
        <v>0.28872836491514098</v>
      </c>
      <c r="I1883">
        <v>0.92669970177713501</v>
      </c>
      <c r="J1883">
        <v>0.88074667915254901</v>
      </c>
      <c r="K1883" t="s">
        <v>25037</v>
      </c>
      <c r="L1883">
        <v>1</v>
      </c>
      <c r="M1883" t="s">
        <v>1463</v>
      </c>
      <c r="N1883">
        <v>0.2</v>
      </c>
      <c r="O1883">
        <v>1.8691588785046699E-3</v>
      </c>
    </row>
    <row r="1884" spans="1:15">
      <c r="A1884" t="s">
        <v>2476</v>
      </c>
      <c r="B1884" t="s">
        <v>23518</v>
      </c>
      <c r="C1884" t="s">
        <v>2477</v>
      </c>
      <c r="D1884">
        <v>7</v>
      </c>
      <c r="E1884">
        <v>787</v>
      </c>
      <c r="F1884">
        <v>93</v>
      </c>
      <c r="G1884">
        <v>7393</v>
      </c>
      <c r="H1884">
        <v>0.87905796978627604</v>
      </c>
      <c r="I1884">
        <v>1</v>
      </c>
      <c r="J1884">
        <v>0.966855260484069</v>
      </c>
      <c r="K1884" t="s">
        <v>25038</v>
      </c>
      <c r="L1884">
        <v>7</v>
      </c>
      <c r="M1884" t="s">
        <v>1463</v>
      </c>
      <c r="N1884">
        <v>7.5268817204301106E-2</v>
      </c>
      <c r="O1884">
        <v>8.8945362134688708E-3</v>
      </c>
    </row>
    <row r="1885" spans="1:15">
      <c r="A1885" t="s">
        <v>2476</v>
      </c>
      <c r="B1885" t="s">
        <v>23513</v>
      </c>
      <c r="C1885" t="s">
        <v>2477</v>
      </c>
      <c r="D1885">
        <v>6</v>
      </c>
      <c r="E1885">
        <v>535</v>
      </c>
      <c r="F1885">
        <v>102</v>
      </c>
      <c r="G1885">
        <v>8124</v>
      </c>
      <c r="H1885">
        <v>0.67128806875378899</v>
      </c>
      <c r="I1885">
        <v>0.99999999999997702</v>
      </c>
      <c r="J1885">
        <v>0.95041217501583097</v>
      </c>
      <c r="K1885" t="s">
        <v>25039</v>
      </c>
      <c r="L1885">
        <v>6</v>
      </c>
      <c r="M1885" t="s">
        <v>1463</v>
      </c>
      <c r="N1885">
        <v>5.8823529411764698E-2</v>
      </c>
      <c r="O1885">
        <v>1.1214953271028E-2</v>
      </c>
    </row>
    <row r="1886" spans="1:15">
      <c r="A1886" t="s">
        <v>2476</v>
      </c>
      <c r="B1886" t="s">
        <v>23511</v>
      </c>
      <c r="C1886" t="s">
        <v>2477</v>
      </c>
      <c r="D1886">
        <v>79</v>
      </c>
      <c r="E1886">
        <v>6152</v>
      </c>
      <c r="F1886">
        <v>98</v>
      </c>
      <c r="G1886">
        <v>7804</v>
      </c>
      <c r="H1886">
        <v>0.38657695692837801</v>
      </c>
      <c r="I1886">
        <v>0.90875122754533999</v>
      </c>
      <c r="J1886">
        <v>0.78110193453657895</v>
      </c>
      <c r="K1886" t="s">
        <v>25040</v>
      </c>
      <c r="L1886">
        <v>79</v>
      </c>
      <c r="M1886" t="s">
        <v>1463</v>
      </c>
      <c r="N1886">
        <v>0.80612244897959195</v>
      </c>
      <c r="O1886">
        <v>1.28413524057217E-2</v>
      </c>
    </row>
    <row r="1887" spans="1:15">
      <c r="A1887" t="s">
        <v>2478</v>
      </c>
      <c r="B1887" t="s">
        <v>23513</v>
      </c>
      <c r="C1887" t="s">
        <v>2479</v>
      </c>
      <c r="D1887">
        <v>13</v>
      </c>
      <c r="E1887">
        <v>535</v>
      </c>
      <c r="F1887">
        <v>264</v>
      </c>
      <c r="G1887">
        <v>8124</v>
      </c>
      <c r="H1887">
        <v>0.89526518151797496</v>
      </c>
      <c r="I1887">
        <v>0.99999999999997702</v>
      </c>
      <c r="J1887">
        <v>0.95041217501583097</v>
      </c>
      <c r="K1887" t="s">
        <v>25041</v>
      </c>
      <c r="L1887">
        <v>13</v>
      </c>
      <c r="M1887" t="s">
        <v>1463</v>
      </c>
      <c r="N1887">
        <v>4.9242424242424199E-2</v>
      </c>
      <c r="O1887">
        <v>2.4299065420560699E-2</v>
      </c>
    </row>
    <row r="1888" spans="1:15">
      <c r="A1888" t="s">
        <v>2478</v>
      </c>
      <c r="B1888" t="s">
        <v>23511</v>
      </c>
      <c r="C1888" t="s">
        <v>2479</v>
      </c>
      <c r="D1888">
        <v>203</v>
      </c>
      <c r="E1888">
        <v>6152</v>
      </c>
      <c r="F1888">
        <v>233</v>
      </c>
      <c r="G1888">
        <v>7804</v>
      </c>
      <c r="H1888">
        <v>6.4306903750040601E-4</v>
      </c>
      <c r="I1888">
        <v>9.2288843647106399E-3</v>
      </c>
      <c r="J1888">
        <v>7.9325333626910598E-3</v>
      </c>
      <c r="K1888" t="s">
        <v>25042</v>
      </c>
      <c r="L1888">
        <v>203</v>
      </c>
      <c r="M1888" t="s">
        <v>1463</v>
      </c>
      <c r="N1888">
        <v>0.871244635193133</v>
      </c>
      <c r="O1888">
        <v>3.2997399219765897E-2</v>
      </c>
    </row>
    <row r="1889" spans="1:15">
      <c r="A1889" t="s">
        <v>2478</v>
      </c>
      <c r="B1889" t="s">
        <v>23518</v>
      </c>
      <c r="C1889" t="s">
        <v>2479</v>
      </c>
      <c r="D1889">
        <v>13</v>
      </c>
      <c r="E1889">
        <v>787</v>
      </c>
      <c r="F1889">
        <v>220</v>
      </c>
      <c r="G1889">
        <v>7393</v>
      </c>
      <c r="H1889">
        <v>0.99530917794454699</v>
      </c>
      <c r="I1889">
        <v>1</v>
      </c>
      <c r="J1889">
        <v>0.966855260484069</v>
      </c>
      <c r="K1889" t="s">
        <v>25043</v>
      </c>
      <c r="L1889">
        <v>13</v>
      </c>
      <c r="M1889" t="s">
        <v>1463</v>
      </c>
      <c r="N1889">
        <v>5.9090909090909097E-2</v>
      </c>
      <c r="O1889">
        <v>1.6518424396442199E-2</v>
      </c>
    </row>
    <row r="1890" spans="1:15">
      <c r="A1890" t="s">
        <v>2480</v>
      </c>
      <c r="B1890" t="s">
        <v>23511</v>
      </c>
      <c r="C1890" t="s">
        <v>2481</v>
      </c>
      <c r="D1890">
        <v>14</v>
      </c>
      <c r="E1890">
        <v>6152</v>
      </c>
      <c r="F1890">
        <v>14</v>
      </c>
      <c r="G1890">
        <v>7804</v>
      </c>
      <c r="H1890">
        <v>3.5680033920092398E-2</v>
      </c>
      <c r="I1890">
        <v>0.21445050912290001</v>
      </c>
      <c r="J1890">
        <v>0.18432735215193299</v>
      </c>
      <c r="K1890" t="s">
        <v>25044</v>
      </c>
      <c r="L1890">
        <v>14</v>
      </c>
      <c r="M1890" t="s">
        <v>1463</v>
      </c>
      <c r="N1890">
        <v>1</v>
      </c>
      <c r="O1890">
        <v>2.2756827048114399E-3</v>
      </c>
    </row>
    <row r="1891" spans="1:15">
      <c r="A1891" t="s">
        <v>2482</v>
      </c>
      <c r="B1891" t="s">
        <v>23513</v>
      </c>
      <c r="C1891" t="s">
        <v>2483</v>
      </c>
      <c r="D1891">
        <v>1</v>
      </c>
      <c r="E1891">
        <v>535</v>
      </c>
      <c r="F1891">
        <v>23</v>
      </c>
      <c r="G1891">
        <v>8124</v>
      </c>
      <c r="H1891">
        <v>0.79175173776194596</v>
      </c>
      <c r="I1891">
        <v>0.99999999999997702</v>
      </c>
      <c r="J1891">
        <v>0.95041217501583097</v>
      </c>
      <c r="K1891" t="s">
        <v>24397</v>
      </c>
      <c r="L1891">
        <v>1</v>
      </c>
      <c r="M1891" t="s">
        <v>1463</v>
      </c>
      <c r="N1891">
        <v>4.3478260869565202E-2</v>
      </c>
      <c r="O1891">
        <v>1.8691588785046699E-3</v>
      </c>
    </row>
    <row r="1892" spans="1:15">
      <c r="A1892" t="s">
        <v>2482</v>
      </c>
      <c r="B1892" t="s">
        <v>23511</v>
      </c>
      <c r="C1892" t="s">
        <v>2483</v>
      </c>
      <c r="D1892">
        <v>19</v>
      </c>
      <c r="E1892">
        <v>6152</v>
      </c>
      <c r="F1892">
        <v>21</v>
      </c>
      <c r="G1892">
        <v>7804</v>
      </c>
      <c r="H1892">
        <v>0.14714101732597901</v>
      </c>
      <c r="I1892">
        <v>0.54611425167193095</v>
      </c>
      <c r="J1892">
        <v>0.46940338073728599</v>
      </c>
      <c r="K1892" t="s">
        <v>25045</v>
      </c>
      <c r="L1892">
        <v>19</v>
      </c>
      <c r="M1892" t="s">
        <v>1463</v>
      </c>
      <c r="N1892">
        <v>0.90476190476190499</v>
      </c>
      <c r="O1892">
        <v>3.0884265279583901E-3</v>
      </c>
    </row>
    <row r="1893" spans="1:15">
      <c r="A1893" t="s">
        <v>2482</v>
      </c>
      <c r="B1893" t="s">
        <v>23518</v>
      </c>
      <c r="C1893" t="s">
        <v>2483</v>
      </c>
      <c r="D1893">
        <v>1</v>
      </c>
      <c r="E1893">
        <v>787</v>
      </c>
      <c r="F1893">
        <v>20</v>
      </c>
      <c r="G1893">
        <v>7393</v>
      </c>
      <c r="H1893">
        <v>0.89503969563115604</v>
      </c>
      <c r="I1893">
        <v>1</v>
      </c>
      <c r="J1893">
        <v>0.966855260484069</v>
      </c>
      <c r="K1893" t="s">
        <v>25046</v>
      </c>
      <c r="L1893">
        <v>1</v>
      </c>
      <c r="M1893" t="s">
        <v>1463</v>
      </c>
      <c r="N1893">
        <v>0.05</v>
      </c>
      <c r="O1893">
        <v>1.27064803049555E-3</v>
      </c>
    </row>
    <row r="1894" spans="1:15">
      <c r="A1894" t="s">
        <v>2484</v>
      </c>
      <c r="B1894" t="s">
        <v>23511</v>
      </c>
      <c r="C1894" t="s">
        <v>2485</v>
      </c>
      <c r="D1894">
        <v>5</v>
      </c>
      <c r="E1894">
        <v>6152</v>
      </c>
      <c r="F1894">
        <v>5</v>
      </c>
      <c r="G1894">
        <v>7804</v>
      </c>
      <c r="H1894">
        <v>0.30433074367137097</v>
      </c>
      <c r="I1894">
        <v>0.81020448119108801</v>
      </c>
      <c r="J1894">
        <v>0.69639772519260701</v>
      </c>
      <c r="K1894" t="s">
        <v>25047</v>
      </c>
      <c r="L1894">
        <v>5</v>
      </c>
      <c r="M1894" t="s">
        <v>1463</v>
      </c>
      <c r="N1894">
        <v>1</v>
      </c>
      <c r="O1894">
        <v>8.1274382314694405E-4</v>
      </c>
    </row>
    <row r="1895" spans="1:15">
      <c r="A1895" t="s">
        <v>2486</v>
      </c>
      <c r="B1895" t="s">
        <v>23511</v>
      </c>
      <c r="C1895" t="s">
        <v>2487</v>
      </c>
      <c r="D1895">
        <v>2</v>
      </c>
      <c r="E1895">
        <v>6152</v>
      </c>
      <c r="F1895">
        <v>2</v>
      </c>
      <c r="G1895">
        <v>7804</v>
      </c>
      <c r="H1895">
        <v>0.62141708038142995</v>
      </c>
      <c r="I1895">
        <v>0.968912233598893</v>
      </c>
      <c r="J1895">
        <v>0.832812322140707</v>
      </c>
      <c r="K1895" t="s">
        <v>25048</v>
      </c>
      <c r="L1895">
        <v>2</v>
      </c>
      <c r="M1895" t="s">
        <v>1463</v>
      </c>
      <c r="N1895">
        <v>1</v>
      </c>
      <c r="O1895">
        <v>3.2509752925877802E-4</v>
      </c>
    </row>
    <row r="1896" spans="1:15">
      <c r="A1896" t="s">
        <v>2488</v>
      </c>
      <c r="B1896" t="s">
        <v>23511</v>
      </c>
      <c r="C1896" t="s">
        <v>2489</v>
      </c>
      <c r="D1896">
        <v>3</v>
      </c>
      <c r="E1896">
        <v>6152</v>
      </c>
      <c r="F1896">
        <v>3</v>
      </c>
      <c r="G1896">
        <v>7804</v>
      </c>
      <c r="H1896">
        <v>0.489837867770546</v>
      </c>
      <c r="I1896">
        <v>0.96083957126938102</v>
      </c>
      <c r="J1896">
        <v>0.82587360011061495</v>
      </c>
      <c r="K1896" t="s">
        <v>25049</v>
      </c>
      <c r="L1896">
        <v>3</v>
      </c>
      <c r="M1896" t="s">
        <v>1463</v>
      </c>
      <c r="N1896">
        <v>1</v>
      </c>
      <c r="O1896">
        <v>4.8764629388816603E-4</v>
      </c>
    </row>
    <row r="1897" spans="1:15">
      <c r="A1897" t="s">
        <v>2490</v>
      </c>
      <c r="B1897" t="s">
        <v>23513</v>
      </c>
      <c r="C1897" t="s">
        <v>2491</v>
      </c>
      <c r="D1897">
        <v>6</v>
      </c>
      <c r="E1897">
        <v>535</v>
      </c>
      <c r="F1897">
        <v>34</v>
      </c>
      <c r="G1897">
        <v>8124</v>
      </c>
      <c r="H1897">
        <v>2.1981153597543001E-2</v>
      </c>
      <c r="I1897">
        <v>0.31133715846349302</v>
      </c>
      <c r="J1897">
        <v>0.29589862593854399</v>
      </c>
      <c r="K1897" t="s">
        <v>23715</v>
      </c>
      <c r="L1897">
        <v>6</v>
      </c>
      <c r="M1897" t="s">
        <v>1463</v>
      </c>
      <c r="N1897">
        <v>0.17647058823529399</v>
      </c>
      <c r="O1897">
        <v>1.1214953271028E-2</v>
      </c>
    </row>
    <row r="1898" spans="1:15">
      <c r="A1898" t="s">
        <v>2490</v>
      </c>
      <c r="B1898" t="s">
        <v>23511</v>
      </c>
      <c r="C1898" t="s">
        <v>2491</v>
      </c>
      <c r="D1898">
        <v>16</v>
      </c>
      <c r="E1898">
        <v>6152</v>
      </c>
      <c r="F1898">
        <v>19</v>
      </c>
      <c r="G1898">
        <v>7804</v>
      </c>
      <c r="H1898">
        <v>0.40508357601572498</v>
      </c>
      <c r="I1898">
        <v>0.91525479399875698</v>
      </c>
      <c r="J1898">
        <v>0.78669196642228301</v>
      </c>
      <c r="K1898" t="s">
        <v>25050</v>
      </c>
      <c r="L1898">
        <v>16</v>
      </c>
      <c r="M1898" t="s">
        <v>1463</v>
      </c>
      <c r="N1898">
        <v>0.84210526315789502</v>
      </c>
      <c r="O1898">
        <v>2.6007802340702198E-3</v>
      </c>
    </row>
    <row r="1899" spans="1:15">
      <c r="A1899" t="s">
        <v>2492</v>
      </c>
      <c r="B1899" t="s">
        <v>23511</v>
      </c>
      <c r="C1899" t="s">
        <v>2493</v>
      </c>
      <c r="D1899">
        <v>1</v>
      </c>
      <c r="E1899">
        <v>6152</v>
      </c>
      <c r="F1899">
        <v>1</v>
      </c>
      <c r="G1899">
        <v>7804</v>
      </c>
      <c r="H1899">
        <v>0.788313685289595</v>
      </c>
      <c r="I1899">
        <v>0.968912233598893</v>
      </c>
      <c r="J1899">
        <v>0.832812322140707</v>
      </c>
      <c r="K1899" t="s">
        <v>25051</v>
      </c>
      <c r="L1899">
        <v>1</v>
      </c>
      <c r="M1899" t="s">
        <v>1463</v>
      </c>
      <c r="N1899">
        <v>1</v>
      </c>
      <c r="O1899">
        <v>1.6254876462938901E-4</v>
      </c>
    </row>
    <row r="1900" spans="1:15">
      <c r="A1900" t="s">
        <v>2494</v>
      </c>
      <c r="B1900" t="s">
        <v>23511</v>
      </c>
      <c r="C1900" t="s">
        <v>2495</v>
      </c>
      <c r="D1900">
        <v>8</v>
      </c>
      <c r="E1900">
        <v>6152</v>
      </c>
      <c r="F1900">
        <v>8</v>
      </c>
      <c r="G1900">
        <v>7804</v>
      </c>
      <c r="H1900">
        <v>0.148995721685201</v>
      </c>
      <c r="I1900">
        <v>0.54611425167193095</v>
      </c>
      <c r="J1900">
        <v>0.46940338073728599</v>
      </c>
      <c r="K1900" t="s">
        <v>25052</v>
      </c>
      <c r="L1900">
        <v>8</v>
      </c>
      <c r="M1900" t="s">
        <v>1463</v>
      </c>
      <c r="N1900">
        <v>1</v>
      </c>
      <c r="O1900">
        <v>1.3003901170351099E-3</v>
      </c>
    </row>
    <row r="1901" spans="1:15">
      <c r="A1901" t="s">
        <v>2496</v>
      </c>
      <c r="B1901" t="s">
        <v>23511</v>
      </c>
      <c r="C1901" t="s">
        <v>2497</v>
      </c>
      <c r="D1901">
        <v>14</v>
      </c>
      <c r="E1901">
        <v>6152</v>
      </c>
      <c r="F1901">
        <v>14</v>
      </c>
      <c r="G1901">
        <v>7804</v>
      </c>
      <c r="H1901">
        <v>3.5680033920092398E-2</v>
      </c>
      <c r="I1901">
        <v>0.21445050912290001</v>
      </c>
      <c r="J1901">
        <v>0.18432735215193299</v>
      </c>
      <c r="K1901" t="s">
        <v>25053</v>
      </c>
      <c r="L1901">
        <v>14</v>
      </c>
      <c r="M1901" t="s">
        <v>1463</v>
      </c>
      <c r="N1901">
        <v>1</v>
      </c>
      <c r="O1901">
        <v>2.2756827048114399E-3</v>
      </c>
    </row>
    <row r="1902" spans="1:15">
      <c r="A1902" t="s">
        <v>2498</v>
      </c>
      <c r="B1902" t="s">
        <v>23511</v>
      </c>
      <c r="C1902" t="s">
        <v>2499</v>
      </c>
      <c r="D1902">
        <v>5</v>
      </c>
      <c r="E1902">
        <v>6152</v>
      </c>
      <c r="F1902">
        <v>5</v>
      </c>
      <c r="G1902">
        <v>7804</v>
      </c>
      <c r="H1902">
        <v>0.30433074367137097</v>
      </c>
      <c r="I1902">
        <v>0.81020448119108801</v>
      </c>
      <c r="J1902">
        <v>0.69639772519260701</v>
      </c>
      <c r="K1902" t="s">
        <v>25054</v>
      </c>
      <c r="L1902">
        <v>5</v>
      </c>
      <c r="M1902" t="s">
        <v>1463</v>
      </c>
      <c r="N1902">
        <v>1</v>
      </c>
      <c r="O1902">
        <v>8.1274382314694405E-4</v>
      </c>
    </row>
    <row r="1903" spans="1:15">
      <c r="A1903" t="s">
        <v>2500</v>
      </c>
      <c r="B1903" t="s">
        <v>23511</v>
      </c>
      <c r="C1903" t="s">
        <v>2501</v>
      </c>
      <c r="D1903">
        <v>1</v>
      </c>
      <c r="E1903">
        <v>6152</v>
      </c>
      <c r="F1903">
        <v>3</v>
      </c>
      <c r="G1903">
        <v>7804</v>
      </c>
      <c r="H1903">
        <v>0.99052768249503997</v>
      </c>
      <c r="I1903">
        <v>1</v>
      </c>
      <c r="J1903">
        <v>0.85953329234717102</v>
      </c>
      <c r="K1903" t="s">
        <v>25055</v>
      </c>
      <c r="L1903">
        <v>1</v>
      </c>
      <c r="M1903" t="s">
        <v>1463</v>
      </c>
      <c r="N1903">
        <v>0.33333333333333298</v>
      </c>
      <c r="O1903">
        <v>1.6254876462938901E-4</v>
      </c>
    </row>
    <row r="1904" spans="1:15">
      <c r="A1904" t="s">
        <v>2500</v>
      </c>
      <c r="B1904" t="s">
        <v>23513</v>
      </c>
      <c r="C1904" t="s">
        <v>2501</v>
      </c>
      <c r="D1904">
        <v>2</v>
      </c>
      <c r="E1904">
        <v>535</v>
      </c>
      <c r="F1904">
        <v>3</v>
      </c>
      <c r="G1904">
        <v>8124</v>
      </c>
      <c r="H1904">
        <v>1.2419428368860499E-2</v>
      </c>
      <c r="I1904">
        <v>0.18879350817132301</v>
      </c>
      <c r="J1904">
        <v>0.17943164872997999</v>
      </c>
      <c r="K1904" t="s">
        <v>25056</v>
      </c>
      <c r="L1904">
        <v>2</v>
      </c>
      <c r="M1904" t="s">
        <v>1463</v>
      </c>
      <c r="N1904">
        <v>0.66666666666666696</v>
      </c>
      <c r="O1904">
        <v>3.7383177570093499E-3</v>
      </c>
    </row>
    <row r="1905" spans="1:15">
      <c r="A1905" t="s">
        <v>2502</v>
      </c>
      <c r="B1905" t="s">
        <v>23513</v>
      </c>
      <c r="C1905" t="s">
        <v>2503</v>
      </c>
      <c r="D1905">
        <v>2</v>
      </c>
      <c r="E1905">
        <v>535</v>
      </c>
      <c r="F1905">
        <v>2</v>
      </c>
      <c r="G1905">
        <v>8124</v>
      </c>
      <c r="H1905">
        <v>4.3292101807675997E-3</v>
      </c>
      <c r="I1905">
        <v>8.6376068510507401E-2</v>
      </c>
      <c r="J1905">
        <v>8.2092867142389697E-2</v>
      </c>
      <c r="K1905" t="s">
        <v>25056</v>
      </c>
      <c r="L1905">
        <v>2</v>
      </c>
      <c r="M1905" t="s">
        <v>1463</v>
      </c>
      <c r="N1905">
        <v>1</v>
      </c>
      <c r="O1905">
        <v>3.7383177570093499E-3</v>
      </c>
    </row>
    <row r="1906" spans="1:15">
      <c r="A1906" t="s">
        <v>2504</v>
      </c>
      <c r="B1906" t="s">
        <v>23511</v>
      </c>
      <c r="C1906" t="s">
        <v>2505</v>
      </c>
      <c r="D1906">
        <v>8</v>
      </c>
      <c r="E1906">
        <v>6152</v>
      </c>
      <c r="F1906">
        <v>8</v>
      </c>
      <c r="G1906">
        <v>7804</v>
      </c>
      <c r="H1906">
        <v>0.148995721685201</v>
      </c>
      <c r="I1906">
        <v>0.54611425167193095</v>
      </c>
      <c r="J1906">
        <v>0.46940338073728599</v>
      </c>
      <c r="K1906" t="s">
        <v>25052</v>
      </c>
      <c r="L1906">
        <v>8</v>
      </c>
      <c r="M1906" t="s">
        <v>1463</v>
      </c>
      <c r="N1906">
        <v>1</v>
      </c>
      <c r="O1906">
        <v>1.3003901170351099E-3</v>
      </c>
    </row>
    <row r="1907" spans="1:15">
      <c r="A1907" t="s">
        <v>2506</v>
      </c>
      <c r="B1907" t="s">
        <v>23511</v>
      </c>
      <c r="C1907" t="s">
        <v>2507</v>
      </c>
      <c r="D1907">
        <v>2</v>
      </c>
      <c r="E1907">
        <v>6152</v>
      </c>
      <c r="F1907">
        <v>2</v>
      </c>
      <c r="G1907">
        <v>7804</v>
      </c>
      <c r="H1907">
        <v>0.62141708038142995</v>
      </c>
      <c r="I1907">
        <v>0.968912233598893</v>
      </c>
      <c r="J1907">
        <v>0.832812322140707</v>
      </c>
      <c r="K1907" t="s">
        <v>25057</v>
      </c>
      <c r="L1907">
        <v>2</v>
      </c>
      <c r="M1907" t="s">
        <v>1463</v>
      </c>
      <c r="N1907">
        <v>1</v>
      </c>
      <c r="O1907">
        <v>3.2509752925877802E-4</v>
      </c>
    </row>
    <row r="1908" spans="1:15">
      <c r="A1908" t="s">
        <v>2508</v>
      </c>
      <c r="B1908" t="s">
        <v>23513</v>
      </c>
      <c r="C1908" t="s">
        <v>2509</v>
      </c>
      <c r="D1908">
        <v>1</v>
      </c>
      <c r="E1908">
        <v>535</v>
      </c>
      <c r="F1908">
        <v>12</v>
      </c>
      <c r="G1908">
        <v>8124</v>
      </c>
      <c r="H1908">
        <v>0.55870736002102495</v>
      </c>
      <c r="I1908">
        <v>0.99999999999997702</v>
      </c>
      <c r="J1908">
        <v>0.95041217501583097</v>
      </c>
      <c r="K1908" t="s">
        <v>25058</v>
      </c>
      <c r="L1908">
        <v>1</v>
      </c>
      <c r="M1908" t="s">
        <v>1463</v>
      </c>
      <c r="N1908">
        <v>8.3333333333333301E-2</v>
      </c>
      <c r="O1908">
        <v>1.8691588785046699E-3</v>
      </c>
    </row>
    <row r="1909" spans="1:15">
      <c r="A1909" t="s">
        <v>2508</v>
      </c>
      <c r="B1909" t="s">
        <v>23511</v>
      </c>
      <c r="C1909" t="s">
        <v>2509</v>
      </c>
      <c r="D1909">
        <v>9</v>
      </c>
      <c r="E1909">
        <v>6152</v>
      </c>
      <c r="F1909">
        <v>11</v>
      </c>
      <c r="G1909">
        <v>7804</v>
      </c>
      <c r="H1909">
        <v>0.578610134932666</v>
      </c>
      <c r="I1909">
        <v>0.968912233598893</v>
      </c>
      <c r="J1909">
        <v>0.832812322140707</v>
      </c>
      <c r="K1909" t="s">
        <v>25059</v>
      </c>
      <c r="L1909">
        <v>9</v>
      </c>
      <c r="M1909" t="s">
        <v>1463</v>
      </c>
      <c r="N1909">
        <v>0.81818181818181801</v>
      </c>
      <c r="O1909">
        <v>1.4629388816645001E-3</v>
      </c>
    </row>
    <row r="1910" spans="1:15">
      <c r="A1910" t="s">
        <v>2510</v>
      </c>
      <c r="B1910" t="s">
        <v>23511</v>
      </c>
      <c r="C1910" t="s">
        <v>2511</v>
      </c>
      <c r="D1910">
        <v>217</v>
      </c>
      <c r="E1910">
        <v>6152</v>
      </c>
      <c r="F1910">
        <v>326</v>
      </c>
      <c r="G1910">
        <v>7804</v>
      </c>
      <c r="H1910">
        <v>0.99999994810792103</v>
      </c>
      <c r="I1910">
        <v>1</v>
      </c>
      <c r="J1910">
        <v>0.85953329234717102</v>
      </c>
      <c r="K1910" t="s">
        <v>25060</v>
      </c>
      <c r="L1910">
        <v>217</v>
      </c>
      <c r="M1910" t="s">
        <v>1463</v>
      </c>
      <c r="N1910">
        <v>0.66564417177914104</v>
      </c>
      <c r="O1910">
        <v>3.5273081924577399E-2</v>
      </c>
    </row>
    <row r="1911" spans="1:15">
      <c r="A1911" t="s">
        <v>2510</v>
      </c>
      <c r="B1911" t="s">
        <v>23513</v>
      </c>
      <c r="C1911" t="s">
        <v>2511</v>
      </c>
      <c r="D1911">
        <v>41</v>
      </c>
      <c r="E1911">
        <v>535</v>
      </c>
      <c r="F1911">
        <v>325</v>
      </c>
      <c r="G1911">
        <v>8124</v>
      </c>
      <c r="H1911" s="34">
        <v>3.7707708842832199E-5</v>
      </c>
      <c r="I1911">
        <v>2.2040421365880801E-3</v>
      </c>
      <c r="J1911">
        <v>2.0947484808612601E-3</v>
      </c>
      <c r="K1911" t="s">
        <v>25061</v>
      </c>
      <c r="L1911">
        <v>41</v>
      </c>
      <c r="M1911" t="s">
        <v>1463</v>
      </c>
      <c r="N1911">
        <v>0.12615384615384601</v>
      </c>
      <c r="O1911">
        <v>7.6635514018691606E-2</v>
      </c>
    </row>
    <row r="1912" spans="1:15">
      <c r="A1912" t="s">
        <v>2510</v>
      </c>
      <c r="B1912" t="s">
        <v>23518</v>
      </c>
      <c r="C1912" t="s">
        <v>2511</v>
      </c>
      <c r="D1912">
        <v>54</v>
      </c>
      <c r="E1912">
        <v>787</v>
      </c>
      <c r="F1912">
        <v>297</v>
      </c>
      <c r="G1912">
        <v>7393</v>
      </c>
      <c r="H1912" s="34">
        <v>4.7192929140594601E-5</v>
      </c>
      <c r="I1912">
        <v>7.4914969129311598E-3</v>
      </c>
      <c r="J1912">
        <v>7.24319319916766E-3</v>
      </c>
      <c r="K1912" t="s">
        <v>25062</v>
      </c>
      <c r="L1912">
        <v>54</v>
      </c>
      <c r="M1912" t="s">
        <v>1463</v>
      </c>
      <c r="N1912">
        <v>0.18181818181818199</v>
      </c>
      <c r="O1912">
        <v>6.8614993646759895E-2</v>
      </c>
    </row>
    <row r="1913" spans="1:15">
      <c r="A1913" t="s">
        <v>2512</v>
      </c>
      <c r="B1913" t="s">
        <v>23518</v>
      </c>
      <c r="C1913" t="s">
        <v>2513</v>
      </c>
      <c r="D1913">
        <v>4</v>
      </c>
      <c r="E1913">
        <v>787</v>
      </c>
      <c r="F1913">
        <v>45</v>
      </c>
      <c r="G1913">
        <v>7393</v>
      </c>
      <c r="H1913">
        <v>0.72043823735290902</v>
      </c>
      <c r="I1913">
        <v>1</v>
      </c>
      <c r="J1913">
        <v>0.966855260484069</v>
      </c>
      <c r="K1913" t="s">
        <v>25063</v>
      </c>
      <c r="L1913">
        <v>4</v>
      </c>
      <c r="M1913" t="s">
        <v>1463</v>
      </c>
      <c r="N1913">
        <v>8.8888888888888906E-2</v>
      </c>
      <c r="O1913">
        <v>5.0825921219822103E-3</v>
      </c>
    </row>
    <row r="1914" spans="1:15">
      <c r="A1914" t="s">
        <v>2512</v>
      </c>
      <c r="B1914" t="s">
        <v>23511</v>
      </c>
      <c r="C1914" t="s">
        <v>2513</v>
      </c>
      <c r="D1914">
        <v>43</v>
      </c>
      <c r="E1914">
        <v>6152</v>
      </c>
      <c r="F1914">
        <v>49</v>
      </c>
      <c r="G1914">
        <v>7804</v>
      </c>
      <c r="H1914">
        <v>8.1426613916673204E-2</v>
      </c>
      <c r="I1914">
        <v>0.37777804618739302</v>
      </c>
      <c r="J1914">
        <v>0.32471280781593098</v>
      </c>
      <c r="K1914" t="s">
        <v>25064</v>
      </c>
      <c r="L1914">
        <v>43</v>
      </c>
      <c r="M1914" t="s">
        <v>1463</v>
      </c>
      <c r="N1914">
        <v>0.87755102040816302</v>
      </c>
      <c r="O1914">
        <v>6.9895968790637201E-3</v>
      </c>
    </row>
    <row r="1915" spans="1:15">
      <c r="A1915" t="s">
        <v>2514</v>
      </c>
      <c r="B1915" t="s">
        <v>23513</v>
      </c>
      <c r="C1915" t="s">
        <v>2515</v>
      </c>
      <c r="D1915">
        <v>14</v>
      </c>
      <c r="E1915">
        <v>535</v>
      </c>
      <c r="F1915">
        <v>22</v>
      </c>
      <c r="G1915">
        <v>8124</v>
      </c>
      <c r="H1915" s="34">
        <v>4.7939003538561599E-12</v>
      </c>
      <c r="I1915" s="34">
        <v>1.9894686468503101E-8</v>
      </c>
      <c r="J1915" s="34">
        <v>1.8908152237788501E-8</v>
      </c>
      <c r="K1915" t="s">
        <v>25065</v>
      </c>
      <c r="L1915">
        <v>14</v>
      </c>
      <c r="M1915" t="s">
        <v>1463</v>
      </c>
      <c r="N1915">
        <v>0.63636363636363602</v>
      </c>
      <c r="O1915">
        <v>2.6168224299065401E-2</v>
      </c>
    </row>
    <row r="1916" spans="1:15">
      <c r="A1916" t="s">
        <v>2514</v>
      </c>
      <c r="B1916" t="s">
        <v>23511</v>
      </c>
      <c r="C1916" t="s">
        <v>2515</v>
      </c>
      <c r="D1916">
        <v>8</v>
      </c>
      <c r="E1916">
        <v>6152</v>
      </c>
      <c r="F1916">
        <v>19</v>
      </c>
      <c r="G1916">
        <v>7804</v>
      </c>
      <c r="H1916">
        <v>0.99991224672452705</v>
      </c>
      <c r="I1916">
        <v>1</v>
      </c>
      <c r="J1916">
        <v>0.85953329234717102</v>
      </c>
      <c r="K1916" t="s">
        <v>25066</v>
      </c>
      <c r="L1916">
        <v>8</v>
      </c>
      <c r="M1916" t="s">
        <v>1463</v>
      </c>
      <c r="N1916">
        <v>0.42105263157894701</v>
      </c>
      <c r="O1916">
        <v>1.3003901170351099E-3</v>
      </c>
    </row>
    <row r="1917" spans="1:15">
      <c r="A1917" t="s">
        <v>2516</v>
      </c>
      <c r="B1917" t="s">
        <v>23511</v>
      </c>
      <c r="C1917" t="s">
        <v>2517</v>
      </c>
      <c r="D1917">
        <v>579</v>
      </c>
      <c r="E1917">
        <v>6152</v>
      </c>
      <c r="F1917">
        <v>657</v>
      </c>
      <c r="G1917">
        <v>7804</v>
      </c>
      <c r="H1917" s="34">
        <v>7.1843134251294104E-11</v>
      </c>
      <c r="I1917" s="34">
        <v>5.4829120674728002E-9</v>
      </c>
      <c r="J1917" s="34">
        <v>4.7127454610049197E-9</v>
      </c>
      <c r="K1917" t="s">
        <v>25067</v>
      </c>
      <c r="L1917">
        <v>579</v>
      </c>
      <c r="M1917" t="s">
        <v>1463</v>
      </c>
      <c r="N1917">
        <v>0.88127853881278495</v>
      </c>
      <c r="O1917">
        <v>9.4115734720416094E-2</v>
      </c>
    </row>
    <row r="1918" spans="1:15">
      <c r="A1918" t="s">
        <v>2516</v>
      </c>
      <c r="B1918" t="s">
        <v>23513</v>
      </c>
      <c r="C1918" t="s">
        <v>2517</v>
      </c>
      <c r="D1918">
        <v>26</v>
      </c>
      <c r="E1918">
        <v>535</v>
      </c>
      <c r="F1918">
        <v>704</v>
      </c>
      <c r="G1918">
        <v>8124</v>
      </c>
      <c r="H1918">
        <v>0.99981494113443603</v>
      </c>
      <c r="I1918">
        <v>0.99999999999997702</v>
      </c>
      <c r="J1918">
        <v>0.95041217501583097</v>
      </c>
      <c r="K1918" t="s">
        <v>25068</v>
      </c>
      <c r="L1918">
        <v>26</v>
      </c>
      <c r="M1918" t="s">
        <v>1463</v>
      </c>
      <c r="N1918">
        <v>3.6931818181818198E-2</v>
      </c>
      <c r="O1918">
        <v>4.8598130841121502E-2</v>
      </c>
    </row>
    <row r="1919" spans="1:15">
      <c r="A1919" t="s">
        <v>2516</v>
      </c>
      <c r="B1919" t="s">
        <v>23518</v>
      </c>
      <c r="C1919" t="s">
        <v>2517</v>
      </c>
      <c r="D1919">
        <v>38</v>
      </c>
      <c r="E1919">
        <v>787</v>
      </c>
      <c r="F1919">
        <v>608</v>
      </c>
      <c r="G1919">
        <v>7393</v>
      </c>
      <c r="H1919">
        <v>0.99996579833517896</v>
      </c>
      <c r="I1919">
        <v>1</v>
      </c>
      <c r="J1919">
        <v>0.966855260484069</v>
      </c>
      <c r="K1919" t="s">
        <v>25069</v>
      </c>
      <c r="L1919">
        <v>38</v>
      </c>
      <c r="M1919" t="s">
        <v>1463</v>
      </c>
      <c r="N1919">
        <v>6.25E-2</v>
      </c>
      <c r="O1919">
        <v>4.8284625158831002E-2</v>
      </c>
    </row>
    <row r="1920" spans="1:15">
      <c r="A1920" t="s">
        <v>2518</v>
      </c>
      <c r="B1920" t="s">
        <v>23511</v>
      </c>
      <c r="C1920" t="s">
        <v>2519</v>
      </c>
      <c r="D1920">
        <v>205</v>
      </c>
      <c r="E1920">
        <v>6152</v>
      </c>
      <c r="F1920">
        <v>220</v>
      </c>
      <c r="G1920">
        <v>7804</v>
      </c>
      <c r="H1920" s="34">
        <v>3.0134584565543798E-9</v>
      </c>
      <c r="I1920" s="34">
        <v>1.6856533241351099E-7</v>
      </c>
      <c r="J1920" s="34">
        <v>1.4488751514497999E-7</v>
      </c>
      <c r="K1920" t="s">
        <v>25070</v>
      </c>
      <c r="L1920">
        <v>205</v>
      </c>
      <c r="M1920" t="s">
        <v>1463</v>
      </c>
      <c r="N1920">
        <v>0.93181818181818199</v>
      </c>
      <c r="O1920">
        <v>3.3322496749024703E-2</v>
      </c>
    </row>
    <row r="1921" spans="1:15">
      <c r="A1921" t="s">
        <v>2518</v>
      </c>
      <c r="B1921" t="s">
        <v>23518</v>
      </c>
      <c r="C1921" t="s">
        <v>2519</v>
      </c>
      <c r="D1921">
        <v>6</v>
      </c>
      <c r="E1921">
        <v>787</v>
      </c>
      <c r="F1921">
        <v>209</v>
      </c>
      <c r="G1921">
        <v>7393</v>
      </c>
      <c r="H1921">
        <v>0.99999538497715501</v>
      </c>
      <c r="I1921">
        <v>1</v>
      </c>
      <c r="J1921">
        <v>0.966855260484069</v>
      </c>
      <c r="K1921" t="s">
        <v>25071</v>
      </c>
      <c r="L1921">
        <v>6</v>
      </c>
      <c r="M1921" t="s">
        <v>1463</v>
      </c>
      <c r="N1921">
        <v>2.8708133971291901E-2</v>
      </c>
      <c r="O1921">
        <v>7.6238881829733202E-3</v>
      </c>
    </row>
    <row r="1922" spans="1:15">
      <c r="A1922" t="s">
        <v>2518</v>
      </c>
      <c r="B1922" t="s">
        <v>23513</v>
      </c>
      <c r="C1922" t="s">
        <v>2519</v>
      </c>
      <c r="D1922">
        <v>4</v>
      </c>
      <c r="E1922">
        <v>535</v>
      </c>
      <c r="F1922">
        <v>241</v>
      </c>
      <c r="G1922">
        <v>8124</v>
      </c>
      <c r="H1922">
        <v>0.99993947455825805</v>
      </c>
      <c r="I1922">
        <v>0.99999999999997702</v>
      </c>
      <c r="J1922">
        <v>0.95041217501583097</v>
      </c>
      <c r="K1922" t="s">
        <v>25072</v>
      </c>
      <c r="L1922">
        <v>4</v>
      </c>
      <c r="M1922" t="s">
        <v>1463</v>
      </c>
      <c r="N1922">
        <v>1.6597510373444001E-2</v>
      </c>
      <c r="O1922">
        <v>7.4766355140186902E-3</v>
      </c>
    </row>
    <row r="1923" spans="1:15">
      <c r="A1923" t="s">
        <v>2520</v>
      </c>
      <c r="B1923" t="s">
        <v>23518</v>
      </c>
      <c r="C1923" t="s">
        <v>2521</v>
      </c>
      <c r="D1923">
        <v>3</v>
      </c>
      <c r="E1923">
        <v>787</v>
      </c>
      <c r="F1923">
        <v>20</v>
      </c>
      <c r="G1923">
        <v>7393</v>
      </c>
      <c r="H1923">
        <v>0.35995884913735199</v>
      </c>
      <c r="I1923">
        <v>1</v>
      </c>
      <c r="J1923">
        <v>0.966855260484069</v>
      </c>
      <c r="K1923" t="s">
        <v>25073</v>
      </c>
      <c r="L1923">
        <v>3</v>
      </c>
      <c r="M1923" t="s">
        <v>1463</v>
      </c>
      <c r="N1923">
        <v>0.15</v>
      </c>
      <c r="O1923">
        <v>3.8119440914866601E-3</v>
      </c>
    </row>
    <row r="1924" spans="1:15">
      <c r="A1924" t="s">
        <v>2520</v>
      </c>
      <c r="B1924" t="s">
        <v>23511</v>
      </c>
      <c r="C1924" t="s">
        <v>2521</v>
      </c>
      <c r="D1924">
        <v>17</v>
      </c>
      <c r="E1924">
        <v>6152</v>
      </c>
      <c r="F1924">
        <v>20</v>
      </c>
      <c r="G1924">
        <v>7804</v>
      </c>
      <c r="H1924">
        <v>0.36175190235100402</v>
      </c>
      <c r="I1924">
        <v>0.90829480295553899</v>
      </c>
      <c r="J1924">
        <v>0.78070962240619901</v>
      </c>
      <c r="K1924" t="s">
        <v>25074</v>
      </c>
      <c r="L1924">
        <v>17</v>
      </c>
      <c r="M1924" t="s">
        <v>1463</v>
      </c>
      <c r="N1924">
        <v>0.85</v>
      </c>
      <c r="O1924">
        <v>2.7633289986996102E-3</v>
      </c>
    </row>
    <row r="1925" spans="1:15">
      <c r="A1925" t="s">
        <v>2522</v>
      </c>
      <c r="B1925" t="s">
        <v>23511</v>
      </c>
      <c r="C1925" t="s">
        <v>2523</v>
      </c>
      <c r="D1925">
        <v>2</v>
      </c>
      <c r="E1925">
        <v>6152</v>
      </c>
      <c r="F1925">
        <v>2</v>
      </c>
      <c r="G1925">
        <v>7804</v>
      </c>
      <c r="H1925">
        <v>0.62141708038142995</v>
      </c>
      <c r="I1925">
        <v>0.968912233598893</v>
      </c>
      <c r="J1925">
        <v>0.832812322140707</v>
      </c>
      <c r="K1925" t="s">
        <v>25075</v>
      </c>
      <c r="L1925">
        <v>2</v>
      </c>
      <c r="M1925" t="s">
        <v>1463</v>
      </c>
      <c r="N1925">
        <v>1</v>
      </c>
      <c r="O1925">
        <v>3.2509752925877802E-4</v>
      </c>
    </row>
    <row r="1926" spans="1:15">
      <c r="A1926" t="s">
        <v>2524</v>
      </c>
      <c r="B1926" t="s">
        <v>23511</v>
      </c>
      <c r="C1926" t="s">
        <v>2525</v>
      </c>
      <c r="D1926">
        <v>2</v>
      </c>
      <c r="E1926">
        <v>6152</v>
      </c>
      <c r="F1926">
        <v>2</v>
      </c>
      <c r="G1926">
        <v>7804</v>
      </c>
      <c r="H1926">
        <v>0.62141708038142995</v>
      </c>
      <c r="I1926">
        <v>0.968912233598893</v>
      </c>
      <c r="J1926">
        <v>0.832812322140707</v>
      </c>
      <c r="K1926" t="s">
        <v>25076</v>
      </c>
      <c r="L1926">
        <v>2</v>
      </c>
      <c r="M1926" t="s">
        <v>1463</v>
      </c>
      <c r="N1926">
        <v>1</v>
      </c>
      <c r="O1926">
        <v>3.2509752925877802E-4</v>
      </c>
    </row>
    <row r="1927" spans="1:15">
      <c r="A1927" t="s">
        <v>2526</v>
      </c>
      <c r="B1927" t="s">
        <v>23511</v>
      </c>
      <c r="C1927" t="s">
        <v>2527</v>
      </c>
      <c r="D1927">
        <v>6</v>
      </c>
      <c r="E1927">
        <v>6152</v>
      </c>
      <c r="F1927">
        <v>7</v>
      </c>
      <c r="G1927">
        <v>7804</v>
      </c>
      <c r="H1927">
        <v>0.54476030000281095</v>
      </c>
      <c r="I1927">
        <v>0.968912233598893</v>
      </c>
      <c r="J1927">
        <v>0.832812322140707</v>
      </c>
      <c r="K1927" t="s">
        <v>25077</v>
      </c>
      <c r="L1927">
        <v>6</v>
      </c>
      <c r="M1927" t="s">
        <v>1463</v>
      </c>
      <c r="N1927">
        <v>0.85714285714285698</v>
      </c>
      <c r="O1927">
        <v>9.7529258777633303E-4</v>
      </c>
    </row>
    <row r="1928" spans="1:15">
      <c r="A1928" t="s">
        <v>2526</v>
      </c>
      <c r="B1928" t="s">
        <v>23518</v>
      </c>
      <c r="C1928" t="s">
        <v>2527</v>
      </c>
      <c r="D1928">
        <v>1</v>
      </c>
      <c r="E1928">
        <v>787</v>
      </c>
      <c r="F1928">
        <v>7</v>
      </c>
      <c r="G1928">
        <v>7393</v>
      </c>
      <c r="H1928">
        <v>0.54534917443390396</v>
      </c>
      <c r="I1928">
        <v>1</v>
      </c>
      <c r="J1928">
        <v>0.966855260484069</v>
      </c>
      <c r="K1928" t="s">
        <v>25078</v>
      </c>
      <c r="L1928">
        <v>1</v>
      </c>
      <c r="M1928" t="s">
        <v>1463</v>
      </c>
      <c r="N1928">
        <v>0.14285714285714299</v>
      </c>
      <c r="O1928">
        <v>1.27064803049555E-3</v>
      </c>
    </row>
    <row r="1929" spans="1:15">
      <c r="A1929" t="s">
        <v>2528</v>
      </c>
      <c r="B1929" t="s">
        <v>23511</v>
      </c>
      <c r="C1929" t="s">
        <v>2529</v>
      </c>
      <c r="D1929">
        <v>11</v>
      </c>
      <c r="E1929">
        <v>6152</v>
      </c>
      <c r="F1929">
        <v>12</v>
      </c>
      <c r="G1929">
        <v>7804</v>
      </c>
      <c r="H1929">
        <v>0.24296886885364699</v>
      </c>
      <c r="I1929">
        <v>0.71382528017432401</v>
      </c>
      <c r="J1929">
        <v>0.61355659322887801</v>
      </c>
      <c r="K1929" t="s">
        <v>25079</v>
      </c>
      <c r="L1929">
        <v>11</v>
      </c>
      <c r="M1929" t="s">
        <v>1463</v>
      </c>
      <c r="N1929">
        <v>0.91666666666666696</v>
      </c>
      <c r="O1929">
        <v>1.78803641092328E-3</v>
      </c>
    </row>
    <row r="1930" spans="1:15">
      <c r="A1930" t="s">
        <v>2530</v>
      </c>
      <c r="B1930" t="s">
        <v>23511</v>
      </c>
      <c r="C1930" t="s">
        <v>2531</v>
      </c>
      <c r="D1930">
        <v>4</v>
      </c>
      <c r="E1930">
        <v>6152</v>
      </c>
      <c r="F1930">
        <v>4</v>
      </c>
      <c r="G1930">
        <v>7804</v>
      </c>
      <c r="H1930">
        <v>0.38610601832086699</v>
      </c>
      <c r="I1930">
        <v>0.90829480295553899</v>
      </c>
      <c r="J1930">
        <v>0.78070962240619901</v>
      </c>
      <c r="K1930" t="s">
        <v>25080</v>
      </c>
      <c r="L1930">
        <v>4</v>
      </c>
      <c r="M1930" t="s">
        <v>1463</v>
      </c>
      <c r="N1930">
        <v>1</v>
      </c>
      <c r="O1930">
        <v>6.5019505851755496E-4</v>
      </c>
    </row>
    <row r="1931" spans="1:15">
      <c r="A1931" t="s">
        <v>2532</v>
      </c>
      <c r="B1931" t="s">
        <v>23511</v>
      </c>
      <c r="C1931" t="s">
        <v>2533</v>
      </c>
      <c r="D1931">
        <v>6</v>
      </c>
      <c r="E1931">
        <v>6152</v>
      </c>
      <c r="F1931">
        <v>6</v>
      </c>
      <c r="G1931">
        <v>7804</v>
      </c>
      <c r="H1931">
        <v>0.23986678822258201</v>
      </c>
      <c r="I1931">
        <v>0.71382528017432401</v>
      </c>
      <c r="J1931">
        <v>0.61355659322887801</v>
      </c>
      <c r="K1931" t="s">
        <v>25081</v>
      </c>
      <c r="L1931">
        <v>6</v>
      </c>
      <c r="M1931" t="s">
        <v>1463</v>
      </c>
      <c r="N1931">
        <v>1</v>
      </c>
      <c r="O1931">
        <v>9.7529258777633303E-4</v>
      </c>
    </row>
    <row r="1932" spans="1:15">
      <c r="A1932" t="s">
        <v>2534</v>
      </c>
      <c r="B1932" t="s">
        <v>23513</v>
      </c>
      <c r="C1932" t="s">
        <v>2535</v>
      </c>
      <c r="D1932">
        <v>2</v>
      </c>
      <c r="E1932">
        <v>535</v>
      </c>
      <c r="F1932">
        <v>53</v>
      </c>
      <c r="G1932">
        <v>8124</v>
      </c>
      <c r="H1932">
        <v>0.87277908631852696</v>
      </c>
      <c r="I1932">
        <v>0.99999999999997702</v>
      </c>
      <c r="J1932">
        <v>0.95041217501583097</v>
      </c>
      <c r="K1932" t="s">
        <v>25082</v>
      </c>
      <c r="L1932">
        <v>2</v>
      </c>
      <c r="M1932" t="s">
        <v>1463</v>
      </c>
      <c r="N1932">
        <v>3.77358490566038E-2</v>
      </c>
      <c r="O1932">
        <v>3.7383177570093499E-3</v>
      </c>
    </row>
    <row r="1933" spans="1:15">
      <c r="A1933" t="s">
        <v>2534</v>
      </c>
      <c r="B1933" t="s">
        <v>23511</v>
      </c>
      <c r="C1933" t="s">
        <v>2535</v>
      </c>
      <c r="D1933">
        <v>44</v>
      </c>
      <c r="E1933">
        <v>6152</v>
      </c>
      <c r="F1933">
        <v>47</v>
      </c>
      <c r="G1933">
        <v>7804</v>
      </c>
      <c r="H1933">
        <v>5.5559402660929798E-3</v>
      </c>
      <c r="I1933">
        <v>5.3625717568318999E-2</v>
      </c>
      <c r="J1933">
        <v>4.6093089575976701E-2</v>
      </c>
      <c r="K1933" t="s">
        <v>25083</v>
      </c>
      <c r="L1933">
        <v>44</v>
      </c>
      <c r="M1933" t="s">
        <v>1463</v>
      </c>
      <c r="N1933">
        <v>0.93617021276595702</v>
      </c>
      <c r="O1933">
        <v>7.1521456436931096E-3</v>
      </c>
    </row>
    <row r="1934" spans="1:15">
      <c r="A1934" t="s">
        <v>2536</v>
      </c>
      <c r="B1934" t="s">
        <v>23511</v>
      </c>
      <c r="C1934" t="s">
        <v>2537</v>
      </c>
      <c r="D1934">
        <v>23</v>
      </c>
      <c r="E1934">
        <v>6152</v>
      </c>
      <c r="F1934">
        <v>25</v>
      </c>
      <c r="G1934">
        <v>7804</v>
      </c>
      <c r="H1934">
        <v>7.6414432343673497E-2</v>
      </c>
      <c r="I1934">
        <v>0.36255425851733297</v>
      </c>
      <c r="J1934">
        <v>0.31162745547789</v>
      </c>
      <c r="K1934" t="s">
        <v>25084</v>
      </c>
      <c r="L1934">
        <v>23</v>
      </c>
      <c r="M1934" t="s">
        <v>1463</v>
      </c>
      <c r="N1934">
        <v>0.92</v>
      </c>
      <c r="O1934">
        <v>3.73862158647594E-3</v>
      </c>
    </row>
    <row r="1935" spans="1:15">
      <c r="A1935" t="s">
        <v>2536</v>
      </c>
      <c r="B1935" t="s">
        <v>23513</v>
      </c>
      <c r="C1935" t="s">
        <v>2537</v>
      </c>
      <c r="D1935">
        <v>2</v>
      </c>
      <c r="E1935">
        <v>535</v>
      </c>
      <c r="F1935">
        <v>28</v>
      </c>
      <c r="G1935">
        <v>8124</v>
      </c>
      <c r="H1935">
        <v>0.55889928712021897</v>
      </c>
      <c r="I1935">
        <v>0.99999999999997702</v>
      </c>
      <c r="J1935">
        <v>0.95041217501583097</v>
      </c>
      <c r="K1935" t="s">
        <v>25082</v>
      </c>
      <c r="L1935">
        <v>2</v>
      </c>
      <c r="M1935" t="s">
        <v>1463</v>
      </c>
      <c r="N1935">
        <v>7.1428571428571397E-2</v>
      </c>
      <c r="O1935">
        <v>3.7383177570093499E-3</v>
      </c>
    </row>
    <row r="1936" spans="1:15">
      <c r="A1936" t="s">
        <v>2538</v>
      </c>
      <c r="B1936" t="s">
        <v>23511</v>
      </c>
      <c r="C1936" t="s">
        <v>2539</v>
      </c>
      <c r="D1936">
        <v>3</v>
      </c>
      <c r="E1936">
        <v>6152</v>
      </c>
      <c r="F1936">
        <v>3</v>
      </c>
      <c r="G1936">
        <v>7804</v>
      </c>
      <c r="H1936">
        <v>0.489837867770546</v>
      </c>
      <c r="I1936">
        <v>0.96083957126938102</v>
      </c>
      <c r="J1936">
        <v>0.82587360011061495</v>
      </c>
      <c r="K1936" t="s">
        <v>25085</v>
      </c>
      <c r="L1936">
        <v>3</v>
      </c>
      <c r="M1936" t="s">
        <v>1463</v>
      </c>
      <c r="N1936">
        <v>1</v>
      </c>
      <c r="O1936">
        <v>4.8764629388816603E-4</v>
      </c>
    </row>
    <row r="1937" spans="1:15">
      <c r="A1937" t="s">
        <v>2540</v>
      </c>
      <c r="B1937" t="s">
        <v>23511</v>
      </c>
      <c r="C1937" t="s">
        <v>2541</v>
      </c>
      <c r="D1937">
        <v>1</v>
      </c>
      <c r="E1937">
        <v>6152</v>
      </c>
      <c r="F1937">
        <v>1</v>
      </c>
      <c r="G1937">
        <v>7804</v>
      </c>
      <c r="H1937">
        <v>0.788313685289595</v>
      </c>
      <c r="I1937">
        <v>0.968912233598893</v>
      </c>
      <c r="J1937">
        <v>0.832812322140707</v>
      </c>
      <c r="K1937" t="s">
        <v>25086</v>
      </c>
      <c r="L1937">
        <v>1</v>
      </c>
      <c r="M1937" t="s">
        <v>1463</v>
      </c>
      <c r="N1937">
        <v>1</v>
      </c>
      <c r="O1937">
        <v>1.6254876462938901E-4</v>
      </c>
    </row>
    <row r="1938" spans="1:15">
      <c r="A1938" t="s">
        <v>2542</v>
      </c>
      <c r="B1938" t="s">
        <v>23518</v>
      </c>
      <c r="C1938" t="s">
        <v>2543</v>
      </c>
      <c r="D1938">
        <v>2</v>
      </c>
      <c r="E1938">
        <v>787</v>
      </c>
      <c r="F1938">
        <v>64</v>
      </c>
      <c r="G1938">
        <v>7393</v>
      </c>
      <c r="H1938">
        <v>0.99373721444803198</v>
      </c>
      <c r="I1938">
        <v>1</v>
      </c>
      <c r="J1938">
        <v>0.966855260484069</v>
      </c>
      <c r="K1938" t="s">
        <v>25087</v>
      </c>
      <c r="L1938">
        <v>2</v>
      </c>
      <c r="M1938" t="s">
        <v>1463</v>
      </c>
      <c r="N1938">
        <v>3.125E-2</v>
      </c>
      <c r="O1938">
        <v>2.5412960609911099E-3</v>
      </c>
    </row>
    <row r="1939" spans="1:15">
      <c r="A1939" t="s">
        <v>2542</v>
      </c>
      <c r="B1939" t="s">
        <v>23511</v>
      </c>
      <c r="C1939" t="s">
        <v>2543</v>
      </c>
      <c r="D1939">
        <v>61</v>
      </c>
      <c r="E1939">
        <v>6152</v>
      </c>
      <c r="F1939">
        <v>64</v>
      </c>
      <c r="G1939">
        <v>7804</v>
      </c>
      <c r="H1939">
        <v>2.2752395174968401E-4</v>
      </c>
      <c r="I1939">
        <v>3.9160372464609001E-3</v>
      </c>
      <c r="J1939">
        <v>3.3659643874046899E-3</v>
      </c>
      <c r="K1939" t="s">
        <v>25088</v>
      </c>
      <c r="L1939">
        <v>61</v>
      </c>
      <c r="M1939" t="s">
        <v>1463</v>
      </c>
      <c r="N1939">
        <v>0.953125</v>
      </c>
      <c r="O1939">
        <v>9.9154746423927194E-3</v>
      </c>
    </row>
    <row r="1940" spans="1:15">
      <c r="A1940" t="s">
        <v>2544</v>
      </c>
      <c r="B1940" t="s">
        <v>23511</v>
      </c>
      <c r="C1940" t="s">
        <v>2545</v>
      </c>
      <c r="D1940">
        <v>11</v>
      </c>
      <c r="E1940">
        <v>6152</v>
      </c>
      <c r="F1940">
        <v>12</v>
      </c>
      <c r="G1940">
        <v>7804</v>
      </c>
      <c r="H1940">
        <v>0.24296886885364699</v>
      </c>
      <c r="I1940">
        <v>0.71382528017432401</v>
      </c>
      <c r="J1940">
        <v>0.61355659322887801</v>
      </c>
      <c r="K1940" t="s">
        <v>25089</v>
      </c>
      <c r="L1940">
        <v>11</v>
      </c>
      <c r="M1940" t="s">
        <v>1463</v>
      </c>
      <c r="N1940">
        <v>0.91666666666666696</v>
      </c>
      <c r="O1940">
        <v>1.78803641092328E-3</v>
      </c>
    </row>
    <row r="1941" spans="1:15">
      <c r="A1941" t="s">
        <v>2544</v>
      </c>
      <c r="B1941" t="s">
        <v>23518</v>
      </c>
      <c r="C1941" t="s">
        <v>2545</v>
      </c>
      <c r="D1941">
        <v>1</v>
      </c>
      <c r="E1941">
        <v>787</v>
      </c>
      <c r="F1941">
        <v>12</v>
      </c>
      <c r="G1941">
        <v>7393</v>
      </c>
      <c r="H1941">
        <v>0.74120734014009004</v>
      </c>
      <c r="I1941">
        <v>1</v>
      </c>
      <c r="J1941">
        <v>0.966855260484069</v>
      </c>
      <c r="K1941" t="s">
        <v>25090</v>
      </c>
      <c r="L1941">
        <v>1</v>
      </c>
      <c r="M1941" t="s">
        <v>1463</v>
      </c>
      <c r="N1941">
        <v>8.3333333333333301E-2</v>
      </c>
      <c r="O1941">
        <v>1.27064803049555E-3</v>
      </c>
    </row>
    <row r="1942" spans="1:15">
      <c r="A1942" t="s">
        <v>2546</v>
      </c>
      <c r="B1942" t="s">
        <v>23511</v>
      </c>
      <c r="C1942" t="s">
        <v>2547</v>
      </c>
      <c r="D1942">
        <v>1</v>
      </c>
      <c r="E1942">
        <v>6152</v>
      </c>
      <c r="F1942">
        <v>1</v>
      </c>
      <c r="G1942">
        <v>7804</v>
      </c>
      <c r="H1942">
        <v>0.788313685289595</v>
      </c>
      <c r="I1942">
        <v>0.968912233598893</v>
      </c>
      <c r="J1942">
        <v>0.832812322140707</v>
      </c>
      <c r="K1942" t="s">
        <v>24278</v>
      </c>
      <c r="L1942">
        <v>1</v>
      </c>
      <c r="M1942" t="s">
        <v>1463</v>
      </c>
      <c r="N1942">
        <v>1</v>
      </c>
      <c r="O1942">
        <v>1.6254876462938901E-4</v>
      </c>
    </row>
    <row r="1943" spans="1:15">
      <c r="A1943" t="s">
        <v>2548</v>
      </c>
      <c r="B1943" t="s">
        <v>23511</v>
      </c>
      <c r="C1943" t="s">
        <v>2549</v>
      </c>
      <c r="D1943">
        <v>8</v>
      </c>
      <c r="E1943">
        <v>6152</v>
      </c>
      <c r="F1943">
        <v>8</v>
      </c>
      <c r="G1943">
        <v>7804</v>
      </c>
      <c r="H1943">
        <v>0.148995721685201</v>
      </c>
      <c r="I1943">
        <v>0.54611425167193095</v>
      </c>
      <c r="J1943">
        <v>0.46940338073728599</v>
      </c>
      <c r="K1943" t="s">
        <v>25091</v>
      </c>
      <c r="L1943">
        <v>8</v>
      </c>
      <c r="M1943" t="s">
        <v>1463</v>
      </c>
      <c r="N1943">
        <v>1</v>
      </c>
      <c r="O1943">
        <v>1.3003901170351099E-3</v>
      </c>
    </row>
    <row r="1944" spans="1:15">
      <c r="A1944" t="s">
        <v>2550</v>
      </c>
      <c r="B1944" t="s">
        <v>23511</v>
      </c>
      <c r="C1944" t="s">
        <v>2551</v>
      </c>
      <c r="D1944">
        <v>7</v>
      </c>
      <c r="E1944">
        <v>6152</v>
      </c>
      <c r="F1944">
        <v>7</v>
      </c>
      <c r="G1944">
        <v>7804</v>
      </c>
      <c r="H1944">
        <v>0.18905120292587699</v>
      </c>
      <c r="I1944">
        <v>0.631132279689813</v>
      </c>
      <c r="J1944">
        <v>0.54247920626835999</v>
      </c>
      <c r="K1944" t="s">
        <v>25092</v>
      </c>
      <c r="L1944">
        <v>7</v>
      </c>
      <c r="M1944" t="s">
        <v>1463</v>
      </c>
      <c r="N1944">
        <v>1</v>
      </c>
      <c r="O1944">
        <v>1.13784135240572E-3</v>
      </c>
    </row>
    <row r="1945" spans="1:15">
      <c r="A1945" t="s">
        <v>2552</v>
      </c>
      <c r="B1945" t="s">
        <v>23511</v>
      </c>
      <c r="C1945" t="s">
        <v>2553</v>
      </c>
      <c r="D1945">
        <v>29</v>
      </c>
      <c r="E1945">
        <v>6152</v>
      </c>
      <c r="F1945">
        <v>31</v>
      </c>
      <c r="G1945">
        <v>7804</v>
      </c>
      <c r="H1945">
        <v>2.6679458720415002E-2</v>
      </c>
      <c r="I1945">
        <v>0.177472480474653</v>
      </c>
      <c r="J1945">
        <v>0.15254350544339701</v>
      </c>
      <c r="K1945" t="s">
        <v>25093</v>
      </c>
      <c r="L1945">
        <v>29</v>
      </c>
      <c r="M1945" t="s">
        <v>1463</v>
      </c>
      <c r="N1945">
        <v>0.93548387096774199</v>
      </c>
      <c r="O1945">
        <v>4.7139141742522797E-3</v>
      </c>
    </row>
    <row r="1946" spans="1:15">
      <c r="A1946" t="s">
        <v>2552</v>
      </c>
      <c r="B1946" t="s">
        <v>23518</v>
      </c>
      <c r="C1946" t="s">
        <v>2553</v>
      </c>
      <c r="D1946">
        <v>1</v>
      </c>
      <c r="E1946">
        <v>787</v>
      </c>
      <c r="F1946">
        <v>31</v>
      </c>
      <c r="G1946">
        <v>7393</v>
      </c>
      <c r="H1946">
        <v>0.96970367300208904</v>
      </c>
      <c r="I1946">
        <v>1</v>
      </c>
      <c r="J1946">
        <v>0.966855260484069</v>
      </c>
      <c r="K1946" t="s">
        <v>25078</v>
      </c>
      <c r="L1946">
        <v>1</v>
      </c>
      <c r="M1946" t="s">
        <v>1463</v>
      </c>
      <c r="N1946">
        <v>3.2258064516128997E-2</v>
      </c>
      <c r="O1946">
        <v>1.27064803049555E-3</v>
      </c>
    </row>
    <row r="1947" spans="1:15">
      <c r="A1947" t="s">
        <v>2554</v>
      </c>
      <c r="B1947" t="s">
        <v>23511</v>
      </c>
      <c r="C1947" t="s">
        <v>2555</v>
      </c>
      <c r="D1947">
        <v>1</v>
      </c>
      <c r="E1947">
        <v>6152</v>
      </c>
      <c r="F1947">
        <v>1</v>
      </c>
      <c r="G1947">
        <v>7804</v>
      </c>
      <c r="H1947">
        <v>0.788313685289595</v>
      </c>
      <c r="I1947">
        <v>0.968912233598893</v>
      </c>
      <c r="J1947">
        <v>0.832812322140707</v>
      </c>
      <c r="K1947" t="s">
        <v>25094</v>
      </c>
      <c r="L1947">
        <v>1</v>
      </c>
      <c r="M1947" t="s">
        <v>1463</v>
      </c>
      <c r="N1947">
        <v>1</v>
      </c>
      <c r="O1947">
        <v>1.6254876462938901E-4</v>
      </c>
    </row>
    <row r="1948" spans="1:15">
      <c r="A1948" t="s">
        <v>2556</v>
      </c>
      <c r="B1948" t="s">
        <v>23511</v>
      </c>
      <c r="C1948" t="s">
        <v>2557</v>
      </c>
      <c r="D1948">
        <v>1</v>
      </c>
      <c r="E1948">
        <v>6152</v>
      </c>
      <c r="F1948">
        <v>1</v>
      </c>
      <c r="G1948">
        <v>7804</v>
      </c>
      <c r="H1948">
        <v>0.788313685289595</v>
      </c>
      <c r="I1948">
        <v>0.968912233598893</v>
      </c>
      <c r="J1948">
        <v>0.832812322140707</v>
      </c>
      <c r="K1948" t="s">
        <v>25095</v>
      </c>
      <c r="L1948">
        <v>1</v>
      </c>
      <c r="M1948" t="s">
        <v>1463</v>
      </c>
      <c r="N1948">
        <v>1</v>
      </c>
      <c r="O1948">
        <v>1.6254876462938901E-4</v>
      </c>
    </row>
    <row r="1949" spans="1:15">
      <c r="A1949" t="s">
        <v>2558</v>
      </c>
      <c r="B1949" t="s">
        <v>23511</v>
      </c>
      <c r="C1949" t="s">
        <v>2559</v>
      </c>
      <c r="D1949">
        <v>36</v>
      </c>
      <c r="E1949">
        <v>6152</v>
      </c>
      <c r="F1949">
        <v>38</v>
      </c>
      <c r="G1949">
        <v>7804</v>
      </c>
      <c r="H1949">
        <v>7.2466615656728503E-3</v>
      </c>
      <c r="I1949">
        <v>6.5633287133439897E-2</v>
      </c>
      <c r="J1949">
        <v>5.6413995377372801E-2</v>
      </c>
      <c r="K1949" t="s">
        <v>25096</v>
      </c>
      <c r="L1949">
        <v>36</v>
      </c>
      <c r="M1949" t="s">
        <v>1463</v>
      </c>
      <c r="N1949">
        <v>0.94736842105263197</v>
      </c>
      <c r="O1949">
        <v>5.8517555266580003E-3</v>
      </c>
    </row>
    <row r="1950" spans="1:15">
      <c r="A1950" t="s">
        <v>2560</v>
      </c>
      <c r="B1950" t="s">
        <v>23511</v>
      </c>
      <c r="C1950" t="s">
        <v>2561</v>
      </c>
      <c r="D1950">
        <v>34</v>
      </c>
      <c r="E1950">
        <v>6152</v>
      </c>
      <c r="F1950">
        <v>36</v>
      </c>
      <c r="G1950">
        <v>7804</v>
      </c>
      <c r="H1950">
        <v>1.05881170696118E-2</v>
      </c>
      <c r="I1950">
        <v>8.7990417388941602E-2</v>
      </c>
      <c r="J1950">
        <v>7.5630693153318704E-2</v>
      </c>
      <c r="K1950" t="s">
        <v>25097</v>
      </c>
      <c r="L1950">
        <v>34</v>
      </c>
      <c r="M1950" t="s">
        <v>1463</v>
      </c>
      <c r="N1950">
        <v>0.94444444444444398</v>
      </c>
      <c r="O1950">
        <v>5.5266579973992204E-3</v>
      </c>
    </row>
    <row r="1951" spans="1:15">
      <c r="A1951" t="s">
        <v>2562</v>
      </c>
      <c r="B1951" t="s">
        <v>23518</v>
      </c>
      <c r="C1951" t="s">
        <v>2563</v>
      </c>
      <c r="D1951">
        <v>6</v>
      </c>
      <c r="E1951">
        <v>787</v>
      </c>
      <c r="F1951">
        <v>180</v>
      </c>
      <c r="G1951">
        <v>7393</v>
      </c>
      <c r="H1951">
        <v>0.99993672330769501</v>
      </c>
      <c r="I1951">
        <v>1</v>
      </c>
      <c r="J1951">
        <v>0.966855260484069</v>
      </c>
      <c r="K1951" t="s">
        <v>25071</v>
      </c>
      <c r="L1951">
        <v>6</v>
      </c>
      <c r="M1951" t="s">
        <v>1463</v>
      </c>
      <c r="N1951">
        <v>3.3333333333333298E-2</v>
      </c>
      <c r="O1951">
        <v>7.6238881829733202E-3</v>
      </c>
    </row>
    <row r="1952" spans="1:15">
      <c r="A1952" t="s">
        <v>2562</v>
      </c>
      <c r="B1952" t="s">
        <v>23511</v>
      </c>
      <c r="C1952" t="s">
        <v>2563</v>
      </c>
      <c r="D1952">
        <v>175</v>
      </c>
      <c r="E1952">
        <v>6152</v>
      </c>
      <c r="F1952">
        <v>188</v>
      </c>
      <c r="G1952">
        <v>7804</v>
      </c>
      <c r="H1952" s="34">
        <v>5.6754445373194001E-8</v>
      </c>
      <c r="I1952" s="34">
        <v>2.5513585146077401E-6</v>
      </c>
      <c r="J1952" s="34">
        <v>2.19297758401878E-6</v>
      </c>
      <c r="K1952" t="s">
        <v>25098</v>
      </c>
      <c r="L1952">
        <v>175</v>
      </c>
      <c r="M1952" t="s">
        <v>1463</v>
      </c>
      <c r="N1952">
        <v>0.930851063829787</v>
      </c>
      <c r="O1952">
        <v>2.8446033810143E-2</v>
      </c>
    </row>
    <row r="1953" spans="1:15">
      <c r="A1953" t="s">
        <v>2562</v>
      </c>
      <c r="B1953" t="s">
        <v>23513</v>
      </c>
      <c r="C1953" t="s">
        <v>2563</v>
      </c>
      <c r="D1953">
        <v>4</v>
      </c>
      <c r="E1953">
        <v>535</v>
      </c>
      <c r="F1953">
        <v>206</v>
      </c>
      <c r="G1953">
        <v>8124</v>
      </c>
      <c r="H1953">
        <v>0.99955321268533104</v>
      </c>
      <c r="I1953">
        <v>0.99999999999997702</v>
      </c>
      <c r="J1953">
        <v>0.95041217501583097</v>
      </c>
      <c r="K1953" t="s">
        <v>25072</v>
      </c>
      <c r="L1953">
        <v>4</v>
      </c>
      <c r="M1953" t="s">
        <v>1463</v>
      </c>
      <c r="N1953">
        <v>1.94174757281553E-2</v>
      </c>
      <c r="O1953">
        <v>7.4766355140186902E-3</v>
      </c>
    </row>
    <row r="1954" spans="1:15">
      <c r="A1954" t="s">
        <v>2564</v>
      </c>
      <c r="B1954" t="s">
        <v>23518</v>
      </c>
      <c r="C1954" t="s">
        <v>2565</v>
      </c>
      <c r="D1954">
        <v>3</v>
      </c>
      <c r="E1954">
        <v>787</v>
      </c>
      <c r="F1954">
        <v>59</v>
      </c>
      <c r="G1954">
        <v>7393</v>
      </c>
      <c r="H1954">
        <v>0.95836887205290799</v>
      </c>
      <c r="I1954">
        <v>1</v>
      </c>
      <c r="J1954">
        <v>0.966855260484069</v>
      </c>
      <c r="K1954" t="s">
        <v>25099</v>
      </c>
      <c r="L1954">
        <v>3</v>
      </c>
      <c r="M1954" t="s">
        <v>1463</v>
      </c>
      <c r="N1954">
        <v>5.0847457627118599E-2</v>
      </c>
      <c r="O1954">
        <v>3.8119440914866601E-3</v>
      </c>
    </row>
    <row r="1955" spans="1:15">
      <c r="A1955" t="s">
        <v>2564</v>
      </c>
      <c r="B1955" t="s">
        <v>23511</v>
      </c>
      <c r="C1955" t="s">
        <v>2565</v>
      </c>
      <c r="D1955">
        <v>58</v>
      </c>
      <c r="E1955">
        <v>6152</v>
      </c>
      <c r="F1955">
        <v>63</v>
      </c>
      <c r="G1955">
        <v>7804</v>
      </c>
      <c r="H1955">
        <v>4.1809519045988503E-3</v>
      </c>
      <c r="I1955">
        <v>4.2610218944902301E-2</v>
      </c>
      <c r="J1955">
        <v>3.6624901777345703E-2</v>
      </c>
      <c r="K1955" t="s">
        <v>25100</v>
      </c>
      <c r="L1955">
        <v>58</v>
      </c>
      <c r="M1955" t="s">
        <v>1463</v>
      </c>
      <c r="N1955">
        <v>0.92063492063492103</v>
      </c>
      <c r="O1955">
        <v>9.4278283485045508E-3</v>
      </c>
    </row>
    <row r="1956" spans="1:15">
      <c r="A1956" t="s">
        <v>2566</v>
      </c>
      <c r="B1956" t="s">
        <v>23518</v>
      </c>
      <c r="C1956" t="s">
        <v>2567</v>
      </c>
      <c r="D1956">
        <v>1</v>
      </c>
      <c r="E1956">
        <v>787</v>
      </c>
      <c r="F1956">
        <v>56</v>
      </c>
      <c r="G1956">
        <v>7393</v>
      </c>
      <c r="H1956">
        <v>0.99821447769192795</v>
      </c>
      <c r="I1956">
        <v>1</v>
      </c>
      <c r="J1956">
        <v>0.966855260484069</v>
      </c>
      <c r="K1956" t="s">
        <v>25078</v>
      </c>
      <c r="L1956">
        <v>1</v>
      </c>
      <c r="M1956" t="s">
        <v>1463</v>
      </c>
      <c r="N1956">
        <v>1.7857142857142901E-2</v>
      </c>
      <c r="O1956">
        <v>1.27064803049555E-3</v>
      </c>
    </row>
    <row r="1957" spans="1:15">
      <c r="A1957" t="s">
        <v>2566</v>
      </c>
      <c r="B1957" t="s">
        <v>23511</v>
      </c>
      <c r="C1957" t="s">
        <v>2567</v>
      </c>
      <c r="D1957">
        <v>58</v>
      </c>
      <c r="E1957">
        <v>6152</v>
      </c>
      <c r="F1957">
        <v>61</v>
      </c>
      <c r="G1957">
        <v>7804</v>
      </c>
      <c r="H1957">
        <v>4.0707300297129702E-4</v>
      </c>
      <c r="I1957">
        <v>6.3112341956731103E-3</v>
      </c>
      <c r="J1957">
        <v>5.4247159069809496E-3</v>
      </c>
      <c r="K1957" t="s">
        <v>25101</v>
      </c>
      <c r="L1957">
        <v>58</v>
      </c>
      <c r="M1957" t="s">
        <v>1463</v>
      </c>
      <c r="N1957">
        <v>0.95081967213114704</v>
      </c>
      <c r="O1957">
        <v>9.4278283485045508E-3</v>
      </c>
    </row>
    <row r="1958" spans="1:15">
      <c r="A1958" t="s">
        <v>2568</v>
      </c>
      <c r="B1958" t="s">
        <v>23511</v>
      </c>
      <c r="C1958" t="s">
        <v>2569</v>
      </c>
      <c r="D1958">
        <v>19</v>
      </c>
      <c r="E1958">
        <v>6152</v>
      </c>
      <c r="F1958">
        <v>20</v>
      </c>
      <c r="G1958">
        <v>7804</v>
      </c>
      <c r="H1958">
        <v>5.4506775742009302E-2</v>
      </c>
      <c r="I1958">
        <v>0.28959482308693002</v>
      </c>
      <c r="J1958">
        <v>0.248916391734606</v>
      </c>
      <c r="K1958" t="s">
        <v>25102</v>
      </c>
      <c r="L1958">
        <v>19</v>
      </c>
      <c r="M1958" t="s">
        <v>1463</v>
      </c>
      <c r="N1958">
        <v>0.95</v>
      </c>
      <c r="O1958">
        <v>3.0884265279583901E-3</v>
      </c>
    </row>
    <row r="1959" spans="1:15">
      <c r="A1959" t="s">
        <v>2570</v>
      </c>
      <c r="B1959" t="s">
        <v>23511</v>
      </c>
      <c r="C1959" t="s">
        <v>2571</v>
      </c>
      <c r="D1959">
        <v>3</v>
      </c>
      <c r="E1959">
        <v>6152</v>
      </c>
      <c r="F1959">
        <v>3</v>
      </c>
      <c r="G1959">
        <v>7804</v>
      </c>
      <c r="H1959">
        <v>0.489837867770546</v>
      </c>
      <c r="I1959">
        <v>0.96083957126938102</v>
      </c>
      <c r="J1959">
        <v>0.82587360011061495</v>
      </c>
      <c r="K1959" t="s">
        <v>24064</v>
      </c>
      <c r="L1959">
        <v>3</v>
      </c>
      <c r="M1959" t="s">
        <v>1463</v>
      </c>
      <c r="N1959">
        <v>1</v>
      </c>
      <c r="O1959">
        <v>4.8764629388816603E-4</v>
      </c>
    </row>
    <row r="1960" spans="1:15">
      <c r="A1960" t="s">
        <v>2572</v>
      </c>
      <c r="B1960" t="s">
        <v>23511</v>
      </c>
      <c r="C1960" t="s">
        <v>2573</v>
      </c>
      <c r="D1960">
        <v>4</v>
      </c>
      <c r="E1960">
        <v>6152</v>
      </c>
      <c r="F1960">
        <v>4</v>
      </c>
      <c r="G1960">
        <v>7804</v>
      </c>
      <c r="H1960">
        <v>0.38610601832086699</v>
      </c>
      <c r="I1960">
        <v>0.90829480295553899</v>
      </c>
      <c r="J1960">
        <v>0.78070962240619901</v>
      </c>
      <c r="K1960" t="s">
        <v>25103</v>
      </c>
      <c r="L1960">
        <v>4</v>
      </c>
      <c r="M1960" t="s">
        <v>1463</v>
      </c>
      <c r="N1960">
        <v>1</v>
      </c>
      <c r="O1960">
        <v>6.5019505851755496E-4</v>
      </c>
    </row>
    <row r="1961" spans="1:15">
      <c r="A1961" t="s">
        <v>2574</v>
      </c>
      <c r="B1961" t="s">
        <v>23511</v>
      </c>
      <c r="C1961" t="s">
        <v>2575</v>
      </c>
      <c r="D1961">
        <v>29</v>
      </c>
      <c r="E1961">
        <v>6152</v>
      </c>
      <c r="F1961">
        <v>29</v>
      </c>
      <c r="G1961">
        <v>7804</v>
      </c>
      <c r="H1961">
        <v>9.9583854011004911E-4</v>
      </c>
      <c r="I1961">
        <v>1.31774602518595E-2</v>
      </c>
      <c r="J1961">
        <v>1.13264657950547E-2</v>
      </c>
      <c r="K1961" t="s">
        <v>25104</v>
      </c>
      <c r="L1961">
        <v>29</v>
      </c>
      <c r="M1961" t="s">
        <v>1463</v>
      </c>
      <c r="N1961">
        <v>1</v>
      </c>
      <c r="O1961">
        <v>4.7139141742522797E-3</v>
      </c>
    </row>
    <row r="1962" spans="1:15">
      <c r="A1962" t="s">
        <v>2576</v>
      </c>
      <c r="B1962" t="s">
        <v>23511</v>
      </c>
      <c r="C1962" t="s">
        <v>2577</v>
      </c>
      <c r="D1962">
        <v>14</v>
      </c>
      <c r="E1962">
        <v>6152</v>
      </c>
      <c r="F1962">
        <v>14</v>
      </c>
      <c r="G1962">
        <v>7804</v>
      </c>
      <c r="H1962">
        <v>3.5680033920092398E-2</v>
      </c>
      <c r="I1962">
        <v>0.21445050912290001</v>
      </c>
      <c r="J1962">
        <v>0.18432735215193299</v>
      </c>
      <c r="K1962" t="s">
        <v>24239</v>
      </c>
      <c r="L1962">
        <v>14</v>
      </c>
      <c r="M1962" t="s">
        <v>1463</v>
      </c>
      <c r="N1962">
        <v>1</v>
      </c>
      <c r="O1962">
        <v>2.2756827048114399E-3</v>
      </c>
    </row>
    <row r="1963" spans="1:15">
      <c r="A1963" t="s">
        <v>2578</v>
      </c>
      <c r="B1963" t="s">
        <v>23511</v>
      </c>
      <c r="C1963" t="s">
        <v>2579</v>
      </c>
      <c r="D1963">
        <v>3</v>
      </c>
      <c r="E1963">
        <v>6152</v>
      </c>
      <c r="F1963">
        <v>3</v>
      </c>
      <c r="G1963">
        <v>7804</v>
      </c>
      <c r="H1963">
        <v>0.489837867770546</v>
      </c>
      <c r="I1963">
        <v>0.96083957126938102</v>
      </c>
      <c r="J1963">
        <v>0.82587360011061495</v>
      </c>
      <c r="K1963" t="s">
        <v>25105</v>
      </c>
      <c r="L1963">
        <v>3</v>
      </c>
      <c r="M1963" t="s">
        <v>1463</v>
      </c>
      <c r="N1963">
        <v>1</v>
      </c>
      <c r="O1963">
        <v>4.8764629388816603E-4</v>
      </c>
    </row>
    <row r="1964" spans="1:15">
      <c r="A1964" t="s">
        <v>2580</v>
      </c>
      <c r="B1964" t="s">
        <v>23513</v>
      </c>
      <c r="C1964" t="s">
        <v>2581</v>
      </c>
      <c r="D1964">
        <v>1</v>
      </c>
      <c r="E1964">
        <v>535</v>
      </c>
      <c r="F1964">
        <v>41</v>
      </c>
      <c r="G1964">
        <v>8124</v>
      </c>
      <c r="H1964">
        <v>0.93920061161215296</v>
      </c>
      <c r="I1964">
        <v>0.99999999999997702</v>
      </c>
      <c r="J1964">
        <v>0.95041217501583097</v>
      </c>
      <c r="K1964" t="s">
        <v>25106</v>
      </c>
      <c r="L1964">
        <v>1</v>
      </c>
      <c r="M1964" t="s">
        <v>1463</v>
      </c>
      <c r="N1964">
        <v>2.4390243902439001E-2</v>
      </c>
      <c r="O1964">
        <v>1.8691588785046699E-3</v>
      </c>
    </row>
    <row r="1965" spans="1:15">
      <c r="A1965" t="s">
        <v>2580</v>
      </c>
      <c r="B1965" t="s">
        <v>23518</v>
      </c>
      <c r="C1965" t="s">
        <v>2581</v>
      </c>
      <c r="D1965">
        <v>1</v>
      </c>
      <c r="E1965">
        <v>787</v>
      </c>
      <c r="F1965">
        <v>35</v>
      </c>
      <c r="G1965">
        <v>7393</v>
      </c>
      <c r="H1965">
        <v>0.98072708635627703</v>
      </c>
      <c r="I1965">
        <v>1</v>
      </c>
      <c r="J1965">
        <v>0.966855260484069</v>
      </c>
      <c r="K1965" t="s">
        <v>25107</v>
      </c>
      <c r="L1965">
        <v>1</v>
      </c>
      <c r="M1965" t="s">
        <v>1463</v>
      </c>
      <c r="N1965">
        <v>2.8571428571428598E-2</v>
      </c>
      <c r="O1965">
        <v>1.27064803049555E-3</v>
      </c>
    </row>
    <row r="1966" spans="1:15">
      <c r="A1966" t="s">
        <v>2580</v>
      </c>
      <c r="B1966" t="s">
        <v>23511</v>
      </c>
      <c r="C1966" t="s">
        <v>2581</v>
      </c>
      <c r="D1966">
        <v>34</v>
      </c>
      <c r="E1966">
        <v>6152</v>
      </c>
      <c r="F1966">
        <v>36</v>
      </c>
      <c r="G1966">
        <v>7804</v>
      </c>
      <c r="H1966">
        <v>1.05881170696118E-2</v>
      </c>
      <c r="I1966">
        <v>8.7990417388941602E-2</v>
      </c>
      <c r="J1966">
        <v>7.5630693153318704E-2</v>
      </c>
      <c r="K1966" t="s">
        <v>25108</v>
      </c>
      <c r="L1966">
        <v>34</v>
      </c>
      <c r="M1966" t="s">
        <v>1463</v>
      </c>
      <c r="N1966">
        <v>0.94444444444444398</v>
      </c>
      <c r="O1966">
        <v>5.5266579973992204E-3</v>
      </c>
    </row>
    <row r="1967" spans="1:15">
      <c r="A1967" t="s">
        <v>2582</v>
      </c>
      <c r="B1967" t="s">
        <v>23511</v>
      </c>
      <c r="C1967" t="s">
        <v>2583</v>
      </c>
      <c r="D1967">
        <v>18</v>
      </c>
      <c r="E1967">
        <v>6152</v>
      </c>
      <c r="F1967">
        <v>18</v>
      </c>
      <c r="G1967">
        <v>7804</v>
      </c>
      <c r="H1967">
        <v>1.37496899434857E-2</v>
      </c>
      <c r="I1967">
        <v>0.10558946762372599</v>
      </c>
      <c r="J1967">
        <v>9.0757662743805895E-2</v>
      </c>
      <c r="K1967" t="s">
        <v>25109</v>
      </c>
      <c r="L1967">
        <v>18</v>
      </c>
      <c r="M1967" t="s">
        <v>1463</v>
      </c>
      <c r="N1967">
        <v>1</v>
      </c>
      <c r="O1967">
        <v>2.9258777633290002E-3</v>
      </c>
    </row>
    <row r="1968" spans="1:15">
      <c r="A1968" t="s">
        <v>2584</v>
      </c>
      <c r="B1968" t="s">
        <v>23511</v>
      </c>
      <c r="C1968" t="s">
        <v>2585</v>
      </c>
      <c r="D1968">
        <v>10</v>
      </c>
      <c r="E1968">
        <v>6152</v>
      </c>
      <c r="F1968">
        <v>10</v>
      </c>
      <c r="G1968">
        <v>7804</v>
      </c>
      <c r="H1968">
        <v>9.2537459108980397E-2</v>
      </c>
      <c r="I1968">
        <v>0.40853420848785299</v>
      </c>
      <c r="J1968">
        <v>0.35114875325800998</v>
      </c>
      <c r="K1968" t="s">
        <v>25110</v>
      </c>
      <c r="L1968">
        <v>10</v>
      </c>
      <c r="M1968" t="s">
        <v>1463</v>
      </c>
      <c r="N1968">
        <v>1</v>
      </c>
      <c r="O1968">
        <v>1.62548764629389E-3</v>
      </c>
    </row>
    <row r="1969" spans="1:15">
      <c r="A1969" t="s">
        <v>2586</v>
      </c>
      <c r="B1969" t="s">
        <v>23511</v>
      </c>
      <c r="C1969" t="s">
        <v>2587</v>
      </c>
      <c r="D1969">
        <v>2</v>
      </c>
      <c r="E1969">
        <v>6152</v>
      </c>
      <c r="F1969">
        <v>2</v>
      </c>
      <c r="G1969">
        <v>7804</v>
      </c>
      <c r="H1969">
        <v>0.62141708038142995</v>
      </c>
      <c r="I1969">
        <v>0.968912233598893</v>
      </c>
      <c r="J1969">
        <v>0.832812322140707</v>
      </c>
      <c r="K1969" t="s">
        <v>25111</v>
      </c>
      <c r="L1969">
        <v>2</v>
      </c>
      <c r="M1969" t="s">
        <v>1463</v>
      </c>
      <c r="N1969">
        <v>1</v>
      </c>
      <c r="O1969">
        <v>3.2509752925877802E-4</v>
      </c>
    </row>
    <row r="1970" spans="1:15">
      <c r="A1970" t="s">
        <v>2588</v>
      </c>
      <c r="B1970" t="s">
        <v>23513</v>
      </c>
      <c r="C1970" t="s">
        <v>2589</v>
      </c>
      <c r="D1970">
        <v>2</v>
      </c>
      <c r="E1970">
        <v>535</v>
      </c>
      <c r="F1970">
        <v>38</v>
      </c>
      <c r="G1970">
        <v>8124</v>
      </c>
      <c r="H1970">
        <v>0.72434849315173</v>
      </c>
      <c r="I1970">
        <v>0.99999999999997702</v>
      </c>
      <c r="J1970">
        <v>0.95041217501583097</v>
      </c>
      <c r="K1970" t="s">
        <v>25112</v>
      </c>
      <c r="L1970">
        <v>2</v>
      </c>
      <c r="M1970" t="s">
        <v>1463</v>
      </c>
      <c r="N1970">
        <v>5.2631578947368397E-2</v>
      </c>
      <c r="O1970">
        <v>3.7383177570093499E-3</v>
      </c>
    </row>
    <row r="1971" spans="1:15">
      <c r="A1971" t="s">
        <v>2588</v>
      </c>
      <c r="B1971" t="s">
        <v>23511</v>
      </c>
      <c r="C1971" t="s">
        <v>2589</v>
      </c>
      <c r="D1971">
        <v>35</v>
      </c>
      <c r="E1971">
        <v>6152</v>
      </c>
      <c r="F1971">
        <v>37</v>
      </c>
      <c r="G1971">
        <v>7804</v>
      </c>
      <c r="H1971">
        <v>8.7648775757662393E-3</v>
      </c>
      <c r="I1971">
        <v>7.6145138391721004E-2</v>
      </c>
      <c r="J1971">
        <v>6.5449281498066905E-2</v>
      </c>
      <c r="K1971" t="s">
        <v>25113</v>
      </c>
      <c r="L1971">
        <v>35</v>
      </c>
      <c r="M1971" t="s">
        <v>1463</v>
      </c>
      <c r="N1971">
        <v>0.94594594594594605</v>
      </c>
      <c r="O1971">
        <v>5.68920676202861E-3</v>
      </c>
    </row>
    <row r="1972" spans="1:15">
      <c r="A1972" t="s">
        <v>2590</v>
      </c>
      <c r="B1972" t="s">
        <v>23511</v>
      </c>
      <c r="C1972" t="s">
        <v>2591</v>
      </c>
      <c r="D1972">
        <v>67</v>
      </c>
      <c r="E1972">
        <v>6152</v>
      </c>
      <c r="F1972">
        <v>67</v>
      </c>
      <c r="G1972">
        <v>7804</v>
      </c>
      <c r="H1972" s="34">
        <v>1.11066284280512E-7</v>
      </c>
      <c r="I1972" s="34">
        <v>4.55603153642352E-6</v>
      </c>
      <c r="J1972" s="34">
        <v>3.9160607865396501E-6</v>
      </c>
      <c r="K1972" t="s">
        <v>25114</v>
      </c>
      <c r="L1972">
        <v>67</v>
      </c>
      <c r="M1972" t="s">
        <v>1463</v>
      </c>
      <c r="N1972">
        <v>1</v>
      </c>
      <c r="O1972">
        <v>1.08907672301691E-2</v>
      </c>
    </row>
    <row r="1973" spans="1:15">
      <c r="A1973" t="s">
        <v>2592</v>
      </c>
      <c r="B1973" t="s">
        <v>23511</v>
      </c>
      <c r="C1973" t="s">
        <v>2593</v>
      </c>
      <c r="D1973">
        <v>29</v>
      </c>
      <c r="E1973">
        <v>6152</v>
      </c>
      <c r="F1973">
        <v>29</v>
      </c>
      <c r="G1973">
        <v>7804</v>
      </c>
      <c r="H1973">
        <v>9.9583854011004911E-4</v>
      </c>
      <c r="I1973">
        <v>1.31774602518595E-2</v>
      </c>
      <c r="J1973">
        <v>1.13264657950547E-2</v>
      </c>
      <c r="K1973" t="s">
        <v>25115</v>
      </c>
      <c r="L1973">
        <v>29</v>
      </c>
      <c r="M1973" t="s">
        <v>1463</v>
      </c>
      <c r="N1973">
        <v>1</v>
      </c>
      <c r="O1973">
        <v>4.7139141742522797E-3</v>
      </c>
    </row>
    <row r="1974" spans="1:15">
      <c r="A1974" t="s">
        <v>2594</v>
      </c>
      <c r="B1974" t="s">
        <v>23511</v>
      </c>
      <c r="C1974" t="s">
        <v>2595</v>
      </c>
      <c r="D1974">
        <v>14</v>
      </c>
      <c r="E1974">
        <v>6152</v>
      </c>
      <c r="F1974">
        <v>14</v>
      </c>
      <c r="G1974">
        <v>7804</v>
      </c>
      <c r="H1974">
        <v>3.5680033920092398E-2</v>
      </c>
      <c r="I1974">
        <v>0.21445050912290001</v>
      </c>
      <c r="J1974">
        <v>0.18432735215193299</v>
      </c>
      <c r="K1974" t="s">
        <v>24239</v>
      </c>
      <c r="L1974">
        <v>14</v>
      </c>
      <c r="M1974" t="s">
        <v>1463</v>
      </c>
      <c r="N1974">
        <v>1</v>
      </c>
      <c r="O1974">
        <v>2.2756827048114399E-3</v>
      </c>
    </row>
    <row r="1975" spans="1:15">
      <c r="A1975" t="s">
        <v>2596</v>
      </c>
      <c r="B1975" t="s">
        <v>23511</v>
      </c>
      <c r="C1975" t="s">
        <v>2597</v>
      </c>
      <c r="D1975">
        <v>14</v>
      </c>
      <c r="E1975">
        <v>6152</v>
      </c>
      <c r="F1975">
        <v>14</v>
      </c>
      <c r="G1975">
        <v>7804</v>
      </c>
      <c r="H1975">
        <v>3.5680033920092398E-2</v>
      </c>
      <c r="I1975">
        <v>0.21445050912290001</v>
      </c>
      <c r="J1975">
        <v>0.18432735215193299</v>
      </c>
      <c r="K1975" t="s">
        <v>24239</v>
      </c>
      <c r="L1975">
        <v>14</v>
      </c>
      <c r="M1975" t="s">
        <v>1463</v>
      </c>
      <c r="N1975">
        <v>1</v>
      </c>
      <c r="O1975">
        <v>2.2756827048114399E-3</v>
      </c>
    </row>
    <row r="1976" spans="1:15">
      <c r="A1976" t="s">
        <v>2598</v>
      </c>
      <c r="B1976" t="s">
        <v>23518</v>
      </c>
      <c r="C1976" t="s">
        <v>2599</v>
      </c>
      <c r="D1976">
        <v>1</v>
      </c>
      <c r="E1976">
        <v>787</v>
      </c>
      <c r="F1976">
        <v>11</v>
      </c>
      <c r="G1976">
        <v>7393</v>
      </c>
      <c r="H1976">
        <v>0.71032488019926399</v>
      </c>
      <c r="I1976">
        <v>1</v>
      </c>
      <c r="J1976">
        <v>0.966855260484069</v>
      </c>
      <c r="K1976" t="s">
        <v>25116</v>
      </c>
      <c r="L1976">
        <v>1</v>
      </c>
      <c r="M1976" t="s">
        <v>1463</v>
      </c>
      <c r="N1976">
        <v>9.0909090909090898E-2</v>
      </c>
      <c r="O1976">
        <v>1.27064803049555E-3</v>
      </c>
    </row>
    <row r="1977" spans="1:15">
      <c r="A1977" t="s">
        <v>2598</v>
      </c>
      <c r="B1977" t="s">
        <v>23511</v>
      </c>
      <c r="C1977" t="s">
        <v>2599</v>
      </c>
      <c r="D1977">
        <v>10</v>
      </c>
      <c r="E1977">
        <v>6152</v>
      </c>
      <c r="F1977">
        <v>11</v>
      </c>
      <c r="G1977">
        <v>7804</v>
      </c>
      <c r="H1977">
        <v>0.28867792927582098</v>
      </c>
      <c r="I1977">
        <v>0.81015798566717701</v>
      </c>
      <c r="J1977">
        <v>0.69635776074186095</v>
      </c>
      <c r="K1977" t="s">
        <v>25117</v>
      </c>
      <c r="L1977">
        <v>10</v>
      </c>
      <c r="M1977" t="s">
        <v>1463</v>
      </c>
      <c r="N1977">
        <v>0.90909090909090895</v>
      </c>
      <c r="O1977">
        <v>1.62548764629389E-3</v>
      </c>
    </row>
    <row r="1978" spans="1:15">
      <c r="A1978" t="s">
        <v>2600</v>
      </c>
      <c r="B1978" t="s">
        <v>23511</v>
      </c>
      <c r="C1978" t="s">
        <v>2601</v>
      </c>
      <c r="D1978">
        <v>8</v>
      </c>
      <c r="E1978">
        <v>6152</v>
      </c>
      <c r="F1978">
        <v>10</v>
      </c>
      <c r="G1978">
        <v>7804</v>
      </c>
      <c r="H1978">
        <v>0.64231594183968699</v>
      </c>
      <c r="I1978">
        <v>0.968912233598893</v>
      </c>
      <c r="J1978">
        <v>0.832812322140707</v>
      </c>
      <c r="K1978" t="s">
        <v>25118</v>
      </c>
      <c r="L1978">
        <v>8</v>
      </c>
      <c r="M1978" t="s">
        <v>1463</v>
      </c>
      <c r="N1978">
        <v>0.8</v>
      </c>
      <c r="O1978">
        <v>1.3003901170351099E-3</v>
      </c>
    </row>
    <row r="1979" spans="1:15">
      <c r="A1979" t="s">
        <v>2600</v>
      </c>
      <c r="B1979" t="s">
        <v>23518</v>
      </c>
      <c r="C1979" t="s">
        <v>2601</v>
      </c>
      <c r="D1979">
        <v>2</v>
      </c>
      <c r="E1979">
        <v>787</v>
      </c>
      <c r="F1979">
        <v>10</v>
      </c>
      <c r="G1979">
        <v>7393</v>
      </c>
      <c r="H1979">
        <v>0.28895773872730401</v>
      </c>
      <c r="I1979">
        <v>0.97863801257884697</v>
      </c>
      <c r="J1979">
        <v>0.94620131057153301</v>
      </c>
      <c r="K1979" t="s">
        <v>25119</v>
      </c>
      <c r="L1979">
        <v>2</v>
      </c>
      <c r="M1979" t="s">
        <v>1463</v>
      </c>
      <c r="N1979">
        <v>0.2</v>
      </c>
      <c r="O1979">
        <v>2.5412960609911099E-3</v>
      </c>
    </row>
    <row r="1980" spans="1:15">
      <c r="A1980" t="s">
        <v>2602</v>
      </c>
      <c r="B1980" t="s">
        <v>23511</v>
      </c>
      <c r="C1980" t="s">
        <v>2603</v>
      </c>
      <c r="D1980">
        <v>117</v>
      </c>
      <c r="E1980">
        <v>6152</v>
      </c>
      <c r="F1980">
        <v>132</v>
      </c>
      <c r="G1980">
        <v>7804</v>
      </c>
      <c r="H1980">
        <v>2.2942282647625601E-3</v>
      </c>
      <c r="I1980">
        <v>2.6202641840588601E-2</v>
      </c>
      <c r="J1980">
        <v>2.2522043009434899E-2</v>
      </c>
      <c r="K1980" t="s">
        <v>25120</v>
      </c>
      <c r="L1980">
        <v>117</v>
      </c>
      <c r="M1980" t="s">
        <v>1463</v>
      </c>
      <c r="N1980">
        <v>0.88636363636363602</v>
      </c>
      <c r="O1980">
        <v>1.9018205461638502E-2</v>
      </c>
    </row>
    <row r="1981" spans="1:15">
      <c r="A1981" t="s">
        <v>2602</v>
      </c>
      <c r="B1981" t="s">
        <v>23518</v>
      </c>
      <c r="C1981" t="s">
        <v>2603</v>
      </c>
      <c r="D1981">
        <v>4</v>
      </c>
      <c r="E1981">
        <v>787</v>
      </c>
      <c r="F1981">
        <v>127</v>
      </c>
      <c r="G1981">
        <v>7393</v>
      </c>
      <c r="H1981">
        <v>0.99960374029435395</v>
      </c>
      <c r="I1981">
        <v>1</v>
      </c>
      <c r="J1981">
        <v>0.966855260484069</v>
      </c>
      <c r="K1981" t="s">
        <v>25121</v>
      </c>
      <c r="L1981">
        <v>4</v>
      </c>
      <c r="M1981" t="s">
        <v>1463</v>
      </c>
      <c r="N1981">
        <v>3.1496062992125998E-2</v>
      </c>
      <c r="O1981">
        <v>5.0825921219822103E-3</v>
      </c>
    </row>
    <row r="1982" spans="1:15">
      <c r="A1982" t="s">
        <v>2602</v>
      </c>
      <c r="B1982" t="s">
        <v>23513</v>
      </c>
      <c r="C1982" t="s">
        <v>2603</v>
      </c>
      <c r="D1982">
        <v>9</v>
      </c>
      <c r="E1982">
        <v>535</v>
      </c>
      <c r="F1982">
        <v>144</v>
      </c>
      <c r="G1982">
        <v>8124</v>
      </c>
      <c r="H1982">
        <v>0.61397315755253601</v>
      </c>
      <c r="I1982">
        <v>0.99999999999997702</v>
      </c>
      <c r="J1982">
        <v>0.95041217501583097</v>
      </c>
      <c r="K1982" t="s">
        <v>25122</v>
      </c>
      <c r="L1982">
        <v>9</v>
      </c>
      <c r="M1982" t="s">
        <v>1463</v>
      </c>
      <c r="N1982">
        <v>6.25E-2</v>
      </c>
      <c r="O1982">
        <v>1.6822429906542102E-2</v>
      </c>
    </row>
    <row r="1983" spans="1:15">
      <c r="A1983" t="s">
        <v>2604</v>
      </c>
      <c r="B1983" t="s">
        <v>23511</v>
      </c>
      <c r="C1983" t="s">
        <v>2605</v>
      </c>
      <c r="D1983">
        <v>29</v>
      </c>
      <c r="E1983">
        <v>6152</v>
      </c>
      <c r="F1983">
        <v>29</v>
      </c>
      <c r="G1983">
        <v>7804</v>
      </c>
      <c r="H1983">
        <v>9.9583854011004911E-4</v>
      </c>
      <c r="I1983">
        <v>1.31774602518595E-2</v>
      </c>
      <c r="J1983">
        <v>1.13264657950547E-2</v>
      </c>
      <c r="K1983" t="s">
        <v>25104</v>
      </c>
      <c r="L1983">
        <v>29</v>
      </c>
      <c r="M1983" t="s">
        <v>1463</v>
      </c>
      <c r="N1983">
        <v>1</v>
      </c>
      <c r="O1983">
        <v>4.7139141742522797E-3</v>
      </c>
    </row>
    <row r="1984" spans="1:15">
      <c r="A1984" t="s">
        <v>2606</v>
      </c>
      <c r="B1984" t="s">
        <v>23511</v>
      </c>
      <c r="C1984" t="s">
        <v>2607</v>
      </c>
      <c r="D1984">
        <v>3</v>
      </c>
      <c r="E1984">
        <v>6152</v>
      </c>
      <c r="F1984">
        <v>3</v>
      </c>
      <c r="G1984">
        <v>7804</v>
      </c>
      <c r="H1984">
        <v>0.489837867770546</v>
      </c>
      <c r="I1984">
        <v>0.96083957126938102</v>
      </c>
      <c r="J1984">
        <v>0.82587360011061495</v>
      </c>
      <c r="K1984" t="s">
        <v>24064</v>
      </c>
      <c r="L1984">
        <v>3</v>
      </c>
      <c r="M1984" t="s">
        <v>1463</v>
      </c>
      <c r="N1984">
        <v>1</v>
      </c>
      <c r="O1984">
        <v>4.8764629388816603E-4</v>
      </c>
    </row>
    <row r="1985" spans="1:15">
      <c r="A1985" t="s">
        <v>2608</v>
      </c>
      <c r="B1985" t="s">
        <v>23511</v>
      </c>
      <c r="C1985" t="s">
        <v>2609</v>
      </c>
      <c r="D1985">
        <v>10</v>
      </c>
      <c r="E1985">
        <v>6152</v>
      </c>
      <c r="F1985">
        <v>10</v>
      </c>
      <c r="G1985">
        <v>7804</v>
      </c>
      <c r="H1985">
        <v>9.2537459108980397E-2</v>
      </c>
      <c r="I1985">
        <v>0.40853420848785299</v>
      </c>
      <c r="J1985">
        <v>0.35114875325800998</v>
      </c>
      <c r="K1985" t="s">
        <v>25123</v>
      </c>
      <c r="L1985">
        <v>10</v>
      </c>
      <c r="M1985" t="s">
        <v>1463</v>
      </c>
      <c r="N1985">
        <v>1</v>
      </c>
      <c r="O1985">
        <v>1.62548764629389E-3</v>
      </c>
    </row>
    <row r="1986" spans="1:15">
      <c r="A1986" t="s">
        <v>2610</v>
      </c>
      <c r="B1986" t="s">
        <v>23511</v>
      </c>
      <c r="C1986" t="s">
        <v>2611</v>
      </c>
      <c r="D1986">
        <v>4</v>
      </c>
      <c r="E1986">
        <v>6152</v>
      </c>
      <c r="F1986">
        <v>4</v>
      </c>
      <c r="G1986">
        <v>7804</v>
      </c>
      <c r="H1986">
        <v>0.38610601832086699</v>
      </c>
      <c r="I1986">
        <v>0.90829480295553899</v>
      </c>
      <c r="J1986">
        <v>0.78070962240619901</v>
      </c>
      <c r="K1986" t="s">
        <v>25124</v>
      </c>
      <c r="L1986">
        <v>4</v>
      </c>
      <c r="M1986" t="s">
        <v>1463</v>
      </c>
      <c r="N1986">
        <v>1</v>
      </c>
      <c r="O1986">
        <v>6.5019505851755496E-4</v>
      </c>
    </row>
    <row r="1987" spans="1:15">
      <c r="A1987" t="s">
        <v>2612</v>
      </c>
      <c r="B1987" t="s">
        <v>23511</v>
      </c>
      <c r="C1987" t="s">
        <v>2613</v>
      </c>
      <c r="D1987">
        <v>5</v>
      </c>
      <c r="E1987">
        <v>6152</v>
      </c>
      <c r="F1987">
        <v>5</v>
      </c>
      <c r="G1987">
        <v>7804</v>
      </c>
      <c r="H1987">
        <v>0.30433074367137097</v>
      </c>
      <c r="I1987">
        <v>0.81020448119108801</v>
      </c>
      <c r="J1987">
        <v>0.69639772519260701</v>
      </c>
      <c r="K1987" t="s">
        <v>25125</v>
      </c>
      <c r="L1987">
        <v>5</v>
      </c>
      <c r="M1987" t="s">
        <v>1463</v>
      </c>
      <c r="N1987">
        <v>1</v>
      </c>
      <c r="O1987">
        <v>8.1274382314694405E-4</v>
      </c>
    </row>
    <row r="1988" spans="1:15">
      <c r="A1988" t="s">
        <v>2614</v>
      </c>
      <c r="B1988" t="s">
        <v>23511</v>
      </c>
      <c r="C1988" t="s">
        <v>2615</v>
      </c>
      <c r="D1988">
        <v>5</v>
      </c>
      <c r="E1988">
        <v>6152</v>
      </c>
      <c r="F1988">
        <v>5</v>
      </c>
      <c r="G1988">
        <v>7804</v>
      </c>
      <c r="H1988">
        <v>0.30433074367137097</v>
      </c>
      <c r="I1988">
        <v>0.81020448119108801</v>
      </c>
      <c r="J1988">
        <v>0.69639772519260701</v>
      </c>
      <c r="K1988" t="s">
        <v>25125</v>
      </c>
      <c r="L1988">
        <v>5</v>
      </c>
      <c r="M1988" t="s">
        <v>1463</v>
      </c>
      <c r="N1988">
        <v>1</v>
      </c>
      <c r="O1988">
        <v>8.1274382314694405E-4</v>
      </c>
    </row>
    <row r="1989" spans="1:15">
      <c r="A1989" t="s">
        <v>2616</v>
      </c>
      <c r="B1989" t="s">
        <v>23511</v>
      </c>
      <c r="C1989" t="s">
        <v>2617</v>
      </c>
      <c r="D1989">
        <v>4</v>
      </c>
      <c r="E1989">
        <v>6152</v>
      </c>
      <c r="F1989">
        <v>4</v>
      </c>
      <c r="G1989">
        <v>7804</v>
      </c>
      <c r="H1989">
        <v>0.38610601832086699</v>
      </c>
      <c r="I1989">
        <v>0.90829480295553899</v>
      </c>
      <c r="J1989">
        <v>0.78070962240619901</v>
      </c>
      <c r="K1989" t="s">
        <v>25126</v>
      </c>
      <c r="L1989">
        <v>4</v>
      </c>
      <c r="M1989" t="s">
        <v>1463</v>
      </c>
      <c r="N1989">
        <v>1</v>
      </c>
      <c r="O1989">
        <v>6.5019505851755496E-4</v>
      </c>
    </row>
    <row r="1990" spans="1:15">
      <c r="A1990" t="s">
        <v>2618</v>
      </c>
      <c r="B1990" t="s">
        <v>23511</v>
      </c>
      <c r="C1990" t="s">
        <v>2619</v>
      </c>
      <c r="D1990">
        <v>4</v>
      </c>
      <c r="E1990">
        <v>6152</v>
      </c>
      <c r="F1990">
        <v>4</v>
      </c>
      <c r="G1990">
        <v>7804</v>
      </c>
      <c r="H1990">
        <v>0.38610601832086699</v>
      </c>
      <c r="I1990">
        <v>0.90829480295553899</v>
      </c>
      <c r="J1990">
        <v>0.78070962240619901</v>
      </c>
      <c r="K1990" t="s">
        <v>25126</v>
      </c>
      <c r="L1990">
        <v>4</v>
      </c>
      <c r="M1990" t="s">
        <v>1463</v>
      </c>
      <c r="N1990">
        <v>1</v>
      </c>
      <c r="O1990">
        <v>6.5019505851755496E-4</v>
      </c>
    </row>
    <row r="1991" spans="1:15">
      <c r="A1991" t="s">
        <v>2620</v>
      </c>
      <c r="B1991" t="s">
        <v>23511</v>
      </c>
      <c r="C1991" t="s">
        <v>2621</v>
      </c>
      <c r="D1991">
        <v>6</v>
      </c>
      <c r="E1991">
        <v>6152</v>
      </c>
      <c r="F1991">
        <v>6</v>
      </c>
      <c r="G1991">
        <v>7804</v>
      </c>
      <c r="H1991">
        <v>0.23986678822258201</v>
      </c>
      <c r="I1991">
        <v>0.71382528017432401</v>
      </c>
      <c r="J1991">
        <v>0.61355659322887801</v>
      </c>
      <c r="K1991" t="s">
        <v>25127</v>
      </c>
      <c r="L1991">
        <v>6</v>
      </c>
      <c r="M1991" t="s">
        <v>1463</v>
      </c>
      <c r="N1991">
        <v>1</v>
      </c>
      <c r="O1991">
        <v>9.7529258777633303E-4</v>
      </c>
    </row>
    <row r="1992" spans="1:15">
      <c r="A1992" t="s">
        <v>2622</v>
      </c>
      <c r="B1992" t="s">
        <v>23511</v>
      </c>
      <c r="C1992" t="s">
        <v>2623</v>
      </c>
      <c r="D1992">
        <v>22</v>
      </c>
      <c r="E1992">
        <v>6152</v>
      </c>
      <c r="F1992">
        <v>24</v>
      </c>
      <c r="G1992">
        <v>7804</v>
      </c>
      <c r="H1992">
        <v>9.0376962795474206E-2</v>
      </c>
      <c r="I1992">
        <v>0.40853420848785299</v>
      </c>
      <c r="J1992">
        <v>0.35114875325800998</v>
      </c>
      <c r="K1992" t="s">
        <v>25128</v>
      </c>
      <c r="L1992">
        <v>22</v>
      </c>
      <c r="M1992" t="s">
        <v>1463</v>
      </c>
      <c r="N1992">
        <v>0.91666666666666696</v>
      </c>
      <c r="O1992">
        <v>3.57607282184655E-3</v>
      </c>
    </row>
    <row r="1993" spans="1:15">
      <c r="A1993" t="s">
        <v>2622</v>
      </c>
      <c r="B1993" t="s">
        <v>23513</v>
      </c>
      <c r="C1993" t="s">
        <v>2623</v>
      </c>
      <c r="D1993">
        <v>2</v>
      </c>
      <c r="E1993">
        <v>535</v>
      </c>
      <c r="F1993">
        <v>26</v>
      </c>
      <c r="G1993">
        <v>8124</v>
      </c>
      <c r="H1993">
        <v>0.51836886495418399</v>
      </c>
      <c r="I1993">
        <v>0.99999999999997702</v>
      </c>
      <c r="J1993">
        <v>0.95041217501583097</v>
      </c>
      <c r="K1993" t="s">
        <v>23546</v>
      </c>
      <c r="L1993">
        <v>2</v>
      </c>
      <c r="M1993" t="s">
        <v>1463</v>
      </c>
      <c r="N1993">
        <v>7.69230769230769E-2</v>
      </c>
      <c r="O1993">
        <v>3.7383177570093499E-3</v>
      </c>
    </row>
    <row r="1994" spans="1:15">
      <c r="A1994" t="s">
        <v>2624</v>
      </c>
      <c r="B1994" t="s">
        <v>23511</v>
      </c>
      <c r="C1994" t="s">
        <v>2625</v>
      </c>
      <c r="D1994">
        <v>19</v>
      </c>
      <c r="E1994">
        <v>6152</v>
      </c>
      <c r="F1994">
        <v>22</v>
      </c>
      <c r="G1994">
        <v>7804</v>
      </c>
      <c r="H1994">
        <v>0.284610565096101</v>
      </c>
      <c r="I1994">
        <v>0.807955886208509</v>
      </c>
      <c r="J1994">
        <v>0.69446498294407599</v>
      </c>
      <c r="K1994" t="s">
        <v>25129</v>
      </c>
      <c r="L1994">
        <v>19</v>
      </c>
      <c r="M1994" t="s">
        <v>1463</v>
      </c>
      <c r="N1994">
        <v>0.86363636363636398</v>
      </c>
      <c r="O1994">
        <v>3.0884265279583901E-3</v>
      </c>
    </row>
    <row r="1995" spans="1:15">
      <c r="A1995" t="s">
        <v>2624</v>
      </c>
      <c r="B1995" t="s">
        <v>23518</v>
      </c>
      <c r="C1995" t="s">
        <v>2625</v>
      </c>
      <c r="D1995">
        <v>1</v>
      </c>
      <c r="E1995">
        <v>787</v>
      </c>
      <c r="F1995">
        <v>3</v>
      </c>
      <c r="G1995">
        <v>7393</v>
      </c>
      <c r="H1995">
        <v>0.28660084727541502</v>
      </c>
      <c r="I1995">
        <v>0.97863801257884697</v>
      </c>
      <c r="J1995">
        <v>0.94620131057153301</v>
      </c>
      <c r="K1995" t="s">
        <v>25130</v>
      </c>
      <c r="L1995">
        <v>1</v>
      </c>
      <c r="M1995" t="s">
        <v>1463</v>
      </c>
      <c r="N1995">
        <v>0.33333333333333298</v>
      </c>
      <c r="O1995">
        <v>1.27064803049555E-3</v>
      </c>
    </row>
    <row r="1996" spans="1:15">
      <c r="A1996" t="s">
        <v>2624</v>
      </c>
      <c r="B1996" t="s">
        <v>23513</v>
      </c>
      <c r="C1996" t="s">
        <v>2625</v>
      </c>
      <c r="D1996">
        <v>2</v>
      </c>
      <c r="E1996">
        <v>535</v>
      </c>
      <c r="F1996">
        <v>24</v>
      </c>
      <c r="G1996">
        <v>8124</v>
      </c>
      <c r="H1996">
        <v>0.47543339844096799</v>
      </c>
      <c r="I1996">
        <v>0.99999999999997702</v>
      </c>
      <c r="J1996">
        <v>0.95041217501583097</v>
      </c>
      <c r="K1996" t="s">
        <v>23546</v>
      </c>
      <c r="L1996">
        <v>2</v>
      </c>
      <c r="M1996" t="s">
        <v>1463</v>
      </c>
      <c r="N1996">
        <v>8.3333333333333301E-2</v>
      </c>
      <c r="O1996">
        <v>3.7383177570093499E-3</v>
      </c>
    </row>
    <row r="1997" spans="1:15">
      <c r="A1997" t="s">
        <v>2626</v>
      </c>
      <c r="B1997" t="s">
        <v>23513</v>
      </c>
      <c r="C1997" t="s">
        <v>2627</v>
      </c>
      <c r="D1997">
        <v>2</v>
      </c>
      <c r="E1997">
        <v>535</v>
      </c>
      <c r="F1997">
        <v>23</v>
      </c>
      <c r="G1997">
        <v>8124</v>
      </c>
      <c r="H1997">
        <v>0.45311094658456502</v>
      </c>
      <c r="I1997">
        <v>0.99999999999997702</v>
      </c>
      <c r="J1997">
        <v>0.95041217501583097</v>
      </c>
      <c r="K1997" t="s">
        <v>23546</v>
      </c>
      <c r="L1997">
        <v>2</v>
      </c>
      <c r="M1997" t="s">
        <v>1463</v>
      </c>
      <c r="N1997">
        <v>8.6956521739130405E-2</v>
      </c>
      <c r="O1997">
        <v>3.7383177570093499E-3</v>
      </c>
    </row>
    <row r="1998" spans="1:15">
      <c r="A1998" t="s">
        <v>2626</v>
      </c>
      <c r="B1998" t="s">
        <v>23511</v>
      </c>
      <c r="C1998" t="s">
        <v>2627</v>
      </c>
      <c r="D1998">
        <v>19</v>
      </c>
      <c r="E1998">
        <v>6152</v>
      </c>
      <c r="F1998">
        <v>21</v>
      </c>
      <c r="G1998">
        <v>7804</v>
      </c>
      <c r="H1998">
        <v>0.14714101732597901</v>
      </c>
      <c r="I1998">
        <v>0.54611425167193095</v>
      </c>
      <c r="J1998">
        <v>0.46940338073728599</v>
      </c>
      <c r="K1998" t="s">
        <v>25131</v>
      </c>
      <c r="L1998">
        <v>19</v>
      </c>
      <c r="M1998" t="s">
        <v>1463</v>
      </c>
      <c r="N1998">
        <v>0.90476190476190499</v>
      </c>
      <c r="O1998">
        <v>3.0884265279583901E-3</v>
      </c>
    </row>
    <row r="1999" spans="1:15">
      <c r="A1999" t="s">
        <v>2628</v>
      </c>
      <c r="B1999" t="s">
        <v>23511</v>
      </c>
      <c r="C1999" t="s">
        <v>2629</v>
      </c>
      <c r="D1999">
        <v>22</v>
      </c>
      <c r="E1999">
        <v>6152</v>
      </c>
      <c r="F1999">
        <v>25</v>
      </c>
      <c r="G1999">
        <v>7804</v>
      </c>
      <c r="H1999">
        <v>0.192768852775347</v>
      </c>
      <c r="I1999">
        <v>0.63663514108463504</v>
      </c>
      <c r="J1999">
        <v>0.54720909884038105</v>
      </c>
      <c r="K1999" t="s">
        <v>25132</v>
      </c>
      <c r="L1999">
        <v>22</v>
      </c>
      <c r="M1999" t="s">
        <v>1463</v>
      </c>
      <c r="N1999">
        <v>0.88</v>
      </c>
      <c r="O1999">
        <v>3.57607282184655E-3</v>
      </c>
    </row>
    <row r="2000" spans="1:15">
      <c r="A2000" t="s">
        <v>2628</v>
      </c>
      <c r="B2000" t="s">
        <v>23518</v>
      </c>
      <c r="C2000" t="s">
        <v>2629</v>
      </c>
      <c r="D2000">
        <v>3</v>
      </c>
      <c r="E2000">
        <v>787</v>
      </c>
      <c r="F2000">
        <v>23</v>
      </c>
      <c r="G2000">
        <v>7393</v>
      </c>
      <c r="H2000">
        <v>0.44950640787808399</v>
      </c>
      <c r="I2000">
        <v>1</v>
      </c>
      <c r="J2000">
        <v>0.966855260484069</v>
      </c>
      <c r="K2000" t="s">
        <v>25133</v>
      </c>
      <c r="L2000">
        <v>3</v>
      </c>
      <c r="M2000" t="s">
        <v>1463</v>
      </c>
      <c r="N2000">
        <v>0.13043478260869601</v>
      </c>
      <c r="O2000">
        <v>3.8119440914866601E-3</v>
      </c>
    </row>
    <row r="2001" spans="1:15">
      <c r="A2001" t="s">
        <v>2630</v>
      </c>
      <c r="B2001" t="s">
        <v>23511</v>
      </c>
      <c r="C2001" t="s">
        <v>2631</v>
      </c>
      <c r="D2001">
        <v>12</v>
      </c>
      <c r="E2001">
        <v>6152</v>
      </c>
      <c r="F2001">
        <v>13</v>
      </c>
      <c r="G2001">
        <v>7804</v>
      </c>
      <c r="H2001">
        <v>0.20366351383502801</v>
      </c>
      <c r="I2001">
        <v>0.658478585781888</v>
      </c>
      <c r="J2001">
        <v>0.56598426677721503</v>
      </c>
      <c r="K2001" t="s">
        <v>25134</v>
      </c>
      <c r="L2001">
        <v>12</v>
      </c>
      <c r="M2001" t="s">
        <v>1463</v>
      </c>
      <c r="N2001">
        <v>0.92307692307692302</v>
      </c>
      <c r="O2001">
        <v>1.95058517555267E-3</v>
      </c>
    </row>
    <row r="2002" spans="1:15">
      <c r="A2002" t="s">
        <v>2632</v>
      </c>
      <c r="B2002" t="s">
        <v>23511</v>
      </c>
      <c r="C2002" t="s">
        <v>2633</v>
      </c>
      <c r="D2002">
        <v>4</v>
      </c>
      <c r="E2002">
        <v>6152</v>
      </c>
      <c r="F2002">
        <v>4</v>
      </c>
      <c r="G2002">
        <v>7804</v>
      </c>
      <c r="H2002">
        <v>0.38610601832086699</v>
      </c>
      <c r="I2002">
        <v>0.90829480295553899</v>
      </c>
      <c r="J2002">
        <v>0.78070962240619901</v>
      </c>
      <c r="K2002" t="s">
        <v>25135</v>
      </c>
      <c r="L2002">
        <v>4</v>
      </c>
      <c r="M2002" t="s">
        <v>1463</v>
      </c>
      <c r="N2002">
        <v>1</v>
      </c>
      <c r="O2002">
        <v>6.5019505851755496E-4</v>
      </c>
    </row>
    <row r="2003" spans="1:15">
      <c r="A2003" t="s">
        <v>2634</v>
      </c>
      <c r="B2003" t="s">
        <v>23511</v>
      </c>
      <c r="C2003" t="s">
        <v>2635</v>
      </c>
      <c r="D2003">
        <v>3</v>
      </c>
      <c r="E2003">
        <v>6152</v>
      </c>
      <c r="F2003">
        <v>3</v>
      </c>
      <c r="G2003">
        <v>7804</v>
      </c>
      <c r="H2003">
        <v>0.489837867770546</v>
      </c>
      <c r="I2003">
        <v>0.96083957126938102</v>
      </c>
      <c r="J2003">
        <v>0.82587360011061495</v>
      </c>
      <c r="K2003" t="s">
        <v>24064</v>
      </c>
      <c r="L2003">
        <v>3</v>
      </c>
      <c r="M2003" t="s">
        <v>1463</v>
      </c>
      <c r="N2003">
        <v>1</v>
      </c>
      <c r="O2003">
        <v>4.8764629388816603E-4</v>
      </c>
    </row>
    <row r="2004" spans="1:15">
      <c r="A2004" t="s">
        <v>2636</v>
      </c>
      <c r="B2004" t="s">
        <v>23511</v>
      </c>
      <c r="C2004" t="s">
        <v>2637</v>
      </c>
      <c r="D2004">
        <v>5</v>
      </c>
      <c r="E2004">
        <v>6152</v>
      </c>
      <c r="F2004">
        <v>5</v>
      </c>
      <c r="G2004">
        <v>7804</v>
      </c>
      <c r="H2004">
        <v>0.30433074367137097</v>
      </c>
      <c r="I2004">
        <v>0.81020448119108801</v>
      </c>
      <c r="J2004">
        <v>0.69639772519260701</v>
      </c>
      <c r="K2004" t="s">
        <v>25125</v>
      </c>
      <c r="L2004">
        <v>5</v>
      </c>
      <c r="M2004" t="s">
        <v>1463</v>
      </c>
      <c r="N2004">
        <v>1</v>
      </c>
      <c r="O2004">
        <v>8.1274382314694405E-4</v>
      </c>
    </row>
    <row r="2005" spans="1:15">
      <c r="A2005" t="s">
        <v>2638</v>
      </c>
      <c r="B2005" t="s">
        <v>23511</v>
      </c>
      <c r="C2005" t="s">
        <v>2639</v>
      </c>
      <c r="D2005">
        <v>7</v>
      </c>
      <c r="E2005">
        <v>6152</v>
      </c>
      <c r="F2005">
        <v>7</v>
      </c>
      <c r="G2005">
        <v>7804</v>
      </c>
      <c r="H2005">
        <v>0.18905120292587699</v>
      </c>
      <c r="I2005">
        <v>0.631132279689813</v>
      </c>
      <c r="J2005">
        <v>0.54247920626835999</v>
      </c>
      <c r="K2005" t="s">
        <v>25136</v>
      </c>
      <c r="L2005">
        <v>7</v>
      </c>
      <c r="M2005" t="s">
        <v>1463</v>
      </c>
      <c r="N2005">
        <v>1</v>
      </c>
      <c r="O2005">
        <v>1.13784135240572E-3</v>
      </c>
    </row>
    <row r="2006" spans="1:15">
      <c r="A2006" t="s">
        <v>2640</v>
      </c>
      <c r="B2006" t="s">
        <v>23511</v>
      </c>
      <c r="C2006" t="s">
        <v>2641</v>
      </c>
      <c r="D2006">
        <v>29</v>
      </c>
      <c r="E2006">
        <v>6152</v>
      </c>
      <c r="F2006">
        <v>29</v>
      </c>
      <c r="G2006">
        <v>7804</v>
      </c>
      <c r="H2006">
        <v>9.9583854011004911E-4</v>
      </c>
      <c r="I2006">
        <v>1.31774602518595E-2</v>
      </c>
      <c r="J2006">
        <v>1.13264657950547E-2</v>
      </c>
      <c r="K2006" t="s">
        <v>25104</v>
      </c>
      <c r="L2006">
        <v>29</v>
      </c>
      <c r="M2006" t="s">
        <v>1463</v>
      </c>
      <c r="N2006">
        <v>1</v>
      </c>
      <c r="O2006">
        <v>4.7139141742522797E-3</v>
      </c>
    </row>
    <row r="2007" spans="1:15">
      <c r="A2007" t="s">
        <v>2642</v>
      </c>
      <c r="B2007" t="s">
        <v>23511</v>
      </c>
      <c r="C2007" t="s">
        <v>2643</v>
      </c>
      <c r="D2007">
        <v>1</v>
      </c>
      <c r="E2007">
        <v>6152</v>
      </c>
      <c r="F2007">
        <v>5</v>
      </c>
      <c r="G2007">
        <v>7804</v>
      </c>
      <c r="H2007">
        <v>0.99957695240616395</v>
      </c>
      <c r="I2007">
        <v>1</v>
      </c>
      <c r="J2007">
        <v>0.85953329234717102</v>
      </c>
      <c r="K2007" t="s">
        <v>25137</v>
      </c>
      <c r="L2007">
        <v>1</v>
      </c>
      <c r="M2007" t="s">
        <v>1463</v>
      </c>
      <c r="N2007">
        <v>0.2</v>
      </c>
      <c r="O2007">
        <v>1.6254876462938901E-4</v>
      </c>
    </row>
    <row r="2008" spans="1:15">
      <c r="A2008" t="s">
        <v>2642</v>
      </c>
      <c r="B2008" t="s">
        <v>23518</v>
      </c>
      <c r="C2008" t="s">
        <v>2643</v>
      </c>
      <c r="D2008">
        <v>4</v>
      </c>
      <c r="E2008">
        <v>787</v>
      </c>
      <c r="F2008">
        <v>4</v>
      </c>
      <c r="G2008">
        <v>7393</v>
      </c>
      <c r="H2008">
        <v>1.2754184429923201E-4</v>
      </c>
      <c r="I2008">
        <v>1.33866788828189E-2</v>
      </c>
      <c r="J2008">
        <v>1.2942980898264501E-2</v>
      </c>
      <c r="K2008" t="s">
        <v>25138</v>
      </c>
      <c r="L2008">
        <v>4</v>
      </c>
      <c r="M2008" t="s">
        <v>1463</v>
      </c>
      <c r="N2008">
        <v>1</v>
      </c>
      <c r="O2008">
        <v>5.0825921219822103E-3</v>
      </c>
    </row>
    <row r="2009" spans="1:15">
      <c r="A2009" t="s">
        <v>2644</v>
      </c>
      <c r="B2009" t="s">
        <v>23511</v>
      </c>
      <c r="C2009" t="s">
        <v>2645</v>
      </c>
      <c r="D2009">
        <v>3</v>
      </c>
      <c r="E2009">
        <v>6152</v>
      </c>
      <c r="F2009">
        <v>3</v>
      </c>
      <c r="G2009">
        <v>7804</v>
      </c>
      <c r="H2009">
        <v>0.489837867770546</v>
      </c>
      <c r="I2009">
        <v>0.96083957126938102</v>
      </c>
      <c r="J2009">
        <v>0.82587360011061495</v>
      </c>
      <c r="K2009" t="s">
        <v>25139</v>
      </c>
      <c r="L2009">
        <v>3</v>
      </c>
      <c r="M2009" t="s">
        <v>1463</v>
      </c>
      <c r="N2009">
        <v>1</v>
      </c>
      <c r="O2009">
        <v>4.8764629388816603E-4</v>
      </c>
    </row>
    <row r="2010" spans="1:15">
      <c r="A2010" t="s">
        <v>2646</v>
      </c>
      <c r="B2010" t="s">
        <v>23511</v>
      </c>
      <c r="C2010" t="s">
        <v>2647</v>
      </c>
      <c r="D2010">
        <v>1</v>
      </c>
      <c r="E2010">
        <v>6152</v>
      </c>
      <c r="F2010">
        <v>1</v>
      </c>
      <c r="G2010">
        <v>7804</v>
      </c>
      <c r="H2010">
        <v>0.788313685289595</v>
      </c>
      <c r="I2010">
        <v>0.968912233598893</v>
      </c>
      <c r="J2010">
        <v>0.832812322140707</v>
      </c>
      <c r="K2010" t="s">
        <v>25140</v>
      </c>
      <c r="L2010">
        <v>1</v>
      </c>
      <c r="M2010" t="s">
        <v>1463</v>
      </c>
      <c r="N2010">
        <v>1</v>
      </c>
      <c r="O2010">
        <v>1.6254876462938901E-4</v>
      </c>
    </row>
    <row r="2011" spans="1:15">
      <c r="A2011" t="s">
        <v>2648</v>
      </c>
      <c r="B2011" t="s">
        <v>23511</v>
      </c>
      <c r="C2011" t="s">
        <v>2649</v>
      </c>
      <c r="D2011">
        <v>9</v>
      </c>
      <c r="E2011">
        <v>6152</v>
      </c>
      <c r="F2011">
        <v>9</v>
      </c>
      <c r="G2011">
        <v>7804</v>
      </c>
      <c r="H2011">
        <v>0.117423000773971</v>
      </c>
      <c r="I2011">
        <v>0.47842873658393897</v>
      </c>
      <c r="J2011">
        <v>0.41122542710949</v>
      </c>
      <c r="K2011" t="s">
        <v>25141</v>
      </c>
      <c r="L2011">
        <v>9</v>
      </c>
      <c r="M2011" t="s">
        <v>1463</v>
      </c>
      <c r="N2011">
        <v>1</v>
      </c>
      <c r="O2011">
        <v>1.4629388816645001E-3</v>
      </c>
    </row>
    <row r="2012" spans="1:15">
      <c r="A2012" t="s">
        <v>2650</v>
      </c>
      <c r="B2012" t="s">
        <v>23511</v>
      </c>
      <c r="C2012" t="s">
        <v>2651</v>
      </c>
      <c r="D2012">
        <v>5</v>
      </c>
      <c r="E2012">
        <v>6152</v>
      </c>
      <c r="F2012">
        <v>5</v>
      </c>
      <c r="G2012">
        <v>7804</v>
      </c>
      <c r="H2012">
        <v>0.30433074367137097</v>
      </c>
      <c r="I2012">
        <v>0.81020448119108801</v>
      </c>
      <c r="J2012">
        <v>0.69639772519260701</v>
      </c>
      <c r="K2012" t="s">
        <v>25142</v>
      </c>
      <c r="L2012">
        <v>5</v>
      </c>
      <c r="M2012" t="s">
        <v>1463</v>
      </c>
      <c r="N2012">
        <v>1</v>
      </c>
      <c r="O2012">
        <v>8.1274382314694405E-4</v>
      </c>
    </row>
    <row r="2013" spans="1:15">
      <c r="A2013" t="s">
        <v>2652</v>
      </c>
      <c r="B2013" t="s">
        <v>23518</v>
      </c>
      <c r="C2013" t="s">
        <v>2653</v>
      </c>
      <c r="D2013">
        <v>1</v>
      </c>
      <c r="E2013">
        <v>787</v>
      </c>
      <c r="F2013">
        <v>4</v>
      </c>
      <c r="G2013">
        <v>7393</v>
      </c>
      <c r="H2013">
        <v>0.362574478289521</v>
      </c>
      <c r="I2013">
        <v>1</v>
      </c>
      <c r="J2013">
        <v>0.966855260484069</v>
      </c>
      <c r="K2013" t="s">
        <v>25143</v>
      </c>
      <c r="L2013">
        <v>1</v>
      </c>
      <c r="M2013" t="s">
        <v>1463</v>
      </c>
      <c r="N2013">
        <v>0.25</v>
      </c>
      <c r="O2013">
        <v>1.27064803049555E-3</v>
      </c>
    </row>
    <row r="2014" spans="1:15">
      <c r="A2014" t="s">
        <v>2652</v>
      </c>
      <c r="B2014" t="s">
        <v>23511</v>
      </c>
      <c r="C2014" t="s">
        <v>2653</v>
      </c>
      <c r="D2014">
        <v>3</v>
      </c>
      <c r="E2014">
        <v>6152</v>
      </c>
      <c r="F2014">
        <v>4</v>
      </c>
      <c r="G2014">
        <v>7804</v>
      </c>
      <c r="H2014">
        <v>0.80103341611958101</v>
      </c>
      <c r="I2014">
        <v>0.968912233598893</v>
      </c>
      <c r="J2014">
        <v>0.832812322140707</v>
      </c>
      <c r="K2014" t="s">
        <v>25144</v>
      </c>
      <c r="L2014">
        <v>3</v>
      </c>
      <c r="M2014" t="s">
        <v>1463</v>
      </c>
      <c r="N2014">
        <v>0.75</v>
      </c>
      <c r="O2014">
        <v>4.8764629388816603E-4</v>
      </c>
    </row>
    <row r="2015" spans="1:15">
      <c r="A2015" t="s">
        <v>2654</v>
      </c>
      <c r="B2015" t="s">
        <v>23518</v>
      </c>
      <c r="C2015" t="s">
        <v>2655</v>
      </c>
      <c r="D2015">
        <v>1</v>
      </c>
      <c r="E2015">
        <v>787</v>
      </c>
      <c r="F2015">
        <v>6</v>
      </c>
      <c r="G2015">
        <v>7393</v>
      </c>
      <c r="H2015">
        <v>0.49113550780958298</v>
      </c>
      <c r="I2015">
        <v>1</v>
      </c>
      <c r="J2015">
        <v>0.966855260484069</v>
      </c>
      <c r="K2015" t="s">
        <v>25145</v>
      </c>
      <c r="L2015">
        <v>1</v>
      </c>
      <c r="M2015" t="s">
        <v>1463</v>
      </c>
      <c r="N2015">
        <v>0.16666666666666699</v>
      </c>
      <c r="O2015">
        <v>1.27064803049555E-3</v>
      </c>
    </row>
    <row r="2016" spans="1:15">
      <c r="A2016" t="s">
        <v>2654</v>
      </c>
      <c r="B2016" t="s">
        <v>23511</v>
      </c>
      <c r="C2016" t="s">
        <v>2655</v>
      </c>
      <c r="D2016">
        <v>5</v>
      </c>
      <c r="E2016">
        <v>6152</v>
      </c>
      <c r="F2016">
        <v>6</v>
      </c>
      <c r="G2016">
        <v>7804</v>
      </c>
      <c r="H2016">
        <v>0.62665052091531404</v>
      </c>
      <c r="I2016">
        <v>0.968912233598893</v>
      </c>
      <c r="J2016">
        <v>0.832812322140707</v>
      </c>
      <c r="K2016" t="s">
        <v>25146</v>
      </c>
      <c r="L2016">
        <v>5</v>
      </c>
      <c r="M2016" t="s">
        <v>1463</v>
      </c>
      <c r="N2016">
        <v>0.83333333333333304</v>
      </c>
      <c r="O2016">
        <v>8.1274382314694405E-4</v>
      </c>
    </row>
    <row r="2017" spans="1:15">
      <c r="A2017" t="s">
        <v>2656</v>
      </c>
      <c r="B2017" t="s">
        <v>23518</v>
      </c>
      <c r="C2017" t="s">
        <v>2657</v>
      </c>
      <c r="D2017">
        <v>1</v>
      </c>
      <c r="E2017">
        <v>787</v>
      </c>
      <c r="F2017">
        <v>1</v>
      </c>
      <c r="G2017">
        <v>7393</v>
      </c>
      <c r="H2017">
        <v>0.106452049235764</v>
      </c>
      <c r="I2017">
        <v>0.63266972740240601</v>
      </c>
      <c r="J2017">
        <v>0.61170005408803896</v>
      </c>
      <c r="K2017" t="s">
        <v>25145</v>
      </c>
      <c r="L2017">
        <v>1</v>
      </c>
      <c r="M2017" t="s">
        <v>1463</v>
      </c>
      <c r="N2017">
        <v>1</v>
      </c>
      <c r="O2017">
        <v>1.27064803049555E-3</v>
      </c>
    </row>
    <row r="2018" spans="1:15">
      <c r="A2018" t="s">
        <v>2658</v>
      </c>
      <c r="B2018" t="s">
        <v>23518</v>
      </c>
      <c r="C2018" t="s">
        <v>2659</v>
      </c>
      <c r="D2018">
        <v>1</v>
      </c>
      <c r="E2018">
        <v>787</v>
      </c>
      <c r="F2018">
        <v>1</v>
      </c>
      <c r="G2018">
        <v>7393</v>
      </c>
      <c r="H2018">
        <v>0.106452049235764</v>
      </c>
      <c r="I2018">
        <v>0.63266972740240601</v>
      </c>
      <c r="J2018">
        <v>0.61170005408803896</v>
      </c>
      <c r="K2018" t="s">
        <v>25145</v>
      </c>
      <c r="L2018">
        <v>1</v>
      </c>
      <c r="M2018" t="s">
        <v>1463</v>
      </c>
      <c r="N2018">
        <v>1</v>
      </c>
      <c r="O2018">
        <v>1.27064803049555E-3</v>
      </c>
    </row>
    <row r="2019" spans="1:15">
      <c r="A2019" t="s">
        <v>2660</v>
      </c>
      <c r="B2019" t="s">
        <v>23511</v>
      </c>
      <c r="C2019" t="s">
        <v>2661</v>
      </c>
      <c r="D2019">
        <v>2</v>
      </c>
      <c r="E2019">
        <v>6152</v>
      </c>
      <c r="F2019">
        <v>4</v>
      </c>
      <c r="G2019">
        <v>7804</v>
      </c>
      <c r="H2019">
        <v>0.96811759508681905</v>
      </c>
      <c r="I2019">
        <v>1</v>
      </c>
      <c r="J2019">
        <v>0.85953329234717102</v>
      </c>
      <c r="K2019" t="s">
        <v>25147</v>
      </c>
      <c r="L2019">
        <v>2</v>
      </c>
      <c r="M2019" t="s">
        <v>1463</v>
      </c>
      <c r="N2019">
        <v>0.5</v>
      </c>
      <c r="O2019">
        <v>3.2509752925877802E-4</v>
      </c>
    </row>
    <row r="2020" spans="1:15">
      <c r="A2020" t="s">
        <v>2660</v>
      </c>
      <c r="B2020" t="s">
        <v>23518</v>
      </c>
      <c r="C2020" t="s">
        <v>2661</v>
      </c>
      <c r="D2020">
        <v>2</v>
      </c>
      <c r="E2020">
        <v>787</v>
      </c>
      <c r="F2020">
        <v>4</v>
      </c>
      <c r="G2020">
        <v>7393</v>
      </c>
      <c r="H2020">
        <v>5.8679954233094203E-2</v>
      </c>
      <c r="I2020">
        <v>0.61178825165478101</v>
      </c>
      <c r="J2020">
        <v>0.59151068941477603</v>
      </c>
      <c r="K2020" t="s">
        <v>25119</v>
      </c>
      <c r="L2020">
        <v>2</v>
      </c>
      <c r="M2020" t="s">
        <v>1463</v>
      </c>
      <c r="N2020">
        <v>0.5</v>
      </c>
      <c r="O2020">
        <v>2.5412960609911099E-3</v>
      </c>
    </row>
    <row r="2021" spans="1:15">
      <c r="A2021" t="s">
        <v>2662</v>
      </c>
      <c r="B2021" t="s">
        <v>23511</v>
      </c>
      <c r="C2021" t="s">
        <v>2663</v>
      </c>
      <c r="D2021">
        <v>3</v>
      </c>
      <c r="E2021">
        <v>6152</v>
      </c>
      <c r="F2021">
        <v>3</v>
      </c>
      <c r="G2021">
        <v>7804</v>
      </c>
      <c r="H2021">
        <v>0.489837867770546</v>
      </c>
      <c r="I2021">
        <v>0.96083957126938102</v>
      </c>
      <c r="J2021">
        <v>0.82587360011061495</v>
      </c>
      <c r="K2021" t="s">
        <v>25148</v>
      </c>
      <c r="L2021">
        <v>3</v>
      </c>
      <c r="M2021" t="s">
        <v>1463</v>
      </c>
      <c r="N2021">
        <v>1</v>
      </c>
      <c r="O2021">
        <v>4.8764629388816603E-4</v>
      </c>
    </row>
    <row r="2022" spans="1:15">
      <c r="A2022" t="s">
        <v>2664</v>
      </c>
      <c r="B2022" t="s">
        <v>23518</v>
      </c>
      <c r="C2022" t="s">
        <v>2665</v>
      </c>
      <c r="D2022">
        <v>2</v>
      </c>
      <c r="E2022">
        <v>787</v>
      </c>
      <c r="F2022">
        <v>4</v>
      </c>
      <c r="G2022">
        <v>7393</v>
      </c>
      <c r="H2022">
        <v>5.8679954233094203E-2</v>
      </c>
      <c r="I2022">
        <v>0.61178825165478101</v>
      </c>
      <c r="J2022">
        <v>0.59151068941477603</v>
      </c>
      <c r="K2022" t="s">
        <v>25119</v>
      </c>
      <c r="L2022">
        <v>2</v>
      </c>
      <c r="M2022" t="s">
        <v>1463</v>
      </c>
      <c r="N2022">
        <v>0.5</v>
      </c>
      <c r="O2022">
        <v>2.5412960609911099E-3</v>
      </c>
    </row>
    <row r="2023" spans="1:15">
      <c r="A2023" t="s">
        <v>2664</v>
      </c>
      <c r="B2023" t="s">
        <v>23511</v>
      </c>
      <c r="C2023" t="s">
        <v>2665</v>
      </c>
      <c r="D2023">
        <v>2</v>
      </c>
      <c r="E2023">
        <v>6152</v>
      </c>
      <c r="F2023">
        <v>4</v>
      </c>
      <c r="G2023">
        <v>7804</v>
      </c>
      <c r="H2023">
        <v>0.96811759508681905</v>
      </c>
      <c r="I2023">
        <v>1</v>
      </c>
      <c r="J2023">
        <v>0.85953329234717102</v>
      </c>
      <c r="K2023" t="s">
        <v>25147</v>
      </c>
      <c r="L2023">
        <v>2</v>
      </c>
      <c r="M2023" t="s">
        <v>1463</v>
      </c>
      <c r="N2023">
        <v>0.5</v>
      </c>
      <c r="O2023">
        <v>3.2509752925877802E-4</v>
      </c>
    </row>
    <row r="2024" spans="1:15">
      <c r="A2024" t="s">
        <v>2666</v>
      </c>
      <c r="B2024" t="s">
        <v>23511</v>
      </c>
      <c r="C2024" t="s">
        <v>2667</v>
      </c>
      <c r="D2024">
        <v>2</v>
      </c>
      <c r="E2024">
        <v>6152</v>
      </c>
      <c r="F2024">
        <v>2</v>
      </c>
      <c r="G2024">
        <v>7804</v>
      </c>
      <c r="H2024">
        <v>0.62141708038142995</v>
      </c>
      <c r="I2024">
        <v>0.968912233598893</v>
      </c>
      <c r="J2024">
        <v>0.832812322140707</v>
      </c>
      <c r="K2024" t="s">
        <v>24411</v>
      </c>
      <c r="L2024">
        <v>2</v>
      </c>
      <c r="M2024" t="s">
        <v>1463</v>
      </c>
      <c r="N2024">
        <v>1</v>
      </c>
      <c r="O2024">
        <v>3.2509752925877802E-4</v>
      </c>
    </row>
    <row r="2025" spans="1:15">
      <c r="A2025" t="s">
        <v>2668</v>
      </c>
      <c r="B2025" t="s">
        <v>23511</v>
      </c>
      <c r="C2025" t="s">
        <v>2669</v>
      </c>
      <c r="D2025">
        <v>1</v>
      </c>
      <c r="E2025">
        <v>6152</v>
      </c>
      <c r="F2025">
        <v>1</v>
      </c>
      <c r="G2025">
        <v>7804</v>
      </c>
      <c r="H2025">
        <v>0.788313685289595</v>
      </c>
      <c r="I2025">
        <v>0.968912233598893</v>
      </c>
      <c r="J2025">
        <v>0.832812322140707</v>
      </c>
      <c r="K2025" t="s">
        <v>25149</v>
      </c>
      <c r="L2025">
        <v>1</v>
      </c>
      <c r="M2025" t="s">
        <v>1463</v>
      </c>
      <c r="N2025">
        <v>1</v>
      </c>
      <c r="O2025">
        <v>1.6254876462938901E-4</v>
      </c>
    </row>
    <row r="2026" spans="1:15">
      <c r="A2026" t="s">
        <v>2670</v>
      </c>
      <c r="B2026" t="s">
        <v>23511</v>
      </c>
      <c r="C2026" t="s">
        <v>2671</v>
      </c>
      <c r="D2026">
        <v>2</v>
      </c>
      <c r="E2026">
        <v>6152</v>
      </c>
      <c r="F2026">
        <v>3</v>
      </c>
      <c r="G2026">
        <v>7804</v>
      </c>
      <c r="H2026">
        <v>0.88457550560319997</v>
      </c>
      <c r="I2026">
        <v>1</v>
      </c>
      <c r="J2026">
        <v>0.85953329234717102</v>
      </c>
      <c r="K2026" t="s">
        <v>25150</v>
      </c>
      <c r="L2026">
        <v>2</v>
      </c>
      <c r="M2026" t="s">
        <v>1463</v>
      </c>
      <c r="N2026">
        <v>0.66666666666666696</v>
      </c>
      <c r="O2026">
        <v>3.2509752925877802E-4</v>
      </c>
    </row>
    <row r="2027" spans="1:15">
      <c r="A2027" t="s">
        <v>2672</v>
      </c>
      <c r="B2027" t="s">
        <v>23511</v>
      </c>
      <c r="C2027" t="s">
        <v>2673</v>
      </c>
      <c r="D2027">
        <v>22</v>
      </c>
      <c r="E2027">
        <v>6152</v>
      </c>
      <c r="F2027">
        <v>30</v>
      </c>
      <c r="G2027">
        <v>7804</v>
      </c>
      <c r="H2027">
        <v>0.83343154026770305</v>
      </c>
      <c r="I2027">
        <v>0.99012109496024303</v>
      </c>
      <c r="J2027">
        <v>0.85104204457356303</v>
      </c>
      <c r="K2027" t="s">
        <v>25151</v>
      </c>
      <c r="L2027">
        <v>22</v>
      </c>
      <c r="M2027" t="s">
        <v>1463</v>
      </c>
      <c r="N2027">
        <v>0.73333333333333295</v>
      </c>
      <c r="O2027">
        <v>3.57607282184655E-3</v>
      </c>
    </row>
    <row r="2028" spans="1:15">
      <c r="A2028" t="s">
        <v>2672</v>
      </c>
      <c r="B2028" t="s">
        <v>23513</v>
      </c>
      <c r="C2028" t="s">
        <v>2673</v>
      </c>
      <c r="D2028">
        <v>13</v>
      </c>
      <c r="E2028">
        <v>535</v>
      </c>
      <c r="F2028">
        <v>37</v>
      </c>
      <c r="G2028">
        <v>8124</v>
      </c>
      <c r="H2028" s="34">
        <v>3.1130506778941401E-7</v>
      </c>
      <c r="I2028" s="34">
        <v>5.87234559693666E-5</v>
      </c>
      <c r="J2028" s="34">
        <v>5.5811487512293397E-5</v>
      </c>
      <c r="K2028" t="s">
        <v>25152</v>
      </c>
      <c r="L2028">
        <v>13</v>
      </c>
      <c r="M2028" t="s">
        <v>1463</v>
      </c>
      <c r="N2028">
        <v>0.35135135135135098</v>
      </c>
      <c r="O2028">
        <v>2.4299065420560699E-2</v>
      </c>
    </row>
    <row r="2029" spans="1:15">
      <c r="A2029" t="s">
        <v>2672</v>
      </c>
      <c r="B2029" t="s">
        <v>23518</v>
      </c>
      <c r="C2029" t="s">
        <v>2673</v>
      </c>
      <c r="D2029">
        <v>2</v>
      </c>
      <c r="E2029">
        <v>787</v>
      </c>
      <c r="F2029">
        <v>25</v>
      </c>
      <c r="G2029">
        <v>7393</v>
      </c>
      <c r="H2029">
        <v>0.76191647030472598</v>
      </c>
      <c r="I2029">
        <v>1</v>
      </c>
      <c r="J2029">
        <v>0.966855260484069</v>
      </c>
      <c r="K2029" t="s">
        <v>25153</v>
      </c>
      <c r="L2029">
        <v>2</v>
      </c>
      <c r="M2029" t="s">
        <v>1463</v>
      </c>
      <c r="N2029">
        <v>0.08</v>
      </c>
      <c r="O2029">
        <v>2.5412960609911099E-3</v>
      </c>
    </row>
    <row r="2030" spans="1:15">
      <c r="A2030" t="s">
        <v>2674</v>
      </c>
      <c r="B2030" t="s">
        <v>23513</v>
      </c>
      <c r="C2030" t="s">
        <v>2675</v>
      </c>
      <c r="D2030">
        <v>214</v>
      </c>
      <c r="E2030">
        <v>535</v>
      </c>
      <c r="F2030">
        <v>3723</v>
      </c>
      <c r="G2030">
        <v>8124</v>
      </c>
      <c r="H2030">
        <v>0.99784329080004897</v>
      </c>
      <c r="I2030">
        <v>0.99999999999997702</v>
      </c>
      <c r="J2030">
        <v>0.95041217501583097</v>
      </c>
      <c r="K2030" t="s">
        <v>25154</v>
      </c>
      <c r="L2030">
        <v>214</v>
      </c>
      <c r="M2030" t="s">
        <v>1463</v>
      </c>
      <c r="N2030">
        <v>5.7480526457158197E-2</v>
      </c>
      <c r="O2030">
        <v>0.4</v>
      </c>
    </row>
    <row r="2031" spans="1:15">
      <c r="A2031" t="s">
        <v>2674</v>
      </c>
      <c r="B2031" t="s">
        <v>23518</v>
      </c>
      <c r="C2031" t="s">
        <v>2675</v>
      </c>
      <c r="D2031">
        <v>319</v>
      </c>
      <c r="E2031">
        <v>787</v>
      </c>
      <c r="F2031">
        <v>3371</v>
      </c>
      <c r="G2031">
        <v>7393</v>
      </c>
      <c r="H2031">
        <v>0.99891016306569902</v>
      </c>
      <c r="I2031">
        <v>1</v>
      </c>
      <c r="J2031">
        <v>0.966855260484069</v>
      </c>
      <c r="K2031" t="s">
        <v>25155</v>
      </c>
      <c r="L2031">
        <v>319</v>
      </c>
      <c r="M2031" t="s">
        <v>1463</v>
      </c>
      <c r="N2031">
        <v>9.4630673390685302E-2</v>
      </c>
      <c r="O2031">
        <v>0.405336721728081</v>
      </c>
    </row>
    <row r="2032" spans="1:15">
      <c r="A2032" t="s">
        <v>2674</v>
      </c>
      <c r="B2032" t="s">
        <v>23511</v>
      </c>
      <c r="C2032" t="s">
        <v>2675</v>
      </c>
      <c r="D2032">
        <v>2931</v>
      </c>
      <c r="E2032">
        <v>6152</v>
      </c>
      <c r="F2032">
        <v>3624</v>
      </c>
      <c r="G2032">
        <v>7804</v>
      </c>
      <c r="H2032" s="34">
        <v>2.06258162001287E-5</v>
      </c>
      <c r="I2032">
        <v>5.2470584106012095E-4</v>
      </c>
      <c r="J2032">
        <v>4.51002139080197E-4</v>
      </c>
      <c r="K2032" t="s">
        <v>25156</v>
      </c>
      <c r="L2032">
        <v>2931</v>
      </c>
      <c r="M2032" t="s">
        <v>1463</v>
      </c>
      <c r="N2032">
        <v>0.80877483443708598</v>
      </c>
      <c r="O2032">
        <v>0.47643042912873901</v>
      </c>
    </row>
    <row r="2033" spans="1:15">
      <c r="A2033" t="s">
        <v>2676</v>
      </c>
      <c r="B2033" t="s">
        <v>23511</v>
      </c>
      <c r="C2033" t="s">
        <v>2677</v>
      </c>
      <c r="D2033">
        <v>11</v>
      </c>
      <c r="E2033">
        <v>6152</v>
      </c>
      <c r="F2033">
        <v>14</v>
      </c>
      <c r="G2033">
        <v>7804</v>
      </c>
      <c r="H2033">
        <v>0.65754173515226599</v>
      </c>
      <c r="I2033">
        <v>0.968912233598893</v>
      </c>
      <c r="J2033">
        <v>0.832812322140707</v>
      </c>
      <c r="K2033" t="s">
        <v>25157</v>
      </c>
      <c r="L2033">
        <v>11</v>
      </c>
      <c r="M2033" t="s">
        <v>1463</v>
      </c>
      <c r="N2033">
        <v>0.78571428571428603</v>
      </c>
      <c r="O2033">
        <v>1.78803641092328E-3</v>
      </c>
    </row>
    <row r="2034" spans="1:15">
      <c r="A2034" t="s">
        <v>2676</v>
      </c>
      <c r="B2034" t="s">
        <v>23513</v>
      </c>
      <c r="C2034" t="s">
        <v>2677</v>
      </c>
      <c r="D2034">
        <v>3</v>
      </c>
      <c r="E2034">
        <v>535</v>
      </c>
      <c r="F2034">
        <v>16</v>
      </c>
      <c r="G2034">
        <v>8124</v>
      </c>
      <c r="H2034">
        <v>8.3817873685401098E-2</v>
      </c>
      <c r="I2034">
        <v>0.53535947244110405</v>
      </c>
      <c r="J2034">
        <v>0.50881216061808998</v>
      </c>
      <c r="K2034" t="s">
        <v>25158</v>
      </c>
      <c r="L2034">
        <v>3</v>
      </c>
      <c r="M2034" t="s">
        <v>1463</v>
      </c>
      <c r="N2034">
        <v>0.1875</v>
      </c>
      <c r="O2034">
        <v>5.60747663551402E-3</v>
      </c>
    </row>
    <row r="2035" spans="1:15">
      <c r="A2035" t="s">
        <v>2678</v>
      </c>
      <c r="B2035" t="s">
        <v>23511</v>
      </c>
      <c r="C2035" t="s">
        <v>2679</v>
      </c>
      <c r="D2035">
        <v>4</v>
      </c>
      <c r="E2035">
        <v>6152</v>
      </c>
      <c r="F2035">
        <v>4</v>
      </c>
      <c r="G2035">
        <v>7804</v>
      </c>
      <c r="H2035">
        <v>0.38610601832086699</v>
      </c>
      <c r="I2035">
        <v>0.90829480295553899</v>
      </c>
      <c r="J2035">
        <v>0.78070962240619901</v>
      </c>
      <c r="K2035" t="s">
        <v>25159</v>
      </c>
      <c r="L2035">
        <v>4</v>
      </c>
      <c r="M2035" t="s">
        <v>1463</v>
      </c>
      <c r="N2035">
        <v>1</v>
      </c>
      <c r="O2035">
        <v>6.5019505851755496E-4</v>
      </c>
    </row>
    <row r="2036" spans="1:15">
      <c r="A2036" t="s">
        <v>2680</v>
      </c>
      <c r="B2036" t="s">
        <v>23511</v>
      </c>
      <c r="C2036" t="s">
        <v>2681</v>
      </c>
      <c r="D2036">
        <v>14</v>
      </c>
      <c r="E2036">
        <v>6152</v>
      </c>
      <c r="F2036">
        <v>14</v>
      </c>
      <c r="G2036">
        <v>7804</v>
      </c>
      <c r="H2036">
        <v>3.5680033920092398E-2</v>
      </c>
      <c r="I2036">
        <v>0.21445050912290001</v>
      </c>
      <c r="J2036">
        <v>0.18432735215193299</v>
      </c>
      <c r="K2036" t="s">
        <v>25160</v>
      </c>
      <c r="L2036">
        <v>14</v>
      </c>
      <c r="M2036" t="s">
        <v>1463</v>
      </c>
      <c r="N2036">
        <v>1</v>
      </c>
      <c r="O2036">
        <v>2.2756827048114399E-3</v>
      </c>
    </row>
    <row r="2037" spans="1:15">
      <c r="A2037" t="s">
        <v>2682</v>
      </c>
      <c r="B2037" t="s">
        <v>23511</v>
      </c>
      <c r="C2037" t="s">
        <v>2683</v>
      </c>
      <c r="D2037">
        <v>19</v>
      </c>
      <c r="E2037">
        <v>6152</v>
      </c>
      <c r="F2037">
        <v>22</v>
      </c>
      <c r="G2037">
        <v>7804</v>
      </c>
      <c r="H2037">
        <v>0.284610565096101</v>
      </c>
      <c r="I2037">
        <v>0.807955886208509</v>
      </c>
      <c r="J2037">
        <v>0.69446498294407599</v>
      </c>
      <c r="K2037" t="s">
        <v>25161</v>
      </c>
      <c r="L2037">
        <v>19</v>
      </c>
      <c r="M2037" t="s">
        <v>1463</v>
      </c>
      <c r="N2037">
        <v>0.86363636363636398</v>
      </c>
      <c r="O2037">
        <v>3.0884265279583901E-3</v>
      </c>
    </row>
    <row r="2038" spans="1:15">
      <c r="A2038" t="s">
        <v>2682</v>
      </c>
      <c r="B2038" t="s">
        <v>23518</v>
      </c>
      <c r="C2038" t="s">
        <v>2683</v>
      </c>
      <c r="D2038">
        <v>3</v>
      </c>
      <c r="E2038">
        <v>787</v>
      </c>
      <c r="F2038">
        <v>22</v>
      </c>
      <c r="G2038">
        <v>7393</v>
      </c>
      <c r="H2038">
        <v>0.42011989697524099</v>
      </c>
      <c r="I2038">
        <v>1</v>
      </c>
      <c r="J2038">
        <v>0.966855260484069</v>
      </c>
      <c r="K2038" t="s">
        <v>25162</v>
      </c>
      <c r="L2038">
        <v>3</v>
      </c>
      <c r="M2038" t="s">
        <v>1463</v>
      </c>
      <c r="N2038">
        <v>0.13636363636363599</v>
      </c>
      <c r="O2038">
        <v>3.8119440914866601E-3</v>
      </c>
    </row>
    <row r="2039" spans="1:15">
      <c r="A2039" t="s">
        <v>2684</v>
      </c>
      <c r="B2039" t="s">
        <v>23511</v>
      </c>
      <c r="C2039" t="s">
        <v>2685</v>
      </c>
      <c r="D2039">
        <v>25</v>
      </c>
      <c r="E2039">
        <v>6152</v>
      </c>
      <c r="F2039">
        <v>32</v>
      </c>
      <c r="G2039">
        <v>7804</v>
      </c>
      <c r="H2039">
        <v>0.63746764525123301</v>
      </c>
      <c r="I2039">
        <v>0.968912233598893</v>
      </c>
      <c r="J2039">
        <v>0.832812322140707</v>
      </c>
      <c r="K2039" t="s">
        <v>25163</v>
      </c>
      <c r="L2039">
        <v>25</v>
      </c>
      <c r="M2039" t="s">
        <v>1463</v>
      </c>
      <c r="N2039">
        <v>0.78125</v>
      </c>
      <c r="O2039">
        <v>4.0637191157347199E-3</v>
      </c>
    </row>
    <row r="2040" spans="1:15">
      <c r="A2040" t="s">
        <v>2684</v>
      </c>
      <c r="B2040" t="s">
        <v>23513</v>
      </c>
      <c r="C2040" t="s">
        <v>2685</v>
      </c>
      <c r="D2040">
        <v>1</v>
      </c>
      <c r="E2040">
        <v>535</v>
      </c>
      <c r="F2040">
        <v>34</v>
      </c>
      <c r="G2040">
        <v>8124</v>
      </c>
      <c r="H2040">
        <v>0.90183030156750899</v>
      </c>
      <c r="I2040">
        <v>0.99999999999997702</v>
      </c>
      <c r="J2040">
        <v>0.95041217501583097</v>
      </c>
      <c r="K2040" t="s">
        <v>24765</v>
      </c>
      <c r="L2040">
        <v>1</v>
      </c>
      <c r="M2040" t="s">
        <v>1463</v>
      </c>
      <c r="N2040">
        <v>2.9411764705882401E-2</v>
      </c>
      <c r="O2040">
        <v>1.8691588785046699E-3</v>
      </c>
    </row>
    <row r="2041" spans="1:15">
      <c r="A2041" t="s">
        <v>2684</v>
      </c>
      <c r="B2041" t="s">
        <v>23518</v>
      </c>
      <c r="C2041" t="s">
        <v>2685</v>
      </c>
      <c r="D2041">
        <v>3</v>
      </c>
      <c r="E2041">
        <v>787</v>
      </c>
      <c r="F2041">
        <v>23</v>
      </c>
      <c r="G2041">
        <v>7393</v>
      </c>
      <c r="H2041">
        <v>0.44950640787808399</v>
      </c>
      <c r="I2041">
        <v>1</v>
      </c>
      <c r="J2041">
        <v>0.966855260484069</v>
      </c>
      <c r="K2041" t="s">
        <v>25164</v>
      </c>
      <c r="L2041">
        <v>3</v>
      </c>
      <c r="M2041" t="s">
        <v>1463</v>
      </c>
      <c r="N2041">
        <v>0.13043478260869601</v>
      </c>
      <c r="O2041">
        <v>3.8119440914866601E-3</v>
      </c>
    </row>
    <row r="2042" spans="1:15">
      <c r="A2042" t="s">
        <v>2686</v>
      </c>
      <c r="B2042" t="s">
        <v>23518</v>
      </c>
      <c r="C2042" t="s">
        <v>2687</v>
      </c>
      <c r="D2042">
        <v>10</v>
      </c>
      <c r="E2042">
        <v>787</v>
      </c>
      <c r="F2042">
        <v>109</v>
      </c>
      <c r="G2042">
        <v>7393</v>
      </c>
      <c r="H2042">
        <v>0.737191788672515</v>
      </c>
      <c r="I2042">
        <v>1</v>
      </c>
      <c r="J2042">
        <v>0.966855260484069</v>
      </c>
      <c r="K2042" t="s">
        <v>25165</v>
      </c>
      <c r="L2042">
        <v>10</v>
      </c>
      <c r="M2042" t="s">
        <v>1463</v>
      </c>
      <c r="N2042">
        <v>9.1743119266055106E-2</v>
      </c>
      <c r="O2042">
        <v>1.2706480304955499E-2</v>
      </c>
    </row>
    <row r="2043" spans="1:15">
      <c r="A2043" t="s">
        <v>2686</v>
      </c>
      <c r="B2043" t="s">
        <v>23513</v>
      </c>
      <c r="C2043" t="s">
        <v>2687</v>
      </c>
      <c r="D2043">
        <v>1</v>
      </c>
      <c r="E2043">
        <v>535</v>
      </c>
      <c r="F2043">
        <v>113</v>
      </c>
      <c r="G2043">
        <v>8124</v>
      </c>
      <c r="H2043">
        <v>0.99957068525454096</v>
      </c>
      <c r="I2043">
        <v>0.99999999999997702</v>
      </c>
      <c r="J2043">
        <v>0.95041217501583097</v>
      </c>
      <c r="K2043" t="s">
        <v>25166</v>
      </c>
      <c r="L2043">
        <v>1</v>
      </c>
      <c r="M2043" t="s">
        <v>1463</v>
      </c>
      <c r="N2043">
        <v>8.8495575221238902E-3</v>
      </c>
      <c r="O2043">
        <v>1.8691588785046699E-3</v>
      </c>
    </row>
    <row r="2044" spans="1:15">
      <c r="A2044" t="s">
        <v>2686</v>
      </c>
      <c r="B2044" t="s">
        <v>23511</v>
      </c>
      <c r="C2044" t="s">
        <v>2687</v>
      </c>
      <c r="D2044">
        <v>100</v>
      </c>
      <c r="E2044">
        <v>6152</v>
      </c>
      <c r="F2044">
        <v>117</v>
      </c>
      <c r="G2044">
        <v>7804</v>
      </c>
      <c r="H2044">
        <v>4.4385914251226601E-2</v>
      </c>
      <c r="I2044">
        <v>0.25239912466249798</v>
      </c>
      <c r="J2044">
        <v>0.21694545060670101</v>
      </c>
      <c r="K2044" t="s">
        <v>25167</v>
      </c>
      <c r="L2044">
        <v>100</v>
      </c>
      <c r="M2044" t="s">
        <v>1463</v>
      </c>
      <c r="N2044">
        <v>0.854700854700855</v>
      </c>
      <c r="O2044">
        <v>1.62548764629389E-2</v>
      </c>
    </row>
    <row r="2045" spans="1:15">
      <c r="A2045" t="s">
        <v>2688</v>
      </c>
      <c r="B2045" t="s">
        <v>23511</v>
      </c>
      <c r="C2045" t="s">
        <v>2689</v>
      </c>
      <c r="D2045">
        <v>1</v>
      </c>
      <c r="E2045">
        <v>6152</v>
      </c>
      <c r="F2045">
        <v>1</v>
      </c>
      <c r="G2045">
        <v>7804</v>
      </c>
      <c r="H2045">
        <v>0.788313685289595</v>
      </c>
      <c r="I2045">
        <v>0.968912233598893</v>
      </c>
      <c r="J2045">
        <v>0.832812322140707</v>
      </c>
      <c r="K2045" t="s">
        <v>24278</v>
      </c>
      <c r="L2045">
        <v>1</v>
      </c>
      <c r="M2045" t="s">
        <v>5133</v>
      </c>
      <c r="N2045">
        <v>1</v>
      </c>
      <c r="O2045">
        <v>1.6254876462938901E-4</v>
      </c>
    </row>
    <row r="2046" spans="1:15">
      <c r="A2046" t="s">
        <v>2690</v>
      </c>
      <c r="B2046" t="s">
        <v>23511</v>
      </c>
      <c r="C2046" t="s">
        <v>2691</v>
      </c>
      <c r="D2046">
        <v>1976</v>
      </c>
      <c r="E2046">
        <v>6152</v>
      </c>
      <c r="F2046">
        <v>2382</v>
      </c>
      <c r="G2046">
        <v>7804</v>
      </c>
      <c r="H2046" s="34">
        <v>1.1978684719983701E-9</v>
      </c>
      <c r="I2046" s="34">
        <v>7.1042259679662395E-8</v>
      </c>
      <c r="J2046" s="34">
        <v>6.1063187358242896E-8</v>
      </c>
      <c r="K2046" t="s">
        <v>25168</v>
      </c>
      <c r="L2046">
        <v>1976</v>
      </c>
      <c r="M2046" t="s">
        <v>1463</v>
      </c>
      <c r="N2046">
        <v>0.82955499580184699</v>
      </c>
      <c r="O2046">
        <v>0.32119635890767201</v>
      </c>
    </row>
    <row r="2047" spans="1:15">
      <c r="A2047" t="s">
        <v>2690</v>
      </c>
      <c r="B2047" t="s">
        <v>23518</v>
      </c>
      <c r="C2047" t="s">
        <v>2691</v>
      </c>
      <c r="D2047">
        <v>179</v>
      </c>
      <c r="E2047">
        <v>787</v>
      </c>
      <c r="F2047">
        <v>2224</v>
      </c>
      <c r="G2047">
        <v>7393</v>
      </c>
      <c r="H2047">
        <v>0.999999522645175</v>
      </c>
      <c r="I2047">
        <v>1</v>
      </c>
      <c r="J2047">
        <v>0.966855260484069</v>
      </c>
      <c r="K2047" t="s">
        <v>25169</v>
      </c>
      <c r="L2047">
        <v>179</v>
      </c>
      <c r="M2047" t="s">
        <v>1463</v>
      </c>
      <c r="N2047">
        <v>8.0485611510791394E-2</v>
      </c>
      <c r="O2047">
        <v>0.227445997458704</v>
      </c>
    </row>
    <row r="2048" spans="1:15">
      <c r="A2048" t="s">
        <v>2690</v>
      </c>
      <c r="B2048" t="s">
        <v>23513</v>
      </c>
      <c r="C2048" t="s">
        <v>2691</v>
      </c>
      <c r="D2048">
        <v>131</v>
      </c>
      <c r="E2048">
        <v>535</v>
      </c>
      <c r="F2048">
        <v>2424</v>
      </c>
      <c r="G2048">
        <v>8124</v>
      </c>
      <c r="H2048">
        <v>0.99809643322185604</v>
      </c>
      <c r="I2048">
        <v>0.99999999999997702</v>
      </c>
      <c r="J2048">
        <v>0.95041217501583097</v>
      </c>
      <c r="K2048" t="s">
        <v>25170</v>
      </c>
      <c r="L2048">
        <v>131</v>
      </c>
      <c r="M2048" t="s">
        <v>1463</v>
      </c>
      <c r="N2048">
        <v>5.4042904290429003E-2</v>
      </c>
      <c r="O2048">
        <v>0.244859813084112</v>
      </c>
    </row>
    <row r="2049" spans="1:15">
      <c r="A2049" t="s">
        <v>2692</v>
      </c>
      <c r="B2049" t="s">
        <v>23518</v>
      </c>
      <c r="C2049" t="s">
        <v>2693</v>
      </c>
      <c r="D2049">
        <v>2</v>
      </c>
      <c r="E2049">
        <v>787</v>
      </c>
      <c r="F2049">
        <v>41</v>
      </c>
      <c r="G2049">
        <v>7393</v>
      </c>
      <c r="H2049">
        <v>0.94219419565732199</v>
      </c>
      <c r="I2049">
        <v>1</v>
      </c>
      <c r="J2049">
        <v>0.966855260484069</v>
      </c>
      <c r="K2049" t="s">
        <v>24904</v>
      </c>
      <c r="L2049">
        <v>2</v>
      </c>
      <c r="M2049" t="s">
        <v>1463</v>
      </c>
      <c r="N2049">
        <v>4.8780487804878099E-2</v>
      </c>
      <c r="O2049">
        <v>2.5412960609911099E-3</v>
      </c>
    </row>
    <row r="2050" spans="1:15">
      <c r="A2050" t="s">
        <v>2692</v>
      </c>
      <c r="B2050" t="s">
        <v>23513</v>
      </c>
      <c r="C2050" t="s">
        <v>2693</v>
      </c>
      <c r="D2050">
        <v>1</v>
      </c>
      <c r="E2050">
        <v>535</v>
      </c>
      <c r="F2050">
        <v>49</v>
      </c>
      <c r="G2050">
        <v>8124</v>
      </c>
      <c r="H2050">
        <v>0.964854719753648</v>
      </c>
      <c r="I2050">
        <v>0.99999999999997702</v>
      </c>
      <c r="J2050">
        <v>0.95041217501583097</v>
      </c>
      <c r="K2050" t="s">
        <v>23957</v>
      </c>
      <c r="L2050">
        <v>1</v>
      </c>
      <c r="M2050" t="s">
        <v>1463</v>
      </c>
      <c r="N2050">
        <v>2.04081632653061E-2</v>
      </c>
      <c r="O2050">
        <v>1.8691588785046699E-3</v>
      </c>
    </row>
    <row r="2051" spans="1:15">
      <c r="A2051" t="s">
        <v>2692</v>
      </c>
      <c r="B2051" t="s">
        <v>23511</v>
      </c>
      <c r="C2051" t="s">
        <v>2693</v>
      </c>
      <c r="D2051">
        <v>40</v>
      </c>
      <c r="E2051">
        <v>6152</v>
      </c>
      <c r="F2051">
        <v>46</v>
      </c>
      <c r="G2051">
        <v>7804</v>
      </c>
      <c r="H2051">
        <v>0.11715344245602401</v>
      </c>
      <c r="I2051">
        <v>0.47842873658393897</v>
      </c>
      <c r="J2051">
        <v>0.41122542710949</v>
      </c>
      <c r="K2051" t="s">
        <v>25171</v>
      </c>
      <c r="L2051">
        <v>40</v>
      </c>
      <c r="M2051" t="s">
        <v>1463</v>
      </c>
      <c r="N2051">
        <v>0.86956521739130399</v>
      </c>
      <c r="O2051">
        <v>6.5019505851755498E-3</v>
      </c>
    </row>
    <row r="2052" spans="1:15">
      <c r="A2052" t="s">
        <v>2694</v>
      </c>
      <c r="B2052" t="s">
        <v>23511</v>
      </c>
      <c r="C2052" t="s">
        <v>2695</v>
      </c>
      <c r="D2052">
        <v>8</v>
      </c>
      <c r="E2052">
        <v>6152</v>
      </c>
      <c r="F2052">
        <v>9</v>
      </c>
      <c r="G2052">
        <v>7804</v>
      </c>
      <c r="H2052">
        <v>0.40157748897504503</v>
      </c>
      <c r="I2052">
        <v>0.91525479399875698</v>
      </c>
      <c r="J2052">
        <v>0.78669196642228301</v>
      </c>
      <c r="K2052" t="s">
        <v>25172</v>
      </c>
      <c r="L2052">
        <v>8</v>
      </c>
      <c r="M2052" t="s">
        <v>1463</v>
      </c>
      <c r="N2052">
        <v>0.88888888888888895</v>
      </c>
      <c r="O2052">
        <v>1.3003901170351099E-3</v>
      </c>
    </row>
    <row r="2053" spans="1:15">
      <c r="A2053" t="s">
        <v>2694</v>
      </c>
      <c r="B2053" t="s">
        <v>23518</v>
      </c>
      <c r="C2053" t="s">
        <v>2695</v>
      </c>
      <c r="D2053">
        <v>1</v>
      </c>
      <c r="E2053">
        <v>787</v>
      </c>
      <c r="F2053">
        <v>10</v>
      </c>
      <c r="G2053">
        <v>7393</v>
      </c>
      <c r="H2053">
        <v>0.67576236969544701</v>
      </c>
      <c r="I2053">
        <v>1</v>
      </c>
      <c r="J2053">
        <v>0.966855260484069</v>
      </c>
      <c r="K2053" t="s">
        <v>25173</v>
      </c>
      <c r="L2053">
        <v>1</v>
      </c>
      <c r="M2053" t="s">
        <v>1463</v>
      </c>
      <c r="N2053">
        <v>0.1</v>
      </c>
      <c r="O2053">
        <v>1.27064803049555E-3</v>
      </c>
    </row>
    <row r="2054" spans="1:15">
      <c r="A2054" t="s">
        <v>2696</v>
      </c>
      <c r="B2054" t="s">
        <v>23518</v>
      </c>
      <c r="C2054" t="s">
        <v>2697</v>
      </c>
      <c r="D2054">
        <v>2</v>
      </c>
      <c r="E2054">
        <v>787</v>
      </c>
      <c r="F2054">
        <v>2</v>
      </c>
      <c r="G2054">
        <v>7393</v>
      </c>
      <c r="H2054">
        <v>1.1319170819711901E-2</v>
      </c>
      <c r="I2054">
        <v>0.24323860088996599</v>
      </c>
      <c r="J2054">
        <v>0.235176520823249</v>
      </c>
      <c r="K2054" t="s">
        <v>25174</v>
      </c>
      <c r="L2054">
        <v>2</v>
      </c>
      <c r="M2054" t="s">
        <v>1463</v>
      </c>
      <c r="N2054">
        <v>1</v>
      </c>
      <c r="O2054">
        <v>2.5412960609911099E-3</v>
      </c>
    </row>
    <row r="2055" spans="1:15">
      <c r="A2055" t="s">
        <v>2698</v>
      </c>
      <c r="B2055" t="s">
        <v>23511</v>
      </c>
      <c r="C2055" t="s">
        <v>2699</v>
      </c>
      <c r="D2055">
        <v>5</v>
      </c>
      <c r="E2055">
        <v>6152</v>
      </c>
      <c r="F2055">
        <v>5</v>
      </c>
      <c r="G2055">
        <v>7804</v>
      </c>
      <c r="H2055">
        <v>0.30433074367137097</v>
      </c>
      <c r="I2055">
        <v>0.81020448119108801</v>
      </c>
      <c r="J2055">
        <v>0.69639772519260701</v>
      </c>
      <c r="K2055" t="s">
        <v>25175</v>
      </c>
      <c r="L2055">
        <v>5</v>
      </c>
      <c r="M2055" t="s">
        <v>1463</v>
      </c>
      <c r="N2055">
        <v>1</v>
      </c>
      <c r="O2055">
        <v>8.1274382314694405E-4</v>
      </c>
    </row>
    <row r="2056" spans="1:15">
      <c r="A2056" t="s">
        <v>2700</v>
      </c>
      <c r="B2056" t="s">
        <v>23518</v>
      </c>
      <c r="C2056" t="s">
        <v>2701</v>
      </c>
      <c r="D2056">
        <v>1</v>
      </c>
      <c r="E2056">
        <v>787</v>
      </c>
      <c r="F2056">
        <v>6</v>
      </c>
      <c r="G2056">
        <v>7393</v>
      </c>
      <c r="H2056">
        <v>0.49113550780958298</v>
      </c>
      <c r="I2056">
        <v>1</v>
      </c>
      <c r="J2056">
        <v>0.966855260484069</v>
      </c>
      <c r="K2056" t="s">
        <v>25176</v>
      </c>
      <c r="L2056">
        <v>1</v>
      </c>
      <c r="M2056" t="s">
        <v>1463</v>
      </c>
      <c r="N2056">
        <v>0.16666666666666699</v>
      </c>
      <c r="O2056">
        <v>1.27064803049555E-3</v>
      </c>
    </row>
    <row r="2057" spans="1:15">
      <c r="A2057" t="s">
        <v>2700</v>
      </c>
      <c r="B2057" t="s">
        <v>23511</v>
      </c>
      <c r="C2057" t="s">
        <v>2701</v>
      </c>
      <c r="D2057">
        <v>4</v>
      </c>
      <c r="E2057">
        <v>6152</v>
      </c>
      <c r="F2057">
        <v>5</v>
      </c>
      <c r="G2057">
        <v>7804</v>
      </c>
      <c r="H2057">
        <v>0.71320711691885297</v>
      </c>
      <c r="I2057">
        <v>0.968912233598893</v>
      </c>
      <c r="J2057">
        <v>0.832812322140707</v>
      </c>
      <c r="K2057" t="s">
        <v>25177</v>
      </c>
      <c r="L2057">
        <v>4</v>
      </c>
      <c r="M2057" t="s">
        <v>1463</v>
      </c>
      <c r="N2057">
        <v>0.8</v>
      </c>
      <c r="O2057">
        <v>6.5019505851755496E-4</v>
      </c>
    </row>
    <row r="2058" spans="1:15">
      <c r="A2058" t="s">
        <v>2702</v>
      </c>
      <c r="B2058" t="s">
        <v>23511</v>
      </c>
      <c r="C2058" t="s">
        <v>2703</v>
      </c>
      <c r="D2058">
        <v>6</v>
      </c>
      <c r="E2058">
        <v>6152</v>
      </c>
      <c r="F2058">
        <v>6</v>
      </c>
      <c r="G2058">
        <v>7804</v>
      </c>
      <c r="H2058">
        <v>0.23986678822258201</v>
      </c>
      <c r="I2058">
        <v>0.71382528017432401</v>
      </c>
      <c r="J2058">
        <v>0.61355659322887801</v>
      </c>
      <c r="K2058" t="s">
        <v>25178</v>
      </c>
      <c r="L2058">
        <v>6</v>
      </c>
      <c r="M2058" t="s">
        <v>1463</v>
      </c>
      <c r="N2058">
        <v>1</v>
      </c>
      <c r="O2058">
        <v>9.7529258777633303E-4</v>
      </c>
    </row>
    <row r="2059" spans="1:15">
      <c r="A2059" t="s">
        <v>2704</v>
      </c>
      <c r="B2059" t="s">
        <v>23518</v>
      </c>
      <c r="C2059" t="s">
        <v>2705</v>
      </c>
      <c r="D2059">
        <v>1</v>
      </c>
      <c r="E2059">
        <v>787</v>
      </c>
      <c r="F2059">
        <v>39</v>
      </c>
      <c r="G2059">
        <v>7393</v>
      </c>
      <c r="H2059">
        <v>0.98774278847047803</v>
      </c>
      <c r="I2059">
        <v>1</v>
      </c>
      <c r="J2059">
        <v>0.966855260484069</v>
      </c>
      <c r="K2059" t="s">
        <v>25179</v>
      </c>
      <c r="L2059">
        <v>1</v>
      </c>
      <c r="M2059" t="s">
        <v>1463</v>
      </c>
      <c r="N2059">
        <v>2.5641025641025599E-2</v>
      </c>
      <c r="O2059">
        <v>1.27064803049555E-3</v>
      </c>
    </row>
    <row r="2060" spans="1:15">
      <c r="A2060" t="s">
        <v>2704</v>
      </c>
      <c r="B2060" t="s">
        <v>23511</v>
      </c>
      <c r="C2060" t="s">
        <v>2705</v>
      </c>
      <c r="D2060">
        <v>36</v>
      </c>
      <c r="E2060">
        <v>6152</v>
      </c>
      <c r="F2060">
        <v>41</v>
      </c>
      <c r="G2060">
        <v>7804</v>
      </c>
      <c r="H2060">
        <v>0.107014964985159</v>
      </c>
      <c r="I2060">
        <v>0.45707693287587597</v>
      </c>
      <c r="J2060">
        <v>0.39287284097074798</v>
      </c>
      <c r="K2060" t="s">
        <v>25180</v>
      </c>
      <c r="L2060">
        <v>36</v>
      </c>
      <c r="M2060" t="s">
        <v>1463</v>
      </c>
      <c r="N2060">
        <v>0.87804878048780499</v>
      </c>
      <c r="O2060">
        <v>5.8517555266580003E-3</v>
      </c>
    </row>
    <row r="2061" spans="1:15">
      <c r="A2061" t="s">
        <v>2704</v>
      </c>
      <c r="B2061" t="s">
        <v>23513</v>
      </c>
      <c r="C2061" t="s">
        <v>2705</v>
      </c>
      <c r="D2061">
        <v>3</v>
      </c>
      <c r="E2061">
        <v>535</v>
      </c>
      <c r="F2061">
        <v>39</v>
      </c>
      <c r="G2061">
        <v>8124</v>
      </c>
      <c r="H2061">
        <v>0.47879106558995999</v>
      </c>
      <c r="I2061">
        <v>0.99999999999997702</v>
      </c>
      <c r="J2061">
        <v>0.95041217501583097</v>
      </c>
      <c r="K2061" t="s">
        <v>25181</v>
      </c>
      <c r="L2061">
        <v>3</v>
      </c>
      <c r="M2061" t="s">
        <v>1463</v>
      </c>
      <c r="N2061">
        <v>7.69230769230769E-2</v>
      </c>
      <c r="O2061">
        <v>5.60747663551402E-3</v>
      </c>
    </row>
    <row r="2062" spans="1:15">
      <c r="A2062" t="s">
        <v>2706</v>
      </c>
      <c r="B2062" t="s">
        <v>23511</v>
      </c>
      <c r="C2062" t="s">
        <v>2707</v>
      </c>
      <c r="D2062">
        <v>39</v>
      </c>
      <c r="E2062">
        <v>6152</v>
      </c>
      <c r="F2062">
        <v>45</v>
      </c>
      <c r="G2062">
        <v>7804</v>
      </c>
      <c r="H2062">
        <v>0.13166687094877999</v>
      </c>
      <c r="I2062">
        <v>0.52142411282813494</v>
      </c>
      <c r="J2062">
        <v>0.44818138440836902</v>
      </c>
      <c r="K2062" t="s">
        <v>24210</v>
      </c>
      <c r="L2062">
        <v>39</v>
      </c>
      <c r="M2062" t="s">
        <v>1463</v>
      </c>
      <c r="N2062">
        <v>0.86666666666666703</v>
      </c>
      <c r="O2062">
        <v>6.3394018205461602E-3</v>
      </c>
    </row>
    <row r="2063" spans="1:15">
      <c r="A2063" t="s">
        <v>2706</v>
      </c>
      <c r="B2063" t="s">
        <v>23518</v>
      </c>
      <c r="C2063" t="s">
        <v>2707</v>
      </c>
      <c r="D2063">
        <v>4</v>
      </c>
      <c r="E2063">
        <v>787</v>
      </c>
      <c r="F2063">
        <v>38</v>
      </c>
      <c r="G2063">
        <v>7393</v>
      </c>
      <c r="H2063">
        <v>0.58721715878792802</v>
      </c>
      <c r="I2063">
        <v>1</v>
      </c>
      <c r="J2063">
        <v>0.966855260484069</v>
      </c>
      <c r="K2063" t="s">
        <v>24211</v>
      </c>
      <c r="L2063">
        <v>4</v>
      </c>
      <c r="M2063" t="s">
        <v>1463</v>
      </c>
      <c r="N2063">
        <v>0.105263157894737</v>
      </c>
      <c r="O2063">
        <v>5.0825921219822103E-3</v>
      </c>
    </row>
    <row r="2064" spans="1:15">
      <c r="A2064" t="s">
        <v>2708</v>
      </c>
      <c r="B2064" t="s">
        <v>23511</v>
      </c>
      <c r="C2064" t="s">
        <v>2709</v>
      </c>
      <c r="D2064">
        <v>7</v>
      </c>
      <c r="E2064">
        <v>6152</v>
      </c>
      <c r="F2064">
        <v>7</v>
      </c>
      <c r="G2064">
        <v>7804</v>
      </c>
      <c r="H2064">
        <v>0.18905120292587699</v>
      </c>
      <c r="I2064">
        <v>0.631132279689813</v>
      </c>
      <c r="J2064">
        <v>0.54247920626835999</v>
      </c>
      <c r="K2064" t="s">
        <v>25182</v>
      </c>
      <c r="L2064">
        <v>7</v>
      </c>
      <c r="M2064" t="s">
        <v>1463</v>
      </c>
      <c r="N2064">
        <v>1</v>
      </c>
      <c r="O2064">
        <v>1.13784135240572E-3</v>
      </c>
    </row>
    <row r="2065" spans="1:15">
      <c r="A2065" t="s">
        <v>2710</v>
      </c>
      <c r="B2065" t="s">
        <v>23511</v>
      </c>
      <c r="C2065" t="s">
        <v>2711</v>
      </c>
      <c r="D2065">
        <v>7</v>
      </c>
      <c r="E2065">
        <v>6152</v>
      </c>
      <c r="F2065">
        <v>7</v>
      </c>
      <c r="G2065">
        <v>7804</v>
      </c>
      <c r="H2065">
        <v>0.18905120292587699</v>
      </c>
      <c r="I2065">
        <v>0.631132279689813</v>
      </c>
      <c r="J2065">
        <v>0.54247920626835999</v>
      </c>
      <c r="K2065" t="s">
        <v>25182</v>
      </c>
      <c r="L2065">
        <v>7</v>
      </c>
      <c r="M2065" t="s">
        <v>1463</v>
      </c>
      <c r="N2065">
        <v>1</v>
      </c>
      <c r="O2065">
        <v>1.13784135240572E-3</v>
      </c>
    </row>
    <row r="2066" spans="1:15">
      <c r="A2066" t="s">
        <v>2712</v>
      </c>
      <c r="B2066" t="s">
        <v>23511</v>
      </c>
      <c r="C2066" t="s">
        <v>2713</v>
      </c>
      <c r="D2066">
        <v>5</v>
      </c>
      <c r="E2066">
        <v>6152</v>
      </c>
      <c r="F2066">
        <v>5</v>
      </c>
      <c r="G2066">
        <v>7804</v>
      </c>
      <c r="H2066">
        <v>0.30433074367137097</v>
      </c>
      <c r="I2066">
        <v>0.81020448119108801</v>
      </c>
      <c r="J2066">
        <v>0.69639772519260701</v>
      </c>
      <c r="K2066" t="s">
        <v>25125</v>
      </c>
      <c r="L2066">
        <v>5</v>
      </c>
      <c r="M2066" t="s">
        <v>1463</v>
      </c>
      <c r="N2066">
        <v>1</v>
      </c>
      <c r="O2066">
        <v>8.1274382314694405E-4</v>
      </c>
    </row>
    <row r="2067" spans="1:15">
      <c r="A2067" t="s">
        <v>2714</v>
      </c>
      <c r="B2067" t="s">
        <v>23513</v>
      </c>
      <c r="C2067" t="s">
        <v>2715</v>
      </c>
      <c r="D2067">
        <v>7</v>
      </c>
      <c r="E2067">
        <v>535</v>
      </c>
      <c r="F2067">
        <v>76</v>
      </c>
      <c r="G2067">
        <v>8124</v>
      </c>
      <c r="H2067">
        <v>0.232687144760719</v>
      </c>
      <c r="I2067">
        <v>0.85273230586348503</v>
      </c>
      <c r="J2067">
        <v>0.81044716552199803</v>
      </c>
      <c r="K2067" t="s">
        <v>25183</v>
      </c>
      <c r="L2067">
        <v>7</v>
      </c>
      <c r="M2067" t="s">
        <v>1463</v>
      </c>
      <c r="N2067">
        <v>9.2105263157894704E-2</v>
      </c>
      <c r="O2067">
        <v>1.3084112149532701E-2</v>
      </c>
    </row>
    <row r="2068" spans="1:15">
      <c r="A2068" t="s">
        <v>2714</v>
      </c>
      <c r="B2068" t="s">
        <v>23511</v>
      </c>
      <c r="C2068" t="s">
        <v>2715</v>
      </c>
      <c r="D2068">
        <v>53</v>
      </c>
      <c r="E2068">
        <v>6152</v>
      </c>
      <c r="F2068">
        <v>60</v>
      </c>
      <c r="G2068">
        <v>7804</v>
      </c>
      <c r="H2068">
        <v>4.2910553062098303E-2</v>
      </c>
      <c r="I2068">
        <v>0.246904964872214</v>
      </c>
      <c r="J2068">
        <v>0.212223037353476</v>
      </c>
      <c r="K2068" t="s">
        <v>25184</v>
      </c>
      <c r="L2068">
        <v>53</v>
      </c>
      <c r="M2068" t="s">
        <v>1463</v>
      </c>
      <c r="N2068">
        <v>0.88333333333333297</v>
      </c>
      <c r="O2068">
        <v>8.6150845253576101E-3</v>
      </c>
    </row>
    <row r="2069" spans="1:15">
      <c r="A2069" t="s">
        <v>2716</v>
      </c>
      <c r="B2069" t="s">
        <v>23511</v>
      </c>
      <c r="C2069" t="s">
        <v>2717</v>
      </c>
      <c r="D2069">
        <v>99</v>
      </c>
      <c r="E2069">
        <v>6152</v>
      </c>
      <c r="F2069">
        <v>117</v>
      </c>
      <c r="G2069">
        <v>7804</v>
      </c>
      <c r="H2069">
        <v>7.2764672290358795E-2</v>
      </c>
      <c r="I2069">
        <v>0.34901846963959998</v>
      </c>
      <c r="J2069">
        <v>0.29999299429929699</v>
      </c>
      <c r="K2069" t="s">
        <v>25185</v>
      </c>
      <c r="L2069">
        <v>99</v>
      </c>
      <c r="M2069" t="s">
        <v>1463</v>
      </c>
      <c r="N2069">
        <v>0.84615384615384603</v>
      </c>
      <c r="O2069">
        <v>1.6092327698309501E-2</v>
      </c>
    </row>
    <row r="2070" spans="1:15">
      <c r="A2070" t="s">
        <v>2716</v>
      </c>
      <c r="B2070" t="s">
        <v>23513</v>
      </c>
      <c r="C2070" t="s">
        <v>2717</v>
      </c>
      <c r="D2070">
        <v>14</v>
      </c>
      <c r="E2070">
        <v>535</v>
      </c>
      <c r="F2070">
        <v>114</v>
      </c>
      <c r="G2070">
        <v>8124</v>
      </c>
      <c r="H2070">
        <v>1.72095902430675E-2</v>
      </c>
      <c r="I2070">
        <v>0.254162987575552</v>
      </c>
      <c r="J2070">
        <v>0.241559597830208</v>
      </c>
      <c r="K2070" t="s">
        <v>25186</v>
      </c>
      <c r="L2070">
        <v>14</v>
      </c>
      <c r="M2070" t="s">
        <v>1463</v>
      </c>
      <c r="N2070">
        <v>0.12280701754386</v>
      </c>
      <c r="O2070">
        <v>2.6168224299065401E-2</v>
      </c>
    </row>
    <row r="2071" spans="1:15">
      <c r="A2071" t="s">
        <v>2716</v>
      </c>
      <c r="B2071" t="s">
        <v>23518</v>
      </c>
      <c r="C2071" t="s">
        <v>2717</v>
      </c>
      <c r="D2071">
        <v>5</v>
      </c>
      <c r="E2071">
        <v>787</v>
      </c>
      <c r="F2071">
        <v>99</v>
      </c>
      <c r="G2071">
        <v>7393</v>
      </c>
      <c r="H2071">
        <v>0.98450608478451296</v>
      </c>
      <c r="I2071">
        <v>1</v>
      </c>
      <c r="J2071">
        <v>0.966855260484069</v>
      </c>
      <c r="K2071" t="s">
        <v>25187</v>
      </c>
      <c r="L2071">
        <v>5</v>
      </c>
      <c r="M2071" t="s">
        <v>1463</v>
      </c>
      <c r="N2071">
        <v>5.0505050505050497E-2</v>
      </c>
      <c r="O2071">
        <v>6.35324015247776E-3</v>
      </c>
    </row>
    <row r="2072" spans="1:15">
      <c r="A2072" t="s">
        <v>2718</v>
      </c>
      <c r="B2072" t="s">
        <v>23518</v>
      </c>
      <c r="C2072" t="s">
        <v>2719</v>
      </c>
      <c r="D2072">
        <v>2</v>
      </c>
      <c r="E2072">
        <v>787</v>
      </c>
      <c r="F2072">
        <v>18</v>
      </c>
      <c r="G2072">
        <v>7393</v>
      </c>
      <c r="H2072">
        <v>0.58566443264086399</v>
      </c>
      <c r="I2072">
        <v>1</v>
      </c>
      <c r="J2072">
        <v>0.966855260484069</v>
      </c>
      <c r="K2072" t="s">
        <v>25188</v>
      </c>
      <c r="L2072">
        <v>2</v>
      </c>
      <c r="M2072" t="s">
        <v>1463</v>
      </c>
      <c r="N2072">
        <v>0.11111111111111099</v>
      </c>
      <c r="O2072">
        <v>2.5412960609911099E-3</v>
      </c>
    </row>
    <row r="2073" spans="1:15">
      <c r="A2073" t="s">
        <v>2718</v>
      </c>
      <c r="B2073" t="s">
        <v>23513</v>
      </c>
      <c r="C2073" t="s">
        <v>2719</v>
      </c>
      <c r="D2073">
        <v>2</v>
      </c>
      <c r="E2073">
        <v>535</v>
      </c>
      <c r="F2073">
        <v>17</v>
      </c>
      <c r="G2073">
        <v>8124</v>
      </c>
      <c r="H2073">
        <v>0.30951995937748999</v>
      </c>
      <c r="I2073">
        <v>0.96185933942670199</v>
      </c>
      <c r="J2073">
        <v>0.91416282684384298</v>
      </c>
      <c r="K2073" t="s">
        <v>25189</v>
      </c>
      <c r="L2073">
        <v>2</v>
      </c>
      <c r="M2073" t="s">
        <v>1463</v>
      </c>
      <c r="N2073">
        <v>0.11764705882352899</v>
      </c>
      <c r="O2073">
        <v>3.7383177570093499E-3</v>
      </c>
    </row>
    <row r="2074" spans="1:15">
      <c r="A2074" t="s">
        <v>2718</v>
      </c>
      <c r="B2074" t="s">
        <v>23511</v>
      </c>
      <c r="C2074" t="s">
        <v>2719</v>
      </c>
      <c r="D2074">
        <v>16</v>
      </c>
      <c r="E2074">
        <v>6152</v>
      </c>
      <c r="F2074">
        <v>20</v>
      </c>
      <c r="G2074">
        <v>7804</v>
      </c>
      <c r="H2074">
        <v>0.57841027067460704</v>
      </c>
      <c r="I2074">
        <v>0.968912233598893</v>
      </c>
      <c r="J2074">
        <v>0.832812322140707</v>
      </c>
      <c r="K2074" t="s">
        <v>25190</v>
      </c>
      <c r="L2074">
        <v>16</v>
      </c>
      <c r="M2074" t="s">
        <v>1463</v>
      </c>
      <c r="N2074">
        <v>0.8</v>
      </c>
      <c r="O2074">
        <v>2.6007802340702198E-3</v>
      </c>
    </row>
    <row r="2075" spans="1:15">
      <c r="A2075" t="s">
        <v>2720</v>
      </c>
      <c r="B2075" t="s">
        <v>23511</v>
      </c>
      <c r="C2075" t="s">
        <v>2721</v>
      </c>
      <c r="D2075">
        <v>1</v>
      </c>
      <c r="E2075">
        <v>6152</v>
      </c>
      <c r="F2075">
        <v>1</v>
      </c>
      <c r="G2075">
        <v>7804</v>
      </c>
      <c r="H2075">
        <v>0.788313685289595</v>
      </c>
      <c r="I2075">
        <v>0.968912233598893</v>
      </c>
      <c r="J2075">
        <v>0.832812322140707</v>
      </c>
      <c r="K2075" t="s">
        <v>25191</v>
      </c>
      <c r="L2075">
        <v>1</v>
      </c>
      <c r="M2075" t="s">
        <v>1463</v>
      </c>
      <c r="N2075">
        <v>1</v>
      </c>
      <c r="O2075">
        <v>1.6254876462938901E-4</v>
      </c>
    </row>
    <row r="2076" spans="1:15">
      <c r="A2076" t="s">
        <v>2722</v>
      </c>
      <c r="B2076" t="s">
        <v>23513</v>
      </c>
      <c r="C2076" t="s">
        <v>2723</v>
      </c>
      <c r="D2076">
        <v>9</v>
      </c>
      <c r="E2076">
        <v>535</v>
      </c>
      <c r="F2076">
        <v>22</v>
      </c>
      <c r="G2076">
        <v>8124</v>
      </c>
      <c r="H2076" s="34">
        <v>4.9922497529369297E-6</v>
      </c>
      <c r="I2076">
        <v>5.4520622301811202E-4</v>
      </c>
      <c r="J2076">
        <v>5.1817063225082199E-4</v>
      </c>
      <c r="K2076" t="s">
        <v>25192</v>
      </c>
      <c r="L2076">
        <v>9</v>
      </c>
      <c r="M2076" t="s">
        <v>1463</v>
      </c>
      <c r="N2076">
        <v>0.40909090909090901</v>
      </c>
      <c r="O2076">
        <v>1.6822429906542102E-2</v>
      </c>
    </row>
    <row r="2077" spans="1:15">
      <c r="A2077" t="s">
        <v>2722</v>
      </c>
      <c r="B2077" t="s">
        <v>23511</v>
      </c>
      <c r="C2077" t="s">
        <v>2723</v>
      </c>
      <c r="D2077">
        <v>11</v>
      </c>
      <c r="E2077">
        <v>6152</v>
      </c>
      <c r="F2077">
        <v>19</v>
      </c>
      <c r="G2077">
        <v>7804</v>
      </c>
      <c r="H2077">
        <v>0.99029205455068203</v>
      </c>
      <c r="I2077">
        <v>1</v>
      </c>
      <c r="J2077">
        <v>0.85953329234717102</v>
      </c>
      <c r="K2077" t="s">
        <v>25193</v>
      </c>
      <c r="L2077">
        <v>11</v>
      </c>
      <c r="M2077" t="s">
        <v>1463</v>
      </c>
      <c r="N2077">
        <v>0.57894736842105299</v>
      </c>
      <c r="O2077">
        <v>1.78803641092328E-3</v>
      </c>
    </row>
    <row r="2078" spans="1:15">
      <c r="A2078" t="s">
        <v>2724</v>
      </c>
      <c r="B2078" t="s">
        <v>23511</v>
      </c>
      <c r="C2078" t="s">
        <v>2725</v>
      </c>
      <c r="D2078">
        <v>2</v>
      </c>
      <c r="E2078">
        <v>6152</v>
      </c>
      <c r="F2078">
        <v>2</v>
      </c>
      <c r="G2078">
        <v>7804</v>
      </c>
      <c r="H2078">
        <v>0.62141708038142995</v>
      </c>
      <c r="I2078">
        <v>0.968912233598893</v>
      </c>
      <c r="J2078">
        <v>0.832812322140707</v>
      </c>
      <c r="K2078" t="s">
        <v>25194</v>
      </c>
      <c r="L2078">
        <v>2</v>
      </c>
      <c r="M2078" t="s">
        <v>1463</v>
      </c>
      <c r="N2078">
        <v>1</v>
      </c>
      <c r="O2078">
        <v>3.2509752925877802E-4</v>
      </c>
    </row>
    <row r="2079" spans="1:15">
      <c r="A2079" t="s">
        <v>2726</v>
      </c>
      <c r="B2079" t="s">
        <v>23511</v>
      </c>
      <c r="C2079" t="s">
        <v>2727</v>
      </c>
      <c r="D2079">
        <v>17</v>
      </c>
      <c r="E2079">
        <v>6152</v>
      </c>
      <c r="F2079">
        <v>19</v>
      </c>
      <c r="G2079">
        <v>7804</v>
      </c>
      <c r="H2079">
        <v>0.20051287893879999</v>
      </c>
      <c r="I2079">
        <v>0.65495995127819795</v>
      </c>
      <c r="J2079">
        <v>0.56295988327769197</v>
      </c>
      <c r="K2079" t="s">
        <v>25195</v>
      </c>
      <c r="L2079">
        <v>17</v>
      </c>
      <c r="M2079" t="s">
        <v>1463</v>
      </c>
      <c r="N2079">
        <v>0.89473684210526305</v>
      </c>
      <c r="O2079">
        <v>2.7633289986996102E-3</v>
      </c>
    </row>
    <row r="2080" spans="1:15">
      <c r="A2080" t="s">
        <v>2726</v>
      </c>
      <c r="B2080" t="s">
        <v>23513</v>
      </c>
      <c r="C2080" t="s">
        <v>2727</v>
      </c>
      <c r="D2080">
        <v>2</v>
      </c>
      <c r="E2080">
        <v>535</v>
      </c>
      <c r="F2080">
        <v>19</v>
      </c>
      <c r="G2080">
        <v>8124</v>
      </c>
      <c r="H2080">
        <v>0.35888622660623998</v>
      </c>
      <c r="I2080">
        <v>0.99999999999997702</v>
      </c>
      <c r="J2080">
        <v>0.95041217501583097</v>
      </c>
      <c r="K2080" t="s">
        <v>25112</v>
      </c>
      <c r="L2080">
        <v>2</v>
      </c>
      <c r="M2080" t="s">
        <v>1463</v>
      </c>
      <c r="N2080">
        <v>0.105263157894737</v>
      </c>
      <c r="O2080">
        <v>3.7383177570093499E-3</v>
      </c>
    </row>
    <row r="2081" spans="1:15">
      <c r="A2081" t="s">
        <v>2728</v>
      </c>
      <c r="B2081" t="s">
        <v>23511</v>
      </c>
      <c r="C2081" t="s">
        <v>2729</v>
      </c>
      <c r="D2081">
        <v>5411</v>
      </c>
      <c r="E2081">
        <v>6152</v>
      </c>
      <c r="F2081">
        <v>6760</v>
      </c>
      <c r="G2081">
        <v>7804</v>
      </c>
      <c r="H2081" s="34">
        <v>6.4984994510674497E-11</v>
      </c>
      <c r="I2081" s="34">
        <v>4.9982599293561796E-9</v>
      </c>
      <c r="J2081" s="34">
        <v>4.2961708130864497E-9</v>
      </c>
      <c r="K2081" t="s">
        <v>25196</v>
      </c>
      <c r="L2081">
        <v>5411</v>
      </c>
      <c r="M2081" t="s">
        <v>2729</v>
      </c>
      <c r="N2081">
        <v>0.80044378698224805</v>
      </c>
      <c r="O2081">
        <v>0.87955136540962298</v>
      </c>
    </row>
    <row r="2082" spans="1:15">
      <c r="A2082" t="s">
        <v>2728</v>
      </c>
      <c r="B2082" t="s">
        <v>23518</v>
      </c>
      <c r="C2082" t="s">
        <v>2729</v>
      </c>
      <c r="D2082">
        <v>627</v>
      </c>
      <c r="E2082">
        <v>787</v>
      </c>
      <c r="F2082">
        <v>6352</v>
      </c>
      <c r="G2082">
        <v>7393</v>
      </c>
      <c r="H2082">
        <v>0.99999986894177495</v>
      </c>
      <c r="I2082">
        <v>1</v>
      </c>
      <c r="J2082">
        <v>0.966855260484069</v>
      </c>
      <c r="K2082" t="s">
        <v>25197</v>
      </c>
      <c r="L2082">
        <v>627</v>
      </c>
      <c r="M2082" t="s">
        <v>2729</v>
      </c>
      <c r="N2082">
        <v>9.8709068010075604E-2</v>
      </c>
      <c r="O2082">
        <v>0.79669631512071204</v>
      </c>
    </row>
    <row r="2083" spans="1:15">
      <c r="A2083" t="s">
        <v>2728</v>
      </c>
      <c r="B2083" t="s">
        <v>23513</v>
      </c>
      <c r="C2083" t="s">
        <v>2729</v>
      </c>
      <c r="D2083">
        <v>419</v>
      </c>
      <c r="E2083">
        <v>535</v>
      </c>
      <c r="F2083">
        <v>7033</v>
      </c>
      <c r="G2083">
        <v>8124</v>
      </c>
      <c r="H2083">
        <v>0.99999998038301297</v>
      </c>
      <c r="I2083">
        <v>0.99999999999997702</v>
      </c>
      <c r="J2083">
        <v>0.95041217501583097</v>
      </c>
      <c r="K2083" t="s">
        <v>25198</v>
      </c>
      <c r="L2083">
        <v>419</v>
      </c>
      <c r="M2083" t="s">
        <v>2729</v>
      </c>
      <c r="N2083">
        <v>5.9576283236172298E-2</v>
      </c>
      <c r="O2083">
        <v>0.78317757009345801</v>
      </c>
    </row>
    <row r="2084" spans="1:15">
      <c r="A2084" t="s">
        <v>2730</v>
      </c>
      <c r="B2084" t="s">
        <v>23518</v>
      </c>
      <c r="C2084" t="s">
        <v>2731</v>
      </c>
      <c r="D2084">
        <v>18</v>
      </c>
      <c r="E2084">
        <v>787</v>
      </c>
      <c r="F2084">
        <v>525</v>
      </c>
      <c r="G2084">
        <v>7393</v>
      </c>
      <c r="H2084">
        <v>0.99999999992944999</v>
      </c>
      <c r="I2084">
        <v>1</v>
      </c>
      <c r="J2084">
        <v>0.966855260484069</v>
      </c>
      <c r="K2084" t="s">
        <v>25199</v>
      </c>
      <c r="L2084">
        <v>18</v>
      </c>
      <c r="M2084" t="s">
        <v>2729</v>
      </c>
      <c r="N2084">
        <v>3.4285714285714301E-2</v>
      </c>
      <c r="O2084">
        <v>2.2871664548919899E-2</v>
      </c>
    </row>
    <row r="2085" spans="1:15">
      <c r="A2085" t="s">
        <v>2730</v>
      </c>
      <c r="B2085" t="s">
        <v>23511</v>
      </c>
      <c r="C2085" t="s">
        <v>2731</v>
      </c>
      <c r="D2085">
        <v>568</v>
      </c>
      <c r="E2085">
        <v>6152</v>
      </c>
      <c r="F2085">
        <v>650</v>
      </c>
      <c r="G2085">
        <v>7804</v>
      </c>
      <c r="H2085" s="34">
        <v>2.8637891136933499E-9</v>
      </c>
      <c r="I2085" s="34">
        <v>1.63918626885529E-7</v>
      </c>
      <c r="J2085" s="34">
        <v>1.4089351704394699E-7</v>
      </c>
      <c r="K2085" t="s">
        <v>25200</v>
      </c>
      <c r="L2085">
        <v>568</v>
      </c>
      <c r="M2085" t="s">
        <v>2729</v>
      </c>
      <c r="N2085">
        <v>0.87384615384615405</v>
      </c>
      <c r="O2085">
        <v>9.2327698309492806E-2</v>
      </c>
    </row>
    <row r="2086" spans="1:15">
      <c r="A2086" t="s">
        <v>2730</v>
      </c>
      <c r="B2086" t="s">
        <v>23513</v>
      </c>
      <c r="C2086" t="s">
        <v>2731</v>
      </c>
      <c r="D2086">
        <v>43</v>
      </c>
      <c r="E2086">
        <v>535</v>
      </c>
      <c r="F2086">
        <v>740</v>
      </c>
      <c r="G2086">
        <v>8124</v>
      </c>
      <c r="H2086">
        <v>0.83351416819755197</v>
      </c>
      <c r="I2086">
        <v>0.99999999999997702</v>
      </c>
      <c r="J2086">
        <v>0.95041217501583097</v>
      </c>
      <c r="K2086" t="s">
        <v>25201</v>
      </c>
      <c r="L2086">
        <v>43</v>
      </c>
      <c r="M2086" t="s">
        <v>2729</v>
      </c>
      <c r="N2086">
        <v>5.8108108108108097E-2</v>
      </c>
      <c r="O2086">
        <v>8.0373831775700899E-2</v>
      </c>
    </row>
    <row r="2087" spans="1:15">
      <c r="A2087" t="s">
        <v>2732</v>
      </c>
      <c r="B2087" t="s">
        <v>23511</v>
      </c>
      <c r="C2087" t="s">
        <v>2733</v>
      </c>
      <c r="D2087">
        <v>3</v>
      </c>
      <c r="E2087">
        <v>6152</v>
      </c>
      <c r="F2087">
        <v>4</v>
      </c>
      <c r="G2087">
        <v>7804</v>
      </c>
      <c r="H2087">
        <v>0.80103341611958101</v>
      </c>
      <c r="I2087">
        <v>0.968912233598893</v>
      </c>
      <c r="J2087">
        <v>0.832812322140707</v>
      </c>
      <c r="K2087" t="s">
        <v>25202</v>
      </c>
      <c r="L2087">
        <v>3</v>
      </c>
      <c r="M2087" t="s">
        <v>2729</v>
      </c>
      <c r="N2087">
        <v>0.75</v>
      </c>
      <c r="O2087">
        <v>4.8764629388816603E-4</v>
      </c>
    </row>
    <row r="2088" spans="1:15">
      <c r="A2088" t="s">
        <v>2734</v>
      </c>
      <c r="B2088" t="s">
        <v>23511</v>
      </c>
      <c r="C2088" t="s">
        <v>2735</v>
      </c>
      <c r="D2088">
        <v>3</v>
      </c>
      <c r="E2088">
        <v>6152</v>
      </c>
      <c r="F2088">
        <v>3</v>
      </c>
      <c r="G2088">
        <v>7804</v>
      </c>
      <c r="H2088">
        <v>0.489837867770546</v>
      </c>
      <c r="I2088">
        <v>0.96083957126938102</v>
      </c>
      <c r="J2088">
        <v>0.82587360011061495</v>
      </c>
      <c r="K2088" t="s">
        <v>25202</v>
      </c>
      <c r="L2088">
        <v>3</v>
      </c>
      <c r="M2088" t="s">
        <v>2729</v>
      </c>
      <c r="N2088">
        <v>1</v>
      </c>
      <c r="O2088">
        <v>4.8764629388816603E-4</v>
      </c>
    </row>
    <row r="2089" spans="1:15">
      <c r="A2089" t="s">
        <v>2736</v>
      </c>
      <c r="B2089" t="s">
        <v>23511</v>
      </c>
      <c r="C2089" t="s">
        <v>2737</v>
      </c>
      <c r="D2089">
        <v>58</v>
      </c>
      <c r="E2089">
        <v>6152</v>
      </c>
      <c r="F2089">
        <v>70</v>
      </c>
      <c r="G2089">
        <v>7804</v>
      </c>
      <c r="H2089">
        <v>0.25278929025452301</v>
      </c>
      <c r="I2089">
        <v>0.73652280632014699</v>
      </c>
      <c r="J2089">
        <v>0.63306587260513303</v>
      </c>
      <c r="K2089" t="s">
        <v>25203</v>
      </c>
      <c r="L2089">
        <v>58</v>
      </c>
      <c r="M2089" t="s">
        <v>2729</v>
      </c>
      <c r="N2089">
        <v>0.82857142857142896</v>
      </c>
      <c r="O2089">
        <v>9.4278283485045508E-3</v>
      </c>
    </row>
    <row r="2090" spans="1:15">
      <c r="A2090" t="s">
        <v>2736</v>
      </c>
      <c r="B2090" t="s">
        <v>23513</v>
      </c>
      <c r="C2090" t="s">
        <v>2737</v>
      </c>
      <c r="D2090">
        <v>14</v>
      </c>
      <c r="E2090">
        <v>535</v>
      </c>
      <c r="F2090">
        <v>73</v>
      </c>
      <c r="G2090">
        <v>8124</v>
      </c>
      <c r="H2090">
        <v>2.4229454128980399E-4</v>
      </c>
      <c r="I2090">
        <v>1.0526959909756699E-2</v>
      </c>
      <c r="J2090">
        <v>1.0004950864136501E-2</v>
      </c>
      <c r="K2090" t="s">
        <v>25065</v>
      </c>
      <c r="L2090">
        <v>14</v>
      </c>
      <c r="M2090" t="s">
        <v>2729</v>
      </c>
      <c r="N2090">
        <v>0.19178082191780799</v>
      </c>
      <c r="O2090">
        <v>2.6168224299065401E-2</v>
      </c>
    </row>
    <row r="2091" spans="1:15">
      <c r="A2091" t="s">
        <v>2738</v>
      </c>
      <c r="B2091" t="s">
        <v>23513</v>
      </c>
      <c r="C2091" t="s">
        <v>2739</v>
      </c>
      <c r="D2091">
        <v>24</v>
      </c>
      <c r="E2091">
        <v>535</v>
      </c>
      <c r="F2091">
        <v>410</v>
      </c>
      <c r="G2091">
        <v>8124</v>
      </c>
      <c r="H2091">
        <v>0.75870784088007703</v>
      </c>
      <c r="I2091">
        <v>0.99999999999997702</v>
      </c>
      <c r="J2091">
        <v>0.95041217501583097</v>
      </c>
      <c r="K2091" t="s">
        <v>25204</v>
      </c>
      <c r="L2091">
        <v>24</v>
      </c>
      <c r="M2091" t="s">
        <v>2729</v>
      </c>
      <c r="N2091">
        <v>5.8536585365853697E-2</v>
      </c>
      <c r="O2091">
        <v>4.4859813084112098E-2</v>
      </c>
    </row>
    <row r="2092" spans="1:15">
      <c r="A2092" t="s">
        <v>2738</v>
      </c>
      <c r="B2092" t="s">
        <v>23511</v>
      </c>
      <c r="C2092" t="s">
        <v>2739</v>
      </c>
      <c r="D2092">
        <v>326</v>
      </c>
      <c r="E2092">
        <v>6152</v>
      </c>
      <c r="F2092">
        <v>360</v>
      </c>
      <c r="G2092">
        <v>7804</v>
      </c>
      <c r="H2092" s="34">
        <v>1.09188632852516E-9</v>
      </c>
      <c r="I2092" s="34">
        <v>6.8073264206620606E-8</v>
      </c>
      <c r="J2092" s="34">
        <v>5.8511236904335397E-8</v>
      </c>
      <c r="K2092" t="s">
        <v>25205</v>
      </c>
      <c r="L2092">
        <v>326</v>
      </c>
      <c r="M2092" t="s">
        <v>2729</v>
      </c>
      <c r="N2092">
        <v>0.905555555555556</v>
      </c>
      <c r="O2092">
        <v>5.2990897269180798E-2</v>
      </c>
    </row>
    <row r="2093" spans="1:15">
      <c r="A2093" t="s">
        <v>2738</v>
      </c>
      <c r="B2093" t="s">
        <v>23518</v>
      </c>
      <c r="C2093" t="s">
        <v>2739</v>
      </c>
      <c r="D2093">
        <v>5</v>
      </c>
      <c r="E2093">
        <v>787</v>
      </c>
      <c r="F2093">
        <v>306</v>
      </c>
      <c r="G2093">
        <v>7393</v>
      </c>
      <c r="H2093">
        <v>0.99999999995107103</v>
      </c>
      <c r="I2093">
        <v>1</v>
      </c>
      <c r="J2093">
        <v>0.966855260484069</v>
      </c>
      <c r="K2093" t="s">
        <v>25206</v>
      </c>
      <c r="L2093">
        <v>5</v>
      </c>
      <c r="M2093" t="s">
        <v>2729</v>
      </c>
      <c r="N2093">
        <v>1.6339869281045801E-2</v>
      </c>
      <c r="O2093">
        <v>6.35324015247776E-3</v>
      </c>
    </row>
    <row r="2094" spans="1:15">
      <c r="A2094" t="s">
        <v>2740</v>
      </c>
      <c r="B2094" t="s">
        <v>23513</v>
      </c>
      <c r="C2094" t="s">
        <v>2741</v>
      </c>
      <c r="D2094">
        <v>337</v>
      </c>
      <c r="E2094">
        <v>535</v>
      </c>
      <c r="F2094">
        <v>5642</v>
      </c>
      <c r="G2094">
        <v>8124</v>
      </c>
      <c r="H2094">
        <v>0.99960047034266797</v>
      </c>
      <c r="I2094">
        <v>0.99999999999997702</v>
      </c>
      <c r="J2094">
        <v>0.95041217501583097</v>
      </c>
      <c r="K2094" t="s">
        <v>25207</v>
      </c>
      <c r="L2094">
        <v>337</v>
      </c>
      <c r="M2094" t="s">
        <v>2729</v>
      </c>
      <c r="N2094">
        <v>5.9730591988656503E-2</v>
      </c>
      <c r="O2094">
        <v>0.62990654205607499</v>
      </c>
    </row>
    <row r="2095" spans="1:15">
      <c r="A2095" t="s">
        <v>2740</v>
      </c>
      <c r="B2095" t="s">
        <v>23511</v>
      </c>
      <c r="C2095" t="s">
        <v>2741</v>
      </c>
      <c r="D2095">
        <v>4325</v>
      </c>
      <c r="E2095">
        <v>6152</v>
      </c>
      <c r="F2095">
        <v>5498</v>
      </c>
      <c r="G2095">
        <v>7804</v>
      </c>
      <c r="H2095">
        <v>0.72052919201698595</v>
      </c>
      <c r="I2095">
        <v>0.968912233598893</v>
      </c>
      <c r="J2095">
        <v>0.832812322140707</v>
      </c>
      <c r="K2095" t="s">
        <v>25208</v>
      </c>
      <c r="L2095">
        <v>4325</v>
      </c>
      <c r="M2095" t="s">
        <v>2729</v>
      </c>
      <c r="N2095">
        <v>0.78664969079665303</v>
      </c>
      <c r="O2095">
        <v>0.70302340702210697</v>
      </c>
    </row>
    <row r="2096" spans="1:15">
      <c r="A2096" t="s">
        <v>2740</v>
      </c>
      <c r="B2096" t="s">
        <v>23518</v>
      </c>
      <c r="C2096" t="s">
        <v>2741</v>
      </c>
      <c r="D2096">
        <v>576</v>
      </c>
      <c r="E2096">
        <v>787</v>
      </c>
      <c r="F2096">
        <v>5244</v>
      </c>
      <c r="G2096">
        <v>7393</v>
      </c>
      <c r="H2096">
        <v>7.5084065410073703E-2</v>
      </c>
      <c r="I2096">
        <v>0.63266972740240601</v>
      </c>
      <c r="J2096">
        <v>0.61170005408803896</v>
      </c>
      <c r="K2096" t="s">
        <v>25209</v>
      </c>
      <c r="L2096">
        <v>576</v>
      </c>
      <c r="M2096" t="s">
        <v>2729</v>
      </c>
      <c r="N2096">
        <v>0.10983981693363799</v>
      </c>
      <c r="O2096">
        <v>0.73189326556543799</v>
      </c>
    </row>
    <row r="2097" spans="1:15">
      <c r="A2097" t="s">
        <v>2742</v>
      </c>
      <c r="B2097" t="s">
        <v>23518</v>
      </c>
      <c r="C2097" t="s">
        <v>2743</v>
      </c>
      <c r="D2097">
        <v>602</v>
      </c>
      <c r="E2097">
        <v>787</v>
      </c>
      <c r="F2097">
        <v>5996</v>
      </c>
      <c r="G2097">
        <v>7393</v>
      </c>
      <c r="H2097">
        <v>0.99973253500277803</v>
      </c>
      <c r="I2097">
        <v>1</v>
      </c>
      <c r="J2097">
        <v>0.966855260484069</v>
      </c>
      <c r="K2097" t="s">
        <v>25210</v>
      </c>
      <c r="L2097">
        <v>602</v>
      </c>
      <c r="M2097" t="s">
        <v>2729</v>
      </c>
      <c r="N2097">
        <v>0.100400266844563</v>
      </c>
      <c r="O2097">
        <v>0.76493011435832303</v>
      </c>
    </row>
    <row r="2098" spans="1:15">
      <c r="A2098" t="s">
        <v>2742</v>
      </c>
      <c r="B2098" t="s">
        <v>23513</v>
      </c>
      <c r="C2098" t="s">
        <v>2743</v>
      </c>
      <c r="D2098">
        <v>369</v>
      </c>
      <c r="E2098">
        <v>535</v>
      </c>
      <c r="F2098">
        <v>6453</v>
      </c>
      <c r="G2098">
        <v>8124</v>
      </c>
      <c r="H2098">
        <v>0.99999999874915801</v>
      </c>
      <c r="I2098">
        <v>0.99999999999997702</v>
      </c>
      <c r="J2098">
        <v>0.95041217501583097</v>
      </c>
      <c r="K2098" t="s">
        <v>25211</v>
      </c>
      <c r="L2098">
        <v>369</v>
      </c>
      <c r="M2098" t="s">
        <v>2729</v>
      </c>
      <c r="N2098">
        <v>5.7182705718270603E-2</v>
      </c>
      <c r="O2098">
        <v>0.68971962616822402</v>
      </c>
    </row>
    <row r="2099" spans="1:15">
      <c r="A2099" t="s">
        <v>2742</v>
      </c>
      <c r="B2099" t="s">
        <v>23511</v>
      </c>
      <c r="C2099" t="s">
        <v>2743</v>
      </c>
      <c r="D2099">
        <v>5022</v>
      </c>
      <c r="E2099">
        <v>6152</v>
      </c>
      <c r="F2099">
        <v>6289</v>
      </c>
      <c r="G2099">
        <v>7804</v>
      </c>
      <c r="H2099" s="34">
        <v>5.4359497722780602E-6</v>
      </c>
      <c r="I2099">
        <v>1.6071148801224499E-4</v>
      </c>
      <c r="J2099">
        <v>1.38136874409177E-4</v>
      </c>
      <c r="K2099" t="s">
        <v>25212</v>
      </c>
      <c r="L2099">
        <v>5022</v>
      </c>
      <c r="M2099" t="s">
        <v>2729</v>
      </c>
      <c r="N2099">
        <v>0.79853712831928803</v>
      </c>
      <c r="O2099">
        <v>0.81631989596879095</v>
      </c>
    </row>
    <row r="2100" spans="1:15">
      <c r="A2100" t="s">
        <v>2744</v>
      </c>
      <c r="B2100" t="s">
        <v>23518</v>
      </c>
      <c r="C2100" t="s">
        <v>2745</v>
      </c>
      <c r="D2100">
        <v>203</v>
      </c>
      <c r="E2100">
        <v>787</v>
      </c>
      <c r="F2100">
        <v>2070</v>
      </c>
      <c r="G2100">
        <v>7393</v>
      </c>
      <c r="H2100">
        <v>0.93397359463850205</v>
      </c>
      <c r="I2100">
        <v>1</v>
      </c>
      <c r="J2100">
        <v>0.966855260484069</v>
      </c>
      <c r="K2100" t="s">
        <v>25213</v>
      </c>
      <c r="L2100">
        <v>203</v>
      </c>
      <c r="M2100" t="s">
        <v>2729</v>
      </c>
      <c r="N2100">
        <v>9.8067632850241504E-2</v>
      </c>
      <c r="O2100">
        <v>0.257941550190597</v>
      </c>
    </row>
    <row r="2101" spans="1:15">
      <c r="A2101" t="s">
        <v>2744</v>
      </c>
      <c r="B2101" t="s">
        <v>23511</v>
      </c>
      <c r="C2101" t="s">
        <v>2745</v>
      </c>
      <c r="D2101">
        <v>1781</v>
      </c>
      <c r="E2101">
        <v>6152</v>
      </c>
      <c r="F2101">
        <v>2220</v>
      </c>
      <c r="G2101">
        <v>7804</v>
      </c>
      <c r="H2101">
        <v>3.0292456608263199E-2</v>
      </c>
      <c r="I2101">
        <v>0.193404173351719</v>
      </c>
      <c r="J2101">
        <v>0.16623732587468601</v>
      </c>
      <c r="K2101" t="s">
        <v>25214</v>
      </c>
      <c r="L2101">
        <v>1781</v>
      </c>
      <c r="M2101" t="s">
        <v>2729</v>
      </c>
      <c r="N2101">
        <v>0.80225225225225205</v>
      </c>
      <c r="O2101">
        <v>0.28949934980494102</v>
      </c>
    </row>
    <row r="2102" spans="1:15">
      <c r="A2102" t="s">
        <v>2744</v>
      </c>
      <c r="B2102" t="s">
        <v>23513</v>
      </c>
      <c r="C2102" t="s">
        <v>2745</v>
      </c>
      <c r="D2102">
        <v>129</v>
      </c>
      <c r="E2102">
        <v>535</v>
      </c>
      <c r="F2102">
        <v>2243</v>
      </c>
      <c r="G2102">
        <v>8124</v>
      </c>
      <c r="H2102">
        <v>0.973882756262206</v>
      </c>
      <c r="I2102">
        <v>0.99999999999997702</v>
      </c>
      <c r="J2102">
        <v>0.95041217501583097</v>
      </c>
      <c r="K2102" t="s">
        <v>25215</v>
      </c>
      <c r="L2102">
        <v>129</v>
      </c>
      <c r="M2102" t="s">
        <v>2729</v>
      </c>
      <c r="N2102">
        <v>5.7512260365581797E-2</v>
      </c>
      <c r="O2102">
        <v>0.241121495327103</v>
      </c>
    </row>
    <row r="2103" spans="1:15">
      <c r="A2103" t="s">
        <v>2746</v>
      </c>
      <c r="B2103" t="s">
        <v>23518</v>
      </c>
      <c r="C2103" t="s">
        <v>2747</v>
      </c>
      <c r="D2103">
        <v>7</v>
      </c>
      <c r="E2103">
        <v>787</v>
      </c>
      <c r="F2103">
        <v>110</v>
      </c>
      <c r="G2103">
        <v>7393</v>
      </c>
      <c r="H2103">
        <v>0.95627316854693301</v>
      </c>
      <c r="I2103">
        <v>1</v>
      </c>
      <c r="J2103">
        <v>0.966855260484069</v>
      </c>
      <c r="K2103" t="s">
        <v>25216</v>
      </c>
      <c r="L2103">
        <v>7</v>
      </c>
      <c r="M2103" t="s">
        <v>2729</v>
      </c>
      <c r="N2103">
        <v>6.3636363636363602E-2</v>
      </c>
      <c r="O2103">
        <v>8.8945362134688708E-3</v>
      </c>
    </row>
    <row r="2104" spans="1:15">
      <c r="A2104" t="s">
        <v>2746</v>
      </c>
      <c r="B2104" t="s">
        <v>23513</v>
      </c>
      <c r="C2104" t="s">
        <v>2747</v>
      </c>
      <c r="D2104">
        <v>6</v>
      </c>
      <c r="E2104">
        <v>535</v>
      </c>
      <c r="F2104">
        <v>124</v>
      </c>
      <c r="G2104">
        <v>8124</v>
      </c>
      <c r="H2104">
        <v>0.83474383298360399</v>
      </c>
      <c r="I2104">
        <v>0.99999999999997702</v>
      </c>
      <c r="J2104">
        <v>0.95041217501583097</v>
      </c>
      <c r="K2104" t="s">
        <v>25217</v>
      </c>
      <c r="L2104">
        <v>6</v>
      </c>
      <c r="M2104" t="s">
        <v>2729</v>
      </c>
      <c r="N2104">
        <v>4.8387096774193498E-2</v>
      </c>
      <c r="O2104">
        <v>1.1214953271028E-2</v>
      </c>
    </row>
    <row r="2105" spans="1:15">
      <c r="A2105" t="s">
        <v>2746</v>
      </c>
      <c r="B2105" t="s">
        <v>23511</v>
      </c>
      <c r="C2105" t="s">
        <v>2747</v>
      </c>
      <c r="D2105">
        <v>109</v>
      </c>
      <c r="E2105">
        <v>6152</v>
      </c>
      <c r="F2105">
        <v>128</v>
      </c>
      <c r="G2105">
        <v>7804</v>
      </c>
      <c r="H2105">
        <v>4.4614515483323902E-2</v>
      </c>
      <c r="I2105">
        <v>0.25239912466249798</v>
      </c>
      <c r="J2105">
        <v>0.21694545060670101</v>
      </c>
      <c r="K2105" t="s">
        <v>25218</v>
      </c>
      <c r="L2105">
        <v>109</v>
      </c>
      <c r="M2105" t="s">
        <v>2729</v>
      </c>
      <c r="N2105">
        <v>0.8515625</v>
      </c>
      <c r="O2105">
        <v>1.7717815344603399E-2</v>
      </c>
    </row>
    <row r="2106" spans="1:15">
      <c r="A2106" t="s">
        <v>2748</v>
      </c>
      <c r="B2106" t="s">
        <v>23513</v>
      </c>
      <c r="C2106" t="s">
        <v>2749</v>
      </c>
      <c r="D2106">
        <v>2</v>
      </c>
      <c r="E2106">
        <v>535</v>
      </c>
      <c r="F2106">
        <v>11</v>
      </c>
      <c r="G2106">
        <v>8124</v>
      </c>
      <c r="H2106">
        <v>0.16070283693134901</v>
      </c>
      <c r="I2106">
        <v>0.73855678102447098</v>
      </c>
      <c r="J2106">
        <v>0.70193335662617495</v>
      </c>
      <c r="K2106" t="s">
        <v>25219</v>
      </c>
      <c r="L2106">
        <v>2</v>
      </c>
      <c r="M2106" t="s">
        <v>2729</v>
      </c>
      <c r="N2106">
        <v>0.18181818181818199</v>
      </c>
      <c r="O2106">
        <v>3.7383177570093499E-3</v>
      </c>
    </row>
    <row r="2107" spans="1:15">
      <c r="A2107" t="s">
        <v>2748</v>
      </c>
      <c r="B2107" t="s">
        <v>23511</v>
      </c>
      <c r="C2107" t="s">
        <v>2749</v>
      </c>
      <c r="D2107">
        <v>9</v>
      </c>
      <c r="E2107">
        <v>6152</v>
      </c>
      <c r="F2107">
        <v>11</v>
      </c>
      <c r="G2107">
        <v>7804</v>
      </c>
      <c r="H2107">
        <v>0.578610134932666</v>
      </c>
      <c r="I2107">
        <v>0.968912233598893</v>
      </c>
      <c r="J2107">
        <v>0.832812322140707</v>
      </c>
      <c r="K2107" t="s">
        <v>25220</v>
      </c>
      <c r="L2107">
        <v>9</v>
      </c>
      <c r="M2107" t="s">
        <v>2729</v>
      </c>
      <c r="N2107">
        <v>0.81818181818181801</v>
      </c>
      <c r="O2107">
        <v>1.4629388816645001E-3</v>
      </c>
    </row>
    <row r="2108" spans="1:15">
      <c r="A2108" t="s">
        <v>2750</v>
      </c>
      <c r="B2108" t="s">
        <v>23511</v>
      </c>
      <c r="C2108" t="s">
        <v>2751</v>
      </c>
      <c r="D2108">
        <v>1</v>
      </c>
      <c r="E2108">
        <v>6152</v>
      </c>
      <c r="F2108">
        <v>1</v>
      </c>
      <c r="G2108">
        <v>7804</v>
      </c>
      <c r="H2108">
        <v>0.788313685289595</v>
      </c>
      <c r="I2108">
        <v>0.968912233598893</v>
      </c>
      <c r="J2108">
        <v>0.832812322140707</v>
      </c>
      <c r="K2108" t="s">
        <v>25221</v>
      </c>
      <c r="L2108">
        <v>1</v>
      </c>
      <c r="M2108" t="s">
        <v>2729</v>
      </c>
      <c r="N2108">
        <v>1</v>
      </c>
      <c r="O2108">
        <v>1.6254876462938901E-4</v>
      </c>
    </row>
    <row r="2109" spans="1:15">
      <c r="A2109" t="s">
        <v>2752</v>
      </c>
      <c r="B2109" t="s">
        <v>23511</v>
      </c>
      <c r="C2109" t="s">
        <v>2753</v>
      </c>
      <c r="D2109">
        <v>4</v>
      </c>
      <c r="E2109">
        <v>6152</v>
      </c>
      <c r="F2109">
        <v>4</v>
      </c>
      <c r="G2109">
        <v>7804</v>
      </c>
      <c r="H2109">
        <v>0.38610601832086699</v>
      </c>
      <c r="I2109">
        <v>0.90829480295553899</v>
      </c>
      <c r="J2109">
        <v>0.78070962240619901</v>
      </c>
      <c r="K2109" t="s">
        <v>25177</v>
      </c>
      <c r="L2109">
        <v>4</v>
      </c>
      <c r="M2109" t="s">
        <v>2729</v>
      </c>
      <c r="N2109">
        <v>1</v>
      </c>
      <c r="O2109">
        <v>6.5019505851755496E-4</v>
      </c>
    </row>
    <row r="2110" spans="1:15">
      <c r="A2110" t="s">
        <v>2754</v>
      </c>
      <c r="B2110" t="s">
        <v>23511</v>
      </c>
      <c r="C2110" t="s">
        <v>2755</v>
      </c>
      <c r="D2110">
        <v>2</v>
      </c>
      <c r="E2110">
        <v>6152</v>
      </c>
      <c r="F2110">
        <v>3</v>
      </c>
      <c r="G2110">
        <v>7804</v>
      </c>
      <c r="H2110">
        <v>0.88457550560319997</v>
      </c>
      <c r="I2110">
        <v>1</v>
      </c>
      <c r="J2110">
        <v>0.85953329234717102</v>
      </c>
      <c r="K2110" t="s">
        <v>25222</v>
      </c>
      <c r="L2110">
        <v>2</v>
      </c>
      <c r="M2110" t="s">
        <v>2729</v>
      </c>
      <c r="N2110">
        <v>0.66666666666666696</v>
      </c>
      <c r="O2110">
        <v>3.2509752925877802E-4</v>
      </c>
    </row>
    <row r="2111" spans="1:15">
      <c r="A2111" t="s">
        <v>2756</v>
      </c>
      <c r="B2111" t="s">
        <v>23511</v>
      </c>
      <c r="C2111" t="s">
        <v>2757</v>
      </c>
      <c r="D2111">
        <v>1</v>
      </c>
      <c r="E2111">
        <v>6152</v>
      </c>
      <c r="F2111">
        <v>2</v>
      </c>
      <c r="G2111">
        <v>7804</v>
      </c>
      <c r="H2111">
        <v>0.95521029019776005</v>
      </c>
      <c r="I2111">
        <v>1</v>
      </c>
      <c r="J2111">
        <v>0.85953329234717102</v>
      </c>
      <c r="K2111" t="s">
        <v>25223</v>
      </c>
      <c r="L2111">
        <v>1</v>
      </c>
      <c r="M2111" t="s">
        <v>2729</v>
      </c>
      <c r="N2111">
        <v>0.5</v>
      </c>
      <c r="O2111">
        <v>1.6254876462938901E-4</v>
      </c>
    </row>
    <row r="2112" spans="1:15">
      <c r="A2112" t="s">
        <v>2758</v>
      </c>
      <c r="B2112" t="s">
        <v>23513</v>
      </c>
      <c r="C2112" t="s">
        <v>2759</v>
      </c>
      <c r="D2112">
        <v>1</v>
      </c>
      <c r="E2112">
        <v>535</v>
      </c>
      <c r="F2112">
        <v>55</v>
      </c>
      <c r="G2112">
        <v>8124</v>
      </c>
      <c r="H2112">
        <v>0.97670929520170802</v>
      </c>
      <c r="I2112">
        <v>0.99999999999997702</v>
      </c>
      <c r="J2112">
        <v>0.95041217501583097</v>
      </c>
      <c r="K2112" t="s">
        <v>25224</v>
      </c>
      <c r="L2112">
        <v>1</v>
      </c>
      <c r="M2112" t="s">
        <v>2729</v>
      </c>
      <c r="N2112">
        <v>1.8181818181818198E-2</v>
      </c>
      <c r="O2112">
        <v>1.8691588785046699E-3</v>
      </c>
    </row>
    <row r="2113" spans="1:15">
      <c r="A2113" t="s">
        <v>2758</v>
      </c>
      <c r="B2113" t="s">
        <v>23511</v>
      </c>
      <c r="C2113" t="s">
        <v>2759</v>
      </c>
      <c r="D2113">
        <v>46</v>
      </c>
      <c r="E2113">
        <v>6152</v>
      </c>
      <c r="F2113">
        <v>53</v>
      </c>
      <c r="G2113">
        <v>7804</v>
      </c>
      <c r="H2113">
        <v>0.100474453512953</v>
      </c>
      <c r="I2113">
        <v>0.433656727240257</v>
      </c>
      <c r="J2113">
        <v>0.37274239451331698</v>
      </c>
      <c r="K2113" t="s">
        <v>25225</v>
      </c>
      <c r="L2113">
        <v>46</v>
      </c>
      <c r="M2113" t="s">
        <v>2729</v>
      </c>
      <c r="N2113">
        <v>0.86792452830188704</v>
      </c>
      <c r="O2113">
        <v>7.4772431729518904E-3</v>
      </c>
    </row>
    <row r="2114" spans="1:15">
      <c r="A2114" t="s">
        <v>2758</v>
      </c>
      <c r="B2114" t="s">
        <v>23518</v>
      </c>
      <c r="C2114" t="s">
        <v>2759</v>
      </c>
      <c r="D2114">
        <v>2</v>
      </c>
      <c r="E2114">
        <v>787</v>
      </c>
      <c r="F2114">
        <v>40</v>
      </c>
      <c r="G2114">
        <v>7393</v>
      </c>
      <c r="H2114">
        <v>0.93658551440525895</v>
      </c>
      <c r="I2114">
        <v>1</v>
      </c>
      <c r="J2114">
        <v>0.966855260484069</v>
      </c>
      <c r="K2114" t="s">
        <v>25226</v>
      </c>
      <c r="L2114">
        <v>2</v>
      </c>
      <c r="M2114" t="s">
        <v>2729</v>
      </c>
      <c r="N2114">
        <v>0.05</v>
      </c>
      <c r="O2114">
        <v>2.5412960609911099E-3</v>
      </c>
    </row>
    <row r="2115" spans="1:15">
      <c r="A2115" t="s">
        <v>2760</v>
      </c>
      <c r="B2115" t="s">
        <v>23518</v>
      </c>
      <c r="C2115" t="s">
        <v>2761</v>
      </c>
      <c r="D2115">
        <v>2</v>
      </c>
      <c r="E2115">
        <v>787</v>
      </c>
      <c r="F2115">
        <v>9</v>
      </c>
      <c r="G2115">
        <v>7393</v>
      </c>
      <c r="H2115">
        <v>0.247486748132145</v>
      </c>
      <c r="I2115">
        <v>0.96239188514146901</v>
      </c>
      <c r="J2115">
        <v>0.93049365679620899</v>
      </c>
      <c r="K2115" t="s">
        <v>25227</v>
      </c>
      <c r="L2115">
        <v>2</v>
      </c>
      <c r="M2115" t="s">
        <v>2729</v>
      </c>
      <c r="N2115">
        <v>0.22222222222222199</v>
      </c>
      <c r="O2115">
        <v>2.5412960609911099E-3</v>
      </c>
    </row>
    <row r="2116" spans="1:15">
      <c r="A2116" t="s">
        <v>2760</v>
      </c>
      <c r="B2116" t="s">
        <v>23511</v>
      </c>
      <c r="C2116" t="s">
        <v>2761</v>
      </c>
      <c r="D2116">
        <v>7</v>
      </c>
      <c r="E2116">
        <v>6152</v>
      </c>
      <c r="F2116">
        <v>10</v>
      </c>
      <c r="G2116">
        <v>7804</v>
      </c>
      <c r="H2116">
        <v>0.85778567182431398</v>
      </c>
      <c r="I2116">
        <v>1</v>
      </c>
      <c r="J2116">
        <v>0.85953329234717102</v>
      </c>
      <c r="K2116" t="s">
        <v>25228</v>
      </c>
      <c r="L2116">
        <v>7</v>
      </c>
      <c r="M2116" t="s">
        <v>2729</v>
      </c>
      <c r="N2116">
        <v>0.7</v>
      </c>
      <c r="O2116">
        <v>1.13784135240572E-3</v>
      </c>
    </row>
    <row r="2117" spans="1:15">
      <c r="A2117" t="s">
        <v>2762</v>
      </c>
      <c r="B2117" t="s">
        <v>23511</v>
      </c>
      <c r="C2117" t="s">
        <v>2763</v>
      </c>
      <c r="D2117">
        <v>329</v>
      </c>
      <c r="E2117">
        <v>6152</v>
      </c>
      <c r="F2117">
        <v>432</v>
      </c>
      <c r="G2117">
        <v>7804</v>
      </c>
      <c r="H2117">
        <v>0.92641495808930197</v>
      </c>
      <c r="I2117">
        <v>1</v>
      </c>
      <c r="J2117">
        <v>0.85953329234717102</v>
      </c>
      <c r="K2117" t="s">
        <v>25229</v>
      </c>
      <c r="L2117">
        <v>329</v>
      </c>
      <c r="M2117" t="s">
        <v>2729</v>
      </c>
      <c r="N2117">
        <v>0.76157407407407396</v>
      </c>
      <c r="O2117">
        <v>5.34785435630689E-2</v>
      </c>
    </row>
    <row r="2118" spans="1:15">
      <c r="A2118" t="s">
        <v>2762</v>
      </c>
      <c r="B2118" t="s">
        <v>23513</v>
      </c>
      <c r="C2118" t="s">
        <v>2763</v>
      </c>
      <c r="D2118">
        <v>31</v>
      </c>
      <c r="E2118">
        <v>535</v>
      </c>
      <c r="F2118">
        <v>448</v>
      </c>
      <c r="G2118">
        <v>8124</v>
      </c>
      <c r="H2118">
        <v>0.41307431258218302</v>
      </c>
      <c r="I2118">
        <v>0.99999999999997702</v>
      </c>
      <c r="J2118">
        <v>0.95041217501583097</v>
      </c>
      <c r="K2118" t="s">
        <v>25230</v>
      </c>
      <c r="L2118">
        <v>31</v>
      </c>
      <c r="M2118" t="s">
        <v>2729</v>
      </c>
      <c r="N2118">
        <v>6.9196428571428603E-2</v>
      </c>
      <c r="O2118">
        <v>5.7943925233644902E-2</v>
      </c>
    </row>
    <row r="2119" spans="1:15">
      <c r="A2119" t="s">
        <v>2762</v>
      </c>
      <c r="B2119" t="s">
        <v>23518</v>
      </c>
      <c r="C2119" t="s">
        <v>2763</v>
      </c>
      <c r="D2119">
        <v>47</v>
      </c>
      <c r="E2119">
        <v>787</v>
      </c>
      <c r="F2119">
        <v>391</v>
      </c>
      <c r="G2119">
        <v>7393</v>
      </c>
      <c r="H2119">
        <v>0.203729089342186</v>
      </c>
      <c r="I2119">
        <v>0.83876007220319604</v>
      </c>
      <c r="J2119">
        <v>0.81095958809365798</v>
      </c>
      <c r="K2119" t="s">
        <v>25231</v>
      </c>
      <c r="L2119">
        <v>47</v>
      </c>
      <c r="M2119" t="s">
        <v>2729</v>
      </c>
      <c r="N2119">
        <v>0.12020460358056299</v>
      </c>
      <c r="O2119">
        <v>5.9720457433290998E-2</v>
      </c>
    </row>
    <row r="2120" spans="1:15">
      <c r="A2120" t="s">
        <v>2764</v>
      </c>
      <c r="B2120" t="s">
        <v>23518</v>
      </c>
      <c r="C2120" t="s">
        <v>2765</v>
      </c>
      <c r="D2120">
        <v>1</v>
      </c>
      <c r="E2120">
        <v>787</v>
      </c>
      <c r="F2120">
        <v>5</v>
      </c>
      <c r="G2120">
        <v>7393</v>
      </c>
      <c r="H2120">
        <v>0.430466464429208</v>
      </c>
      <c r="I2120">
        <v>1</v>
      </c>
      <c r="J2120">
        <v>0.966855260484069</v>
      </c>
      <c r="K2120" t="s">
        <v>23655</v>
      </c>
      <c r="L2120">
        <v>1</v>
      </c>
      <c r="M2120" t="s">
        <v>2729</v>
      </c>
      <c r="N2120">
        <v>0.2</v>
      </c>
      <c r="O2120">
        <v>1.27064803049555E-3</v>
      </c>
    </row>
    <row r="2121" spans="1:15">
      <c r="A2121" t="s">
        <v>2764</v>
      </c>
      <c r="B2121" t="s">
        <v>23511</v>
      </c>
      <c r="C2121" t="s">
        <v>2765</v>
      </c>
      <c r="D2121">
        <v>2</v>
      </c>
      <c r="E2121">
        <v>6152</v>
      </c>
      <c r="F2121">
        <v>5</v>
      </c>
      <c r="G2121">
        <v>7804</v>
      </c>
      <c r="H2121">
        <v>0.99168074853091603</v>
      </c>
      <c r="I2121">
        <v>1</v>
      </c>
      <c r="J2121">
        <v>0.85953329234717102</v>
      </c>
      <c r="K2121" t="s">
        <v>23656</v>
      </c>
      <c r="L2121">
        <v>2</v>
      </c>
      <c r="M2121" t="s">
        <v>2729</v>
      </c>
      <c r="N2121">
        <v>0.4</v>
      </c>
      <c r="O2121">
        <v>3.2509752925877802E-4</v>
      </c>
    </row>
    <row r="2122" spans="1:15">
      <c r="A2122" t="s">
        <v>2766</v>
      </c>
      <c r="B2122" t="s">
        <v>23511</v>
      </c>
      <c r="C2122" t="s">
        <v>2767</v>
      </c>
      <c r="D2122">
        <v>1</v>
      </c>
      <c r="E2122">
        <v>6152</v>
      </c>
      <c r="F2122">
        <v>2</v>
      </c>
      <c r="G2122">
        <v>7804</v>
      </c>
      <c r="H2122">
        <v>0.95521029019776005</v>
      </c>
      <c r="I2122">
        <v>1</v>
      </c>
      <c r="J2122">
        <v>0.85953329234717102</v>
      </c>
      <c r="K2122" t="s">
        <v>25232</v>
      </c>
      <c r="L2122">
        <v>1</v>
      </c>
      <c r="M2122" t="s">
        <v>2729</v>
      </c>
      <c r="N2122">
        <v>0.5</v>
      </c>
      <c r="O2122">
        <v>1.6254876462938901E-4</v>
      </c>
    </row>
    <row r="2123" spans="1:15">
      <c r="A2123" t="s">
        <v>2766</v>
      </c>
      <c r="B2123" t="s">
        <v>23518</v>
      </c>
      <c r="C2123" t="s">
        <v>2767</v>
      </c>
      <c r="D2123">
        <v>1</v>
      </c>
      <c r="E2123">
        <v>787</v>
      </c>
      <c r="F2123">
        <v>2</v>
      </c>
      <c r="G2123">
        <v>7393</v>
      </c>
      <c r="H2123">
        <v>0.20158492765181499</v>
      </c>
      <c r="I2123">
        <v>0.83876007220319604</v>
      </c>
      <c r="J2123">
        <v>0.81095958809365798</v>
      </c>
      <c r="K2123" t="s">
        <v>23899</v>
      </c>
      <c r="L2123">
        <v>1</v>
      </c>
      <c r="M2123" t="s">
        <v>2729</v>
      </c>
      <c r="N2123">
        <v>0.5</v>
      </c>
      <c r="O2123">
        <v>1.27064803049555E-3</v>
      </c>
    </row>
    <row r="2124" spans="1:15">
      <c r="A2124" t="s">
        <v>2768</v>
      </c>
      <c r="B2124" t="s">
        <v>23513</v>
      </c>
      <c r="C2124" t="s">
        <v>2769</v>
      </c>
      <c r="D2124">
        <v>3</v>
      </c>
      <c r="E2124">
        <v>535</v>
      </c>
      <c r="F2124">
        <v>30</v>
      </c>
      <c r="G2124">
        <v>8124</v>
      </c>
      <c r="H2124">
        <v>0.316345496556594</v>
      </c>
      <c r="I2124">
        <v>0.97804040131218795</v>
      </c>
      <c r="J2124">
        <v>0.92954150506449396</v>
      </c>
      <c r="K2124" t="s">
        <v>25233</v>
      </c>
      <c r="L2124">
        <v>3</v>
      </c>
      <c r="M2124" t="s">
        <v>2729</v>
      </c>
      <c r="N2124">
        <v>0.1</v>
      </c>
      <c r="O2124">
        <v>5.60747663551402E-3</v>
      </c>
    </row>
    <row r="2125" spans="1:15">
      <c r="A2125" t="s">
        <v>2768</v>
      </c>
      <c r="B2125" t="s">
        <v>23518</v>
      </c>
      <c r="C2125" t="s">
        <v>2769</v>
      </c>
      <c r="D2125">
        <v>5</v>
      </c>
      <c r="E2125">
        <v>787</v>
      </c>
      <c r="F2125">
        <v>27</v>
      </c>
      <c r="G2125">
        <v>7393</v>
      </c>
      <c r="H2125">
        <v>0.15309218613858999</v>
      </c>
      <c r="I2125">
        <v>0.80479121538689102</v>
      </c>
      <c r="J2125">
        <v>0.77811662018818395</v>
      </c>
      <c r="K2125" t="s">
        <v>25234</v>
      </c>
      <c r="L2125">
        <v>5</v>
      </c>
      <c r="M2125" t="s">
        <v>2729</v>
      </c>
      <c r="N2125">
        <v>0.18518518518518501</v>
      </c>
      <c r="O2125">
        <v>6.35324015247776E-3</v>
      </c>
    </row>
    <row r="2126" spans="1:15">
      <c r="A2126" t="s">
        <v>2768</v>
      </c>
      <c r="B2126" t="s">
        <v>23511</v>
      </c>
      <c r="C2126" t="s">
        <v>2769</v>
      </c>
      <c r="D2126">
        <v>20</v>
      </c>
      <c r="E2126">
        <v>6152</v>
      </c>
      <c r="F2126">
        <v>29</v>
      </c>
      <c r="G2126">
        <v>7804</v>
      </c>
      <c r="H2126">
        <v>0.93161535631571402</v>
      </c>
      <c r="I2126">
        <v>1</v>
      </c>
      <c r="J2126">
        <v>0.85953329234717102</v>
      </c>
      <c r="K2126" t="s">
        <v>25235</v>
      </c>
      <c r="L2126">
        <v>20</v>
      </c>
      <c r="M2126" t="s">
        <v>2729</v>
      </c>
      <c r="N2126">
        <v>0.68965517241379304</v>
      </c>
      <c r="O2126">
        <v>3.2509752925877801E-3</v>
      </c>
    </row>
    <row r="2127" spans="1:15">
      <c r="A2127" t="s">
        <v>2770</v>
      </c>
      <c r="B2127" t="s">
        <v>23511</v>
      </c>
      <c r="C2127" t="s">
        <v>2771</v>
      </c>
      <c r="D2127">
        <v>4</v>
      </c>
      <c r="E2127">
        <v>6152</v>
      </c>
      <c r="F2127">
        <v>5</v>
      </c>
      <c r="G2127">
        <v>7804</v>
      </c>
      <c r="H2127">
        <v>0.71320711691885297</v>
      </c>
      <c r="I2127">
        <v>0.968912233598893</v>
      </c>
      <c r="J2127">
        <v>0.832812322140707</v>
      </c>
      <c r="K2127" t="s">
        <v>25236</v>
      </c>
      <c r="L2127">
        <v>4</v>
      </c>
      <c r="M2127" t="s">
        <v>2729</v>
      </c>
      <c r="N2127">
        <v>0.8</v>
      </c>
      <c r="O2127">
        <v>6.5019505851755496E-4</v>
      </c>
    </row>
    <row r="2128" spans="1:15">
      <c r="A2128" t="s">
        <v>2770</v>
      </c>
      <c r="B2128" t="s">
        <v>23518</v>
      </c>
      <c r="C2128" t="s">
        <v>2771</v>
      </c>
      <c r="D2128">
        <v>1</v>
      </c>
      <c r="E2128">
        <v>787</v>
      </c>
      <c r="F2128">
        <v>5</v>
      </c>
      <c r="G2128">
        <v>7393</v>
      </c>
      <c r="H2128">
        <v>0.430466464429208</v>
      </c>
      <c r="I2128">
        <v>1</v>
      </c>
      <c r="J2128">
        <v>0.966855260484069</v>
      </c>
      <c r="K2128" t="s">
        <v>25237</v>
      </c>
      <c r="L2128">
        <v>1</v>
      </c>
      <c r="M2128" t="s">
        <v>2729</v>
      </c>
      <c r="N2128">
        <v>0.2</v>
      </c>
      <c r="O2128">
        <v>1.27064803049555E-3</v>
      </c>
    </row>
    <row r="2129" spans="1:15">
      <c r="A2129" t="s">
        <v>2772</v>
      </c>
      <c r="B2129" t="s">
        <v>23518</v>
      </c>
      <c r="C2129" t="s">
        <v>2773</v>
      </c>
      <c r="D2129">
        <v>1</v>
      </c>
      <c r="E2129">
        <v>787</v>
      </c>
      <c r="F2129">
        <v>2</v>
      </c>
      <c r="G2129">
        <v>7393</v>
      </c>
      <c r="H2129">
        <v>0.20158492765181499</v>
      </c>
      <c r="I2129">
        <v>0.83876007220319604</v>
      </c>
      <c r="J2129">
        <v>0.81095958809365798</v>
      </c>
      <c r="K2129" t="s">
        <v>25238</v>
      </c>
      <c r="L2129">
        <v>1</v>
      </c>
      <c r="M2129" t="s">
        <v>2729</v>
      </c>
      <c r="N2129">
        <v>0.5</v>
      </c>
      <c r="O2129">
        <v>1.27064803049555E-3</v>
      </c>
    </row>
    <row r="2130" spans="1:15">
      <c r="A2130" t="s">
        <v>2774</v>
      </c>
      <c r="B2130" t="s">
        <v>23518</v>
      </c>
      <c r="C2130" t="s">
        <v>2775</v>
      </c>
      <c r="D2130">
        <v>1</v>
      </c>
      <c r="E2130">
        <v>787</v>
      </c>
      <c r="F2130">
        <v>5</v>
      </c>
      <c r="G2130">
        <v>7393</v>
      </c>
      <c r="H2130">
        <v>0.430466464429208</v>
      </c>
      <c r="I2130">
        <v>1</v>
      </c>
      <c r="J2130">
        <v>0.966855260484069</v>
      </c>
      <c r="K2130" t="s">
        <v>23573</v>
      </c>
      <c r="L2130">
        <v>1</v>
      </c>
      <c r="M2130" t="s">
        <v>2729</v>
      </c>
      <c r="N2130">
        <v>0.2</v>
      </c>
      <c r="O2130">
        <v>1.27064803049555E-3</v>
      </c>
    </row>
    <row r="2131" spans="1:15">
      <c r="A2131" t="s">
        <v>2774</v>
      </c>
      <c r="B2131" t="s">
        <v>23511</v>
      </c>
      <c r="C2131" t="s">
        <v>2775</v>
      </c>
      <c r="D2131">
        <v>4</v>
      </c>
      <c r="E2131">
        <v>6152</v>
      </c>
      <c r="F2131">
        <v>5</v>
      </c>
      <c r="G2131">
        <v>7804</v>
      </c>
      <c r="H2131">
        <v>0.71320711691885297</v>
      </c>
      <c r="I2131">
        <v>0.968912233598893</v>
      </c>
      <c r="J2131">
        <v>0.832812322140707</v>
      </c>
      <c r="K2131" t="s">
        <v>25239</v>
      </c>
      <c r="L2131">
        <v>4</v>
      </c>
      <c r="M2131" t="s">
        <v>2729</v>
      </c>
      <c r="N2131">
        <v>0.8</v>
      </c>
      <c r="O2131">
        <v>6.5019505851755496E-4</v>
      </c>
    </row>
    <row r="2132" spans="1:15">
      <c r="A2132" t="s">
        <v>2776</v>
      </c>
      <c r="B2132" t="s">
        <v>23511</v>
      </c>
      <c r="C2132" t="s">
        <v>2777</v>
      </c>
      <c r="D2132">
        <v>3</v>
      </c>
      <c r="E2132">
        <v>6152</v>
      </c>
      <c r="F2132">
        <v>6</v>
      </c>
      <c r="G2132">
        <v>7804</v>
      </c>
      <c r="H2132">
        <v>0.97922542091541498</v>
      </c>
      <c r="I2132">
        <v>1</v>
      </c>
      <c r="J2132">
        <v>0.85953329234717102</v>
      </c>
      <c r="K2132" t="s">
        <v>23922</v>
      </c>
      <c r="L2132">
        <v>3</v>
      </c>
      <c r="M2132" t="s">
        <v>2729</v>
      </c>
      <c r="N2132">
        <v>0.5</v>
      </c>
      <c r="O2132">
        <v>4.8764629388816603E-4</v>
      </c>
    </row>
    <row r="2133" spans="1:15">
      <c r="A2133" t="s">
        <v>2776</v>
      </c>
      <c r="B2133" t="s">
        <v>23513</v>
      </c>
      <c r="C2133" t="s">
        <v>2777</v>
      </c>
      <c r="D2133">
        <v>1</v>
      </c>
      <c r="E2133">
        <v>535</v>
      </c>
      <c r="F2133">
        <v>6</v>
      </c>
      <c r="G2133">
        <v>8124</v>
      </c>
      <c r="H2133">
        <v>0.33559747746230201</v>
      </c>
      <c r="I2133">
        <v>0.97804040131218795</v>
      </c>
      <c r="J2133">
        <v>0.92954150506449396</v>
      </c>
      <c r="K2133" t="s">
        <v>23923</v>
      </c>
      <c r="L2133">
        <v>1</v>
      </c>
      <c r="M2133" t="s">
        <v>2729</v>
      </c>
      <c r="N2133">
        <v>0.16666666666666699</v>
      </c>
      <c r="O2133">
        <v>1.8691588785046699E-3</v>
      </c>
    </row>
    <row r="2134" spans="1:15">
      <c r="A2134" t="s">
        <v>2776</v>
      </c>
      <c r="B2134" t="s">
        <v>23518</v>
      </c>
      <c r="C2134" t="s">
        <v>2777</v>
      </c>
      <c r="D2134">
        <v>2</v>
      </c>
      <c r="E2134">
        <v>787</v>
      </c>
      <c r="F2134">
        <v>6</v>
      </c>
      <c r="G2134">
        <v>7393</v>
      </c>
      <c r="H2134">
        <v>0.127121247527331</v>
      </c>
      <c r="I2134">
        <v>0.70232558016992197</v>
      </c>
      <c r="J2134">
        <v>0.67904718175981504</v>
      </c>
      <c r="K2134" t="s">
        <v>23924</v>
      </c>
      <c r="L2134">
        <v>2</v>
      </c>
      <c r="M2134" t="s">
        <v>2729</v>
      </c>
      <c r="N2134">
        <v>0.33333333333333298</v>
      </c>
      <c r="O2134">
        <v>2.5412960609911099E-3</v>
      </c>
    </row>
    <row r="2135" spans="1:15">
      <c r="A2135" t="s">
        <v>2778</v>
      </c>
      <c r="B2135" t="s">
        <v>23513</v>
      </c>
      <c r="C2135" t="s">
        <v>2779</v>
      </c>
      <c r="D2135">
        <v>1</v>
      </c>
      <c r="E2135">
        <v>535</v>
      </c>
      <c r="F2135">
        <v>13</v>
      </c>
      <c r="G2135">
        <v>8124</v>
      </c>
      <c r="H2135">
        <v>0.58781134946737001</v>
      </c>
      <c r="I2135">
        <v>0.99999999999997702</v>
      </c>
      <c r="J2135">
        <v>0.95041217501583097</v>
      </c>
      <c r="K2135" t="s">
        <v>24534</v>
      </c>
      <c r="L2135">
        <v>1</v>
      </c>
      <c r="M2135" t="s">
        <v>2729</v>
      </c>
      <c r="N2135">
        <v>7.69230769230769E-2</v>
      </c>
      <c r="O2135">
        <v>1.8691588785046699E-3</v>
      </c>
    </row>
    <row r="2136" spans="1:15">
      <c r="A2136" t="s">
        <v>2778</v>
      </c>
      <c r="B2136" t="s">
        <v>23511</v>
      </c>
      <c r="C2136" t="s">
        <v>2779</v>
      </c>
      <c r="D2136">
        <v>9</v>
      </c>
      <c r="E2136">
        <v>6152</v>
      </c>
      <c r="F2136">
        <v>13</v>
      </c>
      <c r="G2136">
        <v>7804</v>
      </c>
      <c r="H2136">
        <v>0.87969115300460798</v>
      </c>
      <c r="I2136">
        <v>1</v>
      </c>
      <c r="J2136">
        <v>0.85953329234717102</v>
      </c>
      <c r="K2136" t="s">
        <v>25240</v>
      </c>
      <c r="L2136">
        <v>9</v>
      </c>
      <c r="M2136" t="s">
        <v>2729</v>
      </c>
      <c r="N2136">
        <v>0.69230769230769196</v>
      </c>
      <c r="O2136">
        <v>1.4629388816645001E-3</v>
      </c>
    </row>
    <row r="2137" spans="1:15">
      <c r="A2137" t="s">
        <v>2778</v>
      </c>
      <c r="B2137" t="s">
        <v>23518</v>
      </c>
      <c r="C2137" t="s">
        <v>2779</v>
      </c>
      <c r="D2137">
        <v>1</v>
      </c>
      <c r="E2137">
        <v>787</v>
      </c>
      <c r="F2137">
        <v>13</v>
      </c>
      <c r="G2137">
        <v>7393</v>
      </c>
      <c r="H2137">
        <v>0.76880113817690798</v>
      </c>
      <c r="I2137">
        <v>1</v>
      </c>
      <c r="J2137">
        <v>0.966855260484069</v>
      </c>
      <c r="K2137" t="s">
        <v>24048</v>
      </c>
      <c r="L2137">
        <v>1</v>
      </c>
      <c r="M2137" t="s">
        <v>2729</v>
      </c>
      <c r="N2137">
        <v>7.69230769230769E-2</v>
      </c>
      <c r="O2137">
        <v>1.27064803049555E-3</v>
      </c>
    </row>
    <row r="2138" spans="1:15">
      <c r="A2138" t="s">
        <v>2780</v>
      </c>
      <c r="B2138" t="s">
        <v>23511</v>
      </c>
      <c r="C2138" t="s">
        <v>2781</v>
      </c>
      <c r="D2138">
        <v>11</v>
      </c>
      <c r="E2138">
        <v>6152</v>
      </c>
      <c r="F2138">
        <v>19</v>
      </c>
      <c r="G2138">
        <v>7804</v>
      </c>
      <c r="H2138">
        <v>0.99029205455068203</v>
      </c>
      <c r="I2138">
        <v>1</v>
      </c>
      <c r="J2138">
        <v>0.85953329234717102</v>
      </c>
      <c r="K2138" t="s">
        <v>25241</v>
      </c>
      <c r="L2138">
        <v>11</v>
      </c>
      <c r="M2138" t="s">
        <v>2729</v>
      </c>
      <c r="N2138">
        <v>0.57894736842105299</v>
      </c>
      <c r="O2138">
        <v>1.78803641092328E-3</v>
      </c>
    </row>
    <row r="2139" spans="1:15">
      <c r="A2139" t="s">
        <v>2780</v>
      </c>
      <c r="B2139" t="s">
        <v>23518</v>
      </c>
      <c r="C2139" t="s">
        <v>2781</v>
      </c>
      <c r="D2139">
        <v>3</v>
      </c>
      <c r="E2139">
        <v>787</v>
      </c>
      <c r="F2139">
        <v>19</v>
      </c>
      <c r="G2139">
        <v>7393</v>
      </c>
      <c r="H2139">
        <v>0.32947797866158601</v>
      </c>
      <c r="I2139">
        <v>1</v>
      </c>
      <c r="J2139">
        <v>0.966855260484069</v>
      </c>
      <c r="K2139" t="s">
        <v>25242</v>
      </c>
      <c r="L2139">
        <v>3</v>
      </c>
      <c r="M2139" t="s">
        <v>2729</v>
      </c>
      <c r="N2139">
        <v>0.157894736842105</v>
      </c>
      <c r="O2139">
        <v>3.8119440914866601E-3</v>
      </c>
    </row>
    <row r="2140" spans="1:15">
      <c r="A2140" t="s">
        <v>2780</v>
      </c>
      <c r="B2140" t="s">
        <v>23513</v>
      </c>
      <c r="C2140" t="s">
        <v>2781</v>
      </c>
      <c r="D2140">
        <v>2</v>
      </c>
      <c r="E2140">
        <v>535</v>
      </c>
      <c r="F2140">
        <v>22</v>
      </c>
      <c r="G2140">
        <v>8124</v>
      </c>
      <c r="H2140">
        <v>0.43025526123462499</v>
      </c>
      <c r="I2140">
        <v>0.99999999999997702</v>
      </c>
      <c r="J2140">
        <v>0.95041217501583097</v>
      </c>
      <c r="K2140" t="s">
        <v>25243</v>
      </c>
      <c r="L2140">
        <v>2</v>
      </c>
      <c r="M2140" t="s">
        <v>2729</v>
      </c>
      <c r="N2140">
        <v>9.0909090909090898E-2</v>
      </c>
      <c r="O2140">
        <v>3.7383177570093499E-3</v>
      </c>
    </row>
    <row r="2141" spans="1:15">
      <c r="A2141" t="s">
        <v>2782</v>
      </c>
      <c r="B2141" t="s">
        <v>23513</v>
      </c>
      <c r="C2141" t="s">
        <v>2783</v>
      </c>
      <c r="D2141">
        <v>10</v>
      </c>
      <c r="E2141">
        <v>535</v>
      </c>
      <c r="F2141">
        <v>136</v>
      </c>
      <c r="G2141">
        <v>8124</v>
      </c>
      <c r="H2141">
        <v>0.40643757284126802</v>
      </c>
      <c r="I2141">
        <v>0.99999999999997702</v>
      </c>
      <c r="J2141">
        <v>0.95041217501583097</v>
      </c>
      <c r="K2141" t="s">
        <v>25244</v>
      </c>
      <c r="L2141">
        <v>10</v>
      </c>
      <c r="M2141" t="s">
        <v>2729</v>
      </c>
      <c r="N2141">
        <v>7.3529411764705899E-2</v>
      </c>
      <c r="O2141">
        <v>1.86915887850467E-2</v>
      </c>
    </row>
    <row r="2142" spans="1:15">
      <c r="A2142" t="s">
        <v>2782</v>
      </c>
      <c r="B2142" t="s">
        <v>23511</v>
      </c>
      <c r="C2142" t="s">
        <v>2783</v>
      </c>
      <c r="D2142">
        <v>112</v>
      </c>
      <c r="E2142">
        <v>6152</v>
      </c>
      <c r="F2142">
        <v>134</v>
      </c>
      <c r="G2142">
        <v>7804</v>
      </c>
      <c r="H2142">
        <v>0.103026904507272</v>
      </c>
      <c r="I2142">
        <v>0.44408926220406802</v>
      </c>
      <c r="J2142">
        <v>0.38170950563828798</v>
      </c>
      <c r="K2142" t="s">
        <v>25245</v>
      </c>
      <c r="L2142">
        <v>112</v>
      </c>
      <c r="M2142" t="s">
        <v>2729</v>
      </c>
      <c r="N2142">
        <v>0.83582089552238803</v>
      </c>
      <c r="O2142">
        <v>1.8205461638491498E-2</v>
      </c>
    </row>
    <row r="2143" spans="1:15">
      <c r="A2143" t="s">
        <v>2782</v>
      </c>
      <c r="B2143" t="s">
        <v>23518</v>
      </c>
      <c r="C2143" t="s">
        <v>2783</v>
      </c>
      <c r="D2143">
        <v>8</v>
      </c>
      <c r="E2143">
        <v>787</v>
      </c>
      <c r="F2143">
        <v>128</v>
      </c>
      <c r="G2143">
        <v>7393</v>
      </c>
      <c r="H2143">
        <v>0.96956368563666195</v>
      </c>
      <c r="I2143">
        <v>1</v>
      </c>
      <c r="J2143">
        <v>0.966855260484069</v>
      </c>
      <c r="K2143" t="s">
        <v>25246</v>
      </c>
      <c r="L2143">
        <v>8</v>
      </c>
      <c r="M2143" t="s">
        <v>2729</v>
      </c>
      <c r="N2143">
        <v>6.25E-2</v>
      </c>
      <c r="O2143">
        <v>1.01651842439644E-2</v>
      </c>
    </row>
    <row r="2144" spans="1:15">
      <c r="A2144" t="s">
        <v>2784</v>
      </c>
      <c r="B2144" t="s">
        <v>23511</v>
      </c>
      <c r="C2144" t="s">
        <v>2785</v>
      </c>
      <c r="D2144">
        <v>18</v>
      </c>
      <c r="E2144">
        <v>6152</v>
      </c>
      <c r="F2144">
        <v>22</v>
      </c>
      <c r="G2144">
        <v>7804</v>
      </c>
      <c r="H2144">
        <v>0.48786783009465201</v>
      </c>
      <c r="I2144">
        <v>0.96083957126938102</v>
      </c>
      <c r="J2144">
        <v>0.82587360011061495</v>
      </c>
      <c r="K2144" t="s">
        <v>25247</v>
      </c>
      <c r="L2144">
        <v>18</v>
      </c>
      <c r="M2144" t="s">
        <v>2729</v>
      </c>
      <c r="N2144">
        <v>0.81818181818181801</v>
      </c>
      <c r="O2144">
        <v>2.9258777633290002E-3</v>
      </c>
    </row>
    <row r="2145" spans="1:15">
      <c r="A2145" t="s">
        <v>2784</v>
      </c>
      <c r="B2145" t="s">
        <v>23513</v>
      </c>
      <c r="C2145" t="s">
        <v>2785</v>
      </c>
      <c r="D2145">
        <v>2</v>
      </c>
      <c r="E2145">
        <v>535</v>
      </c>
      <c r="F2145">
        <v>22</v>
      </c>
      <c r="G2145">
        <v>8124</v>
      </c>
      <c r="H2145">
        <v>0.43025526123462499</v>
      </c>
      <c r="I2145">
        <v>0.99999999999997702</v>
      </c>
      <c r="J2145">
        <v>0.95041217501583097</v>
      </c>
      <c r="K2145" t="s">
        <v>25248</v>
      </c>
      <c r="L2145">
        <v>2</v>
      </c>
      <c r="M2145" t="s">
        <v>2729</v>
      </c>
      <c r="N2145">
        <v>9.0909090909090898E-2</v>
      </c>
      <c r="O2145">
        <v>3.7383177570093499E-3</v>
      </c>
    </row>
    <row r="2146" spans="1:15">
      <c r="A2146" t="s">
        <v>2784</v>
      </c>
      <c r="B2146" t="s">
        <v>23518</v>
      </c>
      <c r="C2146" t="s">
        <v>2785</v>
      </c>
      <c r="D2146">
        <v>2</v>
      </c>
      <c r="E2146">
        <v>787</v>
      </c>
      <c r="F2146">
        <v>21</v>
      </c>
      <c r="G2146">
        <v>7393</v>
      </c>
      <c r="H2146">
        <v>0.67096873526690604</v>
      </c>
      <c r="I2146">
        <v>1</v>
      </c>
      <c r="J2146">
        <v>0.966855260484069</v>
      </c>
      <c r="K2146" t="s">
        <v>25249</v>
      </c>
      <c r="L2146">
        <v>2</v>
      </c>
      <c r="M2146" t="s">
        <v>2729</v>
      </c>
      <c r="N2146">
        <v>9.5238095238095205E-2</v>
      </c>
      <c r="O2146">
        <v>2.5412960609911099E-3</v>
      </c>
    </row>
    <row r="2147" spans="1:15">
      <c r="A2147" t="s">
        <v>2786</v>
      </c>
      <c r="B2147" t="s">
        <v>23511</v>
      </c>
      <c r="C2147" t="s">
        <v>2787</v>
      </c>
      <c r="D2147">
        <v>9</v>
      </c>
      <c r="E2147">
        <v>6152</v>
      </c>
      <c r="F2147">
        <v>13</v>
      </c>
      <c r="G2147">
        <v>7804</v>
      </c>
      <c r="H2147">
        <v>0.87969115300460798</v>
      </c>
      <c r="I2147">
        <v>1</v>
      </c>
      <c r="J2147">
        <v>0.85953329234717102</v>
      </c>
      <c r="K2147" t="s">
        <v>25250</v>
      </c>
      <c r="L2147">
        <v>9</v>
      </c>
      <c r="M2147" t="s">
        <v>2729</v>
      </c>
      <c r="N2147">
        <v>0.69230769230769196</v>
      </c>
      <c r="O2147">
        <v>1.4629388816645001E-3</v>
      </c>
    </row>
    <row r="2148" spans="1:15">
      <c r="A2148" t="s">
        <v>2786</v>
      </c>
      <c r="B2148" t="s">
        <v>23518</v>
      </c>
      <c r="C2148" t="s">
        <v>2787</v>
      </c>
      <c r="D2148">
        <v>1</v>
      </c>
      <c r="E2148">
        <v>787</v>
      </c>
      <c r="F2148">
        <v>11</v>
      </c>
      <c r="G2148">
        <v>7393</v>
      </c>
      <c r="H2148">
        <v>0.71032488019926399</v>
      </c>
      <c r="I2148">
        <v>1</v>
      </c>
      <c r="J2148">
        <v>0.966855260484069</v>
      </c>
      <c r="K2148" t="s">
        <v>25251</v>
      </c>
      <c r="L2148">
        <v>1</v>
      </c>
      <c r="M2148" t="s">
        <v>2729</v>
      </c>
      <c r="N2148">
        <v>9.0909090909090898E-2</v>
      </c>
      <c r="O2148">
        <v>1.27064803049555E-3</v>
      </c>
    </row>
    <row r="2149" spans="1:15">
      <c r="A2149" t="s">
        <v>2788</v>
      </c>
      <c r="B2149" t="s">
        <v>23511</v>
      </c>
      <c r="C2149" t="s">
        <v>2789</v>
      </c>
      <c r="D2149">
        <v>1</v>
      </c>
      <c r="E2149">
        <v>6152</v>
      </c>
      <c r="F2149">
        <v>2</v>
      </c>
      <c r="G2149">
        <v>7804</v>
      </c>
      <c r="H2149">
        <v>0.95521029019776005</v>
      </c>
      <c r="I2149">
        <v>1</v>
      </c>
      <c r="J2149">
        <v>0.85953329234717102</v>
      </c>
      <c r="K2149" t="s">
        <v>25252</v>
      </c>
      <c r="L2149">
        <v>1</v>
      </c>
      <c r="M2149" t="s">
        <v>2729</v>
      </c>
      <c r="N2149">
        <v>0.5</v>
      </c>
      <c r="O2149">
        <v>1.6254876462938901E-4</v>
      </c>
    </row>
    <row r="2150" spans="1:15">
      <c r="A2150" t="s">
        <v>2788</v>
      </c>
      <c r="B2150" t="s">
        <v>23513</v>
      </c>
      <c r="C2150" t="s">
        <v>2789</v>
      </c>
      <c r="D2150">
        <v>1</v>
      </c>
      <c r="E2150">
        <v>535</v>
      </c>
      <c r="F2150">
        <v>2</v>
      </c>
      <c r="G2150">
        <v>8124</v>
      </c>
      <c r="H2150">
        <v>0.12737930779067499</v>
      </c>
      <c r="I2150">
        <v>0.64703075560747003</v>
      </c>
      <c r="J2150">
        <v>0.614945907739046</v>
      </c>
      <c r="K2150" t="s">
        <v>24025</v>
      </c>
      <c r="L2150">
        <v>1</v>
      </c>
      <c r="M2150" t="s">
        <v>2729</v>
      </c>
      <c r="N2150">
        <v>0.5</v>
      </c>
      <c r="O2150">
        <v>1.8691588785046699E-3</v>
      </c>
    </row>
    <row r="2151" spans="1:15">
      <c r="A2151" t="s">
        <v>2790</v>
      </c>
      <c r="B2151" t="s">
        <v>23511</v>
      </c>
      <c r="C2151" t="s">
        <v>2791</v>
      </c>
      <c r="D2151">
        <v>2</v>
      </c>
      <c r="E2151">
        <v>6152</v>
      </c>
      <c r="F2151">
        <v>2</v>
      </c>
      <c r="G2151">
        <v>7804</v>
      </c>
      <c r="H2151">
        <v>0.62141708038142995</v>
      </c>
      <c r="I2151">
        <v>0.968912233598893</v>
      </c>
      <c r="J2151">
        <v>0.832812322140707</v>
      </c>
      <c r="K2151" t="s">
        <v>25253</v>
      </c>
      <c r="L2151">
        <v>2</v>
      </c>
      <c r="M2151" t="s">
        <v>2729</v>
      </c>
      <c r="N2151">
        <v>1</v>
      </c>
      <c r="O2151">
        <v>3.2509752925877802E-4</v>
      </c>
    </row>
    <row r="2152" spans="1:15">
      <c r="A2152" t="s">
        <v>2792</v>
      </c>
      <c r="B2152" t="s">
        <v>23511</v>
      </c>
      <c r="C2152" t="s">
        <v>2793</v>
      </c>
      <c r="D2152">
        <v>3</v>
      </c>
      <c r="E2152">
        <v>6152</v>
      </c>
      <c r="F2152">
        <v>4</v>
      </c>
      <c r="G2152">
        <v>7804</v>
      </c>
      <c r="H2152">
        <v>0.80103341611958101</v>
      </c>
      <c r="I2152">
        <v>0.968912233598893</v>
      </c>
      <c r="J2152">
        <v>0.832812322140707</v>
      </c>
      <c r="K2152" t="s">
        <v>25254</v>
      </c>
      <c r="L2152">
        <v>3</v>
      </c>
      <c r="M2152" t="s">
        <v>2729</v>
      </c>
      <c r="N2152">
        <v>0.75</v>
      </c>
      <c r="O2152">
        <v>4.8764629388816603E-4</v>
      </c>
    </row>
    <row r="2153" spans="1:15">
      <c r="A2153" t="s">
        <v>2792</v>
      </c>
      <c r="B2153" t="s">
        <v>23513</v>
      </c>
      <c r="C2153" t="s">
        <v>2793</v>
      </c>
      <c r="D2153">
        <v>2</v>
      </c>
      <c r="E2153">
        <v>535</v>
      </c>
      <c r="F2153">
        <v>5</v>
      </c>
      <c r="G2153">
        <v>8124</v>
      </c>
      <c r="H2153">
        <v>3.7884380227996402E-2</v>
      </c>
      <c r="I2153">
        <v>0.42722874441898101</v>
      </c>
      <c r="J2153">
        <v>0.40604340021253599</v>
      </c>
      <c r="K2153" t="s">
        <v>24026</v>
      </c>
      <c r="L2153">
        <v>2</v>
      </c>
      <c r="M2153" t="s">
        <v>2729</v>
      </c>
      <c r="N2153">
        <v>0.4</v>
      </c>
      <c r="O2153">
        <v>3.7383177570093499E-3</v>
      </c>
    </row>
    <row r="2154" spans="1:15">
      <c r="A2154" t="s">
        <v>2794</v>
      </c>
      <c r="B2154" t="s">
        <v>23511</v>
      </c>
      <c r="C2154" t="s">
        <v>2795</v>
      </c>
      <c r="D2154">
        <v>9</v>
      </c>
      <c r="E2154">
        <v>6152</v>
      </c>
      <c r="F2154">
        <v>11</v>
      </c>
      <c r="G2154">
        <v>7804</v>
      </c>
      <c r="H2154">
        <v>0.578610134932666</v>
      </c>
      <c r="I2154">
        <v>0.968912233598893</v>
      </c>
      <c r="J2154">
        <v>0.832812322140707</v>
      </c>
      <c r="K2154" t="s">
        <v>25255</v>
      </c>
      <c r="L2154">
        <v>9</v>
      </c>
      <c r="M2154" t="s">
        <v>2729</v>
      </c>
      <c r="N2154">
        <v>0.81818181818181801</v>
      </c>
      <c r="O2154">
        <v>1.4629388816645001E-3</v>
      </c>
    </row>
    <row r="2155" spans="1:15">
      <c r="A2155" t="s">
        <v>2794</v>
      </c>
      <c r="B2155" t="s">
        <v>23513</v>
      </c>
      <c r="C2155" t="s">
        <v>2795</v>
      </c>
      <c r="D2155">
        <v>1</v>
      </c>
      <c r="E2155">
        <v>535</v>
      </c>
      <c r="F2155">
        <v>11</v>
      </c>
      <c r="G2155">
        <v>8124</v>
      </c>
      <c r="H2155">
        <v>0.52755249562557105</v>
      </c>
      <c r="I2155">
        <v>0.99999999999997702</v>
      </c>
      <c r="J2155">
        <v>0.95041217501583097</v>
      </c>
      <c r="K2155" t="s">
        <v>23754</v>
      </c>
      <c r="L2155">
        <v>1</v>
      </c>
      <c r="M2155" t="s">
        <v>2729</v>
      </c>
      <c r="N2155">
        <v>9.0909090909090898E-2</v>
      </c>
      <c r="O2155">
        <v>1.8691588785046699E-3</v>
      </c>
    </row>
    <row r="2156" spans="1:15">
      <c r="A2156" t="s">
        <v>2796</v>
      </c>
      <c r="B2156" t="s">
        <v>23511</v>
      </c>
      <c r="C2156" t="s">
        <v>2797</v>
      </c>
      <c r="D2156">
        <v>2</v>
      </c>
      <c r="E2156">
        <v>6152</v>
      </c>
      <c r="F2156">
        <v>3</v>
      </c>
      <c r="G2156">
        <v>7804</v>
      </c>
      <c r="H2156">
        <v>0.88457550560319997</v>
      </c>
      <c r="I2156">
        <v>1</v>
      </c>
      <c r="J2156">
        <v>0.85953329234717102</v>
      </c>
      <c r="K2156" t="s">
        <v>25256</v>
      </c>
      <c r="L2156">
        <v>2</v>
      </c>
      <c r="M2156" t="s">
        <v>2729</v>
      </c>
      <c r="N2156">
        <v>0.66666666666666696</v>
      </c>
      <c r="O2156">
        <v>3.2509752925877802E-4</v>
      </c>
    </row>
    <row r="2157" spans="1:15">
      <c r="A2157" t="s">
        <v>2796</v>
      </c>
      <c r="B2157" t="s">
        <v>23518</v>
      </c>
      <c r="C2157" t="s">
        <v>2797</v>
      </c>
      <c r="D2157">
        <v>1</v>
      </c>
      <c r="E2157">
        <v>787</v>
      </c>
      <c r="F2157">
        <v>3</v>
      </c>
      <c r="G2157">
        <v>7393</v>
      </c>
      <c r="H2157">
        <v>0.28660084727541502</v>
      </c>
      <c r="I2157">
        <v>0.97863801257884697</v>
      </c>
      <c r="J2157">
        <v>0.94620131057153301</v>
      </c>
      <c r="K2157" t="s">
        <v>25257</v>
      </c>
      <c r="L2157">
        <v>1</v>
      </c>
      <c r="M2157" t="s">
        <v>2729</v>
      </c>
      <c r="N2157">
        <v>0.33333333333333298</v>
      </c>
      <c r="O2157">
        <v>1.27064803049555E-3</v>
      </c>
    </row>
    <row r="2158" spans="1:15">
      <c r="A2158" t="s">
        <v>2798</v>
      </c>
      <c r="B2158" t="s">
        <v>23518</v>
      </c>
      <c r="C2158" t="s">
        <v>2799</v>
      </c>
      <c r="D2158">
        <v>3</v>
      </c>
      <c r="E2158">
        <v>787</v>
      </c>
      <c r="F2158">
        <v>11</v>
      </c>
      <c r="G2158">
        <v>7393</v>
      </c>
      <c r="H2158">
        <v>0.103649872042444</v>
      </c>
      <c r="I2158">
        <v>0.63266972740240601</v>
      </c>
      <c r="J2158">
        <v>0.61170005408803896</v>
      </c>
      <c r="K2158" t="s">
        <v>25258</v>
      </c>
      <c r="L2158">
        <v>3</v>
      </c>
      <c r="M2158" t="s">
        <v>2729</v>
      </c>
      <c r="N2158">
        <v>0.27272727272727298</v>
      </c>
      <c r="O2158">
        <v>3.8119440914866601E-3</v>
      </c>
    </row>
    <row r="2159" spans="1:15">
      <c r="A2159" t="s">
        <v>2798</v>
      </c>
      <c r="B2159" t="s">
        <v>23511</v>
      </c>
      <c r="C2159" t="s">
        <v>2799</v>
      </c>
      <c r="D2159">
        <v>8</v>
      </c>
      <c r="E2159">
        <v>6152</v>
      </c>
      <c r="F2159">
        <v>11</v>
      </c>
      <c r="G2159">
        <v>7804</v>
      </c>
      <c r="H2159">
        <v>0.812198093591744</v>
      </c>
      <c r="I2159">
        <v>0.97453872412074605</v>
      </c>
      <c r="J2159">
        <v>0.83764847806331599</v>
      </c>
      <c r="K2159" t="s">
        <v>25259</v>
      </c>
      <c r="L2159">
        <v>8</v>
      </c>
      <c r="M2159" t="s">
        <v>2729</v>
      </c>
      <c r="N2159">
        <v>0.72727272727272696</v>
      </c>
      <c r="O2159">
        <v>1.3003901170351099E-3</v>
      </c>
    </row>
    <row r="2160" spans="1:15">
      <c r="A2160" t="s">
        <v>2800</v>
      </c>
      <c r="B2160" t="s">
        <v>23511</v>
      </c>
      <c r="C2160" t="s">
        <v>2801</v>
      </c>
      <c r="D2160">
        <v>67</v>
      </c>
      <c r="E2160">
        <v>6152</v>
      </c>
      <c r="F2160">
        <v>84</v>
      </c>
      <c r="G2160">
        <v>7804</v>
      </c>
      <c r="H2160">
        <v>0.47998399396320302</v>
      </c>
      <c r="I2160">
        <v>0.96083957126938102</v>
      </c>
      <c r="J2160">
        <v>0.82587360011061495</v>
      </c>
      <c r="K2160" t="s">
        <v>25260</v>
      </c>
      <c r="L2160">
        <v>67</v>
      </c>
      <c r="M2160" t="s">
        <v>2729</v>
      </c>
      <c r="N2160">
        <v>0.797619047619048</v>
      </c>
      <c r="O2160">
        <v>1.08907672301691E-2</v>
      </c>
    </row>
    <row r="2161" spans="1:15">
      <c r="A2161" t="s">
        <v>2800</v>
      </c>
      <c r="B2161" t="s">
        <v>23518</v>
      </c>
      <c r="C2161" t="s">
        <v>2801</v>
      </c>
      <c r="D2161">
        <v>4</v>
      </c>
      <c r="E2161">
        <v>787</v>
      </c>
      <c r="F2161">
        <v>81</v>
      </c>
      <c r="G2161">
        <v>7393</v>
      </c>
      <c r="H2161">
        <v>0.97845814620134497</v>
      </c>
      <c r="I2161">
        <v>1</v>
      </c>
      <c r="J2161">
        <v>0.966855260484069</v>
      </c>
      <c r="K2161" t="s">
        <v>25261</v>
      </c>
      <c r="L2161">
        <v>4</v>
      </c>
      <c r="M2161" t="s">
        <v>2729</v>
      </c>
      <c r="N2161">
        <v>4.9382716049382699E-2</v>
      </c>
      <c r="O2161">
        <v>5.0825921219822103E-3</v>
      </c>
    </row>
    <row r="2162" spans="1:15">
      <c r="A2162" t="s">
        <v>2800</v>
      </c>
      <c r="B2162" t="s">
        <v>23513</v>
      </c>
      <c r="C2162" t="s">
        <v>2801</v>
      </c>
      <c r="D2162">
        <v>6</v>
      </c>
      <c r="E2162">
        <v>535</v>
      </c>
      <c r="F2162">
        <v>85</v>
      </c>
      <c r="G2162">
        <v>8124</v>
      </c>
      <c r="H2162">
        <v>0.49167603349021499</v>
      </c>
      <c r="I2162">
        <v>0.99999999999997702</v>
      </c>
      <c r="J2162">
        <v>0.95041217501583097</v>
      </c>
      <c r="K2162" t="s">
        <v>25262</v>
      </c>
      <c r="L2162">
        <v>6</v>
      </c>
      <c r="M2162" t="s">
        <v>2729</v>
      </c>
      <c r="N2162">
        <v>7.0588235294117604E-2</v>
      </c>
      <c r="O2162">
        <v>1.1214953271028E-2</v>
      </c>
    </row>
    <row r="2163" spans="1:15">
      <c r="A2163" t="s">
        <v>2802</v>
      </c>
      <c r="B2163" t="s">
        <v>23518</v>
      </c>
      <c r="C2163" t="s">
        <v>2803</v>
      </c>
      <c r="D2163">
        <v>1</v>
      </c>
      <c r="E2163">
        <v>787</v>
      </c>
      <c r="F2163">
        <v>20</v>
      </c>
      <c r="G2163">
        <v>7393</v>
      </c>
      <c r="H2163">
        <v>0.89503969563115604</v>
      </c>
      <c r="I2163">
        <v>1</v>
      </c>
      <c r="J2163">
        <v>0.966855260484069</v>
      </c>
      <c r="K2163" t="s">
        <v>25263</v>
      </c>
      <c r="L2163">
        <v>1</v>
      </c>
      <c r="M2163" t="s">
        <v>2729</v>
      </c>
      <c r="N2163">
        <v>0.05</v>
      </c>
      <c r="O2163">
        <v>1.27064803049555E-3</v>
      </c>
    </row>
    <row r="2164" spans="1:15">
      <c r="A2164" t="s">
        <v>2802</v>
      </c>
      <c r="B2164" t="s">
        <v>23511</v>
      </c>
      <c r="C2164" t="s">
        <v>2803</v>
      </c>
      <c r="D2164">
        <v>15</v>
      </c>
      <c r="E2164">
        <v>6152</v>
      </c>
      <c r="F2164">
        <v>21</v>
      </c>
      <c r="G2164">
        <v>7804</v>
      </c>
      <c r="H2164">
        <v>0.86306958845840798</v>
      </c>
      <c r="I2164">
        <v>1</v>
      </c>
      <c r="J2164">
        <v>0.85953329234717102</v>
      </c>
      <c r="K2164" t="s">
        <v>25264</v>
      </c>
      <c r="L2164">
        <v>15</v>
      </c>
      <c r="M2164" t="s">
        <v>2729</v>
      </c>
      <c r="N2164">
        <v>0.71428571428571397</v>
      </c>
      <c r="O2164">
        <v>2.4382314694408299E-3</v>
      </c>
    </row>
    <row r="2165" spans="1:15">
      <c r="A2165" t="s">
        <v>2802</v>
      </c>
      <c r="B2165" t="s">
        <v>23513</v>
      </c>
      <c r="C2165" t="s">
        <v>2803</v>
      </c>
      <c r="D2165">
        <v>1</v>
      </c>
      <c r="E2165">
        <v>535</v>
      </c>
      <c r="F2165">
        <v>22</v>
      </c>
      <c r="G2165">
        <v>8124</v>
      </c>
      <c r="H2165">
        <v>0.77702822510206004</v>
      </c>
      <c r="I2165">
        <v>0.99999999999997702</v>
      </c>
      <c r="J2165">
        <v>0.95041217501583097</v>
      </c>
      <c r="K2165" t="s">
        <v>23707</v>
      </c>
      <c r="L2165">
        <v>1</v>
      </c>
      <c r="M2165" t="s">
        <v>2729</v>
      </c>
      <c r="N2165">
        <v>4.5454545454545497E-2</v>
      </c>
      <c r="O2165">
        <v>1.8691588785046699E-3</v>
      </c>
    </row>
    <row r="2166" spans="1:15">
      <c r="A2166" t="s">
        <v>2804</v>
      </c>
      <c r="B2166" t="s">
        <v>23511</v>
      </c>
      <c r="C2166" t="s">
        <v>2805</v>
      </c>
      <c r="D2166">
        <v>1</v>
      </c>
      <c r="E2166">
        <v>6152</v>
      </c>
      <c r="F2166">
        <v>1</v>
      </c>
      <c r="G2166">
        <v>7804</v>
      </c>
      <c r="H2166">
        <v>0.788313685289595</v>
      </c>
      <c r="I2166">
        <v>0.968912233598893</v>
      </c>
      <c r="J2166">
        <v>0.832812322140707</v>
      </c>
      <c r="K2166" t="s">
        <v>25265</v>
      </c>
      <c r="L2166">
        <v>1</v>
      </c>
      <c r="M2166" t="s">
        <v>2729</v>
      </c>
      <c r="N2166">
        <v>1</v>
      </c>
      <c r="O2166">
        <v>1.6254876462938901E-4</v>
      </c>
    </row>
    <row r="2167" spans="1:15">
      <c r="A2167" t="s">
        <v>2806</v>
      </c>
      <c r="B2167" t="s">
        <v>23518</v>
      </c>
      <c r="C2167" t="s">
        <v>2807</v>
      </c>
      <c r="D2167">
        <v>2</v>
      </c>
      <c r="E2167">
        <v>787</v>
      </c>
      <c r="F2167">
        <v>29</v>
      </c>
      <c r="G2167">
        <v>7393</v>
      </c>
      <c r="H2167">
        <v>0.83023930425422798</v>
      </c>
      <c r="I2167">
        <v>1</v>
      </c>
      <c r="J2167">
        <v>0.966855260484069</v>
      </c>
      <c r="K2167" t="s">
        <v>25266</v>
      </c>
      <c r="L2167">
        <v>2</v>
      </c>
      <c r="M2167" t="s">
        <v>2729</v>
      </c>
      <c r="N2167">
        <v>6.8965517241379296E-2</v>
      </c>
      <c r="O2167">
        <v>2.5412960609911099E-3</v>
      </c>
    </row>
    <row r="2168" spans="1:15">
      <c r="A2168" t="s">
        <v>2806</v>
      </c>
      <c r="B2168" t="s">
        <v>23511</v>
      </c>
      <c r="C2168" t="s">
        <v>2807</v>
      </c>
      <c r="D2168">
        <v>22</v>
      </c>
      <c r="E2168">
        <v>6152</v>
      </c>
      <c r="F2168">
        <v>30</v>
      </c>
      <c r="G2168">
        <v>7804</v>
      </c>
      <c r="H2168">
        <v>0.83343154026770305</v>
      </c>
      <c r="I2168">
        <v>0.99012109496024303</v>
      </c>
      <c r="J2168">
        <v>0.85104204457356303</v>
      </c>
      <c r="K2168" t="s">
        <v>25267</v>
      </c>
      <c r="L2168">
        <v>22</v>
      </c>
      <c r="M2168" t="s">
        <v>2729</v>
      </c>
      <c r="N2168">
        <v>0.73333333333333295</v>
      </c>
      <c r="O2168">
        <v>3.57607282184655E-3</v>
      </c>
    </row>
    <row r="2169" spans="1:15">
      <c r="A2169" t="s">
        <v>2806</v>
      </c>
      <c r="B2169" t="s">
        <v>23513</v>
      </c>
      <c r="C2169" t="s">
        <v>2807</v>
      </c>
      <c r="D2169">
        <v>4</v>
      </c>
      <c r="E2169">
        <v>535</v>
      </c>
      <c r="F2169">
        <v>30</v>
      </c>
      <c r="G2169">
        <v>8124</v>
      </c>
      <c r="H2169">
        <v>0.13175631539475099</v>
      </c>
      <c r="I2169">
        <v>0.66519307650634396</v>
      </c>
      <c r="J2169">
        <v>0.63220759864788101</v>
      </c>
      <c r="K2169" t="s">
        <v>25268</v>
      </c>
      <c r="L2169">
        <v>4</v>
      </c>
      <c r="M2169" t="s">
        <v>2729</v>
      </c>
      <c r="N2169">
        <v>0.133333333333333</v>
      </c>
      <c r="O2169">
        <v>7.4766355140186902E-3</v>
      </c>
    </row>
    <row r="2170" spans="1:15">
      <c r="A2170" t="s">
        <v>2808</v>
      </c>
      <c r="B2170" t="s">
        <v>23511</v>
      </c>
      <c r="C2170" t="s">
        <v>2809</v>
      </c>
      <c r="D2170">
        <v>13</v>
      </c>
      <c r="E2170">
        <v>6152</v>
      </c>
      <c r="F2170">
        <v>18</v>
      </c>
      <c r="G2170">
        <v>7804</v>
      </c>
      <c r="H2170">
        <v>0.83706479223827002</v>
      </c>
      <c r="I2170">
        <v>0.99299950350473198</v>
      </c>
      <c r="J2170">
        <v>0.85351613254652803</v>
      </c>
      <c r="K2170" t="s">
        <v>25269</v>
      </c>
      <c r="L2170">
        <v>13</v>
      </c>
      <c r="M2170" t="s">
        <v>2729</v>
      </c>
      <c r="N2170">
        <v>0.72222222222222199</v>
      </c>
      <c r="O2170">
        <v>2.1131339401820499E-3</v>
      </c>
    </row>
    <row r="2171" spans="1:15">
      <c r="A2171" t="s">
        <v>2808</v>
      </c>
      <c r="B2171" t="s">
        <v>23513</v>
      </c>
      <c r="C2171" t="s">
        <v>2809</v>
      </c>
      <c r="D2171">
        <v>1</v>
      </c>
      <c r="E2171">
        <v>535</v>
      </c>
      <c r="F2171">
        <v>17</v>
      </c>
      <c r="G2171">
        <v>8124</v>
      </c>
      <c r="H2171">
        <v>0.68628477635983498</v>
      </c>
      <c r="I2171">
        <v>0.99999999999997702</v>
      </c>
      <c r="J2171">
        <v>0.95041217501583097</v>
      </c>
      <c r="K2171" t="s">
        <v>23707</v>
      </c>
      <c r="L2171">
        <v>1</v>
      </c>
      <c r="M2171" t="s">
        <v>2729</v>
      </c>
      <c r="N2171">
        <v>5.8823529411764698E-2</v>
      </c>
      <c r="O2171">
        <v>1.8691588785046699E-3</v>
      </c>
    </row>
    <row r="2172" spans="1:15">
      <c r="A2172" t="s">
        <v>2808</v>
      </c>
      <c r="B2172" t="s">
        <v>23518</v>
      </c>
      <c r="C2172" t="s">
        <v>2809</v>
      </c>
      <c r="D2172">
        <v>1</v>
      </c>
      <c r="E2172">
        <v>787</v>
      </c>
      <c r="F2172">
        <v>18</v>
      </c>
      <c r="G2172">
        <v>7393</v>
      </c>
      <c r="H2172">
        <v>0.86846268112120695</v>
      </c>
      <c r="I2172">
        <v>1</v>
      </c>
      <c r="J2172">
        <v>0.966855260484069</v>
      </c>
      <c r="K2172" t="s">
        <v>25263</v>
      </c>
      <c r="L2172">
        <v>1</v>
      </c>
      <c r="M2172" t="s">
        <v>2729</v>
      </c>
      <c r="N2172">
        <v>5.5555555555555601E-2</v>
      </c>
      <c r="O2172">
        <v>1.27064803049555E-3</v>
      </c>
    </row>
    <row r="2173" spans="1:15">
      <c r="A2173" t="s">
        <v>2810</v>
      </c>
      <c r="B2173" t="s">
        <v>23513</v>
      </c>
      <c r="C2173" t="s">
        <v>2811</v>
      </c>
      <c r="D2173">
        <v>1</v>
      </c>
      <c r="E2173">
        <v>535</v>
      </c>
      <c r="F2173">
        <v>22</v>
      </c>
      <c r="G2173">
        <v>8124</v>
      </c>
      <c r="H2173">
        <v>0.77702822510206004</v>
      </c>
      <c r="I2173">
        <v>0.99999999999997702</v>
      </c>
      <c r="J2173">
        <v>0.95041217501583097</v>
      </c>
      <c r="K2173" t="s">
        <v>23707</v>
      </c>
      <c r="L2173">
        <v>1</v>
      </c>
      <c r="M2173" t="s">
        <v>2729</v>
      </c>
      <c r="N2173">
        <v>4.5454545454545497E-2</v>
      </c>
      <c r="O2173">
        <v>1.8691588785046699E-3</v>
      </c>
    </row>
    <row r="2174" spans="1:15">
      <c r="A2174" t="s">
        <v>2810</v>
      </c>
      <c r="B2174" t="s">
        <v>23518</v>
      </c>
      <c r="C2174" t="s">
        <v>2811</v>
      </c>
      <c r="D2174">
        <v>2</v>
      </c>
      <c r="E2174">
        <v>787</v>
      </c>
      <c r="F2174">
        <v>21</v>
      </c>
      <c r="G2174">
        <v>7393</v>
      </c>
      <c r="H2174">
        <v>0.67096873526690604</v>
      </c>
      <c r="I2174">
        <v>1</v>
      </c>
      <c r="J2174">
        <v>0.966855260484069</v>
      </c>
      <c r="K2174" t="s">
        <v>25266</v>
      </c>
      <c r="L2174">
        <v>2</v>
      </c>
      <c r="M2174" t="s">
        <v>2729</v>
      </c>
      <c r="N2174">
        <v>9.5238095238095205E-2</v>
      </c>
      <c r="O2174">
        <v>2.5412960609911099E-3</v>
      </c>
    </row>
    <row r="2175" spans="1:15">
      <c r="A2175" t="s">
        <v>2810</v>
      </c>
      <c r="B2175" t="s">
        <v>23511</v>
      </c>
      <c r="C2175" t="s">
        <v>2811</v>
      </c>
      <c r="D2175">
        <v>15</v>
      </c>
      <c r="E2175">
        <v>6152</v>
      </c>
      <c r="F2175">
        <v>21</v>
      </c>
      <c r="G2175">
        <v>7804</v>
      </c>
      <c r="H2175">
        <v>0.86306958845840798</v>
      </c>
      <c r="I2175">
        <v>1</v>
      </c>
      <c r="J2175">
        <v>0.85953329234717102</v>
      </c>
      <c r="K2175" t="s">
        <v>25270</v>
      </c>
      <c r="L2175">
        <v>15</v>
      </c>
      <c r="M2175" t="s">
        <v>2729</v>
      </c>
      <c r="N2175">
        <v>0.71428571428571397</v>
      </c>
      <c r="O2175">
        <v>2.4382314694408299E-3</v>
      </c>
    </row>
    <row r="2176" spans="1:15">
      <c r="A2176" t="s">
        <v>2812</v>
      </c>
      <c r="B2176" t="s">
        <v>23511</v>
      </c>
      <c r="C2176" t="s">
        <v>2813</v>
      </c>
      <c r="D2176">
        <v>3</v>
      </c>
      <c r="E2176">
        <v>6152</v>
      </c>
      <c r="F2176">
        <v>7</v>
      </c>
      <c r="G2176">
        <v>7804</v>
      </c>
      <c r="H2176">
        <v>0.993960019178175</v>
      </c>
      <c r="I2176">
        <v>1</v>
      </c>
      <c r="J2176">
        <v>0.85953329234717102</v>
      </c>
      <c r="K2176" t="s">
        <v>25271</v>
      </c>
      <c r="L2176">
        <v>3</v>
      </c>
      <c r="M2176" t="s">
        <v>2729</v>
      </c>
      <c r="N2176">
        <v>0.42857142857142899</v>
      </c>
      <c r="O2176">
        <v>4.8764629388816603E-4</v>
      </c>
    </row>
    <row r="2177" spans="1:15">
      <c r="A2177" t="s">
        <v>2812</v>
      </c>
      <c r="B2177" t="s">
        <v>23513</v>
      </c>
      <c r="C2177" t="s">
        <v>2813</v>
      </c>
      <c r="D2177">
        <v>1</v>
      </c>
      <c r="E2177">
        <v>535</v>
      </c>
      <c r="F2177">
        <v>7</v>
      </c>
      <c r="G2177">
        <v>8124</v>
      </c>
      <c r="H2177">
        <v>0.37938355156400999</v>
      </c>
      <c r="I2177">
        <v>0.99999999999997702</v>
      </c>
      <c r="J2177">
        <v>0.95041217501583097</v>
      </c>
      <c r="K2177" t="s">
        <v>23707</v>
      </c>
      <c r="L2177">
        <v>1</v>
      </c>
      <c r="M2177" t="s">
        <v>2729</v>
      </c>
      <c r="N2177">
        <v>0.14285714285714299</v>
      </c>
      <c r="O2177">
        <v>1.8691588785046699E-3</v>
      </c>
    </row>
    <row r="2178" spans="1:15">
      <c r="A2178" t="s">
        <v>2812</v>
      </c>
      <c r="B2178" t="s">
        <v>23518</v>
      </c>
      <c r="C2178" t="s">
        <v>2813</v>
      </c>
      <c r="D2178">
        <v>1</v>
      </c>
      <c r="E2178">
        <v>787</v>
      </c>
      <c r="F2178">
        <v>7</v>
      </c>
      <c r="G2178">
        <v>7393</v>
      </c>
      <c r="H2178">
        <v>0.54534917443390396</v>
      </c>
      <c r="I2178">
        <v>1</v>
      </c>
      <c r="J2178">
        <v>0.966855260484069</v>
      </c>
      <c r="K2178" t="s">
        <v>25263</v>
      </c>
      <c r="L2178">
        <v>1</v>
      </c>
      <c r="M2178" t="s">
        <v>2729</v>
      </c>
      <c r="N2178">
        <v>0.14285714285714299</v>
      </c>
      <c r="O2178">
        <v>1.27064803049555E-3</v>
      </c>
    </row>
    <row r="2179" spans="1:15">
      <c r="A2179" t="s">
        <v>2814</v>
      </c>
      <c r="B2179" t="s">
        <v>23518</v>
      </c>
      <c r="C2179" t="s">
        <v>2815</v>
      </c>
      <c r="D2179">
        <v>1</v>
      </c>
      <c r="E2179">
        <v>787</v>
      </c>
      <c r="F2179">
        <v>8</v>
      </c>
      <c r="G2179">
        <v>7393</v>
      </c>
      <c r="H2179">
        <v>0.59379355565791103</v>
      </c>
      <c r="I2179">
        <v>1</v>
      </c>
      <c r="J2179">
        <v>0.966855260484069</v>
      </c>
      <c r="K2179" t="s">
        <v>25272</v>
      </c>
      <c r="L2179">
        <v>1</v>
      </c>
      <c r="M2179" t="s">
        <v>2729</v>
      </c>
      <c r="N2179">
        <v>0.125</v>
      </c>
      <c r="O2179">
        <v>1.27064803049555E-3</v>
      </c>
    </row>
    <row r="2180" spans="1:15">
      <c r="A2180" t="s">
        <v>2814</v>
      </c>
      <c r="B2180" t="s">
        <v>23513</v>
      </c>
      <c r="C2180" t="s">
        <v>2815</v>
      </c>
      <c r="D2180">
        <v>1</v>
      </c>
      <c r="E2180">
        <v>535</v>
      </c>
      <c r="F2180">
        <v>9</v>
      </c>
      <c r="G2180">
        <v>8124</v>
      </c>
      <c r="H2180">
        <v>0.45850310076412798</v>
      </c>
      <c r="I2180">
        <v>0.99999999999997702</v>
      </c>
      <c r="J2180">
        <v>0.95041217501583097</v>
      </c>
      <c r="K2180" t="s">
        <v>25273</v>
      </c>
      <c r="L2180">
        <v>1</v>
      </c>
      <c r="M2180" t="s">
        <v>2729</v>
      </c>
      <c r="N2180">
        <v>0.11111111111111099</v>
      </c>
      <c r="O2180">
        <v>1.8691588785046699E-3</v>
      </c>
    </row>
    <row r="2181" spans="1:15">
      <c r="A2181" t="s">
        <v>2814</v>
      </c>
      <c r="B2181" t="s">
        <v>23511</v>
      </c>
      <c r="C2181" t="s">
        <v>2815</v>
      </c>
      <c r="D2181">
        <v>4</v>
      </c>
      <c r="E2181">
        <v>6152</v>
      </c>
      <c r="F2181">
        <v>9</v>
      </c>
      <c r="G2181">
        <v>7804</v>
      </c>
      <c r="H2181">
        <v>0.99586378589181801</v>
      </c>
      <c r="I2181">
        <v>1</v>
      </c>
      <c r="J2181">
        <v>0.85953329234717102</v>
      </c>
      <c r="K2181" t="s">
        <v>25274</v>
      </c>
      <c r="L2181">
        <v>4</v>
      </c>
      <c r="M2181" t="s">
        <v>2729</v>
      </c>
      <c r="N2181">
        <v>0.44444444444444398</v>
      </c>
      <c r="O2181">
        <v>6.5019505851755496E-4</v>
      </c>
    </row>
    <row r="2182" spans="1:15">
      <c r="A2182" t="s">
        <v>2816</v>
      </c>
      <c r="B2182" t="s">
        <v>23518</v>
      </c>
      <c r="C2182" t="s">
        <v>2817</v>
      </c>
      <c r="D2182">
        <v>1</v>
      </c>
      <c r="E2182">
        <v>787</v>
      </c>
      <c r="F2182">
        <v>11</v>
      </c>
      <c r="G2182">
        <v>7393</v>
      </c>
      <c r="H2182">
        <v>0.71032488019926399</v>
      </c>
      <c r="I2182">
        <v>1</v>
      </c>
      <c r="J2182">
        <v>0.966855260484069</v>
      </c>
      <c r="K2182" t="s">
        <v>25263</v>
      </c>
      <c r="L2182">
        <v>1</v>
      </c>
      <c r="M2182" t="s">
        <v>2729</v>
      </c>
      <c r="N2182">
        <v>9.0909090909090898E-2</v>
      </c>
      <c r="O2182">
        <v>1.27064803049555E-3</v>
      </c>
    </row>
    <row r="2183" spans="1:15">
      <c r="A2183" t="s">
        <v>2816</v>
      </c>
      <c r="B2183" t="s">
        <v>23513</v>
      </c>
      <c r="C2183" t="s">
        <v>2817</v>
      </c>
      <c r="D2183">
        <v>2</v>
      </c>
      <c r="E2183">
        <v>535</v>
      </c>
      <c r="F2183">
        <v>13</v>
      </c>
      <c r="G2183">
        <v>8124</v>
      </c>
      <c r="H2183">
        <v>0.20945948666488401</v>
      </c>
      <c r="I2183">
        <v>0.82628980005633901</v>
      </c>
      <c r="J2183">
        <v>0.78531588606495994</v>
      </c>
      <c r="K2183" t="s">
        <v>25275</v>
      </c>
      <c r="L2183">
        <v>2</v>
      </c>
      <c r="M2183" t="s">
        <v>2729</v>
      </c>
      <c r="N2183">
        <v>0.15384615384615399</v>
      </c>
      <c r="O2183">
        <v>3.7383177570093499E-3</v>
      </c>
    </row>
    <row r="2184" spans="1:15">
      <c r="A2184" t="s">
        <v>2816</v>
      </c>
      <c r="B2184" t="s">
        <v>23511</v>
      </c>
      <c r="C2184" t="s">
        <v>2817</v>
      </c>
      <c r="D2184">
        <v>8</v>
      </c>
      <c r="E2184">
        <v>6152</v>
      </c>
      <c r="F2184">
        <v>13</v>
      </c>
      <c r="G2184">
        <v>7804</v>
      </c>
      <c r="H2184">
        <v>0.961230888241142</v>
      </c>
      <c r="I2184">
        <v>1</v>
      </c>
      <c r="J2184">
        <v>0.85953329234717102</v>
      </c>
      <c r="K2184" t="s">
        <v>25276</v>
      </c>
      <c r="L2184">
        <v>8</v>
      </c>
      <c r="M2184" t="s">
        <v>2729</v>
      </c>
      <c r="N2184">
        <v>0.61538461538461497</v>
      </c>
      <c r="O2184">
        <v>1.3003901170351099E-3</v>
      </c>
    </row>
    <row r="2185" spans="1:15">
      <c r="A2185" t="s">
        <v>2818</v>
      </c>
      <c r="B2185" t="s">
        <v>23511</v>
      </c>
      <c r="C2185" t="s">
        <v>2819</v>
      </c>
      <c r="D2185">
        <v>1</v>
      </c>
      <c r="E2185">
        <v>6152</v>
      </c>
      <c r="F2185">
        <v>1</v>
      </c>
      <c r="G2185">
        <v>7804</v>
      </c>
      <c r="H2185">
        <v>0.788313685289595</v>
      </c>
      <c r="I2185">
        <v>0.968912233598893</v>
      </c>
      <c r="J2185">
        <v>0.832812322140707</v>
      </c>
      <c r="K2185" t="s">
        <v>25277</v>
      </c>
      <c r="L2185">
        <v>1</v>
      </c>
      <c r="M2185" t="s">
        <v>2729</v>
      </c>
      <c r="N2185">
        <v>1</v>
      </c>
      <c r="O2185">
        <v>1.6254876462938901E-4</v>
      </c>
    </row>
    <row r="2186" spans="1:15">
      <c r="A2186" t="s">
        <v>2820</v>
      </c>
      <c r="B2186" t="s">
        <v>23511</v>
      </c>
      <c r="C2186" t="s">
        <v>2821</v>
      </c>
      <c r="D2186">
        <v>1</v>
      </c>
      <c r="E2186">
        <v>6152</v>
      </c>
      <c r="F2186">
        <v>1</v>
      </c>
      <c r="G2186">
        <v>7804</v>
      </c>
      <c r="H2186">
        <v>0.788313685289595</v>
      </c>
      <c r="I2186">
        <v>0.968912233598893</v>
      </c>
      <c r="J2186">
        <v>0.832812322140707</v>
      </c>
      <c r="K2186" t="s">
        <v>25278</v>
      </c>
      <c r="L2186">
        <v>1</v>
      </c>
      <c r="M2186" t="s">
        <v>2729</v>
      </c>
      <c r="N2186">
        <v>1</v>
      </c>
      <c r="O2186">
        <v>1.6254876462938901E-4</v>
      </c>
    </row>
    <row r="2187" spans="1:15">
      <c r="A2187" t="s">
        <v>2822</v>
      </c>
      <c r="B2187" t="s">
        <v>23518</v>
      </c>
      <c r="C2187" t="s">
        <v>2823</v>
      </c>
      <c r="D2187">
        <v>37</v>
      </c>
      <c r="E2187">
        <v>787</v>
      </c>
      <c r="F2187">
        <v>528</v>
      </c>
      <c r="G2187">
        <v>7393</v>
      </c>
      <c r="H2187">
        <v>0.99878263756038099</v>
      </c>
      <c r="I2187">
        <v>1</v>
      </c>
      <c r="J2187">
        <v>0.966855260484069</v>
      </c>
      <c r="K2187" t="s">
        <v>25279</v>
      </c>
      <c r="L2187">
        <v>37</v>
      </c>
      <c r="M2187" t="s">
        <v>2729</v>
      </c>
      <c r="N2187">
        <v>7.0075757575757597E-2</v>
      </c>
      <c r="O2187">
        <v>4.70139771283355E-2</v>
      </c>
    </row>
    <row r="2188" spans="1:15">
      <c r="A2188" t="s">
        <v>2822</v>
      </c>
      <c r="B2188" t="s">
        <v>23511</v>
      </c>
      <c r="C2188" t="s">
        <v>2823</v>
      </c>
      <c r="D2188">
        <v>497</v>
      </c>
      <c r="E2188">
        <v>6152</v>
      </c>
      <c r="F2188">
        <v>588</v>
      </c>
      <c r="G2188">
        <v>7804</v>
      </c>
      <c r="H2188">
        <v>1.78066642860305E-4</v>
      </c>
      <c r="I2188">
        <v>3.20487403831756E-3</v>
      </c>
      <c r="J2188">
        <v>2.7546959337130601E-3</v>
      </c>
      <c r="K2188" t="s">
        <v>25280</v>
      </c>
      <c r="L2188">
        <v>497</v>
      </c>
      <c r="M2188" t="s">
        <v>2729</v>
      </c>
      <c r="N2188">
        <v>0.84523809523809501</v>
      </c>
      <c r="O2188">
        <v>8.0786736020806202E-2</v>
      </c>
    </row>
    <row r="2189" spans="1:15">
      <c r="A2189" t="s">
        <v>2822</v>
      </c>
      <c r="B2189" t="s">
        <v>23513</v>
      </c>
      <c r="C2189" t="s">
        <v>2823</v>
      </c>
      <c r="D2189">
        <v>29</v>
      </c>
      <c r="E2189">
        <v>535</v>
      </c>
      <c r="F2189">
        <v>588</v>
      </c>
      <c r="G2189">
        <v>8124</v>
      </c>
      <c r="H2189">
        <v>0.96541908640973395</v>
      </c>
      <c r="I2189">
        <v>0.99999999999997702</v>
      </c>
      <c r="J2189">
        <v>0.95041217501583097</v>
      </c>
      <c r="K2189" t="s">
        <v>25281</v>
      </c>
      <c r="L2189">
        <v>29</v>
      </c>
      <c r="M2189" t="s">
        <v>2729</v>
      </c>
      <c r="N2189">
        <v>4.9319727891156503E-2</v>
      </c>
      <c r="O2189">
        <v>5.4205607476635498E-2</v>
      </c>
    </row>
    <row r="2190" spans="1:15">
      <c r="A2190" t="s">
        <v>2824</v>
      </c>
      <c r="B2190" t="s">
        <v>23511</v>
      </c>
      <c r="C2190" t="s">
        <v>2825</v>
      </c>
      <c r="D2190">
        <v>2</v>
      </c>
      <c r="E2190">
        <v>6152</v>
      </c>
      <c r="F2190">
        <v>4</v>
      </c>
      <c r="G2190">
        <v>7804</v>
      </c>
      <c r="H2190">
        <v>0.96811759508681905</v>
      </c>
      <c r="I2190">
        <v>1</v>
      </c>
      <c r="J2190">
        <v>0.85953329234717102</v>
      </c>
      <c r="K2190" t="s">
        <v>25282</v>
      </c>
      <c r="L2190">
        <v>2</v>
      </c>
      <c r="M2190" t="s">
        <v>2729</v>
      </c>
      <c r="N2190">
        <v>0.5</v>
      </c>
      <c r="O2190">
        <v>3.2509752925877802E-4</v>
      </c>
    </row>
    <row r="2191" spans="1:15">
      <c r="A2191" t="s">
        <v>2824</v>
      </c>
      <c r="B2191" t="s">
        <v>23513</v>
      </c>
      <c r="C2191" t="s">
        <v>2825</v>
      </c>
      <c r="D2191">
        <v>1</v>
      </c>
      <c r="E2191">
        <v>535</v>
      </c>
      <c r="F2191">
        <v>4</v>
      </c>
      <c r="G2191">
        <v>8124</v>
      </c>
      <c r="H2191">
        <v>0.23855956797771199</v>
      </c>
      <c r="I2191">
        <v>0.85273230586348503</v>
      </c>
      <c r="J2191">
        <v>0.81044716552199803</v>
      </c>
      <c r="K2191" t="s">
        <v>25283</v>
      </c>
      <c r="L2191">
        <v>1</v>
      </c>
      <c r="M2191" t="s">
        <v>2729</v>
      </c>
      <c r="N2191">
        <v>0.25</v>
      </c>
      <c r="O2191">
        <v>1.8691588785046699E-3</v>
      </c>
    </row>
    <row r="2192" spans="1:15">
      <c r="A2192" t="s">
        <v>2826</v>
      </c>
      <c r="B2192" t="s">
        <v>23511</v>
      </c>
      <c r="C2192" t="s">
        <v>2827</v>
      </c>
      <c r="D2192">
        <v>212</v>
      </c>
      <c r="E2192">
        <v>6152</v>
      </c>
      <c r="F2192">
        <v>250</v>
      </c>
      <c r="G2192">
        <v>7804</v>
      </c>
      <c r="H2192">
        <v>9.6871222142242194E-3</v>
      </c>
      <c r="I2192">
        <v>8.2428451338839595E-2</v>
      </c>
      <c r="J2192">
        <v>7.0849998162351394E-2</v>
      </c>
      <c r="K2192" t="s">
        <v>25284</v>
      </c>
      <c r="L2192">
        <v>212</v>
      </c>
      <c r="M2192" t="s">
        <v>2729</v>
      </c>
      <c r="N2192">
        <v>0.84799999999999998</v>
      </c>
      <c r="O2192">
        <v>3.4460338101430399E-2</v>
      </c>
    </row>
    <row r="2193" spans="1:15">
      <c r="A2193" t="s">
        <v>2826</v>
      </c>
      <c r="B2193" t="s">
        <v>23513</v>
      </c>
      <c r="C2193" t="s">
        <v>2827</v>
      </c>
      <c r="D2193">
        <v>16</v>
      </c>
      <c r="E2193">
        <v>535</v>
      </c>
      <c r="F2193">
        <v>241</v>
      </c>
      <c r="G2193">
        <v>8124</v>
      </c>
      <c r="H2193">
        <v>0.52462723167743697</v>
      </c>
      <c r="I2193">
        <v>0.99999999999997702</v>
      </c>
      <c r="J2193">
        <v>0.95041217501583097</v>
      </c>
      <c r="K2193" t="s">
        <v>25285</v>
      </c>
      <c r="L2193">
        <v>16</v>
      </c>
      <c r="M2193" t="s">
        <v>2729</v>
      </c>
      <c r="N2193">
        <v>6.6390041493775906E-2</v>
      </c>
      <c r="O2193">
        <v>2.9906542056074799E-2</v>
      </c>
    </row>
    <row r="2194" spans="1:15">
      <c r="A2194" t="s">
        <v>2826</v>
      </c>
      <c r="B2194" t="s">
        <v>23518</v>
      </c>
      <c r="C2194" t="s">
        <v>2827</v>
      </c>
      <c r="D2194">
        <v>9</v>
      </c>
      <c r="E2194">
        <v>787</v>
      </c>
      <c r="F2194">
        <v>223</v>
      </c>
      <c r="G2194">
        <v>7393</v>
      </c>
      <c r="H2194">
        <v>0.99991955115756803</v>
      </c>
      <c r="I2194">
        <v>1</v>
      </c>
      <c r="J2194">
        <v>0.966855260484069</v>
      </c>
      <c r="K2194" t="s">
        <v>25286</v>
      </c>
      <c r="L2194">
        <v>9</v>
      </c>
      <c r="M2194" t="s">
        <v>2729</v>
      </c>
      <c r="N2194">
        <v>4.0358744394618798E-2</v>
      </c>
      <c r="O2194">
        <v>1.143583227446E-2</v>
      </c>
    </row>
    <row r="2195" spans="1:15">
      <c r="A2195" t="s">
        <v>2828</v>
      </c>
      <c r="B2195" t="s">
        <v>23511</v>
      </c>
      <c r="C2195" t="s">
        <v>2829</v>
      </c>
      <c r="D2195">
        <v>8</v>
      </c>
      <c r="E2195">
        <v>6152</v>
      </c>
      <c r="F2195">
        <v>11</v>
      </c>
      <c r="G2195">
        <v>7804</v>
      </c>
      <c r="H2195">
        <v>0.812198093591744</v>
      </c>
      <c r="I2195">
        <v>0.97453872412074605</v>
      </c>
      <c r="J2195">
        <v>0.83764847806331599</v>
      </c>
      <c r="K2195" t="s">
        <v>25287</v>
      </c>
      <c r="L2195">
        <v>8</v>
      </c>
      <c r="M2195" t="s">
        <v>2729</v>
      </c>
      <c r="N2195">
        <v>0.72727272727272696</v>
      </c>
      <c r="O2195">
        <v>1.3003901170351099E-3</v>
      </c>
    </row>
    <row r="2196" spans="1:15">
      <c r="A2196" t="s">
        <v>2828</v>
      </c>
      <c r="B2196" t="s">
        <v>23513</v>
      </c>
      <c r="C2196" t="s">
        <v>2829</v>
      </c>
      <c r="D2196">
        <v>2</v>
      </c>
      <c r="E2196">
        <v>535</v>
      </c>
      <c r="F2196">
        <v>11</v>
      </c>
      <c r="G2196">
        <v>8124</v>
      </c>
      <c r="H2196">
        <v>0.16070283693134901</v>
      </c>
      <c r="I2196">
        <v>0.73855678102447098</v>
      </c>
      <c r="J2196">
        <v>0.70193335662617495</v>
      </c>
      <c r="K2196" t="s">
        <v>25288</v>
      </c>
      <c r="L2196">
        <v>2</v>
      </c>
      <c r="M2196" t="s">
        <v>2729</v>
      </c>
      <c r="N2196">
        <v>0.18181818181818199</v>
      </c>
      <c r="O2196">
        <v>3.7383177570093499E-3</v>
      </c>
    </row>
    <row r="2197" spans="1:15">
      <c r="A2197" t="s">
        <v>2830</v>
      </c>
      <c r="B2197" t="s">
        <v>23513</v>
      </c>
      <c r="C2197" t="s">
        <v>2831</v>
      </c>
      <c r="D2197">
        <v>4</v>
      </c>
      <c r="E2197">
        <v>535</v>
      </c>
      <c r="F2197">
        <v>59</v>
      </c>
      <c r="G2197">
        <v>8124</v>
      </c>
      <c r="H2197">
        <v>0.55051885300645198</v>
      </c>
      <c r="I2197">
        <v>0.99999999999997702</v>
      </c>
      <c r="J2197">
        <v>0.95041217501583097</v>
      </c>
      <c r="K2197" t="s">
        <v>25289</v>
      </c>
      <c r="L2197">
        <v>4</v>
      </c>
      <c r="M2197" t="s">
        <v>2729</v>
      </c>
      <c r="N2197">
        <v>6.7796610169491497E-2</v>
      </c>
      <c r="O2197">
        <v>7.4766355140186902E-3</v>
      </c>
    </row>
    <row r="2198" spans="1:15">
      <c r="A2198" t="s">
        <v>2830</v>
      </c>
      <c r="B2198" t="s">
        <v>23511</v>
      </c>
      <c r="C2198" t="s">
        <v>2831</v>
      </c>
      <c r="D2198">
        <v>51</v>
      </c>
      <c r="E2198">
        <v>6152</v>
      </c>
      <c r="F2198">
        <v>61</v>
      </c>
      <c r="G2198">
        <v>7804</v>
      </c>
      <c r="H2198">
        <v>0.22780864954615901</v>
      </c>
      <c r="I2198">
        <v>0.71382528017432401</v>
      </c>
      <c r="J2198">
        <v>0.61355659322887801</v>
      </c>
      <c r="K2198" t="s">
        <v>25290</v>
      </c>
      <c r="L2198">
        <v>51</v>
      </c>
      <c r="M2198" t="s">
        <v>2729</v>
      </c>
      <c r="N2198">
        <v>0.83606557377049195</v>
      </c>
      <c r="O2198">
        <v>8.2899869960988293E-3</v>
      </c>
    </row>
    <row r="2199" spans="1:15">
      <c r="A2199" t="s">
        <v>2830</v>
      </c>
      <c r="B2199" t="s">
        <v>23518</v>
      </c>
      <c r="C2199" t="s">
        <v>2831</v>
      </c>
      <c r="D2199">
        <v>1</v>
      </c>
      <c r="E2199">
        <v>787</v>
      </c>
      <c r="F2199">
        <v>47</v>
      </c>
      <c r="G2199">
        <v>7393</v>
      </c>
      <c r="H2199">
        <v>0.99504617683821395</v>
      </c>
      <c r="I2199">
        <v>1</v>
      </c>
      <c r="J2199">
        <v>0.966855260484069</v>
      </c>
      <c r="K2199" t="s">
        <v>24005</v>
      </c>
      <c r="L2199">
        <v>1</v>
      </c>
      <c r="M2199" t="s">
        <v>2729</v>
      </c>
      <c r="N2199">
        <v>2.1276595744680899E-2</v>
      </c>
      <c r="O2199">
        <v>1.27064803049555E-3</v>
      </c>
    </row>
    <row r="2200" spans="1:15">
      <c r="A2200" t="s">
        <v>2832</v>
      </c>
      <c r="B2200" t="s">
        <v>23513</v>
      </c>
      <c r="C2200" t="s">
        <v>2833</v>
      </c>
      <c r="D2200">
        <v>4</v>
      </c>
      <c r="E2200">
        <v>535</v>
      </c>
      <c r="F2200">
        <v>20</v>
      </c>
      <c r="G2200">
        <v>8124</v>
      </c>
      <c r="H2200">
        <v>3.8760937232004099E-2</v>
      </c>
      <c r="I2200">
        <v>0.43241368148606801</v>
      </c>
      <c r="J2200">
        <v>0.41097122752778598</v>
      </c>
      <c r="K2200" t="s">
        <v>25291</v>
      </c>
      <c r="L2200">
        <v>4</v>
      </c>
      <c r="M2200" t="s">
        <v>2729</v>
      </c>
      <c r="N2200">
        <v>0.2</v>
      </c>
      <c r="O2200">
        <v>7.4766355140186902E-3</v>
      </c>
    </row>
    <row r="2201" spans="1:15">
      <c r="A2201" t="s">
        <v>2832</v>
      </c>
      <c r="B2201" t="s">
        <v>23511</v>
      </c>
      <c r="C2201" t="s">
        <v>2833</v>
      </c>
      <c r="D2201">
        <v>19</v>
      </c>
      <c r="E2201">
        <v>6152</v>
      </c>
      <c r="F2201">
        <v>23</v>
      </c>
      <c r="G2201">
        <v>7804</v>
      </c>
      <c r="H2201">
        <v>0.444823886029166</v>
      </c>
      <c r="I2201">
        <v>0.96083957126938102</v>
      </c>
      <c r="J2201">
        <v>0.82587360011061495</v>
      </c>
      <c r="K2201" t="s">
        <v>25292</v>
      </c>
      <c r="L2201">
        <v>19</v>
      </c>
      <c r="M2201" t="s">
        <v>2729</v>
      </c>
      <c r="N2201">
        <v>0.82608695652173902</v>
      </c>
      <c r="O2201">
        <v>3.0884265279583901E-3</v>
      </c>
    </row>
    <row r="2202" spans="1:15">
      <c r="A2202" t="s">
        <v>2834</v>
      </c>
      <c r="B2202" t="s">
        <v>23518</v>
      </c>
      <c r="C2202" t="s">
        <v>2835</v>
      </c>
      <c r="D2202">
        <v>4</v>
      </c>
      <c r="E2202">
        <v>787</v>
      </c>
      <c r="F2202">
        <v>40</v>
      </c>
      <c r="G2202">
        <v>7393</v>
      </c>
      <c r="H2202">
        <v>0.62880864510004697</v>
      </c>
      <c r="I2202">
        <v>1</v>
      </c>
      <c r="J2202">
        <v>0.966855260484069</v>
      </c>
      <c r="K2202" t="s">
        <v>25293</v>
      </c>
      <c r="L2202">
        <v>4</v>
      </c>
      <c r="M2202" t="s">
        <v>2729</v>
      </c>
      <c r="N2202">
        <v>0.1</v>
      </c>
      <c r="O2202">
        <v>5.0825921219822103E-3</v>
      </c>
    </row>
    <row r="2203" spans="1:15">
      <c r="A2203" t="s">
        <v>2834</v>
      </c>
      <c r="B2203" t="s">
        <v>23511</v>
      </c>
      <c r="C2203" t="s">
        <v>2835</v>
      </c>
      <c r="D2203">
        <v>34</v>
      </c>
      <c r="E2203">
        <v>6152</v>
      </c>
      <c r="F2203">
        <v>45</v>
      </c>
      <c r="G2203">
        <v>7804</v>
      </c>
      <c r="H2203">
        <v>0.770070646614057</v>
      </c>
      <c r="I2203">
        <v>0.968912233598893</v>
      </c>
      <c r="J2203">
        <v>0.832812322140707</v>
      </c>
      <c r="K2203" t="s">
        <v>25294</v>
      </c>
      <c r="L2203">
        <v>34</v>
      </c>
      <c r="M2203" t="s">
        <v>2729</v>
      </c>
      <c r="N2203">
        <v>0.75555555555555598</v>
      </c>
      <c r="O2203">
        <v>5.5266579973992204E-3</v>
      </c>
    </row>
    <row r="2204" spans="1:15">
      <c r="A2204" t="s">
        <v>2834</v>
      </c>
      <c r="B2204" t="s">
        <v>23513</v>
      </c>
      <c r="C2204" t="s">
        <v>2835</v>
      </c>
      <c r="D2204">
        <v>5</v>
      </c>
      <c r="E2204">
        <v>535</v>
      </c>
      <c r="F2204">
        <v>42</v>
      </c>
      <c r="G2204">
        <v>8124</v>
      </c>
      <c r="H2204">
        <v>0.139931968869004</v>
      </c>
      <c r="I2204">
        <v>0.67761688542166298</v>
      </c>
      <c r="J2204">
        <v>0.64401533790107102</v>
      </c>
      <c r="K2204" t="s">
        <v>25295</v>
      </c>
      <c r="L2204">
        <v>5</v>
      </c>
      <c r="M2204" t="s">
        <v>2729</v>
      </c>
      <c r="N2204">
        <v>0.119047619047619</v>
      </c>
      <c r="O2204">
        <v>9.3457943925233603E-3</v>
      </c>
    </row>
    <row r="2205" spans="1:15">
      <c r="A2205" t="s">
        <v>2836</v>
      </c>
      <c r="B2205" t="s">
        <v>23511</v>
      </c>
      <c r="C2205" t="s">
        <v>2837</v>
      </c>
      <c r="D2205">
        <v>2</v>
      </c>
      <c r="E2205">
        <v>6152</v>
      </c>
      <c r="F2205">
        <v>2</v>
      </c>
      <c r="G2205">
        <v>7804</v>
      </c>
      <c r="H2205">
        <v>0.62141708038142995</v>
      </c>
      <c r="I2205">
        <v>0.968912233598893</v>
      </c>
      <c r="J2205">
        <v>0.832812322140707</v>
      </c>
      <c r="K2205" t="s">
        <v>25296</v>
      </c>
      <c r="L2205">
        <v>2</v>
      </c>
      <c r="M2205" t="s">
        <v>2729</v>
      </c>
      <c r="N2205">
        <v>1</v>
      </c>
      <c r="O2205">
        <v>3.2509752925877802E-4</v>
      </c>
    </row>
    <row r="2206" spans="1:15">
      <c r="A2206" t="s">
        <v>2838</v>
      </c>
      <c r="B2206" t="s">
        <v>23511</v>
      </c>
      <c r="C2206" t="s">
        <v>2839</v>
      </c>
      <c r="D2206">
        <v>9</v>
      </c>
      <c r="E2206">
        <v>6152</v>
      </c>
      <c r="F2206">
        <v>9</v>
      </c>
      <c r="G2206">
        <v>7804</v>
      </c>
      <c r="H2206">
        <v>0.117423000773971</v>
      </c>
      <c r="I2206">
        <v>0.47842873658393897</v>
      </c>
      <c r="J2206">
        <v>0.41122542710949</v>
      </c>
      <c r="K2206" t="s">
        <v>25297</v>
      </c>
      <c r="L2206">
        <v>9</v>
      </c>
      <c r="M2206" t="s">
        <v>2729</v>
      </c>
      <c r="N2206">
        <v>1</v>
      </c>
      <c r="O2206">
        <v>1.4629388816645001E-3</v>
      </c>
    </row>
    <row r="2207" spans="1:15">
      <c r="A2207" t="s">
        <v>2840</v>
      </c>
      <c r="B2207" t="s">
        <v>23511</v>
      </c>
      <c r="C2207" t="s">
        <v>2841</v>
      </c>
      <c r="D2207">
        <v>3</v>
      </c>
      <c r="E2207">
        <v>6152</v>
      </c>
      <c r="F2207">
        <v>3</v>
      </c>
      <c r="G2207">
        <v>7804</v>
      </c>
      <c r="H2207">
        <v>0.489837867770546</v>
      </c>
      <c r="I2207">
        <v>0.96083957126938102</v>
      </c>
      <c r="J2207">
        <v>0.82587360011061495</v>
      </c>
      <c r="K2207" t="s">
        <v>25298</v>
      </c>
      <c r="L2207">
        <v>3</v>
      </c>
      <c r="M2207" t="s">
        <v>2729</v>
      </c>
      <c r="N2207">
        <v>1</v>
      </c>
      <c r="O2207">
        <v>4.8764629388816603E-4</v>
      </c>
    </row>
    <row r="2208" spans="1:15">
      <c r="A2208" t="s">
        <v>2842</v>
      </c>
      <c r="B2208" t="s">
        <v>23511</v>
      </c>
      <c r="C2208" t="s">
        <v>2843</v>
      </c>
      <c r="D2208">
        <v>1</v>
      </c>
      <c r="E2208">
        <v>6152</v>
      </c>
      <c r="F2208">
        <v>1</v>
      </c>
      <c r="G2208">
        <v>7804</v>
      </c>
      <c r="H2208">
        <v>0.788313685289595</v>
      </c>
      <c r="I2208">
        <v>0.968912233598893</v>
      </c>
      <c r="J2208">
        <v>0.832812322140707</v>
      </c>
      <c r="K2208" t="s">
        <v>25299</v>
      </c>
      <c r="L2208">
        <v>1</v>
      </c>
      <c r="M2208" t="s">
        <v>2729</v>
      </c>
      <c r="N2208">
        <v>1</v>
      </c>
      <c r="O2208">
        <v>1.6254876462938901E-4</v>
      </c>
    </row>
    <row r="2209" spans="1:15">
      <c r="A2209" t="s">
        <v>2844</v>
      </c>
      <c r="B2209" t="s">
        <v>23511</v>
      </c>
      <c r="C2209" t="s">
        <v>2845</v>
      </c>
      <c r="D2209">
        <v>6</v>
      </c>
      <c r="E2209">
        <v>6152</v>
      </c>
      <c r="F2209">
        <v>6</v>
      </c>
      <c r="G2209">
        <v>7804</v>
      </c>
      <c r="H2209">
        <v>0.23986678822258201</v>
      </c>
      <c r="I2209">
        <v>0.71382528017432401</v>
      </c>
      <c r="J2209">
        <v>0.61355659322887801</v>
      </c>
      <c r="K2209" t="s">
        <v>25300</v>
      </c>
      <c r="L2209">
        <v>6</v>
      </c>
      <c r="M2209" t="s">
        <v>2729</v>
      </c>
      <c r="N2209">
        <v>1</v>
      </c>
      <c r="O2209">
        <v>9.7529258777633303E-4</v>
      </c>
    </row>
    <row r="2210" spans="1:15">
      <c r="A2210" t="s">
        <v>2846</v>
      </c>
      <c r="B2210" t="s">
        <v>23511</v>
      </c>
      <c r="C2210" t="s">
        <v>2847</v>
      </c>
      <c r="D2210">
        <v>8</v>
      </c>
      <c r="E2210">
        <v>6152</v>
      </c>
      <c r="F2210">
        <v>8</v>
      </c>
      <c r="G2210">
        <v>7804</v>
      </c>
      <c r="H2210">
        <v>0.148995721685201</v>
      </c>
      <c r="I2210">
        <v>0.54611425167193095</v>
      </c>
      <c r="J2210">
        <v>0.46940338073728599</v>
      </c>
      <c r="K2210" t="s">
        <v>25301</v>
      </c>
      <c r="L2210">
        <v>8</v>
      </c>
      <c r="M2210" t="s">
        <v>2729</v>
      </c>
      <c r="N2210">
        <v>1</v>
      </c>
      <c r="O2210">
        <v>1.3003901170351099E-3</v>
      </c>
    </row>
    <row r="2211" spans="1:15">
      <c r="A2211" t="s">
        <v>2848</v>
      </c>
      <c r="B2211" t="s">
        <v>23513</v>
      </c>
      <c r="C2211" t="s">
        <v>2849</v>
      </c>
      <c r="D2211">
        <v>11</v>
      </c>
      <c r="E2211">
        <v>535</v>
      </c>
      <c r="F2211">
        <v>219</v>
      </c>
      <c r="G2211">
        <v>8124</v>
      </c>
      <c r="H2211">
        <v>0.86281613742148899</v>
      </c>
      <c r="I2211">
        <v>0.99999999999997702</v>
      </c>
      <c r="J2211">
        <v>0.95041217501583097</v>
      </c>
      <c r="K2211" t="s">
        <v>25302</v>
      </c>
      <c r="L2211">
        <v>11</v>
      </c>
      <c r="M2211" t="s">
        <v>2729</v>
      </c>
      <c r="N2211">
        <v>5.0228310502283102E-2</v>
      </c>
      <c r="O2211">
        <v>2.0560747663551399E-2</v>
      </c>
    </row>
    <row r="2212" spans="1:15">
      <c r="A2212" t="s">
        <v>2848</v>
      </c>
      <c r="B2212" t="s">
        <v>23518</v>
      </c>
      <c r="C2212" t="s">
        <v>2849</v>
      </c>
      <c r="D2212">
        <v>22</v>
      </c>
      <c r="E2212">
        <v>787</v>
      </c>
      <c r="F2212">
        <v>201</v>
      </c>
      <c r="G2212">
        <v>7393</v>
      </c>
      <c r="H2212">
        <v>0.47894266404227498</v>
      </c>
      <c r="I2212">
        <v>1</v>
      </c>
      <c r="J2212">
        <v>0.966855260484069</v>
      </c>
      <c r="K2212" t="s">
        <v>25303</v>
      </c>
      <c r="L2212">
        <v>22</v>
      </c>
      <c r="M2212" t="s">
        <v>2729</v>
      </c>
      <c r="N2212">
        <v>0.109452736318408</v>
      </c>
      <c r="O2212">
        <v>2.7954256670902199E-2</v>
      </c>
    </row>
    <row r="2213" spans="1:15">
      <c r="A2213" t="s">
        <v>2848</v>
      </c>
      <c r="B2213" t="s">
        <v>23511</v>
      </c>
      <c r="C2213" t="s">
        <v>2849</v>
      </c>
      <c r="D2213">
        <v>171</v>
      </c>
      <c r="E2213">
        <v>6152</v>
      </c>
      <c r="F2213">
        <v>219</v>
      </c>
      <c r="G2213">
        <v>7804</v>
      </c>
      <c r="H2213">
        <v>0.64517036754692303</v>
      </c>
      <c r="I2213">
        <v>0.968912233598893</v>
      </c>
      <c r="J2213">
        <v>0.832812322140707</v>
      </c>
      <c r="K2213" t="s">
        <v>25304</v>
      </c>
      <c r="L2213">
        <v>171</v>
      </c>
      <c r="M2213" t="s">
        <v>2729</v>
      </c>
      <c r="N2213">
        <v>0.78082191780821897</v>
      </c>
      <c r="O2213">
        <v>2.7795838751625501E-2</v>
      </c>
    </row>
    <row r="2214" spans="1:15">
      <c r="A2214" t="s">
        <v>2850</v>
      </c>
      <c r="B2214" t="s">
        <v>23511</v>
      </c>
      <c r="C2214" t="s">
        <v>2851</v>
      </c>
      <c r="D2214">
        <v>11</v>
      </c>
      <c r="E2214">
        <v>6152</v>
      </c>
      <c r="F2214">
        <v>19</v>
      </c>
      <c r="G2214">
        <v>7804</v>
      </c>
      <c r="H2214">
        <v>0.99029205455068203</v>
      </c>
      <c r="I2214">
        <v>1</v>
      </c>
      <c r="J2214">
        <v>0.85953329234717102</v>
      </c>
      <c r="K2214" t="s">
        <v>25305</v>
      </c>
      <c r="L2214">
        <v>11</v>
      </c>
      <c r="M2214" t="s">
        <v>2729</v>
      </c>
      <c r="N2214">
        <v>0.57894736842105299</v>
      </c>
      <c r="O2214">
        <v>1.78803641092328E-3</v>
      </c>
    </row>
    <row r="2215" spans="1:15">
      <c r="A2215" t="s">
        <v>2850</v>
      </c>
      <c r="B2215" t="s">
        <v>23513</v>
      </c>
      <c r="C2215" t="s">
        <v>2851</v>
      </c>
      <c r="D2215">
        <v>2</v>
      </c>
      <c r="E2215">
        <v>535</v>
      </c>
      <c r="F2215">
        <v>19</v>
      </c>
      <c r="G2215">
        <v>8124</v>
      </c>
      <c r="H2215">
        <v>0.35888622660623998</v>
      </c>
      <c r="I2215">
        <v>0.99999999999997702</v>
      </c>
      <c r="J2215">
        <v>0.95041217501583097</v>
      </c>
      <c r="K2215" t="s">
        <v>25306</v>
      </c>
      <c r="L2215">
        <v>2</v>
      </c>
      <c r="M2215" t="s">
        <v>2729</v>
      </c>
      <c r="N2215">
        <v>0.105263157894737</v>
      </c>
      <c r="O2215">
        <v>3.7383177570093499E-3</v>
      </c>
    </row>
    <row r="2216" spans="1:15">
      <c r="A2216" t="s">
        <v>2850</v>
      </c>
      <c r="B2216" t="s">
        <v>23518</v>
      </c>
      <c r="C2216" t="s">
        <v>2851</v>
      </c>
      <c r="D2216">
        <v>3</v>
      </c>
      <c r="E2216">
        <v>787</v>
      </c>
      <c r="F2216">
        <v>19</v>
      </c>
      <c r="G2216">
        <v>7393</v>
      </c>
      <c r="H2216">
        <v>0.32947797866158601</v>
      </c>
      <c r="I2216">
        <v>1</v>
      </c>
      <c r="J2216">
        <v>0.966855260484069</v>
      </c>
      <c r="K2216" t="s">
        <v>25307</v>
      </c>
      <c r="L2216">
        <v>3</v>
      </c>
      <c r="M2216" t="s">
        <v>2729</v>
      </c>
      <c r="N2216">
        <v>0.157894736842105</v>
      </c>
      <c r="O2216">
        <v>3.8119440914866601E-3</v>
      </c>
    </row>
    <row r="2217" spans="1:15">
      <c r="A2217" t="s">
        <v>2852</v>
      </c>
      <c r="B2217" t="s">
        <v>23513</v>
      </c>
      <c r="C2217" t="s">
        <v>2853</v>
      </c>
      <c r="D2217">
        <v>2</v>
      </c>
      <c r="E2217">
        <v>535</v>
      </c>
      <c r="F2217">
        <v>11</v>
      </c>
      <c r="G2217">
        <v>8124</v>
      </c>
      <c r="H2217">
        <v>0.16070283693134901</v>
      </c>
      <c r="I2217">
        <v>0.73855678102447098</v>
      </c>
      <c r="J2217">
        <v>0.70193335662617495</v>
      </c>
      <c r="K2217" t="s">
        <v>25308</v>
      </c>
      <c r="L2217">
        <v>2</v>
      </c>
      <c r="M2217" t="s">
        <v>2729</v>
      </c>
      <c r="N2217">
        <v>0.18181818181818199</v>
      </c>
      <c r="O2217">
        <v>3.7383177570093499E-3</v>
      </c>
    </row>
    <row r="2218" spans="1:15">
      <c r="A2218" t="s">
        <v>2852</v>
      </c>
      <c r="B2218" t="s">
        <v>23511</v>
      </c>
      <c r="C2218" t="s">
        <v>2853</v>
      </c>
      <c r="D2218">
        <v>7</v>
      </c>
      <c r="E2218">
        <v>6152</v>
      </c>
      <c r="F2218">
        <v>11</v>
      </c>
      <c r="G2218">
        <v>7804</v>
      </c>
      <c r="H2218">
        <v>0.93756393373131197</v>
      </c>
      <c r="I2218">
        <v>1</v>
      </c>
      <c r="J2218">
        <v>0.85953329234717102</v>
      </c>
      <c r="K2218" t="s">
        <v>25309</v>
      </c>
      <c r="L2218">
        <v>7</v>
      </c>
      <c r="M2218" t="s">
        <v>2729</v>
      </c>
      <c r="N2218">
        <v>0.63636363636363602</v>
      </c>
      <c r="O2218">
        <v>1.13784135240572E-3</v>
      </c>
    </row>
    <row r="2219" spans="1:15">
      <c r="A2219" t="s">
        <v>2854</v>
      </c>
      <c r="B2219" t="s">
        <v>23518</v>
      </c>
      <c r="C2219" t="s">
        <v>2855</v>
      </c>
      <c r="D2219">
        <v>415</v>
      </c>
      <c r="E2219">
        <v>787</v>
      </c>
      <c r="F2219">
        <v>3778</v>
      </c>
      <c r="G2219">
        <v>7393</v>
      </c>
      <c r="H2219">
        <v>0.17627164806749501</v>
      </c>
      <c r="I2219">
        <v>0.83876007220319604</v>
      </c>
      <c r="J2219">
        <v>0.81095958809365798</v>
      </c>
      <c r="K2219" t="s">
        <v>25310</v>
      </c>
      <c r="L2219">
        <v>415</v>
      </c>
      <c r="M2219" t="s">
        <v>2729</v>
      </c>
      <c r="N2219">
        <v>0.109846479618846</v>
      </c>
      <c r="O2219">
        <v>0.52731893265565399</v>
      </c>
    </row>
    <row r="2220" spans="1:15">
      <c r="A2220" t="s">
        <v>2854</v>
      </c>
      <c r="B2220" t="s">
        <v>23513</v>
      </c>
      <c r="C2220" t="s">
        <v>2855</v>
      </c>
      <c r="D2220">
        <v>242</v>
      </c>
      <c r="E2220">
        <v>535</v>
      </c>
      <c r="F2220">
        <v>4080</v>
      </c>
      <c r="G2220">
        <v>8124</v>
      </c>
      <c r="H2220">
        <v>0.99252255726712801</v>
      </c>
      <c r="I2220">
        <v>0.99999999999997702</v>
      </c>
      <c r="J2220">
        <v>0.95041217501583097</v>
      </c>
      <c r="K2220" t="s">
        <v>25311</v>
      </c>
      <c r="L2220">
        <v>242</v>
      </c>
      <c r="M2220" t="s">
        <v>2729</v>
      </c>
      <c r="N2220">
        <v>5.9313725490196097E-2</v>
      </c>
      <c r="O2220">
        <v>0.45233644859813099</v>
      </c>
    </row>
    <row r="2221" spans="1:15">
      <c r="A2221" t="s">
        <v>2854</v>
      </c>
      <c r="B2221" t="s">
        <v>23511</v>
      </c>
      <c r="C2221" t="s">
        <v>2855</v>
      </c>
      <c r="D2221">
        <v>3133</v>
      </c>
      <c r="E2221">
        <v>6152</v>
      </c>
      <c r="F2221">
        <v>3967</v>
      </c>
      <c r="G2221">
        <v>7804</v>
      </c>
      <c r="H2221">
        <v>0.38529366258449499</v>
      </c>
      <c r="I2221">
        <v>0.90829480295553899</v>
      </c>
      <c r="J2221">
        <v>0.78070962240619901</v>
      </c>
      <c r="K2221" t="s">
        <v>25312</v>
      </c>
      <c r="L2221">
        <v>3133</v>
      </c>
      <c r="M2221" t="s">
        <v>2729</v>
      </c>
      <c r="N2221">
        <v>0.78976556591882996</v>
      </c>
      <c r="O2221">
        <v>0.50926527958387502</v>
      </c>
    </row>
    <row r="2222" spans="1:15">
      <c r="A2222" t="s">
        <v>2856</v>
      </c>
      <c r="B2222" t="s">
        <v>23513</v>
      </c>
      <c r="C2222" t="s">
        <v>2857</v>
      </c>
      <c r="D2222">
        <v>41</v>
      </c>
      <c r="E2222">
        <v>535</v>
      </c>
      <c r="F2222">
        <v>782</v>
      </c>
      <c r="G2222">
        <v>8124</v>
      </c>
      <c r="H2222">
        <v>0.95579050495464202</v>
      </c>
      <c r="I2222">
        <v>0.99999999999997702</v>
      </c>
      <c r="J2222">
        <v>0.95041217501583097</v>
      </c>
      <c r="K2222" t="s">
        <v>25313</v>
      </c>
      <c r="L2222">
        <v>41</v>
      </c>
      <c r="M2222" t="s">
        <v>2729</v>
      </c>
      <c r="N2222">
        <v>5.24296675191816E-2</v>
      </c>
      <c r="O2222">
        <v>7.6635514018691606E-2</v>
      </c>
    </row>
    <row r="2223" spans="1:15">
      <c r="A2223" t="s">
        <v>2856</v>
      </c>
      <c r="B2223" t="s">
        <v>23511</v>
      </c>
      <c r="C2223" t="s">
        <v>2857</v>
      </c>
      <c r="D2223">
        <v>573</v>
      </c>
      <c r="E2223">
        <v>6152</v>
      </c>
      <c r="F2223">
        <v>766</v>
      </c>
      <c r="G2223">
        <v>7804</v>
      </c>
      <c r="H2223">
        <v>0.99795108585325398</v>
      </c>
      <c r="I2223">
        <v>1</v>
      </c>
      <c r="J2223">
        <v>0.85953329234717102</v>
      </c>
      <c r="K2223" t="s">
        <v>25314</v>
      </c>
      <c r="L2223">
        <v>573</v>
      </c>
      <c r="M2223" t="s">
        <v>2729</v>
      </c>
      <c r="N2223">
        <v>0.74804177545691897</v>
      </c>
      <c r="O2223">
        <v>9.3140442132639806E-2</v>
      </c>
    </row>
    <row r="2224" spans="1:15">
      <c r="A2224" t="s">
        <v>2856</v>
      </c>
      <c r="B2224" t="s">
        <v>23518</v>
      </c>
      <c r="C2224" t="s">
        <v>2857</v>
      </c>
      <c r="D2224">
        <v>107</v>
      </c>
      <c r="E2224">
        <v>787</v>
      </c>
      <c r="F2224">
        <v>754</v>
      </c>
      <c r="G2224">
        <v>7393</v>
      </c>
      <c r="H2224">
        <v>7.9032697254685896E-4</v>
      </c>
      <c r="I2224">
        <v>5.55599861700442E-2</v>
      </c>
      <c r="J2224">
        <v>5.3718464900929297E-2</v>
      </c>
      <c r="K2224" t="s">
        <v>25315</v>
      </c>
      <c r="L2224">
        <v>107</v>
      </c>
      <c r="M2224" t="s">
        <v>2729</v>
      </c>
      <c r="N2224">
        <v>0.141909814323607</v>
      </c>
      <c r="O2224">
        <v>0.135959339263024</v>
      </c>
    </row>
    <row r="2225" spans="1:15">
      <c r="A2225" t="s">
        <v>2858</v>
      </c>
      <c r="B2225" t="s">
        <v>23513</v>
      </c>
      <c r="C2225" t="s">
        <v>2859</v>
      </c>
      <c r="D2225">
        <v>11</v>
      </c>
      <c r="E2225">
        <v>535</v>
      </c>
      <c r="F2225">
        <v>232</v>
      </c>
      <c r="G2225">
        <v>8124</v>
      </c>
      <c r="H2225">
        <v>0.90550942745625396</v>
      </c>
      <c r="I2225">
        <v>0.99999999999997702</v>
      </c>
      <c r="J2225">
        <v>0.95041217501583097</v>
      </c>
      <c r="K2225" t="s">
        <v>25316</v>
      </c>
      <c r="L2225">
        <v>11</v>
      </c>
      <c r="M2225" t="s">
        <v>2729</v>
      </c>
      <c r="N2225">
        <v>4.7413793103448301E-2</v>
      </c>
      <c r="O2225">
        <v>2.0560747663551399E-2</v>
      </c>
    </row>
    <row r="2226" spans="1:15">
      <c r="A2226" t="s">
        <v>2858</v>
      </c>
      <c r="B2226" t="s">
        <v>23518</v>
      </c>
      <c r="C2226" t="s">
        <v>2859</v>
      </c>
      <c r="D2226">
        <v>42</v>
      </c>
      <c r="E2226">
        <v>787</v>
      </c>
      <c r="F2226">
        <v>226</v>
      </c>
      <c r="G2226">
        <v>7393</v>
      </c>
      <c r="H2226">
        <v>1.9946764010871199E-4</v>
      </c>
      <c r="I2226">
        <v>1.95513711809625E-2</v>
      </c>
      <c r="J2226">
        <v>1.8903346075990202E-2</v>
      </c>
      <c r="K2226" t="s">
        <v>25317</v>
      </c>
      <c r="L2226">
        <v>42</v>
      </c>
      <c r="M2226" t="s">
        <v>2729</v>
      </c>
      <c r="N2226">
        <v>0.185840707964602</v>
      </c>
      <c r="O2226">
        <v>5.3367217280813201E-2</v>
      </c>
    </row>
    <row r="2227" spans="1:15">
      <c r="A2227" t="s">
        <v>2858</v>
      </c>
      <c r="B2227" t="s">
        <v>23511</v>
      </c>
      <c r="C2227" t="s">
        <v>2859</v>
      </c>
      <c r="D2227">
        <v>152</v>
      </c>
      <c r="E2227">
        <v>6152</v>
      </c>
      <c r="F2227">
        <v>232</v>
      </c>
      <c r="G2227">
        <v>7804</v>
      </c>
      <c r="H2227">
        <v>0.99999934593027995</v>
      </c>
      <c r="I2227">
        <v>1</v>
      </c>
      <c r="J2227">
        <v>0.85953329234717102</v>
      </c>
      <c r="K2227" t="s">
        <v>25318</v>
      </c>
      <c r="L2227">
        <v>152</v>
      </c>
      <c r="M2227" t="s">
        <v>2729</v>
      </c>
      <c r="N2227">
        <v>0.65517241379310298</v>
      </c>
      <c r="O2227">
        <v>2.47074122236671E-2</v>
      </c>
    </row>
    <row r="2228" spans="1:15">
      <c r="A2228" t="s">
        <v>2860</v>
      </c>
      <c r="B2228" t="s">
        <v>23513</v>
      </c>
      <c r="C2228" t="s">
        <v>2861</v>
      </c>
      <c r="D2228">
        <v>2</v>
      </c>
      <c r="E2228">
        <v>535</v>
      </c>
      <c r="F2228">
        <v>34</v>
      </c>
      <c r="G2228">
        <v>8124</v>
      </c>
      <c r="H2228">
        <v>0.66550065433524297</v>
      </c>
      <c r="I2228">
        <v>0.99999999999997702</v>
      </c>
      <c r="J2228">
        <v>0.95041217501583097</v>
      </c>
      <c r="K2228" t="s">
        <v>25319</v>
      </c>
      <c r="L2228">
        <v>2</v>
      </c>
      <c r="M2228" t="s">
        <v>2729</v>
      </c>
      <c r="N2228">
        <v>5.8823529411764698E-2</v>
      </c>
      <c r="O2228">
        <v>3.7383177570093499E-3</v>
      </c>
    </row>
    <row r="2229" spans="1:15">
      <c r="A2229" t="s">
        <v>2860</v>
      </c>
      <c r="B2229" t="s">
        <v>23511</v>
      </c>
      <c r="C2229" t="s">
        <v>2861</v>
      </c>
      <c r="D2229">
        <v>22</v>
      </c>
      <c r="E2229">
        <v>6152</v>
      </c>
      <c r="F2229">
        <v>29</v>
      </c>
      <c r="G2229">
        <v>7804</v>
      </c>
      <c r="H2229">
        <v>0.74093272445327996</v>
      </c>
      <c r="I2229">
        <v>0.968912233598893</v>
      </c>
      <c r="J2229">
        <v>0.832812322140707</v>
      </c>
      <c r="K2229" t="s">
        <v>25320</v>
      </c>
      <c r="L2229">
        <v>22</v>
      </c>
      <c r="M2229" t="s">
        <v>2729</v>
      </c>
      <c r="N2229">
        <v>0.75862068965517204</v>
      </c>
      <c r="O2229">
        <v>3.57607282184655E-3</v>
      </c>
    </row>
    <row r="2230" spans="1:15">
      <c r="A2230" t="s">
        <v>2860</v>
      </c>
      <c r="B2230" t="s">
        <v>23518</v>
      </c>
      <c r="C2230" t="s">
        <v>2861</v>
      </c>
      <c r="D2230">
        <v>4</v>
      </c>
      <c r="E2230">
        <v>787</v>
      </c>
      <c r="F2230">
        <v>27</v>
      </c>
      <c r="G2230">
        <v>7393</v>
      </c>
      <c r="H2230">
        <v>0.32263532717999099</v>
      </c>
      <c r="I2230">
        <v>1</v>
      </c>
      <c r="J2230">
        <v>0.966855260484069</v>
      </c>
      <c r="K2230" t="s">
        <v>25321</v>
      </c>
      <c r="L2230">
        <v>4</v>
      </c>
      <c r="M2230" t="s">
        <v>2729</v>
      </c>
      <c r="N2230">
        <v>0.148148148148148</v>
      </c>
      <c r="O2230">
        <v>5.0825921219822103E-3</v>
      </c>
    </row>
    <row r="2231" spans="1:15">
      <c r="A2231" t="s">
        <v>2862</v>
      </c>
      <c r="B2231" t="s">
        <v>23511</v>
      </c>
      <c r="C2231" t="s">
        <v>2863</v>
      </c>
      <c r="D2231">
        <v>4</v>
      </c>
      <c r="E2231">
        <v>6152</v>
      </c>
      <c r="F2231">
        <v>4</v>
      </c>
      <c r="G2231">
        <v>7804</v>
      </c>
      <c r="H2231">
        <v>0.38610601832086699</v>
      </c>
      <c r="I2231">
        <v>0.90829480295553899</v>
      </c>
      <c r="J2231">
        <v>0.78070962240619901</v>
      </c>
      <c r="K2231" t="s">
        <v>25322</v>
      </c>
      <c r="L2231">
        <v>4</v>
      </c>
      <c r="M2231" t="s">
        <v>2729</v>
      </c>
      <c r="N2231">
        <v>1</v>
      </c>
      <c r="O2231">
        <v>6.5019505851755496E-4</v>
      </c>
    </row>
    <row r="2232" spans="1:15">
      <c r="A2232" t="s">
        <v>2864</v>
      </c>
      <c r="B2232" t="s">
        <v>23518</v>
      </c>
      <c r="C2232" t="s">
        <v>2865</v>
      </c>
      <c r="D2232">
        <v>37</v>
      </c>
      <c r="E2232">
        <v>787</v>
      </c>
      <c r="F2232">
        <v>175</v>
      </c>
      <c r="G2232">
        <v>7393</v>
      </c>
      <c r="H2232" s="34">
        <v>2.9099339013749799E-5</v>
      </c>
      <c r="I2232">
        <v>5.3036239735800997E-3</v>
      </c>
      <c r="J2232">
        <v>5.1278367384853399E-3</v>
      </c>
      <c r="K2232" t="s">
        <v>25323</v>
      </c>
      <c r="L2232">
        <v>37</v>
      </c>
      <c r="M2232" t="s">
        <v>2729</v>
      </c>
      <c r="N2232">
        <v>0.21142857142857099</v>
      </c>
      <c r="O2232">
        <v>4.70139771283355E-2</v>
      </c>
    </row>
    <row r="2233" spans="1:15">
      <c r="A2233" t="s">
        <v>2864</v>
      </c>
      <c r="B2233" t="s">
        <v>23513</v>
      </c>
      <c r="C2233" t="s">
        <v>2865</v>
      </c>
      <c r="D2233">
        <v>8</v>
      </c>
      <c r="E2233">
        <v>535</v>
      </c>
      <c r="F2233">
        <v>171</v>
      </c>
      <c r="G2233">
        <v>8124</v>
      </c>
      <c r="H2233">
        <v>0.88384535720743895</v>
      </c>
      <c r="I2233">
        <v>0.99999999999997702</v>
      </c>
      <c r="J2233">
        <v>0.95041217501583097</v>
      </c>
      <c r="K2233" t="s">
        <v>25324</v>
      </c>
      <c r="L2233">
        <v>8</v>
      </c>
      <c r="M2233" t="s">
        <v>2729</v>
      </c>
      <c r="N2233">
        <v>4.6783625730994101E-2</v>
      </c>
      <c r="O2233">
        <v>1.4953271028037399E-2</v>
      </c>
    </row>
    <row r="2234" spans="1:15">
      <c r="A2234" t="s">
        <v>2864</v>
      </c>
      <c r="B2234" t="s">
        <v>23511</v>
      </c>
      <c r="C2234" t="s">
        <v>2865</v>
      </c>
      <c r="D2234">
        <v>111</v>
      </c>
      <c r="E2234">
        <v>6152</v>
      </c>
      <c r="F2234">
        <v>177</v>
      </c>
      <c r="G2234">
        <v>7804</v>
      </c>
      <c r="H2234">
        <v>0.999999784792034</v>
      </c>
      <c r="I2234">
        <v>1</v>
      </c>
      <c r="J2234">
        <v>0.85953329234717102</v>
      </c>
      <c r="K2234" t="s">
        <v>25325</v>
      </c>
      <c r="L2234">
        <v>111</v>
      </c>
      <c r="M2234" t="s">
        <v>2729</v>
      </c>
      <c r="N2234">
        <v>0.62711864406779705</v>
      </c>
      <c r="O2234">
        <v>1.8042912873862199E-2</v>
      </c>
    </row>
    <row r="2235" spans="1:15">
      <c r="A2235" t="s">
        <v>2866</v>
      </c>
      <c r="B2235" t="s">
        <v>23511</v>
      </c>
      <c r="C2235" t="s">
        <v>2867</v>
      </c>
      <c r="D2235">
        <v>16</v>
      </c>
      <c r="E2235">
        <v>6152</v>
      </c>
      <c r="F2235">
        <v>17</v>
      </c>
      <c r="G2235">
        <v>7804</v>
      </c>
      <c r="H2235">
        <v>9.7329202937363093E-2</v>
      </c>
      <c r="I2235">
        <v>0.42156005407758002</v>
      </c>
      <c r="J2235">
        <v>0.362344901203354</v>
      </c>
      <c r="K2235" t="s">
        <v>25326</v>
      </c>
      <c r="L2235">
        <v>16</v>
      </c>
      <c r="M2235" t="s">
        <v>2729</v>
      </c>
      <c r="N2235">
        <v>0.94117647058823495</v>
      </c>
      <c r="O2235">
        <v>2.6007802340702198E-3</v>
      </c>
    </row>
    <row r="2236" spans="1:15">
      <c r="A2236" t="s">
        <v>2866</v>
      </c>
      <c r="B2236" t="s">
        <v>23518</v>
      </c>
      <c r="C2236" t="s">
        <v>2867</v>
      </c>
      <c r="D2236">
        <v>1</v>
      </c>
      <c r="E2236">
        <v>787</v>
      </c>
      <c r="F2236">
        <v>14</v>
      </c>
      <c r="G2236">
        <v>7393</v>
      </c>
      <c r="H2236">
        <v>0.79345608455289296</v>
      </c>
      <c r="I2236">
        <v>1</v>
      </c>
      <c r="J2236">
        <v>0.966855260484069</v>
      </c>
      <c r="K2236" t="s">
        <v>25327</v>
      </c>
      <c r="L2236">
        <v>1</v>
      </c>
      <c r="M2236" t="s">
        <v>2729</v>
      </c>
      <c r="N2236">
        <v>7.1428571428571397E-2</v>
      </c>
      <c r="O2236">
        <v>1.27064803049555E-3</v>
      </c>
    </row>
    <row r="2237" spans="1:15">
      <c r="A2237" t="s">
        <v>2868</v>
      </c>
      <c r="B2237" t="s">
        <v>23511</v>
      </c>
      <c r="C2237" t="s">
        <v>2869</v>
      </c>
      <c r="D2237">
        <v>31</v>
      </c>
      <c r="E2237">
        <v>6152</v>
      </c>
      <c r="F2237">
        <v>62</v>
      </c>
      <c r="G2237">
        <v>7804</v>
      </c>
      <c r="H2237">
        <v>0.99999989093915498</v>
      </c>
      <c r="I2237">
        <v>1</v>
      </c>
      <c r="J2237">
        <v>0.85953329234717102</v>
      </c>
      <c r="K2237" t="s">
        <v>25328</v>
      </c>
      <c r="L2237">
        <v>31</v>
      </c>
      <c r="M2237" t="s">
        <v>2729</v>
      </c>
      <c r="N2237">
        <v>0.5</v>
      </c>
      <c r="O2237">
        <v>5.0390117035110501E-3</v>
      </c>
    </row>
    <row r="2238" spans="1:15">
      <c r="A2238" t="s">
        <v>2868</v>
      </c>
      <c r="B2238" t="s">
        <v>23513</v>
      </c>
      <c r="C2238" t="s">
        <v>2869</v>
      </c>
      <c r="D2238">
        <v>4</v>
      </c>
      <c r="E2238">
        <v>535</v>
      </c>
      <c r="F2238">
        <v>59</v>
      </c>
      <c r="G2238">
        <v>8124</v>
      </c>
      <c r="H2238">
        <v>0.55051885300645198</v>
      </c>
      <c r="I2238">
        <v>0.99999999999997702</v>
      </c>
      <c r="J2238">
        <v>0.95041217501583097</v>
      </c>
      <c r="K2238" t="s">
        <v>25329</v>
      </c>
      <c r="L2238">
        <v>4</v>
      </c>
      <c r="M2238" t="s">
        <v>2729</v>
      </c>
      <c r="N2238">
        <v>6.7796610169491497E-2</v>
      </c>
      <c r="O2238">
        <v>7.4766355140186902E-3</v>
      </c>
    </row>
    <row r="2239" spans="1:15">
      <c r="A2239" t="s">
        <v>2868</v>
      </c>
      <c r="B2239" t="s">
        <v>23518</v>
      </c>
      <c r="C2239" t="s">
        <v>2869</v>
      </c>
      <c r="D2239">
        <v>17</v>
      </c>
      <c r="E2239">
        <v>787</v>
      </c>
      <c r="F2239">
        <v>63</v>
      </c>
      <c r="G2239">
        <v>7393</v>
      </c>
      <c r="H2239">
        <v>2.1851766205099299E-4</v>
      </c>
      <c r="I2239">
        <v>1.95513711809625E-2</v>
      </c>
      <c r="J2239">
        <v>1.8903346075990202E-2</v>
      </c>
      <c r="K2239" t="s">
        <v>25330</v>
      </c>
      <c r="L2239">
        <v>17</v>
      </c>
      <c r="M2239" t="s">
        <v>2729</v>
      </c>
      <c r="N2239">
        <v>0.26984126984126999</v>
      </c>
      <c r="O2239">
        <v>2.1601016518424401E-2</v>
      </c>
    </row>
    <row r="2240" spans="1:15">
      <c r="A2240" t="s">
        <v>2870</v>
      </c>
      <c r="B2240" t="s">
        <v>23511</v>
      </c>
      <c r="C2240" t="s">
        <v>2871</v>
      </c>
      <c r="D2240">
        <v>20</v>
      </c>
      <c r="E2240">
        <v>6152</v>
      </c>
      <c r="F2240">
        <v>39</v>
      </c>
      <c r="G2240">
        <v>7804</v>
      </c>
      <c r="H2240">
        <v>0.99996949575976002</v>
      </c>
      <c r="I2240">
        <v>1</v>
      </c>
      <c r="J2240">
        <v>0.85953329234717102</v>
      </c>
      <c r="K2240" t="s">
        <v>25331</v>
      </c>
      <c r="L2240">
        <v>20</v>
      </c>
      <c r="M2240" t="s">
        <v>2729</v>
      </c>
      <c r="N2240">
        <v>0.512820512820513</v>
      </c>
      <c r="O2240">
        <v>3.2509752925877801E-3</v>
      </c>
    </row>
    <row r="2241" spans="1:15">
      <c r="A2241" t="s">
        <v>2870</v>
      </c>
      <c r="B2241" t="s">
        <v>23518</v>
      </c>
      <c r="C2241" t="s">
        <v>2871</v>
      </c>
      <c r="D2241">
        <v>12</v>
      </c>
      <c r="E2241">
        <v>787</v>
      </c>
      <c r="F2241">
        <v>40</v>
      </c>
      <c r="G2241">
        <v>7393</v>
      </c>
      <c r="H2241">
        <v>6.4734063609665196E-4</v>
      </c>
      <c r="I2241">
        <v>4.7545720451218298E-2</v>
      </c>
      <c r="J2241">
        <v>4.5969829931765398E-2</v>
      </c>
      <c r="K2241" t="s">
        <v>25332</v>
      </c>
      <c r="L2241">
        <v>12</v>
      </c>
      <c r="M2241" t="s">
        <v>2729</v>
      </c>
      <c r="N2241">
        <v>0.3</v>
      </c>
      <c r="O2241">
        <v>1.52477763659466E-2</v>
      </c>
    </row>
    <row r="2242" spans="1:15">
      <c r="A2242" t="s">
        <v>2870</v>
      </c>
      <c r="B2242" t="s">
        <v>23513</v>
      </c>
      <c r="C2242" t="s">
        <v>2871</v>
      </c>
      <c r="D2242">
        <v>2</v>
      </c>
      <c r="E2242">
        <v>535</v>
      </c>
      <c r="F2242">
        <v>38</v>
      </c>
      <c r="G2242">
        <v>8124</v>
      </c>
      <c r="H2242">
        <v>0.72434849315173</v>
      </c>
      <c r="I2242">
        <v>0.99999999999997702</v>
      </c>
      <c r="J2242">
        <v>0.95041217501583097</v>
      </c>
      <c r="K2242" t="s">
        <v>24558</v>
      </c>
      <c r="L2242">
        <v>2</v>
      </c>
      <c r="M2242" t="s">
        <v>2729</v>
      </c>
      <c r="N2242">
        <v>5.2631578947368397E-2</v>
      </c>
      <c r="O2242">
        <v>3.7383177570093499E-3</v>
      </c>
    </row>
    <row r="2243" spans="1:15">
      <c r="A2243" t="s">
        <v>2872</v>
      </c>
      <c r="B2243" t="s">
        <v>23511</v>
      </c>
      <c r="C2243" t="s">
        <v>2873</v>
      </c>
      <c r="D2243">
        <v>3</v>
      </c>
      <c r="E2243">
        <v>6152</v>
      </c>
      <c r="F2243">
        <v>5</v>
      </c>
      <c r="G2243">
        <v>7804</v>
      </c>
      <c r="H2243">
        <v>0.93277286492067202</v>
      </c>
      <c r="I2243">
        <v>1</v>
      </c>
      <c r="J2243">
        <v>0.85953329234717102</v>
      </c>
      <c r="K2243" t="s">
        <v>25333</v>
      </c>
      <c r="L2243">
        <v>3</v>
      </c>
      <c r="M2243" t="s">
        <v>2729</v>
      </c>
      <c r="N2243">
        <v>0.6</v>
      </c>
      <c r="O2243">
        <v>4.8764629388816603E-4</v>
      </c>
    </row>
    <row r="2244" spans="1:15">
      <c r="A2244" t="s">
        <v>2872</v>
      </c>
      <c r="B2244" t="s">
        <v>23518</v>
      </c>
      <c r="C2244" t="s">
        <v>2873</v>
      </c>
      <c r="D2244">
        <v>1</v>
      </c>
      <c r="E2244">
        <v>787</v>
      </c>
      <c r="F2244">
        <v>5</v>
      </c>
      <c r="G2244">
        <v>7393</v>
      </c>
      <c r="H2244">
        <v>0.430466464429208</v>
      </c>
      <c r="I2244">
        <v>1</v>
      </c>
      <c r="J2244">
        <v>0.966855260484069</v>
      </c>
      <c r="K2244" t="s">
        <v>23592</v>
      </c>
      <c r="L2244">
        <v>1</v>
      </c>
      <c r="M2244" t="s">
        <v>2729</v>
      </c>
      <c r="N2244">
        <v>0.2</v>
      </c>
      <c r="O2244">
        <v>1.27064803049555E-3</v>
      </c>
    </row>
    <row r="2245" spans="1:15">
      <c r="A2245" t="s">
        <v>2874</v>
      </c>
      <c r="B2245" t="s">
        <v>23513</v>
      </c>
      <c r="C2245" t="s">
        <v>2875</v>
      </c>
      <c r="D2245">
        <v>1</v>
      </c>
      <c r="E2245">
        <v>535</v>
      </c>
      <c r="F2245">
        <v>7</v>
      </c>
      <c r="G2245">
        <v>8124</v>
      </c>
      <c r="H2245">
        <v>0.37938355156400999</v>
      </c>
      <c r="I2245">
        <v>0.99999999999997702</v>
      </c>
      <c r="J2245">
        <v>0.95041217501583097</v>
      </c>
      <c r="K2245" t="s">
        <v>25334</v>
      </c>
      <c r="L2245">
        <v>1</v>
      </c>
      <c r="M2245" t="s">
        <v>2729</v>
      </c>
      <c r="N2245">
        <v>0.14285714285714299</v>
      </c>
      <c r="O2245">
        <v>1.8691588785046699E-3</v>
      </c>
    </row>
    <row r="2246" spans="1:15">
      <c r="A2246" t="s">
        <v>2874</v>
      </c>
      <c r="B2246" t="s">
        <v>23511</v>
      </c>
      <c r="C2246" t="s">
        <v>2875</v>
      </c>
      <c r="D2246">
        <v>6</v>
      </c>
      <c r="E2246">
        <v>6152</v>
      </c>
      <c r="F2246">
        <v>8</v>
      </c>
      <c r="G2246">
        <v>7804</v>
      </c>
      <c r="H2246">
        <v>0.77072248517942499</v>
      </c>
      <c r="I2246">
        <v>0.968912233598893</v>
      </c>
      <c r="J2246">
        <v>0.832812322140707</v>
      </c>
      <c r="K2246" t="s">
        <v>25335</v>
      </c>
      <c r="L2246">
        <v>6</v>
      </c>
      <c r="M2246" t="s">
        <v>2729</v>
      </c>
      <c r="N2246">
        <v>0.75</v>
      </c>
      <c r="O2246">
        <v>9.7529258777633303E-4</v>
      </c>
    </row>
    <row r="2247" spans="1:15">
      <c r="A2247" t="s">
        <v>2876</v>
      </c>
      <c r="B2247" t="s">
        <v>23511</v>
      </c>
      <c r="C2247" t="s">
        <v>2877</v>
      </c>
      <c r="D2247">
        <v>2</v>
      </c>
      <c r="E2247">
        <v>6152</v>
      </c>
      <c r="F2247">
        <v>11</v>
      </c>
      <c r="G2247">
        <v>7804</v>
      </c>
      <c r="H2247">
        <v>0.999998427318191</v>
      </c>
      <c r="I2247">
        <v>1</v>
      </c>
      <c r="J2247">
        <v>0.85953329234717102</v>
      </c>
      <c r="K2247" t="s">
        <v>25336</v>
      </c>
      <c r="L2247">
        <v>2</v>
      </c>
      <c r="M2247" t="s">
        <v>2729</v>
      </c>
      <c r="N2247">
        <v>0.18181818181818199</v>
      </c>
      <c r="O2247">
        <v>3.2509752925877802E-4</v>
      </c>
    </row>
    <row r="2248" spans="1:15">
      <c r="A2248" t="s">
        <v>2876</v>
      </c>
      <c r="B2248" t="s">
        <v>23518</v>
      </c>
      <c r="C2248" t="s">
        <v>2877</v>
      </c>
      <c r="D2248">
        <v>4</v>
      </c>
      <c r="E2248">
        <v>787</v>
      </c>
      <c r="F2248">
        <v>10</v>
      </c>
      <c r="G2248">
        <v>7393</v>
      </c>
      <c r="H2248">
        <v>1.58256930259403E-2</v>
      </c>
      <c r="I2248">
        <v>0.30904061658989002</v>
      </c>
      <c r="J2248">
        <v>0.29879754585317603</v>
      </c>
      <c r="K2248" t="s">
        <v>24622</v>
      </c>
      <c r="L2248">
        <v>4</v>
      </c>
      <c r="M2248" t="s">
        <v>2729</v>
      </c>
      <c r="N2248">
        <v>0.4</v>
      </c>
      <c r="O2248">
        <v>5.0825921219822103E-3</v>
      </c>
    </row>
    <row r="2249" spans="1:15">
      <c r="A2249" t="s">
        <v>2876</v>
      </c>
      <c r="B2249" t="s">
        <v>23513</v>
      </c>
      <c r="C2249" t="s">
        <v>2877</v>
      </c>
      <c r="D2249">
        <v>1</v>
      </c>
      <c r="E2249">
        <v>535</v>
      </c>
      <c r="F2249">
        <v>10</v>
      </c>
      <c r="G2249">
        <v>8124</v>
      </c>
      <c r="H2249">
        <v>0.494202526653369</v>
      </c>
      <c r="I2249">
        <v>0.99999999999997702</v>
      </c>
      <c r="J2249">
        <v>0.95041217501583097</v>
      </c>
      <c r="K2249" t="s">
        <v>24623</v>
      </c>
      <c r="L2249">
        <v>1</v>
      </c>
      <c r="M2249" t="s">
        <v>2729</v>
      </c>
      <c r="N2249">
        <v>0.1</v>
      </c>
      <c r="O2249">
        <v>1.8691588785046699E-3</v>
      </c>
    </row>
    <row r="2250" spans="1:15">
      <c r="A2250" t="s">
        <v>2878</v>
      </c>
      <c r="B2250" t="s">
        <v>23518</v>
      </c>
      <c r="C2250" t="s">
        <v>2879</v>
      </c>
      <c r="D2250">
        <v>8</v>
      </c>
      <c r="E2250">
        <v>787</v>
      </c>
      <c r="F2250">
        <v>20</v>
      </c>
      <c r="G2250">
        <v>7393</v>
      </c>
      <c r="H2250">
        <v>6.2264920956089096E-4</v>
      </c>
      <c r="I2250">
        <v>4.7545720451218298E-2</v>
      </c>
      <c r="J2250">
        <v>4.5969829931765398E-2</v>
      </c>
      <c r="K2250" t="s">
        <v>25337</v>
      </c>
      <c r="L2250">
        <v>8</v>
      </c>
      <c r="M2250" t="s">
        <v>2729</v>
      </c>
      <c r="N2250">
        <v>0.4</v>
      </c>
      <c r="O2250">
        <v>1.01651842439644E-2</v>
      </c>
    </row>
    <row r="2251" spans="1:15">
      <c r="A2251" t="s">
        <v>2878</v>
      </c>
      <c r="B2251" t="s">
        <v>23511</v>
      </c>
      <c r="C2251" t="s">
        <v>2879</v>
      </c>
      <c r="D2251">
        <v>5</v>
      </c>
      <c r="E2251">
        <v>6152</v>
      </c>
      <c r="F2251">
        <v>18</v>
      </c>
      <c r="G2251">
        <v>7804</v>
      </c>
      <c r="H2251">
        <v>0.99999955576765998</v>
      </c>
      <c r="I2251">
        <v>1</v>
      </c>
      <c r="J2251">
        <v>0.85953329234717102</v>
      </c>
      <c r="K2251" t="s">
        <v>25338</v>
      </c>
      <c r="L2251">
        <v>5</v>
      </c>
      <c r="M2251" t="s">
        <v>2729</v>
      </c>
      <c r="N2251">
        <v>0.27777777777777801</v>
      </c>
      <c r="O2251">
        <v>8.1274382314694405E-4</v>
      </c>
    </row>
    <row r="2252" spans="1:15">
      <c r="A2252" t="s">
        <v>2880</v>
      </c>
      <c r="B2252" t="s">
        <v>23511</v>
      </c>
      <c r="C2252" t="s">
        <v>2881</v>
      </c>
      <c r="D2252">
        <v>1</v>
      </c>
      <c r="E2252">
        <v>6152</v>
      </c>
      <c r="F2252">
        <v>2</v>
      </c>
      <c r="G2252">
        <v>7804</v>
      </c>
      <c r="H2252">
        <v>0.95521029019776005</v>
      </c>
      <c r="I2252">
        <v>1</v>
      </c>
      <c r="J2252">
        <v>0.85953329234717102</v>
      </c>
      <c r="K2252" t="s">
        <v>25339</v>
      </c>
      <c r="L2252">
        <v>1</v>
      </c>
      <c r="M2252" t="s">
        <v>2729</v>
      </c>
      <c r="N2252">
        <v>0.5</v>
      </c>
      <c r="O2252">
        <v>1.6254876462938901E-4</v>
      </c>
    </row>
    <row r="2253" spans="1:15">
      <c r="A2253" t="s">
        <v>2880</v>
      </c>
      <c r="B2253" t="s">
        <v>23518</v>
      </c>
      <c r="C2253" t="s">
        <v>2881</v>
      </c>
      <c r="D2253">
        <v>1</v>
      </c>
      <c r="E2253">
        <v>787</v>
      </c>
      <c r="F2253">
        <v>2</v>
      </c>
      <c r="G2253">
        <v>7393</v>
      </c>
      <c r="H2253">
        <v>0.20158492765181499</v>
      </c>
      <c r="I2253">
        <v>0.83876007220319604</v>
      </c>
      <c r="J2253">
        <v>0.81095958809365798</v>
      </c>
      <c r="K2253" t="s">
        <v>25340</v>
      </c>
      <c r="L2253">
        <v>1</v>
      </c>
      <c r="M2253" t="s">
        <v>2729</v>
      </c>
      <c r="N2253">
        <v>0.5</v>
      </c>
      <c r="O2253">
        <v>1.27064803049555E-3</v>
      </c>
    </row>
    <row r="2254" spans="1:15">
      <c r="A2254" t="s">
        <v>2882</v>
      </c>
      <c r="B2254" t="s">
        <v>23511</v>
      </c>
      <c r="C2254" t="s">
        <v>2883</v>
      </c>
      <c r="D2254">
        <v>19</v>
      </c>
      <c r="E2254">
        <v>6152</v>
      </c>
      <c r="F2254">
        <v>27</v>
      </c>
      <c r="G2254">
        <v>7804</v>
      </c>
      <c r="H2254">
        <v>0.90163240070580097</v>
      </c>
      <c r="I2254">
        <v>1</v>
      </c>
      <c r="J2254">
        <v>0.85953329234717102</v>
      </c>
      <c r="K2254" t="s">
        <v>25341</v>
      </c>
      <c r="L2254">
        <v>19</v>
      </c>
      <c r="M2254" t="s">
        <v>2729</v>
      </c>
      <c r="N2254">
        <v>0.70370370370370405</v>
      </c>
      <c r="O2254">
        <v>3.0884265279583901E-3</v>
      </c>
    </row>
    <row r="2255" spans="1:15">
      <c r="A2255" t="s">
        <v>2882</v>
      </c>
      <c r="B2255" t="s">
        <v>23518</v>
      </c>
      <c r="C2255" t="s">
        <v>2883</v>
      </c>
      <c r="D2255">
        <v>2</v>
      </c>
      <c r="E2255">
        <v>787</v>
      </c>
      <c r="F2255">
        <v>24</v>
      </c>
      <c r="G2255">
        <v>7393</v>
      </c>
      <c r="H2255">
        <v>0.74146761916767701</v>
      </c>
      <c r="I2255">
        <v>1</v>
      </c>
      <c r="J2255">
        <v>0.966855260484069</v>
      </c>
      <c r="K2255" t="s">
        <v>25342</v>
      </c>
      <c r="L2255">
        <v>2</v>
      </c>
      <c r="M2255" t="s">
        <v>2729</v>
      </c>
      <c r="N2255">
        <v>8.3333333333333301E-2</v>
      </c>
      <c r="O2255">
        <v>2.5412960609911099E-3</v>
      </c>
    </row>
    <row r="2256" spans="1:15">
      <c r="A2256" t="s">
        <v>2882</v>
      </c>
      <c r="B2256" t="s">
        <v>23513</v>
      </c>
      <c r="C2256" t="s">
        <v>2883</v>
      </c>
      <c r="D2256">
        <v>1</v>
      </c>
      <c r="E2256">
        <v>535</v>
      </c>
      <c r="F2256">
        <v>27</v>
      </c>
      <c r="G2256">
        <v>8124</v>
      </c>
      <c r="H2256">
        <v>0.841558314604401</v>
      </c>
      <c r="I2256">
        <v>0.99999999999997702</v>
      </c>
      <c r="J2256">
        <v>0.95041217501583097</v>
      </c>
      <c r="K2256" t="s">
        <v>24396</v>
      </c>
      <c r="L2256">
        <v>1</v>
      </c>
      <c r="M2256" t="s">
        <v>2729</v>
      </c>
      <c r="N2256">
        <v>3.7037037037037E-2</v>
      </c>
      <c r="O2256">
        <v>1.8691588785046699E-3</v>
      </c>
    </row>
    <row r="2257" spans="1:15">
      <c r="A2257" t="s">
        <v>2884</v>
      </c>
      <c r="B2257" t="s">
        <v>23513</v>
      </c>
      <c r="C2257" t="s">
        <v>2885</v>
      </c>
      <c r="D2257">
        <v>16</v>
      </c>
      <c r="E2257">
        <v>535</v>
      </c>
      <c r="F2257">
        <v>182</v>
      </c>
      <c r="G2257">
        <v>8124</v>
      </c>
      <c r="H2257">
        <v>0.14453637806940101</v>
      </c>
      <c r="I2257">
        <v>0.68473284131052004</v>
      </c>
      <c r="J2257">
        <v>0.65077842901471605</v>
      </c>
      <c r="K2257" t="s">
        <v>25343</v>
      </c>
      <c r="L2257">
        <v>16</v>
      </c>
      <c r="M2257" t="s">
        <v>2729</v>
      </c>
      <c r="N2257">
        <v>8.7912087912087905E-2</v>
      </c>
      <c r="O2257">
        <v>2.9906542056074799E-2</v>
      </c>
    </row>
    <row r="2258" spans="1:15">
      <c r="A2258" t="s">
        <v>2884</v>
      </c>
      <c r="B2258" t="s">
        <v>23518</v>
      </c>
      <c r="C2258" t="s">
        <v>2885</v>
      </c>
      <c r="D2258">
        <v>36</v>
      </c>
      <c r="E2258">
        <v>787</v>
      </c>
      <c r="F2258">
        <v>182</v>
      </c>
      <c r="G2258">
        <v>7393</v>
      </c>
      <c r="H2258">
        <v>1.58346045284371E-4</v>
      </c>
      <c r="I2258">
        <v>1.62337685175915E-2</v>
      </c>
      <c r="J2258">
        <v>1.5695704488714001E-2</v>
      </c>
      <c r="K2258" t="s">
        <v>25344</v>
      </c>
      <c r="L2258">
        <v>36</v>
      </c>
      <c r="M2258" t="s">
        <v>2729</v>
      </c>
      <c r="N2258">
        <v>0.19780219780219799</v>
      </c>
      <c r="O2258">
        <v>4.5743329097839902E-2</v>
      </c>
    </row>
    <row r="2259" spans="1:15">
      <c r="A2259" t="s">
        <v>2884</v>
      </c>
      <c r="B2259" t="s">
        <v>23511</v>
      </c>
      <c r="C2259" t="s">
        <v>2885</v>
      </c>
      <c r="D2259">
        <v>128</v>
      </c>
      <c r="E2259">
        <v>6152</v>
      </c>
      <c r="F2259">
        <v>185</v>
      </c>
      <c r="G2259">
        <v>7804</v>
      </c>
      <c r="H2259">
        <v>0.99932051829333701</v>
      </c>
      <c r="I2259">
        <v>1</v>
      </c>
      <c r="J2259">
        <v>0.85953329234717102</v>
      </c>
      <c r="K2259" t="s">
        <v>25345</v>
      </c>
      <c r="L2259">
        <v>128</v>
      </c>
      <c r="M2259" t="s">
        <v>2729</v>
      </c>
      <c r="N2259">
        <v>0.69189189189189204</v>
      </c>
      <c r="O2259">
        <v>2.08062418725618E-2</v>
      </c>
    </row>
    <row r="2260" spans="1:15">
      <c r="A2260" t="s">
        <v>2886</v>
      </c>
      <c r="B2260" t="s">
        <v>23511</v>
      </c>
      <c r="C2260" t="s">
        <v>2887</v>
      </c>
      <c r="D2260">
        <v>1</v>
      </c>
      <c r="E2260">
        <v>6152</v>
      </c>
      <c r="F2260">
        <v>1</v>
      </c>
      <c r="G2260">
        <v>7804</v>
      </c>
      <c r="H2260">
        <v>0.788313685289595</v>
      </c>
      <c r="I2260">
        <v>0.968912233598893</v>
      </c>
      <c r="J2260">
        <v>0.832812322140707</v>
      </c>
      <c r="K2260" t="s">
        <v>25346</v>
      </c>
      <c r="L2260">
        <v>1</v>
      </c>
      <c r="M2260" t="s">
        <v>2729</v>
      </c>
      <c r="N2260">
        <v>1</v>
      </c>
      <c r="O2260">
        <v>1.6254876462938901E-4</v>
      </c>
    </row>
    <row r="2261" spans="1:15">
      <c r="A2261" t="s">
        <v>2888</v>
      </c>
      <c r="B2261" t="s">
        <v>23513</v>
      </c>
      <c r="C2261" t="s">
        <v>2889</v>
      </c>
      <c r="D2261">
        <v>12</v>
      </c>
      <c r="E2261">
        <v>535</v>
      </c>
      <c r="F2261">
        <v>81</v>
      </c>
      <c r="G2261">
        <v>8124</v>
      </c>
      <c r="H2261">
        <v>6.3938547485725304E-3</v>
      </c>
      <c r="I2261">
        <v>0.11845757681507101</v>
      </c>
      <c r="J2261">
        <v>0.11258352322791899</v>
      </c>
      <c r="K2261" t="s">
        <v>23760</v>
      </c>
      <c r="L2261">
        <v>12</v>
      </c>
      <c r="M2261" t="s">
        <v>2729</v>
      </c>
      <c r="N2261">
        <v>0.148148148148148</v>
      </c>
      <c r="O2261">
        <v>2.2429906542056101E-2</v>
      </c>
    </row>
    <row r="2262" spans="1:15">
      <c r="A2262" t="s">
        <v>2888</v>
      </c>
      <c r="B2262" t="s">
        <v>23518</v>
      </c>
      <c r="C2262" t="s">
        <v>2889</v>
      </c>
      <c r="D2262">
        <v>24</v>
      </c>
      <c r="E2262">
        <v>787</v>
      </c>
      <c r="F2262">
        <v>81</v>
      </c>
      <c r="G2262">
        <v>7393</v>
      </c>
      <c r="H2262" s="34">
        <v>1.9553040916220401E-6</v>
      </c>
      <c r="I2262">
        <v>4.58192925470099E-4</v>
      </c>
      <c r="J2262">
        <v>4.4300624030734999E-4</v>
      </c>
      <c r="K2262" t="s">
        <v>23758</v>
      </c>
      <c r="L2262">
        <v>24</v>
      </c>
      <c r="M2262" t="s">
        <v>2729</v>
      </c>
      <c r="N2262">
        <v>0.296296296296296</v>
      </c>
      <c r="O2262">
        <v>3.0495552731893302E-2</v>
      </c>
    </row>
    <row r="2263" spans="1:15">
      <c r="A2263" t="s">
        <v>2888</v>
      </c>
      <c r="B2263" t="s">
        <v>23511</v>
      </c>
      <c r="C2263" t="s">
        <v>2889</v>
      </c>
      <c r="D2263">
        <v>40</v>
      </c>
      <c r="E2263">
        <v>6152</v>
      </c>
      <c r="F2263">
        <v>81</v>
      </c>
      <c r="G2263">
        <v>7804</v>
      </c>
      <c r="H2263">
        <v>0.99999999906005199</v>
      </c>
      <c r="I2263">
        <v>1</v>
      </c>
      <c r="J2263">
        <v>0.85953329234717102</v>
      </c>
      <c r="K2263" t="s">
        <v>23759</v>
      </c>
      <c r="L2263">
        <v>40</v>
      </c>
      <c r="M2263" t="s">
        <v>2729</v>
      </c>
      <c r="N2263">
        <v>0.49382716049382702</v>
      </c>
      <c r="O2263">
        <v>6.5019505851755498E-3</v>
      </c>
    </row>
    <row r="2264" spans="1:15">
      <c r="A2264" t="s">
        <v>2890</v>
      </c>
      <c r="B2264" t="s">
        <v>23518</v>
      </c>
      <c r="C2264" t="s">
        <v>2891</v>
      </c>
      <c r="D2264">
        <v>14</v>
      </c>
      <c r="E2264">
        <v>787</v>
      </c>
      <c r="F2264">
        <v>50</v>
      </c>
      <c r="G2264">
        <v>7393</v>
      </c>
      <c r="H2264">
        <v>5.1452758386437501E-4</v>
      </c>
      <c r="I2264">
        <v>4.2915088816891302E-2</v>
      </c>
      <c r="J2264">
        <v>4.1492679376752398E-2</v>
      </c>
      <c r="K2264" t="s">
        <v>23765</v>
      </c>
      <c r="L2264">
        <v>14</v>
      </c>
      <c r="M2264" t="s">
        <v>2729</v>
      </c>
      <c r="N2264">
        <v>0.28000000000000003</v>
      </c>
      <c r="O2264">
        <v>1.77890724269377E-2</v>
      </c>
    </row>
    <row r="2265" spans="1:15">
      <c r="A2265" t="s">
        <v>2890</v>
      </c>
      <c r="B2265" t="s">
        <v>23511</v>
      </c>
      <c r="C2265" t="s">
        <v>2891</v>
      </c>
      <c r="D2265">
        <v>23</v>
      </c>
      <c r="E2265">
        <v>6152</v>
      </c>
      <c r="F2265">
        <v>51</v>
      </c>
      <c r="G2265">
        <v>7804</v>
      </c>
      <c r="H2265">
        <v>0.999999974581949</v>
      </c>
      <c r="I2265">
        <v>1</v>
      </c>
      <c r="J2265">
        <v>0.85953329234717102</v>
      </c>
      <c r="K2265" t="s">
        <v>23766</v>
      </c>
      <c r="L2265">
        <v>23</v>
      </c>
      <c r="M2265" t="s">
        <v>2729</v>
      </c>
      <c r="N2265">
        <v>0.45098039215686297</v>
      </c>
      <c r="O2265">
        <v>3.73862158647594E-3</v>
      </c>
    </row>
    <row r="2266" spans="1:15">
      <c r="A2266" t="s">
        <v>2890</v>
      </c>
      <c r="B2266" t="s">
        <v>23513</v>
      </c>
      <c r="C2266" t="s">
        <v>2891</v>
      </c>
      <c r="D2266">
        <v>11</v>
      </c>
      <c r="E2266">
        <v>535</v>
      </c>
      <c r="F2266">
        <v>52</v>
      </c>
      <c r="G2266">
        <v>8124</v>
      </c>
      <c r="H2266">
        <v>4.6273729996215398E-4</v>
      </c>
      <c r="I2266">
        <v>1.587074210614E-2</v>
      </c>
      <c r="J2266">
        <v>1.50837465242122E-2</v>
      </c>
      <c r="K2266" t="s">
        <v>23764</v>
      </c>
      <c r="L2266">
        <v>11</v>
      </c>
      <c r="M2266" t="s">
        <v>2729</v>
      </c>
      <c r="N2266">
        <v>0.21153846153846201</v>
      </c>
      <c r="O2266">
        <v>2.0560747663551399E-2</v>
      </c>
    </row>
    <row r="2267" spans="1:15">
      <c r="A2267" t="s">
        <v>2892</v>
      </c>
      <c r="B2267" t="s">
        <v>23513</v>
      </c>
      <c r="C2267" t="s">
        <v>2893</v>
      </c>
      <c r="D2267">
        <v>2</v>
      </c>
      <c r="E2267">
        <v>535</v>
      </c>
      <c r="F2267">
        <v>32</v>
      </c>
      <c r="G2267">
        <v>8124</v>
      </c>
      <c r="H2267">
        <v>0.63246624388402894</v>
      </c>
      <c r="I2267">
        <v>0.99999999999997702</v>
      </c>
      <c r="J2267">
        <v>0.95041217501583097</v>
      </c>
      <c r="K2267" t="s">
        <v>23762</v>
      </c>
      <c r="L2267">
        <v>2</v>
      </c>
      <c r="M2267" t="s">
        <v>2729</v>
      </c>
      <c r="N2267">
        <v>6.25E-2</v>
      </c>
      <c r="O2267">
        <v>3.7383177570093499E-3</v>
      </c>
    </row>
    <row r="2268" spans="1:15">
      <c r="A2268" t="s">
        <v>2892</v>
      </c>
      <c r="B2268" t="s">
        <v>23511</v>
      </c>
      <c r="C2268" t="s">
        <v>2893</v>
      </c>
      <c r="D2268">
        <v>19</v>
      </c>
      <c r="E2268">
        <v>6152</v>
      </c>
      <c r="F2268">
        <v>33</v>
      </c>
      <c r="G2268">
        <v>7804</v>
      </c>
      <c r="H2268">
        <v>0.99848599247485603</v>
      </c>
      <c r="I2268">
        <v>1</v>
      </c>
      <c r="J2268">
        <v>0.85953329234717102</v>
      </c>
      <c r="K2268" t="s">
        <v>23761</v>
      </c>
      <c r="L2268">
        <v>19</v>
      </c>
      <c r="M2268" t="s">
        <v>2729</v>
      </c>
      <c r="N2268">
        <v>0.57575757575757602</v>
      </c>
      <c r="O2268">
        <v>3.0884265279583901E-3</v>
      </c>
    </row>
    <row r="2269" spans="1:15">
      <c r="A2269" t="s">
        <v>2892</v>
      </c>
      <c r="B2269" t="s">
        <v>23518</v>
      </c>
      <c r="C2269" t="s">
        <v>2893</v>
      </c>
      <c r="D2269">
        <v>10</v>
      </c>
      <c r="E2269">
        <v>787</v>
      </c>
      <c r="F2269">
        <v>34</v>
      </c>
      <c r="G2269">
        <v>7393</v>
      </c>
      <c r="H2269">
        <v>2.1366002122519098E-3</v>
      </c>
      <c r="I2269">
        <v>9.7157276815771895E-2</v>
      </c>
      <c r="J2269">
        <v>9.3937024183635906E-2</v>
      </c>
      <c r="K2269" t="s">
        <v>23763</v>
      </c>
      <c r="L2269">
        <v>10</v>
      </c>
      <c r="M2269" t="s">
        <v>2729</v>
      </c>
      <c r="N2269">
        <v>0.29411764705882398</v>
      </c>
      <c r="O2269">
        <v>1.2706480304955499E-2</v>
      </c>
    </row>
    <row r="2270" spans="1:15">
      <c r="A2270" t="s">
        <v>2894</v>
      </c>
      <c r="B2270" t="s">
        <v>23511</v>
      </c>
      <c r="C2270" t="s">
        <v>2895</v>
      </c>
      <c r="D2270">
        <v>89</v>
      </c>
      <c r="E2270">
        <v>6152</v>
      </c>
      <c r="F2270">
        <v>111</v>
      </c>
      <c r="G2270">
        <v>7804</v>
      </c>
      <c r="H2270">
        <v>0.415940645380586</v>
      </c>
      <c r="I2270">
        <v>0.93748526872066595</v>
      </c>
      <c r="J2270">
        <v>0.80579979955044601</v>
      </c>
      <c r="K2270" t="s">
        <v>25347</v>
      </c>
      <c r="L2270">
        <v>89</v>
      </c>
      <c r="M2270" t="s">
        <v>2729</v>
      </c>
      <c r="N2270">
        <v>0.80180180180180205</v>
      </c>
      <c r="O2270">
        <v>1.44668400520156E-2</v>
      </c>
    </row>
    <row r="2271" spans="1:15">
      <c r="A2271" t="s">
        <v>2894</v>
      </c>
      <c r="B2271" t="s">
        <v>23513</v>
      </c>
      <c r="C2271" t="s">
        <v>2895</v>
      </c>
      <c r="D2271">
        <v>11</v>
      </c>
      <c r="E2271">
        <v>535</v>
      </c>
      <c r="F2271">
        <v>124</v>
      </c>
      <c r="G2271">
        <v>8124</v>
      </c>
      <c r="H2271">
        <v>0.19281620542254099</v>
      </c>
      <c r="I2271">
        <v>0.78296208659837896</v>
      </c>
      <c r="J2271">
        <v>0.74413669967891605</v>
      </c>
      <c r="K2271" t="s">
        <v>23769</v>
      </c>
      <c r="L2271">
        <v>11</v>
      </c>
      <c r="M2271" t="s">
        <v>2729</v>
      </c>
      <c r="N2271">
        <v>8.8709677419354802E-2</v>
      </c>
      <c r="O2271">
        <v>2.0560747663551399E-2</v>
      </c>
    </row>
    <row r="2272" spans="1:15">
      <c r="A2272" t="s">
        <v>2894</v>
      </c>
      <c r="B2272" t="s">
        <v>23518</v>
      </c>
      <c r="C2272" t="s">
        <v>2895</v>
      </c>
      <c r="D2272">
        <v>9</v>
      </c>
      <c r="E2272">
        <v>787</v>
      </c>
      <c r="F2272">
        <v>106</v>
      </c>
      <c r="G2272">
        <v>7393</v>
      </c>
      <c r="H2272">
        <v>0.80921702756023595</v>
      </c>
      <c r="I2272">
        <v>1</v>
      </c>
      <c r="J2272">
        <v>0.966855260484069</v>
      </c>
      <c r="K2272" t="s">
        <v>23767</v>
      </c>
      <c r="L2272">
        <v>9</v>
      </c>
      <c r="M2272" t="s">
        <v>2729</v>
      </c>
      <c r="N2272">
        <v>8.4905660377358499E-2</v>
      </c>
      <c r="O2272">
        <v>1.143583227446E-2</v>
      </c>
    </row>
    <row r="2273" spans="1:15">
      <c r="A2273" t="s">
        <v>2896</v>
      </c>
      <c r="B2273" t="s">
        <v>23513</v>
      </c>
      <c r="C2273" t="s">
        <v>2897</v>
      </c>
      <c r="D2273">
        <v>2</v>
      </c>
      <c r="E2273">
        <v>535</v>
      </c>
      <c r="F2273">
        <v>34</v>
      </c>
      <c r="G2273">
        <v>8124</v>
      </c>
      <c r="H2273">
        <v>0.66550065433524297</v>
      </c>
      <c r="I2273">
        <v>0.99999999999997702</v>
      </c>
      <c r="J2273">
        <v>0.95041217501583097</v>
      </c>
      <c r="K2273" t="s">
        <v>25348</v>
      </c>
      <c r="L2273">
        <v>2</v>
      </c>
      <c r="M2273" t="s">
        <v>2729</v>
      </c>
      <c r="N2273">
        <v>5.8823529411764698E-2</v>
      </c>
      <c r="O2273">
        <v>3.7383177570093499E-3</v>
      </c>
    </row>
    <row r="2274" spans="1:15">
      <c r="A2274" t="s">
        <v>2896</v>
      </c>
      <c r="B2274" t="s">
        <v>23518</v>
      </c>
      <c r="C2274" t="s">
        <v>2897</v>
      </c>
      <c r="D2274">
        <v>1</v>
      </c>
      <c r="E2274">
        <v>787</v>
      </c>
      <c r="F2274">
        <v>25</v>
      </c>
      <c r="G2274">
        <v>7393</v>
      </c>
      <c r="H2274">
        <v>0.94031817068003598</v>
      </c>
      <c r="I2274">
        <v>1</v>
      </c>
      <c r="J2274">
        <v>0.966855260484069</v>
      </c>
      <c r="K2274" t="s">
        <v>25349</v>
      </c>
      <c r="L2274">
        <v>1</v>
      </c>
      <c r="M2274" t="s">
        <v>2729</v>
      </c>
      <c r="N2274">
        <v>0.04</v>
      </c>
      <c r="O2274">
        <v>1.27064803049555E-3</v>
      </c>
    </row>
    <row r="2275" spans="1:15">
      <c r="A2275" t="s">
        <v>2896</v>
      </c>
      <c r="B2275" t="s">
        <v>23511</v>
      </c>
      <c r="C2275" t="s">
        <v>2897</v>
      </c>
      <c r="D2275">
        <v>27</v>
      </c>
      <c r="E2275">
        <v>6152</v>
      </c>
      <c r="F2275">
        <v>30</v>
      </c>
      <c r="G2275">
        <v>7804</v>
      </c>
      <c r="H2275">
        <v>9.4336074260639197E-2</v>
      </c>
      <c r="I2275">
        <v>0.41240615057548502</v>
      </c>
      <c r="J2275">
        <v>0.35447681638836998</v>
      </c>
      <c r="K2275" t="s">
        <v>25350</v>
      </c>
      <c r="L2275">
        <v>27</v>
      </c>
      <c r="M2275" t="s">
        <v>2729</v>
      </c>
      <c r="N2275">
        <v>0.9</v>
      </c>
      <c r="O2275">
        <v>4.3888166449934998E-3</v>
      </c>
    </row>
    <row r="2276" spans="1:15">
      <c r="A2276" t="s">
        <v>2898</v>
      </c>
      <c r="B2276" t="s">
        <v>23511</v>
      </c>
      <c r="C2276" t="s">
        <v>2899</v>
      </c>
      <c r="D2276">
        <v>12</v>
      </c>
      <c r="E2276">
        <v>6152</v>
      </c>
      <c r="F2276">
        <v>17</v>
      </c>
      <c r="G2276">
        <v>7804</v>
      </c>
      <c r="H2276">
        <v>0.86912798770799804</v>
      </c>
      <c r="I2276">
        <v>1</v>
      </c>
      <c r="J2276">
        <v>0.85953329234717102</v>
      </c>
      <c r="K2276" t="s">
        <v>25351</v>
      </c>
      <c r="L2276">
        <v>12</v>
      </c>
      <c r="M2276" t="s">
        <v>2729</v>
      </c>
      <c r="N2276">
        <v>0.70588235294117696</v>
      </c>
      <c r="O2276">
        <v>1.95058517555267E-3</v>
      </c>
    </row>
    <row r="2277" spans="1:15">
      <c r="A2277" t="s">
        <v>2898</v>
      </c>
      <c r="B2277" t="s">
        <v>23513</v>
      </c>
      <c r="C2277" t="s">
        <v>2899</v>
      </c>
      <c r="D2277">
        <v>2</v>
      </c>
      <c r="E2277">
        <v>535</v>
      </c>
      <c r="F2277">
        <v>19</v>
      </c>
      <c r="G2277">
        <v>8124</v>
      </c>
      <c r="H2277">
        <v>0.35888622660623998</v>
      </c>
      <c r="I2277">
        <v>0.99999999999997702</v>
      </c>
      <c r="J2277">
        <v>0.95041217501583097</v>
      </c>
      <c r="K2277" t="s">
        <v>25352</v>
      </c>
      <c r="L2277">
        <v>2</v>
      </c>
      <c r="M2277" t="s">
        <v>2729</v>
      </c>
      <c r="N2277">
        <v>0.105263157894737</v>
      </c>
      <c r="O2277">
        <v>3.7383177570093499E-3</v>
      </c>
    </row>
    <row r="2278" spans="1:15">
      <c r="A2278" t="s">
        <v>2898</v>
      </c>
      <c r="B2278" t="s">
        <v>23518</v>
      </c>
      <c r="C2278" t="s">
        <v>2899</v>
      </c>
      <c r="D2278">
        <v>1</v>
      </c>
      <c r="E2278">
        <v>787</v>
      </c>
      <c r="F2278">
        <v>17</v>
      </c>
      <c r="G2278">
        <v>7393</v>
      </c>
      <c r="H2278">
        <v>0.85275166731674401</v>
      </c>
      <c r="I2278">
        <v>1</v>
      </c>
      <c r="J2278">
        <v>0.966855260484069</v>
      </c>
      <c r="K2278" t="s">
        <v>25353</v>
      </c>
      <c r="L2278">
        <v>1</v>
      </c>
      <c r="M2278" t="s">
        <v>2729</v>
      </c>
      <c r="N2278">
        <v>5.8823529411764698E-2</v>
      </c>
      <c r="O2278">
        <v>1.27064803049555E-3</v>
      </c>
    </row>
    <row r="2279" spans="1:15">
      <c r="A2279" t="s">
        <v>2900</v>
      </c>
      <c r="B2279" t="s">
        <v>23511</v>
      </c>
      <c r="C2279" t="s">
        <v>2901</v>
      </c>
      <c r="D2279">
        <v>235</v>
      </c>
      <c r="E2279">
        <v>6152</v>
      </c>
      <c r="F2279">
        <v>283</v>
      </c>
      <c r="G2279">
        <v>7804</v>
      </c>
      <c r="H2279">
        <v>4.2854071412194099E-2</v>
      </c>
      <c r="I2279">
        <v>0.246904964872214</v>
      </c>
      <c r="J2279">
        <v>0.212223037353476</v>
      </c>
      <c r="K2279" t="s">
        <v>25354</v>
      </c>
      <c r="L2279">
        <v>235</v>
      </c>
      <c r="M2279" t="s">
        <v>2729</v>
      </c>
      <c r="N2279">
        <v>0.83038869257950498</v>
      </c>
      <c r="O2279">
        <v>3.8198959687906403E-2</v>
      </c>
    </row>
    <row r="2280" spans="1:15">
      <c r="A2280" t="s">
        <v>2900</v>
      </c>
      <c r="B2280" t="s">
        <v>23518</v>
      </c>
      <c r="C2280" t="s">
        <v>2901</v>
      </c>
      <c r="D2280">
        <v>24</v>
      </c>
      <c r="E2280">
        <v>787</v>
      </c>
      <c r="F2280">
        <v>242</v>
      </c>
      <c r="G2280">
        <v>7393</v>
      </c>
      <c r="H2280">
        <v>0.676807908316435</v>
      </c>
      <c r="I2280">
        <v>1</v>
      </c>
      <c r="J2280">
        <v>0.966855260484069</v>
      </c>
      <c r="K2280" t="s">
        <v>25355</v>
      </c>
      <c r="L2280">
        <v>24</v>
      </c>
      <c r="M2280" t="s">
        <v>2729</v>
      </c>
      <c r="N2280">
        <v>9.9173553719008295E-2</v>
      </c>
      <c r="O2280">
        <v>3.0495552731893302E-2</v>
      </c>
    </row>
    <row r="2281" spans="1:15">
      <c r="A2281" t="s">
        <v>2900</v>
      </c>
      <c r="B2281" t="s">
        <v>23513</v>
      </c>
      <c r="C2281" t="s">
        <v>2901</v>
      </c>
      <c r="D2281">
        <v>14</v>
      </c>
      <c r="E2281">
        <v>535</v>
      </c>
      <c r="F2281">
        <v>307</v>
      </c>
      <c r="G2281">
        <v>8124</v>
      </c>
      <c r="H2281">
        <v>0.94878263800542995</v>
      </c>
      <c r="I2281">
        <v>0.99999999999997702</v>
      </c>
      <c r="J2281">
        <v>0.95041217501583097</v>
      </c>
      <c r="K2281" t="s">
        <v>25356</v>
      </c>
      <c r="L2281">
        <v>14</v>
      </c>
      <c r="M2281" t="s">
        <v>2729</v>
      </c>
      <c r="N2281">
        <v>4.5602605863192203E-2</v>
      </c>
      <c r="O2281">
        <v>2.6168224299065401E-2</v>
      </c>
    </row>
    <row r="2282" spans="1:15">
      <c r="A2282" t="s">
        <v>2902</v>
      </c>
      <c r="B2282" t="s">
        <v>23511</v>
      </c>
      <c r="C2282" t="s">
        <v>2903</v>
      </c>
      <c r="D2282">
        <v>75</v>
      </c>
      <c r="E2282">
        <v>6152</v>
      </c>
      <c r="F2282">
        <v>85</v>
      </c>
      <c r="G2282">
        <v>7804</v>
      </c>
      <c r="H2282">
        <v>1.79361953263821E-2</v>
      </c>
      <c r="I2282">
        <v>0.130126634479168</v>
      </c>
      <c r="J2282">
        <v>0.111848174555936</v>
      </c>
      <c r="K2282" t="s">
        <v>25357</v>
      </c>
      <c r="L2282">
        <v>75</v>
      </c>
      <c r="M2282" t="s">
        <v>2729</v>
      </c>
      <c r="N2282">
        <v>0.88235294117647101</v>
      </c>
      <c r="O2282">
        <v>1.21911573472042E-2</v>
      </c>
    </row>
    <row r="2283" spans="1:15">
      <c r="A2283" t="s">
        <v>2902</v>
      </c>
      <c r="B2283" t="s">
        <v>23513</v>
      </c>
      <c r="C2283" t="s">
        <v>2903</v>
      </c>
      <c r="D2283">
        <v>3</v>
      </c>
      <c r="E2283">
        <v>535</v>
      </c>
      <c r="F2283">
        <v>101</v>
      </c>
      <c r="G2283">
        <v>8124</v>
      </c>
      <c r="H2283">
        <v>0.96663114801690897</v>
      </c>
      <c r="I2283">
        <v>0.99999999999997702</v>
      </c>
      <c r="J2283">
        <v>0.95041217501583097</v>
      </c>
      <c r="K2283" t="s">
        <v>25358</v>
      </c>
      <c r="L2283">
        <v>3</v>
      </c>
      <c r="M2283" t="s">
        <v>2729</v>
      </c>
      <c r="N2283">
        <v>2.9702970297029702E-2</v>
      </c>
      <c r="O2283">
        <v>5.60747663551402E-3</v>
      </c>
    </row>
    <row r="2284" spans="1:15">
      <c r="A2284" t="s">
        <v>2902</v>
      </c>
      <c r="B2284" t="s">
        <v>23518</v>
      </c>
      <c r="C2284" t="s">
        <v>2903</v>
      </c>
      <c r="D2284">
        <v>5</v>
      </c>
      <c r="E2284">
        <v>787</v>
      </c>
      <c r="F2284">
        <v>70</v>
      </c>
      <c r="G2284">
        <v>7393</v>
      </c>
      <c r="H2284">
        <v>0.87967002085531198</v>
      </c>
      <c r="I2284">
        <v>1</v>
      </c>
      <c r="J2284">
        <v>0.966855260484069</v>
      </c>
      <c r="K2284" t="s">
        <v>25359</v>
      </c>
      <c r="L2284">
        <v>5</v>
      </c>
      <c r="M2284" t="s">
        <v>2729</v>
      </c>
      <c r="N2284">
        <v>7.1428571428571397E-2</v>
      </c>
      <c r="O2284">
        <v>6.35324015247776E-3</v>
      </c>
    </row>
    <row r="2285" spans="1:15">
      <c r="A2285" t="s">
        <v>2904</v>
      </c>
      <c r="B2285" t="s">
        <v>23518</v>
      </c>
      <c r="C2285" t="s">
        <v>2905</v>
      </c>
      <c r="D2285">
        <v>6</v>
      </c>
      <c r="E2285">
        <v>787</v>
      </c>
      <c r="F2285">
        <v>86</v>
      </c>
      <c r="G2285">
        <v>7393</v>
      </c>
      <c r="H2285">
        <v>0.90751335803116595</v>
      </c>
      <c r="I2285">
        <v>1</v>
      </c>
      <c r="J2285">
        <v>0.966855260484069</v>
      </c>
      <c r="K2285" t="s">
        <v>25360</v>
      </c>
      <c r="L2285">
        <v>6</v>
      </c>
      <c r="M2285" t="s">
        <v>2729</v>
      </c>
      <c r="N2285">
        <v>6.9767441860465101E-2</v>
      </c>
      <c r="O2285">
        <v>7.6238881829733202E-3</v>
      </c>
    </row>
    <row r="2286" spans="1:15">
      <c r="A2286" t="s">
        <v>2904</v>
      </c>
      <c r="B2286" t="s">
        <v>23513</v>
      </c>
      <c r="C2286" t="s">
        <v>2905</v>
      </c>
      <c r="D2286">
        <v>5</v>
      </c>
      <c r="E2286">
        <v>535</v>
      </c>
      <c r="F2286">
        <v>92</v>
      </c>
      <c r="G2286">
        <v>8124</v>
      </c>
      <c r="H2286">
        <v>0.73342778231001904</v>
      </c>
      <c r="I2286">
        <v>0.99999999999997702</v>
      </c>
      <c r="J2286">
        <v>0.95041217501583097</v>
      </c>
      <c r="K2286" t="s">
        <v>25361</v>
      </c>
      <c r="L2286">
        <v>5</v>
      </c>
      <c r="M2286" t="s">
        <v>2729</v>
      </c>
      <c r="N2286">
        <v>5.4347826086956499E-2</v>
      </c>
      <c r="O2286">
        <v>9.3457943925233603E-3</v>
      </c>
    </row>
    <row r="2287" spans="1:15">
      <c r="A2287" t="s">
        <v>2904</v>
      </c>
      <c r="B2287" t="s">
        <v>23511</v>
      </c>
      <c r="C2287" t="s">
        <v>2905</v>
      </c>
      <c r="D2287">
        <v>72</v>
      </c>
      <c r="E2287">
        <v>6152</v>
      </c>
      <c r="F2287">
        <v>88</v>
      </c>
      <c r="G2287">
        <v>7804</v>
      </c>
      <c r="H2287">
        <v>0.29427782908398298</v>
      </c>
      <c r="I2287">
        <v>0.81020448119108801</v>
      </c>
      <c r="J2287">
        <v>0.69639772519260701</v>
      </c>
      <c r="K2287" t="s">
        <v>25362</v>
      </c>
      <c r="L2287">
        <v>72</v>
      </c>
      <c r="M2287" t="s">
        <v>2729</v>
      </c>
      <c r="N2287">
        <v>0.81818181818181801</v>
      </c>
      <c r="O2287">
        <v>1.1703511053316001E-2</v>
      </c>
    </row>
    <row r="2288" spans="1:15">
      <c r="A2288" t="s">
        <v>2906</v>
      </c>
      <c r="B2288" t="s">
        <v>23513</v>
      </c>
      <c r="C2288" t="s">
        <v>2907</v>
      </c>
      <c r="D2288">
        <v>1</v>
      </c>
      <c r="E2288">
        <v>535</v>
      </c>
      <c r="F2288">
        <v>22</v>
      </c>
      <c r="G2288">
        <v>8124</v>
      </c>
      <c r="H2288">
        <v>0.77702822510206004</v>
      </c>
      <c r="I2288">
        <v>0.99999999999997702</v>
      </c>
      <c r="J2288">
        <v>0.95041217501583097</v>
      </c>
      <c r="K2288" t="s">
        <v>24209</v>
      </c>
      <c r="L2288">
        <v>1</v>
      </c>
      <c r="M2288" t="s">
        <v>2729</v>
      </c>
      <c r="N2288">
        <v>4.5454545454545497E-2</v>
      </c>
      <c r="O2288">
        <v>1.8691588785046699E-3</v>
      </c>
    </row>
    <row r="2289" spans="1:15">
      <c r="A2289" t="s">
        <v>2906</v>
      </c>
      <c r="B2289" t="s">
        <v>23511</v>
      </c>
      <c r="C2289" t="s">
        <v>2907</v>
      </c>
      <c r="D2289">
        <v>19</v>
      </c>
      <c r="E2289">
        <v>6152</v>
      </c>
      <c r="F2289">
        <v>22</v>
      </c>
      <c r="G2289">
        <v>7804</v>
      </c>
      <c r="H2289">
        <v>0.284610565096101</v>
      </c>
      <c r="I2289">
        <v>0.807955886208509</v>
      </c>
      <c r="J2289">
        <v>0.69446498294407599</v>
      </c>
      <c r="K2289" t="s">
        <v>25363</v>
      </c>
      <c r="L2289">
        <v>19</v>
      </c>
      <c r="M2289" t="s">
        <v>2729</v>
      </c>
      <c r="N2289">
        <v>0.86363636363636398</v>
      </c>
      <c r="O2289">
        <v>3.0884265279583901E-3</v>
      </c>
    </row>
    <row r="2290" spans="1:15">
      <c r="A2290" t="s">
        <v>2908</v>
      </c>
      <c r="B2290" t="s">
        <v>23518</v>
      </c>
      <c r="C2290" t="s">
        <v>2909</v>
      </c>
      <c r="D2290">
        <v>18</v>
      </c>
      <c r="E2290">
        <v>787</v>
      </c>
      <c r="F2290">
        <v>154</v>
      </c>
      <c r="G2290">
        <v>7393</v>
      </c>
      <c r="H2290">
        <v>0.37359905161074197</v>
      </c>
      <c r="I2290">
        <v>1</v>
      </c>
      <c r="J2290">
        <v>0.966855260484069</v>
      </c>
      <c r="K2290" t="s">
        <v>25364</v>
      </c>
      <c r="L2290">
        <v>18</v>
      </c>
      <c r="M2290" t="s">
        <v>2729</v>
      </c>
      <c r="N2290">
        <v>0.11688311688311701</v>
      </c>
      <c r="O2290">
        <v>2.2871664548919899E-2</v>
      </c>
    </row>
    <row r="2291" spans="1:15">
      <c r="A2291" t="s">
        <v>2908</v>
      </c>
      <c r="B2291" t="s">
        <v>23513</v>
      </c>
      <c r="C2291" t="s">
        <v>2909</v>
      </c>
      <c r="D2291">
        <v>11</v>
      </c>
      <c r="E2291">
        <v>535</v>
      </c>
      <c r="F2291">
        <v>176</v>
      </c>
      <c r="G2291">
        <v>8124</v>
      </c>
      <c r="H2291">
        <v>0.61642225355721103</v>
      </c>
      <c r="I2291">
        <v>0.99999999999997702</v>
      </c>
      <c r="J2291">
        <v>0.95041217501583097</v>
      </c>
      <c r="K2291" t="s">
        <v>23769</v>
      </c>
      <c r="L2291">
        <v>11</v>
      </c>
      <c r="M2291" t="s">
        <v>2729</v>
      </c>
      <c r="N2291">
        <v>6.25E-2</v>
      </c>
      <c r="O2291">
        <v>2.0560747663551399E-2</v>
      </c>
    </row>
    <row r="2292" spans="1:15">
      <c r="A2292" t="s">
        <v>2908</v>
      </c>
      <c r="B2292" t="s">
        <v>23511</v>
      </c>
      <c r="C2292" t="s">
        <v>2909</v>
      </c>
      <c r="D2292">
        <v>129</v>
      </c>
      <c r="E2292">
        <v>6152</v>
      </c>
      <c r="F2292">
        <v>163</v>
      </c>
      <c r="G2292">
        <v>7804</v>
      </c>
      <c r="H2292">
        <v>0.50677276611449096</v>
      </c>
      <c r="I2292">
        <v>0.968912233598893</v>
      </c>
      <c r="J2292">
        <v>0.832812322140707</v>
      </c>
      <c r="K2292" t="s">
        <v>25365</v>
      </c>
      <c r="L2292">
        <v>129</v>
      </c>
      <c r="M2292" t="s">
        <v>2729</v>
      </c>
      <c r="N2292">
        <v>0.79141104294478504</v>
      </c>
      <c r="O2292">
        <v>2.09687906371912E-2</v>
      </c>
    </row>
    <row r="2293" spans="1:15">
      <c r="A2293" t="s">
        <v>2910</v>
      </c>
      <c r="B2293" t="s">
        <v>23518</v>
      </c>
      <c r="C2293" t="s">
        <v>2911</v>
      </c>
      <c r="D2293">
        <v>5</v>
      </c>
      <c r="E2293">
        <v>787</v>
      </c>
      <c r="F2293">
        <v>52</v>
      </c>
      <c r="G2293">
        <v>7393</v>
      </c>
      <c r="H2293">
        <v>0.66220021312919797</v>
      </c>
      <c r="I2293">
        <v>1</v>
      </c>
      <c r="J2293">
        <v>0.966855260484069</v>
      </c>
      <c r="K2293" t="s">
        <v>25366</v>
      </c>
      <c r="L2293">
        <v>5</v>
      </c>
      <c r="M2293" t="s">
        <v>2729</v>
      </c>
      <c r="N2293">
        <v>9.6153846153846201E-2</v>
      </c>
      <c r="O2293">
        <v>6.35324015247776E-3</v>
      </c>
    </row>
    <row r="2294" spans="1:15">
      <c r="A2294" t="s">
        <v>2910</v>
      </c>
      <c r="B2294" t="s">
        <v>23511</v>
      </c>
      <c r="C2294" t="s">
        <v>2911</v>
      </c>
      <c r="D2294">
        <v>54</v>
      </c>
      <c r="E2294">
        <v>6152</v>
      </c>
      <c r="F2294">
        <v>64</v>
      </c>
      <c r="G2294">
        <v>7804</v>
      </c>
      <c r="H2294">
        <v>0.17528698459609601</v>
      </c>
      <c r="I2294">
        <v>0.61522294593531801</v>
      </c>
      <c r="J2294">
        <v>0.52880460424730902</v>
      </c>
      <c r="K2294" t="s">
        <v>25367</v>
      </c>
      <c r="L2294">
        <v>54</v>
      </c>
      <c r="M2294" t="s">
        <v>2729</v>
      </c>
      <c r="N2294">
        <v>0.84375</v>
      </c>
      <c r="O2294">
        <v>8.7776332899869997E-3</v>
      </c>
    </row>
    <row r="2295" spans="1:15">
      <c r="A2295" t="s">
        <v>2910</v>
      </c>
      <c r="B2295" t="s">
        <v>23513</v>
      </c>
      <c r="C2295" t="s">
        <v>2911</v>
      </c>
      <c r="D2295">
        <v>3</v>
      </c>
      <c r="E2295">
        <v>535</v>
      </c>
      <c r="F2295">
        <v>69</v>
      </c>
      <c r="G2295">
        <v>8124</v>
      </c>
      <c r="H2295">
        <v>0.841857783700108</v>
      </c>
      <c r="I2295">
        <v>0.99999999999997702</v>
      </c>
      <c r="J2295">
        <v>0.95041217501583097</v>
      </c>
      <c r="K2295" t="s">
        <v>25368</v>
      </c>
      <c r="L2295">
        <v>3</v>
      </c>
      <c r="M2295" t="s">
        <v>2729</v>
      </c>
      <c r="N2295">
        <v>4.3478260869565202E-2</v>
      </c>
      <c r="O2295">
        <v>5.60747663551402E-3</v>
      </c>
    </row>
    <row r="2296" spans="1:15">
      <c r="A2296" t="s">
        <v>2912</v>
      </c>
      <c r="B2296" t="s">
        <v>23511</v>
      </c>
      <c r="C2296" t="s">
        <v>2913</v>
      </c>
      <c r="D2296">
        <v>30</v>
      </c>
      <c r="E2296">
        <v>6152</v>
      </c>
      <c r="F2296">
        <v>43</v>
      </c>
      <c r="G2296">
        <v>7804</v>
      </c>
      <c r="H2296">
        <v>0.94512388279719595</v>
      </c>
      <c r="I2296">
        <v>1</v>
      </c>
      <c r="J2296">
        <v>0.85953329234717102</v>
      </c>
      <c r="K2296" t="s">
        <v>25369</v>
      </c>
      <c r="L2296">
        <v>30</v>
      </c>
      <c r="M2296" t="s">
        <v>2729</v>
      </c>
      <c r="N2296">
        <v>0.69767441860465096</v>
      </c>
      <c r="O2296">
        <v>4.8764629388816597E-3</v>
      </c>
    </row>
    <row r="2297" spans="1:15">
      <c r="A2297" t="s">
        <v>2912</v>
      </c>
      <c r="B2297" t="s">
        <v>23513</v>
      </c>
      <c r="C2297" t="s">
        <v>2913</v>
      </c>
      <c r="D2297">
        <v>2</v>
      </c>
      <c r="E2297">
        <v>535</v>
      </c>
      <c r="F2297">
        <v>48</v>
      </c>
      <c r="G2297">
        <v>8124</v>
      </c>
      <c r="H2297">
        <v>0.83420416130209796</v>
      </c>
      <c r="I2297">
        <v>0.99999999999997702</v>
      </c>
      <c r="J2297">
        <v>0.95041217501583097</v>
      </c>
      <c r="K2297" t="s">
        <v>25352</v>
      </c>
      <c r="L2297">
        <v>2</v>
      </c>
      <c r="M2297" t="s">
        <v>2729</v>
      </c>
      <c r="N2297">
        <v>4.1666666666666699E-2</v>
      </c>
      <c r="O2297">
        <v>3.7383177570093499E-3</v>
      </c>
    </row>
    <row r="2298" spans="1:15">
      <c r="A2298" t="s">
        <v>2912</v>
      </c>
      <c r="B2298" t="s">
        <v>23518</v>
      </c>
      <c r="C2298" t="s">
        <v>2913</v>
      </c>
      <c r="D2298">
        <v>9</v>
      </c>
      <c r="E2298">
        <v>787</v>
      </c>
      <c r="F2298">
        <v>41</v>
      </c>
      <c r="G2298">
        <v>7393</v>
      </c>
      <c r="H2298">
        <v>2.58183901961558E-2</v>
      </c>
      <c r="I2298">
        <v>0.420702974024114</v>
      </c>
      <c r="J2298">
        <v>0.40675888353650802</v>
      </c>
      <c r="K2298" t="s">
        <v>25370</v>
      </c>
      <c r="L2298">
        <v>9</v>
      </c>
      <c r="M2298" t="s">
        <v>2729</v>
      </c>
      <c r="N2298">
        <v>0.219512195121951</v>
      </c>
      <c r="O2298">
        <v>1.143583227446E-2</v>
      </c>
    </row>
    <row r="2299" spans="1:15">
      <c r="A2299" t="s">
        <v>2914</v>
      </c>
      <c r="B2299" t="s">
        <v>23511</v>
      </c>
      <c r="C2299" t="s">
        <v>2915</v>
      </c>
      <c r="D2299">
        <v>86</v>
      </c>
      <c r="E2299">
        <v>6152</v>
      </c>
      <c r="F2299">
        <v>115</v>
      </c>
      <c r="G2299">
        <v>7804</v>
      </c>
      <c r="H2299">
        <v>0.88073168390450696</v>
      </c>
      <c r="I2299">
        <v>1</v>
      </c>
      <c r="J2299">
        <v>0.85953329234717102</v>
      </c>
      <c r="K2299" t="s">
        <v>25371</v>
      </c>
      <c r="L2299">
        <v>86</v>
      </c>
      <c r="M2299" t="s">
        <v>2729</v>
      </c>
      <c r="N2299">
        <v>0.74782608695652197</v>
      </c>
      <c r="O2299">
        <v>1.39791937581274E-2</v>
      </c>
    </row>
    <row r="2300" spans="1:15">
      <c r="A2300" t="s">
        <v>2914</v>
      </c>
      <c r="B2300" t="s">
        <v>23513</v>
      </c>
      <c r="C2300" t="s">
        <v>2915</v>
      </c>
      <c r="D2300">
        <v>6</v>
      </c>
      <c r="E2300">
        <v>535</v>
      </c>
      <c r="F2300">
        <v>109</v>
      </c>
      <c r="G2300">
        <v>8124</v>
      </c>
      <c r="H2300">
        <v>0.73221902095605895</v>
      </c>
      <c r="I2300">
        <v>0.99999999999997702</v>
      </c>
      <c r="J2300">
        <v>0.95041217501583097</v>
      </c>
      <c r="K2300" t="s">
        <v>25372</v>
      </c>
      <c r="L2300">
        <v>6</v>
      </c>
      <c r="M2300" t="s">
        <v>2729</v>
      </c>
      <c r="N2300">
        <v>5.5045871559633003E-2</v>
      </c>
      <c r="O2300">
        <v>1.1214953271028E-2</v>
      </c>
    </row>
    <row r="2301" spans="1:15">
      <c r="A2301" t="s">
        <v>2914</v>
      </c>
      <c r="B2301" t="s">
        <v>23518</v>
      </c>
      <c r="C2301" t="s">
        <v>2915</v>
      </c>
      <c r="D2301">
        <v>19</v>
      </c>
      <c r="E2301">
        <v>787</v>
      </c>
      <c r="F2301">
        <v>110</v>
      </c>
      <c r="G2301">
        <v>7393</v>
      </c>
      <c r="H2301">
        <v>2.2339193529086001E-2</v>
      </c>
      <c r="I2301">
        <v>0.38807624224378701</v>
      </c>
      <c r="J2301">
        <v>0.37521355628229502</v>
      </c>
      <c r="K2301" t="s">
        <v>25373</v>
      </c>
      <c r="L2301">
        <v>19</v>
      </c>
      <c r="M2301" t="s">
        <v>2729</v>
      </c>
      <c r="N2301">
        <v>0.17272727272727301</v>
      </c>
      <c r="O2301">
        <v>2.4142312579415501E-2</v>
      </c>
    </row>
    <row r="2302" spans="1:15">
      <c r="A2302" t="s">
        <v>2916</v>
      </c>
      <c r="B2302" t="s">
        <v>23511</v>
      </c>
      <c r="C2302" t="s">
        <v>2917</v>
      </c>
      <c r="D2302">
        <v>15</v>
      </c>
      <c r="E2302">
        <v>6152</v>
      </c>
      <c r="F2302">
        <v>19</v>
      </c>
      <c r="G2302">
        <v>7804</v>
      </c>
      <c r="H2302">
        <v>0.62495457453607595</v>
      </c>
      <c r="I2302">
        <v>0.968912233598893</v>
      </c>
      <c r="J2302">
        <v>0.832812322140707</v>
      </c>
      <c r="K2302" t="s">
        <v>25374</v>
      </c>
      <c r="L2302">
        <v>15</v>
      </c>
      <c r="M2302" t="s">
        <v>2729</v>
      </c>
      <c r="N2302">
        <v>0.78947368421052599</v>
      </c>
      <c r="O2302">
        <v>2.4382314694408299E-3</v>
      </c>
    </row>
    <row r="2303" spans="1:15">
      <c r="A2303" t="s">
        <v>2916</v>
      </c>
      <c r="B2303" t="s">
        <v>23518</v>
      </c>
      <c r="C2303" t="s">
        <v>2917</v>
      </c>
      <c r="D2303">
        <v>4</v>
      </c>
      <c r="E2303">
        <v>787</v>
      </c>
      <c r="F2303">
        <v>19</v>
      </c>
      <c r="G2303">
        <v>7393</v>
      </c>
      <c r="H2303">
        <v>0.13620428310767099</v>
      </c>
      <c r="I2303">
        <v>0.734130643124697</v>
      </c>
      <c r="J2303">
        <v>0.70979807418766605</v>
      </c>
      <c r="K2303" t="s">
        <v>25375</v>
      </c>
      <c r="L2303">
        <v>4</v>
      </c>
      <c r="M2303" t="s">
        <v>2729</v>
      </c>
      <c r="N2303">
        <v>0.21052631578947401</v>
      </c>
      <c r="O2303">
        <v>5.0825921219822103E-3</v>
      </c>
    </row>
    <row r="2304" spans="1:15">
      <c r="A2304" t="s">
        <v>2918</v>
      </c>
      <c r="B2304" t="s">
        <v>23518</v>
      </c>
      <c r="C2304" t="s">
        <v>2919</v>
      </c>
      <c r="D2304">
        <v>1</v>
      </c>
      <c r="E2304">
        <v>787</v>
      </c>
      <c r="F2304">
        <v>7</v>
      </c>
      <c r="G2304">
        <v>7393</v>
      </c>
      <c r="H2304">
        <v>0.54534917443390396</v>
      </c>
      <c r="I2304">
        <v>1</v>
      </c>
      <c r="J2304">
        <v>0.966855260484069</v>
      </c>
      <c r="K2304" t="s">
        <v>25376</v>
      </c>
      <c r="L2304">
        <v>1</v>
      </c>
      <c r="M2304" t="s">
        <v>2729</v>
      </c>
      <c r="N2304">
        <v>0.14285714285714299</v>
      </c>
      <c r="O2304">
        <v>1.27064803049555E-3</v>
      </c>
    </row>
    <row r="2305" spans="1:15">
      <c r="A2305" t="s">
        <v>2918</v>
      </c>
      <c r="B2305" t="s">
        <v>23511</v>
      </c>
      <c r="C2305" t="s">
        <v>2919</v>
      </c>
      <c r="D2305">
        <v>6</v>
      </c>
      <c r="E2305">
        <v>6152</v>
      </c>
      <c r="F2305">
        <v>7</v>
      </c>
      <c r="G2305">
        <v>7804</v>
      </c>
      <c r="H2305">
        <v>0.54476030000281095</v>
      </c>
      <c r="I2305">
        <v>0.968912233598893</v>
      </c>
      <c r="J2305">
        <v>0.832812322140707</v>
      </c>
      <c r="K2305" t="s">
        <v>25377</v>
      </c>
      <c r="L2305">
        <v>6</v>
      </c>
      <c r="M2305" t="s">
        <v>2729</v>
      </c>
      <c r="N2305">
        <v>0.85714285714285698</v>
      </c>
      <c r="O2305">
        <v>9.7529258777633303E-4</v>
      </c>
    </row>
    <row r="2306" spans="1:15">
      <c r="A2306" t="s">
        <v>2920</v>
      </c>
      <c r="B2306" t="s">
        <v>23513</v>
      </c>
      <c r="C2306" t="s">
        <v>2921</v>
      </c>
      <c r="D2306">
        <v>27</v>
      </c>
      <c r="E2306">
        <v>535</v>
      </c>
      <c r="F2306">
        <v>451</v>
      </c>
      <c r="G2306">
        <v>8124</v>
      </c>
      <c r="H2306">
        <v>0.72894306410520304</v>
      </c>
      <c r="I2306">
        <v>0.99999999999997702</v>
      </c>
      <c r="J2306">
        <v>0.95041217501583097</v>
      </c>
      <c r="K2306" t="s">
        <v>25378</v>
      </c>
      <c r="L2306">
        <v>27</v>
      </c>
      <c r="M2306" t="s">
        <v>2729</v>
      </c>
      <c r="N2306">
        <v>5.9866962305986697E-2</v>
      </c>
      <c r="O2306">
        <v>5.0467289719626197E-2</v>
      </c>
    </row>
    <row r="2307" spans="1:15">
      <c r="A2307" t="s">
        <v>2920</v>
      </c>
      <c r="B2307" t="s">
        <v>23518</v>
      </c>
      <c r="C2307" t="s">
        <v>2921</v>
      </c>
      <c r="D2307">
        <v>50</v>
      </c>
      <c r="E2307">
        <v>787</v>
      </c>
      <c r="F2307">
        <v>413</v>
      </c>
      <c r="G2307">
        <v>7393</v>
      </c>
      <c r="H2307">
        <v>0.180737979471151</v>
      </c>
      <c r="I2307">
        <v>0.83876007220319604</v>
      </c>
      <c r="J2307">
        <v>0.81095958809365798</v>
      </c>
      <c r="K2307" t="s">
        <v>25379</v>
      </c>
      <c r="L2307">
        <v>50</v>
      </c>
      <c r="M2307" t="s">
        <v>2729</v>
      </c>
      <c r="N2307">
        <v>0.12106537530266299</v>
      </c>
      <c r="O2307">
        <v>6.3532401524777599E-2</v>
      </c>
    </row>
    <row r="2308" spans="1:15">
      <c r="A2308" t="s">
        <v>2920</v>
      </c>
      <c r="B2308" t="s">
        <v>23511</v>
      </c>
      <c r="C2308" t="s">
        <v>2921</v>
      </c>
      <c r="D2308">
        <v>350</v>
      </c>
      <c r="E2308">
        <v>6152</v>
      </c>
      <c r="F2308">
        <v>441</v>
      </c>
      <c r="G2308">
        <v>7804</v>
      </c>
      <c r="H2308">
        <v>0.41579770335903199</v>
      </c>
      <c r="I2308">
        <v>0.93748526872066595</v>
      </c>
      <c r="J2308">
        <v>0.80579979955044601</v>
      </c>
      <c r="K2308" t="s">
        <v>25380</v>
      </c>
      <c r="L2308">
        <v>350</v>
      </c>
      <c r="M2308" t="s">
        <v>2729</v>
      </c>
      <c r="N2308">
        <v>0.79365079365079405</v>
      </c>
      <c r="O2308">
        <v>5.6892067620286098E-2</v>
      </c>
    </row>
    <row r="2309" spans="1:15">
      <c r="A2309" t="s">
        <v>2922</v>
      </c>
      <c r="B2309" t="s">
        <v>23511</v>
      </c>
      <c r="C2309" t="s">
        <v>2923</v>
      </c>
      <c r="D2309">
        <v>1</v>
      </c>
      <c r="E2309">
        <v>6152</v>
      </c>
      <c r="F2309">
        <v>2</v>
      </c>
      <c r="G2309">
        <v>7804</v>
      </c>
      <c r="H2309">
        <v>0.95521029019776005</v>
      </c>
      <c r="I2309">
        <v>1</v>
      </c>
      <c r="J2309">
        <v>0.85953329234717102</v>
      </c>
      <c r="K2309" t="s">
        <v>25381</v>
      </c>
      <c r="L2309">
        <v>1</v>
      </c>
      <c r="M2309" t="s">
        <v>2729</v>
      </c>
      <c r="N2309">
        <v>0.5</v>
      </c>
      <c r="O2309">
        <v>1.6254876462938901E-4</v>
      </c>
    </row>
    <row r="2310" spans="1:15">
      <c r="A2310" t="s">
        <v>2922</v>
      </c>
      <c r="B2310" t="s">
        <v>23518</v>
      </c>
      <c r="C2310" t="s">
        <v>2923</v>
      </c>
      <c r="D2310">
        <v>1</v>
      </c>
      <c r="E2310">
        <v>787</v>
      </c>
      <c r="F2310">
        <v>2</v>
      </c>
      <c r="G2310">
        <v>7393</v>
      </c>
      <c r="H2310">
        <v>0.20158492765181499</v>
      </c>
      <c r="I2310">
        <v>0.83876007220319604</v>
      </c>
      <c r="J2310">
        <v>0.81095958809365798</v>
      </c>
      <c r="K2310" t="s">
        <v>25020</v>
      </c>
      <c r="L2310">
        <v>1</v>
      </c>
      <c r="M2310" t="s">
        <v>2729</v>
      </c>
      <c r="N2310">
        <v>0.5</v>
      </c>
      <c r="O2310">
        <v>1.27064803049555E-3</v>
      </c>
    </row>
    <row r="2311" spans="1:15">
      <c r="A2311" t="s">
        <v>2924</v>
      </c>
      <c r="B2311" t="s">
        <v>23511</v>
      </c>
      <c r="C2311" t="s">
        <v>2925</v>
      </c>
      <c r="D2311">
        <v>3</v>
      </c>
      <c r="E2311">
        <v>6152</v>
      </c>
      <c r="F2311">
        <v>8</v>
      </c>
      <c r="G2311">
        <v>7804</v>
      </c>
      <c r="H2311">
        <v>0.99832011474208904</v>
      </c>
      <c r="I2311">
        <v>1</v>
      </c>
      <c r="J2311">
        <v>0.85953329234717102</v>
      </c>
      <c r="K2311" t="s">
        <v>25382</v>
      </c>
      <c r="L2311">
        <v>3</v>
      </c>
      <c r="M2311" t="s">
        <v>2729</v>
      </c>
      <c r="N2311">
        <v>0.375</v>
      </c>
      <c r="O2311">
        <v>4.8764629388816603E-4</v>
      </c>
    </row>
    <row r="2312" spans="1:15">
      <c r="A2312" t="s">
        <v>2924</v>
      </c>
      <c r="B2312" t="s">
        <v>23518</v>
      </c>
      <c r="C2312" t="s">
        <v>2925</v>
      </c>
      <c r="D2312">
        <v>4</v>
      </c>
      <c r="E2312">
        <v>787</v>
      </c>
      <c r="F2312">
        <v>8</v>
      </c>
      <c r="G2312">
        <v>7393</v>
      </c>
      <c r="H2312">
        <v>6.2773987355787802E-3</v>
      </c>
      <c r="I2312">
        <v>0.219814790058624</v>
      </c>
      <c r="J2312">
        <v>0.21252908610038199</v>
      </c>
      <c r="K2312" t="s">
        <v>25383</v>
      </c>
      <c r="L2312">
        <v>4</v>
      </c>
      <c r="M2312" t="s">
        <v>2729</v>
      </c>
      <c r="N2312">
        <v>0.5</v>
      </c>
      <c r="O2312">
        <v>5.0825921219822103E-3</v>
      </c>
    </row>
    <row r="2313" spans="1:15">
      <c r="A2313" t="s">
        <v>2926</v>
      </c>
      <c r="B2313" t="s">
        <v>23511</v>
      </c>
      <c r="C2313" t="s">
        <v>2927</v>
      </c>
      <c r="D2313">
        <v>2</v>
      </c>
      <c r="E2313">
        <v>6152</v>
      </c>
      <c r="F2313">
        <v>4</v>
      </c>
      <c r="G2313">
        <v>7804</v>
      </c>
      <c r="H2313">
        <v>0.96811759508681905</v>
      </c>
      <c r="I2313">
        <v>1</v>
      </c>
      <c r="J2313">
        <v>0.85953329234717102</v>
      </c>
      <c r="K2313" t="s">
        <v>25384</v>
      </c>
      <c r="L2313">
        <v>2</v>
      </c>
      <c r="M2313" t="s">
        <v>2729</v>
      </c>
      <c r="N2313">
        <v>0.5</v>
      </c>
      <c r="O2313">
        <v>3.2509752925877802E-4</v>
      </c>
    </row>
    <row r="2314" spans="1:15">
      <c r="A2314" t="s">
        <v>2926</v>
      </c>
      <c r="B2314" t="s">
        <v>23518</v>
      </c>
      <c r="C2314" t="s">
        <v>2927</v>
      </c>
      <c r="D2314">
        <v>2</v>
      </c>
      <c r="E2314">
        <v>787</v>
      </c>
      <c r="F2314">
        <v>4</v>
      </c>
      <c r="G2314">
        <v>7393</v>
      </c>
      <c r="H2314">
        <v>5.8679954233094203E-2</v>
      </c>
      <c r="I2314">
        <v>0.61178825165478101</v>
      </c>
      <c r="J2314">
        <v>0.59151068941477603</v>
      </c>
      <c r="K2314" t="s">
        <v>25385</v>
      </c>
      <c r="L2314">
        <v>2</v>
      </c>
      <c r="M2314" t="s">
        <v>2729</v>
      </c>
      <c r="N2314">
        <v>0.5</v>
      </c>
      <c r="O2314">
        <v>2.5412960609911099E-3</v>
      </c>
    </row>
    <row r="2315" spans="1:15">
      <c r="A2315" t="s">
        <v>2928</v>
      </c>
      <c r="B2315" t="s">
        <v>23513</v>
      </c>
      <c r="C2315" t="s">
        <v>2929</v>
      </c>
      <c r="D2315">
        <v>1</v>
      </c>
      <c r="E2315">
        <v>535</v>
      </c>
      <c r="F2315">
        <v>7</v>
      </c>
      <c r="G2315">
        <v>8124</v>
      </c>
      <c r="H2315">
        <v>0.37938355156400999</v>
      </c>
      <c r="I2315">
        <v>0.99999999999997702</v>
      </c>
      <c r="J2315">
        <v>0.95041217501583097</v>
      </c>
      <c r="K2315" t="s">
        <v>25386</v>
      </c>
      <c r="L2315">
        <v>1</v>
      </c>
      <c r="M2315" t="s">
        <v>2729</v>
      </c>
      <c r="N2315">
        <v>0.14285714285714299</v>
      </c>
      <c r="O2315">
        <v>1.8691588785046699E-3</v>
      </c>
    </row>
    <row r="2316" spans="1:15">
      <c r="A2316" t="s">
        <v>2928</v>
      </c>
      <c r="B2316" t="s">
        <v>23511</v>
      </c>
      <c r="C2316" t="s">
        <v>2929</v>
      </c>
      <c r="D2316">
        <v>6</v>
      </c>
      <c r="E2316">
        <v>6152</v>
      </c>
      <c r="F2316">
        <v>7</v>
      </c>
      <c r="G2316">
        <v>7804</v>
      </c>
      <c r="H2316">
        <v>0.54476030000281095</v>
      </c>
      <c r="I2316">
        <v>0.968912233598893</v>
      </c>
      <c r="J2316">
        <v>0.832812322140707</v>
      </c>
      <c r="K2316" t="s">
        <v>25387</v>
      </c>
      <c r="L2316">
        <v>6</v>
      </c>
      <c r="M2316" t="s">
        <v>2729</v>
      </c>
      <c r="N2316">
        <v>0.85714285714285698</v>
      </c>
      <c r="O2316">
        <v>9.7529258777633303E-4</v>
      </c>
    </row>
    <row r="2317" spans="1:15">
      <c r="A2317" t="s">
        <v>2930</v>
      </c>
      <c r="B2317" t="s">
        <v>23518</v>
      </c>
      <c r="C2317" t="s">
        <v>2931</v>
      </c>
      <c r="D2317">
        <v>30</v>
      </c>
      <c r="E2317">
        <v>787</v>
      </c>
      <c r="F2317">
        <v>147</v>
      </c>
      <c r="G2317">
        <v>7393</v>
      </c>
      <c r="H2317">
        <v>3.1296939147123002E-4</v>
      </c>
      <c r="I2317">
        <v>2.7019690797016199E-2</v>
      </c>
      <c r="J2317">
        <v>2.6124130183748099E-2</v>
      </c>
      <c r="K2317" t="s">
        <v>25388</v>
      </c>
      <c r="L2317">
        <v>30</v>
      </c>
      <c r="M2317" t="s">
        <v>2729</v>
      </c>
      <c r="N2317">
        <v>0.20408163265306101</v>
      </c>
      <c r="O2317">
        <v>3.8119440914866597E-2</v>
      </c>
    </row>
    <row r="2318" spans="1:15">
      <c r="A2318" t="s">
        <v>2930</v>
      </c>
      <c r="B2318" t="s">
        <v>23511</v>
      </c>
      <c r="C2318" t="s">
        <v>2931</v>
      </c>
      <c r="D2318">
        <v>124</v>
      </c>
      <c r="E2318">
        <v>6152</v>
      </c>
      <c r="F2318">
        <v>170</v>
      </c>
      <c r="G2318">
        <v>7804</v>
      </c>
      <c r="H2318">
        <v>0.97446678196606595</v>
      </c>
      <c r="I2318">
        <v>1</v>
      </c>
      <c r="J2318">
        <v>0.85953329234717102</v>
      </c>
      <c r="K2318" t="s">
        <v>25389</v>
      </c>
      <c r="L2318">
        <v>124</v>
      </c>
      <c r="M2318" t="s">
        <v>2729</v>
      </c>
      <c r="N2318">
        <v>0.72941176470588198</v>
      </c>
      <c r="O2318">
        <v>2.01560468140442E-2</v>
      </c>
    </row>
    <row r="2319" spans="1:15">
      <c r="A2319" t="s">
        <v>2930</v>
      </c>
      <c r="B2319" t="s">
        <v>23513</v>
      </c>
      <c r="C2319" t="s">
        <v>2931</v>
      </c>
      <c r="D2319">
        <v>8</v>
      </c>
      <c r="E2319">
        <v>535</v>
      </c>
      <c r="F2319">
        <v>165</v>
      </c>
      <c r="G2319">
        <v>8124</v>
      </c>
      <c r="H2319">
        <v>0.85939699310712903</v>
      </c>
      <c r="I2319">
        <v>0.99999999999997702</v>
      </c>
      <c r="J2319">
        <v>0.95041217501583097</v>
      </c>
      <c r="K2319" t="s">
        <v>25390</v>
      </c>
      <c r="L2319">
        <v>8</v>
      </c>
      <c r="M2319" t="s">
        <v>2729</v>
      </c>
      <c r="N2319">
        <v>4.8484848484848499E-2</v>
      </c>
      <c r="O2319">
        <v>1.4953271028037399E-2</v>
      </c>
    </row>
    <row r="2320" spans="1:15">
      <c r="A2320" t="s">
        <v>2932</v>
      </c>
      <c r="B2320" t="s">
        <v>23511</v>
      </c>
      <c r="C2320" t="s">
        <v>2933</v>
      </c>
      <c r="D2320">
        <v>9</v>
      </c>
      <c r="E2320">
        <v>6152</v>
      </c>
      <c r="F2320">
        <v>11</v>
      </c>
      <c r="G2320">
        <v>7804</v>
      </c>
      <c r="H2320">
        <v>0.578610134932666</v>
      </c>
      <c r="I2320">
        <v>0.968912233598893</v>
      </c>
      <c r="J2320">
        <v>0.832812322140707</v>
      </c>
      <c r="K2320" t="s">
        <v>25391</v>
      </c>
      <c r="L2320">
        <v>9</v>
      </c>
      <c r="M2320" t="s">
        <v>2729</v>
      </c>
      <c r="N2320">
        <v>0.81818181818181801</v>
      </c>
      <c r="O2320">
        <v>1.4629388816645001E-3</v>
      </c>
    </row>
    <row r="2321" spans="1:15">
      <c r="A2321" t="s">
        <v>2934</v>
      </c>
      <c r="B2321" t="s">
        <v>23518</v>
      </c>
      <c r="C2321" t="s">
        <v>2935</v>
      </c>
      <c r="D2321">
        <v>1</v>
      </c>
      <c r="E2321">
        <v>787</v>
      </c>
      <c r="F2321">
        <v>11</v>
      </c>
      <c r="G2321">
        <v>7393</v>
      </c>
      <c r="H2321">
        <v>0.71032488019926399</v>
      </c>
      <c r="I2321">
        <v>1</v>
      </c>
      <c r="J2321">
        <v>0.966855260484069</v>
      </c>
      <c r="K2321" t="s">
        <v>25020</v>
      </c>
      <c r="L2321">
        <v>1</v>
      </c>
      <c r="M2321" t="s">
        <v>2729</v>
      </c>
      <c r="N2321">
        <v>9.0909090909090898E-2</v>
      </c>
      <c r="O2321">
        <v>1.27064803049555E-3</v>
      </c>
    </row>
    <row r="2322" spans="1:15">
      <c r="A2322" t="s">
        <v>2934</v>
      </c>
      <c r="B2322" t="s">
        <v>23511</v>
      </c>
      <c r="C2322" t="s">
        <v>2935</v>
      </c>
      <c r="D2322">
        <v>6</v>
      </c>
      <c r="E2322">
        <v>6152</v>
      </c>
      <c r="F2322">
        <v>12</v>
      </c>
      <c r="G2322">
        <v>7804</v>
      </c>
      <c r="H2322">
        <v>0.99457238208625698</v>
      </c>
      <c r="I2322">
        <v>1</v>
      </c>
      <c r="J2322">
        <v>0.85953329234717102</v>
      </c>
      <c r="K2322" t="s">
        <v>25392</v>
      </c>
      <c r="L2322">
        <v>6</v>
      </c>
      <c r="M2322" t="s">
        <v>2729</v>
      </c>
      <c r="N2322">
        <v>0.5</v>
      </c>
      <c r="O2322">
        <v>9.7529258777633303E-4</v>
      </c>
    </row>
    <row r="2323" spans="1:15">
      <c r="A2323" t="s">
        <v>2934</v>
      </c>
      <c r="B2323" t="s">
        <v>23513</v>
      </c>
      <c r="C2323" t="s">
        <v>2935</v>
      </c>
      <c r="D2323">
        <v>1</v>
      </c>
      <c r="E2323">
        <v>535</v>
      </c>
      <c r="F2323">
        <v>12</v>
      </c>
      <c r="G2323">
        <v>8124</v>
      </c>
      <c r="H2323">
        <v>0.55870736002102495</v>
      </c>
      <c r="I2323">
        <v>0.99999999999997702</v>
      </c>
      <c r="J2323">
        <v>0.95041217501583097</v>
      </c>
      <c r="K2323" t="s">
        <v>25393</v>
      </c>
      <c r="L2323">
        <v>1</v>
      </c>
      <c r="M2323" t="s">
        <v>2729</v>
      </c>
      <c r="N2323">
        <v>8.3333333333333301E-2</v>
      </c>
      <c r="O2323">
        <v>1.8691588785046699E-3</v>
      </c>
    </row>
    <row r="2324" spans="1:15">
      <c r="A2324" t="s">
        <v>2936</v>
      </c>
      <c r="B2324" t="s">
        <v>23513</v>
      </c>
      <c r="C2324" t="s">
        <v>2937</v>
      </c>
      <c r="D2324">
        <v>1</v>
      </c>
      <c r="E2324">
        <v>535</v>
      </c>
      <c r="F2324">
        <v>6</v>
      </c>
      <c r="G2324">
        <v>8124</v>
      </c>
      <c r="H2324">
        <v>0.33559747746230201</v>
      </c>
      <c r="I2324">
        <v>0.97804040131218795</v>
      </c>
      <c r="J2324">
        <v>0.92954150506449396</v>
      </c>
      <c r="K2324" t="s">
        <v>23615</v>
      </c>
      <c r="L2324">
        <v>1</v>
      </c>
      <c r="M2324" t="s">
        <v>2729</v>
      </c>
      <c r="N2324">
        <v>0.16666666666666699</v>
      </c>
      <c r="O2324">
        <v>1.8691588785046699E-3</v>
      </c>
    </row>
    <row r="2325" spans="1:15">
      <c r="A2325" t="s">
        <v>2936</v>
      </c>
      <c r="B2325" t="s">
        <v>23511</v>
      </c>
      <c r="C2325" t="s">
        <v>2937</v>
      </c>
      <c r="D2325">
        <v>5</v>
      </c>
      <c r="E2325">
        <v>6152</v>
      </c>
      <c r="F2325">
        <v>6</v>
      </c>
      <c r="G2325">
        <v>7804</v>
      </c>
      <c r="H2325">
        <v>0.62665052091531404</v>
      </c>
      <c r="I2325">
        <v>0.968912233598893</v>
      </c>
      <c r="J2325">
        <v>0.832812322140707</v>
      </c>
      <c r="K2325" t="s">
        <v>25394</v>
      </c>
      <c r="L2325">
        <v>5</v>
      </c>
      <c r="M2325" t="s">
        <v>2729</v>
      </c>
      <c r="N2325">
        <v>0.83333333333333304</v>
      </c>
      <c r="O2325">
        <v>8.1274382314694405E-4</v>
      </c>
    </row>
    <row r="2326" spans="1:15">
      <c r="A2326" t="s">
        <v>2938</v>
      </c>
      <c r="B2326" t="s">
        <v>23518</v>
      </c>
      <c r="C2326" t="s">
        <v>2939</v>
      </c>
      <c r="D2326">
        <v>28</v>
      </c>
      <c r="E2326">
        <v>787</v>
      </c>
      <c r="F2326">
        <v>300</v>
      </c>
      <c r="G2326">
        <v>7393</v>
      </c>
      <c r="H2326">
        <v>0.79994935570757997</v>
      </c>
      <c r="I2326">
        <v>1</v>
      </c>
      <c r="J2326">
        <v>0.966855260484069</v>
      </c>
      <c r="K2326" t="s">
        <v>25395</v>
      </c>
      <c r="L2326">
        <v>28</v>
      </c>
      <c r="M2326" t="s">
        <v>2729</v>
      </c>
      <c r="N2326">
        <v>9.3333333333333296E-2</v>
      </c>
      <c r="O2326">
        <v>3.5578144853875497E-2</v>
      </c>
    </row>
    <row r="2327" spans="1:15">
      <c r="A2327" t="s">
        <v>2938</v>
      </c>
      <c r="B2327" t="s">
        <v>23511</v>
      </c>
      <c r="C2327" t="s">
        <v>2939</v>
      </c>
      <c r="D2327">
        <v>255</v>
      </c>
      <c r="E2327">
        <v>6152</v>
      </c>
      <c r="F2327">
        <v>317</v>
      </c>
      <c r="G2327">
        <v>7804</v>
      </c>
      <c r="H2327">
        <v>0.26140907484618903</v>
      </c>
      <c r="I2327">
        <v>0.75849464835270597</v>
      </c>
      <c r="J2327">
        <v>0.65195140232631099</v>
      </c>
      <c r="K2327" t="s">
        <v>25396</v>
      </c>
      <c r="L2327">
        <v>255</v>
      </c>
      <c r="M2327" t="s">
        <v>2729</v>
      </c>
      <c r="N2327">
        <v>0.80441640378548895</v>
      </c>
      <c r="O2327">
        <v>4.1449934980494103E-2</v>
      </c>
    </row>
    <row r="2328" spans="1:15">
      <c r="A2328" t="s">
        <v>2938</v>
      </c>
      <c r="B2328" t="s">
        <v>23513</v>
      </c>
      <c r="C2328" t="s">
        <v>2939</v>
      </c>
      <c r="D2328">
        <v>23</v>
      </c>
      <c r="E2328">
        <v>535</v>
      </c>
      <c r="F2328">
        <v>347</v>
      </c>
      <c r="G2328">
        <v>8124</v>
      </c>
      <c r="H2328">
        <v>0.51929269658889798</v>
      </c>
      <c r="I2328">
        <v>0.99999999999997702</v>
      </c>
      <c r="J2328">
        <v>0.95041217501583097</v>
      </c>
      <c r="K2328" t="s">
        <v>25397</v>
      </c>
      <c r="L2328">
        <v>23</v>
      </c>
      <c r="M2328" t="s">
        <v>2729</v>
      </c>
      <c r="N2328">
        <v>6.6282420749279494E-2</v>
      </c>
      <c r="O2328">
        <v>4.2990654205607499E-2</v>
      </c>
    </row>
    <row r="2329" spans="1:15">
      <c r="A2329" t="s">
        <v>2940</v>
      </c>
      <c r="B2329" t="s">
        <v>23511</v>
      </c>
      <c r="C2329" t="s">
        <v>2941</v>
      </c>
      <c r="D2329">
        <v>77</v>
      </c>
      <c r="E2329">
        <v>6152</v>
      </c>
      <c r="F2329">
        <v>91</v>
      </c>
      <c r="G2329">
        <v>7804</v>
      </c>
      <c r="H2329">
        <v>0.106605987743596</v>
      </c>
      <c r="I2329">
        <v>0.45617467431877601</v>
      </c>
      <c r="J2329">
        <v>0.39209731970261602</v>
      </c>
      <c r="K2329" t="s">
        <v>25398</v>
      </c>
      <c r="L2329">
        <v>77</v>
      </c>
      <c r="M2329" t="s">
        <v>2729</v>
      </c>
      <c r="N2329">
        <v>0.84615384615384603</v>
      </c>
      <c r="O2329">
        <v>1.25162548764629E-2</v>
      </c>
    </row>
    <row r="2330" spans="1:15">
      <c r="A2330" t="s">
        <v>2940</v>
      </c>
      <c r="B2330" t="s">
        <v>23518</v>
      </c>
      <c r="C2330" t="s">
        <v>2941</v>
      </c>
      <c r="D2330">
        <v>7</v>
      </c>
      <c r="E2330">
        <v>787</v>
      </c>
      <c r="F2330">
        <v>87</v>
      </c>
      <c r="G2330">
        <v>7393</v>
      </c>
      <c r="H2330">
        <v>0.83266835507680004</v>
      </c>
      <c r="I2330">
        <v>1</v>
      </c>
      <c r="J2330">
        <v>0.966855260484069</v>
      </c>
      <c r="K2330" t="s">
        <v>25399</v>
      </c>
      <c r="L2330">
        <v>7</v>
      </c>
      <c r="M2330" t="s">
        <v>2729</v>
      </c>
      <c r="N2330">
        <v>8.04597701149425E-2</v>
      </c>
      <c r="O2330">
        <v>8.8945362134688708E-3</v>
      </c>
    </row>
    <row r="2331" spans="1:15">
      <c r="A2331" t="s">
        <v>2940</v>
      </c>
      <c r="B2331" t="s">
        <v>23513</v>
      </c>
      <c r="C2331" t="s">
        <v>2941</v>
      </c>
      <c r="D2331">
        <v>3</v>
      </c>
      <c r="E2331">
        <v>535</v>
      </c>
      <c r="F2331">
        <v>101</v>
      </c>
      <c r="G2331">
        <v>8124</v>
      </c>
      <c r="H2331">
        <v>0.96663114801690897</v>
      </c>
      <c r="I2331">
        <v>0.99999999999997702</v>
      </c>
      <c r="J2331">
        <v>0.95041217501583097</v>
      </c>
      <c r="K2331" t="s">
        <v>25400</v>
      </c>
      <c r="L2331">
        <v>3</v>
      </c>
      <c r="M2331" t="s">
        <v>2729</v>
      </c>
      <c r="N2331">
        <v>2.9702970297029702E-2</v>
      </c>
      <c r="O2331">
        <v>5.60747663551402E-3</v>
      </c>
    </row>
    <row r="2332" spans="1:15">
      <c r="A2332" t="s">
        <v>2942</v>
      </c>
      <c r="B2332" t="s">
        <v>23518</v>
      </c>
      <c r="C2332" t="s">
        <v>2943</v>
      </c>
      <c r="D2332">
        <v>4</v>
      </c>
      <c r="E2332">
        <v>787</v>
      </c>
      <c r="F2332">
        <v>27</v>
      </c>
      <c r="G2332">
        <v>7393</v>
      </c>
      <c r="H2332">
        <v>0.32263532717999099</v>
      </c>
      <c r="I2332">
        <v>1</v>
      </c>
      <c r="J2332">
        <v>0.966855260484069</v>
      </c>
      <c r="K2332" t="s">
        <v>25401</v>
      </c>
      <c r="L2332">
        <v>4</v>
      </c>
      <c r="M2332" t="s">
        <v>2729</v>
      </c>
      <c r="N2332">
        <v>0.148148148148148</v>
      </c>
      <c r="O2332">
        <v>5.0825921219822103E-3</v>
      </c>
    </row>
    <row r="2333" spans="1:15">
      <c r="A2333" t="s">
        <v>2942</v>
      </c>
      <c r="B2333" t="s">
        <v>23511</v>
      </c>
      <c r="C2333" t="s">
        <v>2943</v>
      </c>
      <c r="D2333">
        <v>24</v>
      </c>
      <c r="E2333">
        <v>6152</v>
      </c>
      <c r="F2333">
        <v>28</v>
      </c>
      <c r="G2333">
        <v>7804</v>
      </c>
      <c r="H2333">
        <v>0.26302534487887202</v>
      </c>
      <c r="I2333">
        <v>0.75893450185594702</v>
      </c>
      <c r="J2333">
        <v>0.65232947105610195</v>
      </c>
      <c r="K2333" t="s">
        <v>25402</v>
      </c>
      <c r="L2333">
        <v>24</v>
      </c>
      <c r="M2333" t="s">
        <v>2729</v>
      </c>
      <c r="N2333">
        <v>0.85714285714285698</v>
      </c>
      <c r="O2333">
        <v>3.90117035110533E-3</v>
      </c>
    </row>
    <row r="2334" spans="1:15">
      <c r="A2334" t="s">
        <v>2944</v>
      </c>
      <c r="B2334" t="s">
        <v>23513</v>
      </c>
      <c r="C2334" t="s">
        <v>2945</v>
      </c>
      <c r="D2334">
        <v>11</v>
      </c>
      <c r="E2334">
        <v>535</v>
      </c>
      <c r="F2334">
        <v>50</v>
      </c>
      <c r="G2334">
        <v>8124</v>
      </c>
      <c r="H2334">
        <v>3.22646883310511E-4</v>
      </c>
      <c r="I2334">
        <v>1.1849420935740001E-2</v>
      </c>
      <c r="J2334">
        <v>1.1261833924215E-2</v>
      </c>
      <c r="K2334" t="s">
        <v>25403</v>
      </c>
      <c r="L2334">
        <v>11</v>
      </c>
      <c r="M2334" t="s">
        <v>2729</v>
      </c>
      <c r="N2334">
        <v>0.22</v>
      </c>
      <c r="O2334">
        <v>2.0560747663551399E-2</v>
      </c>
    </row>
    <row r="2335" spans="1:15">
      <c r="A2335" t="s">
        <v>2944</v>
      </c>
      <c r="B2335" t="s">
        <v>23511</v>
      </c>
      <c r="C2335" t="s">
        <v>2945</v>
      </c>
      <c r="D2335">
        <v>34</v>
      </c>
      <c r="E2335">
        <v>6152</v>
      </c>
      <c r="F2335">
        <v>43</v>
      </c>
      <c r="G2335">
        <v>7804</v>
      </c>
      <c r="H2335">
        <v>0.57285881862559496</v>
      </c>
      <c r="I2335">
        <v>0.968912233598893</v>
      </c>
      <c r="J2335">
        <v>0.832812322140707</v>
      </c>
      <c r="K2335" t="s">
        <v>25404</v>
      </c>
      <c r="L2335">
        <v>34</v>
      </c>
      <c r="M2335" t="s">
        <v>2729</v>
      </c>
      <c r="N2335">
        <v>0.79069767441860495</v>
      </c>
      <c r="O2335">
        <v>5.5266579973992204E-3</v>
      </c>
    </row>
    <row r="2336" spans="1:15">
      <c r="A2336" t="s">
        <v>2944</v>
      </c>
      <c r="B2336" t="s">
        <v>23518</v>
      </c>
      <c r="C2336" t="s">
        <v>2945</v>
      </c>
      <c r="D2336">
        <v>3</v>
      </c>
      <c r="E2336">
        <v>787</v>
      </c>
      <c r="F2336">
        <v>39</v>
      </c>
      <c r="G2336">
        <v>7393</v>
      </c>
      <c r="H2336">
        <v>0.80024434388118804</v>
      </c>
      <c r="I2336">
        <v>1</v>
      </c>
      <c r="J2336">
        <v>0.966855260484069</v>
      </c>
      <c r="K2336" t="s">
        <v>25405</v>
      </c>
      <c r="L2336">
        <v>3</v>
      </c>
      <c r="M2336" t="s">
        <v>2729</v>
      </c>
      <c r="N2336">
        <v>7.69230769230769E-2</v>
      </c>
      <c r="O2336">
        <v>3.8119440914866601E-3</v>
      </c>
    </row>
    <row r="2337" spans="1:15">
      <c r="A2337" t="s">
        <v>2946</v>
      </c>
      <c r="B2337" t="s">
        <v>23513</v>
      </c>
      <c r="C2337" t="s">
        <v>2947</v>
      </c>
      <c r="D2337">
        <v>1</v>
      </c>
      <c r="E2337">
        <v>535</v>
      </c>
      <c r="F2337">
        <v>7</v>
      </c>
      <c r="G2337">
        <v>8124</v>
      </c>
      <c r="H2337">
        <v>0.37938355156400999</v>
      </c>
      <c r="I2337">
        <v>0.99999999999997702</v>
      </c>
      <c r="J2337">
        <v>0.95041217501583097</v>
      </c>
      <c r="K2337" t="s">
        <v>25406</v>
      </c>
      <c r="L2337">
        <v>1</v>
      </c>
      <c r="M2337" t="s">
        <v>2729</v>
      </c>
      <c r="N2337">
        <v>0.14285714285714299</v>
      </c>
      <c r="O2337">
        <v>1.8691588785046699E-3</v>
      </c>
    </row>
    <row r="2338" spans="1:15">
      <c r="A2338" t="s">
        <v>2946</v>
      </c>
      <c r="B2338" t="s">
        <v>23511</v>
      </c>
      <c r="C2338" t="s">
        <v>2947</v>
      </c>
      <c r="D2338">
        <v>4</v>
      </c>
      <c r="E2338">
        <v>6152</v>
      </c>
      <c r="F2338">
        <v>7</v>
      </c>
      <c r="G2338">
        <v>7804</v>
      </c>
      <c r="H2338">
        <v>0.95957928989840302</v>
      </c>
      <c r="I2338">
        <v>1</v>
      </c>
      <c r="J2338">
        <v>0.85953329234717102</v>
      </c>
      <c r="K2338" t="s">
        <v>25407</v>
      </c>
      <c r="L2338">
        <v>4</v>
      </c>
      <c r="M2338" t="s">
        <v>2729</v>
      </c>
      <c r="N2338">
        <v>0.57142857142857095</v>
      </c>
      <c r="O2338">
        <v>6.5019505851755496E-4</v>
      </c>
    </row>
    <row r="2339" spans="1:15">
      <c r="A2339" t="s">
        <v>2946</v>
      </c>
      <c r="B2339" t="s">
        <v>23518</v>
      </c>
      <c r="C2339" t="s">
        <v>2947</v>
      </c>
      <c r="D2339">
        <v>2</v>
      </c>
      <c r="E2339">
        <v>787</v>
      </c>
      <c r="F2339">
        <v>7</v>
      </c>
      <c r="G2339">
        <v>7393</v>
      </c>
      <c r="H2339">
        <v>0.16585350806365901</v>
      </c>
      <c r="I2339">
        <v>0.82859402353427802</v>
      </c>
      <c r="J2339">
        <v>0.80113049045977802</v>
      </c>
      <c r="K2339" t="s">
        <v>25408</v>
      </c>
      <c r="L2339">
        <v>2</v>
      </c>
      <c r="M2339" t="s">
        <v>2729</v>
      </c>
      <c r="N2339">
        <v>0.28571428571428598</v>
      </c>
      <c r="O2339">
        <v>2.5412960609911099E-3</v>
      </c>
    </row>
    <row r="2340" spans="1:15">
      <c r="A2340" t="s">
        <v>2948</v>
      </c>
      <c r="B2340" t="s">
        <v>23511</v>
      </c>
      <c r="C2340" t="s">
        <v>2949</v>
      </c>
      <c r="D2340">
        <v>25</v>
      </c>
      <c r="E2340">
        <v>6152</v>
      </c>
      <c r="F2340">
        <v>32</v>
      </c>
      <c r="G2340">
        <v>7804</v>
      </c>
      <c r="H2340">
        <v>0.63746764525123301</v>
      </c>
      <c r="I2340">
        <v>0.968912233598893</v>
      </c>
      <c r="J2340">
        <v>0.832812322140707</v>
      </c>
      <c r="K2340" t="s">
        <v>25409</v>
      </c>
      <c r="L2340">
        <v>25</v>
      </c>
      <c r="M2340" t="s">
        <v>2729</v>
      </c>
      <c r="N2340">
        <v>0.78125</v>
      </c>
      <c r="O2340">
        <v>4.0637191157347199E-3</v>
      </c>
    </row>
    <row r="2341" spans="1:15">
      <c r="A2341" t="s">
        <v>2948</v>
      </c>
      <c r="B2341" t="s">
        <v>23518</v>
      </c>
      <c r="C2341" t="s">
        <v>2949</v>
      </c>
      <c r="D2341">
        <v>2</v>
      </c>
      <c r="E2341">
        <v>787</v>
      </c>
      <c r="F2341">
        <v>33</v>
      </c>
      <c r="G2341">
        <v>7393</v>
      </c>
      <c r="H2341">
        <v>0.88037074949774496</v>
      </c>
      <c r="I2341">
        <v>1</v>
      </c>
      <c r="J2341">
        <v>0.966855260484069</v>
      </c>
      <c r="K2341" t="s">
        <v>25410</v>
      </c>
      <c r="L2341">
        <v>2</v>
      </c>
      <c r="M2341" t="s">
        <v>2729</v>
      </c>
      <c r="N2341">
        <v>6.0606060606060601E-2</v>
      </c>
      <c r="O2341">
        <v>2.5412960609911099E-3</v>
      </c>
    </row>
    <row r="2342" spans="1:15">
      <c r="A2342" t="s">
        <v>2948</v>
      </c>
      <c r="B2342" t="s">
        <v>23513</v>
      </c>
      <c r="C2342" t="s">
        <v>2949</v>
      </c>
      <c r="D2342">
        <v>3</v>
      </c>
      <c r="E2342">
        <v>535</v>
      </c>
      <c r="F2342">
        <v>35</v>
      </c>
      <c r="G2342">
        <v>8124</v>
      </c>
      <c r="H2342">
        <v>0.40810874806039799</v>
      </c>
      <c r="I2342">
        <v>0.99999999999997702</v>
      </c>
      <c r="J2342">
        <v>0.95041217501583097</v>
      </c>
      <c r="K2342" t="s">
        <v>25411</v>
      </c>
      <c r="L2342">
        <v>3</v>
      </c>
      <c r="M2342" t="s">
        <v>2729</v>
      </c>
      <c r="N2342">
        <v>8.5714285714285701E-2</v>
      </c>
      <c r="O2342">
        <v>5.60747663551402E-3</v>
      </c>
    </row>
    <row r="2343" spans="1:15">
      <c r="A2343" t="s">
        <v>2950</v>
      </c>
      <c r="B2343" t="s">
        <v>23513</v>
      </c>
      <c r="C2343" t="s">
        <v>2951</v>
      </c>
      <c r="D2343">
        <v>3</v>
      </c>
      <c r="E2343">
        <v>535</v>
      </c>
      <c r="F2343">
        <v>7</v>
      </c>
      <c r="G2343">
        <v>8124</v>
      </c>
      <c r="H2343">
        <v>8.1372254975486599E-3</v>
      </c>
      <c r="I2343">
        <v>0.143699939637561</v>
      </c>
      <c r="J2343">
        <v>0.13657417218058199</v>
      </c>
      <c r="K2343" t="s">
        <v>25412</v>
      </c>
      <c r="L2343">
        <v>3</v>
      </c>
      <c r="M2343" t="s">
        <v>2729</v>
      </c>
      <c r="N2343">
        <v>0.42857142857142899</v>
      </c>
      <c r="O2343">
        <v>5.60747663551402E-3</v>
      </c>
    </row>
    <row r="2344" spans="1:15">
      <c r="A2344" t="s">
        <v>2950</v>
      </c>
      <c r="B2344" t="s">
        <v>23511</v>
      </c>
      <c r="C2344" t="s">
        <v>2951</v>
      </c>
      <c r="D2344">
        <v>9</v>
      </c>
      <c r="E2344">
        <v>6152</v>
      </c>
      <c r="F2344">
        <v>12</v>
      </c>
      <c r="G2344">
        <v>7804</v>
      </c>
      <c r="H2344">
        <v>0.76277084557059505</v>
      </c>
      <c r="I2344">
        <v>0.968912233598893</v>
      </c>
      <c r="J2344">
        <v>0.832812322140707</v>
      </c>
      <c r="K2344" t="s">
        <v>25413</v>
      </c>
      <c r="L2344">
        <v>9</v>
      </c>
      <c r="M2344" t="s">
        <v>2729</v>
      </c>
      <c r="N2344">
        <v>0.75</v>
      </c>
      <c r="O2344">
        <v>1.4629388816645001E-3</v>
      </c>
    </row>
    <row r="2345" spans="1:15">
      <c r="A2345" t="s">
        <v>2952</v>
      </c>
      <c r="B2345" t="s">
        <v>23518</v>
      </c>
      <c r="C2345" t="s">
        <v>2953</v>
      </c>
      <c r="D2345">
        <v>6</v>
      </c>
      <c r="E2345">
        <v>787</v>
      </c>
      <c r="F2345">
        <v>89</v>
      </c>
      <c r="G2345">
        <v>7393</v>
      </c>
      <c r="H2345">
        <v>0.92328508830702805</v>
      </c>
      <c r="I2345">
        <v>1</v>
      </c>
      <c r="J2345">
        <v>0.966855260484069</v>
      </c>
      <c r="K2345" t="s">
        <v>25414</v>
      </c>
      <c r="L2345">
        <v>6</v>
      </c>
      <c r="M2345" t="s">
        <v>2729</v>
      </c>
      <c r="N2345">
        <v>6.7415730337078594E-2</v>
      </c>
      <c r="O2345">
        <v>7.6238881829733202E-3</v>
      </c>
    </row>
    <row r="2346" spans="1:15">
      <c r="A2346" t="s">
        <v>2952</v>
      </c>
      <c r="B2346" t="s">
        <v>23511</v>
      </c>
      <c r="C2346" t="s">
        <v>2953</v>
      </c>
      <c r="D2346">
        <v>87</v>
      </c>
      <c r="E2346">
        <v>6152</v>
      </c>
      <c r="F2346">
        <v>102</v>
      </c>
      <c r="G2346">
        <v>7804</v>
      </c>
      <c r="H2346">
        <v>6.4288516573512894E-2</v>
      </c>
      <c r="I2346">
        <v>0.32608366534539002</v>
      </c>
      <c r="J2346">
        <v>0.280279766454956</v>
      </c>
      <c r="K2346" t="s">
        <v>25415</v>
      </c>
      <c r="L2346">
        <v>87</v>
      </c>
      <c r="M2346" t="s">
        <v>2729</v>
      </c>
      <c r="N2346">
        <v>0.85294117647058798</v>
      </c>
      <c r="O2346">
        <v>1.41417425227568E-2</v>
      </c>
    </row>
    <row r="2347" spans="1:15">
      <c r="A2347" t="s">
        <v>2952</v>
      </c>
      <c r="B2347" t="s">
        <v>23513</v>
      </c>
      <c r="C2347" t="s">
        <v>2953</v>
      </c>
      <c r="D2347">
        <v>3</v>
      </c>
      <c r="E2347">
        <v>535</v>
      </c>
      <c r="F2347">
        <v>97</v>
      </c>
      <c r="G2347">
        <v>8124</v>
      </c>
      <c r="H2347">
        <v>0.95903506555828</v>
      </c>
      <c r="I2347">
        <v>0.99999999999997702</v>
      </c>
      <c r="J2347">
        <v>0.95041217501583097</v>
      </c>
      <c r="K2347" t="s">
        <v>25416</v>
      </c>
      <c r="L2347">
        <v>3</v>
      </c>
      <c r="M2347" t="s">
        <v>2729</v>
      </c>
      <c r="N2347">
        <v>3.09278350515464E-2</v>
      </c>
      <c r="O2347">
        <v>5.60747663551402E-3</v>
      </c>
    </row>
    <row r="2348" spans="1:15">
      <c r="A2348" t="s">
        <v>2954</v>
      </c>
      <c r="B2348" t="s">
        <v>23511</v>
      </c>
      <c r="C2348" t="s">
        <v>2955</v>
      </c>
      <c r="D2348">
        <v>19</v>
      </c>
      <c r="E2348">
        <v>6152</v>
      </c>
      <c r="F2348">
        <v>25</v>
      </c>
      <c r="G2348">
        <v>7804</v>
      </c>
      <c r="H2348">
        <v>0.73309091277840199</v>
      </c>
      <c r="I2348">
        <v>0.968912233598893</v>
      </c>
      <c r="J2348">
        <v>0.832812322140707</v>
      </c>
      <c r="K2348" t="s">
        <v>25417</v>
      </c>
      <c r="L2348">
        <v>19</v>
      </c>
      <c r="M2348" t="s">
        <v>2729</v>
      </c>
      <c r="N2348">
        <v>0.76</v>
      </c>
      <c r="O2348">
        <v>3.0884265279583901E-3</v>
      </c>
    </row>
    <row r="2349" spans="1:15">
      <c r="A2349" t="s">
        <v>2954</v>
      </c>
      <c r="B2349" t="s">
        <v>23518</v>
      </c>
      <c r="C2349" t="s">
        <v>2955</v>
      </c>
      <c r="D2349">
        <v>3</v>
      </c>
      <c r="E2349">
        <v>787</v>
      </c>
      <c r="F2349">
        <v>17</v>
      </c>
      <c r="G2349">
        <v>7393</v>
      </c>
      <c r="H2349">
        <v>0.26860829090490701</v>
      </c>
      <c r="I2349">
        <v>0.97863801257884697</v>
      </c>
      <c r="J2349">
        <v>0.94620131057153301</v>
      </c>
      <c r="K2349" t="s">
        <v>25418</v>
      </c>
      <c r="L2349">
        <v>3</v>
      </c>
      <c r="M2349" t="s">
        <v>2729</v>
      </c>
      <c r="N2349">
        <v>0.17647058823529399</v>
      </c>
      <c r="O2349">
        <v>3.8119440914866601E-3</v>
      </c>
    </row>
    <row r="2350" spans="1:15">
      <c r="A2350" t="s">
        <v>2954</v>
      </c>
      <c r="B2350" t="s">
        <v>23513</v>
      </c>
      <c r="C2350" t="s">
        <v>2955</v>
      </c>
      <c r="D2350">
        <v>1</v>
      </c>
      <c r="E2350">
        <v>535</v>
      </c>
      <c r="F2350">
        <v>26</v>
      </c>
      <c r="G2350">
        <v>8124</v>
      </c>
      <c r="H2350">
        <v>0.83035028846574699</v>
      </c>
      <c r="I2350">
        <v>0.99999999999997702</v>
      </c>
      <c r="J2350">
        <v>0.95041217501583097</v>
      </c>
      <c r="K2350" t="s">
        <v>25419</v>
      </c>
      <c r="L2350">
        <v>1</v>
      </c>
      <c r="M2350" t="s">
        <v>2729</v>
      </c>
      <c r="N2350">
        <v>3.8461538461538498E-2</v>
      </c>
      <c r="O2350">
        <v>1.8691588785046699E-3</v>
      </c>
    </row>
    <row r="2351" spans="1:15">
      <c r="A2351" t="s">
        <v>2956</v>
      </c>
      <c r="B2351" t="s">
        <v>23518</v>
      </c>
      <c r="C2351" t="s">
        <v>2957</v>
      </c>
      <c r="D2351">
        <v>8</v>
      </c>
      <c r="E2351">
        <v>787</v>
      </c>
      <c r="F2351">
        <v>107</v>
      </c>
      <c r="G2351">
        <v>7393</v>
      </c>
      <c r="H2351">
        <v>0.89539606081043299</v>
      </c>
      <c r="I2351">
        <v>1</v>
      </c>
      <c r="J2351">
        <v>0.966855260484069</v>
      </c>
      <c r="K2351" t="s">
        <v>25420</v>
      </c>
      <c r="L2351">
        <v>8</v>
      </c>
      <c r="M2351" t="s">
        <v>2729</v>
      </c>
      <c r="N2351">
        <v>7.4766355140186896E-2</v>
      </c>
      <c r="O2351">
        <v>1.01651842439644E-2</v>
      </c>
    </row>
    <row r="2352" spans="1:15">
      <c r="A2352" t="s">
        <v>2956</v>
      </c>
      <c r="B2352" t="s">
        <v>23511</v>
      </c>
      <c r="C2352" t="s">
        <v>2957</v>
      </c>
      <c r="D2352">
        <v>102</v>
      </c>
      <c r="E2352">
        <v>6152</v>
      </c>
      <c r="F2352">
        <v>124</v>
      </c>
      <c r="G2352">
        <v>7804</v>
      </c>
      <c r="H2352">
        <v>0.20485955927452201</v>
      </c>
      <c r="I2352">
        <v>0.66147666810681205</v>
      </c>
      <c r="J2352">
        <v>0.568561218348685</v>
      </c>
      <c r="K2352" t="s">
        <v>25421</v>
      </c>
      <c r="L2352">
        <v>102</v>
      </c>
      <c r="M2352" t="s">
        <v>2729</v>
      </c>
      <c r="N2352">
        <v>0.82258064516129004</v>
      </c>
      <c r="O2352">
        <v>1.65799739921977E-2</v>
      </c>
    </row>
    <row r="2353" spans="1:15">
      <c r="A2353" t="s">
        <v>2956</v>
      </c>
      <c r="B2353" t="s">
        <v>23513</v>
      </c>
      <c r="C2353" t="s">
        <v>2957</v>
      </c>
      <c r="D2353">
        <v>6</v>
      </c>
      <c r="E2353">
        <v>535</v>
      </c>
      <c r="F2353">
        <v>120</v>
      </c>
      <c r="G2353">
        <v>8124</v>
      </c>
      <c r="H2353">
        <v>0.81102496001545898</v>
      </c>
      <c r="I2353">
        <v>0.99999999999997702</v>
      </c>
      <c r="J2353">
        <v>0.95041217501583097</v>
      </c>
      <c r="K2353" t="s">
        <v>25422</v>
      </c>
      <c r="L2353">
        <v>6</v>
      </c>
      <c r="M2353" t="s">
        <v>2729</v>
      </c>
      <c r="N2353">
        <v>0.05</v>
      </c>
      <c r="O2353">
        <v>1.1214953271028E-2</v>
      </c>
    </row>
    <row r="2354" spans="1:15">
      <c r="A2354" t="s">
        <v>2958</v>
      </c>
      <c r="B2354" t="s">
        <v>23511</v>
      </c>
      <c r="C2354" t="s">
        <v>2959</v>
      </c>
      <c r="D2354">
        <v>29</v>
      </c>
      <c r="E2354">
        <v>6152</v>
      </c>
      <c r="F2354">
        <v>32</v>
      </c>
      <c r="G2354">
        <v>7804</v>
      </c>
      <c r="H2354">
        <v>6.9556625924805299E-2</v>
      </c>
      <c r="I2354">
        <v>0.34515372088190899</v>
      </c>
      <c r="J2354">
        <v>0.29667111407550401</v>
      </c>
      <c r="K2354" t="s">
        <v>25423</v>
      </c>
      <c r="L2354">
        <v>29</v>
      </c>
      <c r="M2354" t="s">
        <v>2729</v>
      </c>
      <c r="N2354">
        <v>0.90625</v>
      </c>
      <c r="O2354">
        <v>4.7139141742522797E-3</v>
      </c>
    </row>
    <row r="2355" spans="1:15">
      <c r="A2355" t="s">
        <v>2958</v>
      </c>
      <c r="B2355" t="s">
        <v>23513</v>
      </c>
      <c r="C2355" t="s">
        <v>2959</v>
      </c>
      <c r="D2355">
        <v>2</v>
      </c>
      <c r="E2355">
        <v>535</v>
      </c>
      <c r="F2355">
        <v>26</v>
      </c>
      <c r="G2355">
        <v>8124</v>
      </c>
      <c r="H2355">
        <v>0.51836886495418399</v>
      </c>
      <c r="I2355">
        <v>0.99999999999997702</v>
      </c>
      <c r="J2355">
        <v>0.95041217501583097</v>
      </c>
      <c r="K2355" t="s">
        <v>23703</v>
      </c>
      <c r="L2355">
        <v>2</v>
      </c>
      <c r="M2355" t="s">
        <v>2729</v>
      </c>
      <c r="N2355">
        <v>7.69230769230769E-2</v>
      </c>
      <c r="O2355">
        <v>3.7383177570093499E-3</v>
      </c>
    </row>
    <row r="2356" spans="1:15">
      <c r="A2356" t="s">
        <v>2960</v>
      </c>
      <c r="B2356" t="s">
        <v>23511</v>
      </c>
      <c r="C2356" t="s">
        <v>2961</v>
      </c>
      <c r="D2356">
        <v>111</v>
      </c>
      <c r="E2356">
        <v>6152</v>
      </c>
      <c r="F2356">
        <v>132</v>
      </c>
      <c r="G2356">
        <v>7804</v>
      </c>
      <c r="H2356">
        <v>7.9864048050454203E-2</v>
      </c>
      <c r="I2356">
        <v>0.37475171448543398</v>
      </c>
      <c r="J2356">
        <v>0.32211157496441201</v>
      </c>
      <c r="K2356" t="s">
        <v>25424</v>
      </c>
      <c r="L2356">
        <v>111</v>
      </c>
      <c r="M2356" t="s">
        <v>2729</v>
      </c>
      <c r="N2356">
        <v>0.84090909090909105</v>
      </c>
      <c r="O2356">
        <v>1.8042912873862199E-2</v>
      </c>
    </row>
    <row r="2357" spans="1:15">
      <c r="A2357" t="s">
        <v>2960</v>
      </c>
      <c r="B2357" t="s">
        <v>23518</v>
      </c>
      <c r="C2357" t="s">
        <v>2961</v>
      </c>
      <c r="D2357">
        <v>11</v>
      </c>
      <c r="E2357">
        <v>787</v>
      </c>
      <c r="F2357">
        <v>108</v>
      </c>
      <c r="G2357">
        <v>7393</v>
      </c>
      <c r="H2357">
        <v>0.60875096463813105</v>
      </c>
      <c r="I2357">
        <v>1</v>
      </c>
      <c r="J2357">
        <v>0.966855260484069</v>
      </c>
      <c r="K2357" t="s">
        <v>25425</v>
      </c>
      <c r="L2357">
        <v>11</v>
      </c>
      <c r="M2357" t="s">
        <v>2729</v>
      </c>
      <c r="N2357">
        <v>0.101851851851852</v>
      </c>
      <c r="O2357">
        <v>1.3977128335451099E-2</v>
      </c>
    </row>
    <row r="2358" spans="1:15">
      <c r="A2358" t="s">
        <v>2960</v>
      </c>
      <c r="B2358" t="s">
        <v>23513</v>
      </c>
      <c r="C2358" t="s">
        <v>2961</v>
      </c>
      <c r="D2358">
        <v>7</v>
      </c>
      <c r="E2358">
        <v>535</v>
      </c>
      <c r="F2358">
        <v>129</v>
      </c>
      <c r="G2358">
        <v>8124</v>
      </c>
      <c r="H2358">
        <v>0.75449058027385796</v>
      </c>
      <c r="I2358">
        <v>0.99999999999997702</v>
      </c>
      <c r="J2358">
        <v>0.95041217501583097</v>
      </c>
      <c r="K2358" t="s">
        <v>25426</v>
      </c>
      <c r="L2358">
        <v>7</v>
      </c>
      <c r="M2358" t="s">
        <v>2729</v>
      </c>
      <c r="N2358">
        <v>5.4263565891472902E-2</v>
      </c>
      <c r="O2358">
        <v>1.3084112149532701E-2</v>
      </c>
    </row>
    <row r="2359" spans="1:15">
      <c r="A2359" t="s">
        <v>2962</v>
      </c>
      <c r="B2359" t="s">
        <v>23511</v>
      </c>
      <c r="C2359" t="s">
        <v>2963</v>
      </c>
      <c r="D2359">
        <v>12</v>
      </c>
      <c r="E2359">
        <v>6152</v>
      </c>
      <c r="F2359">
        <v>13</v>
      </c>
      <c r="G2359">
        <v>7804</v>
      </c>
      <c r="H2359">
        <v>0.20366351383502801</v>
      </c>
      <c r="I2359">
        <v>0.658478585781888</v>
      </c>
      <c r="J2359">
        <v>0.56598426677721503</v>
      </c>
      <c r="K2359" t="s">
        <v>25427</v>
      </c>
      <c r="L2359">
        <v>12</v>
      </c>
      <c r="M2359" t="s">
        <v>2729</v>
      </c>
      <c r="N2359">
        <v>0.92307692307692302</v>
      </c>
      <c r="O2359">
        <v>1.95058517555267E-3</v>
      </c>
    </row>
    <row r="2360" spans="1:15">
      <c r="A2360" t="s">
        <v>2964</v>
      </c>
      <c r="B2360" t="s">
        <v>23511</v>
      </c>
      <c r="C2360" t="s">
        <v>2965</v>
      </c>
      <c r="D2360">
        <v>3</v>
      </c>
      <c r="E2360">
        <v>6152</v>
      </c>
      <c r="F2360">
        <v>3</v>
      </c>
      <c r="G2360">
        <v>7804</v>
      </c>
      <c r="H2360">
        <v>0.489837867770546</v>
      </c>
      <c r="I2360">
        <v>0.96083957126938102</v>
      </c>
      <c r="J2360">
        <v>0.82587360011061495</v>
      </c>
      <c r="K2360" t="s">
        <v>25428</v>
      </c>
      <c r="L2360">
        <v>3</v>
      </c>
      <c r="M2360" t="s">
        <v>2729</v>
      </c>
      <c r="N2360">
        <v>1</v>
      </c>
      <c r="O2360">
        <v>4.8764629388816603E-4</v>
      </c>
    </row>
    <row r="2361" spans="1:15">
      <c r="A2361" t="s">
        <v>2966</v>
      </c>
      <c r="B2361" t="s">
        <v>23511</v>
      </c>
      <c r="C2361" t="s">
        <v>2967</v>
      </c>
      <c r="D2361">
        <v>12</v>
      </c>
      <c r="E2361">
        <v>6152</v>
      </c>
      <c r="F2361">
        <v>14</v>
      </c>
      <c r="G2361">
        <v>7804</v>
      </c>
      <c r="H2361">
        <v>0.40504102681163101</v>
      </c>
      <c r="I2361">
        <v>0.91525479399875698</v>
      </c>
      <c r="J2361">
        <v>0.78669196642228301</v>
      </c>
      <c r="K2361" t="s">
        <v>25429</v>
      </c>
      <c r="L2361">
        <v>12</v>
      </c>
      <c r="M2361" t="s">
        <v>2729</v>
      </c>
      <c r="N2361">
        <v>0.85714285714285698</v>
      </c>
      <c r="O2361">
        <v>1.95058517555267E-3</v>
      </c>
    </row>
    <row r="2362" spans="1:15">
      <c r="A2362" t="s">
        <v>2966</v>
      </c>
      <c r="B2362" t="s">
        <v>23518</v>
      </c>
      <c r="C2362" t="s">
        <v>2967</v>
      </c>
      <c r="D2362">
        <v>1</v>
      </c>
      <c r="E2362">
        <v>787</v>
      </c>
      <c r="F2362">
        <v>10</v>
      </c>
      <c r="G2362">
        <v>7393</v>
      </c>
      <c r="H2362">
        <v>0.67576236969544701</v>
      </c>
      <c r="I2362">
        <v>1</v>
      </c>
      <c r="J2362">
        <v>0.966855260484069</v>
      </c>
      <c r="K2362" t="s">
        <v>23892</v>
      </c>
      <c r="L2362">
        <v>1</v>
      </c>
      <c r="M2362" t="s">
        <v>2729</v>
      </c>
      <c r="N2362">
        <v>0.1</v>
      </c>
      <c r="O2362">
        <v>1.27064803049555E-3</v>
      </c>
    </row>
    <row r="2363" spans="1:15">
      <c r="A2363" t="s">
        <v>2968</v>
      </c>
      <c r="B2363" t="s">
        <v>23518</v>
      </c>
      <c r="C2363" t="s">
        <v>2969</v>
      </c>
      <c r="D2363">
        <v>60</v>
      </c>
      <c r="E2363">
        <v>787</v>
      </c>
      <c r="F2363">
        <v>562</v>
      </c>
      <c r="G2363">
        <v>7393</v>
      </c>
      <c r="H2363">
        <v>0.51218241371625695</v>
      </c>
      <c r="I2363">
        <v>1</v>
      </c>
      <c r="J2363">
        <v>0.966855260484069</v>
      </c>
      <c r="K2363" t="s">
        <v>25430</v>
      </c>
      <c r="L2363">
        <v>60</v>
      </c>
      <c r="M2363" t="s">
        <v>2729</v>
      </c>
      <c r="N2363">
        <v>0.106761565836299</v>
      </c>
      <c r="O2363">
        <v>7.6238881829733193E-2</v>
      </c>
    </row>
    <row r="2364" spans="1:15">
      <c r="A2364" t="s">
        <v>2968</v>
      </c>
      <c r="B2364" t="s">
        <v>23513</v>
      </c>
      <c r="C2364" t="s">
        <v>2969</v>
      </c>
      <c r="D2364">
        <v>32</v>
      </c>
      <c r="E2364">
        <v>535</v>
      </c>
      <c r="F2364">
        <v>587</v>
      </c>
      <c r="G2364">
        <v>8124</v>
      </c>
      <c r="H2364">
        <v>0.89428074476535402</v>
      </c>
      <c r="I2364">
        <v>0.99999999999997702</v>
      </c>
      <c r="J2364">
        <v>0.95041217501583097</v>
      </c>
      <c r="K2364" t="s">
        <v>25431</v>
      </c>
      <c r="L2364">
        <v>32</v>
      </c>
      <c r="M2364" t="s">
        <v>2729</v>
      </c>
      <c r="N2364">
        <v>5.4514480408858597E-2</v>
      </c>
      <c r="O2364">
        <v>5.98130841121495E-2</v>
      </c>
    </row>
    <row r="2365" spans="1:15">
      <c r="A2365" t="s">
        <v>2968</v>
      </c>
      <c r="B2365" t="s">
        <v>23511</v>
      </c>
      <c r="C2365" t="s">
        <v>2969</v>
      </c>
      <c r="D2365">
        <v>460</v>
      </c>
      <c r="E2365">
        <v>6152</v>
      </c>
      <c r="F2365">
        <v>584</v>
      </c>
      <c r="G2365">
        <v>7804</v>
      </c>
      <c r="H2365">
        <v>0.54010348263937502</v>
      </c>
      <c r="I2365">
        <v>0.968912233598893</v>
      </c>
      <c r="J2365">
        <v>0.832812322140707</v>
      </c>
      <c r="K2365" t="s">
        <v>25432</v>
      </c>
      <c r="L2365">
        <v>460</v>
      </c>
      <c r="M2365" t="s">
        <v>2729</v>
      </c>
      <c r="N2365">
        <v>0.78767123287671204</v>
      </c>
      <c r="O2365">
        <v>7.4772431729518904E-2</v>
      </c>
    </row>
    <row r="2366" spans="1:15">
      <c r="A2366" t="s">
        <v>2970</v>
      </c>
      <c r="B2366" t="s">
        <v>23511</v>
      </c>
      <c r="C2366" t="s">
        <v>2971</v>
      </c>
      <c r="D2366">
        <v>6</v>
      </c>
      <c r="E2366">
        <v>6152</v>
      </c>
      <c r="F2366">
        <v>11</v>
      </c>
      <c r="G2366">
        <v>7804</v>
      </c>
      <c r="H2366">
        <v>0.98462609877687202</v>
      </c>
      <c r="I2366">
        <v>1</v>
      </c>
      <c r="J2366">
        <v>0.85953329234717102</v>
      </c>
      <c r="K2366" t="s">
        <v>25433</v>
      </c>
      <c r="L2366">
        <v>6</v>
      </c>
      <c r="M2366" t="s">
        <v>2729</v>
      </c>
      <c r="N2366">
        <v>0.54545454545454497</v>
      </c>
      <c r="O2366">
        <v>9.7529258777633303E-4</v>
      </c>
    </row>
    <row r="2367" spans="1:15">
      <c r="A2367" t="s">
        <v>2970</v>
      </c>
      <c r="B2367" t="s">
        <v>23513</v>
      </c>
      <c r="C2367" t="s">
        <v>2971</v>
      </c>
      <c r="D2367">
        <v>1</v>
      </c>
      <c r="E2367">
        <v>535</v>
      </c>
      <c r="F2367">
        <v>13</v>
      </c>
      <c r="G2367">
        <v>8124</v>
      </c>
      <c r="H2367">
        <v>0.58781134946737001</v>
      </c>
      <c r="I2367">
        <v>0.99999999999997702</v>
      </c>
      <c r="J2367">
        <v>0.95041217501583097</v>
      </c>
      <c r="K2367" t="s">
        <v>25434</v>
      </c>
      <c r="L2367">
        <v>1</v>
      </c>
      <c r="M2367" t="s">
        <v>2729</v>
      </c>
      <c r="N2367">
        <v>7.69230769230769E-2</v>
      </c>
      <c r="O2367">
        <v>1.8691588785046699E-3</v>
      </c>
    </row>
    <row r="2368" spans="1:15">
      <c r="A2368" t="s">
        <v>2970</v>
      </c>
      <c r="B2368" t="s">
        <v>23518</v>
      </c>
      <c r="C2368" t="s">
        <v>2971</v>
      </c>
      <c r="D2368">
        <v>1</v>
      </c>
      <c r="E2368">
        <v>787</v>
      </c>
      <c r="F2368">
        <v>8</v>
      </c>
      <c r="G2368">
        <v>7393</v>
      </c>
      <c r="H2368">
        <v>0.59379355565791103</v>
      </c>
      <c r="I2368">
        <v>1</v>
      </c>
      <c r="J2368">
        <v>0.966855260484069</v>
      </c>
      <c r="K2368" t="s">
        <v>25435</v>
      </c>
      <c r="L2368">
        <v>1</v>
      </c>
      <c r="M2368" t="s">
        <v>2729</v>
      </c>
      <c r="N2368">
        <v>0.125</v>
      </c>
      <c r="O2368">
        <v>1.27064803049555E-3</v>
      </c>
    </row>
    <row r="2369" spans="1:15">
      <c r="A2369" t="s">
        <v>2972</v>
      </c>
      <c r="B2369" t="s">
        <v>23518</v>
      </c>
      <c r="C2369" t="s">
        <v>2973</v>
      </c>
      <c r="D2369">
        <v>2</v>
      </c>
      <c r="E2369">
        <v>787</v>
      </c>
      <c r="F2369">
        <v>12</v>
      </c>
      <c r="G2369">
        <v>7393</v>
      </c>
      <c r="H2369">
        <v>0.37061782085017497</v>
      </c>
      <c r="I2369">
        <v>1</v>
      </c>
      <c r="J2369">
        <v>0.966855260484069</v>
      </c>
      <c r="K2369" t="s">
        <v>25436</v>
      </c>
      <c r="L2369">
        <v>2</v>
      </c>
      <c r="M2369" t="s">
        <v>2729</v>
      </c>
      <c r="N2369">
        <v>0.16666666666666699</v>
      </c>
      <c r="O2369">
        <v>2.5412960609911099E-3</v>
      </c>
    </row>
    <row r="2370" spans="1:15">
      <c r="A2370" t="s">
        <v>2972</v>
      </c>
      <c r="B2370" t="s">
        <v>23511</v>
      </c>
      <c r="C2370" t="s">
        <v>2973</v>
      </c>
      <c r="D2370">
        <v>9</v>
      </c>
      <c r="E2370">
        <v>6152</v>
      </c>
      <c r="F2370">
        <v>12</v>
      </c>
      <c r="G2370">
        <v>7804</v>
      </c>
      <c r="H2370">
        <v>0.76277084557059505</v>
      </c>
      <c r="I2370">
        <v>0.968912233598893</v>
      </c>
      <c r="J2370">
        <v>0.832812322140707</v>
      </c>
      <c r="K2370" t="s">
        <v>25437</v>
      </c>
      <c r="L2370">
        <v>9</v>
      </c>
      <c r="M2370" t="s">
        <v>2729</v>
      </c>
      <c r="N2370">
        <v>0.75</v>
      </c>
      <c r="O2370">
        <v>1.4629388816645001E-3</v>
      </c>
    </row>
    <row r="2371" spans="1:15">
      <c r="A2371" t="s">
        <v>2974</v>
      </c>
      <c r="B2371" t="s">
        <v>23518</v>
      </c>
      <c r="C2371" t="s">
        <v>2975</v>
      </c>
      <c r="D2371">
        <v>2</v>
      </c>
      <c r="E2371">
        <v>787</v>
      </c>
      <c r="F2371">
        <v>24</v>
      </c>
      <c r="G2371">
        <v>7393</v>
      </c>
      <c r="H2371">
        <v>0.74146761916767701</v>
      </c>
      <c r="I2371">
        <v>1</v>
      </c>
      <c r="J2371">
        <v>0.966855260484069</v>
      </c>
      <c r="K2371" t="s">
        <v>25438</v>
      </c>
      <c r="L2371">
        <v>2</v>
      </c>
      <c r="M2371" t="s">
        <v>2729</v>
      </c>
      <c r="N2371">
        <v>8.3333333333333301E-2</v>
      </c>
      <c r="O2371">
        <v>2.5412960609911099E-3</v>
      </c>
    </row>
    <row r="2372" spans="1:15">
      <c r="A2372" t="s">
        <v>2974</v>
      </c>
      <c r="B2372" t="s">
        <v>23511</v>
      </c>
      <c r="C2372" t="s">
        <v>2975</v>
      </c>
      <c r="D2372">
        <v>23</v>
      </c>
      <c r="E2372">
        <v>6152</v>
      </c>
      <c r="F2372">
        <v>25</v>
      </c>
      <c r="G2372">
        <v>7804</v>
      </c>
      <c r="H2372">
        <v>7.6414432343673497E-2</v>
      </c>
      <c r="I2372">
        <v>0.36255425851733297</v>
      </c>
      <c r="J2372">
        <v>0.31162745547789</v>
      </c>
      <c r="K2372" t="s">
        <v>25439</v>
      </c>
      <c r="L2372">
        <v>23</v>
      </c>
      <c r="M2372" t="s">
        <v>2729</v>
      </c>
      <c r="N2372">
        <v>0.92</v>
      </c>
      <c r="O2372">
        <v>3.73862158647594E-3</v>
      </c>
    </row>
    <row r="2373" spans="1:15">
      <c r="A2373" t="s">
        <v>2976</v>
      </c>
      <c r="B2373" t="s">
        <v>23518</v>
      </c>
      <c r="C2373" t="s">
        <v>2977</v>
      </c>
      <c r="D2373">
        <v>1</v>
      </c>
      <c r="E2373">
        <v>787</v>
      </c>
      <c r="F2373">
        <v>14</v>
      </c>
      <c r="G2373">
        <v>7393</v>
      </c>
      <c r="H2373">
        <v>0.79345608455289296</v>
      </c>
      <c r="I2373">
        <v>1</v>
      </c>
      <c r="J2373">
        <v>0.966855260484069</v>
      </c>
      <c r="K2373" t="s">
        <v>25440</v>
      </c>
      <c r="L2373">
        <v>1</v>
      </c>
      <c r="M2373" t="s">
        <v>2729</v>
      </c>
      <c r="N2373">
        <v>7.1428571428571397E-2</v>
      </c>
      <c r="O2373">
        <v>1.27064803049555E-3</v>
      </c>
    </row>
    <row r="2374" spans="1:15">
      <c r="A2374" t="s">
        <v>2976</v>
      </c>
      <c r="B2374" t="s">
        <v>23511</v>
      </c>
      <c r="C2374" t="s">
        <v>2977</v>
      </c>
      <c r="D2374">
        <v>12</v>
      </c>
      <c r="E2374">
        <v>6152</v>
      </c>
      <c r="F2374">
        <v>14</v>
      </c>
      <c r="G2374">
        <v>7804</v>
      </c>
      <c r="H2374">
        <v>0.40504102681163101</v>
      </c>
      <c r="I2374">
        <v>0.91525479399875698</v>
      </c>
      <c r="J2374">
        <v>0.78669196642228301</v>
      </c>
      <c r="K2374" t="s">
        <v>25441</v>
      </c>
      <c r="L2374">
        <v>12</v>
      </c>
      <c r="M2374" t="s">
        <v>2729</v>
      </c>
      <c r="N2374">
        <v>0.85714285714285698</v>
      </c>
      <c r="O2374">
        <v>1.95058517555267E-3</v>
      </c>
    </row>
    <row r="2375" spans="1:15">
      <c r="A2375" t="s">
        <v>2978</v>
      </c>
      <c r="B2375" t="s">
        <v>23518</v>
      </c>
      <c r="C2375" t="s">
        <v>2979</v>
      </c>
      <c r="D2375">
        <v>47</v>
      </c>
      <c r="E2375">
        <v>787</v>
      </c>
      <c r="F2375">
        <v>173</v>
      </c>
      <c r="G2375">
        <v>7393</v>
      </c>
      <c r="H2375" s="34">
        <v>6.3141796270457102E-10</v>
      </c>
      <c r="I2375" s="34">
        <v>1.5536038972346001E-6</v>
      </c>
      <c r="J2375" s="34">
        <v>1.50211010074982E-6</v>
      </c>
      <c r="K2375" t="s">
        <v>25442</v>
      </c>
      <c r="L2375">
        <v>47</v>
      </c>
      <c r="M2375" t="s">
        <v>2729</v>
      </c>
      <c r="N2375">
        <v>0.27167630057803499</v>
      </c>
      <c r="O2375">
        <v>5.9720457433290998E-2</v>
      </c>
    </row>
    <row r="2376" spans="1:15">
      <c r="A2376" t="s">
        <v>2978</v>
      </c>
      <c r="B2376" t="s">
        <v>23511</v>
      </c>
      <c r="C2376" t="s">
        <v>2979</v>
      </c>
      <c r="D2376">
        <v>88</v>
      </c>
      <c r="E2376">
        <v>6152</v>
      </c>
      <c r="F2376">
        <v>174</v>
      </c>
      <c r="G2376">
        <v>7804</v>
      </c>
      <c r="H2376">
        <v>1</v>
      </c>
      <c r="I2376">
        <v>1</v>
      </c>
      <c r="J2376">
        <v>0.85953329234717102</v>
      </c>
      <c r="K2376" t="s">
        <v>25443</v>
      </c>
      <c r="L2376">
        <v>88</v>
      </c>
      <c r="M2376" t="s">
        <v>2729</v>
      </c>
      <c r="N2376">
        <v>0.50574712643678199</v>
      </c>
      <c r="O2376">
        <v>1.43042912873862E-2</v>
      </c>
    </row>
    <row r="2377" spans="1:15">
      <c r="A2377" t="s">
        <v>2978</v>
      </c>
      <c r="B2377" t="s">
        <v>23513</v>
      </c>
      <c r="C2377" t="s">
        <v>2979</v>
      </c>
      <c r="D2377">
        <v>25</v>
      </c>
      <c r="E2377">
        <v>535</v>
      </c>
      <c r="F2377">
        <v>166</v>
      </c>
      <c r="G2377">
        <v>8124</v>
      </c>
      <c r="H2377" s="34">
        <v>7.8582426001352101E-5</v>
      </c>
      <c r="I2377">
        <v>4.1280641507039396E-3</v>
      </c>
      <c r="J2377">
        <v>3.9233624280755001E-3</v>
      </c>
      <c r="K2377" t="s">
        <v>25444</v>
      </c>
      <c r="L2377">
        <v>25</v>
      </c>
      <c r="M2377" t="s">
        <v>2729</v>
      </c>
      <c r="N2377">
        <v>0.15060240963855401</v>
      </c>
      <c r="O2377">
        <v>4.67289719626168E-2</v>
      </c>
    </row>
    <row r="2378" spans="1:15">
      <c r="A2378" t="s">
        <v>2980</v>
      </c>
      <c r="B2378" t="s">
        <v>23511</v>
      </c>
      <c r="C2378" t="s">
        <v>2981</v>
      </c>
      <c r="D2378">
        <v>11</v>
      </c>
      <c r="E2378">
        <v>6152</v>
      </c>
      <c r="F2378">
        <v>16</v>
      </c>
      <c r="G2378">
        <v>7804</v>
      </c>
      <c r="H2378">
        <v>0.89782721505622898</v>
      </c>
      <c r="I2378">
        <v>1</v>
      </c>
      <c r="J2378">
        <v>0.85953329234717102</v>
      </c>
      <c r="K2378" t="s">
        <v>25445</v>
      </c>
      <c r="L2378">
        <v>11</v>
      </c>
      <c r="M2378" t="s">
        <v>2729</v>
      </c>
      <c r="N2378">
        <v>0.6875</v>
      </c>
      <c r="O2378">
        <v>1.78803641092328E-3</v>
      </c>
    </row>
    <row r="2379" spans="1:15">
      <c r="A2379" t="s">
        <v>2980</v>
      </c>
      <c r="B2379" t="s">
        <v>23518</v>
      </c>
      <c r="C2379" t="s">
        <v>2981</v>
      </c>
      <c r="D2379">
        <v>3</v>
      </c>
      <c r="E2379">
        <v>787</v>
      </c>
      <c r="F2379">
        <v>15</v>
      </c>
      <c r="G2379">
        <v>7393</v>
      </c>
      <c r="H2379">
        <v>0.20930191938060499</v>
      </c>
      <c r="I2379">
        <v>0.84599768127193498</v>
      </c>
      <c r="J2379">
        <v>0.81795730849509496</v>
      </c>
      <c r="K2379" t="s">
        <v>25446</v>
      </c>
      <c r="L2379">
        <v>3</v>
      </c>
      <c r="M2379" t="s">
        <v>2729</v>
      </c>
      <c r="N2379">
        <v>0.2</v>
      </c>
      <c r="O2379">
        <v>3.8119440914866601E-3</v>
      </c>
    </row>
    <row r="2380" spans="1:15">
      <c r="A2380" t="s">
        <v>2982</v>
      </c>
      <c r="B2380" t="s">
        <v>23511</v>
      </c>
      <c r="C2380" t="s">
        <v>2983</v>
      </c>
      <c r="D2380">
        <v>3</v>
      </c>
      <c r="E2380">
        <v>6152</v>
      </c>
      <c r="F2380">
        <v>3</v>
      </c>
      <c r="G2380">
        <v>7804</v>
      </c>
      <c r="H2380">
        <v>0.489837867770546</v>
      </c>
      <c r="I2380">
        <v>0.96083957126938102</v>
      </c>
      <c r="J2380">
        <v>0.82587360011061495</v>
      </c>
      <c r="K2380" t="s">
        <v>25447</v>
      </c>
      <c r="L2380">
        <v>3</v>
      </c>
      <c r="M2380" t="s">
        <v>2729</v>
      </c>
      <c r="N2380">
        <v>1</v>
      </c>
      <c r="O2380">
        <v>4.8764629388816603E-4</v>
      </c>
    </row>
    <row r="2381" spans="1:15">
      <c r="A2381" t="s">
        <v>2984</v>
      </c>
      <c r="B2381" t="s">
        <v>23511</v>
      </c>
      <c r="C2381" t="s">
        <v>2985</v>
      </c>
      <c r="D2381">
        <v>2</v>
      </c>
      <c r="E2381">
        <v>6152</v>
      </c>
      <c r="F2381">
        <v>2</v>
      </c>
      <c r="G2381">
        <v>7804</v>
      </c>
      <c r="H2381">
        <v>0.62141708038142995</v>
      </c>
      <c r="I2381">
        <v>0.968912233598893</v>
      </c>
      <c r="J2381">
        <v>0.832812322140707</v>
      </c>
      <c r="K2381" t="s">
        <v>25448</v>
      </c>
      <c r="L2381">
        <v>2</v>
      </c>
      <c r="M2381" t="s">
        <v>2729</v>
      </c>
      <c r="N2381">
        <v>1</v>
      </c>
      <c r="O2381">
        <v>3.2509752925877802E-4</v>
      </c>
    </row>
    <row r="2382" spans="1:15">
      <c r="A2382" t="s">
        <v>2986</v>
      </c>
      <c r="B2382" t="s">
        <v>23518</v>
      </c>
      <c r="C2382" t="s">
        <v>2987</v>
      </c>
      <c r="D2382">
        <v>2</v>
      </c>
      <c r="E2382">
        <v>787</v>
      </c>
      <c r="F2382">
        <v>12</v>
      </c>
      <c r="G2382">
        <v>7393</v>
      </c>
      <c r="H2382">
        <v>0.37061782085017497</v>
      </c>
      <c r="I2382">
        <v>1</v>
      </c>
      <c r="J2382">
        <v>0.966855260484069</v>
      </c>
      <c r="K2382" t="s">
        <v>25449</v>
      </c>
      <c r="L2382">
        <v>2</v>
      </c>
      <c r="M2382" t="s">
        <v>2729</v>
      </c>
      <c r="N2382">
        <v>0.16666666666666699</v>
      </c>
      <c r="O2382">
        <v>2.5412960609911099E-3</v>
      </c>
    </row>
    <row r="2383" spans="1:15">
      <c r="A2383" t="s">
        <v>2986</v>
      </c>
      <c r="B2383" t="s">
        <v>23511</v>
      </c>
      <c r="C2383" t="s">
        <v>2987</v>
      </c>
      <c r="D2383">
        <v>11</v>
      </c>
      <c r="E2383">
        <v>6152</v>
      </c>
      <c r="F2383">
        <v>14</v>
      </c>
      <c r="G2383">
        <v>7804</v>
      </c>
      <c r="H2383">
        <v>0.65754173515226599</v>
      </c>
      <c r="I2383">
        <v>0.968912233598893</v>
      </c>
      <c r="J2383">
        <v>0.832812322140707</v>
      </c>
      <c r="K2383" t="s">
        <v>25450</v>
      </c>
      <c r="L2383">
        <v>11</v>
      </c>
      <c r="M2383" t="s">
        <v>2729</v>
      </c>
      <c r="N2383">
        <v>0.78571428571428603</v>
      </c>
      <c r="O2383">
        <v>1.78803641092328E-3</v>
      </c>
    </row>
    <row r="2384" spans="1:15">
      <c r="A2384" t="s">
        <v>2986</v>
      </c>
      <c r="B2384" t="s">
        <v>23513</v>
      </c>
      <c r="C2384" t="s">
        <v>2987</v>
      </c>
      <c r="D2384">
        <v>1</v>
      </c>
      <c r="E2384">
        <v>535</v>
      </c>
      <c r="F2384">
        <v>15</v>
      </c>
      <c r="G2384">
        <v>8124</v>
      </c>
      <c r="H2384">
        <v>0.64039694135216896</v>
      </c>
      <c r="I2384">
        <v>0.99999999999997702</v>
      </c>
      <c r="J2384">
        <v>0.95041217501583097</v>
      </c>
      <c r="K2384" t="s">
        <v>25451</v>
      </c>
      <c r="L2384">
        <v>1</v>
      </c>
      <c r="M2384" t="s">
        <v>2729</v>
      </c>
      <c r="N2384">
        <v>6.6666666666666693E-2</v>
      </c>
      <c r="O2384">
        <v>1.8691588785046699E-3</v>
      </c>
    </row>
    <row r="2385" spans="1:15">
      <c r="A2385" t="s">
        <v>2988</v>
      </c>
      <c r="B2385" t="s">
        <v>23511</v>
      </c>
      <c r="C2385" t="s">
        <v>2989</v>
      </c>
      <c r="D2385">
        <v>3</v>
      </c>
      <c r="E2385">
        <v>6152</v>
      </c>
      <c r="F2385">
        <v>3</v>
      </c>
      <c r="G2385">
        <v>7804</v>
      </c>
      <c r="H2385">
        <v>0.489837867770546</v>
      </c>
      <c r="I2385">
        <v>0.96083957126938102</v>
      </c>
      <c r="J2385">
        <v>0.82587360011061495</v>
      </c>
      <c r="K2385" t="s">
        <v>25452</v>
      </c>
      <c r="L2385">
        <v>3</v>
      </c>
      <c r="M2385" t="s">
        <v>2729</v>
      </c>
      <c r="N2385">
        <v>1</v>
      </c>
      <c r="O2385">
        <v>4.8764629388816603E-4</v>
      </c>
    </row>
    <row r="2386" spans="1:15">
      <c r="A2386" t="s">
        <v>2990</v>
      </c>
      <c r="B2386" t="s">
        <v>23513</v>
      </c>
      <c r="C2386" t="s">
        <v>2991</v>
      </c>
      <c r="D2386">
        <v>1</v>
      </c>
      <c r="E2386">
        <v>535</v>
      </c>
      <c r="F2386">
        <v>19</v>
      </c>
      <c r="G2386">
        <v>8124</v>
      </c>
      <c r="H2386">
        <v>0.72632654610035197</v>
      </c>
      <c r="I2386">
        <v>0.99999999999997702</v>
      </c>
      <c r="J2386">
        <v>0.95041217501583097</v>
      </c>
      <c r="K2386" t="s">
        <v>25451</v>
      </c>
      <c r="L2386">
        <v>1</v>
      </c>
      <c r="M2386" t="s">
        <v>2729</v>
      </c>
      <c r="N2386">
        <v>5.2631578947368397E-2</v>
      </c>
      <c r="O2386">
        <v>1.8691588785046699E-3</v>
      </c>
    </row>
    <row r="2387" spans="1:15">
      <c r="A2387" t="s">
        <v>2990</v>
      </c>
      <c r="B2387" t="s">
        <v>23511</v>
      </c>
      <c r="C2387" t="s">
        <v>2991</v>
      </c>
      <c r="D2387">
        <v>15</v>
      </c>
      <c r="E2387">
        <v>6152</v>
      </c>
      <c r="F2387">
        <v>18</v>
      </c>
      <c r="G2387">
        <v>7804</v>
      </c>
      <c r="H2387">
        <v>0.45137220728316702</v>
      </c>
      <c r="I2387">
        <v>0.96083957126938102</v>
      </c>
      <c r="J2387">
        <v>0.82587360011061495</v>
      </c>
      <c r="K2387" t="s">
        <v>25453</v>
      </c>
      <c r="L2387">
        <v>15</v>
      </c>
      <c r="M2387" t="s">
        <v>2729</v>
      </c>
      <c r="N2387">
        <v>0.83333333333333304</v>
      </c>
      <c r="O2387">
        <v>2.4382314694408299E-3</v>
      </c>
    </row>
    <row r="2388" spans="1:15">
      <c r="A2388" t="s">
        <v>2990</v>
      </c>
      <c r="B2388" t="s">
        <v>23518</v>
      </c>
      <c r="C2388" t="s">
        <v>2991</v>
      </c>
      <c r="D2388">
        <v>2</v>
      </c>
      <c r="E2388">
        <v>787</v>
      </c>
      <c r="F2388">
        <v>16</v>
      </c>
      <c r="G2388">
        <v>7393</v>
      </c>
      <c r="H2388">
        <v>0.52025553819376502</v>
      </c>
      <c r="I2388">
        <v>1</v>
      </c>
      <c r="J2388">
        <v>0.966855260484069</v>
      </c>
      <c r="K2388" t="s">
        <v>25449</v>
      </c>
      <c r="L2388">
        <v>2</v>
      </c>
      <c r="M2388" t="s">
        <v>2729</v>
      </c>
      <c r="N2388">
        <v>0.125</v>
      </c>
      <c r="O2388">
        <v>2.5412960609911099E-3</v>
      </c>
    </row>
    <row r="2389" spans="1:15">
      <c r="A2389" t="s">
        <v>2992</v>
      </c>
      <c r="B2389" t="s">
        <v>23511</v>
      </c>
      <c r="C2389" t="s">
        <v>2993</v>
      </c>
      <c r="D2389">
        <v>5</v>
      </c>
      <c r="E2389">
        <v>6152</v>
      </c>
      <c r="F2389">
        <v>6</v>
      </c>
      <c r="G2389">
        <v>7804</v>
      </c>
      <c r="H2389">
        <v>0.62665052091531404</v>
      </c>
      <c r="I2389">
        <v>0.968912233598893</v>
      </c>
      <c r="J2389">
        <v>0.832812322140707</v>
      </c>
      <c r="K2389" t="s">
        <v>25454</v>
      </c>
      <c r="L2389">
        <v>5</v>
      </c>
      <c r="M2389" t="s">
        <v>2729</v>
      </c>
      <c r="N2389">
        <v>0.83333333333333304</v>
      </c>
      <c r="O2389">
        <v>8.1274382314694405E-4</v>
      </c>
    </row>
    <row r="2390" spans="1:15">
      <c r="A2390" t="s">
        <v>2994</v>
      </c>
      <c r="B2390" t="s">
        <v>23513</v>
      </c>
      <c r="C2390" t="s">
        <v>2995</v>
      </c>
      <c r="D2390">
        <v>3</v>
      </c>
      <c r="E2390">
        <v>535</v>
      </c>
      <c r="F2390">
        <v>14</v>
      </c>
      <c r="G2390">
        <v>8124</v>
      </c>
      <c r="H2390">
        <v>6.0003270610246399E-2</v>
      </c>
      <c r="I2390">
        <v>0.448760549738495</v>
      </c>
      <c r="J2390">
        <v>0.42650749013827299</v>
      </c>
      <c r="K2390" t="s">
        <v>25455</v>
      </c>
      <c r="L2390">
        <v>3</v>
      </c>
      <c r="M2390" t="s">
        <v>2729</v>
      </c>
      <c r="N2390">
        <v>0.214285714285714</v>
      </c>
      <c r="O2390">
        <v>5.60747663551402E-3</v>
      </c>
    </row>
    <row r="2391" spans="1:15">
      <c r="A2391" t="s">
        <v>2994</v>
      </c>
      <c r="B2391" t="s">
        <v>23511</v>
      </c>
      <c r="C2391" t="s">
        <v>2995</v>
      </c>
      <c r="D2391">
        <v>9</v>
      </c>
      <c r="E2391">
        <v>6152</v>
      </c>
      <c r="F2391">
        <v>14</v>
      </c>
      <c r="G2391">
        <v>7804</v>
      </c>
      <c r="H2391">
        <v>0.94399357031859399</v>
      </c>
      <c r="I2391">
        <v>1</v>
      </c>
      <c r="J2391">
        <v>0.85953329234717102</v>
      </c>
      <c r="K2391" t="s">
        <v>25456</v>
      </c>
      <c r="L2391">
        <v>9</v>
      </c>
      <c r="M2391" t="s">
        <v>2729</v>
      </c>
      <c r="N2391">
        <v>0.64285714285714302</v>
      </c>
      <c r="O2391">
        <v>1.4629388816645001E-3</v>
      </c>
    </row>
    <row r="2392" spans="1:15">
      <c r="A2392" t="s">
        <v>2994</v>
      </c>
      <c r="B2392" t="s">
        <v>23518</v>
      </c>
      <c r="C2392" t="s">
        <v>2995</v>
      </c>
      <c r="D2392">
        <v>1</v>
      </c>
      <c r="E2392">
        <v>787</v>
      </c>
      <c r="F2392">
        <v>13</v>
      </c>
      <c r="G2392">
        <v>7393</v>
      </c>
      <c r="H2392">
        <v>0.76880113817690798</v>
      </c>
      <c r="I2392">
        <v>1</v>
      </c>
      <c r="J2392">
        <v>0.966855260484069</v>
      </c>
      <c r="K2392" t="s">
        <v>25457</v>
      </c>
      <c r="L2392">
        <v>1</v>
      </c>
      <c r="M2392" t="s">
        <v>2729</v>
      </c>
      <c r="N2392">
        <v>7.69230769230769E-2</v>
      </c>
      <c r="O2392">
        <v>1.27064803049555E-3</v>
      </c>
    </row>
    <row r="2393" spans="1:15">
      <c r="A2393" t="s">
        <v>2996</v>
      </c>
      <c r="B2393" t="s">
        <v>23513</v>
      </c>
      <c r="C2393" t="s">
        <v>2997</v>
      </c>
      <c r="D2393">
        <v>1</v>
      </c>
      <c r="E2393">
        <v>535</v>
      </c>
      <c r="F2393">
        <v>4</v>
      </c>
      <c r="G2393">
        <v>8124</v>
      </c>
      <c r="H2393">
        <v>0.23855956797771199</v>
      </c>
      <c r="I2393">
        <v>0.85273230586348503</v>
      </c>
      <c r="J2393">
        <v>0.81044716552199803</v>
      </c>
      <c r="K2393" t="s">
        <v>25458</v>
      </c>
      <c r="L2393">
        <v>1</v>
      </c>
      <c r="M2393" t="s">
        <v>2729</v>
      </c>
      <c r="N2393">
        <v>0.25</v>
      </c>
      <c r="O2393">
        <v>1.8691588785046699E-3</v>
      </c>
    </row>
    <row r="2394" spans="1:15">
      <c r="A2394" t="s">
        <v>2996</v>
      </c>
      <c r="B2394" t="s">
        <v>23511</v>
      </c>
      <c r="C2394" t="s">
        <v>2997</v>
      </c>
      <c r="D2394">
        <v>3</v>
      </c>
      <c r="E2394">
        <v>6152</v>
      </c>
      <c r="F2394">
        <v>4</v>
      </c>
      <c r="G2394">
        <v>7804</v>
      </c>
      <c r="H2394">
        <v>0.80103341611958101</v>
      </c>
      <c r="I2394">
        <v>0.968912233598893</v>
      </c>
      <c r="J2394">
        <v>0.832812322140707</v>
      </c>
      <c r="K2394" t="s">
        <v>25459</v>
      </c>
      <c r="L2394">
        <v>3</v>
      </c>
      <c r="M2394" t="s">
        <v>2729</v>
      </c>
      <c r="N2394">
        <v>0.75</v>
      </c>
      <c r="O2394">
        <v>4.8764629388816603E-4</v>
      </c>
    </row>
    <row r="2395" spans="1:15">
      <c r="A2395" t="s">
        <v>2998</v>
      </c>
      <c r="B2395" t="s">
        <v>23513</v>
      </c>
      <c r="C2395" t="s">
        <v>2999</v>
      </c>
      <c r="D2395">
        <v>1</v>
      </c>
      <c r="E2395">
        <v>535</v>
      </c>
      <c r="F2395">
        <v>1</v>
      </c>
      <c r="G2395">
        <v>8124</v>
      </c>
      <c r="H2395">
        <v>6.5854258985721295E-2</v>
      </c>
      <c r="I2395">
        <v>0.448760549738495</v>
      </c>
      <c r="J2395">
        <v>0.42650749013827299</v>
      </c>
      <c r="K2395" t="s">
        <v>25460</v>
      </c>
      <c r="L2395">
        <v>1</v>
      </c>
      <c r="M2395" t="s">
        <v>2729</v>
      </c>
      <c r="N2395">
        <v>1</v>
      </c>
      <c r="O2395">
        <v>1.8691588785046699E-3</v>
      </c>
    </row>
    <row r="2396" spans="1:15">
      <c r="A2396" t="s">
        <v>3000</v>
      </c>
      <c r="B2396" t="s">
        <v>23518</v>
      </c>
      <c r="C2396" t="s">
        <v>3001</v>
      </c>
      <c r="D2396">
        <v>30</v>
      </c>
      <c r="E2396">
        <v>787</v>
      </c>
      <c r="F2396">
        <v>395</v>
      </c>
      <c r="G2396">
        <v>7393</v>
      </c>
      <c r="H2396">
        <v>0.98550542302396704</v>
      </c>
      <c r="I2396">
        <v>1</v>
      </c>
      <c r="J2396">
        <v>0.966855260484069</v>
      </c>
      <c r="K2396" t="s">
        <v>25461</v>
      </c>
      <c r="L2396">
        <v>30</v>
      </c>
      <c r="M2396" t="s">
        <v>2729</v>
      </c>
      <c r="N2396">
        <v>7.5949367088607597E-2</v>
      </c>
      <c r="O2396">
        <v>3.8119440914866597E-2</v>
      </c>
    </row>
    <row r="2397" spans="1:15">
      <c r="A2397" t="s">
        <v>3000</v>
      </c>
      <c r="B2397" t="s">
        <v>23511</v>
      </c>
      <c r="C2397" t="s">
        <v>3001</v>
      </c>
      <c r="D2397">
        <v>363</v>
      </c>
      <c r="E2397">
        <v>6152</v>
      </c>
      <c r="F2397">
        <v>443</v>
      </c>
      <c r="G2397">
        <v>7804</v>
      </c>
      <c r="H2397">
        <v>5.4025021592124599E-2</v>
      </c>
      <c r="I2397">
        <v>0.28959482308693002</v>
      </c>
      <c r="J2397">
        <v>0.248916391734606</v>
      </c>
      <c r="K2397" t="s">
        <v>25462</v>
      </c>
      <c r="L2397">
        <v>363</v>
      </c>
      <c r="M2397" t="s">
        <v>2729</v>
      </c>
      <c r="N2397">
        <v>0.81941309255078998</v>
      </c>
      <c r="O2397">
        <v>5.9005201560468103E-2</v>
      </c>
    </row>
    <row r="2398" spans="1:15">
      <c r="A2398" t="s">
        <v>3000</v>
      </c>
      <c r="B2398" t="s">
        <v>23513</v>
      </c>
      <c r="C2398" t="s">
        <v>3001</v>
      </c>
      <c r="D2398">
        <v>24</v>
      </c>
      <c r="E2398">
        <v>535</v>
      </c>
      <c r="F2398">
        <v>441</v>
      </c>
      <c r="G2398">
        <v>8124</v>
      </c>
      <c r="H2398">
        <v>0.864470394702331</v>
      </c>
      <c r="I2398">
        <v>0.99999999999997702</v>
      </c>
      <c r="J2398">
        <v>0.95041217501583097</v>
      </c>
      <c r="K2398" t="s">
        <v>25463</v>
      </c>
      <c r="L2398">
        <v>24</v>
      </c>
      <c r="M2398" t="s">
        <v>2729</v>
      </c>
      <c r="N2398">
        <v>5.4421768707482998E-2</v>
      </c>
      <c r="O2398">
        <v>4.4859813084112098E-2</v>
      </c>
    </row>
    <row r="2399" spans="1:15">
      <c r="A2399" t="s">
        <v>3002</v>
      </c>
      <c r="B2399" t="s">
        <v>23511</v>
      </c>
      <c r="C2399" t="s">
        <v>3003</v>
      </c>
      <c r="D2399">
        <v>21</v>
      </c>
      <c r="E2399">
        <v>6152</v>
      </c>
      <c r="F2399">
        <v>24</v>
      </c>
      <c r="G2399">
        <v>7804</v>
      </c>
      <c r="H2399">
        <v>0.220308279716599</v>
      </c>
      <c r="I2399">
        <v>0.70351443847223905</v>
      </c>
      <c r="J2399">
        <v>0.60469408151381498</v>
      </c>
      <c r="K2399" t="s">
        <v>25464</v>
      </c>
      <c r="L2399">
        <v>21</v>
      </c>
      <c r="M2399" t="s">
        <v>2729</v>
      </c>
      <c r="N2399">
        <v>0.875</v>
      </c>
      <c r="O2399">
        <v>3.41352405721717E-3</v>
      </c>
    </row>
    <row r="2400" spans="1:15">
      <c r="A2400" t="s">
        <v>3004</v>
      </c>
      <c r="B2400" t="s">
        <v>23511</v>
      </c>
      <c r="C2400" t="s">
        <v>3005</v>
      </c>
      <c r="D2400">
        <v>7</v>
      </c>
      <c r="E2400">
        <v>6152</v>
      </c>
      <c r="F2400">
        <v>9</v>
      </c>
      <c r="G2400">
        <v>7804</v>
      </c>
      <c r="H2400">
        <v>0.70695686083507503</v>
      </c>
      <c r="I2400">
        <v>0.968912233598893</v>
      </c>
      <c r="J2400">
        <v>0.832812322140707</v>
      </c>
      <c r="K2400" t="s">
        <v>25465</v>
      </c>
      <c r="L2400">
        <v>7</v>
      </c>
      <c r="M2400" t="s">
        <v>2729</v>
      </c>
      <c r="N2400">
        <v>0.77777777777777801</v>
      </c>
      <c r="O2400">
        <v>1.13784135240572E-3</v>
      </c>
    </row>
    <row r="2401" spans="1:15">
      <c r="A2401" t="s">
        <v>3006</v>
      </c>
      <c r="B2401" t="s">
        <v>23511</v>
      </c>
      <c r="C2401" t="s">
        <v>3007</v>
      </c>
      <c r="D2401">
        <v>2</v>
      </c>
      <c r="E2401">
        <v>6152</v>
      </c>
      <c r="F2401">
        <v>2</v>
      </c>
      <c r="G2401">
        <v>7804</v>
      </c>
      <c r="H2401">
        <v>0.62141708038142995</v>
      </c>
      <c r="I2401">
        <v>0.968912233598893</v>
      </c>
      <c r="J2401">
        <v>0.832812322140707</v>
      </c>
      <c r="K2401" t="s">
        <v>25466</v>
      </c>
      <c r="L2401">
        <v>2</v>
      </c>
      <c r="M2401" t="s">
        <v>2729</v>
      </c>
      <c r="N2401">
        <v>1</v>
      </c>
      <c r="O2401">
        <v>3.2509752925877802E-4</v>
      </c>
    </row>
    <row r="2402" spans="1:15">
      <c r="A2402" t="s">
        <v>3008</v>
      </c>
      <c r="B2402" t="s">
        <v>23511</v>
      </c>
      <c r="C2402" t="s">
        <v>3009</v>
      </c>
      <c r="D2402">
        <v>1</v>
      </c>
      <c r="E2402">
        <v>6152</v>
      </c>
      <c r="F2402">
        <v>1</v>
      </c>
      <c r="G2402">
        <v>7804</v>
      </c>
      <c r="H2402">
        <v>0.788313685289595</v>
      </c>
      <c r="I2402">
        <v>0.968912233598893</v>
      </c>
      <c r="J2402">
        <v>0.832812322140707</v>
      </c>
      <c r="K2402" t="s">
        <v>25467</v>
      </c>
      <c r="L2402">
        <v>1</v>
      </c>
      <c r="M2402" t="s">
        <v>2729</v>
      </c>
      <c r="N2402">
        <v>1</v>
      </c>
      <c r="O2402">
        <v>1.6254876462938901E-4</v>
      </c>
    </row>
    <row r="2403" spans="1:15">
      <c r="A2403" t="s">
        <v>3010</v>
      </c>
      <c r="B2403" t="s">
        <v>23511</v>
      </c>
      <c r="C2403" t="s">
        <v>3011</v>
      </c>
      <c r="D2403">
        <v>7</v>
      </c>
      <c r="E2403">
        <v>6152</v>
      </c>
      <c r="F2403">
        <v>9</v>
      </c>
      <c r="G2403">
        <v>7804</v>
      </c>
      <c r="H2403">
        <v>0.70695686083507503</v>
      </c>
      <c r="I2403">
        <v>0.968912233598893</v>
      </c>
      <c r="J2403">
        <v>0.832812322140707</v>
      </c>
      <c r="K2403" t="s">
        <v>25465</v>
      </c>
      <c r="L2403">
        <v>7</v>
      </c>
      <c r="M2403" t="s">
        <v>2729</v>
      </c>
      <c r="N2403">
        <v>0.77777777777777801</v>
      </c>
      <c r="O2403">
        <v>1.13784135240572E-3</v>
      </c>
    </row>
    <row r="2404" spans="1:15">
      <c r="A2404" t="s">
        <v>3012</v>
      </c>
      <c r="B2404" t="s">
        <v>23511</v>
      </c>
      <c r="C2404" t="s">
        <v>3013</v>
      </c>
      <c r="D2404">
        <v>10</v>
      </c>
      <c r="E2404">
        <v>6152</v>
      </c>
      <c r="F2404">
        <v>10</v>
      </c>
      <c r="G2404">
        <v>7804</v>
      </c>
      <c r="H2404">
        <v>9.2537459108980397E-2</v>
      </c>
      <c r="I2404">
        <v>0.40853420848785299</v>
      </c>
      <c r="J2404">
        <v>0.35114875325800998</v>
      </c>
      <c r="K2404" t="s">
        <v>25468</v>
      </c>
      <c r="L2404">
        <v>10</v>
      </c>
      <c r="M2404" t="s">
        <v>2729</v>
      </c>
      <c r="N2404">
        <v>1</v>
      </c>
      <c r="O2404">
        <v>1.62548764629389E-3</v>
      </c>
    </row>
    <row r="2405" spans="1:15">
      <c r="A2405" t="s">
        <v>3014</v>
      </c>
      <c r="B2405" t="s">
        <v>23511</v>
      </c>
      <c r="C2405" t="s">
        <v>3015</v>
      </c>
      <c r="D2405">
        <v>9</v>
      </c>
      <c r="E2405">
        <v>6152</v>
      </c>
      <c r="F2405">
        <v>13</v>
      </c>
      <c r="G2405">
        <v>7804</v>
      </c>
      <c r="H2405">
        <v>0.87969115300460798</v>
      </c>
      <c r="I2405">
        <v>1</v>
      </c>
      <c r="J2405">
        <v>0.85953329234717102</v>
      </c>
      <c r="K2405" t="s">
        <v>25469</v>
      </c>
      <c r="L2405">
        <v>9</v>
      </c>
      <c r="M2405" t="s">
        <v>2729</v>
      </c>
      <c r="N2405">
        <v>0.69230769230769196</v>
      </c>
      <c r="O2405">
        <v>1.4629388816645001E-3</v>
      </c>
    </row>
    <row r="2406" spans="1:15">
      <c r="A2406" t="s">
        <v>3014</v>
      </c>
      <c r="B2406" t="s">
        <v>23513</v>
      </c>
      <c r="C2406" t="s">
        <v>3015</v>
      </c>
      <c r="D2406">
        <v>1</v>
      </c>
      <c r="E2406">
        <v>535</v>
      </c>
      <c r="F2406">
        <v>13</v>
      </c>
      <c r="G2406">
        <v>8124</v>
      </c>
      <c r="H2406">
        <v>0.58781134946737001</v>
      </c>
      <c r="I2406">
        <v>0.99999999999997702</v>
      </c>
      <c r="J2406">
        <v>0.95041217501583097</v>
      </c>
      <c r="K2406" t="s">
        <v>25419</v>
      </c>
      <c r="L2406">
        <v>1</v>
      </c>
      <c r="M2406" t="s">
        <v>2729</v>
      </c>
      <c r="N2406">
        <v>7.69230769230769E-2</v>
      </c>
      <c r="O2406">
        <v>1.8691588785046699E-3</v>
      </c>
    </row>
    <row r="2407" spans="1:15">
      <c r="A2407" t="s">
        <v>3016</v>
      </c>
      <c r="B2407" t="s">
        <v>23511</v>
      </c>
      <c r="C2407" t="s">
        <v>3017</v>
      </c>
      <c r="D2407">
        <v>8</v>
      </c>
      <c r="E2407">
        <v>6152</v>
      </c>
      <c r="F2407">
        <v>10</v>
      </c>
      <c r="G2407">
        <v>7804</v>
      </c>
      <c r="H2407">
        <v>0.64231594183968699</v>
      </c>
      <c r="I2407">
        <v>0.968912233598893</v>
      </c>
      <c r="J2407">
        <v>0.832812322140707</v>
      </c>
      <c r="K2407" t="s">
        <v>25470</v>
      </c>
      <c r="L2407">
        <v>8</v>
      </c>
      <c r="M2407" t="s">
        <v>2729</v>
      </c>
      <c r="N2407">
        <v>0.8</v>
      </c>
      <c r="O2407">
        <v>1.3003901170351099E-3</v>
      </c>
    </row>
    <row r="2408" spans="1:15">
      <c r="A2408" t="s">
        <v>3016</v>
      </c>
      <c r="B2408" t="s">
        <v>23518</v>
      </c>
      <c r="C2408" t="s">
        <v>3017</v>
      </c>
      <c r="D2408">
        <v>1</v>
      </c>
      <c r="E2408">
        <v>787</v>
      </c>
      <c r="F2408">
        <v>10</v>
      </c>
      <c r="G2408">
        <v>7393</v>
      </c>
      <c r="H2408">
        <v>0.67576236969544701</v>
      </c>
      <c r="I2408">
        <v>1</v>
      </c>
      <c r="J2408">
        <v>0.966855260484069</v>
      </c>
      <c r="K2408" t="s">
        <v>25471</v>
      </c>
      <c r="L2408">
        <v>1</v>
      </c>
      <c r="M2408" t="s">
        <v>2729</v>
      </c>
      <c r="N2408">
        <v>0.1</v>
      </c>
      <c r="O2408">
        <v>1.27064803049555E-3</v>
      </c>
    </row>
    <row r="2409" spans="1:15">
      <c r="A2409" t="s">
        <v>3016</v>
      </c>
      <c r="B2409" t="s">
        <v>23513</v>
      </c>
      <c r="C2409" t="s">
        <v>3017</v>
      </c>
      <c r="D2409">
        <v>1</v>
      </c>
      <c r="E2409">
        <v>535</v>
      </c>
      <c r="F2409">
        <v>10</v>
      </c>
      <c r="G2409">
        <v>8124</v>
      </c>
      <c r="H2409">
        <v>0.494202526653369</v>
      </c>
      <c r="I2409">
        <v>0.99999999999997702</v>
      </c>
      <c r="J2409">
        <v>0.95041217501583097</v>
      </c>
      <c r="K2409" t="s">
        <v>25472</v>
      </c>
      <c r="L2409">
        <v>1</v>
      </c>
      <c r="M2409" t="s">
        <v>2729</v>
      </c>
      <c r="N2409">
        <v>0.1</v>
      </c>
      <c r="O2409">
        <v>1.8691588785046699E-3</v>
      </c>
    </row>
    <row r="2410" spans="1:15">
      <c r="A2410" t="s">
        <v>3018</v>
      </c>
      <c r="B2410" t="s">
        <v>23518</v>
      </c>
      <c r="C2410" t="s">
        <v>3019</v>
      </c>
      <c r="D2410">
        <v>3</v>
      </c>
      <c r="E2410">
        <v>787</v>
      </c>
      <c r="F2410">
        <v>38</v>
      </c>
      <c r="G2410">
        <v>7393</v>
      </c>
      <c r="H2410">
        <v>0.78548333078159205</v>
      </c>
      <c r="I2410">
        <v>1</v>
      </c>
      <c r="J2410">
        <v>0.966855260484069</v>
      </c>
      <c r="K2410" t="s">
        <v>24500</v>
      </c>
      <c r="L2410">
        <v>3</v>
      </c>
      <c r="M2410" t="s">
        <v>2729</v>
      </c>
      <c r="N2410">
        <v>7.8947368421052599E-2</v>
      </c>
      <c r="O2410">
        <v>3.8119440914866601E-3</v>
      </c>
    </row>
    <row r="2411" spans="1:15">
      <c r="A2411" t="s">
        <v>3018</v>
      </c>
      <c r="B2411" t="s">
        <v>23511</v>
      </c>
      <c r="C2411" t="s">
        <v>3019</v>
      </c>
      <c r="D2411">
        <v>39</v>
      </c>
      <c r="E2411">
        <v>6152</v>
      </c>
      <c r="F2411">
        <v>43</v>
      </c>
      <c r="G2411">
        <v>7804</v>
      </c>
      <c r="H2411">
        <v>3.4279892301254097E-2</v>
      </c>
      <c r="I2411">
        <v>0.214412668173981</v>
      </c>
      <c r="J2411">
        <v>0.18429482659652399</v>
      </c>
      <c r="K2411" t="s">
        <v>25473</v>
      </c>
      <c r="L2411">
        <v>39</v>
      </c>
      <c r="M2411" t="s">
        <v>2729</v>
      </c>
      <c r="N2411">
        <v>0.90697674418604601</v>
      </c>
      <c r="O2411">
        <v>6.3394018205461602E-3</v>
      </c>
    </row>
    <row r="2412" spans="1:15">
      <c r="A2412" t="s">
        <v>3020</v>
      </c>
      <c r="B2412" t="s">
        <v>23513</v>
      </c>
      <c r="C2412" t="s">
        <v>3021</v>
      </c>
      <c r="D2412">
        <v>4</v>
      </c>
      <c r="E2412">
        <v>535</v>
      </c>
      <c r="F2412">
        <v>80</v>
      </c>
      <c r="G2412">
        <v>8124</v>
      </c>
      <c r="H2412">
        <v>0.78168193842905398</v>
      </c>
      <c r="I2412">
        <v>0.99999999999997702</v>
      </c>
      <c r="J2412">
        <v>0.95041217501583097</v>
      </c>
      <c r="K2412" t="s">
        <v>25474</v>
      </c>
      <c r="L2412">
        <v>4</v>
      </c>
      <c r="M2412" t="s">
        <v>2729</v>
      </c>
      <c r="N2412">
        <v>0.05</v>
      </c>
      <c r="O2412">
        <v>7.4766355140186902E-3</v>
      </c>
    </row>
    <row r="2413" spans="1:15">
      <c r="A2413" t="s">
        <v>3020</v>
      </c>
      <c r="B2413" t="s">
        <v>23518</v>
      </c>
      <c r="C2413" t="s">
        <v>3021</v>
      </c>
      <c r="D2413">
        <v>6</v>
      </c>
      <c r="E2413">
        <v>787</v>
      </c>
      <c r="F2413">
        <v>66</v>
      </c>
      <c r="G2413">
        <v>7393</v>
      </c>
      <c r="H2413">
        <v>0.71819716738463502</v>
      </c>
      <c r="I2413">
        <v>1</v>
      </c>
      <c r="J2413">
        <v>0.966855260484069</v>
      </c>
      <c r="K2413" t="s">
        <v>25475</v>
      </c>
      <c r="L2413">
        <v>6</v>
      </c>
      <c r="M2413" t="s">
        <v>2729</v>
      </c>
      <c r="N2413">
        <v>9.0909090909090898E-2</v>
      </c>
      <c r="O2413">
        <v>7.6238881829733202E-3</v>
      </c>
    </row>
    <row r="2414" spans="1:15">
      <c r="A2414" t="s">
        <v>3020</v>
      </c>
      <c r="B2414" t="s">
        <v>23511</v>
      </c>
      <c r="C2414" t="s">
        <v>3021</v>
      </c>
      <c r="D2414">
        <v>65</v>
      </c>
      <c r="E2414">
        <v>6152</v>
      </c>
      <c r="F2414">
        <v>80</v>
      </c>
      <c r="G2414">
        <v>7804</v>
      </c>
      <c r="H2414">
        <v>0.35490498171486401</v>
      </c>
      <c r="I2414">
        <v>0.90637853699243498</v>
      </c>
      <c r="J2414">
        <v>0.77906252801391895</v>
      </c>
      <c r="K2414" t="s">
        <v>25476</v>
      </c>
      <c r="L2414">
        <v>65</v>
      </c>
      <c r="M2414" t="s">
        <v>2729</v>
      </c>
      <c r="N2414">
        <v>0.8125</v>
      </c>
      <c r="O2414">
        <v>1.05656697009103E-2</v>
      </c>
    </row>
    <row r="2415" spans="1:15">
      <c r="A2415" t="s">
        <v>3022</v>
      </c>
      <c r="B2415" t="s">
        <v>23511</v>
      </c>
      <c r="C2415" t="s">
        <v>3023</v>
      </c>
      <c r="D2415">
        <v>104</v>
      </c>
      <c r="E2415">
        <v>6152</v>
      </c>
      <c r="F2415">
        <v>129</v>
      </c>
      <c r="G2415">
        <v>7804</v>
      </c>
      <c r="H2415">
        <v>0.35371102992296499</v>
      </c>
      <c r="I2415">
        <v>0.90637853699243498</v>
      </c>
      <c r="J2415">
        <v>0.77906252801391895</v>
      </c>
      <c r="K2415" t="s">
        <v>25477</v>
      </c>
      <c r="L2415">
        <v>104</v>
      </c>
      <c r="M2415" t="s">
        <v>2729</v>
      </c>
      <c r="N2415">
        <v>0.806201550387597</v>
      </c>
      <c r="O2415">
        <v>1.69050715214564E-2</v>
      </c>
    </row>
    <row r="2416" spans="1:15">
      <c r="A2416" t="s">
        <v>3022</v>
      </c>
      <c r="B2416" t="s">
        <v>23513</v>
      </c>
      <c r="C2416" t="s">
        <v>3023</v>
      </c>
      <c r="D2416">
        <v>8</v>
      </c>
      <c r="E2416">
        <v>535</v>
      </c>
      <c r="F2416">
        <v>136</v>
      </c>
      <c r="G2416">
        <v>8124</v>
      </c>
      <c r="H2416">
        <v>0.68079616317663105</v>
      </c>
      <c r="I2416">
        <v>0.99999999999997702</v>
      </c>
      <c r="J2416">
        <v>0.95041217501583097</v>
      </c>
      <c r="K2416" t="s">
        <v>25478</v>
      </c>
      <c r="L2416">
        <v>8</v>
      </c>
      <c r="M2416" t="s">
        <v>2729</v>
      </c>
      <c r="N2416">
        <v>5.8823529411764698E-2</v>
      </c>
      <c r="O2416">
        <v>1.4953271028037399E-2</v>
      </c>
    </row>
    <row r="2417" spans="1:15">
      <c r="A2417" t="s">
        <v>3022</v>
      </c>
      <c r="B2417" t="s">
        <v>23518</v>
      </c>
      <c r="C2417" t="s">
        <v>3023</v>
      </c>
      <c r="D2417">
        <v>10</v>
      </c>
      <c r="E2417">
        <v>787</v>
      </c>
      <c r="F2417">
        <v>108</v>
      </c>
      <c r="G2417">
        <v>7393</v>
      </c>
      <c r="H2417">
        <v>0.72656100909467503</v>
      </c>
      <c r="I2417">
        <v>1</v>
      </c>
      <c r="J2417">
        <v>0.966855260484069</v>
      </c>
      <c r="K2417" t="s">
        <v>25479</v>
      </c>
      <c r="L2417">
        <v>10</v>
      </c>
      <c r="M2417" t="s">
        <v>2729</v>
      </c>
      <c r="N2417">
        <v>9.2592592592592601E-2</v>
      </c>
      <c r="O2417">
        <v>1.2706480304955499E-2</v>
      </c>
    </row>
    <row r="2418" spans="1:15">
      <c r="A2418" t="s">
        <v>3024</v>
      </c>
      <c r="B2418" t="s">
        <v>23511</v>
      </c>
      <c r="C2418" t="s">
        <v>3025</v>
      </c>
      <c r="D2418">
        <v>42</v>
      </c>
      <c r="E2418">
        <v>6152</v>
      </c>
      <c r="F2418">
        <v>51</v>
      </c>
      <c r="G2418">
        <v>7804</v>
      </c>
      <c r="H2418">
        <v>0.33790364411617502</v>
      </c>
      <c r="I2418">
        <v>0.87709103910391695</v>
      </c>
      <c r="J2418">
        <v>0.75388894852919097</v>
      </c>
      <c r="K2418" t="s">
        <v>25480</v>
      </c>
      <c r="L2418">
        <v>42</v>
      </c>
      <c r="M2418" t="s">
        <v>2729</v>
      </c>
      <c r="N2418">
        <v>0.82352941176470595</v>
      </c>
      <c r="O2418">
        <v>6.8270481144343297E-3</v>
      </c>
    </row>
    <row r="2419" spans="1:15">
      <c r="A2419" t="s">
        <v>3024</v>
      </c>
      <c r="B2419" t="s">
        <v>23513</v>
      </c>
      <c r="C2419" t="s">
        <v>3025</v>
      </c>
      <c r="D2419">
        <v>4</v>
      </c>
      <c r="E2419">
        <v>535</v>
      </c>
      <c r="F2419">
        <v>47</v>
      </c>
      <c r="G2419">
        <v>8124</v>
      </c>
      <c r="H2419">
        <v>0.37474793684448299</v>
      </c>
      <c r="I2419">
        <v>0.99999999999997702</v>
      </c>
      <c r="J2419">
        <v>0.95041217501583097</v>
      </c>
      <c r="K2419" t="s">
        <v>25474</v>
      </c>
      <c r="L2419">
        <v>4</v>
      </c>
      <c r="M2419" t="s">
        <v>2729</v>
      </c>
      <c r="N2419">
        <v>8.5106382978723402E-2</v>
      </c>
      <c r="O2419">
        <v>7.4766355140186902E-3</v>
      </c>
    </row>
    <row r="2420" spans="1:15">
      <c r="A2420" t="s">
        <v>3024</v>
      </c>
      <c r="B2420" t="s">
        <v>23518</v>
      </c>
      <c r="C2420" t="s">
        <v>3025</v>
      </c>
      <c r="D2420">
        <v>4</v>
      </c>
      <c r="E2420">
        <v>787</v>
      </c>
      <c r="F2420">
        <v>42</v>
      </c>
      <c r="G2420">
        <v>7393</v>
      </c>
      <c r="H2420">
        <v>0.66762018270563395</v>
      </c>
      <c r="I2420">
        <v>1</v>
      </c>
      <c r="J2420">
        <v>0.966855260484069</v>
      </c>
      <c r="K2420" t="s">
        <v>25481</v>
      </c>
      <c r="L2420">
        <v>4</v>
      </c>
      <c r="M2420" t="s">
        <v>2729</v>
      </c>
      <c r="N2420">
        <v>9.5238095238095205E-2</v>
      </c>
      <c r="O2420">
        <v>5.0825921219822103E-3</v>
      </c>
    </row>
    <row r="2421" spans="1:15">
      <c r="A2421" t="s">
        <v>3026</v>
      </c>
      <c r="B2421" t="s">
        <v>23511</v>
      </c>
      <c r="C2421" t="s">
        <v>3027</v>
      </c>
      <c r="D2421">
        <v>1</v>
      </c>
      <c r="E2421">
        <v>6152</v>
      </c>
      <c r="F2421">
        <v>1</v>
      </c>
      <c r="G2421">
        <v>7804</v>
      </c>
      <c r="H2421">
        <v>0.788313685289595</v>
      </c>
      <c r="I2421">
        <v>0.968912233598893</v>
      </c>
      <c r="J2421">
        <v>0.832812322140707</v>
      </c>
      <c r="K2421" t="s">
        <v>25482</v>
      </c>
      <c r="L2421">
        <v>1</v>
      </c>
      <c r="M2421" t="s">
        <v>2729</v>
      </c>
      <c r="N2421">
        <v>1</v>
      </c>
      <c r="O2421">
        <v>1.6254876462938901E-4</v>
      </c>
    </row>
    <row r="2422" spans="1:15">
      <c r="A2422" t="s">
        <v>3028</v>
      </c>
      <c r="B2422" t="s">
        <v>23511</v>
      </c>
      <c r="C2422" t="s">
        <v>3029</v>
      </c>
      <c r="D2422">
        <v>1</v>
      </c>
      <c r="E2422">
        <v>6152</v>
      </c>
      <c r="F2422">
        <v>1</v>
      </c>
      <c r="G2422">
        <v>7804</v>
      </c>
      <c r="H2422">
        <v>0.788313685289595</v>
      </c>
      <c r="I2422">
        <v>0.968912233598893</v>
      </c>
      <c r="J2422">
        <v>0.832812322140707</v>
      </c>
      <c r="K2422" t="s">
        <v>25483</v>
      </c>
      <c r="L2422">
        <v>1</v>
      </c>
      <c r="M2422" t="s">
        <v>2729</v>
      </c>
      <c r="N2422">
        <v>1</v>
      </c>
      <c r="O2422">
        <v>1.6254876462938901E-4</v>
      </c>
    </row>
    <row r="2423" spans="1:15">
      <c r="A2423" t="s">
        <v>3030</v>
      </c>
      <c r="B2423" t="s">
        <v>23511</v>
      </c>
      <c r="C2423" t="s">
        <v>3031</v>
      </c>
      <c r="D2423">
        <v>19</v>
      </c>
      <c r="E2423">
        <v>6152</v>
      </c>
      <c r="F2423">
        <v>22</v>
      </c>
      <c r="G2423">
        <v>7804</v>
      </c>
      <c r="H2423">
        <v>0.284610565096101</v>
      </c>
      <c r="I2423">
        <v>0.807955886208509</v>
      </c>
      <c r="J2423">
        <v>0.69446498294407599</v>
      </c>
      <c r="K2423" t="s">
        <v>25484</v>
      </c>
      <c r="L2423">
        <v>19</v>
      </c>
      <c r="M2423" t="s">
        <v>2729</v>
      </c>
      <c r="N2423">
        <v>0.86363636363636398</v>
      </c>
      <c r="O2423">
        <v>3.0884265279583901E-3</v>
      </c>
    </row>
    <row r="2424" spans="1:15">
      <c r="A2424" t="s">
        <v>3030</v>
      </c>
      <c r="B2424" t="s">
        <v>23513</v>
      </c>
      <c r="C2424" t="s">
        <v>3031</v>
      </c>
      <c r="D2424">
        <v>2</v>
      </c>
      <c r="E2424">
        <v>535</v>
      </c>
      <c r="F2424">
        <v>16</v>
      </c>
      <c r="G2424">
        <v>8124</v>
      </c>
      <c r="H2424">
        <v>0.28451896063335702</v>
      </c>
      <c r="I2424">
        <v>0.92669970177713501</v>
      </c>
      <c r="J2424">
        <v>0.88074667915254901</v>
      </c>
      <c r="K2424" t="s">
        <v>23703</v>
      </c>
      <c r="L2424">
        <v>2</v>
      </c>
      <c r="M2424" t="s">
        <v>2729</v>
      </c>
      <c r="N2424">
        <v>0.125</v>
      </c>
      <c r="O2424">
        <v>3.7383177570093499E-3</v>
      </c>
    </row>
    <row r="2425" spans="1:15">
      <c r="A2425" t="s">
        <v>3032</v>
      </c>
      <c r="B2425" t="s">
        <v>23511</v>
      </c>
      <c r="C2425" t="s">
        <v>3033</v>
      </c>
      <c r="D2425">
        <v>1</v>
      </c>
      <c r="E2425">
        <v>6152</v>
      </c>
      <c r="F2425">
        <v>1</v>
      </c>
      <c r="G2425">
        <v>7804</v>
      </c>
      <c r="H2425">
        <v>0.788313685289595</v>
      </c>
      <c r="I2425">
        <v>0.968912233598893</v>
      </c>
      <c r="J2425">
        <v>0.832812322140707</v>
      </c>
      <c r="K2425" t="s">
        <v>25221</v>
      </c>
      <c r="L2425">
        <v>1</v>
      </c>
      <c r="M2425" t="s">
        <v>2729</v>
      </c>
      <c r="N2425">
        <v>1</v>
      </c>
      <c r="O2425">
        <v>1.6254876462938901E-4</v>
      </c>
    </row>
    <row r="2426" spans="1:15">
      <c r="A2426" t="s">
        <v>3034</v>
      </c>
      <c r="B2426" t="s">
        <v>23511</v>
      </c>
      <c r="C2426" t="s">
        <v>3035</v>
      </c>
      <c r="D2426">
        <v>20</v>
      </c>
      <c r="E2426">
        <v>6152</v>
      </c>
      <c r="F2426">
        <v>20</v>
      </c>
      <c r="G2426">
        <v>7804</v>
      </c>
      <c r="H2426">
        <v>8.5336853349435304E-3</v>
      </c>
      <c r="I2426">
        <v>7.4878905635043805E-2</v>
      </c>
      <c r="J2426">
        <v>6.4360912287842298E-2</v>
      </c>
      <c r="K2426" t="s">
        <v>25485</v>
      </c>
      <c r="L2426">
        <v>20</v>
      </c>
      <c r="M2426" t="s">
        <v>2729</v>
      </c>
      <c r="N2426">
        <v>1</v>
      </c>
      <c r="O2426">
        <v>3.2509752925877801E-3</v>
      </c>
    </row>
    <row r="2427" spans="1:15">
      <c r="A2427" t="s">
        <v>3036</v>
      </c>
      <c r="B2427" t="s">
        <v>23518</v>
      </c>
      <c r="C2427" t="s">
        <v>3037</v>
      </c>
      <c r="D2427">
        <v>3</v>
      </c>
      <c r="E2427">
        <v>787</v>
      </c>
      <c r="F2427">
        <v>8</v>
      </c>
      <c r="G2427">
        <v>7393</v>
      </c>
      <c r="H2427">
        <v>4.46985146570733E-2</v>
      </c>
      <c r="I2427">
        <v>0.55827764118643997</v>
      </c>
      <c r="J2427">
        <v>0.53977367419174704</v>
      </c>
      <c r="K2427" t="s">
        <v>25486</v>
      </c>
      <c r="L2427">
        <v>3</v>
      </c>
      <c r="M2427" t="s">
        <v>2729</v>
      </c>
      <c r="N2427">
        <v>0.375</v>
      </c>
      <c r="O2427">
        <v>3.8119440914866601E-3</v>
      </c>
    </row>
    <row r="2428" spans="1:15">
      <c r="A2428" t="s">
        <v>3036</v>
      </c>
      <c r="B2428" t="s">
        <v>23511</v>
      </c>
      <c r="C2428" t="s">
        <v>3037</v>
      </c>
      <c r="D2428">
        <v>5</v>
      </c>
      <c r="E2428">
        <v>6152</v>
      </c>
      <c r="F2428">
        <v>8</v>
      </c>
      <c r="G2428">
        <v>7804</v>
      </c>
      <c r="H2428">
        <v>0.93246538655848799</v>
      </c>
      <c r="I2428">
        <v>1</v>
      </c>
      <c r="J2428">
        <v>0.85953329234717102</v>
      </c>
      <c r="K2428" t="s">
        <v>25487</v>
      </c>
      <c r="L2428">
        <v>5</v>
      </c>
      <c r="M2428" t="s">
        <v>2729</v>
      </c>
      <c r="N2428">
        <v>0.625</v>
      </c>
      <c r="O2428">
        <v>8.1274382314694405E-4</v>
      </c>
    </row>
    <row r="2429" spans="1:15">
      <c r="A2429" t="s">
        <v>3038</v>
      </c>
      <c r="B2429" t="s">
        <v>23511</v>
      </c>
      <c r="C2429" t="s">
        <v>3039</v>
      </c>
      <c r="D2429">
        <v>1181</v>
      </c>
      <c r="E2429">
        <v>6152</v>
      </c>
      <c r="F2429">
        <v>1338</v>
      </c>
      <c r="G2429">
        <v>7804</v>
      </c>
      <c r="H2429" s="34">
        <v>8.3107408581090502E-23</v>
      </c>
      <c r="I2429" s="34">
        <v>2.55685136712761E-20</v>
      </c>
      <c r="J2429" s="34">
        <v>2.19769887362956E-20</v>
      </c>
      <c r="K2429" t="s">
        <v>25488</v>
      </c>
      <c r="L2429">
        <v>1181</v>
      </c>
      <c r="M2429" t="s">
        <v>2729</v>
      </c>
      <c r="N2429">
        <v>0.88266068759342298</v>
      </c>
      <c r="O2429">
        <v>0.191970091027308</v>
      </c>
    </row>
    <row r="2430" spans="1:15">
      <c r="A2430" t="s">
        <v>3038</v>
      </c>
      <c r="B2430" t="s">
        <v>23518</v>
      </c>
      <c r="C2430" t="s">
        <v>3039</v>
      </c>
      <c r="D2430">
        <v>68</v>
      </c>
      <c r="E2430">
        <v>787</v>
      </c>
      <c r="F2430">
        <v>1224</v>
      </c>
      <c r="G2430">
        <v>7393</v>
      </c>
      <c r="H2430">
        <v>0.99999999999594902</v>
      </c>
      <c r="I2430">
        <v>1</v>
      </c>
      <c r="J2430">
        <v>0.966855260484069</v>
      </c>
      <c r="K2430" t="s">
        <v>25489</v>
      </c>
      <c r="L2430">
        <v>68</v>
      </c>
      <c r="M2430" t="s">
        <v>2729</v>
      </c>
      <c r="N2430">
        <v>5.5555555555555601E-2</v>
      </c>
      <c r="O2430">
        <v>8.6404066073697605E-2</v>
      </c>
    </row>
    <row r="2431" spans="1:15">
      <c r="A2431" t="s">
        <v>3038</v>
      </c>
      <c r="B2431" t="s">
        <v>23513</v>
      </c>
      <c r="C2431" t="s">
        <v>3039</v>
      </c>
      <c r="D2431">
        <v>43</v>
      </c>
      <c r="E2431">
        <v>535</v>
      </c>
      <c r="F2431">
        <v>1366</v>
      </c>
      <c r="G2431">
        <v>8124</v>
      </c>
      <c r="H2431">
        <v>0.99999999964617203</v>
      </c>
      <c r="I2431">
        <v>0.99999999999997702</v>
      </c>
      <c r="J2431">
        <v>0.95041217501583097</v>
      </c>
      <c r="K2431" t="s">
        <v>25490</v>
      </c>
      <c r="L2431">
        <v>43</v>
      </c>
      <c r="M2431" t="s">
        <v>2729</v>
      </c>
      <c r="N2431">
        <v>3.1478770131771597E-2</v>
      </c>
      <c r="O2431">
        <v>8.0373831775700899E-2</v>
      </c>
    </row>
    <row r="2432" spans="1:15">
      <c r="A2432" t="s">
        <v>3040</v>
      </c>
      <c r="B2432" t="s">
        <v>23511</v>
      </c>
      <c r="C2432" t="s">
        <v>3041</v>
      </c>
      <c r="D2432">
        <v>570</v>
      </c>
      <c r="E2432">
        <v>6152</v>
      </c>
      <c r="F2432">
        <v>624</v>
      </c>
      <c r="G2432">
        <v>7804</v>
      </c>
      <c r="H2432" s="34">
        <v>2.2241430727975401E-18</v>
      </c>
      <c r="I2432" s="34">
        <v>4.5532313589524304E-16</v>
      </c>
      <c r="J2432" s="34">
        <v>3.9136539407787601E-16</v>
      </c>
      <c r="K2432" t="s">
        <v>25491</v>
      </c>
      <c r="L2432">
        <v>570</v>
      </c>
      <c r="M2432" t="s">
        <v>2729</v>
      </c>
      <c r="N2432">
        <v>0.91346153846153799</v>
      </c>
      <c r="O2432">
        <v>9.2652795838751606E-2</v>
      </c>
    </row>
    <row r="2433" spans="1:15">
      <c r="A2433" t="s">
        <v>3040</v>
      </c>
      <c r="B2433" t="s">
        <v>23513</v>
      </c>
      <c r="C2433" t="s">
        <v>3041</v>
      </c>
      <c r="D2433">
        <v>18</v>
      </c>
      <c r="E2433">
        <v>535</v>
      </c>
      <c r="F2433">
        <v>636</v>
      </c>
      <c r="G2433">
        <v>8124</v>
      </c>
      <c r="H2433">
        <v>0.99999662559223901</v>
      </c>
      <c r="I2433">
        <v>0.99999999999997702</v>
      </c>
      <c r="J2433">
        <v>0.95041217501583097</v>
      </c>
      <c r="K2433" t="s">
        <v>25492</v>
      </c>
      <c r="L2433">
        <v>18</v>
      </c>
      <c r="M2433" t="s">
        <v>2729</v>
      </c>
      <c r="N2433">
        <v>2.83018867924528E-2</v>
      </c>
      <c r="O2433">
        <v>3.3644859813084099E-2</v>
      </c>
    </row>
    <row r="2434" spans="1:15">
      <c r="A2434" t="s">
        <v>3040</v>
      </c>
      <c r="B2434" t="s">
        <v>23518</v>
      </c>
      <c r="C2434" t="s">
        <v>3041</v>
      </c>
      <c r="D2434">
        <v>13</v>
      </c>
      <c r="E2434">
        <v>787</v>
      </c>
      <c r="F2434">
        <v>573</v>
      </c>
      <c r="G2434">
        <v>7393</v>
      </c>
      <c r="H2434">
        <v>1</v>
      </c>
      <c r="I2434">
        <v>1</v>
      </c>
      <c r="J2434">
        <v>0.966855260484069</v>
      </c>
      <c r="K2434" t="s">
        <v>25493</v>
      </c>
      <c r="L2434">
        <v>13</v>
      </c>
      <c r="M2434" t="s">
        <v>2729</v>
      </c>
      <c r="N2434">
        <v>2.2687609075043601E-2</v>
      </c>
      <c r="O2434">
        <v>1.6518424396442199E-2</v>
      </c>
    </row>
    <row r="2435" spans="1:15">
      <c r="A2435" t="s">
        <v>3042</v>
      </c>
      <c r="B2435" t="s">
        <v>23511</v>
      </c>
      <c r="C2435" t="s">
        <v>3043</v>
      </c>
      <c r="D2435">
        <v>4</v>
      </c>
      <c r="E2435">
        <v>6152</v>
      </c>
      <c r="F2435">
        <v>4</v>
      </c>
      <c r="G2435">
        <v>7804</v>
      </c>
      <c r="H2435">
        <v>0.38610601832086699</v>
      </c>
      <c r="I2435">
        <v>0.90829480295553899</v>
      </c>
      <c r="J2435">
        <v>0.78070962240619901</v>
      </c>
      <c r="K2435" t="s">
        <v>25135</v>
      </c>
      <c r="L2435">
        <v>4</v>
      </c>
      <c r="M2435" t="s">
        <v>2729</v>
      </c>
      <c r="N2435">
        <v>1</v>
      </c>
      <c r="O2435">
        <v>6.5019505851755496E-4</v>
      </c>
    </row>
    <row r="2436" spans="1:15">
      <c r="A2436" t="s">
        <v>3044</v>
      </c>
      <c r="B2436" t="s">
        <v>23518</v>
      </c>
      <c r="C2436" t="s">
        <v>3045</v>
      </c>
      <c r="D2436">
        <v>1</v>
      </c>
      <c r="E2436">
        <v>787</v>
      </c>
      <c r="F2436">
        <v>5</v>
      </c>
      <c r="G2436">
        <v>7393</v>
      </c>
      <c r="H2436">
        <v>0.430466464429208</v>
      </c>
      <c r="I2436">
        <v>1</v>
      </c>
      <c r="J2436">
        <v>0.966855260484069</v>
      </c>
      <c r="K2436" t="s">
        <v>25090</v>
      </c>
      <c r="L2436">
        <v>1</v>
      </c>
      <c r="M2436" t="s">
        <v>2729</v>
      </c>
      <c r="N2436">
        <v>0.2</v>
      </c>
      <c r="O2436">
        <v>1.27064803049555E-3</v>
      </c>
    </row>
    <row r="2437" spans="1:15">
      <c r="A2437" t="s">
        <v>3044</v>
      </c>
      <c r="B2437" t="s">
        <v>23511</v>
      </c>
      <c r="C2437" t="s">
        <v>3045</v>
      </c>
      <c r="D2437">
        <v>4</v>
      </c>
      <c r="E2437">
        <v>6152</v>
      </c>
      <c r="F2437">
        <v>5</v>
      </c>
      <c r="G2437">
        <v>7804</v>
      </c>
      <c r="H2437">
        <v>0.71320711691885297</v>
      </c>
      <c r="I2437">
        <v>0.968912233598893</v>
      </c>
      <c r="J2437">
        <v>0.832812322140707</v>
      </c>
      <c r="K2437" t="s">
        <v>25494</v>
      </c>
      <c r="L2437">
        <v>4</v>
      </c>
      <c r="M2437" t="s">
        <v>2729</v>
      </c>
      <c r="N2437">
        <v>0.8</v>
      </c>
      <c r="O2437">
        <v>6.5019505851755496E-4</v>
      </c>
    </row>
    <row r="2438" spans="1:15">
      <c r="A2438" t="s">
        <v>3046</v>
      </c>
      <c r="B2438" t="s">
        <v>23511</v>
      </c>
      <c r="C2438" t="s">
        <v>3047</v>
      </c>
      <c r="D2438">
        <v>17</v>
      </c>
      <c r="E2438">
        <v>6152</v>
      </c>
      <c r="F2438">
        <v>19</v>
      </c>
      <c r="G2438">
        <v>7804</v>
      </c>
      <c r="H2438">
        <v>0.20051287893879999</v>
      </c>
      <c r="I2438">
        <v>0.65495995127819795</v>
      </c>
      <c r="J2438">
        <v>0.56295988327769197</v>
      </c>
      <c r="K2438" t="s">
        <v>25495</v>
      </c>
      <c r="L2438">
        <v>17</v>
      </c>
      <c r="M2438" t="s">
        <v>2729</v>
      </c>
      <c r="N2438">
        <v>0.89473684210526305</v>
      </c>
      <c r="O2438">
        <v>2.7633289986996102E-3</v>
      </c>
    </row>
    <row r="2439" spans="1:15">
      <c r="A2439" t="s">
        <v>3046</v>
      </c>
      <c r="B2439" t="s">
        <v>23513</v>
      </c>
      <c r="C2439" t="s">
        <v>3047</v>
      </c>
      <c r="D2439">
        <v>2</v>
      </c>
      <c r="E2439">
        <v>535</v>
      </c>
      <c r="F2439">
        <v>21</v>
      </c>
      <c r="G2439">
        <v>8124</v>
      </c>
      <c r="H2439">
        <v>0.40690215816583097</v>
      </c>
      <c r="I2439">
        <v>0.99999999999997702</v>
      </c>
      <c r="J2439">
        <v>0.95041217501583097</v>
      </c>
      <c r="K2439" t="s">
        <v>25082</v>
      </c>
      <c r="L2439">
        <v>2</v>
      </c>
      <c r="M2439" t="s">
        <v>2729</v>
      </c>
      <c r="N2439">
        <v>9.5238095238095205E-2</v>
      </c>
      <c r="O2439">
        <v>3.7383177570093499E-3</v>
      </c>
    </row>
    <row r="2440" spans="1:15">
      <c r="A2440" t="s">
        <v>3048</v>
      </c>
      <c r="B2440" t="s">
        <v>23511</v>
      </c>
      <c r="C2440" t="s">
        <v>3049</v>
      </c>
      <c r="D2440">
        <v>2</v>
      </c>
      <c r="E2440">
        <v>6152</v>
      </c>
      <c r="F2440">
        <v>2</v>
      </c>
      <c r="G2440">
        <v>7804</v>
      </c>
      <c r="H2440">
        <v>0.62141708038142995</v>
      </c>
      <c r="I2440">
        <v>0.968912233598893</v>
      </c>
      <c r="J2440">
        <v>0.832812322140707</v>
      </c>
      <c r="K2440" t="s">
        <v>25013</v>
      </c>
      <c r="L2440">
        <v>2</v>
      </c>
      <c r="M2440" t="s">
        <v>2729</v>
      </c>
      <c r="N2440">
        <v>1</v>
      </c>
      <c r="O2440">
        <v>3.2509752925877802E-4</v>
      </c>
    </row>
    <row r="2441" spans="1:15">
      <c r="A2441" t="s">
        <v>3050</v>
      </c>
      <c r="B2441" t="s">
        <v>23511</v>
      </c>
      <c r="C2441" t="s">
        <v>3051</v>
      </c>
      <c r="D2441">
        <v>3</v>
      </c>
      <c r="E2441">
        <v>6152</v>
      </c>
      <c r="F2441">
        <v>3</v>
      </c>
      <c r="G2441">
        <v>7804</v>
      </c>
      <c r="H2441">
        <v>0.489837867770546</v>
      </c>
      <c r="I2441">
        <v>0.96083957126938102</v>
      </c>
      <c r="J2441">
        <v>0.82587360011061495</v>
      </c>
      <c r="K2441" t="s">
        <v>25496</v>
      </c>
      <c r="L2441">
        <v>3</v>
      </c>
      <c r="M2441" t="s">
        <v>2729</v>
      </c>
      <c r="N2441">
        <v>1</v>
      </c>
      <c r="O2441">
        <v>4.8764629388816603E-4</v>
      </c>
    </row>
    <row r="2442" spans="1:15">
      <c r="A2442" t="s">
        <v>3052</v>
      </c>
      <c r="B2442" t="s">
        <v>23511</v>
      </c>
      <c r="C2442" t="s">
        <v>3053</v>
      </c>
      <c r="D2442">
        <v>20</v>
      </c>
      <c r="E2442">
        <v>6152</v>
      </c>
      <c r="F2442">
        <v>21</v>
      </c>
      <c r="G2442">
        <v>7804</v>
      </c>
      <c r="H2442">
        <v>4.4755802943696597E-2</v>
      </c>
      <c r="I2442">
        <v>0.25239912466249798</v>
      </c>
      <c r="J2442">
        <v>0.21694545060670101</v>
      </c>
      <c r="K2442" t="s">
        <v>25497</v>
      </c>
      <c r="L2442">
        <v>20</v>
      </c>
      <c r="M2442" t="s">
        <v>2729</v>
      </c>
      <c r="N2442">
        <v>0.952380952380952</v>
      </c>
      <c r="O2442">
        <v>3.2509752925877801E-3</v>
      </c>
    </row>
    <row r="2443" spans="1:15">
      <c r="A2443" t="s">
        <v>3054</v>
      </c>
      <c r="B2443" t="s">
        <v>23511</v>
      </c>
      <c r="C2443" t="s">
        <v>3055</v>
      </c>
      <c r="D2443">
        <v>10</v>
      </c>
      <c r="E2443">
        <v>6152</v>
      </c>
      <c r="F2443">
        <v>12</v>
      </c>
      <c r="G2443">
        <v>7804</v>
      </c>
      <c r="H2443">
        <v>0.51722323138668902</v>
      </c>
      <c r="I2443">
        <v>0.968912233598893</v>
      </c>
      <c r="J2443">
        <v>0.832812322140707</v>
      </c>
      <c r="K2443" t="s">
        <v>25498</v>
      </c>
      <c r="L2443">
        <v>10</v>
      </c>
      <c r="M2443" t="s">
        <v>2729</v>
      </c>
      <c r="N2443">
        <v>0.83333333333333304</v>
      </c>
      <c r="O2443">
        <v>1.62548764629389E-3</v>
      </c>
    </row>
    <row r="2444" spans="1:15">
      <c r="A2444" t="s">
        <v>3056</v>
      </c>
      <c r="B2444" t="s">
        <v>23511</v>
      </c>
      <c r="C2444" t="s">
        <v>3057</v>
      </c>
      <c r="D2444">
        <v>15</v>
      </c>
      <c r="E2444">
        <v>6152</v>
      </c>
      <c r="F2444">
        <v>15</v>
      </c>
      <c r="G2444">
        <v>7804</v>
      </c>
      <c r="H2444">
        <v>2.8113485006614501E-2</v>
      </c>
      <c r="I2444">
        <v>0.182450402036994</v>
      </c>
      <c r="J2444">
        <v>0.156822194752923</v>
      </c>
      <c r="K2444" t="s">
        <v>25499</v>
      </c>
      <c r="L2444">
        <v>15</v>
      </c>
      <c r="M2444" t="s">
        <v>2729</v>
      </c>
      <c r="N2444">
        <v>1</v>
      </c>
      <c r="O2444">
        <v>2.4382314694408299E-3</v>
      </c>
    </row>
    <row r="2445" spans="1:15">
      <c r="A2445" t="s">
        <v>3058</v>
      </c>
      <c r="B2445" t="s">
        <v>23511</v>
      </c>
      <c r="C2445" t="s">
        <v>3059</v>
      </c>
      <c r="D2445">
        <v>136</v>
      </c>
      <c r="E2445">
        <v>6152</v>
      </c>
      <c r="F2445">
        <v>158</v>
      </c>
      <c r="G2445">
        <v>7804</v>
      </c>
      <c r="H2445">
        <v>1.2741781760137001E-2</v>
      </c>
      <c r="I2445">
        <v>0.10117547885232001</v>
      </c>
      <c r="J2445">
        <v>8.6963692442735996E-2</v>
      </c>
      <c r="K2445" t="s">
        <v>25500</v>
      </c>
      <c r="L2445">
        <v>136</v>
      </c>
      <c r="M2445" t="s">
        <v>2729</v>
      </c>
      <c r="N2445">
        <v>0.860759493670886</v>
      </c>
      <c r="O2445">
        <v>2.2106631989596899E-2</v>
      </c>
    </row>
    <row r="2446" spans="1:15">
      <c r="A2446" t="s">
        <v>3058</v>
      </c>
      <c r="B2446" t="s">
        <v>23513</v>
      </c>
      <c r="C2446" t="s">
        <v>3059</v>
      </c>
      <c r="D2446">
        <v>6</v>
      </c>
      <c r="E2446">
        <v>535</v>
      </c>
      <c r="F2446">
        <v>167</v>
      </c>
      <c r="G2446">
        <v>8124</v>
      </c>
      <c r="H2446">
        <v>0.96810219644695705</v>
      </c>
      <c r="I2446">
        <v>0.99999999999997702</v>
      </c>
      <c r="J2446">
        <v>0.95041217501583097</v>
      </c>
      <c r="K2446" t="s">
        <v>25501</v>
      </c>
      <c r="L2446">
        <v>6</v>
      </c>
      <c r="M2446" t="s">
        <v>2729</v>
      </c>
      <c r="N2446">
        <v>3.59281437125748E-2</v>
      </c>
      <c r="O2446">
        <v>1.1214953271028E-2</v>
      </c>
    </row>
    <row r="2447" spans="1:15">
      <c r="A2447" t="s">
        <v>3058</v>
      </c>
      <c r="B2447" t="s">
        <v>23518</v>
      </c>
      <c r="C2447" t="s">
        <v>3059</v>
      </c>
      <c r="D2447">
        <v>9</v>
      </c>
      <c r="E2447">
        <v>787</v>
      </c>
      <c r="F2447">
        <v>143</v>
      </c>
      <c r="G2447">
        <v>7393</v>
      </c>
      <c r="H2447">
        <v>0.97433052031939804</v>
      </c>
      <c r="I2447">
        <v>1</v>
      </c>
      <c r="J2447">
        <v>0.966855260484069</v>
      </c>
      <c r="K2447" t="s">
        <v>25502</v>
      </c>
      <c r="L2447">
        <v>9</v>
      </c>
      <c r="M2447" t="s">
        <v>2729</v>
      </c>
      <c r="N2447">
        <v>6.2937062937062901E-2</v>
      </c>
      <c r="O2447">
        <v>1.143583227446E-2</v>
      </c>
    </row>
    <row r="2448" spans="1:15">
      <c r="A2448" t="s">
        <v>3060</v>
      </c>
      <c r="B2448" t="s">
        <v>23518</v>
      </c>
      <c r="C2448" t="s">
        <v>3061</v>
      </c>
      <c r="D2448">
        <v>8</v>
      </c>
      <c r="E2448">
        <v>787</v>
      </c>
      <c r="F2448">
        <v>157</v>
      </c>
      <c r="G2448">
        <v>7393</v>
      </c>
      <c r="H2448">
        <v>0.99572727204224198</v>
      </c>
      <c r="I2448">
        <v>1</v>
      </c>
      <c r="J2448">
        <v>0.966855260484069</v>
      </c>
      <c r="K2448" t="s">
        <v>25503</v>
      </c>
      <c r="L2448">
        <v>8</v>
      </c>
      <c r="M2448" t="s">
        <v>2729</v>
      </c>
      <c r="N2448">
        <v>5.0955414012738898E-2</v>
      </c>
      <c r="O2448">
        <v>1.01651842439644E-2</v>
      </c>
    </row>
    <row r="2449" spans="1:15">
      <c r="A2449" t="s">
        <v>3060</v>
      </c>
      <c r="B2449" t="s">
        <v>23511</v>
      </c>
      <c r="C2449" t="s">
        <v>3061</v>
      </c>
      <c r="D2449">
        <v>160</v>
      </c>
      <c r="E2449">
        <v>6152</v>
      </c>
      <c r="F2449">
        <v>184</v>
      </c>
      <c r="G2449">
        <v>7804</v>
      </c>
      <c r="H2449">
        <v>2.8617278131325202E-3</v>
      </c>
      <c r="I2449">
        <v>3.1479005944457697E-2</v>
      </c>
      <c r="J2449">
        <v>2.70572536192559E-2</v>
      </c>
      <c r="K2449" t="s">
        <v>25504</v>
      </c>
      <c r="L2449">
        <v>160</v>
      </c>
      <c r="M2449" t="s">
        <v>2729</v>
      </c>
      <c r="N2449">
        <v>0.86956521739130399</v>
      </c>
      <c r="O2449">
        <v>2.6007802340702199E-2</v>
      </c>
    </row>
    <row r="2450" spans="1:15">
      <c r="A2450" t="s">
        <v>3060</v>
      </c>
      <c r="B2450" t="s">
        <v>23513</v>
      </c>
      <c r="C2450" t="s">
        <v>3061</v>
      </c>
      <c r="D2450">
        <v>8</v>
      </c>
      <c r="E2450">
        <v>535</v>
      </c>
      <c r="F2450">
        <v>196</v>
      </c>
      <c r="G2450">
        <v>8124</v>
      </c>
      <c r="H2450">
        <v>0.951004948950818</v>
      </c>
      <c r="I2450">
        <v>0.99999999999997702</v>
      </c>
      <c r="J2450">
        <v>0.95041217501583097</v>
      </c>
      <c r="K2450" t="s">
        <v>25505</v>
      </c>
      <c r="L2450">
        <v>8</v>
      </c>
      <c r="M2450" t="s">
        <v>2729</v>
      </c>
      <c r="N2450">
        <v>4.08163265306122E-2</v>
      </c>
      <c r="O2450">
        <v>1.4953271028037399E-2</v>
      </c>
    </row>
    <row r="2451" spans="1:15">
      <c r="A2451" t="s">
        <v>3062</v>
      </c>
      <c r="B2451" t="s">
        <v>23511</v>
      </c>
      <c r="C2451" t="s">
        <v>3063</v>
      </c>
      <c r="D2451">
        <v>3</v>
      </c>
      <c r="E2451">
        <v>6152</v>
      </c>
      <c r="F2451">
        <v>3</v>
      </c>
      <c r="G2451">
        <v>7804</v>
      </c>
      <c r="H2451">
        <v>0.489837867770546</v>
      </c>
      <c r="I2451">
        <v>0.96083957126938102</v>
      </c>
      <c r="J2451">
        <v>0.82587360011061495</v>
      </c>
      <c r="K2451" t="s">
        <v>25506</v>
      </c>
      <c r="L2451">
        <v>3</v>
      </c>
      <c r="M2451" t="s">
        <v>2729</v>
      </c>
      <c r="N2451">
        <v>1</v>
      </c>
      <c r="O2451">
        <v>4.8764629388816603E-4</v>
      </c>
    </row>
    <row r="2452" spans="1:15">
      <c r="A2452" t="s">
        <v>3064</v>
      </c>
      <c r="B2452" t="s">
        <v>23513</v>
      </c>
      <c r="C2452" t="s">
        <v>3065</v>
      </c>
      <c r="D2452">
        <v>1</v>
      </c>
      <c r="E2452">
        <v>535</v>
      </c>
      <c r="F2452">
        <v>12</v>
      </c>
      <c r="G2452">
        <v>8124</v>
      </c>
      <c r="H2452">
        <v>0.55870736002102495</v>
      </c>
      <c r="I2452">
        <v>0.99999999999997702</v>
      </c>
      <c r="J2452">
        <v>0.95041217501583097</v>
      </c>
      <c r="K2452" t="s">
        <v>25507</v>
      </c>
      <c r="L2452">
        <v>1</v>
      </c>
      <c r="M2452" t="s">
        <v>2729</v>
      </c>
      <c r="N2452">
        <v>8.3333333333333301E-2</v>
      </c>
      <c r="O2452">
        <v>1.8691588785046699E-3</v>
      </c>
    </row>
    <row r="2453" spans="1:15">
      <c r="A2453" t="s">
        <v>3064</v>
      </c>
      <c r="B2453" t="s">
        <v>23511</v>
      </c>
      <c r="C2453" t="s">
        <v>3065</v>
      </c>
      <c r="D2453">
        <v>10</v>
      </c>
      <c r="E2453">
        <v>6152</v>
      </c>
      <c r="F2453">
        <v>11</v>
      </c>
      <c r="G2453">
        <v>7804</v>
      </c>
      <c r="H2453">
        <v>0.28867792927582098</v>
      </c>
      <c r="I2453">
        <v>0.81015798566717701</v>
      </c>
      <c r="J2453">
        <v>0.69635776074186095</v>
      </c>
      <c r="K2453" t="s">
        <v>25508</v>
      </c>
      <c r="L2453">
        <v>10</v>
      </c>
      <c r="M2453" t="s">
        <v>2729</v>
      </c>
      <c r="N2453">
        <v>0.90909090909090895</v>
      </c>
      <c r="O2453">
        <v>1.62548764629389E-3</v>
      </c>
    </row>
    <row r="2454" spans="1:15">
      <c r="A2454" t="s">
        <v>3066</v>
      </c>
      <c r="B2454" t="s">
        <v>23518</v>
      </c>
      <c r="C2454" t="s">
        <v>3067</v>
      </c>
      <c r="D2454">
        <v>1</v>
      </c>
      <c r="E2454">
        <v>787</v>
      </c>
      <c r="F2454">
        <v>8</v>
      </c>
      <c r="G2454">
        <v>7393</v>
      </c>
      <c r="H2454">
        <v>0.59379355565791103</v>
      </c>
      <c r="I2454">
        <v>1</v>
      </c>
      <c r="J2454">
        <v>0.966855260484069</v>
      </c>
      <c r="K2454" t="s">
        <v>24718</v>
      </c>
      <c r="L2454">
        <v>1</v>
      </c>
      <c r="M2454" t="s">
        <v>2729</v>
      </c>
      <c r="N2454">
        <v>0.125</v>
      </c>
      <c r="O2454">
        <v>1.27064803049555E-3</v>
      </c>
    </row>
    <row r="2455" spans="1:15">
      <c r="A2455" t="s">
        <v>3066</v>
      </c>
      <c r="B2455" t="s">
        <v>23511</v>
      </c>
      <c r="C2455" t="s">
        <v>3067</v>
      </c>
      <c r="D2455">
        <v>7</v>
      </c>
      <c r="E2455">
        <v>6152</v>
      </c>
      <c r="F2455">
        <v>8</v>
      </c>
      <c r="G2455">
        <v>7804</v>
      </c>
      <c r="H2455">
        <v>0.46943957161060701</v>
      </c>
      <c r="I2455">
        <v>0.96083957126938102</v>
      </c>
      <c r="J2455">
        <v>0.82587360011061495</v>
      </c>
      <c r="K2455" t="s">
        <v>25509</v>
      </c>
      <c r="L2455">
        <v>7</v>
      </c>
      <c r="M2455" t="s">
        <v>2729</v>
      </c>
      <c r="N2455">
        <v>0.875</v>
      </c>
      <c r="O2455">
        <v>1.13784135240572E-3</v>
      </c>
    </row>
    <row r="2456" spans="1:15">
      <c r="A2456" t="s">
        <v>3068</v>
      </c>
      <c r="B2456" t="s">
        <v>23518</v>
      </c>
      <c r="C2456" t="s">
        <v>3069</v>
      </c>
      <c r="D2456">
        <v>2</v>
      </c>
      <c r="E2456">
        <v>787</v>
      </c>
      <c r="F2456">
        <v>66</v>
      </c>
      <c r="G2456">
        <v>7393</v>
      </c>
      <c r="H2456">
        <v>0.99487069830117403</v>
      </c>
      <c r="I2456">
        <v>1</v>
      </c>
      <c r="J2456">
        <v>0.966855260484069</v>
      </c>
      <c r="K2456" t="s">
        <v>25510</v>
      </c>
      <c r="L2456">
        <v>2</v>
      </c>
      <c r="M2456" t="s">
        <v>2729</v>
      </c>
      <c r="N2456">
        <v>3.03030303030303E-2</v>
      </c>
      <c r="O2456">
        <v>2.5412960609911099E-3</v>
      </c>
    </row>
    <row r="2457" spans="1:15">
      <c r="A2457" t="s">
        <v>3068</v>
      </c>
      <c r="B2457" t="s">
        <v>23513</v>
      </c>
      <c r="C2457" t="s">
        <v>3069</v>
      </c>
      <c r="D2457">
        <v>1</v>
      </c>
      <c r="E2457">
        <v>535</v>
      </c>
      <c r="F2457">
        <v>77</v>
      </c>
      <c r="G2457">
        <v>8124</v>
      </c>
      <c r="H2457">
        <v>0.99486159979760302</v>
      </c>
      <c r="I2457">
        <v>0.99999999999997702</v>
      </c>
      <c r="J2457">
        <v>0.95041217501583097</v>
      </c>
      <c r="K2457" t="s">
        <v>25511</v>
      </c>
      <c r="L2457">
        <v>1</v>
      </c>
      <c r="M2457" t="s">
        <v>2729</v>
      </c>
      <c r="N2457">
        <v>1.2987012987013E-2</v>
      </c>
      <c r="O2457">
        <v>1.8691588785046699E-3</v>
      </c>
    </row>
    <row r="2458" spans="1:15">
      <c r="A2458" t="s">
        <v>3068</v>
      </c>
      <c r="B2458" t="s">
        <v>23511</v>
      </c>
      <c r="C2458" t="s">
        <v>3069</v>
      </c>
      <c r="D2458">
        <v>64</v>
      </c>
      <c r="E2458">
        <v>6152</v>
      </c>
      <c r="F2458">
        <v>70</v>
      </c>
      <c r="G2458">
        <v>7804</v>
      </c>
      <c r="H2458">
        <v>4.1058042582128203E-3</v>
      </c>
      <c r="I2458">
        <v>4.2282053265800403E-2</v>
      </c>
      <c r="J2458">
        <v>3.63428324507519E-2</v>
      </c>
      <c r="K2458" t="s">
        <v>25512</v>
      </c>
      <c r="L2458">
        <v>64</v>
      </c>
      <c r="M2458" t="s">
        <v>2729</v>
      </c>
      <c r="N2458">
        <v>0.91428571428571404</v>
      </c>
      <c r="O2458">
        <v>1.04031209362809E-2</v>
      </c>
    </row>
    <row r="2459" spans="1:15">
      <c r="A2459" t="s">
        <v>3070</v>
      </c>
      <c r="B2459" t="s">
        <v>23511</v>
      </c>
      <c r="C2459" t="s">
        <v>3071</v>
      </c>
      <c r="D2459">
        <v>21</v>
      </c>
      <c r="E2459">
        <v>6152</v>
      </c>
      <c r="F2459">
        <v>21</v>
      </c>
      <c r="G2459">
        <v>7804</v>
      </c>
      <c r="H2459">
        <v>6.7225794545058698E-3</v>
      </c>
      <c r="I2459">
        <v>6.1969845252444103E-2</v>
      </c>
      <c r="J2459">
        <v>5.3265145116078001E-2</v>
      </c>
      <c r="K2459" t="s">
        <v>25513</v>
      </c>
      <c r="L2459">
        <v>21</v>
      </c>
      <c r="M2459" t="s">
        <v>2729</v>
      </c>
      <c r="N2459">
        <v>1</v>
      </c>
      <c r="O2459">
        <v>3.41352405721717E-3</v>
      </c>
    </row>
    <row r="2460" spans="1:15">
      <c r="A2460" t="s">
        <v>3072</v>
      </c>
      <c r="B2460" t="s">
        <v>23511</v>
      </c>
      <c r="C2460" t="s">
        <v>3073</v>
      </c>
      <c r="D2460">
        <v>5</v>
      </c>
      <c r="E2460">
        <v>6152</v>
      </c>
      <c r="F2460">
        <v>5</v>
      </c>
      <c r="G2460">
        <v>7804</v>
      </c>
      <c r="H2460">
        <v>0.30433074367137097</v>
      </c>
      <c r="I2460">
        <v>0.81020448119108801</v>
      </c>
      <c r="J2460">
        <v>0.69639772519260701</v>
      </c>
      <c r="K2460" t="s">
        <v>25514</v>
      </c>
      <c r="L2460">
        <v>5</v>
      </c>
      <c r="M2460" t="s">
        <v>2729</v>
      </c>
      <c r="N2460">
        <v>1</v>
      </c>
      <c r="O2460">
        <v>8.1274382314694405E-4</v>
      </c>
    </row>
    <row r="2461" spans="1:15">
      <c r="A2461" t="s">
        <v>3074</v>
      </c>
      <c r="B2461" t="s">
        <v>23511</v>
      </c>
      <c r="C2461" t="s">
        <v>3075</v>
      </c>
      <c r="D2461">
        <v>1</v>
      </c>
      <c r="E2461">
        <v>6152</v>
      </c>
      <c r="F2461">
        <v>2</v>
      </c>
      <c r="G2461">
        <v>7804</v>
      </c>
      <c r="H2461">
        <v>0.95521029019776005</v>
      </c>
      <c r="I2461">
        <v>1</v>
      </c>
      <c r="J2461">
        <v>0.85953329234717102</v>
      </c>
      <c r="K2461" t="s">
        <v>25515</v>
      </c>
      <c r="L2461">
        <v>1</v>
      </c>
      <c r="M2461" t="s">
        <v>2729</v>
      </c>
      <c r="N2461">
        <v>0.5</v>
      </c>
      <c r="O2461">
        <v>1.6254876462938901E-4</v>
      </c>
    </row>
    <row r="2462" spans="1:15">
      <c r="A2462" t="s">
        <v>3074</v>
      </c>
      <c r="B2462" t="s">
        <v>23513</v>
      </c>
      <c r="C2462" t="s">
        <v>3075</v>
      </c>
      <c r="D2462">
        <v>1</v>
      </c>
      <c r="E2462">
        <v>535</v>
      </c>
      <c r="F2462">
        <v>2</v>
      </c>
      <c r="G2462">
        <v>8124</v>
      </c>
      <c r="H2462">
        <v>0.12737930779067499</v>
      </c>
      <c r="I2462">
        <v>0.64703075560747003</v>
      </c>
      <c r="J2462">
        <v>0.614945907739046</v>
      </c>
      <c r="K2462" t="s">
        <v>25516</v>
      </c>
      <c r="L2462">
        <v>1</v>
      </c>
      <c r="M2462" t="s">
        <v>2729</v>
      </c>
      <c r="N2462">
        <v>0.5</v>
      </c>
      <c r="O2462">
        <v>1.8691588785046699E-3</v>
      </c>
    </row>
    <row r="2463" spans="1:15">
      <c r="A2463" t="s">
        <v>3076</v>
      </c>
      <c r="B2463" t="s">
        <v>23511</v>
      </c>
      <c r="C2463" t="s">
        <v>3077</v>
      </c>
      <c r="D2463">
        <v>87</v>
      </c>
      <c r="E2463">
        <v>6152</v>
      </c>
      <c r="F2463">
        <v>103</v>
      </c>
      <c r="G2463">
        <v>7804</v>
      </c>
      <c r="H2463">
        <v>9.5805294968970001E-2</v>
      </c>
      <c r="I2463">
        <v>0.41693891976991998</v>
      </c>
      <c r="J2463">
        <v>0.35837288241751297</v>
      </c>
      <c r="K2463" t="s">
        <v>25517</v>
      </c>
      <c r="L2463">
        <v>87</v>
      </c>
      <c r="M2463" t="s">
        <v>2729</v>
      </c>
      <c r="N2463">
        <v>0.84466019417475702</v>
      </c>
      <c r="O2463">
        <v>1.41417425227568E-2</v>
      </c>
    </row>
    <row r="2464" spans="1:15">
      <c r="A2464" t="s">
        <v>3076</v>
      </c>
      <c r="B2464" t="s">
        <v>23518</v>
      </c>
      <c r="C2464" t="s">
        <v>3077</v>
      </c>
      <c r="D2464">
        <v>4</v>
      </c>
      <c r="E2464">
        <v>787</v>
      </c>
      <c r="F2464">
        <v>76</v>
      </c>
      <c r="G2464">
        <v>7393</v>
      </c>
      <c r="H2464">
        <v>0.96798612507082904</v>
      </c>
      <c r="I2464">
        <v>1</v>
      </c>
      <c r="J2464">
        <v>0.966855260484069</v>
      </c>
      <c r="K2464" t="s">
        <v>25518</v>
      </c>
      <c r="L2464">
        <v>4</v>
      </c>
      <c r="M2464" t="s">
        <v>2729</v>
      </c>
      <c r="N2464">
        <v>5.2631578947368397E-2</v>
      </c>
      <c r="O2464">
        <v>5.0825921219822103E-3</v>
      </c>
    </row>
    <row r="2465" spans="1:15">
      <c r="A2465" t="s">
        <v>3076</v>
      </c>
      <c r="B2465" t="s">
        <v>23513</v>
      </c>
      <c r="C2465" t="s">
        <v>3077</v>
      </c>
      <c r="D2465">
        <v>6</v>
      </c>
      <c r="E2465">
        <v>535</v>
      </c>
      <c r="F2465">
        <v>109</v>
      </c>
      <c r="G2465">
        <v>8124</v>
      </c>
      <c r="H2465">
        <v>0.73221902095605895</v>
      </c>
      <c r="I2465">
        <v>0.99999999999997702</v>
      </c>
      <c r="J2465">
        <v>0.95041217501583097</v>
      </c>
      <c r="K2465" t="s">
        <v>25519</v>
      </c>
      <c r="L2465">
        <v>6</v>
      </c>
      <c r="M2465" t="s">
        <v>2729</v>
      </c>
      <c r="N2465">
        <v>5.5045871559633003E-2</v>
      </c>
      <c r="O2465">
        <v>1.1214953271028E-2</v>
      </c>
    </row>
    <row r="2466" spans="1:15">
      <c r="A2466" t="s">
        <v>3078</v>
      </c>
      <c r="B2466" t="s">
        <v>23513</v>
      </c>
      <c r="C2466" t="s">
        <v>3079</v>
      </c>
      <c r="D2466">
        <v>1</v>
      </c>
      <c r="E2466">
        <v>535</v>
      </c>
      <c r="F2466">
        <v>66</v>
      </c>
      <c r="G2466">
        <v>8124</v>
      </c>
      <c r="H2466">
        <v>0.98905446144062803</v>
      </c>
      <c r="I2466">
        <v>0.99999999999997702</v>
      </c>
      <c r="J2466">
        <v>0.95041217501583097</v>
      </c>
      <c r="K2466" t="s">
        <v>24907</v>
      </c>
      <c r="L2466">
        <v>1</v>
      </c>
      <c r="M2466" t="s">
        <v>2729</v>
      </c>
      <c r="N2466">
        <v>1.5151515151515201E-2</v>
      </c>
      <c r="O2466">
        <v>1.8691588785046699E-3</v>
      </c>
    </row>
    <row r="2467" spans="1:15">
      <c r="A2467" t="s">
        <v>3078</v>
      </c>
      <c r="B2467" t="s">
        <v>23518</v>
      </c>
      <c r="C2467" t="s">
        <v>3079</v>
      </c>
      <c r="D2467">
        <v>2</v>
      </c>
      <c r="E2467">
        <v>787</v>
      </c>
      <c r="F2467">
        <v>58</v>
      </c>
      <c r="G2467">
        <v>7393</v>
      </c>
      <c r="H2467">
        <v>0.98865883573596602</v>
      </c>
      <c r="I2467">
        <v>1</v>
      </c>
      <c r="J2467">
        <v>0.966855260484069</v>
      </c>
      <c r="K2467" t="s">
        <v>25520</v>
      </c>
      <c r="L2467">
        <v>2</v>
      </c>
      <c r="M2467" t="s">
        <v>2729</v>
      </c>
      <c r="N2467">
        <v>3.4482758620689703E-2</v>
      </c>
      <c r="O2467">
        <v>2.5412960609911099E-3</v>
      </c>
    </row>
    <row r="2468" spans="1:15">
      <c r="A2468" t="s">
        <v>3078</v>
      </c>
      <c r="B2468" t="s">
        <v>23511</v>
      </c>
      <c r="C2468" t="s">
        <v>3079</v>
      </c>
      <c r="D2468">
        <v>56</v>
      </c>
      <c r="E2468">
        <v>6152</v>
      </c>
      <c r="F2468">
        <v>61</v>
      </c>
      <c r="G2468">
        <v>7804</v>
      </c>
      <c r="H2468">
        <v>5.7840739600045097E-3</v>
      </c>
      <c r="I2468">
        <v>5.5148662512065703E-2</v>
      </c>
      <c r="J2468">
        <v>4.7402111457538802E-2</v>
      </c>
      <c r="K2468" t="s">
        <v>25521</v>
      </c>
      <c r="L2468">
        <v>56</v>
      </c>
      <c r="M2468" t="s">
        <v>2729</v>
      </c>
      <c r="N2468">
        <v>0.91803278688524603</v>
      </c>
      <c r="O2468">
        <v>9.10273081924577E-3</v>
      </c>
    </row>
    <row r="2469" spans="1:15">
      <c r="A2469" t="s">
        <v>3080</v>
      </c>
      <c r="B2469" t="s">
        <v>23513</v>
      </c>
      <c r="C2469" t="s">
        <v>3081</v>
      </c>
      <c r="D2469">
        <v>5</v>
      </c>
      <c r="E2469">
        <v>535</v>
      </c>
      <c r="F2469">
        <v>52</v>
      </c>
      <c r="G2469">
        <v>8124</v>
      </c>
      <c r="H2469">
        <v>0.25616759104379999</v>
      </c>
      <c r="I2469">
        <v>0.90245798203036498</v>
      </c>
      <c r="J2469">
        <v>0.85770705356189703</v>
      </c>
      <c r="K2469" t="s">
        <v>25522</v>
      </c>
      <c r="L2469">
        <v>5</v>
      </c>
      <c r="M2469" t="s">
        <v>2729</v>
      </c>
      <c r="N2469">
        <v>9.6153846153846201E-2</v>
      </c>
      <c r="O2469">
        <v>9.3457943925233603E-3</v>
      </c>
    </row>
    <row r="2470" spans="1:15">
      <c r="A2470" t="s">
        <v>3080</v>
      </c>
      <c r="B2470" t="s">
        <v>23511</v>
      </c>
      <c r="C2470" t="s">
        <v>3081</v>
      </c>
      <c r="D2470">
        <v>37</v>
      </c>
      <c r="E2470">
        <v>6152</v>
      </c>
      <c r="F2470">
        <v>50</v>
      </c>
      <c r="G2470">
        <v>7804</v>
      </c>
      <c r="H2470">
        <v>0.84459696030102904</v>
      </c>
      <c r="I2470">
        <v>0.99976639102604703</v>
      </c>
      <c r="J2470">
        <v>0.85933249765666697</v>
      </c>
      <c r="K2470" t="s">
        <v>25523</v>
      </c>
      <c r="L2470">
        <v>37</v>
      </c>
      <c r="M2470" t="s">
        <v>2729</v>
      </c>
      <c r="N2470">
        <v>0.74</v>
      </c>
      <c r="O2470">
        <v>6.0143042912873899E-3</v>
      </c>
    </row>
    <row r="2471" spans="1:15">
      <c r="A2471" t="s">
        <v>3080</v>
      </c>
      <c r="B2471" t="s">
        <v>23518</v>
      </c>
      <c r="C2471" t="s">
        <v>3081</v>
      </c>
      <c r="D2471">
        <v>3</v>
      </c>
      <c r="E2471">
        <v>787</v>
      </c>
      <c r="F2471">
        <v>25</v>
      </c>
      <c r="G2471">
        <v>7393</v>
      </c>
      <c r="H2471">
        <v>0.50630583109161398</v>
      </c>
      <c r="I2471">
        <v>1</v>
      </c>
      <c r="J2471">
        <v>0.966855260484069</v>
      </c>
      <c r="K2471" t="s">
        <v>25524</v>
      </c>
      <c r="L2471">
        <v>3</v>
      </c>
      <c r="M2471" t="s">
        <v>2729</v>
      </c>
      <c r="N2471">
        <v>0.12</v>
      </c>
      <c r="O2471">
        <v>3.8119440914866601E-3</v>
      </c>
    </row>
    <row r="2472" spans="1:15">
      <c r="A2472" t="s">
        <v>3082</v>
      </c>
      <c r="B2472" t="s">
        <v>23513</v>
      </c>
      <c r="C2472" t="s">
        <v>3083</v>
      </c>
      <c r="D2472">
        <v>8</v>
      </c>
      <c r="E2472">
        <v>535</v>
      </c>
      <c r="F2472">
        <v>130</v>
      </c>
      <c r="G2472">
        <v>8124</v>
      </c>
      <c r="H2472">
        <v>0.63069727733216396</v>
      </c>
      <c r="I2472">
        <v>0.99999999999997702</v>
      </c>
      <c r="J2472">
        <v>0.95041217501583097</v>
      </c>
      <c r="K2472" t="s">
        <v>25525</v>
      </c>
      <c r="L2472">
        <v>8</v>
      </c>
      <c r="M2472" t="s">
        <v>2729</v>
      </c>
      <c r="N2472">
        <v>6.15384615384615E-2</v>
      </c>
      <c r="O2472">
        <v>1.4953271028037399E-2</v>
      </c>
    </row>
    <row r="2473" spans="1:15">
      <c r="A2473" t="s">
        <v>3082</v>
      </c>
      <c r="B2473" t="s">
        <v>23518</v>
      </c>
      <c r="C2473" t="s">
        <v>3083</v>
      </c>
      <c r="D2473">
        <v>4</v>
      </c>
      <c r="E2473">
        <v>787</v>
      </c>
      <c r="F2473">
        <v>98</v>
      </c>
      <c r="G2473">
        <v>7393</v>
      </c>
      <c r="H2473">
        <v>0.994752456464851</v>
      </c>
      <c r="I2473">
        <v>1</v>
      </c>
      <c r="J2473">
        <v>0.966855260484069</v>
      </c>
      <c r="K2473" t="s">
        <v>25526</v>
      </c>
      <c r="L2473">
        <v>4</v>
      </c>
      <c r="M2473" t="s">
        <v>2729</v>
      </c>
      <c r="N2473">
        <v>4.08163265306122E-2</v>
      </c>
      <c r="O2473">
        <v>5.0825921219822103E-3</v>
      </c>
    </row>
    <row r="2474" spans="1:15">
      <c r="A2474" t="s">
        <v>3082</v>
      </c>
      <c r="B2474" t="s">
        <v>23511</v>
      </c>
      <c r="C2474" t="s">
        <v>3083</v>
      </c>
      <c r="D2474">
        <v>97</v>
      </c>
      <c r="E2474">
        <v>6152</v>
      </c>
      <c r="F2474">
        <v>118</v>
      </c>
      <c r="G2474">
        <v>7804</v>
      </c>
      <c r="H2474">
        <v>0.217137650841594</v>
      </c>
      <c r="I2474">
        <v>0.697461720239964</v>
      </c>
      <c r="J2474">
        <v>0.59949156868397802</v>
      </c>
      <c r="K2474" t="s">
        <v>25527</v>
      </c>
      <c r="L2474">
        <v>97</v>
      </c>
      <c r="M2474" t="s">
        <v>2729</v>
      </c>
      <c r="N2474">
        <v>0.822033898305085</v>
      </c>
      <c r="O2474">
        <v>1.5767230169050701E-2</v>
      </c>
    </row>
    <row r="2475" spans="1:15">
      <c r="A2475" t="s">
        <v>3084</v>
      </c>
      <c r="B2475" t="s">
        <v>23513</v>
      </c>
      <c r="C2475" t="s">
        <v>3085</v>
      </c>
      <c r="D2475">
        <v>4</v>
      </c>
      <c r="E2475">
        <v>535</v>
      </c>
      <c r="F2475">
        <v>52</v>
      </c>
      <c r="G2475">
        <v>8124</v>
      </c>
      <c r="H2475">
        <v>0.450360820476159</v>
      </c>
      <c r="I2475">
        <v>0.99999999999997702</v>
      </c>
      <c r="J2475">
        <v>0.95041217501583097</v>
      </c>
      <c r="K2475" t="s">
        <v>25528</v>
      </c>
      <c r="L2475">
        <v>4</v>
      </c>
      <c r="M2475" t="s">
        <v>2729</v>
      </c>
      <c r="N2475">
        <v>7.69230769230769E-2</v>
      </c>
      <c r="O2475">
        <v>7.4766355140186902E-3</v>
      </c>
    </row>
    <row r="2476" spans="1:15">
      <c r="A2476" t="s">
        <v>3084</v>
      </c>
      <c r="B2476" t="s">
        <v>23511</v>
      </c>
      <c r="C2476" t="s">
        <v>3085</v>
      </c>
      <c r="D2476">
        <v>34</v>
      </c>
      <c r="E2476">
        <v>6152</v>
      </c>
      <c r="F2476">
        <v>44</v>
      </c>
      <c r="G2476">
        <v>7804</v>
      </c>
      <c r="H2476">
        <v>0.67966812803308196</v>
      </c>
      <c r="I2476">
        <v>0.968912233598893</v>
      </c>
      <c r="J2476">
        <v>0.832812322140707</v>
      </c>
      <c r="K2476" t="s">
        <v>25529</v>
      </c>
      <c r="L2476">
        <v>34</v>
      </c>
      <c r="M2476" t="s">
        <v>2729</v>
      </c>
      <c r="N2476">
        <v>0.77272727272727304</v>
      </c>
      <c r="O2476">
        <v>5.5266579973992204E-3</v>
      </c>
    </row>
    <row r="2477" spans="1:15">
      <c r="A2477" t="s">
        <v>3086</v>
      </c>
      <c r="B2477" t="s">
        <v>23518</v>
      </c>
      <c r="C2477" t="s">
        <v>3087</v>
      </c>
      <c r="D2477">
        <v>10</v>
      </c>
      <c r="E2477">
        <v>787</v>
      </c>
      <c r="F2477">
        <v>211</v>
      </c>
      <c r="G2477">
        <v>7393</v>
      </c>
      <c r="H2477">
        <v>0.999393854724271</v>
      </c>
      <c r="I2477">
        <v>1</v>
      </c>
      <c r="J2477">
        <v>0.966855260484069</v>
      </c>
      <c r="K2477" t="s">
        <v>25530</v>
      </c>
      <c r="L2477">
        <v>10</v>
      </c>
      <c r="M2477" t="s">
        <v>2729</v>
      </c>
      <c r="N2477">
        <v>4.7393364928909901E-2</v>
      </c>
      <c r="O2477">
        <v>1.2706480304955499E-2</v>
      </c>
    </row>
    <row r="2478" spans="1:15">
      <c r="A2478" t="s">
        <v>3086</v>
      </c>
      <c r="B2478" t="s">
        <v>23513</v>
      </c>
      <c r="C2478" t="s">
        <v>3087</v>
      </c>
      <c r="D2478">
        <v>17</v>
      </c>
      <c r="E2478">
        <v>535</v>
      </c>
      <c r="F2478">
        <v>230</v>
      </c>
      <c r="G2478">
        <v>8124</v>
      </c>
      <c r="H2478">
        <v>0.34577116512149503</v>
      </c>
      <c r="I2478">
        <v>0.99999999999997702</v>
      </c>
      <c r="J2478">
        <v>0.95041217501583097</v>
      </c>
      <c r="K2478" t="s">
        <v>25531</v>
      </c>
      <c r="L2478">
        <v>17</v>
      </c>
      <c r="M2478" t="s">
        <v>2729</v>
      </c>
      <c r="N2478">
        <v>7.3913043478260901E-2</v>
      </c>
      <c r="O2478">
        <v>3.1775700934579397E-2</v>
      </c>
    </row>
    <row r="2479" spans="1:15">
      <c r="A2479" t="s">
        <v>3086</v>
      </c>
      <c r="B2479" t="s">
        <v>23511</v>
      </c>
      <c r="C2479" t="s">
        <v>3087</v>
      </c>
      <c r="D2479">
        <v>196</v>
      </c>
      <c r="E2479">
        <v>6152</v>
      </c>
      <c r="F2479">
        <v>234</v>
      </c>
      <c r="G2479">
        <v>7804</v>
      </c>
      <c r="H2479">
        <v>3.3614954156634902E-2</v>
      </c>
      <c r="I2479">
        <v>0.21092366072152399</v>
      </c>
      <c r="J2479">
        <v>0.18129590853388899</v>
      </c>
      <c r="K2479" t="s">
        <v>25532</v>
      </c>
      <c r="L2479">
        <v>196</v>
      </c>
      <c r="M2479" t="s">
        <v>2729</v>
      </c>
      <c r="N2479">
        <v>0.83760683760683796</v>
      </c>
      <c r="O2479">
        <v>3.1859557867360201E-2</v>
      </c>
    </row>
    <row r="2480" spans="1:15">
      <c r="A2480" t="s">
        <v>3088</v>
      </c>
      <c r="B2480" t="s">
        <v>23511</v>
      </c>
      <c r="C2480" t="s">
        <v>3089</v>
      </c>
      <c r="D2480">
        <v>3</v>
      </c>
      <c r="E2480">
        <v>6152</v>
      </c>
      <c r="F2480">
        <v>5</v>
      </c>
      <c r="G2480">
        <v>7804</v>
      </c>
      <c r="H2480">
        <v>0.93277286492067202</v>
      </c>
      <c r="I2480">
        <v>1</v>
      </c>
      <c r="J2480">
        <v>0.85953329234717102</v>
      </c>
      <c r="K2480" t="s">
        <v>25533</v>
      </c>
      <c r="L2480">
        <v>3</v>
      </c>
      <c r="M2480" t="s">
        <v>2729</v>
      </c>
      <c r="N2480">
        <v>0.6</v>
      </c>
      <c r="O2480">
        <v>4.8764629388816603E-4</v>
      </c>
    </row>
    <row r="2481" spans="1:15">
      <c r="A2481" t="s">
        <v>3088</v>
      </c>
      <c r="B2481" t="s">
        <v>23513</v>
      </c>
      <c r="C2481" t="s">
        <v>3089</v>
      </c>
      <c r="D2481">
        <v>1</v>
      </c>
      <c r="E2481">
        <v>535</v>
      </c>
      <c r="F2481">
        <v>5</v>
      </c>
      <c r="G2481">
        <v>8124</v>
      </c>
      <c r="H2481">
        <v>0.28872836491514098</v>
      </c>
      <c r="I2481">
        <v>0.92669970177713501</v>
      </c>
      <c r="J2481">
        <v>0.88074667915254901</v>
      </c>
      <c r="K2481" t="s">
        <v>25534</v>
      </c>
      <c r="L2481">
        <v>1</v>
      </c>
      <c r="M2481" t="s">
        <v>2729</v>
      </c>
      <c r="N2481">
        <v>0.2</v>
      </c>
      <c r="O2481">
        <v>1.8691588785046699E-3</v>
      </c>
    </row>
    <row r="2482" spans="1:15">
      <c r="A2482" t="s">
        <v>3090</v>
      </c>
      <c r="B2482" t="s">
        <v>23511</v>
      </c>
      <c r="C2482" t="s">
        <v>3091</v>
      </c>
      <c r="D2482">
        <v>9</v>
      </c>
      <c r="E2482">
        <v>6152</v>
      </c>
      <c r="F2482">
        <v>10</v>
      </c>
      <c r="G2482">
        <v>7804</v>
      </c>
      <c r="H2482">
        <v>0.341392875758884</v>
      </c>
      <c r="I2482">
        <v>0.87709103910391695</v>
      </c>
      <c r="J2482">
        <v>0.75388894852919097</v>
      </c>
      <c r="K2482" t="s">
        <v>25535</v>
      </c>
      <c r="L2482">
        <v>9</v>
      </c>
      <c r="M2482" t="s">
        <v>2729</v>
      </c>
      <c r="N2482">
        <v>0.9</v>
      </c>
      <c r="O2482">
        <v>1.4629388816645001E-3</v>
      </c>
    </row>
    <row r="2483" spans="1:15">
      <c r="A2483" t="s">
        <v>3090</v>
      </c>
      <c r="B2483" t="s">
        <v>23518</v>
      </c>
      <c r="C2483" t="s">
        <v>3091</v>
      </c>
      <c r="D2483">
        <v>1</v>
      </c>
      <c r="E2483">
        <v>787</v>
      </c>
      <c r="F2483">
        <v>10</v>
      </c>
      <c r="G2483">
        <v>7393</v>
      </c>
      <c r="H2483">
        <v>0.67576236969544701</v>
      </c>
      <c r="I2483">
        <v>1</v>
      </c>
      <c r="J2483">
        <v>0.966855260484069</v>
      </c>
      <c r="K2483" t="s">
        <v>25536</v>
      </c>
      <c r="L2483">
        <v>1</v>
      </c>
      <c r="M2483" t="s">
        <v>2729</v>
      </c>
      <c r="N2483">
        <v>0.1</v>
      </c>
      <c r="O2483">
        <v>1.27064803049555E-3</v>
      </c>
    </row>
    <row r="2484" spans="1:15">
      <c r="A2484" t="s">
        <v>3092</v>
      </c>
      <c r="B2484" t="s">
        <v>23511</v>
      </c>
      <c r="C2484" t="s">
        <v>3093</v>
      </c>
      <c r="D2484">
        <v>4</v>
      </c>
      <c r="E2484">
        <v>6152</v>
      </c>
      <c r="F2484">
        <v>4</v>
      </c>
      <c r="G2484">
        <v>7804</v>
      </c>
      <c r="H2484">
        <v>0.38610601832086699</v>
      </c>
      <c r="I2484">
        <v>0.90829480295553899</v>
      </c>
      <c r="J2484">
        <v>0.78070962240619901</v>
      </c>
      <c r="K2484" t="s">
        <v>25537</v>
      </c>
      <c r="L2484">
        <v>4</v>
      </c>
      <c r="M2484" t="s">
        <v>2729</v>
      </c>
      <c r="N2484">
        <v>1</v>
      </c>
      <c r="O2484">
        <v>6.5019505851755496E-4</v>
      </c>
    </row>
    <row r="2485" spans="1:15">
      <c r="A2485" t="s">
        <v>3094</v>
      </c>
      <c r="B2485" t="s">
        <v>23511</v>
      </c>
      <c r="C2485" t="s">
        <v>3095</v>
      </c>
      <c r="D2485">
        <v>2</v>
      </c>
      <c r="E2485">
        <v>6152</v>
      </c>
      <c r="F2485">
        <v>2</v>
      </c>
      <c r="G2485">
        <v>7804</v>
      </c>
      <c r="H2485">
        <v>0.62141708038142995</v>
      </c>
      <c r="I2485">
        <v>0.968912233598893</v>
      </c>
      <c r="J2485">
        <v>0.832812322140707</v>
      </c>
      <c r="K2485" t="s">
        <v>24522</v>
      </c>
      <c r="L2485">
        <v>2</v>
      </c>
      <c r="M2485" t="s">
        <v>2729</v>
      </c>
      <c r="N2485">
        <v>1</v>
      </c>
      <c r="O2485">
        <v>3.2509752925877802E-4</v>
      </c>
    </row>
    <row r="2486" spans="1:15">
      <c r="A2486" t="s">
        <v>3096</v>
      </c>
      <c r="B2486" t="s">
        <v>23511</v>
      </c>
      <c r="C2486" t="s">
        <v>3097</v>
      </c>
      <c r="D2486">
        <v>12</v>
      </c>
      <c r="E2486">
        <v>6152</v>
      </c>
      <c r="F2486">
        <v>12</v>
      </c>
      <c r="G2486">
        <v>7804</v>
      </c>
      <c r="H2486">
        <v>5.7464734204900801E-2</v>
      </c>
      <c r="I2486">
        <v>0.29901707624061702</v>
      </c>
      <c r="J2486">
        <v>0.25701513200912302</v>
      </c>
      <c r="K2486" t="s">
        <v>25538</v>
      </c>
      <c r="L2486">
        <v>12</v>
      </c>
      <c r="M2486" t="s">
        <v>2729</v>
      </c>
      <c r="N2486">
        <v>1</v>
      </c>
      <c r="O2486">
        <v>1.95058517555267E-3</v>
      </c>
    </row>
    <row r="2487" spans="1:15">
      <c r="A2487" t="s">
        <v>3098</v>
      </c>
      <c r="B2487" t="s">
        <v>23511</v>
      </c>
      <c r="C2487" t="s">
        <v>3099</v>
      </c>
      <c r="D2487">
        <v>2</v>
      </c>
      <c r="E2487">
        <v>6152</v>
      </c>
      <c r="F2487">
        <v>2</v>
      </c>
      <c r="G2487">
        <v>7804</v>
      </c>
      <c r="H2487">
        <v>0.62141708038142995</v>
      </c>
      <c r="I2487">
        <v>0.968912233598893</v>
      </c>
      <c r="J2487">
        <v>0.832812322140707</v>
      </c>
      <c r="K2487" t="s">
        <v>25539</v>
      </c>
      <c r="L2487">
        <v>2</v>
      </c>
      <c r="M2487" t="s">
        <v>2729</v>
      </c>
      <c r="N2487">
        <v>1</v>
      </c>
      <c r="O2487">
        <v>3.2509752925877802E-4</v>
      </c>
    </row>
    <row r="2488" spans="1:15">
      <c r="A2488" t="s">
        <v>3100</v>
      </c>
      <c r="B2488" t="s">
        <v>23511</v>
      </c>
      <c r="C2488" t="s">
        <v>3101</v>
      </c>
      <c r="D2488">
        <v>1</v>
      </c>
      <c r="E2488">
        <v>6152</v>
      </c>
      <c r="F2488">
        <v>1</v>
      </c>
      <c r="G2488">
        <v>7804</v>
      </c>
      <c r="H2488">
        <v>0.788313685289595</v>
      </c>
      <c r="I2488">
        <v>0.968912233598893</v>
      </c>
      <c r="J2488">
        <v>0.832812322140707</v>
      </c>
      <c r="K2488" t="s">
        <v>25540</v>
      </c>
      <c r="L2488">
        <v>1</v>
      </c>
      <c r="M2488" t="s">
        <v>2729</v>
      </c>
      <c r="N2488">
        <v>1</v>
      </c>
      <c r="O2488">
        <v>1.6254876462938901E-4</v>
      </c>
    </row>
    <row r="2489" spans="1:15">
      <c r="A2489" t="s">
        <v>3102</v>
      </c>
      <c r="B2489" t="s">
        <v>23511</v>
      </c>
      <c r="C2489" t="s">
        <v>3103</v>
      </c>
      <c r="D2489">
        <v>2</v>
      </c>
      <c r="E2489">
        <v>6152</v>
      </c>
      <c r="F2489">
        <v>7</v>
      </c>
      <c r="G2489">
        <v>7804</v>
      </c>
      <c r="H2489">
        <v>0.99948776960286401</v>
      </c>
      <c r="I2489">
        <v>1</v>
      </c>
      <c r="J2489">
        <v>0.85953329234717102</v>
      </c>
      <c r="K2489" t="s">
        <v>25541</v>
      </c>
      <c r="L2489">
        <v>2</v>
      </c>
      <c r="M2489" t="s">
        <v>2729</v>
      </c>
      <c r="N2489">
        <v>0.28571428571428598</v>
      </c>
      <c r="O2489">
        <v>3.2509752925877802E-4</v>
      </c>
    </row>
    <row r="2490" spans="1:15">
      <c r="A2490" t="s">
        <v>3102</v>
      </c>
      <c r="B2490" t="s">
        <v>23518</v>
      </c>
      <c r="C2490" t="s">
        <v>3103</v>
      </c>
      <c r="D2490">
        <v>5</v>
      </c>
      <c r="E2490">
        <v>787</v>
      </c>
      <c r="F2490">
        <v>7</v>
      </c>
      <c r="G2490">
        <v>7393</v>
      </c>
      <c r="H2490">
        <v>2.3602215772508501E-4</v>
      </c>
      <c r="I2490">
        <v>2.0740447110091799E-2</v>
      </c>
      <c r="J2490">
        <v>2.0053010393183902E-2</v>
      </c>
      <c r="K2490" t="s">
        <v>25542</v>
      </c>
      <c r="L2490">
        <v>5</v>
      </c>
      <c r="M2490" t="s">
        <v>2729</v>
      </c>
      <c r="N2490">
        <v>0.71428571428571397</v>
      </c>
      <c r="O2490">
        <v>6.35324015247776E-3</v>
      </c>
    </row>
    <row r="2491" spans="1:15">
      <c r="A2491" t="s">
        <v>3104</v>
      </c>
      <c r="B2491" t="s">
        <v>23511</v>
      </c>
      <c r="C2491" t="s">
        <v>3105</v>
      </c>
      <c r="D2491">
        <v>1</v>
      </c>
      <c r="E2491">
        <v>6152</v>
      </c>
      <c r="F2491">
        <v>2</v>
      </c>
      <c r="G2491">
        <v>7804</v>
      </c>
      <c r="H2491">
        <v>0.95521029019776005</v>
      </c>
      <c r="I2491">
        <v>1</v>
      </c>
      <c r="J2491">
        <v>0.85953329234717102</v>
      </c>
      <c r="K2491" t="s">
        <v>25543</v>
      </c>
      <c r="L2491">
        <v>1</v>
      </c>
      <c r="M2491" t="s">
        <v>2729</v>
      </c>
      <c r="N2491">
        <v>0.5</v>
      </c>
      <c r="O2491">
        <v>1.6254876462938901E-4</v>
      </c>
    </row>
    <row r="2492" spans="1:15">
      <c r="A2492" t="s">
        <v>3104</v>
      </c>
      <c r="B2492" t="s">
        <v>23518</v>
      </c>
      <c r="C2492" t="s">
        <v>3105</v>
      </c>
      <c r="D2492">
        <v>1</v>
      </c>
      <c r="E2492">
        <v>787</v>
      </c>
      <c r="F2492">
        <v>2</v>
      </c>
      <c r="G2492">
        <v>7393</v>
      </c>
      <c r="H2492">
        <v>0.20158492765181499</v>
      </c>
      <c r="I2492">
        <v>0.83876007220319604</v>
      </c>
      <c r="J2492">
        <v>0.81095958809365798</v>
      </c>
      <c r="K2492" t="s">
        <v>25544</v>
      </c>
      <c r="L2492">
        <v>1</v>
      </c>
      <c r="M2492" t="s">
        <v>2729</v>
      </c>
      <c r="N2492">
        <v>0.5</v>
      </c>
      <c r="O2492">
        <v>1.27064803049555E-3</v>
      </c>
    </row>
    <row r="2493" spans="1:15">
      <c r="A2493" t="s">
        <v>3106</v>
      </c>
      <c r="B2493" t="s">
        <v>23511</v>
      </c>
      <c r="C2493" t="s">
        <v>3107</v>
      </c>
      <c r="D2493">
        <v>1</v>
      </c>
      <c r="E2493">
        <v>6152</v>
      </c>
      <c r="F2493">
        <v>1</v>
      </c>
      <c r="G2493">
        <v>7804</v>
      </c>
      <c r="H2493">
        <v>0.788313685289595</v>
      </c>
      <c r="I2493">
        <v>0.968912233598893</v>
      </c>
      <c r="J2493">
        <v>0.832812322140707</v>
      </c>
      <c r="K2493" t="s">
        <v>25545</v>
      </c>
      <c r="L2493">
        <v>1</v>
      </c>
      <c r="M2493" t="s">
        <v>2729</v>
      </c>
      <c r="N2493">
        <v>1</v>
      </c>
      <c r="O2493">
        <v>1.6254876462938901E-4</v>
      </c>
    </row>
    <row r="2494" spans="1:15">
      <c r="A2494" t="s">
        <v>3108</v>
      </c>
      <c r="B2494" t="s">
        <v>23511</v>
      </c>
      <c r="C2494" t="s">
        <v>3109</v>
      </c>
      <c r="D2494">
        <v>3</v>
      </c>
      <c r="E2494">
        <v>6152</v>
      </c>
      <c r="F2494">
        <v>3</v>
      </c>
      <c r="G2494">
        <v>7804</v>
      </c>
      <c r="H2494">
        <v>0.489837867770546</v>
      </c>
      <c r="I2494">
        <v>0.96083957126938102</v>
      </c>
      <c r="J2494">
        <v>0.82587360011061495</v>
      </c>
      <c r="K2494" t="s">
        <v>25546</v>
      </c>
      <c r="L2494">
        <v>3</v>
      </c>
      <c r="M2494" t="s">
        <v>2729</v>
      </c>
      <c r="N2494">
        <v>1</v>
      </c>
      <c r="O2494">
        <v>4.8764629388816603E-4</v>
      </c>
    </row>
    <row r="2495" spans="1:15">
      <c r="A2495" t="s">
        <v>3110</v>
      </c>
      <c r="B2495" t="s">
        <v>23511</v>
      </c>
      <c r="C2495" t="s">
        <v>3111</v>
      </c>
      <c r="D2495">
        <v>6</v>
      </c>
      <c r="E2495">
        <v>6152</v>
      </c>
      <c r="F2495">
        <v>9</v>
      </c>
      <c r="G2495">
        <v>7804</v>
      </c>
      <c r="H2495">
        <v>0.89825373386812402</v>
      </c>
      <c r="I2495">
        <v>1</v>
      </c>
      <c r="J2495">
        <v>0.85953329234717102</v>
      </c>
      <c r="K2495" t="s">
        <v>25547</v>
      </c>
      <c r="L2495">
        <v>6</v>
      </c>
      <c r="M2495" t="s">
        <v>2729</v>
      </c>
      <c r="N2495">
        <v>0.66666666666666696</v>
      </c>
      <c r="O2495">
        <v>9.7529258777633303E-4</v>
      </c>
    </row>
    <row r="2496" spans="1:15">
      <c r="A2496" t="s">
        <v>3110</v>
      </c>
      <c r="B2496" t="s">
        <v>23513</v>
      </c>
      <c r="C2496" t="s">
        <v>3111</v>
      </c>
      <c r="D2496">
        <v>2</v>
      </c>
      <c r="E2496">
        <v>535</v>
      </c>
      <c r="F2496">
        <v>5</v>
      </c>
      <c r="G2496">
        <v>8124</v>
      </c>
      <c r="H2496">
        <v>3.7884380227996402E-2</v>
      </c>
      <c r="I2496">
        <v>0.42722874441898101</v>
      </c>
      <c r="J2496">
        <v>0.40604340021253599</v>
      </c>
      <c r="K2496" t="s">
        <v>25548</v>
      </c>
      <c r="L2496">
        <v>2</v>
      </c>
      <c r="M2496" t="s">
        <v>2729</v>
      </c>
      <c r="N2496">
        <v>0.4</v>
      </c>
      <c r="O2496">
        <v>3.7383177570093499E-3</v>
      </c>
    </row>
    <row r="2497" spans="1:15">
      <c r="A2497" t="s">
        <v>3112</v>
      </c>
      <c r="B2497" t="s">
        <v>23511</v>
      </c>
      <c r="C2497" t="s">
        <v>3113</v>
      </c>
      <c r="D2497">
        <v>2</v>
      </c>
      <c r="E2497">
        <v>6152</v>
      </c>
      <c r="F2497">
        <v>2</v>
      </c>
      <c r="G2497">
        <v>7804</v>
      </c>
      <c r="H2497">
        <v>0.62141708038142995</v>
      </c>
      <c r="I2497">
        <v>0.968912233598893</v>
      </c>
      <c r="J2497">
        <v>0.832812322140707</v>
      </c>
      <c r="K2497" t="s">
        <v>25549</v>
      </c>
      <c r="L2497">
        <v>2</v>
      </c>
      <c r="M2497" t="s">
        <v>2729</v>
      </c>
      <c r="N2497">
        <v>1</v>
      </c>
      <c r="O2497">
        <v>3.2509752925877802E-4</v>
      </c>
    </row>
    <row r="2498" spans="1:15">
      <c r="A2498" t="s">
        <v>3114</v>
      </c>
      <c r="B2498" t="s">
        <v>23511</v>
      </c>
      <c r="C2498" t="s">
        <v>3115</v>
      </c>
      <c r="D2498">
        <v>2</v>
      </c>
      <c r="E2498">
        <v>6152</v>
      </c>
      <c r="F2498">
        <v>2</v>
      </c>
      <c r="G2498">
        <v>7804</v>
      </c>
      <c r="H2498">
        <v>0.62141708038142995</v>
      </c>
      <c r="I2498">
        <v>0.968912233598893</v>
      </c>
      <c r="J2498">
        <v>0.832812322140707</v>
      </c>
      <c r="K2498" t="s">
        <v>24917</v>
      </c>
      <c r="L2498">
        <v>2</v>
      </c>
      <c r="M2498" t="s">
        <v>2729</v>
      </c>
      <c r="N2498">
        <v>1</v>
      </c>
      <c r="O2498">
        <v>3.2509752925877802E-4</v>
      </c>
    </row>
    <row r="2499" spans="1:15">
      <c r="A2499" t="s">
        <v>3116</v>
      </c>
      <c r="B2499" t="s">
        <v>23518</v>
      </c>
      <c r="C2499" t="s">
        <v>3117</v>
      </c>
      <c r="D2499">
        <v>2</v>
      </c>
      <c r="E2499">
        <v>787</v>
      </c>
      <c r="F2499">
        <v>4</v>
      </c>
      <c r="G2499">
        <v>7393</v>
      </c>
      <c r="H2499">
        <v>5.8679954233094203E-2</v>
      </c>
      <c r="I2499">
        <v>0.61178825165478101</v>
      </c>
      <c r="J2499">
        <v>0.59151068941477603</v>
      </c>
      <c r="K2499" t="s">
        <v>25550</v>
      </c>
      <c r="L2499">
        <v>2</v>
      </c>
      <c r="M2499" t="s">
        <v>2729</v>
      </c>
      <c r="N2499">
        <v>0.5</v>
      </c>
      <c r="O2499">
        <v>2.5412960609911099E-3</v>
      </c>
    </row>
    <row r="2500" spans="1:15">
      <c r="A2500" t="s">
        <v>3116</v>
      </c>
      <c r="B2500" t="s">
        <v>23511</v>
      </c>
      <c r="C2500" t="s">
        <v>3117</v>
      </c>
      <c r="D2500">
        <v>2</v>
      </c>
      <c r="E2500">
        <v>6152</v>
      </c>
      <c r="F2500">
        <v>4</v>
      </c>
      <c r="G2500">
        <v>7804</v>
      </c>
      <c r="H2500">
        <v>0.96811759508681905</v>
      </c>
      <c r="I2500">
        <v>1</v>
      </c>
      <c r="J2500">
        <v>0.85953329234717102</v>
      </c>
      <c r="K2500" t="s">
        <v>25551</v>
      </c>
      <c r="L2500">
        <v>2</v>
      </c>
      <c r="M2500" t="s">
        <v>2729</v>
      </c>
      <c r="N2500">
        <v>0.5</v>
      </c>
      <c r="O2500">
        <v>3.2509752925877802E-4</v>
      </c>
    </row>
    <row r="2501" spans="1:15">
      <c r="A2501" t="s">
        <v>3118</v>
      </c>
      <c r="B2501" t="s">
        <v>23518</v>
      </c>
      <c r="C2501" t="s">
        <v>3119</v>
      </c>
      <c r="D2501">
        <v>1</v>
      </c>
      <c r="E2501">
        <v>787</v>
      </c>
      <c r="F2501">
        <v>3</v>
      </c>
      <c r="G2501">
        <v>7393</v>
      </c>
      <c r="H2501">
        <v>0.28660084727541502</v>
      </c>
      <c r="I2501">
        <v>0.97863801257884697</v>
      </c>
      <c r="J2501">
        <v>0.94620131057153301</v>
      </c>
      <c r="K2501" t="s">
        <v>24920</v>
      </c>
      <c r="L2501">
        <v>1</v>
      </c>
      <c r="M2501" t="s">
        <v>2729</v>
      </c>
      <c r="N2501">
        <v>0.33333333333333298</v>
      </c>
      <c r="O2501">
        <v>1.27064803049555E-3</v>
      </c>
    </row>
    <row r="2502" spans="1:15">
      <c r="A2502" t="s">
        <v>3118</v>
      </c>
      <c r="B2502" t="s">
        <v>23511</v>
      </c>
      <c r="C2502" t="s">
        <v>3119</v>
      </c>
      <c r="D2502">
        <v>2</v>
      </c>
      <c r="E2502">
        <v>6152</v>
      </c>
      <c r="F2502">
        <v>3</v>
      </c>
      <c r="G2502">
        <v>7804</v>
      </c>
      <c r="H2502">
        <v>0.88457550560319997</v>
      </c>
      <c r="I2502">
        <v>1</v>
      </c>
      <c r="J2502">
        <v>0.85953329234717102</v>
      </c>
      <c r="K2502" t="s">
        <v>25552</v>
      </c>
      <c r="L2502">
        <v>2</v>
      </c>
      <c r="M2502" t="s">
        <v>2729</v>
      </c>
      <c r="N2502">
        <v>0.66666666666666696</v>
      </c>
      <c r="O2502">
        <v>3.2509752925877802E-4</v>
      </c>
    </row>
    <row r="2503" spans="1:15">
      <c r="A2503" t="s">
        <v>3120</v>
      </c>
      <c r="B2503" t="s">
        <v>23513</v>
      </c>
      <c r="C2503" t="s">
        <v>3121</v>
      </c>
      <c r="D2503">
        <v>7</v>
      </c>
      <c r="E2503">
        <v>535</v>
      </c>
      <c r="F2503">
        <v>207</v>
      </c>
      <c r="G2503">
        <v>8124</v>
      </c>
      <c r="H2503">
        <v>0.98576131288952196</v>
      </c>
      <c r="I2503">
        <v>0.99999999999997702</v>
      </c>
      <c r="J2503">
        <v>0.95041217501583097</v>
      </c>
      <c r="K2503" t="s">
        <v>25553</v>
      </c>
      <c r="L2503">
        <v>7</v>
      </c>
      <c r="M2503" t="s">
        <v>5133</v>
      </c>
      <c r="N2503">
        <v>3.3816425120772903E-2</v>
      </c>
      <c r="O2503">
        <v>1.3084112149532701E-2</v>
      </c>
    </row>
    <row r="2504" spans="1:15">
      <c r="A2504" t="s">
        <v>3120</v>
      </c>
      <c r="B2504" t="s">
        <v>23518</v>
      </c>
      <c r="C2504" t="s">
        <v>3121</v>
      </c>
      <c r="D2504">
        <v>16</v>
      </c>
      <c r="E2504">
        <v>787</v>
      </c>
      <c r="F2504">
        <v>191</v>
      </c>
      <c r="G2504">
        <v>7393</v>
      </c>
      <c r="H2504">
        <v>0.87713096343019303</v>
      </c>
      <c r="I2504">
        <v>1</v>
      </c>
      <c r="J2504">
        <v>0.966855260484069</v>
      </c>
      <c r="K2504" t="s">
        <v>25554</v>
      </c>
      <c r="L2504">
        <v>16</v>
      </c>
      <c r="M2504" t="s">
        <v>5133</v>
      </c>
      <c r="N2504">
        <v>8.3769633507853394E-2</v>
      </c>
      <c r="O2504">
        <v>2.0330368487928799E-2</v>
      </c>
    </row>
    <row r="2505" spans="1:15">
      <c r="A2505" t="s">
        <v>3120</v>
      </c>
      <c r="B2505" t="s">
        <v>23511</v>
      </c>
      <c r="C2505" t="s">
        <v>3121</v>
      </c>
      <c r="D2505">
        <v>166</v>
      </c>
      <c r="E2505">
        <v>6152</v>
      </c>
      <c r="F2505">
        <v>196</v>
      </c>
      <c r="G2505">
        <v>7804</v>
      </c>
      <c r="H2505">
        <v>2.2796209605730599E-2</v>
      </c>
      <c r="I2505">
        <v>0.15705296260911</v>
      </c>
      <c r="J2505">
        <v>0.134992250024285</v>
      </c>
      <c r="K2505" t="s">
        <v>25555</v>
      </c>
      <c r="L2505">
        <v>166</v>
      </c>
      <c r="M2505" t="s">
        <v>5133</v>
      </c>
      <c r="N2505">
        <v>0.84693877551020402</v>
      </c>
      <c r="O2505">
        <v>2.6983094928478502E-2</v>
      </c>
    </row>
    <row r="2506" spans="1:15">
      <c r="A2506" t="s">
        <v>3122</v>
      </c>
      <c r="B2506" t="s">
        <v>23513</v>
      </c>
      <c r="C2506" t="s">
        <v>3123</v>
      </c>
      <c r="D2506">
        <v>1</v>
      </c>
      <c r="E2506">
        <v>535</v>
      </c>
      <c r="F2506">
        <v>64</v>
      </c>
      <c r="G2506">
        <v>8124</v>
      </c>
      <c r="H2506">
        <v>0.98744264876930099</v>
      </c>
      <c r="I2506">
        <v>0.99999999999997702</v>
      </c>
      <c r="J2506">
        <v>0.95041217501583097</v>
      </c>
      <c r="K2506" t="s">
        <v>23718</v>
      </c>
      <c r="L2506">
        <v>1</v>
      </c>
      <c r="M2506" t="s">
        <v>5133</v>
      </c>
      <c r="N2506">
        <v>1.5625E-2</v>
      </c>
      <c r="O2506">
        <v>1.8691588785046699E-3</v>
      </c>
    </row>
    <row r="2507" spans="1:15">
      <c r="A2507" t="s">
        <v>3122</v>
      </c>
      <c r="B2507" t="s">
        <v>23511</v>
      </c>
      <c r="C2507" t="s">
        <v>3123</v>
      </c>
      <c r="D2507">
        <v>52</v>
      </c>
      <c r="E2507">
        <v>6152</v>
      </c>
      <c r="F2507">
        <v>60</v>
      </c>
      <c r="G2507">
        <v>7804</v>
      </c>
      <c r="H2507">
        <v>8.6502851583807203E-2</v>
      </c>
      <c r="I2507">
        <v>0.39684090113820197</v>
      </c>
      <c r="J2507">
        <v>0.341097966293337</v>
      </c>
      <c r="K2507" t="s">
        <v>25556</v>
      </c>
      <c r="L2507">
        <v>52</v>
      </c>
      <c r="M2507" t="s">
        <v>5133</v>
      </c>
      <c r="N2507">
        <v>0.86666666666666703</v>
      </c>
      <c r="O2507">
        <v>8.4525357607282206E-3</v>
      </c>
    </row>
    <row r="2508" spans="1:15">
      <c r="A2508" t="s">
        <v>3122</v>
      </c>
      <c r="B2508" t="s">
        <v>23518</v>
      </c>
      <c r="C2508" t="s">
        <v>3123</v>
      </c>
      <c r="D2508">
        <v>4</v>
      </c>
      <c r="E2508">
        <v>787</v>
      </c>
      <c r="F2508">
        <v>58</v>
      </c>
      <c r="G2508">
        <v>7393</v>
      </c>
      <c r="H2508">
        <v>0.87886585036018905</v>
      </c>
      <c r="I2508">
        <v>1</v>
      </c>
      <c r="J2508">
        <v>0.966855260484069</v>
      </c>
      <c r="K2508" t="s">
        <v>25557</v>
      </c>
      <c r="L2508">
        <v>4</v>
      </c>
      <c r="M2508" t="s">
        <v>5133</v>
      </c>
      <c r="N2508">
        <v>6.8965517241379296E-2</v>
      </c>
      <c r="O2508">
        <v>5.0825921219822103E-3</v>
      </c>
    </row>
    <row r="2509" spans="1:15">
      <c r="A2509" t="s">
        <v>3124</v>
      </c>
      <c r="B2509" t="s">
        <v>23513</v>
      </c>
      <c r="C2509" t="s">
        <v>3125</v>
      </c>
      <c r="D2509">
        <v>1</v>
      </c>
      <c r="E2509">
        <v>535</v>
      </c>
      <c r="F2509">
        <v>54</v>
      </c>
      <c r="G2509">
        <v>8124</v>
      </c>
      <c r="H2509">
        <v>0.97505560879598896</v>
      </c>
      <c r="I2509">
        <v>0.99999999999997702</v>
      </c>
      <c r="J2509">
        <v>0.95041217501583097</v>
      </c>
      <c r="K2509" t="s">
        <v>23718</v>
      </c>
      <c r="L2509">
        <v>1</v>
      </c>
      <c r="M2509" t="s">
        <v>5133</v>
      </c>
      <c r="N2509">
        <v>1.85185185185185E-2</v>
      </c>
      <c r="O2509">
        <v>1.8691588785046699E-3</v>
      </c>
    </row>
    <row r="2510" spans="1:15">
      <c r="A2510" t="s">
        <v>3124</v>
      </c>
      <c r="B2510" t="s">
        <v>23518</v>
      </c>
      <c r="C2510" t="s">
        <v>3125</v>
      </c>
      <c r="D2510">
        <v>4</v>
      </c>
      <c r="E2510">
        <v>787</v>
      </c>
      <c r="F2510">
        <v>45</v>
      </c>
      <c r="G2510">
        <v>7393</v>
      </c>
      <c r="H2510">
        <v>0.72043823735290902</v>
      </c>
      <c r="I2510">
        <v>1</v>
      </c>
      <c r="J2510">
        <v>0.966855260484069</v>
      </c>
      <c r="K2510" t="s">
        <v>25557</v>
      </c>
      <c r="L2510">
        <v>4</v>
      </c>
      <c r="M2510" t="s">
        <v>5133</v>
      </c>
      <c r="N2510">
        <v>8.8888888888888906E-2</v>
      </c>
      <c r="O2510">
        <v>5.0825921219822103E-3</v>
      </c>
    </row>
    <row r="2511" spans="1:15">
      <c r="A2511" t="s">
        <v>3124</v>
      </c>
      <c r="B2511" t="s">
        <v>23511</v>
      </c>
      <c r="C2511" t="s">
        <v>3125</v>
      </c>
      <c r="D2511">
        <v>41</v>
      </c>
      <c r="E2511">
        <v>6152</v>
      </c>
      <c r="F2511">
        <v>49</v>
      </c>
      <c r="G2511">
        <v>7804</v>
      </c>
      <c r="H2511">
        <v>0.262118754540834</v>
      </c>
      <c r="I2511">
        <v>0.75893450185594702</v>
      </c>
      <c r="J2511">
        <v>0.65232947105610195</v>
      </c>
      <c r="K2511" t="s">
        <v>25558</v>
      </c>
      <c r="L2511">
        <v>41</v>
      </c>
      <c r="M2511" t="s">
        <v>5133</v>
      </c>
      <c r="N2511">
        <v>0.83673469387755095</v>
      </c>
      <c r="O2511">
        <v>6.6644993498049402E-3</v>
      </c>
    </row>
    <row r="2512" spans="1:15">
      <c r="A2512" t="s">
        <v>3126</v>
      </c>
      <c r="B2512" t="s">
        <v>23511</v>
      </c>
      <c r="C2512" t="s">
        <v>3127</v>
      </c>
      <c r="D2512">
        <v>3</v>
      </c>
      <c r="E2512">
        <v>6152</v>
      </c>
      <c r="F2512">
        <v>3</v>
      </c>
      <c r="G2512">
        <v>7804</v>
      </c>
      <c r="H2512">
        <v>0.489837867770546</v>
      </c>
      <c r="I2512">
        <v>0.96083957126938102</v>
      </c>
      <c r="J2512">
        <v>0.82587360011061495</v>
      </c>
      <c r="K2512" t="s">
        <v>25559</v>
      </c>
      <c r="L2512">
        <v>3</v>
      </c>
      <c r="M2512" t="s">
        <v>5133</v>
      </c>
      <c r="N2512">
        <v>1</v>
      </c>
      <c r="O2512">
        <v>4.8764629388816603E-4</v>
      </c>
    </row>
    <row r="2513" spans="1:15">
      <c r="A2513" t="s">
        <v>3128</v>
      </c>
      <c r="B2513" t="s">
        <v>23511</v>
      </c>
      <c r="C2513" t="s">
        <v>3129</v>
      </c>
      <c r="D2513">
        <v>1</v>
      </c>
      <c r="E2513">
        <v>6152</v>
      </c>
      <c r="F2513">
        <v>1</v>
      </c>
      <c r="G2513">
        <v>7804</v>
      </c>
      <c r="H2513">
        <v>0.788313685289595</v>
      </c>
      <c r="I2513">
        <v>0.968912233598893</v>
      </c>
      <c r="J2513">
        <v>0.832812322140707</v>
      </c>
      <c r="K2513" t="s">
        <v>25560</v>
      </c>
      <c r="L2513">
        <v>1</v>
      </c>
      <c r="M2513" t="s">
        <v>5133</v>
      </c>
      <c r="N2513">
        <v>1</v>
      </c>
      <c r="O2513">
        <v>1.6254876462938901E-4</v>
      </c>
    </row>
    <row r="2514" spans="1:15">
      <c r="A2514" t="s">
        <v>3130</v>
      </c>
      <c r="B2514" t="s">
        <v>23518</v>
      </c>
      <c r="C2514" t="s">
        <v>3131</v>
      </c>
      <c r="D2514">
        <v>3</v>
      </c>
      <c r="E2514">
        <v>787</v>
      </c>
      <c r="F2514">
        <v>18</v>
      </c>
      <c r="G2514">
        <v>7393</v>
      </c>
      <c r="H2514">
        <v>0.2989610793636</v>
      </c>
      <c r="I2514">
        <v>0.99203470771967495</v>
      </c>
      <c r="J2514">
        <v>0.95915397574154404</v>
      </c>
      <c r="K2514" t="s">
        <v>23719</v>
      </c>
      <c r="L2514">
        <v>3</v>
      </c>
      <c r="M2514" t="s">
        <v>5133</v>
      </c>
      <c r="N2514">
        <v>0.16666666666666699</v>
      </c>
      <c r="O2514">
        <v>3.8119440914866601E-3</v>
      </c>
    </row>
    <row r="2515" spans="1:15">
      <c r="A2515" t="s">
        <v>3130</v>
      </c>
      <c r="B2515" t="s">
        <v>23513</v>
      </c>
      <c r="C2515" t="s">
        <v>3131</v>
      </c>
      <c r="D2515">
        <v>1</v>
      </c>
      <c r="E2515">
        <v>535</v>
      </c>
      <c r="F2515">
        <v>20</v>
      </c>
      <c r="G2515">
        <v>8124</v>
      </c>
      <c r="H2515">
        <v>0.74439135767793496</v>
      </c>
      <c r="I2515">
        <v>0.99999999999997702</v>
      </c>
      <c r="J2515">
        <v>0.95041217501583097</v>
      </c>
      <c r="K2515" t="s">
        <v>23718</v>
      </c>
      <c r="L2515">
        <v>1</v>
      </c>
      <c r="M2515" t="s">
        <v>5133</v>
      </c>
      <c r="N2515">
        <v>0.05</v>
      </c>
      <c r="O2515">
        <v>1.8691588785046699E-3</v>
      </c>
    </row>
    <row r="2516" spans="1:15">
      <c r="A2516" t="s">
        <v>3130</v>
      </c>
      <c r="B2516" t="s">
        <v>23511</v>
      </c>
      <c r="C2516" t="s">
        <v>3131</v>
      </c>
      <c r="D2516">
        <v>14</v>
      </c>
      <c r="E2516">
        <v>6152</v>
      </c>
      <c r="F2516">
        <v>19</v>
      </c>
      <c r="G2516">
        <v>7804</v>
      </c>
      <c r="H2516">
        <v>0.80205496826116796</v>
      </c>
      <c r="I2516">
        <v>0.968912233598893</v>
      </c>
      <c r="J2516">
        <v>0.832812322140707</v>
      </c>
      <c r="K2516" t="s">
        <v>23717</v>
      </c>
      <c r="L2516">
        <v>14</v>
      </c>
      <c r="M2516" t="s">
        <v>5133</v>
      </c>
      <c r="N2516">
        <v>0.73684210526315796</v>
      </c>
      <c r="O2516">
        <v>2.2756827048114399E-3</v>
      </c>
    </row>
    <row r="2517" spans="1:15">
      <c r="A2517" t="s">
        <v>3132</v>
      </c>
      <c r="B2517" t="s">
        <v>23513</v>
      </c>
      <c r="C2517" t="s">
        <v>3133</v>
      </c>
      <c r="D2517">
        <v>1</v>
      </c>
      <c r="E2517">
        <v>535</v>
      </c>
      <c r="F2517">
        <v>4</v>
      </c>
      <c r="G2517">
        <v>8124</v>
      </c>
      <c r="H2517">
        <v>0.23855956797771199</v>
      </c>
      <c r="I2517">
        <v>0.85273230586348503</v>
      </c>
      <c r="J2517">
        <v>0.81044716552199803</v>
      </c>
      <c r="K2517" t="s">
        <v>23718</v>
      </c>
      <c r="L2517">
        <v>1</v>
      </c>
      <c r="M2517" t="s">
        <v>5133</v>
      </c>
      <c r="N2517">
        <v>0.25</v>
      </c>
      <c r="O2517">
        <v>1.8691588785046699E-3</v>
      </c>
    </row>
    <row r="2518" spans="1:15">
      <c r="A2518" t="s">
        <v>3132</v>
      </c>
      <c r="B2518" t="s">
        <v>23511</v>
      </c>
      <c r="C2518" t="s">
        <v>3133</v>
      </c>
      <c r="D2518">
        <v>3</v>
      </c>
      <c r="E2518">
        <v>6152</v>
      </c>
      <c r="F2518">
        <v>4</v>
      </c>
      <c r="G2518">
        <v>7804</v>
      </c>
      <c r="H2518">
        <v>0.80103341611958101</v>
      </c>
      <c r="I2518">
        <v>0.968912233598893</v>
      </c>
      <c r="J2518">
        <v>0.832812322140707</v>
      </c>
      <c r="K2518" t="s">
        <v>25561</v>
      </c>
      <c r="L2518">
        <v>3</v>
      </c>
      <c r="M2518" t="s">
        <v>5133</v>
      </c>
      <c r="N2518">
        <v>0.75</v>
      </c>
      <c r="O2518">
        <v>4.8764629388816603E-4</v>
      </c>
    </row>
    <row r="2519" spans="1:15">
      <c r="A2519" t="s">
        <v>3134</v>
      </c>
      <c r="B2519" t="s">
        <v>23513</v>
      </c>
      <c r="C2519" t="s">
        <v>3135</v>
      </c>
      <c r="D2519">
        <v>2</v>
      </c>
      <c r="E2519">
        <v>535</v>
      </c>
      <c r="F2519">
        <v>10</v>
      </c>
      <c r="G2519">
        <v>8124</v>
      </c>
      <c r="H2519">
        <v>0.13720826776095801</v>
      </c>
      <c r="I2519">
        <v>0.66676148853393002</v>
      </c>
      <c r="J2519">
        <v>0.63369823653433999</v>
      </c>
      <c r="K2519" t="s">
        <v>25562</v>
      </c>
      <c r="L2519">
        <v>2</v>
      </c>
      <c r="M2519" t="s">
        <v>5133</v>
      </c>
      <c r="N2519">
        <v>0.2</v>
      </c>
      <c r="O2519">
        <v>3.7383177570093499E-3</v>
      </c>
    </row>
    <row r="2520" spans="1:15">
      <c r="A2520" t="s">
        <v>3134</v>
      </c>
      <c r="B2520" t="s">
        <v>23511</v>
      </c>
      <c r="C2520" t="s">
        <v>3135</v>
      </c>
      <c r="D2520">
        <v>6</v>
      </c>
      <c r="E2520">
        <v>6152</v>
      </c>
      <c r="F2520">
        <v>8</v>
      </c>
      <c r="G2520">
        <v>7804</v>
      </c>
      <c r="H2520">
        <v>0.77072248517942499</v>
      </c>
      <c r="I2520">
        <v>0.968912233598893</v>
      </c>
      <c r="J2520">
        <v>0.832812322140707</v>
      </c>
      <c r="K2520" t="s">
        <v>25563</v>
      </c>
      <c r="L2520">
        <v>6</v>
      </c>
      <c r="M2520" t="s">
        <v>5133</v>
      </c>
      <c r="N2520">
        <v>0.75</v>
      </c>
      <c r="O2520">
        <v>9.7529258777633303E-4</v>
      </c>
    </row>
    <row r="2521" spans="1:15">
      <c r="A2521" t="s">
        <v>3136</v>
      </c>
      <c r="B2521" t="s">
        <v>23513</v>
      </c>
      <c r="C2521" t="s">
        <v>3137</v>
      </c>
      <c r="D2521">
        <v>1</v>
      </c>
      <c r="E2521">
        <v>535</v>
      </c>
      <c r="F2521">
        <v>3</v>
      </c>
      <c r="G2521">
        <v>8124</v>
      </c>
      <c r="H2521">
        <v>0.184859247501582</v>
      </c>
      <c r="I2521">
        <v>0.75508452473579202</v>
      </c>
      <c r="J2521">
        <v>0.71764152547495597</v>
      </c>
      <c r="K2521" t="s">
        <v>25564</v>
      </c>
      <c r="L2521">
        <v>1</v>
      </c>
      <c r="M2521" t="s">
        <v>5133</v>
      </c>
      <c r="N2521">
        <v>0.33333333333333298</v>
      </c>
      <c r="O2521">
        <v>1.8691588785046699E-3</v>
      </c>
    </row>
    <row r="2522" spans="1:15">
      <c r="A2522" t="s">
        <v>3136</v>
      </c>
      <c r="B2522" t="s">
        <v>23511</v>
      </c>
      <c r="C2522" t="s">
        <v>3137</v>
      </c>
      <c r="D2522">
        <v>2</v>
      </c>
      <c r="E2522">
        <v>6152</v>
      </c>
      <c r="F2522">
        <v>3</v>
      </c>
      <c r="G2522">
        <v>7804</v>
      </c>
      <c r="H2522">
        <v>0.88457550560319997</v>
      </c>
      <c r="I2522">
        <v>1</v>
      </c>
      <c r="J2522">
        <v>0.85953329234717102</v>
      </c>
      <c r="K2522" t="s">
        <v>25565</v>
      </c>
      <c r="L2522">
        <v>2</v>
      </c>
      <c r="M2522" t="s">
        <v>5133</v>
      </c>
      <c r="N2522">
        <v>0.66666666666666696</v>
      </c>
      <c r="O2522">
        <v>3.2509752925877802E-4</v>
      </c>
    </row>
    <row r="2523" spans="1:15">
      <c r="A2523" t="s">
        <v>3138</v>
      </c>
      <c r="B2523" t="s">
        <v>23513</v>
      </c>
      <c r="C2523" t="s">
        <v>3139</v>
      </c>
      <c r="D2523">
        <v>1</v>
      </c>
      <c r="E2523">
        <v>535</v>
      </c>
      <c r="F2523">
        <v>3</v>
      </c>
      <c r="G2523">
        <v>8124</v>
      </c>
      <c r="H2523">
        <v>0.184859247501582</v>
      </c>
      <c r="I2523">
        <v>0.75508452473579202</v>
      </c>
      <c r="J2523">
        <v>0.71764152547495597</v>
      </c>
      <c r="K2523" t="s">
        <v>25564</v>
      </c>
      <c r="L2523">
        <v>1</v>
      </c>
      <c r="M2523" t="s">
        <v>5133</v>
      </c>
      <c r="N2523">
        <v>0.33333333333333298</v>
      </c>
      <c r="O2523">
        <v>1.8691588785046699E-3</v>
      </c>
    </row>
    <row r="2524" spans="1:15">
      <c r="A2524" t="s">
        <v>3138</v>
      </c>
      <c r="B2524" t="s">
        <v>23511</v>
      </c>
      <c r="C2524" t="s">
        <v>3139</v>
      </c>
      <c r="D2524">
        <v>2</v>
      </c>
      <c r="E2524">
        <v>6152</v>
      </c>
      <c r="F2524">
        <v>3</v>
      </c>
      <c r="G2524">
        <v>7804</v>
      </c>
      <c r="H2524">
        <v>0.88457550560319997</v>
      </c>
      <c r="I2524">
        <v>1</v>
      </c>
      <c r="J2524">
        <v>0.85953329234717102</v>
      </c>
      <c r="K2524" t="s">
        <v>25565</v>
      </c>
      <c r="L2524">
        <v>2</v>
      </c>
      <c r="M2524" t="s">
        <v>5133</v>
      </c>
      <c r="N2524">
        <v>0.66666666666666696</v>
      </c>
      <c r="O2524">
        <v>3.2509752925877802E-4</v>
      </c>
    </row>
    <row r="2525" spans="1:15">
      <c r="A2525" t="s">
        <v>3140</v>
      </c>
      <c r="B2525" t="s">
        <v>23513</v>
      </c>
      <c r="C2525" t="s">
        <v>3141</v>
      </c>
      <c r="D2525">
        <v>1</v>
      </c>
      <c r="E2525">
        <v>535</v>
      </c>
      <c r="F2525">
        <v>1</v>
      </c>
      <c r="G2525">
        <v>8124</v>
      </c>
      <c r="H2525">
        <v>6.5854258985721295E-2</v>
      </c>
      <c r="I2525">
        <v>0.448760549738495</v>
      </c>
      <c r="J2525">
        <v>0.42650749013827299</v>
      </c>
      <c r="K2525" t="s">
        <v>24034</v>
      </c>
      <c r="L2525">
        <v>1</v>
      </c>
      <c r="M2525" t="s">
        <v>5133</v>
      </c>
      <c r="N2525">
        <v>1</v>
      </c>
      <c r="O2525">
        <v>1.8691588785046699E-3</v>
      </c>
    </row>
    <row r="2526" spans="1:15">
      <c r="A2526" t="s">
        <v>3142</v>
      </c>
      <c r="B2526" t="s">
        <v>23518</v>
      </c>
      <c r="C2526" t="s">
        <v>3143</v>
      </c>
      <c r="D2526">
        <v>4</v>
      </c>
      <c r="E2526">
        <v>787</v>
      </c>
      <c r="F2526">
        <v>60</v>
      </c>
      <c r="G2526">
        <v>7393</v>
      </c>
      <c r="H2526">
        <v>0.89460741091388396</v>
      </c>
      <c r="I2526">
        <v>1</v>
      </c>
      <c r="J2526">
        <v>0.966855260484069</v>
      </c>
      <c r="K2526" t="s">
        <v>25566</v>
      </c>
      <c r="L2526">
        <v>4</v>
      </c>
      <c r="M2526" t="s">
        <v>5133</v>
      </c>
      <c r="N2526">
        <v>6.6666666666666693E-2</v>
      </c>
      <c r="O2526">
        <v>5.0825921219822103E-3</v>
      </c>
    </row>
    <row r="2527" spans="1:15">
      <c r="A2527" t="s">
        <v>3142</v>
      </c>
      <c r="B2527" t="s">
        <v>23511</v>
      </c>
      <c r="C2527" t="s">
        <v>3143</v>
      </c>
      <c r="D2527">
        <v>54</v>
      </c>
      <c r="E2527">
        <v>6152</v>
      </c>
      <c r="F2527">
        <v>61</v>
      </c>
      <c r="G2527">
        <v>7804</v>
      </c>
      <c r="H2527">
        <v>3.7727467513555803E-2</v>
      </c>
      <c r="I2527">
        <v>0.22187987913438301</v>
      </c>
      <c r="J2527">
        <v>0.19071314301796799</v>
      </c>
      <c r="K2527" t="s">
        <v>25567</v>
      </c>
      <c r="L2527">
        <v>54</v>
      </c>
      <c r="M2527" t="s">
        <v>5133</v>
      </c>
      <c r="N2527">
        <v>0.88524590163934402</v>
      </c>
      <c r="O2527">
        <v>8.7776332899869997E-3</v>
      </c>
    </row>
    <row r="2528" spans="1:15">
      <c r="A2528" t="s">
        <v>3142</v>
      </c>
      <c r="B2528" t="s">
        <v>23513</v>
      </c>
      <c r="C2528" t="s">
        <v>3143</v>
      </c>
      <c r="D2528">
        <v>2</v>
      </c>
      <c r="E2528">
        <v>535</v>
      </c>
      <c r="F2528">
        <v>70</v>
      </c>
      <c r="G2528">
        <v>8124</v>
      </c>
      <c r="H2528">
        <v>0.95027504790301898</v>
      </c>
      <c r="I2528">
        <v>0.99999999999997702</v>
      </c>
      <c r="J2528">
        <v>0.95041217501583097</v>
      </c>
      <c r="K2528" t="s">
        <v>25568</v>
      </c>
      <c r="L2528">
        <v>2</v>
      </c>
      <c r="M2528" t="s">
        <v>5133</v>
      </c>
      <c r="N2528">
        <v>2.8571428571428598E-2</v>
      </c>
      <c r="O2528">
        <v>3.7383177570093499E-3</v>
      </c>
    </row>
    <row r="2529" spans="1:15">
      <c r="A2529" t="s">
        <v>3144</v>
      </c>
      <c r="B2529" t="s">
        <v>23511</v>
      </c>
      <c r="C2529" t="s">
        <v>3145</v>
      </c>
      <c r="D2529">
        <v>1</v>
      </c>
      <c r="E2529">
        <v>6152</v>
      </c>
      <c r="F2529">
        <v>1</v>
      </c>
      <c r="G2529">
        <v>7804</v>
      </c>
      <c r="H2529">
        <v>0.788313685289595</v>
      </c>
      <c r="I2529">
        <v>0.968912233598893</v>
      </c>
      <c r="J2529">
        <v>0.832812322140707</v>
      </c>
      <c r="K2529" t="s">
        <v>24975</v>
      </c>
      <c r="L2529">
        <v>1</v>
      </c>
      <c r="M2529" t="s">
        <v>5133</v>
      </c>
      <c r="N2529">
        <v>1</v>
      </c>
      <c r="O2529">
        <v>1.6254876462938901E-4</v>
      </c>
    </row>
    <row r="2530" spans="1:15">
      <c r="A2530" t="s">
        <v>3146</v>
      </c>
      <c r="B2530" t="s">
        <v>23513</v>
      </c>
      <c r="C2530" t="s">
        <v>3147</v>
      </c>
      <c r="D2530">
        <v>1</v>
      </c>
      <c r="E2530">
        <v>535</v>
      </c>
      <c r="F2530">
        <v>3</v>
      </c>
      <c r="G2530">
        <v>8124</v>
      </c>
      <c r="H2530">
        <v>0.184859247501582</v>
      </c>
      <c r="I2530">
        <v>0.75508452473579202</v>
      </c>
      <c r="J2530">
        <v>0.71764152547495597</v>
      </c>
      <c r="K2530" t="s">
        <v>25564</v>
      </c>
      <c r="L2530">
        <v>1</v>
      </c>
      <c r="M2530" t="s">
        <v>5133</v>
      </c>
      <c r="N2530">
        <v>0.33333333333333298</v>
      </c>
      <c r="O2530">
        <v>1.8691588785046699E-3</v>
      </c>
    </row>
    <row r="2531" spans="1:15">
      <c r="A2531" t="s">
        <v>3146</v>
      </c>
      <c r="B2531" t="s">
        <v>23511</v>
      </c>
      <c r="C2531" t="s">
        <v>3147</v>
      </c>
      <c r="D2531">
        <v>2</v>
      </c>
      <c r="E2531">
        <v>6152</v>
      </c>
      <c r="F2531">
        <v>3</v>
      </c>
      <c r="G2531">
        <v>7804</v>
      </c>
      <c r="H2531">
        <v>0.88457550560319997</v>
      </c>
      <c r="I2531">
        <v>1</v>
      </c>
      <c r="J2531">
        <v>0.85953329234717102</v>
      </c>
      <c r="K2531" t="s">
        <v>25565</v>
      </c>
      <c r="L2531">
        <v>2</v>
      </c>
      <c r="M2531" t="s">
        <v>5133</v>
      </c>
      <c r="N2531">
        <v>0.66666666666666696</v>
      </c>
      <c r="O2531">
        <v>3.2509752925877802E-4</v>
      </c>
    </row>
    <row r="2532" spans="1:15">
      <c r="A2532" t="s">
        <v>3148</v>
      </c>
      <c r="B2532" t="s">
        <v>23511</v>
      </c>
      <c r="C2532" t="s">
        <v>3149</v>
      </c>
      <c r="D2532">
        <v>4</v>
      </c>
      <c r="E2532">
        <v>6152</v>
      </c>
      <c r="F2532">
        <v>5</v>
      </c>
      <c r="G2532">
        <v>7804</v>
      </c>
      <c r="H2532">
        <v>0.71320711691885297</v>
      </c>
      <c r="I2532">
        <v>0.968912233598893</v>
      </c>
      <c r="J2532">
        <v>0.832812322140707</v>
      </c>
      <c r="K2532" t="s">
        <v>25569</v>
      </c>
      <c r="L2532">
        <v>4</v>
      </c>
      <c r="M2532" t="s">
        <v>5133</v>
      </c>
      <c r="N2532">
        <v>0.8</v>
      </c>
      <c r="O2532">
        <v>6.5019505851755496E-4</v>
      </c>
    </row>
    <row r="2533" spans="1:15">
      <c r="A2533" t="s">
        <v>3148</v>
      </c>
      <c r="B2533" t="s">
        <v>23513</v>
      </c>
      <c r="C2533" t="s">
        <v>3149</v>
      </c>
      <c r="D2533">
        <v>1</v>
      </c>
      <c r="E2533">
        <v>535</v>
      </c>
      <c r="F2533">
        <v>5</v>
      </c>
      <c r="G2533">
        <v>8124</v>
      </c>
      <c r="H2533">
        <v>0.28872836491514098</v>
      </c>
      <c r="I2533">
        <v>0.92669970177713501</v>
      </c>
      <c r="J2533">
        <v>0.88074667915254901</v>
      </c>
      <c r="K2533" t="s">
        <v>25564</v>
      </c>
      <c r="L2533">
        <v>1</v>
      </c>
      <c r="M2533" t="s">
        <v>5133</v>
      </c>
      <c r="N2533">
        <v>0.2</v>
      </c>
      <c r="O2533">
        <v>1.8691588785046699E-3</v>
      </c>
    </row>
    <row r="2534" spans="1:15">
      <c r="A2534" t="s">
        <v>3150</v>
      </c>
      <c r="B2534" t="s">
        <v>23511</v>
      </c>
      <c r="C2534" t="s">
        <v>3151</v>
      </c>
      <c r="D2534">
        <v>1</v>
      </c>
      <c r="E2534">
        <v>6152</v>
      </c>
      <c r="F2534">
        <v>1</v>
      </c>
      <c r="G2534">
        <v>7804</v>
      </c>
      <c r="H2534">
        <v>0.788313685289595</v>
      </c>
      <c r="I2534">
        <v>0.968912233598893</v>
      </c>
      <c r="J2534">
        <v>0.832812322140707</v>
      </c>
      <c r="K2534" t="s">
        <v>25570</v>
      </c>
      <c r="L2534">
        <v>1</v>
      </c>
      <c r="M2534" t="s">
        <v>5133</v>
      </c>
      <c r="N2534">
        <v>1</v>
      </c>
      <c r="O2534">
        <v>1.6254876462938901E-4</v>
      </c>
    </row>
    <row r="2535" spans="1:15">
      <c r="A2535" t="s">
        <v>3152</v>
      </c>
      <c r="B2535" t="s">
        <v>23518</v>
      </c>
      <c r="C2535" t="s">
        <v>3153</v>
      </c>
      <c r="D2535">
        <v>2</v>
      </c>
      <c r="E2535">
        <v>787</v>
      </c>
      <c r="F2535">
        <v>36</v>
      </c>
      <c r="G2535">
        <v>7393</v>
      </c>
      <c r="H2535">
        <v>0.90857807761526899</v>
      </c>
      <c r="I2535">
        <v>1</v>
      </c>
      <c r="J2535">
        <v>0.966855260484069</v>
      </c>
      <c r="K2535" t="s">
        <v>24837</v>
      </c>
      <c r="L2535">
        <v>2</v>
      </c>
      <c r="M2535" t="s">
        <v>5133</v>
      </c>
      <c r="N2535">
        <v>5.5555555555555601E-2</v>
      </c>
      <c r="O2535">
        <v>2.5412960609911099E-3</v>
      </c>
    </row>
    <row r="2536" spans="1:15">
      <c r="A2536" t="s">
        <v>3152</v>
      </c>
      <c r="B2536" t="s">
        <v>23511</v>
      </c>
      <c r="C2536" t="s">
        <v>3153</v>
      </c>
      <c r="D2536">
        <v>34</v>
      </c>
      <c r="E2536">
        <v>6152</v>
      </c>
      <c r="F2536">
        <v>38</v>
      </c>
      <c r="G2536">
        <v>7804</v>
      </c>
      <c r="H2536">
        <v>7.1831350603740005E-2</v>
      </c>
      <c r="I2536">
        <v>0.34901846963959998</v>
      </c>
      <c r="J2536">
        <v>0.29999299429929699</v>
      </c>
      <c r="K2536" t="s">
        <v>25571</v>
      </c>
      <c r="L2536">
        <v>34</v>
      </c>
      <c r="M2536" t="s">
        <v>5133</v>
      </c>
      <c r="N2536">
        <v>0.89473684210526305</v>
      </c>
      <c r="O2536">
        <v>5.5266579973992204E-3</v>
      </c>
    </row>
    <row r="2537" spans="1:15">
      <c r="A2537" t="s">
        <v>3152</v>
      </c>
      <c r="B2537" t="s">
        <v>23513</v>
      </c>
      <c r="C2537" t="s">
        <v>3153</v>
      </c>
      <c r="D2537">
        <v>1</v>
      </c>
      <c r="E2537">
        <v>535</v>
      </c>
      <c r="F2537">
        <v>49</v>
      </c>
      <c r="G2537">
        <v>8124</v>
      </c>
      <c r="H2537">
        <v>0.964854719753648</v>
      </c>
      <c r="I2537">
        <v>0.99999999999997702</v>
      </c>
      <c r="J2537">
        <v>0.95041217501583097</v>
      </c>
      <c r="K2537" t="s">
        <v>25564</v>
      </c>
      <c r="L2537">
        <v>1</v>
      </c>
      <c r="M2537" t="s">
        <v>5133</v>
      </c>
      <c r="N2537">
        <v>2.04081632653061E-2</v>
      </c>
      <c r="O2537">
        <v>1.8691588785046699E-3</v>
      </c>
    </row>
    <row r="2538" spans="1:15">
      <c r="A2538" t="s">
        <v>3154</v>
      </c>
      <c r="B2538" t="s">
        <v>23511</v>
      </c>
      <c r="C2538" t="s">
        <v>3155</v>
      </c>
      <c r="D2538">
        <v>3</v>
      </c>
      <c r="E2538">
        <v>6152</v>
      </c>
      <c r="F2538">
        <v>4</v>
      </c>
      <c r="G2538">
        <v>7804</v>
      </c>
      <c r="H2538">
        <v>0.80103341611958101</v>
      </c>
      <c r="I2538">
        <v>0.968912233598893</v>
      </c>
      <c r="J2538">
        <v>0.832812322140707</v>
      </c>
      <c r="K2538" t="s">
        <v>25572</v>
      </c>
      <c r="L2538">
        <v>3</v>
      </c>
      <c r="M2538" t="s">
        <v>5133</v>
      </c>
      <c r="N2538">
        <v>0.75</v>
      </c>
      <c r="O2538">
        <v>4.8764629388816603E-4</v>
      </c>
    </row>
    <row r="2539" spans="1:15">
      <c r="A2539" t="s">
        <v>3156</v>
      </c>
      <c r="B2539" t="s">
        <v>23511</v>
      </c>
      <c r="C2539" t="s">
        <v>3157</v>
      </c>
      <c r="D2539">
        <v>21</v>
      </c>
      <c r="E2539">
        <v>6152</v>
      </c>
      <c r="F2539">
        <v>21</v>
      </c>
      <c r="G2539">
        <v>7804</v>
      </c>
      <c r="H2539">
        <v>6.7225794545058698E-3</v>
      </c>
      <c r="I2539">
        <v>6.1969845252444103E-2</v>
      </c>
      <c r="J2539">
        <v>5.3265145116078001E-2</v>
      </c>
      <c r="K2539" t="s">
        <v>25573</v>
      </c>
      <c r="L2539">
        <v>21</v>
      </c>
      <c r="M2539" t="s">
        <v>5133</v>
      </c>
      <c r="N2539">
        <v>1</v>
      </c>
      <c r="O2539">
        <v>3.41352405721717E-3</v>
      </c>
    </row>
    <row r="2540" spans="1:15">
      <c r="A2540" t="s">
        <v>3158</v>
      </c>
      <c r="B2540" t="s">
        <v>23511</v>
      </c>
      <c r="C2540" t="s">
        <v>3159</v>
      </c>
      <c r="D2540">
        <v>9</v>
      </c>
      <c r="E2540">
        <v>6152</v>
      </c>
      <c r="F2540">
        <v>9</v>
      </c>
      <c r="G2540">
        <v>7804</v>
      </c>
      <c r="H2540">
        <v>0.117423000773971</v>
      </c>
      <c r="I2540">
        <v>0.47842873658393897</v>
      </c>
      <c r="J2540">
        <v>0.41122542710949</v>
      </c>
      <c r="K2540" t="s">
        <v>25574</v>
      </c>
      <c r="L2540">
        <v>9</v>
      </c>
      <c r="M2540" t="s">
        <v>5133</v>
      </c>
      <c r="N2540">
        <v>1</v>
      </c>
      <c r="O2540">
        <v>1.4629388816645001E-3</v>
      </c>
    </row>
    <row r="2541" spans="1:15">
      <c r="A2541" t="s">
        <v>3160</v>
      </c>
      <c r="B2541" t="s">
        <v>23511</v>
      </c>
      <c r="C2541" t="s">
        <v>3161</v>
      </c>
      <c r="D2541">
        <v>6</v>
      </c>
      <c r="E2541">
        <v>6152</v>
      </c>
      <c r="F2541">
        <v>7</v>
      </c>
      <c r="G2541">
        <v>7804</v>
      </c>
      <c r="H2541">
        <v>0.54476030000281095</v>
      </c>
      <c r="I2541">
        <v>0.968912233598893</v>
      </c>
      <c r="J2541">
        <v>0.832812322140707</v>
      </c>
      <c r="K2541" t="s">
        <v>25575</v>
      </c>
      <c r="L2541">
        <v>6</v>
      </c>
      <c r="M2541" t="s">
        <v>5133</v>
      </c>
      <c r="N2541">
        <v>0.85714285714285698</v>
      </c>
      <c r="O2541">
        <v>9.7529258777633303E-4</v>
      </c>
    </row>
    <row r="2542" spans="1:15">
      <c r="A2542" t="s">
        <v>3160</v>
      </c>
      <c r="B2542" t="s">
        <v>23513</v>
      </c>
      <c r="C2542" t="s">
        <v>3161</v>
      </c>
      <c r="D2542">
        <v>1</v>
      </c>
      <c r="E2542">
        <v>535</v>
      </c>
      <c r="F2542">
        <v>7</v>
      </c>
      <c r="G2542">
        <v>8124</v>
      </c>
      <c r="H2542">
        <v>0.37938355156400999</v>
      </c>
      <c r="I2542">
        <v>0.99999999999997702</v>
      </c>
      <c r="J2542">
        <v>0.95041217501583097</v>
      </c>
      <c r="K2542" t="s">
        <v>24839</v>
      </c>
      <c r="L2542">
        <v>1</v>
      </c>
      <c r="M2542" t="s">
        <v>5133</v>
      </c>
      <c r="N2542">
        <v>0.14285714285714299</v>
      </c>
      <c r="O2542">
        <v>1.8691588785046699E-3</v>
      </c>
    </row>
    <row r="2543" spans="1:15">
      <c r="A2543" t="s">
        <v>3162</v>
      </c>
      <c r="B2543" t="s">
        <v>23511</v>
      </c>
      <c r="C2543" t="s">
        <v>3163</v>
      </c>
      <c r="D2543">
        <v>3</v>
      </c>
      <c r="E2543">
        <v>6152</v>
      </c>
      <c r="F2543">
        <v>3</v>
      </c>
      <c r="G2543">
        <v>7804</v>
      </c>
      <c r="H2543">
        <v>0.489837867770546</v>
      </c>
      <c r="I2543">
        <v>0.96083957126938102</v>
      </c>
      <c r="J2543">
        <v>0.82587360011061495</v>
      </c>
      <c r="K2543" t="s">
        <v>25576</v>
      </c>
      <c r="L2543">
        <v>3</v>
      </c>
      <c r="M2543" t="s">
        <v>5133</v>
      </c>
      <c r="N2543">
        <v>1</v>
      </c>
      <c r="O2543">
        <v>4.8764629388816603E-4</v>
      </c>
    </row>
    <row r="2544" spans="1:15">
      <c r="A2544" t="s">
        <v>3164</v>
      </c>
      <c r="B2544" t="s">
        <v>23518</v>
      </c>
      <c r="C2544" t="s">
        <v>3165</v>
      </c>
      <c r="D2544">
        <v>2</v>
      </c>
      <c r="E2544">
        <v>787</v>
      </c>
      <c r="F2544">
        <v>8</v>
      </c>
      <c r="G2544">
        <v>7393</v>
      </c>
      <c r="H2544">
        <v>0.20623850586585399</v>
      </c>
      <c r="I2544">
        <v>0.83876007220319604</v>
      </c>
      <c r="J2544">
        <v>0.81095958809365798</v>
      </c>
      <c r="K2544" t="s">
        <v>25577</v>
      </c>
      <c r="L2544">
        <v>2</v>
      </c>
      <c r="M2544" t="s">
        <v>5133</v>
      </c>
      <c r="N2544">
        <v>0.25</v>
      </c>
      <c r="O2544">
        <v>2.5412960609911099E-3</v>
      </c>
    </row>
    <row r="2545" spans="1:15">
      <c r="A2545" t="s">
        <v>3164</v>
      </c>
      <c r="B2545" t="s">
        <v>23511</v>
      </c>
      <c r="C2545" t="s">
        <v>3165</v>
      </c>
      <c r="D2545">
        <v>6</v>
      </c>
      <c r="E2545">
        <v>6152</v>
      </c>
      <c r="F2545">
        <v>7</v>
      </c>
      <c r="G2545">
        <v>7804</v>
      </c>
      <c r="H2545">
        <v>0.54476030000281095</v>
      </c>
      <c r="I2545">
        <v>0.968912233598893</v>
      </c>
      <c r="J2545">
        <v>0.832812322140707</v>
      </c>
      <c r="K2545" t="s">
        <v>25578</v>
      </c>
      <c r="L2545">
        <v>6</v>
      </c>
      <c r="M2545" t="s">
        <v>5133</v>
      </c>
      <c r="N2545">
        <v>0.85714285714285698</v>
      </c>
      <c r="O2545">
        <v>9.7529258777633303E-4</v>
      </c>
    </row>
    <row r="2546" spans="1:15">
      <c r="A2546" t="s">
        <v>3166</v>
      </c>
      <c r="B2546" t="s">
        <v>23511</v>
      </c>
      <c r="C2546" t="s">
        <v>3167</v>
      </c>
      <c r="D2546">
        <v>1</v>
      </c>
      <c r="E2546">
        <v>6152</v>
      </c>
      <c r="F2546">
        <v>1</v>
      </c>
      <c r="G2546">
        <v>7804</v>
      </c>
      <c r="H2546">
        <v>0.788313685289595</v>
      </c>
      <c r="I2546">
        <v>0.968912233598893</v>
      </c>
      <c r="J2546">
        <v>0.832812322140707</v>
      </c>
      <c r="K2546" t="s">
        <v>24771</v>
      </c>
      <c r="L2546">
        <v>1</v>
      </c>
      <c r="M2546" t="s">
        <v>5133</v>
      </c>
      <c r="N2546">
        <v>1</v>
      </c>
      <c r="O2546">
        <v>1.6254876462938901E-4</v>
      </c>
    </row>
    <row r="2547" spans="1:15">
      <c r="A2547" t="s">
        <v>3168</v>
      </c>
      <c r="B2547" t="s">
        <v>23511</v>
      </c>
      <c r="C2547" t="s">
        <v>3169</v>
      </c>
      <c r="D2547">
        <v>54</v>
      </c>
      <c r="E2547">
        <v>6152</v>
      </c>
      <c r="F2547">
        <v>64</v>
      </c>
      <c r="G2547">
        <v>7804</v>
      </c>
      <c r="H2547">
        <v>0.17528698459609601</v>
      </c>
      <c r="I2547">
        <v>0.61522294593531801</v>
      </c>
      <c r="J2547">
        <v>0.52880460424730902</v>
      </c>
      <c r="K2547" t="s">
        <v>25579</v>
      </c>
      <c r="L2547">
        <v>54</v>
      </c>
      <c r="M2547" t="s">
        <v>5133</v>
      </c>
      <c r="N2547">
        <v>0.84375</v>
      </c>
      <c r="O2547">
        <v>8.7776332899869997E-3</v>
      </c>
    </row>
    <row r="2548" spans="1:15">
      <c r="A2548" t="s">
        <v>3168</v>
      </c>
      <c r="B2548" t="s">
        <v>23518</v>
      </c>
      <c r="C2548" t="s">
        <v>3169</v>
      </c>
      <c r="D2548">
        <v>3</v>
      </c>
      <c r="E2548">
        <v>787</v>
      </c>
      <c r="F2548">
        <v>65</v>
      </c>
      <c r="G2548">
        <v>7393</v>
      </c>
      <c r="H2548">
        <v>0.975012534265421</v>
      </c>
      <c r="I2548">
        <v>1</v>
      </c>
      <c r="J2548">
        <v>0.966855260484069</v>
      </c>
      <c r="K2548" t="s">
        <v>24121</v>
      </c>
      <c r="L2548">
        <v>3</v>
      </c>
      <c r="M2548" t="s">
        <v>5133</v>
      </c>
      <c r="N2548">
        <v>4.6153846153846198E-2</v>
      </c>
      <c r="O2548">
        <v>3.8119440914866601E-3</v>
      </c>
    </row>
    <row r="2549" spans="1:15">
      <c r="A2549" t="s">
        <v>3168</v>
      </c>
      <c r="B2549" t="s">
        <v>23513</v>
      </c>
      <c r="C2549" t="s">
        <v>3169</v>
      </c>
      <c r="D2549">
        <v>7</v>
      </c>
      <c r="E2549">
        <v>535</v>
      </c>
      <c r="F2549">
        <v>68</v>
      </c>
      <c r="G2549">
        <v>8124</v>
      </c>
      <c r="H2549">
        <v>0.158574562956489</v>
      </c>
      <c r="I2549">
        <v>0.73855678102447098</v>
      </c>
      <c r="J2549">
        <v>0.70193335662617495</v>
      </c>
      <c r="K2549" t="s">
        <v>25580</v>
      </c>
      <c r="L2549">
        <v>7</v>
      </c>
      <c r="M2549" t="s">
        <v>5133</v>
      </c>
      <c r="N2549">
        <v>0.10294117647058799</v>
      </c>
      <c r="O2549">
        <v>1.3084112149532701E-2</v>
      </c>
    </row>
    <row r="2550" spans="1:15">
      <c r="A2550" t="s">
        <v>3170</v>
      </c>
      <c r="B2550" t="s">
        <v>23511</v>
      </c>
      <c r="C2550" t="s">
        <v>3171</v>
      </c>
      <c r="D2550">
        <v>23</v>
      </c>
      <c r="E2550">
        <v>6152</v>
      </c>
      <c r="F2550">
        <v>25</v>
      </c>
      <c r="G2550">
        <v>7804</v>
      </c>
      <c r="H2550">
        <v>7.6414432343673497E-2</v>
      </c>
      <c r="I2550">
        <v>0.36255425851733297</v>
      </c>
      <c r="J2550">
        <v>0.31162745547789</v>
      </c>
      <c r="K2550" t="s">
        <v>25581</v>
      </c>
      <c r="L2550">
        <v>23</v>
      </c>
      <c r="M2550" t="s">
        <v>5133</v>
      </c>
      <c r="N2550">
        <v>0.92</v>
      </c>
      <c r="O2550">
        <v>3.73862158647594E-3</v>
      </c>
    </row>
    <row r="2551" spans="1:15">
      <c r="A2551" t="s">
        <v>3170</v>
      </c>
      <c r="B2551" t="s">
        <v>23513</v>
      </c>
      <c r="C2551" t="s">
        <v>3171</v>
      </c>
      <c r="D2551">
        <v>1</v>
      </c>
      <c r="E2551">
        <v>535</v>
      </c>
      <c r="F2551">
        <v>25</v>
      </c>
      <c r="G2551">
        <v>8124</v>
      </c>
      <c r="H2551">
        <v>0.81835100294607099</v>
      </c>
      <c r="I2551">
        <v>0.99999999999997702</v>
      </c>
      <c r="J2551">
        <v>0.95041217501583097</v>
      </c>
      <c r="K2551" t="s">
        <v>25582</v>
      </c>
      <c r="L2551">
        <v>1</v>
      </c>
      <c r="M2551" t="s">
        <v>5133</v>
      </c>
      <c r="N2551">
        <v>0.04</v>
      </c>
      <c r="O2551">
        <v>1.8691588785046699E-3</v>
      </c>
    </row>
    <row r="2552" spans="1:15">
      <c r="A2552" t="s">
        <v>3172</v>
      </c>
      <c r="B2552" t="s">
        <v>23511</v>
      </c>
      <c r="C2552" t="s">
        <v>3173</v>
      </c>
      <c r="D2552">
        <v>15</v>
      </c>
      <c r="E2552">
        <v>6152</v>
      </c>
      <c r="F2552">
        <v>17</v>
      </c>
      <c r="G2552">
        <v>7804</v>
      </c>
      <c r="H2552">
        <v>0.26923996398</v>
      </c>
      <c r="I2552">
        <v>0.77166446736043703</v>
      </c>
      <c r="J2552">
        <v>0.66327130021764202</v>
      </c>
      <c r="K2552" t="s">
        <v>25583</v>
      </c>
      <c r="L2552">
        <v>15</v>
      </c>
      <c r="M2552" t="s">
        <v>5133</v>
      </c>
      <c r="N2552">
        <v>0.88235294117647101</v>
      </c>
      <c r="O2552">
        <v>2.4382314694408299E-3</v>
      </c>
    </row>
    <row r="2553" spans="1:15">
      <c r="A2553" t="s">
        <v>3172</v>
      </c>
      <c r="B2553" t="s">
        <v>23513</v>
      </c>
      <c r="C2553" t="s">
        <v>3173</v>
      </c>
      <c r="D2553">
        <v>1</v>
      </c>
      <c r="E2553">
        <v>535</v>
      </c>
      <c r="F2553">
        <v>17</v>
      </c>
      <c r="G2553">
        <v>8124</v>
      </c>
      <c r="H2553">
        <v>0.68628477635983498</v>
      </c>
      <c r="I2553">
        <v>0.99999999999997702</v>
      </c>
      <c r="J2553">
        <v>0.95041217501583097</v>
      </c>
      <c r="K2553" t="s">
        <v>25582</v>
      </c>
      <c r="L2553">
        <v>1</v>
      </c>
      <c r="M2553" t="s">
        <v>5133</v>
      </c>
      <c r="N2553">
        <v>5.8823529411764698E-2</v>
      </c>
      <c r="O2553">
        <v>1.8691588785046699E-3</v>
      </c>
    </row>
    <row r="2554" spans="1:15">
      <c r="A2554" t="s">
        <v>3174</v>
      </c>
      <c r="B2554" t="s">
        <v>23511</v>
      </c>
      <c r="C2554" t="s">
        <v>3175</v>
      </c>
      <c r="D2554">
        <v>30</v>
      </c>
      <c r="E2554">
        <v>6152</v>
      </c>
      <c r="F2554">
        <v>38</v>
      </c>
      <c r="G2554">
        <v>7804</v>
      </c>
      <c r="H2554">
        <v>0.586337022741511</v>
      </c>
      <c r="I2554">
        <v>0.968912233598893</v>
      </c>
      <c r="J2554">
        <v>0.832812322140707</v>
      </c>
      <c r="K2554" t="s">
        <v>24815</v>
      </c>
      <c r="L2554">
        <v>30</v>
      </c>
      <c r="M2554" t="s">
        <v>5133</v>
      </c>
      <c r="N2554">
        <v>0.78947368421052599</v>
      </c>
      <c r="O2554">
        <v>4.8764629388816597E-3</v>
      </c>
    </row>
    <row r="2555" spans="1:15">
      <c r="A2555" t="s">
        <v>3174</v>
      </c>
      <c r="B2555" t="s">
        <v>23518</v>
      </c>
      <c r="C2555" t="s">
        <v>3175</v>
      </c>
      <c r="D2555">
        <v>3</v>
      </c>
      <c r="E2555">
        <v>787</v>
      </c>
      <c r="F2555">
        <v>37</v>
      </c>
      <c r="G2555">
        <v>7393</v>
      </c>
      <c r="H2555">
        <v>0.76983073825577597</v>
      </c>
      <c r="I2555">
        <v>1</v>
      </c>
      <c r="J2555">
        <v>0.966855260484069</v>
      </c>
      <c r="K2555" t="s">
        <v>24121</v>
      </c>
      <c r="L2555">
        <v>3</v>
      </c>
      <c r="M2555" t="s">
        <v>5133</v>
      </c>
      <c r="N2555">
        <v>8.1081081081081099E-2</v>
      </c>
      <c r="O2555">
        <v>3.8119440914866601E-3</v>
      </c>
    </row>
    <row r="2556" spans="1:15">
      <c r="A2556" t="s">
        <v>3174</v>
      </c>
      <c r="B2556" t="s">
        <v>23513</v>
      </c>
      <c r="C2556" t="s">
        <v>3175</v>
      </c>
      <c r="D2556">
        <v>6</v>
      </c>
      <c r="E2556">
        <v>535</v>
      </c>
      <c r="F2556">
        <v>42</v>
      </c>
      <c r="G2556">
        <v>8124</v>
      </c>
      <c r="H2556">
        <v>5.5245836182282099E-2</v>
      </c>
      <c r="I2556">
        <v>0.448760549738495</v>
      </c>
      <c r="J2556">
        <v>0.42650749013827299</v>
      </c>
      <c r="K2556" t="s">
        <v>23715</v>
      </c>
      <c r="L2556">
        <v>6</v>
      </c>
      <c r="M2556" t="s">
        <v>5133</v>
      </c>
      <c r="N2556">
        <v>0.14285714285714299</v>
      </c>
      <c r="O2556">
        <v>1.1214953271028E-2</v>
      </c>
    </row>
    <row r="2557" spans="1:15">
      <c r="A2557" t="s">
        <v>3176</v>
      </c>
      <c r="B2557" t="s">
        <v>23513</v>
      </c>
      <c r="C2557" t="s">
        <v>3177</v>
      </c>
      <c r="D2557">
        <v>6</v>
      </c>
      <c r="E2557">
        <v>535</v>
      </c>
      <c r="F2557">
        <v>9</v>
      </c>
      <c r="G2557">
        <v>8124</v>
      </c>
      <c r="H2557" s="34">
        <v>5.6178447674983502E-6</v>
      </c>
      <c r="I2557">
        <v>5.5509656631233702E-4</v>
      </c>
      <c r="J2557">
        <v>5.2757053493273905E-4</v>
      </c>
      <c r="K2557" t="s">
        <v>23715</v>
      </c>
      <c r="L2557">
        <v>6</v>
      </c>
      <c r="M2557" t="s">
        <v>5133</v>
      </c>
      <c r="N2557">
        <v>0.66666666666666696</v>
      </c>
      <c r="O2557">
        <v>1.1214953271028E-2</v>
      </c>
    </row>
    <row r="2558" spans="1:15">
      <c r="A2558" t="s">
        <v>3176</v>
      </c>
      <c r="B2558" t="s">
        <v>23518</v>
      </c>
      <c r="C2558" t="s">
        <v>3177</v>
      </c>
      <c r="D2558">
        <v>3</v>
      </c>
      <c r="E2558">
        <v>787</v>
      </c>
      <c r="F2558">
        <v>5</v>
      </c>
      <c r="G2558">
        <v>7393</v>
      </c>
      <c r="H2558">
        <v>1.01900849865754E-2</v>
      </c>
      <c r="I2558">
        <v>0.24323860088996599</v>
      </c>
      <c r="J2558">
        <v>0.235176520823249</v>
      </c>
      <c r="K2558" t="s">
        <v>24121</v>
      </c>
      <c r="L2558">
        <v>3</v>
      </c>
      <c r="M2558" t="s">
        <v>5133</v>
      </c>
      <c r="N2558">
        <v>0.6</v>
      </c>
      <c r="O2558">
        <v>3.8119440914866601E-3</v>
      </c>
    </row>
    <row r="2559" spans="1:15">
      <c r="A2559" t="s">
        <v>3178</v>
      </c>
      <c r="B2559" t="s">
        <v>23513</v>
      </c>
      <c r="C2559" t="s">
        <v>3179</v>
      </c>
      <c r="D2559">
        <v>2</v>
      </c>
      <c r="E2559">
        <v>535</v>
      </c>
      <c r="F2559">
        <v>26</v>
      </c>
      <c r="G2559">
        <v>8124</v>
      </c>
      <c r="H2559">
        <v>0.51836886495418399</v>
      </c>
      <c r="I2559">
        <v>0.99999999999997702</v>
      </c>
      <c r="J2559">
        <v>0.95041217501583097</v>
      </c>
      <c r="K2559" t="s">
        <v>25584</v>
      </c>
      <c r="L2559">
        <v>2</v>
      </c>
      <c r="M2559" t="s">
        <v>5133</v>
      </c>
      <c r="N2559">
        <v>7.69230769230769E-2</v>
      </c>
      <c r="O2559">
        <v>3.7383177570093499E-3</v>
      </c>
    </row>
    <row r="2560" spans="1:15">
      <c r="A2560" t="s">
        <v>3178</v>
      </c>
      <c r="B2560" t="s">
        <v>23511</v>
      </c>
      <c r="C2560" t="s">
        <v>3179</v>
      </c>
      <c r="D2560">
        <v>22</v>
      </c>
      <c r="E2560">
        <v>6152</v>
      </c>
      <c r="F2560">
        <v>26</v>
      </c>
      <c r="G2560">
        <v>7804</v>
      </c>
      <c r="H2560">
        <v>0.328425931590757</v>
      </c>
      <c r="I2560">
        <v>0.85924881650571305</v>
      </c>
      <c r="J2560">
        <v>0.73855296419656502</v>
      </c>
      <c r="K2560" t="s">
        <v>25585</v>
      </c>
      <c r="L2560">
        <v>22</v>
      </c>
      <c r="M2560" t="s">
        <v>5133</v>
      </c>
      <c r="N2560">
        <v>0.84615384615384603</v>
      </c>
      <c r="O2560">
        <v>3.57607282184655E-3</v>
      </c>
    </row>
    <row r="2561" spans="1:15">
      <c r="A2561" t="s">
        <v>3178</v>
      </c>
      <c r="B2561" t="s">
        <v>23518</v>
      </c>
      <c r="C2561" t="s">
        <v>3179</v>
      </c>
      <c r="D2561">
        <v>1</v>
      </c>
      <c r="E2561">
        <v>787</v>
      </c>
      <c r="F2561">
        <v>27</v>
      </c>
      <c r="G2561">
        <v>7393</v>
      </c>
      <c r="H2561">
        <v>0.95238764931624598</v>
      </c>
      <c r="I2561">
        <v>1</v>
      </c>
      <c r="J2561">
        <v>0.966855260484069</v>
      </c>
      <c r="K2561" t="s">
        <v>25143</v>
      </c>
      <c r="L2561">
        <v>1</v>
      </c>
      <c r="M2561" t="s">
        <v>5133</v>
      </c>
      <c r="N2561">
        <v>3.7037037037037E-2</v>
      </c>
      <c r="O2561">
        <v>1.27064803049555E-3</v>
      </c>
    </row>
    <row r="2562" spans="1:15">
      <c r="A2562" t="s">
        <v>3180</v>
      </c>
      <c r="B2562" t="s">
        <v>23511</v>
      </c>
      <c r="C2562" t="s">
        <v>3181</v>
      </c>
      <c r="D2562">
        <v>38</v>
      </c>
      <c r="E2562">
        <v>6152</v>
      </c>
      <c r="F2562">
        <v>40</v>
      </c>
      <c r="G2562">
        <v>7804</v>
      </c>
      <c r="H2562">
        <v>4.9364215228166501E-3</v>
      </c>
      <c r="I2562">
        <v>4.8941661522789399E-2</v>
      </c>
      <c r="J2562">
        <v>4.2066987461624003E-2</v>
      </c>
      <c r="K2562" t="s">
        <v>25586</v>
      </c>
      <c r="L2562">
        <v>38</v>
      </c>
      <c r="M2562" t="s">
        <v>5133</v>
      </c>
      <c r="N2562">
        <v>0.95</v>
      </c>
      <c r="O2562">
        <v>6.1768530559167803E-3</v>
      </c>
    </row>
    <row r="2563" spans="1:15">
      <c r="A2563" t="s">
        <v>3182</v>
      </c>
      <c r="B2563" t="s">
        <v>23511</v>
      </c>
      <c r="C2563" t="s">
        <v>3183</v>
      </c>
      <c r="D2563">
        <v>8</v>
      </c>
      <c r="E2563">
        <v>6152</v>
      </c>
      <c r="F2563">
        <v>8</v>
      </c>
      <c r="G2563">
        <v>7804</v>
      </c>
      <c r="H2563">
        <v>0.148995721685201</v>
      </c>
      <c r="I2563">
        <v>0.54611425167193095</v>
      </c>
      <c r="J2563">
        <v>0.46940338073728599</v>
      </c>
      <c r="K2563" t="s">
        <v>25587</v>
      </c>
      <c r="L2563">
        <v>8</v>
      </c>
      <c r="M2563" t="s">
        <v>5133</v>
      </c>
      <c r="N2563">
        <v>1</v>
      </c>
      <c r="O2563">
        <v>1.3003901170351099E-3</v>
      </c>
    </row>
    <row r="2564" spans="1:15">
      <c r="A2564" t="s">
        <v>3184</v>
      </c>
      <c r="B2564" t="s">
        <v>23511</v>
      </c>
      <c r="C2564" t="s">
        <v>3185</v>
      </c>
      <c r="D2564">
        <v>30</v>
      </c>
      <c r="E2564">
        <v>6152</v>
      </c>
      <c r="F2564">
        <v>32</v>
      </c>
      <c r="G2564">
        <v>7804</v>
      </c>
      <c r="H2564">
        <v>2.2243889699271199E-2</v>
      </c>
      <c r="I2564">
        <v>0.15357019220850299</v>
      </c>
      <c r="J2564">
        <v>0.13199869291536201</v>
      </c>
      <c r="K2564" t="s">
        <v>24815</v>
      </c>
      <c r="L2564">
        <v>30</v>
      </c>
      <c r="M2564" t="s">
        <v>5133</v>
      </c>
      <c r="N2564">
        <v>0.9375</v>
      </c>
      <c r="O2564">
        <v>4.8764629388816597E-3</v>
      </c>
    </row>
    <row r="2565" spans="1:15">
      <c r="A2565" t="s">
        <v>3186</v>
      </c>
      <c r="B2565" t="s">
        <v>23511</v>
      </c>
      <c r="C2565" t="s">
        <v>3187</v>
      </c>
      <c r="D2565">
        <v>8</v>
      </c>
      <c r="E2565">
        <v>6152</v>
      </c>
      <c r="F2565">
        <v>8</v>
      </c>
      <c r="G2565">
        <v>7804</v>
      </c>
      <c r="H2565">
        <v>0.148995721685201</v>
      </c>
      <c r="I2565">
        <v>0.54611425167193095</v>
      </c>
      <c r="J2565">
        <v>0.46940338073728599</v>
      </c>
      <c r="K2565" t="s">
        <v>25587</v>
      </c>
      <c r="L2565">
        <v>8</v>
      </c>
      <c r="M2565" t="s">
        <v>5133</v>
      </c>
      <c r="N2565">
        <v>1</v>
      </c>
      <c r="O2565">
        <v>1.3003901170351099E-3</v>
      </c>
    </row>
    <row r="2566" spans="1:15">
      <c r="A2566" t="s">
        <v>3188</v>
      </c>
      <c r="B2566" t="s">
        <v>23511</v>
      </c>
      <c r="C2566" t="s">
        <v>3189</v>
      </c>
      <c r="D2566">
        <v>8</v>
      </c>
      <c r="E2566">
        <v>6152</v>
      </c>
      <c r="F2566">
        <v>8</v>
      </c>
      <c r="G2566">
        <v>7804</v>
      </c>
      <c r="H2566">
        <v>0.148995721685201</v>
      </c>
      <c r="I2566">
        <v>0.54611425167193095</v>
      </c>
      <c r="J2566">
        <v>0.46940338073728599</v>
      </c>
      <c r="K2566" t="s">
        <v>25587</v>
      </c>
      <c r="L2566">
        <v>8</v>
      </c>
      <c r="M2566" t="s">
        <v>5133</v>
      </c>
      <c r="N2566">
        <v>1</v>
      </c>
      <c r="O2566">
        <v>1.3003901170351099E-3</v>
      </c>
    </row>
    <row r="2567" spans="1:15">
      <c r="A2567" t="s">
        <v>3190</v>
      </c>
      <c r="B2567" t="s">
        <v>23511</v>
      </c>
      <c r="C2567" t="s">
        <v>3191</v>
      </c>
      <c r="D2567">
        <v>3</v>
      </c>
      <c r="E2567">
        <v>6152</v>
      </c>
      <c r="F2567">
        <v>3</v>
      </c>
      <c r="G2567">
        <v>7804</v>
      </c>
      <c r="H2567">
        <v>0.489837867770546</v>
      </c>
      <c r="I2567">
        <v>0.96083957126938102</v>
      </c>
      <c r="J2567">
        <v>0.82587360011061495</v>
      </c>
      <c r="K2567" t="s">
        <v>24613</v>
      </c>
      <c r="L2567">
        <v>3</v>
      </c>
      <c r="M2567" t="s">
        <v>5133</v>
      </c>
      <c r="N2567">
        <v>1</v>
      </c>
      <c r="O2567">
        <v>4.8764629388816603E-4</v>
      </c>
    </row>
    <row r="2568" spans="1:15">
      <c r="A2568" t="s">
        <v>3192</v>
      </c>
      <c r="B2568" t="s">
        <v>23511</v>
      </c>
      <c r="C2568" t="s">
        <v>3193</v>
      </c>
      <c r="D2568">
        <v>3</v>
      </c>
      <c r="E2568">
        <v>6152</v>
      </c>
      <c r="F2568">
        <v>3</v>
      </c>
      <c r="G2568">
        <v>7804</v>
      </c>
      <c r="H2568">
        <v>0.489837867770546</v>
      </c>
      <c r="I2568">
        <v>0.96083957126938102</v>
      </c>
      <c r="J2568">
        <v>0.82587360011061495</v>
      </c>
      <c r="K2568" t="s">
        <v>24613</v>
      </c>
      <c r="L2568">
        <v>3</v>
      </c>
      <c r="M2568" t="s">
        <v>5133</v>
      </c>
      <c r="N2568">
        <v>1</v>
      </c>
      <c r="O2568">
        <v>4.8764629388816603E-4</v>
      </c>
    </row>
    <row r="2569" spans="1:15">
      <c r="A2569" t="s">
        <v>3194</v>
      </c>
      <c r="B2569" t="s">
        <v>23511</v>
      </c>
      <c r="C2569" t="s">
        <v>3195</v>
      </c>
      <c r="D2569">
        <v>51</v>
      </c>
      <c r="E2569">
        <v>6152</v>
      </c>
      <c r="F2569">
        <v>55</v>
      </c>
      <c r="G2569">
        <v>7804</v>
      </c>
      <c r="H2569">
        <v>4.8921423134411996E-3</v>
      </c>
      <c r="I2569">
        <v>4.8797508688782798E-2</v>
      </c>
      <c r="J2569">
        <v>4.1943083301609202E-2</v>
      </c>
      <c r="K2569" t="s">
        <v>25588</v>
      </c>
      <c r="L2569">
        <v>51</v>
      </c>
      <c r="M2569" t="s">
        <v>5133</v>
      </c>
      <c r="N2569">
        <v>0.92727272727272703</v>
      </c>
      <c r="O2569">
        <v>8.2899869960988293E-3</v>
      </c>
    </row>
    <row r="2570" spans="1:15">
      <c r="A2570" t="s">
        <v>3194</v>
      </c>
      <c r="B2570" t="s">
        <v>23518</v>
      </c>
      <c r="C2570" t="s">
        <v>3195</v>
      </c>
      <c r="D2570">
        <v>2</v>
      </c>
      <c r="E2570">
        <v>787</v>
      </c>
      <c r="F2570">
        <v>59</v>
      </c>
      <c r="G2570">
        <v>7393</v>
      </c>
      <c r="H2570">
        <v>0.98972164147923103</v>
      </c>
      <c r="I2570">
        <v>1</v>
      </c>
      <c r="J2570">
        <v>0.966855260484069</v>
      </c>
      <c r="K2570" t="s">
        <v>25589</v>
      </c>
      <c r="L2570">
        <v>2</v>
      </c>
      <c r="M2570" t="s">
        <v>5133</v>
      </c>
      <c r="N2570">
        <v>3.3898305084745797E-2</v>
      </c>
      <c r="O2570">
        <v>2.5412960609911099E-3</v>
      </c>
    </row>
    <row r="2571" spans="1:15">
      <c r="A2571" t="s">
        <v>3196</v>
      </c>
      <c r="B2571" t="s">
        <v>23511</v>
      </c>
      <c r="C2571" t="s">
        <v>3197</v>
      </c>
      <c r="D2571">
        <v>1</v>
      </c>
      <c r="E2571">
        <v>6152</v>
      </c>
      <c r="F2571">
        <v>1</v>
      </c>
      <c r="G2571">
        <v>7804</v>
      </c>
      <c r="H2571">
        <v>0.788313685289595</v>
      </c>
      <c r="I2571">
        <v>0.968912233598893</v>
      </c>
      <c r="J2571">
        <v>0.832812322140707</v>
      </c>
      <c r="K2571" t="s">
        <v>24689</v>
      </c>
      <c r="L2571">
        <v>1</v>
      </c>
      <c r="M2571" t="s">
        <v>5133</v>
      </c>
      <c r="N2571">
        <v>1</v>
      </c>
      <c r="O2571">
        <v>1.6254876462938901E-4</v>
      </c>
    </row>
    <row r="2572" spans="1:15">
      <c r="A2572" t="s">
        <v>3198</v>
      </c>
      <c r="B2572" t="s">
        <v>23511</v>
      </c>
      <c r="C2572" t="s">
        <v>3199</v>
      </c>
      <c r="D2572">
        <v>1</v>
      </c>
      <c r="E2572">
        <v>6152</v>
      </c>
      <c r="F2572">
        <v>1</v>
      </c>
      <c r="G2572">
        <v>7804</v>
      </c>
      <c r="H2572">
        <v>0.788313685289595</v>
      </c>
      <c r="I2572">
        <v>0.968912233598893</v>
      </c>
      <c r="J2572">
        <v>0.832812322140707</v>
      </c>
      <c r="K2572" t="s">
        <v>24689</v>
      </c>
      <c r="L2572">
        <v>1</v>
      </c>
      <c r="M2572" t="s">
        <v>5133</v>
      </c>
      <c r="N2572">
        <v>1</v>
      </c>
      <c r="O2572">
        <v>1.6254876462938901E-4</v>
      </c>
    </row>
    <row r="2573" spans="1:15">
      <c r="A2573" t="s">
        <v>3200</v>
      </c>
      <c r="B2573" t="s">
        <v>23511</v>
      </c>
      <c r="C2573" t="s">
        <v>3201</v>
      </c>
      <c r="D2573">
        <v>10</v>
      </c>
      <c r="E2573">
        <v>6152</v>
      </c>
      <c r="F2573">
        <v>10</v>
      </c>
      <c r="G2573">
        <v>7804</v>
      </c>
      <c r="H2573">
        <v>9.2537459108980397E-2</v>
      </c>
      <c r="I2573">
        <v>0.40853420848785299</v>
      </c>
      <c r="J2573">
        <v>0.35114875325800998</v>
      </c>
      <c r="K2573" t="s">
        <v>25590</v>
      </c>
      <c r="L2573">
        <v>10</v>
      </c>
      <c r="M2573" t="s">
        <v>5133</v>
      </c>
      <c r="N2573">
        <v>1</v>
      </c>
      <c r="O2573">
        <v>1.62548764629389E-3</v>
      </c>
    </row>
    <row r="2574" spans="1:15">
      <c r="A2574" t="s">
        <v>3202</v>
      </c>
      <c r="B2574" t="s">
        <v>23511</v>
      </c>
      <c r="C2574" t="s">
        <v>3203</v>
      </c>
      <c r="D2574">
        <v>1</v>
      </c>
      <c r="E2574">
        <v>6152</v>
      </c>
      <c r="F2574">
        <v>1</v>
      </c>
      <c r="G2574">
        <v>7804</v>
      </c>
      <c r="H2574">
        <v>0.788313685289595</v>
      </c>
      <c r="I2574">
        <v>0.968912233598893</v>
      </c>
      <c r="J2574">
        <v>0.832812322140707</v>
      </c>
      <c r="K2574" t="s">
        <v>25591</v>
      </c>
      <c r="L2574">
        <v>1</v>
      </c>
      <c r="M2574" t="s">
        <v>5133</v>
      </c>
      <c r="N2574">
        <v>1</v>
      </c>
      <c r="O2574">
        <v>1.6254876462938901E-4</v>
      </c>
    </row>
    <row r="2575" spans="1:15">
      <c r="A2575" t="s">
        <v>3204</v>
      </c>
      <c r="B2575" t="s">
        <v>23518</v>
      </c>
      <c r="C2575" t="s">
        <v>3205</v>
      </c>
      <c r="D2575">
        <v>2</v>
      </c>
      <c r="E2575">
        <v>787</v>
      </c>
      <c r="F2575">
        <v>6</v>
      </c>
      <c r="G2575">
        <v>7393</v>
      </c>
      <c r="H2575">
        <v>0.127121247527331</v>
      </c>
      <c r="I2575">
        <v>0.70232558016992197</v>
      </c>
      <c r="J2575">
        <v>0.67904718175981504</v>
      </c>
      <c r="K2575" t="s">
        <v>25589</v>
      </c>
      <c r="L2575">
        <v>2</v>
      </c>
      <c r="M2575" t="s">
        <v>5133</v>
      </c>
      <c r="N2575">
        <v>0.33333333333333298</v>
      </c>
      <c r="O2575">
        <v>2.5412960609911099E-3</v>
      </c>
    </row>
    <row r="2576" spans="1:15">
      <c r="A2576" t="s">
        <v>3204</v>
      </c>
      <c r="B2576" t="s">
        <v>23511</v>
      </c>
      <c r="C2576" t="s">
        <v>3205</v>
      </c>
      <c r="D2576">
        <v>4</v>
      </c>
      <c r="E2576">
        <v>6152</v>
      </c>
      <c r="F2576">
        <v>6</v>
      </c>
      <c r="G2576">
        <v>7804</v>
      </c>
      <c r="H2576">
        <v>0.88632030892592895</v>
      </c>
      <c r="I2576">
        <v>1</v>
      </c>
      <c r="J2576">
        <v>0.85953329234717102</v>
      </c>
      <c r="K2576" t="s">
        <v>25592</v>
      </c>
      <c r="L2576">
        <v>4</v>
      </c>
      <c r="M2576" t="s">
        <v>5133</v>
      </c>
      <c r="N2576">
        <v>0.66666666666666696</v>
      </c>
      <c r="O2576">
        <v>6.5019505851755496E-4</v>
      </c>
    </row>
    <row r="2577" spans="1:15">
      <c r="A2577" t="s">
        <v>3206</v>
      </c>
      <c r="B2577" t="s">
        <v>23511</v>
      </c>
      <c r="C2577" t="s">
        <v>3207</v>
      </c>
      <c r="D2577">
        <v>2</v>
      </c>
      <c r="E2577">
        <v>6152</v>
      </c>
      <c r="F2577">
        <v>4</v>
      </c>
      <c r="G2577">
        <v>7804</v>
      </c>
      <c r="H2577">
        <v>0.96811759508681905</v>
      </c>
      <c r="I2577">
        <v>1</v>
      </c>
      <c r="J2577">
        <v>0.85953329234717102</v>
      </c>
      <c r="K2577" t="s">
        <v>25593</v>
      </c>
      <c r="L2577">
        <v>2</v>
      </c>
      <c r="M2577" t="s">
        <v>5133</v>
      </c>
      <c r="N2577">
        <v>0.5</v>
      </c>
      <c r="O2577">
        <v>3.2509752925877802E-4</v>
      </c>
    </row>
    <row r="2578" spans="1:15">
      <c r="A2578" t="s">
        <v>3206</v>
      </c>
      <c r="B2578" t="s">
        <v>23518</v>
      </c>
      <c r="C2578" t="s">
        <v>3207</v>
      </c>
      <c r="D2578">
        <v>2</v>
      </c>
      <c r="E2578">
        <v>787</v>
      </c>
      <c r="F2578">
        <v>4</v>
      </c>
      <c r="G2578">
        <v>7393</v>
      </c>
      <c r="H2578">
        <v>5.8679954233094203E-2</v>
      </c>
      <c r="I2578">
        <v>0.61178825165478101</v>
      </c>
      <c r="J2578">
        <v>0.59151068941477603</v>
      </c>
      <c r="K2578" t="s">
        <v>25589</v>
      </c>
      <c r="L2578">
        <v>2</v>
      </c>
      <c r="M2578" t="s">
        <v>5133</v>
      </c>
      <c r="N2578">
        <v>0.5</v>
      </c>
      <c r="O2578">
        <v>2.5412960609911099E-3</v>
      </c>
    </row>
    <row r="2579" spans="1:15">
      <c r="A2579" t="s">
        <v>3208</v>
      </c>
      <c r="B2579" t="s">
        <v>23513</v>
      </c>
      <c r="C2579" t="s">
        <v>3209</v>
      </c>
      <c r="D2579">
        <v>10</v>
      </c>
      <c r="E2579">
        <v>535</v>
      </c>
      <c r="F2579">
        <v>83</v>
      </c>
      <c r="G2579">
        <v>8124</v>
      </c>
      <c r="H2579">
        <v>4.5134502674417001E-2</v>
      </c>
      <c r="I2579">
        <v>0.448760549738495</v>
      </c>
      <c r="J2579">
        <v>0.42650749013827299</v>
      </c>
      <c r="K2579" t="s">
        <v>25594</v>
      </c>
      <c r="L2579">
        <v>10</v>
      </c>
      <c r="M2579" t="s">
        <v>5133</v>
      </c>
      <c r="N2579">
        <v>0.120481927710843</v>
      </c>
      <c r="O2579">
        <v>1.86915887850467E-2</v>
      </c>
    </row>
    <row r="2580" spans="1:15">
      <c r="A2580" t="s">
        <v>3208</v>
      </c>
      <c r="B2580" t="s">
        <v>23518</v>
      </c>
      <c r="C2580" t="s">
        <v>3209</v>
      </c>
      <c r="D2580">
        <v>12</v>
      </c>
      <c r="E2580">
        <v>787</v>
      </c>
      <c r="F2580">
        <v>82</v>
      </c>
      <c r="G2580">
        <v>7393</v>
      </c>
      <c r="H2580">
        <v>0.15841937499723199</v>
      </c>
      <c r="I2580">
        <v>0.82846093981017999</v>
      </c>
      <c r="J2580">
        <v>0.80100181776104895</v>
      </c>
      <c r="K2580" t="s">
        <v>25595</v>
      </c>
      <c r="L2580">
        <v>12</v>
      </c>
      <c r="M2580" t="s">
        <v>5133</v>
      </c>
      <c r="N2580">
        <v>0.146341463414634</v>
      </c>
      <c r="O2580">
        <v>1.52477763659466E-2</v>
      </c>
    </row>
    <row r="2581" spans="1:15">
      <c r="A2581" t="s">
        <v>3208</v>
      </c>
      <c r="B2581" t="s">
        <v>23511</v>
      </c>
      <c r="C2581" t="s">
        <v>3209</v>
      </c>
      <c r="D2581">
        <v>66</v>
      </c>
      <c r="E2581">
        <v>6152</v>
      </c>
      <c r="F2581">
        <v>83</v>
      </c>
      <c r="G2581">
        <v>7804</v>
      </c>
      <c r="H2581">
        <v>0.50268961245094401</v>
      </c>
      <c r="I2581">
        <v>0.968912233598893</v>
      </c>
      <c r="J2581">
        <v>0.832812322140707</v>
      </c>
      <c r="K2581" t="s">
        <v>25596</v>
      </c>
      <c r="L2581">
        <v>66</v>
      </c>
      <c r="M2581" t="s">
        <v>5133</v>
      </c>
      <c r="N2581">
        <v>0.79518072289156605</v>
      </c>
      <c r="O2581">
        <v>1.07282184655397E-2</v>
      </c>
    </row>
    <row r="2582" spans="1:15">
      <c r="A2582" t="s">
        <v>3210</v>
      </c>
      <c r="B2582" t="s">
        <v>23511</v>
      </c>
      <c r="C2582" t="s">
        <v>3211</v>
      </c>
      <c r="D2582">
        <v>3</v>
      </c>
      <c r="E2582">
        <v>6152</v>
      </c>
      <c r="F2582">
        <v>3</v>
      </c>
      <c r="G2582">
        <v>7804</v>
      </c>
      <c r="H2582">
        <v>0.489837867770546</v>
      </c>
      <c r="I2582">
        <v>0.96083957126938102</v>
      </c>
      <c r="J2582">
        <v>0.82587360011061495</v>
      </c>
      <c r="K2582" t="s">
        <v>24710</v>
      </c>
      <c r="L2582">
        <v>3</v>
      </c>
      <c r="M2582" t="s">
        <v>5133</v>
      </c>
      <c r="N2582">
        <v>1</v>
      </c>
      <c r="O2582">
        <v>4.8764629388816603E-4</v>
      </c>
    </row>
    <row r="2583" spans="1:15">
      <c r="A2583" t="s">
        <v>3212</v>
      </c>
      <c r="B2583" t="s">
        <v>23511</v>
      </c>
      <c r="C2583" t="s">
        <v>3213</v>
      </c>
      <c r="D2583">
        <v>6</v>
      </c>
      <c r="E2583">
        <v>6152</v>
      </c>
      <c r="F2583">
        <v>6</v>
      </c>
      <c r="G2583">
        <v>7804</v>
      </c>
      <c r="H2583">
        <v>0.23986678822258201</v>
      </c>
      <c r="I2583">
        <v>0.71382528017432401</v>
      </c>
      <c r="J2583">
        <v>0.61355659322887801</v>
      </c>
      <c r="K2583" t="s">
        <v>25597</v>
      </c>
      <c r="L2583">
        <v>6</v>
      </c>
      <c r="M2583" t="s">
        <v>5133</v>
      </c>
      <c r="N2583">
        <v>1</v>
      </c>
      <c r="O2583">
        <v>9.7529258777633303E-4</v>
      </c>
    </row>
    <row r="2584" spans="1:15">
      <c r="A2584" t="s">
        <v>3214</v>
      </c>
      <c r="B2584" t="s">
        <v>23511</v>
      </c>
      <c r="C2584" t="s">
        <v>3215</v>
      </c>
      <c r="D2584">
        <v>7</v>
      </c>
      <c r="E2584">
        <v>6152</v>
      </c>
      <c r="F2584">
        <v>7</v>
      </c>
      <c r="G2584">
        <v>7804</v>
      </c>
      <c r="H2584">
        <v>0.18905120292587699</v>
      </c>
      <c r="I2584">
        <v>0.631132279689813</v>
      </c>
      <c r="J2584">
        <v>0.54247920626835999</v>
      </c>
      <c r="K2584" t="s">
        <v>25598</v>
      </c>
      <c r="L2584">
        <v>7</v>
      </c>
      <c r="M2584" t="s">
        <v>5133</v>
      </c>
      <c r="N2584">
        <v>1</v>
      </c>
      <c r="O2584">
        <v>1.13784135240572E-3</v>
      </c>
    </row>
    <row r="2585" spans="1:15">
      <c r="A2585" t="s">
        <v>3216</v>
      </c>
      <c r="B2585" t="s">
        <v>23511</v>
      </c>
      <c r="C2585" t="s">
        <v>3217</v>
      </c>
      <c r="D2585">
        <v>41</v>
      </c>
      <c r="E2585">
        <v>6152</v>
      </c>
      <c r="F2585">
        <v>49</v>
      </c>
      <c r="G2585">
        <v>7804</v>
      </c>
      <c r="H2585">
        <v>0.262118754540834</v>
      </c>
      <c r="I2585">
        <v>0.75893450185594702</v>
      </c>
      <c r="J2585">
        <v>0.65232947105610195</v>
      </c>
      <c r="K2585" t="s">
        <v>25558</v>
      </c>
      <c r="L2585">
        <v>41</v>
      </c>
      <c r="M2585" t="s">
        <v>5133</v>
      </c>
      <c r="N2585">
        <v>0.83673469387755095</v>
      </c>
      <c r="O2585">
        <v>6.6644993498049402E-3</v>
      </c>
    </row>
    <row r="2586" spans="1:15">
      <c r="A2586" t="s">
        <v>3216</v>
      </c>
      <c r="B2586" t="s">
        <v>23518</v>
      </c>
      <c r="C2586" t="s">
        <v>3217</v>
      </c>
      <c r="D2586">
        <v>4</v>
      </c>
      <c r="E2586">
        <v>787</v>
      </c>
      <c r="F2586">
        <v>45</v>
      </c>
      <c r="G2586">
        <v>7393</v>
      </c>
      <c r="H2586">
        <v>0.72043823735290902</v>
      </c>
      <c r="I2586">
        <v>1</v>
      </c>
      <c r="J2586">
        <v>0.966855260484069</v>
      </c>
      <c r="K2586" t="s">
        <v>25557</v>
      </c>
      <c r="L2586">
        <v>4</v>
      </c>
      <c r="M2586" t="s">
        <v>5133</v>
      </c>
      <c r="N2586">
        <v>8.8888888888888906E-2</v>
      </c>
      <c r="O2586">
        <v>5.0825921219822103E-3</v>
      </c>
    </row>
    <row r="2587" spans="1:15">
      <c r="A2587" t="s">
        <v>3216</v>
      </c>
      <c r="B2587" t="s">
        <v>23513</v>
      </c>
      <c r="C2587" t="s">
        <v>3217</v>
      </c>
      <c r="D2587">
        <v>1</v>
      </c>
      <c r="E2587">
        <v>535</v>
      </c>
      <c r="F2587">
        <v>54</v>
      </c>
      <c r="G2587">
        <v>8124</v>
      </c>
      <c r="H2587">
        <v>0.97505560879598896</v>
      </c>
      <c r="I2587">
        <v>0.99999999999997702</v>
      </c>
      <c r="J2587">
        <v>0.95041217501583097</v>
      </c>
      <c r="K2587" t="s">
        <v>23718</v>
      </c>
      <c r="L2587">
        <v>1</v>
      </c>
      <c r="M2587" t="s">
        <v>5133</v>
      </c>
      <c r="N2587">
        <v>1.85185185185185E-2</v>
      </c>
      <c r="O2587">
        <v>1.8691588785046699E-3</v>
      </c>
    </row>
    <row r="2588" spans="1:15">
      <c r="A2588" t="s">
        <v>3218</v>
      </c>
      <c r="B2588" t="s">
        <v>23518</v>
      </c>
      <c r="C2588" t="s">
        <v>3219</v>
      </c>
      <c r="D2588">
        <v>1</v>
      </c>
      <c r="E2588">
        <v>787</v>
      </c>
      <c r="F2588">
        <v>18</v>
      </c>
      <c r="G2588">
        <v>7393</v>
      </c>
      <c r="H2588">
        <v>0.86846268112120695</v>
      </c>
      <c r="I2588">
        <v>1</v>
      </c>
      <c r="J2588">
        <v>0.966855260484069</v>
      </c>
      <c r="K2588" t="s">
        <v>24910</v>
      </c>
      <c r="L2588">
        <v>1</v>
      </c>
      <c r="M2588" t="s">
        <v>5133</v>
      </c>
      <c r="N2588">
        <v>5.5555555555555601E-2</v>
      </c>
      <c r="O2588">
        <v>1.27064803049555E-3</v>
      </c>
    </row>
    <row r="2589" spans="1:15">
      <c r="A2589" t="s">
        <v>3218</v>
      </c>
      <c r="B2589" t="s">
        <v>23513</v>
      </c>
      <c r="C2589" t="s">
        <v>3219</v>
      </c>
      <c r="D2589">
        <v>5</v>
      </c>
      <c r="E2589">
        <v>535</v>
      </c>
      <c r="F2589">
        <v>42</v>
      </c>
      <c r="G2589">
        <v>8124</v>
      </c>
      <c r="H2589">
        <v>0.139931968869004</v>
      </c>
      <c r="I2589">
        <v>0.67761688542166298</v>
      </c>
      <c r="J2589">
        <v>0.64401533790107102</v>
      </c>
      <c r="K2589" t="s">
        <v>24076</v>
      </c>
      <c r="L2589">
        <v>5</v>
      </c>
      <c r="M2589" t="s">
        <v>5133</v>
      </c>
      <c r="N2589">
        <v>0.119047619047619</v>
      </c>
      <c r="O2589">
        <v>9.3457943925233603E-3</v>
      </c>
    </row>
    <row r="2590" spans="1:15">
      <c r="A2590" t="s">
        <v>3218</v>
      </c>
      <c r="B2590" t="s">
        <v>23511</v>
      </c>
      <c r="C2590" t="s">
        <v>3219</v>
      </c>
      <c r="D2590">
        <v>24</v>
      </c>
      <c r="E2590">
        <v>6152</v>
      </c>
      <c r="F2590">
        <v>28</v>
      </c>
      <c r="G2590">
        <v>7804</v>
      </c>
      <c r="H2590">
        <v>0.26302534487887202</v>
      </c>
      <c r="I2590">
        <v>0.75893450185594702</v>
      </c>
      <c r="J2590">
        <v>0.65232947105610195</v>
      </c>
      <c r="K2590" t="s">
        <v>25599</v>
      </c>
      <c r="L2590">
        <v>24</v>
      </c>
      <c r="M2590" t="s">
        <v>5133</v>
      </c>
      <c r="N2590">
        <v>0.85714285714285698</v>
      </c>
      <c r="O2590">
        <v>3.90117035110533E-3</v>
      </c>
    </row>
    <row r="2591" spans="1:15">
      <c r="A2591" t="s">
        <v>3220</v>
      </c>
      <c r="B2591" t="s">
        <v>23511</v>
      </c>
      <c r="C2591" t="s">
        <v>3221</v>
      </c>
      <c r="D2591">
        <v>345</v>
      </c>
      <c r="E2591">
        <v>6152</v>
      </c>
      <c r="F2591">
        <v>424</v>
      </c>
      <c r="G2591">
        <v>7804</v>
      </c>
      <c r="H2591">
        <v>0.103792236807286</v>
      </c>
      <c r="I2591">
        <v>0.44641090929127503</v>
      </c>
      <c r="J2591">
        <v>0.38370503860282401</v>
      </c>
      <c r="K2591" t="s">
        <v>25600</v>
      </c>
      <c r="L2591">
        <v>345</v>
      </c>
      <c r="M2591" t="s">
        <v>5133</v>
      </c>
      <c r="N2591">
        <v>0.81367924528301905</v>
      </c>
      <c r="O2591">
        <v>5.6079323797139098E-2</v>
      </c>
    </row>
    <row r="2592" spans="1:15">
      <c r="A2592" t="s">
        <v>3220</v>
      </c>
      <c r="B2592" t="s">
        <v>23513</v>
      </c>
      <c r="C2592" t="s">
        <v>3221</v>
      </c>
      <c r="D2592">
        <v>27</v>
      </c>
      <c r="E2592">
        <v>535</v>
      </c>
      <c r="F2592">
        <v>441</v>
      </c>
      <c r="G2592">
        <v>8124</v>
      </c>
      <c r="H2592">
        <v>0.68523122215125098</v>
      </c>
      <c r="I2592">
        <v>0.99999999999997702</v>
      </c>
      <c r="J2592">
        <v>0.95041217501583097</v>
      </c>
      <c r="K2592" t="s">
        <v>25601</v>
      </c>
      <c r="L2592">
        <v>27</v>
      </c>
      <c r="M2592" t="s">
        <v>5133</v>
      </c>
      <c r="N2592">
        <v>6.1224489795918401E-2</v>
      </c>
      <c r="O2592">
        <v>5.0467289719626197E-2</v>
      </c>
    </row>
    <row r="2593" spans="1:15">
      <c r="A2593" t="s">
        <v>3220</v>
      </c>
      <c r="B2593" t="s">
        <v>23518</v>
      </c>
      <c r="C2593" t="s">
        <v>3221</v>
      </c>
      <c r="D2593">
        <v>50</v>
      </c>
      <c r="E2593">
        <v>787</v>
      </c>
      <c r="F2593">
        <v>395</v>
      </c>
      <c r="G2593">
        <v>7393</v>
      </c>
      <c r="H2593">
        <v>0.107500511749376</v>
      </c>
      <c r="I2593">
        <v>0.63736146785382997</v>
      </c>
      <c r="J2593">
        <v>0.61623628802432295</v>
      </c>
      <c r="K2593" t="s">
        <v>25602</v>
      </c>
      <c r="L2593">
        <v>50</v>
      </c>
      <c r="M2593" t="s">
        <v>5133</v>
      </c>
      <c r="N2593">
        <v>0.126582278481013</v>
      </c>
      <c r="O2593">
        <v>6.3532401524777599E-2</v>
      </c>
    </row>
    <row r="2594" spans="1:15">
      <c r="A2594" t="s">
        <v>3222</v>
      </c>
      <c r="B2594" t="s">
        <v>23511</v>
      </c>
      <c r="C2594" t="s">
        <v>3223</v>
      </c>
      <c r="D2594">
        <v>3</v>
      </c>
      <c r="E2594">
        <v>6152</v>
      </c>
      <c r="F2594">
        <v>6</v>
      </c>
      <c r="G2594">
        <v>7804</v>
      </c>
      <c r="H2594">
        <v>0.97922542091541498</v>
      </c>
      <c r="I2594">
        <v>1</v>
      </c>
      <c r="J2594">
        <v>0.85953329234717102</v>
      </c>
      <c r="K2594" t="s">
        <v>25603</v>
      </c>
      <c r="L2594">
        <v>3</v>
      </c>
      <c r="M2594" t="s">
        <v>5133</v>
      </c>
      <c r="N2594">
        <v>0.5</v>
      </c>
      <c r="O2594">
        <v>4.8764629388816603E-4</v>
      </c>
    </row>
    <row r="2595" spans="1:15">
      <c r="A2595" t="s">
        <v>3222</v>
      </c>
      <c r="B2595" t="s">
        <v>23518</v>
      </c>
      <c r="C2595" t="s">
        <v>3223</v>
      </c>
      <c r="D2595">
        <v>3</v>
      </c>
      <c r="E2595">
        <v>787</v>
      </c>
      <c r="F2595">
        <v>7</v>
      </c>
      <c r="G2595">
        <v>7393</v>
      </c>
      <c r="H2595">
        <v>3.0290596186512898E-2</v>
      </c>
      <c r="I2595">
        <v>0.44363642296891398</v>
      </c>
      <c r="J2595">
        <v>0.42893220928983</v>
      </c>
      <c r="K2595" t="s">
        <v>25604</v>
      </c>
      <c r="L2595">
        <v>3</v>
      </c>
      <c r="M2595" t="s">
        <v>5133</v>
      </c>
      <c r="N2595">
        <v>0.42857142857142899</v>
      </c>
      <c r="O2595">
        <v>3.8119440914866601E-3</v>
      </c>
    </row>
    <row r="2596" spans="1:15">
      <c r="A2596" t="s">
        <v>3222</v>
      </c>
      <c r="B2596" t="s">
        <v>23513</v>
      </c>
      <c r="C2596" t="s">
        <v>3223</v>
      </c>
      <c r="D2596">
        <v>1</v>
      </c>
      <c r="E2596">
        <v>535</v>
      </c>
      <c r="F2596">
        <v>5</v>
      </c>
      <c r="G2596">
        <v>8124</v>
      </c>
      <c r="H2596">
        <v>0.28872836491514098</v>
      </c>
      <c r="I2596">
        <v>0.92669970177713501</v>
      </c>
      <c r="J2596">
        <v>0.88074667915254901</v>
      </c>
      <c r="K2596" t="s">
        <v>24642</v>
      </c>
      <c r="L2596">
        <v>1</v>
      </c>
      <c r="M2596" t="s">
        <v>5133</v>
      </c>
      <c r="N2596">
        <v>0.2</v>
      </c>
      <c r="O2596">
        <v>1.8691588785046699E-3</v>
      </c>
    </row>
    <row r="2597" spans="1:15">
      <c r="A2597" t="s">
        <v>3224</v>
      </c>
      <c r="B2597" t="s">
        <v>23518</v>
      </c>
      <c r="C2597" t="s">
        <v>3225</v>
      </c>
      <c r="D2597">
        <v>2</v>
      </c>
      <c r="E2597">
        <v>787</v>
      </c>
      <c r="F2597">
        <v>4</v>
      </c>
      <c r="G2597">
        <v>7393</v>
      </c>
      <c r="H2597">
        <v>5.8679954233094203E-2</v>
      </c>
      <c r="I2597">
        <v>0.61178825165478101</v>
      </c>
      <c r="J2597">
        <v>0.59151068941477603</v>
      </c>
      <c r="K2597" t="s">
        <v>24524</v>
      </c>
      <c r="L2597">
        <v>2</v>
      </c>
      <c r="M2597" t="s">
        <v>5133</v>
      </c>
      <c r="N2597">
        <v>0.5</v>
      </c>
      <c r="O2597">
        <v>2.5412960609911099E-3</v>
      </c>
    </row>
    <row r="2598" spans="1:15">
      <c r="A2598" t="s">
        <v>3224</v>
      </c>
      <c r="B2598" t="s">
        <v>23511</v>
      </c>
      <c r="C2598" t="s">
        <v>3225</v>
      </c>
      <c r="D2598">
        <v>2</v>
      </c>
      <c r="E2598">
        <v>6152</v>
      </c>
      <c r="F2598">
        <v>3</v>
      </c>
      <c r="G2598">
        <v>7804</v>
      </c>
      <c r="H2598">
        <v>0.88457550560319997</v>
      </c>
      <c r="I2598">
        <v>1</v>
      </c>
      <c r="J2598">
        <v>0.85953329234717102</v>
      </c>
      <c r="K2598" t="s">
        <v>24917</v>
      </c>
      <c r="L2598">
        <v>2</v>
      </c>
      <c r="M2598" t="s">
        <v>5133</v>
      </c>
      <c r="N2598">
        <v>0.66666666666666696</v>
      </c>
      <c r="O2598">
        <v>3.2509752925877802E-4</v>
      </c>
    </row>
    <row r="2599" spans="1:15">
      <c r="A2599" t="s">
        <v>3226</v>
      </c>
      <c r="B2599" t="s">
        <v>23511</v>
      </c>
      <c r="C2599" t="s">
        <v>3227</v>
      </c>
      <c r="D2599">
        <v>2</v>
      </c>
      <c r="E2599">
        <v>6152</v>
      </c>
      <c r="F2599">
        <v>2</v>
      </c>
      <c r="G2599">
        <v>7804</v>
      </c>
      <c r="H2599">
        <v>0.62141708038142995</v>
      </c>
      <c r="I2599">
        <v>0.968912233598893</v>
      </c>
      <c r="J2599">
        <v>0.832812322140707</v>
      </c>
      <c r="K2599" t="s">
        <v>24917</v>
      </c>
      <c r="L2599">
        <v>2</v>
      </c>
      <c r="M2599" t="s">
        <v>5133</v>
      </c>
      <c r="N2599">
        <v>1</v>
      </c>
      <c r="O2599">
        <v>3.2509752925877802E-4</v>
      </c>
    </row>
    <row r="2600" spans="1:15">
      <c r="A2600" t="s">
        <v>3228</v>
      </c>
      <c r="B2600" t="s">
        <v>23518</v>
      </c>
      <c r="C2600" t="s">
        <v>3229</v>
      </c>
      <c r="D2600">
        <v>3</v>
      </c>
      <c r="E2600">
        <v>787</v>
      </c>
      <c r="F2600">
        <v>3</v>
      </c>
      <c r="G2600">
        <v>7393</v>
      </c>
      <c r="H2600">
        <v>1.20221202725935E-3</v>
      </c>
      <c r="I2600">
        <v>6.16258894389922E-2</v>
      </c>
      <c r="J2600">
        <v>5.9583315386099199E-2</v>
      </c>
      <c r="K2600" t="s">
        <v>24749</v>
      </c>
      <c r="L2600">
        <v>3</v>
      </c>
      <c r="M2600" t="s">
        <v>5133</v>
      </c>
      <c r="N2600">
        <v>1</v>
      </c>
      <c r="O2600">
        <v>3.8119440914866601E-3</v>
      </c>
    </row>
    <row r="2601" spans="1:15">
      <c r="A2601" t="s">
        <v>3230</v>
      </c>
      <c r="B2601" t="s">
        <v>23518</v>
      </c>
      <c r="C2601" t="s">
        <v>3231</v>
      </c>
      <c r="D2601">
        <v>2</v>
      </c>
      <c r="E2601">
        <v>787</v>
      </c>
      <c r="F2601">
        <v>34</v>
      </c>
      <c r="G2601">
        <v>7393</v>
      </c>
      <c r="H2601">
        <v>0.89056573259025296</v>
      </c>
      <c r="I2601">
        <v>1</v>
      </c>
      <c r="J2601">
        <v>0.966855260484069</v>
      </c>
      <c r="K2601" t="s">
        <v>25605</v>
      </c>
      <c r="L2601">
        <v>2</v>
      </c>
      <c r="M2601" t="s">
        <v>5133</v>
      </c>
      <c r="N2601">
        <v>5.8823529411764698E-2</v>
      </c>
      <c r="O2601">
        <v>2.5412960609911099E-3</v>
      </c>
    </row>
    <row r="2602" spans="1:15">
      <c r="A2602" t="s">
        <v>3230</v>
      </c>
      <c r="B2602" t="s">
        <v>23511</v>
      </c>
      <c r="C2602" t="s">
        <v>3231</v>
      </c>
      <c r="D2602">
        <v>30</v>
      </c>
      <c r="E2602">
        <v>6152</v>
      </c>
      <c r="F2602">
        <v>34</v>
      </c>
      <c r="G2602">
        <v>7804</v>
      </c>
      <c r="H2602">
        <v>0.124772206252049</v>
      </c>
      <c r="I2602">
        <v>0.50199524746686597</v>
      </c>
      <c r="J2602">
        <v>0.431481627797828</v>
      </c>
      <c r="K2602" t="s">
        <v>25606</v>
      </c>
      <c r="L2602">
        <v>30</v>
      </c>
      <c r="M2602" t="s">
        <v>5133</v>
      </c>
      <c r="N2602">
        <v>0.88235294117647101</v>
      </c>
      <c r="O2602">
        <v>4.8764629388816597E-3</v>
      </c>
    </row>
    <row r="2603" spans="1:15">
      <c r="A2603" t="s">
        <v>3232</v>
      </c>
      <c r="B2603" t="s">
        <v>23513</v>
      </c>
      <c r="C2603" t="s">
        <v>3233</v>
      </c>
      <c r="D2603">
        <v>8</v>
      </c>
      <c r="E2603">
        <v>535</v>
      </c>
      <c r="F2603">
        <v>244</v>
      </c>
      <c r="G2603">
        <v>8124</v>
      </c>
      <c r="H2603">
        <v>0.99273134108488204</v>
      </c>
      <c r="I2603">
        <v>0.99999999999997702</v>
      </c>
      <c r="J2603">
        <v>0.95041217501583097</v>
      </c>
      <c r="K2603" t="s">
        <v>25607</v>
      </c>
      <c r="L2603">
        <v>8</v>
      </c>
      <c r="M2603" t="s">
        <v>5133</v>
      </c>
      <c r="N2603">
        <v>3.2786885245901599E-2</v>
      </c>
      <c r="O2603">
        <v>1.4953271028037399E-2</v>
      </c>
    </row>
    <row r="2604" spans="1:15">
      <c r="A2604" t="s">
        <v>3232</v>
      </c>
      <c r="B2604" t="s">
        <v>23511</v>
      </c>
      <c r="C2604" t="s">
        <v>3233</v>
      </c>
      <c r="D2604">
        <v>190</v>
      </c>
      <c r="E2604">
        <v>6152</v>
      </c>
      <c r="F2604">
        <v>241</v>
      </c>
      <c r="G2604">
        <v>7804</v>
      </c>
      <c r="H2604">
        <v>0.53657866115541297</v>
      </c>
      <c r="I2604">
        <v>0.968912233598893</v>
      </c>
      <c r="J2604">
        <v>0.832812322140707</v>
      </c>
      <c r="K2604" t="s">
        <v>25608</v>
      </c>
      <c r="L2604">
        <v>190</v>
      </c>
      <c r="M2604" t="s">
        <v>5133</v>
      </c>
      <c r="N2604">
        <v>0.78838174273858896</v>
      </c>
      <c r="O2604">
        <v>3.0884265279583899E-2</v>
      </c>
    </row>
    <row r="2605" spans="1:15">
      <c r="A2605" t="s">
        <v>3232</v>
      </c>
      <c r="B2605" t="s">
        <v>23518</v>
      </c>
      <c r="C2605" t="s">
        <v>3233</v>
      </c>
      <c r="D2605">
        <v>26</v>
      </c>
      <c r="E2605">
        <v>787</v>
      </c>
      <c r="F2605">
        <v>205</v>
      </c>
      <c r="G2605">
        <v>7393</v>
      </c>
      <c r="H2605">
        <v>0.19676965878151201</v>
      </c>
      <c r="I2605">
        <v>0.83876007220319604</v>
      </c>
      <c r="J2605">
        <v>0.81095958809365798</v>
      </c>
      <c r="K2605" t="s">
        <v>25609</v>
      </c>
      <c r="L2605">
        <v>26</v>
      </c>
      <c r="M2605" t="s">
        <v>5133</v>
      </c>
      <c r="N2605">
        <v>0.12682926829268301</v>
      </c>
      <c r="O2605">
        <v>3.3036848792884398E-2</v>
      </c>
    </row>
    <row r="2606" spans="1:15">
      <c r="A2606" t="s">
        <v>3234</v>
      </c>
      <c r="B2606" t="s">
        <v>23513</v>
      </c>
      <c r="C2606" t="s">
        <v>3235</v>
      </c>
      <c r="D2606">
        <v>1</v>
      </c>
      <c r="E2606">
        <v>535</v>
      </c>
      <c r="F2606">
        <v>7</v>
      </c>
      <c r="G2606">
        <v>8124</v>
      </c>
      <c r="H2606">
        <v>0.37938355156400999</v>
      </c>
      <c r="I2606">
        <v>0.99999999999997702</v>
      </c>
      <c r="J2606">
        <v>0.95041217501583097</v>
      </c>
      <c r="K2606" t="s">
        <v>25564</v>
      </c>
      <c r="L2606">
        <v>1</v>
      </c>
      <c r="M2606" t="s">
        <v>5133</v>
      </c>
      <c r="N2606">
        <v>0.14285714285714299</v>
      </c>
      <c r="O2606">
        <v>1.8691588785046699E-3</v>
      </c>
    </row>
    <row r="2607" spans="1:15">
      <c r="A2607" t="s">
        <v>3234</v>
      </c>
      <c r="B2607" t="s">
        <v>23511</v>
      </c>
      <c r="C2607" t="s">
        <v>3235</v>
      </c>
      <c r="D2607">
        <v>5</v>
      </c>
      <c r="E2607">
        <v>6152</v>
      </c>
      <c r="F2607">
        <v>8</v>
      </c>
      <c r="G2607">
        <v>7804</v>
      </c>
      <c r="H2607">
        <v>0.93246538655848799</v>
      </c>
      <c r="I2607">
        <v>1</v>
      </c>
      <c r="J2607">
        <v>0.85953329234717102</v>
      </c>
      <c r="K2607" t="s">
        <v>25610</v>
      </c>
      <c r="L2607">
        <v>5</v>
      </c>
      <c r="M2607" t="s">
        <v>5133</v>
      </c>
      <c r="N2607">
        <v>0.625</v>
      </c>
      <c r="O2607">
        <v>8.1274382314694405E-4</v>
      </c>
    </row>
    <row r="2608" spans="1:15">
      <c r="A2608" t="s">
        <v>3234</v>
      </c>
      <c r="B2608" t="s">
        <v>23518</v>
      </c>
      <c r="C2608" t="s">
        <v>3235</v>
      </c>
      <c r="D2608">
        <v>2</v>
      </c>
      <c r="E2608">
        <v>787</v>
      </c>
      <c r="F2608">
        <v>7</v>
      </c>
      <c r="G2608">
        <v>7393</v>
      </c>
      <c r="H2608">
        <v>0.16585350806365901</v>
      </c>
      <c r="I2608">
        <v>0.82859402353427802</v>
      </c>
      <c r="J2608">
        <v>0.80113049045977802</v>
      </c>
      <c r="K2608" t="s">
        <v>24837</v>
      </c>
      <c r="L2608">
        <v>2</v>
      </c>
      <c r="M2608" t="s">
        <v>5133</v>
      </c>
      <c r="N2608">
        <v>0.28571428571428598</v>
      </c>
      <c r="O2608">
        <v>2.5412960609911099E-3</v>
      </c>
    </row>
    <row r="2609" spans="1:15">
      <c r="A2609" t="s">
        <v>3236</v>
      </c>
      <c r="B2609" t="s">
        <v>23518</v>
      </c>
      <c r="C2609" t="s">
        <v>3237</v>
      </c>
      <c r="D2609">
        <v>1</v>
      </c>
      <c r="E2609">
        <v>787</v>
      </c>
      <c r="F2609">
        <v>17</v>
      </c>
      <c r="G2609">
        <v>7393</v>
      </c>
      <c r="H2609">
        <v>0.85275166731674401</v>
      </c>
      <c r="I2609">
        <v>1</v>
      </c>
      <c r="J2609">
        <v>0.966855260484069</v>
      </c>
      <c r="K2609" t="s">
        <v>24685</v>
      </c>
      <c r="L2609">
        <v>1</v>
      </c>
      <c r="M2609" t="s">
        <v>5133</v>
      </c>
      <c r="N2609">
        <v>5.8823529411764698E-2</v>
      </c>
      <c r="O2609">
        <v>1.27064803049555E-3</v>
      </c>
    </row>
    <row r="2610" spans="1:15">
      <c r="A2610" t="s">
        <v>3236</v>
      </c>
      <c r="B2610" t="s">
        <v>23511</v>
      </c>
      <c r="C2610" t="s">
        <v>3237</v>
      </c>
      <c r="D2610">
        <v>16</v>
      </c>
      <c r="E2610">
        <v>6152</v>
      </c>
      <c r="F2610">
        <v>18</v>
      </c>
      <c r="G2610">
        <v>7804</v>
      </c>
      <c r="H2610">
        <v>0.232813515319367</v>
      </c>
      <c r="I2610">
        <v>0.71382528017432401</v>
      </c>
      <c r="J2610">
        <v>0.61355659322887801</v>
      </c>
      <c r="K2610" t="s">
        <v>25611</v>
      </c>
      <c r="L2610">
        <v>16</v>
      </c>
      <c r="M2610" t="s">
        <v>5133</v>
      </c>
      <c r="N2610">
        <v>0.88888888888888895</v>
      </c>
      <c r="O2610">
        <v>2.6007802340702198E-3</v>
      </c>
    </row>
    <row r="2611" spans="1:15">
      <c r="A2611" t="s">
        <v>3238</v>
      </c>
      <c r="B2611" t="s">
        <v>23511</v>
      </c>
      <c r="C2611" t="s">
        <v>3239</v>
      </c>
      <c r="D2611">
        <v>2</v>
      </c>
      <c r="E2611">
        <v>6152</v>
      </c>
      <c r="F2611">
        <v>2</v>
      </c>
      <c r="G2611">
        <v>7804</v>
      </c>
      <c r="H2611">
        <v>0.62141708038142995</v>
      </c>
      <c r="I2611">
        <v>0.968912233598893</v>
      </c>
      <c r="J2611">
        <v>0.832812322140707</v>
      </c>
      <c r="K2611" t="s">
        <v>25612</v>
      </c>
      <c r="L2611">
        <v>2</v>
      </c>
      <c r="M2611" t="s">
        <v>5133</v>
      </c>
      <c r="N2611">
        <v>1</v>
      </c>
      <c r="O2611">
        <v>3.2509752925877802E-4</v>
      </c>
    </row>
    <row r="2612" spans="1:15">
      <c r="A2612" t="s">
        <v>3240</v>
      </c>
      <c r="B2612" t="s">
        <v>23513</v>
      </c>
      <c r="C2612" t="s">
        <v>3241</v>
      </c>
      <c r="D2612">
        <v>3</v>
      </c>
      <c r="E2612">
        <v>535</v>
      </c>
      <c r="F2612">
        <v>64</v>
      </c>
      <c r="G2612">
        <v>8124</v>
      </c>
      <c r="H2612">
        <v>0.80263967272646897</v>
      </c>
      <c r="I2612">
        <v>0.99999999999997702</v>
      </c>
      <c r="J2612">
        <v>0.95041217501583097</v>
      </c>
      <c r="K2612" t="s">
        <v>24744</v>
      </c>
      <c r="L2612">
        <v>3</v>
      </c>
      <c r="M2612" t="s">
        <v>5133</v>
      </c>
      <c r="N2612">
        <v>4.6875E-2</v>
      </c>
      <c r="O2612">
        <v>5.60747663551402E-3</v>
      </c>
    </row>
    <row r="2613" spans="1:15">
      <c r="A2613" t="s">
        <v>3240</v>
      </c>
      <c r="B2613" t="s">
        <v>23518</v>
      </c>
      <c r="C2613" t="s">
        <v>3241</v>
      </c>
      <c r="D2613">
        <v>2</v>
      </c>
      <c r="E2613">
        <v>787</v>
      </c>
      <c r="F2613">
        <v>44</v>
      </c>
      <c r="G2613">
        <v>7393</v>
      </c>
      <c r="H2613">
        <v>0.95632451239024496</v>
      </c>
      <c r="I2613">
        <v>1</v>
      </c>
      <c r="J2613">
        <v>0.966855260484069</v>
      </c>
      <c r="K2613" t="s">
        <v>25613</v>
      </c>
      <c r="L2613">
        <v>2</v>
      </c>
      <c r="M2613" t="s">
        <v>5133</v>
      </c>
      <c r="N2613">
        <v>4.5454545454545497E-2</v>
      </c>
      <c r="O2613">
        <v>2.5412960609911099E-3</v>
      </c>
    </row>
    <row r="2614" spans="1:15">
      <c r="A2614" t="s">
        <v>3240</v>
      </c>
      <c r="B2614" t="s">
        <v>23511</v>
      </c>
      <c r="C2614" t="s">
        <v>3241</v>
      </c>
      <c r="D2614">
        <v>55</v>
      </c>
      <c r="E2614">
        <v>6152</v>
      </c>
      <c r="F2614">
        <v>62</v>
      </c>
      <c r="G2614">
        <v>7804</v>
      </c>
      <c r="H2614">
        <v>3.3115631818724602E-2</v>
      </c>
      <c r="I2614">
        <v>0.20858822473150601</v>
      </c>
      <c r="J2614">
        <v>0.179288523548323</v>
      </c>
      <c r="K2614" t="s">
        <v>25614</v>
      </c>
      <c r="L2614">
        <v>55</v>
      </c>
      <c r="M2614" t="s">
        <v>5133</v>
      </c>
      <c r="N2614">
        <v>0.88709677419354804</v>
      </c>
      <c r="O2614">
        <v>8.9401820546163892E-3</v>
      </c>
    </row>
    <row r="2615" spans="1:15">
      <c r="A2615" t="s">
        <v>3242</v>
      </c>
      <c r="B2615" t="s">
        <v>23518</v>
      </c>
      <c r="C2615" t="s">
        <v>3243</v>
      </c>
      <c r="D2615">
        <v>2</v>
      </c>
      <c r="E2615">
        <v>787</v>
      </c>
      <c r="F2615">
        <v>44</v>
      </c>
      <c r="G2615">
        <v>7393</v>
      </c>
      <c r="H2615">
        <v>0.95632451239024496</v>
      </c>
      <c r="I2615">
        <v>1</v>
      </c>
      <c r="J2615">
        <v>0.966855260484069</v>
      </c>
      <c r="K2615" t="s">
        <v>25613</v>
      </c>
      <c r="L2615">
        <v>2</v>
      </c>
      <c r="M2615" t="s">
        <v>5133</v>
      </c>
      <c r="N2615">
        <v>4.5454545454545497E-2</v>
      </c>
      <c r="O2615">
        <v>2.5412960609911099E-3</v>
      </c>
    </row>
    <row r="2616" spans="1:15">
      <c r="A2616" t="s">
        <v>3242</v>
      </c>
      <c r="B2616" t="s">
        <v>23513</v>
      </c>
      <c r="C2616" t="s">
        <v>3243</v>
      </c>
      <c r="D2616">
        <v>3</v>
      </c>
      <c r="E2616">
        <v>535</v>
      </c>
      <c r="F2616">
        <v>64</v>
      </c>
      <c r="G2616">
        <v>8124</v>
      </c>
      <c r="H2616">
        <v>0.80263967272646897</v>
      </c>
      <c r="I2616">
        <v>0.99999999999997702</v>
      </c>
      <c r="J2616">
        <v>0.95041217501583097</v>
      </c>
      <c r="K2616" t="s">
        <v>24744</v>
      </c>
      <c r="L2616">
        <v>3</v>
      </c>
      <c r="M2616" t="s">
        <v>5133</v>
      </c>
      <c r="N2616">
        <v>4.6875E-2</v>
      </c>
      <c r="O2616">
        <v>5.60747663551402E-3</v>
      </c>
    </row>
    <row r="2617" spans="1:15">
      <c r="A2617" t="s">
        <v>3242</v>
      </c>
      <c r="B2617" t="s">
        <v>23511</v>
      </c>
      <c r="C2617" t="s">
        <v>3243</v>
      </c>
      <c r="D2617">
        <v>55</v>
      </c>
      <c r="E2617">
        <v>6152</v>
      </c>
      <c r="F2617">
        <v>62</v>
      </c>
      <c r="G2617">
        <v>7804</v>
      </c>
      <c r="H2617">
        <v>3.3115631818724602E-2</v>
      </c>
      <c r="I2617">
        <v>0.20858822473150601</v>
      </c>
      <c r="J2617">
        <v>0.179288523548323</v>
      </c>
      <c r="K2617" t="s">
        <v>25614</v>
      </c>
      <c r="L2617">
        <v>55</v>
      </c>
      <c r="M2617" t="s">
        <v>5133</v>
      </c>
      <c r="N2617">
        <v>0.88709677419354804</v>
      </c>
      <c r="O2617">
        <v>8.9401820546163892E-3</v>
      </c>
    </row>
    <row r="2618" spans="1:15">
      <c r="A2618" t="s">
        <v>3244</v>
      </c>
      <c r="B2618" t="s">
        <v>23511</v>
      </c>
      <c r="C2618" t="s">
        <v>3245</v>
      </c>
      <c r="D2618">
        <v>2</v>
      </c>
      <c r="E2618">
        <v>6152</v>
      </c>
      <c r="F2618">
        <v>2</v>
      </c>
      <c r="G2618">
        <v>7804</v>
      </c>
      <c r="H2618">
        <v>0.62141708038142995</v>
      </c>
      <c r="I2618">
        <v>0.968912233598893</v>
      </c>
      <c r="J2618">
        <v>0.832812322140707</v>
      </c>
      <c r="K2618" t="s">
        <v>24746</v>
      </c>
      <c r="L2618">
        <v>2</v>
      </c>
      <c r="M2618" t="s">
        <v>5133</v>
      </c>
      <c r="N2618">
        <v>1</v>
      </c>
      <c r="O2618">
        <v>3.2509752925877802E-4</v>
      </c>
    </row>
    <row r="2619" spans="1:15">
      <c r="A2619" t="s">
        <v>3246</v>
      </c>
      <c r="B2619" t="s">
        <v>23511</v>
      </c>
      <c r="C2619" t="s">
        <v>3247</v>
      </c>
      <c r="D2619">
        <v>1</v>
      </c>
      <c r="E2619">
        <v>6152</v>
      </c>
      <c r="F2619">
        <v>2</v>
      </c>
      <c r="G2619">
        <v>7804</v>
      </c>
      <c r="H2619">
        <v>0.95521029019776005</v>
      </c>
      <c r="I2619">
        <v>1</v>
      </c>
      <c r="J2619">
        <v>0.85953329234717102</v>
      </c>
      <c r="K2619" t="s">
        <v>24698</v>
      </c>
      <c r="L2619">
        <v>1</v>
      </c>
      <c r="M2619" t="s">
        <v>5133</v>
      </c>
      <c r="N2619">
        <v>0.5</v>
      </c>
      <c r="O2619">
        <v>1.6254876462938901E-4</v>
      </c>
    </row>
    <row r="2620" spans="1:15">
      <c r="A2620" t="s">
        <v>3248</v>
      </c>
      <c r="B2620" t="s">
        <v>23518</v>
      </c>
      <c r="C2620" t="s">
        <v>3249</v>
      </c>
      <c r="D2620">
        <v>1</v>
      </c>
      <c r="E2620">
        <v>787</v>
      </c>
      <c r="F2620">
        <v>2</v>
      </c>
      <c r="G2620">
        <v>7393</v>
      </c>
      <c r="H2620">
        <v>0.20158492765181499</v>
      </c>
      <c r="I2620">
        <v>0.83876007220319604</v>
      </c>
      <c r="J2620">
        <v>0.81095958809365798</v>
      </c>
      <c r="K2620" t="s">
        <v>25615</v>
      </c>
      <c r="L2620">
        <v>1</v>
      </c>
      <c r="M2620" t="s">
        <v>5133</v>
      </c>
      <c r="N2620">
        <v>0.5</v>
      </c>
      <c r="O2620">
        <v>1.27064803049555E-3</v>
      </c>
    </row>
    <row r="2621" spans="1:15">
      <c r="A2621" t="s">
        <v>3248</v>
      </c>
      <c r="B2621" t="s">
        <v>23511</v>
      </c>
      <c r="C2621" t="s">
        <v>3249</v>
      </c>
      <c r="D2621">
        <v>1</v>
      </c>
      <c r="E2621">
        <v>6152</v>
      </c>
      <c r="F2621">
        <v>2</v>
      </c>
      <c r="G2621">
        <v>7804</v>
      </c>
      <c r="H2621">
        <v>0.95521029019776005</v>
      </c>
      <c r="I2621">
        <v>1</v>
      </c>
      <c r="J2621">
        <v>0.85953329234717102</v>
      </c>
      <c r="K2621" t="s">
        <v>24929</v>
      </c>
      <c r="L2621">
        <v>1</v>
      </c>
      <c r="M2621" t="s">
        <v>5133</v>
      </c>
      <c r="N2621">
        <v>0.5</v>
      </c>
      <c r="O2621">
        <v>1.6254876462938901E-4</v>
      </c>
    </row>
    <row r="2622" spans="1:15">
      <c r="A2622" t="s">
        <v>3250</v>
      </c>
      <c r="B2622" t="s">
        <v>23511</v>
      </c>
      <c r="C2622" t="s">
        <v>3251</v>
      </c>
      <c r="D2622">
        <v>2</v>
      </c>
      <c r="E2622">
        <v>6152</v>
      </c>
      <c r="F2622">
        <v>2</v>
      </c>
      <c r="G2622">
        <v>7804</v>
      </c>
      <c r="H2622">
        <v>0.62141708038142995</v>
      </c>
      <c r="I2622">
        <v>0.968912233598893</v>
      </c>
      <c r="J2622">
        <v>0.832812322140707</v>
      </c>
      <c r="K2622" t="s">
        <v>25616</v>
      </c>
      <c r="L2622">
        <v>2</v>
      </c>
      <c r="M2622" t="s">
        <v>5133</v>
      </c>
      <c r="N2622">
        <v>1</v>
      </c>
      <c r="O2622">
        <v>3.2509752925877802E-4</v>
      </c>
    </row>
    <row r="2623" spans="1:15">
      <c r="A2623" t="s">
        <v>3252</v>
      </c>
      <c r="B2623" t="s">
        <v>23511</v>
      </c>
      <c r="C2623" t="s">
        <v>3253</v>
      </c>
      <c r="D2623">
        <v>2</v>
      </c>
      <c r="E2623">
        <v>6152</v>
      </c>
      <c r="F2623">
        <v>2</v>
      </c>
      <c r="G2623">
        <v>7804</v>
      </c>
      <c r="H2623">
        <v>0.62141708038142995</v>
      </c>
      <c r="I2623">
        <v>0.968912233598893</v>
      </c>
      <c r="J2623">
        <v>0.832812322140707</v>
      </c>
      <c r="K2623" t="s">
        <v>25617</v>
      </c>
      <c r="L2623">
        <v>2</v>
      </c>
      <c r="M2623" t="s">
        <v>5133</v>
      </c>
      <c r="N2623">
        <v>1</v>
      </c>
      <c r="O2623">
        <v>3.2509752925877802E-4</v>
      </c>
    </row>
    <row r="2624" spans="1:15">
      <c r="A2624" t="s">
        <v>3254</v>
      </c>
      <c r="B2624" t="s">
        <v>23511</v>
      </c>
      <c r="C2624" t="s">
        <v>3255</v>
      </c>
      <c r="D2624">
        <v>4</v>
      </c>
      <c r="E2624">
        <v>6152</v>
      </c>
      <c r="F2624">
        <v>4</v>
      </c>
      <c r="G2624">
        <v>7804</v>
      </c>
      <c r="H2624">
        <v>0.38610601832086699</v>
      </c>
      <c r="I2624">
        <v>0.90829480295553899</v>
      </c>
      <c r="J2624">
        <v>0.78070962240619901</v>
      </c>
      <c r="K2624" t="s">
        <v>25618</v>
      </c>
      <c r="L2624">
        <v>4</v>
      </c>
      <c r="M2624" t="s">
        <v>5133</v>
      </c>
      <c r="N2624">
        <v>1</v>
      </c>
      <c r="O2624">
        <v>6.5019505851755496E-4</v>
      </c>
    </row>
    <row r="2625" spans="1:15">
      <c r="A2625" t="s">
        <v>3256</v>
      </c>
      <c r="B2625" t="s">
        <v>23518</v>
      </c>
      <c r="C2625" t="s">
        <v>3257</v>
      </c>
      <c r="D2625">
        <v>6</v>
      </c>
      <c r="E2625">
        <v>787</v>
      </c>
      <c r="F2625">
        <v>43</v>
      </c>
      <c r="G2625">
        <v>7393</v>
      </c>
      <c r="H2625">
        <v>0.305662049602412</v>
      </c>
      <c r="I2625">
        <v>1</v>
      </c>
      <c r="J2625">
        <v>0.966855260484069</v>
      </c>
      <c r="K2625" t="s">
        <v>25619</v>
      </c>
      <c r="L2625">
        <v>6</v>
      </c>
      <c r="M2625" t="s">
        <v>5133</v>
      </c>
      <c r="N2625">
        <v>0.13953488372093001</v>
      </c>
      <c r="O2625">
        <v>7.6238881829733202E-3</v>
      </c>
    </row>
    <row r="2626" spans="1:15">
      <c r="A2626" t="s">
        <v>3256</v>
      </c>
      <c r="B2626" t="s">
        <v>23513</v>
      </c>
      <c r="C2626" t="s">
        <v>3257</v>
      </c>
      <c r="D2626">
        <v>2</v>
      </c>
      <c r="E2626">
        <v>535</v>
      </c>
      <c r="F2626">
        <v>45</v>
      </c>
      <c r="G2626">
        <v>8124</v>
      </c>
      <c r="H2626">
        <v>0.80626136926170799</v>
      </c>
      <c r="I2626">
        <v>0.99999999999997702</v>
      </c>
      <c r="J2626">
        <v>0.95041217501583097</v>
      </c>
      <c r="K2626" t="s">
        <v>25620</v>
      </c>
      <c r="L2626">
        <v>2</v>
      </c>
      <c r="M2626" t="s">
        <v>5133</v>
      </c>
      <c r="N2626">
        <v>4.4444444444444398E-2</v>
      </c>
      <c r="O2626">
        <v>3.7383177570093499E-3</v>
      </c>
    </row>
    <row r="2627" spans="1:15">
      <c r="A2627" t="s">
        <v>3256</v>
      </c>
      <c r="B2627" t="s">
        <v>23511</v>
      </c>
      <c r="C2627" t="s">
        <v>3257</v>
      </c>
      <c r="D2627">
        <v>35</v>
      </c>
      <c r="E2627">
        <v>6152</v>
      </c>
      <c r="F2627">
        <v>43</v>
      </c>
      <c r="G2627">
        <v>7804</v>
      </c>
      <c r="H2627">
        <v>0.42446687950570899</v>
      </c>
      <c r="I2627">
        <v>0.95190807032658398</v>
      </c>
      <c r="J2627">
        <v>0.81819667769965099</v>
      </c>
      <c r="K2627" t="s">
        <v>25621</v>
      </c>
      <c r="L2627">
        <v>35</v>
      </c>
      <c r="M2627" t="s">
        <v>5133</v>
      </c>
      <c r="N2627">
        <v>0.81395348837209303</v>
      </c>
      <c r="O2627">
        <v>5.68920676202861E-3</v>
      </c>
    </row>
    <row r="2628" spans="1:15">
      <c r="A2628" t="s">
        <v>3258</v>
      </c>
      <c r="B2628" t="s">
        <v>23518</v>
      </c>
      <c r="C2628" t="s">
        <v>3259</v>
      </c>
      <c r="D2628">
        <v>2</v>
      </c>
      <c r="E2628">
        <v>787</v>
      </c>
      <c r="F2628">
        <v>3</v>
      </c>
      <c r="G2628">
        <v>7393</v>
      </c>
      <c r="H2628">
        <v>3.1553088404617E-2</v>
      </c>
      <c r="I2628">
        <v>0.44363642296891398</v>
      </c>
      <c r="J2628">
        <v>0.42893220928983</v>
      </c>
      <c r="K2628" t="s">
        <v>25622</v>
      </c>
      <c r="L2628">
        <v>2</v>
      </c>
      <c r="M2628" t="s">
        <v>5133</v>
      </c>
      <c r="N2628">
        <v>0.66666666666666696</v>
      </c>
      <c r="O2628">
        <v>2.5412960609911099E-3</v>
      </c>
    </row>
    <row r="2629" spans="1:15">
      <c r="A2629" t="s">
        <v>3258</v>
      </c>
      <c r="B2629" t="s">
        <v>23511</v>
      </c>
      <c r="C2629" t="s">
        <v>3259</v>
      </c>
      <c r="D2629">
        <v>1</v>
      </c>
      <c r="E2629">
        <v>6152</v>
      </c>
      <c r="F2629">
        <v>3</v>
      </c>
      <c r="G2629">
        <v>7804</v>
      </c>
      <c r="H2629">
        <v>0.99052768249503997</v>
      </c>
      <c r="I2629">
        <v>1</v>
      </c>
      <c r="J2629">
        <v>0.85953329234717102</v>
      </c>
      <c r="K2629" t="s">
        <v>24306</v>
      </c>
      <c r="L2629">
        <v>1</v>
      </c>
      <c r="M2629" t="s">
        <v>5133</v>
      </c>
      <c r="N2629">
        <v>0.33333333333333298</v>
      </c>
      <c r="O2629">
        <v>1.6254876462938901E-4</v>
      </c>
    </row>
    <row r="2630" spans="1:15">
      <c r="A2630" t="s">
        <v>3260</v>
      </c>
      <c r="B2630" t="s">
        <v>23518</v>
      </c>
      <c r="C2630" t="s">
        <v>3261</v>
      </c>
      <c r="D2630">
        <v>1</v>
      </c>
      <c r="E2630">
        <v>787</v>
      </c>
      <c r="F2630">
        <v>1</v>
      </c>
      <c r="G2630">
        <v>7393</v>
      </c>
      <c r="H2630">
        <v>0.106452049235764</v>
      </c>
      <c r="I2630">
        <v>0.63266972740240601</v>
      </c>
      <c r="J2630">
        <v>0.61170005408803896</v>
      </c>
      <c r="K2630" t="s">
        <v>25615</v>
      </c>
      <c r="L2630">
        <v>1</v>
      </c>
      <c r="M2630" t="s">
        <v>5133</v>
      </c>
      <c r="N2630">
        <v>1</v>
      </c>
      <c r="O2630">
        <v>1.27064803049555E-3</v>
      </c>
    </row>
    <row r="2631" spans="1:15">
      <c r="A2631" t="s">
        <v>3262</v>
      </c>
      <c r="B2631" t="s">
        <v>23518</v>
      </c>
      <c r="C2631" t="s">
        <v>3263</v>
      </c>
      <c r="D2631">
        <v>4</v>
      </c>
      <c r="E2631">
        <v>787</v>
      </c>
      <c r="F2631">
        <v>45</v>
      </c>
      <c r="G2631">
        <v>7393</v>
      </c>
      <c r="H2631">
        <v>0.72043823735290902</v>
      </c>
      <c r="I2631">
        <v>1</v>
      </c>
      <c r="J2631">
        <v>0.966855260484069</v>
      </c>
      <c r="K2631" t="s">
        <v>25557</v>
      </c>
      <c r="L2631">
        <v>4</v>
      </c>
      <c r="M2631" t="s">
        <v>5133</v>
      </c>
      <c r="N2631">
        <v>8.8888888888888906E-2</v>
      </c>
      <c r="O2631">
        <v>5.0825921219822103E-3</v>
      </c>
    </row>
    <row r="2632" spans="1:15">
      <c r="A2632" t="s">
        <v>3262</v>
      </c>
      <c r="B2632" t="s">
        <v>23511</v>
      </c>
      <c r="C2632" t="s">
        <v>3263</v>
      </c>
      <c r="D2632">
        <v>41</v>
      </c>
      <c r="E2632">
        <v>6152</v>
      </c>
      <c r="F2632">
        <v>49</v>
      </c>
      <c r="G2632">
        <v>7804</v>
      </c>
      <c r="H2632">
        <v>0.262118754540834</v>
      </c>
      <c r="I2632">
        <v>0.75893450185594702</v>
      </c>
      <c r="J2632">
        <v>0.65232947105610195</v>
      </c>
      <c r="K2632" t="s">
        <v>25558</v>
      </c>
      <c r="L2632">
        <v>41</v>
      </c>
      <c r="M2632" t="s">
        <v>5133</v>
      </c>
      <c r="N2632">
        <v>0.83673469387755095</v>
      </c>
      <c r="O2632">
        <v>6.6644993498049402E-3</v>
      </c>
    </row>
    <row r="2633" spans="1:15">
      <c r="A2633" t="s">
        <v>3262</v>
      </c>
      <c r="B2633" t="s">
        <v>23513</v>
      </c>
      <c r="C2633" t="s">
        <v>3263</v>
      </c>
      <c r="D2633">
        <v>1</v>
      </c>
      <c r="E2633">
        <v>535</v>
      </c>
      <c r="F2633">
        <v>54</v>
      </c>
      <c r="G2633">
        <v>8124</v>
      </c>
      <c r="H2633">
        <v>0.97505560879598896</v>
      </c>
      <c r="I2633">
        <v>0.99999999999997702</v>
      </c>
      <c r="J2633">
        <v>0.95041217501583097</v>
      </c>
      <c r="K2633" t="s">
        <v>23718</v>
      </c>
      <c r="L2633">
        <v>1</v>
      </c>
      <c r="M2633" t="s">
        <v>5133</v>
      </c>
      <c r="N2633">
        <v>1.85185185185185E-2</v>
      </c>
      <c r="O2633">
        <v>1.8691588785046699E-3</v>
      </c>
    </row>
    <row r="2634" spans="1:15">
      <c r="A2634" t="s">
        <v>3264</v>
      </c>
      <c r="B2634" t="s">
        <v>23511</v>
      </c>
      <c r="C2634" t="s">
        <v>3265</v>
      </c>
      <c r="D2634">
        <v>2</v>
      </c>
      <c r="E2634">
        <v>6152</v>
      </c>
      <c r="F2634">
        <v>2</v>
      </c>
      <c r="G2634">
        <v>7804</v>
      </c>
      <c r="H2634">
        <v>0.62141708038142995</v>
      </c>
      <c r="I2634">
        <v>0.968912233598893</v>
      </c>
      <c r="J2634">
        <v>0.832812322140707</v>
      </c>
      <c r="K2634" t="s">
        <v>25623</v>
      </c>
      <c r="L2634">
        <v>2</v>
      </c>
      <c r="M2634" t="s">
        <v>5133</v>
      </c>
      <c r="N2634">
        <v>1</v>
      </c>
      <c r="O2634">
        <v>3.2509752925877802E-4</v>
      </c>
    </row>
    <row r="2635" spans="1:15">
      <c r="A2635" t="s">
        <v>3266</v>
      </c>
      <c r="B2635" t="s">
        <v>23511</v>
      </c>
      <c r="C2635" t="s">
        <v>3267</v>
      </c>
      <c r="D2635">
        <v>15</v>
      </c>
      <c r="E2635">
        <v>6152</v>
      </c>
      <c r="F2635">
        <v>15</v>
      </c>
      <c r="G2635">
        <v>7804</v>
      </c>
      <c r="H2635">
        <v>2.8113485006614501E-2</v>
      </c>
      <c r="I2635">
        <v>0.182450402036994</v>
      </c>
      <c r="J2635">
        <v>0.156822194752923</v>
      </c>
      <c r="K2635" t="s">
        <v>25624</v>
      </c>
      <c r="L2635">
        <v>15</v>
      </c>
      <c r="M2635" t="s">
        <v>5133</v>
      </c>
      <c r="N2635">
        <v>1</v>
      </c>
      <c r="O2635">
        <v>2.4382314694408299E-3</v>
      </c>
    </row>
    <row r="2636" spans="1:15">
      <c r="A2636" t="s">
        <v>3268</v>
      </c>
      <c r="B2636" t="s">
        <v>23518</v>
      </c>
      <c r="C2636" t="s">
        <v>3269</v>
      </c>
      <c r="D2636">
        <v>14</v>
      </c>
      <c r="E2636">
        <v>787</v>
      </c>
      <c r="F2636">
        <v>66</v>
      </c>
      <c r="G2636">
        <v>7393</v>
      </c>
      <c r="H2636">
        <v>8.5151360132690104E-3</v>
      </c>
      <c r="I2636">
        <v>0.24323860088996599</v>
      </c>
      <c r="J2636">
        <v>0.235176520823249</v>
      </c>
      <c r="K2636" t="s">
        <v>25625</v>
      </c>
      <c r="L2636">
        <v>14</v>
      </c>
      <c r="M2636" t="s">
        <v>5133</v>
      </c>
      <c r="N2636">
        <v>0.21212121212121199</v>
      </c>
      <c r="O2636">
        <v>1.77890724269377E-2</v>
      </c>
    </row>
    <row r="2637" spans="1:15">
      <c r="A2637" t="s">
        <v>3268</v>
      </c>
      <c r="B2637" t="s">
        <v>23513</v>
      </c>
      <c r="C2637" t="s">
        <v>3269</v>
      </c>
      <c r="D2637">
        <v>4</v>
      </c>
      <c r="E2637">
        <v>535</v>
      </c>
      <c r="F2637">
        <v>70</v>
      </c>
      <c r="G2637">
        <v>8124</v>
      </c>
      <c r="H2637">
        <v>0.68592179008467202</v>
      </c>
      <c r="I2637">
        <v>0.99999999999997702</v>
      </c>
      <c r="J2637">
        <v>0.95041217501583097</v>
      </c>
      <c r="K2637" t="s">
        <v>25329</v>
      </c>
      <c r="L2637">
        <v>4</v>
      </c>
      <c r="M2637" t="s">
        <v>5133</v>
      </c>
      <c r="N2637">
        <v>5.7142857142857099E-2</v>
      </c>
      <c r="O2637">
        <v>7.4766355140186902E-3</v>
      </c>
    </row>
    <row r="2638" spans="1:15">
      <c r="A2638" t="s">
        <v>3268</v>
      </c>
      <c r="B2638" t="s">
        <v>23511</v>
      </c>
      <c r="C2638" t="s">
        <v>3269</v>
      </c>
      <c r="D2638">
        <v>46</v>
      </c>
      <c r="E2638">
        <v>6152</v>
      </c>
      <c r="F2638">
        <v>74</v>
      </c>
      <c r="G2638">
        <v>7804</v>
      </c>
      <c r="H2638">
        <v>0.99970012743190595</v>
      </c>
      <c r="I2638">
        <v>1</v>
      </c>
      <c r="J2638">
        <v>0.85953329234717102</v>
      </c>
      <c r="K2638" t="s">
        <v>25626</v>
      </c>
      <c r="L2638">
        <v>46</v>
      </c>
      <c r="M2638" t="s">
        <v>5133</v>
      </c>
      <c r="N2638">
        <v>0.62162162162162204</v>
      </c>
      <c r="O2638">
        <v>7.4772431729518904E-3</v>
      </c>
    </row>
    <row r="2639" spans="1:15">
      <c r="A2639" t="s">
        <v>3270</v>
      </c>
      <c r="B2639" t="s">
        <v>23511</v>
      </c>
      <c r="C2639" t="s">
        <v>3271</v>
      </c>
      <c r="D2639">
        <v>18</v>
      </c>
      <c r="E2639">
        <v>6152</v>
      </c>
      <c r="F2639">
        <v>32</v>
      </c>
      <c r="G2639">
        <v>7804</v>
      </c>
      <c r="H2639">
        <v>0.99897613882993697</v>
      </c>
      <c r="I2639">
        <v>1</v>
      </c>
      <c r="J2639">
        <v>0.85953329234717102</v>
      </c>
      <c r="K2639" t="s">
        <v>25627</v>
      </c>
      <c r="L2639">
        <v>18</v>
      </c>
      <c r="M2639" t="s">
        <v>5133</v>
      </c>
      <c r="N2639">
        <v>0.5625</v>
      </c>
      <c r="O2639">
        <v>2.9258777633290002E-3</v>
      </c>
    </row>
    <row r="2640" spans="1:15">
      <c r="A2640" t="s">
        <v>3270</v>
      </c>
      <c r="B2640" t="s">
        <v>23518</v>
      </c>
      <c r="C2640" t="s">
        <v>3271</v>
      </c>
      <c r="D2640">
        <v>8</v>
      </c>
      <c r="E2640">
        <v>787</v>
      </c>
      <c r="F2640">
        <v>32</v>
      </c>
      <c r="G2640">
        <v>7393</v>
      </c>
      <c r="H2640">
        <v>1.6437261007281202E-2</v>
      </c>
      <c r="I2640">
        <v>0.31110677468011899</v>
      </c>
      <c r="J2640">
        <v>0.30079522167170503</v>
      </c>
      <c r="K2640" t="s">
        <v>25628</v>
      </c>
      <c r="L2640">
        <v>8</v>
      </c>
      <c r="M2640" t="s">
        <v>5133</v>
      </c>
      <c r="N2640">
        <v>0.25</v>
      </c>
      <c r="O2640">
        <v>1.01651842439644E-2</v>
      </c>
    </row>
    <row r="2641" spans="1:15">
      <c r="A2641" t="s">
        <v>3270</v>
      </c>
      <c r="B2641" t="s">
        <v>23513</v>
      </c>
      <c r="C2641" t="s">
        <v>3271</v>
      </c>
      <c r="D2641">
        <v>2</v>
      </c>
      <c r="E2641">
        <v>535</v>
      </c>
      <c r="F2641">
        <v>30</v>
      </c>
      <c r="G2641">
        <v>8124</v>
      </c>
      <c r="H2641">
        <v>0.59693985221443202</v>
      </c>
      <c r="I2641">
        <v>0.99999999999997702</v>
      </c>
      <c r="J2641">
        <v>0.95041217501583097</v>
      </c>
      <c r="K2641" t="s">
        <v>24558</v>
      </c>
      <c r="L2641">
        <v>2</v>
      </c>
      <c r="M2641" t="s">
        <v>5133</v>
      </c>
      <c r="N2641">
        <v>6.6666666666666693E-2</v>
      </c>
      <c r="O2641">
        <v>3.7383177570093499E-3</v>
      </c>
    </row>
    <row r="2642" spans="1:15">
      <c r="A2642" t="s">
        <v>3272</v>
      </c>
      <c r="B2642" t="s">
        <v>23511</v>
      </c>
      <c r="C2642" t="s">
        <v>3273</v>
      </c>
      <c r="D2642">
        <v>11</v>
      </c>
      <c r="E2642">
        <v>6152</v>
      </c>
      <c r="F2642">
        <v>14</v>
      </c>
      <c r="G2642">
        <v>7804</v>
      </c>
      <c r="H2642">
        <v>0.65754173515226599</v>
      </c>
      <c r="I2642">
        <v>0.968912233598893</v>
      </c>
      <c r="J2642">
        <v>0.832812322140707</v>
      </c>
      <c r="K2642" t="s">
        <v>25629</v>
      </c>
      <c r="L2642">
        <v>11</v>
      </c>
      <c r="M2642" t="s">
        <v>5133</v>
      </c>
      <c r="N2642">
        <v>0.78571428571428603</v>
      </c>
      <c r="O2642">
        <v>1.78803641092328E-3</v>
      </c>
    </row>
    <row r="2643" spans="1:15">
      <c r="A2643" t="s">
        <v>3272</v>
      </c>
      <c r="B2643" t="s">
        <v>23518</v>
      </c>
      <c r="C2643" t="s">
        <v>3273</v>
      </c>
      <c r="D2643">
        <v>2</v>
      </c>
      <c r="E2643">
        <v>787</v>
      </c>
      <c r="F2643">
        <v>5</v>
      </c>
      <c r="G2643">
        <v>7393</v>
      </c>
      <c r="H2643">
        <v>9.1006533730773498E-2</v>
      </c>
      <c r="I2643">
        <v>0.63266972740240601</v>
      </c>
      <c r="J2643">
        <v>0.61170005408803896</v>
      </c>
      <c r="K2643" t="s">
        <v>25613</v>
      </c>
      <c r="L2643">
        <v>2</v>
      </c>
      <c r="M2643" t="s">
        <v>5133</v>
      </c>
      <c r="N2643">
        <v>0.4</v>
      </c>
      <c r="O2643">
        <v>2.5412960609911099E-3</v>
      </c>
    </row>
    <row r="2644" spans="1:15">
      <c r="A2644" t="s">
        <v>3274</v>
      </c>
      <c r="B2644" t="s">
        <v>23513</v>
      </c>
      <c r="C2644" t="s">
        <v>3275</v>
      </c>
      <c r="D2644">
        <v>1</v>
      </c>
      <c r="E2644">
        <v>535</v>
      </c>
      <c r="F2644">
        <v>9</v>
      </c>
      <c r="G2644">
        <v>8124</v>
      </c>
      <c r="H2644">
        <v>0.45850310076412798</v>
      </c>
      <c r="I2644">
        <v>0.99999999999997702</v>
      </c>
      <c r="J2644">
        <v>0.95041217501583097</v>
      </c>
      <c r="K2644" t="s">
        <v>25334</v>
      </c>
      <c r="L2644">
        <v>1</v>
      </c>
      <c r="M2644" t="s">
        <v>5133</v>
      </c>
      <c r="N2644">
        <v>0.11111111111111099</v>
      </c>
      <c r="O2644">
        <v>1.8691588785046699E-3</v>
      </c>
    </row>
    <row r="2645" spans="1:15">
      <c r="A2645" t="s">
        <v>3274</v>
      </c>
      <c r="B2645" t="s">
        <v>23511</v>
      </c>
      <c r="C2645" t="s">
        <v>3275</v>
      </c>
      <c r="D2645">
        <v>8</v>
      </c>
      <c r="E2645">
        <v>6152</v>
      </c>
      <c r="F2645">
        <v>10</v>
      </c>
      <c r="G2645">
        <v>7804</v>
      </c>
      <c r="H2645">
        <v>0.64231594183968699</v>
      </c>
      <c r="I2645">
        <v>0.968912233598893</v>
      </c>
      <c r="J2645">
        <v>0.832812322140707</v>
      </c>
      <c r="K2645" t="s">
        <v>25630</v>
      </c>
      <c r="L2645">
        <v>8</v>
      </c>
      <c r="M2645" t="s">
        <v>5133</v>
      </c>
      <c r="N2645">
        <v>0.8</v>
      </c>
      <c r="O2645">
        <v>1.3003901170351099E-3</v>
      </c>
    </row>
    <row r="2646" spans="1:15">
      <c r="A2646" t="s">
        <v>3276</v>
      </c>
      <c r="B2646" t="s">
        <v>23511</v>
      </c>
      <c r="C2646" t="s">
        <v>3277</v>
      </c>
      <c r="D2646">
        <v>3</v>
      </c>
      <c r="E2646">
        <v>6152</v>
      </c>
      <c r="F2646">
        <v>9</v>
      </c>
      <c r="G2646">
        <v>7804</v>
      </c>
      <c r="H2646">
        <v>0.999548279167224</v>
      </c>
      <c r="I2646">
        <v>1</v>
      </c>
      <c r="J2646">
        <v>0.85953329234717102</v>
      </c>
      <c r="K2646" t="s">
        <v>25631</v>
      </c>
      <c r="L2646">
        <v>3</v>
      </c>
      <c r="M2646" t="s">
        <v>5133</v>
      </c>
      <c r="N2646">
        <v>0.33333333333333298</v>
      </c>
      <c r="O2646">
        <v>4.8764629388816603E-4</v>
      </c>
    </row>
    <row r="2647" spans="1:15">
      <c r="A2647" t="s">
        <v>3276</v>
      </c>
      <c r="B2647" t="s">
        <v>23513</v>
      </c>
      <c r="C2647" t="s">
        <v>3277</v>
      </c>
      <c r="D2647">
        <v>1</v>
      </c>
      <c r="E2647">
        <v>535</v>
      </c>
      <c r="F2647">
        <v>8</v>
      </c>
      <c r="G2647">
        <v>8124</v>
      </c>
      <c r="H2647">
        <v>0.42028903387437799</v>
      </c>
      <c r="I2647">
        <v>0.99999999999997702</v>
      </c>
      <c r="J2647">
        <v>0.95041217501583097</v>
      </c>
      <c r="K2647" t="s">
        <v>24623</v>
      </c>
      <c r="L2647">
        <v>1</v>
      </c>
      <c r="M2647" t="s">
        <v>5133</v>
      </c>
      <c r="N2647">
        <v>0.125</v>
      </c>
      <c r="O2647">
        <v>1.8691588785046699E-3</v>
      </c>
    </row>
    <row r="2648" spans="1:15">
      <c r="A2648" t="s">
        <v>3276</v>
      </c>
      <c r="B2648" t="s">
        <v>23518</v>
      </c>
      <c r="C2648" t="s">
        <v>3277</v>
      </c>
      <c r="D2648">
        <v>3</v>
      </c>
      <c r="E2648">
        <v>787</v>
      </c>
      <c r="F2648">
        <v>9</v>
      </c>
      <c r="G2648">
        <v>7393</v>
      </c>
      <c r="H2648">
        <v>6.18696579338361E-2</v>
      </c>
      <c r="I2648">
        <v>0.63266972740240601</v>
      </c>
      <c r="J2648">
        <v>0.61170005408803896</v>
      </c>
      <c r="K2648" t="s">
        <v>25632</v>
      </c>
      <c r="L2648">
        <v>3</v>
      </c>
      <c r="M2648" t="s">
        <v>5133</v>
      </c>
      <c r="N2648">
        <v>0.33333333333333298</v>
      </c>
      <c r="O2648">
        <v>3.8119440914866601E-3</v>
      </c>
    </row>
    <row r="2649" spans="1:15">
      <c r="A2649" t="s">
        <v>3278</v>
      </c>
      <c r="B2649" t="s">
        <v>23511</v>
      </c>
      <c r="C2649" t="s">
        <v>3279</v>
      </c>
      <c r="D2649">
        <v>1</v>
      </c>
      <c r="E2649">
        <v>6152</v>
      </c>
      <c r="F2649">
        <v>1</v>
      </c>
      <c r="G2649">
        <v>7804</v>
      </c>
      <c r="H2649">
        <v>0.788313685289595</v>
      </c>
      <c r="I2649">
        <v>0.968912233598893</v>
      </c>
      <c r="J2649">
        <v>0.832812322140707</v>
      </c>
      <c r="K2649" t="s">
        <v>24711</v>
      </c>
      <c r="L2649">
        <v>1</v>
      </c>
      <c r="M2649" t="s">
        <v>5133</v>
      </c>
      <c r="N2649">
        <v>1</v>
      </c>
      <c r="O2649">
        <v>1.6254876462938901E-4</v>
      </c>
    </row>
    <row r="2650" spans="1:15">
      <c r="A2650" t="s">
        <v>3280</v>
      </c>
      <c r="B2650" t="s">
        <v>23518</v>
      </c>
      <c r="C2650" t="s">
        <v>3281</v>
      </c>
      <c r="D2650">
        <v>180</v>
      </c>
      <c r="E2650">
        <v>787</v>
      </c>
      <c r="F2650">
        <v>1529</v>
      </c>
      <c r="G2650">
        <v>7393</v>
      </c>
      <c r="H2650">
        <v>6.0752491142355897E-2</v>
      </c>
      <c r="I2650">
        <v>0.63205710129288195</v>
      </c>
      <c r="J2650">
        <v>0.61110773331133605</v>
      </c>
      <c r="K2650" t="s">
        <v>25633</v>
      </c>
      <c r="L2650">
        <v>180</v>
      </c>
      <c r="M2650" t="s">
        <v>5133</v>
      </c>
      <c r="N2650">
        <v>0.11772400261608899</v>
      </c>
      <c r="O2650">
        <v>0.22871664548919901</v>
      </c>
    </row>
    <row r="2651" spans="1:15">
      <c r="A2651" t="s">
        <v>3280</v>
      </c>
      <c r="B2651" t="s">
        <v>23511</v>
      </c>
      <c r="C2651" t="s">
        <v>3281</v>
      </c>
      <c r="D2651">
        <v>1239</v>
      </c>
      <c r="E2651">
        <v>6152</v>
      </c>
      <c r="F2651">
        <v>1580</v>
      </c>
      <c r="G2651">
        <v>7804</v>
      </c>
      <c r="H2651">
        <v>0.68728629037869804</v>
      </c>
      <c r="I2651">
        <v>0.968912233598893</v>
      </c>
      <c r="J2651">
        <v>0.832812322140707</v>
      </c>
      <c r="K2651" t="s">
        <v>25634</v>
      </c>
      <c r="L2651">
        <v>1239</v>
      </c>
      <c r="M2651" t="s">
        <v>5133</v>
      </c>
      <c r="N2651">
        <v>0.78417721518987304</v>
      </c>
      <c r="O2651">
        <v>0.201397919375813</v>
      </c>
    </row>
    <row r="2652" spans="1:15">
      <c r="A2652" t="s">
        <v>3280</v>
      </c>
      <c r="B2652" t="s">
        <v>23513</v>
      </c>
      <c r="C2652" t="s">
        <v>3281</v>
      </c>
      <c r="D2652">
        <v>87</v>
      </c>
      <c r="E2652">
        <v>535</v>
      </c>
      <c r="F2652">
        <v>1617</v>
      </c>
      <c r="G2652">
        <v>8124</v>
      </c>
      <c r="H2652">
        <v>0.98877335664765598</v>
      </c>
      <c r="I2652">
        <v>0.99999999999997702</v>
      </c>
      <c r="J2652">
        <v>0.95041217501583097</v>
      </c>
      <c r="K2652" t="s">
        <v>25635</v>
      </c>
      <c r="L2652">
        <v>87</v>
      </c>
      <c r="M2652" t="s">
        <v>5133</v>
      </c>
      <c r="N2652">
        <v>5.3803339517625198E-2</v>
      </c>
      <c r="O2652">
        <v>0.16261682242990699</v>
      </c>
    </row>
    <row r="2653" spans="1:15">
      <c r="A2653" t="s">
        <v>3282</v>
      </c>
      <c r="B2653" t="s">
        <v>23511</v>
      </c>
      <c r="C2653" t="s">
        <v>3283</v>
      </c>
      <c r="D2653">
        <v>21</v>
      </c>
      <c r="E2653">
        <v>6152</v>
      </c>
      <c r="F2653">
        <v>25</v>
      </c>
      <c r="G2653">
        <v>7804</v>
      </c>
      <c r="H2653">
        <v>0.36489027115816702</v>
      </c>
      <c r="I2653">
        <v>0.90829480295553899</v>
      </c>
      <c r="J2653">
        <v>0.78070962240619901</v>
      </c>
      <c r="K2653" t="s">
        <v>25636</v>
      </c>
      <c r="L2653">
        <v>21</v>
      </c>
      <c r="M2653" t="s">
        <v>5133</v>
      </c>
      <c r="N2653">
        <v>0.84</v>
      </c>
      <c r="O2653">
        <v>3.41352405721717E-3</v>
      </c>
    </row>
    <row r="2654" spans="1:15">
      <c r="A2654" t="s">
        <v>3282</v>
      </c>
      <c r="B2654" t="s">
        <v>23518</v>
      </c>
      <c r="C2654" t="s">
        <v>3283</v>
      </c>
      <c r="D2654">
        <v>3</v>
      </c>
      <c r="E2654">
        <v>787</v>
      </c>
      <c r="F2654">
        <v>25</v>
      </c>
      <c r="G2654">
        <v>7393</v>
      </c>
      <c r="H2654">
        <v>0.50630583109161398</v>
      </c>
      <c r="I2654">
        <v>1</v>
      </c>
      <c r="J2654">
        <v>0.966855260484069</v>
      </c>
      <c r="K2654" t="s">
        <v>25637</v>
      </c>
      <c r="L2654">
        <v>3</v>
      </c>
      <c r="M2654" t="s">
        <v>5133</v>
      </c>
      <c r="N2654">
        <v>0.12</v>
      </c>
      <c r="O2654">
        <v>3.8119440914866601E-3</v>
      </c>
    </row>
    <row r="2655" spans="1:15">
      <c r="A2655" t="s">
        <v>3282</v>
      </c>
      <c r="B2655" t="s">
        <v>23513</v>
      </c>
      <c r="C2655" t="s">
        <v>3283</v>
      </c>
      <c r="D2655">
        <v>1</v>
      </c>
      <c r="E2655">
        <v>535</v>
      </c>
      <c r="F2655">
        <v>22</v>
      </c>
      <c r="G2655">
        <v>8124</v>
      </c>
      <c r="H2655">
        <v>0.77702822510206004</v>
      </c>
      <c r="I2655">
        <v>0.99999999999997702</v>
      </c>
      <c r="J2655">
        <v>0.95041217501583097</v>
      </c>
      <c r="K2655" t="s">
        <v>24269</v>
      </c>
      <c r="L2655">
        <v>1</v>
      </c>
      <c r="M2655" t="s">
        <v>5133</v>
      </c>
      <c r="N2655">
        <v>4.5454545454545497E-2</v>
      </c>
      <c r="O2655">
        <v>1.8691588785046699E-3</v>
      </c>
    </row>
    <row r="2656" spans="1:15">
      <c r="A2656" t="s">
        <v>3284</v>
      </c>
      <c r="B2656" t="s">
        <v>23511</v>
      </c>
      <c r="C2656" t="s">
        <v>3285</v>
      </c>
      <c r="D2656">
        <v>14</v>
      </c>
      <c r="E2656">
        <v>6152</v>
      </c>
      <c r="F2656">
        <v>17</v>
      </c>
      <c r="G2656">
        <v>7804</v>
      </c>
      <c r="H2656">
        <v>0.50030281484376005</v>
      </c>
      <c r="I2656">
        <v>0.968912233598893</v>
      </c>
      <c r="J2656">
        <v>0.832812322140707</v>
      </c>
      <c r="K2656" t="s">
        <v>25638</v>
      </c>
      <c r="L2656">
        <v>14</v>
      </c>
      <c r="M2656" t="s">
        <v>5133</v>
      </c>
      <c r="N2656">
        <v>0.82352941176470595</v>
      </c>
      <c r="O2656">
        <v>2.2756827048114399E-3</v>
      </c>
    </row>
    <row r="2657" spans="1:15">
      <c r="A2657" t="s">
        <v>3284</v>
      </c>
      <c r="B2657" t="s">
        <v>23518</v>
      </c>
      <c r="C2657" t="s">
        <v>3285</v>
      </c>
      <c r="D2657">
        <v>1</v>
      </c>
      <c r="E2657">
        <v>787</v>
      </c>
      <c r="F2657">
        <v>15</v>
      </c>
      <c r="G2657">
        <v>7393</v>
      </c>
      <c r="H2657">
        <v>0.81548482306175196</v>
      </c>
      <c r="I2657">
        <v>1</v>
      </c>
      <c r="J2657">
        <v>0.966855260484069</v>
      </c>
      <c r="K2657" t="s">
        <v>24684</v>
      </c>
      <c r="L2657">
        <v>1</v>
      </c>
      <c r="M2657" t="s">
        <v>5133</v>
      </c>
      <c r="N2657">
        <v>6.6666666666666693E-2</v>
      </c>
      <c r="O2657">
        <v>1.27064803049555E-3</v>
      </c>
    </row>
    <row r="2658" spans="1:15">
      <c r="A2658" t="s">
        <v>3286</v>
      </c>
      <c r="B2658" t="s">
        <v>23511</v>
      </c>
      <c r="C2658" t="s">
        <v>3287</v>
      </c>
      <c r="D2658">
        <v>7</v>
      </c>
      <c r="E2658">
        <v>6152</v>
      </c>
      <c r="F2658">
        <v>7</v>
      </c>
      <c r="G2658">
        <v>7804</v>
      </c>
      <c r="H2658">
        <v>0.18905120292587699</v>
      </c>
      <c r="I2658">
        <v>0.631132279689813</v>
      </c>
      <c r="J2658">
        <v>0.54247920626835999</v>
      </c>
      <c r="K2658" t="s">
        <v>24591</v>
      </c>
      <c r="L2658">
        <v>7</v>
      </c>
      <c r="M2658" t="s">
        <v>5133</v>
      </c>
      <c r="N2658">
        <v>1</v>
      </c>
      <c r="O2658">
        <v>1.13784135240572E-3</v>
      </c>
    </row>
    <row r="2659" spans="1:15">
      <c r="A2659" t="s">
        <v>3288</v>
      </c>
      <c r="B2659" t="s">
        <v>23513</v>
      </c>
      <c r="C2659" t="s">
        <v>3289</v>
      </c>
      <c r="D2659">
        <v>1</v>
      </c>
      <c r="E2659">
        <v>535</v>
      </c>
      <c r="F2659">
        <v>6</v>
      </c>
      <c r="G2659">
        <v>8124</v>
      </c>
      <c r="H2659">
        <v>0.33559747746230201</v>
      </c>
      <c r="I2659">
        <v>0.97804040131218795</v>
      </c>
      <c r="J2659">
        <v>0.92954150506449396</v>
      </c>
      <c r="K2659" t="s">
        <v>25639</v>
      </c>
      <c r="L2659">
        <v>1</v>
      </c>
      <c r="M2659" t="s">
        <v>5133</v>
      </c>
      <c r="N2659">
        <v>0.16666666666666699</v>
      </c>
      <c r="O2659">
        <v>1.8691588785046699E-3</v>
      </c>
    </row>
    <row r="2660" spans="1:15">
      <c r="A2660" t="s">
        <v>3288</v>
      </c>
      <c r="B2660" t="s">
        <v>23511</v>
      </c>
      <c r="C2660" t="s">
        <v>3289</v>
      </c>
      <c r="D2660">
        <v>5</v>
      </c>
      <c r="E2660">
        <v>6152</v>
      </c>
      <c r="F2660">
        <v>6</v>
      </c>
      <c r="G2660">
        <v>7804</v>
      </c>
      <c r="H2660">
        <v>0.62665052091531404</v>
      </c>
      <c r="I2660">
        <v>0.968912233598893</v>
      </c>
      <c r="J2660">
        <v>0.832812322140707</v>
      </c>
      <c r="K2660" t="s">
        <v>25640</v>
      </c>
      <c r="L2660">
        <v>5</v>
      </c>
      <c r="M2660" t="s">
        <v>5133</v>
      </c>
      <c r="N2660">
        <v>0.83333333333333304</v>
      </c>
      <c r="O2660">
        <v>8.1274382314694405E-4</v>
      </c>
    </row>
    <row r="2661" spans="1:15">
      <c r="A2661" t="s">
        <v>3290</v>
      </c>
      <c r="B2661" t="s">
        <v>23513</v>
      </c>
      <c r="C2661" t="s">
        <v>3291</v>
      </c>
      <c r="D2661">
        <v>1</v>
      </c>
      <c r="E2661">
        <v>535</v>
      </c>
      <c r="F2661">
        <v>1</v>
      </c>
      <c r="G2661">
        <v>8124</v>
      </c>
      <c r="H2661">
        <v>6.5854258985721295E-2</v>
      </c>
      <c r="I2661">
        <v>0.448760549738495</v>
      </c>
      <c r="J2661">
        <v>0.42650749013827299</v>
      </c>
      <c r="K2661" t="s">
        <v>25639</v>
      </c>
      <c r="L2661">
        <v>1</v>
      </c>
      <c r="M2661" t="s">
        <v>5133</v>
      </c>
      <c r="N2661">
        <v>1</v>
      </c>
      <c r="O2661">
        <v>1.8691588785046699E-3</v>
      </c>
    </row>
    <row r="2662" spans="1:15">
      <c r="A2662" t="s">
        <v>3292</v>
      </c>
      <c r="B2662" t="s">
        <v>23511</v>
      </c>
      <c r="C2662" t="s">
        <v>3293</v>
      </c>
      <c r="D2662">
        <v>159</v>
      </c>
      <c r="E2662">
        <v>6152</v>
      </c>
      <c r="F2662">
        <v>215</v>
      </c>
      <c r="G2662">
        <v>7804</v>
      </c>
      <c r="H2662">
        <v>0.96614129025820294</v>
      </c>
      <c r="I2662">
        <v>1</v>
      </c>
      <c r="J2662">
        <v>0.85953329234717102</v>
      </c>
      <c r="K2662" t="s">
        <v>25641</v>
      </c>
      <c r="L2662">
        <v>159</v>
      </c>
      <c r="M2662" t="s">
        <v>5133</v>
      </c>
      <c r="N2662">
        <v>0.73953488372093001</v>
      </c>
      <c r="O2662">
        <v>2.5845253576072799E-2</v>
      </c>
    </row>
    <row r="2663" spans="1:15">
      <c r="A2663" t="s">
        <v>3292</v>
      </c>
      <c r="B2663" t="s">
        <v>23518</v>
      </c>
      <c r="C2663" t="s">
        <v>3293</v>
      </c>
      <c r="D2663">
        <v>31</v>
      </c>
      <c r="E2663">
        <v>787</v>
      </c>
      <c r="F2663">
        <v>209</v>
      </c>
      <c r="G2663">
        <v>7393</v>
      </c>
      <c r="H2663">
        <v>3.4549361213312299E-2</v>
      </c>
      <c r="I2663">
        <v>0.47434489625034099</v>
      </c>
      <c r="J2663">
        <v>0.45862285822341198</v>
      </c>
      <c r="K2663" t="s">
        <v>25642</v>
      </c>
      <c r="L2663">
        <v>31</v>
      </c>
      <c r="M2663" t="s">
        <v>5133</v>
      </c>
      <c r="N2663">
        <v>0.148325358851675</v>
      </c>
      <c r="O2663">
        <v>3.9390088945362098E-2</v>
      </c>
    </row>
    <row r="2664" spans="1:15">
      <c r="A2664" t="s">
        <v>3292</v>
      </c>
      <c r="B2664" t="s">
        <v>23513</v>
      </c>
      <c r="C2664" t="s">
        <v>3293</v>
      </c>
      <c r="D2664">
        <v>8</v>
      </c>
      <c r="E2664">
        <v>535</v>
      </c>
      <c r="F2664">
        <v>205</v>
      </c>
      <c r="G2664">
        <v>8124</v>
      </c>
      <c r="H2664">
        <v>0.96494252485144205</v>
      </c>
      <c r="I2664">
        <v>0.99999999999997702</v>
      </c>
      <c r="J2664">
        <v>0.95041217501583097</v>
      </c>
      <c r="K2664" t="s">
        <v>25643</v>
      </c>
      <c r="L2664">
        <v>8</v>
      </c>
      <c r="M2664" t="s">
        <v>5133</v>
      </c>
      <c r="N2664">
        <v>3.9024390243902397E-2</v>
      </c>
      <c r="O2664">
        <v>1.4953271028037399E-2</v>
      </c>
    </row>
    <row r="2665" spans="1:15">
      <c r="A2665" t="s">
        <v>3294</v>
      </c>
      <c r="B2665" t="s">
        <v>23513</v>
      </c>
      <c r="C2665" t="s">
        <v>3295</v>
      </c>
      <c r="D2665">
        <v>1</v>
      </c>
      <c r="E2665">
        <v>535</v>
      </c>
      <c r="F2665">
        <v>94</v>
      </c>
      <c r="G2665">
        <v>8124</v>
      </c>
      <c r="H2665">
        <v>0.99840642955074999</v>
      </c>
      <c r="I2665">
        <v>0.99999999999997702</v>
      </c>
      <c r="J2665">
        <v>0.95041217501583097</v>
      </c>
      <c r="K2665" t="s">
        <v>24628</v>
      </c>
      <c r="L2665">
        <v>1</v>
      </c>
      <c r="M2665" t="s">
        <v>5133</v>
      </c>
      <c r="N2665">
        <v>1.0638297872340399E-2</v>
      </c>
      <c r="O2665">
        <v>1.8691588785046699E-3</v>
      </c>
    </row>
    <row r="2666" spans="1:15">
      <c r="A2666" t="s">
        <v>3294</v>
      </c>
      <c r="B2666" t="s">
        <v>23518</v>
      </c>
      <c r="C2666" t="s">
        <v>3295</v>
      </c>
      <c r="D2666">
        <v>15</v>
      </c>
      <c r="E2666">
        <v>787</v>
      </c>
      <c r="F2666">
        <v>102</v>
      </c>
      <c r="G2666">
        <v>7393</v>
      </c>
      <c r="H2666">
        <v>0.121774358832494</v>
      </c>
      <c r="I2666">
        <v>0.70232558016992197</v>
      </c>
      <c r="J2666">
        <v>0.67904718175981504</v>
      </c>
      <c r="K2666" t="s">
        <v>25644</v>
      </c>
      <c r="L2666">
        <v>15</v>
      </c>
      <c r="M2666" t="s">
        <v>5133</v>
      </c>
      <c r="N2666">
        <v>0.14705882352941199</v>
      </c>
      <c r="O2666">
        <v>1.9059720457433298E-2</v>
      </c>
    </row>
    <row r="2667" spans="1:15">
      <c r="A2667" t="s">
        <v>3294</v>
      </c>
      <c r="B2667" t="s">
        <v>23511</v>
      </c>
      <c r="C2667" t="s">
        <v>3295</v>
      </c>
      <c r="D2667">
        <v>79</v>
      </c>
      <c r="E2667">
        <v>6152</v>
      </c>
      <c r="F2667">
        <v>101</v>
      </c>
      <c r="G2667">
        <v>7804</v>
      </c>
      <c r="H2667">
        <v>0.61621731876415098</v>
      </c>
      <c r="I2667">
        <v>0.968912233598893</v>
      </c>
      <c r="J2667">
        <v>0.832812322140707</v>
      </c>
      <c r="K2667" t="s">
        <v>25645</v>
      </c>
      <c r="L2667">
        <v>79</v>
      </c>
      <c r="M2667" t="s">
        <v>5133</v>
      </c>
      <c r="N2667">
        <v>0.78217821782178198</v>
      </c>
      <c r="O2667">
        <v>1.28413524057217E-2</v>
      </c>
    </row>
    <row r="2668" spans="1:15">
      <c r="A2668" t="s">
        <v>3296</v>
      </c>
      <c r="B2668" t="s">
        <v>23511</v>
      </c>
      <c r="C2668" t="s">
        <v>3297</v>
      </c>
      <c r="D2668">
        <v>20</v>
      </c>
      <c r="E2668">
        <v>6152</v>
      </c>
      <c r="F2668">
        <v>26</v>
      </c>
      <c r="G2668">
        <v>7804</v>
      </c>
      <c r="H2668">
        <v>0.69629117644581895</v>
      </c>
      <c r="I2668">
        <v>0.968912233598893</v>
      </c>
      <c r="J2668">
        <v>0.832812322140707</v>
      </c>
      <c r="K2668" t="s">
        <v>25646</v>
      </c>
      <c r="L2668">
        <v>20</v>
      </c>
      <c r="M2668" t="s">
        <v>5133</v>
      </c>
      <c r="N2668">
        <v>0.76923076923076905</v>
      </c>
      <c r="O2668">
        <v>3.2509752925877801E-3</v>
      </c>
    </row>
    <row r="2669" spans="1:15">
      <c r="A2669" t="s">
        <v>3296</v>
      </c>
      <c r="B2669" t="s">
        <v>23518</v>
      </c>
      <c r="C2669" t="s">
        <v>3297</v>
      </c>
      <c r="D2669">
        <v>2</v>
      </c>
      <c r="E2669">
        <v>787</v>
      </c>
      <c r="F2669">
        <v>24</v>
      </c>
      <c r="G2669">
        <v>7393</v>
      </c>
      <c r="H2669">
        <v>0.74146761916767701</v>
      </c>
      <c r="I2669">
        <v>1</v>
      </c>
      <c r="J2669">
        <v>0.966855260484069</v>
      </c>
      <c r="K2669" t="s">
        <v>25647</v>
      </c>
      <c r="L2669">
        <v>2</v>
      </c>
      <c r="M2669" t="s">
        <v>5133</v>
      </c>
      <c r="N2669">
        <v>8.3333333333333301E-2</v>
      </c>
      <c r="O2669">
        <v>2.5412960609911099E-3</v>
      </c>
    </row>
    <row r="2670" spans="1:15">
      <c r="A2670" t="s">
        <v>3298</v>
      </c>
      <c r="B2670" t="s">
        <v>23511</v>
      </c>
      <c r="C2670" t="s">
        <v>3299</v>
      </c>
      <c r="D2670">
        <v>2</v>
      </c>
      <c r="E2670">
        <v>6152</v>
      </c>
      <c r="F2670">
        <v>3</v>
      </c>
      <c r="G2670">
        <v>7804</v>
      </c>
      <c r="H2670">
        <v>0.88457550560319997</v>
      </c>
      <c r="I2670">
        <v>1</v>
      </c>
      <c r="J2670">
        <v>0.85953329234717102</v>
      </c>
      <c r="K2670" t="s">
        <v>24581</v>
      </c>
      <c r="L2670">
        <v>2</v>
      </c>
      <c r="M2670" t="s">
        <v>5133</v>
      </c>
      <c r="N2670">
        <v>0.66666666666666696</v>
      </c>
      <c r="O2670">
        <v>3.2509752925877802E-4</v>
      </c>
    </row>
    <row r="2671" spans="1:15">
      <c r="A2671" t="s">
        <v>3300</v>
      </c>
      <c r="B2671" t="s">
        <v>23511</v>
      </c>
      <c r="C2671" t="s">
        <v>3301</v>
      </c>
      <c r="D2671">
        <v>3</v>
      </c>
      <c r="E2671">
        <v>6152</v>
      </c>
      <c r="F2671">
        <v>5</v>
      </c>
      <c r="G2671">
        <v>7804</v>
      </c>
      <c r="H2671">
        <v>0.93277286492067202</v>
      </c>
      <c r="I2671">
        <v>1</v>
      </c>
      <c r="J2671">
        <v>0.85953329234717102</v>
      </c>
      <c r="K2671" t="s">
        <v>25648</v>
      </c>
      <c r="L2671">
        <v>3</v>
      </c>
      <c r="M2671" t="s">
        <v>5133</v>
      </c>
      <c r="N2671">
        <v>0.6</v>
      </c>
      <c r="O2671">
        <v>4.8764629388816603E-4</v>
      </c>
    </row>
    <row r="2672" spans="1:15">
      <c r="A2672" t="s">
        <v>3300</v>
      </c>
      <c r="B2672" t="s">
        <v>23518</v>
      </c>
      <c r="C2672" t="s">
        <v>3301</v>
      </c>
      <c r="D2672">
        <v>1</v>
      </c>
      <c r="E2672">
        <v>787</v>
      </c>
      <c r="F2672">
        <v>3</v>
      </c>
      <c r="G2672">
        <v>7393</v>
      </c>
      <c r="H2672">
        <v>0.28660084727541502</v>
      </c>
      <c r="I2672">
        <v>0.97863801257884697</v>
      </c>
      <c r="J2672">
        <v>0.94620131057153301</v>
      </c>
      <c r="K2672" t="s">
        <v>24588</v>
      </c>
      <c r="L2672">
        <v>1</v>
      </c>
      <c r="M2672" t="s">
        <v>5133</v>
      </c>
      <c r="N2672">
        <v>0.33333333333333298</v>
      </c>
      <c r="O2672">
        <v>1.27064803049555E-3</v>
      </c>
    </row>
    <row r="2673" spans="1:15">
      <c r="A2673" t="s">
        <v>3302</v>
      </c>
      <c r="B2673" t="s">
        <v>23511</v>
      </c>
      <c r="C2673" t="s">
        <v>3303</v>
      </c>
      <c r="D2673">
        <v>2</v>
      </c>
      <c r="E2673">
        <v>6152</v>
      </c>
      <c r="F2673">
        <v>3</v>
      </c>
      <c r="G2673">
        <v>7804</v>
      </c>
      <c r="H2673">
        <v>0.88457550560319997</v>
      </c>
      <c r="I2673">
        <v>1</v>
      </c>
      <c r="J2673">
        <v>0.85953329234717102</v>
      </c>
      <c r="K2673" t="s">
        <v>24581</v>
      </c>
      <c r="L2673">
        <v>2</v>
      </c>
      <c r="M2673" t="s">
        <v>5133</v>
      </c>
      <c r="N2673">
        <v>0.66666666666666696</v>
      </c>
      <c r="O2673">
        <v>3.2509752925877802E-4</v>
      </c>
    </row>
    <row r="2674" spans="1:15">
      <c r="A2674" t="s">
        <v>3304</v>
      </c>
      <c r="B2674" t="s">
        <v>23511</v>
      </c>
      <c r="C2674" t="s">
        <v>3305</v>
      </c>
      <c r="D2674">
        <v>9</v>
      </c>
      <c r="E2674">
        <v>6152</v>
      </c>
      <c r="F2674">
        <v>9</v>
      </c>
      <c r="G2674">
        <v>7804</v>
      </c>
      <c r="H2674">
        <v>0.117423000773971</v>
      </c>
      <c r="I2674">
        <v>0.47842873658393897</v>
      </c>
      <c r="J2674">
        <v>0.41122542710949</v>
      </c>
      <c r="K2674" t="s">
        <v>25649</v>
      </c>
      <c r="L2674">
        <v>9</v>
      </c>
      <c r="M2674" t="s">
        <v>5133</v>
      </c>
      <c r="N2674">
        <v>1</v>
      </c>
      <c r="O2674">
        <v>1.4629388816645001E-3</v>
      </c>
    </row>
    <row r="2675" spans="1:15">
      <c r="A2675" t="s">
        <v>3306</v>
      </c>
      <c r="B2675" t="s">
        <v>23511</v>
      </c>
      <c r="C2675" t="s">
        <v>3307</v>
      </c>
      <c r="D2675">
        <v>2</v>
      </c>
      <c r="E2675">
        <v>6152</v>
      </c>
      <c r="F2675">
        <v>2</v>
      </c>
      <c r="G2675">
        <v>7804</v>
      </c>
      <c r="H2675">
        <v>0.62141708038142995</v>
      </c>
      <c r="I2675">
        <v>0.968912233598893</v>
      </c>
      <c r="J2675">
        <v>0.832812322140707</v>
      </c>
      <c r="K2675" t="s">
        <v>25650</v>
      </c>
      <c r="L2675">
        <v>2</v>
      </c>
      <c r="M2675" t="s">
        <v>5133</v>
      </c>
      <c r="N2675">
        <v>1</v>
      </c>
      <c r="O2675">
        <v>3.2509752925877802E-4</v>
      </c>
    </row>
    <row r="2676" spans="1:15">
      <c r="A2676" t="s">
        <v>3308</v>
      </c>
      <c r="B2676" t="s">
        <v>23518</v>
      </c>
      <c r="C2676" t="s">
        <v>3309</v>
      </c>
      <c r="D2676">
        <v>1</v>
      </c>
      <c r="E2676">
        <v>787</v>
      </c>
      <c r="F2676">
        <v>1</v>
      </c>
      <c r="G2676">
        <v>7393</v>
      </c>
      <c r="H2676">
        <v>0.106452049235764</v>
      </c>
      <c r="I2676">
        <v>0.63266972740240601</v>
      </c>
      <c r="J2676">
        <v>0.61170005408803896</v>
      </c>
      <c r="K2676" t="s">
        <v>24546</v>
      </c>
      <c r="L2676">
        <v>1</v>
      </c>
      <c r="M2676" t="s">
        <v>5133</v>
      </c>
      <c r="N2676">
        <v>1</v>
      </c>
      <c r="O2676">
        <v>1.27064803049555E-3</v>
      </c>
    </row>
    <row r="2677" spans="1:15">
      <c r="A2677" t="s">
        <v>3310</v>
      </c>
      <c r="B2677" t="s">
        <v>23518</v>
      </c>
      <c r="C2677" t="s">
        <v>3311</v>
      </c>
      <c r="D2677">
        <v>1</v>
      </c>
      <c r="E2677">
        <v>787</v>
      </c>
      <c r="F2677">
        <v>32</v>
      </c>
      <c r="G2677">
        <v>7393</v>
      </c>
      <c r="H2677">
        <v>0.97294235941167295</v>
      </c>
      <c r="I2677">
        <v>1</v>
      </c>
      <c r="J2677">
        <v>0.966855260484069</v>
      </c>
      <c r="K2677" t="s">
        <v>24717</v>
      </c>
      <c r="L2677">
        <v>1</v>
      </c>
      <c r="M2677" t="s">
        <v>5133</v>
      </c>
      <c r="N2677">
        <v>3.125E-2</v>
      </c>
      <c r="O2677">
        <v>1.27064803049555E-3</v>
      </c>
    </row>
    <row r="2678" spans="1:15">
      <c r="A2678" t="s">
        <v>3310</v>
      </c>
      <c r="B2678" t="s">
        <v>23511</v>
      </c>
      <c r="C2678" t="s">
        <v>3311</v>
      </c>
      <c r="D2678">
        <v>30</v>
      </c>
      <c r="E2678">
        <v>6152</v>
      </c>
      <c r="F2678">
        <v>33</v>
      </c>
      <c r="G2678">
        <v>7804</v>
      </c>
      <c r="H2678">
        <v>5.9518192827030497E-2</v>
      </c>
      <c r="I2678">
        <v>0.30758877080426</v>
      </c>
      <c r="J2678">
        <v>0.26438278885840499</v>
      </c>
      <c r="K2678" t="s">
        <v>24716</v>
      </c>
      <c r="L2678">
        <v>30</v>
      </c>
      <c r="M2678" t="s">
        <v>5133</v>
      </c>
      <c r="N2678">
        <v>0.90909090909090895</v>
      </c>
      <c r="O2678">
        <v>4.8764629388816597E-3</v>
      </c>
    </row>
    <row r="2679" spans="1:15">
      <c r="A2679" t="s">
        <v>3312</v>
      </c>
      <c r="B2679" t="s">
        <v>23511</v>
      </c>
      <c r="C2679" t="s">
        <v>3313</v>
      </c>
      <c r="D2679">
        <v>3</v>
      </c>
      <c r="E2679">
        <v>6152</v>
      </c>
      <c r="F2679">
        <v>3</v>
      </c>
      <c r="G2679">
        <v>7804</v>
      </c>
      <c r="H2679">
        <v>0.489837867770546</v>
      </c>
      <c r="I2679">
        <v>0.96083957126938102</v>
      </c>
      <c r="J2679">
        <v>0.82587360011061495</v>
      </c>
      <c r="K2679" t="s">
        <v>25651</v>
      </c>
      <c r="L2679">
        <v>3</v>
      </c>
      <c r="M2679" t="s">
        <v>5133</v>
      </c>
      <c r="N2679">
        <v>1</v>
      </c>
      <c r="O2679">
        <v>4.8764629388816603E-4</v>
      </c>
    </row>
    <row r="2680" spans="1:15">
      <c r="A2680" t="s">
        <v>3314</v>
      </c>
      <c r="B2680" t="s">
        <v>23511</v>
      </c>
      <c r="C2680" t="s">
        <v>3315</v>
      </c>
      <c r="D2680">
        <v>1</v>
      </c>
      <c r="E2680">
        <v>6152</v>
      </c>
      <c r="F2680">
        <v>1</v>
      </c>
      <c r="G2680">
        <v>7804</v>
      </c>
      <c r="H2680">
        <v>0.788313685289595</v>
      </c>
      <c r="I2680">
        <v>0.968912233598893</v>
      </c>
      <c r="J2680">
        <v>0.832812322140707</v>
      </c>
      <c r="K2680" t="s">
        <v>24850</v>
      </c>
      <c r="L2680">
        <v>1</v>
      </c>
      <c r="M2680" t="s">
        <v>5133</v>
      </c>
      <c r="N2680">
        <v>1</v>
      </c>
      <c r="O2680">
        <v>1.6254876462938901E-4</v>
      </c>
    </row>
    <row r="2681" spans="1:15">
      <c r="A2681" t="s">
        <v>3316</v>
      </c>
      <c r="B2681" t="s">
        <v>23511</v>
      </c>
      <c r="C2681" t="s">
        <v>3317</v>
      </c>
      <c r="D2681">
        <v>1</v>
      </c>
      <c r="E2681">
        <v>6152</v>
      </c>
      <c r="F2681">
        <v>1</v>
      </c>
      <c r="G2681">
        <v>7804</v>
      </c>
      <c r="H2681">
        <v>0.788313685289595</v>
      </c>
      <c r="I2681">
        <v>0.968912233598893</v>
      </c>
      <c r="J2681">
        <v>0.832812322140707</v>
      </c>
      <c r="K2681" t="s">
        <v>24850</v>
      </c>
      <c r="L2681">
        <v>1</v>
      </c>
      <c r="M2681" t="s">
        <v>5133</v>
      </c>
      <c r="N2681">
        <v>1</v>
      </c>
      <c r="O2681">
        <v>1.6254876462938901E-4</v>
      </c>
    </row>
    <row r="2682" spans="1:15">
      <c r="A2682" t="s">
        <v>3318</v>
      </c>
      <c r="B2682" t="s">
        <v>23511</v>
      </c>
      <c r="C2682" t="s">
        <v>3319</v>
      </c>
      <c r="D2682">
        <v>6</v>
      </c>
      <c r="E2682">
        <v>6152</v>
      </c>
      <c r="F2682">
        <v>7</v>
      </c>
      <c r="G2682">
        <v>7804</v>
      </c>
      <c r="H2682">
        <v>0.54476030000281095</v>
      </c>
      <c r="I2682">
        <v>0.968912233598893</v>
      </c>
      <c r="J2682">
        <v>0.832812322140707</v>
      </c>
      <c r="K2682" t="s">
        <v>25652</v>
      </c>
      <c r="L2682">
        <v>6</v>
      </c>
      <c r="M2682" t="s">
        <v>5133</v>
      </c>
      <c r="N2682">
        <v>0.85714285714285698</v>
      </c>
      <c r="O2682">
        <v>9.7529258777633303E-4</v>
      </c>
    </row>
    <row r="2683" spans="1:15">
      <c r="A2683" t="s">
        <v>3318</v>
      </c>
      <c r="B2683" t="s">
        <v>23513</v>
      </c>
      <c r="C2683" t="s">
        <v>3319</v>
      </c>
      <c r="D2683">
        <v>1</v>
      </c>
      <c r="E2683">
        <v>535</v>
      </c>
      <c r="F2683">
        <v>8</v>
      </c>
      <c r="G2683">
        <v>8124</v>
      </c>
      <c r="H2683">
        <v>0.42028903387437799</v>
      </c>
      <c r="I2683">
        <v>0.99999999999997702</v>
      </c>
      <c r="J2683">
        <v>0.95041217501583097</v>
      </c>
      <c r="K2683" t="s">
        <v>23746</v>
      </c>
      <c r="L2683">
        <v>1</v>
      </c>
      <c r="M2683" t="s">
        <v>5133</v>
      </c>
      <c r="N2683">
        <v>0.125</v>
      </c>
      <c r="O2683">
        <v>1.8691588785046699E-3</v>
      </c>
    </row>
    <row r="2684" spans="1:15">
      <c r="A2684" t="s">
        <v>3320</v>
      </c>
      <c r="B2684" t="s">
        <v>23511</v>
      </c>
      <c r="C2684" t="s">
        <v>3321</v>
      </c>
      <c r="D2684">
        <v>2</v>
      </c>
      <c r="E2684">
        <v>6152</v>
      </c>
      <c r="F2684">
        <v>2</v>
      </c>
      <c r="G2684">
        <v>7804</v>
      </c>
      <c r="H2684">
        <v>0.62141708038142995</v>
      </c>
      <c r="I2684">
        <v>0.968912233598893</v>
      </c>
      <c r="J2684">
        <v>0.832812322140707</v>
      </c>
      <c r="K2684" t="s">
        <v>25653</v>
      </c>
      <c r="L2684">
        <v>2</v>
      </c>
      <c r="M2684" t="s">
        <v>5133</v>
      </c>
      <c r="N2684">
        <v>1</v>
      </c>
      <c r="O2684">
        <v>3.2509752925877802E-4</v>
      </c>
    </row>
    <row r="2685" spans="1:15">
      <c r="A2685" t="s">
        <v>3322</v>
      </c>
      <c r="B2685" t="s">
        <v>23511</v>
      </c>
      <c r="C2685" t="s">
        <v>3323</v>
      </c>
      <c r="D2685">
        <v>3</v>
      </c>
      <c r="E2685">
        <v>6152</v>
      </c>
      <c r="F2685">
        <v>3</v>
      </c>
      <c r="G2685">
        <v>7804</v>
      </c>
      <c r="H2685">
        <v>0.489837867770546</v>
      </c>
      <c r="I2685">
        <v>0.96083957126938102</v>
      </c>
      <c r="J2685">
        <v>0.82587360011061495</v>
      </c>
      <c r="K2685" t="s">
        <v>25654</v>
      </c>
      <c r="L2685">
        <v>3</v>
      </c>
      <c r="M2685" t="s">
        <v>5133</v>
      </c>
      <c r="N2685">
        <v>1</v>
      </c>
      <c r="O2685">
        <v>4.8764629388816603E-4</v>
      </c>
    </row>
    <row r="2686" spans="1:15">
      <c r="A2686" t="s">
        <v>3324</v>
      </c>
      <c r="B2686" t="s">
        <v>23511</v>
      </c>
      <c r="C2686" t="s">
        <v>3325</v>
      </c>
      <c r="D2686">
        <v>29</v>
      </c>
      <c r="E2686">
        <v>6152</v>
      </c>
      <c r="F2686">
        <v>30</v>
      </c>
      <c r="G2686">
        <v>7804</v>
      </c>
      <c r="H2686">
        <v>7.1319970969707996E-3</v>
      </c>
      <c r="I2686">
        <v>6.4953294560293695E-2</v>
      </c>
      <c r="J2686">
        <v>5.5829519122204803E-2</v>
      </c>
      <c r="K2686" t="s">
        <v>25655</v>
      </c>
      <c r="L2686">
        <v>29</v>
      </c>
      <c r="M2686" t="s">
        <v>5133</v>
      </c>
      <c r="N2686">
        <v>0.96666666666666701</v>
      </c>
      <c r="O2686">
        <v>4.7139141742522797E-3</v>
      </c>
    </row>
    <row r="2687" spans="1:15">
      <c r="A2687" t="s">
        <v>3326</v>
      </c>
      <c r="B2687" t="s">
        <v>23511</v>
      </c>
      <c r="C2687" t="s">
        <v>3327</v>
      </c>
      <c r="D2687">
        <v>15</v>
      </c>
      <c r="E2687">
        <v>6152</v>
      </c>
      <c r="F2687">
        <v>16</v>
      </c>
      <c r="G2687">
        <v>7804</v>
      </c>
      <c r="H2687">
        <v>0.117553998354144</v>
      </c>
      <c r="I2687">
        <v>0.47842873658393897</v>
      </c>
      <c r="J2687">
        <v>0.41122542710949</v>
      </c>
      <c r="K2687" t="s">
        <v>25656</v>
      </c>
      <c r="L2687">
        <v>15</v>
      </c>
      <c r="M2687" t="s">
        <v>5133</v>
      </c>
      <c r="N2687">
        <v>0.9375</v>
      </c>
      <c r="O2687">
        <v>2.4382314694408299E-3</v>
      </c>
    </row>
    <row r="2688" spans="1:15">
      <c r="A2688" t="s">
        <v>3328</v>
      </c>
      <c r="B2688" t="s">
        <v>23511</v>
      </c>
      <c r="C2688" t="s">
        <v>3329</v>
      </c>
      <c r="D2688">
        <v>3</v>
      </c>
      <c r="E2688">
        <v>6152</v>
      </c>
      <c r="F2688">
        <v>3</v>
      </c>
      <c r="G2688">
        <v>7804</v>
      </c>
      <c r="H2688">
        <v>0.489837867770546</v>
      </c>
      <c r="I2688">
        <v>0.96083957126938102</v>
      </c>
      <c r="J2688">
        <v>0.82587360011061495</v>
      </c>
      <c r="K2688" t="s">
        <v>25657</v>
      </c>
      <c r="L2688">
        <v>3</v>
      </c>
      <c r="M2688" t="s">
        <v>5133</v>
      </c>
      <c r="N2688">
        <v>1</v>
      </c>
      <c r="O2688">
        <v>4.8764629388816603E-4</v>
      </c>
    </row>
    <row r="2689" spans="1:15">
      <c r="A2689" t="s">
        <v>3330</v>
      </c>
      <c r="B2689" t="s">
        <v>23511</v>
      </c>
      <c r="C2689" t="s">
        <v>3331</v>
      </c>
      <c r="D2689">
        <v>2</v>
      </c>
      <c r="E2689">
        <v>6152</v>
      </c>
      <c r="F2689">
        <v>2</v>
      </c>
      <c r="G2689">
        <v>7804</v>
      </c>
      <c r="H2689">
        <v>0.62141708038142995</v>
      </c>
      <c r="I2689">
        <v>0.968912233598893</v>
      </c>
      <c r="J2689">
        <v>0.832812322140707</v>
      </c>
      <c r="K2689" t="s">
        <v>24603</v>
      </c>
      <c r="L2689">
        <v>2</v>
      </c>
      <c r="M2689" t="s">
        <v>5133</v>
      </c>
      <c r="N2689">
        <v>1</v>
      </c>
      <c r="O2689">
        <v>3.2509752925877802E-4</v>
      </c>
    </row>
    <row r="2690" spans="1:15">
      <c r="A2690" t="s">
        <v>3332</v>
      </c>
      <c r="B2690" t="s">
        <v>23511</v>
      </c>
      <c r="C2690" t="s">
        <v>3333</v>
      </c>
      <c r="D2690">
        <v>8</v>
      </c>
      <c r="E2690">
        <v>6152</v>
      </c>
      <c r="F2690">
        <v>9</v>
      </c>
      <c r="G2690">
        <v>7804</v>
      </c>
      <c r="H2690">
        <v>0.40157748897504503</v>
      </c>
      <c r="I2690">
        <v>0.91525479399875698</v>
      </c>
      <c r="J2690">
        <v>0.78669196642228301</v>
      </c>
      <c r="K2690" t="s">
        <v>25658</v>
      </c>
      <c r="L2690">
        <v>8</v>
      </c>
      <c r="M2690" t="s">
        <v>5133</v>
      </c>
      <c r="N2690">
        <v>0.88888888888888895</v>
      </c>
      <c r="O2690">
        <v>1.3003901170351099E-3</v>
      </c>
    </row>
    <row r="2691" spans="1:15">
      <c r="A2691" t="s">
        <v>3332</v>
      </c>
      <c r="B2691" t="s">
        <v>23518</v>
      </c>
      <c r="C2691" t="s">
        <v>3333</v>
      </c>
      <c r="D2691">
        <v>1</v>
      </c>
      <c r="E2691">
        <v>787</v>
      </c>
      <c r="F2691">
        <v>9</v>
      </c>
      <c r="G2691">
        <v>7393</v>
      </c>
      <c r="H2691">
        <v>0.63708190659863195</v>
      </c>
      <c r="I2691">
        <v>1</v>
      </c>
      <c r="J2691">
        <v>0.966855260484069</v>
      </c>
      <c r="K2691" t="s">
        <v>24620</v>
      </c>
      <c r="L2691">
        <v>1</v>
      </c>
      <c r="M2691" t="s">
        <v>5133</v>
      </c>
      <c r="N2691">
        <v>0.11111111111111099</v>
      </c>
      <c r="O2691">
        <v>1.27064803049555E-3</v>
      </c>
    </row>
    <row r="2692" spans="1:15">
      <c r="A2692" t="s">
        <v>3334</v>
      </c>
      <c r="B2692" t="s">
        <v>23518</v>
      </c>
      <c r="C2692" t="s">
        <v>3335</v>
      </c>
      <c r="D2692">
        <v>1</v>
      </c>
      <c r="E2692">
        <v>787</v>
      </c>
      <c r="F2692">
        <v>1</v>
      </c>
      <c r="G2692">
        <v>7393</v>
      </c>
      <c r="H2692">
        <v>0.106452049235764</v>
      </c>
      <c r="I2692">
        <v>0.63266972740240601</v>
      </c>
      <c r="J2692">
        <v>0.61170005408803896</v>
      </c>
      <c r="K2692" t="s">
        <v>24620</v>
      </c>
      <c r="L2692">
        <v>1</v>
      </c>
      <c r="M2692" t="s">
        <v>5133</v>
      </c>
      <c r="N2692">
        <v>1</v>
      </c>
      <c r="O2692">
        <v>1.27064803049555E-3</v>
      </c>
    </row>
    <row r="2693" spans="1:15">
      <c r="A2693" t="s">
        <v>3336</v>
      </c>
      <c r="B2693" t="s">
        <v>23511</v>
      </c>
      <c r="C2693" t="s">
        <v>3337</v>
      </c>
      <c r="D2693">
        <v>13</v>
      </c>
      <c r="E2693">
        <v>6152</v>
      </c>
      <c r="F2693">
        <v>16</v>
      </c>
      <c r="G2693">
        <v>7804</v>
      </c>
      <c r="H2693">
        <v>0.55141591982388505</v>
      </c>
      <c r="I2693">
        <v>0.968912233598893</v>
      </c>
      <c r="J2693">
        <v>0.832812322140707</v>
      </c>
      <c r="K2693" t="s">
        <v>25659</v>
      </c>
      <c r="L2693">
        <v>13</v>
      </c>
      <c r="M2693" t="s">
        <v>5133</v>
      </c>
      <c r="N2693">
        <v>0.8125</v>
      </c>
      <c r="O2693">
        <v>2.1131339401820499E-3</v>
      </c>
    </row>
    <row r="2694" spans="1:15">
      <c r="A2694" t="s">
        <v>3338</v>
      </c>
      <c r="B2694" t="s">
        <v>23511</v>
      </c>
      <c r="C2694" t="s">
        <v>3339</v>
      </c>
      <c r="D2694">
        <v>13</v>
      </c>
      <c r="E2694">
        <v>6152</v>
      </c>
      <c r="F2694">
        <v>16</v>
      </c>
      <c r="G2694">
        <v>7804</v>
      </c>
      <c r="H2694">
        <v>0.55141591982388505</v>
      </c>
      <c r="I2694">
        <v>0.968912233598893</v>
      </c>
      <c r="J2694">
        <v>0.832812322140707</v>
      </c>
      <c r="K2694" t="s">
        <v>25659</v>
      </c>
      <c r="L2694">
        <v>13</v>
      </c>
      <c r="M2694" t="s">
        <v>5133</v>
      </c>
      <c r="N2694">
        <v>0.8125</v>
      </c>
      <c r="O2694">
        <v>2.1131339401820499E-3</v>
      </c>
    </row>
    <row r="2695" spans="1:15">
      <c r="A2695" t="s">
        <v>3340</v>
      </c>
      <c r="B2695" t="s">
        <v>23511</v>
      </c>
      <c r="C2695" t="s">
        <v>3341</v>
      </c>
      <c r="D2695">
        <v>4</v>
      </c>
      <c r="E2695">
        <v>6152</v>
      </c>
      <c r="F2695">
        <v>4</v>
      </c>
      <c r="G2695">
        <v>7804</v>
      </c>
      <c r="H2695">
        <v>0.38610601832086699</v>
      </c>
      <c r="I2695">
        <v>0.90829480295553899</v>
      </c>
      <c r="J2695">
        <v>0.78070962240619901</v>
      </c>
      <c r="K2695" t="s">
        <v>24973</v>
      </c>
      <c r="L2695">
        <v>4</v>
      </c>
      <c r="M2695" t="s">
        <v>5133</v>
      </c>
      <c r="N2695">
        <v>1</v>
      </c>
      <c r="O2695">
        <v>6.5019505851755496E-4</v>
      </c>
    </row>
    <row r="2696" spans="1:15">
      <c r="A2696" t="s">
        <v>3342</v>
      </c>
      <c r="B2696" t="s">
        <v>23511</v>
      </c>
      <c r="C2696" t="s">
        <v>3343</v>
      </c>
      <c r="D2696">
        <v>2</v>
      </c>
      <c r="E2696">
        <v>6152</v>
      </c>
      <c r="F2696">
        <v>4</v>
      </c>
      <c r="G2696">
        <v>7804</v>
      </c>
      <c r="H2696">
        <v>0.96811759508681905</v>
      </c>
      <c r="I2696">
        <v>1</v>
      </c>
      <c r="J2696">
        <v>0.85953329234717102</v>
      </c>
      <c r="K2696" t="s">
        <v>24625</v>
      </c>
      <c r="L2696">
        <v>2</v>
      </c>
      <c r="M2696" t="s">
        <v>5133</v>
      </c>
      <c r="N2696">
        <v>0.5</v>
      </c>
      <c r="O2696">
        <v>3.2509752925877802E-4</v>
      </c>
    </row>
    <row r="2697" spans="1:15">
      <c r="A2697" t="s">
        <v>3344</v>
      </c>
      <c r="B2697" t="s">
        <v>23511</v>
      </c>
      <c r="C2697" t="s">
        <v>3345</v>
      </c>
      <c r="D2697">
        <v>1</v>
      </c>
      <c r="E2697">
        <v>6152</v>
      </c>
      <c r="F2697">
        <v>1</v>
      </c>
      <c r="G2697">
        <v>7804</v>
      </c>
      <c r="H2697">
        <v>0.788313685289595</v>
      </c>
      <c r="I2697">
        <v>0.968912233598893</v>
      </c>
      <c r="J2697">
        <v>0.832812322140707</v>
      </c>
      <c r="K2697" t="s">
        <v>24936</v>
      </c>
      <c r="L2697">
        <v>1</v>
      </c>
      <c r="M2697" t="s">
        <v>5133</v>
      </c>
      <c r="N2697">
        <v>1</v>
      </c>
      <c r="O2697">
        <v>1.6254876462938901E-4</v>
      </c>
    </row>
    <row r="2698" spans="1:15">
      <c r="A2698" t="s">
        <v>3346</v>
      </c>
      <c r="B2698" t="s">
        <v>23511</v>
      </c>
      <c r="C2698" t="s">
        <v>3347</v>
      </c>
      <c r="D2698">
        <v>1</v>
      </c>
      <c r="E2698">
        <v>6152</v>
      </c>
      <c r="F2698">
        <v>1</v>
      </c>
      <c r="G2698">
        <v>7804</v>
      </c>
      <c r="H2698">
        <v>0.788313685289595</v>
      </c>
      <c r="I2698">
        <v>0.968912233598893</v>
      </c>
      <c r="J2698">
        <v>0.832812322140707</v>
      </c>
      <c r="K2698" t="s">
        <v>25483</v>
      </c>
      <c r="L2698">
        <v>1</v>
      </c>
      <c r="M2698" t="s">
        <v>5133</v>
      </c>
      <c r="N2698">
        <v>1</v>
      </c>
      <c r="O2698">
        <v>1.6254876462938901E-4</v>
      </c>
    </row>
    <row r="2699" spans="1:15">
      <c r="A2699" t="s">
        <v>3348</v>
      </c>
      <c r="B2699" t="s">
        <v>23511</v>
      </c>
      <c r="C2699" t="s">
        <v>3349</v>
      </c>
      <c r="D2699">
        <v>1</v>
      </c>
      <c r="E2699">
        <v>6152</v>
      </c>
      <c r="F2699">
        <v>2</v>
      </c>
      <c r="G2699">
        <v>7804</v>
      </c>
      <c r="H2699">
        <v>0.95521029019776005</v>
      </c>
      <c r="I2699">
        <v>1</v>
      </c>
      <c r="J2699">
        <v>0.85953329234717102</v>
      </c>
      <c r="K2699" t="s">
        <v>24935</v>
      </c>
      <c r="L2699">
        <v>1</v>
      </c>
      <c r="M2699" t="s">
        <v>5133</v>
      </c>
      <c r="N2699">
        <v>0.5</v>
      </c>
      <c r="O2699">
        <v>1.6254876462938901E-4</v>
      </c>
    </row>
    <row r="2700" spans="1:15">
      <c r="A2700" t="s">
        <v>3350</v>
      </c>
      <c r="B2700" t="s">
        <v>23511</v>
      </c>
      <c r="C2700" t="s">
        <v>3351</v>
      </c>
      <c r="D2700">
        <v>2</v>
      </c>
      <c r="E2700">
        <v>6152</v>
      </c>
      <c r="F2700">
        <v>2</v>
      </c>
      <c r="G2700">
        <v>7804</v>
      </c>
      <c r="H2700">
        <v>0.62141708038142995</v>
      </c>
      <c r="I2700">
        <v>0.968912233598893</v>
      </c>
      <c r="J2700">
        <v>0.832812322140707</v>
      </c>
      <c r="K2700" t="s">
        <v>24625</v>
      </c>
      <c r="L2700">
        <v>2</v>
      </c>
      <c r="M2700" t="s">
        <v>5133</v>
      </c>
      <c r="N2700">
        <v>1</v>
      </c>
      <c r="O2700">
        <v>3.2509752925877802E-4</v>
      </c>
    </row>
    <row r="2701" spans="1:15">
      <c r="A2701" t="s">
        <v>3352</v>
      </c>
      <c r="B2701" t="s">
        <v>23511</v>
      </c>
      <c r="C2701" t="s">
        <v>3353</v>
      </c>
      <c r="D2701">
        <v>1</v>
      </c>
      <c r="E2701">
        <v>6152</v>
      </c>
      <c r="F2701">
        <v>1</v>
      </c>
      <c r="G2701">
        <v>7804</v>
      </c>
      <c r="H2701">
        <v>0.788313685289595</v>
      </c>
      <c r="I2701">
        <v>0.968912233598893</v>
      </c>
      <c r="J2701">
        <v>0.832812322140707</v>
      </c>
      <c r="K2701" t="s">
        <v>24936</v>
      </c>
      <c r="L2701">
        <v>1</v>
      </c>
      <c r="M2701" t="s">
        <v>5133</v>
      </c>
      <c r="N2701">
        <v>1</v>
      </c>
      <c r="O2701">
        <v>1.6254876462938901E-4</v>
      </c>
    </row>
    <row r="2702" spans="1:15">
      <c r="A2702" t="s">
        <v>3354</v>
      </c>
      <c r="B2702" t="s">
        <v>23511</v>
      </c>
      <c r="C2702" t="s">
        <v>3355</v>
      </c>
      <c r="D2702">
        <v>1</v>
      </c>
      <c r="E2702">
        <v>6152</v>
      </c>
      <c r="F2702">
        <v>1</v>
      </c>
      <c r="G2702">
        <v>7804</v>
      </c>
      <c r="H2702">
        <v>0.788313685289595</v>
      </c>
      <c r="I2702">
        <v>0.968912233598893</v>
      </c>
      <c r="J2702">
        <v>0.832812322140707</v>
      </c>
      <c r="K2702" t="s">
        <v>24936</v>
      </c>
      <c r="L2702">
        <v>1</v>
      </c>
      <c r="M2702" t="s">
        <v>5133</v>
      </c>
      <c r="N2702">
        <v>1</v>
      </c>
      <c r="O2702">
        <v>1.6254876462938901E-4</v>
      </c>
    </row>
    <row r="2703" spans="1:15">
      <c r="A2703" t="s">
        <v>3356</v>
      </c>
      <c r="B2703" t="s">
        <v>23511</v>
      </c>
      <c r="C2703" t="s">
        <v>3357</v>
      </c>
      <c r="D2703">
        <v>4</v>
      </c>
      <c r="E2703">
        <v>6152</v>
      </c>
      <c r="F2703">
        <v>4</v>
      </c>
      <c r="G2703">
        <v>7804</v>
      </c>
      <c r="H2703">
        <v>0.38610601832086699</v>
      </c>
      <c r="I2703">
        <v>0.90829480295553899</v>
      </c>
      <c r="J2703">
        <v>0.78070962240619901</v>
      </c>
      <c r="K2703" t="s">
        <v>25660</v>
      </c>
      <c r="L2703">
        <v>4</v>
      </c>
      <c r="M2703" t="s">
        <v>5133</v>
      </c>
      <c r="N2703">
        <v>1</v>
      </c>
      <c r="O2703">
        <v>6.5019505851755496E-4</v>
      </c>
    </row>
    <row r="2704" spans="1:15">
      <c r="A2704" t="s">
        <v>3358</v>
      </c>
      <c r="B2704" t="s">
        <v>23513</v>
      </c>
      <c r="C2704" t="s">
        <v>3359</v>
      </c>
      <c r="D2704">
        <v>17</v>
      </c>
      <c r="E2704">
        <v>535</v>
      </c>
      <c r="F2704">
        <v>287</v>
      </c>
      <c r="G2704">
        <v>8124</v>
      </c>
      <c r="H2704">
        <v>0.71209121838980105</v>
      </c>
      <c r="I2704">
        <v>0.99999999999997702</v>
      </c>
      <c r="J2704">
        <v>0.95041217501583097</v>
      </c>
      <c r="K2704" t="s">
        <v>25661</v>
      </c>
      <c r="L2704">
        <v>17</v>
      </c>
      <c r="M2704" t="s">
        <v>5133</v>
      </c>
      <c r="N2704">
        <v>5.9233449477351902E-2</v>
      </c>
      <c r="O2704">
        <v>3.1775700934579397E-2</v>
      </c>
    </row>
    <row r="2705" spans="1:15">
      <c r="A2705" t="s">
        <v>3358</v>
      </c>
      <c r="B2705" t="s">
        <v>23511</v>
      </c>
      <c r="C2705" t="s">
        <v>3359</v>
      </c>
      <c r="D2705">
        <v>206</v>
      </c>
      <c r="E2705">
        <v>6152</v>
      </c>
      <c r="F2705">
        <v>278</v>
      </c>
      <c r="G2705">
        <v>7804</v>
      </c>
      <c r="H2705">
        <v>0.97743618998856896</v>
      </c>
      <c r="I2705">
        <v>1</v>
      </c>
      <c r="J2705">
        <v>0.85953329234717102</v>
      </c>
      <c r="K2705" t="s">
        <v>25662</v>
      </c>
      <c r="L2705">
        <v>206</v>
      </c>
      <c r="M2705" t="s">
        <v>5133</v>
      </c>
      <c r="N2705">
        <v>0.74100719424460404</v>
      </c>
      <c r="O2705">
        <v>3.3485045513654103E-2</v>
      </c>
    </row>
    <row r="2706" spans="1:15">
      <c r="A2706" t="s">
        <v>3358</v>
      </c>
      <c r="B2706" t="s">
        <v>23518</v>
      </c>
      <c r="C2706" t="s">
        <v>3359</v>
      </c>
      <c r="D2706">
        <v>38</v>
      </c>
      <c r="E2706">
        <v>787</v>
      </c>
      <c r="F2706">
        <v>260</v>
      </c>
      <c r="G2706">
        <v>7393</v>
      </c>
      <c r="H2706">
        <v>2.5807814084932101E-2</v>
      </c>
      <c r="I2706">
        <v>0.420702974024114</v>
      </c>
      <c r="J2706">
        <v>0.40675888353650802</v>
      </c>
      <c r="K2706" t="s">
        <v>25663</v>
      </c>
      <c r="L2706">
        <v>38</v>
      </c>
      <c r="M2706" t="s">
        <v>5133</v>
      </c>
      <c r="N2706">
        <v>0.146153846153846</v>
      </c>
      <c r="O2706">
        <v>4.8284625158831002E-2</v>
      </c>
    </row>
    <row r="2707" spans="1:15">
      <c r="A2707" t="s">
        <v>3360</v>
      </c>
      <c r="B2707" t="s">
        <v>23511</v>
      </c>
      <c r="C2707" t="s">
        <v>3361</v>
      </c>
      <c r="D2707">
        <v>67</v>
      </c>
      <c r="E2707">
        <v>6152</v>
      </c>
      <c r="F2707">
        <v>91</v>
      </c>
      <c r="G2707">
        <v>7804</v>
      </c>
      <c r="H2707">
        <v>0.90907247073754505</v>
      </c>
      <c r="I2707">
        <v>1</v>
      </c>
      <c r="J2707">
        <v>0.85953329234717102</v>
      </c>
      <c r="K2707" t="s">
        <v>25664</v>
      </c>
      <c r="L2707">
        <v>67</v>
      </c>
      <c r="M2707" t="s">
        <v>5133</v>
      </c>
      <c r="N2707">
        <v>0.73626373626373598</v>
      </c>
      <c r="O2707">
        <v>1.08907672301691E-2</v>
      </c>
    </row>
    <row r="2708" spans="1:15">
      <c r="A2708" t="s">
        <v>3360</v>
      </c>
      <c r="B2708" t="s">
        <v>23513</v>
      </c>
      <c r="C2708" t="s">
        <v>3361</v>
      </c>
      <c r="D2708">
        <v>9</v>
      </c>
      <c r="E2708">
        <v>535</v>
      </c>
      <c r="F2708">
        <v>97</v>
      </c>
      <c r="G2708">
        <v>8124</v>
      </c>
      <c r="H2708">
        <v>0.18761929066932401</v>
      </c>
      <c r="I2708">
        <v>0.76410211607232004</v>
      </c>
      <c r="J2708">
        <v>0.72621195407050898</v>
      </c>
      <c r="K2708" t="s">
        <v>25665</v>
      </c>
      <c r="L2708">
        <v>9</v>
      </c>
      <c r="M2708" t="s">
        <v>5133</v>
      </c>
      <c r="N2708">
        <v>9.2783505154639206E-2</v>
      </c>
      <c r="O2708">
        <v>1.6822429906542102E-2</v>
      </c>
    </row>
    <row r="2709" spans="1:15">
      <c r="A2709" t="s">
        <v>3360</v>
      </c>
      <c r="B2709" t="s">
        <v>23518</v>
      </c>
      <c r="C2709" t="s">
        <v>3361</v>
      </c>
      <c r="D2709">
        <v>8</v>
      </c>
      <c r="E2709">
        <v>787</v>
      </c>
      <c r="F2709">
        <v>84</v>
      </c>
      <c r="G2709">
        <v>7393</v>
      </c>
      <c r="H2709">
        <v>0.68361314678395901</v>
      </c>
      <c r="I2709">
        <v>1</v>
      </c>
      <c r="J2709">
        <v>0.966855260484069</v>
      </c>
      <c r="K2709" t="s">
        <v>25666</v>
      </c>
      <c r="L2709">
        <v>8</v>
      </c>
      <c r="M2709" t="s">
        <v>5133</v>
      </c>
      <c r="N2709">
        <v>9.5238095238095205E-2</v>
      </c>
      <c r="O2709">
        <v>1.01651842439644E-2</v>
      </c>
    </row>
    <row r="2710" spans="1:15">
      <c r="A2710" t="s">
        <v>3362</v>
      </c>
      <c r="B2710" t="s">
        <v>23513</v>
      </c>
      <c r="C2710" t="s">
        <v>3363</v>
      </c>
      <c r="D2710">
        <v>7</v>
      </c>
      <c r="E2710">
        <v>535</v>
      </c>
      <c r="F2710">
        <v>88</v>
      </c>
      <c r="G2710">
        <v>8124</v>
      </c>
      <c r="H2710">
        <v>0.35939059900954101</v>
      </c>
      <c r="I2710">
        <v>0.99999999999997702</v>
      </c>
      <c r="J2710">
        <v>0.95041217501583097</v>
      </c>
      <c r="K2710" t="s">
        <v>25667</v>
      </c>
      <c r="L2710">
        <v>7</v>
      </c>
      <c r="M2710" t="s">
        <v>5133</v>
      </c>
      <c r="N2710">
        <v>7.9545454545454503E-2</v>
      </c>
      <c r="O2710">
        <v>1.3084112149532701E-2</v>
      </c>
    </row>
    <row r="2711" spans="1:15">
      <c r="A2711" t="s">
        <v>3362</v>
      </c>
      <c r="B2711" t="s">
        <v>23518</v>
      </c>
      <c r="C2711" t="s">
        <v>3363</v>
      </c>
      <c r="D2711">
        <v>8</v>
      </c>
      <c r="E2711">
        <v>787</v>
      </c>
      <c r="F2711">
        <v>76</v>
      </c>
      <c r="G2711">
        <v>7393</v>
      </c>
      <c r="H2711">
        <v>0.56885564502460895</v>
      </c>
      <c r="I2711">
        <v>1</v>
      </c>
      <c r="J2711">
        <v>0.966855260484069</v>
      </c>
      <c r="K2711" t="s">
        <v>25666</v>
      </c>
      <c r="L2711">
        <v>8</v>
      </c>
      <c r="M2711" t="s">
        <v>5133</v>
      </c>
      <c r="N2711">
        <v>0.105263157894737</v>
      </c>
      <c r="O2711">
        <v>1.01651842439644E-2</v>
      </c>
    </row>
    <row r="2712" spans="1:15">
      <c r="A2712" t="s">
        <v>3362</v>
      </c>
      <c r="B2712" t="s">
        <v>23511</v>
      </c>
      <c r="C2712" t="s">
        <v>3363</v>
      </c>
      <c r="D2712">
        <v>61</v>
      </c>
      <c r="E2712">
        <v>6152</v>
      </c>
      <c r="F2712">
        <v>82</v>
      </c>
      <c r="G2712">
        <v>7804</v>
      </c>
      <c r="H2712">
        <v>0.86875340277436397</v>
      </c>
      <c r="I2712">
        <v>1</v>
      </c>
      <c r="J2712">
        <v>0.85953329234717102</v>
      </c>
      <c r="K2712" t="s">
        <v>25668</v>
      </c>
      <c r="L2712">
        <v>61</v>
      </c>
      <c r="M2712" t="s">
        <v>5133</v>
      </c>
      <c r="N2712">
        <v>0.74390243902439002</v>
      </c>
      <c r="O2712">
        <v>9.9154746423927194E-3</v>
      </c>
    </row>
    <row r="2713" spans="1:15">
      <c r="A2713" t="s">
        <v>3364</v>
      </c>
      <c r="B2713" t="s">
        <v>23511</v>
      </c>
      <c r="C2713" t="s">
        <v>3365</v>
      </c>
      <c r="D2713">
        <v>3</v>
      </c>
      <c r="E2713">
        <v>6152</v>
      </c>
      <c r="F2713">
        <v>3</v>
      </c>
      <c r="G2713">
        <v>7804</v>
      </c>
      <c r="H2713">
        <v>0.489837867770546</v>
      </c>
      <c r="I2713">
        <v>0.96083957126938102</v>
      </c>
      <c r="J2713">
        <v>0.82587360011061495</v>
      </c>
      <c r="K2713" t="s">
        <v>25669</v>
      </c>
      <c r="L2713">
        <v>3</v>
      </c>
      <c r="M2713" t="s">
        <v>5133</v>
      </c>
      <c r="N2713">
        <v>1</v>
      </c>
      <c r="O2713">
        <v>4.8764629388816603E-4</v>
      </c>
    </row>
    <row r="2714" spans="1:15">
      <c r="A2714" t="s">
        <v>3366</v>
      </c>
      <c r="B2714" t="s">
        <v>23511</v>
      </c>
      <c r="C2714" t="s">
        <v>3367</v>
      </c>
      <c r="D2714">
        <v>7</v>
      </c>
      <c r="E2714">
        <v>6152</v>
      </c>
      <c r="F2714">
        <v>8</v>
      </c>
      <c r="G2714">
        <v>7804</v>
      </c>
      <c r="H2714">
        <v>0.46943957161060701</v>
      </c>
      <c r="I2714">
        <v>0.96083957126938102</v>
      </c>
      <c r="J2714">
        <v>0.82587360011061495</v>
      </c>
      <c r="K2714" t="s">
        <v>25670</v>
      </c>
      <c r="L2714">
        <v>7</v>
      </c>
      <c r="M2714" t="s">
        <v>5133</v>
      </c>
      <c r="N2714">
        <v>0.875</v>
      </c>
      <c r="O2714">
        <v>1.13784135240572E-3</v>
      </c>
    </row>
    <row r="2715" spans="1:15">
      <c r="A2715" t="s">
        <v>3366</v>
      </c>
      <c r="B2715" t="s">
        <v>23518</v>
      </c>
      <c r="C2715" t="s">
        <v>3367</v>
      </c>
      <c r="D2715">
        <v>1</v>
      </c>
      <c r="E2715">
        <v>787</v>
      </c>
      <c r="F2715">
        <v>8</v>
      </c>
      <c r="G2715">
        <v>7393</v>
      </c>
      <c r="H2715">
        <v>0.59379355565791103</v>
      </c>
      <c r="I2715">
        <v>1</v>
      </c>
      <c r="J2715">
        <v>0.966855260484069</v>
      </c>
      <c r="K2715" t="s">
        <v>23667</v>
      </c>
      <c r="L2715">
        <v>1</v>
      </c>
      <c r="M2715" t="s">
        <v>5133</v>
      </c>
      <c r="N2715">
        <v>0.125</v>
      </c>
      <c r="O2715">
        <v>1.27064803049555E-3</v>
      </c>
    </row>
    <row r="2716" spans="1:15">
      <c r="A2716" t="s">
        <v>3368</v>
      </c>
      <c r="B2716" t="s">
        <v>23511</v>
      </c>
      <c r="C2716" t="s">
        <v>3369</v>
      </c>
      <c r="D2716">
        <v>4</v>
      </c>
      <c r="E2716">
        <v>6152</v>
      </c>
      <c r="F2716">
        <v>6</v>
      </c>
      <c r="G2716">
        <v>7804</v>
      </c>
      <c r="H2716">
        <v>0.88632030892592895</v>
      </c>
      <c r="I2716">
        <v>1</v>
      </c>
      <c r="J2716">
        <v>0.85953329234717102</v>
      </c>
      <c r="K2716" t="s">
        <v>24540</v>
      </c>
      <c r="L2716">
        <v>4</v>
      </c>
      <c r="M2716" t="s">
        <v>5133</v>
      </c>
      <c r="N2716">
        <v>0.66666666666666696</v>
      </c>
      <c r="O2716">
        <v>6.5019505851755496E-4</v>
      </c>
    </row>
    <row r="2717" spans="1:15">
      <c r="A2717" t="s">
        <v>3370</v>
      </c>
      <c r="B2717" t="s">
        <v>23518</v>
      </c>
      <c r="C2717" t="s">
        <v>3371</v>
      </c>
      <c r="D2717">
        <v>1</v>
      </c>
      <c r="E2717">
        <v>787</v>
      </c>
      <c r="F2717">
        <v>2</v>
      </c>
      <c r="G2717">
        <v>7393</v>
      </c>
      <c r="H2717">
        <v>0.20158492765181499</v>
      </c>
      <c r="I2717">
        <v>0.83876007220319604</v>
      </c>
      <c r="J2717">
        <v>0.81095958809365798</v>
      </c>
      <c r="K2717" t="s">
        <v>23899</v>
      </c>
      <c r="L2717">
        <v>1</v>
      </c>
      <c r="M2717" t="s">
        <v>5133</v>
      </c>
      <c r="N2717">
        <v>0.5</v>
      </c>
      <c r="O2717">
        <v>1.27064803049555E-3</v>
      </c>
    </row>
    <row r="2718" spans="1:15">
      <c r="A2718" t="s">
        <v>3370</v>
      </c>
      <c r="B2718" t="s">
        <v>23511</v>
      </c>
      <c r="C2718" t="s">
        <v>3371</v>
      </c>
      <c r="D2718">
        <v>1</v>
      </c>
      <c r="E2718">
        <v>6152</v>
      </c>
      <c r="F2718">
        <v>2</v>
      </c>
      <c r="G2718">
        <v>7804</v>
      </c>
      <c r="H2718">
        <v>0.95521029019776005</v>
      </c>
      <c r="I2718">
        <v>1</v>
      </c>
      <c r="J2718">
        <v>0.85953329234717102</v>
      </c>
      <c r="K2718" t="s">
        <v>25232</v>
      </c>
      <c r="L2718">
        <v>1</v>
      </c>
      <c r="M2718" t="s">
        <v>5133</v>
      </c>
      <c r="N2718">
        <v>0.5</v>
      </c>
      <c r="O2718">
        <v>1.6254876462938901E-4</v>
      </c>
    </row>
    <row r="2719" spans="1:15">
      <c r="A2719" t="s">
        <v>3372</v>
      </c>
      <c r="B2719" t="s">
        <v>23511</v>
      </c>
      <c r="C2719" t="s">
        <v>3373</v>
      </c>
      <c r="D2719">
        <v>1</v>
      </c>
      <c r="E2719">
        <v>6152</v>
      </c>
      <c r="F2719">
        <v>1</v>
      </c>
      <c r="G2719">
        <v>7804</v>
      </c>
      <c r="H2719">
        <v>0.788313685289595</v>
      </c>
      <c r="I2719">
        <v>0.968912233598893</v>
      </c>
      <c r="J2719">
        <v>0.832812322140707</v>
      </c>
      <c r="K2719" t="s">
        <v>25671</v>
      </c>
      <c r="L2719">
        <v>1</v>
      </c>
      <c r="M2719" t="s">
        <v>5133</v>
      </c>
      <c r="N2719">
        <v>1</v>
      </c>
      <c r="O2719">
        <v>1.6254876462938901E-4</v>
      </c>
    </row>
    <row r="2720" spans="1:15">
      <c r="A2720" t="s">
        <v>3374</v>
      </c>
      <c r="B2720" t="s">
        <v>23511</v>
      </c>
      <c r="C2720" t="s">
        <v>3375</v>
      </c>
      <c r="D2720">
        <v>1</v>
      </c>
      <c r="E2720">
        <v>6152</v>
      </c>
      <c r="F2720">
        <v>1</v>
      </c>
      <c r="G2720">
        <v>7804</v>
      </c>
      <c r="H2720">
        <v>0.788313685289595</v>
      </c>
      <c r="I2720">
        <v>0.968912233598893</v>
      </c>
      <c r="J2720">
        <v>0.832812322140707</v>
      </c>
      <c r="K2720" t="s">
        <v>24532</v>
      </c>
      <c r="L2720">
        <v>1</v>
      </c>
      <c r="M2720" t="s">
        <v>5133</v>
      </c>
      <c r="N2720">
        <v>1</v>
      </c>
      <c r="O2720">
        <v>1.6254876462938901E-4</v>
      </c>
    </row>
    <row r="2721" spans="1:15">
      <c r="A2721" t="s">
        <v>3376</v>
      </c>
      <c r="B2721" t="s">
        <v>23513</v>
      </c>
      <c r="C2721" t="s">
        <v>3377</v>
      </c>
      <c r="D2721">
        <v>1</v>
      </c>
      <c r="E2721">
        <v>535</v>
      </c>
      <c r="F2721">
        <v>15</v>
      </c>
      <c r="G2721">
        <v>8124</v>
      </c>
      <c r="H2721">
        <v>0.64039694135216896</v>
      </c>
      <c r="I2721">
        <v>0.99999999999997702</v>
      </c>
      <c r="J2721">
        <v>0.95041217501583097</v>
      </c>
      <c r="K2721" t="s">
        <v>23923</v>
      </c>
      <c r="L2721">
        <v>1</v>
      </c>
      <c r="M2721" t="s">
        <v>5133</v>
      </c>
      <c r="N2721">
        <v>6.6666666666666693E-2</v>
      </c>
      <c r="O2721">
        <v>1.8691588785046699E-3</v>
      </c>
    </row>
    <row r="2722" spans="1:15">
      <c r="A2722" t="s">
        <v>3376</v>
      </c>
      <c r="B2722" t="s">
        <v>23518</v>
      </c>
      <c r="C2722" t="s">
        <v>3377</v>
      </c>
      <c r="D2722">
        <v>3</v>
      </c>
      <c r="E2722">
        <v>787</v>
      </c>
      <c r="F2722">
        <v>15</v>
      </c>
      <c r="G2722">
        <v>7393</v>
      </c>
      <c r="H2722">
        <v>0.20930191938060499</v>
      </c>
      <c r="I2722">
        <v>0.84599768127193498</v>
      </c>
      <c r="J2722">
        <v>0.81795730849509496</v>
      </c>
      <c r="K2722" t="s">
        <v>25672</v>
      </c>
      <c r="L2722">
        <v>3</v>
      </c>
      <c r="M2722" t="s">
        <v>5133</v>
      </c>
      <c r="N2722">
        <v>0.2</v>
      </c>
      <c r="O2722">
        <v>3.8119440914866601E-3</v>
      </c>
    </row>
    <row r="2723" spans="1:15">
      <c r="A2723" t="s">
        <v>3376</v>
      </c>
      <c r="B2723" t="s">
        <v>23511</v>
      </c>
      <c r="C2723" t="s">
        <v>3377</v>
      </c>
      <c r="D2723">
        <v>11</v>
      </c>
      <c r="E2723">
        <v>6152</v>
      </c>
      <c r="F2723">
        <v>15</v>
      </c>
      <c r="G2723">
        <v>7804</v>
      </c>
      <c r="H2723">
        <v>0.80452858844465402</v>
      </c>
      <c r="I2723">
        <v>0.96970910299187296</v>
      </c>
      <c r="J2723">
        <v>0.83349725791362606</v>
      </c>
      <c r="K2723" t="s">
        <v>25673</v>
      </c>
      <c r="L2723">
        <v>11</v>
      </c>
      <c r="M2723" t="s">
        <v>5133</v>
      </c>
      <c r="N2723">
        <v>0.73333333333333295</v>
      </c>
      <c r="O2723">
        <v>1.78803641092328E-3</v>
      </c>
    </row>
    <row r="2724" spans="1:15">
      <c r="A2724" t="s">
        <v>3378</v>
      </c>
      <c r="B2724" t="s">
        <v>23511</v>
      </c>
      <c r="C2724" t="s">
        <v>3379</v>
      </c>
      <c r="D2724">
        <v>11</v>
      </c>
      <c r="E2724">
        <v>6152</v>
      </c>
      <c r="F2724">
        <v>18</v>
      </c>
      <c r="G2724">
        <v>7804</v>
      </c>
      <c r="H2724">
        <v>0.97745231548310696</v>
      </c>
      <c r="I2724">
        <v>1</v>
      </c>
      <c r="J2724">
        <v>0.85953329234717102</v>
      </c>
      <c r="K2724" t="s">
        <v>25674</v>
      </c>
      <c r="L2724">
        <v>11</v>
      </c>
      <c r="M2724" t="s">
        <v>5133</v>
      </c>
      <c r="N2724">
        <v>0.61111111111111105</v>
      </c>
      <c r="O2724">
        <v>1.78803641092328E-3</v>
      </c>
    </row>
    <row r="2725" spans="1:15">
      <c r="A2725" t="s">
        <v>3378</v>
      </c>
      <c r="B2725" t="s">
        <v>23518</v>
      </c>
      <c r="C2725" t="s">
        <v>3379</v>
      </c>
      <c r="D2725">
        <v>2</v>
      </c>
      <c r="E2725">
        <v>787</v>
      </c>
      <c r="F2725">
        <v>14</v>
      </c>
      <c r="G2725">
        <v>7393</v>
      </c>
      <c r="H2725">
        <v>0.44828683528909402</v>
      </c>
      <c r="I2725">
        <v>1</v>
      </c>
      <c r="J2725">
        <v>0.966855260484069</v>
      </c>
      <c r="K2725" t="s">
        <v>25675</v>
      </c>
      <c r="L2725">
        <v>2</v>
      </c>
      <c r="M2725" t="s">
        <v>5133</v>
      </c>
      <c r="N2725">
        <v>0.14285714285714299</v>
      </c>
      <c r="O2725">
        <v>2.5412960609911099E-3</v>
      </c>
    </row>
    <row r="2726" spans="1:15">
      <c r="A2726" t="s">
        <v>3378</v>
      </c>
      <c r="B2726" t="s">
        <v>23513</v>
      </c>
      <c r="C2726" t="s">
        <v>3379</v>
      </c>
      <c r="D2726">
        <v>2</v>
      </c>
      <c r="E2726">
        <v>535</v>
      </c>
      <c r="F2726">
        <v>20</v>
      </c>
      <c r="G2726">
        <v>8124</v>
      </c>
      <c r="H2726">
        <v>0.383095126126271</v>
      </c>
      <c r="I2726">
        <v>0.99999999999997702</v>
      </c>
      <c r="J2726">
        <v>0.95041217501583097</v>
      </c>
      <c r="K2726" t="s">
        <v>24783</v>
      </c>
      <c r="L2726">
        <v>2</v>
      </c>
      <c r="M2726" t="s">
        <v>5133</v>
      </c>
      <c r="N2726">
        <v>0.1</v>
      </c>
      <c r="O2726">
        <v>3.7383177570093499E-3</v>
      </c>
    </row>
    <row r="2727" spans="1:15">
      <c r="A2727" t="s">
        <v>3380</v>
      </c>
      <c r="B2727" t="s">
        <v>23511</v>
      </c>
      <c r="C2727" t="s">
        <v>3381</v>
      </c>
      <c r="D2727">
        <v>6</v>
      </c>
      <c r="E2727">
        <v>6152</v>
      </c>
      <c r="F2727">
        <v>7</v>
      </c>
      <c r="G2727">
        <v>7804</v>
      </c>
      <c r="H2727">
        <v>0.54476030000281095</v>
      </c>
      <c r="I2727">
        <v>0.968912233598893</v>
      </c>
      <c r="J2727">
        <v>0.832812322140707</v>
      </c>
      <c r="K2727" t="s">
        <v>25676</v>
      </c>
      <c r="L2727">
        <v>6</v>
      </c>
      <c r="M2727" t="s">
        <v>5133</v>
      </c>
      <c r="N2727">
        <v>0.85714285714285698</v>
      </c>
      <c r="O2727">
        <v>9.7529258777633303E-4</v>
      </c>
    </row>
    <row r="2728" spans="1:15">
      <c r="A2728" t="s">
        <v>3380</v>
      </c>
      <c r="B2728" t="s">
        <v>23518</v>
      </c>
      <c r="C2728" t="s">
        <v>3381</v>
      </c>
      <c r="D2728">
        <v>1</v>
      </c>
      <c r="E2728">
        <v>787</v>
      </c>
      <c r="F2728">
        <v>6</v>
      </c>
      <c r="G2728">
        <v>7393</v>
      </c>
      <c r="H2728">
        <v>0.49113550780958298</v>
      </c>
      <c r="I2728">
        <v>1</v>
      </c>
      <c r="J2728">
        <v>0.966855260484069</v>
      </c>
      <c r="K2728" t="s">
        <v>23573</v>
      </c>
      <c r="L2728">
        <v>1</v>
      </c>
      <c r="M2728" t="s">
        <v>5133</v>
      </c>
      <c r="N2728">
        <v>0.16666666666666699</v>
      </c>
      <c r="O2728">
        <v>1.27064803049555E-3</v>
      </c>
    </row>
    <row r="2729" spans="1:15">
      <c r="A2729" t="s">
        <v>3382</v>
      </c>
      <c r="B2729" t="s">
        <v>23511</v>
      </c>
      <c r="C2729" t="s">
        <v>3383</v>
      </c>
      <c r="D2729">
        <v>4</v>
      </c>
      <c r="E2729">
        <v>6152</v>
      </c>
      <c r="F2729">
        <v>9</v>
      </c>
      <c r="G2729">
        <v>7804</v>
      </c>
      <c r="H2729">
        <v>0.99586378589181801</v>
      </c>
      <c r="I2729">
        <v>1</v>
      </c>
      <c r="J2729">
        <v>0.85953329234717102</v>
      </c>
      <c r="K2729" t="s">
        <v>25677</v>
      </c>
      <c r="L2729">
        <v>4</v>
      </c>
      <c r="M2729" t="s">
        <v>5133</v>
      </c>
      <c r="N2729">
        <v>0.44444444444444398</v>
      </c>
      <c r="O2729">
        <v>6.5019505851755496E-4</v>
      </c>
    </row>
    <row r="2730" spans="1:15">
      <c r="A2730" t="s">
        <v>3382</v>
      </c>
      <c r="B2730" t="s">
        <v>23513</v>
      </c>
      <c r="C2730" t="s">
        <v>3383</v>
      </c>
      <c r="D2730">
        <v>2</v>
      </c>
      <c r="E2730">
        <v>535</v>
      </c>
      <c r="F2730">
        <v>11</v>
      </c>
      <c r="G2730">
        <v>8124</v>
      </c>
      <c r="H2730">
        <v>0.16070283693134901</v>
      </c>
      <c r="I2730">
        <v>0.73855678102447098</v>
      </c>
      <c r="J2730">
        <v>0.70193335662617495</v>
      </c>
      <c r="K2730" t="s">
        <v>24783</v>
      </c>
      <c r="L2730">
        <v>2</v>
      </c>
      <c r="M2730" t="s">
        <v>5133</v>
      </c>
      <c r="N2730">
        <v>0.18181818181818199</v>
      </c>
      <c r="O2730">
        <v>3.7383177570093499E-3</v>
      </c>
    </row>
    <row r="2731" spans="1:15">
      <c r="A2731" t="s">
        <v>3384</v>
      </c>
      <c r="B2731" t="s">
        <v>23511</v>
      </c>
      <c r="C2731" t="s">
        <v>3385</v>
      </c>
      <c r="D2731">
        <v>1</v>
      </c>
      <c r="E2731">
        <v>6152</v>
      </c>
      <c r="F2731">
        <v>1</v>
      </c>
      <c r="G2731">
        <v>7804</v>
      </c>
      <c r="H2731">
        <v>0.788313685289595</v>
      </c>
      <c r="I2731">
        <v>0.968912233598893</v>
      </c>
      <c r="J2731">
        <v>0.832812322140707</v>
      </c>
      <c r="K2731" t="s">
        <v>25678</v>
      </c>
      <c r="L2731">
        <v>1</v>
      </c>
      <c r="M2731" t="s">
        <v>5133</v>
      </c>
      <c r="N2731">
        <v>1</v>
      </c>
      <c r="O2731">
        <v>1.6254876462938901E-4</v>
      </c>
    </row>
    <row r="2732" spans="1:15">
      <c r="A2732" t="s">
        <v>3386</v>
      </c>
      <c r="B2732" t="s">
        <v>23511</v>
      </c>
      <c r="C2732" t="s">
        <v>3387</v>
      </c>
      <c r="D2732">
        <v>33</v>
      </c>
      <c r="E2732">
        <v>6152</v>
      </c>
      <c r="F2732">
        <v>38</v>
      </c>
      <c r="G2732">
        <v>7804</v>
      </c>
      <c r="H2732">
        <v>0.154893049883534</v>
      </c>
      <c r="I2732">
        <v>0.56598576324371597</v>
      </c>
      <c r="J2732">
        <v>0.486483606502498</v>
      </c>
      <c r="K2732" t="s">
        <v>25679</v>
      </c>
      <c r="L2732">
        <v>33</v>
      </c>
      <c r="M2732" t="s">
        <v>5133</v>
      </c>
      <c r="N2732">
        <v>0.86842105263157898</v>
      </c>
      <c r="O2732">
        <v>5.36410923276983E-3</v>
      </c>
    </row>
    <row r="2733" spans="1:15">
      <c r="A2733" t="s">
        <v>3386</v>
      </c>
      <c r="B2733" t="s">
        <v>23513</v>
      </c>
      <c r="C2733" t="s">
        <v>3387</v>
      </c>
      <c r="D2733">
        <v>2</v>
      </c>
      <c r="E2733">
        <v>535</v>
      </c>
      <c r="F2733">
        <v>39</v>
      </c>
      <c r="G2733">
        <v>8124</v>
      </c>
      <c r="H2733">
        <v>0.73762186761452897</v>
      </c>
      <c r="I2733">
        <v>0.99999999999997702</v>
      </c>
      <c r="J2733">
        <v>0.95041217501583097</v>
      </c>
      <c r="K2733" t="s">
        <v>25680</v>
      </c>
      <c r="L2733">
        <v>2</v>
      </c>
      <c r="M2733" t="s">
        <v>5133</v>
      </c>
      <c r="N2733">
        <v>5.1282051282051301E-2</v>
      </c>
      <c r="O2733">
        <v>3.7383177570093499E-3</v>
      </c>
    </row>
    <row r="2734" spans="1:15">
      <c r="A2734" t="s">
        <v>3388</v>
      </c>
      <c r="B2734" t="s">
        <v>23511</v>
      </c>
      <c r="C2734" t="s">
        <v>3389</v>
      </c>
      <c r="D2734">
        <v>20</v>
      </c>
      <c r="E2734">
        <v>6152</v>
      </c>
      <c r="F2734">
        <v>27</v>
      </c>
      <c r="G2734">
        <v>7804</v>
      </c>
      <c r="H2734">
        <v>0.804067915896302</v>
      </c>
      <c r="I2734">
        <v>0.96970910299187296</v>
      </c>
      <c r="J2734">
        <v>0.83349725791362606</v>
      </c>
      <c r="K2734" t="s">
        <v>25681</v>
      </c>
      <c r="L2734">
        <v>20</v>
      </c>
      <c r="M2734" t="s">
        <v>5133</v>
      </c>
      <c r="N2734">
        <v>0.74074074074074103</v>
      </c>
      <c r="O2734">
        <v>3.2509752925877801E-3</v>
      </c>
    </row>
    <row r="2735" spans="1:15">
      <c r="A2735" t="s">
        <v>3388</v>
      </c>
      <c r="B2735" t="s">
        <v>23513</v>
      </c>
      <c r="C2735" t="s">
        <v>3389</v>
      </c>
      <c r="D2735">
        <v>3</v>
      </c>
      <c r="E2735">
        <v>535</v>
      </c>
      <c r="F2735">
        <v>28</v>
      </c>
      <c r="G2735">
        <v>8124</v>
      </c>
      <c r="H2735">
        <v>0.27949179148730402</v>
      </c>
      <c r="I2735">
        <v>0.92669970177713501</v>
      </c>
      <c r="J2735">
        <v>0.88074667915254901</v>
      </c>
      <c r="K2735" t="s">
        <v>25682</v>
      </c>
      <c r="L2735">
        <v>3</v>
      </c>
      <c r="M2735" t="s">
        <v>5133</v>
      </c>
      <c r="N2735">
        <v>0.107142857142857</v>
      </c>
      <c r="O2735">
        <v>5.60747663551402E-3</v>
      </c>
    </row>
    <row r="2736" spans="1:15">
      <c r="A2736" t="s">
        <v>3390</v>
      </c>
      <c r="B2736" t="s">
        <v>23513</v>
      </c>
      <c r="C2736" t="s">
        <v>3391</v>
      </c>
      <c r="D2736">
        <v>1</v>
      </c>
      <c r="E2736">
        <v>535</v>
      </c>
      <c r="F2736">
        <v>5</v>
      </c>
      <c r="G2736">
        <v>8124</v>
      </c>
      <c r="H2736">
        <v>0.28872836491514098</v>
      </c>
      <c r="I2736">
        <v>0.92669970177713501</v>
      </c>
      <c r="J2736">
        <v>0.88074667915254901</v>
      </c>
      <c r="K2736" t="s">
        <v>25283</v>
      </c>
      <c r="L2736">
        <v>1</v>
      </c>
      <c r="M2736" t="s">
        <v>5133</v>
      </c>
      <c r="N2736">
        <v>0.2</v>
      </c>
      <c r="O2736">
        <v>1.8691588785046699E-3</v>
      </c>
    </row>
    <row r="2737" spans="1:15">
      <c r="A2737" t="s">
        <v>3390</v>
      </c>
      <c r="B2737" t="s">
        <v>23511</v>
      </c>
      <c r="C2737" t="s">
        <v>3391</v>
      </c>
      <c r="D2737">
        <v>3</v>
      </c>
      <c r="E2737">
        <v>6152</v>
      </c>
      <c r="F2737">
        <v>5</v>
      </c>
      <c r="G2737">
        <v>7804</v>
      </c>
      <c r="H2737">
        <v>0.93277286492067202</v>
      </c>
      <c r="I2737">
        <v>1</v>
      </c>
      <c r="J2737">
        <v>0.85953329234717102</v>
      </c>
      <c r="K2737" t="s">
        <v>25683</v>
      </c>
      <c r="L2737">
        <v>3</v>
      </c>
      <c r="M2737" t="s">
        <v>5133</v>
      </c>
      <c r="N2737">
        <v>0.6</v>
      </c>
      <c r="O2737">
        <v>4.8764629388816603E-4</v>
      </c>
    </row>
    <row r="2738" spans="1:15">
      <c r="A2738" t="s">
        <v>3392</v>
      </c>
      <c r="B2738" t="s">
        <v>23513</v>
      </c>
      <c r="C2738" t="s">
        <v>3393</v>
      </c>
      <c r="D2738">
        <v>1</v>
      </c>
      <c r="E2738">
        <v>535</v>
      </c>
      <c r="F2738">
        <v>1</v>
      </c>
      <c r="G2738">
        <v>8124</v>
      </c>
      <c r="H2738">
        <v>6.5854258985721295E-2</v>
      </c>
      <c r="I2738">
        <v>0.448760549738495</v>
      </c>
      <c r="J2738">
        <v>0.42650749013827299</v>
      </c>
      <c r="K2738" t="s">
        <v>24980</v>
      </c>
      <c r="L2738">
        <v>1</v>
      </c>
      <c r="M2738" t="s">
        <v>5133</v>
      </c>
      <c r="N2738">
        <v>1</v>
      </c>
      <c r="O2738">
        <v>1.8691588785046699E-3</v>
      </c>
    </row>
    <row r="2739" spans="1:15">
      <c r="A2739" t="s">
        <v>3394</v>
      </c>
      <c r="B2739" t="s">
        <v>23513</v>
      </c>
      <c r="C2739" t="s">
        <v>3395</v>
      </c>
      <c r="D2739">
        <v>5</v>
      </c>
      <c r="E2739">
        <v>535</v>
      </c>
      <c r="F2739">
        <v>164</v>
      </c>
      <c r="G2739">
        <v>8124</v>
      </c>
      <c r="H2739">
        <v>0.98595495980103498</v>
      </c>
      <c r="I2739">
        <v>0.99999999999997702</v>
      </c>
      <c r="J2739">
        <v>0.95041217501583097</v>
      </c>
      <c r="K2739" t="s">
        <v>25684</v>
      </c>
      <c r="L2739">
        <v>5</v>
      </c>
      <c r="M2739" t="s">
        <v>5133</v>
      </c>
      <c r="N2739">
        <v>3.0487804878048801E-2</v>
      </c>
      <c r="O2739">
        <v>9.3457943925233603E-3</v>
      </c>
    </row>
    <row r="2740" spans="1:15">
      <c r="A2740" t="s">
        <v>3394</v>
      </c>
      <c r="B2740" t="s">
        <v>23511</v>
      </c>
      <c r="C2740" t="s">
        <v>3395</v>
      </c>
      <c r="D2740">
        <v>115</v>
      </c>
      <c r="E2740">
        <v>6152</v>
      </c>
      <c r="F2740">
        <v>154</v>
      </c>
      <c r="G2740">
        <v>7804</v>
      </c>
      <c r="H2740">
        <v>0.91318136603895605</v>
      </c>
      <c r="I2740">
        <v>1</v>
      </c>
      <c r="J2740">
        <v>0.85953329234717102</v>
      </c>
      <c r="K2740" t="s">
        <v>25685</v>
      </c>
      <c r="L2740">
        <v>115</v>
      </c>
      <c r="M2740" t="s">
        <v>5133</v>
      </c>
      <c r="N2740">
        <v>0.74675324675324695</v>
      </c>
      <c r="O2740">
        <v>1.8693107932379702E-2</v>
      </c>
    </row>
    <row r="2741" spans="1:15">
      <c r="A2741" t="s">
        <v>3394</v>
      </c>
      <c r="B2741" t="s">
        <v>23518</v>
      </c>
      <c r="C2741" t="s">
        <v>3395</v>
      </c>
      <c r="D2741">
        <v>22</v>
      </c>
      <c r="E2741">
        <v>787</v>
      </c>
      <c r="F2741">
        <v>140</v>
      </c>
      <c r="G2741">
        <v>7393</v>
      </c>
      <c r="H2741">
        <v>3.9279841514893797E-2</v>
      </c>
      <c r="I2741">
        <v>0.52101374688623303</v>
      </c>
      <c r="J2741">
        <v>0.50374488196147005</v>
      </c>
      <c r="K2741" t="s">
        <v>25686</v>
      </c>
      <c r="L2741">
        <v>22</v>
      </c>
      <c r="M2741" t="s">
        <v>5133</v>
      </c>
      <c r="N2741">
        <v>0.157142857142857</v>
      </c>
      <c r="O2741">
        <v>2.7954256670902199E-2</v>
      </c>
    </row>
    <row r="2742" spans="1:15">
      <c r="A2742" t="s">
        <v>3396</v>
      </c>
      <c r="B2742" t="s">
        <v>23518</v>
      </c>
      <c r="C2742" t="s">
        <v>3397</v>
      </c>
      <c r="D2742">
        <v>1</v>
      </c>
      <c r="E2742">
        <v>787</v>
      </c>
      <c r="F2742">
        <v>15</v>
      </c>
      <c r="G2742">
        <v>7393</v>
      </c>
      <c r="H2742">
        <v>0.81548482306175196</v>
      </c>
      <c r="I2742">
        <v>1</v>
      </c>
      <c r="J2742">
        <v>0.966855260484069</v>
      </c>
      <c r="K2742" t="s">
        <v>25687</v>
      </c>
      <c r="L2742">
        <v>1</v>
      </c>
      <c r="M2742" t="s">
        <v>5133</v>
      </c>
      <c r="N2742">
        <v>6.6666666666666693E-2</v>
      </c>
      <c r="O2742">
        <v>1.27064803049555E-3</v>
      </c>
    </row>
    <row r="2743" spans="1:15">
      <c r="A2743" t="s">
        <v>3396</v>
      </c>
      <c r="B2743" t="s">
        <v>23511</v>
      </c>
      <c r="C2743" t="s">
        <v>3397</v>
      </c>
      <c r="D2743">
        <v>17</v>
      </c>
      <c r="E2743">
        <v>6152</v>
      </c>
      <c r="F2743">
        <v>18</v>
      </c>
      <c r="G2743">
        <v>7804</v>
      </c>
      <c r="H2743">
        <v>8.0393663889612596E-2</v>
      </c>
      <c r="I2743">
        <v>0.37475171448543398</v>
      </c>
      <c r="J2743">
        <v>0.32211157496441201</v>
      </c>
      <c r="K2743" t="s">
        <v>25688</v>
      </c>
      <c r="L2743">
        <v>17</v>
      </c>
      <c r="M2743" t="s">
        <v>5133</v>
      </c>
      <c r="N2743">
        <v>0.94444444444444398</v>
      </c>
      <c r="O2743">
        <v>2.7633289986996102E-3</v>
      </c>
    </row>
    <row r="2744" spans="1:15">
      <c r="A2744" t="s">
        <v>3398</v>
      </c>
      <c r="B2744" t="s">
        <v>23518</v>
      </c>
      <c r="C2744" t="s">
        <v>3399</v>
      </c>
      <c r="D2744">
        <v>1</v>
      </c>
      <c r="E2744">
        <v>787</v>
      </c>
      <c r="F2744">
        <v>1</v>
      </c>
      <c r="G2744">
        <v>7393</v>
      </c>
      <c r="H2744">
        <v>0.106452049235764</v>
      </c>
      <c r="I2744">
        <v>0.63266972740240601</v>
      </c>
      <c r="J2744">
        <v>0.61170005408803896</v>
      </c>
      <c r="K2744" t="s">
        <v>24048</v>
      </c>
      <c r="L2744">
        <v>1</v>
      </c>
      <c r="M2744" t="s">
        <v>5133</v>
      </c>
      <c r="N2744">
        <v>1</v>
      </c>
      <c r="O2744">
        <v>1.27064803049555E-3</v>
      </c>
    </row>
    <row r="2745" spans="1:15">
      <c r="A2745" t="s">
        <v>3400</v>
      </c>
      <c r="B2745" t="s">
        <v>23511</v>
      </c>
      <c r="C2745" t="s">
        <v>3401</v>
      </c>
      <c r="D2745">
        <v>6</v>
      </c>
      <c r="E2745">
        <v>6152</v>
      </c>
      <c r="F2745">
        <v>9</v>
      </c>
      <c r="G2745">
        <v>7804</v>
      </c>
      <c r="H2745">
        <v>0.89825373386812402</v>
      </c>
      <c r="I2745">
        <v>1</v>
      </c>
      <c r="J2745">
        <v>0.85953329234717102</v>
      </c>
      <c r="K2745" t="s">
        <v>25689</v>
      </c>
      <c r="L2745">
        <v>6</v>
      </c>
      <c r="M2745" t="s">
        <v>5133</v>
      </c>
      <c r="N2745">
        <v>0.66666666666666696</v>
      </c>
      <c r="O2745">
        <v>9.7529258777633303E-4</v>
      </c>
    </row>
    <row r="2746" spans="1:15">
      <c r="A2746" t="s">
        <v>3400</v>
      </c>
      <c r="B2746" t="s">
        <v>23513</v>
      </c>
      <c r="C2746" t="s">
        <v>3401</v>
      </c>
      <c r="D2746">
        <v>1</v>
      </c>
      <c r="E2746">
        <v>535</v>
      </c>
      <c r="F2746">
        <v>9</v>
      </c>
      <c r="G2746">
        <v>8124</v>
      </c>
      <c r="H2746">
        <v>0.45850310076412798</v>
      </c>
      <c r="I2746">
        <v>0.99999999999997702</v>
      </c>
      <c r="J2746">
        <v>0.95041217501583097</v>
      </c>
      <c r="K2746" t="s">
        <v>24536</v>
      </c>
      <c r="L2746">
        <v>1</v>
      </c>
      <c r="M2746" t="s">
        <v>5133</v>
      </c>
      <c r="N2746">
        <v>0.11111111111111099</v>
      </c>
      <c r="O2746">
        <v>1.8691588785046699E-3</v>
      </c>
    </row>
    <row r="2747" spans="1:15">
      <c r="A2747" t="s">
        <v>3402</v>
      </c>
      <c r="B2747" t="s">
        <v>23511</v>
      </c>
      <c r="C2747" t="s">
        <v>3403</v>
      </c>
      <c r="D2747">
        <v>2</v>
      </c>
      <c r="E2747">
        <v>6152</v>
      </c>
      <c r="F2747">
        <v>2</v>
      </c>
      <c r="G2747">
        <v>7804</v>
      </c>
      <c r="H2747">
        <v>0.62141708038142995</v>
      </c>
      <c r="I2747">
        <v>0.968912233598893</v>
      </c>
      <c r="J2747">
        <v>0.832812322140707</v>
      </c>
      <c r="K2747" t="s">
        <v>25690</v>
      </c>
      <c r="L2747">
        <v>2</v>
      </c>
      <c r="M2747" t="s">
        <v>5133</v>
      </c>
      <c r="N2747">
        <v>1</v>
      </c>
      <c r="O2747">
        <v>3.2509752925877802E-4</v>
      </c>
    </row>
    <row r="2748" spans="1:15">
      <c r="A2748" t="s">
        <v>3404</v>
      </c>
      <c r="B2748" t="s">
        <v>23511</v>
      </c>
      <c r="C2748" t="s">
        <v>3405</v>
      </c>
      <c r="D2748">
        <v>2</v>
      </c>
      <c r="E2748">
        <v>6152</v>
      </c>
      <c r="F2748">
        <v>2</v>
      </c>
      <c r="G2748">
        <v>7804</v>
      </c>
      <c r="H2748">
        <v>0.62141708038142995</v>
      </c>
      <c r="I2748">
        <v>0.968912233598893</v>
      </c>
      <c r="J2748">
        <v>0.832812322140707</v>
      </c>
      <c r="K2748" t="s">
        <v>25691</v>
      </c>
      <c r="L2748">
        <v>2</v>
      </c>
      <c r="M2748" t="s">
        <v>5133</v>
      </c>
      <c r="N2748">
        <v>1</v>
      </c>
      <c r="O2748">
        <v>3.2509752925877802E-4</v>
      </c>
    </row>
    <row r="2749" spans="1:15">
      <c r="A2749" t="s">
        <v>3406</v>
      </c>
      <c r="B2749" t="s">
        <v>23511</v>
      </c>
      <c r="C2749" t="s">
        <v>3407</v>
      </c>
      <c r="D2749">
        <v>22</v>
      </c>
      <c r="E2749">
        <v>6152</v>
      </c>
      <c r="F2749">
        <v>28</v>
      </c>
      <c r="G2749">
        <v>7804</v>
      </c>
      <c r="H2749">
        <v>0.62032846193033597</v>
      </c>
      <c r="I2749">
        <v>0.968912233598893</v>
      </c>
      <c r="J2749">
        <v>0.832812322140707</v>
      </c>
      <c r="K2749" t="s">
        <v>25692</v>
      </c>
      <c r="L2749">
        <v>22</v>
      </c>
      <c r="M2749" t="s">
        <v>5133</v>
      </c>
      <c r="N2749">
        <v>0.78571428571428603</v>
      </c>
      <c r="O2749">
        <v>3.57607282184655E-3</v>
      </c>
    </row>
    <row r="2750" spans="1:15">
      <c r="A2750" t="s">
        <v>3406</v>
      </c>
      <c r="B2750" t="s">
        <v>23518</v>
      </c>
      <c r="C2750" t="s">
        <v>3407</v>
      </c>
      <c r="D2750">
        <v>3</v>
      </c>
      <c r="E2750">
        <v>787</v>
      </c>
      <c r="F2750">
        <v>28</v>
      </c>
      <c r="G2750">
        <v>7393</v>
      </c>
      <c r="H2750">
        <v>0.58534360028217403</v>
      </c>
      <c r="I2750">
        <v>1</v>
      </c>
      <c r="J2750">
        <v>0.966855260484069</v>
      </c>
      <c r="K2750" t="s">
        <v>25693</v>
      </c>
      <c r="L2750">
        <v>3</v>
      </c>
      <c r="M2750" t="s">
        <v>5133</v>
      </c>
      <c r="N2750">
        <v>0.107142857142857</v>
      </c>
      <c r="O2750">
        <v>3.8119440914866601E-3</v>
      </c>
    </row>
    <row r="2751" spans="1:15">
      <c r="A2751" t="s">
        <v>3408</v>
      </c>
      <c r="B2751" t="s">
        <v>23511</v>
      </c>
      <c r="C2751" t="s">
        <v>3409</v>
      </c>
      <c r="D2751">
        <v>2</v>
      </c>
      <c r="E2751">
        <v>6152</v>
      </c>
      <c r="F2751">
        <v>3</v>
      </c>
      <c r="G2751">
        <v>7804</v>
      </c>
      <c r="H2751">
        <v>0.88457550560319997</v>
      </c>
      <c r="I2751">
        <v>1</v>
      </c>
      <c r="J2751">
        <v>0.85953329234717102</v>
      </c>
      <c r="K2751" t="s">
        <v>25694</v>
      </c>
      <c r="L2751">
        <v>2</v>
      </c>
      <c r="M2751" t="s">
        <v>5133</v>
      </c>
      <c r="N2751">
        <v>0.66666666666666696</v>
      </c>
      <c r="O2751">
        <v>3.2509752925877802E-4</v>
      </c>
    </row>
    <row r="2752" spans="1:15">
      <c r="A2752" t="s">
        <v>3408</v>
      </c>
      <c r="B2752" t="s">
        <v>23518</v>
      </c>
      <c r="C2752" t="s">
        <v>3409</v>
      </c>
      <c r="D2752">
        <v>1</v>
      </c>
      <c r="E2752">
        <v>787</v>
      </c>
      <c r="F2752">
        <v>3</v>
      </c>
      <c r="G2752">
        <v>7393</v>
      </c>
      <c r="H2752">
        <v>0.28660084727541502</v>
      </c>
      <c r="I2752">
        <v>0.97863801257884697</v>
      </c>
      <c r="J2752">
        <v>0.94620131057153301</v>
      </c>
      <c r="K2752" t="s">
        <v>23525</v>
      </c>
      <c r="L2752">
        <v>1</v>
      </c>
      <c r="M2752" t="s">
        <v>5133</v>
      </c>
      <c r="N2752">
        <v>0.33333333333333298</v>
      </c>
      <c r="O2752">
        <v>1.27064803049555E-3</v>
      </c>
    </row>
    <row r="2753" spans="1:15">
      <c r="A2753" t="s">
        <v>3410</v>
      </c>
      <c r="B2753" t="s">
        <v>23511</v>
      </c>
      <c r="C2753" t="s">
        <v>3411</v>
      </c>
      <c r="D2753">
        <v>3</v>
      </c>
      <c r="E2753">
        <v>6152</v>
      </c>
      <c r="F2753">
        <v>3</v>
      </c>
      <c r="G2753">
        <v>7804</v>
      </c>
      <c r="H2753">
        <v>0.489837867770546</v>
      </c>
      <c r="I2753">
        <v>0.96083957126938102</v>
      </c>
      <c r="J2753">
        <v>0.82587360011061495</v>
      </c>
      <c r="K2753" t="s">
        <v>25695</v>
      </c>
      <c r="L2753">
        <v>3</v>
      </c>
      <c r="M2753" t="s">
        <v>5133</v>
      </c>
      <c r="N2753">
        <v>1</v>
      </c>
      <c r="O2753">
        <v>4.8764629388816603E-4</v>
      </c>
    </row>
    <row r="2754" spans="1:15">
      <c r="A2754" t="s">
        <v>3412</v>
      </c>
      <c r="B2754" t="s">
        <v>23518</v>
      </c>
      <c r="C2754" t="s">
        <v>3413</v>
      </c>
      <c r="D2754">
        <v>1</v>
      </c>
      <c r="E2754">
        <v>787</v>
      </c>
      <c r="F2754">
        <v>13</v>
      </c>
      <c r="G2754">
        <v>7393</v>
      </c>
      <c r="H2754">
        <v>0.76880113817690798</v>
      </c>
      <c r="I2754">
        <v>1</v>
      </c>
      <c r="J2754">
        <v>0.966855260484069</v>
      </c>
      <c r="K2754" t="s">
        <v>23525</v>
      </c>
      <c r="L2754">
        <v>1</v>
      </c>
      <c r="M2754" t="s">
        <v>5133</v>
      </c>
      <c r="N2754">
        <v>7.69230769230769E-2</v>
      </c>
      <c r="O2754">
        <v>1.27064803049555E-3</v>
      </c>
    </row>
    <row r="2755" spans="1:15">
      <c r="A2755" t="s">
        <v>3412</v>
      </c>
      <c r="B2755" t="s">
        <v>23511</v>
      </c>
      <c r="C2755" t="s">
        <v>3413</v>
      </c>
      <c r="D2755">
        <v>14</v>
      </c>
      <c r="E2755">
        <v>6152</v>
      </c>
      <c r="F2755">
        <v>17</v>
      </c>
      <c r="G2755">
        <v>7804</v>
      </c>
      <c r="H2755">
        <v>0.50030281484376005</v>
      </c>
      <c r="I2755">
        <v>0.968912233598893</v>
      </c>
      <c r="J2755">
        <v>0.832812322140707</v>
      </c>
      <c r="K2755" t="s">
        <v>25696</v>
      </c>
      <c r="L2755">
        <v>14</v>
      </c>
      <c r="M2755" t="s">
        <v>5133</v>
      </c>
      <c r="N2755">
        <v>0.82352941176470595</v>
      </c>
      <c r="O2755">
        <v>2.2756827048114399E-3</v>
      </c>
    </row>
    <row r="2756" spans="1:15">
      <c r="A2756" t="s">
        <v>3414</v>
      </c>
      <c r="B2756" t="s">
        <v>23518</v>
      </c>
      <c r="C2756" t="s">
        <v>3415</v>
      </c>
      <c r="D2756">
        <v>3</v>
      </c>
      <c r="E2756">
        <v>787</v>
      </c>
      <c r="F2756">
        <v>10</v>
      </c>
      <c r="G2756">
        <v>7393</v>
      </c>
      <c r="H2756">
        <v>8.1602785751505494E-2</v>
      </c>
      <c r="I2756">
        <v>0.63266972740240601</v>
      </c>
      <c r="J2756">
        <v>0.61170005408803896</v>
      </c>
      <c r="K2756" t="s">
        <v>25697</v>
      </c>
      <c r="L2756">
        <v>3</v>
      </c>
      <c r="M2756" t="s">
        <v>5133</v>
      </c>
      <c r="N2756">
        <v>0.3</v>
      </c>
      <c r="O2756">
        <v>3.8119440914866601E-3</v>
      </c>
    </row>
    <row r="2757" spans="1:15">
      <c r="A2757" t="s">
        <v>3414</v>
      </c>
      <c r="B2757" t="s">
        <v>23511</v>
      </c>
      <c r="C2757" t="s">
        <v>3415</v>
      </c>
      <c r="D2757">
        <v>8</v>
      </c>
      <c r="E2757">
        <v>6152</v>
      </c>
      <c r="F2757">
        <v>11</v>
      </c>
      <c r="G2757">
        <v>7804</v>
      </c>
      <c r="H2757">
        <v>0.812198093591744</v>
      </c>
      <c r="I2757">
        <v>0.97453872412074605</v>
      </c>
      <c r="J2757">
        <v>0.83764847806331599</v>
      </c>
      <c r="K2757" t="s">
        <v>25698</v>
      </c>
      <c r="L2757">
        <v>8</v>
      </c>
      <c r="M2757" t="s">
        <v>5133</v>
      </c>
      <c r="N2757">
        <v>0.72727272727272696</v>
      </c>
      <c r="O2757">
        <v>1.3003901170351099E-3</v>
      </c>
    </row>
    <row r="2758" spans="1:15">
      <c r="A2758" t="s">
        <v>3416</v>
      </c>
      <c r="B2758" t="s">
        <v>23511</v>
      </c>
      <c r="C2758" t="s">
        <v>3417</v>
      </c>
      <c r="D2758">
        <v>44</v>
      </c>
      <c r="E2758">
        <v>6152</v>
      </c>
      <c r="F2758">
        <v>60</v>
      </c>
      <c r="G2758">
        <v>7804</v>
      </c>
      <c r="H2758">
        <v>0.88392376841755504</v>
      </c>
      <c r="I2758">
        <v>1</v>
      </c>
      <c r="J2758">
        <v>0.85953329234717102</v>
      </c>
      <c r="K2758" t="s">
        <v>25699</v>
      </c>
      <c r="L2758">
        <v>44</v>
      </c>
      <c r="M2758" t="s">
        <v>5133</v>
      </c>
      <c r="N2758">
        <v>0.73333333333333295</v>
      </c>
      <c r="O2758">
        <v>7.1521456436931096E-3</v>
      </c>
    </row>
    <row r="2759" spans="1:15">
      <c r="A2759" t="s">
        <v>3416</v>
      </c>
      <c r="B2759" t="s">
        <v>23513</v>
      </c>
      <c r="C2759" t="s">
        <v>3417</v>
      </c>
      <c r="D2759">
        <v>3</v>
      </c>
      <c r="E2759">
        <v>535</v>
      </c>
      <c r="F2759">
        <v>65</v>
      </c>
      <c r="G2759">
        <v>8124</v>
      </c>
      <c r="H2759">
        <v>0.81108253385175699</v>
      </c>
      <c r="I2759">
        <v>0.99999999999997702</v>
      </c>
      <c r="J2759">
        <v>0.95041217501583097</v>
      </c>
      <c r="K2759" t="s">
        <v>23574</v>
      </c>
      <c r="L2759">
        <v>3</v>
      </c>
      <c r="M2759" t="s">
        <v>5133</v>
      </c>
      <c r="N2759">
        <v>4.6153846153846198E-2</v>
      </c>
      <c r="O2759">
        <v>5.60747663551402E-3</v>
      </c>
    </row>
    <row r="2760" spans="1:15">
      <c r="A2760" t="s">
        <v>3416</v>
      </c>
      <c r="B2760" t="s">
        <v>23518</v>
      </c>
      <c r="C2760" t="s">
        <v>3417</v>
      </c>
      <c r="D2760">
        <v>9</v>
      </c>
      <c r="E2760">
        <v>787</v>
      </c>
      <c r="F2760">
        <v>57</v>
      </c>
      <c r="G2760">
        <v>7393</v>
      </c>
      <c r="H2760">
        <v>0.147227640067364</v>
      </c>
      <c r="I2760">
        <v>0.78335081326258205</v>
      </c>
      <c r="J2760">
        <v>0.75738685460740096</v>
      </c>
      <c r="K2760" t="s">
        <v>25700</v>
      </c>
      <c r="L2760">
        <v>9</v>
      </c>
      <c r="M2760" t="s">
        <v>5133</v>
      </c>
      <c r="N2760">
        <v>0.157894736842105</v>
      </c>
      <c r="O2760">
        <v>1.143583227446E-2</v>
      </c>
    </row>
    <row r="2761" spans="1:15">
      <c r="A2761" t="s">
        <v>3418</v>
      </c>
      <c r="B2761" t="s">
        <v>23511</v>
      </c>
      <c r="C2761" t="s">
        <v>3419</v>
      </c>
      <c r="D2761">
        <v>11</v>
      </c>
      <c r="E2761">
        <v>6152</v>
      </c>
      <c r="F2761">
        <v>12</v>
      </c>
      <c r="G2761">
        <v>7804</v>
      </c>
      <c r="H2761">
        <v>0.24296886885364699</v>
      </c>
      <c r="I2761">
        <v>0.71382528017432401</v>
      </c>
      <c r="J2761">
        <v>0.61355659322887801</v>
      </c>
      <c r="K2761" t="s">
        <v>25701</v>
      </c>
      <c r="L2761">
        <v>11</v>
      </c>
      <c r="M2761" t="s">
        <v>5133</v>
      </c>
      <c r="N2761">
        <v>0.91666666666666696</v>
      </c>
      <c r="O2761">
        <v>1.78803641092328E-3</v>
      </c>
    </row>
    <row r="2762" spans="1:15">
      <c r="A2762" t="s">
        <v>3420</v>
      </c>
      <c r="B2762" t="s">
        <v>23511</v>
      </c>
      <c r="C2762" t="s">
        <v>3421</v>
      </c>
      <c r="D2762">
        <v>6</v>
      </c>
      <c r="E2762">
        <v>6152</v>
      </c>
      <c r="F2762">
        <v>8</v>
      </c>
      <c r="G2762">
        <v>7804</v>
      </c>
      <c r="H2762">
        <v>0.77072248517942499</v>
      </c>
      <c r="I2762">
        <v>0.968912233598893</v>
      </c>
      <c r="J2762">
        <v>0.832812322140707</v>
      </c>
      <c r="K2762" t="s">
        <v>25702</v>
      </c>
      <c r="L2762">
        <v>6</v>
      </c>
      <c r="M2762" t="s">
        <v>5133</v>
      </c>
      <c r="N2762">
        <v>0.75</v>
      </c>
      <c r="O2762">
        <v>9.7529258777633303E-4</v>
      </c>
    </row>
    <row r="2763" spans="1:15">
      <c r="A2763" t="s">
        <v>3420</v>
      </c>
      <c r="B2763" t="s">
        <v>23518</v>
      </c>
      <c r="C2763" t="s">
        <v>3421</v>
      </c>
      <c r="D2763">
        <v>4</v>
      </c>
      <c r="E2763">
        <v>787</v>
      </c>
      <c r="F2763">
        <v>10</v>
      </c>
      <c r="G2763">
        <v>7393</v>
      </c>
      <c r="H2763">
        <v>1.58256930259403E-2</v>
      </c>
      <c r="I2763">
        <v>0.30904061658989002</v>
      </c>
      <c r="J2763">
        <v>0.29879754585317603</v>
      </c>
      <c r="K2763" t="s">
        <v>25703</v>
      </c>
      <c r="L2763">
        <v>4</v>
      </c>
      <c r="M2763" t="s">
        <v>5133</v>
      </c>
      <c r="N2763">
        <v>0.4</v>
      </c>
      <c r="O2763">
        <v>5.0825921219822103E-3</v>
      </c>
    </row>
    <row r="2764" spans="1:15">
      <c r="A2764" t="s">
        <v>3422</v>
      </c>
      <c r="B2764" t="s">
        <v>23511</v>
      </c>
      <c r="C2764" t="s">
        <v>3423</v>
      </c>
      <c r="D2764">
        <v>2</v>
      </c>
      <c r="E2764">
        <v>6152</v>
      </c>
      <c r="F2764">
        <v>3</v>
      </c>
      <c r="G2764">
        <v>7804</v>
      </c>
      <c r="H2764">
        <v>0.88457550560319997</v>
      </c>
      <c r="I2764">
        <v>1</v>
      </c>
      <c r="J2764">
        <v>0.85953329234717102</v>
      </c>
      <c r="K2764" t="s">
        <v>25704</v>
      </c>
      <c r="L2764">
        <v>2</v>
      </c>
      <c r="M2764" t="s">
        <v>5133</v>
      </c>
      <c r="N2764">
        <v>0.66666666666666696</v>
      </c>
      <c r="O2764">
        <v>3.2509752925877802E-4</v>
      </c>
    </row>
    <row r="2765" spans="1:15">
      <c r="A2765" t="s">
        <v>3422</v>
      </c>
      <c r="B2765" t="s">
        <v>23518</v>
      </c>
      <c r="C2765" t="s">
        <v>3423</v>
      </c>
      <c r="D2765">
        <v>1</v>
      </c>
      <c r="E2765">
        <v>787</v>
      </c>
      <c r="F2765">
        <v>3</v>
      </c>
      <c r="G2765">
        <v>7393</v>
      </c>
      <c r="H2765">
        <v>0.28660084727541502</v>
      </c>
      <c r="I2765">
        <v>0.97863801257884697</v>
      </c>
      <c r="J2765">
        <v>0.94620131057153301</v>
      </c>
      <c r="K2765" t="s">
        <v>25705</v>
      </c>
      <c r="L2765">
        <v>1</v>
      </c>
      <c r="M2765" t="s">
        <v>5133</v>
      </c>
      <c r="N2765">
        <v>0.33333333333333298</v>
      </c>
      <c r="O2765">
        <v>1.27064803049555E-3</v>
      </c>
    </row>
    <row r="2766" spans="1:15">
      <c r="A2766" t="s">
        <v>3424</v>
      </c>
      <c r="B2766" t="s">
        <v>23511</v>
      </c>
      <c r="C2766" t="s">
        <v>3425</v>
      </c>
      <c r="D2766">
        <v>2</v>
      </c>
      <c r="E2766">
        <v>6152</v>
      </c>
      <c r="F2766">
        <v>3</v>
      </c>
      <c r="G2766">
        <v>7804</v>
      </c>
      <c r="H2766">
        <v>0.88457550560319997</v>
      </c>
      <c r="I2766">
        <v>1</v>
      </c>
      <c r="J2766">
        <v>0.85953329234717102</v>
      </c>
      <c r="K2766" t="s">
        <v>25704</v>
      </c>
      <c r="L2766">
        <v>2</v>
      </c>
      <c r="M2766" t="s">
        <v>5133</v>
      </c>
      <c r="N2766">
        <v>0.66666666666666696</v>
      </c>
      <c r="O2766">
        <v>3.2509752925877802E-4</v>
      </c>
    </row>
    <row r="2767" spans="1:15">
      <c r="A2767" t="s">
        <v>3424</v>
      </c>
      <c r="B2767" t="s">
        <v>23518</v>
      </c>
      <c r="C2767" t="s">
        <v>3425</v>
      </c>
      <c r="D2767">
        <v>1</v>
      </c>
      <c r="E2767">
        <v>787</v>
      </c>
      <c r="F2767">
        <v>3</v>
      </c>
      <c r="G2767">
        <v>7393</v>
      </c>
      <c r="H2767">
        <v>0.28660084727541502</v>
      </c>
      <c r="I2767">
        <v>0.97863801257884697</v>
      </c>
      <c r="J2767">
        <v>0.94620131057153301</v>
      </c>
      <c r="K2767" t="s">
        <v>25705</v>
      </c>
      <c r="L2767">
        <v>1</v>
      </c>
      <c r="M2767" t="s">
        <v>5133</v>
      </c>
      <c r="N2767">
        <v>0.33333333333333298</v>
      </c>
      <c r="O2767">
        <v>1.27064803049555E-3</v>
      </c>
    </row>
    <row r="2768" spans="1:15">
      <c r="A2768" t="s">
        <v>3426</v>
      </c>
      <c r="B2768" t="s">
        <v>23518</v>
      </c>
      <c r="C2768" t="s">
        <v>3427</v>
      </c>
      <c r="D2768">
        <v>3</v>
      </c>
      <c r="E2768">
        <v>787</v>
      </c>
      <c r="F2768">
        <v>3</v>
      </c>
      <c r="G2768">
        <v>7393</v>
      </c>
      <c r="H2768">
        <v>1.20221202725935E-3</v>
      </c>
      <c r="I2768">
        <v>6.16258894389922E-2</v>
      </c>
      <c r="J2768">
        <v>5.9583315386099199E-2</v>
      </c>
      <c r="K2768" t="s">
        <v>24539</v>
      </c>
      <c r="L2768">
        <v>3</v>
      </c>
      <c r="M2768" t="s">
        <v>5133</v>
      </c>
      <c r="N2768">
        <v>1</v>
      </c>
      <c r="O2768">
        <v>3.8119440914866601E-3</v>
      </c>
    </row>
    <row r="2769" spans="1:15">
      <c r="A2769" t="s">
        <v>3428</v>
      </c>
      <c r="B2769" t="s">
        <v>23513</v>
      </c>
      <c r="C2769" t="s">
        <v>3429</v>
      </c>
      <c r="D2769">
        <v>1</v>
      </c>
      <c r="E2769">
        <v>535</v>
      </c>
      <c r="F2769">
        <v>12</v>
      </c>
      <c r="G2769">
        <v>8124</v>
      </c>
      <c r="H2769">
        <v>0.55870736002102495</v>
      </c>
      <c r="I2769">
        <v>0.99999999999997702</v>
      </c>
      <c r="J2769">
        <v>0.95041217501583097</v>
      </c>
      <c r="K2769" t="s">
        <v>25706</v>
      </c>
      <c r="L2769">
        <v>1</v>
      </c>
      <c r="M2769" t="s">
        <v>5133</v>
      </c>
      <c r="N2769">
        <v>8.3333333333333301E-2</v>
      </c>
      <c r="O2769">
        <v>1.8691588785046699E-3</v>
      </c>
    </row>
    <row r="2770" spans="1:15">
      <c r="A2770" t="s">
        <v>3428</v>
      </c>
      <c r="B2770" t="s">
        <v>23518</v>
      </c>
      <c r="C2770" t="s">
        <v>3429</v>
      </c>
      <c r="D2770">
        <v>4</v>
      </c>
      <c r="E2770">
        <v>787</v>
      </c>
      <c r="F2770">
        <v>14</v>
      </c>
      <c r="G2770">
        <v>7393</v>
      </c>
      <c r="H2770">
        <v>5.3520405636941298E-2</v>
      </c>
      <c r="I2770">
        <v>0.61178825165478101</v>
      </c>
      <c r="J2770">
        <v>0.59151068941477603</v>
      </c>
      <c r="K2770" t="s">
        <v>25707</v>
      </c>
      <c r="L2770">
        <v>4</v>
      </c>
      <c r="M2770" t="s">
        <v>5133</v>
      </c>
      <c r="N2770">
        <v>0.28571428571428598</v>
      </c>
      <c r="O2770">
        <v>5.0825921219822103E-3</v>
      </c>
    </row>
    <row r="2771" spans="1:15">
      <c r="A2771" t="s">
        <v>3428</v>
      </c>
      <c r="B2771" t="s">
        <v>23511</v>
      </c>
      <c r="C2771" t="s">
        <v>3429</v>
      </c>
      <c r="D2771">
        <v>8</v>
      </c>
      <c r="E2771">
        <v>6152</v>
      </c>
      <c r="F2771">
        <v>16</v>
      </c>
      <c r="G2771">
        <v>7804</v>
      </c>
      <c r="H2771">
        <v>0.99777253544174904</v>
      </c>
      <c r="I2771">
        <v>1</v>
      </c>
      <c r="J2771">
        <v>0.85953329234717102</v>
      </c>
      <c r="K2771" t="s">
        <v>25708</v>
      </c>
      <c r="L2771">
        <v>8</v>
      </c>
      <c r="M2771" t="s">
        <v>5133</v>
      </c>
      <c r="N2771">
        <v>0.5</v>
      </c>
      <c r="O2771">
        <v>1.3003901170351099E-3</v>
      </c>
    </row>
    <row r="2772" spans="1:15">
      <c r="A2772" t="s">
        <v>3430</v>
      </c>
      <c r="B2772" t="s">
        <v>23511</v>
      </c>
      <c r="C2772" t="s">
        <v>3431</v>
      </c>
      <c r="D2772">
        <v>6</v>
      </c>
      <c r="E2772">
        <v>6152</v>
      </c>
      <c r="F2772">
        <v>7</v>
      </c>
      <c r="G2772">
        <v>7804</v>
      </c>
      <c r="H2772">
        <v>0.54476030000281095</v>
      </c>
      <c r="I2772">
        <v>0.968912233598893</v>
      </c>
      <c r="J2772">
        <v>0.832812322140707</v>
      </c>
      <c r="K2772" t="s">
        <v>23883</v>
      </c>
      <c r="L2772">
        <v>6</v>
      </c>
      <c r="M2772" t="s">
        <v>5133</v>
      </c>
      <c r="N2772">
        <v>0.85714285714285698</v>
      </c>
      <c r="O2772">
        <v>9.7529258777633303E-4</v>
      </c>
    </row>
    <row r="2773" spans="1:15">
      <c r="A2773" t="s">
        <v>3432</v>
      </c>
      <c r="B2773" t="s">
        <v>23511</v>
      </c>
      <c r="C2773" t="s">
        <v>3433</v>
      </c>
      <c r="D2773">
        <v>46</v>
      </c>
      <c r="E2773">
        <v>6152</v>
      </c>
      <c r="F2773">
        <v>62</v>
      </c>
      <c r="G2773">
        <v>7804</v>
      </c>
      <c r="H2773">
        <v>0.85361201962048405</v>
      </c>
      <c r="I2773">
        <v>1</v>
      </c>
      <c r="J2773">
        <v>0.85953329234717102</v>
      </c>
      <c r="K2773" t="s">
        <v>25709</v>
      </c>
      <c r="L2773">
        <v>46</v>
      </c>
      <c r="M2773" t="s">
        <v>5133</v>
      </c>
      <c r="N2773">
        <v>0.74193548387096797</v>
      </c>
      <c r="O2773">
        <v>7.4772431729518904E-3</v>
      </c>
    </row>
    <row r="2774" spans="1:15">
      <c r="A2774" t="s">
        <v>3432</v>
      </c>
      <c r="B2774" t="s">
        <v>23518</v>
      </c>
      <c r="C2774" t="s">
        <v>3433</v>
      </c>
      <c r="D2774">
        <v>11</v>
      </c>
      <c r="E2774">
        <v>787</v>
      </c>
      <c r="F2774">
        <v>57</v>
      </c>
      <c r="G2774">
        <v>7393</v>
      </c>
      <c r="H2774">
        <v>3.5654917635396001E-2</v>
      </c>
      <c r="I2774">
        <v>0.48202705957083403</v>
      </c>
      <c r="J2774">
        <v>0.466050398241729</v>
      </c>
      <c r="K2774" t="s">
        <v>25710</v>
      </c>
      <c r="L2774">
        <v>11</v>
      </c>
      <c r="M2774" t="s">
        <v>5133</v>
      </c>
      <c r="N2774">
        <v>0.19298245614035101</v>
      </c>
      <c r="O2774">
        <v>1.3977128335451099E-2</v>
      </c>
    </row>
    <row r="2775" spans="1:15">
      <c r="A2775" t="s">
        <v>3432</v>
      </c>
      <c r="B2775" t="s">
        <v>23513</v>
      </c>
      <c r="C2775" t="s">
        <v>3433</v>
      </c>
      <c r="D2775">
        <v>1</v>
      </c>
      <c r="E2775">
        <v>535</v>
      </c>
      <c r="F2775">
        <v>64</v>
      </c>
      <c r="G2775">
        <v>8124</v>
      </c>
      <c r="H2775">
        <v>0.98744264876930099</v>
      </c>
      <c r="I2775">
        <v>0.99999999999997702</v>
      </c>
      <c r="J2775">
        <v>0.95041217501583097</v>
      </c>
      <c r="K2775" t="s">
        <v>23867</v>
      </c>
      <c r="L2775">
        <v>1</v>
      </c>
      <c r="M2775" t="s">
        <v>5133</v>
      </c>
      <c r="N2775">
        <v>1.5625E-2</v>
      </c>
      <c r="O2775">
        <v>1.8691588785046699E-3</v>
      </c>
    </row>
    <row r="2776" spans="1:15">
      <c r="A2776" t="s">
        <v>3434</v>
      </c>
      <c r="B2776" t="s">
        <v>23511</v>
      </c>
      <c r="C2776" t="s">
        <v>3435</v>
      </c>
      <c r="D2776">
        <v>2</v>
      </c>
      <c r="E2776">
        <v>6152</v>
      </c>
      <c r="F2776">
        <v>2</v>
      </c>
      <c r="G2776">
        <v>7804</v>
      </c>
      <c r="H2776">
        <v>0.62141708038142995</v>
      </c>
      <c r="I2776">
        <v>0.968912233598893</v>
      </c>
      <c r="J2776">
        <v>0.832812322140707</v>
      </c>
      <c r="K2776" t="s">
        <v>23801</v>
      </c>
      <c r="L2776">
        <v>2</v>
      </c>
      <c r="M2776" t="s">
        <v>5133</v>
      </c>
      <c r="N2776">
        <v>1</v>
      </c>
      <c r="O2776">
        <v>3.2509752925877802E-4</v>
      </c>
    </row>
    <row r="2777" spans="1:15">
      <c r="A2777" t="s">
        <v>3436</v>
      </c>
      <c r="B2777" t="s">
        <v>23518</v>
      </c>
      <c r="C2777" t="s">
        <v>3437</v>
      </c>
      <c r="D2777">
        <v>3</v>
      </c>
      <c r="E2777">
        <v>787</v>
      </c>
      <c r="F2777">
        <v>7</v>
      </c>
      <c r="G2777">
        <v>7393</v>
      </c>
      <c r="H2777">
        <v>3.0290596186512898E-2</v>
      </c>
      <c r="I2777">
        <v>0.44363642296891398</v>
      </c>
      <c r="J2777">
        <v>0.42893220928983</v>
      </c>
      <c r="K2777" t="s">
        <v>25711</v>
      </c>
      <c r="L2777">
        <v>3</v>
      </c>
      <c r="M2777" t="s">
        <v>5133</v>
      </c>
      <c r="N2777">
        <v>0.42857142857142899</v>
      </c>
      <c r="O2777">
        <v>3.8119440914866601E-3</v>
      </c>
    </row>
    <row r="2778" spans="1:15">
      <c r="A2778" t="s">
        <v>3436</v>
      </c>
      <c r="B2778" t="s">
        <v>23511</v>
      </c>
      <c r="C2778" t="s">
        <v>3437</v>
      </c>
      <c r="D2778">
        <v>4</v>
      </c>
      <c r="E2778">
        <v>6152</v>
      </c>
      <c r="F2778">
        <v>7</v>
      </c>
      <c r="G2778">
        <v>7804</v>
      </c>
      <c r="H2778">
        <v>0.95957928989840302</v>
      </c>
      <c r="I2778">
        <v>1</v>
      </c>
      <c r="J2778">
        <v>0.85953329234717102</v>
      </c>
      <c r="K2778" t="s">
        <v>25712</v>
      </c>
      <c r="L2778">
        <v>4</v>
      </c>
      <c r="M2778" t="s">
        <v>5133</v>
      </c>
      <c r="N2778">
        <v>0.57142857142857095</v>
      </c>
      <c r="O2778">
        <v>6.5019505851755496E-4</v>
      </c>
    </row>
    <row r="2779" spans="1:15">
      <c r="A2779" t="s">
        <v>3438</v>
      </c>
      <c r="B2779" t="s">
        <v>23511</v>
      </c>
      <c r="C2779" t="s">
        <v>3439</v>
      </c>
      <c r="D2779">
        <v>101</v>
      </c>
      <c r="E2779">
        <v>6152</v>
      </c>
      <c r="F2779">
        <v>119</v>
      </c>
      <c r="G2779">
        <v>7804</v>
      </c>
      <c r="H2779">
        <v>6.1126452110733802E-2</v>
      </c>
      <c r="I2779">
        <v>0.31474368254716201</v>
      </c>
      <c r="J2779">
        <v>0.27053267370523498</v>
      </c>
      <c r="K2779" t="s">
        <v>25713</v>
      </c>
      <c r="L2779">
        <v>101</v>
      </c>
      <c r="M2779" t="s">
        <v>5133</v>
      </c>
      <c r="N2779">
        <v>0.84873949579831898</v>
      </c>
      <c r="O2779">
        <v>1.64174252275683E-2</v>
      </c>
    </row>
    <row r="2780" spans="1:15">
      <c r="A2780" t="s">
        <v>3438</v>
      </c>
      <c r="B2780" t="s">
        <v>23518</v>
      </c>
      <c r="C2780" t="s">
        <v>3439</v>
      </c>
      <c r="D2780">
        <v>9</v>
      </c>
      <c r="E2780">
        <v>787</v>
      </c>
      <c r="F2780">
        <v>99</v>
      </c>
      <c r="G2780">
        <v>7393</v>
      </c>
      <c r="H2780">
        <v>0.74049756268380895</v>
      </c>
      <c r="I2780">
        <v>1</v>
      </c>
      <c r="J2780">
        <v>0.966855260484069</v>
      </c>
      <c r="K2780" t="s">
        <v>25714</v>
      </c>
      <c r="L2780">
        <v>9</v>
      </c>
      <c r="M2780" t="s">
        <v>5133</v>
      </c>
      <c r="N2780">
        <v>9.0909090909090898E-2</v>
      </c>
      <c r="O2780">
        <v>1.143583227446E-2</v>
      </c>
    </row>
    <row r="2781" spans="1:15">
      <c r="A2781" t="s">
        <v>3438</v>
      </c>
      <c r="B2781" t="s">
        <v>23513</v>
      </c>
      <c r="C2781" t="s">
        <v>3439</v>
      </c>
      <c r="D2781">
        <v>2</v>
      </c>
      <c r="E2781">
        <v>535</v>
      </c>
      <c r="F2781">
        <v>120</v>
      </c>
      <c r="G2781">
        <v>8124</v>
      </c>
      <c r="H2781">
        <v>0.99746143073110005</v>
      </c>
      <c r="I2781">
        <v>0.99999999999997702</v>
      </c>
      <c r="J2781">
        <v>0.95041217501583097</v>
      </c>
      <c r="K2781" t="s">
        <v>25715</v>
      </c>
      <c r="L2781">
        <v>2</v>
      </c>
      <c r="M2781" t="s">
        <v>5133</v>
      </c>
      <c r="N2781">
        <v>1.6666666666666701E-2</v>
      </c>
      <c r="O2781">
        <v>3.7383177570093499E-3</v>
      </c>
    </row>
    <row r="2782" spans="1:15">
      <c r="A2782" t="s">
        <v>3440</v>
      </c>
      <c r="B2782" t="s">
        <v>23511</v>
      </c>
      <c r="C2782" t="s">
        <v>3441</v>
      </c>
      <c r="D2782">
        <v>334</v>
      </c>
      <c r="E2782">
        <v>6152</v>
      </c>
      <c r="F2782">
        <v>393</v>
      </c>
      <c r="G2782">
        <v>7804</v>
      </c>
      <c r="H2782">
        <v>9.50422018102652E-4</v>
      </c>
      <c r="I2782">
        <v>1.28001433217792E-2</v>
      </c>
      <c r="J2782">
        <v>1.10021493318845E-2</v>
      </c>
      <c r="K2782" t="s">
        <v>25716</v>
      </c>
      <c r="L2782">
        <v>334</v>
      </c>
      <c r="M2782" t="s">
        <v>5133</v>
      </c>
      <c r="N2782">
        <v>0.84987277353689605</v>
      </c>
      <c r="O2782">
        <v>5.42912873862159E-2</v>
      </c>
    </row>
    <row r="2783" spans="1:15">
      <c r="A2783" t="s">
        <v>3440</v>
      </c>
      <c r="B2783" t="s">
        <v>23513</v>
      </c>
      <c r="C2783" t="s">
        <v>3441</v>
      </c>
      <c r="D2783">
        <v>15</v>
      </c>
      <c r="E2783">
        <v>535</v>
      </c>
      <c r="F2783">
        <v>393</v>
      </c>
      <c r="G2783">
        <v>8124</v>
      </c>
      <c r="H2783">
        <v>0.99436895222624999</v>
      </c>
      <c r="I2783">
        <v>0.99999999999997702</v>
      </c>
      <c r="J2783">
        <v>0.95041217501583097</v>
      </c>
      <c r="K2783" t="s">
        <v>25717</v>
      </c>
      <c r="L2783">
        <v>15</v>
      </c>
      <c r="M2783" t="s">
        <v>5133</v>
      </c>
      <c r="N2783">
        <v>3.8167938931297697E-2</v>
      </c>
      <c r="O2783">
        <v>2.80373831775701E-2</v>
      </c>
    </row>
    <row r="2784" spans="1:15">
      <c r="A2784" t="s">
        <v>3440</v>
      </c>
      <c r="B2784" t="s">
        <v>23518</v>
      </c>
      <c r="C2784" t="s">
        <v>3441</v>
      </c>
      <c r="D2784">
        <v>30</v>
      </c>
      <c r="E2784">
        <v>787</v>
      </c>
      <c r="F2784">
        <v>353</v>
      </c>
      <c r="G2784">
        <v>7393</v>
      </c>
      <c r="H2784">
        <v>0.92698511103982995</v>
      </c>
      <c r="I2784">
        <v>1</v>
      </c>
      <c r="J2784">
        <v>0.966855260484069</v>
      </c>
      <c r="K2784" t="s">
        <v>25718</v>
      </c>
      <c r="L2784">
        <v>30</v>
      </c>
      <c r="M2784" t="s">
        <v>5133</v>
      </c>
      <c r="N2784">
        <v>8.4985835694051007E-2</v>
      </c>
      <c r="O2784">
        <v>3.8119440914866597E-2</v>
      </c>
    </row>
    <row r="2785" spans="1:15">
      <c r="A2785" t="s">
        <v>3442</v>
      </c>
      <c r="B2785" t="s">
        <v>23511</v>
      </c>
      <c r="C2785" t="s">
        <v>3443</v>
      </c>
      <c r="D2785">
        <v>44</v>
      </c>
      <c r="E2785">
        <v>6152</v>
      </c>
      <c r="F2785">
        <v>52</v>
      </c>
      <c r="G2785">
        <v>7804</v>
      </c>
      <c r="H2785">
        <v>0.198967698283575</v>
      </c>
      <c r="I2785">
        <v>0.65495995127819795</v>
      </c>
      <c r="J2785">
        <v>0.56295988327769197</v>
      </c>
      <c r="K2785" t="s">
        <v>25719</v>
      </c>
      <c r="L2785">
        <v>44</v>
      </c>
      <c r="M2785" t="s">
        <v>5133</v>
      </c>
      <c r="N2785">
        <v>0.84615384615384603</v>
      </c>
      <c r="O2785">
        <v>7.1521456436931096E-3</v>
      </c>
    </row>
    <row r="2786" spans="1:15">
      <c r="A2786" t="s">
        <v>3442</v>
      </c>
      <c r="B2786" t="s">
        <v>23513</v>
      </c>
      <c r="C2786" t="s">
        <v>3443</v>
      </c>
      <c r="D2786">
        <v>1</v>
      </c>
      <c r="E2786">
        <v>535</v>
      </c>
      <c r="F2786">
        <v>50</v>
      </c>
      <c r="G2786">
        <v>8124</v>
      </c>
      <c r="H2786">
        <v>0.96718323058111499</v>
      </c>
      <c r="I2786">
        <v>0.99999999999997702</v>
      </c>
      <c r="J2786">
        <v>0.95041217501583097</v>
      </c>
      <c r="K2786" t="s">
        <v>25720</v>
      </c>
      <c r="L2786">
        <v>1</v>
      </c>
      <c r="M2786" t="s">
        <v>5133</v>
      </c>
      <c r="N2786">
        <v>0.02</v>
      </c>
      <c r="O2786">
        <v>1.8691588785046699E-3</v>
      </c>
    </row>
    <row r="2787" spans="1:15">
      <c r="A2787" t="s">
        <v>3442</v>
      </c>
      <c r="B2787" t="s">
        <v>23518</v>
      </c>
      <c r="C2787" t="s">
        <v>3443</v>
      </c>
      <c r="D2787">
        <v>4</v>
      </c>
      <c r="E2787">
        <v>787</v>
      </c>
      <c r="F2787">
        <v>44</v>
      </c>
      <c r="G2787">
        <v>7393</v>
      </c>
      <c r="H2787">
        <v>0.70355693118548501</v>
      </c>
      <c r="I2787">
        <v>1</v>
      </c>
      <c r="J2787">
        <v>0.966855260484069</v>
      </c>
      <c r="K2787" t="s">
        <v>25721</v>
      </c>
      <c r="L2787">
        <v>4</v>
      </c>
      <c r="M2787" t="s">
        <v>5133</v>
      </c>
      <c r="N2787">
        <v>9.0909090909090898E-2</v>
      </c>
      <c r="O2787">
        <v>5.0825921219822103E-3</v>
      </c>
    </row>
    <row r="2788" spans="1:15">
      <c r="A2788" t="s">
        <v>3444</v>
      </c>
      <c r="B2788" t="s">
        <v>23518</v>
      </c>
      <c r="C2788" t="s">
        <v>3445</v>
      </c>
      <c r="D2788">
        <v>2</v>
      </c>
      <c r="E2788">
        <v>787</v>
      </c>
      <c r="F2788">
        <v>35</v>
      </c>
      <c r="G2788">
        <v>7393</v>
      </c>
      <c r="H2788">
        <v>0.89994917912615902</v>
      </c>
      <c r="I2788">
        <v>1</v>
      </c>
      <c r="J2788">
        <v>0.966855260484069</v>
      </c>
      <c r="K2788" t="s">
        <v>25722</v>
      </c>
      <c r="L2788">
        <v>2</v>
      </c>
      <c r="M2788" t="s">
        <v>5133</v>
      </c>
      <c r="N2788">
        <v>5.7142857142857099E-2</v>
      </c>
      <c r="O2788">
        <v>2.5412960609911099E-3</v>
      </c>
    </row>
    <row r="2789" spans="1:15">
      <c r="A2789" t="s">
        <v>3444</v>
      </c>
      <c r="B2789" t="s">
        <v>23513</v>
      </c>
      <c r="C2789" t="s">
        <v>3445</v>
      </c>
      <c r="D2789">
        <v>1</v>
      </c>
      <c r="E2789">
        <v>535</v>
      </c>
      <c r="F2789">
        <v>42</v>
      </c>
      <c r="G2789">
        <v>8124</v>
      </c>
      <c r="H2789">
        <v>0.94322481955320203</v>
      </c>
      <c r="I2789">
        <v>0.99999999999997702</v>
      </c>
      <c r="J2789">
        <v>0.95041217501583097</v>
      </c>
      <c r="K2789" t="s">
        <v>25720</v>
      </c>
      <c r="L2789">
        <v>1</v>
      </c>
      <c r="M2789" t="s">
        <v>5133</v>
      </c>
      <c r="N2789">
        <v>2.3809523809523801E-2</v>
      </c>
      <c r="O2789">
        <v>1.8691588785046699E-3</v>
      </c>
    </row>
    <row r="2790" spans="1:15">
      <c r="A2790" t="s">
        <v>3444</v>
      </c>
      <c r="B2790" t="s">
        <v>23511</v>
      </c>
      <c r="C2790" t="s">
        <v>3445</v>
      </c>
      <c r="D2790">
        <v>37</v>
      </c>
      <c r="E2790">
        <v>6152</v>
      </c>
      <c r="F2790">
        <v>43</v>
      </c>
      <c r="G2790">
        <v>7804</v>
      </c>
      <c r="H2790">
        <v>0.16512380885824901</v>
      </c>
      <c r="I2790">
        <v>0.59678557202990401</v>
      </c>
      <c r="J2790">
        <v>0.51295706755215298</v>
      </c>
      <c r="K2790" t="s">
        <v>25723</v>
      </c>
      <c r="L2790">
        <v>37</v>
      </c>
      <c r="M2790" t="s">
        <v>5133</v>
      </c>
      <c r="N2790">
        <v>0.86046511627906996</v>
      </c>
      <c r="O2790">
        <v>6.0143042912873899E-3</v>
      </c>
    </row>
    <row r="2791" spans="1:15">
      <c r="A2791" t="s">
        <v>3446</v>
      </c>
      <c r="B2791" t="s">
        <v>23511</v>
      </c>
      <c r="C2791" t="s">
        <v>3447</v>
      </c>
      <c r="D2791">
        <v>5</v>
      </c>
      <c r="E2791">
        <v>6152</v>
      </c>
      <c r="F2791">
        <v>5</v>
      </c>
      <c r="G2791">
        <v>7804</v>
      </c>
      <c r="H2791">
        <v>0.30433074367137097</v>
      </c>
      <c r="I2791">
        <v>0.81020448119108801</v>
      </c>
      <c r="J2791">
        <v>0.69639772519260701</v>
      </c>
      <c r="K2791" t="s">
        <v>25724</v>
      </c>
      <c r="L2791">
        <v>5</v>
      </c>
      <c r="M2791" t="s">
        <v>5133</v>
      </c>
      <c r="N2791">
        <v>1</v>
      </c>
      <c r="O2791">
        <v>8.1274382314694405E-4</v>
      </c>
    </row>
    <row r="2792" spans="1:15">
      <c r="A2792" t="s">
        <v>3448</v>
      </c>
      <c r="B2792" t="s">
        <v>23511</v>
      </c>
      <c r="C2792" t="s">
        <v>3449</v>
      </c>
      <c r="D2792">
        <v>1</v>
      </c>
      <c r="E2792">
        <v>6152</v>
      </c>
      <c r="F2792">
        <v>1</v>
      </c>
      <c r="G2792">
        <v>7804</v>
      </c>
      <c r="H2792">
        <v>0.788313685289595</v>
      </c>
      <c r="I2792">
        <v>0.968912233598893</v>
      </c>
      <c r="J2792">
        <v>0.832812322140707</v>
      </c>
      <c r="K2792" t="s">
        <v>25725</v>
      </c>
      <c r="L2792">
        <v>1</v>
      </c>
      <c r="M2792" t="s">
        <v>5133</v>
      </c>
      <c r="N2792">
        <v>1</v>
      </c>
      <c r="O2792">
        <v>1.6254876462938901E-4</v>
      </c>
    </row>
    <row r="2793" spans="1:15">
      <c r="A2793" t="s">
        <v>3450</v>
      </c>
      <c r="B2793" t="s">
        <v>23518</v>
      </c>
      <c r="C2793" t="s">
        <v>3451</v>
      </c>
      <c r="D2793">
        <v>12</v>
      </c>
      <c r="E2793">
        <v>787</v>
      </c>
      <c r="F2793">
        <v>94</v>
      </c>
      <c r="G2793">
        <v>7393</v>
      </c>
      <c r="H2793">
        <v>0.296455995034617</v>
      </c>
      <c r="I2793">
        <v>0.99203470771967495</v>
      </c>
      <c r="J2793">
        <v>0.95915397574154404</v>
      </c>
      <c r="K2793" t="s">
        <v>25726</v>
      </c>
      <c r="L2793">
        <v>12</v>
      </c>
      <c r="M2793" t="s">
        <v>5133</v>
      </c>
      <c r="N2793">
        <v>0.12765957446808501</v>
      </c>
      <c r="O2793">
        <v>1.52477763659466E-2</v>
      </c>
    </row>
    <row r="2794" spans="1:15">
      <c r="A2794" t="s">
        <v>3450</v>
      </c>
      <c r="B2794" t="s">
        <v>23513</v>
      </c>
      <c r="C2794" t="s">
        <v>3451</v>
      </c>
      <c r="D2794">
        <v>4</v>
      </c>
      <c r="E2794">
        <v>535</v>
      </c>
      <c r="F2794">
        <v>112</v>
      </c>
      <c r="G2794">
        <v>8124</v>
      </c>
      <c r="H2794">
        <v>0.94308177144124805</v>
      </c>
      <c r="I2794">
        <v>0.99999999999997702</v>
      </c>
      <c r="J2794">
        <v>0.95041217501583097</v>
      </c>
      <c r="K2794" t="s">
        <v>25727</v>
      </c>
      <c r="L2794">
        <v>4</v>
      </c>
      <c r="M2794" t="s">
        <v>5133</v>
      </c>
      <c r="N2794">
        <v>3.5714285714285698E-2</v>
      </c>
      <c r="O2794">
        <v>7.4766355140186902E-3</v>
      </c>
    </row>
    <row r="2795" spans="1:15">
      <c r="A2795" t="s">
        <v>3450</v>
      </c>
      <c r="B2795" t="s">
        <v>23511</v>
      </c>
      <c r="C2795" t="s">
        <v>3451</v>
      </c>
      <c r="D2795">
        <v>82</v>
      </c>
      <c r="E2795">
        <v>6152</v>
      </c>
      <c r="F2795">
        <v>105</v>
      </c>
      <c r="G2795">
        <v>7804</v>
      </c>
      <c r="H2795">
        <v>0.62792153480208701</v>
      </c>
      <c r="I2795">
        <v>0.968912233598893</v>
      </c>
      <c r="J2795">
        <v>0.832812322140707</v>
      </c>
      <c r="K2795" t="s">
        <v>25728</v>
      </c>
      <c r="L2795">
        <v>82</v>
      </c>
      <c r="M2795" t="s">
        <v>5133</v>
      </c>
      <c r="N2795">
        <v>0.78095238095238095</v>
      </c>
      <c r="O2795">
        <v>1.3328998699609899E-2</v>
      </c>
    </row>
    <row r="2796" spans="1:15">
      <c r="A2796" t="s">
        <v>3452</v>
      </c>
      <c r="B2796" t="s">
        <v>23511</v>
      </c>
      <c r="C2796" t="s">
        <v>3453</v>
      </c>
      <c r="D2796">
        <v>89</v>
      </c>
      <c r="E2796">
        <v>6152</v>
      </c>
      <c r="F2796">
        <v>104</v>
      </c>
      <c r="G2796">
        <v>7804</v>
      </c>
      <c r="H2796">
        <v>5.3149381473060003E-2</v>
      </c>
      <c r="I2796">
        <v>0.28813637698363198</v>
      </c>
      <c r="J2796">
        <v>0.24766280875372701</v>
      </c>
      <c r="K2796" t="s">
        <v>25729</v>
      </c>
      <c r="L2796">
        <v>89</v>
      </c>
      <c r="M2796" t="s">
        <v>5133</v>
      </c>
      <c r="N2796">
        <v>0.85576923076923095</v>
      </c>
      <c r="O2796">
        <v>1.44668400520156E-2</v>
      </c>
    </row>
    <row r="2797" spans="1:15">
      <c r="A2797" t="s">
        <v>3452</v>
      </c>
      <c r="B2797" t="s">
        <v>23518</v>
      </c>
      <c r="C2797" t="s">
        <v>3453</v>
      </c>
      <c r="D2797">
        <v>10</v>
      </c>
      <c r="E2797">
        <v>787</v>
      </c>
      <c r="F2797">
        <v>82</v>
      </c>
      <c r="G2797">
        <v>7393</v>
      </c>
      <c r="H2797">
        <v>0.37444964486239501</v>
      </c>
      <c r="I2797">
        <v>1</v>
      </c>
      <c r="J2797">
        <v>0.966855260484069</v>
      </c>
      <c r="K2797" t="s">
        <v>25730</v>
      </c>
      <c r="L2797">
        <v>10</v>
      </c>
      <c r="M2797" t="s">
        <v>5133</v>
      </c>
      <c r="N2797">
        <v>0.12195121951219499</v>
      </c>
      <c r="O2797">
        <v>1.2706480304955499E-2</v>
      </c>
    </row>
    <row r="2798" spans="1:15">
      <c r="A2798" t="s">
        <v>3452</v>
      </c>
      <c r="B2798" t="s">
        <v>23513</v>
      </c>
      <c r="C2798" t="s">
        <v>3453</v>
      </c>
      <c r="D2798">
        <v>3</v>
      </c>
      <c r="E2798">
        <v>535</v>
      </c>
      <c r="F2798">
        <v>100</v>
      </c>
      <c r="G2798">
        <v>8124</v>
      </c>
      <c r="H2798">
        <v>0.96486728523937104</v>
      </c>
      <c r="I2798">
        <v>0.99999999999997702</v>
      </c>
      <c r="J2798">
        <v>0.95041217501583097</v>
      </c>
      <c r="K2798" t="s">
        <v>25731</v>
      </c>
      <c r="L2798">
        <v>3</v>
      </c>
      <c r="M2798" t="s">
        <v>5133</v>
      </c>
      <c r="N2798">
        <v>0.03</v>
      </c>
      <c r="O2798">
        <v>5.60747663551402E-3</v>
      </c>
    </row>
    <row r="2799" spans="1:15">
      <c r="A2799" t="s">
        <v>3454</v>
      </c>
      <c r="B2799" t="s">
        <v>23511</v>
      </c>
      <c r="C2799" t="s">
        <v>3455</v>
      </c>
      <c r="D2799">
        <v>1</v>
      </c>
      <c r="E2799">
        <v>6152</v>
      </c>
      <c r="F2799">
        <v>1</v>
      </c>
      <c r="G2799">
        <v>7804</v>
      </c>
      <c r="H2799">
        <v>0.788313685289595</v>
      </c>
      <c r="I2799">
        <v>0.968912233598893</v>
      </c>
      <c r="J2799">
        <v>0.832812322140707</v>
      </c>
      <c r="K2799" t="s">
        <v>25732</v>
      </c>
      <c r="L2799">
        <v>1</v>
      </c>
      <c r="M2799" t="s">
        <v>5133</v>
      </c>
      <c r="N2799">
        <v>1</v>
      </c>
      <c r="O2799">
        <v>1.6254876462938901E-4</v>
      </c>
    </row>
    <row r="2800" spans="1:15">
      <c r="A2800" t="s">
        <v>3456</v>
      </c>
      <c r="B2800" t="s">
        <v>23518</v>
      </c>
      <c r="C2800" t="s">
        <v>3457</v>
      </c>
      <c r="D2800">
        <v>1</v>
      </c>
      <c r="E2800">
        <v>787</v>
      </c>
      <c r="F2800">
        <v>4</v>
      </c>
      <c r="G2800">
        <v>7393</v>
      </c>
      <c r="H2800">
        <v>0.362574478289521</v>
      </c>
      <c r="I2800">
        <v>1</v>
      </c>
      <c r="J2800">
        <v>0.966855260484069</v>
      </c>
      <c r="K2800" t="s">
        <v>25733</v>
      </c>
      <c r="L2800">
        <v>1</v>
      </c>
      <c r="M2800" t="s">
        <v>5133</v>
      </c>
      <c r="N2800">
        <v>0.25</v>
      </c>
      <c r="O2800">
        <v>1.27064803049555E-3</v>
      </c>
    </row>
    <row r="2801" spans="1:15">
      <c r="A2801" t="s">
        <v>3456</v>
      </c>
      <c r="B2801" t="s">
        <v>23513</v>
      </c>
      <c r="C2801" t="s">
        <v>3457</v>
      </c>
      <c r="D2801">
        <v>2</v>
      </c>
      <c r="E2801">
        <v>535</v>
      </c>
      <c r="F2801">
        <v>5</v>
      </c>
      <c r="G2801">
        <v>8124</v>
      </c>
      <c r="H2801">
        <v>3.7884380227996402E-2</v>
      </c>
      <c r="I2801">
        <v>0.42722874441898101</v>
      </c>
      <c r="J2801">
        <v>0.40604340021253599</v>
      </c>
      <c r="K2801" t="s">
        <v>23860</v>
      </c>
      <c r="L2801">
        <v>2</v>
      </c>
      <c r="M2801" t="s">
        <v>5133</v>
      </c>
      <c r="N2801">
        <v>0.4</v>
      </c>
      <c r="O2801">
        <v>3.7383177570093499E-3</v>
      </c>
    </row>
    <row r="2802" spans="1:15">
      <c r="A2802" t="s">
        <v>3456</v>
      </c>
      <c r="B2802" t="s">
        <v>23511</v>
      </c>
      <c r="C2802" t="s">
        <v>3457</v>
      </c>
      <c r="D2802">
        <v>2</v>
      </c>
      <c r="E2802">
        <v>6152</v>
      </c>
      <c r="F2802">
        <v>4</v>
      </c>
      <c r="G2802">
        <v>7804</v>
      </c>
      <c r="H2802">
        <v>0.96811759508681905</v>
      </c>
      <c r="I2802">
        <v>1</v>
      </c>
      <c r="J2802">
        <v>0.85953329234717102</v>
      </c>
      <c r="K2802" t="s">
        <v>25734</v>
      </c>
      <c r="L2802">
        <v>2</v>
      </c>
      <c r="M2802" t="s">
        <v>5133</v>
      </c>
      <c r="N2802">
        <v>0.5</v>
      </c>
      <c r="O2802">
        <v>3.2509752925877802E-4</v>
      </c>
    </row>
    <row r="2803" spans="1:15">
      <c r="A2803" t="s">
        <v>3458</v>
      </c>
      <c r="B2803" t="s">
        <v>23513</v>
      </c>
      <c r="C2803" t="s">
        <v>3459</v>
      </c>
      <c r="D2803">
        <v>23</v>
      </c>
      <c r="E2803">
        <v>535</v>
      </c>
      <c r="F2803">
        <v>307</v>
      </c>
      <c r="G2803">
        <v>8124</v>
      </c>
      <c r="H2803">
        <v>0.28850351489655401</v>
      </c>
      <c r="I2803">
        <v>0.92669970177713501</v>
      </c>
      <c r="J2803">
        <v>0.88074667915254901</v>
      </c>
      <c r="K2803" t="s">
        <v>25735</v>
      </c>
      <c r="L2803">
        <v>23</v>
      </c>
      <c r="M2803" t="s">
        <v>5133</v>
      </c>
      <c r="N2803">
        <v>7.4918566775244305E-2</v>
      </c>
      <c r="O2803">
        <v>4.2990654205607499E-2</v>
      </c>
    </row>
    <row r="2804" spans="1:15">
      <c r="A2804" t="s">
        <v>3458</v>
      </c>
      <c r="B2804" t="s">
        <v>23518</v>
      </c>
      <c r="C2804" t="s">
        <v>3459</v>
      </c>
      <c r="D2804">
        <v>19</v>
      </c>
      <c r="E2804">
        <v>787</v>
      </c>
      <c r="F2804">
        <v>286</v>
      </c>
      <c r="G2804">
        <v>7393</v>
      </c>
      <c r="H2804">
        <v>0.99319294594976004</v>
      </c>
      <c r="I2804">
        <v>1</v>
      </c>
      <c r="J2804">
        <v>0.966855260484069</v>
      </c>
      <c r="K2804" t="s">
        <v>25736</v>
      </c>
      <c r="L2804">
        <v>19</v>
      </c>
      <c r="M2804" t="s">
        <v>5133</v>
      </c>
      <c r="N2804">
        <v>6.6433566433566404E-2</v>
      </c>
      <c r="O2804">
        <v>2.4142312579415501E-2</v>
      </c>
    </row>
    <row r="2805" spans="1:15">
      <c r="A2805" t="s">
        <v>3458</v>
      </c>
      <c r="B2805" t="s">
        <v>23511</v>
      </c>
      <c r="C2805" t="s">
        <v>3459</v>
      </c>
      <c r="D2805">
        <v>253</v>
      </c>
      <c r="E2805">
        <v>6152</v>
      </c>
      <c r="F2805">
        <v>307</v>
      </c>
      <c r="G2805">
        <v>7804</v>
      </c>
      <c r="H2805">
        <v>6.5231492831982804E-2</v>
      </c>
      <c r="I2805">
        <v>0.32950438529033899</v>
      </c>
      <c r="J2805">
        <v>0.28321998913143598</v>
      </c>
      <c r="K2805" t="s">
        <v>25737</v>
      </c>
      <c r="L2805">
        <v>253</v>
      </c>
      <c r="M2805" t="s">
        <v>5133</v>
      </c>
      <c r="N2805">
        <v>0.824104234527687</v>
      </c>
      <c r="O2805">
        <v>4.1124837451235401E-2</v>
      </c>
    </row>
    <row r="2806" spans="1:15">
      <c r="A2806" t="s">
        <v>3460</v>
      </c>
      <c r="B2806" t="s">
        <v>23511</v>
      </c>
      <c r="C2806" t="s">
        <v>3461</v>
      </c>
      <c r="D2806">
        <v>47</v>
      </c>
      <c r="E2806">
        <v>6152</v>
      </c>
      <c r="F2806">
        <v>59</v>
      </c>
      <c r="G2806">
        <v>7804</v>
      </c>
      <c r="H2806">
        <v>0.51355375645026002</v>
      </c>
      <c r="I2806">
        <v>0.968912233598893</v>
      </c>
      <c r="J2806">
        <v>0.832812322140707</v>
      </c>
      <c r="K2806" t="s">
        <v>25738</v>
      </c>
      <c r="L2806">
        <v>47</v>
      </c>
      <c r="M2806" t="s">
        <v>5133</v>
      </c>
      <c r="N2806">
        <v>0.79661016949152497</v>
      </c>
      <c r="O2806">
        <v>7.6397919375812704E-3</v>
      </c>
    </row>
    <row r="2807" spans="1:15">
      <c r="A2807" t="s">
        <v>3460</v>
      </c>
      <c r="B2807" t="s">
        <v>23513</v>
      </c>
      <c r="C2807" t="s">
        <v>3461</v>
      </c>
      <c r="D2807">
        <v>6</v>
      </c>
      <c r="E2807">
        <v>535</v>
      </c>
      <c r="F2807">
        <v>61</v>
      </c>
      <c r="G2807">
        <v>8124</v>
      </c>
      <c r="H2807">
        <v>0.211510908181062</v>
      </c>
      <c r="I2807">
        <v>0.82965053776125497</v>
      </c>
      <c r="J2807">
        <v>0.788509972096746</v>
      </c>
      <c r="K2807" t="s">
        <v>25739</v>
      </c>
      <c r="L2807">
        <v>6</v>
      </c>
      <c r="M2807" t="s">
        <v>5133</v>
      </c>
      <c r="N2807">
        <v>9.8360655737704902E-2</v>
      </c>
      <c r="O2807">
        <v>1.1214953271028E-2</v>
      </c>
    </row>
    <row r="2808" spans="1:15">
      <c r="A2808" t="s">
        <v>3460</v>
      </c>
      <c r="B2808" t="s">
        <v>23518</v>
      </c>
      <c r="C2808" t="s">
        <v>3461</v>
      </c>
      <c r="D2808">
        <v>5</v>
      </c>
      <c r="E2808">
        <v>787</v>
      </c>
      <c r="F2808">
        <v>58</v>
      </c>
      <c r="G2808">
        <v>7393</v>
      </c>
      <c r="H2808">
        <v>0.75403231432606399</v>
      </c>
      <c r="I2808">
        <v>1</v>
      </c>
      <c r="J2808">
        <v>0.966855260484069</v>
      </c>
      <c r="K2808" t="s">
        <v>25740</v>
      </c>
      <c r="L2808">
        <v>5</v>
      </c>
      <c r="M2808" t="s">
        <v>5133</v>
      </c>
      <c r="N2808">
        <v>8.6206896551724102E-2</v>
      </c>
      <c r="O2808">
        <v>6.35324015247776E-3</v>
      </c>
    </row>
    <row r="2809" spans="1:15">
      <c r="A2809" t="s">
        <v>3462</v>
      </c>
      <c r="B2809" t="s">
        <v>23511</v>
      </c>
      <c r="C2809" t="s">
        <v>3463</v>
      </c>
      <c r="D2809">
        <v>5</v>
      </c>
      <c r="E2809">
        <v>6152</v>
      </c>
      <c r="F2809">
        <v>8</v>
      </c>
      <c r="G2809">
        <v>7804</v>
      </c>
      <c r="H2809">
        <v>0.93246538655848799</v>
      </c>
      <c r="I2809">
        <v>1</v>
      </c>
      <c r="J2809">
        <v>0.85953329234717102</v>
      </c>
      <c r="K2809" t="s">
        <v>25741</v>
      </c>
      <c r="L2809">
        <v>5</v>
      </c>
      <c r="M2809" t="s">
        <v>5133</v>
      </c>
      <c r="N2809">
        <v>0.625</v>
      </c>
      <c r="O2809">
        <v>8.1274382314694405E-4</v>
      </c>
    </row>
    <row r="2810" spans="1:15">
      <c r="A2810" t="s">
        <v>3462</v>
      </c>
      <c r="B2810" t="s">
        <v>23513</v>
      </c>
      <c r="C2810" t="s">
        <v>3463</v>
      </c>
      <c r="D2810">
        <v>2</v>
      </c>
      <c r="E2810">
        <v>535</v>
      </c>
      <c r="F2810">
        <v>8</v>
      </c>
      <c r="G2810">
        <v>8124</v>
      </c>
      <c r="H2810">
        <v>9.3045175391437404E-2</v>
      </c>
      <c r="I2810">
        <v>0.56952430364965301</v>
      </c>
      <c r="J2810">
        <v>0.54128283215605599</v>
      </c>
      <c r="K2810" t="s">
        <v>25742</v>
      </c>
      <c r="L2810">
        <v>2</v>
      </c>
      <c r="M2810" t="s">
        <v>5133</v>
      </c>
      <c r="N2810">
        <v>0.25</v>
      </c>
      <c r="O2810">
        <v>3.7383177570093499E-3</v>
      </c>
    </row>
    <row r="2811" spans="1:15">
      <c r="A2811" t="s">
        <v>3462</v>
      </c>
      <c r="B2811" t="s">
        <v>23518</v>
      </c>
      <c r="C2811" t="s">
        <v>3463</v>
      </c>
      <c r="D2811">
        <v>1</v>
      </c>
      <c r="E2811">
        <v>787</v>
      </c>
      <c r="F2811">
        <v>8</v>
      </c>
      <c r="G2811">
        <v>7393</v>
      </c>
      <c r="H2811">
        <v>0.59379355565791103</v>
      </c>
      <c r="I2811">
        <v>1</v>
      </c>
      <c r="J2811">
        <v>0.966855260484069</v>
      </c>
      <c r="K2811" t="s">
        <v>25743</v>
      </c>
      <c r="L2811">
        <v>1</v>
      </c>
      <c r="M2811" t="s">
        <v>5133</v>
      </c>
      <c r="N2811">
        <v>0.125</v>
      </c>
      <c r="O2811">
        <v>1.27064803049555E-3</v>
      </c>
    </row>
    <row r="2812" spans="1:15">
      <c r="A2812" t="s">
        <v>3464</v>
      </c>
      <c r="B2812" t="s">
        <v>23513</v>
      </c>
      <c r="C2812" t="s">
        <v>3465</v>
      </c>
      <c r="D2812">
        <v>4</v>
      </c>
      <c r="E2812">
        <v>535</v>
      </c>
      <c r="F2812">
        <v>16</v>
      </c>
      <c r="G2812">
        <v>8124</v>
      </c>
      <c r="H2812">
        <v>1.7924195807644899E-2</v>
      </c>
      <c r="I2812">
        <v>0.25918262230566702</v>
      </c>
      <c r="J2812">
        <v>0.246330319791841</v>
      </c>
      <c r="K2812" t="s">
        <v>25744</v>
      </c>
      <c r="L2812">
        <v>4</v>
      </c>
      <c r="M2812" t="s">
        <v>5133</v>
      </c>
      <c r="N2812">
        <v>0.25</v>
      </c>
      <c r="O2812">
        <v>7.4766355140186902E-3</v>
      </c>
    </row>
    <row r="2813" spans="1:15">
      <c r="A2813" t="s">
        <v>3464</v>
      </c>
      <c r="B2813" t="s">
        <v>23511</v>
      </c>
      <c r="C2813" t="s">
        <v>3465</v>
      </c>
      <c r="D2813">
        <v>9</v>
      </c>
      <c r="E2813">
        <v>6152</v>
      </c>
      <c r="F2813">
        <v>15</v>
      </c>
      <c r="G2813">
        <v>7804</v>
      </c>
      <c r="H2813">
        <v>0.97571554589467202</v>
      </c>
      <c r="I2813">
        <v>1</v>
      </c>
      <c r="J2813">
        <v>0.85953329234717102</v>
      </c>
      <c r="K2813" t="s">
        <v>25745</v>
      </c>
      <c r="L2813">
        <v>9</v>
      </c>
      <c r="M2813" t="s">
        <v>5133</v>
      </c>
      <c r="N2813">
        <v>0.6</v>
      </c>
      <c r="O2813">
        <v>1.4629388816645001E-3</v>
      </c>
    </row>
    <row r="2814" spans="1:15">
      <c r="A2814" t="s">
        <v>3464</v>
      </c>
      <c r="B2814" t="s">
        <v>23518</v>
      </c>
      <c r="C2814" t="s">
        <v>3465</v>
      </c>
      <c r="D2814">
        <v>3</v>
      </c>
      <c r="E2814">
        <v>787</v>
      </c>
      <c r="F2814">
        <v>15</v>
      </c>
      <c r="G2814">
        <v>7393</v>
      </c>
      <c r="H2814">
        <v>0.20930191938060499</v>
      </c>
      <c r="I2814">
        <v>0.84599768127193498</v>
      </c>
      <c r="J2814">
        <v>0.81795730849509496</v>
      </c>
      <c r="K2814" t="s">
        <v>25746</v>
      </c>
      <c r="L2814">
        <v>3</v>
      </c>
      <c r="M2814" t="s">
        <v>5133</v>
      </c>
      <c r="N2814">
        <v>0.2</v>
      </c>
      <c r="O2814">
        <v>3.8119440914866601E-3</v>
      </c>
    </row>
    <row r="2815" spans="1:15">
      <c r="A2815" t="s">
        <v>3466</v>
      </c>
      <c r="B2815" t="s">
        <v>23511</v>
      </c>
      <c r="C2815" t="s">
        <v>3467</v>
      </c>
      <c r="D2815">
        <v>866</v>
      </c>
      <c r="E2815">
        <v>6152</v>
      </c>
      <c r="F2815">
        <v>1040</v>
      </c>
      <c r="G2815">
        <v>7804</v>
      </c>
      <c r="H2815" s="34">
        <v>7.0797205505863703E-5</v>
      </c>
      <c r="I2815">
        <v>1.5119273063020099E-3</v>
      </c>
      <c r="J2815">
        <v>1.2995518553753601E-3</v>
      </c>
      <c r="K2815" t="s">
        <v>25747</v>
      </c>
      <c r="L2815">
        <v>866</v>
      </c>
      <c r="M2815" t="s">
        <v>5133</v>
      </c>
      <c r="N2815">
        <v>0.83269230769230795</v>
      </c>
      <c r="O2815">
        <v>0.14076723016905099</v>
      </c>
    </row>
    <row r="2816" spans="1:15">
      <c r="A2816" t="s">
        <v>3466</v>
      </c>
      <c r="B2816" t="s">
        <v>23518</v>
      </c>
      <c r="C2816" t="s">
        <v>3467</v>
      </c>
      <c r="D2816">
        <v>74</v>
      </c>
      <c r="E2816">
        <v>787</v>
      </c>
      <c r="F2816">
        <v>939</v>
      </c>
      <c r="G2816">
        <v>7393</v>
      </c>
      <c r="H2816">
        <v>0.99902596727644299</v>
      </c>
      <c r="I2816">
        <v>1</v>
      </c>
      <c r="J2816">
        <v>0.966855260484069</v>
      </c>
      <c r="K2816" t="s">
        <v>25748</v>
      </c>
      <c r="L2816">
        <v>74</v>
      </c>
      <c r="M2816" t="s">
        <v>5133</v>
      </c>
      <c r="N2816">
        <v>7.88072417465389E-2</v>
      </c>
      <c r="O2816">
        <v>9.4027954256670904E-2</v>
      </c>
    </row>
    <row r="2817" spans="1:15">
      <c r="A2817" t="s">
        <v>3466</v>
      </c>
      <c r="B2817" t="s">
        <v>23513</v>
      </c>
      <c r="C2817" t="s">
        <v>3467</v>
      </c>
      <c r="D2817">
        <v>63</v>
      </c>
      <c r="E2817">
        <v>535</v>
      </c>
      <c r="F2817">
        <v>1051</v>
      </c>
      <c r="G2817">
        <v>8124</v>
      </c>
      <c r="H2817">
        <v>0.813803573987541</v>
      </c>
      <c r="I2817">
        <v>0.99999999999997702</v>
      </c>
      <c r="J2817">
        <v>0.95041217501583097</v>
      </c>
      <c r="K2817" t="s">
        <v>25749</v>
      </c>
      <c r="L2817">
        <v>63</v>
      </c>
      <c r="M2817" t="s">
        <v>5133</v>
      </c>
      <c r="N2817">
        <v>5.99429115128449E-2</v>
      </c>
      <c r="O2817">
        <v>0.117757009345794</v>
      </c>
    </row>
    <row r="2818" spans="1:15">
      <c r="A2818" t="s">
        <v>3468</v>
      </c>
      <c r="B2818" t="s">
        <v>23513</v>
      </c>
      <c r="C2818" t="s">
        <v>3469</v>
      </c>
      <c r="D2818">
        <v>5</v>
      </c>
      <c r="E2818">
        <v>535</v>
      </c>
      <c r="F2818">
        <v>12</v>
      </c>
      <c r="G2818">
        <v>8124</v>
      </c>
      <c r="H2818">
        <v>6.52857472897392E-4</v>
      </c>
      <c r="I2818">
        <v>2.1187198092398302E-2</v>
      </c>
      <c r="J2818">
        <v>2.0136571021488001E-2</v>
      </c>
      <c r="K2818" t="s">
        <v>25750</v>
      </c>
      <c r="L2818">
        <v>5</v>
      </c>
      <c r="M2818" t="s">
        <v>5133</v>
      </c>
      <c r="N2818">
        <v>0.41666666666666702</v>
      </c>
      <c r="O2818">
        <v>9.3457943925233603E-3</v>
      </c>
    </row>
    <row r="2819" spans="1:15">
      <c r="A2819" t="s">
        <v>3468</v>
      </c>
      <c r="B2819" t="s">
        <v>23511</v>
      </c>
      <c r="C2819" t="s">
        <v>3469</v>
      </c>
      <c r="D2819">
        <v>4</v>
      </c>
      <c r="E2819">
        <v>6152</v>
      </c>
      <c r="F2819">
        <v>11</v>
      </c>
      <c r="G2819">
        <v>7804</v>
      </c>
      <c r="H2819">
        <v>0.99964713256288995</v>
      </c>
      <c r="I2819">
        <v>1</v>
      </c>
      <c r="J2819">
        <v>0.85953329234717102</v>
      </c>
      <c r="K2819" t="s">
        <v>25751</v>
      </c>
      <c r="L2819">
        <v>4</v>
      </c>
      <c r="M2819" t="s">
        <v>5133</v>
      </c>
      <c r="N2819">
        <v>0.36363636363636398</v>
      </c>
      <c r="O2819">
        <v>6.5019505851755496E-4</v>
      </c>
    </row>
    <row r="2820" spans="1:15">
      <c r="A2820" t="s">
        <v>3468</v>
      </c>
      <c r="B2820" t="s">
        <v>23518</v>
      </c>
      <c r="C2820" t="s">
        <v>3469</v>
      </c>
      <c r="D2820">
        <v>2</v>
      </c>
      <c r="E2820">
        <v>787</v>
      </c>
      <c r="F2820">
        <v>8</v>
      </c>
      <c r="G2820">
        <v>7393</v>
      </c>
      <c r="H2820">
        <v>0.20623850586585399</v>
      </c>
      <c r="I2820">
        <v>0.83876007220319604</v>
      </c>
      <c r="J2820">
        <v>0.81095958809365798</v>
      </c>
      <c r="K2820" t="s">
        <v>25752</v>
      </c>
      <c r="L2820">
        <v>2</v>
      </c>
      <c r="M2820" t="s">
        <v>5133</v>
      </c>
      <c r="N2820">
        <v>0.25</v>
      </c>
      <c r="O2820">
        <v>2.5412960609911099E-3</v>
      </c>
    </row>
    <row r="2821" spans="1:15">
      <c r="A2821" t="s">
        <v>3470</v>
      </c>
      <c r="B2821" t="s">
        <v>23518</v>
      </c>
      <c r="C2821" t="s">
        <v>3471</v>
      </c>
      <c r="D2821">
        <v>49</v>
      </c>
      <c r="E2821">
        <v>787</v>
      </c>
      <c r="F2821">
        <v>704</v>
      </c>
      <c r="G2821">
        <v>7393</v>
      </c>
      <c r="H2821">
        <v>0.99982196814532698</v>
      </c>
      <c r="I2821">
        <v>1</v>
      </c>
      <c r="J2821">
        <v>0.966855260484069</v>
      </c>
      <c r="K2821" t="s">
        <v>25753</v>
      </c>
      <c r="L2821">
        <v>49</v>
      </c>
      <c r="M2821" t="s">
        <v>5133</v>
      </c>
      <c r="N2821">
        <v>6.9602272727272693E-2</v>
      </c>
      <c r="O2821">
        <v>6.2261753494282097E-2</v>
      </c>
    </row>
    <row r="2822" spans="1:15">
      <c r="A2822" t="s">
        <v>3470</v>
      </c>
      <c r="B2822" t="s">
        <v>23511</v>
      </c>
      <c r="C2822" t="s">
        <v>3471</v>
      </c>
      <c r="D2822">
        <v>657</v>
      </c>
      <c r="E2822">
        <v>6152</v>
      </c>
      <c r="F2822">
        <v>779</v>
      </c>
      <c r="G2822">
        <v>7804</v>
      </c>
      <c r="H2822" s="34">
        <v>2.6976072762658201E-5</v>
      </c>
      <c r="I2822">
        <v>6.6064536405067195E-4</v>
      </c>
      <c r="J2822">
        <v>5.6784668483636903E-4</v>
      </c>
      <c r="K2822" t="s">
        <v>25754</v>
      </c>
      <c r="L2822">
        <v>657</v>
      </c>
      <c r="M2822" t="s">
        <v>5133</v>
      </c>
      <c r="N2822">
        <v>0.843388960205392</v>
      </c>
      <c r="O2822">
        <v>0.106794538361508</v>
      </c>
    </row>
    <row r="2823" spans="1:15">
      <c r="A2823" t="s">
        <v>3470</v>
      </c>
      <c r="B2823" t="s">
        <v>23513</v>
      </c>
      <c r="C2823" t="s">
        <v>3471</v>
      </c>
      <c r="D2823">
        <v>48</v>
      </c>
      <c r="E2823">
        <v>535</v>
      </c>
      <c r="F2823">
        <v>784</v>
      </c>
      <c r="G2823">
        <v>8124</v>
      </c>
      <c r="H2823">
        <v>0.73062471774733295</v>
      </c>
      <c r="I2823">
        <v>0.99999999999997702</v>
      </c>
      <c r="J2823">
        <v>0.95041217501583097</v>
      </c>
      <c r="K2823" t="s">
        <v>25755</v>
      </c>
      <c r="L2823">
        <v>48</v>
      </c>
      <c r="M2823" t="s">
        <v>5133</v>
      </c>
      <c r="N2823">
        <v>6.1224489795918401E-2</v>
      </c>
      <c r="O2823">
        <v>8.9719626168224306E-2</v>
      </c>
    </row>
    <row r="2824" spans="1:15">
      <c r="A2824" t="s">
        <v>3472</v>
      </c>
      <c r="B2824" t="s">
        <v>23511</v>
      </c>
      <c r="C2824" t="s">
        <v>3473</v>
      </c>
      <c r="D2824">
        <v>4</v>
      </c>
      <c r="E2824">
        <v>6152</v>
      </c>
      <c r="F2824">
        <v>5</v>
      </c>
      <c r="G2824">
        <v>7804</v>
      </c>
      <c r="H2824">
        <v>0.71320711691885297</v>
      </c>
      <c r="I2824">
        <v>0.968912233598893</v>
      </c>
      <c r="J2824">
        <v>0.832812322140707</v>
      </c>
      <c r="K2824" t="s">
        <v>25756</v>
      </c>
      <c r="L2824">
        <v>4</v>
      </c>
      <c r="M2824" t="s">
        <v>5133</v>
      </c>
      <c r="N2824">
        <v>0.8</v>
      </c>
      <c r="O2824">
        <v>6.5019505851755496E-4</v>
      </c>
    </row>
    <row r="2825" spans="1:15">
      <c r="A2825" t="s">
        <v>3472</v>
      </c>
      <c r="B2825" t="s">
        <v>23518</v>
      </c>
      <c r="C2825" t="s">
        <v>3473</v>
      </c>
      <c r="D2825">
        <v>1</v>
      </c>
      <c r="E2825">
        <v>787</v>
      </c>
      <c r="F2825">
        <v>4</v>
      </c>
      <c r="G2825">
        <v>7393</v>
      </c>
      <c r="H2825">
        <v>0.362574478289521</v>
      </c>
      <c r="I2825">
        <v>1</v>
      </c>
      <c r="J2825">
        <v>0.966855260484069</v>
      </c>
      <c r="K2825" t="s">
        <v>25757</v>
      </c>
      <c r="L2825">
        <v>1</v>
      </c>
      <c r="M2825" t="s">
        <v>5133</v>
      </c>
      <c r="N2825">
        <v>0.25</v>
      </c>
      <c r="O2825">
        <v>1.27064803049555E-3</v>
      </c>
    </row>
    <row r="2826" spans="1:15">
      <c r="A2826" t="s">
        <v>3474</v>
      </c>
      <c r="B2826" t="s">
        <v>23511</v>
      </c>
      <c r="C2826" t="s">
        <v>3475</v>
      </c>
      <c r="D2826">
        <v>4</v>
      </c>
      <c r="E2826">
        <v>6152</v>
      </c>
      <c r="F2826">
        <v>5</v>
      </c>
      <c r="G2826">
        <v>7804</v>
      </c>
      <c r="H2826">
        <v>0.71320711691885297</v>
      </c>
      <c r="I2826">
        <v>0.968912233598893</v>
      </c>
      <c r="J2826">
        <v>0.832812322140707</v>
      </c>
      <c r="K2826" t="s">
        <v>25758</v>
      </c>
      <c r="L2826">
        <v>4</v>
      </c>
      <c r="M2826" t="s">
        <v>5133</v>
      </c>
      <c r="N2826">
        <v>0.8</v>
      </c>
      <c r="O2826">
        <v>6.5019505851755496E-4</v>
      </c>
    </row>
    <row r="2827" spans="1:15">
      <c r="A2827" t="s">
        <v>3474</v>
      </c>
      <c r="B2827" t="s">
        <v>23513</v>
      </c>
      <c r="C2827" t="s">
        <v>3475</v>
      </c>
      <c r="D2827">
        <v>1</v>
      </c>
      <c r="E2827">
        <v>535</v>
      </c>
      <c r="F2827">
        <v>5</v>
      </c>
      <c r="G2827">
        <v>8124</v>
      </c>
      <c r="H2827">
        <v>0.28872836491514098</v>
      </c>
      <c r="I2827">
        <v>0.92669970177713501</v>
      </c>
      <c r="J2827">
        <v>0.88074667915254901</v>
      </c>
      <c r="K2827" t="s">
        <v>25759</v>
      </c>
      <c r="L2827">
        <v>1</v>
      </c>
      <c r="M2827" t="s">
        <v>5133</v>
      </c>
      <c r="N2827">
        <v>0.2</v>
      </c>
      <c r="O2827">
        <v>1.8691588785046699E-3</v>
      </c>
    </row>
    <row r="2828" spans="1:15">
      <c r="A2828" t="s">
        <v>3476</v>
      </c>
      <c r="B2828" t="s">
        <v>23511</v>
      </c>
      <c r="C2828" t="s">
        <v>3477</v>
      </c>
      <c r="D2828">
        <v>1</v>
      </c>
      <c r="E2828">
        <v>6152</v>
      </c>
      <c r="F2828">
        <v>1</v>
      </c>
      <c r="G2828">
        <v>7804</v>
      </c>
      <c r="H2828">
        <v>0.788313685289595</v>
      </c>
      <c r="I2828">
        <v>0.968912233598893</v>
      </c>
      <c r="J2828">
        <v>0.832812322140707</v>
      </c>
      <c r="K2828" t="s">
        <v>24015</v>
      </c>
      <c r="L2828">
        <v>1</v>
      </c>
      <c r="M2828" t="s">
        <v>5133</v>
      </c>
      <c r="N2828">
        <v>1</v>
      </c>
      <c r="O2828">
        <v>1.6254876462938901E-4</v>
      </c>
    </row>
    <row r="2829" spans="1:15">
      <c r="A2829" t="s">
        <v>3478</v>
      </c>
      <c r="B2829" t="s">
        <v>23513</v>
      </c>
      <c r="C2829" t="s">
        <v>3479</v>
      </c>
      <c r="D2829">
        <v>1</v>
      </c>
      <c r="E2829">
        <v>535</v>
      </c>
      <c r="F2829">
        <v>1</v>
      </c>
      <c r="G2829">
        <v>8124</v>
      </c>
      <c r="H2829">
        <v>6.5854258985721295E-2</v>
      </c>
      <c r="I2829">
        <v>0.448760549738495</v>
      </c>
      <c r="J2829">
        <v>0.42650749013827299</v>
      </c>
      <c r="K2829" t="s">
        <v>25759</v>
      </c>
      <c r="L2829">
        <v>1</v>
      </c>
      <c r="M2829" t="s">
        <v>5133</v>
      </c>
      <c r="N2829">
        <v>1</v>
      </c>
      <c r="O2829">
        <v>1.8691588785046699E-3</v>
      </c>
    </row>
    <row r="2830" spans="1:15">
      <c r="A2830" t="s">
        <v>3480</v>
      </c>
      <c r="B2830" t="s">
        <v>23513</v>
      </c>
      <c r="C2830" t="s">
        <v>3481</v>
      </c>
      <c r="D2830">
        <v>12</v>
      </c>
      <c r="E2830">
        <v>535</v>
      </c>
      <c r="F2830">
        <v>146</v>
      </c>
      <c r="G2830">
        <v>8124</v>
      </c>
      <c r="H2830">
        <v>0.253644035943207</v>
      </c>
      <c r="I2830">
        <v>0.89508737173835795</v>
      </c>
      <c r="J2830">
        <v>0.85070193580307596</v>
      </c>
      <c r="K2830" t="s">
        <v>25760</v>
      </c>
      <c r="L2830">
        <v>12</v>
      </c>
      <c r="M2830" t="s">
        <v>5133</v>
      </c>
      <c r="N2830">
        <v>8.2191780821917804E-2</v>
      </c>
      <c r="O2830">
        <v>2.2429906542056101E-2</v>
      </c>
    </row>
    <row r="2831" spans="1:15">
      <c r="A2831" t="s">
        <v>3480</v>
      </c>
      <c r="B2831" t="s">
        <v>23511</v>
      </c>
      <c r="C2831" t="s">
        <v>3481</v>
      </c>
      <c r="D2831">
        <v>107</v>
      </c>
      <c r="E2831">
        <v>6152</v>
      </c>
      <c r="F2831">
        <v>147</v>
      </c>
      <c r="G2831">
        <v>7804</v>
      </c>
      <c r="H2831">
        <v>0.96922669857342603</v>
      </c>
      <c r="I2831">
        <v>1</v>
      </c>
      <c r="J2831">
        <v>0.85953329234717102</v>
      </c>
      <c r="K2831" t="s">
        <v>25761</v>
      </c>
      <c r="L2831">
        <v>107</v>
      </c>
      <c r="M2831" t="s">
        <v>5133</v>
      </c>
      <c r="N2831">
        <v>0.72789115646258495</v>
      </c>
      <c r="O2831">
        <v>1.7392717815344599E-2</v>
      </c>
    </row>
    <row r="2832" spans="1:15">
      <c r="A2832" t="s">
        <v>3480</v>
      </c>
      <c r="B2832" t="s">
        <v>23518</v>
      </c>
      <c r="C2832" t="s">
        <v>3481</v>
      </c>
      <c r="D2832">
        <v>19</v>
      </c>
      <c r="E2832">
        <v>787</v>
      </c>
      <c r="F2832">
        <v>144</v>
      </c>
      <c r="G2832">
        <v>7393</v>
      </c>
      <c r="H2832">
        <v>0.19085365774197399</v>
      </c>
      <c r="I2832">
        <v>0.83876007220319604</v>
      </c>
      <c r="J2832">
        <v>0.81095958809365798</v>
      </c>
      <c r="K2832" t="s">
        <v>25762</v>
      </c>
      <c r="L2832">
        <v>19</v>
      </c>
      <c r="M2832" t="s">
        <v>5133</v>
      </c>
      <c r="N2832">
        <v>0.131944444444444</v>
      </c>
      <c r="O2832">
        <v>2.4142312579415501E-2</v>
      </c>
    </row>
    <row r="2833" spans="1:15">
      <c r="A2833" t="s">
        <v>3482</v>
      </c>
      <c r="B2833" t="s">
        <v>23513</v>
      </c>
      <c r="C2833" t="s">
        <v>3483</v>
      </c>
      <c r="D2833">
        <v>20</v>
      </c>
      <c r="E2833">
        <v>535</v>
      </c>
      <c r="F2833">
        <v>228</v>
      </c>
      <c r="G2833">
        <v>8124</v>
      </c>
      <c r="H2833">
        <v>0.11479452582947799</v>
      </c>
      <c r="I2833">
        <v>0.64703075560747003</v>
      </c>
      <c r="J2833">
        <v>0.614945907739046</v>
      </c>
      <c r="K2833" t="s">
        <v>25763</v>
      </c>
      <c r="L2833">
        <v>20</v>
      </c>
      <c r="M2833" t="s">
        <v>5133</v>
      </c>
      <c r="N2833">
        <v>8.7719298245614002E-2</v>
      </c>
      <c r="O2833">
        <v>3.7383177570093497E-2</v>
      </c>
    </row>
    <row r="2834" spans="1:15">
      <c r="A2834" t="s">
        <v>3482</v>
      </c>
      <c r="B2834" t="s">
        <v>23518</v>
      </c>
      <c r="C2834" t="s">
        <v>3483</v>
      </c>
      <c r="D2834">
        <v>14</v>
      </c>
      <c r="E2834">
        <v>787</v>
      </c>
      <c r="F2834">
        <v>215</v>
      </c>
      <c r="G2834">
        <v>7393</v>
      </c>
      <c r="H2834">
        <v>0.98704196558192103</v>
      </c>
      <c r="I2834">
        <v>1</v>
      </c>
      <c r="J2834">
        <v>0.966855260484069</v>
      </c>
      <c r="K2834" t="s">
        <v>25764</v>
      </c>
      <c r="L2834">
        <v>14</v>
      </c>
      <c r="M2834" t="s">
        <v>5133</v>
      </c>
      <c r="N2834">
        <v>6.5116279069767399E-2</v>
      </c>
      <c r="O2834">
        <v>1.77890724269377E-2</v>
      </c>
    </row>
    <row r="2835" spans="1:15">
      <c r="A2835" t="s">
        <v>3482</v>
      </c>
      <c r="B2835" t="s">
        <v>23511</v>
      </c>
      <c r="C2835" t="s">
        <v>3483</v>
      </c>
      <c r="D2835">
        <v>191</v>
      </c>
      <c r="E2835">
        <v>6152</v>
      </c>
      <c r="F2835">
        <v>231</v>
      </c>
      <c r="G2835">
        <v>7804</v>
      </c>
      <c r="H2835">
        <v>8.2549878297531104E-2</v>
      </c>
      <c r="I2835">
        <v>0.38195192637576397</v>
      </c>
      <c r="J2835">
        <v>0.32830039679610401</v>
      </c>
      <c r="K2835" t="s">
        <v>25765</v>
      </c>
      <c r="L2835">
        <v>191</v>
      </c>
      <c r="M2835" t="s">
        <v>5133</v>
      </c>
      <c r="N2835">
        <v>0.82683982683982704</v>
      </c>
      <c r="O2835">
        <v>3.1046814044213299E-2</v>
      </c>
    </row>
    <row r="2836" spans="1:15">
      <c r="A2836" t="s">
        <v>3484</v>
      </c>
      <c r="B2836" t="s">
        <v>23511</v>
      </c>
      <c r="C2836" t="s">
        <v>3485</v>
      </c>
      <c r="D2836">
        <v>43</v>
      </c>
      <c r="E2836">
        <v>6152</v>
      </c>
      <c r="F2836">
        <v>53</v>
      </c>
      <c r="G2836">
        <v>7804</v>
      </c>
      <c r="H2836">
        <v>0.41621690775446502</v>
      </c>
      <c r="I2836">
        <v>0.93767859424318201</v>
      </c>
      <c r="J2836">
        <v>0.80596596927330899</v>
      </c>
      <c r="K2836" t="s">
        <v>25766</v>
      </c>
      <c r="L2836">
        <v>43</v>
      </c>
      <c r="M2836" t="s">
        <v>5133</v>
      </c>
      <c r="N2836">
        <v>0.81132075471698095</v>
      </c>
      <c r="O2836">
        <v>6.9895968790637201E-3</v>
      </c>
    </row>
    <row r="2837" spans="1:15">
      <c r="A2837" t="s">
        <v>3484</v>
      </c>
      <c r="B2837" t="s">
        <v>23513</v>
      </c>
      <c r="C2837" t="s">
        <v>3485</v>
      </c>
      <c r="D2837">
        <v>6</v>
      </c>
      <c r="E2837">
        <v>535</v>
      </c>
      <c r="F2837">
        <v>54</v>
      </c>
      <c r="G2837">
        <v>8124</v>
      </c>
      <c r="H2837">
        <v>0.142423439891604</v>
      </c>
      <c r="I2837">
        <v>0.68244467562008204</v>
      </c>
      <c r="J2837">
        <v>0.64860372848407</v>
      </c>
      <c r="K2837" t="s">
        <v>25739</v>
      </c>
      <c r="L2837">
        <v>6</v>
      </c>
      <c r="M2837" t="s">
        <v>5133</v>
      </c>
      <c r="N2837">
        <v>0.11111111111111099</v>
      </c>
      <c r="O2837">
        <v>1.1214953271028E-2</v>
      </c>
    </row>
    <row r="2838" spans="1:15">
      <c r="A2838" t="s">
        <v>3484</v>
      </c>
      <c r="B2838" t="s">
        <v>23518</v>
      </c>
      <c r="C2838" t="s">
        <v>3485</v>
      </c>
      <c r="D2838">
        <v>3</v>
      </c>
      <c r="E2838">
        <v>787</v>
      </c>
      <c r="F2838">
        <v>53</v>
      </c>
      <c r="G2838">
        <v>7393</v>
      </c>
      <c r="H2838">
        <v>0.93173327653444604</v>
      </c>
      <c r="I2838">
        <v>1</v>
      </c>
      <c r="J2838">
        <v>0.966855260484069</v>
      </c>
      <c r="K2838" t="s">
        <v>25767</v>
      </c>
      <c r="L2838">
        <v>3</v>
      </c>
      <c r="M2838" t="s">
        <v>5133</v>
      </c>
      <c r="N2838">
        <v>5.6603773584905703E-2</v>
      </c>
      <c r="O2838">
        <v>3.8119440914866601E-3</v>
      </c>
    </row>
    <row r="2839" spans="1:15">
      <c r="A2839" t="s">
        <v>3486</v>
      </c>
      <c r="B2839" t="s">
        <v>23518</v>
      </c>
      <c r="C2839" t="s">
        <v>3487</v>
      </c>
      <c r="D2839">
        <v>3</v>
      </c>
      <c r="E2839">
        <v>787</v>
      </c>
      <c r="F2839">
        <v>15</v>
      </c>
      <c r="G2839">
        <v>7393</v>
      </c>
      <c r="H2839">
        <v>0.20930191938060499</v>
      </c>
      <c r="I2839">
        <v>0.84599768127193498</v>
      </c>
      <c r="J2839">
        <v>0.81795730849509496</v>
      </c>
      <c r="K2839" t="s">
        <v>25746</v>
      </c>
      <c r="L2839">
        <v>3</v>
      </c>
      <c r="M2839" t="s">
        <v>5133</v>
      </c>
      <c r="N2839">
        <v>0.2</v>
      </c>
      <c r="O2839">
        <v>3.8119440914866601E-3</v>
      </c>
    </row>
    <row r="2840" spans="1:15">
      <c r="A2840" t="s">
        <v>3486</v>
      </c>
      <c r="B2840" t="s">
        <v>23513</v>
      </c>
      <c r="C2840" t="s">
        <v>3487</v>
      </c>
      <c r="D2840">
        <v>4</v>
      </c>
      <c r="E2840">
        <v>535</v>
      </c>
      <c r="F2840">
        <v>16</v>
      </c>
      <c r="G2840">
        <v>8124</v>
      </c>
      <c r="H2840">
        <v>1.7924195807644899E-2</v>
      </c>
      <c r="I2840">
        <v>0.25918262230566702</v>
      </c>
      <c r="J2840">
        <v>0.246330319791841</v>
      </c>
      <c r="K2840" t="s">
        <v>25744</v>
      </c>
      <c r="L2840">
        <v>4</v>
      </c>
      <c r="M2840" t="s">
        <v>5133</v>
      </c>
      <c r="N2840">
        <v>0.25</v>
      </c>
      <c r="O2840">
        <v>7.4766355140186902E-3</v>
      </c>
    </row>
    <row r="2841" spans="1:15">
      <c r="A2841" t="s">
        <v>3486</v>
      </c>
      <c r="B2841" t="s">
        <v>23511</v>
      </c>
      <c r="C2841" t="s">
        <v>3487</v>
      </c>
      <c r="D2841">
        <v>9</v>
      </c>
      <c r="E2841">
        <v>6152</v>
      </c>
      <c r="F2841">
        <v>15</v>
      </c>
      <c r="G2841">
        <v>7804</v>
      </c>
      <c r="H2841">
        <v>0.97571554589467202</v>
      </c>
      <c r="I2841">
        <v>1</v>
      </c>
      <c r="J2841">
        <v>0.85953329234717102</v>
      </c>
      <c r="K2841" t="s">
        <v>25745</v>
      </c>
      <c r="L2841">
        <v>9</v>
      </c>
      <c r="M2841" t="s">
        <v>5133</v>
      </c>
      <c r="N2841">
        <v>0.6</v>
      </c>
      <c r="O2841">
        <v>1.4629388816645001E-3</v>
      </c>
    </row>
    <row r="2842" spans="1:15">
      <c r="A2842" t="s">
        <v>3488</v>
      </c>
      <c r="B2842" t="s">
        <v>23513</v>
      </c>
      <c r="C2842" t="s">
        <v>3489</v>
      </c>
      <c r="D2842">
        <v>1</v>
      </c>
      <c r="E2842">
        <v>535</v>
      </c>
      <c r="F2842">
        <v>4</v>
      </c>
      <c r="G2842">
        <v>8124</v>
      </c>
      <c r="H2842">
        <v>0.23855956797771199</v>
      </c>
      <c r="I2842">
        <v>0.85273230586348503</v>
      </c>
      <c r="J2842">
        <v>0.81044716552199803</v>
      </c>
      <c r="K2842" t="s">
        <v>25451</v>
      </c>
      <c r="L2842">
        <v>1</v>
      </c>
      <c r="M2842" t="s">
        <v>5133</v>
      </c>
      <c r="N2842">
        <v>0.25</v>
      </c>
      <c r="O2842">
        <v>1.8691588785046699E-3</v>
      </c>
    </row>
    <row r="2843" spans="1:15">
      <c r="A2843" t="s">
        <v>3488</v>
      </c>
      <c r="B2843" t="s">
        <v>23511</v>
      </c>
      <c r="C2843" t="s">
        <v>3489</v>
      </c>
      <c r="D2843">
        <v>3</v>
      </c>
      <c r="E2843">
        <v>6152</v>
      </c>
      <c r="F2843">
        <v>4</v>
      </c>
      <c r="G2843">
        <v>7804</v>
      </c>
      <c r="H2843">
        <v>0.80103341611958101</v>
      </c>
      <c r="I2843">
        <v>0.968912233598893</v>
      </c>
      <c r="J2843">
        <v>0.832812322140707</v>
      </c>
      <c r="K2843" t="s">
        <v>25768</v>
      </c>
      <c r="L2843">
        <v>3</v>
      </c>
      <c r="M2843" t="s">
        <v>5133</v>
      </c>
      <c r="N2843">
        <v>0.75</v>
      </c>
      <c r="O2843">
        <v>4.8764629388816603E-4</v>
      </c>
    </row>
    <row r="2844" spans="1:15">
      <c r="A2844" t="s">
        <v>3490</v>
      </c>
      <c r="B2844" t="s">
        <v>23518</v>
      </c>
      <c r="C2844" t="s">
        <v>3491</v>
      </c>
      <c r="D2844">
        <v>2</v>
      </c>
      <c r="E2844">
        <v>787</v>
      </c>
      <c r="F2844">
        <v>11</v>
      </c>
      <c r="G2844">
        <v>7393</v>
      </c>
      <c r="H2844">
        <v>0.330137264657273</v>
      </c>
      <c r="I2844">
        <v>1</v>
      </c>
      <c r="J2844">
        <v>0.966855260484069</v>
      </c>
      <c r="K2844" t="s">
        <v>25769</v>
      </c>
      <c r="L2844">
        <v>2</v>
      </c>
      <c r="M2844" t="s">
        <v>5133</v>
      </c>
      <c r="N2844">
        <v>0.18181818181818199</v>
      </c>
      <c r="O2844">
        <v>2.5412960609911099E-3</v>
      </c>
    </row>
    <row r="2845" spans="1:15">
      <c r="A2845" t="s">
        <v>3490</v>
      </c>
      <c r="B2845" t="s">
        <v>23511</v>
      </c>
      <c r="C2845" t="s">
        <v>3491</v>
      </c>
      <c r="D2845">
        <v>9</v>
      </c>
      <c r="E2845">
        <v>6152</v>
      </c>
      <c r="F2845">
        <v>11</v>
      </c>
      <c r="G2845">
        <v>7804</v>
      </c>
      <c r="H2845">
        <v>0.578610134932666</v>
      </c>
      <c r="I2845">
        <v>0.968912233598893</v>
      </c>
      <c r="J2845">
        <v>0.832812322140707</v>
      </c>
      <c r="K2845" t="s">
        <v>24761</v>
      </c>
      <c r="L2845">
        <v>9</v>
      </c>
      <c r="M2845" t="s">
        <v>5133</v>
      </c>
      <c r="N2845">
        <v>0.81818181818181801</v>
      </c>
      <c r="O2845">
        <v>1.4629388816645001E-3</v>
      </c>
    </row>
    <row r="2846" spans="1:15">
      <c r="A2846" t="s">
        <v>3492</v>
      </c>
      <c r="B2846" t="s">
        <v>23511</v>
      </c>
      <c r="C2846" t="s">
        <v>3493</v>
      </c>
      <c r="D2846">
        <v>8</v>
      </c>
      <c r="E2846">
        <v>6152</v>
      </c>
      <c r="F2846">
        <v>9</v>
      </c>
      <c r="G2846">
        <v>7804</v>
      </c>
      <c r="H2846">
        <v>0.40157748897504503</v>
      </c>
      <c r="I2846">
        <v>0.91525479399875698</v>
      </c>
      <c r="J2846">
        <v>0.78669196642228301</v>
      </c>
      <c r="K2846" t="s">
        <v>25770</v>
      </c>
      <c r="L2846">
        <v>8</v>
      </c>
      <c r="M2846" t="s">
        <v>5133</v>
      </c>
      <c r="N2846">
        <v>0.88888888888888895</v>
      </c>
      <c r="O2846">
        <v>1.3003901170351099E-3</v>
      </c>
    </row>
    <row r="2847" spans="1:15">
      <c r="A2847" t="s">
        <v>3492</v>
      </c>
      <c r="B2847" t="s">
        <v>23518</v>
      </c>
      <c r="C2847" t="s">
        <v>3493</v>
      </c>
      <c r="D2847">
        <v>1</v>
      </c>
      <c r="E2847">
        <v>787</v>
      </c>
      <c r="F2847">
        <v>9</v>
      </c>
      <c r="G2847">
        <v>7393</v>
      </c>
      <c r="H2847">
        <v>0.63708190659863195</v>
      </c>
      <c r="I2847">
        <v>1</v>
      </c>
      <c r="J2847">
        <v>0.966855260484069</v>
      </c>
      <c r="K2847" t="s">
        <v>23797</v>
      </c>
      <c r="L2847">
        <v>1</v>
      </c>
      <c r="M2847" t="s">
        <v>5133</v>
      </c>
      <c r="N2847">
        <v>0.11111111111111099</v>
      </c>
      <c r="O2847">
        <v>1.27064803049555E-3</v>
      </c>
    </row>
    <row r="2848" spans="1:15">
      <c r="A2848" t="s">
        <v>3494</v>
      </c>
      <c r="B2848" t="s">
        <v>23513</v>
      </c>
      <c r="C2848" t="s">
        <v>3495</v>
      </c>
      <c r="D2848">
        <v>1</v>
      </c>
      <c r="E2848">
        <v>535</v>
      </c>
      <c r="F2848">
        <v>33</v>
      </c>
      <c r="G2848">
        <v>8124</v>
      </c>
      <c r="H2848">
        <v>0.89487942959009004</v>
      </c>
      <c r="I2848">
        <v>0.99999999999997702</v>
      </c>
      <c r="J2848">
        <v>0.95041217501583097</v>
      </c>
      <c r="K2848" t="s">
        <v>25451</v>
      </c>
      <c r="L2848">
        <v>1</v>
      </c>
      <c r="M2848" t="s">
        <v>5133</v>
      </c>
      <c r="N2848">
        <v>3.03030303030303E-2</v>
      </c>
      <c r="O2848">
        <v>1.8691588785046699E-3</v>
      </c>
    </row>
    <row r="2849" spans="1:15">
      <c r="A2849" t="s">
        <v>3494</v>
      </c>
      <c r="B2849" t="s">
        <v>23518</v>
      </c>
      <c r="C2849" t="s">
        <v>3495</v>
      </c>
      <c r="D2849">
        <v>5</v>
      </c>
      <c r="E2849">
        <v>787</v>
      </c>
      <c r="F2849">
        <v>30</v>
      </c>
      <c r="G2849">
        <v>7393</v>
      </c>
      <c r="H2849">
        <v>0.20939345169461801</v>
      </c>
      <c r="I2849">
        <v>0.84599768127193498</v>
      </c>
      <c r="J2849">
        <v>0.81795730849509496</v>
      </c>
      <c r="K2849" t="s">
        <v>25771</v>
      </c>
      <c r="L2849">
        <v>5</v>
      </c>
      <c r="M2849" t="s">
        <v>5133</v>
      </c>
      <c r="N2849">
        <v>0.16666666666666699</v>
      </c>
      <c r="O2849">
        <v>6.35324015247776E-3</v>
      </c>
    </row>
    <row r="2850" spans="1:15">
      <c r="A2850" t="s">
        <v>3494</v>
      </c>
      <c r="B2850" t="s">
        <v>23511</v>
      </c>
      <c r="C2850" t="s">
        <v>3495</v>
      </c>
      <c r="D2850">
        <v>26</v>
      </c>
      <c r="E2850">
        <v>6152</v>
      </c>
      <c r="F2850">
        <v>32</v>
      </c>
      <c r="G2850">
        <v>7804</v>
      </c>
      <c r="H2850">
        <v>0.46946076565406297</v>
      </c>
      <c r="I2850">
        <v>0.96083957126938102</v>
      </c>
      <c r="J2850">
        <v>0.82587360011061495</v>
      </c>
      <c r="K2850" t="s">
        <v>25772</v>
      </c>
      <c r="L2850">
        <v>26</v>
      </c>
      <c r="M2850" t="s">
        <v>5133</v>
      </c>
      <c r="N2850">
        <v>0.8125</v>
      </c>
      <c r="O2850">
        <v>4.2262678803641103E-3</v>
      </c>
    </row>
    <row r="2851" spans="1:15">
      <c r="A2851" t="s">
        <v>3496</v>
      </c>
      <c r="B2851" t="s">
        <v>23511</v>
      </c>
      <c r="C2851" t="s">
        <v>3497</v>
      </c>
      <c r="D2851">
        <v>13</v>
      </c>
      <c r="E2851">
        <v>6152</v>
      </c>
      <c r="F2851">
        <v>14</v>
      </c>
      <c r="G2851">
        <v>7804</v>
      </c>
      <c r="H2851">
        <v>0.17010059500559399</v>
      </c>
      <c r="I2851">
        <v>0.60434513093831699</v>
      </c>
      <c r="J2851">
        <v>0.51945476010939395</v>
      </c>
      <c r="K2851" t="s">
        <v>25773</v>
      </c>
      <c r="L2851">
        <v>13</v>
      </c>
      <c r="M2851" t="s">
        <v>5133</v>
      </c>
      <c r="N2851">
        <v>0.92857142857142905</v>
      </c>
      <c r="O2851">
        <v>2.1131339401820499E-3</v>
      </c>
    </row>
    <row r="2852" spans="1:15">
      <c r="A2852" t="s">
        <v>3496</v>
      </c>
      <c r="B2852" t="s">
        <v>23518</v>
      </c>
      <c r="C2852" t="s">
        <v>3497</v>
      </c>
      <c r="D2852">
        <v>1</v>
      </c>
      <c r="E2852">
        <v>787</v>
      </c>
      <c r="F2852">
        <v>13</v>
      </c>
      <c r="G2852">
        <v>7393</v>
      </c>
      <c r="H2852">
        <v>0.76880113817690798</v>
      </c>
      <c r="I2852">
        <v>1</v>
      </c>
      <c r="J2852">
        <v>0.966855260484069</v>
      </c>
      <c r="K2852" t="s">
        <v>25774</v>
      </c>
      <c r="L2852">
        <v>1</v>
      </c>
      <c r="M2852" t="s">
        <v>5133</v>
      </c>
      <c r="N2852">
        <v>7.69230769230769E-2</v>
      </c>
      <c r="O2852">
        <v>1.27064803049555E-3</v>
      </c>
    </row>
    <row r="2853" spans="1:15">
      <c r="A2853" t="s">
        <v>3498</v>
      </c>
      <c r="B2853" t="s">
        <v>23511</v>
      </c>
      <c r="C2853" t="s">
        <v>3499</v>
      </c>
      <c r="D2853">
        <v>11</v>
      </c>
      <c r="E2853">
        <v>6152</v>
      </c>
      <c r="F2853">
        <v>11</v>
      </c>
      <c r="G2853">
        <v>7804</v>
      </c>
      <c r="H2853">
        <v>7.29234120922964E-2</v>
      </c>
      <c r="I2853">
        <v>0.34901846963959998</v>
      </c>
      <c r="J2853">
        <v>0.29999299429929699</v>
      </c>
      <c r="K2853" t="s">
        <v>24478</v>
      </c>
      <c r="L2853">
        <v>11</v>
      </c>
      <c r="M2853" t="s">
        <v>5133</v>
      </c>
      <c r="N2853">
        <v>1</v>
      </c>
      <c r="O2853">
        <v>1.78803641092328E-3</v>
      </c>
    </row>
    <row r="2854" spans="1:15">
      <c r="A2854" t="s">
        <v>3500</v>
      </c>
      <c r="B2854" t="s">
        <v>23511</v>
      </c>
      <c r="C2854" t="s">
        <v>3501</v>
      </c>
      <c r="D2854">
        <v>9</v>
      </c>
      <c r="E2854">
        <v>6152</v>
      </c>
      <c r="F2854">
        <v>14</v>
      </c>
      <c r="G2854">
        <v>7804</v>
      </c>
      <c r="H2854">
        <v>0.94399357031859399</v>
      </c>
      <c r="I2854">
        <v>1</v>
      </c>
      <c r="J2854">
        <v>0.85953329234717102</v>
      </c>
      <c r="K2854" t="s">
        <v>25775</v>
      </c>
      <c r="L2854">
        <v>9</v>
      </c>
      <c r="M2854" t="s">
        <v>5133</v>
      </c>
      <c r="N2854">
        <v>0.64285714285714302</v>
      </c>
      <c r="O2854">
        <v>1.4629388816645001E-3</v>
      </c>
    </row>
    <row r="2855" spans="1:15">
      <c r="A2855" t="s">
        <v>3500</v>
      </c>
      <c r="B2855" t="s">
        <v>23518</v>
      </c>
      <c r="C2855" t="s">
        <v>3501</v>
      </c>
      <c r="D2855">
        <v>4</v>
      </c>
      <c r="E2855">
        <v>787</v>
      </c>
      <c r="F2855">
        <v>13</v>
      </c>
      <c r="G2855">
        <v>7393</v>
      </c>
      <c r="H2855">
        <v>4.1628978716665301E-2</v>
      </c>
      <c r="I2855">
        <v>0.54194763032992099</v>
      </c>
      <c r="J2855">
        <v>0.52398491729135899</v>
      </c>
      <c r="K2855" t="s">
        <v>25776</v>
      </c>
      <c r="L2855">
        <v>4</v>
      </c>
      <c r="M2855" t="s">
        <v>5133</v>
      </c>
      <c r="N2855">
        <v>0.30769230769230799</v>
      </c>
      <c r="O2855">
        <v>5.0825921219822103E-3</v>
      </c>
    </row>
    <row r="2856" spans="1:15">
      <c r="A2856" t="s">
        <v>3500</v>
      </c>
      <c r="B2856" t="s">
        <v>23513</v>
      </c>
      <c r="C2856" t="s">
        <v>3501</v>
      </c>
      <c r="D2856">
        <v>1</v>
      </c>
      <c r="E2856">
        <v>535</v>
      </c>
      <c r="F2856">
        <v>15</v>
      </c>
      <c r="G2856">
        <v>8124</v>
      </c>
      <c r="H2856">
        <v>0.64039694135216896</v>
      </c>
      <c r="I2856">
        <v>0.99999999999997702</v>
      </c>
      <c r="J2856">
        <v>0.95041217501583097</v>
      </c>
      <c r="K2856" t="s">
        <v>23990</v>
      </c>
      <c r="L2856">
        <v>1</v>
      </c>
      <c r="M2856" t="s">
        <v>5133</v>
      </c>
      <c r="N2856">
        <v>6.6666666666666693E-2</v>
      </c>
      <c r="O2856">
        <v>1.8691588785046699E-3</v>
      </c>
    </row>
    <row r="2857" spans="1:15">
      <c r="A2857" t="s">
        <v>3502</v>
      </c>
      <c r="B2857" t="s">
        <v>23511</v>
      </c>
      <c r="C2857" t="s">
        <v>3503</v>
      </c>
      <c r="D2857">
        <v>2</v>
      </c>
      <c r="E2857">
        <v>6152</v>
      </c>
      <c r="F2857">
        <v>4</v>
      </c>
      <c r="G2857">
        <v>7804</v>
      </c>
      <c r="H2857">
        <v>0.96811759508681905</v>
      </c>
      <c r="I2857">
        <v>1</v>
      </c>
      <c r="J2857">
        <v>0.85953329234717102</v>
      </c>
      <c r="K2857" t="s">
        <v>25777</v>
      </c>
      <c r="L2857">
        <v>2</v>
      </c>
      <c r="M2857" t="s">
        <v>5133</v>
      </c>
      <c r="N2857">
        <v>0.5</v>
      </c>
      <c r="O2857">
        <v>3.2509752925877802E-4</v>
      </c>
    </row>
    <row r="2858" spans="1:15">
      <c r="A2858" t="s">
        <v>3502</v>
      </c>
      <c r="B2858" t="s">
        <v>23518</v>
      </c>
      <c r="C2858" t="s">
        <v>3503</v>
      </c>
      <c r="D2858">
        <v>2</v>
      </c>
      <c r="E2858">
        <v>787</v>
      </c>
      <c r="F2858">
        <v>3</v>
      </c>
      <c r="G2858">
        <v>7393</v>
      </c>
      <c r="H2858">
        <v>3.1553088404617E-2</v>
      </c>
      <c r="I2858">
        <v>0.44363642296891398</v>
      </c>
      <c r="J2858">
        <v>0.42893220928983</v>
      </c>
      <c r="K2858" t="s">
        <v>25778</v>
      </c>
      <c r="L2858">
        <v>2</v>
      </c>
      <c r="M2858" t="s">
        <v>5133</v>
      </c>
      <c r="N2858">
        <v>0.66666666666666696</v>
      </c>
      <c r="O2858">
        <v>2.5412960609911099E-3</v>
      </c>
    </row>
    <row r="2859" spans="1:15">
      <c r="A2859" t="s">
        <v>3504</v>
      </c>
      <c r="B2859" t="s">
        <v>23518</v>
      </c>
      <c r="C2859" t="s">
        <v>3505</v>
      </c>
      <c r="D2859">
        <v>1</v>
      </c>
      <c r="E2859">
        <v>787</v>
      </c>
      <c r="F2859">
        <v>1</v>
      </c>
      <c r="G2859">
        <v>7393</v>
      </c>
      <c r="H2859">
        <v>0.106452049235764</v>
      </c>
      <c r="I2859">
        <v>0.63266972740240601</v>
      </c>
      <c r="J2859">
        <v>0.61170005408803896</v>
      </c>
      <c r="K2859" t="s">
        <v>25743</v>
      </c>
      <c r="L2859">
        <v>1</v>
      </c>
      <c r="M2859" t="s">
        <v>5133</v>
      </c>
      <c r="N2859">
        <v>1</v>
      </c>
      <c r="O2859">
        <v>1.27064803049555E-3</v>
      </c>
    </row>
    <row r="2860" spans="1:15">
      <c r="A2860" t="s">
        <v>3506</v>
      </c>
      <c r="B2860" t="s">
        <v>23511</v>
      </c>
      <c r="C2860" t="s">
        <v>3507</v>
      </c>
      <c r="D2860">
        <v>6</v>
      </c>
      <c r="E2860">
        <v>6152</v>
      </c>
      <c r="F2860">
        <v>7</v>
      </c>
      <c r="G2860">
        <v>7804</v>
      </c>
      <c r="H2860">
        <v>0.54476030000281095</v>
      </c>
      <c r="I2860">
        <v>0.968912233598893</v>
      </c>
      <c r="J2860">
        <v>0.832812322140707</v>
      </c>
      <c r="K2860" t="s">
        <v>23796</v>
      </c>
      <c r="L2860">
        <v>6</v>
      </c>
      <c r="M2860" t="s">
        <v>5133</v>
      </c>
      <c r="N2860">
        <v>0.85714285714285698</v>
      </c>
      <c r="O2860">
        <v>9.7529258777633303E-4</v>
      </c>
    </row>
    <row r="2861" spans="1:15">
      <c r="A2861" t="s">
        <v>3506</v>
      </c>
      <c r="B2861" t="s">
        <v>23518</v>
      </c>
      <c r="C2861" t="s">
        <v>3507</v>
      </c>
      <c r="D2861">
        <v>1</v>
      </c>
      <c r="E2861">
        <v>787</v>
      </c>
      <c r="F2861">
        <v>7</v>
      </c>
      <c r="G2861">
        <v>7393</v>
      </c>
      <c r="H2861">
        <v>0.54534917443390396</v>
      </c>
      <c r="I2861">
        <v>1</v>
      </c>
      <c r="J2861">
        <v>0.966855260484069</v>
      </c>
      <c r="K2861" t="s">
        <v>23683</v>
      </c>
      <c r="L2861">
        <v>1</v>
      </c>
      <c r="M2861" t="s">
        <v>5133</v>
      </c>
      <c r="N2861">
        <v>0.14285714285714299</v>
      </c>
      <c r="O2861">
        <v>1.27064803049555E-3</v>
      </c>
    </row>
    <row r="2862" spans="1:15">
      <c r="A2862" t="s">
        <v>3508</v>
      </c>
      <c r="B2862" t="s">
        <v>23513</v>
      </c>
      <c r="C2862" t="s">
        <v>3509</v>
      </c>
      <c r="D2862">
        <v>1</v>
      </c>
      <c r="E2862">
        <v>535</v>
      </c>
      <c r="F2862">
        <v>3</v>
      </c>
      <c r="G2862">
        <v>8124</v>
      </c>
      <c r="H2862">
        <v>0.184859247501582</v>
      </c>
      <c r="I2862">
        <v>0.75508452473579202</v>
      </c>
      <c r="J2862">
        <v>0.71764152547495597</v>
      </c>
      <c r="K2862" t="s">
        <v>23664</v>
      </c>
      <c r="L2862">
        <v>1</v>
      </c>
      <c r="M2862" t="s">
        <v>5133</v>
      </c>
      <c r="N2862">
        <v>0.33333333333333298</v>
      </c>
      <c r="O2862">
        <v>1.8691588785046699E-3</v>
      </c>
    </row>
    <row r="2863" spans="1:15">
      <c r="A2863" t="s">
        <v>3508</v>
      </c>
      <c r="B2863" t="s">
        <v>23511</v>
      </c>
      <c r="C2863" t="s">
        <v>3509</v>
      </c>
      <c r="D2863">
        <v>2</v>
      </c>
      <c r="E2863">
        <v>6152</v>
      </c>
      <c r="F2863">
        <v>4</v>
      </c>
      <c r="G2863">
        <v>7804</v>
      </c>
      <c r="H2863">
        <v>0.96811759508681905</v>
      </c>
      <c r="I2863">
        <v>1</v>
      </c>
      <c r="J2863">
        <v>0.85953329234717102</v>
      </c>
      <c r="K2863" t="s">
        <v>25779</v>
      </c>
      <c r="L2863">
        <v>2</v>
      </c>
      <c r="M2863" t="s">
        <v>5133</v>
      </c>
      <c r="N2863">
        <v>0.5</v>
      </c>
      <c r="O2863">
        <v>3.2509752925877802E-4</v>
      </c>
    </row>
    <row r="2864" spans="1:15">
      <c r="A2864" t="s">
        <v>3508</v>
      </c>
      <c r="B2864" t="s">
        <v>23518</v>
      </c>
      <c r="C2864" t="s">
        <v>3509</v>
      </c>
      <c r="D2864">
        <v>1</v>
      </c>
      <c r="E2864">
        <v>787</v>
      </c>
      <c r="F2864">
        <v>4</v>
      </c>
      <c r="G2864">
        <v>7393</v>
      </c>
      <c r="H2864">
        <v>0.362574478289521</v>
      </c>
      <c r="I2864">
        <v>1</v>
      </c>
      <c r="J2864">
        <v>0.966855260484069</v>
      </c>
      <c r="K2864" t="s">
        <v>23666</v>
      </c>
      <c r="L2864">
        <v>1</v>
      </c>
      <c r="M2864" t="s">
        <v>5133</v>
      </c>
      <c r="N2864">
        <v>0.25</v>
      </c>
      <c r="O2864">
        <v>1.27064803049555E-3</v>
      </c>
    </row>
    <row r="2865" spans="1:15">
      <c r="A2865" t="s">
        <v>3510</v>
      </c>
      <c r="B2865" t="s">
        <v>23511</v>
      </c>
      <c r="C2865" t="s">
        <v>3511</v>
      </c>
      <c r="D2865">
        <v>428</v>
      </c>
      <c r="E2865">
        <v>6152</v>
      </c>
      <c r="F2865">
        <v>552</v>
      </c>
      <c r="G2865">
        <v>7804</v>
      </c>
      <c r="H2865">
        <v>0.79661587439068304</v>
      </c>
      <c r="I2865">
        <v>0.968912233598893</v>
      </c>
      <c r="J2865">
        <v>0.832812322140707</v>
      </c>
      <c r="K2865" t="s">
        <v>25780</v>
      </c>
      <c r="L2865">
        <v>428</v>
      </c>
      <c r="M2865" t="s">
        <v>5133</v>
      </c>
      <c r="N2865">
        <v>0.77536231884058004</v>
      </c>
      <c r="O2865">
        <v>6.9570871261378397E-2</v>
      </c>
    </row>
    <row r="2866" spans="1:15">
      <c r="A2866" t="s">
        <v>3510</v>
      </c>
      <c r="B2866" t="s">
        <v>23513</v>
      </c>
      <c r="C2866" t="s">
        <v>3511</v>
      </c>
      <c r="D2866">
        <v>38</v>
      </c>
      <c r="E2866">
        <v>535</v>
      </c>
      <c r="F2866">
        <v>568</v>
      </c>
      <c r="G2866">
        <v>8124</v>
      </c>
      <c r="H2866">
        <v>0.48463650605548197</v>
      </c>
      <c r="I2866">
        <v>0.99999999999997702</v>
      </c>
      <c r="J2866">
        <v>0.95041217501583097</v>
      </c>
      <c r="K2866" t="s">
        <v>25781</v>
      </c>
      <c r="L2866">
        <v>38</v>
      </c>
      <c r="M2866" t="s">
        <v>5133</v>
      </c>
      <c r="N2866">
        <v>6.6901408450704206E-2</v>
      </c>
      <c r="O2866">
        <v>7.1028037383177603E-2</v>
      </c>
    </row>
    <row r="2867" spans="1:15">
      <c r="A2867" t="s">
        <v>3510</v>
      </c>
      <c r="B2867" t="s">
        <v>23518</v>
      </c>
      <c r="C2867" t="s">
        <v>3511</v>
      </c>
      <c r="D2867">
        <v>67</v>
      </c>
      <c r="E2867">
        <v>787</v>
      </c>
      <c r="F2867">
        <v>537</v>
      </c>
      <c r="G2867">
        <v>7393</v>
      </c>
      <c r="H2867">
        <v>8.9455964970834495E-2</v>
      </c>
      <c r="I2867">
        <v>0.63266972740240601</v>
      </c>
      <c r="J2867">
        <v>0.61170005408803896</v>
      </c>
      <c r="K2867" t="s">
        <v>25782</v>
      </c>
      <c r="L2867">
        <v>67</v>
      </c>
      <c r="M2867" t="s">
        <v>5133</v>
      </c>
      <c r="N2867">
        <v>0.124767225325885</v>
      </c>
      <c r="O2867">
        <v>8.5133418043202E-2</v>
      </c>
    </row>
    <row r="2868" spans="1:15">
      <c r="A2868" t="s">
        <v>3512</v>
      </c>
      <c r="B2868" t="s">
        <v>23513</v>
      </c>
      <c r="C2868" t="s">
        <v>3513</v>
      </c>
      <c r="D2868">
        <v>20</v>
      </c>
      <c r="E2868">
        <v>535</v>
      </c>
      <c r="F2868">
        <v>306</v>
      </c>
      <c r="G2868">
        <v>8124</v>
      </c>
      <c r="H2868">
        <v>0.54852454705932596</v>
      </c>
      <c r="I2868">
        <v>0.99999999999997702</v>
      </c>
      <c r="J2868">
        <v>0.95041217501583097</v>
      </c>
      <c r="K2868" t="s">
        <v>25783</v>
      </c>
      <c r="L2868">
        <v>20</v>
      </c>
      <c r="M2868" t="s">
        <v>5133</v>
      </c>
      <c r="N2868">
        <v>6.5359477124182996E-2</v>
      </c>
      <c r="O2868">
        <v>3.7383177570093497E-2</v>
      </c>
    </row>
    <row r="2869" spans="1:15">
      <c r="A2869" t="s">
        <v>3512</v>
      </c>
      <c r="B2869" t="s">
        <v>23518</v>
      </c>
      <c r="C2869" t="s">
        <v>3513</v>
      </c>
      <c r="D2869">
        <v>31</v>
      </c>
      <c r="E2869">
        <v>787</v>
      </c>
      <c r="F2869">
        <v>276</v>
      </c>
      <c r="G2869">
        <v>7393</v>
      </c>
      <c r="H2869">
        <v>0.40303388523758699</v>
      </c>
      <c r="I2869">
        <v>1</v>
      </c>
      <c r="J2869">
        <v>0.966855260484069</v>
      </c>
      <c r="K2869" t="s">
        <v>25784</v>
      </c>
      <c r="L2869">
        <v>31</v>
      </c>
      <c r="M2869" t="s">
        <v>5133</v>
      </c>
      <c r="N2869">
        <v>0.11231884057971001</v>
      </c>
      <c r="O2869">
        <v>3.9390088945362098E-2</v>
      </c>
    </row>
    <row r="2870" spans="1:15">
      <c r="A2870" t="s">
        <v>3512</v>
      </c>
      <c r="B2870" t="s">
        <v>23511</v>
      </c>
      <c r="C2870" t="s">
        <v>3513</v>
      </c>
      <c r="D2870">
        <v>231</v>
      </c>
      <c r="E2870">
        <v>6152</v>
      </c>
      <c r="F2870">
        <v>293</v>
      </c>
      <c r="G2870">
        <v>7804</v>
      </c>
      <c r="H2870">
        <v>0.53278404194110596</v>
      </c>
      <c r="I2870">
        <v>0.968912233598893</v>
      </c>
      <c r="J2870">
        <v>0.832812322140707</v>
      </c>
      <c r="K2870" t="s">
        <v>25785</v>
      </c>
      <c r="L2870">
        <v>231</v>
      </c>
      <c r="M2870" t="s">
        <v>5133</v>
      </c>
      <c r="N2870">
        <v>0.78839590443686003</v>
      </c>
      <c r="O2870">
        <v>3.7548764629388803E-2</v>
      </c>
    </row>
    <row r="2871" spans="1:15">
      <c r="A2871" t="s">
        <v>3514</v>
      </c>
      <c r="B2871" t="s">
        <v>23511</v>
      </c>
      <c r="C2871" t="s">
        <v>3515</v>
      </c>
      <c r="D2871">
        <v>8</v>
      </c>
      <c r="E2871">
        <v>6152</v>
      </c>
      <c r="F2871">
        <v>10</v>
      </c>
      <c r="G2871">
        <v>7804</v>
      </c>
      <c r="H2871">
        <v>0.64231594183968699</v>
      </c>
      <c r="I2871">
        <v>0.968912233598893</v>
      </c>
      <c r="J2871">
        <v>0.832812322140707</v>
      </c>
      <c r="K2871" t="s">
        <v>25786</v>
      </c>
      <c r="L2871">
        <v>8</v>
      </c>
      <c r="M2871" t="s">
        <v>5133</v>
      </c>
      <c r="N2871">
        <v>0.8</v>
      </c>
      <c r="O2871">
        <v>1.3003901170351099E-3</v>
      </c>
    </row>
    <row r="2872" spans="1:15">
      <c r="A2872" t="s">
        <v>3514</v>
      </c>
      <c r="B2872" t="s">
        <v>23518</v>
      </c>
      <c r="C2872" t="s">
        <v>3515</v>
      </c>
      <c r="D2872">
        <v>2</v>
      </c>
      <c r="E2872">
        <v>787</v>
      </c>
      <c r="F2872">
        <v>8</v>
      </c>
      <c r="G2872">
        <v>7393</v>
      </c>
      <c r="H2872">
        <v>0.20623850586585399</v>
      </c>
      <c r="I2872">
        <v>0.83876007220319604</v>
      </c>
      <c r="J2872">
        <v>0.81095958809365798</v>
      </c>
      <c r="K2872" t="s">
        <v>25787</v>
      </c>
      <c r="L2872">
        <v>2</v>
      </c>
      <c r="M2872" t="s">
        <v>5133</v>
      </c>
      <c r="N2872">
        <v>0.25</v>
      </c>
      <c r="O2872">
        <v>2.5412960609911099E-3</v>
      </c>
    </row>
    <row r="2873" spans="1:15">
      <c r="A2873" t="s">
        <v>3516</v>
      </c>
      <c r="B2873" t="s">
        <v>23511</v>
      </c>
      <c r="C2873" t="s">
        <v>3517</v>
      </c>
      <c r="D2873">
        <v>101</v>
      </c>
      <c r="E2873">
        <v>6152</v>
      </c>
      <c r="F2873">
        <v>126</v>
      </c>
      <c r="G2873">
        <v>7804</v>
      </c>
      <c r="H2873">
        <v>0.40581518021211399</v>
      </c>
      <c r="I2873">
        <v>0.91634184614409697</v>
      </c>
      <c r="J2873">
        <v>0.78762632393172005</v>
      </c>
      <c r="K2873" t="s">
        <v>25788</v>
      </c>
      <c r="L2873">
        <v>101</v>
      </c>
      <c r="M2873" t="s">
        <v>5133</v>
      </c>
      <c r="N2873">
        <v>0.80158730158730196</v>
      </c>
      <c r="O2873">
        <v>1.64174252275683E-2</v>
      </c>
    </row>
    <row r="2874" spans="1:15">
      <c r="A2874" t="s">
        <v>3516</v>
      </c>
      <c r="B2874" t="s">
        <v>23513</v>
      </c>
      <c r="C2874" t="s">
        <v>3517</v>
      </c>
      <c r="D2874">
        <v>6</v>
      </c>
      <c r="E2874">
        <v>535</v>
      </c>
      <c r="F2874">
        <v>131</v>
      </c>
      <c r="G2874">
        <v>8124</v>
      </c>
      <c r="H2874">
        <v>0.87045056334595305</v>
      </c>
      <c r="I2874">
        <v>0.99999999999997702</v>
      </c>
      <c r="J2874">
        <v>0.95041217501583097</v>
      </c>
      <c r="K2874" t="s">
        <v>25789</v>
      </c>
      <c r="L2874">
        <v>6</v>
      </c>
      <c r="M2874" t="s">
        <v>5133</v>
      </c>
      <c r="N2874">
        <v>4.58015267175573E-2</v>
      </c>
      <c r="O2874">
        <v>1.1214953271028E-2</v>
      </c>
    </row>
    <row r="2875" spans="1:15">
      <c r="A2875" t="s">
        <v>3516</v>
      </c>
      <c r="B2875" t="s">
        <v>23518</v>
      </c>
      <c r="C2875" t="s">
        <v>3517</v>
      </c>
      <c r="D2875">
        <v>20</v>
      </c>
      <c r="E2875">
        <v>787</v>
      </c>
      <c r="F2875">
        <v>140</v>
      </c>
      <c r="G2875">
        <v>7393</v>
      </c>
      <c r="H2875">
        <v>0.104776834429819</v>
      </c>
      <c r="I2875">
        <v>0.63266972740240601</v>
      </c>
      <c r="J2875">
        <v>0.61170005408803896</v>
      </c>
      <c r="K2875" t="s">
        <v>25790</v>
      </c>
      <c r="L2875">
        <v>20</v>
      </c>
      <c r="M2875" t="s">
        <v>5133</v>
      </c>
      <c r="N2875">
        <v>0.14285714285714299</v>
      </c>
      <c r="O2875">
        <v>2.5412960609911099E-2</v>
      </c>
    </row>
    <row r="2876" spans="1:15">
      <c r="A2876" t="s">
        <v>3518</v>
      </c>
      <c r="B2876" t="s">
        <v>23513</v>
      </c>
      <c r="C2876" t="s">
        <v>3519</v>
      </c>
      <c r="D2876">
        <v>2</v>
      </c>
      <c r="E2876">
        <v>535</v>
      </c>
      <c r="F2876">
        <v>49</v>
      </c>
      <c r="G2876">
        <v>8124</v>
      </c>
      <c r="H2876">
        <v>0.84267814878718095</v>
      </c>
      <c r="I2876">
        <v>0.99999999999997702</v>
      </c>
      <c r="J2876">
        <v>0.95041217501583097</v>
      </c>
      <c r="K2876" t="s">
        <v>25791</v>
      </c>
      <c r="L2876">
        <v>2</v>
      </c>
      <c r="M2876" t="s">
        <v>5133</v>
      </c>
      <c r="N2876">
        <v>4.08163265306122E-2</v>
      </c>
      <c r="O2876">
        <v>3.7383177570093499E-3</v>
      </c>
    </row>
    <row r="2877" spans="1:15">
      <c r="A2877" t="s">
        <v>3518</v>
      </c>
      <c r="B2877" t="s">
        <v>23518</v>
      </c>
      <c r="C2877" t="s">
        <v>3519</v>
      </c>
      <c r="D2877">
        <v>12</v>
      </c>
      <c r="E2877">
        <v>787</v>
      </c>
      <c r="F2877">
        <v>59</v>
      </c>
      <c r="G2877">
        <v>7393</v>
      </c>
      <c r="H2877">
        <v>1.97280905915132E-2</v>
      </c>
      <c r="I2877">
        <v>0.352693988136287</v>
      </c>
      <c r="J2877">
        <v>0.34100403777067501</v>
      </c>
      <c r="K2877" t="s">
        <v>25792</v>
      </c>
      <c r="L2877">
        <v>12</v>
      </c>
      <c r="M2877" t="s">
        <v>5133</v>
      </c>
      <c r="N2877">
        <v>0.20338983050847501</v>
      </c>
      <c r="O2877">
        <v>1.52477763659466E-2</v>
      </c>
    </row>
    <row r="2878" spans="1:15">
      <c r="A2878" t="s">
        <v>3518</v>
      </c>
      <c r="B2878" t="s">
        <v>23511</v>
      </c>
      <c r="C2878" t="s">
        <v>3519</v>
      </c>
      <c r="D2878">
        <v>38</v>
      </c>
      <c r="E2878">
        <v>6152</v>
      </c>
      <c r="F2878">
        <v>49</v>
      </c>
      <c r="G2878">
        <v>7804</v>
      </c>
      <c r="H2878">
        <v>0.66391098812973504</v>
      </c>
      <c r="I2878">
        <v>0.968912233598893</v>
      </c>
      <c r="J2878">
        <v>0.832812322140707</v>
      </c>
      <c r="K2878" t="s">
        <v>25793</v>
      </c>
      <c r="L2878">
        <v>38</v>
      </c>
      <c r="M2878" t="s">
        <v>5133</v>
      </c>
      <c r="N2878">
        <v>0.77551020408163296</v>
      </c>
      <c r="O2878">
        <v>6.1768530559167803E-3</v>
      </c>
    </row>
    <row r="2879" spans="1:15">
      <c r="A2879" t="s">
        <v>3520</v>
      </c>
      <c r="B2879" t="s">
        <v>23513</v>
      </c>
      <c r="C2879" t="s">
        <v>3521</v>
      </c>
      <c r="D2879">
        <v>8</v>
      </c>
      <c r="E2879">
        <v>535</v>
      </c>
      <c r="F2879">
        <v>90</v>
      </c>
      <c r="G2879">
        <v>8124</v>
      </c>
      <c r="H2879">
        <v>0.240027990368434</v>
      </c>
      <c r="I2879">
        <v>0.857242822744407</v>
      </c>
      <c r="J2879">
        <v>0.81473401568124104</v>
      </c>
      <c r="K2879" t="s">
        <v>25794</v>
      </c>
      <c r="L2879">
        <v>8</v>
      </c>
      <c r="M2879" t="s">
        <v>5133</v>
      </c>
      <c r="N2879">
        <v>8.8888888888888906E-2</v>
      </c>
      <c r="O2879">
        <v>1.4953271028037399E-2</v>
      </c>
    </row>
    <row r="2880" spans="1:15">
      <c r="A2880" t="s">
        <v>3520</v>
      </c>
      <c r="B2880" t="s">
        <v>23511</v>
      </c>
      <c r="C2880" t="s">
        <v>3521</v>
      </c>
      <c r="D2880">
        <v>66</v>
      </c>
      <c r="E2880">
        <v>6152</v>
      </c>
      <c r="F2880">
        <v>85</v>
      </c>
      <c r="G2880">
        <v>7804</v>
      </c>
      <c r="H2880">
        <v>0.66384852391419502</v>
      </c>
      <c r="I2880">
        <v>0.968912233598893</v>
      </c>
      <c r="J2880">
        <v>0.832812322140707</v>
      </c>
      <c r="K2880" t="s">
        <v>25795</v>
      </c>
      <c r="L2880">
        <v>66</v>
      </c>
      <c r="M2880" t="s">
        <v>5133</v>
      </c>
      <c r="N2880">
        <v>0.77647058823529402</v>
      </c>
      <c r="O2880">
        <v>1.07282184655397E-2</v>
      </c>
    </row>
    <row r="2881" spans="1:15">
      <c r="A2881" t="s">
        <v>3520</v>
      </c>
      <c r="B2881" t="s">
        <v>23518</v>
      </c>
      <c r="C2881" t="s">
        <v>3521</v>
      </c>
      <c r="D2881">
        <v>6</v>
      </c>
      <c r="E2881">
        <v>787</v>
      </c>
      <c r="F2881">
        <v>82</v>
      </c>
      <c r="G2881">
        <v>7393</v>
      </c>
      <c r="H2881">
        <v>0.88219168664459602</v>
      </c>
      <c r="I2881">
        <v>1</v>
      </c>
      <c r="J2881">
        <v>0.966855260484069</v>
      </c>
      <c r="K2881" t="s">
        <v>25796</v>
      </c>
      <c r="L2881">
        <v>6</v>
      </c>
      <c r="M2881" t="s">
        <v>5133</v>
      </c>
      <c r="N2881">
        <v>7.3170731707317097E-2</v>
      </c>
      <c r="O2881">
        <v>7.6238881829733202E-3</v>
      </c>
    </row>
    <row r="2882" spans="1:15">
      <c r="A2882" t="s">
        <v>3522</v>
      </c>
      <c r="B2882" t="s">
        <v>23513</v>
      </c>
      <c r="C2882" t="s">
        <v>3523</v>
      </c>
      <c r="D2882">
        <v>6</v>
      </c>
      <c r="E2882">
        <v>535</v>
      </c>
      <c r="F2882">
        <v>77</v>
      </c>
      <c r="G2882">
        <v>8124</v>
      </c>
      <c r="H2882">
        <v>0.39682279459115299</v>
      </c>
      <c r="I2882">
        <v>0.99999999999997702</v>
      </c>
      <c r="J2882">
        <v>0.95041217501583097</v>
      </c>
      <c r="K2882" t="s">
        <v>25797</v>
      </c>
      <c r="L2882">
        <v>6</v>
      </c>
      <c r="M2882" t="s">
        <v>5133</v>
      </c>
      <c r="N2882">
        <v>7.7922077922077906E-2</v>
      </c>
      <c r="O2882">
        <v>1.1214953271028E-2</v>
      </c>
    </row>
    <row r="2883" spans="1:15">
      <c r="A2883" t="s">
        <v>3522</v>
      </c>
      <c r="B2883" t="s">
        <v>23518</v>
      </c>
      <c r="C2883" t="s">
        <v>3523</v>
      </c>
      <c r="D2883">
        <v>5</v>
      </c>
      <c r="E2883">
        <v>787</v>
      </c>
      <c r="F2883">
        <v>70</v>
      </c>
      <c r="G2883">
        <v>7393</v>
      </c>
      <c r="H2883">
        <v>0.87967002085531198</v>
      </c>
      <c r="I2883">
        <v>1</v>
      </c>
      <c r="J2883">
        <v>0.966855260484069</v>
      </c>
      <c r="K2883" t="s">
        <v>23970</v>
      </c>
      <c r="L2883">
        <v>5</v>
      </c>
      <c r="M2883" t="s">
        <v>5133</v>
      </c>
      <c r="N2883">
        <v>7.1428571428571397E-2</v>
      </c>
      <c r="O2883">
        <v>6.35324015247776E-3</v>
      </c>
    </row>
    <row r="2884" spans="1:15">
      <c r="A2884" t="s">
        <v>3522</v>
      </c>
      <c r="B2884" t="s">
        <v>23511</v>
      </c>
      <c r="C2884" t="s">
        <v>3523</v>
      </c>
      <c r="D2884">
        <v>59</v>
      </c>
      <c r="E2884">
        <v>6152</v>
      </c>
      <c r="F2884">
        <v>72</v>
      </c>
      <c r="G2884">
        <v>7804</v>
      </c>
      <c r="H2884">
        <v>0.31438911433187799</v>
      </c>
      <c r="I2884">
        <v>0.82763244864122398</v>
      </c>
      <c r="J2884">
        <v>0.71137764343394205</v>
      </c>
      <c r="K2884" t="s">
        <v>25798</v>
      </c>
      <c r="L2884">
        <v>59</v>
      </c>
      <c r="M2884" t="s">
        <v>5133</v>
      </c>
      <c r="N2884">
        <v>0.81944444444444398</v>
      </c>
      <c r="O2884">
        <v>9.5903771131339403E-3</v>
      </c>
    </row>
    <row r="2885" spans="1:15">
      <c r="A2885" t="s">
        <v>3524</v>
      </c>
      <c r="B2885" t="s">
        <v>23513</v>
      </c>
      <c r="C2885" t="s">
        <v>3525</v>
      </c>
      <c r="D2885">
        <v>12</v>
      </c>
      <c r="E2885">
        <v>535</v>
      </c>
      <c r="F2885">
        <v>202</v>
      </c>
      <c r="G2885">
        <v>8124</v>
      </c>
      <c r="H2885">
        <v>0.68721816459488305</v>
      </c>
      <c r="I2885">
        <v>0.99999999999997702</v>
      </c>
      <c r="J2885">
        <v>0.95041217501583097</v>
      </c>
      <c r="K2885" t="s">
        <v>25799</v>
      </c>
      <c r="L2885">
        <v>12</v>
      </c>
      <c r="M2885" t="s">
        <v>5133</v>
      </c>
      <c r="N2885">
        <v>5.9405940594059403E-2</v>
      </c>
      <c r="O2885">
        <v>2.2429906542056101E-2</v>
      </c>
    </row>
    <row r="2886" spans="1:15">
      <c r="A2886" t="s">
        <v>3524</v>
      </c>
      <c r="B2886" t="s">
        <v>23518</v>
      </c>
      <c r="C2886" t="s">
        <v>3525</v>
      </c>
      <c r="D2886">
        <v>20</v>
      </c>
      <c r="E2886">
        <v>787</v>
      </c>
      <c r="F2886">
        <v>174</v>
      </c>
      <c r="G2886">
        <v>7393</v>
      </c>
      <c r="H2886">
        <v>0.39271065109072101</v>
      </c>
      <c r="I2886">
        <v>1</v>
      </c>
      <c r="J2886">
        <v>0.966855260484069</v>
      </c>
      <c r="K2886" t="s">
        <v>25800</v>
      </c>
      <c r="L2886">
        <v>20</v>
      </c>
      <c r="M2886" t="s">
        <v>5133</v>
      </c>
      <c r="N2886">
        <v>0.114942528735632</v>
      </c>
      <c r="O2886">
        <v>2.5412960609911099E-2</v>
      </c>
    </row>
    <row r="2887" spans="1:15">
      <c r="A2887" t="s">
        <v>3524</v>
      </c>
      <c r="B2887" t="s">
        <v>23511</v>
      </c>
      <c r="C2887" t="s">
        <v>3525</v>
      </c>
      <c r="D2887">
        <v>167</v>
      </c>
      <c r="E2887">
        <v>6152</v>
      </c>
      <c r="F2887">
        <v>201</v>
      </c>
      <c r="G2887">
        <v>7804</v>
      </c>
      <c r="H2887">
        <v>7.6951919190806795E-2</v>
      </c>
      <c r="I2887">
        <v>0.36492853778106599</v>
      </c>
      <c r="J2887">
        <v>0.31366822755039803</v>
      </c>
      <c r="K2887" t="s">
        <v>25801</v>
      </c>
      <c r="L2887">
        <v>167</v>
      </c>
      <c r="M2887" t="s">
        <v>5133</v>
      </c>
      <c r="N2887">
        <v>0.83084577114427904</v>
      </c>
      <c r="O2887">
        <v>2.7145643693107901E-2</v>
      </c>
    </row>
    <row r="2888" spans="1:15">
      <c r="A2888" t="s">
        <v>3526</v>
      </c>
      <c r="B2888" t="s">
        <v>23511</v>
      </c>
      <c r="C2888" t="s">
        <v>3527</v>
      </c>
      <c r="D2888">
        <v>55</v>
      </c>
      <c r="E2888">
        <v>6152</v>
      </c>
      <c r="F2888">
        <v>68</v>
      </c>
      <c r="G2888">
        <v>7804</v>
      </c>
      <c r="H2888">
        <v>0.405240797058464</v>
      </c>
      <c r="I2888">
        <v>0.91525479399875698</v>
      </c>
      <c r="J2888">
        <v>0.78669196642228301</v>
      </c>
      <c r="K2888" t="s">
        <v>25802</v>
      </c>
      <c r="L2888">
        <v>55</v>
      </c>
      <c r="M2888" t="s">
        <v>5133</v>
      </c>
      <c r="N2888">
        <v>0.80882352941176505</v>
      </c>
      <c r="O2888">
        <v>8.9401820546163892E-3</v>
      </c>
    </row>
    <row r="2889" spans="1:15">
      <c r="A2889" t="s">
        <v>3526</v>
      </c>
      <c r="B2889" t="s">
        <v>23513</v>
      </c>
      <c r="C2889" t="s">
        <v>3527</v>
      </c>
      <c r="D2889">
        <v>3</v>
      </c>
      <c r="E2889">
        <v>535</v>
      </c>
      <c r="F2889">
        <v>70</v>
      </c>
      <c r="G2889">
        <v>8124</v>
      </c>
      <c r="H2889">
        <v>0.84883999236945595</v>
      </c>
      <c r="I2889">
        <v>0.99999999999997702</v>
      </c>
      <c r="J2889">
        <v>0.95041217501583097</v>
      </c>
      <c r="K2889" t="s">
        <v>25803</v>
      </c>
      <c r="L2889">
        <v>3</v>
      </c>
      <c r="M2889" t="s">
        <v>5133</v>
      </c>
      <c r="N2889">
        <v>4.2857142857142899E-2</v>
      </c>
      <c r="O2889">
        <v>5.60747663551402E-3</v>
      </c>
    </row>
    <row r="2890" spans="1:15">
      <c r="A2890" t="s">
        <v>3526</v>
      </c>
      <c r="B2890" t="s">
        <v>23518</v>
      </c>
      <c r="C2890" t="s">
        <v>3527</v>
      </c>
      <c r="D2890">
        <v>7</v>
      </c>
      <c r="E2890">
        <v>787</v>
      </c>
      <c r="F2890">
        <v>57</v>
      </c>
      <c r="G2890">
        <v>7393</v>
      </c>
      <c r="H2890">
        <v>0.40501688307397499</v>
      </c>
      <c r="I2890">
        <v>1</v>
      </c>
      <c r="J2890">
        <v>0.966855260484069</v>
      </c>
      <c r="K2890" t="s">
        <v>25804</v>
      </c>
      <c r="L2890">
        <v>7</v>
      </c>
      <c r="M2890" t="s">
        <v>5133</v>
      </c>
      <c r="N2890">
        <v>0.12280701754386</v>
      </c>
      <c r="O2890">
        <v>8.8945362134688708E-3</v>
      </c>
    </row>
    <row r="2891" spans="1:15">
      <c r="A2891" t="s">
        <v>3528</v>
      </c>
      <c r="B2891" t="s">
        <v>23511</v>
      </c>
      <c r="C2891" t="s">
        <v>3529</v>
      </c>
      <c r="D2891">
        <v>25</v>
      </c>
      <c r="E2891">
        <v>6152</v>
      </c>
      <c r="F2891">
        <v>31</v>
      </c>
      <c r="G2891">
        <v>7804</v>
      </c>
      <c r="H2891">
        <v>0.50621227056594298</v>
      </c>
      <c r="I2891">
        <v>0.968912233598893</v>
      </c>
      <c r="J2891">
        <v>0.832812322140707</v>
      </c>
      <c r="K2891" t="s">
        <v>25805</v>
      </c>
      <c r="L2891">
        <v>25</v>
      </c>
      <c r="M2891" t="s">
        <v>5133</v>
      </c>
      <c r="N2891">
        <v>0.80645161290322598</v>
      </c>
      <c r="O2891">
        <v>4.0637191157347199E-3</v>
      </c>
    </row>
    <row r="2892" spans="1:15">
      <c r="A2892" t="s">
        <v>3528</v>
      </c>
      <c r="B2892" t="s">
        <v>23518</v>
      </c>
      <c r="C2892" t="s">
        <v>3529</v>
      </c>
      <c r="D2892">
        <v>3</v>
      </c>
      <c r="E2892">
        <v>787</v>
      </c>
      <c r="F2892">
        <v>31</v>
      </c>
      <c r="G2892">
        <v>7393</v>
      </c>
      <c r="H2892">
        <v>0.65581547600962797</v>
      </c>
      <c r="I2892">
        <v>1</v>
      </c>
      <c r="J2892">
        <v>0.966855260484069</v>
      </c>
      <c r="K2892" t="s">
        <v>25806</v>
      </c>
      <c r="L2892">
        <v>3</v>
      </c>
      <c r="M2892" t="s">
        <v>5133</v>
      </c>
      <c r="N2892">
        <v>9.6774193548387094E-2</v>
      </c>
      <c r="O2892">
        <v>3.8119440914866601E-3</v>
      </c>
    </row>
    <row r="2893" spans="1:15">
      <c r="A2893" t="s">
        <v>3528</v>
      </c>
      <c r="B2893" t="s">
        <v>23513</v>
      </c>
      <c r="C2893" t="s">
        <v>3529</v>
      </c>
      <c r="D2893">
        <v>2</v>
      </c>
      <c r="E2893">
        <v>535</v>
      </c>
      <c r="F2893">
        <v>35</v>
      </c>
      <c r="G2893">
        <v>8124</v>
      </c>
      <c r="H2893">
        <v>0.681100163806446</v>
      </c>
      <c r="I2893">
        <v>0.99999999999997702</v>
      </c>
      <c r="J2893">
        <v>0.95041217501583097</v>
      </c>
      <c r="K2893" t="s">
        <v>23671</v>
      </c>
      <c r="L2893">
        <v>2</v>
      </c>
      <c r="M2893" t="s">
        <v>5133</v>
      </c>
      <c r="N2893">
        <v>5.7142857142857099E-2</v>
      </c>
      <c r="O2893">
        <v>3.7383177570093499E-3</v>
      </c>
    </row>
    <row r="2894" spans="1:15">
      <c r="A2894" t="s">
        <v>3530</v>
      </c>
      <c r="B2894" t="s">
        <v>23511</v>
      </c>
      <c r="C2894" t="s">
        <v>3531</v>
      </c>
      <c r="D2894">
        <v>1</v>
      </c>
      <c r="E2894">
        <v>6152</v>
      </c>
      <c r="F2894">
        <v>1</v>
      </c>
      <c r="G2894">
        <v>7804</v>
      </c>
      <c r="H2894">
        <v>0.788313685289595</v>
      </c>
      <c r="I2894">
        <v>0.968912233598893</v>
      </c>
      <c r="J2894">
        <v>0.832812322140707</v>
      </c>
      <c r="K2894" t="s">
        <v>23825</v>
      </c>
      <c r="L2894">
        <v>1</v>
      </c>
      <c r="M2894" t="s">
        <v>5133</v>
      </c>
      <c r="N2894">
        <v>1</v>
      </c>
      <c r="O2894">
        <v>1.6254876462938901E-4</v>
      </c>
    </row>
    <row r="2895" spans="1:15">
      <c r="A2895" t="s">
        <v>3532</v>
      </c>
      <c r="B2895" t="s">
        <v>23518</v>
      </c>
      <c r="C2895" t="s">
        <v>3533</v>
      </c>
      <c r="D2895">
        <v>1</v>
      </c>
      <c r="E2895">
        <v>787</v>
      </c>
      <c r="F2895">
        <v>1</v>
      </c>
      <c r="G2895">
        <v>7393</v>
      </c>
      <c r="H2895">
        <v>0.106452049235764</v>
      </c>
      <c r="I2895">
        <v>0.63266972740240601</v>
      </c>
      <c r="J2895">
        <v>0.61170005408803896</v>
      </c>
      <c r="K2895" t="s">
        <v>25807</v>
      </c>
      <c r="L2895">
        <v>1</v>
      </c>
      <c r="M2895" t="s">
        <v>5133</v>
      </c>
      <c r="N2895">
        <v>1</v>
      </c>
      <c r="O2895">
        <v>1.27064803049555E-3</v>
      </c>
    </row>
    <row r="2896" spans="1:15">
      <c r="A2896" t="s">
        <v>3534</v>
      </c>
      <c r="B2896" t="s">
        <v>23511</v>
      </c>
      <c r="C2896" t="s">
        <v>3535</v>
      </c>
      <c r="D2896">
        <v>1</v>
      </c>
      <c r="E2896">
        <v>6152</v>
      </c>
      <c r="F2896">
        <v>1</v>
      </c>
      <c r="G2896">
        <v>7804</v>
      </c>
      <c r="H2896">
        <v>0.788313685289595</v>
      </c>
      <c r="I2896">
        <v>0.968912233598893</v>
      </c>
      <c r="J2896">
        <v>0.832812322140707</v>
      </c>
      <c r="K2896" t="s">
        <v>25808</v>
      </c>
      <c r="L2896">
        <v>1</v>
      </c>
      <c r="M2896" t="s">
        <v>5133</v>
      </c>
      <c r="N2896">
        <v>1</v>
      </c>
      <c r="O2896">
        <v>1.6254876462938901E-4</v>
      </c>
    </row>
    <row r="2897" spans="1:15">
      <c r="A2897" t="s">
        <v>3536</v>
      </c>
      <c r="B2897" t="s">
        <v>23518</v>
      </c>
      <c r="C2897" t="s">
        <v>3537</v>
      </c>
      <c r="D2897">
        <v>62</v>
      </c>
      <c r="E2897">
        <v>787</v>
      </c>
      <c r="F2897">
        <v>314</v>
      </c>
      <c r="G2897">
        <v>7393</v>
      </c>
      <c r="H2897" s="34">
        <v>7.6053867601090202E-7</v>
      </c>
      <c r="I2897">
        <v>4.1410750191370801E-4</v>
      </c>
      <c r="J2897">
        <v>4.00382016631185E-4</v>
      </c>
      <c r="K2897" t="s">
        <v>25809</v>
      </c>
      <c r="L2897">
        <v>62</v>
      </c>
      <c r="M2897" t="s">
        <v>5133</v>
      </c>
      <c r="N2897">
        <v>0.19745222929936301</v>
      </c>
      <c r="O2897">
        <v>7.8780177890724307E-2</v>
      </c>
    </row>
    <row r="2898" spans="1:15">
      <c r="A2898" t="s">
        <v>3536</v>
      </c>
      <c r="B2898" t="s">
        <v>23513</v>
      </c>
      <c r="C2898" t="s">
        <v>3537</v>
      </c>
      <c r="D2898">
        <v>32</v>
      </c>
      <c r="E2898">
        <v>535</v>
      </c>
      <c r="F2898">
        <v>303</v>
      </c>
      <c r="G2898">
        <v>8124</v>
      </c>
      <c r="H2898">
        <v>5.1738413726102501E-3</v>
      </c>
      <c r="I2898">
        <v>9.9867170680616402E-2</v>
      </c>
      <c r="J2898">
        <v>9.4914974899244095E-2</v>
      </c>
      <c r="K2898" t="s">
        <v>25810</v>
      </c>
      <c r="L2898">
        <v>32</v>
      </c>
      <c r="M2898" t="s">
        <v>5133</v>
      </c>
      <c r="N2898">
        <v>0.105610561056106</v>
      </c>
      <c r="O2898">
        <v>5.98130841121495E-2</v>
      </c>
    </row>
    <row r="2899" spans="1:15">
      <c r="A2899" t="s">
        <v>3536</v>
      </c>
      <c r="B2899" t="s">
        <v>23511</v>
      </c>
      <c r="C2899" t="s">
        <v>3537</v>
      </c>
      <c r="D2899">
        <v>198</v>
      </c>
      <c r="E2899">
        <v>6152</v>
      </c>
      <c r="F2899">
        <v>302</v>
      </c>
      <c r="G2899">
        <v>7804</v>
      </c>
      <c r="H2899">
        <v>0.99999998193897899</v>
      </c>
      <c r="I2899">
        <v>1</v>
      </c>
      <c r="J2899">
        <v>0.85953329234717102</v>
      </c>
      <c r="K2899" t="s">
        <v>25811</v>
      </c>
      <c r="L2899">
        <v>198</v>
      </c>
      <c r="M2899" t="s">
        <v>5133</v>
      </c>
      <c r="N2899">
        <v>0.65562913907284803</v>
      </c>
      <c r="O2899">
        <v>3.2184655396619001E-2</v>
      </c>
    </row>
    <row r="2900" spans="1:15">
      <c r="A2900" t="s">
        <v>3538</v>
      </c>
      <c r="B2900" t="s">
        <v>23511</v>
      </c>
      <c r="C2900" t="s">
        <v>3539</v>
      </c>
      <c r="D2900">
        <v>40</v>
      </c>
      <c r="E2900">
        <v>6152</v>
      </c>
      <c r="F2900">
        <v>53</v>
      </c>
      <c r="G2900">
        <v>7804</v>
      </c>
      <c r="H2900">
        <v>0.78308938666029004</v>
      </c>
      <c r="I2900">
        <v>0.968912233598893</v>
      </c>
      <c r="J2900">
        <v>0.832812322140707</v>
      </c>
      <c r="K2900" t="s">
        <v>25812</v>
      </c>
      <c r="L2900">
        <v>40</v>
      </c>
      <c r="M2900" t="s">
        <v>5133</v>
      </c>
      <c r="N2900">
        <v>0.75471698113207597</v>
      </c>
      <c r="O2900">
        <v>6.5019505851755498E-3</v>
      </c>
    </row>
    <row r="2901" spans="1:15">
      <c r="A2901" t="s">
        <v>3538</v>
      </c>
      <c r="B2901" t="s">
        <v>23513</v>
      </c>
      <c r="C2901" t="s">
        <v>3539</v>
      </c>
      <c r="D2901">
        <v>4</v>
      </c>
      <c r="E2901">
        <v>535</v>
      </c>
      <c r="F2901">
        <v>59</v>
      </c>
      <c r="G2901">
        <v>8124</v>
      </c>
      <c r="H2901">
        <v>0.55051885300645198</v>
      </c>
      <c r="I2901">
        <v>0.99999999999997702</v>
      </c>
      <c r="J2901">
        <v>0.95041217501583097</v>
      </c>
      <c r="K2901" t="s">
        <v>24491</v>
      </c>
      <c r="L2901">
        <v>4</v>
      </c>
      <c r="M2901" t="s">
        <v>5133</v>
      </c>
      <c r="N2901">
        <v>6.7796610169491497E-2</v>
      </c>
      <c r="O2901">
        <v>7.4766355140186902E-3</v>
      </c>
    </row>
    <row r="2902" spans="1:15">
      <c r="A2902" t="s">
        <v>3538</v>
      </c>
      <c r="B2902" t="s">
        <v>23518</v>
      </c>
      <c r="C2902" t="s">
        <v>3539</v>
      </c>
      <c r="D2902">
        <v>10</v>
      </c>
      <c r="E2902">
        <v>787</v>
      </c>
      <c r="F2902">
        <v>56</v>
      </c>
      <c r="G2902">
        <v>7393</v>
      </c>
      <c r="H2902">
        <v>6.9031588580987902E-2</v>
      </c>
      <c r="I2902">
        <v>0.63266972740240601</v>
      </c>
      <c r="J2902">
        <v>0.61170005408803896</v>
      </c>
      <c r="K2902" t="s">
        <v>25813</v>
      </c>
      <c r="L2902">
        <v>10</v>
      </c>
      <c r="M2902" t="s">
        <v>5133</v>
      </c>
      <c r="N2902">
        <v>0.17857142857142899</v>
      </c>
      <c r="O2902">
        <v>1.2706480304955499E-2</v>
      </c>
    </row>
    <row r="2903" spans="1:15">
      <c r="A2903" t="s">
        <v>3540</v>
      </c>
      <c r="B2903" t="s">
        <v>23511</v>
      </c>
      <c r="C2903" t="s">
        <v>3541</v>
      </c>
      <c r="D2903">
        <v>11</v>
      </c>
      <c r="E2903">
        <v>6152</v>
      </c>
      <c r="F2903">
        <v>18</v>
      </c>
      <c r="G2903">
        <v>7804</v>
      </c>
      <c r="H2903">
        <v>0.97745231548310696</v>
      </c>
      <c r="I2903">
        <v>1</v>
      </c>
      <c r="J2903">
        <v>0.85953329234717102</v>
      </c>
      <c r="K2903" t="s">
        <v>25814</v>
      </c>
      <c r="L2903">
        <v>11</v>
      </c>
      <c r="M2903" t="s">
        <v>5133</v>
      </c>
      <c r="N2903">
        <v>0.61111111111111105</v>
      </c>
      <c r="O2903">
        <v>1.78803641092328E-3</v>
      </c>
    </row>
    <row r="2904" spans="1:15">
      <c r="A2904" t="s">
        <v>3540</v>
      </c>
      <c r="B2904" t="s">
        <v>23513</v>
      </c>
      <c r="C2904" t="s">
        <v>3541</v>
      </c>
      <c r="D2904">
        <v>4</v>
      </c>
      <c r="E2904">
        <v>535</v>
      </c>
      <c r="F2904">
        <v>19</v>
      </c>
      <c r="G2904">
        <v>8124</v>
      </c>
      <c r="H2904">
        <v>3.2655658400840101E-2</v>
      </c>
      <c r="I2904">
        <v>0.399766909626803</v>
      </c>
      <c r="J2904">
        <v>0.37994333807777603</v>
      </c>
      <c r="K2904" t="s">
        <v>24493</v>
      </c>
      <c r="L2904">
        <v>4</v>
      </c>
      <c r="M2904" t="s">
        <v>5133</v>
      </c>
      <c r="N2904">
        <v>0.21052631578947401</v>
      </c>
      <c r="O2904">
        <v>7.4766355140186902E-3</v>
      </c>
    </row>
    <row r="2905" spans="1:15">
      <c r="A2905" t="s">
        <v>3540</v>
      </c>
      <c r="B2905" t="s">
        <v>23518</v>
      </c>
      <c r="C2905" t="s">
        <v>3541</v>
      </c>
      <c r="D2905">
        <v>2</v>
      </c>
      <c r="E2905">
        <v>787</v>
      </c>
      <c r="F2905">
        <v>21</v>
      </c>
      <c r="G2905">
        <v>7393</v>
      </c>
      <c r="H2905">
        <v>0.67096873526690604</v>
      </c>
      <c r="I2905">
        <v>1</v>
      </c>
      <c r="J2905">
        <v>0.966855260484069</v>
      </c>
      <c r="K2905" t="s">
        <v>24495</v>
      </c>
      <c r="L2905">
        <v>2</v>
      </c>
      <c r="M2905" t="s">
        <v>5133</v>
      </c>
      <c r="N2905">
        <v>9.5238095238095205E-2</v>
      </c>
      <c r="O2905">
        <v>2.5412960609911099E-3</v>
      </c>
    </row>
    <row r="2906" spans="1:15">
      <c r="A2906" t="s">
        <v>3542</v>
      </c>
      <c r="B2906" t="s">
        <v>23518</v>
      </c>
      <c r="C2906" t="s">
        <v>3543</v>
      </c>
      <c r="D2906">
        <v>3</v>
      </c>
      <c r="E2906">
        <v>787</v>
      </c>
      <c r="F2906">
        <v>8</v>
      </c>
      <c r="G2906">
        <v>7393</v>
      </c>
      <c r="H2906">
        <v>4.46985146570733E-2</v>
      </c>
      <c r="I2906">
        <v>0.55827764118643997</v>
      </c>
      <c r="J2906">
        <v>0.53977367419174704</v>
      </c>
      <c r="K2906" t="s">
        <v>25815</v>
      </c>
      <c r="L2906">
        <v>3</v>
      </c>
      <c r="M2906" t="s">
        <v>5133</v>
      </c>
      <c r="N2906">
        <v>0.375</v>
      </c>
      <c r="O2906">
        <v>3.8119440914866601E-3</v>
      </c>
    </row>
    <row r="2907" spans="1:15">
      <c r="A2907" t="s">
        <v>3542</v>
      </c>
      <c r="B2907" t="s">
        <v>23511</v>
      </c>
      <c r="C2907" t="s">
        <v>3543</v>
      </c>
      <c r="D2907">
        <v>4</v>
      </c>
      <c r="E2907">
        <v>6152</v>
      </c>
      <c r="F2907">
        <v>7</v>
      </c>
      <c r="G2907">
        <v>7804</v>
      </c>
      <c r="H2907">
        <v>0.95957928989840302</v>
      </c>
      <c r="I2907">
        <v>1</v>
      </c>
      <c r="J2907">
        <v>0.85953329234717102</v>
      </c>
      <c r="K2907" t="s">
        <v>25816</v>
      </c>
      <c r="L2907">
        <v>4</v>
      </c>
      <c r="M2907" t="s">
        <v>5133</v>
      </c>
      <c r="N2907">
        <v>0.57142857142857095</v>
      </c>
      <c r="O2907">
        <v>6.5019505851755496E-4</v>
      </c>
    </row>
    <row r="2908" spans="1:15">
      <c r="A2908" t="s">
        <v>3544</v>
      </c>
      <c r="B2908" t="s">
        <v>23513</v>
      </c>
      <c r="C2908" t="s">
        <v>3545</v>
      </c>
      <c r="D2908">
        <v>8</v>
      </c>
      <c r="E2908">
        <v>535</v>
      </c>
      <c r="F2908">
        <v>128</v>
      </c>
      <c r="G2908">
        <v>8124</v>
      </c>
      <c r="H2908">
        <v>0.61308094879638897</v>
      </c>
      <c r="I2908">
        <v>0.99999999999997702</v>
      </c>
      <c r="J2908">
        <v>0.95041217501583097</v>
      </c>
      <c r="K2908" t="s">
        <v>25817</v>
      </c>
      <c r="L2908">
        <v>8</v>
      </c>
      <c r="M2908" t="s">
        <v>5133</v>
      </c>
      <c r="N2908">
        <v>6.25E-2</v>
      </c>
      <c r="O2908">
        <v>1.4953271028037399E-2</v>
      </c>
    </row>
    <row r="2909" spans="1:15">
      <c r="A2909" t="s">
        <v>3544</v>
      </c>
      <c r="B2909" t="s">
        <v>23511</v>
      </c>
      <c r="C2909" t="s">
        <v>3545</v>
      </c>
      <c r="D2909">
        <v>106</v>
      </c>
      <c r="E2909">
        <v>6152</v>
      </c>
      <c r="F2909">
        <v>131</v>
      </c>
      <c r="G2909">
        <v>7804</v>
      </c>
      <c r="H2909">
        <v>0.32083601873881901</v>
      </c>
      <c r="I2909">
        <v>0.84399400632325094</v>
      </c>
      <c r="J2909">
        <v>0.72544094697630301</v>
      </c>
      <c r="K2909" t="s">
        <v>25818</v>
      </c>
      <c r="L2909">
        <v>106</v>
      </c>
      <c r="M2909" t="s">
        <v>5133</v>
      </c>
      <c r="N2909">
        <v>0.80916030534351102</v>
      </c>
      <c r="O2909">
        <v>1.7230169050715199E-2</v>
      </c>
    </row>
    <row r="2910" spans="1:15">
      <c r="A2910" t="s">
        <v>3544</v>
      </c>
      <c r="B2910" t="s">
        <v>23518</v>
      </c>
      <c r="C2910" t="s">
        <v>3545</v>
      </c>
      <c r="D2910">
        <v>15</v>
      </c>
      <c r="E2910">
        <v>787</v>
      </c>
      <c r="F2910">
        <v>126</v>
      </c>
      <c r="G2910">
        <v>7393</v>
      </c>
      <c r="H2910">
        <v>0.363269857095396</v>
      </c>
      <c r="I2910">
        <v>1</v>
      </c>
      <c r="J2910">
        <v>0.966855260484069</v>
      </c>
      <c r="K2910" t="s">
        <v>25819</v>
      </c>
      <c r="L2910">
        <v>15</v>
      </c>
      <c r="M2910" t="s">
        <v>5133</v>
      </c>
      <c r="N2910">
        <v>0.119047619047619</v>
      </c>
      <c r="O2910">
        <v>1.9059720457433298E-2</v>
      </c>
    </row>
    <row r="2911" spans="1:15">
      <c r="A2911" t="s">
        <v>3546</v>
      </c>
      <c r="B2911" t="s">
        <v>23518</v>
      </c>
      <c r="C2911" t="s">
        <v>3547</v>
      </c>
      <c r="D2911">
        <v>5</v>
      </c>
      <c r="E2911">
        <v>787</v>
      </c>
      <c r="F2911">
        <v>54</v>
      </c>
      <c r="G2911">
        <v>7393</v>
      </c>
      <c r="H2911">
        <v>0.69507808653282099</v>
      </c>
      <c r="I2911">
        <v>1</v>
      </c>
      <c r="J2911">
        <v>0.966855260484069</v>
      </c>
      <c r="K2911" t="s">
        <v>24939</v>
      </c>
      <c r="L2911">
        <v>5</v>
      </c>
      <c r="M2911" t="s">
        <v>5133</v>
      </c>
      <c r="N2911">
        <v>9.2592592592592601E-2</v>
      </c>
      <c r="O2911">
        <v>6.35324015247776E-3</v>
      </c>
    </row>
    <row r="2912" spans="1:15">
      <c r="A2912" t="s">
        <v>3546</v>
      </c>
      <c r="B2912" t="s">
        <v>23511</v>
      </c>
      <c r="C2912" t="s">
        <v>3547</v>
      </c>
      <c r="D2912">
        <v>45</v>
      </c>
      <c r="E2912">
        <v>6152</v>
      </c>
      <c r="F2912">
        <v>49</v>
      </c>
      <c r="G2912">
        <v>7804</v>
      </c>
      <c r="H2912">
        <v>1.3295183134324999E-2</v>
      </c>
      <c r="I2912">
        <v>0.104435008387272</v>
      </c>
      <c r="J2912">
        <v>8.9765366595416299E-2</v>
      </c>
      <c r="K2912" t="s">
        <v>25820</v>
      </c>
      <c r="L2912">
        <v>45</v>
      </c>
      <c r="M2912" t="s">
        <v>5133</v>
      </c>
      <c r="N2912">
        <v>0.91836734693877597</v>
      </c>
      <c r="O2912">
        <v>7.3146944083225E-3</v>
      </c>
    </row>
    <row r="2913" spans="1:15">
      <c r="A2913" t="s">
        <v>3548</v>
      </c>
      <c r="B2913" t="s">
        <v>23511</v>
      </c>
      <c r="C2913" t="s">
        <v>3549</v>
      </c>
      <c r="D2913">
        <v>3</v>
      </c>
      <c r="E2913">
        <v>6152</v>
      </c>
      <c r="F2913">
        <v>3</v>
      </c>
      <c r="G2913">
        <v>7804</v>
      </c>
      <c r="H2913">
        <v>0.489837867770546</v>
      </c>
      <c r="I2913">
        <v>0.96083957126938102</v>
      </c>
      <c r="J2913">
        <v>0.82587360011061495</v>
      </c>
      <c r="K2913" t="s">
        <v>24941</v>
      </c>
      <c r="L2913">
        <v>3</v>
      </c>
      <c r="M2913" t="s">
        <v>5133</v>
      </c>
      <c r="N2913">
        <v>1</v>
      </c>
      <c r="O2913">
        <v>4.8764629388816603E-4</v>
      </c>
    </row>
    <row r="2914" spans="1:15">
      <c r="A2914" t="s">
        <v>3550</v>
      </c>
      <c r="B2914" t="s">
        <v>23511</v>
      </c>
      <c r="C2914" t="s">
        <v>3551</v>
      </c>
      <c r="D2914">
        <v>2</v>
      </c>
      <c r="E2914">
        <v>6152</v>
      </c>
      <c r="F2914">
        <v>2</v>
      </c>
      <c r="G2914">
        <v>7804</v>
      </c>
      <c r="H2914">
        <v>0.62141708038142995</v>
      </c>
      <c r="I2914">
        <v>0.968912233598893</v>
      </c>
      <c r="J2914">
        <v>0.832812322140707</v>
      </c>
      <c r="K2914" t="s">
        <v>24942</v>
      </c>
      <c r="L2914">
        <v>2</v>
      </c>
      <c r="M2914" t="s">
        <v>5133</v>
      </c>
      <c r="N2914">
        <v>1</v>
      </c>
      <c r="O2914">
        <v>3.2509752925877802E-4</v>
      </c>
    </row>
    <row r="2915" spans="1:15">
      <c r="A2915" t="s">
        <v>3552</v>
      </c>
      <c r="B2915" t="s">
        <v>23511</v>
      </c>
      <c r="C2915" t="s">
        <v>3553</v>
      </c>
      <c r="D2915">
        <v>2</v>
      </c>
      <c r="E2915">
        <v>6152</v>
      </c>
      <c r="F2915">
        <v>3</v>
      </c>
      <c r="G2915">
        <v>7804</v>
      </c>
      <c r="H2915">
        <v>0.88457550560319997</v>
      </c>
      <c r="I2915">
        <v>1</v>
      </c>
      <c r="J2915">
        <v>0.85953329234717102</v>
      </c>
      <c r="K2915" t="s">
        <v>24944</v>
      </c>
      <c r="L2915">
        <v>2</v>
      </c>
      <c r="M2915" t="s">
        <v>5133</v>
      </c>
      <c r="N2915">
        <v>0.66666666666666696</v>
      </c>
      <c r="O2915">
        <v>3.2509752925877802E-4</v>
      </c>
    </row>
    <row r="2916" spans="1:15">
      <c r="A2916" t="s">
        <v>3552</v>
      </c>
      <c r="B2916" t="s">
        <v>23518</v>
      </c>
      <c r="C2916" t="s">
        <v>3553</v>
      </c>
      <c r="D2916">
        <v>1</v>
      </c>
      <c r="E2916">
        <v>787</v>
      </c>
      <c r="F2916">
        <v>1</v>
      </c>
      <c r="G2916">
        <v>7393</v>
      </c>
      <c r="H2916">
        <v>0.106452049235764</v>
      </c>
      <c r="I2916">
        <v>0.63266972740240601</v>
      </c>
      <c r="J2916">
        <v>0.61170005408803896</v>
      </c>
      <c r="K2916" t="s">
        <v>24945</v>
      </c>
      <c r="L2916">
        <v>1</v>
      </c>
      <c r="M2916" t="s">
        <v>5133</v>
      </c>
      <c r="N2916">
        <v>1</v>
      </c>
      <c r="O2916">
        <v>1.27064803049555E-3</v>
      </c>
    </row>
    <row r="2917" spans="1:15">
      <c r="A2917" t="s">
        <v>3554</v>
      </c>
      <c r="B2917" t="s">
        <v>23511</v>
      </c>
      <c r="C2917" t="s">
        <v>3555</v>
      </c>
      <c r="D2917">
        <v>2</v>
      </c>
      <c r="E2917">
        <v>6152</v>
      </c>
      <c r="F2917">
        <v>2</v>
      </c>
      <c r="G2917">
        <v>7804</v>
      </c>
      <c r="H2917">
        <v>0.62141708038142995</v>
      </c>
      <c r="I2917">
        <v>0.968912233598893</v>
      </c>
      <c r="J2917">
        <v>0.832812322140707</v>
      </c>
      <c r="K2917" t="s">
        <v>24943</v>
      </c>
      <c r="L2917">
        <v>2</v>
      </c>
      <c r="M2917" t="s">
        <v>5133</v>
      </c>
      <c r="N2917">
        <v>1</v>
      </c>
      <c r="O2917">
        <v>3.2509752925877802E-4</v>
      </c>
    </row>
    <row r="2918" spans="1:15">
      <c r="A2918" t="s">
        <v>3556</v>
      </c>
      <c r="B2918" t="s">
        <v>23511</v>
      </c>
      <c r="C2918" t="s">
        <v>3557</v>
      </c>
      <c r="D2918">
        <v>2</v>
      </c>
      <c r="E2918">
        <v>6152</v>
      </c>
      <c r="F2918">
        <v>2</v>
      </c>
      <c r="G2918">
        <v>7804</v>
      </c>
      <c r="H2918">
        <v>0.62141708038142995</v>
      </c>
      <c r="I2918">
        <v>0.968912233598893</v>
      </c>
      <c r="J2918">
        <v>0.832812322140707</v>
      </c>
      <c r="K2918" t="s">
        <v>24946</v>
      </c>
      <c r="L2918">
        <v>2</v>
      </c>
      <c r="M2918" t="s">
        <v>5133</v>
      </c>
      <c r="N2918">
        <v>1</v>
      </c>
      <c r="O2918">
        <v>3.2509752925877802E-4</v>
      </c>
    </row>
    <row r="2919" spans="1:15">
      <c r="A2919" t="s">
        <v>3558</v>
      </c>
      <c r="B2919" t="s">
        <v>23511</v>
      </c>
      <c r="C2919" t="s">
        <v>3559</v>
      </c>
      <c r="D2919">
        <v>3</v>
      </c>
      <c r="E2919">
        <v>6152</v>
      </c>
      <c r="F2919">
        <v>3</v>
      </c>
      <c r="G2919">
        <v>7804</v>
      </c>
      <c r="H2919">
        <v>0.489837867770546</v>
      </c>
      <c r="I2919">
        <v>0.96083957126938102</v>
      </c>
      <c r="J2919">
        <v>0.82587360011061495</v>
      </c>
      <c r="K2919" t="s">
        <v>24947</v>
      </c>
      <c r="L2919">
        <v>3</v>
      </c>
      <c r="M2919" t="s">
        <v>5133</v>
      </c>
      <c r="N2919">
        <v>1</v>
      </c>
      <c r="O2919">
        <v>4.8764629388816603E-4</v>
      </c>
    </row>
    <row r="2920" spans="1:15">
      <c r="A2920" t="s">
        <v>3560</v>
      </c>
      <c r="B2920" t="s">
        <v>23511</v>
      </c>
      <c r="C2920" t="s">
        <v>3561</v>
      </c>
      <c r="D2920">
        <v>4</v>
      </c>
      <c r="E2920">
        <v>6152</v>
      </c>
      <c r="F2920">
        <v>4</v>
      </c>
      <c r="G2920">
        <v>7804</v>
      </c>
      <c r="H2920">
        <v>0.38610601832086699</v>
      </c>
      <c r="I2920">
        <v>0.90829480295553899</v>
      </c>
      <c r="J2920">
        <v>0.78070962240619901</v>
      </c>
      <c r="K2920" t="s">
        <v>25821</v>
      </c>
      <c r="L2920">
        <v>4</v>
      </c>
      <c r="M2920" t="s">
        <v>5133</v>
      </c>
      <c r="N2920">
        <v>1</v>
      </c>
      <c r="O2920">
        <v>6.5019505851755496E-4</v>
      </c>
    </row>
    <row r="2921" spans="1:15">
      <c r="A2921" t="s">
        <v>3562</v>
      </c>
      <c r="B2921" t="s">
        <v>23511</v>
      </c>
      <c r="C2921" t="s">
        <v>3563</v>
      </c>
      <c r="D2921">
        <v>1</v>
      </c>
      <c r="E2921">
        <v>6152</v>
      </c>
      <c r="F2921">
        <v>1</v>
      </c>
      <c r="G2921">
        <v>7804</v>
      </c>
      <c r="H2921">
        <v>0.788313685289595</v>
      </c>
      <c r="I2921">
        <v>0.968912233598893</v>
      </c>
      <c r="J2921">
        <v>0.832812322140707</v>
      </c>
      <c r="K2921" t="s">
        <v>24949</v>
      </c>
      <c r="L2921">
        <v>1</v>
      </c>
      <c r="M2921" t="s">
        <v>5133</v>
      </c>
      <c r="N2921">
        <v>1</v>
      </c>
      <c r="O2921">
        <v>1.6254876462938901E-4</v>
      </c>
    </row>
    <row r="2922" spans="1:15">
      <c r="A2922" t="s">
        <v>3564</v>
      </c>
      <c r="B2922" t="s">
        <v>23511</v>
      </c>
      <c r="C2922" t="s">
        <v>3565</v>
      </c>
      <c r="D2922">
        <v>1</v>
      </c>
      <c r="E2922">
        <v>6152</v>
      </c>
      <c r="F2922">
        <v>1</v>
      </c>
      <c r="G2922">
        <v>7804</v>
      </c>
      <c r="H2922">
        <v>0.788313685289595</v>
      </c>
      <c r="I2922">
        <v>0.968912233598893</v>
      </c>
      <c r="J2922">
        <v>0.832812322140707</v>
      </c>
      <c r="K2922" t="s">
        <v>24950</v>
      </c>
      <c r="L2922">
        <v>1</v>
      </c>
      <c r="M2922" t="s">
        <v>5133</v>
      </c>
      <c r="N2922">
        <v>1</v>
      </c>
      <c r="O2922">
        <v>1.6254876462938901E-4</v>
      </c>
    </row>
    <row r="2923" spans="1:15">
      <c r="A2923" t="s">
        <v>3566</v>
      </c>
      <c r="B2923" t="s">
        <v>23518</v>
      </c>
      <c r="C2923" t="s">
        <v>3567</v>
      </c>
      <c r="D2923">
        <v>1</v>
      </c>
      <c r="E2923">
        <v>787</v>
      </c>
      <c r="F2923">
        <v>2</v>
      </c>
      <c r="G2923">
        <v>7393</v>
      </c>
      <c r="H2923">
        <v>0.20158492765181499</v>
      </c>
      <c r="I2923">
        <v>0.83876007220319604</v>
      </c>
      <c r="J2923">
        <v>0.81095958809365798</v>
      </c>
      <c r="K2923" t="s">
        <v>24952</v>
      </c>
      <c r="L2923">
        <v>1</v>
      </c>
      <c r="M2923" t="s">
        <v>5133</v>
      </c>
      <c r="N2923">
        <v>0.5</v>
      </c>
      <c r="O2923">
        <v>1.27064803049555E-3</v>
      </c>
    </row>
    <row r="2924" spans="1:15">
      <c r="A2924" t="s">
        <v>3566</v>
      </c>
      <c r="B2924" t="s">
        <v>23511</v>
      </c>
      <c r="C2924" t="s">
        <v>3567</v>
      </c>
      <c r="D2924">
        <v>1</v>
      </c>
      <c r="E2924">
        <v>6152</v>
      </c>
      <c r="F2924">
        <v>2</v>
      </c>
      <c r="G2924">
        <v>7804</v>
      </c>
      <c r="H2924">
        <v>0.95521029019776005</v>
      </c>
      <c r="I2924">
        <v>1</v>
      </c>
      <c r="J2924">
        <v>0.85953329234717102</v>
      </c>
      <c r="K2924" t="s">
        <v>24951</v>
      </c>
      <c r="L2924">
        <v>1</v>
      </c>
      <c r="M2924" t="s">
        <v>5133</v>
      </c>
      <c r="N2924">
        <v>0.5</v>
      </c>
      <c r="O2924">
        <v>1.6254876462938901E-4</v>
      </c>
    </row>
    <row r="2925" spans="1:15">
      <c r="A2925" t="s">
        <v>3568</v>
      </c>
      <c r="B2925" t="s">
        <v>23511</v>
      </c>
      <c r="C2925" t="s">
        <v>3569</v>
      </c>
      <c r="D2925">
        <v>3</v>
      </c>
      <c r="E2925">
        <v>6152</v>
      </c>
      <c r="F2925">
        <v>3</v>
      </c>
      <c r="G2925">
        <v>7804</v>
      </c>
      <c r="H2925">
        <v>0.489837867770546</v>
      </c>
      <c r="I2925">
        <v>0.96083957126938102</v>
      </c>
      <c r="J2925">
        <v>0.82587360011061495</v>
      </c>
      <c r="K2925" t="s">
        <v>24953</v>
      </c>
      <c r="L2925">
        <v>3</v>
      </c>
      <c r="M2925" t="s">
        <v>5133</v>
      </c>
      <c r="N2925">
        <v>1</v>
      </c>
      <c r="O2925">
        <v>4.8764629388816603E-4</v>
      </c>
    </row>
    <row r="2926" spans="1:15">
      <c r="A2926" t="s">
        <v>3570</v>
      </c>
      <c r="B2926" t="s">
        <v>23511</v>
      </c>
      <c r="C2926" t="s">
        <v>3571</v>
      </c>
      <c r="D2926">
        <v>1</v>
      </c>
      <c r="E2926">
        <v>6152</v>
      </c>
      <c r="F2926">
        <v>1</v>
      </c>
      <c r="G2926">
        <v>7804</v>
      </c>
      <c r="H2926">
        <v>0.788313685289595</v>
      </c>
      <c r="I2926">
        <v>0.968912233598893</v>
      </c>
      <c r="J2926">
        <v>0.832812322140707</v>
      </c>
      <c r="K2926" t="s">
        <v>24954</v>
      </c>
      <c r="L2926">
        <v>1</v>
      </c>
      <c r="M2926" t="s">
        <v>5133</v>
      </c>
      <c r="N2926">
        <v>1</v>
      </c>
      <c r="O2926">
        <v>1.6254876462938901E-4</v>
      </c>
    </row>
    <row r="2927" spans="1:15">
      <c r="A2927" t="s">
        <v>3572</v>
      </c>
      <c r="B2927" t="s">
        <v>23511</v>
      </c>
      <c r="C2927" t="s">
        <v>3573</v>
      </c>
      <c r="D2927">
        <v>4</v>
      </c>
      <c r="E2927">
        <v>6152</v>
      </c>
      <c r="F2927">
        <v>4</v>
      </c>
      <c r="G2927">
        <v>7804</v>
      </c>
      <c r="H2927">
        <v>0.38610601832086699</v>
      </c>
      <c r="I2927">
        <v>0.90829480295553899</v>
      </c>
      <c r="J2927">
        <v>0.78070962240619901</v>
      </c>
      <c r="K2927" t="s">
        <v>24955</v>
      </c>
      <c r="L2927">
        <v>4</v>
      </c>
      <c r="M2927" t="s">
        <v>5133</v>
      </c>
      <c r="N2927">
        <v>1</v>
      </c>
      <c r="O2927">
        <v>6.5019505851755496E-4</v>
      </c>
    </row>
    <row r="2928" spans="1:15">
      <c r="A2928" t="s">
        <v>3574</v>
      </c>
      <c r="B2928" t="s">
        <v>23511</v>
      </c>
      <c r="C2928" t="s">
        <v>3575</v>
      </c>
      <c r="D2928">
        <v>3</v>
      </c>
      <c r="E2928">
        <v>6152</v>
      </c>
      <c r="F2928">
        <v>3</v>
      </c>
      <c r="G2928">
        <v>7804</v>
      </c>
      <c r="H2928">
        <v>0.489837867770546</v>
      </c>
      <c r="I2928">
        <v>0.96083957126938102</v>
      </c>
      <c r="J2928">
        <v>0.82587360011061495</v>
      </c>
      <c r="K2928" t="s">
        <v>24956</v>
      </c>
      <c r="L2928">
        <v>3</v>
      </c>
      <c r="M2928" t="s">
        <v>5133</v>
      </c>
      <c r="N2928">
        <v>1</v>
      </c>
      <c r="O2928">
        <v>4.8764629388816603E-4</v>
      </c>
    </row>
    <row r="2929" spans="1:15">
      <c r="A2929" t="s">
        <v>3576</v>
      </c>
      <c r="B2929" t="s">
        <v>23511</v>
      </c>
      <c r="C2929" t="s">
        <v>3577</v>
      </c>
      <c r="D2929">
        <v>2</v>
      </c>
      <c r="E2929">
        <v>6152</v>
      </c>
      <c r="F2929">
        <v>2</v>
      </c>
      <c r="G2929">
        <v>7804</v>
      </c>
      <c r="H2929">
        <v>0.62141708038142995</v>
      </c>
      <c r="I2929">
        <v>0.968912233598893</v>
      </c>
      <c r="J2929">
        <v>0.832812322140707</v>
      </c>
      <c r="K2929" t="s">
        <v>24957</v>
      </c>
      <c r="L2929">
        <v>2</v>
      </c>
      <c r="M2929" t="s">
        <v>5133</v>
      </c>
      <c r="N2929">
        <v>1</v>
      </c>
      <c r="O2929">
        <v>3.2509752925877802E-4</v>
      </c>
    </row>
    <row r="2930" spans="1:15">
      <c r="A2930" t="s">
        <v>3578</v>
      </c>
      <c r="B2930" t="s">
        <v>23511</v>
      </c>
      <c r="C2930" t="s">
        <v>3579</v>
      </c>
      <c r="D2930">
        <v>2</v>
      </c>
      <c r="E2930">
        <v>6152</v>
      </c>
      <c r="F2930">
        <v>2</v>
      </c>
      <c r="G2930">
        <v>7804</v>
      </c>
      <c r="H2930">
        <v>0.62141708038142995</v>
      </c>
      <c r="I2930">
        <v>0.968912233598893</v>
      </c>
      <c r="J2930">
        <v>0.832812322140707</v>
      </c>
      <c r="K2930" t="s">
        <v>24958</v>
      </c>
      <c r="L2930">
        <v>2</v>
      </c>
      <c r="M2930" t="s">
        <v>5133</v>
      </c>
      <c r="N2930">
        <v>1</v>
      </c>
      <c r="O2930">
        <v>3.2509752925877802E-4</v>
      </c>
    </row>
    <row r="2931" spans="1:15">
      <c r="A2931" t="s">
        <v>3580</v>
      </c>
      <c r="B2931" t="s">
        <v>23511</v>
      </c>
      <c r="C2931" t="s">
        <v>3581</v>
      </c>
      <c r="D2931">
        <v>2</v>
      </c>
      <c r="E2931">
        <v>6152</v>
      </c>
      <c r="F2931">
        <v>2</v>
      </c>
      <c r="G2931">
        <v>7804</v>
      </c>
      <c r="H2931">
        <v>0.62141708038142995</v>
      </c>
      <c r="I2931">
        <v>0.968912233598893</v>
      </c>
      <c r="J2931">
        <v>0.832812322140707</v>
      </c>
      <c r="K2931" t="s">
        <v>24959</v>
      </c>
      <c r="L2931">
        <v>2</v>
      </c>
      <c r="M2931" t="s">
        <v>5133</v>
      </c>
      <c r="N2931">
        <v>1</v>
      </c>
      <c r="O2931">
        <v>3.2509752925877802E-4</v>
      </c>
    </row>
    <row r="2932" spans="1:15">
      <c r="A2932" t="s">
        <v>3582</v>
      </c>
      <c r="B2932" t="s">
        <v>23511</v>
      </c>
      <c r="C2932" t="s">
        <v>3583</v>
      </c>
      <c r="D2932">
        <v>1</v>
      </c>
      <c r="E2932">
        <v>6152</v>
      </c>
      <c r="F2932">
        <v>2</v>
      </c>
      <c r="G2932">
        <v>7804</v>
      </c>
      <c r="H2932">
        <v>0.95521029019776005</v>
      </c>
      <c r="I2932">
        <v>1</v>
      </c>
      <c r="J2932">
        <v>0.85953329234717102</v>
      </c>
      <c r="K2932" t="s">
        <v>24960</v>
      </c>
      <c r="L2932">
        <v>1</v>
      </c>
      <c r="M2932" t="s">
        <v>5133</v>
      </c>
      <c r="N2932">
        <v>0.5</v>
      </c>
      <c r="O2932">
        <v>1.6254876462938901E-4</v>
      </c>
    </row>
    <row r="2933" spans="1:15">
      <c r="A2933" t="s">
        <v>3582</v>
      </c>
      <c r="B2933" t="s">
        <v>23518</v>
      </c>
      <c r="C2933" t="s">
        <v>3583</v>
      </c>
      <c r="D2933">
        <v>1</v>
      </c>
      <c r="E2933">
        <v>787</v>
      </c>
      <c r="F2933">
        <v>3</v>
      </c>
      <c r="G2933">
        <v>7393</v>
      </c>
      <c r="H2933">
        <v>0.28660084727541502</v>
      </c>
      <c r="I2933">
        <v>0.97863801257884697</v>
      </c>
      <c r="J2933">
        <v>0.94620131057153301</v>
      </c>
      <c r="K2933" t="s">
        <v>24961</v>
      </c>
      <c r="L2933">
        <v>1</v>
      </c>
      <c r="M2933" t="s">
        <v>5133</v>
      </c>
      <c r="N2933">
        <v>0.33333333333333298</v>
      </c>
      <c r="O2933">
        <v>1.27064803049555E-3</v>
      </c>
    </row>
    <row r="2934" spans="1:15">
      <c r="A2934" t="s">
        <v>3584</v>
      </c>
      <c r="B2934" t="s">
        <v>23511</v>
      </c>
      <c r="C2934" t="s">
        <v>3585</v>
      </c>
      <c r="D2934">
        <v>1</v>
      </c>
      <c r="E2934">
        <v>6152</v>
      </c>
      <c r="F2934">
        <v>2</v>
      </c>
      <c r="G2934">
        <v>7804</v>
      </c>
      <c r="H2934">
        <v>0.95521029019776005</v>
      </c>
      <c r="I2934">
        <v>1</v>
      </c>
      <c r="J2934">
        <v>0.85953329234717102</v>
      </c>
      <c r="K2934" t="s">
        <v>24343</v>
      </c>
      <c r="L2934">
        <v>1</v>
      </c>
      <c r="M2934" t="s">
        <v>5133</v>
      </c>
      <c r="N2934">
        <v>0.5</v>
      </c>
      <c r="O2934">
        <v>1.6254876462938901E-4</v>
      </c>
    </row>
    <row r="2935" spans="1:15">
      <c r="A2935" t="s">
        <v>3584</v>
      </c>
      <c r="B2935" t="s">
        <v>23518</v>
      </c>
      <c r="C2935" t="s">
        <v>3585</v>
      </c>
      <c r="D2935">
        <v>2</v>
      </c>
      <c r="E2935">
        <v>787</v>
      </c>
      <c r="F2935">
        <v>3</v>
      </c>
      <c r="G2935">
        <v>7393</v>
      </c>
      <c r="H2935">
        <v>3.1553088404617E-2</v>
      </c>
      <c r="I2935">
        <v>0.44363642296891398</v>
      </c>
      <c r="J2935">
        <v>0.42893220928983</v>
      </c>
      <c r="K2935" t="s">
        <v>24962</v>
      </c>
      <c r="L2935">
        <v>2</v>
      </c>
      <c r="M2935" t="s">
        <v>5133</v>
      </c>
      <c r="N2935">
        <v>0.66666666666666696</v>
      </c>
      <c r="O2935">
        <v>2.5412960609911099E-3</v>
      </c>
    </row>
    <row r="2936" spans="1:15">
      <c r="A2936" t="s">
        <v>3586</v>
      </c>
      <c r="B2936" t="s">
        <v>23511</v>
      </c>
      <c r="C2936" t="s">
        <v>3587</v>
      </c>
      <c r="D2936">
        <v>6</v>
      </c>
      <c r="E2936">
        <v>6152</v>
      </c>
      <c r="F2936">
        <v>6</v>
      </c>
      <c r="G2936">
        <v>7804</v>
      </c>
      <c r="H2936">
        <v>0.23986678822258201</v>
      </c>
      <c r="I2936">
        <v>0.71382528017432401</v>
      </c>
      <c r="J2936">
        <v>0.61355659322887801</v>
      </c>
      <c r="K2936" t="s">
        <v>24963</v>
      </c>
      <c r="L2936">
        <v>6</v>
      </c>
      <c r="M2936" t="s">
        <v>5133</v>
      </c>
      <c r="N2936">
        <v>1</v>
      </c>
      <c r="O2936">
        <v>9.7529258777633303E-4</v>
      </c>
    </row>
    <row r="2937" spans="1:15">
      <c r="A2937" t="s">
        <v>3588</v>
      </c>
      <c r="B2937" t="s">
        <v>23513</v>
      </c>
      <c r="C2937" t="s">
        <v>3589</v>
      </c>
      <c r="D2937">
        <v>1</v>
      </c>
      <c r="E2937">
        <v>535</v>
      </c>
      <c r="F2937">
        <v>22</v>
      </c>
      <c r="G2937">
        <v>8124</v>
      </c>
      <c r="H2937">
        <v>0.77702822510206004</v>
      </c>
      <c r="I2937">
        <v>0.99999999999997702</v>
      </c>
      <c r="J2937">
        <v>0.95041217501583097</v>
      </c>
      <c r="K2937" t="s">
        <v>24167</v>
      </c>
      <c r="L2937">
        <v>1</v>
      </c>
      <c r="M2937" t="s">
        <v>5133</v>
      </c>
      <c r="N2937">
        <v>4.5454545454545497E-2</v>
      </c>
      <c r="O2937">
        <v>1.8691588785046699E-3</v>
      </c>
    </row>
    <row r="2938" spans="1:15">
      <c r="A2938" t="s">
        <v>3588</v>
      </c>
      <c r="B2938" t="s">
        <v>23511</v>
      </c>
      <c r="C2938" t="s">
        <v>3589</v>
      </c>
      <c r="D2938">
        <v>22</v>
      </c>
      <c r="E2938">
        <v>6152</v>
      </c>
      <c r="F2938">
        <v>25</v>
      </c>
      <c r="G2938">
        <v>7804</v>
      </c>
      <c r="H2938">
        <v>0.192768852775347</v>
      </c>
      <c r="I2938">
        <v>0.63663514108463504</v>
      </c>
      <c r="J2938">
        <v>0.54720909884038105</v>
      </c>
      <c r="K2938" t="s">
        <v>25822</v>
      </c>
      <c r="L2938">
        <v>22</v>
      </c>
      <c r="M2938" t="s">
        <v>5133</v>
      </c>
      <c r="N2938">
        <v>0.88</v>
      </c>
      <c r="O2938">
        <v>3.57607282184655E-3</v>
      </c>
    </row>
    <row r="2939" spans="1:15">
      <c r="A2939" t="s">
        <v>3588</v>
      </c>
      <c r="B2939" t="s">
        <v>23518</v>
      </c>
      <c r="C2939" t="s">
        <v>3589</v>
      </c>
      <c r="D2939">
        <v>1</v>
      </c>
      <c r="E2939">
        <v>787</v>
      </c>
      <c r="F2939">
        <v>25</v>
      </c>
      <c r="G2939">
        <v>7393</v>
      </c>
      <c r="H2939">
        <v>0.94031817068003598</v>
      </c>
      <c r="I2939">
        <v>1</v>
      </c>
      <c r="J2939">
        <v>0.966855260484069</v>
      </c>
      <c r="K2939" t="s">
        <v>25823</v>
      </c>
      <c r="L2939">
        <v>1</v>
      </c>
      <c r="M2939" t="s">
        <v>5133</v>
      </c>
      <c r="N2939">
        <v>0.04</v>
      </c>
      <c r="O2939">
        <v>1.27064803049555E-3</v>
      </c>
    </row>
    <row r="2940" spans="1:15">
      <c r="A2940" t="s">
        <v>3590</v>
      </c>
      <c r="B2940" t="s">
        <v>23511</v>
      </c>
      <c r="C2940" t="s">
        <v>3591</v>
      </c>
      <c r="D2940">
        <v>3</v>
      </c>
      <c r="E2940">
        <v>6152</v>
      </c>
      <c r="F2940">
        <v>6</v>
      </c>
      <c r="G2940">
        <v>7804</v>
      </c>
      <c r="H2940">
        <v>0.97922542091541498</v>
      </c>
      <c r="I2940">
        <v>1</v>
      </c>
      <c r="J2940">
        <v>0.85953329234717102</v>
      </c>
      <c r="K2940" t="s">
        <v>25824</v>
      </c>
      <c r="L2940">
        <v>3</v>
      </c>
      <c r="M2940" t="s">
        <v>5133</v>
      </c>
      <c r="N2940">
        <v>0.5</v>
      </c>
      <c r="O2940">
        <v>4.8764629388816603E-4</v>
      </c>
    </row>
    <row r="2941" spans="1:15">
      <c r="A2941" t="s">
        <v>3590</v>
      </c>
      <c r="B2941" t="s">
        <v>23513</v>
      </c>
      <c r="C2941" t="s">
        <v>3591</v>
      </c>
      <c r="D2941">
        <v>1</v>
      </c>
      <c r="E2941">
        <v>535</v>
      </c>
      <c r="F2941">
        <v>6</v>
      </c>
      <c r="G2941">
        <v>8124</v>
      </c>
      <c r="H2941">
        <v>0.33559747746230201</v>
      </c>
      <c r="I2941">
        <v>0.97804040131218795</v>
      </c>
      <c r="J2941">
        <v>0.92954150506449396</v>
      </c>
      <c r="K2941" t="s">
        <v>25825</v>
      </c>
      <c r="L2941">
        <v>1</v>
      </c>
      <c r="M2941" t="s">
        <v>5133</v>
      </c>
      <c r="N2941">
        <v>0.16666666666666699</v>
      </c>
      <c r="O2941">
        <v>1.8691588785046699E-3</v>
      </c>
    </row>
    <row r="2942" spans="1:15">
      <c r="A2942" t="s">
        <v>3590</v>
      </c>
      <c r="B2942" t="s">
        <v>23518</v>
      </c>
      <c r="C2942" t="s">
        <v>3591</v>
      </c>
      <c r="D2942">
        <v>2</v>
      </c>
      <c r="E2942">
        <v>787</v>
      </c>
      <c r="F2942">
        <v>6</v>
      </c>
      <c r="G2942">
        <v>7393</v>
      </c>
      <c r="H2942">
        <v>0.127121247527331</v>
      </c>
      <c r="I2942">
        <v>0.70232558016992197</v>
      </c>
      <c r="J2942">
        <v>0.67904718175981504</v>
      </c>
      <c r="K2942" t="s">
        <v>25826</v>
      </c>
      <c r="L2942">
        <v>2</v>
      </c>
      <c r="M2942" t="s">
        <v>5133</v>
      </c>
      <c r="N2942">
        <v>0.33333333333333298</v>
      </c>
      <c r="O2942">
        <v>2.5412960609911099E-3</v>
      </c>
    </row>
    <row r="2943" spans="1:15">
      <c r="A2943" t="s">
        <v>3592</v>
      </c>
      <c r="B2943" t="s">
        <v>23511</v>
      </c>
      <c r="C2943" t="s">
        <v>3593</v>
      </c>
      <c r="D2943">
        <v>2</v>
      </c>
      <c r="E2943">
        <v>6152</v>
      </c>
      <c r="F2943">
        <v>2</v>
      </c>
      <c r="G2943">
        <v>7804</v>
      </c>
      <c r="H2943">
        <v>0.62141708038142995</v>
      </c>
      <c r="I2943">
        <v>0.968912233598893</v>
      </c>
      <c r="J2943">
        <v>0.832812322140707</v>
      </c>
      <c r="K2943" t="s">
        <v>23938</v>
      </c>
      <c r="L2943">
        <v>2</v>
      </c>
      <c r="M2943" t="s">
        <v>5133</v>
      </c>
      <c r="N2943">
        <v>1</v>
      </c>
      <c r="O2943">
        <v>3.2509752925877802E-4</v>
      </c>
    </row>
    <row r="2944" spans="1:15">
      <c r="A2944" t="s">
        <v>3594</v>
      </c>
      <c r="B2944" t="s">
        <v>23511</v>
      </c>
      <c r="C2944" t="s">
        <v>3595</v>
      </c>
      <c r="D2944">
        <v>4</v>
      </c>
      <c r="E2944">
        <v>6152</v>
      </c>
      <c r="F2944">
        <v>5</v>
      </c>
      <c r="G2944">
        <v>7804</v>
      </c>
      <c r="H2944">
        <v>0.71320711691885297</v>
      </c>
      <c r="I2944">
        <v>0.968912233598893</v>
      </c>
      <c r="J2944">
        <v>0.832812322140707</v>
      </c>
      <c r="K2944" t="s">
        <v>25827</v>
      </c>
      <c r="L2944">
        <v>4</v>
      </c>
      <c r="M2944" t="s">
        <v>5133</v>
      </c>
      <c r="N2944">
        <v>0.8</v>
      </c>
      <c r="O2944">
        <v>6.5019505851755496E-4</v>
      </c>
    </row>
    <row r="2945" spans="1:15">
      <c r="A2945" t="s">
        <v>3594</v>
      </c>
      <c r="B2945" t="s">
        <v>23518</v>
      </c>
      <c r="C2945" t="s">
        <v>3595</v>
      </c>
      <c r="D2945">
        <v>1</v>
      </c>
      <c r="E2945">
        <v>787</v>
      </c>
      <c r="F2945">
        <v>5</v>
      </c>
      <c r="G2945">
        <v>7393</v>
      </c>
      <c r="H2945">
        <v>0.430466464429208</v>
      </c>
      <c r="I2945">
        <v>1</v>
      </c>
      <c r="J2945">
        <v>0.966855260484069</v>
      </c>
      <c r="K2945" t="s">
        <v>25828</v>
      </c>
      <c r="L2945">
        <v>1</v>
      </c>
      <c r="M2945" t="s">
        <v>5133</v>
      </c>
      <c r="N2945">
        <v>0.2</v>
      </c>
      <c r="O2945">
        <v>1.27064803049555E-3</v>
      </c>
    </row>
    <row r="2946" spans="1:15">
      <c r="A2946" t="s">
        <v>3596</v>
      </c>
      <c r="B2946" t="s">
        <v>23511</v>
      </c>
      <c r="C2946" t="s">
        <v>3597</v>
      </c>
      <c r="D2946">
        <v>3</v>
      </c>
      <c r="E2946">
        <v>6152</v>
      </c>
      <c r="F2946">
        <v>3</v>
      </c>
      <c r="G2946">
        <v>7804</v>
      </c>
      <c r="H2946">
        <v>0.489837867770546</v>
      </c>
      <c r="I2946">
        <v>0.96083957126938102</v>
      </c>
      <c r="J2946">
        <v>0.82587360011061495</v>
      </c>
      <c r="K2946" t="s">
        <v>25829</v>
      </c>
      <c r="L2946">
        <v>3</v>
      </c>
      <c r="M2946" t="s">
        <v>5133</v>
      </c>
      <c r="N2946">
        <v>1</v>
      </c>
      <c r="O2946">
        <v>4.8764629388816603E-4</v>
      </c>
    </row>
    <row r="2947" spans="1:15">
      <c r="A2947" t="s">
        <v>3598</v>
      </c>
      <c r="B2947" t="s">
        <v>23511</v>
      </c>
      <c r="C2947" t="s">
        <v>3599</v>
      </c>
      <c r="D2947">
        <v>98</v>
      </c>
      <c r="E2947">
        <v>6152</v>
      </c>
      <c r="F2947">
        <v>119</v>
      </c>
      <c r="G2947">
        <v>7804</v>
      </c>
      <c r="H2947">
        <v>0.203786082025457</v>
      </c>
      <c r="I2947">
        <v>0.65865856124117705</v>
      </c>
      <c r="J2947">
        <v>0.56613896167627997</v>
      </c>
      <c r="K2947" t="s">
        <v>25830</v>
      </c>
      <c r="L2947">
        <v>98</v>
      </c>
      <c r="M2947" t="s">
        <v>5133</v>
      </c>
      <c r="N2947">
        <v>0.82352941176470595</v>
      </c>
      <c r="O2947">
        <v>1.5929778933680101E-2</v>
      </c>
    </row>
    <row r="2948" spans="1:15">
      <c r="A2948" t="s">
        <v>3598</v>
      </c>
      <c r="B2948" t="s">
        <v>23513</v>
      </c>
      <c r="C2948" t="s">
        <v>3599</v>
      </c>
      <c r="D2948">
        <v>6</v>
      </c>
      <c r="E2948">
        <v>535</v>
      </c>
      <c r="F2948">
        <v>114</v>
      </c>
      <c r="G2948">
        <v>8124</v>
      </c>
      <c r="H2948">
        <v>0.77057913475862105</v>
      </c>
      <c r="I2948">
        <v>0.99999999999997702</v>
      </c>
      <c r="J2948">
        <v>0.95041217501583097</v>
      </c>
      <c r="K2948" t="s">
        <v>25831</v>
      </c>
      <c r="L2948">
        <v>6</v>
      </c>
      <c r="M2948" t="s">
        <v>5133</v>
      </c>
      <c r="N2948">
        <v>5.2631578947368397E-2</v>
      </c>
      <c r="O2948">
        <v>1.1214953271028E-2</v>
      </c>
    </row>
    <row r="2949" spans="1:15">
      <c r="A2949" t="s">
        <v>3598</v>
      </c>
      <c r="B2949" t="s">
        <v>23518</v>
      </c>
      <c r="C2949" t="s">
        <v>3599</v>
      </c>
      <c r="D2949">
        <v>9</v>
      </c>
      <c r="E2949">
        <v>787</v>
      </c>
      <c r="F2949">
        <v>110</v>
      </c>
      <c r="G2949">
        <v>7393</v>
      </c>
      <c r="H2949">
        <v>0.84182081217423499</v>
      </c>
      <c r="I2949">
        <v>1</v>
      </c>
      <c r="J2949">
        <v>0.966855260484069</v>
      </c>
      <c r="K2949" t="s">
        <v>25832</v>
      </c>
      <c r="L2949">
        <v>9</v>
      </c>
      <c r="M2949" t="s">
        <v>5133</v>
      </c>
      <c r="N2949">
        <v>8.1818181818181804E-2</v>
      </c>
      <c r="O2949">
        <v>1.143583227446E-2</v>
      </c>
    </row>
    <row r="2950" spans="1:15">
      <c r="A2950" t="s">
        <v>3600</v>
      </c>
      <c r="B2950" t="s">
        <v>23511</v>
      </c>
      <c r="C2950" t="s">
        <v>3601</v>
      </c>
      <c r="D2950">
        <v>12</v>
      </c>
      <c r="E2950">
        <v>6152</v>
      </c>
      <c r="F2950">
        <v>17</v>
      </c>
      <c r="G2950">
        <v>7804</v>
      </c>
      <c r="H2950">
        <v>0.86912798770799804</v>
      </c>
      <c r="I2950">
        <v>1</v>
      </c>
      <c r="J2950">
        <v>0.85953329234717102</v>
      </c>
      <c r="K2950" t="s">
        <v>25833</v>
      </c>
      <c r="L2950">
        <v>12</v>
      </c>
      <c r="M2950" t="s">
        <v>5133</v>
      </c>
      <c r="N2950">
        <v>0.70588235294117696</v>
      </c>
      <c r="O2950">
        <v>1.95058517555267E-3</v>
      </c>
    </row>
    <row r="2951" spans="1:15">
      <c r="A2951" t="s">
        <v>3600</v>
      </c>
      <c r="B2951" t="s">
        <v>23518</v>
      </c>
      <c r="C2951" t="s">
        <v>3601</v>
      </c>
      <c r="D2951">
        <v>1</v>
      </c>
      <c r="E2951">
        <v>787</v>
      </c>
      <c r="F2951">
        <v>14</v>
      </c>
      <c r="G2951">
        <v>7393</v>
      </c>
      <c r="H2951">
        <v>0.79345608455289296</v>
      </c>
      <c r="I2951">
        <v>1</v>
      </c>
      <c r="J2951">
        <v>0.966855260484069</v>
      </c>
      <c r="K2951" t="s">
        <v>25435</v>
      </c>
      <c r="L2951">
        <v>1</v>
      </c>
      <c r="M2951" t="s">
        <v>5133</v>
      </c>
      <c r="N2951">
        <v>7.1428571428571397E-2</v>
      </c>
      <c r="O2951">
        <v>1.27064803049555E-3</v>
      </c>
    </row>
    <row r="2952" spans="1:15">
      <c r="A2952" t="s">
        <v>3600</v>
      </c>
      <c r="B2952" t="s">
        <v>23513</v>
      </c>
      <c r="C2952" t="s">
        <v>3601</v>
      </c>
      <c r="D2952">
        <v>1</v>
      </c>
      <c r="E2952">
        <v>535</v>
      </c>
      <c r="F2952">
        <v>20</v>
      </c>
      <c r="G2952">
        <v>8124</v>
      </c>
      <c r="H2952">
        <v>0.74439135767793496</v>
      </c>
      <c r="I2952">
        <v>0.99999999999997702</v>
      </c>
      <c r="J2952">
        <v>0.95041217501583097</v>
      </c>
      <c r="K2952" t="s">
        <v>25434</v>
      </c>
      <c r="L2952">
        <v>1</v>
      </c>
      <c r="M2952" t="s">
        <v>5133</v>
      </c>
      <c r="N2952">
        <v>0.05</v>
      </c>
      <c r="O2952">
        <v>1.8691588785046699E-3</v>
      </c>
    </row>
    <row r="2953" spans="1:15">
      <c r="A2953" t="s">
        <v>3602</v>
      </c>
      <c r="B2953" t="s">
        <v>23511</v>
      </c>
      <c r="C2953" t="s">
        <v>3603</v>
      </c>
      <c r="D2953">
        <v>897</v>
      </c>
      <c r="E2953">
        <v>6152</v>
      </c>
      <c r="F2953">
        <v>1150</v>
      </c>
      <c r="G2953">
        <v>7804</v>
      </c>
      <c r="H2953">
        <v>0.78480375520263201</v>
      </c>
      <c r="I2953">
        <v>0.968912233598893</v>
      </c>
      <c r="J2953">
        <v>0.832812322140707</v>
      </c>
      <c r="K2953" t="s">
        <v>25834</v>
      </c>
      <c r="L2953">
        <v>897</v>
      </c>
      <c r="M2953" t="s">
        <v>5133</v>
      </c>
      <c r="N2953">
        <v>0.78</v>
      </c>
      <c r="O2953">
        <v>0.145806241872562</v>
      </c>
    </row>
    <row r="2954" spans="1:15">
      <c r="A2954" t="s">
        <v>3602</v>
      </c>
      <c r="B2954" t="s">
        <v>23513</v>
      </c>
      <c r="C2954" t="s">
        <v>3603</v>
      </c>
      <c r="D2954">
        <v>63</v>
      </c>
      <c r="E2954">
        <v>535</v>
      </c>
      <c r="F2954">
        <v>1184</v>
      </c>
      <c r="G2954">
        <v>8124</v>
      </c>
      <c r="H2954">
        <v>0.97739547642041402</v>
      </c>
      <c r="I2954">
        <v>0.99999999999997702</v>
      </c>
      <c r="J2954">
        <v>0.95041217501583097</v>
      </c>
      <c r="K2954" t="s">
        <v>25835</v>
      </c>
      <c r="L2954">
        <v>63</v>
      </c>
      <c r="M2954" t="s">
        <v>5133</v>
      </c>
      <c r="N2954">
        <v>5.3209459459459499E-2</v>
      </c>
      <c r="O2954">
        <v>0.117757009345794</v>
      </c>
    </row>
    <row r="2955" spans="1:15">
      <c r="A2955" t="s">
        <v>3602</v>
      </c>
      <c r="B2955" t="s">
        <v>23518</v>
      </c>
      <c r="C2955" t="s">
        <v>3603</v>
      </c>
      <c r="D2955">
        <v>138</v>
      </c>
      <c r="E2955">
        <v>787</v>
      </c>
      <c r="F2955">
        <v>1067</v>
      </c>
      <c r="G2955">
        <v>7393</v>
      </c>
      <c r="H2955">
        <v>5.9409975283099097E-3</v>
      </c>
      <c r="I2955">
        <v>0.21339889661907399</v>
      </c>
      <c r="J2955">
        <v>0.20632584577764701</v>
      </c>
      <c r="K2955" t="s">
        <v>25836</v>
      </c>
      <c r="L2955">
        <v>138</v>
      </c>
      <c r="M2955" t="s">
        <v>5133</v>
      </c>
      <c r="N2955">
        <v>0.12933458294283001</v>
      </c>
      <c r="O2955">
        <v>0.175349428208386</v>
      </c>
    </row>
    <row r="2956" spans="1:15">
      <c r="A2956" t="s">
        <v>3604</v>
      </c>
      <c r="B2956" t="s">
        <v>23518</v>
      </c>
      <c r="C2956" t="s">
        <v>3605</v>
      </c>
      <c r="D2956">
        <v>2</v>
      </c>
      <c r="E2956">
        <v>787</v>
      </c>
      <c r="F2956">
        <v>9</v>
      </c>
      <c r="G2956">
        <v>7393</v>
      </c>
      <c r="H2956">
        <v>0.247486748132145</v>
      </c>
      <c r="I2956">
        <v>0.96239188514146901</v>
      </c>
      <c r="J2956">
        <v>0.93049365679620899</v>
      </c>
      <c r="K2956" t="s">
        <v>25385</v>
      </c>
      <c r="L2956">
        <v>2</v>
      </c>
      <c r="M2956" t="s">
        <v>5133</v>
      </c>
      <c r="N2956">
        <v>0.22222222222222199</v>
      </c>
      <c r="O2956">
        <v>2.5412960609911099E-3</v>
      </c>
    </row>
    <row r="2957" spans="1:15">
      <c r="A2957" t="s">
        <v>3604</v>
      </c>
      <c r="B2957" t="s">
        <v>23513</v>
      </c>
      <c r="C2957" t="s">
        <v>3605</v>
      </c>
      <c r="D2957">
        <v>1</v>
      </c>
      <c r="E2957">
        <v>535</v>
      </c>
      <c r="F2957">
        <v>7</v>
      </c>
      <c r="G2957">
        <v>8124</v>
      </c>
      <c r="H2957">
        <v>0.37938355156400999</v>
      </c>
      <c r="I2957">
        <v>0.99999999999997702</v>
      </c>
      <c r="J2957">
        <v>0.95041217501583097</v>
      </c>
      <c r="K2957" t="s">
        <v>24662</v>
      </c>
      <c r="L2957">
        <v>1</v>
      </c>
      <c r="M2957" t="s">
        <v>5133</v>
      </c>
      <c r="N2957">
        <v>0.14285714285714299</v>
      </c>
      <c r="O2957">
        <v>1.8691588785046699E-3</v>
      </c>
    </row>
    <row r="2958" spans="1:15">
      <c r="A2958" t="s">
        <v>3604</v>
      </c>
      <c r="B2958" t="s">
        <v>23511</v>
      </c>
      <c r="C2958" t="s">
        <v>3605</v>
      </c>
      <c r="D2958">
        <v>6</v>
      </c>
      <c r="E2958">
        <v>6152</v>
      </c>
      <c r="F2958">
        <v>9</v>
      </c>
      <c r="G2958">
        <v>7804</v>
      </c>
      <c r="H2958">
        <v>0.89825373386812402</v>
      </c>
      <c r="I2958">
        <v>1</v>
      </c>
      <c r="J2958">
        <v>0.85953329234717102</v>
      </c>
      <c r="K2958" t="s">
        <v>25837</v>
      </c>
      <c r="L2958">
        <v>6</v>
      </c>
      <c r="M2958" t="s">
        <v>5133</v>
      </c>
      <c r="N2958">
        <v>0.66666666666666696</v>
      </c>
      <c r="O2958">
        <v>9.7529258777633303E-4</v>
      </c>
    </row>
    <row r="2959" spans="1:15">
      <c r="A2959" t="s">
        <v>3606</v>
      </c>
      <c r="B2959" t="s">
        <v>23511</v>
      </c>
      <c r="C2959" t="s">
        <v>3607</v>
      </c>
      <c r="D2959">
        <v>289</v>
      </c>
      <c r="E2959">
        <v>6152</v>
      </c>
      <c r="F2959">
        <v>332</v>
      </c>
      <c r="G2959">
        <v>7804</v>
      </c>
      <c r="H2959" s="34">
        <v>5.5479143315817603E-5</v>
      </c>
      <c r="I2959">
        <v>1.2110691040891899E-3</v>
      </c>
      <c r="J2959">
        <v>1.0409542142977199E-3</v>
      </c>
      <c r="K2959" t="s">
        <v>25838</v>
      </c>
      <c r="L2959">
        <v>289</v>
      </c>
      <c r="M2959" t="s">
        <v>5133</v>
      </c>
      <c r="N2959">
        <v>0.87048192771084298</v>
      </c>
      <c r="O2959">
        <v>4.6976592977893403E-2</v>
      </c>
    </row>
    <row r="2960" spans="1:15">
      <c r="A2960" t="s">
        <v>3606</v>
      </c>
      <c r="B2960" t="s">
        <v>23518</v>
      </c>
      <c r="C2960" t="s">
        <v>3607</v>
      </c>
      <c r="D2960">
        <v>19</v>
      </c>
      <c r="E2960">
        <v>787</v>
      </c>
      <c r="F2960">
        <v>310</v>
      </c>
      <c r="G2960">
        <v>7393</v>
      </c>
      <c r="H2960">
        <v>0.99821765678235996</v>
      </c>
      <c r="I2960">
        <v>1</v>
      </c>
      <c r="J2960">
        <v>0.966855260484069</v>
      </c>
      <c r="K2960" t="s">
        <v>25839</v>
      </c>
      <c r="L2960">
        <v>19</v>
      </c>
      <c r="M2960" t="s">
        <v>5133</v>
      </c>
      <c r="N2960">
        <v>6.12903225806452E-2</v>
      </c>
      <c r="O2960">
        <v>2.4142312579415501E-2</v>
      </c>
    </row>
    <row r="2961" spans="1:15">
      <c r="A2961" t="s">
        <v>3606</v>
      </c>
      <c r="B2961" t="s">
        <v>23513</v>
      </c>
      <c r="C2961" t="s">
        <v>3607</v>
      </c>
      <c r="D2961">
        <v>13</v>
      </c>
      <c r="E2961">
        <v>535</v>
      </c>
      <c r="F2961">
        <v>330</v>
      </c>
      <c r="G2961">
        <v>8124</v>
      </c>
      <c r="H2961">
        <v>0.98685458140603799</v>
      </c>
      <c r="I2961">
        <v>0.99999999999997702</v>
      </c>
      <c r="J2961">
        <v>0.95041217501583097</v>
      </c>
      <c r="K2961" t="s">
        <v>25840</v>
      </c>
      <c r="L2961">
        <v>13</v>
      </c>
      <c r="M2961" t="s">
        <v>5133</v>
      </c>
      <c r="N2961">
        <v>3.9393939393939398E-2</v>
      </c>
      <c r="O2961">
        <v>2.4299065420560699E-2</v>
      </c>
    </row>
    <row r="2962" spans="1:15">
      <c r="A2962" t="s">
        <v>3608</v>
      </c>
      <c r="B2962" t="s">
        <v>23511</v>
      </c>
      <c r="C2962" t="s">
        <v>3609</v>
      </c>
      <c r="D2962">
        <v>40</v>
      </c>
      <c r="E2962">
        <v>6152</v>
      </c>
      <c r="F2962">
        <v>43</v>
      </c>
      <c r="G2962">
        <v>7804</v>
      </c>
      <c r="H2962">
        <v>1.1279745862268299E-2</v>
      </c>
      <c r="I2962">
        <v>9.0828266261398199E-2</v>
      </c>
      <c r="J2962">
        <v>7.8069918737844995E-2</v>
      </c>
      <c r="K2962" t="s">
        <v>25841</v>
      </c>
      <c r="L2962">
        <v>40</v>
      </c>
      <c r="M2962" t="s">
        <v>5133</v>
      </c>
      <c r="N2962">
        <v>0.93023255813953498</v>
      </c>
      <c r="O2962">
        <v>6.5019505851755498E-3</v>
      </c>
    </row>
    <row r="2963" spans="1:15">
      <c r="A2963" t="s">
        <v>3608</v>
      </c>
      <c r="B2963" t="s">
        <v>23513</v>
      </c>
      <c r="C2963" t="s">
        <v>3609</v>
      </c>
      <c r="D2963">
        <v>2</v>
      </c>
      <c r="E2963">
        <v>535</v>
      </c>
      <c r="F2963">
        <v>43</v>
      </c>
      <c r="G2963">
        <v>8124</v>
      </c>
      <c r="H2963">
        <v>0.78537548713059002</v>
      </c>
      <c r="I2963">
        <v>0.99999999999997702</v>
      </c>
      <c r="J2963">
        <v>0.95041217501583097</v>
      </c>
      <c r="K2963" t="s">
        <v>25842</v>
      </c>
      <c r="L2963">
        <v>2</v>
      </c>
      <c r="M2963" t="s">
        <v>5133</v>
      </c>
      <c r="N2963">
        <v>4.6511627906976702E-2</v>
      </c>
      <c r="O2963">
        <v>3.7383177570093499E-3</v>
      </c>
    </row>
    <row r="2964" spans="1:15">
      <c r="A2964" t="s">
        <v>3610</v>
      </c>
      <c r="B2964" t="s">
        <v>23513</v>
      </c>
      <c r="C2964" t="s">
        <v>3611</v>
      </c>
      <c r="D2964">
        <v>4</v>
      </c>
      <c r="E2964">
        <v>535</v>
      </c>
      <c r="F2964">
        <v>109</v>
      </c>
      <c r="G2964">
        <v>8124</v>
      </c>
      <c r="H2964">
        <v>0.93482083532835802</v>
      </c>
      <c r="I2964">
        <v>0.99999999999997702</v>
      </c>
      <c r="J2964">
        <v>0.95041217501583097</v>
      </c>
      <c r="K2964" t="s">
        <v>24897</v>
      </c>
      <c r="L2964">
        <v>4</v>
      </c>
      <c r="M2964" t="s">
        <v>5133</v>
      </c>
      <c r="N2964">
        <v>3.6697247706422E-2</v>
      </c>
      <c r="O2964">
        <v>7.4766355140186902E-3</v>
      </c>
    </row>
    <row r="2965" spans="1:15">
      <c r="A2965" t="s">
        <v>3610</v>
      </c>
      <c r="B2965" t="s">
        <v>23518</v>
      </c>
      <c r="C2965" t="s">
        <v>3611</v>
      </c>
      <c r="D2965">
        <v>18</v>
      </c>
      <c r="E2965">
        <v>787</v>
      </c>
      <c r="F2965">
        <v>97</v>
      </c>
      <c r="G2965">
        <v>7393</v>
      </c>
      <c r="H2965">
        <v>1.2918084397549601E-2</v>
      </c>
      <c r="I2965">
        <v>0.273858067713385</v>
      </c>
      <c r="J2965">
        <v>0.26478111339468902</v>
      </c>
      <c r="K2965" t="s">
        <v>25843</v>
      </c>
      <c r="L2965">
        <v>18</v>
      </c>
      <c r="M2965" t="s">
        <v>5133</v>
      </c>
      <c r="N2965">
        <v>0.185567010309278</v>
      </c>
      <c r="O2965">
        <v>2.2871664548919899E-2</v>
      </c>
    </row>
    <row r="2966" spans="1:15">
      <c r="A2966" t="s">
        <v>3610</v>
      </c>
      <c r="B2966" t="s">
        <v>23511</v>
      </c>
      <c r="C2966" t="s">
        <v>3611</v>
      </c>
      <c r="D2966">
        <v>85</v>
      </c>
      <c r="E2966">
        <v>6152</v>
      </c>
      <c r="F2966">
        <v>111</v>
      </c>
      <c r="G2966">
        <v>7804</v>
      </c>
      <c r="H2966">
        <v>0.76229329978534299</v>
      </c>
      <c r="I2966">
        <v>0.968912233598893</v>
      </c>
      <c r="J2966">
        <v>0.832812322140707</v>
      </c>
      <c r="K2966" t="s">
        <v>25844</v>
      </c>
      <c r="L2966">
        <v>85</v>
      </c>
      <c r="M2966" t="s">
        <v>5133</v>
      </c>
      <c r="N2966">
        <v>0.76576576576576605</v>
      </c>
      <c r="O2966">
        <v>1.3816644993498E-2</v>
      </c>
    </row>
    <row r="2967" spans="1:15">
      <c r="A2967" t="s">
        <v>3612</v>
      </c>
      <c r="B2967" t="s">
        <v>23511</v>
      </c>
      <c r="C2967" t="s">
        <v>3613</v>
      </c>
      <c r="D2967">
        <v>9</v>
      </c>
      <c r="E2967">
        <v>6152</v>
      </c>
      <c r="F2967">
        <v>11</v>
      </c>
      <c r="G2967">
        <v>7804</v>
      </c>
      <c r="H2967">
        <v>0.578610134932666</v>
      </c>
      <c r="I2967">
        <v>0.968912233598893</v>
      </c>
      <c r="J2967">
        <v>0.832812322140707</v>
      </c>
      <c r="K2967" t="s">
        <v>25845</v>
      </c>
      <c r="L2967">
        <v>9</v>
      </c>
      <c r="M2967" t="s">
        <v>5133</v>
      </c>
      <c r="N2967">
        <v>0.81818181818181801</v>
      </c>
      <c r="O2967">
        <v>1.4629388816645001E-3</v>
      </c>
    </row>
    <row r="2968" spans="1:15">
      <c r="A2968" t="s">
        <v>3614</v>
      </c>
      <c r="B2968" t="s">
        <v>23518</v>
      </c>
      <c r="C2968" t="s">
        <v>3615</v>
      </c>
      <c r="D2968">
        <v>15</v>
      </c>
      <c r="E2968">
        <v>787</v>
      </c>
      <c r="F2968">
        <v>87</v>
      </c>
      <c r="G2968">
        <v>7393</v>
      </c>
      <c r="H2968">
        <v>4.0006556781443998E-2</v>
      </c>
      <c r="I2968">
        <v>0.52808674247143805</v>
      </c>
      <c r="J2968">
        <v>0.51058344495040597</v>
      </c>
      <c r="K2968" t="s">
        <v>25846</v>
      </c>
      <c r="L2968">
        <v>15</v>
      </c>
      <c r="M2968" t="s">
        <v>5133</v>
      </c>
      <c r="N2968">
        <v>0.17241379310344801</v>
      </c>
      <c r="O2968">
        <v>1.9059720457433298E-2</v>
      </c>
    </row>
    <row r="2969" spans="1:15">
      <c r="A2969" t="s">
        <v>3614</v>
      </c>
      <c r="B2969" t="s">
        <v>23513</v>
      </c>
      <c r="C2969" t="s">
        <v>3615</v>
      </c>
      <c r="D2969">
        <v>6</v>
      </c>
      <c r="E2969">
        <v>535</v>
      </c>
      <c r="F2969">
        <v>95</v>
      </c>
      <c r="G2969">
        <v>8124</v>
      </c>
      <c r="H2969">
        <v>0.602233617095152</v>
      </c>
      <c r="I2969">
        <v>0.99999999999997702</v>
      </c>
      <c r="J2969">
        <v>0.95041217501583097</v>
      </c>
      <c r="K2969" t="s">
        <v>25847</v>
      </c>
      <c r="L2969">
        <v>6</v>
      </c>
      <c r="M2969" t="s">
        <v>5133</v>
      </c>
      <c r="N2969">
        <v>6.3157894736842093E-2</v>
      </c>
      <c r="O2969">
        <v>1.1214953271028E-2</v>
      </c>
    </row>
    <row r="2970" spans="1:15">
      <c r="A2970" t="s">
        <v>3614</v>
      </c>
      <c r="B2970" t="s">
        <v>23511</v>
      </c>
      <c r="C2970" t="s">
        <v>3615</v>
      </c>
      <c r="D2970">
        <v>65</v>
      </c>
      <c r="E2970">
        <v>6152</v>
      </c>
      <c r="F2970">
        <v>93</v>
      </c>
      <c r="G2970">
        <v>7804</v>
      </c>
      <c r="H2970">
        <v>0.98507293395680695</v>
      </c>
      <c r="I2970">
        <v>1</v>
      </c>
      <c r="J2970">
        <v>0.85953329234717102</v>
      </c>
      <c r="K2970" t="s">
        <v>25848</v>
      </c>
      <c r="L2970">
        <v>65</v>
      </c>
      <c r="M2970" t="s">
        <v>5133</v>
      </c>
      <c r="N2970">
        <v>0.69892473118279597</v>
      </c>
      <c r="O2970">
        <v>1.05656697009103E-2</v>
      </c>
    </row>
    <row r="2971" spans="1:15">
      <c r="A2971" t="s">
        <v>3616</v>
      </c>
      <c r="B2971" t="s">
        <v>23511</v>
      </c>
      <c r="C2971" t="s">
        <v>3617</v>
      </c>
      <c r="D2971">
        <v>3</v>
      </c>
      <c r="E2971">
        <v>6152</v>
      </c>
      <c r="F2971">
        <v>9</v>
      </c>
      <c r="G2971">
        <v>7804</v>
      </c>
      <c r="H2971">
        <v>0.999548279167224</v>
      </c>
      <c r="I2971">
        <v>1</v>
      </c>
      <c r="J2971">
        <v>0.85953329234717102</v>
      </c>
      <c r="K2971" t="s">
        <v>25849</v>
      </c>
      <c r="L2971">
        <v>3</v>
      </c>
      <c r="M2971" t="s">
        <v>5133</v>
      </c>
      <c r="N2971">
        <v>0.33333333333333298</v>
      </c>
      <c r="O2971">
        <v>4.8764629388816603E-4</v>
      </c>
    </row>
    <row r="2972" spans="1:15">
      <c r="A2972" t="s">
        <v>3616</v>
      </c>
      <c r="B2972" t="s">
        <v>23518</v>
      </c>
      <c r="C2972" t="s">
        <v>3617</v>
      </c>
      <c r="D2972">
        <v>5</v>
      </c>
      <c r="E2972">
        <v>787</v>
      </c>
      <c r="F2972">
        <v>9</v>
      </c>
      <c r="G2972">
        <v>7393</v>
      </c>
      <c r="H2972">
        <v>1.17886202561742E-3</v>
      </c>
      <c r="I2972">
        <v>6.16258894389922E-2</v>
      </c>
      <c r="J2972">
        <v>5.9583315386099199E-2</v>
      </c>
      <c r="K2972" t="s">
        <v>25850</v>
      </c>
      <c r="L2972">
        <v>5</v>
      </c>
      <c r="M2972" t="s">
        <v>5133</v>
      </c>
      <c r="N2972">
        <v>0.55555555555555602</v>
      </c>
      <c r="O2972">
        <v>6.35324015247776E-3</v>
      </c>
    </row>
    <row r="2973" spans="1:15">
      <c r="A2973" t="s">
        <v>3616</v>
      </c>
      <c r="B2973" t="s">
        <v>23513</v>
      </c>
      <c r="C2973" t="s">
        <v>3617</v>
      </c>
      <c r="D2973">
        <v>1</v>
      </c>
      <c r="E2973">
        <v>535</v>
      </c>
      <c r="F2973">
        <v>9</v>
      </c>
      <c r="G2973">
        <v>8124</v>
      </c>
      <c r="H2973">
        <v>0.45850310076412798</v>
      </c>
      <c r="I2973">
        <v>0.99999999999997702</v>
      </c>
      <c r="J2973">
        <v>0.95041217501583097</v>
      </c>
      <c r="K2973" t="s">
        <v>24828</v>
      </c>
      <c r="L2973">
        <v>1</v>
      </c>
      <c r="M2973" t="s">
        <v>5133</v>
      </c>
      <c r="N2973">
        <v>0.11111111111111099</v>
      </c>
      <c r="O2973">
        <v>1.8691588785046699E-3</v>
      </c>
    </row>
    <row r="2974" spans="1:15">
      <c r="A2974" t="s">
        <v>3618</v>
      </c>
      <c r="B2974" t="s">
        <v>23518</v>
      </c>
      <c r="C2974" t="s">
        <v>3619</v>
      </c>
      <c r="D2974">
        <v>13</v>
      </c>
      <c r="E2974">
        <v>787</v>
      </c>
      <c r="F2974">
        <v>83</v>
      </c>
      <c r="G2974">
        <v>7393</v>
      </c>
      <c r="H2974">
        <v>9.9044764729844803E-2</v>
      </c>
      <c r="I2974">
        <v>0.63266972740240601</v>
      </c>
      <c r="J2974">
        <v>0.61170005408803896</v>
      </c>
      <c r="K2974" t="s">
        <v>25851</v>
      </c>
      <c r="L2974">
        <v>13</v>
      </c>
      <c r="M2974" t="s">
        <v>5133</v>
      </c>
      <c r="N2974">
        <v>0.156626506024096</v>
      </c>
      <c r="O2974">
        <v>1.6518424396442199E-2</v>
      </c>
    </row>
    <row r="2975" spans="1:15">
      <c r="A2975" t="s">
        <v>3618</v>
      </c>
      <c r="B2975" t="s">
        <v>23511</v>
      </c>
      <c r="C2975" t="s">
        <v>3619</v>
      </c>
      <c r="D2975">
        <v>63</v>
      </c>
      <c r="E2975">
        <v>6152</v>
      </c>
      <c r="F2975">
        <v>89</v>
      </c>
      <c r="G2975">
        <v>7804</v>
      </c>
      <c r="H2975">
        <v>0.97375640637682803</v>
      </c>
      <c r="I2975">
        <v>1</v>
      </c>
      <c r="J2975">
        <v>0.85953329234717102</v>
      </c>
      <c r="K2975" t="s">
        <v>25852</v>
      </c>
      <c r="L2975">
        <v>63</v>
      </c>
      <c r="M2975" t="s">
        <v>5133</v>
      </c>
      <c r="N2975">
        <v>0.70786516853932602</v>
      </c>
      <c r="O2975">
        <v>1.02405721716515E-2</v>
      </c>
    </row>
    <row r="2976" spans="1:15">
      <c r="A2976" t="s">
        <v>3618</v>
      </c>
      <c r="B2976" t="s">
        <v>23513</v>
      </c>
      <c r="C2976" t="s">
        <v>3619</v>
      </c>
      <c r="D2976">
        <v>6</v>
      </c>
      <c r="E2976">
        <v>535</v>
      </c>
      <c r="F2976">
        <v>91</v>
      </c>
      <c r="G2976">
        <v>8124</v>
      </c>
      <c r="H2976">
        <v>0.55948134464071098</v>
      </c>
      <c r="I2976">
        <v>0.99999999999997702</v>
      </c>
      <c r="J2976">
        <v>0.95041217501583097</v>
      </c>
      <c r="K2976" t="s">
        <v>25847</v>
      </c>
      <c r="L2976">
        <v>6</v>
      </c>
      <c r="M2976" t="s">
        <v>5133</v>
      </c>
      <c r="N2976">
        <v>6.5934065934065894E-2</v>
      </c>
      <c r="O2976">
        <v>1.1214953271028E-2</v>
      </c>
    </row>
    <row r="2977" spans="1:15">
      <c r="A2977" t="s">
        <v>3620</v>
      </c>
      <c r="B2977" t="s">
        <v>23511</v>
      </c>
      <c r="C2977" t="s">
        <v>3621</v>
      </c>
      <c r="D2977">
        <v>16</v>
      </c>
      <c r="E2977">
        <v>6152</v>
      </c>
      <c r="F2977">
        <v>21</v>
      </c>
      <c r="G2977">
        <v>7804</v>
      </c>
      <c r="H2977">
        <v>0.72519464518531396</v>
      </c>
      <c r="I2977">
        <v>0.968912233598893</v>
      </c>
      <c r="J2977">
        <v>0.832812322140707</v>
      </c>
      <c r="K2977" t="s">
        <v>25853</v>
      </c>
      <c r="L2977">
        <v>16</v>
      </c>
      <c r="M2977" t="s">
        <v>5133</v>
      </c>
      <c r="N2977">
        <v>0.76190476190476197</v>
      </c>
      <c r="O2977">
        <v>2.6007802340702198E-3</v>
      </c>
    </row>
    <row r="2978" spans="1:15">
      <c r="A2978" t="s">
        <v>3620</v>
      </c>
      <c r="B2978" t="s">
        <v>23518</v>
      </c>
      <c r="C2978" t="s">
        <v>3621</v>
      </c>
      <c r="D2978">
        <v>2</v>
      </c>
      <c r="E2978">
        <v>787</v>
      </c>
      <c r="F2978">
        <v>19</v>
      </c>
      <c r="G2978">
        <v>7393</v>
      </c>
      <c r="H2978">
        <v>0.61580401546195596</v>
      </c>
      <c r="I2978">
        <v>1</v>
      </c>
      <c r="J2978">
        <v>0.966855260484069</v>
      </c>
      <c r="K2978" t="s">
        <v>24728</v>
      </c>
      <c r="L2978">
        <v>2</v>
      </c>
      <c r="M2978" t="s">
        <v>5133</v>
      </c>
      <c r="N2978">
        <v>0.105263157894737</v>
      </c>
      <c r="O2978">
        <v>2.5412960609911099E-3</v>
      </c>
    </row>
    <row r="2979" spans="1:15">
      <c r="A2979" t="s">
        <v>3620</v>
      </c>
      <c r="B2979" t="s">
        <v>23513</v>
      </c>
      <c r="C2979" t="s">
        <v>3621</v>
      </c>
      <c r="D2979">
        <v>2</v>
      </c>
      <c r="E2979">
        <v>535</v>
      </c>
      <c r="F2979">
        <v>22</v>
      </c>
      <c r="G2979">
        <v>8124</v>
      </c>
      <c r="H2979">
        <v>0.43025526123462499</v>
      </c>
      <c r="I2979">
        <v>0.99999999999997702</v>
      </c>
      <c r="J2979">
        <v>0.95041217501583097</v>
      </c>
      <c r="K2979" t="s">
        <v>25854</v>
      </c>
      <c r="L2979">
        <v>2</v>
      </c>
      <c r="M2979" t="s">
        <v>5133</v>
      </c>
      <c r="N2979">
        <v>9.0909090909090898E-2</v>
      </c>
      <c r="O2979">
        <v>3.7383177570093499E-3</v>
      </c>
    </row>
    <row r="2980" spans="1:15">
      <c r="A2980" t="s">
        <v>3622</v>
      </c>
      <c r="B2980" t="s">
        <v>23511</v>
      </c>
      <c r="C2980" t="s">
        <v>3623</v>
      </c>
      <c r="D2980">
        <v>1</v>
      </c>
      <c r="E2980">
        <v>6152</v>
      </c>
      <c r="F2980">
        <v>1</v>
      </c>
      <c r="G2980">
        <v>7804</v>
      </c>
      <c r="H2980">
        <v>0.788313685289595</v>
      </c>
      <c r="I2980">
        <v>0.968912233598893</v>
      </c>
      <c r="J2980">
        <v>0.832812322140707</v>
      </c>
      <c r="K2980" t="s">
        <v>25855</v>
      </c>
      <c r="L2980">
        <v>1</v>
      </c>
      <c r="M2980" t="s">
        <v>5133</v>
      </c>
      <c r="N2980">
        <v>1</v>
      </c>
      <c r="O2980">
        <v>1.6254876462938901E-4</v>
      </c>
    </row>
    <row r="2981" spans="1:15">
      <c r="A2981" t="s">
        <v>3624</v>
      </c>
      <c r="B2981" t="s">
        <v>23511</v>
      </c>
      <c r="C2981" t="s">
        <v>3625</v>
      </c>
      <c r="D2981">
        <v>1</v>
      </c>
      <c r="E2981">
        <v>6152</v>
      </c>
      <c r="F2981">
        <v>1</v>
      </c>
      <c r="G2981">
        <v>7804</v>
      </c>
      <c r="H2981">
        <v>0.788313685289595</v>
      </c>
      <c r="I2981">
        <v>0.968912233598893</v>
      </c>
      <c r="J2981">
        <v>0.832812322140707</v>
      </c>
      <c r="K2981" t="s">
        <v>25855</v>
      </c>
      <c r="L2981">
        <v>1</v>
      </c>
      <c r="M2981" t="s">
        <v>5133</v>
      </c>
      <c r="N2981">
        <v>1</v>
      </c>
      <c r="O2981">
        <v>1.6254876462938901E-4</v>
      </c>
    </row>
    <row r="2982" spans="1:15">
      <c r="A2982" t="s">
        <v>3626</v>
      </c>
      <c r="B2982" t="s">
        <v>23513</v>
      </c>
      <c r="C2982" t="s">
        <v>3627</v>
      </c>
      <c r="D2982">
        <v>2</v>
      </c>
      <c r="E2982">
        <v>535</v>
      </c>
      <c r="F2982">
        <v>65</v>
      </c>
      <c r="G2982">
        <v>8124</v>
      </c>
      <c r="H2982">
        <v>0.934097275799186</v>
      </c>
      <c r="I2982">
        <v>0.99999999999997702</v>
      </c>
      <c r="J2982">
        <v>0.95041217501583097</v>
      </c>
      <c r="K2982" t="s">
        <v>25856</v>
      </c>
      <c r="L2982">
        <v>2</v>
      </c>
      <c r="M2982" t="s">
        <v>5133</v>
      </c>
      <c r="N2982">
        <v>3.0769230769230799E-2</v>
      </c>
      <c r="O2982">
        <v>3.7383177570093499E-3</v>
      </c>
    </row>
    <row r="2983" spans="1:15">
      <c r="A2983" t="s">
        <v>3626</v>
      </c>
      <c r="B2983" t="s">
        <v>23518</v>
      </c>
      <c r="C2983" t="s">
        <v>3627</v>
      </c>
      <c r="D2983">
        <v>5</v>
      </c>
      <c r="E2983">
        <v>787</v>
      </c>
      <c r="F2983">
        <v>61</v>
      </c>
      <c r="G2983">
        <v>7393</v>
      </c>
      <c r="H2983">
        <v>0.79235256528523001</v>
      </c>
      <c r="I2983">
        <v>1</v>
      </c>
      <c r="J2983">
        <v>0.966855260484069</v>
      </c>
      <c r="K2983" t="s">
        <v>25857</v>
      </c>
      <c r="L2983">
        <v>5</v>
      </c>
      <c r="M2983" t="s">
        <v>5133</v>
      </c>
      <c r="N2983">
        <v>8.1967213114754106E-2</v>
      </c>
      <c r="O2983">
        <v>6.35324015247776E-3</v>
      </c>
    </row>
    <row r="2984" spans="1:15">
      <c r="A2984" t="s">
        <v>3626</v>
      </c>
      <c r="B2984" t="s">
        <v>23511</v>
      </c>
      <c r="C2984" t="s">
        <v>3627</v>
      </c>
      <c r="D2984">
        <v>50</v>
      </c>
      <c r="E2984">
        <v>6152</v>
      </c>
      <c r="F2984">
        <v>63</v>
      </c>
      <c r="G2984">
        <v>7804</v>
      </c>
      <c r="H2984">
        <v>0.53192767708247002</v>
      </c>
      <c r="I2984">
        <v>0.968912233598893</v>
      </c>
      <c r="J2984">
        <v>0.832812322140707</v>
      </c>
      <c r="K2984" t="s">
        <v>25858</v>
      </c>
      <c r="L2984">
        <v>50</v>
      </c>
      <c r="M2984" t="s">
        <v>5133</v>
      </c>
      <c r="N2984">
        <v>0.79365079365079405</v>
      </c>
      <c r="O2984">
        <v>8.1274382314694398E-3</v>
      </c>
    </row>
    <row r="2985" spans="1:15">
      <c r="A2985" t="s">
        <v>3628</v>
      </c>
      <c r="B2985" t="s">
        <v>23511</v>
      </c>
      <c r="C2985" t="s">
        <v>3629</v>
      </c>
      <c r="D2985">
        <v>1</v>
      </c>
      <c r="E2985">
        <v>6152</v>
      </c>
      <c r="F2985">
        <v>1</v>
      </c>
      <c r="G2985">
        <v>7804</v>
      </c>
      <c r="H2985">
        <v>0.788313685289595</v>
      </c>
      <c r="I2985">
        <v>0.968912233598893</v>
      </c>
      <c r="J2985">
        <v>0.832812322140707</v>
      </c>
      <c r="K2985" t="s">
        <v>25859</v>
      </c>
      <c r="L2985">
        <v>1</v>
      </c>
      <c r="M2985" t="s">
        <v>5133</v>
      </c>
      <c r="N2985">
        <v>1</v>
      </c>
      <c r="O2985">
        <v>1.6254876462938901E-4</v>
      </c>
    </row>
    <row r="2986" spans="1:15">
      <c r="A2986" t="s">
        <v>3630</v>
      </c>
      <c r="B2986" t="s">
        <v>23513</v>
      </c>
      <c r="C2986" t="s">
        <v>3631</v>
      </c>
      <c r="D2986">
        <v>1</v>
      </c>
      <c r="E2986">
        <v>535</v>
      </c>
      <c r="F2986">
        <v>1</v>
      </c>
      <c r="G2986">
        <v>8124</v>
      </c>
      <c r="H2986">
        <v>6.5854258985721295E-2</v>
      </c>
      <c r="I2986">
        <v>0.448760549738495</v>
      </c>
      <c r="J2986">
        <v>0.42650749013827299</v>
      </c>
      <c r="K2986" t="s">
        <v>24525</v>
      </c>
      <c r="L2986">
        <v>1</v>
      </c>
      <c r="M2986" t="s">
        <v>5133</v>
      </c>
      <c r="N2986">
        <v>1</v>
      </c>
      <c r="O2986">
        <v>1.8691588785046699E-3</v>
      </c>
    </row>
    <row r="2987" spans="1:15">
      <c r="A2987" t="s">
        <v>3632</v>
      </c>
      <c r="B2987" t="s">
        <v>23513</v>
      </c>
      <c r="C2987" t="s">
        <v>3633</v>
      </c>
      <c r="D2987">
        <v>1</v>
      </c>
      <c r="E2987">
        <v>535</v>
      </c>
      <c r="F2987">
        <v>14</v>
      </c>
      <c r="G2987">
        <v>8124</v>
      </c>
      <c r="H2987">
        <v>0.614999233579681</v>
      </c>
      <c r="I2987">
        <v>0.99999999999997702</v>
      </c>
      <c r="J2987">
        <v>0.95041217501583097</v>
      </c>
      <c r="K2987" t="s">
        <v>23598</v>
      </c>
      <c r="L2987">
        <v>1</v>
      </c>
      <c r="M2987" t="s">
        <v>5133</v>
      </c>
      <c r="N2987">
        <v>7.1428571428571397E-2</v>
      </c>
      <c r="O2987">
        <v>1.8691588785046699E-3</v>
      </c>
    </row>
    <row r="2988" spans="1:15">
      <c r="A2988" t="s">
        <v>3632</v>
      </c>
      <c r="B2988" t="s">
        <v>23511</v>
      </c>
      <c r="C2988" t="s">
        <v>3633</v>
      </c>
      <c r="D2988">
        <v>12</v>
      </c>
      <c r="E2988">
        <v>6152</v>
      </c>
      <c r="F2988">
        <v>14</v>
      </c>
      <c r="G2988">
        <v>7804</v>
      </c>
      <c r="H2988">
        <v>0.40504102681163101</v>
      </c>
      <c r="I2988">
        <v>0.91525479399875698</v>
      </c>
      <c r="J2988">
        <v>0.78669196642228301</v>
      </c>
      <c r="K2988" t="s">
        <v>25860</v>
      </c>
      <c r="L2988">
        <v>12</v>
      </c>
      <c r="M2988" t="s">
        <v>5133</v>
      </c>
      <c r="N2988">
        <v>0.85714285714285698</v>
      </c>
      <c r="O2988">
        <v>1.95058517555267E-3</v>
      </c>
    </row>
    <row r="2989" spans="1:15">
      <c r="A2989" t="s">
        <v>3634</v>
      </c>
      <c r="B2989" t="s">
        <v>23513</v>
      </c>
      <c r="C2989" t="s">
        <v>3635</v>
      </c>
      <c r="D2989">
        <v>4</v>
      </c>
      <c r="E2989">
        <v>535</v>
      </c>
      <c r="F2989">
        <v>106</v>
      </c>
      <c r="G2989">
        <v>8124</v>
      </c>
      <c r="H2989">
        <v>0.92548908872910096</v>
      </c>
      <c r="I2989">
        <v>0.99999999999997702</v>
      </c>
      <c r="J2989">
        <v>0.95041217501583097</v>
      </c>
      <c r="K2989" t="s">
        <v>25861</v>
      </c>
      <c r="L2989">
        <v>4</v>
      </c>
      <c r="M2989" t="s">
        <v>5133</v>
      </c>
      <c r="N2989">
        <v>3.77358490566038E-2</v>
      </c>
      <c r="O2989">
        <v>7.4766355140186902E-3</v>
      </c>
    </row>
    <row r="2990" spans="1:15">
      <c r="A2990" t="s">
        <v>3634</v>
      </c>
      <c r="B2990" t="s">
        <v>23511</v>
      </c>
      <c r="C2990" t="s">
        <v>3635</v>
      </c>
      <c r="D2990">
        <v>77</v>
      </c>
      <c r="E2990">
        <v>6152</v>
      </c>
      <c r="F2990">
        <v>101</v>
      </c>
      <c r="G2990">
        <v>7804</v>
      </c>
      <c r="H2990">
        <v>0.78065812971246895</v>
      </c>
      <c r="I2990">
        <v>0.968912233598893</v>
      </c>
      <c r="J2990">
        <v>0.832812322140707</v>
      </c>
      <c r="K2990" t="s">
        <v>25862</v>
      </c>
      <c r="L2990">
        <v>77</v>
      </c>
      <c r="M2990" t="s">
        <v>5133</v>
      </c>
      <c r="N2990">
        <v>0.76237623762376205</v>
      </c>
      <c r="O2990">
        <v>1.25162548764629E-2</v>
      </c>
    </row>
    <row r="2991" spans="1:15">
      <c r="A2991" t="s">
        <v>3634</v>
      </c>
      <c r="B2991" t="s">
        <v>23518</v>
      </c>
      <c r="C2991" t="s">
        <v>3635</v>
      </c>
      <c r="D2991">
        <v>14</v>
      </c>
      <c r="E2991">
        <v>787</v>
      </c>
      <c r="F2991">
        <v>94</v>
      </c>
      <c r="G2991">
        <v>7393</v>
      </c>
      <c r="H2991">
        <v>0.122119723328275</v>
      </c>
      <c r="I2991">
        <v>0.70232558016992197</v>
      </c>
      <c r="J2991">
        <v>0.67904718175981504</v>
      </c>
      <c r="K2991" t="s">
        <v>25863</v>
      </c>
      <c r="L2991">
        <v>14</v>
      </c>
      <c r="M2991" t="s">
        <v>5133</v>
      </c>
      <c r="N2991">
        <v>0.14893617021276601</v>
      </c>
      <c r="O2991">
        <v>1.77890724269377E-2</v>
      </c>
    </row>
    <row r="2992" spans="1:15">
      <c r="A2992" t="s">
        <v>3636</v>
      </c>
      <c r="B2992" t="s">
        <v>23518</v>
      </c>
      <c r="C2992" t="s">
        <v>3637</v>
      </c>
      <c r="D2992">
        <v>7</v>
      </c>
      <c r="E2992">
        <v>787</v>
      </c>
      <c r="F2992">
        <v>43</v>
      </c>
      <c r="G2992">
        <v>7393</v>
      </c>
      <c r="H2992">
        <v>0.16751297612162</v>
      </c>
      <c r="I2992">
        <v>0.83265793484292305</v>
      </c>
      <c r="J2992">
        <v>0.80505970448668196</v>
      </c>
      <c r="K2992" t="s">
        <v>25864</v>
      </c>
      <c r="L2992">
        <v>7</v>
      </c>
      <c r="M2992" t="s">
        <v>5133</v>
      </c>
      <c r="N2992">
        <v>0.162790697674419</v>
      </c>
      <c r="O2992">
        <v>8.8945362134688708E-3</v>
      </c>
    </row>
    <row r="2993" spans="1:15">
      <c r="A2993" t="s">
        <v>3636</v>
      </c>
      <c r="B2993" t="s">
        <v>23513</v>
      </c>
      <c r="C2993" t="s">
        <v>3637</v>
      </c>
      <c r="D2993">
        <v>4</v>
      </c>
      <c r="E2993">
        <v>535</v>
      </c>
      <c r="F2993">
        <v>52</v>
      </c>
      <c r="G2993">
        <v>8124</v>
      </c>
      <c r="H2993">
        <v>0.450360820476159</v>
      </c>
      <c r="I2993">
        <v>0.99999999999997702</v>
      </c>
      <c r="J2993">
        <v>0.95041217501583097</v>
      </c>
      <c r="K2993" t="s">
        <v>25861</v>
      </c>
      <c r="L2993">
        <v>4</v>
      </c>
      <c r="M2993" t="s">
        <v>5133</v>
      </c>
      <c r="N2993">
        <v>7.69230769230769E-2</v>
      </c>
      <c r="O2993">
        <v>7.4766355140186902E-3</v>
      </c>
    </row>
    <row r="2994" spans="1:15">
      <c r="A2994" t="s">
        <v>3636</v>
      </c>
      <c r="B2994" t="s">
        <v>23511</v>
      </c>
      <c r="C2994" t="s">
        <v>3637</v>
      </c>
      <c r="D2994">
        <v>34</v>
      </c>
      <c r="E2994">
        <v>6152</v>
      </c>
      <c r="F2994">
        <v>47</v>
      </c>
      <c r="G2994">
        <v>7804</v>
      </c>
      <c r="H2994">
        <v>0.89540179845481505</v>
      </c>
      <c r="I2994">
        <v>1</v>
      </c>
      <c r="J2994">
        <v>0.85953329234717102</v>
      </c>
      <c r="K2994" t="s">
        <v>25865</v>
      </c>
      <c r="L2994">
        <v>34</v>
      </c>
      <c r="M2994" t="s">
        <v>5133</v>
      </c>
      <c r="N2994">
        <v>0.72340425531914898</v>
      </c>
      <c r="O2994">
        <v>5.5266579973992204E-3</v>
      </c>
    </row>
    <row r="2995" spans="1:15">
      <c r="A2995" t="s">
        <v>3638</v>
      </c>
      <c r="B2995" t="s">
        <v>23511</v>
      </c>
      <c r="C2995" t="s">
        <v>3639</v>
      </c>
      <c r="D2995">
        <v>4</v>
      </c>
      <c r="E2995">
        <v>6152</v>
      </c>
      <c r="F2995">
        <v>7</v>
      </c>
      <c r="G2995">
        <v>7804</v>
      </c>
      <c r="H2995">
        <v>0.95957928989840302</v>
      </c>
      <c r="I2995">
        <v>1</v>
      </c>
      <c r="J2995">
        <v>0.85953329234717102</v>
      </c>
      <c r="K2995" t="s">
        <v>25866</v>
      </c>
      <c r="L2995">
        <v>4</v>
      </c>
      <c r="M2995" t="s">
        <v>5133</v>
      </c>
      <c r="N2995">
        <v>0.57142857142857095</v>
      </c>
      <c r="O2995">
        <v>6.5019505851755496E-4</v>
      </c>
    </row>
    <row r="2996" spans="1:15">
      <c r="A2996" t="s">
        <v>3638</v>
      </c>
      <c r="B2996" t="s">
        <v>23518</v>
      </c>
      <c r="C2996" t="s">
        <v>3639</v>
      </c>
      <c r="D2996">
        <v>2</v>
      </c>
      <c r="E2996">
        <v>787</v>
      </c>
      <c r="F2996">
        <v>6</v>
      </c>
      <c r="G2996">
        <v>7393</v>
      </c>
      <c r="H2996">
        <v>0.127121247527331</v>
      </c>
      <c r="I2996">
        <v>0.70232558016992197</v>
      </c>
      <c r="J2996">
        <v>0.67904718175981504</v>
      </c>
      <c r="K2996" t="s">
        <v>25867</v>
      </c>
      <c r="L2996">
        <v>2</v>
      </c>
      <c r="M2996" t="s">
        <v>5133</v>
      </c>
      <c r="N2996">
        <v>0.33333333333333298</v>
      </c>
      <c r="O2996">
        <v>2.5412960609911099E-3</v>
      </c>
    </row>
    <row r="2997" spans="1:15">
      <c r="A2997" t="s">
        <v>3640</v>
      </c>
      <c r="B2997" t="s">
        <v>23511</v>
      </c>
      <c r="C2997" t="s">
        <v>3641</v>
      </c>
      <c r="D2997">
        <v>1</v>
      </c>
      <c r="E2997">
        <v>6152</v>
      </c>
      <c r="F2997">
        <v>1</v>
      </c>
      <c r="G2997">
        <v>7804</v>
      </c>
      <c r="H2997">
        <v>0.788313685289595</v>
      </c>
      <c r="I2997">
        <v>0.968912233598893</v>
      </c>
      <c r="J2997">
        <v>0.832812322140707</v>
      </c>
      <c r="K2997" t="s">
        <v>24566</v>
      </c>
      <c r="L2997">
        <v>1</v>
      </c>
      <c r="M2997" t="s">
        <v>5133</v>
      </c>
      <c r="N2997">
        <v>1</v>
      </c>
      <c r="O2997">
        <v>1.6254876462938901E-4</v>
      </c>
    </row>
    <row r="2998" spans="1:15">
      <c r="A2998" t="s">
        <v>3642</v>
      </c>
      <c r="B2998" t="s">
        <v>23518</v>
      </c>
      <c r="C2998" t="s">
        <v>3643</v>
      </c>
      <c r="D2998">
        <v>5</v>
      </c>
      <c r="E2998">
        <v>787</v>
      </c>
      <c r="F2998">
        <v>10</v>
      </c>
      <c r="G2998">
        <v>7393</v>
      </c>
      <c r="H2998">
        <v>2.15203071995918E-3</v>
      </c>
      <c r="I2998">
        <v>9.7157276815771895E-2</v>
      </c>
      <c r="J2998">
        <v>9.3937024183635906E-2</v>
      </c>
      <c r="K2998" t="s">
        <v>25868</v>
      </c>
      <c r="L2998">
        <v>5</v>
      </c>
      <c r="M2998" t="s">
        <v>5133</v>
      </c>
      <c r="N2998">
        <v>0.5</v>
      </c>
      <c r="O2998">
        <v>6.35324015247776E-3</v>
      </c>
    </row>
    <row r="2999" spans="1:15">
      <c r="A2999" t="s">
        <v>3642</v>
      </c>
      <c r="B2999" t="s">
        <v>23511</v>
      </c>
      <c r="C2999" t="s">
        <v>3643</v>
      </c>
      <c r="D2999">
        <v>5</v>
      </c>
      <c r="E2999">
        <v>6152</v>
      </c>
      <c r="F2999">
        <v>11</v>
      </c>
      <c r="G2999">
        <v>7804</v>
      </c>
      <c r="H2999">
        <v>0.99723572718585796</v>
      </c>
      <c r="I2999">
        <v>1</v>
      </c>
      <c r="J2999">
        <v>0.85953329234717102</v>
      </c>
      <c r="K2999" t="s">
        <v>25869</v>
      </c>
      <c r="L2999">
        <v>5</v>
      </c>
      <c r="M2999" t="s">
        <v>5133</v>
      </c>
      <c r="N2999">
        <v>0.45454545454545497</v>
      </c>
      <c r="O2999">
        <v>8.1274382314694405E-4</v>
      </c>
    </row>
    <row r="3000" spans="1:15">
      <c r="A3000" t="s">
        <v>3644</v>
      </c>
      <c r="B3000" t="s">
        <v>23511</v>
      </c>
      <c r="C3000" t="s">
        <v>3645</v>
      </c>
      <c r="D3000">
        <v>10</v>
      </c>
      <c r="E3000">
        <v>6152</v>
      </c>
      <c r="F3000">
        <v>10</v>
      </c>
      <c r="G3000">
        <v>7804</v>
      </c>
      <c r="H3000">
        <v>9.2537459108980397E-2</v>
      </c>
      <c r="I3000">
        <v>0.40853420848785299</v>
      </c>
      <c r="J3000">
        <v>0.35114875325800998</v>
      </c>
      <c r="K3000" t="s">
        <v>25870</v>
      </c>
      <c r="L3000">
        <v>10</v>
      </c>
      <c r="M3000" t="s">
        <v>5133</v>
      </c>
      <c r="N3000">
        <v>1</v>
      </c>
      <c r="O3000">
        <v>1.62548764629389E-3</v>
      </c>
    </row>
    <row r="3001" spans="1:15">
      <c r="A3001" t="s">
        <v>3646</v>
      </c>
      <c r="B3001" t="s">
        <v>23518</v>
      </c>
      <c r="C3001" t="s">
        <v>3647</v>
      </c>
      <c r="D3001">
        <v>7</v>
      </c>
      <c r="E3001">
        <v>787</v>
      </c>
      <c r="F3001">
        <v>36</v>
      </c>
      <c r="G3001">
        <v>7393</v>
      </c>
      <c r="H3001">
        <v>8.1689054519550094E-2</v>
      </c>
      <c r="I3001">
        <v>0.63266972740240601</v>
      </c>
      <c r="J3001">
        <v>0.61170005408803896</v>
      </c>
      <c r="K3001" t="s">
        <v>25871</v>
      </c>
      <c r="L3001">
        <v>7</v>
      </c>
      <c r="M3001" t="s">
        <v>5133</v>
      </c>
      <c r="N3001">
        <v>0.194444444444444</v>
      </c>
      <c r="O3001">
        <v>8.8945362134688708E-3</v>
      </c>
    </row>
    <row r="3002" spans="1:15">
      <c r="A3002" t="s">
        <v>3646</v>
      </c>
      <c r="B3002" t="s">
        <v>23511</v>
      </c>
      <c r="C3002" t="s">
        <v>3647</v>
      </c>
      <c r="D3002">
        <v>26</v>
      </c>
      <c r="E3002">
        <v>6152</v>
      </c>
      <c r="F3002">
        <v>36</v>
      </c>
      <c r="G3002">
        <v>7804</v>
      </c>
      <c r="H3002">
        <v>0.87842760854005997</v>
      </c>
      <c r="I3002">
        <v>1</v>
      </c>
      <c r="J3002">
        <v>0.85953329234717102</v>
      </c>
      <c r="K3002" t="s">
        <v>25872</v>
      </c>
      <c r="L3002">
        <v>26</v>
      </c>
      <c r="M3002" t="s">
        <v>5133</v>
      </c>
      <c r="N3002">
        <v>0.72222222222222199</v>
      </c>
      <c r="O3002">
        <v>4.2262678803641103E-3</v>
      </c>
    </row>
    <row r="3003" spans="1:15">
      <c r="A3003" t="s">
        <v>3648</v>
      </c>
      <c r="B3003" t="s">
        <v>23511</v>
      </c>
      <c r="C3003" t="s">
        <v>3649</v>
      </c>
      <c r="D3003">
        <v>38</v>
      </c>
      <c r="E3003">
        <v>6152</v>
      </c>
      <c r="F3003">
        <v>52</v>
      </c>
      <c r="G3003">
        <v>7804</v>
      </c>
      <c r="H3003">
        <v>0.88092325104830205</v>
      </c>
      <c r="I3003">
        <v>1</v>
      </c>
      <c r="J3003">
        <v>0.85953329234717102</v>
      </c>
      <c r="K3003" t="s">
        <v>25873</v>
      </c>
      <c r="L3003">
        <v>38</v>
      </c>
      <c r="M3003" t="s">
        <v>5133</v>
      </c>
      <c r="N3003">
        <v>0.73076923076923095</v>
      </c>
      <c r="O3003">
        <v>6.1768530559167803E-3</v>
      </c>
    </row>
    <row r="3004" spans="1:15">
      <c r="A3004" t="s">
        <v>3648</v>
      </c>
      <c r="B3004" t="s">
        <v>23518</v>
      </c>
      <c r="C3004" t="s">
        <v>3649</v>
      </c>
      <c r="D3004">
        <v>7</v>
      </c>
      <c r="E3004">
        <v>787</v>
      </c>
      <c r="F3004">
        <v>50</v>
      </c>
      <c r="G3004">
        <v>7393</v>
      </c>
      <c r="H3004">
        <v>0.279695324692666</v>
      </c>
      <c r="I3004">
        <v>0.97863801257884697</v>
      </c>
      <c r="J3004">
        <v>0.94620131057153301</v>
      </c>
      <c r="K3004" t="s">
        <v>25874</v>
      </c>
      <c r="L3004">
        <v>7</v>
      </c>
      <c r="M3004" t="s">
        <v>5133</v>
      </c>
      <c r="N3004">
        <v>0.14000000000000001</v>
      </c>
      <c r="O3004">
        <v>8.8945362134688708E-3</v>
      </c>
    </row>
    <row r="3005" spans="1:15">
      <c r="A3005" t="s">
        <v>3648</v>
      </c>
      <c r="B3005" t="s">
        <v>23513</v>
      </c>
      <c r="C3005" t="s">
        <v>3649</v>
      </c>
      <c r="D3005">
        <v>2</v>
      </c>
      <c r="E3005">
        <v>535</v>
      </c>
      <c r="F3005">
        <v>53</v>
      </c>
      <c r="G3005">
        <v>8124</v>
      </c>
      <c r="H3005">
        <v>0.87277908631852696</v>
      </c>
      <c r="I3005">
        <v>0.99999999999997702</v>
      </c>
      <c r="J3005">
        <v>0.95041217501583097</v>
      </c>
      <c r="K3005" t="s">
        <v>25875</v>
      </c>
      <c r="L3005">
        <v>2</v>
      </c>
      <c r="M3005" t="s">
        <v>5133</v>
      </c>
      <c r="N3005">
        <v>3.77358490566038E-2</v>
      </c>
      <c r="O3005">
        <v>3.7383177570093499E-3</v>
      </c>
    </row>
    <row r="3006" spans="1:15">
      <c r="A3006" t="s">
        <v>3650</v>
      </c>
      <c r="B3006" t="s">
        <v>23511</v>
      </c>
      <c r="C3006" t="s">
        <v>3651</v>
      </c>
      <c r="D3006">
        <v>3</v>
      </c>
      <c r="E3006">
        <v>6152</v>
      </c>
      <c r="F3006">
        <v>3</v>
      </c>
      <c r="G3006">
        <v>7804</v>
      </c>
      <c r="H3006">
        <v>0.489837867770546</v>
      </c>
      <c r="I3006">
        <v>0.96083957126938102</v>
      </c>
      <c r="J3006">
        <v>0.82587360011061495</v>
      </c>
      <c r="K3006" t="s">
        <v>25876</v>
      </c>
      <c r="L3006">
        <v>3</v>
      </c>
      <c r="M3006" t="s">
        <v>5133</v>
      </c>
      <c r="N3006">
        <v>1</v>
      </c>
      <c r="O3006">
        <v>4.8764629388816603E-4</v>
      </c>
    </row>
    <row r="3007" spans="1:15">
      <c r="A3007" t="s">
        <v>3652</v>
      </c>
      <c r="B3007" t="s">
        <v>23511</v>
      </c>
      <c r="C3007" t="s">
        <v>3653</v>
      </c>
      <c r="D3007">
        <v>1</v>
      </c>
      <c r="E3007">
        <v>6152</v>
      </c>
      <c r="F3007">
        <v>1</v>
      </c>
      <c r="G3007">
        <v>7804</v>
      </c>
      <c r="H3007">
        <v>0.788313685289595</v>
      </c>
      <c r="I3007">
        <v>0.968912233598893</v>
      </c>
      <c r="J3007">
        <v>0.832812322140707</v>
      </c>
      <c r="K3007" t="s">
        <v>24714</v>
      </c>
      <c r="L3007">
        <v>1</v>
      </c>
      <c r="M3007" t="s">
        <v>5133</v>
      </c>
      <c r="N3007">
        <v>1</v>
      </c>
      <c r="O3007">
        <v>1.6254876462938901E-4</v>
      </c>
    </row>
    <row r="3008" spans="1:15">
      <c r="A3008" t="s">
        <v>3654</v>
      </c>
      <c r="B3008" t="s">
        <v>23511</v>
      </c>
      <c r="C3008" t="s">
        <v>3655</v>
      </c>
      <c r="D3008">
        <v>2</v>
      </c>
      <c r="E3008">
        <v>6152</v>
      </c>
      <c r="F3008">
        <v>2</v>
      </c>
      <c r="G3008">
        <v>7804</v>
      </c>
      <c r="H3008">
        <v>0.62141708038142995</v>
      </c>
      <c r="I3008">
        <v>0.968912233598893</v>
      </c>
      <c r="J3008">
        <v>0.832812322140707</v>
      </c>
      <c r="K3008" t="s">
        <v>25877</v>
      </c>
      <c r="L3008">
        <v>2</v>
      </c>
      <c r="M3008" t="s">
        <v>5133</v>
      </c>
      <c r="N3008">
        <v>1</v>
      </c>
      <c r="O3008">
        <v>3.2509752925877802E-4</v>
      </c>
    </row>
    <row r="3009" spans="1:15">
      <c r="A3009" t="s">
        <v>3656</v>
      </c>
      <c r="B3009" t="s">
        <v>23518</v>
      </c>
      <c r="C3009" t="s">
        <v>3657</v>
      </c>
      <c r="D3009">
        <v>2</v>
      </c>
      <c r="E3009">
        <v>787</v>
      </c>
      <c r="F3009">
        <v>5</v>
      </c>
      <c r="G3009">
        <v>7393</v>
      </c>
      <c r="H3009">
        <v>9.1006533730773498E-2</v>
      </c>
      <c r="I3009">
        <v>0.63266972740240601</v>
      </c>
      <c r="J3009">
        <v>0.61170005408803896</v>
      </c>
      <c r="K3009" t="s">
        <v>25878</v>
      </c>
      <c r="L3009">
        <v>2</v>
      </c>
      <c r="M3009" t="s">
        <v>5133</v>
      </c>
      <c r="N3009">
        <v>0.4</v>
      </c>
      <c r="O3009">
        <v>2.5412960609911099E-3</v>
      </c>
    </row>
    <row r="3010" spans="1:15">
      <c r="A3010" t="s">
        <v>3656</v>
      </c>
      <c r="B3010" t="s">
        <v>23511</v>
      </c>
      <c r="C3010" t="s">
        <v>3657</v>
      </c>
      <c r="D3010">
        <v>3</v>
      </c>
      <c r="E3010">
        <v>6152</v>
      </c>
      <c r="F3010">
        <v>5</v>
      </c>
      <c r="G3010">
        <v>7804</v>
      </c>
      <c r="H3010">
        <v>0.93277286492067202</v>
      </c>
      <c r="I3010">
        <v>1</v>
      </c>
      <c r="J3010">
        <v>0.85953329234717102</v>
      </c>
      <c r="K3010" t="s">
        <v>25879</v>
      </c>
      <c r="L3010">
        <v>3</v>
      </c>
      <c r="M3010" t="s">
        <v>5133</v>
      </c>
      <c r="N3010">
        <v>0.6</v>
      </c>
      <c r="O3010">
        <v>4.8764629388816603E-4</v>
      </c>
    </row>
    <row r="3011" spans="1:15">
      <c r="A3011" t="s">
        <v>3658</v>
      </c>
      <c r="B3011" t="s">
        <v>23518</v>
      </c>
      <c r="C3011" t="s">
        <v>3659</v>
      </c>
      <c r="D3011">
        <v>3</v>
      </c>
      <c r="E3011">
        <v>787</v>
      </c>
      <c r="F3011">
        <v>24</v>
      </c>
      <c r="G3011">
        <v>7393</v>
      </c>
      <c r="H3011">
        <v>0.47826785970040497</v>
      </c>
      <c r="I3011">
        <v>1</v>
      </c>
      <c r="J3011">
        <v>0.966855260484069</v>
      </c>
      <c r="K3011" t="s">
        <v>25880</v>
      </c>
      <c r="L3011">
        <v>3</v>
      </c>
      <c r="M3011" t="s">
        <v>5133</v>
      </c>
      <c r="N3011">
        <v>0.125</v>
      </c>
      <c r="O3011">
        <v>3.8119440914866601E-3</v>
      </c>
    </row>
    <row r="3012" spans="1:15">
      <c r="A3012" t="s">
        <v>3658</v>
      </c>
      <c r="B3012" t="s">
        <v>23511</v>
      </c>
      <c r="C3012" t="s">
        <v>3659</v>
      </c>
      <c r="D3012">
        <v>18</v>
      </c>
      <c r="E3012">
        <v>6152</v>
      </c>
      <c r="F3012">
        <v>25</v>
      </c>
      <c r="G3012">
        <v>7804</v>
      </c>
      <c r="H3012">
        <v>0.85976280782922199</v>
      </c>
      <c r="I3012">
        <v>1</v>
      </c>
      <c r="J3012">
        <v>0.85953329234717102</v>
      </c>
      <c r="K3012" t="s">
        <v>25881</v>
      </c>
      <c r="L3012">
        <v>18</v>
      </c>
      <c r="M3012" t="s">
        <v>5133</v>
      </c>
      <c r="N3012">
        <v>0.72</v>
      </c>
      <c r="O3012">
        <v>2.9258777633290002E-3</v>
      </c>
    </row>
    <row r="3013" spans="1:15">
      <c r="A3013" t="s">
        <v>3658</v>
      </c>
      <c r="B3013" t="s">
        <v>23513</v>
      </c>
      <c r="C3013" t="s">
        <v>3659</v>
      </c>
      <c r="D3013">
        <v>2</v>
      </c>
      <c r="E3013">
        <v>535</v>
      </c>
      <c r="F3013">
        <v>26</v>
      </c>
      <c r="G3013">
        <v>8124</v>
      </c>
      <c r="H3013">
        <v>0.51836886495418399</v>
      </c>
      <c r="I3013">
        <v>0.99999999999997702</v>
      </c>
      <c r="J3013">
        <v>0.95041217501583097</v>
      </c>
      <c r="K3013" t="s">
        <v>25882</v>
      </c>
      <c r="L3013">
        <v>2</v>
      </c>
      <c r="M3013" t="s">
        <v>5133</v>
      </c>
      <c r="N3013">
        <v>7.69230769230769E-2</v>
      </c>
      <c r="O3013">
        <v>3.7383177570093499E-3</v>
      </c>
    </row>
    <row r="3014" spans="1:15">
      <c r="A3014" t="s">
        <v>3660</v>
      </c>
      <c r="B3014" t="s">
        <v>23511</v>
      </c>
      <c r="C3014" t="s">
        <v>3661</v>
      </c>
      <c r="D3014">
        <v>17</v>
      </c>
      <c r="E3014">
        <v>6152</v>
      </c>
      <c r="F3014">
        <v>23</v>
      </c>
      <c r="G3014">
        <v>7804</v>
      </c>
      <c r="H3014">
        <v>0.80229279109174001</v>
      </c>
      <c r="I3014">
        <v>0.968912233598893</v>
      </c>
      <c r="J3014">
        <v>0.832812322140707</v>
      </c>
      <c r="K3014" t="s">
        <v>25883</v>
      </c>
      <c r="L3014">
        <v>17</v>
      </c>
      <c r="M3014" t="s">
        <v>5133</v>
      </c>
      <c r="N3014">
        <v>0.73913043478260898</v>
      </c>
      <c r="O3014">
        <v>2.7633289986996102E-3</v>
      </c>
    </row>
    <row r="3015" spans="1:15">
      <c r="A3015" t="s">
        <v>3660</v>
      </c>
      <c r="B3015" t="s">
        <v>23518</v>
      </c>
      <c r="C3015" t="s">
        <v>3661</v>
      </c>
      <c r="D3015">
        <v>3</v>
      </c>
      <c r="E3015">
        <v>787</v>
      </c>
      <c r="F3015">
        <v>22</v>
      </c>
      <c r="G3015">
        <v>7393</v>
      </c>
      <c r="H3015">
        <v>0.42011989697524099</v>
      </c>
      <c r="I3015">
        <v>1</v>
      </c>
      <c r="J3015">
        <v>0.966855260484069</v>
      </c>
      <c r="K3015" t="s">
        <v>25880</v>
      </c>
      <c r="L3015">
        <v>3</v>
      </c>
      <c r="M3015" t="s">
        <v>5133</v>
      </c>
      <c r="N3015">
        <v>0.13636363636363599</v>
      </c>
      <c r="O3015">
        <v>3.8119440914866601E-3</v>
      </c>
    </row>
    <row r="3016" spans="1:15">
      <c r="A3016" t="s">
        <v>3660</v>
      </c>
      <c r="B3016" t="s">
        <v>23513</v>
      </c>
      <c r="C3016" t="s">
        <v>3661</v>
      </c>
      <c r="D3016">
        <v>1</v>
      </c>
      <c r="E3016">
        <v>535</v>
      </c>
      <c r="F3016">
        <v>24</v>
      </c>
      <c r="G3016">
        <v>8124</v>
      </c>
      <c r="H3016">
        <v>0.80550470903677196</v>
      </c>
      <c r="I3016">
        <v>0.99999999999997702</v>
      </c>
      <c r="J3016">
        <v>0.95041217501583097</v>
      </c>
      <c r="K3016" t="s">
        <v>23848</v>
      </c>
      <c r="L3016">
        <v>1</v>
      </c>
      <c r="M3016" t="s">
        <v>5133</v>
      </c>
      <c r="N3016">
        <v>4.1666666666666699E-2</v>
      </c>
      <c r="O3016">
        <v>1.8691588785046699E-3</v>
      </c>
    </row>
    <row r="3017" spans="1:15">
      <c r="A3017" t="s">
        <v>3662</v>
      </c>
      <c r="B3017" t="s">
        <v>23513</v>
      </c>
      <c r="C3017" t="s">
        <v>3663</v>
      </c>
      <c r="D3017">
        <v>1</v>
      </c>
      <c r="E3017">
        <v>535</v>
      </c>
      <c r="F3017">
        <v>1</v>
      </c>
      <c r="G3017">
        <v>8124</v>
      </c>
      <c r="H3017">
        <v>6.5854258985721295E-2</v>
      </c>
      <c r="I3017">
        <v>0.448760549738495</v>
      </c>
      <c r="J3017">
        <v>0.42650749013827299</v>
      </c>
      <c r="K3017" t="s">
        <v>25884</v>
      </c>
      <c r="L3017">
        <v>1</v>
      </c>
      <c r="M3017" t="s">
        <v>5133</v>
      </c>
      <c r="N3017">
        <v>1</v>
      </c>
      <c r="O3017">
        <v>1.8691588785046699E-3</v>
      </c>
    </row>
    <row r="3018" spans="1:15">
      <c r="A3018" t="s">
        <v>3664</v>
      </c>
      <c r="B3018" t="s">
        <v>23511</v>
      </c>
      <c r="C3018" t="s">
        <v>3665</v>
      </c>
      <c r="D3018">
        <v>440</v>
      </c>
      <c r="E3018">
        <v>6152</v>
      </c>
      <c r="F3018">
        <v>555</v>
      </c>
      <c r="G3018">
        <v>7804</v>
      </c>
      <c r="H3018">
        <v>0.418562992370906</v>
      </c>
      <c r="I3018">
        <v>0.94188632226092905</v>
      </c>
      <c r="J3018">
        <v>0.80958265158970499</v>
      </c>
      <c r="K3018" t="s">
        <v>25885</v>
      </c>
      <c r="L3018">
        <v>440</v>
      </c>
      <c r="M3018" t="s">
        <v>5133</v>
      </c>
      <c r="N3018">
        <v>0.79279279279279302</v>
      </c>
      <c r="O3018">
        <v>7.15214564369311E-2</v>
      </c>
    </row>
    <row r="3019" spans="1:15">
      <c r="A3019" t="s">
        <v>3664</v>
      </c>
      <c r="B3019" t="s">
        <v>23513</v>
      </c>
      <c r="C3019" t="s">
        <v>3665</v>
      </c>
      <c r="D3019">
        <v>42</v>
      </c>
      <c r="E3019">
        <v>535</v>
      </c>
      <c r="F3019">
        <v>599</v>
      </c>
      <c r="G3019">
        <v>8124</v>
      </c>
      <c r="H3019">
        <v>0.35574667201129001</v>
      </c>
      <c r="I3019">
        <v>0.99999999999997702</v>
      </c>
      <c r="J3019">
        <v>0.95041217501583097</v>
      </c>
      <c r="K3019" t="s">
        <v>25886</v>
      </c>
      <c r="L3019">
        <v>42</v>
      </c>
      <c r="M3019" t="s">
        <v>5133</v>
      </c>
      <c r="N3019">
        <v>7.0116861435726194E-2</v>
      </c>
      <c r="O3019">
        <v>7.8504672897196301E-2</v>
      </c>
    </row>
    <row r="3020" spans="1:15">
      <c r="A3020" t="s">
        <v>3664</v>
      </c>
      <c r="B3020" t="s">
        <v>23518</v>
      </c>
      <c r="C3020" t="s">
        <v>3665</v>
      </c>
      <c r="D3020">
        <v>53</v>
      </c>
      <c r="E3020">
        <v>787</v>
      </c>
      <c r="F3020">
        <v>475</v>
      </c>
      <c r="G3020">
        <v>7393</v>
      </c>
      <c r="H3020">
        <v>0.376923373283021</v>
      </c>
      <c r="I3020">
        <v>1</v>
      </c>
      <c r="J3020">
        <v>0.966855260484069</v>
      </c>
      <c r="K3020" t="s">
        <v>25887</v>
      </c>
      <c r="L3020">
        <v>53</v>
      </c>
      <c r="M3020" t="s">
        <v>5133</v>
      </c>
      <c r="N3020">
        <v>0.111578947368421</v>
      </c>
      <c r="O3020">
        <v>6.7344345616264303E-2</v>
      </c>
    </row>
    <row r="3021" spans="1:15">
      <c r="A3021" t="s">
        <v>3666</v>
      </c>
      <c r="B3021" t="s">
        <v>23511</v>
      </c>
      <c r="C3021" t="s">
        <v>3667</v>
      </c>
      <c r="D3021">
        <v>12</v>
      </c>
      <c r="E3021">
        <v>6152</v>
      </c>
      <c r="F3021">
        <v>12</v>
      </c>
      <c r="G3021">
        <v>7804</v>
      </c>
      <c r="H3021">
        <v>5.7464734204900801E-2</v>
      </c>
      <c r="I3021">
        <v>0.29901707624061702</v>
      </c>
      <c r="J3021">
        <v>0.25701513200912302</v>
      </c>
      <c r="K3021" t="s">
        <v>25888</v>
      </c>
      <c r="L3021">
        <v>12</v>
      </c>
      <c r="M3021" t="s">
        <v>5133</v>
      </c>
      <c r="N3021">
        <v>1</v>
      </c>
      <c r="O3021">
        <v>1.95058517555267E-3</v>
      </c>
    </row>
    <row r="3022" spans="1:15">
      <c r="A3022" t="s">
        <v>3668</v>
      </c>
      <c r="B3022" t="s">
        <v>23513</v>
      </c>
      <c r="C3022" t="s">
        <v>3669</v>
      </c>
      <c r="D3022">
        <v>24</v>
      </c>
      <c r="E3022">
        <v>535</v>
      </c>
      <c r="F3022">
        <v>238</v>
      </c>
      <c r="G3022">
        <v>8124</v>
      </c>
      <c r="H3022">
        <v>2.38601827459482E-2</v>
      </c>
      <c r="I3022">
        <v>0.31286866571479199</v>
      </c>
      <c r="J3022">
        <v>0.29735418907630301</v>
      </c>
      <c r="K3022" t="s">
        <v>25889</v>
      </c>
      <c r="L3022">
        <v>24</v>
      </c>
      <c r="M3022" t="s">
        <v>5133</v>
      </c>
      <c r="N3022">
        <v>0.10084033613445401</v>
      </c>
      <c r="O3022">
        <v>4.4859813084112098E-2</v>
      </c>
    </row>
    <row r="3023" spans="1:15">
      <c r="A3023" t="s">
        <v>3668</v>
      </c>
      <c r="B3023" t="s">
        <v>23511</v>
      </c>
      <c r="C3023" t="s">
        <v>3669</v>
      </c>
      <c r="D3023">
        <v>166</v>
      </c>
      <c r="E3023">
        <v>6152</v>
      </c>
      <c r="F3023">
        <v>225</v>
      </c>
      <c r="G3023">
        <v>7804</v>
      </c>
      <c r="H3023">
        <v>0.97307595692738003</v>
      </c>
      <c r="I3023">
        <v>1</v>
      </c>
      <c r="J3023">
        <v>0.85953329234717102</v>
      </c>
      <c r="K3023" t="s">
        <v>25890</v>
      </c>
      <c r="L3023">
        <v>166</v>
      </c>
      <c r="M3023" t="s">
        <v>5133</v>
      </c>
      <c r="N3023">
        <v>0.73777777777777798</v>
      </c>
      <c r="O3023">
        <v>2.6983094928478502E-2</v>
      </c>
    </row>
    <row r="3024" spans="1:15">
      <c r="A3024" t="s">
        <v>3668</v>
      </c>
      <c r="B3024" t="s">
        <v>23518</v>
      </c>
      <c r="C3024" t="s">
        <v>3669</v>
      </c>
      <c r="D3024">
        <v>22</v>
      </c>
      <c r="E3024">
        <v>787</v>
      </c>
      <c r="F3024">
        <v>210</v>
      </c>
      <c r="G3024">
        <v>7393</v>
      </c>
      <c r="H3024">
        <v>0.56617111140050502</v>
      </c>
      <c r="I3024">
        <v>1</v>
      </c>
      <c r="J3024">
        <v>0.966855260484069</v>
      </c>
      <c r="K3024" t="s">
        <v>25891</v>
      </c>
      <c r="L3024">
        <v>22</v>
      </c>
      <c r="M3024" t="s">
        <v>5133</v>
      </c>
      <c r="N3024">
        <v>0.104761904761905</v>
      </c>
      <c r="O3024">
        <v>2.7954256670902199E-2</v>
      </c>
    </row>
    <row r="3025" spans="1:15">
      <c r="A3025" t="s">
        <v>3670</v>
      </c>
      <c r="B3025" t="s">
        <v>23518</v>
      </c>
      <c r="C3025" t="s">
        <v>3671</v>
      </c>
      <c r="D3025">
        <v>2</v>
      </c>
      <c r="E3025">
        <v>787</v>
      </c>
      <c r="F3025">
        <v>7</v>
      </c>
      <c r="G3025">
        <v>7393</v>
      </c>
      <c r="H3025">
        <v>0.16585350806365901</v>
      </c>
      <c r="I3025">
        <v>0.82859402353427802</v>
      </c>
      <c r="J3025">
        <v>0.80113049045977802</v>
      </c>
      <c r="K3025" t="s">
        <v>25892</v>
      </c>
      <c r="L3025">
        <v>2</v>
      </c>
      <c r="M3025" t="s">
        <v>5133</v>
      </c>
      <c r="N3025">
        <v>0.28571428571428598</v>
      </c>
      <c r="O3025">
        <v>2.5412960609911099E-3</v>
      </c>
    </row>
    <row r="3026" spans="1:15">
      <c r="A3026" t="s">
        <v>3670</v>
      </c>
      <c r="B3026" t="s">
        <v>23511</v>
      </c>
      <c r="C3026" t="s">
        <v>3671</v>
      </c>
      <c r="D3026">
        <v>6</v>
      </c>
      <c r="E3026">
        <v>6152</v>
      </c>
      <c r="F3026">
        <v>8</v>
      </c>
      <c r="G3026">
        <v>7804</v>
      </c>
      <c r="H3026">
        <v>0.77072248517942499</v>
      </c>
      <c r="I3026">
        <v>0.968912233598893</v>
      </c>
      <c r="J3026">
        <v>0.832812322140707</v>
      </c>
      <c r="K3026" t="s">
        <v>25893</v>
      </c>
      <c r="L3026">
        <v>6</v>
      </c>
      <c r="M3026" t="s">
        <v>5133</v>
      </c>
      <c r="N3026">
        <v>0.75</v>
      </c>
      <c r="O3026">
        <v>9.7529258777633303E-4</v>
      </c>
    </row>
    <row r="3027" spans="1:15">
      <c r="A3027" t="s">
        <v>3672</v>
      </c>
      <c r="B3027" t="s">
        <v>23511</v>
      </c>
      <c r="C3027" t="s">
        <v>3673</v>
      </c>
      <c r="D3027">
        <v>7</v>
      </c>
      <c r="E3027">
        <v>6152</v>
      </c>
      <c r="F3027">
        <v>12</v>
      </c>
      <c r="G3027">
        <v>7804</v>
      </c>
      <c r="H3027">
        <v>0.97467981546748705</v>
      </c>
      <c r="I3027">
        <v>1</v>
      </c>
      <c r="J3027">
        <v>0.85953329234717102</v>
      </c>
      <c r="K3027" t="s">
        <v>25894</v>
      </c>
      <c r="L3027">
        <v>7</v>
      </c>
      <c r="M3027" t="s">
        <v>5133</v>
      </c>
      <c r="N3027">
        <v>0.58333333333333304</v>
      </c>
      <c r="O3027">
        <v>1.13784135240572E-3</v>
      </c>
    </row>
    <row r="3028" spans="1:15">
      <c r="A3028" t="s">
        <v>3672</v>
      </c>
      <c r="B3028" t="s">
        <v>23518</v>
      </c>
      <c r="C3028" t="s">
        <v>3673</v>
      </c>
      <c r="D3028">
        <v>4</v>
      </c>
      <c r="E3028">
        <v>787</v>
      </c>
      <c r="F3028">
        <v>12</v>
      </c>
      <c r="G3028">
        <v>7393</v>
      </c>
      <c r="H3028">
        <v>3.1396037091493398E-2</v>
      </c>
      <c r="I3028">
        <v>0.44363642296891398</v>
      </c>
      <c r="J3028">
        <v>0.42893220928983</v>
      </c>
      <c r="K3028" t="s">
        <v>25895</v>
      </c>
      <c r="L3028">
        <v>4</v>
      </c>
      <c r="M3028" t="s">
        <v>5133</v>
      </c>
      <c r="N3028">
        <v>0.33333333333333298</v>
      </c>
      <c r="O3028">
        <v>5.0825921219822103E-3</v>
      </c>
    </row>
    <row r="3029" spans="1:15">
      <c r="A3029" t="s">
        <v>3674</v>
      </c>
      <c r="B3029" t="s">
        <v>23511</v>
      </c>
      <c r="C3029" t="s">
        <v>3675</v>
      </c>
      <c r="D3029">
        <v>3</v>
      </c>
      <c r="E3029">
        <v>6152</v>
      </c>
      <c r="F3029">
        <v>3</v>
      </c>
      <c r="G3029">
        <v>7804</v>
      </c>
      <c r="H3029">
        <v>0.489837867770546</v>
      </c>
      <c r="I3029">
        <v>0.96083957126938102</v>
      </c>
      <c r="J3029">
        <v>0.82587360011061495</v>
      </c>
      <c r="K3029" t="s">
        <v>25896</v>
      </c>
      <c r="L3029">
        <v>3</v>
      </c>
      <c r="M3029" t="s">
        <v>5133</v>
      </c>
      <c r="N3029">
        <v>1</v>
      </c>
      <c r="O3029">
        <v>4.8764629388816603E-4</v>
      </c>
    </row>
    <row r="3030" spans="1:15">
      <c r="A3030" t="s">
        <v>3676</v>
      </c>
      <c r="B3030" t="s">
        <v>23511</v>
      </c>
      <c r="C3030" t="s">
        <v>3677</v>
      </c>
      <c r="D3030">
        <v>9</v>
      </c>
      <c r="E3030">
        <v>6152</v>
      </c>
      <c r="F3030">
        <v>11</v>
      </c>
      <c r="G3030">
        <v>7804</v>
      </c>
      <c r="H3030">
        <v>0.578610134932666</v>
      </c>
      <c r="I3030">
        <v>0.968912233598893</v>
      </c>
      <c r="J3030">
        <v>0.832812322140707</v>
      </c>
      <c r="K3030" t="s">
        <v>25897</v>
      </c>
      <c r="L3030">
        <v>9</v>
      </c>
      <c r="M3030" t="s">
        <v>5133</v>
      </c>
      <c r="N3030">
        <v>0.81818181818181801</v>
      </c>
      <c r="O3030">
        <v>1.4629388816645001E-3</v>
      </c>
    </row>
    <row r="3031" spans="1:15">
      <c r="A3031" t="s">
        <v>3676</v>
      </c>
      <c r="B3031" t="s">
        <v>23513</v>
      </c>
      <c r="C3031" t="s">
        <v>3677</v>
      </c>
      <c r="D3031">
        <v>2</v>
      </c>
      <c r="E3031">
        <v>535</v>
      </c>
      <c r="F3031">
        <v>11</v>
      </c>
      <c r="G3031">
        <v>8124</v>
      </c>
      <c r="H3031">
        <v>0.16070283693134901</v>
      </c>
      <c r="I3031">
        <v>0.73855678102447098</v>
      </c>
      <c r="J3031">
        <v>0.70193335662617495</v>
      </c>
      <c r="K3031" t="s">
        <v>24554</v>
      </c>
      <c r="L3031">
        <v>2</v>
      </c>
      <c r="M3031" t="s">
        <v>5133</v>
      </c>
      <c r="N3031">
        <v>0.18181818181818199</v>
      </c>
      <c r="O3031">
        <v>3.7383177570093499E-3</v>
      </c>
    </row>
    <row r="3032" spans="1:15">
      <c r="A3032" t="s">
        <v>3678</v>
      </c>
      <c r="B3032" t="s">
        <v>23518</v>
      </c>
      <c r="C3032" t="s">
        <v>3679</v>
      </c>
      <c r="D3032">
        <v>67</v>
      </c>
      <c r="E3032">
        <v>787</v>
      </c>
      <c r="F3032">
        <v>404</v>
      </c>
      <c r="G3032">
        <v>7393</v>
      </c>
      <c r="H3032">
        <v>1.18664308487688E-4</v>
      </c>
      <c r="I3032">
        <v>1.33866788828189E-2</v>
      </c>
      <c r="J3032">
        <v>1.2942980898264501E-2</v>
      </c>
      <c r="K3032" t="s">
        <v>25898</v>
      </c>
      <c r="L3032">
        <v>67</v>
      </c>
      <c r="M3032" t="s">
        <v>5133</v>
      </c>
      <c r="N3032">
        <v>0.16584158415841599</v>
      </c>
      <c r="O3032">
        <v>8.5133418043202E-2</v>
      </c>
    </row>
    <row r="3033" spans="1:15">
      <c r="A3033" t="s">
        <v>3678</v>
      </c>
      <c r="B3033" t="s">
        <v>23511</v>
      </c>
      <c r="C3033" t="s">
        <v>3679</v>
      </c>
      <c r="D3033">
        <v>278</v>
      </c>
      <c r="E3033">
        <v>6152</v>
      </c>
      <c r="F3033">
        <v>398</v>
      </c>
      <c r="G3033">
        <v>7804</v>
      </c>
      <c r="H3033">
        <v>0.99999428465417295</v>
      </c>
      <c r="I3033">
        <v>1</v>
      </c>
      <c r="J3033">
        <v>0.85953329234717102</v>
      </c>
      <c r="K3033" t="s">
        <v>25899</v>
      </c>
      <c r="L3033">
        <v>278</v>
      </c>
      <c r="M3033" t="s">
        <v>5133</v>
      </c>
      <c r="N3033">
        <v>0.69849246231155804</v>
      </c>
      <c r="O3033">
        <v>4.5188556566970101E-2</v>
      </c>
    </row>
    <row r="3034" spans="1:15">
      <c r="A3034" t="s">
        <v>3678</v>
      </c>
      <c r="B3034" t="s">
        <v>23513</v>
      </c>
      <c r="C3034" t="s">
        <v>3679</v>
      </c>
      <c r="D3034">
        <v>41</v>
      </c>
      <c r="E3034">
        <v>535</v>
      </c>
      <c r="F3034">
        <v>405</v>
      </c>
      <c r="G3034">
        <v>8124</v>
      </c>
      <c r="H3034">
        <v>3.5919018134031302E-3</v>
      </c>
      <c r="I3034">
        <v>8.6376068510507401E-2</v>
      </c>
      <c r="J3034">
        <v>8.2092867142389697E-2</v>
      </c>
      <c r="K3034" t="s">
        <v>25900</v>
      </c>
      <c r="L3034">
        <v>41</v>
      </c>
      <c r="M3034" t="s">
        <v>5133</v>
      </c>
      <c r="N3034">
        <v>0.101234567901235</v>
      </c>
      <c r="O3034">
        <v>7.6635514018691606E-2</v>
      </c>
    </row>
    <row r="3035" spans="1:15">
      <c r="A3035" t="s">
        <v>3680</v>
      </c>
      <c r="B3035" t="s">
        <v>23518</v>
      </c>
      <c r="C3035" t="s">
        <v>3681</v>
      </c>
      <c r="D3035">
        <v>20</v>
      </c>
      <c r="E3035">
        <v>787</v>
      </c>
      <c r="F3035">
        <v>179</v>
      </c>
      <c r="G3035">
        <v>7393</v>
      </c>
      <c r="H3035">
        <v>0.44452537044517498</v>
      </c>
      <c r="I3035">
        <v>1</v>
      </c>
      <c r="J3035">
        <v>0.966855260484069</v>
      </c>
      <c r="K3035" t="s">
        <v>25901</v>
      </c>
      <c r="L3035">
        <v>20</v>
      </c>
      <c r="M3035" t="s">
        <v>5133</v>
      </c>
      <c r="N3035">
        <v>0.111731843575419</v>
      </c>
      <c r="O3035">
        <v>2.5412960609911099E-2</v>
      </c>
    </row>
    <row r="3036" spans="1:15">
      <c r="A3036" t="s">
        <v>3680</v>
      </c>
      <c r="B3036" t="s">
        <v>23511</v>
      </c>
      <c r="C3036" t="s">
        <v>3681</v>
      </c>
      <c r="D3036">
        <v>148</v>
      </c>
      <c r="E3036">
        <v>6152</v>
      </c>
      <c r="F3036">
        <v>178</v>
      </c>
      <c r="G3036">
        <v>7804</v>
      </c>
      <c r="H3036">
        <v>8.8844378525416101E-2</v>
      </c>
      <c r="I3036">
        <v>0.40739306314984702</v>
      </c>
      <c r="J3036">
        <v>0.35016790084858701</v>
      </c>
      <c r="K3036" t="s">
        <v>25902</v>
      </c>
      <c r="L3036">
        <v>148</v>
      </c>
      <c r="M3036" t="s">
        <v>5133</v>
      </c>
      <c r="N3036">
        <v>0.83146067415730296</v>
      </c>
      <c r="O3036">
        <v>2.4057217165149501E-2</v>
      </c>
    </row>
    <row r="3037" spans="1:15">
      <c r="A3037" t="s">
        <v>3680</v>
      </c>
      <c r="B3037" t="s">
        <v>23513</v>
      </c>
      <c r="C3037" t="s">
        <v>3681</v>
      </c>
      <c r="D3037">
        <v>11</v>
      </c>
      <c r="E3037">
        <v>535</v>
      </c>
      <c r="F3037">
        <v>190</v>
      </c>
      <c r="G3037">
        <v>8124</v>
      </c>
      <c r="H3037">
        <v>0.71512574948947105</v>
      </c>
      <c r="I3037">
        <v>0.99999999999997702</v>
      </c>
      <c r="J3037">
        <v>0.95041217501583097</v>
      </c>
      <c r="K3037" t="s">
        <v>25903</v>
      </c>
      <c r="L3037">
        <v>11</v>
      </c>
      <c r="M3037" t="s">
        <v>5133</v>
      </c>
      <c r="N3037">
        <v>5.7894736842105297E-2</v>
      </c>
      <c r="O3037">
        <v>2.0560747663551399E-2</v>
      </c>
    </row>
    <row r="3038" spans="1:15">
      <c r="A3038" t="s">
        <v>3682</v>
      </c>
      <c r="B3038" t="s">
        <v>23518</v>
      </c>
      <c r="C3038" t="s">
        <v>3683</v>
      </c>
      <c r="D3038">
        <v>2</v>
      </c>
      <c r="E3038">
        <v>787</v>
      </c>
      <c r="F3038">
        <v>2</v>
      </c>
      <c r="G3038">
        <v>7393</v>
      </c>
      <c r="H3038">
        <v>1.1319170819711901E-2</v>
      </c>
      <c r="I3038">
        <v>0.24323860088996599</v>
      </c>
      <c r="J3038">
        <v>0.235176520823249</v>
      </c>
      <c r="K3038" t="s">
        <v>23937</v>
      </c>
      <c r="L3038">
        <v>2</v>
      </c>
      <c r="M3038" t="s">
        <v>5133</v>
      </c>
      <c r="N3038">
        <v>1</v>
      </c>
      <c r="O3038">
        <v>2.5412960609911099E-3</v>
      </c>
    </row>
    <row r="3039" spans="1:15">
      <c r="A3039" t="s">
        <v>3684</v>
      </c>
      <c r="B3039" t="s">
        <v>23511</v>
      </c>
      <c r="C3039" t="s">
        <v>3685</v>
      </c>
      <c r="D3039">
        <v>11</v>
      </c>
      <c r="E3039">
        <v>6152</v>
      </c>
      <c r="F3039">
        <v>11</v>
      </c>
      <c r="G3039">
        <v>7804</v>
      </c>
      <c r="H3039">
        <v>7.29234120922964E-2</v>
      </c>
      <c r="I3039">
        <v>0.34901846963959998</v>
      </c>
      <c r="J3039">
        <v>0.29999299429929699</v>
      </c>
      <c r="K3039" t="s">
        <v>25904</v>
      </c>
      <c r="L3039">
        <v>11</v>
      </c>
      <c r="M3039" t="s">
        <v>5133</v>
      </c>
      <c r="N3039">
        <v>1</v>
      </c>
      <c r="O3039">
        <v>1.78803641092328E-3</v>
      </c>
    </row>
    <row r="3040" spans="1:15">
      <c r="A3040" t="s">
        <v>3686</v>
      </c>
      <c r="B3040" t="s">
        <v>23511</v>
      </c>
      <c r="C3040" t="s">
        <v>3687</v>
      </c>
      <c r="D3040">
        <v>4</v>
      </c>
      <c r="E3040">
        <v>6152</v>
      </c>
      <c r="F3040">
        <v>4</v>
      </c>
      <c r="G3040">
        <v>7804</v>
      </c>
      <c r="H3040">
        <v>0.38610601832086699</v>
      </c>
      <c r="I3040">
        <v>0.90829480295553899</v>
      </c>
      <c r="J3040">
        <v>0.78070962240619901</v>
      </c>
      <c r="K3040" t="s">
        <v>25905</v>
      </c>
      <c r="L3040">
        <v>4</v>
      </c>
      <c r="M3040" t="s">
        <v>5133</v>
      </c>
      <c r="N3040">
        <v>1</v>
      </c>
      <c r="O3040">
        <v>6.5019505851755496E-4</v>
      </c>
    </row>
    <row r="3041" spans="1:15">
      <c r="A3041" t="s">
        <v>3688</v>
      </c>
      <c r="B3041" t="s">
        <v>23518</v>
      </c>
      <c r="C3041" t="s">
        <v>3689</v>
      </c>
      <c r="D3041">
        <v>2</v>
      </c>
      <c r="E3041">
        <v>787</v>
      </c>
      <c r="F3041">
        <v>5</v>
      </c>
      <c r="G3041">
        <v>7393</v>
      </c>
      <c r="H3041">
        <v>9.1006533730773498E-2</v>
      </c>
      <c r="I3041">
        <v>0.63266972740240601</v>
      </c>
      <c r="J3041">
        <v>0.61170005408803896</v>
      </c>
      <c r="K3041" t="s">
        <v>25906</v>
      </c>
      <c r="L3041">
        <v>2</v>
      </c>
      <c r="M3041" t="s">
        <v>5133</v>
      </c>
      <c r="N3041">
        <v>0.4</v>
      </c>
      <c r="O3041">
        <v>2.5412960609911099E-3</v>
      </c>
    </row>
    <row r="3042" spans="1:15">
      <c r="A3042" t="s">
        <v>3688</v>
      </c>
      <c r="B3042" t="s">
        <v>23511</v>
      </c>
      <c r="C3042" t="s">
        <v>3689</v>
      </c>
      <c r="D3042">
        <v>3</v>
      </c>
      <c r="E3042">
        <v>6152</v>
      </c>
      <c r="F3042">
        <v>4</v>
      </c>
      <c r="G3042">
        <v>7804</v>
      </c>
      <c r="H3042">
        <v>0.80103341611958101</v>
      </c>
      <c r="I3042">
        <v>0.968912233598893</v>
      </c>
      <c r="J3042">
        <v>0.832812322140707</v>
      </c>
      <c r="K3042" t="s">
        <v>25907</v>
      </c>
      <c r="L3042">
        <v>3</v>
      </c>
      <c r="M3042" t="s">
        <v>5133</v>
      </c>
      <c r="N3042">
        <v>0.75</v>
      </c>
      <c r="O3042">
        <v>4.8764629388816603E-4</v>
      </c>
    </row>
    <row r="3043" spans="1:15">
      <c r="A3043" t="s">
        <v>3690</v>
      </c>
      <c r="B3043" t="s">
        <v>23511</v>
      </c>
      <c r="C3043" t="s">
        <v>3691</v>
      </c>
      <c r="D3043">
        <v>1</v>
      </c>
      <c r="E3043">
        <v>6152</v>
      </c>
      <c r="F3043">
        <v>1</v>
      </c>
      <c r="G3043">
        <v>7804</v>
      </c>
      <c r="H3043">
        <v>0.788313685289595</v>
      </c>
      <c r="I3043">
        <v>0.968912233598893</v>
      </c>
      <c r="J3043">
        <v>0.832812322140707</v>
      </c>
      <c r="K3043" t="s">
        <v>24601</v>
      </c>
      <c r="L3043">
        <v>1</v>
      </c>
      <c r="M3043" t="s">
        <v>5133</v>
      </c>
      <c r="N3043">
        <v>1</v>
      </c>
      <c r="O3043">
        <v>1.6254876462938901E-4</v>
      </c>
    </row>
    <row r="3044" spans="1:15">
      <c r="A3044" t="s">
        <v>3692</v>
      </c>
      <c r="B3044" t="s">
        <v>23511</v>
      </c>
      <c r="C3044" t="s">
        <v>3693</v>
      </c>
      <c r="D3044">
        <v>2</v>
      </c>
      <c r="E3044">
        <v>6152</v>
      </c>
      <c r="F3044">
        <v>3</v>
      </c>
      <c r="G3044">
        <v>7804</v>
      </c>
      <c r="H3044">
        <v>0.88457550560319997</v>
      </c>
      <c r="I3044">
        <v>1</v>
      </c>
      <c r="J3044">
        <v>0.85953329234717102</v>
      </c>
      <c r="K3044" t="s">
        <v>24602</v>
      </c>
      <c r="L3044">
        <v>2</v>
      </c>
      <c r="M3044" t="s">
        <v>5133</v>
      </c>
      <c r="N3044">
        <v>0.66666666666666696</v>
      </c>
      <c r="O3044">
        <v>3.2509752925877802E-4</v>
      </c>
    </row>
    <row r="3045" spans="1:15">
      <c r="A3045" t="s">
        <v>3692</v>
      </c>
      <c r="B3045" t="s">
        <v>23518</v>
      </c>
      <c r="C3045" t="s">
        <v>3693</v>
      </c>
      <c r="D3045">
        <v>2</v>
      </c>
      <c r="E3045">
        <v>787</v>
      </c>
      <c r="F3045">
        <v>4</v>
      </c>
      <c r="G3045">
        <v>7393</v>
      </c>
      <c r="H3045">
        <v>5.8679954233094203E-2</v>
      </c>
      <c r="I3045">
        <v>0.61178825165478101</v>
      </c>
      <c r="J3045">
        <v>0.59151068941477603</v>
      </c>
      <c r="K3045" t="s">
        <v>25906</v>
      </c>
      <c r="L3045">
        <v>2</v>
      </c>
      <c r="M3045" t="s">
        <v>5133</v>
      </c>
      <c r="N3045">
        <v>0.5</v>
      </c>
      <c r="O3045">
        <v>2.5412960609911099E-3</v>
      </c>
    </row>
    <row r="3046" spans="1:15">
      <c r="A3046" t="s">
        <v>3694</v>
      </c>
      <c r="B3046" t="s">
        <v>23518</v>
      </c>
      <c r="C3046" t="s">
        <v>3695</v>
      </c>
      <c r="D3046">
        <v>1</v>
      </c>
      <c r="E3046">
        <v>787</v>
      </c>
      <c r="F3046">
        <v>3</v>
      </c>
      <c r="G3046">
        <v>7393</v>
      </c>
      <c r="H3046">
        <v>0.28660084727541502</v>
      </c>
      <c r="I3046">
        <v>0.97863801257884697</v>
      </c>
      <c r="J3046">
        <v>0.94620131057153301</v>
      </c>
      <c r="K3046" t="s">
        <v>24604</v>
      </c>
      <c r="L3046">
        <v>1</v>
      </c>
      <c r="M3046" t="s">
        <v>5133</v>
      </c>
      <c r="N3046">
        <v>0.33333333333333298</v>
      </c>
      <c r="O3046">
        <v>1.27064803049555E-3</v>
      </c>
    </row>
    <row r="3047" spans="1:15">
      <c r="A3047" t="s">
        <v>3694</v>
      </c>
      <c r="B3047" t="s">
        <v>23511</v>
      </c>
      <c r="C3047" t="s">
        <v>3695</v>
      </c>
      <c r="D3047">
        <v>3</v>
      </c>
      <c r="E3047">
        <v>6152</v>
      </c>
      <c r="F3047">
        <v>4</v>
      </c>
      <c r="G3047">
        <v>7804</v>
      </c>
      <c r="H3047">
        <v>0.80103341611958101</v>
      </c>
      <c r="I3047">
        <v>0.968912233598893</v>
      </c>
      <c r="J3047">
        <v>0.832812322140707</v>
      </c>
      <c r="K3047" t="s">
        <v>25908</v>
      </c>
      <c r="L3047">
        <v>3</v>
      </c>
      <c r="M3047" t="s">
        <v>5133</v>
      </c>
      <c r="N3047">
        <v>0.75</v>
      </c>
      <c r="O3047">
        <v>4.8764629388816603E-4</v>
      </c>
    </row>
    <row r="3048" spans="1:15">
      <c r="A3048" t="s">
        <v>3696</v>
      </c>
      <c r="B3048" t="s">
        <v>23511</v>
      </c>
      <c r="C3048" t="s">
        <v>3697</v>
      </c>
      <c r="D3048">
        <v>1</v>
      </c>
      <c r="E3048">
        <v>6152</v>
      </c>
      <c r="F3048">
        <v>2</v>
      </c>
      <c r="G3048">
        <v>7804</v>
      </c>
      <c r="H3048">
        <v>0.95521029019776005</v>
      </c>
      <c r="I3048">
        <v>1</v>
      </c>
      <c r="J3048">
        <v>0.85953329234717102</v>
      </c>
      <c r="K3048" t="s">
        <v>25909</v>
      </c>
      <c r="L3048">
        <v>1</v>
      </c>
      <c r="M3048" t="s">
        <v>5133</v>
      </c>
      <c r="N3048">
        <v>0.5</v>
      </c>
      <c r="O3048">
        <v>1.6254876462938901E-4</v>
      </c>
    </row>
    <row r="3049" spans="1:15">
      <c r="A3049" t="s">
        <v>3696</v>
      </c>
      <c r="B3049" t="s">
        <v>23518</v>
      </c>
      <c r="C3049" t="s">
        <v>3697</v>
      </c>
      <c r="D3049">
        <v>1</v>
      </c>
      <c r="E3049">
        <v>787</v>
      </c>
      <c r="F3049">
        <v>1</v>
      </c>
      <c r="G3049">
        <v>7393</v>
      </c>
      <c r="H3049">
        <v>0.106452049235764</v>
      </c>
      <c r="I3049">
        <v>0.63266972740240601</v>
      </c>
      <c r="J3049">
        <v>0.61170005408803896</v>
      </c>
      <c r="K3049" t="s">
        <v>24604</v>
      </c>
      <c r="L3049">
        <v>1</v>
      </c>
      <c r="M3049" t="s">
        <v>5133</v>
      </c>
      <c r="N3049">
        <v>1</v>
      </c>
      <c r="O3049">
        <v>1.27064803049555E-3</v>
      </c>
    </row>
    <row r="3050" spans="1:15">
      <c r="A3050" t="s">
        <v>3698</v>
      </c>
      <c r="B3050" t="s">
        <v>23511</v>
      </c>
      <c r="C3050" t="s">
        <v>3699</v>
      </c>
      <c r="D3050">
        <v>1</v>
      </c>
      <c r="E3050">
        <v>6152</v>
      </c>
      <c r="F3050">
        <v>1</v>
      </c>
      <c r="G3050">
        <v>7804</v>
      </c>
      <c r="H3050">
        <v>0.788313685289595</v>
      </c>
      <c r="I3050">
        <v>0.968912233598893</v>
      </c>
      <c r="J3050">
        <v>0.832812322140707</v>
      </c>
      <c r="K3050" t="s">
        <v>25910</v>
      </c>
      <c r="L3050">
        <v>1</v>
      </c>
      <c r="M3050" t="s">
        <v>5133</v>
      </c>
      <c r="N3050">
        <v>1</v>
      </c>
      <c r="O3050">
        <v>1.6254876462938901E-4</v>
      </c>
    </row>
    <row r="3051" spans="1:15">
      <c r="A3051" t="s">
        <v>3700</v>
      </c>
      <c r="B3051" t="s">
        <v>23511</v>
      </c>
      <c r="C3051" t="s">
        <v>3701</v>
      </c>
      <c r="D3051">
        <v>7</v>
      </c>
      <c r="E3051">
        <v>6152</v>
      </c>
      <c r="F3051">
        <v>8</v>
      </c>
      <c r="G3051">
        <v>7804</v>
      </c>
      <c r="H3051">
        <v>0.46943957161060701</v>
      </c>
      <c r="I3051">
        <v>0.96083957126938102</v>
      </c>
      <c r="J3051">
        <v>0.82587360011061495</v>
      </c>
      <c r="K3051" t="s">
        <v>25911</v>
      </c>
      <c r="L3051">
        <v>7</v>
      </c>
      <c r="M3051" t="s">
        <v>5133</v>
      </c>
      <c r="N3051">
        <v>0.875</v>
      </c>
      <c r="O3051">
        <v>1.13784135240572E-3</v>
      </c>
    </row>
    <row r="3052" spans="1:15">
      <c r="A3052" t="s">
        <v>3700</v>
      </c>
      <c r="B3052" t="s">
        <v>23513</v>
      </c>
      <c r="C3052" t="s">
        <v>3701</v>
      </c>
      <c r="D3052">
        <v>1</v>
      </c>
      <c r="E3052">
        <v>535</v>
      </c>
      <c r="F3052">
        <v>8</v>
      </c>
      <c r="G3052">
        <v>8124</v>
      </c>
      <c r="H3052">
        <v>0.42028903387437799</v>
      </c>
      <c r="I3052">
        <v>0.99999999999997702</v>
      </c>
      <c r="J3052">
        <v>0.95041217501583097</v>
      </c>
      <c r="K3052" t="s">
        <v>25912</v>
      </c>
      <c r="L3052">
        <v>1</v>
      </c>
      <c r="M3052" t="s">
        <v>5133</v>
      </c>
      <c r="N3052">
        <v>0.125</v>
      </c>
      <c r="O3052">
        <v>1.8691588785046699E-3</v>
      </c>
    </row>
    <row r="3053" spans="1:15">
      <c r="A3053" t="s">
        <v>3702</v>
      </c>
      <c r="B3053" t="s">
        <v>23518</v>
      </c>
      <c r="C3053" t="s">
        <v>3703</v>
      </c>
      <c r="D3053">
        <v>1</v>
      </c>
      <c r="E3053">
        <v>787</v>
      </c>
      <c r="F3053">
        <v>17</v>
      </c>
      <c r="G3053">
        <v>7393</v>
      </c>
      <c r="H3053">
        <v>0.85275166731674401</v>
      </c>
      <c r="I3053">
        <v>1</v>
      </c>
      <c r="J3053">
        <v>0.966855260484069</v>
      </c>
      <c r="K3053" t="s">
        <v>24604</v>
      </c>
      <c r="L3053">
        <v>1</v>
      </c>
      <c r="M3053" t="s">
        <v>5133</v>
      </c>
      <c r="N3053">
        <v>5.8823529411764698E-2</v>
      </c>
      <c r="O3053">
        <v>1.27064803049555E-3</v>
      </c>
    </row>
    <row r="3054" spans="1:15">
      <c r="A3054" t="s">
        <v>3702</v>
      </c>
      <c r="B3054" t="s">
        <v>23511</v>
      </c>
      <c r="C3054" t="s">
        <v>3703</v>
      </c>
      <c r="D3054">
        <v>12</v>
      </c>
      <c r="E3054">
        <v>6152</v>
      </c>
      <c r="F3054">
        <v>18</v>
      </c>
      <c r="G3054">
        <v>7804</v>
      </c>
      <c r="H3054">
        <v>0.93325437864745397</v>
      </c>
      <c r="I3054">
        <v>1</v>
      </c>
      <c r="J3054">
        <v>0.85953329234717102</v>
      </c>
      <c r="K3054" t="s">
        <v>25913</v>
      </c>
      <c r="L3054">
        <v>12</v>
      </c>
      <c r="M3054" t="s">
        <v>5133</v>
      </c>
      <c r="N3054">
        <v>0.66666666666666696</v>
      </c>
      <c r="O3054">
        <v>1.95058517555267E-3</v>
      </c>
    </row>
    <row r="3055" spans="1:15">
      <c r="A3055" t="s">
        <v>3702</v>
      </c>
      <c r="B3055" t="s">
        <v>23513</v>
      </c>
      <c r="C3055" t="s">
        <v>3703</v>
      </c>
      <c r="D3055">
        <v>4</v>
      </c>
      <c r="E3055">
        <v>535</v>
      </c>
      <c r="F3055">
        <v>18</v>
      </c>
      <c r="G3055">
        <v>8124</v>
      </c>
      <c r="H3055">
        <v>2.7153924221407999E-2</v>
      </c>
      <c r="I3055">
        <v>0.34461402299340399</v>
      </c>
      <c r="J3055">
        <v>0.327525363134124</v>
      </c>
      <c r="K3055" t="s">
        <v>25914</v>
      </c>
      <c r="L3055">
        <v>4</v>
      </c>
      <c r="M3055" t="s">
        <v>5133</v>
      </c>
      <c r="N3055">
        <v>0.22222222222222199</v>
      </c>
      <c r="O3055">
        <v>7.4766355140186902E-3</v>
      </c>
    </row>
    <row r="3056" spans="1:15">
      <c r="A3056" t="s">
        <v>3704</v>
      </c>
      <c r="B3056" t="s">
        <v>23513</v>
      </c>
      <c r="C3056" t="s">
        <v>3705</v>
      </c>
      <c r="D3056">
        <v>4</v>
      </c>
      <c r="E3056">
        <v>535</v>
      </c>
      <c r="F3056">
        <v>11</v>
      </c>
      <c r="G3056">
        <v>8124</v>
      </c>
      <c r="H3056">
        <v>4.2273327217442402E-3</v>
      </c>
      <c r="I3056">
        <v>8.6376068510507401E-2</v>
      </c>
      <c r="J3056">
        <v>8.2092867142389697E-2</v>
      </c>
      <c r="K3056" t="s">
        <v>25914</v>
      </c>
      <c r="L3056">
        <v>4</v>
      </c>
      <c r="M3056" t="s">
        <v>5133</v>
      </c>
      <c r="N3056">
        <v>0.36363636363636398</v>
      </c>
      <c r="O3056">
        <v>7.4766355140186902E-3</v>
      </c>
    </row>
    <row r="3057" spans="1:15">
      <c r="A3057" t="s">
        <v>3704</v>
      </c>
      <c r="B3057" t="s">
        <v>23511</v>
      </c>
      <c r="C3057" t="s">
        <v>3705</v>
      </c>
      <c r="D3057">
        <v>6</v>
      </c>
      <c r="E3057">
        <v>6152</v>
      </c>
      <c r="F3057">
        <v>11</v>
      </c>
      <c r="G3057">
        <v>7804</v>
      </c>
      <c r="H3057">
        <v>0.98462609877687202</v>
      </c>
      <c r="I3057">
        <v>1</v>
      </c>
      <c r="J3057">
        <v>0.85953329234717102</v>
      </c>
      <c r="K3057" t="s">
        <v>25915</v>
      </c>
      <c r="L3057">
        <v>6</v>
      </c>
      <c r="M3057" t="s">
        <v>5133</v>
      </c>
      <c r="N3057">
        <v>0.54545454545454497</v>
      </c>
      <c r="O3057">
        <v>9.7529258777633303E-4</v>
      </c>
    </row>
    <row r="3058" spans="1:15">
      <c r="A3058" t="s">
        <v>3704</v>
      </c>
      <c r="B3058" t="s">
        <v>23518</v>
      </c>
      <c r="C3058" t="s">
        <v>3705</v>
      </c>
      <c r="D3058">
        <v>1</v>
      </c>
      <c r="E3058">
        <v>787</v>
      </c>
      <c r="F3058">
        <v>11</v>
      </c>
      <c r="G3058">
        <v>7393</v>
      </c>
      <c r="H3058">
        <v>0.71032488019926399</v>
      </c>
      <c r="I3058">
        <v>1</v>
      </c>
      <c r="J3058">
        <v>0.966855260484069</v>
      </c>
      <c r="K3058" t="s">
        <v>24604</v>
      </c>
      <c r="L3058">
        <v>1</v>
      </c>
      <c r="M3058" t="s">
        <v>5133</v>
      </c>
      <c r="N3058">
        <v>9.0909090909090898E-2</v>
      </c>
      <c r="O3058">
        <v>1.27064803049555E-3</v>
      </c>
    </row>
    <row r="3059" spans="1:15">
      <c r="A3059" t="s">
        <v>3706</v>
      </c>
      <c r="B3059" t="s">
        <v>23511</v>
      </c>
      <c r="C3059" t="s">
        <v>3707</v>
      </c>
      <c r="D3059">
        <v>6</v>
      </c>
      <c r="E3059">
        <v>6152</v>
      </c>
      <c r="F3059">
        <v>7</v>
      </c>
      <c r="G3059">
        <v>7804</v>
      </c>
      <c r="H3059">
        <v>0.54476030000281095</v>
      </c>
      <c r="I3059">
        <v>0.968912233598893</v>
      </c>
      <c r="J3059">
        <v>0.832812322140707</v>
      </c>
      <c r="K3059" t="s">
        <v>25916</v>
      </c>
      <c r="L3059">
        <v>6</v>
      </c>
      <c r="M3059" t="s">
        <v>5133</v>
      </c>
      <c r="N3059">
        <v>0.85714285714285698</v>
      </c>
      <c r="O3059">
        <v>9.7529258777633303E-4</v>
      </c>
    </row>
    <row r="3060" spans="1:15">
      <c r="A3060" t="s">
        <v>3708</v>
      </c>
      <c r="B3060" t="s">
        <v>23511</v>
      </c>
      <c r="C3060" t="s">
        <v>3709</v>
      </c>
      <c r="D3060">
        <v>1</v>
      </c>
      <c r="E3060">
        <v>6152</v>
      </c>
      <c r="F3060">
        <v>1</v>
      </c>
      <c r="G3060">
        <v>7804</v>
      </c>
      <c r="H3060">
        <v>0.788313685289595</v>
      </c>
      <c r="I3060">
        <v>0.968912233598893</v>
      </c>
      <c r="J3060">
        <v>0.832812322140707</v>
      </c>
      <c r="K3060" t="s">
        <v>24929</v>
      </c>
      <c r="L3060">
        <v>1</v>
      </c>
      <c r="M3060" t="s">
        <v>5133</v>
      </c>
      <c r="N3060">
        <v>1</v>
      </c>
      <c r="O3060">
        <v>1.6254876462938901E-4</v>
      </c>
    </row>
    <row r="3061" spans="1:15">
      <c r="A3061" t="s">
        <v>3710</v>
      </c>
      <c r="B3061" t="s">
        <v>23511</v>
      </c>
      <c r="C3061" t="s">
        <v>3711</v>
      </c>
      <c r="D3061">
        <v>16</v>
      </c>
      <c r="E3061">
        <v>6152</v>
      </c>
      <c r="F3061">
        <v>20</v>
      </c>
      <c r="G3061">
        <v>7804</v>
      </c>
      <c r="H3061">
        <v>0.57841027067460704</v>
      </c>
      <c r="I3061">
        <v>0.968912233598893</v>
      </c>
      <c r="J3061">
        <v>0.832812322140707</v>
      </c>
      <c r="K3061" t="s">
        <v>25917</v>
      </c>
      <c r="L3061">
        <v>16</v>
      </c>
      <c r="M3061" t="s">
        <v>5133</v>
      </c>
      <c r="N3061">
        <v>0.8</v>
      </c>
      <c r="O3061">
        <v>2.6007802340702198E-3</v>
      </c>
    </row>
    <row r="3062" spans="1:15">
      <c r="A3062" t="s">
        <v>3710</v>
      </c>
      <c r="B3062" t="s">
        <v>23513</v>
      </c>
      <c r="C3062" t="s">
        <v>3711</v>
      </c>
      <c r="D3062">
        <v>4</v>
      </c>
      <c r="E3062">
        <v>535</v>
      </c>
      <c r="F3062">
        <v>21</v>
      </c>
      <c r="G3062">
        <v>8124</v>
      </c>
      <c r="H3062">
        <v>4.5472985978941803E-2</v>
      </c>
      <c r="I3062">
        <v>0.448760549738495</v>
      </c>
      <c r="J3062">
        <v>0.42650749013827299</v>
      </c>
      <c r="K3062" t="s">
        <v>25914</v>
      </c>
      <c r="L3062">
        <v>4</v>
      </c>
      <c r="M3062" t="s">
        <v>5133</v>
      </c>
      <c r="N3062">
        <v>0.19047619047618999</v>
      </c>
      <c r="O3062">
        <v>7.4766355140186902E-3</v>
      </c>
    </row>
    <row r="3063" spans="1:15">
      <c r="A3063" t="s">
        <v>3712</v>
      </c>
      <c r="B3063" t="s">
        <v>23511</v>
      </c>
      <c r="C3063" t="s">
        <v>3713</v>
      </c>
      <c r="D3063">
        <v>2</v>
      </c>
      <c r="E3063">
        <v>6152</v>
      </c>
      <c r="F3063">
        <v>2</v>
      </c>
      <c r="G3063">
        <v>7804</v>
      </c>
      <c r="H3063">
        <v>0.62141708038142995</v>
      </c>
      <c r="I3063">
        <v>0.968912233598893</v>
      </c>
      <c r="J3063">
        <v>0.832812322140707</v>
      </c>
      <c r="K3063" t="s">
        <v>24699</v>
      </c>
      <c r="L3063">
        <v>2</v>
      </c>
      <c r="M3063" t="s">
        <v>5133</v>
      </c>
      <c r="N3063">
        <v>1</v>
      </c>
      <c r="O3063">
        <v>3.2509752925877802E-4</v>
      </c>
    </row>
    <row r="3064" spans="1:15">
      <c r="A3064" t="s">
        <v>3714</v>
      </c>
      <c r="B3064" t="s">
        <v>23511</v>
      </c>
      <c r="C3064" t="s">
        <v>3715</v>
      </c>
      <c r="D3064">
        <v>1</v>
      </c>
      <c r="E3064">
        <v>6152</v>
      </c>
      <c r="F3064">
        <v>1</v>
      </c>
      <c r="G3064">
        <v>7804</v>
      </c>
      <c r="H3064">
        <v>0.788313685289595</v>
      </c>
      <c r="I3064">
        <v>0.968912233598893</v>
      </c>
      <c r="J3064">
        <v>0.832812322140707</v>
      </c>
      <c r="K3064" t="s">
        <v>25918</v>
      </c>
      <c r="L3064">
        <v>1</v>
      </c>
      <c r="M3064" t="s">
        <v>5133</v>
      </c>
      <c r="N3064">
        <v>1</v>
      </c>
      <c r="O3064">
        <v>1.6254876462938901E-4</v>
      </c>
    </row>
    <row r="3065" spans="1:15">
      <c r="A3065" t="s">
        <v>3716</v>
      </c>
      <c r="B3065" t="s">
        <v>23513</v>
      </c>
      <c r="C3065" t="s">
        <v>3717</v>
      </c>
      <c r="D3065">
        <v>1</v>
      </c>
      <c r="E3065">
        <v>535</v>
      </c>
      <c r="F3065">
        <v>6</v>
      </c>
      <c r="G3065">
        <v>8124</v>
      </c>
      <c r="H3065">
        <v>0.33559747746230201</v>
      </c>
      <c r="I3065">
        <v>0.97804040131218795</v>
      </c>
      <c r="J3065">
        <v>0.92954150506449396</v>
      </c>
      <c r="K3065" t="s">
        <v>24934</v>
      </c>
      <c r="L3065">
        <v>1</v>
      </c>
      <c r="M3065" t="s">
        <v>5133</v>
      </c>
      <c r="N3065">
        <v>0.16666666666666699</v>
      </c>
      <c r="O3065">
        <v>1.8691588785046699E-3</v>
      </c>
    </row>
    <row r="3066" spans="1:15">
      <c r="A3066" t="s">
        <v>3716</v>
      </c>
      <c r="B3066" t="s">
        <v>23511</v>
      </c>
      <c r="C3066" t="s">
        <v>3717</v>
      </c>
      <c r="D3066">
        <v>5</v>
      </c>
      <c r="E3066">
        <v>6152</v>
      </c>
      <c r="F3066">
        <v>6</v>
      </c>
      <c r="G3066">
        <v>7804</v>
      </c>
      <c r="H3066">
        <v>0.62665052091531404</v>
      </c>
      <c r="I3066">
        <v>0.968912233598893</v>
      </c>
      <c r="J3066">
        <v>0.832812322140707</v>
      </c>
      <c r="K3066" t="s">
        <v>25919</v>
      </c>
      <c r="L3066">
        <v>5</v>
      </c>
      <c r="M3066" t="s">
        <v>5133</v>
      </c>
      <c r="N3066">
        <v>0.83333333333333304</v>
      </c>
      <c r="O3066">
        <v>8.1274382314694405E-4</v>
      </c>
    </row>
    <row r="3067" spans="1:15">
      <c r="A3067" t="s">
        <v>3718</v>
      </c>
      <c r="B3067" t="s">
        <v>23511</v>
      </c>
      <c r="C3067" t="s">
        <v>3719</v>
      </c>
      <c r="D3067">
        <v>2</v>
      </c>
      <c r="E3067">
        <v>6152</v>
      </c>
      <c r="F3067">
        <v>3</v>
      </c>
      <c r="G3067">
        <v>7804</v>
      </c>
      <c r="H3067">
        <v>0.88457550560319997</v>
      </c>
      <c r="I3067">
        <v>1</v>
      </c>
      <c r="J3067">
        <v>0.85953329234717102</v>
      </c>
      <c r="K3067" t="s">
        <v>24713</v>
      </c>
      <c r="L3067">
        <v>2</v>
      </c>
      <c r="M3067" t="s">
        <v>5133</v>
      </c>
      <c r="N3067">
        <v>0.66666666666666696</v>
      </c>
      <c r="O3067">
        <v>3.2509752925877802E-4</v>
      </c>
    </row>
    <row r="3068" spans="1:15">
      <c r="A3068" t="s">
        <v>3718</v>
      </c>
      <c r="B3068" t="s">
        <v>23513</v>
      </c>
      <c r="C3068" t="s">
        <v>3719</v>
      </c>
      <c r="D3068">
        <v>1</v>
      </c>
      <c r="E3068">
        <v>535</v>
      </c>
      <c r="F3068">
        <v>3</v>
      </c>
      <c r="G3068">
        <v>8124</v>
      </c>
      <c r="H3068">
        <v>0.184859247501582</v>
      </c>
      <c r="I3068">
        <v>0.75508452473579202</v>
      </c>
      <c r="J3068">
        <v>0.71764152547495597</v>
      </c>
      <c r="K3068" t="s">
        <v>24934</v>
      </c>
      <c r="L3068">
        <v>1</v>
      </c>
      <c r="M3068" t="s">
        <v>5133</v>
      </c>
      <c r="N3068">
        <v>0.33333333333333298</v>
      </c>
      <c r="O3068">
        <v>1.8691588785046699E-3</v>
      </c>
    </row>
    <row r="3069" spans="1:15">
      <c r="A3069" t="s">
        <v>3720</v>
      </c>
      <c r="B3069" t="s">
        <v>23511</v>
      </c>
      <c r="C3069" t="s">
        <v>3721</v>
      </c>
      <c r="D3069">
        <v>3</v>
      </c>
      <c r="E3069">
        <v>6152</v>
      </c>
      <c r="F3069">
        <v>3</v>
      </c>
      <c r="G3069">
        <v>7804</v>
      </c>
      <c r="H3069">
        <v>0.489837867770546</v>
      </c>
      <c r="I3069">
        <v>0.96083957126938102</v>
      </c>
      <c r="J3069">
        <v>0.82587360011061495</v>
      </c>
      <c r="K3069" t="s">
        <v>25546</v>
      </c>
      <c r="L3069">
        <v>3</v>
      </c>
      <c r="M3069" t="s">
        <v>5133</v>
      </c>
      <c r="N3069">
        <v>1</v>
      </c>
      <c r="O3069">
        <v>4.8764629388816603E-4</v>
      </c>
    </row>
    <row r="3070" spans="1:15">
      <c r="A3070" t="s">
        <v>3722</v>
      </c>
      <c r="B3070" t="s">
        <v>23518</v>
      </c>
      <c r="C3070" t="s">
        <v>3723</v>
      </c>
      <c r="D3070">
        <v>2</v>
      </c>
      <c r="E3070">
        <v>787</v>
      </c>
      <c r="F3070">
        <v>8</v>
      </c>
      <c r="G3070">
        <v>7393</v>
      </c>
      <c r="H3070">
        <v>0.20623850586585399</v>
      </c>
      <c r="I3070">
        <v>0.83876007220319604</v>
      </c>
      <c r="J3070">
        <v>0.81095958809365798</v>
      </c>
      <c r="K3070" t="s">
        <v>24762</v>
      </c>
      <c r="L3070">
        <v>2</v>
      </c>
      <c r="M3070" t="s">
        <v>5133</v>
      </c>
      <c r="N3070">
        <v>0.25</v>
      </c>
      <c r="O3070">
        <v>2.5412960609911099E-3</v>
      </c>
    </row>
    <row r="3071" spans="1:15">
      <c r="A3071" t="s">
        <v>3722</v>
      </c>
      <c r="B3071" t="s">
        <v>23511</v>
      </c>
      <c r="C3071" t="s">
        <v>3723</v>
      </c>
      <c r="D3071">
        <v>5</v>
      </c>
      <c r="E3071">
        <v>6152</v>
      </c>
      <c r="F3071">
        <v>7</v>
      </c>
      <c r="G3071">
        <v>7804</v>
      </c>
      <c r="H3071">
        <v>0.83137607319657303</v>
      </c>
      <c r="I3071">
        <v>0.98923101772060196</v>
      </c>
      <c r="J3071">
        <v>0.85027699355333197</v>
      </c>
      <c r="K3071" t="s">
        <v>25920</v>
      </c>
      <c r="L3071">
        <v>5</v>
      </c>
      <c r="M3071" t="s">
        <v>5133</v>
      </c>
      <c r="N3071">
        <v>0.71428571428571397</v>
      </c>
      <c r="O3071">
        <v>8.1274382314694405E-4</v>
      </c>
    </row>
    <row r="3072" spans="1:15">
      <c r="A3072" t="s">
        <v>3724</v>
      </c>
      <c r="B3072" t="s">
        <v>23511</v>
      </c>
      <c r="C3072" t="s">
        <v>3725</v>
      </c>
      <c r="D3072">
        <v>1</v>
      </c>
      <c r="E3072">
        <v>6152</v>
      </c>
      <c r="F3072">
        <v>1</v>
      </c>
      <c r="G3072">
        <v>7804</v>
      </c>
      <c r="H3072">
        <v>0.788313685289595</v>
      </c>
      <c r="I3072">
        <v>0.968912233598893</v>
      </c>
      <c r="J3072">
        <v>0.832812322140707</v>
      </c>
      <c r="K3072" t="s">
        <v>25921</v>
      </c>
      <c r="L3072">
        <v>1</v>
      </c>
      <c r="M3072" t="s">
        <v>5133</v>
      </c>
      <c r="N3072">
        <v>1</v>
      </c>
      <c r="O3072">
        <v>1.6254876462938901E-4</v>
      </c>
    </row>
    <row r="3073" spans="1:15">
      <c r="A3073" t="s">
        <v>3726</v>
      </c>
      <c r="B3073" t="s">
        <v>23518</v>
      </c>
      <c r="C3073" t="s">
        <v>3727</v>
      </c>
      <c r="D3073">
        <v>1</v>
      </c>
      <c r="E3073">
        <v>787</v>
      </c>
      <c r="F3073">
        <v>2</v>
      </c>
      <c r="G3073">
        <v>7393</v>
      </c>
      <c r="H3073">
        <v>0.20158492765181499</v>
      </c>
      <c r="I3073">
        <v>0.83876007220319604</v>
      </c>
      <c r="J3073">
        <v>0.81095958809365798</v>
      </c>
      <c r="K3073" t="s">
        <v>24703</v>
      </c>
      <c r="L3073">
        <v>1</v>
      </c>
      <c r="M3073" t="s">
        <v>5133</v>
      </c>
      <c r="N3073">
        <v>0.5</v>
      </c>
      <c r="O3073">
        <v>1.27064803049555E-3</v>
      </c>
    </row>
    <row r="3074" spans="1:15">
      <c r="A3074" t="s">
        <v>3726</v>
      </c>
      <c r="B3074" t="s">
        <v>23511</v>
      </c>
      <c r="C3074" t="s">
        <v>3727</v>
      </c>
      <c r="D3074">
        <v>1</v>
      </c>
      <c r="E3074">
        <v>6152</v>
      </c>
      <c r="F3074">
        <v>2</v>
      </c>
      <c r="G3074">
        <v>7804</v>
      </c>
      <c r="H3074">
        <v>0.95521029019776005</v>
      </c>
      <c r="I3074">
        <v>1</v>
      </c>
      <c r="J3074">
        <v>0.85953329234717102</v>
      </c>
      <c r="K3074" t="s">
        <v>25922</v>
      </c>
      <c r="L3074">
        <v>1</v>
      </c>
      <c r="M3074" t="s">
        <v>5133</v>
      </c>
      <c r="N3074">
        <v>0.5</v>
      </c>
      <c r="O3074">
        <v>1.6254876462938901E-4</v>
      </c>
    </row>
    <row r="3075" spans="1:15">
      <c r="A3075" t="s">
        <v>3728</v>
      </c>
      <c r="B3075" t="s">
        <v>23518</v>
      </c>
      <c r="C3075" t="s">
        <v>3729</v>
      </c>
      <c r="D3075">
        <v>1</v>
      </c>
      <c r="E3075">
        <v>787</v>
      </c>
      <c r="F3075">
        <v>1</v>
      </c>
      <c r="G3075">
        <v>7393</v>
      </c>
      <c r="H3075">
        <v>0.106452049235764</v>
      </c>
      <c r="I3075">
        <v>0.63266972740240601</v>
      </c>
      <c r="J3075">
        <v>0.61170005408803896</v>
      </c>
      <c r="K3075" t="s">
        <v>24703</v>
      </c>
      <c r="L3075">
        <v>1</v>
      </c>
      <c r="M3075" t="s">
        <v>5133</v>
      </c>
      <c r="N3075">
        <v>1</v>
      </c>
      <c r="O3075">
        <v>1.27064803049555E-3</v>
      </c>
    </row>
    <row r="3076" spans="1:15">
      <c r="A3076" t="s">
        <v>3730</v>
      </c>
      <c r="B3076" t="s">
        <v>23513</v>
      </c>
      <c r="C3076" t="s">
        <v>3731</v>
      </c>
      <c r="D3076">
        <v>1</v>
      </c>
      <c r="E3076">
        <v>535</v>
      </c>
      <c r="F3076">
        <v>12</v>
      </c>
      <c r="G3076">
        <v>8124</v>
      </c>
      <c r="H3076">
        <v>0.55870736002102495</v>
      </c>
      <c r="I3076">
        <v>0.99999999999997702</v>
      </c>
      <c r="J3076">
        <v>0.95041217501583097</v>
      </c>
      <c r="K3076" t="s">
        <v>25912</v>
      </c>
      <c r="L3076">
        <v>1</v>
      </c>
      <c r="M3076" t="s">
        <v>5133</v>
      </c>
      <c r="N3076">
        <v>8.3333333333333301E-2</v>
      </c>
      <c r="O3076">
        <v>1.8691588785046699E-3</v>
      </c>
    </row>
    <row r="3077" spans="1:15">
      <c r="A3077" t="s">
        <v>3730</v>
      </c>
      <c r="B3077" t="s">
        <v>23511</v>
      </c>
      <c r="C3077" t="s">
        <v>3731</v>
      </c>
      <c r="D3077">
        <v>9</v>
      </c>
      <c r="E3077">
        <v>6152</v>
      </c>
      <c r="F3077">
        <v>12</v>
      </c>
      <c r="G3077">
        <v>7804</v>
      </c>
      <c r="H3077">
        <v>0.76277084557059505</v>
      </c>
      <c r="I3077">
        <v>0.968912233598893</v>
      </c>
      <c r="J3077">
        <v>0.832812322140707</v>
      </c>
      <c r="K3077" t="s">
        <v>25923</v>
      </c>
      <c r="L3077">
        <v>9</v>
      </c>
      <c r="M3077" t="s">
        <v>5133</v>
      </c>
      <c r="N3077">
        <v>0.75</v>
      </c>
      <c r="O3077">
        <v>1.4629388816645001E-3</v>
      </c>
    </row>
    <row r="3078" spans="1:15">
      <c r="A3078" t="s">
        <v>3730</v>
      </c>
      <c r="B3078" t="s">
        <v>23518</v>
      </c>
      <c r="C3078" t="s">
        <v>3731</v>
      </c>
      <c r="D3078">
        <v>2</v>
      </c>
      <c r="E3078">
        <v>787</v>
      </c>
      <c r="F3078">
        <v>13</v>
      </c>
      <c r="G3078">
        <v>7393</v>
      </c>
      <c r="H3078">
        <v>0.41008176369828198</v>
      </c>
      <c r="I3078">
        <v>1</v>
      </c>
      <c r="J3078">
        <v>0.966855260484069</v>
      </c>
      <c r="K3078" t="s">
        <v>23587</v>
      </c>
      <c r="L3078">
        <v>2</v>
      </c>
      <c r="M3078" t="s">
        <v>5133</v>
      </c>
      <c r="N3078">
        <v>0.15384615384615399</v>
      </c>
      <c r="O3078">
        <v>2.5412960609911099E-3</v>
      </c>
    </row>
    <row r="3079" spans="1:15">
      <c r="A3079" t="s">
        <v>3732</v>
      </c>
      <c r="B3079" t="s">
        <v>23511</v>
      </c>
      <c r="C3079" t="s">
        <v>3733</v>
      </c>
      <c r="D3079">
        <v>3</v>
      </c>
      <c r="E3079">
        <v>6152</v>
      </c>
      <c r="F3079">
        <v>3</v>
      </c>
      <c r="G3079">
        <v>7804</v>
      </c>
      <c r="H3079">
        <v>0.489837867770546</v>
      </c>
      <c r="I3079">
        <v>0.96083957126938102</v>
      </c>
      <c r="J3079">
        <v>0.82587360011061495</v>
      </c>
      <c r="K3079" t="s">
        <v>24755</v>
      </c>
      <c r="L3079">
        <v>3</v>
      </c>
      <c r="M3079" t="s">
        <v>5133</v>
      </c>
      <c r="N3079">
        <v>1</v>
      </c>
      <c r="O3079">
        <v>4.8764629388816603E-4</v>
      </c>
    </row>
    <row r="3080" spans="1:15">
      <c r="A3080" t="s">
        <v>3734</v>
      </c>
      <c r="B3080" t="s">
        <v>23511</v>
      </c>
      <c r="C3080" t="s">
        <v>3735</v>
      </c>
      <c r="D3080">
        <v>3</v>
      </c>
      <c r="E3080">
        <v>6152</v>
      </c>
      <c r="F3080">
        <v>3</v>
      </c>
      <c r="G3080">
        <v>7804</v>
      </c>
      <c r="H3080">
        <v>0.489837867770546</v>
      </c>
      <c r="I3080">
        <v>0.96083957126938102</v>
      </c>
      <c r="J3080">
        <v>0.82587360011061495</v>
      </c>
      <c r="K3080" t="s">
        <v>24770</v>
      </c>
      <c r="L3080">
        <v>3</v>
      </c>
      <c r="M3080" t="s">
        <v>5133</v>
      </c>
      <c r="N3080">
        <v>1</v>
      </c>
      <c r="O3080">
        <v>4.8764629388816603E-4</v>
      </c>
    </row>
    <row r="3081" spans="1:15">
      <c r="A3081" t="s">
        <v>3736</v>
      </c>
      <c r="B3081" t="s">
        <v>23511</v>
      </c>
      <c r="C3081" t="s">
        <v>3737</v>
      </c>
      <c r="D3081">
        <v>3</v>
      </c>
      <c r="E3081">
        <v>6152</v>
      </c>
      <c r="F3081">
        <v>3</v>
      </c>
      <c r="G3081">
        <v>7804</v>
      </c>
      <c r="H3081">
        <v>0.489837867770546</v>
      </c>
      <c r="I3081">
        <v>0.96083957126938102</v>
      </c>
      <c r="J3081">
        <v>0.82587360011061495</v>
      </c>
      <c r="K3081" t="s">
        <v>24770</v>
      </c>
      <c r="L3081">
        <v>3</v>
      </c>
      <c r="M3081" t="s">
        <v>5133</v>
      </c>
      <c r="N3081">
        <v>1</v>
      </c>
      <c r="O3081">
        <v>4.8764629388816603E-4</v>
      </c>
    </row>
    <row r="3082" spans="1:15">
      <c r="A3082" t="s">
        <v>3738</v>
      </c>
      <c r="B3082" t="s">
        <v>23511</v>
      </c>
      <c r="C3082" t="s">
        <v>3739</v>
      </c>
      <c r="D3082">
        <v>6</v>
      </c>
      <c r="E3082">
        <v>6152</v>
      </c>
      <c r="F3082">
        <v>7</v>
      </c>
      <c r="G3082">
        <v>7804</v>
      </c>
      <c r="H3082">
        <v>0.54476030000281095</v>
      </c>
      <c r="I3082">
        <v>0.968912233598893</v>
      </c>
      <c r="J3082">
        <v>0.832812322140707</v>
      </c>
      <c r="K3082" t="s">
        <v>25924</v>
      </c>
      <c r="L3082">
        <v>6</v>
      </c>
      <c r="M3082" t="s">
        <v>5133</v>
      </c>
      <c r="N3082">
        <v>0.85714285714285698</v>
      </c>
      <c r="O3082">
        <v>9.7529258777633303E-4</v>
      </c>
    </row>
    <row r="3083" spans="1:15">
      <c r="A3083" t="s">
        <v>3738</v>
      </c>
      <c r="B3083" t="s">
        <v>23518</v>
      </c>
      <c r="C3083" t="s">
        <v>3739</v>
      </c>
      <c r="D3083">
        <v>1</v>
      </c>
      <c r="E3083">
        <v>787</v>
      </c>
      <c r="F3083">
        <v>7</v>
      </c>
      <c r="G3083">
        <v>7393</v>
      </c>
      <c r="H3083">
        <v>0.54534917443390396</v>
      </c>
      <c r="I3083">
        <v>1</v>
      </c>
      <c r="J3083">
        <v>0.966855260484069</v>
      </c>
      <c r="K3083" t="s">
        <v>24697</v>
      </c>
      <c r="L3083">
        <v>1</v>
      </c>
      <c r="M3083" t="s">
        <v>5133</v>
      </c>
      <c r="N3083">
        <v>0.14285714285714299</v>
      </c>
      <c r="O3083">
        <v>1.27064803049555E-3</v>
      </c>
    </row>
    <row r="3084" spans="1:15">
      <c r="A3084" t="s">
        <v>3740</v>
      </c>
      <c r="B3084" t="s">
        <v>23511</v>
      </c>
      <c r="C3084" t="s">
        <v>3741</v>
      </c>
      <c r="D3084">
        <v>1</v>
      </c>
      <c r="E3084">
        <v>6152</v>
      </c>
      <c r="F3084">
        <v>2</v>
      </c>
      <c r="G3084">
        <v>7804</v>
      </c>
      <c r="H3084">
        <v>0.95521029019776005</v>
      </c>
      <c r="I3084">
        <v>1</v>
      </c>
      <c r="J3084">
        <v>0.85953329234717102</v>
      </c>
      <c r="K3084" t="s">
        <v>24696</v>
      </c>
      <c r="L3084">
        <v>1</v>
      </c>
      <c r="M3084" t="s">
        <v>5133</v>
      </c>
      <c r="N3084">
        <v>0.5</v>
      </c>
      <c r="O3084">
        <v>1.6254876462938901E-4</v>
      </c>
    </row>
    <row r="3085" spans="1:15">
      <c r="A3085" t="s">
        <v>3740</v>
      </c>
      <c r="B3085" t="s">
        <v>23518</v>
      </c>
      <c r="C3085" t="s">
        <v>3741</v>
      </c>
      <c r="D3085">
        <v>1</v>
      </c>
      <c r="E3085">
        <v>787</v>
      </c>
      <c r="F3085">
        <v>2</v>
      </c>
      <c r="G3085">
        <v>7393</v>
      </c>
      <c r="H3085">
        <v>0.20158492765181499</v>
      </c>
      <c r="I3085">
        <v>0.83876007220319604</v>
      </c>
      <c r="J3085">
        <v>0.81095958809365798</v>
      </c>
      <c r="K3085" t="s">
        <v>24697</v>
      </c>
      <c r="L3085">
        <v>1</v>
      </c>
      <c r="M3085" t="s">
        <v>5133</v>
      </c>
      <c r="N3085">
        <v>0.5</v>
      </c>
      <c r="O3085">
        <v>1.27064803049555E-3</v>
      </c>
    </row>
    <row r="3086" spans="1:15">
      <c r="A3086" t="s">
        <v>3742</v>
      </c>
      <c r="B3086" t="s">
        <v>23511</v>
      </c>
      <c r="C3086" t="s">
        <v>3743</v>
      </c>
      <c r="D3086">
        <v>3</v>
      </c>
      <c r="E3086">
        <v>6152</v>
      </c>
      <c r="F3086">
        <v>3</v>
      </c>
      <c r="G3086">
        <v>7804</v>
      </c>
      <c r="H3086">
        <v>0.489837867770546</v>
      </c>
      <c r="I3086">
        <v>0.96083957126938102</v>
      </c>
      <c r="J3086">
        <v>0.82587360011061495</v>
      </c>
      <c r="K3086" t="s">
        <v>24856</v>
      </c>
      <c r="L3086">
        <v>3</v>
      </c>
      <c r="M3086" t="s">
        <v>5133</v>
      </c>
      <c r="N3086">
        <v>1</v>
      </c>
      <c r="O3086">
        <v>4.8764629388816603E-4</v>
      </c>
    </row>
    <row r="3087" spans="1:15">
      <c r="A3087" t="s">
        <v>3744</v>
      </c>
      <c r="B3087" t="s">
        <v>23518</v>
      </c>
      <c r="C3087" t="s">
        <v>3745</v>
      </c>
      <c r="D3087">
        <v>1</v>
      </c>
      <c r="E3087">
        <v>787</v>
      </c>
      <c r="F3087">
        <v>3</v>
      </c>
      <c r="G3087">
        <v>7393</v>
      </c>
      <c r="H3087">
        <v>0.28660084727541502</v>
      </c>
      <c r="I3087">
        <v>0.97863801257884697</v>
      </c>
      <c r="J3087">
        <v>0.94620131057153301</v>
      </c>
      <c r="K3087" t="s">
        <v>23735</v>
      </c>
      <c r="L3087">
        <v>1</v>
      </c>
      <c r="M3087" t="s">
        <v>5133</v>
      </c>
      <c r="N3087">
        <v>0.33333333333333298</v>
      </c>
      <c r="O3087">
        <v>1.27064803049555E-3</v>
      </c>
    </row>
    <row r="3088" spans="1:15">
      <c r="A3088" t="s">
        <v>3744</v>
      </c>
      <c r="B3088" t="s">
        <v>23511</v>
      </c>
      <c r="C3088" t="s">
        <v>3745</v>
      </c>
      <c r="D3088">
        <v>2</v>
      </c>
      <c r="E3088">
        <v>6152</v>
      </c>
      <c r="F3088">
        <v>3</v>
      </c>
      <c r="G3088">
        <v>7804</v>
      </c>
      <c r="H3088">
        <v>0.88457550560319997</v>
      </c>
      <c r="I3088">
        <v>1</v>
      </c>
      <c r="J3088">
        <v>0.85953329234717102</v>
      </c>
      <c r="K3088" t="s">
        <v>24713</v>
      </c>
      <c r="L3088">
        <v>2</v>
      </c>
      <c r="M3088" t="s">
        <v>5133</v>
      </c>
      <c r="N3088">
        <v>0.66666666666666696</v>
      </c>
      <c r="O3088">
        <v>3.2509752925877802E-4</v>
      </c>
    </row>
    <row r="3089" spans="1:15">
      <c r="A3089" t="s">
        <v>3746</v>
      </c>
      <c r="B3089" t="s">
        <v>23511</v>
      </c>
      <c r="C3089" t="s">
        <v>3747</v>
      </c>
      <c r="D3089">
        <v>2</v>
      </c>
      <c r="E3089">
        <v>6152</v>
      </c>
      <c r="F3089">
        <v>3</v>
      </c>
      <c r="G3089">
        <v>7804</v>
      </c>
      <c r="H3089">
        <v>0.88457550560319997</v>
      </c>
      <c r="I3089">
        <v>1</v>
      </c>
      <c r="J3089">
        <v>0.85953329234717102</v>
      </c>
      <c r="K3089" t="s">
        <v>24713</v>
      </c>
      <c r="L3089">
        <v>2</v>
      </c>
      <c r="M3089" t="s">
        <v>5133</v>
      </c>
      <c r="N3089">
        <v>0.66666666666666696</v>
      </c>
      <c r="O3089">
        <v>3.2509752925877802E-4</v>
      </c>
    </row>
    <row r="3090" spans="1:15">
      <c r="A3090" t="s">
        <v>3746</v>
      </c>
      <c r="B3090" t="s">
        <v>23518</v>
      </c>
      <c r="C3090" t="s">
        <v>3747</v>
      </c>
      <c r="D3090">
        <v>1</v>
      </c>
      <c r="E3090">
        <v>787</v>
      </c>
      <c r="F3090">
        <v>3</v>
      </c>
      <c r="G3090">
        <v>7393</v>
      </c>
      <c r="H3090">
        <v>0.28660084727541502</v>
      </c>
      <c r="I3090">
        <v>0.97863801257884697</v>
      </c>
      <c r="J3090">
        <v>0.94620131057153301</v>
      </c>
      <c r="K3090" t="s">
        <v>23735</v>
      </c>
      <c r="L3090">
        <v>1</v>
      </c>
      <c r="M3090" t="s">
        <v>5133</v>
      </c>
      <c r="N3090">
        <v>0.33333333333333298</v>
      </c>
      <c r="O3090">
        <v>1.27064803049555E-3</v>
      </c>
    </row>
    <row r="3091" spans="1:15">
      <c r="A3091" t="s">
        <v>3748</v>
      </c>
      <c r="B3091" t="s">
        <v>23513</v>
      </c>
      <c r="C3091" t="s">
        <v>3749</v>
      </c>
      <c r="D3091">
        <v>1</v>
      </c>
      <c r="E3091">
        <v>535</v>
      </c>
      <c r="F3091">
        <v>1</v>
      </c>
      <c r="G3091">
        <v>8124</v>
      </c>
      <c r="H3091">
        <v>6.5854258985721295E-2</v>
      </c>
      <c r="I3091">
        <v>0.448760549738495</v>
      </c>
      <c r="J3091">
        <v>0.42650749013827299</v>
      </c>
      <c r="K3091" t="s">
        <v>24934</v>
      </c>
      <c r="L3091">
        <v>1</v>
      </c>
      <c r="M3091" t="s">
        <v>5133</v>
      </c>
      <c r="N3091">
        <v>1</v>
      </c>
      <c r="O3091">
        <v>1.8691588785046699E-3</v>
      </c>
    </row>
    <row r="3092" spans="1:15">
      <c r="A3092" t="s">
        <v>3750</v>
      </c>
      <c r="B3092" t="s">
        <v>23513</v>
      </c>
      <c r="C3092" t="s">
        <v>3751</v>
      </c>
      <c r="D3092">
        <v>1</v>
      </c>
      <c r="E3092">
        <v>535</v>
      </c>
      <c r="F3092">
        <v>1</v>
      </c>
      <c r="G3092">
        <v>8124</v>
      </c>
      <c r="H3092">
        <v>6.5854258985721295E-2</v>
      </c>
      <c r="I3092">
        <v>0.448760549738495</v>
      </c>
      <c r="J3092">
        <v>0.42650749013827299</v>
      </c>
      <c r="K3092" t="s">
        <v>24934</v>
      </c>
      <c r="L3092">
        <v>1</v>
      </c>
      <c r="M3092" t="s">
        <v>5133</v>
      </c>
      <c r="N3092">
        <v>1</v>
      </c>
      <c r="O3092">
        <v>1.8691588785046699E-3</v>
      </c>
    </row>
    <row r="3093" spans="1:15">
      <c r="A3093" t="s">
        <v>3752</v>
      </c>
      <c r="B3093" t="s">
        <v>23513</v>
      </c>
      <c r="C3093" t="s">
        <v>3753</v>
      </c>
      <c r="D3093">
        <v>1</v>
      </c>
      <c r="E3093">
        <v>535</v>
      </c>
      <c r="F3093">
        <v>23</v>
      </c>
      <c r="G3093">
        <v>8124</v>
      </c>
      <c r="H3093">
        <v>0.79175173776194596</v>
      </c>
      <c r="I3093">
        <v>0.99999999999997702</v>
      </c>
      <c r="J3093">
        <v>0.95041217501583097</v>
      </c>
      <c r="K3093" t="s">
        <v>24600</v>
      </c>
      <c r="L3093">
        <v>1</v>
      </c>
      <c r="M3093" t="s">
        <v>5133</v>
      </c>
      <c r="N3093">
        <v>4.3478260869565202E-2</v>
      </c>
      <c r="O3093">
        <v>1.8691588785046699E-3</v>
      </c>
    </row>
    <row r="3094" spans="1:15">
      <c r="A3094" t="s">
        <v>3752</v>
      </c>
      <c r="B3094" t="s">
        <v>23518</v>
      </c>
      <c r="C3094" t="s">
        <v>3753</v>
      </c>
      <c r="D3094">
        <v>3</v>
      </c>
      <c r="E3094">
        <v>787</v>
      </c>
      <c r="F3094">
        <v>14</v>
      </c>
      <c r="G3094">
        <v>7393</v>
      </c>
      <c r="H3094">
        <v>0.18085133415340399</v>
      </c>
      <c r="I3094">
        <v>0.83876007220319604</v>
      </c>
      <c r="J3094">
        <v>0.81095958809365798</v>
      </c>
      <c r="K3094" t="s">
        <v>25925</v>
      </c>
      <c r="L3094">
        <v>3</v>
      </c>
      <c r="M3094" t="s">
        <v>5133</v>
      </c>
      <c r="N3094">
        <v>0.214285714285714</v>
      </c>
      <c r="O3094">
        <v>3.8119440914866601E-3</v>
      </c>
    </row>
    <row r="3095" spans="1:15">
      <c r="A3095" t="s">
        <v>3752</v>
      </c>
      <c r="B3095" t="s">
        <v>23511</v>
      </c>
      <c r="C3095" t="s">
        <v>3753</v>
      </c>
      <c r="D3095">
        <v>12</v>
      </c>
      <c r="E3095">
        <v>6152</v>
      </c>
      <c r="F3095">
        <v>16</v>
      </c>
      <c r="G3095">
        <v>7804</v>
      </c>
      <c r="H3095">
        <v>0.76212012180302802</v>
      </c>
      <c r="I3095">
        <v>0.968912233598893</v>
      </c>
      <c r="J3095">
        <v>0.832812322140707</v>
      </c>
      <c r="K3095" t="s">
        <v>25926</v>
      </c>
      <c r="L3095">
        <v>12</v>
      </c>
      <c r="M3095" t="s">
        <v>5133</v>
      </c>
      <c r="N3095">
        <v>0.75</v>
      </c>
      <c r="O3095">
        <v>1.95058517555267E-3</v>
      </c>
    </row>
    <row r="3096" spans="1:15">
      <c r="A3096" t="s">
        <v>3754</v>
      </c>
      <c r="B3096" t="s">
        <v>23513</v>
      </c>
      <c r="C3096" t="s">
        <v>3755</v>
      </c>
      <c r="D3096">
        <v>1</v>
      </c>
      <c r="E3096">
        <v>535</v>
      </c>
      <c r="F3096">
        <v>2</v>
      </c>
      <c r="G3096">
        <v>8124</v>
      </c>
      <c r="H3096">
        <v>0.12737930779067499</v>
      </c>
      <c r="I3096">
        <v>0.64703075560747003</v>
      </c>
      <c r="J3096">
        <v>0.614945907739046</v>
      </c>
      <c r="K3096" t="s">
        <v>24600</v>
      </c>
      <c r="L3096">
        <v>1</v>
      </c>
      <c r="M3096" t="s">
        <v>5133</v>
      </c>
      <c r="N3096">
        <v>0.5</v>
      </c>
      <c r="O3096">
        <v>1.8691588785046699E-3</v>
      </c>
    </row>
    <row r="3097" spans="1:15">
      <c r="A3097" t="s">
        <v>3754</v>
      </c>
      <c r="B3097" t="s">
        <v>23518</v>
      </c>
      <c r="C3097" t="s">
        <v>3755</v>
      </c>
      <c r="D3097">
        <v>2</v>
      </c>
      <c r="E3097">
        <v>787</v>
      </c>
      <c r="F3097">
        <v>3</v>
      </c>
      <c r="G3097">
        <v>7393</v>
      </c>
      <c r="H3097">
        <v>3.1553088404617E-2</v>
      </c>
      <c r="I3097">
        <v>0.44363642296891398</v>
      </c>
      <c r="J3097">
        <v>0.42893220928983</v>
      </c>
      <c r="K3097" t="s">
        <v>25927</v>
      </c>
      <c r="L3097">
        <v>2</v>
      </c>
      <c r="M3097" t="s">
        <v>5133</v>
      </c>
      <c r="N3097">
        <v>0.66666666666666696</v>
      </c>
      <c r="O3097">
        <v>2.5412960609911099E-3</v>
      </c>
    </row>
    <row r="3098" spans="1:15">
      <c r="A3098" t="s">
        <v>3756</v>
      </c>
      <c r="B3098" t="s">
        <v>23511</v>
      </c>
      <c r="C3098" t="s">
        <v>3757</v>
      </c>
      <c r="D3098">
        <v>6</v>
      </c>
      <c r="E3098">
        <v>6152</v>
      </c>
      <c r="F3098">
        <v>8</v>
      </c>
      <c r="G3098">
        <v>7804</v>
      </c>
      <c r="H3098">
        <v>0.77072248517942499</v>
      </c>
      <c r="I3098">
        <v>0.968912233598893</v>
      </c>
      <c r="J3098">
        <v>0.832812322140707</v>
      </c>
      <c r="K3098" t="s">
        <v>25928</v>
      </c>
      <c r="L3098">
        <v>6</v>
      </c>
      <c r="M3098" t="s">
        <v>5133</v>
      </c>
      <c r="N3098">
        <v>0.75</v>
      </c>
      <c r="O3098">
        <v>9.7529258777633303E-4</v>
      </c>
    </row>
    <row r="3099" spans="1:15">
      <c r="A3099" t="s">
        <v>3756</v>
      </c>
      <c r="B3099" t="s">
        <v>23513</v>
      </c>
      <c r="C3099" t="s">
        <v>3757</v>
      </c>
      <c r="D3099">
        <v>3</v>
      </c>
      <c r="E3099">
        <v>535</v>
      </c>
      <c r="F3099">
        <v>9</v>
      </c>
      <c r="G3099">
        <v>8124</v>
      </c>
      <c r="H3099">
        <v>1.7685543614131001E-2</v>
      </c>
      <c r="I3099">
        <v>0.25752633683734599</v>
      </c>
      <c r="J3099">
        <v>0.24475616591744701</v>
      </c>
      <c r="K3099" t="s">
        <v>24136</v>
      </c>
      <c r="L3099">
        <v>3</v>
      </c>
      <c r="M3099" t="s">
        <v>5133</v>
      </c>
      <c r="N3099">
        <v>0.33333333333333298</v>
      </c>
      <c r="O3099">
        <v>5.60747663551402E-3</v>
      </c>
    </row>
    <row r="3100" spans="1:15">
      <c r="A3100" t="s">
        <v>3758</v>
      </c>
      <c r="B3100" t="s">
        <v>23511</v>
      </c>
      <c r="C3100" t="s">
        <v>3759</v>
      </c>
      <c r="D3100">
        <v>1</v>
      </c>
      <c r="E3100">
        <v>6152</v>
      </c>
      <c r="F3100">
        <v>1</v>
      </c>
      <c r="G3100">
        <v>7804</v>
      </c>
      <c r="H3100">
        <v>0.788313685289595</v>
      </c>
      <c r="I3100">
        <v>0.968912233598893</v>
      </c>
      <c r="J3100">
        <v>0.832812322140707</v>
      </c>
      <c r="K3100" t="s">
        <v>24520</v>
      </c>
      <c r="L3100">
        <v>1</v>
      </c>
      <c r="M3100" t="s">
        <v>5133</v>
      </c>
      <c r="N3100">
        <v>1</v>
      </c>
      <c r="O3100">
        <v>1.6254876462938901E-4</v>
      </c>
    </row>
    <row r="3101" spans="1:15">
      <c r="A3101" t="s">
        <v>3760</v>
      </c>
      <c r="B3101" t="s">
        <v>23511</v>
      </c>
      <c r="C3101" t="s">
        <v>3761</v>
      </c>
      <c r="D3101">
        <v>2</v>
      </c>
      <c r="E3101">
        <v>6152</v>
      </c>
      <c r="F3101">
        <v>2</v>
      </c>
      <c r="G3101">
        <v>7804</v>
      </c>
      <c r="H3101">
        <v>0.62141708038142995</v>
      </c>
      <c r="I3101">
        <v>0.968912233598893</v>
      </c>
      <c r="J3101">
        <v>0.832812322140707</v>
      </c>
      <c r="K3101" t="s">
        <v>25929</v>
      </c>
      <c r="L3101">
        <v>2</v>
      </c>
      <c r="M3101" t="s">
        <v>5133</v>
      </c>
      <c r="N3101">
        <v>1</v>
      </c>
      <c r="O3101">
        <v>3.2509752925877802E-4</v>
      </c>
    </row>
    <row r="3102" spans="1:15">
      <c r="A3102" t="s">
        <v>3762</v>
      </c>
      <c r="B3102" t="s">
        <v>23518</v>
      </c>
      <c r="C3102" t="s">
        <v>3763</v>
      </c>
      <c r="D3102">
        <v>7</v>
      </c>
      <c r="E3102">
        <v>787</v>
      </c>
      <c r="F3102">
        <v>64</v>
      </c>
      <c r="G3102">
        <v>7393</v>
      </c>
      <c r="H3102">
        <v>0.52957411514366304</v>
      </c>
      <c r="I3102">
        <v>1</v>
      </c>
      <c r="J3102">
        <v>0.966855260484069</v>
      </c>
      <c r="K3102" t="s">
        <v>25930</v>
      </c>
      <c r="L3102">
        <v>7</v>
      </c>
      <c r="M3102" t="s">
        <v>5133</v>
      </c>
      <c r="N3102">
        <v>0.109375</v>
      </c>
      <c r="O3102">
        <v>8.8945362134688708E-3</v>
      </c>
    </row>
    <row r="3103" spans="1:15">
      <c r="A3103" t="s">
        <v>3762</v>
      </c>
      <c r="B3103" t="s">
        <v>23511</v>
      </c>
      <c r="C3103" t="s">
        <v>3763</v>
      </c>
      <c r="D3103">
        <v>49</v>
      </c>
      <c r="E3103">
        <v>6152</v>
      </c>
      <c r="F3103">
        <v>65</v>
      </c>
      <c r="G3103">
        <v>7804</v>
      </c>
      <c r="H3103">
        <v>0.80083346896405405</v>
      </c>
      <c r="I3103">
        <v>0.968912233598893</v>
      </c>
      <c r="J3103">
        <v>0.832812322140707</v>
      </c>
      <c r="K3103" t="s">
        <v>25931</v>
      </c>
      <c r="L3103">
        <v>49</v>
      </c>
      <c r="M3103" t="s">
        <v>5133</v>
      </c>
      <c r="N3103">
        <v>0.75384615384615405</v>
      </c>
      <c r="O3103">
        <v>7.9648894668400503E-3</v>
      </c>
    </row>
    <row r="3104" spans="1:15">
      <c r="A3104" t="s">
        <v>3762</v>
      </c>
      <c r="B3104" t="s">
        <v>23513</v>
      </c>
      <c r="C3104" t="s">
        <v>3763</v>
      </c>
      <c r="D3104">
        <v>7</v>
      </c>
      <c r="E3104">
        <v>535</v>
      </c>
      <c r="F3104">
        <v>64</v>
      </c>
      <c r="G3104">
        <v>8124</v>
      </c>
      <c r="H3104">
        <v>0.12627971826544099</v>
      </c>
      <c r="I3104">
        <v>0.64703075560747003</v>
      </c>
      <c r="J3104">
        <v>0.614945907739046</v>
      </c>
      <c r="K3104" t="s">
        <v>25932</v>
      </c>
      <c r="L3104">
        <v>7</v>
      </c>
      <c r="M3104" t="s">
        <v>5133</v>
      </c>
      <c r="N3104">
        <v>0.109375</v>
      </c>
      <c r="O3104">
        <v>1.3084112149532701E-2</v>
      </c>
    </row>
    <row r="3105" spans="1:15">
      <c r="A3105" t="s">
        <v>3764</v>
      </c>
      <c r="B3105" t="s">
        <v>23513</v>
      </c>
      <c r="C3105" t="s">
        <v>3765</v>
      </c>
      <c r="D3105">
        <v>6</v>
      </c>
      <c r="E3105">
        <v>535</v>
      </c>
      <c r="F3105">
        <v>83</v>
      </c>
      <c r="G3105">
        <v>8124</v>
      </c>
      <c r="H3105">
        <v>0.46830512401486502</v>
      </c>
      <c r="I3105">
        <v>0.99999999999997702</v>
      </c>
      <c r="J3105">
        <v>0.95041217501583097</v>
      </c>
      <c r="K3105" t="s">
        <v>25933</v>
      </c>
      <c r="L3105">
        <v>6</v>
      </c>
      <c r="M3105" t="s">
        <v>5133</v>
      </c>
      <c r="N3105">
        <v>7.2289156626505993E-2</v>
      </c>
      <c r="O3105">
        <v>1.1214953271028E-2</v>
      </c>
    </row>
    <row r="3106" spans="1:15">
      <c r="A3106" t="s">
        <v>3764</v>
      </c>
      <c r="B3106" t="s">
        <v>23518</v>
      </c>
      <c r="C3106" t="s">
        <v>3765</v>
      </c>
      <c r="D3106">
        <v>3</v>
      </c>
      <c r="E3106">
        <v>787</v>
      </c>
      <c r="F3106">
        <v>62</v>
      </c>
      <c r="G3106">
        <v>7393</v>
      </c>
      <c r="H3106">
        <v>0.96768792547578797</v>
      </c>
      <c r="I3106">
        <v>1</v>
      </c>
      <c r="J3106">
        <v>0.966855260484069</v>
      </c>
      <c r="K3106" t="s">
        <v>25925</v>
      </c>
      <c r="L3106">
        <v>3</v>
      </c>
      <c r="M3106" t="s">
        <v>5133</v>
      </c>
      <c r="N3106">
        <v>4.8387096774193498E-2</v>
      </c>
      <c r="O3106">
        <v>3.8119440914866601E-3</v>
      </c>
    </row>
    <row r="3107" spans="1:15">
      <c r="A3107" t="s">
        <v>3764</v>
      </c>
      <c r="B3107" t="s">
        <v>23511</v>
      </c>
      <c r="C3107" t="s">
        <v>3765</v>
      </c>
      <c r="D3107">
        <v>59</v>
      </c>
      <c r="E3107">
        <v>6152</v>
      </c>
      <c r="F3107">
        <v>68</v>
      </c>
      <c r="G3107">
        <v>7804</v>
      </c>
      <c r="H3107">
        <v>6.6857831388359698E-2</v>
      </c>
      <c r="I3107">
        <v>0.334289156941798</v>
      </c>
      <c r="J3107">
        <v>0.287332659662144</v>
      </c>
      <c r="K3107" t="s">
        <v>25934</v>
      </c>
      <c r="L3107">
        <v>59</v>
      </c>
      <c r="M3107" t="s">
        <v>5133</v>
      </c>
      <c r="N3107">
        <v>0.86764705882352899</v>
      </c>
      <c r="O3107">
        <v>9.5903771131339403E-3</v>
      </c>
    </row>
    <row r="3108" spans="1:15">
      <c r="A3108" t="s">
        <v>3766</v>
      </c>
      <c r="B3108" t="s">
        <v>23511</v>
      </c>
      <c r="C3108" t="s">
        <v>3767</v>
      </c>
      <c r="D3108">
        <v>3</v>
      </c>
      <c r="E3108">
        <v>6152</v>
      </c>
      <c r="F3108">
        <v>3</v>
      </c>
      <c r="G3108">
        <v>7804</v>
      </c>
      <c r="H3108">
        <v>0.489837867770546</v>
      </c>
      <c r="I3108">
        <v>0.96083957126938102</v>
      </c>
      <c r="J3108">
        <v>0.82587360011061495</v>
      </c>
      <c r="K3108" t="s">
        <v>24610</v>
      </c>
      <c r="L3108">
        <v>3</v>
      </c>
      <c r="M3108" t="s">
        <v>5133</v>
      </c>
      <c r="N3108">
        <v>1</v>
      </c>
      <c r="O3108">
        <v>4.8764629388816603E-4</v>
      </c>
    </row>
    <row r="3109" spans="1:15">
      <c r="A3109" t="s">
        <v>3768</v>
      </c>
      <c r="B3109" t="s">
        <v>23511</v>
      </c>
      <c r="C3109" t="s">
        <v>3769</v>
      </c>
      <c r="D3109">
        <v>2</v>
      </c>
      <c r="E3109">
        <v>6152</v>
      </c>
      <c r="F3109">
        <v>3</v>
      </c>
      <c r="G3109">
        <v>7804</v>
      </c>
      <c r="H3109">
        <v>0.88457550560319997</v>
      </c>
      <c r="I3109">
        <v>1</v>
      </c>
      <c r="J3109">
        <v>0.85953329234717102</v>
      </c>
      <c r="K3109" t="s">
        <v>24573</v>
      </c>
      <c r="L3109">
        <v>2</v>
      </c>
      <c r="M3109" t="s">
        <v>5133</v>
      </c>
      <c r="N3109">
        <v>0.66666666666666696</v>
      </c>
      <c r="O3109">
        <v>3.2509752925877802E-4</v>
      </c>
    </row>
    <row r="3110" spans="1:15">
      <c r="A3110" t="s">
        <v>3770</v>
      </c>
      <c r="B3110" t="s">
        <v>23513</v>
      </c>
      <c r="C3110" t="s">
        <v>3771</v>
      </c>
      <c r="D3110">
        <v>4</v>
      </c>
      <c r="E3110">
        <v>535</v>
      </c>
      <c r="F3110">
        <v>66</v>
      </c>
      <c r="G3110">
        <v>8124</v>
      </c>
      <c r="H3110">
        <v>0.64022957360637101</v>
      </c>
      <c r="I3110">
        <v>0.99999999999997702</v>
      </c>
      <c r="J3110">
        <v>0.95041217501583097</v>
      </c>
      <c r="K3110" t="s">
        <v>25935</v>
      </c>
      <c r="L3110">
        <v>4</v>
      </c>
      <c r="M3110" t="s">
        <v>5133</v>
      </c>
      <c r="N3110">
        <v>6.0606060606060601E-2</v>
      </c>
      <c r="O3110">
        <v>7.4766355140186902E-3</v>
      </c>
    </row>
    <row r="3111" spans="1:15">
      <c r="A3111" t="s">
        <v>3770</v>
      </c>
      <c r="B3111" t="s">
        <v>23511</v>
      </c>
      <c r="C3111" t="s">
        <v>3771</v>
      </c>
      <c r="D3111">
        <v>57</v>
      </c>
      <c r="E3111">
        <v>6152</v>
      </c>
      <c r="F3111">
        <v>65</v>
      </c>
      <c r="G3111">
        <v>7804</v>
      </c>
      <c r="H3111">
        <v>4.8253838480568301E-2</v>
      </c>
      <c r="I3111">
        <v>0.26436229262170002</v>
      </c>
      <c r="J3111">
        <v>0.22722819174957601</v>
      </c>
      <c r="K3111" t="s">
        <v>25936</v>
      </c>
      <c r="L3111">
        <v>57</v>
      </c>
      <c r="M3111" t="s">
        <v>5133</v>
      </c>
      <c r="N3111">
        <v>0.87692307692307703</v>
      </c>
      <c r="O3111">
        <v>9.2652795838751596E-3</v>
      </c>
    </row>
    <row r="3112" spans="1:15">
      <c r="A3112" t="s">
        <v>3770</v>
      </c>
      <c r="B3112" t="s">
        <v>23518</v>
      </c>
      <c r="C3112" t="s">
        <v>3771</v>
      </c>
      <c r="D3112">
        <v>2</v>
      </c>
      <c r="E3112">
        <v>787</v>
      </c>
      <c r="F3112">
        <v>54</v>
      </c>
      <c r="G3112">
        <v>7393</v>
      </c>
      <c r="H3112">
        <v>0.98323104167878195</v>
      </c>
      <c r="I3112">
        <v>1</v>
      </c>
      <c r="J3112">
        <v>0.966855260484069</v>
      </c>
      <c r="K3112" t="s">
        <v>25937</v>
      </c>
      <c r="L3112">
        <v>2</v>
      </c>
      <c r="M3112" t="s">
        <v>5133</v>
      </c>
      <c r="N3112">
        <v>3.7037037037037E-2</v>
      </c>
      <c r="O3112">
        <v>2.5412960609911099E-3</v>
      </c>
    </row>
    <row r="3113" spans="1:15">
      <c r="A3113" t="s">
        <v>3772</v>
      </c>
      <c r="B3113" t="s">
        <v>23513</v>
      </c>
      <c r="C3113" t="s">
        <v>3773</v>
      </c>
      <c r="D3113">
        <v>3</v>
      </c>
      <c r="E3113">
        <v>535</v>
      </c>
      <c r="F3113">
        <v>3</v>
      </c>
      <c r="G3113">
        <v>8124</v>
      </c>
      <c r="H3113">
        <v>2.8410108672114397E-4</v>
      </c>
      <c r="I3113">
        <v>1.0526959909756699E-2</v>
      </c>
      <c r="J3113">
        <v>1.0004950864136501E-2</v>
      </c>
      <c r="K3113" t="s">
        <v>24136</v>
      </c>
      <c r="L3113">
        <v>3</v>
      </c>
      <c r="M3113" t="s">
        <v>5133</v>
      </c>
      <c r="N3113">
        <v>1</v>
      </c>
      <c r="O3113">
        <v>5.60747663551402E-3</v>
      </c>
    </row>
    <row r="3114" spans="1:15">
      <c r="A3114" t="s">
        <v>3774</v>
      </c>
      <c r="B3114" t="s">
        <v>23513</v>
      </c>
      <c r="C3114" t="s">
        <v>3775</v>
      </c>
      <c r="D3114">
        <v>5</v>
      </c>
      <c r="E3114">
        <v>535</v>
      </c>
      <c r="F3114">
        <v>30</v>
      </c>
      <c r="G3114">
        <v>8124</v>
      </c>
      <c r="H3114">
        <v>4.4111234137025002E-2</v>
      </c>
      <c r="I3114">
        <v>0.448760549738495</v>
      </c>
      <c r="J3114">
        <v>0.42650749013827299</v>
      </c>
      <c r="K3114" t="s">
        <v>25938</v>
      </c>
      <c r="L3114">
        <v>5</v>
      </c>
      <c r="M3114" t="s">
        <v>5133</v>
      </c>
      <c r="N3114">
        <v>0.16666666666666699</v>
      </c>
      <c r="O3114">
        <v>9.3457943925233603E-3</v>
      </c>
    </row>
    <row r="3115" spans="1:15">
      <c r="A3115" t="s">
        <v>3774</v>
      </c>
      <c r="B3115" t="s">
        <v>23511</v>
      </c>
      <c r="C3115" t="s">
        <v>3775</v>
      </c>
      <c r="D3115">
        <v>22</v>
      </c>
      <c r="E3115">
        <v>6152</v>
      </c>
      <c r="F3115">
        <v>26</v>
      </c>
      <c r="G3115">
        <v>7804</v>
      </c>
      <c r="H3115">
        <v>0.328425931590757</v>
      </c>
      <c r="I3115">
        <v>0.85924881650571305</v>
      </c>
      <c r="J3115">
        <v>0.73855296419656502</v>
      </c>
      <c r="K3115" t="s">
        <v>25939</v>
      </c>
      <c r="L3115">
        <v>22</v>
      </c>
      <c r="M3115" t="s">
        <v>5133</v>
      </c>
      <c r="N3115">
        <v>0.84615384615384603</v>
      </c>
      <c r="O3115">
        <v>3.57607282184655E-3</v>
      </c>
    </row>
    <row r="3116" spans="1:15">
      <c r="A3116" t="s">
        <v>3776</v>
      </c>
      <c r="B3116" t="s">
        <v>23511</v>
      </c>
      <c r="C3116" t="s">
        <v>3777</v>
      </c>
      <c r="D3116">
        <v>5</v>
      </c>
      <c r="E3116">
        <v>6152</v>
      </c>
      <c r="F3116">
        <v>5</v>
      </c>
      <c r="G3116">
        <v>7804</v>
      </c>
      <c r="H3116">
        <v>0.30433074367137097</v>
      </c>
      <c r="I3116">
        <v>0.81020448119108801</v>
      </c>
      <c r="J3116">
        <v>0.69639772519260701</v>
      </c>
      <c r="K3116" t="s">
        <v>24599</v>
      </c>
      <c r="L3116">
        <v>5</v>
      </c>
      <c r="M3116" t="s">
        <v>5133</v>
      </c>
      <c r="N3116">
        <v>1</v>
      </c>
      <c r="O3116">
        <v>8.1274382314694405E-4</v>
      </c>
    </row>
    <row r="3117" spans="1:15">
      <c r="A3117" t="s">
        <v>3778</v>
      </c>
      <c r="B3117" t="s">
        <v>23518</v>
      </c>
      <c r="C3117" t="s">
        <v>3779</v>
      </c>
      <c r="D3117">
        <v>3</v>
      </c>
      <c r="E3117">
        <v>787</v>
      </c>
      <c r="F3117">
        <v>14</v>
      </c>
      <c r="G3117">
        <v>7393</v>
      </c>
      <c r="H3117">
        <v>0.18085133415340399</v>
      </c>
      <c r="I3117">
        <v>0.83876007220319604</v>
      </c>
      <c r="J3117">
        <v>0.81095958809365798</v>
      </c>
      <c r="K3117" t="s">
        <v>25925</v>
      </c>
      <c r="L3117">
        <v>3</v>
      </c>
      <c r="M3117" t="s">
        <v>5133</v>
      </c>
      <c r="N3117">
        <v>0.214285714285714</v>
      </c>
      <c r="O3117">
        <v>3.8119440914866601E-3</v>
      </c>
    </row>
    <row r="3118" spans="1:15">
      <c r="A3118" t="s">
        <v>3778</v>
      </c>
      <c r="B3118" t="s">
        <v>23513</v>
      </c>
      <c r="C3118" t="s">
        <v>3779</v>
      </c>
      <c r="D3118">
        <v>1</v>
      </c>
      <c r="E3118">
        <v>535</v>
      </c>
      <c r="F3118">
        <v>23</v>
      </c>
      <c r="G3118">
        <v>8124</v>
      </c>
      <c r="H3118">
        <v>0.79175173776194596</v>
      </c>
      <c r="I3118">
        <v>0.99999999999997702</v>
      </c>
      <c r="J3118">
        <v>0.95041217501583097</v>
      </c>
      <c r="K3118" t="s">
        <v>24600</v>
      </c>
      <c r="L3118">
        <v>1</v>
      </c>
      <c r="M3118" t="s">
        <v>5133</v>
      </c>
      <c r="N3118">
        <v>4.3478260869565202E-2</v>
      </c>
      <c r="O3118">
        <v>1.8691588785046699E-3</v>
      </c>
    </row>
    <row r="3119" spans="1:15">
      <c r="A3119" t="s">
        <v>3778</v>
      </c>
      <c r="B3119" t="s">
        <v>23511</v>
      </c>
      <c r="C3119" t="s">
        <v>3779</v>
      </c>
      <c r="D3119">
        <v>12</v>
      </c>
      <c r="E3119">
        <v>6152</v>
      </c>
      <c r="F3119">
        <v>16</v>
      </c>
      <c r="G3119">
        <v>7804</v>
      </c>
      <c r="H3119">
        <v>0.76212012180302802</v>
      </c>
      <c r="I3119">
        <v>0.968912233598893</v>
      </c>
      <c r="J3119">
        <v>0.832812322140707</v>
      </c>
      <c r="K3119" t="s">
        <v>25926</v>
      </c>
      <c r="L3119">
        <v>12</v>
      </c>
      <c r="M3119" t="s">
        <v>5133</v>
      </c>
      <c r="N3119">
        <v>0.75</v>
      </c>
      <c r="O3119">
        <v>1.95058517555267E-3</v>
      </c>
    </row>
    <row r="3120" spans="1:15">
      <c r="A3120" t="s">
        <v>3780</v>
      </c>
      <c r="B3120" t="s">
        <v>23511</v>
      </c>
      <c r="C3120" t="s">
        <v>3781</v>
      </c>
      <c r="D3120">
        <v>5</v>
      </c>
      <c r="E3120">
        <v>6152</v>
      </c>
      <c r="F3120">
        <v>5</v>
      </c>
      <c r="G3120">
        <v>7804</v>
      </c>
      <c r="H3120">
        <v>0.30433074367137097</v>
      </c>
      <c r="I3120">
        <v>0.81020448119108801</v>
      </c>
      <c r="J3120">
        <v>0.69639772519260701</v>
      </c>
      <c r="K3120" t="s">
        <v>24599</v>
      </c>
      <c r="L3120">
        <v>5</v>
      </c>
      <c r="M3120" t="s">
        <v>5133</v>
      </c>
      <c r="N3120">
        <v>1</v>
      </c>
      <c r="O3120">
        <v>8.1274382314694405E-4</v>
      </c>
    </row>
    <row r="3121" spans="1:15">
      <c r="A3121" t="s">
        <v>3782</v>
      </c>
      <c r="B3121" t="s">
        <v>23511</v>
      </c>
      <c r="C3121" t="s">
        <v>3783</v>
      </c>
      <c r="D3121">
        <v>8</v>
      </c>
      <c r="E3121">
        <v>6152</v>
      </c>
      <c r="F3121">
        <v>9</v>
      </c>
      <c r="G3121">
        <v>7804</v>
      </c>
      <c r="H3121">
        <v>0.40157748897504503</v>
      </c>
      <c r="I3121">
        <v>0.91525479399875698</v>
      </c>
      <c r="J3121">
        <v>0.78669196642228301</v>
      </c>
      <c r="K3121" t="s">
        <v>25940</v>
      </c>
      <c r="L3121">
        <v>8</v>
      </c>
      <c r="M3121" t="s">
        <v>5133</v>
      </c>
      <c r="N3121">
        <v>0.88888888888888895</v>
      </c>
      <c r="O3121">
        <v>1.3003901170351099E-3</v>
      </c>
    </row>
    <row r="3122" spans="1:15">
      <c r="A3122" t="s">
        <v>3782</v>
      </c>
      <c r="B3122" t="s">
        <v>23513</v>
      </c>
      <c r="C3122" t="s">
        <v>3783</v>
      </c>
      <c r="D3122">
        <v>1</v>
      </c>
      <c r="E3122">
        <v>535</v>
      </c>
      <c r="F3122">
        <v>10</v>
      </c>
      <c r="G3122">
        <v>8124</v>
      </c>
      <c r="H3122">
        <v>0.494202526653369</v>
      </c>
      <c r="I3122">
        <v>0.99999999999997702</v>
      </c>
      <c r="J3122">
        <v>0.95041217501583097</v>
      </c>
      <c r="K3122" t="s">
        <v>24765</v>
      </c>
      <c r="L3122">
        <v>1</v>
      </c>
      <c r="M3122" t="s">
        <v>5133</v>
      </c>
      <c r="N3122">
        <v>0.1</v>
      </c>
      <c r="O3122">
        <v>1.8691588785046699E-3</v>
      </c>
    </row>
    <row r="3123" spans="1:15">
      <c r="A3123" t="s">
        <v>3784</v>
      </c>
      <c r="B3123" t="s">
        <v>23511</v>
      </c>
      <c r="C3123" t="s">
        <v>3785</v>
      </c>
      <c r="D3123">
        <v>4</v>
      </c>
      <c r="E3123">
        <v>6152</v>
      </c>
      <c r="F3123">
        <v>4</v>
      </c>
      <c r="G3123">
        <v>7804</v>
      </c>
      <c r="H3123">
        <v>0.38610601832086699</v>
      </c>
      <c r="I3123">
        <v>0.90829480295553899</v>
      </c>
      <c r="J3123">
        <v>0.78070962240619901</v>
      </c>
      <c r="K3123" t="s">
        <v>25941</v>
      </c>
      <c r="L3123">
        <v>4</v>
      </c>
      <c r="M3123" t="s">
        <v>5133</v>
      </c>
      <c r="N3123">
        <v>1</v>
      </c>
      <c r="O3123">
        <v>6.5019505851755496E-4</v>
      </c>
    </row>
    <row r="3124" spans="1:15">
      <c r="A3124" t="s">
        <v>3786</v>
      </c>
      <c r="B3124" t="s">
        <v>23511</v>
      </c>
      <c r="C3124" t="s">
        <v>3787</v>
      </c>
      <c r="D3124">
        <v>6</v>
      </c>
      <c r="E3124">
        <v>6152</v>
      </c>
      <c r="F3124">
        <v>7</v>
      </c>
      <c r="G3124">
        <v>7804</v>
      </c>
      <c r="H3124">
        <v>0.54476030000281095</v>
      </c>
      <c r="I3124">
        <v>0.968912233598893</v>
      </c>
      <c r="J3124">
        <v>0.832812322140707</v>
      </c>
      <c r="K3124" t="s">
        <v>25942</v>
      </c>
      <c r="L3124">
        <v>6</v>
      </c>
      <c r="M3124" t="s">
        <v>5133</v>
      </c>
      <c r="N3124">
        <v>0.85714285714285698</v>
      </c>
      <c r="O3124">
        <v>9.7529258777633303E-4</v>
      </c>
    </row>
    <row r="3125" spans="1:15">
      <c r="A3125" t="s">
        <v>3786</v>
      </c>
      <c r="B3125" t="s">
        <v>23513</v>
      </c>
      <c r="C3125" t="s">
        <v>3787</v>
      </c>
      <c r="D3125">
        <v>1</v>
      </c>
      <c r="E3125">
        <v>535</v>
      </c>
      <c r="F3125">
        <v>6</v>
      </c>
      <c r="G3125">
        <v>8124</v>
      </c>
      <c r="H3125">
        <v>0.33559747746230201</v>
      </c>
      <c r="I3125">
        <v>0.97804040131218795</v>
      </c>
      <c r="J3125">
        <v>0.92954150506449396</v>
      </c>
      <c r="K3125" t="s">
        <v>24583</v>
      </c>
      <c r="L3125">
        <v>1</v>
      </c>
      <c r="M3125" t="s">
        <v>5133</v>
      </c>
      <c r="N3125">
        <v>0.16666666666666699</v>
      </c>
      <c r="O3125">
        <v>1.8691588785046699E-3</v>
      </c>
    </row>
    <row r="3126" spans="1:15">
      <c r="A3126" t="s">
        <v>3788</v>
      </c>
      <c r="B3126" t="s">
        <v>23513</v>
      </c>
      <c r="C3126" t="s">
        <v>3789</v>
      </c>
      <c r="D3126">
        <v>1</v>
      </c>
      <c r="E3126">
        <v>535</v>
      </c>
      <c r="F3126">
        <v>6</v>
      </c>
      <c r="G3126">
        <v>8124</v>
      </c>
      <c r="H3126">
        <v>0.33559747746230201</v>
      </c>
      <c r="I3126">
        <v>0.97804040131218795</v>
      </c>
      <c r="J3126">
        <v>0.92954150506449396</v>
      </c>
      <c r="K3126" t="s">
        <v>24583</v>
      </c>
      <c r="L3126">
        <v>1</v>
      </c>
      <c r="M3126" t="s">
        <v>5133</v>
      </c>
      <c r="N3126">
        <v>0.16666666666666699</v>
      </c>
      <c r="O3126">
        <v>1.8691588785046699E-3</v>
      </c>
    </row>
    <row r="3127" spans="1:15">
      <c r="A3127" t="s">
        <v>3788</v>
      </c>
      <c r="B3127" t="s">
        <v>23511</v>
      </c>
      <c r="C3127" t="s">
        <v>3789</v>
      </c>
      <c r="D3127">
        <v>6</v>
      </c>
      <c r="E3127">
        <v>6152</v>
      </c>
      <c r="F3127">
        <v>7</v>
      </c>
      <c r="G3127">
        <v>7804</v>
      </c>
      <c r="H3127">
        <v>0.54476030000281095</v>
      </c>
      <c r="I3127">
        <v>0.968912233598893</v>
      </c>
      <c r="J3127">
        <v>0.832812322140707</v>
      </c>
      <c r="K3127" t="s">
        <v>25942</v>
      </c>
      <c r="L3127">
        <v>6</v>
      </c>
      <c r="M3127" t="s">
        <v>5133</v>
      </c>
      <c r="N3127">
        <v>0.85714285714285698</v>
      </c>
      <c r="O3127">
        <v>9.7529258777633303E-4</v>
      </c>
    </row>
    <row r="3128" spans="1:15">
      <c r="A3128" t="s">
        <v>3790</v>
      </c>
      <c r="B3128" t="s">
        <v>23513</v>
      </c>
      <c r="C3128" t="s">
        <v>3791</v>
      </c>
      <c r="D3128">
        <v>1</v>
      </c>
      <c r="E3128">
        <v>535</v>
      </c>
      <c r="F3128">
        <v>3</v>
      </c>
      <c r="G3128">
        <v>8124</v>
      </c>
      <c r="H3128">
        <v>0.184859247501582</v>
      </c>
      <c r="I3128">
        <v>0.75508452473579202</v>
      </c>
      <c r="J3128">
        <v>0.71764152547495597</v>
      </c>
      <c r="K3128" t="s">
        <v>24583</v>
      </c>
      <c r="L3128">
        <v>1</v>
      </c>
      <c r="M3128" t="s">
        <v>5133</v>
      </c>
      <c r="N3128">
        <v>0.33333333333333298</v>
      </c>
      <c r="O3128">
        <v>1.8691588785046699E-3</v>
      </c>
    </row>
    <row r="3129" spans="1:15">
      <c r="A3129" t="s">
        <v>3790</v>
      </c>
      <c r="B3129" t="s">
        <v>23511</v>
      </c>
      <c r="C3129" t="s">
        <v>3791</v>
      </c>
      <c r="D3129">
        <v>3</v>
      </c>
      <c r="E3129">
        <v>6152</v>
      </c>
      <c r="F3129">
        <v>4</v>
      </c>
      <c r="G3129">
        <v>7804</v>
      </c>
      <c r="H3129">
        <v>0.80103341611958101</v>
      </c>
      <c r="I3129">
        <v>0.968912233598893</v>
      </c>
      <c r="J3129">
        <v>0.832812322140707</v>
      </c>
      <c r="K3129" t="s">
        <v>25943</v>
      </c>
      <c r="L3129">
        <v>3</v>
      </c>
      <c r="M3129" t="s">
        <v>5133</v>
      </c>
      <c r="N3129">
        <v>0.75</v>
      </c>
      <c r="O3129">
        <v>4.8764629388816603E-4</v>
      </c>
    </row>
    <row r="3130" spans="1:15">
      <c r="A3130" t="s">
        <v>3792</v>
      </c>
      <c r="B3130" t="s">
        <v>23511</v>
      </c>
      <c r="C3130" t="s">
        <v>3793</v>
      </c>
      <c r="D3130">
        <v>54</v>
      </c>
      <c r="E3130">
        <v>6152</v>
      </c>
      <c r="F3130">
        <v>77</v>
      </c>
      <c r="G3130">
        <v>7804</v>
      </c>
      <c r="H3130">
        <v>0.97461018433571101</v>
      </c>
      <c r="I3130">
        <v>1</v>
      </c>
      <c r="J3130">
        <v>0.85953329234717102</v>
      </c>
      <c r="K3130" t="s">
        <v>25944</v>
      </c>
      <c r="L3130">
        <v>54</v>
      </c>
      <c r="M3130" t="s">
        <v>5133</v>
      </c>
      <c r="N3130">
        <v>0.70129870129870098</v>
      </c>
      <c r="O3130">
        <v>8.7776332899869997E-3</v>
      </c>
    </row>
    <row r="3131" spans="1:15">
      <c r="A3131" t="s">
        <v>3792</v>
      </c>
      <c r="B3131" t="s">
        <v>23513</v>
      </c>
      <c r="C3131" t="s">
        <v>3793</v>
      </c>
      <c r="D3131">
        <v>4</v>
      </c>
      <c r="E3131">
        <v>535</v>
      </c>
      <c r="F3131">
        <v>78</v>
      </c>
      <c r="G3131">
        <v>8124</v>
      </c>
      <c r="H3131">
        <v>0.76460666590262705</v>
      </c>
      <c r="I3131">
        <v>0.99999999999997702</v>
      </c>
      <c r="J3131">
        <v>0.95041217501583097</v>
      </c>
      <c r="K3131" t="s">
        <v>25945</v>
      </c>
      <c r="L3131">
        <v>4</v>
      </c>
      <c r="M3131" t="s">
        <v>5133</v>
      </c>
      <c r="N3131">
        <v>5.1282051282051301E-2</v>
      </c>
      <c r="O3131">
        <v>7.4766355140186902E-3</v>
      </c>
    </row>
    <row r="3132" spans="1:15">
      <c r="A3132" t="s">
        <v>3792</v>
      </c>
      <c r="B3132" t="s">
        <v>23518</v>
      </c>
      <c r="C3132" t="s">
        <v>3793</v>
      </c>
      <c r="D3132">
        <v>15</v>
      </c>
      <c r="E3132">
        <v>787</v>
      </c>
      <c r="F3132">
        <v>72</v>
      </c>
      <c r="G3132">
        <v>7393</v>
      </c>
      <c r="H3132">
        <v>7.8228137844547508E-3</v>
      </c>
      <c r="I3132">
        <v>0.24323860088996599</v>
      </c>
      <c r="J3132">
        <v>0.235176520823249</v>
      </c>
      <c r="K3132" t="s">
        <v>25946</v>
      </c>
      <c r="L3132">
        <v>15</v>
      </c>
      <c r="M3132" t="s">
        <v>5133</v>
      </c>
      <c r="N3132">
        <v>0.20833333333333301</v>
      </c>
      <c r="O3132">
        <v>1.9059720457433298E-2</v>
      </c>
    </row>
    <row r="3133" spans="1:15">
      <c r="A3133" t="s">
        <v>3794</v>
      </c>
      <c r="B3133" t="s">
        <v>23513</v>
      </c>
      <c r="C3133" t="s">
        <v>3795</v>
      </c>
      <c r="D3133">
        <v>2</v>
      </c>
      <c r="E3133">
        <v>535</v>
      </c>
      <c r="F3133">
        <v>60</v>
      </c>
      <c r="G3133">
        <v>8124</v>
      </c>
      <c r="H3133">
        <v>0.91302328635553898</v>
      </c>
      <c r="I3133">
        <v>0.99999999999997702</v>
      </c>
      <c r="J3133">
        <v>0.95041217501583097</v>
      </c>
      <c r="K3133" t="s">
        <v>25947</v>
      </c>
      <c r="L3133">
        <v>2</v>
      </c>
      <c r="M3133" t="s">
        <v>5133</v>
      </c>
      <c r="N3133">
        <v>3.3333333333333298E-2</v>
      </c>
      <c r="O3133">
        <v>3.7383177570093499E-3</v>
      </c>
    </row>
    <row r="3134" spans="1:15">
      <c r="A3134" t="s">
        <v>3794</v>
      </c>
      <c r="B3134" t="s">
        <v>23511</v>
      </c>
      <c r="C3134" t="s">
        <v>3795</v>
      </c>
      <c r="D3134">
        <v>52</v>
      </c>
      <c r="E3134">
        <v>6152</v>
      </c>
      <c r="F3134">
        <v>57</v>
      </c>
      <c r="G3134">
        <v>7804</v>
      </c>
      <c r="H3134">
        <v>1.09055767245534E-2</v>
      </c>
      <c r="I3134">
        <v>8.8293916820088997E-2</v>
      </c>
      <c r="J3134">
        <v>7.5891561018598397E-2</v>
      </c>
      <c r="K3134" t="s">
        <v>25948</v>
      </c>
      <c r="L3134">
        <v>52</v>
      </c>
      <c r="M3134" t="s">
        <v>5133</v>
      </c>
      <c r="N3134">
        <v>0.91228070175438603</v>
      </c>
      <c r="O3134">
        <v>8.4525357607282206E-3</v>
      </c>
    </row>
    <row r="3135" spans="1:15">
      <c r="A3135" t="s">
        <v>3794</v>
      </c>
      <c r="B3135" t="s">
        <v>23518</v>
      </c>
      <c r="C3135" t="s">
        <v>3795</v>
      </c>
      <c r="D3135">
        <v>1</v>
      </c>
      <c r="E3135">
        <v>787</v>
      </c>
      <c r="F3135">
        <v>44</v>
      </c>
      <c r="G3135">
        <v>7393</v>
      </c>
      <c r="H3135">
        <v>0.99304114429892898</v>
      </c>
      <c r="I3135">
        <v>1</v>
      </c>
      <c r="J3135">
        <v>0.966855260484069</v>
      </c>
      <c r="K3135" t="s">
        <v>25949</v>
      </c>
      <c r="L3135">
        <v>1</v>
      </c>
      <c r="M3135" t="s">
        <v>5133</v>
      </c>
      <c r="N3135">
        <v>2.27272727272727E-2</v>
      </c>
      <c r="O3135">
        <v>1.27064803049555E-3</v>
      </c>
    </row>
    <row r="3136" spans="1:15">
      <c r="A3136" t="s">
        <v>3796</v>
      </c>
      <c r="B3136" t="s">
        <v>23511</v>
      </c>
      <c r="C3136" t="s">
        <v>3797</v>
      </c>
      <c r="D3136">
        <v>14</v>
      </c>
      <c r="E3136">
        <v>6152</v>
      </c>
      <c r="F3136">
        <v>16</v>
      </c>
      <c r="G3136">
        <v>7804</v>
      </c>
      <c r="H3136">
        <v>0.31001576119125202</v>
      </c>
      <c r="I3136">
        <v>0.81979725192798203</v>
      </c>
      <c r="J3136">
        <v>0.70464303100682102</v>
      </c>
      <c r="K3136" t="s">
        <v>25950</v>
      </c>
      <c r="L3136">
        <v>14</v>
      </c>
      <c r="M3136" t="s">
        <v>5133</v>
      </c>
      <c r="N3136">
        <v>0.875</v>
      </c>
      <c r="O3136">
        <v>2.2756827048114399E-3</v>
      </c>
    </row>
    <row r="3137" spans="1:15">
      <c r="A3137" t="s">
        <v>3796</v>
      </c>
      <c r="B3137" t="s">
        <v>23513</v>
      </c>
      <c r="C3137" t="s">
        <v>3797</v>
      </c>
      <c r="D3137">
        <v>1</v>
      </c>
      <c r="E3137">
        <v>535</v>
      </c>
      <c r="F3137">
        <v>19</v>
      </c>
      <c r="G3137">
        <v>8124</v>
      </c>
      <c r="H3137">
        <v>0.72632654610035197</v>
      </c>
      <c r="I3137">
        <v>0.99999999999997702</v>
      </c>
      <c r="J3137">
        <v>0.95041217501583097</v>
      </c>
      <c r="K3137" t="s">
        <v>25951</v>
      </c>
      <c r="L3137">
        <v>1</v>
      </c>
      <c r="M3137" t="s">
        <v>5133</v>
      </c>
      <c r="N3137">
        <v>5.2631578947368397E-2</v>
      </c>
      <c r="O3137">
        <v>1.8691588785046699E-3</v>
      </c>
    </row>
    <row r="3138" spans="1:15">
      <c r="A3138" t="s">
        <v>3798</v>
      </c>
      <c r="B3138" t="s">
        <v>23511</v>
      </c>
      <c r="C3138" t="s">
        <v>3799</v>
      </c>
      <c r="D3138">
        <v>4</v>
      </c>
      <c r="E3138">
        <v>6152</v>
      </c>
      <c r="F3138">
        <v>4</v>
      </c>
      <c r="G3138">
        <v>7804</v>
      </c>
      <c r="H3138">
        <v>0.38610601832086699</v>
      </c>
      <c r="I3138">
        <v>0.90829480295553899</v>
      </c>
      <c r="J3138">
        <v>0.78070962240619901</v>
      </c>
      <c r="K3138" t="s">
        <v>25952</v>
      </c>
      <c r="L3138">
        <v>4</v>
      </c>
      <c r="M3138" t="s">
        <v>5133</v>
      </c>
      <c r="N3138">
        <v>1</v>
      </c>
      <c r="O3138">
        <v>6.5019505851755496E-4</v>
      </c>
    </row>
    <row r="3139" spans="1:15">
      <c r="A3139" t="s">
        <v>3800</v>
      </c>
      <c r="B3139" t="s">
        <v>23513</v>
      </c>
      <c r="C3139" t="s">
        <v>3801</v>
      </c>
      <c r="D3139">
        <v>4</v>
      </c>
      <c r="E3139">
        <v>535</v>
      </c>
      <c r="F3139">
        <v>61</v>
      </c>
      <c r="G3139">
        <v>8124</v>
      </c>
      <c r="H3139">
        <v>0.57734620251117796</v>
      </c>
      <c r="I3139">
        <v>0.99999999999997702</v>
      </c>
      <c r="J3139">
        <v>0.95041217501583097</v>
      </c>
      <c r="K3139" t="s">
        <v>25953</v>
      </c>
      <c r="L3139">
        <v>4</v>
      </c>
      <c r="M3139" t="s">
        <v>5133</v>
      </c>
      <c r="N3139">
        <v>6.5573770491803296E-2</v>
      </c>
      <c r="O3139">
        <v>7.4766355140186902E-3</v>
      </c>
    </row>
    <row r="3140" spans="1:15">
      <c r="A3140" t="s">
        <v>3800</v>
      </c>
      <c r="B3140" t="s">
        <v>23511</v>
      </c>
      <c r="C3140" t="s">
        <v>3801</v>
      </c>
      <c r="D3140">
        <v>46</v>
      </c>
      <c r="E3140">
        <v>6152</v>
      </c>
      <c r="F3140">
        <v>56</v>
      </c>
      <c r="G3140">
        <v>7804</v>
      </c>
      <c r="H3140">
        <v>0.33779488134072899</v>
      </c>
      <c r="I3140">
        <v>0.87709103910391695</v>
      </c>
      <c r="J3140">
        <v>0.75388894852919097</v>
      </c>
      <c r="K3140" t="s">
        <v>25954</v>
      </c>
      <c r="L3140">
        <v>46</v>
      </c>
      <c r="M3140" t="s">
        <v>5133</v>
      </c>
      <c r="N3140">
        <v>0.82142857142857095</v>
      </c>
      <c r="O3140">
        <v>7.4772431729518904E-3</v>
      </c>
    </row>
    <row r="3141" spans="1:15">
      <c r="A3141" t="s">
        <v>3800</v>
      </c>
      <c r="B3141" t="s">
        <v>23518</v>
      </c>
      <c r="C3141" t="s">
        <v>3801</v>
      </c>
      <c r="D3141">
        <v>6</v>
      </c>
      <c r="E3141">
        <v>787</v>
      </c>
      <c r="F3141">
        <v>56</v>
      </c>
      <c r="G3141">
        <v>7393</v>
      </c>
      <c r="H3141">
        <v>0.55744281342119995</v>
      </c>
      <c r="I3141">
        <v>1</v>
      </c>
      <c r="J3141">
        <v>0.966855260484069</v>
      </c>
      <c r="K3141" t="s">
        <v>25955</v>
      </c>
      <c r="L3141">
        <v>6</v>
      </c>
      <c r="M3141" t="s">
        <v>5133</v>
      </c>
      <c r="N3141">
        <v>0.107142857142857</v>
      </c>
      <c r="O3141">
        <v>7.6238881829733202E-3</v>
      </c>
    </row>
    <row r="3142" spans="1:15">
      <c r="A3142" t="s">
        <v>3802</v>
      </c>
      <c r="B3142" t="s">
        <v>23513</v>
      </c>
      <c r="C3142" t="s">
        <v>3803</v>
      </c>
      <c r="D3142">
        <v>2</v>
      </c>
      <c r="E3142">
        <v>535</v>
      </c>
      <c r="F3142">
        <v>17</v>
      </c>
      <c r="G3142">
        <v>8124</v>
      </c>
      <c r="H3142">
        <v>0.30951995937748999</v>
      </c>
      <c r="I3142">
        <v>0.96185933942670199</v>
      </c>
      <c r="J3142">
        <v>0.91416282684384298</v>
      </c>
      <c r="K3142" t="s">
        <v>25956</v>
      </c>
      <c r="L3142">
        <v>2</v>
      </c>
      <c r="M3142" t="s">
        <v>5133</v>
      </c>
      <c r="N3142">
        <v>0.11764705882352899</v>
      </c>
      <c r="O3142">
        <v>3.7383177570093499E-3</v>
      </c>
    </row>
    <row r="3143" spans="1:15">
      <c r="A3143" t="s">
        <v>3802</v>
      </c>
      <c r="B3143" t="s">
        <v>23511</v>
      </c>
      <c r="C3143" t="s">
        <v>3803</v>
      </c>
      <c r="D3143">
        <v>9</v>
      </c>
      <c r="E3143">
        <v>6152</v>
      </c>
      <c r="F3143">
        <v>17</v>
      </c>
      <c r="G3143">
        <v>7804</v>
      </c>
      <c r="H3143">
        <v>0.99614877433857096</v>
      </c>
      <c r="I3143">
        <v>1</v>
      </c>
      <c r="J3143">
        <v>0.85953329234717102</v>
      </c>
      <c r="K3143" t="s">
        <v>25957</v>
      </c>
      <c r="L3143">
        <v>9</v>
      </c>
      <c r="M3143" t="s">
        <v>5133</v>
      </c>
      <c r="N3143">
        <v>0.52941176470588203</v>
      </c>
      <c r="O3143">
        <v>1.4629388816645001E-3</v>
      </c>
    </row>
    <row r="3144" spans="1:15">
      <c r="A3144" t="s">
        <v>3802</v>
      </c>
      <c r="B3144" t="s">
        <v>23518</v>
      </c>
      <c r="C3144" t="s">
        <v>3803</v>
      </c>
      <c r="D3144">
        <v>5</v>
      </c>
      <c r="E3144">
        <v>787</v>
      </c>
      <c r="F3144">
        <v>17</v>
      </c>
      <c r="G3144">
        <v>7393</v>
      </c>
      <c r="H3144">
        <v>2.8118529272433E-2</v>
      </c>
      <c r="I3144">
        <v>0.44363642296891398</v>
      </c>
      <c r="J3144">
        <v>0.42893220928983</v>
      </c>
      <c r="K3144" t="s">
        <v>25958</v>
      </c>
      <c r="L3144">
        <v>5</v>
      </c>
      <c r="M3144" t="s">
        <v>5133</v>
      </c>
      <c r="N3144">
        <v>0.29411764705882398</v>
      </c>
      <c r="O3144">
        <v>6.35324015247776E-3</v>
      </c>
    </row>
    <row r="3145" spans="1:15">
      <c r="A3145" t="s">
        <v>3804</v>
      </c>
      <c r="B3145" t="s">
        <v>23511</v>
      </c>
      <c r="C3145" t="s">
        <v>3805</v>
      </c>
      <c r="D3145">
        <v>3</v>
      </c>
      <c r="E3145">
        <v>6152</v>
      </c>
      <c r="F3145">
        <v>9</v>
      </c>
      <c r="G3145">
        <v>7804</v>
      </c>
      <c r="H3145">
        <v>0.999548279167224</v>
      </c>
      <c r="I3145">
        <v>1</v>
      </c>
      <c r="J3145">
        <v>0.85953329234717102</v>
      </c>
      <c r="K3145" t="s">
        <v>25959</v>
      </c>
      <c r="L3145">
        <v>3</v>
      </c>
      <c r="M3145" t="s">
        <v>5133</v>
      </c>
      <c r="N3145">
        <v>0.33333333333333298</v>
      </c>
      <c r="O3145">
        <v>4.8764629388816603E-4</v>
      </c>
    </row>
    <row r="3146" spans="1:15">
      <c r="A3146" t="s">
        <v>3804</v>
      </c>
      <c r="B3146" t="s">
        <v>23518</v>
      </c>
      <c r="C3146" t="s">
        <v>3805</v>
      </c>
      <c r="D3146">
        <v>4</v>
      </c>
      <c r="E3146">
        <v>787</v>
      </c>
      <c r="F3146">
        <v>9</v>
      </c>
      <c r="G3146">
        <v>7393</v>
      </c>
      <c r="H3146">
        <v>1.03562281035479E-2</v>
      </c>
      <c r="I3146">
        <v>0.24323860088996599</v>
      </c>
      <c r="J3146">
        <v>0.235176520823249</v>
      </c>
      <c r="K3146" t="s">
        <v>25383</v>
      </c>
      <c r="L3146">
        <v>4</v>
      </c>
      <c r="M3146" t="s">
        <v>5133</v>
      </c>
      <c r="N3146">
        <v>0.44444444444444398</v>
      </c>
      <c r="O3146">
        <v>5.0825921219822103E-3</v>
      </c>
    </row>
    <row r="3147" spans="1:15">
      <c r="A3147" t="s">
        <v>3804</v>
      </c>
      <c r="B3147" t="s">
        <v>23513</v>
      </c>
      <c r="C3147" t="s">
        <v>3805</v>
      </c>
      <c r="D3147">
        <v>1</v>
      </c>
      <c r="E3147">
        <v>535</v>
      </c>
      <c r="F3147">
        <v>9</v>
      </c>
      <c r="G3147">
        <v>8124</v>
      </c>
      <c r="H3147">
        <v>0.45850310076412798</v>
      </c>
      <c r="I3147">
        <v>0.99999999999997702</v>
      </c>
      <c r="J3147">
        <v>0.95041217501583097</v>
      </c>
      <c r="K3147" t="s">
        <v>25393</v>
      </c>
      <c r="L3147">
        <v>1</v>
      </c>
      <c r="M3147" t="s">
        <v>5133</v>
      </c>
      <c r="N3147">
        <v>0.11111111111111099</v>
      </c>
      <c r="O3147">
        <v>1.8691588785046699E-3</v>
      </c>
    </row>
    <row r="3148" spans="1:15">
      <c r="A3148" t="s">
        <v>3806</v>
      </c>
      <c r="B3148" t="s">
        <v>23513</v>
      </c>
      <c r="C3148" t="s">
        <v>3807</v>
      </c>
      <c r="D3148">
        <v>1</v>
      </c>
      <c r="E3148">
        <v>535</v>
      </c>
      <c r="F3148">
        <v>7</v>
      </c>
      <c r="G3148">
        <v>8124</v>
      </c>
      <c r="H3148">
        <v>0.37938355156400999</v>
      </c>
      <c r="I3148">
        <v>0.99999999999997702</v>
      </c>
      <c r="J3148">
        <v>0.95041217501583097</v>
      </c>
      <c r="K3148" t="s">
        <v>25393</v>
      </c>
      <c r="L3148">
        <v>1</v>
      </c>
      <c r="M3148" t="s">
        <v>5133</v>
      </c>
      <c r="N3148">
        <v>0.14285714285714299</v>
      </c>
      <c r="O3148">
        <v>1.8691588785046699E-3</v>
      </c>
    </row>
    <row r="3149" spans="1:15">
      <c r="A3149" t="s">
        <v>3806</v>
      </c>
      <c r="B3149" t="s">
        <v>23518</v>
      </c>
      <c r="C3149" t="s">
        <v>3807</v>
      </c>
      <c r="D3149">
        <v>3</v>
      </c>
      <c r="E3149">
        <v>787</v>
      </c>
      <c r="F3149">
        <v>7</v>
      </c>
      <c r="G3149">
        <v>7393</v>
      </c>
      <c r="H3149">
        <v>3.0290596186512898E-2</v>
      </c>
      <c r="I3149">
        <v>0.44363642296891398</v>
      </c>
      <c r="J3149">
        <v>0.42893220928983</v>
      </c>
      <c r="K3149" t="s">
        <v>25960</v>
      </c>
      <c r="L3149">
        <v>3</v>
      </c>
      <c r="M3149" t="s">
        <v>5133</v>
      </c>
      <c r="N3149">
        <v>0.42857142857142899</v>
      </c>
      <c r="O3149">
        <v>3.8119440914866601E-3</v>
      </c>
    </row>
    <row r="3150" spans="1:15">
      <c r="A3150" t="s">
        <v>3806</v>
      </c>
      <c r="B3150" t="s">
        <v>23511</v>
      </c>
      <c r="C3150" t="s">
        <v>3807</v>
      </c>
      <c r="D3150">
        <v>2</v>
      </c>
      <c r="E3150">
        <v>6152</v>
      </c>
      <c r="F3150">
        <v>7</v>
      </c>
      <c r="G3150">
        <v>7804</v>
      </c>
      <c r="H3150">
        <v>0.99948776960286401</v>
      </c>
      <c r="I3150">
        <v>1</v>
      </c>
      <c r="J3150">
        <v>0.85953329234717102</v>
      </c>
      <c r="K3150" t="s">
        <v>25961</v>
      </c>
      <c r="L3150">
        <v>2</v>
      </c>
      <c r="M3150" t="s">
        <v>5133</v>
      </c>
      <c r="N3150">
        <v>0.28571428571428598</v>
      </c>
      <c r="O3150">
        <v>3.2509752925877802E-4</v>
      </c>
    </row>
    <row r="3151" spans="1:15">
      <c r="A3151" t="s">
        <v>3808</v>
      </c>
      <c r="B3151" t="s">
        <v>23518</v>
      </c>
      <c r="C3151" t="s">
        <v>3809</v>
      </c>
      <c r="D3151">
        <v>1</v>
      </c>
      <c r="E3151">
        <v>787</v>
      </c>
      <c r="F3151">
        <v>5</v>
      </c>
      <c r="G3151">
        <v>7393</v>
      </c>
      <c r="H3151">
        <v>0.430466464429208</v>
      </c>
      <c r="I3151">
        <v>1</v>
      </c>
      <c r="J3151">
        <v>0.966855260484069</v>
      </c>
      <c r="K3151" t="s">
        <v>25020</v>
      </c>
      <c r="L3151">
        <v>1</v>
      </c>
      <c r="M3151" t="s">
        <v>5133</v>
      </c>
      <c r="N3151">
        <v>0.2</v>
      </c>
      <c r="O3151">
        <v>1.27064803049555E-3</v>
      </c>
    </row>
    <row r="3152" spans="1:15">
      <c r="A3152" t="s">
        <v>3808</v>
      </c>
      <c r="B3152" t="s">
        <v>23513</v>
      </c>
      <c r="C3152" t="s">
        <v>3809</v>
      </c>
      <c r="D3152">
        <v>1</v>
      </c>
      <c r="E3152">
        <v>535</v>
      </c>
      <c r="F3152">
        <v>5</v>
      </c>
      <c r="G3152">
        <v>8124</v>
      </c>
      <c r="H3152">
        <v>0.28872836491514098</v>
      </c>
      <c r="I3152">
        <v>0.92669970177713501</v>
      </c>
      <c r="J3152">
        <v>0.88074667915254901</v>
      </c>
      <c r="K3152" t="s">
        <v>25393</v>
      </c>
      <c r="L3152">
        <v>1</v>
      </c>
      <c r="M3152" t="s">
        <v>5133</v>
      </c>
      <c r="N3152">
        <v>0.2</v>
      </c>
      <c r="O3152">
        <v>1.8691588785046699E-3</v>
      </c>
    </row>
    <row r="3153" spans="1:15">
      <c r="A3153" t="s">
        <v>3808</v>
      </c>
      <c r="B3153" t="s">
        <v>23511</v>
      </c>
      <c r="C3153" t="s">
        <v>3809</v>
      </c>
      <c r="D3153">
        <v>2</v>
      </c>
      <c r="E3153">
        <v>6152</v>
      </c>
      <c r="F3153">
        <v>5</v>
      </c>
      <c r="G3153">
        <v>7804</v>
      </c>
      <c r="H3153">
        <v>0.99168074853091603</v>
      </c>
      <c r="I3153">
        <v>1</v>
      </c>
      <c r="J3153">
        <v>0.85953329234717102</v>
      </c>
      <c r="K3153" t="s">
        <v>25961</v>
      </c>
      <c r="L3153">
        <v>2</v>
      </c>
      <c r="M3153" t="s">
        <v>5133</v>
      </c>
      <c r="N3153">
        <v>0.4</v>
      </c>
      <c r="O3153">
        <v>3.2509752925877802E-4</v>
      </c>
    </row>
    <row r="3154" spans="1:15">
      <c r="A3154" t="s">
        <v>3810</v>
      </c>
      <c r="B3154" t="s">
        <v>23511</v>
      </c>
      <c r="C3154" t="s">
        <v>3811</v>
      </c>
      <c r="D3154">
        <v>1</v>
      </c>
      <c r="E3154">
        <v>6152</v>
      </c>
      <c r="F3154">
        <v>3</v>
      </c>
      <c r="G3154">
        <v>7804</v>
      </c>
      <c r="H3154">
        <v>0.99052768249503997</v>
      </c>
      <c r="I3154">
        <v>1</v>
      </c>
      <c r="J3154">
        <v>0.85953329234717102</v>
      </c>
      <c r="K3154" t="s">
        <v>25962</v>
      </c>
      <c r="L3154">
        <v>1</v>
      </c>
      <c r="M3154" t="s">
        <v>5133</v>
      </c>
      <c r="N3154">
        <v>0.33333333333333298</v>
      </c>
      <c r="O3154">
        <v>1.6254876462938901E-4</v>
      </c>
    </row>
    <row r="3155" spans="1:15">
      <c r="A3155" t="s">
        <v>3810</v>
      </c>
      <c r="B3155" t="s">
        <v>23518</v>
      </c>
      <c r="C3155" t="s">
        <v>3811</v>
      </c>
      <c r="D3155">
        <v>2</v>
      </c>
      <c r="E3155">
        <v>787</v>
      </c>
      <c r="F3155">
        <v>3</v>
      </c>
      <c r="G3155">
        <v>7393</v>
      </c>
      <c r="H3155">
        <v>3.1553088404617E-2</v>
      </c>
      <c r="I3155">
        <v>0.44363642296891398</v>
      </c>
      <c r="J3155">
        <v>0.42893220928983</v>
      </c>
      <c r="K3155" t="s">
        <v>25963</v>
      </c>
      <c r="L3155">
        <v>2</v>
      </c>
      <c r="M3155" t="s">
        <v>5133</v>
      </c>
      <c r="N3155">
        <v>0.66666666666666696</v>
      </c>
      <c r="O3155">
        <v>2.5412960609911099E-3</v>
      </c>
    </row>
    <row r="3156" spans="1:15">
      <c r="A3156" t="s">
        <v>3812</v>
      </c>
      <c r="B3156" t="s">
        <v>23513</v>
      </c>
      <c r="C3156" t="s">
        <v>3813</v>
      </c>
      <c r="D3156">
        <v>1</v>
      </c>
      <c r="E3156">
        <v>535</v>
      </c>
      <c r="F3156">
        <v>2</v>
      </c>
      <c r="G3156">
        <v>8124</v>
      </c>
      <c r="H3156">
        <v>0.12737930779067499</v>
      </c>
      <c r="I3156">
        <v>0.64703075560747003</v>
      </c>
      <c r="J3156">
        <v>0.614945907739046</v>
      </c>
      <c r="K3156" t="s">
        <v>25393</v>
      </c>
      <c r="L3156">
        <v>1</v>
      </c>
      <c r="M3156" t="s">
        <v>5133</v>
      </c>
      <c r="N3156">
        <v>0.5</v>
      </c>
      <c r="O3156">
        <v>1.8691588785046699E-3</v>
      </c>
    </row>
    <row r="3157" spans="1:15">
      <c r="A3157" t="s">
        <v>3812</v>
      </c>
      <c r="B3157" t="s">
        <v>23511</v>
      </c>
      <c r="C3157" t="s">
        <v>3813</v>
      </c>
      <c r="D3157">
        <v>1</v>
      </c>
      <c r="E3157">
        <v>6152</v>
      </c>
      <c r="F3157">
        <v>2</v>
      </c>
      <c r="G3157">
        <v>7804</v>
      </c>
      <c r="H3157">
        <v>0.95521029019776005</v>
      </c>
      <c r="I3157">
        <v>1</v>
      </c>
      <c r="J3157">
        <v>0.85953329234717102</v>
      </c>
      <c r="K3157" t="s">
        <v>25964</v>
      </c>
      <c r="L3157">
        <v>1</v>
      </c>
      <c r="M3157" t="s">
        <v>5133</v>
      </c>
      <c r="N3157">
        <v>0.5</v>
      </c>
      <c r="O3157">
        <v>1.6254876462938901E-4</v>
      </c>
    </row>
    <row r="3158" spans="1:15">
      <c r="A3158" t="s">
        <v>3814</v>
      </c>
      <c r="B3158" t="s">
        <v>23511</v>
      </c>
      <c r="C3158" t="s">
        <v>3815</v>
      </c>
      <c r="D3158">
        <v>2</v>
      </c>
      <c r="E3158">
        <v>6152</v>
      </c>
      <c r="F3158">
        <v>2</v>
      </c>
      <c r="G3158">
        <v>7804</v>
      </c>
      <c r="H3158">
        <v>0.62141708038142995</v>
      </c>
      <c r="I3158">
        <v>0.968912233598893</v>
      </c>
      <c r="J3158">
        <v>0.832812322140707</v>
      </c>
      <c r="K3158" t="s">
        <v>25965</v>
      </c>
      <c r="L3158">
        <v>2</v>
      </c>
      <c r="M3158" t="s">
        <v>5133</v>
      </c>
      <c r="N3158">
        <v>1</v>
      </c>
      <c r="O3158">
        <v>3.2509752925877802E-4</v>
      </c>
    </row>
    <row r="3159" spans="1:15">
      <c r="A3159" t="s">
        <v>3816</v>
      </c>
      <c r="B3159" t="s">
        <v>23511</v>
      </c>
      <c r="C3159" t="s">
        <v>3817</v>
      </c>
      <c r="D3159">
        <v>4</v>
      </c>
      <c r="E3159">
        <v>6152</v>
      </c>
      <c r="F3159">
        <v>5</v>
      </c>
      <c r="G3159">
        <v>7804</v>
      </c>
      <c r="H3159">
        <v>0.71320711691885297</v>
      </c>
      <c r="I3159">
        <v>0.968912233598893</v>
      </c>
      <c r="J3159">
        <v>0.832812322140707</v>
      </c>
      <c r="K3159" t="s">
        <v>25966</v>
      </c>
      <c r="L3159">
        <v>4</v>
      </c>
      <c r="M3159" t="s">
        <v>5133</v>
      </c>
      <c r="N3159">
        <v>0.8</v>
      </c>
      <c r="O3159">
        <v>6.5019505851755496E-4</v>
      </c>
    </row>
    <row r="3160" spans="1:15">
      <c r="A3160" t="s">
        <v>3816</v>
      </c>
      <c r="B3160" t="s">
        <v>23513</v>
      </c>
      <c r="C3160" t="s">
        <v>3817</v>
      </c>
      <c r="D3160">
        <v>1</v>
      </c>
      <c r="E3160">
        <v>535</v>
      </c>
      <c r="F3160">
        <v>5</v>
      </c>
      <c r="G3160">
        <v>8124</v>
      </c>
      <c r="H3160">
        <v>0.28872836491514098</v>
      </c>
      <c r="I3160">
        <v>0.92669970177713501</v>
      </c>
      <c r="J3160">
        <v>0.88074667915254901</v>
      </c>
      <c r="K3160" t="s">
        <v>24209</v>
      </c>
      <c r="L3160">
        <v>1</v>
      </c>
      <c r="M3160" t="s">
        <v>5133</v>
      </c>
      <c r="N3160">
        <v>0.2</v>
      </c>
      <c r="O3160">
        <v>1.8691588785046699E-3</v>
      </c>
    </row>
    <row r="3161" spans="1:15">
      <c r="A3161" t="s">
        <v>3818</v>
      </c>
      <c r="B3161" t="s">
        <v>23511</v>
      </c>
      <c r="C3161" t="s">
        <v>3819</v>
      </c>
      <c r="D3161">
        <v>11</v>
      </c>
      <c r="E3161">
        <v>6152</v>
      </c>
      <c r="F3161">
        <v>13</v>
      </c>
      <c r="G3161">
        <v>7804</v>
      </c>
      <c r="H3161">
        <v>0.459148321456053</v>
      </c>
      <c r="I3161">
        <v>0.96083957126938102</v>
      </c>
      <c r="J3161">
        <v>0.82587360011061495</v>
      </c>
      <c r="K3161" t="s">
        <v>25967</v>
      </c>
      <c r="L3161">
        <v>11</v>
      </c>
      <c r="M3161" t="s">
        <v>5133</v>
      </c>
      <c r="N3161">
        <v>0.84615384615384603</v>
      </c>
      <c r="O3161">
        <v>1.78803641092328E-3</v>
      </c>
    </row>
    <row r="3162" spans="1:15">
      <c r="A3162" t="s">
        <v>3818</v>
      </c>
      <c r="B3162" t="s">
        <v>23513</v>
      </c>
      <c r="C3162" t="s">
        <v>3819</v>
      </c>
      <c r="D3162">
        <v>1</v>
      </c>
      <c r="E3162">
        <v>535</v>
      </c>
      <c r="F3162">
        <v>15</v>
      </c>
      <c r="G3162">
        <v>8124</v>
      </c>
      <c r="H3162">
        <v>0.64039694135216896</v>
      </c>
      <c r="I3162">
        <v>0.99999999999997702</v>
      </c>
      <c r="J3162">
        <v>0.95041217501583097</v>
      </c>
      <c r="K3162" t="s">
        <v>24209</v>
      </c>
      <c r="L3162">
        <v>1</v>
      </c>
      <c r="M3162" t="s">
        <v>5133</v>
      </c>
      <c r="N3162">
        <v>6.6666666666666693E-2</v>
      </c>
      <c r="O3162">
        <v>1.8691588785046699E-3</v>
      </c>
    </row>
    <row r="3163" spans="1:15">
      <c r="A3163" t="s">
        <v>3820</v>
      </c>
      <c r="B3163" t="s">
        <v>23511</v>
      </c>
      <c r="C3163" t="s">
        <v>3821</v>
      </c>
      <c r="D3163">
        <v>1</v>
      </c>
      <c r="E3163">
        <v>6152</v>
      </c>
      <c r="F3163">
        <v>1</v>
      </c>
      <c r="G3163">
        <v>7804</v>
      </c>
      <c r="H3163">
        <v>0.788313685289595</v>
      </c>
      <c r="I3163">
        <v>0.968912233598893</v>
      </c>
      <c r="J3163">
        <v>0.832812322140707</v>
      </c>
      <c r="K3163" t="s">
        <v>25968</v>
      </c>
      <c r="L3163">
        <v>1</v>
      </c>
      <c r="M3163" t="s">
        <v>5133</v>
      </c>
      <c r="N3163">
        <v>1</v>
      </c>
      <c r="O3163">
        <v>1.6254876462938901E-4</v>
      </c>
    </row>
    <row r="3164" spans="1:15">
      <c r="A3164" t="s">
        <v>3822</v>
      </c>
      <c r="B3164" t="s">
        <v>23518</v>
      </c>
      <c r="C3164" t="s">
        <v>3823</v>
      </c>
      <c r="D3164">
        <v>4</v>
      </c>
      <c r="E3164">
        <v>787</v>
      </c>
      <c r="F3164">
        <v>6</v>
      </c>
      <c r="G3164">
        <v>7393</v>
      </c>
      <c r="H3164">
        <v>1.60306383549315E-3</v>
      </c>
      <c r="I3164">
        <v>7.5852664754440302E-2</v>
      </c>
      <c r="J3164">
        <v>7.3338547939565096E-2</v>
      </c>
      <c r="K3164" t="s">
        <v>25969</v>
      </c>
      <c r="L3164">
        <v>4</v>
      </c>
      <c r="M3164" t="s">
        <v>5133</v>
      </c>
      <c r="N3164">
        <v>0.66666666666666696</v>
      </c>
      <c r="O3164">
        <v>5.0825921219822103E-3</v>
      </c>
    </row>
    <row r="3165" spans="1:15">
      <c r="A3165" t="s">
        <v>3822</v>
      </c>
      <c r="B3165" t="s">
        <v>23511</v>
      </c>
      <c r="C3165" t="s">
        <v>3823</v>
      </c>
      <c r="D3165">
        <v>2</v>
      </c>
      <c r="E3165">
        <v>6152</v>
      </c>
      <c r="F3165">
        <v>6</v>
      </c>
      <c r="G3165">
        <v>7804</v>
      </c>
      <c r="H3165">
        <v>0.99790841233866701</v>
      </c>
      <c r="I3165">
        <v>1</v>
      </c>
      <c r="J3165">
        <v>0.85953329234717102</v>
      </c>
      <c r="K3165" t="s">
        <v>25970</v>
      </c>
      <c r="L3165">
        <v>2</v>
      </c>
      <c r="M3165" t="s">
        <v>5133</v>
      </c>
      <c r="N3165">
        <v>0.33333333333333298</v>
      </c>
      <c r="O3165">
        <v>3.2509752925877802E-4</v>
      </c>
    </row>
    <row r="3166" spans="1:15">
      <c r="A3166" t="s">
        <v>3824</v>
      </c>
      <c r="B3166" t="s">
        <v>23518</v>
      </c>
      <c r="C3166" t="s">
        <v>3825</v>
      </c>
      <c r="D3166">
        <v>4</v>
      </c>
      <c r="E3166">
        <v>787</v>
      </c>
      <c r="F3166">
        <v>30</v>
      </c>
      <c r="G3166">
        <v>7393</v>
      </c>
      <c r="H3166">
        <v>0.39836146134286998</v>
      </c>
      <c r="I3166">
        <v>1</v>
      </c>
      <c r="J3166">
        <v>0.966855260484069</v>
      </c>
      <c r="K3166" t="s">
        <v>25971</v>
      </c>
      <c r="L3166">
        <v>4</v>
      </c>
      <c r="M3166" t="s">
        <v>5133</v>
      </c>
      <c r="N3166">
        <v>0.133333333333333</v>
      </c>
      <c r="O3166">
        <v>5.0825921219822103E-3</v>
      </c>
    </row>
    <row r="3167" spans="1:15">
      <c r="A3167" t="s">
        <v>3824</v>
      </c>
      <c r="B3167" t="s">
        <v>23511</v>
      </c>
      <c r="C3167" t="s">
        <v>3825</v>
      </c>
      <c r="D3167">
        <v>29</v>
      </c>
      <c r="E3167">
        <v>6152</v>
      </c>
      <c r="F3167">
        <v>34</v>
      </c>
      <c r="G3167">
        <v>7804</v>
      </c>
      <c r="H3167">
        <v>0.244201011747088</v>
      </c>
      <c r="I3167">
        <v>0.715310610130939</v>
      </c>
      <c r="J3167">
        <v>0.61483328377670898</v>
      </c>
      <c r="K3167" t="s">
        <v>25972</v>
      </c>
      <c r="L3167">
        <v>29</v>
      </c>
      <c r="M3167" t="s">
        <v>5133</v>
      </c>
      <c r="N3167">
        <v>0.85294117647058798</v>
      </c>
      <c r="O3167">
        <v>4.7139141742522797E-3</v>
      </c>
    </row>
    <row r="3168" spans="1:15">
      <c r="A3168" t="s">
        <v>3826</v>
      </c>
      <c r="B3168" t="s">
        <v>23518</v>
      </c>
      <c r="C3168" t="s">
        <v>3827</v>
      </c>
      <c r="D3168">
        <v>1</v>
      </c>
      <c r="E3168">
        <v>787</v>
      </c>
      <c r="F3168">
        <v>6</v>
      </c>
      <c r="G3168">
        <v>7393</v>
      </c>
      <c r="H3168">
        <v>0.49113550780958298</v>
      </c>
      <c r="I3168">
        <v>1</v>
      </c>
      <c r="J3168">
        <v>0.966855260484069</v>
      </c>
      <c r="K3168" t="s">
        <v>24102</v>
      </c>
      <c r="L3168">
        <v>1</v>
      </c>
      <c r="M3168" t="s">
        <v>5133</v>
      </c>
      <c r="N3168">
        <v>0.16666666666666699</v>
      </c>
      <c r="O3168">
        <v>1.27064803049555E-3</v>
      </c>
    </row>
    <row r="3169" spans="1:15">
      <c r="A3169" t="s">
        <v>3826</v>
      </c>
      <c r="B3169" t="s">
        <v>23511</v>
      </c>
      <c r="C3169" t="s">
        <v>3827</v>
      </c>
      <c r="D3169">
        <v>5</v>
      </c>
      <c r="E3169">
        <v>6152</v>
      </c>
      <c r="F3169">
        <v>6</v>
      </c>
      <c r="G3169">
        <v>7804</v>
      </c>
      <c r="H3169">
        <v>0.62665052091531404</v>
      </c>
      <c r="I3169">
        <v>0.968912233598893</v>
      </c>
      <c r="J3169">
        <v>0.832812322140707</v>
      </c>
      <c r="K3169" t="s">
        <v>25973</v>
      </c>
      <c r="L3169">
        <v>5</v>
      </c>
      <c r="M3169" t="s">
        <v>5133</v>
      </c>
      <c r="N3169">
        <v>0.83333333333333304</v>
      </c>
      <c r="O3169">
        <v>8.1274382314694405E-4</v>
      </c>
    </row>
    <row r="3170" spans="1:15">
      <c r="A3170" t="s">
        <v>3828</v>
      </c>
      <c r="B3170" t="s">
        <v>23518</v>
      </c>
      <c r="C3170" t="s">
        <v>3829</v>
      </c>
      <c r="D3170">
        <v>46</v>
      </c>
      <c r="E3170">
        <v>787</v>
      </c>
      <c r="F3170">
        <v>478</v>
      </c>
      <c r="G3170">
        <v>7393</v>
      </c>
      <c r="H3170">
        <v>0.79392456567497804</v>
      </c>
      <c r="I3170">
        <v>1</v>
      </c>
      <c r="J3170">
        <v>0.966855260484069</v>
      </c>
      <c r="K3170" t="s">
        <v>25974</v>
      </c>
      <c r="L3170">
        <v>46</v>
      </c>
      <c r="M3170" t="s">
        <v>5133</v>
      </c>
      <c r="N3170">
        <v>9.6234309623431005E-2</v>
      </c>
      <c r="O3170">
        <v>5.84498094027954E-2</v>
      </c>
    </row>
    <row r="3171" spans="1:15">
      <c r="A3171" t="s">
        <v>3828</v>
      </c>
      <c r="B3171" t="s">
        <v>23513</v>
      </c>
      <c r="C3171" t="s">
        <v>3829</v>
      </c>
      <c r="D3171">
        <v>46</v>
      </c>
      <c r="E3171">
        <v>535</v>
      </c>
      <c r="F3171">
        <v>547</v>
      </c>
      <c r="G3171">
        <v>8124</v>
      </c>
      <c r="H3171">
        <v>4.8916318039292597E-2</v>
      </c>
      <c r="I3171">
        <v>0.448760549738495</v>
      </c>
      <c r="J3171">
        <v>0.42650749013827299</v>
      </c>
      <c r="K3171" t="s">
        <v>25975</v>
      </c>
      <c r="L3171">
        <v>46</v>
      </c>
      <c r="M3171" t="s">
        <v>5133</v>
      </c>
      <c r="N3171">
        <v>8.4095063985374793E-2</v>
      </c>
      <c r="O3171">
        <v>8.5981308411214999E-2</v>
      </c>
    </row>
    <row r="3172" spans="1:15">
      <c r="A3172" t="s">
        <v>3828</v>
      </c>
      <c r="B3172" t="s">
        <v>23511</v>
      </c>
      <c r="C3172" t="s">
        <v>3829</v>
      </c>
      <c r="D3172">
        <v>410</v>
      </c>
      <c r="E3172">
        <v>6152</v>
      </c>
      <c r="F3172">
        <v>508</v>
      </c>
      <c r="G3172">
        <v>7804</v>
      </c>
      <c r="H3172">
        <v>0.15493465027341999</v>
      </c>
      <c r="I3172">
        <v>0.56598576324371597</v>
      </c>
      <c r="J3172">
        <v>0.486483606502498</v>
      </c>
      <c r="K3172" t="s">
        <v>25976</v>
      </c>
      <c r="L3172">
        <v>410</v>
      </c>
      <c r="M3172" t="s">
        <v>5133</v>
      </c>
      <c r="N3172">
        <v>0.80708661417322802</v>
      </c>
      <c r="O3172">
        <v>6.6644993498049407E-2</v>
      </c>
    </row>
    <row r="3173" spans="1:15">
      <c r="A3173" t="s">
        <v>3830</v>
      </c>
      <c r="B3173" t="s">
        <v>23511</v>
      </c>
      <c r="C3173" t="s">
        <v>3831</v>
      </c>
      <c r="D3173">
        <v>99</v>
      </c>
      <c r="E3173">
        <v>6152</v>
      </c>
      <c r="F3173">
        <v>127</v>
      </c>
      <c r="G3173">
        <v>7804</v>
      </c>
      <c r="H3173">
        <v>0.64486777001149498</v>
      </c>
      <c r="I3173">
        <v>0.968912233598893</v>
      </c>
      <c r="J3173">
        <v>0.832812322140707</v>
      </c>
      <c r="K3173" t="s">
        <v>25977</v>
      </c>
      <c r="L3173">
        <v>99</v>
      </c>
      <c r="M3173" t="s">
        <v>5133</v>
      </c>
      <c r="N3173">
        <v>0.77952755905511795</v>
      </c>
      <c r="O3173">
        <v>1.6092327698309501E-2</v>
      </c>
    </row>
    <row r="3174" spans="1:15">
      <c r="A3174" t="s">
        <v>3830</v>
      </c>
      <c r="B3174" t="s">
        <v>23518</v>
      </c>
      <c r="C3174" t="s">
        <v>3831</v>
      </c>
      <c r="D3174">
        <v>16</v>
      </c>
      <c r="E3174">
        <v>787</v>
      </c>
      <c r="F3174">
        <v>114</v>
      </c>
      <c r="G3174">
        <v>7393</v>
      </c>
      <c r="H3174">
        <v>0.15154316309090099</v>
      </c>
      <c r="I3174">
        <v>0.80447023254619598</v>
      </c>
      <c r="J3174">
        <v>0.77780627624013199</v>
      </c>
      <c r="K3174" t="s">
        <v>25978</v>
      </c>
      <c r="L3174">
        <v>16</v>
      </c>
      <c r="M3174" t="s">
        <v>5133</v>
      </c>
      <c r="N3174">
        <v>0.140350877192982</v>
      </c>
      <c r="O3174">
        <v>2.0330368487928799E-2</v>
      </c>
    </row>
    <row r="3175" spans="1:15">
      <c r="A3175" t="s">
        <v>3830</v>
      </c>
      <c r="B3175" t="s">
        <v>23513</v>
      </c>
      <c r="C3175" t="s">
        <v>3831</v>
      </c>
      <c r="D3175">
        <v>15</v>
      </c>
      <c r="E3175">
        <v>535</v>
      </c>
      <c r="F3175">
        <v>132</v>
      </c>
      <c r="G3175">
        <v>8124</v>
      </c>
      <c r="H3175">
        <v>2.65427124146243E-2</v>
      </c>
      <c r="I3175">
        <v>0.33893002006366402</v>
      </c>
      <c r="J3175">
        <v>0.32212321754687401</v>
      </c>
      <c r="K3175" t="s">
        <v>25979</v>
      </c>
      <c r="L3175">
        <v>15</v>
      </c>
      <c r="M3175" t="s">
        <v>5133</v>
      </c>
      <c r="N3175">
        <v>0.11363636363636399</v>
      </c>
      <c r="O3175">
        <v>2.80373831775701E-2</v>
      </c>
    </row>
    <row r="3176" spans="1:15">
      <c r="A3176" t="s">
        <v>3832</v>
      </c>
      <c r="B3176" t="s">
        <v>23518</v>
      </c>
      <c r="C3176" t="s">
        <v>3833</v>
      </c>
      <c r="D3176">
        <v>9</v>
      </c>
      <c r="E3176">
        <v>787</v>
      </c>
      <c r="F3176">
        <v>66</v>
      </c>
      <c r="G3176">
        <v>7393</v>
      </c>
      <c r="H3176">
        <v>0.26610359545055101</v>
      </c>
      <c r="I3176">
        <v>0.97863801257884697</v>
      </c>
      <c r="J3176">
        <v>0.94620131057153301</v>
      </c>
      <c r="K3176" t="s">
        <v>25980</v>
      </c>
      <c r="L3176">
        <v>9</v>
      </c>
      <c r="M3176" t="s">
        <v>5133</v>
      </c>
      <c r="N3176">
        <v>0.13636363636363599</v>
      </c>
      <c r="O3176">
        <v>1.143583227446E-2</v>
      </c>
    </row>
    <row r="3177" spans="1:15">
      <c r="A3177" t="s">
        <v>3832</v>
      </c>
      <c r="B3177" t="s">
        <v>23511</v>
      </c>
      <c r="C3177" t="s">
        <v>3833</v>
      </c>
      <c r="D3177">
        <v>47</v>
      </c>
      <c r="E3177">
        <v>6152</v>
      </c>
      <c r="F3177">
        <v>61</v>
      </c>
      <c r="G3177">
        <v>7804</v>
      </c>
      <c r="H3177">
        <v>0.69894547641418803</v>
      </c>
      <c r="I3177">
        <v>0.968912233598893</v>
      </c>
      <c r="J3177">
        <v>0.832812322140707</v>
      </c>
      <c r="K3177" t="s">
        <v>25981</v>
      </c>
      <c r="L3177">
        <v>47</v>
      </c>
      <c r="M3177" t="s">
        <v>5133</v>
      </c>
      <c r="N3177">
        <v>0.77049180327868805</v>
      </c>
      <c r="O3177">
        <v>7.6397919375812704E-3</v>
      </c>
    </row>
    <row r="3178" spans="1:15">
      <c r="A3178" t="s">
        <v>3832</v>
      </c>
      <c r="B3178" t="s">
        <v>23513</v>
      </c>
      <c r="C3178" t="s">
        <v>3833</v>
      </c>
      <c r="D3178">
        <v>12</v>
      </c>
      <c r="E3178">
        <v>535</v>
      </c>
      <c r="F3178">
        <v>70</v>
      </c>
      <c r="G3178">
        <v>8124</v>
      </c>
      <c r="H3178">
        <v>1.8574561471841301E-3</v>
      </c>
      <c r="I3178">
        <v>5.2084074397392897E-2</v>
      </c>
      <c r="J3178">
        <v>4.9501338431713698E-2</v>
      </c>
      <c r="K3178" t="s">
        <v>25982</v>
      </c>
      <c r="L3178">
        <v>12</v>
      </c>
      <c r="M3178" t="s">
        <v>5133</v>
      </c>
      <c r="N3178">
        <v>0.17142857142857101</v>
      </c>
      <c r="O3178">
        <v>2.2429906542056101E-2</v>
      </c>
    </row>
    <row r="3179" spans="1:15">
      <c r="A3179" t="s">
        <v>3834</v>
      </c>
      <c r="B3179" t="s">
        <v>23513</v>
      </c>
      <c r="C3179" t="s">
        <v>3835</v>
      </c>
      <c r="D3179">
        <v>1</v>
      </c>
      <c r="E3179">
        <v>535</v>
      </c>
      <c r="F3179">
        <v>39</v>
      </c>
      <c r="G3179">
        <v>8124</v>
      </c>
      <c r="H3179">
        <v>0.93027810819106505</v>
      </c>
      <c r="I3179">
        <v>0.99999999999997702</v>
      </c>
      <c r="J3179">
        <v>0.95041217501583097</v>
      </c>
      <c r="K3179" t="s">
        <v>25983</v>
      </c>
      <c r="L3179">
        <v>1</v>
      </c>
      <c r="M3179" t="s">
        <v>5133</v>
      </c>
      <c r="N3179">
        <v>2.5641025641025599E-2</v>
      </c>
      <c r="O3179">
        <v>1.8691588785046699E-3</v>
      </c>
    </row>
    <row r="3180" spans="1:15">
      <c r="A3180" t="s">
        <v>3834</v>
      </c>
      <c r="B3180" t="s">
        <v>23511</v>
      </c>
      <c r="C3180" t="s">
        <v>3835</v>
      </c>
      <c r="D3180">
        <v>30</v>
      </c>
      <c r="E3180">
        <v>6152</v>
      </c>
      <c r="F3180">
        <v>40</v>
      </c>
      <c r="G3180">
        <v>7804</v>
      </c>
      <c r="H3180">
        <v>0.78901364518634498</v>
      </c>
      <c r="I3180">
        <v>0.968912233598893</v>
      </c>
      <c r="J3180">
        <v>0.832812322140707</v>
      </c>
      <c r="K3180" t="s">
        <v>25984</v>
      </c>
      <c r="L3180">
        <v>30</v>
      </c>
      <c r="M3180" t="s">
        <v>5133</v>
      </c>
      <c r="N3180">
        <v>0.75</v>
      </c>
      <c r="O3180">
        <v>4.8764629388816597E-3</v>
      </c>
    </row>
    <row r="3181" spans="1:15">
      <c r="A3181" t="s">
        <v>3834</v>
      </c>
      <c r="B3181" t="s">
        <v>23518</v>
      </c>
      <c r="C3181" t="s">
        <v>3835</v>
      </c>
      <c r="D3181">
        <v>5</v>
      </c>
      <c r="E3181">
        <v>787</v>
      </c>
      <c r="F3181">
        <v>37</v>
      </c>
      <c r="G3181">
        <v>7393</v>
      </c>
      <c r="H3181">
        <v>0.358204384826321</v>
      </c>
      <c r="I3181">
        <v>1</v>
      </c>
      <c r="J3181">
        <v>0.966855260484069</v>
      </c>
      <c r="K3181" t="s">
        <v>25985</v>
      </c>
      <c r="L3181">
        <v>5</v>
      </c>
      <c r="M3181" t="s">
        <v>5133</v>
      </c>
      <c r="N3181">
        <v>0.135135135135135</v>
      </c>
      <c r="O3181">
        <v>6.35324015247776E-3</v>
      </c>
    </row>
    <row r="3182" spans="1:15">
      <c r="A3182" t="s">
        <v>3836</v>
      </c>
      <c r="B3182" t="s">
        <v>23518</v>
      </c>
      <c r="C3182" t="s">
        <v>3837</v>
      </c>
      <c r="D3182">
        <v>4</v>
      </c>
      <c r="E3182">
        <v>787</v>
      </c>
      <c r="F3182">
        <v>22</v>
      </c>
      <c r="G3182">
        <v>7393</v>
      </c>
      <c r="H3182">
        <v>0.200892153576778</v>
      </c>
      <c r="I3182">
        <v>0.83876007220319604</v>
      </c>
      <c r="J3182">
        <v>0.81095958809365798</v>
      </c>
      <c r="K3182" t="s">
        <v>25986</v>
      </c>
      <c r="L3182">
        <v>4</v>
      </c>
      <c r="M3182" t="s">
        <v>5133</v>
      </c>
      <c r="N3182">
        <v>0.18181818181818199</v>
      </c>
      <c r="O3182">
        <v>5.0825921219822103E-3</v>
      </c>
    </row>
    <row r="3183" spans="1:15">
      <c r="A3183" t="s">
        <v>3836</v>
      </c>
      <c r="B3183" t="s">
        <v>23513</v>
      </c>
      <c r="C3183" t="s">
        <v>3837</v>
      </c>
      <c r="D3183">
        <v>1</v>
      </c>
      <c r="E3183">
        <v>535</v>
      </c>
      <c r="F3183">
        <v>19</v>
      </c>
      <c r="G3183">
        <v>8124</v>
      </c>
      <c r="H3183">
        <v>0.72632654610035197</v>
      </c>
      <c r="I3183">
        <v>0.99999999999997702</v>
      </c>
      <c r="J3183">
        <v>0.95041217501583097</v>
      </c>
      <c r="K3183" t="s">
        <v>24642</v>
      </c>
      <c r="L3183">
        <v>1</v>
      </c>
      <c r="M3183" t="s">
        <v>5133</v>
      </c>
      <c r="N3183">
        <v>5.2631578947368397E-2</v>
      </c>
      <c r="O3183">
        <v>1.8691588785046699E-3</v>
      </c>
    </row>
    <row r="3184" spans="1:15">
      <c r="A3184" t="s">
        <v>3836</v>
      </c>
      <c r="B3184" t="s">
        <v>23511</v>
      </c>
      <c r="C3184" t="s">
        <v>3837</v>
      </c>
      <c r="D3184">
        <v>17</v>
      </c>
      <c r="E3184">
        <v>6152</v>
      </c>
      <c r="F3184">
        <v>21</v>
      </c>
      <c r="G3184">
        <v>7804</v>
      </c>
      <c r="H3184">
        <v>0.53254015364000995</v>
      </c>
      <c r="I3184">
        <v>0.968912233598893</v>
      </c>
      <c r="J3184">
        <v>0.832812322140707</v>
      </c>
      <c r="K3184" t="s">
        <v>25987</v>
      </c>
      <c r="L3184">
        <v>17</v>
      </c>
      <c r="M3184" t="s">
        <v>5133</v>
      </c>
      <c r="N3184">
        <v>0.80952380952380998</v>
      </c>
      <c r="O3184">
        <v>2.7633289986996102E-3</v>
      </c>
    </row>
    <row r="3185" spans="1:15">
      <c r="A3185" t="s">
        <v>3838</v>
      </c>
      <c r="B3185" t="s">
        <v>23511</v>
      </c>
      <c r="C3185" t="s">
        <v>3839</v>
      </c>
      <c r="D3185">
        <v>39</v>
      </c>
      <c r="E3185">
        <v>6152</v>
      </c>
      <c r="F3185">
        <v>48</v>
      </c>
      <c r="G3185">
        <v>7804</v>
      </c>
      <c r="H3185">
        <v>0.42022947327151</v>
      </c>
      <c r="I3185">
        <v>0.944125779178004</v>
      </c>
      <c r="J3185">
        <v>0.81150753936670705</v>
      </c>
      <c r="K3185" t="s">
        <v>25988</v>
      </c>
      <c r="L3185">
        <v>39</v>
      </c>
      <c r="M3185" t="s">
        <v>5133</v>
      </c>
      <c r="N3185">
        <v>0.8125</v>
      </c>
      <c r="O3185">
        <v>6.3394018205461602E-3</v>
      </c>
    </row>
    <row r="3186" spans="1:15">
      <c r="A3186" t="s">
        <v>3838</v>
      </c>
      <c r="B3186" t="s">
        <v>23518</v>
      </c>
      <c r="C3186" t="s">
        <v>3839</v>
      </c>
      <c r="D3186">
        <v>2</v>
      </c>
      <c r="E3186">
        <v>787</v>
      </c>
      <c r="F3186">
        <v>39</v>
      </c>
      <c r="G3186">
        <v>7393</v>
      </c>
      <c r="H3186">
        <v>0.93046346546870895</v>
      </c>
      <c r="I3186">
        <v>1</v>
      </c>
      <c r="J3186">
        <v>0.966855260484069</v>
      </c>
      <c r="K3186" t="s">
        <v>25989</v>
      </c>
      <c r="L3186">
        <v>2</v>
      </c>
      <c r="M3186" t="s">
        <v>5133</v>
      </c>
      <c r="N3186">
        <v>5.1282051282051301E-2</v>
      </c>
      <c r="O3186">
        <v>2.5412960609911099E-3</v>
      </c>
    </row>
    <row r="3187" spans="1:15">
      <c r="A3187" t="s">
        <v>3838</v>
      </c>
      <c r="B3187" t="s">
        <v>23513</v>
      </c>
      <c r="C3187" t="s">
        <v>3839</v>
      </c>
      <c r="D3187">
        <v>6</v>
      </c>
      <c r="E3187">
        <v>535</v>
      </c>
      <c r="F3187">
        <v>50</v>
      </c>
      <c r="G3187">
        <v>8124</v>
      </c>
      <c r="H3187">
        <v>0.108532069852309</v>
      </c>
      <c r="I3187">
        <v>0.64703075560747003</v>
      </c>
      <c r="J3187">
        <v>0.614945907739046</v>
      </c>
      <c r="K3187" t="s">
        <v>25990</v>
      </c>
      <c r="L3187">
        <v>6</v>
      </c>
      <c r="M3187" t="s">
        <v>5133</v>
      </c>
      <c r="N3187">
        <v>0.12</v>
      </c>
      <c r="O3187">
        <v>1.1214953271028E-2</v>
      </c>
    </row>
    <row r="3188" spans="1:15">
      <c r="A3188" t="s">
        <v>3840</v>
      </c>
      <c r="B3188" t="s">
        <v>23513</v>
      </c>
      <c r="C3188" t="s">
        <v>3841</v>
      </c>
      <c r="D3188">
        <v>6</v>
      </c>
      <c r="E3188">
        <v>535</v>
      </c>
      <c r="F3188">
        <v>50</v>
      </c>
      <c r="G3188">
        <v>8124</v>
      </c>
      <c r="H3188">
        <v>0.108532069852309</v>
      </c>
      <c r="I3188">
        <v>0.64703075560747003</v>
      </c>
      <c r="J3188">
        <v>0.614945907739046</v>
      </c>
      <c r="K3188" t="s">
        <v>25990</v>
      </c>
      <c r="L3188">
        <v>6</v>
      </c>
      <c r="M3188" t="s">
        <v>5133</v>
      </c>
      <c r="N3188">
        <v>0.12</v>
      </c>
      <c r="O3188">
        <v>1.1214953271028E-2</v>
      </c>
    </row>
    <row r="3189" spans="1:15">
      <c r="A3189" t="s">
        <v>3840</v>
      </c>
      <c r="B3189" t="s">
        <v>23511</v>
      </c>
      <c r="C3189" t="s">
        <v>3841</v>
      </c>
      <c r="D3189">
        <v>39</v>
      </c>
      <c r="E3189">
        <v>6152</v>
      </c>
      <c r="F3189">
        <v>48</v>
      </c>
      <c r="G3189">
        <v>7804</v>
      </c>
      <c r="H3189">
        <v>0.42022947327151</v>
      </c>
      <c r="I3189">
        <v>0.944125779178004</v>
      </c>
      <c r="J3189">
        <v>0.81150753936670705</v>
      </c>
      <c r="K3189" t="s">
        <v>25988</v>
      </c>
      <c r="L3189">
        <v>39</v>
      </c>
      <c r="M3189" t="s">
        <v>5133</v>
      </c>
      <c r="N3189">
        <v>0.8125</v>
      </c>
      <c r="O3189">
        <v>6.3394018205461602E-3</v>
      </c>
    </row>
    <row r="3190" spans="1:15">
      <c r="A3190" t="s">
        <v>3840</v>
      </c>
      <c r="B3190" t="s">
        <v>23518</v>
      </c>
      <c r="C3190" t="s">
        <v>3841</v>
      </c>
      <c r="D3190">
        <v>2</v>
      </c>
      <c r="E3190">
        <v>787</v>
      </c>
      <c r="F3190">
        <v>39</v>
      </c>
      <c r="G3190">
        <v>7393</v>
      </c>
      <c r="H3190">
        <v>0.93046346546870895</v>
      </c>
      <c r="I3190">
        <v>1</v>
      </c>
      <c r="J3190">
        <v>0.966855260484069</v>
      </c>
      <c r="K3190" t="s">
        <v>25989</v>
      </c>
      <c r="L3190">
        <v>2</v>
      </c>
      <c r="M3190" t="s">
        <v>5133</v>
      </c>
      <c r="N3190">
        <v>5.1282051282051301E-2</v>
      </c>
      <c r="O3190">
        <v>2.5412960609911099E-3</v>
      </c>
    </row>
    <row r="3191" spans="1:15">
      <c r="A3191" t="s">
        <v>3842</v>
      </c>
      <c r="B3191" t="s">
        <v>23518</v>
      </c>
      <c r="C3191" t="s">
        <v>3843</v>
      </c>
      <c r="D3191">
        <v>2</v>
      </c>
      <c r="E3191">
        <v>787</v>
      </c>
      <c r="F3191">
        <v>35</v>
      </c>
      <c r="G3191">
        <v>7393</v>
      </c>
      <c r="H3191">
        <v>0.89994917912615902</v>
      </c>
      <c r="I3191">
        <v>1</v>
      </c>
      <c r="J3191">
        <v>0.966855260484069</v>
      </c>
      <c r="K3191" t="s">
        <v>25989</v>
      </c>
      <c r="L3191">
        <v>2</v>
      </c>
      <c r="M3191" t="s">
        <v>5133</v>
      </c>
      <c r="N3191">
        <v>5.7142857142857099E-2</v>
      </c>
      <c r="O3191">
        <v>2.5412960609911099E-3</v>
      </c>
    </row>
    <row r="3192" spans="1:15">
      <c r="A3192" t="s">
        <v>3842</v>
      </c>
      <c r="B3192" t="s">
        <v>23513</v>
      </c>
      <c r="C3192" t="s">
        <v>3843</v>
      </c>
      <c r="D3192">
        <v>5</v>
      </c>
      <c r="E3192">
        <v>535</v>
      </c>
      <c r="F3192">
        <v>46</v>
      </c>
      <c r="G3192">
        <v>8124</v>
      </c>
      <c r="H3192">
        <v>0.18340488992595699</v>
      </c>
      <c r="I3192">
        <v>0.75508452473579202</v>
      </c>
      <c r="J3192">
        <v>0.71764152547495597</v>
      </c>
      <c r="K3192" t="s">
        <v>25991</v>
      </c>
      <c r="L3192">
        <v>5</v>
      </c>
      <c r="M3192" t="s">
        <v>5133</v>
      </c>
      <c r="N3192">
        <v>0.108695652173913</v>
      </c>
      <c r="O3192">
        <v>9.3457943925233603E-3</v>
      </c>
    </row>
    <row r="3193" spans="1:15">
      <c r="A3193" t="s">
        <v>3842</v>
      </c>
      <c r="B3193" t="s">
        <v>23511</v>
      </c>
      <c r="C3193" t="s">
        <v>3843</v>
      </c>
      <c r="D3193">
        <v>36</v>
      </c>
      <c r="E3193">
        <v>6152</v>
      </c>
      <c r="F3193">
        <v>44</v>
      </c>
      <c r="G3193">
        <v>7804</v>
      </c>
      <c r="H3193">
        <v>0.39438696730065798</v>
      </c>
      <c r="I3193">
        <v>0.91525479399875698</v>
      </c>
      <c r="J3193">
        <v>0.78669196642228301</v>
      </c>
      <c r="K3193" t="s">
        <v>25992</v>
      </c>
      <c r="L3193">
        <v>36</v>
      </c>
      <c r="M3193" t="s">
        <v>5133</v>
      </c>
      <c r="N3193">
        <v>0.81818181818181801</v>
      </c>
      <c r="O3193">
        <v>5.8517555266580003E-3</v>
      </c>
    </row>
    <row r="3194" spans="1:15">
      <c r="A3194" t="s">
        <v>3844</v>
      </c>
      <c r="B3194" t="s">
        <v>23511</v>
      </c>
      <c r="C3194" t="s">
        <v>3845</v>
      </c>
      <c r="D3194">
        <v>3</v>
      </c>
      <c r="E3194">
        <v>6152</v>
      </c>
      <c r="F3194">
        <v>5</v>
      </c>
      <c r="G3194">
        <v>7804</v>
      </c>
      <c r="H3194">
        <v>0.93277286492067202</v>
      </c>
      <c r="I3194">
        <v>1</v>
      </c>
      <c r="J3194">
        <v>0.85953329234717102</v>
      </c>
      <c r="K3194" t="s">
        <v>25993</v>
      </c>
      <c r="L3194">
        <v>3</v>
      </c>
      <c r="M3194" t="s">
        <v>5133</v>
      </c>
      <c r="N3194">
        <v>0.6</v>
      </c>
      <c r="O3194">
        <v>4.8764629388816603E-4</v>
      </c>
    </row>
    <row r="3195" spans="1:15">
      <c r="A3195" t="s">
        <v>3844</v>
      </c>
      <c r="B3195" t="s">
        <v>23513</v>
      </c>
      <c r="C3195" t="s">
        <v>3845</v>
      </c>
      <c r="D3195">
        <v>2</v>
      </c>
      <c r="E3195">
        <v>535</v>
      </c>
      <c r="F3195">
        <v>5</v>
      </c>
      <c r="G3195">
        <v>8124</v>
      </c>
      <c r="H3195">
        <v>3.7884380227996402E-2</v>
      </c>
      <c r="I3195">
        <v>0.42722874441898101</v>
      </c>
      <c r="J3195">
        <v>0.40604340021253599</v>
      </c>
      <c r="K3195" t="s">
        <v>24937</v>
      </c>
      <c r="L3195">
        <v>2</v>
      </c>
      <c r="M3195" t="s">
        <v>5133</v>
      </c>
      <c r="N3195">
        <v>0.4</v>
      </c>
      <c r="O3195">
        <v>3.7383177570093499E-3</v>
      </c>
    </row>
    <row r="3196" spans="1:15">
      <c r="A3196" t="s">
        <v>3846</v>
      </c>
      <c r="B3196" t="s">
        <v>23513</v>
      </c>
      <c r="C3196" t="s">
        <v>3847</v>
      </c>
      <c r="D3196">
        <v>6</v>
      </c>
      <c r="E3196">
        <v>535</v>
      </c>
      <c r="F3196">
        <v>117</v>
      </c>
      <c r="G3196">
        <v>8124</v>
      </c>
      <c r="H3196">
        <v>0.791549898969927</v>
      </c>
      <c r="I3196">
        <v>0.99999999999997702</v>
      </c>
      <c r="J3196">
        <v>0.95041217501583097</v>
      </c>
      <c r="K3196" t="s">
        <v>25994</v>
      </c>
      <c r="L3196">
        <v>6</v>
      </c>
      <c r="M3196" t="s">
        <v>5133</v>
      </c>
      <c r="N3196">
        <v>5.1282051282051301E-2</v>
      </c>
      <c r="O3196">
        <v>1.1214953271028E-2</v>
      </c>
    </row>
    <row r="3197" spans="1:15">
      <c r="A3197" t="s">
        <v>3846</v>
      </c>
      <c r="B3197" t="s">
        <v>23511</v>
      </c>
      <c r="C3197" t="s">
        <v>3847</v>
      </c>
      <c r="D3197">
        <v>90</v>
      </c>
      <c r="E3197">
        <v>6152</v>
      </c>
      <c r="F3197">
        <v>110</v>
      </c>
      <c r="G3197">
        <v>7804</v>
      </c>
      <c r="H3197">
        <v>0.260499072022431</v>
      </c>
      <c r="I3197">
        <v>0.75630001889142895</v>
      </c>
      <c r="J3197">
        <v>0.65006504523997799</v>
      </c>
      <c r="K3197" t="s">
        <v>25995</v>
      </c>
      <c r="L3197">
        <v>90</v>
      </c>
      <c r="M3197" t="s">
        <v>5133</v>
      </c>
      <c r="N3197">
        <v>0.81818181818181801</v>
      </c>
      <c r="O3197">
        <v>1.4629388816645E-2</v>
      </c>
    </row>
    <row r="3198" spans="1:15">
      <c r="A3198" t="s">
        <v>3846</v>
      </c>
      <c r="B3198" t="s">
        <v>23518</v>
      </c>
      <c r="C3198" t="s">
        <v>3847</v>
      </c>
      <c r="D3198">
        <v>9</v>
      </c>
      <c r="E3198">
        <v>787</v>
      </c>
      <c r="F3198">
        <v>104</v>
      </c>
      <c r="G3198">
        <v>7393</v>
      </c>
      <c r="H3198">
        <v>0.79112538880473904</v>
      </c>
      <c r="I3198">
        <v>1</v>
      </c>
      <c r="J3198">
        <v>0.966855260484069</v>
      </c>
      <c r="K3198" t="s">
        <v>25996</v>
      </c>
      <c r="L3198">
        <v>9</v>
      </c>
      <c r="M3198" t="s">
        <v>5133</v>
      </c>
      <c r="N3198">
        <v>8.6538461538461495E-2</v>
      </c>
      <c r="O3198">
        <v>1.143583227446E-2</v>
      </c>
    </row>
    <row r="3199" spans="1:15">
      <c r="A3199" t="s">
        <v>3848</v>
      </c>
      <c r="B3199" t="s">
        <v>23518</v>
      </c>
      <c r="C3199" t="s">
        <v>3849</v>
      </c>
      <c r="D3199">
        <v>12</v>
      </c>
      <c r="E3199">
        <v>787</v>
      </c>
      <c r="F3199">
        <v>101</v>
      </c>
      <c r="G3199">
        <v>7393</v>
      </c>
      <c r="H3199">
        <v>0.38896488782979299</v>
      </c>
      <c r="I3199">
        <v>1</v>
      </c>
      <c r="J3199">
        <v>0.966855260484069</v>
      </c>
      <c r="K3199" t="s">
        <v>25997</v>
      </c>
      <c r="L3199">
        <v>12</v>
      </c>
      <c r="M3199" t="s">
        <v>5133</v>
      </c>
      <c r="N3199">
        <v>0.118811881188119</v>
      </c>
      <c r="O3199">
        <v>1.52477763659466E-2</v>
      </c>
    </row>
    <row r="3200" spans="1:15">
      <c r="A3200" t="s">
        <v>3848</v>
      </c>
      <c r="B3200" t="s">
        <v>23511</v>
      </c>
      <c r="C3200" t="s">
        <v>3849</v>
      </c>
      <c r="D3200">
        <v>88</v>
      </c>
      <c r="E3200">
        <v>6152</v>
      </c>
      <c r="F3200">
        <v>113</v>
      </c>
      <c r="G3200">
        <v>7804</v>
      </c>
      <c r="H3200">
        <v>0.64984590140944198</v>
      </c>
      <c r="I3200">
        <v>0.968912233598893</v>
      </c>
      <c r="J3200">
        <v>0.832812322140707</v>
      </c>
      <c r="K3200" t="s">
        <v>25998</v>
      </c>
      <c r="L3200">
        <v>88</v>
      </c>
      <c r="M3200" t="s">
        <v>5133</v>
      </c>
      <c r="N3200">
        <v>0.77876106194690298</v>
      </c>
      <c r="O3200">
        <v>1.43042912873862E-2</v>
      </c>
    </row>
    <row r="3201" spans="1:15">
      <c r="A3201" t="s">
        <v>3848</v>
      </c>
      <c r="B3201" t="s">
        <v>23513</v>
      </c>
      <c r="C3201" t="s">
        <v>3849</v>
      </c>
      <c r="D3201">
        <v>6</v>
      </c>
      <c r="E3201">
        <v>535</v>
      </c>
      <c r="F3201">
        <v>121</v>
      </c>
      <c r="G3201">
        <v>8124</v>
      </c>
      <c r="H3201">
        <v>0.81719173283007696</v>
      </c>
      <c r="I3201">
        <v>0.99999999999997702</v>
      </c>
      <c r="J3201">
        <v>0.95041217501583097</v>
      </c>
      <c r="K3201" t="s">
        <v>25999</v>
      </c>
      <c r="L3201">
        <v>6</v>
      </c>
      <c r="M3201" t="s">
        <v>5133</v>
      </c>
      <c r="N3201">
        <v>4.9586776859504099E-2</v>
      </c>
      <c r="O3201">
        <v>1.1214953271028E-2</v>
      </c>
    </row>
    <row r="3202" spans="1:15">
      <c r="A3202" t="s">
        <v>3850</v>
      </c>
      <c r="B3202" t="s">
        <v>23518</v>
      </c>
      <c r="C3202" t="s">
        <v>3851</v>
      </c>
      <c r="D3202">
        <v>10</v>
      </c>
      <c r="E3202">
        <v>787</v>
      </c>
      <c r="F3202">
        <v>84</v>
      </c>
      <c r="G3202">
        <v>7393</v>
      </c>
      <c r="H3202">
        <v>0.40423166238295499</v>
      </c>
      <c r="I3202">
        <v>1</v>
      </c>
      <c r="J3202">
        <v>0.966855260484069</v>
      </c>
      <c r="K3202" t="s">
        <v>26000</v>
      </c>
      <c r="L3202">
        <v>10</v>
      </c>
      <c r="M3202" t="s">
        <v>5133</v>
      </c>
      <c r="N3202">
        <v>0.119047619047619</v>
      </c>
      <c r="O3202">
        <v>1.2706480304955499E-2</v>
      </c>
    </row>
    <row r="3203" spans="1:15">
      <c r="A3203" t="s">
        <v>3850</v>
      </c>
      <c r="B3203" t="s">
        <v>23511</v>
      </c>
      <c r="C3203" t="s">
        <v>3851</v>
      </c>
      <c r="D3203">
        <v>75</v>
      </c>
      <c r="E3203">
        <v>6152</v>
      </c>
      <c r="F3203">
        <v>95</v>
      </c>
      <c r="G3203">
        <v>7804</v>
      </c>
      <c r="H3203">
        <v>0.548547847567038</v>
      </c>
      <c r="I3203">
        <v>0.968912233598893</v>
      </c>
      <c r="J3203">
        <v>0.832812322140707</v>
      </c>
      <c r="K3203" t="s">
        <v>26001</v>
      </c>
      <c r="L3203">
        <v>75</v>
      </c>
      <c r="M3203" t="s">
        <v>5133</v>
      </c>
      <c r="N3203">
        <v>0.78947368421052599</v>
      </c>
      <c r="O3203">
        <v>1.21911573472042E-2</v>
      </c>
    </row>
    <row r="3204" spans="1:15">
      <c r="A3204" t="s">
        <v>3850</v>
      </c>
      <c r="B3204" t="s">
        <v>23513</v>
      </c>
      <c r="C3204" t="s">
        <v>3851</v>
      </c>
      <c r="D3204">
        <v>5</v>
      </c>
      <c r="E3204">
        <v>535</v>
      </c>
      <c r="F3204">
        <v>104</v>
      </c>
      <c r="G3204">
        <v>8124</v>
      </c>
      <c r="H3204">
        <v>0.82387934218244396</v>
      </c>
      <c r="I3204">
        <v>0.99999999999997702</v>
      </c>
      <c r="J3204">
        <v>0.95041217501583097</v>
      </c>
      <c r="K3204" t="s">
        <v>26002</v>
      </c>
      <c r="L3204">
        <v>5</v>
      </c>
      <c r="M3204" t="s">
        <v>5133</v>
      </c>
      <c r="N3204">
        <v>4.80769230769231E-2</v>
      </c>
      <c r="O3204">
        <v>9.3457943925233603E-3</v>
      </c>
    </row>
    <row r="3205" spans="1:15">
      <c r="A3205" t="s">
        <v>3852</v>
      </c>
      <c r="B3205" t="s">
        <v>23511</v>
      </c>
      <c r="C3205" t="s">
        <v>3853</v>
      </c>
      <c r="D3205">
        <v>2</v>
      </c>
      <c r="E3205">
        <v>6152</v>
      </c>
      <c r="F3205">
        <v>2</v>
      </c>
      <c r="G3205">
        <v>7804</v>
      </c>
      <c r="H3205">
        <v>0.62141708038142995</v>
      </c>
      <c r="I3205">
        <v>0.968912233598893</v>
      </c>
      <c r="J3205">
        <v>0.832812322140707</v>
      </c>
      <c r="K3205" t="s">
        <v>24736</v>
      </c>
      <c r="L3205">
        <v>2</v>
      </c>
      <c r="M3205" t="s">
        <v>5133</v>
      </c>
      <c r="N3205">
        <v>1</v>
      </c>
      <c r="O3205">
        <v>3.2509752925877802E-4</v>
      </c>
    </row>
    <row r="3206" spans="1:15">
      <c r="A3206" t="s">
        <v>3854</v>
      </c>
      <c r="B3206" t="s">
        <v>23511</v>
      </c>
      <c r="C3206" t="s">
        <v>3855</v>
      </c>
      <c r="D3206">
        <v>1</v>
      </c>
      <c r="E3206">
        <v>6152</v>
      </c>
      <c r="F3206">
        <v>1</v>
      </c>
      <c r="G3206">
        <v>7804</v>
      </c>
      <c r="H3206">
        <v>0.788313685289595</v>
      </c>
      <c r="I3206">
        <v>0.968912233598893</v>
      </c>
      <c r="J3206">
        <v>0.832812322140707</v>
      </c>
      <c r="K3206" t="s">
        <v>26003</v>
      </c>
      <c r="L3206">
        <v>1</v>
      </c>
      <c r="M3206" t="s">
        <v>5133</v>
      </c>
      <c r="N3206">
        <v>1</v>
      </c>
      <c r="O3206">
        <v>1.6254876462938901E-4</v>
      </c>
    </row>
    <row r="3207" spans="1:15">
      <c r="A3207" t="s">
        <v>3856</v>
      </c>
      <c r="B3207" t="s">
        <v>23511</v>
      </c>
      <c r="C3207" t="s">
        <v>3857</v>
      </c>
      <c r="D3207">
        <v>5</v>
      </c>
      <c r="E3207">
        <v>6152</v>
      </c>
      <c r="F3207">
        <v>6</v>
      </c>
      <c r="G3207">
        <v>7804</v>
      </c>
      <c r="H3207">
        <v>0.62665052091531404</v>
      </c>
      <c r="I3207">
        <v>0.968912233598893</v>
      </c>
      <c r="J3207">
        <v>0.832812322140707</v>
      </c>
      <c r="K3207" t="s">
        <v>26004</v>
      </c>
      <c r="L3207">
        <v>5</v>
      </c>
      <c r="M3207" t="s">
        <v>5133</v>
      </c>
      <c r="N3207">
        <v>0.83333333333333304</v>
      </c>
      <c r="O3207">
        <v>8.1274382314694405E-4</v>
      </c>
    </row>
    <row r="3208" spans="1:15">
      <c r="A3208" t="s">
        <v>3856</v>
      </c>
      <c r="B3208" t="s">
        <v>23518</v>
      </c>
      <c r="C3208" t="s">
        <v>3857</v>
      </c>
      <c r="D3208">
        <v>1</v>
      </c>
      <c r="E3208">
        <v>787</v>
      </c>
      <c r="F3208">
        <v>6</v>
      </c>
      <c r="G3208">
        <v>7393</v>
      </c>
      <c r="H3208">
        <v>0.49113550780958298</v>
      </c>
      <c r="I3208">
        <v>1</v>
      </c>
      <c r="J3208">
        <v>0.966855260484069</v>
      </c>
      <c r="K3208" t="s">
        <v>24836</v>
      </c>
      <c r="L3208">
        <v>1</v>
      </c>
      <c r="M3208" t="s">
        <v>5133</v>
      </c>
      <c r="N3208">
        <v>0.16666666666666699</v>
      </c>
      <c r="O3208">
        <v>1.27064803049555E-3</v>
      </c>
    </row>
    <row r="3209" spans="1:15">
      <c r="A3209" t="s">
        <v>3858</v>
      </c>
      <c r="B3209" t="s">
        <v>23511</v>
      </c>
      <c r="C3209" t="s">
        <v>3859</v>
      </c>
      <c r="D3209">
        <v>9</v>
      </c>
      <c r="E3209">
        <v>6152</v>
      </c>
      <c r="F3209">
        <v>10</v>
      </c>
      <c r="G3209">
        <v>7804</v>
      </c>
      <c r="H3209">
        <v>0.341392875758884</v>
      </c>
      <c r="I3209">
        <v>0.87709103910391695</v>
      </c>
      <c r="J3209">
        <v>0.75388894852919097</v>
      </c>
      <c r="K3209" t="s">
        <v>26005</v>
      </c>
      <c r="L3209">
        <v>9</v>
      </c>
      <c r="M3209" t="s">
        <v>5133</v>
      </c>
      <c r="N3209">
        <v>0.9</v>
      </c>
      <c r="O3209">
        <v>1.4629388816645001E-3</v>
      </c>
    </row>
    <row r="3210" spans="1:15">
      <c r="A3210" t="s">
        <v>3860</v>
      </c>
      <c r="B3210" t="s">
        <v>23511</v>
      </c>
      <c r="C3210" t="s">
        <v>3861</v>
      </c>
      <c r="D3210">
        <v>9</v>
      </c>
      <c r="E3210">
        <v>6152</v>
      </c>
      <c r="F3210">
        <v>10</v>
      </c>
      <c r="G3210">
        <v>7804</v>
      </c>
      <c r="H3210">
        <v>0.341392875758884</v>
      </c>
      <c r="I3210">
        <v>0.87709103910391695</v>
      </c>
      <c r="J3210">
        <v>0.75388894852919097</v>
      </c>
      <c r="K3210" t="s">
        <v>26005</v>
      </c>
      <c r="L3210">
        <v>9</v>
      </c>
      <c r="M3210" t="s">
        <v>5133</v>
      </c>
      <c r="N3210">
        <v>0.9</v>
      </c>
      <c r="O3210">
        <v>1.4629388816645001E-3</v>
      </c>
    </row>
    <row r="3211" spans="1:15">
      <c r="A3211" t="s">
        <v>3862</v>
      </c>
      <c r="B3211" t="s">
        <v>23511</v>
      </c>
      <c r="C3211" t="s">
        <v>3863</v>
      </c>
      <c r="D3211">
        <v>24</v>
      </c>
      <c r="E3211">
        <v>6152</v>
      </c>
      <c r="F3211">
        <v>33</v>
      </c>
      <c r="G3211">
        <v>7804</v>
      </c>
      <c r="H3211">
        <v>0.85790344768147497</v>
      </c>
      <c r="I3211">
        <v>1</v>
      </c>
      <c r="J3211">
        <v>0.85953329234717102</v>
      </c>
      <c r="K3211" t="s">
        <v>26006</v>
      </c>
      <c r="L3211">
        <v>24</v>
      </c>
      <c r="M3211" t="s">
        <v>5133</v>
      </c>
      <c r="N3211">
        <v>0.72727272727272696</v>
      </c>
      <c r="O3211">
        <v>3.90117035110533E-3</v>
      </c>
    </row>
    <row r="3212" spans="1:15">
      <c r="A3212" t="s">
        <v>3862</v>
      </c>
      <c r="B3212" t="s">
        <v>23518</v>
      </c>
      <c r="C3212" t="s">
        <v>3863</v>
      </c>
      <c r="D3212">
        <v>5</v>
      </c>
      <c r="E3212">
        <v>787</v>
      </c>
      <c r="F3212">
        <v>32</v>
      </c>
      <c r="G3212">
        <v>7393</v>
      </c>
      <c r="H3212">
        <v>0.25011042951783502</v>
      </c>
      <c r="I3212">
        <v>0.96532817541746396</v>
      </c>
      <c r="J3212">
        <v>0.93333262449586396</v>
      </c>
      <c r="K3212" t="s">
        <v>26007</v>
      </c>
      <c r="L3212">
        <v>5</v>
      </c>
      <c r="M3212" t="s">
        <v>5133</v>
      </c>
      <c r="N3212">
        <v>0.15625</v>
      </c>
      <c r="O3212">
        <v>6.35324015247776E-3</v>
      </c>
    </row>
    <row r="3213" spans="1:15">
      <c r="A3213" t="s">
        <v>3862</v>
      </c>
      <c r="B3213" t="s">
        <v>23513</v>
      </c>
      <c r="C3213" t="s">
        <v>3863</v>
      </c>
      <c r="D3213">
        <v>1</v>
      </c>
      <c r="E3213">
        <v>535</v>
      </c>
      <c r="F3213">
        <v>35</v>
      </c>
      <c r="G3213">
        <v>8124</v>
      </c>
      <c r="H3213">
        <v>0.90832236444283498</v>
      </c>
      <c r="I3213">
        <v>0.99999999999997702</v>
      </c>
      <c r="J3213">
        <v>0.95041217501583097</v>
      </c>
      <c r="K3213" t="s">
        <v>23848</v>
      </c>
      <c r="L3213">
        <v>1</v>
      </c>
      <c r="M3213" t="s">
        <v>5133</v>
      </c>
      <c r="N3213">
        <v>2.8571428571428598E-2</v>
      </c>
      <c r="O3213">
        <v>1.8691588785046699E-3</v>
      </c>
    </row>
    <row r="3214" spans="1:15">
      <c r="A3214" t="s">
        <v>3864</v>
      </c>
      <c r="B3214" t="s">
        <v>23511</v>
      </c>
      <c r="C3214" t="s">
        <v>3865</v>
      </c>
      <c r="D3214">
        <v>7</v>
      </c>
      <c r="E3214">
        <v>6152</v>
      </c>
      <c r="F3214">
        <v>7</v>
      </c>
      <c r="G3214">
        <v>7804</v>
      </c>
      <c r="H3214">
        <v>0.18905120292587699</v>
      </c>
      <c r="I3214">
        <v>0.631132279689813</v>
      </c>
      <c r="J3214">
        <v>0.54247920626835999</v>
      </c>
      <c r="K3214" t="s">
        <v>26008</v>
      </c>
      <c r="L3214">
        <v>7</v>
      </c>
      <c r="M3214" t="s">
        <v>5133</v>
      </c>
      <c r="N3214">
        <v>1</v>
      </c>
      <c r="O3214">
        <v>1.13784135240572E-3</v>
      </c>
    </row>
    <row r="3215" spans="1:15">
      <c r="A3215" t="s">
        <v>3866</v>
      </c>
      <c r="B3215" t="s">
        <v>23513</v>
      </c>
      <c r="C3215" t="s">
        <v>3867</v>
      </c>
      <c r="D3215">
        <v>2</v>
      </c>
      <c r="E3215">
        <v>535</v>
      </c>
      <c r="F3215">
        <v>70</v>
      </c>
      <c r="G3215">
        <v>8124</v>
      </c>
      <c r="H3215">
        <v>0.95027504790301898</v>
      </c>
      <c r="I3215">
        <v>0.99999999999997702</v>
      </c>
      <c r="J3215">
        <v>0.95041217501583097</v>
      </c>
      <c r="K3215" t="s">
        <v>25882</v>
      </c>
      <c r="L3215">
        <v>2</v>
      </c>
      <c r="M3215" t="s">
        <v>5133</v>
      </c>
      <c r="N3215">
        <v>2.8571428571428598E-2</v>
      </c>
      <c r="O3215">
        <v>3.7383177570093499E-3</v>
      </c>
    </row>
    <row r="3216" spans="1:15">
      <c r="A3216" t="s">
        <v>3866</v>
      </c>
      <c r="B3216" t="s">
        <v>23518</v>
      </c>
      <c r="C3216" t="s">
        <v>3867</v>
      </c>
      <c r="D3216">
        <v>3</v>
      </c>
      <c r="E3216">
        <v>787</v>
      </c>
      <c r="F3216">
        <v>66</v>
      </c>
      <c r="G3216">
        <v>7393</v>
      </c>
      <c r="H3216">
        <v>0.97708206276735698</v>
      </c>
      <c r="I3216">
        <v>1</v>
      </c>
      <c r="J3216">
        <v>0.966855260484069</v>
      </c>
      <c r="K3216" t="s">
        <v>25880</v>
      </c>
      <c r="L3216">
        <v>3</v>
      </c>
      <c r="M3216" t="s">
        <v>5133</v>
      </c>
      <c r="N3216">
        <v>4.5454545454545497E-2</v>
      </c>
      <c r="O3216">
        <v>3.8119440914866601E-3</v>
      </c>
    </row>
    <row r="3217" spans="1:15">
      <c r="A3217" t="s">
        <v>3866</v>
      </c>
      <c r="B3217" t="s">
        <v>23511</v>
      </c>
      <c r="C3217" t="s">
        <v>3867</v>
      </c>
      <c r="D3217">
        <v>59</v>
      </c>
      <c r="E3217">
        <v>6152</v>
      </c>
      <c r="F3217">
        <v>66</v>
      </c>
      <c r="G3217">
        <v>7804</v>
      </c>
      <c r="H3217">
        <v>1.93518351205577E-2</v>
      </c>
      <c r="I3217">
        <v>0.13845844241416499</v>
      </c>
      <c r="J3217">
        <v>0.119009640861508</v>
      </c>
      <c r="K3217" t="s">
        <v>26009</v>
      </c>
      <c r="L3217">
        <v>59</v>
      </c>
      <c r="M3217" t="s">
        <v>5133</v>
      </c>
      <c r="N3217">
        <v>0.89393939393939403</v>
      </c>
      <c r="O3217">
        <v>9.5903771131339403E-3</v>
      </c>
    </row>
    <row r="3218" spans="1:15">
      <c r="A3218" t="s">
        <v>3868</v>
      </c>
      <c r="B3218" t="s">
        <v>23511</v>
      </c>
      <c r="C3218" t="s">
        <v>3869</v>
      </c>
      <c r="D3218">
        <v>61</v>
      </c>
      <c r="E3218">
        <v>6152</v>
      </c>
      <c r="F3218">
        <v>74</v>
      </c>
      <c r="G3218">
        <v>7804</v>
      </c>
      <c r="H3218">
        <v>0.273727054628987</v>
      </c>
      <c r="I3218">
        <v>0.78247469594145702</v>
      </c>
      <c r="J3218">
        <v>0.67256305158091201</v>
      </c>
      <c r="K3218" t="s">
        <v>26010</v>
      </c>
      <c r="L3218">
        <v>61</v>
      </c>
      <c r="M3218" t="s">
        <v>5133</v>
      </c>
      <c r="N3218">
        <v>0.82432432432432401</v>
      </c>
      <c r="O3218">
        <v>9.9154746423927194E-3</v>
      </c>
    </row>
    <row r="3219" spans="1:15">
      <c r="A3219" t="s">
        <v>3868</v>
      </c>
      <c r="B3219" t="s">
        <v>23518</v>
      </c>
      <c r="C3219" t="s">
        <v>3869</v>
      </c>
      <c r="D3219">
        <v>6</v>
      </c>
      <c r="E3219">
        <v>787</v>
      </c>
      <c r="F3219">
        <v>69</v>
      </c>
      <c r="G3219">
        <v>7393</v>
      </c>
      <c r="H3219">
        <v>0.75759389393997301</v>
      </c>
      <c r="I3219">
        <v>1</v>
      </c>
      <c r="J3219">
        <v>0.966855260484069</v>
      </c>
      <c r="K3219" t="s">
        <v>26011</v>
      </c>
      <c r="L3219">
        <v>6</v>
      </c>
      <c r="M3219" t="s">
        <v>5133</v>
      </c>
      <c r="N3219">
        <v>8.6956521739130405E-2</v>
      </c>
      <c r="O3219">
        <v>7.6238881829733202E-3</v>
      </c>
    </row>
    <row r="3220" spans="1:15">
      <c r="A3220" t="s">
        <v>3868</v>
      </c>
      <c r="B3220" t="s">
        <v>23513</v>
      </c>
      <c r="C3220" t="s">
        <v>3869</v>
      </c>
      <c r="D3220">
        <v>4</v>
      </c>
      <c r="E3220">
        <v>535</v>
      </c>
      <c r="F3220">
        <v>83</v>
      </c>
      <c r="G3220">
        <v>8124</v>
      </c>
      <c r="H3220">
        <v>0.80543542813640301</v>
      </c>
      <c r="I3220">
        <v>0.99999999999997702</v>
      </c>
      <c r="J3220">
        <v>0.95041217501583097</v>
      </c>
      <c r="K3220" t="s">
        <v>26012</v>
      </c>
      <c r="L3220">
        <v>4</v>
      </c>
      <c r="M3220" t="s">
        <v>5133</v>
      </c>
      <c r="N3220">
        <v>4.81927710843374E-2</v>
      </c>
      <c r="O3220">
        <v>7.4766355140186902E-3</v>
      </c>
    </row>
    <row r="3221" spans="1:15">
      <c r="A3221" t="s">
        <v>3870</v>
      </c>
      <c r="B3221" t="s">
        <v>23518</v>
      </c>
      <c r="C3221" t="s">
        <v>3871</v>
      </c>
      <c r="D3221">
        <v>3</v>
      </c>
      <c r="E3221">
        <v>787</v>
      </c>
      <c r="F3221">
        <v>20</v>
      </c>
      <c r="G3221">
        <v>7393</v>
      </c>
      <c r="H3221">
        <v>0.35995884913735199</v>
      </c>
      <c r="I3221">
        <v>1</v>
      </c>
      <c r="J3221">
        <v>0.966855260484069</v>
      </c>
      <c r="K3221" t="s">
        <v>26013</v>
      </c>
      <c r="L3221">
        <v>3</v>
      </c>
      <c r="M3221" t="s">
        <v>5133</v>
      </c>
      <c r="N3221">
        <v>0.15</v>
      </c>
      <c r="O3221">
        <v>3.8119440914866601E-3</v>
      </c>
    </row>
    <row r="3222" spans="1:15">
      <c r="A3222" t="s">
        <v>3870</v>
      </c>
      <c r="B3222" t="s">
        <v>23511</v>
      </c>
      <c r="C3222" t="s">
        <v>3871</v>
      </c>
      <c r="D3222">
        <v>16</v>
      </c>
      <c r="E3222">
        <v>6152</v>
      </c>
      <c r="F3222">
        <v>24</v>
      </c>
      <c r="G3222">
        <v>7804</v>
      </c>
      <c r="H3222">
        <v>0.95010726895554298</v>
      </c>
      <c r="I3222">
        <v>1</v>
      </c>
      <c r="J3222">
        <v>0.85953329234717102</v>
      </c>
      <c r="K3222" t="s">
        <v>26014</v>
      </c>
      <c r="L3222">
        <v>16</v>
      </c>
      <c r="M3222" t="s">
        <v>5133</v>
      </c>
      <c r="N3222">
        <v>0.66666666666666696</v>
      </c>
      <c r="O3222">
        <v>2.6007802340702198E-3</v>
      </c>
    </row>
    <row r="3223" spans="1:15">
      <c r="A3223" t="s">
        <v>3870</v>
      </c>
      <c r="B3223" t="s">
        <v>23513</v>
      </c>
      <c r="C3223" t="s">
        <v>3871</v>
      </c>
      <c r="D3223">
        <v>4</v>
      </c>
      <c r="E3223">
        <v>535</v>
      </c>
      <c r="F3223">
        <v>24</v>
      </c>
      <c r="G3223">
        <v>8124</v>
      </c>
      <c r="H3223">
        <v>6.9216687333166604E-2</v>
      </c>
      <c r="I3223">
        <v>0.46480461558679798</v>
      </c>
      <c r="J3223">
        <v>0.441755965657256</v>
      </c>
      <c r="K3223" t="s">
        <v>26012</v>
      </c>
      <c r="L3223">
        <v>4</v>
      </c>
      <c r="M3223" t="s">
        <v>5133</v>
      </c>
      <c r="N3223">
        <v>0.16666666666666699</v>
      </c>
      <c r="O3223">
        <v>7.4766355140186902E-3</v>
      </c>
    </row>
    <row r="3224" spans="1:15">
      <c r="A3224" t="s">
        <v>3872</v>
      </c>
      <c r="B3224" t="s">
        <v>23511</v>
      </c>
      <c r="C3224" t="s">
        <v>3873</v>
      </c>
      <c r="D3224">
        <v>7</v>
      </c>
      <c r="E3224">
        <v>6152</v>
      </c>
      <c r="F3224">
        <v>7</v>
      </c>
      <c r="G3224">
        <v>7804</v>
      </c>
      <c r="H3224">
        <v>0.18905120292587699</v>
      </c>
      <c r="I3224">
        <v>0.631132279689813</v>
      </c>
      <c r="J3224">
        <v>0.54247920626835999</v>
      </c>
      <c r="K3224" t="s">
        <v>26015</v>
      </c>
      <c r="L3224">
        <v>7</v>
      </c>
      <c r="M3224" t="s">
        <v>5133</v>
      </c>
      <c r="N3224">
        <v>1</v>
      </c>
      <c r="O3224">
        <v>1.13784135240572E-3</v>
      </c>
    </row>
    <row r="3225" spans="1:15">
      <c r="A3225" t="s">
        <v>3874</v>
      </c>
      <c r="B3225" t="s">
        <v>23511</v>
      </c>
      <c r="C3225" t="s">
        <v>3875</v>
      </c>
      <c r="D3225">
        <v>4</v>
      </c>
      <c r="E3225">
        <v>6152</v>
      </c>
      <c r="F3225">
        <v>4</v>
      </c>
      <c r="G3225">
        <v>7804</v>
      </c>
      <c r="H3225">
        <v>0.38610601832086699</v>
      </c>
      <c r="I3225">
        <v>0.90829480295553899</v>
      </c>
      <c r="J3225">
        <v>0.78070962240619901</v>
      </c>
      <c r="K3225" t="s">
        <v>26016</v>
      </c>
      <c r="L3225">
        <v>4</v>
      </c>
      <c r="M3225" t="s">
        <v>5133</v>
      </c>
      <c r="N3225">
        <v>1</v>
      </c>
      <c r="O3225">
        <v>6.5019505851755496E-4</v>
      </c>
    </row>
    <row r="3226" spans="1:15">
      <c r="A3226" t="s">
        <v>3876</v>
      </c>
      <c r="B3226" t="s">
        <v>23511</v>
      </c>
      <c r="C3226" t="s">
        <v>3877</v>
      </c>
      <c r="D3226">
        <v>1</v>
      </c>
      <c r="E3226">
        <v>6152</v>
      </c>
      <c r="F3226">
        <v>1</v>
      </c>
      <c r="G3226">
        <v>7804</v>
      </c>
      <c r="H3226">
        <v>0.788313685289595</v>
      </c>
      <c r="I3226">
        <v>0.968912233598893</v>
      </c>
      <c r="J3226">
        <v>0.832812322140707</v>
      </c>
      <c r="K3226" t="s">
        <v>26017</v>
      </c>
      <c r="L3226">
        <v>1</v>
      </c>
      <c r="M3226" t="s">
        <v>5133</v>
      </c>
      <c r="N3226">
        <v>1</v>
      </c>
      <c r="O3226">
        <v>1.6254876462938901E-4</v>
      </c>
    </row>
    <row r="3227" spans="1:15">
      <c r="A3227" t="s">
        <v>3878</v>
      </c>
      <c r="B3227" t="s">
        <v>23511</v>
      </c>
      <c r="C3227" t="s">
        <v>3879</v>
      </c>
      <c r="D3227">
        <v>3</v>
      </c>
      <c r="E3227">
        <v>6152</v>
      </c>
      <c r="F3227">
        <v>3</v>
      </c>
      <c r="G3227">
        <v>7804</v>
      </c>
      <c r="H3227">
        <v>0.489837867770546</v>
      </c>
      <c r="I3227">
        <v>0.96083957126938102</v>
      </c>
      <c r="J3227">
        <v>0.82587360011061495</v>
      </c>
      <c r="K3227" t="s">
        <v>24695</v>
      </c>
      <c r="L3227">
        <v>3</v>
      </c>
      <c r="M3227" t="s">
        <v>5133</v>
      </c>
      <c r="N3227">
        <v>1</v>
      </c>
      <c r="O3227">
        <v>4.8764629388816603E-4</v>
      </c>
    </row>
    <row r="3228" spans="1:15">
      <c r="A3228" t="s">
        <v>3880</v>
      </c>
      <c r="B3228" t="s">
        <v>23518</v>
      </c>
      <c r="C3228" t="s">
        <v>3881</v>
      </c>
      <c r="D3228">
        <v>1</v>
      </c>
      <c r="E3228">
        <v>787</v>
      </c>
      <c r="F3228">
        <v>1</v>
      </c>
      <c r="G3228">
        <v>7393</v>
      </c>
      <c r="H3228">
        <v>0.106452049235764</v>
      </c>
      <c r="I3228">
        <v>0.63266972740240601</v>
      </c>
      <c r="J3228">
        <v>0.61170005408803896</v>
      </c>
      <c r="K3228" t="s">
        <v>26018</v>
      </c>
      <c r="L3228">
        <v>1</v>
      </c>
      <c r="M3228" t="s">
        <v>5133</v>
      </c>
      <c r="N3228">
        <v>1</v>
      </c>
      <c r="O3228">
        <v>1.27064803049555E-3</v>
      </c>
    </row>
    <row r="3229" spans="1:15">
      <c r="A3229" t="s">
        <v>3882</v>
      </c>
      <c r="B3229" t="s">
        <v>23518</v>
      </c>
      <c r="C3229" t="s">
        <v>3883</v>
      </c>
      <c r="D3229">
        <v>1</v>
      </c>
      <c r="E3229">
        <v>787</v>
      </c>
      <c r="F3229">
        <v>1</v>
      </c>
      <c r="G3229">
        <v>7393</v>
      </c>
      <c r="H3229">
        <v>0.106452049235764</v>
      </c>
      <c r="I3229">
        <v>0.63266972740240601</v>
      </c>
      <c r="J3229">
        <v>0.61170005408803896</v>
      </c>
      <c r="K3229" t="s">
        <v>26018</v>
      </c>
      <c r="L3229">
        <v>1</v>
      </c>
      <c r="M3229" t="s">
        <v>5133</v>
      </c>
      <c r="N3229">
        <v>1</v>
      </c>
      <c r="O3229">
        <v>1.27064803049555E-3</v>
      </c>
    </row>
    <row r="3230" spans="1:15">
      <c r="A3230" t="s">
        <v>3884</v>
      </c>
      <c r="B3230" t="s">
        <v>23511</v>
      </c>
      <c r="C3230" t="s">
        <v>3885</v>
      </c>
      <c r="D3230">
        <v>35</v>
      </c>
      <c r="E3230">
        <v>6152</v>
      </c>
      <c r="F3230">
        <v>35</v>
      </c>
      <c r="G3230">
        <v>7804</v>
      </c>
      <c r="H3230">
        <v>2.3743564655315401E-4</v>
      </c>
      <c r="I3230">
        <v>4.0233286408189297E-3</v>
      </c>
      <c r="J3230">
        <v>3.4581849128377598E-3</v>
      </c>
      <c r="K3230" t="s">
        <v>26019</v>
      </c>
      <c r="L3230">
        <v>35</v>
      </c>
      <c r="M3230" t="s">
        <v>5133</v>
      </c>
      <c r="N3230">
        <v>1</v>
      </c>
      <c r="O3230">
        <v>5.68920676202861E-3</v>
      </c>
    </row>
    <row r="3231" spans="1:15">
      <c r="A3231" t="s">
        <v>3886</v>
      </c>
      <c r="B3231" t="s">
        <v>23511</v>
      </c>
      <c r="C3231" t="s">
        <v>3887</v>
      </c>
      <c r="D3231">
        <v>29</v>
      </c>
      <c r="E3231">
        <v>6152</v>
      </c>
      <c r="F3231">
        <v>29</v>
      </c>
      <c r="G3231">
        <v>7804</v>
      </c>
      <c r="H3231">
        <v>9.9583854011004911E-4</v>
      </c>
      <c r="I3231">
        <v>1.31774602518595E-2</v>
      </c>
      <c r="J3231">
        <v>1.13264657950547E-2</v>
      </c>
      <c r="K3231" t="s">
        <v>26020</v>
      </c>
      <c r="L3231">
        <v>29</v>
      </c>
      <c r="M3231" t="s">
        <v>5133</v>
      </c>
      <c r="N3231">
        <v>1</v>
      </c>
      <c r="O3231">
        <v>4.7139141742522797E-3</v>
      </c>
    </row>
    <row r="3232" spans="1:15">
      <c r="A3232" t="s">
        <v>3888</v>
      </c>
      <c r="B3232" t="s">
        <v>23511</v>
      </c>
      <c r="C3232" t="s">
        <v>3889</v>
      </c>
      <c r="D3232">
        <v>2</v>
      </c>
      <c r="E3232">
        <v>6152</v>
      </c>
      <c r="F3232">
        <v>4</v>
      </c>
      <c r="G3232">
        <v>7804</v>
      </c>
      <c r="H3232">
        <v>0.96811759508681905</v>
      </c>
      <c r="I3232">
        <v>1</v>
      </c>
      <c r="J3232">
        <v>0.85953329234717102</v>
      </c>
      <c r="K3232" t="s">
        <v>26021</v>
      </c>
      <c r="L3232">
        <v>2</v>
      </c>
      <c r="M3232" t="s">
        <v>5133</v>
      </c>
      <c r="N3232">
        <v>0.5</v>
      </c>
      <c r="O3232">
        <v>3.2509752925877802E-4</v>
      </c>
    </row>
    <row r="3233" spans="1:15">
      <c r="A3233" t="s">
        <v>3890</v>
      </c>
      <c r="B3233" t="s">
        <v>23511</v>
      </c>
      <c r="C3233" t="s">
        <v>3891</v>
      </c>
      <c r="D3233">
        <v>2</v>
      </c>
      <c r="E3233">
        <v>6152</v>
      </c>
      <c r="F3233">
        <v>4</v>
      </c>
      <c r="G3233">
        <v>7804</v>
      </c>
      <c r="H3233">
        <v>0.96811759508681905</v>
      </c>
      <c r="I3233">
        <v>1</v>
      </c>
      <c r="J3233">
        <v>0.85953329234717102</v>
      </c>
      <c r="K3233" t="s">
        <v>26021</v>
      </c>
      <c r="L3233">
        <v>2</v>
      </c>
      <c r="M3233" t="s">
        <v>5133</v>
      </c>
      <c r="N3233">
        <v>0.5</v>
      </c>
      <c r="O3233">
        <v>3.2509752925877802E-4</v>
      </c>
    </row>
    <row r="3234" spans="1:15">
      <c r="A3234" t="s">
        <v>3892</v>
      </c>
      <c r="B3234" t="s">
        <v>23511</v>
      </c>
      <c r="C3234" t="s">
        <v>3893</v>
      </c>
      <c r="D3234">
        <v>2</v>
      </c>
      <c r="E3234">
        <v>6152</v>
      </c>
      <c r="F3234">
        <v>4</v>
      </c>
      <c r="G3234">
        <v>7804</v>
      </c>
      <c r="H3234">
        <v>0.96811759508681905</v>
      </c>
      <c r="I3234">
        <v>1</v>
      </c>
      <c r="J3234">
        <v>0.85953329234717102</v>
      </c>
      <c r="K3234" t="s">
        <v>26021</v>
      </c>
      <c r="L3234">
        <v>2</v>
      </c>
      <c r="M3234" t="s">
        <v>5133</v>
      </c>
      <c r="N3234">
        <v>0.5</v>
      </c>
      <c r="O3234">
        <v>3.2509752925877802E-4</v>
      </c>
    </row>
    <row r="3235" spans="1:15">
      <c r="A3235" t="s">
        <v>3894</v>
      </c>
      <c r="B3235" t="s">
        <v>23511</v>
      </c>
      <c r="C3235" t="s">
        <v>3895</v>
      </c>
      <c r="D3235">
        <v>35</v>
      </c>
      <c r="E3235">
        <v>6152</v>
      </c>
      <c r="F3235">
        <v>41</v>
      </c>
      <c r="G3235">
        <v>7804</v>
      </c>
      <c r="H3235">
        <v>0.205002358839451</v>
      </c>
      <c r="I3235">
        <v>0.66150384227282599</v>
      </c>
      <c r="J3235">
        <v>0.56858457544906604</v>
      </c>
      <c r="K3235" t="s">
        <v>26022</v>
      </c>
      <c r="L3235">
        <v>35</v>
      </c>
      <c r="M3235" t="s">
        <v>5133</v>
      </c>
      <c r="N3235">
        <v>0.85365853658536595</v>
      </c>
      <c r="O3235">
        <v>5.68920676202861E-3</v>
      </c>
    </row>
    <row r="3236" spans="1:15">
      <c r="A3236" t="s">
        <v>3894</v>
      </c>
      <c r="B3236" t="s">
        <v>23513</v>
      </c>
      <c r="C3236" t="s">
        <v>3895</v>
      </c>
      <c r="D3236">
        <v>5</v>
      </c>
      <c r="E3236">
        <v>535</v>
      </c>
      <c r="F3236">
        <v>43</v>
      </c>
      <c r="G3236">
        <v>8124</v>
      </c>
      <c r="H3236">
        <v>0.15034415309337101</v>
      </c>
      <c r="I3236">
        <v>0.71062441382401897</v>
      </c>
      <c r="J3236">
        <v>0.67538609476185096</v>
      </c>
      <c r="K3236" t="s">
        <v>26023</v>
      </c>
      <c r="L3236">
        <v>5</v>
      </c>
      <c r="M3236" t="s">
        <v>5133</v>
      </c>
      <c r="N3236">
        <v>0.116279069767442</v>
      </c>
      <c r="O3236">
        <v>9.3457943925233603E-3</v>
      </c>
    </row>
    <row r="3237" spans="1:15">
      <c r="A3237" t="s">
        <v>3894</v>
      </c>
      <c r="B3237" t="s">
        <v>23518</v>
      </c>
      <c r="C3237" t="s">
        <v>3895</v>
      </c>
      <c r="D3237">
        <v>1</v>
      </c>
      <c r="E3237">
        <v>787</v>
      </c>
      <c r="F3237">
        <v>40</v>
      </c>
      <c r="G3237">
        <v>7393</v>
      </c>
      <c r="H3237">
        <v>0.98905451344650896</v>
      </c>
      <c r="I3237">
        <v>1</v>
      </c>
      <c r="J3237">
        <v>0.966855260484069</v>
      </c>
      <c r="K3237" t="s">
        <v>26024</v>
      </c>
      <c r="L3237">
        <v>1</v>
      </c>
      <c r="M3237" t="s">
        <v>5133</v>
      </c>
      <c r="N3237">
        <v>2.5000000000000001E-2</v>
      </c>
      <c r="O3237">
        <v>1.27064803049555E-3</v>
      </c>
    </row>
    <row r="3238" spans="1:15">
      <c r="A3238" t="s">
        <v>3896</v>
      </c>
      <c r="B3238" t="s">
        <v>23511</v>
      </c>
      <c r="C3238" t="s">
        <v>3897</v>
      </c>
      <c r="D3238">
        <v>1</v>
      </c>
      <c r="E3238">
        <v>6152</v>
      </c>
      <c r="F3238">
        <v>1</v>
      </c>
      <c r="G3238">
        <v>7804</v>
      </c>
      <c r="H3238">
        <v>0.788313685289595</v>
      </c>
      <c r="I3238">
        <v>0.968912233598893</v>
      </c>
      <c r="J3238">
        <v>0.832812322140707</v>
      </c>
      <c r="K3238" t="s">
        <v>24764</v>
      </c>
      <c r="L3238">
        <v>1</v>
      </c>
      <c r="M3238" t="s">
        <v>5133</v>
      </c>
      <c r="N3238">
        <v>1</v>
      </c>
      <c r="O3238">
        <v>1.6254876462938901E-4</v>
      </c>
    </row>
    <row r="3239" spans="1:15">
      <c r="A3239" t="s">
        <v>3898</v>
      </c>
      <c r="B3239" t="s">
        <v>23518</v>
      </c>
      <c r="C3239" t="s">
        <v>3899</v>
      </c>
      <c r="D3239">
        <v>1</v>
      </c>
      <c r="E3239">
        <v>787</v>
      </c>
      <c r="F3239">
        <v>1</v>
      </c>
      <c r="G3239">
        <v>7393</v>
      </c>
      <c r="H3239">
        <v>0.106452049235764</v>
      </c>
      <c r="I3239">
        <v>0.63266972740240601</v>
      </c>
      <c r="J3239">
        <v>0.61170005408803896</v>
      </c>
      <c r="K3239" t="s">
        <v>26024</v>
      </c>
      <c r="L3239">
        <v>1</v>
      </c>
      <c r="M3239" t="s">
        <v>5133</v>
      </c>
      <c r="N3239">
        <v>1</v>
      </c>
      <c r="O3239">
        <v>1.27064803049555E-3</v>
      </c>
    </row>
    <row r="3240" spans="1:15">
      <c r="A3240" t="s">
        <v>3900</v>
      </c>
      <c r="B3240" t="s">
        <v>23513</v>
      </c>
      <c r="C3240" t="s">
        <v>3901</v>
      </c>
      <c r="D3240">
        <v>3</v>
      </c>
      <c r="E3240">
        <v>535</v>
      </c>
      <c r="F3240">
        <v>26</v>
      </c>
      <c r="G3240">
        <v>8124</v>
      </c>
      <c r="H3240">
        <v>0.243091138326335</v>
      </c>
      <c r="I3240">
        <v>0.86446291692741095</v>
      </c>
      <c r="J3240">
        <v>0.82159608109752902</v>
      </c>
      <c r="K3240" t="s">
        <v>26025</v>
      </c>
      <c r="L3240">
        <v>3</v>
      </c>
      <c r="M3240" t="s">
        <v>5133</v>
      </c>
      <c r="N3240">
        <v>0.115384615384615</v>
      </c>
      <c r="O3240">
        <v>5.60747663551402E-3</v>
      </c>
    </row>
    <row r="3241" spans="1:15">
      <c r="A3241" t="s">
        <v>3900</v>
      </c>
      <c r="B3241" t="s">
        <v>23511</v>
      </c>
      <c r="C3241" t="s">
        <v>3901</v>
      </c>
      <c r="D3241">
        <v>22</v>
      </c>
      <c r="E3241">
        <v>6152</v>
      </c>
      <c r="F3241">
        <v>25</v>
      </c>
      <c r="G3241">
        <v>7804</v>
      </c>
      <c r="H3241">
        <v>0.192768852775347</v>
      </c>
      <c r="I3241">
        <v>0.63663514108463504</v>
      </c>
      <c r="J3241">
        <v>0.54720909884038105</v>
      </c>
      <c r="K3241" t="s">
        <v>26026</v>
      </c>
      <c r="L3241">
        <v>22</v>
      </c>
      <c r="M3241" t="s">
        <v>5133</v>
      </c>
      <c r="N3241">
        <v>0.88</v>
      </c>
      <c r="O3241">
        <v>3.57607282184655E-3</v>
      </c>
    </row>
    <row r="3242" spans="1:15">
      <c r="A3242" t="s">
        <v>3902</v>
      </c>
      <c r="B3242" t="s">
        <v>23511</v>
      </c>
      <c r="C3242" t="s">
        <v>3903</v>
      </c>
      <c r="D3242">
        <v>1</v>
      </c>
      <c r="E3242">
        <v>6152</v>
      </c>
      <c r="F3242">
        <v>1</v>
      </c>
      <c r="G3242">
        <v>7804</v>
      </c>
      <c r="H3242">
        <v>0.788313685289595</v>
      </c>
      <c r="I3242">
        <v>0.968912233598893</v>
      </c>
      <c r="J3242">
        <v>0.832812322140707</v>
      </c>
      <c r="K3242" t="s">
        <v>26027</v>
      </c>
      <c r="L3242">
        <v>1</v>
      </c>
      <c r="M3242" t="s">
        <v>5133</v>
      </c>
      <c r="N3242">
        <v>1</v>
      </c>
      <c r="O3242">
        <v>1.6254876462938901E-4</v>
      </c>
    </row>
    <row r="3243" spans="1:15">
      <c r="A3243" t="s">
        <v>3904</v>
      </c>
      <c r="B3243" t="s">
        <v>23511</v>
      </c>
      <c r="C3243" t="s">
        <v>3905</v>
      </c>
      <c r="D3243">
        <v>1</v>
      </c>
      <c r="E3243">
        <v>6152</v>
      </c>
      <c r="F3243">
        <v>1</v>
      </c>
      <c r="G3243">
        <v>7804</v>
      </c>
      <c r="H3243">
        <v>0.788313685289595</v>
      </c>
      <c r="I3243">
        <v>0.968912233598893</v>
      </c>
      <c r="J3243">
        <v>0.832812322140707</v>
      </c>
      <c r="K3243" t="s">
        <v>26027</v>
      </c>
      <c r="L3243">
        <v>1</v>
      </c>
      <c r="M3243" t="s">
        <v>5133</v>
      </c>
      <c r="N3243">
        <v>1</v>
      </c>
      <c r="O3243">
        <v>1.6254876462938901E-4</v>
      </c>
    </row>
    <row r="3244" spans="1:15">
      <c r="A3244" t="s">
        <v>3906</v>
      </c>
      <c r="B3244" t="s">
        <v>23511</v>
      </c>
      <c r="C3244" t="s">
        <v>3907</v>
      </c>
      <c r="D3244">
        <v>25</v>
      </c>
      <c r="E3244">
        <v>6152</v>
      </c>
      <c r="F3244">
        <v>29</v>
      </c>
      <c r="G3244">
        <v>7804</v>
      </c>
      <c r="H3244">
        <v>0.234122082898128</v>
      </c>
      <c r="I3244">
        <v>0.71382528017432401</v>
      </c>
      <c r="J3244">
        <v>0.61355659322887801</v>
      </c>
      <c r="K3244" t="s">
        <v>24748</v>
      </c>
      <c r="L3244">
        <v>25</v>
      </c>
      <c r="M3244" t="s">
        <v>5133</v>
      </c>
      <c r="N3244">
        <v>0.86206896551724099</v>
      </c>
      <c r="O3244">
        <v>4.0637191157347199E-3</v>
      </c>
    </row>
    <row r="3245" spans="1:15">
      <c r="A3245" t="s">
        <v>3906</v>
      </c>
      <c r="B3245" t="s">
        <v>23513</v>
      </c>
      <c r="C3245" t="s">
        <v>3907</v>
      </c>
      <c r="D3245">
        <v>5</v>
      </c>
      <c r="E3245">
        <v>535</v>
      </c>
      <c r="F3245">
        <v>34</v>
      </c>
      <c r="G3245">
        <v>8124</v>
      </c>
      <c r="H3245">
        <v>6.9626007129644105E-2</v>
      </c>
      <c r="I3245">
        <v>0.46604504772261801</v>
      </c>
      <c r="J3245">
        <v>0.44293488746142001</v>
      </c>
      <c r="K3245" t="s">
        <v>26028</v>
      </c>
      <c r="L3245">
        <v>5</v>
      </c>
      <c r="M3245" t="s">
        <v>5133</v>
      </c>
      <c r="N3245">
        <v>0.14705882352941199</v>
      </c>
      <c r="O3245">
        <v>9.3457943925233603E-3</v>
      </c>
    </row>
    <row r="3246" spans="1:15">
      <c r="A3246" t="s">
        <v>3908</v>
      </c>
      <c r="B3246" t="s">
        <v>23511</v>
      </c>
      <c r="C3246" t="s">
        <v>3909</v>
      </c>
      <c r="D3246">
        <v>25</v>
      </c>
      <c r="E3246">
        <v>6152</v>
      </c>
      <c r="F3246">
        <v>29</v>
      </c>
      <c r="G3246">
        <v>7804</v>
      </c>
      <c r="H3246">
        <v>0.234122082898128</v>
      </c>
      <c r="I3246">
        <v>0.71382528017432401</v>
      </c>
      <c r="J3246">
        <v>0.61355659322887801</v>
      </c>
      <c r="K3246" t="s">
        <v>24748</v>
      </c>
      <c r="L3246">
        <v>25</v>
      </c>
      <c r="M3246" t="s">
        <v>5133</v>
      </c>
      <c r="N3246">
        <v>0.86206896551724099</v>
      </c>
      <c r="O3246">
        <v>4.0637191157347199E-3</v>
      </c>
    </row>
    <row r="3247" spans="1:15">
      <c r="A3247" t="s">
        <v>3908</v>
      </c>
      <c r="B3247" t="s">
        <v>23513</v>
      </c>
      <c r="C3247" t="s">
        <v>3909</v>
      </c>
      <c r="D3247">
        <v>5</v>
      </c>
      <c r="E3247">
        <v>535</v>
      </c>
      <c r="F3247">
        <v>34</v>
      </c>
      <c r="G3247">
        <v>8124</v>
      </c>
      <c r="H3247">
        <v>6.9626007129644105E-2</v>
      </c>
      <c r="I3247">
        <v>0.46604504772261801</v>
      </c>
      <c r="J3247">
        <v>0.44293488746142001</v>
      </c>
      <c r="K3247" t="s">
        <v>26028</v>
      </c>
      <c r="L3247">
        <v>5</v>
      </c>
      <c r="M3247" t="s">
        <v>5133</v>
      </c>
      <c r="N3247">
        <v>0.14705882352941199</v>
      </c>
      <c r="O3247">
        <v>9.3457943925233603E-3</v>
      </c>
    </row>
    <row r="3248" spans="1:15">
      <c r="A3248" t="s">
        <v>3910</v>
      </c>
      <c r="B3248" t="s">
        <v>23513</v>
      </c>
      <c r="C3248" t="s">
        <v>3911</v>
      </c>
      <c r="D3248">
        <v>2</v>
      </c>
      <c r="E3248">
        <v>535</v>
      </c>
      <c r="F3248">
        <v>2</v>
      </c>
      <c r="G3248">
        <v>8124</v>
      </c>
      <c r="H3248">
        <v>4.3292101807675997E-3</v>
      </c>
      <c r="I3248">
        <v>8.6376068510507401E-2</v>
      </c>
      <c r="J3248">
        <v>8.2092867142389697E-2</v>
      </c>
      <c r="K3248" t="s">
        <v>26029</v>
      </c>
      <c r="L3248">
        <v>2</v>
      </c>
      <c r="M3248" t="s">
        <v>5133</v>
      </c>
      <c r="N3248">
        <v>1</v>
      </c>
      <c r="O3248">
        <v>3.7383177570093499E-3</v>
      </c>
    </row>
    <row r="3249" spans="1:15">
      <c r="A3249" t="s">
        <v>3912</v>
      </c>
      <c r="B3249" t="s">
        <v>23513</v>
      </c>
      <c r="C3249" t="s">
        <v>3913</v>
      </c>
      <c r="D3249">
        <v>3</v>
      </c>
      <c r="E3249">
        <v>535</v>
      </c>
      <c r="F3249">
        <v>32</v>
      </c>
      <c r="G3249">
        <v>8124</v>
      </c>
      <c r="H3249">
        <v>0.35327638235832198</v>
      </c>
      <c r="I3249">
        <v>0.99999999999997702</v>
      </c>
      <c r="J3249">
        <v>0.95041217501583097</v>
      </c>
      <c r="K3249" t="s">
        <v>26030</v>
      </c>
      <c r="L3249">
        <v>3</v>
      </c>
      <c r="M3249" t="s">
        <v>5133</v>
      </c>
      <c r="N3249">
        <v>9.375E-2</v>
      </c>
      <c r="O3249">
        <v>5.60747663551402E-3</v>
      </c>
    </row>
    <row r="3250" spans="1:15">
      <c r="A3250" t="s">
        <v>3912</v>
      </c>
      <c r="B3250" t="s">
        <v>23511</v>
      </c>
      <c r="C3250" t="s">
        <v>3913</v>
      </c>
      <c r="D3250">
        <v>25</v>
      </c>
      <c r="E3250">
        <v>6152</v>
      </c>
      <c r="F3250">
        <v>27</v>
      </c>
      <c r="G3250">
        <v>7804</v>
      </c>
      <c r="H3250">
        <v>5.4245613173786997E-2</v>
      </c>
      <c r="I3250">
        <v>0.28959482308693002</v>
      </c>
      <c r="J3250">
        <v>0.248916391734606</v>
      </c>
      <c r="K3250" t="s">
        <v>24748</v>
      </c>
      <c r="L3250">
        <v>25</v>
      </c>
      <c r="M3250" t="s">
        <v>5133</v>
      </c>
      <c r="N3250">
        <v>0.92592592592592604</v>
      </c>
      <c r="O3250">
        <v>4.0637191157347199E-3</v>
      </c>
    </row>
    <row r="3251" spans="1:15">
      <c r="A3251" t="s">
        <v>3914</v>
      </c>
      <c r="B3251" t="s">
        <v>23513</v>
      </c>
      <c r="C3251" t="s">
        <v>3915</v>
      </c>
      <c r="D3251">
        <v>11</v>
      </c>
      <c r="E3251">
        <v>535</v>
      </c>
      <c r="F3251">
        <v>62</v>
      </c>
      <c r="G3251">
        <v>8124</v>
      </c>
      <c r="H3251">
        <v>2.1410352191406599E-3</v>
      </c>
      <c r="I3251">
        <v>5.8455895785748301E-2</v>
      </c>
      <c r="J3251">
        <v>5.5557195056233001E-2</v>
      </c>
      <c r="K3251" t="s">
        <v>26031</v>
      </c>
      <c r="L3251">
        <v>11</v>
      </c>
      <c r="M3251" t="s">
        <v>5133</v>
      </c>
      <c r="N3251">
        <v>0.17741935483870999</v>
      </c>
      <c r="O3251">
        <v>2.0560747663551399E-2</v>
      </c>
    </row>
    <row r="3252" spans="1:15">
      <c r="A3252" t="s">
        <v>3914</v>
      </c>
      <c r="B3252" t="s">
        <v>23518</v>
      </c>
      <c r="C3252" t="s">
        <v>3915</v>
      </c>
      <c r="D3252">
        <v>1</v>
      </c>
      <c r="E3252">
        <v>787</v>
      </c>
      <c r="F3252">
        <v>69</v>
      </c>
      <c r="G3252">
        <v>7393</v>
      </c>
      <c r="H3252">
        <v>0.99959205086358205</v>
      </c>
      <c r="I3252">
        <v>1</v>
      </c>
      <c r="J3252">
        <v>0.966855260484069</v>
      </c>
      <c r="K3252" t="s">
        <v>24747</v>
      </c>
      <c r="L3252">
        <v>1</v>
      </c>
      <c r="M3252" t="s">
        <v>5133</v>
      </c>
      <c r="N3252">
        <v>1.4492753623188401E-2</v>
      </c>
      <c r="O3252">
        <v>1.27064803049555E-3</v>
      </c>
    </row>
    <row r="3253" spans="1:15">
      <c r="A3253" t="s">
        <v>3914</v>
      </c>
      <c r="B3253" t="s">
        <v>23511</v>
      </c>
      <c r="C3253" t="s">
        <v>3915</v>
      </c>
      <c r="D3253">
        <v>61</v>
      </c>
      <c r="E3253">
        <v>6152</v>
      </c>
      <c r="F3253">
        <v>70</v>
      </c>
      <c r="G3253">
        <v>7804</v>
      </c>
      <c r="H3253">
        <v>5.3279266447722302E-2</v>
      </c>
      <c r="I3253">
        <v>0.288522760273832</v>
      </c>
      <c r="J3253">
        <v>0.24799491805526</v>
      </c>
      <c r="K3253" t="s">
        <v>26032</v>
      </c>
      <c r="L3253">
        <v>61</v>
      </c>
      <c r="M3253" t="s">
        <v>5133</v>
      </c>
      <c r="N3253">
        <v>0.871428571428571</v>
      </c>
      <c r="O3253">
        <v>9.9154746423927194E-3</v>
      </c>
    </row>
    <row r="3254" spans="1:15">
      <c r="A3254" t="s">
        <v>3916</v>
      </c>
      <c r="B3254" t="s">
        <v>23511</v>
      </c>
      <c r="C3254" t="s">
        <v>3917</v>
      </c>
      <c r="D3254">
        <v>55</v>
      </c>
      <c r="E3254">
        <v>6152</v>
      </c>
      <c r="F3254">
        <v>62</v>
      </c>
      <c r="G3254">
        <v>7804</v>
      </c>
      <c r="H3254">
        <v>3.3115631818724602E-2</v>
      </c>
      <c r="I3254">
        <v>0.20858822473150601</v>
      </c>
      <c r="J3254">
        <v>0.179288523548323</v>
      </c>
      <c r="K3254" t="s">
        <v>26033</v>
      </c>
      <c r="L3254">
        <v>55</v>
      </c>
      <c r="M3254" t="s">
        <v>5133</v>
      </c>
      <c r="N3254">
        <v>0.88709677419354804</v>
      </c>
      <c r="O3254">
        <v>8.9401820546163892E-3</v>
      </c>
    </row>
    <row r="3255" spans="1:15">
      <c r="A3255" t="s">
        <v>3916</v>
      </c>
      <c r="B3255" t="s">
        <v>23513</v>
      </c>
      <c r="C3255" t="s">
        <v>3917</v>
      </c>
      <c r="D3255">
        <v>10</v>
      </c>
      <c r="E3255">
        <v>535</v>
      </c>
      <c r="F3255">
        <v>53</v>
      </c>
      <c r="G3255">
        <v>8124</v>
      </c>
      <c r="H3255">
        <v>2.0951555504203898E-3</v>
      </c>
      <c r="I3255">
        <v>5.7978214884718902E-2</v>
      </c>
      <c r="J3255">
        <v>5.5103201312122201E-2</v>
      </c>
      <c r="K3255" t="s">
        <v>26034</v>
      </c>
      <c r="L3255">
        <v>10</v>
      </c>
      <c r="M3255" t="s">
        <v>5133</v>
      </c>
      <c r="N3255">
        <v>0.18867924528301899</v>
      </c>
      <c r="O3255">
        <v>1.86915887850467E-2</v>
      </c>
    </row>
    <row r="3256" spans="1:15">
      <c r="A3256" t="s">
        <v>3918</v>
      </c>
      <c r="B3256" t="s">
        <v>23511</v>
      </c>
      <c r="C3256" t="s">
        <v>3919</v>
      </c>
      <c r="D3256">
        <v>11</v>
      </c>
      <c r="E3256">
        <v>6152</v>
      </c>
      <c r="F3256">
        <v>12</v>
      </c>
      <c r="G3256">
        <v>7804</v>
      </c>
      <c r="H3256">
        <v>0.24296886885364699</v>
      </c>
      <c r="I3256">
        <v>0.71382528017432401</v>
      </c>
      <c r="J3256">
        <v>0.61355659322887801</v>
      </c>
      <c r="K3256" t="s">
        <v>26035</v>
      </c>
      <c r="L3256">
        <v>11</v>
      </c>
      <c r="M3256" t="s">
        <v>5133</v>
      </c>
      <c r="N3256">
        <v>0.91666666666666696</v>
      </c>
      <c r="O3256">
        <v>1.78803641092328E-3</v>
      </c>
    </row>
    <row r="3257" spans="1:15">
      <c r="A3257" t="s">
        <v>3920</v>
      </c>
      <c r="B3257" t="s">
        <v>23518</v>
      </c>
      <c r="C3257" t="s">
        <v>3921</v>
      </c>
      <c r="D3257">
        <v>189</v>
      </c>
      <c r="E3257">
        <v>787</v>
      </c>
      <c r="F3257">
        <v>1704</v>
      </c>
      <c r="G3257">
        <v>7393</v>
      </c>
      <c r="H3257">
        <v>0.26109055292932598</v>
      </c>
      <c r="I3257">
        <v>0.97863801257884697</v>
      </c>
      <c r="J3257">
        <v>0.94620131057153301</v>
      </c>
      <c r="K3257" t="s">
        <v>26036</v>
      </c>
      <c r="L3257">
        <v>189</v>
      </c>
      <c r="M3257" t="s">
        <v>5133</v>
      </c>
      <c r="N3257">
        <v>0.110915492957746</v>
      </c>
      <c r="O3257">
        <v>0.240152477763659</v>
      </c>
    </row>
    <row r="3258" spans="1:15">
      <c r="A3258" t="s">
        <v>3920</v>
      </c>
      <c r="B3258" t="s">
        <v>23511</v>
      </c>
      <c r="C3258" t="s">
        <v>3921</v>
      </c>
      <c r="D3258">
        <v>1402</v>
      </c>
      <c r="E3258">
        <v>6152</v>
      </c>
      <c r="F3258">
        <v>1769</v>
      </c>
      <c r="G3258">
        <v>7804</v>
      </c>
      <c r="H3258">
        <v>0.32320486783747798</v>
      </c>
      <c r="I3258">
        <v>0.84806820998400001</v>
      </c>
      <c r="J3258">
        <v>0.72894286066251901</v>
      </c>
      <c r="K3258" t="s">
        <v>26037</v>
      </c>
      <c r="L3258">
        <v>1402</v>
      </c>
      <c r="M3258" t="s">
        <v>5133</v>
      </c>
      <c r="N3258">
        <v>0.79253815715093301</v>
      </c>
      <c r="O3258">
        <v>0.227893368010403</v>
      </c>
    </row>
    <row r="3259" spans="1:15">
      <c r="A3259" t="s">
        <v>3920</v>
      </c>
      <c r="B3259" t="s">
        <v>23513</v>
      </c>
      <c r="C3259" t="s">
        <v>3921</v>
      </c>
      <c r="D3259">
        <v>99</v>
      </c>
      <c r="E3259">
        <v>535</v>
      </c>
      <c r="F3259">
        <v>1811</v>
      </c>
      <c r="G3259">
        <v>8124</v>
      </c>
      <c r="H3259">
        <v>0.98837547629317202</v>
      </c>
      <c r="I3259">
        <v>0.99999999999997702</v>
      </c>
      <c r="J3259">
        <v>0.95041217501583097</v>
      </c>
      <c r="K3259" t="s">
        <v>26038</v>
      </c>
      <c r="L3259">
        <v>99</v>
      </c>
      <c r="M3259" t="s">
        <v>5133</v>
      </c>
      <c r="N3259">
        <v>5.4665930425179497E-2</v>
      </c>
      <c r="O3259">
        <v>0.185046728971963</v>
      </c>
    </row>
    <row r="3260" spans="1:15">
      <c r="A3260" t="s">
        <v>3922</v>
      </c>
      <c r="B3260" t="s">
        <v>23511</v>
      </c>
      <c r="C3260" t="s">
        <v>3923</v>
      </c>
      <c r="D3260">
        <v>83</v>
      </c>
      <c r="E3260">
        <v>6152</v>
      </c>
      <c r="F3260">
        <v>92</v>
      </c>
      <c r="G3260">
        <v>7804</v>
      </c>
      <c r="H3260">
        <v>3.0188115270784401E-3</v>
      </c>
      <c r="I3260">
        <v>3.2985792990108002E-2</v>
      </c>
      <c r="J3260">
        <v>2.8352387249469702E-2</v>
      </c>
      <c r="K3260" t="s">
        <v>26039</v>
      </c>
      <c r="L3260">
        <v>83</v>
      </c>
      <c r="M3260" t="s">
        <v>5133</v>
      </c>
      <c r="N3260">
        <v>0.90217391304347805</v>
      </c>
      <c r="O3260">
        <v>1.3491547464239299E-2</v>
      </c>
    </row>
    <row r="3261" spans="1:15">
      <c r="A3261" t="s">
        <v>3922</v>
      </c>
      <c r="B3261" t="s">
        <v>23518</v>
      </c>
      <c r="C3261" t="s">
        <v>3923</v>
      </c>
      <c r="D3261">
        <v>2</v>
      </c>
      <c r="E3261">
        <v>787</v>
      </c>
      <c r="F3261">
        <v>75</v>
      </c>
      <c r="G3261">
        <v>7393</v>
      </c>
      <c r="H3261">
        <v>0.99793056081244902</v>
      </c>
      <c r="I3261">
        <v>1</v>
      </c>
      <c r="J3261">
        <v>0.966855260484069</v>
      </c>
      <c r="K3261" t="s">
        <v>25927</v>
      </c>
      <c r="L3261">
        <v>2</v>
      </c>
      <c r="M3261" t="s">
        <v>5133</v>
      </c>
      <c r="N3261">
        <v>2.66666666666667E-2</v>
      </c>
      <c r="O3261">
        <v>2.5412960609911099E-3</v>
      </c>
    </row>
    <row r="3262" spans="1:15">
      <c r="A3262" t="s">
        <v>3922</v>
      </c>
      <c r="B3262" t="s">
        <v>23513</v>
      </c>
      <c r="C3262" t="s">
        <v>3923</v>
      </c>
      <c r="D3262">
        <v>4</v>
      </c>
      <c r="E3262">
        <v>535</v>
      </c>
      <c r="F3262">
        <v>93</v>
      </c>
      <c r="G3262">
        <v>8124</v>
      </c>
      <c r="H3262">
        <v>0.86981037501229097</v>
      </c>
      <c r="I3262">
        <v>0.99999999999997702</v>
      </c>
      <c r="J3262">
        <v>0.95041217501583097</v>
      </c>
      <c r="K3262" t="s">
        <v>26040</v>
      </c>
      <c r="L3262">
        <v>4</v>
      </c>
      <c r="M3262" t="s">
        <v>5133</v>
      </c>
      <c r="N3262">
        <v>4.3010752688171998E-2</v>
      </c>
      <c r="O3262">
        <v>7.4766355140186902E-3</v>
      </c>
    </row>
    <row r="3263" spans="1:15">
      <c r="A3263" t="s">
        <v>3924</v>
      </c>
      <c r="B3263" t="s">
        <v>23518</v>
      </c>
      <c r="C3263" t="s">
        <v>3925</v>
      </c>
      <c r="D3263">
        <v>2</v>
      </c>
      <c r="E3263">
        <v>787</v>
      </c>
      <c r="F3263">
        <v>48</v>
      </c>
      <c r="G3263">
        <v>7393</v>
      </c>
      <c r="H3263">
        <v>0.97010240268475501</v>
      </c>
      <c r="I3263">
        <v>1</v>
      </c>
      <c r="J3263">
        <v>0.966855260484069</v>
      </c>
      <c r="K3263" t="s">
        <v>25927</v>
      </c>
      <c r="L3263">
        <v>2</v>
      </c>
      <c r="M3263" t="s">
        <v>5133</v>
      </c>
      <c r="N3263">
        <v>4.1666666666666699E-2</v>
      </c>
      <c r="O3263">
        <v>2.5412960609911099E-3</v>
      </c>
    </row>
    <row r="3264" spans="1:15">
      <c r="A3264" t="s">
        <v>3924</v>
      </c>
      <c r="B3264" t="s">
        <v>23513</v>
      </c>
      <c r="C3264" t="s">
        <v>3925</v>
      </c>
      <c r="D3264">
        <v>1</v>
      </c>
      <c r="E3264">
        <v>535</v>
      </c>
      <c r="F3264">
        <v>46</v>
      </c>
      <c r="G3264">
        <v>8124</v>
      </c>
      <c r="H3264">
        <v>0.95683242262568702</v>
      </c>
      <c r="I3264">
        <v>0.99999999999997702</v>
      </c>
      <c r="J3264">
        <v>0.95041217501583097</v>
      </c>
      <c r="K3264" t="s">
        <v>26041</v>
      </c>
      <c r="L3264">
        <v>1</v>
      </c>
      <c r="M3264" t="s">
        <v>5133</v>
      </c>
      <c r="N3264">
        <v>2.1739130434782601E-2</v>
      </c>
      <c r="O3264">
        <v>1.8691588785046699E-3</v>
      </c>
    </row>
    <row r="3265" spans="1:15">
      <c r="A3265" t="s">
        <v>3924</v>
      </c>
      <c r="B3265" t="s">
        <v>23511</v>
      </c>
      <c r="C3265" t="s">
        <v>3925</v>
      </c>
      <c r="D3265">
        <v>47</v>
      </c>
      <c r="E3265">
        <v>6152</v>
      </c>
      <c r="F3265">
        <v>52</v>
      </c>
      <c r="G3265">
        <v>7804</v>
      </c>
      <c r="H3265">
        <v>2.3351014092363401E-2</v>
      </c>
      <c r="I3265">
        <v>0.159093933383611</v>
      </c>
      <c r="J3265">
        <v>0.13674653235367701</v>
      </c>
      <c r="K3265" t="s">
        <v>26042</v>
      </c>
      <c r="L3265">
        <v>47</v>
      </c>
      <c r="M3265" t="s">
        <v>5133</v>
      </c>
      <c r="N3265">
        <v>0.90384615384615397</v>
      </c>
      <c r="O3265">
        <v>7.6397919375812704E-3</v>
      </c>
    </row>
    <row r="3266" spans="1:15">
      <c r="A3266" t="s">
        <v>3926</v>
      </c>
      <c r="B3266" t="s">
        <v>23513</v>
      </c>
      <c r="C3266" t="s">
        <v>3927</v>
      </c>
      <c r="D3266">
        <v>4</v>
      </c>
      <c r="E3266">
        <v>535</v>
      </c>
      <c r="F3266">
        <v>7</v>
      </c>
      <c r="G3266">
        <v>8124</v>
      </c>
      <c r="H3266">
        <v>5.5461742900316197E-4</v>
      </c>
      <c r="I3266">
        <v>1.8413298642905002E-2</v>
      </c>
      <c r="J3266">
        <v>1.7500223212419799E-2</v>
      </c>
      <c r="K3266" t="s">
        <v>26043</v>
      </c>
      <c r="L3266">
        <v>4</v>
      </c>
      <c r="M3266" t="s">
        <v>5133</v>
      </c>
      <c r="N3266">
        <v>0.57142857142857095</v>
      </c>
      <c r="O3266">
        <v>7.4766355140186902E-3</v>
      </c>
    </row>
    <row r="3267" spans="1:15">
      <c r="A3267" t="s">
        <v>3926</v>
      </c>
      <c r="B3267" t="s">
        <v>23511</v>
      </c>
      <c r="C3267" t="s">
        <v>3927</v>
      </c>
      <c r="D3267">
        <v>3</v>
      </c>
      <c r="E3267">
        <v>6152</v>
      </c>
      <c r="F3267">
        <v>7</v>
      </c>
      <c r="G3267">
        <v>7804</v>
      </c>
      <c r="H3267">
        <v>0.993960019178175</v>
      </c>
      <c r="I3267">
        <v>1</v>
      </c>
      <c r="J3267">
        <v>0.85953329234717102</v>
      </c>
      <c r="K3267" t="s">
        <v>26044</v>
      </c>
      <c r="L3267">
        <v>3</v>
      </c>
      <c r="M3267" t="s">
        <v>5133</v>
      </c>
      <c r="N3267">
        <v>0.42857142857142899</v>
      </c>
      <c r="O3267">
        <v>4.8764629388816603E-4</v>
      </c>
    </row>
    <row r="3268" spans="1:15">
      <c r="A3268" t="s">
        <v>3928</v>
      </c>
      <c r="B3268" t="s">
        <v>23511</v>
      </c>
      <c r="C3268" t="s">
        <v>3929</v>
      </c>
      <c r="D3268">
        <v>2</v>
      </c>
      <c r="E3268">
        <v>6152</v>
      </c>
      <c r="F3268">
        <v>2</v>
      </c>
      <c r="G3268">
        <v>7804</v>
      </c>
      <c r="H3268">
        <v>0.62141708038142995</v>
      </c>
      <c r="I3268">
        <v>0.968912233598893</v>
      </c>
      <c r="J3268">
        <v>0.832812322140707</v>
      </c>
      <c r="K3268" t="s">
        <v>24551</v>
      </c>
      <c r="L3268">
        <v>2</v>
      </c>
      <c r="M3268" t="s">
        <v>5133</v>
      </c>
      <c r="N3268">
        <v>1</v>
      </c>
      <c r="O3268">
        <v>3.2509752925877802E-4</v>
      </c>
    </row>
    <row r="3269" spans="1:15">
      <c r="A3269" t="s">
        <v>3930</v>
      </c>
      <c r="B3269" t="s">
        <v>23511</v>
      </c>
      <c r="C3269" t="s">
        <v>3931</v>
      </c>
      <c r="D3269">
        <v>9</v>
      </c>
      <c r="E3269">
        <v>6152</v>
      </c>
      <c r="F3269">
        <v>11</v>
      </c>
      <c r="G3269">
        <v>7804</v>
      </c>
      <c r="H3269">
        <v>0.578610134932666</v>
      </c>
      <c r="I3269">
        <v>0.968912233598893</v>
      </c>
      <c r="J3269">
        <v>0.832812322140707</v>
      </c>
      <c r="K3269" t="s">
        <v>24608</v>
      </c>
      <c r="L3269">
        <v>9</v>
      </c>
      <c r="M3269" t="s">
        <v>5133</v>
      </c>
      <c r="N3269">
        <v>0.81818181818181801</v>
      </c>
      <c r="O3269">
        <v>1.4629388816645001E-3</v>
      </c>
    </row>
    <row r="3270" spans="1:15">
      <c r="A3270" t="s">
        <v>3930</v>
      </c>
      <c r="B3270" t="s">
        <v>23518</v>
      </c>
      <c r="C3270" t="s">
        <v>3931</v>
      </c>
      <c r="D3270">
        <v>1</v>
      </c>
      <c r="E3270">
        <v>787</v>
      </c>
      <c r="F3270">
        <v>11</v>
      </c>
      <c r="G3270">
        <v>7393</v>
      </c>
      <c r="H3270">
        <v>0.71032488019926399</v>
      </c>
      <c r="I3270">
        <v>1</v>
      </c>
      <c r="J3270">
        <v>0.966855260484069</v>
      </c>
      <c r="K3270" t="s">
        <v>26045</v>
      </c>
      <c r="L3270">
        <v>1</v>
      </c>
      <c r="M3270" t="s">
        <v>5133</v>
      </c>
      <c r="N3270">
        <v>9.0909090909090898E-2</v>
      </c>
      <c r="O3270">
        <v>1.27064803049555E-3</v>
      </c>
    </row>
    <row r="3271" spans="1:15">
      <c r="A3271" t="s">
        <v>3932</v>
      </c>
      <c r="B3271" t="s">
        <v>23518</v>
      </c>
      <c r="C3271" t="s">
        <v>3933</v>
      </c>
      <c r="D3271">
        <v>19</v>
      </c>
      <c r="E3271">
        <v>787</v>
      </c>
      <c r="F3271">
        <v>111</v>
      </c>
      <c r="G3271">
        <v>7393</v>
      </c>
      <c r="H3271">
        <v>2.4368859748492299E-2</v>
      </c>
      <c r="I3271">
        <v>0.40376821152299802</v>
      </c>
      <c r="J3271">
        <v>0.39038541932725501</v>
      </c>
      <c r="K3271" t="s">
        <v>26046</v>
      </c>
      <c r="L3271">
        <v>19</v>
      </c>
      <c r="M3271" t="s">
        <v>5133</v>
      </c>
      <c r="N3271">
        <v>0.171171171171171</v>
      </c>
      <c r="O3271">
        <v>2.4142312579415501E-2</v>
      </c>
    </row>
    <row r="3272" spans="1:15">
      <c r="A3272" t="s">
        <v>3932</v>
      </c>
      <c r="B3272" t="s">
        <v>23511</v>
      </c>
      <c r="C3272" t="s">
        <v>3933</v>
      </c>
      <c r="D3272">
        <v>83</v>
      </c>
      <c r="E3272">
        <v>6152</v>
      </c>
      <c r="F3272">
        <v>107</v>
      </c>
      <c r="G3272">
        <v>7804</v>
      </c>
      <c r="H3272">
        <v>0.67667809100141796</v>
      </c>
      <c r="I3272">
        <v>0.968912233598893</v>
      </c>
      <c r="J3272">
        <v>0.832812322140707</v>
      </c>
      <c r="K3272" t="s">
        <v>26047</v>
      </c>
      <c r="L3272">
        <v>83</v>
      </c>
      <c r="M3272" t="s">
        <v>5133</v>
      </c>
      <c r="N3272">
        <v>0.77570093457943901</v>
      </c>
      <c r="O3272">
        <v>1.3491547464239299E-2</v>
      </c>
    </row>
    <row r="3273" spans="1:15">
      <c r="A3273" t="s">
        <v>3932</v>
      </c>
      <c r="B3273" t="s">
        <v>23513</v>
      </c>
      <c r="C3273" t="s">
        <v>3933</v>
      </c>
      <c r="D3273">
        <v>4</v>
      </c>
      <c r="E3273">
        <v>535</v>
      </c>
      <c r="F3273">
        <v>102</v>
      </c>
      <c r="G3273">
        <v>8124</v>
      </c>
      <c r="H3273">
        <v>0.91118544180891003</v>
      </c>
      <c r="I3273">
        <v>0.99999999999997702</v>
      </c>
      <c r="J3273">
        <v>0.95041217501583097</v>
      </c>
      <c r="K3273" t="s">
        <v>26048</v>
      </c>
      <c r="L3273">
        <v>4</v>
      </c>
      <c r="M3273" t="s">
        <v>5133</v>
      </c>
      <c r="N3273">
        <v>3.9215686274509803E-2</v>
      </c>
      <c r="O3273">
        <v>7.4766355140186902E-3</v>
      </c>
    </row>
    <row r="3274" spans="1:15">
      <c r="A3274" t="s">
        <v>3934</v>
      </c>
      <c r="B3274" t="s">
        <v>23513</v>
      </c>
      <c r="C3274" t="s">
        <v>3935</v>
      </c>
      <c r="D3274">
        <v>1</v>
      </c>
      <c r="E3274">
        <v>535</v>
      </c>
      <c r="F3274">
        <v>40</v>
      </c>
      <c r="G3274">
        <v>8124</v>
      </c>
      <c r="H3274">
        <v>0.93489173986920704</v>
      </c>
      <c r="I3274">
        <v>0.99999999999997702</v>
      </c>
      <c r="J3274">
        <v>0.95041217501583097</v>
      </c>
      <c r="K3274" t="s">
        <v>26049</v>
      </c>
      <c r="L3274">
        <v>1</v>
      </c>
      <c r="M3274" t="s">
        <v>5133</v>
      </c>
      <c r="N3274">
        <v>2.5000000000000001E-2</v>
      </c>
      <c r="O3274">
        <v>1.8691588785046699E-3</v>
      </c>
    </row>
    <row r="3275" spans="1:15">
      <c r="A3275" t="s">
        <v>3934</v>
      </c>
      <c r="B3275" t="s">
        <v>23511</v>
      </c>
      <c r="C3275" t="s">
        <v>3935</v>
      </c>
      <c r="D3275">
        <v>35</v>
      </c>
      <c r="E3275">
        <v>6152</v>
      </c>
      <c r="F3275">
        <v>40</v>
      </c>
      <c r="G3275">
        <v>7804</v>
      </c>
      <c r="H3275">
        <v>0.121354583597982</v>
      </c>
      <c r="I3275">
        <v>0.49065128358198601</v>
      </c>
      <c r="J3275">
        <v>0.42173111317159001</v>
      </c>
      <c r="K3275" t="s">
        <v>26050</v>
      </c>
      <c r="L3275">
        <v>35</v>
      </c>
      <c r="M3275" t="s">
        <v>5133</v>
      </c>
      <c r="N3275">
        <v>0.875</v>
      </c>
      <c r="O3275">
        <v>5.68920676202861E-3</v>
      </c>
    </row>
    <row r="3276" spans="1:15">
      <c r="A3276" t="s">
        <v>3934</v>
      </c>
      <c r="B3276" t="s">
        <v>23518</v>
      </c>
      <c r="C3276" t="s">
        <v>3935</v>
      </c>
      <c r="D3276">
        <v>3</v>
      </c>
      <c r="E3276">
        <v>787</v>
      </c>
      <c r="F3276">
        <v>41</v>
      </c>
      <c r="G3276">
        <v>7393</v>
      </c>
      <c r="H3276">
        <v>0.82721622999002098</v>
      </c>
      <c r="I3276">
        <v>1</v>
      </c>
      <c r="J3276">
        <v>0.966855260484069</v>
      </c>
      <c r="K3276" t="s">
        <v>26051</v>
      </c>
      <c r="L3276">
        <v>3</v>
      </c>
      <c r="M3276" t="s">
        <v>5133</v>
      </c>
      <c r="N3276">
        <v>7.3170731707317097E-2</v>
      </c>
      <c r="O3276">
        <v>3.8119440914866601E-3</v>
      </c>
    </row>
    <row r="3277" spans="1:15">
      <c r="A3277" t="s">
        <v>3936</v>
      </c>
      <c r="B3277" t="s">
        <v>23511</v>
      </c>
      <c r="C3277" t="s">
        <v>3937</v>
      </c>
      <c r="D3277">
        <v>7</v>
      </c>
      <c r="E3277">
        <v>6152</v>
      </c>
      <c r="F3277">
        <v>7</v>
      </c>
      <c r="G3277">
        <v>7804</v>
      </c>
      <c r="H3277">
        <v>0.18905120292587699</v>
      </c>
      <c r="I3277">
        <v>0.631132279689813</v>
      </c>
      <c r="J3277">
        <v>0.54247920626835999</v>
      </c>
      <c r="K3277" t="s">
        <v>26052</v>
      </c>
      <c r="L3277">
        <v>7</v>
      </c>
      <c r="M3277" t="s">
        <v>5133</v>
      </c>
      <c r="N3277">
        <v>1</v>
      </c>
      <c r="O3277">
        <v>1.13784135240572E-3</v>
      </c>
    </row>
    <row r="3278" spans="1:15">
      <c r="A3278" t="s">
        <v>3938</v>
      </c>
      <c r="B3278" t="s">
        <v>23511</v>
      </c>
      <c r="C3278" t="s">
        <v>3939</v>
      </c>
      <c r="D3278">
        <v>2</v>
      </c>
      <c r="E3278">
        <v>6152</v>
      </c>
      <c r="F3278">
        <v>2</v>
      </c>
      <c r="G3278">
        <v>7804</v>
      </c>
      <c r="H3278">
        <v>0.62141708038142995</v>
      </c>
      <c r="I3278">
        <v>0.968912233598893</v>
      </c>
      <c r="J3278">
        <v>0.832812322140707</v>
      </c>
      <c r="K3278" t="s">
        <v>24930</v>
      </c>
      <c r="L3278">
        <v>2</v>
      </c>
      <c r="M3278" t="s">
        <v>5133</v>
      </c>
      <c r="N3278">
        <v>1</v>
      </c>
      <c r="O3278">
        <v>3.2509752925877802E-4</v>
      </c>
    </row>
    <row r="3279" spans="1:15">
      <c r="A3279" t="s">
        <v>3940</v>
      </c>
      <c r="B3279" t="s">
        <v>23511</v>
      </c>
      <c r="C3279" t="s">
        <v>3941</v>
      </c>
      <c r="D3279">
        <v>6</v>
      </c>
      <c r="E3279">
        <v>6152</v>
      </c>
      <c r="F3279">
        <v>6</v>
      </c>
      <c r="G3279">
        <v>7804</v>
      </c>
      <c r="H3279">
        <v>0.23986678822258201</v>
      </c>
      <c r="I3279">
        <v>0.71382528017432401</v>
      </c>
      <c r="J3279">
        <v>0.61355659322887801</v>
      </c>
      <c r="K3279" t="s">
        <v>26053</v>
      </c>
      <c r="L3279">
        <v>6</v>
      </c>
      <c r="M3279" t="s">
        <v>5133</v>
      </c>
      <c r="N3279">
        <v>1</v>
      </c>
      <c r="O3279">
        <v>9.7529258777633303E-4</v>
      </c>
    </row>
    <row r="3280" spans="1:15">
      <c r="A3280" t="s">
        <v>3942</v>
      </c>
      <c r="B3280" t="s">
        <v>23511</v>
      </c>
      <c r="C3280" t="s">
        <v>3943</v>
      </c>
      <c r="D3280">
        <v>1</v>
      </c>
      <c r="E3280">
        <v>6152</v>
      </c>
      <c r="F3280">
        <v>1</v>
      </c>
      <c r="G3280">
        <v>7804</v>
      </c>
      <c r="H3280">
        <v>0.788313685289595</v>
      </c>
      <c r="I3280">
        <v>0.968912233598893</v>
      </c>
      <c r="J3280">
        <v>0.832812322140707</v>
      </c>
      <c r="K3280" t="s">
        <v>26054</v>
      </c>
      <c r="L3280">
        <v>1</v>
      </c>
      <c r="M3280" t="s">
        <v>5133</v>
      </c>
      <c r="N3280">
        <v>1</v>
      </c>
      <c r="O3280">
        <v>1.6254876462938901E-4</v>
      </c>
    </row>
    <row r="3281" spans="1:15">
      <c r="A3281" t="s">
        <v>3944</v>
      </c>
      <c r="B3281" t="s">
        <v>23518</v>
      </c>
      <c r="C3281" t="s">
        <v>3945</v>
      </c>
      <c r="D3281">
        <v>1</v>
      </c>
      <c r="E3281">
        <v>787</v>
      </c>
      <c r="F3281">
        <v>10</v>
      </c>
      <c r="G3281">
        <v>7393</v>
      </c>
      <c r="H3281">
        <v>0.67576236969544701</v>
      </c>
      <c r="I3281">
        <v>1</v>
      </c>
      <c r="J3281">
        <v>0.966855260484069</v>
      </c>
      <c r="K3281" t="s">
        <v>24858</v>
      </c>
      <c r="L3281">
        <v>1</v>
      </c>
      <c r="M3281" t="s">
        <v>5133</v>
      </c>
      <c r="N3281">
        <v>0.1</v>
      </c>
      <c r="O3281">
        <v>1.27064803049555E-3</v>
      </c>
    </row>
    <row r="3282" spans="1:15">
      <c r="A3282" t="s">
        <v>3944</v>
      </c>
      <c r="B3282" t="s">
        <v>23513</v>
      </c>
      <c r="C3282" t="s">
        <v>3945</v>
      </c>
      <c r="D3282">
        <v>1</v>
      </c>
      <c r="E3282">
        <v>535</v>
      </c>
      <c r="F3282">
        <v>8</v>
      </c>
      <c r="G3282">
        <v>8124</v>
      </c>
      <c r="H3282">
        <v>0.42028903387437799</v>
      </c>
      <c r="I3282">
        <v>0.99999999999997702</v>
      </c>
      <c r="J3282">
        <v>0.95041217501583097</v>
      </c>
      <c r="K3282" t="s">
        <v>26049</v>
      </c>
      <c r="L3282">
        <v>1</v>
      </c>
      <c r="M3282" t="s">
        <v>5133</v>
      </c>
      <c r="N3282">
        <v>0.125</v>
      </c>
      <c r="O3282">
        <v>1.8691588785046699E-3</v>
      </c>
    </row>
    <row r="3283" spans="1:15">
      <c r="A3283" t="s">
        <v>3944</v>
      </c>
      <c r="B3283" t="s">
        <v>23511</v>
      </c>
      <c r="C3283" t="s">
        <v>3945</v>
      </c>
      <c r="D3283">
        <v>6</v>
      </c>
      <c r="E3283">
        <v>6152</v>
      </c>
      <c r="F3283">
        <v>8</v>
      </c>
      <c r="G3283">
        <v>7804</v>
      </c>
      <c r="H3283">
        <v>0.77072248517942499</v>
      </c>
      <c r="I3283">
        <v>0.968912233598893</v>
      </c>
      <c r="J3283">
        <v>0.832812322140707</v>
      </c>
      <c r="K3283" t="s">
        <v>26055</v>
      </c>
      <c r="L3283">
        <v>6</v>
      </c>
      <c r="M3283" t="s">
        <v>5133</v>
      </c>
      <c r="N3283">
        <v>0.75</v>
      </c>
      <c r="O3283">
        <v>9.7529258777633303E-4</v>
      </c>
    </row>
    <row r="3284" spans="1:15">
      <c r="A3284" t="s">
        <v>3946</v>
      </c>
      <c r="B3284" t="s">
        <v>23513</v>
      </c>
      <c r="C3284" t="s">
        <v>3947</v>
      </c>
      <c r="D3284">
        <v>1</v>
      </c>
      <c r="E3284">
        <v>535</v>
      </c>
      <c r="F3284">
        <v>8</v>
      </c>
      <c r="G3284">
        <v>8124</v>
      </c>
      <c r="H3284">
        <v>0.42028903387437799</v>
      </c>
      <c r="I3284">
        <v>0.99999999999997702</v>
      </c>
      <c r="J3284">
        <v>0.95041217501583097</v>
      </c>
      <c r="K3284" t="s">
        <v>26049</v>
      </c>
      <c r="L3284">
        <v>1</v>
      </c>
      <c r="M3284" t="s">
        <v>5133</v>
      </c>
      <c r="N3284">
        <v>0.125</v>
      </c>
      <c r="O3284">
        <v>1.8691588785046699E-3</v>
      </c>
    </row>
    <row r="3285" spans="1:15">
      <c r="A3285" t="s">
        <v>3946</v>
      </c>
      <c r="B3285" t="s">
        <v>23518</v>
      </c>
      <c r="C3285" t="s">
        <v>3947</v>
      </c>
      <c r="D3285">
        <v>1</v>
      </c>
      <c r="E3285">
        <v>787</v>
      </c>
      <c r="F3285">
        <v>10</v>
      </c>
      <c r="G3285">
        <v>7393</v>
      </c>
      <c r="H3285">
        <v>0.67576236969544701</v>
      </c>
      <c r="I3285">
        <v>1</v>
      </c>
      <c r="J3285">
        <v>0.966855260484069</v>
      </c>
      <c r="K3285" t="s">
        <v>24858</v>
      </c>
      <c r="L3285">
        <v>1</v>
      </c>
      <c r="M3285" t="s">
        <v>5133</v>
      </c>
      <c r="N3285">
        <v>0.1</v>
      </c>
      <c r="O3285">
        <v>1.27064803049555E-3</v>
      </c>
    </row>
    <row r="3286" spans="1:15">
      <c r="A3286" t="s">
        <v>3946</v>
      </c>
      <c r="B3286" t="s">
        <v>23511</v>
      </c>
      <c r="C3286" t="s">
        <v>3947</v>
      </c>
      <c r="D3286">
        <v>6</v>
      </c>
      <c r="E3286">
        <v>6152</v>
      </c>
      <c r="F3286">
        <v>8</v>
      </c>
      <c r="G3286">
        <v>7804</v>
      </c>
      <c r="H3286">
        <v>0.77072248517942499</v>
      </c>
      <c r="I3286">
        <v>0.968912233598893</v>
      </c>
      <c r="J3286">
        <v>0.832812322140707</v>
      </c>
      <c r="K3286" t="s">
        <v>26055</v>
      </c>
      <c r="L3286">
        <v>6</v>
      </c>
      <c r="M3286" t="s">
        <v>5133</v>
      </c>
      <c r="N3286">
        <v>0.75</v>
      </c>
      <c r="O3286">
        <v>9.7529258777633303E-4</v>
      </c>
    </row>
    <row r="3287" spans="1:15">
      <c r="A3287" t="s">
        <v>3948</v>
      </c>
      <c r="B3287" t="s">
        <v>23511</v>
      </c>
      <c r="C3287" t="s">
        <v>3949</v>
      </c>
      <c r="D3287">
        <v>2</v>
      </c>
      <c r="E3287">
        <v>6152</v>
      </c>
      <c r="F3287">
        <v>2</v>
      </c>
      <c r="G3287">
        <v>7804</v>
      </c>
      <c r="H3287">
        <v>0.62141708038142995</v>
      </c>
      <c r="I3287">
        <v>0.968912233598893</v>
      </c>
      <c r="J3287">
        <v>0.832812322140707</v>
      </c>
      <c r="K3287" t="s">
        <v>24545</v>
      </c>
      <c r="L3287">
        <v>2</v>
      </c>
      <c r="M3287" t="s">
        <v>5133</v>
      </c>
      <c r="N3287">
        <v>1</v>
      </c>
      <c r="O3287">
        <v>3.2509752925877802E-4</v>
      </c>
    </row>
    <row r="3288" spans="1:15">
      <c r="A3288" t="s">
        <v>3950</v>
      </c>
      <c r="B3288" t="s">
        <v>23511</v>
      </c>
      <c r="C3288" t="s">
        <v>3951</v>
      </c>
      <c r="D3288">
        <v>1</v>
      </c>
      <c r="E3288">
        <v>6152</v>
      </c>
      <c r="F3288">
        <v>1</v>
      </c>
      <c r="G3288">
        <v>7804</v>
      </c>
      <c r="H3288">
        <v>0.788313685289595</v>
      </c>
      <c r="I3288">
        <v>0.968912233598893</v>
      </c>
      <c r="J3288">
        <v>0.832812322140707</v>
      </c>
      <c r="K3288" t="s">
        <v>24636</v>
      </c>
      <c r="L3288">
        <v>1</v>
      </c>
      <c r="M3288" t="s">
        <v>5133</v>
      </c>
      <c r="N3288">
        <v>1</v>
      </c>
      <c r="O3288">
        <v>1.6254876462938901E-4</v>
      </c>
    </row>
    <row r="3289" spans="1:15">
      <c r="A3289" t="s">
        <v>3952</v>
      </c>
      <c r="B3289" t="s">
        <v>23511</v>
      </c>
      <c r="C3289" t="s">
        <v>3953</v>
      </c>
      <c r="D3289">
        <v>34</v>
      </c>
      <c r="E3289">
        <v>6152</v>
      </c>
      <c r="F3289">
        <v>42</v>
      </c>
      <c r="G3289">
        <v>7804</v>
      </c>
      <c r="H3289">
        <v>0.45552565746103402</v>
      </c>
      <c r="I3289">
        <v>0.96083957126938102</v>
      </c>
      <c r="J3289">
        <v>0.82587360011061495</v>
      </c>
      <c r="K3289" t="s">
        <v>26056</v>
      </c>
      <c r="L3289">
        <v>34</v>
      </c>
      <c r="M3289" t="s">
        <v>5133</v>
      </c>
      <c r="N3289">
        <v>0.80952380952380998</v>
      </c>
      <c r="O3289">
        <v>5.5266579973992204E-3</v>
      </c>
    </row>
    <row r="3290" spans="1:15">
      <c r="A3290" t="s">
        <v>3952</v>
      </c>
      <c r="B3290" t="s">
        <v>23518</v>
      </c>
      <c r="C3290" t="s">
        <v>3953</v>
      </c>
      <c r="D3290">
        <v>1</v>
      </c>
      <c r="E3290">
        <v>787</v>
      </c>
      <c r="F3290">
        <v>41</v>
      </c>
      <c r="G3290">
        <v>7393</v>
      </c>
      <c r="H3290">
        <v>0.99022602139123905</v>
      </c>
      <c r="I3290">
        <v>1</v>
      </c>
      <c r="J3290">
        <v>0.966855260484069</v>
      </c>
      <c r="K3290" t="s">
        <v>24705</v>
      </c>
      <c r="L3290">
        <v>1</v>
      </c>
      <c r="M3290" t="s">
        <v>5133</v>
      </c>
      <c r="N3290">
        <v>2.4390243902439001E-2</v>
      </c>
      <c r="O3290">
        <v>1.27064803049555E-3</v>
      </c>
    </row>
    <row r="3291" spans="1:15">
      <c r="A3291" t="s">
        <v>3952</v>
      </c>
      <c r="B3291" t="s">
        <v>23513</v>
      </c>
      <c r="C3291" t="s">
        <v>3953</v>
      </c>
      <c r="D3291">
        <v>6</v>
      </c>
      <c r="E3291">
        <v>535</v>
      </c>
      <c r="F3291">
        <v>42</v>
      </c>
      <c r="G3291">
        <v>8124</v>
      </c>
      <c r="H3291">
        <v>5.5245836182282099E-2</v>
      </c>
      <c r="I3291">
        <v>0.448760549738495</v>
      </c>
      <c r="J3291">
        <v>0.42650749013827299</v>
      </c>
      <c r="K3291" t="s">
        <v>24706</v>
      </c>
      <c r="L3291">
        <v>6</v>
      </c>
      <c r="M3291" t="s">
        <v>5133</v>
      </c>
      <c r="N3291">
        <v>0.14285714285714299</v>
      </c>
      <c r="O3291">
        <v>1.1214953271028E-2</v>
      </c>
    </row>
    <row r="3292" spans="1:15">
      <c r="A3292" t="s">
        <v>3954</v>
      </c>
      <c r="B3292" t="s">
        <v>23511</v>
      </c>
      <c r="C3292" t="s">
        <v>3955</v>
      </c>
      <c r="D3292">
        <v>6</v>
      </c>
      <c r="E3292">
        <v>6152</v>
      </c>
      <c r="F3292">
        <v>7</v>
      </c>
      <c r="G3292">
        <v>7804</v>
      </c>
      <c r="H3292">
        <v>0.54476030000281095</v>
      </c>
      <c r="I3292">
        <v>0.968912233598893</v>
      </c>
      <c r="J3292">
        <v>0.832812322140707</v>
      </c>
      <c r="K3292" t="s">
        <v>26057</v>
      </c>
      <c r="L3292">
        <v>6</v>
      </c>
      <c r="M3292" t="s">
        <v>5133</v>
      </c>
      <c r="N3292">
        <v>0.85714285714285698</v>
      </c>
      <c r="O3292">
        <v>9.7529258777633303E-4</v>
      </c>
    </row>
    <row r="3293" spans="1:15">
      <c r="A3293" t="s">
        <v>3956</v>
      </c>
      <c r="B3293" t="s">
        <v>23511</v>
      </c>
      <c r="C3293" t="s">
        <v>3957</v>
      </c>
      <c r="D3293">
        <v>2</v>
      </c>
      <c r="E3293">
        <v>6152</v>
      </c>
      <c r="F3293">
        <v>2</v>
      </c>
      <c r="G3293">
        <v>7804</v>
      </c>
      <c r="H3293">
        <v>0.62141708038142995</v>
      </c>
      <c r="I3293">
        <v>0.968912233598893</v>
      </c>
      <c r="J3293">
        <v>0.832812322140707</v>
      </c>
      <c r="K3293" t="s">
        <v>24516</v>
      </c>
      <c r="L3293">
        <v>2</v>
      </c>
      <c r="M3293" t="s">
        <v>5133</v>
      </c>
      <c r="N3293">
        <v>1</v>
      </c>
      <c r="O3293">
        <v>3.2509752925877802E-4</v>
      </c>
    </row>
    <row r="3294" spans="1:15">
      <c r="A3294" t="s">
        <v>3958</v>
      </c>
      <c r="B3294" t="s">
        <v>23511</v>
      </c>
      <c r="C3294" t="s">
        <v>3959</v>
      </c>
      <c r="D3294">
        <v>202</v>
      </c>
      <c r="E3294">
        <v>6152</v>
      </c>
      <c r="F3294">
        <v>267</v>
      </c>
      <c r="G3294">
        <v>7804</v>
      </c>
      <c r="H3294">
        <v>0.91279958908914804</v>
      </c>
      <c r="I3294">
        <v>1</v>
      </c>
      <c r="J3294">
        <v>0.85953329234717102</v>
      </c>
      <c r="K3294" t="s">
        <v>26058</v>
      </c>
      <c r="L3294">
        <v>202</v>
      </c>
      <c r="M3294" t="s">
        <v>5133</v>
      </c>
      <c r="N3294">
        <v>0.75655430711610505</v>
      </c>
      <c r="O3294">
        <v>3.2834850455136497E-2</v>
      </c>
    </row>
    <row r="3295" spans="1:15">
      <c r="A3295" t="s">
        <v>3958</v>
      </c>
      <c r="B3295" t="s">
        <v>23518</v>
      </c>
      <c r="C3295" t="s">
        <v>3959</v>
      </c>
      <c r="D3295">
        <v>34</v>
      </c>
      <c r="E3295">
        <v>787</v>
      </c>
      <c r="F3295">
        <v>261</v>
      </c>
      <c r="G3295">
        <v>7393</v>
      </c>
      <c r="H3295">
        <v>0.122881973380725</v>
      </c>
      <c r="I3295">
        <v>0.70232558016992197</v>
      </c>
      <c r="J3295">
        <v>0.67904718175981504</v>
      </c>
      <c r="K3295" t="s">
        <v>26059</v>
      </c>
      <c r="L3295">
        <v>34</v>
      </c>
      <c r="M3295" t="s">
        <v>5133</v>
      </c>
      <c r="N3295">
        <v>0.13026819923371599</v>
      </c>
      <c r="O3295">
        <v>4.3202033036848803E-2</v>
      </c>
    </row>
    <row r="3296" spans="1:15">
      <c r="A3296" t="s">
        <v>3958</v>
      </c>
      <c r="B3296" t="s">
        <v>23513</v>
      </c>
      <c r="C3296" t="s">
        <v>3959</v>
      </c>
      <c r="D3296">
        <v>8</v>
      </c>
      <c r="E3296">
        <v>535</v>
      </c>
      <c r="F3296">
        <v>259</v>
      </c>
      <c r="G3296">
        <v>8124</v>
      </c>
      <c r="H3296">
        <v>0.99621021005406096</v>
      </c>
      <c r="I3296">
        <v>0.99999999999997702</v>
      </c>
      <c r="J3296">
        <v>0.95041217501583097</v>
      </c>
      <c r="K3296" t="s">
        <v>25643</v>
      </c>
      <c r="L3296">
        <v>8</v>
      </c>
      <c r="M3296" t="s">
        <v>5133</v>
      </c>
      <c r="N3296">
        <v>3.0888030888030899E-2</v>
      </c>
      <c r="O3296">
        <v>1.4953271028037399E-2</v>
      </c>
    </row>
    <row r="3297" spans="1:15">
      <c r="A3297" t="s">
        <v>3960</v>
      </c>
      <c r="B3297" t="s">
        <v>23511</v>
      </c>
      <c r="C3297" t="s">
        <v>3961</v>
      </c>
      <c r="D3297">
        <v>25</v>
      </c>
      <c r="E3297">
        <v>6152</v>
      </c>
      <c r="F3297">
        <v>37</v>
      </c>
      <c r="G3297">
        <v>7804</v>
      </c>
      <c r="H3297">
        <v>0.96485324619169099</v>
      </c>
      <c r="I3297">
        <v>1</v>
      </c>
      <c r="J3297">
        <v>0.85953329234717102</v>
      </c>
      <c r="K3297" t="s">
        <v>26060</v>
      </c>
      <c r="L3297">
        <v>25</v>
      </c>
      <c r="M3297" t="s">
        <v>5133</v>
      </c>
      <c r="N3297">
        <v>0.67567567567567599</v>
      </c>
      <c r="O3297">
        <v>4.0637191157347199E-3</v>
      </c>
    </row>
    <row r="3298" spans="1:15">
      <c r="A3298" t="s">
        <v>3960</v>
      </c>
      <c r="B3298" t="s">
        <v>23518</v>
      </c>
      <c r="C3298" t="s">
        <v>3961</v>
      </c>
      <c r="D3298">
        <v>7</v>
      </c>
      <c r="E3298">
        <v>787</v>
      </c>
      <c r="F3298">
        <v>38</v>
      </c>
      <c r="G3298">
        <v>7393</v>
      </c>
      <c r="H3298">
        <v>0.10294212910182</v>
      </c>
      <c r="I3298">
        <v>0.63266972740240601</v>
      </c>
      <c r="J3298">
        <v>0.61170005408803896</v>
      </c>
      <c r="K3298" t="s">
        <v>26061</v>
      </c>
      <c r="L3298">
        <v>7</v>
      </c>
      <c r="M3298" t="s">
        <v>5133</v>
      </c>
      <c r="N3298">
        <v>0.18421052631578899</v>
      </c>
      <c r="O3298">
        <v>8.8945362134688708E-3</v>
      </c>
    </row>
    <row r="3299" spans="1:15">
      <c r="A3299" t="s">
        <v>3962</v>
      </c>
      <c r="B3299" t="s">
        <v>23518</v>
      </c>
      <c r="C3299" t="s">
        <v>3963</v>
      </c>
      <c r="D3299">
        <v>1</v>
      </c>
      <c r="E3299">
        <v>787</v>
      </c>
      <c r="F3299">
        <v>17</v>
      </c>
      <c r="G3299">
        <v>7393</v>
      </c>
      <c r="H3299">
        <v>0.85275166731674401</v>
      </c>
      <c r="I3299">
        <v>1</v>
      </c>
      <c r="J3299">
        <v>0.966855260484069</v>
      </c>
      <c r="K3299" t="s">
        <v>24685</v>
      </c>
      <c r="L3299">
        <v>1</v>
      </c>
      <c r="M3299" t="s">
        <v>5133</v>
      </c>
      <c r="N3299">
        <v>5.8823529411764698E-2</v>
      </c>
      <c r="O3299">
        <v>1.27064803049555E-3</v>
      </c>
    </row>
    <row r="3300" spans="1:15">
      <c r="A3300" t="s">
        <v>3962</v>
      </c>
      <c r="B3300" t="s">
        <v>23511</v>
      </c>
      <c r="C3300" t="s">
        <v>3963</v>
      </c>
      <c r="D3300">
        <v>16</v>
      </c>
      <c r="E3300">
        <v>6152</v>
      </c>
      <c r="F3300">
        <v>18</v>
      </c>
      <c r="G3300">
        <v>7804</v>
      </c>
      <c r="H3300">
        <v>0.232813515319367</v>
      </c>
      <c r="I3300">
        <v>0.71382528017432401</v>
      </c>
      <c r="J3300">
        <v>0.61355659322887801</v>
      </c>
      <c r="K3300" t="s">
        <v>25611</v>
      </c>
      <c r="L3300">
        <v>16</v>
      </c>
      <c r="M3300" t="s">
        <v>5133</v>
      </c>
      <c r="N3300">
        <v>0.88888888888888895</v>
      </c>
      <c r="O3300">
        <v>2.6007802340702198E-3</v>
      </c>
    </row>
    <row r="3301" spans="1:15">
      <c r="A3301" t="s">
        <v>3964</v>
      </c>
      <c r="B3301" t="s">
        <v>23511</v>
      </c>
      <c r="C3301" t="s">
        <v>3965</v>
      </c>
      <c r="D3301">
        <v>6</v>
      </c>
      <c r="E3301">
        <v>6152</v>
      </c>
      <c r="F3301">
        <v>11</v>
      </c>
      <c r="G3301">
        <v>7804</v>
      </c>
      <c r="H3301">
        <v>0.98462609877687202</v>
      </c>
      <c r="I3301">
        <v>1</v>
      </c>
      <c r="J3301">
        <v>0.85953329234717102</v>
      </c>
      <c r="K3301" t="s">
        <v>26062</v>
      </c>
      <c r="L3301">
        <v>6</v>
      </c>
      <c r="M3301" t="s">
        <v>5133</v>
      </c>
      <c r="N3301">
        <v>0.54545454545454497</v>
      </c>
      <c r="O3301">
        <v>9.7529258777633303E-4</v>
      </c>
    </row>
    <row r="3302" spans="1:15">
      <c r="A3302" t="s">
        <v>3964</v>
      </c>
      <c r="B3302" t="s">
        <v>23518</v>
      </c>
      <c r="C3302" t="s">
        <v>3965</v>
      </c>
      <c r="D3302">
        <v>4</v>
      </c>
      <c r="E3302">
        <v>787</v>
      </c>
      <c r="F3302">
        <v>10</v>
      </c>
      <c r="G3302">
        <v>7393</v>
      </c>
      <c r="H3302">
        <v>1.58256930259403E-2</v>
      </c>
      <c r="I3302">
        <v>0.30904061658989002</v>
      </c>
      <c r="J3302">
        <v>0.29879754585317603</v>
      </c>
      <c r="K3302" t="s">
        <v>26063</v>
      </c>
      <c r="L3302">
        <v>4</v>
      </c>
      <c r="M3302" t="s">
        <v>5133</v>
      </c>
      <c r="N3302">
        <v>0.4</v>
      </c>
      <c r="O3302">
        <v>5.0825921219822103E-3</v>
      </c>
    </row>
    <row r="3303" spans="1:15">
      <c r="A3303" t="s">
        <v>3966</v>
      </c>
      <c r="B3303" t="s">
        <v>23518</v>
      </c>
      <c r="C3303" t="s">
        <v>3967</v>
      </c>
      <c r="D3303">
        <v>4</v>
      </c>
      <c r="E3303">
        <v>787</v>
      </c>
      <c r="F3303">
        <v>10</v>
      </c>
      <c r="G3303">
        <v>7393</v>
      </c>
      <c r="H3303">
        <v>1.58256930259403E-2</v>
      </c>
      <c r="I3303">
        <v>0.30904061658989002</v>
      </c>
      <c r="J3303">
        <v>0.29879754585317603</v>
      </c>
      <c r="K3303" t="s">
        <v>26064</v>
      </c>
      <c r="L3303">
        <v>4</v>
      </c>
      <c r="M3303" t="s">
        <v>5133</v>
      </c>
      <c r="N3303">
        <v>0.4</v>
      </c>
      <c r="O3303">
        <v>5.0825921219822103E-3</v>
      </c>
    </row>
    <row r="3304" spans="1:15">
      <c r="A3304" t="s">
        <v>3966</v>
      </c>
      <c r="B3304" t="s">
        <v>23511</v>
      </c>
      <c r="C3304" t="s">
        <v>3967</v>
      </c>
      <c r="D3304">
        <v>13</v>
      </c>
      <c r="E3304">
        <v>6152</v>
      </c>
      <c r="F3304">
        <v>17</v>
      </c>
      <c r="G3304">
        <v>7804</v>
      </c>
      <c r="H3304">
        <v>0.71753351100929097</v>
      </c>
      <c r="I3304">
        <v>0.968912233598893</v>
      </c>
      <c r="J3304">
        <v>0.832812322140707</v>
      </c>
      <c r="K3304" t="s">
        <v>26065</v>
      </c>
      <c r="L3304">
        <v>13</v>
      </c>
      <c r="M3304" t="s">
        <v>5133</v>
      </c>
      <c r="N3304">
        <v>0.76470588235294101</v>
      </c>
      <c r="O3304">
        <v>2.1131339401820499E-3</v>
      </c>
    </row>
    <row r="3305" spans="1:15">
      <c r="A3305" t="s">
        <v>3968</v>
      </c>
      <c r="B3305" t="s">
        <v>23518</v>
      </c>
      <c r="C3305" t="s">
        <v>3969</v>
      </c>
      <c r="D3305">
        <v>3</v>
      </c>
      <c r="E3305">
        <v>787</v>
      </c>
      <c r="F3305">
        <v>6</v>
      </c>
      <c r="G3305">
        <v>7393</v>
      </c>
      <c r="H3305">
        <v>1.8777106137657599E-2</v>
      </c>
      <c r="I3305">
        <v>0.338469374737777</v>
      </c>
      <c r="J3305">
        <v>0.32725089547797298</v>
      </c>
      <c r="K3305" t="s">
        <v>26066</v>
      </c>
      <c r="L3305">
        <v>3</v>
      </c>
      <c r="M3305" t="s">
        <v>5133</v>
      </c>
      <c r="N3305">
        <v>0.5</v>
      </c>
      <c r="O3305">
        <v>3.8119440914866601E-3</v>
      </c>
    </row>
    <row r="3306" spans="1:15">
      <c r="A3306" t="s">
        <v>3968</v>
      </c>
      <c r="B3306" t="s">
        <v>23511</v>
      </c>
      <c r="C3306" t="s">
        <v>3969</v>
      </c>
      <c r="D3306">
        <v>10</v>
      </c>
      <c r="E3306">
        <v>6152</v>
      </c>
      <c r="F3306">
        <v>13</v>
      </c>
      <c r="G3306">
        <v>7804</v>
      </c>
      <c r="H3306">
        <v>0.71080626448881101</v>
      </c>
      <c r="I3306">
        <v>0.968912233598893</v>
      </c>
      <c r="J3306">
        <v>0.832812322140707</v>
      </c>
      <c r="K3306" t="s">
        <v>26067</v>
      </c>
      <c r="L3306">
        <v>10</v>
      </c>
      <c r="M3306" t="s">
        <v>5133</v>
      </c>
      <c r="N3306">
        <v>0.76923076923076905</v>
      </c>
      <c r="O3306">
        <v>1.62548764629389E-3</v>
      </c>
    </row>
    <row r="3307" spans="1:15">
      <c r="A3307" t="s">
        <v>3970</v>
      </c>
      <c r="B3307" t="s">
        <v>23511</v>
      </c>
      <c r="C3307" t="s">
        <v>3971</v>
      </c>
      <c r="D3307">
        <v>2</v>
      </c>
      <c r="E3307">
        <v>6152</v>
      </c>
      <c r="F3307">
        <v>2</v>
      </c>
      <c r="G3307">
        <v>7804</v>
      </c>
      <c r="H3307">
        <v>0.62141708038142995</v>
      </c>
      <c r="I3307">
        <v>0.968912233598893</v>
      </c>
      <c r="J3307">
        <v>0.832812322140707</v>
      </c>
      <c r="K3307" t="s">
        <v>26068</v>
      </c>
      <c r="L3307">
        <v>2</v>
      </c>
      <c r="M3307" t="s">
        <v>5133</v>
      </c>
      <c r="N3307">
        <v>1</v>
      </c>
      <c r="O3307">
        <v>3.2509752925877802E-4</v>
      </c>
    </row>
    <row r="3308" spans="1:15">
      <c r="A3308" t="s">
        <v>3972</v>
      </c>
      <c r="B3308" t="s">
        <v>23518</v>
      </c>
      <c r="C3308" t="s">
        <v>3973</v>
      </c>
      <c r="D3308">
        <v>1</v>
      </c>
      <c r="E3308">
        <v>787</v>
      </c>
      <c r="F3308">
        <v>4</v>
      </c>
      <c r="G3308">
        <v>7393</v>
      </c>
      <c r="H3308">
        <v>0.362574478289521</v>
      </c>
      <c r="I3308">
        <v>1</v>
      </c>
      <c r="J3308">
        <v>0.966855260484069</v>
      </c>
      <c r="K3308" t="s">
        <v>24858</v>
      </c>
      <c r="L3308">
        <v>1</v>
      </c>
      <c r="M3308" t="s">
        <v>5133</v>
      </c>
      <c r="N3308">
        <v>0.25</v>
      </c>
      <c r="O3308">
        <v>1.27064803049555E-3</v>
      </c>
    </row>
    <row r="3309" spans="1:15">
      <c r="A3309" t="s">
        <v>3972</v>
      </c>
      <c r="B3309" t="s">
        <v>23511</v>
      </c>
      <c r="C3309" t="s">
        <v>3973</v>
      </c>
      <c r="D3309">
        <v>3</v>
      </c>
      <c r="E3309">
        <v>6152</v>
      </c>
      <c r="F3309">
        <v>4</v>
      </c>
      <c r="G3309">
        <v>7804</v>
      </c>
      <c r="H3309">
        <v>0.80103341611958101</v>
      </c>
      <c r="I3309">
        <v>0.968912233598893</v>
      </c>
      <c r="J3309">
        <v>0.832812322140707</v>
      </c>
      <c r="K3309" t="s">
        <v>24513</v>
      </c>
      <c r="L3309">
        <v>3</v>
      </c>
      <c r="M3309" t="s">
        <v>5133</v>
      </c>
      <c r="N3309">
        <v>0.75</v>
      </c>
      <c r="O3309">
        <v>4.8764629388816603E-4</v>
      </c>
    </row>
    <row r="3310" spans="1:15">
      <c r="A3310" t="s">
        <v>3974</v>
      </c>
      <c r="B3310" t="s">
        <v>23511</v>
      </c>
      <c r="C3310" t="s">
        <v>3975</v>
      </c>
      <c r="D3310">
        <v>3</v>
      </c>
      <c r="E3310">
        <v>6152</v>
      </c>
      <c r="F3310">
        <v>3</v>
      </c>
      <c r="G3310">
        <v>7804</v>
      </c>
      <c r="H3310">
        <v>0.489837867770546</v>
      </c>
      <c r="I3310">
        <v>0.96083957126938102</v>
      </c>
      <c r="J3310">
        <v>0.82587360011061495</v>
      </c>
      <c r="K3310" t="s">
        <v>24513</v>
      </c>
      <c r="L3310">
        <v>3</v>
      </c>
      <c r="M3310" t="s">
        <v>5133</v>
      </c>
      <c r="N3310">
        <v>1</v>
      </c>
      <c r="O3310">
        <v>4.8764629388816603E-4</v>
      </c>
    </row>
    <row r="3311" spans="1:15">
      <c r="A3311" t="s">
        <v>3976</v>
      </c>
      <c r="B3311" t="s">
        <v>23511</v>
      </c>
      <c r="C3311" t="s">
        <v>3977</v>
      </c>
      <c r="D3311">
        <v>7</v>
      </c>
      <c r="E3311">
        <v>6152</v>
      </c>
      <c r="F3311">
        <v>9</v>
      </c>
      <c r="G3311">
        <v>7804</v>
      </c>
      <c r="H3311">
        <v>0.70695686083507503</v>
      </c>
      <c r="I3311">
        <v>0.968912233598893</v>
      </c>
      <c r="J3311">
        <v>0.832812322140707</v>
      </c>
      <c r="K3311" t="s">
        <v>26069</v>
      </c>
      <c r="L3311">
        <v>7</v>
      </c>
      <c r="M3311" t="s">
        <v>5133</v>
      </c>
      <c r="N3311">
        <v>0.77777777777777801</v>
      </c>
      <c r="O3311">
        <v>1.13784135240572E-3</v>
      </c>
    </row>
    <row r="3312" spans="1:15">
      <c r="A3312" t="s">
        <v>3978</v>
      </c>
      <c r="B3312" t="s">
        <v>23518</v>
      </c>
      <c r="C3312" t="s">
        <v>3979</v>
      </c>
      <c r="D3312">
        <v>2</v>
      </c>
      <c r="E3312">
        <v>787</v>
      </c>
      <c r="F3312">
        <v>17</v>
      </c>
      <c r="G3312">
        <v>7393</v>
      </c>
      <c r="H3312">
        <v>0.55380850449894603</v>
      </c>
      <c r="I3312">
        <v>1</v>
      </c>
      <c r="J3312">
        <v>0.966855260484069</v>
      </c>
      <c r="K3312" t="s">
        <v>24730</v>
      </c>
      <c r="L3312">
        <v>2</v>
      </c>
      <c r="M3312" t="s">
        <v>5133</v>
      </c>
      <c r="N3312">
        <v>0.11764705882352899</v>
      </c>
      <c r="O3312">
        <v>2.5412960609911099E-3</v>
      </c>
    </row>
    <row r="3313" spans="1:15">
      <c r="A3313" t="s">
        <v>3978</v>
      </c>
      <c r="B3313" t="s">
        <v>23511</v>
      </c>
      <c r="C3313" t="s">
        <v>3979</v>
      </c>
      <c r="D3313">
        <v>14</v>
      </c>
      <c r="E3313">
        <v>6152</v>
      </c>
      <c r="F3313">
        <v>17</v>
      </c>
      <c r="G3313">
        <v>7804</v>
      </c>
      <c r="H3313">
        <v>0.50030281484376005</v>
      </c>
      <c r="I3313">
        <v>0.968912233598893</v>
      </c>
      <c r="J3313">
        <v>0.832812322140707</v>
      </c>
      <c r="K3313" t="s">
        <v>26070</v>
      </c>
      <c r="L3313">
        <v>14</v>
      </c>
      <c r="M3313" t="s">
        <v>5133</v>
      </c>
      <c r="N3313">
        <v>0.82352941176470595</v>
      </c>
      <c r="O3313">
        <v>2.2756827048114399E-3</v>
      </c>
    </row>
    <row r="3314" spans="1:15">
      <c r="A3314" t="s">
        <v>3980</v>
      </c>
      <c r="B3314" t="s">
        <v>23511</v>
      </c>
      <c r="C3314" t="s">
        <v>3981</v>
      </c>
      <c r="D3314">
        <v>14</v>
      </c>
      <c r="E3314">
        <v>6152</v>
      </c>
      <c r="F3314">
        <v>17</v>
      </c>
      <c r="G3314">
        <v>7804</v>
      </c>
      <c r="H3314">
        <v>0.50030281484376005</v>
      </c>
      <c r="I3314">
        <v>0.968912233598893</v>
      </c>
      <c r="J3314">
        <v>0.832812322140707</v>
      </c>
      <c r="K3314" t="s">
        <v>26070</v>
      </c>
      <c r="L3314">
        <v>14</v>
      </c>
      <c r="M3314" t="s">
        <v>5133</v>
      </c>
      <c r="N3314">
        <v>0.82352941176470595</v>
      </c>
      <c r="O3314">
        <v>2.2756827048114399E-3</v>
      </c>
    </row>
    <row r="3315" spans="1:15">
      <c r="A3315" t="s">
        <v>3980</v>
      </c>
      <c r="B3315" t="s">
        <v>23518</v>
      </c>
      <c r="C3315" t="s">
        <v>3981</v>
      </c>
      <c r="D3315">
        <v>2</v>
      </c>
      <c r="E3315">
        <v>787</v>
      </c>
      <c r="F3315">
        <v>17</v>
      </c>
      <c r="G3315">
        <v>7393</v>
      </c>
      <c r="H3315">
        <v>0.55380850449894603</v>
      </c>
      <c r="I3315">
        <v>1</v>
      </c>
      <c r="J3315">
        <v>0.966855260484069</v>
      </c>
      <c r="K3315" t="s">
        <v>24730</v>
      </c>
      <c r="L3315">
        <v>2</v>
      </c>
      <c r="M3315" t="s">
        <v>5133</v>
      </c>
      <c r="N3315">
        <v>0.11764705882352899</v>
      </c>
      <c r="O3315">
        <v>2.5412960609911099E-3</v>
      </c>
    </row>
    <row r="3316" spans="1:15">
      <c r="A3316" t="s">
        <v>3982</v>
      </c>
      <c r="B3316" t="s">
        <v>23511</v>
      </c>
      <c r="C3316" t="s">
        <v>3983</v>
      </c>
      <c r="D3316">
        <v>1</v>
      </c>
      <c r="E3316">
        <v>6152</v>
      </c>
      <c r="F3316">
        <v>2</v>
      </c>
      <c r="G3316">
        <v>7804</v>
      </c>
      <c r="H3316">
        <v>0.95521029019776005</v>
      </c>
      <c r="I3316">
        <v>1</v>
      </c>
      <c r="J3316">
        <v>0.85953329234717102</v>
      </c>
      <c r="K3316" t="s">
        <v>24681</v>
      </c>
      <c r="L3316">
        <v>1</v>
      </c>
      <c r="M3316" t="s">
        <v>5133</v>
      </c>
      <c r="N3316">
        <v>0.5</v>
      </c>
      <c r="O3316">
        <v>1.6254876462938901E-4</v>
      </c>
    </row>
    <row r="3317" spans="1:15">
      <c r="A3317" t="s">
        <v>3984</v>
      </c>
      <c r="B3317" t="s">
        <v>23511</v>
      </c>
      <c r="C3317" t="s">
        <v>3985</v>
      </c>
      <c r="D3317">
        <v>14</v>
      </c>
      <c r="E3317">
        <v>6152</v>
      </c>
      <c r="F3317">
        <v>17</v>
      </c>
      <c r="G3317">
        <v>7804</v>
      </c>
      <c r="H3317">
        <v>0.50030281484376005</v>
      </c>
      <c r="I3317">
        <v>0.968912233598893</v>
      </c>
      <c r="J3317">
        <v>0.832812322140707</v>
      </c>
      <c r="K3317" t="s">
        <v>26070</v>
      </c>
      <c r="L3317">
        <v>14</v>
      </c>
      <c r="M3317" t="s">
        <v>5133</v>
      </c>
      <c r="N3317">
        <v>0.82352941176470595</v>
      </c>
      <c r="O3317">
        <v>2.2756827048114399E-3</v>
      </c>
    </row>
    <row r="3318" spans="1:15">
      <c r="A3318" t="s">
        <v>3984</v>
      </c>
      <c r="B3318" t="s">
        <v>23518</v>
      </c>
      <c r="C3318" t="s">
        <v>3985</v>
      </c>
      <c r="D3318">
        <v>2</v>
      </c>
      <c r="E3318">
        <v>787</v>
      </c>
      <c r="F3318">
        <v>17</v>
      </c>
      <c r="G3318">
        <v>7393</v>
      </c>
      <c r="H3318">
        <v>0.55380850449894603</v>
      </c>
      <c r="I3318">
        <v>1</v>
      </c>
      <c r="J3318">
        <v>0.966855260484069</v>
      </c>
      <c r="K3318" t="s">
        <v>24730</v>
      </c>
      <c r="L3318">
        <v>2</v>
      </c>
      <c r="M3318" t="s">
        <v>5133</v>
      </c>
      <c r="N3318">
        <v>0.11764705882352899</v>
      </c>
      <c r="O3318">
        <v>2.5412960609911099E-3</v>
      </c>
    </row>
    <row r="3319" spans="1:15">
      <c r="A3319" t="s">
        <v>3986</v>
      </c>
      <c r="B3319" t="s">
        <v>23513</v>
      </c>
      <c r="C3319" t="s">
        <v>3987</v>
      </c>
      <c r="D3319">
        <v>12</v>
      </c>
      <c r="E3319">
        <v>535</v>
      </c>
      <c r="F3319">
        <v>139</v>
      </c>
      <c r="G3319">
        <v>8124</v>
      </c>
      <c r="H3319">
        <v>0.20404954908092099</v>
      </c>
      <c r="I3319">
        <v>0.82134396574764401</v>
      </c>
      <c r="J3319">
        <v>0.78061530492236497</v>
      </c>
      <c r="K3319" t="s">
        <v>26071</v>
      </c>
      <c r="L3319">
        <v>12</v>
      </c>
      <c r="M3319" t="s">
        <v>5133</v>
      </c>
      <c r="N3319">
        <v>8.6330935251798593E-2</v>
      </c>
      <c r="O3319">
        <v>2.2429906542056101E-2</v>
      </c>
    </row>
    <row r="3320" spans="1:15">
      <c r="A3320" t="s">
        <v>3986</v>
      </c>
      <c r="B3320" t="s">
        <v>23511</v>
      </c>
      <c r="C3320" t="s">
        <v>3987</v>
      </c>
      <c r="D3320">
        <v>117</v>
      </c>
      <c r="E3320">
        <v>6152</v>
      </c>
      <c r="F3320">
        <v>141</v>
      </c>
      <c r="G3320">
        <v>7804</v>
      </c>
      <c r="H3320">
        <v>0.13174175534684299</v>
      </c>
      <c r="I3320">
        <v>0.52151088917959998</v>
      </c>
      <c r="J3320">
        <v>0.44825597157144198</v>
      </c>
      <c r="K3320" t="s">
        <v>26072</v>
      </c>
      <c r="L3320">
        <v>117</v>
      </c>
      <c r="M3320" t="s">
        <v>5133</v>
      </c>
      <c r="N3320">
        <v>0.82978723404255295</v>
      </c>
      <c r="O3320">
        <v>1.9018205461638502E-2</v>
      </c>
    </row>
    <row r="3321" spans="1:15">
      <c r="A3321" t="s">
        <v>3986</v>
      </c>
      <c r="B3321" t="s">
        <v>23518</v>
      </c>
      <c r="C3321" t="s">
        <v>3987</v>
      </c>
      <c r="D3321">
        <v>12</v>
      </c>
      <c r="E3321">
        <v>787</v>
      </c>
      <c r="F3321">
        <v>141</v>
      </c>
      <c r="G3321">
        <v>7393</v>
      </c>
      <c r="H3321">
        <v>0.83318431403039495</v>
      </c>
      <c r="I3321">
        <v>1</v>
      </c>
      <c r="J3321">
        <v>0.966855260484069</v>
      </c>
      <c r="K3321" t="s">
        <v>26073</v>
      </c>
      <c r="L3321">
        <v>12</v>
      </c>
      <c r="M3321" t="s">
        <v>5133</v>
      </c>
      <c r="N3321">
        <v>8.5106382978723402E-2</v>
      </c>
      <c r="O3321">
        <v>1.52477763659466E-2</v>
      </c>
    </row>
    <row r="3322" spans="1:15">
      <c r="A3322" t="s">
        <v>3988</v>
      </c>
      <c r="B3322" t="s">
        <v>23511</v>
      </c>
      <c r="C3322" t="s">
        <v>3989</v>
      </c>
      <c r="D3322">
        <v>725</v>
      </c>
      <c r="E3322">
        <v>6152</v>
      </c>
      <c r="F3322">
        <v>902</v>
      </c>
      <c r="G3322">
        <v>7804</v>
      </c>
      <c r="H3322">
        <v>0.12152708823338999</v>
      </c>
      <c r="I3322">
        <v>0.49106679087619298</v>
      </c>
      <c r="J3322">
        <v>0.42208825552417401</v>
      </c>
      <c r="K3322" t="s">
        <v>26074</v>
      </c>
      <c r="L3322">
        <v>725</v>
      </c>
      <c r="M3322" t="s">
        <v>5133</v>
      </c>
      <c r="N3322">
        <v>0.803769401330377</v>
      </c>
      <c r="O3322">
        <v>0.117847854356307</v>
      </c>
    </row>
    <row r="3323" spans="1:15">
      <c r="A3323" t="s">
        <v>3988</v>
      </c>
      <c r="B3323" t="s">
        <v>23518</v>
      </c>
      <c r="C3323" t="s">
        <v>3989</v>
      </c>
      <c r="D3323">
        <v>89</v>
      </c>
      <c r="E3323">
        <v>787</v>
      </c>
      <c r="F3323">
        <v>845</v>
      </c>
      <c r="G3323">
        <v>7393</v>
      </c>
      <c r="H3323">
        <v>0.563710114742485</v>
      </c>
      <c r="I3323">
        <v>1</v>
      </c>
      <c r="J3323">
        <v>0.966855260484069</v>
      </c>
      <c r="K3323" t="s">
        <v>26075</v>
      </c>
      <c r="L3323">
        <v>89</v>
      </c>
      <c r="M3323" t="s">
        <v>5133</v>
      </c>
      <c r="N3323">
        <v>0.105325443786982</v>
      </c>
      <c r="O3323">
        <v>0.113087674714104</v>
      </c>
    </row>
    <row r="3324" spans="1:15">
      <c r="A3324" t="s">
        <v>3988</v>
      </c>
      <c r="B3324" t="s">
        <v>23513</v>
      </c>
      <c r="C3324" t="s">
        <v>3989</v>
      </c>
      <c r="D3324">
        <v>42</v>
      </c>
      <c r="E3324">
        <v>535</v>
      </c>
      <c r="F3324">
        <v>912</v>
      </c>
      <c r="G3324">
        <v>8124</v>
      </c>
      <c r="H3324">
        <v>0.99693495093044504</v>
      </c>
      <c r="I3324">
        <v>0.99999999999997702</v>
      </c>
      <c r="J3324">
        <v>0.95041217501583097</v>
      </c>
      <c r="K3324" t="s">
        <v>26076</v>
      </c>
      <c r="L3324">
        <v>42</v>
      </c>
      <c r="M3324" t="s">
        <v>5133</v>
      </c>
      <c r="N3324">
        <v>4.6052631578947401E-2</v>
      </c>
      <c r="O3324">
        <v>7.8504672897196301E-2</v>
      </c>
    </row>
    <row r="3325" spans="1:15">
      <c r="A3325" t="s">
        <v>3990</v>
      </c>
      <c r="B3325" t="s">
        <v>23518</v>
      </c>
      <c r="C3325" t="s">
        <v>3991</v>
      </c>
      <c r="D3325">
        <v>87</v>
      </c>
      <c r="E3325">
        <v>787</v>
      </c>
      <c r="F3325">
        <v>813</v>
      </c>
      <c r="G3325">
        <v>7393</v>
      </c>
      <c r="H3325">
        <v>0.49725936999296699</v>
      </c>
      <c r="I3325">
        <v>1</v>
      </c>
      <c r="J3325">
        <v>0.966855260484069</v>
      </c>
      <c r="K3325" t="s">
        <v>26077</v>
      </c>
      <c r="L3325">
        <v>87</v>
      </c>
      <c r="M3325" t="s">
        <v>5133</v>
      </c>
      <c r="N3325">
        <v>0.107011070110701</v>
      </c>
      <c r="O3325">
        <v>0.11054637865311299</v>
      </c>
    </row>
    <row r="3326" spans="1:15">
      <c r="A3326" t="s">
        <v>3990</v>
      </c>
      <c r="B3326" t="s">
        <v>23511</v>
      </c>
      <c r="C3326" t="s">
        <v>3991</v>
      </c>
      <c r="D3326">
        <v>697</v>
      </c>
      <c r="E3326">
        <v>6152</v>
      </c>
      <c r="F3326">
        <v>872</v>
      </c>
      <c r="G3326">
        <v>7804</v>
      </c>
      <c r="H3326">
        <v>0.21266781261603099</v>
      </c>
      <c r="I3326">
        <v>0.68399693407540796</v>
      </c>
      <c r="J3326">
        <v>0.58791813670120596</v>
      </c>
      <c r="K3326" t="s">
        <v>26078</v>
      </c>
      <c r="L3326">
        <v>697</v>
      </c>
      <c r="M3326" t="s">
        <v>5133</v>
      </c>
      <c r="N3326">
        <v>0.79931192660550499</v>
      </c>
      <c r="O3326">
        <v>0.113296488946684</v>
      </c>
    </row>
    <row r="3327" spans="1:15">
      <c r="A3327" t="s">
        <v>3990</v>
      </c>
      <c r="B3327" t="s">
        <v>23513</v>
      </c>
      <c r="C3327" t="s">
        <v>3991</v>
      </c>
      <c r="D3327">
        <v>42</v>
      </c>
      <c r="E3327">
        <v>535</v>
      </c>
      <c r="F3327">
        <v>871</v>
      </c>
      <c r="G3327">
        <v>8124</v>
      </c>
      <c r="H3327">
        <v>0.99120652741632698</v>
      </c>
      <c r="I3327">
        <v>0.99999999999997702</v>
      </c>
      <c r="J3327">
        <v>0.95041217501583097</v>
      </c>
      <c r="K3327" t="s">
        <v>26076</v>
      </c>
      <c r="L3327">
        <v>42</v>
      </c>
      <c r="M3327" t="s">
        <v>5133</v>
      </c>
      <c r="N3327">
        <v>4.82204362801378E-2</v>
      </c>
      <c r="O3327">
        <v>7.8504672897196301E-2</v>
      </c>
    </row>
    <row r="3328" spans="1:15">
      <c r="A3328" t="s">
        <v>3992</v>
      </c>
      <c r="B3328" t="s">
        <v>23511</v>
      </c>
      <c r="C3328" t="s">
        <v>3993</v>
      </c>
      <c r="D3328">
        <v>4</v>
      </c>
      <c r="E3328">
        <v>6152</v>
      </c>
      <c r="F3328">
        <v>4</v>
      </c>
      <c r="G3328">
        <v>7804</v>
      </c>
      <c r="H3328">
        <v>0.38610601832086699</v>
      </c>
      <c r="I3328">
        <v>0.90829480295553899</v>
      </c>
      <c r="J3328">
        <v>0.78070962240619901</v>
      </c>
      <c r="K3328" t="s">
        <v>23751</v>
      </c>
      <c r="L3328">
        <v>4</v>
      </c>
      <c r="M3328" t="s">
        <v>5133</v>
      </c>
      <c r="N3328">
        <v>1</v>
      </c>
      <c r="O3328">
        <v>6.5019505851755496E-4</v>
      </c>
    </row>
    <row r="3329" spans="1:15">
      <c r="A3329" t="s">
        <v>3994</v>
      </c>
      <c r="B3329" t="s">
        <v>23511</v>
      </c>
      <c r="C3329" t="s">
        <v>3995</v>
      </c>
      <c r="D3329">
        <v>26</v>
      </c>
      <c r="E3329">
        <v>6152</v>
      </c>
      <c r="F3329">
        <v>26</v>
      </c>
      <c r="G3329">
        <v>7804</v>
      </c>
      <c r="H3329">
        <v>2.0384823340864702E-3</v>
      </c>
      <c r="I3329">
        <v>2.3666106814954398E-2</v>
      </c>
      <c r="J3329">
        <v>2.0341806707697599E-2</v>
      </c>
      <c r="K3329" t="s">
        <v>26079</v>
      </c>
      <c r="L3329">
        <v>26</v>
      </c>
      <c r="M3329" t="s">
        <v>5133</v>
      </c>
      <c r="N3329">
        <v>1</v>
      </c>
      <c r="O3329">
        <v>4.2262678803641103E-3</v>
      </c>
    </row>
    <row r="3330" spans="1:15">
      <c r="A3330" t="s">
        <v>3996</v>
      </c>
      <c r="B3330" t="s">
        <v>23513</v>
      </c>
      <c r="C3330" t="s">
        <v>3997</v>
      </c>
      <c r="D3330">
        <v>221</v>
      </c>
      <c r="E3330">
        <v>535</v>
      </c>
      <c r="F3330">
        <v>3638</v>
      </c>
      <c r="G3330">
        <v>8124</v>
      </c>
      <c r="H3330">
        <v>0.95721716183369099</v>
      </c>
      <c r="I3330">
        <v>0.99999999999997702</v>
      </c>
      <c r="J3330">
        <v>0.95041217501583097</v>
      </c>
      <c r="K3330" t="s">
        <v>26080</v>
      </c>
      <c r="L3330">
        <v>221</v>
      </c>
      <c r="M3330" t="s">
        <v>5133</v>
      </c>
      <c r="N3330">
        <v>6.0747663551401897E-2</v>
      </c>
      <c r="O3330">
        <v>0.413084112149533</v>
      </c>
    </row>
    <row r="3331" spans="1:15">
      <c r="A3331" t="s">
        <v>3996</v>
      </c>
      <c r="B3331" t="s">
        <v>23511</v>
      </c>
      <c r="C3331" t="s">
        <v>3997</v>
      </c>
      <c r="D3331">
        <v>2766</v>
      </c>
      <c r="E3331">
        <v>6152</v>
      </c>
      <c r="F3331">
        <v>3531</v>
      </c>
      <c r="G3331">
        <v>7804</v>
      </c>
      <c r="H3331">
        <v>0.84233484083125298</v>
      </c>
      <c r="I3331">
        <v>0.99864962764736098</v>
      </c>
      <c r="J3331">
        <v>0.85837260235301205</v>
      </c>
      <c r="K3331" t="s">
        <v>26081</v>
      </c>
      <c r="L3331">
        <v>2766</v>
      </c>
      <c r="M3331" t="s">
        <v>5133</v>
      </c>
      <c r="N3331">
        <v>0.78334749362786704</v>
      </c>
      <c r="O3331">
        <v>0.44960988296488902</v>
      </c>
    </row>
    <row r="3332" spans="1:15">
      <c r="A3332" t="s">
        <v>3996</v>
      </c>
      <c r="B3332" t="s">
        <v>23518</v>
      </c>
      <c r="C3332" t="s">
        <v>3997</v>
      </c>
      <c r="D3332">
        <v>396</v>
      </c>
      <c r="E3332">
        <v>787</v>
      </c>
      <c r="F3332">
        <v>3334</v>
      </c>
      <c r="G3332">
        <v>7393</v>
      </c>
      <c r="H3332">
        <v>1.07025723027423E-3</v>
      </c>
      <c r="I3332">
        <v>6.16258894389922E-2</v>
      </c>
      <c r="J3332">
        <v>5.9583315386099199E-2</v>
      </c>
      <c r="K3332" t="s">
        <v>26082</v>
      </c>
      <c r="L3332">
        <v>396</v>
      </c>
      <c r="M3332" t="s">
        <v>5133</v>
      </c>
      <c r="N3332">
        <v>0.11877624475105</v>
      </c>
      <c r="O3332">
        <v>0.50317662007623898</v>
      </c>
    </row>
    <row r="3333" spans="1:15">
      <c r="A3333" t="s">
        <v>3998</v>
      </c>
      <c r="B3333" t="s">
        <v>23511</v>
      </c>
      <c r="C3333" t="s">
        <v>3999</v>
      </c>
      <c r="D3333">
        <v>4</v>
      </c>
      <c r="E3333">
        <v>6152</v>
      </c>
      <c r="F3333">
        <v>4</v>
      </c>
      <c r="G3333">
        <v>7804</v>
      </c>
      <c r="H3333">
        <v>0.38610601832086699</v>
      </c>
      <c r="I3333">
        <v>0.90829480295553899</v>
      </c>
      <c r="J3333">
        <v>0.78070962240619901</v>
      </c>
      <c r="K3333" t="s">
        <v>24773</v>
      </c>
      <c r="L3333">
        <v>4</v>
      </c>
      <c r="M3333" t="s">
        <v>5133</v>
      </c>
      <c r="N3333">
        <v>1</v>
      </c>
      <c r="O3333">
        <v>6.5019505851755496E-4</v>
      </c>
    </row>
    <row r="3334" spans="1:15">
      <c r="A3334" t="s">
        <v>4000</v>
      </c>
      <c r="B3334" t="s">
        <v>23518</v>
      </c>
      <c r="C3334" t="s">
        <v>4001</v>
      </c>
      <c r="D3334">
        <v>142</v>
      </c>
      <c r="E3334">
        <v>787</v>
      </c>
      <c r="F3334">
        <v>1562</v>
      </c>
      <c r="G3334">
        <v>7393</v>
      </c>
      <c r="H3334">
        <v>0.98986179008677899</v>
      </c>
      <c r="I3334">
        <v>1</v>
      </c>
      <c r="J3334">
        <v>0.966855260484069</v>
      </c>
      <c r="K3334" t="s">
        <v>26083</v>
      </c>
      <c r="L3334">
        <v>142</v>
      </c>
      <c r="M3334" t="s">
        <v>5133</v>
      </c>
      <c r="N3334">
        <v>9.0909090909090898E-2</v>
      </c>
      <c r="O3334">
        <v>0.18043202033036801</v>
      </c>
    </row>
    <row r="3335" spans="1:15">
      <c r="A3335" t="s">
        <v>4000</v>
      </c>
      <c r="B3335" t="s">
        <v>23511</v>
      </c>
      <c r="C3335" t="s">
        <v>4001</v>
      </c>
      <c r="D3335">
        <v>1413</v>
      </c>
      <c r="E3335">
        <v>6152</v>
      </c>
      <c r="F3335">
        <v>1696</v>
      </c>
      <c r="G3335">
        <v>7804</v>
      </c>
      <c r="H3335" s="34">
        <v>1.12925190422112E-7</v>
      </c>
      <c r="I3335" s="34">
        <v>4.6130643141315102E-6</v>
      </c>
      <c r="J3335" s="34">
        <v>3.9650823577347001E-6</v>
      </c>
      <c r="K3335" t="s">
        <v>26084</v>
      </c>
      <c r="L3335">
        <v>1413</v>
      </c>
      <c r="M3335" t="s">
        <v>5133</v>
      </c>
      <c r="N3335">
        <v>0.83313679245283001</v>
      </c>
      <c r="O3335">
        <v>0.22968140442132601</v>
      </c>
    </row>
    <row r="3336" spans="1:15">
      <c r="A3336" t="s">
        <v>4000</v>
      </c>
      <c r="B3336" t="s">
        <v>23513</v>
      </c>
      <c r="C3336" t="s">
        <v>4001</v>
      </c>
      <c r="D3336">
        <v>98</v>
      </c>
      <c r="E3336">
        <v>535</v>
      </c>
      <c r="F3336">
        <v>1777</v>
      </c>
      <c r="G3336">
        <v>8124</v>
      </c>
      <c r="H3336">
        <v>0.98406838655358797</v>
      </c>
      <c r="I3336">
        <v>0.99999999999997702</v>
      </c>
      <c r="J3336">
        <v>0.95041217501583097</v>
      </c>
      <c r="K3336" t="s">
        <v>26085</v>
      </c>
      <c r="L3336">
        <v>98</v>
      </c>
      <c r="M3336" t="s">
        <v>5133</v>
      </c>
      <c r="N3336">
        <v>5.5149127743387698E-2</v>
      </c>
      <c r="O3336">
        <v>0.183177570093458</v>
      </c>
    </row>
    <row r="3337" spans="1:15">
      <c r="A3337" t="s">
        <v>4002</v>
      </c>
      <c r="B3337" t="s">
        <v>23513</v>
      </c>
      <c r="C3337" t="s">
        <v>4003</v>
      </c>
      <c r="D3337">
        <v>23</v>
      </c>
      <c r="E3337">
        <v>535</v>
      </c>
      <c r="F3337">
        <v>610</v>
      </c>
      <c r="G3337">
        <v>8124</v>
      </c>
      <c r="H3337">
        <v>0.99934109607555099</v>
      </c>
      <c r="I3337">
        <v>0.99999999999997702</v>
      </c>
      <c r="J3337">
        <v>0.95041217501583097</v>
      </c>
      <c r="K3337" t="s">
        <v>26086</v>
      </c>
      <c r="L3337">
        <v>23</v>
      </c>
      <c r="M3337" t="s">
        <v>5133</v>
      </c>
      <c r="N3337">
        <v>3.7704918032786902E-2</v>
      </c>
      <c r="O3337">
        <v>4.2990654205607499E-2</v>
      </c>
    </row>
    <row r="3338" spans="1:15">
      <c r="A3338" t="s">
        <v>4002</v>
      </c>
      <c r="B3338" t="s">
        <v>23511</v>
      </c>
      <c r="C3338" t="s">
        <v>4003</v>
      </c>
      <c r="D3338">
        <v>501</v>
      </c>
      <c r="E3338">
        <v>6152</v>
      </c>
      <c r="F3338">
        <v>578</v>
      </c>
      <c r="G3338">
        <v>7804</v>
      </c>
      <c r="H3338" s="34">
        <v>3.2387381925703901E-7</v>
      </c>
      <c r="I3338" s="34">
        <v>1.22166197340442E-5</v>
      </c>
      <c r="J3338" s="34">
        <v>1.0500591381356501E-5</v>
      </c>
      <c r="K3338" t="s">
        <v>26087</v>
      </c>
      <c r="L3338">
        <v>501</v>
      </c>
      <c r="M3338" t="s">
        <v>5133</v>
      </c>
      <c r="N3338">
        <v>0.86678200692041496</v>
      </c>
      <c r="O3338">
        <v>8.1436931079323802E-2</v>
      </c>
    </row>
    <row r="3339" spans="1:15">
      <c r="A3339" t="s">
        <v>4002</v>
      </c>
      <c r="B3339" t="s">
        <v>23518</v>
      </c>
      <c r="C3339" t="s">
        <v>4003</v>
      </c>
      <c r="D3339">
        <v>34</v>
      </c>
      <c r="E3339">
        <v>787</v>
      </c>
      <c r="F3339">
        <v>534</v>
      </c>
      <c r="G3339">
        <v>7393</v>
      </c>
      <c r="H3339">
        <v>0.99985077029757496</v>
      </c>
      <c r="I3339">
        <v>1</v>
      </c>
      <c r="J3339">
        <v>0.966855260484069</v>
      </c>
      <c r="K3339" t="s">
        <v>26088</v>
      </c>
      <c r="L3339">
        <v>34</v>
      </c>
      <c r="M3339" t="s">
        <v>5133</v>
      </c>
      <c r="N3339">
        <v>6.3670411985018702E-2</v>
      </c>
      <c r="O3339">
        <v>4.3202033036848803E-2</v>
      </c>
    </row>
    <row r="3340" spans="1:15">
      <c r="A3340" t="s">
        <v>4004</v>
      </c>
      <c r="B3340" t="s">
        <v>23518</v>
      </c>
      <c r="C3340" t="s">
        <v>4005</v>
      </c>
      <c r="D3340">
        <v>29</v>
      </c>
      <c r="E3340">
        <v>787</v>
      </c>
      <c r="F3340">
        <v>390</v>
      </c>
      <c r="G3340">
        <v>7393</v>
      </c>
      <c r="H3340">
        <v>0.98886405505102104</v>
      </c>
      <c r="I3340">
        <v>1</v>
      </c>
      <c r="J3340">
        <v>0.966855260484069</v>
      </c>
      <c r="K3340" t="s">
        <v>26089</v>
      </c>
      <c r="L3340">
        <v>29</v>
      </c>
      <c r="M3340" t="s">
        <v>5133</v>
      </c>
      <c r="N3340">
        <v>7.43589743589744E-2</v>
      </c>
      <c r="O3340">
        <v>3.6848792884370998E-2</v>
      </c>
    </row>
    <row r="3341" spans="1:15">
      <c r="A3341" t="s">
        <v>4004</v>
      </c>
      <c r="B3341" t="s">
        <v>23513</v>
      </c>
      <c r="C3341" t="s">
        <v>4005</v>
      </c>
      <c r="D3341">
        <v>9</v>
      </c>
      <c r="E3341">
        <v>535</v>
      </c>
      <c r="F3341">
        <v>454</v>
      </c>
      <c r="G3341">
        <v>8124</v>
      </c>
      <c r="H3341">
        <v>0.99999924315341204</v>
      </c>
      <c r="I3341">
        <v>0.99999999999997702</v>
      </c>
      <c r="J3341">
        <v>0.95041217501583097</v>
      </c>
      <c r="K3341" t="s">
        <v>26090</v>
      </c>
      <c r="L3341">
        <v>9</v>
      </c>
      <c r="M3341" t="s">
        <v>5133</v>
      </c>
      <c r="N3341">
        <v>1.9823788546255501E-2</v>
      </c>
      <c r="O3341">
        <v>1.6822429906542102E-2</v>
      </c>
    </row>
    <row r="3342" spans="1:15">
      <c r="A3342" t="s">
        <v>4004</v>
      </c>
      <c r="B3342" t="s">
        <v>23511</v>
      </c>
      <c r="C3342" t="s">
        <v>4005</v>
      </c>
      <c r="D3342">
        <v>381</v>
      </c>
      <c r="E3342">
        <v>6152</v>
      </c>
      <c r="F3342">
        <v>434</v>
      </c>
      <c r="G3342">
        <v>7804</v>
      </c>
      <c r="H3342" s="34">
        <v>4.54857529662444E-7</v>
      </c>
      <c r="I3342" s="34">
        <v>1.63433298522874E-5</v>
      </c>
      <c r="J3342" s="34">
        <v>1.40476361158524E-5</v>
      </c>
      <c r="K3342" t="s">
        <v>26091</v>
      </c>
      <c r="L3342">
        <v>381</v>
      </c>
      <c r="M3342" t="s">
        <v>5133</v>
      </c>
      <c r="N3342">
        <v>0.87788018433179704</v>
      </c>
      <c r="O3342">
        <v>6.19310793237971E-2</v>
      </c>
    </row>
    <row r="3343" spans="1:15">
      <c r="A3343" t="s">
        <v>4006</v>
      </c>
      <c r="B3343" t="s">
        <v>23518</v>
      </c>
      <c r="C3343" t="s">
        <v>4007</v>
      </c>
      <c r="D3343">
        <v>3</v>
      </c>
      <c r="E3343">
        <v>787</v>
      </c>
      <c r="F3343">
        <v>84</v>
      </c>
      <c r="G3343">
        <v>7393</v>
      </c>
      <c r="H3343">
        <v>0.99542555286060996</v>
      </c>
      <c r="I3343">
        <v>1</v>
      </c>
      <c r="J3343">
        <v>0.966855260484069</v>
      </c>
      <c r="K3343" t="s">
        <v>26092</v>
      </c>
      <c r="L3343">
        <v>3</v>
      </c>
      <c r="M3343" t="s">
        <v>5133</v>
      </c>
      <c r="N3343">
        <v>3.5714285714285698E-2</v>
      </c>
      <c r="O3343">
        <v>3.8119440914866601E-3</v>
      </c>
    </row>
    <row r="3344" spans="1:15">
      <c r="A3344" t="s">
        <v>4006</v>
      </c>
      <c r="B3344" t="s">
        <v>23511</v>
      </c>
      <c r="C3344" t="s">
        <v>4007</v>
      </c>
      <c r="D3344">
        <v>82</v>
      </c>
      <c r="E3344">
        <v>6152</v>
      </c>
      <c r="F3344">
        <v>88</v>
      </c>
      <c r="G3344">
        <v>7804</v>
      </c>
      <c r="H3344">
        <v>2.07845361134217E-4</v>
      </c>
      <c r="I3344">
        <v>3.6280808162524199E-3</v>
      </c>
      <c r="J3344">
        <v>3.1184562488950499E-3</v>
      </c>
      <c r="K3344" t="s">
        <v>26093</v>
      </c>
      <c r="L3344">
        <v>82</v>
      </c>
      <c r="M3344" t="s">
        <v>5133</v>
      </c>
      <c r="N3344">
        <v>0.93181818181818199</v>
      </c>
      <c r="O3344">
        <v>1.3328998699609899E-2</v>
      </c>
    </row>
    <row r="3345" spans="1:15">
      <c r="A3345" t="s">
        <v>4008</v>
      </c>
      <c r="B3345" t="s">
        <v>23511</v>
      </c>
      <c r="C3345" t="s">
        <v>4009</v>
      </c>
      <c r="D3345">
        <v>87</v>
      </c>
      <c r="E3345">
        <v>6152</v>
      </c>
      <c r="F3345">
        <v>89</v>
      </c>
      <c r="G3345">
        <v>7804</v>
      </c>
      <c r="H3345" s="34">
        <v>1.7636107592809499E-7</v>
      </c>
      <c r="I3345" s="34">
        <v>6.9450991700483799E-6</v>
      </c>
      <c r="J3345" s="34">
        <v>5.9695439553092903E-6</v>
      </c>
      <c r="K3345" t="s">
        <v>26094</v>
      </c>
      <c r="L3345">
        <v>87</v>
      </c>
      <c r="M3345" t="s">
        <v>5133</v>
      </c>
      <c r="N3345">
        <v>0.97752808988763995</v>
      </c>
      <c r="O3345">
        <v>1.41417425227568E-2</v>
      </c>
    </row>
    <row r="3346" spans="1:15">
      <c r="A3346" t="s">
        <v>4010</v>
      </c>
      <c r="B3346" t="s">
        <v>23511</v>
      </c>
      <c r="C3346" t="s">
        <v>4011</v>
      </c>
      <c r="D3346">
        <v>84</v>
      </c>
      <c r="E3346">
        <v>6152</v>
      </c>
      <c r="F3346">
        <v>91</v>
      </c>
      <c r="G3346">
        <v>7804</v>
      </c>
      <c r="H3346">
        <v>4.2981822866367198E-4</v>
      </c>
      <c r="I3346">
        <v>6.5707460577544303E-3</v>
      </c>
      <c r="J3346">
        <v>5.6477749921988599E-3</v>
      </c>
      <c r="K3346" t="s">
        <v>26095</v>
      </c>
      <c r="L3346">
        <v>84</v>
      </c>
      <c r="M3346" t="s">
        <v>5133</v>
      </c>
      <c r="N3346">
        <v>0.92307692307692302</v>
      </c>
      <c r="O3346">
        <v>1.3654096228868699E-2</v>
      </c>
    </row>
    <row r="3347" spans="1:15">
      <c r="A3347" t="s">
        <v>4010</v>
      </c>
      <c r="B3347" t="s">
        <v>23518</v>
      </c>
      <c r="C3347" t="s">
        <v>4011</v>
      </c>
      <c r="D3347">
        <v>3</v>
      </c>
      <c r="E3347">
        <v>787</v>
      </c>
      <c r="F3347">
        <v>87</v>
      </c>
      <c r="G3347">
        <v>7393</v>
      </c>
      <c r="H3347">
        <v>0.99653315623400596</v>
      </c>
      <c r="I3347">
        <v>1</v>
      </c>
      <c r="J3347">
        <v>0.966855260484069</v>
      </c>
      <c r="K3347" t="s">
        <v>25099</v>
      </c>
      <c r="L3347">
        <v>3</v>
      </c>
      <c r="M3347" t="s">
        <v>5133</v>
      </c>
      <c r="N3347">
        <v>3.4482758620689703E-2</v>
      </c>
      <c r="O3347">
        <v>3.8119440914866601E-3</v>
      </c>
    </row>
    <row r="3348" spans="1:15">
      <c r="A3348" t="s">
        <v>4012</v>
      </c>
      <c r="B3348" t="s">
        <v>23518</v>
      </c>
      <c r="C3348" t="s">
        <v>4013</v>
      </c>
      <c r="D3348">
        <v>1</v>
      </c>
      <c r="E3348">
        <v>787</v>
      </c>
      <c r="F3348">
        <v>3</v>
      </c>
      <c r="G3348">
        <v>7393</v>
      </c>
      <c r="H3348">
        <v>0.28660084727541502</v>
      </c>
      <c r="I3348">
        <v>0.97863801257884697</v>
      </c>
      <c r="J3348">
        <v>0.94620131057153301</v>
      </c>
      <c r="K3348" t="s">
        <v>26096</v>
      </c>
      <c r="L3348">
        <v>1</v>
      </c>
      <c r="M3348" t="s">
        <v>5133</v>
      </c>
      <c r="N3348">
        <v>0.33333333333333298</v>
      </c>
      <c r="O3348">
        <v>1.27064803049555E-3</v>
      </c>
    </row>
    <row r="3349" spans="1:15">
      <c r="A3349" t="s">
        <v>4012</v>
      </c>
      <c r="B3349" t="s">
        <v>23511</v>
      </c>
      <c r="C3349" t="s">
        <v>4013</v>
      </c>
      <c r="D3349">
        <v>11</v>
      </c>
      <c r="E3349">
        <v>6152</v>
      </c>
      <c r="F3349">
        <v>12</v>
      </c>
      <c r="G3349">
        <v>7804</v>
      </c>
      <c r="H3349">
        <v>0.24296886885364699</v>
      </c>
      <c r="I3349">
        <v>0.71382528017432401</v>
      </c>
      <c r="J3349">
        <v>0.61355659322887801</v>
      </c>
      <c r="K3349" t="s">
        <v>26097</v>
      </c>
      <c r="L3349">
        <v>11</v>
      </c>
      <c r="M3349" t="s">
        <v>5133</v>
      </c>
      <c r="N3349">
        <v>0.91666666666666696</v>
      </c>
      <c r="O3349">
        <v>1.78803641092328E-3</v>
      </c>
    </row>
    <row r="3350" spans="1:15">
      <c r="A3350" t="s">
        <v>4014</v>
      </c>
      <c r="B3350" t="s">
        <v>23518</v>
      </c>
      <c r="C3350" t="s">
        <v>4015</v>
      </c>
      <c r="D3350">
        <v>9</v>
      </c>
      <c r="E3350">
        <v>787</v>
      </c>
      <c r="F3350">
        <v>230</v>
      </c>
      <c r="G3350">
        <v>7393</v>
      </c>
      <c r="H3350">
        <v>0.99995434746843903</v>
      </c>
      <c r="I3350">
        <v>1</v>
      </c>
      <c r="J3350">
        <v>0.966855260484069</v>
      </c>
      <c r="K3350" t="s">
        <v>26098</v>
      </c>
      <c r="L3350">
        <v>9</v>
      </c>
      <c r="M3350" t="s">
        <v>5133</v>
      </c>
      <c r="N3350">
        <v>3.9130434782608699E-2</v>
      </c>
      <c r="O3350">
        <v>1.143583227446E-2</v>
      </c>
    </row>
    <row r="3351" spans="1:15">
      <c r="A3351" t="s">
        <v>4014</v>
      </c>
      <c r="B3351" t="s">
        <v>23511</v>
      </c>
      <c r="C3351" t="s">
        <v>4015</v>
      </c>
      <c r="D3351">
        <v>224</v>
      </c>
      <c r="E3351">
        <v>6152</v>
      </c>
      <c r="F3351">
        <v>252</v>
      </c>
      <c r="G3351">
        <v>7804</v>
      </c>
      <c r="H3351" s="34">
        <v>1.6029406024417499E-5</v>
      </c>
      <c r="I3351">
        <v>4.2883016932171198E-4</v>
      </c>
      <c r="J3351">
        <v>3.6859380729488601E-4</v>
      </c>
      <c r="K3351" t="s">
        <v>26099</v>
      </c>
      <c r="L3351">
        <v>224</v>
      </c>
      <c r="M3351" t="s">
        <v>5133</v>
      </c>
      <c r="N3351">
        <v>0.88888888888888895</v>
      </c>
      <c r="O3351">
        <v>3.6410923276983101E-2</v>
      </c>
    </row>
    <row r="3352" spans="1:15">
      <c r="A3352" t="s">
        <v>4014</v>
      </c>
      <c r="B3352" t="s">
        <v>23513</v>
      </c>
      <c r="C3352" t="s">
        <v>4015</v>
      </c>
      <c r="D3352">
        <v>14</v>
      </c>
      <c r="E3352">
        <v>535</v>
      </c>
      <c r="F3352">
        <v>272</v>
      </c>
      <c r="G3352">
        <v>8124</v>
      </c>
      <c r="H3352">
        <v>0.86580015765429397</v>
      </c>
      <c r="I3352">
        <v>0.99999999999997702</v>
      </c>
      <c r="J3352">
        <v>0.95041217501583097</v>
      </c>
      <c r="K3352" t="s">
        <v>26100</v>
      </c>
      <c r="L3352">
        <v>14</v>
      </c>
      <c r="M3352" t="s">
        <v>5133</v>
      </c>
      <c r="N3352">
        <v>5.1470588235294101E-2</v>
      </c>
      <c r="O3352">
        <v>2.6168224299065401E-2</v>
      </c>
    </row>
    <row r="3353" spans="1:15">
      <c r="A3353" t="s">
        <v>4016</v>
      </c>
      <c r="B3353" t="s">
        <v>23511</v>
      </c>
      <c r="C3353" t="s">
        <v>4017</v>
      </c>
      <c r="D3353">
        <v>43</v>
      </c>
      <c r="E3353">
        <v>6152</v>
      </c>
      <c r="F3353">
        <v>47</v>
      </c>
      <c r="G3353">
        <v>7804</v>
      </c>
      <c r="H3353">
        <v>1.8348168239378401E-2</v>
      </c>
      <c r="I3353">
        <v>0.13252950573490799</v>
      </c>
      <c r="J3353">
        <v>0.11391352239746901</v>
      </c>
      <c r="K3353" t="s">
        <v>26101</v>
      </c>
      <c r="L3353">
        <v>43</v>
      </c>
      <c r="M3353" t="s">
        <v>5133</v>
      </c>
      <c r="N3353">
        <v>0.91489361702127703</v>
      </c>
      <c r="O3353">
        <v>6.9895968790637201E-3</v>
      </c>
    </row>
    <row r="3354" spans="1:15">
      <c r="A3354" t="s">
        <v>4016</v>
      </c>
      <c r="B3354" t="s">
        <v>23518</v>
      </c>
      <c r="C3354" t="s">
        <v>4017</v>
      </c>
      <c r="D3354">
        <v>2</v>
      </c>
      <c r="E3354">
        <v>787</v>
      </c>
      <c r="F3354">
        <v>41</v>
      </c>
      <c r="G3354">
        <v>7393</v>
      </c>
      <c r="H3354">
        <v>0.94219419565732199</v>
      </c>
      <c r="I3354">
        <v>1</v>
      </c>
      <c r="J3354">
        <v>0.966855260484069</v>
      </c>
      <c r="K3354" t="s">
        <v>26102</v>
      </c>
      <c r="L3354">
        <v>2</v>
      </c>
      <c r="M3354" t="s">
        <v>5133</v>
      </c>
      <c r="N3354">
        <v>4.8780487804878099E-2</v>
      </c>
      <c r="O3354">
        <v>2.5412960609911099E-3</v>
      </c>
    </row>
    <row r="3355" spans="1:15">
      <c r="A3355" t="s">
        <v>4018</v>
      </c>
      <c r="B3355" t="s">
        <v>23513</v>
      </c>
      <c r="C3355" t="s">
        <v>4019</v>
      </c>
      <c r="D3355">
        <v>2</v>
      </c>
      <c r="E3355">
        <v>535</v>
      </c>
      <c r="F3355">
        <v>31</v>
      </c>
      <c r="G3355">
        <v>8124</v>
      </c>
      <c r="H3355">
        <v>0.61501687753867296</v>
      </c>
      <c r="I3355">
        <v>0.99999999999997702</v>
      </c>
      <c r="J3355">
        <v>0.95041217501583097</v>
      </c>
      <c r="K3355" t="s">
        <v>23546</v>
      </c>
      <c r="L3355">
        <v>2</v>
      </c>
      <c r="M3355" t="s">
        <v>5133</v>
      </c>
      <c r="N3355">
        <v>6.4516129032258104E-2</v>
      </c>
      <c r="O3355">
        <v>3.7383177570093499E-3</v>
      </c>
    </row>
    <row r="3356" spans="1:15">
      <c r="A3356" t="s">
        <v>4018</v>
      </c>
      <c r="B3356" t="s">
        <v>23518</v>
      </c>
      <c r="C3356" t="s">
        <v>4019</v>
      </c>
      <c r="D3356">
        <v>1</v>
      </c>
      <c r="E3356">
        <v>787</v>
      </c>
      <c r="F3356">
        <v>9</v>
      </c>
      <c r="G3356">
        <v>7393</v>
      </c>
      <c r="H3356">
        <v>0.63708190659863195</v>
      </c>
      <c r="I3356">
        <v>1</v>
      </c>
      <c r="J3356">
        <v>0.966855260484069</v>
      </c>
      <c r="K3356" t="s">
        <v>26103</v>
      </c>
      <c r="L3356">
        <v>1</v>
      </c>
      <c r="M3356" t="s">
        <v>5133</v>
      </c>
      <c r="N3356">
        <v>0.11111111111111099</v>
      </c>
      <c r="O3356">
        <v>1.27064803049555E-3</v>
      </c>
    </row>
    <row r="3357" spans="1:15">
      <c r="A3357" t="s">
        <v>4018</v>
      </c>
      <c r="B3357" t="s">
        <v>23511</v>
      </c>
      <c r="C3357" t="s">
        <v>4019</v>
      </c>
      <c r="D3357">
        <v>25</v>
      </c>
      <c r="E3357">
        <v>6152</v>
      </c>
      <c r="F3357">
        <v>29</v>
      </c>
      <c r="G3357">
        <v>7804</v>
      </c>
      <c r="H3357">
        <v>0.234122082898128</v>
      </c>
      <c r="I3357">
        <v>0.71382528017432401</v>
      </c>
      <c r="J3357">
        <v>0.61355659322887801</v>
      </c>
      <c r="K3357" t="s">
        <v>26104</v>
      </c>
      <c r="L3357">
        <v>25</v>
      </c>
      <c r="M3357" t="s">
        <v>5133</v>
      </c>
      <c r="N3357">
        <v>0.86206896551724099</v>
      </c>
      <c r="O3357">
        <v>4.0637191157347199E-3</v>
      </c>
    </row>
    <row r="3358" spans="1:15">
      <c r="A3358" t="s">
        <v>4020</v>
      </c>
      <c r="B3358" t="s">
        <v>23518</v>
      </c>
      <c r="C3358" t="s">
        <v>4021</v>
      </c>
      <c r="D3358">
        <v>1</v>
      </c>
      <c r="E3358">
        <v>787</v>
      </c>
      <c r="F3358">
        <v>10</v>
      </c>
      <c r="G3358">
        <v>7393</v>
      </c>
      <c r="H3358">
        <v>0.67576236969544701</v>
      </c>
      <c r="I3358">
        <v>1</v>
      </c>
      <c r="J3358">
        <v>0.966855260484069</v>
      </c>
      <c r="K3358" t="s">
        <v>25130</v>
      </c>
      <c r="L3358">
        <v>1</v>
      </c>
      <c r="M3358" t="s">
        <v>5133</v>
      </c>
      <c r="N3358">
        <v>0.1</v>
      </c>
      <c r="O3358">
        <v>1.27064803049555E-3</v>
      </c>
    </row>
    <row r="3359" spans="1:15">
      <c r="A3359" t="s">
        <v>4020</v>
      </c>
      <c r="B3359" t="s">
        <v>23511</v>
      </c>
      <c r="C3359" t="s">
        <v>4021</v>
      </c>
      <c r="D3359">
        <v>25</v>
      </c>
      <c r="E3359">
        <v>6152</v>
      </c>
      <c r="F3359">
        <v>28</v>
      </c>
      <c r="G3359">
        <v>7804</v>
      </c>
      <c r="H3359">
        <v>0.126646846600801</v>
      </c>
      <c r="I3359">
        <v>0.50397663895912803</v>
      </c>
      <c r="J3359">
        <v>0.43318469975060098</v>
      </c>
      <c r="K3359" t="s">
        <v>26105</v>
      </c>
      <c r="L3359">
        <v>25</v>
      </c>
      <c r="M3359" t="s">
        <v>5133</v>
      </c>
      <c r="N3359">
        <v>0.89285714285714302</v>
      </c>
      <c r="O3359">
        <v>4.0637191157347199E-3</v>
      </c>
    </row>
    <row r="3360" spans="1:15">
      <c r="A3360" t="s">
        <v>4020</v>
      </c>
      <c r="B3360" t="s">
        <v>23513</v>
      </c>
      <c r="C3360" t="s">
        <v>4021</v>
      </c>
      <c r="D3360">
        <v>2</v>
      </c>
      <c r="E3360">
        <v>535</v>
      </c>
      <c r="F3360">
        <v>28</v>
      </c>
      <c r="G3360">
        <v>8124</v>
      </c>
      <c r="H3360">
        <v>0.55889928712021897</v>
      </c>
      <c r="I3360">
        <v>0.99999999999997702</v>
      </c>
      <c r="J3360">
        <v>0.95041217501583097</v>
      </c>
      <c r="K3360" t="s">
        <v>23546</v>
      </c>
      <c r="L3360">
        <v>2</v>
      </c>
      <c r="M3360" t="s">
        <v>5133</v>
      </c>
      <c r="N3360">
        <v>7.1428571428571397E-2</v>
      </c>
      <c r="O3360">
        <v>3.7383177570093499E-3</v>
      </c>
    </row>
    <row r="3361" spans="1:15">
      <c r="A3361" t="s">
        <v>4022</v>
      </c>
      <c r="B3361" t="s">
        <v>23513</v>
      </c>
      <c r="C3361" t="s">
        <v>4023</v>
      </c>
      <c r="D3361">
        <v>2</v>
      </c>
      <c r="E3361">
        <v>535</v>
      </c>
      <c r="F3361">
        <v>29</v>
      </c>
      <c r="G3361">
        <v>8124</v>
      </c>
      <c r="H3361">
        <v>0.57823356183724195</v>
      </c>
      <c r="I3361">
        <v>0.99999999999997702</v>
      </c>
      <c r="J3361">
        <v>0.95041217501583097</v>
      </c>
      <c r="K3361" t="s">
        <v>23546</v>
      </c>
      <c r="L3361">
        <v>2</v>
      </c>
      <c r="M3361" t="s">
        <v>5133</v>
      </c>
      <c r="N3361">
        <v>6.8965517241379296E-2</v>
      </c>
      <c r="O3361">
        <v>3.7383177570093499E-3</v>
      </c>
    </row>
    <row r="3362" spans="1:15">
      <c r="A3362" t="s">
        <v>4022</v>
      </c>
      <c r="B3362" t="s">
        <v>23511</v>
      </c>
      <c r="C3362" t="s">
        <v>4023</v>
      </c>
      <c r="D3362">
        <v>24</v>
      </c>
      <c r="E3362">
        <v>6152</v>
      </c>
      <c r="F3362">
        <v>26</v>
      </c>
      <c r="G3362">
        <v>7804</v>
      </c>
      <c r="H3362">
        <v>6.4454932733583298E-2</v>
      </c>
      <c r="I3362">
        <v>0.32608366534539002</v>
      </c>
      <c r="J3362">
        <v>0.280279766454956</v>
      </c>
      <c r="K3362" t="s">
        <v>26106</v>
      </c>
      <c r="L3362">
        <v>24</v>
      </c>
      <c r="M3362" t="s">
        <v>5133</v>
      </c>
      <c r="N3362">
        <v>0.92307692307692302</v>
      </c>
      <c r="O3362">
        <v>3.90117035110533E-3</v>
      </c>
    </row>
    <row r="3363" spans="1:15">
      <c r="A3363" t="s">
        <v>4024</v>
      </c>
      <c r="B3363" t="s">
        <v>23511</v>
      </c>
      <c r="C3363" t="s">
        <v>4025</v>
      </c>
      <c r="D3363">
        <v>22</v>
      </c>
      <c r="E3363">
        <v>6152</v>
      </c>
      <c r="F3363">
        <v>25</v>
      </c>
      <c r="G3363">
        <v>7804</v>
      </c>
      <c r="H3363">
        <v>0.192768852775347</v>
      </c>
      <c r="I3363">
        <v>0.63663514108463504</v>
      </c>
      <c r="J3363">
        <v>0.54720909884038105</v>
      </c>
      <c r="K3363" t="s">
        <v>25132</v>
      </c>
      <c r="L3363">
        <v>22</v>
      </c>
      <c r="M3363" t="s">
        <v>5133</v>
      </c>
      <c r="N3363">
        <v>0.88</v>
      </c>
      <c r="O3363">
        <v>3.57607282184655E-3</v>
      </c>
    </row>
    <row r="3364" spans="1:15">
      <c r="A3364" t="s">
        <v>4024</v>
      </c>
      <c r="B3364" t="s">
        <v>23518</v>
      </c>
      <c r="C3364" t="s">
        <v>4025</v>
      </c>
      <c r="D3364">
        <v>3</v>
      </c>
      <c r="E3364">
        <v>787</v>
      </c>
      <c r="F3364">
        <v>23</v>
      </c>
      <c r="G3364">
        <v>7393</v>
      </c>
      <c r="H3364">
        <v>0.44950640787808399</v>
      </c>
      <c r="I3364">
        <v>1</v>
      </c>
      <c r="J3364">
        <v>0.966855260484069</v>
      </c>
      <c r="K3364" t="s">
        <v>25133</v>
      </c>
      <c r="L3364">
        <v>3</v>
      </c>
      <c r="M3364" t="s">
        <v>5133</v>
      </c>
      <c r="N3364">
        <v>0.13043478260869601</v>
      </c>
      <c r="O3364">
        <v>3.8119440914866601E-3</v>
      </c>
    </row>
    <row r="3365" spans="1:15">
      <c r="A3365" t="s">
        <v>4026</v>
      </c>
      <c r="B3365" t="s">
        <v>23511</v>
      </c>
      <c r="C3365" t="s">
        <v>4027</v>
      </c>
      <c r="D3365">
        <v>7</v>
      </c>
      <c r="E3365">
        <v>6152</v>
      </c>
      <c r="F3365">
        <v>7</v>
      </c>
      <c r="G3365">
        <v>7804</v>
      </c>
      <c r="H3365">
        <v>0.18905120292587699</v>
      </c>
      <c r="I3365">
        <v>0.631132279689813</v>
      </c>
      <c r="J3365">
        <v>0.54247920626835999</v>
      </c>
      <c r="K3365" t="s">
        <v>26107</v>
      </c>
      <c r="L3365">
        <v>7</v>
      </c>
      <c r="M3365" t="s">
        <v>5133</v>
      </c>
      <c r="N3365">
        <v>1</v>
      </c>
      <c r="O3365">
        <v>1.13784135240572E-3</v>
      </c>
    </row>
    <row r="3366" spans="1:15">
      <c r="A3366" t="s">
        <v>4028</v>
      </c>
      <c r="B3366" t="s">
        <v>23513</v>
      </c>
      <c r="C3366" t="s">
        <v>4029</v>
      </c>
      <c r="D3366">
        <v>1</v>
      </c>
      <c r="E3366">
        <v>535</v>
      </c>
      <c r="F3366">
        <v>46</v>
      </c>
      <c r="G3366">
        <v>8124</v>
      </c>
      <c r="H3366">
        <v>0.95683242262568702</v>
      </c>
      <c r="I3366">
        <v>0.99999999999997702</v>
      </c>
      <c r="J3366">
        <v>0.95041217501583097</v>
      </c>
      <c r="K3366" t="s">
        <v>25106</v>
      </c>
      <c r="L3366">
        <v>1</v>
      </c>
      <c r="M3366" t="s">
        <v>5133</v>
      </c>
      <c r="N3366">
        <v>2.1739130434782601E-2</v>
      </c>
      <c r="O3366">
        <v>1.8691588785046699E-3</v>
      </c>
    </row>
    <row r="3367" spans="1:15">
      <c r="A3367" t="s">
        <v>4028</v>
      </c>
      <c r="B3367" t="s">
        <v>23518</v>
      </c>
      <c r="C3367" t="s">
        <v>4029</v>
      </c>
      <c r="D3367">
        <v>1</v>
      </c>
      <c r="E3367">
        <v>787</v>
      </c>
      <c r="F3367">
        <v>41</v>
      </c>
      <c r="G3367">
        <v>7393</v>
      </c>
      <c r="H3367">
        <v>0.99022602139123905</v>
      </c>
      <c r="I3367">
        <v>1</v>
      </c>
      <c r="J3367">
        <v>0.966855260484069</v>
      </c>
      <c r="K3367" t="s">
        <v>25107</v>
      </c>
      <c r="L3367">
        <v>1</v>
      </c>
      <c r="M3367" t="s">
        <v>5133</v>
      </c>
      <c r="N3367">
        <v>2.4390243902439001E-2</v>
      </c>
      <c r="O3367">
        <v>1.27064803049555E-3</v>
      </c>
    </row>
    <row r="3368" spans="1:15">
      <c r="A3368" t="s">
        <v>4028</v>
      </c>
      <c r="B3368" t="s">
        <v>23511</v>
      </c>
      <c r="C3368" t="s">
        <v>4029</v>
      </c>
      <c r="D3368">
        <v>40</v>
      </c>
      <c r="E3368">
        <v>6152</v>
      </c>
      <c r="F3368">
        <v>42</v>
      </c>
      <c r="G3368">
        <v>7804</v>
      </c>
      <c r="H3368">
        <v>3.3482358459640598E-3</v>
      </c>
      <c r="I3368">
        <v>3.5597604647425597E-2</v>
      </c>
      <c r="J3368">
        <v>3.0597326322274701E-2</v>
      </c>
      <c r="K3368" t="s">
        <v>26108</v>
      </c>
      <c r="L3368">
        <v>40</v>
      </c>
      <c r="M3368" t="s">
        <v>5133</v>
      </c>
      <c r="N3368">
        <v>0.952380952380952</v>
      </c>
      <c r="O3368">
        <v>6.5019505851755498E-3</v>
      </c>
    </row>
    <row r="3369" spans="1:15">
      <c r="A3369" t="s">
        <v>4030</v>
      </c>
      <c r="B3369" t="s">
        <v>23511</v>
      </c>
      <c r="C3369" t="s">
        <v>4031</v>
      </c>
      <c r="D3369">
        <v>203</v>
      </c>
      <c r="E3369">
        <v>6152</v>
      </c>
      <c r="F3369">
        <v>221</v>
      </c>
      <c r="G3369">
        <v>7804</v>
      </c>
      <c r="H3369" s="34">
        <v>1.00181893207283E-7</v>
      </c>
      <c r="I3369" s="34">
        <v>4.1791980450241499E-6</v>
      </c>
      <c r="J3369" s="34">
        <v>3.59215985501047E-6</v>
      </c>
      <c r="K3369" t="s">
        <v>26109</v>
      </c>
      <c r="L3369">
        <v>203</v>
      </c>
      <c r="M3369" t="s">
        <v>5133</v>
      </c>
      <c r="N3369">
        <v>0.91855203619909498</v>
      </c>
      <c r="O3369">
        <v>3.2997399219765897E-2</v>
      </c>
    </row>
    <row r="3370" spans="1:15">
      <c r="A3370" t="s">
        <v>4030</v>
      </c>
      <c r="B3370" t="s">
        <v>23518</v>
      </c>
      <c r="C3370" t="s">
        <v>4031</v>
      </c>
      <c r="D3370">
        <v>5</v>
      </c>
      <c r="E3370">
        <v>787</v>
      </c>
      <c r="F3370">
        <v>197</v>
      </c>
      <c r="G3370">
        <v>7393</v>
      </c>
      <c r="H3370">
        <v>0.99999720893287702</v>
      </c>
      <c r="I3370">
        <v>1</v>
      </c>
      <c r="J3370">
        <v>0.966855260484069</v>
      </c>
      <c r="K3370" t="s">
        <v>26110</v>
      </c>
      <c r="L3370">
        <v>5</v>
      </c>
      <c r="M3370" t="s">
        <v>5133</v>
      </c>
      <c r="N3370">
        <v>2.5380710659898501E-2</v>
      </c>
      <c r="O3370">
        <v>6.35324015247776E-3</v>
      </c>
    </row>
    <row r="3371" spans="1:15">
      <c r="A3371" t="s">
        <v>4030</v>
      </c>
      <c r="B3371" t="s">
        <v>23513</v>
      </c>
      <c r="C3371" t="s">
        <v>4031</v>
      </c>
      <c r="D3371">
        <v>8</v>
      </c>
      <c r="E3371">
        <v>535</v>
      </c>
      <c r="F3371">
        <v>217</v>
      </c>
      <c r="G3371">
        <v>8124</v>
      </c>
      <c r="H3371">
        <v>0.97795496007917904</v>
      </c>
      <c r="I3371">
        <v>0.99999999999997702</v>
      </c>
      <c r="J3371">
        <v>0.95041217501583097</v>
      </c>
      <c r="K3371" t="s">
        <v>26111</v>
      </c>
      <c r="L3371">
        <v>8</v>
      </c>
      <c r="M3371" t="s">
        <v>5133</v>
      </c>
      <c r="N3371">
        <v>3.6866359447004601E-2</v>
      </c>
      <c r="O3371">
        <v>1.4953271028037399E-2</v>
      </c>
    </row>
    <row r="3372" spans="1:15">
      <c r="A3372" t="s">
        <v>4032</v>
      </c>
      <c r="B3372" t="s">
        <v>23511</v>
      </c>
      <c r="C3372" t="s">
        <v>4033</v>
      </c>
      <c r="D3372">
        <v>18</v>
      </c>
      <c r="E3372">
        <v>6152</v>
      </c>
      <c r="F3372">
        <v>18</v>
      </c>
      <c r="G3372">
        <v>7804</v>
      </c>
      <c r="H3372">
        <v>1.37496899434857E-2</v>
      </c>
      <c r="I3372">
        <v>0.10558946762372599</v>
      </c>
      <c r="J3372">
        <v>9.0757662743805895E-2</v>
      </c>
      <c r="K3372" t="s">
        <v>26112</v>
      </c>
      <c r="L3372">
        <v>18</v>
      </c>
      <c r="M3372" t="s">
        <v>5133</v>
      </c>
      <c r="N3372">
        <v>1</v>
      </c>
      <c r="O3372">
        <v>2.9258777633290002E-3</v>
      </c>
    </row>
    <row r="3373" spans="1:15">
      <c r="A3373" t="s">
        <v>4034</v>
      </c>
      <c r="B3373" t="s">
        <v>23518</v>
      </c>
      <c r="C3373" t="s">
        <v>4035</v>
      </c>
      <c r="D3373">
        <v>10</v>
      </c>
      <c r="E3373">
        <v>787</v>
      </c>
      <c r="F3373">
        <v>77</v>
      </c>
      <c r="G3373">
        <v>7393</v>
      </c>
      <c r="H3373">
        <v>0.30140437574066398</v>
      </c>
      <c r="I3373">
        <v>0.99946828370606899</v>
      </c>
      <c r="J3373">
        <v>0.96634116778819701</v>
      </c>
      <c r="K3373" t="s">
        <v>26113</v>
      </c>
      <c r="L3373">
        <v>10</v>
      </c>
      <c r="M3373" t="s">
        <v>5133</v>
      </c>
      <c r="N3373">
        <v>0.12987012987013</v>
      </c>
      <c r="O3373">
        <v>1.2706480304955499E-2</v>
      </c>
    </row>
    <row r="3374" spans="1:15">
      <c r="A3374" t="s">
        <v>4034</v>
      </c>
      <c r="B3374" t="s">
        <v>23513</v>
      </c>
      <c r="C3374" t="s">
        <v>4035</v>
      </c>
      <c r="D3374">
        <v>3</v>
      </c>
      <c r="E3374">
        <v>535</v>
      </c>
      <c r="F3374">
        <v>83</v>
      </c>
      <c r="G3374">
        <v>8124</v>
      </c>
      <c r="H3374">
        <v>0.91783764799249101</v>
      </c>
      <c r="I3374">
        <v>0.99999999999997702</v>
      </c>
      <c r="J3374">
        <v>0.95041217501583097</v>
      </c>
      <c r="K3374" t="s">
        <v>26114</v>
      </c>
      <c r="L3374">
        <v>3</v>
      </c>
      <c r="M3374" t="s">
        <v>5133</v>
      </c>
      <c r="N3374">
        <v>3.6144578313252997E-2</v>
      </c>
      <c r="O3374">
        <v>5.60747663551402E-3</v>
      </c>
    </row>
    <row r="3375" spans="1:15">
      <c r="A3375" t="s">
        <v>4034</v>
      </c>
      <c r="B3375" t="s">
        <v>23511</v>
      </c>
      <c r="C3375" t="s">
        <v>4035</v>
      </c>
      <c r="D3375">
        <v>65</v>
      </c>
      <c r="E3375">
        <v>6152</v>
      </c>
      <c r="F3375">
        <v>82</v>
      </c>
      <c r="G3375">
        <v>7804</v>
      </c>
      <c r="H3375">
        <v>0.52559140256397296</v>
      </c>
      <c r="I3375">
        <v>0.968912233598893</v>
      </c>
      <c r="J3375">
        <v>0.832812322140707</v>
      </c>
      <c r="K3375" t="s">
        <v>26115</v>
      </c>
      <c r="L3375">
        <v>65</v>
      </c>
      <c r="M3375" t="s">
        <v>5133</v>
      </c>
      <c r="N3375">
        <v>0.792682926829268</v>
      </c>
      <c r="O3375">
        <v>1.05656697009103E-2</v>
      </c>
    </row>
    <row r="3376" spans="1:15">
      <c r="A3376" t="s">
        <v>4036</v>
      </c>
      <c r="B3376" t="s">
        <v>23518</v>
      </c>
      <c r="C3376" t="s">
        <v>4037</v>
      </c>
      <c r="D3376">
        <v>1</v>
      </c>
      <c r="E3376">
        <v>787</v>
      </c>
      <c r="F3376">
        <v>7</v>
      </c>
      <c r="G3376">
        <v>7393</v>
      </c>
      <c r="H3376">
        <v>0.54534917443390396</v>
      </c>
      <c r="I3376">
        <v>1</v>
      </c>
      <c r="J3376">
        <v>0.966855260484069</v>
      </c>
      <c r="K3376" t="s">
        <v>26116</v>
      </c>
      <c r="L3376">
        <v>1</v>
      </c>
      <c r="M3376" t="s">
        <v>5133</v>
      </c>
      <c r="N3376">
        <v>0.14285714285714299</v>
      </c>
      <c r="O3376">
        <v>1.27064803049555E-3</v>
      </c>
    </row>
    <row r="3377" spans="1:15">
      <c r="A3377" t="s">
        <v>4036</v>
      </c>
      <c r="B3377" t="s">
        <v>23511</v>
      </c>
      <c r="C3377" t="s">
        <v>4037</v>
      </c>
      <c r="D3377">
        <v>6</v>
      </c>
      <c r="E3377">
        <v>6152</v>
      </c>
      <c r="F3377">
        <v>7</v>
      </c>
      <c r="G3377">
        <v>7804</v>
      </c>
      <c r="H3377">
        <v>0.54476030000281095</v>
      </c>
      <c r="I3377">
        <v>0.968912233598893</v>
      </c>
      <c r="J3377">
        <v>0.832812322140707</v>
      </c>
      <c r="K3377" t="s">
        <v>26117</v>
      </c>
      <c r="L3377">
        <v>6</v>
      </c>
      <c r="M3377" t="s">
        <v>5133</v>
      </c>
      <c r="N3377">
        <v>0.85714285714285698</v>
      </c>
      <c r="O3377">
        <v>9.7529258777633303E-4</v>
      </c>
    </row>
    <row r="3378" spans="1:15">
      <c r="A3378" t="s">
        <v>4038</v>
      </c>
      <c r="B3378" t="s">
        <v>23518</v>
      </c>
      <c r="C3378" t="s">
        <v>4039</v>
      </c>
      <c r="D3378">
        <v>1</v>
      </c>
      <c r="E3378">
        <v>787</v>
      </c>
      <c r="F3378">
        <v>1</v>
      </c>
      <c r="G3378">
        <v>7393</v>
      </c>
      <c r="H3378">
        <v>0.106452049235764</v>
      </c>
      <c r="I3378">
        <v>0.63266972740240601</v>
      </c>
      <c r="J3378">
        <v>0.61170005408803896</v>
      </c>
      <c r="K3378" t="s">
        <v>26116</v>
      </c>
      <c r="L3378">
        <v>1</v>
      </c>
      <c r="M3378" t="s">
        <v>5133</v>
      </c>
      <c r="N3378">
        <v>1</v>
      </c>
      <c r="O3378">
        <v>1.27064803049555E-3</v>
      </c>
    </row>
    <row r="3379" spans="1:15">
      <c r="A3379" t="s">
        <v>4040</v>
      </c>
      <c r="B3379" t="s">
        <v>23511</v>
      </c>
      <c r="C3379" t="s">
        <v>4041</v>
      </c>
      <c r="D3379">
        <v>3</v>
      </c>
      <c r="E3379">
        <v>6152</v>
      </c>
      <c r="F3379">
        <v>3</v>
      </c>
      <c r="G3379">
        <v>7804</v>
      </c>
      <c r="H3379">
        <v>0.489837867770546</v>
      </c>
      <c r="I3379">
        <v>0.96083957126938102</v>
      </c>
      <c r="J3379">
        <v>0.82587360011061495</v>
      </c>
      <c r="K3379" t="s">
        <v>26118</v>
      </c>
      <c r="L3379">
        <v>3</v>
      </c>
      <c r="M3379" t="s">
        <v>5133</v>
      </c>
      <c r="N3379">
        <v>1</v>
      </c>
      <c r="O3379">
        <v>4.8764629388816603E-4</v>
      </c>
    </row>
    <row r="3380" spans="1:15">
      <c r="A3380" t="s">
        <v>4042</v>
      </c>
      <c r="B3380" t="s">
        <v>23511</v>
      </c>
      <c r="C3380" t="s">
        <v>4043</v>
      </c>
      <c r="D3380">
        <v>6</v>
      </c>
      <c r="E3380">
        <v>6152</v>
      </c>
      <c r="F3380">
        <v>8</v>
      </c>
      <c r="G3380">
        <v>7804</v>
      </c>
      <c r="H3380">
        <v>0.77072248517942499</v>
      </c>
      <c r="I3380">
        <v>0.968912233598893</v>
      </c>
      <c r="J3380">
        <v>0.832812322140707</v>
      </c>
      <c r="K3380" t="s">
        <v>26117</v>
      </c>
      <c r="L3380">
        <v>6</v>
      </c>
      <c r="M3380" t="s">
        <v>5133</v>
      </c>
      <c r="N3380">
        <v>0.75</v>
      </c>
      <c r="O3380">
        <v>9.7529258777633303E-4</v>
      </c>
    </row>
    <row r="3381" spans="1:15">
      <c r="A3381" t="s">
        <v>4044</v>
      </c>
      <c r="B3381" t="s">
        <v>23511</v>
      </c>
      <c r="C3381" t="s">
        <v>4045</v>
      </c>
      <c r="D3381">
        <v>3</v>
      </c>
      <c r="E3381">
        <v>6152</v>
      </c>
      <c r="F3381">
        <v>4</v>
      </c>
      <c r="G3381">
        <v>7804</v>
      </c>
      <c r="H3381">
        <v>0.80103341611958101</v>
      </c>
      <c r="I3381">
        <v>0.968912233598893</v>
      </c>
      <c r="J3381">
        <v>0.832812322140707</v>
      </c>
      <c r="K3381" t="s">
        <v>26119</v>
      </c>
      <c r="L3381">
        <v>3</v>
      </c>
      <c r="M3381" t="s">
        <v>5133</v>
      </c>
      <c r="N3381">
        <v>0.75</v>
      </c>
      <c r="O3381">
        <v>4.8764629388816603E-4</v>
      </c>
    </row>
    <row r="3382" spans="1:15">
      <c r="A3382" t="s">
        <v>4046</v>
      </c>
      <c r="B3382" t="s">
        <v>23511</v>
      </c>
      <c r="C3382" t="s">
        <v>4047</v>
      </c>
      <c r="D3382">
        <v>68</v>
      </c>
      <c r="E3382">
        <v>6152</v>
      </c>
      <c r="F3382">
        <v>72</v>
      </c>
      <c r="G3382">
        <v>7804</v>
      </c>
      <c r="H3382">
        <v>2.3319192743975799E-4</v>
      </c>
      <c r="I3382">
        <v>3.9926513489468201E-3</v>
      </c>
      <c r="J3382">
        <v>3.4318167591546301E-3</v>
      </c>
      <c r="K3382" t="s">
        <v>26120</v>
      </c>
      <c r="L3382">
        <v>68</v>
      </c>
      <c r="M3382" t="s">
        <v>5133</v>
      </c>
      <c r="N3382">
        <v>0.94444444444444398</v>
      </c>
      <c r="O3382">
        <v>1.1053315994798399E-2</v>
      </c>
    </row>
    <row r="3383" spans="1:15">
      <c r="A3383" t="s">
        <v>4046</v>
      </c>
      <c r="B3383" t="s">
        <v>23513</v>
      </c>
      <c r="C3383" t="s">
        <v>4047</v>
      </c>
      <c r="D3383">
        <v>2</v>
      </c>
      <c r="E3383">
        <v>535</v>
      </c>
      <c r="F3383">
        <v>74</v>
      </c>
      <c r="G3383">
        <v>8124</v>
      </c>
      <c r="H3383">
        <v>0.96041509623989396</v>
      </c>
      <c r="I3383">
        <v>0.99999999999997702</v>
      </c>
      <c r="J3383">
        <v>0.95041217501583097</v>
      </c>
      <c r="K3383" t="s">
        <v>26121</v>
      </c>
      <c r="L3383">
        <v>2</v>
      </c>
      <c r="M3383" t="s">
        <v>5133</v>
      </c>
      <c r="N3383">
        <v>2.7027027027027001E-2</v>
      </c>
      <c r="O3383">
        <v>3.7383177570093499E-3</v>
      </c>
    </row>
    <row r="3384" spans="1:15">
      <c r="A3384" t="s">
        <v>4046</v>
      </c>
      <c r="B3384" t="s">
        <v>23518</v>
      </c>
      <c r="C3384" t="s">
        <v>4047</v>
      </c>
      <c r="D3384">
        <v>2</v>
      </c>
      <c r="E3384">
        <v>787</v>
      </c>
      <c r="F3384">
        <v>72</v>
      </c>
      <c r="G3384">
        <v>7393</v>
      </c>
      <c r="H3384">
        <v>0.99719495612419895</v>
      </c>
      <c r="I3384">
        <v>1</v>
      </c>
      <c r="J3384">
        <v>0.966855260484069</v>
      </c>
      <c r="K3384" t="s">
        <v>26122</v>
      </c>
      <c r="L3384">
        <v>2</v>
      </c>
      <c r="M3384" t="s">
        <v>5133</v>
      </c>
      <c r="N3384">
        <v>2.7777777777777801E-2</v>
      </c>
      <c r="O3384">
        <v>2.5412960609911099E-3</v>
      </c>
    </row>
    <row r="3385" spans="1:15">
      <c r="A3385" t="s">
        <v>4048</v>
      </c>
      <c r="B3385" t="s">
        <v>23511</v>
      </c>
      <c r="C3385" t="s">
        <v>4049</v>
      </c>
      <c r="D3385">
        <v>6</v>
      </c>
      <c r="E3385">
        <v>6152</v>
      </c>
      <c r="F3385">
        <v>6</v>
      </c>
      <c r="G3385">
        <v>7804</v>
      </c>
      <c r="H3385">
        <v>0.23986678822258201</v>
      </c>
      <c r="I3385">
        <v>0.71382528017432401</v>
      </c>
      <c r="J3385">
        <v>0.61355659322887801</v>
      </c>
      <c r="K3385" t="s">
        <v>26123</v>
      </c>
      <c r="L3385">
        <v>6</v>
      </c>
      <c r="M3385" t="s">
        <v>5133</v>
      </c>
      <c r="N3385">
        <v>1</v>
      </c>
      <c r="O3385">
        <v>9.7529258777633303E-4</v>
      </c>
    </row>
    <row r="3386" spans="1:15">
      <c r="A3386" t="s">
        <v>4050</v>
      </c>
      <c r="B3386" t="s">
        <v>23511</v>
      </c>
      <c r="C3386" t="s">
        <v>4051</v>
      </c>
      <c r="D3386">
        <v>1</v>
      </c>
      <c r="E3386">
        <v>6152</v>
      </c>
      <c r="F3386">
        <v>5</v>
      </c>
      <c r="G3386">
        <v>7804</v>
      </c>
      <c r="H3386">
        <v>0.99957695240616395</v>
      </c>
      <c r="I3386">
        <v>1</v>
      </c>
      <c r="J3386">
        <v>0.85953329234717102</v>
      </c>
      <c r="K3386" t="s">
        <v>25137</v>
      </c>
      <c r="L3386">
        <v>1</v>
      </c>
      <c r="M3386" t="s">
        <v>5133</v>
      </c>
      <c r="N3386">
        <v>0.2</v>
      </c>
      <c r="O3386">
        <v>1.6254876462938901E-4</v>
      </c>
    </row>
    <row r="3387" spans="1:15">
      <c r="A3387" t="s">
        <v>4050</v>
      </c>
      <c r="B3387" t="s">
        <v>23518</v>
      </c>
      <c r="C3387" t="s">
        <v>4051</v>
      </c>
      <c r="D3387">
        <v>4</v>
      </c>
      <c r="E3387">
        <v>787</v>
      </c>
      <c r="F3387">
        <v>4</v>
      </c>
      <c r="G3387">
        <v>7393</v>
      </c>
      <c r="H3387">
        <v>1.2754184429923201E-4</v>
      </c>
      <c r="I3387">
        <v>1.33866788828189E-2</v>
      </c>
      <c r="J3387">
        <v>1.2942980898264501E-2</v>
      </c>
      <c r="K3387" t="s">
        <v>25138</v>
      </c>
      <c r="L3387">
        <v>4</v>
      </c>
      <c r="M3387" t="s">
        <v>5133</v>
      </c>
      <c r="N3387">
        <v>1</v>
      </c>
      <c r="O3387">
        <v>5.0825921219822103E-3</v>
      </c>
    </row>
    <row r="3388" spans="1:15">
      <c r="A3388" t="s">
        <v>4052</v>
      </c>
      <c r="B3388" t="s">
        <v>23511</v>
      </c>
      <c r="C3388" t="s">
        <v>4053</v>
      </c>
      <c r="D3388">
        <v>2</v>
      </c>
      <c r="E3388">
        <v>6152</v>
      </c>
      <c r="F3388">
        <v>2</v>
      </c>
      <c r="G3388">
        <v>7804</v>
      </c>
      <c r="H3388">
        <v>0.62141708038142995</v>
      </c>
      <c r="I3388">
        <v>0.968912233598893</v>
      </c>
      <c r="J3388">
        <v>0.832812322140707</v>
      </c>
      <c r="K3388" t="s">
        <v>26124</v>
      </c>
      <c r="L3388">
        <v>2</v>
      </c>
      <c r="M3388" t="s">
        <v>5133</v>
      </c>
      <c r="N3388">
        <v>1</v>
      </c>
      <c r="O3388">
        <v>3.2509752925877802E-4</v>
      </c>
    </row>
    <row r="3389" spans="1:15">
      <c r="A3389" t="s">
        <v>4054</v>
      </c>
      <c r="B3389" t="s">
        <v>23511</v>
      </c>
      <c r="C3389" t="s">
        <v>4055</v>
      </c>
      <c r="D3389">
        <v>11</v>
      </c>
      <c r="E3389">
        <v>6152</v>
      </c>
      <c r="F3389">
        <v>12</v>
      </c>
      <c r="G3389">
        <v>7804</v>
      </c>
      <c r="H3389">
        <v>0.24296886885364699</v>
      </c>
      <c r="I3389">
        <v>0.71382528017432401</v>
      </c>
      <c r="J3389">
        <v>0.61355659322887801</v>
      </c>
      <c r="K3389" t="s">
        <v>26125</v>
      </c>
      <c r="L3389">
        <v>11</v>
      </c>
      <c r="M3389" t="s">
        <v>5133</v>
      </c>
      <c r="N3389">
        <v>0.91666666666666696</v>
      </c>
      <c r="O3389">
        <v>1.78803641092328E-3</v>
      </c>
    </row>
    <row r="3390" spans="1:15">
      <c r="A3390" t="s">
        <v>4054</v>
      </c>
      <c r="B3390" t="s">
        <v>23513</v>
      </c>
      <c r="C3390" t="s">
        <v>4055</v>
      </c>
      <c r="D3390">
        <v>1</v>
      </c>
      <c r="E3390">
        <v>535</v>
      </c>
      <c r="F3390">
        <v>13</v>
      </c>
      <c r="G3390">
        <v>8124</v>
      </c>
      <c r="H3390">
        <v>0.58781134946737001</v>
      </c>
      <c r="I3390">
        <v>0.99999999999997702</v>
      </c>
      <c r="J3390">
        <v>0.95041217501583097</v>
      </c>
      <c r="K3390" t="s">
        <v>25106</v>
      </c>
      <c r="L3390">
        <v>1</v>
      </c>
      <c r="M3390" t="s">
        <v>5133</v>
      </c>
      <c r="N3390">
        <v>7.69230769230769E-2</v>
      </c>
      <c r="O3390">
        <v>1.8691588785046699E-3</v>
      </c>
    </row>
    <row r="3391" spans="1:15">
      <c r="A3391" t="s">
        <v>4056</v>
      </c>
      <c r="B3391" t="s">
        <v>23511</v>
      </c>
      <c r="C3391" t="s">
        <v>4057</v>
      </c>
      <c r="D3391">
        <v>3</v>
      </c>
      <c r="E3391">
        <v>6152</v>
      </c>
      <c r="F3391">
        <v>3</v>
      </c>
      <c r="G3391">
        <v>7804</v>
      </c>
      <c r="H3391">
        <v>0.489837867770546</v>
      </c>
      <c r="I3391">
        <v>0.96083957126938102</v>
      </c>
      <c r="J3391">
        <v>0.82587360011061495</v>
      </c>
      <c r="K3391" t="s">
        <v>24064</v>
      </c>
      <c r="L3391">
        <v>3</v>
      </c>
      <c r="M3391" t="s">
        <v>5133</v>
      </c>
      <c r="N3391">
        <v>1</v>
      </c>
      <c r="O3391">
        <v>4.8764629388816603E-4</v>
      </c>
    </row>
    <row r="3392" spans="1:15">
      <c r="A3392" t="s">
        <v>4058</v>
      </c>
      <c r="B3392" t="s">
        <v>23511</v>
      </c>
      <c r="C3392" t="s">
        <v>4059</v>
      </c>
      <c r="D3392">
        <v>1</v>
      </c>
      <c r="E3392">
        <v>6152</v>
      </c>
      <c r="F3392">
        <v>1</v>
      </c>
      <c r="G3392">
        <v>7804</v>
      </c>
      <c r="H3392">
        <v>0.788313685289595</v>
      </c>
      <c r="I3392">
        <v>0.968912233598893</v>
      </c>
      <c r="J3392">
        <v>0.832812322140707</v>
      </c>
      <c r="K3392" t="s">
        <v>26126</v>
      </c>
      <c r="L3392">
        <v>1</v>
      </c>
      <c r="M3392" t="s">
        <v>5133</v>
      </c>
      <c r="N3392">
        <v>1</v>
      </c>
      <c r="O3392">
        <v>1.6254876462938901E-4</v>
      </c>
    </row>
    <row r="3393" spans="1:15">
      <c r="A3393" t="s">
        <v>4060</v>
      </c>
      <c r="B3393" t="s">
        <v>23513</v>
      </c>
      <c r="C3393" t="s">
        <v>4061</v>
      </c>
      <c r="D3393">
        <v>2</v>
      </c>
      <c r="E3393">
        <v>535</v>
      </c>
      <c r="F3393">
        <v>106</v>
      </c>
      <c r="G3393">
        <v>8124</v>
      </c>
      <c r="H3393">
        <v>0.99402758496472998</v>
      </c>
      <c r="I3393">
        <v>0.99999999999997702</v>
      </c>
      <c r="J3393">
        <v>0.95041217501583097</v>
      </c>
      <c r="K3393" t="s">
        <v>24414</v>
      </c>
      <c r="L3393">
        <v>2</v>
      </c>
      <c r="M3393" t="s">
        <v>5133</v>
      </c>
      <c r="N3393">
        <v>1.88679245283019E-2</v>
      </c>
      <c r="O3393">
        <v>3.7383177570093499E-3</v>
      </c>
    </row>
    <row r="3394" spans="1:15">
      <c r="A3394" t="s">
        <v>4060</v>
      </c>
      <c r="B3394" t="s">
        <v>23518</v>
      </c>
      <c r="C3394" t="s">
        <v>4061</v>
      </c>
      <c r="D3394">
        <v>2</v>
      </c>
      <c r="E3394">
        <v>787</v>
      </c>
      <c r="F3394">
        <v>87</v>
      </c>
      <c r="G3394">
        <v>7393</v>
      </c>
      <c r="H3394">
        <v>0.99939521004340903</v>
      </c>
      <c r="I3394">
        <v>1</v>
      </c>
      <c r="J3394">
        <v>0.966855260484069</v>
      </c>
      <c r="K3394" t="s">
        <v>24415</v>
      </c>
      <c r="L3394">
        <v>2</v>
      </c>
      <c r="M3394" t="s">
        <v>5133</v>
      </c>
      <c r="N3394">
        <v>2.2988505747126398E-2</v>
      </c>
      <c r="O3394">
        <v>2.5412960609911099E-3</v>
      </c>
    </row>
    <row r="3395" spans="1:15">
      <c r="A3395" t="s">
        <v>4060</v>
      </c>
      <c r="B3395" t="s">
        <v>23511</v>
      </c>
      <c r="C3395" t="s">
        <v>4061</v>
      </c>
      <c r="D3395">
        <v>91</v>
      </c>
      <c r="E3395">
        <v>6152</v>
      </c>
      <c r="F3395">
        <v>96</v>
      </c>
      <c r="G3395">
        <v>7804</v>
      </c>
      <c r="H3395" s="34">
        <v>1.16893170348943E-5</v>
      </c>
      <c r="I3395">
        <v>3.25088492114504E-4</v>
      </c>
      <c r="J3395">
        <v>2.79424381931357E-4</v>
      </c>
      <c r="K3395" t="s">
        <v>26127</v>
      </c>
      <c r="L3395">
        <v>91</v>
      </c>
      <c r="M3395" t="s">
        <v>5133</v>
      </c>
      <c r="N3395">
        <v>0.94791666666666696</v>
      </c>
      <c r="O3395">
        <v>1.47919375812744E-2</v>
      </c>
    </row>
    <row r="3396" spans="1:15">
      <c r="A3396" t="s">
        <v>4062</v>
      </c>
      <c r="B3396" t="s">
        <v>23511</v>
      </c>
      <c r="C3396" t="s">
        <v>4063</v>
      </c>
      <c r="D3396">
        <v>58</v>
      </c>
      <c r="E3396">
        <v>6152</v>
      </c>
      <c r="F3396">
        <v>62</v>
      </c>
      <c r="G3396">
        <v>7804</v>
      </c>
      <c r="H3396">
        <v>1.4439883265804699E-3</v>
      </c>
      <c r="I3396">
        <v>1.8063615089180099E-2</v>
      </c>
      <c r="J3396">
        <v>1.5526278549294999E-2</v>
      </c>
      <c r="K3396" t="s">
        <v>26128</v>
      </c>
      <c r="L3396">
        <v>58</v>
      </c>
      <c r="M3396" t="s">
        <v>5133</v>
      </c>
      <c r="N3396">
        <v>0.93548387096774199</v>
      </c>
      <c r="O3396">
        <v>9.4278283485045508E-3</v>
      </c>
    </row>
    <row r="3397" spans="1:15">
      <c r="A3397" t="s">
        <v>4062</v>
      </c>
      <c r="B3397" t="s">
        <v>23513</v>
      </c>
      <c r="C3397" t="s">
        <v>4063</v>
      </c>
      <c r="D3397">
        <v>3</v>
      </c>
      <c r="E3397">
        <v>535</v>
      </c>
      <c r="F3397">
        <v>68</v>
      </c>
      <c r="G3397">
        <v>8124</v>
      </c>
      <c r="H3397">
        <v>0.83459851254572204</v>
      </c>
      <c r="I3397">
        <v>0.99999999999997702</v>
      </c>
      <c r="J3397">
        <v>0.95041217501583097</v>
      </c>
      <c r="K3397" t="s">
        <v>26129</v>
      </c>
      <c r="L3397">
        <v>3</v>
      </c>
      <c r="M3397" t="s">
        <v>5133</v>
      </c>
      <c r="N3397">
        <v>4.4117647058823498E-2</v>
      </c>
      <c r="O3397">
        <v>5.60747663551402E-3</v>
      </c>
    </row>
    <row r="3398" spans="1:15">
      <c r="A3398" t="s">
        <v>4064</v>
      </c>
      <c r="B3398" t="s">
        <v>23511</v>
      </c>
      <c r="C3398" t="s">
        <v>4065</v>
      </c>
      <c r="D3398">
        <v>154</v>
      </c>
      <c r="E3398">
        <v>6152</v>
      </c>
      <c r="F3398">
        <v>175</v>
      </c>
      <c r="G3398">
        <v>7804</v>
      </c>
      <c r="H3398">
        <v>1.05589102036457E-3</v>
      </c>
      <c r="I3398">
        <v>1.3855984625294601E-2</v>
      </c>
      <c r="J3398">
        <v>1.19096800836912E-2</v>
      </c>
      <c r="K3398" t="s">
        <v>26130</v>
      </c>
      <c r="L3398">
        <v>154</v>
      </c>
      <c r="M3398" t="s">
        <v>5133</v>
      </c>
      <c r="N3398">
        <v>0.88</v>
      </c>
      <c r="O3398">
        <v>2.50325097529259E-2</v>
      </c>
    </row>
    <row r="3399" spans="1:15">
      <c r="A3399" t="s">
        <v>4064</v>
      </c>
      <c r="B3399" t="s">
        <v>23513</v>
      </c>
      <c r="C3399" t="s">
        <v>4065</v>
      </c>
      <c r="D3399">
        <v>6</v>
      </c>
      <c r="E3399">
        <v>535</v>
      </c>
      <c r="F3399">
        <v>183</v>
      </c>
      <c r="G3399">
        <v>8124</v>
      </c>
      <c r="H3399">
        <v>0.98398829876513105</v>
      </c>
      <c r="I3399">
        <v>0.99999999999997702</v>
      </c>
      <c r="J3399">
        <v>0.95041217501583097</v>
      </c>
      <c r="K3399" t="s">
        <v>26131</v>
      </c>
      <c r="L3399">
        <v>6</v>
      </c>
      <c r="M3399" t="s">
        <v>5133</v>
      </c>
      <c r="N3399">
        <v>3.2786885245901599E-2</v>
      </c>
      <c r="O3399">
        <v>1.1214953271028E-2</v>
      </c>
    </row>
    <row r="3400" spans="1:15">
      <c r="A3400" t="s">
        <v>4064</v>
      </c>
      <c r="B3400" t="s">
        <v>23518</v>
      </c>
      <c r="C3400" t="s">
        <v>4065</v>
      </c>
      <c r="D3400">
        <v>9</v>
      </c>
      <c r="E3400">
        <v>787</v>
      </c>
      <c r="F3400">
        <v>147</v>
      </c>
      <c r="G3400">
        <v>7393</v>
      </c>
      <c r="H3400">
        <v>0.97998059617302102</v>
      </c>
      <c r="I3400">
        <v>1</v>
      </c>
      <c r="J3400">
        <v>0.966855260484069</v>
      </c>
      <c r="K3400" t="s">
        <v>26132</v>
      </c>
      <c r="L3400">
        <v>9</v>
      </c>
      <c r="M3400" t="s">
        <v>5133</v>
      </c>
      <c r="N3400">
        <v>6.1224489795918401E-2</v>
      </c>
      <c r="O3400">
        <v>1.143583227446E-2</v>
      </c>
    </row>
    <row r="3401" spans="1:15">
      <c r="A3401" t="s">
        <v>4066</v>
      </c>
      <c r="B3401" t="s">
        <v>23513</v>
      </c>
      <c r="C3401" t="s">
        <v>4067</v>
      </c>
      <c r="D3401">
        <v>2</v>
      </c>
      <c r="E3401">
        <v>535</v>
      </c>
      <c r="F3401">
        <v>85</v>
      </c>
      <c r="G3401">
        <v>8124</v>
      </c>
      <c r="H3401">
        <v>0.97908518081709806</v>
      </c>
      <c r="I3401">
        <v>0.99999999999997702</v>
      </c>
      <c r="J3401">
        <v>0.95041217501583097</v>
      </c>
      <c r="K3401" t="s">
        <v>26133</v>
      </c>
      <c r="L3401">
        <v>2</v>
      </c>
      <c r="M3401" t="s">
        <v>5133</v>
      </c>
      <c r="N3401">
        <v>2.3529411764705899E-2</v>
      </c>
      <c r="O3401">
        <v>3.7383177570093499E-3</v>
      </c>
    </row>
    <row r="3402" spans="1:15">
      <c r="A3402" t="s">
        <v>4066</v>
      </c>
      <c r="B3402" t="s">
        <v>23511</v>
      </c>
      <c r="C3402" t="s">
        <v>4067</v>
      </c>
      <c r="D3402">
        <v>75</v>
      </c>
      <c r="E3402">
        <v>6152</v>
      </c>
      <c r="F3402">
        <v>84</v>
      </c>
      <c r="G3402">
        <v>7804</v>
      </c>
      <c r="H3402">
        <v>9.2009771915797095E-3</v>
      </c>
      <c r="I3402">
        <v>7.9459316185177403E-2</v>
      </c>
      <c r="J3402">
        <v>6.8297927648300394E-2</v>
      </c>
      <c r="K3402" t="s">
        <v>26134</v>
      </c>
      <c r="L3402">
        <v>75</v>
      </c>
      <c r="M3402" t="s">
        <v>5133</v>
      </c>
      <c r="N3402">
        <v>0.89285714285714302</v>
      </c>
      <c r="O3402">
        <v>1.21911573472042E-2</v>
      </c>
    </row>
    <row r="3403" spans="1:15">
      <c r="A3403" t="s">
        <v>4066</v>
      </c>
      <c r="B3403" t="s">
        <v>23518</v>
      </c>
      <c r="C3403" t="s">
        <v>4067</v>
      </c>
      <c r="D3403">
        <v>1</v>
      </c>
      <c r="E3403">
        <v>787</v>
      </c>
      <c r="F3403">
        <v>78</v>
      </c>
      <c r="G3403">
        <v>7393</v>
      </c>
      <c r="H3403">
        <v>0.99985343841596896</v>
      </c>
      <c r="I3403">
        <v>1</v>
      </c>
      <c r="J3403">
        <v>0.966855260484069</v>
      </c>
      <c r="K3403" t="s">
        <v>26135</v>
      </c>
      <c r="L3403">
        <v>1</v>
      </c>
      <c r="M3403" t="s">
        <v>5133</v>
      </c>
      <c r="N3403">
        <v>1.2820512820512799E-2</v>
      </c>
      <c r="O3403">
        <v>1.27064803049555E-3</v>
      </c>
    </row>
    <row r="3404" spans="1:15">
      <c r="A3404" t="s">
        <v>4068</v>
      </c>
      <c r="B3404" t="s">
        <v>23511</v>
      </c>
      <c r="C3404" t="s">
        <v>4069</v>
      </c>
      <c r="D3404">
        <v>119</v>
      </c>
      <c r="E3404">
        <v>6152</v>
      </c>
      <c r="F3404">
        <v>137</v>
      </c>
      <c r="G3404">
        <v>7804</v>
      </c>
      <c r="H3404">
        <v>1.0419761621244099E-2</v>
      </c>
      <c r="I3404">
        <v>8.7677395864229402E-2</v>
      </c>
      <c r="J3404">
        <v>7.5361640731607296E-2</v>
      </c>
      <c r="K3404" t="s">
        <v>26136</v>
      </c>
      <c r="L3404">
        <v>119</v>
      </c>
      <c r="M3404" t="s">
        <v>5133</v>
      </c>
      <c r="N3404">
        <v>0.86861313868613099</v>
      </c>
      <c r="O3404">
        <v>1.9343302990897301E-2</v>
      </c>
    </row>
    <row r="3405" spans="1:15">
      <c r="A3405" t="s">
        <v>4068</v>
      </c>
      <c r="B3405" t="s">
        <v>23513</v>
      </c>
      <c r="C3405" t="s">
        <v>4069</v>
      </c>
      <c r="D3405">
        <v>6</v>
      </c>
      <c r="E3405">
        <v>535</v>
      </c>
      <c r="F3405">
        <v>139</v>
      </c>
      <c r="G3405">
        <v>8124</v>
      </c>
      <c r="H3405">
        <v>0.90315223950242596</v>
      </c>
      <c r="I3405">
        <v>0.99999999999997702</v>
      </c>
      <c r="J3405">
        <v>0.95041217501583097</v>
      </c>
      <c r="K3405" t="s">
        <v>26131</v>
      </c>
      <c r="L3405">
        <v>6</v>
      </c>
      <c r="M3405" t="s">
        <v>5133</v>
      </c>
      <c r="N3405">
        <v>4.3165467625899297E-2</v>
      </c>
      <c r="O3405">
        <v>1.1214953271028E-2</v>
      </c>
    </row>
    <row r="3406" spans="1:15">
      <c r="A3406" t="s">
        <v>4068</v>
      </c>
      <c r="B3406" t="s">
        <v>23518</v>
      </c>
      <c r="C3406" t="s">
        <v>4069</v>
      </c>
      <c r="D3406">
        <v>6</v>
      </c>
      <c r="E3406">
        <v>787</v>
      </c>
      <c r="F3406">
        <v>110</v>
      </c>
      <c r="G3406">
        <v>7393</v>
      </c>
      <c r="H3406">
        <v>0.98148628607580402</v>
      </c>
      <c r="I3406">
        <v>1</v>
      </c>
      <c r="J3406">
        <v>0.966855260484069</v>
      </c>
      <c r="K3406" t="s">
        <v>26137</v>
      </c>
      <c r="L3406">
        <v>6</v>
      </c>
      <c r="M3406" t="s">
        <v>5133</v>
      </c>
      <c r="N3406">
        <v>5.4545454545454501E-2</v>
      </c>
      <c r="O3406">
        <v>7.6238881829733202E-3</v>
      </c>
    </row>
    <row r="3407" spans="1:15">
      <c r="A3407" t="s">
        <v>4070</v>
      </c>
      <c r="B3407" t="s">
        <v>23518</v>
      </c>
      <c r="C3407" t="s">
        <v>4071</v>
      </c>
      <c r="D3407">
        <v>1</v>
      </c>
      <c r="E3407">
        <v>787</v>
      </c>
      <c r="F3407">
        <v>5</v>
      </c>
      <c r="G3407">
        <v>7393</v>
      </c>
      <c r="H3407">
        <v>0.430466464429208</v>
      </c>
      <c r="I3407">
        <v>1</v>
      </c>
      <c r="J3407">
        <v>0.966855260484069</v>
      </c>
      <c r="K3407" t="s">
        <v>26103</v>
      </c>
      <c r="L3407">
        <v>1</v>
      </c>
      <c r="M3407" t="s">
        <v>5133</v>
      </c>
      <c r="N3407">
        <v>0.2</v>
      </c>
      <c r="O3407">
        <v>1.27064803049555E-3</v>
      </c>
    </row>
    <row r="3408" spans="1:15">
      <c r="A3408" t="s">
        <v>4070</v>
      </c>
      <c r="B3408" t="s">
        <v>23511</v>
      </c>
      <c r="C3408" t="s">
        <v>4071</v>
      </c>
      <c r="D3408">
        <v>5</v>
      </c>
      <c r="E3408">
        <v>6152</v>
      </c>
      <c r="F3408">
        <v>6</v>
      </c>
      <c r="G3408">
        <v>7804</v>
      </c>
      <c r="H3408">
        <v>0.62665052091531404</v>
      </c>
      <c r="I3408">
        <v>0.968912233598893</v>
      </c>
      <c r="J3408">
        <v>0.832812322140707</v>
      </c>
      <c r="K3408" t="s">
        <v>26138</v>
      </c>
      <c r="L3408">
        <v>5</v>
      </c>
      <c r="M3408" t="s">
        <v>5133</v>
      </c>
      <c r="N3408">
        <v>0.83333333333333304</v>
      </c>
      <c r="O3408">
        <v>8.1274382314694405E-4</v>
      </c>
    </row>
    <row r="3409" spans="1:15">
      <c r="A3409" t="s">
        <v>4072</v>
      </c>
      <c r="B3409" t="s">
        <v>23513</v>
      </c>
      <c r="C3409" t="s">
        <v>4073</v>
      </c>
      <c r="D3409">
        <v>3</v>
      </c>
      <c r="E3409">
        <v>535</v>
      </c>
      <c r="F3409">
        <v>31</v>
      </c>
      <c r="G3409">
        <v>8124</v>
      </c>
      <c r="H3409">
        <v>0.334822985012935</v>
      </c>
      <c r="I3409">
        <v>0.97804040131218795</v>
      </c>
      <c r="J3409">
        <v>0.92954150506449396</v>
      </c>
      <c r="K3409" t="s">
        <v>26139</v>
      </c>
      <c r="L3409">
        <v>3</v>
      </c>
      <c r="M3409" t="s">
        <v>5133</v>
      </c>
      <c r="N3409">
        <v>9.6774193548387094E-2</v>
      </c>
      <c r="O3409">
        <v>5.60747663551402E-3</v>
      </c>
    </row>
    <row r="3410" spans="1:15">
      <c r="A3410" t="s">
        <v>4072</v>
      </c>
      <c r="B3410" t="s">
        <v>23511</v>
      </c>
      <c r="C3410" t="s">
        <v>4073</v>
      </c>
      <c r="D3410">
        <v>26</v>
      </c>
      <c r="E3410">
        <v>6152</v>
      </c>
      <c r="F3410">
        <v>31</v>
      </c>
      <c r="G3410">
        <v>7804</v>
      </c>
      <c r="H3410">
        <v>0.33265853564489101</v>
      </c>
      <c r="I3410">
        <v>0.86893692847544601</v>
      </c>
      <c r="J3410">
        <v>0.74688021897453805</v>
      </c>
      <c r="K3410" t="s">
        <v>26140</v>
      </c>
      <c r="L3410">
        <v>26</v>
      </c>
      <c r="M3410" t="s">
        <v>5133</v>
      </c>
      <c r="N3410">
        <v>0.83870967741935498</v>
      </c>
      <c r="O3410">
        <v>4.2262678803641103E-3</v>
      </c>
    </row>
    <row r="3411" spans="1:15">
      <c r="A3411" t="s">
        <v>4072</v>
      </c>
      <c r="B3411" t="s">
        <v>23518</v>
      </c>
      <c r="C3411" t="s">
        <v>4073</v>
      </c>
      <c r="D3411">
        <v>2</v>
      </c>
      <c r="E3411">
        <v>787</v>
      </c>
      <c r="F3411">
        <v>13</v>
      </c>
      <c r="G3411">
        <v>7393</v>
      </c>
      <c r="H3411">
        <v>0.41008176369828198</v>
      </c>
      <c r="I3411">
        <v>1</v>
      </c>
      <c r="J3411">
        <v>0.966855260484069</v>
      </c>
      <c r="K3411" t="s">
        <v>26141</v>
      </c>
      <c r="L3411">
        <v>2</v>
      </c>
      <c r="M3411" t="s">
        <v>5133</v>
      </c>
      <c r="N3411">
        <v>0.15384615384615399</v>
      </c>
      <c r="O3411">
        <v>2.5412960609911099E-3</v>
      </c>
    </row>
    <row r="3412" spans="1:15">
      <c r="A3412" t="s">
        <v>4074</v>
      </c>
      <c r="B3412" t="s">
        <v>23511</v>
      </c>
      <c r="C3412" t="s">
        <v>4075</v>
      </c>
      <c r="D3412">
        <v>3</v>
      </c>
      <c r="E3412">
        <v>6152</v>
      </c>
      <c r="F3412">
        <v>3</v>
      </c>
      <c r="G3412">
        <v>7804</v>
      </c>
      <c r="H3412">
        <v>0.489837867770546</v>
      </c>
      <c r="I3412">
        <v>0.96083957126938102</v>
      </c>
      <c r="J3412">
        <v>0.82587360011061495</v>
      </c>
      <c r="K3412" t="s">
        <v>26142</v>
      </c>
      <c r="L3412">
        <v>3</v>
      </c>
      <c r="M3412" t="s">
        <v>5133</v>
      </c>
      <c r="N3412">
        <v>1</v>
      </c>
      <c r="O3412">
        <v>4.8764629388816603E-4</v>
      </c>
    </row>
    <row r="3413" spans="1:15">
      <c r="A3413" t="s">
        <v>4076</v>
      </c>
      <c r="B3413" t="s">
        <v>23511</v>
      </c>
      <c r="C3413" t="s">
        <v>4077</v>
      </c>
      <c r="D3413">
        <v>11</v>
      </c>
      <c r="E3413">
        <v>6152</v>
      </c>
      <c r="F3413">
        <v>12</v>
      </c>
      <c r="G3413">
        <v>7804</v>
      </c>
      <c r="H3413">
        <v>0.24296886885364699</v>
      </c>
      <c r="I3413">
        <v>0.71382528017432401</v>
      </c>
      <c r="J3413">
        <v>0.61355659322887801</v>
      </c>
      <c r="K3413" t="s">
        <v>26143</v>
      </c>
      <c r="L3413">
        <v>11</v>
      </c>
      <c r="M3413" t="s">
        <v>5133</v>
      </c>
      <c r="N3413">
        <v>0.91666666666666696</v>
      </c>
      <c r="O3413">
        <v>1.78803641092328E-3</v>
      </c>
    </row>
    <row r="3414" spans="1:15">
      <c r="A3414" t="s">
        <v>4076</v>
      </c>
      <c r="B3414" t="s">
        <v>23518</v>
      </c>
      <c r="C3414" t="s">
        <v>4077</v>
      </c>
      <c r="D3414">
        <v>1</v>
      </c>
      <c r="E3414">
        <v>787</v>
      </c>
      <c r="F3414">
        <v>10</v>
      </c>
      <c r="G3414">
        <v>7393</v>
      </c>
      <c r="H3414">
        <v>0.67576236969544701</v>
      </c>
      <c r="I3414">
        <v>1</v>
      </c>
      <c r="J3414">
        <v>0.966855260484069</v>
      </c>
      <c r="K3414" t="s">
        <v>25130</v>
      </c>
      <c r="L3414">
        <v>1</v>
      </c>
      <c r="M3414" t="s">
        <v>5133</v>
      </c>
      <c r="N3414">
        <v>0.1</v>
      </c>
      <c r="O3414">
        <v>1.27064803049555E-3</v>
      </c>
    </row>
    <row r="3415" spans="1:15">
      <c r="A3415" t="s">
        <v>4078</v>
      </c>
      <c r="B3415" t="s">
        <v>23518</v>
      </c>
      <c r="C3415" t="s">
        <v>4079</v>
      </c>
      <c r="D3415">
        <v>3</v>
      </c>
      <c r="E3415">
        <v>787</v>
      </c>
      <c r="F3415">
        <v>35</v>
      </c>
      <c r="G3415">
        <v>7393</v>
      </c>
      <c r="H3415">
        <v>0.73573886474781602</v>
      </c>
      <c r="I3415">
        <v>1</v>
      </c>
      <c r="J3415">
        <v>0.966855260484069</v>
      </c>
      <c r="K3415" t="s">
        <v>26144</v>
      </c>
      <c r="L3415">
        <v>3</v>
      </c>
      <c r="M3415" t="s">
        <v>5133</v>
      </c>
      <c r="N3415">
        <v>8.5714285714285701E-2</v>
      </c>
      <c r="O3415">
        <v>3.8119440914866601E-3</v>
      </c>
    </row>
    <row r="3416" spans="1:15">
      <c r="A3416" t="s">
        <v>4078</v>
      </c>
      <c r="B3416" t="s">
        <v>23511</v>
      </c>
      <c r="C3416" t="s">
        <v>4079</v>
      </c>
      <c r="D3416">
        <v>32</v>
      </c>
      <c r="E3416">
        <v>6152</v>
      </c>
      <c r="F3416">
        <v>36</v>
      </c>
      <c r="G3416">
        <v>7804</v>
      </c>
      <c r="H3416">
        <v>9.5131422185976297E-2</v>
      </c>
      <c r="I3416">
        <v>0.414594445073456</v>
      </c>
      <c r="J3416">
        <v>0.35635772836283602</v>
      </c>
      <c r="K3416" t="s">
        <v>26145</v>
      </c>
      <c r="L3416">
        <v>32</v>
      </c>
      <c r="M3416" t="s">
        <v>5133</v>
      </c>
      <c r="N3416">
        <v>0.88888888888888895</v>
      </c>
      <c r="O3416">
        <v>5.2015604681404396E-3</v>
      </c>
    </row>
    <row r="3417" spans="1:15">
      <c r="A3417" t="s">
        <v>4078</v>
      </c>
      <c r="B3417" t="s">
        <v>23513</v>
      </c>
      <c r="C3417" t="s">
        <v>4079</v>
      </c>
      <c r="D3417">
        <v>1</v>
      </c>
      <c r="E3417">
        <v>535</v>
      </c>
      <c r="F3417">
        <v>42</v>
      </c>
      <c r="G3417">
        <v>8124</v>
      </c>
      <c r="H3417">
        <v>0.94322481955320203</v>
      </c>
      <c r="I3417">
        <v>0.99999999999997702</v>
      </c>
      <c r="J3417">
        <v>0.95041217501583097</v>
      </c>
      <c r="K3417" t="s">
        <v>23688</v>
      </c>
      <c r="L3417">
        <v>1</v>
      </c>
      <c r="M3417" t="s">
        <v>5133</v>
      </c>
      <c r="N3417">
        <v>2.3809523809523801E-2</v>
      </c>
      <c r="O3417">
        <v>1.8691588785046699E-3</v>
      </c>
    </row>
    <row r="3418" spans="1:15">
      <c r="A3418" t="s">
        <v>4080</v>
      </c>
      <c r="B3418" t="s">
        <v>23513</v>
      </c>
      <c r="C3418" t="s">
        <v>4081</v>
      </c>
      <c r="D3418">
        <v>15</v>
      </c>
      <c r="E3418">
        <v>535</v>
      </c>
      <c r="F3418">
        <v>263</v>
      </c>
      <c r="G3418">
        <v>8124</v>
      </c>
      <c r="H3418">
        <v>0.75665908015013505</v>
      </c>
      <c r="I3418">
        <v>0.99999999999997702</v>
      </c>
      <c r="J3418">
        <v>0.95041217501583097</v>
      </c>
      <c r="K3418" t="s">
        <v>26146</v>
      </c>
      <c r="L3418">
        <v>15</v>
      </c>
      <c r="M3418" t="s">
        <v>5133</v>
      </c>
      <c r="N3418">
        <v>5.70342205323194E-2</v>
      </c>
      <c r="O3418">
        <v>2.80373831775701E-2</v>
      </c>
    </row>
    <row r="3419" spans="1:15">
      <c r="A3419" t="s">
        <v>4080</v>
      </c>
      <c r="B3419" t="s">
        <v>23518</v>
      </c>
      <c r="C3419" t="s">
        <v>4081</v>
      </c>
      <c r="D3419">
        <v>28</v>
      </c>
      <c r="E3419">
        <v>787</v>
      </c>
      <c r="F3419">
        <v>231</v>
      </c>
      <c r="G3419">
        <v>7393</v>
      </c>
      <c r="H3419">
        <v>0.25892688403911901</v>
      </c>
      <c r="I3419">
        <v>0.97863801257884697</v>
      </c>
      <c r="J3419">
        <v>0.94620131057153301</v>
      </c>
      <c r="K3419" t="s">
        <v>26147</v>
      </c>
      <c r="L3419">
        <v>28</v>
      </c>
      <c r="M3419" t="s">
        <v>5133</v>
      </c>
      <c r="N3419">
        <v>0.12121212121212099</v>
      </c>
      <c r="O3419">
        <v>3.5578144853875497E-2</v>
      </c>
    </row>
    <row r="3420" spans="1:15">
      <c r="A3420" t="s">
        <v>4080</v>
      </c>
      <c r="B3420" t="s">
        <v>23511</v>
      </c>
      <c r="C3420" t="s">
        <v>4081</v>
      </c>
      <c r="D3420">
        <v>200</v>
      </c>
      <c r="E3420">
        <v>6152</v>
      </c>
      <c r="F3420">
        <v>250</v>
      </c>
      <c r="G3420">
        <v>7804</v>
      </c>
      <c r="H3420">
        <v>0.35615069008130701</v>
      </c>
      <c r="I3420">
        <v>0.90829480295553899</v>
      </c>
      <c r="J3420">
        <v>0.78070962240619901</v>
      </c>
      <c r="K3420" t="s">
        <v>26148</v>
      </c>
      <c r="L3420">
        <v>200</v>
      </c>
      <c r="M3420" t="s">
        <v>5133</v>
      </c>
      <c r="N3420">
        <v>0.8</v>
      </c>
      <c r="O3420">
        <v>3.2509752925877801E-2</v>
      </c>
    </row>
    <row r="3421" spans="1:15">
      <c r="A3421" t="s">
        <v>4082</v>
      </c>
      <c r="B3421" t="s">
        <v>23511</v>
      </c>
      <c r="C3421" t="s">
        <v>4083</v>
      </c>
      <c r="D3421">
        <v>99</v>
      </c>
      <c r="E3421">
        <v>6152</v>
      </c>
      <c r="F3421">
        <v>121</v>
      </c>
      <c r="G3421">
        <v>7804</v>
      </c>
      <c r="H3421">
        <v>0.24590772659021701</v>
      </c>
      <c r="I3421">
        <v>0.72009564791216196</v>
      </c>
      <c r="J3421">
        <v>0.61894618305480997</v>
      </c>
      <c r="K3421" t="s">
        <v>26149</v>
      </c>
      <c r="L3421">
        <v>99</v>
      </c>
      <c r="M3421" t="s">
        <v>5133</v>
      </c>
      <c r="N3421">
        <v>0.81818181818181801</v>
      </c>
      <c r="O3421">
        <v>1.6092327698309501E-2</v>
      </c>
    </row>
    <row r="3422" spans="1:15">
      <c r="A3422" t="s">
        <v>4082</v>
      </c>
      <c r="B3422" t="s">
        <v>23513</v>
      </c>
      <c r="C3422" t="s">
        <v>4083</v>
      </c>
      <c r="D3422">
        <v>10</v>
      </c>
      <c r="E3422">
        <v>535</v>
      </c>
      <c r="F3422">
        <v>114</v>
      </c>
      <c r="G3422">
        <v>8124</v>
      </c>
      <c r="H3422">
        <v>0.21719367152034699</v>
      </c>
      <c r="I3422">
        <v>0.85033371397117197</v>
      </c>
      <c r="J3422">
        <v>0.80816751458464997</v>
      </c>
      <c r="K3422" t="s">
        <v>26150</v>
      </c>
      <c r="L3422">
        <v>10</v>
      </c>
      <c r="M3422" t="s">
        <v>5133</v>
      </c>
      <c r="N3422">
        <v>8.7719298245614002E-2</v>
      </c>
      <c r="O3422">
        <v>1.86915887850467E-2</v>
      </c>
    </row>
    <row r="3423" spans="1:15">
      <c r="A3423" t="s">
        <v>4082</v>
      </c>
      <c r="B3423" t="s">
        <v>23518</v>
      </c>
      <c r="C3423" t="s">
        <v>4083</v>
      </c>
      <c r="D3423">
        <v>9</v>
      </c>
      <c r="E3423">
        <v>787</v>
      </c>
      <c r="F3423">
        <v>108</v>
      </c>
      <c r="G3423">
        <v>7393</v>
      </c>
      <c r="H3423">
        <v>0.82610500552727795</v>
      </c>
      <c r="I3423">
        <v>1</v>
      </c>
      <c r="J3423">
        <v>0.966855260484069</v>
      </c>
      <c r="K3423" t="s">
        <v>26151</v>
      </c>
      <c r="L3423">
        <v>9</v>
      </c>
      <c r="M3423" t="s">
        <v>5133</v>
      </c>
      <c r="N3423">
        <v>8.3333333333333301E-2</v>
      </c>
      <c r="O3423">
        <v>1.143583227446E-2</v>
      </c>
    </row>
    <row r="3424" spans="1:15">
      <c r="A3424" t="s">
        <v>4084</v>
      </c>
      <c r="B3424" t="s">
        <v>23518</v>
      </c>
      <c r="C3424" t="s">
        <v>4085</v>
      </c>
      <c r="D3424">
        <v>6</v>
      </c>
      <c r="E3424">
        <v>787</v>
      </c>
      <c r="F3424">
        <v>47</v>
      </c>
      <c r="G3424">
        <v>7393</v>
      </c>
      <c r="H3424">
        <v>0.38439511298664403</v>
      </c>
      <c r="I3424">
        <v>1</v>
      </c>
      <c r="J3424">
        <v>0.966855260484069</v>
      </c>
      <c r="K3424" t="s">
        <v>26152</v>
      </c>
      <c r="L3424">
        <v>6</v>
      </c>
      <c r="M3424" t="s">
        <v>5133</v>
      </c>
      <c r="N3424">
        <v>0.12765957446808501</v>
      </c>
      <c r="O3424">
        <v>7.6238881829733202E-3</v>
      </c>
    </row>
    <row r="3425" spans="1:15">
      <c r="A3425" t="s">
        <v>4084</v>
      </c>
      <c r="B3425" t="s">
        <v>23511</v>
      </c>
      <c r="C3425" t="s">
        <v>4085</v>
      </c>
      <c r="D3425">
        <v>35</v>
      </c>
      <c r="E3425">
        <v>6152</v>
      </c>
      <c r="F3425">
        <v>50</v>
      </c>
      <c r="G3425">
        <v>7804</v>
      </c>
      <c r="H3425">
        <v>0.95133375670560705</v>
      </c>
      <c r="I3425">
        <v>1</v>
      </c>
      <c r="J3425">
        <v>0.85953329234717102</v>
      </c>
      <c r="K3425" t="s">
        <v>26153</v>
      </c>
      <c r="L3425">
        <v>35</v>
      </c>
      <c r="M3425" t="s">
        <v>5133</v>
      </c>
      <c r="N3425">
        <v>0.7</v>
      </c>
      <c r="O3425">
        <v>5.68920676202861E-3</v>
      </c>
    </row>
    <row r="3426" spans="1:15">
      <c r="A3426" t="s">
        <v>4084</v>
      </c>
      <c r="B3426" t="s">
        <v>23513</v>
      </c>
      <c r="C3426" t="s">
        <v>4085</v>
      </c>
      <c r="D3426">
        <v>13</v>
      </c>
      <c r="E3426">
        <v>535</v>
      </c>
      <c r="F3426">
        <v>58</v>
      </c>
      <c r="G3426">
        <v>8124</v>
      </c>
      <c r="H3426" s="34">
        <v>7.6499703635819695E-5</v>
      </c>
      <c r="I3426">
        <v>4.0701765395980997E-3</v>
      </c>
      <c r="J3426">
        <v>3.86834533769793E-3</v>
      </c>
      <c r="K3426" t="s">
        <v>26154</v>
      </c>
      <c r="L3426">
        <v>13</v>
      </c>
      <c r="M3426" t="s">
        <v>5133</v>
      </c>
      <c r="N3426">
        <v>0.22413793103448301</v>
      </c>
      <c r="O3426">
        <v>2.4299065420560699E-2</v>
      </c>
    </row>
    <row r="3427" spans="1:15">
      <c r="A3427" t="s">
        <v>4086</v>
      </c>
      <c r="B3427" t="s">
        <v>23511</v>
      </c>
      <c r="C3427" t="s">
        <v>4087</v>
      </c>
      <c r="D3427">
        <v>19</v>
      </c>
      <c r="E3427">
        <v>6152</v>
      </c>
      <c r="F3427">
        <v>26</v>
      </c>
      <c r="G3427">
        <v>7804</v>
      </c>
      <c r="H3427">
        <v>0.83297591139541305</v>
      </c>
      <c r="I3427">
        <v>0.99012109496024303</v>
      </c>
      <c r="J3427">
        <v>0.85104204457356303</v>
      </c>
      <c r="K3427" t="s">
        <v>26155</v>
      </c>
      <c r="L3427">
        <v>19</v>
      </c>
      <c r="M3427" t="s">
        <v>5133</v>
      </c>
      <c r="N3427">
        <v>0.73076923076923095</v>
      </c>
      <c r="O3427">
        <v>3.0884265279583901E-3</v>
      </c>
    </row>
    <row r="3428" spans="1:15">
      <c r="A3428" t="s">
        <v>4086</v>
      </c>
      <c r="B3428" t="s">
        <v>23513</v>
      </c>
      <c r="C3428" t="s">
        <v>4087</v>
      </c>
      <c r="D3428">
        <v>10</v>
      </c>
      <c r="E3428">
        <v>535</v>
      </c>
      <c r="F3428">
        <v>33</v>
      </c>
      <c r="G3428">
        <v>8124</v>
      </c>
      <c r="H3428" s="34">
        <v>3.27669336519912E-5</v>
      </c>
      <c r="I3428">
        <v>2.0295936515785599E-3</v>
      </c>
      <c r="J3428">
        <v>1.9289505167951399E-3</v>
      </c>
      <c r="K3428" t="s">
        <v>26156</v>
      </c>
      <c r="L3428">
        <v>10</v>
      </c>
      <c r="M3428" t="s">
        <v>5133</v>
      </c>
      <c r="N3428">
        <v>0.30303030303030298</v>
      </c>
      <c r="O3428">
        <v>1.86915887850467E-2</v>
      </c>
    </row>
    <row r="3429" spans="1:15">
      <c r="A3429" t="s">
        <v>4086</v>
      </c>
      <c r="B3429" t="s">
        <v>23518</v>
      </c>
      <c r="C3429" t="s">
        <v>4087</v>
      </c>
      <c r="D3429">
        <v>3</v>
      </c>
      <c r="E3429">
        <v>787</v>
      </c>
      <c r="F3429">
        <v>23</v>
      </c>
      <c r="G3429">
        <v>7393</v>
      </c>
      <c r="H3429">
        <v>0.44950640787808399</v>
      </c>
      <c r="I3429">
        <v>1</v>
      </c>
      <c r="J3429">
        <v>0.966855260484069</v>
      </c>
      <c r="K3429" t="s">
        <v>26157</v>
      </c>
      <c r="L3429">
        <v>3</v>
      </c>
      <c r="M3429" t="s">
        <v>5133</v>
      </c>
      <c r="N3429">
        <v>0.13043478260869601</v>
      </c>
      <c r="O3429">
        <v>3.8119440914866601E-3</v>
      </c>
    </row>
    <row r="3430" spans="1:15">
      <c r="A3430" t="s">
        <v>4088</v>
      </c>
      <c r="B3430" t="s">
        <v>23518</v>
      </c>
      <c r="C3430" t="s">
        <v>4089</v>
      </c>
      <c r="D3430">
        <v>1</v>
      </c>
      <c r="E3430">
        <v>787</v>
      </c>
      <c r="F3430">
        <v>24</v>
      </c>
      <c r="G3430">
        <v>7393</v>
      </c>
      <c r="H3430">
        <v>0.93318210266502399</v>
      </c>
      <c r="I3430">
        <v>1</v>
      </c>
      <c r="J3430">
        <v>0.966855260484069</v>
      </c>
      <c r="K3430" t="s">
        <v>26158</v>
      </c>
      <c r="L3430">
        <v>1</v>
      </c>
      <c r="M3430" t="s">
        <v>5133</v>
      </c>
      <c r="N3430">
        <v>4.1666666666666699E-2</v>
      </c>
      <c r="O3430">
        <v>1.27064803049555E-3</v>
      </c>
    </row>
    <row r="3431" spans="1:15">
      <c r="A3431" t="s">
        <v>4088</v>
      </c>
      <c r="B3431" t="s">
        <v>23511</v>
      </c>
      <c r="C3431" t="s">
        <v>4089</v>
      </c>
      <c r="D3431">
        <v>22</v>
      </c>
      <c r="E3431">
        <v>6152</v>
      </c>
      <c r="F3431">
        <v>25</v>
      </c>
      <c r="G3431">
        <v>7804</v>
      </c>
      <c r="H3431">
        <v>0.192768852775347</v>
      </c>
      <c r="I3431">
        <v>0.63663514108463504</v>
      </c>
      <c r="J3431">
        <v>0.54720909884038105</v>
      </c>
      <c r="K3431" t="s">
        <v>26159</v>
      </c>
      <c r="L3431">
        <v>22</v>
      </c>
      <c r="M3431" t="s">
        <v>5133</v>
      </c>
      <c r="N3431">
        <v>0.88</v>
      </c>
      <c r="O3431">
        <v>3.57607282184655E-3</v>
      </c>
    </row>
    <row r="3432" spans="1:15">
      <c r="A3432" t="s">
        <v>4090</v>
      </c>
      <c r="B3432" t="s">
        <v>23513</v>
      </c>
      <c r="C3432" t="s">
        <v>4091</v>
      </c>
      <c r="D3432">
        <v>2</v>
      </c>
      <c r="E3432">
        <v>535</v>
      </c>
      <c r="F3432">
        <v>32</v>
      </c>
      <c r="G3432">
        <v>8124</v>
      </c>
      <c r="H3432">
        <v>0.63246624388402894</v>
      </c>
      <c r="I3432">
        <v>0.99999999999997702</v>
      </c>
      <c r="J3432">
        <v>0.95041217501583097</v>
      </c>
      <c r="K3432" t="s">
        <v>26160</v>
      </c>
      <c r="L3432">
        <v>2</v>
      </c>
      <c r="M3432" t="s">
        <v>5133</v>
      </c>
      <c r="N3432">
        <v>6.25E-2</v>
      </c>
      <c r="O3432">
        <v>3.7383177570093499E-3</v>
      </c>
    </row>
    <row r="3433" spans="1:15">
      <c r="A3433" t="s">
        <v>4090</v>
      </c>
      <c r="B3433" t="s">
        <v>23518</v>
      </c>
      <c r="C3433" t="s">
        <v>4091</v>
      </c>
      <c r="D3433">
        <v>3</v>
      </c>
      <c r="E3433">
        <v>787</v>
      </c>
      <c r="F3433">
        <v>28</v>
      </c>
      <c r="G3433">
        <v>7393</v>
      </c>
      <c r="H3433">
        <v>0.58534360028217403</v>
      </c>
      <c r="I3433">
        <v>1</v>
      </c>
      <c r="J3433">
        <v>0.966855260484069</v>
      </c>
      <c r="K3433" t="s">
        <v>26161</v>
      </c>
      <c r="L3433">
        <v>3</v>
      </c>
      <c r="M3433" t="s">
        <v>5133</v>
      </c>
      <c r="N3433">
        <v>0.107142857142857</v>
      </c>
      <c r="O3433">
        <v>3.8119440914866601E-3</v>
      </c>
    </row>
    <row r="3434" spans="1:15">
      <c r="A3434" t="s">
        <v>4090</v>
      </c>
      <c r="B3434" t="s">
        <v>23511</v>
      </c>
      <c r="C3434" t="s">
        <v>4091</v>
      </c>
      <c r="D3434">
        <v>21</v>
      </c>
      <c r="E3434">
        <v>6152</v>
      </c>
      <c r="F3434">
        <v>30</v>
      </c>
      <c r="G3434">
        <v>7804</v>
      </c>
      <c r="H3434">
        <v>0.91610867461169798</v>
      </c>
      <c r="I3434">
        <v>1</v>
      </c>
      <c r="J3434">
        <v>0.85953329234717102</v>
      </c>
      <c r="K3434" t="s">
        <v>26162</v>
      </c>
      <c r="L3434">
        <v>21</v>
      </c>
      <c r="M3434" t="s">
        <v>5133</v>
      </c>
      <c r="N3434">
        <v>0.7</v>
      </c>
      <c r="O3434">
        <v>3.41352405721717E-3</v>
      </c>
    </row>
    <row r="3435" spans="1:15">
      <c r="A3435" t="s">
        <v>4092</v>
      </c>
      <c r="B3435" t="s">
        <v>23513</v>
      </c>
      <c r="C3435" t="s">
        <v>4093</v>
      </c>
      <c r="D3435">
        <v>1</v>
      </c>
      <c r="E3435">
        <v>535</v>
      </c>
      <c r="F3435">
        <v>19</v>
      </c>
      <c r="G3435">
        <v>8124</v>
      </c>
      <c r="H3435">
        <v>0.72632654610035197</v>
      </c>
      <c r="I3435">
        <v>0.99999999999997702</v>
      </c>
      <c r="J3435">
        <v>0.95041217501583097</v>
      </c>
      <c r="K3435" t="s">
        <v>24296</v>
      </c>
      <c r="L3435">
        <v>1</v>
      </c>
      <c r="M3435" t="s">
        <v>5133</v>
      </c>
      <c r="N3435">
        <v>5.2631578947368397E-2</v>
      </c>
      <c r="O3435">
        <v>1.8691588785046699E-3</v>
      </c>
    </row>
    <row r="3436" spans="1:15">
      <c r="A3436" t="s">
        <v>4092</v>
      </c>
      <c r="B3436" t="s">
        <v>23511</v>
      </c>
      <c r="C3436" t="s">
        <v>4093</v>
      </c>
      <c r="D3436">
        <v>17</v>
      </c>
      <c r="E3436">
        <v>6152</v>
      </c>
      <c r="F3436">
        <v>19</v>
      </c>
      <c r="G3436">
        <v>7804</v>
      </c>
      <c r="H3436">
        <v>0.20051287893879999</v>
      </c>
      <c r="I3436">
        <v>0.65495995127819795</v>
      </c>
      <c r="J3436">
        <v>0.56295988327769197</v>
      </c>
      <c r="K3436" t="s">
        <v>26163</v>
      </c>
      <c r="L3436">
        <v>17</v>
      </c>
      <c r="M3436" t="s">
        <v>5133</v>
      </c>
      <c r="N3436">
        <v>0.89473684210526305</v>
      </c>
      <c r="O3436">
        <v>2.7633289986996102E-3</v>
      </c>
    </row>
    <row r="3437" spans="1:15">
      <c r="A3437" t="s">
        <v>4094</v>
      </c>
      <c r="B3437" t="s">
        <v>23511</v>
      </c>
      <c r="C3437" t="s">
        <v>4095</v>
      </c>
      <c r="D3437">
        <v>2</v>
      </c>
      <c r="E3437">
        <v>6152</v>
      </c>
      <c r="F3437">
        <v>4</v>
      </c>
      <c r="G3437">
        <v>7804</v>
      </c>
      <c r="H3437">
        <v>0.96811759508681905</v>
      </c>
      <c r="I3437">
        <v>1</v>
      </c>
      <c r="J3437">
        <v>0.85953329234717102</v>
      </c>
      <c r="K3437" t="s">
        <v>26164</v>
      </c>
      <c r="L3437">
        <v>2</v>
      </c>
      <c r="M3437" t="s">
        <v>5133</v>
      </c>
      <c r="N3437">
        <v>0.5</v>
      </c>
      <c r="O3437">
        <v>3.2509752925877802E-4</v>
      </c>
    </row>
    <row r="3438" spans="1:15">
      <c r="A3438" t="s">
        <v>4094</v>
      </c>
      <c r="B3438" t="s">
        <v>23518</v>
      </c>
      <c r="C3438" t="s">
        <v>4095</v>
      </c>
      <c r="D3438">
        <v>1</v>
      </c>
      <c r="E3438">
        <v>787</v>
      </c>
      <c r="F3438">
        <v>3</v>
      </c>
      <c r="G3438">
        <v>7393</v>
      </c>
      <c r="H3438">
        <v>0.28660084727541502</v>
      </c>
      <c r="I3438">
        <v>0.97863801257884697</v>
      </c>
      <c r="J3438">
        <v>0.94620131057153301</v>
      </c>
      <c r="K3438" t="s">
        <v>23521</v>
      </c>
      <c r="L3438">
        <v>1</v>
      </c>
      <c r="M3438" t="s">
        <v>5133</v>
      </c>
      <c r="N3438">
        <v>0.33333333333333298</v>
      </c>
      <c r="O3438">
        <v>1.27064803049555E-3</v>
      </c>
    </row>
    <row r="3439" spans="1:15">
      <c r="A3439" t="s">
        <v>4096</v>
      </c>
      <c r="B3439" t="s">
        <v>23518</v>
      </c>
      <c r="C3439" t="s">
        <v>4097</v>
      </c>
      <c r="D3439">
        <v>2</v>
      </c>
      <c r="E3439">
        <v>787</v>
      </c>
      <c r="F3439">
        <v>5</v>
      </c>
      <c r="G3439">
        <v>7393</v>
      </c>
      <c r="H3439">
        <v>9.1006533730773498E-2</v>
      </c>
      <c r="I3439">
        <v>0.63266972740240601</v>
      </c>
      <c r="J3439">
        <v>0.61170005408803896</v>
      </c>
      <c r="K3439" t="s">
        <v>26165</v>
      </c>
      <c r="L3439">
        <v>2</v>
      </c>
      <c r="M3439" t="s">
        <v>5133</v>
      </c>
      <c r="N3439">
        <v>0.4</v>
      </c>
      <c r="O3439">
        <v>2.5412960609911099E-3</v>
      </c>
    </row>
    <row r="3440" spans="1:15">
      <c r="A3440" t="s">
        <v>4096</v>
      </c>
      <c r="B3440" t="s">
        <v>23513</v>
      </c>
      <c r="C3440" t="s">
        <v>4097</v>
      </c>
      <c r="D3440">
        <v>1</v>
      </c>
      <c r="E3440">
        <v>535</v>
      </c>
      <c r="F3440">
        <v>5</v>
      </c>
      <c r="G3440">
        <v>8124</v>
      </c>
      <c r="H3440">
        <v>0.28872836491514098</v>
      </c>
      <c r="I3440">
        <v>0.92669970177713501</v>
      </c>
      <c r="J3440">
        <v>0.88074667915254901</v>
      </c>
      <c r="K3440" t="s">
        <v>26166</v>
      </c>
      <c r="L3440">
        <v>1</v>
      </c>
      <c r="M3440" t="s">
        <v>5133</v>
      </c>
      <c r="N3440">
        <v>0.2</v>
      </c>
      <c r="O3440">
        <v>1.8691588785046699E-3</v>
      </c>
    </row>
    <row r="3441" spans="1:15">
      <c r="A3441" t="s">
        <v>4096</v>
      </c>
      <c r="B3441" t="s">
        <v>23511</v>
      </c>
      <c r="C3441" t="s">
        <v>4097</v>
      </c>
      <c r="D3441">
        <v>1</v>
      </c>
      <c r="E3441">
        <v>6152</v>
      </c>
      <c r="F3441">
        <v>5</v>
      </c>
      <c r="G3441">
        <v>7804</v>
      </c>
      <c r="H3441">
        <v>0.99957695240616395</v>
      </c>
      <c r="I3441">
        <v>1</v>
      </c>
      <c r="J3441">
        <v>0.85953329234717102</v>
      </c>
      <c r="K3441" t="s">
        <v>26167</v>
      </c>
      <c r="L3441">
        <v>1</v>
      </c>
      <c r="M3441" t="s">
        <v>5133</v>
      </c>
      <c r="N3441">
        <v>0.2</v>
      </c>
      <c r="O3441">
        <v>1.6254876462938901E-4</v>
      </c>
    </row>
    <row r="3442" spans="1:15">
      <c r="A3442" t="s">
        <v>4098</v>
      </c>
      <c r="B3442" t="s">
        <v>23513</v>
      </c>
      <c r="C3442" t="s">
        <v>4099</v>
      </c>
      <c r="D3442">
        <v>19</v>
      </c>
      <c r="E3442">
        <v>535</v>
      </c>
      <c r="F3442">
        <v>273</v>
      </c>
      <c r="G3442">
        <v>8124</v>
      </c>
      <c r="H3442">
        <v>0.43545441087224201</v>
      </c>
      <c r="I3442">
        <v>0.99999999999997702</v>
      </c>
      <c r="J3442">
        <v>0.95041217501583097</v>
      </c>
      <c r="K3442" t="s">
        <v>26168</v>
      </c>
      <c r="L3442">
        <v>19</v>
      </c>
      <c r="M3442" t="s">
        <v>5133</v>
      </c>
      <c r="N3442">
        <v>6.95970695970696E-2</v>
      </c>
      <c r="O3442">
        <v>3.5514018691588801E-2</v>
      </c>
    </row>
    <row r="3443" spans="1:15">
      <c r="A3443" t="s">
        <v>4098</v>
      </c>
      <c r="B3443" t="s">
        <v>23518</v>
      </c>
      <c r="C3443" t="s">
        <v>4099</v>
      </c>
      <c r="D3443">
        <v>22</v>
      </c>
      <c r="E3443">
        <v>787</v>
      </c>
      <c r="F3443">
        <v>249</v>
      </c>
      <c r="G3443">
        <v>7393</v>
      </c>
      <c r="H3443">
        <v>0.85318315965771596</v>
      </c>
      <c r="I3443">
        <v>1</v>
      </c>
      <c r="J3443">
        <v>0.966855260484069</v>
      </c>
      <c r="K3443" t="s">
        <v>26169</v>
      </c>
      <c r="L3443">
        <v>22</v>
      </c>
      <c r="M3443" t="s">
        <v>5133</v>
      </c>
      <c r="N3443">
        <v>8.8353413654618504E-2</v>
      </c>
      <c r="O3443">
        <v>2.7954256670902199E-2</v>
      </c>
    </row>
    <row r="3444" spans="1:15">
      <c r="A3444" t="s">
        <v>4098</v>
      </c>
      <c r="B3444" t="s">
        <v>23511</v>
      </c>
      <c r="C3444" t="s">
        <v>4099</v>
      </c>
      <c r="D3444">
        <v>226</v>
      </c>
      <c r="E3444">
        <v>6152</v>
      </c>
      <c r="F3444">
        <v>269</v>
      </c>
      <c r="G3444">
        <v>7804</v>
      </c>
      <c r="H3444">
        <v>1.8241497625114799E-2</v>
      </c>
      <c r="I3444">
        <v>0.13224414147220601</v>
      </c>
      <c r="J3444">
        <v>0.11366824231323</v>
      </c>
      <c r="K3444" t="s">
        <v>26170</v>
      </c>
      <c r="L3444">
        <v>226</v>
      </c>
      <c r="M3444" t="s">
        <v>5133</v>
      </c>
      <c r="N3444">
        <v>0.84014869888475796</v>
      </c>
      <c r="O3444">
        <v>3.6736020806241901E-2</v>
      </c>
    </row>
    <row r="3445" spans="1:15">
      <c r="A3445" t="s">
        <v>4100</v>
      </c>
      <c r="B3445" t="s">
        <v>23518</v>
      </c>
      <c r="C3445" t="s">
        <v>4101</v>
      </c>
      <c r="D3445">
        <v>4</v>
      </c>
      <c r="E3445">
        <v>787</v>
      </c>
      <c r="F3445">
        <v>22</v>
      </c>
      <c r="G3445">
        <v>7393</v>
      </c>
      <c r="H3445">
        <v>0.200892153576778</v>
      </c>
      <c r="I3445">
        <v>0.83876007220319604</v>
      </c>
      <c r="J3445">
        <v>0.81095958809365798</v>
      </c>
      <c r="K3445" t="s">
        <v>26171</v>
      </c>
      <c r="L3445">
        <v>4</v>
      </c>
      <c r="M3445" t="s">
        <v>5133</v>
      </c>
      <c r="N3445">
        <v>0.18181818181818199</v>
      </c>
      <c r="O3445">
        <v>5.0825921219822103E-3</v>
      </c>
    </row>
    <row r="3446" spans="1:15">
      <c r="A3446" t="s">
        <v>4100</v>
      </c>
      <c r="B3446" t="s">
        <v>23513</v>
      </c>
      <c r="C3446" t="s">
        <v>4101</v>
      </c>
      <c r="D3446">
        <v>7</v>
      </c>
      <c r="E3446">
        <v>535</v>
      </c>
      <c r="F3446">
        <v>45</v>
      </c>
      <c r="G3446">
        <v>8124</v>
      </c>
      <c r="H3446">
        <v>2.6424128376828199E-2</v>
      </c>
      <c r="I3446">
        <v>0.33845719988838602</v>
      </c>
      <c r="J3446">
        <v>0.321673843495696</v>
      </c>
      <c r="K3446" t="s">
        <v>25018</v>
      </c>
      <c r="L3446">
        <v>7</v>
      </c>
      <c r="M3446" t="s">
        <v>5133</v>
      </c>
      <c r="N3446">
        <v>0.155555555555556</v>
      </c>
      <c r="O3446">
        <v>1.3084112149532701E-2</v>
      </c>
    </row>
    <row r="3447" spans="1:15">
      <c r="A3447" t="s">
        <v>4100</v>
      </c>
      <c r="B3447" t="s">
        <v>23511</v>
      </c>
      <c r="C3447" t="s">
        <v>4101</v>
      </c>
      <c r="D3447">
        <v>31</v>
      </c>
      <c r="E3447">
        <v>6152</v>
      </c>
      <c r="F3447">
        <v>39</v>
      </c>
      <c r="G3447">
        <v>7804</v>
      </c>
      <c r="H3447">
        <v>0.55302402013895602</v>
      </c>
      <c r="I3447">
        <v>0.968912233598893</v>
      </c>
      <c r="J3447">
        <v>0.832812322140707</v>
      </c>
      <c r="K3447" t="s">
        <v>26172</v>
      </c>
      <c r="L3447">
        <v>31</v>
      </c>
      <c r="M3447" t="s">
        <v>5133</v>
      </c>
      <c r="N3447">
        <v>0.79487179487179505</v>
      </c>
      <c r="O3447">
        <v>5.0390117035110501E-3</v>
      </c>
    </row>
    <row r="3448" spans="1:15">
      <c r="A3448" t="s">
        <v>4102</v>
      </c>
      <c r="B3448" t="s">
        <v>23511</v>
      </c>
      <c r="C3448" t="s">
        <v>4103</v>
      </c>
      <c r="D3448">
        <v>11</v>
      </c>
      <c r="E3448">
        <v>6152</v>
      </c>
      <c r="F3448">
        <v>12</v>
      </c>
      <c r="G3448">
        <v>7804</v>
      </c>
      <c r="H3448">
        <v>0.24296886885364699</v>
      </c>
      <c r="I3448">
        <v>0.71382528017432401</v>
      </c>
      <c r="J3448">
        <v>0.61355659322887801</v>
      </c>
      <c r="K3448" t="s">
        <v>26173</v>
      </c>
      <c r="L3448">
        <v>11</v>
      </c>
      <c r="M3448" t="s">
        <v>5133</v>
      </c>
      <c r="N3448">
        <v>0.91666666666666696</v>
      </c>
      <c r="O3448">
        <v>1.78803641092328E-3</v>
      </c>
    </row>
    <row r="3449" spans="1:15">
      <c r="A3449" t="s">
        <v>4102</v>
      </c>
      <c r="B3449" t="s">
        <v>23518</v>
      </c>
      <c r="C3449" t="s">
        <v>4103</v>
      </c>
      <c r="D3449">
        <v>1</v>
      </c>
      <c r="E3449">
        <v>787</v>
      </c>
      <c r="F3449">
        <v>12</v>
      </c>
      <c r="G3449">
        <v>7393</v>
      </c>
      <c r="H3449">
        <v>0.74120734014009004</v>
      </c>
      <c r="I3449">
        <v>1</v>
      </c>
      <c r="J3449">
        <v>0.966855260484069</v>
      </c>
      <c r="K3449" t="s">
        <v>24091</v>
      </c>
      <c r="L3449">
        <v>1</v>
      </c>
      <c r="M3449" t="s">
        <v>5133</v>
      </c>
      <c r="N3449">
        <v>8.3333333333333301E-2</v>
      </c>
      <c r="O3449">
        <v>1.27064803049555E-3</v>
      </c>
    </row>
    <row r="3450" spans="1:15">
      <c r="A3450" t="s">
        <v>4104</v>
      </c>
      <c r="B3450" t="s">
        <v>23511</v>
      </c>
      <c r="C3450" t="s">
        <v>4105</v>
      </c>
      <c r="D3450">
        <v>16</v>
      </c>
      <c r="E3450">
        <v>6152</v>
      </c>
      <c r="F3450">
        <v>19</v>
      </c>
      <c r="G3450">
        <v>7804</v>
      </c>
      <c r="H3450">
        <v>0.40508357601572498</v>
      </c>
      <c r="I3450">
        <v>0.91525479399875698</v>
      </c>
      <c r="J3450">
        <v>0.78669196642228301</v>
      </c>
      <c r="K3450" t="s">
        <v>26174</v>
      </c>
      <c r="L3450">
        <v>16</v>
      </c>
      <c r="M3450" t="s">
        <v>5133</v>
      </c>
      <c r="N3450">
        <v>0.84210526315789502</v>
      </c>
      <c r="O3450">
        <v>2.6007802340702198E-3</v>
      </c>
    </row>
    <row r="3451" spans="1:15">
      <c r="A3451" t="s">
        <v>4104</v>
      </c>
      <c r="B3451" t="s">
        <v>23513</v>
      </c>
      <c r="C3451" t="s">
        <v>4105</v>
      </c>
      <c r="D3451">
        <v>1</v>
      </c>
      <c r="E3451">
        <v>535</v>
      </c>
      <c r="F3451">
        <v>20</v>
      </c>
      <c r="G3451">
        <v>8124</v>
      </c>
      <c r="H3451">
        <v>0.74439135767793496</v>
      </c>
      <c r="I3451">
        <v>0.99999999999997702</v>
      </c>
      <c r="J3451">
        <v>0.95041217501583097</v>
      </c>
      <c r="K3451" t="s">
        <v>23624</v>
      </c>
      <c r="L3451">
        <v>1</v>
      </c>
      <c r="M3451" t="s">
        <v>5133</v>
      </c>
      <c r="N3451">
        <v>0.05</v>
      </c>
      <c r="O3451">
        <v>1.8691588785046699E-3</v>
      </c>
    </row>
    <row r="3452" spans="1:15">
      <c r="A3452" t="s">
        <v>4106</v>
      </c>
      <c r="B3452" t="s">
        <v>23511</v>
      </c>
      <c r="C3452" t="s">
        <v>4107</v>
      </c>
      <c r="D3452">
        <v>37</v>
      </c>
      <c r="E3452">
        <v>6152</v>
      </c>
      <c r="F3452">
        <v>43</v>
      </c>
      <c r="G3452">
        <v>7804</v>
      </c>
      <c r="H3452">
        <v>0.16512380885824901</v>
      </c>
      <c r="I3452">
        <v>0.59678557202990401</v>
      </c>
      <c r="J3452">
        <v>0.51295706755215298</v>
      </c>
      <c r="K3452" t="s">
        <v>26175</v>
      </c>
      <c r="L3452">
        <v>37</v>
      </c>
      <c r="M3452" t="s">
        <v>5133</v>
      </c>
      <c r="N3452">
        <v>0.86046511627906996</v>
      </c>
      <c r="O3452">
        <v>6.0143042912873899E-3</v>
      </c>
    </row>
    <row r="3453" spans="1:15">
      <c r="A3453" t="s">
        <v>4106</v>
      </c>
      <c r="B3453" t="s">
        <v>23513</v>
      </c>
      <c r="C3453" t="s">
        <v>4107</v>
      </c>
      <c r="D3453">
        <v>3</v>
      </c>
      <c r="E3453">
        <v>535</v>
      </c>
      <c r="F3453">
        <v>45</v>
      </c>
      <c r="G3453">
        <v>8124</v>
      </c>
      <c r="H3453">
        <v>0.57661065886667195</v>
      </c>
      <c r="I3453">
        <v>0.99999999999997702</v>
      </c>
      <c r="J3453">
        <v>0.95041217501583097</v>
      </c>
      <c r="K3453" t="s">
        <v>26176</v>
      </c>
      <c r="L3453">
        <v>3</v>
      </c>
      <c r="M3453" t="s">
        <v>5133</v>
      </c>
      <c r="N3453">
        <v>6.6666666666666693E-2</v>
      </c>
      <c r="O3453">
        <v>5.60747663551402E-3</v>
      </c>
    </row>
    <row r="3454" spans="1:15">
      <c r="A3454" t="s">
        <v>4106</v>
      </c>
      <c r="B3454" t="s">
        <v>23518</v>
      </c>
      <c r="C3454" t="s">
        <v>4107</v>
      </c>
      <c r="D3454">
        <v>2</v>
      </c>
      <c r="E3454">
        <v>787</v>
      </c>
      <c r="F3454">
        <v>37</v>
      </c>
      <c r="G3454">
        <v>7393</v>
      </c>
      <c r="H3454">
        <v>0.91650649700723996</v>
      </c>
      <c r="I3454">
        <v>1</v>
      </c>
      <c r="J3454">
        <v>0.966855260484069</v>
      </c>
      <c r="K3454" t="s">
        <v>26177</v>
      </c>
      <c r="L3454">
        <v>2</v>
      </c>
      <c r="M3454" t="s">
        <v>5133</v>
      </c>
      <c r="N3454">
        <v>5.4054054054054099E-2</v>
      </c>
      <c r="O3454">
        <v>2.5412960609911099E-3</v>
      </c>
    </row>
    <row r="3455" spans="1:15">
      <c r="A3455" t="s">
        <v>4108</v>
      </c>
      <c r="B3455" t="s">
        <v>23518</v>
      </c>
      <c r="C3455" t="s">
        <v>4109</v>
      </c>
      <c r="D3455">
        <v>4</v>
      </c>
      <c r="E3455">
        <v>787</v>
      </c>
      <c r="F3455">
        <v>40</v>
      </c>
      <c r="G3455">
        <v>7393</v>
      </c>
      <c r="H3455">
        <v>0.62880864510004697</v>
      </c>
      <c r="I3455">
        <v>1</v>
      </c>
      <c r="J3455">
        <v>0.966855260484069</v>
      </c>
      <c r="K3455" t="s">
        <v>26178</v>
      </c>
      <c r="L3455">
        <v>4</v>
      </c>
      <c r="M3455" t="s">
        <v>5133</v>
      </c>
      <c r="N3455">
        <v>0.1</v>
      </c>
      <c r="O3455">
        <v>5.0825921219822103E-3</v>
      </c>
    </row>
    <row r="3456" spans="1:15">
      <c r="A3456" t="s">
        <v>4108</v>
      </c>
      <c r="B3456" t="s">
        <v>23511</v>
      </c>
      <c r="C3456" t="s">
        <v>4109</v>
      </c>
      <c r="D3456">
        <v>33</v>
      </c>
      <c r="E3456">
        <v>6152</v>
      </c>
      <c r="F3456">
        <v>47</v>
      </c>
      <c r="G3456">
        <v>7804</v>
      </c>
      <c r="H3456">
        <v>0.94362893776460099</v>
      </c>
      <c r="I3456">
        <v>1</v>
      </c>
      <c r="J3456">
        <v>0.85953329234717102</v>
      </c>
      <c r="K3456" t="s">
        <v>26179</v>
      </c>
      <c r="L3456">
        <v>33</v>
      </c>
      <c r="M3456" t="s">
        <v>5133</v>
      </c>
      <c r="N3456">
        <v>0.70212765957446799</v>
      </c>
      <c r="O3456">
        <v>5.36410923276983E-3</v>
      </c>
    </row>
    <row r="3457" spans="1:15">
      <c r="A3457" t="s">
        <v>4108</v>
      </c>
      <c r="B3457" t="s">
        <v>23513</v>
      </c>
      <c r="C3457" t="s">
        <v>4109</v>
      </c>
      <c r="D3457">
        <v>17</v>
      </c>
      <c r="E3457">
        <v>535</v>
      </c>
      <c r="F3457">
        <v>55</v>
      </c>
      <c r="G3457">
        <v>8124</v>
      </c>
      <c r="H3457" s="34">
        <v>4.1732682987238703E-8</v>
      </c>
      <c r="I3457" s="34">
        <v>1.57005779270884E-5</v>
      </c>
      <c r="J3457" s="34">
        <v>1.492202041669E-5</v>
      </c>
      <c r="K3457" t="s">
        <v>26180</v>
      </c>
      <c r="L3457">
        <v>17</v>
      </c>
      <c r="M3457" t="s">
        <v>5133</v>
      </c>
      <c r="N3457">
        <v>0.30909090909090903</v>
      </c>
      <c r="O3457">
        <v>3.1775700934579397E-2</v>
      </c>
    </row>
    <row r="3458" spans="1:15">
      <c r="A3458" t="s">
        <v>4110</v>
      </c>
      <c r="B3458" t="s">
        <v>23511</v>
      </c>
      <c r="C3458" t="s">
        <v>4111</v>
      </c>
      <c r="D3458">
        <v>1</v>
      </c>
      <c r="E3458">
        <v>6152</v>
      </c>
      <c r="F3458">
        <v>1</v>
      </c>
      <c r="G3458">
        <v>7804</v>
      </c>
      <c r="H3458">
        <v>0.788313685289595</v>
      </c>
      <c r="I3458">
        <v>0.968912233598893</v>
      </c>
      <c r="J3458">
        <v>0.832812322140707</v>
      </c>
      <c r="K3458" t="s">
        <v>26181</v>
      </c>
      <c r="L3458">
        <v>1</v>
      </c>
      <c r="M3458" t="s">
        <v>5133</v>
      </c>
      <c r="N3458">
        <v>1</v>
      </c>
      <c r="O3458">
        <v>1.6254876462938901E-4</v>
      </c>
    </row>
    <row r="3459" spans="1:15">
      <c r="A3459" t="s">
        <v>4112</v>
      </c>
      <c r="B3459" t="s">
        <v>23513</v>
      </c>
      <c r="C3459" t="s">
        <v>4113</v>
      </c>
      <c r="D3459">
        <v>14</v>
      </c>
      <c r="E3459">
        <v>535</v>
      </c>
      <c r="F3459">
        <v>97</v>
      </c>
      <c r="G3459">
        <v>8124</v>
      </c>
      <c r="H3459">
        <v>4.27566090321976E-3</v>
      </c>
      <c r="I3459">
        <v>8.6376068510507401E-2</v>
      </c>
      <c r="J3459">
        <v>8.2092867142389697E-2</v>
      </c>
      <c r="K3459" t="s">
        <v>26182</v>
      </c>
      <c r="L3459">
        <v>14</v>
      </c>
      <c r="M3459" t="s">
        <v>5133</v>
      </c>
      <c r="N3459">
        <v>0.14432989690721601</v>
      </c>
      <c r="O3459">
        <v>2.6168224299065401E-2</v>
      </c>
    </row>
    <row r="3460" spans="1:15">
      <c r="A3460" t="s">
        <v>4112</v>
      </c>
      <c r="B3460" t="s">
        <v>23518</v>
      </c>
      <c r="C3460" t="s">
        <v>4113</v>
      </c>
      <c r="D3460">
        <v>7</v>
      </c>
      <c r="E3460">
        <v>787</v>
      </c>
      <c r="F3460">
        <v>78</v>
      </c>
      <c r="G3460">
        <v>7393</v>
      </c>
      <c r="H3460">
        <v>0.73824023027420504</v>
      </c>
      <c r="I3460">
        <v>1</v>
      </c>
      <c r="J3460">
        <v>0.966855260484069</v>
      </c>
      <c r="K3460" t="s">
        <v>26183</v>
      </c>
      <c r="L3460">
        <v>7</v>
      </c>
      <c r="M3460" t="s">
        <v>5133</v>
      </c>
      <c r="N3460">
        <v>8.9743589743589702E-2</v>
      </c>
      <c r="O3460">
        <v>8.8945362134688708E-3</v>
      </c>
    </row>
    <row r="3461" spans="1:15">
      <c r="A3461" t="s">
        <v>4112</v>
      </c>
      <c r="B3461" t="s">
        <v>23511</v>
      </c>
      <c r="C3461" t="s">
        <v>4113</v>
      </c>
      <c r="D3461">
        <v>72</v>
      </c>
      <c r="E3461">
        <v>6152</v>
      </c>
      <c r="F3461">
        <v>91</v>
      </c>
      <c r="G3461">
        <v>7804</v>
      </c>
      <c r="H3461">
        <v>0.53398239549001203</v>
      </c>
      <c r="I3461">
        <v>0.968912233598893</v>
      </c>
      <c r="J3461">
        <v>0.832812322140707</v>
      </c>
      <c r="K3461" t="s">
        <v>26184</v>
      </c>
      <c r="L3461">
        <v>72</v>
      </c>
      <c r="M3461" t="s">
        <v>5133</v>
      </c>
      <c r="N3461">
        <v>0.79120879120879095</v>
      </c>
      <c r="O3461">
        <v>1.1703511053316001E-2</v>
      </c>
    </row>
    <row r="3462" spans="1:15">
      <c r="A3462" t="s">
        <v>4114</v>
      </c>
      <c r="B3462" t="s">
        <v>23518</v>
      </c>
      <c r="C3462" t="s">
        <v>4115</v>
      </c>
      <c r="D3462">
        <v>3</v>
      </c>
      <c r="E3462">
        <v>787</v>
      </c>
      <c r="F3462">
        <v>10</v>
      </c>
      <c r="G3462">
        <v>7393</v>
      </c>
      <c r="H3462">
        <v>8.1602785751505494E-2</v>
      </c>
      <c r="I3462">
        <v>0.63266972740240601</v>
      </c>
      <c r="J3462">
        <v>0.61170005408803896</v>
      </c>
      <c r="K3462" t="s">
        <v>26185</v>
      </c>
      <c r="L3462">
        <v>3</v>
      </c>
      <c r="M3462" t="s">
        <v>5133</v>
      </c>
      <c r="N3462">
        <v>0.3</v>
      </c>
      <c r="O3462">
        <v>3.8119440914866601E-3</v>
      </c>
    </row>
    <row r="3463" spans="1:15">
      <c r="A3463" t="s">
        <v>4114</v>
      </c>
      <c r="B3463" t="s">
        <v>23511</v>
      </c>
      <c r="C3463" t="s">
        <v>4115</v>
      </c>
      <c r="D3463">
        <v>13</v>
      </c>
      <c r="E3463">
        <v>6152</v>
      </c>
      <c r="F3463">
        <v>16</v>
      </c>
      <c r="G3463">
        <v>7804</v>
      </c>
      <c r="H3463">
        <v>0.55141591982388505</v>
      </c>
      <c r="I3463">
        <v>0.968912233598893</v>
      </c>
      <c r="J3463">
        <v>0.832812322140707</v>
      </c>
      <c r="K3463" t="s">
        <v>26186</v>
      </c>
      <c r="L3463">
        <v>13</v>
      </c>
      <c r="M3463" t="s">
        <v>5133</v>
      </c>
      <c r="N3463">
        <v>0.8125</v>
      </c>
      <c r="O3463">
        <v>2.1131339401820499E-3</v>
      </c>
    </row>
    <row r="3464" spans="1:15">
      <c r="A3464" t="s">
        <v>4116</v>
      </c>
      <c r="B3464" t="s">
        <v>23511</v>
      </c>
      <c r="C3464" t="s">
        <v>4117</v>
      </c>
      <c r="D3464">
        <v>98</v>
      </c>
      <c r="E3464">
        <v>6152</v>
      </c>
      <c r="F3464">
        <v>118</v>
      </c>
      <c r="G3464">
        <v>7804</v>
      </c>
      <c r="H3464">
        <v>0.154219099081432</v>
      </c>
      <c r="I3464">
        <v>0.56483892502109201</v>
      </c>
      <c r="J3464">
        <v>0.48549786086921598</v>
      </c>
      <c r="K3464" t="s">
        <v>26187</v>
      </c>
      <c r="L3464">
        <v>98</v>
      </c>
      <c r="M3464" t="s">
        <v>5133</v>
      </c>
      <c r="N3464">
        <v>0.83050847457627097</v>
      </c>
      <c r="O3464">
        <v>1.5929778933680101E-2</v>
      </c>
    </row>
    <row r="3465" spans="1:15">
      <c r="A3465" t="s">
        <v>4116</v>
      </c>
      <c r="B3465" t="s">
        <v>23518</v>
      </c>
      <c r="C3465" t="s">
        <v>4117</v>
      </c>
      <c r="D3465">
        <v>8</v>
      </c>
      <c r="E3465">
        <v>787</v>
      </c>
      <c r="F3465">
        <v>103</v>
      </c>
      <c r="G3465">
        <v>7393</v>
      </c>
      <c r="H3465">
        <v>0.87056914526087203</v>
      </c>
      <c r="I3465">
        <v>1</v>
      </c>
      <c r="J3465">
        <v>0.966855260484069</v>
      </c>
      <c r="K3465" t="s">
        <v>26188</v>
      </c>
      <c r="L3465">
        <v>8</v>
      </c>
      <c r="M3465" t="s">
        <v>5133</v>
      </c>
      <c r="N3465">
        <v>7.7669902912621394E-2</v>
      </c>
      <c r="O3465">
        <v>1.01651842439644E-2</v>
      </c>
    </row>
    <row r="3466" spans="1:15">
      <c r="A3466" t="s">
        <v>4116</v>
      </c>
      <c r="B3466" t="s">
        <v>23513</v>
      </c>
      <c r="C3466" t="s">
        <v>4117</v>
      </c>
      <c r="D3466">
        <v>8</v>
      </c>
      <c r="E3466">
        <v>535</v>
      </c>
      <c r="F3466">
        <v>125</v>
      </c>
      <c r="G3466">
        <v>8124</v>
      </c>
      <c r="H3466">
        <v>0.58586583345198895</v>
      </c>
      <c r="I3466">
        <v>0.99999999999997702</v>
      </c>
      <c r="J3466">
        <v>0.95041217501583097</v>
      </c>
      <c r="K3466" t="s">
        <v>26189</v>
      </c>
      <c r="L3466">
        <v>8</v>
      </c>
      <c r="M3466" t="s">
        <v>5133</v>
      </c>
      <c r="N3466">
        <v>6.4000000000000001E-2</v>
      </c>
      <c r="O3466">
        <v>1.4953271028037399E-2</v>
      </c>
    </row>
    <row r="3467" spans="1:15">
      <c r="A3467" t="s">
        <v>4118</v>
      </c>
      <c r="B3467" t="s">
        <v>23513</v>
      </c>
      <c r="C3467" t="s">
        <v>4119</v>
      </c>
      <c r="D3467">
        <v>13</v>
      </c>
      <c r="E3467">
        <v>535</v>
      </c>
      <c r="F3467">
        <v>156</v>
      </c>
      <c r="G3467">
        <v>8124</v>
      </c>
      <c r="H3467">
        <v>0.227269081704571</v>
      </c>
      <c r="I3467">
        <v>0.85273230586348503</v>
      </c>
      <c r="J3467">
        <v>0.81044716552199803</v>
      </c>
      <c r="K3467" t="s">
        <v>26190</v>
      </c>
      <c r="L3467">
        <v>13</v>
      </c>
      <c r="M3467" t="s">
        <v>5133</v>
      </c>
      <c r="N3467">
        <v>8.3333333333333301E-2</v>
      </c>
      <c r="O3467">
        <v>2.4299065420560699E-2</v>
      </c>
    </row>
    <row r="3468" spans="1:15">
      <c r="A3468" t="s">
        <v>4118</v>
      </c>
      <c r="B3468" t="s">
        <v>23518</v>
      </c>
      <c r="C3468" t="s">
        <v>4119</v>
      </c>
      <c r="D3468">
        <v>17</v>
      </c>
      <c r="E3468">
        <v>787</v>
      </c>
      <c r="F3468">
        <v>136</v>
      </c>
      <c r="G3468">
        <v>7393</v>
      </c>
      <c r="H3468">
        <v>0.27709682422056803</v>
      </c>
      <c r="I3468">
        <v>0.97863801257884697</v>
      </c>
      <c r="J3468">
        <v>0.94620131057153301</v>
      </c>
      <c r="K3468" t="s">
        <v>26191</v>
      </c>
      <c r="L3468">
        <v>17</v>
      </c>
      <c r="M3468" t="s">
        <v>5133</v>
      </c>
      <c r="N3468">
        <v>0.125</v>
      </c>
      <c r="O3468">
        <v>2.1601016518424401E-2</v>
      </c>
    </row>
    <row r="3469" spans="1:15">
      <c r="A3469" t="s">
        <v>4118</v>
      </c>
      <c r="B3469" t="s">
        <v>23511</v>
      </c>
      <c r="C3469" t="s">
        <v>4119</v>
      </c>
      <c r="D3469">
        <v>110</v>
      </c>
      <c r="E3469">
        <v>6152</v>
      </c>
      <c r="F3469">
        <v>145</v>
      </c>
      <c r="G3469">
        <v>7804</v>
      </c>
      <c r="H3469">
        <v>0.83821513355917798</v>
      </c>
      <c r="I3469">
        <v>0.99412456208771305</v>
      </c>
      <c r="J3469">
        <v>0.85448315785444096</v>
      </c>
      <c r="K3469" t="s">
        <v>26192</v>
      </c>
      <c r="L3469">
        <v>110</v>
      </c>
      <c r="M3469" t="s">
        <v>5133</v>
      </c>
      <c r="N3469">
        <v>0.75862068965517204</v>
      </c>
      <c r="O3469">
        <v>1.7880364109232799E-2</v>
      </c>
    </row>
    <row r="3470" spans="1:15">
      <c r="A3470" t="s">
        <v>4120</v>
      </c>
      <c r="B3470" t="s">
        <v>23518</v>
      </c>
      <c r="C3470" t="s">
        <v>4121</v>
      </c>
      <c r="D3470">
        <v>5</v>
      </c>
      <c r="E3470">
        <v>787</v>
      </c>
      <c r="F3470">
        <v>133</v>
      </c>
      <c r="G3470">
        <v>7393</v>
      </c>
      <c r="H3470">
        <v>0.99903577882719996</v>
      </c>
      <c r="I3470">
        <v>1</v>
      </c>
      <c r="J3470">
        <v>0.966855260484069</v>
      </c>
      <c r="K3470" t="s">
        <v>26193</v>
      </c>
      <c r="L3470">
        <v>5</v>
      </c>
      <c r="M3470" t="s">
        <v>5133</v>
      </c>
      <c r="N3470">
        <v>3.7593984962405999E-2</v>
      </c>
      <c r="O3470">
        <v>6.35324015247776E-3</v>
      </c>
    </row>
    <row r="3471" spans="1:15">
      <c r="A3471" t="s">
        <v>4120</v>
      </c>
      <c r="B3471" t="s">
        <v>23511</v>
      </c>
      <c r="C3471" t="s">
        <v>4121</v>
      </c>
      <c r="D3471">
        <v>134</v>
      </c>
      <c r="E3471">
        <v>6152</v>
      </c>
      <c r="F3471">
        <v>145</v>
      </c>
      <c r="G3471">
        <v>7804</v>
      </c>
      <c r="H3471" s="34">
        <v>6.7445786686781802E-6</v>
      </c>
      <c r="I3471">
        <v>1.9507394935425299E-4</v>
      </c>
      <c r="J3471">
        <v>1.67672553939626E-4</v>
      </c>
      <c r="K3471" t="s">
        <v>26194</v>
      </c>
      <c r="L3471">
        <v>134</v>
      </c>
      <c r="M3471" t="s">
        <v>5133</v>
      </c>
      <c r="N3471">
        <v>0.92413793103448305</v>
      </c>
      <c r="O3471">
        <v>2.1781534460338099E-2</v>
      </c>
    </row>
    <row r="3472" spans="1:15">
      <c r="A3472" t="s">
        <v>4120</v>
      </c>
      <c r="B3472" t="s">
        <v>23513</v>
      </c>
      <c r="C3472" t="s">
        <v>4121</v>
      </c>
      <c r="D3472">
        <v>2</v>
      </c>
      <c r="E3472">
        <v>535</v>
      </c>
      <c r="F3472">
        <v>157</v>
      </c>
      <c r="G3472">
        <v>8124</v>
      </c>
      <c r="H3472">
        <v>0.99974982742715202</v>
      </c>
      <c r="I3472">
        <v>0.99999999999997702</v>
      </c>
      <c r="J3472">
        <v>0.95041217501583097</v>
      </c>
      <c r="K3472" t="s">
        <v>26195</v>
      </c>
      <c r="L3472">
        <v>2</v>
      </c>
      <c r="M3472" t="s">
        <v>5133</v>
      </c>
      <c r="N3472">
        <v>1.27388535031847E-2</v>
      </c>
      <c r="O3472">
        <v>3.7383177570093499E-3</v>
      </c>
    </row>
    <row r="3473" spans="1:15">
      <c r="A3473" t="s">
        <v>4122</v>
      </c>
      <c r="B3473" t="s">
        <v>23518</v>
      </c>
      <c r="C3473" t="s">
        <v>4123</v>
      </c>
      <c r="D3473">
        <v>1</v>
      </c>
      <c r="E3473">
        <v>787</v>
      </c>
      <c r="F3473">
        <v>28</v>
      </c>
      <c r="G3473">
        <v>7393</v>
      </c>
      <c r="H3473">
        <v>0.95747465990382596</v>
      </c>
      <c r="I3473">
        <v>1</v>
      </c>
      <c r="J3473">
        <v>0.966855260484069</v>
      </c>
      <c r="K3473" t="s">
        <v>24920</v>
      </c>
      <c r="L3473">
        <v>1</v>
      </c>
      <c r="M3473" t="s">
        <v>5133</v>
      </c>
      <c r="N3473">
        <v>3.5714285714285698E-2</v>
      </c>
      <c r="O3473">
        <v>1.27064803049555E-3</v>
      </c>
    </row>
    <row r="3474" spans="1:15">
      <c r="A3474" t="s">
        <v>4122</v>
      </c>
      <c r="B3474" t="s">
        <v>23511</v>
      </c>
      <c r="C3474" t="s">
        <v>4123</v>
      </c>
      <c r="D3474">
        <v>25</v>
      </c>
      <c r="E3474">
        <v>6152</v>
      </c>
      <c r="F3474">
        <v>28</v>
      </c>
      <c r="G3474">
        <v>7804</v>
      </c>
      <c r="H3474">
        <v>0.126646846600801</v>
      </c>
      <c r="I3474">
        <v>0.50397663895912803</v>
      </c>
      <c r="J3474">
        <v>0.43318469975060098</v>
      </c>
      <c r="K3474" t="s">
        <v>26196</v>
      </c>
      <c r="L3474">
        <v>25</v>
      </c>
      <c r="M3474" t="s">
        <v>5133</v>
      </c>
      <c r="N3474">
        <v>0.89285714285714302</v>
      </c>
      <c r="O3474">
        <v>4.0637191157347199E-3</v>
      </c>
    </row>
    <row r="3475" spans="1:15">
      <c r="A3475" t="s">
        <v>4124</v>
      </c>
      <c r="B3475" t="s">
        <v>23511</v>
      </c>
      <c r="C3475" t="s">
        <v>4125</v>
      </c>
      <c r="D3475">
        <v>6</v>
      </c>
      <c r="E3475">
        <v>6152</v>
      </c>
      <c r="F3475">
        <v>7</v>
      </c>
      <c r="G3475">
        <v>7804</v>
      </c>
      <c r="H3475">
        <v>0.54476030000281095</v>
      </c>
      <c r="I3475">
        <v>0.968912233598893</v>
      </c>
      <c r="J3475">
        <v>0.832812322140707</v>
      </c>
      <c r="K3475" t="s">
        <v>23883</v>
      </c>
      <c r="L3475">
        <v>6</v>
      </c>
      <c r="M3475" t="s">
        <v>5133</v>
      </c>
      <c r="N3475">
        <v>0.85714285714285698</v>
      </c>
      <c r="O3475">
        <v>9.7529258777633303E-4</v>
      </c>
    </row>
    <row r="3476" spans="1:15">
      <c r="A3476" t="s">
        <v>4126</v>
      </c>
      <c r="B3476" t="s">
        <v>23518</v>
      </c>
      <c r="C3476" t="s">
        <v>4127</v>
      </c>
      <c r="D3476">
        <v>54</v>
      </c>
      <c r="E3476">
        <v>787</v>
      </c>
      <c r="F3476">
        <v>955</v>
      </c>
      <c r="G3476">
        <v>7393</v>
      </c>
      <c r="H3476">
        <v>0.99999999704607201</v>
      </c>
      <c r="I3476">
        <v>1</v>
      </c>
      <c r="J3476">
        <v>0.966855260484069</v>
      </c>
      <c r="K3476" t="s">
        <v>26197</v>
      </c>
      <c r="L3476">
        <v>54</v>
      </c>
      <c r="M3476" t="s">
        <v>5133</v>
      </c>
      <c r="N3476">
        <v>5.6544502617801001E-2</v>
      </c>
      <c r="O3476">
        <v>6.8614993646759895E-2</v>
      </c>
    </row>
    <row r="3477" spans="1:15">
      <c r="A3477" t="s">
        <v>4126</v>
      </c>
      <c r="B3477" t="s">
        <v>23513</v>
      </c>
      <c r="C3477" t="s">
        <v>4127</v>
      </c>
      <c r="D3477">
        <v>32</v>
      </c>
      <c r="E3477">
        <v>535</v>
      </c>
      <c r="F3477">
        <v>1073</v>
      </c>
      <c r="G3477">
        <v>8124</v>
      </c>
      <c r="H3477">
        <v>0.99999999301368703</v>
      </c>
      <c r="I3477">
        <v>0.99999999999997702</v>
      </c>
      <c r="J3477">
        <v>0.95041217501583097</v>
      </c>
      <c r="K3477" t="s">
        <v>26198</v>
      </c>
      <c r="L3477">
        <v>32</v>
      </c>
      <c r="M3477" t="s">
        <v>5133</v>
      </c>
      <c r="N3477">
        <v>2.9822926374650501E-2</v>
      </c>
      <c r="O3477">
        <v>5.98130841121495E-2</v>
      </c>
    </row>
    <row r="3478" spans="1:15">
      <c r="A3478" t="s">
        <v>4126</v>
      </c>
      <c r="B3478" t="s">
        <v>23511</v>
      </c>
      <c r="C3478" t="s">
        <v>4127</v>
      </c>
      <c r="D3478">
        <v>923</v>
      </c>
      <c r="E3478">
        <v>6152</v>
      </c>
      <c r="F3478">
        <v>1048</v>
      </c>
      <c r="G3478">
        <v>7804</v>
      </c>
      <c r="H3478" s="34">
        <v>6.2873943063965195E-17</v>
      </c>
      <c r="I3478" s="34">
        <v>1.1462851286384001E-14</v>
      </c>
      <c r="J3478" s="34">
        <v>9.8527023058716697E-15</v>
      </c>
      <c r="K3478" t="s">
        <v>26199</v>
      </c>
      <c r="L3478">
        <v>923</v>
      </c>
      <c r="M3478" t="s">
        <v>5133</v>
      </c>
      <c r="N3478">
        <v>0.88072519083969503</v>
      </c>
      <c r="O3478">
        <v>0.15003250975292601</v>
      </c>
    </row>
    <row r="3479" spans="1:15">
      <c r="A3479" t="s">
        <v>4128</v>
      </c>
      <c r="B3479" t="s">
        <v>23511</v>
      </c>
      <c r="C3479" t="s">
        <v>4129</v>
      </c>
      <c r="D3479">
        <v>13</v>
      </c>
      <c r="E3479">
        <v>6152</v>
      </c>
      <c r="F3479">
        <v>15</v>
      </c>
      <c r="G3479">
        <v>7804</v>
      </c>
      <c r="H3479">
        <v>0.35527829093487101</v>
      </c>
      <c r="I3479">
        <v>0.90637853699243498</v>
      </c>
      <c r="J3479">
        <v>0.77906252801391895</v>
      </c>
      <c r="K3479" t="s">
        <v>26200</v>
      </c>
      <c r="L3479">
        <v>13</v>
      </c>
      <c r="M3479" t="s">
        <v>5133</v>
      </c>
      <c r="N3479">
        <v>0.86666666666666703</v>
      </c>
      <c r="O3479">
        <v>2.1131339401820499E-3</v>
      </c>
    </row>
    <row r="3480" spans="1:15">
      <c r="A3480" t="s">
        <v>4130</v>
      </c>
      <c r="B3480" t="s">
        <v>23511</v>
      </c>
      <c r="C3480" t="s">
        <v>4131</v>
      </c>
      <c r="D3480">
        <v>8</v>
      </c>
      <c r="E3480">
        <v>6152</v>
      </c>
      <c r="F3480">
        <v>9</v>
      </c>
      <c r="G3480">
        <v>7804</v>
      </c>
      <c r="H3480">
        <v>0.40157748897504503</v>
      </c>
      <c r="I3480">
        <v>0.91525479399875698</v>
      </c>
      <c r="J3480">
        <v>0.78669196642228301</v>
      </c>
      <c r="K3480" t="s">
        <v>26201</v>
      </c>
      <c r="L3480">
        <v>8</v>
      </c>
      <c r="M3480" t="s">
        <v>5133</v>
      </c>
      <c r="N3480">
        <v>0.88888888888888895</v>
      </c>
      <c r="O3480">
        <v>1.3003901170351099E-3</v>
      </c>
    </row>
    <row r="3481" spans="1:15">
      <c r="A3481" t="s">
        <v>4132</v>
      </c>
      <c r="B3481" t="s">
        <v>23513</v>
      </c>
      <c r="C3481" t="s">
        <v>4133</v>
      </c>
      <c r="D3481">
        <v>16</v>
      </c>
      <c r="E3481">
        <v>535</v>
      </c>
      <c r="F3481">
        <v>526</v>
      </c>
      <c r="G3481">
        <v>8124</v>
      </c>
      <c r="H3481">
        <v>0.99993543206749402</v>
      </c>
      <c r="I3481">
        <v>0.99999999999997702</v>
      </c>
      <c r="J3481">
        <v>0.95041217501583097</v>
      </c>
      <c r="K3481" t="s">
        <v>26202</v>
      </c>
      <c r="L3481">
        <v>16</v>
      </c>
      <c r="M3481" t="s">
        <v>5133</v>
      </c>
      <c r="N3481">
        <v>3.04182509505703E-2</v>
      </c>
      <c r="O3481">
        <v>2.9906542056074799E-2</v>
      </c>
    </row>
    <row r="3482" spans="1:15">
      <c r="A3482" t="s">
        <v>4132</v>
      </c>
      <c r="B3482" t="s">
        <v>23518</v>
      </c>
      <c r="C3482" t="s">
        <v>4133</v>
      </c>
      <c r="D3482">
        <v>23</v>
      </c>
      <c r="E3482">
        <v>787</v>
      </c>
      <c r="F3482">
        <v>475</v>
      </c>
      <c r="G3482">
        <v>7393</v>
      </c>
      <c r="H3482">
        <v>0.999998945452093</v>
      </c>
      <c r="I3482">
        <v>1</v>
      </c>
      <c r="J3482">
        <v>0.966855260484069</v>
      </c>
      <c r="K3482" t="s">
        <v>26203</v>
      </c>
      <c r="L3482">
        <v>23</v>
      </c>
      <c r="M3482" t="s">
        <v>5133</v>
      </c>
      <c r="N3482">
        <v>4.8421052631578899E-2</v>
      </c>
      <c r="O3482">
        <v>2.92249047013977E-2</v>
      </c>
    </row>
    <row r="3483" spans="1:15">
      <c r="A3483" t="s">
        <v>4132</v>
      </c>
      <c r="B3483" t="s">
        <v>23511</v>
      </c>
      <c r="C3483" t="s">
        <v>4133</v>
      </c>
      <c r="D3483">
        <v>467</v>
      </c>
      <c r="E3483">
        <v>6152</v>
      </c>
      <c r="F3483">
        <v>520</v>
      </c>
      <c r="G3483">
        <v>7804</v>
      </c>
      <c r="H3483" s="34">
        <v>6.2758460531568899E-12</v>
      </c>
      <c r="I3483" s="34">
        <v>5.6168822175754196E-10</v>
      </c>
      <c r="J3483" s="34">
        <v>4.8278972651988798E-10</v>
      </c>
      <c r="K3483" t="s">
        <v>26204</v>
      </c>
      <c r="L3483">
        <v>467</v>
      </c>
      <c r="M3483" t="s">
        <v>5133</v>
      </c>
      <c r="N3483">
        <v>0.89807692307692299</v>
      </c>
      <c r="O3483">
        <v>7.5910273081924606E-2</v>
      </c>
    </row>
    <row r="3484" spans="1:15">
      <c r="A3484" t="s">
        <v>4134</v>
      </c>
      <c r="B3484" t="s">
        <v>23511</v>
      </c>
      <c r="C3484" t="s">
        <v>4135</v>
      </c>
      <c r="D3484">
        <v>41</v>
      </c>
      <c r="E3484">
        <v>6152</v>
      </c>
      <c r="F3484">
        <v>44</v>
      </c>
      <c r="G3484">
        <v>7804</v>
      </c>
      <c r="H3484">
        <v>9.4681249992155606E-3</v>
      </c>
      <c r="I3484">
        <v>8.1267385019422198E-2</v>
      </c>
      <c r="J3484">
        <v>6.9852023006189104E-2</v>
      </c>
      <c r="K3484" t="s">
        <v>26205</v>
      </c>
      <c r="L3484">
        <v>41</v>
      </c>
      <c r="M3484" t="s">
        <v>5133</v>
      </c>
      <c r="N3484">
        <v>0.93181818181818199</v>
      </c>
      <c r="O3484">
        <v>6.6644993498049402E-3</v>
      </c>
    </row>
    <row r="3485" spans="1:15">
      <c r="A3485" t="s">
        <v>4134</v>
      </c>
      <c r="B3485" t="s">
        <v>23513</v>
      </c>
      <c r="C3485" t="s">
        <v>4135</v>
      </c>
      <c r="D3485">
        <v>1</v>
      </c>
      <c r="E3485">
        <v>535</v>
      </c>
      <c r="F3485">
        <v>46</v>
      </c>
      <c r="G3485">
        <v>8124</v>
      </c>
      <c r="H3485">
        <v>0.95683242262568702</v>
      </c>
      <c r="I3485">
        <v>0.99999999999997702</v>
      </c>
      <c r="J3485">
        <v>0.95041217501583097</v>
      </c>
      <c r="K3485" t="s">
        <v>24396</v>
      </c>
      <c r="L3485">
        <v>1</v>
      </c>
      <c r="M3485" t="s">
        <v>5133</v>
      </c>
      <c r="N3485">
        <v>2.1739130434782601E-2</v>
      </c>
      <c r="O3485">
        <v>1.8691588785046699E-3</v>
      </c>
    </row>
    <row r="3486" spans="1:15">
      <c r="A3486" t="s">
        <v>4136</v>
      </c>
      <c r="B3486" t="s">
        <v>23511</v>
      </c>
      <c r="C3486" t="s">
        <v>4137</v>
      </c>
      <c r="D3486">
        <v>14</v>
      </c>
      <c r="E3486">
        <v>6152</v>
      </c>
      <c r="F3486">
        <v>14</v>
      </c>
      <c r="G3486">
        <v>7804</v>
      </c>
      <c r="H3486">
        <v>3.5680033920092398E-2</v>
      </c>
      <c r="I3486">
        <v>0.21445050912290001</v>
      </c>
      <c r="J3486">
        <v>0.18432735215193299</v>
      </c>
      <c r="K3486" t="s">
        <v>26206</v>
      </c>
      <c r="L3486">
        <v>14</v>
      </c>
      <c r="M3486" t="s">
        <v>5133</v>
      </c>
      <c r="N3486">
        <v>1</v>
      </c>
      <c r="O3486">
        <v>2.2756827048114399E-3</v>
      </c>
    </row>
    <row r="3487" spans="1:15">
      <c r="A3487" t="s">
        <v>4138</v>
      </c>
      <c r="B3487" t="s">
        <v>23511</v>
      </c>
      <c r="C3487" t="s">
        <v>4139</v>
      </c>
      <c r="D3487">
        <v>6</v>
      </c>
      <c r="E3487">
        <v>6152</v>
      </c>
      <c r="F3487">
        <v>7</v>
      </c>
      <c r="G3487">
        <v>7804</v>
      </c>
      <c r="H3487">
        <v>0.54476030000281095</v>
      </c>
      <c r="I3487">
        <v>0.968912233598893</v>
      </c>
      <c r="J3487">
        <v>0.832812322140707</v>
      </c>
      <c r="K3487" t="s">
        <v>26207</v>
      </c>
      <c r="L3487">
        <v>6</v>
      </c>
      <c r="M3487" t="s">
        <v>5133</v>
      </c>
      <c r="N3487">
        <v>0.85714285714285698</v>
      </c>
      <c r="O3487">
        <v>9.7529258777633303E-4</v>
      </c>
    </row>
    <row r="3488" spans="1:15">
      <c r="A3488" t="s">
        <v>4138</v>
      </c>
      <c r="B3488" t="s">
        <v>23513</v>
      </c>
      <c r="C3488" t="s">
        <v>4139</v>
      </c>
      <c r="D3488">
        <v>1</v>
      </c>
      <c r="E3488">
        <v>535</v>
      </c>
      <c r="F3488">
        <v>7</v>
      </c>
      <c r="G3488">
        <v>8124</v>
      </c>
      <c r="H3488">
        <v>0.37938355156400999</v>
      </c>
      <c r="I3488">
        <v>0.99999999999997702</v>
      </c>
      <c r="J3488">
        <v>0.95041217501583097</v>
      </c>
      <c r="K3488" t="s">
        <v>24396</v>
      </c>
      <c r="L3488">
        <v>1</v>
      </c>
      <c r="M3488" t="s">
        <v>5133</v>
      </c>
      <c r="N3488">
        <v>0.14285714285714299</v>
      </c>
      <c r="O3488">
        <v>1.8691588785046699E-3</v>
      </c>
    </row>
    <row r="3489" spans="1:15">
      <c r="A3489" t="s">
        <v>4140</v>
      </c>
      <c r="B3489" t="s">
        <v>23511</v>
      </c>
      <c r="C3489" t="s">
        <v>4141</v>
      </c>
      <c r="D3489">
        <v>2</v>
      </c>
      <c r="E3489">
        <v>6152</v>
      </c>
      <c r="F3489">
        <v>2</v>
      </c>
      <c r="G3489">
        <v>7804</v>
      </c>
      <c r="H3489">
        <v>0.62141708038142995</v>
      </c>
      <c r="I3489">
        <v>0.968912233598893</v>
      </c>
      <c r="J3489">
        <v>0.832812322140707</v>
      </c>
      <c r="K3489" t="s">
        <v>26208</v>
      </c>
      <c r="L3489">
        <v>2</v>
      </c>
      <c r="M3489" t="s">
        <v>5133</v>
      </c>
      <c r="N3489">
        <v>1</v>
      </c>
      <c r="O3489">
        <v>3.2509752925877802E-4</v>
      </c>
    </row>
    <row r="3490" spans="1:15">
      <c r="A3490" t="s">
        <v>4142</v>
      </c>
      <c r="B3490" t="s">
        <v>23511</v>
      </c>
      <c r="C3490" t="s">
        <v>4143</v>
      </c>
      <c r="D3490">
        <v>20</v>
      </c>
      <c r="E3490">
        <v>6152</v>
      </c>
      <c r="F3490">
        <v>21</v>
      </c>
      <c r="G3490">
        <v>7804</v>
      </c>
      <c r="H3490">
        <v>4.4755802943696597E-2</v>
      </c>
      <c r="I3490">
        <v>0.25239912466249798</v>
      </c>
      <c r="J3490">
        <v>0.21694545060670101</v>
      </c>
      <c r="K3490" t="s">
        <v>26209</v>
      </c>
      <c r="L3490">
        <v>20</v>
      </c>
      <c r="M3490" t="s">
        <v>5133</v>
      </c>
      <c r="N3490">
        <v>0.952380952380952</v>
      </c>
      <c r="O3490">
        <v>3.2509752925877801E-3</v>
      </c>
    </row>
    <row r="3491" spans="1:15">
      <c r="A3491" t="s">
        <v>4144</v>
      </c>
      <c r="B3491" t="s">
        <v>23511</v>
      </c>
      <c r="C3491" t="s">
        <v>4145</v>
      </c>
      <c r="D3491">
        <v>5</v>
      </c>
      <c r="E3491">
        <v>6152</v>
      </c>
      <c r="F3491">
        <v>5</v>
      </c>
      <c r="G3491">
        <v>7804</v>
      </c>
      <c r="H3491">
        <v>0.30433074367137097</v>
      </c>
      <c r="I3491">
        <v>0.81020448119108801</v>
      </c>
      <c r="J3491">
        <v>0.69639772519260701</v>
      </c>
      <c r="K3491" t="s">
        <v>26210</v>
      </c>
      <c r="L3491">
        <v>5</v>
      </c>
      <c r="M3491" t="s">
        <v>5133</v>
      </c>
      <c r="N3491">
        <v>1</v>
      </c>
      <c r="O3491">
        <v>8.1274382314694405E-4</v>
      </c>
    </row>
    <row r="3492" spans="1:15">
      <c r="A3492" t="s">
        <v>4146</v>
      </c>
      <c r="B3492" t="s">
        <v>23511</v>
      </c>
      <c r="C3492" t="s">
        <v>4147</v>
      </c>
      <c r="D3492">
        <v>75</v>
      </c>
      <c r="E3492">
        <v>6152</v>
      </c>
      <c r="F3492">
        <v>81</v>
      </c>
      <c r="G3492">
        <v>7804</v>
      </c>
      <c r="H3492">
        <v>6.8680552573923304E-4</v>
      </c>
      <c r="I3492">
        <v>9.6594291441467802E-3</v>
      </c>
      <c r="J3492">
        <v>8.3026009344626898E-3</v>
      </c>
      <c r="K3492" t="s">
        <v>23886</v>
      </c>
      <c r="L3492">
        <v>75</v>
      </c>
      <c r="M3492" t="s">
        <v>5133</v>
      </c>
      <c r="N3492">
        <v>0.92592592592592604</v>
      </c>
      <c r="O3492">
        <v>1.21911573472042E-2</v>
      </c>
    </row>
    <row r="3493" spans="1:15">
      <c r="A3493" t="s">
        <v>4146</v>
      </c>
      <c r="B3493" t="s">
        <v>23513</v>
      </c>
      <c r="C3493" t="s">
        <v>4147</v>
      </c>
      <c r="D3493">
        <v>1</v>
      </c>
      <c r="E3493">
        <v>535</v>
      </c>
      <c r="F3493">
        <v>78</v>
      </c>
      <c r="G3493">
        <v>8124</v>
      </c>
      <c r="H3493">
        <v>0.99520322327321897</v>
      </c>
      <c r="I3493">
        <v>0.99999999999997702</v>
      </c>
      <c r="J3493">
        <v>0.95041217501583097</v>
      </c>
      <c r="K3493" t="s">
        <v>23888</v>
      </c>
      <c r="L3493">
        <v>1</v>
      </c>
      <c r="M3493" t="s">
        <v>5133</v>
      </c>
      <c r="N3493">
        <v>1.2820512820512799E-2</v>
      </c>
      <c r="O3493">
        <v>1.8691588785046699E-3</v>
      </c>
    </row>
    <row r="3494" spans="1:15">
      <c r="A3494" t="s">
        <v>4146</v>
      </c>
      <c r="B3494" t="s">
        <v>23518</v>
      </c>
      <c r="C3494" t="s">
        <v>4147</v>
      </c>
      <c r="D3494">
        <v>3</v>
      </c>
      <c r="E3494">
        <v>787</v>
      </c>
      <c r="F3494">
        <v>74</v>
      </c>
      <c r="G3494">
        <v>7393</v>
      </c>
      <c r="H3494">
        <v>0.98866631859687804</v>
      </c>
      <c r="I3494">
        <v>1</v>
      </c>
      <c r="J3494">
        <v>0.966855260484069</v>
      </c>
      <c r="K3494" t="s">
        <v>23887</v>
      </c>
      <c r="L3494">
        <v>3</v>
      </c>
      <c r="M3494" t="s">
        <v>5133</v>
      </c>
      <c r="N3494">
        <v>4.0540540540540501E-2</v>
      </c>
      <c r="O3494">
        <v>3.8119440914866601E-3</v>
      </c>
    </row>
    <row r="3495" spans="1:15">
      <c r="A3495" t="s">
        <v>4148</v>
      </c>
      <c r="B3495" t="s">
        <v>23518</v>
      </c>
      <c r="C3495" t="s">
        <v>4149</v>
      </c>
      <c r="D3495">
        <v>92</v>
      </c>
      <c r="E3495">
        <v>787</v>
      </c>
      <c r="F3495">
        <v>1213</v>
      </c>
      <c r="G3495">
        <v>7393</v>
      </c>
      <c r="H3495">
        <v>0.99996479295143803</v>
      </c>
      <c r="I3495">
        <v>1</v>
      </c>
      <c r="J3495">
        <v>0.966855260484069</v>
      </c>
      <c r="K3495" t="s">
        <v>26211</v>
      </c>
      <c r="L3495">
        <v>92</v>
      </c>
      <c r="M3495" t="s">
        <v>5133</v>
      </c>
      <c r="N3495">
        <v>7.5845012366034595E-2</v>
      </c>
      <c r="O3495">
        <v>0.11689961880559099</v>
      </c>
    </row>
    <row r="3496" spans="1:15">
      <c r="A3496" t="s">
        <v>4148</v>
      </c>
      <c r="B3496" t="s">
        <v>23511</v>
      </c>
      <c r="C3496" t="s">
        <v>4149</v>
      </c>
      <c r="D3496">
        <v>1136</v>
      </c>
      <c r="E3496">
        <v>6152</v>
      </c>
      <c r="F3496">
        <v>1345</v>
      </c>
      <c r="G3496">
        <v>7804</v>
      </c>
      <c r="H3496" s="34">
        <v>6.8354149146150402E-9</v>
      </c>
      <c r="I3496" s="34">
        <v>3.71793700742459E-7</v>
      </c>
      <c r="J3496" s="34">
        <v>3.1956906367310398E-7</v>
      </c>
      <c r="K3496" t="s">
        <v>26212</v>
      </c>
      <c r="L3496">
        <v>1136</v>
      </c>
      <c r="M3496" t="s">
        <v>5133</v>
      </c>
      <c r="N3496">
        <v>0.84460966542750904</v>
      </c>
      <c r="O3496">
        <v>0.184655396618986</v>
      </c>
    </row>
    <row r="3497" spans="1:15">
      <c r="A3497" t="s">
        <v>4148</v>
      </c>
      <c r="B3497" t="s">
        <v>23513</v>
      </c>
      <c r="C3497" t="s">
        <v>4149</v>
      </c>
      <c r="D3497">
        <v>73</v>
      </c>
      <c r="E3497">
        <v>535</v>
      </c>
      <c r="F3497">
        <v>1370</v>
      </c>
      <c r="G3497">
        <v>8124</v>
      </c>
      <c r="H3497">
        <v>0.98466958710679797</v>
      </c>
      <c r="I3497">
        <v>0.99999999999997702</v>
      </c>
      <c r="J3497">
        <v>0.95041217501583097</v>
      </c>
      <c r="K3497" t="s">
        <v>26213</v>
      </c>
      <c r="L3497">
        <v>73</v>
      </c>
      <c r="M3497" t="s">
        <v>5133</v>
      </c>
      <c r="N3497">
        <v>5.3284671532846703E-2</v>
      </c>
      <c r="O3497">
        <v>0.13644859813084101</v>
      </c>
    </row>
    <row r="3498" spans="1:15">
      <c r="A3498" t="s">
        <v>4150</v>
      </c>
      <c r="B3498" t="s">
        <v>23513</v>
      </c>
      <c r="C3498" t="s">
        <v>4151</v>
      </c>
      <c r="D3498">
        <v>22</v>
      </c>
      <c r="E3498">
        <v>535</v>
      </c>
      <c r="F3498">
        <v>408</v>
      </c>
      <c r="G3498">
        <v>8124</v>
      </c>
      <c r="H3498">
        <v>0.86582069179396803</v>
      </c>
      <c r="I3498">
        <v>0.99999999999997702</v>
      </c>
      <c r="J3498">
        <v>0.95041217501583097</v>
      </c>
      <c r="K3498" t="s">
        <v>26214</v>
      </c>
      <c r="L3498">
        <v>22</v>
      </c>
      <c r="M3498" t="s">
        <v>5133</v>
      </c>
      <c r="N3498">
        <v>5.3921568627450997E-2</v>
      </c>
      <c r="O3498">
        <v>4.1121495327102797E-2</v>
      </c>
    </row>
    <row r="3499" spans="1:15">
      <c r="A3499" t="s">
        <v>4150</v>
      </c>
      <c r="B3499" t="s">
        <v>23511</v>
      </c>
      <c r="C3499" t="s">
        <v>4151</v>
      </c>
      <c r="D3499">
        <v>340</v>
      </c>
      <c r="E3499">
        <v>6152</v>
      </c>
      <c r="F3499">
        <v>392</v>
      </c>
      <c r="G3499">
        <v>7804</v>
      </c>
      <c r="H3499" s="34">
        <v>2.49563652635935E-5</v>
      </c>
      <c r="I3499">
        <v>6.17325165879593E-4</v>
      </c>
      <c r="J3499">
        <v>5.3061153227725001E-4</v>
      </c>
      <c r="K3499" t="s">
        <v>26215</v>
      </c>
      <c r="L3499">
        <v>340</v>
      </c>
      <c r="M3499" t="s">
        <v>5133</v>
      </c>
      <c r="N3499">
        <v>0.86734693877550995</v>
      </c>
      <c r="O3499">
        <v>5.5266579973992203E-2</v>
      </c>
    </row>
    <row r="3500" spans="1:15">
      <c r="A3500" t="s">
        <v>4150</v>
      </c>
      <c r="B3500" t="s">
        <v>23518</v>
      </c>
      <c r="C3500" t="s">
        <v>4151</v>
      </c>
      <c r="D3500">
        <v>18</v>
      </c>
      <c r="E3500">
        <v>787</v>
      </c>
      <c r="F3500">
        <v>343</v>
      </c>
      <c r="G3500">
        <v>7393</v>
      </c>
      <c r="H3500">
        <v>0.99989779262573597</v>
      </c>
      <c r="I3500">
        <v>1</v>
      </c>
      <c r="J3500">
        <v>0.966855260484069</v>
      </c>
      <c r="K3500" t="s">
        <v>26216</v>
      </c>
      <c r="L3500">
        <v>18</v>
      </c>
      <c r="M3500" t="s">
        <v>5133</v>
      </c>
      <c r="N3500">
        <v>5.2478134110787202E-2</v>
      </c>
      <c r="O3500">
        <v>2.2871664548919899E-2</v>
      </c>
    </row>
    <row r="3501" spans="1:15">
      <c r="A3501" t="s">
        <v>4152</v>
      </c>
      <c r="B3501" t="s">
        <v>23513</v>
      </c>
      <c r="C3501" t="s">
        <v>4153</v>
      </c>
      <c r="D3501">
        <v>19</v>
      </c>
      <c r="E3501">
        <v>535</v>
      </c>
      <c r="F3501">
        <v>261</v>
      </c>
      <c r="G3501">
        <v>8124</v>
      </c>
      <c r="H3501">
        <v>0.358225868688055</v>
      </c>
      <c r="I3501">
        <v>0.99999999999997702</v>
      </c>
      <c r="J3501">
        <v>0.95041217501583097</v>
      </c>
      <c r="K3501" t="s">
        <v>26217</v>
      </c>
      <c r="L3501">
        <v>19</v>
      </c>
      <c r="M3501" t="s">
        <v>5133</v>
      </c>
      <c r="N3501">
        <v>7.2796934865900401E-2</v>
      </c>
      <c r="O3501">
        <v>3.5514018691588801E-2</v>
      </c>
    </row>
    <row r="3502" spans="1:15">
      <c r="A3502" t="s">
        <v>4152</v>
      </c>
      <c r="B3502" t="s">
        <v>23511</v>
      </c>
      <c r="C3502" t="s">
        <v>4153</v>
      </c>
      <c r="D3502">
        <v>221</v>
      </c>
      <c r="E3502">
        <v>6152</v>
      </c>
      <c r="F3502">
        <v>260</v>
      </c>
      <c r="G3502">
        <v>7804</v>
      </c>
      <c r="H3502">
        <v>6.6275092382518603E-3</v>
      </c>
      <c r="I3502">
        <v>6.1969845252444103E-2</v>
      </c>
      <c r="J3502">
        <v>5.3265145116078001E-2</v>
      </c>
      <c r="K3502" t="s">
        <v>26218</v>
      </c>
      <c r="L3502">
        <v>221</v>
      </c>
      <c r="M3502" t="s">
        <v>5133</v>
      </c>
      <c r="N3502">
        <v>0.85</v>
      </c>
      <c r="O3502">
        <v>3.5923276983094901E-2</v>
      </c>
    </row>
    <row r="3503" spans="1:15">
      <c r="A3503" t="s">
        <v>4152</v>
      </c>
      <c r="B3503" t="s">
        <v>23518</v>
      </c>
      <c r="C3503" t="s">
        <v>4153</v>
      </c>
      <c r="D3503">
        <v>15</v>
      </c>
      <c r="E3503">
        <v>787</v>
      </c>
      <c r="F3503">
        <v>231</v>
      </c>
      <c r="G3503">
        <v>7393</v>
      </c>
      <c r="H3503">
        <v>0.98968372020074402</v>
      </c>
      <c r="I3503">
        <v>1</v>
      </c>
      <c r="J3503">
        <v>0.966855260484069</v>
      </c>
      <c r="K3503" t="s">
        <v>26219</v>
      </c>
      <c r="L3503">
        <v>15</v>
      </c>
      <c r="M3503" t="s">
        <v>5133</v>
      </c>
      <c r="N3503">
        <v>6.4935064935064901E-2</v>
      </c>
      <c r="O3503">
        <v>1.9059720457433298E-2</v>
      </c>
    </row>
    <row r="3504" spans="1:15">
      <c r="A3504" t="s">
        <v>4154</v>
      </c>
      <c r="B3504" t="s">
        <v>23511</v>
      </c>
      <c r="C3504" t="s">
        <v>4155</v>
      </c>
      <c r="D3504">
        <v>97</v>
      </c>
      <c r="E3504">
        <v>6152</v>
      </c>
      <c r="F3504">
        <v>107</v>
      </c>
      <c r="G3504">
        <v>7804</v>
      </c>
      <c r="H3504">
        <v>8.8687109344218001E-4</v>
      </c>
      <c r="I3504">
        <v>1.2059731926710299E-2</v>
      </c>
      <c r="J3504">
        <v>1.03657410877896E-2</v>
      </c>
      <c r="K3504" t="s">
        <v>26220</v>
      </c>
      <c r="L3504">
        <v>97</v>
      </c>
      <c r="M3504" t="s">
        <v>5133</v>
      </c>
      <c r="N3504">
        <v>0.90654205607476601</v>
      </c>
      <c r="O3504">
        <v>1.5767230169050701E-2</v>
      </c>
    </row>
    <row r="3505" spans="1:15">
      <c r="A3505" t="s">
        <v>4154</v>
      </c>
      <c r="B3505" t="s">
        <v>23518</v>
      </c>
      <c r="C3505" t="s">
        <v>4155</v>
      </c>
      <c r="D3505">
        <v>3</v>
      </c>
      <c r="E3505">
        <v>787</v>
      </c>
      <c r="F3505">
        <v>83</v>
      </c>
      <c r="G3505">
        <v>7393</v>
      </c>
      <c r="H3505">
        <v>0.99498510484380198</v>
      </c>
      <c r="I3505">
        <v>1</v>
      </c>
      <c r="J3505">
        <v>0.966855260484069</v>
      </c>
      <c r="K3505" t="s">
        <v>26221</v>
      </c>
      <c r="L3505">
        <v>3</v>
      </c>
      <c r="M3505" t="s">
        <v>5133</v>
      </c>
      <c r="N3505">
        <v>3.6144578313252997E-2</v>
      </c>
      <c r="O3505">
        <v>3.8119440914866601E-3</v>
      </c>
    </row>
    <row r="3506" spans="1:15">
      <c r="A3506" t="s">
        <v>4154</v>
      </c>
      <c r="B3506" t="s">
        <v>23513</v>
      </c>
      <c r="C3506" t="s">
        <v>4155</v>
      </c>
      <c r="D3506">
        <v>7</v>
      </c>
      <c r="E3506">
        <v>535</v>
      </c>
      <c r="F3506">
        <v>100</v>
      </c>
      <c r="G3506">
        <v>8124</v>
      </c>
      <c r="H3506">
        <v>0.49051658275909499</v>
      </c>
      <c r="I3506">
        <v>0.99999999999997702</v>
      </c>
      <c r="J3506">
        <v>0.95041217501583097</v>
      </c>
      <c r="K3506" t="s">
        <v>26222</v>
      </c>
      <c r="L3506">
        <v>7</v>
      </c>
      <c r="M3506" t="s">
        <v>5133</v>
      </c>
      <c r="N3506">
        <v>7.0000000000000007E-2</v>
      </c>
      <c r="O3506">
        <v>1.3084112149532701E-2</v>
      </c>
    </row>
    <row r="3507" spans="1:15">
      <c r="A3507" t="s">
        <v>4156</v>
      </c>
      <c r="B3507" t="s">
        <v>23511</v>
      </c>
      <c r="C3507" t="s">
        <v>4157</v>
      </c>
      <c r="D3507">
        <v>39</v>
      </c>
      <c r="E3507">
        <v>6152</v>
      </c>
      <c r="F3507">
        <v>46</v>
      </c>
      <c r="G3507">
        <v>7804</v>
      </c>
      <c r="H3507">
        <v>0.21252740112270599</v>
      </c>
      <c r="I3507">
        <v>0.683768713742825</v>
      </c>
      <c r="J3507">
        <v>0.58772197372736001</v>
      </c>
      <c r="K3507" t="s">
        <v>24368</v>
      </c>
      <c r="L3507">
        <v>39</v>
      </c>
      <c r="M3507" t="s">
        <v>5133</v>
      </c>
      <c r="N3507">
        <v>0.84782608695652195</v>
      </c>
      <c r="O3507">
        <v>6.3394018205461602E-3</v>
      </c>
    </row>
    <row r="3508" spans="1:15">
      <c r="A3508" t="s">
        <v>4156</v>
      </c>
      <c r="B3508" t="s">
        <v>23513</v>
      </c>
      <c r="C3508" t="s">
        <v>4157</v>
      </c>
      <c r="D3508">
        <v>7</v>
      </c>
      <c r="E3508">
        <v>535</v>
      </c>
      <c r="F3508">
        <v>53</v>
      </c>
      <c r="G3508">
        <v>8124</v>
      </c>
      <c r="H3508">
        <v>5.7405455005931499E-2</v>
      </c>
      <c r="I3508">
        <v>0.448760549738495</v>
      </c>
      <c r="J3508">
        <v>0.42650749013827299</v>
      </c>
      <c r="K3508" t="s">
        <v>24311</v>
      </c>
      <c r="L3508">
        <v>7</v>
      </c>
      <c r="M3508" t="s">
        <v>5133</v>
      </c>
      <c r="N3508">
        <v>0.13207547169811301</v>
      </c>
      <c r="O3508">
        <v>1.3084112149532701E-2</v>
      </c>
    </row>
    <row r="3509" spans="1:15">
      <c r="A3509" t="s">
        <v>4158</v>
      </c>
      <c r="B3509" t="s">
        <v>23513</v>
      </c>
      <c r="C3509" t="s">
        <v>4159</v>
      </c>
      <c r="D3509">
        <v>7</v>
      </c>
      <c r="E3509">
        <v>535</v>
      </c>
      <c r="F3509">
        <v>19</v>
      </c>
      <c r="G3509">
        <v>8124</v>
      </c>
      <c r="H3509">
        <v>1.29582608530652E-4</v>
      </c>
      <c r="I3509">
        <v>6.4105108425848503E-3</v>
      </c>
      <c r="J3509">
        <v>6.0926275528637797E-3</v>
      </c>
      <c r="K3509" t="s">
        <v>24311</v>
      </c>
      <c r="L3509">
        <v>7</v>
      </c>
      <c r="M3509" t="s">
        <v>5133</v>
      </c>
      <c r="N3509">
        <v>0.36842105263157898</v>
      </c>
      <c r="O3509">
        <v>1.3084112149532701E-2</v>
      </c>
    </row>
    <row r="3510" spans="1:15">
      <c r="A3510" t="s">
        <v>4158</v>
      </c>
      <c r="B3510" t="s">
        <v>23511</v>
      </c>
      <c r="C3510" t="s">
        <v>4159</v>
      </c>
      <c r="D3510">
        <v>20</v>
      </c>
      <c r="E3510">
        <v>6152</v>
      </c>
      <c r="F3510">
        <v>25</v>
      </c>
      <c r="G3510">
        <v>7804</v>
      </c>
      <c r="H3510">
        <v>0.55917526944233598</v>
      </c>
      <c r="I3510">
        <v>0.968912233598893</v>
      </c>
      <c r="J3510">
        <v>0.832812322140707</v>
      </c>
      <c r="K3510" t="s">
        <v>26223</v>
      </c>
      <c r="L3510">
        <v>20</v>
      </c>
      <c r="M3510" t="s">
        <v>5133</v>
      </c>
      <c r="N3510">
        <v>0.8</v>
      </c>
      <c r="O3510">
        <v>3.2509752925877801E-3</v>
      </c>
    </row>
    <row r="3511" spans="1:15">
      <c r="A3511" t="s">
        <v>4160</v>
      </c>
      <c r="B3511" t="s">
        <v>23513</v>
      </c>
      <c r="C3511" t="s">
        <v>4161</v>
      </c>
      <c r="D3511">
        <v>6</v>
      </c>
      <c r="E3511">
        <v>535</v>
      </c>
      <c r="F3511">
        <v>6</v>
      </c>
      <c r="G3511">
        <v>8124</v>
      </c>
      <c r="H3511" s="34">
        <v>7.9448707582857104E-8</v>
      </c>
      <c r="I3511" s="34">
        <v>1.57005779270884E-5</v>
      </c>
      <c r="J3511" s="34">
        <v>1.492202041669E-5</v>
      </c>
      <c r="K3511" t="s">
        <v>23715</v>
      </c>
      <c r="L3511">
        <v>6</v>
      </c>
      <c r="M3511" t="s">
        <v>5133</v>
      </c>
      <c r="N3511">
        <v>1</v>
      </c>
      <c r="O3511">
        <v>1.1214953271028E-2</v>
      </c>
    </row>
    <row r="3512" spans="1:15">
      <c r="A3512" t="s">
        <v>4162</v>
      </c>
      <c r="B3512" t="s">
        <v>23511</v>
      </c>
      <c r="C3512" t="s">
        <v>4163</v>
      </c>
      <c r="D3512">
        <v>21</v>
      </c>
      <c r="E3512">
        <v>6152</v>
      </c>
      <c r="F3512">
        <v>21</v>
      </c>
      <c r="G3512">
        <v>7804</v>
      </c>
      <c r="H3512">
        <v>6.7225794545058698E-3</v>
      </c>
      <c r="I3512">
        <v>6.1969845252444103E-2</v>
      </c>
      <c r="J3512">
        <v>5.3265145116078001E-2</v>
      </c>
      <c r="K3512" t="s">
        <v>24371</v>
      </c>
      <c r="L3512">
        <v>21</v>
      </c>
      <c r="M3512" t="s">
        <v>5133</v>
      </c>
      <c r="N3512">
        <v>1</v>
      </c>
      <c r="O3512">
        <v>3.41352405721717E-3</v>
      </c>
    </row>
    <row r="3513" spans="1:15">
      <c r="A3513" t="s">
        <v>4164</v>
      </c>
      <c r="B3513" t="s">
        <v>23518</v>
      </c>
      <c r="C3513" t="s">
        <v>4165</v>
      </c>
      <c r="D3513">
        <v>2</v>
      </c>
      <c r="E3513">
        <v>787</v>
      </c>
      <c r="F3513">
        <v>24</v>
      </c>
      <c r="G3513">
        <v>7393</v>
      </c>
      <c r="H3513">
        <v>0.74146761916767701</v>
      </c>
      <c r="I3513">
        <v>1</v>
      </c>
      <c r="J3513">
        <v>0.966855260484069</v>
      </c>
      <c r="K3513" t="s">
        <v>24124</v>
      </c>
      <c r="L3513">
        <v>2</v>
      </c>
      <c r="M3513" t="s">
        <v>5133</v>
      </c>
      <c r="N3513">
        <v>8.3333333333333301E-2</v>
      </c>
      <c r="O3513">
        <v>2.5412960609911099E-3</v>
      </c>
    </row>
    <row r="3514" spans="1:15">
      <c r="A3514" t="s">
        <v>4164</v>
      </c>
      <c r="B3514" t="s">
        <v>23511</v>
      </c>
      <c r="C3514" t="s">
        <v>4165</v>
      </c>
      <c r="D3514">
        <v>22</v>
      </c>
      <c r="E3514">
        <v>6152</v>
      </c>
      <c r="F3514">
        <v>25</v>
      </c>
      <c r="G3514">
        <v>7804</v>
      </c>
      <c r="H3514">
        <v>0.192768852775347</v>
      </c>
      <c r="I3514">
        <v>0.63663514108463504</v>
      </c>
      <c r="J3514">
        <v>0.54720909884038105</v>
      </c>
      <c r="K3514" t="s">
        <v>26224</v>
      </c>
      <c r="L3514">
        <v>22</v>
      </c>
      <c r="M3514" t="s">
        <v>5133</v>
      </c>
      <c r="N3514">
        <v>0.88</v>
      </c>
      <c r="O3514">
        <v>3.57607282184655E-3</v>
      </c>
    </row>
    <row r="3515" spans="1:15">
      <c r="A3515" t="s">
        <v>4166</v>
      </c>
      <c r="B3515" t="s">
        <v>23518</v>
      </c>
      <c r="C3515" t="s">
        <v>4167</v>
      </c>
      <c r="D3515">
        <v>2</v>
      </c>
      <c r="E3515">
        <v>787</v>
      </c>
      <c r="F3515">
        <v>2</v>
      </c>
      <c r="G3515">
        <v>7393</v>
      </c>
      <c r="H3515">
        <v>1.1319170819711901E-2</v>
      </c>
      <c r="I3515">
        <v>0.24323860088996599</v>
      </c>
      <c r="J3515">
        <v>0.235176520823249</v>
      </c>
      <c r="K3515" t="s">
        <v>24124</v>
      </c>
      <c r="L3515">
        <v>2</v>
      </c>
      <c r="M3515" t="s">
        <v>5133</v>
      </c>
      <c r="N3515">
        <v>1</v>
      </c>
      <c r="O3515">
        <v>2.5412960609911099E-3</v>
      </c>
    </row>
    <row r="3516" spans="1:15">
      <c r="A3516" t="s">
        <v>4168</v>
      </c>
      <c r="B3516" t="s">
        <v>23511</v>
      </c>
      <c r="C3516" t="s">
        <v>4169</v>
      </c>
      <c r="D3516">
        <v>150</v>
      </c>
      <c r="E3516">
        <v>6152</v>
      </c>
      <c r="F3516">
        <v>196</v>
      </c>
      <c r="G3516">
        <v>7804</v>
      </c>
      <c r="H3516">
        <v>0.81346957520151797</v>
      </c>
      <c r="I3516">
        <v>0.97594540188385803</v>
      </c>
      <c r="J3516">
        <v>0.83885756443231496</v>
      </c>
      <c r="K3516" t="s">
        <v>26225</v>
      </c>
      <c r="L3516">
        <v>150</v>
      </c>
      <c r="M3516" t="s">
        <v>5133</v>
      </c>
      <c r="N3516">
        <v>0.76530612244898</v>
      </c>
      <c r="O3516">
        <v>2.43823146944083E-2</v>
      </c>
    </row>
    <row r="3517" spans="1:15">
      <c r="A3517" t="s">
        <v>4168</v>
      </c>
      <c r="B3517" t="s">
        <v>23518</v>
      </c>
      <c r="C3517" t="s">
        <v>4169</v>
      </c>
      <c r="D3517">
        <v>28</v>
      </c>
      <c r="E3517">
        <v>787</v>
      </c>
      <c r="F3517">
        <v>182</v>
      </c>
      <c r="G3517">
        <v>7393</v>
      </c>
      <c r="H3517">
        <v>2.8419490802550702E-2</v>
      </c>
      <c r="I3517">
        <v>0.44363642296891398</v>
      </c>
      <c r="J3517">
        <v>0.42893220928983</v>
      </c>
      <c r="K3517" t="s">
        <v>26226</v>
      </c>
      <c r="L3517">
        <v>28</v>
      </c>
      <c r="M3517" t="s">
        <v>5133</v>
      </c>
      <c r="N3517">
        <v>0.15384615384615399</v>
      </c>
      <c r="O3517">
        <v>3.5578144853875497E-2</v>
      </c>
    </row>
    <row r="3518" spans="1:15">
      <c r="A3518" t="s">
        <v>4168</v>
      </c>
      <c r="B3518" t="s">
        <v>23513</v>
      </c>
      <c r="C3518" t="s">
        <v>4169</v>
      </c>
      <c r="D3518">
        <v>6</v>
      </c>
      <c r="E3518">
        <v>535</v>
      </c>
      <c r="F3518">
        <v>205</v>
      </c>
      <c r="G3518">
        <v>8124</v>
      </c>
      <c r="H3518">
        <v>0.99411459636025001</v>
      </c>
      <c r="I3518">
        <v>0.99999999999997702</v>
      </c>
      <c r="J3518">
        <v>0.95041217501583097</v>
      </c>
      <c r="K3518" t="s">
        <v>26227</v>
      </c>
      <c r="L3518">
        <v>6</v>
      </c>
      <c r="M3518" t="s">
        <v>5133</v>
      </c>
      <c r="N3518">
        <v>2.92682926829268E-2</v>
      </c>
      <c r="O3518">
        <v>1.1214953271028E-2</v>
      </c>
    </row>
    <row r="3519" spans="1:15">
      <c r="A3519" t="s">
        <v>4170</v>
      </c>
      <c r="B3519" t="s">
        <v>23513</v>
      </c>
      <c r="C3519" t="s">
        <v>4171</v>
      </c>
      <c r="D3519">
        <v>7</v>
      </c>
      <c r="E3519">
        <v>535</v>
      </c>
      <c r="F3519">
        <v>181</v>
      </c>
      <c r="G3519">
        <v>8124</v>
      </c>
      <c r="H3519">
        <v>0.95887997767857702</v>
      </c>
      <c r="I3519">
        <v>0.99999999999997702</v>
      </c>
      <c r="J3519">
        <v>0.95041217501583097</v>
      </c>
      <c r="K3519" t="s">
        <v>26228</v>
      </c>
      <c r="L3519">
        <v>7</v>
      </c>
      <c r="M3519" t="s">
        <v>5133</v>
      </c>
      <c r="N3519">
        <v>3.8674033149171297E-2</v>
      </c>
      <c r="O3519">
        <v>1.3084112149532701E-2</v>
      </c>
    </row>
    <row r="3520" spans="1:15">
      <c r="A3520" t="s">
        <v>4170</v>
      </c>
      <c r="B3520" t="s">
        <v>23511</v>
      </c>
      <c r="C3520" t="s">
        <v>4171</v>
      </c>
      <c r="D3520">
        <v>155</v>
      </c>
      <c r="E3520">
        <v>6152</v>
      </c>
      <c r="F3520">
        <v>185</v>
      </c>
      <c r="G3520">
        <v>7804</v>
      </c>
      <c r="H3520">
        <v>5.4094497655007401E-2</v>
      </c>
      <c r="I3520">
        <v>0.28959482308693002</v>
      </c>
      <c r="J3520">
        <v>0.248916391734606</v>
      </c>
      <c r="K3520" t="s">
        <v>26229</v>
      </c>
      <c r="L3520">
        <v>155</v>
      </c>
      <c r="M3520" t="s">
        <v>5133</v>
      </c>
      <c r="N3520">
        <v>0.83783783783783805</v>
      </c>
      <c r="O3520">
        <v>2.51950585175553E-2</v>
      </c>
    </row>
    <row r="3521" spans="1:15">
      <c r="A3521" t="s">
        <v>4170</v>
      </c>
      <c r="B3521" t="s">
        <v>23518</v>
      </c>
      <c r="C3521" t="s">
        <v>4171</v>
      </c>
      <c r="D3521">
        <v>16</v>
      </c>
      <c r="E3521">
        <v>787</v>
      </c>
      <c r="F3521">
        <v>175</v>
      </c>
      <c r="G3521">
        <v>7393</v>
      </c>
      <c r="H3521">
        <v>0.77752341836074701</v>
      </c>
      <c r="I3521">
        <v>1</v>
      </c>
      <c r="J3521">
        <v>0.966855260484069</v>
      </c>
      <c r="K3521" t="s">
        <v>26230</v>
      </c>
      <c r="L3521">
        <v>16</v>
      </c>
      <c r="M3521" t="s">
        <v>5133</v>
      </c>
      <c r="N3521">
        <v>9.1428571428571401E-2</v>
      </c>
      <c r="O3521">
        <v>2.0330368487928799E-2</v>
      </c>
    </row>
    <row r="3522" spans="1:15">
      <c r="A3522" t="s">
        <v>4172</v>
      </c>
      <c r="B3522" t="s">
        <v>23513</v>
      </c>
      <c r="C3522" t="s">
        <v>4173</v>
      </c>
      <c r="D3522">
        <v>3</v>
      </c>
      <c r="E3522">
        <v>535</v>
      </c>
      <c r="F3522">
        <v>22</v>
      </c>
      <c r="G3522">
        <v>8124</v>
      </c>
      <c r="H3522">
        <v>0.17337112747789299</v>
      </c>
      <c r="I3522">
        <v>0.75508452473579202</v>
      </c>
      <c r="J3522">
        <v>0.71764152547495597</v>
      </c>
      <c r="K3522" t="s">
        <v>26231</v>
      </c>
      <c r="L3522">
        <v>3</v>
      </c>
      <c r="M3522" t="s">
        <v>5133</v>
      </c>
      <c r="N3522">
        <v>0.13636363636363599</v>
      </c>
      <c r="O3522">
        <v>5.60747663551402E-3</v>
      </c>
    </row>
    <row r="3523" spans="1:15">
      <c r="A3523" t="s">
        <v>4172</v>
      </c>
      <c r="B3523" t="s">
        <v>23518</v>
      </c>
      <c r="C3523" t="s">
        <v>4173</v>
      </c>
      <c r="D3523">
        <v>2</v>
      </c>
      <c r="E3523">
        <v>787</v>
      </c>
      <c r="F3523">
        <v>17</v>
      </c>
      <c r="G3523">
        <v>7393</v>
      </c>
      <c r="H3523">
        <v>0.55380850449894603</v>
      </c>
      <c r="I3523">
        <v>1</v>
      </c>
      <c r="J3523">
        <v>0.966855260484069</v>
      </c>
      <c r="K3523" t="s">
        <v>26232</v>
      </c>
      <c r="L3523">
        <v>2</v>
      </c>
      <c r="M3523" t="s">
        <v>5133</v>
      </c>
      <c r="N3523">
        <v>0.11764705882352899</v>
      </c>
      <c r="O3523">
        <v>2.5412960609911099E-3</v>
      </c>
    </row>
    <row r="3524" spans="1:15">
      <c r="A3524" t="s">
        <v>4172</v>
      </c>
      <c r="B3524" t="s">
        <v>23511</v>
      </c>
      <c r="C3524" t="s">
        <v>4173</v>
      </c>
      <c r="D3524">
        <v>16</v>
      </c>
      <c r="E3524">
        <v>6152</v>
      </c>
      <c r="F3524">
        <v>21</v>
      </c>
      <c r="G3524">
        <v>7804</v>
      </c>
      <c r="H3524">
        <v>0.72519464518531396</v>
      </c>
      <c r="I3524">
        <v>0.968912233598893</v>
      </c>
      <c r="J3524">
        <v>0.832812322140707</v>
      </c>
      <c r="K3524" t="s">
        <v>26233</v>
      </c>
      <c r="L3524">
        <v>16</v>
      </c>
      <c r="M3524" t="s">
        <v>5133</v>
      </c>
      <c r="N3524">
        <v>0.76190476190476197</v>
      </c>
      <c r="O3524">
        <v>2.6007802340702198E-3</v>
      </c>
    </row>
    <row r="3525" spans="1:15">
      <c r="A3525" t="s">
        <v>4174</v>
      </c>
      <c r="B3525" t="s">
        <v>23518</v>
      </c>
      <c r="C3525" t="s">
        <v>4175</v>
      </c>
      <c r="D3525">
        <v>1</v>
      </c>
      <c r="E3525">
        <v>787</v>
      </c>
      <c r="F3525">
        <v>29</v>
      </c>
      <c r="G3525">
        <v>7393</v>
      </c>
      <c r="H3525">
        <v>0.96201877974845496</v>
      </c>
      <c r="I3525">
        <v>1</v>
      </c>
      <c r="J3525">
        <v>0.966855260484069</v>
      </c>
      <c r="K3525" t="s">
        <v>26234</v>
      </c>
      <c r="L3525">
        <v>1</v>
      </c>
      <c r="M3525" t="s">
        <v>5133</v>
      </c>
      <c r="N3525">
        <v>3.4482758620689703E-2</v>
      </c>
      <c r="O3525">
        <v>1.27064803049555E-3</v>
      </c>
    </row>
    <row r="3526" spans="1:15">
      <c r="A3526" t="s">
        <v>4174</v>
      </c>
      <c r="B3526" t="s">
        <v>23513</v>
      </c>
      <c r="C3526" t="s">
        <v>4175</v>
      </c>
      <c r="D3526">
        <v>4</v>
      </c>
      <c r="E3526">
        <v>535</v>
      </c>
      <c r="F3526">
        <v>26</v>
      </c>
      <c r="G3526">
        <v>8124</v>
      </c>
      <c r="H3526">
        <v>8.7951800982804099E-2</v>
      </c>
      <c r="I3526">
        <v>0.55640239951011705</v>
      </c>
      <c r="J3526">
        <v>0.52881161470244997</v>
      </c>
      <c r="K3526" t="s">
        <v>26235</v>
      </c>
      <c r="L3526">
        <v>4</v>
      </c>
      <c r="M3526" t="s">
        <v>5133</v>
      </c>
      <c r="N3526">
        <v>0.15384615384615399</v>
      </c>
      <c r="O3526">
        <v>7.4766355140186902E-3</v>
      </c>
    </row>
    <row r="3527" spans="1:15">
      <c r="A3527" t="s">
        <v>4174</v>
      </c>
      <c r="B3527" t="s">
        <v>23511</v>
      </c>
      <c r="C3527" t="s">
        <v>4175</v>
      </c>
      <c r="D3527">
        <v>23</v>
      </c>
      <c r="E3527">
        <v>6152</v>
      </c>
      <c r="F3527">
        <v>28</v>
      </c>
      <c r="G3527">
        <v>7804</v>
      </c>
      <c r="H3527">
        <v>0.43904239052723998</v>
      </c>
      <c r="I3527">
        <v>0.96083957126938102</v>
      </c>
      <c r="J3527">
        <v>0.82587360011061495</v>
      </c>
      <c r="K3527" t="s">
        <v>26236</v>
      </c>
      <c r="L3527">
        <v>23</v>
      </c>
      <c r="M3527" t="s">
        <v>5133</v>
      </c>
      <c r="N3527">
        <v>0.82142857142857095</v>
      </c>
      <c r="O3527">
        <v>3.73862158647594E-3</v>
      </c>
    </row>
    <row r="3528" spans="1:15">
      <c r="A3528" t="s">
        <v>4176</v>
      </c>
      <c r="B3528" t="s">
        <v>23513</v>
      </c>
      <c r="C3528" t="s">
        <v>4177</v>
      </c>
      <c r="D3528">
        <v>2</v>
      </c>
      <c r="E3528">
        <v>535</v>
      </c>
      <c r="F3528">
        <v>21</v>
      </c>
      <c r="G3528">
        <v>8124</v>
      </c>
      <c r="H3528">
        <v>0.40690215816583097</v>
      </c>
      <c r="I3528">
        <v>0.99999999999997702</v>
      </c>
      <c r="J3528">
        <v>0.95041217501583097</v>
      </c>
      <c r="K3528" t="s">
        <v>25219</v>
      </c>
      <c r="L3528">
        <v>2</v>
      </c>
      <c r="M3528" t="s">
        <v>5133</v>
      </c>
      <c r="N3528">
        <v>9.5238095238095205E-2</v>
      </c>
      <c r="O3528">
        <v>3.7383177570093499E-3</v>
      </c>
    </row>
    <row r="3529" spans="1:15">
      <c r="A3529" t="s">
        <v>4176</v>
      </c>
      <c r="B3529" t="s">
        <v>23518</v>
      </c>
      <c r="C3529" t="s">
        <v>4177</v>
      </c>
      <c r="D3529">
        <v>2</v>
      </c>
      <c r="E3529">
        <v>787</v>
      </c>
      <c r="F3529">
        <v>15</v>
      </c>
      <c r="G3529">
        <v>7393</v>
      </c>
      <c r="H3529">
        <v>0.48505374542886198</v>
      </c>
      <c r="I3529">
        <v>1</v>
      </c>
      <c r="J3529">
        <v>0.966855260484069</v>
      </c>
      <c r="K3529" t="s">
        <v>26232</v>
      </c>
      <c r="L3529">
        <v>2</v>
      </c>
      <c r="M3529" t="s">
        <v>5133</v>
      </c>
      <c r="N3529">
        <v>0.133333333333333</v>
      </c>
      <c r="O3529">
        <v>2.5412960609911099E-3</v>
      </c>
    </row>
    <row r="3530" spans="1:15">
      <c r="A3530" t="s">
        <v>4176</v>
      </c>
      <c r="B3530" t="s">
        <v>23511</v>
      </c>
      <c r="C3530" t="s">
        <v>4177</v>
      </c>
      <c r="D3530">
        <v>14</v>
      </c>
      <c r="E3530">
        <v>6152</v>
      </c>
      <c r="F3530">
        <v>18</v>
      </c>
      <c r="G3530">
        <v>7804</v>
      </c>
      <c r="H3530">
        <v>0.67155994130583696</v>
      </c>
      <c r="I3530">
        <v>0.968912233598893</v>
      </c>
      <c r="J3530">
        <v>0.832812322140707</v>
      </c>
      <c r="K3530" t="s">
        <v>26237</v>
      </c>
      <c r="L3530">
        <v>14</v>
      </c>
      <c r="M3530" t="s">
        <v>5133</v>
      </c>
      <c r="N3530">
        <v>0.77777777777777801</v>
      </c>
      <c r="O3530">
        <v>2.2756827048114399E-3</v>
      </c>
    </row>
    <row r="3531" spans="1:15">
      <c r="A3531" t="s">
        <v>4178</v>
      </c>
      <c r="B3531" t="s">
        <v>23511</v>
      </c>
      <c r="C3531" t="s">
        <v>4179</v>
      </c>
      <c r="D3531">
        <v>8</v>
      </c>
      <c r="E3531">
        <v>6152</v>
      </c>
      <c r="F3531">
        <v>8</v>
      </c>
      <c r="G3531">
        <v>7804</v>
      </c>
      <c r="H3531">
        <v>0.148995721685201</v>
      </c>
      <c r="I3531">
        <v>0.54611425167193095</v>
      </c>
      <c r="J3531">
        <v>0.46940338073728599</v>
      </c>
      <c r="K3531" t="s">
        <v>26238</v>
      </c>
      <c r="L3531">
        <v>8</v>
      </c>
      <c r="M3531" t="s">
        <v>5133</v>
      </c>
      <c r="N3531">
        <v>1</v>
      </c>
      <c r="O3531">
        <v>1.3003901170351099E-3</v>
      </c>
    </row>
    <row r="3532" spans="1:15">
      <c r="A3532" t="s">
        <v>4180</v>
      </c>
      <c r="B3532" t="s">
        <v>23513</v>
      </c>
      <c r="C3532" t="s">
        <v>4181</v>
      </c>
      <c r="D3532">
        <v>89</v>
      </c>
      <c r="E3532">
        <v>535</v>
      </c>
      <c r="F3532">
        <v>1969</v>
      </c>
      <c r="G3532">
        <v>8124</v>
      </c>
      <c r="H3532">
        <v>0.99999592693348005</v>
      </c>
      <c r="I3532">
        <v>0.99999999999997702</v>
      </c>
      <c r="J3532">
        <v>0.95041217501583097</v>
      </c>
      <c r="K3532" t="s">
        <v>26239</v>
      </c>
      <c r="L3532">
        <v>89</v>
      </c>
      <c r="M3532" t="s">
        <v>5133</v>
      </c>
      <c r="N3532">
        <v>4.5200609446419501E-2</v>
      </c>
      <c r="O3532">
        <v>0.166355140186916</v>
      </c>
    </row>
    <row r="3533" spans="1:15">
      <c r="A3533" t="s">
        <v>4180</v>
      </c>
      <c r="B3533" t="s">
        <v>23518</v>
      </c>
      <c r="C3533" t="s">
        <v>4181</v>
      </c>
      <c r="D3533">
        <v>166</v>
      </c>
      <c r="E3533">
        <v>787</v>
      </c>
      <c r="F3533">
        <v>1753</v>
      </c>
      <c r="G3533">
        <v>7393</v>
      </c>
      <c r="H3533">
        <v>0.97049477339636503</v>
      </c>
      <c r="I3533">
        <v>1</v>
      </c>
      <c r="J3533">
        <v>0.966855260484069</v>
      </c>
      <c r="K3533" t="s">
        <v>26240</v>
      </c>
      <c r="L3533">
        <v>166</v>
      </c>
      <c r="M3533" t="s">
        <v>5133</v>
      </c>
      <c r="N3533">
        <v>9.4694808899030203E-2</v>
      </c>
      <c r="O3533">
        <v>0.21092757306226201</v>
      </c>
    </row>
    <row r="3534" spans="1:15">
      <c r="A3534" t="s">
        <v>4180</v>
      </c>
      <c r="B3534" t="s">
        <v>23511</v>
      </c>
      <c r="C3534" t="s">
        <v>4181</v>
      </c>
      <c r="D3534">
        <v>1593</v>
      </c>
      <c r="E3534">
        <v>6152</v>
      </c>
      <c r="F3534">
        <v>1929</v>
      </c>
      <c r="G3534">
        <v>7804</v>
      </c>
      <c r="H3534" s="34">
        <v>1.3941463690444001E-6</v>
      </c>
      <c r="I3534" s="34">
        <v>4.6058291957188201E-5</v>
      </c>
      <c r="J3534" s="34">
        <v>3.9588635325849202E-5</v>
      </c>
      <c r="K3534" t="s">
        <v>26241</v>
      </c>
      <c r="L3534">
        <v>1593</v>
      </c>
      <c r="M3534" t="s">
        <v>5133</v>
      </c>
      <c r="N3534">
        <v>0.82581648522550499</v>
      </c>
      <c r="O3534">
        <v>0.258940182054616</v>
      </c>
    </row>
    <row r="3535" spans="1:15">
      <c r="A3535" t="s">
        <v>4182</v>
      </c>
      <c r="B3535" t="s">
        <v>23518</v>
      </c>
      <c r="C3535" t="s">
        <v>4183</v>
      </c>
      <c r="D3535">
        <v>2</v>
      </c>
      <c r="E3535">
        <v>787</v>
      </c>
      <c r="F3535">
        <v>78</v>
      </c>
      <c r="G3535">
        <v>7393</v>
      </c>
      <c r="H3535">
        <v>0.99847545872576704</v>
      </c>
      <c r="I3535">
        <v>1</v>
      </c>
      <c r="J3535">
        <v>0.966855260484069</v>
      </c>
      <c r="K3535" t="s">
        <v>26242</v>
      </c>
      <c r="L3535">
        <v>2</v>
      </c>
      <c r="M3535" t="s">
        <v>5133</v>
      </c>
      <c r="N3535">
        <v>2.5641025641025599E-2</v>
      </c>
      <c r="O3535">
        <v>2.5412960609911099E-3</v>
      </c>
    </row>
    <row r="3536" spans="1:15">
      <c r="A3536" t="s">
        <v>4182</v>
      </c>
      <c r="B3536" t="s">
        <v>23513</v>
      </c>
      <c r="C3536" t="s">
        <v>4183</v>
      </c>
      <c r="D3536">
        <v>1</v>
      </c>
      <c r="E3536">
        <v>535</v>
      </c>
      <c r="F3536">
        <v>119</v>
      </c>
      <c r="G3536">
        <v>8124</v>
      </c>
      <c r="H3536">
        <v>0.99971646090417798</v>
      </c>
      <c r="I3536">
        <v>0.99999999999997702</v>
      </c>
      <c r="J3536">
        <v>0.95041217501583097</v>
      </c>
      <c r="K3536" t="s">
        <v>25419</v>
      </c>
      <c r="L3536">
        <v>1</v>
      </c>
      <c r="M3536" t="s">
        <v>5133</v>
      </c>
      <c r="N3536">
        <v>8.4033613445378096E-3</v>
      </c>
      <c r="O3536">
        <v>1.8691588785046699E-3</v>
      </c>
    </row>
    <row r="3537" spans="1:15">
      <c r="A3537" t="s">
        <v>4182</v>
      </c>
      <c r="B3537" t="s">
        <v>23511</v>
      </c>
      <c r="C3537" t="s">
        <v>4183</v>
      </c>
      <c r="D3537">
        <v>93</v>
      </c>
      <c r="E3537">
        <v>6152</v>
      </c>
      <c r="F3537">
        <v>104</v>
      </c>
      <c r="G3537">
        <v>7804</v>
      </c>
      <c r="H3537">
        <v>3.39545821229884E-3</v>
      </c>
      <c r="I3537">
        <v>3.5905785284728299E-2</v>
      </c>
      <c r="J3537">
        <v>3.08622178400931E-2</v>
      </c>
      <c r="K3537" t="s">
        <v>26243</v>
      </c>
      <c r="L3537">
        <v>93</v>
      </c>
      <c r="M3537" t="s">
        <v>5133</v>
      </c>
      <c r="N3537">
        <v>0.89423076923076905</v>
      </c>
      <c r="O3537">
        <v>1.51170351105332E-2</v>
      </c>
    </row>
    <row r="3538" spans="1:15">
      <c r="A3538" t="s">
        <v>4184</v>
      </c>
      <c r="B3538" t="s">
        <v>23511</v>
      </c>
      <c r="C3538" t="s">
        <v>4185</v>
      </c>
      <c r="D3538">
        <v>7</v>
      </c>
      <c r="E3538">
        <v>6152</v>
      </c>
      <c r="F3538">
        <v>9</v>
      </c>
      <c r="G3538">
        <v>7804</v>
      </c>
      <c r="H3538">
        <v>0.70695686083507503</v>
      </c>
      <c r="I3538">
        <v>0.968912233598893</v>
      </c>
      <c r="J3538">
        <v>0.832812322140707</v>
      </c>
      <c r="K3538" t="s">
        <v>26244</v>
      </c>
      <c r="L3538">
        <v>7</v>
      </c>
      <c r="M3538" t="s">
        <v>5133</v>
      </c>
      <c r="N3538">
        <v>0.77777777777777801</v>
      </c>
      <c r="O3538">
        <v>1.13784135240572E-3</v>
      </c>
    </row>
    <row r="3539" spans="1:15">
      <c r="A3539" t="s">
        <v>4184</v>
      </c>
      <c r="B3539" t="s">
        <v>23518</v>
      </c>
      <c r="C3539" t="s">
        <v>4185</v>
      </c>
      <c r="D3539">
        <v>2</v>
      </c>
      <c r="E3539">
        <v>787</v>
      </c>
      <c r="F3539">
        <v>10</v>
      </c>
      <c r="G3539">
        <v>7393</v>
      </c>
      <c r="H3539">
        <v>0.28895773872730401</v>
      </c>
      <c r="I3539">
        <v>0.97863801257884697</v>
      </c>
      <c r="J3539">
        <v>0.94620131057153301</v>
      </c>
      <c r="K3539" t="s">
        <v>26242</v>
      </c>
      <c r="L3539">
        <v>2</v>
      </c>
      <c r="M3539" t="s">
        <v>5133</v>
      </c>
      <c r="N3539">
        <v>0.2</v>
      </c>
      <c r="O3539">
        <v>2.5412960609911099E-3</v>
      </c>
    </row>
    <row r="3540" spans="1:15">
      <c r="A3540" t="s">
        <v>4186</v>
      </c>
      <c r="B3540" t="s">
        <v>23511</v>
      </c>
      <c r="C3540" t="s">
        <v>4187</v>
      </c>
      <c r="D3540">
        <v>8</v>
      </c>
      <c r="E3540">
        <v>6152</v>
      </c>
      <c r="F3540">
        <v>10</v>
      </c>
      <c r="G3540">
        <v>7804</v>
      </c>
      <c r="H3540">
        <v>0.64231594183968699</v>
      </c>
      <c r="I3540">
        <v>0.968912233598893</v>
      </c>
      <c r="J3540">
        <v>0.832812322140707</v>
      </c>
      <c r="K3540" t="s">
        <v>26245</v>
      </c>
      <c r="L3540">
        <v>8</v>
      </c>
      <c r="M3540" t="s">
        <v>5133</v>
      </c>
      <c r="N3540">
        <v>0.8</v>
      </c>
      <c r="O3540">
        <v>1.3003901170351099E-3</v>
      </c>
    </row>
    <row r="3541" spans="1:15">
      <c r="A3541" t="s">
        <v>4188</v>
      </c>
      <c r="B3541" t="s">
        <v>23511</v>
      </c>
      <c r="C3541" t="s">
        <v>4189</v>
      </c>
      <c r="D3541">
        <v>3</v>
      </c>
      <c r="E3541">
        <v>6152</v>
      </c>
      <c r="F3541">
        <v>6</v>
      </c>
      <c r="G3541">
        <v>7804</v>
      </c>
      <c r="H3541">
        <v>0.97922542091541498</v>
      </c>
      <c r="I3541">
        <v>1</v>
      </c>
      <c r="J3541">
        <v>0.85953329234717102</v>
      </c>
      <c r="K3541" t="s">
        <v>26246</v>
      </c>
      <c r="L3541">
        <v>3</v>
      </c>
      <c r="M3541" t="s">
        <v>5133</v>
      </c>
      <c r="N3541">
        <v>0.5</v>
      </c>
      <c r="O3541">
        <v>4.8764629388816603E-4</v>
      </c>
    </row>
    <row r="3542" spans="1:15">
      <c r="A3542" t="s">
        <v>4190</v>
      </c>
      <c r="B3542" t="s">
        <v>23513</v>
      </c>
      <c r="C3542" t="s">
        <v>4191</v>
      </c>
      <c r="D3542">
        <v>1</v>
      </c>
      <c r="E3542">
        <v>535</v>
      </c>
      <c r="F3542">
        <v>5</v>
      </c>
      <c r="G3542">
        <v>8124</v>
      </c>
      <c r="H3542">
        <v>0.28872836491514098</v>
      </c>
      <c r="I3542">
        <v>0.92669970177713501</v>
      </c>
      <c r="J3542">
        <v>0.88074667915254901</v>
      </c>
      <c r="K3542" t="s">
        <v>25283</v>
      </c>
      <c r="L3542">
        <v>1</v>
      </c>
      <c r="M3542" t="s">
        <v>5133</v>
      </c>
      <c r="N3542">
        <v>0.2</v>
      </c>
      <c r="O3542">
        <v>1.8691588785046699E-3</v>
      </c>
    </row>
    <row r="3543" spans="1:15">
      <c r="A3543" t="s">
        <v>4190</v>
      </c>
      <c r="B3543" t="s">
        <v>23511</v>
      </c>
      <c r="C3543" t="s">
        <v>4191</v>
      </c>
      <c r="D3543">
        <v>3</v>
      </c>
      <c r="E3543">
        <v>6152</v>
      </c>
      <c r="F3543">
        <v>5</v>
      </c>
      <c r="G3543">
        <v>7804</v>
      </c>
      <c r="H3543">
        <v>0.93277286492067202</v>
      </c>
      <c r="I3543">
        <v>1</v>
      </c>
      <c r="J3543">
        <v>0.85953329234717102</v>
      </c>
      <c r="K3543" t="s">
        <v>25683</v>
      </c>
      <c r="L3543">
        <v>3</v>
      </c>
      <c r="M3543" t="s">
        <v>5133</v>
      </c>
      <c r="N3543">
        <v>0.6</v>
      </c>
      <c r="O3543">
        <v>4.8764629388816603E-4</v>
      </c>
    </row>
    <row r="3544" spans="1:15">
      <c r="A3544" t="s">
        <v>4192</v>
      </c>
      <c r="B3544" t="s">
        <v>23513</v>
      </c>
      <c r="C3544" t="s">
        <v>4193</v>
      </c>
      <c r="D3544">
        <v>8</v>
      </c>
      <c r="E3544">
        <v>535</v>
      </c>
      <c r="F3544">
        <v>189</v>
      </c>
      <c r="G3544">
        <v>8124</v>
      </c>
      <c r="H3544">
        <v>0.93696495916011002</v>
      </c>
      <c r="I3544">
        <v>0.99999999999997702</v>
      </c>
      <c r="J3544">
        <v>0.95041217501583097</v>
      </c>
      <c r="K3544" t="s">
        <v>26247</v>
      </c>
      <c r="L3544">
        <v>8</v>
      </c>
      <c r="M3544" t="s">
        <v>5133</v>
      </c>
      <c r="N3544">
        <v>4.2328042328042298E-2</v>
      </c>
      <c r="O3544">
        <v>1.4953271028037399E-2</v>
      </c>
    </row>
    <row r="3545" spans="1:15">
      <c r="A3545" t="s">
        <v>4192</v>
      </c>
      <c r="B3545" t="s">
        <v>23511</v>
      </c>
      <c r="C3545" t="s">
        <v>4193</v>
      </c>
      <c r="D3545">
        <v>151</v>
      </c>
      <c r="E3545">
        <v>6152</v>
      </c>
      <c r="F3545">
        <v>187</v>
      </c>
      <c r="G3545">
        <v>7804</v>
      </c>
      <c r="H3545">
        <v>0.29205968522324399</v>
      </c>
      <c r="I3545">
        <v>0.81020448119108801</v>
      </c>
      <c r="J3545">
        <v>0.69639772519260701</v>
      </c>
      <c r="K3545" t="s">
        <v>26248</v>
      </c>
      <c r="L3545">
        <v>151</v>
      </c>
      <c r="M3545" t="s">
        <v>5133</v>
      </c>
      <c r="N3545">
        <v>0.80748663101604301</v>
      </c>
      <c r="O3545">
        <v>2.45448634590377E-2</v>
      </c>
    </row>
    <row r="3546" spans="1:15">
      <c r="A3546" t="s">
        <v>4192</v>
      </c>
      <c r="B3546" t="s">
        <v>23518</v>
      </c>
      <c r="C3546" t="s">
        <v>4193</v>
      </c>
      <c r="D3546">
        <v>20</v>
      </c>
      <c r="E3546">
        <v>787</v>
      </c>
      <c r="F3546">
        <v>164</v>
      </c>
      <c r="G3546">
        <v>7393</v>
      </c>
      <c r="H3546">
        <v>0.29254496087541298</v>
      </c>
      <c r="I3546">
        <v>0.98553655459679801</v>
      </c>
      <c r="J3546">
        <v>0.95287120221125898</v>
      </c>
      <c r="K3546" t="s">
        <v>26249</v>
      </c>
      <c r="L3546">
        <v>20</v>
      </c>
      <c r="M3546" t="s">
        <v>5133</v>
      </c>
      <c r="N3546">
        <v>0.12195121951219499</v>
      </c>
      <c r="O3546">
        <v>2.5412960609911099E-2</v>
      </c>
    </row>
    <row r="3547" spans="1:15">
      <c r="A3547" t="s">
        <v>4194</v>
      </c>
      <c r="B3547" t="s">
        <v>23511</v>
      </c>
      <c r="C3547" t="s">
        <v>4195</v>
      </c>
      <c r="D3547">
        <v>22</v>
      </c>
      <c r="E3547">
        <v>6152</v>
      </c>
      <c r="F3547">
        <v>24</v>
      </c>
      <c r="G3547">
        <v>7804</v>
      </c>
      <c r="H3547">
        <v>9.0376962795474206E-2</v>
      </c>
      <c r="I3547">
        <v>0.40853420848785299</v>
      </c>
      <c r="J3547">
        <v>0.35114875325800998</v>
      </c>
      <c r="K3547" t="s">
        <v>26250</v>
      </c>
      <c r="L3547">
        <v>22</v>
      </c>
      <c r="M3547" t="s">
        <v>5133</v>
      </c>
      <c r="N3547">
        <v>0.91666666666666696</v>
      </c>
      <c r="O3547">
        <v>3.57607282184655E-3</v>
      </c>
    </row>
    <row r="3548" spans="1:15">
      <c r="A3548" t="s">
        <v>4194</v>
      </c>
      <c r="B3548" t="s">
        <v>23518</v>
      </c>
      <c r="C3548" t="s">
        <v>4195</v>
      </c>
      <c r="D3548">
        <v>2</v>
      </c>
      <c r="E3548">
        <v>787</v>
      </c>
      <c r="F3548">
        <v>19</v>
      </c>
      <c r="G3548">
        <v>7393</v>
      </c>
      <c r="H3548">
        <v>0.61580401546195596</v>
      </c>
      <c r="I3548">
        <v>1</v>
      </c>
      <c r="J3548">
        <v>0.966855260484069</v>
      </c>
      <c r="K3548" t="s">
        <v>26251</v>
      </c>
      <c r="L3548">
        <v>2</v>
      </c>
      <c r="M3548" t="s">
        <v>5133</v>
      </c>
      <c r="N3548">
        <v>0.105263157894737</v>
      </c>
      <c r="O3548">
        <v>2.5412960609911099E-3</v>
      </c>
    </row>
    <row r="3549" spans="1:15">
      <c r="A3549" t="s">
        <v>4196</v>
      </c>
      <c r="B3549" t="s">
        <v>23518</v>
      </c>
      <c r="C3549" t="s">
        <v>4197</v>
      </c>
      <c r="D3549">
        <v>1</v>
      </c>
      <c r="E3549">
        <v>787</v>
      </c>
      <c r="F3549">
        <v>9</v>
      </c>
      <c r="G3549">
        <v>7393</v>
      </c>
      <c r="H3549">
        <v>0.63708190659863195</v>
      </c>
      <c r="I3549">
        <v>1</v>
      </c>
      <c r="J3549">
        <v>0.966855260484069</v>
      </c>
      <c r="K3549" t="s">
        <v>26252</v>
      </c>
      <c r="L3549">
        <v>1</v>
      </c>
      <c r="M3549" t="s">
        <v>5133</v>
      </c>
      <c r="N3549">
        <v>0.11111111111111099</v>
      </c>
      <c r="O3549">
        <v>1.27064803049555E-3</v>
      </c>
    </row>
    <row r="3550" spans="1:15">
      <c r="A3550" t="s">
        <v>4196</v>
      </c>
      <c r="B3550" t="s">
        <v>23511</v>
      </c>
      <c r="C3550" t="s">
        <v>4197</v>
      </c>
      <c r="D3550">
        <v>9</v>
      </c>
      <c r="E3550">
        <v>6152</v>
      </c>
      <c r="F3550">
        <v>10</v>
      </c>
      <c r="G3550">
        <v>7804</v>
      </c>
      <c r="H3550">
        <v>0.341392875758884</v>
      </c>
      <c r="I3550">
        <v>0.87709103910391695</v>
      </c>
      <c r="J3550">
        <v>0.75388894852919097</v>
      </c>
      <c r="K3550" t="s">
        <v>26253</v>
      </c>
      <c r="L3550">
        <v>9</v>
      </c>
      <c r="M3550" t="s">
        <v>5133</v>
      </c>
      <c r="N3550">
        <v>0.9</v>
      </c>
      <c r="O3550">
        <v>1.4629388816645001E-3</v>
      </c>
    </row>
    <row r="3551" spans="1:15">
      <c r="A3551" t="s">
        <v>4198</v>
      </c>
      <c r="B3551" t="s">
        <v>23511</v>
      </c>
      <c r="C3551" t="s">
        <v>4199</v>
      </c>
      <c r="D3551">
        <v>1</v>
      </c>
      <c r="E3551">
        <v>6152</v>
      </c>
      <c r="F3551">
        <v>1</v>
      </c>
      <c r="G3551">
        <v>7804</v>
      </c>
      <c r="H3551">
        <v>0.788313685289595</v>
      </c>
      <c r="I3551">
        <v>0.968912233598893</v>
      </c>
      <c r="J3551">
        <v>0.832812322140707</v>
      </c>
      <c r="K3551" t="s">
        <v>26254</v>
      </c>
      <c r="L3551">
        <v>1</v>
      </c>
      <c r="M3551" t="s">
        <v>5133</v>
      </c>
      <c r="N3551">
        <v>1</v>
      </c>
      <c r="O3551">
        <v>1.6254876462938901E-4</v>
      </c>
    </row>
    <row r="3552" spans="1:15">
      <c r="A3552" t="s">
        <v>4200</v>
      </c>
      <c r="B3552" t="s">
        <v>23513</v>
      </c>
      <c r="C3552" t="s">
        <v>4201</v>
      </c>
      <c r="D3552">
        <v>2</v>
      </c>
      <c r="E3552">
        <v>535</v>
      </c>
      <c r="F3552">
        <v>40</v>
      </c>
      <c r="G3552">
        <v>8124</v>
      </c>
      <c r="H3552">
        <v>0.75034647274351696</v>
      </c>
      <c r="I3552">
        <v>0.99999999999997702</v>
      </c>
      <c r="J3552">
        <v>0.95041217501583097</v>
      </c>
      <c r="K3552" t="s">
        <v>23703</v>
      </c>
      <c r="L3552">
        <v>2</v>
      </c>
      <c r="M3552" t="s">
        <v>5133</v>
      </c>
      <c r="N3552">
        <v>0.05</v>
      </c>
      <c r="O3552">
        <v>3.7383177570093499E-3</v>
      </c>
    </row>
    <row r="3553" spans="1:15">
      <c r="A3553" t="s">
        <v>4200</v>
      </c>
      <c r="B3553" t="s">
        <v>23511</v>
      </c>
      <c r="C3553" t="s">
        <v>4201</v>
      </c>
      <c r="D3553">
        <v>34</v>
      </c>
      <c r="E3553">
        <v>6152</v>
      </c>
      <c r="F3553">
        <v>42</v>
      </c>
      <c r="G3553">
        <v>7804</v>
      </c>
      <c r="H3553">
        <v>0.45552565746103402</v>
      </c>
      <c r="I3553">
        <v>0.96083957126938102</v>
      </c>
      <c r="J3553">
        <v>0.82587360011061495</v>
      </c>
      <c r="K3553" t="s">
        <v>26255</v>
      </c>
      <c r="L3553">
        <v>34</v>
      </c>
      <c r="M3553" t="s">
        <v>5133</v>
      </c>
      <c r="N3553">
        <v>0.80952380952380998</v>
      </c>
      <c r="O3553">
        <v>5.5266579973992204E-3</v>
      </c>
    </row>
    <row r="3554" spans="1:15">
      <c r="A3554" t="s">
        <v>4200</v>
      </c>
      <c r="B3554" t="s">
        <v>23518</v>
      </c>
      <c r="C3554" t="s">
        <v>4201</v>
      </c>
      <c r="D3554">
        <v>3</v>
      </c>
      <c r="E3554">
        <v>787</v>
      </c>
      <c r="F3554">
        <v>39</v>
      </c>
      <c r="G3554">
        <v>7393</v>
      </c>
      <c r="H3554">
        <v>0.80024434388118804</v>
      </c>
      <c r="I3554">
        <v>1</v>
      </c>
      <c r="J3554">
        <v>0.966855260484069</v>
      </c>
      <c r="K3554" t="s">
        <v>26256</v>
      </c>
      <c r="L3554">
        <v>3</v>
      </c>
      <c r="M3554" t="s">
        <v>5133</v>
      </c>
      <c r="N3554">
        <v>7.69230769230769E-2</v>
      </c>
      <c r="O3554">
        <v>3.8119440914866601E-3</v>
      </c>
    </row>
    <row r="3555" spans="1:15">
      <c r="A3555" t="s">
        <v>4202</v>
      </c>
      <c r="B3555" t="s">
        <v>23518</v>
      </c>
      <c r="C3555" t="s">
        <v>4203</v>
      </c>
      <c r="D3555">
        <v>56</v>
      </c>
      <c r="E3555">
        <v>787</v>
      </c>
      <c r="F3555">
        <v>672</v>
      </c>
      <c r="G3555">
        <v>7393</v>
      </c>
      <c r="H3555">
        <v>0.98453906777448696</v>
      </c>
      <c r="I3555">
        <v>1</v>
      </c>
      <c r="J3555">
        <v>0.966855260484069</v>
      </c>
      <c r="K3555" t="s">
        <v>26257</v>
      </c>
      <c r="L3555">
        <v>56</v>
      </c>
      <c r="M3555" t="s">
        <v>5133</v>
      </c>
      <c r="N3555">
        <v>8.3333333333333301E-2</v>
      </c>
      <c r="O3555">
        <v>7.1156289707750994E-2</v>
      </c>
    </row>
    <row r="3556" spans="1:15">
      <c r="A3556" t="s">
        <v>4202</v>
      </c>
      <c r="B3556" t="s">
        <v>23513</v>
      </c>
      <c r="C3556" t="s">
        <v>4203</v>
      </c>
      <c r="D3556">
        <v>25</v>
      </c>
      <c r="E3556">
        <v>535</v>
      </c>
      <c r="F3556">
        <v>740</v>
      </c>
      <c r="G3556">
        <v>8124</v>
      </c>
      <c r="H3556">
        <v>0.999978195261225</v>
      </c>
      <c r="I3556">
        <v>0.99999999999997702</v>
      </c>
      <c r="J3556">
        <v>0.95041217501583097</v>
      </c>
      <c r="K3556" t="s">
        <v>26258</v>
      </c>
      <c r="L3556">
        <v>25</v>
      </c>
      <c r="M3556" t="s">
        <v>5133</v>
      </c>
      <c r="N3556">
        <v>3.37837837837838E-2</v>
      </c>
      <c r="O3556">
        <v>4.67289719626168E-2</v>
      </c>
    </row>
    <row r="3557" spans="1:15">
      <c r="A3557" t="s">
        <v>4202</v>
      </c>
      <c r="B3557" t="s">
        <v>23511</v>
      </c>
      <c r="C3557" t="s">
        <v>4203</v>
      </c>
      <c r="D3557">
        <v>618</v>
      </c>
      <c r="E3557">
        <v>6152</v>
      </c>
      <c r="F3557">
        <v>733</v>
      </c>
      <c r="G3557">
        <v>7804</v>
      </c>
      <c r="H3557" s="34">
        <v>5.2089236327992199E-5</v>
      </c>
      <c r="I3557">
        <v>1.1472450372462699E-3</v>
      </c>
      <c r="J3557">
        <v>9.8609530399324007E-4</v>
      </c>
      <c r="K3557" t="s">
        <v>26259</v>
      </c>
      <c r="L3557">
        <v>618</v>
      </c>
      <c r="M3557" t="s">
        <v>5133</v>
      </c>
      <c r="N3557">
        <v>0.84311050477489802</v>
      </c>
      <c r="O3557">
        <v>0.100455136540962</v>
      </c>
    </row>
    <row r="3558" spans="1:15">
      <c r="A3558" t="s">
        <v>4204</v>
      </c>
      <c r="B3558" t="s">
        <v>23518</v>
      </c>
      <c r="C3558" t="s">
        <v>4205</v>
      </c>
      <c r="D3558">
        <v>10</v>
      </c>
      <c r="E3558">
        <v>787</v>
      </c>
      <c r="F3558">
        <v>166</v>
      </c>
      <c r="G3558">
        <v>7393</v>
      </c>
      <c r="H3558">
        <v>0.98676723993418203</v>
      </c>
      <c r="I3558">
        <v>1</v>
      </c>
      <c r="J3558">
        <v>0.966855260484069</v>
      </c>
      <c r="K3558" t="s">
        <v>26260</v>
      </c>
      <c r="L3558">
        <v>10</v>
      </c>
      <c r="M3558" t="s">
        <v>5133</v>
      </c>
      <c r="N3558">
        <v>6.02409638554217E-2</v>
      </c>
      <c r="O3558">
        <v>1.2706480304955499E-2</v>
      </c>
    </row>
    <row r="3559" spans="1:15">
      <c r="A3559" t="s">
        <v>4204</v>
      </c>
      <c r="B3559" t="s">
        <v>23511</v>
      </c>
      <c r="C3559" t="s">
        <v>4205</v>
      </c>
      <c r="D3559">
        <v>155</v>
      </c>
      <c r="E3559">
        <v>6152</v>
      </c>
      <c r="F3559">
        <v>175</v>
      </c>
      <c r="G3559">
        <v>7804</v>
      </c>
      <c r="H3559">
        <v>5.0199723367401103E-4</v>
      </c>
      <c r="I3559">
        <v>7.5223177557391802E-3</v>
      </c>
      <c r="J3559">
        <v>6.46568254667207E-3</v>
      </c>
      <c r="K3559" t="s">
        <v>26261</v>
      </c>
      <c r="L3559">
        <v>155</v>
      </c>
      <c r="M3559" t="s">
        <v>5133</v>
      </c>
      <c r="N3559">
        <v>0.88571428571428601</v>
      </c>
      <c r="O3559">
        <v>2.51950585175553E-2</v>
      </c>
    </row>
    <row r="3560" spans="1:15">
      <c r="A3560" t="s">
        <v>4204</v>
      </c>
      <c r="B3560" t="s">
        <v>23513</v>
      </c>
      <c r="C3560" t="s">
        <v>4205</v>
      </c>
      <c r="D3560">
        <v>5</v>
      </c>
      <c r="E3560">
        <v>535</v>
      </c>
      <c r="F3560">
        <v>167</v>
      </c>
      <c r="G3560">
        <v>8124</v>
      </c>
      <c r="H3560">
        <v>0.987806522170669</v>
      </c>
      <c r="I3560">
        <v>0.99999999999997702</v>
      </c>
      <c r="J3560">
        <v>0.95041217501583097</v>
      </c>
      <c r="K3560" t="s">
        <v>26262</v>
      </c>
      <c r="L3560">
        <v>5</v>
      </c>
      <c r="M3560" t="s">
        <v>5133</v>
      </c>
      <c r="N3560">
        <v>2.9940119760479E-2</v>
      </c>
      <c r="O3560">
        <v>9.3457943925233603E-3</v>
      </c>
    </row>
    <row r="3561" spans="1:15">
      <c r="A3561" t="s">
        <v>4206</v>
      </c>
      <c r="B3561" t="s">
        <v>23518</v>
      </c>
      <c r="C3561" t="s">
        <v>4207</v>
      </c>
      <c r="D3561">
        <v>4</v>
      </c>
      <c r="E3561">
        <v>787</v>
      </c>
      <c r="F3561">
        <v>34</v>
      </c>
      <c r="G3561">
        <v>7393</v>
      </c>
      <c r="H3561">
        <v>0.49653286641434502</v>
      </c>
      <c r="I3561">
        <v>1</v>
      </c>
      <c r="J3561">
        <v>0.966855260484069</v>
      </c>
      <c r="K3561" t="s">
        <v>26263</v>
      </c>
      <c r="L3561">
        <v>4</v>
      </c>
      <c r="M3561" t="s">
        <v>5133</v>
      </c>
      <c r="N3561">
        <v>0.11764705882352899</v>
      </c>
      <c r="O3561">
        <v>5.0825921219822103E-3</v>
      </c>
    </row>
    <row r="3562" spans="1:15">
      <c r="A3562" t="s">
        <v>4206</v>
      </c>
      <c r="B3562" t="s">
        <v>23511</v>
      </c>
      <c r="C3562" t="s">
        <v>4207</v>
      </c>
      <c r="D3562">
        <v>29</v>
      </c>
      <c r="E3562">
        <v>6152</v>
      </c>
      <c r="F3562">
        <v>33</v>
      </c>
      <c r="G3562">
        <v>7804</v>
      </c>
      <c r="H3562">
        <v>0.14233526588367301</v>
      </c>
      <c r="I3562">
        <v>0.54611425167193095</v>
      </c>
      <c r="J3562">
        <v>0.46940338073728599</v>
      </c>
      <c r="K3562" t="s">
        <v>26264</v>
      </c>
      <c r="L3562">
        <v>29</v>
      </c>
      <c r="M3562" t="s">
        <v>5133</v>
      </c>
      <c r="N3562">
        <v>0.87878787878787901</v>
      </c>
      <c r="O3562">
        <v>4.7139141742522797E-3</v>
      </c>
    </row>
    <row r="3563" spans="1:15">
      <c r="A3563" t="s">
        <v>4208</v>
      </c>
      <c r="B3563" t="s">
        <v>23513</v>
      </c>
      <c r="C3563" t="s">
        <v>4209</v>
      </c>
      <c r="D3563">
        <v>29</v>
      </c>
      <c r="E3563">
        <v>535</v>
      </c>
      <c r="F3563">
        <v>469</v>
      </c>
      <c r="G3563">
        <v>8124</v>
      </c>
      <c r="H3563">
        <v>0.66922628238594895</v>
      </c>
      <c r="I3563">
        <v>0.99999999999997702</v>
      </c>
      <c r="J3563">
        <v>0.95041217501583097</v>
      </c>
      <c r="K3563" t="s">
        <v>26265</v>
      </c>
      <c r="L3563">
        <v>29</v>
      </c>
      <c r="M3563" t="s">
        <v>5133</v>
      </c>
      <c r="N3563">
        <v>6.1833688699360297E-2</v>
      </c>
      <c r="O3563">
        <v>5.4205607476635498E-2</v>
      </c>
    </row>
    <row r="3564" spans="1:15">
      <c r="A3564" t="s">
        <v>4208</v>
      </c>
      <c r="B3564" t="s">
        <v>23511</v>
      </c>
      <c r="C3564" t="s">
        <v>4209</v>
      </c>
      <c r="D3564">
        <v>378</v>
      </c>
      <c r="E3564">
        <v>6152</v>
      </c>
      <c r="F3564">
        <v>467</v>
      </c>
      <c r="G3564">
        <v>7804</v>
      </c>
      <c r="H3564">
        <v>0.136671988262074</v>
      </c>
      <c r="I3564">
        <v>0.53950911164399296</v>
      </c>
      <c r="J3564">
        <v>0.46372604298265802</v>
      </c>
      <c r="K3564" t="s">
        <v>26266</v>
      </c>
      <c r="L3564">
        <v>378</v>
      </c>
      <c r="M3564" t="s">
        <v>5133</v>
      </c>
      <c r="N3564">
        <v>0.809421841541756</v>
      </c>
      <c r="O3564">
        <v>6.1443433029908998E-2</v>
      </c>
    </row>
    <row r="3565" spans="1:15">
      <c r="A3565" t="s">
        <v>4208</v>
      </c>
      <c r="B3565" t="s">
        <v>23518</v>
      </c>
      <c r="C3565" t="s">
        <v>4209</v>
      </c>
      <c r="D3565">
        <v>35</v>
      </c>
      <c r="E3565">
        <v>787</v>
      </c>
      <c r="F3565">
        <v>399</v>
      </c>
      <c r="G3565">
        <v>7393</v>
      </c>
      <c r="H3565">
        <v>0.91118286257579295</v>
      </c>
      <c r="I3565">
        <v>1</v>
      </c>
      <c r="J3565">
        <v>0.966855260484069</v>
      </c>
      <c r="K3565" t="s">
        <v>26267</v>
      </c>
      <c r="L3565">
        <v>35</v>
      </c>
      <c r="M3565" t="s">
        <v>5133</v>
      </c>
      <c r="N3565">
        <v>8.7719298245614002E-2</v>
      </c>
      <c r="O3565">
        <v>4.4472681067344297E-2</v>
      </c>
    </row>
    <row r="3566" spans="1:15">
      <c r="A3566" t="s">
        <v>4210</v>
      </c>
      <c r="B3566" t="s">
        <v>23511</v>
      </c>
      <c r="C3566" t="s">
        <v>4211</v>
      </c>
      <c r="D3566">
        <v>126</v>
      </c>
      <c r="E3566">
        <v>6152</v>
      </c>
      <c r="F3566">
        <v>153</v>
      </c>
      <c r="G3566">
        <v>7804</v>
      </c>
      <c r="H3566">
        <v>0.164397373606055</v>
      </c>
      <c r="I3566">
        <v>0.59547172301383799</v>
      </c>
      <c r="J3566">
        <v>0.51182777058172602</v>
      </c>
      <c r="K3566" t="s">
        <v>26268</v>
      </c>
      <c r="L3566">
        <v>126</v>
      </c>
      <c r="M3566" t="s">
        <v>5133</v>
      </c>
      <c r="N3566">
        <v>0.82352941176470595</v>
      </c>
      <c r="O3566">
        <v>2.0481144343303E-2</v>
      </c>
    </row>
    <row r="3567" spans="1:15">
      <c r="A3567" t="s">
        <v>4210</v>
      </c>
      <c r="B3567" t="s">
        <v>23518</v>
      </c>
      <c r="C3567" t="s">
        <v>4211</v>
      </c>
      <c r="D3567">
        <v>9</v>
      </c>
      <c r="E3567">
        <v>787</v>
      </c>
      <c r="F3567">
        <v>129</v>
      </c>
      <c r="G3567">
        <v>7393</v>
      </c>
      <c r="H3567">
        <v>0.94138991613001999</v>
      </c>
      <c r="I3567">
        <v>1</v>
      </c>
      <c r="J3567">
        <v>0.966855260484069</v>
      </c>
      <c r="K3567" t="s">
        <v>26269</v>
      </c>
      <c r="L3567">
        <v>9</v>
      </c>
      <c r="M3567" t="s">
        <v>5133</v>
      </c>
      <c r="N3567">
        <v>6.9767441860465101E-2</v>
      </c>
      <c r="O3567">
        <v>1.143583227446E-2</v>
      </c>
    </row>
    <row r="3568" spans="1:15">
      <c r="A3568" t="s">
        <v>4210</v>
      </c>
      <c r="B3568" t="s">
        <v>23513</v>
      </c>
      <c r="C3568" t="s">
        <v>4211</v>
      </c>
      <c r="D3568">
        <v>10</v>
      </c>
      <c r="E3568">
        <v>535</v>
      </c>
      <c r="F3568">
        <v>160</v>
      </c>
      <c r="G3568">
        <v>8124</v>
      </c>
      <c r="H3568">
        <v>0.61511168105763003</v>
      </c>
      <c r="I3568">
        <v>0.99999999999997702</v>
      </c>
      <c r="J3568">
        <v>0.95041217501583097</v>
      </c>
      <c r="K3568" t="s">
        <v>26270</v>
      </c>
      <c r="L3568">
        <v>10</v>
      </c>
      <c r="M3568" t="s">
        <v>5133</v>
      </c>
      <c r="N3568">
        <v>6.25E-2</v>
      </c>
      <c r="O3568">
        <v>1.86915887850467E-2</v>
      </c>
    </row>
    <row r="3569" spans="1:15">
      <c r="A3569" t="s">
        <v>4212</v>
      </c>
      <c r="B3569" t="s">
        <v>23511</v>
      </c>
      <c r="C3569" t="s">
        <v>4213</v>
      </c>
      <c r="D3569">
        <v>6</v>
      </c>
      <c r="E3569">
        <v>6152</v>
      </c>
      <c r="F3569">
        <v>8</v>
      </c>
      <c r="G3569">
        <v>7804</v>
      </c>
      <c r="H3569">
        <v>0.77072248517942499</v>
      </c>
      <c r="I3569">
        <v>0.968912233598893</v>
      </c>
      <c r="J3569">
        <v>0.832812322140707</v>
      </c>
      <c r="K3569" t="s">
        <v>26271</v>
      </c>
      <c r="L3569">
        <v>6</v>
      </c>
      <c r="M3569" t="s">
        <v>5133</v>
      </c>
      <c r="N3569">
        <v>0.75</v>
      </c>
      <c r="O3569">
        <v>9.7529258777633303E-4</v>
      </c>
    </row>
    <row r="3570" spans="1:15">
      <c r="A3570" t="s">
        <v>4212</v>
      </c>
      <c r="B3570" t="s">
        <v>23518</v>
      </c>
      <c r="C3570" t="s">
        <v>4213</v>
      </c>
      <c r="D3570">
        <v>2</v>
      </c>
      <c r="E3570">
        <v>787</v>
      </c>
      <c r="F3570">
        <v>7</v>
      </c>
      <c r="G3570">
        <v>7393</v>
      </c>
      <c r="H3570">
        <v>0.16585350806365901</v>
      </c>
      <c r="I3570">
        <v>0.82859402353427802</v>
      </c>
      <c r="J3570">
        <v>0.80113049045977802</v>
      </c>
      <c r="K3570" t="s">
        <v>26272</v>
      </c>
      <c r="L3570">
        <v>2</v>
      </c>
      <c r="M3570" t="s">
        <v>5133</v>
      </c>
      <c r="N3570">
        <v>0.28571428571428598</v>
      </c>
      <c r="O3570">
        <v>2.5412960609911099E-3</v>
      </c>
    </row>
    <row r="3571" spans="1:15">
      <c r="A3571" t="s">
        <v>4214</v>
      </c>
      <c r="B3571" t="s">
        <v>23518</v>
      </c>
      <c r="C3571" t="s">
        <v>4215</v>
      </c>
      <c r="D3571">
        <v>1</v>
      </c>
      <c r="E3571">
        <v>787</v>
      </c>
      <c r="F3571">
        <v>12</v>
      </c>
      <c r="G3571">
        <v>7393</v>
      </c>
      <c r="H3571">
        <v>0.74120734014009004</v>
      </c>
      <c r="I3571">
        <v>1</v>
      </c>
      <c r="J3571">
        <v>0.966855260484069</v>
      </c>
      <c r="K3571" t="s">
        <v>23961</v>
      </c>
      <c r="L3571">
        <v>1</v>
      </c>
      <c r="M3571" t="s">
        <v>5133</v>
      </c>
      <c r="N3571">
        <v>8.3333333333333301E-2</v>
      </c>
      <c r="O3571">
        <v>1.27064803049555E-3</v>
      </c>
    </row>
    <row r="3572" spans="1:15">
      <c r="A3572" t="s">
        <v>4214</v>
      </c>
      <c r="B3572" t="s">
        <v>23513</v>
      </c>
      <c r="C3572" t="s">
        <v>4215</v>
      </c>
      <c r="D3572">
        <v>1</v>
      </c>
      <c r="E3572">
        <v>535</v>
      </c>
      <c r="F3572">
        <v>15</v>
      </c>
      <c r="G3572">
        <v>8124</v>
      </c>
      <c r="H3572">
        <v>0.64039694135216896</v>
      </c>
      <c r="I3572">
        <v>0.99999999999997702</v>
      </c>
      <c r="J3572">
        <v>0.95041217501583097</v>
      </c>
      <c r="K3572" t="s">
        <v>23957</v>
      </c>
      <c r="L3572">
        <v>1</v>
      </c>
      <c r="M3572" t="s">
        <v>5133</v>
      </c>
      <c r="N3572">
        <v>6.6666666666666693E-2</v>
      </c>
      <c r="O3572">
        <v>1.8691588785046699E-3</v>
      </c>
    </row>
    <row r="3573" spans="1:15">
      <c r="A3573" t="s">
        <v>4214</v>
      </c>
      <c r="B3573" t="s">
        <v>23511</v>
      </c>
      <c r="C3573" t="s">
        <v>4215</v>
      </c>
      <c r="D3573">
        <v>11</v>
      </c>
      <c r="E3573">
        <v>6152</v>
      </c>
      <c r="F3573">
        <v>14</v>
      </c>
      <c r="G3573">
        <v>7804</v>
      </c>
      <c r="H3573">
        <v>0.65754173515226599</v>
      </c>
      <c r="I3573">
        <v>0.968912233598893</v>
      </c>
      <c r="J3573">
        <v>0.832812322140707</v>
      </c>
      <c r="K3573" t="s">
        <v>26273</v>
      </c>
      <c r="L3573">
        <v>11</v>
      </c>
      <c r="M3573" t="s">
        <v>5133</v>
      </c>
      <c r="N3573">
        <v>0.78571428571428603</v>
      </c>
      <c r="O3573">
        <v>1.78803641092328E-3</v>
      </c>
    </row>
    <row r="3574" spans="1:15">
      <c r="A3574" t="s">
        <v>4216</v>
      </c>
      <c r="B3574" t="s">
        <v>23513</v>
      </c>
      <c r="C3574" t="s">
        <v>4217</v>
      </c>
      <c r="D3574">
        <v>1</v>
      </c>
      <c r="E3574">
        <v>535</v>
      </c>
      <c r="F3574">
        <v>3</v>
      </c>
      <c r="G3574">
        <v>8124</v>
      </c>
      <c r="H3574">
        <v>0.184859247501582</v>
      </c>
      <c r="I3574">
        <v>0.75508452473579202</v>
      </c>
      <c r="J3574">
        <v>0.71764152547495597</v>
      </c>
      <c r="K3574" t="s">
        <v>26274</v>
      </c>
      <c r="L3574">
        <v>1</v>
      </c>
      <c r="M3574" t="s">
        <v>5133</v>
      </c>
      <c r="N3574">
        <v>0.33333333333333298</v>
      </c>
      <c r="O3574">
        <v>1.8691588785046699E-3</v>
      </c>
    </row>
    <row r="3575" spans="1:15">
      <c r="A3575" t="s">
        <v>4216</v>
      </c>
      <c r="B3575" t="s">
        <v>23511</v>
      </c>
      <c r="C3575" t="s">
        <v>4217</v>
      </c>
      <c r="D3575">
        <v>1</v>
      </c>
      <c r="E3575">
        <v>6152</v>
      </c>
      <c r="F3575">
        <v>3</v>
      </c>
      <c r="G3575">
        <v>7804</v>
      </c>
      <c r="H3575">
        <v>0.99052768249503997</v>
      </c>
      <c r="I3575">
        <v>1</v>
      </c>
      <c r="J3575">
        <v>0.85953329234717102</v>
      </c>
      <c r="K3575" t="s">
        <v>25515</v>
      </c>
      <c r="L3575">
        <v>1</v>
      </c>
      <c r="M3575" t="s">
        <v>5133</v>
      </c>
      <c r="N3575">
        <v>0.33333333333333298</v>
      </c>
      <c r="O3575">
        <v>1.6254876462938901E-4</v>
      </c>
    </row>
    <row r="3576" spans="1:15">
      <c r="A3576" t="s">
        <v>4216</v>
      </c>
      <c r="B3576" t="s">
        <v>23518</v>
      </c>
      <c r="C3576" t="s">
        <v>4217</v>
      </c>
      <c r="D3576">
        <v>1</v>
      </c>
      <c r="E3576">
        <v>787</v>
      </c>
      <c r="F3576">
        <v>3</v>
      </c>
      <c r="G3576">
        <v>7393</v>
      </c>
      <c r="H3576">
        <v>0.28660084727541502</v>
      </c>
      <c r="I3576">
        <v>0.97863801257884697</v>
      </c>
      <c r="J3576">
        <v>0.94620131057153301</v>
      </c>
      <c r="K3576" t="s">
        <v>26275</v>
      </c>
      <c r="L3576">
        <v>1</v>
      </c>
      <c r="M3576" t="s">
        <v>5133</v>
      </c>
      <c r="N3576">
        <v>0.33333333333333298</v>
      </c>
      <c r="O3576">
        <v>1.27064803049555E-3</v>
      </c>
    </row>
    <row r="3577" spans="1:15">
      <c r="A3577" t="s">
        <v>4218</v>
      </c>
      <c r="B3577" t="s">
        <v>23511</v>
      </c>
      <c r="C3577" t="s">
        <v>4219</v>
      </c>
      <c r="D3577">
        <v>27</v>
      </c>
      <c r="E3577">
        <v>6152</v>
      </c>
      <c r="F3577">
        <v>30</v>
      </c>
      <c r="G3577">
        <v>7804</v>
      </c>
      <c r="H3577">
        <v>9.4336074260639197E-2</v>
      </c>
      <c r="I3577">
        <v>0.41240615057548502</v>
      </c>
      <c r="J3577">
        <v>0.35447681638836998</v>
      </c>
      <c r="K3577" t="s">
        <v>26276</v>
      </c>
      <c r="L3577">
        <v>27</v>
      </c>
      <c r="M3577" t="s">
        <v>5133</v>
      </c>
      <c r="N3577">
        <v>0.9</v>
      </c>
      <c r="O3577">
        <v>4.3888166449934998E-3</v>
      </c>
    </row>
    <row r="3578" spans="1:15">
      <c r="A3578" t="s">
        <v>4218</v>
      </c>
      <c r="B3578" t="s">
        <v>23513</v>
      </c>
      <c r="C3578" t="s">
        <v>4219</v>
      </c>
      <c r="D3578">
        <v>2</v>
      </c>
      <c r="E3578">
        <v>535</v>
      </c>
      <c r="F3578">
        <v>30</v>
      </c>
      <c r="G3578">
        <v>8124</v>
      </c>
      <c r="H3578">
        <v>0.59693985221443202</v>
      </c>
      <c r="I3578">
        <v>0.99999999999997702</v>
      </c>
      <c r="J3578">
        <v>0.95041217501583097</v>
      </c>
      <c r="K3578" t="s">
        <v>23703</v>
      </c>
      <c r="L3578">
        <v>2</v>
      </c>
      <c r="M3578" t="s">
        <v>5133</v>
      </c>
      <c r="N3578">
        <v>6.6666666666666693E-2</v>
      </c>
      <c r="O3578">
        <v>3.7383177570093499E-3</v>
      </c>
    </row>
    <row r="3579" spans="1:15">
      <c r="A3579" t="s">
        <v>4220</v>
      </c>
      <c r="B3579" t="s">
        <v>23518</v>
      </c>
      <c r="C3579" t="s">
        <v>4221</v>
      </c>
      <c r="D3579">
        <v>6</v>
      </c>
      <c r="E3579">
        <v>787</v>
      </c>
      <c r="F3579">
        <v>71</v>
      </c>
      <c r="G3579">
        <v>7393</v>
      </c>
      <c r="H3579">
        <v>0.78152394456253005</v>
      </c>
      <c r="I3579">
        <v>1</v>
      </c>
      <c r="J3579">
        <v>0.966855260484069</v>
      </c>
      <c r="K3579" t="s">
        <v>26277</v>
      </c>
      <c r="L3579">
        <v>6</v>
      </c>
      <c r="M3579" t="s">
        <v>5133</v>
      </c>
      <c r="N3579">
        <v>8.4507042253521097E-2</v>
      </c>
      <c r="O3579">
        <v>7.6238881829733202E-3</v>
      </c>
    </row>
    <row r="3580" spans="1:15">
      <c r="A3580" t="s">
        <v>4220</v>
      </c>
      <c r="B3580" t="s">
        <v>23513</v>
      </c>
      <c r="C3580" t="s">
        <v>4221</v>
      </c>
      <c r="D3580">
        <v>9</v>
      </c>
      <c r="E3580">
        <v>535</v>
      </c>
      <c r="F3580">
        <v>91</v>
      </c>
      <c r="G3580">
        <v>8124</v>
      </c>
      <c r="H3580">
        <v>0.14366406041600099</v>
      </c>
      <c r="I3580">
        <v>0.68244467562008204</v>
      </c>
      <c r="J3580">
        <v>0.64860372848407</v>
      </c>
      <c r="K3580" t="s">
        <v>26278</v>
      </c>
      <c r="L3580">
        <v>9</v>
      </c>
      <c r="M3580" t="s">
        <v>5133</v>
      </c>
      <c r="N3580">
        <v>9.8901098901098897E-2</v>
      </c>
      <c r="O3580">
        <v>1.6822429906542102E-2</v>
      </c>
    </row>
    <row r="3581" spans="1:15">
      <c r="A3581" t="s">
        <v>4220</v>
      </c>
      <c r="B3581" t="s">
        <v>23511</v>
      </c>
      <c r="C3581" t="s">
        <v>4221</v>
      </c>
      <c r="D3581">
        <v>72</v>
      </c>
      <c r="E3581">
        <v>6152</v>
      </c>
      <c r="F3581">
        <v>91</v>
      </c>
      <c r="G3581">
        <v>7804</v>
      </c>
      <c r="H3581">
        <v>0.53398239549001203</v>
      </c>
      <c r="I3581">
        <v>0.968912233598893</v>
      </c>
      <c r="J3581">
        <v>0.832812322140707</v>
      </c>
      <c r="K3581" t="s">
        <v>26279</v>
      </c>
      <c r="L3581">
        <v>72</v>
      </c>
      <c r="M3581" t="s">
        <v>5133</v>
      </c>
      <c r="N3581">
        <v>0.79120879120879095</v>
      </c>
      <c r="O3581">
        <v>1.1703511053316001E-2</v>
      </c>
    </row>
    <row r="3582" spans="1:15">
      <c r="A3582" t="s">
        <v>4222</v>
      </c>
      <c r="B3582" t="s">
        <v>23511</v>
      </c>
      <c r="C3582" t="s">
        <v>4223</v>
      </c>
      <c r="D3582">
        <v>29</v>
      </c>
      <c r="E3582">
        <v>6152</v>
      </c>
      <c r="F3582">
        <v>36</v>
      </c>
      <c r="G3582">
        <v>7804</v>
      </c>
      <c r="H3582">
        <v>0.49617524563486598</v>
      </c>
      <c r="I3582">
        <v>0.968912233598893</v>
      </c>
      <c r="J3582">
        <v>0.832812322140707</v>
      </c>
      <c r="K3582" t="s">
        <v>26280</v>
      </c>
      <c r="L3582">
        <v>29</v>
      </c>
      <c r="M3582" t="s">
        <v>5133</v>
      </c>
      <c r="N3582">
        <v>0.80555555555555602</v>
      </c>
      <c r="O3582">
        <v>4.7139141742522797E-3</v>
      </c>
    </row>
    <row r="3583" spans="1:15">
      <c r="A3583" t="s">
        <v>4222</v>
      </c>
      <c r="B3583" t="s">
        <v>23518</v>
      </c>
      <c r="C3583" t="s">
        <v>4223</v>
      </c>
      <c r="D3583">
        <v>6</v>
      </c>
      <c r="E3583">
        <v>787</v>
      </c>
      <c r="F3583">
        <v>37</v>
      </c>
      <c r="G3583">
        <v>7393</v>
      </c>
      <c r="H3583">
        <v>0.19530307021300999</v>
      </c>
      <c r="I3583">
        <v>0.83876007220319604</v>
      </c>
      <c r="J3583">
        <v>0.81095958809365798</v>
      </c>
      <c r="K3583" t="s">
        <v>26281</v>
      </c>
      <c r="L3583">
        <v>6</v>
      </c>
      <c r="M3583" t="s">
        <v>5133</v>
      </c>
      <c r="N3583">
        <v>0.162162162162162</v>
      </c>
      <c r="O3583">
        <v>7.6238881829733202E-3</v>
      </c>
    </row>
    <row r="3584" spans="1:15">
      <c r="A3584" t="s">
        <v>4224</v>
      </c>
      <c r="B3584" t="s">
        <v>23511</v>
      </c>
      <c r="C3584" t="s">
        <v>4225</v>
      </c>
      <c r="D3584">
        <v>113</v>
      </c>
      <c r="E3584">
        <v>6152</v>
      </c>
      <c r="F3584">
        <v>133</v>
      </c>
      <c r="G3584">
        <v>7804</v>
      </c>
      <c r="H3584">
        <v>4.6616132350593399E-2</v>
      </c>
      <c r="I3584">
        <v>0.25696294680380299</v>
      </c>
      <c r="J3584">
        <v>0.22086820767750401</v>
      </c>
      <c r="K3584" t="s">
        <v>26282</v>
      </c>
      <c r="L3584">
        <v>113</v>
      </c>
      <c r="M3584" t="s">
        <v>5133</v>
      </c>
      <c r="N3584">
        <v>0.84962406015037595</v>
      </c>
      <c r="O3584">
        <v>1.8368010403120898E-2</v>
      </c>
    </row>
    <row r="3585" spans="1:15">
      <c r="A3585" t="s">
        <v>4224</v>
      </c>
      <c r="B3585" t="s">
        <v>23518</v>
      </c>
      <c r="C3585" t="s">
        <v>4225</v>
      </c>
      <c r="D3585">
        <v>11</v>
      </c>
      <c r="E3585">
        <v>787</v>
      </c>
      <c r="F3585">
        <v>130</v>
      </c>
      <c r="G3585">
        <v>7393</v>
      </c>
      <c r="H3585">
        <v>0.83055287487164897</v>
      </c>
      <c r="I3585">
        <v>1</v>
      </c>
      <c r="J3585">
        <v>0.966855260484069</v>
      </c>
      <c r="K3585" t="s">
        <v>26283</v>
      </c>
      <c r="L3585">
        <v>11</v>
      </c>
      <c r="M3585" t="s">
        <v>5133</v>
      </c>
      <c r="N3585">
        <v>8.4615384615384606E-2</v>
      </c>
      <c r="O3585">
        <v>1.3977128335451099E-2</v>
      </c>
    </row>
    <row r="3586" spans="1:15">
      <c r="A3586" t="s">
        <v>4224</v>
      </c>
      <c r="B3586" t="s">
        <v>23513</v>
      </c>
      <c r="C3586" t="s">
        <v>4225</v>
      </c>
      <c r="D3586">
        <v>5</v>
      </c>
      <c r="E3586">
        <v>535</v>
      </c>
      <c r="F3586">
        <v>140</v>
      </c>
      <c r="G3586">
        <v>8124</v>
      </c>
      <c r="H3586">
        <v>0.95837282643018495</v>
      </c>
      <c r="I3586">
        <v>0.99999999999997702</v>
      </c>
      <c r="J3586">
        <v>0.95041217501583097</v>
      </c>
      <c r="K3586" t="s">
        <v>26284</v>
      </c>
      <c r="L3586">
        <v>5</v>
      </c>
      <c r="M3586" t="s">
        <v>5133</v>
      </c>
      <c r="N3586">
        <v>3.5714285714285698E-2</v>
      </c>
      <c r="O3586">
        <v>9.3457943925233603E-3</v>
      </c>
    </row>
    <row r="3587" spans="1:15">
      <c r="A3587" t="s">
        <v>4226</v>
      </c>
      <c r="B3587" t="s">
        <v>23513</v>
      </c>
      <c r="C3587" t="s">
        <v>4227</v>
      </c>
      <c r="D3587">
        <v>1</v>
      </c>
      <c r="E3587">
        <v>535</v>
      </c>
      <c r="F3587">
        <v>16</v>
      </c>
      <c r="G3587">
        <v>8124</v>
      </c>
      <c r="H3587">
        <v>0.66412214006675596</v>
      </c>
      <c r="I3587">
        <v>0.99999999999997702</v>
      </c>
      <c r="J3587">
        <v>0.95041217501583097</v>
      </c>
      <c r="K3587" t="s">
        <v>26285</v>
      </c>
      <c r="L3587">
        <v>1</v>
      </c>
      <c r="M3587" t="s">
        <v>5133</v>
      </c>
      <c r="N3587">
        <v>6.25E-2</v>
      </c>
      <c r="O3587">
        <v>1.8691588785046699E-3</v>
      </c>
    </row>
    <row r="3588" spans="1:15">
      <c r="A3588" t="s">
        <v>4226</v>
      </c>
      <c r="B3588" t="s">
        <v>23518</v>
      </c>
      <c r="C3588" t="s">
        <v>4227</v>
      </c>
      <c r="D3588">
        <v>8</v>
      </c>
      <c r="E3588">
        <v>787</v>
      </c>
      <c r="F3588">
        <v>16</v>
      </c>
      <c r="G3588">
        <v>7393</v>
      </c>
      <c r="H3588" s="34">
        <v>9.3846661905096999E-5</v>
      </c>
      <c r="I3588">
        <v>1.2828317312082799E-2</v>
      </c>
      <c r="J3588">
        <v>1.2403126076346201E-2</v>
      </c>
      <c r="K3588" t="s">
        <v>26286</v>
      </c>
      <c r="L3588">
        <v>8</v>
      </c>
      <c r="M3588" t="s">
        <v>5133</v>
      </c>
      <c r="N3588">
        <v>0.5</v>
      </c>
      <c r="O3588">
        <v>1.01651842439644E-2</v>
      </c>
    </row>
    <row r="3589" spans="1:15">
      <c r="A3589" t="s">
        <v>4226</v>
      </c>
      <c r="B3589" t="s">
        <v>23511</v>
      </c>
      <c r="C3589" t="s">
        <v>4227</v>
      </c>
      <c r="D3589">
        <v>7</v>
      </c>
      <c r="E3589">
        <v>6152</v>
      </c>
      <c r="F3589">
        <v>16</v>
      </c>
      <c r="G3589">
        <v>7804</v>
      </c>
      <c r="H3589">
        <v>0.99960178798261301</v>
      </c>
      <c r="I3589">
        <v>1</v>
      </c>
      <c r="J3589">
        <v>0.85953329234717102</v>
      </c>
      <c r="K3589" t="s">
        <v>26287</v>
      </c>
      <c r="L3589">
        <v>7</v>
      </c>
      <c r="M3589" t="s">
        <v>5133</v>
      </c>
      <c r="N3589">
        <v>0.4375</v>
      </c>
      <c r="O3589">
        <v>1.13784135240572E-3</v>
      </c>
    </row>
    <row r="3590" spans="1:15">
      <c r="A3590" t="s">
        <v>4228</v>
      </c>
      <c r="B3590" t="s">
        <v>23513</v>
      </c>
      <c r="C3590" t="s">
        <v>4229</v>
      </c>
      <c r="D3590">
        <v>2</v>
      </c>
      <c r="E3590">
        <v>535</v>
      </c>
      <c r="F3590">
        <v>21</v>
      </c>
      <c r="G3590">
        <v>8124</v>
      </c>
      <c r="H3590">
        <v>0.40690215816583097</v>
      </c>
      <c r="I3590">
        <v>0.99999999999997702</v>
      </c>
      <c r="J3590">
        <v>0.95041217501583097</v>
      </c>
      <c r="K3590" t="s">
        <v>26288</v>
      </c>
      <c r="L3590">
        <v>2</v>
      </c>
      <c r="M3590" t="s">
        <v>5133</v>
      </c>
      <c r="N3590">
        <v>9.5238095238095205E-2</v>
      </c>
      <c r="O3590">
        <v>3.7383177570093499E-3</v>
      </c>
    </row>
    <row r="3591" spans="1:15">
      <c r="A3591" t="s">
        <v>4228</v>
      </c>
      <c r="B3591" t="s">
        <v>23511</v>
      </c>
      <c r="C3591" t="s">
        <v>4229</v>
      </c>
      <c r="D3591">
        <v>18</v>
      </c>
      <c r="E3591">
        <v>6152</v>
      </c>
      <c r="F3591">
        <v>21</v>
      </c>
      <c r="G3591">
        <v>7804</v>
      </c>
      <c r="H3591">
        <v>0.321566431459473</v>
      </c>
      <c r="I3591">
        <v>0.84399400632325094</v>
      </c>
      <c r="J3591">
        <v>0.72544094697630301</v>
      </c>
      <c r="K3591" t="s">
        <v>26289</v>
      </c>
      <c r="L3591">
        <v>18</v>
      </c>
      <c r="M3591" t="s">
        <v>5133</v>
      </c>
      <c r="N3591">
        <v>0.85714285714285698</v>
      </c>
      <c r="O3591">
        <v>2.9258777633290002E-3</v>
      </c>
    </row>
    <row r="3592" spans="1:15">
      <c r="A3592" t="s">
        <v>4228</v>
      </c>
      <c r="B3592" t="s">
        <v>23518</v>
      </c>
      <c r="C3592" t="s">
        <v>4229</v>
      </c>
      <c r="D3592">
        <v>1</v>
      </c>
      <c r="E3592">
        <v>787</v>
      </c>
      <c r="F3592">
        <v>21</v>
      </c>
      <c r="G3592">
        <v>7393</v>
      </c>
      <c r="H3592">
        <v>0.90624324364936804</v>
      </c>
      <c r="I3592">
        <v>1</v>
      </c>
      <c r="J3592">
        <v>0.966855260484069</v>
      </c>
      <c r="K3592" t="s">
        <v>23933</v>
      </c>
      <c r="L3592">
        <v>1</v>
      </c>
      <c r="M3592" t="s">
        <v>5133</v>
      </c>
      <c r="N3592">
        <v>4.7619047619047603E-2</v>
      </c>
      <c r="O3592">
        <v>1.27064803049555E-3</v>
      </c>
    </row>
    <row r="3593" spans="1:15">
      <c r="A3593" t="s">
        <v>4230</v>
      </c>
      <c r="B3593" t="s">
        <v>23518</v>
      </c>
      <c r="C3593" t="s">
        <v>4231</v>
      </c>
      <c r="D3593">
        <v>9</v>
      </c>
      <c r="E3593">
        <v>787</v>
      </c>
      <c r="F3593">
        <v>60</v>
      </c>
      <c r="G3593">
        <v>7393</v>
      </c>
      <c r="H3593">
        <v>0.183523902183826</v>
      </c>
      <c r="I3593">
        <v>0.83876007220319604</v>
      </c>
      <c r="J3593">
        <v>0.81095958809365798</v>
      </c>
      <c r="K3593" t="s">
        <v>26290</v>
      </c>
      <c r="L3593">
        <v>9</v>
      </c>
      <c r="M3593" t="s">
        <v>5133</v>
      </c>
      <c r="N3593">
        <v>0.15</v>
      </c>
      <c r="O3593">
        <v>1.143583227446E-2</v>
      </c>
    </row>
    <row r="3594" spans="1:15">
      <c r="A3594" t="s">
        <v>4230</v>
      </c>
      <c r="B3594" t="s">
        <v>23513</v>
      </c>
      <c r="C3594" t="s">
        <v>4231</v>
      </c>
      <c r="D3594">
        <v>1</v>
      </c>
      <c r="E3594">
        <v>535</v>
      </c>
      <c r="F3594">
        <v>67</v>
      </c>
      <c r="G3594">
        <v>8124</v>
      </c>
      <c r="H3594">
        <v>0.98978117565374102</v>
      </c>
      <c r="I3594">
        <v>0.99999999999997702</v>
      </c>
      <c r="J3594">
        <v>0.95041217501583097</v>
      </c>
      <c r="K3594" t="s">
        <v>23549</v>
      </c>
      <c r="L3594">
        <v>1</v>
      </c>
      <c r="M3594" t="s">
        <v>5133</v>
      </c>
      <c r="N3594">
        <v>1.49253731343284E-2</v>
      </c>
      <c r="O3594">
        <v>1.8691588785046699E-3</v>
      </c>
    </row>
    <row r="3595" spans="1:15">
      <c r="A3595" t="s">
        <v>4230</v>
      </c>
      <c r="B3595" t="s">
        <v>23511</v>
      </c>
      <c r="C3595" t="s">
        <v>4231</v>
      </c>
      <c r="D3595">
        <v>47</v>
      </c>
      <c r="E3595">
        <v>6152</v>
      </c>
      <c r="F3595">
        <v>63</v>
      </c>
      <c r="G3595">
        <v>7804</v>
      </c>
      <c r="H3595">
        <v>0.83695875631251504</v>
      </c>
      <c r="I3595">
        <v>0.99299950350473198</v>
      </c>
      <c r="J3595">
        <v>0.85351613254652803</v>
      </c>
      <c r="K3595" t="s">
        <v>26291</v>
      </c>
      <c r="L3595">
        <v>47</v>
      </c>
      <c r="M3595" t="s">
        <v>5133</v>
      </c>
      <c r="N3595">
        <v>0.74603174603174605</v>
      </c>
      <c r="O3595">
        <v>7.6397919375812704E-3</v>
      </c>
    </row>
    <row r="3596" spans="1:15">
      <c r="A3596" t="s">
        <v>4232</v>
      </c>
      <c r="B3596" t="s">
        <v>23518</v>
      </c>
      <c r="C3596" t="s">
        <v>4233</v>
      </c>
      <c r="D3596">
        <v>6</v>
      </c>
      <c r="E3596">
        <v>787</v>
      </c>
      <c r="F3596">
        <v>42</v>
      </c>
      <c r="G3596">
        <v>7393</v>
      </c>
      <c r="H3596">
        <v>0.286385434698116</v>
      </c>
      <c r="I3596">
        <v>0.97863801257884697</v>
      </c>
      <c r="J3596">
        <v>0.94620131057153301</v>
      </c>
      <c r="K3596" t="s">
        <v>26292</v>
      </c>
      <c r="L3596">
        <v>6</v>
      </c>
      <c r="M3596" t="s">
        <v>5133</v>
      </c>
      <c r="N3596">
        <v>0.14285714285714299</v>
      </c>
      <c r="O3596">
        <v>7.6238881829733202E-3</v>
      </c>
    </row>
    <row r="3597" spans="1:15">
      <c r="A3597" t="s">
        <v>4232</v>
      </c>
      <c r="B3597" t="s">
        <v>23513</v>
      </c>
      <c r="C3597" t="s">
        <v>4233</v>
      </c>
      <c r="D3597">
        <v>8</v>
      </c>
      <c r="E3597">
        <v>535</v>
      </c>
      <c r="F3597">
        <v>51</v>
      </c>
      <c r="G3597">
        <v>8124</v>
      </c>
      <c r="H3597">
        <v>1.7365685650917201E-2</v>
      </c>
      <c r="I3597">
        <v>0.255558849118108</v>
      </c>
      <c r="J3597">
        <v>0.24288624163488901</v>
      </c>
      <c r="K3597" t="s">
        <v>26293</v>
      </c>
      <c r="L3597">
        <v>8</v>
      </c>
      <c r="M3597" t="s">
        <v>5133</v>
      </c>
      <c r="N3597">
        <v>0.15686274509803899</v>
      </c>
      <c r="O3597">
        <v>1.4953271028037399E-2</v>
      </c>
    </row>
    <row r="3598" spans="1:15">
      <c r="A3598" t="s">
        <v>4232</v>
      </c>
      <c r="B3598" t="s">
        <v>23511</v>
      </c>
      <c r="C3598" t="s">
        <v>4233</v>
      </c>
      <c r="D3598">
        <v>30</v>
      </c>
      <c r="E3598">
        <v>6152</v>
      </c>
      <c r="F3598">
        <v>46</v>
      </c>
      <c r="G3598">
        <v>7804</v>
      </c>
      <c r="H3598">
        <v>0.98989258070100705</v>
      </c>
      <c r="I3598">
        <v>1</v>
      </c>
      <c r="J3598">
        <v>0.85953329234717102</v>
      </c>
      <c r="K3598" t="s">
        <v>26294</v>
      </c>
      <c r="L3598">
        <v>30</v>
      </c>
      <c r="M3598" t="s">
        <v>5133</v>
      </c>
      <c r="N3598">
        <v>0.65217391304347805</v>
      </c>
      <c r="O3598">
        <v>4.8764629388816597E-3</v>
      </c>
    </row>
    <row r="3599" spans="1:15">
      <c r="A3599" t="s">
        <v>4234</v>
      </c>
      <c r="B3599" t="s">
        <v>23518</v>
      </c>
      <c r="C3599" t="s">
        <v>4235</v>
      </c>
      <c r="D3599">
        <v>2</v>
      </c>
      <c r="E3599">
        <v>787</v>
      </c>
      <c r="F3599">
        <v>12</v>
      </c>
      <c r="G3599">
        <v>7393</v>
      </c>
      <c r="H3599">
        <v>0.37061782085017497</v>
      </c>
      <c r="I3599">
        <v>1</v>
      </c>
      <c r="J3599">
        <v>0.966855260484069</v>
      </c>
      <c r="K3599" t="s">
        <v>26295</v>
      </c>
      <c r="L3599">
        <v>2</v>
      </c>
      <c r="M3599" t="s">
        <v>5133</v>
      </c>
      <c r="N3599">
        <v>0.16666666666666699</v>
      </c>
      <c r="O3599">
        <v>2.5412960609911099E-3</v>
      </c>
    </row>
    <row r="3600" spans="1:15">
      <c r="A3600" t="s">
        <v>4234</v>
      </c>
      <c r="B3600" t="s">
        <v>23511</v>
      </c>
      <c r="C3600" t="s">
        <v>4235</v>
      </c>
      <c r="D3600">
        <v>9</v>
      </c>
      <c r="E3600">
        <v>6152</v>
      </c>
      <c r="F3600">
        <v>12</v>
      </c>
      <c r="G3600">
        <v>7804</v>
      </c>
      <c r="H3600">
        <v>0.76277084557059505</v>
      </c>
      <c r="I3600">
        <v>0.968912233598893</v>
      </c>
      <c r="J3600">
        <v>0.832812322140707</v>
      </c>
      <c r="K3600" t="s">
        <v>26296</v>
      </c>
      <c r="L3600">
        <v>9</v>
      </c>
      <c r="M3600" t="s">
        <v>5133</v>
      </c>
      <c r="N3600">
        <v>0.75</v>
      </c>
      <c r="O3600">
        <v>1.4629388816645001E-3</v>
      </c>
    </row>
    <row r="3601" spans="1:15">
      <c r="A3601" t="s">
        <v>4234</v>
      </c>
      <c r="B3601" t="s">
        <v>23513</v>
      </c>
      <c r="C3601" t="s">
        <v>4235</v>
      </c>
      <c r="D3601">
        <v>1</v>
      </c>
      <c r="E3601">
        <v>535</v>
      </c>
      <c r="F3601">
        <v>16</v>
      </c>
      <c r="G3601">
        <v>8124</v>
      </c>
      <c r="H3601">
        <v>0.66412214006675596</v>
      </c>
      <c r="I3601">
        <v>0.99999999999997702</v>
      </c>
      <c r="J3601">
        <v>0.95041217501583097</v>
      </c>
      <c r="K3601" t="s">
        <v>23688</v>
      </c>
      <c r="L3601">
        <v>1</v>
      </c>
      <c r="M3601" t="s">
        <v>5133</v>
      </c>
      <c r="N3601">
        <v>6.25E-2</v>
      </c>
      <c r="O3601">
        <v>1.8691588785046699E-3</v>
      </c>
    </row>
    <row r="3602" spans="1:15">
      <c r="A3602" t="s">
        <v>4236</v>
      </c>
      <c r="B3602" t="s">
        <v>23511</v>
      </c>
      <c r="C3602" t="s">
        <v>4237</v>
      </c>
      <c r="D3602">
        <v>20</v>
      </c>
      <c r="E3602">
        <v>6152</v>
      </c>
      <c r="F3602">
        <v>24</v>
      </c>
      <c r="G3602">
        <v>7804</v>
      </c>
      <c r="H3602">
        <v>0.403747270815001</v>
      </c>
      <c r="I3602">
        <v>0.91525479399875698</v>
      </c>
      <c r="J3602">
        <v>0.78669196642228301</v>
      </c>
      <c r="K3602" t="s">
        <v>26297</v>
      </c>
      <c r="L3602">
        <v>20</v>
      </c>
      <c r="M3602" t="s">
        <v>5133</v>
      </c>
      <c r="N3602">
        <v>0.83333333333333304</v>
      </c>
      <c r="O3602">
        <v>3.2509752925877801E-3</v>
      </c>
    </row>
    <row r="3603" spans="1:15">
      <c r="A3603" t="s">
        <v>4236</v>
      </c>
      <c r="B3603" t="s">
        <v>23518</v>
      </c>
      <c r="C3603" t="s">
        <v>4237</v>
      </c>
      <c r="D3603">
        <v>3</v>
      </c>
      <c r="E3603">
        <v>787</v>
      </c>
      <c r="F3603">
        <v>23</v>
      </c>
      <c r="G3603">
        <v>7393</v>
      </c>
      <c r="H3603">
        <v>0.44950640787808399</v>
      </c>
      <c r="I3603">
        <v>1</v>
      </c>
      <c r="J3603">
        <v>0.966855260484069</v>
      </c>
      <c r="K3603" t="s">
        <v>26298</v>
      </c>
      <c r="L3603">
        <v>3</v>
      </c>
      <c r="M3603" t="s">
        <v>5133</v>
      </c>
      <c r="N3603">
        <v>0.13043478260869601</v>
      </c>
      <c r="O3603">
        <v>3.8119440914866601E-3</v>
      </c>
    </row>
    <row r="3604" spans="1:15">
      <c r="A3604" t="s">
        <v>4238</v>
      </c>
      <c r="B3604" t="s">
        <v>23513</v>
      </c>
      <c r="C3604" t="s">
        <v>4239</v>
      </c>
      <c r="D3604">
        <v>4</v>
      </c>
      <c r="E3604">
        <v>535</v>
      </c>
      <c r="F3604">
        <v>31</v>
      </c>
      <c r="G3604">
        <v>8124</v>
      </c>
      <c r="H3604">
        <v>0.14388893763074001</v>
      </c>
      <c r="I3604">
        <v>0.68244467562008204</v>
      </c>
      <c r="J3604">
        <v>0.64860372848407</v>
      </c>
      <c r="K3604" t="s">
        <v>26299</v>
      </c>
      <c r="L3604">
        <v>4</v>
      </c>
      <c r="M3604" t="s">
        <v>5133</v>
      </c>
      <c r="N3604">
        <v>0.12903225806451599</v>
      </c>
      <c r="O3604">
        <v>7.4766355140186902E-3</v>
      </c>
    </row>
    <row r="3605" spans="1:15">
      <c r="A3605" t="s">
        <v>4238</v>
      </c>
      <c r="B3605" t="s">
        <v>23518</v>
      </c>
      <c r="C3605" t="s">
        <v>4239</v>
      </c>
      <c r="D3605">
        <v>3</v>
      </c>
      <c r="E3605">
        <v>787</v>
      </c>
      <c r="F3605">
        <v>25</v>
      </c>
      <c r="G3605">
        <v>7393</v>
      </c>
      <c r="H3605">
        <v>0.50630583109161398</v>
      </c>
      <c r="I3605">
        <v>1</v>
      </c>
      <c r="J3605">
        <v>0.966855260484069</v>
      </c>
      <c r="K3605" t="s">
        <v>26300</v>
      </c>
      <c r="L3605">
        <v>3</v>
      </c>
      <c r="M3605" t="s">
        <v>5133</v>
      </c>
      <c r="N3605">
        <v>0.12</v>
      </c>
      <c r="O3605">
        <v>3.8119440914866601E-3</v>
      </c>
    </row>
    <row r="3606" spans="1:15">
      <c r="A3606" t="s">
        <v>4238</v>
      </c>
      <c r="B3606" t="s">
        <v>23511</v>
      </c>
      <c r="C3606" t="s">
        <v>4239</v>
      </c>
      <c r="D3606">
        <v>20</v>
      </c>
      <c r="E3606">
        <v>6152</v>
      </c>
      <c r="F3606">
        <v>29</v>
      </c>
      <c r="G3606">
        <v>7804</v>
      </c>
      <c r="H3606">
        <v>0.93161535631571402</v>
      </c>
      <c r="I3606">
        <v>1</v>
      </c>
      <c r="J3606">
        <v>0.85953329234717102</v>
      </c>
      <c r="K3606" t="s">
        <v>26301</v>
      </c>
      <c r="L3606">
        <v>20</v>
      </c>
      <c r="M3606" t="s">
        <v>5133</v>
      </c>
      <c r="N3606">
        <v>0.68965517241379304</v>
      </c>
      <c r="O3606">
        <v>3.2509752925877801E-3</v>
      </c>
    </row>
    <row r="3607" spans="1:15">
      <c r="A3607" t="s">
        <v>4240</v>
      </c>
      <c r="B3607" t="s">
        <v>23518</v>
      </c>
      <c r="C3607" t="s">
        <v>4241</v>
      </c>
      <c r="D3607">
        <v>1</v>
      </c>
      <c r="E3607">
        <v>787</v>
      </c>
      <c r="F3607">
        <v>2</v>
      </c>
      <c r="G3607">
        <v>7393</v>
      </c>
      <c r="H3607">
        <v>0.20158492765181499</v>
      </c>
      <c r="I3607">
        <v>0.83876007220319604</v>
      </c>
      <c r="J3607">
        <v>0.81095958809365798</v>
      </c>
      <c r="K3607" t="s">
        <v>25353</v>
      </c>
      <c r="L3607">
        <v>1</v>
      </c>
      <c r="M3607" t="s">
        <v>5133</v>
      </c>
      <c r="N3607">
        <v>0.5</v>
      </c>
      <c r="O3607">
        <v>1.27064803049555E-3</v>
      </c>
    </row>
    <row r="3608" spans="1:15">
      <c r="A3608" t="s">
        <v>4240</v>
      </c>
      <c r="B3608" t="s">
        <v>23511</v>
      </c>
      <c r="C3608" t="s">
        <v>4241</v>
      </c>
      <c r="D3608">
        <v>1</v>
      </c>
      <c r="E3608">
        <v>6152</v>
      </c>
      <c r="F3608">
        <v>2</v>
      </c>
      <c r="G3608">
        <v>7804</v>
      </c>
      <c r="H3608">
        <v>0.95521029019776005</v>
      </c>
      <c r="I3608">
        <v>1</v>
      </c>
      <c r="J3608">
        <v>0.85953329234717102</v>
      </c>
      <c r="K3608" t="s">
        <v>26302</v>
      </c>
      <c r="L3608">
        <v>1</v>
      </c>
      <c r="M3608" t="s">
        <v>5133</v>
      </c>
      <c r="N3608">
        <v>0.5</v>
      </c>
      <c r="O3608">
        <v>1.6254876462938901E-4</v>
      </c>
    </row>
    <row r="3609" spans="1:15">
      <c r="A3609" t="s">
        <v>4242</v>
      </c>
      <c r="B3609" t="s">
        <v>23513</v>
      </c>
      <c r="C3609" t="s">
        <v>4243</v>
      </c>
      <c r="D3609">
        <v>1</v>
      </c>
      <c r="E3609">
        <v>535</v>
      </c>
      <c r="F3609">
        <v>97</v>
      </c>
      <c r="G3609">
        <v>8124</v>
      </c>
      <c r="H3609">
        <v>0.99870422988538599</v>
      </c>
      <c r="I3609">
        <v>0.99999999999997702</v>
      </c>
      <c r="J3609">
        <v>0.95041217501583097</v>
      </c>
      <c r="K3609" t="s">
        <v>25511</v>
      </c>
      <c r="L3609">
        <v>1</v>
      </c>
      <c r="M3609" t="s">
        <v>5133</v>
      </c>
      <c r="N3609">
        <v>1.03092783505155E-2</v>
      </c>
      <c r="O3609">
        <v>1.8691588785046699E-3</v>
      </c>
    </row>
    <row r="3610" spans="1:15">
      <c r="A3610" t="s">
        <v>4242</v>
      </c>
      <c r="B3610" t="s">
        <v>23518</v>
      </c>
      <c r="C3610" t="s">
        <v>4243</v>
      </c>
      <c r="D3610">
        <v>5</v>
      </c>
      <c r="E3610">
        <v>787</v>
      </c>
      <c r="F3610">
        <v>89</v>
      </c>
      <c r="G3610">
        <v>7393</v>
      </c>
      <c r="H3610">
        <v>0.96724784809096398</v>
      </c>
      <c r="I3610">
        <v>1</v>
      </c>
      <c r="J3610">
        <v>0.966855260484069</v>
      </c>
      <c r="K3610" t="s">
        <v>26303</v>
      </c>
      <c r="L3610">
        <v>5</v>
      </c>
      <c r="M3610" t="s">
        <v>5133</v>
      </c>
      <c r="N3610">
        <v>5.6179775280898903E-2</v>
      </c>
      <c r="O3610">
        <v>6.35324015247776E-3</v>
      </c>
    </row>
    <row r="3611" spans="1:15">
      <c r="A3611" t="s">
        <v>4242</v>
      </c>
      <c r="B3611" t="s">
        <v>23511</v>
      </c>
      <c r="C3611" t="s">
        <v>4243</v>
      </c>
      <c r="D3611">
        <v>86</v>
      </c>
      <c r="E3611">
        <v>6152</v>
      </c>
      <c r="F3611">
        <v>96</v>
      </c>
      <c r="G3611">
        <v>7804</v>
      </c>
      <c r="H3611">
        <v>4.2509266871866699E-3</v>
      </c>
      <c r="I3611">
        <v>4.3278565910395798E-2</v>
      </c>
      <c r="J3611">
        <v>3.71993682450266E-2</v>
      </c>
      <c r="K3611" t="s">
        <v>26304</v>
      </c>
      <c r="L3611">
        <v>86</v>
      </c>
      <c r="M3611" t="s">
        <v>5133</v>
      </c>
      <c r="N3611">
        <v>0.89583333333333304</v>
      </c>
      <c r="O3611">
        <v>1.39791937581274E-2</v>
      </c>
    </row>
    <row r="3612" spans="1:15">
      <c r="A3612" t="s">
        <v>4244</v>
      </c>
      <c r="B3612" t="s">
        <v>23511</v>
      </c>
      <c r="C3612" t="s">
        <v>4245</v>
      </c>
      <c r="D3612">
        <v>547</v>
      </c>
      <c r="E3612">
        <v>6152</v>
      </c>
      <c r="F3612">
        <v>667</v>
      </c>
      <c r="G3612">
        <v>7804</v>
      </c>
      <c r="H3612">
        <v>1.8821236955544898E-2</v>
      </c>
      <c r="I3612">
        <v>0.13525188162579499</v>
      </c>
      <c r="J3612">
        <v>0.11625349510997</v>
      </c>
      <c r="K3612" t="s">
        <v>26305</v>
      </c>
      <c r="L3612">
        <v>547</v>
      </c>
      <c r="M3612" t="s">
        <v>5133</v>
      </c>
      <c r="N3612">
        <v>0.82008995502248905</v>
      </c>
      <c r="O3612">
        <v>8.8914174252275699E-2</v>
      </c>
    </row>
    <row r="3613" spans="1:15">
      <c r="A3613" t="s">
        <v>4244</v>
      </c>
      <c r="B3613" t="s">
        <v>23518</v>
      </c>
      <c r="C3613" t="s">
        <v>4245</v>
      </c>
      <c r="D3613">
        <v>63</v>
      </c>
      <c r="E3613">
        <v>787</v>
      </c>
      <c r="F3613">
        <v>597</v>
      </c>
      <c r="G3613">
        <v>7393</v>
      </c>
      <c r="H3613">
        <v>0.551951065841087</v>
      </c>
      <c r="I3613">
        <v>1</v>
      </c>
      <c r="J3613">
        <v>0.966855260484069</v>
      </c>
      <c r="K3613" t="s">
        <v>26306</v>
      </c>
      <c r="L3613">
        <v>63</v>
      </c>
      <c r="M3613" t="s">
        <v>5133</v>
      </c>
      <c r="N3613">
        <v>0.10552763819095499</v>
      </c>
      <c r="O3613">
        <v>8.0050825921219801E-2</v>
      </c>
    </row>
    <row r="3614" spans="1:15">
      <c r="A3614" t="s">
        <v>4244</v>
      </c>
      <c r="B3614" t="s">
        <v>23513</v>
      </c>
      <c r="C3614" t="s">
        <v>4245</v>
      </c>
      <c r="D3614">
        <v>28</v>
      </c>
      <c r="E3614">
        <v>535</v>
      </c>
      <c r="F3614">
        <v>674</v>
      </c>
      <c r="G3614">
        <v>8124</v>
      </c>
      <c r="H3614">
        <v>0.99810267859985502</v>
      </c>
      <c r="I3614">
        <v>0.99999999999997702</v>
      </c>
      <c r="J3614">
        <v>0.95041217501583097</v>
      </c>
      <c r="K3614" t="s">
        <v>26307</v>
      </c>
      <c r="L3614">
        <v>28</v>
      </c>
      <c r="M3614" t="s">
        <v>5133</v>
      </c>
      <c r="N3614">
        <v>4.1543026706231501E-2</v>
      </c>
      <c r="O3614">
        <v>5.2336448598130803E-2</v>
      </c>
    </row>
    <row r="3615" spans="1:15">
      <c r="A3615" t="s">
        <v>4246</v>
      </c>
      <c r="B3615" t="s">
        <v>23511</v>
      </c>
      <c r="C3615" t="s">
        <v>4247</v>
      </c>
      <c r="D3615">
        <v>3</v>
      </c>
      <c r="E3615">
        <v>6152</v>
      </c>
      <c r="F3615">
        <v>3</v>
      </c>
      <c r="G3615">
        <v>7804</v>
      </c>
      <c r="H3615">
        <v>0.489837867770546</v>
      </c>
      <c r="I3615">
        <v>0.96083957126938102</v>
      </c>
      <c r="J3615">
        <v>0.82587360011061495</v>
      </c>
      <c r="K3615" t="s">
        <v>26308</v>
      </c>
      <c r="L3615">
        <v>3</v>
      </c>
      <c r="M3615" t="s">
        <v>5133</v>
      </c>
      <c r="N3615">
        <v>1</v>
      </c>
      <c r="O3615">
        <v>4.8764629388816603E-4</v>
      </c>
    </row>
    <row r="3616" spans="1:15">
      <c r="A3616" t="s">
        <v>4248</v>
      </c>
      <c r="B3616" t="s">
        <v>23513</v>
      </c>
      <c r="C3616" t="s">
        <v>4249</v>
      </c>
      <c r="D3616">
        <v>5</v>
      </c>
      <c r="E3616">
        <v>535</v>
      </c>
      <c r="F3616">
        <v>141</v>
      </c>
      <c r="G3616">
        <v>8124</v>
      </c>
      <c r="H3616">
        <v>0.96014662551303598</v>
      </c>
      <c r="I3616">
        <v>0.99999999999997702</v>
      </c>
      <c r="J3616">
        <v>0.95041217501583097</v>
      </c>
      <c r="K3616" t="s">
        <v>26309</v>
      </c>
      <c r="L3616">
        <v>5</v>
      </c>
      <c r="M3616" t="s">
        <v>5133</v>
      </c>
      <c r="N3616">
        <v>3.54609929078014E-2</v>
      </c>
      <c r="O3616">
        <v>9.3457943925233603E-3</v>
      </c>
    </row>
    <row r="3617" spans="1:15">
      <c r="A3617" t="s">
        <v>4248</v>
      </c>
      <c r="B3617" t="s">
        <v>23518</v>
      </c>
      <c r="C3617" t="s">
        <v>4249</v>
      </c>
      <c r="D3617">
        <v>15</v>
      </c>
      <c r="E3617">
        <v>787</v>
      </c>
      <c r="F3617">
        <v>133</v>
      </c>
      <c r="G3617">
        <v>7393</v>
      </c>
      <c r="H3617">
        <v>0.44722671335776898</v>
      </c>
      <c r="I3617">
        <v>1</v>
      </c>
      <c r="J3617">
        <v>0.966855260484069</v>
      </c>
      <c r="K3617" t="s">
        <v>26310</v>
      </c>
      <c r="L3617">
        <v>15</v>
      </c>
      <c r="M3617" t="s">
        <v>5133</v>
      </c>
      <c r="N3617">
        <v>0.112781954887218</v>
      </c>
      <c r="O3617">
        <v>1.9059720457433298E-2</v>
      </c>
    </row>
    <row r="3618" spans="1:15">
      <c r="A3618" t="s">
        <v>4248</v>
      </c>
      <c r="B3618" t="s">
        <v>23511</v>
      </c>
      <c r="C3618" t="s">
        <v>4249</v>
      </c>
      <c r="D3618">
        <v>118</v>
      </c>
      <c r="E3618">
        <v>6152</v>
      </c>
      <c r="F3618">
        <v>144</v>
      </c>
      <c r="G3618">
        <v>7804</v>
      </c>
      <c r="H3618">
        <v>0.20787931536015899</v>
      </c>
      <c r="I3618">
        <v>0.67012831032114195</v>
      </c>
      <c r="J3618">
        <v>0.57599759286537799</v>
      </c>
      <c r="K3618" t="s">
        <v>26311</v>
      </c>
      <c r="L3618">
        <v>118</v>
      </c>
      <c r="M3618" t="s">
        <v>5133</v>
      </c>
      <c r="N3618">
        <v>0.81944444444444398</v>
      </c>
      <c r="O3618">
        <v>1.9180754226267901E-2</v>
      </c>
    </row>
    <row r="3619" spans="1:15">
      <c r="A3619" t="s">
        <v>4250</v>
      </c>
      <c r="B3619" t="s">
        <v>23513</v>
      </c>
      <c r="C3619" t="s">
        <v>4251</v>
      </c>
      <c r="D3619">
        <v>3</v>
      </c>
      <c r="E3619">
        <v>535</v>
      </c>
      <c r="F3619">
        <v>82</v>
      </c>
      <c r="G3619">
        <v>8124</v>
      </c>
      <c r="H3619">
        <v>0.91377491715431902</v>
      </c>
      <c r="I3619">
        <v>0.99999999999997702</v>
      </c>
      <c r="J3619">
        <v>0.95041217501583097</v>
      </c>
      <c r="K3619" t="s">
        <v>26312</v>
      </c>
      <c r="L3619">
        <v>3</v>
      </c>
      <c r="M3619" t="s">
        <v>5133</v>
      </c>
      <c r="N3619">
        <v>3.65853658536585E-2</v>
      </c>
      <c r="O3619">
        <v>5.60747663551402E-3</v>
      </c>
    </row>
    <row r="3620" spans="1:15">
      <c r="A3620" t="s">
        <v>4250</v>
      </c>
      <c r="B3620" t="s">
        <v>23518</v>
      </c>
      <c r="C3620" t="s">
        <v>4251</v>
      </c>
      <c r="D3620">
        <v>12</v>
      </c>
      <c r="E3620">
        <v>787</v>
      </c>
      <c r="F3620">
        <v>81</v>
      </c>
      <c r="G3620">
        <v>7393</v>
      </c>
      <c r="H3620">
        <v>0.14870012157905599</v>
      </c>
      <c r="I3620">
        <v>0.79023034372627898</v>
      </c>
      <c r="J3620">
        <v>0.76403836482588705</v>
      </c>
      <c r="K3620" t="s">
        <v>26313</v>
      </c>
      <c r="L3620">
        <v>12</v>
      </c>
      <c r="M3620" t="s">
        <v>5133</v>
      </c>
      <c r="N3620">
        <v>0.148148148148148</v>
      </c>
      <c r="O3620">
        <v>1.52477763659466E-2</v>
      </c>
    </row>
    <row r="3621" spans="1:15">
      <c r="A3621" t="s">
        <v>4250</v>
      </c>
      <c r="B3621" t="s">
        <v>23511</v>
      </c>
      <c r="C3621" t="s">
        <v>4251</v>
      </c>
      <c r="D3621">
        <v>69</v>
      </c>
      <c r="E3621">
        <v>6152</v>
      </c>
      <c r="F3621">
        <v>86</v>
      </c>
      <c r="G3621">
        <v>7804</v>
      </c>
      <c r="H3621">
        <v>0.43542873273220201</v>
      </c>
      <c r="I3621">
        <v>0.96083957126938102</v>
      </c>
      <c r="J3621">
        <v>0.82587360011061495</v>
      </c>
      <c r="K3621" t="s">
        <v>26314</v>
      </c>
      <c r="L3621">
        <v>69</v>
      </c>
      <c r="M3621" t="s">
        <v>5133</v>
      </c>
      <c r="N3621">
        <v>0.80232558139534904</v>
      </c>
      <c r="O3621">
        <v>1.1215864759427799E-2</v>
      </c>
    </row>
    <row r="3622" spans="1:15">
      <c r="A3622" t="s">
        <v>4252</v>
      </c>
      <c r="B3622" t="s">
        <v>23511</v>
      </c>
      <c r="C3622" t="s">
        <v>4253</v>
      </c>
      <c r="D3622">
        <v>5</v>
      </c>
      <c r="E3622">
        <v>6152</v>
      </c>
      <c r="F3622">
        <v>6</v>
      </c>
      <c r="G3622">
        <v>7804</v>
      </c>
      <c r="H3622">
        <v>0.62665052091531404</v>
      </c>
      <c r="I3622">
        <v>0.968912233598893</v>
      </c>
      <c r="J3622">
        <v>0.832812322140707</v>
      </c>
      <c r="K3622" t="s">
        <v>26315</v>
      </c>
      <c r="L3622">
        <v>5</v>
      </c>
      <c r="M3622" t="s">
        <v>5133</v>
      </c>
      <c r="N3622">
        <v>0.83333333333333304</v>
      </c>
      <c r="O3622">
        <v>8.1274382314694405E-4</v>
      </c>
    </row>
    <row r="3623" spans="1:15">
      <c r="A3623" t="s">
        <v>4252</v>
      </c>
      <c r="B3623" t="s">
        <v>23518</v>
      </c>
      <c r="C3623" t="s">
        <v>4253</v>
      </c>
      <c r="D3623">
        <v>1</v>
      </c>
      <c r="E3623">
        <v>787</v>
      </c>
      <c r="F3623">
        <v>6</v>
      </c>
      <c r="G3623">
        <v>7393</v>
      </c>
      <c r="H3623">
        <v>0.49113550780958298</v>
      </c>
      <c r="I3623">
        <v>1</v>
      </c>
      <c r="J3623">
        <v>0.966855260484069</v>
      </c>
      <c r="K3623" t="s">
        <v>23892</v>
      </c>
      <c r="L3623">
        <v>1</v>
      </c>
      <c r="M3623" t="s">
        <v>5133</v>
      </c>
      <c r="N3623">
        <v>0.16666666666666699</v>
      </c>
      <c r="O3623">
        <v>1.27064803049555E-3</v>
      </c>
    </row>
    <row r="3624" spans="1:15">
      <c r="A3624" t="s">
        <v>4254</v>
      </c>
      <c r="B3624" t="s">
        <v>23518</v>
      </c>
      <c r="C3624" t="s">
        <v>4255</v>
      </c>
      <c r="D3624">
        <v>1</v>
      </c>
      <c r="E3624">
        <v>787</v>
      </c>
      <c r="F3624">
        <v>1</v>
      </c>
      <c r="G3624">
        <v>7393</v>
      </c>
      <c r="H3624">
        <v>0.106452049235764</v>
      </c>
      <c r="I3624">
        <v>0.63266972740240601</v>
      </c>
      <c r="J3624">
        <v>0.61170005408803896</v>
      </c>
      <c r="K3624" t="s">
        <v>23892</v>
      </c>
      <c r="L3624">
        <v>1</v>
      </c>
      <c r="M3624" t="s">
        <v>5133</v>
      </c>
      <c r="N3624">
        <v>1</v>
      </c>
      <c r="O3624">
        <v>1.27064803049555E-3</v>
      </c>
    </row>
    <row r="3625" spans="1:15">
      <c r="A3625" t="s">
        <v>4256</v>
      </c>
      <c r="B3625" t="s">
        <v>23513</v>
      </c>
      <c r="C3625" t="s">
        <v>4257</v>
      </c>
      <c r="D3625">
        <v>1</v>
      </c>
      <c r="E3625">
        <v>535</v>
      </c>
      <c r="F3625">
        <v>17</v>
      </c>
      <c r="G3625">
        <v>8124</v>
      </c>
      <c r="H3625">
        <v>0.68628477635983498</v>
      </c>
      <c r="I3625">
        <v>0.99999999999997702</v>
      </c>
      <c r="J3625">
        <v>0.95041217501583097</v>
      </c>
      <c r="K3625" t="s">
        <v>23682</v>
      </c>
      <c r="L3625">
        <v>1</v>
      </c>
      <c r="M3625" t="s">
        <v>5133</v>
      </c>
      <c r="N3625">
        <v>5.8823529411764698E-2</v>
      </c>
      <c r="O3625">
        <v>1.8691588785046699E-3</v>
      </c>
    </row>
    <row r="3626" spans="1:15">
      <c r="A3626" t="s">
        <v>4256</v>
      </c>
      <c r="B3626" t="s">
        <v>23511</v>
      </c>
      <c r="C3626" t="s">
        <v>4257</v>
      </c>
      <c r="D3626">
        <v>13</v>
      </c>
      <c r="E3626">
        <v>6152</v>
      </c>
      <c r="F3626">
        <v>17</v>
      </c>
      <c r="G3626">
        <v>7804</v>
      </c>
      <c r="H3626">
        <v>0.71753351100929097</v>
      </c>
      <c r="I3626">
        <v>0.968912233598893</v>
      </c>
      <c r="J3626">
        <v>0.832812322140707</v>
      </c>
      <c r="K3626" t="s">
        <v>26316</v>
      </c>
      <c r="L3626">
        <v>13</v>
      </c>
      <c r="M3626" t="s">
        <v>5133</v>
      </c>
      <c r="N3626">
        <v>0.76470588235294101</v>
      </c>
      <c r="O3626">
        <v>2.1131339401820499E-3</v>
      </c>
    </row>
    <row r="3627" spans="1:15">
      <c r="A3627" t="s">
        <v>4258</v>
      </c>
      <c r="B3627" t="s">
        <v>23513</v>
      </c>
      <c r="C3627" t="s">
        <v>4259</v>
      </c>
      <c r="D3627">
        <v>1</v>
      </c>
      <c r="E3627">
        <v>535</v>
      </c>
      <c r="F3627">
        <v>6</v>
      </c>
      <c r="G3627">
        <v>8124</v>
      </c>
      <c r="H3627">
        <v>0.33559747746230201</v>
      </c>
      <c r="I3627">
        <v>0.97804040131218795</v>
      </c>
      <c r="J3627">
        <v>0.92954150506449396</v>
      </c>
      <c r="K3627" t="s">
        <v>23682</v>
      </c>
      <c r="L3627">
        <v>1</v>
      </c>
      <c r="M3627" t="s">
        <v>5133</v>
      </c>
      <c r="N3627">
        <v>0.16666666666666699</v>
      </c>
      <c r="O3627">
        <v>1.8691588785046699E-3</v>
      </c>
    </row>
    <row r="3628" spans="1:15">
      <c r="A3628" t="s">
        <v>4258</v>
      </c>
      <c r="B3628" t="s">
        <v>23511</v>
      </c>
      <c r="C3628" t="s">
        <v>4259</v>
      </c>
      <c r="D3628">
        <v>3</v>
      </c>
      <c r="E3628">
        <v>6152</v>
      </c>
      <c r="F3628">
        <v>6</v>
      </c>
      <c r="G3628">
        <v>7804</v>
      </c>
      <c r="H3628">
        <v>0.97922542091541498</v>
      </c>
      <c r="I3628">
        <v>1</v>
      </c>
      <c r="J3628">
        <v>0.85953329234717102</v>
      </c>
      <c r="K3628" t="s">
        <v>26317</v>
      </c>
      <c r="L3628">
        <v>3</v>
      </c>
      <c r="M3628" t="s">
        <v>5133</v>
      </c>
      <c r="N3628">
        <v>0.5</v>
      </c>
      <c r="O3628">
        <v>4.8764629388816603E-4</v>
      </c>
    </row>
    <row r="3629" spans="1:15">
      <c r="A3629" t="s">
        <v>4260</v>
      </c>
      <c r="B3629" t="s">
        <v>23511</v>
      </c>
      <c r="C3629" t="s">
        <v>4261</v>
      </c>
      <c r="D3629">
        <v>4</v>
      </c>
      <c r="E3629">
        <v>6152</v>
      </c>
      <c r="F3629">
        <v>5</v>
      </c>
      <c r="G3629">
        <v>7804</v>
      </c>
      <c r="H3629">
        <v>0.71320711691885297</v>
      </c>
      <c r="I3629">
        <v>0.968912233598893</v>
      </c>
      <c r="J3629">
        <v>0.832812322140707</v>
      </c>
      <c r="K3629" t="s">
        <v>26318</v>
      </c>
      <c r="L3629">
        <v>4</v>
      </c>
      <c r="M3629" t="s">
        <v>5133</v>
      </c>
      <c r="N3629">
        <v>0.8</v>
      </c>
      <c r="O3629">
        <v>6.5019505851755496E-4</v>
      </c>
    </row>
    <row r="3630" spans="1:15">
      <c r="A3630" t="s">
        <v>4262</v>
      </c>
      <c r="B3630" t="s">
        <v>23513</v>
      </c>
      <c r="C3630" t="s">
        <v>4263</v>
      </c>
      <c r="D3630">
        <v>9</v>
      </c>
      <c r="E3630">
        <v>535</v>
      </c>
      <c r="F3630">
        <v>190</v>
      </c>
      <c r="G3630">
        <v>8124</v>
      </c>
      <c r="H3630">
        <v>0.88690746545869503</v>
      </c>
      <c r="I3630">
        <v>0.99999999999997702</v>
      </c>
      <c r="J3630">
        <v>0.95041217501583097</v>
      </c>
      <c r="K3630" t="s">
        <v>26319</v>
      </c>
      <c r="L3630">
        <v>9</v>
      </c>
      <c r="M3630" t="s">
        <v>5133</v>
      </c>
      <c r="N3630">
        <v>4.7368421052631601E-2</v>
      </c>
      <c r="O3630">
        <v>1.6822429906542102E-2</v>
      </c>
    </row>
    <row r="3631" spans="1:15">
      <c r="A3631" t="s">
        <v>4262</v>
      </c>
      <c r="B3631" t="s">
        <v>23511</v>
      </c>
      <c r="C3631" t="s">
        <v>4263</v>
      </c>
      <c r="D3631">
        <v>158</v>
      </c>
      <c r="E3631">
        <v>6152</v>
      </c>
      <c r="F3631">
        <v>190</v>
      </c>
      <c r="G3631">
        <v>7804</v>
      </c>
      <c r="H3631">
        <v>7.9933836443832396E-2</v>
      </c>
      <c r="I3631">
        <v>0.37475171448543398</v>
      </c>
      <c r="J3631">
        <v>0.32211157496441201</v>
      </c>
      <c r="K3631" t="s">
        <v>26320</v>
      </c>
      <c r="L3631">
        <v>158</v>
      </c>
      <c r="M3631" t="s">
        <v>5133</v>
      </c>
      <c r="N3631">
        <v>0.83157894736842097</v>
      </c>
      <c r="O3631">
        <v>2.5682704811443399E-2</v>
      </c>
    </row>
    <row r="3632" spans="1:15">
      <c r="A3632" t="s">
        <v>4262</v>
      </c>
      <c r="B3632" t="s">
        <v>23518</v>
      </c>
      <c r="C3632" t="s">
        <v>4263</v>
      </c>
      <c r="D3632">
        <v>22</v>
      </c>
      <c r="E3632">
        <v>787</v>
      </c>
      <c r="F3632">
        <v>169</v>
      </c>
      <c r="G3632">
        <v>7393</v>
      </c>
      <c r="H3632">
        <v>0.185885098473865</v>
      </c>
      <c r="I3632">
        <v>0.83876007220319604</v>
      </c>
      <c r="J3632">
        <v>0.81095958809365798</v>
      </c>
      <c r="K3632" t="s">
        <v>26321</v>
      </c>
      <c r="L3632">
        <v>22</v>
      </c>
      <c r="M3632" t="s">
        <v>5133</v>
      </c>
      <c r="N3632">
        <v>0.13017751479289899</v>
      </c>
      <c r="O3632">
        <v>2.7954256670902199E-2</v>
      </c>
    </row>
    <row r="3633" spans="1:15">
      <c r="A3633" t="s">
        <v>4264</v>
      </c>
      <c r="B3633" t="s">
        <v>23511</v>
      </c>
      <c r="C3633" t="s">
        <v>4265</v>
      </c>
      <c r="D3633">
        <v>9</v>
      </c>
      <c r="E3633">
        <v>6152</v>
      </c>
      <c r="F3633">
        <v>12</v>
      </c>
      <c r="G3633">
        <v>7804</v>
      </c>
      <c r="H3633">
        <v>0.76277084557059505</v>
      </c>
      <c r="I3633">
        <v>0.968912233598893</v>
      </c>
      <c r="J3633">
        <v>0.832812322140707</v>
      </c>
      <c r="K3633" t="s">
        <v>26322</v>
      </c>
      <c r="L3633">
        <v>9</v>
      </c>
      <c r="M3633" t="s">
        <v>5133</v>
      </c>
      <c r="N3633">
        <v>0.75</v>
      </c>
      <c r="O3633">
        <v>1.4629388816645001E-3</v>
      </c>
    </row>
    <row r="3634" spans="1:15">
      <c r="A3634" t="s">
        <v>4264</v>
      </c>
      <c r="B3634" t="s">
        <v>23518</v>
      </c>
      <c r="C3634" t="s">
        <v>4265</v>
      </c>
      <c r="D3634">
        <v>3</v>
      </c>
      <c r="E3634">
        <v>787</v>
      </c>
      <c r="F3634">
        <v>10</v>
      </c>
      <c r="G3634">
        <v>7393</v>
      </c>
      <c r="H3634">
        <v>8.1602785751505494E-2</v>
      </c>
      <c r="I3634">
        <v>0.63266972740240601</v>
      </c>
      <c r="J3634">
        <v>0.61170005408803896</v>
      </c>
      <c r="K3634" t="s">
        <v>26323</v>
      </c>
      <c r="L3634">
        <v>3</v>
      </c>
      <c r="M3634" t="s">
        <v>5133</v>
      </c>
      <c r="N3634">
        <v>0.3</v>
      </c>
      <c r="O3634">
        <v>3.8119440914866601E-3</v>
      </c>
    </row>
    <row r="3635" spans="1:15">
      <c r="A3635" t="s">
        <v>4266</v>
      </c>
      <c r="B3635" t="s">
        <v>23518</v>
      </c>
      <c r="C3635" t="s">
        <v>4267</v>
      </c>
      <c r="D3635">
        <v>5</v>
      </c>
      <c r="E3635">
        <v>787</v>
      </c>
      <c r="F3635">
        <v>26</v>
      </c>
      <c r="G3635">
        <v>7393</v>
      </c>
      <c r="H3635">
        <v>0.13591641531923801</v>
      </c>
      <c r="I3635">
        <v>0.734130643124697</v>
      </c>
      <c r="J3635">
        <v>0.70979807418766605</v>
      </c>
      <c r="K3635" t="s">
        <v>26324</v>
      </c>
      <c r="L3635">
        <v>5</v>
      </c>
      <c r="M3635" t="s">
        <v>5133</v>
      </c>
      <c r="N3635">
        <v>0.19230769230769201</v>
      </c>
      <c r="O3635">
        <v>6.35324015247776E-3</v>
      </c>
    </row>
    <row r="3636" spans="1:15">
      <c r="A3636" t="s">
        <v>4266</v>
      </c>
      <c r="B3636" t="s">
        <v>23511</v>
      </c>
      <c r="C3636" t="s">
        <v>4267</v>
      </c>
      <c r="D3636">
        <v>22</v>
      </c>
      <c r="E3636">
        <v>6152</v>
      </c>
      <c r="F3636">
        <v>29</v>
      </c>
      <c r="G3636">
        <v>7804</v>
      </c>
      <c r="H3636">
        <v>0.74093272445327996</v>
      </c>
      <c r="I3636">
        <v>0.968912233598893</v>
      </c>
      <c r="J3636">
        <v>0.832812322140707</v>
      </c>
      <c r="K3636" t="s">
        <v>26325</v>
      </c>
      <c r="L3636">
        <v>22</v>
      </c>
      <c r="M3636" t="s">
        <v>5133</v>
      </c>
      <c r="N3636">
        <v>0.75862068965517204</v>
      </c>
      <c r="O3636">
        <v>3.57607282184655E-3</v>
      </c>
    </row>
    <row r="3637" spans="1:15">
      <c r="A3637" t="s">
        <v>4268</v>
      </c>
      <c r="B3637" t="s">
        <v>23511</v>
      </c>
      <c r="C3637" t="s">
        <v>4269</v>
      </c>
      <c r="D3637">
        <v>6</v>
      </c>
      <c r="E3637">
        <v>6152</v>
      </c>
      <c r="F3637">
        <v>6</v>
      </c>
      <c r="G3637">
        <v>7804</v>
      </c>
      <c r="H3637">
        <v>0.23986678822258201</v>
      </c>
      <c r="I3637">
        <v>0.71382528017432401</v>
      </c>
      <c r="J3637">
        <v>0.61355659322887801</v>
      </c>
      <c r="K3637" t="s">
        <v>26326</v>
      </c>
      <c r="L3637">
        <v>6</v>
      </c>
      <c r="M3637" t="s">
        <v>5133</v>
      </c>
      <c r="N3637">
        <v>1</v>
      </c>
      <c r="O3637">
        <v>9.7529258777633303E-4</v>
      </c>
    </row>
    <row r="3638" spans="1:15">
      <c r="A3638" t="s">
        <v>4270</v>
      </c>
      <c r="B3638" t="s">
        <v>23518</v>
      </c>
      <c r="C3638" t="s">
        <v>4271</v>
      </c>
      <c r="D3638">
        <v>2</v>
      </c>
      <c r="E3638">
        <v>787</v>
      </c>
      <c r="F3638">
        <v>13</v>
      </c>
      <c r="G3638">
        <v>7393</v>
      </c>
      <c r="H3638">
        <v>0.41008176369828198</v>
      </c>
      <c r="I3638">
        <v>1</v>
      </c>
      <c r="J3638">
        <v>0.966855260484069</v>
      </c>
      <c r="K3638" t="s">
        <v>26327</v>
      </c>
      <c r="L3638">
        <v>2</v>
      </c>
      <c r="M3638" t="s">
        <v>5133</v>
      </c>
      <c r="N3638">
        <v>0.15384615384615399</v>
      </c>
      <c r="O3638">
        <v>2.5412960609911099E-3</v>
      </c>
    </row>
    <row r="3639" spans="1:15">
      <c r="A3639" t="s">
        <v>4270</v>
      </c>
      <c r="B3639" t="s">
        <v>23511</v>
      </c>
      <c r="C3639" t="s">
        <v>4271</v>
      </c>
      <c r="D3639">
        <v>10</v>
      </c>
      <c r="E3639">
        <v>6152</v>
      </c>
      <c r="F3639">
        <v>13</v>
      </c>
      <c r="G3639">
        <v>7804</v>
      </c>
      <c r="H3639">
        <v>0.71080626448881101</v>
      </c>
      <c r="I3639">
        <v>0.968912233598893</v>
      </c>
      <c r="J3639">
        <v>0.832812322140707</v>
      </c>
      <c r="K3639" t="s">
        <v>26328</v>
      </c>
      <c r="L3639">
        <v>10</v>
      </c>
      <c r="M3639" t="s">
        <v>5133</v>
      </c>
      <c r="N3639">
        <v>0.76923076923076905</v>
      </c>
      <c r="O3639">
        <v>1.62548764629389E-3</v>
      </c>
    </row>
    <row r="3640" spans="1:15">
      <c r="A3640" t="s">
        <v>4272</v>
      </c>
      <c r="B3640" t="s">
        <v>23511</v>
      </c>
      <c r="C3640" t="s">
        <v>4273</v>
      </c>
      <c r="D3640">
        <v>2</v>
      </c>
      <c r="E3640">
        <v>6152</v>
      </c>
      <c r="F3640">
        <v>2</v>
      </c>
      <c r="G3640">
        <v>7804</v>
      </c>
      <c r="H3640">
        <v>0.62141708038142995</v>
      </c>
      <c r="I3640">
        <v>0.968912233598893</v>
      </c>
      <c r="J3640">
        <v>0.832812322140707</v>
      </c>
      <c r="K3640" t="s">
        <v>26329</v>
      </c>
      <c r="L3640">
        <v>2</v>
      </c>
      <c r="M3640" t="s">
        <v>5133</v>
      </c>
      <c r="N3640">
        <v>1</v>
      </c>
      <c r="O3640">
        <v>3.2509752925877802E-4</v>
      </c>
    </row>
    <row r="3641" spans="1:15">
      <c r="A3641" t="s">
        <v>4274</v>
      </c>
      <c r="B3641" t="s">
        <v>23511</v>
      </c>
      <c r="C3641" t="s">
        <v>4275</v>
      </c>
      <c r="D3641">
        <v>2</v>
      </c>
      <c r="E3641">
        <v>6152</v>
      </c>
      <c r="F3641">
        <v>2</v>
      </c>
      <c r="G3641">
        <v>7804</v>
      </c>
      <c r="H3641">
        <v>0.62141708038142995</v>
      </c>
      <c r="I3641">
        <v>0.968912233598893</v>
      </c>
      <c r="J3641">
        <v>0.832812322140707</v>
      </c>
      <c r="K3641" t="s">
        <v>26329</v>
      </c>
      <c r="L3641">
        <v>2</v>
      </c>
      <c r="M3641" t="s">
        <v>5133</v>
      </c>
      <c r="N3641">
        <v>1</v>
      </c>
      <c r="O3641">
        <v>3.2509752925877802E-4</v>
      </c>
    </row>
    <row r="3642" spans="1:15">
      <c r="A3642" t="s">
        <v>4276</v>
      </c>
      <c r="B3642" t="s">
        <v>23511</v>
      </c>
      <c r="C3642" t="s">
        <v>4277</v>
      </c>
      <c r="D3642">
        <v>30</v>
      </c>
      <c r="E3642">
        <v>6152</v>
      </c>
      <c r="F3642">
        <v>37</v>
      </c>
      <c r="G3642">
        <v>7804</v>
      </c>
      <c r="H3642">
        <v>0.46210115152971398</v>
      </c>
      <c r="I3642">
        <v>0.96083957126938102</v>
      </c>
      <c r="J3642">
        <v>0.82587360011061495</v>
      </c>
      <c r="K3642" t="s">
        <v>26330</v>
      </c>
      <c r="L3642">
        <v>30</v>
      </c>
      <c r="M3642" t="s">
        <v>5133</v>
      </c>
      <c r="N3642">
        <v>0.81081081081081097</v>
      </c>
      <c r="O3642">
        <v>4.8764629388816597E-3</v>
      </c>
    </row>
    <row r="3643" spans="1:15">
      <c r="A3643" t="s">
        <v>4276</v>
      </c>
      <c r="B3643" t="s">
        <v>23518</v>
      </c>
      <c r="C3643" t="s">
        <v>4277</v>
      </c>
      <c r="D3643">
        <v>4</v>
      </c>
      <c r="E3643">
        <v>787</v>
      </c>
      <c r="F3643">
        <v>26</v>
      </c>
      <c r="G3643">
        <v>7393</v>
      </c>
      <c r="H3643">
        <v>0.29751782480348699</v>
      </c>
      <c r="I3643">
        <v>0.99203470771967495</v>
      </c>
      <c r="J3643">
        <v>0.95915397574154404</v>
      </c>
      <c r="K3643" t="s">
        <v>26331</v>
      </c>
      <c r="L3643">
        <v>4</v>
      </c>
      <c r="M3643" t="s">
        <v>5133</v>
      </c>
      <c r="N3643">
        <v>0.15384615384615399</v>
      </c>
      <c r="O3643">
        <v>5.0825921219822103E-3</v>
      </c>
    </row>
    <row r="3644" spans="1:15">
      <c r="A3644" t="s">
        <v>4278</v>
      </c>
      <c r="B3644" t="s">
        <v>23511</v>
      </c>
      <c r="C3644" t="s">
        <v>4279</v>
      </c>
      <c r="D3644">
        <v>6</v>
      </c>
      <c r="E3644">
        <v>6152</v>
      </c>
      <c r="F3644">
        <v>6</v>
      </c>
      <c r="G3644">
        <v>7804</v>
      </c>
      <c r="H3644">
        <v>0.23986678822258201</v>
      </c>
      <c r="I3644">
        <v>0.71382528017432401</v>
      </c>
      <c r="J3644">
        <v>0.61355659322887801</v>
      </c>
      <c r="K3644" t="s">
        <v>26332</v>
      </c>
      <c r="L3644">
        <v>6</v>
      </c>
      <c r="M3644" t="s">
        <v>5133</v>
      </c>
      <c r="N3644">
        <v>1</v>
      </c>
      <c r="O3644">
        <v>9.7529258777633303E-4</v>
      </c>
    </row>
    <row r="3645" spans="1:15">
      <c r="A3645" t="s">
        <v>4280</v>
      </c>
      <c r="B3645" t="s">
        <v>23513</v>
      </c>
      <c r="C3645" t="s">
        <v>4281</v>
      </c>
      <c r="D3645">
        <v>2</v>
      </c>
      <c r="E3645">
        <v>535</v>
      </c>
      <c r="F3645">
        <v>19</v>
      </c>
      <c r="G3645">
        <v>8124</v>
      </c>
      <c r="H3645">
        <v>0.35888622660623998</v>
      </c>
      <c r="I3645">
        <v>0.99999999999997702</v>
      </c>
      <c r="J3645">
        <v>0.95041217501583097</v>
      </c>
      <c r="K3645" t="s">
        <v>26333</v>
      </c>
      <c r="L3645">
        <v>2</v>
      </c>
      <c r="M3645" t="s">
        <v>5133</v>
      </c>
      <c r="N3645">
        <v>0.105263157894737</v>
      </c>
      <c r="O3645">
        <v>3.7383177570093499E-3</v>
      </c>
    </row>
    <row r="3646" spans="1:15">
      <c r="A3646" t="s">
        <v>4280</v>
      </c>
      <c r="B3646" t="s">
        <v>23511</v>
      </c>
      <c r="C3646" t="s">
        <v>4281</v>
      </c>
      <c r="D3646">
        <v>19</v>
      </c>
      <c r="E3646">
        <v>6152</v>
      </c>
      <c r="F3646">
        <v>20</v>
      </c>
      <c r="G3646">
        <v>7804</v>
      </c>
      <c r="H3646">
        <v>5.4506775742009302E-2</v>
      </c>
      <c r="I3646">
        <v>0.28959482308693002</v>
      </c>
      <c r="J3646">
        <v>0.248916391734606</v>
      </c>
      <c r="K3646" t="s">
        <v>26334</v>
      </c>
      <c r="L3646">
        <v>19</v>
      </c>
      <c r="M3646" t="s">
        <v>5133</v>
      </c>
      <c r="N3646">
        <v>0.95</v>
      </c>
      <c r="O3646">
        <v>3.0884265279583901E-3</v>
      </c>
    </row>
    <row r="3647" spans="1:15">
      <c r="A3647" t="s">
        <v>4282</v>
      </c>
      <c r="B3647" t="s">
        <v>23518</v>
      </c>
      <c r="C3647" t="s">
        <v>4283</v>
      </c>
      <c r="D3647">
        <v>1</v>
      </c>
      <c r="E3647">
        <v>787</v>
      </c>
      <c r="F3647">
        <v>2</v>
      </c>
      <c r="G3647">
        <v>7393</v>
      </c>
      <c r="H3647">
        <v>0.20158492765181499</v>
      </c>
      <c r="I3647">
        <v>0.83876007220319604</v>
      </c>
      <c r="J3647">
        <v>0.81095958809365798</v>
      </c>
      <c r="K3647" t="s">
        <v>26335</v>
      </c>
      <c r="L3647">
        <v>1</v>
      </c>
      <c r="M3647" t="s">
        <v>5133</v>
      </c>
      <c r="N3647">
        <v>0.5</v>
      </c>
      <c r="O3647">
        <v>1.27064803049555E-3</v>
      </c>
    </row>
    <row r="3648" spans="1:15">
      <c r="A3648" t="s">
        <v>4282</v>
      </c>
      <c r="B3648" t="s">
        <v>23511</v>
      </c>
      <c r="C3648" t="s">
        <v>4283</v>
      </c>
      <c r="D3648">
        <v>1</v>
      </c>
      <c r="E3648">
        <v>6152</v>
      </c>
      <c r="F3648">
        <v>2</v>
      </c>
      <c r="G3648">
        <v>7804</v>
      </c>
      <c r="H3648">
        <v>0.95521029019776005</v>
      </c>
      <c r="I3648">
        <v>1</v>
      </c>
      <c r="J3648">
        <v>0.85953329234717102</v>
      </c>
      <c r="K3648" t="s">
        <v>25221</v>
      </c>
      <c r="L3648">
        <v>1</v>
      </c>
      <c r="M3648" t="s">
        <v>5133</v>
      </c>
      <c r="N3648">
        <v>0.5</v>
      </c>
      <c r="O3648">
        <v>1.6254876462938901E-4</v>
      </c>
    </row>
    <row r="3649" spans="1:15">
      <c r="A3649" t="s">
        <v>4284</v>
      </c>
      <c r="B3649" t="s">
        <v>23511</v>
      </c>
      <c r="C3649" t="s">
        <v>4285</v>
      </c>
      <c r="D3649">
        <v>81</v>
      </c>
      <c r="E3649">
        <v>6152</v>
      </c>
      <c r="F3649">
        <v>96</v>
      </c>
      <c r="G3649">
        <v>7804</v>
      </c>
      <c r="H3649">
        <v>0.110149137249114</v>
      </c>
      <c r="I3649">
        <v>0.46674789314579801</v>
      </c>
      <c r="J3649">
        <v>0.40118535329171301</v>
      </c>
      <c r="K3649" t="s">
        <v>26336</v>
      </c>
      <c r="L3649">
        <v>81</v>
      </c>
      <c r="M3649" t="s">
        <v>5133</v>
      </c>
      <c r="N3649">
        <v>0.84375</v>
      </c>
      <c r="O3649">
        <v>1.3166449934980499E-2</v>
      </c>
    </row>
    <row r="3650" spans="1:15">
      <c r="A3650" t="s">
        <v>4284</v>
      </c>
      <c r="B3650" t="s">
        <v>23518</v>
      </c>
      <c r="C3650" t="s">
        <v>4285</v>
      </c>
      <c r="D3650">
        <v>4</v>
      </c>
      <c r="E3650">
        <v>787</v>
      </c>
      <c r="F3650">
        <v>89</v>
      </c>
      <c r="G3650">
        <v>7393</v>
      </c>
      <c r="H3650">
        <v>0.98878831231685504</v>
      </c>
      <c r="I3650">
        <v>1</v>
      </c>
      <c r="J3650">
        <v>0.966855260484069</v>
      </c>
      <c r="K3650" t="s">
        <v>26337</v>
      </c>
      <c r="L3650">
        <v>4</v>
      </c>
      <c r="M3650" t="s">
        <v>5133</v>
      </c>
      <c r="N3650">
        <v>4.49438202247191E-2</v>
      </c>
      <c r="O3650">
        <v>5.0825921219822103E-3</v>
      </c>
    </row>
    <row r="3651" spans="1:15">
      <c r="A3651" t="s">
        <v>4284</v>
      </c>
      <c r="B3651" t="s">
        <v>23513</v>
      </c>
      <c r="C3651" t="s">
        <v>4285</v>
      </c>
      <c r="D3651">
        <v>6</v>
      </c>
      <c r="E3651">
        <v>535</v>
      </c>
      <c r="F3651">
        <v>94</v>
      </c>
      <c r="G3651">
        <v>8124</v>
      </c>
      <c r="H3651">
        <v>0.59175427213130705</v>
      </c>
      <c r="I3651">
        <v>0.99999999999997702</v>
      </c>
      <c r="J3651">
        <v>0.95041217501583097</v>
      </c>
      <c r="K3651" t="s">
        <v>26338</v>
      </c>
      <c r="L3651">
        <v>6</v>
      </c>
      <c r="M3651" t="s">
        <v>5133</v>
      </c>
      <c r="N3651">
        <v>6.3829787234042507E-2</v>
      </c>
      <c r="O3651">
        <v>1.1214953271028E-2</v>
      </c>
    </row>
    <row r="3652" spans="1:15">
      <c r="A3652" t="s">
        <v>4286</v>
      </c>
      <c r="B3652" t="s">
        <v>23511</v>
      </c>
      <c r="C3652" t="s">
        <v>4287</v>
      </c>
      <c r="D3652">
        <v>14</v>
      </c>
      <c r="E3652">
        <v>6152</v>
      </c>
      <c r="F3652">
        <v>14</v>
      </c>
      <c r="G3652">
        <v>7804</v>
      </c>
      <c r="H3652">
        <v>3.5680033920092398E-2</v>
      </c>
      <c r="I3652">
        <v>0.21445050912290001</v>
      </c>
      <c r="J3652">
        <v>0.18432735215193299</v>
      </c>
      <c r="K3652" t="s">
        <v>26339</v>
      </c>
      <c r="L3652">
        <v>14</v>
      </c>
      <c r="M3652" t="s">
        <v>5133</v>
      </c>
      <c r="N3652">
        <v>1</v>
      </c>
      <c r="O3652">
        <v>2.2756827048114399E-3</v>
      </c>
    </row>
    <row r="3653" spans="1:15">
      <c r="A3653" t="s">
        <v>4288</v>
      </c>
      <c r="B3653" t="s">
        <v>23513</v>
      </c>
      <c r="C3653" t="s">
        <v>4289</v>
      </c>
      <c r="D3653">
        <v>6</v>
      </c>
      <c r="E3653">
        <v>535</v>
      </c>
      <c r="F3653">
        <v>61</v>
      </c>
      <c r="G3653">
        <v>8124</v>
      </c>
      <c r="H3653">
        <v>0.211510908181062</v>
      </c>
      <c r="I3653">
        <v>0.82965053776125497</v>
      </c>
      <c r="J3653">
        <v>0.788509972096746</v>
      </c>
      <c r="K3653" t="s">
        <v>26340</v>
      </c>
      <c r="L3653">
        <v>6</v>
      </c>
      <c r="M3653" t="s">
        <v>5133</v>
      </c>
      <c r="N3653">
        <v>9.8360655737704902E-2</v>
      </c>
      <c r="O3653">
        <v>1.1214953271028E-2</v>
      </c>
    </row>
    <row r="3654" spans="1:15">
      <c r="A3654" t="s">
        <v>4288</v>
      </c>
      <c r="B3654" t="s">
        <v>23518</v>
      </c>
      <c r="C3654" t="s">
        <v>4289</v>
      </c>
      <c r="D3654">
        <v>3</v>
      </c>
      <c r="E3654">
        <v>787</v>
      </c>
      <c r="F3654">
        <v>50</v>
      </c>
      <c r="G3654">
        <v>7393</v>
      </c>
      <c r="H3654">
        <v>0.913178895355924</v>
      </c>
      <c r="I3654">
        <v>1</v>
      </c>
      <c r="J3654">
        <v>0.966855260484069</v>
      </c>
      <c r="K3654" t="s">
        <v>26341</v>
      </c>
      <c r="L3654">
        <v>3</v>
      </c>
      <c r="M3654" t="s">
        <v>5133</v>
      </c>
      <c r="N3654">
        <v>0.06</v>
      </c>
      <c r="O3654">
        <v>3.8119440914866601E-3</v>
      </c>
    </row>
    <row r="3655" spans="1:15">
      <c r="A3655" t="s">
        <v>4288</v>
      </c>
      <c r="B3655" t="s">
        <v>23511</v>
      </c>
      <c r="C3655" t="s">
        <v>4289</v>
      </c>
      <c r="D3655">
        <v>46</v>
      </c>
      <c r="E3655">
        <v>6152</v>
      </c>
      <c r="F3655">
        <v>56</v>
      </c>
      <c r="G3655">
        <v>7804</v>
      </c>
      <c r="H3655">
        <v>0.33779488134072899</v>
      </c>
      <c r="I3655">
        <v>0.87709103910391695</v>
      </c>
      <c r="J3655">
        <v>0.75388894852919097</v>
      </c>
      <c r="K3655" t="s">
        <v>26342</v>
      </c>
      <c r="L3655">
        <v>46</v>
      </c>
      <c r="M3655" t="s">
        <v>5133</v>
      </c>
      <c r="N3655">
        <v>0.82142857142857095</v>
      </c>
      <c r="O3655">
        <v>7.4772431729518904E-3</v>
      </c>
    </row>
    <row r="3656" spans="1:15">
      <c r="A3656" t="s">
        <v>4290</v>
      </c>
      <c r="B3656" t="s">
        <v>23513</v>
      </c>
      <c r="C3656" t="s">
        <v>4291</v>
      </c>
      <c r="D3656">
        <v>2</v>
      </c>
      <c r="E3656">
        <v>535</v>
      </c>
      <c r="F3656">
        <v>20</v>
      </c>
      <c r="G3656">
        <v>8124</v>
      </c>
      <c r="H3656">
        <v>0.383095126126271</v>
      </c>
      <c r="I3656">
        <v>0.99999999999997702</v>
      </c>
      <c r="J3656">
        <v>0.95041217501583097</v>
      </c>
      <c r="K3656" t="s">
        <v>26333</v>
      </c>
      <c r="L3656">
        <v>2</v>
      </c>
      <c r="M3656" t="s">
        <v>5133</v>
      </c>
      <c r="N3656">
        <v>0.1</v>
      </c>
      <c r="O3656">
        <v>3.7383177570093499E-3</v>
      </c>
    </row>
    <row r="3657" spans="1:15">
      <c r="A3657" t="s">
        <v>4290</v>
      </c>
      <c r="B3657" t="s">
        <v>23511</v>
      </c>
      <c r="C3657" t="s">
        <v>4291</v>
      </c>
      <c r="D3657">
        <v>14</v>
      </c>
      <c r="E3657">
        <v>6152</v>
      </c>
      <c r="F3657">
        <v>18</v>
      </c>
      <c r="G3657">
        <v>7804</v>
      </c>
      <c r="H3657">
        <v>0.67155994130583696</v>
      </c>
      <c r="I3657">
        <v>0.968912233598893</v>
      </c>
      <c r="J3657">
        <v>0.832812322140707</v>
      </c>
      <c r="K3657" t="s">
        <v>26343</v>
      </c>
      <c r="L3657">
        <v>14</v>
      </c>
      <c r="M3657" t="s">
        <v>5133</v>
      </c>
      <c r="N3657">
        <v>0.77777777777777801</v>
      </c>
      <c r="O3657">
        <v>2.2756827048114399E-3</v>
      </c>
    </row>
    <row r="3658" spans="1:15">
      <c r="A3658" t="s">
        <v>4292</v>
      </c>
      <c r="B3658" t="s">
        <v>23511</v>
      </c>
      <c r="C3658" t="s">
        <v>4293</v>
      </c>
      <c r="D3658">
        <v>7</v>
      </c>
      <c r="E3658">
        <v>6152</v>
      </c>
      <c r="F3658">
        <v>9</v>
      </c>
      <c r="G3658">
        <v>7804</v>
      </c>
      <c r="H3658">
        <v>0.70695686083507503</v>
      </c>
      <c r="I3658">
        <v>0.968912233598893</v>
      </c>
      <c r="J3658">
        <v>0.832812322140707</v>
      </c>
      <c r="K3658" t="s">
        <v>26344</v>
      </c>
      <c r="L3658">
        <v>7</v>
      </c>
      <c r="M3658" t="s">
        <v>5133</v>
      </c>
      <c r="N3658">
        <v>0.77777777777777801</v>
      </c>
      <c r="O3658">
        <v>1.13784135240572E-3</v>
      </c>
    </row>
    <row r="3659" spans="1:15">
      <c r="A3659" t="s">
        <v>4292</v>
      </c>
      <c r="B3659" t="s">
        <v>23518</v>
      </c>
      <c r="C3659" t="s">
        <v>4293</v>
      </c>
      <c r="D3659">
        <v>1</v>
      </c>
      <c r="E3659">
        <v>787</v>
      </c>
      <c r="F3659">
        <v>8</v>
      </c>
      <c r="G3659">
        <v>7393</v>
      </c>
      <c r="H3659">
        <v>0.59379355565791103</v>
      </c>
      <c r="I3659">
        <v>1</v>
      </c>
      <c r="J3659">
        <v>0.966855260484069</v>
      </c>
      <c r="K3659" t="s">
        <v>23873</v>
      </c>
      <c r="L3659">
        <v>1</v>
      </c>
      <c r="M3659" t="s">
        <v>5133</v>
      </c>
      <c r="N3659">
        <v>0.125</v>
      </c>
      <c r="O3659">
        <v>1.27064803049555E-3</v>
      </c>
    </row>
    <row r="3660" spans="1:15">
      <c r="A3660" t="s">
        <v>4292</v>
      </c>
      <c r="B3660" t="s">
        <v>23513</v>
      </c>
      <c r="C3660" t="s">
        <v>4293</v>
      </c>
      <c r="D3660">
        <v>2</v>
      </c>
      <c r="E3660">
        <v>535</v>
      </c>
      <c r="F3660">
        <v>10</v>
      </c>
      <c r="G3660">
        <v>8124</v>
      </c>
      <c r="H3660">
        <v>0.13720826776095801</v>
      </c>
      <c r="I3660">
        <v>0.66676148853393002</v>
      </c>
      <c r="J3660">
        <v>0.63369823653433999</v>
      </c>
      <c r="K3660" t="s">
        <v>23860</v>
      </c>
      <c r="L3660">
        <v>2</v>
      </c>
      <c r="M3660" t="s">
        <v>5133</v>
      </c>
      <c r="N3660">
        <v>0.2</v>
      </c>
      <c r="O3660">
        <v>3.7383177570093499E-3</v>
      </c>
    </row>
    <row r="3661" spans="1:15">
      <c r="A3661" t="s">
        <v>4294</v>
      </c>
      <c r="B3661" t="s">
        <v>23511</v>
      </c>
      <c r="C3661" t="s">
        <v>4295</v>
      </c>
      <c r="D3661">
        <v>9</v>
      </c>
      <c r="E3661">
        <v>6152</v>
      </c>
      <c r="F3661">
        <v>12</v>
      </c>
      <c r="G3661">
        <v>7804</v>
      </c>
      <c r="H3661">
        <v>0.76277084557059505</v>
      </c>
      <c r="I3661">
        <v>0.968912233598893</v>
      </c>
      <c r="J3661">
        <v>0.832812322140707</v>
      </c>
      <c r="K3661" t="s">
        <v>26345</v>
      </c>
      <c r="L3661">
        <v>9</v>
      </c>
      <c r="M3661" t="s">
        <v>5133</v>
      </c>
      <c r="N3661">
        <v>0.75</v>
      </c>
      <c r="O3661">
        <v>1.4629388816645001E-3</v>
      </c>
    </row>
    <row r="3662" spans="1:15">
      <c r="A3662" t="s">
        <v>4294</v>
      </c>
      <c r="B3662" t="s">
        <v>23518</v>
      </c>
      <c r="C3662" t="s">
        <v>4295</v>
      </c>
      <c r="D3662">
        <v>1</v>
      </c>
      <c r="E3662">
        <v>787</v>
      </c>
      <c r="F3662">
        <v>12</v>
      </c>
      <c r="G3662">
        <v>7393</v>
      </c>
      <c r="H3662">
        <v>0.74120734014009004</v>
      </c>
      <c r="I3662">
        <v>1</v>
      </c>
      <c r="J3662">
        <v>0.966855260484069</v>
      </c>
      <c r="K3662" t="s">
        <v>26346</v>
      </c>
      <c r="L3662">
        <v>1</v>
      </c>
      <c r="M3662" t="s">
        <v>5133</v>
      </c>
      <c r="N3662">
        <v>8.3333333333333301E-2</v>
      </c>
      <c r="O3662">
        <v>1.27064803049555E-3</v>
      </c>
    </row>
    <row r="3663" spans="1:15">
      <c r="A3663" t="s">
        <v>4294</v>
      </c>
      <c r="B3663" t="s">
        <v>23513</v>
      </c>
      <c r="C3663" t="s">
        <v>4295</v>
      </c>
      <c r="D3663">
        <v>2</v>
      </c>
      <c r="E3663">
        <v>535</v>
      </c>
      <c r="F3663">
        <v>12</v>
      </c>
      <c r="G3663">
        <v>8124</v>
      </c>
      <c r="H3663">
        <v>0.184848987275576</v>
      </c>
      <c r="I3663">
        <v>0.75508452473579202</v>
      </c>
      <c r="J3663">
        <v>0.71764152547495597</v>
      </c>
      <c r="K3663" t="s">
        <v>26347</v>
      </c>
      <c r="L3663">
        <v>2</v>
      </c>
      <c r="M3663" t="s">
        <v>5133</v>
      </c>
      <c r="N3663">
        <v>0.16666666666666699</v>
      </c>
      <c r="O3663">
        <v>3.7383177570093499E-3</v>
      </c>
    </row>
    <row r="3664" spans="1:15">
      <c r="A3664" t="s">
        <v>4296</v>
      </c>
      <c r="B3664" t="s">
        <v>23513</v>
      </c>
      <c r="C3664" t="s">
        <v>4297</v>
      </c>
      <c r="D3664">
        <v>1</v>
      </c>
      <c r="E3664">
        <v>535</v>
      </c>
      <c r="F3664">
        <v>34</v>
      </c>
      <c r="G3664">
        <v>8124</v>
      </c>
      <c r="H3664">
        <v>0.90183030156750899</v>
      </c>
      <c r="I3664">
        <v>0.99999999999997702</v>
      </c>
      <c r="J3664">
        <v>0.95041217501583097</v>
      </c>
      <c r="K3664" t="s">
        <v>23957</v>
      </c>
      <c r="L3664">
        <v>1</v>
      </c>
      <c r="M3664" t="s">
        <v>5133</v>
      </c>
      <c r="N3664">
        <v>2.9411764705882401E-2</v>
      </c>
      <c r="O3664">
        <v>1.8691588785046699E-3</v>
      </c>
    </row>
    <row r="3665" spans="1:15">
      <c r="A3665" t="s">
        <v>4296</v>
      </c>
      <c r="B3665" t="s">
        <v>23511</v>
      </c>
      <c r="C3665" t="s">
        <v>4297</v>
      </c>
      <c r="D3665">
        <v>33</v>
      </c>
      <c r="E3665">
        <v>6152</v>
      </c>
      <c r="F3665">
        <v>35</v>
      </c>
      <c r="G3665">
        <v>7804</v>
      </c>
      <c r="H3665">
        <v>1.27741107377789E-2</v>
      </c>
      <c r="I3665">
        <v>0.10117547885232001</v>
      </c>
      <c r="J3665">
        <v>8.6963692442735996E-2</v>
      </c>
      <c r="K3665" t="s">
        <v>26348</v>
      </c>
      <c r="L3665">
        <v>33</v>
      </c>
      <c r="M3665" t="s">
        <v>5133</v>
      </c>
      <c r="N3665">
        <v>0.94285714285714295</v>
      </c>
      <c r="O3665">
        <v>5.36410923276983E-3</v>
      </c>
    </row>
    <row r="3666" spans="1:15">
      <c r="A3666" t="s">
        <v>4298</v>
      </c>
      <c r="B3666" t="s">
        <v>23518</v>
      </c>
      <c r="C3666" t="s">
        <v>4299</v>
      </c>
      <c r="D3666">
        <v>7</v>
      </c>
      <c r="E3666">
        <v>787</v>
      </c>
      <c r="F3666">
        <v>69</v>
      </c>
      <c r="G3666">
        <v>7393</v>
      </c>
      <c r="H3666">
        <v>0.61197105421071196</v>
      </c>
      <c r="I3666">
        <v>1</v>
      </c>
      <c r="J3666">
        <v>0.966855260484069</v>
      </c>
      <c r="K3666" t="s">
        <v>26349</v>
      </c>
      <c r="L3666">
        <v>7</v>
      </c>
      <c r="M3666" t="s">
        <v>5133</v>
      </c>
      <c r="N3666">
        <v>0.101449275362319</v>
      </c>
      <c r="O3666">
        <v>8.8945362134688708E-3</v>
      </c>
    </row>
    <row r="3667" spans="1:15">
      <c r="A3667" t="s">
        <v>4298</v>
      </c>
      <c r="B3667" t="s">
        <v>23513</v>
      </c>
      <c r="C3667" t="s">
        <v>4299</v>
      </c>
      <c r="D3667">
        <v>6</v>
      </c>
      <c r="E3667">
        <v>535</v>
      </c>
      <c r="F3667">
        <v>80</v>
      </c>
      <c r="G3667">
        <v>8124</v>
      </c>
      <c r="H3667">
        <v>0.43275002404826701</v>
      </c>
      <c r="I3667">
        <v>0.99999999999997702</v>
      </c>
      <c r="J3667">
        <v>0.95041217501583097</v>
      </c>
      <c r="K3667" t="s">
        <v>26350</v>
      </c>
      <c r="L3667">
        <v>6</v>
      </c>
      <c r="M3667" t="s">
        <v>5133</v>
      </c>
      <c r="N3667">
        <v>7.4999999999999997E-2</v>
      </c>
      <c r="O3667">
        <v>1.1214953271028E-2</v>
      </c>
    </row>
    <row r="3668" spans="1:15">
      <c r="A3668" t="s">
        <v>4298</v>
      </c>
      <c r="B3668" t="s">
        <v>23511</v>
      </c>
      <c r="C3668" t="s">
        <v>4299</v>
      </c>
      <c r="D3668">
        <v>62</v>
      </c>
      <c r="E3668">
        <v>6152</v>
      </c>
      <c r="F3668">
        <v>78</v>
      </c>
      <c r="G3668">
        <v>7804</v>
      </c>
      <c r="H3668">
        <v>0.50927833600499595</v>
      </c>
      <c r="I3668">
        <v>0.968912233598893</v>
      </c>
      <c r="J3668">
        <v>0.832812322140707</v>
      </c>
      <c r="K3668" t="s">
        <v>26351</v>
      </c>
      <c r="L3668">
        <v>62</v>
      </c>
      <c r="M3668" t="s">
        <v>5133</v>
      </c>
      <c r="N3668">
        <v>0.79487179487179505</v>
      </c>
      <c r="O3668">
        <v>1.00780234070221E-2</v>
      </c>
    </row>
    <row r="3669" spans="1:15">
      <c r="A3669" t="s">
        <v>4300</v>
      </c>
      <c r="B3669" t="s">
        <v>23513</v>
      </c>
      <c r="C3669" t="s">
        <v>4301</v>
      </c>
      <c r="D3669">
        <v>1</v>
      </c>
      <c r="E3669">
        <v>535</v>
      </c>
      <c r="F3669">
        <v>30</v>
      </c>
      <c r="G3669">
        <v>8124</v>
      </c>
      <c r="H3669">
        <v>0.87093880909534505</v>
      </c>
      <c r="I3669">
        <v>0.99999999999997702</v>
      </c>
      <c r="J3669">
        <v>0.95041217501583097</v>
      </c>
      <c r="K3669" t="s">
        <v>23596</v>
      </c>
      <c r="L3669">
        <v>1</v>
      </c>
      <c r="M3669" t="s">
        <v>5133</v>
      </c>
      <c r="N3669">
        <v>3.3333333333333298E-2</v>
      </c>
      <c r="O3669">
        <v>1.8691588785046699E-3</v>
      </c>
    </row>
    <row r="3670" spans="1:15">
      <c r="A3670" t="s">
        <v>4300</v>
      </c>
      <c r="B3670" t="s">
        <v>23518</v>
      </c>
      <c r="C3670" t="s">
        <v>4301</v>
      </c>
      <c r="D3670">
        <v>3</v>
      </c>
      <c r="E3670">
        <v>787</v>
      </c>
      <c r="F3670">
        <v>22</v>
      </c>
      <c r="G3670">
        <v>7393</v>
      </c>
      <c r="H3670">
        <v>0.42011989697524099</v>
      </c>
      <c r="I3670">
        <v>1</v>
      </c>
      <c r="J3670">
        <v>0.966855260484069</v>
      </c>
      <c r="K3670" t="s">
        <v>26352</v>
      </c>
      <c r="L3670">
        <v>3</v>
      </c>
      <c r="M3670" t="s">
        <v>5133</v>
      </c>
      <c r="N3670">
        <v>0.13636363636363599</v>
      </c>
      <c r="O3670">
        <v>3.8119440914866601E-3</v>
      </c>
    </row>
    <row r="3671" spans="1:15">
      <c r="A3671" t="s">
        <v>4300</v>
      </c>
      <c r="B3671" t="s">
        <v>23511</v>
      </c>
      <c r="C3671" t="s">
        <v>4301</v>
      </c>
      <c r="D3671">
        <v>24</v>
      </c>
      <c r="E3671">
        <v>6152</v>
      </c>
      <c r="F3671">
        <v>29</v>
      </c>
      <c r="G3671">
        <v>7804</v>
      </c>
      <c r="H3671">
        <v>0.40176100238644102</v>
      </c>
      <c r="I3671">
        <v>0.91525479399875698</v>
      </c>
      <c r="J3671">
        <v>0.78669196642228301</v>
      </c>
      <c r="K3671" t="s">
        <v>26353</v>
      </c>
      <c r="L3671">
        <v>24</v>
      </c>
      <c r="M3671" t="s">
        <v>5133</v>
      </c>
      <c r="N3671">
        <v>0.82758620689655205</v>
      </c>
      <c r="O3671">
        <v>3.90117035110533E-3</v>
      </c>
    </row>
    <row r="3672" spans="1:15">
      <c r="A3672" t="s">
        <v>4302</v>
      </c>
      <c r="B3672" t="s">
        <v>23518</v>
      </c>
      <c r="C3672" t="s">
        <v>4303</v>
      </c>
      <c r="D3672">
        <v>1</v>
      </c>
      <c r="E3672">
        <v>787</v>
      </c>
      <c r="F3672">
        <v>15</v>
      </c>
      <c r="G3672">
        <v>7393</v>
      </c>
      <c r="H3672">
        <v>0.81548482306175196</v>
      </c>
      <c r="I3672">
        <v>1</v>
      </c>
      <c r="J3672">
        <v>0.966855260484069</v>
      </c>
      <c r="K3672" t="s">
        <v>23892</v>
      </c>
      <c r="L3672">
        <v>1</v>
      </c>
      <c r="M3672" t="s">
        <v>5133</v>
      </c>
      <c r="N3672">
        <v>6.6666666666666693E-2</v>
      </c>
      <c r="O3672">
        <v>1.27064803049555E-3</v>
      </c>
    </row>
    <row r="3673" spans="1:15">
      <c r="A3673" t="s">
        <v>4302</v>
      </c>
      <c r="B3673" t="s">
        <v>23511</v>
      </c>
      <c r="C3673" t="s">
        <v>4303</v>
      </c>
      <c r="D3673">
        <v>14</v>
      </c>
      <c r="E3673">
        <v>6152</v>
      </c>
      <c r="F3673">
        <v>15</v>
      </c>
      <c r="G3673">
        <v>7804</v>
      </c>
      <c r="H3673">
        <v>0.141611718708783</v>
      </c>
      <c r="I3673">
        <v>0.54611425167193095</v>
      </c>
      <c r="J3673">
        <v>0.46940338073728599</v>
      </c>
      <c r="K3673" t="s">
        <v>26354</v>
      </c>
      <c r="L3673">
        <v>14</v>
      </c>
      <c r="M3673" t="s">
        <v>5133</v>
      </c>
      <c r="N3673">
        <v>0.93333333333333302</v>
      </c>
      <c r="O3673">
        <v>2.2756827048114399E-3</v>
      </c>
    </row>
    <row r="3674" spans="1:15">
      <c r="A3674" t="s">
        <v>4304</v>
      </c>
      <c r="B3674" t="s">
        <v>23511</v>
      </c>
      <c r="C3674" t="s">
        <v>4305</v>
      </c>
      <c r="D3674">
        <v>1</v>
      </c>
      <c r="E3674">
        <v>6152</v>
      </c>
      <c r="F3674">
        <v>1</v>
      </c>
      <c r="G3674">
        <v>7804</v>
      </c>
      <c r="H3674">
        <v>0.788313685289595</v>
      </c>
      <c r="I3674">
        <v>0.968912233598893</v>
      </c>
      <c r="J3674">
        <v>0.832812322140707</v>
      </c>
      <c r="K3674" t="s">
        <v>26355</v>
      </c>
      <c r="L3674">
        <v>1</v>
      </c>
      <c r="M3674" t="s">
        <v>5133</v>
      </c>
      <c r="N3674">
        <v>1</v>
      </c>
      <c r="O3674">
        <v>1.6254876462938901E-4</v>
      </c>
    </row>
    <row r="3675" spans="1:15">
      <c r="A3675" t="s">
        <v>4306</v>
      </c>
      <c r="B3675" t="s">
        <v>23511</v>
      </c>
      <c r="C3675" t="s">
        <v>4307</v>
      </c>
      <c r="D3675">
        <v>22</v>
      </c>
      <c r="E3675">
        <v>6152</v>
      </c>
      <c r="F3675">
        <v>26</v>
      </c>
      <c r="G3675">
        <v>7804</v>
      </c>
      <c r="H3675">
        <v>0.328425931590757</v>
      </c>
      <c r="I3675">
        <v>0.85924881650571305</v>
      </c>
      <c r="J3675">
        <v>0.73855296419656502</v>
      </c>
      <c r="K3675" t="s">
        <v>26356</v>
      </c>
      <c r="L3675">
        <v>22</v>
      </c>
      <c r="M3675" t="s">
        <v>5133</v>
      </c>
      <c r="N3675">
        <v>0.84615384615384603</v>
      </c>
      <c r="O3675">
        <v>3.57607282184655E-3</v>
      </c>
    </row>
    <row r="3676" spans="1:15">
      <c r="A3676" t="s">
        <v>4306</v>
      </c>
      <c r="B3676" t="s">
        <v>23518</v>
      </c>
      <c r="C3676" t="s">
        <v>4307</v>
      </c>
      <c r="D3676">
        <v>2</v>
      </c>
      <c r="E3676">
        <v>787</v>
      </c>
      <c r="F3676">
        <v>25</v>
      </c>
      <c r="G3676">
        <v>7393</v>
      </c>
      <c r="H3676">
        <v>0.76191647030472598</v>
      </c>
      <c r="I3676">
        <v>1</v>
      </c>
      <c r="J3676">
        <v>0.966855260484069</v>
      </c>
      <c r="K3676" t="s">
        <v>26357</v>
      </c>
      <c r="L3676">
        <v>2</v>
      </c>
      <c r="M3676" t="s">
        <v>5133</v>
      </c>
      <c r="N3676">
        <v>0.08</v>
      </c>
      <c r="O3676">
        <v>2.5412960609911099E-3</v>
      </c>
    </row>
    <row r="3677" spans="1:15">
      <c r="A3677" t="s">
        <v>4306</v>
      </c>
      <c r="B3677" t="s">
        <v>23513</v>
      </c>
      <c r="C3677" t="s">
        <v>4307</v>
      </c>
      <c r="D3677">
        <v>1</v>
      </c>
      <c r="E3677">
        <v>535</v>
      </c>
      <c r="F3677">
        <v>26</v>
      </c>
      <c r="G3677">
        <v>8124</v>
      </c>
      <c r="H3677">
        <v>0.83035028846574699</v>
      </c>
      <c r="I3677">
        <v>0.99999999999997702</v>
      </c>
      <c r="J3677">
        <v>0.95041217501583097</v>
      </c>
      <c r="K3677" t="s">
        <v>26358</v>
      </c>
      <c r="L3677">
        <v>1</v>
      </c>
      <c r="M3677" t="s">
        <v>5133</v>
      </c>
      <c r="N3677">
        <v>3.8461538461538498E-2</v>
      </c>
      <c r="O3677">
        <v>1.8691588785046699E-3</v>
      </c>
    </row>
    <row r="3678" spans="1:15">
      <c r="A3678" t="s">
        <v>4308</v>
      </c>
      <c r="B3678" t="s">
        <v>23511</v>
      </c>
      <c r="C3678" t="s">
        <v>4309</v>
      </c>
      <c r="D3678">
        <v>10</v>
      </c>
      <c r="E3678">
        <v>6152</v>
      </c>
      <c r="F3678">
        <v>13</v>
      </c>
      <c r="G3678">
        <v>7804</v>
      </c>
      <c r="H3678">
        <v>0.71080626448881101</v>
      </c>
      <c r="I3678">
        <v>0.968912233598893</v>
      </c>
      <c r="J3678">
        <v>0.832812322140707</v>
      </c>
      <c r="K3678" t="s">
        <v>26359</v>
      </c>
      <c r="L3678">
        <v>10</v>
      </c>
      <c r="M3678" t="s">
        <v>5133</v>
      </c>
      <c r="N3678">
        <v>0.76923076923076905</v>
      </c>
      <c r="O3678">
        <v>1.62548764629389E-3</v>
      </c>
    </row>
    <row r="3679" spans="1:15">
      <c r="A3679" t="s">
        <v>4308</v>
      </c>
      <c r="B3679" t="s">
        <v>23513</v>
      </c>
      <c r="C3679" t="s">
        <v>4309</v>
      </c>
      <c r="D3679">
        <v>1</v>
      </c>
      <c r="E3679">
        <v>535</v>
      </c>
      <c r="F3679">
        <v>13</v>
      </c>
      <c r="G3679">
        <v>8124</v>
      </c>
      <c r="H3679">
        <v>0.58781134946737001</v>
      </c>
      <c r="I3679">
        <v>0.99999999999997702</v>
      </c>
      <c r="J3679">
        <v>0.95041217501583097</v>
      </c>
      <c r="K3679" t="s">
        <v>26358</v>
      </c>
      <c r="L3679">
        <v>1</v>
      </c>
      <c r="M3679" t="s">
        <v>5133</v>
      </c>
      <c r="N3679">
        <v>7.69230769230769E-2</v>
      </c>
      <c r="O3679">
        <v>1.8691588785046699E-3</v>
      </c>
    </row>
    <row r="3680" spans="1:15">
      <c r="A3680" t="s">
        <v>4308</v>
      </c>
      <c r="B3680" t="s">
        <v>23518</v>
      </c>
      <c r="C3680" t="s">
        <v>4309</v>
      </c>
      <c r="D3680">
        <v>1</v>
      </c>
      <c r="E3680">
        <v>787</v>
      </c>
      <c r="F3680">
        <v>12</v>
      </c>
      <c r="G3680">
        <v>7393</v>
      </c>
      <c r="H3680">
        <v>0.74120734014009004</v>
      </c>
      <c r="I3680">
        <v>1</v>
      </c>
      <c r="J3680">
        <v>0.966855260484069</v>
      </c>
      <c r="K3680" t="s">
        <v>24734</v>
      </c>
      <c r="L3680">
        <v>1</v>
      </c>
      <c r="M3680" t="s">
        <v>5133</v>
      </c>
      <c r="N3680">
        <v>8.3333333333333301E-2</v>
      </c>
      <c r="O3680">
        <v>1.27064803049555E-3</v>
      </c>
    </row>
    <row r="3681" spans="1:15">
      <c r="A3681" t="s">
        <v>4310</v>
      </c>
      <c r="B3681" t="s">
        <v>23511</v>
      </c>
      <c r="C3681" t="s">
        <v>4311</v>
      </c>
      <c r="D3681">
        <v>36</v>
      </c>
      <c r="E3681">
        <v>6152</v>
      </c>
      <c r="F3681">
        <v>42</v>
      </c>
      <c r="G3681">
        <v>7804</v>
      </c>
      <c r="H3681">
        <v>0.184225951486087</v>
      </c>
      <c r="I3681">
        <v>0.631132279689813</v>
      </c>
      <c r="J3681">
        <v>0.54247920626835999</v>
      </c>
      <c r="K3681" t="s">
        <v>26360</v>
      </c>
      <c r="L3681">
        <v>36</v>
      </c>
      <c r="M3681" t="s">
        <v>5133</v>
      </c>
      <c r="N3681">
        <v>0.85714285714285698</v>
      </c>
      <c r="O3681">
        <v>5.8517555266580003E-3</v>
      </c>
    </row>
    <row r="3682" spans="1:15">
      <c r="A3682" t="s">
        <v>4310</v>
      </c>
      <c r="B3682" t="s">
        <v>23518</v>
      </c>
      <c r="C3682" t="s">
        <v>4311</v>
      </c>
      <c r="D3682">
        <v>5</v>
      </c>
      <c r="E3682">
        <v>787</v>
      </c>
      <c r="F3682">
        <v>39</v>
      </c>
      <c r="G3682">
        <v>7393</v>
      </c>
      <c r="H3682">
        <v>0.40229452930097598</v>
      </c>
      <c r="I3682">
        <v>1</v>
      </c>
      <c r="J3682">
        <v>0.966855260484069</v>
      </c>
      <c r="K3682" t="s">
        <v>26361</v>
      </c>
      <c r="L3682">
        <v>5</v>
      </c>
      <c r="M3682" t="s">
        <v>5133</v>
      </c>
      <c r="N3682">
        <v>0.128205128205128</v>
      </c>
      <c r="O3682">
        <v>6.35324015247776E-3</v>
      </c>
    </row>
    <row r="3683" spans="1:15">
      <c r="A3683" t="s">
        <v>4312</v>
      </c>
      <c r="B3683" t="s">
        <v>23511</v>
      </c>
      <c r="C3683" t="s">
        <v>4313</v>
      </c>
      <c r="D3683">
        <v>10</v>
      </c>
      <c r="E3683">
        <v>6152</v>
      </c>
      <c r="F3683">
        <v>13</v>
      </c>
      <c r="G3683">
        <v>7804</v>
      </c>
      <c r="H3683">
        <v>0.71080626448881101</v>
      </c>
      <c r="I3683">
        <v>0.968912233598893</v>
      </c>
      <c r="J3683">
        <v>0.832812322140707</v>
      </c>
      <c r="K3683" t="s">
        <v>26362</v>
      </c>
      <c r="L3683">
        <v>10</v>
      </c>
      <c r="M3683" t="s">
        <v>5133</v>
      </c>
      <c r="N3683">
        <v>0.76923076923076905</v>
      </c>
      <c r="O3683">
        <v>1.62548764629389E-3</v>
      </c>
    </row>
    <row r="3684" spans="1:15">
      <c r="A3684" t="s">
        <v>4314</v>
      </c>
      <c r="B3684" t="s">
        <v>23511</v>
      </c>
      <c r="C3684" t="s">
        <v>4315</v>
      </c>
      <c r="D3684">
        <v>43</v>
      </c>
      <c r="E3684">
        <v>6152</v>
      </c>
      <c r="F3684">
        <v>54</v>
      </c>
      <c r="G3684">
        <v>7804</v>
      </c>
      <c r="H3684">
        <v>0.52194867088408303</v>
      </c>
      <c r="I3684">
        <v>0.968912233598893</v>
      </c>
      <c r="J3684">
        <v>0.832812322140707</v>
      </c>
      <c r="K3684" t="s">
        <v>26363</v>
      </c>
      <c r="L3684">
        <v>43</v>
      </c>
      <c r="M3684" t="s">
        <v>5133</v>
      </c>
      <c r="N3684">
        <v>0.79629629629629595</v>
      </c>
      <c r="O3684">
        <v>6.9895968790637201E-3</v>
      </c>
    </row>
    <row r="3685" spans="1:15">
      <c r="A3685" t="s">
        <v>4314</v>
      </c>
      <c r="B3685" t="s">
        <v>23518</v>
      </c>
      <c r="C3685" t="s">
        <v>4315</v>
      </c>
      <c r="D3685">
        <v>7</v>
      </c>
      <c r="E3685">
        <v>787</v>
      </c>
      <c r="F3685">
        <v>51</v>
      </c>
      <c r="G3685">
        <v>7393</v>
      </c>
      <c r="H3685">
        <v>0.29713454448150001</v>
      </c>
      <c r="I3685">
        <v>0.99203470771967495</v>
      </c>
      <c r="J3685">
        <v>0.95915397574154404</v>
      </c>
      <c r="K3685" t="s">
        <v>26364</v>
      </c>
      <c r="L3685">
        <v>7</v>
      </c>
      <c r="M3685" t="s">
        <v>5133</v>
      </c>
      <c r="N3685">
        <v>0.13725490196078399</v>
      </c>
      <c r="O3685">
        <v>8.8945362134688708E-3</v>
      </c>
    </row>
    <row r="3686" spans="1:15">
      <c r="A3686" t="s">
        <v>4314</v>
      </c>
      <c r="B3686" t="s">
        <v>23513</v>
      </c>
      <c r="C3686" t="s">
        <v>4315</v>
      </c>
      <c r="D3686">
        <v>2</v>
      </c>
      <c r="E3686">
        <v>535</v>
      </c>
      <c r="F3686">
        <v>57</v>
      </c>
      <c r="G3686">
        <v>8124</v>
      </c>
      <c r="H3686">
        <v>0.89749946622884902</v>
      </c>
      <c r="I3686">
        <v>0.99999999999997702</v>
      </c>
      <c r="J3686">
        <v>0.95041217501583097</v>
      </c>
      <c r="K3686" t="s">
        <v>26365</v>
      </c>
      <c r="L3686">
        <v>2</v>
      </c>
      <c r="M3686" t="s">
        <v>5133</v>
      </c>
      <c r="N3686">
        <v>3.5087719298245598E-2</v>
      </c>
      <c r="O3686">
        <v>3.7383177570093499E-3</v>
      </c>
    </row>
    <row r="3687" spans="1:15">
      <c r="A3687" t="s">
        <v>4316</v>
      </c>
      <c r="B3687" t="s">
        <v>23511</v>
      </c>
      <c r="C3687" t="s">
        <v>4317</v>
      </c>
      <c r="D3687">
        <v>4</v>
      </c>
      <c r="E3687">
        <v>6152</v>
      </c>
      <c r="F3687">
        <v>4</v>
      </c>
      <c r="G3687">
        <v>7804</v>
      </c>
      <c r="H3687">
        <v>0.38610601832086699</v>
      </c>
      <c r="I3687">
        <v>0.90829480295553899</v>
      </c>
      <c r="J3687">
        <v>0.78070962240619901</v>
      </c>
      <c r="K3687" t="s">
        <v>26366</v>
      </c>
      <c r="L3687">
        <v>4</v>
      </c>
      <c r="M3687" t="s">
        <v>5133</v>
      </c>
      <c r="N3687">
        <v>1</v>
      </c>
      <c r="O3687">
        <v>6.5019505851755496E-4</v>
      </c>
    </row>
    <row r="3688" spans="1:15">
      <c r="A3688" t="s">
        <v>4318</v>
      </c>
      <c r="B3688" t="s">
        <v>23511</v>
      </c>
      <c r="C3688" t="s">
        <v>4319</v>
      </c>
      <c r="D3688">
        <v>4</v>
      </c>
      <c r="E3688">
        <v>6152</v>
      </c>
      <c r="F3688">
        <v>4</v>
      </c>
      <c r="G3688">
        <v>7804</v>
      </c>
      <c r="H3688">
        <v>0.38610601832086699</v>
      </c>
      <c r="I3688">
        <v>0.90829480295553899</v>
      </c>
      <c r="J3688">
        <v>0.78070962240619901</v>
      </c>
      <c r="K3688" t="s">
        <v>26366</v>
      </c>
      <c r="L3688">
        <v>4</v>
      </c>
      <c r="M3688" t="s">
        <v>5133</v>
      </c>
      <c r="N3688">
        <v>1</v>
      </c>
      <c r="O3688">
        <v>6.5019505851755496E-4</v>
      </c>
    </row>
    <row r="3689" spans="1:15">
      <c r="A3689" t="s">
        <v>4320</v>
      </c>
      <c r="B3689" t="s">
        <v>23518</v>
      </c>
      <c r="C3689" t="s">
        <v>4321</v>
      </c>
      <c r="D3689">
        <v>6</v>
      </c>
      <c r="E3689">
        <v>787</v>
      </c>
      <c r="F3689">
        <v>33</v>
      </c>
      <c r="G3689">
        <v>7393</v>
      </c>
      <c r="H3689">
        <v>0.13215272752821999</v>
      </c>
      <c r="I3689">
        <v>0.72338550852766303</v>
      </c>
      <c r="J3689">
        <v>0.69940908427791404</v>
      </c>
      <c r="K3689" t="s">
        <v>26367</v>
      </c>
      <c r="L3689">
        <v>6</v>
      </c>
      <c r="M3689" t="s">
        <v>5133</v>
      </c>
      <c r="N3689">
        <v>0.18181818181818199</v>
      </c>
      <c r="O3689">
        <v>7.6238881829733202E-3</v>
      </c>
    </row>
    <row r="3690" spans="1:15">
      <c r="A3690" t="s">
        <v>4320</v>
      </c>
      <c r="B3690" t="s">
        <v>23511</v>
      </c>
      <c r="C3690" t="s">
        <v>4321</v>
      </c>
      <c r="D3690">
        <v>28</v>
      </c>
      <c r="E3690">
        <v>6152</v>
      </c>
      <c r="F3690">
        <v>35</v>
      </c>
      <c r="G3690">
        <v>7804</v>
      </c>
      <c r="H3690">
        <v>0.53099244629917197</v>
      </c>
      <c r="I3690">
        <v>0.968912233598893</v>
      </c>
      <c r="J3690">
        <v>0.832812322140707</v>
      </c>
      <c r="K3690" t="s">
        <v>26368</v>
      </c>
      <c r="L3690">
        <v>28</v>
      </c>
      <c r="M3690" t="s">
        <v>5133</v>
      </c>
      <c r="N3690">
        <v>0.8</v>
      </c>
      <c r="O3690">
        <v>4.5513654096228902E-3</v>
      </c>
    </row>
    <row r="3691" spans="1:15">
      <c r="A3691" t="s">
        <v>4320</v>
      </c>
      <c r="B3691" t="s">
        <v>23513</v>
      </c>
      <c r="C3691" t="s">
        <v>4321</v>
      </c>
      <c r="D3691">
        <v>1</v>
      </c>
      <c r="E3691">
        <v>535</v>
      </c>
      <c r="F3691">
        <v>37</v>
      </c>
      <c r="G3691">
        <v>8124</v>
      </c>
      <c r="H3691">
        <v>0.92004900165404302</v>
      </c>
      <c r="I3691">
        <v>0.99999999999997702</v>
      </c>
      <c r="J3691">
        <v>0.95041217501583097</v>
      </c>
      <c r="K3691" t="s">
        <v>23867</v>
      </c>
      <c r="L3691">
        <v>1</v>
      </c>
      <c r="M3691" t="s">
        <v>5133</v>
      </c>
      <c r="N3691">
        <v>2.7027027027027001E-2</v>
      </c>
      <c r="O3691">
        <v>1.8691588785046699E-3</v>
      </c>
    </row>
    <row r="3692" spans="1:15">
      <c r="A3692" t="s">
        <v>4322</v>
      </c>
      <c r="B3692" t="s">
        <v>23511</v>
      </c>
      <c r="C3692" t="s">
        <v>4323</v>
      </c>
      <c r="D3692">
        <v>7</v>
      </c>
      <c r="E3692">
        <v>6152</v>
      </c>
      <c r="F3692">
        <v>8</v>
      </c>
      <c r="G3692">
        <v>7804</v>
      </c>
      <c r="H3692">
        <v>0.46943957161060701</v>
      </c>
      <c r="I3692">
        <v>0.96083957126938102</v>
      </c>
      <c r="J3692">
        <v>0.82587360011061495</v>
      </c>
      <c r="K3692" t="s">
        <v>26369</v>
      </c>
      <c r="L3692">
        <v>7</v>
      </c>
      <c r="M3692" t="s">
        <v>5133</v>
      </c>
      <c r="N3692">
        <v>0.875</v>
      </c>
      <c r="O3692">
        <v>1.13784135240572E-3</v>
      </c>
    </row>
    <row r="3693" spans="1:15">
      <c r="A3693" t="s">
        <v>4324</v>
      </c>
      <c r="B3693" t="s">
        <v>23513</v>
      </c>
      <c r="C3693" t="s">
        <v>4325</v>
      </c>
      <c r="D3693">
        <v>1</v>
      </c>
      <c r="E3693">
        <v>535</v>
      </c>
      <c r="F3693">
        <v>101</v>
      </c>
      <c r="G3693">
        <v>8124</v>
      </c>
      <c r="H3693">
        <v>0.99901670734781201</v>
      </c>
      <c r="I3693">
        <v>0.99999999999997702</v>
      </c>
      <c r="J3693">
        <v>0.95041217501583097</v>
      </c>
      <c r="K3693" t="s">
        <v>26370</v>
      </c>
      <c r="L3693">
        <v>1</v>
      </c>
      <c r="M3693" t="s">
        <v>5133</v>
      </c>
      <c r="N3693">
        <v>9.9009900990098994E-3</v>
      </c>
      <c r="O3693">
        <v>1.8691588785046699E-3</v>
      </c>
    </row>
    <row r="3694" spans="1:15">
      <c r="A3694" t="s">
        <v>4324</v>
      </c>
      <c r="B3694" t="s">
        <v>23511</v>
      </c>
      <c r="C3694" t="s">
        <v>4325</v>
      </c>
      <c r="D3694">
        <v>85</v>
      </c>
      <c r="E3694">
        <v>6152</v>
      </c>
      <c r="F3694">
        <v>96</v>
      </c>
      <c r="G3694">
        <v>7804</v>
      </c>
      <c r="H3694">
        <v>9.6782742395319192E-3</v>
      </c>
      <c r="I3694">
        <v>8.2424403017466896E-2</v>
      </c>
      <c r="J3694">
        <v>7.0846518495353394E-2</v>
      </c>
      <c r="K3694" t="s">
        <v>26371</v>
      </c>
      <c r="L3694">
        <v>85</v>
      </c>
      <c r="M3694" t="s">
        <v>5133</v>
      </c>
      <c r="N3694">
        <v>0.88541666666666696</v>
      </c>
      <c r="O3694">
        <v>1.3816644993498E-2</v>
      </c>
    </row>
    <row r="3695" spans="1:15">
      <c r="A3695" t="s">
        <v>4324</v>
      </c>
      <c r="B3695" t="s">
        <v>23518</v>
      </c>
      <c r="C3695" t="s">
        <v>4325</v>
      </c>
      <c r="D3695">
        <v>8</v>
      </c>
      <c r="E3695">
        <v>787</v>
      </c>
      <c r="F3695">
        <v>87</v>
      </c>
      <c r="G3695">
        <v>7393</v>
      </c>
      <c r="H3695">
        <v>0.72134456418015902</v>
      </c>
      <c r="I3695">
        <v>1</v>
      </c>
      <c r="J3695">
        <v>0.966855260484069</v>
      </c>
      <c r="K3695" t="s">
        <v>26372</v>
      </c>
      <c r="L3695">
        <v>8</v>
      </c>
      <c r="M3695" t="s">
        <v>5133</v>
      </c>
      <c r="N3695">
        <v>9.1954022988505704E-2</v>
      </c>
      <c r="O3695">
        <v>1.01651842439644E-2</v>
      </c>
    </row>
    <row r="3696" spans="1:15">
      <c r="A3696" t="s">
        <v>4326</v>
      </c>
      <c r="B3696" t="s">
        <v>23511</v>
      </c>
      <c r="C3696" t="s">
        <v>4327</v>
      </c>
      <c r="D3696">
        <v>5</v>
      </c>
      <c r="E3696">
        <v>6152</v>
      </c>
      <c r="F3696">
        <v>6</v>
      </c>
      <c r="G3696">
        <v>7804</v>
      </c>
      <c r="H3696">
        <v>0.62665052091531404</v>
      </c>
      <c r="I3696">
        <v>0.968912233598893</v>
      </c>
      <c r="J3696">
        <v>0.832812322140707</v>
      </c>
      <c r="K3696" t="s">
        <v>26373</v>
      </c>
      <c r="L3696">
        <v>5</v>
      </c>
      <c r="M3696" t="s">
        <v>5133</v>
      </c>
      <c r="N3696">
        <v>0.83333333333333304</v>
      </c>
      <c r="O3696">
        <v>8.1274382314694405E-4</v>
      </c>
    </row>
    <row r="3697" spans="1:15">
      <c r="A3697" t="s">
        <v>4326</v>
      </c>
      <c r="B3697" t="s">
        <v>23518</v>
      </c>
      <c r="C3697" t="s">
        <v>4327</v>
      </c>
      <c r="D3697">
        <v>1</v>
      </c>
      <c r="E3697">
        <v>787</v>
      </c>
      <c r="F3697">
        <v>6</v>
      </c>
      <c r="G3697">
        <v>7393</v>
      </c>
      <c r="H3697">
        <v>0.49113550780958298</v>
      </c>
      <c r="I3697">
        <v>1</v>
      </c>
      <c r="J3697">
        <v>0.966855260484069</v>
      </c>
      <c r="K3697" t="s">
        <v>23892</v>
      </c>
      <c r="L3697">
        <v>1</v>
      </c>
      <c r="M3697" t="s">
        <v>5133</v>
      </c>
      <c r="N3697">
        <v>0.16666666666666699</v>
      </c>
      <c r="O3697">
        <v>1.27064803049555E-3</v>
      </c>
    </row>
    <row r="3698" spans="1:15">
      <c r="A3698" t="s">
        <v>4328</v>
      </c>
      <c r="B3698" t="s">
        <v>23511</v>
      </c>
      <c r="C3698" t="s">
        <v>4329</v>
      </c>
      <c r="D3698">
        <v>71</v>
      </c>
      <c r="E3698">
        <v>6152</v>
      </c>
      <c r="F3698">
        <v>78</v>
      </c>
      <c r="G3698">
        <v>7804</v>
      </c>
      <c r="H3698">
        <v>3.3882472011968002E-3</v>
      </c>
      <c r="I3698">
        <v>3.5905785284728299E-2</v>
      </c>
      <c r="J3698">
        <v>3.08622178400931E-2</v>
      </c>
      <c r="K3698" t="s">
        <v>26374</v>
      </c>
      <c r="L3698">
        <v>71</v>
      </c>
      <c r="M3698" t="s">
        <v>5133</v>
      </c>
      <c r="N3698">
        <v>0.91025641025641002</v>
      </c>
      <c r="O3698">
        <v>1.1540962288686601E-2</v>
      </c>
    </row>
    <row r="3699" spans="1:15">
      <c r="A3699" t="s">
        <v>4328</v>
      </c>
      <c r="B3699" t="s">
        <v>23518</v>
      </c>
      <c r="C3699" t="s">
        <v>4329</v>
      </c>
      <c r="D3699">
        <v>2</v>
      </c>
      <c r="E3699">
        <v>787</v>
      </c>
      <c r="F3699">
        <v>73</v>
      </c>
      <c r="G3699">
        <v>7393</v>
      </c>
      <c r="H3699">
        <v>0.99746497170198101</v>
      </c>
      <c r="I3699">
        <v>1</v>
      </c>
      <c r="J3699">
        <v>0.966855260484069</v>
      </c>
      <c r="K3699" t="s">
        <v>24904</v>
      </c>
      <c r="L3699">
        <v>2</v>
      </c>
      <c r="M3699" t="s">
        <v>5133</v>
      </c>
      <c r="N3699">
        <v>2.7397260273972601E-2</v>
      </c>
      <c r="O3699">
        <v>2.5412960609911099E-3</v>
      </c>
    </row>
    <row r="3700" spans="1:15">
      <c r="A3700" t="s">
        <v>4328</v>
      </c>
      <c r="B3700" t="s">
        <v>23513</v>
      </c>
      <c r="C3700" t="s">
        <v>4329</v>
      </c>
      <c r="D3700">
        <v>1</v>
      </c>
      <c r="E3700">
        <v>535</v>
      </c>
      <c r="F3700">
        <v>72</v>
      </c>
      <c r="G3700">
        <v>8124</v>
      </c>
      <c r="H3700">
        <v>0.99275293080003801</v>
      </c>
      <c r="I3700">
        <v>0.99999999999997702</v>
      </c>
      <c r="J3700">
        <v>0.95041217501583097</v>
      </c>
      <c r="K3700" t="s">
        <v>23682</v>
      </c>
      <c r="L3700">
        <v>1</v>
      </c>
      <c r="M3700" t="s">
        <v>5133</v>
      </c>
      <c r="N3700">
        <v>1.38888888888889E-2</v>
      </c>
      <c r="O3700">
        <v>1.8691588785046699E-3</v>
      </c>
    </row>
    <row r="3701" spans="1:15">
      <c r="A3701" t="s">
        <v>4330</v>
      </c>
      <c r="B3701" t="s">
        <v>23513</v>
      </c>
      <c r="C3701" t="s">
        <v>4331</v>
      </c>
      <c r="D3701">
        <v>1</v>
      </c>
      <c r="E3701">
        <v>535</v>
      </c>
      <c r="F3701">
        <v>9</v>
      </c>
      <c r="G3701">
        <v>8124</v>
      </c>
      <c r="H3701">
        <v>0.45850310076412798</v>
      </c>
      <c r="I3701">
        <v>0.99999999999997702</v>
      </c>
      <c r="J3701">
        <v>0.95041217501583097</v>
      </c>
      <c r="K3701" t="s">
        <v>23682</v>
      </c>
      <c r="L3701">
        <v>1</v>
      </c>
      <c r="M3701" t="s">
        <v>5133</v>
      </c>
      <c r="N3701">
        <v>0.11111111111111099</v>
      </c>
      <c r="O3701">
        <v>1.8691588785046699E-3</v>
      </c>
    </row>
    <row r="3702" spans="1:15">
      <c r="A3702" t="s">
        <v>4330</v>
      </c>
      <c r="B3702" t="s">
        <v>23511</v>
      </c>
      <c r="C3702" t="s">
        <v>4331</v>
      </c>
      <c r="D3702">
        <v>5</v>
      </c>
      <c r="E3702">
        <v>6152</v>
      </c>
      <c r="F3702">
        <v>8</v>
      </c>
      <c r="G3702">
        <v>7804</v>
      </c>
      <c r="H3702">
        <v>0.93246538655848799</v>
      </c>
      <c r="I3702">
        <v>1</v>
      </c>
      <c r="J3702">
        <v>0.85953329234717102</v>
      </c>
      <c r="K3702" t="s">
        <v>26375</v>
      </c>
      <c r="L3702">
        <v>5</v>
      </c>
      <c r="M3702" t="s">
        <v>5133</v>
      </c>
      <c r="N3702">
        <v>0.625</v>
      </c>
      <c r="O3702">
        <v>8.1274382314694405E-4</v>
      </c>
    </row>
    <row r="3703" spans="1:15">
      <c r="A3703" t="s">
        <v>4332</v>
      </c>
      <c r="B3703" t="s">
        <v>23518</v>
      </c>
      <c r="C3703" t="s">
        <v>4333</v>
      </c>
      <c r="D3703">
        <v>1</v>
      </c>
      <c r="E3703">
        <v>787</v>
      </c>
      <c r="F3703">
        <v>1</v>
      </c>
      <c r="G3703">
        <v>7393</v>
      </c>
      <c r="H3703">
        <v>0.106452049235764</v>
      </c>
      <c r="I3703">
        <v>0.63266972740240601</v>
      </c>
      <c r="J3703">
        <v>0.61170005408803896</v>
      </c>
      <c r="K3703" t="s">
        <v>23862</v>
      </c>
      <c r="L3703">
        <v>1</v>
      </c>
      <c r="M3703" t="s">
        <v>5133</v>
      </c>
      <c r="N3703">
        <v>1</v>
      </c>
      <c r="O3703">
        <v>1.27064803049555E-3</v>
      </c>
    </row>
    <row r="3704" spans="1:15">
      <c r="A3704" t="s">
        <v>4334</v>
      </c>
      <c r="B3704" t="s">
        <v>23511</v>
      </c>
      <c r="C3704" t="s">
        <v>4335</v>
      </c>
      <c r="D3704">
        <v>5</v>
      </c>
      <c r="E3704">
        <v>6152</v>
      </c>
      <c r="F3704">
        <v>6</v>
      </c>
      <c r="G3704">
        <v>7804</v>
      </c>
      <c r="H3704">
        <v>0.62665052091531404</v>
      </c>
      <c r="I3704">
        <v>0.968912233598893</v>
      </c>
      <c r="J3704">
        <v>0.832812322140707</v>
      </c>
      <c r="K3704" t="s">
        <v>26376</v>
      </c>
      <c r="L3704">
        <v>5</v>
      </c>
      <c r="M3704" t="s">
        <v>5133</v>
      </c>
      <c r="N3704">
        <v>0.83333333333333304</v>
      </c>
      <c r="O3704">
        <v>8.1274382314694405E-4</v>
      </c>
    </row>
    <row r="3705" spans="1:15">
      <c r="A3705" t="s">
        <v>4336</v>
      </c>
      <c r="B3705" t="s">
        <v>23518</v>
      </c>
      <c r="C3705" t="s">
        <v>4337</v>
      </c>
      <c r="D3705">
        <v>88</v>
      </c>
      <c r="E3705">
        <v>787</v>
      </c>
      <c r="F3705">
        <v>1523</v>
      </c>
      <c r="G3705">
        <v>7393</v>
      </c>
      <c r="H3705">
        <v>0.99999999999993505</v>
      </c>
      <c r="I3705">
        <v>1</v>
      </c>
      <c r="J3705">
        <v>0.966855260484069</v>
      </c>
      <c r="K3705" t="s">
        <v>26377</v>
      </c>
      <c r="L3705">
        <v>88</v>
      </c>
      <c r="M3705" t="s">
        <v>5133</v>
      </c>
      <c r="N3705">
        <v>5.7780695994747201E-2</v>
      </c>
      <c r="O3705">
        <v>0.111817026683609</v>
      </c>
    </row>
    <row r="3706" spans="1:15">
      <c r="A3706" t="s">
        <v>4336</v>
      </c>
      <c r="B3706" t="s">
        <v>23511</v>
      </c>
      <c r="C3706" t="s">
        <v>4337</v>
      </c>
      <c r="D3706">
        <v>1427</v>
      </c>
      <c r="E3706">
        <v>6152</v>
      </c>
      <c r="F3706">
        <v>1655</v>
      </c>
      <c r="G3706">
        <v>7804</v>
      </c>
      <c r="H3706" s="34">
        <v>5.0540684247684E-18</v>
      </c>
      <c r="I3706" s="34">
        <v>9.5687122388163296E-16</v>
      </c>
      <c r="J3706" s="34">
        <v>8.2246267341524704E-16</v>
      </c>
      <c r="K3706" t="s">
        <v>26378</v>
      </c>
      <c r="L3706">
        <v>1427</v>
      </c>
      <c r="M3706" t="s">
        <v>5133</v>
      </c>
      <c r="N3706">
        <v>0.86223564954682796</v>
      </c>
      <c r="O3706">
        <v>0.231957087126138</v>
      </c>
    </row>
    <row r="3707" spans="1:15">
      <c r="A3707" t="s">
        <v>4336</v>
      </c>
      <c r="B3707" t="s">
        <v>23513</v>
      </c>
      <c r="C3707" t="s">
        <v>4337</v>
      </c>
      <c r="D3707">
        <v>80</v>
      </c>
      <c r="E3707">
        <v>535</v>
      </c>
      <c r="F3707">
        <v>1656</v>
      </c>
      <c r="G3707">
        <v>8124</v>
      </c>
      <c r="H3707">
        <v>0.99965021367993601</v>
      </c>
      <c r="I3707">
        <v>0.99999999999997702</v>
      </c>
      <c r="J3707">
        <v>0.95041217501583097</v>
      </c>
      <c r="K3707" t="s">
        <v>26379</v>
      </c>
      <c r="L3707">
        <v>80</v>
      </c>
      <c r="M3707" t="s">
        <v>5133</v>
      </c>
      <c r="N3707">
        <v>4.8309178743961401E-2</v>
      </c>
      <c r="O3707">
        <v>0.14953271028037399</v>
      </c>
    </row>
    <row r="3708" spans="1:15">
      <c r="A3708" t="s">
        <v>4338</v>
      </c>
      <c r="B3708" t="s">
        <v>23511</v>
      </c>
      <c r="C3708" t="s">
        <v>4339</v>
      </c>
      <c r="D3708">
        <v>257</v>
      </c>
      <c r="E3708">
        <v>6152</v>
      </c>
      <c r="F3708">
        <v>278</v>
      </c>
      <c r="G3708">
        <v>7804</v>
      </c>
      <c r="H3708" s="34">
        <v>2.9977127384373099E-10</v>
      </c>
      <c r="I3708" s="34">
        <v>2.0638099237702999E-8</v>
      </c>
      <c r="J3708" s="34">
        <v>1.77391333855705E-8</v>
      </c>
      <c r="K3708" t="s">
        <v>26380</v>
      </c>
      <c r="L3708">
        <v>257</v>
      </c>
      <c r="M3708" t="s">
        <v>5133</v>
      </c>
      <c r="N3708">
        <v>0.92446043165467595</v>
      </c>
      <c r="O3708">
        <v>4.1775032509752903E-2</v>
      </c>
    </row>
    <row r="3709" spans="1:15">
      <c r="A3709" t="s">
        <v>4338</v>
      </c>
      <c r="B3709" t="s">
        <v>23518</v>
      </c>
      <c r="C3709" t="s">
        <v>4339</v>
      </c>
      <c r="D3709">
        <v>7</v>
      </c>
      <c r="E3709">
        <v>787</v>
      </c>
      <c r="F3709">
        <v>268</v>
      </c>
      <c r="G3709">
        <v>7393</v>
      </c>
      <c r="H3709">
        <v>0.99999990680397599</v>
      </c>
      <c r="I3709">
        <v>1</v>
      </c>
      <c r="J3709">
        <v>0.966855260484069</v>
      </c>
      <c r="K3709" t="s">
        <v>26381</v>
      </c>
      <c r="L3709">
        <v>7</v>
      </c>
      <c r="M3709" t="s">
        <v>5133</v>
      </c>
      <c r="N3709">
        <v>2.6119402985074602E-2</v>
      </c>
      <c r="O3709">
        <v>8.8945362134688708E-3</v>
      </c>
    </row>
    <row r="3710" spans="1:15">
      <c r="A3710" t="s">
        <v>4338</v>
      </c>
      <c r="B3710" t="s">
        <v>23513</v>
      </c>
      <c r="C3710" t="s">
        <v>4339</v>
      </c>
      <c r="D3710">
        <v>6</v>
      </c>
      <c r="E3710">
        <v>535</v>
      </c>
      <c r="F3710">
        <v>290</v>
      </c>
      <c r="G3710">
        <v>8124</v>
      </c>
      <c r="H3710">
        <v>0.99991977059218196</v>
      </c>
      <c r="I3710">
        <v>0.99999999999997702</v>
      </c>
      <c r="J3710">
        <v>0.95041217501583097</v>
      </c>
      <c r="K3710" t="s">
        <v>26382</v>
      </c>
      <c r="L3710">
        <v>6</v>
      </c>
      <c r="M3710" t="s">
        <v>5133</v>
      </c>
      <c r="N3710">
        <v>2.06896551724138E-2</v>
      </c>
      <c r="O3710">
        <v>1.1214953271028E-2</v>
      </c>
    </row>
    <row r="3711" spans="1:15">
      <c r="A3711" t="s">
        <v>4340</v>
      </c>
      <c r="B3711" t="s">
        <v>23513</v>
      </c>
      <c r="C3711" t="s">
        <v>4341</v>
      </c>
      <c r="D3711">
        <v>4</v>
      </c>
      <c r="E3711">
        <v>535</v>
      </c>
      <c r="F3711">
        <v>54</v>
      </c>
      <c r="G3711">
        <v>8124</v>
      </c>
      <c r="H3711">
        <v>0.47983596272242102</v>
      </c>
      <c r="I3711">
        <v>0.99999999999997702</v>
      </c>
      <c r="J3711">
        <v>0.95041217501583097</v>
      </c>
      <c r="K3711" t="s">
        <v>26383</v>
      </c>
      <c r="L3711">
        <v>4</v>
      </c>
      <c r="M3711" t="s">
        <v>5133</v>
      </c>
      <c r="N3711">
        <v>7.4074074074074098E-2</v>
      </c>
      <c r="O3711">
        <v>7.4766355140186902E-3</v>
      </c>
    </row>
    <row r="3712" spans="1:15">
      <c r="A3712" t="s">
        <v>4340</v>
      </c>
      <c r="B3712" t="s">
        <v>23511</v>
      </c>
      <c r="C3712" t="s">
        <v>4341</v>
      </c>
      <c r="D3712">
        <v>47</v>
      </c>
      <c r="E3712">
        <v>6152</v>
      </c>
      <c r="F3712">
        <v>51</v>
      </c>
      <c r="G3712">
        <v>7804</v>
      </c>
      <c r="H3712">
        <v>9.5778802372968805E-3</v>
      </c>
      <c r="I3712">
        <v>8.1852631020996394E-2</v>
      </c>
      <c r="J3712">
        <v>7.0355061428755195E-2</v>
      </c>
      <c r="K3712" t="s">
        <v>26384</v>
      </c>
      <c r="L3712">
        <v>47</v>
      </c>
      <c r="M3712" t="s">
        <v>5133</v>
      </c>
      <c r="N3712">
        <v>0.92156862745098</v>
      </c>
      <c r="O3712">
        <v>7.6397919375812704E-3</v>
      </c>
    </row>
    <row r="3713" spans="1:15">
      <c r="A3713" t="s">
        <v>4342</v>
      </c>
      <c r="B3713" t="s">
        <v>23511</v>
      </c>
      <c r="C3713" t="s">
        <v>4343</v>
      </c>
      <c r="D3713">
        <v>28</v>
      </c>
      <c r="E3713">
        <v>6152</v>
      </c>
      <c r="F3713">
        <v>30</v>
      </c>
      <c r="G3713">
        <v>7804</v>
      </c>
      <c r="H3713">
        <v>3.1946165395575599E-2</v>
      </c>
      <c r="I3713">
        <v>0.202648194793455</v>
      </c>
      <c r="J3713">
        <v>0.17418287005902899</v>
      </c>
      <c r="K3713" t="s">
        <v>26385</v>
      </c>
      <c r="L3713">
        <v>28</v>
      </c>
      <c r="M3713" t="s">
        <v>5133</v>
      </c>
      <c r="N3713">
        <v>0.93333333333333302</v>
      </c>
      <c r="O3713">
        <v>4.5513654096228902E-3</v>
      </c>
    </row>
    <row r="3714" spans="1:15">
      <c r="A3714" t="s">
        <v>4344</v>
      </c>
      <c r="B3714" t="s">
        <v>23511</v>
      </c>
      <c r="C3714" t="s">
        <v>4345</v>
      </c>
      <c r="D3714">
        <v>33</v>
      </c>
      <c r="E3714">
        <v>6152</v>
      </c>
      <c r="F3714">
        <v>34</v>
      </c>
      <c r="G3714">
        <v>7804</v>
      </c>
      <c r="H3714">
        <v>3.0695479903557399E-3</v>
      </c>
      <c r="I3714">
        <v>3.3244994461003603E-2</v>
      </c>
      <c r="J3714">
        <v>2.8575179543129901E-2</v>
      </c>
      <c r="K3714" t="s">
        <v>26386</v>
      </c>
      <c r="L3714">
        <v>33</v>
      </c>
      <c r="M3714" t="s">
        <v>5133</v>
      </c>
      <c r="N3714">
        <v>0.97058823529411797</v>
      </c>
      <c r="O3714">
        <v>5.36410923276983E-3</v>
      </c>
    </row>
    <row r="3715" spans="1:15">
      <c r="A3715" t="s">
        <v>4346</v>
      </c>
      <c r="B3715" t="s">
        <v>23511</v>
      </c>
      <c r="C3715" t="s">
        <v>4347</v>
      </c>
      <c r="D3715">
        <v>43</v>
      </c>
      <c r="E3715">
        <v>6152</v>
      </c>
      <c r="F3715">
        <v>44</v>
      </c>
      <c r="G3715">
        <v>7804</v>
      </c>
      <c r="H3715">
        <v>3.5571466299724199E-4</v>
      </c>
      <c r="I3715">
        <v>5.6666842349641601E-3</v>
      </c>
      <c r="J3715">
        <v>4.8707037571705499E-3</v>
      </c>
      <c r="K3715" t="s">
        <v>26387</v>
      </c>
      <c r="L3715">
        <v>43</v>
      </c>
      <c r="M3715" t="s">
        <v>5133</v>
      </c>
      <c r="N3715">
        <v>0.97727272727272696</v>
      </c>
      <c r="O3715">
        <v>6.9895968790637201E-3</v>
      </c>
    </row>
    <row r="3716" spans="1:15">
      <c r="A3716" t="s">
        <v>4348</v>
      </c>
      <c r="B3716" t="s">
        <v>23518</v>
      </c>
      <c r="C3716" t="s">
        <v>4349</v>
      </c>
      <c r="D3716">
        <v>2</v>
      </c>
      <c r="E3716">
        <v>787</v>
      </c>
      <c r="F3716">
        <v>27</v>
      </c>
      <c r="G3716">
        <v>7393</v>
      </c>
      <c r="H3716">
        <v>0.79863159465376998</v>
      </c>
      <c r="I3716">
        <v>1</v>
      </c>
      <c r="J3716">
        <v>0.966855260484069</v>
      </c>
      <c r="K3716" t="s">
        <v>24203</v>
      </c>
      <c r="L3716">
        <v>2</v>
      </c>
      <c r="M3716" t="s">
        <v>5133</v>
      </c>
      <c r="N3716">
        <v>7.4074074074074098E-2</v>
      </c>
      <c r="O3716">
        <v>2.5412960609911099E-3</v>
      </c>
    </row>
    <row r="3717" spans="1:15">
      <c r="A3717" t="s">
        <v>4348</v>
      </c>
      <c r="B3717" t="s">
        <v>23511</v>
      </c>
      <c r="C3717" t="s">
        <v>4349</v>
      </c>
      <c r="D3717">
        <v>23</v>
      </c>
      <c r="E3717">
        <v>6152</v>
      </c>
      <c r="F3717">
        <v>29</v>
      </c>
      <c r="G3717">
        <v>7804</v>
      </c>
      <c r="H3717">
        <v>0.58195437840030795</v>
      </c>
      <c r="I3717">
        <v>0.968912233598893</v>
      </c>
      <c r="J3717">
        <v>0.832812322140707</v>
      </c>
      <c r="K3717" t="s">
        <v>26388</v>
      </c>
      <c r="L3717">
        <v>23</v>
      </c>
      <c r="M3717" t="s">
        <v>5133</v>
      </c>
      <c r="N3717">
        <v>0.79310344827586199</v>
      </c>
      <c r="O3717">
        <v>3.73862158647594E-3</v>
      </c>
    </row>
    <row r="3718" spans="1:15">
      <c r="A3718" t="s">
        <v>4348</v>
      </c>
      <c r="B3718" t="s">
        <v>23513</v>
      </c>
      <c r="C3718" t="s">
        <v>4349</v>
      </c>
      <c r="D3718">
        <v>3</v>
      </c>
      <c r="E3718">
        <v>535</v>
      </c>
      <c r="F3718">
        <v>27</v>
      </c>
      <c r="G3718">
        <v>8124</v>
      </c>
      <c r="H3718">
        <v>0.26120956612241297</v>
      </c>
      <c r="I3718">
        <v>0.91094092387227998</v>
      </c>
      <c r="J3718">
        <v>0.86576934476840495</v>
      </c>
      <c r="K3718" t="s">
        <v>26389</v>
      </c>
      <c r="L3718">
        <v>3</v>
      </c>
      <c r="M3718" t="s">
        <v>5133</v>
      </c>
      <c r="N3718">
        <v>0.11111111111111099</v>
      </c>
      <c r="O3718">
        <v>5.60747663551402E-3</v>
      </c>
    </row>
    <row r="3719" spans="1:15">
      <c r="A3719" t="s">
        <v>4350</v>
      </c>
      <c r="B3719" t="s">
        <v>23518</v>
      </c>
      <c r="C3719" t="s">
        <v>4351</v>
      </c>
      <c r="D3719">
        <v>18</v>
      </c>
      <c r="E3719">
        <v>787</v>
      </c>
      <c r="F3719">
        <v>315</v>
      </c>
      <c r="G3719">
        <v>7393</v>
      </c>
      <c r="H3719">
        <v>0.99937429493484298</v>
      </c>
      <c r="I3719">
        <v>1</v>
      </c>
      <c r="J3719">
        <v>0.966855260484069</v>
      </c>
      <c r="K3719" t="s">
        <v>26390</v>
      </c>
      <c r="L3719">
        <v>18</v>
      </c>
      <c r="M3719" t="s">
        <v>5133</v>
      </c>
      <c r="N3719">
        <v>5.7142857142857099E-2</v>
      </c>
      <c r="O3719">
        <v>2.2871664548919899E-2</v>
      </c>
    </row>
    <row r="3720" spans="1:15">
      <c r="A3720" t="s">
        <v>4350</v>
      </c>
      <c r="B3720" t="s">
        <v>23511</v>
      </c>
      <c r="C3720" t="s">
        <v>4351</v>
      </c>
      <c r="D3720">
        <v>299</v>
      </c>
      <c r="E3720">
        <v>6152</v>
      </c>
      <c r="F3720">
        <v>353</v>
      </c>
      <c r="G3720">
        <v>7804</v>
      </c>
      <c r="H3720">
        <v>2.700060982831E-3</v>
      </c>
      <c r="I3720">
        <v>2.99011252823073E-2</v>
      </c>
      <c r="J3720">
        <v>2.5701012658786802E-2</v>
      </c>
      <c r="K3720" t="s">
        <v>26391</v>
      </c>
      <c r="L3720">
        <v>299</v>
      </c>
      <c r="M3720" t="s">
        <v>5133</v>
      </c>
      <c r="N3720">
        <v>0.84702549575070796</v>
      </c>
      <c r="O3720">
        <v>4.8602080624187298E-2</v>
      </c>
    </row>
    <row r="3721" spans="1:15">
      <c r="A3721" t="s">
        <v>4350</v>
      </c>
      <c r="B3721" t="s">
        <v>23513</v>
      </c>
      <c r="C3721" t="s">
        <v>4351</v>
      </c>
      <c r="D3721">
        <v>19</v>
      </c>
      <c r="E3721">
        <v>535</v>
      </c>
      <c r="F3721">
        <v>364</v>
      </c>
      <c r="G3721">
        <v>8124</v>
      </c>
      <c r="H3721">
        <v>0.88436638144789903</v>
      </c>
      <c r="I3721">
        <v>0.99999999999997702</v>
      </c>
      <c r="J3721">
        <v>0.95041217501583097</v>
      </c>
      <c r="K3721" t="s">
        <v>26392</v>
      </c>
      <c r="L3721">
        <v>19</v>
      </c>
      <c r="M3721" t="s">
        <v>5133</v>
      </c>
      <c r="N3721">
        <v>5.21978021978022E-2</v>
      </c>
      <c r="O3721">
        <v>3.5514018691588801E-2</v>
      </c>
    </row>
    <row r="3722" spans="1:15">
      <c r="A3722" t="s">
        <v>4352</v>
      </c>
      <c r="B3722" t="s">
        <v>23513</v>
      </c>
      <c r="C3722" t="s">
        <v>4353</v>
      </c>
      <c r="D3722">
        <v>12</v>
      </c>
      <c r="E3722">
        <v>535</v>
      </c>
      <c r="F3722">
        <v>188</v>
      </c>
      <c r="G3722">
        <v>8124</v>
      </c>
      <c r="H3722">
        <v>0.58814378206923301</v>
      </c>
      <c r="I3722">
        <v>0.99999999999997702</v>
      </c>
      <c r="J3722">
        <v>0.95041217501583097</v>
      </c>
      <c r="K3722" t="s">
        <v>24170</v>
      </c>
      <c r="L3722">
        <v>12</v>
      </c>
      <c r="M3722" t="s">
        <v>5133</v>
      </c>
      <c r="N3722">
        <v>6.3829787234042507E-2</v>
      </c>
      <c r="O3722">
        <v>2.2429906542056101E-2</v>
      </c>
    </row>
    <row r="3723" spans="1:15">
      <c r="A3723" t="s">
        <v>4352</v>
      </c>
      <c r="B3723" t="s">
        <v>23518</v>
      </c>
      <c r="C3723" t="s">
        <v>4353</v>
      </c>
      <c r="D3723">
        <v>6</v>
      </c>
      <c r="E3723">
        <v>787</v>
      </c>
      <c r="F3723">
        <v>168</v>
      </c>
      <c r="G3723">
        <v>7393</v>
      </c>
      <c r="H3723">
        <v>0.99981976821476004</v>
      </c>
      <c r="I3723">
        <v>1</v>
      </c>
      <c r="J3723">
        <v>0.966855260484069</v>
      </c>
      <c r="K3723" t="s">
        <v>24171</v>
      </c>
      <c r="L3723">
        <v>6</v>
      </c>
      <c r="M3723" t="s">
        <v>5133</v>
      </c>
      <c r="N3723">
        <v>3.5714285714285698E-2</v>
      </c>
      <c r="O3723">
        <v>7.6238881829733202E-3</v>
      </c>
    </row>
    <row r="3724" spans="1:15">
      <c r="A3724" t="s">
        <v>4352</v>
      </c>
      <c r="B3724" t="s">
        <v>23511</v>
      </c>
      <c r="C3724" t="s">
        <v>4353</v>
      </c>
      <c r="D3724">
        <v>159</v>
      </c>
      <c r="E3724">
        <v>6152</v>
      </c>
      <c r="F3724">
        <v>186</v>
      </c>
      <c r="G3724">
        <v>7804</v>
      </c>
      <c r="H3724">
        <v>1.2883371770346499E-2</v>
      </c>
      <c r="I3724">
        <v>0.101795180641302</v>
      </c>
      <c r="J3724">
        <v>8.7496346761692906E-2</v>
      </c>
      <c r="K3724" t="s">
        <v>24169</v>
      </c>
      <c r="L3724">
        <v>159</v>
      </c>
      <c r="M3724" t="s">
        <v>5133</v>
      </c>
      <c r="N3724">
        <v>0.85483870967741904</v>
      </c>
      <c r="O3724">
        <v>2.5845253576072799E-2</v>
      </c>
    </row>
    <row r="3725" spans="1:15">
      <c r="A3725" t="s">
        <v>4354</v>
      </c>
      <c r="B3725" t="s">
        <v>23511</v>
      </c>
      <c r="C3725" t="s">
        <v>4355</v>
      </c>
      <c r="D3725">
        <v>1044</v>
      </c>
      <c r="E3725">
        <v>6152</v>
      </c>
      <c r="F3725">
        <v>1212</v>
      </c>
      <c r="G3725">
        <v>7804</v>
      </c>
      <c r="H3725" s="34">
        <v>1.16728889333643E-12</v>
      </c>
      <c r="I3725" s="34">
        <v>1.1726488933568601E-10</v>
      </c>
      <c r="J3725" s="34">
        <v>1.00793076407429E-10</v>
      </c>
      <c r="K3725" t="s">
        <v>26393</v>
      </c>
      <c r="L3725">
        <v>1044</v>
      </c>
      <c r="M3725" t="s">
        <v>5133</v>
      </c>
      <c r="N3725">
        <v>0.86138613861386104</v>
      </c>
      <c r="O3725">
        <v>0.16970091027308201</v>
      </c>
    </row>
    <row r="3726" spans="1:15">
      <c r="A3726" t="s">
        <v>4354</v>
      </c>
      <c r="B3726" t="s">
        <v>23518</v>
      </c>
      <c r="C3726" t="s">
        <v>4355</v>
      </c>
      <c r="D3726">
        <v>67</v>
      </c>
      <c r="E3726">
        <v>787</v>
      </c>
      <c r="F3726">
        <v>1109</v>
      </c>
      <c r="G3726">
        <v>7393</v>
      </c>
      <c r="H3726">
        <v>0.99999999666987005</v>
      </c>
      <c r="I3726">
        <v>1</v>
      </c>
      <c r="J3726">
        <v>0.966855260484069</v>
      </c>
      <c r="K3726" t="s">
        <v>26394</v>
      </c>
      <c r="L3726">
        <v>67</v>
      </c>
      <c r="M3726" t="s">
        <v>5133</v>
      </c>
      <c r="N3726">
        <v>6.0414788097385E-2</v>
      </c>
      <c r="O3726">
        <v>8.5133418043202E-2</v>
      </c>
    </row>
    <row r="3727" spans="1:15">
      <c r="A3727" t="s">
        <v>4354</v>
      </c>
      <c r="B3727" t="s">
        <v>23513</v>
      </c>
      <c r="C3727" t="s">
        <v>4355</v>
      </c>
      <c r="D3727">
        <v>48</v>
      </c>
      <c r="E3727">
        <v>535</v>
      </c>
      <c r="F3727">
        <v>1204</v>
      </c>
      <c r="G3727">
        <v>8124</v>
      </c>
      <c r="H3727">
        <v>0.99998891651112898</v>
      </c>
      <c r="I3727">
        <v>0.99999999999997702</v>
      </c>
      <c r="J3727">
        <v>0.95041217501583097</v>
      </c>
      <c r="K3727" t="s">
        <v>26395</v>
      </c>
      <c r="L3727">
        <v>48</v>
      </c>
      <c r="M3727" t="s">
        <v>5133</v>
      </c>
      <c r="N3727">
        <v>3.9867109634551499E-2</v>
      </c>
      <c r="O3727">
        <v>8.9719626168224306E-2</v>
      </c>
    </row>
    <row r="3728" spans="1:15">
      <c r="A3728" t="s">
        <v>4356</v>
      </c>
      <c r="B3728" t="s">
        <v>23513</v>
      </c>
      <c r="C3728" t="s">
        <v>4357</v>
      </c>
      <c r="D3728">
        <v>23</v>
      </c>
      <c r="E3728">
        <v>535</v>
      </c>
      <c r="F3728">
        <v>579</v>
      </c>
      <c r="G3728">
        <v>8124</v>
      </c>
      <c r="H3728">
        <v>0.99807315132139196</v>
      </c>
      <c r="I3728">
        <v>0.99999999999997702</v>
      </c>
      <c r="J3728">
        <v>0.95041217501583097</v>
      </c>
      <c r="K3728" t="s">
        <v>26396</v>
      </c>
      <c r="L3728">
        <v>23</v>
      </c>
      <c r="M3728" t="s">
        <v>5133</v>
      </c>
      <c r="N3728">
        <v>3.97236614853195E-2</v>
      </c>
      <c r="O3728">
        <v>4.2990654205607499E-2</v>
      </c>
    </row>
    <row r="3729" spans="1:15">
      <c r="A3729" t="s">
        <v>4356</v>
      </c>
      <c r="B3729" t="s">
        <v>23518</v>
      </c>
      <c r="C3729" t="s">
        <v>4357</v>
      </c>
      <c r="D3729">
        <v>23</v>
      </c>
      <c r="E3729">
        <v>787</v>
      </c>
      <c r="F3729">
        <v>539</v>
      </c>
      <c r="G3729">
        <v>7393</v>
      </c>
      <c r="H3729">
        <v>0.99999999106702198</v>
      </c>
      <c r="I3729">
        <v>1</v>
      </c>
      <c r="J3729">
        <v>0.966855260484069</v>
      </c>
      <c r="K3729" t="s">
        <v>26397</v>
      </c>
      <c r="L3729">
        <v>23</v>
      </c>
      <c r="M3729" t="s">
        <v>5133</v>
      </c>
      <c r="N3729">
        <v>4.2671614100185502E-2</v>
      </c>
      <c r="O3729">
        <v>2.92249047013977E-2</v>
      </c>
    </row>
    <row r="3730" spans="1:15">
      <c r="A3730" t="s">
        <v>4356</v>
      </c>
      <c r="B3730" t="s">
        <v>23511</v>
      </c>
      <c r="C3730" t="s">
        <v>4357</v>
      </c>
      <c r="D3730">
        <v>521</v>
      </c>
      <c r="E3730">
        <v>6152</v>
      </c>
      <c r="F3730">
        <v>583</v>
      </c>
      <c r="G3730">
        <v>7804</v>
      </c>
      <c r="H3730" s="34">
        <v>2.8577959594799998E-12</v>
      </c>
      <c r="I3730" s="34">
        <v>2.6795239258172001E-10</v>
      </c>
      <c r="J3730" s="34">
        <v>2.3031400218806799E-10</v>
      </c>
      <c r="K3730" t="s">
        <v>26398</v>
      </c>
      <c r="L3730">
        <v>521</v>
      </c>
      <c r="M3730" t="s">
        <v>5133</v>
      </c>
      <c r="N3730">
        <v>0.89365351629502598</v>
      </c>
      <c r="O3730">
        <v>8.4687906371911606E-2</v>
      </c>
    </row>
    <row r="3731" spans="1:15">
      <c r="A3731" t="s">
        <v>4358</v>
      </c>
      <c r="B3731" t="s">
        <v>23513</v>
      </c>
      <c r="C3731" t="s">
        <v>4359</v>
      </c>
      <c r="D3731">
        <v>10</v>
      </c>
      <c r="E3731">
        <v>535</v>
      </c>
      <c r="F3731">
        <v>233</v>
      </c>
      <c r="G3731">
        <v>8124</v>
      </c>
      <c r="H3731">
        <v>0.94888371476741196</v>
      </c>
      <c r="I3731">
        <v>0.99999999999997702</v>
      </c>
      <c r="J3731">
        <v>0.95041217501583097</v>
      </c>
      <c r="K3731" t="s">
        <v>26399</v>
      </c>
      <c r="L3731">
        <v>10</v>
      </c>
      <c r="M3731" t="s">
        <v>5133</v>
      </c>
      <c r="N3731">
        <v>4.2918454935622297E-2</v>
      </c>
      <c r="O3731">
        <v>1.86915887850467E-2</v>
      </c>
    </row>
    <row r="3732" spans="1:15">
      <c r="A3732" t="s">
        <v>4358</v>
      </c>
      <c r="B3732" t="s">
        <v>23518</v>
      </c>
      <c r="C3732" t="s">
        <v>4359</v>
      </c>
      <c r="D3732">
        <v>10</v>
      </c>
      <c r="E3732">
        <v>787</v>
      </c>
      <c r="F3732">
        <v>219</v>
      </c>
      <c r="G3732">
        <v>7393</v>
      </c>
      <c r="H3732">
        <v>0.99966574105107697</v>
      </c>
      <c r="I3732">
        <v>1</v>
      </c>
      <c r="J3732">
        <v>0.966855260484069</v>
      </c>
      <c r="K3732" t="s">
        <v>26400</v>
      </c>
      <c r="L3732">
        <v>10</v>
      </c>
      <c r="M3732" t="s">
        <v>5133</v>
      </c>
      <c r="N3732">
        <v>4.5662100456621002E-2</v>
      </c>
      <c r="O3732">
        <v>1.2706480304955499E-2</v>
      </c>
    </row>
    <row r="3733" spans="1:15">
      <c r="A3733" t="s">
        <v>4358</v>
      </c>
      <c r="B3733" t="s">
        <v>23511</v>
      </c>
      <c r="C3733" t="s">
        <v>4359</v>
      </c>
      <c r="D3733">
        <v>208</v>
      </c>
      <c r="E3733">
        <v>6152</v>
      </c>
      <c r="F3733">
        <v>237</v>
      </c>
      <c r="G3733">
        <v>7804</v>
      </c>
      <c r="H3733">
        <v>2.1085139536626701E-4</v>
      </c>
      <c r="I3733">
        <v>3.6675476808849801E-3</v>
      </c>
      <c r="J3733">
        <v>3.1523793329912902E-3</v>
      </c>
      <c r="K3733" t="s">
        <v>26401</v>
      </c>
      <c r="L3733">
        <v>208</v>
      </c>
      <c r="M3733" t="s">
        <v>5133</v>
      </c>
      <c r="N3733">
        <v>0.87763713080168804</v>
      </c>
      <c r="O3733">
        <v>3.3810143042912903E-2</v>
      </c>
    </row>
    <row r="3734" spans="1:15">
      <c r="A3734" t="s">
        <v>4360</v>
      </c>
      <c r="B3734" t="s">
        <v>23511</v>
      </c>
      <c r="C3734" t="s">
        <v>4361</v>
      </c>
      <c r="D3734">
        <v>146</v>
      </c>
      <c r="E3734">
        <v>6152</v>
      </c>
      <c r="F3734">
        <v>170</v>
      </c>
      <c r="G3734">
        <v>7804</v>
      </c>
      <c r="H3734">
        <v>1.1919962038503699E-2</v>
      </c>
      <c r="I3734">
        <v>9.5563539307059506E-2</v>
      </c>
      <c r="J3734">
        <v>8.2140043568945095E-2</v>
      </c>
      <c r="K3734" t="s">
        <v>26402</v>
      </c>
      <c r="L3734">
        <v>146</v>
      </c>
      <c r="M3734" t="s">
        <v>5133</v>
      </c>
      <c r="N3734">
        <v>0.85882352941176499</v>
      </c>
      <c r="O3734">
        <v>2.3732119635890801E-2</v>
      </c>
    </row>
    <row r="3735" spans="1:15">
      <c r="A3735" t="s">
        <v>4360</v>
      </c>
      <c r="B3735" t="s">
        <v>23518</v>
      </c>
      <c r="C3735" t="s">
        <v>4361</v>
      </c>
      <c r="D3735">
        <v>8</v>
      </c>
      <c r="E3735">
        <v>787</v>
      </c>
      <c r="F3735">
        <v>155</v>
      </c>
      <c r="G3735">
        <v>7393</v>
      </c>
      <c r="H3735">
        <v>0.99506866726071797</v>
      </c>
      <c r="I3735">
        <v>1</v>
      </c>
      <c r="J3735">
        <v>0.966855260484069</v>
      </c>
      <c r="K3735" t="s">
        <v>26403</v>
      </c>
      <c r="L3735">
        <v>8</v>
      </c>
      <c r="M3735" t="s">
        <v>5133</v>
      </c>
      <c r="N3735">
        <v>5.16129032258065E-2</v>
      </c>
      <c r="O3735">
        <v>1.01651842439644E-2</v>
      </c>
    </row>
    <row r="3736" spans="1:15">
      <c r="A3736" t="s">
        <v>4360</v>
      </c>
      <c r="B3736" t="s">
        <v>23513</v>
      </c>
      <c r="C3736" t="s">
        <v>4361</v>
      </c>
      <c r="D3736">
        <v>7</v>
      </c>
      <c r="E3736">
        <v>535</v>
      </c>
      <c r="F3736">
        <v>180</v>
      </c>
      <c r="G3736">
        <v>8124</v>
      </c>
      <c r="H3736">
        <v>0.95724974435218801</v>
      </c>
      <c r="I3736">
        <v>0.99999999999997702</v>
      </c>
      <c r="J3736">
        <v>0.95041217501583097</v>
      </c>
      <c r="K3736" t="s">
        <v>26404</v>
      </c>
      <c r="L3736">
        <v>7</v>
      </c>
      <c r="M3736" t="s">
        <v>5133</v>
      </c>
      <c r="N3736">
        <v>3.8888888888888903E-2</v>
      </c>
      <c r="O3736">
        <v>1.3084112149532701E-2</v>
      </c>
    </row>
    <row r="3737" spans="1:15">
      <c r="A3737" t="s">
        <v>4362</v>
      </c>
      <c r="B3737" t="s">
        <v>23511</v>
      </c>
      <c r="C3737" t="s">
        <v>4363</v>
      </c>
      <c r="D3737">
        <v>20</v>
      </c>
      <c r="E3737">
        <v>6152</v>
      </c>
      <c r="F3737">
        <v>20</v>
      </c>
      <c r="G3737">
        <v>7804</v>
      </c>
      <c r="H3737">
        <v>8.5336853349435304E-3</v>
      </c>
      <c r="I3737">
        <v>7.4878905635043805E-2</v>
      </c>
      <c r="J3737">
        <v>6.4360912287842298E-2</v>
      </c>
      <c r="K3737" t="s">
        <v>26405</v>
      </c>
      <c r="L3737">
        <v>20</v>
      </c>
      <c r="M3737" t="s">
        <v>5133</v>
      </c>
      <c r="N3737">
        <v>1</v>
      </c>
      <c r="O3737">
        <v>3.2509752925877801E-3</v>
      </c>
    </row>
    <row r="3738" spans="1:15">
      <c r="A3738" t="s">
        <v>4364</v>
      </c>
      <c r="B3738" t="s">
        <v>23513</v>
      </c>
      <c r="C3738" t="s">
        <v>4365</v>
      </c>
      <c r="D3738">
        <v>2</v>
      </c>
      <c r="E3738">
        <v>535</v>
      </c>
      <c r="F3738">
        <v>40</v>
      </c>
      <c r="G3738">
        <v>8124</v>
      </c>
      <c r="H3738">
        <v>0.75034647274351696</v>
      </c>
      <c r="I3738">
        <v>0.99999999999997702</v>
      </c>
      <c r="J3738">
        <v>0.95041217501583097</v>
      </c>
      <c r="K3738" t="s">
        <v>26406</v>
      </c>
      <c r="L3738">
        <v>2</v>
      </c>
      <c r="M3738" t="s">
        <v>5133</v>
      </c>
      <c r="N3738">
        <v>0.05</v>
      </c>
      <c r="O3738">
        <v>3.7383177570093499E-3</v>
      </c>
    </row>
    <row r="3739" spans="1:15">
      <c r="A3739" t="s">
        <v>4364</v>
      </c>
      <c r="B3739" t="s">
        <v>23511</v>
      </c>
      <c r="C3739" t="s">
        <v>4365</v>
      </c>
      <c r="D3739">
        <v>35</v>
      </c>
      <c r="E3739">
        <v>6152</v>
      </c>
      <c r="F3739">
        <v>40</v>
      </c>
      <c r="G3739">
        <v>7804</v>
      </c>
      <c r="H3739">
        <v>0.121354583597982</v>
      </c>
      <c r="I3739">
        <v>0.49065128358198601</v>
      </c>
      <c r="J3739">
        <v>0.42173111317159001</v>
      </c>
      <c r="K3739" t="s">
        <v>26407</v>
      </c>
      <c r="L3739">
        <v>35</v>
      </c>
      <c r="M3739" t="s">
        <v>5133</v>
      </c>
      <c r="N3739">
        <v>0.875</v>
      </c>
      <c r="O3739">
        <v>5.68920676202861E-3</v>
      </c>
    </row>
    <row r="3740" spans="1:15">
      <c r="A3740" t="s">
        <v>4364</v>
      </c>
      <c r="B3740" t="s">
        <v>23518</v>
      </c>
      <c r="C3740" t="s">
        <v>4365</v>
      </c>
      <c r="D3740">
        <v>1</v>
      </c>
      <c r="E3740">
        <v>787</v>
      </c>
      <c r="F3740">
        <v>38</v>
      </c>
      <c r="G3740">
        <v>7393</v>
      </c>
      <c r="H3740">
        <v>0.98627408788068904</v>
      </c>
      <c r="I3740">
        <v>1</v>
      </c>
      <c r="J3740">
        <v>0.966855260484069</v>
      </c>
      <c r="K3740" t="s">
        <v>23527</v>
      </c>
      <c r="L3740">
        <v>1</v>
      </c>
      <c r="M3740" t="s">
        <v>5133</v>
      </c>
      <c r="N3740">
        <v>2.6315789473684199E-2</v>
      </c>
      <c r="O3740">
        <v>1.27064803049555E-3</v>
      </c>
    </row>
    <row r="3741" spans="1:15">
      <c r="A3741" t="s">
        <v>4366</v>
      </c>
      <c r="B3741" t="s">
        <v>23511</v>
      </c>
      <c r="C3741" t="s">
        <v>4367</v>
      </c>
      <c r="D3741">
        <v>6</v>
      </c>
      <c r="E3741">
        <v>6152</v>
      </c>
      <c r="F3741">
        <v>6</v>
      </c>
      <c r="G3741">
        <v>7804</v>
      </c>
      <c r="H3741">
        <v>0.23986678822258201</v>
      </c>
      <c r="I3741">
        <v>0.71382528017432401</v>
      </c>
      <c r="J3741">
        <v>0.61355659322887801</v>
      </c>
      <c r="K3741" t="s">
        <v>26408</v>
      </c>
      <c r="L3741">
        <v>6</v>
      </c>
      <c r="M3741" t="s">
        <v>5133</v>
      </c>
      <c r="N3741">
        <v>1</v>
      </c>
      <c r="O3741">
        <v>9.7529258777633303E-4</v>
      </c>
    </row>
    <row r="3742" spans="1:15">
      <c r="A3742" t="s">
        <v>4368</v>
      </c>
      <c r="B3742" t="s">
        <v>23511</v>
      </c>
      <c r="C3742" t="s">
        <v>4369</v>
      </c>
      <c r="D3742">
        <v>6</v>
      </c>
      <c r="E3742">
        <v>6152</v>
      </c>
      <c r="F3742">
        <v>6</v>
      </c>
      <c r="G3742">
        <v>7804</v>
      </c>
      <c r="H3742">
        <v>0.23986678822258201</v>
      </c>
      <c r="I3742">
        <v>0.71382528017432401</v>
      </c>
      <c r="J3742">
        <v>0.61355659322887801</v>
      </c>
      <c r="K3742" t="s">
        <v>26408</v>
      </c>
      <c r="L3742">
        <v>6</v>
      </c>
      <c r="M3742" t="s">
        <v>5133</v>
      </c>
      <c r="N3742">
        <v>1</v>
      </c>
      <c r="O3742">
        <v>9.7529258777633303E-4</v>
      </c>
    </row>
    <row r="3743" spans="1:15">
      <c r="A3743" t="s">
        <v>4370</v>
      </c>
      <c r="B3743" t="s">
        <v>23518</v>
      </c>
      <c r="C3743" t="s">
        <v>4371</v>
      </c>
      <c r="D3743">
        <v>1</v>
      </c>
      <c r="E3743">
        <v>787</v>
      </c>
      <c r="F3743">
        <v>63</v>
      </c>
      <c r="G3743">
        <v>7393</v>
      </c>
      <c r="H3743">
        <v>0.99919336827509797</v>
      </c>
      <c r="I3743">
        <v>1</v>
      </c>
      <c r="J3743">
        <v>0.966855260484069</v>
      </c>
      <c r="K3743" t="s">
        <v>26409</v>
      </c>
      <c r="L3743">
        <v>1</v>
      </c>
      <c r="M3743" t="s">
        <v>5133</v>
      </c>
      <c r="N3743">
        <v>1.58730158730159E-2</v>
      </c>
      <c r="O3743">
        <v>1.27064803049555E-3</v>
      </c>
    </row>
    <row r="3744" spans="1:15">
      <c r="A3744" t="s">
        <v>4370</v>
      </c>
      <c r="B3744" t="s">
        <v>23511</v>
      </c>
      <c r="C3744" t="s">
        <v>4371</v>
      </c>
      <c r="D3744">
        <v>62</v>
      </c>
      <c r="E3744">
        <v>6152</v>
      </c>
      <c r="F3744">
        <v>66</v>
      </c>
      <c r="G3744">
        <v>7804</v>
      </c>
      <c r="H3744">
        <v>7.0346808051312596E-4</v>
      </c>
      <c r="I3744">
        <v>9.8599883147350506E-3</v>
      </c>
      <c r="J3744">
        <v>8.4749882186688393E-3</v>
      </c>
      <c r="K3744" t="s">
        <v>26410</v>
      </c>
      <c r="L3744">
        <v>62</v>
      </c>
      <c r="M3744" t="s">
        <v>5133</v>
      </c>
      <c r="N3744">
        <v>0.939393939393939</v>
      </c>
      <c r="O3744">
        <v>1.00780234070221E-2</v>
      </c>
    </row>
    <row r="3745" spans="1:15">
      <c r="A3745" t="s">
        <v>4370</v>
      </c>
      <c r="B3745" t="s">
        <v>23513</v>
      </c>
      <c r="C3745" t="s">
        <v>4371</v>
      </c>
      <c r="D3745">
        <v>3</v>
      </c>
      <c r="E3745">
        <v>535</v>
      </c>
      <c r="F3745">
        <v>52</v>
      </c>
      <c r="G3745">
        <v>8124</v>
      </c>
      <c r="H3745">
        <v>0.67506714902448195</v>
      </c>
      <c r="I3745">
        <v>0.99999999999997702</v>
      </c>
      <c r="J3745">
        <v>0.95041217501583097</v>
      </c>
      <c r="K3745" t="s">
        <v>26411</v>
      </c>
      <c r="L3745">
        <v>3</v>
      </c>
      <c r="M3745" t="s">
        <v>5133</v>
      </c>
      <c r="N3745">
        <v>5.7692307692307702E-2</v>
      </c>
      <c r="O3745">
        <v>5.60747663551402E-3</v>
      </c>
    </row>
    <row r="3746" spans="1:15">
      <c r="A3746" t="s">
        <v>4372</v>
      </c>
      <c r="B3746" t="s">
        <v>23511</v>
      </c>
      <c r="C3746" t="s">
        <v>4373</v>
      </c>
      <c r="D3746">
        <v>42</v>
      </c>
      <c r="E3746">
        <v>6152</v>
      </c>
      <c r="F3746">
        <v>42</v>
      </c>
      <c r="G3746">
        <v>7804</v>
      </c>
      <c r="H3746" s="34">
        <v>4.4508421906877099E-5</v>
      </c>
      <c r="I3746">
        <v>9.9136971419277195E-4</v>
      </c>
      <c r="J3746">
        <v>8.5211527437338704E-4</v>
      </c>
      <c r="K3746" t="s">
        <v>26412</v>
      </c>
      <c r="L3746">
        <v>42</v>
      </c>
      <c r="M3746" t="s">
        <v>5133</v>
      </c>
      <c r="N3746">
        <v>1</v>
      </c>
      <c r="O3746">
        <v>6.8270481144343297E-3</v>
      </c>
    </row>
    <row r="3747" spans="1:15">
      <c r="A3747" t="s">
        <v>4374</v>
      </c>
      <c r="B3747" t="s">
        <v>23511</v>
      </c>
      <c r="C3747" t="s">
        <v>4375</v>
      </c>
      <c r="D3747">
        <v>5</v>
      </c>
      <c r="E3747">
        <v>6152</v>
      </c>
      <c r="F3747">
        <v>5</v>
      </c>
      <c r="G3747">
        <v>7804</v>
      </c>
      <c r="H3747">
        <v>0.30433074367137097</v>
      </c>
      <c r="I3747">
        <v>0.81020448119108801</v>
      </c>
      <c r="J3747">
        <v>0.69639772519260701</v>
      </c>
      <c r="K3747" t="s">
        <v>25015</v>
      </c>
      <c r="L3747">
        <v>5</v>
      </c>
      <c r="M3747" t="s">
        <v>5133</v>
      </c>
      <c r="N3747">
        <v>1</v>
      </c>
      <c r="O3747">
        <v>8.1274382314694405E-4</v>
      </c>
    </row>
    <row r="3748" spans="1:15">
      <c r="A3748" t="s">
        <v>4376</v>
      </c>
      <c r="B3748" t="s">
        <v>23511</v>
      </c>
      <c r="C3748" t="s">
        <v>4377</v>
      </c>
      <c r="D3748">
        <v>1</v>
      </c>
      <c r="E3748">
        <v>6152</v>
      </c>
      <c r="F3748">
        <v>1</v>
      </c>
      <c r="G3748">
        <v>7804</v>
      </c>
      <c r="H3748">
        <v>0.788313685289595</v>
      </c>
      <c r="I3748">
        <v>0.968912233598893</v>
      </c>
      <c r="J3748">
        <v>0.832812322140707</v>
      </c>
      <c r="K3748" t="s">
        <v>26413</v>
      </c>
      <c r="L3748">
        <v>1</v>
      </c>
      <c r="M3748" t="s">
        <v>5133</v>
      </c>
      <c r="N3748">
        <v>1</v>
      </c>
      <c r="O3748">
        <v>1.6254876462938901E-4</v>
      </c>
    </row>
    <row r="3749" spans="1:15">
      <c r="A3749" t="s">
        <v>4378</v>
      </c>
      <c r="B3749" t="s">
        <v>23518</v>
      </c>
      <c r="C3749" t="s">
        <v>4379</v>
      </c>
      <c r="D3749">
        <v>7</v>
      </c>
      <c r="E3749">
        <v>787</v>
      </c>
      <c r="F3749">
        <v>169</v>
      </c>
      <c r="G3749">
        <v>7393</v>
      </c>
      <c r="H3749">
        <v>0.99941492102446605</v>
      </c>
      <c r="I3749">
        <v>1</v>
      </c>
      <c r="J3749">
        <v>0.966855260484069</v>
      </c>
      <c r="K3749" t="s">
        <v>26414</v>
      </c>
      <c r="L3749">
        <v>7</v>
      </c>
      <c r="M3749" t="s">
        <v>5133</v>
      </c>
      <c r="N3749">
        <v>4.1420118343195297E-2</v>
      </c>
      <c r="O3749">
        <v>8.8945362134688708E-3</v>
      </c>
    </row>
    <row r="3750" spans="1:15">
      <c r="A3750" t="s">
        <v>4378</v>
      </c>
      <c r="B3750" t="s">
        <v>23513</v>
      </c>
      <c r="C3750" t="s">
        <v>4379</v>
      </c>
      <c r="D3750">
        <v>4</v>
      </c>
      <c r="E3750">
        <v>535</v>
      </c>
      <c r="F3750">
        <v>187</v>
      </c>
      <c r="G3750">
        <v>8124</v>
      </c>
      <c r="H3750">
        <v>0.99872244624432605</v>
      </c>
      <c r="I3750">
        <v>0.99999999999997702</v>
      </c>
      <c r="J3750">
        <v>0.95041217501583097</v>
      </c>
      <c r="K3750" t="s">
        <v>26415</v>
      </c>
      <c r="L3750">
        <v>4</v>
      </c>
      <c r="M3750" t="s">
        <v>5133</v>
      </c>
      <c r="N3750">
        <v>2.1390374331550801E-2</v>
      </c>
      <c r="O3750">
        <v>7.4766355140186902E-3</v>
      </c>
    </row>
    <row r="3751" spans="1:15">
      <c r="A3751" t="s">
        <v>4378</v>
      </c>
      <c r="B3751" t="s">
        <v>23511</v>
      </c>
      <c r="C3751" t="s">
        <v>4379</v>
      </c>
      <c r="D3751">
        <v>170</v>
      </c>
      <c r="E3751">
        <v>6152</v>
      </c>
      <c r="F3751">
        <v>193</v>
      </c>
      <c r="G3751">
        <v>7804</v>
      </c>
      <c r="H3751">
        <v>5.2481266318215604E-4</v>
      </c>
      <c r="I3751">
        <v>7.8166122073045803E-3</v>
      </c>
      <c r="J3751">
        <v>6.71863842554559E-3</v>
      </c>
      <c r="K3751" t="s">
        <v>26416</v>
      </c>
      <c r="L3751">
        <v>170</v>
      </c>
      <c r="M3751" t="s">
        <v>5133</v>
      </c>
      <c r="N3751">
        <v>0.88082901554404103</v>
      </c>
      <c r="O3751">
        <v>2.7633289986996101E-2</v>
      </c>
    </row>
    <row r="3752" spans="1:15">
      <c r="A3752" t="s">
        <v>4380</v>
      </c>
      <c r="B3752" t="s">
        <v>23518</v>
      </c>
      <c r="C3752" t="s">
        <v>4381</v>
      </c>
      <c r="D3752">
        <v>5</v>
      </c>
      <c r="E3752">
        <v>787</v>
      </c>
      <c r="F3752">
        <v>43</v>
      </c>
      <c r="G3752">
        <v>7393</v>
      </c>
      <c r="H3752">
        <v>0.48889692583649103</v>
      </c>
      <c r="I3752">
        <v>1</v>
      </c>
      <c r="J3752">
        <v>0.966855260484069</v>
      </c>
      <c r="K3752" t="s">
        <v>26417</v>
      </c>
      <c r="L3752">
        <v>5</v>
      </c>
      <c r="M3752" t="s">
        <v>5133</v>
      </c>
      <c r="N3752">
        <v>0.116279069767442</v>
      </c>
      <c r="O3752">
        <v>6.35324015247776E-3</v>
      </c>
    </row>
    <row r="3753" spans="1:15">
      <c r="A3753" t="s">
        <v>4380</v>
      </c>
      <c r="B3753" t="s">
        <v>23513</v>
      </c>
      <c r="C3753" t="s">
        <v>4381</v>
      </c>
      <c r="D3753">
        <v>2</v>
      </c>
      <c r="E3753">
        <v>535</v>
      </c>
      <c r="F3753">
        <v>44</v>
      </c>
      <c r="G3753">
        <v>8124</v>
      </c>
      <c r="H3753">
        <v>0.79605467102192795</v>
      </c>
      <c r="I3753">
        <v>0.99999999999997702</v>
      </c>
      <c r="J3753">
        <v>0.95041217501583097</v>
      </c>
      <c r="K3753" t="s">
        <v>24097</v>
      </c>
      <c r="L3753">
        <v>2</v>
      </c>
      <c r="M3753" t="s">
        <v>5133</v>
      </c>
      <c r="N3753">
        <v>4.5454545454545497E-2</v>
      </c>
      <c r="O3753">
        <v>3.7383177570093499E-3</v>
      </c>
    </row>
    <row r="3754" spans="1:15">
      <c r="A3754" t="s">
        <v>4380</v>
      </c>
      <c r="B3754" t="s">
        <v>23511</v>
      </c>
      <c r="C3754" t="s">
        <v>4381</v>
      </c>
      <c r="D3754">
        <v>35</v>
      </c>
      <c r="E3754">
        <v>6152</v>
      </c>
      <c r="F3754">
        <v>45</v>
      </c>
      <c r="G3754">
        <v>7804</v>
      </c>
      <c r="H3754">
        <v>0.65042025437453099</v>
      </c>
      <c r="I3754">
        <v>0.968912233598893</v>
      </c>
      <c r="J3754">
        <v>0.832812322140707</v>
      </c>
      <c r="K3754" t="s">
        <v>26418</v>
      </c>
      <c r="L3754">
        <v>35</v>
      </c>
      <c r="M3754" t="s">
        <v>5133</v>
      </c>
      <c r="N3754">
        <v>0.77777777777777801</v>
      </c>
      <c r="O3754">
        <v>5.68920676202861E-3</v>
      </c>
    </row>
    <row r="3755" spans="1:15">
      <c r="A3755" t="s">
        <v>4382</v>
      </c>
      <c r="B3755" t="s">
        <v>23518</v>
      </c>
      <c r="C3755" t="s">
        <v>4383</v>
      </c>
      <c r="D3755">
        <v>4</v>
      </c>
      <c r="E3755">
        <v>787</v>
      </c>
      <c r="F3755">
        <v>42</v>
      </c>
      <c r="G3755">
        <v>7393</v>
      </c>
      <c r="H3755">
        <v>0.66762018270563395</v>
      </c>
      <c r="I3755">
        <v>1</v>
      </c>
      <c r="J3755">
        <v>0.966855260484069</v>
      </c>
      <c r="K3755" t="s">
        <v>26419</v>
      </c>
      <c r="L3755">
        <v>4</v>
      </c>
      <c r="M3755" t="s">
        <v>5133</v>
      </c>
      <c r="N3755">
        <v>9.5238095238095205E-2</v>
      </c>
      <c r="O3755">
        <v>5.0825921219822103E-3</v>
      </c>
    </row>
    <row r="3756" spans="1:15">
      <c r="A3756" t="s">
        <v>4382</v>
      </c>
      <c r="B3756" t="s">
        <v>23511</v>
      </c>
      <c r="C3756" t="s">
        <v>4383</v>
      </c>
      <c r="D3756">
        <v>35</v>
      </c>
      <c r="E3756">
        <v>6152</v>
      </c>
      <c r="F3756">
        <v>43</v>
      </c>
      <c r="G3756">
        <v>7804</v>
      </c>
      <c r="H3756">
        <v>0.42446687950570899</v>
      </c>
      <c r="I3756">
        <v>0.95190807032658398</v>
      </c>
      <c r="J3756">
        <v>0.81819667769965099</v>
      </c>
      <c r="K3756" t="s">
        <v>26418</v>
      </c>
      <c r="L3756">
        <v>35</v>
      </c>
      <c r="M3756" t="s">
        <v>5133</v>
      </c>
      <c r="N3756">
        <v>0.81395348837209303</v>
      </c>
      <c r="O3756">
        <v>5.68920676202861E-3</v>
      </c>
    </row>
    <row r="3757" spans="1:15">
      <c r="A3757" t="s">
        <v>4382</v>
      </c>
      <c r="B3757" t="s">
        <v>23513</v>
      </c>
      <c r="C3757" t="s">
        <v>4383</v>
      </c>
      <c r="D3757">
        <v>2</v>
      </c>
      <c r="E3757">
        <v>535</v>
      </c>
      <c r="F3757">
        <v>42</v>
      </c>
      <c r="G3757">
        <v>8124</v>
      </c>
      <c r="H3757">
        <v>0.77420808602914903</v>
      </c>
      <c r="I3757">
        <v>0.99999999999997702</v>
      </c>
      <c r="J3757">
        <v>0.95041217501583097</v>
      </c>
      <c r="K3757" t="s">
        <v>24097</v>
      </c>
      <c r="L3757">
        <v>2</v>
      </c>
      <c r="M3757" t="s">
        <v>5133</v>
      </c>
      <c r="N3757">
        <v>4.7619047619047603E-2</v>
      </c>
      <c r="O3757">
        <v>3.7383177570093499E-3</v>
      </c>
    </row>
    <row r="3758" spans="1:15">
      <c r="A3758" t="s">
        <v>4384</v>
      </c>
      <c r="B3758" t="s">
        <v>23518</v>
      </c>
      <c r="C3758" t="s">
        <v>4385</v>
      </c>
      <c r="D3758">
        <v>2</v>
      </c>
      <c r="E3758">
        <v>787</v>
      </c>
      <c r="F3758">
        <v>19</v>
      </c>
      <c r="G3758">
        <v>7393</v>
      </c>
      <c r="H3758">
        <v>0.61580401546195596</v>
      </c>
      <c r="I3758">
        <v>1</v>
      </c>
      <c r="J3758">
        <v>0.966855260484069</v>
      </c>
      <c r="K3758" t="s">
        <v>26420</v>
      </c>
      <c r="L3758">
        <v>2</v>
      </c>
      <c r="M3758" t="s">
        <v>5133</v>
      </c>
      <c r="N3758">
        <v>0.105263157894737</v>
      </c>
      <c r="O3758">
        <v>2.5412960609911099E-3</v>
      </c>
    </row>
    <row r="3759" spans="1:15">
      <c r="A3759" t="s">
        <v>4384</v>
      </c>
      <c r="B3759" t="s">
        <v>23513</v>
      </c>
      <c r="C3759" t="s">
        <v>4385</v>
      </c>
      <c r="D3759">
        <v>2</v>
      </c>
      <c r="E3759">
        <v>535</v>
      </c>
      <c r="F3759">
        <v>20</v>
      </c>
      <c r="G3759">
        <v>8124</v>
      </c>
      <c r="H3759">
        <v>0.383095126126271</v>
      </c>
      <c r="I3759">
        <v>0.99999999999997702</v>
      </c>
      <c r="J3759">
        <v>0.95041217501583097</v>
      </c>
      <c r="K3759" t="s">
        <v>24097</v>
      </c>
      <c r="L3759">
        <v>2</v>
      </c>
      <c r="M3759" t="s">
        <v>5133</v>
      </c>
      <c r="N3759">
        <v>0.1</v>
      </c>
      <c r="O3759">
        <v>3.7383177570093499E-3</v>
      </c>
    </row>
    <row r="3760" spans="1:15">
      <c r="A3760" t="s">
        <v>4384</v>
      </c>
      <c r="B3760" t="s">
        <v>23511</v>
      </c>
      <c r="C3760" t="s">
        <v>4385</v>
      </c>
      <c r="D3760">
        <v>15</v>
      </c>
      <c r="E3760">
        <v>6152</v>
      </c>
      <c r="F3760">
        <v>20</v>
      </c>
      <c r="G3760">
        <v>7804</v>
      </c>
      <c r="H3760">
        <v>0.76458748612048399</v>
      </c>
      <c r="I3760">
        <v>0.968912233598893</v>
      </c>
      <c r="J3760">
        <v>0.832812322140707</v>
      </c>
      <c r="K3760" t="s">
        <v>26421</v>
      </c>
      <c r="L3760">
        <v>15</v>
      </c>
      <c r="M3760" t="s">
        <v>5133</v>
      </c>
      <c r="N3760">
        <v>0.75</v>
      </c>
      <c r="O3760">
        <v>2.4382314694408299E-3</v>
      </c>
    </row>
    <row r="3761" spans="1:15">
      <c r="A3761" t="s">
        <v>4386</v>
      </c>
      <c r="B3761" t="s">
        <v>23511</v>
      </c>
      <c r="C3761" t="s">
        <v>4387</v>
      </c>
      <c r="D3761">
        <v>3</v>
      </c>
      <c r="E3761">
        <v>6152</v>
      </c>
      <c r="F3761">
        <v>4</v>
      </c>
      <c r="G3761">
        <v>7804</v>
      </c>
      <c r="H3761">
        <v>0.80103341611958101</v>
      </c>
      <c r="I3761">
        <v>0.968912233598893</v>
      </c>
      <c r="J3761">
        <v>0.832812322140707</v>
      </c>
      <c r="K3761" t="s">
        <v>26422</v>
      </c>
      <c r="L3761">
        <v>3</v>
      </c>
      <c r="M3761" t="s">
        <v>5133</v>
      </c>
      <c r="N3761">
        <v>0.75</v>
      </c>
      <c r="O3761">
        <v>4.8764629388816603E-4</v>
      </c>
    </row>
    <row r="3762" spans="1:15">
      <c r="A3762" t="s">
        <v>4388</v>
      </c>
      <c r="B3762" t="s">
        <v>23513</v>
      </c>
      <c r="C3762" t="s">
        <v>4389</v>
      </c>
      <c r="D3762">
        <v>1</v>
      </c>
      <c r="E3762">
        <v>535</v>
      </c>
      <c r="F3762">
        <v>9</v>
      </c>
      <c r="G3762">
        <v>8124</v>
      </c>
      <c r="H3762">
        <v>0.45850310076412798</v>
      </c>
      <c r="I3762">
        <v>0.99999999999997702</v>
      </c>
      <c r="J3762">
        <v>0.95041217501583097</v>
      </c>
      <c r="K3762" t="s">
        <v>25000</v>
      </c>
      <c r="L3762">
        <v>1</v>
      </c>
      <c r="M3762" t="s">
        <v>5133</v>
      </c>
      <c r="N3762">
        <v>0.11111111111111099</v>
      </c>
      <c r="O3762">
        <v>1.8691588785046699E-3</v>
      </c>
    </row>
    <row r="3763" spans="1:15">
      <c r="A3763" t="s">
        <v>4388</v>
      </c>
      <c r="B3763" t="s">
        <v>23511</v>
      </c>
      <c r="C3763" t="s">
        <v>4389</v>
      </c>
      <c r="D3763">
        <v>8</v>
      </c>
      <c r="E3763">
        <v>6152</v>
      </c>
      <c r="F3763">
        <v>9</v>
      </c>
      <c r="G3763">
        <v>7804</v>
      </c>
      <c r="H3763">
        <v>0.40157748897504503</v>
      </c>
      <c r="I3763">
        <v>0.91525479399875698</v>
      </c>
      <c r="J3763">
        <v>0.78669196642228301</v>
      </c>
      <c r="K3763" t="s">
        <v>26423</v>
      </c>
      <c r="L3763">
        <v>8</v>
      </c>
      <c r="M3763" t="s">
        <v>5133</v>
      </c>
      <c r="N3763">
        <v>0.88888888888888895</v>
      </c>
      <c r="O3763">
        <v>1.3003901170351099E-3</v>
      </c>
    </row>
    <row r="3764" spans="1:15">
      <c r="A3764" t="s">
        <v>4390</v>
      </c>
      <c r="B3764" t="s">
        <v>23511</v>
      </c>
      <c r="C3764" t="s">
        <v>4391</v>
      </c>
      <c r="D3764">
        <v>19</v>
      </c>
      <c r="E3764">
        <v>6152</v>
      </c>
      <c r="F3764">
        <v>20</v>
      </c>
      <c r="G3764">
        <v>7804</v>
      </c>
      <c r="H3764">
        <v>5.4506775742009302E-2</v>
      </c>
      <c r="I3764">
        <v>0.28959482308693002</v>
      </c>
      <c r="J3764">
        <v>0.248916391734606</v>
      </c>
      <c r="K3764" t="s">
        <v>26424</v>
      </c>
      <c r="L3764">
        <v>19</v>
      </c>
      <c r="M3764" t="s">
        <v>5133</v>
      </c>
      <c r="N3764">
        <v>0.95</v>
      </c>
      <c r="O3764">
        <v>3.0884265279583901E-3</v>
      </c>
    </row>
    <row r="3765" spans="1:15">
      <c r="A3765" t="s">
        <v>4392</v>
      </c>
      <c r="B3765" t="s">
        <v>23511</v>
      </c>
      <c r="C3765" t="s">
        <v>4393</v>
      </c>
      <c r="D3765">
        <v>3</v>
      </c>
      <c r="E3765">
        <v>6152</v>
      </c>
      <c r="F3765">
        <v>3</v>
      </c>
      <c r="G3765">
        <v>7804</v>
      </c>
      <c r="H3765">
        <v>0.489837867770546</v>
      </c>
      <c r="I3765">
        <v>0.96083957126938102</v>
      </c>
      <c r="J3765">
        <v>0.82587360011061495</v>
      </c>
      <c r="K3765" t="s">
        <v>26425</v>
      </c>
      <c r="L3765">
        <v>3</v>
      </c>
      <c r="M3765" t="s">
        <v>5133</v>
      </c>
      <c r="N3765">
        <v>1</v>
      </c>
      <c r="O3765">
        <v>4.8764629388816603E-4</v>
      </c>
    </row>
    <row r="3766" spans="1:15">
      <c r="A3766" t="s">
        <v>4394</v>
      </c>
      <c r="B3766" t="s">
        <v>23511</v>
      </c>
      <c r="C3766" t="s">
        <v>4395</v>
      </c>
      <c r="D3766">
        <v>7</v>
      </c>
      <c r="E3766">
        <v>6152</v>
      </c>
      <c r="F3766">
        <v>8</v>
      </c>
      <c r="G3766">
        <v>7804</v>
      </c>
      <c r="H3766">
        <v>0.46943957161060701</v>
      </c>
      <c r="I3766">
        <v>0.96083957126938102</v>
      </c>
      <c r="J3766">
        <v>0.82587360011061495</v>
      </c>
      <c r="K3766" t="s">
        <v>26426</v>
      </c>
      <c r="L3766">
        <v>7</v>
      </c>
      <c r="M3766" t="s">
        <v>5133</v>
      </c>
      <c r="N3766">
        <v>0.875</v>
      </c>
      <c r="O3766">
        <v>1.13784135240572E-3</v>
      </c>
    </row>
    <row r="3767" spans="1:15">
      <c r="A3767" t="s">
        <v>4396</v>
      </c>
      <c r="B3767" t="s">
        <v>23511</v>
      </c>
      <c r="C3767" t="s">
        <v>4397</v>
      </c>
      <c r="D3767">
        <v>1</v>
      </c>
      <c r="E3767">
        <v>6152</v>
      </c>
      <c r="F3767">
        <v>1</v>
      </c>
      <c r="G3767">
        <v>7804</v>
      </c>
      <c r="H3767">
        <v>0.788313685289595</v>
      </c>
      <c r="I3767">
        <v>0.968912233598893</v>
      </c>
      <c r="J3767">
        <v>0.832812322140707</v>
      </c>
      <c r="K3767" t="s">
        <v>26427</v>
      </c>
      <c r="L3767">
        <v>1</v>
      </c>
      <c r="M3767" t="s">
        <v>5133</v>
      </c>
      <c r="N3767">
        <v>1</v>
      </c>
      <c r="O3767">
        <v>1.6254876462938901E-4</v>
      </c>
    </row>
    <row r="3768" spans="1:15">
      <c r="A3768" t="s">
        <v>4398</v>
      </c>
      <c r="B3768" t="s">
        <v>23511</v>
      </c>
      <c r="C3768" t="s">
        <v>4399</v>
      </c>
      <c r="D3768">
        <v>4</v>
      </c>
      <c r="E3768">
        <v>6152</v>
      </c>
      <c r="F3768">
        <v>4</v>
      </c>
      <c r="G3768">
        <v>7804</v>
      </c>
      <c r="H3768">
        <v>0.38610601832086699</v>
      </c>
      <c r="I3768">
        <v>0.90829480295553899</v>
      </c>
      <c r="J3768">
        <v>0.78070962240619901</v>
      </c>
      <c r="K3768" t="s">
        <v>24096</v>
      </c>
      <c r="L3768">
        <v>4</v>
      </c>
      <c r="M3768" t="s">
        <v>5133</v>
      </c>
      <c r="N3768">
        <v>1</v>
      </c>
      <c r="O3768">
        <v>6.5019505851755496E-4</v>
      </c>
    </row>
    <row r="3769" spans="1:15">
      <c r="A3769" t="s">
        <v>4400</v>
      </c>
      <c r="B3769" t="s">
        <v>23518</v>
      </c>
      <c r="C3769" t="s">
        <v>4401</v>
      </c>
      <c r="D3769">
        <v>2</v>
      </c>
      <c r="E3769">
        <v>787</v>
      </c>
      <c r="F3769">
        <v>24</v>
      </c>
      <c r="G3769">
        <v>7393</v>
      </c>
      <c r="H3769">
        <v>0.74146761916767701</v>
      </c>
      <c r="I3769">
        <v>1</v>
      </c>
      <c r="J3769">
        <v>0.966855260484069</v>
      </c>
      <c r="K3769" t="s">
        <v>25436</v>
      </c>
      <c r="L3769">
        <v>2</v>
      </c>
      <c r="M3769" t="s">
        <v>5133</v>
      </c>
      <c r="N3769">
        <v>8.3333333333333301E-2</v>
      </c>
      <c r="O3769">
        <v>2.5412960609911099E-3</v>
      </c>
    </row>
    <row r="3770" spans="1:15">
      <c r="A3770" t="s">
        <v>4400</v>
      </c>
      <c r="B3770" t="s">
        <v>23511</v>
      </c>
      <c r="C3770" t="s">
        <v>4401</v>
      </c>
      <c r="D3770">
        <v>19</v>
      </c>
      <c r="E3770">
        <v>6152</v>
      </c>
      <c r="F3770">
        <v>24</v>
      </c>
      <c r="G3770">
        <v>7804</v>
      </c>
      <c r="H3770">
        <v>0.600915023842992</v>
      </c>
      <c r="I3770">
        <v>0.968912233598893</v>
      </c>
      <c r="J3770">
        <v>0.832812322140707</v>
      </c>
      <c r="K3770" t="s">
        <v>26428</v>
      </c>
      <c r="L3770">
        <v>19</v>
      </c>
      <c r="M3770" t="s">
        <v>5133</v>
      </c>
      <c r="N3770">
        <v>0.79166666666666696</v>
      </c>
      <c r="O3770">
        <v>3.0884265279583901E-3</v>
      </c>
    </row>
    <row r="3771" spans="1:15">
      <c r="A3771" t="s">
        <v>4402</v>
      </c>
      <c r="B3771" t="s">
        <v>23511</v>
      </c>
      <c r="C3771" t="s">
        <v>4403</v>
      </c>
      <c r="D3771">
        <v>2</v>
      </c>
      <c r="E3771">
        <v>6152</v>
      </c>
      <c r="F3771">
        <v>4</v>
      </c>
      <c r="G3771">
        <v>7804</v>
      </c>
      <c r="H3771">
        <v>0.96811759508681905</v>
      </c>
      <c r="I3771">
        <v>1</v>
      </c>
      <c r="J3771">
        <v>0.85953329234717102</v>
      </c>
      <c r="K3771" t="s">
        <v>26429</v>
      </c>
      <c r="L3771">
        <v>2</v>
      </c>
      <c r="M3771" t="s">
        <v>5133</v>
      </c>
      <c r="N3771">
        <v>0.5</v>
      </c>
      <c r="O3771">
        <v>3.2509752925877802E-4</v>
      </c>
    </row>
    <row r="3772" spans="1:15">
      <c r="A3772" t="s">
        <v>4402</v>
      </c>
      <c r="B3772" t="s">
        <v>23518</v>
      </c>
      <c r="C3772" t="s">
        <v>4403</v>
      </c>
      <c r="D3772">
        <v>2</v>
      </c>
      <c r="E3772">
        <v>787</v>
      </c>
      <c r="F3772">
        <v>4</v>
      </c>
      <c r="G3772">
        <v>7393</v>
      </c>
      <c r="H3772">
        <v>5.8679954233094203E-2</v>
      </c>
      <c r="I3772">
        <v>0.61178825165478101</v>
      </c>
      <c r="J3772">
        <v>0.59151068941477603</v>
      </c>
      <c r="K3772" t="s">
        <v>25436</v>
      </c>
      <c r="L3772">
        <v>2</v>
      </c>
      <c r="M3772" t="s">
        <v>5133</v>
      </c>
      <c r="N3772">
        <v>0.5</v>
      </c>
      <c r="O3772">
        <v>2.5412960609911099E-3</v>
      </c>
    </row>
    <row r="3773" spans="1:15">
      <c r="A3773" t="s">
        <v>4404</v>
      </c>
      <c r="B3773" t="s">
        <v>23518</v>
      </c>
      <c r="C3773" t="s">
        <v>4405</v>
      </c>
      <c r="D3773">
        <v>1</v>
      </c>
      <c r="E3773">
        <v>787</v>
      </c>
      <c r="F3773">
        <v>29</v>
      </c>
      <c r="G3773">
        <v>7393</v>
      </c>
      <c r="H3773">
        <v>0.96201877974845496</v>
      </c>
      <c r="I3773">
        <v>1</v>
      </c>
      <c r="J3773">
        <v>0.966855260484069</v>
      </c>
      <c r="K3773" t="s">
        <v>26135</v>
      </c>
      <c r="L3773">
        <v>1</v>
      </c>
      <c r="M3773" t="s">
        <v>5133</v>
      </c>
      <c r="N3773">
        <v>3.4482758620689703E-2</v>
      </c>
      <c r="O3773">
        <v>1.27064803049555E-3</v>
      </c>
    </row>
    <row r="3774" spans="1:15">
      <c r="A3774" t="s">
        <v>4404</v>
      </c>
      <c r="B3774" t="s">
        <v>23511</v>
      </c>
      <c r="C3774" t="s">
        <v>4405</v>
      </c>
      <c r="D3774">
        <v>28</v>
      </c>
      <c r="E3774">
        <v>6152</v>
      </c>
      <c r="F3774">
        <v>32</v>
      </c>
      <c r="G3774">
        <v>7804</v>
      </c>
      <c r="H3774">
        <v>0.16192037343628701</v>
      </c>
      <c r="I3774">
        <v>0.58693154509582002</v>
      </c>
      <c r="J3774">
        <v>0.50448720333862196</v>
      </c>
      <c r="K3774" t="s">
        <v>26430</v>
      </c>
      <c r="L3774">
        <v>28</v>
      </c>
      <c r="M3774" t="s">
        <v>5133</v>
      </c>
      <c r="N3774">
        <v>0.875</v>
      </c>
      <c r="O3774">
        <v>4.5513654096228902E-3</v>
      </c>
    </row>
    <row r="3775" spans="1:15">
      <c r="A3775" t="s">
        <v>4406</v>
      </c>
      <c r="B3775" t="s">
        <v>23511</v>
      </c>
      <c r="C3775" t="s">
        <v>4407</v>
      </c>
      <c r="D3775">
        <v>2</v>
      </c>
      <c r="E3775">
        <v>6152</v>
      </c>
      <c r="F3775">
        <v>2</v>
      </c>
      <c r="G3775">
        <v>7804</v>
      </c>
      <c r="H3775">
        <v>0.62141708038142995</v>
      </c>
      <c r="I3775">
        <v>0.968912233598893</v>
      </c>
      <c r="J3775">
        <v>0.832812322140707</v>
      </c>
      <c r="K3775" t="s">
        <v>26431</v>
      </c>
      <c r="L3775">
        <v>2</v>
      </c>
      <c r="M3775" t="s">
        <v>5133</v>
      </c>
      <c r="N3775">
        <v>1</v>
      </c>
      <c r="O3775">
        <v>3.2509752925877802E-4</v>
      </c>
    </row>
    <row r="3776" spans="1:15">
      <c r="A3776" t="s">
        <v>4408</v>
      </c>
      <c r="B3776" t="s">
        <v>23511</v>
      </c>
      <c r="C3776" t="s">
        <v>4409</v>
      </c>
      <c r="D3776">
        <v>1</v>
      </c>
      <c r="E3776">
        <v>6152</v>
      </c>
      <c r="F3776">
        <v>1</v>
      </c>
      <c r="G3776">
        <v>7804</v>
      </c>
      <c r="H3776">
        <v>0.788313685289595</v>
      </c>
      <c r="I3776">
        <v>0.968912233598893</v>
      </c>
      <c r="J3776">
        <v>0.832812322140707</v>
      </c>
      <c r="K3776" t="s">
        <v>26427</v>
      </c>
      <c r="L3776">
        <v>1</v>
      </c>
      <c r="M3776" t="s">
        <v>5133</v>
      </c>
      <c r="N3776">
        <v>1</v>
      </c>
      <c r="O3776">
        <v>1.6254876462938901E-4</v>
      </c>
    </row>
    <row r="3777" spans="1:15">
      <c r="A3777" t="s">
        <v>4410</v>
      </c>
      <c r="B3777" t="s">
        <v>23511</v>
      </c>
      <c r="C3777" t="s">
        <v>4411</v>
      </c>
      <c r="D3777">
        <v>4</v>
      </c>
      <c r="E3777">
        <v>6152</v>
      </c>
      <c r="F3777">
        <v>4</v>
      </c>
      <c r="G3777">
        <v>7804</v>
      </c>
      <c r="H3777">
        <v>0.38610601832086699</v>
      </c>
      <c r="I3777">
        <v>0.90829480295553899</v>
      </c>
      <c r="J3777">
        <v>0.78070962240619901</v>
      </c>
      <c r="K3777" t="s">
        <v>24096</v>
      </c>
      <c r="L3777">
        <v>4</v>
      </c>
      <c r="M3777" t="s">
        <v>5133</v>
      </c>
      <c r="N3777">
        <v>1</v>
      </c>
      <c r="O3777">
        <v>6.5019505851755496E-4</v>
      </c>
    </row>
    <row r="3778" spans="1:15">
      <c r="A3778" t="s">
        <v>4412</v>
      </c>
      <c r="B3778" t="s">
        <v>23511</v>
      </c>
      <c r="C3778" t="s">
        <v>4413</v>
      </c>
      <c r="D3778">
        <v>4</v>
      </c>
      <c r="E3778">
        <v>6152</v>
      </c>
      <c r="F3778">
        <v>5</v>
      </c>
      <c r="G3778">
        <v>7804</v>
      </c>
      <c r="H3778">
        <v>0.71320711691885297</v>
      </c>
      <c r="I3778">
        <v>0.968912233598893</v>
      </c>
      <c r="J3778">
        <v>0.832812322140707</v>
      </c>
      <c r="K3778" t="s">
        <v>24096</v>
      </c>
      <c r="L3778">
        <v>4</v>
      </c>
      <c r="M3778" t="s">
        <v>5133</v>
      </c>
      <c r="N3778">
        <v>0.8</v>
      </c>
      <c r="O3778">
        <v>6.5019505851755496E-4</v>
      </c>
    </row>
    <row r="3779" spans="1:15">
      <c r="A3779" t="s">
        <v>4414</v>
      </c>
      <c r="B3779" t="s">
        <v>23513</v>
      </c>
      <c r="C3779" t="s">
        <v>4415</v>
      </c>
      <c r="D3779">
        <v>1</v>
      </c>
      <c r="E3779">
        <v>535</v>
      </c>
      <c r="F3779">
        <v>7</v>
      </c>
      <c r="G3779">
        <v>8124</v>
      </c>
      <c r="H3779">
        <v>0.37938355156400999</v>
      </c>
      <c r="I3779">
        <v>0.99999999999997702</v>
      </c>
      <c r="J3779">
        <v>0.95041217501583097</v>
      </c>
      <c r="K3779" t="s">
        <v>24765</v>
      </c>
      <c r="L3779">
        <v>1</v>
      </c>
      <c r="M3779" t="s">
        <v>5133</v>
      </c>
      <c r="N3779">
        <v>0.14285714285714299</v>
      </c>
      <c r="O3779">
        <v>1.8691588785046699E-3</v>
      </c>
    </row>
    <row r="3780" spans="1:15">
      <c r="A3780" t="s">
        <v>4414</v>
      </c>
      <c r="B3780" t="s">
        <v>23511</v>
      </c>
      <c r="C3780" t="s">
        <v>4415</v>
      </c>
      <c r="D3780">
        <v>12</v>
      </c>
      <c r="E3780">
        <v>6152</v>
      </c>
      <c r="F3780">
        <v>13</v>
      </c>
      <c r="G3780">
        <v>7804</v>
      </c>
      <c r="H3780">
        <v>0.20366351383502801</v>
      </c>
      <c r="I3780">
        <v>0.658478585781888</v>
      </c>
      <c r="J3780">
        <v>0.56598426677721503</v>
      </c>
      <c r="K3780" t="s">
        <v>26432</v>
      </c>
      <c r="L3780">
        <v>12</v>
      </c>
      <c r="M3780" t="s">
        <v>5133</v>
      </c>
      <c r="N3780">
        <v>0.92307692307692302</v>
      </c>
      <c r="O3780">
        <v>1.95058517555267E-3</v>
      </c>
    </row>
    <row r="3781" spans="1:15">
      <c r="A3781" t="s">
        <v>4416</v>
      </c>
      <c r="B3781" t="s">
        <v>23511</v>
      </c>
      <c r="C3781" t="s">
        <v>4417</v>
      </c>
      <c r="D3781">
        <v>9</v>
      </c>
      <c r="E3781">
        <v>6152</v>
      </c>
      <c r="F3781">
        <v>13</v>
      </c>
      <c r="G3781">
        <v>7804</v>
      </c>
      <c r="H3781">
        <v>0.87969115300460798</v>
      </c>
      <c r="I3781">
        <v>1</v>
      </c>
      <c r="J3781">
        <v>0.85953329234717102</v>
      </c>
      <c r="K3781" t="s">
        <v>26433</v>
      </c>
      <c r="L3781">
        <v>9</v>
      </c>
      <c r="M3781" t="s">
        <v>5133</v>
      </c>
      <c r="N3781">
        <v>0.69230769230769196</v>
      </c>
      <c r="O3781">
        <v>1.4629388816645001E-3</v>
      </c>
    </row>
    <row r="3782" spans="1:15">
      <c r="A3782" t="s">
        <v>4416</v>
      </c>
      <c r="B3782" t="s">
        <v>23518</v>
      </c>
      <c r="C3782" t="s">
        <v>4417</v>
      </c>
      <c r="D3782">
        <v>2</v>
      </c>
      <c r="E3782">
        <v>787</v>
      </c>
      <c r="F3782">
        <v>13</v>
      </c>
      <c r="G3782">
        <v>7393</v>
      </c>
      <c r="H3782">
        <v>0.41008176369828198</v>
      </c>
      <c r="I3782">
        <v>1</v>
      </c>
      <c r="J3782">
        <v>0.966855260484069</v>
      </c>
      <c r="K3782" t="s">
        <v>25436</v>
      </c>
      <c r="L3782">
        <v>2</v>
      </c>
      <c r="M3782" t="s">
        <v>5133</v>
      </c>
      <c r="N3782">
        <v>0.15384615384615399</v>
      </c>
      <c r="O3782">
        <v>2.5412960609911099E-3</v>
      </c>
    </row>
    <row r="3783" spans="1:15">
      <c r="A3783" t="s">
        <v>4416</v>
      </c>
      <c r="B3783" t="s">
        <v>23513</v>
      </c>
      <c r="C3783" t="s">
        <v>4417</v>
      </c>
      <c r="D3783">
        <v>2</v>
      </c>
      <c r="E3783">
        <v>535</v>
      </c>
      <c r="F3783">
        <v>13</v>
      </c>
      <c r="G3783">
        <v>8124</v>
      </c>
      <c r="H3783">
        <v>0.20945948666488401</v>
      </c>
      <c r="I3783">
        <v>0.82628980005633901</v>
      </c>
      <c r="J3783">
        <v>0.78531588606495994</v>
      </c>
      <c r="K3783" t="s">
        <v>24097</v>
      </c>
      <c r="L3783">
        <v>2</v>
      </c>
      <c r="M3783" t="s">
        <v>5133</v>
      </c>
      <c r="N3783">
        <v>0.15384615384615399</v>
      </c>
      <c r="O3783">
        <v>3.7383177570093499E-3</v>
      </c>
    </row>
    <row r="3784" spans="1:15">
      <c r="A3784" t="s">
        <v>4418</v>
      </c>
      <c r="B3784" t="s">
        <v>23511</v>
      </c>
      <c r="C3784" t="s">
        <v>4419</v>
      </c>
      <c r="D3784">
        <v>1</v>
      </c>
      <c r="E3784">
        <v>6152</v>
      </c>
      <c r="F3784">
        <v>1</v>
      </c>
      <c r="G3784">
        <v>7804</v>
      </c>
      <c r="H3784">
        <v>0.788313685289595</v>
      </c>
      <c r="I3784">
        <v>0.968912233598893</v>
      </c>
      <c r="J3784">
        <v>0.832812322140707</v>
      </c>
      <c r="K3784" t="s">
        <v>26427</v>
      </c>
      <c r="L3784">
        <v>1</v>
      </c>
      <c r="M3784" t="s">
        <v>5133</v>
      </c>
      <c r="N3784">
        <v>1</v>
      </c>
      <c r="O3784">
        <v>1.6254876462938901E-4</v>
      </c>
    </row>
    <row r="3785" spans="1:15">
      <c r="A3785" t="s">
        <v>4420</v>
      </c>
      <c r="B3785" t="s">
        <v>23511</v>
      </c>
      <c r="C3785" t="s">
        <v>4421</v>
      </c>
      <c r="D3785">
        <v>11</v>
      </c>
      <c r="E3785">
        <v>6152</v>
      </c>
      <c r="F3785">
        <v>11</v>
      </c>
      <c r="G3785">
        <v>7804</v>
      </c>
      <c r="H3785">
        <v>7.29234120922964E-2</v>
      </c>
      <c r="I3785">
        <v>0.34901846963959998</v>
      </c>
      <c r="J3785">
        <v>0.29999299429929699</v>
      </c>
      <c r="K3785" t="s">
        <v>26434</v>
      </c>
      <c r="L3785">
        <v>11</v>
      </c>
      <c r="M3785" t="s">
        <v>5133</v>
      </c>
      <c r="N3785">
        <v>1</v>
      </c>
      <c r="O3785">
        <v>1.78803641092328E-3</v>
      </c>
    </row>
    <row r="3786" spans="1:15">
      <c r="A3786" t="s">
        <v>4422</v>
      </c>
      <c r="B3786" t="s">
        <v>23511</v>
      </c>
      <c r="C3786" t="s">
        <v>4423</v>
      </c>
      <c r="D3786">
        <v>26</v>
      </c>
      <c r="E3786">
        <v>6152</v>
      </c>
      <c r="F3786">
        <v>28</v>
      </c>
      <c r="G3786">
        <v>7804</v>
      </c>
      <c r="H3786">
        <v>4.5557465162545399E-2</v>
      </c>
      <c r="I3786">
        <v>0.25239912466249798</v>
      </c>
      <c r="J3786">
        <v>0.21694545060670101</v>
      </c>
      <c r="K3786" t="s">
        <v>26435</v>
      </c>
      <c r="L3786">
        <v>26</v>
      </c>
      <c r="M3786" t="s">
        <v>5133</v>
      </c>
      <c r="N3786">
        <v>0.92857142857142905</v>
      </c>
      <c r="O3786">
        <v>4.2262678803641103E-3</v>
      </c>
    </row>
    <row r="3787" spans="1:15">
      <c r="A3787" t="s">
        <v>4424</v>
      </c>
      <c r="B3787" t="s">
        <v>23511</v>
      </c>
      <c r="C3787" t="s">
        <v>4425</v>
      </c>
      <c r="D3787">
        <v>7</v>
      </c>
      <c r="E3787">
        <v>6152</v>
      </c>
      <c r="F3787">
        <v>8</v>
      </c>
      <c r="G3787">
        <v>7804</v>
      </c>
      <c r="H3787">
        <v>0.46943957161060701</v>
      </c>
      <c r="I3787">
        <v>0.96083957126938102</v>
      </c>
      <c r="J3787">
        <v>0.82587360011061495</v>
      </c>
      <c r="K3787" t="s">
        <v>26426</v>
      </c>
      <c r="L3787">
        <v>7</v>
      </c>
      <c r="M3787" t="s">
        <v>5133</v>
      </c>
      <c r="N3787">
        <v>0.875</v>
      </c>
      <c r="O3787">
        <v>1.13784135240572E-3</v>
      </c>
    </row>
    <row r="3788" spans="1:15">
      <c r="A3788" t="s">
        <v>4426</v>
      </c>
      <c r="B3788" t="s">
        <v>23511</v>
      </c>
      <c r="C3788" t="s">
        <v>4427</v>
      </c>
      <c r="D3788">
        <v>6</v>
      </c>
      <c r="E3788">
        <v>6152</v>
      </c>
      <c r="F3788">
        <v>6</v>
      </c>
      <c r="G3788">
        <v>7804</v>
      </c>
      <c r="H3788">
        <v>0.23986678822258201</v>
      </c>
      <c r="I3788">
        <v>0.71382528017432401</v>
      </c>
      <c r="J3788">
        <v>0.61355659322887801</v>
      </c>
      <c r="K3788" t="s">
        <v>25009</v>
      </c>
      <c r="L3788">
        <v>6</v>
      </c>
      <c r="M3788" t="s">
        <v>5133</v>
      </c>
      <c r="N3788">
        <v>1</v>
      </c>
      <c r="O3788">
        <v>9.7529258777633303E-4</v>
      </c>
    </row>
    <row r="3789" spans="1:15">
      <c r="A3789" t="s">
        <v>4428</v>
      </c>
      <c r="B3789" t="s">
        <v>23511</v>
      </c>
      <c r="C3789" t="s">
        <v>4429</v>
      </c>
      <c r="D3789">
        <v>53</v>
      </c>
      <c r="E3789">
        <v>6152</v>
      </c>
      <c r="F3789">
        <v>59</v>
      </c>
      <c r="G3789">
        <v>7804</v>
      </c>
      <c r="H3789">
        <v>2.1357319345184402E-2</v>
      </c>
      <c r="I3789">
        <v>0.15008052030930799</v>
      </c>
      <c r="J3789">
        <v>0.12899920373863599</v>
      </c>
      <c r="K3789" t="s">
        <v>26436</v>
      </c>
      <c r="L3789">
        <v>53</v>
      </c>
      <c r="M3789" t="s">
        <v>5133</v>
      </c>
      <c r="N3789">
        <v>0.89830508474576298</v>
      </c>
      <c r="O3789">
        <v>8.6150845253576101E-3</v>
      </c>
    </row>
    <row r="3790" spans="1:15">
      <c r="A3790" t="s">
        <v>4428</v>
      </c>
      <c r="B3790" t="s">
        <v>23518</v>
      </c>
      <c r="C3790" t="s">
        <v>4429</v>
      </c>
      <c r="D3790">
        <v>1</v>
      </c>
      <c r="E3790">
        <v>787</v>
      </c>
      <c r="F3790">
        <v>53</v>
      </c>
      <c r="G3790">
        <v>7393</v>
      </c>
      <c r="H3790">
        <v>0.99749069021879799</v>
      </c>
      <c r="I3790">
        <v>1</v>
      </c>
      <c r="J3790">
        <v>0.966855260484069</v>
      </c>
      <c r="K3790" t="s">
        <v>24103</v>
      </c>
      <c r="L3790">
        <v>1</v>
      </c>
      <c r="M3790" t="s">
        <v>5133</v>
      </c>
      <c r="N3790">
        <v>1.88679245283019E-2</v>
      </c>
      <c r="O3790">
        <v>1.27064803049555E-3</v>
      </c>
    </row>
    <row r="3791" spans="1:15">
      <c r="A3791" t="s">
        <v>4430</v>
      </c>
      <c r="B3791" t="s">
        <v>23518</v>
      </c>
      <c r="C3791" t="s">
        <v>4431</v>
      </c>
      <c r="D3791">
        <v>4</v>
      </c>
      <c r="E3791">
        <v>787</v>
      </c>
      <c r="F3791">
        <v>63</v>
      </c>
      <c r="G3791">
        <v>7393</v>
      </c>
      <c r="H3791">
        <v>0.91485133123029205</v>
      </c>
      <c r="I3791">
        <v>1</v>
      </c>
      <c r="J3791">
        <v>0.966855260484069</v>
      </c>
      <c r="K3791" t="s">
        <v>26437</v>
      </c>
      <c r="L3791">
        <v>4</v>
      </c>
      <c r="M3791" t="s">
        <v>5133</v>
      </c>
      <c r="N3791">
        <v>6.3492063492063502E-2</v>
      </c>
      <c r="O3791">
        <v>5.0825921219822103E-3</v>
      </c>
    </row>
    <row r="3792" spans="1:15">
      <c r="A3792" t="s">
        <v>4430</v>
      </c>
      <c r="B3792" t="s">
        <v>23511</v>
      </c>
      <c r="C3792" t="s">
        <v>4431</v>
      </c>
      <c r="D3792">
        <v>56</v>
      </c>
      <c r="E3792">
        <v>6152</v>
      </c>
      <c r="F3792">
        <v>63</v>
      </c>
      <c r="G3792">
        <v>7804</v>
      </c>
      <c r="H3792">
        <v>2.9020790475968498E-2</v>
      </c>
      <c r="I3792">
        <v>0.18735061130223599</v>
      </c>
      <c r="J3792">
        <v>0.161034087755866</v>
      </c>
      <c r="K3792" t="s">
        <v>26438</v>
      </c>
      <c r="L3792">
        <v>56</v>
      </c>
      <c r="M3792" t="s">
        <v>5133</v>
      </c>
      <c r="N3792">
        <v>0.88888888888888895</v>
      </c>
      <c r="O3792">
        <v>9.10273081924577E-3</v>
      </c>
    </row>
    <row r="3793" spans="1:15">
      <c r="A3793" t="s">
        <v>4430</v>
      </c>
      <c r="B3793" t="s">
        <v>23513</v>
      </c>
      <c r="C3793" t="s">
        <v>4431</v>
      </c>
      <c r="D3793">
        <v>1</v>
      </c>
      <c r="E3793">
        <v>535</v>
      </c>
      <c r="F3793">
        <v>65</v>
      </c>
      <c r="G3793">
        <v>8124</v>
      </c>
      <c r="H3793">
        <v>0.98827617022195902</v>
      </c>
      <c r="I3793">
        <v>0.99999999999997702</v>
      </c>
      <c r="J3793">
        <v>0.95041217501583097</v>
      </c>
      <c r="K3793" t="s">
        <v>24397</v>
      </c>
      <c r="L3793">
        <v>1</v>
      </c>
      <c r="M3793" t="s">
        <v>5133</v>
      </c>
      <c r="N3793">
        <v>1.5384615384615399E-2</v>
      </c>
      <c r="O3793">
        <v>1.8691588785046699E-3</v>
      </c>
    </row>
    <row r="3794" spans="1:15">
      <c r="A3794" t="s">
        <v>4432</v>
      </c>
      <c r="B3794" t="s">
        <v>23511</v>
      </c>
      <c r="C3794" t="s">
        <v>4433</v>
      </c>
      <c r="D3794">
        <v>18</v>
      </c>
      <c r="E3794">
        <v>6152</v>
      </c>
      <c r="F3794">
        <v>21</v>
      </c>
      <c r="G3794">
        <v>7804</v>
      </c>
      <c r="H3794">
        <v>0.321566431459473</v>
      </c>
      <c r="I3794">
        <v>0.84399400632325094</v>
      </c>
      <c r="J3794">
        <v>0.72544094697630301</v>
      </c>
      <c r="K3794" t="s">
        <v>26439</v>
      </c>
      <c r="L3794">
        <v>18</v>
      </c>
      <c r="M3794" t="s">
        <v>5133</v>
      </c>
      <c r="N3794">
        <v>0.85714285714285698</v>
      </c>
      <c r="O3794">
        <v>2.9258777633290002E-3</v>
      </c>
    </row>
    <row r="3795" spans="1:15">
      <c r="A3795" t="s">
        <v>4432</v>
      </c>
      <c r="B3795" t="s">
        <v>23518</v>
      </c>
      <c r="C3795" t="s">
        <v>4433</v>
      </c>
      <c r="D3795">
        <v>1</v>
      </c>
      <c r="E3795">
        <v>787</v>
      </c>
      <c r="F3795">
        <v>20</v>
      </c>
      <c r="G3795">
        <v>7393</v>
      </c>
      <c r="H3795">
        <v>0.89503969563115604</v>
      </c>
      <c r="I3795">
        <v>1</v>
      </c>
      <c r="J3795">
        <v>0.966855260484069</v>
      </c>
      <c r="K3795" t="s">
        <v>26440</v>
      </c>
      <c r="L3795">
        <v>1</v>
      </c>
      <c r="M3795" t="s">
        <v>5133</v>
      </c>
      <c r="N3795">
        <v>0.05</v>
      </c>
      <c r="O3795">
        <v>1.27064803049555E-3</v>
      </c>
    </row>
    <row r="3796" spans="1:15">
      <c r="A3796" t="s">
        <v>4432</v>
      </c>
      <c r="B3796" t="s">
        <v>23513</v>
      </c>
      <c r="C3796" t="s">
        <v>4433</v>
      </c>
      <c r="D3796">
        <v>1</v>
      </c>
      <c r="E3796">
        <v>535</v>
      </c>
      <c r="F3796">
        <v>21</v>
      </c>
      <c r="G3796">
        <v>8124</v>
      </c>
      <c r="H3796">
        <v>0.76126581765353996</v>
      </c>
      <c r="I3796">
        <v>0.99999999999997702</v>
      </c>
      <c r="J3796">
        <v>0.95041217501583097</v>
      </c>
      <c r="K3796" t="s">
        <v>24145</v>
      </c>
      <c r="L3796">
        <v>1</v>
      </c>
      <c r="M3796" t="s">
        <v>5133</v>
      </c>
      <c r="N3796">
        <v>4.7619047619047603E-2</v>
      </c>
      <c r="O3796">
        <v>1.8691588785046699E-3</v>
      </c>
    </row>
    <row r="3797" spans="1:15">
      <c r="A3797" t="s">
        <v>4434</v>
      </c>
      <c r="B3797" t="s">
        <v>23518</v>
      </c>
      <c r="C3797" t="s">
        <v>4435</v>
      </c>
      <c r="D3797">
        <v>1</v>
      </c>
      <c r="E3797">
        <v>787</v>
      </c>
      <c r="F3797">
        <v>7</v>
      </c>
      <c r="G3797">
        <v>7393</v>
      </c>
      <c r="H3797">
        <v>0.54534917443390396</v>
      </c>
      <c r="I3797">
        <v>1</v>
      </c>
      <c r="J3797">
        <v>0.966855260484069</v>
      </c>
      <c r="K3797" t="s">
        <v>24040</v>
      </c>
      <c r="L3797">
        <v>1</v>
      </c>
      <c r="M3797" t="s">
        <v>5133</v>
      </c>
      <c r="N3797">
        <v>0.14285714285714299</v>
      </c>
      <c r="O3797">
        <v>1.27064803049555E-3</v>
      </c>
    </row>
    <row r="3798" spans="1:15">
      <c r="A3798" t="s">
        <v>4434</v>
      </c>
      <c r="B3798" t="s">
        <v>23511</v>
      </c>
      <c r="C3798" t="s">
        <v>4435</v>
      </c>
      <c r="D3798">
        <v>6</v>
      </c>
      <c r="E3798">
        <v>6152</v>
      </c>
      <c r="F3798">
        <v>7</v>
      </c>
      <c r="G3798">
        <v>7804</v>
      </c>
      <c r="H3798">
        <v>0.54476030000281095</v>
      </c>
      <c r="I3798">
        <v>0.968912233598893</v>
      </c>
      <c r="J3798">
        <v>0.832812322140707</v>
      </c>
      <c r="K3798" t="s">
        <v>26441</v>
      </c>
      <c r="L3798">
        <v>6</v>
      </c>
      <c r="M3798" t="s">
        <v>5133</v>
      </c>
      <c r="N3798">
        <v>0.85714285714285698</v>
      </c>
      <c r="O3798">
        <v>9.7529258777633303E-4</v>
      </c>
    </row>
    <row r="3799" spans="1:15">
      <c r="A3799" t="s">
        <v>4436</v>
      </c>
      <c r="B3799" t="s">
        <v>23513</v>
      </c>
      <c r="C3799" t="s">
        <v>4437</v>
      </c>
      <c r="D3799">
        <v>1</v>
      </c>
      <c r="E3799">
        <v>535</v>
      </c>
      <c r="F3799">
        <v>45</v>
      </c>
      <c r="G3799">
        <v>8124</v>
      </c>
      <c r="H3799">
        <v>0.95377109522705805</v>
      </c>
      <c r="I3799">
        <v>0.99999999999997702</v>
      </c>
      <c r="J3799">
        <v>0.95041217501583097</v>
      </c>
      <c r="K3799" t="s">
        <v>26442</v>
      </c>
      <c r="L3799">
        <v>1</v>
      </c>
      <c r="M3799" t="s">
        <v>5133</v>
      </c>
      <c r="N3799">
        <v>2.2222222222222199E-2</v>
      </c>
      <c r="O3799">
        <v>1.8691588785046699E-3</v>
      </c>
    </row>
    <row r="3800" spans="1:15">
      <c r="A3800" t="s">
        <v>4436</v>
      </c>
      <c r="B3800" t="s">
        <v>23511</v>
      </c>
      <c r="C3800" t="s">
        <v>4437</v>
      </c>
      <c r="D3800">
        <v>38</v>
      </c>
      <c r="E3800">
        <v>6152</v>
      </c>
      <c r="F3800">
        <v>45</v>
      </c>
      <c r="G3800">
        <v>7804</v>
      </c>
      <c r="H3800">
        <v>0.23428330104683201</v>
      </c>
      <c r="I3800">
        <v>0.71382528017432401</v>
      </c>
      <c r="J3800">
        <v>0.61355659322887801</v>
      </c>
      <c r="K3800" t="s">
        <v>26443</v>
      </c>
      <c r="L3800">
        <v>38</v>
      </c>
      <c r="M3800" t="s">
        <v>5133</v>
      </c>
      <c r="N3800">
        <v>0.844444444444444</v>
      </c>
      <c r="O3800">
        <v>6.1768530559167803E-3</v>
      </c>
    </row>
    <row r="3801" spans="1:15">
      <c r="A3801" t="s">
        <v>4436</v>
      </c>
      <c r="B3801" t="s">
        <v>23518</v>
      </c>
      <c r="C3801" t="s">
        <v>4437</v>
      </c>
      <c r="D3801">
        <v>4</v>
      </c>
      <c r="E3801">
        <v>787</v>
      </c>
      <c r="F3801">
        <v>37</v>
      </c>
      <c r="G3801">
        <v>7393</v>
      </c>
      <c r="H3801">
        <v>0.56543245910703999</v>
      </c>
      <c r="I3801">
        <v>1</v>
      </c>
      <c r="J3801">
        <v>0.966855260484069</v>
      </c>
      <c r="K3801" t="s">
        <v>26444</v>
      </c>
      <c r="L3801">
        <v>4</v>
      </c>
      <c r="M3801" t="s">
        <v>5133</v>
      </c>
      <c r="N3801">
        <v>0.108108108108108</v>
      </c>
      <c r="O3801">
        <v>5.0825921219822103E-3</v>
      </c>
    </row>
    <row r="3802" spans="1:15">
      <c r="A3802" t="s">
        <v>4438</v>
      </c>
      <c r="B3802" t="s">
        <v>23511</v>
      </c>
      <c r="C3802" t="s">
        <v>4439</v>
      </c>
      <c r="D3802">
        <v>9</v>
      </c>
      <c r="E3802">
        <v>6152</v>
      </c>
      <c r="F3802">
        <v>11</v>
      </c>
      <c r="G3802">
        <v>7804</v>
      </c>
      <c r="H3802">
        <v>0.578610134932666</v>
      </c>
      <c r="I3802">
        <v>0.968912233598893</v>
      </c>
      <c r="J3802">
        <v>0.832812322140707</v>
      </c>
      <c r="K3802" t="s">
        <v>26445</v>
      </c>
      <c r="L3802">
        <v>9</v>
      </c>
      <c r="M3802" t="s">
        <v>5133</v>
      </c>
      <c r="N3802">
        <v>0.81818181818181801</v>
      </c>
      <c r="O3802">
        <v>1.4629388816645001E-3</v>
      </c>
    </row>
    <row r="3803" spans="1:15">
      <c r="A3803" t="s">
        <v>4438</v>
      </c>
      <c r="B3803" t="s">
        <v>23518</v>
      </c>
      <c r="C3803" t="s">
        <v>4439</v>
      </c>
      <c r="D3803">
        <v>1</v>
      </c>
      <c r="E3803">
        <v>787</v>
      </c>
      <c r="F3803">
        <v>6</v>
      </c>
      <c r="G3803">
        <v>7393</v>
      </c>
      <c r="H3803">
        <v>0.49113550780958298</v>
      </c>
      <c r="I3803">
        <v>1</v>
      </c>
      <c r="J3803">
        <v>0.966855260484069</v>
      </c>
      <c r="K3803" t="s">
        <v>25544</v>
      </c>
      <c r="L3803">
        <v>1</v>
      </c>
      <c r="M3803" t="s">
        <v>5133</v>
      </c>
      <c r="N3803">
        <v>0.16666666666666699</v>
      </c>
      <c r="O3803">
        <v>1.27064803049555E-3</v>
      </c>
    </row>
    <row r="3804" spans="1:15">
      <c r="A3804" t="s">
        <v>4438</v>
      </c>
      <c r="B3804" t="s">
        <v>23513</v>
      </c>
      <c r="C3804" t="s">
        <v>4439</v>
      </c>
      <c r="D3804">
        <v>1</v>
      </c>
      <c r="E3804">
        <v>535</v>
      </c>
      <c r="F3804">
        <v>12</v>
      </c>
      <c r="G3804">
        <v>8124</v>
      </c>
      <c r="H3804">
        <v>0.55870736002102495</v>
      </c>
      <c r="I3804">
        <v>0.99999999999997702</v>
      </c>
      <c r="J3804">
        <v>0.95041217501583097</v>
      </c>
      <c r="K3804" t="s">
        <v>26442</v>
      </c>
      <c r="L3804">
        <v>1</v>
      </c>
      <c r="M3804" t="s">
        <v>5133</v>
      </c>
      <c r="N3804">
        <v>8.3333333333333301E-2</v>
      </c>
      <c r="O3804">
        <v>1.8691588785046699E-3</v>
      </c>
    </row>
    <row r="3805" spans="1:15">
      <c r="A3805" t="s">
        <v>4440</v>
      </c>
      <c r="B3805" t="s">
        <v>23513</v>
      </c>
      <c r="C3805" t="s">
        <v>4441</v>
      </c>
      <c r="D3805">
        <v>1</v>
      </c>
      <c r="E3805">
        <v>535</v>
      </c>
      <c r="F3805">
        <v>12</v>
      </c>
      <c r="G3805">
        <v>8124</v>
      </c>
      <c r="H3805">
        <v>0.55870736002102495</v>
      </c>
      <c r="I3805">
        <v>0.99999999999997702</v>
      </c>
      <c r="J3805">
        <v>0.95041217501583097</v>
      </c>
      <c r="K3805" t="s">
        <v>26442</v>
      </c>
      <c r="L3805">
        <v>1</v>
      </c>
      <c r="M3805" t="s">
        <v>5133</v>
      </c>
      <c r="N3805">
        <v>8.3333333333333301E-2</v>
      </c>
      <c r="O3805">
        <v>1.8691588785046699E-3</v>
      </c>
    </row>
    <row r="3806" spans="1:15">
      <c r="A3806" t="s">
        <v>4440</v>
      </c>
      <c r="B3806" t="s">
        <v>23511</v>
      </c>
      <c r="C3806" t="s">
        <v>4441</v>
      </c>
      <c r="D3806">
        <v>9</v>
      </c>
      <c r="E3806">
        <v>6152</v>
      </c>
      <c r="F3806">
        <v>11</v>
      </c>
      <c r="G3806">
        <v>7804</v>
      </c>
      <c r="H3806">
        <v>0.578610134932666</v>
      </c>
      <c r="I3806">
        <v>0.968912233598893</v>
      </c>
      <c r="J3806">
        <v>0.832812322140707</v>
      </c>
      <c r="K3806" t="s">
        <v>26445</v>
      </c>
      <c r="L3806">
        <v>9</v>
      </c>
      <c r="M3806" t="s">
        <v>5133</v>
      </c>
      <c r="N3806">
        <v>0.81818181818181801</v>
      </c>
      <c r="O3806">
        <v>1.4629388816645001E-3</v>
      </c>
    </row>
    <row r="3807" spans="1:15">
      <c r="A3807" t="s">
        <v>4440</v>
      </c>
      <c r="B3807" t="s">
        <v>23518</v>
      </c>
      <c r="C3807" t="s">
        <v>4441</v>
      </c>
      <c r="D3807">
        <v>1</v>
      </c>
      <c r="E3807">
        <v>787</v>
      </c>
      <c r="F3807">
        <v>6</v>
      </c>
      <c r="G3807">
        <v>7393</v>
      </c>
      <c r="H3807">
        <v>0.49113550780958298</v>
      </c>
      <c r="I3807">
        <v>1</v>
      </c>
      <c r="J3807">
        <v>0.966855260484069</v>
      </c>
      <c r="K3807" t="s">
        <v>25544</v>
      </c>
      <c r="L3807">
        <v>1</v>
      </c>
      <c r="M3807" t="s">
        <v>5133</v>
      </c>
      <c r="N3807">
        <v>0.16666666666666699</v>
      </c>
      <c r="O3807">
        <v>1.27064803049555E-3</v>
      </c>
    </row>
    <row r="3808" spans="1:15">
      <c r="A3808" t="s">
        <v>4442</v>
      </c>
      <c r="B3808" t="s">
        <v>23511</v>
      </c>
      <c r="C3808" t="s">
        <v>4443</v>
      </c>
      <c r="D3808">
        <v>24</v>
      </c>
      <c r="E3808">
        <v>6152</v>
      </c>
      <c r="F3808">
        <v>25</v>
      </c>
      <c r="G3808">
        <v>7804</v>
      </c>
      <c r="H3808">
        <v>2.00308278182851E-2</v>
      </c>
      <c r="I3808">
        <v>0.14248807794148599</v>
      </c>
      <c r="J3808">
        <v>0.122473246753266</v>
      </c>
      <c r="K3808" t="s">
        <v>26446</v>
      </c>
      <c r="L3808">
        <v>24</v>
      </c>
      <c r="M3808" t="s">
        <v>5133</v>
      </c>
      <c r="N3808">
        <v>0.96</v>
      </c>
      <c r="O3808">
        <v>3.90117035110533E-3</v>
      </c>
    </row>
    <row r="3809" spans="1:15">
      <c r="A3809" t="s">
        <v>4444</v>
      </c>
      <c r="B3809" t="s">
        <v>23511</v>
      </c>
      <c r="C3809" t="s">
        <v>4445</v>
      </c>
      <c r="D3809">
        <v>8</v>
      </c>
      <c r="E3809">
        <v>6152</v>
      </c>
      <c r="F3809">
        <v>8</v>
      </c>
      <c r="G3809">
        <v>7804</v>
      </c>
      <c r="H3809">
        <v>0.148995721685201</v>
      </c>
      <c r="I3809">
        <v>0.54611425167193095</v>
      </c>
      <c r="J3809">
        <v>0.46940338073728599</v>
      </c>
      <c r="K3809" t="s">
        <v>26447</v>
      </c>
      <c r="L3809">
        <v>8</v>
      </c>
      <c r="M3809" t="s">
        <v>5133</v>
      </c>
      <c r="N3809">
        <v>1</v>
      </c>
      <c r="O3809">
        <v>1.3003901170351099E-3</v>
      </c>
    </row>
    <row r="3810" spans="1:15">
      <c r="A3810" t="s">
        <v>4446</v>
      </c>
      <c r="B3810" t="s">
        <v>23511</v>
      </c>
      <c r="C3810" t="s">
        <v>4447</v>
      </c>
      <c r="D3810">
        <v>1</v>
      </c>
      <c r="E3810">
        <v>6152</v>
      </c>
      <c r="F3810">
        <v>1</v>
      </c>
      <c r="G3810">
        <v>7804</v>
      </c>
      <c r="H3810">
        <v>0.788313685289595</v>
      </c>
      <c r="I3810">
        <v>0.968912233598893</v>
      </c>
      <c r="J3810">
        <v>0.832812322140707</v>
      </c>
      <c r="K3810" t="s">
        <v>26448</v>
      </c>
      <c r="L3810">
        <v>1</v>
      </c>
      <c r="M3810" t="s">
        <v>5133</v>
      </c>
      <c r="N3810">
        <v>1</v>
      </c>
      <c r="O3810">
        <v>1.6254876462938901E-4</v>
      </c>
    </row>
    <row r="3811" spans="1:15">
      <c r="A3811" t="s">
        <v>4448</v>
      </c>
      <c r="B3811" t="s">
        <v>23511</v>
      </c>
      <c r="C3811" t="s">
        <v>4449</v>
      </c>
      <c r="D3811">
        <v>31</v>
      </c>
      <c r="E3811">
        <v>6152</v>
      </c>
      <c r="F3811">
        <v>33</v>
      </c>
      <c r="G3811">
        <v>7804</v>
      </c>
      <c r="H3811">
        <v>1.85164593864953E-2</v>
      </c>
      <c r="I3811">
        <v>0.13315890625277299</v>
      </c>
      <c r="J3811">
        <v>0.114454513096794</v>
      </c>
      <c r="K3811" t="s">
        <v>26449</v>
      </c>
      <c r="L3811">
        <v>31</v>
      </c>
      <c r="M3811" t="s">
        <v>5133</v>
      </c>
      <c r="N3811">
        <v>0.939393939393939</v>
      </c>
      <c r="O3811">
        <v>5.0390117035110501E-3</v>
      </c>
    </row>
    <row r="3812" spans="1:15">
      <c r="A3812" t="s">
        <v>4448</v>
      </c>
      <c r="B3812" t="s">
        <v>23513</v>
      </c>
      <c r="C3812" t="s">
        <v>4449</v>
      </c>
      <c r="D3812">
        <v>1</v>
      </c>
      <c r="E3812">
        <v>535</v>
      </c>
      <c r="F3812">
        <v>32</v>
      </c>
      <c r="G3812">
        <v>8124</v>
      </c>
      <c r="H3812">
        <v>0.88743738841378905</v>
      </c>
      <c r="I3812">
        <v>0.99999999999997702</v>
      </c>
      <c r="J3812">
        <v>0.95041217501583097</v>
      </c>
      <c r="K3812" t="s">
        <v>23649</v>
      </c>
      <c r="L3812">
        <v>1</v>
      </c>
      <c r="M3812" t="s">
        <v>5133</v>
      </c>
      <c r="N3812">
        <v>3.125E-2</v>
      </c>
      <c r="O3812">
        <v>1.8691588785046699E-3</v>
      </c>
    </row>
    <row r="3813" spans="1:15">
      <c r="A3813" t="s">
        <v>4448</v>
      </c>
      <c r="B3813" t="s">
        <v>23518</v>
      </c>
      <c r="C3813" t="s">
        <v>4449</v>
      </c>
      <c r="D3813">
        <v>1</v>
      </c>
      <c r="E3813">
        <v>787</v>
      </c>
      <c r="F3813">
        <v>33</v>
      </c>
      <c r="G3813">
        <v>7393</v>
      </c>
      <c r="H3813">
        <v>0.975835222221483</v>
      </c>
      <c r="I3813">
        <v>1</v>
      </c>
      <c r="J3813">
        <v>0.966855260484069</v>
      </c>
      <c r="K3813" t="s">
        <v>24718</v>
      </c>
      <c r="L3813">
        <v>1</v>
      </c>
      <c r="M3813" t="s">
        <v>5133</v>
      </c>
      <c r="N3813">
        <v>3.03030303030303E-2</v>
      </c>
      <c r="O3813">
        <v>1.27064803049555E-3</v>
      </c>
    </row>
    <row r="3814" spans="1:15">
      <c r="A3814" t="s">
        <v>4450</v>
      </c>
      <c r="B3814" t="s">
        <v>23511</v>
      </c>
      <c r="C3814" t="s">
        <v>4451</v>
      </c>
      <c r="D3814">
        <v>4</v>
      </c>
      <c r="E3814">
        <v>6152</v>
      </c>
      <c r="F3814">
        <v>4</v>
      </c>
      <c r="G3814">
        <v>7804</v>
      </c>
      <c r="H3814">
        <v>0.38610601832086699</v>
      </c>
      <c r="I3814">
        <v>0.90829480295553899</v>
      </c>
      <c r="J3814">
        <v>0.78070962240619901</v>
      </c>
      <c r="K3814" t="s">
        <v>26450</v>
      </c>
      <c r="L3814">
        <v>4</v>
      </c>
      <c r="M3814" t="s">
        <v>5133</v>
      </c>
      <c r="N3814">
        <v>1</v>
      </c>
      <c r="O3814">
        <v>6.5019505851755496E-4</v>
      </c>
    </row>
    <row r="3815" spans="1:15">
      <c r="A3815" t="s">
        <v>4452</v>
      </c>
      <c r="B3815" t="s">
        <v>23511</v>
      </c>
      <c r="C3815" t="s">
        <v>4453</v>
      </c>
      <c r="D3815">
        <v>6</v>
      </c>
      <c r="E3815">
        <v>6152</v>
      </c>
      <c r="F3815">
        <v>6</v>
      </c>
      <c r="G3815">
        <v>7804</v>
      </c>
      <c r="H3815">
        <v>0.23986678822258201</v>
      </c>
      <c r="I3815">
        <v>0.71382528017432401</v>
      </c>
      <c r="J3815">
        <v>0.61355659322887801</v>
      </c>
      <c r="K3815" t="s">
        <v>26451</v>
      </c>
      <c r="L3815">
        <v>6</v>
      </c>
      <c r="M3815" t="s">
        <v>5133</v>
      </c>
      <c r="N3815">
        <v>1</v>
      </c>
      <c r="O3815">
        <v>9.7529258777633303E-4</v>
      </c>
    </row>
    <row r="3816" spans="1:15">
      <c r="A3816" t="s">
        <v>4454</v>
      </c>
      <c r="B3816" t="s">
        <v>23511</v>
      </c>
      <c r="C3816" t="s">
        <v>4455</v>
      </c>
      <c r="D3816">
        <v>1</v>
      </c>
      <c r="E3816">
        <v>6152</v>
      </c>
      <c r="F3816">
        <v>1</v>
      </c>
      <c r="G3816">
        <v>7804</v>
      </c>
      <c r="H3816">
        <v>0.788313685289595</v>
      </c>
      <c r="I3816">
        <v>0.968912233598893</v>
      </c>
      <c r="J3816">
        <v>0.832812322140707</v>
      </c>
      <c r="K3816" t="s">
        <v>24882</v>
      </c>
      <c r="L3816">
        <v>1</v>
      </c>
      <c r="M3816" t="s">
        <v>5133</v>
      </c>
      <c r="N3816">
        <v>1</v>
      </c>
      <c r="O3816">
        <v>1.6254876462938901E-4</v>
      </c>
    </row>
    <row r="3817" spans="1:15">
      <c r="A3817" t="s">
        <v>4456</v>
      </c>
      <c r="B3817" t="s">
        <v>23511</v>
      </c>
      <c r="C3817" t="s">
        <v>4457</v>
      </c>
      <c r="D3817">
        <v>6</v>
      </c>
      <c r="E3817">
        <v>6152</v>
      </c>
      <c r="F3817">
        <v>6</v>
      </c>
      <c r="G3817">
        <v>7804</v>
      </c>
      <c r="H3817">
        <v>0.23986678822258201</v>
      </c>
      <c r="I3817">
        <v>0.71382528017432401</v>
      </c>
      <c r="J3817">
        <v>0.61355659322887801</v>
      </c>
      <c r="K3817" t="s">
        <v>26452</v>
      </c>
      <c r="L3817">
        <v>6</v>
      </c>
      <c r="M3817" t="s">
        <v>5133</v>
      </c>
      <c r="N3817">
        <v>1</v>
      </c>
      <c r="O3817">
        <v>9.7529258777633303E-4</v>
      </c>
    </row>
    <row r="3818" spans="1:15">
      <c r="A3818" t="s">
        <v>4458</v>
      </c>
      <c r="B3818" t="s">
        <v>23511</v>
      </c>
      <c r="C3818" t="s">
        <v>4459</v>
      </c>
      <c r="D3818">
        <v>1</v>
      </c>
      <c r="E3818">
        <v>6152</v>
      </c>
      <c r="F3818">
        <v>1</v>
      </c>
      <c r="G3818">
        <v>7804</v>
      </c>
      <c r="H3818">
        <v>0.788313685289595</v>
      </c>
      <c r="I3818">
        <v>0.968912233598893</v>
      </c>
      <c r="J3818">
        <v>0.832812322140707</v>
      </c>
      <c r="K3818" t="s">
        <v>26453</v>
      </c>
      <c r="L3818">
        <v>1</v>
      </c>
      <c r="M3818" t="s">
        <v>5133</v>
      </c>
      <c r="N3818">
        <v>1</v>
      </c>
      <c r="O3818">
        <v>1.6254876462938901E-4</v>
      </c>
    </row>
    <row r="3819" spans="1:15">
      <c r="A3819" t="s">
        <v>4460</v>
      </c>
      <c r="B3819" t="s">
        <v>23511</v>
      </c>
      <c r="C3819" t="s">
        <v>4461</v>
      </c>
      <c r="D3819">
        <v>4</v>
      </c>
      <c r="E3819">
        <v>6152</v>
      </c>
      <c r="F3819">
        <v>4</v>
      </c>
      <c r="G3819">
        <v>7804</v>
      </c>
      <c r="H3819">
        <v>0.38610601832086699</v>
      </c>
      <c r="I3819">
        <v>0.90829480295553899</v>
      </c>
      <c r="J3819">
        <v>0.78070962240619901</v>
      </c>
      <c r="K3819" t="s">
        <v>24773</v>
      </c>
      <c r="L3819">
        <v>4</v>
      </c>
      <c r="M3819" t="s">
        <v>5133</v>
      </c>
      <c r="N3819">
        <v>1</v>
      </c>
      <c r="O3819">
        <v>6.5019505851755496E-4</v>
      </c>
    </row>
    <row r="3820" spans="1:15">
      <c r="A3820" t="s">
        <v>4462</v>
      </c>
      <c r="B3820" t="s">
        <v>23518</v>
      </c>
      <c r="C3820" t="s">
        <v>4463</v>
      </c>
      <c r="D3820">
        <v>12</v>
      </c>
      <c r="E3820">
        <v>787</v>
      </c>
      <c r="F3820">
        <v>86</v>
      </c>
      <c r="G3820">
        <v>7393</v>
      </c>
      <c r="H3820">
        <v>0.20035858892852801</v>
      </c>
      <c r="I3820">
        <v>0.83876007220319604</v>
      </c>
      <c r="J3820">
        <v>0.81095958809365798</v>
      </c>
      <c r="K3820" t="s">
        <v>26454</v>
      </c>
      <c r="L3820">
        <v>12</v>
      </c>
      <c r="M3820" t="s">
        <v>5133</v>
      </c>
      <c r="N3820">
        <v>0.13953488372093001</v>
      </c>
      <c r="O3820">
        <v>1.52477763659466E-2</v>
      </c>
    </row>
    <row r="3821" spans="1:15">
      <c r="A3821" t="s">
        <v>4462</v>
      </c>
      <c r="B3821" t="s">
        <v>23511</v>
      </c>
      <c r="C3821" t="s">
        <v>4463</v>
      </c>
      <c r="D3821">
        <v>69</v>
      </c>
      <c r="E3821">
        <v>6152</v>
      </c>
      <c r="F3821">
        <v>89</v>
      </c>
      <c r="G3821">
        <v>7804</v>
      </c>
      <c r="H3821">
        <v>0.67465951145872205</v>
      </c>
      <c r="I3821">
        <v>0.968912233598893</v>
      </c>
      <c r="J3821">
        <v>0.832812322140707</v>
      </c>
      <c r="K3821" t="s">
        <v>26455</v>
      </c>
      <c r="L3821">
        <v>69</v>
      </c>
      <c r="M3821" t="s">
        <v>5133</v>
      </c>
      <c r="N3821">
        <v>0.77528089887640494</v>
      </c>
      <c r="O3821">
        <v>1.1215864759427799E-2</v>
      </c>
    </row>
    <row r="3822" spans="1:15">
      <c r="A3822" t="s">
        <v>4462</v>
      </c>
      <c r="B3822" t="s">
        <v>23513</v>
      </c>
      <c r="C3822" t="s">
        <v>4463</v>
      </c>
      <c r="D3822">
        <v>5</v>
      </c>
      <c r="E3822">
        <v>535</v>
      </c>
      <c r="F3822">
        <v>89</v>
      </c>
      <c r="G3822">
        <v>8124</v>
      </c>
      <c r="H3822">
        <v>0.70621590385218103</v>
      </c>
      <c r="I3822">
        <v>0.99999999999997702</v>
      </c>
      <c r="J3822">
        <v>0.95041217501583097</v>
      </c>
      <c r="K3822" t="s">
        <v>26456</v>
      </c>
      <c r="L3822">
        <v>5</v>
      </c>
      <c r="M3822" t="s">
        <v>5133</v>
      </c>
      <c r="N3822">
        <v>5.6179775280898903E-2</v>
      </c>
      <c r="O3822">
        <v>9.3457943925233603E-3</v>
      </c>
    </row>
    <row r="3823" spans="1:15">
      <c r="A3823" t="s">
        <v>4464</v>
      </c>
      <c r="B3823" t="s">
        <v>23518</v>
      </c>
      <c r="C3823" t="s">
        <v>4465</v>
      </c>
      <c r="D3823">
        <v>11</v>
      </c>
      <c r="E3823">
        <v>787</v>
      </c>
      <c r="F3823">
        <v>81</v>
      </c>
      <c r="G3823">
        <v>7393</v>
      </c>
      <c r="H3823">
        <v>0.240281540385378</v>
      </c>
      <c r="I3823">
        <v>0.95280053201969594</v>
      </c>
      <c r="J3823">
        <v>0.92122020657526305</v>
      </c>
      <c r="K3823" t="s">
        <v>26457</v>
      </c>
      <c r="L3823">
        <v>11</v>
      </c>
      <c r="M3823" t="s">
        <v>5133</v>
      </c>
      <c r="N3823">
        <v>0.13580246913580199</v>
      </c>
      <c r="O3823">
        <v>1.3977128335451099E-2</v>
      </c>
    </row>
    <row r="3824" spans="1:15">
      <c r="A3824" t="s">
        <v>4464</v>
      </c>
      <c r="B3824" t="s">
        <v>23513</v>
      </c>
      <c r="C3824" t="s">
        <v>4465</v>
      </c>
      <c r="D3824">
        <v>5</v>
      </c>
      <c r="E3824">
        <v>535</v>
      </c>
      <c r="F3824">
        <v>84</v>
      </c>
      <c r="G3824">
        <v>8124</v>
      </c>
      <c r="H3824">
        <v>0.65670273080164598</v>
      </c>
      <c r="I3824">
        <v>0.99999999999997702</v>
      </c>
      <c r="J3824">
        <v>0.95041217501583097</v>
      </c>
      <c r="K3824" t="s">
        <v>26456</v>
      </c>
      <c r="L3824">
        <v>5</v>
      </c>
      <c r="M3824" t="s">
        <v>5133</v>
      </c>
      <c r="N3824">
        <v>5.95238095238095E-2</v>
      </c>
      <c r="O3824">
        <v>9.3457943925233603E-3</v>
      </c>
    </row>
    <row r="3825" spans="1:15">
      <c r="A3825" t="s">
        <v>4464</v>
      </c>
      <c r="B3825" t="s">
        <v>23511</v>
      </c>
      <c r="C3825" t="s">
        <v>4465</v>
      </c>
      <c r="D3825">
        <v>66</v>
      </c>
      <c r="E3825">
        <v>6152</v>
      </c>
      <c r="F3825">
        <v>84</v>
      </c>
      <c r="G3825">
        <v>7804</v>
      </c>
      <c r="H3825">
        <v>0.58594354690599604</v>
      </c>
      <c r="I3825">
        <v>0.968912233598893</v>
      </c>
      <c r="J3825">
        <v>0.832812322140707</v>
      </c>
      <c r="K3825" t="s">
        <v>26458</v>
      </c>
      <c r="L3825">
        <v>66</v>
      </c>
      <c r="M3825" t="s">
        <v>5133</v>
      </c>
      <c r="N3825">
        <v>0.78571428571428603</v>
      </c>
      <c r="O3825">
        <v>1.07282184655397E-2</v>
      </c>
    </row>
    <row r="3826" spans="1:15">
      <c r="A3826" t="s">
        <v>4466</v>
      </c>
      <c r="B3826" t="s">
        <v>23518</v>
      </c>
      <c r="C3826" t="s">
        <v>4467</v>
      </c>
      <c r="D3826">
        <v>2</v>
      </c>
      <c r="E3826">
        <v>787</v>
      </c>
      <c r="F3826">
        <v>19</v>
      </c>
      <c r="G3826">
        <v>7393</v>
      </c>
      <c r="H3826">
        <v>0.61580401546195596</v>
      </c>
      <c r="I3826">
        <v>1</v>
      </c>
      <c r="J3826">
        <v>0.966855260484069</v>
      </c>
      <c r="K3826" t="s">
        <v>26459</v>
      </c>
      <c r="L3826">
        <v>2</v>
      </c>
      <c r="M3826" t="s">
        <v>5133</v>
      </c>
      <c r="N3826">
        <v>0.105263157894737</v>
      </c>
      <c r="O3826">
        <v>2.5412960609911099E-3</v>
      </c>
    </row>
    <row r="3827" spans="1:15">
      <c r="A3827" t="s">
        <v>4466</v>
      </c>
      <c r="B3827" t="s">
        <v>23511</v>
      </c>
      <c r="C3827" t="s">
        <v>4467</v>
      </c>
      <c r="D3827">
        <v>18</v>
      </c>
      <c r="E3827">
        <v>6152</v>
      </c>
      <c r="F3827">
        <v>20</v>
      </c>
      <c r="G3827">
        <v>7804</v>
      </c>
      <c r="H3827">
        <v>0.17205893363076399</v>
      </c>
      <c r="I3827">
        <v>0.60627065196666896</v>
      </c>
      <c r="J3827">
        <v>0.52110980953837704</v>
      </c>
      <c r="K3827" t="s">
        <v>26460</v>
      </c>
      <c r="L3827">
        <v>18</v>
      </c>
      <c r="M3827" t="s">
        <v>5133</v>
      </c>
      <c r="N3827">
        <v>0.9</v>
      </c>
      <c r="O3827">
        <v>2.9258777633290002E-3</v>
      </c>
    </row>
    <row r="3828" spans="1:15">
      <c r="A3828" t="s">
        <v>4468</v>
      </c>
      <c r="B3828" t="s">
        <v>23518</v>
      </c>
      <c r="C3828" t="s">
        <v>4469</v>
      </c>
      <c r="D3828">
        <v>22</v>
      </c>
      <c r="E3828">
        <v>787</v>
      </c>
      <c r="F3828">
        <v>501</v>
      </c>
      <c r="G3828">
        <v>7393</v>
      </c>
      <c r="H3828">
        <v>0.999999942983128</v>
      </c>
      <c r="I3828">
        <v>1</v>
      </c>
      <c r="J3828">
        <v>0.966855260484069</v>
      </c>
      <c r="K3828" t="s">
        <v>26461</v>
      </c>
      <c r="L3828">
        <v>22</v>
      </c>
      <c r="M3828" t="s">
        <v>5133</v>
      </c>
      <c r="N3828">
        <v>4.3912175648702603E-2</v>
      </c>
      <c r="O3828">
        <v>2.7954256670902199E-2</v>
      </c>
    </row>
    <row r="3829" spans="1:15">
      <c r="A3829" t="s">
        <v>4468</v>
      </c>
      <c r="B3829" t="s">
        <v>23511</v>
      </c>
      <c r="C3829" t="s">
        <v>4469</v>
      </c>
      <c r="D3829">
        <v>503</v>
      </c>
      <c r="E3829">
        <v>6152</v>
      </c>
      <c r="F3829">
        <v>570</v>
      </c>
      <c r="G3829">
        <v>7804</v>
      </c>
      <c r="H3829" s="34">
        <v>9.0925453687515204E-10</v>
      </c>
      <c r="I3829" s="34">
        <v>5.7382121253435103E-8</v>
      </c>
      <c r="J3829" s="34">
        <v>4.9321843602829599E-8</v>
      </c>
      <c r="K3829" t="s">
        <v>26462</v>
      </c>
      <c r="L3829">
        <v>503</v>
      </c>
      <c r="M3829" t="s">
        <v>5133</v>
      </c>
      <c r="N3829">
        <v>0.88245614035087705</v>
      </c>
      <c r="O3829">
        <v>8.1762028608582601E-2</v>
      </c>
    </row>
    <row r="3830" spans="1:15">
      <c r="A3830" t="s">
        <v>4468</v>
      </c>
      <c r="B3830" t="s">
        <v>23513</v>
      </c>
      <c r="C3830" t="s">
        <v>4469</v>
      </c>
      <c r="D3830">
        <v>33</v>
      </c>
      <c r="E3830">
        <v>535</v>
      </c>
      <c r="F3830">
        <v>584</v>
      </c>
      <c r="G3830">
        <v>8124</v>
      </c>
      <c r="H3830">
        <v>0.84946751739477799</v>
      </c>
      <c r="I3830">
        <v>0.99999999999997702</v>
      </c>
      <c r="J3830">
        <v>0.95041217501583097</v>
      </c>
      <c r="K3830" t="s">
        <v>26463</v>
      </c>
      <c r="L3830">
        <v>33</v>
      </c>
      <c r="M3830" t="s">
        <v>5133</v>
      </c>
      <c r="N3830">
        <v>5.6506849315068497E-2</v>
      </c>
      <c r="O3830">
        <v>6.1682242990654203E-2</v>
      </c>
    </row>
    <row r="3831" spans="1:15">
      <c r="A3831" t="s">
        <v>4470</v>
      </c>
      <c r="B3831" t="s">
        <v>23513</v>
      </c>
      <c r="C3831" t="s">
        <v>4471</v>
      </c>
      <c r="D3831">
        <v>15</v>
      </c>
      <c r="E3831">
        <v>535</v>
      </c>
      <c r="F3831">
        <v>375</v>
      </c>
      <c r="G3831">
        <v>8124</v>
      </c>
      <c r="H3831">
        <v>0.98942644857544204</v>
      </c>
      <c r="I3831">
        <v>0.99999999999997702</v>
      </c>
      <c r="J3831">
        <v>0.95041217501583097</v>
      </c>
      <c r="K3831" t="s">
        <v>26464</v>
      </c>
      <c r="L3831">
        <v>15</v>
      </c>
      <c r="M3831" t="s">
        <v>5133</v>
      </c>
      <c r="N3831">
        <v>0.04</v>
      </c>
      <c r="O3831">
        <v>2.80373831775701E-2</v>
      </c>
    </row>
    <row r="3832" spans="1:15">
      <c r="A3832" t="s">
        <v>4470</v>
      </c>
      <c r="B3832" t="s">
        <v>23518</v>
      </c>
      <c r="C3832" t="s">
        <v>4471</v>
      </c>
      <c r="D3832">
        <v>15</v>
      </c>
      <c r="E3832">
        <v>787</v>
      </c>
      <c r="F3832">
        <v>355</v>
      </c>
      <c r="G3832">
        <v>7393</v>
      </c>
      <c r="H3832">
        <v>0.99999775210140596</v>
      </c>
      <c r="I3832">
        <v>1</v>
      </c>
      <c r="J3832">
        <v>0.966855260484069</v>
      </c>
      <c r="K3832" t="s">
        <v>26465</v>
      </c>
      <c r="L3832">
        <v>15</v>
      </c>
      <c r="M3832" t="s">
        <v>5133</v>
      </c>
      <c r="N3832">
        <v>4.2253521126760597E-2</v>
      </c>
      <c r="O3832">
        <v>1.9059720457433298E-2</v>
      </c>
    </row>
    <row r="3833" spans="1:15">
      <c r="A3833" t="s">
        <v>4470</v>
      </c>
      <c r="B3833" t="s">
        <v>23511</v>
      </c>
      <c r="C3833" t="s">
        <v>4471</v>
      </c>
      <c r="D3833">
        <v>343</v>
      </c>
      <c r="E3833">
        <v>6152</v>
      </c>
      <c r="F3833">
        <v>385</v>
      </c>
      <c r="G3833">
        <v>7804</v>
      </c>
      <c r="H3833" s="34">
        <v>4.5781398234223403E-8</v>
      </c>
      <c r="I3833" s="34">
        <v>2.1160463174456799E-6</v>
      </c>
      <c r="J3833" s="34">
        <v>1.8188122579931899E-6</v>
      </c>
      <c r="K3833" t="s">
        <v>26466</v>
      </c>
      <c r="L3833">
        <v>343</v>
      </c>
      <c r="M3833" t="s">
        <v>5133</v>
      </c>
      <c r="N3833">
        <v>0.89090909090909098</v>
      </c>
      <c r="O3833">
        <v>5.5754226267880402E-2</v>
      </c>
    </row>
    <row r="3834" spans="1:15">
      <c r="A3834" t="s">
        <v>4472</v>
      </c>
      <c r="B3834" t="s">
        <v>23513</v>
      </c>
      <c r="C3834" t="s">
        <v>4473</v>
      </c>
      <c r="D3834">
        <v>8</v>
      </c>
      <c r="E3834">
        <v>535</v>
      </c>
      <c r="F3834">
        <v>134</v>
      </c>
      <c r="G3834">
        <v>8124</v>
      </c>
      <c r="H3834">
        <v>0.66457148611876204</v>
      </c>
      <c r="I3834">
        <v>0.99999999999997702</v>
      </c>
      <c r="J3834">
        <v>0.95041217501583097</v>
      </c>
      <c r="K3834" t="s">
        <v>26111</v>
      </c>
      <c r="L3834">
        <v>8</v>
      </c>
      <c r="M3834" t="s">
        <v>5133</v>
      </c>
      <c r="N3834">
        <v>5.9701492537313397E-2</v>
      </c>
      <c r="O3834">
        <v>1.4953271028037399E-2</v>
      </c>
    </row>
    <row r="3835" spans="1:15">
      <c r="A3835" t="s">
        <v>4472</v>
      </c>
      <c r="B3835" t="s">
        <v>23518</v>
      </c>
      <c r="C3835" t="s">
        <v>4473</v>
      </c>
      <c r="D3835">
        <v>5</v>
      </c>
      <c r="E3835">
        <v>787</v>
      </c>
      <c r="F3835">
        <v>130</v>
      </c>
      <c r="G3835">
        <v>7393</v>
      </c>
      <c r="H3835">
        <v>0.99875352547875096</v>
      </c>
      <c r="I3835">
        <v>1</v>
      </c>
      <c r="J3835">
        <v>0.966855260484069</v>
      </c>
      <c r="K3835" t="s">
        <v>26110</v>
      </c>
      <c r="L3835">
        <v>5</v>
      </c>
      <c r="M3835" t="s">
        <v>5133</v>
      </c>
      <c r="N3835">
        <v>3.8461538461538498E-2</v>
      </c>
      <c r="O3835">
        <v>6.35324015247776E-3</v>
      </c>
    </row>
    <row r="3836" spans="1:15">
      <c r="A3836" t="s">
        <v>4472</v>
      </c>
      <c r="B3836" t="s">
        <v>23511</v>
      </c>
      <c r="C3836" t="s">
        <v>4473</v>
      </c>
      <c r="D3836">
        <v>127</v>
      </c>
      <c r="E3836">
        <v>6152</v>
      </c>
      <c r="F3836">
        <v>145</v>
      </c>
      <c r="G3836">
        <v>7804</v>
      </c>
      <c r="H3836">
        <v>4.2795057881521497E-3</v>
      </c>
      <c r="I3836">
        <v>4.3434777818925699E-2</v>
      </c>
      <c r="J3836">
        <v>3.7333637581069098E-2</v>
      </c>
      <c r="K3836" t="s">
        <v>26467</v>
      </c>
      <c r="L3836">
        <v>127</v>
      </c>
      <c r="M3836" t="s">
        <v>5133</v>
      </c>
      <c r="N3836">
        <v>0.87586206896551699</v>
      </c>
      <c r="O3836">
        <v>2.06436931079324E-2</v>
      </c>
    </row>
    <row r="3837" spans="1:15">
      <c r="A3837" t="s">
        <v>4474</v>
      </c>
      <c r="B3837" t="s">
        <v>23518</v>
      </c>
      <c r="C3837" t="s">
        <v>4475</v>
      </c>
      <c r="D3837">
        <v>1</v>
      </c>
      <c r="E3837">
        <v>787</v>
      </c>
      <c r="F3837">
        <v>10</v>
      </c>
      <c r="G3837">
        <v>7393</v>
      </c>
      <c r="H3837">
        <v>0.67576236969544701</v>
      </c>
      <c r="I3837">
        <v>1</v>
      </c>
      <c r="J3837">
        <v>0.966855260484069</v>
      </c>
      <c r="K3837" t="s">
        <v>26468</v>
      </c>
      <c r="L3837">
        <v>1</v>
      </c>
      <c r="M3837" t="s">
        <v>5133</v>
      </c>
      <c r="N3837">
        <v>0.1</v>
      </c>
      <c r="O3837">
        <v>1.27064803049555E-3</v>
      </c>
    </row>
    <row r="3838" spans="1:15">
      <c r="A3838" t="s">
        <v>4474</v>
      </c>
      <c r="B3838" t="s">
        <v>23511</v>
      </c>
      <c r="C3838" t="s">
        <v>4475</v>
      </c>
      <c r="D3838">
        <v>8</v>
      </c>
      <c r="E3838">
        <v>6152</v>
      </c>
      <c r="F3838">
        <v>9</v>
      </c>
      <c r="G3838">
        <v>7804</v>
      </c>
      <c r="H3838">
        <v>0.40157748897504503</v>
      </c>
      <c r="I3838">
        <v>0.91525479399875698</v>
      </c>
      <c r="J3838">
        <v>0.78669196642228301</v>
      </c>
      <c r="K3838" t="s">
        <v>26469</v>
      </c>
      <c r="L3838">
        <v>8</v>
      </c>
      <c r="M3838" t="s">
        <v>5133</v>
      </c>
      <c r="N3838">
        <v>0.88888888888888895</v>
      </c>
      <c r="O3838">
        <v>1.3003901170351099E-3</v>
      </c>
    </row>
    <row r="3839" spans="1:15">
      <c r="A3839" t="s">
        <v>4476</v>
      </c>
      <c r="B3839" t="s">
        <v>23513</v>
      </c>
      <c r="C3839" t="s">
        <v>4477</v>
      </c>
      <c r="D3839">
        <v>2</v>
      </c>
      <c r="E3839">
        <v>535</v>
      </c>
      <c r="F3839">
        <v>24</v>
      </c>
      <c r="G3839">
        <v>8124</v>
      </c>
      <c r="H3839">
        <v>0.47543339844096799</v>
      </c>
      <c r="I3839">
        <v>0.99999999999997702</v>
      </c>
      <c r="J3839">
        <v>0.95041217501583097</v>
      </c>
      <c r="K3839" t="s">
        <v>25082</v>
      </c>
      <c r="L3839">
        <v>2</v>
      </c>
      <c r="M3839" t="s">
        <v>5133</v>
      </c>
      <c r="N3839">
        <v>8.3333333333333301E-2</v>
      </c>
      <c r="O3839">
        <v>3.7383177570093499E-3</v>
      </c>
    </row>
    <row r="3840" spans="1:15">
      <c r="A3840" t="s">
        <v>4476</v>
      </c>
      <c r="B3840" t="s">
        <v>23511</v>
      </c>
      <c r="C3840" t="s">
        <v>4477</v>
      </c>
      <c r="D3840">
        <v>19</v>
      </c>
      <c r="E3840">
        <v>6152</v>
      </c>
      <c r="F3840">
        <v>22</v>
      </c>
      <c r="G3840">
        <v>7804</v>
      </c>
      <c r="H3840">
        <v>0.284610565096101</v>
      </c>
      <c r="I3840">
        <v>0.807955886208509</v>
      </c>
      <c r="J3840">
        <v>0.69446498294407599</v>
      </c>
      <c r="K3840" t="s">
        <v>26470</v>
      </c>
      <c r="L3840">
        <v>19</v>
      </c>
      <c r="M3840" t="s">
        <v>5133</v>
      </c>
      <c r="N3840">
        <v>0.86363636363636398</v>
      </c>
      <c r="O3840">
        <v>3.0884265279583901E-3</v>
      </c>
    </row>
    <row r="3841" spans="1:15">
      <c r="A3841" t="s">
        <v>4478</v>
      </c>
      <c r="B3841" t="s">
        <v>23511</v>
      </c>
      <c r="C3841" t="s">
        <v>4479</v>
      </c>
      <c r="D3841">
        <v>25</v>
      </c>
      <c r="E3841">
        <v>6152</v>
      </c>
      <c r="F3841">
        <v>26</v>
      </c>
      <c r="G3841">
        <v>7804</v>
      </c>
      <c r="H3841">
        <v>1.6328819075343601E-2</v>
      </c>
      <c r="I3841">
        <v>0.121326206639062</v>
      </c>
      <c r="J3841">
        <v>0.10428391384046599</v>
      </c>
      <c r="K3841" t="s">
        <v>26471</v>
      </c>
      <c r="L3841">
        <v>25</v>
      </c>
      <c r="M3841" t="s">
        <v>5133</v>
      </c>
      <c r="N3841">
        <v>0.96153846153846201</v>
      </c>
      <c r="O3841">
        <v>4.0637191157347199E-3</v>
      </c>
    </row>
    <row r="3842" spans="1:15">
      <c r="A3842" t="s">
        <v>4478</v>
      </c>
      <c r="B3842" t="s">
        <v>23513</v>
      </c>
      <c r="C3842" t="s">
        <v>4479</v>
      </c>
      <c r="D3842">
        <v>1</v>
      </c>
      <c r="E3842">
        <v>535</v>
      </c>
      <c r="F3842">
        <v>26</v>
      </c>
      <c r="G3842">
        <v>8124</v>
      </c>
      <c r="H3842">
        <v>0.83035028846574699</v>
      </c>
      <c r="I3842">
        <v>0.99999999999997702</v>
      </c>
      <c r="J3842">
        <v>0.95041217501583097</v>
      </c>
      <c r="K3842" t="s">
        <v>24213</v>
      </c>
      <c r="L3842">
        <v>1</v>
      </c>
      <c r="M3842" t="s">
        <v>5133</v>
      </c>
      <c r="N3842">
        <v>3.8461538461538498E-2</v>
      </c>
      <c r="O3842">
        <v>1.8691588785046699E-3</v>
      </c>
    </row>
    <row r="3843" spans="1:15">
      <c r="A3843" t="s">
        <v>4480</v>
      </c>
      <c r="B3843" t="s">
        <v>23513</v>
      </c>
      <c r="C3843" t="s">
        <v>4481</v>
      </c>
      <c r="D3843">
        <v>4</v>
      </c>
      <c r="E3843">
        <v>535</v>
      </c>
      <c r="F3843">
        <v>100</v>
      </c>
      <c r="G3843">
        <v>8124</v>
      </c>
      <c r="H3843">
        <v>0.90315625912962505</v>
      </c>
      <c r="I3843">
        <v>0.99999999999997702</v>
      </c>
      <c r="J3843">
        <v>0.95041217501583097</v>
      </c>
      <c r="K3843" t="s">
        <v>26472</v>
      </c>
      <c r="L3843">
        <v>4</v>
      </c>
      <c r="M3843" t="s">
        <v>5133</v>
      </c>
      <c r="N3843">
        <v>0.04</v>
      </c>
      <c r="O3843">
        <v>7.4766355140186902E-3</v>
      </c>
    </row>
    <row r="3844" spans="1:15">
      <c r="A3844" t="s">
        <v>4480</v>
      </c>
      <c r="B3844" t="s">
        <v>23518</v>
      </c>
      <c r="C3844" t="s">
        <v>4481</v>
      </c>
      <c r="D3844">
        <v>4</v>
      </c>
      <c r="E3844">
        <v>787</v>
      </c>
      <c r="F3844">
        <v>91</v>
      </c>
      <c r="G3844">
        <v>7393</v>
      </c>
      <c r="H3844">
        <v>0.99050890432824701</v>
      </c>
      <c r="I3844">
        <v>1</v>
      </c>
      <c r="J3844">
        <v>0.966855260484069</v>
      </c>
      <c r="K3844" t="s">
        <v>26473</v>
      </c>
      <c r="L3844">
        <v>4</v>
      </c>
      <c r="M3844" t="s">
        <v>5133</v>
      </c>
      <c r="N3844">
        <v>4.3956043956044001E-2</v>
      </c>
      <c r="O3844">
        <v>5.0825921219822103E-3</v>
      </c>
    </row>
    <row r="3845" spans="1:15">
      <c r="A3845" t="s">
        <v>4480</v>
      </c>
      <c r="B3845" t="s">
        <v>23511</v>
      </c>
      <c r="C3845" t="s">
        <v>4481</v>
      </c>
      <c r="D3845">
        <v>90</v>
      </c>
      <c r="E3845">
        <v>6152</v>
      </c>
      <c r="F3845">
        <v>99</v>
      </c>
      <c r="G3845">
        <v>7804</v>
      </c>
      <c r="H3845">
        <v>1.07828298732802E-3</v>
      </c>
      <c r="I3845">
        <v>1.406052451688E-2</v>
      </c>
      <c r="J3845">
        <v>1.2085488930122E-2</v>
      </c>
      <c r="K3845" t="s">
        <v>26474</v>
      </c>
      <c r="L3845">
        <v>90</v>
      </c>
      <c r="M3845" t="s">
        <v>5133</v>
      </c>
      <c r="N3845">
        <v>0.90909090909090895</v>
      </c>
      <c r="O3845">
        <v>1.4629388816645E-2</v>
      </c>
    </row>
    <row r="3846" spans="1:15">
      <c r="A3846" t="s">
        <v>4482</v>
      </c>
      <c r="B3846" t="s">
        <v>23518</v>
      </c>
      <c r="C3846" t="s">
        <v>4483</v>
      </c>
      <c r="D3846">
        <v>179</v>
      </c>
      <c r="E3846">
        <v>787</v>
      </c>
      <c r="F3846">
        <v>2663</v>
      </c>
      <c r="G3846">
        <v>7393</v>
      </c>
      <c r="H3846">
        <v>1</v>
      </c>
      <c r="I3846">
        <v>1</v>
      </c>
      <c r="J3846">
        <v>0.966855260484069</v>
      </c>
      <c r="K3846" t="s">
        <v>26475</v>
      </c>
      <c r="L3846">
        <v>179</v>
      </c>
      <c r="M3846" t="s">
        <v>5133</v>
      </c>
      <c r="N3846">
        <v>6.7217423957942196E-2</v>
      </c>
      <c r="O3846">
        <v>0.227445997458704</v>
      </c>
    </row>
    <row r="3847" spans="1:15">
      <c r="A3847" t="s">
        <v>4482</v>
      </c>
      <c r="B3847" t="s">
        <v>23511</v>
      </c>
      <c r="C3847" t="s">
        <v>4483</v>
      </c>
      <c r="D3847">
        <v>2491</v>
      </c>
      <c r="E3847">
        <v>6152</v>
      </c>
      <c r="F3847">
        <v>2917</v>
      </c>
      <c r="G3847">
        <v>7804</v>
      </c>
      <c r="H3847" s="34">
        <v>3.0728662013767901E-29</v>
      </c>
      <c r="I3847" s="34">
        <v>2.8642915821118797E-26</v>
      </c>
      <c r="J3847" s="34">
        <v>2.4619539738149101E-26</v>
      </c>
      <c r="K3847" t="s">
        <v>26476</v>
      </c>
      <c r="L3847">
        <v>2491</v>
      </c>
      <c r="M3847" t="s">
        <v>5133</v>
      </c>
      <c r="N3847">
        <v>0.85395954748028802</v>
      </c>
      <c r="O3847">
        <v>0.40490897269180798</v>
      </c>
    </row>
    <row r="3848" spans="1:15">
      <c r="A3848" t="s">
        <v>4482</v>
      </c>
      <c r="B3848" t="s">
        <v>23513</v>
      </c>
      <c r="C3848" t="s">
        <v>4483</v>
      </c>
      <c r="D3848">
        <v>137</v>
      </c>
      <c r="E3848">
        <v>535</v>
      </c>
      <c r="F3848">
        <v>2981</v>
      </c>
      <c r="G3848">
        <v>8124</v>
      </c>
      <c r="H3848">
        <v>0.99999999367161996</v>
      </c>
      <c r="I3848">
        <v>0.99999999999997702</v>
      </c>
      <c r="J3848">
        <v>0.95041217501583097</v>
      </c>
      <c r="K3848" t="s">
        <v>26477</v>
      </c>
      <c r="L3848">
        <v>137</v>
      </c>
      <c r="M3848" t="s">
        <v>5133</v>
      </c>
      <c r="N3848">
        <v>4.5957732304595801E-2</v>
      </c>
      <c r="O3848">
        <v>0.25607476635513998</v>
      </c>
    </row>
    <row r="3849" spans="1:15">
      <c r="A3849" t="s">
        <v>4484</v>
      </c>
      <c r="B3849" t="s">
        <v>23511</v>
      </c>
      <c r="C3849" t="s">
        <v>4485</v>
      </c>
      <c r="D3849">
        <v>1128</v>
      </c>
      <c r="E3849">
        <v>6152</v>
      </c>
      <c r="F3849">
        <v>1301</v>
      </c>
      <c r="G3849">
        <v>7804</v>
      </c>
      <c r="H3849" s="34">
        <v>1.2705549947240099E-15</v>
      </c>
      <c r="I3849" s="34">
        <v>2.0505924464029401E-13</v>
      </c>
      <c r="J3849" s="34">
        <v>1.76255247671895E-13</v>
      </c>
      <c r="K3849" t="s">
        <v>26478</v>
      </c>
      <c r="L3849">
        <v>1128</v>
      </c>
      <c r="M3849" t="s">
        <v>5133</v>
      </c>
      <c r="N3849">
        <v>0.86702536510376604</v>
      </c>
      <c r="O3849">
        <v>0.183355006501951</v>
      </c>
    </row>
    <row r="3850" spans="1:15">
      <c r="A3850" t="s">
        <v>4484</v>
      </c>
      <c r="B3850" t="s">
        <v>23518</v>
      </c>
      <c r="C3850" t="s">
        <v>4485</v>
      </c>
      <c r="D3850">
        <v>72</v>
      </c>
      <c r="E3850">
        <v>787</v>
      </c>
      <c r="F3850">
        <v>1183</v>
      </c>
      <c r="G3850">
        <v>7393</v>
      </c>
      <c r="H3850">
        <v>0.99999999869103695</v>
      </c>
      <c r="I3850">
        <v>1</v>
      </c>
      <c r="J3850">
        <v>0.966855260484069</v>
      </c>
      <c r="K3850" t="s">
        <v>26479</v>
      </c>
      <c r="L3850">
        <v>72</v>
      </c>
      <c r="M3850" t="s">
        <v>5133</v>
      </c>
      <c r="N3850">
        <v>6.0862214708368598E-2</v>
      </c>
      <c r="O3850">
        <v>9.1486658195679804E-2</v>
      </c>
    </row>
    <row r="3851" spans="1:15">
      <c r="A3851" t="s">
        <v>4484</v>
      </c>
      <c r="B3851" t="s">
        <v>23513</v>
      </c>
      <c r="C3851" t="s">
        <v>4485</v>
      </c>
      <c r="D3851">
        <v>50</v>
      </c>
      <c r="E3851">
        <v>535</v>
      </c>
      <c r="F3851">
        <v>1332</v>
      </c>
      <c r="G3851">
        <v>8124</v>
      </c>
      <c r="H3851">
        <v>0.99999957210772505</v>
      </c>
      <c r="I3851">
        <v>0.99999999999997702</v>
      </c>
      <c r="J3851">
        <v>0.95041217501583097</v>
      </c>
      <c r="K3851" t="s">
        <v>26480</v>
      </c>
      <c r="L3851">
        <v>50</v>
      </c>
      <c r="M3851" t="s">
        <v>5133</v>
      </c>
      <c r="N3851">
        <v>3.7537537537537503E-2</v>
      </c>
      <c r="O3851">
        <v>9.34579439252336E-2</v>
      </c>
    </row>
    <row r="3852" spans="1:15">
      <c r="A3852" t="s">
        <v>4486</v>
      </c>
      <c r="B3852" t="s">
        <v>23511</v>
      </c>
      <c r="C3852" t="s">
        <v>4487</v>
      </c>
      <c r="D3852">
        <v>43</v>
      </c>
      <c r="E3852">
        <v>6152</v>
      </c>
      <c r="F3852">
        <v>50</v>
      </c>
      <c r="G3852">
        <v>7804</v>
      </c>
      <c r="H3852">
        <v>0.140419536490754</v>
      </c>
      <c r="I3852">
        <v>0.54611425167193095</v>
      </c>
      <c r="J3852">
        <v>0.46940338073728599</v>
      </c>
      <c r="K3852" t="s">
        <v>26481</v>
      </c>
      <c r="L3852">
        <v>43</v>
      </c>
      <c r="M3852" t="s">
        <v>5133</v>
      </c>
      <c r="N3852">
        <v>0.86</v>
      </c>
      <c r="O3852">
        <v>6.9895968790637201E-3</v>
      </c>
    </row>
    <row r="3853" spans="1:15">
      <c r="A3853" t="s">
        <v>4486</v>
      </c>
      <c r="B3853" t="s">
        <v>23518</v>
      </c>
      <c r="C3853" t="s">
        <v>4487</v>
      </c>
      <c r="D3853">
        <v>3</v>
      </c>
      <c r="E3853">
        <v>787</v>
      </c>
      <c r="F3853">
        <v>44</v>
      </c>
      <c r="G3853">
        <v>7393</v>
      </c>
      <c r="H3853">
        <v>0.86179764422680205</v>
      </c>
      <c r="I3853">
        <v>1</v>
      </c>
      <c r="J3853">
        <v>0.966855260484069</v>
      </c>
      <c r="K3853" t="s">
        <v>26482</v>
      </c>
      <c r="L3853">
        <v>3</v>
      </c>
      <c r="M3853" t="s">
        <v>5133</v>
      </c>
      <c r="N3853">
        <v>6.8181818181818205E-2</v>
      </c>
      <c r="O3853">
        <v>3.8119440914866601E-3</v>
      </c>
    </row>
    <row r="3854" spans="1:15">
      <c r="A3854" t="s">
        <v>4488</v>
      </c>
      <c r="B3854" t="s">
        <v>23511</v>
      </c>
      <c r="C3854" t="s">
        <v>4489</v>
      </c>
      <c r="D3854">
        <v>7</v>
      </c>
      <c r="E3854">
        <v>6152</v>
      </c>
      <c r="F3854">
        <v>8</v>
      </c>
      <c r="G3854">
        <v>7804</v>
      </c>
      <c r="H3854">
        <v>0.46943957161060701</v>
      </c>
      <c r="I3854">
        <v>0.96083957126938102</v>
      </c>
      <c r="J3854">
        <v>0.82587360011061495</v>
      </c>
      <c r="K3854" t="s">
        <v>26483</v>
      </c>
      <c r="L3854">
        <v>7</v>
      </c>
      <c r="M3854" t="s">
        <v>5133</v>
      </c>
      <c r="N3854">
        <v>0.875</v>
      </c>
      <c r="O3854">
        <v>1.13784135240572E-3</v>
      </c>
    </row>
    <row r="3855" spans="1:15">
      <c r="A3855" t="s">
        <v>4490</v>
      </c>
      <c r="B3855" t="s">
        <v>23511</v>
      </c>
      <c r="C3855" t="s">
        <v>4491</v>
      </c>
      <c r="D3855">
        <v>24</v>
      </c>
      <c r="E3855">
        <v>6152</v>
      </c>
      <c r="F3855">
        <v>29</v>
      </c>
      <c r="G3855">
        <v>7804</v>
      </c>
      <c r="H3855">
        <v>0.40176100238644102</v>
      </c>
      <c r="I3855">
        <v>0.91525479399875698</v>
      </c>
      <c r="J3855">
        <v>0.78669196642228301</v>
      </c>
      <c r="K3855" t="s">
        <v>26484</v>
      </c>
      <c r="L3855">
        <v>24</v>
      </c>
      <c r="M3855" t="s">
        <v>5133</v>
      </c>
      <c r="N3855">
        <v>0.82758620689655205</v>
      </c>
      <c r="O3855">
        <v>3.90117035110533E-3</v>
      </c>
    </row>
    <row r="3856" spans="1:15">
      <c r="A3856" t="s">
        <v>4490</v>
      </c>
      <c r="B3856" t="s">
        <v>23518</v>
      </c>
      <c r="C3856" t="s">
        <v>4491</v>
      </c>
      <c r="D3856">
        <v>3</v>
      </c>
      <c r="E3856">
        <v>787</v>
      </c>
      <c r="F3856">
        <v>26</v>
      </c>
      <c r="G3856">
        <v>7393</v>
      </c>
      <c r="H3856">
        <v>0.53353904930310803</v>
      </c>
      <c r="I3856">
        <v>1</v>
      </c>
      <c r="J3856">
        <v>0.966855260484069</v>
      </c>
      <c r="K3856" t="s">
        <v>26482</v>
      </c>
      <c r="L3856">
        <v>3</v>
      </c>
      <c r="M3856" t="s">
        <v>5133</v>
      </c>
      <c r="N3856">
        <v>0.115384615384615</v>
      </c>
      <c r="O3856">
        <v>3.8119440914866601E-3</v>
      </c>
    </row>
    <row r="3857" spans="1:15">
      <c r="A3857" t="s">
        <v>4492</v>
      </c>
      <c r="B3857" t="s">
        <v>23518</v>
      </c>
      <c r="C3857" t="s">
        <v>4493</v>
      </c>
      <c r="D3857">
        <v>4</v>
      </c>
      <c r="E3857">
        <v>787</v>
      </c>
      <c r="F3857">
        <v>63</v>
      </c>
      <c r="G3857">
        <v>7393</v>
      </c>
      <c r="H3857">
        <v>0.91485133123029205</v>
      </c>
      <c r="I3857">
        <v>1</v>
      </c>
      <c r="J3857">
        <v>0.966855260484069</v>
      </c>
      <c r="K3857" t="s">
        <v>26485</v>
      </c>
      <c r="L3857">
        <v>4</v>
      </c>
      <c r="M3857" t="s">
        <v>5133</v>
      </c>
      <c r="N3857">
        <v>6.3492063492063502E-2</v>
      </c>
      <c r="O3857">
        <v>5.0825921219822103E-3</v>
      </c>
    </row>
    <row r="3858" spans="1:15">
      <c r="A3858" t="s">
        <v>4492</v>
      </c>
      <c r="B3858" t="s">
        <v>23511</v>
      </c>
      <c r="C3858" t="s">
        <v>4493</v>
      </c>
      <c r="D3858">
        <v>57</v>
      </c>
      <c r="E3858">
        <v>6152</v>
      </c>
      <c r="F3858">
        <v>65</v>
      </c>
      <c r="G3858">
        <v>7804</v>
      </c>
      <c r="H3858">
        <v>4.8253838480568301E-2</v>
      </c>
      <c r="I3858">
        <v>0.26436229262170002</v>
      </c>
      <c r="J3858">
        <v>0.22722819174957601</v>
      </c>
      <c r="K3858" t="s">
        <v>26486</v>
      </c>
      <c r="L3858">
        <v>57</v>
      </c>
      <c r="M3858" t="s">
        <v>5133</v>
      </c>
      <c r="N3858">
        <v>0.87692307692307703</v>
      </c>
      <c r="O3858">
        <v>9.2652795838751596E-3</v>
      </c>
    </row>
    <row r="3859" spans="1:15">
      <c r="A3859" t="s">
        <v>4492</v>
      </c>
      <c r="B3859" t="s">
        <v>23513</v>
      </c>
      <c r="C3859" t="s">
        <v>4493</v>
      </c>
      <c r="D3859">
        <v>2</v>
      </c>
      <c r="E3859">
        <v>535</v>
      </c>
      <c r="F3859">
        <v>53</v>
      </c>
      <c r="G3859">
        <v>8124</v>
      </c>
      <c r="H3859">
        <v>0.87277908631852696</v>
      </c>
      <c r="I3859">
        <v>0.99999999999997702</v>
      </c>
      <c r="J3859">
        <v>0.95041217501583097</v>
      </c>
      <c r="K3859" t="s">
        <v>26487</v>
      </c>
      <c r="L3859">
        <v>2</v>
      </c>
      <c r="M3859" t="s">
        <v>5133</v>
      </c>
      <c r="N3859">
        <v>3.77358490566038E-2</v>
      </c>
      <c r="O3859">
        <v>3.7383177570093499E-3</v>
      </c>
    </row>
    <row r="3860" spans="1:15">
      <c r="A3860" t="s">
        <v>4494</v>
      </c>
      <c r="B3860" t="s">
        <v>23511</v>
      </c>
      <c r="C3860" t="s">
        <v>4495</v>
      </c>
      <c r="D3860">
        <v>882</v>
      </c>
      <c r="E3860">
        <v>6152</v>
      </c>
      <c r="F3860">
        <v>1021</v>
      </c>
      <c r="G3860">
        <v>7804</v>
      </c>
      <c r="H3860" s="34">
        <v>2.44594935699018E-11</v>
      </c>
      <c r="I3860" s="34">
        <v>1.9577537739486499E-9</v>
      </c>
      <c r="J3860" s="34">
        <v>1.68275454692718E-9</v>
      </c>
      <c r="K3860" t="s">
        <v>26488</v>
      </c>
      <c r="L3860">
        <v>882</v>
      </c>
      <c r="M3860" t="s">
        <v>5133</v>
      </c>
      <c r="N3860">
        <v>0.86385896180215505</v>
      </c>
      <c r="O3860">
        <v>0.143368010403121</v>
      </c>
    </row>
    <row r="3861" spans="1:15">
      <c r="A3861" t="s">
        <v>4494</v>
      </c>
      <c r="B3861" t="s">
        <v>23513</v>
      </c>
      <c r="C3861" t="s">
        <v>4495</v>
      </c>
      <c r="D3861">
        <v>45</v>
      </c>
      <c r="E3861">
        <v>535</v>
      </c>
      <c r="F3861">
        <v>1056</v>
      </c>
      <c r="G3861">
        <v>8124</v>
      </c>
      <c r="H3861">
        <v>0.99977215233353001</v>
      </c>
      <c r="I3861">
        <v>0.99999999999997702</v>
      </c>
      <c r="J3861">
        <v>0.95041217501583097</v>
      </c>
      <c r="K3861" t="s">
        <v>26489</v>
      </c>
      <c r="L3861">
        <v>45</v>
      </c>
      <c r="M3861" t="s">
        <v>5133</v>
      </c>
      <c r="N3861">
        <v>4.2613636363636402E-2</v>
      </c>
      <c r="O3861">
        <v>8.4112149532710304E-2</v>
      </c>
    </row>
    <row r="3862" spans="1:15">
      <c r="A3862" t="s">
        <v>4494</v>
      </c>
      <c r="B3862" t="s">
        <v>23518</v>
      </c>
      <c r="C3862" t="s">
        <v>4495</v>
      </c>
      <c r="D3862">
        <v>58</v>
      </c>
      <c r="E3862">
        <v>787</v>
      </c>
      <c r="F3862">
        <v>892</v>
      </c>
      <c r="G3862">
        <v>7393</v>
      </c>
      <c r="H3862">
        <v>0.99999778730412303</v>
      </c>
      <c r="I3862">
        <v>1</v>
      </c>
      <c r="J3862">
        <v>0.966855260484069</v>
      </c>
      <c r="K3862" t="s">
        <v>26490</v>
      </c>
      <c r="L3862">
        <v>58</v>
      </c>
      <c r="M3862" t="s">
        <v>5133</v>
      </c>
      <c r="N3862">
        <v>6.5022421524663698E-2</v>
      </c>
      <c r="O3862">
        <v>7.3697585768742094E-2</v>
      </c>
    </row>
    <row r="3863" spans="1:15">
      <c r="A3863" t="s">
        <v>4496</v>
      </c>
      <c r="B3863" t="s">
        <v>23513</v>
      </c>
      <c r="C3863" t="s">
        <v>4497</v>
      </c>
      <c r="D3863">
        <v>2</v>
      </c>
      <c r="E3863">
        <v>535</v>
      </c>
      <c r="F3863">
        <v>30</v>
      </c>
      <c r="G3863">
        <v>8124</v>
      </c>
      <c r="H3863">
        <v>0.59693985221443202</v>
      </c>
      <c r="I3863">
        <v>0.99999999999997702</v>
      </c>
      <c r="J3863">
        <v>0.95041217501583097</v>
      </c>
      <c r="K3863" t="s">
        <v>26491</v>
      </c>
      <c r="L3863">
        <v>2</v>
      </c>
      <c r="M3863" t="s">
        <v>5133</v>
      </c>
      <c r="N3863">
        <v>6.6666666666666693E-2</v>
      </c>
      <c r="O3863">
        <v>3.7383177570093499E-3</v>
      </c>
    </row>
    <row r="3864" spans="1:15">
      <c r="A3864" t="s">
        <v>4496</v>
      </c>
      <c r="B3864" t="s">
        <v>23511</v>
      </c>
      <c r="C3864" t="s">
        <v>4497</v>
      </c>
      <c r="D3864">
        <v>22</v>
      </c>
      <c r="E3864">
        <v>6152</v>
      </c>
      <c r="F3864">
        <v>27</v>
      </c>
      <c r="G3864">
        <v>7804</v>
      </c>
      <c r="H3864">
        <v>0.47788940582790401</v>
      </c>
      <c r="I3864">
        <v>0.96083957126938102</v>
      </c>
      <c r="J3864">
        <v>0.82587360011061495</v>
      </c>
      <c r="K3864" t="s">
        <v>26492</v>
      </c>
      <c r="L3864">
        <v>22</v>
      </c>
      <c r="M3864" t="s">
        <v>5133</v>
      </c>
      <c r="N3864">
        <v>0.81481481481481499</v>
      </c>
      <c r="O3864">
        <v>3.57607282184655E-3</v>
      </c>
    </row>
    <row r="3865" spans="1:15">
      <c r="A3865" t="s">
        <v>4496</v>
      </c>
      <c r="B3865" t="s">
        <v>23518</v>
      </c>
      <c r="C3865" t="s">
        <v>4497</v>
      </c>
      <c r="D3865">
        <v>3</v>
      </c>
      <c r="E3865">
        <v>787</v>
      </c>
      <c r="F3865">
        <v>26</v>
      </c>
      <c r="G3865">
        <v>7393</v>
      </c>
      <c r="H3865">
        <v>0.53353904930310803</v>
      </c>
      <c r="I3865">
        <v>1</v>
      </c>
      <c r="J3865">
        <v>0.966855260484069</v>
      </c>
      <c r="K3865" t="s">
        <v>26493</v>
      </c>
      <c r="L3865">
        <v>3</v>
      </c>
      <c r="M3865" t="s">
        <v>5133</v>
      </c>
      <c r="N3865">
        <v>0.115384615384615</v>
      </c>
      <c r="O3865">
        <v>3.8119440914866601E-3</v>
      </c>
    </row>
    <row r="3866" spans="1:15">
      <c r="A3866" t="s">
        <v>4498</v>
      </c>
      <c r="B3866" t="s">
        <v>23518</v>
      </c>
      <c r="C3866" t="s">
        <v>4499</v>
      </c>
      <c r="D3866">
        <v>17</v>
      </c>
      <c r="E3866">
        <v>787</v>
      </c>
      <c r="F3866">
        <v>267</v>
      </c>
      <c r="G3866">
        <v>7393</v>
      </c>
      <c r="H3866">
        <v>0.99475983155891401</v>
      </c>
      <c r="I3866">
        <v>1</v>
      </c>
      <c r="J3866">
        <v>0.966855260484069</v>
      </c>
      <c r="K3866" t="s">
        <v>26494</v>
      </c>
      <c r="L3866">
        <v>17</v>
      </c>
      <c r="M3866" t="s">
        <v>5133</v>
      </c>
      <c r="N3866">
        <v>6.3670411985018702E-2</v>
      </c>
      <c r="O3866">
        <v>2.1601016518424401E-2</v>
      </c>
    </row>
    <row r="3867" spans="1:15">
      <c r="A3867" t="s">
        <v>4498</v>
      </c>
      <c r="B3867" t="s">
        <v>23513</v>
      </c>
      <c r="C3867" t="s">
        <v>4499</v>
      </c>
      <c r="D3867">
        <v>8</v>
      </c>
      <c r="E3867">
        <v>535</v>
      </c>
      <c r="F3867">
        <v>331</v>
      </c>
      <c r="G3867">
        <v>8124</v>
      </c>
      <c r="H3867">
        <v>0.99987389235924495</v>
      </c>
      <c r="I3867">
        <v>0.99999999999997702</v>
      </c>
      <c r="J3867">
        <v>0.95041217501583097</v>
      </c>
      <c r="K3867" t="s">
        <v>26495</v>
      </c>
      <c r="L3867">
        <v>8</v>
      </c>
      <c r="M3867" t="s">
        <v>5133</v>
      </c>
      <c r="N3867">
        <v>2.4169184290030201E-2</v>
      </c>
      <c r="O3867">
        <v>1.4953271028037399E-2</v>
      </c>
    </row>
    <row r="3868" spans="1:15">
      <c r="A3868" t="s">
        <v>4498</v>
      </c>
      <c r="B3868" t="s">
        <v>23511</v>
      </c>
      <c r="C3868" t="s">
        <v>4499</v>
      </c>
      <c r="D3868">
        <v>276</v>
      </c>
      <c r="E3868">
        <v>6152</v>
      </c>
      <c r="F3868">
        <v>312</v>
      </c>
      <c r="G3868">
        <v>7804</v>
      </c>
      <c r="H3868" s="34">
        <v>4.3463015078808701E-6</v>
      </c>
      <c r="I3868">
        <v>1.31659502600268E-4</v>
      </c>
      <c r="J3868">
        <v>1.13165725738799E-4</v>
      </c>
      <c r="K3868" t="s">
        <v>26496</v>
      </c>
      <c r="L3868">
        <v>276</v>
      </c>
      <c r="M3868" t="s">
        <v>5133</v>
      </c>
      <c r="N3868">
        <v>0.88461538461538503</v>
      </c>
      <c r="O3868">
        <v>4.4863459037711301E-2</v>
      </c>
    </row>
    <row r="3869" spans="1:15">
      <c r="A3869" t="s">
        <v>4500</v>
      </c>
      <c r="B3869" t="s">
        <v>23511</v>
      </c>
      <c r="C3869" t="s">
        <v>4501</v>
      </c>
      <c r="D3869">
        <v>8</v>
      </c>
      <c r="E3869">
        <v>6152</v>
      </c>
      <c r="F3869">
        <v>8</v>
      </c>
      <c r="G3869">
        <v>7804</v>
      </c>
      <c r="H3869">
        <v>0.148995721685201</v>
      </c>
      <c r="I3869">
        <v>0.54611425167193095</v>
      </c>
      <c r="J3869">
        <v>0.46940338073728599</v>
      </c>
      <c r="K3869" t="s">
        <v>26497</v>
      </c>
      <c r="L3869">
        <v>8</v>
      </c>
      <c r="M3869" t="s">
        <v>5133</v>
      </c>
      <c r="N3869">
        <v>1</v>
      </c>
      <c r="O3869">
        <v>1.3003901170351099E-3</v>
      </c>
    </row>
    <row r="3870" spans="1:15">
      <c r="A3870" t="s">
        <v>4502</v>
      </c>
      <c r="B3870" t="s">
        <v>23518</v>
      </c>
      <c r="C3870" t="s">
        <v>4503</v>
      </c>
      <c r="D3870">
        <v>2</v>
      </c>
      <c r="E3870">
        <v>787</v>
      </c>
      <c r="F3870">
        <v>7</v>
      </c>
      <c r="G3870">
        <v>7393</v>
      </c>
      <c r="H3870">
        <v>0.16585350806365901</v>
      </c>
      <c r="I3870">
        <v>0.82859402353427802</v>
      </c>
      <c r="J3870">
        <v>0.80113049045977802</v>
      </c>
      <c r="K3870" t="s">
        <v>26498</v>
      </c>
      <c r="L3870">
        <v>2</v>
      </c>
      <c r="M3870" t="s">
        <v>5133</v>
      </c>
      <c r="N3870">
        <v>0.28571428571428598</v>
      </c>
      <c r="O3870">
        <v>2.5412960609911099E-3</v>
      </c>
    </row>
    <row r="3871" spans="1:15">
      <c r="A3871" t="s">
        <v>4502</v>
      </c>
      <c r="B3871" t="s">
        <v>23511</v>
      </c>
      <c r="C3871" t="s">
        <v>4503</v>
      </c>
      <c r="D3871">
        <v>3</v>
      </c>
      <c r="E3871">
        <v>6152</v>
      </c>
      <c r="F3871">
        <v>7</v>
      </c>
      <c r="G3871">
        <v>7804</v>
      </c>
      <c r="H3871">
        <v>0.993960019178175</v>
      </c>
      <c r="I3871">
        <v>1</v>
      </c>
      <c r="J3871">
        <v>0.85953329234717102</v>
      </c>
      <c r="K3871" t="s">
        <v>26499</v>
      </c>
      <c r="L3871">
        <v>3</v>
      </c>
      <c r="M3871" t="s">
        <v>5133</v>
      </c>
      <c r="N3871">
        <v>0.42857142857142899</v>
      </c>
      <c r="O3871">
        <v>4.8764629388816603E-4</v>
      </c>
    </row>
    <row r="3872" spans="1:15">
      <c r="A3872" t="s">
        <v>4502</v>
      </c>
      <c r="B3872" t="s">
        <v>23513</v>
      </c>
      <c r="C3872" t="s">
        <v>4503</v>
      </c>
      <c r="D3872">
        <v>2</v>
      </c>
      <c r="E3872">
        <v>535</v>
      </c>
      <c r="F3872">
        <v>7</v>
      </c>
      <c r="G3872">
        <v>8124</v>
      </c>
      <c r="H3872">
        <v>7.2881032852052594E-2</v>
      </c>
      <c r="I3872">
        <v>0.47111571080376702</v>
      </c>
      <c r="J3872">
        <v>0.447754107389148</v>
      </c>
      <c r="K3872" t="s">
        <v>25056</v>
      </c>
      <c r="L3872">
        <v>2</v>
      </c>
      <c r="M3872" t="s">
        <v>5133</v>
      </c>
      <c r="N3872">
        <v>0.28571428571428598</v>
      </c>
      <c r="O3872">
        <v>3.7383177570093499E-3</v>
      </c>
    </row>
    <row r="3873" spans="1:15">
      <c r="A3873" t="s">
        <v>4504</v>
      </c>
      <c r="B3873" t="s">
        <v>23511</v>
      </c>
      <c r="C3873" t="s">
        <v>4505</v>
      </c>
      <c r="D3873">
        <v>131</v>
      </c>
      <c r="E3873">
        <v>6152</v>
      </c>
      <c r="F3873">
        <v>144</v>
      </c>
      <c r="G3873">
        <v>7804</v>
      </c>
      <c r="H3873" s="34">
        <v>7.2261754555114806E-5</v>
      </c>
      <c r="I3873">
        <v>1.52992897547334E-3</v>
      </c>
      <c r="J3873">
        <v>1.3150248893459399E-3</v>
      </c>
      <c r="K3873" t="s">
        <v>26500</v>
      </c>
      <c r="L3873">
        <v>131</v>
      </c>
      <c r="M3873" t="s">
        <v>5133</v>
      </c>
      <c r="N3873">
        <v>0.90972222222222199</v>
      </c>
      <c r="O3873">
        <v>2.1293888166449899E-2</v>
      </c>
    </row>
    <row r="3874" spans="1:15">
      <c r="A3874" t="s">
        <v>4504</v>
      </c>
      <c r="B3874" t="s">
        <v>23518</v>
      </c>
      <c r="C3874" t="s">
        <v>4505</v>
      </c>
      <c r="D3874">
        <v>6</v>
      </c>
      <c r="E3874">
        <v>787</v>
      </c>
      <c r="F3874">
        <v>116</v>
      </c>
      <c r="G3874">
        <v>7393</v>
      </c>
      <c r="H3874">
        <v>0.98804259995674304</v>
      </c>
      <c r="I3874">
        <v>1</v>
      </c>
      <c r="J3874">
        <v>0.966855260484069</v>
      </c>
      <c r="K3874" t="s">
        <v>26501</v>
      </c>
      <c r="L3874">
        <v>6</v>
      </c>
      <c r="M3874" t="s">
        <v>5133</v>
      </c>
      <c r="N3874">
        <v>5.1724137931034503E-2</v>
      </c>
      <c r="O3874">
        <v>7.6238881829733202E-3</v>
      </c>
    </row>
    <row r="3875" spans="1:15">
      <c r="A3875" t="s">
        <v>4504</v>
      </c>
      <c r="B3875" t="s">
        <v>23513</v>
      </c>
      <c r="C3875" t="s">
        <v>4505</v>
      </c>
      <c r="D3875">
        <v>2</v>
      </c>
      <c r="E3875">
        <v>535</v>
      </c>
      <c r="F3875">
        <v>159</v>
      </c>
      <c r="G3875">
        <v>8124</v>
      </c>
      <c r="H3875">
        <v>0.99977969815113299</v>
      </c>
      <c r="I3875">
        <v>0.99999999999997702</v>
      </c>
      <c r="J3875">
        <v>0.95041217501583097</v>
      </c>
      <c r="K3875" t="s">
        <v>26502</v>
      </c>
      <c r="L3875">
        <v>2</v>
      </c>
      <c r="M3875" t="s">
        <v>5133</v>
      </c>
      <c r="N3875">
        <v>1.25786163522013E-2</v>
      </c>
      <c r="O3875">
        <v>3.7383177570093499E-3</v>
      </c>
    </row>
    <row r="3876" spans="1:15">
      <c r="A3876" t="s">
        <v>4506</v>
      </c>
      <c r="B3876" t="s">
        <v>23511</v>
      </c>
      <c r="C3876" t="s">
        <v>4507</v>
      </c>
      <c r="D3876">
        <v>2</v>
      </c>
      <c r="E3876">
        <v>6152</v>
      </c>
      <c r="F3876">
        <v>2</v>
      </c>
      <c r="G3876">
        <v>7804</v>
      </c>
      <c r="H3876">
        <v>0.62141708038142995</v>
      </c>
      <c r="I3876">
        <v>0.968912233598893</v>
      </c>
      <c r="J3876">
        <v>0.832812322140707</v>
      </c>
      <c r="K3876" t="s">
        <v>26503</v>
      </c>
      <c r="L3876">
        <v>2</v>
      </c>
      <c r="M3876" t="s">
        <v>5133</v>
      </c>
      <c r="N3876">
        <v>1</v>
      </c>
      <c r="O3876">
        <v>3.2509752925877802E-4</v>
      </c>
    </row>
    <row r="3877" spans="1:15">
      <c r="A3877" t="s">
        <v>4508</v>
      </c>
      <c r="B3877" t="s">
        <v>23518</v>
      </c>
      <c r="C3877" t="s">
        <v>4509</v>
      </c>
      <c r="D3877">
        <v>1</v>
      </c>
      <c r="E3877">
        <v>787</v>
      </c>
      <c r="F3877">
        <v>11</v>
      </c>
      <c r="G3877">
        <v>7393</v>
      </c>
      <c r="H3877">
        <v>0.71032488019926399</v>
      </c>
      <c r="I3877">
        <v>1</v>
      </c>
      <c r="J3877">
        <v>0.966855260484069</v>
      </c>
      <c r="K3877" t="s">
        <v>24091</v>
      </c>
      <c r="L3877">
        <v>1</v>
      </c>
      <c r="M3877" t="s">
        <v>5133</v>
      </c>
      <c r="N3877">
        <v>9.0909090909090898E-2</v>
      </c>
      <c r="O3877">
        <v>1.27064803049555E-3</v>
      </c>
    </row>
    <row r="3878" spans="1:15">
      <c r="A3878" t="s">
        <v>4508</v>
      </c>
      <c r="B3878" t="s">
        <v>23511</v>
      </c>
      <c r="C3878" t="s">
        <v>4509</v>
      </c>
      <c r="D3878">
        <v>12</v>
      </c>
      <c r="E3878">
        <v>6152</v>
      </c>
      <c r="F3878">
        <v>13</v>
      </c>
      <c r="G3878">
        <v>7804</v>
      </c>
      <c r="H3878">
        <v>0.20366351383502801</v>
      </c>
      <c r="I3878">
        <v>0.658478585781888</v>
      </c>
      <c r="J3878">
        <v>0.56598426677721503</v>
      </c>
      <c r="K3878" t="s">
        <v>26504</v>
      </c>
      <c r="L3878">
        <v>12</v>
      </c>
      <c r="M3878" t="s">
        <v>5133</v>
      </c>
      <c r="N3878">
        <v>0.92307692307692302</v>
      </c>
      <c r="O3878">
        <v>1.95058517555267E-3</v>
      </c>
    </row>
    <row r="3879" spans="1:15">
      <c r="A3879" t="s">
        <v>4510</v>
      </c>
      <c r="B3879" t="s">
        <v>23513</v>
      </c>
      <c r="C3879" t="s">
        <v>4511</v>
      </c>
      <c r="D3879">
        <v>1</v>
      </c>
      <c r="E3879">
        <v>535</v>
      </c>
      <c r="F3879">
        <v>48</v>
      </c>
      <c r="G3879">
        <v>8124</v>
      </c>
      <c r="H3879">
        <v>0.96236132034616895</v>
      </c>
      <c r="I3879">
        <v>0.99999999999997702</v>
      </c>
      <c r="J3879">
        <v>0.95041217501583097</v>
      </c>
      <c r="K3879" t="s">
        <v>25419</v>
      </c>
      <c r="L3879">
        <v>1</v>
      </c>
      <c r="M3879" t="s">
        <v>5133</v>
      </c>
      <c r="N3879">
        <v>2.0833333333333301E-2</v>
      </c>
      <c r="O3879">
        <v>1.8691588785046699E-3</v>
      </c>
    </row>
    <row r="3880" spans="1:15">
      <c r="A3880" t="s">
        <v>4510</v>
      </c>
      <c r="B3880" t="s">
        <v>23511</v>
      </c>
      <c r="C3880" t="s">
        <v>4511</v>
      </c>
      <c r="D3880">
        <v>36</v>
      </c>
      <c r="E3880">
        <v>6152</v>
      </c>
      <c r="F3880">
        <v>37</v>
      </c>
      <c r="G3880">
        <v>7804</v>
      </c>
      <c r="H3880">
        <v>1.6182207573448E-3</v>
      </c>
      <c r="I3880">
        <v>1.9619930241452699E-2</v>
      </c>
      <c r="J3880">
        <v>1.68639832360577E-2</v>
      </c>
      <c r="K3880" t="s">
        <v>26505</v>
      </c>
      <c r="L3880">
        <v>36</v>
      </c>
      <c r="M3880" t="s">
        <v>5133</v>
      </c>
      <c r="N3880">
        <v>0.97297297297297303</v>
      </c>
      <c r="O3880">
        <v>5.8517555266580003E-3</v>
      </c>
    </row>
    <row r="3881" spans="1:15">
      <c r="A3881" t="s">
        <v>4512</v>
      </c>
      <c r="B3881" t="s">
        <v>23513</v>
      </c>
      <c r="C3881" t="s">
        <v>4513</v>
      </c>
      <c r="D3881">
        <v>1</v>
      </c>
      <c r="E3881">
        <v>535</v>
      </c>
      <c r="F3881">
        <v>4</v>
      </c>
      <c r="G3881">
        <v>8124</v>
      </c>
      <c r="H3881">
        <v>0.23855956797771199</v>
      </c>
      <c r="I3881">
        <v>0.85273230586348503</v>
      </c>
      <c r="J3881">
        <v>0.81044716552199803</v>
      </c>
      <c r="K3881" t="s">
        <v>25419</v>
      </c>
      <c r="L3881">
        <v>1</v>
      </c>
      <c r="M3881" t="s">
        <v>5133</v>
      </c>
      <c r="N3881">
        <v>0.25</v>
      </c>
      <c r="O3881">
        <v>1.8691588785046699E-3</v>
      </c>
    </row>
    <row r="3882" spans="1:15">
      <c r="A3882" t="s">
        <v>4512</v>
      </c>
      <c r="B3882" t="s">
        <v>23511</v>
      </c>
      <c r="C3882" t="s">
        <v>4513</v>
      </c>
      <c r="D3882">
        <v>3</v>
      </c>
      <c r="E3882">
        <v>6152</v>
      </c>
      <c r="F3882">
        <v>4</v>
      </c>
      <c r="G3882">
        <v>7804</v>
      </c>
      <c r="H3882">
        <v>0.80103341611958101</v>
      </c>
      <c r="I3882">
        <v>0.968912233598893</v>
      </c>
      <c r="J3882">
        <v>0.832812322140707</v>
      </c>
      <c r="K3882" t="s">
        <v>26506</v>
      </c>
      <c r="L3882">
        <v>3</v>
      </c>
      <c r="M3882" t="s">
        <v>5133</v>
      </c>
      <c r="N3882">
        <v>0.75</v>
      </c>
      <c r="O3882">
        <v>4.8764629388816603E-4</v>
      </c>
    </row>
    <row r="3883" spans="1:15">
      <c r="A3883" t="s">
        <v>4514</v>
      </c>
      <c r="B3883" t="s">
        <v>23518</v>
      </c>
      <c r="C3883" t="s">
        <v>4515</v>
      </c>
      <c r="D3883">
        <v>1</v>
      </c>
      <c r="E3883">
        <v>787</v>
      </c>
      <c r="F3883">
        <v>77</v>
      </c>
      <c r="G3883">
        <v>7393</v>
      </c>
      <c r="H3883">
        <v>0.99983577200968399</v>
      </c>
      <c r="I3883">
        <v>1</v>
      </c>
      <c r="J3883">
        <v>0.966855260484069</v>
      </c>
      <c r="K3883" t="s">
        <v>23930</v>
      </c>
      <c r="L3883">
        <v>1</v>
      </c>
      <c r="M3883" t="s">
        <v>5133</v>
      </c>
      <c r="N3883">
        <v>1.2987012987013E-2</v>
      </c>
      <c r="O3883">
        <v>1.27064803049555E-3</v>
      </c>
    </row>
    <row r="3884" spans="1:15">
      <c r="A3884" t="s">
        <v>4514</v>
      </c>
      <c r="B3884" t="s">
        <v>23513</v>
      </c>
      <c r="C3884" t="s">
        <v>4515</v>
      </c>
      <c r="D3884">
        <v>2</v>
      </c>
      <c r="E3884">
        <v>535</v>
      </c>
      <c r="F3884">
        <v>108</v>
      </c>
      <c r="G3884">
        <v>8124</v>
      </c>
      <c r="H3884">
        <v>0.99471009942228905</v>
      </c>
      <c r="I3884">
        <v>0.99999999999997702</v>
      </c>
      <c r="J3884">
        <v>0.95041217501583097</v>
      </c>
      <c r="K3884" t="s">
        <v>26502</v>
      </c>
      <c r="L3884">
        <v>2</v>
      </c>
      <c r="M3884" t="s">
        <v>5133</v>
      </c>
      <c r="N3884">
        <v>1.85185185185185E-2</v>
      </c>
      <c r="O3884">
        <v>3.7383177570093499E-3</v>
      </c>
    </row>
    <row r="3885" spans="1:15">
      <c r="A3885" t="s">
        <v>4514</v>
      </c>
      <c r="B3885" t="s">
        <v>23511</v>
      </c>
      <c r="C3885" t="s">
        <v>4515</v>
      </c>
      <c r="D3885">
        <v>93</v>
      </c>
      <c r="E3885">
        <v>6152</v>
      </c>
      <c r="F3885">
        <v>99</v>
      </c>
      <c r="G3885">
        <v>7804</v>
      </c>
      <c r="H3885" s="34">
        <v>2.95226025498576E-5</v>
      </c>
      <c r="I3885">
        <v>6.9923167475655101E-4</v>
      </c>
      <c r="J3885">
        <v>6.0101290351692398E-4</v>
      </c>
      <c r="K3885" t="s">
        <v>26507</v>
      </c>
      <c r="L3885">
        <v>93</v>
      </c>
      <c r="M3885" t="s">
        <v>5133</v>
      </c>
      <c r="N3885">
        <v>0.939393939393939</v>
      </c>
      <c r="O3885">
        <v>1.51170351105332E-2</v>
      </c>
    </row>
    <row r="3886" spans="1:15">
      <c r="A3886" t="s">
        <v>4516</v>
      </c>
      <c r="B3886" t="s">
        <v>23518</v>
      </c>
      <c r="C3886" t="s">
        <v>4517</v>
      </c>
      <c r="D3886">
        <v>55</v>
      </c>
      <c r="E3886">
        <v>787</v>
      </c>
      <c r="F3886">
        <v>895</v>
      </c>
      <c r="G3886">
        <v>7393</v>
      </c>
      <c r="H3886">
        <v>0.99999974461864505</v>
      </c>
      <c r="I3886">
        <v>1</v>
      </c>
      <c r="J3886">
        <v>0.966855260484069</v>
      </c>
      <c r="K3886" t="s">
        <v>26508</v>
      </c>
      <c r="L3886">
        <v>55</v>
      </c>
      <c r="M3886" t="s">
        <v>5133</v>
      </c>
      <c r="N3886">
        <v>6.1452513966480403E-2</v>
      </c>
      <c r="O3886">
        <v>6.9885641677255403E-2</v>
      </c>
    </row>
    <row r="3887" spans="1:15">
      <c r="A3887" t="s">
        <v>4516</v>
      </c>
      <c r="B3887" t="s">
        <v>23511</v>
      </c>
      <c r="C3887" t="s">
        <v>4517</v>
      </c>
      <c r="D3887">
        <v>842</v>
      </c>
      <c r="E3887">
        <v>6152</v>
      </c>
      <c r="F3887">
        <v>979</v>
      </c>
      <c r="G3887">
        <v>7804</v>
      </c>
      <c r="H3887" s="34">
        <v>6.1555158282158505E-10</v>
      </c>
      <c r="I3887" s="34">
        <v>4.0133147899857598E-8</v>
      </c>
      <c r="J3887" s="34">
        <v>3.4495776746620601E-8</v>
      </c>
      <c r="K3887" t="s">
        <v>26509</v>
      </c>
      <c r="L3887">
        <v>842</v>
      </c>
      <c r="M3887" t="s">
        <v>5133</v>
      </c>
      <c r="N3887">
        <v>0.860061287027579</v>
      </c>
      <c r="O3887">
        <v>0.136866059817945</v>
      </c>
    </row>
    <row r="3888" spans="1:15">
      <c r="A3888" t="s">
        <v>4516</v>
      </c>
      <c r="B3888" t="s">
        <v>23513</v>
      </c>
      <c r="C3888" t="s">
        <v>4517</v>
      </c>
      <c r="D3888">
        <v>45</v>
      </c>
      <c r="E3888">
        <v>535</v>
      </c>
      <c r="F3888">
        <v>1000</v>
      </c>
      <c r="G3888">
        <v>8124</v>
      </c>
      <c r="H3888">
        <v>0.99881339138932301</v>
      </c>
      <c r="I3888">
        <v>0.99999999999997702</v>
      </c>
      <c r="J3888">
        <v>0.95041217501583097</v>
      </c>
      <c r="K3888" t="s">
        <v>26510</v>
      </c>
      <c r="L3888">
        <v>45</v>
      </c>
      <c r="M3888" t="s">
        <v>5133</v>
      </c>
      <c r="N3888">
        <v>4.4999999999999998E-2</v>
      </c>
      <c r="O3888">
        <v>8.4112149532710304E-2</v>
      </c>
    </row>
    <row r="3889" spans="1:15">
      <c r="A3889" t="s">
        <v>4518</v>
      </c>
      <c r="B3889" t="s">
        <v>23518</v>
      </c>
      <c r="C3889" t="s">
        <v>4519</v>
      </c>
      <c r="D3889">
        <v>16</v>
      </c>
      <c r="E3889">
        <v>787</v>
      </c>
      <c r="F3889">
        <v>144</v>
      </c>
      <c r="G3889">
        <v>7393</v>
      </c>
      <c r="H3889">
        <v>0.467655099951723</v>
      </c>
      <c r="I3889">
        <v>1</v>
      </c>
      <c r="J3889">
        <v>0.966855260484069</v>
      </c>
      <c r="K3889" t="s">
        <v>26511</v>
      </c>
      <c r="L3889">
        <v>16</v>
      </c>
      <c r="M3889" t="s">
        <v>5133</v>
      </c>
      <c r="N3889">
        <v>0.11111111111111099</v>
      </c>
      <c r="O3889">
        <v>2.0330368487928799E-2</v>
      </c>
    </row>
    <row r="3890" spans="1:15">
      <c r="A3890" t="s">
        <v>4518</v>
      </c>
      <c r="B3890" t="s">
        <v>23513</v>
      </c>
      <c r="C3890" t="s">
        <v>4519</v>
      </c>
      <c r="D3890">
        <v>8</v>
      </c>
      <c r="E3890">
        <v>535</v>
      </c>
      <c r="F3890">
        <v>166</v>
      </c>
      <c r="G3890">
        <v>8124</v>
      </c>
      <c r="H3890">
        <v>0.86373886291111002</v>
      </c>
      <c r="I3890">
        <v>0.99999999999997702</v>
      </c>
      <c r="J3890">
        <v>0.95041217501583097</v>
      </c>
      <c r="K3890" t="s">
        <v>26512</v>
      </c>
      <c r="L3890">
        <v>8</v>
      </c>
      <c r="M3890" t="s">
        <v>5133</v>
      </c>
      <c r="N3890">
        <v>4.81927710843374E-2</v>
      </c>
      <c r="O3890">
        <v>1.4953271028037399E-2</v>
      </c>
    </row>
    <row r="3891" spans="1:15">
      <c r="A3891" t="s">
        <v>4518</v>
      </c>
      <c r="B3891" t="s">
        <v>23511</v>
      </c>
      <c r="C3891" t="s">
        <v>4519</v>
      </c>
      <c r="D3891">
        <v>128</v>
      </c>
      <c r="E3891">
        <v>6152</v>
      </c>
      <c r="F3891">
        <v>155</v>
      </c>
      <c r="G3891">
        <v>7804</v>
      </c>
      <c r="H3891">
        <v>0.14511218596470901</v>
      </c>
      <c r="I3891">
        <v>0.54611425167193095</v>
      </c>
      <c r="J3891">
        <v>0.46940338073728599</v>
      </c>
      <c r="K3891" t="s">
        <v>26513</v>
      </c>
      <c r="L3891">
        <v>128</v>
      </c>
      <c r="M3891" t="s">
        <v>5133</v>
      </c>
      <c r="N3891">
        <v>0.825806451612903</v>
      </c>
      <c r="O3891">
        <v>2.08062418725618E-2</v>
      </c>
    </row>
    <row r="3892" spans="1:15">
      <c r="A3892" t="s">
        <v>4520</v>
      </c>
      <c r="B3892" t="s">
        <v>23513</v>
      </c>
      <c r="C3892" t="s">
        <v>4521</v>
      </c>
      <c r="D3892">
        <v>3</v>
      </c>
      <c r="E3892">
        <v>535</v>
      </c>
      <c r="F3892">
        <v>44</v>
      </c>
      <c r="G3892">
        <v>8124</v>
      </c>
      <c r="H3892">
        <v>0.56111262541248497</v>
      </c>
      <c r="I3892">
        <v>0.99999999999997702</v>
      </c>
      <c r="J3892">
        <v>0.95041217501583097</v>
      </c>
      <c r="K3892" t="s">
        <v>26514</v>
      </c>
      <c r="L3892">
        <v>3</v>
      </c>
      <c r="M3892" t="s">
        <v>5133</v>
      </c>
      <c r="N3892">
        <v>6.8181818181818205E-2</v>
      </c>
      <c r="O3892">
        <v>5.60747663551402E-3</v>
      </c>
    </row>
    <row r="3893" spans="1:15">
      <c r="A3893" t="s">
        <v>4520</v>
      </c>
      <c r="B3893" t="s">
        <v>23518</v>
      </c>
      <c r="C3893" t="s">
        <v>4521</v>
      </c>
      <c r="D3893">
        <v>2</v>
      </c>
      <c r="E3893">
        <v>787</v>
      </c>
      <c r="F3893">
        <v>41</v>
      </c>
      <c r="G3893">
        <v>7393</v>
      </c>
      <c r="H3893">
        <v>0.94219419565732199</v>
      </c>
      <c r="I3893">
        <v>1</v>
      </c>
      <c r="J3893">
        <v>0.966855260484069</v>
      </c>
      <c r="K3893" t="s">
        <v>26515</v>
      </c>
      <c r="L3893">
        <v>2</v>
      </c>
      <c r="M3893" t="s">
        <v>5133</v>
      </c>
      <c r="N3893">
        <v>4.8780487804878099E-2</v>
      </c>
      <c r="O3893">
        <v>2.5412960609911099E-3</v>
      </c>
    </row>
    <row r="3894" spans="1:15">
      <c r="A3894" t="s">
        <v>4520</v>
      </c>
      <c r="B3894" t="s">
        <v>23511</v>
      </c>
      <c r="C3894" t="s">
        <v>4521</v>
      </c>
      <c r="D3894">
        <v>37</v>
      </c>
      <c r="E3894">
        <v>6152</v>
      </c>
      <c r="F3894">
        <v>43</v>
      </c>
      <c r="G3894">
        <v>7804</v>
      </c>
      <c r="H3894">
        <v>0.16512380885824901</v>
      </c>
      <c r="I3894">
        <v>0.59678557202990401</v>
      </c>
      <c r="J3894">
        <v>0.51295706755215298</v>
      </c>
      <c r="K3894" t="s">
        <v>26516</v>
      </c>
      <c r="L3894">
        <v>37</v>
      </c>
      <c r="M3894" t="s">
        <v>5133</v>
      </c>
      <c r="N3894">
        <v>0.86046511627906996</v>
      </c>
      <c r="O3894">
        <v>6.0143042912873899E-3</v>
      </c>
    </row>
    <row r="3895" spans="1:15">
      <c r="A3895" t="s">
        <v>4522</v>
      </c>
      <c r="B3895" t="s">
        <v>23513</v>
      </c>
      <c r="C3895" t="s">
        <v>4523</v>
      </c>
      <c r="D3895">
        <v>3</v>
      </c>
      <c r="E3895">
        <v>535</v>
      </c>
      <c r="F3895">
        <v>15</v>
      </c>
      <c r="G3895">
        <v>8124</v>
      </c>
      <c r="H3895">
        <v>7.1462809083321893E-2</v>
      </c>
      <c r="I3895">
        <v>0.47111571080376702</v>
      </c>
      <c r="J3895">
        <v>0.447754107389148</v>
      </c>
      <c r="K3895" t="s">
        <v>26517</v>
      </c>
      <c r="L3895">
        <v>3</v>
      </c>
      <c r="M3895" t="s">
        <v>5133</v>
      </c>
      <c r="N3895">
        <v>0.2</v>
      </c>
      <c r="O3895">
        <v>5.60747663551402E-3</v>
      </c>
    </row>
    <row r="3896" spans="1:15">
      <c r="A3896" t="s">
        <v>4522</v>
      </c>
      <c r="B3896" t="s">
        <v>23518</v>
      </c>
      <c r="C3896" t="s">
        <v>4523</v>
      </c>
      <c r="D3896">
        <v>2</v>
      </c>
      <c r="E3896">
        <v>787</v>
      </c>
      <c r="F3896">
        <v>17</v>
      </c>
      <c r="G3896">
        <v>7393</v>
      </c>
      <c r="H3896">
        <v>0.55380850449894603</v>
      </c>
      <c r="I3896">
        <v>1</v>
      </c>
      <c r="J3896">
        <v>0.966855260484069</v>
      </c>
      <c r="K3896" t="s">
        <v>25622</v>
      </c>
      <c r="L3896">
        <v>2</v>
      </c>
      <c r="M3896" t="s">
        <v>5133</v>
      </c>
      <c r="N3896">
        <v>0.11764705882352899</v>
      </c>
      <c r="O3896">
        <v>2.5412960609911099E-3</v>
      </c>
    </row>
    <row r="3897" spans="1:15">
      <c r="A3897" t="s">
        <v>4522</v>
      </c>
      <c r="B3897" t="s">
        <v>23511</v>
      </c>
      <c r="C3897" t="s">
        <v>4523</v>
      </c>
      <c r="D3897">
        <v>11</v>
      </c>
      <c r="E3897">
        <v>6152</v>
      </c>
      <c r="F3897">
        <v>17</v>
      </c>
      <c r="G3897">
        <v>7804</v>
      </c>
      <c r="H3897">
        <v>0.95044246519465203</v>
      </c>
      <c r="I3897">
        <v>1</v>
      </c>
      <c r="J3897">
        <v>0.85953329234717102</v>
      </c>
      <c r="K3897" t="s">
        <v>26518</v>
      </c>
      <c r="L3897">
        <v>11</v>
      </c>
      <c r="M3897" t="s">
        <v>5133</v>
      </c>
      <c r="N3897">
        <v>0.64705882352941202</v>
      </c>
      <c r="O3897">
        <v>1.78803641092328E-3</v>
      </c>
    </row>
    <row r="3898" spans="1:15">
      <c r="A3898" t="s">
        <v>4524</v>
      </c>
      <c r="B3898" t="s">
        <v>23511</v>
      </c>
      <c r="C3898" t="s">
        <v>4525</v>
      </c>
      <c r="D3898">
        <v>9</v>
      </c>
      <c r="E3898">
        <v>6152</v>
      </c>
      <c r="F3898">
        <v>12</v>
      </c>
      <c r="G3898">
        <v>7804</v>
      </c>
      <c r="H3898">
        <v>0.76277084557059505</v>
      </c>
      <c r="I3898">
        <v>0.968912233598893</v>
      </c>
      <c r="J3898">
        <v>0.832812322140707</v>
      </c>
      <c r="K3898" t="s">
        <v>26519</v>
      </c>
      <c r="L3898">
        <v>9</v>
      </c>
      <c r="M3898" t="s">
        <v>5133</v>
      </c>
      <c r="N3898">
        <v>0.75</v>
      </c>
      <c r="O3898">
        <v>1.4629388816645001E-3</v>
      </c>
    </row>
    <row r="3899" spans="1:15">
      <c r="A3899" t="s">
        <v>4524</v>
      </c>
      <c r="B3899" t="s">
        <v>23518</v>
      </c>
      <c r="C3899" t="s">
        <v>4525</v>
      </c>
      <c r="D3899">
        <v>1</v>
      </c>
      <c r="E3899">
        <v>787</v>
      </c>
      <c r="F3899">
        <v>10</v>
      </c>
      <c r="G3899">
        <v>7393</v>
      </c>
      <c r="H3899">
        <v>0.67576236969544701</v>
      </c>
      <c r="I3899">
        <v>1</v>
      </c>
      <c r="J3899">
        <v>0.966855260484069</v>
      </c>
      <c r="K3899" t="s">
        <v>24084</v>
      </c>
      <c r="L3899">
        <v>1</v>
      </c>
      <c r="M3899" t="s">
        <v>5133</v>
      </c>
      <c r="N3899">
        <v>0.1</v>
      </c>
      <c r="O3899">
        <v>1.27064803049555E-3</v>
      </c>
    </row>
    <row r="3900" spans="1:15">
      <c r="A3900" t="s">
        <v>4524</v>
      </c>
      <c r="B3900" t="s">
        <v>23513</v>
      </c>
      <c r="C3900" t="s">
        <v>4525</v>
      </c>
      <c r="D3900">
        <v>2</v>
      </c>
      <c r="E3900">
        <v>535</v>
      </c>
      <c r="F3900">
        <v>13</v>
      </c>
      <c r="G3900">
        <v>8124</v>
      </c>
      <c r="H3900">
        <v>0.20945948666488401</v>
      </c>
      <c r="I3900">
        <v>0.82628980005633901</v>
      </c>
      <c r="J3900">
        <v>0.78531588606495994</v>
      </c>
      <c r="K3900" t="s">
        <v>25056</v>
      </c>
      <c r="L3900">
        <v>2</v>
      </c>
      <c r="M3900" t="s">
        <v>5133</v>
      </c>
      <c r="N3900">
        <v>0.15384615384615399</v>
      </c>
      <c r="O3900">
        <v>3.7383177570093499E-3</v>
      </c>
    </row>
    <row r="3901" spans="1:15">
      <c r="A3901" t="s">
        <v>4526</v>
      </c>
      <c r="B3901" t="s">
        <v>23511</v>
      </c>
      <c r="C3901" t="s">
        <v>4527</v>
      </c>
      <c r="D3901">
        <v>204</v>
      </c>
      <c r="E3901">
        <v>6152</v>
      </c>
      <c r="F3901">
        <v>229</v>
      </c>
      <c r="G3901">
        <v>7804</v>
      </c>
      <c r="H3901" s="34">
        <v>2.7452463688150001E-5</v>
      </c>
      <c r="I3901">
        <v>6.6220746693906201E-4</v>
      </c>
      <c r="J3901">
        <v>5.6918936427501196E-4</v>
      </c>
      <c r="K3901" t="s">
        <v>26520</v>
      </c>
      <c r="L3901">
        <v>204</v>
      </c>
      <c r="M3901" t="s">
        <v>5133</v>
      </c>
      <c r="N3901">
        <v>0.89082969432314396</v>
      </c>
      <c r="O3901">
        <v>3.3159947984395297E-2</v>
      </c>
    </row>
    <row r="3902" spans="1:15">
      <c r="A3902" t="s">
        <v>4526</v>
      </c>
      <c r="B3902" t="s">
        <v>23518</v>
      </c>
      <c r="C3902" t="s">
        <v>4527</v>
      </c>
      <c r="D3902">
        <v>10</v>
      </c>
      <c r="E3902">
        <v>787</v>
      </c>
      <c r="F3902">
        <v>207</v>
      </c>
      <c r="G3902">
        <v>7393</v>
      </c>
      <c r="H3902">
        <v>0.99918760763866499</v>
      </c>
      <c r="I3902">
        <v>1</v>
      </c>
      <c r="J3902">
        <v>0.966855260484069</v>
      </c>
      <c r="K3902" t="s">
        <v>26521</v>
      </c>
      <c r="L3902">
        <v>10</v>
      </c>
      <c r="M3902" t="s">
        <v>5133</v>
      </c>
      <c r="N3902">
        <v>4.8309178743961401E-2</v>
      </c>
      <c r="O3902">
        <v>1.2706480304955499E-2</v>
      </c>
    </row>
    <row r="3903" spans="1:15">
      <c r="A3903" t="s">
        <v>4526</v>
      </c>
      <c r="B3903" t="s">
        <v>23513</v>
      </c>
      <c r="C3903" t="s">
        <v>4527</v>
      </c>
      <c r="D3903">
        <v>8</v>
      </c>
      <c r="E3903">
        <v>535</v>
      </c>
      <c r="F3903">
        <v>239</v>
      </c>
      <c r="G3903">
        <v>8124</v>
      </c>
      <c r="H3903">
        <v>0.99101650004414099</v>
      </c>
      <c r="I3903">
        <v>0.99999999999997702</v>
      </c>
      <c r="J3903">
        <v>0.95041217501583097</v>
      </c>
      <c r="K3903" t="s">
        <v>26522</v>
      </c>
      <c r="L3903">
        <v>8</v>
      </c>
      <c r="M3903" t="s">
        <v>5133</v>
      </c>
      <c r="N3903">
        <v>3.3472803347280297E-2</v>
      </c>
      <c r="O3903">
        <v>1.4953271028037399E-2</v>
      </c>
    </row>
    <row r="3904" spans="1:15">
      <c r="A3904" t="s">
        <v>4528</v>
      </c>
      <c r="B3904" t="s">
        <v>23518</v>
      </c>
      <c r="C3904" t="s">
        <v>4529</v>
      </c>
      <c r="D3904">
        <v>8</v>
      </c>
      <c r="E3904">
        <v>787</v>
      </c>
      <c r="F3904">
        <v>197</v>
      </c>
      <c r="G3904">
        <v>7393</v>
      </c>
      <c r="H3904">
        <v>0.99980012959848497</v>
      </c>
      <c r="I3904">
        <v>1</v>
      </c>
      <c r="J3904">
        <v>0.966855260484069</v>
      </c>
      <c r="K3904" t="s">
        <v>26523</v>
      </c>
      <c r="L3904">
        <v>8</v>
      </c>
      <c r="M3904" t="s">
        <v>5133</v>
      </c>
      <c r="N3904">
        <v>4.0609137055837602E-2</v>
      </c>
      <c r="O3904">
        <v>1.01651842439644E-2</v>
      </c>
    </row>
    <row r="3905" spans="1:15">
      <c r="A3905" t="s">
        <v>4528</v>
      </c>
      <c r="B3905" t="s">
        <v>23511</v>
      </c>
      <c r="C3905" t="s">
        <v>4529</v>
      </c>
      <c r="D3905">
        <v>196</v>
      </c>
      <c r="E3905">
        <v>6152</v>
      </c>
      <c r="F3905">
        <v>217</v>
      </c>
      <c r="G3905">
        <v>7804</v>
      </c>
      <c r="H3905" s="34">
        <v>4.1566845752181101E-6</v>
      </c>
      <c r="I3905">
        <v>1.27088694543548E-4</v>
      </c>
      <c r="J3905">
        <v>1.09236964041119E-4</v>
      </c>
      <c r="K3905" t="s">
        <v>26524</v>
      </c>
      <c r="L3905">
        <v>196</v>
      </c>
      <c r="M3905" t="s">
        <v>5133</v>
      </c>
      <c r="N3905">
        <v>0.90322580645161299</v>
      </c>
      <c r="O3905">
        <v>3.1859557867360201E-2</v>
      </c>
    </row>
    <row r="3906" spans="1:15">
      <c r="A3906" t="s">
        <v>4528</v>
      </c>
      <c r="B3906" t="s">
        <v>23513</v>
      </c>
      <c r="C3906" t="s">
        <v>4529</v>
      </c>
      <c r="D3906">
        <v>7</v>
      </c>
      <c r="E3906">
        <v>535</v>
      </c>
      <c r="F3906">
        <v>228</v>
      </c>
      <c r="G3906">
        <v>8124</v>
      </c>
      <c r="H3906">
        <v>0.99431613856784196</v>
      </c>
      <c r="I3906">
        <v>0.99999999999997702</v>
      </c>
      <c r="J3906">
        <v>0.95041217501583097</v>
      </c>
      <c r="K3906" t="s">
        <v>26525</v>
      </c>
      <c r="L3906">
        <v>7</v>
      </c>
      <c r="M3906" t="s">
        <v>5133</v>
      </c>
      <c r="N3906">
        <v>3.07017543859649E-2</v>
      </c>
      <c r="O3906">
        <v>1.3084112149532701E-2</v>
      </c>
    </row>
    <row r="3907" spans="1:15">
      <c r="A3907" t="s">
        <v>4530</v>
      </c>
      <c r="B3907" t="s">
        <v>23511</v>
      </c>
      <c r="C3907" t="s">
        <v>4531</v>
      </c>
      <c r="D3907">
        <v>20</v>
      </c>
      <c r="E3907">
        <v>6152</v>
      </c>
      <c r="F3907">
        <v>20</v>
      </c>
      <c r="G3907">
        <v>7804</v>
      </c>
      <c r="H3907">
        <v>8.5336853349435304E-3</v>
      </c>
      <c r="I3907">
        <v>7.4878905635043805E-2</v>
      </c>
      <c r="J3907">
        <v>6.4360912287842298E-2</v>
      </c>
      <c r="K3907" t="s">
        <v>26526</v>
      </c>
      <c r="L3907">
        <v>20</v>
      </c>
      <c r="M3907" t="s">
        <v>5133</v>
      </c>
      <c r="N3907">
        <v>1</v>
      </c>
      <c r="O3907">
        <v>3.2509752925877801E-3</v>
      </c>
    </row>
    <row r="3908" spans="1:15">
      <c r="A3908" t="s">
        <v>4532</v>
      </c>
      <c r="B3908" t="s">
        <v>23518</v>
      </c>
      <c r="C3908" t="s">
        <v>4533</v>
      </c>
      <c r="D3908">
        <v>9</v>
      </c>
      <c r="E3908">
        <v>787</v>
      </c>
      <c r="F3908">
        <v>61</v>
      </c>
      <c r="G3908">
        <v>7393</v>
      </c>
      <c r="H3908">
        <v>0.19643541640102199</v>
      </c>
      <c r="I3908">
        <v>0.83876007220319604</v>
      </c>
      <c r="J3908">
        <v>0.81095958809365798</v>
      </c>
      <c r="K3908" t="s">
        <v>26527</v>
      </c>
      <c r="L3908">
        <v>9</v>
      </c>
      <c r="M3908" t="s">
        <v>5133</v>
      </c>
      <c r="N3908">
        <v>0.14754098360655701</v>
      </c>
      <c r="O3908">
        <v>1.143583227446E-2</v>
      </c>
    </row>
    <row r="3909" spans="1:15">
      <c r="A3909" t="s">
        <v>4532</v>
      </c>
      <c r="B3909" t="s">
        <v>23511</v>
      </c>
      <c r="C3909" t="s">
        <v>4533</v>
      </c>
      <c r="D3909">
        <v>58</v>
      </c>
      <c r="E3909">
        <v>6152</v>
      </c>
      <c r="F3909">
        <v>69</v>
      </c>
      <c r="G3909">
        <v>7804</v>
      </c>
      <c r="H3909">
        <v>0.179938647395359</v>
      </c>
      <c r="I3909">
        <v>0.63020134600046596</v>
      </c>
      <c r="J3909">
        <v>0.54167903776939896</v>
      </c>
      <c r="K3909" t="s">
        <v>26528</v>
      </c>
      <c r="L3909">
        <v>58</v>
      </c>
      <c r="M3909" t="s">
        <v>5133</v>
      </c>
      <c r="N3909">
        <v>0.84057971014492705</v>
      </c>
      <c r="O3909">
        <v>9.4278283485045508E-3</v>
      </c>
    </row>
    <row r="3910" spans="1:15">
      <c r="A3910" t="s">
        <v>4534</v>
      </c>
      <c r="B3910" t="s">
        <v>23511</v>
      </c>
      <c r="C3910" t="s">
        <v>4535</v>
      </c>
      <c r="D3910">
        <v>20</v>
      </c>
      <c r="E3910">
        <v>6152</v>
      </c>
      <c r="F3910">
        <v>27</v>
      </c>
      <c r="G3910">
        <v>7804</v>
      </c>
      <c r="H3910">
        <v>0.804067915896302</v>
      </c>
      <c r="I3910">
        <v>0.96970910299187296</v>
      </c>
      <c r="J3910">
        <v>0.83349725791362606</v>
      </c>
      <c r="K3910" t="s">
        <v>26529</v>
      </c>
      <c r="L3910">
        <v>20</v>
      </c>
      <c r="M3910" t="s">
        <v>5133</v>
      </c>
      <c r="N3910">
        <v>0.74074074074074103</v>
      </c>
      <c r="O3910">
        <v>3.2509752925877801E-3</v>
      </c>
    </row>
    <row r="3911" spans="1:15">
      <c r="A3911" t="s">
        <v>4534</v>
      </c>
      <c r="B3911" t="s">
        <v>23518</v>
      </c>
      <c r="C3911" t="s">
        <v>4535</v>
      </c>
      <c r="D3911">
        <v>6</v>
      </c>
      <c r="E3911">
        <v>787</v>
      </c>
      <c r="F3911">
        <v>26</v>
      </c>
      <c r="G3911">
        <v>7393</v>
      </c>
      <c r="H3911">
        <v>5.1368324817319601E-2</v>
      </c>
      <c r="I3911">
        <v>0.61178825165478101</v>
      </c>
      <c r="J3911">
        <v>0.59151068941477603</v>
      </c>
      <c r="K3911" t="s">
        <v>26530</v>
      </c>
      <c r="L3911">
        <v>6</v>
      </c>
      <c r="M3911" t="s">
        <v>5133</v>
      </c>
      <c r="N3911">
        <v>0.230769230769231</v>
      </c>
      <c r="O3911">
        <v>7.6238881829733202E-3</v>
      </c>
    </row>
    <row r="3912" spans="1:15">
      <c r="A3912" t="s">
        <v>4536</v>
      </c>
      <c r="B3912" t="s">
        <v>23511</v>
      </c>
      <c r="C3912" t="s">
        <v>4537</v>
      </c>
      <c r="D3912">
        <v>2</v>
      </c>
      <c r="E3912">
        <v>6152</v>
      </c>
      <c r="F3912">
        <v>2</v>
      </c>
      <c r="G3912">
        <v>7804</v>
      </c>
      <c r="H3912">
        <v>0.62141708038142995</v>
      </c>
      <c r="I3912">
        <v>0.968912233598893</v>
      </c>
      <c r="J3912">
        <v>0.832812322140707</v>
      </c>
      <c r="K3912" t="s">
        <v>26531</v>
      </c>
      <c r="L3912">
        <v>2</v>
      </c>
      <c r="M3912" t="s">
        <v>5133</v>
      </c>
      <c r="N3912">
        <v>1</v>
      </c>
      <c r="O3912">
        <v>3.2509752925877802E-4</v>
      </c>
    </row>
    <row r="3913" spans="1:15">
      <c r="A3913" t="s">
        <v>4538</v>
      </c>
      <c r="B3913" t="s">
        <v>23518</v>
      </c>
      <c r="C3913" t="s">
        <v>4539</v>
      </c>
      <c r="D3913">
        <v>4</v>
      </c>
      <c r="E3913">
        <v>787</v>
      </c>
      <c r="F3913">
        <v>28</v>
      </c>
      <c r="G3913">
        <v>7393</v>
      </c>
      <c r="H3913">
        <v>0.34788880028786401</v>
      </c>
      <c r="I3913">
        <v>1</v>
      </c>
      <c r="J3913">
        <v>0.966855260484069</v>
      </c>
      <c r="K3913" t="s">
        <v>26532</v>
      </c>
      <c r="L3913">
        <v>4</v>
      </c>
      <c r="M3913" t="s">
        <v>5133</v>
      </c>
      <c r="N3913">
        <v>0.14285714285714299</v>
      </c>
      <c r="O3913">
        <v>5.0825921219822103E-3</v>
      </c>
    </row>
    <row r="3914" spans="1:15">
      <c r="A3914" t="s">
        <v>4538</v>
      </c>
      <c r="B3914" t="s">
        <v>23511</v>
      </c>
      <c r="C3914" t="s">
        <v>4539</v>
      </c>
      <c r="D3914">
        <v>31</v>
      </c>
      <c r="E3914">
        <v>6152</v>
      </c>
      <c r="F3914">
        <v>35</v>
      </c>
      <c r="G3914">
        <v>7804</v>
      </c>
      <c r="H3914">
        <v>0.109086608310262</v>
      </c>
      <c r="I3914">
        <v>0.46331219103301402</v>
      </c>
      <c r="J3914">
        <v>0.39823225294318798</v>
      </c>
      <c r="K3914" t="s">
        <v>26533</v>
      </c>
      <c r="L3914">
        <v>31</v>
      </c>
      <c r="M3914" t="s">
        <v>5133</v>
      </c>
      <c r="N3914">
        <v>0.88571428571428601</v>
      </c>
      <c r="O3914">
        <v>5.0390117035110501E-3</v>
      </c>
    </row>
    <row r="3915" spans="1:15">
      <c r="A3915" t="s">
        <v>4540</v>
      </c>
      <c r="B3915" t="s">
        <v>23518</v>
      </c>
      <c r="C3915" t="s">
        <v>4541</v>
      </c>
      <c r="D3915">
        <v>3</v>
      </c>
      <c r="E3915">
        <v>787</v>
      </c>
      <c r="F3915">
        <v>102</v>
      </c>
      <c r="G3915">
        <v>7393</v>
      </c>
      <c r="H3915">
        <v>0.99915822917877295</v>
      </c>
      <c r="I3915">
        <v>1</v>
      </c>
      <c r="J3915">
        <v>0.966855260484069</v>
      </c>
      <c r="K3915" t="s">
        <v>26534</v>
      </c>
      <c r="L3915">
        <v>3</v>
      </c>
      <c r="M3915" t="s">
        <v>5133</v>
      </c>
      <c r="N3915">
        <v>2.9411764705882401E-2</v>
      </c>
      <c r="O3915">
        <v>3.8119440914866601E-3</v>
      </c>
    </row>
    <row r="3916" spans="1:15">
      <c r="A3916" t="s">
        <v>4540</v>
      </c>
      <c r="B3916" t="s">
        <v>23513</v>
      </c>
      <c r="C3916" t="s">
        <v>4541</v>
      </c>
      <c r="D3916">
        <v>3</v>
      </c>
      <c r="E3916">
        <v>535</v>
      </c>
      <c r="F3916">
        <v>115</v>
      </c>
      <c r="G3916">
        <v>8124</v>
      </c>
      <c r="H3916">
        <v>0.98401953432504696</v>
      </c>
      <c r="I3916">
        <v>0.99999999999997702</v>
      </c>
      <c r="J3916">
        <v>0.95041217501583097</v>
      </c>
      <c r="K3916" t="s">
        <v>26535</v>
      </c>
      <c r="L3916">
        <v>3</v>
      </c>
      <c r="M3916" t="s">
        <v>5133</v>
      </c>
      <c r="N3916">
        <v>2.6086956521739101E-2</v>
      </c>
      <c r="O3916">
        <v>5.60747663551402E-3</v>
      </c>
    </row>
    <row r="3917" spans="1:15">
      <c r="A3917" t="s">
        <v>4540</v>
      </c>
      <c r="B3917" t="s">
        <v>23511</v>
      </c>
      <c r="C3917" t="s">
        <v>4541</v>
      </c>
      <c r="D3917">
        <v>99</v>
      </c>
      <c r="E3917">
        <v>6152</v>
      </c>
      <c r="F3917">
        <v>110</v>
      </c>
      <c r="G3917">
        <v>7804</v>
      </c>
      <c r="H3917">
        <v>1.48370165324561E-3</v>
      </c>
      <c r="I3917">
        <v>1.84665521823047E-2</v>
      </c>
      <c r="J3917">
        <v>1.5872616395557201E-2</v>
      </c>
      <c r="K3917" t="s">
        <v>26536</v>
      </c>
      <c r="L3917">
        <v>99</v>
      </c>
      <c r="M3917" t="s">
        <v>5133</v>
      </c>
      <c r="N3917">
        <v>0.9</v>
      </c>
      <c r="O3917">
        <v>1.6092327698309501E-2</v>
      </c>
    </row>
    <row r="3918" spans="1:15">
      <c r="A3918" t="s">
        <v>4542</v>
      </c>
      <c r="B3918" t="s">
        <v>23511</v>
      </c>
      <c r="C3918" t="s">
        <v>4543</v>
      </c>
      <c r="D3918">
        <v>5</v>
      </c>
      <c r="E3918">
        <v>6152</v>
      </c>
      <c r="F3918">
        <v>5</v>
      </c>
      <c r="G3918">
        <v>7804</v>
      </c>
      <c r="H3918">
        <v>0.30433074367137097</v>
      </c>
      <c r="I3918">
        <v>0.81020448119108801</v>
      </c>
      <c r="J3918">
        <v>0.69639772519260701</v>
      </c>
      <c r="K3918" t="s">
        <v>26537</v>
      </c>
      <c r="L3918">
        <v>5</v>
      </c>
      <c r="M3918" t="s">
        <v>5133</v>
      </c>
      <c r="N3918">
        <v>1</v>
      </c>
      <c r="O3918">
        <v>8.1274382314694405E-4</v>
      </c>
    </row>
    <row r="3919" spans="1:15">
      <c r="A3919" t="s">
        <v>4544</v>
      </c>
      <c r="B3919" t="s">
        <v>23513</v>
      </c>
      <c r="C3919" t="s">
        <v>4545</v>
      </c>
      <c r="D3919">
        <v>3</v>
      </c>
      <c r="E3919">
        <v>535</v>
      </c>
      <c r="F3919">
        <v>102</v>
      </c>
      <c r="G3919">
        <v>8124</v>
      </c>
      <c r="H3919">
        <v>0.96831132093230299</v>
      </c>
      <c r="I3919">
        <v>0.99999999999997702</v>
      </c>
      <c r="J3919">
        <v>0.95041217501583097</v>
      </c>
      <c r="K3919" t="s">
        <v>26535</v>
      </c>
      <c r="L3919">
        <v>3</v>
      </c>
      <c r="M3919" t="s">
        <v>5133</v>
      </c>
      <c r="N3919">
        <v>2.9411764705882401E-2</v>
      </c>
      <c r="O3919">
        <v>5.60747663551402E-3</v>
      </c>
    </row>
    <row r="3920" spans="1:15">
      <c r="A3920" t="s">
        <v>4544</v>
      </c>
      <c r="B3920" t="s">
        <v>23518</v>
      </c>
      <c r="C3920" t="s">
        <v>4545</v>
      </c>
      <c r="D3920">
        <v>3</v>
      </c>
      <c r="E3920">
        <v>787</v>
      </c>
      <c r="F3920">
        <v>89</v>
      </c>
      <c r="G3920">
        <v>7393</v>
      </c>
      <c r="H3920">
        <v>0.99712156855896605</v>
      </c>
      <c r="I3920">
        <v>1</v>
      </c>
      <c r="J3920">
        <v>0.966855260484069</v>
      </c>
      <c r="K3920" t="s">
        <v>26534</v>
      </c>
      <c r="L3920">
        <v>3</v>
      </c>
      <c r="M3920" t="s">
        <v>5133</v>
      </c>
      <c r="N3920">
        <v>3.3707865168539297E-2</v>
      </c>
      <c r="O3920">
        <v>3.8119440914866601E-3</v>
      </c>
    </row>
    <row r="3921" spans="1:15">
      <c r="A3921" t="s">
        <v>4544</v>
      </c>
      <c r="B3921" t="s">
        <v>23511</v>
      </c>
      <c r="C3921" t="s">
        <v>4545</v>
      </c>
      <c r="D3921">
        <v>86</v>
      </c>
      <c r="E3921">
        <v>6152</v>
      </c>
      <c r="F3921">
        <v>97</v>
      </c>
      <c r="G3921">
        <v>7804</v>
      </c>
      <c r="H3921">
        <v>8.5228153223811005E-3</v>
      </c>
      <c r="I3921">
        <v>7.4878905635043805E-2</v>
      </c>
      <c r="J3921">
        <v>6.4360912287842298E-2</v>
      </c>
      <c r="K3921" t="s">
        <v>26538</v>
      </c>
      <c r="L3921">
        <v>86</v>
      </c>
      <c r="M3921" t="s">
        <v>5133</v>
      </c>
      <c r="N3921">
        <v>0.88659793814432997</v>
      </c>
      <c r="O3921">
        <v>1.39791937581274E-2</v>
      </c>
    </row>
    <row r="3922" spans="1:15">
      <c r="A3922" t="s">
        <v>4546</v>
      </c>
      <c r="B3922" t="s">
        <v>23511</v>
      </c>
      <c r="C3922" t="s">
        <v>4547</v>
      </c>
      <c r="D3922">
        <v>19</v>
      </c>
      <c r="E3922">
        <v>6152</v>
      </c>
      <c r="F3922">
        <v>25</v>
      </c>
      <c r="G3922">
        <v>7804</v>
      </c>
      <c r="H3922">
        <v>0.73309091277840199</v>
      </c>
      <c r="I3922">
        <v>0.968912233598893</v>
      </c>
      <c r="J3922">
        <v>0.832812322140707</v>
      </c>
      <c r="K3922" t="s">
        <v>26539</v>
      </c>
      <c r="L3922">
        <v>19</v>
      </c>
      <c r="M3922" t="s">
        <v>5133</v>
      </c>
      <c r="N3922">
        <v>0.76</v>
      </c>
      <c r="O3922">
        <v>3.0884265279583901E-3</v>
      </c>
    </row>
    <row r="3923" spans="1:15">
      <c r="A3923" t="s">
        <v>4546</v>
      </c>
      <c r="B3923" t="s">
        <v>23513</v>
      </c>
      <c r="C3923" t="s">
        <v>4547</v>
      </c>
      <c r="D3923">
        <v>2</v>
      </c>
      <c r="E3923">
        <v>535</v>
      </c>
      <c r="F3923">
        <v>26</v>
      </c>
      <c r="G3923">
        <v>8124</v>
      </c>
      <c r="H3923">
        <v>0.51836886495418399</v>
      </c>
      <c r="I3923">
        <v>0.99999999999997702</v>
      </c>
      <c r="J3923">
        <v>0.95041217501583097</v>
      </c>
      <c r="K3923" t="s">
        <v>26540</v>
      </c>
      <c r="L3923">
        <v>2</v>
      </c>
      <c r="M3923" t="s">
        <v>5133</v>
      </c>
      <c r="N3923">
        <v>7.69230769230769E-2</v>
      </c>
      <c r="O3923">
        <v>3.7383177570093499E-3</v>
      </c>
    </row>
    <row r="3924" spans="1:15">
      <c r="A3924" t="s">
        <v>4548</v>
      </c>
      <c r="B3924" t="s">
        <v>23511</v>
      </c>
      <c r="C3924" t="s">
        <v>4549</v>
      </c>
      <c r="D3924">
        <v>145</v>
      </c>
      <c r="E3924">
        <v>6152</v>
      </c>
      <c r="F3924">
        <v>174</v>
      </c>
      <c r="G3924">
        <v>7804</v>
      </c>
      <c r="H3924">
        <v>8.1644018810350105E-2</v>
      </c>
      <c r="I3924">
        <v>0.37860827375784101</v>
      </c>
      <c r="J3924">
        <v>0.32542641605295602</v>
      </c>
      <c r="K3924" t="s">
        <v>26541</v>
      </c>
      <c r="L3924">
        <v>145</v>
      </c>
      <c r="M3924" t="s">
        <v>5133</v>
      </c>
      <c r="N3924">
        <v>0.83333333333333304</v>
      </c>
      <c r="O3924">
        <v>2.3569570871261401E-2</v>
      </c>
    </row>
    <row r="3925" spans="1:15">
      <c r="A3925" t="s">
        <v>4548</v>
      </c>
      <c r="B3925" t="s">
        <v>23518</v>
      </c>
      <c r="C3925" t="s">
        <v>4549</v>
      </c>
      <c r="D3925">
        <v>12</v>
      </c>
      <c r="E3925">
        <v>787</v>
      </c>
      <c r="F3925">
        <v>141</v>
      </c>
      <c r="G3925">
        <v>7393</v>
      </c>
      <c r="H3925">
        <v>0.83318431403039495</v>
      </c>
      <c r="I3925">
        <v>1</v>
      </c>
      <c r="J3925">
        <v>0.966855260484069</v>
      </c>
      <c r="K3925" t="s">
        <v>26542</v>
      </c>
      <c r="L3925">
        <v>12</v>
      </c>
      <c r="M3925" t="s">
        <v>5133</v>
      </c>
      <c r="N3925">
        <v>8.5106382978723402E-2</v>
      </c>
      <c r="O3925">
        <v>1.52477763659466E-2</v>
      </c>
    </row>
    <row r="3926" spans="1:15">
      <c r="A3926" t="s">
        <v>4548</v>
      </c>
      <c r="B3926" t="s">
        <v>23513</v>
      </c>
      <c r="C3926" t="s">
        <v>4549</v>
      </c>
      <c r="D3926">
        <v>10</v>
      </c>
      <c r="E3926">
        <v>535</v>
      </c>
      <c r="F3926">
        <v>172</v>
      </c>
      <c r="G3926">
        <v>8124</v>
      </c>
      <c r="H3926">
        <v>0.70452437957131098</v>
      </c>
      <c r="I3926">
        <v>0.99999999999997702</v>
      </c>
      <c r="J3926">
        <v>0.95041217501583097</v>
      </c>
      <c r="K3926" t="s">
        <v>26543</v>
      </c>
      <c r="L3926">
        <v>10</v>
      </c>
      <c r="M3926" t="s">
        <v>5133</v>
      </c>
      <c r="N3926">
        <v>5.8139534883720902E-2</v>
      </c>
      <c r="O3926">
        <v>1.86915887850467E-2</v>
      </c>
    </row>
    <row r="3927" spans="1:15">
      <c r="A3927" t="s">
        <v>4550</v>
      </c>
      <c r="B3927" t="s">
        <v>23511</v>
      </c>
      <c r="C3927" t="s">
        <v>4551</v>
      </c>
      <c r="D3927">
        <v>139</v>
      </c>
      <c r="E3927">
        <v>6152</v>
      </c>
      <c r="F3927">
        <v>168</v>
      </c>
      <c r="G3927">
        <v>7804</v>
      </c>
      <c r="H3927">
        <v>0.12206645194579099</v>
      </c>
      <c r="I3927">
        <v>0.492922157262637</v>
      </c>
      <c r="J3927">
        <v>0.423683004702824</v>
      </c>
      <c r="K3927" t="s">
        <v>26544</v>
      </c>
      <c r="L3927">
        <v>139</v>
      </c>
      <c r="M3927" t="s">
        <v>5133</v>
      </c>
      <c r="N3927">
        <v>0.827380952380952</v>
      </c>
      <c r="O3927">
        <v>2.2594278283485002E-2</v>
      </c>
    </row>
    <row r="3928" spans="1:15">
      <c r="A3928" t="s">
        <v>4550</v>
      </c>
      <c r="B3928" t="s">
        <v>23518</v>
      </c>
      <c r="C3928" t="s">
        <v>4551</v>
      </c>
      <c r="D3928">
        <v>12</v>
      </c>
      <c r="E3928">
        <v>787</v>
      </c>
      <c r="F3928">
        <v>137</v>
      </c>
      <c r="G3928">
        <v>7393</v>
      </c>
      <c r="H3928">
        <v>0.80338601172535995</v>
      </c>
      <c r="I3928">
        <v>1</v>
      </c>
      <c r="J3928">
        <v>0.966855260484069</v>
      </c>
      <c r="K3928" t="s">
        <v>26542</v>
      </c>
      <c r="L3928">
        <v>12</v>
      </c>
      <c r="M3928" t="s">
        <v>5133</v>
      </c>
      <c r="N3928">
        <v>8.7591240875912399E-2</v>
      </c>
      <c r="O3928">
        <v>1.52477763659466E-2</v>
      </c>
    </row>
    <row r="3929" spans="1:15">
      <c r="A3929" t="s">
        <v>4550</v>
      </c>
      <c r="B3929" t="s">
        <v>23513</v>
      </c>
      <c r="C3929" t="s">
        <v>4551</v>
      </c>
      <c r="D3929">
        <v>10</v>
      </c>
      <c r="E3929">
        <v>535</v>
      </c>
      <c r="F3929">
        <v>165</v>
      </c>
      <c r="G3929">
        <v>8124</v>
      </c>
      <c r="H3929">
        <v>0.65398483365687099</v>
      </c>
      <c r="I3929">
        <v>0.99999999999997702</v>
      </c>
      <c r="J3929">
        <v>0.95041217501583097</v>
      </c>
      <c r="K3929" t="s">
        <v>26543</v>
      </c>
      <c r="L3929">
        <v>10</v>
      </c>
      <c r="M3929" t="s">
        <v>5133</v>
      </c>
      <c r="N3929">
        <v>6.0606060606060601E-2</v>
      </c>
      <c r="O3929">
        <v>1.86915887850467E-2</v>
      </c>
    </row>
    <row r="3930" spans="1:15">
      <c r="A3930" t="s">
        <v>4552</v>
      </c>
      <c r="B3930" t="s">
        <v>23513</v>
      </c>
      <c r="C3930" t="s">
        <v>4553</v>
      </c>
      <c r="D3930">
        <v>3</v>
      </c>
      <c r="E3930">
        <v>535</v>
      </c>
      <c r="F3930">
        <v>49</v>
      </c>
      <c r="G3930">
        <v>8124</v>
      </c>
      <c r="H3930">
        <v>0.63506545540263604</v>
      </c>
      <c r="I3930">
        <v>0.99999999999997702</v>
      </c>
      <c r="J3930">
        <v>0.95041217501583097</v>
      </c>
      <c r="K3930" t="s">
        <v>26545</v>
      </c>
      <c r="L3930">
        <v>3</v>
      </c>
      <c r="M3930" t="s">
        <v>5133</v>
      </c>
      <c r="N3930">
        <v>6.1224489795918401E-2</v>
      </c>
      <c r="O3930">
        <v>5.60747663551402E-3</v>
      </c>
    </row>
    <row r="3931" spans="1:15">
      <c r="A3931" t="s">
        <v>4552</v>
      </c>
      <c r="B3931" t="s">
        <v>23518</v>
      </c>
      <c r="C3931" t="s">
        <v>4553</v>
      </c>
      <c r="D3931">
        <v>3</v>
      </c>
      <c r="E3931">
        <v>787</v>
      </c>
      <c r="F3931">
        <v>44</v>
      </c>
      <c r="G3931">
        <v>7393</v>
      </c>
      <c r="H3931">
        <v>0.86179764422680205</v>
      </c>
      <c r="I3931">
        <v>1</v>
      </c>
      <c r="J3931">
        <v>0.966855260484069</v>
      </c>
      <c r="K3931" t="s">
        <v>26546</v>
      </c>
      <c r="L3931">
        <v>3</v>
      </c>
      <c r="M3931" t="s">
        <v>5133</v>
      </c>
      <c r="N3931">
        <v>6.8181818181818205E-2</v>
      </c>
      <c r="O3931">
        <v>3.8119440914866601E-3</v>
      </c>
    </row>
    <row r="3932" spans="1:15">
      <c r="A3932" t="s">
        <v>4552</v>
      </c>
      <c r="B3932" t="s">
        <v>23511</v>
      </c>
      <c r="C3932" t="s">
        <v>4553</v>
      </c>
      <c r="D3932">
        <v>41</v>
      </c>
      <c r="E3932">
        <v>6152</v>
      </c>
      <c r="F3932">
        <v>50</v>
      </c>
      <c r="G3932">
        <v>7804</v>
      </c>
      <c r="H3932">
        <v>0.36431025699436698</v>
      </c>
      <c r="I3932">
        <v>0.90829480295553899</v>
      </c>
      <c r="J3932">
        <v>0.78070962240619901</v>
      </c>
      <c r="K3932" t="s">
        <v>26547</v>
      </c>
      <c r="L3932">
        <v>41</v>
      </c>
      <c r="M3932" t="s">
        <v>5133</v>
      </c>
      <c r="N3932">
        <v>0.82</v>
      </c>
      <c r="O3932">
        <v>6.6644993498049402E-3</v>
      </c>
    </row>
    <row r="3933" spans="1:15">
      <c r="A3933" t="s">
        <v>4554</v>
      </c>
      <c r="B3933" t="s">
        <v>23511</v>
      </c>
      <c r="C3933" t="s">
        <v>4555</v>
      </c>
      <c r="D3933">
        <v>1</v>
      </c>
      <c r="E3933">
        <v>6152</v>
      </c>
      <c r="F3933">
        <v>1</v>
      </c>
      <c r="G3933">
        <v>7804</v>
      </c>
      <c r="H3933">
        <v>0.788313685289595</v>
      </c>
      <c r="I3933">
        <v>0.968912233598893</v>
      </c>
      <c r="J3933">
        <v>0.832812322140707</v>
      </c>
      <c r="K3933" t="s">
        <v>26548</v>
      </c>
      <c r="L3933">
        <v>1</v>
      </c>
      <c r="M3933" t="s">
        <v>5133</v>
      </c>
      <c r="N3933">
        <v>1</v>
      </c>
      <c r="O3933">
        <v>1.6254876462938901E-4</v>
      </c>
    </row>
    <row r="3934" spans="1:15">
      <c r="A3934" t="s">
        <v>4556</v>
      </c>
      <c r="B3934" t="s">
        <v>23511</v>
      </c>
      <c r="C3934" t="s">
        <v>4557</v>
      </c>
      <c r="D3934">
        <v>9</v>
      </c>
      <c r="E3934">
        <v>6152</v>
      </c>
      <c r="F3934">
        <v>9</v>
      </c>
      <c r="G3934">
        <v>7804</v>
      </c>
      <c r="H3934">
        <v>0.117423000773971</v>
      </c>
      <c r="I3934">
        <v>0.47842873658393897</v>
      </c>
      <c r="J3934">
        <v>0.41122542710949</v>
      </c>
      <c r="K3934" t="s">
        <v>26549</v>
      </c>
      <c r="L3934">
        <v>9</v>
      </c>
      <c r="M3934" t="s">
        <v>5133</v>
      </c>
      <c r="N3934">
        <v>1</v>
      </c>
      <c r="O3934">
        <v>1.4629388816645001E-3</v>
      </c>
    </row>
    <row r="3935" spans="1:15">
      <c r="A3935" t="s">
        <v>4558</v>
      </c>
      <c r="B3935" t="s">
        <v>23513</v>
      </c>
      <c r="C3935" t="s">
        <v>4559</v>
      </c>
      <c r="D3935">
        <v>1</v>
      </c>
      <c r="E3935">
        <v>535</v>
      </c>
      <c r="F3935">
        <v>13</v>
      </c>
      <c r="G3935">
        <v>8124</v>
      </c>
      <c r="H3935">
        <v>0.58781134946737001</v>
      </c>
      <c r="I3935">
        <v>0.99999999999997702</v>
      </c>
      <c r="J3935">
        <v>0.95041217501583097</v>
      </c>
      <c r="K3935" t="s">
        <v>26550</v>
      </c>
      <c r="L3935">
        <v>1</v>
      </c>
      <c r="M3935" t="s">
        <v>5133</v>
      </c>
      <c r="N3935">
        <v>7.69230769230769E-2</v>
      </c>
      <c r="O3935">
        <v>1.8691588785046699E-3</v>
      </c>
    </row>
    <row r="3936" spans="1:15">
      <c r="A3936" t="s">
        <v>4558</v>
      </c>
      <c r="B3936" t="s">
        <v>23511</v>
      </c>
      <c r="C3936" t="s">
        <v>4559</v>
      </c>
      <c r="D3936">
        <v>10</v>
      </c>
      <c r="E3936">
        <v>6152</v>
      </c>
      <c r="F3936">
        <v>13</v>
      </c>
      <c r="G3936">
        <v>7804</v>
      </c>
      <c r="H3936">
        <v>0.71080626448881101</v>
      </c>
      <c r="I3936">
        <v>0.968912233598893</v>
      </c>
      <c r="J3936">
        <v>0.832812322140707</v>
      </c>
      <c r="K3936" t="s">
        <v>26551</v>
      </c>
      <c r="L3936">
        <v>10</v>
      </c>
      <c r="M3936" t="s">
        <v>5133</v>
      </c>
      <c r="N3936">
        <v>0.76923076923076905</v>
      </c>
      <c r="O3936">
        <v>1.62548764629389E-3</v>
      </c>
    </row>
    <row r="3937" spans="1:15">
      <c r="A3937" t="s">
        <v>4560</v>
      </c>
      <c r="B3937" t="s">
        <v>23511</v>
      </c>
      <c r="C3937" t="s">
        <v>4561</v>
      </c>
      <c r="D3937">
        <v>96</v>
      </c>
      <c r="E3937">
        <v>6152</v>
      </c>
      <c r="F3937">
        <v>118</v>
      </c>
      <c r="G3937">
        <v>7804</v>
      </c>
      <c r="H3937">
        <v>0.29185059756850601</v>
      </c>
      <c r="I3937">
        <v>0.81020448119108801</v>
      </c>
      <c r="J3937">
        <v>0.69639772519260701</v>
      </c>
      <c r="K3937" t="s">
        <v>26552</v>
      </c>
      <c r="L3937">
        <v>96</v>
      </c>
      <c r="M3937" t="s">
        <v>5133</v>
      </c>
      <c r="N3937">
        <v>0.81355932203389802</v>
      </c>
      <c r="O3937">
        <v>1.5604681404421301E-2</v>
      </c>
    </row>
    <row r="3938" spans="1:15">
      <c r="A3938" t="s">
        <v>4560</v>
      </c>
      <c r="B3938" t="s">
        <v>23518</v>
      </c>
      <c r="C3938" t="s">
        <v>4561</v>
      </c>
      <c r="D3938">
        <v>8</v>
      </c>
      <c r="E3938">
        <v>787</v>
      </c>
      <c r="F3938">
        <v>92</v>
      </c>
      <c r="G3938">
        <v>7393</v>
      </c>
      <c r="H3938">
        <v>0.77726888076435596</v>
      </c>
      <c r="I3938">
        <v>1</v>
      </c>
      <c r="J3938">
        <v>0.966855260484069</v>
      </c>
      <c r="K3938" t="s">
        <v>26553</v>
      </c>
      <c r="L3938">
        <v>8</v>
      </c>
      <c r="M3938" t="s">
        <v>5133</v>
      </c>
      <c r="N3938">
        <v>8.6956521739130405E-2</v>
      </c>
      <c r="O3938">
        <v>1.01651842439644E-2</v>
      </c>
    </row>
    <row r="3939" spans="1:15">
      <c r="A3939" t="s">
        <v>4560</v>
      </c>
      <c r="B3939" t="s">
        <v>23513</v>
      </c>
      <c r="C3939" t="s">
        <v>4561</v>
      </c>
      <c r="D3939">
        <v>9</v>
      </c>
      <c r="E3939">
        <v>535</v>
      </c>
      <c r="F3939">
        <v>116</v>
      </c>
      <c r="G3939">
        <v>8124</v>
      </c>
      <c r="H3939">
        <v>0.35498531833027402</v>
      </c>
      <c r="I3939">
        <v>0.99999999999997702</v>
      </c>
      <c r="J3939">
        <v>0.95041217501583097</v>
      </c>
      <c r="K3939" t="s">
        <v>26554</v>
      </c>
      <c r="L3939">
        <v>9</v>
      </c>
      <c r="M3939" t="s">
        <v>5133</v>
      </c>
      <c r="N3939">
        <v>7.7586206896551699E-2</v>
      </c>
      <c r="O3939">
        <v>1.6822429906542102E-2</v>
      </c>
    </row>
    <row r="3940" spans="1:15">
      <c r="A3940" t="s">
        <v>4562</v>
      </c>
      <c r="B3940" t="s">
        <v>23518</v>
      </c>
      <c r="C3940" t="s">
        <v>4563</v>
      </c>
      <c r="D3940">
        <v>5</v>
      </c>
      <c r="E3940">
        <v>787</v>
      </c>
      <c r="F3940">
        <v>62</v>
      </c>
      <c r="G3940">
        <v>7393</v>
      </c>
      <c r="H3940">
        <v>0.80403889627306802</v>
      </c>
      <c r="I3940">
        <v>1</v>
      </c>
      <c r="J3940">
        <v>0.966855260484069</v>
      </c>
      <c r="K3940" t="s">
        <v>26555</v>
      </c>
      <c r="L3940">
        <v>5</v>
      </c>
      <c r="M3940" t="s">
        <v>5133</v>
      </c>
      <c r="N3940">
        <v>8.0645161290322606E-2</v>
      </c>
      <c r="O3940">
        <v>6.35324015247776E-3</v>
      </c>
    </row>
    <row r="3941" spans="1:15">
      <c r="A3941" t="s">
        <v>4562</v>
      </c>
      <c r="B3941" t="s">
        <v>23513</v>
      </c>
      <c r="C3941" t="s">
        <v>4563</v>
      </c>
      <c r="D3941">
        <v>7</v>
      </c>
      <c r="E3941">
        <v>535</v>
      </c>
      <c r="F3941">
        <v>81</v>
      </c>
      <c r="G3941">
        <v>8124</v>
      </c>
      <c r="H3941">
        <v>0.283923532742621</v>
      </c>
      <c r="I3941">
        <v>0.92669970177713501</v>
      </c>
      <c r="J3941">
        <v>0.88074667915254901</v>
      </c>
      <c r="K3941" t="s">
        <v>26556</v>
      </c>
      <c r="L3941">
        <v>7</v>
      </c>
      <c r="M3941" t="s">
        <v>5133</v>
      </c>
      <c r="N3941">
        <v>8.6419753086419707E-2</v>
      </c>
      <c r="O3941">
        <v>1.3084112149532701E-2</v>
      </c>
    </row>
    <row r="3942" spans="1:15">
      <c r="A3942" t="s">
        <v>4562</v>
      </c>
      <c r="B3942" t="s">
        <v>23511</v>
      </c>
      <c r="C3942" t="s">
        <v>4563</v>
      </c>
      <c r="D3942">
        <v>66</v>
      </c>
      <c r="E3942">
        <v>6152</v>
      </c>
      <c r="F3942">
        <v>82</v>
      </c>
      <c r="G3942">
        <v>7804</v>
      </c>
      <c r="H3942">
        <v>0.41742771861730399</v>
      </c>
      <c r="I3942">
        <v>0.93954638541091895</v>
      </c>
      <c r="J3942">
        <v>0.807571397965131</v>
      </c>
      <c r="K3942" t="s">
        <v>26557</v>
      </c>
      <c r="L3942">
        <v>66</v>
      </c>
      <c r="M3942" t="s">
        <v>5133</v>
      </c>
      <c r="N3942">
        <v>0.80487804878048796</v>
      </c>
      <c r="O3942">
        <v>1.07282184655397E-2</v>
      </c>
    </row>
    <row r="3943" spans="1:15">
      <c r="A3943" t="s">
        <v>4564</v>
      </c>
      <c r="B3943" t="s">
        <v>23518</v>
      </c>
      <c r="C3943" t="s">
        <v>4565</v>
      </c>
      <c r="D3943">
        <v>2</v>
      </c>
      <c r="E3943">
        <v>787</v>
      </c>
      <c r="F3943">
        <v>45</v>
      </c>
      <c r="G3943">
        <v>7393</v>
      </c>
      <c r="H3943">
        <v>0.960251478328499</v>
      </c>
      <c r="I3943">
        <v>1</v>
      </c>
      <c r="J3943">
        <v>0.966855260484069</v>
      </c>
      <c r="K3943" t="s">
        <v>26558</v>
      </c>
      <c r="L3943">
        <v>2</v>
      </c>
      <c r="M3943" t="s">
        <v>5133</v>
      </c>
      <c r="N3943">
        <v>4.4444444444444398E-2</v>
      </c>
      <c r="O3943">
        <v>2.5412960609911099E-3</v>
      </c>
    </row>
    <row r="3944" spans="1:15">
      <c r="A3944" t="s">
        <v>4564</v>
      </c>
      <c r="B3944" t="s">
        <v>23511</v>
      </c>
      <c r="C3944" t="s">
        <v>4565</v>
      </c>
      <c r="D3944">
        <v>41</v>
      </c>
      <c r="E3944">
        <v>6152</v>
      </c>
      <c r="F3944">
        <v>49</v>
      </c>
      <c r="G3944">
        <v>7804</v>
      </c>
      <c r="H3944">
        <v>0.262118754540834</v>
      </c>
      <c r="I3944">
        <v>0.75893450185594702</v>
      </c>
      <c r="J3944">
        <v>0.65232947105610195</v>
      </c>
      <c r="K3944" t="s">
        <v>26559</v>
      </c>
      <c r="L3944">
        <v>41</v>
      </c>
      <c r="M3944" t="s">
        <v>5133</v>
      </c>
      <c r="N3944">
        <v>0.83673469387755095</v>
      </c>
      <c r="O3944">
        <v>6.6644993498049402E-3</v>
      </c>
    </row>
    <row r="3945" spans="1:15">
      <c r="A3945" t="s">
        <v>4564</v>
      </c>
      <c r="B3945" t="s">
        <v>23513</v>
      </c>
      <c r="C3945" t="s">
        <v>4565</v>
      </c>
      <c r="D3945">
        <v>5</v>
      </c>
      <c r="E3945">
        <v>535</v>
      </c>
      <c r="F3945">
        <v>49</v>
      </c>
      <c r="G3945">
        <v>8124</v>
      </c>
      <c r="H3945">
        <v>0.218842327663749</v>
      </c>
      <c r="I3945">
        <v>0.85273230586348503</v>
      </c>
      <c r="J3945">
        <v>0.81044716552199803</v>
      </c>
      <c r="K3945" t="s">
        <v>26560</v>
      </c>
      <c r="L3945">
        <v>5</v>
      </c>
      <c r="M3945" t="s">
        <v>5133</v>
      </c>
      <c r="N3945">
        <v>0.102040816326531</v>
      </c>
      <c r="O3945">
        <v>9.3457943925233603E-3</v>
      </c>
    </row>
    <row r="3946" spans="1:15">
      <c r="A3946" t="s">
        <v>4566</v>
      </c>
      <c r="B3946" t="s">
        <v>23518</v>
      </c>
      <c r="C3946" t="s">
        <v>4567</v>
      </c>
      <c r="D3946">
        <v>4</v>
      </c>
      <c r="E3946">
        <v>787</v>
      </c>
      <c r="F3946">
        <v>36</v>
      </c>
      <c r="G3946">
        <v>7393</v>
      </c>
      <c r="H3946">
        <v>0.54302942404966603</v>
      </c>
      <c r="I3946">
        <v>1</v>
      </c>
      <c r="J3946">
        <v>0.966855260484069</v>
      </c>
      <c r="K3946" t="s">
        <v>26561</v>
      </c>
      <c r="L3946">
        <v>4</v>
      </c>
      <c r="M3946" t="s">
        <v>5133</v>
      </c>
      <c r="N3946">
        <v>0.11111111111111099</v>
      </c>
      <c r="O3946">
        <v>5.0825921219822103E-3</v>
      </c>
    </row>
    <row r="3947" spans="1:15">
      <c r="A3947" t="s">
        <v>4566</v>
      </c>
      <c r="B3947" t="s">
        <v>23513</v>
      </c>
      <c r="C3947" t="s">
        <v>4567</v>
      </c>
      <c r="D3947">
        <v>3</v>
      </c>
      <c r="E3947">
        <v>535</v>
      </c>
      <c r="F3947">
        <v>43</v>
      </c>
      <c r="G3947">
        <v>8124</v>
      </c>
      <c r="H3947">
        <v>0.54527636344961405</v>
      </c>
      <c r="I3947">
        <v>0.99999999999997702</v>
      </c>
      <c r="J3947">
        <v>0.95041217501583097</v>
      </c>
      <c r="K3947" t="s">
        <v>26562</v>
      </c>
      <c r="L3947">
        <v>3</v>
      </c>
      <c r="M3947" t="s">
        <v>5133</v>
      </c>
      <c r="N3947">
        <v>6.9767441860465101E-2</v>
      </c>
      <c r="O3947">
        <v>5.60747663551402E-3</v>
      </c>
    </row>
    <row r="3948" spans="1:15">
      <c r="A3948" t="s">
        <v>4566</v>
      </c>
      <c r="B3948" t="s">
        <v>23511</v>
      </c>
      <c r="C3948" t="s">
        <v>4567</v>
      </c>
      <c r="D3948">
        <v>37</v>
      </c>
      <c r="E3948">
        <v>6152</v>
      </c>
      <c r="F3948">
        <v>44</v>
      </c>
      <c r="G3948">
        <v>7804</v>
      </c>
      <c r="H3948">
        <v>0.257594114330849</v>
      </c>
      <c r="I3948">
        <v>0.74897048304406599</v>
      </c>
      <c r="J3948">
        <v>0.64376506516171705</v>
      </c>
      <c r="K3948" t="s">
        <v>26563</v>
      </c>
      <c r="L3948">
        <v>37</v>
      </c>
      <c r="M3948" t="s">
        <v>5133</v>
      </c>
      <c r="N3948">
        <v>0.84090909090909105</v>
      </c>
      <c r="O3948">
        <v>6.0143042912873899E-3</v>
      </c>
    </row>
    <row r="3949" spans="1:15">
      <c r="A3949" t="s">
        <v>4568</v>
      </c>
      <c r="B3949" t="s">
        <v>23511</v>
      </c>
      <c r="C3949" t="s">
        <v>4569</v>
      </c>
      <c r="D3949">
        <v>15</v>
      </c>
      <c r="E3949">
        <v>6152</v>
      </c>
      <c r="F3949">
        <v>22</v>
      </c>
      <c r="G3949">
        <v>7804</v>
      </c>
      <c r="H3949">
        <v>0.92555251552312101</v>
      </c>
      <c r="I3949">
        <v>1</v>
      </c>
      <c r="J3949">
        <v>0.85953329234717102</v>
      </c>
      <c r="K3949" t="s">
        <v>26564</v>
      </c>
      <c r="L3949">
        <v>15</v>
      </c>
      <c r="M3949" t="s">
        <v>5133</v>
      </c>
      <c r="N3949">
        <v>0.68181818181818199</v>
      </c>
      <c r="O3949">
        <v>2.4382314694408299E-3</v>
      </c>
    </row>
    <row r="3950" spans="1:15">
      <c r="A3950" t="s">
        <v>4568</v>
      </c>
      <c r="B3950" t="s">
        <v>23518</v>
      </c>
      <c r="C3950" t="s">
        <v>4569</v>
      </c>
      <c r="D3950">
        <v>2</v>
      </c>
      <c r="E3950">
        <v>787</v>
      </c>
      <c r="F3950">
        <v>21</v>
      </c>
      <c r="G3950">
        <v>7393</v>
      </c>
      <c r="H3950">
        <v>0.67096873526690604</v>
      </c>
      <c r="I3950">
        <v>1</v>
      </c>
      <c r="J3950">
        <v>0.966855260484069</v>
      </c>
      <c r="K3950" t="s">
        <v>25174</v>
      </c>
      <c r="L3950">
        <v>2</v>
      </c>
      <c r="M3950" t="s">
        <v>5133</v>
      </c>
      <c r="N3950">
        <v>9.5238095238095205E-2</v>
      </c>
      <c r="O3950">
        <v>2.5412960609911099E-3</v>
      </c>
    </row>
    <row r="3951" spans="1:15">
      <c r="A3951" t="s">
        <v>4568</v>
      </c>
      <c r="B3951" t="s">
        <v>23513</v>
      </c>
      <c r="C3951" t="s">
        <v>4569</v>
      </c>
      <c r="D3951">
        <v>3</v>
      </c>
      <c r="E3951">
        <v>535</v>
      </c>
      <c r="F3951">
        <v>24</v>
      </c>
      <c r="G3951">
        <v>8124</v>
      </c>
      <c r="H3951">
        <v>0.20756397616413</v>
      </c>
      <c r="I3951">
        <v>0.82628980005633901</v>
      </c>
      <c r="J3951">
        <v>0.78531588606495994</v>
      </c>
      <c r="K3951" t="s">
        <v>26565</v>
      </c>
      <c r="L3951">
        <v>3</v>
      </c>
      <c r="M3951" t="s">
        <v>5133</v>
      </c>
      <c r="N3951">
        <v>0.125</v>
      </c>
      <c r="O3951">
        <v>5.60747663551402E-3</v>
      </c>
    </row>
    <row r="3952" spans="1:15">
      <c r="A3952" t="s">
        <v>4570</v>
      </c>
      <c r="B3952" t="s">
        <v>23518</v>
      </c>
      <c r="C3952" t="s">
        <v>4571</v>
      </c>
      <c r="D3952">
        <v>1</v>
      </c>
      <c r="E3952">
        <v>787</v>
      </c>
      <c r="F3952">
        <v>13</v>
      </c>
      <c r="G3952">
        <v>7393</v>
      </c>
      <c r="H3952">
        <v>0.76880113817690798</v>
      </c>
      <c r="I3952">
        <v>1</v>
      </c>
      <c r="J3952">
        <v>0.966855260484069</v>
      </c>
      <c r="K3952" t="s">
        <v>26566</v>
      </c>
      <c r="L3952">
        <v>1</v>
      </c>
      <c r="M3952" t="s">
        <v>5133</v>
      </c>
      <c r="N3952">
        <v>7.69230769230769E-2</v>
      </c>
      <c r="O3952">
        <v>1.27064803049555E-3</v>
      </c>
    </row>
    <row r="3953" spans="1:15">
      <c r="A3953" t="s">
        <v>4570</v>
      </c>
      <c r="B3953" t="s">
        <v>23511</v>
      </c>
      <c r="C3953" t="s">
        <v>4571</v>
      </c>
      <c r="D3953">
        <v>14</v>
      </c>
      <c r="E3953">
        <v>6152</v>
      </c>
      <c r="F3953">
        <v>15</v>
      </c>
      <c r="G3953">
        <v>7804</v>
      </c>
      <c r="H3953">
        <v>0.141611718708783</v>
      </c>
      <c r="I3953">
        <v>0.54611425167193095</v>
      </c>
      <c r="J3953">
        <v>0.46940338073728599</v>
      </c>
      <c r="K3953" t="s">
        <v>26567</v>
      </c>
      <c r="L3953">
        <v>14</v>
      </c>
      <c r="M3953" t="s">
        <v>5133</v>
      </c>
      <c r="N3953">
        <v>0.93333333333333302</v>
      </c>
      <c r="O3953">
        <v>2.2756827048114399E-3</v>
      </c>
    </row>
    <row r="3954" spans="1:15">
      <c r="A3954" t="s">
        <v>4572</v>
      </c>
      <c r="B3954" t="s">
        <v>23511</v>
      </c>
      <c r="C3954" t="s">
        <v>4573</v>
      </c>
      <c r="D3954">
        <v>83</v>
      </c>
      <c r="E3954">
        <v>6152</v>
      </c>
      <c r="F3954">
        <v>89</v>
      </c>
      <c r="G3954">
        <v>7804</v>
      </c>
      <c r="H3954">
        <v>1.7466668947291799E-4</v>
      </c>
      <c r="I3954">
        <v>3.1783707453157299E-3</v>
      </c>
      <c r="J3954">
        <v>2.7319154710211601E-3</v>
      </c>
      <c r="K3954" t="s">
        <v>26568</v>
      </c>
      <c r="L3954">
        <v>83</v>
      </c>
      <c r="M3954" t="s">
        <v>5133</v>
      </c>
      <c r="N3954">
        <v>0.93258426966292096</v>
      </c>
      <c r="O3954">
        <v>1.3491547464239299E-2</v>
      </c>
    </row>
    <row r="3955" spans="1:15">
      <c r="A3955" t="s">
        <v>4572</v>
      </c>
      <c r="B3955" t="s">
        <v>23513</v>
      </c>
      <c r="C3955" t="s">
        <v>4573</v>
      </c>
      <c r="D3955">
        <v>3</v>
      </c>
      <c r="E3955">
        <v>535</v>
      </c>
      <c r="F3955">
        <v>117</v>
      </c>
      <c r="G3955">
        <v>8124</v>
      </c>
      <c r="H3955">
        <v>0.98564544066077298</v>
      </c>
      <c r="I3955">
        <v>0.99999999999997702</v>
      </c>
      <c r="J3955">
        <v>0.95041217501583097</v>
      </c>
      <c r="K3955" t="s">
        <v>26569</v>
      </c>
      <c r="L3955">
        <v>3</v>
      </c>
      <c r="M3955" t="s">
        <v>5133</v>
      </c>
      <c r="N3955">
        <v>2.5641025641025599E-2</v>
      </c>
      <c r="O3955">
        <v>5.60747663551402E-3</v>
      </c>
    </row>
    <row r="3956" spans="1:15">
      <c r="A3956" t="s">
        <v>4574</v>
      </c>
      <c r="B3956" t="s">
        <v>23518</v>
      </c>
      <c r="C3956" t="s">
        <v>4575</v>
      </c>
      <c r="D3956">
        <v>3</v>
      </c>
      <c r="E3956">
        <v>787</v>
      </c>
      <c r="F3956">
        <v>43</v>
      </c>
      <c r="G3956">
        <v>7393</v>
      </c>
      <c r="H3956">
        <v>0.851008504701258</v>
      </c>
      <c r="I3956">
        <v>1</v>
      </c>
      <c r="J3956">
        <v>0.966855260484069</v>
      </c>
      <c r="K3956" t="s">
        <v>24121</v>
      </c>
      <c r="L3956">
        <v>3</v>
      </c>
      <c r="M3956" t="s">
        <v>5133</v>
      </c>
      <c r="N3956">
        <v>6.9767441860465101E-2</v>
      </c>
      <c r="O3956">
        <v>3.8119440914866601E-3</v>
      </c>
    </row>
    <row r="3957" spans="1:15">
      <c r="A3957" t="s">
        <v>4574</v>
      </c>
      <c r="B3957" t="s">
        <v>23511</v>
      </c>
      <c r="C3957" t="s">
        <v>4575</v>
      </c>
      <c r="D3957">
        <v>39</v>
      </c>
      <c r="E3957">
        <v>6152</v>
      </c>
      <c r="F3957">
        <v>45</v>
      </c>
      <c r="G3957">
        <v>7804</v>
      </c>
      <c r="H3957">
        <v>0.13166687094877999</v>
      </c>
      <c r="I3957">
        <v>0.52142411282813494</v>
      </c>
      <c r="J3957">
        <v>0.44818138440836902</v>
      </c>
      <c r="K3957" t="s">
        <v>26570</v>
      </c>
      <c r="L3957">
        <v>39</v>
      </c>
      <c r="M3957" t="s">
        <v>5133</v>
      </c>
      <c r="N3957">
        <v>0.86666666666666703</v>
      </c>
      <c r="O3957">
        <v>6.3394018205461602E-3</v>
      </c>
    </row>
    <row r="3958" spans="1:15">
      <c r="A3958" t="s">
        <v>4576</v>
      </c>
      <c r="B3958" t="s">
        <v>23518</v>
      </c>
      <c r="C3958" t="s">
        <v>4577</v>
      </c>
      <c r="D3958">
        <v>3</v>
      </c>
      <c r="E3958">
        <v>787</v>
      </c>
      <c r="F3958">
        <v>3</v>
      </c>
      <c r="G3958">
        <v>7393</v>
      </c>
      <c r="H3958">
        <v>1.20221202725935E-3</v>
      </c>
      <c r="I3958">
        <v>6.16258894389922E-2</v>
      </c>
      <c r="J3958">
        <v>5.9583315386099199E-2</v>
      </c>
      <c r="K3958" t="s">
        <v>24121</v>
      </c>
      <c r="L3958">
        <v>3</v>
      </c>
      <c r="M3958" t="s">
        <v>5133</v>
      </c>
      <c r="N3958">
        <v>1</v>
      </c>
      <c r="O3958">
        <v>3.8119440914866601E-3</v>
      </c>
    </row>
    <row r="3959" spans="1:15">
      <c r="A3959" t="s">
        <v>4578</v>
      </c>
      <c r="B3959" t="s">
        <v>23511</v>
      </c>
      <c r="C3959" t="s">
        <v>4579</v>
      </c>
      <c r="D3959">
        <v>2</v>
      </c>
      <c r="E3959">
        <v>6152</v>
      </c>
      <c r="F3959">
        <v>2</v>
      </c>
      <c r="G3959">
        <v>7804</v>
      </c>
      <c r="H3959">
        <v>0.62141708038142995</v>
      </c>
      <c r="I3959">
        <v>0.968912233598893</v>
      </c>
      <c r="J3959">
        <v>0.832812322140707</v>
      </c>
      <c r="K3959" t="s">
        <v>26571</v>
      </c>
      <c r="L3959">
        <v>2</v>
      </c>
      <c r="M3959" t="s">
        <v>5133</v>
      </c>
      <c r="N3959">
        <v>1</v>
      </c>
      <c r="O3959">
        <v>3.2509752925877802E-4</v>
      </c>
    </row>
    <row r="3960" spans="1:15">
      <c r="A3960" t="s">
        <v>4580</v>
      </c>
      <c r="B3960" t="s">
        <v>23511</v>
      </c>
      <c r="C3960" t="s">
        <v>4581</v>
      </c>
      <c r="D3960">
        <v>6</v>
      </c>
      <c r="E3960">
        <v>6152</v>
      </c>
      <c r="F3960">
        <v>7</v>
      </c>
      <c r="G3960">
        <v>7804</v>
      </c>
      <c r="H3960">
        <v>0.54476030000281095</v>
      </c>
      <c r="I3960">
        <v>0.968912233598893</v>
      </c>
      <c r="J3960">
        <v>0.832812322140707</v>
      </c>
      <c r="K3960" t="s">
        <v>23885</v>
      </c>
      <c r="L3960">
        <v>6</v>
      </c>
      <c r="M3960" t="s">
        <v>5133</v>
      </c>
      <c r="N3960">
        <v>0.85714285714285698</v>
      </c>
      <c r="O3960">
        <v>9.7529258777633303E-4</v>
      </c>
    </row>
    <row r="3961" spans="1:15">
      <c r="A3961" t="s">
        <v>4582</v>
      </c>
      <c r="B3961" t="s">
        <v>23518</v>
      </c>
      <c r="C3961" t="s">
        <v>4583</v>
      </c>
      <c r="D3961">
        <v>24</v>
      </c>
      <c r="E3961">
        <v>787</v>
      </c>
      <c r="F3961">
        <v>256</v>
      </c>
      <c r="G3961">
        <v>7393</v>
      </c>
      <c r="H3961">
        <v>0.77747652227427899</v>
      </c>
      <c r="I3961">
        <v>1</v>
      </c>
      <c r="J3961">
        <v>0.966855260484069</v>
      </c>
      <c r="K3961" t="s">
        <v>26572</v>
      </c>
      <c r="L3961">
        <v>24</v>
      </c>
      <c r="M3961" t="s">
        <v>5133</v>
      </c>
      <c r="N3961">
        <v>9.375E-2</v>
      </c>
      <c r="O3961">
        <v>3.0495552731893302E-2</v>
      </c>
    </row>
    <row r="3962" spans="1:15">
      <c r="A3962" t="s">
        <v>4582</v>
      </c>
      <c r="B3962" t="s">
        <v>23513</v>
      </c>
      <c r="C3962" t="s">
        <v>4583</v>
      </c>
      <c r="D3962">
        <v>13</v>
      </c>
      <c r="E3962">
        <v>535</v>
      </c>
      <c r="F3962">
        <v>268</v>
      </c>
      <c r="G3962">
        <v>8124</v>
      </c>
      <c r="H3962">
        <v>0.90620301724474905</v>
      </c>
      <c r="I3962">
        <v>0.99999999999997702</v>
      </c>
      <c r="J3962">
        <v>0.95041217501583097</v>
      </c>
      <c r="K3962" t="s">
        <v>26573</v>
      </c>
      <c r="L3962">
        <v>13</v>
      </c>
      <c r="M3962" t="s">
        <v>5133</v>
      </c>
      <c r="N3962">
        <v>4.85074626865672E-2</v>
      </c>
      <c r="O3962">
        <v>2.4299065420560699E-2</v>
      </c>
    </row>
    <row r="3963" spans="1:15">
      <c r="A3963" t="s">
        <v>4582</v>
      </c>
      <c r="B3963" t="s">
        <v>23511</v>
      </c>
      <c r="C3963" t="s">
        <v>4583</v>
      </c>
      <c r="D3963">
        <v>222</v>
      </c>
      <c r="E3963">
        <v>6152</v>
      </c>
      <c r="F3963">
        <v>271</v>
      </c>
      <c r="G3963">
        <v>7804</v>
      </c>
      <c r="H3963">
        <v>0.11563521571347</v>
      </c>
      <c r="I3963">
        <v>0.47842873658393897</v>
      </c>
      <c r="J3963">
        <v>0.41122542710949</v>
      </c>
      <c r="K3963" t="s">
        <v>26574</v>
      </c>
      <c r="L3963">
        <v>222</v>
      </c>
      <c r="M3963" t="s">
        <v>5133</v>
      </c>
      <c r="N3963">
        <v>0.81918819188191905</v>
      </c>
      <c r="O3963">
        <v>3.6085825747724301E-2</v>
      </c>
    </row>
    <row r="3964" spans="1:15">
      <c r="A3964" t="s">
        <v>4584</v>
      </c>
      <c r="B3964" t="s">
        <v>23511</v>
      </c>
      <c r="C3964" t="s">
        <v>4585</v>
      </c>
      <c r="D3964">
        <v>1</v>
      </c>
      <c r="E3964">
        <v>6152</v>
      </c>
      <c r="F3964">
        <v>1</v>
      </c>
      <c r="G3964">
        <v>7804</v>
      </c>
      <c r="H3964">
        <v>0.788313685289595</v>
      </c>
      <c r="I3964">
        <v>0.968912233598893</v>
      </c>
      <c r="J3964">
        <v>0.832812322140707</v>
      </c>
      <c r="K3964" t="s">
        <v>26575</v>
      </c>
      <c r="L3964">
        <v>1</v>
      </c>
      <c r="M3964" t="s">
        <v>5133</v>
      </c>
      <c r="N3964">
        <v>1</v>
      </c>
      <c r="O3964">
        <v>1.6254876462938901E-4</v>
      </c>
    </row>
    <row r="3965" spans="1:15">
      <c r="A3965" t="s">
        <v>4586</v>
      </c>
      <c r="B3965" t="s">
        <v>23511</v>
      </c>
      <c r="C3965" t="s">
        <v>4587</v>
      </c>
      <c r="D3965">
        <v>4</v>
      </c>
      <c r="E3965">
        <v>6152</v>
      </c>
      <c r="F3965">
        <v>5</v>
      </c>
      <c r="G3965">
        <v>7804</v>
      </c>
      <c r="H3965">
        <v>0.71320711691885297</v>
      </c>
      <c r="I3965">
        <v>0.968912233598893</v>
      </c>
      <c r="J3965">
        <v>0.832812322140707</v>
      </c>
      <c r="K3965" t="s">
        <v>26576</v>
      </c>
      <c r="L3965">
        <v>4</v>
      </c>
      <c r="M3965" t="s">
        <v>5133</v>
      </c>
      <c r="N3965">
        <v>0.8</v>
      </c>
      <c r="O3965">
        <v>6.5019505851755496E-4</v>
      </c>
    </row>
    <row r="3966" spans="1:15">
      <c r="A3966" t="s">
        <v>4588</v>
      </c>
      <c r="B3966" t="s">
        <v>23511</v>
      </c>
      <c r="C3966" t="s">
        <v>4589</v>
      </c>
      <c r="D3966">
        <v>148</v>
      </c>
      <c r="E3966">
        <v>6152</v>
      </c>
      <c r="F3966">
        <v>169</v>
      </c>
      <c r="G3966">
        <v>7804</v>
      </c>
      <c r="H3966">
        <v>2.1228461400166899E-3</v>
      </c>
      <c r="I3966">
        <v>2.4472389049724E-2</v>
      </c>
      <c r="J3966">
        <v>2.1034833131510101E-2</v>
      </c>
      <c r="K3966" t="s">
        <v>26577</v>
      </c>
      <c r="L3966">
        <v>148</v>
      </c>
      <c r="M3966" t="s">
        <v>5133</v>
      </c>
      <c r="N3966">
        <v>0.87573964497041401</v>
      </c>
      <c r="O3966">
        <v>2.4057217165149501E-2</v>
      </c>
    </row>
    <row r="3967" spans="1:15">
      <c r="A3967" t="s">
        <v>4588</v>
      </c>
      <c r="B3967" t="s">
        <v>23518</v>
      </c>
      <c r="C3967" t="s">
        <v>4589</v>
      </c>
      <c r="D3967">
        <v>10</v>
      </c>
      <c r="E3967">
        <v>787</v>
      </c>
      <c r="F3967">
        <v>144</v>
      </c>
      <c r="G3967">
        <v>7393</v>
      </c>
      <c r="H3967">
        <v>0.95130985162187598</v>
      </c>
      <c r="I3967">
        <v>1</v>
      </c>
      <c r="J3967">
        <v>0.966855260484069</v>
      </c>
      <c r="K3967" t="s">
        <v>26578</v>
      </c>
      <c r="L3967">
        <v>10</v>
      </c>
      <c r="M3967" t="s">
        <v>5133</v>
      </c>
      <c r="N3967">
        <v>6.9444444444444406E-2</v>
      </c>
      <c r="O3967">
        <v>1.2706480304955499E-2</v>
      </c>
    </row>
    <row r="3968" spans="1:15">
      <c r="A3968" t="s">
        <v>4588</v>
      </c>
      <c r="B3968" t="s">
        <v>23513</v>
      </c>
      <c r="C3968" t="s">
        <v>4589</v>
      </c>
      <c r="D3968">
        <v>4</v>
      </c>
      <c r="E3968">
        <v>535</v>
      </c>
      <c r="F3968">
        <v>179</v>
      </c>
      <c r="G3968">
        <v>8124</v>
      </c>
      <c r="H3968">
        <v>0.99802851942894899</v>
      </c>
      <c r="I3968">
        <v>0.99999999999997702</v>
      </c>
      <c r="J3968">
        <v>0.95041217501583097</v>
      </c>
      <c r="K3968" t="s">
        <v>26579</v>
      </c>
      <c r="L3968">
        <v>4</v>
      </c>
      <c r="M3968" t="s">
        <v>5133</v>
      </c>
      <c r="N3968">
        <v>2.23463687150838E-2</v>
      </c>
      <c r="O3968">
        <v>7.4766355140186902E-3</v>
      </c>
    </row>
    <row r="3969" spans="1:15">
      <c r="A3969" t="s">
        <v>4590</v>
      </c>
      <c r="B3969" t="s">
        <v>23513</v>
      </c>
      <c r="C3969" t="s">
        <v>4591</v>
      </c>
      <c r="D3969">
        <v>14</v>
      </c>
      <c r="E3969">
        <v>535</v>
      </c>
      <c r="F3969">
        <v>342</v>
      </c>
      <c r="G3969">
        <v>8124</v>
      </c>
      <c r="H3969">
        <v>0.98311633444566204</v>
      </c>
      <c r="I3969">
        <v>0.99999999999997702</v>
      </c>
      <c r="J3969">
        <v>0.95041217501583097</v>
      </c>
      <c r="K3969" t="s">
        <v>26580</v>
      </c>
      <c r="L3969">
        <v>14</v>
      </c>
      <c r="M3969" t="s">
        <v>5133</v>
      </c>
      <c r="N3969">
        <v>4.0935672514619902E-2</v>
      </c>
      <c r="O3969">
        <v>2.6168224299065401E-2</v>
      </c>
    </row>
    <row r="3970" spans="1:15">
      <c r="A3970" t="s">
        <v>4590</v>
      </c>
      <c r="B3970" t="s">
        <v>23511</v>
      </c>
      <c r="C3970" t="s">
        <v>4591</v>
      </c>
      <c r="D3970">
        <v>306</v>
      </c>
      <c r="E3970">
        <v>6152</v>
      </c>
      <c r="F3970">
        <v>348</v>
      </c>
      <c r="G3970">
        <v>7804</v>
      </c>
      <c r="H3970" s="34">
        <v>4.6536053100572702E-6</v>
      </c>
      <c r="I3970">
        <v>1.4010625161319201E-4</v>
      </c>
      <c r="J3970">
        <v>1.2042598772750801E-4</v>
      </c>
      <c r="K3970" t="s">
        <v>26581</v>
      </c>
      <c r="L3970">
        <v>306</v>
      </c>
      <c r="M3970" t="s">
        <v>5133</v>
      </c>
      <c r="N3970">
        <v>0.87931034482758597</v>
      </c>
      <c r="O3970">
        <v>4.9739921976593E-2</v>
      </c>
    </row>
    <row r="3971" spans="1:15">
      <c r="A3971" t="s">
        <v>4590</v>
      </c>
      <c r="B3971" t="s">
        <v>23518</v>
      </c>
      <c r="C3971" t="s">
        <v>4591</v>
      </c>
      <c r="D3971">
        <v>14</v>
      </c>
      <c r="E3971">
        <v>787</v>
      </c>
      <c r="F3971">
        <v>309</v>
      </c>
      <c r="G3971">
        <v>7393</v>
      </c>
      <c r="H3971">
        <v>0.999974439433439</v>
      </c>
      <c r="I3971">
        <v>1</v>
      </c>
      <c r="J3971">
        <v>0.966855260484069</v>
      </c>
      <c r="K3971" t="s">
        <v>26582</v>
      </c>
      <c r="L3971">
        <v>14</v>
      </c>
      <c r="M3971" t="s">
        <v>5133</v>
      </c>
      <c r="N3971">
        <v>4.5307443365695803E-2</v>
      </c>
      <c r="O3971">
        <v>1.77890724269377E-2</v>
      </c>
    </row>
    <row r="3972" spans="1:15">
      <c r="A3972" t="s">
        <v>4592</v>
      </c>
      <c r="B3972" t="s">
        <v>23513</v>
      </c>
      <c r="C3972" t="s">
        <v>4593</v>
      </c>
      <c r="D3972">
        <v>10</v>
      </c>
      <c r="E3972">
        <v>535</v>
      </c>
      <c r="F3972">
        <v>209</v>
      </c>
      <c r="G3972">
        <v>8124</v>
      </c>
      <c r="H3972">
        <v>0.89024263511580803</v>
      </c>
      <c r="I3972">
        <v>0.99999999999997702</v>
      </c>
      <c r="J3972">
        <v>0.95041217501583097</v>
      </c>
      <c r="K3972" t="s">
        <v>23852</v>
      </c>
      <c r="L3972">
        <v>10</v>
      </c>
      <c r="M3972" t="s">
        <v>5133</v>
      </c>
      <c r="N3972">
        <v>4.7846889952153103E-2</v>
      </c>
      <c r="O3972">
        <v>1.86915887850467E-2</v>
      </c>
    </row>
    <row r="3973" spans="1:15">
      <c r="A3973" t="s">
        <v>4592</v>
      </c>
      <c r="B3973" t="s">
        <v>23511</v>
      </c>
      <c r="C3973" t="s">
        <v>4593</v>
      </c>
      <c r="D3973">
        <v>178</v>
      </c>
      <c r="E3973">
        <v>6152</v>
      </c>
      <c r="F3973">
        <v>208</v>
      </c>
      <c r="G3973">
        <v>7804</v>
      </c>
      <c r="H3973">
        <v>7.9614026775231498E-3</v>
      </c>
      <c r="I3973">
        <v>7.1267317782397699E-2</v>
      </c>
      <c r="J3973">
        <v>6.1256632290256401E-2</v>
      </c>
      <c r="K3973" t="s">
        <v>26583</v>
      </c>
      <c r="L3973">
        <v>178</v>
      </c>
      <c r="M3973" t="s">
        <v>5133</v>
      </c>
      <c r="N3973">
        <v>0.85576923076923095</v>
      </c>
      <c r="O3973">
        <v>2.89336801040312E-2</v>
      </c>
    </row>
    <row r="3974" spans="1:15">
      <c r="A3974" t="s">
        <v>4592</v>
      </c>
      <c r="B3974" t="s">
        <v>23518</v>
      </c>
      <c r="C3974" t="s">
        <v>4593</v>
      </c>
      <c r="D3974">
        <v>10</v>
      </c>
      <c r="E3974">
        <v>787</v>
      </c>
      <c r="F3974">
        <v>181</v>
      </c>
      <c r="G3974">
        <v>7393</v>
      </c>
      <c r="H3974">
        <v>0.99499505219227802</v>
      </c>
      <c r="I3974">
        <v>1</v>
      </c>
      <c r="J3974">
        <v>0.966855260484069</v>
      </c>
      <c r="K3974" t="s">
        <v>23851</v>
      </c>
      <c r="L3974">
        <v>10</v>
      </c>
      <c r="M3974" t="s">
        <v>5133</v>
      </c>
      <c r="N3974">
        <v>5.5248618784530398E-2</v>
      </c>
      <c r="O3974">
        <v>1.2706480304955499E-2</v>
      </c>
    </row>
    <row r="3975" spans="1:15">
      <c r="A3975" t="s">
        <v>4594</v>
      </c>
      <c r="B3975" t="s">
        <v>23511</v>
      </c>
      <c r="C3975" t="s">
        <v>4595</v>
      </c>
      <c r="D3975">
        <v>22</v>
      </c>
      <c r="E3975">
        <v>6152</v>
      </c>
      <c r="F3975">
        <v>22</v>
      </c>
      <c r="G3975">
        <v>7804</v>
      </c>
      <c r="H3975">
        <v>5.2956616517506796E-3</v>
      </c>
      <c r="I3975">
        <v>5.1365309321660502E-2</v>
      </c>
      <c r="J3975">
        <v>4.4150193433677702E-2</v>
      </c>
      <c r="K3975" t="s">
        <v>26584</v>
      </c>
      <c r="L3975">
        <v>22</v>
      </c>
      <c r="M3975" t="s">
        <v>5133</v>
      </c>
      <c r="N3975">
        <v>1</v>
      </c>
      <c r="O3975">
        <v>3.57607282184655E-3</v>
      </c>
    </row>
    <row r="3976" spans="1:15">
      <c r="A3976" t="s">
        <v>4596</v>
      </c>
      <c r="B3976" t="s">
        <v>23513</v>
      </c>
      <c r="C3976" t="s">
        <v>4597</v>
      </c>
      <c r="D3976">
        <v>1</v>
      </c>
      <c r="E3976">
        <v>535</v>
      </c>
      <c r="F3976">
        <v>72</v>
      </c>
      <c r="G3976">
        <v>8124</v>
      </c>
      <c r="H3976">
        <v>0.99275293080003801</v>
      </c>
      <c r="I3976">
        <v>0.99999999999997702</v>
      </c>
      <c r="J3976">
        <v>0.95041217501583097</v>
      </c>
      <c r="K3976" t="s">
        <v>26585</v>
      </c>
      <c r="L3976">
        <v>1</v>
      </c>
      <c r="M3976" t="s">
        <v>5133</v>
      </c>
      <c r="N3976">
        <v>1.38888888888889E-2</v>
      </c>
      <c r="O3976">
        <v>1.8691588785046699E-3</v>
      </c>
    </row>
    <row r="3977" spans="1:15">
      <c r="A3977" t="s">
        <v>4596</v>
      </c>
      <c r="B3977" t="s">
        <v>23511</v>
      </c>
      <c r="C3977" t="s">
        <v>4597</v>
      </c>
      <c r="D3977">
        <v>65</v>
      </c>
      <c r="E3977">
        <v>6152</v>
      </c>
      <c r="F3977">
        <v>70</v>
      </c>
      <c r="G3977">
        <v>7804</v>
      </c>
      <c r="H3977">
        <v>1.2965494177533401E-3</v>
      </c>
      <c r="I3977">
        <v>1.63857882128133E-2</v>
      </c>
      <c r="J3977">
        <v>1.40841304902629E-2</v>
      </c>
      <c r="K3977" t="s">
        <v>26586</v>
      </c>
      <c r="L3977">
        <v>65</v>
      </c>
      <c r="M3977" t="s">
        <v>5133</v>
      </c>
      <c r="N3977">
        <v>0.92857142857142905</v>
      </c>
      <c r="O3977">
        <v>1.05656697009103E-2</v>
      </c>
    </row>
    <row r="3978" spans="1:15">
      <c r="A3978" t="s">
        <v>4598</v>
      </c>
      <c r="B3978" t="s">
        <v>23511</v>
      </c>
      <c r="C3978" t="s">
        <v>4599</v>
      </c>
      <c r="D3978">
        <v>21</v>
      </c>
      <c r="E3978">
        <v>6152</v>
      </c>
      <c r="F3978">
        <v>21</v>
      </c>
      <c r="G3978">
        <v>7804</v>
      </c>
      <c r="H3978">
        <v>6.7225794545058698E-3</v>
      </c>
      <c r="I3978">
        <v>6.1969845252444103E-2</v>
      </c>
      <c r="J3978">
        <v>5.3265145116078001E-2</v>
      </c>
      <c r="K3978" t="s">
        <v>26587</v>
      </c>
      <c r="L3978">
        <v>21</v>
      </c>
      <c r="M3978" t="s">
        <v>5133</v>
      </c>
      <c r="N3978">
        <v>1</v>
      </c>
      <c r="O3978">
        <v>3.41352405721717E-3</v>
      </c>
    </row>
    <row r="3979" spans="1:15">
      <c r="A3979" t="s">
        <v>4600</v>
      </c>
      <c r="B3979" t="s">
        <v>23511</v>
      </c>
      <c r="C3979" t="s">
        <v>4601</v>
      </c>
      <c r="D3979">
        <v>41</v>
      </c>
      <c r="E3979">
        <v>6152</v>
      </c>
      <c r="F3979">
        <v>46</v>
      </c>
      <c r="G3979">
        <v>7804</v>
      </c>
      <c r="H3979">
        <v>5.51676121810247E-2</v>
      </c>
      <c r="I3979">
        <v>0.29247449753483501</v>
      </c>
      <c r="J3979">
        <v>0.25139156779370098</v>
      </c>
      <c r="K3979" t="s">
        <v>26588</v>
      </c>
      <c r="L3979">
        <v>41</v>
      </c>
      <c r="M3979" t="s">
        <v>5133</v>
      </c>
      <c r="N3979">
        <v>0.89130434782608703</v>
      </c>
      <c r="O3979">
        <v>6.6644993498049402E-3</v>
      </c>
    </row>
    <row r="3980" spans="1:15">
      <c r="A3980" t="s">
        <v>4600</v>
      </c>
      <c r="B3980" t="s">
        <v>23513</v>
      </c>
      <c r="C3980" t="s">
        <v>4601</v>
      </c>
      <c r="D3980">
        <v>1</v>
      </c>
      <c r="E3980">
        <v>535</v>
      </c>
      <c r="F3980">
        <v>46</v>
      </c>
      <c r="G3980">
        <v>8124</v>
      </c>
      <c r="H3980">
        <v>0.95683242262568702</v>
      </c>
      <c r="I3980">
        <v>0.99999999999997702</v>
      </c>
      <c r="J3980">
        <v>0.95041217501583097</v>
      </c>
      <c r="K3980" t="s">
        <v>26585</v>
      </c>
      <c r="L3980">
        <v>1</v>
      </c>
      <c r="M3980" t="s">
        <v>5133</v>
      </c>
      <c r="N3980">
        <v>2.1739130434782601E-2</v>
      </c>
      <c r="O3980">
        <v>1.8691588785046699E-3</v>
      </c>
    </row>
    <row r="3981" spans="1:15">
      <c r="A3981" t="s">
        <v>4602</v>
      </c>
      <c r="B3981" t="s">
        <v>23518</v>
      </c>
      <c r="C3981" t="s">
        <v>4603</v>
      </c>
      <c r="D3981">
        <v>2</v>
      </c>
      <c r="E3981">
        <v>787</v>
      </c>
      <c r="F3981">
        <v>121</v>
      </c>
      <c r="G3981">
        <v>7393</v>
      </c>
      <c r="H3981">
        <v>0.99998304648362801</v>
      </c>
      <c r="I3981">
        <v>1</v>
      </c>
      <c r="J3981">
        <v>0.966855260484069</v>
      </c>
      <c r="K3981" t="s">
        <v>26589</v>
      </c>
      <c r="L3981">
        <v>2</v>
      </c>
      <c r="M3981" t="s">
        <v>5133</v>
      </c>
      <c r="N3981">
        <v>1.6528925619834701E-2</v>
      </c>
      <c r="O3981">
        <v>2.5412960609911099E-3</v>
      </c>
    </row>
    <row r="3982" spans="1:15">
      <c r="A3982" t="s">
        <v>4602</v>
      </c>
      <c r="B3982" t="s">
        <v>23513</v>
      </c>
      <c r="C3982" t="s">
        <v>4603</v>
      </c>
      <c r="D3982">
        <v>3</v>
      </c>
      <c r="E3982">
        <v>535</v>
      </c>
      <c r="F3982">
        <v>116</v>
      </c>
      <c r="G3982">
        <v>8124</v>
      </c>
      <c r="H3982">
        <v>0.98485335605290003</v>
      </c>
      <c r="I3982">
        <v>0.99999999999997702</v>
      </c>
      <c r="J3982">
        <v>0.95041217501583097</v>
      </c>
      <c r="K3982" t="s">
        <v>26590</v>
      </c>
      <c r="L3982">
        <v>3</v>
      </c>
      <c r="M3982" t="s">
        <v>5133</v>
      </c>
      <c r="N3982">
        <v>2.5862068965517199E-2</v>
      </c>
      <c r="O3982">
        <v>5.60747663551402E-3</v>
      </c>
    </row>
    <row r="3983" spans="1:15">
      <c r="A3983" t="s">
        <v>4602</v>
      </c>
      <c r="B3983" t="s">
        <v>23511</v>
      </c>
      <c r="C3983" t="s">
        <v>4603</v>
      </c>
      <c r="D3983">
        <v>115</v>
      </c>
      <c r="E3983">
        <v>6152</v>
      </c>
      <c r="F3983">
        <v>124</v>
      </c>
      <c r="G3983">
        <v>7804</v>
      </c>
      <c r="H3983" s="34">
        <v>1.9656790149551799E-5</v>
      </c>
      <c r="I3983">
        <v>5.0792939375941598E-4</v>
      </c>
      <c r="J3983">
        <v>4.36582224097933E-4</v>
      </c>
      <c r="K3983" t="s">
        <v>26591</v>
      </c>
      <c r="L3983">
        <v>115</v>
      </c>
      <c r="M3983" t="s">
        <v>5133</v>
      </c>
      <c r="N3983">
        <v>0.92741935483870996</v>
      </c>
      <c r="O3983">
        <v>1.8693107932379702E-2</v>
      </c>
    </row>
    <row r="3984" spans="1:15">
      <c r="A3984" t="s">
        <v>4604</v>
      </c>
      <c r="B3984" t="s">
        <v>23511</v>
      </c>
      <c r="C3984" t="s">
        <v>4605</v>
      </c>
      <c r="D3984">
        <v>52</v>
      </c>
      <c r="E3984">
        <v>6152</v>
      </c>
      <c r="F3984">
        <v>52</v>
      </c>
      <c r="G3984">
        <v>7804</v>
      </c>
      <c r="H3984" s="34">
        <v>4.0591633298515403E-6</v>
      </c>
      <c r="I3984">
        <v>1.24493654150743E-4</v>
      </c>
      <c r="J3984">
        <v>1.07006440428518E-4</v>
      </c>
      <c r="K3984" t="s">
        <v>26592</v>
      </c>
      <c r="L3984">
        <v>52</v>
      </c>
      <c r="M3984" t="s">
        <v>5133</v>
      </c>
      <c r="N3984">
        <v>1</v>
      </c>
      <c r="O3984">
        <v>8.4525357607282206E-3</v>
      </c>
    </row>
    <row r="3985" spans="1:15">
      <c r="A3985" t="s">
        <v>4606</v>
      </c>
      <c r="B3985" t="s">
        <v>23513</v>
      </c>
      <c r="C3985" t="s">
        <v>4607</v>
      </c>
      <c r="D3985">
        <v>3</v>
      </c>
      <c r="E3985">
        <v>535</v>
      </c>
      <c r="F3985">
        <v>97</v>
      </c>
      <c r="G3985">
        <v>8124</v>
      </c>
      <c r="H3985">
        <v>0.95903506555828</v>
      </c>
      <c r="I3985">
        <v>0.99999999999997702</v>
      </c>
      <c r="J3985">
        <v>0.95041217501583097</v>
      </c>
      <c r="K3985" t="s">
        <v>26590</v>
      </c>
      <c r="L3985">
        <v>3</v>
      </c>
      <c r="M3985" t="s">
        <v>5133</v>
      </c>
      <c r="N3985">
        <v>3.09278350515464E-2</v>
      </c>
      <c r="O3985">
        <v>5.60747663551402E-3</v>
      </c>
    </row>
    <row r="3986" spans="1:15">
      <c r="A3986" t="s">
        <v>4606</v>
      </c>
      <c r="B3986" t="s">
        <v>23518</v>
      </c>
      <c r="C3986" t="s">
        <v>4607</v>
      </c>
      <c r="D3986">
        <v>2</v>
      </c>
      <c r="E3986">
        <v>787</v>
      </c>
      <c r="F3986">
        <v>94</v>
      </c>
      <c r="G3986">
        <v>7393</v>
      </c>
      <c r="H3986">
        <v>0.99970746404996302</v>
      </c>
      <c r="I3986">
        <v>1</v>
      </c>
      <c r="J3986">
        <v>0.966855260484069</v>
      </c>
      <c r="K3986" t="s">
        <v>26589</v>
      </c>
      <c r="L3986">
        <v>2</v>
      </c>
      <c r="M3986" t="s">
        <v>5133</v>
      </c>
      <c r="N3986">
        <v>2.1276595744680899E-2</v>
      </c>
      <c r="O3986">
        <v>2.5412960609911099E-3</v>
      </c>
    </row>
    <row r="3987" spans="1:15">
      <c r="A3987" t="s">
        <v>4606</v>
      </c>
      <c r="B3987" t="s">
        <v>23511</v>
      </c>
      <c r="C3987" t="s">
        <v>4607</v>
      </c>
      <c r="D3987">
        <v>88</v>
      </c>
      <c r="E3987">
        <v>6152</v>
      </c>
      <c r="F3987">
        <v>97</v>
      </c>
      <c r="G3987">
        <v>7804</v>
      </c>
      <c r="H3987">
        <v>1.4539348850185899E-3</v>
      </c>
      <c r="I3987">
        <v>1.81419378238378E-2</v>
      </c>
      <c r="J3987">
        <v>1.5593599547280901E-2</v>
      </c>
      <c r="K3987" t="s">
        <v>26593</v>
      </c>
      <c r="L3987">
        <v>88</v>
      </c>
      <c r="M3987" t="s">
        <v>5133</v>
      </c>
      <c r="N3987">
        <v>0.90721649484536104</v>
      </c>
      <c r="O3987">
        <v>1.43042912873862E-2</v>
      </c>
    </row>
    <row r="3988" spans="1:15">
      <c r="A3988" t="s">
        <v>4608</v>
      </c>
      <c r="B3988" t="s">
        <v>23513</v>
      </c>
      <c r="C3988" t="s">
        <v>4609</v>
      </c>
      <c r="D3988">
        <v>1</v>
      </c>
      <c r="E3988">
        <v>535</v>
      </c>
      <c r="F3988">
        <v>18</v>
      </c>
      <c r="G3988">
        <v>8124</v>
      </c>
      <c r="H3988">
        <v>0.70698758191645195</v>
      </c>
      <c r="I3988">
        <v>0.99999999999997702</v>
      </c>
      <c r="J3988">
        <v>0.95041217501583097</v>
      </c>
      <c r="K3988" t="s">
        <v>24420</v>
      </c>
      <c r="L3988">
        <v>1</v>
      </c>
      <c r="M3988" t="s">
        <v>5133</v>
      </c>
      <c r="N3988">
        <v>5.5555555555555601E-2</v>
      </c>
      <c r="O3988">
        <v>1.8691588785046699E-3</v>
      </c>
    </row>
    <row r="3989" spans="1:15">
      <c r="A3989" t="s">
        <v>4608</v>
      </c>
      <c r="B3989" t="s">
        <v>23511</v>
      </c>
      <c r="C3989" t="s">
        <v>4609</v>
      </c>
      <c r="D3989">
        <v>16</v>
      </c>
      <c r="E3989">
        <v>6152</v>
      </c>
      <c r="F3989">
        <v>20</v>
      </c>
      <c r="G3989">
        <v>7804</v>
      </c>
      <c r="H3989">
        <v>0.57841027067460704</v>
      </c>
      <c r="I3989">
        <v>0.968912233598893</v>
      </c>
      <c r="J3989">
        <v>0.832812322140707</v>
      </c>
      <c r="K3989" t="s">
        <v>26594</v>
      </c>
      <c r="L3989">
        <v>16</v>
      </c>
      <c r="M3989" t="s">
        <v>5133</v>
      </c>
      <c r="N3989">
        <v>0.8</v>
      </c>
      <c r="O3989">
        <v>2.6007802340702198E-3</v>
      </c>
    </row>
    <row r="3990" spans="1:15">
      <c r="A3990" t="s">
        <v>4610</v>
      </c>
      <c r="B3990" t="s">
        <v>23513</v>
      </c>
      <c r="C3990" t="s">
        <v>4611</v>
      </c>
      <c r="D3990">
        <v>4</v>
      </c>
      <c r="E3990">
        <v>535</v>
      </c>
      <c r="F3990">
        <v>180</v>
      </c>
      <c r="G3990">
        <v>8124</v>
      </c>
      <c r="H3990">
        <v>0.998132029999236</v>
      </c>
      <c r="I3990">
        <v>0.99999999999997702</v>
      </c>
      <c r="J3990">
        <v>0.95041217501583097</v>
      </c>
      <c r="K3990" t="s">
        <v>24143</v>
      </c>
      <c r="L3990">
        <v>4</v>
      </c>
      <c r="M3990" t="s">
        <v>5133</v>
      </c>
      <c r="N3990">
        <v>2.2222222222222199E-2</v>
      </c>
      <c r="O3990">
        <v>7.4766355140186902E-3</v>
      </c>
    </row>
    <row r="3991" spans="1:15">
      <c r="A3991" t="s">
        <v>4610</v>
      </c>
      <c r="B3991" t="s">
        <v>23518</v>
      </c>
      <c r="C3991" t="s">
        <v>4611</v>
      </c>
      <c r="D3991">
        <v>8</v>
      </c>
      <c r="E3991">
        <v>787</v>
      </c>
      <c r="F3991">
        <v>161</v>
      </c>
      <c r="G3991">
        <v>7393</v>
      </c>
      <c r="H3991">
        <v>0.99680236453836302</v>
      </c>
      <c r="I3991">
        <v>1</v>
      </c>
      <c r="J3991">
        <v>0.966855260484069</v>
      </c>
      <c r="K3991" t="s">
        <v>26595</v>
      </c>
      <c r="L3991">
        <v>8</v>
      </c>
      <c r="M3991" t="s">
        <v>5133</v>
      </c>
      <c r="N3991">
        <v>4.9689440993788803E-2</v>
      </c>
      <c r="O3991">
        <v>1.01651842439644E-2</v>
      </c>
    </row>
    <row r="3992" spans="1:15">
      <c r="A3992" t="s">
        <v>4610</v>
      </c>
      <c r="B3992" t="s">
        <v>23511</v>
      </c>
      <c r="C3992" t="s">
        <v>4611</v>
      </c>
      <c r="D3992">
        <v>161</v>
      </c>
      <c r="E3992">
        <v>6152</v>
      </c>
      <c r="F3992">
        <v>184</v>
      </c>
      <c r="G3992">
        <v>7804</v>
      </c>
      <c r="H3992">
        <v>1.4941831466807E-3</v>
      </c>
      <c r="I3992">
        <v>1.8573526614989299E-2</v>
      </c>
      <c r="J3992">
        <v>1.5964564481879499E-2</v>
      </c>
      <c r="K3992" t="s">
        <v>26596</v>
      </c>
      <c r="L3992">
        <v>161</v>
      </c>
      <c r="M3992" t="s">
        <v>5133</v>
      </c>
      <c r="N3992">
        <v>0.875</v>
      </c>
      <c r="O3992">
        <v>2.6170351105331599E-2</v>
      </c>
    </row>
    <row r="3993" spans="1:15">
      <c r="A3993" t="s">
        <v>4612</v>
      </c>
      <c r="B3993" t="s">
        <v>23518</v>
      </c>
      <c r="C3993" t="s">
        <v>4613</v>
      </c>
      <c r="D3993">
        <v>1</v>
      </c>
      <c r="E3993">
        <v>787</v>
      </c>
      <c r="F3993">
        <v>31</v>
      </c>
      <c r="G3993">
        <v>7393</v>
      </c>
      <c r="H3993">
        <v>0.96970367300208904</v>
      </c>
      <c r="I3993">
        <v>1</v>
      </c>
      <c r="J3993">
        <v>0.966855260484069</v>
      </c>
      <c r="K3993" t="s">
        <v>24196</v>
      </c>
      <c r="L3993">
        <v>1</v>
      </c>
      <c r="M3993" t="s">
        <v>5133</v>
      </c>
      <c r="N3993">
        <v>3.2258064516128997E-2</v>
      </c>
      <c r="O3993">
        <v>1.27064803049555E-3</v>
      </c>
    </row>
    <row r="3994" spans="1:15">
      <c r="A3994" t="s">
        <v>4612</v>
      </c>
      <c r="B3994" t="s">
        <v>23511</v>
      </c>
      <c r="C3994" t="s">
        <v>4613</v>
      </c>
      <c r="D3994">
        <v>30</v>
      </c>
      <c r="E3994">
        <v>6152</v>
      </c>
      <c r="F3994">
        <v>32</v>
      </c>
      <c r="G3994">
        <v>7804</v>
      </c>
      <c r="H3994">
        <v>2.2243889699271199E-2</v>
      </c>
      <c r="I3994">
        <v>0.15357019220850299</v>
      </c>
      <c r="J3994">
        <v>0.13199869291536201</v>
      </c>
      <c r="K3994" t="s">
        <v>26597</v>
      </c>
      <c r="L3994">
        <v>30</v>
      </c>
      <c r="M3994" t="s">
        <v>5133</v>
      </c>
      <c r="N3994">
        <v>0.9375</v>
      </c>
      <c r="O3994">
        <v>4.8764629388816597E-3</v>
      </c>
    </row>
    <row r="3995" spans="1:15">
      <c r="A3995" t="s">
        <v>4614</v>
      </c>
      <c r="B3995" t="s">
        <v>23511</v>
      </c>
      <c r="C3995" t="s">
        <v>4615</v>
      </c>
      <c r="D3995">
        <v>4</v>
      </c>
      <c r="E3995">
        <v>6152</v>
      </c>
      <c r="F3995">
        <v>5</v>
      </c>
      <c r="G3995">
        <v>7804</v>
      </c>
      <c r="H3995">
        <v>0.71320711691885297</v>
      </c>
      <c r="I3995">
        <v>0.968912233598893</v>
      </c>
      <c r="J3995">
        <v>0.832812322140707</v>
      </c>
      <c r="K3995" t="s">
        <v>26598</v>
      </c>
      <c r="L3995">
        <v>4</v>
      </c>
      <c r="M3995" t="s">
        <v>5133</v>
      </c>
      <c r="N3995">
        <v>0.8</v>
      </c>
      <c r="O3995">
        <v>6.5019505851755496E-4</v>
      </c>
    </row>
    <row r="3996" spans="1:15">
      <c r="A3996" t="s">
        <v>4616</v>
      </c>
      <c r="B3996" t="s">
        <v>23511</v>
      </c>
      <c r="C3996" t="s">
        <v>4617</v>
      </c>
      <c r="D3996">
        <v>2</v>
      </c>
      <c r="E3996">
        <v>6152</v>
      </c>
      <c r="F3996">
        <v>2</v>
      </c>
      <c r="G3996">
        <v>7804</v>
      </c>
      <c r="H3996">
        <v>0.62141708038142995</v>
      </c>
      <c r="I3996">
        <v>0.968912233598893</v>
      </c>
      <c r="J3996">
        <v>0.832812322140707</v>
      </c>
      <c r="K3996" t="s">
        <v>26599</v>
      </c>
      <c r="L3996">
        <v>2</v>
      </c>
      <c r="M3996" t="s">
        <v>5133</v>
      </c>
      <c r="N3996">
        <v>1</v>
      </c>
      <c r="O3996">
        <v>3.2509752925877802E-4</v>
      </c>
    </row>
    <row r="3997" spans="1:15">
      <c r="A3997" t="s">
        <v>4618</v>
      </c>
      <c r="B3997" t="s">
        <v>23511</v>
      </c>
      <c r="C3997" t="s">
        <v>4619</v>
      </c>
      <c r="D3997">
        <v>3</v>
      </c>
      <c r="E3997">
        <v>6152</v>
      </c>
      <c r="F3997">
        <v>3</v>
      </c>
      <c r="G3997">
        <v>7804</v>
      </c>
      <c r="H3997">
        <v>0.489837867770546</v>
      </c>
      <c r="I3997">
        <v>0.96083957126938102</v>
      </c>
      <c r="J3997">
        <v>0.82587360011061495</v>
      </c>
      <c r="K3997" t="s">
        <v>26600</v>
      </c>
      <c r="L3997">
        <v>3</v>
      </c>
      <c r="M3997" t="s">
        <v>5133</v>
      </c>
      <c r="N3997">
        <v>1</v>
      </c>
      <c r="O3997">
        <v>4.8764629388816603E-4</v>
      </c>
    </row>
    <row r="3998" spans="1:15">
      <c r="A3998" t="s">
        <v>4620</v>
      </c>
      <c r="B3998" t="s">
        <v>23511</v>
      </c>
      <c r="C3998" t="s">
        <v>4621</v>
      </c>
      <c r="D3998">
        <v>12</v>
      </c>
      <c r="E3998">
        <v>6152</v>
      </c>
      <c r="F3998">
        <v>16</v>
      </c>
      <c r="G3998">
        <v>7804</v>
      </c>
      <c r="H3998">
        <v>0.76212012180302802</v>
      </c>
      <c r="I3998">
        <v>0.968912233598893</v>
      </c>
      <c r="J3998">
        <v>0.832812322140707</v>
      </c>
      <c r="K3998" t="s">
        <v>26601</v>
      </c>
      <c r="L3998">
        <v>12</v>
      </c>
      <c r="M3998" t="s">
        <v>5133</v>
      </c>
      <c r="N3998">
        <v>0.75</v>
      </c>
      <c r="O3998">
        <v>1.95058517555267E-3</v>
      </c>
    </row>
    <row r="3999" spans="1:15">
      <c r="A3999" t="s">
        <v>4620</v>
      </c>
      <c r="B3999" t="s">
        <v>23518</v>
      </c>
      <c r="C3999" t="s">
        <v>4621</v>
      </c>
      <c r="D3999">
        <v>2</v>
      </c>
      <c r="E3999">
        <v>787</v>
      </c>
      <c r="F3999">
        <v>14</v>
      </c>
      <c r="G3999">
        <v>7393</v>
      </c>
      <c r="H3999">
        <v>0.44828683528909402</v>
      </c>
      <c r="I3999">
        <v>1</v>
      </c>
      <c r="J3999">
        <v>0.966855260484069</v>
      </c>
      <c r="K3999" t="s">
        <v>26602</v>
      </c>
      <c r="L3999">
        <v>2</v>
      </c>
      <c r="M3999" t="s">
        <v>5133</v>
      </c>
      <c r="N3999">
        <v>0.14285714285714299</v>
      </c>
      <c r="O3999">
        <v>2.5412960609911099E-3</v>
      </c>
    </row>
    <row r="4000" spans="1:15">
      <c r="A4000" t="s">
        <v>4622</v>
      </c>
      <c r="B4000" t="s">
        <v>23511</v>
      </c>
      <c r="C4000" t="s">
        <v>4623</v>
      </c>
      <c r="D4000">
        <v>10</v>
      </c>
      <c r="E4000">
        <v>6152</v>
      </c>
      <c r="F4000">
        <v>12</v>
      </c>
      <c r="G4000">
        <v>7804</v>
      </c>
      <c r="H4000">
        <v>0.51722323138668902</v>
      </c>
      <c r="I4000">
        <v>0.968912233598893</v>
      </c>
      <c r="J4000">
        <v>0.832812322140707</v>
      </c>
      <c r="K4000" t="s">
        <v>26603</v>
      </c>
      <c r="L4000">
        <v>10</v>
      </c>
      <c r="M4000" t="s">
        <v>5133</v>
      </c>
      <c r="N4000">
        <v>0.83333333333333304</v>
      </c>
      <c r="O4000">
        <v>1.62548764629389E-3</v>
      </c>
    </row>
    <row r="4001" spans="1:15">
      <c r="A4001" t="s">
        <v>4624</v>
      </c>
      <c r="B4001" t="s">
        <v>23518</v>
      </c>
      <c r="C4001" t="s">
        <v>4625</v>
      </c>
      <c r="D4001">
        <v>2</v>
      </c>
      <c r="E4001">
        <v>787</v>
      </c>
      <c r="F4001">
        <v>42</v>
      </c>
      <c r="G4001">
        <v>7393</v>
      </c>
      <c r="H4001">
        <v>0.94732926298959397</v>
      </c>
      <c r="I4001">
        <v>1</v>
      </c>
      <c r="J4001">
        <v>0.966855260484069</v>
      </c>
      <c r="K4001" t="s">
        <v>26604</v>
      </c>
      <c r="L4001">
        <v>2</v>
      </c>
      <c r="M4001" t="s">
        <v>5133</v>
      </c>
      <c r="N4001">
        <v>4.7619047619047603E-2</v>
      </c>
      <c r="O4001">
        <v>2.5412960609911099E-3</v>
      </c>
    </row>
    <row r="4002" spans="1:15">
      <c r="A4002" t="s">
        <v>4624</v>
      </c>
      <c r="B4002" t="s">
        <v>23511</v>
      </c>
      <c r="C4002" t="s">
        <v>4625</v>
      </c>
      <c r="D4002">
        <v>44</v>
      </c>
      <c r="E4002">
        <v>6152</v>
      </c>
      <c r="F4002">
        <v>49</v>
      </c>
      <c r="G4002">
        <v>7804</v>
      </c>
      <c r="H4002">
        <v>3.6180480910174E-2</v>
      </c>
      <c r="I4002">
        <v>0.216796612635826</v>
      </c>
      <c r="J4002">
        <v>0.18634390622858599</v>
      </c>
      <c r="K4002" t="s">
        <v>26605</v>
      </c>
      <c r="L4002">
        <v>44</v>
      </c>
      <c r="M4002" t="s">
        <v>5133</v>
      </c>
      <c r="N4002">
        <v>0.89795918367346905</v>
      </c>
      <c r="O4002">
        <v>7.1521456436931096E-3</v>
      </c>
    </row>
    <row r="4003" spans="1:15">
      <c r="A4003" t="s">
        <v>4624</v>
      </c>
      <c r="B4003" t="s">
        <v>23513</v>
      </c>
      <c r="C4003" t="s">
        <v>4625</v>
      </c>
      <c r="D4003">
        <v>1</v>
      </c>
      <c r="E4003">
        <v>535</v>
      </c>
      <c r="F4003">
        <v>50</v>
      </c>
      <c r="G4003">
        <v>8124</v>
      </c>
      <c r="H4003">
        <v>0.96718323058111499</v>
      </c>
      <c r="I4003">
        <v>0.99999999999997702</v>
      </c>
      <c r="J4003">
        <v>0.95041217501583097</v>
      </c>
      <c r="K4003" t="s">
        <v>24409</v>
      </c>
      <c r="L4003">
        <v>1</v>
      </c>
      <c r="M4003" t="s">
        <v>5133</v>
      </c>
      <c r="N4003">
        <v>0.02</v>
      </c>
      <c r="O4003">
        <v>1.8691588785046699E-3</v>
      </c>
    </row>
    <row r="4004" spans="1:15">
      <c r="A4004" t="s">
        <v>4626</v>
      </c>
      <c r="B4004" t="s">
        <v>23511</v>
      </c>
      <c r="C4004" t="s">
        <v>4627</v>
      </c>
      <c r="D4004">
        <v>26</v>
      </c>
      <c r="E4004">
        <v>6152</v>
      </c>
      <c r="F4004">
        <v>27</v>
      </c>
      <c r="G4004">
        <v>7804</v>
      </c>
      <c r="H4004">
        <v>1.32954755474681E-2</v>
      </c>
      <c r="I4004">
        <v>0.104435008387272</v>
      </c>
      <c r="J4004">
        <v>8.9765366595416299E-2</v>
      </c>
      <c r="K4004" t="s">
        <v>26606</v>
      </c>
      <c r="L4004">
        <v>26</v>
      </c>
      <c r="M4004" t="s">
        <v>5133</v>
      </c>
      <c r="N4004">
        <v>0.96296296296296302</v>
      </c>
      <c r="O4004">
        <v>4.2262678803641103E-3</v>
      </c>
    </row>
    <row r="4005" spans="1:15">
      <c r="A4005" t="s">
        <v>4626</v>
      </c>
      <c r="B4005" t="s">
        <v>23518</v>
      </c>
      <c r="C4005" t="s">
        <v>4627</v>
      </c>
      <c r="D4005">
        <v>1</v>
      </c>
      <c r="E4005">
        <v>787</v>
      </c>
      <c r="F4005">
        <v>27</v>
      </c>
      <c r="G4005">
        <v>7393</v>
      </c>
      <c r="H4005">
        <v>0.95238764931624598</v>
      </c>
      <c r="I4005">
        <v>1</v>
      </c>
      <c r="J4005">
        <v>0.966855260484069</v>
      </c>
      <c r="K4005" t="s">
        <v>26409</v>
      </c>
      <c r="L4005">
        <v>1</v>
      </c>
      <c r="M4005" t="s">
        <v>5133</v>
      </c>
      <c r="N4005">
        <v>3.7037037037037E-2</v>
      </c>
      <c r="O4005">
        <v>1.27064803049555E-3</v>
      </c>
    </row>
    <row r="4006" spans="1:15">
      <c r="A4006" t="s">
        <v>4628</v>
      </c>
      <c r="B4006" t="s">
        <v>23511</v>
      </c>
      <c r="C4006" t="s">
        <v>4629</v>
      </c>
      <c r="D4006">
        <v>14</v>
      </c>
      <c r="E4006">
        <v>6152</v>
      </c>
      <c r="F4006">
        <v>14</v>
      </c>
      <c r="G4006">
        <v>7804</v>
      </c>
      <c r="H4006">
        <v>3.5680033920092398E-2</v>
      </c>
      <c r="I4006">
        <v>0.21445050912290001</v>
      </c>
      <c r="J4006">
        <v>0.18432735215193299</v>
      </c>
      <c r="K4006" t="s">
        <v>26607</v>
      </c>
      <c r="L4006">
        <v>14</v>
      </c>
      <c r="M4006" t="s">
        <v>5133</v>
      </c>
      <c r="N4006">
        <v>1</v>
      </c>
      <c r="O4006">
        <v>2.2756827048114399E-3</v>
      </c>
    </row>
    <row r="4007" spans="1:15">
      <c r="A4007" t="s">
        <v>4630</v>
      </c>
      <c r="B4007" t="s">
        <v>23518</v>
      </c>
      <c r="C4007" t="s">
        <v>4631</v>
      </c>
      <c r="D4007">
        <v>1</v>
      </c>
      <c r="E4007">
        <v>787</v>
      </c>
      <c r="F4007">
        <v>12</v>
      </c>
      <c r="G4007">
        <v>7393</v>
      </c>
      <c r="H4007">
        <v>0.74120734014009004</v>
      </c>
      <c r="I4007">
        <v>1</v>
      </c>
      <c r="J4007">
        <v>0.966855260484069</v>
      </c>
      <c r="K4007" t="s">
        <v>26409</v>
      </c>
      <c r="L4007">
        <v>1</v>
      </c>
      <c r="M4007" t="s">
        <v>5133</v>
      </c>
      <c r="N4007">
        <v>8.3333333333333301E-2</v>
      </c>
      <c r="O4007">
        <v>1.27064803049555E-3</v>
      </c>
    </row>
    <row r="4008" spans="1:15">
      <c r="A4008" t="s">
        <v>4630</v>
      </c>
      <c r="B4008" t="s">
        <v>23511</v>
      </c>
      <c r="C4008" t="s">
        <v>4631</v>
      </c>
      <c r="D4008">
        <v>11</v>
      </c>
      <c r="E4008">
        <v>6152</v>
      </c>
      <c r="F4008">
        <v>12</v>
      </c>
      <c r="G4008">
        <v>7804</v>
      </c>
      <c r="H4008">
        <v>0.24296886885364699</v>
      </c>
      <c r="I4008">
        <v>0.71382528017432401</v>
      </c>
      <c r="J4008">
        <v>0.61355659322887801</v>
      </c>
      <c r="K4008" t="s">
        <v>26608</v>
      </c>
      <c r="L4008">
        <v>11</v>
      </c>
      <c r="M4008" t="s">
        <v>5133</v>
      </c>
      <c r="N4008">
        <v>0.91666666666666696</v>
      </c>
      <c r="O4008">
        <v>1.78803641092328E-3</v>
      </c>
    </row>
    <row r="4009" spans="1:15">
      <c r="A4009" t="s">
        <v>4632</v>
      </c>
      <c r="B4009" t="s">
        <v>23511</v>
      </c>
      <c r="C4009" t="s">
        <v>4633</v>
      </c>
      <c r="D4009">
        <v>13</v>
      </c>
      <c r="E4009">
        <v>6152</v>
      </c>
      <c r="F4009">
        <v>13</v>
      </c>
      <c r="G4009">
        <v>7804</v>
      </c>
      <c r="H4009">
        <v>4.52815025690569E-2</v>
      </c>
      <c r="I4009">
        <v>0.25239912466249798</v>
      </c>
      <c r="J4009">
        <v>0.21694545060670101</v>
      </c>
      <c r="K4009" t="s">
        <v>26609</v>
      </c>
      <c r="L4009">
        <v>13</v>
      </c>
      <c r="M4009" t="s">
        <v>5133</v>
      </c>
      <c r="N4009">
        <v>1</v>
      </c>
      <c r="O4009">
        <v>2.1131339401820499E-3</v>
      </c>
    </row>
    <row r="4010" spans="1:15">
      <c r="A4010" t="s">
        <v>4634</v>
      </c>
      <c r="B4010" t="s">
        <v>23511</v>
      </c>
      <c r="C4010" t="s">
        <v>4635</v>
      </c>
      <c r="D4010">
        <v>11</v>
      </c>
      <c r="E4010">
        <v>6152</v>
      </c>
      <c r="F4010">
        <v>11</v>
      </c>
      <c r="G4010">
        <v>7804</v>
      </c>
      <c r="H4010">
        <v>7.29234120922964E-2</v>
      </c>
      <c r="I4010">
        <v>0.34901846963959998</v>
      </c>
      <c r="J4010">
        <v>0.29999299429929699</v>
      </c>
      <c r="K4010" t="s">
        <v>26608</v>
      </c>
      <c r="L4010">
        <v>11</v>
      </c>
      <c r="M4010" t="s">
        <v>5133</v>
      </c>
      <c r="N4010">
        <v>1</v>
      </c>
      <c r="O4010">
        <v>1.78803641092328E-3</v>
      </c>
    </row>
    <row r="4011" spans="1:15">
      <c r="A4011" t="s">
        <v>4636</v>
      </c>
      <c r="B4011" t="s">
        <v>23513</v>
      </c>
      <c r="C4011" t="s">
        <v>4637</v>
      </c>
      <c r="D4011">
        <v>1</v>
      </c>
      <c r="E4011">
        <v>535</v>
      </c>
      <c r="F4011">
        <v>8</v>
      </c>
      <c r="G4011">
        <v>8124</v>
      </c>
      <c r="H4011">
        <v>0.42028903387437799</v>
      </c>
      <c r="I4011">
        <v>0.99999999999997702</v>
      </c>
      <c r="J4011">
        <v>0.95041217501583097</v>
      </c>
      <c r="K4011" t="s">
        <v>24409</v>
      </c>
      <c r="L4011">
        <v>1</v>
      </c>
      <c r="M4011" t="s">
        <v>5133</v>
      </c>
      <c r="N4011">
        <v>0.125</v>
      </c>
      <c r="O4011">
        <v>1.8691588785046699E-3</v>
      </c>
    </row>
    <row r="4012" spans="1:15">
      <c r="A4012" t="s">
        <v>4636</v>
      </c>
      <c r="B4012" t="s">
        <v>23511</v>
      </c>
      <c r="C4012" t="s">
        <v>4637</v>
      </c>
      <c r="D4012">
        <v>7</v>
      </c>
      <c r="E4012">
        <v>6152</v>
      </c>
      <c r="F4012">
        <v>8</v>
      </c>
      <c r="G4012">
        <v>7804</v>
      </c>
      <c r="H4012">
        <v>0.46943957161060701</v>
      </c>
      <c r="I4012">
        <v>0.96083957126938102</v>
      </c>
      <c r="J4012">
        <v>0.82587360011061495</v>
      </c>
      <c r="K4012" t="s">
        <v>26610</v>
      </c>
      <c r="L4012">
        <v>7</v>
      </c>
      <c r="M4012" t="s">
        <v>5133</v>
      </c>
      <c r="N4012">
        <v>0.875</v>
      </c>
      <c r="O4012">
        <v>1.13784135240572E-3</v>
      </c>
    </row>
    <row r="4013" spans="1:15">
      <c r="A4013" t="s">
        <v>4638</v>
      </c>
      <c r="B4013" t="s">
        <v>23511</v>
      </c>
      <c r="C4013" t="s">
        <v>4639</v>
      </c>
      <c r="D4013">
        <v>18</v>
      </c>
      <c r="E4013">
        <v>6152</v>
      </c>
      <c r="F4013">
        <v>21</v>
      </c>
      <c r="G4013">
        <v>7804</v>
      </c>
      <c r="H4013">
        <v>0.321566431459473</v>
      </c>
      <c r="I4013">
        <v>0.84399400632325094</v>
      </c>
      <c r="J4013">
        <v>0.72544094697630301</v>
      </c>
      <c r="K4013" t="s">
        <v>26611</v>
      </c>
      <c r="L4013">
        <v>18</v>
      </c>
      <c r="M4013" t="s">
        <v>5133</v>
      </c>
      <c r="N4013">
        <v>0.85714285714285698</v>
      </c>
      <c r="O4013">
        <v>2.9258777633290002E-3</v>
      </c>
    </row>
    <row r="4014" spans="1:15">
      <c r="A4014" t="s">
        <v>4638</v>
      </c>
      <c r="B4014" t="s">
        <v>23518</v>
      </c>
      <c r="C4014" t="s">
        <v>4639</v>
      </c>
      <c r="D4014">
        <v>1</v>
      </c>
      <c r="E4014">
        <v>787</v>
      </c>
      <c r="F4014">
        <v>17</v>
      </c>
      <c r="G4014">
        <v>7393</v>
      </c>
      <c r="H4014">
        <v>0.85275166731674401</v>
      </c>
      <c r="I4014">
        <v>1</v>
      </c>
      <c r="J4014">
        <v>0.966855260484069</v>
      </c>
      <c r="K4014" t="s">
        <v>26612</v>
      </c>
      <c r="L4014">
        <v>1</v>
      </c>
      <c r="M4014" t="s">
        <v>5133</v>
      </c>
      <c r="N4014">
        <v>5.8823529411764698E-2</v>
      </c>
      <c r="O4014">
        <v>1.27064803049555E-3</v>
      </c>
    </row>
    <row r="4015" spans="1:15">
      <c r="A4015" t="s">
        <v>4640</v>
      </c>
      <c r="B4015" t="s">
        <v>23511</v>
      </c>
      <c r="C4015" t="s">
        <v>4641</v>
      </c>
      <c r="D4015">
        <v>2</v>
      </c>
      <c r="E4015">
        <v>6152</v>
      </c>
      <c r="F4015">
        <v>2</v>
      </c>
      <c r="G4015">
        <v>7804</v>
      </c>
      <c r="H4015">
        <v>0.62141708038142995</v>
      </c>
      <c r="I4015">
        <v>0.968912233598893</v>
      </c>
      <c r="J4015">
        <v>0.832812322140707</v>
      </c>
      <c r="K4015" t="s">
        <v>26613</v>
      </c>
      <c r="L4015">
        <v>2</v>
      </c>
      <c r="M4015" t="s">
        <v>5133</v>
      </c>
      <c r="N4015">
        <v>1</v>
      </c>
      <c r="O4015">
        <v>3.2509752925877802E-4</v>
      </c>
    </row>
    <row r="4016" spans="1:15">
      <c r="A4016" t="s">
        <v>4642</v>
      </c>
      <c r="B4016" t="s">
        <v>23518</v>
      </c>
      <c r="C4016" t="s">
        <v>4643</v>
      </c>
      <c r="D4016">
        <v>41</v>
      </c>
      <c r="E4016">
        <v>787</v>
      </c>
      <c r="F4016">
        <v>721</v>
      </c>
      <c r="G4016">
        <v>7393</v>
      </c>
      <c r="H4016">
        <v>0.99999964933130503</v>
      </c>
      <c r="I4016">
        <v>1</v>
      </c>
      <c r="J4016">
        <v>0.966855260484069</v>
      </c>
      <c r="K4016" t="s">
        <v>24385</v>
      </c>
      <c r="L4016">
        <v>41</v>
      </c>
      <c r="M4016" t="s">
        <v>5133</v>
      </c>
      <c r="N4016">
        <v>5.6865464632454898E-2</v>
      </c>
      <c r="O4016">
        <v>5.2096569250317699E-2</v>
      </c>
    </row>
    <row r="4017" spans="1:15">
      <c r="A4017" t="s">
        <v>4642</v>
      </c>
      <c r="B4017" t="s">
        <v>23511</v>
      </c>
      <c r="C4017" t="s">
        <v>4643</v>
      </c>
      <c r="D4017">
        <v>716</v>
      </c>
      <c r="E4017">
        <v>6152</v>
      </c>
      <c r="F4017">
        <v>816</v>
      </c>
      <c r="G4017">
        <v>7804</v>
      </c>
      <c r="H4017" s="34">
        <v>2.4281714867096501E-12</v>
      </c>
      <c r="I4017" s="34">
        <v>2.2985911814092799E-10</v>
      </c>
      <c r="J4017" s="34">
        <v>1.9757156459168901E-10</v>
      </c>
      <c r="K4017" t="s">
        <v>26614</v>
      </c>
      <c r="L4017">
        <v>716</v>
      </c>
      <c r="M4017" t="s">
        <v>5133</v>
      </c>
      <c r="N4017">
        <v>0.87745098039215697</v>
      </c>
      <c r="O4017">
        <v>0.116384915474642</v>
      </c>
    </row>
    <row r="4018" spans="1:15">
      <c r="A4018" t="s">
        <v>4642</v>
      </c>
      <c r="B4018" t="s">
        <v>23513</v>
      </c>
      <c r="C4018" t="s">
        <v>4643</v>
      </c>
      <c r="D4018">
        <v>34</v>
      </c>
      <c r="E4018">
        <v>535</v>
      </c>
      <c r="F4018">
        <v>807</v>
      </c>
      <c r="G4018">
        <v>8124</v>
      </c>
      <c r="H4018">
        <v>0.99902987242682395</v>
      </c>
      <c r="I4018">
        <v>0.99999999999997702</v>
      </c>
      <c r="J4018">
        <v>0.95041217501583097</v>
      </c>
      <c r="K4018" t="s">
        <v>26615</v>
      </c>
      <c r="L4018">
        <v>34</v>
      </c>
      <c r="M4018" t="s">
        <v>5133</v>
      </c>
      <c r="N4018">
        <v>4.2131350681536603E-2</v>
      </c>
      <c r="O4018">
        <v>6.3551401869158905E-2</v>
      </c>
    </row>
    <row r="4019" spans="1:15">
      <c r="A4019" t="s">
        <v>4644</v>
      </c>
      <c r="B4019" t="s">
        <v>23513</v>
      </c>
      <c r="C4019" t="s">
        <v>4645</v>
      </c>
      <c r="D4019">
        <v>5</v>
      </c>
      <c r="E4019">
        <v>535</v>
      </c>
      <c r="F4019">
        <v>70</v>
      </c>
      <c r="G4019">
        <v>8124</v>
      </c>
      <c r="H4019">
        <v>0.492945038714247</v>
      </c>
      <c r="I4019">
        <v>0.99999999999997702</v>
      </c>
      <c r="J4019">
        <v>0.95041217501583097</v>
      </c>
      <c r="K4019" t="s">
        <v>26616</v>
      </c>
      <c r="L4019">
        <v>5</v>
      </c>
      <c r="M4019" t="s">
        <v>5133</v>
      </c>
      <c r="N4019">
        <v>7.1428571428571397E-2</v>
      </c>
      <c r="O4019">
        <v>9.3457943925233603E-3</v>
      </c>
    </row>
    <row r="4020" spans="1:15">
      <c r="A4020" t="s">
        <v>4644</v>
      </c>
      <c r="B4020" t="s">
        <v>23518</v>
      </c>
      <c r="C4020" t="s">
        <v>4645</v>
      </c>
      <c r="D4020">
        <v>1</v>
      </c>
      <c r="E4020">
        <v>787</v>
      </c>
      <c r="F4020">
        <v>58</v>
      </c>
      <c r="G4020">
        <v>7393</v>
      </c>
      <c r="H4020">
        <v>0.99857700383628401</v>
      </c>
      <c r="I4020">
        <v>1</v>
      </c>
      <c r="J4020">
        <v>0.966855260484069</v>
      </c>
      <c r="K4020" t="s">
        <v>26612</v>
      </c>
      <c r="L4020">
        <v>1</v>
      </c>
      <c r="M4020" t="s">
        <v>5133</v>
      </c>
      <c r="N4020">
        <v>1.72413793103448E-2</v>
      </c>
      <c r="O4020">
        <v>1.27064803049555E-3</v>
      </c>
    </row>
    <row r="4021" spans="1:15">
      <c r="A4021" t="s">
        <v>4644</v>
      </c>
      <c r="B4021" t="s">
        <v>23511</v>
      </c>
      <c r="C4021" t="s">
        <v>4645</v>
      </c>
      <c r="D4021">
        <v>58</v>
      </c>
      <c r="E4021">
        <v>6152</v>
      </c>
      <c r="F4021">
        <v>64</v>
      </c>
      <c r="G4021">
        <v>7804</v>
      </c>
      <c r="H4021">
        <v>1.02953660160135E-2</v>
      </c>
      <c r="I4021">
        <v>8.6779005503127296E-2</v>
      </c>
      <c r="J4021">
        <v>7.4589444306716296E-2</v>
      </c>
      <c r="K4021" t="s">
        <v>26617</v>
      </c>
      <c r="L4021">
        <v>58</v>
      </c>
      <c r="M4021" t="s">
        <v>5133</v>
      </c>
      <c r="N4021">
        <v>0.90625</v>
      </c>
      <c r="O4021">
        <v>9.4278283485045508E-3</v>
      </c>
    </row>
    <row r="4022" spans="1:15">
      <c r="A4022" t="s">
        <v>4646</v>
      </c>
      <c r="B4022" t="s">
        <v>23513</v>
      </c>
      <c r="C4022" t="s">
        <v>4647</v>
      </c>
      <c r="D4022">
        <v>8</v>
      </c>
      <c r="E4022">
        <v>535</v>
      </c>
      <c r="F4022">
        <v>189</v>
      </c>
      <c r="G4022">
        <v>8124</v>
      </c>
      <c r="H4022">
        <v>0.93696495916011002</v>
      </c>
      <c r="I4022">
        <v>0.99999999999997702</v>
      </c>
      <c r="J4022">
        <v>0.95041217501583097</v>
      </c>
      <c r="K4022" t="s">
        <v>26618</v>
      </c>
      <c r="L4022">
        <v>8</v>
      </c>
      <c r="M4022" t="s">
        <v>5133</v>
      </c>
      <c r="N4022">
        <v>4.2328042328042298E-2</v>
      </c>
      <c r="O4022">
        <v>1.4953271028037399E-2</v>
      </c>
    </row>
    <row r="4023" spans="1:15">
      <c r="A4023" t="s">
        <v>4646</v>
      </c>
      <c r="B4023" t="s">
        <v>23511</v>
      </c>
      <c r="C4023" t="s">
        <v>4647</v>
      </c>
      <c r="D4023">
        <v>189</v>
      </c>
      <c r="E4023">
        <v>6152</v>
      </c>
      <c r="F4023">
        <v>208</v>
      </c>
      <c r="G4023">
        <v>7804</v>
      </c>
      <c r="H4023" s="34">
        <v>2.18993054396263E-6</v>
      </c>
      <c r="I4023" s="34">
        <v>7.0920612517474003E-5</v>
      </c>
      <c r="J4023" s="34">
        <v>6.0958627572422403E-5</v>
      </c>
      <c r="K4023" t="s">
        <v>26619</v>
      </c>
      <c r="L4023">
        <v>189</v>
      </c>
      <c r="M4023" t="s">
        <v>5133</v>
      </c>
      <c r="N4023">
        <v>0.90865384615384603</v>
      </c>
      <c r="O4023">
        <v>3.0721716514954499E-2</v>
      </c>
    </row>
    <row r="4024" spans="1:15">
      <c r="A4024" t="s">
        <v>4646</v>
      </c>
      <c r="B4024" t="s">
        <v>23518</v>
      </c>
      <c r="C4024" t="s">
        <v>4647</v>
      </c>
      <c r="D4024">
        <v>8</v>
      </c>
      <c r="E4024">
        <v>787</v>
      </c>
      <c r="F4024">
        <v>192</v>
      </c>
      <c r="G4024">
        <v>7393</v>
      </c>
      <c r="H4024">
        <v>0.99970157095872902</v>
      </c>
      <c r="I4024">
        <v>1</v>
      </c>
      <c r="J4024">
        <v>0.966855260484069</v>
      </c>
      <c r="K4024" t="s">
        <v>26620</v>
      </c>
      <c r="L4024">
        <v>8</v>
      </c>
      <c r="M4024" t="s">
        <v>5133</v>
      </c>
      <c r="N4024">
        <v>4.1666666666666699E-2</v>
      </c>
      <c r="O4024">
        <v>1.01651842439644E-2</v>
      </c>
    </row>
    <row r="4025" spans="1:15">
      <c r="A4025" t="s">
        <v>4648</v>
      </c>
      <c r="B4025" t="s">
        <v>23513</v>
      </c>
      <c r="C4025" t="s">
        <v>4649</v>
      </c>
      <c r="D4025">
        <v>1</v>
      </c>
      <c r="E4025">
        <v>535</v>
      </c>
      <c r="F4025">
        <v>26</v>
      </c>
      <c r="G4025">
        <v>8124</v>
      </c>
      <c r="H4025">
        <v>0.83035028846574699</v>
      </c>
      <c r="I4025">
        <v>0.99999999999997702</v>
      </c>
      <c r="J4025">
        <v>0.95041217501583097</v>
      </c>
      <c r="K4025" t="s">
        <v>26585</v>
      </c>
      <c r="L4025">
        <v>1</v>
      </c>
      <c r="M4025" t="s">
        <v>5133</v>
      </c>
      <c r="N4025">
        <v>3.8461538461538498E-2</v>
      </c>
      <c r="O4025">
        <v>1.8691588785046699E-3</v>
      </c>
    </row>
    <row r="4026" spans="1:15">
      <c r="A4026" t="s">
        <v>4648</v>
      </c>
      <c r="B4026" t="s">
        <v>23518</v>
      </c>
      <c r="C4026" t="s">
        <v>4649</v>
      </c>
      <c r="D4026">
        <v>1</v>
      </c>
      <c r="E4026">
        <v>787</v>
      </c>
      <c r="F4026">
        <v>28</v>
      </c>
      <c r="G4026">
        <v>7393</v>
      </c>
      <c r="H4026">
        <v>0.95747465990382596</v>
      </c>
      <c r="I4026">
        <v>1</v>
      </c>
      <c r="J4026">
        <v>0.966855260484069</v>
      </c>
      <c r="K4026" t="s">
        <v>26621</v>
      </c>
      <c r="L4026">
        <v>1</v>
      </c>
      <c r="M4026" t="s">
        <v>5133</v>
      </c>
      <c r="N4026">
        <v>3.5714285714285698E-2</v>
      </c>
      <c r="O4026">
        <v>1.27064803049555E-3</v>
      </c>
    </row>
    <row r="4027" spans="1:15">
      <c r="A4027" t="s">
        <v>4648</v>
      </c>
      <c r="B4027" t="s">
        <v>23511</v>
      </c>
      <c r="C4027" t="s">
        <v>4649</v>
      </c>
      <c r="D4027">
        <v>24</v>
      </c>
      <c r="E4027">
        <v>6152</v>
      </c>
      <c r="F4027">
        <v>27</v>
      </c>
      <c r="G4027">
        <v>7804</v>
      </c>
      <c r="H4027">
        <v>0.14612948921195401</v>
      </c>
      <c r="I4027">
        <v>0.54611425167193095</v>
      </c>
      <c r="J4027">
        <v>0.46940338073728599</v>
      </c>
      <c r="K4027" t="s">
        <v>26622</v>
      </c>
      <c r="L4027">
        <v>24</v>
      </c>
      <c r="M4027" t="s">
        <v>5133</v>
      </c>
      <c r="N4027">
        <v>0.88888888888888895</v>
      </c>
      <c r="O4027">
        <v>3.90117035110533E-3</v>
      </c>
    </row>
    <row r="4028" spans="1:15">
      <c r="A4028" t="s">
        <v>4650</v>
      </c>
      <c r="B4028" t="s">
        <v>23511</v>
      </c>
      <c r="C4028" t="s">
        <v>4651</v>
      </c>
      <c r="D4028">
        <v>6</v>
      </c>
      <c r="E4028">
        <v>6152</v>
      </c>
      <c r="F4028">
        <v>7</v>
      </c>
      <c r="G4028">
        <v>7804</v>
      </c>
      <c r="H4028">
        <v>0.54476030000281095</v>
      </c>
      <c r="I4028">
        <v>0.968912233598893</v>
      </c>
      <c r="J4028">
        <v>0.832812322140707</v>
      </c>
      <c r="K4028" t="s">
        <v>26623</v>
      </c>
      <c r="L4028">
        <v>6</v>
      </c>
      <c r="M4028" t="s">
        <v>5133</v>
      </c>
      <c r="N4028">
        <v>0.85714285714285698</v>
      </c>
      <c r="O4028">
        <v>9.7529258777633303E-4</v>
      </c>
    </row>
    <row r="4029" spans="1:15">
      <c r="A4029" t="s">
        <v>4650</v>
      </c>
      <c r="B4029" t="s">
        <v>23513</v>
      </c>
      <c r="C4029" t="s">
        <v>4651</v>
      </c>
      <c r="D4029">
        <v>1</v>
      </c>
      <c r="E4029">
        <v>535</v>
      </c>
      <c r="F4029">
        <v>7</v>
      </c>
      <c r="G4029">
        <v>8124</v>
      </c>
      <c r="H4029">
        <v>0.37938355156400999</v>
      </c>
      <c r="I4029">
        <v>0.99999999999997702</v>
      </c>
      <c r="J4029">
        <v>0.95041217501583097</v>
      </c>
      <c r="K4029" t="s">
        <v>26585</v>
      </c>
      <c r="L4029">
        <v>1</v>
      </c>
      <c r="M4029" t="s">
        <v>5133</v>
      </c>
      <c r="N4029">
        <v>0.14285714285714299</v>
      </c>
      <c r="O4029">
        <v>1.8691588785046699E-3</v>
      </c>
    </row>
    <row r="4030" spans="1:15">
      <c r="A4030" t="s">
        <v>4652</v>
      </c>
      <c r="B4030" t="s">
        <v>23518</v>
      </c>
      <c r="C4030" t="s">
        <v>4653</v>
      </c>
      <c r="D4030">
        <v>1</v>
      </c>
      <c r="E4030">
        <v>787</v>
      </c>
      <c r="F4030">
        <v>14</v>
      </c>
      <c r="G4030">
        <v>7393</v>
      </c>
      <c r="H4030">
        <v>0.79345608455289296</v>
      </c>
      <c r="I4030">
        <v>1</v>
      </c>
      <c r="J4030">
        <v>0.966855260484069</v>
      </c>
      <c r="K4030" t="s">
        <v>26621</v>
      </c>
      <c r="L4030">
        <v>1</v>
      </c>
      <c r="M4030" t="s">
        <v>5133</v>
      </c>
      <c r="N4030">
        <v>7.1428571428571397E-2</v>
      </c>
      <c r="O4030">
        <v>1.27064803049555E-3</v>
      </c>
    </row>
    <row r="4031" spans="1:15">
      <c r="A4031" t="s">
        <v>4652</v>
      </c>
      <c r="B4031" t="s">
        <v>23511</v>
      </c>
      <c r="C4031" t="s">
        <v>4653</v>
      </c>
      <c r="D4031">
        <v>12</v>
      </c>
      <c r="E4031">
        <v>6152</v>
      </c>
      <c r="F4031">
        <v>13</v>
      </c>
      <c r="G4031">
        <v>7804</v>
      </c>
      <c r="H4031">
        <v>0.20366351383502801</v>
      </c>
      <c r="I4031">
        <v>0.658478585781888</v>
      </c>
      <c r="J4031">
        <v>0.56598426677721503</v>
      </c>
      <c r="K4031" t="s">
        <v>26624</v>
      </c>
      <c r="L4031">
        <v>12</v>
      </c>
      <c r="M4031" t="s">
        <v>5133</v>
      </c>
      <c r="N4031">
        <v>0.92307692307692302</v>
      </c>
      <c r="O4031">
        <v>1.95058517555267E-3</v>
      </c>
    </row>
    <row r="4032" spans="1:15">
      <c r="A4032" t="s">
        <v>4654</v>
      </c>
      <c r="B4032" t="s">
        <v>23511</v>
      </c>
      <c r="C4032" t="s">
        <v>4655</v>
      </c>
      <c r="D4032">
        <v>21</v>
      </c>
      <c r="E4032">
        <v>6152</v>
      </c>
      <c r="F4032">
        <v>22</v>
      </c>
      <c r="G4032">
        <v>7804</v>
      </c>
      <c r="H4032">
        <v>3.6687853312365099E-2</v>
      </c>
      <c r="I4032">
        <v>0.216932081597738</v>
      </c>
      <c r="J4032">
        <v>0.18646034631142899</v>
      </c>
      <c r="K4032" t="s">
        <v>26625</v>
      </c>
      <c r="L4032">
        <v>21</v>
      </c>
      <c r="M4032" t="s">
        <v>5133</v>
      </c>
      <c r="N4032">
        <v>0.95454545454545503</v>
      </c>
      <c r="O4032">
        <v>3.41352405721717E-3</v>
      </c>
    </row>
    <row r="4033" spans="1:15">
      <c r="A4033" t="s">
        <v>4656</v>
      </c>
      <c r="B4033" t="s">
        <v>23518</v>
      </c>
      <c r="C4033" t="s">
        <v>4657</v>
      </c>
      <c r="D4033">
        <v>1</v>
      </c>
      <c r="E4033">
        <v>787</v>
      </c>
      <c r="F4033">
        <v>2</v>
      </c>
      <c r="G4033">
        <v>7393</v>
      </c>
      <c r="H4033">
        <v>0.20158492765181499</v>
      </c>
      <c r="I4033">
        <v>0.83876007220319604</v>
      </c>
      <c r="J4033">
        <v>0.81095958809365798</v>
      </c>
      <c r="K4033" t="s">
        <v>26612</v>
      </c>
      <c r="L4033">
        <v>1</v>
      </c>
      <c r="M4033" t="s">
        <v>5133</v>
      </c>
      <c r="N4033">
        <v>0.5</v>
      </c>
      <c r="O4033">
        <v>1.27064803049555E-3</v>
      </c>
    </row>
    <row r="4034" spans="1:15">
      <c r="A4034" t="s">
        <v>4656</v>
      </c>
      <c r="B4034" t="s">
        <v>23511</v>
      </c>
      <c r="C4034" t="s">
        <v>4657</v>
      </c>
      <c r="D4034">
        <v>5</v>
      </c>
      <c r="E4034">
        <v>6152</v>
      </c>
      <c r="F4034">
        <v>6</v>
      </c>
      <c r="G4034">
        <v>7804</v>
      </c>
      <c r="H4034">
        <v>0.62665052091531404</v>
      </c>
      <c r="I4034">
        <v>0.968912233598893</v>
      </c>
      <c r="J4034">
        <v>0.832812322140707</v>
      </c>
      <c r="K4034" t="s">
        <v>26626</v>
      </c>
      <c r="L4034">
        <v>5</v>
      </c>
      <c r="M4034" t="s">
        <v>5133</v>
      </c>
      <c r="N4034">
        <v>0.83333333333333304</v>
      </c>
      <c r="O4034">
        <v>8.1274382314694405E-4</v>
      </c>
    </row>
    <row r="4035" spans="1:15">
      <c r="A4035" t="s">
        <v>4658</v>
      </c>
      <c r="B4035" t="s">
        <v>23513</v>
      </c>
      <c r="C4035" t="s">
        <v>4659</v>
      </c>
      <c r="D4035">
        <v>2</v>
      </c>
      <c r="E4035">
        <v>535</v>
      </c>
      <c r="F4035">
        <v>77</v>
      </c>
      <c r="G4035">
        <v>8124</v>
      </c>
      <c r="H4035">
        <v>0.96668691640378801</v>
      </c>
      <c r="I4035">
        <v>0.99999999999997702</v>
      </c>
      <c r="J4035">
        <v>0.95041217501583097</v>
      </c>
      <c r="K4035" t="s">
        <v>26627</v>
      </c>
      <c r="L4035">
        <v>2</v>
      </c>
      <c r="M4035" t="s">
        <v>5133</v>
      </c>
      <c r="N4035">
        <v>2.5974025974026E-2</v>
      </c>
      <c r="O4035">
        <v>3.7383177570093499E-3</v>
      </c>
    </row>
    <row r="4036" spans="1:15">
      <c r="A4036" t="s">
        <v>4658</v>
      </c>
      <c r="B4036" t="s">
        <v>23511</v>
      </c>
      <c r="C4036" t="s">
        <v>4659</v>
      </c>
      <c r="D4036">
        <v>84</v>
      </c>
      <c r="E4036">
        <v>6152</v>
      </c>
      <c r="F4036">
        <v>87</v>
      </c>
      <c r="G4036">
        <v>7804</v>
      </c>
      <c r="H4036" s="34">
        <v>2.20529684261339E-6</v>
      </c>
      <c r="I4036" s="34">
        <v>7.1184089886979697E-5</v>
      </c>
      <c r="J4036" s="34">
        <v>6.1185095143292595E-5</v>
      </c>
      <c r="K4036" t="s">
        <v>26628</v>
      </c>
      <c r="L4036">
        <v>84</v>
      </c>
      <c r="M4036" t="s">
        <v>5133</v>
      </c>
      <c r="N4036">
        <v>0.96551724137931005</v>
      </c>
      <c r="O4036">
        <v>1.3654096228868699E-2</v>
      </c>
    </row>
    <row r="4037" spans="1:15">
      <c r="A4037" t="s">
        <v>4660</v>
      </c>
      <c r="B4037" t="s">
        <v>23518</v>
      </c>
      <c r="C4037" t="s">
        <v>4661</v>
      </c>
      <c r="D4037">
        <v>81</v>
      </c>
      <c r="E4037">
        <v>787</v>
      </c>
      <c r="F4037">
        <v>1498</v>
      </c>
      <c r="G4037">
        <v>7393</v>
      </c>
      <c r="H4037">
        <v>0.999999999999999</v>
      </c>
      <c r="I4037">
        <v>1</v>
      </c>
      <c r="J4037">
        <v>0.966855260484069</v>
      </c>
      <c r="K4037" t="s">
        <v>26629</v>
      </c>
      <c r="L4037">
        <v>81</v>
      </c>
      <c r="M4037" t="s">
        <v>5133</v>
      </c>
      <c r="N4037">
        <v>5.4072096128170898E-2</v>
      </c>
      <c r="O4037">
        <v>0.10292249047014</v>
      </c>
    </row>
    <row r="4038" spans="1:15">
      <c r="A4038" t="s">
        <v>4660</v>
      </c>
      <c r="B4038" t="s">
        <v>23511</v>
      </c>
      <c r="C4038" t="s">
        <v>4661</v>
      </c>
      <c r="D4038">
        <v>1454</v>
      </c>
      <c r="E4038">
        <v>6152</v>
      </c>
      <c r="F4038">
        <v>1647</v>
      </c>
      <c r="G4038">
        <v>7804</v>
      </c>
      <c r="H4038" s="34">
        <v>7.1012713098783295E-29</v>
      </c>
      <c r="I4038" s="34">
        <v>5.8260013371460105E-26</v>
      </c>
      <c r="J4038" s="34">
        <v>5.0076421105361299E-26</v>
      </c>
      <c r="K4038" t="s">
        <v>26630</v>
      </c>
      <c r="L4038">
        <v>1454</v>
      </c>
      <c r="M4038" t="s">
        <v>5133</v>
      </c>
      <c r="N4038">
        <v>0.88281724347298096</v>
      </c>
      <c r="O4038">
        <v>0.23634590377113099</v>
      </c>
    </row>
    <row r="4039" spans="1:15">
      <c r="A4039" t="s">
        <v>4660</v>
      </c>
      <c r="B4039" t="s">
        <v>23513</v>
      </c>
      <c r="C4039" t="s">
        <v>4661</v>
      </c>
      <c r="D4039">
        <v>60</v>
      </c>
      <c r="E4039">
        <v>535</v>
      </c>
      <c r="F4039">
        <v>1672</v>
      </c>
      <c r="G4039">
        <v>8124</v>
      </c>
      <c r="H4039">
        <v>0.99999999884349</v>
      </c>
      <c r="I4039">
        <v>0.99999999999997702</v>
      </c>
      <c r="J4039">
        <v>0.95041217501583097</v>
      </c>
      <c r="K4039" t="s">
        <v>26631</v>
      </c>
      <c r="L4039">
        <v>60</v>
      </c>
      <c r="M4039" t="s">
        <v>5133</v>
      </c>
      <c r="N4039">
        <v>3.5885167464114798E-2</v>
      </c>
      <c r="O4039">
        <v>0.11214953271028</v>
      </c>
    </row>
    <row r="4040" spans="1:15">
      <c r="A4040" t="s">
        <v>4662</v>
      </c>
      <c r="B4040" t="s">
        <v>23513</v>
      </c>
      <c r="C4040" t="s">
        <v>4663</v>
      </c>
      <c r="D4040">
        <v>1</v>
      </c>
      <c r="E4040">
        <v>535</v>
      </c>
      <c r="F4040">
        <v>40</v>
      </c>
      <c r="G4040">
        <v>8124</v>
      </c>
      <c r="H4040">
        <v>0.93489173986920704</v>
      </c>
      <c r="I4040">
        <v>0.99999999999997702</v>
      </c>
      <c r="J4040">
        <v>0.95041217501583097</v>
      </c>
      <c r="K4040" t="s">
        <v>26632</v>
      </c>
      <c r="L4040">
        <v>1</v>
      </c>
      <c r="M4040" t="s">
        <v>5133</v>
      </c>
      <c r="N4040">
        <v>2.5000000000000001E-2</v>
      </c>
      <c r="O4040">
        <v>1.8691588785046699E-3</v>
      </c>
    </row>
    <row r="4041" spans="1:15">
      <c r="A4041" t="s">
        <v>4662</v>
      </c>
      <c r="B4041" t="s">
        <v>23511</v>
      </c>
      <c r="C4041" t="s">
        <v>4663</v>
      </c>
      <c r="D4041">
        <v>39</v>
      </c>
      <c r="E4041">
        <v>6152</v>
      </c>
      <c r="F4041">
        <v>41</v>
      </c>
      <c r="G4041">
        <v>7804</v>
      </c>
      <c r="H4041">
        <v>4.0675971689823698E-3</v>
      </c>
      <c r="I4041">
        <v>4.1932454584954398E-2</v>
      </c>
      <c r="J4041">
        <v>3.6042340745604098E-2</v>
      </c>
      <c r="K4041" t="s">
        <v>26633</v>
      </c>
      <c r="L4041">
        <v>39</v>
      </c>
      <c r="M4041" t="s">
        <v>5133</v>
      </c>
      <c r="N4041">
        <v>0.95121951219512202</v>
      </c>
      <c r="O4041">
        <v>6.3394018205461602E-3</v>
      </c>
    </row>
    <row r="4042" spans="1:15">
      <c r="A4042" t="s">
        <v>4664</v>
      </c>
      <c r="B4042" t="s">
        <v>23511</v>
      </c>
      <c r="C4042" t="s">
        <v>4665</v>
      </c>
      <c r="D4042">
        <v>15</v>
      </c>
      <c r="E4042">
        <v>6152</v>
      </c>
      <c r="F4042">
        <v>15</v>
      </c>
      <c r="G4042">
        <v>7804</v>
      </c>
      <c r="H4042">
        <v>2.8113485006614501E-2</v>
      </c>
      <c r="I4042">
        <v>0.182450402036994</v>
      </c>
      <c r="J4042">
        <v>0.156822194752923</v>
      </c>
      <c r="K4042" t="s">
        <v>26634</v>
      </c>
      <c r="L4042">
        <v>15</v>
      </c>
      <c r="M4042" t="s">
        <v>5133</v>
      </c>
      <c r="N4042">
        <v>1</v>
      </c>
      <c r="O4042">
        <v>2.4382314694408299E-3</v>
      </c>
    </row>
    <row r="4043" spans="1:15">
      <c r="A4043" t="s">
        <v>4666</v>
      </c>
      <c r="B4043" t="s">
        <v>23511</v>
      </c>
      <c r="C4043" t="s">
        <v>4667</v>
      </c>
      <c r="D4043">
        <v>4</v>
      </c>
      <c r="E4043">
        <v>6152</v>
      </c>
      <c r="F4043">
        <v>4</v>
      </c>
      <c r="G4043">
        <v>7804</v>
      </c>
      <c r="H4043">
        <v>0.38610601832086699</v>
      </c>
      <c r="I4043">
        <v>0.90829480295553899</v>
      </c>
      <c r="J4043">
        <v>0.78070962240619901</v>
      </c>
      <c r="K4043" t="s">
        <v>26635</v>
      </c>
      <c r="L4043">
        <v>4</v>
      </c>
      <c r="M4043" t="s">
        <v>5133</v>
      </c>
      <c r="N4043">
        <v>1</v>
      </c>
      <c r="O4043">
        <v>6.5019505851755496E-4</v>
      </c>
    </row>
    <row r="4044" spans="1:15">
      <c r="A4044" t="s">
        <v>4668</v>
      </c>
      <c r="B4044" t="s">
        <v>23513</v>
      </c>
      <c r="C4044" t="s">
        <v>4669</v>
      </c>
      <c r="D4044">
        <v>1</v>
      </c>
      <c r="E4044">
        <v>535</v>
      </c>
      <c r="F4044">
        <v>113</v>
      </c>
      <c r="G4044">
        <v>8124</v>
      </c>
      <c r="H4044">
        <v>0.99957068525454096</v>
      </c>
      <c r="I4044">
        <v>0.99999999999997702</v>
      </c>
      <c r="J4044">
        <v>0.95041217501583097</v>
      </c>
      <c r="K4044" t="s">
        <v>26632</v>
      </c>
      <c r="L4044">
        <v>1</v>
      </c>
      <c r="M4044" t="s">
        <v>5133</v>
      </c>
      <c r="N4044">
        <v>8.8495575221238902E-3</v>
      </c>
      <c r="O4044">
        <v>1.8691588785046699E-3</v>
      </c>
    </row>
    <row r="4045" spans="1:15">
      <c r="A4045" t="s">
        <v>4668</v>
      </c>
      <c r="B4045" t="s">
        <v>23511</v>
      </c>
      <c r="C4045" t="s">
        <v>4669</v>
      </c>
      <c r="D4045">
        <v>99</v>
      </c>
      <c r="E4045">
        <v>6152</v>
      </c>
      <c r="F4045">
        <v>109</v>
      </c>
      <c r="G4045">
        <v>7804</v>
      </c>
      <c r="H4045">
        <v>6.5910841332397102E-4</v>
      </c>
      <c r="I4045">
        <v>9.4178843674520996E-3</v>
      </c>
      <c r="J4045">
        <v>8.0949851573010496E-3</v>
      </c>
      <c r="K4045" t="s">
        <v>26636</v>
      </c>
      <c r="L4045">
        <v>99</v>
      </c>
      <c r="M4045" t="s">
        <v>5133</v>
      </c>
      <c r="N4045">
        <v>0.90825688073394495</v>
      </c>
      <c r="O4045">
        <v>1.6092327698309501E-2</v>
      </c>
    </row>
    <row r="4046" spans="1:15">
      <c r="A4046" t="s">
        <v>4668</v>
      </c>
      <c r="B4046" t="s">
        <v>23518</v>
      </c>
      <c r="C4046" t="s">
        <v>4669</v>
      </c>
      <c r="D4046">
        <v>4</v>
      </c>
      <c r="E4046">
        <v>787</v>
      </c>
      <c r="F4046">
        <v>96</v>
      </c>
      <c r="G4046">
        <v>7393</v>
      </c>
      <c r="H4046">
        <v>0.993775352546024</v>
      </c>
      <c r="I4046">
        <v>1</v>
      </c>
      <c r="J4046">
        <v>0.966855260484069</v>
      </c>
      <c r="K4046" t="s">
        <v>26637</v>
      </c>
      <c r="L4046">
        <v>4</v>
      </c>
      <c r="M4046" t="s">
        <v>5133</v>
      </c>
      <c r="N4046">
        <v>4.1666666666666699E-2</v>
      </c>
      <c r="O4046">
        <v>5.0825921219822103E-3</v>
      </c>
    </row>
    <row r="4047" spans="1:15">
      <c r="A4047" t="s">
        <v>4670</v>
      </c>
      <c r="B4047" t="s">
        <v>23513</v>
      </c>
      <c r="C4047" t="s">
        <v>4671</v>
      </c>
      <c r="D4047">
        <v>3</v>
      </c>
      <c r="E4047">
        <v>535</v>
      </c>
      <c r="F4047">
        <v>41</v>
      </c>
      <c r="G4047">
        <v>8124</v>
      </c>
      <c r="H4047">
        <v>0.51263372329029899</v>
      </c>
      <c r="I4047">
        <v>0.99999999999997702</v>
      </c>
      <c r="J4047">
        <v>0.95041217501583097</v>
      </c>
      <c r="K4047" t="s">
        <v>26638</v>
      </c>
      <c r="L4047">
        <v>3</v>
      </c>
      <c r="M4047" t="s">
        <v>5133</v>
      </c>
      <c r="N4047">
        <v>7.3170731707317097E-2</v>
      </c>
      <c r="O4047">
        <v>5.60747663551402E-3</v>
      </c>
    </row>
    <row r="4048" spans="1:15">
      <c r="A4048" t="s">
        <v>4670</v>
      </c>
      <c r="B4048" t="s">
        <v>23518</v>
      </c>
      <c r="C4048" t="s">
        <v>4671</v>
      </c>
      <c r="D4048">
        <v>2</v>
      </c>
      <c r="E4048">
        <v>787</v>
      </c>
      <c r="F4048">
        <v>38</v>
      </c>
      <c r="G4048">
        <v>7393</v>
      </c>
      <c r="H4048">
        <v>0.923785561797554</v>
      </c>
      <c r="I4048">
        <v>1</v>
      </c>
      <c r="J4048">
        <v>0.966855260484069</v>
      </c>
      <c r="K4048" t="s">
        <v>26639</v>
      </c>
      <c r="L4048">
        <v>2</v>
      </c>
      <c r="M4048" t="s">
        <v>5133</v>
      </c>
      <c r="N4048">
        <v>5.2631578947368397E-2</v>
      </c>
      <c r="O4048">
        <v>2.5412960609911099E-3</v>
      </c>
    </row>
    <row r="4049" spans="1:15">
      <c r="A4049" t="s">
        <v>4670</v>
      </c>
      <c r="B4049" t="s">
        <v>23511</v>
      </c>
      <c r="C4049" t="s">
        <v>4671</v>
      </c>
      <c r="D4049">
        <v>33</v>
      </c>
      <c r="E4049">
        <v>6152</v>
      </c>
      <c r="F4049">
        <v>40</v>
      </c>
      <c r="G4049">
        <v>7804</v>
      </c>
      <c r="H4049">
        <v>0.36620210544843201</v>
      </c>
      <c r="I4049">
        <v>0.90829480295553899</v>
      </c>
      <c r="J4049">
        <v>0.78070962240619901</v>
      </c>
      <c r="K4049" t="s">
        <v>26640</v>
      </c>
      <c r="L4049">
        <v>33</v>
      </c>
      <c r="M4049" t="s">
        <v>5133</v>
      </c>
      <c r="N4049">
        <v>0.82499999999999996</v>
      </c>
      <c r="O4049">
        <v>5.36410923276983E-3</v>
      </c>
    </row>
    <row r="4050" spans="1:15">
      <c r="A4050" t="s">
        <v>4672</v>
      </c>
      <c r="B4050" t="s">
        <v>23513</v>
      </c>
      <c r="C4050" t="s">
        <v>4673</v>
      </c>
      <c r="D4050">
        <v>12</v>
      </c>
      <c r="E4050">
        <v>535</v>
      </c>
      <c r="F4050">
        <v>588</v>
      </c>
      <c r="G4050">
        <v>8124</v>
      </c>
      <c r="H4050">
        <v>0.99999996617431797</v>
      </c>
      <c r="I4050">
        <v>0.99999999999997702</v>
      </c>
      <c r="J4050">
        <v>0.95041217501583097</v>
      </c>
      <c r="K4050" t="s">
        <v>26641</v>
      </c>
      <c r="L4050">
        <v>12</v>
      </c>
      <c r="M4050" t="s">
        <v>5133</v>
      </c>
      <c r="N4050">
        <v>2.04081632653061E-2</v>
      </c>
      <c r="O4050">
        <v>2.2429906542056101E-2</v>
      </c>
    </row>
    <row r="4051" spans="1:15">
      <c r="A4051" t="s">
        <v>4672</v>
      </c>
      <c r="B4051" t="s">
        <v>23518</v>
      </c>
      <c r="C4051" t="s">
        <v>4673</v>
      </c>
      <c r="D4051">
        <v>26</v>
      </c>
      <c r="E4051">
        <v>787</v>
      </c>
      <c r="F4051">
        <v>520</v>
      </c>
      <c r="G4051">
        <v>7393</v>
      </c>
      <c r="H4051">
        <v>0.99999927648540798</v>
      </c>
      <c r="I4051">
        <v>1</v>
      </c>
      <c r="J4051">
        <v>0.966855260484069</v>
      </c>
      <c r="K4051" t="s">
        <v>26642</v>
      </c>
      <c r="L4051">
        <v>26</v>
      </c>
      <c r="M4051" t="s">
        <v>5133</v>
      </c>
      <c r="N4051">
        <v>0.05</v>
      </c>
      <c r="O4051">
        <v>3.3036848792884398E-2</v>
      </c>
    </row>
    <row r="4052" spans="1:15">
      <c r="A4052" t="s">
        <v>4672</v>
      </c>
      <c r="B4052" t="s">
        <v>23511</v>
      </c>
      <c r="C4052" t="s">
        <v>4673</v>
      </c>
      <c r="D4052">
        <v>533</v>
      </c>
      <c r="E4052">
        <v>6152</v>
      </c>
      <c r="F4052">
        <v>588</v>
      </c>
      <c r="G4052">
        <v>7804</v>
      </c>
      <c r="H4052" s="34">
        <v>1.8837386081695701E-15</v>
      </c>
      <c r="I4052" s="34">
        <v>2.9437153329253099E-13</v>
      </c>
      <c r="J4052" s="34">
        <v>2.5302213318421402E-13</v>
      </c>
      <c r="K4052" t="s">
        <v>26643</v>
      </c>
      <c r="L4052">
        <v>533</v>
      </c>
      <c r="M4052" t="s">
        <v>5133</v>
      </c>
      <c r="N4052">
        <v>0.906462585034014</v>
      </c>
      <c r="O4052">
        <v>8.6638491547464197E-2</v>
      </c>
    </row>
    <row r="4053" spans="1:15">
      <c r="A4053" t="s">
        <v>4674</v>
      </c>
      <c r="B4053" t="s">
        <v>23511</v>
      </c>
      <c r="C4053" t="s">
        <v>4675</v>
      </c>
      <c r="D4053">
        <v>442</v>
      </c>
      <c r="E4053">
        <v>6152</v>
      </c>
      <c r="F4053">
        <v>487</v>
      </c>
      <c r="G4053">
        <v>7804</v>
      </c>
      <c r="H4053" s="34">
        <v>3.5606048727771801E-13</v>
      </c>
      <c r="I4053" s="34">
        <v>3.9386690980327398E-11</v>
      </c>
      <c r="J4053" s="34">
        <v>3.3854172172981402E-11</v>
      </c>
      <c r="K4053" t="s">
        <v>26644</v>
      </c>
      <c r="L4053">
        <v>442</v>
      </c>
      <c r="M4053" t="s">
        <v>5133</v>
      </c>
      <c r="N4053">
        <v>0.90759753593429204</v>
      </c>
      <c r="O4053">
        <v>7.1846553966189899E-2</v>
      </c>
    </row>
    <row r="4054" spans="1:15">
      <c r="A4054" t="s">
        <v>4674</v>
      </c>
      <c r="B4054" t="s">
        <v>23513</v>
      </c>
      <c r="C4054" t="s">
        <v>4675</v>
      </c>
      <c r="D4054">
        <v>9</v>
      </c>
      <c r="E4054">
        <v>535</v>
      </c>
      <c r="F4054">
        <v>491</v>
      </c>
      <c r="G4054">
        <v>8124</v>
      </c>
      <c r="H4054">
        <v>0.999999900811406</v>
      </c>
      <c r="I4054">
        <v>0.99999999999997702</v>
      </c>
      <c r="J4054">
        <v>0.95041217501583097</v>
      </c>
      <c r="K4054" t="s">
        <v>26645</v>
      </c>
      <c r="L4054">
        <v>9</v>
      </c>
      <c r="M4054" t="s">
        <v>5133</v>
      </c>
      <c r="N4054">
        <v>1.83299389002037E-2</v>
      </c>
      <c r="O4054">
        <v>1.6822429906542102E-2</v>
      </c>
    </row>
    <row r="4055" spans="1:15">
      <c r="A4055" t="s">
        <v>4674</v>
      </c>
      <c r="B4055" t="s">
        <v>23518</v>
      </c>
      <c r="C4055" t="s">
        <v>4675</v>
      </c>
      <c r="D4055">
        <v>22</v>
      </c>
      <c r="E4055">
        <v>787</v>
      </c>
      <c r="F4055">
        <v>433</v>
      </c>
      <c r="G4055">
        <v>7393</v>
      </c>
      <c r="H4055">
        <v>0.99999211308672498</v>
      </c>
      <c r="I4055">
        <v>1</v>
      </c>
      <c r="J4055">
        <v>0.966855260484069</v>
      </c>
      <c r="K4055" t="s">
        <v>26646</v>
      </c>
      <c r="L4055">
        <v>22</v>
      </c>
      <c r="M4055" t="s">
        <v>5133</v>
      </c>
      <c r="N4055">
        <v>5.08083140877598E-2</v>
      </c>
      <c r="O4055">
        <v>2.7954256670902199E-2</v>
      </c>
    </row>
    <row r="4056" spans="1:15">
      <c r="A4056" t="s">
        <v>4676</v>
      </c>
      <c r="B4056" t="s">
        <v>23511</v>
      </c>
      <c r="C4056" t="s">
        <v>4677</v>
      </c>
      <c r="D4056">
        <v>32</v>
      </c>
      <c r="E4056">
        <v>6152</v>
      </c>
      <c r="F4056">
        <v>37</v>
      </c>
      <c r="G4056">
        <v>7804</v>
      </c>
      <c r="H4056">
        <v>0.174305186181935</v>
      </c>
      <c r="I4056">
        <v>0.61243203353360198</v>
      </c>
      <c r="J4056">
        <v>0.52640572212200998</v>
      </c>
      <c r="K4056" t="s">
        <v>26647</v>
      </c>
      <c r="L4056">
        <v>32</v>
      </c>
      <c r="M4056" t="s">
        <v>5133</v>
      </c>
      <c r="N4056">
        <v>0.86486486486486502</v>
      </c>
      <c r="O4056">
        <v>5.2015604681404396E-3</v>
      </c>
    </row>
    <row r="4057" spans="1:15">
      <c r="A4057" t="s">
        <v>4676</v>
      </c>
      <c r="B4057" t="s">
        <v>23518</v>
      </c>
      <c r="C4057" t="s">
        <v>4677</v>
      </c>
      <c r="D4057">
        <v>1</v>
      </c>
      <c r="E4057">
        <v>787</v>
      </c>
      <c r="F4057">
        <v>33</v>
      </c>
      <c r="G4057">
        <v>7393</v>
      </c>
      <c r="H4057">
        <v>0.975835222221483</v>
      </c>
      <c r="I4057">
        <v>1</v>
      </c>
      <c r="J4057">
        <v>0.966855260484069</v>
      </c>
      <c r="K4057" t="s">
        <v>26648</v>
      </c>
      <c r="L4057">
        <v>1</v>
      </c>
      <c r="M4057" t="s">
        <v>5133</v>
      </c>
      <c r="N4057">
        <v>3.03030303030303E-2</v>
      </c>
      <c r="O4057">
        <v>1.27064803049555E-3</v>
      </c>
    </row>
    <row r="4058" spans="1:15">
      <c r="A4058" t="s">
        <v>4676</v>
      </c>
      <c r="B4058" t="s">
        <v>23513</v>
      </c>
      <c r="C4058" t="s">
        <v>4677</v>
      </c>
      <c r="D4058">
        <v>3</v>
      </c>
      <c r="E4058">
        <v>535</v>
      </c>
      <c r="F4058">
        <v>37</v>
      </c>
      <c r="G4058">
        <v>8124</v>
      </c>
      <c r="H4058">
        <v>0.44388995475456999</v>
      </c>
      <c r="I4058">
        <v>0.99999999999997702</v>
      </c>
      <c r="J4058">
        <v>0.95041217501583097</v>
      </c>
      <c r="K4058" t="s">
        <v>26649</v>
      </c>
      <c r="L4058">
        <v>3</v>
      </c>
      <c r="M4058" t="s">
        <v>5133</v>
      </c>
      <c r="N4058">
        <v>8.1081081081081099E-2</v>
      </c>
      <c r="O4058">
        <v>5.60747663551402E-3</v>
      </c>
    </row>
    <row r="4059" spans="1:15">
      <c r="A4059" t="s">
        <v>4678</v>
      </c>
      <c r="B4059" t="s">
        <v>23518</v>
      </c>
      <c r="C4059" t="s">
        <v>4679</v>
      </c>
      <c r="D4059">
        <v>1</v>
      </c>
      <c r="E4059">
        <v>787</v>
      </c>
      <c r="F4059">
        <v>44</v>
      </c>
      <c r="G4059">
        <v>7393</v>
      </c>
      <c r="H4059">
        <v>0.99304114429892898</v>
      </c>
      <c r="I4059">
        <v>1</v>
      </c>
      <c r="J4059">
        <v>0.966855260484069</v>
      </c>
      <c r="K4059" t="s">
        <v>24091</v>
      </c>
      <c r="L4059">
        <v>1</v>
      </c>
      <c r="M4059" t="s">
        <v>5133</v>
      </c>
      <c r="N4059">
        <v>2.27272727272727E-2</v>
      </c>
      <c r="O4059">
        <v>1.27064803049555E-3</v>
      </c>
    </row>
    <row r="4060" spans="1:15">
      <c r="A4060" t="s">
        <v>4678</v>
      </c>
      <c r="B4060" t="s">
        <v>23511</v>
      </c>
      <c r="C4060" t="s">
        <v>4679</v>
      </c>
      <c r="D4060">
        <v>43</v>
      </c>
      <c r="E4060">
        <v>6152</v>
      </c>
      <c r="F4060">
        <v>48</v>
      </c>
      <c r="G4060">
        <v>7804</v>
      </c>
      <c r="H4060">
        <v>4.1720823727296297E-2</v>
      </c>
      <c r="I4060">
        <v>0.241612652703078</v>
      </c>
      <c r="J4060">
        <v>0.20767411885060999</v>
      </c>
      <c r="K4060" t="s">
        <v>26650</v>
      </c>
      <c r="L4060">
        <v>43</v>
      </c>
      <c r="M4060" t="s">
        <v>5133</v>
      </c>
      <c r="N4060">
        <v>0.89583333333333304</v>
      </c>
      <c r="O4060">
        <v>6.9895968790637201E-3</v>
      </c>
    </row>
    <row r="4061" spans="1:15">
      <c r="A4061" t="s">
        <v>4680</v>
      </c>
      <c r="B4061" t="s">
        <v>23511</v>
      </c>
      <c r="C4061" t="s">
        <v>4681</v>
      </c>
      <c r="D4061">
        <v>27</v>
      </c>
      <c r="E4061">
        <v>6152</v>
      </c>
      <c r="F4061">
        <v>30</v>
      </c>
      <c r="G4061">
        <v>7804</v>
      </c>
      <c r="H4061">
        <v>9.4336074260639197E-2</v>
      </c>
      <c r="I4061">
        <v>0.41240615057548502</v>
      </c>
      <c r="J4061">
        <v>0.35447681638836998</v>
      </c>
      <c r="K4061" t="s">
        <v>26651</v>
      </c>
      <c r="L4061">
        <v>27</v>
      </c>
      <c r="M4061" t="s">
        <v>5133</v>
      </c>
      <c r="N4061">
        <v>0.9</v>
      </c>
      <c r="O4061">
        <v>4.3888166449934998E-3</v>
      </c>
    </row>
    <row r="4062" spans="1:15">
      <c r="A4062" t="s">
        <v>4680</v>
      </c>
      <c r="B4062" t="s">
        <v>23518</v>
      </c>
      <c r="C4062" t="s">
        <v>4681</v>
      </c>
      <c r="D4062">
        <v>1</v>
      </c>
      <c r="E4062">
        <v>787</v>
      </c>
      <c r="F4062">
        <v>26</v>
      </c>
      <c r="G4062">
        <v>7393</v>
      </c>
      <c r="H4062">
        <v>0.94669298062504303</v>
      </c>
      <c r="I4062">
        <v>1</v>
      </c>
      <c r="J4062">
        <v>0.966855260484069</v>
      </c>
      <c r="K4062" t="s">
        <v>26652</v>
      </c>
      <c r="L4062">
        <v>1</v>
      </c>
      <c r="M4062" t="s">
        <v>5133</v>
      </c>
      <c r="N4062">
        <v>3.8461538461538498E-2</v>
      </c>
      <c r="O4062">
        <v>1.27064803049555E-3</v>
      </c>
    </row>
    <row r="4063" spans="1:15">
      <c r="A4063" t="s">
        <v>4682</v>
      </c>
      <c r="B4063" t="s">
        <v>23511</v>
      </c>
      <c r="C4063" t="s">
        <v>4683</v>
      </c>
      <c r="D4063">
        <v>16</v>
      </c>
      <c r="E4063">
        <v>6152</v>
      </c>
      <c r="F4063">
        <v>19</v>
      </c>
      <c r="G4063">
        <v>7804</v>
      </c>
      <c r="H4063">
        <v>0.40508357601572498</v>
      </c>
      <c r="I4063">
        <v>0.91525479399875698</v>
      </c>
      <c r="J4063">
        <v>0.78669196642228301</v>
      </c>
      <c r="K4063" t="s">
        <v>26653</v>
      </c>
      <c r="L4063">
        <v>16</v>
      </c>
      <c r="M4063" t="s">
        <v>5133</v>
      </c>
      <c r="N4063">
        <v>0.84210526315789502</v>
      </c>
      <c r="O4063">
        <v>2.6007802340702198E-3</v>
      </c>
    </row>
    <row r="4064" spans="1:15">
      <c r="A4064" t="s">
        <v>4682</v>
      </c>
      <c r="B4064" t="s">
        <v>23518</v>
      </c>
      <c r="C4064" t="s">
        <v>4683</v>
      </c>
      <c r="D4064">
        <v>1</v>
      </c>
      <c r="E4064">
        <v>787</v>
      </c>
      <c r="F4064">
        <v>15</v>
      </c>
      <c r="G4064">
        <v>7393</v>
      </c>
      <c r="H4064">
        <v>0.81548482306175196</v>
      </c>
      <c r="I4064">
        <v>1</v>
      </c>
      <c r="J4064">
        <v>0.966855260484069</v>
      </c>
      <c r="K4064" t="s">
        <v>26652</v>
      </c>
      <c r="L4064">
        <v>1</v>
      </c>
      <c r="M4064" t="s">
        <v>5133</v>
      </c>
      <c r="N4064">
        <v>6.6666666666666693E-2</v>
      </c>
      <c r="O4064">
        <v>1.27064803049555E-3</v>
      </c>
    </row>
    <row r="4065" spans="1:15">
      <c r="A4065" t="s">
        <v>4684</v>
      </c>
      <c r="B4065" t="s">
        <v>23511</v>
      </c>
      <c r="C4065" t="s">
        <v>4685</v>
      </c>
      <c r="D4065">
        <v>154</v>
      </c>
      <c r="E4065">
        <v>6152</v>
      </c>
      <c r="F4065">
        <v>164</v>
      </c>
      <c r="G4065">
        <v>7804</v>
      </c>
      <c r="H4065" s="34">
        <v>6.7123976285535804E-8</v>
      </c>
      <c r="I4065" s="34">
        <v>2.9501586898709799E-6</v>
      </c>
      <c r="J4065" s="34">
        <v>2.5357596116514201E-6</v>
      </c>
      <c r="K4065" t="s">
        <v>26654</v>
      </c>
      <c r="L4065">
        <v>154</v>
      </c>
      <c r="M4065" t="s">
        <v>5133</v>
      </c>
      <c r="N4065">
        <v>0.93902439024390205</v>
      </c>
      <c r="O4065">
        <v>2.50325097529259E-2</v>
      </c>
    </row>
    <row r="4066" spans="1:15">
      <c r="A4066" t="s">
        <v>4684</v>
      </c>
      <c r="B4066" t="s">
        <v>23518</v>
      </c>
      <c r="C4066" t="s">
        <v>4685</v>
      </c>
      <c r="D4066">
        <v>5</v>
      </c>
      <c r="E4066">
        <v>787</v>
      </c>
      <c r="F4066">
        <v>151</v>
      </c>
      <c r="G4066">
        <v>7393</v>
      </c>
      <c r="H4066">
        <v>0.99980107392616602</v>
      </c>
      <c r="I4066">
        <v>1</v>
      </c>
      <c r="J4066">
        <v>0.966855260484069</v>
      </c>
      <c r="K4066" t="s">
        <v>26655</v>
      </c>
      <c r="L4066">
        <v>5</v>
      </c>
      <c r="M4066" t="s">
        <v>5133</v>
      </c>
      <c r="N4066">
        <v>3.3112582781456998E-2</v>
      </c>
      <c r="O4066">
        <v>6.35324015247776E-3</v>
      </c>
    </row>
    <row r="4067" spans="1:15">
      <c r="A4067" t="s">
        <v>4684</v>
      </c>
      <c r="B4067" t="s">
        <v>23513</v>
      </c>
      <c r="C4067" t="s">
        <v>4685</v>
      </c>
      <c r="D4067">
        <v>2</v>
      </c>
      <c r="E4067">
        <v>535</v>
      </c>
      <c r="F4067">
        <v>183</v>
      </c>
      <c r="G4067">
        <v>8124</v>
      </c>
      <c r="H4067">
        <v>0.99995268869232801</v>
      </c>
      <c r="I4067">
        <v>0.99999999999997702</v>
      </c>
      <c r="J4067">
        <v>0.95041217501583097</v>
      </c>
      <c r="K4067" t="s">
        <v>26656</v>
      </c>
      <c r="L4067">
        <v>2</v>
      </c>
      <c r="M4067" t="s">
        <v>5133</v>
      </c>
      <c r="N4067">
        <v>1.0928961748633901E-2</v>
      </c>
      <c r="O4067">
        <v>3.7383177570093499E-3</v>
      </c>
    </row>
    <row r="4068" spans="1:15">
      <c r="A4068" t="s">
        <v>4686</v>
      </c>
      <c r="B4068" t="s">
        <v>23511</v>
      </c>
      <c r="C4068" t="s">
        <v>4687</v>
      </c>
      <c r="D4068">
        <v>365</v>
      </c>
      <c r="E4068">
        <v>6152</v>
      </c>
      <c r="F4068">
        <v>415</v>
      </c>
      <c r="G4068">
        <v>7804</v>
      </c>
      <c r="H4068" s="34">
        <v>5.0883716250455902E-7</v>
      </c>
      <c r="I4068" s="34">
        <v>1.8020926803127899E-5</v>
      </c>
      <c r="J4068" s="34">
        <v>1.5489586546239899E-5</v>
      </c>
      <c r="K4068" t="s">
        <v>26657</v>
      </c>
      <c r="L4068">
        <v>365</v>
      </c>
      <c r="M4068" t="s">
        <v>5133</v>
      </c>
      <c r="N4068">
        <v>0.87951807228915702</v>
      </c>
      <c r="O4068">
        <v>5.9330299089726903E-2</v>
      </c>
    </row>
    <row r="4069" spans="1:15">
      <c r="A4069" t="s">
        <v>4686</v>
      </c>
      <c r="B4069" t="s">
        <v>23518</v>
      </c>
      <c r="C4069" t="s">
        <v>4687</v>
      </c>
      <c r="D4069">
        <v>17</v>
      </c>
      <c r="E4069">
        <v>787</v>
      </c>
      <c r="F4069">
        <v>373</v>
      </c>
      <c r="G4069">
        <v>7393</v>
      </c>
      <c r="H4069">
        <v>0.99999521893301502</v>
      </c>
      <c r="I4069">
        <v>1</v>
      </c>
      <c r="J4069">
        <v>0.966855260484069</v>
      </c>
      <c r="K4069" t="s">
        <v>26658</v>
      </c>
      <c r="L4069">
        <v>17</v>
      </c>
      <c r="M4069" t="s">
        <v>5133</v>
      </c>
      <c r="N4069">
        <v>4.5576407506702402E-2</v>
      </c>
      <c r="O4069">
        <v>2.1601016518424401E-2</v>
      </c>
    </row>
    <row r="4070" spans="1:15">
      <c r="A4070" t="s">
        <v>4686</v>
      </c>
      <c r="B4070" t="s">
        <v>23513</v>
      </c>
      <c r="C4070" t="s">
        <v>4687</v>
      </c>
      <c r="D4070">
        <v>18</v>
      </c>
      <c r="E4070">
        <v>535</v>
      </c>
      <c r="F4070">
        <v>430</v>
      </c>
      <c r="G4070">
        <v>8124</v>
      </c>
      <c r="H4070">
        <v>0.98866269378597704</v>
      </c>
      <c r="I4070">
        <v>0.99999999999997702</v>
      </c>
      <c r="J4070">
        <v>0.95041217501583097</v>
      </c>
      <c r="K4070" t="s">
        <v>26659</v>
      </c>
      <c r="L4070">
        <v>18</v>
      </c>
      <c r="M4070" t="s">
        <v>5133</v>
      </c>
      <c r="N4070">
        <v>4.1860465116279097E-2</v>
      </c>
      <c r="O4070">
        <v>3.3644859813084099E-2</v>
      </c>
    </row>
    <row r="4071" spans="1:15">
      <c r="A4071" t="s">
        <v>4688</v>
      </c>
      <c r="B4071" t="s">
        <v>23511</v>
      </c>
      <c r="C4071" t="s">
        <v>4689</v>
      </c>
      <c r="D4071">
        <v>20</v>
      </c>
      <c r="E4071">
        <v>6152</v>
      </c>
      <c r="F4071">
        <v>21</v>
      </c>
      <c r="G4071">
        <v>7804</v>
      </c>
      <c r="H4071">
        <v>4.4755802943696597E-2</v>
      </c>
      <c r="I4071">
        <v>0.25239912466249798</v>
      </c>
      <c r="J4071">
        <v>0.21694545060670101</v>
      </c>
      <c r="K4071" t="s">
        <v>26660</v>
      </c>
      <c r="L4071">
        <v>20</v>
      </c>
      <c r="M4071" t="s">
        <v>5133</v>
      </c>
      <c r="N4071">
        <v>0.952380952380952</v>
      </c>
      <c r="O4071">
        <v>3.2509752925877801E-3</v>
      </c>
    </row>
    <row r="4072" spans="1:15">
      <c r="A4072" t="s">
        <v>4688</v>
      </c>
      <c r="B4072" t="s">
        <v>23518</v>
      </c>
      <c r="C4072" t="s">
        <v>4689</v>
      </c>
      <c r="D4072">
        <v>1</v>
      </c>
      <c r="E4072">
        <v>787</v>
      </c>
      <c r="F4072">
        <v>21</v>
      </c>
      <c r="G4072">
        <v>7393</v>
      </c>
      <c r="H4072">
        <v>0.90624324364936804</v>
      </c>
      <c r="I4072">
        <v>1</v>
      </c>
      <c r="J4072">
        <v>0.966855260484069</v>
      </c>
      <c r="K4072" t="s">
        <v>26409</v>
      </c>
      <c r="L4072">
        <v>1</v>
      </c>
      <c r="M4072" t="s">
        <v>5133</v>
      </c>
      <c r="N4072">
        <v>4.7619047619047603E-2</v>
      </c>
      <c r="O4072">
        <v>1.27064803049555E-3</v>
      </c>
    </row>
    <row r="4073" spans="1:15">
      <c r="A4073" t="s">
        <v>4690</v>
      </c>
      <c r="B4073" t="s">
        <v>23513</v>
      </c>
      <c r="C4073" t="s">
        <v>4691</v>
      </c>
      <c r="D4073">
        <v>1</v>
      </c>
      <c r="E4073">
        <v>535</v>
      </c>
      <c r="F4073">
        <v>131</v>
      </c>
      <c r="G4073">
        <v>8124</v>
      </c>
      <c r="H4073">
        <v>0.99987644297760503</v>
      </c>
      <c r="I4073">
        <v>0.99999999999997702</v>
      </c>
      <c r="J4073">
        <v>0.95041217501583097</v>
      </c>
      <c r="K4073" t="s">
        <v>26661</v>
      </c>
      <c r="L4073">
        <v>1</v>
      </c>
      <c r="M4073" t="s">
        <v>5133</v>
      </c>
      <c r="N4073">
        <v>7.63358778625954E-3</v>
      </c>
      <c r="O4073">
        <v>1.8691588785046699E-3</v>
      </c>
    </row>
    <row r="4074" spans="1:15">
      <c r="A4074" t="s">
        <v>4690</v>
      </c>
      <c r="B4074" t="s">
        <v>23518</v>
      </c>
      <c r="C4074" t="s">
        <v>4691</v>
      </c>
      <c r="D4074">
        <v>1</v>
      </c>
      <c r="E4074">
        <v>787</v>
      </c>
      <c r="F4074">
        <v>128</v>
      </c>
      <c r="G4074">
        <v>7393</v>
      </c>
      <c r="H4074">
        <v>0.99999951526905495</v>
      </c>
      <c r="I4074">
        <v>1</v>
      </c>
      <c r="J4074">
        <v>0.966855260484069</v>
      </c>
      <c r="K4074" t="s">
        <v>24196</v>
      </c>
      <c r="L4074">
        <v>1</v>
      </c>
      <c r="M4074" t="s">
        <v>5133</v>
      </c>
      <c r="N4074">
        <v>7.8125E-3</v>
      </c>
      <c r="O4074">
        <v>1.27064803049555E-3</v>
      </c>
    </row>
    <row r="4075" spans="1:15">
      <c r="A4075" t="s">
        <v>4690</v>
      </c>
      <c r="B4075" t="s">
        <v>23511</v>
      </c>
      <c r="C4075" t="s">
        <v>4691</v>
      </c>
      <c r="D4075">
        <v>120</v>
      </c>
      <c r="E4075">
        <v>6152</v>
      </c>
      <c r="F4075">
        <v>131</v>
      </c>
      <c r="G4075">
        <v>7804</v>
      </c>
      <c r="H4075" s="34">
        <v>6.4528280888557899E-5</v>
      </c>
      <c r="I4075">
        <v>1.38707625621802E-3</v>
      </c>
      <c r="J4075">
        <v>1.1922382212436601E-3</v>
      </c>
      <c r="K4075" t="s">
        <v>26662</v>
      </c>
      <c r="L4075">
        <v>120</v>
      </c>
      <c r="M4075" t="s">
        <v>5133</v>
      </c>
      <c r="N4075">
        <v>0.91603053435114501</v>
      </c>
      <c r="O4075">
        <v>1.9505851755526701E-2</v>
      </c>
    </row>
    <row r="4076" spans="1:15">
      <c r="A4076" t="s">
        <v>4692</v>
      </c>
      <c r="B4076" t="s">
        <v>23511</v>
      </c>
      <c r="C4076" t="s">
        <v>4693</v>
      </c>
      <c r="D4076">
        <v>207</v>
      </c>
      <c r="E4076">
        <v>6152</v>
      </c>
      <c r="F4076">
        <v>241</v>
      </c>
      <c r="G4076">
        <v>7804</v>
      </c>
      <c r="H4076">
        <v>2.97886297645135E-3</v>
      </c>
      <c r="I4076">
        <v>3.2585451114626199E-2</v>
      </c>
      <c r="J4076">
        <v>2.8008280079172401E-2</v>
      </c>
      <c r="K4076" t="s">
        <v>26663</v>
      </c>
      <c r="L4076">
        <v>207</v>
      </c>
      <c r="M4076" t="s">
        <v>5133</v>
      </c>
      <c r="N4076">
        <v>0.85892116182572598</v>
      </c>
      <c r="O4076">
        <v>3.3647594278283503E-2</v>
      </c>
    </row>
    <row r="4077" spans="1:15">
      <c r="A4077" t="s">
        <v>4692</v>
      </c>
      <c r="B4077" t="s">
        <v>23513</v>
      </c>
      <c r="C4077" t="s">
        <v>4693</v>
      </c>
      <c r="D4077">
        <v>16</v>
      </c>
      <c r="E4077">
        <v>535</v>
      </c>
      <c r="F4077">
        <v>254</v>
      </c>
      <c r="G4077">
        <v>8124</v>
      </c>
      <c r="H4077">
        <v>0.61150788395825195</v>
      </c>
      <c r="I4077">
        <v>0.99999999999997702</v>
      </c>
      <c r="J4077">
        <v>0.95041217501583097</v>
      </c>
      <c r="K4077" t="s">
        <v>26664</v>
      </c>
      <c r="L4077">
        <v>16</v>
      </c>
      <c r="M4077" t="s">
        <v>5133</v>
      </c>
      <c r="N4077">
        <v>6.2992125984251995E-2</v>
      </c>
      <c r="O4077">
        <v>2.9906542056074799E-2</v>
      </c>
    </row>
    <row r="4078" spans="1:15">
      <c r="A4078" t="s">
        <v>4692</v>
      </c>
      <c r="B4078" t="s">
        <v>23518</v>
      </c>
      <c r="C4078" t="s">
        <v>4693</v>
      </c>
      <c r="D4078">
        <v>10</v>
      </c>
      <c r="E4078">
        <v>787</v>
      </c>
      <c r="F4078">
        <v>204</v>
      </c>
      <c r="G4078">
        <v>7393</v>
      </c>
      <c r="H4078">
        <v>0.998990232591076</v>
      </c>
      <c r="I4078">
        <v>1</v>
      </c>
      <c r="J4078">
        <v>0.966855260484069</v>
      </c>
      <c r="K4078" t="s">
        <v>26665</v>
      </c>
      <c r="L4078">
        <v>10</v>
      </c>
      <c r="M4078" t="s">
        <v>5133</v>
      </c>
      <c r="N4078">
        <v>4.9019607843137303E-2</v>
      </c>
      <c r="O4078">
        <v>1.2706480304955499E-2</v>
      </c>
    </row>
    <row r="4079" spans="1:15">
      <c r="A4079" t="s">
        <v>4694</v>
      </c>
      <c r="B4079" t="s">
        <v>23511</v>
      </c>
      <c r="C4079" t="s">
        <v>4695</v>
      </c>
      <c r="D4079">
        <v>3</v>
      </c>
      <c r="E4079">
        <v>6152</v>
      </c>
      <c r="F4079">
        <v>3</v>
      </c>
      <c r="G4079">
        <v>7804</v>
      </c>
      <c r="H4079">
        <v>0.489837867770546</v>
      </c>
      <c r="I4079">
        <v>0.96083957126938102</v>
      </c>
      <c r="J4079">
        <v>0.82587360011061495</v>
      </c>
      <c r="K4079" t="s">
        <v>25011</v>
      </c>
      <c r="L4079">
        <v>3</v>
      </c>
      <c r="M4079" t="s">
        <v>5133</v>
      </c>
      <c r="N4079">
        <v>1</v>
      </c>
      <c r="O4079">
        <v>4.8764629388816603E-4</v>
      </c>
    </row>
    <row r="4080" spans="1:15">
      <c r="A4080" t="s">
        <v>4696</v>
      </c>
      <c r="B4080" t="s">
        <v>23513</v>
      </c>
      <c r="C4080" t="s">
        <v>4697</v>
      </c>
      <c r="D4080">
        <v>6</v>
      </c>
      <c r="E4080">
        <v>535</v>
      </c>
      <c r="F4080">
        <v>161</v>
      </c>
      <c r="G4080">
        <v>8124</v>
      </c>
      <c r="H4080">
        <v>0.95908627034446803</v>
      </c>
      <c r="I4080">
        <v>0.99999999999997702</v>
      </c>
      <c r="J4080">
        <v>0.95041217501583097</v>
      </c>
      <c r="K4080" t="s">
        <v>26666</v>
      </c>
      <c r="L4080">
        <v>6</v>
      </c>
      <c r="M4080" t="s">
        <v>5133</v>
      </c>
      <c r="N4080">
        <v>3.7267080745341602E-2</v>
      </c>
      <c r="O4080">
        <v>1.1214953271028E-2</v>
      </c>
    </row>
    <row r="4081" spans="1:15">
      <c r="A4081" t="s">
        <v>4696</v>
      </c>
      <c r="B4081" t="s">
        <v>23511</v>
      </c>
      <c r="C4081" t="s">
        <v>4697</v>
      </c>
      <c r="D4081">
        <v>163</v>
      </c>
      <c r="E4081">
        <v>6152</v>
      </c>
      <c r="F4081">
        <v>176</v>
      </c>
      <c r="G4081">
        <v>7804</v>
      </c>
      <c r="H4081" s="34">
        <v>4.38223030862377E-7</v>
      </c>
      <c r="I4081" s="34">
        <v>1.5803317724689001E-5</v>
      </c>
      <c r="J4081" s="34">
        <v>1.35834777139103E-5</v>
      </c>
      <c r="K4081" t="s">
        <v>26667</v>
      </c>
      <c r="L4081">
        <v>163</v>
      </c>
      <c r="M4081" t="s">
        <v>5133</v>
      </c>
      <c r="N4081">
        <v>0.92613636363636398</v>
      </c>
      <c r="O4081">
        <v>2.6495448634590399E-2</v>
      </c>
    </row>
    <row r="4082" spans="1:15">
      <c r="A4082" t="s">
        <v>4696</v>
      </c>
      <c r="B4082" t="s">
        <v>23518</v>
      </c>
      <c r="C4082" t="s">
        <v>4697</v>
      </c>
      <c r="D4082">
        <v>3</v>
      </c>
      <c r="E4082">
        <v>787</v>
      </c>
      <c r="F4082">
        <v>166</v>
      </c>
      <c r="G4082">
        <v>7393</v>
      </c>
      <c r="H4082">
        <v>0.99999861570496595</v>
      </c>
      <c r="I4082">
        <v>1</v>
      </c>
      <c r="J4082">
        <v>0.966855260484069</v>
      </c>
      <c r="K4082" t="s">
        <v>26668</v>
      </c>
      <c r="L4082">
        <v>3</v>
      </c>
      <c r="M4082" t="s">
        <v>5133</v>
      </c>
      <c r="N4082">
        <v>1.8072289156626498E-2</v>
      </c>
      <c r="O4082">
        <v>3.8119440914866601E-3</v>
      </c>
    </row>
    <row r="4083" spans="1:15">
      <c r="A4083" t="s">
        <v>4698</v>
      </c>
      <c r="B4083" t="s">
        <v>23513</v>
      </c>
      <c r="C4083" t="s">
        <v>4699</v>
      </c>
      <c r="D4083">
        <v>28</v>
      </c>
      <c r="E4083">
        <v>535</v>
      </c>
      <c r="F4083">
        <v>738</v>
      </c>
      <c r="G4083">
        <v>8124</v>
      </c>
      <c r="H4083">
        <v>0.99977842897366298</v>
      </c>
      <c r="I4083">
        <v>0.99999999999997702</v>
      </c>
      <c r="J4083">
        <v>0.95041217501583097</v>
      </c>
      <c r="K4083" t="s">
        <v>26669</v>
      </c>
      <c r="L4083">
        <v>28</v>
      </c>
      <c r="M4083" t="s">
        <v>5133</v>
      </c>
      <c r="N4083">
        <v>3.7940379403794001E-2</v>
      </c>
      <c r="O4083">
        <v>5.2336448598130803E-2</v>
      </c>
    </row>
    <row r="4084" spans="1:15">
      <c r="A4084" t="s">
        <v>4698</v>
      </c>
      <c r="B4084" t="s">
        <v>23518</v>
      </c>
      <c r="C4084" t="s">
        <v>4699</v>
      </c>
      <c r="D4084">
        <v>27</v>
      </c>
      <c r="E4084">
        <v>787</v>
      </c>
      <c r="F4084">
        <v>707</v>
      </c>
      <c r="G4084">
        <v>7393</v>
      </c>
      <c r="H4084">
        <v>0.99999999999890099</v>
      </c>
      <c r="I4084">
        <v>1</v>
      </c>
      <c r="J4084">
        <v>0.966855260484069</v>
      </c>
      <c r="K4084" t="s">
        <v>26670</v>
      </c>
      <c r="L4084">
        <v>27</v>
      </c>
      <c r="M4084" t="s">
        <v>5133</v>
      </c>
      <c r="N4084">
        <v>3.8189533239038197E-2</v>
      </c>
      <c r="O4084">
        <v>3.4307496823379899E-2</v>
      </c>
    </row>
    <row r="4085" spans="1:15">
      <c r="A4085" t="s">
        <v>4698</v>
      </c>
      <c r="B4085" t="s">
        <v>23511</v>
      </c>
      <c r="C4085" t="s">
        <v>4699</v>
      </c>
      <c r="D4085">
        <v>699</v>
      </c>
      <c r="E4085">
        <v>6152</v>
      </c>
      <c r="F4085">
        <v>775</v>
      </c>
      <c r="G4085">
        <v>7804</v>
      </c>
      <c r="H4085" s="34">
        <v>1.01285113655984E-18</v>
      </c>
      <c r="I4085" s="34">
        <v>2.2158932087625899E-16</v>
      </c>
      <c r="J4085" s="34">
        <v>1.9046339852174401E-16</v>
      </c>
      <c r="K4085" t="s">
        <v>26671</v>
      </c>
      <c r="L4085">
        <v>699</v>
      </c>
      <c r="M4085" t="s">
        <v>5133</v>
      </c>
      <c r="N4085">
        <v>0.901935483870968</v>
      </c>
      <c r="O4085">
        <v>0.113621586475943</v>
      </c>
    </row>
    <row r="4086" spans="1:15">
      <c r="A4086" t="s">
        <v>4700</v>
      </c>
      <c r="B4086" t="s">
        <v>23513</v>
      </c>
      <c r="C4086" t="s">
        <v>4701</v>
      </c>
      <c r="D4086">
        <v>14</v>
      </c>
      <c r="E4086">
        <v>535</v>
      </c>
      <c r="F4086">
        <v>414</v>
      </c>
      <c r="G4086">
        <v>8124</v>
      </c>
      <c r="H4086">
        <v>0.99881882555531898</v>
      </c>
      <c r="I4086">
        <v>0.99999999999997702</v>
      </c>
      <c r="J4086">
        <v>0.95041217501583097</v>
      </c>
      <c r="K4086" t="s">
        <v>26672</v>
      </c>
      <c r="L4086">
        <v>14</v>
      </c>
      <c r="M4086" t="s">
        <v>5133</v>
      </c>
      <c r="N4086">
        <v>3.3816425120772903E-2</v>
      </c>
      <c r="O4086">
        <v>2.6168224299065401E-2</v>
      </c>
    </row>
    <row r="4087" spans="1:15">
      <c r="A4087" t="s">
        <v>4700</v>
      </c>
      <c r="B4087" t="s">
        <v>23518</v>
      </c>
      <c r="C4087" t="s">
        <v>4701</v>
      </c>
      <c r="D4087">
        <v>12</v>
      </c>
      <c r="E4087">
        <v>787</v>
      </c>
      <c r="F4087">
        <v>362</v>
      </c>
      <c r="G4087">
        <v>7393</v>
      </c>
      <c r="H4087">
        <v>0.99999996829823501</v>
      </c>
      <c r="I4087">
        <v>1</v>
      </c>
      <c r="J4087">
        <v>0.966855260484069</v>
      </c>
      <c r="K4087" t="s">
        <v>26673</v>
      </c>
      <c r="L4087">
        <v>12</v>
      </c>
      <c r="M4087" t="s">
        <v>5133</v>
      </c>
      <c r="N4087">
        <v>3.3149171270718203E-2</v>
      </c>
      <c r="O4087">
        <v>1.52477763659466E-2</v>
      </c>
    </row>
    <row r="4088" spans="1:15">
      <c r="A4088" t="s">
        <v>4700</v>
      </c>
      <c r="B4088" t="s">
        <v>23511</v>
      </c>
      <c r="C4088" t="s">
        <v>4701</v>
      </c>
      <c r="D4088">
        <v>365</v>
      </c>
      <c r="E4088">
        <v>6152</v>
      </c>
      <c r="F4088">
        <v>406</v>
      </c>
      <c r="G4088">
        <v>7804</v>
      </c>
      <c r="H4088" s="34">
        <v>1.09249118787669E-9</v>
      </c>
      <c r="I4088" s="34">
        <v>6.8073264206620606E-8</v>
      </c>
      <c r="J4088" s="34">
        <v>5.8511236904335397E-8</v>
      </c>
      <c r="K4088" t="s">
        <v>26674</v>
      </c>
      <c r="L4088">
        <v>365</v>
      </c>
      <c r="M4088" t="s">
        <v>5133</v>
      </c>
      <c r="N4088">
        <v>0.899014778325123</v>
      </c>
      <c r="O4088">
        <v>5.9330299089726903E-2</v>
      </c>
    </row>
    <row r="4089" spans="1:15">
      <c r="A4089" t="s">
        <v>4702</v>
      </c>
      <c r="B4089" t="s">
        <v>23511</v>
      </c>
      <c r="C4089" t="s">
        <v>4703</v>
      </c>
      <c r="D4089">
        <v>15</v>
      </c>
      <c r="E4089">
        <v>6152</v>
      </c>
      <c r="F4089">
        <v>16</v>
      </c>
      <c r="G4089">
        <v>7804</v>
      </c>
      <c r="H4089">
        <v>0.117553998354144</v>
      </c>
      <c r="I4089">
        <v>0.47842873658393897</v>
      </c>
      <c r="J4089">
        <v>0.41122542710949</v>
      </c>
      <c r="K4089" t="s">
        <v>26675</v>
      </c>
      <c r="L4089">
        <v>15</v>
      </c>
      <c r="M4089" t="s">
        <v>5133</v>
      </c>
      <c r="N4089">
        <v>0.9375</v>
      </c>
      <c r="O4089">
        <v>2.4382314694408299E-3</v>
      </c>
    </row>
    <row r="4090" spans="1:15">
      <c r="A4090" t="s">
        <v>4704</v>
      </c>
      <c r="B4090" t="s">
        <v>23513</v>
      </c>
      <c r="C4090" t="s">
        <v>4705</v>
      </c>
      <c r="D4090">
        <v>1</v>
      </c>
      <c r="E4090">
        <v>535</v>
      </c>
      <c r="F4090">
        <v>44</v>
      </c>
      <c r="G4090">
        <v>8124</v>
      </c>
      <c r="H4090">
        <v>0.95049310131671705</v>
      </c>
      <c r="I4090">
        <v>0.99999999999997702</v>
      </c>
      <c r="J4090">
        <v>0.95041217501583097</v>
      </c>
      <c r="K4090" t="s">
        <v>26661</v>
      </c>
      <c r="L4090">
        <v>1</v>
      </c>
      <c r="M4090" t="s">
        <v>5133</v>
      </c>
      <c r="N4090">
        <v>2.27272727272727E-2</v>
      </c>
      <c r="O4090">
        <v>1.8691588785046699E-3</v>
      </c>
    </row>
    <row r="4091" spans="1:15">
      <c r="A4091" t="s">
        <v>4704</v>
      </c>
      <c r="B4091" t="s">
        <v>23511</v>
      </c>
      <c r="C4091" t="s">
        <v>4705</v>
      </c>
      <c r="D4091">
        <v>38</v>
      </c>
      <c r="E4091">
        <v>6152</v>
      </c>
      <c r="F4091">
        <v>42</v>
      </c>
      <c r="G4091">
        <v>7804</v>
      </c>
      <c r="H4091">
        <v>3.9902768551440503E-2</v>
      </c>
      <c r="I4091">
        <v>0.23231387131220099</v>
      </c>
      <c r="J4091">
        <v>0.19968150666689299</v>
      </c>
      <c r="K4091" t="s">
        <v>26676</v>
      </c>
      <c r="L4091">
        <v>38</v>
      </c>
      <c r="M4091" t="s">
        <v>5133</v>
      </c>
      <c r="N4091">
        <v>0.90476190476190499</v>
      </c>
      <c r="O4091">
        <v>6.1768530559167803E-3</v>
      </c>
    </row>
    <row r="4092" spans="1:15">
      <c r="A4092" t="s">
        <v>4706</v>
      </c>
      <c r="B4092" t="s">
        <v>23511</v>
      </c>
      <c r="C4092" t="s">
        <v>4707</v>
      </c>
      <c r="D4092">
        <v>65</v>
      </c>
      <c r="E4092">
        <v>6152</v>
      </c>
      <c r="F4092">
        <v>70</v>
      </c>
      <c r="G4092">
        <v>7804</v>
      </c>
      <c r="H4092">
        <v>1.2965494177533401E-3</v>
      </c>
      <c r="I4092">
        <v>1.63857882128133E-2</v>
      </c>
      <c r="J4092">
        <v>1.40841304902629E-2</v>
      </c>
      <c r="K4092" t="s">
        <v>26677</v>
      </c>
      <c r="L4092">
        <v>65</v>
      </c>
      <c r="M4092" t="s">
        <v>5133</v>
      </c>
      <c r="N4092">
        <v>0.92857142857142905</v>
      </c>
      <c r="O4092">
        <v>1.05656697009103E-2</v>
      </c>
    </row>
    <row r="4093" spans="1:15">
      <c r="A4093" t="s">
        <v>4706</v>
      </c>
      <c r="B4093" t="s">
        <v>23518</v>
      </c>
      <c r="C4093" t="s">
        <v>4707</v>
      </c>
      <c r="D4093">
        <v>3</v>
      </c>
      <c r="E4093">
        <v>787</v>
      </c>
      <c r="F4093">
        <v>53</v>
      </c>
      <c r="G4093">
        <v>7393</v>
      </c>
      <c r="H4093">
        <v>0.93173327653444604</v>
      </c>
      <c r="I4093">
        <v>1</v>
      </c>
      <c r="J4093">
        <v>0.966855260484069</v>
      </c>
      <c r="K4093" t="s">
        <v>26678</v>
      </c>
      <c r="L4093">
        <v>3</v>
      </c>
      <c r="M4093" t="s">
        <v>5133</v>
      </c>
      <c r="N4093">
        <v>5.6603773584905703E-2</v>
      </c>
      <c r="O4093">
        <v>3.8119440914866601E-3</v>
      </c>
    </row>
    <row r="4094" spans="1:15">
      <c r="A4094" t="s">
        <v>4708</v>
      </c>
      <c r="B4094" t="s">
        <v>23511</v>
      </c>
      <c r="C4094" t="s">
        <v>4709</v>
      </c>
      <c r="D4094">
        <v>32</v>
      </c>
      <c r="E4094">
        <v>6152</v>
      </c>
      <c r="F4094">
        <v>32</v>
      </c>
      <c r="G4094">
        <v>7804</v>
      </c>
      <c r="H4094">
        <v>4.8633473903822298E-4</v>
      </c>
      <c r="I4094">
        <v>7.2987279052306401E-3</v>
      </c>
      <c r="J4094">
        <v>6.2734996263290599E-3</v>
      </c>
      <c r="K4094" t="s">
        <v>26679</v>
      </c>
      <c r="L4094">
        <v>32</v>
      </c>
      <c r="M4094" t="s">
        <v>5133</v>
      </c>
      <c r="N4094">
        <v>1</v>
      </c>
      <c r="O4094">
        <v>5.2015604681404396E-3</v>
      </c>
    </row>
    <row r="4095" spans="1:15">
      <c r="A4095" t="s">
        <v>4710</v>
      </c>
      <c r="B4095" t="s">
        <v>23511</v>
      </c>
      <c r="C4095" t="s">
        <v>4711</v>
      </c>
      <c r="D4095">
        <v>2</v>
      </c>
      <c r="E4095">
        <v>6152</v>
      </c>
      <c r="F4095">
        <v>2</v>
      </c>
      <c r="G4095">
        <v>7804</v>
      </c>
      <c r="H4095">
        <v>0.62141708038142995</v>
      </c>
      <c r="I4095">
        <v>0.968912233598893</v>
      </c>
      <c r="J4095">
        <v>0.832812322140707</v>
      </c>
      <c r="K4095" t="s">
        <v>26680</v>
      </c>
      <c r="L4095">
        <v>2</v>
      </c>
      <c r="M4095" t="s">
        <v>5133</v>
      </c>
      <c r="N4095">
        <v>1</v>
      </c>
      <c r="O4095">
        <v>3.2509752925877802E-4</v>
      </c>
    </row>
    <row r="4096" spans="1:15">
      <c r="A4096" t="s">
        <v>4712</v>
      </c>
      <c r="B4096" t="s">
        <v>23511</v>
      </c>
      <c r="C4096" t="s">
        <v>4713</v>
      </c>
      <c r="D4096">
        <v>13</v>
      </c>
      <c r="E4096">
        <v>6152</v>
      </c>
      <c r="F4096">
        <v>19</v>
      </c>
      <c r="G4096">
        <v>7804</v>
      </c>
      <c r="H4096">
        <v>0.91291941085532502</v>
      </c>
      <c r="I4096">
        <v>1</v>
      </c>
      <c r="J4096">
        <v>0.85953329234717102</v>
      </c>
      <c r="K4096" t="s">
        <v>26681</v>
      </c>
      <c r="L4096">
        <v>13</v>
      </c>
      <c r="M4096" t="s">
        <v>5133</v>
      </c>
      <c r="N4096">
        <v>0.68421052631578905</v>
      </c>
      <c r="O4096">
        <v>2.1131339401820499E-3</v>
      </c>
    </row>
    <row r="4097" spans="1:15">
      <c r="A4097" t="s">
        <v>4712</v>
      </c>
      <c r="B4097" t="s">
        <v>23518</v>
      </c>
      <c r="C4097" t="s">
        <v>4713</v>
      </c>
      <c r="D4097">
        <v>3</v>
      </c>
      <c r="E4097">
        <v>787</v>
      </c>
      <c r="F4097">
        <v>18</v>
      </c>
      <c r="G4097">
        <v>7393</v>
      </c>
      <c r="H4097">
        <v>0.2989610793636</v>
      </c>
      <c r="I4097">
        <v>0.99203470771967495</v>
      </c>
      <c r="J4097">
        <v>0.95915397574154404</v>
      </c>
      <c r="K4097" t="s">
        <v>26682</v>
      </c>
      <c r="L4097">
        <v>3</v>
      </c>
      <c r="M4097" t="s">
        <v>5133</v>
      </c>
      <c r="N4097">
        <v>0.16666666666666699</v>
      </c>
      <c r="O4097">
        <v>3.8119440914866601E-3</v>
      </c>
    </row>
    <row r="4098" spans="1:15">
      <c r="A4098" t="s">
        <v>4712</v>
      </c>
      <c r="B4098" t="s">
        <v>23513</v>
      </c>
      <c r="C4098" t="s">
        <v>4713</v>
      </c>
      <c r="D4098">
        <v>2</v>
      </c>
      <c r="E4098">
        <v>535</v>
      </c>
      <c r="F4098">
        <v>19</v>
      </c>
      <c r="G4098">
        <v>8124</v>
      </c>
      <c r="H4098">
        <v>0.35888622660623998</v>
      </c>
      <c r="I4098">
        <v>0.99999999999997702</v>
      </c>
      <c r="J4098">
        <v>0.95041217501583097</v>
      </c>
      <c r="K4098" t="s">
        <v>26683</v>
      </c>
      <c r="L4098">
        <v>2</v>
      </c>
      <c r="M4098" t="s">
        <v>5133</v>
      </c>
      <c r="N4098">
        <v>0.105263157894737</v>
      </c>
      <c r="O4098">
        <v>3.7383177570093499E-3</v>
      </c>
    </row>
    <row r="4099" spans="1:15">
      <c r="A4099" t="s">
        <v>4714</v>
      </c>
      <c r="B4099" t="s">
        <v>23513</v>
      </c>
      <c r="C4099" t="s">
        <v>4715</v>
      </c>
      <c r="D4099">
        <v>13</v>
      </c>
      <c r="E4099">
        <v>535</v>
      </c>
      <c r="F4099">
        <v>292</v>
      </c>
      <c r="G4099">
        <v>8124</v>
      </c>
      <c r="H4099">
        <v>0.95371178007095003</v>
      </c>
      <c r="I4099">
        <v>0.99999999999997702</v>
      </c>
      <c r="J4099">
        <v>0.95041217501583097</v>
      </c>
      <c r="K4099" t="s">
        <v>26684</v>
      </c>
      <c r="L4099">
        <v>13</v>
      </c>
      <c r="M4099" t="s">
        <v>5133</v>
      </c>
      <c r="N4099">
        <v>4.4520547945205498E-2</v>
      </c>
      <c r="O4099">
        <v>2.4299065420560699E-2</v>
      </c>
    </row>
    <row r="4100" spans="1:15">
      <c r="A4100" t="s">
        <v>4714</v>
      </c>
      <c r="B4100" t="s">
        <v>23511</v>
      </c>
      <c r="C4100" t="s">
        <v>4715</v>
      </c>
      <c r="D4100">
        <v>251</v>
      </c>
      <c r="E4100">
        <v>6152</v>
      </c>
      <c r="F4100">
        <v>277</v>
      </c>
      <c r="G4100">
        <v>7804</v>
      </c>
      <c r="H4100" s="34">
        <v>8.5354548689817598E-8</v>
      </c>
      <c r="I4100" s="34">
        <v>3.6377295751136601E-6</v>
      </c>
      <c r="J4100" s="34">
        <v>3.1267496783661199E-6</v>
      </c>
      <c r="K4100" t="s">
        <v>26685</v>
      </c>
      <c r="L4100">
        <v>251</v>
      </c>
      <c r="M4100" t="s">
        <v>5133</v>
      </c>
      <c r="N4100">
        <v>0.90613718411552302</v>
      </c>
      <c r="O4100">
        <v>4.0799739921976601E-2</v>
      </c>
    </row>
    <row r="4101" spans="1:15">
      <c r="A4101" t="s">
        <v>4714</v>
      </c>
      <c r="B4101" t="s">
        <v>23518</v>
      </c>
      <c r="C4101" t="s">
        <v>4715</v>
      </c>
      <c r="D4101">
        <v>4</v>
      </c>
      <c r="E4101">
        <v>787</v>
      </c>
      <c r="F4101">
        <v>245</v>
      </c>
      <c r="G4101">
        <v>7393</v>
      </c>
      <c r="H4101">
        <v>0.99999999674092999</v>
      </c>
      <c r="I4101">
        <v>1</v>
      </c>
      <c r="J4101">
        <v>0.966855260484069</v>
      </c>
      <c r="K4101" t="s">
        <v>26686</v>
      </c>
      <c r="L4101">
        <v>4</v>
      </c>
      <c r="M4101" t="s">
        <v>5133</v>
      </c>
      <c r="N4101">
        <v>1.6326530612244899E-2</v>
      </c>
      <c r="O4101">
        <v>5.0825921219822103E-3</v>
      </c>
    </row>
    <row r="4102" spans="1:15">
      <c r="A4102" t="s">
        <v>4716</v>
      </c>
      <c r="B4102" t="s">
        <v>23513</v>
      </c>
      <c r="C4102" t="s">
        <v>4717</v>
      </c>
      <c r="D4102">
        <v>1</v>
      </c>
      <c r="E4102">
        <v>535</v>
      </c>
      <c r="F4102">
        <v>67</v>
      </c>
      <c r="G4102">
        <v>8124</v>
      </c>
      <c r="H4102">
        <v>0.98978117565374102</v>
      </c>
      <c r="I4102">
        <v>0.99999999999997702</v>
      </c>
      <c r="J4102">
        <v>0.95041217501583097</v>
      </c>
      <c r="K4102" t="s">
        <v>23560</v>
      </c>
      <c r="L4102">
        <v>1</v>
      </c>
      <c r="M4102" t="s">
        <v>5133</v>
      </c>
      <c r="N4102">
        <v>1.49253731343284E-2</v>
      </c>
      <c r="O4102">
        <v>1.8691588785046699E-3</v>
      </c>
    </row>
    <row r="4103" spans="1:15">
      <c r="A4103" t="s">
        <v>4716</v>
      </c>
      <c r="B4103" t="s">
        <v>23511</v>
      </c>
      <c r="C4103" t="s">
        <v>4717</v>
      </c>
      <c r="D4103">
        <v>49</v>
      </c>
      <c r="E4103">
        <v>6152</v>
      </c>
      <c r="F4103">
        <v>51</v>
      </c>
      <c r="G4103">
        <v>7804</v>
      </c>
      <c r="H4103">
        <v>5.5805836714820296E-4</v>
      </c>
      <c r="I4103">
        <v>8.1757211675209194E-3</v>
      </c>
      <c r="J4103">
        <v>7.0273045324317097E-3</v>
      </c>
      <c r="K4103" t="s">
        <v>26687</v>
      </c>
      <c r="L4103">
        <v>49</v>
      </c>
      <c r="M4103" t="s">
        <v>5133</v>
      </c>
      <c r="N4103">
        <v>0.96078431372549</v>
      </c>
      <c r="O4103">
        <v>7.9648894668400503E-3</v>
      </c>
    </row>
    <row r="4104" spans="1:15">
      <c r="A4104" t="s">
        <v>4718</v>
      </c>
      <c r="B4104" t="s">
        <v>23513</v>
      </c>
      <c r="C4104" t="s">
        <v>4719</v>
      </c>
      <c r="D4104">
        <v>11</v>
      </c>
      <c r="E4104">
        <v>535</v>
      </c>
      <c r="F4104">
        <v>216</v>
      </c>
      <c r="G4104">
        <v>8124</v>
      </c>
      <c r="H4104">
        <v>0.85105562442603699</v>
      </c>
      <c r="I4104">
        <v>0.99999999999997702</v>
      </c>
      <c r="J4104">
        <v>0.95041217501583097</v>
      </c>
      <c r="K4104" t="s">
        <v>26688</v>
      </c>
      <c r="L4104">
        <v>11</v>
      </c>
      <c r="M4104" t="s">
        <v>5133</v>
      </c>
      <c r="N4104">
        <v>5.0925925925925902E-2</v>
      </c>
      <c r="O4104">
        <v>2.0560747663551399E-2</v>
      </c>
    </row>
    <row r="4105" spans="1:15">
      <c r="A4105" t="s">
        <v>4718</v>
      </c>
      <c r="B4105" t="s">
        <v>23511</v>
      </c>
      <c r="C4105" t="s">
        <v>4719</v>
      </c>
      <c r="D4105">
        <v>193</v>
      </c>
      <c r="E4105">
        <v>6152</v>
      </c>
      <c r="F4105">
        <v>212</v>
      </c>
      <c r="G4105">
        <v>7804</v>
      </c>
      <c r="H4105" s="34">
        <v>1.20056633194668E-6</v>
      </c>
      <c r="I4105" s="34">
        <v>4.0202637884404998E-5</v>
      </c>
      <c r="J4105" s="34">
        <v>3.4555505701823702E-5</v>
      </c>
      <c r="K4105" t="s">
        <v>26689</v>
      </c>
      <c r="L4105">
        <v>193</v>
      </c>
      <c r="M4105" t="s">
        <v>5133</v>
      </c>
      <c r="N4105">
        <v>0.910377358490566</v>
      </c>
      <c r="O4105">
        <v>3.1371911573472001E-2</v>
      </c>
    </row>
    <row r="4106" spans="1:15">
      <c r="A4106" t="s">
        <v>4718</v>
      </c>
      <c r="B4106" t="s">
        <v>23518</v>
      </c>
      <c r="C4106" t="s">
        <v>4719</v>
      </c>
      <c r="D4106">
        <v>4</v>
      </c>
      <c r="E4106">
        <v>787</v>
      </c>
      <c r="F4106">
        <v>198</v>
      </c>
      <c r="G4106">
        <v>7393</v>
      </c>
      <c r="H4106">
        <v>0.99999959408241601</v>
      </c>
      <c r="I4106">
        <v>1</v>
      </c>
      <c r="J4106">
        <v>0.966855260484069</v>
      </c>
      <c r="K4106" t="s">
        <v>26686</v>
      </c>
      <c r="L4106">
        <v>4</v>
      </c>
      <c r="M4106" t="s">
        <v>5133</v>
      </c>
      <c r="N4106">
        <v>2.02020202020202E-2</v>
      </c>
      <c r="O4106">
        <v>5.0825921219822103E-3</v>
      </c>
    </row>
    <row r="4107" spans="1:15">
      <c r="A4107" t="s">
        <v>4720</v>
      </c>
      <c r="B4107" t="s">
        <v>23511</v>
      </c>
      <c r="C4107" t="s">
        <v>4721</v>
      </c>
      <c r="D4107">
        <v>21</v>
      </c>
      <c r="E4107">
        <v>6152</v>
      </c>
      <c r="F4107">
        <v>22</v>
      </c>
      <c r="G4107">
        <v>7804</v>
      </c>
      <c r="H4107">
        <v>3.6687853312365099E-2</v>
      </c>
      <c r="I4107">
        <v>0.216932081597738</v>
      </c>
      <c r="J4107">
        <v>0.18646034631142899</v>
      </c>
      <c r="K4107" t="s">
        <v>26690</v>
      </c>
      <c r="L4107">
        <v>21</v>
      </c>
      <c r="M4107" t="s">
        <v>5133</v>
      </c>
      <c r="N4107">
        <v>0.95454545454545503</v>
      </c>
      <c r="O4107">
        <v>3.41352405721717E-3</v>
      </c>
    </row>
    <row r="4108" spans="1:15">
      <c r="A4108" t="s">
        <v>4722</v>
      </c>
      <c r="B4108" t="s">
        <v>23513</v>
      </c>
      <c r="C4108" t="s">
        <v>4723</v>
      </c>
      <c r="D4108">
        <v>1</v>
      </c>
      <c r="E4108">
        <v>535</v>
      </c>
      <c r="F4108">
        <v>24</v>
      </c>
      <c r="G4108">
        <v>8124</v>
      </c>
      <c r="H4108">
        <v>0.80550470903677196</v>
      </c>
      <c r="I4108">
        <v>0.99999999999997702</v>
      </c>
      <c r="J4108">
        <v>0.95041217501583097</v>
      </c>
      <c r="K4108" t="s">
        <v>23560</v>
      </c>
      <c r="L4108">
        <v>1</v>
      </c>
      <c r="M4108" t="s">
        <v>5133</v>
      </c>
      <c r="N4108">
        <v>4.1666666666666699E-2</v>
      </c>
      <c r="O4108">
        <v>1.8691588785046699E-3</v>
      </c>
    </row>
    <row r="4109" spans="1:15">
      <c r="A4109" t="s">
        <v>4722</v>
      </c>
      <c r="B4109" t="s">
        <v>23511</v>
      </c>
      <c r="C4109" t="s">
        <v>4723</v>
      </c>
      <c r="D4109">
        <v>21</v>
      </c>
      <c r="E4109">
        <v>6152</v>
      </c>
      <c r="F4109">
        <v>24</v>
      </c>
      <c r="G4109">
        <v>7804</v>
      </c>
      <c r="H4109">
        <v>0.220308279716599</v>
      </c>
      <c r="I4109">
        <v>0.70351443847223905</v>
      </c>
      <c r="J4109">
        <v>0.60469408151381498</v>
      </c>
      <c r="K4109" t="s">
        <v>26691</v>
      </c>
      <c r="L4109">
        <v>21</v>
      </c>
      <c r="M4109" t="s">
        <v>5133</v>
      </c>
      <c r="N4109">
        <v>0.875</v>
      </c>
      <c r="O4109">
        <v>3.41352405721717E-3</v>
      </c>
    </row>
    <row r="4110" spans="1:15">
      <c r="A4110" t="s">
        <v>4722</v>
      </c>
      <c r="B4110" t="s">
        <v>23518</v>
      </c>
      <c r="C4110" t="s">
        <v>4723</v>
      </c>
      <c r="D4110">
        <v>2</v>
      </c>
      <c r="E4110">
        <v>787</v>
      </c>
      <c r="F4110">
        <v>22</v>
      </c>
      <c r="G4110">
        <v>7393</v>
      </c>
      <c r="H4110">
        <v>0.696053619096073</v>
      </c>
      <c r="I4110">
        <v>1</v>
      </c>
      <c r="J4110">
        <v>0.966855260484069</v>
      </c>
      <c r="K4110" t="s">
        <v>24176</v>
      </c>
      <c r="L4110">
        <v>2</v>
      </c>
      <c r="M4110" t="s">
        <v>5133</v>
      </c>
      <c r="N4110">
        <v>9.0909090909090898E-2</v>
      </c>
      <c r="O4110">
        <v>2.5412960609911099E-3</v>
      </c>
    </row>
    <row r="4111" spans="1:15">
      <c r="A4111" t="s">
        <v>4724</v>
      </c>
      <c r="B4111" t="s">
        <v>23511</v>
      </c>
      <c r="C4111" t="s">
        <v>4725</v>
      </c>
      <c r="D4111">
        <v>27</v>
      </c>
      <c r="E4111">
        <v>6152</v>
      </c>
      <c r="F4111">
        <v>27</v>
      </c>
      <c r="G4111">
        <v>7804</v>
      </c>
      <c r="H4111">
        <v>1.6055210566487199E-3</v>
      </c>
      <c r="I4111">
        <v>1.95623203003795E-2</v>
      </c>
      <c r="J4111">
        <v>1.6814465573735098E-2</v>
      </c>
      <c r="K4111" t="s">
        <v>26692</v>
      </c>
      <c r="L4111">
        <v>27</v>
      </c>
      <c r="M4111" t="s">
        <v>5133</v>
      </c>
      <c r="N4111">
        <v>1</v>
      </c>
      <c r="O4111">
        <v>4.3888166449934998E-3</v>
      </c>
    </row>
    <row r="4112" spans="1:15">
      <c r="A4112" t="s">
        <v>4726</v>
      </c>
      <c r="B4112" t="s">
        <v>23511</v>
      </c>
      <c r="C4112" t="s">
        <v>4727</v>
      </c>
      <c r="D4112">
        <v>13</v>
      </c>
      <c r="E4112">
        <v>6152</v>
      </c>
      <c r="F4112">
        <v>14</v>
      </c>
      <c r="G4112">
        <v>7804</v>
      </c>
      <c r="H4112">
        <v>0.17010059500559399</v>
      </c>
      <c r="I4112">
        <v>0.60434513093831699</v>
      </c>
      <c r="J4112">
        <v>0.51945476010939395</v>
      </c>
      <c r="K4112" t="s">
        <v>26693</v>
      </c>
      <c r="L4112">
        <v>13</v>
      </c>
      <c r="M4112" t="s">
        <v>5133</v>
      </c>
      <c r="N4112">
        <v>0.92857142857142905</v>
      </c>
      <c r="O4112">
        <v>2.1131339401820499E-3</v>
      </c>
    </row>
    <row r="4113" spans="1:15">
      <c r="A4113" t="s">
        <v>4728</v>
      </c>
      <c r="B4113" t="s">
        <v>23511</v>
      </c>
      <c r="C4113" t="s">
        <v>4729</v>
      </c>
      <c r="D4113">
        <v>8</v>
      </c>
      <c r="E4113">
        <v>6152</v>
      </c>
      <c r="F4113">
        <v>8</v>
      </c>
      <c r="G4113">
        <v>7804</v>
      </c>
      <c r="H4113">
        <v>0.148995721685201</v>
      </c>
      <c r="I4113">
        <v>0.54611425167193095</v>
      </c>
      <c r="J4113">
        <v>0.46940338073728599</v>
      </c>
      <c r="K4113" t="s">
        <v>26694</v>
      </c>
      <c r="L4113">
        <v>8</v>
      </c>
      <c r="M4113" t="s">
        <v>5133</v>
      </c>
      <c r="N4113">
        <v>1</v>
      </c>
      <c r="O4113">
        <v>1.3003901170351099E-3</v>
      </c>
    </row>
    <row r="4114" spans="1:15">
      <c r="A4114" t="s">
        <v>4730</v>
      </c>
      <c r="B4114" t="s">
        <v>23513</v>
      </c>
      <c r="C4114" t="s">
        <v>4731</v>
      </c>
      <c r="D4114">
        <v>5</v>
      </c>
      <c r="E4114">
        <v>535</v>
      </c>
      <c r="F4114">
        <v>122</v>
      </c>
      <c r="G4114">
        <v>8124</v>
      </c>
      <c r="H4114">
        <v>0.91152311153066001</v>
      </c>
      <c r="I4114">
        <v>0.99999999999997702</v>
      </c>
      <c r="J4114">
        <v>0.95041217501583097</v>
      </c>
      <c r="K4114" t="s">
        <v>26695</v>
      </c>
      <c r="L4114">
        <v>5</v>
      </c>
      <c r="M4114" t="s">
        <v>5133</v>
      </c>
      <c r="N4114">
        <v>4.0983606557376998E-2</v>
      </c>
      <c r="O4114">
        <v>9.3457943925233603E-3</v>
      </c>
    </row>
    <row r="4115" spans="1:15">
      <c r="A4115" t="s">
        <v>4730</v>
      </c>
      <c r="B4115" t="s">
        <v>23511</v>
      </c>
      <c r="C4115" t="s">
        <v>4731</v>
      </c>
      <c r="D4115">
        <v>121</v>
      </c>
      <c r="E4115">
        <v>6152</v>
      </c>
      <c r="F4115">
        <v>134</v>
      </c>
      <c r="G4115">
        <v>7804</v>
      </c>
      <c r="H4115">
        <v>3.14033854921927E-4</v>
      </c>
      <c r="I4115">
        <v>5.06830049460061E-3</v>
      </c>
      <c r="J4115">
        <v>4.3563730107288598E-3</v>
      </c>
      <c r="K4115" t="s">
        <v>26696</v>
      </c>
      <c r="L4115">
        <v>121</v>
      </c>
      <c r="M4115" t="s">
        <v>5133</v>
      </c>
      <c r="N4115">
        <v>0.90298507462686595</v>
      </c>
      <c r="O4115">
        <v>1.9668400520156001E-2</v>
      </c>
    </row>
    <row r="4116" spans="1:15">
      <c r="A4116" t="s">
        <v>4730</v>
      </c>
      <c r="B4116" t="s">
        <v>23518</v>
      </c>
      <c r="C4116" t="s">
        <v>4731</v>
      </c>
      <c r="D4116">
        <v>3</v>
      </c>
      <c r="E4116">
        <v>787</v>
      </c>
      <c r="F4116">
        <v>122</v>
      </c>
      <c r="G4116">
        <v>7393</v>
      </c>
      <c r="H4116">
        <v>0.99988011141581401</v>
      </c>
      <c r="I4116">
        <v>1</v>
      </c>
      <c r="J4116">
        <v>0.966855260484069</v>
      </c>
      <c r="K4116" t="s">
        <v>24109</v>
      </c>
      <c r="L4116">
        <v>3</v>
      </c>
      <c r="M4116" t="s">
        <v>5133</v>
      </c>
      <c r="N4116">
        <v>2.4590163934426201E-2</v>
      </c>
      <c r="O4116">
        <v>3.8119440914866601E-3</v>
      </c>
    </row>
    <row r="4117" spans="1:15">
      <c r="A4117" t="s">
        <v>4732</v>
      </c>
      <c r="B4117" t="s">
        <v>23511</v>
      </c>
      <c r="C4117" t="s">
        <v>4733</v>
      </c>
      <c r="D4117">
        <v>104</v>
      </c>
      <c r="E4117">
        <v>6152</v>
      </c>
      <c r="F4117">
        <v>116</v>
      </c>
      <c r="G4117">
        <v>7804</v>
      </c>
      <c r="H4117">
        <v>1.5779518444630099E-3</v>
      </c>
      <c r="I4117">
        <v>1.9322059587983002E-2</v>
      </c>
      <c r="J4117">
        <v>1.6607953492587299E-2</v>
      </c>
      <c r="K4117" t="s">
        <v>26697</v>
      </c>
      <c r="L4117">
        <v>104</v>
      </c>
      <c r="M4117" t="s">
        <v>5133</v>
      </c>
      <c r="N4117">
        <v>0.89655172413793105</v>
      </c>
      <c r="O4117">
        <v>1.69050715214564E-2</v>
      </c>
    </row>
    <row r="4118" spans="1:15">
      <c r="A4118" t="s">
        <v>4732</v>
      </c>
      <c r="B4118" t="s">
        <v>23518</v>
      </c>
      <c r="C4118" t="s">
        <v>4733</v>
      </c>
      <c r="D4118">
        <v>3</v>
      </c>
      <c r="E4118">
        <v>787</v>
      </c>
      <c r="F4118">
        <v>109</v>
      </c>
      <c r="G4118">
        <v>7393</v>
      </c>
      <c r="H4118">
        <v>0.99957141750140899</v>
      </c>
      <c r="I4118">
        <v>1</v>
      </c>
      <c r="J4118">
        <v>0.966855260484069</v>
      </c>
      <c r="K4118" t="s">
        <v>24109</v>
      </c>
      <c r="L4118">
        <v>3</v>
      </c>
      <c r="M4118" t="s">
        <v>5133</v>
      </c>
      <c r="N4118">
        <v>2.7522935779816501E-2</v>
      </c>
      <c r="O4118">
        <v>3.8119440914866601E-3</v>
      </c>
    </row>
    <row r="4119" spans="1:15">
      <c r="A4119" t="s">
        <v>4732</v>
      </c>
      <c r="B4119" t="s">
        <v>23513</v>
      </c>
      <c r="C4119" t="s">
        <v>4733</v>
      </c>
      <c r="D4119">
        <v>5</v>
      </c>
      <c r="E4119">
        <v>535</v>
      </c>
      <c r="F4119">
        <v>102</v>
      </c>
      <c r="G4119">
        <v>8124</v>
      </c>
      <c r="H4119">
        <v>0.81077475559642598</v>
      </c>
      <c r="I4119">
        <v>0.99999999999997702</v>
      </c>
      <c r="J4119">
        <v>0.95041217501583097</v>
      </c>
      <c r="K4119" t="s">
        <v>26695</v>
      </c>
      <c r="L4119">
        <v>5</v>
      </c>
      <c r="M4119" t="s">
        <v>5133</v>
      </c>
      <c r="N4119">
        <v>4.9019607843137303E-2</v>
      </c>
      <c r="O4119">
        <v>9.3457943925233603E-3</v>
      </c>
    </row>
    <row r="4120" spans="1:15">
      <c r="A4120" t="s">
        <v>4734</v>
      </c>
      <c r="B4120" t="s">
        <v>23511</v>
      </c>
      <c r="C4120" t="s">
        <v>4735</v>
      </c>
      <c r="D4120">
        <v>870</v>
      </c>
      <c r="E4120">
        <v>6152</v>
      </c>
      <c r="F4120">
        <v>986</v>
      </c>
      <c r="G4120">
        <v>7804</v>
      </c>
      <c r="H4120" s="34">
        <v>1.87923051570557E-16</v>
      </c>
      <c r="I4120" s="34">
        <v>3.13576685205446E-14</v>
      </c>
      <c r="J4120" s="34">
        <v>2.6952960063794899E-14</v>
      </c>
      <c r="K4120" t="s">
        <v>26698</v>
      </c>
      <c r="L4120">
        <v>870</v>
      </c>
      <c r="M4120" t="s">
        <v>5133</v>
      </c>
      <c r="N4120">
        <v>0.88235294117647101</v>
      </c>
      <c r="O4120">
        <v>0.14141742522756801</v>
      </c>
    </row>
    <row r="4121" spans="1:15">
      <c r="A4121" t="s">
        <v>4734</v>
      </c>
      <c r="B4121" t="s">
        <v>23513</v>
      </c>
      <c r="C4121" t="s">
        <v>4735</v>
      </c>
      <c r="D4121">
        <v>40</v>
      </c>
      <c r="E4121">
        <v>535</v>
      </c>
      <c r="F4121">
        <v>963</v>
      </c>
      <c r="G4121">
        <v>8124</v>
      </c>
      <c r="H4121">
        <v>0.99976398379591902</v>
      </c>
      <c r="I4121">
        <v>0.99999999999997702</v>
      </c>
      <c r="J4121">
        <v>0.95041217501583097</v>
      </c>
      <c r="K4121" t="s">
        <v>26699</v>
      </c>
      <c r="L4121">
        <v>40</v>
      </c>
      <c r="M4121" t="s">
        <v>5133</v>
      </c>
      <c r="N4121">
        <v>4.1536863966770497E-2</v>
      </c>
      <c r="O4121">
        <v>7.4766355140186896E-2</v>
      </c>
    </row>
    <row r="4122" spans="1:15">
      <c r="A4122" t="s">
        <v>4734</v>
      </c>
      <c r="B4122" t="s">
        <v>23518</v>
      </c>
      <c r="C4122" t="s">
        <v>4735</v>
      </c>
      <c r="D4122">
        <v>48</v>
      </c>
      <c r="E4122">
        <v>787</v>
      </c>
      <c r="F4122">
        <v>891</v>
      </c>
      <c r="G4122">
        <v>7393</v>
      </c>
      <c r="H4122">
        <v>0.99999999847781196</v>
      </c>
      <c r="I4122">
        <v>1</v>
      </c>
      <c r="J4122">
        <v>0.966855260484069</v>
      </c>
      <c r="K4122" t="s">
        <v>26700</v>
      </c>
      <c r="L4122">
        <v>48</v>
      </c>
      <c r="M4122" t="s">
        <v>5133</v>
      </c>
      <c r="N4122">
        <v>5.3872053872053897E-2</v>
      </c>
      <c r="O4122">
        <v>6.0991105463786499E-2</v>
      </c>
    </row>
    <row r="4123" spans="1:15">
      <c r="A4123" t="s">
        <v>4736</v>
      </c>
      <c r="B4123" t="s">
        <v>23513</v>
      </c>
      <c r="C4123" t="s">
        <v>4737</v>
      </c>
      <c r="D4123">
        <v>1</v>
      </c>
      <c r="E4123">
        <v>535</v>
      </c>
      <c r="F4123">
        <v>34</v>
      </c>
      <c r="G4123">
        <v>8124</v>
      </c>
      <c r="H4123">
        <v>0.90183030156750899</v>
      </c>
      <c r="I4123">
        <v>0.99999999999997702</v>
      </c>
      <c r="J4123">
        <v>0.95041217501583097</v>
      </c>
      <c r="K4123" t="s">
        <v>24409</v>
      </c>
      <c r="L4123">
        <v>1</v>
      </c>
      <c r="M4123" t="s">
        <v>5133</v>
      </c>
      <c r="N4123">
        <v>2.9411764705882401E-2</v>
      </c>
      <c r="O4123">
        <v>1.8691588785046699E-3</v>
      </c>
    </row>
    <row r="4124" spans="1:15">
      <c r="A4124" t="s">
        <v>4736</v>
      </c>
      <c r="B4124" t="s">
        <v>23511</v>
      </c>
      <c r="C4124" t="s">
        <v>4737</v>
      </c>
      <c r="D4124">
        <v>33</v>
      </c>
      <c r="E4124">
        <v>6152</v>
      </c>
      <c r="F4124">
        <v>34</v>
      </c>
      <c r="G4124">
        <v>7804</v>
      </c>
      <c r="H4124">
        <v>3.0695479903557399E-3</v>
      </c>
      <c r="I4124">
        <v>3.3244994461003603E-2</v>
      </c>
      <c r="J4124">
        <v>2.8575179543129901E-2</v>
      </c>
      <c r="K4124" t="s">
        <v>26701</v>
      </c>
      <c r="L4124">
        <v>33</v>
      </c>
      <c r="M4124" t="s">
        <v>5133</v>
      </c>
      <c r="N4124">
        <v>0.97058823529411797</v>
      </c>
      <c r="O4124">
        <v>5.36410923276983E-3</v>
      </c>
    </row>
    <row r="4125" spans="1:15">
      <c r="A4125" t="s">
        <v>4738</v>
      </c>
      <c r="B4125" t="s">
        <v>23518</v>
      </c>
      <c r="C4125" t="s">
        <v>4739</v>
      </c>
      <c r="D4125">
        <v>1</v>
      </c>
      <c r="E4125">
        <v>787</v>
      </c>
      <c r="F4125">
        <v>32</v>
      </c>
      <c r="G4125">
        <v>7393</v>
      </c>
      <c r="H4125">
        <v>0.97294235941167295</v>
      </c>
      <c r="I4125">
        <v>1</v>
      </c>
      <c r="J4125">
        <v>0.966855260484069</v>
      </c>
      <c r="K4125" t="s">
        <v>26702</v>
      </c>
      <c r="L4125">
        <v>1</v>
      </c>
      <c r="M4125" t="s">
        <v>5133</v>
      </c>
      <c r="N4125">
        <v>3.125E-2</v>
      </c>
      <c r="O4125">
        <v>1.27064803049555E-3</v>
      </c>
    </row>
    <row r="4126" spans="1:15">
      <c r="A4126" t="s">
        <v>4738</v>
      </c>
      <c r="B4126" t="s">
        <v>23511</v>
      </c>
      <c r="C4126" t="s">
        <v>4739</v>
      </c>
      <c r="D4126">
        <v>34</v>
      </c>
      <c r="E4126">
        <v>6152</v>
      </c>
      <c r="F4126">
        <v>37</v>
      </c>
      <c r="G4126">
        <v>7804</v>
      </c>
      <c r="H4126">
        <v>3.1251497999861197E-2</v>
      </c>
      <c r="I4126">
        <v>0.199268780964141</v>
      </c>
      <c r="J4126">
        <v>0.17127815136411501</v>
      </c>
      <c r="K4126" t="s">
        <v>26703</v>
      </c>
      <c r="L4126">
        <v>34</v>
      </c>
      <c r="M4126" t="s">
        <v>5133</v>
      </c>
      <c r="N4126">
        <v>0.91891891891891897</v>
      </c>
      <c r="O4126">
        <v>5.5266579973992204E-3</v>
      </c>
    </row>
    <row r="4127" spans="1:15">
      <c r="A4127" t="s">
        <v>4740</v>
      </c>
      <c r="B4127" t="s">
        <v>23518</v>
      </c>
      <c r="C4127" t="s">
        <v>4741</v>
      </c>
      <c r="D4127">
        <v>12</v>
      </c>
      <c r="E4127">
        <v>787</v>
      </c>
      <c r="F4127">
        <v>218</v>
      </c>
      <c r="G4127">
        <v>7393</v>
      </c>
      <c r="H4127">
        <v>0.99762650813624298</v>
      </c>
      <c r="I4127">
        <v>1</v>
      </c>
      <c r="J4127">
        <v>0.966855260484069</v>
      </c>
      <c r="K4127" t="s">
        <v>26704</v>
      </c>
      <c r="L4127">
        <v>12</v>
      </c>
      <c r="M4127" t="s">
        <v>5133</v>
      </c>
      <c r="N4127">
        <v>5.5045871559633003E-2</v>
      </c>
      <c r="O4127">
        <v>1.52477763659466E-2</v>
      </c>
    </row>
    <row r="4128" spans="1:15">
      <c r="A4128" t="s">
        <v>4740</v>
      </c>
      <c r="B4128" t="s">
        <v>23511</v>
      </c>
      <c r="C4128" t="s">
        <v>4741</v>
      </c>
      <c r="D4128">
        <v>217</v>
      </c>
      <c r="E4128">
        <v>6152</v>
      </c>
      <c r="F4128">
        <v>236</v>
      </c>
      <c r="G4128">
        <v>7804</v>
      </c>
      <c r="H4128" s="34">
        <v>2.8107381053001201E-8</v>
      </c>
      <c r="I4128" s="34">
        <v>1.35645669836665E-6</v>
      </c>
      <c r="J4128" s="34">
        <v>1.16591969187346E-6</v>
      </c>
      <c r="K4128" t="s">
        <v>26705</v>
      </c>
      <c r="L4128">
        <v>217</v>
      </c>
      <c r="M4128" t="s">
        <v>5133</v>
      </c>
      <c r="N4128">
        <v>0.91949152542372903</v>
      </c>
      <c r="O4128">
        <v>3.5273081924577399E-2</v>
      </c>
    </row>
    <row r="4129" spans="1:15">
      <c r="A4129" t="s">
        <v>4740</v>
      </c>
      <c r="B4129" t="s">
        <v>23513</v>
      </c>
      <c r="C4129" t="s">
        <v>4741</v>
      </c>
      <c r="D4129">
        <v>5</v>
      </c>
      <c r="E4129">
        <v>535</v>
      </c>
      <c r="F4129">
        <v>209</v>
      </c>
      <c r="G4129">
        <v>8124</v>
      </c>
      <c r="H4129">
        <v>0.998482638600804</v>
      </c>
      <c r="I4129">
        <v>0.99999999999997702</v>
      </c>
      <c r="J4129">
        <v>0.95041217501583097</v>
      </c>
      <c r="K4129" t="s">
        <v>26706</v>
      </c>
      <c r="L4129">
        <v>5</v>
      </c>
      <c r="M4129" t="s">
        <v>5133</v>
      </c>
      <c r="N4129">
        <v>2.39234449760766E-2</v>
      </c>
      <c r="O4129">
        <v>9.3457943925233603E-3</v>
      </c>
    </row>
    <row r="4130" spans="1:15">
      <c r="A4130" t="s">
        <v>4742</v>
      </c>
      <c r="B4130" t="s">
        <v>23518</v>
      </c>
      <c r="C4130" t="s">
        <v>4743</v>
      </c>
      <c r="D4130">
        <v>1</v>
      </c>
      <c r="E4130">
        <v>787</v>
      </c>
      <c r="F4130">
        <v>68</v>
      </c>
      <c r="G4130">
        <v>7393</v>
      </c>
      <c r="H4130">
        <v>0.99954294471944705</v>
      </c>
      <c r="I4130">
        <v>1</v>
      </c>
      <c r="J4130">
        <v>0.966855260484069</v>
      </c>
      <c r="K4130" t="s">
        <v>24310</v>
      </c>
      <c r="L4130">
        <v>1</v>
      </c>
      <c r="M4130" t="s">
        <v>5133</v>
      </c>
      <c r="N4130">
        <v>1.4705882352941201E-2</v>
      </c>
      <c r="O4130">
        <v>1.27064803049555E-3</v>
      </c>
    </row>
    <row r="4131" spans="1:15">
      <c r="A4131" t="s">
        <v>4742</v>
      </c>
      <c r="B4131" t="s">
        <v>23511</v>
      </c>
      <c r="C4131" t="s">
        <v>4743</v>
      </c>
      <c r="D4131">
        <v>70</v>
      </c>
      <c r="E4131">
        <v>6152</v>
      </c>
      <c r="F4131">
        <v>74</v>
      </c>
      <c r="G4131">
        <v>7804</v>
      </c>
      <c r="H4131">
        <v>1.6040412136140701E-4</v>
      </c>
      <c r="I4131">
        <v>2.9628115849963501E-3</v>
      </c>
      <c r="J4131">
        <v>2.5466351962562502E-3</v>
      </c>
      <c r="K4131" t="s">
        <v>26707</v>
      </c>
      <c r="L4131">
        <v>70</v>
      </c>
      <c r="M4131" t="s">
        <v>5133</v>
      </c>
      <c r="N4131">
        <v>0.94594594594594605</v>
      </c>
      <c r="O4131">
        <v>1.1378413524057201E-2</v>
      </c>
    </row>
    <row r="4132" spans="1:15">
      <c r="A4132" t="s">
        <v>4742</v>
      </c>
      <c r="B4132" t="s">
        <v>23513</v>
      </c>
      <c r="C4132" t="s">
        <v>4743</v>
      </c>
      <c r="D4132">
        <v>3</v>
      </c>
      <c r="E4132">
        <v>535</v>
      </c>
      <c r="F4132">
        <v>63</v>
      </c>
      <c r="G4132">
        <v>8124</v>
      </c>
      <c r="H4132">
        <v>0.79388264363190397</v>
      </c>
      <c r="I4132">
        <v>0.99999999999997702</v>
      </c>
      <c r="J4132">
        <v>0.95041217501583097</v>
      </c>
      <c r="K4132" t="s">
        <v>26708</v>
      </c>
      <c r="L4132">
        <v>3</v>
      </c>
      <c r="M4132" t="s">
        <v>5133</v>
      </c>
      <c r="N4132">
        <v>4.7619047619047603E-2</v>
      </c>
      <c r="O4132">
        <v>5.60747663551402E-3</v>
      </c>
    </row>
    <row r="4133" spans="1:15">
      <c r="A4133" t="s">
        <v>4744</v>
      </c>
      <c r="B4133" t="s">
        <v>23518</v>
      </c>
      <c r="C4133" t="s">
        <v>4745</v>
      </c>
      <c r="D4133">
        <v>4</v>
      </c>
      <c r="E4133">
        <v>787</v>
      </c>
      <c r="F4133">
        <v>32</v>
      </c>
      <c r="G4133">
        <v>7393</v>
      </c>
      <c r="H4133">
        <v>0.44813237905842102</v>
      </c>
      <c r="I4133">
        <v>1</v>
      </c>
      <c r="J4133">
        <v>0.966855260484069</v>
      </c>
      <c r="K4133" t="s">
        <v>26709</v>
      </c>
      <c r="L4133">
        <v>4</v>
      </c>
      <c r="M4133" t="s">
        <v>5133</v>
      </c>
      <c r="N4133">
        <v>0.125</v>
      </c>
      <c r="O4133">
        <v>5.0825921219822103E-3</v>
      </c>
    </row>
    <row r="4134" spans="1:15">
      <c r="A4134" t="s">
        <v>4744</v>
      </c>
      <c r="B4134" t="s">
        <v>23511</v>
      </c>
      <c r="C4134" t="s">
        <v>4745</v>
      </c>
      <c r="D4134">
        <v>26</v>
      </c>
      <c r="E4134">
        <v>6152</v>
      </c>
      <c r="F4134">
        <v>30</v>
      </c>
      <c r="G4134">
        <v>7804</v>
      </c>
      <c r="H4134">
        <v>0.20769658325505799</v>
      </c>
      <c r="I4134">
        <v>0.66975855294662401</v>
      </c>
      <c r="J4134">
        <v>0.57567977409188897</v>
      </c>
      <c r="K4134" t="s">
        <v>26710</v>
      </c>
      <c r="L4134">
        <v>26</v>
      </c>
      <c r="M4134" t="s">
        <v>5133</v>
      </c>
      <c r="N4134">
        <v>0.86666666666666703</v>
      </c>
      <c r="O4134">
        <v>4.2262678803641103E-3</v>
      </c>
    </row>
    <row r="4135" spans="1:15">
      <c r="A4135" t="s">
        <v>4746</v>
      </c>
      <c r="B4135" t="s">
        <v>23518</v>
      </c>
      <c r="C4135" t="s">
        <v>4747</v>
      </c>
      <c r="D4135">
        <v>5</v>
      </c>
      <c r="E4135">
        <v>787</v>
      </c>
      <c r="F4135">
        <v>125</v>
      </c>
      <c r="G4135">
        <v>7393</v>
      </c>
      <c r="H4135">
        <v>0.99809632480938504</v>
      </c>
      <c r="I4135">
        <v>1</v>
      </c>
      <c r="J4135">
        <v>0.966855260484069</v>
      </c>
      <c r="K4135" t="s">
        <v>26711</v>
      </c>
      <c r="L4135">
        <v>5</v>
      </c>
      <c r="M4135" t="s">
        <v>5133</v>
      </c>
      <c r="N4135">
        <v>0.04</v>
      </c>
      <c r="O4135">
        <v>6.35324015247776E-3</v>
      </c>
    </row>
    <row r="4136" spans="1:15">
      <c r="A4136" t="s">
        <v>4746</v>
      </c>
      <c r="B4136" t="s">
        <v>23511</v>
      </c>
      <c r="C4136" t="s">
        <v>4747</v>
      </c>
      <c r="D4136">
        <v>125</v>
      </c>
      <c r="E4136">
        <v>6152</v>
      </c>
      <c r="F4136">
        <v>133</v>
      </c>
      <c r="G4136">
        <v>7804</v>
      </c>
      <c r="H4136" s="34">
        <v>1.0673778649492401E-6</v>
      </c>
      <c r="I4136" s="34">
        <v>3.62356382083632E-5</v>
      </c>
      <c r="J4136" s="34">
        <v>3.1145737409535297E-5</v>
      </c>
      <c r="K4136" t="s">
        <v>26712</v>
      </c>
      <c r="L4136">
        <v>125</v>
      </c>
      <c r="M4136" t="s">
        <v>5133</v>
      </c>
      <c r="N4136">
        <v>0.93984962406015005</v>
      </c>
      <c r="O4136">
        <v>2.03185955786736E-2</v>
      </c>
    </row>
    <row r="4137" spans="1:15">
      <c r="A4137" t="s">
        <v>4746</v>
      </c>
      <c r="B4137" t="s">
        <v>23513</v>
      </c>
      <c r="C4137" t="s">
        <v>4747</v>
      </c>
      <c r="D4137">
        <v>2</v>
      </c>
      <c r="E4137">
        <v>535</v>
      </c>
      <c r="F4137">
        <v>106</v>
      </c>
      <c r="G4137">
        <v>8124</v>
      </c>
      <c r="H4137">
        <v>0.99402758496472998</v>
      </c>
      <c r="I4137">
        <v>0.99999999999997702</v>
      </c>
      <c r="J4137">
        <v>0.95041217501583097</v>
      </c>
      <c r="K4137" t="s">
        <v>26713</v>
      </c>
      <c r="L4137">
        <v>2</v>
      </c>
      <c r="M4137" t="s">
        <v>5133</v>
      </c>
      <c r="N4137">
        <v>1.88679245283019E-2</v>
      </c>
      <c r="O4137">
        <v>3.7383177570093499E-3</v>
      </c>
    </row>
    <row r="4138" spans="1:15">
      <c r="A4138" t="s">
        <v>4748</v>
      </c>
      <c r="B4138" t="s">
        <v>23511</v>
      </c>
      <c r="C4138" t="s">
        <v>4749</v>
      </c>
      <c r="D4138">
        <v>7</v>
      </c>
      <c r="E4138">
        <v>6152</v>
      </c>
      <c r="F4138">
        <v>7</v>
      </c>
      <c r="G4138">
        <v>7804</v>
      </c>
      <c r="H4138">
        <v>0.18905120292587699</v>
      </c>
      <c r="I4138">
        <v>0.631132279689813</v>
      </c>
      <c r="J4138">
        <v>0.54247920626835999</v>
      </c>
      <c r="K4138" t="s">
        <v>26714</v>
      </c>
      <c r="L4138">
        <v>7</v>
      </c>
      <c r="M4138" t="s">
        <v>5133</v>
      </c>
      <c r="N4138">
        <v>1</v>
      </c>
      <c r="O4138">
        <v>1.13784135240572E-3</v>
      </c>
    </row>
    <row r="4139" spans="1:15">
      <c r="A4139" t="s">
        <v>4750</v>
      </c>
      <c r="B4139" t="s">
        <v>23518</v>
      </c>
      <c r="C4139" t="s">
        <v>4751</v>
      </c>
      <c r="D4139">
        <v>2</v>
      </c>
      <c r="E4139">
        <v>787</v>
      </c>
      <c r="F4139">
        <v>104</v>
      </c>
      <c r="G4139">
        <v>7393</v>
      </c>
      <c r="H4139">
        <v>0.99989731734003895</v>
      </c>
      <c r="I4139">
        <v>1</v>
      </c>
      <c r="J4139">
        <v>0.966855260484069</v>
      </c>
      <c r="K4139" t="s">
        <v>26715</v>
      </c>
      <c r="L4139">
        <v>2</v>
      </c>
      <c r="M4139" t="s">
        <v>5133</v>
      </c>
      <c r="N4139">
        <v>1.9230769230769201E-2</v>
      </c>
      <c r="O4139">
        <v>2.5412960609911099E-3</v>
      </c>
    </row>
    <row r="4140" spans="1:15">
      <c r="A4140" t="s">
        <v>4750</v>
      </c>
      <c r="B4140" t="s">
        <v>23511</v>
      </c>
      <c r="C4140" t="s">
        <v>4751</v>
      </c>
      <c r="D4140">
        <v>103</v>
      </c>
      <c r="E4140">
        <v>6152</v>
      </c>
      <c r="F4140">
        <v>107</v>
      </c>
      <c r="G4140">
        <v>7804</v>
      </c>
      <c r="H4140" s="34">
        <v>2.4061983796592502E-7</v>
      </c>
      <c r="I4140" s="34">
        <v>9.4004059713275201E-6</v>
      </c>
      <c r="J4140" s="34">
        <v>8.0799618939351408E-6</v>
      </c>
      <c r="K4140" t="s">
        <v>26716</v>
      </c>
      <c r="L4140">
        <v>103</v>
      </c>
      <c r="M4140" t="s">
        <v>5133</v>
      </c>
      <c r="N4140">
        <v>0.96261682242990698</v>
      </c>
      <c r="O4140">
        <v>1.6742522756827E-2</v>
      </c>
    </row>
    <row r="4141" spans="1:15">
      <c r="A4141" t="s">
        <v>4752</v>
      </c>
      <c r="B4141" t="s">
        <v>23511</v>
      </c>
      <c r="C4141" t="s">
        <v>4753</v>
      </c>
      <c r="D4141">
        <v>17</v>
      </c>
      <c r="E4141">
        <v>6152</v>
      </c>
      <c r="F4141">
        <v>19</v>
      </c>
      <c r="G4141">
        <v>7804</v>
      </c>
      <c r="H4141">
        <v>0.20051287893879999</v>
      </c>
      <c r="I4141">
        <v>0.65495995127819795</v>
      </c>
      <c r="J4141">
        <v>0.56295988327769197</v>
      </c>
      <c r="K4141" t="s">
        <v>26717</v>
      </c>
      <c r="L4141">
        <v>17</v>
      </c>
      <c r="M4141" t="s">
        <v>5133</v>
      </c>
      <c r="N4141">
        <v>0.89473684210526305</v>
      </c>
      <c r="O4141">
        <v>2.7633289986996102E-3</v>
      </c>
    </row>
    <row r="4142" spans="1:15">
      <c r="A4142" t="s">
        <v>4752</v>
      </c>
      <c r="B4142" t="s">
        <v>23513</v>
      </c>
      <c r="C4142" t="s">
        <v>4753</v>
      </c>
      <c r="D4142">
        <v>2</v>
      </c>
      <c r="E4142">
        <v>535</v>
      </c>
      <c r="F4142">
        <v>20</v>
      </c>
      <c r="G4142">
        <v>8124</v>
      </c>
      <c r="H4142">
        <v>0.383095126126271</v>
      </c>
      <c r="I4142">
        <v>0.99999999999997702</v>
      </c>
      <c r="J4142">
        <v>0.95041217501583097</v>
      </c>
      <c r="K4142" t="s">
        <v>26718</v>
      </c>
      <c r="L4142">
        <v>2</v>
      </c>
      <c r="M4142" t="s">
        <v>5133</v>
      </c>
      <c r="N4142">
        <v>0.1</v>
      </c>
      <c r="O4142">
        <v>3.7383177570093499E-3</v>
      </c>
    </row>
    <row r="4143" spans="1:15">
      <c r="A4143" t="s">
        <v>4754</v>
      </c>
      <c r="B4143" t="s">
        <v>23518</v>
      </c>
      <c r="C4143" t="s">
        <v>4755</v>
      </c>
      <c r="D4143">
        <v>1</v>
      </c>
      <c r="E4143">
        <v>787</v>
      </c>
      <c r="F4143">
        <v>36</v>
      </c>
      <c r="G4143">
        <v>7393</v>
      </c>
      <c r="H4143">
        <v>0.98278848660602003</v>
      </c>
      <c r="I4143">
        <v>1</v>
      </c>
      <c r="J4143">
        <v>0.966855260484069</v>
      </c>
      <c r="K4143" t="s">
        <v>26719</v>
      </c>
      <c r="L4143">
        <v>1</v>
      </c>
      <c r="M4143" t="s">
        <v>5133</v>
      </c>
      <c r="N4143">
        <v>2.7777777777777801E-2</v>
      </c>
      <c r="O4143">
        <v>1.27064803049555E-3</v>
      </c>
    </row>
    <row r="4144" spans="1:15">
      <c r="A4144" t="s">
        <v>4754</v>
      </c>
      <c r="B4144" t="s">
        <v>23511</v>
      </c>
      <c r="C4144" t="s">
        <v>4755</v>
      </c>
      <c r="D4144">
        <v>45</v>
      </c>
      <c r="E4144">
        <v>6152</v>
      </c>
      <c r="F4144">
        <v>47</v>
      </c>
      <c r="G4144">
        <v>7804</v>
      </c>
      <c r="H4144">
        <v>1.24766965091019E-3</v>
      </c>
      <c r="I4144">
        <v>1.60147427812397E-2</v>
      </c>
      <c r="J4144">
        <v>1.3765204588852E-2</v>
      </c>
      <c r="K4144" t="s">
        <v>26720</v>
      </c>
      <c r="L4144">
        <v>45</v>
      </c>
      <c r="M4144" t="s">
        <v>5133</v>
      </c>
      <c r="N4144">
        <v>0.95744680851063801</v>
      </c>
      <c r="O4144">
        <v>7.3146944083225E-3</v>
      </c>
    </row>
    <row r="4145" spans="1:15">
      <c r="A4145" t="s">
        <v>4756</v>
      </c>
      <c r="B4145" t="s">
        <v>23511</v>
      </c>
      <c r="C4145" t="s">
        <v>4757</v>
      </c>
      <c r="D4145">
        <v>6</v>
      </c>
      <c r="E4145">
        <v>6152</v>
      </c>
      <c r="F4145">
        <v>6</v>
      </c>
      <c r="G4145">
        <v>7804</v>
      </c>
      <c r="H4145">
        <v>0.23986678822258201</v>
      </c>
      <c r="I4145">
        <v>0.71382528017432401</v>
      </c>
      <c r="J4145">
        <v>0.61355659322887801</v>
      </c>
      <c r="K4145" t="s">
        <v>26721</v>
      </c>
      <c r="L4145">
        <v>6</v>
      </c>
      <c r="M4145" t="s">
        <v>5133</v>
      </c>
      <c r="N4145">
        <v>1</v>
      </c>
      <c r="O4145">
        <v>9.7529258777633303E-4</v>
      </c>
    </row>
    <row r="4146" spans="1:15">
      <c r="A4146" t="s">
        <v>4758</v>
      </c>
      <c r="B4146" t="s">
        <v>23518</v>
      </c>
      <c r="C4146" t="s">
        <v>4759</v>
      </c>
      <c r="D4146">
        <v>1</v>
      </c>
      <c r="E4146">
        <v>787</v>
      </c>
      <c r="F4146">
        <v>1</v>
      </c>
      <c r="G4146">
        <v>7393</v>
      </c>
      <c r="H4146">
        <v>0.106452049235764</v>
      </c>
      <c r="I4146">
        <v>0.63266972740240601</v>
      </c>
      <c r="J4146">
        <v>0.61170005408803896</v>
      </c>
      <c r="K4146" t="s">
        <v>26719</v>
      </c>
      <c r="L4146">
        <v>1</v>
      </c>
      <c r="M4146" t="s">
        <v>5133</v>
      </c>
      <c r="N4146">
        <v>1</v>
      </c>
      <c r="O4146">
        <v>1.27064803049555E-3</v>
      </c>
    </row>
    <row r="4147" spans="1:15">
      <c r="A4147" t="s">
        <v>4760</v>
      </c>
      <c r="B4147" t="s">
        <v>23511</v>
      </c>
      <c r="C4147" t="s">
        <v>4761</v>
      </c>
      <c r="D4147">
        <v>26</v>
      </c>
      <c r="E4147">
        <v>6152</v>
      </c>
      <c r="F4147">
        <v>33</v>
      </c>
      <c r="G4147">
        <v>7804</v>
      </c>
      <c r="H4147">
        <v>0.60190777431230602</v>
      </c>
      <c r="I4147">
        <v>0.968912233598893</v>
      </c>
      <c r="J4147">
        <v>0.832812322140707</v>
      </c>
      <c r="K4147" t="s">
        <v>26722</v>
      </c>
      <c r="L4147">
        <v>26</v>
      </c>
      <c r="M4147" t="s">
        <v>5133</v>
      </c>
      <c r="N4147">
        <v>0.78787878787878796</v>
      </c>
      <c r="O4147">
        <v>4.2262678803641103E-3</v>
      </c>
    </row>
    <row r="4148" spans="1:15">
      <c r="A4148" t="s">
        <v>4760</v>
      </c>
      <c r="B4148" t="s">
        <v>23513</v>
      </c>
      <c r="C4148" t="s">
        <v>4761</v>
      </c>
      <c r="D4148">
        <v>4</v>
      </c>
      <c r="E4148">
        <v>535</v>
      </c>
      <c r="F4148">
        <v>30</v>
      </c>
      <c r="G4148">
        <v>8124</v>
      </c>
      <c r="H4148">
        <v>0.13175631539475099</v>
      </c>
      <c r="I4148">
        <v>0.66519307650634396</v>
      </c>
      <c r="J4148">
        <v>0.63220759864788101</v>
      </c>
      <c r="K4148" t="s">
        <v>26723</v>
      </c>
      <c r="L4148">
        <v>4</v>
      </c>
      <c r="M4148" t="s">
        <v>5133</v>
      </c>
      <c r="N4148">
        <v>0.133333333333333</v>
      </c>
      <c r="O4148">
        <v>7.4766355140186902E-3</v>
      </c>
    </row>
    <row r="4149" spans="1:15">
      <c r="A4149" t="s">
        <v>4762</v>
      </c>
      <c r="B4149" t="s">
        <v>23511</v>
      </c>
      <c r="C4149" t="s">
        <v>4763</v>
      </c>
      <c r="D4149">
        <v>25</v>
      </c>
      <c r="E4149">
        <v>6152</v>
      </c>
      <c r="F4149">
        <v>28</v>
      </c>
      <c r="G4149">
        <v>7804</v>
      </c>
      <c r="H4149">
        <v>0.126646846600801</v>
      </c>
      <c r="I4149">
        <v>0.50397663895912803</v>
      </c>
      <c r="J4149">
        <v>0.43318469975060098</v>
      </c>
      <c r="K4149" t="s">
        <v>26724</v>
      </c>
      <c r="L4149">
        <v>25</v>
      </c>
      <c r="M4149" t="s">
        <v>5133</v>
      </c>
      <c r="N4149">
        <v>0.89285714285714302</v>
      </c>
      <c r="O4149">
        <v>4.0637191157347199E-3</v>
      </c>
    </row>
    <row r="4150" spans="1:15">
      <c r="A4150" t="s">
        <v>4762</v>
      </c>
      <c r="B4150" t="s">
        <v>23513</v>
      </c>
      <c r="C4150" t="s">
        <v>4763</v>
      </c>
      <c r="D4150">
        <v>1</v>
      </c>
      <c r="E4150">
        <v>535</v>
      </c>
      <c r="F4150">
        <v>28</v>
      </c>
      <c r="G4150">
        <v>8124</v>
      </c>
      <c r="H4150">
        <v>0.85202716747418605</v>
      </c>
      <c r="I4150">
        <v>0.99999999999997702</v>
      </c>
      <c r="J4150">
        <v>0.95041217501583097</v>
      </c>
      <c r="K4150" t="s">
        <v>25951</v>
      </c>
      <c r="L4150">
        <v>1</v>
      </c>
      <c r="M4150" t="s">
        <v>5133</v>
      </c>
      <c r="N4150">
        <v>3.5714285714285698E-2</v>
      </c>
      <c r="O4150">
        <v>1.8691588785046699E-3</v>
      </c>
    </row>
    <row r="4151" spans="1:15">
      <c r="A4151" t="s">
        <v>4762</v>
      </c>
      <c r="B4151" t="s">
        <v>23518</v>
      </c>
      <c r="C4151" t="s">
        <v>4763</v>
      </c>
      <c r="D4151">
        <v>2</v>
      </c>
      <c r="E4151">
        <v>787</v>
      </c>
      <c r="F4151">
        <v>29</v>
      </c>
      <c r="G4151">
        <v>7393</v>
      </c>
      <c r="H4151">
        <v>0.83023930425422798</v>
      </c>
      <c r="I4151">
        <v>1</v>
      </c>
      <c r="J4151">
        <v>0.966855260484069</v>
      </c>
      <c r="K4151" t="s">
        <v>26725</v>
      </c>
      <c r="L4151">
        <v>2</v>
      </c>
      <c r="M4151" t="s">
        <v>5133</v>
      </c>
      <c r="N4151">
        <v>6.8965517241379296E-2</v>
      </c>
      <c r="O4151">
        <v>2.5412960609911099E-3</v>
      </c>
    </row>
    <row r="4152" spans="1:15">
      <c r="A4152" t="s">
        <v>4764</v>
      </c>
      <c r="B4152" t="s">
        <v>23511</v>
      </c>
      <c r="C4152" t="s">
        <v>4765</v>
      </c>
      <c r="D4152">
        <v>24</v>
      </c>
      <c r="E4152">
        <v>6152</v>
      </c>
      <c r="F4152">
        <v>25</v>
      </c>
      <c r="G4152">
        <v>7804</v>
      </c>
      <c r="H4152">
        <v>2.00308278182851E-2</v>
      </c>
      <c r="I4152">
        <v>0.14248807794148599</v>
      </c>
      <c r="J4152">
        <v>0.122473246753266</v>
      </c>
      <c r="K4152" t="s">
        <v>26726</v>
      </c>
      <c r="L4152">
        <v>24</v>
      </c>
      <c r="M4152" t="s">
        <v>5133</v>
      </c>
      <c r="N4152">
        <v>0.96</v>
      </c>
      <c r="O4152">
        <v>3.90117035110533E-3</v>
      </c>
    </row>
    <row r="4153" spans="1:15">
      <c r="A4153" t="s">
        <v>4764</v>
      </c>
      <c r="B4153" t="s">
        <v>23513</v>
      </c>
      <c r="C4153" t="s">
        <v>4765</v>
      </c>
      <c r="D4153">
        <v>1</v>
      </c>
      <c r="E4153">
        <v>535</v>
      </c>
      <c r="F4153">
        <v>25</v>
      </c>
      <c r="G4153">
        <v>8124</v>
      </c>
      <c r="H4153">
        <v>0.81835100294607099</v>
      </c>
      <c r="I4153">
        <v>0.99999999999997702</v>
      </c>
      <c r="J4153">
        <v>0.95041217501583097</v>
      </c>
      <c r="K4153" t="s">
        <v>26727</v>
      </c>
      <c r="L4153">
        <v>1</v>
      </c>
      <c r="M4153" t="s">
        <v>5133</v>
      </c>
      <c r="N4153">
        <v>0.04</v>
      </c>
      <c r="O4153">
        <v>1.8691588785046699E-3</v>
      </c>
    </row>
    <row r="4154" spans="1:15">
      <c r="A4154" t="s">
        <v>4766</v>
      </c>
      <c r="B4154" t="s">
        <v>23511</v>
      </c>
      <c r="C4154" t="s">
        <v>4767</v>
      </c>
      <c r="D4154">
        <v>65</v>
      </c>
      <c r="E4154">
        <v>6152</v>
      </c>
      <c r="F4154">
        <v>71</v>
      </c>
      <c r="G4154">
        <v>7804</v>
      </c>
      <c r="H4154">
        <v>3.5079204377581599E-3</v>
      </c>
      <c r="I4154">
        <v>3.68574991565946E-2</v>
      </c>
      <c r="J4154">
        <v>3.1680247597750802E-2</v>
      </c>
      <c r="K4154" t="s">
        <v>26728</v>
      </c>
      <c r="L4154">
        <v>65</v>
      </c>
      <c r="M4154" t="s">
        <v>5133</v>
      </c>
      <c r="N4154">
        <v>0.91549295774647899</v>
      </c>
      <c r="O4154">
        <v>1.05656697009103E-2</v>
      </c>
    </row>
    <row r="4155" spans="1:15">
      <c r="A4155" t="s">
        <v>4766</v>
      </c>
      <c r="B4155" t="s">
        <v>23518</v>
      </c>
      <c r="C4155" t="s">
        <v>4767</v>
      </c>
      <c r="D4155">
        <v>4</v>
      </c>
      <c r="E4155">
        <v>787</v>
      </c>
      <c r="F4155">
        <v>64</v>
      </c>
      <c r="G4155">
        <v>7393</v>
      </c>
      <c r="H4155">
        <v>0.92078517630299195</v>
      </c>
      <c r="I4155">
        <v>1</v>
      </c>
      <c r="J4155">
        <v>0.966855260484069</v>
      </c>
      <c r="K4155" t="s">
        <v>26729</v>
      </c>
      <c r="L4155">
        <v>4</v>
      </c>
      <c r="M4155" t="s">
        <v>5133</v>
      </c>
      <c r="N4155">
        <v>6.25E-2</v>
      </c>
      <c r="O4155">
        <v>5.0825921219822103E-3</v>
      </c>
    </row>
    <row r="4156" spans="1:15">
      <c r="A4156" t="s">
        <v>4768</v>
      </c>
      <c r="B4156" t="s">
        <v>23518</v>
      </c>
      <c r="C4156" t="s">
        <v>4769</v>
      </c>
      <c r="D4156">
        <v>25</v>
      </c>
      <c r="E4156">
        <v>787</v>
      </c>
      <c r="F4156">
        <v>468</v>
      </c>
      <c r="G4156">
        <v>7393</v>
      </c>
      <c r="H4156">
        <v>0.99998980394127901</v>
      </c>
      <c r="I4156">
        <v>1</v>
      </c>
      <c r="J4156">
        <v>0.966855260484069</v>
      </c>
      <c r="K4156" t="s">
        <v>26730</v>
      </c>
      <c r="L4156">
        <v>25</v>
      </c>
      <c r="M4156" t="s">
        <v>5133</v>
      </c>
      <c r="N4156">
        <v>5.3418803418803402E-2</v>
      </c>
      <c r="O4156">
        <v>3.1766200762388799E-2</v>
      </c>
    </row>
    <row r="4157" spans="1:15">
      <c r="A4157" t="s">
        <v>4768</v>
      </c>
      <c r="B4157" t="s">
        <v>23511</v>
      </c>
      <c r="C4157" t="s">
        <v>4769</v>
      </c>
      <c r="D4157">
        <v>474</v>
      </c>
      <c r="E4157">
        <v>6152</v>
      </c>
      <c r="F4157">
        <v>534</v>
      </c>
      <c r="G4157">
        <v>7804</v>
      </c>
      <c r="H4157" s="34">
        <v>3.7860963419103698E-10</v>
      </c>
      <c r="I4157" s="34">
        <v>2.57062886111087E-8</v>
      </c>
      <c r="J4157" s="34">
        <v>2.2095410883932901E-8</v>
      </c>
      <c r="K4157" t="s">
        <v>26731</v>
      </c>
      <c r="L4157">
        <v>474</v>
      </c>
      <c r="M4157" t="s">
        <v>5133</v>
      </c>
      <c r="N4157">
        <v>0.88764044943820197</v>
      </c>
      <c r="O4157">
        <v>7.7048114434330295E-2</v>
      </c>
    </row>
    <row r="4158" spans="1:15">
      <c r="A4158" t="s">
        <v>4768</v>
      </c>
      <c r="B4158" t="s">
        <v>23513</v>
      </c>
      <c r="C4158" t="s">
        <v>4769</v>
      </c>
      <c r="D4158">
        <v>23</v>
      </c>
      <c r="E4158">
        <v>535</v>
      </c>
      <c r="F4158">
        <v>528</v>
      </c>
      <c r="G4158">
        <v>8124</v>
      </c>
      <c r="H4158">
        <v>0.99027028639912096</v>
      </c>
      <c r="I4158">
        <v>0.99999999999997702</v>
      </c>
      <c r="J4158">
        <v>0.95041217501583097</v>
      </c>
      <c r="K4158" t="s">
        <v>26732</v>
      </c>
      <c r="L4158">
        <v>23</v>
      </c>
      <c r="M4158" t="s">
        <v>5133</v>
      </c>
      <c r="N4158">
        <v>4.3560606060606098E-2</v>
      </c>
      <c r="O4158">
        <v>4.2990654205607499E-2</v>
      </c>
    </row>
    <row r="4159" spans="1:15">
      <c r="A4159" t="s">
        <v>4770</v>
      </c>
      <c r="B4159" t="s">
        <v>23511</v>
      </c>
      <c r="C4159" t="s">
        <v>4771</v>
      </c>
      <c r="D4159">
        <v>11</v>
      </c>
      <c r="E4159">
        <v>6152</v>
      </c>
      <c r="F4159">
        <v>11</v>
      </c>
      <c r="G4159">
        <v>7804</v>
      </c>
      <c r="H4159">
        <v>7.29234120922964E-2</v>
      </c>
      <c r="I4159">
        <v>0.34901846963959998</v>
      </c>
      <c r="J4159">
        <v>0.29999299429929699</v>
      </c>
      <c r="K4159" t="s">
        <v>26733</v>
      </c>
      <c r="L4159">
        <v>11</v>
      </c>
      <c r="M4159" t="s">
        <v>5133</v>
      </c>
      <c r="N4159">
        <v>1</v>
      </c>
      <c r="O4159">
        <v>1.78803641092328E-3</v>
      </c>
    </row>
    <row r="4160" spans="1:15">
      <c r="A4160" t="s">
        <v>4772</v>
      </c>
      <c r="B4160" t="s">
        <v>23518</v>
      </c>
      <c r="C4160" t="s">
        <v>4773</v>
      </c>
      <c r="D4160">
        <v>8</v>
      </c>
      <c r="E4160">
        <v>787</v>
      </c>
      <c r="F4160">
        <v>80</v>
      </c>
      <c r="G4160">
        <v>7393</v>
      </c>
      <c r="H4160">
        <v>0.62864241812910704</v>
      </c>
      <c r="I4160">
        <v>1</v>
      </c>
      <c r="J4160">
        <v>0.966855260484069</v>
      </c>
      <c r="K4160" t="s">
        <v>26734</v>
      </c>
      <c r="L4160">
        <v>8</v>
      </c>
      <c r="M4160" t="s">
        <v>5133</v>
      </c>
      <c r="N4160">
        <v>0.1</v>
      </c>
      <c r="O4160">
        <v>1.01651842439644E-2</v>
      </c>
    </row>
    <row r="4161" spans="1:15">
      <c r="A4161" t="s">
        <v>4772</v>
      </c>
      <c r="B4161" t="s">
        <v>23513</v>
      </c>
      <c r="C4161" t="s">
        <v>4773</v>
      </c>
      <c r="D4161">
        <v>3</v>
      </c>
      <c r="E4161">
        <v>535</v>
      </c>
      <c r="F4161">
        <v>81</v>
      </c>
      <c r="G4161">
        <v>8124</v>
      </c>
      <c r="H4161">
        <v>0.90953049749915005</v>
      </c>
      <c r="I4161">
        <v>0.99999999999997702</v>
      </c>
      <c r="J4161">
        <v>0.95041217501583097</v>
      </c>
      <c r="K4161" t="s">
        <v>26735</v>
      </c>
      <c r="L4161">
        <v>3</v>
      </c>
      <c r="M4161" t="s">
        <v>5133</v>
      </c>
      <c r="N4161">
        <v>3.7037037037037E-2</v>
      </c>
      <c r="O4161">
        <v>5.60747663551402E-3</v>
      </c>
    </row>
    <row r="4162" spans="1:15">
      <c r="A4162" t="s">
        <v>4772</v>
      </c>
      <c r="B4162" t="s">
        <v>23511</v>
      </c>
      <c r="C4162" t="s">
        <v>4773</v>
      </c>
      <c r="D4162">
        <v>70</v>
      </c>
      <c r="E4162">
        <v>6152</v>
      </c>
      <c r="F4162">
        <v>82</v>
      </c>
      <c r="G4162">
        <v>7804</v>
      </c>
      <c r="H4162">
        <v>8.9520983997825501E-2</v>
      </c>
      <c r="I4162">
        <v>0.40853420848785299</v>
      </c>
      <c r="J4162">
        <v>0.35114875325800998</v>
      </c>
      <c r="K4162" t="s">
        <v>26736</v>
      </c>
      <c r="L4162">
        <v>70</v>
      </c>
      <c r="M4162" t="s">
        <v>5133</v>
      </c>
      <c r="N4162">
        <v>0.85365853658536595</v>
      </c>
      <c r="O4162">
        <v>1.1378413524057201E-2</v>
      </c>
    </row>
    <row r="4163" spans="1:15">
      <c r="A4163" t="s">
        <v>4774</v>
      </c>
      <c r="B4163" t="s">
        <v>23518</v>
      </c>
      <c r="C4163" t="s">
        <v>4775</v>
      </c>
      <c r="D4163">
        <v>1</v>
      </c>
      <c r="E4163">
        <v>787</v>
      </c>
      <c r="F4163">
        <v>58</v>
      </c>
      <c r="G4163">
        <v>7393</v>
      </c>
      <c r="H4163">
        <v>0.99857700383628401</v>
      </c>
      <c r="I4163">
        <v>1</v>
      </c>
      <c r="J4163">
        <v>0.966855260484069</v>
      </c>
      <c r="K4163" t="s">
        <v>26737</v>
      </c>
      <c r="L4163">
        <v>1</v>
      </c>
      <c r="M4163" t="s">
        <v>5133</v>
      </c>
      <c r="N4163">
        <v>1.72413793103448E-2</v>
      </c>
      <c r="O4163">
        <v>1.27064803049555E-3</v>
      </c>
    </row>
    <row r="4164" spans="1:15">
      <c r="A4164" t="s">
        <v>4774</v>
      </c>
      <c r="B4164" t="s">
        <v>23513</v>
      </c>
      <c r="C4164" t="s">
        <v>4775</v>
      </c>
      <c r="D4164">
        <v>2</v>
      </c>
      <c r="E4164">
        <v>535</v>
      </c>
      <c r="F4164">
        <v>67</v>
      </c>
      <c r="G4164">
        <v>8124</v>
      </c>
      <c r="H4164">
        <v>0.94109132337517498</v>
      </c>
      <c r="I4164">
        <v>0.99999999999997702</v>
      </c>
      <c r="J4164">
        <v>0.95041217501583097</v>
      </c>
      <c r="K4164" t="s">
        <v>23703</v>
      </c>
      <c r="L4164">
        <v>2</v>
      </c>
      <c r="M4164" t="s">
        <v>5133</v>
      </c>
      <c r="N4164">
        <v>2.9850746268656699E-2</v>
      </c>
      <c r="O4164">
        <v>3.7383177570093499E-3</v>
      </c>
    </row>
    <row r="4165" spans="1:15">
      <c r="A4165" t="s">
        <v>4774</v>
      </c>
      <c r="B4165" t="s">
        <v>23511</v>
      </c>
      <c r="C4165" t="s">
        <v>4775</v>
      </c>
      <c r="D4165">
        <v>59</v>
      </c>
      <c r="E4165">
        <v>6152</v>
      </c>
      <c r="F4165">
        <v>63</v>
      </c>
      <c r="G4165">
        <v>7804</v>
      </c>
      <c r="H4165">
        <v>1.2080431905444099E-3</v>
      </c>
      <c r="I4165">
        <v>1.55912993387848E-2</v>
      </c>
      <c r="J4165">
        <v>1.3401240852636E-2</v>
      </c>
      <c r="K4165" t="s">
        <v>26738</v>
      </c>
      <c r="L4165">
        <v>59</v>
      </c>
      <c r="M4165" t="s">
        <v>5133</v>
      </c>
      <c r="N4165">
        <v>0.93650793650793696</v>
      </c>
      <c r="O4165">
        <v>9.5903771131339403E-3</v>
      </c>
    </row>
    <row r="4166" spans="1:15">
      <c r="A4166" t="s">
        <v>4776</v>
      </c>
      <c r="B4166" t="s">
        <v>23511</v>
      </c>
      <c r="C4166" t="s">
        <v>4777</v>
      </c>
      <c r="D4166">
        <v>464</v>
      </c>
      <c r="E4166">
        <v>6152</v>
      </c>
      <c r="F4166">
        <v>521</v>
      </c>
      <c r="G4166">
        <v>7804</v>
      </c>
      <c r="H4166" s="34">
        <v>1.7965331964546201E-10</v>
      </c>
      <c r="I4166" s="34">
        <v>1.3101384680811701E-8</v>
      </c>
      <c r="J4166" s="34">
        <v>1.1261076309004799E-8</v>
      </c>
      <c r="K4166" t="s">
        <v>26739</v>
      </c>
      <c r="L4166">
        <v>464</v>
      </c>
      <c r="M4166" t="s">
        <v>5133</v>
      </c>
      <c r="N4166">
        <v>0.89059500959692905</v>
      </c>
      <c r="O4166">
        <v>7.5422626788036407E-2</v>
      </c>
    </row>
    <row r="4167" spans="1:15">
      <c r="A4167" t="s">
        <v>4776</v>
      </c>
      <c r="B4167" t="s">
        <v>23518</v>
      </c>
      <c r="C4167" t="s">
        <v>4777</v>
      </c>
      <c r="D4167">
        <v>21</v>
      </c>
      <c r="E4167">
        <v>787</v>
      </c>
      <c r="F4167">
        <v>450</v>
      </c>
      <c r="G4167">
        <v>7393</v>
      </c>
      <c r="H4167">
        <v>0.99999907837222002</v>
      </c>
      <c r="I4167">
        <v>1</v>
      </c>
      <c r="J4167">
        <v>0.966855260484069</v>
      </c>
      <c r="K4167" t="s">
        <v>26740</v>
      </c>
      <c r="L4167">
        <v>21</v>
      </c>
      <c r="M4167" t="s">
        <v>5133</v>
      </c>
      <c r="N4167">
        <v>4.6666666666666697E-2</v>
      </c>
      <c r="O4167">
        <v>2.66836086404066E-2</v>
      </c>
    </row>
    <row r="4168" spans="1:15">
      <c r="A4168" t="s">
        <v>4776</v>
      </c>
      <c r="B4168" t="s">
        <v>23513</v>
      </c>
      <c r="C4168" t="s">
        <v>4777</v>
      </c>
      <c r="D4168">
        <v>23</v>
      </c>
      <c r="E4168">
        <v>535</v>
      </c>
      <c r="F4168">
        <v>523</v>
      </c>
      <c r="G4168">
        <v>8124</v>
      </c>
      <c r="H4168">
        <v>0.98871564990765004</v>
      </c>
      <c r="I4168">
        <v>0.99999999999997702</v>
      </c>
      <c r="J4168">
        <v>0.95041217501583097</v>
      </c>
      <c r="K4168" t="s">
        <v>26732</v>
      </c>
      <c r="L4168">
        <v>23</v>
      </c>
      <c r="M4168" t="s">
        <v>5133</v>
      </c>
      <c r="N4168">
        <v>4.3977055449330803E-2</v>
      </c>
      <c r="O4168">
        <v>4.2990654205607499E-2</v>
      </c>
    </row>
    <row r="4169" spans="1:15">
      <c r="A4169" t="s">
        <v>4778</v>
      </c>
      <c r="B4169" t="s">
        <v>23511</v>
      </c>
      <c r="C4169" t="s">
        <v>4779</v>
      </c>
      <c r="D4169">
        <v>20</v>
      </c>
      <c r="E4169">
        <v>6152</v>
      </c>
      <c r="F4169">
        <v>20</v>
      </c>
      <c r="G4169">
        <v>7804</v>
      </c>
      <c r="H4169">
        <v>8.5336853349435304E-3</v>
      </c>
      <c r="I4169">
        <v>7.4878905635043805E-2</v>
      </c>
      <c r="J4169">
        <v>6.4360912287842298E-2</v>
      </c>
      <c r="K4169" t="s">
        <v>26741</v>
      </c>
      <c r="L4169">
        <v>20</v>
      </c>
      <c r="M4169" t="s">
        <v>5133</v>
      </c>
      <c r="N4169">
        <v>1</v>
      </c>
      <c r="O4169">
        <v>3.2509752925877801E-3</v>
      </c>
    </row>
    <row r="4170" spans="1:15">
      <c r="A4170" t="s">
        <v>4780</v>
      </c>
      <c r="B4170" t="s">
        <v>23513</v>
      </c>
      <c r="C4170" t="s">
        <v>4781</v>
      </c>
      <c r="D4170">
        <v>5</v>
      </c>
      <c r="E4170">
        <v>535</v>
      </c>
      <c r="F4170">
        <v>164</v>
      </c>
      <c r="G4170">
        <v>8124</v>
      </c>
      <c r="H4170">
        <v>0.98595495980103498</v>
      </c>
      <c r="I4170">
        <v>0.99999999999997702</v>
      </c>
      <c r="J4170">
        <v>0.95041217501583097</v>
      </c>
      <c r="K4170" t="s">
        <v>26742</v>
      </c>
      <c r="L4170">
        <v>5</v>
      </c>
      <c r="M4170" t="s">
        <v>5133</v>
      </c>
      <c r="N4170">
        <v>3.0487804878048801E-2</v>
      </c>
      <c r="O4170">
        <v>9.3457943925233603E-3</v>
      </c>
    </row>
    <row r="4171" spans="1:15">
      <c r="A4171" t="s">
        <v>4780</v>
      </c>
      <c r="B4171" t="s">
        <v>23511</v>
      </c>
      <c r="C4171" t="s">
        <v>4781</v>
      </c>
      <c r="D4171">
        <v>160</v>
      </c>
      <c r="E4171">
        <v>6152</v>
      </c>
      <c r="F4171">
        <v>173</v>
      </c>
      <c r="G4171">
        <v>7804</v>
      </c>
      <c r="H4171" s="34">
        <v>7.2328830875572297E-7</v>
      </c>
      <c r="I4171" s="34">
        <v>2.4985169823509099E-5</v>
      </c>
      <c r="J4171" s="34">
        <v>2.1475585278254E-5</v>
      </c>
      <c r="K4171" t="s">
        <v>26743</v>
      </c>
      <c r="L4171">
        <v>160</v>
      </c>
      <c r="M4171" t="s">
        <v>5133</v>
      </c>
      <c r="N4171">
        <v>0.92485549132947997</v>
      </c>
      <c r="O4171">
        <v>2.6007802340702199E-2</v>
      </c>
    </row>
    <row r="4172" spans="1:15">
      <c r="A4172" t="s">
        <v>4780</v>
      </c>
      <c r="B4172" t="s">
        <v>23518</v>
      </c>
      <c r="C4172" t="s">
        <v>4781</v>
      </c>
      <c r="D4172">
        <v>7</v>
      </c>
      <c r="E4172">
        <v>787</v>
      </c>
      <c r="F4172">
        <v>164</v>
      </c>
      <c r="G4172">
        <v>7393</v>
      </c>
      <c r="H4172">
        <v>0.999126653829008</v>
      </c>
      <c r="I4172">
        <v>1</v>
      </c>
      <c r="J4172">
        <v>0.966855260484069</v>
      </c>
      <c r="K4172" t="s">
        <v>26744</v>
      </c>
      <c r="L4172">
        <v>7</v>
      </c>
      <c r="M4172" t="s">
        <v>5133</v>
      </c>
      <c r="N4172">
        <v>4.2682926829268303E-2</v>
      </c>
      <c r="O4172">
        <v>8.8945362134688708E-3</v>
      </c>
    </row>
    <row r="4173" spans="1:15">
      <c r="A4173" t="s">
        <v>4782</v>
      </c>
      <c r="B4173" t="s">
        <v>23518</v>
      </c>
      <c r="C4173" t="s">
        <v>4783</v>
      </c>
      <c r="D4173">
        <v>3</v>
      </c>
      <c r="E4173">
        <v>787</v>
      </c>
      <c r="F4173">
        <v>27</v>
      </c>
      <c r="G4173">
        <v>7393</v>
      </c>
      <c r="H4173">
        <v>0.55990201456849797</v>
      </c>
      <c r="I4173">
        <v>1</v>
      </c>
      <c r="J4173">
        <v>0.966855260484069</v>
      </c>
      <c r="K4173" t="s">
        <v>26745</v>
      </c>
      <c r="L4173">
        <v>3</v>
      </c>
      <c r="M4173" t="s">
        <v>5133</v>
      </c>
      <c r="N4173">
        <v>0.11111111111111099</v>
      </c>
      <c r="O4173">
        <v>3.8119440914866601E-3</v>
      </c>
    </row>
    <row r="4174" spans="1:15">
      <c r="A4174" t="s">
        <v>4782</v>
      </c>
      <c r="B4174" t="s">
        <v>23511</v>
      </c>
      <c r="C4174" t="s">
        <v>4783</v>
      </c>
      <c r="D4174">
        <v>22</v>
      </c>
      <c r="E4174">
        <v>6152</v>
      </c>
      <c r="F4174">
        <v>25</v>
      </c>
      <c r="G4174">
        <v>7804</v>
      </c>
      <c r="H4174">
        <v>0.192768852775347</v>
      </c>
      <c r="I4174">
        <v>0.63663514108463504</v>
      </c>
      <c r="J4174">
        <v>0.54720909884038105</v>
      </c>
      <c r="K4174" t="s">
        <v>26746</v>
      </c>
      <c r="L4174">
        <v>22</v>
      </c>
      <c r="M4174" t="s">
        <v>5133</v>
      </c>
      <c r="N4174">
        <v>0.88</v>
      </c>
      <c r="O4174">
        <v>3.57607282184655E-3</v>
      </c>
    </row>
    <row r="4175" spans="1:15">
      <c r="A4175" t="s">
        <v>4784</v>
      </c>
      <c r="B4175" t="s">
        <v>23513</v>
      </c>
      <c r="C4175" t="s">
        <v>4785</v>
      </c>
      <c r="D4175">
        <v>5</v>
      </c>
      <c r="E4175">
        <v>535</v>
      </c>
      <c r="F4175">
        <v>149</v>
      </c>
      <c r="G4175">
        <v>8124</v>
      </c>
      <c r="H4175">
        <v>0.97202926325877803</v>
      </c>
      <c r="I4175">
        <v>0.99999999999997702</v>
      </c>
      <c r="J4175">
        <v>0.95041217501583097</v>
      </c>
      <c r="K4175" t="s">
        <v>26742</v>
      </c>
      <c r="L4175">
        <v>5</v>
      </c>
      <c r="M4175" t="s">
        <v>5133</v>
      </c>
      <c r="N4175">
        <v>3.35570469798658E-2</v>
      </c>
      <c r="O4175">
        <v>9.3457943925233603E-3</v>
      </c>
    </row>
    <row r="4176" spans="1:15">
      <c r="A4176" t="s">
        <v>4784</v>
      </c>
      <c r="B4176" t="s">
        <v>23511</v>
      </c>
      <c r="C4176" t="s">
        <v>4785</v>
      </c>
      <c r="D4176">
        <v>146</v>
      </c>
      <c r="E4176">
        <v>6152</v>
      </c>
      <c r="F4176">
        <v>159</v>
      </c>
      <c r="G4176">
        <v>7804</v>
      </c>
      <c r="H4176" s="34">
        <v>7.0741291634331597E-6</v>
      </c>
      <c r="I4176">
        <v>2.0363977080116799E-4</v>
      </c>
      <c r="J4176">
        <v>1.7503516264955101E-4</v>
      </c>
      <c r="K4176" t="s">
        <v>26747</v>
      </c>
      <c r="L4176">
        <v>146</v>
      </c>
      <c r="M4176" t="s">
        <v>5133</v>
      </c>
      <c r="N4176">
        <v>0.91823899371069195</v>
      </c>
      <c r="O4176">
        <v>2.3732119635890801E-2</v>
      </c>
    </row>
    <row r="4177" spans="1:15">
      <c r="A4177" t="s">
        <v>4784</v>
      </c>
      <c r="B4177" t="s">
        <v>23518</v>
      </c>
      <c r="C4177" t="s">
        <v>4785</v>
      </c>
      <c r="D4177">
        <v>7</v>
      </c>
      <c r="E4177">
        <v>787</v>
      </c>
      <c r="F4177">
        <v>149</v>
      </c>
      <c r="G4177">
        <v>7393</v>
      </c>
      <c r="H4177">
        <v>0.99719022985774097</v>
      </c>
      <c r="I4177">
        <v>1</v>
      </c>
      <c r="J4177">
        <v>0.966855260484069</v>
      </c>
      <c r="K4177" t="s">
        <v>26744</v>
      </c>
      <c r="L4177">
        <v>7</v>
      </c>
      <c r="M4177" t="s">
        <v>5133</v>
      </c>
      <c r="N4177">
        <v>4.6979865771812103E-2</v>
      </c>
      <c r="O4177">
        <v>8.8945362134688708E-3</v>
      </c>
    </row>
    <row r="4178" spans="1:15">
      <c r="A4178" t="s">
        <v>4786</v>
      </c>
      <c r="B4178" t="s">
        <v>23511</v>
      </c>
      <c r="C4178" t="s">
        <v>4787</v>
      </c>
      <c r="D4178">
        <v>2</v>
      </c>
      <c r="E4178">
        <v>6152</v>
      </c>
      <c r="F4178">
        <v>2</v>
      </c>
      <c r="G4178">
        <v>7804</v>
      </c>
      <c r="H4178">
        <v>0.62141708038142995</v>
      </c>
      <c r="I4178">
        <v>0.968912233598893</v>
      </c>
      <c r="J4178">
        <v>0.832812322140707</v>
      </c>
      <c r="K4178" t="s">
        <v>26748</v>
      </c>
      <c r="L4178">
        <v>2</v>
      </c>
      <c r="M4178" t="s">
        <v>5133</v>
      </c>
      <c r="N4178">
        <v>1</v>
      </c>
      <c r="O4178">
        <v>3.2509752925877802E-4</v>
      </c>
    </row>
    <row r="4179" spans="1:15">
      <c r="A4179" t="s">
        <v>4788</v>
      </c>
      <c r="B4179" t="s">
        <v>23511</v>
      </c>
      <c r="C4179" t="s">
        <v>4789</v>
      </c>
      <c r="D4179">
        <v>27</v>
      </c>
      <c r="E4179">
        <v>6152</v>
      </c>
      <c r="F4179">
        <v>28</v>
      </c>
      <c r="G4179">
        <v>7804</v>
      </c>
      <c r="H4179">
        <v>1.0813784038615999E-2</v>
      </c>
      <c r="I4179">
        <v>8.7990417388941602E-2</v>
      </c>
      <c r="J4179">
        <v>7.5630693153318704E-2</v>
      </c>
      <c r="K4179" t="s">
        <v>26749</v>
      </c>
      <c r="L4179">
        <v>27</v>
      </c>
      <c r="M4179" t="s">
        <v>5133</v>
      </c>
      <c r="N4179">
        <v>0.96428571428571397</v>
      </c>
      <c r="O4179">
        <v>4.3888166449934998E-3</v>
      </c>
    </row>
    <row r="4180" spans="1:15">
      <c r="A4180" t="s">
        <v>4788</v>
      </c>
      <c r="B4180" t="s">
        <v>23518</v>
      </c>
      <c r="C4180" t="s">
        <v>4789</v>
      </c>
      <c r="D4180">
        <v>1</v>
      </c>
      <c r="E4180">
        <v>787</v>
      </c>
      <c r="F4180">
        <v>30</v>
      </c>
      <c r="G4180">
        <v>7393</v>
      </c>
      <c r="H4180">
        <v>0.96607788082639701</v>
      </c>
      <c r="I4180">
        <v>1</v>
      </c>
      <c r="J4180">
        <v>0.966855260484069</v>
      </c>
      <c r="K4180" t="s">
        <v>26750</v>
      </c>
      <c r="L4180">
        <v>1</v>
      </c>
      <c r="M4180" t="s">
        <v>5133</v>
      </c>
      <c r="N4180">
        <v>3.3333333333333298E-2</v>
      </c>
      <c r="O4180">
        <v>1.27064803049555E-3</v>
      </c>
    </row>
    <row r="4181" spans="1:15">
      <c r="A4181" t="s">
        <v>4790</v>
      </c>
      <c r="B4181" t="s">
        <v>23511</v>
      </c>
      <c r="C4181" t="s">
        <v>4791</v>
      </c>
      <c r="D4181">
        <v>25</v>
      </c>
      <c r="E4181">
        <v>6152</v>
      </c>
      <c r="F4181">
        <v>30</v>
      </c>
      <c r="G4181">
        <v>7804</v>
      </c>
      <c r="H4181">
        <v>0.36624958111348199</v>
      </c>
      <c r="I4181">
        <v>0.90829480295553899</v>
      </c>
      <c r="J4181">
        <v>0.78070962240619901</v>
      </c>
      <c r="K4181" t="s">
        <v>26751</v>
      </c>
      <c r="L4181">
        <v>25</v>
      </c>
      <c r="M4181" t="s">
        <v>5133</v>
      </c>
      <c r="N4181">
        <v>0.83333333333333304</v>
      </c>
      <c r="O4181">
        <v>4.0637191157347199E-3</v>
      </c>
    </row>
    <row r="4182" spans="1:15">
      <c r="A4182" t="s">
        <v>4790</v>
      </c>
      <c r="B4182" t="s">
        <v>23513</v>
      </c>
      <c r="C4182" t="s">
        <v>4791</v>
      </c>
      <c r="D4182">
        <v>2</v>
      </c>
      <c r="E4182">
        <v>535</v>
      </c>
      <c r="F4182">
        <v>31</v>
      </c>
      <c r="G4182">
        <v>8124</v>
      </c>
      <c r="H4182">
        <v>0.61501687753867296</v>
      </c>
      <c r="I4182">
        <v>0.99999999999997702</v>
      </c>
      <c r="J4182">
        <v>0.95041217501583097</v>
      </c>
      <c r="K4182" t="s">
        <v>23931</v>
      </c>
      <c r="L4182">
        <v>2</v>
      </c>
      <c r="M4182" t="s">
        <v>5133</v>
      </c>
      <c r="N4182">
        <v>6.4516129032258104E-2</v>
      </c>
      <c r="O4182">
        <v>3.7383177570093499E-3</v>
      </c>
    </row>
    <row r="4183" spans="1:15">
      <c r="A4183" t="s">
        <v>4792</v>
      </c>
      <c r="B4183" t="s">
        <v>23511</v>
      </c>
      <c r="C4183" t="s">
        <v>4793</v>
      </c>
      <c r="D4183">
        <v>39</v>
      </c>
      <c r="E4183">
        <v>6152</v>
      </c>
      <c r="F4183">
        <v>45</v>
      </c>
      <c r="G4183">
        <v>7804</v>
      </c>
      <c r="H4183">
        <v>0.13166687094877999</v>
      </c>
      <c r="I4183">
        <v>0.52142411282813494</v>
      </c>
      <c r="J4183">
        <v>0.44818138440836902</v>
      </c>
      <c r="K4183" t="s">
        <v>26752</v>
      </c>
      <c r="L4183">
        <v>39</v>
      </c>
      <c r="M4183" t="s">
        <v>5133</v>
      </c>
      <c r="N4183">
        <v>0.86666666666666703</v>
      </c>
      <c r="O4183">
        <v>6.3394018205461602E-3</v>
      </c>
    </row>
    <row r="4184" spans="1:15">
      <c r="A4184" t="s">
        <v>4792</v>
      </c>
      <c r="B4184" t="s">
        <v>23513</v>
      </c>
      <c r="C4184" t="s">
        <v>4793</v>
      </c>
      <c r="D4184">
        <v>3</v>
      </c>
      <c r="E4184">
        <v>535</v>
      </c>
      <c r="F4184">
        <v>44</v>
      </c>
      <c r="G4184">
        <v>8124</v>
      </c>
      <c r="H4184">
        <v>0.56111262541248497</v>
      </c>
      <c r="I4184">
        <v>0.99999999999997702</v>
      </c>
      <c r="J4184">
        <v>0.95041217501583097</v>
      </c>
      <c r="K4184" t="s">
        <v>26753</v>
      </c>
      <c r="L4184">
        <v>3</v>
      </c>
      <c r="M4184" t="s">
        <v>5133</v>
      </c>
      <c r="N4184">
        <v>6.8181818181818205E-2</v>
      </c>
      <c r="O4184">
        <v>5.60747663551402E-3</v>
      </c>
    </row>
    <row r="4185" spans="1:15">
      <c r="A4185" t="s">
        <v>4794</v>
      </c>
      <c r="B4185" t="s">
        <v>23513</v>
      </c>
      <c r="C4185" t="s">
        <v>4795</v>
      </c>
      <c r="D4185">
        <v>2</v>
      </c>
      <c r="E4185">
        <v>535</v>
      </c>
      <c r="F4185">
        <v>42</v>
      </c>
      <c r="G4185">
        <v>8124</v>
      </c>
      <c r="H4185">
        <v>0.77420808602914903</v>
      </c>
      <c r="I4185">
        <v>0.99999999999997702</v>
      </c>
      <c r="J4185">
        <v>0.95041217501583097</v>
      </c>
      <c r="K4185" t="s">
        <v>23931</v>
      </c>
      <c r="L4185">
        <v>2</v>
      </c>
      <c r="M4185" t="s">
        <v>5133</v>
      </c>
      <c r="N4185">
        <v>4.7619047619047603E-2</v>
      </c>
      <c r="O4185">
        <v>3.7383177570093499E-3</v>
      </c>
    </row>
    <row r="4186" spans="1:15">
      <c r="A4186" t="s">
        <v>4794</v>
      </c>
      <c r="B4186" t="s">
        <v>23511</v>
      </c>
      <c r="C4186" t="s">
        <v>4795</v>
      </c>
      <c r="D4186">
        <v>36</v>
      </c>
      <c r="E4186">
        <v>6152</v>
      </c>
      <c r="F4186">
        <v>41</v>
      </c>
      <c r="G4186">
        <v>7804</v>
      </c>
      <c r="H4186">
        <v>0.107014964985159</v>
      </c>
      <c r="I4186">
        <v>0.45707693287587597</v>
      </c>
      <c r="J4186">
        <v>0.39287284097074798</v>
      </c>
      <c r="K4186" t="s">
        <v>26754</v>
      </c>
      <c r="L4186">
        <v>36</v>
      </c>
      <c r="M4186" t="s">
        <v>5133</v>
      </c>
      <c r="N4186">
        <v>0.87804878048780499</v>
      </c>
      <c r="O4186">
        <v>5.8517555266580003E-3</v>
      </c>
    </row>
    <row r="4187" spans="1:15">
      <c r="A4187" t="s">
        <v>4796</v>
      </c>
      <c r="B4187" t="s">
        <v>23511</v>
      </c>
      <c r="C4187" t="s">
        <v>4797</v>
      </c>
      <c r="D4187">
        <v>13</v>
      </c>
      <c r="E4187">
        <v>6152</v>
      </c>
      <c r="F4187">
        <v>14</v>
      </c>
      <c r="G4187">
        <v>7804</v>
      </c>
      <c r="H4187">
        <v>0.17010059500559399</v>
      </c>
      <c r="I4187">
        <v>0.60434513093831699</v>
      </c>
      <c r="J4187">
        <v>0.51945476010939395</v>
      </c>
      <c r="K4187" t="s">
        <v>26755</v>
      </c>
      <c r="L4187">
        <v>13</v>
      </c>
      <c r="M4187" t="s">
        <v>5133</v>
      </c>
      <c r="N4187">
        <v>0.92857142857142905</v>
      </c>
      <c r="O4187">
        <v>2.1131339401820499E-3</v>
      </c>
    </row>
    <row r="4188" spans="1:15">
      <c r="A4188" t="s">
        <v>4796</v>
      </c>
      <c r="B4188" t="s">
        <v>23513</v>
      </c>
      <c r="C4188" t="s">
        <v>4797</v>
      </c>
      <c r="D4188">
        <v>1</v>
      </c>
      <c r="E4188">
        <v>535</v>
      </c>
      <c r="F4188">
        <v>12</v>
      </c>
      <c r="G4188">
        <v>8124</v>
      </c>
      <c r="H4188">
        <v>0.55870736002102495</v>
      </c>
      <c r="I4188">
        <v>0.99999999999997702</v>
      </c>
      <c r="J4188">
        <v>0.95041217501583097</v>
      </c>
      <c r="K4188" t="s">
        <v>24409</v>
      </c>
      <c r="L4188">
        <v>1</v>
      </c>
      <c r="M4188" t="s">
        <v>5133</v>
      </c>
      <c r="N4188">
        <v>8.3333333333333301E-2</v>
      </c>
      <c r="O4188">
        <v>1.8691588785046699E-3</v>
      </c>
    </row>
    <row r="4189" spans="1:15">
      <c r="A4189" t="s">
        <v>4798</v>
      </c>
      <c r="B4189" t="s">
        <v>23518</v>
      </c>
      <c r="C4189" t="s">
        <v>4799</v>
      </c>
      <c r="D4189">
        <v>1</v>
      </c>
      <c r="E4189">
        <v>787</v>
      </c>
      <c r="F4189">
        <v>7</v>
      </c>
      <c r="G4189">
        <v>7393</v>
      </c>
      <c r="H4189">
        <v>0.54534917443390396</v>
      </c>
      <c r="I4189">
        <v>1</v>
      </c>
      <c r="J4189">
        <v>0.966855260484069</v>
      </c>
      <c r="K4189" t="s">
        <v>24310</v>
      </c>
      <c r="L4189">
        <v>1</v>
      </c>
      <c r="M4189" t="s">
        <v>5133</v>
      </c>
      <c r="N4189">
        <v>0.14285714285714299</v>
      </c>
      <c r="O4189">
        <v>1.27064803049555E-3</v>
      </c>
    </row>
    <row r="4190" spans="1:15">
      <c r="A4190" t="s">
        <v>4798</v>
      </c>
      <c r="B4190" t="s">
        <v>23511</v>
      </c>
      <c r="C4190" t="s">
        <v>4799</v>
      </c>
      <c r="D4190">
        <v>10</v>
      </c>
      <c r="E4190">
        <v>6152</v>
      </c>
      <c r="F4190">
        <v>11</v>
      </c>
      <c r="G4190">
        <v>7804</v>
      </c>
      <c r="H4190">
        <v>0.28867792927582098</v>
      </c>
      <c r="I4190">
        <v>0.81015798566717701</v>
      </c>
      <c r="J4190">
        <v>0.69635776074186095</v>
      </c>
      <c r="K4190" t="s">
        <v>26756</v>
      </c>
      <c r="L4190">
        <v>10</v>
      </c>
      <c r="M4190" t="s">
        <v>5133</v>
      </c>
      <c r="N4190">
        <v>0.90909090909090895</v>
      </c>
      <c r="O4190">
        <v>1.62548764629389E-3</v>
      </c>
    </row>
    <row r="4191" spans="1:15">
      <c r="A4191" t="s">
        <v>4800</v>
      </c>
      <c r="B4191" t="s">
        <v>23513</v>
      </c>
      <c r="C4191" t="s">
        <v>4801</v>
      </c>
      <c r="D4191">
        <v>3</v>
      </c>
      <c r="E4191">
        <v>535</v>
      </c>
      <c r="F4191">
        <v>43</v>
      </c>
      <c r="G4191">
        <v>8124</v>
      </c>
      <c r="H4191">
        <v>0.54527636344961405</v>
      </c>
      <c r="I4191">
        <v>0.99999999999997702</v>
      </c>
      <c r="J4191">
        <v>0.95041217501583097</v>
      </c>
      <c r="K4191" t="s">
        <v>26757</v>
      </c>
      <c r="L4191">
        <v>3</v>
      </c>
      <c r="M4191" t="s">
        <v>5133</v>
      </c>
      <c r="N4191">
        <v>6.9767441860465101E-2</v>
      </c>
      <c r="O4191">
        <v>5.60747663551402E-3</v>
      </c>
    </row>
    <row r="4192" spans="1:15">
      <c r="A4192" t="s">
        <v>4800</v>
      </c>
      <c r="B4192" t="s">
        <v>23511</v>
      </c>
      <c r="C4192" t="s">
        <v>4801</v>
      </c>
      <c r="D4192">
        <v>35</v>
      </c>
      <c r="E4192">
        <v>6152</v>
      </c>
      <c r="F4192">
        <v>41</v>
      </c>
      <c r="G4192">
        <v>7804</v>
      </c>
      <c r="H4192">
        <v>0.205002358839451</v>
      </c>
      <c r="I4192">
        <v>0.66150384227282599</v>
      </c>
      <c r="J4192">
        <v>0.56858457544906604</v>
      </c>
      <c r="K4192" t="s">
        <v>26758</v>
      </c>
      <c r="L4192">
        <v>35</v>
      </c>
      <c r="M4192" t="s">
        <v>5133</v>
      </c>
      <c r="N4192">
        <v>0.85365853658536595</v>
      </c>
      <c r="O4192">
        <v>5.68920676202861E-3</v>
      </c>
    </row>
    <row r="4193" spans="1:15">
      <c r="A4193" t="s">
        <v>4802</v>
      </c>
      <c r="B4193" t="s">
        <v>23511</v>
      </c>
      <c r="C4193" t="s">
        <v>4803</v>
      </c>
      <c r="D4193">
        <v>4</v>
      </c>
      <c r="E4193">
        <v>6152</v>
      </c>
      <c r="F4193">
        <v>4</v>
      </c>
      <c r="G4193">
        <v>7804</v>
      </c>
      <c r="H4193">
        <v>0.38610601832086699</v>
      </c>
      <c r="I4193">
        <v>0.90829480295553899</v>
      </c>
      <c r="J4193">
        <v>0.78070962240619901</v>
      </c>
      <c r="K4193" t="s">
        <v>26759</v>
      </c>
      <c r="L4193">
        <v>4</v>
      </c>
      <c r="M4193" t="s">
        <v>5133</v>
      </c>
      <c r="N4193">
        <v>1</v>
      </c>
      <c r="O4193">
        <v>6.5019505851755496E-4</v>
      </c>
    </row>
    <row r="4194" spans="1:15">
      <c r="A4194" t="s">
        <v>4804</v>
      </c>
      <c r="B4194" t="s">
        <v>23511</v>
      </c>
      <c r="C4194" t="s">
        <v>4805</v>
      </c>
      <c r="D4194">
        <v>7</v>
      </c>
      <c r="E4194">
        <v>6152</v>
      </c>
      <c r="F4194">
        <v>8</v>
      </c>
      <c r="G4194">
        <v>7804</v>
      </c>
      <c r="H4194">
        <v>0.46943957161060701</v>
      </c>
      <c r="I4194">
        <v>0.96083957126938102</v>
      </c>
      <c r="J4194">
        <v>0.82587360011061495</v>
      </c>
      <c r="K4194" t="s">
        <v>26760</v>
      </c>
      <c r="L4194">
        <v>7</v>
      </c>
      <c r="M4194" t="s">
        <v>5133</v>
      </c>
      <c r="N4194">
        <v>0.875</v>
      </c>
      <c r="O4194">
        <v>1.13784135240572E-3</v>
      </c>
    </row>
    <row r="4195" spans="1:15">
      <c r="A4195" t="s">
        <v>4806</v>
      </c>
      <c r="B4195" t="s">
        <v>23511</v>
      </c>
      <c r="C4195" t="s">
        <v>4807</v>
      </c>
      <c r="D4195">
        <v>2</v>
      </c>
      <c r="E4195">
        <v>6152</v>
      </c>
      <c r="F4195">
        <v>2</v>
      </c>
      <c r="G4195">
        <v>7804</v>
      </c>
      <c r="H4195">
        <v>0.62141708038142995</v>
      </c>
      <c r="I4195">
        <v>0.968912233598893</v>
      </c>
      <c r="J4195">
        <v>0.832812322140707</v>
      </c>
      <c r="K4195" t="s">
        <v>26761</v>
      </c>
      <c r="L4195">
        <v>2</v>
      </c>
      <c r="M4195" t="s">
        <v>5133</v>
      </c>
      <c r="N4195">
        <v>1</v>
      </c>
      <c r="O4195">
        <v>3.2509752925877802E-4</v>
      </c>
    </row>
    <row r="4196" spans="1:15">
      <c r="A4196" t="s">
        <v>4808</v>
      </c>
      <c r="B4196" t="s">
        <v>23511</v>
      </c>
      <c r="C4196" t="s">
        <v>4809</v>
      </c>
      <c r="D4196">
        <v>34</v>
      </c>
      <c r="E4196">
        <v>6152</v>
      </c>
      <c r="F4196">
        <v>36</v>
      </c>
      <c r="G4196">
        <v>7804</v>
      </c>
      <c r="H4196">
        <v>1.05881170696118E-2</v>
      </c>
      <c r="I4196">
        <v>8.7990417388941602E-2</v>
      </c>
      <c r="J4196">
        <v>7.5630693153318704E-2</v>
      </c>
      <c r="K4196" t="s">
        <v>24147</v>
      </c>
      <c r="L4196">
        <v>34</v>
      </c>
      <c r="M4196" t="s">
        <v>5133</v>
      </c>
      <c r="N4196">
        <v>0.94444444444444398</v>
      </c>
      <c r="O4196">
        <v>5.5266579973992204E-3</v>
      </c>
    </row>
    <row r="4197" spans="1:15">
      <c r="A4197" t="s">
        <v>4810</v>
      </c>
      <c r="B4197" t="s">
        <v>23511</v>
      </c>
      <c r="C4197" t="s">
        <v>4811</v>
      </c>
      <c r="D4197">
        <v>2</v>
      </c>
      <c r="E4197">
        <v>6152</v>
      </c>
      <c r="F4197">
        <v>3</v>
      </c>
      <c r="G4197">
        <v>7804</v>
      </c>
      <c r="H4197">
        <v>0.88457550560319997</v>
      </c>
      <c r="I4197">
        <v>1</v>
      </c>
      <c r="J4197">
        <v>0.85953329234717102</v>
      </c>
      <c r="K4197" t="s">
        <v>25012</v>
      </c>
      <c r="L4197">
        <v>2</v>
      </c>
      <c r="M4197" t="s">
        <v>5133</v>
      </c>
      <c r="N4197">
        <v>0.66666666666666696</v>
      </c>
      <c r="O4197">
        <v>3.2509752925877802E-4</v>
      </c>
    </row>
    <row r="4198" spans="1:15">
      <c r="A4198" t="s">
        <v>4812</v>
      </c>
      <c r="B4198" t="s">
        <v>23511</v>
      </c>
      <c r="C4198" t="s">
        <v>4813</v>
      </c>
      <c r="D4198">
        <v>68</v>
      </c>
      <c r="E4198">
        <v>6152</v>
      </c>
      <c r="F4198">
        <v>76</v>
      </c>
      <c r="G4198">
        <v>7804</v>
      </c>
      <c r="H4198">
        <v>1.16139079313327E-2</v>
      </c>
      <c r="I4198">
        <v>9.3261764750383405E-2</v>
      </c>
      <c r="J4198">
        <v>8.0161591706004398E-2</v>
      </c>
      <c r="K4198" t="s">
        <v>26762</v>
      </c>
      <c r="L4198">
        <v>68</v>
      </c>
      <c r="M4198" t="s">
        <v>5133</v>
      </c>
      <c r="N4198">
        <v>0.89473684210526305</v>
      </c>
      <c r="O4198">
        <v>1.1053315994798399E-2</v>
      </c>
    </row>
    <row r="4199" spans="1:15">
      <c r="A4199" t="s">
        <v>4812</v>
      </c>
      <c r="B4199" t="s">
        <v>23513</v>
      </c>
      <c r="C4199" t="s">
        <v>4813</v>
      </c>
      <c r="D4199">
        <v>2</v>
      </c>
      <c r="E4199">
        <v>535</v>
      </c>
      <c r="F4199">
        <v>64</v>
      </c>
      <c r="G4199">
        <v>8124</v>
      </c>
      <c r="H4199">
        <v>0.93031220681618798</v>
      </c>
      <c r="I4199">
        <v>0.99999999999997702</v>
      </c>
      <c r="J4199">
        <v>0.95041217501583097</v>
      </c>
      <c r="K4199" t="s">
        <v>26487</v>
      </c>
      <c r="L4199">
        <v>2</v>
      </c>
      <c r="M4199" t="s">
        <v>5133</v>
      </c>
      <c r="N4199">
        <v>3.125E-2</v>
      </c>
      <c r="O4199">
        <v>3.7383177570093499E-3</v>
      </c>
    </row>
    <row r="4200" spans="1:15">
      <c r="A4200" t="s">
        <v>4812</v>
      </c>
      <c r="B4200" t="s">
        <v>23518</v>
      </c>
      <c r="C4200" t="s">
        <v>4813</v>
      </c>
      <c r="D4200">
        <v>4</v>
      </c>
      <c r="E4200">
        <v>787</v>
      </c>
      <c r="F4200">
        <v>71</v>
      </c>
      <c r="G4200">
        <v>7393</v>
      </c>
      <c r="H4200">
        <v>0.95291633770682904</v>
      </c>
      <c r="I4200">
        <v>1</v>
      </c>
      <c r="J4200">
        <v>0.966855260484069</v>
      </c>
      <c r="K4200" t="s">
        <v>26763</v>
      </c>
      <c r="L4200">
        <v>4</v>
      </c>
      <c r="M4200" t="s">
        <v>5133</v>
      </c>
      <c r="N4200">
        <v>5.63380281690141E-2</v>
      </c>
      <c r="O4200">
        <v>5.0825921219822103E-3</v>
      </c>
    </row>
    <row r="4201" spans="1:15">
      <c r="A4201" t="s">
        <v>4814</v>
      </c>
      <c r="B4201" t="s">
        <v>23511</v>
      </c>
      <c r="C4201" t="s">
        <v>4815</v>
      </c>
      <c r="D4201">
        <v>2</v>
      </c>
      <c r="E4201">
        <v>6152</v>
      </c>
      <c r="F4201">
        <v>2</v>
      </c>
      <c r="G4201">
        <v>7804</v>
      </c>
      <c r="H4201">
        <v>0.62141708038142995</v>
      </c>
      <c r="I4201">
        <v>0.968912233598893</v>
      </c>
      <c r="J4201">
        <v>0.832812322140707</v>
      </c>
      <c r="K4201" t="s">
        <v>26764</v>
      </c>
      <c r="L4201">
        <v>2</v>
      </c>
      <c r="M4201" t="s">
        <v>5133</v>
      </c>
      <c r="N4201">
        <v>1</v>
      </c>
      <c r="O4201">
        <v>3.2509752925877802E-4</v>
      </c>
    </row>
    <row r="4202" spans="1:15">
      <c r="A4202" t="s">
        <v>4816</v>
      </c>
      <c r="B4202" t="s">
        <v>23511</v>
      </c>
      <c r="C4202" t="s">
        <v>4817</v>
      </c>
      <c r="D4202">
        <v>6</v>
      </c>
      <c r="E4202">
        <v>6152</v>
      </c>
      <c r="F4202">
        <v>7</v>
      </c>
      <c r="G4202">
        <v>7804</v>
      </c>
      <c r="H4202">
        <v>0.54476030000281095</v>
      </c>
      <c r="I4202">
        <v>0.968912233598893</v>
      </c>
      <c r="J4202">
        <v>0.832812322140707</v>
      </c>
      <c r="K4202" t="s">
        <v>26765</v>
      </c>
      <c r="L4202">
        <v>6</v>
      </c>
      <c r="M4202" t="s">
        <v>5133</v>
      </c>
      <c r="N4202">
        <v>0.85714285714285698</v>
      </c>
      <c r="O4202">
        <v>9.7529258777633303E-4</v>
      </c>
    </row>
    <row r="4203" spans="1:15">
      <c r="A4203" t="s">
        <v>4818</v>
      </c>
      <c r="B4203" t="s">
        <v>23511</v>
      </c>
      <c r="C4203" t="s">
        <v>4819</v>
      </c>
      <c r="D4203">
        <v>166</v>
      </c>
      <c r="E4203">
        <v>6152</v>
      </c>
      <c r="F4203">
        <v>194</v>
      </c>
      <c r="G4203">
        <v>7804</v>
      </c>
      <c r="H4203">
        <v>1.031736836465E-2</v>
      </c>
      <c r="I4203">
        <v>8.6890069760461694E-2</v>
      </c>
      <c r="J4203">
        <v>7.4684907733485004E-2</v>
      </c>
      <c r="K4203" t="s">
        <v>26766</v>
      </c>
      <c r="L4203">
        <v>166</v>
      </c>
      <c r="M4203" t="s">
        <v>5133</v>
      </c>
      <c r="N4203">
        <v>0.85567010309278302</v>
      </c>
      <c r="O4203">
        <v>2.6983094928478502E-2</v>
      </c>
    </row>
    <row r="4204" spans="1:15">
      <c r="A4204" t="s">
        <v>4818</v>
      </c>
      <c r="B4204" t="s">
        <v>23513</v>
      </c>
      <c r="C4204" t="s">
        <v>4819</v>
      </c>
      <c r="D4204">
        <v>15</v>
      </c>
      <c r="E4204">
        <v>535</v>
      </c>
      <c r="F4204">
        <v>202</v>
      </c>
      <c r="G4204">
        <v>8124</v>
      </c>
      <c r="H4204">
        <v>0.35247856493301</v>
      </c>
      <c r="I4204">
        <v>0.99999999999997702</v>
      </c>
      <c r="J4204">
        <v>0.95041217501583097</v>
      </c>
      <c r="K4204" t="s">
        <v>26767</v>
      </c>
      <c r="L4204">
        <v>15</v>
      </c>
      <c r="M4204" t="s">
        <v>5133</v>
      </c>
      <c r="N4204">
        <v>7.4257425742574296E-2</v>
      </c>
      <c r="O4204">
        <v>2.80373831775701E-2</v>
      </c>
    </row>
    <row r="4205" spans="1:15">
      <c r="A4205" t="s">
        <v>4818</v>
      </c>
      <c r="B4205" t="s">
        <v>23518</v>
      </c>
      <c r="C4205" t="s">
        <v>4819</v>
      </c>
      <c r="D4205">
        <v>6</v>
      </c>
      <c r="E4205">
        <v>787</v>
      </c>
      <c r="F4205">
        <v>172</v>
      </c>
      <c r="G4205">
        <v>7393</v>
      </c>
      <c r="H4205">
        <v>0.99987251539725797</v>
      </c>
      <c r="I4205">
        <v>1</v>
      </c>
      <c r="J4205">
        <v>0.966855260484069</v>
      </c>
      <c r="K4205" t="s">
        <v>26768</v>
      </c>
      <c r="L4205">
        <v>6</v>
      </c>
      <c r="M4205" t="s">
        <v>5133</v>
      </c>
      <c r="N4205">
        <v>3.4883720930232599E-2</v>
      </c>
      <c r="O4205">
        <v>7.6238881829733202E-3</v>
      </c>
    </row>
    <row r="4206" spans="1:15">
      <c r="A4206" t="s">
        <v>4820</v>
      </c>
      <c r="B4206" t="s">
        <v>23511</v>
      </c>
      <c r="C4206" t="s">
        <v>4821</v>
      </c>
      <c r="D4206">
        <v>4</v>
      </c>
      <c r="E4206">
        <v>6152</v>
      </c>
      <c r="F4206">
        <v>5</v>
      </c>
      <c r="G4206">
        <v>7804</v>
      </c>
      <c r="H4206">
        <v>0.71320711691885297</v>
      </c>
      <c r="I4206">
        <v>0.968912233598893</v>
      </c>
      <c r="J4206">
        <v>0.832812322140707</v>
      </c>
      <c r="K4206" t="s">
        <v>26759</v>
      </c>
      <c r="L4206">
        <v>4</v>
      </c>
      <c r="M4206" t="s">
        <v>5133</v>
      </c>
      <c r="N4206">
        <v>0.8</v>
      </c>
      <c r="O4206">
        <v>6.5019505851755496E-4</v>
      </c>
    </row>
    <row r="4207" spans="1:15">
      <c r="A4207" t="s">
        <v>4822</v>
      </c>
      <c r="B4207" t="s">
        <v>23511</v>
      </c>
      <c r="C4207" t="s">
        <v>4823</v>
      </c>
      <c r="D4207">
        <v>7</v>
      </c>
      <c r="E4207">
        <v>6152</v>
      </c>
      <c r="F4207">
        <v>9</v>
      </c>
      <c r="G4207">
        <v>7804</v>
      </c>
      <c r="H4207">
        <v>0.70695686083507503</v>
      </c>
      <c r="I4207">
        <v>0.968912233598893</v>
      </c>
      <c r="J4207">
        <v>0.832812322140707</v>
      </c>
      <c r="K4207" t="s">
        <v>26769</v>
      </c>
      <c r="L4207">
        <v>7</v>
      </c>
      <c r="M4207" t="s">
        <v>5133</v>
      </c>
      <c r="N4207">
        <v>0.77777777777777801</v>
      </c>
      <c r="O4207">
        <v>1.13784135240572E-3</v>
      </c>
    </row>
    <row r="4208" spans="1:15">
      <c r="A4208" t="s">
        <v>4822</v>
      </c>
      <c r="B4208" t="s">
        <v>23513</v>
      </c>
      <c r="C4208" t="s">
        <v>4823</v>
      </c>
      <c r="D4208">
        <v>1</v>
      </c>
      <c r="E4208">
        <v>535</v>
      </c>
      <c r="F4208">
        <v>8</v>
      </c>
      <c r="G4208">
        <v>8124</v>
      </c>
      <c r="H4208">
        <v>0.42028903387437799</v>
      </c>
      <c r="I4208">
        <v>0.99999999999997702</v>
      </c>
      <c r="J4208">
        <v>0.95041217501583097</v>
      </c>
      <c r="K4208" t="s">
        <v>26770</v>
      </c>
      <c r="L4208">
        <v>1</v>
      </c>
      <c r="M4208" t="s">
        <v>5133</v>
      </c>
      <c r="N4208">
        <v>0.125</v>
      </c>
      <c r="O4208">
        <v>1.8691588785046699E-3</v>
      </c>
    </row>
    <row r="4209" spans="1:15">
      <c r="A4209" t="s">
        <v>4824</v>
      </c>
      <c r="B4209" t="s">
        <v>23518</v>
      </c>
      <c r="C4209" t="s">
        <v>4825</v>
      </c>
      <c r="D4209">
        <v>1</v>
      </c>
      <c r="E4209">
        <v>787</v>
      </c>
      <c r="F4209">
        <v>28</v>
      </c>
      <c r="G4209">
        <v>7393</v>
      </c>
      <c r="H4209">
        <v>0.95747465990382596</v>
      </c>
      <c r="I4209">
        <v>1</v>
      </c>
      <c r="J4209">
        <v>0.966855260484069</v>
      </c>
      <c r="K4209" t="s">
        <v>24158</v>
      </c>
      <c r="L4209">
        <v>1</v>
      </c>
      <c r="M4209" t="s">
        <v>5133</v>
      </c>
      <c r="N4209">
        <v>3.5714285714285698E-2</v>
      </c>
      <c r="O4209">
        <v>1.27064803049555E-3</v>
      </c>
    </row>
    <row r="4210" spans="1:15">
      <c r="A4210" t="s">
        <v>4824</v>
      </c>
      <c r="B4210" t="s">
        <v>23511</v>
      </c>
      <c r="C4210" t="s">
        <v>4825</v>
      </c>
      <c r="D4210">
        <v>26</v>
      </c>
      <c r="E4210">
        <v>6152</v>
      </c>
      <c r="F4210">
        <v>28</v>
      </c>
      <c r="G4210">
        <v>7804</v>
      </c>
      <c r="H4210">
        <v>4.5557465162545399E-2</v>
      </c>
      <c r="I4210">
        <v>0.25239912466249798</v>
      </c>
      <c r="J4210">
        <v>0.21694545060670101</v>
      </c>
      <c r="K4210" t="s">
        <v>26771</v>
      </c>
      <c r="L4210">
        <v>26</v>
      </c>
      <c r="M4210" t="s">
        <v>5133</v>
      </c>
      <c r="N4210">
        <v>0.92857142857142905</v>
      </c>
      <c r="O4210">
        <v>4.2262678803641103E-3</v>
      </c>
    </row>
    <row r="4211" spans="1:15">
      <c r="A4211" t="s">
        <v>4824</v>
      </c>
      <c r="B4211" t="s">
        <v>23513</v>
      </c>
      <c r="C4211" t="s">
        <v>4825</v>
      </c>
      <c r="D4211">
        <v>1</v>
      </c>
      <c r="E4211">
        <v>535</v>
      </c>
      <c r="F4211">
        <v>28</v>
      </c>
      <c r="G4211">
        <v>8124</v>
      </c>
      <c r="H4211">
        <v>0.85202716747418605</v>
      </c>
      <c r="I4211">
        <v>0.99999999999997702</v>
      </c>
      <c r="J4211">
        <v>0.95041217501583097</v>
      </c>
      <c r="K4211" t="s">
        <v>26772</v>
      </c>
      <c r="L4211">
        <v>1</v>
      </c>
      <c r="M4211" t="s">
        <v>5133</v>
      </c>
      <c r="N4211">
        <v>3.5714285714285698E-2</v>
      </c>
      <c r="O4211">
        <v>1.8691588785046699E-3</v>
      </c>
    </row>
    <row r="4212" spans="1:15">
      <c r="A4212" t="s">
        <v>4826</v>
      </c>
      <c r="B4212" t="s">
        <v>23511</v>
      </c>
      <c r="C4212" t="s">
        <v>4827</v>
      </c>
      <c r="D4212">
        <v>23</v>
      </c>
      <c r="E4212">
        <v>6152</v>
      </c>
      <c r="F4212">
        <v>24</v>
      </c>
      <c r="G4212">
        <v>7804</v>
      </c>
      <c r="H4212">
        <v>2.4541516180316102E-2</v>
      </c>
      <c r="I4212">
        <v>0.16617003218377699</v>
      </c>
      <c r="J4212">
        <v>0.14282867485235801</v>
      </c>
      <c r="K4212" t="s">
        <v>26773</v>
      </c>
      <c r="L4212">
        <v>23</v>
      </c>
      <c r="M4212" t="s">
        <v>5133</v>
      </c>
      <c r="N4212">
        <v>0.95833333333333304</v>
      </c>
      <c r="O4212">
        <v>3.73862158647594E-3</v>
      </c>
    </row>
    <row r="4213" spans="1:15">
      <c r="A4213" t="s">
        <v>4828</v>
      </c>
      <c r="B4213" t="s">
        <v>23511</v>
      </c>
      <c r="C4213" t="s">
        <v>4829</v>
      </c>
      <c r="D4213">
        <v>22</v>
      </c>
      <c r="E4213">
        <v>6152</v>
      </c>
      <c r="F4213">
        <v>24</v>
      </c>
      <c r="G4213">
        <v>7804</v>
      </c>
      <c r="H4213">
        <v>9.0376962795474206E-2</v>
      </c>
      <c r="I4213">
        <v>0.40853420848785299</v>
      </c>
      <c r="J4213">
        <v>0.35114875325800998</v>
      </c>
      <c r="K4213" t="s">
        <v>26774</v>
      </c>
      <c r="L4213">
        <v>22</v>
      </c>
      <c r="M4213" t="s">
        <v>5133</v>
      </c>
      <c r="N4213">
        <v>0.91666666666666696</v>
      </c>
      <c r="O4213">
        <v>3.57607282184655E-3</v>
      </c>
    </row>
    <row r="4214" spans="1:15">
      <c r="A4214" t="s">
        <v>4828</v>
      </c>
      <c r="B4214" t="s">
        <v>23518</v>
      </c>
      <c r="C4214" t="s">
        <v>4829</v>
      </c>
      <c r="D4214">
        <v>1</v>
      </c>
      <c r="E4214">
        <v>787</v>
      </c>
      <c r="F4214">
        <v>25</v>
      </c>
      <c r="G4214">
        <v>7393</v>
      </c>
      <c r="H4214">
        <v>0.94031817068003598</v>
      </c>
      <c r="I4214">
        <v>1</v>
      </c>
      <c r="J4214">
        <v>0.966855260484069</v>
      </c>
      <c r="K4214" t="s">
        <v>25173</v>
      </c>
      <c r="L4214">
        <v>1</v>
      </c>
      <c r="M4214" t="s">
        <v>5133</v>
      </c>
      <c r="N4214">
        <v>0.04</v>
      </c>
      <c r="O4214">
        <v>1.27064803049555E-3</v>
      </c>
    </row>
    <row r="4215" spans="1:15">
      <c r="A4215" t="s">
        <v>4830</v>
      </c>
      <c r="B4215" t="s">
        <v>23511</v>
      </c>
      <c r="C4215" t="s">
        <v>4831</v>
      </c>
      <c r="D4215">
        <v>3</v>
      </c>
      <c r="E4215">
        <v>6152</v>
      </c>
      <c r="F4215">
        <v>4</v>
      </c>
      <c r="G4215">
        <v>7804</v>
      </c>
      <c r="H4215">
        <v>0.80103341611958101</v>
      </c>
      <c r="I4215">
        <v>0.968912233598893</v>
      </c>
      <c r="J4215">
        <v>0.832812322140707</v>
      </c>
      <c r="K4215" t="s">
        <v>26775</v>
      </c>
      <c r="L4215">
        <v>3</v>
      </c>
      <c r="M4215" t="s">
        <v>5133</v>
      </c>
      <c r="N4215">
        <v>0.75</v>
      </c>
      <c r="O4215">
        <v>4.8764629388816603E-4</v>
      </c>
    </row>
    <row r="4216" spans="1:15">
      <c r="A4216" t="s">
        <v>4830</v>
      </c>
      <c r="B4216" t="s">
        <v>23518</v>
      </c>
      <c r="C4216" t="s">
        <v>4831</v>
      </c>
      <c r="D4216">
        <v>1</v>
      </c>
      <c r="E4216">
        <v>787</v>
      </c>
      <c r="F4216">
        <v>4</v>
      </c>
      <c r="G4216">
        <v>7393</v>
      </c>
      <c r="H4216">
        <v>0.362574478289521</v>
      </c>
      <c r="I4216">
        <v>1</v>
      </c>
      <c r="J4216">
        <v>0.966855260484069</v>
      </c>
      <c r="K4216" t="s">
        <v>25173</v>
      </c>
      <c r="L4216">
        <v>1</v>
      </c>
      <c r="M4216" t="s">
        <v>5133</v>
      </c>
      <c r="N4216">
        <v>0.25</v>
      </c>
      <c r="O4216">
        <v>1.27064803049555E-3</v>
      </c>
    </row>
    <row r="4217" spans="1:15">
      <c r="A4217" t="s">
        <v>4832</v>
      </c>
      <c r="B4217" t="s">
        <v>23511</v>
      </c>
      <c r="C4217" t="s">
        <v>4833</v>
      </c>
      <c r="D4217">
        <v>5</v>
      </c>
      <c r="E4217">
        <v>6152</v>
      </c>
      <c r="F4217">
        <v>6</v>
      </c>
      <c r="G4217">
        <v>7804</v>
      </c>
      <c r="H4217">
        <v>0.62665052091531404</v>
      </c>
      <c r="I4217">
        <v>0.968912233598893</v>
      </c>
      <c r="J4217">
        <v>0.832812322140707</v>
      </c>
      <c r="K4217" t="s">
        <v>24407</v>
      </c>
      <c r="L4217">
        <v>5</v>
      </c>
      <c r="M4217" t="s">
        <v>5133</v>
      </c>
      <c r="N4217">
        <v>0.83333333333333304</v>
      </c>
      <c r="O4217">
        <v>8.1274382314694405E-4</v>
      </c>
    </row>
    <row r="4218" spans="1:15">
      <c r="A4218" t="s">
        <v>4834</v>
      </c>
      <c r="B4218" t="s">
        <v>23513</v>
      </c>
      <c r="C4218" t="s">
        <v>4835</v>
      </c>
      <c r="D4218">
        <v>1</v>
      </c>
      <c r="E4218">
        <v>535</v>
      </c>
      <c r="F4218">
        <v>24</v>
      </c>
      <c r="G4218">
        <v>8124</v>
      </c>
      <c r="H4218">
        <v>0.80550470903677196</v>
      </c>
      <c r="I4218">
        <v>0.99999999999997702</v>
      </c>
      <c r="J4218">
        <v>0.95041217501583097</v>
      </c>
      <c r="K4218" t="s">
        <v>24409</v>
      </c>
      <c r="L4218">
        <v>1</v>
      </c>
      <c r="M4218" t="s">
        <v>5133</v>
      </c>
      <c r="N4218">
        <v>4.1666666666666699E-2</v>
      </c>
      <c r="O4218">
        <v>1.8691588785046699E-3</v>
      </c>
    </row>
    <row r="4219" spans="1:15">
      <c r="A4219" t="s">
        <v>4834</v>
      </c>
      <c r="B4219" t="s">
        <v>23511</v>
      </c>
      <c r="C4219" t="s">
        <v>4835</v>
      </c>
      <c r="D4219">
        <v>22</v>
      </c>
      <c r="E4219">
        <v>6152</v>
      </c>
      <c r="F4219">
        <v>24</v>
      </c>
      <c r="G4219">
        <v>7804</v>
      </c>
      <c r="H4219">
        <v>9.0376962795474206E-2</v>
      </c>
      <c r="I4219">
        <v>0.40853420848785299</v>
      </c>
      <c r="J4219">
        <v>0.35114875325800998</v>
      </c>
      <c r="K4219" t="s">
        <v>26776</v>
      </c>
      <c r="L4219">
        <v>22</v>
      </c>
      <c r="M4219" t="s">
        <v>5133</v>
      </c>
      <c r="N4219">
        <v>0.91666666666666696</v>
      </c>
      <c r="O4219">
        <v>3.57607282184655E-3</v>
      </c>
    </row>
    <row r="4220" spans="1:15">
      <c r="A4220" t="s">
        <v>4836</v>
      </c>
      <c r="B4220" t="s">
        <v>23518</v>
      </c>
      <c r="C4220" t="s">
        <v>4837</v>
      </c>
      <c r="D4220">
        <v>5</v>
      </c>
      <c r="E4220">
        <v>787</v>
      </c>
      <c r="F4220">
        <v>214</v>
      </c>
      <c r="G4220">
        <v>7393</v>
      </c>
      <c r="H4220">
        <v>0.99999945976893301</v>
      </c>
      <c r="I4220">
        <v>1</v>
      </c>
      <c r="J4220">
        <v>0.966855260484069</v>
      </c>
      <c r="K4220" t="s">
        <v>26777</v>
      </c>
      <c r="L4220">
        <v>5</v>
      </c>
      <c r="M4220" t="s">
        <v>5133</v>
      </c>
      <c r="N4220">
        <v>2.33644859813084E-2</v>
      </c>
      <c r="O4220">
        <v>6.35324015247776E-3</v>
      </c>
    </row>
    <row r="4221" spans="1:15">
      <c r="A4221" t="s">
        <v>4836</v>
      </c>
      <c r="B4221" t="s">
        <v>23511</v>
      </c>
      <c r="C4221" t="s">
        <v>4837</v>
      </c>
      <c r="D4221">
        <v>237</v>
      </c>
      <c r="E4221">
        <v>6152</v>
      </c>
      <c r="F4221">
        <v>250</v>
      </c>
      <c r="G4221">
        <v>7804</v>
      </c>
      <c r="H4221" s="34">
        <v>6.5517772040706202E-13</v>
      </c>
      <c r="I4221" s="34">
        <v>6.7897101656921297E-11</v>
      </c>
      <c r="J4221" s="34">
        <v>5.8359819328004098E-11</v>
      </c>
      <c r="K4221" t="s">
        <v>26778</v>
      </c>
      <c r="L4221">
        <v>237</v>
      </c>
      <c r="M4221" t="s">
        <v>5133</v>
      </c>
      <c r="N4221">
        <v>0.94799999999999995</v>
      </c>
      <c r="O4221">
        <v>3.8524057217165099E-2</v>
      </c>
    </row>
    <row r="4222" spans="1:15">
      <c r="A4222" t="s">
        <v>4836</v>
      </c>
      <c r="B4222" t="s">
        <v>23513</v>
      </c>
      <c r="C4222" t="s">
        <v>4837</v>
      </c>
      <c r="D4222">
        <v>3</v>
      </c>
      <c r="E4222">
        <v>535</v>
      </c>
      <c r="F4222">
        <v>275</v>
      </c>
      <c r="G4222">
        <v>8124</v>
      </c>
      <c r="H4222">
        <v>0.99999883733518902</v>
      </c>
      <c r="I4222">
        <v>0.99999999999997702</v>
      </c>
      <c r="J4222">
        <v>0.95041217501583097</v>
      </c>
      <c r="K4222" t="s">
        <v>26779</v>
      </c>
      <c r="L4222">
        <v>3</v>
      </c>
      <c r="M4222" t="s">
        <v>5133</v>
      </c>
      <c r="N4222">
        <v>1.09090909090909E-2</v>
      </c>
      <c r="O4222">
        <v>5.60747663551402E-3</v>
      </c>
    </row>
    <row r="4223" spans="1:15">
      <c r="A4223" t="s">
        <v>4838</v>
      </c>
      <c r="B4223" t="s">
        <v>23511</v>
      </c>
      <c r="C4223" t="s">
        <v>4839</v>
      </c>
      <c r="D4223">
        <v>17</v>
      </c>
      <c r="E4223">
        <v>6152</v>
      </c>
      <c r="F4223">
        <v>18</v>
      </c>
      <c r="G4223">
        <v>7804</v>
      </c>
      <c r="H4223">
        <v>8.0393663889612596E-2</v>
      </c>
      <c r="I4223">
        <v>0.37475171448543398</v>
      </c>
      <c r="J4223">
        <v>0.32211157496441201</v>
      </c>
      <c r="K4223" t="s">
        <v>26780</v>
      </c>
      <c r="L4223">
        <v>17</v>
      </c>
      <c r="M4223" t="s">
        <v>5133</v>
      </c>
      <c r="N4223">
        <v>0.94444444444444398</v>
      </c>
      <c r="O4223">
        <v>2.7633289986996102E-3</v>
      </c>
    </row>
    <row r="4224" spans="1:15">
      <c r="A4224" t="s">
        <v>4840</v>
      </c>
      <c r="B4224" t="s">
        <v>23511</v>
      </c>
      <c r="C4224" t="s">
        <v>4841</v>
      </c>
      <c r="D4224">
        <v>25</v>
      </c>
      <c r="E4224">
        <v>6152</v>
      </c>
      <c r="F4224">
        <v>30</v>
      </c>
      <c r="G4224">
        <v>7804</v>
      </c>
      <c r="H4224">
        <v>0.36624958111348199</v>
      </c>
      <c r="I4224">
        <v>0.90829480295553899</v>
      </c>
      <c r="J4224">
        <v>0.78070962240619901</v>
      </c>
      <c r="K4224" t="s">
        <v>26781</v>
      </c>
      <c r="L4224">
        <v>25</v>
      </c>
      <c r="M4224" t="s">
        <v>5133</v>
      </c>
      <c r="N4224">
        <v>0.83333333333333304</v>
      </c>
      <c r="O4224">
        <v>4.0637191157347199E-3</v>
      </c>
    </row>
    <row r="4225" spans="1:15">
      <c r="A4225" t="s">
        <v>4840</v>
      </c>
      <c r="B4225" t="s">
        <v>23513</v>
      </c>
      <c r="C4225" t="s">
        <v>4841</v>
      </c>
      <c r="D4225">
        <v>1</v>
      </c>
      <c r="E4225">
        <v>535</v>
      </c>
      <c r="F4225">
        <v>41</v>
      </c>
      <c r="G4225">
        <v>8124</v>
      </c>
      <c r="H4225">
        <v>0.93920061161215296</v>
      </c>
      <c r="I4225">
        <v>0.99999999999997702</v>
      </c>
      <c r="J4225">
        <v>0.95041217501583097</v>
      </c>
      <c r="K4225" t="s">
        <v>26782</v>
      </c>
      <c r="L4225">
        <v>1</v>
      </c>
      <c r="M4225" t="s">
        <v>5133</v>
      </c>
      <c r="N4225">
        <v>2.4390243902439001E-2</v>
      </c>
      <c r="O4225">
        <v>1.8691588785046699E-3</v>
      </c>
    </row>
    <row r="4226" spans="1:15">
      <c r="A4226" t="s">
        <v>4840</v>
      </c>
      <c r="B4226" t="s">
        <v>23518</v>
      </c>
      <c r="C4226" t="s">
        <v>4841</v>
      </c>
      <c r="D4226">
        <v>2</v>
      </c>
      <c r="E4226">
        <v>787</v>
      </c>
      <c r="F4226">
        <v>12</v>
      </c>
      <c r="G4226">
        <v>7393</v>
      </c>
      <c r="H4226">
        <v>0.37061782085017497</v>
      </c>
      <c r="I4226">
        <v>1</v>
      </c>
      <c r="J4226">
        <v>0.966855260484069</v>
      </c>
      <c r="K4226" t="s">
        <v>24818</v>
      </c>
      <c r="L4226">
        <v>2</v>
      </c>
      <c r="M4226" t="s">
        <v>5133</v>
      </c>
      <c r="N4226">
        <v>0.16666666666666699</v>
      </c>
      <c r="O4226">
        <v>2.5412960609911099E-3</v>
      </c>
    </row>
    <row r="4227" spans="1:15">
      <c r="A4227" t="s">
        <v>4842</v>
      </c>
      <c r="B4227" t="s">
        <v>23511</v>
      </c>
      <c r="C4227" t="s">
        <v>4843</v>
      </c>
      <c r="D4227">
        <v>15</v>
      </c>
      <c r="E4227">
        <v>6152</v>
      </c>
      <c r="F4227">
        <v>15</v>
      </c>
      <c r="G4227">
        <v>7804</v>
      </c>
      <c r="H4227">
        <v>2.8113485006614501E-2</v>
      </c>
      <c r="I4227">
        <v>0.182450402036994</v>
      </c>
      <c r="J4227">
        <v>0.156822194752923</v>
      </c>
      <c r="K4227" t="s">
        <v>26783</v>
      </c>
      <c r="L4227">
        <v>15</v>
      </c>
      <c r="M4227" t="s">
        <v>5133</v>
      </c>
      <c r="N4227">
        <v>1</v>
      </c>
      <c r="O4227">
        <v>2.4382314694408299E-3</v>
      </c>
    </row>
    <row r="4228" spans="1:15">
      <c r="A4228" t="s">
        <v>4844</v>
      </c>
      <c r="B4228" t="s">
        <v>23511</v>
      </c>
      <c r="C4228" t="s">
        <v>4845</v>
      </c>
      <c r="D4228">
        <v>1</v>
      </c>
      <c r="E4228">
        <v>6152</v>
      </c>
      <c r="F4228">
        <v>1</v>
      </c>
      <c r="G4228">
        <v>7804</v>
      </c>
      <c r="H4228">
        <v>0.788313685289595</v>
      </c>
      <c r="I4228">
        <v>0.968912233598893</v>
      </c>
      <c r="J4228">
        <v>0.832812322140707</v>
      </c>
      <c r="K4228" t="s">
        <v>26784</v>
      </c>
      <c r="L4228">
        <v>1</v>
      </c>
      <c r="M4228" t="s">
        <v>5133</v>
      </c>
      <c r="N4228">
        <v>1</v>
      </c>
      <c r="O4228">
        <v>1.6254876462938901E-4</v>
      </c>
    </row>
    <row r="4229" spans="1:15">
      <c r="A4229" t="s">
        <v>4846</v>
      </c>
      <c r="B4229" t="s">
        <v>23511</v>
      </c>
      <c r="C4229" t="s">
        <v>4847</v>
      </c>
      <c r="D4229">
        <v>26</v>
      </c>
      <c r="E4229">
        <v>6152</v>
      </c>
      <c r="F4229">
        <v>27</v>
      </c>
      <c r="G4229">
        <v>7804</v>
      </c>
      <c r="H4229">
        <v>1.32954755474681E-2</v>
      </c>
      <c r="I4229">
        <v>0.104435008387272</v>
      </c>
      <c r="J4229">
        <v>8.9765366595416299E-2</v>
      </c>
      <c r="K4229" t="s">
        <v>26785</v>
      </c>
      <c r="L4229">
        <v>26</v>
      </c>
      <c r="M4229" t="s">
        <v>5133</v>
      </c>
      <c r="N4229">
        <v>0.96296296296296302</v>
      </c>
      <c r="O4229">
        <v>4.2262678803641103E-3</v>
      </c>
    </row>
    <row r="4230" spans="1:15">
      <c r="A4230" t="s">
        <v>4848</v>
      </c>
      <c r="B4230" t="s">
        <v>23513</v>
      </c>
      <c r="C4230" t="s">
        <v>4849</v>
      </c>
      <c r="D4230">
        <v>7</v>
      </c>
      <c r="E4230">
        <v>535</v>
      </c>
      <c r="F4230">
        <v>221</v>
      </c>
      <c r="G4230">
        <v>8124</v>
      </c>
      <c r="H4230">
        <v>0.99223769026710695</v>
      </c>
      <c r="I4230">
        <v>0.99999999999997702</v>
      </c>
      <c r="J4230">
        <v>0.95041217501583097</v>
      </c>
      <c r="K4230" t="s">
        <v>26786</v>
      </c>
      <c r="L4230">
        <v>7</v>
      </c>
      <c r="M4230" t="s">
        <v>5133</v>
      </c>
      <c r="N4230">
        <v>3.1674208144796399E-2</v>
      </c>
      <c r="O4230">
        <v>1.3084112149532701E-2</v>
      </c>
    </row>
    <row r="4231" spans="1:15">
      <c r="A4231" t="s">
        <v>4848</v>
      </c>
      <c r="B4231" t="s">
        <v>23511</v>
      </c>
      <c r="C4231" t="s">
        <v>4849</v>
      </c>
      <c r="D4231">
        <v>199</v>
      </c>
      <c r="E4231">
        <v>6152</v>
      </c>
      <c r="F4231">
        <v>224</v>
      </c>
      <c r="G4231">
        <v>7804</v>
      </c>
      <c r="H4231" s="34">
        <v>5.22546347422774E-5</v>
      </c>
      <c r="I4231">
        <v>1.14831892642348E-3</v>
      </c>
      <c r="J4231">
        <v>9.8701834749334604E-4</v>
      </c>
      <c r="K4231" t="s">
        <v>26787</v>
      </c>
      <c r="L4231">
        <v>199</v>
      </c>
      <c r="M4231" t="s">
        <v>5133</v>
      </c>
      <c r="N4231">
        <v>0.88839285714285698</v>
      </c>
      <c r="O4231">
        <v>3.2347204161248401E-2</v>
      </c>
    </row>
    <row r="4232" spans="1:15">
      <c r="A4232" t="s">
        <v>4848</v>
      </c>
      <c r="B4232" t="s">
        <v>23518</v>
      </c>
      <c r="C4232" t="s">
        <v>4849</v>
      </c>
      <c r="D4232">
        <v>11</v>
      </c>
      <c r="E4232">
        <v>787</v>
      </c>
      <c r="F4232">
        <v>195</v>
      </c>
      <c r="G4232">
        <v>7393</v>
      </c>
      <c r="H4232">
        <v>0.99536920553754904</v>
      </c>
      <c r="I4232">
        <v>1</v>
      </c>
      <c r="J4232">
        <v>0.966855260484069</v>
      </c>
      <c r="K4232" t="s">
        <v>26788</v>
      </c>
      <c r="L4232">
        <v>11</v>
      </c>
      <c r="M4232" t="s">
        <v>5133</v>
      </c>
      <c r="N4232">
        <v>5.6410256410256397E-2</v>
      </c>
      <c r="O4232">
        <v>1.3977128335451099E-2</v>
      </c>
    </row>
    <row r="4233" spans="1:15">
      <c r="A4233" t="s">
        <v>4850</v>
      </c>
      <c r="B4233" t="s">
        <v>23511</v>
      </c>
      <c r="C4233" t="s">
        <v>4851</v>
      </c>
      <c r="D4233">
        <v>3</v>
      </c>
      <c r="E4233">
        <v>6152</v>
      </c>
      <c r="F4233">
        <v>3</v>
      </c>
      <c r="G4233">
        <v>7804</v>
      </c>
      <c r="H4233">
        <v>0.489837867770546</v>
      </c>
      <c r="I4233">
        <v>0.96083957126938102</v>
      </c>
      <c r="J4233">
        <v>0.82587360011061495</v>
      </c>
      <c r="K4233" t="s">
        <v>26789</v>
      </c>
      <c r="L4233">
        <v>3</v>
      </c>
      <c r="M4233" t="s">
        <v>5133</v>
      </c>
      <c r="N4233">
        <v>1</v>
      </c>
      <c r="O4233">
        <v>4.8764629388816603E-4</v>
      </c>
    </row>
    <row r="4234" spans="1:15">
      <c r="A4234" t="s">
        <v>4852</v>
      </c>
      <c r="B4234" t="s">
        <v>23511</v>
      </c>
      <c r="C4234" t="s">
        <v>4853</v>
      </c>
      <c r="D4234">
        <v>34</v>
      </c>
      <c r="E4234">
        <v>6152</v>
      </c>
      <c r="F4234">
        <v>36</v>
      </c>
      <c r="G4234">
        <v>7804</v>
      </c>
      <c r="H4234">
        <v>1.05881170696118E-2</v>
      </c>
      <c r="I4234">
        <v>8.7990417388941602E-2</v>
      </c>
      <c r="J4234">
        <v>7.5630693153318704E-2</v>
      </c>
      <c r="K4234" t="s">
        <v>26790</v>
      </c>
      <c r="L4234">
        <v>34</v>
      </c>
      <c r="M4234" t="s">
        <v>5133</v>
      </c>
      <c r="N4234">
        <v>0.94444444444444398</v>
      </c>
      <c r="O4234">
        <v>5.5266579973992204E-3</v>
      </c>
    </row>
    <row r="4235" spans="1:15">
      <c r="A4235" t="s">
        <v>4854</v>
      </c>
      <c r="B4235" t="s">
        <v>23511</v>
      </c>
      <c r="C4235" t="s">
        <v>4855</v>
      </c>
      <c r="D4235">
        <v>75</v>
      </c>
      <c r="E4235">
        <v>6152</v>
      </c>
      <c r="F4235">
        <v>81</v>
      </c>
      <c r="G4235">
        <v>7804</v>
      </c>
      <c r="H4235">
        <v>6.8680552573923304E-4</v>
      </c>
      <c r="I4235">
        <v>9.6594291441467802E-3</v>
      </c>
      <c r="J4235">
        <v>8.3026009344626898E-3</v>
      </c>
      <c r="K4235" t="s">
        <v>23886</v>
      </c>
      <c r="L4235">
        <v>75</v>
      </c>
      <c r="M4235" t="s">
        <v>5133</v>
      </c>
      <c r="N4235">
        <v>0.92592592592592604</v>
      </c>
      <c r="O4235">
        <v>1.21911573472042E-2</v>
      </c>
    </row>
    <row r="4236" spans="1:15">
      <c r="A4236" t="s">
        <v>4854</v>
      </c>
      <c r="B4236" t="s">
        <v>23513</v>
      </c>
      <c r="C4236" t="s">
        <v>4855</v>
      </c>
      <c r="D4236">
        <v>1</v>
      </c>
      <c r="E4236">
        <v>535</v>
      </c>
      <c r="F4236">
        <v>78</v>
      </c>
      <c r="G4236">
        <v>8124</v>
      </c>
      <c r="H4236">
        <v>0.99520322327321897</v>
      </c>
      <c r="I4236">
        <v>0.99999999999997702</v>
      </c>
      <c r="J4236">
        <v>0.95041217501583097</v>
      </c>
      <c r="K4236" t="s">
        <v>23888</v>
      </c>
      <c r="L4236">
        <v>1</v>
      </c>
      <c r="M4236" t="s">
        <v>5133</v>
      </c>
      <c r="N4236">
        <v>1.2820512820512799E-2</v>
      </c>
      <c r="O4236">
        <v>1.8691588785046699E-3</v>
      </c>
    </row>
    <row r="4237" spans="1:15">
      <c r="A4237" t="s">
        <v>4854</v>
      </c>
      <c r="B4237" t="s">
        <v>23518</v>
      </c>
      <c r="C4237" t="s">
        <v>4855</v>
      </c>
      <c r="D4237">
        <v>3</v>
      </c>
      <c r="E4237">
        <v>787</v>
      </c>
      <c r="F4237">
        <v>74</v>
      </c>
      <c r="G4237">
        <v>7393</v>
      </c>
      <c r="H4237">
        <v>0.98866631859687804</v>
      </c>
      <c r="I4237">
        <v>1</v>
      </c>
      <c r="J4237">
        <v>0.966855260484069</v>
      </c>
      <c r="K4237" t="s">
        <v>23887</v>
      </c>
      <c r="L4237">
        <v>3</v>
      </c>
      <c r="M4237" t="s">
        <v>5133</v>
      </c>
      <c r="N4237">
        <v>4.0540540540540501E-2</v>
      </c>
      <c r="O4237">
        <v>3.8119440914866601E-3</v>
      </c>
    </row>
    <row r="4238" spans="1:15">
      <c r="A4238" t="s">
        <v>4856</v>
      </c>
      <c r="B4238" t="s">
        <v>23511</v>
      </c>
      <c r="C4238" t="s">
        <v>4857</v>
      </c>
      <c r="D4238">
        <v>5</v>
      </c>
      <c r="E4238">
        <v>6152</v>
      </c>
      <c r="F4238">
        <v>7</v>
      </c>
      <c r="G4238">
        <v>7804</v>
      </c>
      <c r="H4238">
        <v>0.83137607319657303</v>
      </c>
      <c r="I4238">
        <v>0.98923101772060196</v>
      </c>
      <c r="J4238">
        <v>0.85027699355333197</v>
      </c>
      <c r="K4238" t="s">
        <v>26791</v>
      </c>
      <c r="L4238">
        <v>5</v>
      </c>
      <c r="M4238" t="s">
        <v>5133</v>
      </c>
      <c r="N4238">
        <v>0.71428571428571397</v>
      </c>
      <c r="O4238">
        <v>8.1274382314694405E-4</v>
      </c>
    </row>
    <row r="4239" spans="1:15">
      <c r="A4239" t="s">
        <v>4856</v>
      </c>
      <c r="B4239" t="s">
        <v>23513</v>
      </c>
      <c r="C4239" t="s">
        <v>4857</v>
      </c>
      <c r="D4239">
        <v>1</v>
      </c>
      <c r="E4239">
        <v>535</v>
      </c>
      <c r="F4239">
        <v>7</v>
      </c>
      <c r="G4239">
        <v>8124</v>
      </c>
      <c r="H4239">
        <v>0.37938355156400999</v>
      </c>
      <c r="I4239">
        <v>0.99999999999997702</v>
      </c>
      <c r="J4239">
        <v>0.95041217501583097</v>
      </c>
      <c r="K4239" t="s">
        <v>26772</v>
      </c>
      <c r="L4239">
        <v>1</v>
      </c>
      <c r="M4239" t="s">
        <v>5133</v>
      </c>
      <c r="N4239">
        <v>0.14285714285714299</v>
      </c>
      <c r="O4239">
        <v>1.8691588785046699E-3</v>
      </c>
    </row>
    <row r="4240" spans="1:15">
      <c r="A4240" t="s">
        <v>4858</v>
      </c>
      <c r="B4240" t="s">
        <v>23511</v>
      </c>
      <c r="C4240" t="s">
        <v>4859</v>
      </c>
      <c r="D4240">
        <v>28</v>
      </c>
      <c r="E4240">
        <v>6152</v>
      </c>
      <c r="F4240">
        <v>32</v>
      </c>
      <c r="G4240">
        <v>7804</v>
      </c>
      <c r="H4240">
        <v>0.16192037343628701</v>
      </c>
      <c r="I4240">
        <v>0.58693154509582002</v>
      </c>
      <c r="J4240">
        <v>0.50448720333862196</v>
      </c>
      <c r="K4240" t="s">
        <v>26792</v>
      </c>
      <c r="L4240">
        <v>28</v>
      </c>
      <c r="M4240" t="s">
        <v>5133</v>
      </c>
      <c r="N4240">
        <v>0.875</v>
      </c>
      <c r="O4240">
        <v>4.5513654096228902E-3</v>
      </c>
    </row>
    <row r="4241" spans="1:15">
      <c r="A4241" t="s">
        <v>4858</v>
      </c>
      <c r="B4241" t="s">
        <v>23518</v>
      </c>
      <c r="C4241" t="s">
        <v>4859</v>
      </c>
      <c r="D4241">
        <v>1</v>
      </c>
      <c r="E4241">
        <v>787</v>
      </c>
      <c r="F4241">
        <v>27</v>
      </c>
      <c r="G4241">
        <v>7393</v>
      </c>
      <c r="H4241">
        <v>0.95238764931624598</v>
      </c>
      <c r="I4241">
        <v>1</v>
      </c>
      <c r="J4241">
        <v>0.966855260484069</v>
      </c>
      <c r="K4241" t="s">
        <v>24158</v>
      </c>
      <c r="L4241">
        <v>1</v>
      </c>
      <c r="M4241" t="s">
        <v>5133</v>
      </c>
      <c r="N4241">
        <v>3.7037037037037E-2</v>
      </c>
      <c r="O4241">
        <v>1.27064803049555E-3</v>
      </c>
    </row>
    <row r="4242" spans="1:15">
      <c r="A4242" t="s">
        <v>4860</v>
      </c>
      <c r="B4242" t="s">
        <v>23511</v>
      </c>
      <c r="C4242" t="s">
        <v>4861</v>
      </c>
      <c r="D4242">
        <v>19</v>
      </c>
      <c r="E4242">
        <v>6152</v>
      </c>
      <c r="F4242">
        <v>20</v>
      </c>
      <c r="G4242">
        <v>7804</v>
      </c>
      <c r="H4242">
        <v>5.4506775742009302E-2</v>
      </c>
      <c r="I4242">
        <v>0.28959482308693002</v>
      </c>
      <c r="J4242">
        <v>0.248916391734606</v>
      </c>
      <c r="K4242" t="s">
        <v>26793</v>
      </c>
      <c r="L4242">
        <v>19</v>
      </c>
      <c r="M4242" t="s">
        <v>5133</v>
      </c>
      <c r="N4242">
        <v>0.95</v>
      </c>
      <c r="O4242">
        <v>3.0884265279583901E-3</v>
      </c>
    </row>
    <row r="4243" spans="1:15">
      <c r="A4243" t="s">
        <v>4862</v>
      </c>
      <c r="B4243" t="s">
        <v>23518</v>
      </c>
      <c r="C4243" t="s">
        <v>4863</v>
      </c>
      <c r="D4243">
        <v>9</v>
      </c>
      <c r="E4243">
        <v>787</v>
      </c>
      <c r="F4243">
        <v>165</v>
      </c>
      <c r="G4243">
        <v>7393</v>
      </c>
      <c r="H4243">
        <v>0.99384954477785803</v>
      </c>
      <c r="I4243">
        <v>1</v>
      </c>
      <c r="J4243">
        <v>0.966855260484069</v>
      </c>
      <c r="K4243" t="s">
        <v>26794</v>
      </c>
      <c r="L4243">
        <v>9</v>
      </c>
      <c r="M4243" t="s">
        <v>5133</v>
      </c>
      <c r="N4243">
        <v>5.4545454545454501E-2</v>
      </c>
      <c r="O4243">
        <v>1.143583227446E-2</v>
      </c>
    </row>
    <row r="4244" spans="1:15">
      <c r="A4244" t="s">
        <v>4862</v>
      </c>
      <c r="B4244" t="s">
        <v>23511</v>
      </c>
      <c r="C4244" t="s">
        <v>4863</v>
      </c>
      <c r="D4244">
        <v>170</v>
      </c>
      <c r="E4244">
        <v>6152</v>
      </c>
      <c r="F4244">
        <v>189</v>
      </c>
      <c r="G4244">
        <v>7804</v>
      </c>
      <c r="H4244" s="34">
        <v>3.4089758092583898E-5</v>
      </c>
      <c r="I4244">
        <v>7.84144085096935E-4</v>
      </c>
      <c r="J4244">
        <v>6.7399794713792903E-4</v>
      </c>
      <c r="K4244" t="s">
        <v>26795</v>
      </c>
      <c r="L4244">
        <v>170</v>
      </c>
      <c r="M4244" t="s">
        <v>5133</v>
      </c>
      <c r="N4244">
        <v>0.89947089947089898</v>
      </c>
      <c r="O4244">
        <v>2.7633289986996101E-2</v>
      </c>
    </row>
    <row r="4245" spans="1:15">
      <c r="A4245" t="s">
        <v>4862</v>
      </c>
      <c r="B4245" t="s">
        <v>23513</v>
      </c>
      <c r="C4245" t="s">
        <v>4863</v>
      </c>
      <c r="D4245">
        <v>6</v>
      </c>
      <c r="E4245">
        <v>535</v>
      </c>
      <c r="F4245">
        <v>183</v>
      </c>
      <c r="G4245">
        <v>8124</v>
      </c>
      <c r="H4245">
        <v>0.98398829876513105</v>
      </c>
      <c r="I4245">
        <v>0.99999999999997702</v>
      </c>
      <c r="J4245">
        <v>0.95041217501583097</v>
      </c>
      <c r="K4245" t="s">
        <v>26796</v>
      </c>
      <c r="L4245">
        <v>6</v>
      </c>
      <c r="M4245" t="s">
        <v>5133</v>
      </c>
      <c r="N4245">
        <v>3.2786885245901599E-2</v>
      </c>
      <c r="O4245">
        <v>1.1214953271028E-2</v>
      </c>
    </row>
    <row r="4246" spans="1:15">
      <c r="A4246" t="s">
        <v>4864</v>
      </c>
      <c r="B4246" t="s">
        <v>23511</v>
      </c>
      <c r="C4246" t="s">
        <v>4865</v>
      </c>
      <c r="D4246">
        <v>67</v>
      </c>
      <c r="E4246">
        <v>6152</v>
      </c>
      <c r="F4246">
        <v>73</v>
      </c>
      <c r="G4246">
        <v>7804</v>
      </c>
      <c r="H4246">
        <v>2.5522134133241399E-3</v>
      </c>
      <c r="I4246">
        <v>2.88148406584589E-2</v>
      </c>
      <c r="J4246">
        <v>2.4767314859624301E-2</v>
      </c>
      <c r="K4246" t="s">
        <v>26797</v>
      </c>
      <c r="L4246">
        <v>67</v>
      </c>
      <c r="M4246" t="s">
        <v>5133</v>
      </c>
      <c r="N4246">
        <v>0.91780821917808197</v>
      </c>
      <c r="O4246">
        <v>1.08907672301691E-2</v>
      </c>
    </row>
    <row r="4247" spans="1:15">
      <c r="A4247" t="s">
        <v>4864</v>
      </c>
      <c r="B4247" t="s">
        <v>23513</v>
      </c>
      <c r="C4247" t="s">
        <v>4865</v>
      </c>
      <c r="D4247">
        <v>3</v>
      </c>
      <c r="E4247">
        <v>535</v>
      </c>
      <c r="F4247">
        <v>86</v>
      </c>
      <c r="G4247">
        <v>8124</v>
      </c>
      <c r="H4247">
        <v>0.92900067570764799</v>
      </c>
      <c r="I4247">
        <v>0.99999999999997702</v>
      </c>
      <c r="J4247">
        <v>0.95041217501583097</v>
      </c>
      <c r="K4247" t="s">
        <v>26798</v>
      </c>
      <c r="L4247">
        <v>3</v>
      </c>
      <c r="M4247" t="s">
        <v>5133</v>
      </c>
      <c r="N4247">
        <v>3.4883720930232599E-2</v>
      </c>
      <c r="O4247">
        <v>5.60747663551402E-3</v>
      </c>
    </row>
    <row r="4248" spans="1:15">
      <c r="A4248" t="s">
        <v>4864</v>
      </c>
      <c r="B4248" t="s">
        <v>23518</v>
      </c>
      <c r="C4248" t="s">
        <v>4865</v>
      </c>
      <c r="D4248">
        <v>3</v>
      </c>
      <c r="E4248">
        <v>787</v>
      </c>
      <c r="F4248">
        <v>55</v>
      </c>
      <c r="G4248">
        <v>7393</v>
      </c>
      <c r="H4248">
        <v>0.94199677797579395</v>
      </c>
      <c r="I4248">
        <v>1</v>
      </c>
      <c r="J4248">
        <v>0.966855260484069</v>
      </c>
      <c r="K4248" t="s">
        <v>26799</v>
      </c>
      <c r="L4248">
        <v>3</v>
      </c>
      <c r="M4248" t="s">
        <v>5133</v>
      </c>
      <c r="N4248">
        <v>5.4545454545454501E-2</v>
      </c>
      <c r="O4248">
        <v>3.8119440914866601E-3</v>
      </c>
    </row>
    <row r="4249" spans="1:15">
      <c r="A4249" t="s">
        <v>4866</v>
      </c>
      <c r="B4249" t="s">
        <v>23518</v>
      </c>
      <c r="C4249" t="s">
        <v>4867</v>
      </c>
      <c r="D4249">
        <v>1</v>
      </c>
      <c r="E4249">
        <v>787</v>
      </c>
      <c r="F4249">
        <v>22</v>
      </c>
      <c r="G4249">
        <v>7393</v>
      </c>
      <c r="H4249">
        <v>0.91625227339000104</v>
      </c>
      <c r="I4249">
        <v>1</v>
      </c>
      <c r="J4249">
        <v>0.966855260484069</v>
      </c>
      <c r="K4249" t="s">
        <v>26800</v>
      </c>
      <c r="L4249">
        <v>1</v>
      </c>
      <c r="M4249" t="s">
        <v>5133</v>
      </c>
      <c r="N4249">
        <v>4.5454545454545497E-2</v>
      </c>
      <c r="O4249">
        <v>1.27064803049555E-3</v>
      </c>
    </row>
    <row r="4250" spans="1:15">
      <c r="A4250" t="s">
        <v>4866</v>
      </c>
      <c r="B4250" t="s">
        <v>23511</v>
      </c>
      <c r="C4250" t="s">
        <v>4867</v>
      </c>
      <c r="D4250">
        <v>21</v>
      </c>
      <c r="E4250">
        <v>6152</v>
      </c>
      <c r="F4250">
        <v>22</v>
      </c>
      <c r="G4250">
        <v>7804</v>
      </c>
      <c r="H4250">
        <v>3.6687853312365099E-2</v>
      </c>
      <c r="I4250">
        <v>0.216932081597738</v>
      </c>
      <c r="J4250">
        <v>0.18646034631142899</v>
      </c>
      <c r="K4250" t="s">
        <v>26801</v>
      </c>
      <c r="L4250">
        <v>21</v>
      </c>
      <c r="M4250" t="s">
        <v>5133</v>
      </c>
      <c r="N4250">
        <v>0.95454545454545503</v>
      </c>
      <c r="O4250">
        <v>3.41352405721717E-3</v>
      </c>
    </row>
    <row r="4251" spans="1:15">
      <c r="A4251" t="s">
        <v>4868</v>
      </c>
      <c r="B4251" t="s">
        <v>23511</v>
      </c>
      <c r="C4251" t="s">
        <v>4869</v>
      </c>
      <c r="D4251">
        <v>159</v>
      </c>
      <c r="E4251">
        <v>6152</v>
      </c>
      <c r="F4251">
        <v>176</v>
      </c>
      <c r="G4251">
        <v>7804</v>
      </c>
      <c r="H4251" s="34">
        <v>3.3511759654301497E-5</v>
      </c>
      <c r="I4251">
        <v>7.7446777886525499E-4</v>
      </c>
      <c r="J4251">
        <v>6.6568083978485297E-4</v>
      </c>
      <c r="K4251" t="s">
        <v>26802</v>
      </c>
      <c r="L4251">
        <v>159</v>
      </c>
      <c r="M4251" t="s">
        <v>5133</v>
      </c>
      <c r="N4251">
        <v>0.90340909090909105</v>
      </c>
      <c r="O4251">
        <v>2.5845253576072799E-2</v>
      </c>
    </row>
    <row r="4252" spans="1:15">
      <c r="A4252" t="s">
        <v>4868</v>
      </c>
      <c r="B4252" t="s">
        <v>23513</v>
      </c>
      <c r="C4252" t="s">
        <v>4869</v>
      </c>
      <c r="D4252">
        <v>4</v>
      </c>
      <c r="E4252">
        <v>535</v>
      </c>
      <c r="F4252">
        <v>181</v>
      </c>
      <c r="G4252">
        <v>8124</v>
      </c>
      <c r="H4252">
        <v>0.99823025876895599</v>
      </c>
      <c r="I4252">
        <v>0.99999999999997702</v>
      </c>
      <c r="J4252">
        <v>0.95041217501583097</v>
      </c>
      <c r="K4252" t="s">
        <v>26803</v>
      </c>
      <c r="L4252">
        <v>4</v>
      </c>
      <c r="M4252" t="s">
        <v>5133</v>
      </c>
      <c r="N4252">
        <v>2.2099447513812199E-2</v>
      </c>
      <c r="O4252">
        <v>7.4766355140186902E-3</v>
      </c>
    </row>
    <row r="4253" spans="1:15">
      <c r="A4253" t="s">
        <v>4868</v>
      </c>
      <c r="B4253" t="s">
        <v>23518</v>
      </c>
      <c r="C4253" t="s">
        <v>4869</v>
      </c>
      <c r="D4253">
        <v>11</v>
      </c>
      <c r="E4253">
        <v>787</v>
      </c>
      <c r="F4253">
        <v>167</v>
      </c>
      <c r="G4253">
        <v>7393</v>
      </c>
      <c r="H4253">
        <v>0.97411101320177496</v>
      </c>
      <c r="I4253">
        <v>1</v>
      </c>
      <c r="J4253">
        <v>0.966855260484069</v>
      </c>
      <c r="K4253" t="s">
        <v>26804</v>
      </c>
      <c r="L4253">
        <v>11</v>
      </c>
      <c r="M4253" t="s">
        <v>5133</v>
      </c>
      <c r="N4253">
        <v>6.5868263473053898E-2</v>
      </c>
      <c r="O4253">
        <v>1.3977128335451099E-2</v>
      </c>
    </row>
    <row r="4254" spans="1:15">
      <c r="A4254" t="s">
        <v>4870</v>
      </c>
      <c r="B4254" t="s">
        <v>23511</v>
      </c>
      <c r="C4254" t="s">
        <v>4871</v>
      </c>
      <c r="D4254">
        <v>7</v>
      </c>
      <c r="E4254">
        <v>6152</v>
      </c>
      <c r="F4254">
        <v>7</v>
      </c>
      <c r="G4254">
        <v>7804</v>
      </c>
      <c r="H4254">
        <v>0.18905120292587699</v>
      </c>
      <c r="I4254">
        <v>0.631132279689813</v>
      </c>
      <c r="J4254">
        <v>0.54247920626835999</v>
      </c>
      <c r="K4254" t="s">
        <v>26805</v>
      </c>
      <c r="L4254">
        <v>7</v>
      </c>
      <c r="M4254" t="s">
        <v>5133</v>
      </c>
      <c r="N4254">
        <v>1</v>
      </c>
      <c r="O4254">
        <v>1.13784135240572E-3</v>
      </c>
    </row>
    <row r="4255" spans="1:15">
      <c r="A4255" t="s">
        <v>4872</v>
      </c>
      <c r="B4255" t="s">
        <v>23513</v>
      </c>
      <c r="C4255" t="s">
        <v>4873</v>
      </c>
      <c r="D4255">
        <v>2</v>
      </c>
      <c r="E4255">
        <v>535</v>
      </c>
      <c r="F4255">
        <v>51</v>
      </c>
      <c r="G4255">
        <v>8124</v>
      </c>
      <c r="H4255">
        <v>0.85845786744572095</v>
      </c>
      <c r="I4255">
        <v>0.99999999999997702</v>
      </c>
      <c r="J4255">
        <v>0.95041217501583097</v>
      </c>
      <c r="K4255" t="s">
        <v>26806</v>
      </c>
      <c r="L4255">
        <v>2</v>
      </c>
      <c r="M4255" t="s">
        <v>5133</v>
      </c>
      <c r="N4255">
        <v>3.9215686274509803E-2</v>
      </c>
      <c r="O4255">
        <v>3.7383177570093499E-3</v>
      </c>
    </row>
    <row r="4256" spans="1:15">
      <c r="A4256" t="s">
        <v>4872</v>
      </c>
      <c r="B4256" t="s">
        <v>23511</v>
      </c>
      <c r="C4256" t="s">
        <v>4873</v>
      </c>
      <c r="D4256">
        <v>46</v>
      </c>
      <c r="E4256">
        <v>6152</v>
      </c>
      <c r="F4256">
        <v>50</v>
      </c>
      <c r="G4256">
        <v>7804</v>
      </c>
      <c r="H4256">
        <v>1.12924121791723E-2</v>
      </c>
      <c r="I4256">
        <v>9.0828266261398199E-2</v>
      </c>
      <c r="J4256">
        <v>7.8069918737844995E-2</v>
      </c>
      <c r="K4256" t="s">
        <v>26807</v>
      </c>
      <c r="L4256">
        <v>46</v>
      </c>
      <c r="M4256" t="s">
        <v>5133</v>
      </c>
      <c r="N4256">
        <v>0.92</v>
      </c>
      <c r="O4256">
        <v>7.4772431729518904E-3</v>
      </c>
    </row>
    <row r="4257" spans="1:15">
      <c r="A4257" t="s">
        <v>4872</v>
      </c>
      <c r="B4257" t="s">
        <v>23518</v>
      </c>
      <c r="C4257" t="s">
        <v>4873</v>
      </c>
      <c r="D4257">
        <v>1</v>
      </c>
      <c r="E4257">
        <v>787</v>
      </c>
      <c r="F4257">
        <v>42</v>
      </c>
      <c r="G4257">
        <v>7393</v>
      </c>
      <c r="H4257">
        <v>0.99127228379127896</v>
      </c>
      <c r="I4257">
        <v>1</v>
      </c>
      <c r="J4257">
        <v>0.966855260484069</v>
      </c>
      <c r="K4257" t="s">
        <v>24125</v>
      </c>
      <c r="L4257">
        <v>1</v>
      </c>
      <c r="M4257" t="s">
        <v>5133</v>
      </c>
      <c r="N4257">
        <v>2.3809523809523801E-2</v>
      </c>
      <c r="O4257">
        <v>1.27064803049555E-3</v>
      </c>
    </row>
    <row r="4258" spans="1:15">
      <c r="A4258" t="s">
        <v>4874</v>
      </c>
      <c r="B4258" t="s">
        <v>23511</v>
      </c>
      <c r="C4258" t="s">
        <v>4875</v>
      </c>
      <c r="D4258">
        <v>28</v>
      </c>
      <c r="E4258">
        <v>6152</v>
      </c>
      <c r="F4258">
        <v>31</v>
      </c>
      <c r="G4258">
        <v>7804</v>
      </c>
      <c r="H4258">
        <v>8.1102094363740496E-2</v>
      </c>
      <c r="I4258">
        <v>0.37698305902314699</v>
      </c>
      <c r="J4258">
        <v>0.324029489881273</v>
      </c>
      <c r="K4258" t="s">
        <v>26808</v>
      </c>
      <c r="L4258">
        <v>28</v>
      </c>
      <c r="M4258" t="s">
        <v>5133</v>
      </c>
      <c r="N4258">
        <v>0.90322580645161299</v>
      </c>
      <c r="O4258">
        <v>4.5513654096228902E-3</v>
      </c>
    </row>
    <row r="4259" spans="1:15">
      <c r="A4259" t="s">
        <v>4874</v>
      </c>
      <c r="B4259" t="s">
        <v>23513</v>
      </c>
      <c r="C4259" t="s">
        <v>4875</v>
      </c>
      <c r="D4259">
        <v>1</v>
      </c>
      <c r="E4259">
        <v>535</v>
      </c>
      <c r="F4259">
        <v>32</v>
      </c>
      <c r="G4259">
        <v>8124</v>
      </c>
      <c r="H4259">
        <v>0.88743738841378905</v>
      </c>
      <c r="I4259">
        <v>0.99999999999997702</v>
      </c>
      <c r="J4259">
        <v>0.95041217501583097</v>
      </c>
      <c r="K4259" t="s">
        <v>26809</v>
      </c>
      <c r="L4259">
        <v>1</v>
      </c>
      <c r="M4259" t="s">
        <v>5133</v>
      </c>
      <c r="N4259">
        <v>3.125E-2</v>
      </c>
      <c r="O4259">
        <v>1.8691588785046699E-3</v>
      </c>
    </row>
    <row r="4260" spans="1:15">
      <c r="A4260" t="s">
        <v>4874</v>
      </c>
      <c r="B4260" t="s">
        <v>23518</v>
      </c>
      <c r="C4260" t="s">
        <v>4875</v>
      </c>
      <c r="D4260">
        <v>1</v>
      </c>
      <c r="E4260">
        <v>787</v>
      </c>
      <c r="F4260">
        <v>27</v>
      </c>
      <c r="G4260">
        <v>7393</v>
      </c>
      <c r="H4260">
        <v>0.95238764931624598</v>
      </c>
      <c r="I4260">
        <v>1</v>
      </c>
      <c r="J4260">
        <v>0.966855260484069</v>
      </c>
      <c r="K4260" t="s">
        <v>24125</v>
      </c>
      <c r="L4260">
        <v>1</v>
      </c>
      <c r="M4260" t="s">
        <v>5133</v>
      </c>
      <c r="N4260">
        <v>3.7037037037037E-2</v>
      </c>
      <c r="O4260">
        <v>1.27064803049555E-3</v>
      </c>
    </row>
    <row r="4261" spans="1:15">
      <c r="A4261" t="s">
        <v>4876</v>
      </c>
      <c r="B4261" t="s">
        <v>23511</v>
      </c>
      <c r="C4261" t="s">
        <v>4877</v>
      </c>
      <c r="D4261">
        <v>24</v>
      </c>
      <c r="E4261">
        <v>6152</v>
      </c>
      <c r="F4261">
        <v>25</v>
      </c>
      <c r="G4261">
        <v>7804</v>
      </c>
      <c r="H4261">
        <v>2.00308278182851E-2</v>
      </c>
      <c r="I4261">
        <v>0.14248807794148599</v>
      </c>
      <c r="J4261">
        <v>0.122473246753266</v>
      </c>
      <c r="K4261" t="s">
        <v>26810</v>
      </c>
      <c r="L4261">
        <v>24</v>
      </c>
      <c r="M4261" t="s">
        <v>5133</v>
      </c>
      <c r="N4261">
        <v>0.96</v>
      </c>
      <c r="O4261">
        <v>3.90117035110533E-3</v>
      </c>
    </row>
    <row r="4262" spans="1:15">
      <c r="A4262" t="s">
        <v>4878</v>
      </c>
      <c r="B4262" t="s">
        <v>23511</v>
      </c>
      <c r="C4262" t="s">
        <v>4879</v>
      </c>
      <c r="D4262">
        <v>11</v>
      </c>
      <c r="E4262">
        <v>6152</v>
      </c>
      <c r="F4262">
        <v>11</v>
      </c>
      <c r="G4262">
        <v>7804</v>
      </c>
      <c r="H4262">
        <v>7.29234120922964E-2</v>
      </c>
      <c r="I4262">
        <v>0.34901846963959998</v>
      </c>
      <c r="J4262">
        <v>0.29999299429929699</v>
      </c>
      <c r="K4262" t="s">
        <v>26811</v>
      </c>
      <c r="L4262">
        <v>11</v>
      </c>
      <c r="M4262" t="s">
        <v>5133</v>
      </c>
      <c r="N4262">
        <v>1</v>
      </c>
      <c r="O4262">
        <v>1.78803641092328E-3</v>
      </c>
    </row>
    <row r="4263" spans="1:15">
      <c r="A4263" t="s">
        <v>4880</v>
      </c>
      <c r="B4263" t="s">
        <v>23511</v>
      </c>
      <c r="C4263" t="s">
        <v>4881</v>
      </c>
      <c r="D4263">
        <v>3</v>
      </c>
      <c r="E4263">
        <v>6152</v>
      </c>
      <c r="F4263">
        <v>4</v>
      </c>
      <c r="G4263">
        <v>7804</v>
      </c>
      <c r="H4263">
        <v>0.80103341611958101</v>
      </c>
      <c r="I4263">
        <v>0.968912233598893</v>
      </c>
      <c r="J4263">
        <v>0.832812322140707</v>
      </c>
      <c r="K4263" t="s">
        <v>26812</v>
      </c>
      <c r="L4263">
        <v>3</v>
      </c>
      <c r="M4263" t="s">
        <v>5133</v>
      </c>
      <c r="N4263">
        <v>0.75</v>
      </c>
      <c r="O4263">
        <v>4.8764629388816603E-4</v>
      </c>
    </row>
    <row r="4264" spans="1:15">
      <c r="A4264" t="s">
        <v>4882</v>
      </c>
      <c r="B4264" t="s">
        <v>23513</v>
      </c>
      <c r="C4264" t="s">
        <v>4883</v>
      </c>
      <c r="D4264">
        <v>1</v>
      </c>
      <c r="E4264">
        <v>535</v>
      </c>
      <c r="F4264">
        <v>5</v>
      </c>
      <c r="G4264">
        <v>8124</v>
      </c>
      <c r="H4264">
        <v>0.28872836491514098</v>
      </c>
      <c r="I4264">
        <v>0.92669970177713501</v>
      </c>
      <c r="J4264">
        <v>0.88074667915254901</v>
      </c>
      <c r="K4264" t="s">
        <v>26809</v>
      </c>
      <c r="L4264">
        <v>1</v>
      </c>
      <c r="M4264" t="s">
        <v>5133</v>
      </c>
      <c r="N4264">
        <v>0.2</v>
      </c>
      <c r="O4264">
        <v>1.8691588785046699E-3</v>
      </c>
    </row>
    <row r="4265" spans="1:15">
      <c r="A4265" t="s">
        <v>4882</v>
      </c>
      <c r="B4265" t="s">
        <v>23518</v>
      </c>
      <c r="C4265" t="s">
        <v>4883</v>
      </c>
      <c r="D4265">
        <v>1</v>
      </c>
      <c r="E4265">
        <v>787</v>
      </c>
      <c r="F4265">
        <v>5</v>
      </c>
      <c r="G4265">
        <v>7393</v>
      </c>
      <c r="H4265">
        <v>0.430466464429208</v>
      </c>
      <c r="I4265">
        <v>1</v>
      </c>
      <c r="J4265">
        <v>0.966855260484069</v>
      </c>
      <c r="K4265" t="s">
        <v>24125</v>
      </c>
      <c r="L4265">
        <v>1</v>
      </c>
      <c r="M4265" t="s">
        <v>5133</v>
      </c>
      <c r="N4265">
        <v>0.2</v>
      </c>
      <c r="O4265">
        <v>1.27064803049555E-3</v>
      </c>
    </row>
    <row r="4266" spans="1:15">
      <c r="A4266" t="s">
        <v>4882</v>
      </c>
      <c r="B4266" t="s">
        <v>23511</v>
      </c>
      <c r="C4266" t="s">
        <v>4883</v>
      </c>
      <c r="D4266">
        <v>3</v>
      </c>
      <c r="E4266">
        <v>6152</v>
      </c>
      <c r="F4266">
        <v>5</v>
      </c>
      <c r="G4266">
        <v>7804</v>
      </c>
      <c r="H4266">
        <v>0.93277286492067202</v>
      </c>
      <c r="I4266">
        <v>1</v>
      </c>
      <c r="J4266">
        <v>0.85953329234717102</v>
      </c>
      <c r="K4266" t="s">
        <v>26813</v>
      </c>
      <c r="L4266">
        <v>3</v>
      </c>
      <c r="M4266" t="s">
        <v>5133</v>
      </c>
      <c r="N4266">
        <v>0.6</v>
      </c>
      <c r="O4266">
        <v>4.8764629388816603E-4</v>
      </c>
    </row>
    <row r="4267" spans="1:15">
      <c r="A4267" t="s">
        <v>4884</v>
      </c>
      <c r="B4267" t="s">
        <v>23511</v>
      </c>
      <c r="C4267" t="s">
        <v>4885</v>
      </c>
      <c r="D4267">
        <v>160</v>
      </c>
      <c r="E4267">
        <v>6152</v>
      </c>
      <c r="F4267">
        <v>180</v>
      </c>
      <c r="G4267">
        <v>7804</v>
      </c>
      <c r="H4267">
        <v>2.6685414601253801E-4</v>
      </c>
      <c r="I4267">
        <v>4.43780247887405E-3</v>
      </c>
      <c r="J4267">
        <v>3.8144389754530398E-3</v>
      </c>
      <c r="K4267" t="s">
        <v>26814</v>
      </c>
      <c r="L4267">
        <v>160</v>
      </c>
      <c r="M4267" t="s">
        <v>5133</v>
      </c>
      <c r="N4267">
        <v>0.88888888888888895</v>
      </c>
      <c r="O4267">
        <v>2.6007802340702199E-2</v>
      </c>
    </row>
    <row r="4268" spans="1:15">
      <c r="A4268" t="s">
        <v>4884</v>
      </c>
      <c r="B4268" t="s">
        <v>23518</v>
      </c>
      <c r="C4268" t="s">
        <v>4885</v>
      </c>
      <c r="D4268">
        <v>5</v>
      </c>
      <c r="E4268">
        <v>787</v>
      </c>
      <c r="F4268">
        <v>154</v>
      </c>
      <c r="G4268">
        <v>7393</v>
      </c>
      <c r="H4268">
        <v>0.99984796284666699</v>
      </c>
      <c r="I4268">
        <v>1</v>
      </c>
      <c r="J4268">
        <v>0.966855260484069</v>
      </c>
      <c r="K4268" t="s">
        <v>26815</v>
      </c>
      <c r="L4268">
        <v>5</v>
      </c>
      <c r="M4268" t="s">
        <v>5133</v>
      </c>
      <c r="N4268">
        <v>3.2467532467532499E-2</v>
      </c>
      <c r="O4268">
        <v>6.35324015247776E-3</v>
      </c>
    </row>
    <row r="4269" spans="1:15">
      <c r="A4269" t="s">
        <v>4884</v>
      </c>
      <c r="B4269" t="s">
        <v>23513</v>
      </c>
      <c r="C4269" t="s">
        <v>4885</v>
      </c>
      <c r="D4269">
        <v>9</v>
      </c>
      <c r="E4269">
        <v>535</v>
      </c>
      <c r="F4269">
        <v>190</v>
      </c>
      <c r="G4269">
        <v>8124</v>
      </c>
      <c r="H4269">
        <v>0.88690746545869503</v>
      </c>
      <c r="I4269">
        <v>0.99999999999997702</v>
      </c>
      <c r="J4269">
        <v>0.95041217501583097</v>
      </c>
      <c r="K4269" t="s">
        <v>26816</v>
      </c>
      <c r="L4269">
        <v>9</v>
      </c>
      <c r="M4269" t="s">
        <v>5133</v>
      </c>
      <c r="N4269">
        <v>4.7368421052631601E-2</v>
      </c>
      <c r="O4269">
        <v>1.6822429906542102E-2</v>
      </c>
    </row>
    <row r="4270" spans="1:15">
      <c r="A4270" t="s">
        <v>4886</v>
      </c>
      <c r="B4270" t="s">
        <v>23513</v>
      </c>
      <c r="C4270" t="s">
        <v>4887</v>
      </c>
      <c r="D4270">
        <v>2</v>
      </c>
      <c r="E4270">
        <v>535</v>
      </c>
      <c r="F4270">
        <v>37</v>
      </c>
      <c r="G4270">
        <v>8124</v>
      </c>
      <c r="H4270">
        <v>0.71051239206074202</v>
      </c>
      <c r="I4270">
        <v>0.99999999999997702</v>
      </c>
      <c r="J4270">
        <v>0.95041217501583097</v>
      </c>
      <c r="K4270" t="s">
        <v>26817</v>
      </c>
      <c r="L4270">
        <v>2</v>
      </c>
      <c r="M4270" t="s">
        <v>5133</v>
      </c>
      <c r="N4270">
        <v>5.4054054054054099E-2</v>
      </c>
      <c r="O4270">
        <v>3.7383177570093499E-3</v>
      </c>
    </row>
    <row r="4271" spans="1:15">
      <c r="A4271" t="s">
        <v>4886</v>
      </c>
      <c r="B4271" t="s">
        <v>23511</v>
      </c>
      <c r="C4271" t="s">
        <v>4887</v>
      </c>
      <c r="D4271">
        <v>32</v>
      </c>
      <c r="E4271">
        <v>6152</v>
      </c>
      <c r="F4271">
        <v>37</v>
      </c>
      <c r="G4271">
        <v>7804</v>
      </c>
      <c r="H4271">
        <v>0.174305186181935</v>
      </c>
      <c r="I4271">
        <v>0.61243203353360198</v>
      </c>
      <c r="J4271">
        <v>0.52640572212200998</v>
      </c>
      <c r="K4271" t="s">
        <v>26818</v>
      </c>
      <c r="L4271">
        <v>32</v>
      </c>
      <c r="M4271" t="s">
        <v>5133</v>
      </c>
      <c r="N4271">
        <v>0.86486486486486502</v>
      </c>
      <c r="O4271">
        <v>5.2015604681404396E-3</v>
      </c>
    </row>
    <row r="4272" spans="1:15">
      <c r="A4272" t="s">
        <v>4886</v>
      </c>
      <c r="B4272" t="s">
        <v>23518</v>
      </c>
      <c r="C4272" t="s">
        <v>4887</v>
      </c>
      <c r="D4272">
        <v>1</v>
      </c>
      <c r="E4272">
        <v>787</v>
      </c>
      <c r="F4272">
        <v>33</v>
      </c>
      <c r="G4272">
        <v>7393</v>
      </c>
      <c r="H4272">
        <v>0.975835222221483</v>
      </c>
      <c r="I4272">
        <v>1</v>
      </c>
      <c r="J4272">
        <v>0.966855260484069</v>
      </c>
      <c r="K4272" t="s">
        <v>23917</v>
      </c>
      <c r="L4272">
        <v>1</v>
      </c>
      <c r="M4272" t="s">
        <v>5133</v>
      </c>
      <c r="N4272">
        <v>3.03030303030303E-2</v>
      </c>
      <c r="O4272">
        <v>1.27064803049555E-3</v>
      </c>
    </row>
    <row r="4273" spans="1:15">
      <c r="A4273" t="s">
        <v>4888</v>
      </c>
      <c r="B4273" t="s">
        <v>23518</v>
      </c>
      <c r="C4273" t="s">
        <v>4889</v>
      </c>
      <c r="D4273">
        <v>40</v>
      </c>
      <c r="E4273">
        <v>787</v>
      </c>
      <c r="F4273">
        <v>770</v>
      </c>
      <c r="G4273">
        <v>7393</v>
      </c>
      <c r="H4273">
        <v>0.99999999396033501</v>
      </c>
      <c r="I4273">
        <v>1</v>
      </c>
      <c r="J4273">
        <v>0.966855260484069</v>
      </c>
      <c r="K4273" t="s">
        <v>26819</v>
      </c>
      <c r="L4273">
        <v>40</v>
      </c>
      <c r="M4273" t="s">
        <v>5133</v>
      </c>
      <c r="N4273">
        <v>5.1948051948052E-2</v>
      </c>
      <c r="O4273">
        <v>5.0825921219822101E-2</v>
      </c>
    </row>
    <row r="4274" spans="1:15">
      <c r="A4274" t="s">
        <v>4888</v>
      </c>
      <c r="B4274" t="s">
        <v>23513</v>
      </c>
      <c r="C4274" t="s">
        <v>4889</v>
      </c>
      <c r="D4274">
        <v>43</v>
      </c>
      <c r="E4274">
        <v>535</v>
      </c>
      <c r="F4274">
        <v>865</v>
      </c>
      <c r="G4274">
        <v>8124</v>
      </c>
      <c r="H4274">
        <v>0.98469630764475002</v>
      </c>
      <c r="I4274">
        <v>0.99999999999997702</v>
      </c>
      <c r="J4274">
        <v>0.95041217501583097</v>
      </c>
      <c r="K4274" t="s">
        <v>26820</v>
      </c>
      <c r="L4274">
        <v>43</v>
      </c>
      <c r="M4274" t="s">
        <v>5133</v>
      </c>
      <c r="N4274">
        <v>4.9710982658959499E-2</v>
      </c>
      <c r="O4274">
        <v>8.0373831775700899E-2</v>
      </c>
    </row>
    <row r="4275" spans="1:15">
      <c r="A4275" t="s">
        <v>4888</v>
      </c>
      <c r="B4275" t="s">
        <v>23511</v>
      </c>
      <c r="C4275" t="s">
        <v>4889</v>
      </c>
      <c r="D4275">
        <v>755</v>
      </c>
      <c r="E4275">
        <v>6152</v>
      </c>
      <c r="F4275">
        <v>864</v>
      </c>
      <c r="G4275">
        <v>7804</v>
      </c>
      <c r="H4275" s="34">
        <v>4.4022162644845097E-12</v>
      </c>
      <c r="I4275" s="34">
        <v>4.0504503854065399E-10</v>
      </c>
      <c r="J4275" s="34">
        <v>3.4814969552573497E-10</v>
      </c>
      <c r="K4275" t="s">
        <v>26821</v>
      </c>
      <c r="L4275">
        <v>755</v>
      </c>
      <c r="M4275" t="s">
        <v>5133</v>
      </c>
      <c r="N4275">
        <v>0.873842592592593</v>
      </c>
      <c r="O4275">
        <v>0.122724317295189</v>
      </c>
    </row>
    <row r="4276" spans="1:15">
      <c r="A4276" t="s">
        <v>4890</v>
      </c>
      <c r="B4276" t="s">
        <v>23511</v>
      </c>
      <c r="C4276" t="s">
        <v>4891</v>
      </c>
      <c r="D4276">
        <v>5</v>
      </c>
      <c r="E4276">
        <v>6152</v>
      </c>
      <c r="F4276">
        <v>7</v>
      </c>
      <c r="G4276">
        <v>7804</v>
      </c>
      <c r="H4276">
        <v>0.83137607319657303</v>
      </c>
      <c r="I4276">
        <v>0.98923101772060196</v>
      </c>
      <c r="J4276">
        <v>0.85027699355333197</v>
      </c>
      <c r="K4276" t="s">
        <v>26822</v>
      </c>
      <c r="L4276">
        <v>5</v>
      </c>
      <c r="M4276" t="s">
        <v>5133</v>
      </c>
      <c r="N4276">
        <v>0.71428571428571397</v>
      </c>
      <c r="O4276">
        <v>8.1274382314694405E-4</v>
      </c>
    </row>
    <row r="4277" spans="1:15">
      <c r="A4277" t="s">
        <v>4890</v>
      </c>
      <c r="B4277" t="s">
        <v>23513</v>
      </c>
      <c r="C4277" t="s">
        <v>4891</v>
      </c>
      <c r="D4277">
        <v>1</v>
      </c>
      <c r="E4277">
        <v>535</v>
      </c>
      <c r="F4277">
        <v>7</v>
      </c>
      <c r="G4277">
        <v>8124</v>
      </c>
      <c r="H4277">
        <v>0.37938355156400999</v>
      </c>
      <c r="I4277">
        <v>0.99999999999997702</v>
      </c>
      <c r="J4277">
        <v>0.95041217501583097</v>
      </c>
      <c r="K4277" t="s">
        <v>23774</v>
      </c>
      <c r="L4277">
        <v>1</v>
      </c>
      <c r="M4277" t="s">
        <v>5133</v>
      </c>
      <c r="N4277">
        <v>0.14285714285714299</v>
      </c>
      <c r="O4277">
        <v>1.8691588785046699E-3</v>
      </c>
    </row>
    <row r="4278" spans="1:15">
      <c r="A4278" t="s">
        <v>4890</v>
      </c>
      <c r="B4278" t="s">
        <v>23518</v>
      </c>
      <c r="C4278" t="s">
        <v>4891</v>
      </c>
      <c r="D4278">
        <v>1</v>
      </c>
      <c r="E4278">
        <v>787</v>
      </c>
      <c r="F4278">
        <v>7</v>
      </c>
      <c r="G4278">
        <v>7393</v>
      </c>
      <c r="H4278">
        <v>0.54534917443390396</v>
      </c>
      <c r="I4278">
        <v>1</v>
      </c>
      <c r="J4278">
        <v>0.966855260484069</v>
      </c>
      <c r="K4278" t="s">
        <v>23748</v>
      </c>
      <c r="L4278">
        <v>1</v>
      </c>
      <c r="M4278" t="s">
        <v>5133</v>
      </c>
      <c r="N4278">
        <v>0.14285714285714299</v>
      </c>
      <c r="O4278">
        <v>1.27064803049555E-3</v>
      </c>
    </row>
    <row r="4279" spans="1:15">
      <c r="A4279" t="s">
        <v>4892</v>
      </c>
      <c r="B4279" t="s">
        <v>23511</v>
      </c>
      <c r="C4279" t="s">
        <v>4893</v>
      </c>
      <c r="D4279">
        <v>2</v>
      </c>
      <c r="E4279">
        <v>6152</v>
      </c>
      <c r="F4279">
        <v>4</v>
      </c>
      <c r="G4279">
        <v>7804</v>
      </c>
      <c r="H4279">
        <v>0.96811759508681905</v>
      </c>
      <c r="I4279">
        <v>1</v>
      </c>
      <c r="J4279">
        <v>0.85953329234717102</v>
      </c>
      <c r="K4279" t="s">
        <v>26823</v>
      </c>
      <c r="L4279">
        <v>2</v>
      </c>
      <c r="M4279" t="s">
        <v>5133</v>
      </c>
      <c r="N4279">
        <v>0.5</v>
      </c>
      <c r="O4279">
        <v>3.2509752925877802E-4</v>
      </c>
    </row>
    <row r="4280" spans="1:15">
      <c r="A4280" t="s">
        <v>4892</v>
      </c>
      <c r="B4280" t="s">
        <v>23513</v>
      </c>
      <c r="C4280" t="s">
        <v>4893</v>
      </c>
      <c r="D4280">
        <v>1</v>
      </c>
      <c r="E4280">
        <v>535</v>
      </c>
      <c r="F4280">
        <v>4</v>
      </c>
      <c r="G4280">
        <v>8124</v>
      </c>
      <c r="H4280">
        <v>0.23855956797771199</v>
      </c>
      <c r="I4280">
        <v>0.85273230586348503</v>
      </c>
      <c r="J4280">
        <v>0.81044716552199803</v>
      </c>
      <c r="K4280" t="s">
        <v>23774</v>
      </c>
      <c r="L4280">
        <v>1</v>
      </c>
      <c r="M4280" t="s">
        <v>5133</v>
      </c>
      <c r="N4280">
        <v>0.25</v>
      </c>
      <c r="O4280">
        <v>1.8691588785046699E-3</v>
      </c>
    </row>
    <row r="4281" spans="1:15">
      <c r="A4281" t="s">
        <v>4892</v>
      </c>
      <c r="B4281" t="s">
        <v>23518</v>
      </c>
      <c r="C4281" t="s">
        <v>4893</v>
      </c>
      <c r="D4281">
        <v>1</v>
      </c>
      <c r="E4281">
        <v>787</v>
      </c>
      <c r="F4281">
        <v>4</v>
      </c>
      <c r="G4281">
        <v>7393</v>
      </c>
      <c r="H4281">
        <v>0.362574478289521</v>
      </c>
      <c r="I4281">
        <v>1</v>
      </c>
      <c r="J4281">
        <v>0.966855260484069</v>
      </c>
      <c r="K4281" t="s">
        <v>23748</v>
      </c>
      <c r="L4281">
        <v>1</v>
      </c>
      <c r="M4281" t="s">
        <v>5133</v>
      </c>
      <c r="N4281">
        <v>0.25</v>
      </c>
      <c r="O4281">
        <v>1.27064803049555E-3</v>
      </c>
    </row>
    <row r="4282" spans="1:15">
      <c r="A4282" t="s">
        <v>4894</v>
      </c>
      <c r="B4282" t="s">
        <v>23511</v>
      </c>
      <c r="C4282" t="s">
        <v>4895</v>
      </c>
      <c r="D4282">
        <v>4</v>
      </c>
      <c r="E4282">
        <v>6152</v>
      </c>
      <c r="F4282">
        <v>4</v>
      </c>
      <c r="G4282">
        <v>7804</v>
      </c>
      <c r="H4282">
        <v>0.38610601832086699</v>
      </c>
      <c r="I4282">
        <v>0.90829480295553899</v>
      </c>
      <c r="J4282">
        <v>0.78070962240619901</v>
      </c>
      <c r="K4282" t="s">
        <v>26824</v>
      </c>
      <c r="L4282">
        <v>4</v>
      </c>
      <c r="M4282" t="s">
        <v>5133</v>
      </c>
      <c r="N4282">
        <v>1</v>
      </c>
      <c r="O4282">
        <v>6.5019505851755496E-4</v>
      </c>
    </row>
    <row r="4283" spans="1:15">
      <c r="A4283" t="s">
        <v>4896</v>
      </c>
      <c r="B4283" t="s">
        <v>23513</v>
      </c>
      <c r="C4283" t="s">
        <v>4897</v>
      </c>
      <c r="D4283">
        <v>30</v>
      </c>
      <c r="E4283">
        <v>535</v>
      </c>
      <c r="F4283">
        <v>708</v>
      </c>
      <c r="G4283">
        <v>8124</v>
      </c>
      <c r="H4283">
        <v>0.997903191587036</v>
      </c>
      <c r="I4283">
        <v>0.99999999999997702</v>
      </c>
      <c r="J4283">
        <v>0.95041217501583097</v>
      </c>
      <c r="K4283" t="s">
        <v>26825</v>
      </c>
      <c r="L4283">
        <v>30</v>
      </c>
      <c r="M4283" t="s">
        <v>5133</v>
      </c>
      <c r="N4283">
        <v>4.2372881355932202E-2</v>
      </c>
      <c r="O4283">
        <v>5.60747663551402E-2</v>
      </c>
    </row>
    <row r="4284" spans="1:15">
      <c r="A4284" t="s">
        <v>4896</v>
      </c>
      <c r="B4284" t="s">
        <v>23511</v>
      </c>
      <c r="C4284" t="s">
        <v>4897</v>
      </c>
      <c r="D4284">
        <v>638</v>
      </c>
      <c r="E4284">
        <v>6152</v>
      </c>
      <c r="F4284">
        <v>722</v>
      </c>
      <c r="G4284">
        <v>7804</v>
      </c>
      <c r="H4284" s="34">
        <v>1.92270506941557E-12</v>
      </c>
      <c r="I4284" s="34">
        <v>1.85578739298003E-10</v>
      </c>
      <c r="J4284" s="34">
        <v>1.5951110477845E-10</v>
      </c>
      <c r="K4284" t="s">
        <v>26826</v>
      </c>
      <c r="L4284">
        <v>638</v>
      </c>
      <c r="M4284" t="s">
        <v>5133</v>
      </c>
      <c r="N4284">
        <v>0.88365650969529097</v>
      </c>
      <c r="O4284">
        <v>0.10370611183355</v>
      </c>
    </row>
    <row r="4285" spans="1:15">
      <c r="A4285" t="s">
        <v>4896</v>
      </c>
      <c r="B4285" t="s">
        <v>23518</v>
      </c>
      <c r="C4285" t="s">
        <v>4897</v>
      </c>
      <c r="D4285">
        <v>35</v>
      </c>
      <c r="E4285">
        <v>787</v>
      </c>
      <c r="F4285">
        <v>659</v>
      </c>
      <c r="G4285">
        <v>7393</v>
      </c>
      <c r="H4285">
        <v>0.99999984888371696</v>
      </c>
      <c r="I4285">
        <v>1</v>
      </c>
      <c r="J4285">
        <v>0.966855260484069</v>
      </c>
      <c r="K4285" t="s">
        <v>26827</v>
      </c>
      <c r="L4285">
        <v>35</v>
      </c>
      <c r="M4285" t="s">
        <v>5133</v>
      </c>
      <c r="N4285">
        <v>5.31107738998483E-2</v>
      </c>
      <c r="O4285">
        <v>4.4472681067344297E-2</v>
      </c>
    </row>
    <row r="4286" spans="1:15">
      <c r="A4286" t="s">
        <v>4898</v>
      </c>
      <c r="B4286" t="s">
        <v>23511</v>
      </c>
      <c r="C4286" t="s">
        <v>4899</v>
      </c>
      <c r="D4286">
        <v>6</v>
      </c>
      <c r="E4286">
        <v>6152</v>
      </c>
      <c r="F4286">
        <v>7</v>
      </c>
      <c r="G4286">
        <v>7804</v>
      </c>
      <c r="H4286">
        <v>0.54476030000281095</v>
      </c>
      <c r="I4286">
        <v>0.968912233598893</v>
      </c>
      <c r="J4286">
        <v>0.832812322140707</v>
      </c>
      <c r="K4286" t="s">
        <v>26828</v>
      </c>
      <c r="L4286">
        <v>6</v>
      </c>
      <c r="M4286" t="s">
        <v>5133</v>
      </c>
      <c r="N4286">
        <v>0.85714285714285698</v>
      </c>
      <c r="O4286">
        <v>9.7529258777633303E-4</v>
      </c>
    </row>
    <row r="4287" spans="1:15">
      <c r="A4287" t="s">
        <v>4900</v>
      </c>
      <c r="B4287" t="s">
        <v>23518</v>
      </c>
      <c r="C4287" t="s">
        <v>4901</v>
      </c>
      <c r="D4287">
        <v>3</v>
      </c>
      <c r="E4287">
        <v>787</v>
      </c>
      <c r="F4287">
        <v>17</v>
      </c>
      <c r="G4287">
        <v>7393</v>
      </c>
      <c r="H4287">
        <v>0.26860829090490701</v>
      </c>
      <c r="I4287">
        <v>0.97863801257884697</v>
      </c>
      <c r="J4287">
        <v>0.94620131057153301</v>
      </c>
      <c r="K4287" t="s">
        <v>26829</v>
      </c>
      <c r="L4287">
        <v>3</v>
      </c>
      <c r="M4287" t="s">
        <v>5133</v>
      </c>
      <c r="N4287">
        <v>0.17647058823529399</v>
      </c>
      <c r="O4287">
        <v>3.8119440914866601E-3</v>
      </c>
    </row>
    <row r="4288" spans="1:15">
      <c r="A4288" t="s">
        <v>4900</v>
      </c>
      <c r="B4288" t="s">
        <v>23511</v>
      </c>
      <c r="C4288" t="s">
        <v>4901</v>
      </c>
      <c r="D4288">
        <v>12</v>
      </c>
      <c r="E4288">
        <v>6152</v>
      </c>
      <c r="F4288">
        <v>18</v>
      </c>
      <c r="G4288">
        <v>7804</v>
      </c>
      <c r="H4288">
        <v>0.93325437864745397</v>
      </c>
      <c r="I4288">
        <v>1</v>
      </c>
      <c r="J4288">
        <v>0.85953329234717102</v>
      </c>
      <c r="K4288" t="s">
        <v>26830</v>
      </c>
      <c r="L4288">
        <v>12</v>
      </c>
      <c r="M4288" t="s">
        <v>5133</v>
      </c>
      <c r="N4288">
        <v>0.66666666666666696</v>
      </c>
      <c r="O4288">
        <v>1.95058517555267E-3</v>
      </c>
    </row>
    <row r="4289" spans="1:15">
      <c r="A4289" t="s">
        <v>4902</v>
      </c>
      <c r="B4289" t="s">
        <v>23518</v>
      </c>
      <c r="C4289" t="s">
        <v>4903</v>
      </c>
      <c r="D4289">
        <v>2</v>
      </c>
      <c r="E4289">
        <v>787</v>
      </c>
      <c r="F4289">
        <v>7</v>
      </c>
      <c r="G4289">
        <v>7393</v>
      </c>
      <c r="H4289">
        <v>0.16585350806365901</v>
      </c>
      <c r="I4289">
        <v>0.82859402353427802</v>
      </c>
      <c r="J4289">
        <v>0.80113049045977802</v>
      </c>
      <c r="K4289" t="s">
        <v>24762</v>
      </c>
      <c r="L4289">
        <v>2</v>
      </c>
      <c r="M4289" t="s">
        <v>5133</v>
      </c>
      <c r="N4289">
        <v>0.28571428571428598</v>
      </c>
      <c r="O4289">
        <v>2.5412960609911099E-3</v>
      </c>
    </row>
    <row r="4290" spans="1:15">
      <c r="A4290" t="s">
        <v>4902</v>
      </c>
      <c r="B4290" t="s">
        <v>23511</v>
      </c>
      <c r="C4290" t="s">
        <v>4903</v>
      </c>
      <c r="D4290">
        <v>5</v>
      </c>
      <c r="E4290">
        <v>6152</v>
      </c>
      <c r="F4290">
        <v>7</v>
      </c>
      <c r="G4290">
        <v>7804</v>
      </c>
      <c r="H4290">
        <v>0.83137607319657303</v>
      </c>
      <c r="I4290">
        <v>0.98923101772060196</v>
      </c>
      <c r="J4290">
        <v>0.85027699355333197</v>
      </c>
      <c r="K4290" t="s">
        <v>26831</v>
      </c>
      <c r="L4290">
        <v>5</v>
      </c>
      <c r="M4290" t="s">
        <v>5133</v>
      </c>
      <c r="N4290">
        <v>0.71428571428571397</v>
      </c>
      <c r="O4290">
        <v>8.1274382314694405E-4</v>
      </c>
    </row>
    <row r="4291" spans="1:15">
      <c r="A4291" t="s">
        <v>4904</v>
      </c>
      <c r="B4291" t="s">
        <v>23511</v>
      </c>
      <c r="C4291" t="s">
        <v>4905</v>
      </c>
      <c r="D4291">
        <v>18</v>
      </c>
      <c r="E4291">
        <v>6152</v>
      </c>
      <c r="F4291">
        <v>25</v>
      </c>
      <c r="G4291">
        <v>7804</v>
      </c>
      <c r="H4291">
        <v>0.85976280782922199</v>
      </c>
      <c r="I4291">
        <v>1</v>
      </c>
      <c r="J4291">
        <v>0.85953329234717102</v>
      </c>
      <c r="K4291" t="s">
        <v>26832</v>
      </c>
      <c r="L4291">
        <v>18</v>
      </c>
      <c r="M4291" t="s">
        <v>5133</v>
      </c>
      <c r="N4291">
        <v>0.72</v>
      </c>
      <c r="O4291">
        <v>2.9258777633290002E-3</v>
      </c>
    </row>
    <row r="4292" spans="1:15">
      <c r="A4292" t="s">
        <v>4904</v>
      </c>
      <c r="B4292" t="s">
        <v>23513</v>
      </c>
      <c r="C4292" t="s">
        <v>4905</v>
      </c>
      <c r="D4292">
        <v>3</v>
      </c>
      <c r="E4292">
        <v>535</v>
      </c>
      <c r="F4292">
        <v>20</v>
      </c>
      <c r="G4292">
        <v>8124</v>
      </c>
      <c r="H4292">
        <v>0.14100613092595701</v>
      </c>
      <c r="I4292">
        <v>0.67807119738438004</v>
      </c>
      <c r="J4292">
        <v>0.64444712152169303</v>
      </c>
      <c r="K4292" t="s">
        <v>24136</v>
      </c>
      <c r="L4292">
        <v>3</v>
      </c>
      <c r="M4292" t="s">
        <v>5133</v>
      </c>
      <c r="N4292">
        <v>0.15</v>
      </c>
      <c r="O4292">
        <v>5.60747663551402E-3</v>
      </c>
    </row>
    <row r="4293" spans="1:15">
      <c r="A4293" t="s">
        <v>4904</v>
      </c>
      <c r="B4293" t="s">
        <v>23518</v>
      </c>
      <c r="C4293" t="s">
        <v>4905</v>
      </c>
      <c r="D4293">
        <v>1</v>
      </c>
      <c r="E4293">
        <v>787</v>
      </c>
      <c r="F4293">
        <v>23</v>
      </c>
      <c r="G4293">
        <v>7393</v>
      </c>
      <c r="H4293">
        <v>0.92519399918596801</v>
      </c>
      <c r="I4293">
        <v>1</v>
      </c>
      <c r="J4293">
        <v>0.966855260484069</v>
      </c>
      <c r="K4293" t="s">
        <v>26833</v>
      </c>
      <c r="L4293">
        <v>1</v>
      </c>
      <c r="M4293" t="s">
        <v>5133</v>
      </c>
      <c r="N4293">
        <v>4.3478260869565202E-2</v>
      </c>
      <c r="O4293">
        <v>1.27064803049555E-3</v>
      </c>
    </row>
    <row r="4294" spans="1:15">
      <c r="A4294" t="s">
        <v>4906</v>
      </c>
      <c r="B4294" t="s">
        <v>23518</v>
      </c>
      <c r="C4294" t="s">
        <v>4907</v>
      </c>
      <c r="D4294">
        <v>13</v>
      </c>
      <c r="E4294">
        <v>787</v>
      </c>
      <c r="F4294">
        <v>303</v>
      </c>
      <c r="G4294">
        <v>7393</v>
      </c>
      <c r="H4294">
        <v>0.99998608137377998</v>
      </c>
      <c r="I4294">
        <v>1</v>
      </c>
      <c r="J4294">
        <v>0.966855260484069</v>
      </c>
      <c r="K4294" t="s">
        <v>26834</v>
      </c>
      <c r="L4294">
        <v>13</v>
      </c>
      <c r="M4294" t="s">
        <v>5133</v>
      </c>
      <c r="N4294">
        <v>4.2904290429042903E-2</v>
      </c>
      <c r="O4294">
        <v>1.6518424396442199E-2</v>
      </c>
    </row>
    <row r="4295" spans="1:15">
      <c r="A4295" t="s">
        <v>4906</v>
      </c>
      <c r="B4295" t="s">
        <v>23513</v>
      </c>
      <c r="C4295" t="s">
        <v>4907</v>
      </c>
      <c r="D4295">
        <v>24</v>
      </c>
      <c r="E4295">
        <v>535</v>
      </c>
      <c r="F4295">
        <v>327</v>
      </c>
      <c r="G4295">
        <v>8124</v>
      </c>
      <c r="H4295">
        <v>0.318671077962982</v>
      </c>
      <c r="I4295">
        <v>0.97804040131218795</v>
      </c>
      <c r="J4295">
        <v>0.92954150506449396</v>
      </c>
      <c r="K4295" t="s">
        <v>26835</v>
      </c>
      <c r="L4295">
        <v>24</v>
      </c>
      <c r="M4295" t="s">
        <v>5133</v>
      </c>
      <c r="N4295">
        <v>7.3394495412843999E-2</v>
      </c>
      <c r="O4295">
        <v>4.4859813084112098E-2</v>
      </c>
    </row>
    <row r="4296" spans="1:15">
      <c r="A4296" t="s">
        <v>4906</v>
      </c>
      <c r="B4296" t="s">
        <v>23511</v>
      </c>
      <c r="C4296" t="s">
        <v>4907</v>
      </c>
      <c r="D4296">
        <v>278</v>
      </c>
      <c r="E4296">
        <v>6152</v>
      </c>
      <c r="F4296">
        <v>323</v>
      </c>
      <c r="G4296">
        <v>7804</v>
      </c>
      <c r="H4296">
        <v>4.5363885023799798E-4</v>
      </c>
      <c r="I4296">
        <v>6.8708838162970503E-3</v>
      </c>
      <c r="J4296">
        <v>5.9057533879567003E-3</v>
      </c>
      <c r="K4296" t="s">
        <v>26836</v>
      </c>
      <c r="L4296">
        <v>278</v>
      </c>
      <c r="M4296" t="s">
        <v>5133</v>
      </c>
      <c r="N4296">
        <v>0.86068111455108398</v>
      </c>
      <c r="O4296">
        <v>4.5188556566970101E-2</v>
      </c>
    </row>
    <row r="4297" spans="1:15">
      <c r="A4297" t="s">
        <v>4908</v>
      </c>
      <c r="B4297" t="s">
        <v>23511</v>
      </c>
      <c r="C4297" t="s">
        <v>4909</v>
      </c>
      <c r="D4297">
        <v>1</v>
      </c>
      <c r="E4297">
        <v>6152</v>
      </c>
      <c r="F4297">
        <v>1</v>
      </c>
      <c r="G4297">
        <v>7804</v>
      </c>
      <c r="H4297">
        <v>0.788313685289595</v>
      </c>
      <c r="I4297">
        <v>0.968912233598893</v>
      </c>
      <c r="J4297">
        <v>0.832812322140707</v>
      </c>
      <c r="K4297" t="s">
        <v>25221</v>
      </c>
      <c r="L4297">
        <v>1</v>
      </c>
      <c r="M4297" t="s">
        <v>5133</v>
      </c>
      <c r="N4297">
        <v>1</v>
      </c>
      <c r="O4297">
        <v>1.6254876462938901E-4</v>
      </c>
    </row>
    <row r="4298" spans="1:15">
      <c r="A4298" t="s">
        <v>4910</v>
      </c>
      <c r="B4298" t="s">
        <v>23513</v>
      </c>
      <c r="C4298" t="s">
        <v>4911</v>
      </c>
      <c r="D4298">
        <v>2</v>
      </c>
      <c r="E4298">
        <v>535</v>
      </c>
      <c r="F4298">
        <v>7</v>
      </c>
      <c r="G4298">
        <v>8124</v>
      </c>
      <c r="H4298">
        <v>7.2881032852052594E-2</v>
      </c>
      <c r="I4298">
        <v>0.47111571080376702</v>
      </c>
      <c r="J4298">
        <v>0.447754107389148</v>
      </c>
      <c r="K4298" t="s">
        <v>24061</v>
      </c>
      <c r="L4298">
        <v>2</v>
      </c>
      <c r="M4298" t="s">
        <v>5133</v>
      </c>
      <c r="N4298">
        <v>0.28571428571428598</v>
      </c>
      <c r="O4298">
        <v>3.7383177570093499E-3</v>
      </c>
    </row>
    <row r="4299" spans="1:15">
      <c r="A4299" t="s">
        <v>4910</v>
      </c>
      <c r="B4299" t="s">
        <v>23511</v>
      </c>
      <c r="C4299" t="s">
        <v>4911</v>
      </c>
      <c r="D4299">
        <v>4</v>
      </c>
      <c r="E4299">
        <v>6152</v>
      </c>
      <c r="F4299">
        <v>7</v>
      </c>
      <c r="G4299">
        <v>7804</v>
      </c>
      <c r="H4299">
        <v>0.95957928989840302</v>
      </c>
      <c r="I4299">
        <v>1</v>
      </c>
      <c r="J4299">
        <v>0.85953329234717102</v>
      </c>
      <c r="K4299" t="s">
        <v>24060</v>
      </c>
      <c r="L4299">
        <v>4</v>
      </c>
      <c r="M4299" t="s">
        <v>5133</v>
      </c>
      <c r="N4299">
        <v>0.57142857142857095</v>
      </c>
      <c r="O4299">
        <v>6.5019505851755496E-4</v>
      </c>
    </row>
    <row r="4300" spans="1:15">
      <c r="A4300" t="s">
        <v>4912</v>
      </c>
      <c r="B4300" t="s">
        <v>23513</v>
      </c>
      <c r="C4300" t="s">
        <v>4913</v>
      </c>
      <c r="D4300">
        <v>2</v>
      </c>
      <c r="E4300">
        <v>535</v>
      </c>
      <c r="F4300">
        <v>39</v>
      </c>
      <c r="G4300">
        <v>8124</v>
      </c>
      <c r="H4300">
        <v>0.73762186761452897</v>
      </c>
      <c r="I4300">
        <v>0.99999999999997702</v>
      </c>
      <c r="J4300">
        <v>0.95041217501583097</v>
      </c>
      <c r="K4300" t="s">
        <v>26837</v>
      </c>
      <c r="L4300">
        <v>2</v>
      </c>
      <c r="M4300" t="s">
        <v>5133</v>
      </c>
      <c r="N4300">
        <v>5.1282051282051301E-2</v>
      </c>
      <c r="O4300">
        <v>3.7383177570093499E-3</v>
      </c>
    </row>
    <row r="4301" spans="1:15">
      <c r="A4301" t="s">
        <v>4912</v>
      </c>
      <c r="B4301" t="s">
        <v>23511</v>
      </c>
      <c r="C4301" t="s">
        <v>4913</v>
      </c>
      <c r="D4301">
        <v>32</v>
      </c>
      <c r="E4301">
        <v>6152</v>
      </c>
      <c r="F4301">
        <v>36</v>
      </c>
      <c r="G4301">
        <v>7804</v>
      </c>
      <c r="H4301">
        <v>9.5131422185976297E-2</v>
      </c>
      <c r="I4301">
        <v>0.414594445073456</v>
      </c>
      <c r="J4301">
        <v>0.35635772836283602</v>
      </c>
      <c r="K4301" t="s">
        <v>26838</v>
      </c>
      <c r="L4301">
        <v>32</v>
      </c>
      <c r="M4301" t="s">
        <v>5133</v>
      </c>
      <c r="N4301">
        <v>0.88888888888888895</v>
      </c>
      <c r="O4301">
        <v>5.2015604681404396E-3</v>
      </c>
    </row>
    <row r="4302" spans="1:15">
      <c r="A4302" t="s">
        <v>4914</v>
      </c>
      <c r="B4302" t="s">
        <v>23511</v>
      </c>
      <c r="C4302" t="s">
        <v>4915</v>
      </c>
      <c r="D4302">
        <v>27</v>
      </c>
      <c r="E4302">
        <v>6152</v>
      </c>
      <c r="F4302">
        <v>28</v>
      </c>
      <c r="G4302">
        <v>7804</v>
      </c>
      <c r="H4302">
        <v>1.0813784038615999E-2</v>
      </c>
      <c r="I4302">
        <v>8.7990417388941602E-2</v>
      </c>
      <c r="J4302">
        <v>7.5630693153318704E-2</v>
      </c>
      <c r="K4302" t="s">
        <v>26839</v>
      </c>
      <c r="L4302">
        <v>27</v>
      </c>
      <c r="M4302" t="s">
        <v>5133</v>
      </c>
      <c r="N4302">
        <v>0.96428571428571397</v>
      </c>
      <c r="O4302">
        <v>4.3888166449934998E-3</v>
      </c>
    </row>
    <row r="4303" spans="1:15">
      <c r="A4303" t="s">
        <v>4916</v>
      </c>
      <c r="B4303" t="s">
        <v>23511</v>
      </c>
      <c r="C4303" t="s">
        <v>4917</v>
      </c>
      <c r="D4303">
        <v>6</v>
      </c>
      <c r="E4303">
        <v>6152</v>
      </c>
      <c r="F4303">
        <v>6</v>
      </c>
      <c r="G4303">
        <v>7804</v>
      </c>
      <c r="H4303">
        <v>0.23986678822258201</v>
      </c>
      <c r="I4303">
        <v>0.71382528017432401</v>
      </c>
      <c r="J4303">
        <v>0.61355659322887801</v>
      </c>
      <c r="K4303" t="s">
        <v>26840</v>
      </c>
      <c r="L4303">
        <v>6</v>
      </c>
      <c r="M4303" t="s">
        <v>5133</v>
      </c>
      <c r="N4303">
        <v>1</v>
      </c>
      <c r="O4303">
        <v>9.7529258777633303E-4</v>
      </c>
    </row>
    <row r="4304" spans="1:15">
      <c r="A4304" t="s">
        <v>4918</v>
      </c>
      <c r="B4304" t="s">
        <v>23511</v>
      </c>
      <c r="C4304" t="s">
        <v>4919</v>
      </c>
      <c r="D4304">
        <v>9</v>
      </c>
      <c r="E4304">
        <v>6152</v>
      </c>
      <c r="F4304">
        <v>9</v>
      </c>
      <c r="G4304">
        <v>7804</v>
      </c>
      <c r="H4304">
        <v>0.117423000773971</v>
      </c>
      <c r="I4304">
        <v>0.47842873658393897</v>
      </c>
      <c r="J4304">
        <v>0.41122542710949</v>
      </c>
      <c r="K4304" t="s">
        <v>26841</v>
      </c>
      <c r="L4304">
        <v>9</v>
      </c>
      <c r="M4304" t="s">
        <v>5133</v>
      </c>
      <c r="N4304">
        <v>1</v>
      </c>
      <c r="O4304">
        <v>1.4629388816645001E-3</v>
      </c>
    </row>
    <row r="4305" spans="1:15">
      <c r="A4305" t="s">
        <v>4920</v>
      </c>
      <c r="B4305" t="s">
        <v>23518</v>
      </c>
      <c r="C4305" t="s">
        <v>4921</v>
      </c>
      <c r="D4305">
        <v>1</v>
      </c>
      <c r="E4305">
        <v>787</v>
      </c>
      <c r="F4305">
        <v>175</v>
      </c>
      <c r="G4305">
        <v>7393</v>
      </c>
      <c r="H4305">
        <v>0.99999999782597504</v>
      </c>
      <c r="I4305">
        <v>1</v>
      </c>
      <c r="J4305">
        <v>0.966855260484069</v>
      </c>
      <c r="K4305" t="s">
        <v>26842</v>
      </c>
      <c r="L4305">
        <v>1</v>
      </c>
      <c r="M4305" t="s">
        <v>5133</v>
      </c>
      <c r="N4305">
        <v>5.7142857142857099E-3</v>
      </c>
      <c r="O4305">
        <v>1.27064803049555E-3</v>
      </c>
    </row>
    <row r="4306" spans="1:15">
      <c r="A4306" t="s">
        <v>4920</v>
      </c>
      <c r="B4306" t="s">
        <v>23511</v>
      </c>
      <c r="C4306" t="s">
        <v>4921</v>
      </c>
      <c r="D4306">
        <v>176</v>
      </c>
      <c r="E4306">
        <v>6152</v>
      </c>
      <c r="F4306">
        <v>186</v>
      </c>
      <c r="G4306">
        <v>7804</v>
      </c>
      <c r="H4306" s="34">
        <v>1.14054191749456E-9</v>
      </c>
      <c r="I4306" s="34">
        <v>6.9201570186533002E-8</v>
      </c>
      <c r="J4306" s="34">
        <v>5.9481053458024499E-8</v>
      </c>
      <c r="K4306" t="s">
        <v>26843</v>
      </c>
      <c r="L4306">
        <v>176</v>
      </c>
      <c r="M4306" t="s">
        <v>5133</v>
      </c>
      <c r="N4306">
        <v>0.94623655913978499</v>
      </c>
      <c r="O4306">
        <v>2.86085825747724E-2</v>
      </c>
    </row>
    <row r="4307" spans="1:15">
      <c r="A4307" t="s">
        <v>4920</v>
      </c>
      <c r="B4307" t="s">
        <v>23513</v>
      </c>
      <c r="C4307" t="s">
        <v>4921</v>
      </c>
      <c r="D4307">
        <v>8</v>
      </c>
      <c r="E4307">
        <v>535</v>
      </c>
      <c r="F4307">
        <v>196</v>
      </c>
      <c r="G4307">
        <v>8124</v>
      </c>
      <c r="H4307">
        <v>0.951004948950818</v>
      </c>
      <c r="I4307">
        <v>0.99999999999997702</v>
      </c>
      <c r="J4307">
        <v>0.95041217501583097</v>
      </c>
      <c r="K4307" t="s">
        <v>26844</v>
      </c>
      <c r="L4307">
        <v>8</v>
      </c>
      <c r="M4307" t="s">
        <v>5133</v>
      </c>
      <c r="N4307">
        <v>4.08163265306122E-2</v>
      </c>
      <c r="O4307">
        <v>1.4953271028037399E-2</v>
      </c>
    </row>
    <row r="4308" spans="1:15">
      <c r="A4308" t="s">
        <v>4922</v>
      </c>
      <c r="B4308" t="s">
        <v>23513</v>
      </c>
      <c r="C4308" t="s">
        <v>4923</v>
      </c>
      <c r="D4308">
        <v>3</v>
      </c>
      <c r="E4308">
        <v>535</v>
      </c>
      <c r="F4308">
        <v>57</v>
      </c>
      <c r="G4308">
        <v>8124</v>
      </c>
      <c r="H4308">
        <v>0.73437280330023702</v>
      </c>
      <c r="I4308">
        <v>0.99999999999997702</v>
      </c>
      <c r="J4308">
        <v>0.95041217501583097</v>
      </c>
      <c r="K4308" t="s">
        <v>24136</v>
      </c>
      <c r="L4308">
        <v>3</v>
      </c>
      <c r="M4308" t="s">
        <v>5133</v>
      </c>
      <c r="N4308">
        <v>5.2631578947368397E-2</v>
      </c>
      <c r="O4308">
        <v>5.60747663551402E-3</v>
      </c>
    </row>
    <row r="4309" spans="1:15">
      <c r="A4309" t="s">
        <v>4922</v>
      </c>
      <c r="B4309" t="s">
        <v>23511</v>
      </c>
      <c r="C4309" t="s">
        <v>4923</v>
      </c>
      <c r="D4309">
        <v>56</v>
      </c>
      <c r="E4309">
        <v>6152</v>
      </c>
      <c r="F4309">
        <v>58</v>
      </c>
      <c r="G4309">
        <v>7804</v>
      </c>
      <c r="H4309">
        <v>1.3297833236764199E-4</v>
      </c>
      <c r="I4309">
        <v>2.5006064384395601E-3</v>
      </c>
      <c r="J4309">
        <v>2.1493544848964902E-3</v>
      </c>
      <c r="K4309" t="s">
        <v>26845</v>
      </c>
      <c r="L4309">
        <v>56</v>
      </c>
      <c r="M4309" t="s">
        <v>5133</v>
      </c>
      <c r="N4309">
        <v>0.96551724137931005</v>
      </c>
      <c r="O4309">
        <v>9.10273081924577E-3</v>
      </c>
    </row>
    <row r="4310" spans="1:15">
      <c r="A4310" t="s">
        <v>4924</v>
      </c>
      <c r="B4310" t="s">
        <v>23511</v>
      </c>
      <c r="C4310" t="s">
        <v>4925</v>
      </c>
      <c r="D4310">
        <v>1</v>
      </c>
      <c r="E4310">
        <v>6152</v>
      </c>
      <c r="F4310">
        <v>1</v>
      </c>
      <c r="G4310">
        <v>7804</v>
      </c>
      <c r="H4310">
        <v>0.788313685289595</v>
      </c>
      <c r="I4310">
        <v>0.968912233598893</v>
      </c>
      <c r="J4310">
        <v>0.832812322140707</v>
      </c>
      <c r="K4310" t="s">
        <v>26846</v>
      </c>
      <c r="L4310">
        <v>1</v>
      </c>
      <c r="M4310" t="s">
        <v>5133</v>
      </c>
      <c r="N4310">
        <v>1</v>
      </c>
      <c r="O4310">
        <v>1.6254876462938901E-4</v>
      </c>
    </row>
    <row r="4311" spans="1:15">
      <c r="A4311" t="s">
        <v>4926</v>
      </c>
      <c r="B4311" t="s">
        <v>23511</v>
      </c>
      <c r="C4311" t="s">
        <v>4927</v>
      </c>
      <c r="D4311">
        <v>6</v>
      </c>
      <c r="E4311">
        <v>6152</v>
      </c>
      <c r="F4311">
        <v>8</v>
      </c>
      <c r="G4311">
        <v>7804</v>
      </c>
      <c r="H4311">
        <v>0.77072248517942499</v>
      </c>
      <c r="I4311">
        <v>0.968912233598893</v>
      </c>
      <c r="J4311">
        <v>0.832812322140707</v>
      </c>
      <c r="K4311" t="s">
        <v>26847</v>
      </c>
      <c r="L4311">
        <v>6</v>
      </c>
      <c r="M4311" t="s">
        <v>5133</v>
      </c>
      <c r="N4311">
        <v>0.75</v>
      </c>
      <c r="O4311">
        <v>9.7529258777633303E-4</v>
      </c>
    </row>
    <row r="4312" spans="1:15">
      <c r="A4312" t="s">
        <v>4928</v>
      </c>
      <c r="B4312" t="s">
        <v>23518</v>
      </c>
      <c r="C4312" t="s">
        <v>4929</v>
      </c>
      <c r="D4312">
        <v>10</v>
      </c>
      <c r="E4312">
        <v>787</v>
      </c>
      <c r="F4312">
        <v>316</v>
      </c>
      <c r="G4312">
        <v>7393</v>
      </c>
      <c r="H4312">
        <v>0.99999988853864097</v>
      </c>
      <c r="I4312">
        <v>1</v>
      </c>
      <c r="J4312">
        <v>0.966855260484069</v>
      </c>
      <c r="K4312" t="s">
        <v>26848</v>
      </c>
      <c r="L4312">
        <v>10</v>
      </c>
      <c r="M4312" t="s">
        <v>5133</v>
      </c>
      <c r="N4312">
        <v>3.1645569620253201E-2</v>
      </c>
      <c r="O4312">
        <v>1.2706480304955499E-2</v>
      </c>
    </row>
    <row r="4313" spans="1:15">
      <c r="A4313" t="s">
        <v>4928</v>
      </c>
      <c r="B4313" t="s">
        <v>23511</v>
      </c>
      <c r="C4313" t="s">
        <v>4929</v>
      </c>
      <c r="D4313">
        <v>344</v>
      </c>
      <c r="E4313">
        <v>6152</v>
      </c>
      <c r="F4313">
        <v>396</v>
      </c>
      <c r="G4313">
        <v>7804</v>
      </c>
      <c r="H4313" s="34">
        <v>1.6379661616327801E-5</v>
      </c>
      <c r="I4313">
        <v>4.37012923069777E-4</v>
      </c>
      <c r="J4313">
        <v>3.7562715656442599E-4</v>
      </c>
      <c r="K4313" t="s">
        <v>26849</v>
      </c>
      <c r="L4313">
        <v>344</v>
      </c>
      <c r="M4313" t="s">
        <v>5133</v>
      </c>
      <c r="N4313">
        <v>0.86868686868686895</v>
      </c>
      <c r="O4313">
        <v>5.5916775032509802E-2</v>
      </c>
    </row>
    <row r="4314" spans="1:15">
      <c r="A4314" t="s">
        <v>4928</v>
      </c>
      <c r="B4314" t="s">
        <v>23513</v>
      </c>
      <c r="C4314" t="s">
        <v>4929</v>
      </c>
      <c r="D4314">
        <v>29</v>
      </c>
      <c r="E4314">
        <v>535</v>
      </c>
      <c r="F4314">
        <v>412</v>
      </c>
      <c r="G4314">
        <v>8124</v>
      </c>
      <c r="H4314">
        <v>0.38085418859895698</v>
      </c>
      <c r="I4314">
        <v>0.99999999999997702</v>
      </c>
      <c r="J4314">
        <v>0.95041217501583097</v>
      </c>
      <c r="K4314" t="s">
        <v>26850</v>
      </c>
      <c r="L4314">
        <v>29</v>
      </c>
      <c r="M4314" t="s">
        <v>5133</v>
      </c>
      <c r="N4314">
        <v>7.0388349514563103E-2</v>
      </c>
      <c r="O4314">
        <v>5.4205607476635498E-2</v>
      </c>
    </row>
    <row r="4315" spans="1:15">
      <c r="A4315" t="s">
        <v>4930</v>
      </c>
      <c r="B4315" t="s">
        <v>23511</v>
      </c>
      <c r="C4315" t="s">
        <v>4931</v>
      </c>
      <c r="D4315">
        <v>62</v>
      </c>
      <c r="E4315">
        <v>6152</v>
      </c>
      <c r="F4315">
        <v>64</v>
      </c>
      <c r="G4315">
        <v>7804</v>
      </c>
      <c r="H4315" s="34">
        <v>3.8037990678464402E-5</v>
      </c>
      <c r="I4315">
        <v>8.6485916450226895E-4</v>
      </c>
      <c r="J4315">
        <v>7.4337524508125803E-4</v>
      </c>
      <c r="K4315" t="s">
        <v>26851</v>
      </c>
      <c r="L4315">
        <v>62</v>
      </c>
      <c r="M4315" t="s">
        <v>5133</v>
      </c>
      <c r="N4315">
        <v>0.96875</v>
      </c>
      <c r="O4315">
        <v>1.00780234070221E-2</v>
      </c>
    </row>
    <row r="4316" spans="1:15">
      <c r="A4316" t="s">
        <v>4932</v>
      </c>
      <c r="B4316" t="s">
        <v>23518</v>
      </c>
      <c r="C4316" t="s">
        <v>4933</v>
      </c>
      <c r="D4316">
        <v>8</v>
      </c>
      <c r="E4316">
        <v>787</v>
      </c>
      <c r="F4316">
        <v>75</v>
      </c>
      <c r="G4316">
        <v>7393</v>
      </c>
      <c r="H4316">
        <v>0.55325333872617699</v>
      </c>
      <c r="I4316">
        <v>1</v>
      </c>
      <c r="J4316">
        <v>0.966855260484069</v>
      </c>
      <c r="K4316" t="s">
        <v>26852</v>
      </c>
      <c r="L4316">
        <v>8</v>
      </c>
      <c r="M4316" t="s">
        <v>5133</v>
      </c>
      <c r="N4316">
        <v>0.10666666666666701</v>
      </c>
      <c r="O4316">
        <v>1.01651842439644E-2</v>
      </c>
    </row>
    <row r="4317" spans="1:15">
      <c r="A4317" t="s">
        <v>4932</v>
      </c>
      <c r="B4317" t="s">
        <v>23511</v>
      </c>
      <c r="C4317" t="s">
        <v>4933</v>
      </c>
      <c r="D4317">
        <v>84</v>
      </c>
      <c r="E4317">
        <v>6152</v>
      </c>
      <c r="F4317">
        <v>95</v>
      </c>
      <c r="G4317">
        <v>7804</v>
      </c>
      <c r="H4317">
        <v>1.0977840223208E-2</v>
      </c>
      <c r="I4317">
        <v>8.8805946587907206E-2</v>
      </c>
      <c r="J4317">
        <v>7.6331667650710894E-2</v>
      </c>
      <c r="K4317" t="s">
        <v>26853</v>
      </c>
      <c r="L4317">
        <v>84</v>
      </c>
      <c r="M4317" t="s">
        <v>5133</v>
      </c>
      <c r="N4317">
        <v>0.884210526315789</v>
      </c>
      <c r="O4317">
        <v>1.3654096228868699E-2</v>
      </c>
    </row>
    <row r="4318" spans="1:15">
      <c r="A4318" t="s">
        <v>4934</v>
      </c>
      <c r="B4318" t="s">
        <v>23511</v>
      </c>
      <c r="C4318" t="s">
        <v>4935</v>
      </c>
      <c r="D4318">
        <v>41</v>
      </c>
      <c r="E4318">
        <v>6152</v>
      </c>
      <c r="F4318">
        <v>46</v>
      </c>
      <c r="G4318">
        <v>7804</v>
      </c>
      <c r="H4318">
        <v>5.51676121810247E-2</v>
      </c>
      <c r="I4318">
        <v>0.29247449753483501</v>
      </c>
      <c r="J4318">
        <v>0.25139156779370098</v>
      </c>
      <c r="K4318" t="s">
        <v>26854</v>
      </c>
      <c r="L4318">
        <v>41</v>
      </c>
      <c r="M4318" t="s">
        <v>5133</v>
      </c>
      <c r="N4318">
        <v>0.89130434782608703</v>
      </c>
      <c r="O4318">
        <v>6.6644993498049402E-3</v>
      </c>
    </row>
    <row r="4319" spans="1:15">
      <c r="A4319" t="s">
        <v>4934</v>
      </c>
      <c r="B4319" t="s">
        <v>23518</v>
      </c>
      <c r="C4319" t="s">
        <v>4935</v>
      </c>
      <c r="D4319">
        <v>3</v>
      </c>
      <c r="E4319">
        <v>787</v>
      </c>
      <c r="F4319">
        <v>35</v>
      </c>
      <c r="G4319">
        <v>7393</v>
      </c>
      <c r="H4319">
        <v>0.73573886474781602</v>
      </c>
      <c r="I4319">
        <v>1</v>
      </c>
      <c r="J4319">
        <v>0.966855260484069</v>
      </c>
      <c r="K4319" t="s">
        <v>26855</v>
      </c>
      <c r="L4319">
        <v>3</v>
      </c>
      <c r="M4319" t="s">
        <v>5133</v>
      </c>
      <c r="N4319">
        <v>8.5714285714285701E-2</v>
      </c>
      <c r="O4319">
        <v>3.8119440914866601E-3</v>
      </c>
    </row>
    <row r="4320" spans="1:15">
      <c r="A4320" t="s">
        <v>4936</v>
      </c>
      <c r="B4320" t="s">
        <v>23511</v>
      </c>
      <c r="C4320" t="s">
        <v>4937</v>
      </c>
      <c r="D4320">
        <v>11</v>
      </c>
      <c r="E4320">
        <v>6152</v>
      </c>
      <c r="F4320">
        <v>13</v>
      </c>
      <c r="G4320">
        <v>7804</v>
      </c>
      <c r="H4320">
        <v>0.459148321456053</v>
      </c>
      <c r="I4320">
        <v>0.96083957126938102</v>
      </c>
      <c r="J4320">
        <v>0.82587360011061495</v>
      </c>
      <c r="K4320" t="s">
        <v>26856</v>
      </c>
      <c r="L4320">
        <v>11</v>
      </c>
      <c r="M4320" t="s">
        <v>5133</v>
      </c>
      <c r="N4320">
        <v>0.84615384615384603</v>
      </c>
      <c r="O4320">
        <v>1.78803641092328E-3</v>
      </c>
    </row>
    <row r="4321" spans="1:15">
      <c r="A4321" t="s">
        <v>4938</v>
      </c>
      <c r="B4321" t="s">
        <v>23511</v>
      </c>
      <c r="C4321" t="s">
        <v>4939</v>
      </c>
      <c r="D4321">
        <v>91</v>
      </c>
      <c r="E4321">
        <v>6152</v>
      </c>
      <c r="F4321">
        <v>107</v>
      </c>
      <c r="G4321">
        <v>7804</v>
      </c>
      <c r="H4321">
        <v>6.7282688941109906E-2</v>
      </c>
      <c r="I4321">
        <v>0.33609671030722899</v>
      </c>
      <c r="J4321">
        <v>0.28888631195742598</v>
      </c>
      <c r="K4321" t="s">
        <v>26857</v>
      </c>
      <c r="L4321">
        <v>91</v>
      </c>
      <c r="M4321" t="s">
        <v>5133</v>
      </c>
      <c r="N4321">
        <v>0.85046728971962604</v>
      </c>
      <c r="O4321">
        <v>1.47919375812744E-2</v>
      </c>
    </row>
    <row r="4322" spans="1:15">
      <c r="A4322" t="s">
        <v>4938</v>
      </c>
      <c r="B4322" t="s">
        <v>23513</v>
      </c>
      <c r="C4322" t="s">
        <v>4939</v>
      </c>
      <c r="D4322">
        <v>3</v>
      </c>
      <c r="E4322">
        <v>535</v>
      </c>
      <c r="F4322">
        <v>115</v>
      </c>
      <c r="G4322">
        <v>8124</v>
      </c>
      <c r="H4322">
        <v>0.98401953432504696</v>
      </c>
      <c r="I4322">
        <v>0.99999999999997702</v>
      </c>
      <c r="J4322">
        <v>0.95041217501583097</v>
      </c>
      <c r="K4322" t="s">
        <v>26858</v>
      </c>
      <c r="L4322">
        <v>3</v>
      </c>
      <c r="M4322" t="s">
        <v>5133</v>
      </c>
      <c r="N4322">
        <v>2.6086956521739101E-2</v>
      </c>
      <c r="O4322">
        <v>5.60747663551402E-3</v>
      </c>
    </row>
    <row r="4323" spans="1:15">
      <c r="A4323" t="s">
        <v>4938</v>
      </c>
      <c r="B4323" t="s">
        <v>23518</v>
      </c>
      <c r="C4323" t="s">
        <v>4939</v>
      </c>
      <c r="D4323">
        <v>4</v>
      </c>
      <c r="E4323">
        <v>787</v>
      </c>
      <c r="F4323">
        <v>85</v>
      </c>
      <c r="G4323">
        <v>7393</v>
      </c>
      <c r="H4323">
        <v>0.98441585896666906</v>
      </c>
      <c r="I4323">
        <v>1</v>
      </c>
      <c r="J4323">
        <v>0.966855260484069</v>
      </c>
      <c r="K4323" t="s">
        <v>26859</v>
      </c>
      <c r="L4323">
        <v>4</v>
      </c>
      <c r="M4323" t="s">
        <v>5133</v>
      </c>
      <c r="N4323">
        <v>4.7058823529411799E-2</v>
      </c>
      <c r="O4323">
        <v>5.0825921219822103E-3</v>
      </c>
    </row>
    <row r="4324" spans="1:15">
      <c r="A4324" t="s">
        <v>4940</v>
      </c>
      <c r="B4324" t="s">
        <v>23518</v>
      </c>
      <c r="C4324" t="s">
        <v>4941</v>
      </c>
      <c r="D4324">
        <v>2</v>
      </c>
      <c r="E4324">
        <v>787</v>
      </c>
      <c r="F4324">
        <v>93</v>
      </c>
      <c r="G4324">
        <v>7393</v>
      </c>
      <c r="H4324">
        <v>0.99967536705350402</v>
      </c>
      <c r="I4324">
        <v>1</v>
      </c>
      <c r="J4324">
        <v>0.966855260484069</v>
      </c>
      <c r="K4324" t="s">
        <v>25436</v>
      </c>
      <c r="L4324">
        <v>2</v>
      </c>
      <c r="M4324" t="s">
        <v>5133</v>
      </c>
      <c r="N4324">
        <v>2.1505376344085999E-2</v>
      </c>
      <c r="O4324">
        <v>2.5412960609911099E-3</v>
      </c>
    </row>
    <row r="4325" spans="1:15">
      <c r="A4325" t="s">
        <v>4940</v>
      </c>
      <c r="B4325" t="s">
        <v>23513</v>
      </c>
      <c r="C4325" t="s">
        <v>4941</v>
      </c>
      <c r="D4325">
        <v>2</v>
      </c>
      <c r="E4325">
        <v>535</v>
      </c>
      <c r="F4325">
        <v>122</v>
      </c>
      <c r="G4325">
        <v>8124</v>
      </c>
      <c r="H4325">
        <v>0.997755931374946</v>
      </c>
      <c r="I4325">
        <v>0.99999999999997702</v>
      </c>
      <c r="J4325">
        <v>0.95041217501583097</v>
      </c>
      <c r="K4325" t="s">
        <v>23546</v>
      </c>
      <c r="L4325">
        <v>2</v>
      </c>
      <c r="M4325" t="s">
        <v>5133</v>
      </c>
      <c r="N4325">
        <v>1.63934426229508E-2</v>
      </c>
      <c r="O4325">
        <v>3.7383177570093499E-3</v>
      </c>
    </row>
    <row r="4326" spans="1:15">
      <c r="A4326" t="s">
        <v>4940</v>
      </c>
      <c r="B4326" t="s">
        <v>23511</v>
      </c>
      <c r="C4326" t="s">
        <v>4941</v>
      </c>
      <c r="D4326">
        <v>116</v>
      </c>
      <c r="E4326">
        <v>6152</v>
      </c>
      <c r="F4326">
        <v>121</v>
      </c>
      <c r="G4326">
        <v>7804</v>
      </c>
      <c r="H4326" s="34">
        <v>8.8042317850146297E-8</v>
      </c>
      <c r="I4326" s="34">
        <v>3.7335461409829902E-6</v>
      </c>
      <c r="J4326" s="34">
        <v>3.20910720668919E-6</v>
      </c>
      <c r="K4326" t="s">
        <v>26860</v>
      </c>
      <c r="L4326">
        <v>116</v>
      </c>
      <c r="M4326" t="s">
        <v>5133</v>
      </c>
      <c r="N4326">
        <v>0.95867768595041303</v>
      </c>
      <c r="O4326">
        <v>1.8855656697009102E-2</v>
      </c>
    </row>
    <row r="4327" spans="1:15">
      <c r="A4327" t="s">
        <v>4942</v>
      </c>
      <c r="B4327" t="s">
        <v>23511</v>
      </c>
      <c r="C4327" t="s">
        <v>4943</v>
      </c>
      <c r="D4327">
        <v>64</v>
      </c>
      <c r="E4327">
        <v>6152</v>
      </c>
      <c r="F4327">
        <v>67</v>
      </c>
      <c r="G4327">
        <v>7804</v>
      </c>
      <c r="H4327">
        <v>1.26378909832606E-4</v>
      </c>
      <c r="I4327">
        <v>2.4429431002481899E-3</v>
      </c>
      <c r="J4327">
        <v>2.09979092597313E-3</v>
      </c>
      <c r="K4327" t="s">
        <v>26861</v>
      </c>
      <c r="L4327">
        <v>64</v>
      </c>
      <c r="M4327" t="s">
        <v>5133</v>
      </c>
      <c r="N4327">
        <v>0.95522388059701502</v>
      </c>
      <c r="O4327">
        <v>1.04031209362809E-2</v>
      </c>
    </row>
    <row r="4328" spans="1:15">
      <c r="A4328" t="s">
        <v>4942</v>
      </c>
      <c r="B4328" t="s">
        <v>23518</v>
      </c>
      <c r="C4328" t="s">
        <v>4943</v>
      </c>
      <c r="D4328">
        <v>2</v>
      </c>
      <c r="E4328">
        <v>787</v>
      </c>
      <c r="F4328">
        <v>60</v>
      </c>
      <c r="G4328">
        <v>7393</v>
      </c>
      <c r="H4328">
        <v>0.99068705192925099</v>
      </c>
      <c r="I4328">
        <v>1</v>
      </c>
      <c r="J4328">
        <v>0.966855260484069</v>
      </c>
      <c r="K4328" t="s">
        <v>25436</v>
      </c>
      <c r="L4328">
        <v>2</v>
      </c>
      <c r="M4328" t="s">
        <v>5133</v>
      </c>
      <c r="N4328">
        <v>3.3333333333333298E-2</v>
      </c>
      <c r="O4328">
        <v>2.5412960609911099E-3</v>
      </c>
    </row>
    <row r="4329" spans="1:15">
      <c r="A4329" t="s">
        <v>4944</v>
      </c>
      <c r="B4329" t="s">
        <v>23513</v>
      </c>
      <c r="C4329" t="s">
        <v>4945</v>
      </c>
      <c r="D4329">
        <v>37</v>
      </c>
      <c r="E4329">
        <v>535</v>
      </c>
      <c r="F4329">
        <v>886</v>
      </c>
      <c r="G4329">
        <v>8124</v>
      </c>
      <c r="H4329">
        <v>0.99953419147365496</v>
      </c>
      <c r="I4329">
        <v>0.99999999999997702</v>
      </c>
      <c r="J4329">
        <v>0.95041217501583097</v>
      </c>
      <c r="K4329" t="s">
        <v>26862</v>
      </c>
      <c r="L4329">
        <v>37</v>
      </c>
      <c r="M4329" t="s">
        <v>5133</v>
      </c>
      <c r="N4329">
        <v>4.17607223476298E-2</v>
      </c>
      <c r="O4329">
        <v>6.9158878504672894E-2</v>
      </c>
    </row>
    <row r="4330" spans="1:15">
      <c r="A4330" t="s">
        <v>4944</v>
      </c>
      <c r="B4330" t="s">
        <v>23511</v>
      </c>
      <c r="C4330" t="s">
        <v>4945</v>
      </c>
      <c r="D4330">
        <v>779</v>
      </c>
      <c r="E4330">
        <v>6152</v>
      </c>
      <c r="F4330">
        <v>876</v>
      </c>
      <c r="G4330">
        <v>7804</v>
      </c>
      <c r="H4330" s="34">
        <v>9.3710883012641296E-17</v>
      </c>
      <c r="I4330" s="34">
        <v>1.61856779519202E-14</v>
      </c>
      <c r="J4330" s="34">
        <v>1.3912129058885E-14</v>
      </c>
      <c r="K4330" t="s">
        <v>26863</v>
      </c>
      <c r="L4330">
        <v>779</v>
      </c>
      <c r="M4330" t="s">
        <v>5133</v>
      </c>
      <c r="N4330">
        <v>0.88926940639269403</v>
      </c>
      <c r="O4330">
        <v>0.126625487646294</v>
      </c>
    </row>
    <row r="4331" spans="1:15">
      <c r="A4331" t="s">
        <v>4944</v>
      </c>
      <c r="B4331" t="s">
        <v>23518</v>
      </c>
      <c r="C4331" t="s">
        <v>4945</v>
      </c>
      <c r="D4331">
        <v>42</v>
      </c>
      <c r="E4331">
        <v>787</v>
      </c>
      <c r="F4331">
        <v>774</v>
      </c>
      <c r="G4331">
        <v>7393</v>
      </c>
      <c r="H4331">
        <v>0.99999997459795298</v>
      </c>
      <c r="I4331">
        <v>1</v>
      </c>
      <c r="J4331">
        <v>0.966855260484069</v>
      </c>
      <c r="K4331" t="s">
        <v>26864</v>
      </c>
      <c r="L4331">
        <v>42</v>
      </c>
      <c r="M4331" t="s">
        <v>5133</v>
      </c>
      <c r="N4331">
        <v>5.4263565891472902E-2</v>
      </c>
      <c r="O4331">
        <v>5.3367217280813201E-2</v>
      </c>
    </row>
    <row r="4332" spans="1:15">
      <c r="A4332" t="s">
        <v>4946</v>
      </c>
      <c r="B4332" t="s">
        <v>23518</v>
      </c>
      <c r="C4332" t="s">
        <v>4947</v>
      </c>
      <c r="D4332">
        <v>21</v>
      </c>
      <c r="E4332">
        <v>787</v>
      </c>
      <c r="F4332">
        <v>270</v>
      </c>
      <c r="G4332">
        <v>7393</v>
      </c>
      <c r="H4332">
        <v>0.95614995511005296</v>
      </c>
      <c r="I4332">
        <v>1</v>
      </c>
      <c r="J4332">
        <v>0.966855260484069</v>
      </c>
      <c r="K4332" t="s">
        <v>26865</v>
      </c>
      <c r="L4332">
        <v>21</v>
      </c>
      <c r="M4332" t="s">
        <v>5133</v>
      </c>
      <c r="N4332">
        <v>7.7777777777777807E-2</v>
      </c>
      <c r="O4332">
        <v>2.66836086404066E-2</v>
      </c>
    </row>
    <row r="4333" spans="1:15">
      <c r="A4333" t="s">
        <v>4946</v>
      </c>
      <c r="B4333" t="s">
        <v>23511</v>
      </c>
      <c r="C4333" t="s">
        <v>4947</v>
      </c>
      <c r="D4333">
        <v>275</v>
      </c>
      <c r="E4333">
        <v>6152</v>
      </c>
      <c r="F4333">
        <v>307</v>
      </c>
      <c r="G4333">
        <v>7804</v>
      </c>
      <c r="H4333" s="34">
        <v>3.1818115616145699E-7</v>
      </c>
      <c r="I4333" s="34">
        <v>1.2048051855421299E-5</v>
      </c>
      <c r="J4333" s="34">
        <v>1.03557016776597E-5</v>
      </c>
      <c r="K4333" t="s">
        <v>26866</v>
      </c>
      <c r="L4333">
        <v>275</v>
      </c>
      <c r="M4333" t="s">
        <v>5133</v>
      </c>
      <c r="N4333">
        <v>0.89576547231270398</v>
      </c>
      <c r="O4333">
        <v>4.4700910273081901E-2</v>
      </c>
    </row>
    <row r="4334" spans="1:15">
      <c r="A4334" t="s">
        <v>4946</v>
      </c>
      <c r="B4334" t="s">
        <v>23513</v>
      </c>
      <c r="C4334" t="s">
        <v>4947</v>
      </c>
      <c r="D4334">
        <v>10</v>
      </c>
      <c r="E4334">
        <v>535</v>
      </c>
      <c r="F4334">
        <v>311</v>
      </c>
      <c r="G4334">
        <v>8124</v>
      </c>
      <c r="H4334">
        <v>0.99741743064616295</v>
      </c>
      <c r="I4334">
        <v>0.99999999999997702</v>
      </c>
      <c r="J4334">
        <v>0.95041217501583097</v>
      </c>
      <c r="K4334" t="s">
        <v>26867</v>
      </c>
      <c r="L4334">
        <v>10</v>
      </c>
      <c r="M4334" t="s">
        <v>5133</v>
      </c>
      <c r="N4334">
        <v>3.2154340836012901E-2</v>
      </c>
      <c r="O4334">
        <v>1.86915887850467E-2</v>
      </c>
    </row>
    <row r="4335" spans="1:15">
      <c r="A4335" t="s">
        <v>4948</v>
      </c>
      <c r="B4335" t="s">
        <v>23513</v>
      </c>
      <c r="C4335" t="s">
        <v>4949</v>
      </c>
      <c r="D4335">
        <v>6</v>
      </c>
      <c r="E4335">
        <v>535</v>
      </c>
      <c r="F4335">
        <v>128</v>
      </c>
      <c r="G4335">
        <v>8124</v>
      </c>
      <c r="H4335">
        <v>0.856014476452576</v>
      </c>
      <c r="I4335">
        <v>0.99999999999997702</v>
      </c>
      <c r="J4335">
        <v>0.95041217501583097</v>
      </c>
      <c r="K4335" t="s">
        <v>26868</v>
      </c>
      <c r="L4335">
        <v>6</v>
      </c>
      <c r="M4335" t="s">
        <v>5133</v>
      </c>
      <c r="N4335">
        <v>4.6875E-2</v>
      </c>
      <c r="O4335">
        <v>1.1214953271028E-2</v>
      </c>
    </row>
    <row r="4336" spans="1:15">
      <c r="A4336" t="s">
        <v>4948</v>
      </c>
      <c r="B4336" t="s">
        <v>23518</v>
      </c>
      <c r="C4336" t="s">
        <v>4949</v>
      </c>
      <c r="D4336">
        <v>13</v>
      </c>
      <c r="E4336">
        <v>787</v>
      </c>
      <c r="F4336">
        <v>126</v>
      </c>
      <c r="G4336">
        <v>7393</v>
      </c>
      <c r="H4336">
        <v>0.59126583906240604</v>
      </c>
      <c r="I4336">
        <v>1</v>
      </c>
      <c r="J4336">
        <v>0.966855260484069</v>
      </c>
      <c r="K4336" t="s">
        <v>26869</v>
      </c>
      <c r="L4336">
        <v>13</v>
      </c>
      <c r="M4336" t="s">
        <v>5133</v>
      </c>
      <c r="N4336">
        <v>0.103174603174603</v>
      </c>
      <c r="O4336">
        <v>1.6518424396442199E-2</v>
      </c>
    </row>
    <row r="4337" spans="1:15">
      <c r="A4337" t="s">
        <v>4948</v>
      </c>
      <c r="B4337" t="s">
        <v>23511</v>
      </c>
      <c r="C4337" t="s">
        <v>4949</v>
      </c>
      <c r="D4337">
        <v>119</v>
      </c>
      <c r="E4337">
        <v>6152</v>
      </c>
      <c r="F4337">
        <v>134</v>
      </c>
      <c r="G4337">
        <v>7804</v>
      </c>
      <c r="H4337">
        <v>1.77973694386255E-3</v>
      </c>
      <c r="I4337">
        <v>2.1393785363036402E-2</v>
      </c>
      <c r="J4337">
        <v>1.8388670768859399E-2</v>
      </c>
      <c r="K4337" t="s">
        <v>26870</v>
      </c>
      <c r="L4337">
        <v>119</v>
      </c>
      <c r="M4337" t="s">
        <v>5133</v>
      </c>
      <c r="N4337">
        <v>0.88805970149253699</v>
      </c>
      <c r="O4337">
        <v>1.9343302990897301E-2</v>
      </c>
    </row>
    <row r="4338" spans="1:15">
      <c r="A4338" t="s">
        <v>4950</v>
      </c>
      <c r="B4338" t="s">
        <v>23511</v>
      </c>
      <c r="C4338" t="s">
        <v>4951</v>
      </c>
      <c r="D4338">
        <v>223</v>
      </c>
      <c r="E4338">
        <v>6152</v>
      </c>
      <c r="F4338">
        <v>242</v>
      </c>
      <c r="G4338">
        <v>7804</v>
      </c>
      <c r="H4338" s="34">
        <v>1.0603365929421699E-8</v>
      </c>
      <c r="I4338" s="34">
        <v>5.4942177671135096E-7</v>
      </c>
      <c r="J4338" s="34">
        <v>4.7224630862393999E-7</v>
      </c>
      <c r="K4338" t="s">
        <v>26871</v>
      </c>
      <c r="L4338">
        <v>223</v>
      </c>
      <c r="M4338" t="s">
        <v>5133</v>
      </c>
      <c r="N4338">
        <v>0.92148760330578505</v>
      </c>
      <c r="O4338">
        <v>3.6248374512353701E-2</v>
      </c>
    </row>
    <row r="4339" spans="1:15">
      <c r="A4339" t="s">
        <v>4950</v>
      </c>
      <c r="B4339" t="s">
        <v>23513</v>
      </c>
      <c r="C4339" t="s">
        <v>4951</v>
      </c>
      <c r="D4339">
        <v>5</v>
      </c>
      <c r="E4339">
        <v>535</v>
      </c>
      <c r="F4339">
        <v>254</v>
      </c>
      <c r="G4339">
        <v>8124</v>
      </c>
      <c r="H4339">
        <v>0.99986288519148403</v>
      </c>
      <c r="I4339">
        <v>0.99999999999997702</v>
      </c>
      <c r="J4339">
        <v>0.95041217501583097</v>
      </c>
      <c r="K4339" t="s">
        <v>26872</v>
      </c>
      <c r="L4339">
        <v>5</v>
      </c>
      <c r="M4339" t="s">
        <v>5133</v>
      </c>
      <c r="N4339">
        <v>1.9685039370078702E-2</v>
      </c>
      <c r="O4339">
        <v>9.3457943925233603E-3</v>
      </c>
    </row>
    <row r="4340" spans="1:15">
      <c r="A4340" t="s">
        <v>4950</v>
      </c>
      <c r="B4340" t="s">
        <v>23518</v>
      </c>
      <c r="C4340" t="s">
        <v>4951</v>
      </c>
      <c r="D4340">
        <v>9</v>
      </c>
      <c r="E4340">
        <v>787</v>
      </c>
      <c r="F4340">
        <v>203</v>
      </c>
      <c r="G4340">
        <v>7393</v>
      </c>
      <c r="H4340">
        <v>0.99961222076856904</v>
      </c>
      <c r="I4340">
        <v>1</v>
      </c>
      <c r="J4340">
        <v>0.966855260484069</v>
      </c>
      <c r="K4340" t="s">
        <v>26873</v>
      </c>
      <c r="L4340">
        <v>9</v>
      </c>
      <c r="M4340" t="s">
        <v>5133</v>
      </c>
      <c r="N4340">
        <v>4.4334975369458102E-2</v>
      </c>
      <c r="O4340">
        <v>1.143583227446E-2</v>
      </c>
    </row>
    <row r="4341" spans="1:15">
      <c r="A4341" t="s">
        <v>4952</v>
      </c>
      <c r="B4341" t="s">
        <v>23511</v>
      </c>
      <c r="C4341" t="s">
        <v>4953</v>
      </c>
      <c r="D4341">
        <v>42</v>
      </c>
      <c r="E4341">
        <v>6152</v>
      </c>
      <c r="F4341">
        <v>48</v>
      </c>
      <c r="G4341">
        <v>7804</v>
      </c>
      <c r="H4341">
        <v>9.2123132844940503E-2</v>
      </c>
      <c r="I4341">
        <v>0.40853420848785299</v>
      </c>
      <c r="J4341">
        <v>0.35114875325800998</v>
      </c>
      <c r="K4341" t="s">
        <v>26874</v>
      </c>
      <c r="L4341">
        <v>42</v>
      </c>
      <c r="M4341" t="s">
        <v>5133</v>
      </c>
      <c r="N4341">
        <v>0.875</v>
      </c>
      <c r="O4341">
        <v>6.8270481144343297E-3</v>
      </c>
    </row>
    <row r="4342" spans="1:15">
      <c r="A4342" t="s">
        <v>4952</v>
      </c>
      <c r="B4342" t="s">
        <v>23513</v>
      </c>
      <c r="C4342" t="s">
        <v>4953</v>
      </c>
      <c r="D4342">
        <v>2</v>
      </c>
      <c r="E4342">
        <v>535</v>
      </c>
      <c r="F4342">
        <v>52</v>
      </c>
      <c r="G4342">
        <v>8124</v>
      </c>
      <c r="H4342">
        <v>0.86579349618256995</v>
      </c>
      <c r="I4342">
        <v>0.99999999999997702</v>
      </c>
      <c r="J4342">
        <v>0.95041217501583097</v>
      </c>
      <c r="K4342" t="s">
        <v>26875</v>
      </c>
      <c r="L4342">
        <v>2</v>
      </c>
      <c r="M4342" t="s">
        <v>5133</v>
      </c>
      <c r="N4342">
        <v>3.8461538461538498E-2</v>
      </c>
      <c r="O4342">
        <v>3.7383177570093499E-3</v>
      </c>
    </row>
    <row r="4343" spans="1:15">
      <c r="A4343" t="s">
        <v>4952</v>
      </c>
      <c r="B4343" t="s">
        <v>23518</v>
      </c>
      <c r="C4343" t="s">
        <v>4953</v>
      </c>
      <c r="D4343">
        <v>3</v>
      </c>
      <c r="E4343">
        <v>787</v>
      </c>
      <c r="F4343">
        <v>47</v>
      </c>
      <c r="G4343">
        <v>7393</v>
      </c>
      <c r="H4343">
        <v>0.89014936467621297</v>
      </c>
      <c r="I4343">
        <v>1</v>
      </c>
      <c r="J4343">
        <v>0.966855260484069</v>
      </c>
      <c r="K4343" t="s">
        <v>26876</v>
      </c>
      <c r="L4343">
        <v>3</v>
      </c>
      <c r="M4343" t="s">
        <v>5133</v>
      </c>
      <c r="N4343">
        <v>6.3829787234042507E-2</v>
      </c>
      <c r="O4343">
        <v>3.8119440914866601E-3</v>
      </c>
    </row>
    <row r="4344" spans="1:15">
      <c r="A4344" t="s">
        <v>4954</v>
      </c>
      <c r="B4344" t="s">
        <v>23511</v>
      </c>
      <c r="C4344" t="s">
        <v>4955</v>
      </c>
      <c r="D4344">
        <v>35</v>
      </c>
      <c r="E4344">
        <v>6152</v>
      </c>
      <c r="F4344">
        <v>35</v>
      </c>
      <c r="G4344">
        <v>7804</v>
      </c>
      <c r="H4344">
        <v>2.3743564655315401E-4</v>
      </c>
      <c r="I4344">
        <v>4.0233286408189297E-3</v>
      </c>
      <c r="J4344">
        <v>3.4581849128377598E-3</v>
      </c>
      <c r="K4344" t="s">
        <v>26877</v>
      </c>
      <c r="L4344">
        <v>35</v>
      </c>
      <c r="M4344" t="s">
        <v>5133</v>
      </c>
      <c r="N4344">
        <v>1</v>
      </c>
      <c r="O4344">
        <v>5.68920676202861E-3</v>
      </c>
    </row>
    <row r="4345" spans="1:15">
      <c r="A4345" t="s">
        <v>4956</v>
      </c>
      <c r="B4345" t="s">
        <v>23518</v>
      </c>
      <c r="C4345" t="s">
        <v>4957</v>
      </c>
      <c r="D4345">
        <v>6</v>
      </c>
      <c r="E4345">
        <v>787</v>
      </c>
      <c r="F4345">
        <v>114</v>
      </c>
      <c r="G4345">
        <v>7393</v>
      </c>
      <c r="H4345">
        <v>0.98614817945847399</v>
      </c>
      <c r="I4345">
        <v>1</v>
      </c>
      <c r="J4345">
        <v>0.966855260484069</v>
      </c>
      <c r="K4345" t="s">
        <v>26878</v>
      </c>
      <c r="L4345">
        <v>6</v>
      </c>
      <c r="M4345" t="s">
        <v>5133</v>
      </c>
      <c r="N4345">
        <v>5.2631578947368397E-2</v>
      </c>
      <c r="O4345">
        <v>7.6238881829733202E-3</v>
      </c>
    </row>
    <row r="4346" spans="1:15">
      <c r="A4346" t="s">
        <v>4956</v>
      </c>
      <c r="B4346" t="s">
        <v>23511</v>
      </c>
      <c r="C4346" t="s">
        <v>4957</v>
      </c>
      <c r="D4346">
        <v>113</v>
      </c>
      <c r="E4346">
        <v>6152</v>
      </c>
      <c r="F4346">
        <v>125</v>
      </c>
      <c r="G4346">
        <v>7804</v>
      </c>
      <c r="H4346">
        <v>4.4399668468972798E-4</v>
      </c>
      <c r="I4346">
        <v>6.7455977789666298E-3</v>
      </c>
      <c r="J4346">
        <v>5.7980658678049501E-3</v>
      </c>
      <c r="K4346" t="s">
        <v>26879</v>
      </c>
      <c r="L4346">
        <v>113</v>
      </c>
      <c r="M4346" t="s">
        <v>5133</v>
      </c>
      <c r="N4346">
        <v>0.90400000000000003</v>
      </c>
      <c r="O4346">
        <v>1.8368010403120898E-2</v>
      </c>
    </row>
    <row r="4347" spans="1:15">
      <c r="A4347" t="s">
        <v>4956</v>
      </c>
      <c r="B4347" t="s">
        <v>23513</v>
      </c>
      <c r="C4347" t="s">
        <v>4957</v>
      </c>
      <c r="D4347">
        <v>3</v>
      </c>
      <c r="E4347">
        <v>535</v>
      </c>
      <c r="F4347">
        <v>135</v>
      </c>
      <c r="G4347">
        <v>8124</v>
      </c>
      <c r="H4347">
        <v>0.99464552946847296</v>
      </c>
      <c r="I4347">
        <v>0.99999999999997702</v>
      </c>
      <c r="J4347">
        <v>0.95041217501583097</v>
      </c>
      <c r="K4347" t="s">
        <v>26880</v>
      </c>
      <c r="L4347">
        <v>3</v>
      </c>
      <c r="M4347" t="s">
        <v>5133</v>
      </c>
      <c r="N4347">
        <v>2.2222222222222199E-2</v>
      </c>
      <c r="O4347">
        <v>5.60747663551402E-3</v>
      </c>
    </row>
    <row r="4348" spans="1:15">
      <c r="A4348" t="s">
        <v>4958</v>
      </c>
      <c r="B4348" t="s">
        <v>23511</v>
      </c>
      <c r="C4348" t="s">
        <v>4959</v>
      </c>
      <c r="D4348">
        <v>195</v>
      </c>
      <c r="E4348">
        <v>6152</v>
      </c>
      <c r="F4348">
        <v>208</v>
      </c>
      <c r="G4348">
        <v>7804</v>
      </c>
      <c r="H4348" s="34">
        <v>1.65827156640051E-9</v>
      </c>
      <c r="I4348" s="34">
        <v>9.7758584258760898E-8</v>
      </c>
      <c r="J4348" s="34">
        <v>8.4026757783131002E-8</v>
      </c>
      <c r="K4348" t="s">
        <v>26881</v>
      </c>
      <c r="L4348">
        <v>195</v>
      </c>
      <c r="M4348" t="s">
        <v>5133</v>
      </c>
      <c r="N4348">
        <v>0.9375</v>
      </c>
      <c r="O4348">
        <v>3.1697009102730801E-2</v>
      </c>
    </row>
    <row r="4349" spans="1:15">
      <c r="A4349" t="s">
        <v>4958</v>
      </c>
      <c r="B4349" t="s">
        <v>23518</v>
      </c>
      <c r="C4349" t="s">
        <v>4959</v>
      </c>
      <c r="D4349">
        <v>4</v>
      </c>
      <c r="E4349">
        <v>787</v>
      </c>
      <c r="F4349">
        <v>206</v>
      </c>
      <c r="G4349">
        <v>7393</v>
      </c>
      <c r="H4349">
        <v>0.99999981928866</v>
      </c>
      <c r="I4349">
        <v>1</v>
      </c>
      <c r="J4349">
        <v>0.966855260484069</v>
      </c>
      <c r="K4349" t="s">
        <v>26882</v>
      </c>
      <c r="L4349">
        <v>4</v>
      </c>
      <c r="M4349" t="s">
        <v>5133</v>
      </c>
      <c r="N4349">
        <v>1.94174757281553E-2</v>
      </c>
      <c r="O4349">
        <v>5.0825921219822103E-3</v>
      </c>
    </row>
    <row r="4350" spans="1:15">
      <c r="A4350" t="s">
        <v>4958</v>
      </c>
      <c r="B4350" t="s">
        <v>23513</v>
      </c>
      <c r="C4350" t="s">
        <v>4959</v>
      </c>
      <c r="D4350">
        <v>5</v>
      </c>
      <c r="E4350">
        <v>535</v>
      </c>
      <c r="F4350">
        <v>203</v>
      </c>
      <c r="G4350">
        <v>8124</v>
      </c>
      <c r="H4350">
        <v>0.99793449909170195</v>
      </c>
      <c r="I4350">
        <v>0.99999999999997702</v>
      </c>
      <c r="J4350">
        <v>0.95041217501583097</v>
      </c>
      <c r="K4350" t="s">
        <v>26883</v>
      </c>
      <c r="L4350">
        <v>5</v>
      </c>
      <c r="M4350" t="s">
        <v>5133</v>
      </c>
      <c r="N4350">
        <v>2.4630541871921201E-2</v>
      </c>
      <c r="O4350">
        <v>9.3457943925233603E-3</v>
      </c>
    </row>
    <row r="4351" spans="1:15">
      <c r="A4351" t="s">
        <v>4960</v>
      </c>
      <c r="B4351" t="s">
        <v>23518</v>
      </c>
      <c r="C4351" t="s">
        <v>4961</v>
      </c>
      <c r="D4351">
        <v>4</v>
      </c>
      <c r="E4351">
        <v>787</v>
      </c>
      <c r="F4351">
        <v>265</v>
      </c>
      <c r="G4351">
        <v>7393</v>
      </c>
      <c r="H4351">
        <v>0.99999999960033403</v>
      </c>
      <c r="I4351">
        <v>1</v>
      </c>
      <c r="J4351">
        <v>0.966855260484069</v>
      </c>
      <c r="K4351" t="s">
        <v>26882</v>
      </c>
      <c r="L4351">
        <v>4</v>
      </c>
      <c r="M4351" t="s">
        <v>5133</v>
      </c>
      <c r="N4351">
        <v>1.5094339622641499E-2</v>
      </c>
      <c r="O4351">
        <v>5.0825921219822103E-3</v>
      </c>
    </row>
    <row r="4352" spans="1:15">
      <c r="A4352" t="s">
        <v>4960</v>
      </c>
      <c r="B4352" t="s">
        <v>23511</v>
      </c>
      <c r="C4352" t="s">
        <v>4961</v>
      </c>
      <c r="D4352">
        <v>253</v>
      </c>
      <c r="E4352">
        <v>6152</v>
      </c>
      <c r="F4352">
        <v>271</v>
      </c>
      <c r="G4352">
        <v>7804</v>
      </c>
      <c r="H4352" s="34">
        <v>2.12245645567292E-11</v>
      </c>
      <c r="I4352" s="34">
        <v>1.7127527709917999E-9</v>
      </c>
      <c r="J4352" s="34">
        <v>1.4721680282273199E-9</v>
      </c>
      <c r="K4352" t="s">
        <v>26884</v>
      </c>
      <c r="L4352">
        <v>253</v>
      </c>
      <c r="M4352" t="s">
        <v>5133</v>
      </c>
      <c r="N4352">
        <v>0.93357933579335795</v>
      </c>
      <c r="O4352">
        <v>4.1124837451235401E-2</v>
      </c>
    </row>
    <row r="4353" spans="1:15">
      <c r="A4353" t="s">
        <v>4960</v>
      </c>
      <c r="B4353" t="s">
        <v>23513</v>
      </c>
      <c r="C4353" t="s">
        <v>4961</v>
      </c>
      <c r="D4353">
        <v>7</v>
      </c>
      <c r="E4353">
        <v>535</v>
      </c>
      <c r="F4353">
        <v>290</v>
      </c>
      <c r="G4353">
        <v>8124</v>
      </c>
      <c r="H4353">
        <v>0.99970604854274503</v>
      </c>
      <c r="I4353">
        <v>0.99999999999997702</v>
      </c>
      <c r="J4353">
        <v>0.95041217501583097</v>
      </c>
      <c r="K4353" t="s">
        <v>26885</v>
      </c>
      <c r="L4353">
        <v>7</v>
      </c>
      <c r="M4353" t="s">
        <v>5133</v>
      </c>
      <c r="N4353">
        <v>2.41379310344828E-2</v>
      </c>
      <c r="O4353">
        <v>1.3084112149532701E-2</v>
      </c>
    </row>
    <row r="4354" spans="1:15">
      <c r="A4354" t="s">
        <v>4962</v>
      </c>
      <c r="B4354" t="s">
        <v>23518</v>
      </c>
      <c r="C4354" t="s">
        <v>4963</v>
      </c>
      <c r="D4354">
        <v>4</v>
      </c>
      <c r="E4354">
        <v>787</v>
      </c>
      <c r="F4354">
        <v>172</v>
      </c>
      <c r="G4354">
        <v>7393</v>
      </c>
      <c r="H4354">
        <v>0.999994591913277</v>
      </c>
      <c r="I4354">
        <v>1</v>
      </c>
      <c r="J4354">
        <v>0.966855260484069</v>
      </c>
      <c r="K4354" t="s">
        <v>26882</v>
      </c>
      <c r="L4354">
        <v>4</v>
      </c>
      <c r="M4354" t="s">
        <v>5133</v>
      </c>
      <c r="N4354">
        <v>2.32558139534884E-2</v>
      </c>
      <c r="O4354">
        <v>5.0825921219822103E-3</v>
      </c>
    </row>
    <row r="4355" spans="1:15">
      <c r="A4355" t="s">
        <v>4962</v>
      </c>
      <c r="B4355" t="s">
        <v>23511</v>
      </c>
      <c r="C4355" t="s">
        <v>4963</v>
      </c>
      <c r="D4355">
        <v>163</v>
      </c>
      <c r="E4355">
        <v>6152</v>
      </c>
      <c r="F4355">
        <v>174</v>
      </c>
      <c r="G4355">
        <v>7804</v>
      </c>
      <c r="H4355" s="34">
        <v>4.5302018073666803E-8</v>
      </c>
      <c r="I4355" s="34">
        <v>2.1160463174456799E-6</v>
      </c>
      <c r="J4355" s="34">
        <v>1.8188122579931899E-6</v>
      </c>
      <c r="K4355" t="s">
        <v>26886</v>
      </c>
      <c r="L4355">
        <v>163</v>
      </c>
      <c r="M4355" t="s">
        <v>5133</v>
      </c>
      <c r="N4355">
        <v>0.93678160919540199</v>
      </c>
      <c r="O4355">
        <v>2.6495448634590399E-2</v>
      </c>
    </row>
    <row r="4356" spans="1:15">
      <c r="A4356" t="s">
        <v>4962</v>
      </c>
      <c r="B4356" t="s">
        <v>23513</v>
      </c>
      <c r="C4356" t="s">
        <v>4963</v>
      </c>
      <c r="D4356">
        <v>4</v>
      </c>
      <c r="E4356">
        <v>535</v>
      </c>
      <c r="F4356">
        <v>171</v>
      </c>
      <c r="G4356">
        <v>8124</v>
      </c>
      <c r="H4356">
        <v>0.99697461167259305</v>
      </c>
      <c r="I4356">
        <v>0.99999999999997702</v>
      </c>
      <c r="J4356">
        <v>0.95041217501583097</v>
      </c>
      <c r="K4356" t="s">
        <v>26887</v>
      </c>
      <c r="L4356">
        <v>4</v>
      </c>
      <c r="M4356" t="s">
        <v>5133</v>
      </c>
      <c r="N4356">
        <v>2.3391812865497099E-2</v>
      </c>
      <c r="O4356">
        <v>7.4766355140186902E-3</v>
      </c>
    </row>
    <row r="4357" spans="1:15">
      <c r="A4357" t="s">
        <v>4964</v>
      </c>
      <c r="B4357" t="s">
        <v>23513</v>
      </c>
      <c r="C4357" t="s">
        <v>4965</v>
      </c>
      <c r="D4357">
        <v>3</v>
      </c>
      <c r="E4357">
        <v>535</v>
      </c>
      <c r="F4357">
        <v>125</v>
      </c>
      <c r="G4357">
        <v>8124</v>
      </c>
      <c r="H4357">
        <v>0.99069890240619296</v>
      </c>
      <c r="I4357">
        <v>0.99999999999997702</v>
      </c>
      <c r="J4357">
        <v>0.95041217501583097</v>
      </c>
      <c r="K4357" t="s">
        <v>26569</v>
      </c>
      <c r="L4357">
        <v>3</v>
      </c>
      <c r="M4357" t="s">
        <v>5133</v>
      </c>
      <c r="N4357">
        <v>2.4E-2</v>
      </c>
      <c r="O4357">
        <v>5.60747663551402E-3</v>
      </c>
    </row>
    <row r="4358" spans="1:15">
      <c r="A4358" t="s">
        <v>4964</v>
      </c>
      <c r="B4358" t="s">
        <v>23511</v>
      </c>
      <c r="C4358" t="s">
        <v>4965</v>
      </c>
      <c r="D4358">
        <v>90</v>
      </c>
      <c r="E4358">
        <v>6152</v>
      </c>
      <c r="F4358">
        <v>97</v>
      </c>
      <c r="G4358">
        <v>7804</v>
      </c>
      <c r="H4358">
        <v>1.57719167062032E-4</v>
      </c>
      <c r="I4358">
        <v>2.9186939844468201E-3</v>
      </c>
      <c r="J4358">
        <v>2.5087146498054599E-3</v>
      </c>
      <c r="K4358" t="s">
        <v>26888</v>
      </c>
      <c r="L4358">
        <v>90</v>
      </c>
      <c r="M4358" t="s">
        <v>5133</v>
      </c>
      <c r="N4358">
        <v>0.92783505154639201</v>
      </c>
      <c r="O4358">
        <v>1.4629388816645E-2</v>
      </c>
    </row>
    <row r="4359" spans="1:15">
      <c r="A4359" t="s">
        <v>4966</v>
      </c>
      <c r="B4359" t="s">
        <v>23513</v>
      </c>
      <c r="C4359" t="s">
        <v>4967</v>
      </c>
      <c r="D4359">
        <v>1</v>
      </c>
      <c r="E4359">
        <v>535</v>
      </c>
      <c r="F4359">
        <v>5</v>
      </c>
      <c r="G4359">
        <v>8124</v>
      </c>
      <c r="H4359">
        <v>0.28872836491514098</v>
      </c>
      <c r="I4359">
        <v>0.92669970177713501</v>
      </c>
      <c r="J4359">
        <v>0.88074667915254901</v>
      </c>
      <c r="K4359" t="s">
        <v>24409</v>
      </c>
      <c r="L4359">
        <v>1</v>
      </c>
      <c r="M4359" t="s">
        <v>5133</v>
      </c>
      <c r="N4359">
        <v>0.2</v>
      </c>
      <c r="O4359">
        <v>1.8691588785046699E-3</v>
      </c>
    </row>
    <row r="4360" spans="1:15">
      <c r="A4360" t="s">
        <v>4966</v>
      </c>
      <c r="B4360" t="s">
        <v>23511</v>
      </c>
      <c r="C4360" t="s">
        <v>4967</v>
      </c>
      <c r="D4360">
        <v>3</v>
      </c>
      <c r="E4360">
        <v>6152</v>
      </c>
      <c r="F4360">
        <v>4</v>
      </c>
      <c r="G4360">
        <v>7804</v>
      </c>
      <c r="H4360">
        <v>0.80103341611958101</v>
      </c>
      <c r="I4360">
        <v>0.968912233598893</v>
      </c>
      <c r="J4360">
        <v>0.832812322140707</v>
      </c>
      <c r="K4360" t="s">
        <v>26889</v>
      </c>
      <c r="L4360">
        <v>3</v>
      </c>
      <c r="M4360" t="s">
        <v>5133</v>
      </c>
      <c r="N4360">
        <v>0.75</v>
      </c>
      <c r="O4360">
        <v>4.8764629388816603E-4</v>
      </c>
    </row>
    <row r="4361" spans="1:15">
      <c r="A4361" t="s">
        <v>4968</v>
      </c>
      <c r="B4361" t="s">
        <v>23513</v>
      </c>
      <c r="C4361" t="s">
        <v>4969</v>
      </c>
      <c r="D4361">
        <v>5</v>
      </c>
      <c r="E4361">
        <v>535</v>
      </c>
      <c r="F4361">
        <v>137</v>
      </c>
      <c r="G4361">
        <v>8124</v>
      </c>
      <c r="H4361">
        <v>0.95261039334361897</v>
      </c>
      <c r="I4361">
        <v>0.99999999999997702</v>
      </c>
      <c r="J4361">
        <v>0.95041217501583097</v>
      </c>
      <c r="K4361" t="s">
        <v>26890</v>
      </c>
      <c r="L4361">
        <v>5</v>
      </c>
      <c r="M4361" t="s">
        <v>5133</v>
      </c>
      <c r="N4361">
        <v>3.6496350364963501E-2</v>
      </c>
      <c r="O4361">
        <v>9.3457943925233603E-3</v>
      </c>
    </row>
    <row r="4362" spans="1:15">
      <c r="A4362" t="s">
        <v>4968</v>
      </c>
      <c r="B4362" t="s">
        <v>23518</v>
      </c>
      <c r="C4362" t="s">
        <v>4969</v>
      </c>
      <c r="D4362">
        <v>5</v>
      </c>
      <c r="E4362">
        <v>787</v>
      </c>
      <c r="F4362">
        <v>133</v>
      </c>
      <c r="G4362">
        <v>7393</v>
      </c>
      <c r="H4362">
        <v>0.99903577882719996</v>
      </c>
      <c r="I4362">
        <v>1</v>
      </c>
      <c r="J4362">
        <v>0.966855260484069</v>
      </c>
      <c r="K4362" t="s">
        <v>26891</v>
      </c>
      <c r="L4362">
        <v>5</v>
      </c>
      <c r="M4362" t="s">
        <v>5133</v>
      </c>
      <c r="N4362">
        <v>3.7593984962405999E-2</v>
      </c>
      <c r="O4362">
        <v>6.35324015247776E-3</v>
      </c>
    </row>
    <row r="4363" spans="1:15">
      <c r="A4363" t="s">
        <v>4968</v>
      </c>
      <c r="B4363" t="s">
        <v>23511</v>
      </c>
      <c r="C4363" t="s">
        <v>4969</v>
      </c>
      <c r="D4363">
        <v>127</v>
      </c>
      <c r="E4363">
        <v>6152</v>
      </c>
      <c r="F4363">
        <v>141</v>
      </c>
      <c r="G4363">
        <v>7804</v>
      </c>
      <c r="H4363">
        <v>2.94788151203375E-4</v>
      </c>
      <c r="I4363">
        <v>4.8289340242882303E-3</v>
      </c>
      <c r="J4363">
        <v>4.1506295604237303E-3</v>
      </c>
      <c r="K4363" t="s">
        <v>26892</v>
      </c>
      <c r="L4363">
        <v>127</v>
      </c>
      <c r="M4363" t="s">
        <v>5133</v>
      </c>
      <c r="N4363">
        <v>0.900709219858156</v>
      </c>
      <c r="O4363">
        <v>2.06436931079324E-2</v>
      </c>
    </row>
    <row r="4364" spans="1:15">
      <c r="A4364" t="s">
        <v>4970</v>
      </c>
      <c r="B4364" t="s">
        <v>23518</v>
      </c>
      <c r="C4364" t="s">
        <v>4971</v>
      </c>
      <c r="D4364">
        <v>6</v>
      </c>
      <c r="E4364">
        <v>787</v>
      </c>
      <c r="F4364">
        <v>150</v>
      </c>
      <c r="G4364">
        <v>7393</v>
      </c>
      <c r="H4364">
        <v>0.99917452928693695</v>
      </c>
      <c r="I4364">
        <v>1</v>
      </c>
      <c r="J4364">
        <v>0.966855260484069</v>
      </c>
      <c r="K4364" t="s">
        <v>26893</v>
      </c>
      <c r="L4364">
        <v>6</v>
      </c>
      <c r="M4364" t="s">
        <v>5133</v>
      </c>
      <c r="N4364">
        <v>0.04</v>
      </c>
      <c r="O4364">
        <v>7.6238881829733202E-3</v>
      </c>
    </row>
    <row r="4365" spans="1:15">
      <c r="A4365" t="s">
        <v>4970</v>
      </c>
      <c r="B4365" t="s">
        <v>23511</v>
      </c>
      <c r="C4365" t="s">
        <v>4971</v>
      </c>
      <c r="D4365">
        <v>143</v>
      </c>
      <c r="E4365">
        <v>6152</v>
      </c>
      <c r="F4365">
        <v>158</v>
      </c>
      <c r="G4365">
        <v>7804</v>
      </c>
      <c r="H4365" s="34">
        <v>6.6408489623646699E-5</v>
      </c>
      <c r="I4365">
        <v>1.42438252798432E-3</v>
      </c>
      <c r="J4365">
        <v>1.2243042038401499E-3</v>
      </c>
      <c r="K4365" t="s">
        <v>26894</v>
      </c>
      <c r="L4365">
        <v>143</v>
      </c>
      <c r="M4365" t="s">
        <v>5133</v>
      </c>
      <c r="N4365">
        <v>0.905063291139241</v>
      </c>
      <c r="O4365">
        <v>2.3244473342002601E-2</v>
      </c>
    </row>
    <row r="4366" spans="1:15">
      <c r="A4366" t="s">
        <v>4970</v>
      </c>
      <c r="B4366" t="s">
        <v>23513</v>
      </c>
      <c r="C4366" t="s">
        <v>4971</v>
      </c>
      <c r="D4366">
        <v>5</v>
      </c>
      <c r="E4366">
        <v>535</v>
      </c>
      <c r="F4366">
        <v>153</v>
      </c>
      <c r="G4366">
        <v>8124</v>
      </c>
      <c r="H4366">
        <v>0.97665183134489497</v>
      </c>
      <c r="I4366">
        <v>0.99999999999997702</v>
      </c>
      <c r="J4366">
        <v>0.95041217501583097</v>
      </c>
      <c r="K4366" t="s">
        <v>26890</v>
      </c>
      <c r="L4366">
        <v>5</v>
      </c>
      <c r="M4366" t="s">
        <v>5133</v>
      </c>
      <c r="N4366">
        <v>3.2679738562091498E-2</v>
      </c>
      <c r="O4366">
        <v>9.3457943925233603E-3</v>
      </c>
    </row>
    <row r="4367" spans="1:15">
      <c r="A4367" t="s">
        <v>4972</v>
      </c>
      <c r="B4367" t="s">
        <v>23518</v>
      </c>
      <c r="C4367" t="s">
        <v>4973</v>
      </c>
      <c r="D4367">
        <v>2</v>
      </c>
      <c r="E4367">
        <v>787</v>
      </c>
      <c r="F4367">
        <v>13</v>
      </c>
      <c r="G4367">
        <v>7393</v>
      </c>
      <c r="H4367">
        <v>0.41008176369828198</v>
      </c>
      <c r="I4367">
        <v>1</v>
      </c>
      <c r="J4367">
        <v>0.966855260484069</v>
      </c>
      <c r="K4367" t="s">
        <v>26895</v>
      </c>
      <c r="L4367">
        <v>2</v>
      </c>
      <c r="M4367" t="s">
        <v>5133</v>
      </c>
      <c r="N4367">
        <v>0.15384615384615399</v>
      </c>
      <c r="O4367">
        <v>2.5412960609911099E-3</v>
      </c>
    </row>
    <row r="4368" spans="1:15">
      <c r="A4368" t="s">
        <v>4972</v>
      </c>
      <c r="B4368" t="s">
        <v>23511</v>
      </c>
      <c r="C4368" t="s">
        <v>4973</v>
      </c>
      <c r="D4368">
        <v>11</v>
      </c>
      <c r="E4368">
        <v>6152</v>
      </c>
      <c r="F4368">
        <v>13</v>
      </c>
      <c r="G4368">
        <v>7804</v>
      </c>
      <c r="H4368">
        <v>0.459148321456053</v>
      </c>
      <c r="I4368">
        <v>0.96083957126938102</v>
      </c>
      <c r="J4368">
        <v>0.82587360011061495</v>
      </c>
      <c r="K4368" t="s">
        <v>26896</v>
      </c>
      <c r="L4368">
        <v>11</v>
      </c>
      <c r="M4368" t="s">
        <v>5133</v>
      </c>
      <c r="N4368">
        <v>0.84615384615384603</v>
      </c>
      <c r="O4368">
        <v>1.78803641092328E-3</v>
      </c>
    </row>
    <row r="4369" spans="1:15">
      <c r="A4369" t="s">
        <v>4974</v>
      </c>
      <c r="B4369" t="s">
        <v>23518</v>
      </c>
      <c r="C4369" t="s">
        <v>4975</v>
      </c>
      <c r="D4369">
        <v>17</v>
      </c>
      <c r="E4369">
        <v>787</v>
      </c>
      <c r="F4369">
        <v>345</v>
      </c>
      <c r="G4369">
        <v>7393</v>
      </c>
      <c r="H4369">
        <v>0.99996390014592496</v>
      </c>
      <c r="I4369">
        <v>1</v>
      </c>
      <c r="J4369">
        <v>0.966855260484069</v>
      </c>
      <c r="K4369" t="s">
        <v>26897</v>
      </c>
      <c r="L4369">
        <v>17</v>
      </c>
      <c r="M4369" t="s">
        <v>5133</v>
      </c>
      <c r="N4369">
        <v>4.9275362318840603E-2</v>
      </c>
      <c r="O4369">
        <v>2.1601016518424401E-2</v>
      </c>
    </row>
    <row r="4370" spans="1:15">
      <c r="A4370" t="s">
        <v>4974</v>
      </c>
      <c r="B4370" t="s">
        <v>23513</v>
      </c>
      <c r="C4370" t="s">
        <v>4975</v>
      </c>
      <c r="D4370">
        <v>11</v>
      </c>
      <c r="E4370">
        <v>535</v>
      </c>
      <c r="F4370">
        <v>356</v>
      </c>
      <c r="G4370">
        <v>8124</v>
      </c>
      <c r="H4370">
        <v>0.99905550434463397</v>
      </c>
      <c r="I4370">
        <v>0.99999999999997702</v>
      </c>
      <c r="J4370">
        <v>0.95041217501583097</v>
      </c>
      <c r="K4370" t="s">
        <v>26898</v>
      </c>
      <c r="L4370">
        <v>11</v>
      </c>
      <c r="M4370" t="s">
        <v>5133</v>
      </c>
      <c r="N4370">
        <v>3.0898876404494399E-2</v>
      </c>
      <c r="O4370">
        <v>2.0560747663551399E-2</v>
      </c>
    </row>
    <row r="4371" spans="1:15">
      <c r="A4371" t="s">
        <v>4974</v>
      </c>
      <c r="B4371" t="s">
        <v>23511</v>
      </c>
      <c r="C4371" t="s">
        <v>4975</v>
      </c>
      <c r="D4371">
        <v>324</v>
      </c>
      <c r="E4371">
        <v>6152</v>
      </c>
      <c r="F4371">
        <v>363</v>
      </c>
      <c r="G4371">
        <v>7804</v>
      </c>
      <c r="H4371" s="34">
        <v>6.8713297087384597E-8</v>
      </c>
      <c r="I4371" s="34">
        <v>3.0065884881124499E-6</v>
      </c>
      <c r="J4371" s="34">
        <v>2.5842629019203999E-6</v>
      </c>
      <c r="K4371" t="s">
        <v>26899</v>
      </c>
      <c r="L4371">
        <v>324</v>
      </c>
      <c r="M4371" t="s">
        <v>5133</v>
      </c>
      <c r="N4371">
        <v>0.89256198347107396</v>
      </c>
      <c r="O4371">
        <v>5.2665799739921998E-2</v>
      </c>
    </row>
    <row r="4372" spans="1:15">
      <c r="A4372" t="s">
        <v>4976</v>
      </c>
      <c r="B4372" t="s">
        <v>23518</v>
      </c>
      <c r="C4372" t="s">
        <v>4977</v>
      </c>
      <c r="D4372">
        <v>1</v>
      </c>
      <c r="E4372">
        <v>787</v>
      </c>
      <c r="F4372">
        <v>48</v>
      </c>
      <c r="G4372">
        <v>7393</v>
      </c>
      <c r="H4372">
        <v>0.99557689543722405</v>
      </c>
      <c r="I4372">
        <v>1</v>
      </c>
      <c r="J4372">
        <v>0.966855260484069</v>
      </c>
      <c r="K4372" t="s">
        <v>26900</v>
      </c>
      <c r="L4372">
        <v>1</v>
      </c>
      <c r="M4372" t="s">
        <v>5133</v>
      </c>
      <c r="N4372">
        <v>2.0833333333333301E-2</v>
      </c>
      <c r="O4372">
        <v>1.27064803049555E-3</v>
      </c>
    </row>
    <row r="4373" spans="1:15">
      <c r="A4373" t="s">
        <v>4976</v>
      </c>
      <c r="B4373" t="s">
        <v>23511</v>
      </c>
      <c r="C4373" t="s">
        <v>4977</v>
      </c>
      <c r="D4373">
        <v>46</v>
      </c>
      <c r="E4373">
        <v>6152</v>
      </c>
      <c r="F4373">
        <v>47</v>
      </c>
      <c r="G4373">
        <v>7804</v>
      </c>
      <c r="H4373">
        <v>1.8444068454508201E-4</v>
      </c>
      <c r="I4373">
        <v>3.28952633939553E-3</v>
      </c>
      <c r="J4373">
        <v>2.8274574047633702E-3</v>
      </c>
      <c r="K4373" t="s">
        <v>26901</v>
      </c>
      <c r="L4373">
        <v>46</v>
      </c>
      <c r="M4373" t="s">
        <v>5133</v>
      </c>
      <c r="N4373">
        <v>0.97872340425531901</v>
      </c>
      <c r="O4373">
        <v>7.4772431729518904E-3</v>
      </c>
    </row>
    <row r="4374" spans="1:15">
      <c r="A4374" t="s">
        <v>4978</v>
      </c>
      <c r="B4374" t="s">
        <v>23511</v>
      </c>
      <c r="C4374" t="s">
        <v>4979</v>
      </c>
      <c r="D4374">
        <v>30</v>
      </c>
      <c r="E4374">
        <v>6152</v>
      </c>
      <c r="F4374">
        <v>37</v>
      </c>
      <c r="G4374">
        <v>7804</v>
      </c>
      <c r="H4374">
        <v>0.46210115152971398</v>
      </c>
      <c r="I4374">
        <v>0.96083957126938102</v>
      </c>
      <c r="J4374">
        <v>0.82587360011061495</v>
      </c>
      <c r="K4374" t="s">
        <v>26902</v>
      </c>
      <c r="L4374">
        <v>30</v>
      </c>
      <c r="M4374" t="s">
        <v>5133</v>
      </c>
      <c r="N4374">
        <v>0.81081081081081097</v>
      </c>
      <c r="O4374">
        <v>4.8764629388816597E-3</v>
      </c>
    </row>
    <row r="4375" spans="1:15">
      <c r="A4375" t="s">
        <v>4978</v>
      </c>
      <c r="B4375" t="s">
        <v>23518</v>
      </c>
      <c r="C4375" t="s">
        <v>4979</v>
      </c>
      <c r="D4375">
        <v>5</v>
      </c>
      <c r="E4375">
        <v>787</v>
      </c>
      <c r="F4375">
        <v>35</v>
      </c>
      <c r="G4375">
        <v>7393</v>
      </c>
      <c r="H4375">
        <v>0.31429567368523997</v>
      </c>
      <c r="I4375">
        <v>1</v>
      </c>
      <c r="J4375">
        <v>0.966855260484069</v>
      </c>
      <c r="K4375" t="s">
        <v>26903</v>
      </c>
      <c r="L4375">
        <v>5</v>
      </c>
      <c r="M4375" t="s">
        <v>5133</v>
      </c>
      <c r="N4375">
        <v>0.14285714285714299</v>
      </c>
      <c r="O4375">
        <v>6.35324015247776E-3</v>
      </c>
    </row>
    <row r="4376" spans="1:15">
      <c r="A4376" t="s">
        <v>4978</v>
      </c>
      <c r="B4376" t="s">
        <v>23513</v>
      </c>
      <c r="C4376" t="s">
        <v>4979</v>
      </c>
      <c r="D4376">
        <v>1</v>
      </c>
      <c r="E4376">
        <v>535</v>
      </c>
      <c r="F4376">
        <v>31</v>
      </c>
      <c r="G4376">
        <v>8124</v>
      </c>
      <c r="H4376">
        <v>0.879469540147234</v>
      </c>
      <c r="I4376">
        <v>0.99999999999997702</v>
      </c>
      <c r="J4376">
        <v>0.95041217501583097</v>
      </c>
      <c r="K4376" t="s">
        <v>24765</v>
      </c>
      <c r="L4376">
        <v>1</v>
      </c>
      <c r="M4376" t="s">
        <v>5133</v>
      </c>
      <c r="N4376">
        <v>3.2258064516128997E-2</v>
      </c>
      <c r="O4376">
        <v>1.8691588785046699E-3</v>
      </c>
    </row>
    <row r="4377" spans="1:15">
      <c r="A4377" t="s">
        <v>4980</v>
      </c>
      <c r="B4377" t="s">
        <v>23518</v>
      </c>
      <c r="C4377" t="s">
        <v>4981</v>
      </c>
      <c r="D4377">
        <v>1</v>
      </c>
      <c r="E4377">
        <v>787</v>
      </c>
      <c r="F4377">
        <v>20</v>
      </c>
      <c r="G4377">
        <v>7393</v>
      </c>
      <c r="H4377">
        <v>0.89503969563115604</v>
      </c>
      <c r="I4377">
        <v>1</v>
      </c>
      <c r="J4377">
        <v>0.966855260484069</v>
      </c>
      <c r="K4377" t="s">
        <v>26648</v>
      </c>
      <c r="L4377">
        <v>1</v>
      </c>
      <c r="M4377" t="s">
        <v>5133</v>
      </c>
      <c r="N4377">
        <v>0.05</v>
      </c>
      <c r="O4377">
        <v>1.27064803049555E-3</v>
      </c>
    </row>
    <row r="4378" spans="1:15">
      <c r="A4378" t="s">
        <v>4980</v>
      </c>
      <c r="B4378" t="s">
        <v>23511</v>
      </c>
      <c r="C4378" t="s">
        <v>4981</v>
      </c>
      <c r="D4378">
        <v>18</v>
      </c>
      <c r="E4378">
        <v>6152</v>
      </c>
      <c r="F4378">
        <v>20</v>
      </c>
      <c r="G4378">
        <v>7804</v>
      </c>
      <c r="H4378">
        <v>0.17205893363076399</v>
      </c>
      <c r="I4378">
        <v>0.60627065196666896</v>
      </c>
      <c r="J4378">
        <v>0.52110980953837704</v>
      </c>
      <c r="K4378" t="s">
        <v>26904</v>
      </c>
      <c r="L4378">
        <v>18</v>
      </c>
      <c r="M4378" t="s">
        <v>5133</v>
      </c>
      <c r="N4378">
        <v>0.9</v>
      </c>
      <c r="O4378">
        <v>2.9258777633290002E-3</v>
      </c>
    </row>
    <row r="4379" spans="1:15">
      <c r="A4379" t="s">
        <v>4982</v>
      </c>
      <c r="B4379" t="s">
        <v>23513</v>
      </c>
      <c r="C4379" t="s">
        <v>4983</v>
      </c>
      <c r="D4379">
        <v>1</v>
      </c>
      <c r="E4379">
        <v>535</v>
      </c>
      <c r="F4379">
        <v>76</v>
      </c>
      <c r="G4379">
        <v>8124</v>
      </c>
      <c r="H4379">
        <v>0.99449569481846301</v>
      </c>
      <c r="I4379">
        <v>0.99999999999997702</v>
      </c>
      <c r="J4379">
        <v>0.95041217501583097</v>
      </c>
      <c r="K4379" t="s">
        <v>26809</v>
      </c>
      <c r="L4379">
        <v>1</v>
      </c>
      <c r="M4379" t="s">
        <v>5133</v>
      </c>
      <c r="N4379">
        <v>1.3157894736842099E-2</v>
      </c>
      <c r="O4379">
        <v>1.8691588785046699E-3</v>
      </c>
    </row>
    <row r="4380" spans="1:15">
      <c r="A4380" t="s">
        <v>4982</v>
      </c>
      <c r="B4380" t="s">
        <v>23518</v>
      </c>
      <c r="C4380" t="s">
        <v>4983</v>
      </c>
      <c r="D4380">
        <v>2</v>
      </c>
      <c r="E4380">
        <v>787</v>
      </c>
      <c r="F4380">
        <v>53</v>
      </c>
      <c r="G4380">
        <v>7393</v>
      </c>
      <c r="H4380">
        <v>0.98152092819809</v>
      </c>
      <c r="I4380">
        <v>1</v>
      </c>
      <c r="J4380">
        <v>0.966855260484069</v>
      </c>
      <c r="K4380" t="s">
        <v>26905</v>
      </c>
      <c r="L4380">
        <v>2</v>
      </c>
      <c r="M4380" t="s">
        <v>5133</v>
      </c>
      <c r="N4380">
        <v>3.77358490566038E-2</v>
      </c>
      <c r="O4380">
        <v>2.5412960609911099E-3</v>
      </c>
    </row>
    <row r="4381" spans="1:15">
      <c r="A4381" t="s">
        <v>4982</v>
      </c>
      <c r="B4381" t="s">
        <v>23511</v>
      </c>
      <c r="C4381" t="s">
        <v>4983</v>
      </c>
      <c r="D4381">
        <v>66</v>
      </c>
      <c r="E4381">
        <v>6152</v>
      </c>
      <c r="F4381">
        <v>70</v>
      </c>
      <c r="G4381">
        <v>7804</v>
      </c>
      <c r="H4381">
        <v>3.3800978100303E-4</v>
      </c>
      <c r="I4381">
        <v>5.4197170911642204E-3</v>
      </c>
      <c r="J4381">
        <v>4.6584272749586103E-3</v>
      </c>
      <c r="K4381" t="s">
        <v>26906</v>
      </c>
      <c r="L4381">
        <v>66</v>
      </c>
      <c r="M4381" t="s">
        <v>5133</v>
      </c>
      <c r="N4381">
        <v>0.94285714285714295</v>
      </c>
      <c r="O4381">
        <v>1.07282184655397E-2</v>
      </c>
    </row>
    <row r="4382" spans="1:15">
      <c r="A4382" t="s">
        <v>4984</v>
      </c>
      <c r="B4382" t="s">
        <v>23518</v>
      </c>
      <c r="C4382" t="s">
        <v>4985</v>
      </c>
      <c r="D4382">
        <v>6</v>
      </c>
      <c r="E4382">
        <v>787</v>
      </c>
      <c r="F4382">
        <v>65</v>
      </c>
      <c r="G4382">
        <v>7393</v>
      </c>
      <c r="H4382">
        <v>0.70412574917042803</v>
      </c>
      <c r="I4382">
        <v>1</v>
      </c>
      <c r="J4382">
        <v>0.966855260484069</v>
      </c>
      <c r="K4382" t="s">
        <v>24589</v>
      </c>
      <c r="L4382">
        <v>6</v>
      </c>
      <c r="M4382" t="s">
        <v>5133</v>
      </c>
      <c r="N4382">
        <v>9.2307692307692299E-2</v>
      </c>
      <c r="O4382">
        <v>7.6238881829733202E-3</v>
      </c>
    </row>
    <row r="4383" spans="1:15">
      <c r="A4383" t="s">
        <v>4984</v>
      </c>
      <c r="B4383" t="s">
        <v>23511</v>
      </c>
      <c r="C4383" t="s">
        <v>4985</v>
      </c>
      <c r="D4383">
        <v>69</v>
      </c>
      <c r="E4383">
        <v>6152</v>
      </c>
      <c r="F4383">
        <v>75</v>
      </c>
      <c r="G4383">
        <v>7804</v>
      </c>
      <c r="H4383">
        <v>1.8490390350673601E-3</v>
      </c>
      <c r="I4383">
        <v>2.1917608165719402E-2</v>
      </c>
      <c r="J4383">
        <v>1.8838913907055999E-2</v>
      </c>
      <c r="K4383" t="s">
        <v>26907</v>
      </c>
      <c r="L4383">
        <v>69</v>
      </c>
      <c r="M4383" t="s">
        <v>5133</v>
      </c>
      <c r="N4383">
        <v>0.92</v>
      </c>
      <c r="O4383">
        <v>1.1215864759427799E-2</v>
      </c>
    </row>
    <row r="4384" spans="1:15">
      <c r="A4384" t="s">
        <v>4986</v>
      </c>
      <c r="B4384" t="s">
        <v>23511</v>
      </c>
      <c r="C4384" t="s">
        <v>4987</v>
      </c>
      <c r="D4384">
        <v>10</v>
      </c>
      <c r="E4384">
        <v>6152</v>
      </c>
      <c r="F4384">
        <v>14</v>
      </c>
      <c r="G4384">
        <v>7804</v>
      </c>
      <c r="H4384">
        <v>0.84396758783017201</v>
      </c>
      <c r="I4384">
        <v>0.99914152262963496</v>
      </c>
      <c r="J4384">
        <v>0.85879540246661501</v>
      </c>
      <c r="K4384" t="s">
        <v>26908</v>
      </c>
      <c r="L4384">
        <v>10</v>
      </c>
      <c r="M4384" t="s">
        <v>5133</v>
      </c>
      <c r="N4384">
        <v>0.71428571428571397</v>
      </c>
      <c r="O4384">
        <v>1.62548764629389E-3</v>
      </c>
    </row>
    <row r="4385" spans="1:15">
      <c r="A4385" t="s">
        <v>4988</v>
      </c>
      <c r="B4385" t="s">
        <v>23511</v>
      </c>
      <c r="C4385" t="s">
        <v>4989</v>
      </c>
      <c r="D4385">
        <v>116</v>
      </c>
      <c r="E4385">
        <v>6152</v>
      </c>
      <c r="F4385">
        <v>132</v>
      </c>
      <c r="G4385">
        <v>7804</v>
      </c>
      <c r="H4385">
        <v>4.8287258633354898E-3</v>
      </c>
      <c r="I4385">
        <v>4.8262747334556301E-2</v>
      </c>
      <c r="J4385">
        <v>4.14834381141908E-2</v>
      </c>
      <c r="K4385" t="s">
        <v>26909</v>
      </c>
      <c r="L4385">
        <v>116</v>
      </c>
      <c r="M4385" t="s">
        <v>5133</v>
      </c>
      <c r="N4385">
        <v>0.87878787878787901</v>
      </c>
      <c r="O4385">
        <v>1.8855656697009102E-2</v>
      </c>
    </row>
    <row r="4386" spans="1:15">
      <c r="A4386" t="s">
        <v>4988</v>
      </c>
      <c r="B4386" t="s">
        <v>23513</v>
      </c>
      <c r="C4386" t="s">
        <v>4989</v>
      </c>
      <c r="D4386">
        <v>12</v>
      </c>
      <c r="E4386">
        <v>535</v>
      </c>
      <c r="F4386">
        <v>128</v>
      </c>
      <c r="G4386">
        <v>8124</v>
      </c>
      <c r="H4386">
        <v>0.136238906833101</v>
      </c>
      <c r="I4386">
        <v>0.66676148853393002</v>
      </c>
      <c r="J4386">
        <v>0.63369823653433999</v>
      </c>
      <c r="K4386" t="s">
        <v>26910</v>
      </c>
      <c r="L4386">
        <v>12</v>
      </c>
      <c r="M4386" t="s">
        <v>5133</v>
      </c>
      <c r="N4386">
        <v>9.375E-2</v>
      </c>
      <c r="O4386">
        <v>2.2429906542056101E-2</v>
      </c>
    </row>
    <row r="4387" spans="1:15">
      <c r="A4387" t="s">
        <v>4988</v>
      </c>
      <c r="B4387" t="s">
        <v>23518</v>
      </c>
      <c r="C4387" t="s">
        <v>4989</v>
      </c>
      <c r="D4387">
        <v>4</v>
      </c>
      <c r="E4387">
        <v>787</v>
      </c>
      <c r="F4387">
        <v>123</v>
      </c>
      <c r="G4387">
        <v>7393</v>
      </c>
      <c r="H4387">
        <v>0.99942817488968005</v>
      </c>
      <c r="I4387">
        <v>1</v>
      </c>
      <c r="J4387">
        <v>0.966855260484069</v>
      </c>
      <c r="K4387" t="s">
        <v>26911</v>
      </c>
      <c r="L4387">
        <v>4</v>
      </c>
      <c r="M4387" t="s">
        <v>5133</v>
      </c>
      <c r="N4387">
        <v>3.2520325203252001E-2</v>
      </c>
      <c r="O4387">
        <v>5.0825921219822103E-3</v>
      </c>
    </row>
    <row r="4388" spans="1:15">
      <c r="A4388" t="s">
        <v>4990</v>
      </c>
      <c r="B4388" t="s">
        <v>23511</v>
      </c>
      <c r="C4388" t="s">
        <v>4991</v>
      </c>
      <c r="D4388">
        <v>1</v>
      </c>
      <c r="E4388">
        <v>6152</v>
      </c>
      <c r="F4388">
        <v>1</v>
      </c>
      <c r="G4388">
        <v>7804</v>
      </c>
      <c r="H4388">
        <v>0.788313685289595</v>
      </c>
      <c r="I4388">
        <v>0.968912233598893</v>
      </c>
      <c r="J4388">
        <v>0.832812322140707</v>
      </c>
      <c r="K4388" t="s">
        <v>26912</v>
      </c>
      <c r="L4388">
        <v>1</v>
      </c>
      <c r="M4388" t="s">
        <v>5133</v>
      </c>
      <c r="N4388">
        <v>1</v>
      </c>
      <c r="O4388">
        <v>1.6254876462938901E-4</v>
      </c>
    </row>
    <row r="4389" spans="1:15">
      <c r="A4389" t="s">
        <v>4992</v>
      </c>
      <c r="B4389" t="s">
        <v>23511</v>
      </c>
      <c r="C4389" t="s">
        <v>4993</v>
      </c>
      <c r="D4389">
        <v>5</v>
      </c>
      <c r="E4389">
        <v>6152</v>
      </c>
      <c r="F4389">
        <v>6</v>
      </c>
      <c r="G4389">
        <v>7804</v>
      </c>
      <c r="H4389">
        <v>0.62665052091531404</v>
      </c>
      <c r="I4389">
        <v>0.968912233598893</v>
      </c>
      <c r="J4389">
        <v>0.832812322140707</v>
      </c>
      <c r="K4389" t="s">
        <v>26913</v>
      </c>
      <c r="L4389">
        <v>5</v>
      </c>
      <c r="M4389" t="s">
        <v>5133</v>
      </c>
      <c r="N4389">
        <v>0.83333333333333304</v>
      </c>
      <c r="O4389">
        <v>8.1274382314694405E-4</v>
      </c>
    </row>
    <row r="4390" spans="1:15">
      <c r="A4390" t="s">
        <v>4994</v>
      </c>
      <c r="B4390" t="s">
        <v>23513</v>
      </c>
      <c r="C4390" t="s">
        <v>4995</v>
      </c>
      <c r="D4390">
        <v>2</v>
      </c>
      <c r="E4390">
        <v>535</v>
      </c>
      <c r="F4390">
        <v>32</v>
      </c>
      <c r="G4390">
        <v>8124</v>
      </c>
      <c r="H4390">
        <v>0.63246624388402894</v>
      </c>
      <c r="I4390">
        <v>0.99999999999997702</v>
      </c>
      <c r="J4390">
        <v>0.95041217501583097</v>
      </c>
      <c r="K4390" t="s">
        <v>26914</v>
      </c>
      <c r="L4390">
        <v>2</v>
      </c>
      <c r="M4390" t="s">
        <v>5133</v>
      </c>
      <c r="N4390">
        <v>6.25E-2</v>
      </c>
      <c r="O4390">
        <v>3.7383177570093499E-3</v>
      </c>
    </row>
    <row r="4391" spans="1:15">
      <c r="A4391" t="s">
        <v>4994</v>
      </c>
      <c r="B4391" t="s">
        <v>23511</v>
      </c>
      <c r="C4391" t="s">
        <v>4995</v>
      </c>
      <c r="D4391">
        <v>27</v>
      </c>
      <c r="E4391">
        <v>6152</v>
      </c>
      <c r="F4391">
        <v>29</v>
      </c>
      <c r="G4391">
        <v>7804</v>
      </c>
      <c r="H4391">
        <v>3.8185156282082001E-2</v>
      </c>
      <c r="I4391">
        <v>0.223105557030918</v>
      </c>
      <c r="J4391">
        <v>0.191766653975734</v>
      </c>
      <c r="K4391" t="s">
        <v>26915</v>
      </c>
      <c r="L4391">
        <v>27</v>
      </c>
      <c r="M4391" t="s">
        <v>5133</v>
      </c>
      <c r="N4391">
        <v>0.931034482758621</v>
      </c>
      <c r="O4391">
        <v>4.3888166449934998E-3</v>
      </c>
    </row>
    <row r="4392" spans="1:15">
      <c r="A4392" t="s">
        <v>4996</v>
      </c>
      <c r="B4392" t="s">
        <v>23511</v>
      </c>
      <c r="C4392" t="s">
        <v>4997</v>
      </c>
      <c r="D4392">
        <v>11</v>
      </c>
      <c r="E4392">
        <v>6152</v>
      </c>
      <c r="F4392">
        <v>13</v>
      </c>
      <c r="G4392">
        <v>7804</v>
      </c>
      <c r="H4392">
        <v>0.459148321456053</v>
      </c>
      <c r="I4392">
        <v>0.96083957126938102</v>
      </c>
      <c r="J4392">
        <v>0.82587360011061495</v>
      </c>
      <c r="K4392" t="s">
        <v>26916</v>
      </c>
      <c r="L4392">
        <v>11</v>
      </c>
      <c r="M4392" t="s">
        <v>1463</v>
      </c>
      <c r="N4392">
        <v>0.84615384615384603</v>
      </c>
      <c r="O4392">
        <v>1.78803641092328E-3</v>
      </c>
    </row>
    <row r="4393" spans="1:15">
      <c r="A4393" t="s">
        <v>4996</v>
      </c>
      <c r="B4393" t="s">
        <v>23513</v>
      </c>
      <c r="C4393" t="s">
        <v>4997</v>
      </c>
      <c r="D4393">
        <v>2</v>
      </c>
      <c r="E4393">
        <v>535</v>
      </c>
      <c r="F4393">
        <v>13</v>
      </c>
      <c r="G4393">
        <v>8124</v>
      </c>
      <c r="H4393">
        <v>0.20945948666488401</v>
      </c>
      <c r="I4393">
        <v>0.82628980005633901</v>
      </c>
      <c r="J4393">
        <v>0.78531588606495994</v>
      </c>
      <c r="K4393" t="s">
        <v>26917</v>
      </c>
      <c r="L4393">
        <v>2</v>
      </c>
      <c r="M4393" t="s">
        <v>1463</v>
      </c>
      <c r="N4393">
        <v>0.15384615384615399</v>
      </c>
      <c r="O4393">
        <v>3.7383177570093499E-3</v>
      </c>
    </row>
    <row r="4394" spans="1:15">
      <c r="A4394" t="s">
        <v>4998</v>
      </c>
      <c r="B4394" t="s">
        <v>23511</v>
      </c>
      <c r="C4394" t="s">
        <v>4999</v>
      </c>
      <c r="D4394">
        <v>15</v>
      </c>
      <c r="E4394">
        <v>6152</v>
      </c>
      <c r="F4394">
        <v>15</v>
      </c>
      <c r="G4394">
        <v>7804</v>
      </c>
      <c r="H4394">
        <v>2.8113485006614501E-2</v>
      </c>
      <c r="I4394">
        <v>0.182450402036994</v>
      </c>
      <c r="J4394">
        <v>0.156822194752923</v>
      </c>
      <c r="K4394" t="s">
        <v>26918</v>
      </c>
      <c r="L4394">
        <v>15</v>
      </c>
      <c r="M4394" t="s">
        <v>5133</v>
      </c>
      <c r="N4394">
        <v>1</v>
      </c>
      <c r="O4394">
        <v>2.4382314694408299E-3</v>
      </c>
    </row>
    <row r="4395" spans="1:15">
      <c r="A4395" t="s">
        <v>5000</v>
      </c>
      <c r="B4395" t="s">
        <v>23511</v>
      </c>
      <c r="C4395" t="s">
        <v>5001</v>
      </c>
      <c r="D4395">
        <v>52</v>
      </c>
      <c r="E4395">
        <v>6152</v>
      </c>
      <c r="F4395">
        <v>55</v>
      </c>
      <c r="G4395">
        <v>7804</v>
      </c>
      <c r="H4395">
        <v>1.27597567651141E-3</v>
      </c>
      <c r="I4395">
        <v>1.61881192464624E-2</v>
      </c>
      <c r="J4395">
        <v>1.3914227432820401E-2</v>
      </c>
      <c r="K4395" t="s">
        <v>26919</v>
      </c>
      <c r="L4395">
        <v>52</v>
      </c>
      <c r="M4395" t="s">
        <v>5133</v>
      </c>
      <c r="N4395">
        <v>0.94545454545454499</v>
      </c>
      <c r="O4395">
        <v>8.4525357607282206E-3</v>
      </c>
    </row>
    <row r="4396" spans="1:15">
      <c r="A4396" t="s">
        <v>5000</v>
      </c>
      <c r="B4396" t="s">
        <v>23518</v>
      </c>
      <c r="C4396" t="s">
        <v>5001</v>
      </c>
      <c r="D4396">
        <v>1</v>
      </c>
      <c r="E4396">
        <v>787</v>
      </c>
      <c r="F4396">
        <v>37</v>
      </c>
      <c r="G4396">
        <v>7393</v>
      </c>
      <c r="H4396">
        <v>0.98462965298376404</v>
      </c>
      <c r="I4396">
        <v>1</v>
      </c>
      <c r="J4396">
        <v>0.966855260484069</v>
      </c>
      <c r="K4396" t="s">
        <v>23748</v>
      </c>
      <c r="L4396">
        <v>1</v>
      </c>
      <c r="M4396" t="s">
        <v>5133</v>
      </c>
      <c r="N4396">
        <v>2.7027027027027001E-2</v>
      </c>
      <c r="O4396">
        <v>1.27064803049555E-3</v>
      </c>
    </row>
    <row r="4397" spans="1:15">
      <c r="A4397" t="s">
        <v>5002</v>
      </c>
      <c r="B4397" t="s">
        <v>23518</v>
      </c>
      <c r="C4397" t="s">
        <v>5003</v>
      </c>
      <c r="D4397">
        <v>9</v>
      </c>
      <c r="E4397">
        <v>787</v>
      </c>
      <c r="F4397">
        <v>98</v>
      </c>
      <c r="G4397">
        <v>7393</v>
      </c>
      <c r="H4397">
        <v>0.72943861674455102</v>
      </c>
      <c r="I4397">
        <v>1</v>
      </c>
      <c r="J4397">
        <v>0.966855260484069</v>
      </c>
      <c r="K4397" t="s">
        <v>26920</v>
      </c>
      <c r="L4397">
        <v>9</v>
      </c>
      <c r="M4397" t="s">
        <v>1463</v>
      </c>
      <c r="N4397">
        <v>9.1836734693877597E-2</v>
      </c>
      <c r="O4397">
        <v>1.143583227446E-2</v>
      </c>
    </row>
    <row r="4398" spans="1:15">
      <c r="A4398" t="s">
        <v>5002</v>
      </c>
      <c r="B4398" t="s">
        <v>23513</v>
      </c>
      <c r="C4398" t="s">
        <v>5003</v>
      </c>
      <c r="D4398">
        <v>5</v>
      </c>
      <c r="E4398">
        <v>535</v>
      </c>
      <c r="F4398">
        <v>109</v>
      </c>
      <c r="G4398">
        <v>8124</v>
      </c>
      <c r="H4398">
        <v>0.85344744079215595</v>
      </c>
      <c r="I4398">
        <v>0.99999999999997702</v>
      </c>
      <c r="J4398">
        <v>0.95041217501583097</v>
      </c>
      <c r="K4398" t="s">
        <v>26921</v>
      </c>
      <c r="L4398">
        <v>5</v>
      </c>
      <c r="M4398" t="s">
        <v>1463</v>
      </c>
      <c r="N4398">
        <v>4.5871559633027498E-2</v>
      </c>
      <c r="O4398">
        <v>9.3457943925233603E-3</v>
      </c>
    </row>
    <row r="4399" spans="1:15">
      <c r="A4399" t="s">
        <v>5002</v>
      </c>
      <c r="B4399" t="s">
        <v>23511</v>
      </c>
      <c r="C4399" t="s">
        <v>5003</v>
      </c>
      <c r="D4399">
        <v>89</v>
      </c>
      <c r="E4399">
        <v>6152</v>
      </c>
      <c r="F4399">
        <v>106</v>
      </c>
      <c r="G4399">
        <v>7804</v>
      </c>
      <c r="H4399">
        <v>0.116396202002056</v>
      </c>
      <c r="I4399">
        <v>0.47842873658393897</v>
      </c>
      <c r="J4399">
        <v>0.41122542710949</v>
      </c>
      <c r="K4399" t="s">
        <v>26922</v>
      </c>
      <c r="L4399">
        <v>89</v>
      </c>
      <c r="M4399" t="s">
        <v>1463</v>
      </c>
      <c r="N4399">
        <v>0.839622641509434</v>
      </c>
      <c r="O4399">
        <v>1.44668400520156E-2</v>
      </c>
    </row>
    <row r="4400" spans="1:15">
      <c r="A4400" t="s">
        <v>5004</v>
      </c>
      <c r="B4400" t="s">
        <v>23511</v>
      </c>
      <c r="C4400" t="s">
        <v>5005</v>
      </c>
      <c r="D4400">
        <v>74</v>
      </c>
      <c r="E4400">
        <v>6152</v>
      </c>
      <c r="F4400">
        <v>82</v>
      </c>
      <c r="G4400">
        <v>7804</v>
      </c>
      <c r="H4400">
        <v>4.9878002530049101E-3</v>
      </c>
      <c r="I4400">
        <v>4.9351651749581199E-2</v>
      </c>
      <c r="J4400">
        <v>4.2419387711088601E-2</v>
      </c>
      <c r="K4400" t="s">
        <v>26923</v>
      </c>
      <c r="L4400">
        <v>74</v>
      </c>
      <c r="M4400" t="s">
        <v>2729</v>
      </c>
      <c r="N4400">
        <v>0.90243902439024404</v>
      </c>
      <c r="O4400">
        <v>1.2028608582574801E-2</v>
      </c>
    </row>
    <row r="4401" spans="1:15">
      <c r="A4401" t="s">
        <v>5004</v>
      </c>
      <c r="B4401" t="s">
        <v>23513</v>
      </c>
      <c r="C4401" t="s">
        <v>5005</v>
      </c>
      <c r="D4401">
        <v>2</v>
      </c>
      <c r="E4401">
        <v>535</v>
      </c>
      <c r="F4401">
        <v>68</v>
      </c>
      <c r="G4401">
        <v>8124</v>
      </c>
      <c r="H4401">
        <v>0.94431837824879405</v>
      </c>
      <c r="I4401">
        <v>0.99999999999997702</v>
      </c>
      <c r="J4401">
        <v>0.95041217501583097</v>
      </c>
      <c r="K4401" t="s">
        <v>26924</v>
      </c>
      <c r="L4401">
        <v>2</v>
      </c>
      <c r="M4401" t="s">
        <v>2729</v>
      </c>
      <c r="N4401">
        <v>2.9411764705882401E-2</v>
      </c>
      <c r="O4401">
        <v>3.7383177570093499E-3</v>
      </c>
    </row>
    <row r="4402" spans="1:15">
      <c r="A4402" t="s">
        <v>5004</v>
      </c>
      <c r="B4402" t="s">
        <v>23518</v>
      </c>
      <c r="C4402" t="s">
        <v>5005</v>
      </c>
      <c r="D4402">
        <v>5</v>
      </c>
      <c r="E4402">
        <v>787</v>
      </c>
      <c r="F4402">
        <v>72</v>
      </c>
      <c r="G4402">
        <v>7393</v>
      </c>
      <c r="H4402">
        <v>0.89414302691973602</v>
      </c>
      <c r="I4402">
        <v>1</v>
      </c>
      <c r="J4402">
        <v>0.966855260484069</v>
      </c>
      <c r="K4402" t="s">
        <v>26925</v>
      </c>
      <c r="L4402">
        <v>5</v>
      </c>
      <c r="M4402" t="s">
        <v>2729</v>
      </c>
      <c r="N4402">
        <v>6.9444444444444406E-2</v>
      </c>
      <c r="O4402">
        <v>6.35324015247776E-3</v>
      </c>
    </row>
    <row r="4403" spans="1:15">
      <c r="A4403" t="s">
        <v>5006</v>
      </c>
      <c r="B4403" t="s">
        <v>23511</v>
      </c>
      <c r="C4403" t="s">
        <v>5007</v>
      </c>
      <c r="D4403">
        <v>3</v>
      </c>
      <c r="E4403">
        <v>6152</v>
      </c>
      <c r="F4403">
        <v>3</v>
      </c>
      <c r="G4403">
        <v>7804</v>
      </c>
      <c r="H4403">
        <v>0.489837867770546</v>
      </c>
      <c r="I4403">
        <v>0.96083957126938102</v>
      </c>
      <c r="J4403">
        <v>0.82587360011061495</v>
      </c>
      <c r="K4403" t="s">
        <v>26926</v>
      </c>
      <c r="L4403">
        <v>3</v>
      </c>
      <c r="M4403" t="s">
        <v>1463</v>
      </c>
      <c r="N4403">
        <v>1</v>
      </c>
      <c r="O4403">
        <v>4.8764629388816603E-4</v>
      </c>
    </row>
    <row r="4404" spans="1:15">
      <c r="A4404" t="s">
        <v>5008</v>
      </c>
      <c r="B4404" t="s">
        <v>23513</v>
      </c>
      <c r="C4404" t="s">
        <v>5009</v>
      </c>
      <c r="D4404">
        <v>4</v>
      </c>
      <c r="E4404">
        <v>535</v>
      </c>
      <c r="F4404">
        <v>36</v>
      </c>
      <c r="G4404">
        <v>8124</v>
      </c>
      <c r="H4404">
        <v>0.21024143806916601</v>
      </c>
      <c r="I4404">
        <v>0.82701608340003596</v>
      </c>
      <c r="J4404">
        <v>0.78600615459732004</v>
      </c>
      <c r="K4404" t="s">
        <v>26927</v>
      </c>
      <c r="L4404">
        <v>4</v>
      </c>
      <c r="M4404" t="s">
        <v>2729</v>
      </c>
      <c r="N4404">
        <v>0.11111111111111099</v>
      </c>
      <c r="O4404">
        <v>7.4766355140186902E-3</v>
      </c>
    </row>
    <row r="4405" spans="1:15">
      <c r="A4405" t="s">
        <v>5008</v>
      </c>
      <c r="B4405" t="s">
        <v>23518</v>
      </c>
      <c r="C4405" t="s">
        <v>5009</v>
      </c>
      <c r="D4405">
        <v>5</v>
      </c>
      <c r="E4405">
        <v>787</v>
      </c>
      <c r="F4405">
        <v>37</v>
      </c>
      <c r="G4405">
        <v>7393</v>
      </c>
      <c r="H4405">
        <v>0.358204384826321</v>
      </c>
      <c r="I4405">
        <v>1</v>
      </c>
      <c r="J4405">
        <v>0.966855260484069</v>
      </c>
      <c r="K4405" t="s">
        <v>26928</v>
      </c>
      <c r="L4405">
        <v>5</v>
      </c>
      <c r="M4405" t="s">
        <v>2729</v>
      </c>
      <c r="N4405">
        <v>0.135135135135135</v>
      </c>
      <c r="O4405">
        <v>6.35324015247776E-3</v>
      </c>
    </row>
    <row r="4406" spans="1:15">
      <c r="A4406" t="s">
        <v>5008</v>
      </c>
      <c r="B4406" t="s">
        <v>23511</v>
      </c>
      <c r="C4406" t="s">
        <v>5009</v>
      </c>
      <c r="D4406">
        <v>26</v>
      </c>
      <c r="E4406">
        <v>6152</v>
      </c>
      <c r="F4406">
        <v>36</v>
      </c>
      <c r="G4406">
        <v>7804</v>
      </c>
      <c r="H4406">
        <v>0.87842760854005997</v>
      </c>
      <c r="I4406">
        <v>1</v>
      </c>
      <c r="J4406">
        <v>0.85953329234717102</v>
      </c>
      <c r="K4406" t="s">
        <v>26929</v>
      </c>
      <c r="L4406">
        <v>26</v>
      </c>
      <c r="M4406" t="s">
        <v>2729</v>
      </c>
      <c r="N4406">
        <v>0.72222222222222199</v>
      </c>
      <c r="O4406">
        <v>4.2262678803641103E-3</v>
      </c>
    </row>
    <row r="4407" spans="1:15">
      <c r="A4407" t="s">
        <v>5010</v>
      </c>
      <c r="B4407" t="s">
        <v>23511</v>
      </c>
      <c r="C4407" t="s">
        <v>5011</v>
      </c>
      <c r="D4407">
        <v>6</v>
      </c>
      <c r="E4407">
        <v>6152</v>
      </c>
      <c r="F4407">
        <v>6</v>
      </c>
      <c r="G4407">
        <v>7804</v>
      </c>
      <c r="H4407">
        <v>0.23986678822258201</v>
      </c>
      <c r="I4407">
        <v>0.71382528017432401</v>
      </c>
      <c r="J4407">
        <v>0.61355659322887801</v>
      </c>
      <c r="K4407" t="s">
        <v>26930</v>
      </c>
      <c r="L4407">
        <v>6</v>
      </c>
      <c r="M4407" t="s">
        <v>2729</v>
      </c>
      <c r="N4407">
        <v>1</v>
      </c>
      <c r="O4407">
        <v>9.7529258777633303E-4</v>
      </c>
    </row>
    <row r="4408" spans="1:15">
      <c r="A4408" t="s">
        <v>5012</v>
      </c>
      <c r="B4408" t="s">
        <v>23513</v>
      </c>
      <c r="C4408" t="s">
        <v>5013</v>
      </c>
      <c r="D4408">
        <v>6</v>
      </c>
      <c r="E4408">
        <v>535</v>
      </c>
      <c r="F4408">
        <v>50</v>
      </c>
      <c r="G4408">
        <v>8124</v>
      </c>
      <c r="H4408">
        <v>0.108532069852309</v>
      </c>
      <c r="I4408">
        <v>0.64703075560747003</v>
      </c>
      <c r="J4408">
        <v>0.614945907739046</v>
      </c>
      <c r="K4408" t="s">
        <v>26931</v>
      </c>
      <c r="L4408">
        <v>6</v>
      </c>
      <c r="M4408" t="s">
        <v>1463</v>
      </c>
      <c r="N4408">
        <v>0.12</v>
      </c>
      <c r="O4408">
        <v>1.1214953271028E-2</v>
      </c>
    </row>
    <row r="4409" spans="1:15">
      <c r="A4409" t="s">
        <v>5012</v>
      </c>
      <c r="B4409" t="s">
        <v>23511</v>
      </c>
      <c r="C4409" t="s">
        <v>5013</v>
      </c>
      <c r="D4409">
        <v>41</v>
      </c>
      <c r="E4409">
        <v>6152</v>
      </c>
      <c r="F4409">
        <v>48</v>
      </c>
      <c r="G4409">
        <v>7804</v>
      </c>
      <c r="H4409">
        <v>0.17357841100659199</v>
      </c>
      <c r="I4409">
        <v>0.61096870087947897</v>
      </c>
      <c r="J4409">
        <v>0.52514793898801204</v>
      </c>
      <c r="K4409" t="s">
        <v>26932</v>
      </c>
      <c r="L4409">
        <v>41</v>
      </c>
      <c r="M4409" t="s">
        <v>1463</v>
      </c>
      <c r="N4409">
        <v>0.85416666666666696</v>
      </c>
      <c r="O4409">
        <v>6.6644993498049402E-3</v>
      </c>
    </row>
    <row r="4410" spans="1:15">
      <c r="A4410" t="s">
        <v>5014</v>
      </c>
      <c r="B4410" t="s">
        <v>23513</v>
      </c>
      <c r="C4410" t="s">
        <v>5015</v>
      </c>
      <c r="D4410">
        <v>4</v>
      </c>
      <c r="E4410">
        <v>535</v>
      </c>
      <c r="F4410">
        <v>72</v>
      </c>
      <c r="G4410">
        <v>8124</v>
      </c>
      <c r="H4410">
        <v>0.70717850672145799</v>
      </c>
      <c r="I4410">
        <v>0.99999999999997702</v>
      </c>
      <c r="J4410">
        <v>0.95041217501583097</v>
      </c>
      <c r="K4410" t="s">
        <v>26933</v>
      </c>
      <c r="L4410">
        <v>4</v>
      </c>
      <c r="M4410" t="s">
        <v>5133</v>
      </c>
      <c r="N4410">
        <v>5.5555555555555601E-2</v>
      </c>
      <c r="O4410">
        <v>7.4766355140186902E-3</v>
      </c>
    </row>
    <row r="4411" spans="1:15">
      <c r="A4411" t="s">
        <v>5014</v>
      </c>
      <c r="B4411" t="s">
        <v>23518</v>
      </c>
      <c r="C4411" t="s">
        <v>5015</v>
      </c>
      <c r="D4411">
        <v>15</v>
      </c>
      <c r="E4411">
        <v>787</v>
      </c>
      <c r="F4411">
        <v>80</v>
      </c>
      <c r="G4411">
        <v>7393</v>
      </c>
      <c r="H4411">
        <v>2.0201128091453299E-2</v>
      </c>
      <c r="I4411">
        <v>0.35758903359007899</v>
      </c>
      <c r="J4411">
        <v>0.34573683821798201</v>
      </c>
      <c r="K4411" t="s">
        <v>26934</v>
      </c>
      <c r="L4411">
        <v>15</v>
      </c>
      <c r="M4411" t="s">
        <v>5133</v>
      </c>
      <c r="N4411">
        <v>0.1875</v>
      </c>
      <c r="O4411">
        <v>1.9059720457433298E-2</v>
      </c>
    </row>
    <row r="4412" spans="1:15">
      <c r="A4412" t="s">
        <v>5014</v>
      </c>
      <c r="B4412" t="s">
        <v>23511</v>
      </c>
      <c r="C4412" t="s">
        <v>5015</v>
      </c>
      <c r="D4412">
        <v>52</v>
      </c>
      <c r="E4412">
        <v>6152</v>
      </c>
      <c r="F4412">
        <v>70</v>
      </c>
      <c r="G4412">
        <v>7804</v>
      </c>
      <c r="H4412">
        <v>0.85973713496904303</v>
      </c>
      <c r="I4412">
        <v>1</v>
      </c>
      <c r="J4412">
        <v>0.85953329234717102</v>
      </c>
      <c r="K4412" t="s">
        <v>26935</v>
      </c>
      <c r="L4412">
        <v>52</v>
      </c>
      <c r="M4412" t="s">
        <v>5133</v>
      </c>
      <c r="N4412">
        <v>0.74285714285714299</v>
      </c>
      <c r="O4412">
        <v>8.4525357607282206E-3</v>
      </c>
    </row>
    <row r="4413" spans="1:15">
      <c r="A4413" t="s">
        <v>5016</v>
      </c>
      <c r="B4413" t="s">
        <v>23511</v>
      </c>
      <c r="C4413" t="s">
        <v>5017</v>
      </c>
      <c r="D4413">
        <v>8</v>
      </c>
      <c r="E4413">
        <v>6152</v>
      </c>
      <c r="F4413">
        <v>8</v>
      </c>
      <c r="G4413">
        <v>7804</v>
      </c>
      <c r="H4413">
        <v>0.148995721685201</v>
      </c>
      <c r="I4413">
        <v>0.54611425167193095</v>
      </c>
      <c r="J4413">
        <v>0.46940338073728599</v>
      </c>
      <c r="K4413" t="s">
        <v>26936</v>
      </c>
      <c r="L4413">
        <v>8</v>
      </c>
      <c r="M4413" t="s">
        <v>1463</v>
      </c>
      <c r="N4413">
        <v>1</v>
      </c>
      <c r="O4413">
        <v>1.3003901170351099E-3</v>
      </c>
    </row>
    <row r="4414" spans="1:15">
      <c r="A4414" t="s">
        <v>5018</v>
      </c>
      <c r="B4414" t="s">
        <v>23511</v>
      </c>
      <c r="C4414" t="s">
        <v>5019</v>
      </c>
      <c r="D4414">
        <v>276</v>
      </c>
      <c r="E4414">
        <v>6152</v>
      </c>
      <c r="F4414">
        <v>309</v>
      </c>
      <c r="G4414">
        <v>7804</v>
      </c>
      <c r="H4414" s="34">
        <v>5.74276386925019E-7</v>
      </c>
      <c r="I4414" s="34">
        <v>2.0120110424472599E-5</v>
      </c>
      <c r="J4414" s="34">
        <v>1.7293904755535599E-5</v>
      </c>
      <c r="K4414" t="s">
        <v>26937</v>
      </c>
      <c r="L4414">
        <v>276</v>
      </c>
      <c r="M4414" t="s">
        <v>5133</v>
      </c>
      <c r="N4414">
        <v>0.89320388349514601</v>
      </c>
      <c r="O4414">
        <v>4.4863459037711301E-2</v>
      </c>
    </row>
    <row r="4415" spans="1:15">
      <c r="A4415" t="s">
        <v>5018</v>
      </c>
      <c r="B4415" t="s">
        <v>23518</v>
      </c>
      <c r="C4415" t="s">
        <v>5019</v>
      </c>
      <c r="D4415">
        <v>13</v>
      </c>
      <c r="E4415">
        <v>787</v>
      </c>
      <c r="F4415">
        <v>249</v>
      </c>
      <c r="G4415">
        <v>7393</v>
      </c>
      <c r="H4415">
        <v>0.99929035256264898</v>
      </c>
      <c r="I4415">
        <v>1</v>
      </c>
      <c r="J4415">
        <v>0.966855260484069</v>
      </c>
      <c r="K4415" t="s">
        <v>26938</v>
      </c>
      <c r="L4415">
        <v>13</v>
      </c>
      <c r="M4415" t="s">
        <v>5133</v>
      </c>
      <c r="N4415">
        <v>5.22088353413655E-2</v>
      </c>
      <c r="O4415">
        <v>1.6518424396442199E-2</v>
      </c>
    </row>
    <row r="4416" spans="1:15">
      <c r="A4416" t="s">
        <v>5018</v>
      </c>
      <c r="B4416" t="s">
        <v>23513</v>
      </c>
      <c r="C4416" t="s">
        <v>5019</v>
      </c>
      <c r="D4416">
        <v>6</v>
      </c>
      <c r="E4416">
        <v>535</v>
      </c>
      <c r="F4416">
        <v>320</v>
      </c>
      <c r="G4416">
        <v>8124</v>
      </c>
      <c r="H4416">
        <v>0.99998439020296503</v>
      </c>
      <c r="I4416">
        <v>0.99999999999997702</v>
      </c>
      <c r="J4416">
        <v>0.95041217501583097</v>
      </c>
      <c r="K4416" t="s">
        <v>26939</v>
      </c>
      <c r="L4416">
        <v>6</v>
      </c>
      <c r="M4416" t="s">
        <v>5133</v>
      </c>
      <c r="N4416">
        <v>1.8749999999999999E-2</v>
      </c>
      <c r="O4416">
        <v>1.1214953271028E-2</v>
      </c>
    </row>
    <row r="4417" spans="1:15">
      <c r="A4417" t="s">
        <v>5020</v>
      </c>
      <c r="B4417" t="s">
        <v>23518</v>
      </c>
      <c r="C4417" t="s">
        <v>5021</v>
      </c>
      <c r="D4417">
        <v>10</v>
      </c>
      <c r="E4417">
        <v>787</v>
      </c>
      <c r="F4417">
        <v>246</v>
      </c>
      <c r="G4417">
        <v>7393</v>
      </c>
      <c r="H4417">
        <v>0.99995880167326701</v>
      </c>
      <c r="I4417">
        <v>1</v>
      </c>
      <c r="J4417">
        <v>0.966855260484069</v>
      </c>
      <c r="K4417" t="s">
        <v>26940</v>
      </c>
      <c r="L4417">
        <v>10</v>
      </c>
      <c r="M4417" t="s">
        <v>5133</v>
      </c>
      <c r="N4417">
        <v>4.0650406504064998E-2</v>
      </c>
      <c r="O4417">
        <v>1.2706480304955499E-2</v>
      </c>
    </row>
    <row r="4418" spans="1:15">
      <c r="A4418" t="s">
        <v>5020</v>
      </c>
      <c r="B4418" t="s">
        <v>23511</v>
      </c>
      <c r="C4418" t="s">
        <v>5021</v>
      </c>
      <c r="D4418">
        <v>276</v>
      </c>
      <c r="E4418">
        <v>6152</v>
      </c>
      <c r="F4418">
        <v>306</v>
      </c>
      <c r="G4418">
        <v>7804</v>
      </c>
      <c r="H4418" s="34">
        <v>5.9688458421365399E-8</v>
      </c>
      <c r="I4418" s="34">
        <v>2.6469949241366798E-6</v>
      </c>
      <c r="J4418" s="34">
        <v>2.2751802619694501E-6</v>
      </c>
      <c r="K4418" t="s">
        <v>26937</v>
      </c>
      <c r="L4418">
        <v>276</v>
      </c>
      <c r="M4418" t="s">
        <v>5133</v>
      </c>
      <c r="N4418">
        <v>0.90196078431372595</v>
      </c>
      <c r="O4418">
        <v>4.4863459037711301E-2</v>
      </c>
    </row>
    <row r="4419" spans="1:15">
      <c r="A4419" t="s">
        <v>5020</v>
      </c>
      <c r="B4419" t="s">
        <v>23513</v>
      </c>
      <c r="C4419" t="s">
        <v>5021</v>
      </c>
      <c r="D4419">
        <v>6</v>
      </c>
      <c r="E4419">
        <v>535</v>
      </c>
      <c r="F4419">
        <v>317</v>
      </c>
      <c r="G4419">
        <v>8124</v>
      </c>
      <c r="H4419">
        <v>0.99998157180502201</v>
      </c>
      <c r="I4419">
        <v>0.99999999999997702</v>
      </c>
      <c r="J4419">
        <v>0.95041217501583097</v>
      </c>
      <c r="K4419" t="s">
        <v>26939</v>
      </c>
      <c r="L4419">
        <v>6</v>
      </c>
      <c r="M4419" t="s">
        <v>5133</v>
      </c>
      <c r="N4419">
        <v>1.8927444794952699E-2</v>
      </c>
      <c r="O4419">
        <v>1.1214953271028E-2</v>
      </c>
    </row>
    <row r="4420" spans="1:15">
      <c r="A4420" t="s">
        <v>5022</v>
      </c>
      <c r="B4420" t="s">
        <v>23518</v>
      </c>
      <c r="C4420" t="s">
        <v>5023</v>
      </c>
      <c r="D4420">
        <v>5</v>
      </c>
      <c r="E4420">
        <v>787</v>
      </c>
      <c r="F4420">
        <v>124</v>
      </c>
      <c r="G4420">
        <v>7393</v>
      </c>
      <c r="H4420">
        <v>0.99792951109710304</v>
      </c>
      <c r="I4420">
        <v>1</v>
      </c>
      <c r="J4420">
        <v>0.966855260484069</v>
      </c>
      <c r="K4420" t="s">
        <v>26941</v>
      </c>
      <c r="L4420">
        <v>5</v>
      </c>
      <c r="M4420" t="s">
        <v>5133</v>
      </c>
      <c r="N4420">
        <v>4.0322580645161303E-2</v>
      </c>
      <c r="O4420">
        <v>6.35324015247776E-3</v>
      </c>
    </row>
    <row r="4421" spans="1:15">
      <c r="A4421" t="s">
        <v>5022</v>
      </c>
      <c r="B4421" t="s">
        <v>23513</v>
      </c>
      <c r="C4421" t="s">
        <v>5023</v>
      </c>
      <c r="D4421">
        <v>4</v>
      </c>
      <c r="E4421">
        <v>535</v>
      </c>
      <c r="F4421">
        <v>180</v>
      </c>
      <c r="G4421">
        <v>8124</v>
      </c>
      <c r="H4421">
        <v>0.998132029999236</v>
      </c>
      <c r="I4421">
        <v>0.99999999999997702</v>
      </c>
      <c r="J4421">
        <v>0.95041217501583097</v>
      </c>
      <c r="K4421" t="s">
        <v>26942</v>
      </c>
      <c r="L4421">
        <v>4</v>
      </c>
      <c r="M4421" t="s">
        <v>5133</v>
      </c>
      <c r="N4421">
        <v>2.2222222222222199E-2</v>
      </c>
      <c r="O4421">
        <v>7.4766355140186902E-3</v>
      </c>
    </row>
    <row r="4422" spans="1:15">
      <c r="A4422" t="s">
        <v>5022</v>
      </c>
      <c r="B4422" t="s">
        <v>23511</v>
      </c>
      <c r="C4422" t="s">
        <v>5023</v>
      </c>
      <c r="D4422">
        <v>148</v>
      </c>
      <c r="E4422">
        <v>6152</v>
      </c>
      <c r="F4422">
        <v>162</v>
      </c>
      <c r="G4422">
        <v>7804</v>
      </c>
      <c r="H4422" s="34">
        <v>1.3199228144615299E-5</v>
      </c>
      <c r="I4422">
        <v>3.6180468922223302E-4</v>
      </c>
      <c r="J4422">
        <v>3.1098317571383099E-4</v>
      </c>
      <c r="K4422" t="s">
        <v>26943</v>
      </c>
      <c r="L4422">
        <v>148</v>
      </c>
      <c r="M4422" t="s">
        <v>5133</v>
      </c>
      <c r="N4422">
        <v>0.91358024691357997</v>
      </c>
      <c r="O4422">
        <v>2.4057217165149501E-2</v>
      </c>
    </row>
    <row r="4423" spans="1:15">
      <c r="A4423" t="s">
        <v>5024</v>
      </c>
      <c r="B4423" t="s">
        <v>23511</v>
      </c>
      <c r="C4423" t="s">
        <v>5025</v>
      </c>
      <c r="D4423">
        <v>3</v>
      </c>
      <c r="E4423">
        <v>6152</v>
      </c>
      <c r="F4423">
        <v>3</v>
      </c>
      <c r="G4423">
        <v>7804</v>
      </c>
      <c r="H4423">
        <v>0.489837867770546</v>
      </c>
      <c r="I4423">
        <v>0.96083957126938102</v>
      </c>
      <c r="J4423">
        <v>0.82587360011061495</v>
      </c>
      <c r="K4423" t="s">
        <v>26142</v>
      </c>
      <c r="L4423">
        <v>3</v>
      </c>
      <c r="M4423" t="s">
        <v>2729</v>
      </c>
      <c r="N4423">
        <v>1</v>
      </c>
      <c r="O4423">
        <v>4.8764629388816603E-4</v>
      </c>
    </row>
    <row r="4424" spans="1:15">
      <c r="A4424" t="s">
        <v>5026</v>
      </c>
      <c r="B4424" t="s">
        <v>23513</v>
      </c>
      <c r="C4424" t="s">
        <v>5027</v>
      </c>
      <c r="D4424">
        <v>1</v>
      </c>
      <c r="E4424">
        <v>535</v>
      </c>
      <c r="F4424">
        <v>165</v>
      </c>
      <c r="G4424">
        <v>8124</v>
      </c>
      <c r="H4424">
        <v>0.99998833991455105</v>
      </c>
      <c r="I4424">
        <v>0.99999999999997702</v>
      </c>
      <c r="J4424">
        <v>0.95041217501583097</v>
      </c>
      <c r="K4424" t="s">
        <v>24907</v>
      </c>
      <c r="L4424">
        <v>1</v>
      </c>
      <c r="M4424" t="s">
        <v>5133</v>
      </c>
      <c r="N4424">
        <v>6.0606060606060597E-3</v>
      </c>
      <c r="O4424">
        <v>1.8691588785046699E-3</v>
      </c>
    </row>
    <row r="4425" spans="1:15">
      <c r="A4425" t="s">
        <v>5026</v>
      </c>
      <c r="B4425" t="s">
        <v>23518</v>
      </c>
      <c r="C4425" t="s">
        <v>5027</v>
      </c>
      <c r="D4425">
        <v>6</v>
      </c>
      <c r="E4425">
        <v>787</v>
      </c>
      <c r="F4425">
        <v>165</v>
      </c>
      <c r="G4425">
        <v>7393</v>
      </c>
      <c r="H4425">
        <v>0.99976675320178898</v>
      </c>
      <c r="I4425">
        <v>1</v>
      </c>
      <c r="J4425">
        <v>0.966855260484069</v>
      </c>
      <c r="K4425" t="s">
        <v>26944</v>
      </c>
      <c r="L4425">
        <v>6</v>
      </c>
      <c r="M4425" t="s">
        <v>5133</v>
      </c>
      <c r="N4425">
        <v>3.6363636363636397E-2</v>
      </c>
      <c r="O4425">
        <v>7.6238881829733202E-3</v>
      </c>
    </row>
    <row r="4426" spans="1:15">
      <c r="A4426" t="s">
        <v>5026</v>
      </c>
      <c r="B4426" t="s">
        <v>23511</v>
      </c>
      <c r="C4426" t="s">
        <v>5027</v>
      </c>
      <c r="D4426">
        <v>157</v>
      </c>
      <c r="E4426">
        <v>6152</v>
      </c>
      <c r="F4426">
        <v>169</v>
      </c>
      <c r="G4426">
        <v>7804</v>
      </c>
      <c r="H4426" s="34">
        <v>4.1033790469186501E-7</v>
      </c>
      <c r="I4426" s="34">
        <v>1.49069249877912E-5</v>
      </c>
      <c r="J4426" s="34">
        <v>1.28129983135285E-5</v>
      </c>
      <c r="K4426" t="s">
        <v>26945</v>
      </c>
      <c r="L4426">
        <v>157</v>
      </c>
      <c r="M4426" t="s">
        <v>5133</v>
      </c>
      <c r="N4426">
        <v>0.92899408284023699</v>
      </c>
      <c r="O4426">
        <v>2.5520156046813999E-2</v>
      </c>
    </row>
    <row r="4427" spans="1:15">
      <c r="A4427" t="s">
        <v>5028</v>
      </c>
      <c r="B4427" t="s">
        <v>23511</v>
      </c>
      <c r="C4427" t="s">
        <v>5029</v>
      </c>
      <c r="D4427">
        <v>3</v>
      </c>
      <c r="E4427">
        <v>6152</v>
      </c>
      <c r="F4427">
        <v>6</v>
      </c>
      <c r="G4427">
        <v>7804</v>
      </c>
      <c r="H4427">
        <v>0.97922542091541498</v>
      </c>
      <c r="I4427">
        <v>1</v>
      </c>
      <c r="J4427">
        <v>0.85953329234717102</v>
      </c>
      <c r="K4427" t="s">
        <v>26946</v>
      </c>
      <c r="L4427">
        <v>3</v>
      </c>
      <c r="M4427" t="s">
        <v>1463</v>
      </c>
      <c r="N4427">
        <v>0.5</v>
      </c>
      <c r="O4427">
        <v>4.8764629388816603E-4</v>
      </c>
    </row>
    <row r="4428" spans="1:15">
      <c r="A4428" t="s">
        <v>5030</v>
      </c>
      <c r="B4428" t="s">
        <v>23513</v>
      </c>
      <c r="C4428" t="s">
        <v>5031</v>
      </c>
      <c r="D4428">
        <v>6</v>
      </c>
      <c r="E4428">
        <v>535</v>
      </c>
      <c r="F4428">
        <v>171</v>
      </c>
      <c r="G4428">
        <v>8124</v>
      </c>
      <c r="H4428">
        <v>0.97306051237589597</v>
      </c>
      <c r="I4428">
        <v>0.99999999999997702</v>
      </c>
      <c r="J4428">
        <v>0.95041217501583097</v>
      </c>
      <c r="K4428" t="s">
        <v>25039</v>
      </c>
      <c r="L4428">
        <v>6</v>
      </c>
      <c r="M4428" t="s">
        <v>1463</v>
      </c>
      <c r="N4428">
        <v>3.5087719298245598E-2</v>
      </c>
      <c r="O4428">
        <v>1.1214953271028E-2</v>
      </c>
    </row>
    <row r="4429" spans="1:15">
      <c r="A4429" t="s">
        <v>5030</v>
      </c>
      <c r="B4429" t="s">
        <v>23518</v>
      </c>
      <c r="C4429" t="s">
        <v>5031</v>
      </c>
      <c r="D4429">
        <v>15</v>
      </c>
      <c r="E4429">
        <v>787</v>
      </c>
      <c r="F4429">
        <v>157</v>
      </c>
      <c r="G4429">
        <v>7393</v>
      </c>
      <c r="H4429">
        <v>0.71101106371124201</v>
      </c>
      <c r="I4429">
        <v>1</v>
      </c>
      <c r="J4429">
        <v>0.966855260484069</v>
      </c>
      <c r="K4429" t="s">
        <v>26947</v>
      </c>
      <c r="L4429">
        <v>15</v>
      </c>
      <c r="M4429" t="s">
        <v>1463</v>
      </c>
      <c r="N4429">
        <v>9.5541401273885398E-2</v>
      </c>
      <c r="O4429">
        <v>1.9059720457433298E-2</v>
      </c>
    </row>
    <row r="4430" spans="1:15">
      <c r="A4430" t="s">
        <v>5030</v>
      </c>
      <c r="B4430" t="s">
        <v>23511</v>
      </c>
      <c r="C4430" t="s">
        <v>5031</v>
      </c>
      <c r="D4430">
        <v>141</v>
      </c>
      <c r="E4430">
        <v>6152</v>
      </c>
      <c r="F4430">
        <v>170</v>
      </c>
      <c r="G4430">
        <v>7804</v>
      </c>
      <c r="H4430">
        <v>0.10715304161176201</v>
      </c>
      <c r="I4430">
        <v>0.457369487625021</v>
      </c>
      <c r="J4430">
        <v>0.39312430151747302</v>
      </c>
      <c r="K4430" t="s">
        <v>26948</v>
      </c>
      <c r="L4430">
        <v>141</v>
      </c>
      <c r="M4430" t="s">
        <v>1463</v>
      </c>
      <c r="N4430">
        <v>0.82941176470588196</v>
      </c>
      <c r="O4430">
        <v>2.2919375812743802E-2</v>
      </c>
    </row>
    <row r="4431" spans="1:15">
      <c r="A4431" t="s">
        <v>5032</v>
      </c>
      <c r="B4431" t="s">
        <v>23511</v>
      </c>
      <c r="C4431" t="s">
        <v>5033</v>
      </c>
      <c r="D4431">
        <v>3</v>
      </c>
      <c r="E4431">
        <v>6152</v>
      </c>
      <c r="F4431">
        <v>3</v>
      </c>
      <c r="G4431">
        <v>7804</v>
      </c>
      <c r="H4431">
        <v>0.489837867770546</v>
      </c>
      <c r="I4431">
        <v>0.96083957126938102</v>
      </c>
      <c r="J4431">
        <v>0.82587360011061495</v>
      </c>
      <c r="K4431" t="s">
        <v>26949</v>
      </c>
      <c r="L4431">
        <v>3</v>
      </c>
      <c r="M4431" t="s">
        <v>1463</v>
      </c>
      <c r="N4431">
        <v>1</v>
      </c>
      <c r="O4431">
        <v>4.8764629388816603E-4</v>
      </c>
    </row>
    <row r="4432" spans="1:15">
      <c r="A4432" t="s">
        <v>5034</v>
      </c>
      <c r="B4432" t="s">
        <v>23511</v>
      </c>
      <c r="C4432" t="s">
        <v>5035</v>
      </c>
      <c r="D4432">
        <v>111</v>
      </c>
      <c r="E4432">
        <v>6152</v>
      </c>
      <c r="F4432">
        <v>122</v>
      </c>
      <c r="G4432">
        <v>7804</v>
      </c>
      <c r="H4432">
        <v>2.5774332747280902E-4</v>
      </c>
      <c r="I4432">
        <v>4.31544737920035E-3</v>
      </c>
      <c r="J4432">
        <v>3.7092706937950498E-3</v>
      </c>
      <c r="K4432" t="s">
        <v>26950</v>
      </c>
      <c r="L4432">
        <v>111</v>
      </c>
      <c r="M4432" t="s">
        <v>5133</v>
      </c>
      <c r="N4432">
        <v>0.90983606557377095</v>
      </c>
      <c r="O4432">
        <v>1.8042912873862199E-2</v>
      </c>
    </row>
    <row r="4433" spans="1:15">
      <c r="A4433" t="s">
        <v>5034</v>
      </c>
      <c r="B4433" t="s">
        <v>23513</v>
      </c>
      <c r="C4433" t="s">
        <v>5035</v>
      </c>
      <c r="D4433">
        <v>4</v>
      </c>
      <c r="E4433">
        <v>535</v>
      </c>
      <c r="F4433">
        <v>115</v>
      </c>
      <c r="G4433">
        <v>8124</v>
      </c>
      <c r="H4433">
        <v>0.95037757281299595</v>
      </c>
      <c r="I4433">
        <v>0.99999999999997702</v>
      </c>
      <c r="J4433">
        <v>0.95041217501583097</v>
      </c>
      <c r="K4433" t="s">
        <v>26887</v>
      </c>
      <c r="L4433">
        <v>4</v>
      </c>
      <c r="M4433" t="s">
        <v>5133</v>
      </c>
      <c r="N4433">
        <v>3.4782608695652202E-2</v>
      </c>
      <c r="O4433">
        <v>7.4766355140186902E-3</v>
      </c>
    </row>
    <row r="4434" spans="1:15">
      <c r="A4434" t="s">
        <v>5034</v>
      </c>
      <c r="B4434" t="s">
        <v>23518</v>
      </c>
      <c r="C4434" t="s">
        <v>5035</v>
      </c>
      <c r="D4434">
        <v>4</v>
      </c>
      <c r="E4434">
        <v>787</v>
      </c>
      <c r="F4434">
        <v>116</v>
      </c>
      <c r="G4434">
        <v>7393</v>
      </c>
      <c r="H4434">
        <v>0.998921491616376</v>
      </c>
      <c r="I4434">
        <v>1</v>
      </c>
      <c r="J4434">
        <v>0.966855260484069</v>
      </c>
      <c r="K4434" t="s">
        <v>26882</v>
      </c>
      <c r="L4434">
        <v>4</v>
      </c>
      <c r="M4434" t="s">
        <v>5133</v>
      </c>
      <c r="N4434">
        <v>3.4482758620689703E-2</v>
      </c>
      <c r="O4434">
        <v>5.0825921219822103E-3</v>
      </c>
    </row>
    <row r="4435" spans="1:15">
      <c r="A4435" t="s">
        <v>5036</v>
      </c>
      <c r="B4435" t="s">
        <v>23511</v>
      </c>
      <c r="C4435" t="s">
        <v>5037</v>
      </c>
      <c r="D4435">
        <v>4</v>
      </c>
      <c r="E4435">
        <v>6152</v>
      </c>
      <c r="F4435">
        <v>4</v>
      </c>
      <c r="G4435">
        <v>7804</v>
      </c>
      <c r="H4435">
        <v>0.38610601832086699</v>
      </c>
      <c r="I4435">
        <v>0.90829480295553899</v>
      </c>
      <c r="J4435">
        <v>0.78070962240619901</v>
      </c>
      <c r="K4435" t="s">
        <v>26951</v>
      </c>
      <c r="L4435">
        <v>4</v>
      </c>
      <c r="M4435" t="s">
        <v>5133</v>
      </c>
      <c r="N4435">
        <v>1</v>
      </c>
      <c r="O4435">
        <v>6.5019505851755496E-4</v>
      </c>
    </row>
    <row r="4436" spans="1:15">
      <c r="A4436" t="s">
        <v>5038</v>
      </c>
      <c r="B4436" t="s">
        <v>23511</v>
      </c>
      <c r="C4436" t="s">
        <v>5039</v>
      </c>
      <c r="D4436">
        <v>29</v>
      </c>
      <c r="E4436">
        <v>6152</v>
      </c>
      <c r="F4436">
        <v>32</v>
      </c>
      <c r="G4436">
        <v>7804</v>
      </c>
      <c r="H4436">
        <v>6.9556625924805299E-2</v>
      </c>
      <c r="I4436">
        <v>0.34515372088190899</v>
      </c>
      <c r="J4436">
        <v>0.29667111407550401</v>
      </c>
      <c r="K4436" t="s">
        <v>26952</v>
      </c>
      <c r="L4436">
        <v>29</v>
      </c>
      <c r="M4436" t="s">
        <v>5133</v>
      </c>
      <c r="N4436">
        <v>0.90625</v>
      </c>
      <c r="O4436">
        <v>4.7139141742522797E-3</v>
      </c>
    </row>
    <row r="4437" spans="1:15">
      <c r="A4437" t="s">
        <v>5038</v>
      </c>
      <c r="B4437" t="s">
        <v>23518</v>
      </c>
      <c r="C4437" t="s">
        <v>5039</v>
      </c>
      <c r="D4437">
        <v>1</v>
      </c>
      <c r="E4437">
        <v>787</v>
      </c>
      <c r="F4437">
        <v>30</v>
      </c>
      <c r="G4437">
        <v>7393</v>
      </c>
      <c r="H4437">
        <v>0.96607788082639701</v>
      </c>
      <c r="I4437">
        <v>1</v>
      </c>
      <c r="J4437">
        <v>0.966855260484069</v>
      </c>
      <c r="K4437" t="s">
        <v>26621</v>
      </c>
      <c r="L4437">
        <v>1</v>
      </c>
      <c r="M4437" t="s">
        <v>5133</v>
      </c>
      <c r="N4437">
        <v>3.3333333333333298E-2</v>
      </c>
      <c r="O4437">
        <v>1.27064803049555E-3</v>
      </c>
    </row>
    <row r="4438" spans="1:15">
      <c r="A4438" t="s">
        <v>5038</v>
      </c>
      <c r="B4438" t="s">
        <v>23513</v>
      </c>
      <c r="C4438" t="s">
        <v>5039</v>
      </c>
      <c r="D4438">
        <v>2</v>
      </c>
      <c r="E4438">
        <v>535</v>
      </c>
      <c r="F4438">
        <v>30</v>
      </c>
      <c r="G4438">
        <v>8124</v>
      </c>
      <c r="H4438">
        <v>0.59693985221443202</v>
      </c>
      <c r="I4438">
        <v>0.99999999999997702</v>
      </c>
      <c r="J4438">
        <v>0.95041217501583097</v>
      </c>
      <c r="K4438" t="s">
        <v>26953</v>
      </c>
      <c r="L4438">
        <v>2</v>
      </c>
      <c r="M4438" t="s">
        <v>5133</v>
      </c>
      <c r="N4438">
        <v>6.6666666666666693E-2</v>
      </c>
      <c r="O4438">
        <v>3.7383177570093499E-3</v>
      </c>
    </row>
    <row r="4439" spans="1:15">
      <c r="A4439" t="s">
        <v>5040</v>
      </c>
      <c r="B4439" t="s">
        <v>23513</v>
      </c>
      <c r="C4439" t="s">
        <v>5041</v>
      </c>
      <c r="D4439">
        <v>1</v>
      </c>
      <c r="E4439">
        <v>535</v>
      </c>
      <c r="F4439">
        <v>5</v>
      </c>
      <c r="G4439">
        <v>8124</v>
      </c>
      <c r="H4439">
        <v>0.28872836491514098</v>
      </c>
      <c r="I4439">
        <v>0.92669970177713501</v>
      </c>
      <c r="J4439">
        <v>0.88074667915254901</v>
      </c>
      <c r="K4439" t="s">
        <v>26954</v>
      </c>
      <c r="L4439">
        <v>1</v>
      </c>
      <c r="M4439" t="s">
        <v>5133</v>
      </c>
      <c r="N4439">
        <v>0.2</v>
      </c>
      <c r="O4439">
        <v>1.8691588785046699E-3</v>
      </c>
    </row>
    <row r="4440" spans="1:15">
      <c r="A4440" t="s">
        <v>5040</v>
      </c>
      <c r="B4440" t="s">
        <v>23511</v>
      </c>
      <c r="C4440" t="s">
        <v>5041</v>
      </c>
      <c r="D4440">
        <v>4</v>
      </c>
      <c r="E4440">
        <v>6152</v>
      </c>
      <c r="F4440">
        <v>5</v>
      </c>
      <c r="G4440">
        <v>7804</v>
      </c>
      <c r="H4440">
        <v>0.71320711691885297</v>
      </c>
      <c r="I4440">
        <v>0.968912233598893</v>
      </c>
      <c r="J4440">
        <v>0.832812322140707</v>
      </c>
      <c r="K4440" t="s">
        <v>26955</v>
      </c>
      <c r="L4440">
        <v>4</v>
      </c>
      <c r="M4440" t="s">
        <v>5133</v>
      </c>
      <c r="N4440">
        <v>0.8</v>
      </c>
      <c r="O4440">
        <v>6.5019505851755496E-4</v>
      </c>
    </row>
    <row r="4441" spans="1:15">
      <c r="A4441" t="s">
        <v>5042</v>
      </c>
      <c r="B4441" t="s">
        <v>23513</v>
      </c>
      <c r="C4441" t="s">
        <v>5043</v>
      </c>
      <c r="D4441">
        <v>1</v>
      </c>
      <c r="E4441">
        <v>535</v>
      </c>
      <c r="F4441">
        <v>46</v>
      </c>
      <c r="G4441">
        <v>8124</v>
      </c>
      <c r="H4441">
        <v>0.95683242262568702</v>
      </c>
      <c r="I4441">
        <v>0.99999999999997702</v>
      </c>
      <c r="J4441">
        <v>0.95041217501583097</v>
      </c>
      <c r="K4441" t="s">
        <v>26041</v>
      </c>
      <c r="L4441">
        <v>1</v>
      </c>
      <c r="M4441" t="s">
        <v>5133</v>
      </c>
      <c r="N4441">
        <v>2.1739130434782601E-2</v>
      </c>
      <c r="O4441">
        <v>1.8691588785046699E-3</v>
      </c>
    </row>
    <row r="4442" spans="1:15">
      <c r="A4442" t="s">
        <v>5042</v>
      </c>
      <c r="B4442" t="s">
        <v>23518</v>
      </c>
      <c r="C4442" t="s">
        <v>5043</v>
      </c>
      <c r="D4442">
        <v>2</v>
      </c>
      <c r="E4442">
        <v>787</v>
      </c>
      <c r="F4442">
        <v>48</v>
      </c>
      <c r="G4442">
        <v>7393</v>
      </c>
      <c r="H4442">
        <v>0.97010240268475501</v>
      </c>
      <c r="I4442">
        <v>1</v>
      </c>
      <c r="J4442">
        <v>0.966855260484069</v>
      </c>
      <c r="K4442" t="s">
        <v>25927</v>
      </c>
      <c r="L4442">
        <v>2</v>
      </c>
      <c r="M4442" t="s">
        <v>5133</v>
      </c>
      <c r="N4442">
        <v>4.1666666666666699E-2</v>
      </c>
      <c r="O4442">
        <v>2.5412960609911099E-3</v>
      </c>
    </row>
    <row r="4443" spans="1:15">
      <c r="A4443" t="s">
        <v>5042</v>
      </c>
      <c r="B4443" t="s">
        <v>23511</v>
      </c>
      <c r="C4443" t="s">
        <v>5043</v>
      </c>
      <c r="D4443">
        <v>47</v>
      </c>
      <c r="E4443">
        <v>6152</v>
      </c>
      <c r="F4443">
        <v>52</v>
      </c>
      <c r="G4443">
        <v>7804</v>
      </c>
      <c r="H4443">
        <v>2.3351014092363401E-2</v>
      </c>
      <c r="I4443">
        <v>0.159093933383611</v>
      </c>
      <c r="J4443">
        <v>0.13674653235367701</v>
      </c>
      <c r="K4443" t="s">
        <v>26042</v>
      </c>
      <c r="L4443">
        <v>47</v>
      </c>
      <c r="M4443" t="s">
        <v>5133</v>
      </c>
      <c r="N4443">
        <v>0.90384615384615397</v>
      </c>
      <c r="O4443">
        <v>7.6397919375812704E-3</v>
      </c>
    </row>
    <row r="4444" spans="1:15">
      <c r="A4444" t="s">
        <v>5044</v>
      </c>
      <c r="B4444" t="s">
        <v>23511</v>
      </c>
      <c r="C4444" t="s">
        <v>5045</v>
      </c>
      <c r="D4444">
        <v>30</v>
      </c>
      <c r="E4444">
        <v>6152</v>
      </c>
      <c r="F4444">
        <v>30</v>
      </c>
      <c r="G4444">
        <v>7804</v>
      </c>
      <c r="H4444">
        <v>7.8424686573554103E-4</v>
      </c>
      <c r="I4444">
        <v>1.08135999904291E-2</v>
      </c>
      <c r="J4444">
        <v>9.2946492018988903E-3</v>
      </c>
      <c r="K4444" t="s">
        <v>26956</v>
      </c>
      <c r="L4444">
        <v>30</v>
      </c>
      <c r="M4444" t="s">
        <v>5133</v>
      </c>
      <c r="N4444">
        <v>1</v>
      </c>
      <c r="O4444">
        <v>4.8764629388816597E-3</v>
      </c>
    </row>
    <row r="4445" spans="1:15">
      <c r="A4445" t="s">
        <v>5046</v>
      </c>
      <c r="B4445" t="s">
        <v>23511</v>
      </c>
      <c r="C4445" t="s">
        <v>5047</v>
      </c>
      <c r="D4445">
        <v>16</v>
      </c>
      <c r="E4445">
        <v>6152</v>
      </c>
      <c r="F4445">
        <v>18</v>
      </c>
      <c r="G4445">
        <v>7804</v>
      </c>
      <c r="H4445">
        <v>0.232813515319367</v>
      </c>
      <c r="I4445">
        <v>0.71382528017432401</v>
      </c>
      <c r="J4445">
        <v>0.61355659322887801</v>
      </c>
      <c r="K4445" t="s">
        <v>26957</v>
      </c>
      <c r="L4445">
        <v>16</v>
      </c>
      <c r="M4445" t="s">
        <v>5133</v>
      </c>
      <c r="N4445">
        <v>0.88888888888888895</v>
      </c>
      <c r="O4445">
        <v>2.6007802340702198E-3</v>
      </c>
    </row>
    <row r="4446" spans="1:15">
      <c r="A4446" t="s">
        <v>5046</v>
      </c>
      <c r="B4446" t="s">
        <v>23513</v>
      </c>
      <c r="C4446" t="s">
        <v>5047</v>
      </c>
      <c r="D4446">
        <v>1</v>
      </c>
      <c r="E4446">
        <v>535</v>
      </c>
      <c r="F4446">
        <v>21</v>
      </c>
      <c r="G4446">
        <v>8124</v>
      </c>
      <c r="H4446">
        <v>0.76126581765353996</v>
      </c>
      <c r="I4446">
        <v>0.99999999999997702</v>
      </c>
      <c r="J4446">
        <v>0.95041217501583097</v>
      </c>
      <c r="K4446" t="s">
        <v>26958</v>
      </c>
      <c r="L4446">
        <v>1</v>
      </c>
      <c r="M4446" t="s">
        <v>5133</v>
      </c>
      <c r="N4446">
        <v>4.7619047619047603E-2</v>
      </c>
      <c r="O4446">
        <v>1.8691588785046699E-3</v>
      </c>
    </row>
    <row r="4447" spans="1:15">
      <c r="A4447" t="s">
        <v>5048</v>
      </c>
      <c r="B4447" t="s">
        <v>23511</v>
      </c>
      <c r="C4447" t="s">
        <v>5049</v>
      </c>
      <c r="D4447">
        <v>59</v>
      </c>
      <c r="E4447">
        <v>6152</v>
      </c>
      <c r="F4447">
        <v>61</v>
      </c>
      <c r="G4447">
        <v>7804</v>
      </c>
      <c r="H4447" s="34">
        <v>7.12859909595921E-5</v>
      </c>
      <c r="I4447">
        <v>1.5190705216389299E-3</v>
      </c>
      <c r="J4447">
        <v>1.30569168677184E-3</v>
      </c>
      <c r="K4447" t="s">
        <v>26959</v>
      </c>
      <c r="L4447">
        <v>59</v>
      </c>
      <c r="M4447" t="s">
        <v>1463</v>
      </c>
      <c r="N4447">
        <v>0.96721311475409799</v>
      </c>
      <c r="O4447">
        <v>9.5903771131339403E-3</v>
      </c>
    </row>
    <row r="4448" spans="1:15">
      <c r="A4448" t="s">
        <v>5050</v>
      </c>
      <c r="B4448" t="s">
        <v>23518</v>
      </c>
      <c r="C4448" t="s">
        <v>5051</v>
      </c>
      <c r="D4448">
        <v>2</v>
      </c>
      <c r="E4448">
        <v>787</v>
      </c>
      <c r="F4448">
        <v>15</v>
      </c>
      <c r="G4448">
        <v>7393</v>
      </c>
      <c r="H4448">
        <v>0.48505374542886198</v>
      </c>
      <c r="I4448">
        <v>1</v>
      </c>
      <c r="J4448">
        <v>0.966855260484069</v>
      </c>
      <c r="K4448" t="s">
        <v>24203</v>
      </c>
      <c r="L4448">
        <v>2</v>
      </c>
      <c r="M4448" t="s">
        <v>5133</v>
      </c>
      <c r="N4448">
        <v>0.133333333333333</v>
      </c>
      <c r="O4448">
        <v>2.5412960609911099E-3</v>
      </c>
    </row>
    <row r="4449" spans="1:15">
      <c r="A4449" t="s">
        <v>5050</v>
      </c>
      <c r="B4449" t="s">
        <v>23511</v>
      </c>
      <c r="C4449" t="s">
        <v>5051</v>
      </c>
      <c r="D4449">
        <v>11</v>
      </c>
      <c r="E4449">
        <v>6152</v>
      </c>
      <c r="F4449">
        <v>16</v>
      </c>
      <c r="G4449">
        <v>7804</v>
      </c>
      <c r="H4449">
        <v>0.89782721505622898</v>
      </c>
      <c r="I4449">
        <v>1</v>
      </c>
      <c r="J4449">
        <v>0.85953329234717102</v>
      </c>
      <c r="K4449" t="s">
        <v>26960</v>
      </c>
      <c r="L4449">
        <v>11</v>
      </c>
      <c r="M4449" t="s">
        <v>5133</v>
      </c>
      <c r="N4449">
        <v>0.6875</v>
      </c>
      <c r="O4449">
        <v>1.78803641092328E-3</v>
      </c>
    </row>
    <row r="4450" spans="1:15">
      <c r="A4450" t="s">
        <v>5052</v>
      </c>
      <c r="B4450" t="s">
        <v>23513</v>
      </c>
      <c r="C4450" t="s">
        <v>5053</v>
      </c>
      <c r="D4450">
        <v>7</v>
      </c>
      <c r="E4450">
        <v>535</v>
      </c>
      <c r="F4450">
        <v>51</v>
      </c>
      <c r="G4450">
        <v>8124</v>
      </c>
      <c r="H4450">
        <v>4.81897811890446E-2</v>
      </c>
      <c r="I4450">
        <v>0.448760549738495</v>
      </c>
      <c r="J4450">
        <v>0.42650749013827299</v>
      </c>
      <c r="K4450" t="s">
        <v>24311</v>
      </c>
      <c r="L4450">
        <v>7</v>
      </c>
      <c r="M4450" t="s">
        <v>5133</v>
      </c>
      <c r="N4450">
        <v>0.13725490196078399</v>
      </c>
      <c r="O4450">
        <v>1.3084112149532701E-2</v>
      </c>
    </row>
    <row r="4451" spans="1:15">
      <c r="A4451" t="s">
        <v>5052</v>
      </c>
      <c r="B4451" t="s">
        <v>23511</v>
      </c>
      <c r="C4451" t="s">
        <v>5053</v>
      </c>
      <c r="D4451">
        <v>51</v>
      </c>
      <c r="E4451">
        <v>6152</v>
      </c>
      <c r="F4451">
        <v>56</v>
      </c>
      <c r="G4451">
        <v>7804</v>
      </c>
      <c r="H4451">
        <v>1.2736549940249199E-2</v>
      </c>
      <c r="I4451">
        <v>0.10117547885232001</v>
      </c>
      <c r="J4451">
        <v>8.6963692442735996E-2</v>
      </c>
      <c r="K4451" t="s">
        <v>26961</v>
      </c>
      <c r="L4451">
        <v>51</v>
      </c>
      <c r="M4451" t="s">
        <v>5133</v>
      </c>
      <c r="N4451">
        <v>0.91071428571428603</v>
      </c>
      <c r="O4451">
        <v>8.2899869960988293E-3</v>
      </c>
    </row>
    <row r="4452" spans="1:15">
      <c r="A4452" t="s">
        <v>5054</v>
      </c>
      <c r="B4452" t="s">
        <v>23513</v>
      </c>
      <c r="C4452" t="s">
        <v>5055</v>
      </c>
      <c r="D4452">
        <v>3</v>
      </c>
      <c r="E4452">
        <v>535</v>
      </c>
      <c r="F4452">
        <v>79</v>
      </c>
      <c r="G4452">
        <v>8124</v>
      </c>
      <c r="H4452">
        <v>0.90046958139405597</v>
      </c>
      <c r="I4452">
        <v>0.99999999999997702</v>
      </c>
      <c r="J4452">
        <v>0.95041217501583097</v>
      </c>
      <c r="K4452" t="s">
        <v>26962</v>
      </c>
      <c r="L4452">
        <v>3</v>
      </c>
      <c r="M4452" t="s">
        <v>5133</v>
      </c>
      <c r="N4452">
        <v>3.7974683544303799E-2</v>
      </c>
      <c r="O4452">
        <v>5.60747663551402E-3</v>
      </c>
    </row>
    <row r="4453" spans="1:15">
      <c r="A4453" t="s">
        <v>5054</v>
      </c>
      <c r="B4453" t="s">
        <v>23511</v>
      </c>
      <c r="C4453" t="s">
        <v>5055</v>
      </c>
      <c r="D4453">
        <v>70</v>
      </c>
      <c r="E4453">
        <v>6152</v>
      </c>
      <c r="F4453">
        <v>81</v>
      </c>
      <c r="G4453">
        <v>7804</v>
      </c>
      <c r="H4453">
        <v>5.6120204383521999E-2</v>
      </c>
      <c r="I4453">
        <v>0.29656651216090901</v>
      </c>
      <c r="J4453">
        <v>0.25490879059758298</v>
      </c>
      <c r="K4453" t="s">
        <v>26963</v>
      </c>
      <c r="L4453">
        <v>70</v>
      </c>
      <c r="M4453" t="s">
        <v>5133</v>
      </c>
      <c r="N4453">
        <v>0.86419753086419704</v>
      </c>
      <c r="O4453">
        <v>1.1378413524057201E-2</v>
      </c>
    </row>
    <row r="4454" spans="1:15">
      <c r="A4454" t="s">
        <v>5054</v>
      </c>
      <c r="B4454" t="s">
        <v>23518</v>
      </c>
      <c r="C4454" t="s">
        <v>5055</v>
      </c>
      <c r="D4454">
        <v>6</v>
      </c>
      <c r="E4454">
        <v>787</v>
      </c>
      <c r="F4454">
        <v>68</v>
      </c>
      <c r="G4454">
        <v>7393</v>
      </c>
      <c r="H4454">
        <v>0.744931038311342</v>
      </c>
      <c r="I4454">
        <v>1</v>
      </c>
      <c r="J4454">
        <v>0.966855260484069</v>
      </c>
      <c r="K4454" t="s">
        <v>26964</v>
      </c>
      <c r="L4454">
        <v>6</v>
      </c>
      <c r="M4454" t="s">
        <v>5133</v>
      </c>
      <c r="N4454">
        <v>8.8235294117647106E-2</v>
      </c>
      <c r="O4454">
        <v>7.6238881829733202E-3</v>
      </c>
    </row>
    <row r="4455" spans="1:15">
      <c r="A4455" t="s">
        <v>5056</v>
      </c>
      <c r="B4455" t="s">
        <v>23513</v>
      </c>
      <c r="C4455" t="s">
        <v>5057</v>
      </c>
      <c r="D4455">
        <v>1</v>
      </c>
      <c r="E4455">
        <v>535</v>
      </c>
      <c r="F4455">
        <v>1</v>
      </c>
      <c r="G4455">
        <v>8124</v>
      </c>
      <c r="H4455">
        <v>6.5854258985721295E-2</v>
      </c>
      <c r="I4455">
        <v>0.448760549738495</v>
      </c>
      <c r="J4455">
        <v>0.42650749013827299</v>
      </c>
      <c r="K4455" t="s">
        <v>24213</v>
      </c>
      <c r="L4455">
        <v>1</v>
      </c>
      <c r="M4455" t="s">
        <v>5133</v>
      </c>
      <c r="N4455">
        <v>1</v>
      </c>
      <c r="O4455">
        <v>1.8691588785046699E-3</v>
      </c>
    </row>
    <row r="4456" spans="1:15">
      <c r="A4456" t="s">
        <v>5058</v>
      </c>
      <c r="B4456" t="s">
        <v>23511</v>
      </c>
      <c r="C4456" t="s">
        <v>5059</v>
      </c>
      <c r="D4456">
        <v>26</v>
      </c>
      <c r="E4456">
        <v>6152</v>
      </c>
      <c r="F4456">
        <v>28</v>
      </c>
      <c r="G4456">
        <v>7804</v>
      </c>
      <c r="H4456">
        <v>4.5557465162545399E-2</v>
      </c>
      <c r="I4456">
        <v>0.25239912466249798</v>
      </c>
      <c r="J4456">
        <v>0.21694545060670101</v>
      </c>
      <c r="K4456" t="s">
        <v>26435</v>
      </c>
      <c r="L4456">
        <v>26</v>
      </c>
      <c r="M4456" t="s">
        <v>1463</v>
      </c>
      <c r="N4456">
        <v>0.92857142857142905</v>
      </c>
      <c r="O4456">
        <v>4.2262678803641103E-3</v>
      </c>
    </row>
    <row r="4457" spans="1:15">
      <c r="A4457" t="s">
        <v>5060</v>
      </c>
      <c r="B4457" t="s">
        <v>23511</v>
      </c>
      <c r="C4457" t="s">
        <v>5061</v>
      </c>
      <c r="D4457">
        <v>3</v>
      </c>
      <c r="E4457">
        <v>6152</v>
      </c>
      <c r="F4457">
        <v>3</v>
      </c>
      <c r="G4457">
        <v>7804</v>
      </c>
      <c r="H4457">
        <v>0.489837867770546</v>
      </c>
      <c r="I4457">
        <v>0.96083957126938102</v>
      </c>
      <c r="J4457">
        <v>0.82587360011061495</v>
      </c>
      <c r="K4457" t="s">
        <v>25085</v>
      </c>
      <c r="L4457">
        <v>3</v>
      </c>
      <c r="M4457" t="s">
        <v>1463</v>
      </c>
      <c r="N4457">
        <v>1</v>
      </c>
      <c r="O4457">
        <v>4.8764629388816603E-4</v>
      </c>
    </row>
    <row r="4458" spans="1:15">
      <c r="A4458" t="s">
        <v>5062</v>
      </c>
      <c r="B4458" t="s">
        <v>23511</v>
      </c>
      <c r="C4458" t="s">
        <v>5063</v>
      </c>
      <c r="D4458">
        <v>16</v>
      </c>
      <c r="E4458">
        <v>6152</v>
      </c>
      <c r="F4458">
        <v>18</v>
      </c>
      <c r="G4458">
        <v>7804</v>
      </c>
      <c r="H4458">
        <v>0.232813515319367</v>
      </c>
      <c r="I4458">
        <v>0.71382528017432401</v>
      </c>
      <c r="J4458">
        <v>0.61355659322887801</v>
      </c>
      <c r="K4458" t="s">
        <v>26965</v>
      </c>
      <c r="L4458">
        <v>16</v>
      </c>
      <c r="M4458" t="s">
        <v>5133</v>
      </c>
      <c r="N4458">
        <v>0.88888888888888895</v>
      </c>
      <c r="O4458">
        <v>2.6007802340702198E-3</v>
      </c>
    </row>
    <row r="4459" spans="1:15">
      <c r="A4459" t="s">
        <v>5064</v>
      </c>
      <c r="B4459" t="s">
        <v>23511</v>
      </c>
      <c r="C4459" t="s">
        <v>5065</v>
      </c>
      <c r="D4459">
        <v>2</v>
      </c>
      <c r="E4459">
        <v>6152</v>
      </c>
      <c r="F4459">
        <v>2</v>
      </c>
      <c r="G4459">
        <v>7804</v>
      </c>
      <c r="H4459">
        <v>0.62141708038142995</v>
      </c>
      <c r="I4459">
        <v>0.968912233598893</v>
      </c>
      <c r="J4459">
        <v>0.832812322140707</v>
      </c>
      <c r="K4459" t="s">
        <v>26966</v>
      </c>
      <c r="L4459">
        <v>2</v>
      </c>
      <c r="M4459" t="s">
        <v>5133</v>
      </c>
      <c r="N4459">
        <v>1</v>
      </c>
      <c r="O4459">
        <v>3.2509752925877802E-4</v>
      </c>
    </row>
    <row r="4460" spans="1:15">
      <c r="A4460" t="s">
        <v>5066</v>
      </c>
      <c r="B4460" t="s">
        <v>23511</v>
      </c>
      <c r="C4460" t="s">
        <v>5067</v>
      </c>
      <c r="D4460">
        <v>3</v>
      </c>
      <c r="E4460">
        <v>6152</v>
      </c>
      <c r="F4460">
        <v>3</v>
      </c>
      <c r="G4460">
        <v>7804</v>
      </c>
      <c r="H4460">
        <v>0.489837867770546</v>
      </c>
      <c r="I4460">
        <v>0.96083957126938102</v>
      </c>
      <c r="J4460">
        <v>0.82587360011061495</v>
      </c>
      <c r="K4460" t="s">
        <v>25011</v>
      </c>
      <c r="L4460">
        <v>3</v>
      </c>
      <c r="M4460" t="s">
        <v>5133</v>
      </c>
      <c r="N4460">
        <v>1</v>
      </c>
      <c r="O4460">
        <v>4.8764629388816603E-4</v>
      </c>
    </row>
    <row r="4461" spans="1:15">
      <c r="A4461" t="s">
        <v>5068</v>
      </c>
      <c r="B4461" t="s">
        <v>23518</v>
      </c>
      <c r="C4461" t="s">
        <v>5069</v>
      </c>
      <c r="D4461">
        <v>1</v>
      </c>
      <c r="E4461">
        <v>787</v>
      </c>
      <c r="F4461">
        <v>32</v>
      </c>
      <c r="G4461">
        <v>7393</v>
      </c>
      <c r="H4461">
        <v>0.97294235941167295</v>
      </c>
      <c r="I4461">
        <v>1</v>
      </c>
      <c r="J4461">
        <v>0.966855260484069</v>
      </c>
      <c r="K4461" t="s">
        <v>24717</v>
      </c>
      <c r="L4461">
        <v>1</v>
      </c>
      <c r="M4461" t="s">
        <v>2729</v>
      </c>
      <c r="N4461">
        <v>3.125E-2</v>
      </c>
      <c r="O4461">
        <v>1.27064803049555E-3</v>
      </c>
    </row>
    <row r="4462" spans="1:15">
      <c r="A4462" t="s">
        <v>5068</v>
      </c>
      <c r="B4462" t="s">
        <v>23511</v>
      </c>
      <c r="C4462" t="s">
        <v>5069</v>
      </c>
      <c r="D4462">
        <v>30</v>
      </c>
      <c r="E4462">
        <v>6152</v>
      </c>
      <c r="F4462">
        <v>33</v>
      </c>
      <c r="G4462">
        <v>7804</v>
      </c>
      <c r="H4462">
        <v>5.9518192827030497E-2</v>
      </c>
      <c r="I4462">
        <v>0.30758877080426</v>
      </c>
      <c r="J4462">
        <v>0.26438278885840499</v>
      </c>
      <c r="K4462" t="s">
        <v>24716</v>
      </c>
      <c r="L4462">
        <v>30</v>
      </c>
      <c r="M4462" t="s">
        <v>2729</v>
      </c>
      <c r="N4462">
        <v>0.90909090909090895</v>
      </c>
      <c r="O4462">
        <v>4.8764629388816597E-3</v>
      </c>
    </row>
    <row r="4463" spans="1:15">
      <c r="A4463" t="s">
        <v>5070</v>
      </c>
      <c r="B4463" t="s">
        <v>23511</v>
      </c>
      <c r="C4463" t="s">
        <v>5071</v>
      </c>
      <c r="D4463">
        <v>18</v>
      </c>
      <c r="E4463">
        <v>6152</v>
      </c>
      <c r="F4463">
        <v>19</v>
      </c>
      <c r="G4463">
        <v>7804</v>
      </c>
      <c r="H4463">
        <v>6.6261991530884704E-2</v>
      </c>
      <c r="I4463">
        <v>0.33232262181434502</v>
      </c>
      <c r="J4463">
        <v>0.28564235724952802</v>
      </c>
      <c r="K4463" t="s">
        <v>26967</v>
      </c>
      <c r="L4463">
        <v>18</v>
      </c>
      <c r="M4463" t="s">
        <v>2729</v>
      </c>
      <c r="N4463">
        <v>0.94736842105263197</v>
      </c>
      <c r="O4463">
        <v>2.9258777633290002E-3</v>
      </c>
    </row>
    <row r="4464" spans="1:15">
      <c r="A4464" t="s">
        <v>5072</v>
      </c>
      <c r="B4464" t="s">
        <v>23513</v>
      </c>
      <c r="C4464" t="s">
        <v>5073</v>
      </c>
      <c r="D4464">
        <v>1</v>
      </c>
      <c r="E4464">
        <v>535</v>
      </c>
      <c r="F4464">
        <v>49</v>
      </c>
      <c r="G4464">
        <v>8124</v>
      </c>
      <c r="H4464">
        <v>0.964854719753648</v>
      </c>
      <c r="I4464">
        <v>0.99999999999997702</v>
      </c>
      <c r="J4464">
        <v>0.95041217501583097</v>
      </c>
      <c r="K4464" t="s">
        <v>26782</v>
      </c>
      <c r="L4464">
        <v>1</v>
      </c>
      <c r="M4464" t="s">
        <v>5133</v>
      </c>
      <c r="N4464">
        <v>2.04081632653061E-2</v>
      </c>
      <c r="O4464">
        <v>1.8691588785046699E-3</v>
      </c>
    </row>
    <row r="4465" spans="1:15">
      <c r="A4465" t="s">
        <v>5072</v>
      </c>
      <c r="B4465" t="s">
        <v>23511</v>
      </c>
      <c r="C4465" t="s">
        <v>5073</v>
      </c>
      <c r="D4465">
        <v>33</v>
      </c>
      <c r="E4465">
        <v>6152</v>
      </c>
      <c r="F4465">
        <v>38</v>
      </c>
      <c r="G4465">
        <v>7804</v>
      </c>
      <c r="H4465">
        <v>0.154893049883534</v>
      </c>
      <c r="I4465">
        <v>0.56598576324371597</v>
      </c>
      <c r="J4465">
        <v>0.486483606502498</v>
      </c>
      <c r="K4465" t="s">
        <v>26968</v>
      </c>
      <c r="L4465">
        <v>33</v>
      </c>
      <c r="M4465" t="s">
        <v>5133</v>
      </c>
      <c r="N4465">
        <v>0.86842105263157898</v>
      </c>
      <c r="O4465">
        <v>5.36410923276983E-3</v>
      </c>
    </row>
    <row r="4466" spans="1:15">
      <c r="A4466" t="s">
        <v>5072</v>
      </c>
      <c r="B4466" t="s">
        <v>23518</v>
      </c>
      <c r="C4466" t="s">
        <v>5073</v>
      </c>
      <c r="D4466">
        <v>2</v>
      </c>
      <c r="E4466">
        <v>787</v>
      </c>
      <c r="F4466">
        <v>20</v>
      </c>
      <c r="G4466">
        <v>7393</v>
      </c>
      <c r="H4466">
        <v>0.64423125616468901</v>
      </c>
      <c r="I4466">
        <v>1</v>
      </c>
      <c r="J4466">
        <v>0.966855260484069</v>
      </c>
      <c r="K4466" t="s">
        <v>24818</v>
      </c>
      <c r="L4466">
        <v>2</v>
      </c>
      <c r="M4466" t="s">
        <v>5133</v>
      </c>
      <c r="N4466">
        <v>0.1</v>
      </c>
      <c r="O4466">
        <v>2.5412960609911099E-3</v>
      </c>
    </row>
    <row r="4467" spans="1:15">
      <c r="A4467" t="s">
        <v>5074</v>
      </c>
      <c r="B4467" t="s">
        <v>23511</v>
      </c>
      <c r="C4467" t="s">
        <v>5075</v>
      </c>
      <c r="D4467">
        <v>4</v>
      </c>
      <c r="E4467">
        <v>6152</v>
      </c>
      <c r="F4467">
        <v>6</v>
      </c>
      <c r="G4467">
        <v>7804</v>
      </c>
      <c r="H4467">
        <v>0.88632030892592895</v>
      </c>
      <c r="I4467">
        <v>1</v>
      </c>
      <c r="J4467">
        <v>0.85953329234717102</v>
      </c>
      <c r="K4467" t="s">
        <v>25816</v>
      </c>
      <c r="L4467">
        <v>4</v>
      </c>
      <c r="M4467" t="s">
        <v>1463</v>
      </c>
      <c r="N4467">
        <v>0.66666666666666696</v>
      </c>
      <c r="O4467">
        <v>6.5019505851755496E-4</v>
      </c>
    </row>
    <row r="4468" spans="1:15">
      <c r="A4468" t="s">
        <v>5074</v>
      </c>
      <c r="B4468" t="s">
        <v>23518</v>
      </c>
      <c r="C4468" t="s">
        <v>5075</v>
      </c>
      <c r="D4468">
        <v>2</v>
      </c>
      <c r="E4468">
        <v>787</v>
      </c>
      <c r="F4468">
        <v>7</v>
      </c>
      <c r="G4468">
        <v>7393</v>
      </c>
      <c r="H4468">
        <v>0.16585350806365901</v>
      </c>
      <c r="I4468">
        <v>0.82859402353427802</v>
      </c>
      <c r="J4468">
        <v>0.80113049045977802</v>
      </c>
      <c r="K4468" t="s">
        <v>24495</v>
      </c>
      <c r="L4468">
        <v>2</v>
      </c>
      <c r="M4468" t="s">
        <v>1463</v>
      </c>
      <c r="N4468">
        <v>0.28571428571428598</v>
      </c>
      <c r="O4468">
        <v>2.5412960609911099E-3</v>
      </c>
    </row>
    <row r="4469" spans="1:15">
      <c r="A4469" t="s">
        <v>5076</v>
      </c>
      <c r="B4469" t="s">
        <v>23518</v>
      </c>
      <c r="C4469" t="s">
        <v>5077</v>
      </c>
      <c r="D4469">
        <v>6</v>
      </c>
      <c r="E4469">
        <v>787</v>
      </c>
      <c r="F4469">
        <v>28</v>
      </c>
      <c r="G4469">
        <v>7393</v>
      </c>
      <c r="H4469">
        <v>7.0189595125433005E-2</v>
      </c>
      <c r="I4469">
        <v>0.63266972740240601</v>
      </c>
      <c r="J4469">
        <v>0.61170005408803896</v>
      </c>
      <c r="K4469" t="s">
        <v>26969</v>
      </c>
      <c r="L4469">
        <v>6</v>
      </c>
      <c r="M4469" t="s">
        <v>1463</v>
      </c>
      <c r="N4469">
        <v>0.214285714285714</v>
      </c>
      <c r="O4469">
        <v>7.6238881829733202E-3</v>
      </c>
    </row>
    <row r="4470" spans="1:15">
      <c r="A4470" t="s">
        <v>5076</v>
      </c>
      <c r="B4470" t="s">
        <v>23511</v>
      </c>
      <c r="C4470" t="s">
        <v>5077</v>
      </c>
      <c r="D4470">
        <v>19</v>
      </c>
      <c r="E4470">
        <v>6152</v>
      </c>
      <c r="F4470">
        <v>27</v>
      </c>
      <c r="G4470">
        <v>7804</v>
      </c>
      <c r="H4470">
        <v>0.90163240070580097</v>
      </c>
      <c r="I4470">
        <v>1</v>
      </c>
      <c r="J4470">
        <v>0.85953329234717102</v>
      </c>
      <c r="K4470" t="s">
        <v>26970</v>
      </c>
      <c r="L4470">
        <v>19</v>
      </c>
      <c r="M4470" t="s">
        <v>1463</v>
      </c>
      <c r="N4470">
        <v>0.70370370370370405</v>
      </c>
      <c r="O4470">
        <v>3.0884265279583901E-3</v>
      </c>
    </row>
    <row r="4471" spans="1:15">
      <c r="A4471" t="s">
        <v>5076</v>
      </c>
      <c r="B4471" t="s">
        <v>23513</v>
      </c>
      <c r="C4471" t="s">
        <v>5077</v>
      </c>
      <c r="D4471">
        <v>1</v>
      </c>
      <c r="E4471">
        <v>535</v>
      </c>
      <c r="F4471">
        <v>25</v>
      </c>
      <c r="G4471">
        <v>8124</v>
      </c>
      <c r="H4471">
        <v>0.81835100294607099</v>
      </c>
      <c r="I4471">
        <v>0.99999999999997702</v>
      </c>
      <c r="J4471">
        <v>0.95041217501583097</v>
      </c>
      <c r="K4471" t="s">
        <v>24828</v>
      </c>
      <c r="L4471">
        <v>1</v>
      </c>
      <c r="M4471" t="s">
        <v>1463</v>
      </c>
      <c r="N4471">
        <v>0.04</v>
      </c>
      <c r="O4471">
        <v>1.8691588785046699E-3</v>
      </c>
    </row>
    <row r="4472" spans="1:15">
      <c r="A4472" t="s">
        <v>5078</v>
      </c>
      <c r="B4472" t="s">
        <v>23511</v>
      </c>
      <c r="C4472" t="s">
        <v>5079</v>
      </c>
      <c r="D4472">
        <v>18</v>
      </c>
      <c r="E4472">
        <v>6152</v>
      </c>
      <c r="F4472">
        <v>19</v>
      </c>
      <c r="G4472">
        <v>7804</v>
      </c>
      <c r="H4472">
        <v>6.6261991530884704E-2</v>
      </c>
      <c r="I4472">
        <v>0.33232262181434502</v>
      </c>
      <c r="J4472">
        <v>0.28564235724952802</v>
      </c>
      <c r="K4472" t="s">
        <v>26971</v>
      </c>
      <c r="L4472">
        <v>18</v>
      </c>
      <c r="M4472" t="s">
        <v>1463</v>
      </c>
      <c r="N4472">
        <v>0.94736842105263197</v>
      </c>
      <c r="O4472">
        <v>2.9258777633290002E-3</v>
      </c>
    </row>
    <row r="4473" spans="1:15">
      <c r="A4473" t="s">
        <v>5080</v>
      </c>
      <c r="B4473" t="s">
        <v>23518</v>
      </c>
      <c r="C4473" t="s">
        <v>5081</v>
      </c>
      <c r="D4473">
        <v>4</v>
      </c>
      <c r="E4473">
        <v>787</v>
      </c>
      <c r="F4473">
        <v>57</v>
      </c>
      <c r="G4473">
        <v>7393</v>
      </c>
      <c r="H4473">
        <v>0.87025664097852495</v>
      </c>
      <c r="I4473">
        <v>1</v>
      </c>
      <c r="J4473">
        <v>0.966855260484069</v>
      </c>
      <c r="K4473" t="s">
        <v>26972</v>
      </c>
      <c r="L4473">
        <v>4</v>
      </c>
      <c r="M4473" t="s">
        <v>5133</v>
      </c>
      <c r="N4473">
        <v>7.0175438596491196E-2</v>
      </c>
      <c r="O4473">
        <v>5.0825921219822103E-3</v>
      </c>
    </row>
    <row r="4474" spans="1:15">
      <c r="A4474" t="s">
        <v>5080</v>
      </c>
      <c r="B4474" t="s">
        <v>23511</v>
      </c>
      <c r="C4474" t="s">
        <v>5081</v>
      </c>
      <c r="D4474">
        <v>56</v>
      </c>
      <c r="E4474">
        <v>6152</v>
      </c>
      <c r="F4474">
        <v>61</v>
      </c>
      <c r="G4474">
        <v>7804</v>
      </c>
      <c r="H4474">
        <v>5.7840739600045097E-3</v>
      </c>
      <c r="I4474">
        <v>5.5148662512065703E-2</v>
      </c>
      <c r="J4474">
        <v>4.7402111457538802E-2</v>
      </c>
      <c r="K4474" t="s">
        <v>26973</v>
      </c>
      <c r="L4474">
        <v>56</v>
      </c>
      <c r="M4474" t="s">
        <v>5133</v>
      </c>
      <c r="N4474">
        <v>0.91803278688524603</v>
      </c>
      <c r="O4474">
        <v>9.10273081924577E-3</v>
      </c>
    </row>
    <row r="4475" spans="1:15">
      <c r="A4475" t="s">
        <v>5082</v>
      </c>
      <c r="B4475" t="s">
        <v>23511</v>
      </c>
      <c r="C4475" t="s">
        <v>5083</v>
      </c>
      <c r="D4475">
        <v>13</v>
      </c>
      <c r="E4475">
        <v>6152</v>
      </c>
      <c r="F4475">
        <v>15</v>
      </c>
      <c r="G4475">
        <v>7804</v>
      </c>
      <c r="H4475">
        <v>0.35527829093487101</v>
      </c>
      <c r="I4475">
        <v>0.90637853699243498</v>
      </c>
      <c r="J4475">
        <v>0.77906252801391895</v>
      </c>
      <c r="K4475" t="s">
        <v>26974</v>
      </c>
      <c r="L4475">
        <v>13</v>
      </c>
      <c r="M4475" t="s">
        <v>5133</v>
      </c>
      <c r="N4475">
        <v>0.86666666666666703</v>
      </c>
      <c r="O4475">
        <v>2.1131339401820499E-3</v>
      </c>
    </row>
    <row r="4476" spans="1:15">
      <c r="A4476" t="s">
        <v>5082</v>
      </c>
      <c r="B4476" t="s">
        <v>23518</v>
      </c>
      <c r="C4476" t="s">
        <v>5083</v>
      </c>
      <c r="D4476">
        <v>2</v>
      </c>
      <c r="E4476">
        <v>787</v>
      </c>
      <c r="F4476">
        <v>14</v>
      </c>
      <c r="G4476">
        <v>7393</v>
      </c>
      <c r="H4476">
        <v>0.44828683528909402</v>
      </c>
      <c r="I4476">
        <v>1</v>
      </c>
      <c r="J4476">
        <v>0.966855260484069</v>
      </c>
      <c r="K4476" t="s">
        <v>24367</v>
      </c>
      <c r="L4476">
        <v>2</v>
      </c>
      <c r="M4476" t="s">
        <v>5133</v>
      </c>
      <c r="N4476">
        <v>0.14285714285714299</v>
      </c>
      <c r="O4476">
        <v>2.5412960609911099E-3</v>
      </c>
    </row>
    <row r="4477" spans="1:15">
      <c r="A4477" t="s">
        <v>5084</v>
      </c>
      <c r="B4477" t="s">
        <v>23511</v>
      </c>
      <c r="C4477" t="s">
        <v>5085</v>
      </c>
      <c r="D4477">
        <v>21</v>
      </c>
      <c r="E4477">
        <v>6152</v>
      </c>
      <c r="F4477">
        <v>22</v>
      </c>
      <c r="G4477">
        <v>7804</v>
      </c>
      <c r="H4477">
        <v>3.6687853312365099E-2</v>
      </c>
      <c r="I4477">
        <v>0.216932081597738</v>
      </c>
      <c r="J4477">
        <v>0.18646034631142899</v>
      </c>
      <c r="K4477" t="s">
        <v>26975</v>
      </c>
      <c r="L4477">
        <v>21</v>
      </c>
      <c r="M4477" t="s">
        <v>5133</v>
      </c>
      <c r="N4477">
        <v>0.95454545454545503</v>
      </c>
      <c r="O4477">
        <v>3.41352405721717E-3</v>
      </c>
    </row>
    <row r="4478" spans="1:15">
      <c r="A4478" t="s">
        <v>5086</v>
      </c>
      <c r="B4478" t="s">
        <v>23511</v>
      </c>
      <c r="C4478" t="s">
        <v>5087</v>
      </c>
      <c r="D4478">
        <v>10</v>
      </c>
      <c r="E4478">
        <v>6152</v>
      </c>
      <c r="F4478">
        <v>13</v>
      </c>
      <c r="G4478">
        <v>7804</v>
      </c>
      <c r="H4478">
        <v>0.71080626448881101</v>
      </c>
      <c r="I4478">
        <v>0.968912233598893</v>
      </c>
      <c r="J4478">
        <v>0.832812322140707</v>
      </c>
      <c r="K4478" t="s">
        <v>26976</v>
      </c>
      <c r="L4478">
        <v>10</v>
      </c>
      <c r="M4478" t="s">
        <v>2729</v>
      </c>
      <c r="N4478">
        <v>0.76923076923076905</v>
      </c>
      <c r="O4478">
        <v>1.62548764629389E-3</v>
      </c>
    </row>
    <row r="4479" spans="1:15">
      <c r="A4479" t="s">
        <v>5086</v>
      </c>
      <c r="B4479" t="s">
        <v>23513</v>
      </c>
      <c r="C4479" t="s">
        <v>5087</v>
      </c>
      <c r="D4479">
        <v>2</v>
      </c>
      <c r="E4479">
        <v>535</v>
      </c>
      <c r="F4479">
        <v>9</v>
      </c>
      <c r="G4479">
        <v>8124</v>
      </c>
      <c r="H4479">
        <v>0.114576498756382</v>
      </c>
      <c r="I4479">
        <v>0.64703075560747003</v>
      </c>
      <c r="J4479">
        <v>0.614945907739046</v>
      </c>
      <c r="K4479" t="s">
        <v>23703</v>
      </c>
      <c r="L4479">
        <v>2</v>
      </c>
      <c r="M4479" t="s">
        <v>2729</v>
      </c>
      <c r="N4479">
        <v>0.22222222222222199</v>
      </c>
      <c r="O4479">
        <v>3.7383177570093499E-3</v>
      </c>
    </row>
    <row r="4480" spans="1:15">
      <c r="A4480" t="s">
        <v>5086</v>
      </c>
      <c r="B4480" t="s">
        <v>23518</v>
      </c>
      <c r="C4480" t="s">
        <v>5087</v>
      </c>
      <c r="D4480">
        <v>1</v>
      </c>
      <c r="E4480">
        <v>787</v>
      </c>
      <c r="F4480">
        <v>13</v>
      </c>
      <c r="G4480">
        <v>7393</v>
      </c>
      <c r="H4480">
        <v>0.76880113817690798</v>
      </c>
      <c r="I4480">
        <v>1</v>
      </c>
      <c r="J4480">
        <v>0.966855260484069</v>
      </c>
      <c r="K4480" t="s">
        <v>26977</v>
      </c>
      <c r="L4480">
        <v>1</v>
      </c>
      <c r="M4480" t="s">
        <v>2729</v>
      </c>
      <c r="N4480">
        <v>7.69230769230769E-2</v>
      </c>
      <c r="O4480">
        <v>1.27064803049555E-3</v>
      </c>
    </row>
    <row r="4481" spans="1:15">
      <c r="A4481" t="s">
        <v>5088</v>
      </c>
      <c r="B4481" t="s">
        <v>23518</v>
      </c>
      <c r="C4481" t="s">
        <v>5089</v>
      </c>
      <c r="D4481">
        <v>31</v>
      </c>
      <c r="E4481">
        <v>787</v>
      </c>
      <c r="F4481">
        <v>320</v>
      </c>
      <c r="G4481">
        <v>7393</v>
      </c>
      <c r="H4481">
        <v>0.74146349076714602</v>
      </c>
      <c r="I4481">
        <v>1</v>
      </c>
      <c r="J4481">
        <v>0.966855260484069</v>
      </c>
      <c r="K4481" t="s">
        <v>26978</v>
      </c>
      <c r="L4481">
        <v>31</v>
      </c>
      <c r="M4481" t="s">
        <v>1463</v>
      </c>
      <c r="N4481">
        <v>9.6875000000000003E-2</v>
      </c>
      <c r="O4481">
        <v>3.9390088945362098E-2</v>
      </c>
    </row>
    <row r="4482" spans="1:15">
      <c r="A4482" t="s">
        <v>5088</v>
      </c>
      <c r="B4482" t="s">
        <v>23513</v>
      </c>
      <c r="C4482" t="s">
        <v>5089</v>
      </c>
      <c r="D4482">
        <v>11</v>
      </c>
      <c r="E4482">
        <v>535</v>
      </c>
      <c r="F4482">
        <v>362</v>
      </c>
      <c r="G4482">
        <v>8124</v>
      </c>
      <c r="H4482">
        <v>0.99927210186146798</v>
      </c>
      <c r="I4482">
        <v>0.99999999999997702</v>
      </c>
      <c r="J4482">
        <v>0.95041217501583097</v>
      </c>
      <c r="K4482" t="s">
        <v>26979</v>
      </c>
      <c r="L4482">
        <v>11</v>
      </c>
      <c r="M4482" t="s">
        <v>1463</v>
      </c>
      <c r="N4482">
        <v>3.0386740331491701E-2</v>
      </c>
      <c r="O4482">
        <v>2.0560747663551399E-2</v>
      </c>
    </row>
    <row r="4483" spans="1:15">
      <c r="A4483" t="s">
        <v>5088</v>
      </c>
      <c r="B4483" t="s">
        <v>23511</v>
      </c>
      <c r="C4483" t="s">
        <v>5089</v>
      </c>
      <c r="D4483">
        <v>301</v>
      </c>
      <c r="E4483">
        <v>6152</v>
      </c>
      <c r="F4483">
        <v>356</v>
      </c>
      <c r="G4483">
        <v>7804</v>
      </c>
      <c r="H4483">
        <v>3.28575880901523E-3</v>
      </c>
      <c r="I4483">
        <v>3.5047553154791897E-2</v>
      </c>
      <c r="J4483">
        <v>3.01245387518508E-2</v>
      </c>
      <c r="K4483" t="s">
        <v>26980</v>
      </c>
      <c r="L4483">
        <v>301</v>
      </c>
      <c r="M4483" t="s">
        <v>1463</v>
      </c>
      <c r="N4483">
        <v>0.84550561797752799</v>
      </c>
      <c r="O4483">
        <v>4.8927178153446001E-2</v>
      </c>
    </row>
    <row r="4484" spans="1:15">
      <c r="A4484" t="s">
        <v>5090</v>
      </c>
      <c r="B4484" t="s">
        <v>23511</v>
      </c>
      <c r="C4484" t="s">
        <v>5091</v>
      </c>
      <c r="D4484">
        <v>1</v>
      </c>
      <c r="E4484">
        <v>6152</v>
      </c>
      <c r="F4484">
        <v>2</v>
      </c>
      <c r="G4484">
        <v>7804</v>
      </c>
      <c r="H4484">
        <v>0.95521029019776005</v>
      </c>
      <c r="I4484">
        <v>1</v>
      </c>
      <c r="J4484">
        <v>0.85953329234717102</v>
      </c>
      <c r="K4484" t="s">
        <v>26981</v>
      </c>
      <c r="L4484">
        <v>1</v>
      </c>
      <c r="M4484" t="s">
        <v>1463</v>
      </c>
      <c r="N4484">
        <v>0.5</v>
      </c>
      <c r="O4484">
        <v>1.6254876462938901E-4</v>
      </c>
    </row>
    <row r="4485" spans="1:15">
      <c r="A4485" t="s">
        <v>5090</v>
      </c>
      <c r="B4485" t="s">
        <v>23513</v>
      </c>
      <c r="C4485" t="s">
        <v>5091</v>
      </c>
      <c r="D4485">
        <v>1</v>
      </c>
      <c r="E4485">
        <v>535</v>
      </c>
      <c r="F4485">
        <v>2</v>
      </c>
      <c r="G4485">
        <v>8124</v>
      </c>
      <c r="H4485">
        <v>0.12737930779067499</v>
      </c>
      <c r="I4485">
        <v>0.64703075560747003</v>
      </c>
      <c r="J4485">
        <v>0.614945907739046</v>
      </c>
      <c r="K4485" t="s">
        <v>26632</v>
      </c>
      <c r="L4485">
        <v>1</v>
      </c>
      <c r="M4485" t="s">
        <v>1463</v>
      </c>
      <c r="N4485">
        <v>0.5</v>
      </c>
      <c r="O4485">
        <v>1.8691588785046699E-3</v>
      </c>
    </row>
    <row r="4486" spans="1:15">
      <c r="A4486" t="s">
        <v>5092</v>
      </c>
      <c r="B4486" t="s">
        <v>23511</v>
      </c>
      <c r="C4486" t="s">
        <v>5093</v>
      </c>
      <c r="D4486">
        <v>33</v>
      </c>
      <c r="E4486">
        <v>6152</v>
      </c>
      <c r="F4486">
        <v>45</v>
      </c>
      <c r="G4486">
        <v>7804</v>
      </c>
      <c r="H4486">
        <v>0.86098656403809404</v>
      </c>
      <c r="I4486">
        <v>1</v>
      </c>
      <c r="J4486">
        <v>0.85953329234717102</v>
      </c>
      <c r="K4486" t="s">
        <v>26982</v>
      </c>
      <c r="L4486">
        <v>33</v>
      </c>
      <c r="M4486" t="s">
        <v>1463</v>
      </c>
      <c r="N4486">
        <v>0.73333333333333295</v>
      </c>
      <c r="O4486">
        <v>5.36410923276983E-3</v>
      </c>
    </row>
    <row r="4487" spans="1:15">
      <c r="A4487" t="s">
        <v>5092</v>
      </c>
      <c r="B4487" t="s">
        <v>23513</v>
      </c>
      <c r="C4487" t="s">
        <v>5093</v>
      </c>
      <c r="D4487">
        <v>3</v>
      </c>
      <c r="E4487">
        <v>535</v>
      </c>
      <c r="F4487">
        <v>47</v>
      </c>
      <c r="G4487">
        <v>8124</v>
      </c>
      <c r="H4487">
        <v>0.60655790351823102</v>
      </c>
      <c r="I4487">
        <v>0.99999999999997702</v>
      </c>
      <c r="J4487">
        <v>0.95041217501583097</v>
      </c>
      <c r="K4487" t="s">
        <v>24443</v>
      </c>
      <c r="L4487">
        <v>3</v>
      </c>
      <c r="M4487" t="s">
        <v>1463</v>
      </c>
      <c r="N4487">
        <v>6.3829787234042507E-2</v>
      </c>
      <c r="O4487">
        <v>5.60747663551402E-3</v>
      </c>
    </row>
    <row r="4488" spans="1:15">
      <c r="A4488" t="s">
        <v>5092</v>
      </c>
      <c r="B4488" t="s">
        <v>23518</v>
      </c>
      <c r="C4488" t="s">
        <v>5093</v>
      </c>
      <c r="D4488">
        <v>7</v>
      </c>
      <c r="E4488">
        <v>787</v>
      </c>
      <c r="F4488">
        <v>41</v>
      </c>
      <c r="G4488">
        <v>7393</v>
      </c>
      <c r="H4488">
        <v>0.13983230258379201</v>
      </c>
      <c r="I4488">
        <v>0.75039777646111205</v>
      </c>
      <c r="J4488">
        <v>0.72552603762697498</v>
      </c>
      <c r="K4488" t="s">
        <v>26983</v>
      </c>
      <c r="L4488">
        <v>7</v>
      </c>
      <c r="M4488" t="s">
        <v>1463</v>
      </c>
      <c r="N4488">
        <v>0.17073170731707299</v>
      </c>
      <c r="O4488">
        <v>8.8945362134688708E-3</v>
      </c>
    </row>
    <row r="4489" spans="1:15">
      <c r="A4489" t="s">
        <v>5094</v>
      </c>
      <c r="B4489" t="s">
        <v>23513</v>
      </c>
      <c r="C4489" t="s">
        <v>5095</v>
      </c>
      <c r="D4489">
        <v>3</v>
      </c>
      <c r="E4489">
        <v>535</v>
      </c>
      <c r="F4489">
        <v>3</v>
      </c>
      <c r="G4489">
        <v>8124</v>
      </c>
      <c r="H4489">
        <v>2.8410108672114397E-4</v>
      </c>
      <c r="I4489">
        <v>1.0526959909756699E-2</v>
      </c>
      <c r="J4489">
        <v>1.0004950864136501E-2</v>
      </c>
      <c r="K4489" t="s">
        <v>26030</v>
      </c>
      <c r="L4489">
        <v>3</v>
      </c>
      <c r="M4489" t="s">
        <v>1463</v>
      </c>
      <c r="N4489">
        <v>1</v>
      </c>
      <c r="O4489">
        <v>5.60747663551402E-3</v>
      </c>
    </row>
    <row r="4490" spans="1:15">
      <c r="A4490" t="s">
        <v>5096</v>
      </c>
      <c r="B4490" t="s">
        <v>23511</v>
      </c>
      <c r="C4490" t="s">
        <v>5097</v>
      </c>
      <c r="D4490">
        <v>2</v>
      </c>
      <c r="E4490">
        <v>6152</v>
      </c>
      <c r="F4490">
        <v>2</v>
      </c>
      <c r="G4490">
        <v>7804</v>
      </c>
      <c r="H4490">
        <v>0.62141708038142995</v>
      </c>
      <c r="I4490">
        <v>0.968912233598893</v>
      </c>
      <c r="J4490">
        <v>0.832812322140707</v>
      </c>
      <c r="K4490" t="s">
        <v>26984</v>
      </c>
      <c r="L4490">
        <v>2</v>
      </c>
      <c r="M4490" t="s">
        <v>1463</v>
      </c>
      <c r="N4490">
        <v>1</v>
      </c>
      <c r="O4490">
        <v>3.2509752925877802E-4</v>
      </c>
    </row>
    <row r="4491" spans="1:15">
      <c r="A4491" t="s">
        <v>5098</v>
      </c>
      <c r="B4491" t="s">
        <v>23511</v>
      </c>
      <c r="C4491" t="s">
        <v>5099</v>
      </c>
      <c r="D4491">
        <v>1</v>
      </c>
      <c r="E4491">
        <v>6152</v>
      </c>
      <c r="F4491">
        <v>1</v>
      </c>
      <c r="G4491">
        <v>7804</v>
      </c>
      <c r="H4491">
        <v>0.788313685289595</v>
      </c>
      <c r="I4491">
        <v>0.968912233598893</v>
      </c>
      <c r="J4491">
        <v>0.832812322140707</v>
      </c>
      <c r="K4491" t="s">
        <v>26985</v>
      </c>
      <c r="L4491">
        <v>1</v>
      </c>
      <c r="M4491" t="s">
        <v>1463</v>
      </c>
      <c r="N4491">
        <v>1</v>
      </c>
      <c r="O4491">
        <v>1.6254876462938901E-4</v>
      </c>
    </row>
    <row r="4492" spans="1:15">
      <c r="A4492" t="s">
        <v>5100</v>
      </c>
      <c r="B4492" t="s">
        <v>23518</v>
      </c>
      <c r="C4492" t="s">
        <v>5101</v>
      </c>
      <c r="D4492">
        <v>3</v>
      </c>
      <c r="E4492">
        <v>787</v>
      </c>
      <c r="F4492">
        <v>22</v>
      </c>
      <c r="G4492">
        <v>7393</v>
      </c>
      <c r="H4492">
        <v>0.42011989697524099</v>
      </c>
      <c r="I4492">
        <v>1</v>
      </c>
      <c r="J4492">
        <v>0.966855260484069</v>
      </c>
      <c r="K4492" t="s">
        <v>26986</v>
      </c>
      <c r="L4492">
        <v>3</v>
      </c>
      <c r="M4492" t="s">
        <v>5133</v>
      </c>
      <c r="N4492">
        <v>0.13636363636363599</v>
      </c>
      <c r="O4492">
        <v>3.8119440914866601E-3</v>
      </c>
    </row>
    <row r="4493" spans="1:15">
      <c r="A4493" t="s">
        <v>5100</v>
      </c>
      <c r="B4493" t="s">
        <v>23513</v>
      </c>
      <c r="C4493" t="s">
        <v>5101</v>
      </c>
      <c r="D4493">
        <v>1</v>
      </c>
      <c r="E4493">
        <v>535</v>
      </c>
      <c r="F4493">
        <v>27</v>
      </c>
      <c r="G4493">
        <v>8124</v>
      </c>
      <c r="H4493">
        <v>0.841558314604401</v>
      </c>
      <c r="I4493">
        <v>0.99999999999997702</v>
      </c>
      <c r="J4493">
        <v>0.95041217501583097</v>
      </c>
      <c r="K4493" t="s">
        <v>26987</v>
      </c>
      <c r="L4493">
        <v>1</v>
      </c>
      <c r="M4493" t="s">
        <v>5133</v>
      </c>
      <c r="N4493">
        <v>3.7037037037037E-2</v>
      </c>
      <c r="O4493">
        <v>1.8691588785046699E-3</v>
      </c>
    </row>
    <row r="4494" spans="1:15">
      <c r="A4494" t="s">
        <v>5100</v>
      </c>
      <c r="B4494" t="s">
        <v>23511</v>
      </c>
      <c r="C4494" t="s">
        <v>5101</v>
      </c>
      <c r="D4494">
        <v>24</v>
      </c>
      <c r="E4494">
        <v>6152</v>
      </c>
      <c r="F4494">
        <v>28</v>
      </c>
      <c r="G4494">
        <v>7804</v>
      </c>
      <c r="H4494">
        <v>0.26302534487887202</v>
      </c>
      <c r="I4494">
        <v>0.75893450185594702</v>
      </c>
      <c r="J4494">
        <v>0.65232947105610195</v>
      </c>
      <c r="K4494" t="s">
        <v>26988</v>
      </c>
      <c r="L4494">
        <v>24</v>
      </c>
      <c r="M4494" t="s">
        <v>5133</v>
      </c>
      <c r="N4494">
        <v>0.85714285714285698</v>
      </c>
      <c r="O4494">
        <v>3.90117035110533E-3</v>
      </c>
    </row>
    <row r="4495" spans="1:15">
      <c r="A4495" t="s">
        <v>5102</v>
      </c>
      <c r="B4495" t="s">
        <v>23518</v>
      </c>
      <c r="C4495" t="s">
        <v>5103</v>
      </c>
      <c r="D4495">
        <v>53</v>
      </c>
      <c r="E4495">
        <v>787</v>
      </c>
      <c r="F4495">
        <v>604</v>
      </c>
      <c r="G4495">
        <v>7393</v>
      </c>
      <c r="H4495">
        <v>0.95070740996509395</v>
      </c>
      <c r="I4495">
        <v>1</v>
      </c>
      <c r="J4495">
        <v>0.966855260484069</v>
      </c>
      <c r="K4495" t="s">
        <v>26989</v>
      </c>
      <c r="L4495">
        <v>53</v>
      </c>
      <c r="M4495" t="s">
        <v>5133</v>
      </c>
      <c r="N4495">
        <v>8.7748344370860903E-2</v>
      </c>
      <c r="O4495">
        <v>6.7344345616264303E-2</v>
      </c>
    </row>
    <row r="4496" spans="1:15">
      <c r="A4496" t="s">
        <v>5102</v>
      </c>
      <c r="B4496" t="s">
        <v>23513</v>
      </c>
      <c r="C4496" t="s">
        <v>5103</v>
      </c>
      <c r="D4496">
        <v>40</v>
      </c>
      <c r="E4496">
        <v>535</v>
      </c>
      <c r="F4496">
        <v>675</v>
      </c>
      <c r="G4496">
        <v>8124</v>
      </c>
      <c r="H4496">
        <v>0.78686291703060596</v>
      </c>
      <c r="I4496">
        <v>0.99999999999997702</v>
      </c>
      <c r="J4496">
        <v>0.95041217501583097</v>
      </c>
      <c r="K4496" t="s">
        <v>26990</v>
      </c>
      <c r="L4496">
        <v>40</v>
      </c>
      <c r="M4496" t="s">
        <v>5133</v>
      </c>
      <c r="N4496">
        <v>5.9259259259259303E-2</v>
      </c>
      <c r="O4496">
        <v>7.4766355140186896E-2</v>
      </c>
    </row>
    <row r="4497" spans="1:15">
      <c r="A4497" t="s">
        <v>5102</v>
      </c>
      <c r="B4497" t="s">
        <v>23511</v>
      </c>
      <c r="C4497" t="s">
        <v>5103</v>
      </c>
      <c r="D4497">
        <v>549</v>
      </c>
      <c r="E4497">
        <v>6152</v>
      </c>
      <c r="F4497">
        <v>665</v>
      </c>
      <c r="G4497">
        <v>7804</v>
      </c>
      <c r="H4497">
        <v>7.12647580602089E-3</v>
      </c>
      <c r="I4497">
        <v>6.4953294560293695E-2</v>
      </c>
      <c r="J4497">
        <v>5.5829519122204803E-2</v>
      </c>
      <c r="K4497" t="s">
        <v>26991</v>
      </c>
      <c r="L4497">
        <v>549</v>
      </c>
      <c r="M4497" t="s">
        <v>5133</v>
      </c>
      <c r="N4497">
        <v>0.82556390977443606</v>
      </c>
      <c r="O4497">
        <v>8.9239271781534499E-2</v>
      </c>
    </row>
    <row r="4498" spans="1:15">
      <c r="A4498" t="s">
        <v>5104</v>
      </c>
      <c r="B4498" t="s">
        <v>23513</v>
      </c>
      <c r="C4498" t="s">
        <v>5105</v>
      </c>
      <c r="D4498">
        <v>1</v>
      </c>
      <c r="E4498">
        <v>535</v>
      </c>
      <c r="F4498">
        <v>1</v>
      </c>
      <c r="G4498">
        <v>8124</v>
      </c>
      <c r="H4498">
        <v>6.5854258985721295E-2</v>
      </c>
      <c r="I4498">
        <v>0.448760549738495</v>
      </c>
      <c r="J4498">
        <v>0.42650749013827299</v>
      </c>
      <c r="K4498" t="s">
        <v>26992</v>
      </c>
      <c r="L4498">
        <v>1</v>
      </c>
      <c r="M4498" t="s">
        <v>1463</v>
      </c>
      <c r="N4498">
        <v>1</v>
      </c>
      <c r="O4498">
        <v>1.8691588785046699E-3</v>
      </c>
    </row>
    <row r="4499" spans="1:15">
      <c r="A4499" t="s">
        <v>5106</v>
      </c>
      <c r="B4499" t="s">
        <v>23518</v>
      </c>
      <c r="C4499" t="s">
        <v>5107</v>
      </c>
      <c r="D4499">
        <v>1</v>
      </c>
      <c r="E4499">
        <v>787</v>
      </c>
      <c r="F4499">
        <v>1</v>
      </c>
      <c r="G4499">
        <v>7393</v>
      </c>
      <c r="H4499">
        <v>0.106452049235764</v>
      </c>
      <c r="I4499">
        <v>0.63266972740240601</v>
      </c>
      <c r="J4499">
        <v>0.61170005408803896</v>
      </c>
      <c r="K4499" t="s">
        <v>24090</v>
      </c>
      <c r="L4499">
        <v>1</v>
      </c>
      <c r="M4499" t="s">
        <v>1463</v>
      </c>
      <c r="N4499">
        <v>1</v>
      </c>
      <c r="O4499">
        <v>1.27064803049555E-3</v>
      </c>
    </row>
    <row r="4500" spans="1:15">
      <c r="A4500" t="s">
        <v>5108</v>
      </c>
      <c r="B4500" t="s">
        <v>23511</v>
      </c>
      <c r="C4500" t="s">
        <v>5109</v>
      </c>
      <c r="D4500">
        <v>1</v>
      </c>
      <c r="E4500">
        <v>6152</v>
      </c>
      <c r="F4500">
        <v>1</v>
      </c>
      <c r="G4500">
        <v>7804</v>
      </c>
      <c r="H4500">
        <v>0.788313685289595</v>
      </c>
      <c r="I4500">
        <v>0.968912233598893</v>
      </c>
      <c r="J4500">
        <v>0.832812322140707</v>
      </c>
      <c r="K4500" t="s">
        <v>26993</v>
      </c>
      <c r="L4500">
        <v>1</v>
      </c>
      <c r="M4500" t="s">
        <v>1463</v>
      </c>
      <c r="N4500">
        <v>1</v>
      </c>
      <c r="O4500">
        <v>1.6254876462938901E-4</v>
      </c>
    </row>
    <row r="4501" spans="1:15">
      <c r="A4501" t="s">
        <v>5110</v>
      </c>
      <c r="B4501" t="s">
        <v>23511</v>
      </c>
      <c r="C4501" t="s">
        <v>5111</v>
      </c>
      <c r="D4501">
        <v>1</v>
      </c>
      <c r="E4501">
        <v>6152</v>
      </c>
      <c r="F4501">
        <v>1</v>
      </c>
      <c r="G4501">
        <v>7804</v>
      </c>
      <c r="H4501">
        <v>0.788313685289595</v>
      </c>
      <c r="I4501">
        <v>0.968912233598893</v>
      </c>
      <c r="J4501">
        <v>0.832812322140707</v>
      </c>
      <c r="K4501" t="s">
        <v>26017</v>
      </c>
      <c r="L4501">
        <v>1</v>
      </c>
      <c r="M4501" t="s">
        <v>1463</v>
      </c>
      <c r="N4501">
        <v>1</v>
      </c>
      <c r="O4501">
        <v>1.6254876462938901E-4</v>
      </c>
    </row>
    <row r="4502" spans="1:15">
      <c r="A4502" t="s">
        <v>5112</v>
      </c>
      <c r="B4502" t="s">
        <v>23513</v>
      </c>
      <c r="C4502" t="s">
        <v>5113</v>
      </c>
      <c r="D4502">
        <v>1</v>
      </c>
      <c r="E4502">
        <v>535</v>
      </c>
      <c r="F4502">
        <v>6</v>
      </c>
      <c r="G4502">
        <v>8124</v>
      </c>
      <c r="H4502">
        <v>0.33559747746230201</v>
      </c>
      <c r="I4502">
        <v>0.97804040131218795</v>
      </c>
      <c r="J4502">
        <v>0.92954150506449396</v>
      </c>
      <c r="K4502" t="s">
        <v>25334</v>
      </c>
      <c r="L4502">
        <v>1</v>
      </c>
      <c r="M4502" t="s">
        <v>1463</v>
      </c>
      <c r="N4502">
        <v>0.16666666666666699</v>
      </c>
      <c r="O4502">
        <v>1.8691588785046699E-3</v>
      </c>
    </row>
    <row r="4503" spans="1:15">
      <c r="A4503" t="s">
        <v>5112</v>
      </c>
      <c r="B4503" t="s">
        <v>23511</v>
      </c>
      <c r="C4503" t="s">
        <v>5113</v>
      </c>
      <c r="D4503">
        <v>5</v>
      </c>
      <c r="E4503">
        <v>6152</v>
      </c>
      <c r="F4503">
        <v>7</v>
      </c>
      <c r="G4503">
        <v>7804</v>
      </c>
      <c r="H4503">
        <v>0.83137607319657303</v>
      </c>
      <c r="I4503">
        <v>0.98923101772060196</v>
      </c>
      <c r="J4503">
        <v>0.85027699355333197</v>
      </c>
      <c r="K4503" t="s">
        <v>26994</v>
      </c>
      <c r="L4503">
        <v>5</v>
      </c>
      <c r="M4503" t="s">
        <v>1463</v>
      </c>
      <c r="N4503">
        <v>0.71428571428571397</v>
      </c>
      <c r="O4503">
        <v>8.1274382314694405E-4</v>
      </c>
    </row>
    <row r="4504" spans="1:15">
      <c r="A4504" t="s">
        <v>5114</v>
      </c>
      <c r="B4504" t="s">
        <v>23513</v>
      </c>
      <c r="C4504" t="s">
        <v>5115</v>
      </c>
      <c r="D4504">
        <v>10</v>
      </c>
      <c r="E4504">
        <v>535</v>
      </c>
      <c r="F4504">
        <v>198</v>
      </c>
      <c r="G4504">
        <v>8124</v>
      </c>
      <c r="H4504">
        <v>0.84885448918741402</v>
      </c>
      <c r="I4504">
        <v>0.99999999999997702</v>
      </c>
      <c r="J4504">
        <v>0.95041217501583097</v>
      </c>
      <c r="K4504" t="s">
        <v>26995</v>
      </c>
      <c r="L4504">
        <v>10</v>
      </c>
      <c r="M4504" t="s">
        <v>1463</v>
      </c>
      <c r="N4504">
        <v>5.0505050505050497E-2</v>
      </c>
      <c r="O4504">
        <v>1.86915887850467E-2</v>
      </c>
    </row>
    <row r="4505" spans="1:15">
      <c r="A4505" t="s">
        <v>5114</v>
      </c>
      <c r="B4505" t="s">
        <v>23518</v>
      </c>
      <c r="C4505" t="s">
        <v>5115</v>
      </c>
      <c r="D4505">
        <v>10</v>
      </c>
      <c r="E4505">
        <v>787</v>
      </c>
      <c r="F4505">
        <v>202</v>
      </c>
      <c r="G4505">
        <v>7393</v>
      </c>
      <c r="H4505">
        <v>0.99883390220175405</v>
      </c>
      <c r="I4505">
        <v>1</v>
      </c>
      <c r="J4505">
        <v>0.966855260484069</v>
      </c>
      <c r="K4505" t="s">
        <v>26996</v>
      </c>
      <c r="L4505">
        <v>10</v>
      </c>
      <c r="M4505" t="s">
        <v>1463</v>
      </c>
      <c r="N4505">
        <v>4.95049504950495E-2</v>
      </c>
      <c r="O4505">
        <v>1.2706480304955499E-2</v>
      </c>
    </row>
    <row r="4506" spans="1:15">
      <c r="A4506" t="s">
        <v>5114</v>
      </c>
      <c r="B4506" t="s">
        <v>23511</v>
      </c>
      <c r="C4506" t="s">
        <v>5115</v>
      </c>
      <c r="D4506">
        <v>192</v>
      </c>
      <c r="E4506">
        <v>6152</v>
      </c>
      <c r="F4506">
        <v>220</v>
      </c>
      <c r="G4506">
        <v>7804</v>
      </c>
      <c r="H4506">
        <v>7.3436391184097201E-4</v>
      </c>
      <c r="I4506">
        <v>1.02550534923041E-2</v>
      </c>
      <c r="J4506">
        <v>8.8145598914364694E-3</v>
      </c>
      <c r="K4506" t="s">
        <v>26997</v>
      </c>
      <c r="L4506">
        <v>192</v>
      </c>
      <c r="M4506" t="s">
        <v>1463</v>
      </c>
      <c r="N4506">
        <v>0.87272727272727302</v>
      </c>
      <c r="O4506">
        <v>3.1209362808842699E-2</v>
      </c>
    </row>
    <row r="4507" spans="1:15">
      <c r="A4507" t="s">
        <v>5116</v>
      </c>
      <c r="B4507" t="s">
        <v>23511</v>
      </c>
      <c r="C4507" t="s">
        <v>5117</v>
      </c>
      <c r="D4507">
        <v>54</v>
      </c>
      <c r="E4507">
        <v>6152</v>
      </c>
      <c r="F4507">
        <v>69</v>
      </c>
      <c r="G4507">
        <v>7804</v>
      </c>
      <c r="H4507">
        <v>0.61421100828235997</v>
      </c>
      <c r="I4507">
        <v>0.968912233598893</v>
      </c>
      <c r="J4507">
        <v>0.832812322140707</v>
      </c>
      <c r="K4507" t="s">
        <v>26998</v>
      </c>
      <c r="L4507">
        <v>54</v>
      </c>
      <c r="M4507" t="s">
        <v>1463</v>
      </c>
      <c r="N4507">
        <v>0.78260869565217395</v>
      </c>
      <c r="O4507">
        <v>8.7776332899869997E-3</v>
      </c>
    </row>
    <row r="4508" spans="1:15">
      <c r="A4508" t="s">
        <v>5116</v>
      </c>
      <c r="B4508" t="s">
        <v>23518</v>
      </c>
      <c r="C4508" t="s">
        <v>5117</v>
      </c>
      <c r="D4508">
        <v>3</v>
      </c>
      <c r="E4508">
        <v>787</v>
      </c>
      <c r="F4508">
        <v>70</v>
      </c>
      <c r="G4508">
        <v>7393</v>
      </c>
      <c r="H4508">
        <v>0.98384032316120396</v>
      </c>
      <c r="I4508">
        <v>1</v>
      </c>
      <c r="J4508">
        <v>0.966855260484069</v>
      </c>
      <c r="K4508" t="s">
        <v>26999</v>
      </c>
      <c r="L4508">
        <v>3</v>
      </c>
      <c r="M4508" t="s">
        <v>1463</v>
      </c>
      <c r="N4508">
        <v>4.2857142857142899E-2</v>
      </c>
      <c r="O4508">
        <v>3.8119440914866601E-3</v>
      </c>
    </row>
    <row r="4509" spans="1:15">
      <c r="A4509" t="s">
        <v>5116</v>
      </c>
      <c r="B4509" t="s">
        <v>23513</v>
      </c>
      <c r="C4509" t="s">
        <v>5117</v>
      </c>
      <c r="D4509">
        <v>8</v>
      </c>
      <c r="E4509">
        <v>535</v>
      </c>
      <c r="F4509">
        <v>75</v>
      </c>
      <c r="G4509">
        <v>8124</v>
      </c>
      <c r="H4509">
        <v>0.11885291155611399</v>
      </c>
      <c r="I4509">
        <v>0.64703075560747003</v>
      </c>
      <c r="J4509">
        <v>0.614945907739046</v>
      </c>
      <c r="K4509" t="s">
        <v>27000</v>
      </c>
      <c r="L4509">
        <v>8</v>
      </c>
      <c r="M4509" t="s">
        <v>1463</v>
      </c>
      <c r="N4509">
        <v>0.10666666666666701</v>
      </c>
      <c r="O4509">
        <v>1.4953271028037399E-2</v>
      </c>
    </row>
    <row r="4510" spans="1:15">
      <c r="A4510" t="s">
        <v>5118</v>
      </c>
      <c r="B4510" t="s">
        <v>23518</v>
      </c>
      <c r="C4510" t="s">
        <v>5119</v>
      </c>
      <c r="D4510">
        <v>1</v>
      </c>
      <c r="E4510">
        <v>787</v>
      </c>
      <c r="F4510">
        <v>6</v>
      </c>
      <c r="G4510">
        <v>7393</v>
      </c>
      <c r="H4510">
        <v>0.49113550780958298</v>
      </c>
      <c r="I4510">
        <v>1</v>
      </c>
      <c r="J4510">
        <v>0.966855260484069</v>
      </c>
      <c r="K4510" t="s">
        <v>27001</v>
      </c>
      <c r="L4510">
        <v>1</v>
      </c>
      <c r="M4510" t="s">
        <v>1463</v>
      </c>
      <c r="N4510">
        <v>0.16666666666666699</v>
      </c>
      <c r="O4510">
        <v>1.27064803049555E-3</v>
      </c>
    </row>
    <row r="4511" spans="1:15">
      <c r="A4511" t="s">
        <v>5118</v>
      </c>
      <c r="B4511" t="s">
        <v>23511</v>
      </c>
      <c r="C4511" t="s">
        <v>5119</v>
      </c>
      <c r="D4511">
        <v>4</v>
      </c>
      <c r="E4511">
        <v>6152</v>
      </c>
      <c r="F4511">
        <v>6</v>
      </c>
      <c r="G4511">
        <v>7804</v>
      </c>
      <c r="H4511">
        <v>0.88632030892592895</v>
      </c>
      <c r="I4511">
        <v>1</v>
      </c>
      <c r="J4511">
        <v>0.85953329234717102</v>
      </c>
      <c r="K4511" t="s">
        <v>27002</v>
      </c>
      <c r="L4511">
        <v>4</v>
      </c>
      <c r="M4511" t="s">
        <v>1463</v>
      </c>
      <c r="N4511">
        <v>0.66666666666666696</v>
      </c>
      <c r="O4511">
        <v>6.5019505851755496E-4</v>
      </c>
    </row>
    <row r="4512" spans="1:15">
      <c r="A4512" t="s">
        <v>5120</v>
      </c>
      <c r="B4512" t="s">
        <v>23511</v>
      </c>
      <c r="C4512" t="s">
        <v>5121</v>
      </c>
      <c r="D4512">
        <v>30</v>
      </c>
      <c r="E4512">
        <v>6152</v>
      </c>
      <c r="F4512">
        <v>38</v>
      </c>
      <c r="G4512">
        <v>7804</v>
      </c>
      <c r="H4512">
        <v>0.586337022741511</v>
      </c>
      <c r="I4512">
        <v>0.968912233598893</v>
      </c>
      <c r="J4512">
        <v>0.832812322140707</v>
      </c>
      <c r="K4512" t="s">
        <v>27003</v>
      </c>
      <c r="L4512">
        <v>30</v>
      </c>
      <c r="M4512" t="s">
        <v>1463</v>
      </c>
      <c r="N4512">
        <v>0.78947368421052599</v>
      </c>
      <c r="O4512">
        <v>4.8764629388816597E-3</v>
      </c>
    </row>
    <row r="4513" spans="1:15">
      <c r="A4513" t="s">
        <v>5120</v>
      </c>
      <c r="B4513" t="s">
        <v>23518</v>
      </c>
      <c r="C4513" t="s">
        <v>5121</v>
      </c>
      <c r="D4513">
        <v>4</v>
      </c>
      <c r="E4513">
        <v>787</v>
      </c>
      <c r="F4513">
        <v>35</v>
      </c>
      <c r="G4513">
        <v>7393</v>
      </c>
      <c r="H4513">
        <v>0.52004734289552002</v>
      </c>
      <c r="I4513">
        <v>1</v>
      </c>
      <c r="J4513">
        <v>0.966855260484069</v>
      </c>
      <c r="K4513" t="s">
        <v>27004</v>
      </c>
      <c r="L4513">
        <v>4</v>
      </c>
      <c r="M4513" t="s">
        <v>1463</v>
      </c>
      <c r="N4513">
        <v>0.114285714285714</v>
      </c>
      <c r="O4513">
        <v>5.0825921219822103E-3</v>
      </c>
    </row>
    <row r="4514" spans="1:15">
      <c r="A4514" t="s">
        <v>5120</v>
      </c>
      <c r="B4514" t="s">
        <v>23513</v>
      </c>
      <c r="C4514" t="s">
        <v>5121</v>
      </c>
      <c r="D4514">
        <v>1</v>
      </c>
      <c r="E4514">
        <v>535</v>
      </c>
      <c r="F4514">
        <v>37</v>
      </c>
      <c r="G4514">
        <v>8124</v>
      </c>
      <c r="H4514">
        <v>0.92004900165404302</v>
      </c>
      <c r="I4514">
        <v>0.99999999999997702</v>
      </c>
      <c r="J4514">
        <v>0.95041217501583097</v>
      </c>
      <c r="K4514" t="s">
        <v>23676</v>
      </c>
      <c r="L4514">
        <v>1</v>
      </c>
      <c r="M4514" t="s">
        <v>1463</v>
      </c>
      <c r="N4514">
        <v>2.7027027027027001E-2</v>
      </c>
      <c r="O4514">
        <v>1.8691588785046699E-3</v>
      </c>
    </row>
    <row r="4515" spans="1:15">
      <c r="A4515" t="s">
        <v>5122</v>
      </c>
      <c r="B4515" t="s">
        <v>23511</v>
      </c>
      <c r="C4515" t="s">
        <v>5123</v>
      </c>
      <c r="D4515">
        <v>20</v>
      </c>
      <c r="E4515">
        <v>6152</v>
      </c>
      <c r="F4515">
        <v>22</v>
      </c>
      <c r="G4515">
        <v>7804</v>
      </c>
      <c r="H4515">
        <v>0.12543529925701299</v>
      </c>
      <c r="I4515">
        <v>0.50199614682328897</v>
      </c>
      <c r="J4515">
        <v>0.43148240082461498</v>
      </c>
      <c r="K4515" t="s">
        <v>27005</v>
      </c>
      <c r="L4515">
        <v>20</v>
      </c>
      <c r="M4515" t="s">
        <v>1463</v>
      </c>
      <c r="N4515">
        <v>0.90909090909090895</v>
      </c>
      <c r="O4515">
        <v>3.2509752925877801E-3</v>
      </c>
    </row>
    <row r="4516" spans="1:15">
      <c r="A4516" t="s">
        <v>5124</v>
      </c>
      <c r="B4516" t="s">
        <v>23511</v>
      </c>
      <c r="C4516" t="s">
        <v>5125</v>
      </c>
      <c r="D4516">
        <v>5</v>
      </c>
      <c r="E4516">
        <v>6152</v>
      </c>
      <c r="F4516">
        <v>6</v>
      </c>
      <c r="G4516">
        <v>7804</v>
      </c>
      <c r="H4516">
        <v>0.62665052091531404</v>
      </c>
      <c r="I4516">
        <v>0.968912233598893</v>
      </c>
      <c r="J4516">
        <v>0.832812322140707</v>
      </c>
      <c r="K4516" t="s">
        <v>27006</v>
      </c>
      <c r="L4516">
        <v>5</v>
      </c>
      <c r="M4516" t="s">
        <v>1463</v>
      </c>
      <c r="N4516">
        <v>0.83333333333333304</v>
      </c>
      <c r="O4516">
        <v>8.1274382314694405E-4</v>
      </c>
    </row>
    <row r="4517" spans="1:15">
      <c r="A4517" t="s">
        <v>5126</v>
      </c>
      <c r="B4517" t="s">
        <v>23511</v>
      </c>
      <c r="C4517" t="s">
        <v>5127</v>
      </c>
      <c r="D4517">
        <v>5</v>
      </c>
      <c r="E4517">
        <v>6152</v>
      </c>
      <c r="F4517">
        <v>6</v>
      </c>
      <c r="G4517">
        <v>7804</v>
      </c>
      <c r="H4517">
        <v>0.62665052091531404</v>
      </c>
      <c r="I4517">
        <v>0.968912233598893</v>
      </c>
      <c r="J4517">
        <v>0.832812322140707</v>
      </c>
      <c r="K4517" t="s">
        <v>27007</v>
      </c>
      <c r="L4517">
        <v>5</v>
      </c>
      <c r="M4517" t="s">
        <v>1463</v>
      </c>
      <c r="N4517">
        <v>0.83333333333333304</v>
      </c>
      <c r="O4517">
        <v>8.1274382314694405E-4</v>
      </c>
    </row>
    <row r="4518" spans="1:15">
      <c r="A4518" t="s">
        <v>5126</v>
      </c>
      <c r="B4518" t="s">
        <v>23518</v>
      </c>
      <c r="C4518" t="s">
        <v>5127</v>
      </c>
      <c r="D4518">
        <v>1</v>
      </c>
      <c r="E4518">
        <v>787</v>
      </c>
      <c r="F4518">
        <v>6</v>
      </c>
      <c r="G4518">
        <v>7393</v>
      </c>
      <c r="H4518">
        <v>0.49113550780958298</v>
      </c>
      <c r="I4518">
        <v>1</v>
      </c>
      <c r="J4518">
        <v>0.966855260484069</v>
      </c>
      <c r="K4518" t="s">
        <v>27008</v>
      </c>
      <c r="L4518">
        <v>1</v>
      </c>
      <c r="M4518" t="s">
        <v>1463</v>
      </c>
      <c r="N4518">
        <v>0.16666666666666699</v>
      </c>
      <c r="O4518">
        <v>1.27064803049555E-3</v>
      </c>
    </row>
    <row r="4519" spans="1:15">
      <c r="A4519" t="s">
        <v>5128</v>
      </c>
      <c r="B4519" t="s">
        <v>23513</v>
      </c>
      <c r="C4519" t="s">
        <v>5129</v>
      </c>
      <c r="D4519">
        <v>9</v>
      </c>
      <c r="E4519">
        <v>535</v>
      </c>
      <c r="F4519">
        <v>178</v>
      </c>
      <c r="G4519">
        <v>8124</v>
      </c>
      <c r="H4519">
        <v>0.83784038541993999</v>
      </c>
      <c r="I4519">
        <v>0.99999999999997702</v>
      </c>
      <c r="J4519">
        <v>0.95041217501583097</v>
      </c>
      <c r="K4519" t="s">
        <v>27009</v>
      </c>
      <c r="L4519">
        <v>9</v>
      </c>
      <c r="M4519" t="s">
        <v>1463</v>
      </c>
      <c r="N4519">
        <v>5.0561797752809001E-2</v>
      </c>
      <c r="O4519">
        <v>1.6822429906542102E-2</v>
      </c>
    </row>
    <row r="4520" spans="1:15">
      <c r="A4520" t="s">
        <v>5128</v>
      </c>
      <c r="B4520" t="s">
        <v>23511</v>
      </c>
      <c r="C4520" t="s">
        <v>5129</v>
      </c>
      <c r="D4520">
        <v>167</v>
      </c>
      <c r="E4520">
        <v>6152</v>
      </c>
      <c r="F4520">
        <v>177</v>
      </c>
      <c r="G4520">
        <v>7804</v>
      </c>
      <c r="H4520" s="34">
        <v>6.1685127867338898E-9</v>
      </c>
      <c r="I4520" s="34">
        <v>3.3738337991886203E-7</v>
      </c>
      <c r="J4520" s="34">
        <v>2.8999224732487601E-7</v>
      </c>
      <c r="K4520" t="s">
        <v>27010</v>
      </c>
      <c r="L4520">
        <v>167</v>
      </c>
      <c r="M4520" t="s">
        <v>1463</v>
      </c>
      <c r="N4520">
        <v>0.94350282485875703</v>
      </c>
      <c r="O4520">
        <v>2.7145643693107901E-2</v>
      </c>
    </row>
    <row r="4521" spans="1:15">
      <c r="A4521" t="s">
        <v>5128</v>
      </c>
      <c r="B4521" t="s">
        <v>23518</v>
      </c>
      <c r="C4521" t="s">
        <v>5129</v>
      </c>
      <c r="D4521">
        <v>1</v>
      </c>
      <c r="E4521">
        <v>787</v>
      </c>
      <c r="F4521">
        <v>161</v>
      </c>
      <c r="G4521">
        <v>7393</v>
      </c>
      <c r="H4521">
        <v>0.99999998907479204</v>
      </c>
      <c r="I4521">
        <v>1</v>
      </c>
      <c r="J4521">
        <v>0.966855260484069</v>
      </c>
      <c r="K4521" t="s">
        <v>25179</v>
      </c>
      <c r="L4521">
        <v>1</v>
      </c>
      <c r="M4521" t="s">
        <v>1463</v>
      </c>
      <c r="N4521">
        <v>6.2111801242236003E-3</v>
      </c>
      <c r="O4521">
        <v>1.27064803049555E-3</v>
      </c>
    </row>
    <row r="4522" spans="1:15">
      <c r="A4522" t="s">
        <v>5130</v>
      </c>
      <c r="B4522" t="s">
        <v>23511</v>
      </c>
      <c r="C4522" t="s">
        <v>5131</v>
      </c>
      <c r="D4522">
        <v>27</v>
      </c>
      <c r="E4522">
        <v>6152</v>
      </c>
      <c r="F4522">
        <v>27</v>
      </c>
      <c r="G4522">
        <v>7804</v>
      </c>
      <c r="H4522">
        <v>1.6055210566487199E-3</v>
      </c>
      <c r="I4522">
        <v>1.95623203003795E-2</v>
      </c>
      <c r="J4522">
        <v>1.6814465573735098E-2</v>
      </c>
      <c r="K4522" t="s">
        <v>27011</v>
      </c>
      <c r="L4522">
        <v>27</v>
      </c>
      <c r="M4522" t="s">
        <v>1463</v>
      </c>
      <c r="N4522">
        <v>1</v>
      </c>
      <c r="O4522">
        <v>4.3888166449934998E-3</v>
      </c>
    </row>
    <row r="4523" spans="1:15">
      <c r="A4523" t="s">
        <v>5132</v>
      </c>
      <c r="B4523" t="s">
        <v>23518</v>
      </c>
      <c r="C4523" t="s">
        <v>5133</v>
      </c>
      <c r="D4523">
        <v>753</v>
      </c>
      <c r="E4523">
        <v>787</v>
      </c>
      <c r="F4523">
        <v>7040</v>
      </c>
      <c r="G4523">
        <v>7393</v>
      </c>
      <c r="H4523">
        <v>0.29832108305891902</v>
      </c>
      <c r="I4523">
        <v>0.99203470771967495</v>
      </c>
      <c r="J4523">
        <v>0.95915397574154404</v>
      </c>
      <c r="K4523" t="s">
        <v>27012</v>
      </c>
      <c r="L4523">
        <v>753</v>
      </c>
      <c r="M4523" t="s">
        <v>5133</v>
      </c>
      <c r="N4523">
        <v>0.106960227272727</v>
      </c>
      <c r="O4523">
        <v>0.956797966963151</v>
      </c>
    </row>
    <row r="4524" spans="1:15">
      <c r="A4524" t="s">
        <v>5132</v>
      </c>
      <c r="B4524" t="s">
        <v>23513</v>
      </c>
      <c r="C4524" t="s">
        <v>5133</v>
      </c>
      <c r="D4524">
        <v>499</v>
      </c>
      <c r="E4524">
        <v>535</v>
      </c>
      <c r="F4524">
        <v>7749</v>
      </c>
      <c r="G4524">
        <v>8124</v>
      </c>
      <c r="H4524">
        <v>0.99166575264793599</v>
      </c>
      <c r="I4524">
        <v>0.99999999999997702</v>
      </c>
      <c r="J4524">
        <v>0.95041217501583097</v>
      </c>
      <c r="K4524" t="s">
        <v>27013</v>
      </c>
      <c r="L4524">
        <v>499</v>
      </c>
      <c r="M4524" t="s">
        <v>5133</v>
      </c>
      <c r="N4524">
        <v>6.4395405858820504E-2</v>
      </c>
      <c r="O4524">
        <v>0.93271028037383197</v>
      </c>
    </row>
    <row r="4525" spans="1:15">
      <c r="A4525" t="s">
        <v>5132</v>
      </c>
      <c r="B4525" t="s">
        <v>23511</v>
      </c>
      <c r="C4525" t="s">
        <v>5133</v>
      </c>
      <c r="D4525">
        <v>5884</v>
      </c>
      <c r="E4525">
        <v>6152</v>
      </c>
      <c r="F4525">
        <v>7447</v>
      </c>
      <c r="G4525">
        <v>7804</v>
      </c>
      <c r="H4525">
        <v>4.51124107286279E-2</v>
      </c>
      <c r="I4525">
        <v>0.25239912466249798</v>
      </c>
      <c r="J4525">
        <v>0.21694545060670101</v>
      </c>
      <c r="K4525" t="s">
        <v>27014</v>
      </c>
      <c r="L4525">
        <v>5884</v>
      </c>
      <c r="M4525" t="s">
        <v>5133</v>
      </c>
      <c r="N4525">
        <v>0.79011682556734297</v>
      </c>
      <c r="O4525">
        <v>0.95643693107932404</v>
      </c>
    </row>
    <row r="4526" spans="1:15">
      <c r="A4526" t="s">
        <v>5134</v>
      </c>
      <c r="B4526" t="s">
        <v>23513</v>
      </c>
      <c r="C4526" t="s">
        <v>5135</v>
      </c>
      <c r="D4526">
        <v>282</v>
      </c>
      <c r="E4526">
        <v>535</v>
      </c>
      <c r="F4526">
        <v>4389</v>
      </c>
      <c r="G4526">
        <v>8124</v>
      </c>
      <c r="H4526">
        <v>0.75072137629301605</v>
      </c>
      <c r="I4526">
        <v>0.99999999999997702</v>
      </c>
      <c r="J4526">
        <v>0.95041217501583097</v>
      </c>
      <c r="K4526" t="s">
        <v>27015</v>
      </c>
      <c r="L4526">
        <v>282</v>
      </c>
      <c r="M4526" t="s">
        <v>5133</v>
      </c>
      <c r="N4526">
        <v>6.4251537935748504E-2</v>
      </c>
      <c r="O4526">
        <v>0.52710280373831797</v>
      </c>
    </row>
    <row r="4527" spans="1:15">
      <c r="A4527" t="s">
        <v>5134</v>
      </c>
      <c r="B4527" t="s">
        <v>23511</v>
      </c>
      <c r="C4527" t="s">
        <v>5135</v>
      </c>
      <c r="D4527">
        <v>3327</v>
      </c>
      <c r="E4527">
        <v>6152</v>
      </c>
      <c r="F4527">
        <v>4236</v>
      </c>
      <c r="G4527">
        <v>7804</v>
      </c>
      <c r="H4527">
        <v>0.76163969286768496</v>
      </c>
      <c r="I4527">
        <v>0.968912233598893</v>
      </c>
      <c r="J4527">
        <v>0.832812322140707</v>
      </c>
      <c r="K4527" t="s">
        <v>27016</v>
      </c>
      <c r="L4527">
        <v>3327</v>
      </c>
      <c r="M4527" t="s">
        <v>5133</v>
      </c>
      <c r="N4527">
        <v>0.78541076487252104</v>
      </c>
      <c r="O4527">
        <v>0.54079973992197705</v>
      </c>
    </row>
    <row r="4528" spans="1:15">
      <c r="A4528" t="s">
        <v>5134</v>
      </c>
      <c r="B4528" t="s">
        <v>23518</v>
      </c>
      <c r="C4528" t="s">
        <v>5135</v>
      </c>
      <c r="D4528">
        <v>463</v>
      </c>
      <c r="E4528">
        <v>787</v>
      </c>
      <c r="F4528">
        <v>4038</v>
      </c>
      <c r="G4528">
        <v>7393</v>
      </c>
      <c r="H4528">
        <v>6.5951509935211101E-3</v>
      </c>
      <c r="I4528">
        <v>0.22593503644354701</v>
      </c>
      <c r="J4528">
        <v>0.218446478513104</v>
      </c>
      <c r="K4528" t="s">
        <v>27017</v>
      </c>
      <c r="L4528">
        <v>463</v>
      </c>
      <c r="M4528" t="s">
        <v>5133</v>
      </c>
      <c r="N4528">
        <v>0.114660723130263</v>
      </c>
      <c r="O4528">
        <v>0.58831003811944105</v>
      </c>
    </row>
    <row r="4529" spans="1:15">
      <c r="A4529" t="s">
        <v>5136</v>
      </c>
      <c r="B4529" t="s">
        <v>23511</v>
      </c>
      <c r="C4529" t="s">
        <v>5137</v>
      </c>
      <c r="D4529">
        <v>16</v>
      </c>
      <c r="E4529">
        <v>6152</v>
      </c>
      <c r="F4529">
        <v>21</v>
      </c>
      <c r="G4529">
        <v>7804</v>
      </c>
      <c r="H4529">
        <v>0.72519464518531396</v>
      </c>
      <c r="I4529">
        <v>0.968912233598893</v>
      </c>
      <c r="J4529">
        <v>0.832812322140707</v>
      </c>
      <c r="K4529" t="s">
        <v>27018</v>
      </c>
      <c r="L4529">
        <v>16</v>
      </c>
      <c r="M4529" t="s">
        <v>5133</v>
      </c>
      <c r="N4529">
        <v>0.76190476190476197</v>
      </c>
      <c r="O4529">
        <v>2.6007802340702198E-3</v>
      </c>
    </row>
    <row r="4530" spans="1:15">
      <c r="A4530" t="s">
        <v>5136</v>
      </c>
      <c r="B4530" t="s">
        <v>23518</v>
      </c>
      <c r="C4530" t="s">
        <v>5137</v>
      </c>
      <c r="D4530">
        <v>3</v>
      </c>
      <c r="E4530">
        <v>787</v>
      </c>
      <c r="F4530">
        <v>22</v>
      </c>
      <c r="G4530">
        <v>7393</v>
      </c>
      <c r="H4530">
        <v>0.42011989697524099</v>
      </c>
      <c r="I4530">
        <v>1</v>
      </c>
      <c r="J4530">
        <v>0.966855260484069</v>
      </c>
      <c r="K4530" t="s">
        <v>27019</v>
      </c>
      <c r="L4530">
        <v>3</v>
      </c>
      <c r="M4530" t="s">
        <v>5133</v>
      </c>
      <c r="N4530">
        <v>0.13636363636363599</v>
      </c>
      <c r="O4530">
        <v>3.8119440914866601E-3</v>
      </c>
    </row>
    <row r="4531" spans="1:15">
      <c r="A4531" t="s">
        <v>5136</v>
      </c>
      <c r="B4531" t="s">
        <v>23513</v>
      </c>
      <c r="C4531" t="s">
        <v>5137</v>
      </c>
      <c r="D4531">
        <v>1</v>
      </c>
      <c r="E4531">
        <v>535</v>
      </c>
      <c r="F4531">
        <v>17</v>
      </c>
      <c r="G4531">
        <v>8124</v>
      </c>
      <c r="H4531">
        <v>0.68628477635983498</v>
      </c>
      <c r="I4531">
        <v>0.99999999999997702</v>
      </c>
      <c r="J4531">
        <v>0.95041217501583097</v>
      </c>
      <c r="K4531" t="s">
        <v>27020</v>
      </c>
      <c r="L4531">
        <v>1</v>
      </c>
      <c r="M4531" t="s">
        <v>5133</v>
      </c>
      <c r="N4531">
        <v>5.8823529411764698E-2</v>
      </c>
      <c r="O4531">
        <v>1.8691588785046699E-3</v>
      </c>
    </row>
    <row r="4532" spans="1:15">
      <c r="A4532" t="s">
        <v>5138</v>
      </c>
      <c r="B4532" t="s">
        <v>23511</v>
      </c>
      <c r="C4532" t="s">
        <v>5139</v>
      </c>
      <c r="D4532">
        <v>27</v>
      </c>
      <c r="E4532">
        <v>6152</v>
      </c>
      <c r="F4532">
        <v>29</v>
      </c>
      <c r="G4532">
        <v>7804</v>
      </c>
      <c r="H4532">
        <v>3.8185156282082001E-2</v>
      </c>
      <c r="I4532">
        <v>0.223105557030918</v>
      </c>
      <c r="J4532">
        <v>0.191766653975734</v>
      </c>
      <c r="K4532" t="s">
        <v>27021</v>
      </c>
      <c r="L4532">
        <v>27</v>
      </c>
      <c r="M4532" t="s">
        <v>5133</v>
      </c>
      <c r="N4532">
        <v>0.931034482758621</v>
      </c>
      <c r="O4532">
        <v>4.3888166449934998E-3</v>
      </c>
    </row>
    <row r="4533" spans="1:15">
      <c r="A4533" t="s">
        <v>5140</v>
      </c>
      <c r="B4533" t="s">
        <v>23511</v>
      </c>
      <c r="C4533" t="s">
        <v>5141</v>
      </c>
      <c r="D4533">
        <v>22</v>
      </c>
      <c r="E4533">
        <v>6152</v>
      </c>
      <c r="F4533">
        <v>29</v>
      </c>
      <c r="G4533">
        <v>7804</v>
      </c>
      <c r="H4533">
        <v>0.74093272445327996</v>
      </c>
      <c r="I4533">
        <v>0.968912233598893</v>
      </c>
      <c r="J4533">
        <v>0.832812322140707</v>
      </c>
      <c r="K4533" t="s">
        <v>27022</v>
      </c>
      <c r="L4533">
        <v>22</v>
      </c>
      <c r="M4533" t="s">
        <v>1463</v>
      </c>
      <c r="N4533">
        <v>0.75862068965517204</v>
      </c>
      <c r="O4533">
        <v>3.57607282184655E-3</v>
      </c>
    </row>
    <row r="4534" spans="1:15">
      <c r="A4534" t="s">
        <v>5140</v>
      </c>
      <c r="B4534" t="s">
        <v>23513</v>
      </c>
      <c r="C4534" t="s">
        <v>5141</v>
      </c>
      <c r="D4534">
        <v>2</v>
      </c>
      <c r="E4534">
        <v>535</v>
      </c>
      <c r="F4534">
        <v>29</v>
      </c>
      <c r="G4534">
        <v>8124</v>
      </c>
      <c r="H4534">
        <v>0.57823356183724195</v>
      </c>
      <c r="I4534">
        <v>0.99999999999997702</v>
      </c>
      <c r="J4534">
        <v>0.95041217501583097</v>
      </c>
      <c r="K4534" t="s">
        <v>27023</v>
      </c>
      <c r="L4534">
        <v>2</v>
      </c>
      <c r="M4534" t="s">
        <v>1463</v>
      </c>
      <c r="N4534">
        <v>6.8965517241379296E-2</v>
      </c>
      <c r="O4534">
        <v>3.7383177570093499E-3</v>
      </c>
    </row>
    <row r="4535" spans="1:15">
      <c r="A4535" t="s">
        <v>5140</v>
      </c>
      <c r="B4535" t="s">
        <v>23518</v>
      </c>
      <c r="C4535" t="s">
        <v>5141</v>
      </c>
      <c r="D4535">
        <v>5</v>
      </c>
      <c r="E4535">
        <v>787</v>
      </c>
      <c r="F4535">
        <v>23</v>
      </c>
      <c r="G4535">
        <v>7393</v>
      </c>
      <c r="H4535">
        <v>9.0133217690754094E-2</v>
      </c>
      <c r="I4535">
        <v>0.63266972740240601</v>
      </c>
      <c r="J4535">
        <v>0.61170005408803896</v>
      </c>
      <c r="K4535" t="s">
        <v>27024</v>
      </c>
      <c r="L4535">
        <v>5</v>
      </c>
      <c r="M4535" t="s">
        <v>1463</v>
      </c>
      <c r="N4535">
        <v>0.217391304347826</v>
      </c>
      <c r="O4535">
        <v>6.35324015247776E-3</v>
      </c>
    </row>
    <row r="4536" spans="1:15">
      <c r="A4536" t="s">
        <v>5142</v>
      </c>
      <c r="B4536" t="s">
        <v>23511</v>
      </c>
      <c r="C4536" t="s">
        <v>5143</v>
      </c>
      <c r="D4536">
        <v>2</v>
      </c>
      <c r="E4536">
        <v>6152</v>
      </c>
      <c r="F4536">
        <v>2</v>
      </c>
      <c r="G4536">
        <v>7804</v>
      </c>
      <c r="H4536">
        <v>0.62141708038142995</v>
      </c>
      <c r="I4536">
        <v>0.968912233598893</v>
      </c>
      <c r="J4536">
        <v>0.832812322140707</v>
      </c>
      <c r="K4536" t="s">
        <v>27025</v>
      </c>
      <c r="L4536">
        <v>2</v>
      </c>
      <c r="M4536" t="s">
        <v>1463</v>
      </c>
      <c r="N4536">
        <v>1</v>
      </c>
      <c r="O4536">
        <v>3.2509752925877802E-4</v>
      </c>
    </row>
    <row r="4537" spans="1:15">
      <c r="A4537" t="s">
        <v>5144</v>
      </c>
      <c r="B4537" t="s">
        <v>23518</v>
      </c>
      <c r="C4537" t="s">
        <v>5145</v>
      </c>
      <c r="D4537">
        <v>1</v>
      </c>
      <c r="E4537">
        <v>787</v>
      </c>
      <c r="F4537">
        <v>1</v>
      </c>
      <c r="G4537">
        <v>7393</v>
      </c>
      <c r="H4537">
        <v>0.106452049235764</v>
      </c>
      <c r="I4537">
        <v>0.63266972740240601</v>
      </c>
      <c r="J4537">
        <v>0.61170005408803896</v>
      </c>
      <c r="K4537" t="s">
        <v>27026</v>
      </c>
      <c r="L4537">
        <v>1</v>
      </c>
      <c r="M4537" t="s">
        <v>1463</v>
      </c>
      <c r="N4537">
        <v>1</v>
      </c>
      <c r="O4537">
        <v>1.27064803049555E-3</v>
      </c>
    </row>
    <row r="4538" spans="1:15">
      <c r="A4538" t="s">
        <v>5146</v>
      </c>
      <c r="B4538" t="s">
        <v>23518</v>
      </c>
      <c r="C4538" t="s">
        <v>5147</v>
      </c>
      <c r="D4538">
        <v>11</v>
      </c>
      <c r="E4538">
        <v>787</v>
      </c>
      <c r="F4538">
        <v>84</v>
      </c>
      <c r="G4538">
        <v>7393</v>
      </c>
      <c r="H4538">
        <v>0.27899718152062097</v>
      </c>
      <c r="I4538">
        <v>0.97863801257884697</v>
      </c>
      <c r="J4538">
        <v>0.94620131057153301</v>
      </c>
      <c r="K4538" t="s">
        <v>27027</v>
      </c>
      <c r="L4538">
        <v>11</v>
      </c>
      <c r="M4538" t="s">
        <v>1463</v>
      </c>
      <c r="N4538">
        <v>0.13095238095238099</v>
      </c>
      <c r="O4538">
        <v>1.3977128335451099E-2</v>
      </c>
    </row>
    <row r="4539" spans="1:15">
      <c r="A4539" t="s">
        <v>5146</v>
      </c>
      <c r="B4539" t="s">
        <v>23513</v>
      </c>
      <c r="C4539" t="s">
        <v>5147</v>
      </c>
      <c r="D4539">
        <v>6</v>
      </c>
      <c r="E4539">
        <v>535</v>
      </c>
      <c r="F4539">
        <v>81</v>
      </c>
      <c r="G4539">
        <v>8124</v>
      </c>
      <c r="H4539">
        <v>0.44465614335271902</v>
      </c>
      <c r="I4539">
        <v>0.99999999999997702</v>
      </c>
      <c r="J4539">
        <v>0.95041217501583097</v>
      </c>
      <c r="K4539" t="s">
        <v>27028</v>
      </c>
      <c r="L4539">
        <v>6</v>
      </c>
      <c r="M4539" t="s">
        <v>1463</v>
      </c>
      <c r="N4539">
        <v>7.4074074074074098E-2</v>
      </c>
      <c r="O4539">
        <v>1.1214953271028E-2</v>
      </c>
    </row>
    <row r="4540" spans="1:15">
      <c r="A4540" t="s">
        <v>5146</v>
      </c>
      <c r="B4540" t="s">
        <v>23511</v>
      </c>
      <c r="C4540" t="s">
        <v>5147</v>
      </c>
      <c r="D4540">
        <v>65</v>
      </c>
      <c r="E4540">
        <v>6152</v>
      </c>
      <c r="F4540">
        <v>81</v>
      </c>
      <c r="G4540">
        <v>7804</v>
      </c>
      <c r="H4540">
        <v>0.43985189699649202</v>
      </c>
      <c r="I4540">
        <v>0.96083957126938102</v>
      </c>
      <c r="J4540">
        <v>0.82587360011061495</v>
      </c>
      <c r="K4540" t="s">
        <v>27029</v>
      </c>
      <c r="L4540">
        <v>65</v>
      </c>
      <c r="M4540" t="s">
        <v>1463</v>
      </c>
      <c r="N4540">
        <v>0.80246913580246904</v>
      </c>
      <c r="O4540">
        <v>1.05656697009103E-2</v>
      </c>
    </row>
    <row r="4541" spans="1:15">
      <c r="A4541" t="s">
        <v>5148</v>
      </c>
      <c r="B4541" t="s">
        <v>23511</v>
      </c>
      <c r="C4541" t="s">
        <v>5149</v>
      </c>
      <c r="D4541">
        <v>2</v>
      </c>
      <c r="E4541">
        <v>6152</v>
      </c>
      <c r="F4541">
        <v>2</v>
      </c>
      <c r="G4541">
        <v>7804</v>
      </c>
      <c r="H4541">
        <v>0.62141708038142995</v>
      </c>
      <c r="I4541">
        <v>0.968912233598893</v>
      </c>
      <c r="J4541">
        <v>0.832812322140707</v>
      </c>
      <c r="K4541" t="s">
        <v>27030</v>
      </c>
      <c r="L4541">
        <v>2</v>
      </c>
      <c r="M4541" t="s">
        <v>1463</v>
      </c>
      <c r="N4541">
        <v>1</v>
      </c>
      <c r="O4541">
        <v>3.2509752925877802E-4</v>
      </c>
    </row>
    <row r="4542" spans="1:15">
      <c r="A4542" t="s">
        <v>5150</v>
      </c>
      <c r="B4542" t="s">
        <v>23518</v>
      </c>
      <c r="C4542" t="s">
        <v>5151</v>
      </c>
      <c r="D4542">
        <v>2</v>
      </c>
      <c r="E4542">
        <v>787</v>
      </c>
      <c r="F4542">
        <v>38</v>
      </c>
      <c r="G4542">
        <v>7393</v>
      </c>
      <c r="H4542">
        <v>0.923785561797554</v>
      </c>
      <c r="I4542">
        <v>1</v>
      </c>
      <c r="J4542">
        <v>0.966855260484069</v>
      </c>
      <c r="K4542" t="s">
        <v>27031</v>
      </c>
      <c r="L4542">
        <v>2</v>
      </c>
      <c r="M4542" t="s">
        <v>1463</v>
      </c>
      <c r="N4542">
        <v>5.2631578947368397E-2</v>
      </c>
      <c r="O4542">
        <v>2.5412960609911099E-3</v>
      </c>
    </row>
    <row r="4543" spans="1:15">
      <c r="A4543" t="s">
        <v>5150</v>
      </c>
      <c r="B4543" t="s">
        <v>23511</v>
      </c>
      <c r="C4543" t="s">
        <v>5151</v>
      </c>
      <c r="D4543">
        <v>32</v>
      </c>
      <c r="E4543">
        <v>6152</v>
      </c>
      <c r="F4543">
        <v>35</v>
      </c>
      <c r="G4543">
        <v>7804</v>
      </c>
      <c r="H4543">
        <v>4.3299083431879701E-2</v>
      </c>
      <c r="I4543">
        <v>0.24798107992254501</v>
      </c>
      <c r="J4543">
        <v>0.21314799406563201</v>
      </c>
      <c r="K4543" t="s">
        <v>27032</v>
      </c>
      <c r="L4543">
        <v>32</v>
      </c>
      <c r="M4543" t="s">
        <v>1463</v>
      </c>
      <c r="N4543">
        <v>0.91428571428571404</v>
      </c>
      <c r="O4543">
        <v>5.2015604681404396E-3</v>
      </c>
    </row>
    <row r="4544" spans="1:15">
      <c r="A4544" t="s">
        <v>5150</v>
      </c>
      <c r="B4544" t="s">
        <v>23513</v>
      </c>
      <c r="C4544" t="s">
        <v>5151</v>
      </c>
      <c r="D4544">
        <v>1</v>
      </c>
      <c r="E4544">
        <v>535</v>
      </c>
      <c r="F4544">
        <v>34</v>
      </c>
      <c r="G4544">
        <v>8124</v>
      </c>
      <c r="H4544">
        <v>0.90183030156750899</v>
      </c>
      <c r="I4544">
        <v>0.99999999999997702</v>
      </c>
      <c r="J4544">
        <v>0.95041217501583097</v>
      </c>
      <c r="K4544" t="s">
        <v>23664</v>
      </c>
      <c r="L4544">
        <v>1</v>
      </c>
      <c r="M4544" t="s">
        <v>1463</v>
      </c>
      <c r="N4544">
        <v>2.9411764705882401E-2</v>
      </c>
      <c r="O4544">
        <v>1.8691588785046699E-3</v>
      </c>
    </row>
    <row r="4545" spans="1:15">
      <c r="A4545" t="s">
        <v>5152</v>
      </c>
      <c r="B4545" t="s">
        <v>23511</v>
      </c>
      <c r="C4545" t="s">
        <v>5153</v>
      </c>
      <c r="D4545">
        <v>7</v>
      </c>
      <c r="E4545">
        <v>6152</v>
      </c>
      <c r="F4545">
        <v>11</v>
      </c>
      <c r="G4545">
        <v>7804</v>
      </c>
      <c r="H4545">
        <v>0.93756393373131197</v>
      </c>
      <c r="I4545">
        <v>1</v>
      </c>
      <c r="J4545">
        <v>0.85953329234717102</v>
      </c>
      <c r="K4545" t="s">
        <v>27033</v>
      </c>
      <c r="L4545">
        <v>7</v>
      </c>
      <c r="M4545" t="s">
        <v>1463</v>
      </c>
      <c r="N4545">
        <v>0.63636363636363602</v>
      </c>
      <c r="O4545">
        <v>1.13784135240572E-3</v>
      </c>
    </row>
    <row r="4546" spans="1:15">
      <c r="A4546" t="s">
        <v>5152</v>
      </c>
      <c r="B4546" t="s">
        <v>23518</v>
      </c>
      <c r="C4546" t="s">
        <v>5153</v>
      </c>
      <c r="D4546">
        <v>1</v>
      </c>
      <c r="E4546">
        <v>787</v>
      </c>
      <c r="F4546">
        <v>9</v>
      </c>
      <c r="G4546">
        <v>7393</v>
      </c>
      <c r="H4546">
        <v>0.63708190659863195</v>
      </c>
      <c r="I4546">
        <v>1</v>
      </c>
      <c r="J4546">
        <v>0.966855260484069</v>
      </c>
      <c r="K4546" t="s">
        <v>24759</v>
      </c>
      <c r="L4546">
        <v>1</v>
      </c>
      <c r="M4546" t="s">
        <v>1463</v>
      </c>
      <c r="N4546">
        <v>0.11111111111111099</v>
      </c>
      <c r="O4546">
        <v>1.27064803049555E-3</v>
      </c>
    </row>
    <row r="4547" spans="1:15">
      <c r="A4547" t="s">
        <v>5152</v>
      </c>
      <c r="B4547" t="s">
        <v>23513</v>
      </c>
      <c r="C4547" t="s">
        <v>5153</v>
      </c>
      <c r="D4547">
        <v>3</v>
      </c>
      <c r="E4547">
        <v>535</v>
      </c>
      <c r="F4547">
        <v>11</v>
      </c>
      <c r="G4547">
        <v>8124</v>
      </c>
      <c r="H4547">
        <v>3.1482706494201498E-2</v>
      </c>
      <c r="I4547">
        <v>0.38884890461588101</v>
      </c>
      <c r="J4547">
        <v>0.36956673318851202</v>
      </c>
      <c r="K4547" t="s">
        <v>27034</v>
      </c>
      <c r="L4547">
        <v>3</v>
      </c>
      <c r="M4547" t="s">
        <v>1463</v>
      </c>
      <c r="N4547">
        <v>0.27272727272727298</v>
      </c>
      <c r="O4547">
        <v>5.60747663551402E-3</v>
      </c>
    </row>
    <row r="4548" spans="1:15">
      <c r="A4548" t="s">
        <v>5154</v>
      </c>
      <c r="B4548" t="s">
        <v>23518</v>
      </c>
      <c r="C4548" t="s">
        <v>5155</v>
      </c>
      <c r="D4548">
        <v>3</v>
      </c>
      <c r="E4548">
        <v>787</v>
      </c>
      <c r="F4548">
        <v>3</v>
      </c>
      <c r="G4548">
        <v>7393</v>
      </c>
      <c r="H4548">
        <v>1.20221202725935E-3</v>
      </c>
      <c r="I4548">
        <v>6.16258894389922E-2</v>
      </c>
      <c r="J4548">
        <v>5.9583315386099199E-2</v>
      </c>
      <c r="K4548" t="s">
        <v>24539</v>
      </c>
      <c r="L4548">
        <v>3</v>
      </c>
      <c r="M4548" t="s">
        <v>1463</v>
      </c>
      <c r="N4548">
        <v>1</v>
      </c>
      <c r="O4548">
        <v>3.8119440914866601E-3</v>
      </c>
    </row>
    <row r="4549" spans="1:15">
      <c r="A4549" t="s">
        <v>5156</v>
      </c>
      <c r="B4549" t="s">
        <v>23511</v>
      </c>
      <c r="C4549" t="s">
        <v>5157</v>
      </c>
      <c r="D4549">
        <v>24</v>
      </c>
      <c r="E4549">
        <v>6152</v>
      </c>
      <c r="F4549">
        <v>30</v>
      </c>
      <c r="G4549">
        <v>7804</v>
      </c>
      <c r="H4549">
        <v>0.54380668747827299</v>
      </c>
      <c r="I4549">
        <v>0.968912233598893</v>
      </c>
      <c r="J4549">
        <v>0.832812322140707</v>
      </c>
      <c r="K4549" t="s">
        <v>27035</v>
      </c>
      <c r="L4549">
        <v>24</v>
      </c>
      <c r="M4549" t="s">
        <v>1463</v>
      </c>
      <c r="N4549">
        <v>0.8</v>
      </c>
      <c r="O4549">
        <v>3.90117035110533E-3</v>
      </c>
    </row>
    <row r="4550" spans="1:15">
      <c r="A4550" t="s">
        <v>5156</v>
      </c>
      <c r="B4550" t="s">
        <v>23513</v>
      </c>
      <c r="C4550" t="s">
        <v>5157</v>
      </c>
      <c r="D4550">
        <v>2</v>
      </c>
      <c r="E4550">
        <v>535</v>
      </c>
      <c r="F4550">
        <v>29</v>
      </c>
      <c r="G4550">
        <v>8124</v>
      </c>
      <c r="H4550">
        <v>0.57823356183724195</v>
      </c>
      <c r="I4550">
        <v>0.99999999999997702</v>
      </c>
      <c r="J4550">
        <v>0.95041217501583097</v>
      </c>
      <c r="K4550" t="s">
        <v>27036</v>
      </c>
      <c r="L4550">
        <v>2</v>
      </c>
      <c r="M4550" t="s">
        <v>1463</v>
      </c>
      <c r="N4550">
        <v>6.8965517241379296E-2</v>
      </c>
      <c r="O4550">
        <v>3.7383177570093499E-3</v>
      </c>
    </row>
    <row r="4551" spans="1:15">
      <c r="A4551" t="s">
        <v>5156</v>
      </c>
      <c r="B4551" t="s">
        <v>23518</v>
      </c>
      <c r="C4551" t="s">
        <v>5157</v>
      </c>
      <c r="D4551">
        <v>4</v>
      </c>
      <c r="E4551">
        <v>787</v>
      </c>
      <c r="F4551">
        <v>32</v>
      </c>
      <c r="G4551">
        <v>7393</v>
      </c>
      <c r="H4551">
        <v>0.44813237905842102</v>
      </c>
      <c r="I4551">
        <v>1</v>
      </c>
      <c r="J4551">
        <v>0.966855260484069</v>
      </c>
      <c r="K4551" t="s">
        <v>27037</v>
      </c>
      <c r="L4551">
        <v>4</v>
      </c>
      <c r="M4551" t="s">
        <v>1463</v>
      </c>
      <c r="N4551">
        <v>0.125</v>
      </c>
      <c r="O4551">
        <v>5.0825921219822103E-3</v>
      </c>
    </row>
    <row r="4552" spans="1:15">
      <c r="A4552" t="s">
        <v>5158</v>
      </c>
      <c r="B4552" t="s">
        <v>23511</v>
      </c>
      <c r="C4552" t="s">
        <v>5159</v>
      </c>
      <c r="D4552">
        <v>2</v>
      </c>
      <c r="E4552">
        <v>6152</v>
      </c>
      <c r="F4552">
        <v>3</v>
      </c>
      <c r="G4552">
        <v>7804</v>
      </c>
      <c r="H4552">
        <v>0.88457550560319997</v>
      </c>
      <c r="I4552">
        <v>1</v>
      </c>
      <c r="J4552">
        <v>0.85953329234717102</v>
      </c>
      <c r="K4552" t="s">
        <v>24168</v>
      </c>
      <c r="L4552">
        <v>2</v>
      </c>
      <c r="M4552" t="s">
        <v>1463</v>
      </c>
      <c r="N4552">
        <v>0.66666666666666696</v>
      </c>
      <c r="O4552">
        <v>3.2509752925877802E-4</v>
      </c>
    </row>
    <row r="4553" spans="1:15">
      <c r="A4553" t="s">
        <v>5158</v>
      </c>
      <c r="B4553" t="s">
        <v>23518</v>
      </c>
      <c r="C4553" t="s">
        <v>5159</v>
      </c>
      <c r="D4553">
        <v>1</v>
      </c>
      <c r="E4553">
        <v>787</v>
      </c>
      <c r="F4553">
        <v>3</v>
      </c>
      <c r="G4553">
        <v>7393</v>
      </c>
      <c r="H4553">
        <v>0.28660084727541502</v>
      </c>
      <c r="I4553">
        <v>0.97863801257884697</v>
      </c>
      <c r="J4553">
        <v>0.94620131057153301</v>
      </c>
      <c r="K4553" t="s">
        <v>24759</v>
      </c>
      <c r="L4553">
        <v>1</v>
      </c>
      <c r="M4553" t="s">
        <v>1463</v>
      </c>
      <c r="N4553">
        <v>0.33333333333333298</v>
      </c>
      <c r="O4553">
        <v>1.27064803049555E-3</v>
      </c>
    </row>
    <row r="4554" spans="1:15">
      <c r="A4554" t="s">
        <v>5160</v>
      </c>
      <c r="B4554" t="s">
        <v>23511</v>
      </c>
      <c r="C4554" t="s">
        <v>5161</v>
      </c>
      <c r="D4554">
        <v>10</v>
      </c>
      <c r="E4554">
        <v>6152</v>
      </c>
      <c r="F4554">
        <v>12</v>
      </c>
      <c r="G4554">
        <v>7804</v>
      </c>
      <c r="H4554">
        <v>0.51722323138668902</v>
      </c>
      <c r="I4554">
        <v>0.968912233598893</v>
      </c>
      <c r="J4554">
        <v>0.832812322140707</v>
      </c>
      <c r="K4554" t="s">
        <v>27038</v>
      </c>
      <c r="L4554">
        <v>10</v>
      </c>
      <c r="M4554" t="s">
        <v>1463</v>
      </c>
      <c r="N4554">
        <v>0.83333333333333304</v>
      </c>
      <c r="O4554">
        <v>1.62548764629389E-3</v>
      </c>
    </row>
    <row r="4555" spans="1:15">
      <c r="A4555" t="s">
        <v>5160</v>
      </c>
      <c r="B4555" t="s">
        <v>23518</v>
      </c>
      <c r="C4555" t="s">
        <v>5161</v>
      </c>
      <c r="D4555">
        <v>2</v>
      </c>
      <c r="E4555">
        <v>787</v>
      </c>
      <c r="F4555">
        <v>12</v>
      </c>
      <c r="G4555">
        <v>7393</v>
      </c>
      <c r="H4555">
        <v>0.37061782085017497</v>
      </c>
      <c r="I4555">
        <v>1</v>
      </c>
      <c r="J4555">
        <v>0.966855260484069</v>
      </c>
      <c r="K4555" t="s">
        <v>27039</v>
      </c>
      <c r="L4555">
        <v>2</v>
      </c>
      <c r="M4555" t="s">
        <v>1463</v>
      </c>
      <c r="N4555">
        <v>0.16666666666666699</v>
      </c>
      <c r="O4555">
        <v>2.5412960609911099E-3</v>
      </c>
    </row>
    <row r="4556" spans="1:15">
      <c r="A4556" t="s">
        <v>5162</v>
      </c>
      <c r="B4556" t="s">
        <v>23511</v>
      </c>
      <c r="C4556" t="s">
        <v>5163</v>
      </c>
      <c r="D4556">
        <v>1</v>
      </c>
      <c r="E4556">
        <v>6152</v>
      </c>
      <c r="F4556">
        <v>1</v>
      </c>
      <c r="G4556">
        <v>7804</v>
      </c>
      <c r="H4556">
        <v>0.788313685289595</v>
      </c>
      <c r="I4556">
        <v>0.968912233598893</v>
      </c>
      <c r="J4556">
        <v>0.832812322140707</v>
      </c>
      <c r="K4556" t="s">
        <v>27040</v>
      </c>
      <c r="L4556">
        <v>1</v>
      </c>
      <c r="M4556" t="s">
        <v>1463</v>
      </c>
      <c r="N4556">
        <v>1</v>
      </c>
      <c r="O4556">
        <v>1.6254876462938901E-4</v>
      </c>
    </row>
    <row r="4557" spans="1:15">
      <c r="A4557" t="s">
        <v>5164</v>
      </c>
      <c r="B4557" t="s">
        <v>23518</v>
      </c>
      <c r="C4557" t="s">
        <v>5165</v>
      </c>
      <c r="D4557">
        <v>1</v>
      </c>
      <c r="E4557">
        <v>787</v>
      </c>
      <c r="F4557">
        <v>4</v>
      </c>
      <c r="G4557">
        <v>7393</v>
      </c>
      <c r="H4557">
        <v>0.362574478289521</v>
      </c>
      <c r="I4557">
        <v>1</v>
      </c>
      <c r="J4557">
        <v>0.966855260484069</v>
      </c>
      <c r="K4557" t="s">
        <v>23592</v>
      </c>
      <c r="L4557">
        <v>1</v>
      </c>
      <c r="M4557" t="s">
        <v>1463</v>
      </c>
      <c r="N4557">
        <v>0.25</v>
      </c>
      <c r="O4557">
        <v>1.27064803049555E-3</v>
      </c>
    </row>
    <row r="4558" spans="1:15">
      <c r="A4558" t="s">
        <v>5164</v>
      </c>
      <c r="B4558" t="s">
        <v>23511</v>
      </c>
      <c r="C4558" t="s">
        <v>5165</v>
      </c>
      <c r="D4558">
        <v>2</v>
      </c>
      <c r="E4558">
        <v>6152</v>
      </c>
      <c r="F4558">
        <v>4</v>
      </c>
      <c r="G4558">
        <v>7804</v>
      </c>
      <c r="H4558">
        <v>0.96811759508681905</v>
      </c>
      <c r="I4558">
        <v>1</v>
      </c>
      <c r="J4558">
        <v>0.85953329234717102</v>
      </c>
      <c r="K4558" t="s">
        <v>23593</v>
      </c>
      <c r="L4558">
        <v>2</v>
      </c>
      <c r="M4558" t="s">
        <v>1463</v>
      </c>
      <c r="N4558">
        <v>0.5</v>
      </c>
      <c r="O4558">
        <v>3.2509752925877802E-4</v>
      </c>
    </row>
    <row r="4559" spans="1:15">
      <c r="A4559" t="s">
        <v>5166</v>
      </c>
      <c r="B4559" t="s">
        <v>23511</v>
      </c>
      <c r="C4559" t="s">
        <v>5167</v>
      </c>
      <c r="D4559">
        <v>1</v>
      </c>
      <c r="E4559">
        <v>6152</v>
      </c>
      <c r="F4559">
        <v>1</v>
      </c>
      <c r="G4559">
        <v>7804</v>
      </c>
      <c r="H4559">
        <v>0.788313685289595</v>
      </c>
      <c r="I4559">
        <v>0.968912233598893</v>
      </c>
      <c r="J4559">
        <v>0.832812322140707</v>
      </c>
      <c r="K4559" t="s">
        <v>27041</v>
      </c>
      <c r="L4559">
        <v>1</v>
      </c>
      <c r="M4559" t="s">
        <v>1463</v>
      </c>
      <c r="N4559">
        <v>1</v>
      </c>
      <c r="O4559">
        <v>1.6254876462938901E-4</v>
      </c>
    </row>
    <row r="4560" spans="1:15">
      <c r="A4560" t="s">
        <v>5168</v>
      </c>
      <c r="B4560" t="s">
        <v>23518</v>
      </c>
      <c r="C4560" t="s">
        <v>5169</v>
      </c>
      <c r="D4560">
        <v>2</v>
      </c>
      <c r="E4560">
        <v>787</v>
      </c>
      <c r="F4560">
        <v>10</v>
      </c>
      <c r="G4560">
        <v>7393</v>
      </c>
      <c r="H4560">
        <v>0.28895773872730401</v>
      </c>
      <c r="I4560">
        <v>0.97863801257884697</v>
      </c>
      <c r="J4560">
        <v>0.94620131057153301</v>
      </c>
      <c r="K4560" t="s">
        <v>23772</v>
      </c>
      <c r="L4560">
        <v>2</v>
      </c>
      <c r="M4560" t="s">
        <v>2729</v>
      </c>
      <c r="N4560">
        <v>0.2</v>
      </c>
      <c r="O4560">
        <v>2.5412960609911099E-3</v>
      </c>
    </row>
    <row r="4561" spans="1:15">
      <c r="A4561" t="s">
        <v>5168</v>
      </c>
      <c r="B4561" t="s">
        <v>23511</v>
      </c>
      <c r="C4561" t="s">
        <v>5169</v>
      </c>
      <c r="D4561">
        <v>7</v>
      </c>
      <c r="E4561">
        <v>6152</v>
      </c>
      <c r="F4561">
        <v>10</v>
      </c>
      <c r="G4561">
        <v>7804</v>
      </c>
      <c r="H4561">
        <v>0.85778567182431398</v>
      </c>
      <c r="I4561">
        <v>1</v>
      </c>
      <c r="J4561">
        <v>0.85953329234717102</v>
      </c>
      <c r="K4561" t="s">
        <v>27042</v>
      </c>
      <c r="L4561">
        <v>7</v>
      </c>
      <c r="M4561" t="s">
        <v>2729</v>
      </c>
      <c r="N4561">
        <v>0.7</v>
      </c>
      <c r="O4561">
        <v>1.13784135240572E-3</v>
      </c>
    </row>
    <row r="4562" spans="1:15">
      <c r="A4562" t="s">
        <v>5170</v>
      </c>
      <c r="B4562" t="s">
        <v>23511</v>
      </c>
      <c r="C4562" t="s">
        <v>5171</v>
      </c>
      <c r="D4562">
        <v>2</v>
      </c>
      <c r="E4562">
        <v>6152</v>
      </c>
      <c r="F4562">
        <v>2</v>
      </c>
      <c r="G4562">
        <v>7804</v>
      </c>
      <c r="H4562">
        <v>0.62141708038142995</v>
      </c>
      <c r="I4562">
        <v>0.968912233598893</v>
      </c>
      <c r="J4562">
        <v>0.832812322140707</v>
      </c>
      <c r="K4562" t="s">
        <v>27043</v>
      </c>
      <c r="L4562">
        <v>2</v>
      </c>
      <c r="M4562" t="s">
        <v>1463</v>
      </c>
      <c r="N4562">
        <v>1</v>
      </c>
      <c r="O4562">
        <v>3.2509752925877802E-4</v>
      </c>
    </row>
    <row r="4563" spans="1:15">
      <c r="A4563" t="s">
        <v>5172</v>
      </c>
      <c r="B4563" t="s">
        <v>23518</v>
      </c>
      <c r="C4563" t="s">
        <v>5173</v>
      </c>
      <c r="D4563">
        <v>7</v>
      </c>
      <c r="E4563">
        <v>787</v>
      </c>
      <c r="F4563">
        <v>55</v>
      </c>
      <c r="G4563">
        <v>7393</v>
      </c>
      <c r="H4563">
        <v>0.36871755026950098</v>
      </c>
      <c r="I4563">
        <v>1</v>
      </c>
      <c r="J4563">
        <v>0.966855260484069</v>
      </c>
      <c r="K4563" t="s">
        <v>24476</v>
      </c>
      <c r="L4563">
        <v>7</v>
      </c>
      <c r="M4563" t="s">
        <v>1463</v>
      </c>
      <c r="N4563">
        <v>0.12727272727272701</v>
      </c>
      <c r="O4563">
        <v>8.8945362134688708E-3</v>
      </c>
    </row>
    <row r="4564" spans="1:15">
      <c r="A4564" t="s">
        <v>5172</v>
      </c>
      <c r="B4564" t="s">
        <v>23511</v>
      </c>
      <c r="C4564" t="s">
        <v>5173</v>
      </c>
      <c r="D4564">
        <v>53</v>
      </c>
      <c r="E4564">
        <v>6152</v>
      </c>
      <c r="F4564">
        <v>61</v>
      </c>
      <c r="G4564">
        <v>7804</v>
      </c>
      <c r="H4564">
        <v>7.7248494821192296E-2</v>
      </c>
      <c r="I4564">
        <v>0.365531188912534</v>
      </c>
      <c r="J4564">
        <v>0.314186226261566</v>
      </c>
      <c r="K4564" t="s">
        <v>24475</v>
      </c>
      <c r="L4564">
        <v>53</v>
      </c>
      <c r="M4564" t="s">
        <v>1463</v>
      </c>
      <c r="N4564">
        <v>0.86885245901639296</v>
      </c>
      <c r="O4564">
        <v>8.6150845253576101E-3</v>
      </c>
    </row>
    <row r="4565" spans="1:15">
      <c r="A4565" t="s">
        <v>5174</v>
      </c>
      <c r="B4565" t="s">
        <v>23511</v>
      </c>
      <c r="C4565" t="s">
        <v>5175</v>
      </c>
      <c r="D4565">
        <v>13</v>
      </c>
      <c r="E4565">
        <v>6152</v>
      </c>
      <c r="F4565">
        <v>14</v>
      </c>
      <c r="G4565">
        <v>7804</v>
      </c>
      <c r="H4565">
        <v>0.17010059500559399</v>
      </c>
      <c r="I4565">
        <v>0.60434513093831699</v>
      </c>
      <c r="J4565">
        <v>0.51945476010939395</v>
      </c>
      <c r="K4565" t="s">
        <v>27044</v>
      </c>
      <c r="L4565">
        <v>13</v>
      </c>
      <c r="M4565" t="s">
        <v>1463</v>
      </c>
      <c r="N4565">
        <v>0.92857142857142905</v>
      </c>
      <c r="O4565">
        <v>2.1131339401820499E-3</v>
      </c>
    </row>
    <row r="4566" spans="1:15">
      <c r="A4566" t="s">
        <v>5174</v>
      </c>
      <c r="B4566" t="s">
        <v>23518</v>
      </c>
      <c r="C4566" t="s">
        <v>5175</v>
      </c>
      <c r="D4566">
        <v>1</v>
      </c>
      <c r="E4566">
        <v>787</v>
      </c>
      <c r="F4566">
        <v>13</v>
      </c>
      <c r="G4566">
        <v>7393</v>
      </c>
      <c r="H4566">
        <v>0.76880113817690798</v>
      </c>
      <c r="I4566">
        <v>1</v>
      </c>
      <c r="J4566">
        <v>0.966855260484069</v>
      </c>
      <c r="K4566" t="s">
        <v>24046</v>
      </c>
      <c r="L4566">
        <v>1</v>
      </c>
      <c r="M4566" t="s">
        <v>1463</v>
      </c>
      <c r="N4566">
        <v>7.69230769230769E-2</v>
      </c>
      <c r="O4566">
        <v>1.27064803049555E-3</v>
      </c>
    </row>
    <row r="4567" spans="1:15">
      <c r="A4567" t="s">
        <v>5176</v>
      </c>
      <c r="B4567" t="s">
        <v>23518</v>
      </c>
      <c r="C4567" t="s">
        <v>5177</v>
      </c>
      <c r="D4567">
        <v>1</v>
      </c>
      <c r="E4567">
        <v>787</v>
      </c>
      <c r="F4567">
        <v>53</v>
      </c>
      <c r="G4567">
        <v>7393</v>
      </c>
      <c r="H4567">
        <v>0.99749069021879799</v>
      </c>
      <c r="I4567">
        <v>1</v>
      </c>
      <c r="J4567">
        <v>0.966855260484069</v>
      </c>
      <c r="K4567" t="s">
        <v>24103</v>
      </c>
      <c r="L4567">
        <v>1</v>
      </c>
      <c r="M4567" t="s">
        <v>1463</v>
      </c>
      <c r="N4567">
        <v>1.88679245283019E-2</v>
      </c>
      <c r="O4567">
        <v>1.27064803049555E-3</v>
      </c>
    </row>
    <row r="4568" spans="1:15">
      <c r="A4568" t="s">
        <v>5176</v>
      </c>
      <c r="B4568" t="s">
        <v>23511</v>
      </c>
      <c r="C4568" t="s">
        <v>5177</v>
      </c>
      <c r="D4568">
        <v>53</v>
      </c>
      <c r="E4568">
        <v>6152</v>
      </c>
      <c r="F4568">
        <v>59</v>
      </c>
      <c r="G4568">
        <v>7804</v>
      </c>
      <c r="H4568">
        <v>2.1357319345184402E-2</v>
      </c>
      <c r="I4568">
        <v>0.15008052030930799</v>
      </c>
      <c r="J4568">
        <v>0.12899920373863599</v>
      </c>
      <c r="K4568" t="s">
        <v>26436</v>
      </c>
      <c r="L4568">
        <v>53</v>
      </c>
      <c r="M4568" t="s">
        <v>1463</v>
      </c>
      <c r="N4568">
        <v>0.89830508474576298</v>
      </c>
      <c r="O4568">
        <v>8.6150845253576101E-3</v>
      </c>
    </row>
    <row r="4569" spans="1:15">
      <c r="A4569" t="s">
        <v>5178</v>
      </c>
      <c r="B4569" t="s">
        <v>23511</v>
      </c>
      <c r="C4569" t="s">
        <v>5179</v>
      </c>
      <c r="D4569">
        <v>3</v>
      </c>
      <c r="E4569">
        <v>6152</v>
      </c>
      <c r="F4569">
        <v>4</v>
      </c>
      <c r="G4569">
        <v>7804</v>
      </c>
      <c r="H4569">
        <v>0.80103341611958101</v>
      </c>
      <c r="I4569">
        <v>0.968912233598893</v>
      </c>
      <c r="J4569">
        <v>0.832812322140707</v>
      </c>
      <c r="K4569" t="s">
        <v>27045</v>
      </c>
      <c r="L4569">
        <v>3</v>
      </c>
      <c r="M4569" t="s">
        <v>1463</v>
      </c>
      <c r="N4569">
        <v>0.75</v>
      </c>
      <c r="O4569">
        <v>4.8764629388816603E-4</v>
      </c>
    </row>
    <row r="4570" spans="1:15">
      <c r="A4570" t="s">
        <v>5178</v>
      </c>
      <c r="B4570" t="s">
        <v>23518</v>
      </c>
      <c r="C4570" t="s">
        <v>5179</v>
      </c>
      <c r="D4570">
        <v>1</v>
      </c>
      <c r="E4570">
        <v>787</v>
      </c>
      <c r="F4570">
        <v>4</v>
      </c>
      <c r="G4570">
        <v>7393</v>
      </c>
      <c r="H4570">
        <v>0.362574478289521</v>
      </c>
      <c r="I4570">
        <v>1</v>
      </c>
      <c r="J4570">
        <v>0.966855260484069</v>
      </c>
      <c r="K4570" t="s">
        <v>25823</v>
      </c>
      <c r="L4570">
        <v>1</v>
      </c>
      <c r="M4570" t="s">
        <v>1463</v>
      </c>
      <c r="N4570">
        <v>0.25</v>
      </c>
      <c r="O4570">
        <v>1.27064803049555E-3</v>
      </c>
    </row>
    <row r="4571" spans="1:15">
      <c r="A4571" t="s">
        <v>5180</v>
      </c>
      <c r="B4571" t="s">
        <v>23513</v>
      </c>
      <c r="C4571" t="s">
        <v>5181</v>
      </c>
      <c r="D4571">
        <v>1</v>
      </c>
      <c r="E4571">
        <v>535</v>
      </c>
      <c r="F4571">
        <v>1</v>
      </c>
      <c r="G4571">
        <v>8124</v>
      </c>
      <c r="H4571">
        <v>6.5854258985721295E-2</v>
      </c>
      <c r="I4571">
        <v>0.448760549738495</v>
      </c>
      <c r="J4571">
        <v>0.42650749013827299</v>
      </c>
      <c r="K4571" t="s">
        <v>26661</v>
      </c>
      <c r="L4571">
        <v>1</v>
      </c>
      <c r="M4571" t="s">
        <v>1463</v>
      </c>
      <c r="N4571">
        <v>1</v>
      </c>
      <c r="O4571">
        <v>1.8691588785046699E-3</v>
      </c>
    </row>
    <row r="4572" spans="1:15">
      <c r="A4572" t="s">
        <v>5182</v>
      </c>
      <c r="B4572" t="s">
        <v>23511</v>
      </c>
      <c r="C4572" t="s">
        <v>5183</v>
      </c>
      <c r="D4572">
        <v>9</v>
      </c>
      <c r="E4572">
        <v>6152</v>
      </c>
      <c r="F4572">
        <v>10</v>
      </c>
      <c r="G4572">
        <v>7804</v>
      </c>
      <c r="H4572">
        <v>0.341392875758884</v>
      </c>
      <c r="I4572">
        <v>0.87709103910391695</v>
      </c>
      <c r="J4572">
        <v>0.75388894852919097</v>
      </c>
      <c r="K4572" t="s">
        <v>24761</v>
      </c>
      <c r="L4572">
        <v>9</v>
      </c>
      <c r="M4572" t="s">
        <v>1463</v>
      </c>
      <c r="N4572">
        <v>0.9</v>
      </c>
      <c r="O4572">
        <v>1.4629388816645001E-3</v>
      </c>
    </row>
    <row r="4573" spans="1:15">
      <c r="A4573" t="s">
        <v>5182</v>
      </c>
      <c r="B4573" t="s">
        <v>23518</v>
      </c>
      <c r="C4573" t="s">
        <v>5183</v>
      </c>
      <c r="D4573">
        <v>1</v>
      </c>
      <c r="E4573">
        <v>787</v>
      </c>
      <c r="F4573">
        <v>10</v>
      </c>
      <c r="G4573">
        <v>7393</v>
      </c>
      <c r="H4573">
        <v>0.67576236969544701</v>
      </c>
      <c r="I4573">
        <v>1</v>
      </c>
      <c r="J4573">
        <v>0.966855260484069</v>
      </c>
      <c r="K4573" t="s">
        <v>24760</v>
      </c>
      <c r="L4573">
        <v>1</v>
      </c>
      <c r="M4573" t="s">
        <v>1463</v>
      </c>
      <c r="N4573">
        <v>0.1</v>
      </c>
      <c r="O4573">
        <v>1.27064803049555E-3</v>
      </c>
    </row>
    <row r="4574" spans="1:15">
      <c r="A4574" t="s">
        <v>5184</v>
      </c>
      <c r="B4574" t="s">
        <v>23518</v>
      </c>
      <c r="C4574" t="s">
        <v>5185</v>
      </c>
      <c r="D4574">
        <v>2</v>
      </c>
      <c r="E4574">
        <v>787</v>
      </c>
      <c r="F4574">
        <v>110</v>
      </c>
      <c r="G4574">
        <v>7393</v>
      </c>
      <c r="H4574">
        <v>0.99994546841792298</v>
      </c>
      <c r="I4574">
        <v>1</v>
      </c>
      <c r="J4574">
        <v>0.966855260484069</v>
      </c>
      <c r="K4574" t="s">
        <v>24818</v>
      </c>
      <c r="L4574">
        <v>2</v>
      </c>
      <c r="M4574" t="s">
        <v>1463</v>
      </c>
      <c r="N4574">
        <v>1.8181818181818198E-2</v>
      </c>
      <c r="O4574">
        <v>2.5412960609911099E-3</v>
      </c>
    </row>
    <row r="4575" spans="1:15">
      <c r="A4575" t="s">
        <v>5184</v>
      </c>
      <c r="B4575" t="s">
        <v>23513</v>
      </c>
      <c r="C4575" t="s">
        <v>5185</v>
      </c>
      <c r="D4575">
        <v>2</v>
      </c>
      <c r="E4575">
        <v>535</v>
      </c>
      <c r="F4575">
        <v>126</v>
      </c>
      <c r="G4575">
        <v>8124</v>
      </c>
      <c r="H4575">
        <v>0.99824771166298298</v>
      </c>
      <c r="I4575">
        <v>0.99999999999997702</v>
      </c>
      <c r="J4575">
        <v>0.95041217501583097</v>
      </c>
      <c r="K4575" t="s">
        <v>27046</v>
      </c>
      <c r="L4575">
        <v>2</v>
      </c>
      <c r="M4575" t="s">
        <v>1463</v>
      </c>
      <c r="N4575">
        <v>1.58730158730159E-2</v>
      </c>
      <c r="O4575">
        <v>3.7383177570093499E-3</v>
      </c>
    </row>
    <row r="4576" spans="1:15">
      <c r="A4576" t="s">
        <v>5184</v>
      </c>
      <c r="B4576" t="s">
        <v>23511</v>
      </c>
      <c r="C4576" t="s">
        <v>5185</v>
      </c>
      <c r="D4576">
        <v>102</v>
      </c>
      <c r="E4576">
        <v>6152</v>
      </c>
      <c r="F4576">
        <v>108</v>
      </c>
      <c r="G4576">
        <v>7804</v>
      </c>
      <c r="H4576" s="34">
        <v>5.6530881793981899E-6</v>
      </c>
      <c r="I4576">
        <v>1.65147338653339E-4</v>
      </c>
      <c r="J4576">
        <v>1.4194963571507701E-4</v>
      </c>
      <c r="K4576" t="s">
        <v>27047</v>
      </c>
      <c r="L4576">
        <v>102</v>
      </c>
      <c r="M4576" t="s">
        <v>1463</v>
      </c>
      <c r="N4576">
        <v>0.94444444444444398</v>
      </c>
      <c r="O4576">
        <v>1.65799739921977E-2</v>
      </c>
    </row>
    <row r="4577" spans="1:15">
      <c r="A4577" t="s">
        <v>5186</v>
      </c>
      <c r="B4577" t="s">
        <v>23511</v>
      </c>
      <c r="C4577" t="s">
        <v>5187</v>
      </c>
      <c r="D4577">
        <v>5</v>
      </c>
      <c r="E4577">
        <v>6152</v>
      </c>
      <c r="F4577">
        <v>6</v>
      </c>
      <c r="G4577">
        <v>7804</v>
      </c>
      <c r="H4577">
        <v>0.62665052091531404</v>
      </c>
      <c r="I4577">
        <v>0.968912233598893</v>
      </c>
      <c r="J4577">
        <v>0.832812322140707</v>
      </c>
      <c r="K4577" t="s">
        <v>27048</v>
      </c>
      <c r="L4577">
        <v>5</v>
      </c>
      <c r="M4577" t="s">
        <v>1463</v>
      </c>
      <c r="N4577">
        <v>0.83333333333333304</v>
      </c>
      <c r="O4577">
        <v>8.1274382314694405E-4</v>
      </c>
    </row>
    <row r="4578" spans="1:15">
      <c r="A4578" t="s">
        <v>5188</v>
      </c>
      <c r="B4578" t="s">
        <v>23511</v>
      </c>
      <c r="C4578" t="s">
        <v>5189</v>
      </c>
      <c r="D4578">
        <v>4</v>
      </c>
      <c r="E4578">
        <v>6152</v>
      </c>
      <c r="F4578">
        <v>4</v>
      </c>
      <c r="G4578">
        <v>7804</v>
      </c>
      <c r="H4578">
        <v>0.38610601832086699</v>
      </c>
      <c r="I4578">
        <v>0.90829480295553899</v>
      </c>
      <c r="J4578">
        <v>0.78070962240619901</v>
      </c>
      <c r="K4578" t="s">
        <v>27049</v>
      </c>
      <c r="L4578">
        <v>4</v>
      </c>
      <c r="M4578" t="s">
        <v>1463</v>
      </c>
      <c r="N4578">
        <v>1</v>
      </c>
      <c r="O4578">
        <v>6.5019505851755496E-4</v>
      </c>
    </row>
    <row r="4579" spans="1:15">
      <c r="A4579" t="s">
        <v>5190</v>
      </c>
      <c r="B4579" t="s">
        <v>23511</v>
      </c>
      <c r="C4579" t="s">
        <v>5191</v>
      </c>
      <c r="D4579">
        <v>7</v>
      </c>
      <c r="E4579">
        <v>6152</v>
      </c>
      <c r="F4579">
        <v>9</v>
      </c>
      <c r="G4579">
        <v>7804</v>
      </c>
      <c r="H4579">
        <v>0.70695686083507503</v>
      </c>
      <c r="I4579">
        <v>0.968912233598893</v>
      </c>
      <c r="J4579">
        <v>0.832812322140707</v>
      </c>
      <c r="K4579" t="s">
        <v>27050</v>
      </c>
      <c r="L4579">
        <v>7</v>
      </c>
      <c r="M4579" t="s">
        <v>1463</v>
      </c>
      <c r="N4579">
        <v>0.77777777777777801</v>
      </c>
      <c r="O4579">
        <v>1.13784135240572E-3</v>
      </c>
    </row>
    <row r="4580" spans="1:15">
      <c r="A4580" t="s">
        <v>5190</v>
      </c>
      <c r="B4580" t="s">
        <v>23518</v>
      </c>
      <c r="C4580" t="s">
        <v>5191</v>
      </c>
      <c r="D4580">
        <v>2</v>
      </c>
      <c r="E4580">
        <v>787</v>
      </c>
      <c r="F4580">
        <v>9</v>
      </c>
      <c r="G4580">
        <v>7393</v>
      </c>
      <c r="H4580">
        <v>0.247486748132145</v>
      </c>
      <c r="I4580">
        <v>0.96239188514146901</v>
      </c>
      <c r="J4580">
        <v>0.93049365679620899</v>
      </c>
      <c r="K4580" t="s">
        <v>26141</v>
      </c>
      <c r="L4580">
        <v>2</v>
      </c>
      <c r="M4580" t="s">
        <v>1463</v>
      </c>
      <c r="N4580">
        <v>0.22222222222222199</v>
      </c>
      <c r="O4580">
        <v>2.5412960609911099E-3</v>
      </c>
    </row>
    <row r="4581" spans="1:15">
      <c r="A4581" t="s">
        <v>5192</v>
      </c>
      <c r="B4581" t="s">
        <v>23518</v>
      </c>
      <c r="C4581" t="s">
        <v>5193</v>
      </c>
      <c r="D4581">
        <v>1</v>
      </c>
      <c r="E4581">
        <v>787</v>
      </c>
      <c r="F4581">
        <v>1</v>
      </c>
      <c r="G4581">
        <v>7393</v>
      </c>
      <c r="H4581">
        <v>0.106452049235764</v>
      </c>
      <c r="I4581">
        <v>0.63266972740240601</v>
      </c>
      <c r="J4581">
        <v>0.61170005408803896</v>
      </c>
      <c r="K4581" t="s">
        <v>23748</v>
      </c>
      <c r="L4581">
        <v>1</v>
      </c>
      <c r="M4581" t="s">
        <v>1463</v>
      </c>
      <c r="N4581">
        <v>1</v>
      </c>
      <c r="O4581">
        <v>1.27064803049555E-3</v>
      </c>
    </row>
    <row r="4582" spans="1:15">
      <c r="A4582" t="s">
        <v>5194</v>
      </c>
      <c r="B4582" t="s">
        <v>23511</v>
      </c>
      <c r="C4582" t="s">
        <v>5195</v>
      </c>
      <c r="D4582">
        <v>38</v>
      </c>
      <c r="E4582">
        <v>6152</v>
      </c>
      <c r="F4582">
        <v>42</v>
      </c>
      <c r="G4582">
        <v>7804</v>
      </c>
      <c r="H4582">
        <v>3.9902768551440503E-2</v>
      </c>
      <c r="I4582">
        <v>0.23231387131220099</v>
      </c>
      <c r="J4582">
        <v>0.19968150666689299</v>
      </c>
      <c r="K4582" t="s">
        <v>27051</v>
      </c>
      <c r="L4582">
        <v>38</v>
      </c>
      <c r="M4582" t="s">
        <v>1463</v>
      </c>
      <c r="N4582">
        <v>0.90476190476190499</v>
      </c>
      <c r="O4582">
        <v>6.1768530559167803E-3</v>
      </c>
    </row>
    <row r="4583" spans="1:15">
      <c r="A4583" t="s">
        <v>5194</v>
      </c>
      <c r="B4583" t="s">
        <v>23513</v>
      </c>
      <c r="C4583" t="s">
        <v>5195</v>
      </c>
      <c r="D4583">
        <v>1</v>
      </c>
      <c r="E4583">
        <v>535</v>
      </c>
      <c r="F4583">
        <v>54</v>
      </c>
      <c r="G4583">
        <v>8124</v>
      </c>
      <c r="H4583">
        <v>0.97505560879598896</v>
      </c>
      <c r="I4583">
        <v>0.99999999999997702</v>
      </c>
      <c r="J4583">
        <v>0.95041217501583097</v>
      </c>
      <c r="K4583" t="s">
        <v>25058</v>
      </c>
      <c r="L4583">
        <v>1</v>
      </c>
      <c r="M4583" t="s">
        <v>1463</v>
      </c>
      <c r="N4583">
        <v>1.85185185185185E-2</v>
      </c>
      <c r="O4583">
        <v>1.8691588785046699E-3</v>
      </c>
    </row>
    <row r="4584" spans="1:15">
      <c r="A4584" t="s">
        <v>5196</v>
      </c>
      <c r="B4584" t="s">
        <v>23513</v>
      </c>
      <c r="C4584" t="s">
        <v>5197</v>
      </c>
      <c r="D4584">
        <v>5</v>
      </c>
      <c r="E4584">
        <v>535</v>
      </c>
      <c r="F4584">
        <v>81</v>
      </c>
      <c r="G4584">
        <v>8124</v>
      </c>
      <c r="H4584">
        <v>0.62455855191144904</v>
      </c>
      <c r="I4584">
        <v>0.99999999999997702</v>
      </c>
      <c r="J4584">
        <v>0.95041217501583097</v>
      </c>
      <c r="K4584" t="s">
        <v>26023</v>
      </c>
      <c r="L4584">
        <v>5</v>
      </c>
      <c r="M4584" t="s">
        <v>5133</v>
      </c>
      <c r="N4584">
        <v>6.1728395061728399E-2</v>
      </c>
      <c r="O4584">
        <v>9.3457943925233603E-3</v>
      </c>
    </row>
    <row r="4585" spans="1:15">
      <c r="A4585" t="s">
        <v>5196</v>
      </c>
      <c r="B4585" t="s">
        <v>23518</v>
      </c>
      <c r="C4585" t="s">
        <v>5197</v>
      </c>
      <c r="D4585">
        <v>3</v>
      </c>
      <c r="E4585">
        <v>787</v>
      </c>
      <c r="F4585">
        <v>66</v>
      </c>
      <c r="G4585">
        <v>7393</v>
      </c>
      <c r="H4585">
        <v>0.97708206276735698</v>
      </c>
      <c r="I4585">
        <v>1</v>
      </c>
      <c r="J4585">
        <v>0.966855260484069</v>
      </c>
      <c r="K4585" t="s">
        <v>27052</v>
      </c>
      <c r="L4585">
        <v>3</v>
      </c>
      <c r="M4585" t="s">
        <v>5133</v>
      </c>
      <c r="N4585">
        <v>4.5454545454545497E-2</v>
      </c>
      <c r="O4585">
        <v>3.8119440914866601E-3</v>
      </c>
    </row>
    <row r="4586" spans="1:15">
      <c r="A4586" t="s">
        <v>5196</v>
      </c>
      <c r="B4586" t="s">
        <v>23511</v>
      </c>
      <c r="C4586" t="s">
        <v>5197</v>
      </c>
      <c r="D4586">
        <v>58</v>
      </c>
      <c r="E4586">
        <v>6152</v>
      </c>
      <c r="F4586">
        <v>67</v>
      </c>
      <c r="G4586">
        <v>7804</v>
      </c>
      <c r="H4586">
        <v>7.4705061137583406E-2</v>
      </c>
      <c r="I4586">
        <v>0.35685168699636499</v>
      </c>
      <c r="J4586">
        <v>0.30672590540362799</v>
      </c>
      <c r="K4586" t="s">
        <v>27053</v>
      </c>
      <c r="L4586">
        <v>58</v>
      </c>
      <c r="M4586" t="s">
        <v>5133</v>
      </c>
      <c r="N4586">
        <v>0.86567164179104505</v>
      </c>
      <c r="O4586">
        <v>9.4278283485045508E-3</v>
      </c>
    </row>
    <row r="4587" spans="1:15">
      <c r="A4587" t="s">
        <v>5198</v>
      </c>
      <c r="B4587" t="s">
        <v>23511</v>
      </c>
      <c r="C4587" t="s">
        <v>5199</v>
      </c>
      <c r="D4587">
        <v>2</v>
      </c>
      <c r="E4587">
        <v>6152</v>
      </c>
      <c r="F4587">
        <v>4</v>
      </c>
      <c r="G4587">
        <v>7804</v>
      </c>
      <c r="H4587">
        <v>0.96811759508681905</v>
      </c>
      <c r="I4587">
        <v>1</v>
      </c>
      <c r="J4587">
        <v>0.85953329234717102</v>
      </c>
      <c r="K4587" t="s">
        <v>27054</v>
      </c>
      <c r="L4587">
        <v>2</v>
      </c>
      <c r="M4587" t="s">
        <v>5133</v>
      </c>
      <c r="N4587">
        <v>0.5</v>
      </c>
      <c r="O4587">
        <v>3.2509752925877802E-4</v>
      </c>
    </row>
    <row r="4588" spans="1:15">
      <c r="A4588" t="s">
        <v>5198</v>
      </c>
      <c r="B4588" t="s">
        <v>23518</v>
      </c>
      <c r="C4588" t="s">
        <v>5199</v>
      </c>
      <c r="D4588">
        <v>2</v>
      </c>
      <c r="E4588">
        <v>787</v>
      </c>
      <c r="F4588">
        <v>4</v>
      </c>
      <c r="G4588">
        <v>7393</v>
      </c>
      <c r="H4588">
        <v>5.8679954233094203E-2</v>
      </c>
      <c r="I4588">
        <v>0.61178825165478101</v>
      </c>
      <c r="J4588">
        <v>0.59151068941477603</v>
      </c>
      <c r="K4588" t="s">
        <v>27055</v>
      </c>
      <c r="L4588">
        <v>2</v>
      </c>
      <c r="M4588" t="s">
        <v>5133</v>
      </c>
      <c r="N4588">
        <v>0.5</v>
      </c>
      <c r="O4588">
        <v>2.5412960609911099E-3</v>
      </c>
    </row>
    <row r="4589" spans="1:15">
      <c r="A4589" t="s">
        <v>5200</v>
      </c>
      <c r="B4589" t="s">
        <v>23518</v>
      </c>
      <c r="C4589" t="s">
        <v>5201</v>
      </c>
      <c r="D4589">
        <v>1</v>
      </c>
      <c r="E4589">
        <v>787</v>
      </c>
      <c r="F4589">
        <v>1</v>
      </c>
      <c r="G4589">
        <v>7393</v>
      </c>
      <c r="H4589">
        <v>0.106452049235764</v>
      </c>
      <c r="I4589">
        <v>0.63266972740240601</v>
      </c>
      <c r="J4589">
        <v>0.61170005408803896</v>
      </c>
      <c r="K4589" t="s">
        <v>26024</v>
      </c>
      <c r="L4589">
        <v>1</v>
      </c>
      <c r="M4589" t="s">
        <v>5133</v>
      </c>
      <c r="N4589">
        <v>1</v>
      </c>
      <c r="O4589">
        <v>1.27064803049555E-3</v>
      </c>
    </row>
    <row r="4590" spans="1:15">
      <c r="A4590" t="s">
        <v>5202</v>
      </c>
      <c r="B4590" t="s">
        <v>23513</v>
      </c>
      <c r="C4590" t="s">
        <v>5203</v>
      </c>
      <c r="D4590">
        <v>3</v>
      </c>
      <c r="E4590">
        <v>535</v>
      </c>
      <c r="F4590">
        <v>28</v>
      </c>
      <c r="G4590">
        <v>8124</v>
      </c>
      <c r="H4590">
        <v>0.27949179148730402</v>
      </c>
      <c r="I4590">
        <v>0.92669970177713501</v>
      </c>
      <c r="J4590">
        <v>0.88074667915254901</v>
      </c>
      <c r="K4590" t="s">
        <v>26025</v>
      </c>
      <c r="L4590">
        <v>3</v>
      </c>
      <c r="M4590" t="s">
        <v>5133</v>
      </c>
      <c r="N4590">
        <v>0.107142857142857</v>
      </c>
      <c r="O4590">
        <v>5.60747663551402E-3</v>
      </c>
    </row>
    <row r="4591" spans="1:15">
      <c r="A4591" t="s">
        <v>5202</v>
      </c>
      <c r="B4591" t="s">
        <v>23511</v>
      </c>
      <c r="C4591" t="s">
        <v>5203</v>
      </c>
      <c r="D4591">
        <v>24</v>
      </c>
      <c r="E4591">
        <v>6152</v>
      </c>
      <c r="F4591">
        <v>27</v>
      </c>
      <c r="G4591">
        <v>7804</v>
      </c>
      <c r="H4591">
        <v>0.14612948921195401</v>
      </c>
      <c r="I4591">
        <v>0.54611425167193095</v>
      </c>
      <c r="J4591">
        <v>0.46940338073728599</v>
      </c>
      <c r="K4591" t="s">
        <v>27056</v>
      </c>
      <c r="L4591">
        <v>24</v>
      </c>
      <c r="M4591" t="s">
        <v>5133</v>
      </c>
      <c r="N4591">
        <v>0.88888888888888895</v>
      </c>
      <c r="O4591">
        <v>3.90117035110533E-3</v>
      </c>
    </row>
    <row r="4592" spans="1:15">
      <c r="A4592" t="s">
        <v>5204</v>
      </c>
      <c r="B4592" t="s">
        <v>23511</v>
      </c>
      <c r="C4592" t="s">
        <v>5205</v>
      </c>
      <c r="D4592">
        <v>1</v>
      </c>
      <c r="E4592">
        <v>6152</v>
      </c>
      <c r="F4592">
        <v>1</v>
      </c>
      <c r="G4592">
        <v>7804</v>
      </c>
      <c r="H4592">
        <v>0.788313685289595</v>
      </c>
      <c r="I4592">
        <v>0.968912233598893</v>
      </c>
      <c r="J4592">
        <v>0.832812322140707</v>
      </c>
      <c r="K4592" t="s">
        <v>27057</v>
      </c>
      <c r="L4592">
        <v>1</v>
      </c>
      <c r="M4592" t="s">
        <v>5133</v>
      </c>
      <c r="N4592">
        <v>1</v>
      </c>
      <c r="O4592">
        <v>1.6254876462938901E-4</v>
      </c>
    </row>
    <row r="4593" spans="1:15">
      <c r="A4593" t="s">
        <v>5206</v>
      </c>
      <c r="B4593" t="s">
        <v>23511</v>
      </c>
      <c r="C4593" t="s">
        <v>5207</v>
      </c>
      <c r="D4593">
        <v>2</v>
      </c>
      <c r="E4593">
        <v>6152</v>
      </c>
      <c r="F4593">
        <v>2</v>
      </c>
      <c r="G4593">
        <v>7804</v>
      </c>
      <c r="H4593">
        <v>0.62141708038142995</v>
      </c>
      <c r="I4593">
        <v>0.968912233598893</v>
      </c>
      <c r="J4593">
        <v>0.832812322140707</v>
      </c>
      <c r="K4593" t="s">
        <v>24676</v>
      </c>
      <c r="L4593">
        <v>2</v>
      </c>
      <c r="M4593" t="s">
        <v>5133</v>
      </c>
      <c r="N4593">
        <v>1</v>
      </c>
      <c r="O4593">
        <v>3.2509752925877802E-4</v>
      </c>
    </row>
    <row r="4594" spans="1:15">
      <c r="A4594" t="s">
        <v>5208</v>
      </c>
      <c r="B4594" t="s">
        <v>23511</v>
      </c>
      <c r="C4594" t="s">
        <v>5209</v>
      </c>
      <c r="D4594">
        <v>2</v>
      </c>
      <c r="E4594">
        <v>6152</v>
      </c>
      <c r="F4594">
        <v>2</v>
      </c>
      <c r="G4594">
        <v>7804</v>
      </c>
      <c r="H4594">
        <v>0.62141708038142995</v>
      </c>
      <c r="I4594">
        <v>0.968912233598893</v>
      </c>
      <c r="J4594">
        <v>0.832812322140707</v>
      </c>
      <c r="K4594" t="s">
        <v>24676</v>
      </c>
      <c r="L4594">
        <v>2</v>
      </c>
      <c r="M4594" t="s">
        <v>5133</v>
      </c>
      <c r="N4594">
        <v>1</v>
      </c>
      <c r="O4594">
        <v>3.2509752925877802E-4</v>
      </c>
    </row>
    <row r="4595" spans="1:15">
      <c r="A4595" t="s">
        <v>5210</v>
      </c>
      <c r="B4595" t="s">
        <v>23511</v>
      </c>
      <c r="C4595" t="s">
        <v>5211</v>
      </c>
      <c r="D4595">
        <v>50</v>
      </c>
      <c r="E4595">
        <v>6152</v>
      </c>
      <c r="F4595">
        <v>63</v>
      </c>
      <c r="G4595">
        <v>7804</v>
      </c>
      <c r="H4595">
        <v>0.53192767708247002</v>
      </c>
      <c r="I4595">
        <v>0.968912233598893</v>
      </c>
      <c r="J4595">
        <v>0.832812322140707</v>
      </c>
      <c r="K4595" t="s">
        <v>25858</v>
      </c>
      <c r="L4595">
        <v>50</v>
      </c>
      <c r="M4595" t="s">
        <v>5133</v>
      </c>
      <c r="N4595">
        <v>0.79365079365079405</v>
      </c>
      <c r="O4595">
        <v>8.1274382314694398E-3</v>
      </c>
    </row>
    <row r="4596" spans="1:15">
      <c r="A4596" t="s">
        <v>5210</v>
      </c>
      <c r="B4596" t="s">
        <v>23513</v>
      </c>
      <c r="C4596" t="s">
        <v>5211</v>
      </c>
      <c r="D4596">
        <v>2</v>
      </c>
      <c r="E4596">
        <v>535</v>
      </c>
      <c r="F4596">
        <v>65</v>
      </c>
      <c r="G4596">
        <v>8124</v>
      </c>
      <c r="H4596">
        <v>0.934097275799186</v>
      </c>
      <c r="I4596">
        <v>0.99999999999997702</v>
      </c>
      <c r="J4596">
        <v>0.95041217501583097</v>
      </c>
      <c r="K4596" t="s">
        <v>25856</v>
      </c>
      <c r="L4596">
        <v>2</v>
      </c>
      <c r="M4596" t="s">
        <v>5133</v>
      </c>
      <c r="N4596">
        <v>3.0769230769230799E-2</v>
      </c>
      <c r="O4596">
        <v>3.7383177570093499E-3</v>
      </c>
    </row>
    <row r="4597" spans="1:15">
      <c r="A4597" t="s">
        <v>5210</v>
      </c>
      <c r="B4597" t="s">
        <v>23518</v>
      </c>
      <c r="C4597" t="s">
        <v>5211</v>
      </c>
      <c r="D4597">
        <v>5</v>
      </c>
      <c r="E4597">
        <v>787</v>
      </c>
      <c r="F4597">
        <v>61</v>
      </c>
      <c r="G4597">
        <v>7393</v>
      </c>
      <c r="H4597">
        <v>0.79235256528523001</v>
      </c>
      <c r="I4597">
        <v>1</v>
      </c>
      <c r="J4597">
        <v>0.966855260484069</v>
      </c>
      <c r="K4597" t="s">
        <v>25857</v>
      </c>
      <c r="L4597">
        <v>5</v>
      </c>
      <c r="M4597" t="s">
        <v>5133</v>
      </c>
      <c r="N4597">
        <v>8.1967213114754106E-2</v>
      </c>
      <c r="O4597">
        <v>6.35324015247776E-3</v>
      </c>
    </row>
    <row r="4598" spans="1:15">
      <c r="A4598" t="s">
        <v>5212</v>
      </c>
      <c r="B4598" t="s">
        <v>23511</v>
      </c>
      <c r="C4598" t="s">
        <v>5213</v>
      </c>
      <c r="D4598">
        <v>12</v>
      </c>
      <c r="E4598">
        <v>6152</v>
      </c>
      <c r="F4598">
        <v>14</v>
      </c>
      <c r="G4598">
        <v>7804</v>
      </c>
      <c r="H4598">
        <v>0.40504102681163101</v>
      </c>
      <c r="I4598">
        <v>0.91525479399875698</v>
      </c>
      <c r="J4598">
        <v>0.78669196642228301</v>
      </c>
      <c r="K4598" t="s">
        <v>25860</v>
      </c>
      <c r="L4598">
        <v>12</v>
      </c>
      <c r="M4598" t="s">
        <v>5133</v>
      </c>
      <c r="N4598">
        <v>0.85714285714285698</v>
      </c>
      <c r="O4598">
        <v>1.95058517555267E-3</v>
      </c>
    </row>
    <row r="4599" spans="1:15">
      <c r="A4599" t="s">
        <v>5212</v>
      </c>
      <c r="B4599" t="s">
        <v>23513</v>
      </c>
      <c r="C4599" t="s">
        <v>5213</v>
      </c>
      <c r="D4599">
        <v>1</v>
      </c>
      <c r="E4599">
        <v>535</v>
      </c>
      <c r="F4599">
        <v>14</v>
      </c>
      <c r="G4599">
        <v>8124</v>
      </c>
      <c r="H4599">
        <v>0.614999233579681</v>
      </c>
      <c r="I4599">
        <v>0.99999999999997702</v>
      </c>
      <c r="J4599">
        <v>0.95041217501583097</v>
      </c>
      <c r="K4599" t="s">
        <v>23598</v>
      </c>
      <c r="L4599">
        <v>1</v>
      </c>
      <c r="M4599" t="s">
        <v>5133</v>
      </c>
      <c r="N4599">
        <v>7.1428571428571397E-2</v>
      </c>
      <c r="O4599">
        <v>1.8691588785046699E-3</v>
      </c>
    </row>
    <row r="4600" spans="1:15">
      <c r="A4600" t="s">
        <v>5214</v>
      </c>
      <c r="B4600" t="s">
        <v>23513</v>
      </c>
      <c r="C4600" t="s">
        <v>5215</v>
      </c>
      <c r="D4600">
        <v>1</v>
      </c>
      <c r="E4600">
        <v>535</v>
      </c>
      <c r="F4600">
        <v>3</v>
      </c>
      <c r="G4600">
        <v>8124</v>
      </c>
      <c r="H4600">
        <v>0.184859247501582</v>
      </c>
      <c r="I4600">
        <v>0.75508452473579202</v>
      </c>
      <c r="J4600">
        <v>0.71764152547495597</v>
      </c>
      <c r="K4600" t="s">
        <v>24583</v>
      </c>
      <c r="L4600">
        <v>1</v>
      </c>
      <c r="M4600" t="s">
        <v>5133</v>
      </c>
      <c r="N4600">
        <v>0.33333333333333298</v>
      </c>
      <c r="O4600">
        <v>1.8691588785046699E-3</v>
      </c>
    </row>
    <row r="4601" spans="1:15">
      <c r="A4601" t="s">
        <v>5214</v>
      </c>
      <c r="B4601" t="s">
        <v>23511</v>
      </c>
      <c r="C4601" t="s">
        <v>5215</v>
      </c>
      <c r="D4601">
        <v>3</v>
      </c>
      <c r="E4601">
        <v>6152</v>
      </c>
      <c r="F4601">
        <v>4</v>
      </c>
      <c r="G4601">
        <v>7804</v>
      </c>
      <c r="H4601">
        <v>0.80103341611958101</v>
      </c>
      <c r="I4601">
        <v>0.968912233598893</v>
      </c>
      <c r="J4601">
        <v>0.832812322140707</v>
      </c>
      <c r="K4601" t="s">
        <v>25943</v>
      </c>
      <c r="L4601">
        <v>3</v>
      </c>
      <c r="M4601" t="s">
        <v>5133</v>
      </c>
      <c r="N4601">
        <v>0.75</v>
      </c>
      <c r="O4601">
        <v>4.8764629388816603E-4</v>
      </c>
    </row>
    <row r="4602" spans="1:15">
      <c r="A4602" t="s">
        <v>5216</v>
      </c>
      <c r="B4602" t="s">
        <v>23513</v>
      </c>
      <c r="C4602" t="s">
        <v>5217</v>
      </c>
      <c r="D4602">
        <v>1</v>
      </c>
      <c r="E4602">
        <v>535</v>
      </c>
      <c r="F4602">
        <v>2</v>
      </c>
      <c r="G4602">
        <v>8124</v>
      </c>
      <c r="H4602">
        <v>0.12737930779067499</v>
      </c>
      <c r="I4602">
        <v>0.64703075560747003</v>
      </c>
      <c r="J4602">
        <v>0.614945907739046</v>
      </c>
      <c r="K4602" t="s">
        <v>24583</v>
      </c>
      <c r="L4602">
        <v>1</v>
      </c>
      <c r="M4602" t="s">
        <v>5133</v>
      </c>
      <c r="N4602">
        <v>0.5</v>
      </c>
      <c r="O4602">
        <v>1.8691588785046699E-3</v>
      </c>
    </row>
    <row r="4603" spans="1:15">
      <c r="A4603" t="s">
        <v>5216</v>
      </c>
      <c r="B4603" t="s">
        <v>23511</v>
      </c>
      <c r="C4603" t="s">
        <v>5217</v>
      </c>
      <c r="D4603">
        <v>2</v>
      </c>
      <c r="E4603">
        <v>6152</v>
      </c>
      <c r="F4603">
        <v>3</v>
      </c>
      <c r="G4603">
        <v>7804</v>
      </c>
      <c r="H4603">
        <v>0.88457550560319997</v>
      </c>
      <c r="I4603">
        <v>1</v>
      </c>
      <c r="J4603">
        <v>0.85953329234717102</v>
      </c>
      <c r="K4603" t="s">
        <v>27058</v>
      </c>
      <c r="L4603">
        <v>2</v>
      </c>
      <c r="M4603" t="s">
        <v>5133</v>
      </c>
      <c r="N4603">
        <v>0.66666666666666696</v>
      </c>
      <c r="O4603">
        <v>3.2509752925877802E-4</v>
      </c>
    </row>
    <row r="4604" spans="1:15">
      <c r="A4604" t="s">
        <v>5218</v>
      </c>
      <c r="B4604" t="s">
        <v>23511</v>
      </c>
      <c r="C4604" t="s">
        <v>5219</v>
      </c>
      <c r="D4604">
        <v>238</v>
      </c>
      <c r="E4604">
        <v>6152</v>
      </c>
      <c r="F4604">
        <v>272</v>
      </c>
      <c r="G4604">
        <v>7804</v>
      </c>
      <c r="H4604">
        <v>1.17854635825045E-4</v>
      </c>
      <c r="I4604">
        <v>2.30671747454785E-3</v>
      </c>
      <c r="J4604">
        <v>1.9827004654128602E-3</v>
      </c>
      <c r="K4604" t="s">
        <v>27059</v>
      </c>
      <c r="L4604">
        <v>238</v>
      </c>
      <c r="M4604" t="s">
        <v>5133</v>
      </c>
      <c r="N4604">
        <v>0.875</v>
      </c>
      <c r="O4604">
        <v>3.8686605981794499E-2</v>
      </c>
    </row>
    <row r="4605" spans="1:15">
      <c r="A4605" t="s">
        <v>5218</v>
      </c>
      <c r="B4605" t="s">
        <v>23518</v>
      </c>
      <c r="C4605" t="s">
        <v>5219</v>
      </c>
      <c r="D4605">
        <v>12</v>
      </c>
      <c r="E4605">
        <v>787</v>
      </c>
      <c r="F4605">
        <v>244</v>
      </c>
      <c r="G4605">
        <v>7393</v>
      </c>
      <c r="H4605">
        <v>0.99960177916183801</v>
      </c>
      <c r="I4605">
        <v>1</v>
      </c>
      <c r="J4605">
        <v>0.966855260484069</v>
      </c>
      <c r="K4605" t="s">
        <v>27060</v>
      </c>
      <c r="L4605">
        <v>12</v>
      </c>
      <c r="M4605" t="s">
        <v>5133</v>
      </c>
      <c r="N4605">
        <v>4.91803278688525E-2</v>
      </c>
      <c r="O4605">
        <v>1.52477763659466E-2</v>
      </c>
    </row>
    <row r="4606" spans="1:15">
      <c r="A4606" t="s">
        <v>5218</v>
      </c>
      <c r="B4606" t="s">
        <v>23513</v>
      </c>
      <c r="C4606" t="s">
        <v>5219</v>
      </c>
      <c r="D4606">
        <v>15</v>
      </c>
      <c r="E4606">
        <v>535</v>
      </c>
      <c r="F4606">
        <v>292</v>
      </c>
      <c r="G4606">
        <v>8124</v>
      </c>
      <c r="H4606">
        <v>0.87469809375235197</v>
      </c>
      <c r="I4606">
        <v>0.99999999999997702</v>
      </c>
      <c r="J4606">
        <v>0.95041217501583097</v>
      </c>
      <c r="K4606" t="s">
        <v>27061</v>
      </c>
      <c r="L4606">
        <v>15</v>
      </c>
      <c r="M4606" t="s">
        <v>5133</v>
      </c>
      <c r="N4606">
        <v>5.13698630136986E-2</v>
      </c>
      <c r="O4606">
        <v>2.80373831775701E-2</v>
      </c>
    </row>
    <row r="4607" spans="1:15">
      <c r="A4607" t="s">
        <v>5220</v>
      </c>
      <c r="B4607" t="s">
        <v>23511</v>
      </c>
      <c r="C4607" t="s">
        <v>5221</v>
      </c>
      <c r="D4607">
        <v>4</v>
      </c>
      <c r="E4607">
        <v>6152</v>
      </c>
      <c r="F4607">
        <v>5</v>
      </c>
      <c r="G4607">
        <v>7804</v>
      </c>
      <c r="H4607">
        <v>0.71320711691885297</v>
      </c>
      <c r="I4607">
        <v>0.968912233598893</v>
      </c>
      <c r="J4607">
        <v>0.832812322140707</v>
      </c>
      <c r="K4607" t="s">
        <v>24096</v>
      </c>
      <c r="L4607">
        <v>4</v>
      </c>
      <c r="M4607" t="s">
        <v>1463</v>
      </c>
      <c r="N4607">
        <v>0.8</v>
      </c>
      <c r="O4607">
        <v>6.5019505851755496E-4</v>
      </c>
    </row>
    <row r="4608" spans="1:15">
      <c r="A4608" t="s">
        <v>5220</v>
      </c>
      <c r="B4608" t="s">
        <v>23513</v>
      </c>
      <c r="C4608" t="s">
        <v>5221</v>
      </c>
      <c r="D4608">
        <v>1</v>
      </c>
      <c r="E4608">
        <v>535</v>
      </c>
      <c r="F4608">
        <v>5</v>
      </c>
      <c r="G4608">
        <v>8124</v>
      </c>
      <c r="H4608">
        <v>0.28872836491514098</v>
      </c>
      <c r="I4608">
        <v>0.92669970177713501</v>
      </c>
      <c r="J4608">
        <v>0.88074667915254901</v>
      </c>
      <c r="K4608" t="s">
        <v>25000</v>
      </c>
      <c r="L4608">
        <v>1</v>
      </c>
      <c r="M4608" t="s">
        <v>1463</v>
      </c>
      <c r="N4608">
        <v>0.2</v>
      </c>
      <c r="O4608">
        <v>1.8691588785046699E-3</v>
      </c>
    </row>
    <row r="4609" spans="1:15">
      <c r="A4609" t="s">
        <v>5222</v>
      </c>
      <c r="B4609" t="s">
        <v>23513</v>
      </c>
      <c r="C4609" t="s">
        <v>5223</v>
      </c>
      <c r="D4609">
        <v>2</v>
      </c>
      <c r="E4609">
        <v>535</v>
      </c>
      <c r="F4609">
        <v>16</v>
      </c>
      <c r="G4609">
        <v>8124</v>
      </c>
      <c r="H4609">
        <v>0.28451896063335702</v>
      </c>
      <c r="I4609">
        <v>0.92669970177713501</v>
      </c>
      <c r="J4609">
        <v>0.88074667915254901</v>
      </c>
      <c r="K4609" t="s">
        <v>24097</v>
      </c>
      <c r="L4609">
        <v>2</v>
      </c>
      <c r="M4609" t="s">
        <v>1463</v>
      </c>
      <c r="N4609">
        <v>0.125</v>
      </c>
      <c r="O4609">
        <v>3.7383177570093499E-3</v>
      </c>
    </row>
    <row r="4610" spans="1:15">
      <c r="A4610" t="s">
        <v>5222</v>
      </c>
      <c r="B4610" t="s">
        <v>23511</v>
      </c>
      <c r="C4610" t="s">
        <v>5223</v>
      </c>
      <c r="D4610">
        <v>12</v>
      </c>
      <c r="E4610">
        <v>6152</v>
      </c>
      <c r="F4610">
        <v>16</v>
      </c>
      <c r="G4610">
        <v>7804</v>
      </c>
      <c r="H4610">
        <v>0.76212012180302802</v>
      </c>
      <c r="I4610">
        <v>0.968912233598893</v>
      </c>
      <c r="J4610">
        <v>0.832812322140707</v>
      </c>
      <c r="K4610" t="s">
        <v>27062</v>
      </c>
      <c r="L4610">
        <v>12</v>
      </c>
      <c r="M4610" t="s">
        <v>1463</v>
      </c>
      <c r="N4610">
        <v>0.75</v>
      </c>
      <c r="O4610">
        <v>1.95058517555267E-3</v>
      </c>
    </row>
    <row r="4611" spans="1:15">
      <c r="A4611" t="s">
        <v>5222</v>
      </c>
      <c r="B4611" t="s">
        <v>23518</v>
      </c>
      <c r="C4611" t="s">
        <v>5223</v>
      </c>
      <c r="D4611">
        <v>1</v>
      </c>
      <c r="E4611">
        <v>787</v>
      </c>
      <c r="F4611">
        <v>16</v>
      </c>
      <c r="G4611">
        <v>7393</v>
      </c>
      <c r="H4611">
        <v>0.83516677538628503</v>
      </c>
      <c r="I4611">
        <v>1</v>
      </c>
      <c r="J4611">
        <v>0.966855260484069</v>
      </c>
      <c r="K4611" t="s">
        <v>25008</v>
      </c>
      <c r="L4611">
        <v>1</v>
      </c>
      <c r="M4611" t="s">
        <v>1463</v>
      </c>
      <c r="N4611">
        <v>6.25E-2</v>
      </c>
      <c r="O4611">
        <v>1.27064803049555E-3</v>
      </c>
    </row>
    <row r="4612" spans="1:15">
      <c r="A4612" t="s">
        <v>5224</v>
      </c>
      <c r="B4612" t="s">
        <v>23511</v>
      </c>
      <c r="C4612" t="s">
        <v>5225</v>
      </c>
      <c r="D4612">
        <v>6</v>
      </c>
      <c r="E4612">
        <v>6152</v>
      </c>
      <c r="F4612">
        <v>7</v>
      </c>
      <c r="G4612">
        <v>7804</v>
      </c>
      <c r="H4612">
        <v>0.54476030000281095</v>
      </c>
      <c r="I4612">
        <v>0.968912233598893</v>
      </c>
      <c r="J4612">
        <v>0.832812322140707</v>
      </c>
      <c r="K4612" t="s">
        <v>27063</v>
      </c>
      <c r="L4612">
        <v>6</v>
      </c>
      <c r="M4612" t="s">
        <v>2729</v>
      </c>
      <c r="N4612">
        <v>0.85714285714285698</v>
      </c>
      <c r="O4612">
        <v>9.7529258777633303E-4</v>
      </c>
    </row>
    <row r="4613" spans="1:15">
      <c r="A4613" t="s">
        <v>5224</v>
      </c>
      <c r="B4613" t="s">
        <v>23518</v>
      </c>
      <c r="C4613" t="s">
        <v>5225</v>
      </c>
      <c r="D4613">
        <v>1</v>
      </c>
      <c r="E4613">
        <v>787</v>
      </c>
      <c r="F4613">
        <v>7</v>
      </c>
      <c r="G4613">
        <v>7393</v>
      </c>
      <c r="H4613">
        <v>0.54534917443390396</v>
      </c>
      <c r="I4613">
        <v>1</v>
      </c>
      <c r="J4613">
        <v>0.966855260484069</v>
      </c>
      <c r="K4613" t="s">
        <v>27064</v>
      </c>
      <c r="L4613">
        <v>1</v>
      </c>
      <c r="M4613" t="s">
        <v>2729</v>
      </c>
      <c r="N4613">
        <v>0.14285714285714299</v>
      </c>
      <c r="O4613">
        <v>1.27064803049555E-3</v>
      </c>
    </row>
    <row r="4614" spans="1:15">
      <c r="A4614" t="s">
        <v>5226</v>
      </c>
      <c r="B4614" t="s">
        <v>23518</v>
      </c>
      <c r="C4614" t="s">
        <v>5227</v>
      </c>
      <c r="D4614">
        <v>1</v>
      </c>
      <c r="E4614">
        <v>787</v>
      </c>
      <c r="F4614">
        <v>2</v>
      </c>
      <c r="G4614">
        <v>7393</v>
      </c>
      <c r="H4614">
        <v>0.20158492765181499</v>
      </c>
      <c r="I4614">
        <v>0.83876007220319604</v>
      </c>
      <c r="J4614">
        <v>0.81095958809365798</v>
      </c>
      <c r="K4614" t="s">
        <v>27064</v>
      </c>
      <c r="L4614">
        <v>1</v>
      </c>
      <c r="M4614" t="s">
        <v>2729</v>
      </c>
      <c r="N4614">
        <v>0.5</v>
      </c>
      <c r="O4614">
        <v>1.27064803049555E-3</v>
      </c>
    </row>
    <row r="4615" spans="1:15">
      <c r="A4615" t="s">
        <v>5226</v>
      </c>
      <c r="B4615" t="s">
        <v>23511</v>
      </c>
      <c r="C4615" t="s">
        <v>5227</v>
      </c>
      <c r="D4615">
        <v>1</v>
      </c>
      <c r="E4615">
        <v>6152</v>
      </c>
      <c r="F4615">
        <v>2</v>
      </c>
      <c r="G4615">
        <v>7804</v>
      </c>
      <c r="H4615">
        <v>0.95521029019776005</v>
      </c>
      <c r="I4615">
        <v>1</v>
      </c>
      <c r="J4615">
        <v>0.85953329234717102</v>
      </c>
      <c r="K4615" t="s">
        <v>24054</v>
      </c>
      <c r="L4615">
        <v>1</v>
      </c>
      <c r="M4615" t="s">
        <v>2729</v>
      </c>
      <c r="N4615">
        <v>0.5</v>
      </c>
      <c r="O4615">
        <v>1.6254876462938901E-4</v>
      </c>
    </row>
    <row r="4616" spans="1:15">
      <c r="A4616" t="s">
        <v>5228</v>
      </c>
      <c r="B4616" t="s">
        <v>23511</v>
      </c>
      <c r="C4616" t="s">
        <v>5229</v>
      </c>
      <c r="D4616">
        <v>4</v>
      </c>
      <c r="E4616">
        <v>6152</v>
      </c>
      <c r="F4616">
        <v>4</v>
      </c>
      <c r="G4616">
        <v>7804</v>
      </c>
      <c r="H4616">
        <v>0.38610601832086699</v>
      </c>
      <c r="I4616">
        <v>0.90829480295553899</v>
      </c>
      <c r="J4616">
        <v>0.78070962240619901</v>
      </c>
      <c r="K4616" t="s">
        <v>27065</v>
      </c>
      <c r="L4616">
        <v>4</v>
      </c>
      <c r="M4616" t="s">
        <v>2729</v>
      </c>
      <c r="N4616">
        <v>1</v>
      </c>
      <c r="O4616">
        <v>6.5019505851755496E-4</v>
      </c>
    </row>
    <row r="4617" spans="1:15">
      <c r="A4617" t="s">
        <v>5230</v>
      </c>
      <c r="B4617" t="s">
        <v>23518</v>
      </c>
      <c r="C4617" t="s">
        <v>5231</v>
      </c>
      <c r="D4617">
        <v>22</v>
      </c>
      <c r="E4617">
        <v>787</v>
      </c>
      <c r="F4617">
        <v>239</v>
      </c>
      <c r="G4617">
        <v>7393</v>
      </c>
      <c r="H4617">
        <v>0.79758189751770603</v>
      </c>
      <c r="I4617">
        <v>1</v>
      </c>
      <c r="J4617">
        <v>0.966855260484069</v>
      </c>
      <c r="K4617" t="s">
        <v>27066</v>
      </c>
      <c r="L4617">
        <v>22</v>
      </c>
      <c r="M4617" t="s">
        <v>1463</v>
      </c>
      <c r="N4617">
        <v>9.2050209205020897E-2</v>
      </c>
      <c r="O4617">
        <v>2.7954256670902199E-2</v>
      </c>
    </row>
    <row r="4618" spans="1:15">
      <c r="A4618" t="s">
        <v>5230</v>
      </c>
      <c r="B4618" t="s">
        <v>23511</v>
      </c>
      <c r="C4618" t="s">
        <v>5231</v>
      </c>
      <c r="D4618">
        <v>243</v>
      </c>
      <c r="E4618">
        <v>6152</v>
      </c>
      <c r="F4618">
        <v>288</v>
      </c>
      <c r="G4618">
        <v>7804</v>
      </c>
      <c r="H4618">
        <v>9.7366965089829699E-3</v>
      </c>
      <c r="I4618">
        <v>8.2686027502390499E-2</v>
      </c>
      <c r="J4618">
        <v>7.1071393450238399E-2</v>
      </c>
      <c r="K4618" t="s">
        <v>27067</v>
      </c>
      <c r="L4618">
        <v>243</v>
      </c>
      <c r="M4618" t="s">
        <v>1463</v>
      </c>
      <c r="N4618">
        <v>0.84375</v>
      </c>
      <c r="O4618">
        <v>3.9499349804941498E-2</v>
      </c>
    </row>
    <row r="4619" spans="1:15">
      <c r="A4619" t="s">
        <v>5230</v>
      </c>
      <c r="B4619" t="s">
        <v>23513</v>
      </c>
      <c r="C4619" t="s">
        <v>5231</v>
      </c>
      <c r="D4619">
        <v>16</v>
      </c>
      <c r="E4619">
        <v>535</v>
      </c>
      <c r="F4619">
        <v>315</v>
      </c>
      <c r="G4619">
        <v>8124</v>
      </c>
      <c r="H4619">
        <v>0.89130597434135705</v>
      </c>
      <c r="I4619">
        <v>0.99999999999997702</v>
      </c>
      <c r="J4619">
        <v>0.95041217501583097</v>
      </c>
      <c r="K4619" t="s">
        <v>27068</v>
      </c>
      <c r="L4619">
        <v>16</v>
      </c>
      <c r="M4619" t="s">
        <v>1463</v>
      </c>
      <c r="N4619">
        <v>5.0793650793650801E-2</v>
      </c>
      <c r="O4619">
        <v>2.9906542056074799E-2</v>
      </c>
    </row>
    <row r="4620" spans="1:15">
      <c r="A4620" t="s">
        <v>5232</v>
      </c>
      <c r="B4620" t="s">
        <v>23511</v>
      </c>
      <c r="C4620" t="s">
        <v>5233</v>
      </c>
      <c r="D4620">
        <v>61</v>
      </c>
      <c r="E4620">
        <v>6152</v>
      </c>
      <c r="F4620">
        <v>76</v>
      </c>
      <c r="G4620">
        <v>7804</v>
      </c>
      <c r="H4620">
        <v>0.44450186792556501</v>
      </c>
      <c r="I4620">
        <v>0.96083957126938102</v>
      </c>
      <c r="J4620">
        <v>0.82587360011061495</v>
      </c>
      <c r="K4620" t="s">
        <v>27069</v>
      </c>
      <c r="L4620">
        <v>61</v>
      </c>
      <c r="M4620" t="s">
        <v>1463</v>
      </c>
      <c r="N4620">
        <v>0.80263157894736803</v>
      </c>
      <c r="O4620">
        <v>9.9154746423927194E-3</v>
      </c>
    </row>
    <row r="4621" spans="1:15">
      <c r="A4621" t="s">
        <v>5232</v>
      </c>
      <c r="B4621" t="s">
        <v>23513</v>
      </c>
      <c r="C4621" t="s">
        <v>5233</v>
      </c>
      <c r="D4621">
        <v>7</v>
      </c>
      <c r="E4621">
        <v>535</v>
      </c>
      <c r="F4621">
        <v>80</v>
      </c>
      <c r="G4621">
        <v>8124</v>
      </c>
      <c r="H4621">
        <v>0.27344725677446602</v>
      </c>
      <c r="I4621">
        <v>0.92669970177713501</v>
      </c>
      <c r="J4621">
        <v>0.88074667915254901</v>
      </c>
      <c r="K4621" t="s">
        <v>27070</v>
      </c>
      <c r="L4621">
        <v>7</v>
      </c>
      <c r="M4621" t="s">
        <v>1463</v>
      </c>
      <c r="N4621">
        <v>8.7499999999999994E-2</v>
      </c>
      <c r="O4621">
        <v>1.3084112149532701E-2</v>
      </c>
    </row>
    <row r="4622" spans="1:15">
      <c r="A4622" t="s">
        <v>5232</v>
      </c>
      <c r="B4622" t="s">
        <v>23518</v>
      </c>
      <c r="C4622" t="s">
        <v>5233</v>
      </c>
      <c r="D4622">
        <v>6</v>
      </c>
      <c r="E4622">
        <v>787</v>
      </c>
      <c r="F4622">
        <v>76</v>
      </c>
      <c r="G4622">
        <v>7393</v>
      </c>
      <c r="H4622">
        <v>0.83347016980536504</v>
      </c>
      <c r="I4622">
        <v>1</v>
      </c>
      <c r="J4622">
        <v>0.966855260484069</v>
      </c>
      <c r="K4622" t="s">
        <v>27071</v>
      </c>
      <c r="L4622">
        <v>6</v>
      </c>
      <c r="M4622" t="s">
        <v>1463</v>
      </c>
      <c r="N4622">
        <v>7.8947368421052599E-2</v>
      </c>
      <c r="O4622">
        <v>7.6238881829733202E-3</v>
      </c>
    </row>
    <row r="4623" spans="1:15">
      <c r="A4623" t="s">
        <v>5234</v>
      </c>
      <c r="B4623" t="s">
        <v>23511</v>
      </c>
      <c r="C4623" t="s">
        <v>5235</v>
      </c>
      <c r="D4623">
        <v>23</v>
      </c>
      <c r="E4623">
        <v>6152</v>
      </c>
      <c r="F4623">
        <v>25</v>
      </c>
      <c r="G4623">
        <v>7804</v>
      </c>
      <c r="H4623">
        <v>7.6414432343673497E-2</v>
      </c>
      <c r="I4623">
        <v>0.36255425851733297</v>
      </c>
      <c r="J4623">
        <v>0.31162745547789</v>
      </c>
      <c r="K4623" t="s">
        <v>27072</v>
      </c>
      <c r="L4623">
        <v>23</v>
      </c>
      <c r="M4623" t="s">
        <v>1463</v>
      </c>
      <c r="N4623">
        <v>0.92</v>
      </c>
      <c r="O4623">
        <v>3.73862158647594E-3</v>
      </c>
    </row>
    <row r="4624" spans="1:15">
      <c r="A4624" t="s">
        <v>5234</v>
      </c>
      <c r="B4624" t="s">
        <v>23513</v>
      </c>
      <c r="C4624" t="s">
        <v>5235</v>
      </c>
      <c r="D4624">
        <v>2</v>
      </c>
      <c r="E4624">
        <v>535</v>
      </c>
      <c r="F4624">
        <v>25</v>
      </c>
      <c r="G4624">
        <v>8124</v>
      </c>
      <c r="H4624">
        <v>0.49719365521358</v>
      </c>
      <c r="I4624">
        <v>0.99999999999997702</v>
      </c>
      <c r="J4624">
        <v>0.95041217501583097</v>
      </c>
      <c r="K4624" t="s">
        <v>24656</v>
      </c>
      <c r="L4624">
        <v>2</v>
      </c>
      <c r="M4624" t="s">
        <v>1463</v>
      </c>
      <c r="N4624">
        <v>0.08</v>
      </c>
      <c r="O4624">
        <v>3.7383177570093499E-3</v>
      </c>
    </row>
    <row r="4625" spans="1:15">
      <c r="A4625" t="s">
        <v>5236</v>
      </c>
      <c r="B4625" t="s">
        <v>23511</v>
      </c>
      <c r="C4625" t="s">
        <v>5237</v>
      </c>
      <c r="D4625">
        <v>44</v>
      </c>
      <c r="E4625">
        <v>6152</v>
      </c>
      <c r="F4625">
        <v>54</v>
      </c>
      <c r="G4625">
        <v>7804</v>
      </c>
      <c r="H4625">
        <v>0.38916924741898101</v>
      </c>
      <c r="I4625">
        <v>0.914190226876608</v>
      </c>
      <c r="J4625">
        <v>0.78577693553885797</v>
      </c>
      <c r="K4625" t="s">
        <v>27073</v>
      </c>
      <c r="L4625">
        <v>44</v>
      </c>
      <c r="M4625" t="s">
        <v>1463</v>
      </c>
      <c r="N4625">
        <v>0.81481481481481499</v>
      </c>
      <c r="O4625">
        <v>7.1521456436931096E-3</v>
      </c>
    </row>
    <row r="4626" spans="1:15">
      <c r="A4626" t="s">
        <v>5236</v>
      </c>
      <c r="B4626" t="s">
        <v>23518</v>
      </c>
      <c r="C4626" t="s">
        <v>5237</v>
      </c>
      <c r="D4626">
        <v>7</v>
      </c>
      <c r="E4626">
        <v>787</v>
      </c>
      <c r="F4626">
        <v>46</v>
      </c>
      <c r="G4626">
        <v>7393</v>
      </c>
      <c r="H4626">
        <v>0.213055585534111</v>
      </c>
      <c r="I4626">
        <v>0.85727435520307504</v>
      </c>
      <c r="J4626">
        <v>0.82886022000618198</v>
      </c>
      <c r="K4626" t="s">
        <v>27074</v>
      </c>
      <c r="L4626">
        <v>7</v>
      </c>
      <c r="M4626" t="s">
        <v>1463</v>
      </c>
      <c r="N4626">
        <v>0.15217391304347799</v>
      </c>
      <c r="O4626">
        <v>8.8945362134688708E-3</v>
      </c>
    </row>
    <row r="4627" spans="1:15">
      <c r="A4627" t="s">
        <v>5236</v>
      </c>
      <c r="B4627" t="s">
        <v>23513</v>
      </c>
      <c r="C4627" t="s">
        <v>5237</v>
      </c>
      <c r="D4627">
        <v>5</v>
      </c>
      <c r="E4627">
        <v>535</v>
      </c>
      <c r="F4627">
        <v>56</v>
      </c>
      <c r="G4627">
        <v>8124</v>
      </c>
      <c r="H4627">
        <v>0.308005589220604</v>
      </c>
      <c r="I4627">
        <v>0.96185933942670199</v>
      </c>
      <c r="J4627">
        <v>0.91416282684384298</v>
      </c>
      <c r="K4627" t="s">
        <v>24670</v>
      </c>
      <c r="L4627">
        <v>5</v>
      </c>
      <c r="M4627" t="s">
        <v>1463</v>
      </c>
      <c r="N4627">
        <v>8.9285714285714302E-2</v>
      </c>
      <c r="O4627">
        <v>9.3457943925233603E-3</v>
      </c>
    </row>
    <row r="4628" spans="1:15">
      <c r="A4628" t="s">
        <v>5238</v>
      </c>
      <c r="B4628" t="s">
        <v>23513</v>
      </c>
      <c r="C4628" t="s">
        <v>5239</v>
      </c>
      <c r="D4628">
        <v>2</v>
      </c>
      <c r="E4628">
        <v>535</v>
      </c>
      <c r="F4628">
        <v>143</v>
      </c>
      <c r="G4628">
        <v>8124</v>
      </c>
      <c r="H4628">
        <v>0.99939380769831598</v>
      </c>
      <c r="I4628">
        <v>0.99999999999997702</v>
      </c>
      <c r="J4628">
        <v>0.95041217501583097</v>
      </c>
      <c r="K4628" t="s">
        <v>24656</v>
      </c>
      <c r="L4628">
        <v>2</v>
      </c>
      <c r="M4628" t="s">
        <v>1463</v>
      </c>
      <c r="N4628">
        <v>1.3986013986014E-2</v>
      </c>
      <c r="O4628">
        <v>3.7383177570093499E-3</v>
      </c>
    </row>
    <row r="4629" spans="1:15">
      <c r="A4629" t="s">
        <v>5238</v>
      </c>
      <c r="B4629" t="s">
        <v>23511</v>
      </c>
      <c r="C4629" t="s">
        <v>5239</v>
      </c>
      <c r="D4629">
        <v>111</v>
      </c>
      <c r="E4629">
        <v>6152</v>
      </c>
      <c r="F4629">
        <v>121</v>
      </c>
      <c r="G4629">
        <v>7804</v>
      </c>
      <c r="H4629">
        <v>1.03872737342002E-4</v>
      </c>
      <c r="I4629">
        <v>2.0575997970462999E-3</v>
      </c>
      <c r="J4629">
        <v>1.7685755278880699E-3</v>
      </c>
      <c r="K4629" t="s">
        <v>27075</v>
      </c>
      <c r="L4629">
        <v>111</v>
      </c>
      <c r="M4629" t="s">
        <v>1463</v>
      </c>
      <c r="N4629">
        <v>0.91735537190082606</v>
      </c>
      <c r="O4629">
        <v>1.8042912873862199E-2</v>
      </c>
    </row>
    <row r="4630" spans="1:15">
      <c r="A4630" t="s">
        <v>5238</v>
      </c>
      <c r="B4630" t="s">
        <v>23518</v>
      </c>
      <c r="C4630" t="s">
        <v>5239</v>
      </c>
      <c r="D4630">
        <v>2</v>
      </c>
      <c r="E4630">
        <v>787</v>
      </c>
      <c r="F4630">
        <v>78</v>
      </c>
      <c r="G4630">
        <v>7393</v>
      </c>
      <c r="H4630">
        <v>0.99847545872576704</v>
      </c>
      <c r="I4630">
        <v>1</v>
      </c>
      <c r="J4630">
        <v>0.966855260484069</v>
      </c>
      <c r="K4630" t="s">
        <v>27076</v>
      </c>
      <c r="L4630">
        <v>2</v>
      </c>
      <c r="M4630" t="s">
        <v>1463</v>
      </c>
      <c r="N4630">
        <v>2.5641025641025599E-2</v>
      </c>
      <c r="O4630">
        <v>2.5412960609911099E-3</v>
      </c>
    </row>
    <row r="4631" spans="1:15">
      <c r="A4631" t="s">
        <v>5240</v>
      </c>
      <c r="B4631" t="s">
        <v>23518</v>
      </c>
      <c r="C4631" t="s">
        <v>5241</v>
      </c>
      <c r="D4631">
        <v>9</v>
      </c>
      <c r="E4631">
        <v>787</v>
      </c>
      <c r="F4631">
        <v>66</v>
      </c>
      <c r="G4631">
        <v>7393</v>
      </c>
      <c r="H4631">
        <v>0.26610359545055101</v>
      </c>
      <c r="I4631">
        <v>0.97863801257884697</v>
      </c>
      <c r="J4631">
        <v>0.94620131057153301</v>
      </c>
      <c r="K4631" t="s">
        <v>27077</v>
      </c>
      <c r="L4631">
        <v>9</v>
      </c>
      <c r="M4631" t="s">
        <v>1463</v>
      </c>
      <c r="N4631">
        <v>0.13636363636363599</v>
      </c>
      <c r="O4631">
        <v>1.143583227446E-2</v>
      </c>
    </row>
    <row r="4632" spans="1:15">
      <c r="A4632" t="s">
        <v>5240</v>
      </c>
      <c r="B4632" t="s">
        <v>23511</v>
      </c>
      <c r="C4632" t="s">
        <v>5241</v>
      </c>
      <c r="D4632">
        <v>74</v>
      </c>
      <c r="E4632">
        <v>6152</v>
      </c>
      <c r="F4632">
        <v>83</v>
      </c>
      <c r="G4632">
        <v>7804</v>
      </c>
      <c r="H4632">
        <v>1.0521819808995201E-2</v>
      </c>
      <c r="I4632">
        <v>8.7990417388941602E-2</v>
      </c>
      <c r="J4632">
        <v>7.5630693153318704E-2</v>
      </c>
      <c r="K4632" t="s">
        <v>27078</v>
      </c>
      <c r="L4632">
        <v>74</v>
      </c>
      <c r="M4632" t="s">
        <v>1463</v>
      </c>
      <c r="N4632">
        <v>0.89156626506024095</v>
      </c>
      <c r="O4632">
        <v>1.2028608582574801E-2</v>
      </c>
    </row>
    <row r="4633" spans="1:15">
      <c r="A4633" t="s">
        <v>5240</v>
      </c>
      <c r="B4633" t="s">
        <v>23513</v>
      </c>
      <c r="C4633" t="s">
        <v>5241</v>
      </c>
      <c r="D4633">
        <v>2</v>
      </c>
      <c r="E4633">
        <v>535</v>
      </c>
      <c r="F4633">
        <v>87</v>
      </c>
      <c r="G4633">
        <v>8124</v>
      </c>
      <c r="H4633">
        <v>0.98140418231623505</v>
      </c>
      <c r="I4633">
        <v>0.99999999999997702</v>
      </c>
      <c r="J4633">
        <v>0.95041217501583097</v>
      </c>
      <c r="K4633" t="s">
        <v>24656</v>
      </c>
      <c r="L4633">
        <v>2</v>
      </c>
      <c r="M4633" t="s">
        <v>1463</v>
      </c>
      <c r="N4633">
        <v>2.2988505747126398E-2</v>
      </c>
      <c r="O4633">
        <v>3.7383177570093499E-3</v>
      </c>
    </row>
    <row r="4634" spans="1:15">
      <c r="A4634" t="s">
        <v>5242</v>
      </c>
      <c r="B4634" t="s">
        <v>23518</v>
      </c>
      <c r="C4634" t="s">
        <v>5243</v>
      </c>
      <c r="D4634">
        <v>3</v>
      </c>
      <c r="E4634">
        <v>787</v>
      </c>
      <c r="F4634">
        <v>12</v>
      </c>
      <c r="G4634">
        <v>7393</v>
      </c>
      <c r="H4634">
        <v>0.127734483692762</v>
      </c>
      <c r="I4634">
        <v>0.70232558016992197</v>
      </c>
      <c r="J4634">
        <v>0.67904718175981504</v>
      </c>
      <c r="K4634" t="s">
        <v>24655</v>
      </c>
      <c r="L4634">
        <v>3</v>
      </c>
      <c r="M4634" t="s">
        <v>1463</v>
      </c>
      <c r="N4634">
        <v>0.25</v>
      </c>
      <c r="O4634">
        <v>3.8119440914866601E-3</v>
      </c>
    </row>
    <row r="4635" spans="1:15">
      <c r="A4635" t="s">
        <v>5242</v>
      </c>
      <c r="B4635" t="s">
        <v>23511</v>
      </c>
      <c r="C4635" t="s">
        <v>5243</v>
      </c>
      <c r="D4635">
        <v>9</v>
      </c>
      <c r="E4635">
        <v>6152</v>
      </c>
      <c r="F4635">
        <v>12</v>
      </c>
      <c r="G4635">
        <v>7804</v>
      </c>
      <c r="H4635">
        <v>0.76277084557059505</v>
      </c>
      <c r="I4635">
        <v>0.968912233598893</v>
      </c>
      <c r="J4635">
        <v>0.832812322140707</v>
      </c>
      <c r="K4635" t="s">
        <v>27079</v>
      </c>
      <c r="L4635">
        <v>9</v>
      </c>
      <c r="M4635" t="s">
        <v>1463</v>
      </c>
      <c r="N4635">
        <v>0.75</v>
      </c>
      <c r="O4635">
        <v>1.4629388816645001E-3</v>
      </c>
    </row>
    <row r="4636" spans="1:15">
      <c r="A4636" t="s">
        <v>5244</v>
      </c>
      <c r="B4636" t="s">
        <v>23511</v>
      </c>
      <c r="C4636" t="s">
        <v>5245</v>
      </c>
      <c r="D4636">
        <v>2</v>
      </c>
      <c r="E4636">
        <v>6152</v>
      </c>
      <c r="F4636">
        <v>2</v>
      </c>
      <c r="G4636">
        <v>7804</v>
      </c>
      <c r="H4636">
        <v>0.62141708038142995</v>
      </c>
      <c r="I4636">
        <v>0.968912233598893</v>
      </c>
      <c r="J4636">
        <v>0.832812322140707</v>
      </c>
      <c r="K4636" t="s">
        <v>27080</v>
      </c>
      <c r="L4636">
        <v>2</v>
      </c>
      <c r="M4636" t="s">
        <v>1463</v>
      </c>
      <c r="N4636">
        <v>1</v>
      </c>
      <c r="O4636">
        <v>3.2509752925877802E-4</v>
      </c>
    </row>
    <row r="4637" spans="1:15">
      <c r="A4637" t="s">
        <v>5246</v>
      </c>
      <c r="B4637" t="s">
        <v>23511</v>
      </c>
      <c r="C4637" t="s">
        <v>5247</v>
      </c>
      <c r="D4637">
        <v>22</v>
      </c>
      <c r="E4637">
        <v>6152</v>
      </c>
      <c r="F4637">
        <v>22</v>
      </c>
      <c r="G4637">
        <v>7804</v>
      </c>
      <c r="H4637">
        <v>5.2956616517506796E-3</v>
      </c>
      <c r="I4637">
        <v>5.1365309321660502E-2</v>
      </c>
      <c r="J4637">
        <v>4.4150193433677702E-2</v>
      </c>
      <c r="K4637" t="s">
        <v>27081</v>
      </c>
      <c r="L4637">
        <v>22</v>
      </c>
      <c r="M4637" t="s">
        <v>1463</v>
      </c>
      <c r="N4637">
        <v>1</v>
      </c>
      <c r="O4637">
        <v>3.57607282184655E-3</v>
      </c>
    </row>
    <row r="4638" spans="1:15">
      <c r="A4638" t="s">
        <v>5248</v>
      </c>
      <c r="B4638" t="s">
        <v>23518</v>
      </c>
      <c r="C4638" t="s">
        <v>5249</v>
      </c>
      <c r="D4638">
        <v>2</v>
      </c>
      <c r="E4638">
        <v>787</v>
      </c>
      <c r="F4638">
        <v>9</v>
      </c>
      <c r="G4638">
        <v>7393</v>
      </c>
      <c r="H4638">
        <v>0.247486748132145</v>
      </c>
      <c r="I4638">
        <v>0.96239188514146901</v>
      </c>
      <c r="J4638">
        <v>0.93049365679620899</v>
      </c>
      <c r="K4638" t="s">
        <v>27082</v>
      </c>
      <c r="L4638">
        <v>2</v>
      </c>
      <c r="M4638" t="s">
        <v>1463</v>
      </c>
      <c r="N4638">
        <v>0.22222222222222199</v>
      </c>
      <c r="O4638">
        <v>2.5412960609911099E-3</v>
      </c>
    </row>
    <row r="4639" spans="1:15">
      <c r="A4639" t="s">
        <v>5248</v>
      </c>
      <c r="B4639" t="s">
        <v>23511</v>
      </c>
      <c r="C4639" t="s">
        <v>5249</v>
      </c>
      <c r="D4639">
        <v>7</v>
      </c>
      <c r="E4639">
        <v>6152</v>
      </c>
      <c r="F4639">
        <v>9</v>
      </c>
      <c r="G4639">
        <v>7804</v>
      </c>
      <c r="H4639">
        <v>0.70695686083507503</v>
      </c>
      <c r="I4639">
        <v>0.968912233598893</v>
      </c>
      <c r="J4639">
        <v>0.832812322140707</v>
      </c>
      <c r="K4639" t="s">
        <v>27083</v>
      </c>
      <c r="L4639">
        <v>7</v>
      </c>
      <c r="M4639" t="s">
        <v>1463</v>
      </c>
      <c r="N4639">
        <v>0.77777777777777801</v>
      </c>
      <c r="O4639">
        <v>1.13784135240572E-3</v>
      </c>
    </row>
    <row r="4640" spans="1:15">
      <c r="A4640" t="s">
        <v>5250</v>
      </c>
      <c r="B4640" t="s">
        <v>23513</v>
      </c>
      <c r="C4640" t="s">
        <v>5251</v>
      </c>
      <c r="D4640">
        <v>1</v>
      </c>
      <c r="E4640">
        <v>535</v>
      </c>
      <c r="F4640">
        <v>7</v>
      </c>
      <c r="G4640">
        <v>8124</v>
      </c>
      <c r="H4640">
        <v>0.37938355156400999</v>
      </c>
      <c r="I4640">
        <v>0.99999999999997702</v>
      </c>
      <c r="J4640">
        <v>0.95041217501583097</v>
      </c>
      <c r="K4640" t="s">
        <v>27084</v>
      </c>
      <c r="L4640">
        <v>1</v>
      </c>
      <c r="M4640" t="s">
        <v>2729</v>
      </c>
      <c r="N4640">
        <v>0.14285714285714299</v>
      </c>
      <c r="O4640">
        <v>1.8691588785046699E-3</v>
      </c>
    </row>
    <row r="4641" spans="1:15">
      <c r="A4641" t="s">
        <v>5250</v>
      </c>
      <c r="B4641" t="s">
        <v>23511</v>
      </c>
      <c r="C4641" t="s">
        <v>5251</v>
      </c>
      <c r="D4641">
        <v>5</v>
      </c>
      <c r="E4641">
        <v>6152</v>
      </c>
      <c r="F4641">
        <v>7</v>
      </c>
      <c r="G4641">
        <v>7804</v>
      </c>
      <c r="H4641">
        <v>0.83137607319657303</v>
      </c>
      <c r="I4641">
        <v>0.98923101772060196</v>
      </c>
      <c r="J4641">
        <v>0.85027699355333197</v>
      </c>
      <c r="K4641" t="s">
        <v>27085</v>
      </c>
      <c r="L4641">
        <v>5</v>
      </c>
      <c r="M4641" t="s">
        <v>2729</v>
      </c>
      <c r="N4641">
        <v>0.71428571428571397</v>
      </c>
      <c r="O4641">
        <v>8.1274382314694405E-4</v>
      </c>
    </row>
    <row r="4642" spans="1:15">
      <c r="A4642" t="s">
        <v>5252</v>
      </c>
      <c r="B4642" t="s">
        <v>23518</v>
      </c>
      <c r="C4642" t="s">
        <v>5253</v>
      </c>
      <c r="D4642">
        <v>1</v>
      </c>
      <c r="E4642">
        <v>787</v>
      </c>
      <c r="F4642">
        <v>2</v>
      </c>
      <c r="G4642">
        <v>7393</v>
      </c>
      <c r="H4642">
        <v>0.20158492765181499</v>
      </c>
      <c r="I4642">
        <v>0.83876007220319604</v>
      </c>
      <c r="J4642">
        <v>0.81095958809365798</v>
      </c>
      <c r="K4642" t="s">
        <v>24580</v>
      </c>
      <c r="L4642">
        <v>1</v>
      </c>
      <c r="M4642" t="s">
        <v>1463</v>
      </c>
      <c r="N4642">
        <v>0.5</v>
      </c>
      <c r="O4642">
        <v>1.27064803049555E-3</v>
      </c>
    </row>
    <row r="4643" spans="1:15">
      <c r="A4643" t="s">
        <v>5252</v>
      </c>
      <c r="B4643" t="s">
        <v>23513</v>
      </c>
      <c r="C4643" t="s">
        <v>5253</v>
      </c>
      <c r="D4643">
        <v>1</v>
      </c>
      <c r="E4643">
        <v>535</v>
      </c>
      <c r="F4643">
        <v>2</v>
      </c>
      <c r="G4643">
        <v>8124</v>
      </c>
      <c r="H4643">
        <v>0.12737930779067499</v>
      </c>
      <c r="I4643">
        <v>0.64703075560747003</v>
      </c>
      <c r="J4643">
        <v>0.614945907739046</v>
      </c>
      <c r="K4643" t="s">
        <v>27086</v>
      </c>
      <c r="L4643">
        <v>1</v>
      </c>
      <c r="M4643" t="s">
        <v>1463</v>
      </c>
      <c r="N4643">
        <v>0.5</v>
      </c>
      <c r="O4643">
        <v>1.8691588785046699E-3</v>
      </c>
    </row>
    <row r="4644" spans="1:15">
      <c r="A4644" t="s">
        <v>5254</v>
      </c>
      <c r="B4644" t="s">
        <v>23511</v>
      </c>
      <c r="C4644" t="s">
        <v>5255</v>
      </c>
      <c r="D4644">
        <v>1</v>
      </c>
      <c r="E4644">
        <v>6152</v>
      </c>
      <c r="F4644">
        <v>4</v>
      </c>
      <c r="G4644">
        <v>7804</v>
      </c>
      <c r="H4644">
        <v>0.99799771163111395</v>
      </c>
      <c r="I4644">
        <v>1</v>
      </c>
      <c r="J4644">
        <v>0.85953329234717102</v>
      </c>
      <c r="K4644" t="s">
        <v>27087</v>
      </c>
      <c r="L4644">
        <v>1</v>
      </c>
      <c r="M4644" t="s">
        <v>1463</v>
      </c>
      <c r="N4644">
        <v>0.25</v>
      </c>
      <c r="O4644">
        <v>1.6254876462938901E-4</v>
      </c>
    </row>
    <row r="4645" spans="1:15">
      <c r="A4645" t="s">
        <v>5254</v>
      </c>
      <c r="B4645" t="s">
        <v>23513</v>
      </c>
      <c r="C4645" t="s">
        <v>5255</v>
      </c>
      <c r="D4645">
        <v>1</v>
      </c>
      <c r="E4645">
        <v>535</v>
      </c>
      <c r="F4645">
        <v>3</v>
      </c>
      <c r="G4645">
        <v>8124</v>
      </c>
      <c r="H4645">
        <v>0.184859247501582</v>
      </c>
      <c r="I4645">
        <v>0.75508452473579202</v>
      </c>
      <c r="J4645">
        <v>0.71764152547495597</v>
      </c>
      <c r="K4645" t="s">
        <v>24458</v>
      </c>
      <c r="L4645">
        <v>1</v>
      </c>
      <c r="M4645" t="s">
        <v>1463</v>
      </c>
      <c r="N4645">
        <v>0.33333333333333298</v>
      </c>
      <c r="O4645">
        <v>1.8691588785046699E-3</v>
      </c>
    </row>
    <row r="4646" spans="1:15">
      <c r="A4646" t="s">
        <v>5254</v>
      </c>
      <c r="B4646" t="s">
        <v>23518</v>
      </c>
      <c r="C4646" t="s">
        <v>5255</v>
      </c>
      <c r="D4646">
        <v>1</v>
      </c>
      <c r="E4646">
        <v>787</v>
      </c>
      <c r="F4646">
        <v>4</v>
      </c>
      <c r="G4646">
        <v>7393</v>
      </c>
      <c r="H4646">
        <v>0.362574478289521</v>
      </c>
      <c r="I4646">
        <v>1</v>
      </c>
      <c r="J4646">
        <v>0.966855260484069</v>
      </c>
      <c r="K4646" t="s">
        <v>27088</v>
      </c>
      <c r="L4646">
        <v>1</v>
      </c>
      <c r="M4646" t="s">
        <v>1463</v>
      </c>
      <c r="N4646">
        <v>0.25</v>
      </c>
      <c r="O4646">
        <v>1.27064803049555E-3</v>
      </c>
    </row>
    <row r="4647" spans="1:15">
      <c r="A4647" t="s">
        <v>5256</v>
      </c>
      <c r="B4647" t="s">
        <v>23518</v>
      </c>
      <c r="C4647" t="s">
        <v>5257</v>
      </c>
      <c r="D4647">
        <v>1</v>
      </c>
      <c r="E4647">
        <v>787</v>
      </c>
      <c r="F4647">
        <v>4</v>
      </c>
      <c r="G4647">
        <v>7393</v>
      </c>
      <c r="H4647">
        <v>0.362574478289521</v>
      </c>
      <c r="I4647">
        <v>1</v>
      </c>
      <c r="J4647">
        <v>0.966855260484069</v>
      </c>
      <c r="K4647" t="s">
        <v>27088</v>
      </c>
      <c r="L4647">
        <v>1</v>
      </c>
      <c r="M4647" t="s">
        <v>1463</v>
      </c>
      <c r="N4647">
        <v>0.25</v>
      </c>
      <c r="O4647">
        <v>1.27064803049555E-3</v>
      </c>
    </row>
    <row r="4648" spans="1:15">
      <c r="A4648" t="s">
        <v>5256</v>
      </c>
      <c r="B4648" t="s">
        <v>23513</v>
      </c>
      <c r="C4648" t="s">
        <v>5257</v>
      </c>
      <c r="D4648">
        <v>1</v>
      </c>
      <c r="E4648">
        <v>535</v>
      </c>
      <c r="F4648">
        <v>3</v>
      </c>
      <c r="G4648">
        <v>8124</v>
      </c>
      <c r="H4648">
        <v>0.184859247501582</v>
      </c>
      <c r="I4648">
        <v>0.75508452473579202</v>
      </c>
      <c r="J4648">
        <v>0.71764152547495597</v>
      </c>
      <c r="K4648" t="s">
        <v>24458</v>
      </c>
      <c r="L4648">
        <v>1</v>
      </c>
      <c r="M4648" t="s">
        <v>1463</v>
      </c>
      <c r="N4648">
        <v>0.33333333333333298</v>
      </c>
      <c r="O4648">
        <v>1.8691588785046699E-3</v>
      </c>
    </row>
    <row r="4649" spans="1:15">
      <c r="A4649" t="s">
        <v>5256</v>
      </c>
      <c r="B4649" t="s">
        <v>23511</v>
      </c>
      <c r="C4649" t="s">
        <v>5257</v>
      </c>
      <c r="D4649">
        <v>1</v>
      </c>
      <c r="E4649">
        <v>6152</v>
      </c>
      <c r="F4649">
        <v>4</v>
      </c>
      <c r="G4649">
        <v>7804</v>
      </c>
      <c r="H4649">
        <v>0.99799771163111395</v>
      </c>
      <c r="I4649">
        <v>1</v>
      </c>
      <c r="J4649">
        <v>0.85953329234717102</v>
      </c>
      <c r="K4649" t="s">
        <v>27087</v>
      </c>
      <c r="L4649">
        <v>1</v>
      </c>
      <c r="M4649" t="s">
        <v>1463</v>
      </c>
      <c r="N4649">
        <v>0.25</v>
      </c>
      <c r="O4649">
        <v>1.6254876462938901E-4</v>
      </c>
    </row>
    <row r="4650" spans="1:15">
      <c r="A4650" t="s">
        <v>5258</v>
      </c>
      <c r="B4650" t="s">
        <v>23513</v>
      </c>
      <c r="C4650" t="s">
        <v>5259</v>
      </c>
      <c r="D4650">
        <v>5</v>
      </c>
      <c r="E4650">
        <v>535</v>
      </c>
      <c r="F4650">
        <v>71</v>
      </c>
      <c r="G4650">
        <v>8124</v>
      </c>
      <c r="H4650">
        <v>0.50566799066081902</v>
      </c>
      <c r="I4650">
        <v>0.99999999999997702</v>
      </c>
      <c r="J4650">
        <v>0.95041217501583097</v>
      </c>
      <c r="K4650" t="s">
        <v>26616</v>
      </c>
      <c r="L4650">
        <v>5</v>
      </c>
      <c r="M4650" t="s">
        <v>5133</v>
      </c>
      <c r="N4650">
        <v>7.0422535211267595E-2</v>
      </c>
      <c r="O4650">
        <v>9.3457943925233603E-3</v>
      </c>
    </row>
    <row r="4651" spans="1:15">
      <c r="A4651" t="s">
        <v>5258</v>
      </c>
      <c r="B4651" t="s">
        <v>23518</v>
      </c>
      <c r="C4651" t="s">
        <v>5259</v>
      </c>
      <c r="D4651">
        <v>5</v>
      </c>
      <c r="E4651">
        <v>787</v>
      </c>
      <c r="F4651">
        <v>52</v>
      </c>
      <c r="G4651">
        <v>7393</v>
      </c>
      <c r="H4651">
        <v>0.66220021312919797</v>
      </c>
      <c r="I4651">
        <v>1</v>
      </c>
      <c r="J4651">
        <v>0.966855260484069</v>
      </c>
      <c r="K4651" t="s">
        <v>27089</v>
      </c>
      <c r="L4651">
        <v>5</v>
      </c>
      <c r="M4651" t="s">
        <v>5133</v>
      </c>
      <c r="N4651">
        <v>9.6153846153846201E-2</v>
      </c>
      <c r="O4651">
        <v>6.35324015247776E-3</v>
      </c>
    </row>
    <row r="4652" spans="1:15">
      <c r="A4652" t="s">
        <v>5258</v>
      </c>
      <c r="B4652" t="s">
        <v>23511</v>
      </c>
      <c r="C4652" t="s">
        <v>5259</v>
      </c>
      <c r="D4652">
        <v>55</v>
      </c>
      <c r="E4652">
        <v>6152</v>
      </c>
      <c r="F4652">
        <v>66</v>
      </c>
      <c r="G4652">
        <v>7804</v>
      </c>
      <c r="H4652">
        <v>0.23126199040888201</v>
      </c>
      <c r="I4652">
        <v>0.71382528017432401</v>
      </c>
      <c r="J4652">
        <v>0.61355659322887801</v>
      </c>
      <c r="K4652" t="s">
        <v>27090</v>
      </c>
      <c r="L4652">
        <v>55</v>
      </c>
      <c r="M4652" t="s">
        <v>5133</v>
      </c>
      <c r="N4652">
        <v>0.83333333333333304</v>
      </c>
      <c r="O4652">
        <v>8.9401820546163892E-3</v>
      </c>
    </row>
    <row r="4653" spans="1:15">
      <c r="A4653" t="s">
        <v>5260</v>
      </c>
      <c r="B4653" t="s">
        <v>23511</v>
      </c>
      <c r="C4653" t="s">
        <v>5261</v>
      </c>
      <c r="D4653">
        <v>2</v>
      </c>
      <c r="E4653">
        <v>6152</v>
      </c>
      <c r="F4653">
        <v>2</v>
      </c>
      <c r="G4653">
        <v>7804</v>
      </c>
      <c r="H4653">
        <v>0.62141708038142995</v>
      </c>
      <c r="I4653">
        <v>0.968912233598893</v>
      </c>
      <c r="J4653">
        <v>0.832812322140707</v>
      </c>
      <c r="K4653" t="s">
        <v>27091</v>
      </c>
      <c r="L4653">
        <v>2</v>
      </c>
      <c r="M4653" t="s">
        <v>1463</v>
      </c>
      <c r="N4653">
        <v>1</v>
      </c>
      <c r="O4653">
        <v>3.2509752925877802E-4</v>
      </c>
    </row>
    <row r="4654" spans="1:15">
      <c r="A4654" t="s">
        <v>5262</v>
      </c>
      <c r="B4654" t="s">
        <v>23511</v>
      </c>
      <c r="C4654" t="s">
        <v>5263</v>
      </c>
      <c r="D4654">
        <v>3</v>
      </c>
      <c r="E4654">
        <v>6152</v>
      </c>
      <c r="F4654">
        <v>5</v>
      </c>
      <c r="G4654">
        <v>7804</v>
      </c>
      <c r="H4654">
        <v>0.93277286492067202</v>
      </c>
      <c r="I4654">
        <v>1</v>
      </c>
      <c r="J4654">
        <v>0.85953329234717102</v>
      </c>
      <c r="K4654" t="s">
        <v>27092</v>
      </c>
      <c r="L4654">
        <v>3</v>
      </c>
      <c r="M4654" t="s">
        <v>1463</v>
      </c>
      <c r="N4654">
        <v>0.6</v>
      </c>
      <c r="O4654">
        <v>4.8764629388816603E-4</v>
      </c>
    </row>
    <row r="4655" spans="1:15">
      <c r="A4655" t="s">
        <v>5262</v>
      </c>
      <c r="B4655" t="s">
        <v>23518</v>
      </c>
      <c r="C4655" t="s">
        <v>5263</v>
      </c>
      <c r="D4655">
        <v>1</v>
      </c>
      <c r="E4655">
        <v>787</v>
      </c>
      <c r="F4655">
        <v>3</v>
      </c>
      <c r="G4655">
        <v>7393</v>
      </c>
      <c r="H4655">
        <v>0.28660084727541502</v>
      </c>
      <c r="I4655">
        <v>0.97863801257884697</v>
      </c>
      <c r="J4655">
        <v>0.94620131057153301</v>
      </c>
      <c r="K4655" t="s">
        <v>24103</v>
      </c>
      <c r="L4655">
        <v>1</v>
      </c>
      <c r="M4655" t="s">
        <v>1463</v>
      </c>
      <c r="N4655">
        <v>0.33333333333333298</v>
      </c>
      <c r="O4655">
        <v>1.27064803049555E-3</v>
      </c>
    </row>
    <row r="4656" spans="1:15">
      <c r="A4656" t="s">
        <v>5264</v>
      </c>
      <c r="B4656" t="s">
        <v>23511</v>
      </c>
      <c r="C4656" t="s">
        <v>5265</v>
      </c>
      <c r="D4656">
        <v>1</v>
      </c>
      <c r="E4656">
        <v>6152</v>
      </c>
      <c r="F4656">
        <v>1</v>
      </c>
      <c r="G4656">
        <v>7804</v>
      </c>
      <c r="H4656">
        <v>0.788313685289595</v>
      </c>
      <c r="I4656">
        <v>0.968912233598893</v>
      </c>
      <c r="J4656">
        <v>0.832812322140707</v>
      </c>
      <c r="K4656" t="s">
        <v>23854</v>
      </c>
      <c r="L4656">
        <v>1</v>
      </c>
      <c r="M4656" t="s">
        <v>1463</v>
      </c>
      <c r="N4656">
        <v>1</v>
      </c>
      <c r="O4656">
        <v>1.6254876462938901E-4</v>
      </c>
    </row>
    <row r="4657" spans="1:15">
      <c r="A4657" t="s">
        <v>5266</v>
      </c>
      <c r="B4657" t="s">
        <v>23511</v>
      </c>
      <c r="C4657" t="s">
        <v>5267</v>
      </c>
      <c r="D4657">
        <v>2</v>
      </c>
      <c r="E4657">
        <v>6152</v>
      </c>
      <c r="F4657">
        <v>2</v>
      </c>
      <c r="G4657">
        <v>7804</v>
      </c>
      <c r="H4657">
        <v>0.62141708038142995</v>
      </c>
      <c r="I4657">
        <v>0.968912233598893</v>
      </c>
      <c r="J4657">
        <v>0.832812322140707</v>
      </c>
      <c r="K4657" t="s">
        <v>27093</v>
      </c>
      <c r="L4657">
        <v>2</v>
      </c>
      <c r="M4657" t="s">
        <v>1463</v>
      </c>
      <c r="N4657">
        <v>1</v>
      </c>
      <c r="O4657">
        <v>3.2509752925877802E-4</v>
      </c>
    </row>
    <row r="4658" spans="1:15">
      <c r="A4658" t="s">
        <v>5268</v>
      </c>
      <c r="B4658" t="s">
        <v>23511</v>
      </c>
      <c r="C4658" t="s">
        <v>5269</v>
      </c>
      <c r="D4658">
        <v>8</v>
      </c>
      <c r="E4658">
        <v>6152</v>
      </c>
      <c r="F4658">
        <v>8</v>
      </c>
      <c r="G4658">
        <v>7804</v>
      </c>
      <c r="H4658">
        <v>0.148995721685201</v>
      </c>
      <c r="I4658">
        <v>0.54611425167193095</v>
      </c>
      <c r="J4658">
        <v>0.46940338073728599</v>
      </c>
      <c r="K4658" t="s">
        <v>27094</v>
      </c>
      <c r="L4658">
        <v>8</v>
      </c>
      <c r="M4658" t="s">
        <v>1463</v>
      </c>
      <c r="N4658">
        <v>1</v>
      </c>
      <c r="O4658">
        <v>1.3003901170351099E-3</v>
      </c>
    </row>
    <row r="4659" spans="1:15">
      <c r="A4659" t="s">
        <v>5270</v>
      </c>
      <c r="B4659" t="s">
        <v>23513</v>
      </c>
      <c r="C4659" t="s">
        <v>5271</v>
      </c>
      <c r="D4659">
        <v>18</v>
      </c>
      <c r="E4659">
        <v>535</v>
      </c>
      <c r="F4659">
        <v>248</v>
      </c>
      <c r="G4659">
        <v>8124</v>
      </c>
      <c r="H4659">
        <v>0.36856319019162898</v>
      </c>
      <c r="I4659">
        <v>0.99999999999997702</v>
      </c>
      <c r="J4659">
        <v>0.95041217501583097</v>
      </c>
      <c r="K4659" t="s">
        <v>27095</v>
      </c>
      <c r="L4659">
        <v>18</v>
      </c>
      <c r="M4659" t="s">
        <v>1463</v>
      </c>
      <c r="N4659">
        <v>7.25806451612903E-2</v>
      </c>
      <c r="O4659">
        <v>3.3644859813084099E-2</v>
      </c>
    </row>
    <row r="4660" spans="1:15">
      <c r="A4660" t="s">
        <v>5270</v>
      </c>
      <c r="B4660" t="s">
        <v>23518</v>
      </c>
      <c r="C4660" t="s">
        <v>5271</v>
      </c>
      <c r="D4660">
        <v>21</v>
      </c>
      <c r="E4660">
        <v>787</v>
      </c>
      <c r="F4660">
        <v>193</v>
      </c>
      <c r="G4660">
        <v>7393</v>
      </c>
      <c r="H4660">
        <v>0.49245880202508202</v>
      </c>
      <c r="I4660">
        <v>1</v>
      </c>
      <c r="J4660">
        <v>0.966855260484069</v>
      </c>
      <c r="K4660" t="s">
        <v>27096</v>
      </c>
      <c r="L4660">
        <v>21</v>
      </c>
      <c r="M4660" t="s">
        <v>1463</v>
      </c>
      <c r="N4660">
        <v>0.10880829015544</v>
      </c>
      <c r="O4660">
        <v>2.66836086404066E-2</v>
      </c>
    </row>
    <row r="4661" spans="1:15">
      <c r="A4661" t="s">
        <v>5270</v>
      </c>
      <c r="B4661" t="s">
        <v>23511</v>
      </c>
      <c r="C4661" t="s">
        <v>5271</v>
      </c>
      <c r="D4661">
        <v>178</v>
      </c>
      <c r="E4661">
        <v>6152</v>
      </c>
      <c r="F4661">
        <v>227</v>
      </c>
      <c r="G4661">
        <v>7804</v>
      </c>
      <c r="H4661">
        <v>0.599721238222515</v>
      </c>
      <c r="I4661">
        <v>0.968912233598893</v>
      </c>
      <c r="J4661">
        <v>0.832812322140707</v>
      </c>
      <c r="K4661" t="s">
        <v>27097</v>
      </c>
      <c r="L4661">
        <v>178</v>
      </c>
      <c r="M4661" t="s">
        <v>1463</v>
      </c>
      <c r="N4661">
        <v>0.78414096916299603</v>
      </c>
      <c r="O4661">
        <v>2.89336801040312E-2</v>
      </c>
    </row>
    <row r="4662" spans="1:15">
      <c r="A4662" t="s">
        <v>5272</v>
      </c>
      <c r="B4662" t="s">
        <v>23511</v>
      </c>
      <c r="C4662" t="s">
        <v>5273</v>
      </c>
      <c r="D4662">
        <v>9</v>
      </c>
      <c r="E4662">
        <v>6152</v>
      </c>
      <c r="F4662">
        <v>9</v>
      </c>
      <c r="G4662">
        <v>7804</v>
      </c>
      <c r="H4662">
        <v>0.117423000773971</v>
      </c>
      <c r="I4662">
        <v>0.47842873658393897</v>
      </c>
      <c r="J4662">
        <v>0.41122542710949</v>
      </c>
      <c r="K4662" t="s">
        <v>27098</v>
      </c>
      <c r="L4662">
        <v>9</v>
      </c>
      <c r="M4662" t="s">
        <v>5133</v>
      </c>
      <c r="N4662">
        <v>1</v>
      </c>
      <c r="O4662">
        <v>1.4629388816645001E-3</v>
      </c>
    </row>
    <row r="4663" spans="1:15">
      <c r="A4663" t="s">
        <v>5274</v>
      </c>
      <c r="B4663" t="s">
        <v>23511</v>
      </c>
      <c r="C4663" t="s">
        <v>5275</v>
      </c>
      <c r="D4663">
        <v>5</v>
      </c>
      <c r="E4663">
        <v>6152</v>
      </c>
      <c r="F4663">
        <v>6</v>
      </c>
      <c r="G4663">
        <v>7804</v>
      </c>
      <c r="H4663">
        <v>0.62665052091531404</v>
      </c>
      <c r="I4663">
        <v>0.968912233598893</v>
      </c>
      <c r="J4663">
        <v>0.832812322140707</v>
      </c>
      <c r="K4663" t="s">
        <v>27099</v>
      </c>
      <c r="L4663">
        <v>5</v>
      </c>
      <c r="M4663" t="s">
        <v>1463</v>
      </c>
      <c r="N4663">
        <v>0.83333333333333304</v>
      </c>
      <c r="O4663">
        <v>8.1274382314694405E-4</v>
      </c>
    </row>
    <row r="4664" spans="1:15">
      <c r="A4664" t="s">
        <v>5276</v>
      </c>
      <c r="B4664" t="s">
        <v>23513</v>
      </c>
      <c r="C4664" t="s">
        <v>5277</v>
      </c>
      <c r="D4664">
        <v>1</v>
      </c>
      <c r="E4664">
        <v>535</v>
      </c>
      <c r="F4664">
        <v>5</v>
      </c>
      <c r="G4664">
        <v>8124</v>
      </c>
      <c r="H4664">
        <v>0.28872836491514098</v>
      </c>
      <c r="I4664">
        <v>0.92669970177713501</v>
      </c>
      <c r="J4664">
        <v>0.88074667915254901</v>
      </c>
      <c r="K4664" t="s">
        <v>23682</v>
      </c>
      <c r="L4664">
        <v>1</v>
      </c>
      <c r="M4664" t="s">
        <v>2729</v>
      </c>
      <c r="N4664">
        <v>0.2</v>
      </c>
      <c r="O4664">
        <v>1.8691588785046699E-3</v>
      </c>
    </row>
    <row r="4665" spans="1:15">
      <c r="A4665" t="s">
        <v>5276</v>
      </c>
      <c r="B4665" t="s">
        <v>23511</v>
      </c>
      <c r="C4665" t="s">
        <v>5277</v>
      </c>
      <c r="D4665">
        <v>4</v>
      </c>
      <c r="E4665">
        <v>6152</v>
      </c>
      <c r="F4665">
        <v>5</v>
      </c>
      <c r="G4665">
        <v>7804</v>
      </c>
      <c r="H4665">
        <v>0.71320711691885297</v>
      </c>
      <c r="I4665">
        <v>0.968912233598893</v>
      </c>
      <c r="J4665">
        <v>0.832812322140707</v>
      </c>
      <c r="K4665" t="s">
        <v>23963</v>
      </c>
      <c r="L4665">
        <v>4</v>
      </c>
      <c r="M4665" t="s">
        <v>2729</v>
      </c>
      <c r="N4665">
        <v>0.8</v>
      </c>
      <c r="O4665">
        <v>6.5019505851755496E-4</v>
      </c>
    </row>
    <row r="4666" spans="1:15">
      <c r="A4666" t="s">
        <v>5278</v>
      </c>
      <c r="B4666" t="s">
        <v>23518</v>
      </c>
      <c r="C4666" t="s">
        <v>5279</v>
      </c>
      <c r="D4666">
        <v>1</v>
      </c>
      <c r="E4666">
        <v>787</v>
      </c>
      <c r="F4666">
        <v>3</v>
      </c>
      <c r="G4666">
        <v>7393</v>
      </c>
      <c r="H4666">
        <v>0.28660084727541502</v>
      </c>
      <c r="I4666">
        <v>0.97863801257884697</v>
      </c>
      <c r="J4666">
        <v>0.94620131057153301</v>
      </c>
      <c r="K4666" t="s">
        <v>23961</v>
      </c>
      <c r="L4666">
        <v>1</v>
      </c>
      <c r="M4666" t="s">
        <v>2729</v>
      </c>
      <c r="N4666">
        <v>0.33333333333333298</v>
      </c>
      <c r="O4666">
        <v>1.27064803049555E-3</v>
      </c>
    </row>
    <row r="4667" spans="1:15">
      <c r="A4667" t="s">
        <v>5278</v>
      </c>
      <c r="B4667" t="s">
        <v>23511</v>
      </c>
      <c r="C4667" t="s">
        <v>5279</v>
      </c>
      <c r="D4667">
        <v>2</v>
      </c>
      <c r="E4667">
        <v>6152</v>
      </c>
      <c r="F4667">
        <v>3</v>
      </c>
      <c r="G4667">
        <v>7804</v>
      </c>
      <c r="H4667">
        <v>0.88457550560319997</v>
      </c>
      <c r="I4667">
        <v>1</v>
      </c>
      <c r="J4667">
        <v>0.85953329234717102</v>
      </c>
      <c r="K4667" t="s">
        <v>27100</v>
      </c>
      <c r="L4667">
        <v>2</v>
      </c>
      <c r="M4667" t="s">
        <v>2729</v>
      </c>
      <c r="N4667">
        <v>0.66666666666666696</v>
      </c>
      <c r="O4667">
        <v>3.2509752925877802E-4</v>
      </c>
    </row>
    <row r="4668" spans="1:15">
      <c r="A4668" t="s">
        <v>5280</v>
      </c>
      <c r="B4668" t="s">
        <v>23518</v>
      </c>
      <c r="C4668" t="s">
        <v>5281</v>
      </c>
      <c r="D4668">
        <v>2</v>
      </c>
      <c r="E4668">
        <v>787</v>
      </c>
      <c r="F4668">
        <v>36</v>
      </c>
      <c r="G4668">
        <v>7393</v>
      </c>
      <c r="H4668">
        <v>0.90857807761526899</v>
      </c>
      <c r="I4668">
        <v>1</v>
      </c>
      <c r="J4668">
        <v>0.966855260484069</v>
      </c>
      <c r="K4668" t="s">
        <v>27101</v>
      </c>
      <c r="L4668">
        <v>2</v>
      </c>
      <c r="M4668" t="s">
        <v>1463</v>
      </c>
      <c r="N4668">
        <v>5.5555555555555601E-2</v>
      </c>
      <c r="O4668">
        <v>2.5412960609911099E-3</v>
      </c>
    </row>
    <row r="4669" spans="1:15">
      <c r="A4669" t="s">
        <v>5280</v>
      </c>
      <c r="B4669" t="s">
        <v>23511</v>
      </c>
      <c r="C4669" t="s">
        <v>5281</v>
      </c>
      <c r="D4669">
        <v>32</v>
      </c>
      <c r="E4669">
        <v>6152</v>
      </c>
      <c r="F4669">
        <v>35</v>
      </c>
      <c r="G4669">
        <v>7804</v>
      </c>
      <c r="H4669">
        <v>4.3299083431879701E-2</v>
      </c>
      <c r="I4669">
        <v>0.24798107992254501</v>
      </c>
      <c r="J4669">
        <v>0.21314799406563201</v>
      </c>
      <c r="K4669" t="s">
        <v>27102</v>
      </c>
      <c r="L4669">
        <v>32</v>
      </c>
      <c r="M4669" t="s">
        <v>1463</v>
      </c>
      <c r="N4669">
        <v>0.91428571428571404</v>
      </c>
      <c r="O4669">
        <v>5.2015604681404396E-3</v>
      </c>
    </row>
    <row r="4670" spans="1:15">
      <c r="A4670" t="s">
        <v>5280</v>
      </c>
      <c r="B4670" t="s">
        <v>23513</v>
      </c>
      <c r="C4670" t="s">
        <v>5281</v>
      </c>
      <c r="D4670">
        <v>1</v>
      </c>
      <c r="E4670">
        <v>535</v>
      </c>
      <c r="F4670">
        <v>36</v>
      </c>
      <c r="G4670">
        <v>8124</v>
      </c>
      <c r="H4670">
        <v>0.91438585004341399</v>
      </c>
      <c r="I4670">
        <v>0.99999999999997702</v>
      </c>
      <c r="J4670">
        <v>0.95041217501583097</v>
      </c>
      <c r="K4670" t="s">
        <v>24525</v>
      </c>
      <c r="L4670">
        <v>1</v>
      </c>
      <c r="M4670" t="s">
        <v>1463</v>
      </c>
      <c r="N4670">
        <v>2.7777777777777801E-2</v>
      </c>
      <c r="O4670">
        <v>1.8691588785046699E-3</v>
      </c>
    </row>
    <row r="4671" spans="1:15">
      <c r="A4671" t="s">
        <v>5282</v>
      </c>
      <c r="B4671" t="s">
        <v>23511</v>
      </c>
      <c r="C4671" t="s">
        <v>5283</v>
      </c>
      <c r="D4671">
        <v>40</v>
      </c>
      <c r="E4671">
        <v>6152</v>
      </c>
      <c r="F4671">
        <v>45</v>
      </c>
      <c r="G4671">
        <v>7804</v>
      </c>
      <c r="H4671">
        <v>6.3252720477763799E-2</v>
      </c>
      <c r="I4671">
        <v>0.32248732941666702</v>
      </c>
      <c r="J4671">
        <v>0.277188595993755</v>
      </c>
      <c r="K4671" t="s">
        <v>27103</v>
      </c>
      <c r="L4671">
        <v>40</v>
      </c>
      <c r="M4671" t="s">
        <v>5133</v>
      </c>
      <c r="N4671">
        <v>0.88888888888888895</v>
      </c>
      <c r="O4671">
        <v>6.5019505851755498E-3</v>
      </c>
    </row>
    <row r="4672" spans="1:15">
      <c r="A4672" t="s">
        <v>5282</v>
      </c>
      <c r="B4672" t="s">
        <v>23518</v>
      </c>
      <c r="C4672" t="s">
        <v>5283</v>
      </c>
      <c r="D4672">
        <v>3</v>
      </c>
      <c r="E4672">
        <v>787</v>
      </c>
      <c r="F4672">
        <v>37</v>
      </c>
      <c r="G4672">
        <v>7393</v>
      </c>
      <c r="H4672">
        <v>0.76983073825577597</v>
      </c>
      <c r="I4672">
        <v>1</v>
      </c>
      <c r="J4672">
        <v>0.966855260484069</v>
      </c>
      <c r="K4672" t="s">
        <v>27104</v>
      </c>
      <c r="L4672">
        <v>3</v>
      </c>
      <c r="M4672" t="s">
        <v>5133</v>
      </c>
      <c r="N4672">
        <v>8.1081081081081099E-2</v>
      </c>
      <c r="O4672">
        <v>3.8119440914866601E-3</v>
      </c>
    </row>
    <row r="4673" spans="1:15">
      <c r="A4673" t="s">
        <v>5284</v>
      </c>
      <c r="B4673" t="s">
        <v>23511</v>
      </c>
      <c r="C4673" t="s">
        <v>5285</v>
      </c>
      <c r="D4673">
        <v>7</v>
      </c>
      <c r="E4673">
        <v>6152</v>
      </c>
      <c r="F4673">
        <v>7</v>
      </c>
      <c r="G4673">
        <v>7804</v>
      </c>
      <c r="H4673">
        <v>0.18905120292587699</v>
      </c>
      <c r="I4673">
        <v>0.631132279689813</v>
      </c>
      <c r="J4673">
        <v>0.54247920626835999</v>
      </c>
      <c r="K4673" t="s">
        <v>27105</v>
      </c>
      <c r="L4673">
        <v>7</v>
      </c>
      <c r="M4673" t="s">
        <v>2729</v>
      </c>
      <c r="N4673">
        <v>1</v>
      </c>
      <c r="O4673">
        <v>1.13784135240572E-3</v>
      </c>
    </row>
    <row r="4674" spans="1:15">
      <c r="A4674" t="s">
        <v>5286</v>
      </c>
      <c r="B4674" t="s">
        <v>23513</v>
      </c>
      <c r="C4674" t="s">
        <v>5287</v>
      </c>
      <c r="D4674">
        <v>11</v>
      </c>
      <c r="E4674">
        <v>535</v>
      </c>
      <c r="F4674">
        <v>332</v>
      </c>
      <c r="G4674">
        <v>8124</v>
      </c>
      <c r="H4674">
        <v>0.99739979339626506</v>
      </c>
      <c r="I4674">
        <v>0.99999999999997702</v>
      </c>
      <c r="J4674">
        <v>0.95041217501583097</v>
      </c>
      <c r="K4674" t="s">
        <v>27106</v>
      </c>
      <c r="L4674">
        <v>11</v>
      </c>
      <c r="M4674" t="s">
        <v>5133</v>
      </c>
      <c r="N4674">
        <v>3.3132530120481903E-2</v>
      </c>
      <c r="O4674">
        <v>2.0560747663551399E-2</v>
      </c>
    </row>
    <row r="4675" spans="1:15">
      <c r="A4675" t="s">
        <v>5286</v>
      </c>
      <c r="B4675" t="s">
        <v>23518</v>
      </c>
      <c r="C4675" t="s">
        <v>5287</v>
      </c>
      <c r="D4675">
        <v>15</v>
      </c>
      <c r="E4675">
        <v>787</v>
      </c>
      <c r="F4675">
        <v>274</v>
      </c>
      <c r="G4675">
        <v>7393</v>
      </c>
      <c r="H4675">
        <v>0.99924467424560504</v>
      </c>
      <c r="I4675">
        <v>1</v>
      </c>
      <c r="J4675">
        <v>0.966855260484069</v>
      </c>
      <c r="K4675" t="s">
        <v>27107</v>
      </c>
      <c r="L4675">
        <v>15</v>
      </c>
      <c r="M4675" t="s">
        <v>5133</v>
      </c>
      <c r="N4675">
        <v>5.47445255474453E-2</v>
      </c>
      <c r="O4675">
        <v>1.9059720457433298E-2</v>
      </c>
    </row>
    <row r="4676" spans="1:15">
      <c r="A4676" t="s">
        <v>5286</v>
      </c>
      <c r="B4676" t="s">
        <v>23511</v>
      </c>
      <c r="C4676" t="s">
        <v>5287</v>
      </c>
      <c r="D4676">
        <v>283</v>
      </c>
      <c r="E4676">
        <v>6152</v>
      </c>
      <c r="F4676">
        <v>318</v>
      </c>
      <c r="G4676">
        <v>7804</v>
      </c>
      <c r="H4676" s="34">
        <v>9.2512750851759895E-7</v>
      </c>
      <c r="I4676" s="34">
        <v>3.1624584449151897E-5</v>
      </c>
      <c r="J4676" s="34">
        <v>2.7182383190690701E-5</v>
      </c>
      <c r="K4676" t="s">
        <v>27108</v>
      </c>
      <c r="L4676">
        <v>283</v>
      </c>
      <c r="M4676" t="s">
        <v>5133</v>
      </c>
      <c r="N4676">
        <v>0.88993710691823902</v>
      </c>
      <c r="O4676">
        <v>4.6001300390117003E-2</v>
      </c>
    </row>
    <row r="4677" spans="1:15">
      <c r="A4677" t="s">
        <v>5288</v>
      </c>
      <c r="B4677" t="s">
        <v>23518</v>
      </c>
      <c r="C4677" t="s">
        <v>5289</v>
      </c>
      <c r="D4677">
        <v>6</v>
      </c>
      <c r="E4677">
        <v>787</v>
      </c>
      <c r="F4677">
        <v>131</v>
      </c>
      <c r="G4677">
        <v>7393</v>
      </c>
      <c r="H4677">
        <v>0.99618330089217</v>
      </c>
      <c r="I4677">
        <v>1</v>
      </c>
      <c r="J4677">
        <v>0.966855260484069</v>
      </c>
      <c r="K4677" t="s">
        <v>27109</v>
      </c>
      <c r="L4677">
        <v>6</v>
      </c>
      <c r="M4677" t="s">
        <v>5133</v>
      </c>
      <c r="N4677">
        <v>4.58015267175573E-2</v>
      </c>
      <c r="O4677">
        <v>7.6238881829733202E-3</v>
      </c>
    </row>
    <row r="4678" spans="1:15">
      <c r="A4678" t="s">
        <v>5288</v>
      </c>
      <c r="B4678" t="s">
        <v>23513</v>
      </c>
      <c r="C4678" t="s">
        <v>5289</v>
      </c>
      <c r="D4678">
        <v>4</v>
      </c>
      <c r="E4678">
        <v>535</v>
      </c>
      <c r="F4678">
        <v>121</v>
      </c>
      <c r="G4678">
        <v>8124</v>
      </c>
      <c r="H4678">
        <v>0.96245985833890901</v>
      </c>
      <c r="I4678">
        <v>0.99999999999997702</v>
      </c>
      <c r="J4678">
        <v>0.95041217501583097</v>
      </c>
      <c r="K4678" t="s">
        <v>27110</v>
      </c>
      <c r="L4678">
        <v>4</v>
      </c>
      <c r="M4678" t="s">
        <v>5133</v>
      </c>
      <c r="N4678">
        <v>3.3057851239669402E-2</v>
      </c>
      <c r="O4678">
        <v>7.4766355140186902E-3</v>
      </c>
    </row>
    <row r="4679" spans="1:15">
      <c r="A4679" t="s">
        <v>5288</v>
      </c>
      <c r="B4679" t="s">
        <v>23511</v>
      </c>
      <c r="C4679" t="s">
        <v>5289</v>
      </c>
      <c r="D4679">
        <v>120</v>
      </c>
      <c r="E4679">
        <v>6152</v>
      </c>
      <c r="F4679">
        <v>139</v>
      </c>
      <c r="G4679">
        <v>7804</v>
      </c>
      <c r="H4679">
        <v>1.5450816849588401E-2</v>
      </c>
      <c r="I4679">
        <v>0.11647265841056501</v>
      </c>
      <c r="J4679">
        <v>0.10011212755206</v>
      </c>
      <c r="K4679" t="s">
        <v>27111</v>
      </c>
      <c r="L4679">
        <v>120</v>
      </c>
      <c r="M4679" t="s">
        <v>5133</v>
      </c>
      <c r="N4679">
        <v>0.86330935251798602</v>
      </c>
      <c r="O4679">
        <v>1.9505851755526701E-2</v>
      </c>
    </row>
    <row r="4680" spans="1:15">
      <c r="A4680" t="s">
        <v>5290</v>
      </c>
      <c r="B4680" t="s">
        <v>23511</v>
      </c>
      <c r="C4680" t="s">
        <v>5291</v>
      </c>
      <c r="D4680">
        <v>143</v>
      </c>
      <c r="E4680">
        <v>6152</v>
      </c>
      <c r="F4680">
        <v>164</v>
      </c>
      <c r="G4680">
        <v>7804</v>
      </c>
      <c r="H4680">
        <v>3.7203849985953802E-3</v>
      </c>
      <c r="I4680">
        <v>3.8801328550153398E-2</v>
      </c>
      <c r="J4680">
        <v>3.3351033676157597E-2</v>
      </c>
      <c r="K4680" t="s">
        <v>27112</v>
      </c>
      <c r="L4680">
        <v>143</v>
      </c>
      <c r="M4680" t="s">
        <v>5133</v>
      </c>
      <c r="N4680">
        <v>0.87195121951219501</v>
      </c>
      <c r="O4680">
        <v>2.3244473342002601E-2</v>
      </c>
    </row>
    <row r="4681" spans="1:15">
      <c r="A4681" t="s">
        <v>5290</v>
      </c>
      <c r="B4681" t="s">
        <v>23513</v>
      </c>
      <c r="C4681" t="s">
        <v>5291</v>
      </c>
      <c r="D4681">
        <v>10</v>
      </c>
      <c r="E4681">
        <v>535</v>
      </c>
      <c r="F4681">
        <v>138</v>
      </c>
      <c r="G4681">
        <v>8124</v>
      </c>
      <c r="H4681">
        <v>0.42454337126291303</v>
      </c>
      <c r="I4681">
        <v>0.99999999999997702</v>
      </c>
      <c r="J4681">
        <v>0.95041217501583097</v>
      </c>
      <c r="K4681" t="s">
        <v>27113</v>
      </c>
      <c r="L4681">
        <v>10</v>
      </c>
      <c r="M4681" t="s">
        <v>5133</v>
      </c>
      <c r="N4681">
        <v>7.2463768115942004E-2</v>
      </c>
      <c r="O4681">
        <v>1.86915887850467E-2</v>
      </c>
    </row>
    <row r="4682" spans="1:15">
      <c r="A4682" t="s">
        <v>5290</v>
      </c>
      <c r="B4682" t="s">
        <v>23518</v>
      </c>
      <c r="C4682" t="s">
        <v>5291</v>
      </c>
      <c r="D4682">
        <v>4</v>
      </c>
      <c r="E4682">
        <v>787</v>
      </c>
      <c r="F4682">
        <v>140</v>
      </c>
      <c r="G4682">
        <v>7393</v>
      </c>
      <c r="H4682">
        <v>0.99988194793330498</v>
      </c>
      <c r="I4682">
        <v>1</v>
      </c>
      <c r="J4682">
        <v>0.966855260484069</v>
      </c>
      <c r="K4682" t="s">
        <v>27114</v>
      </c>
      <c r="L4682">
        <v>4</v>
      </c>
      <c r="M4682" t="s">
        <v>5133</v>
      </c>
      <c r="N4682">
        <v>2.8571428571428598E-2</v>
      </c>
      <c r="O4682">
        <v>5.0825921219822103E-3</v>
      </c>
    </row>
    <row r="4683" spans="1:15">
      <c r="A4683" t="s">
        <v>5292</v>
      </c>
      <c r="B4683" t="s">
        <v>23511</v>
      </c>
      <c r="C4683" t="s">
        <v>5293</v>
      </c>
      <c r="D4683">
        <v>27</v>
      </c>
      <c r="E4683">
        <v>6152</v>
      </c>
      <c r="F4683">
        <v>34</v>
      </c>
      <c r="G4683">
        <v>7804</v>
      </c>
      <c r="H4683">
        <v>0.56632238353489495</v>
      </c>
      <c r="I4683">
        <v>0.968912233598893</v>
      </c>
      <c r="J4683">
        <v>0.832812322140707</v>
      </c>
      <c r="K4683" t="s">
        <v>27115</v>
      </c>
      <c r="L4683">
        <v>27</v>
      </c>
      <c r="M4683" t="s">
        <v>5133</v>
      </c>
      <c r="N4683">
        <v>0.79411764705882304</v>
      </c>
      <c r="O4683">
        <v>4.3888166449934998E-3</v>
      </c>
    </row>
    <row r="4684" spans="1:15">
      <c r="A4684" t="s">
        <v>5292</v>
      </c>
      <c r="B4684" t="s">
        <v>23518</v>
      </c>
      <c r="C4684" t="s">
        <v>5293</v>
      </c>
      <c r="D4684">
        <v>3</v>
      </c>
      <c r="E4684">
        <v>787</v>
      </c>
      <c r="F4684">
        <v>33</v>
      </c>
      <c r="G4684">
        <v>7393</v>
      </c>
      <c r="H4684">
        <v>0.69777588881732999</v>
      </c>
      <c r="I4684">
        <v>1</v>
      </c>
      <c r="J4684">
        <v>0.966855260484069</v>
      </c>
      <c r="K4684" t="s">
        <v>27116</v>
      </c>
      <c r="L4684">
        <v>3</v>
      </c>
      <c r="M4684" t="s">
        <v>5133</v>
      </c>
      <c r="N4684">
        <v>9.0909090909090898E-2</v>
      </c>
      <c r="O4684">
        <v>3.8119440914866601E-3</v>
      </c>
    </row>
    <row r="4685" spans="1:15">
      <c r="A4685" t="s">
        <v>5292</v>
      </c>
      <c r="B4685" t="s">
        <v>23513</v>
      </c>
      <c r="C4685" t="s">
        <v>5293</v>
      </c>
      <c r="D4685">
        <v>3</v>
      </c>
      <c r="E4685">
        <v>535</v>
      </c>
      <c r="F4685">
        <v>34</v>
      </c>
      <c r="G4685">
        <v>8124</v>
      </c>
      <c r="H4685">
        <v>0.38995473376312401</v>
      </c>
      <c r="I4685">
        <v>0.99999999999997702</v>
      </c>
      <c r="J4685">
        <v>0.95041217501583097</v>
      </c>
      <c r="K4685" t="s">
        <v>27117</v>
      </c>
      <c r="L4685">
        <v>3</v>
      </c>
      <c r="M4685" t="s">
        <v>5133</v>
      </c>
      <c r="N4685">
        <v>8.8235294117647106E-2</v>
      </c>
      <c r="O4685">
        <v>5.60747663551402E-3</v>
      </c>
    </row>
    <row r="4686" spans="1:15">
      <c r="A4686" t="s">
        <v>5294</v>
      </c>
      <c r="B4686" t="s">
        <v>23513</v>
      </c>
      <c r="C4686" t="s">
        <v>5295</v>
      </c>
      <c r="D4686">
        <v>1</v>
      </c>
      <c r="E4686">
        <v>535</v>
      </c>
      <c r="F4686">
        <v>24</v>
      </c>
      <c r="G4686">
        <v>8124</v>
      </c>
      <c r="H4686">
        <v>0.80550470903677196</v>
      </c>
      <c r="I4686">
        <v>0.99999999999997702</v>
      </c>
      <c r="J4686">
        <v>0.95041217501583097</v>
      </c>
      <c r="K4686" t="s">
        <v>23646</v>
      </c>
      <c r="L4686">
        <v>1</v>
      </c>
      <c r="M4686" t="s">
        <v>2729</v>
      </c>
      <c r="N4686">
        <v>4.1666666666666699E-2</v>
      </c>
      <c r="O4686">
        <v>1.8691588785046699E-3</v>
      </c>
    </row>
    <row r="4687" spans="1:15">
      <c r="A4687" t="s">
        <v>5294</v>
      </c>
      <c r="B4687" t="s">
        <v>23518</v>
      </c>
      <c r="C4687" t="s">
        <v>5295</v>
      </c>
      <c r="D4687">
        <v>7</v>
      </c>
      <c r="E4687">
        <v>787</v>
      </c>
      <c r="F4687">
        <v>24</v>
      </c>
      <c r="G4687">
        <v>7393</v>
      </c>
      <c r="H4687">
        <v>1.0303462741273301E-2</v>
      </c>
      <c r="I4687">
        <v>0.24323860088996599</v>
      </c>
      <c r="J4687">
        <v>0.235176520823249</v>
      </c>
      <c r="K4687" t="s">
        <v>27118</v>
      </c>
      <c r="L4687">
        <v>7</v>
      </c>
      <c r="M4687" t="s">
        <v>2729</v>
      </c>
      <c r="N4687">
        <v>0.29166666666666702</v>
      </c>
      <c r="O4687">
        <v>8.8945362134688708E-3</v>
      </c>
    </row>
    <row r="4688" spans="1:15">
      <c r="A4688" t="s">
        <v>5294</v>
      </c>
      <c r="B4688" t="s">
        <v>23511</v>
      </c>
      <c r="C4688" t="s">
        <v>5295</v>
      </c>
      <c r="D4688">
        <v>16</v>
      </c>
      <c r="E4688">
        <v>6152</v>
      </c>
      <c r="F4688">
        <v>24</v>
      </c>
      <c r="G4688">
        <v>7804</v>
      </c>
      <c r="H4688">
        <v>0.95010726895554298</v>
      </c>
      <c r="I4688">
        <v>1</v>
      </c>
      <c r="J4688">
        <v>0.85953329234717102</v>
      </c>
      <c r="K4688" t="s">
        <v>27119</v>
      </c>
      <c r="L4688">
        <v>16</v>
      </c>
      <c r="M4688" t="s">
        <v>2729</v>
      </c>
      <c r="N4688">
        <v>0.66666666666666696</v>
      </c>
      <c r="O4688">
        <v>2.6007802340702198E-3</v>
      </c>
    </row>
    <row r="4689" spans="1:15">
      <c r="A4689" t="s">
        <v>5296</v>
      </c>
      <c r="B4689" t="s">
        <v>23518</v>
      </c>
      <c r="C4689" t="s">
        <v>5297</v>
      </c>
      <c r="D4689">
        <v>5</v>
      </c>
      <c r="E4689">
        <v>787</v>
      </c>
      <c r="F4689">
        <v>120</v>
      </c>
      <c r="G4689">
        <v>7393</v>
      </c>
      <c r="H4689">
        <v>0.99710971152710604</v>
      </c>
      <c r="I4689">
        <v>1</v>
      </c>
      <c r="J4689">
        <v>0.966855260484069</v>
      </c>
      <c r="K4689" t="s">
        <v>25187</v>
      </c>
      <c r="L4689">
        <v>5</v>
      </c>
      <c r="M4689" t="s">
        <v>1463</v>
      </c>
      <c r="N4689">
        <v>4.1666666666666699E-2</v>
      </c>
      <c r="O4689">
        <v>6.35324015247776E-3</v>
      </c>
    </row>
    <row r="4690" spans="1:15">
      <c r="A4690" t="s">
        <v>5296</v>
      </c>
      <c r="B4690" t="s">
        <v>23513</v>
      </c>
      <c r="C4690" t="s">
        <v>5297</v>
      </c>
      <c r="D4690">
        <v>17</v>
      </c>
      <c r="E4690">
        <v>535</v>
      </c>
      <c r="F4690">
        <v>153</v>
      </c>
      <c r="G4690">
        <v>8124</v>
      </c>
      <c r="H4690">
        <v>2.3168431315905999E-2</v>
      </c>
      <c r="I4690">
        <v>0.31286866571479199</v>
      </c>
      <c r="J4690">
        <v>0.29735418907630301</v>
      </c>
      <c r="K4690" t="s">
        <v>27120</v>
      </c>
      <c r="L4690">
        <v>17</v>
      </c>
      <c r="M4690" t="s">
        <v>1463</v>
      </c>
      <c r="N4690">
        <v>0.11111111111111099</v>
      </c>
      <c r="O4690">
        <v>3.1775700934579397E-2</v>
      </c>
    </row>
    <row r="4691" spans="1:15">
      <c r="A4691" t="s">
        <v>5296</v>
      </c>
      <c r="B4691" t="s">
        <v>23511</v>
      </c>
      <c r="C4691" t="s">
        <v>5297</v>
      </c>
      <c r="D4691">
        <v>132</v>
      </c>
      <c r="E4691">
        <v>6152</v>
      </c>
      <c r="F4691">
        <v>153</v>
      </c>
      <c r="G4691">
        <v>7804</v>
      </c>
      <c r="H4691">
        <v>1.18937113488708E-2</v>
      </c>
      <c r="I4691">
        <v>9.5430797253164404E-2</v>
      </c>
      <c r="J4691">
        <v>8.2025947354327805E-2</v>
      </c>
      <c r="K4691" t="s">
        <v>27121</v>
      </c>
      <c r="L4691">
        <v>132</v>
      </c>
      <c r="M4691" t="s">
        <v>1463</v>
      </c>
      <c r="N4691">
        <v>0.86274509803921595</v>
      </c>
      <c r="O4691">
        <v>2.1456436931079299E-2</v>
      </c>
    </row>
    <row r="4692" spans="1:15">
      <c r="A4692" t="s">
        <v>5298</v>
      </c>
      <c r="B4692" t="s">
        <v>23513</v>
      </c>
      <c r="C4692" t="s">
        <v>5299</v>
      </c>
      <c r="D4692">
        <v>1</v>
      </c>
      <c r="E4692">
        <v>535</v>
      </c>
      <c r="F4692">
        <v>2</v>
      </c>
      <c r="G4692">
        <v>8124</v>
      </c>
      <c r="H4692">
        <v>0.12737930779067499</v>
      </c>
      <c r="I4692">
        <v>0.64703075560747003</v>
      </c>
      <c r="J4692">
        <v>0.614945907739046</v>
      </c>
      <c r="K4692" t="s">
        <v>25472</v>
      </c>
      <c r="L4692">
        <v>1</v>
      </c>
      <c r="M4692" t="s">
        <v>2729</v>
      </c>
      <c r="N4692">
        <v>0.5</v>
      </c>
      <c r="O4692">
        <v>1.8691588785046699E-3</v>
      </c>
    </row>
    <row r="4693" spans="1:15">
      <c r="A4693" t="s">
        <v>5298</v>
      </c>
      <c r="B4693" t="s">
        <v>23511</v>
      </c>
      <c r="C4693" t="s">
        <v>5299</v>
      </c>
      <c r="D4693">
        <v>1</v>
      </c>
      <c r="E4693">
        <v>6152</v>
      </c>
      <c r="F4693">
        <v>2</v>
      </c>
      <c r="G4693">
        <v>7804</v>
      </c>
      <c r="H4693">
        <v>0.95521029019776005</v>
      </c>
      <c r="I4693">
        <v>1</v>
      </c>
      <c r="J4693">
        <v>0.85953329234717102</v>
      </c>
      <c r="K4693" t="s">
        <v>27122</v>
      </c>
      <c r="L4693">
        <v>1</v>
      </c>
      <c r="M4693" t="s">
        <v>2729</v>
      </c>
      <c r="N4693">
        <v>0.5</v>
      </c>
      <c r="O4693">
        <v>1.6254876462938901E-4</v>
      </c>
    </row>
    <row r="4694" spans="1:15">
      <c r="A4694" t="s">
        <v>5300</v>
      </c>
      <c r="B4694" t="s">
        <v>23511</v>
      </c>
      <c r="C4694" t="s">
        <v>5301</v>
      </c>
      <c r="D4694">
        <v>8</v>
      </c>
      <c r="E4694">
        <v>6152</v>
      </c>
      <c r="F4694">
        <v>9</v>
      </c>
      <c r="G4694">
        <v>7804</v>
      </c>
      <c r="H4694">
        <v>0.40157748897504503</v>
      </c>
      <c r="I4694">
        <v>0.91525479399875698</v>
      </c>
      <c r="J4694">
        <v>0.78669196642228301</v>
      </c>
      <c r="K4694" t="s">
        <v>27123</v>
      </c>
      <c r="L4694">
        <v>8</v>
      </c>
      <c r="M4694" t="s">
        <v>5133</v>
      </c>
      <c r="N4694">
        <v>0.88888888888888895</v>
      </c>
      <c r="O4694">
        <v>1.3003901170351099E-3</v>
      </c>
    </row>
    <row r="4695" spans="1:15">
      <c r="A4695" t="s">
        <v>5302</v>
      </c>
      <c r="B4695" t="s">
        <v>23511</v>
      </c>
      <c r="C4695" t="s">
        <v>5303</v>
      </c>
      <c r="D4695">
        <v>6</v>
      </c>
      <c r="E4695">
        <v>6152</v>
      </c>
      <c r="F4695">
        <v>6</v>
      </c>
      <c r="G4695">
        <v>7804</v>
      </c>
      <c r="H4695">
        <v>0.23986678822258201</v>
      </c>
      <c r="I4695">
        <v>0.71382528017432401</v>
      </c>
      <c r="J4695">
        <v>0.61355659322887801</v>
      </c>
      <c r="K4695" t="s">
        <v>27124</v>
      </c>
      <c r="L4695">
        <v>6</v>
      </c>
      <c r="M4695" t="s">
        <v>5133</v>
      </c>
      <c r="N4695">
        <v>1</v>
      </c>
      <c r="O4695">
        <v>9.7529258777633303E-4</v>
      </c>
    </row>
    <row r="4696" spans="1:15">
      <c r="A4696" t="s">
        <v>5304</v>
      </c>
      <c r="B4696" t="s">
        <v>23511</v>
      </c>
      <c r="C4696" t="s">
        <v>5305</v>
      </c>
      <c r="D4696">
        <v>49</v>
      </c>
      <c r="E4696">
        <v>6152</v>
      </c>
      <c r="F4696">
        <v>55</v>
      </c>
      <c r="G4696">
        <v>7804</v>
      </c>
      <c r="H4696">
        <v>3.7256660880248003E-2</v>
      </c>
      <c r="I4696">
        <v>0.21924197630964801</v>
      </c>
      <c r="J4696">
        <v>0.18844577771813201</v>
      </c>
      <c r="K4696" t="s">
        <v>27125</v>
      </c>
      <c r="L4696">
        <v>49</v>
      </c>
      <c r="M4696" t="s">
        <v>5133</v>
      </c>
      <c r="N4696">
        <v>0.89090909090909098</v>
      </c>
      <c r="O4696">
        <v>7.9648894668400503E-3</v>
      </c>
    </row>
    <row r="4697" spans="1:15">
      <c r="A4697" t="s">
        <v>5304</v>
      </c>
      <c r="B4697" t="s">
        <v>23513</v>
      </c>
      <c r="C4697" t="s">
        <v>5305</v>
      </c>
      <c r="D4697">
        <v>2</v>
      </c>
      <c r="E4697">
        <v>535</v>
      </c>
      <c r="F4697">
        <v>55</v>
      </c>
      <c r="G4697">
        <v>8124</v>
      </c>
      <c r="H4697">
        <v>0.88575654288720795</v>
      </c>
      <c r="I4697">
        <v>0.99999999999997702</v>
      </c>
      <c r="J4697">
        <v>0.95041217501583097</v>
      </c>
      <c r="K4697" t="s">
        <v>27126</v>
      </c>
      <c r="L4697">
        <v>2</v>
      </c>
      <c r="M4697" t="s">
        <v>5133</v>
      </c>
      <c r="N4697">
        <v>3.6363636363636397E-2</v>
      </c>
      <c r="O4697">
        <v>3.7383177570093499E-3</v>
      </c>
    </row>
    <row r="4698" spans="1:15">
      <c r="A4698" t="s">
        <v>5306</v>
      </c>
      <c r="B4698" t="s">
        <v>23511</v>
      </c>
      <c r="C4698" t="s">
        <v>5307</v>
      </c>
      <c r="D4698">
        <v>8</v>
      </c>
      <c r="E4698">
        <v>6152</v>
      </c>
      <c r="F4698">
        <v>8</v>
      </c>
      <c r="G4698">
        <v>7804</v>
      </c>
      <c r="H4698">
        <v>0.148995721685201</v>
      </c>
      <c r="I4698">
        <v>0.54611425167193095</v>
      </c>
      <c r="J4698">
        <v>0.46940338073728599</v>
      </c>
      <c r="K4698" t="s">
        <v>24095</v>
      </c>
      <c r="L4698">
        <v>8</v>
      </c>
      <c r="M4698" t="s">
        <v>1463</v>
      </c>
      <c r="N4698">
        <v>1</v>
      </c>
      <c r="O4698">
        <v>1.3003901170351099E-3</v>
      </c>
    </row>
    <row r="4699" spans="1:15">
      <c r="A4699" t="s">
        <v>5308</v>
      </c>
      <c r="B4699" t="s">
        <v>23513</v>
      </c>
      <c r="C4699" t="s">
        <v>5309</v>
      </c>
      <c r="D4699">
        <v>1</v>
      </c>
      <c r="E4699">
        <v>535</v>
      </c>
      <c r="F4699">
        <v>2</v>
      </c>
      <c r="G4699">
        <v>8124</v>
      </c>
      <c r="H4699">
        <v>0.12737930779067499</v>
      </c>
      <c r="I4699">
        <v>0.64703075560747003</v>
      </c>
      <c r="J4699">
        <v>0.614945907739046</v>
      </c>
      <c r="K4699" t="s">
        <v>24583</v>
      </c>
      <c r="L4699">
        <v>1</v>
      </c>
      <c r="M4699" t="s">
        <v>5133</v>
      </c>
      <c r="N4699">
        <v>0.5</v>
      </c>
      <c r="O4699">
        <v>1.8691588785046699E-3</v>
      </c>
    </row>
    <row r="4700" spans="1:15">
      <c r="A4700" t="s">
        <v>5308</v>
      </c>
      <c r="B4700" t="s">
        <v>23511</v>
      </c>
      <c r="C4700" t="s">
        <v>5309</v>
      </c>
      <c r="D4700">
        <v>2</v>
      </c>
      <c r="E4700">
        <v>6152</v>
      </c>
      <c r="F4700">
        <v>3</v>
      </c>
      <c r="G4700">
        <v>7804</v>
      </c>
      <c r="H4700">
        <v>0.88457550560319997</v>
      </c>
      <c r="I4700">
        <v>1</v>
      </c>
      <c r="J4700">
        <v>0.85953329234717102</v>
      </c>
      <c r="K4700" t="s">
        <v>27058</v>
      </c>
      <c r="L4700">
        <v>2</v>
      </c>
      <c r="M4700" t="s">
        <v>5133</v>
      </c>
      <c r="N4700">
        <v>0.66666666666666696</v>
      </c>
      <c r="O4700">
        <v>3.2509752925877802E-4</v>
      </c>
    </row>
    <row r="4701" spans="1:15">
      <c r="A4701" t="s">
        <v>5310</v>
      </c>
      <c r="B4701" t="s">
        <v>23518</v>
      </c>
      <c r="C4701" t="s">
        <v>5311</v>
      </c>
      <c r="D4701">
        <v>1</v>
      </c>
      <c r="E4701">
        <v>787</v>
      </c>
      <c r="F4701">
        <v>6</v>
      </c>
      <c r="G4701">
        <v>7393</v>
      </c>
      <c r="H4701">
        <v>0.49113550780958298</v>
      </c>
      <c r="I4701">
        <v>1</v>
      </c>
      <c r="J4701">
        <v>0.966855260484069</v>
      </c>
      <c r="K4701" t="s">
        <v>24789</v>
      </c>
      <c r="L4701">
        <v>1</v>
      </c>
      <c r="M4701" t="s">
        <v>1463</v>
      </c>
      <c r="N4701">
        <v>0.16666666666666699</v>
      </c>
      <c r="O4701">
        <v>1.27064803049555E-3</v>
      </c>
    </row>
    <row r="4702" spans="1:15">
      <c r="A4702" t="s">
        <v>5310</v>
      </c>
      <c r="B4702" t="s">
        <v>23513</v>
      </c>
      <c r="C4702" t="s">
        <v>5311</v>
      </c>
      <c r="D4702">
        <v>1</v>
      </c>
      <c r="E4702">
        <v>535</v>
      </c>
      <c r="F4702">
        <v>6</v>
      </c>
      <c r="G4702">
        <v>8124</v>
      </c>
      <c r="H4702">
        <v>0.33559747746230201</v>
      </c>
      <c r="I4702">
        <v>0.97804040131218795</v>
      </c>
      <c r="J4702">
        <v>0.92954150506449396</v>
      </c>
      <c r="K4702" t="s">
        <v>24536</v>
      </c>
      <c r="L4702">
        <v>1</v>
      </c>
      <c r="M4702" t="s">
        <v>1463</v>
      </c>
      <c r="N4702">
        <v>0.16666666666666699</v>
      </c>
      <c r="O4702">
        <v>1.8691588785046699E-3</v>
      </c>
    </row>
    <row r="4703" spans="1:15">
      <c r="A4703" t="s">
        <v>5310</v>
      </c>
      <c r="B4703" t="s">
        <v>23511</v>
      </c>
      <c r="C4703" t="s">
        <v>5311</v>
      </c>
      <c r="D4703">
        <v>2</v>
      </c>
      <c r="E4703">
        <v>6152</v>
      </c>
      <c r="F4703">
        <v>6</v>
      </c>
      <c r="G4703">
        <v>7804</v>
      </c>
      <c r="H4703">
        <v>0.99790841233866701</v>
      </c>
      <c r="I4703">
        <v>1</v>
      </c>
      <c r="J4703">
        <v>0.85953329234717102</v>
      </c>
      <c r="K4703" t="s">
        <v>25691</v>
      </c>
      <c r="L4703">
        <v>2</v>
      </c>
      <c r="M4703" t="s">
        <v>1463</v>
      </c>
      <c r="N4703">
        <v>0.33333333333333298</v>
      </c>
      <c r="O4703">
        <v>3.2509752925877802E-4</v>
      </c>
    </row>
    <row r="4704" spans="1:15">
      <c r="A4704" t="s">
        <v>5312</v>
      </c>
      <c r="B4704" t="s">
        <v>23518</v>
      </c>
      <c r="C4704" t="s">
        <v>5313</v>
      </c>
      <c r="D4704">
        <v>1</v>
      </c>
      <c r="E4704">
        <v>787</v>
      </c>
      <c r="F4704">
        <v>4</v>
      </c>
      <c r="G4704">
        <v>7393</v>
      </c>
      <c r="H4704">
        <v>0.362574478289521</v>
      </c>
      <c r="I4704">
        <v>1</v>
      </c>
      <c r="J4704">
        <v>0.966855260484069</v>
      </c>
      <c r="K4704" t="s">
        <v>24789</v>
      </c>
      <c r="L4704">
        <v>1</v>
      </c>
      <c r="M4704" t="s">
        <v>1463</v>
      </c>
      <c r="N4704">
        <v>0.25</v>
      </c>
      <c r="O4704">
        <v>1.27064803049555E-3</v>
      </c>
    </row>
    <row r="4705" spans="1:15">
      <c r="A4705" t="s">
        <v>5312</v>
      </c>
      <c r="B4705" t="s">
        <v>23511</v>
      </c>
      <c r="C4705" t="s">
        <v>5313</v>
      </c>
      <c r="D4705">
        <v>2</v>
      </c>
      <c r="E4705">
        <v>6152</v>
      </c>
      <c r="F4705">
        <v>5</v>
      </c>
      <c r="G4705">
        <v>7804</v>
      </c>
      <c r="H4705">
        <v>0.99168074853091603</v>
      </c>
      <c r="I4705">
        <v>1</v>
      </c>
      <c r="J4705">
        <v>0.85953329234717102</v>
      </c>
      <c r="K4705" t="s">
        <v>27127</v>
      </c>
      <c r="L4705">
        <v>2</v>
      </c>
      <c r="M4705" t="s">
        <v>1463</v>
      </c>
      <c r="N4705">
        <v>0.4</v>
      </c>
      <c r="O4705">
        <v>3.2509752925877802E-4</v>
      </c>
    </row>
    <row r="4706" spans="1:15">
      <c r="A4706" t="s">
        <v>5314</v>
      </c>
      <c r="B4706" t="s">
        <v>23513</v>
      </c>
      <c r="C4706" t="s">
        <v>5315</v>
      </c>
      <c r="D4706">
        <v>9</v>
      </c>
      <c r="E4706">
        <v>535</v>
      </c>
      <c r="F4706">
        <v>91</v>
      </c>
      <c r="G4706">
        <v>8124</v>
      </c>
      <c r="H4706">
        <v>0.14366406041600099</v>
      </c>
      <c r="I4706">
        <v>0.68244467562008204</v>
      </c>
      <c r="J4706">
        <v>0.64860372848407</v>
      </c>
      <c r="K4706" t="s">
        <v>27128</v>
      </c>
      <c r="L4706">
        <v>9</v>
      </c>
      <c r="M4706" t="s">
        <v>5133</v>
      </c>
      <c r="N4706">
        <v>9.8901098901098897E-2</v>
      </c>
      <c r="O4706">
        <v>1.6822429906542102E-2</v>
      </c>
    </row>
    <row r="4707" spans="1:15">
      <c r="A4707" t="s">
        <v>5314</v>
      </c>
      <c r="B4707" t="s">
        <v>23518</v>
      </c>
      <c r="C4707" t="s">
        <v>5315</v>
      </c>
      <c r="D4707">
        <v>4</v>
      </c>
      <c r="E4707">
        <v>787</v>
      </c>
      <c r="F4707">
        <v>79</v>
      </c>
      <c r="G4707">
        <v>7393</v>
      </c>
      <c r="H4707">
        <v>0.974729260171598</v>
      </c>
      <c r="I4707">
        <v>1</v>
      </c>
      <c r="J4707">
        <v>0.966855260484069</v>
      </c>
      <c r="K4707" t="s">
        <v>27129</v>
      </c>
      <c r="L4707">
        <v>4</v>
      </c>
      <c r="M4707" t="s">
        <v>5133</v>
      </c>
      <c r="N4707">
        <v>5.0632911392405097E-2</v>
      </c>
      <c r="O4707">
        <v>5.0825921219822103E-3</v>
      </c>
    </row>
    <row r="4708" spans="1:15">
      <c r="A4708" t="s">
        <v>5314</v>
      </c>
      <c r="B4708" t="s">
        <v>23511</v>
      </c>
      <c r="C4708" t="s">
        <v>5315</v>
      </c>
      <c r="D4708">
        <v>79</v>
      </c>
      <c r="E4708">
        <v>6152</v>
      </c>
      <c r="F4708">
        <v>92</v>
      </c>
      <c r="G4708">
        <v>7804</v>
      </c>
      <c r="H4708">
        <v>5.7743919336134798E-2</v>
      </c>
      <c r="I4708">
        <v>0.30015252685546301</v>
      </c>
      <c r="J4708">
        <v>0.25799108961439898</v>
      </c>
      <c r="K4708" t="s">
        <v>27130</v>
      </c>
      <c r="L4708">
        <v>79</v>
      </c>
      <c r="M4708" t="s">
        <v>5133</v>
      </c>
      <c r="N4708">
        <v>0.85869565217391297</v>
      </c>
      <c r="O4708">
        <v>1.28413524057217E-2</v>
      </c>
    </row>
    <row r="4709" spans="1:15">
      <c r="A4709" t="s">
        <v>5316</v>
      </c>
      <c r="B4709" t="s">
        <v>23511</v>
      </c>
      <c r="C4709" t="s">
        <v>5317</v>
      </c>
      <c r="D4709">
        <v>9</v>
      </c>
      <c r="E4709">
        <v>6152</v>
      </c>
      <c r="F4709">
        <v>13</v>
      </c>
      <c r="G4709">
        <v>7804</v>
      </c>
      <c r="H4709">
        <v>0.87969115300460798</v>
      </c>
      <c r="I4709">
        <v>1</v>
      </c>
      <c r="J4709">
        <v>0.85953329234717102</v>
      </c>
      <c r="K4709" t="s">
        <v>27131</v>
      </c>
      <c r="L4709">
        <v>9</v>
      </c>
      <c r="M4709" t="s">
        <v>5133</v>
      </c>
      <c r="N4709">
        <v>0.69230769230769196</v>
      </c>
      <c r="O4709">
        <v>1.4629388816645001E-3</v>
      </c>
    </row>
    <row r="4710" spans="1:15">
      <c r="A4710" t="s">
        <v>5316</v>
      </c>
      <c r="B4710" t="s">
        <v>23513</v>
      </c>
      <c r="C4710" t="s">
        <v>5317</v>
      </c>
      <c r="D4710">
        <v>3</v>
      </c>
      <c r="E4710">
        <v>535</v>
      </c>
      <c r="F4710">
        <v>17</v>
      </c>
      <c r="G4710">
        <v>8124</v>
      </c>
      <c r="H4710">
        <v>9.7011470052354901E-2</v>
      </c>
      <c r="I4710">
        <v>0.59118590413696503</v>
      </c>
      <c r="J4710">
        <v>0.56187028098952596</v>
      </c>
      <c r="K4710" t="s">
        <v>27132</v>
      </c>
      <c r="L4710">
        <v>3</v>
      </c>
      <c r="M4710" t="s">
        <v>5133</v>
      </c>
      <c r="N4710">
        <v>0.17647058823529399</v>
      </c>
      <c r="O4710">
        <v>5.60747663551402E-3</v>
      </c>
    </row>
    <row r="4711" spans="1:15">
      <c r="A4711" t="s">
        <v>5316</v>
      </c>
      <c r="B4711" t="s">
        <v>23518</v>
      </c>
      <c r="C4711" t="s">
        <v>5317</v>
      </c>
      <c r="D4711">
        <v>1</v>
      </c>
      <c r="E4711">
        <v>787</v>
      </c>
      <c r="F4711">
        <v>11</v>
      </c>
      <c r="G4711">
        <v>7393</v>
      </c>
      <c r="H4711">
        <v>0.71032488019926399</v>
      </c>
      <c r="I4711">
        <v>1</v>
      </c>
      <c r="J4711">
        <v>0.966855260484069</v>
      </c>
      <c r="K4711" t="s">
        <v>24747</v>
      </c>
      <c r="L4711">
        <v>1</v>
      </c>
      <c r="M4711" t="s">
        <v>5133</v>
      </c>
      <c r="N4711">
        <v>9.0909090909090898E-2</v>
      </c>
      <c r="O4711">
        <v>1.27064803049555E-3</v>
      </c>
    </row>
    <row r="4712" spans="1:15">
      <c r="A4712" t="s">
        <v>5318</v>
      </c>
      <c r="B4712" t="s">
        <v>23511</v>
      </c>
      <c r="C4712" t="s">
        <v>5319</v>
      </c>
      <c r="D4712">
        <v>26</v>
      </c>
      <c r="E4712">
        <v>6152</v>
      </c>
      <c r="F4712">
        <v>28</v>
      </c>
      <c r="G4712">
        <v>7804</v>
      </c>
      <c r="H4712">
        <v>4.5557465162545399E-2</v>
      </c>
      <c r="I4712">
        <v>0.25239912466249798</v>
      </c>
      <c r="J4712">
        <v>0.21694545060670101</v>
      </c>
      <c r="K4712" t="s">
        <v>27133</v>
      </c>
      <c r="L4712">
        <v>26</v>
      </c>
      <c r="M4712" t="s">
        <v>5133</v>
      </c>
      <c r="N4712">
        <v>0.92857142857142905</v>
      </c>
      <c r="O4712">
        <v>4.2262678803641103E-3</v>
      </c>
    </row>
    <row r="4713" spans="1:15">
      <c r="A4713" t="s">
        <v>5318</v>
      </c>
      <c r="B4713" t="s">
        <v>23513</v>
      </c>
      <c r="C4713" t="s">
        <v>5319</v>
      </c>
      <c r="D4713">
        <v>3</v>
      </c>
      <c r="E4713">
        <v>535</v>
      </c>
      <c r="F4713">
        <v>33</v>
      </c>
      <c r="G4713">
        <v>8124</v>
      </c>
      <c r="H4713">
        <v>0.37166592711773799</v>
      </c>
      <c r="I4713">
        <v>0.99999999999997702</v>
      </c>
      <c r="J4713">
        <v>0.95041217501583097</v>
      </c>
      <c r="K4713" t="s">
        <v>26030</v>
      </c>
      <c r="L4713">
        <v>3</v>
      </c>
      <c r="M4713" t="s">
        <v>5133</v>
      </c>
      <c r="N4713">
        <v>9.0909090909090898E-2</v>
      </c>
      <c r="O4713">
        <v>5.60747663551402E-3</v>
      </c>
    </row>
    <row r="4714" spans="1:15">
      <c r="A4714" t="s">
        <v>5320</v>
      </c>
      <c r="B4714" t="s">
        <v>23511</v>
      </c>
      <c r="C4714" t="s">
        <v>5321</v>
      </c>
      <c r="D4714">
        <v>7</v>
      </c>
      <c r="E4714">
        <v>6152</v>
      </c>
      <c r="F4714">
        <v>7</v>
      </c>
      <c r="G4714">
        <v>7804</v>
      </c>
      <c r="H4714">
        <v>0.18905120292587699</v>
      </c>
      <c r="I4714">
        <v>0.631132279689813</v>
      </c>
      <c r="J4714">
        <v>0.54247920626835999</v>
      </c>
      <c r="K4714" t="s">
        <v>27134</v>
      </c>
      <c r="L4714">
        <v>7</v>
      </c>
      <c r="M4714" t="s">
        <v>1463</v>
      </c>
      <c r="N4714">
        <v>1</v>
      </c>
      <c r="O4714">
        <v>1.13784135240572E-3</v>
      </c>
    </row>
    <row r="4715" spans="1:15">
      <c r="A4715" t="s">
        <v>5322</v>
      </c>
      <c r="B4715" t="s">
        <v>23511</v>
      </c>
      <c r="C4715" t="s">
        <v>5323</v>
      </c>
      <c r="D4715">
        <v>6</v>
      </c>
      <c r="E4715">
        <v>6152</v>
      </c>
      <c r="F4715">
        <v>7</v>
      </c>
      <c r="G4715">
        <v>7804</v>
      </c>
      <c r="H4715">
        <v>0.54476030000281095</v>
      </c>
      <c r="I4715">
        <v>0.968912233598893</v>
      </c>
      <c r="J4715">
        <v>0.832812322140707</v>
      </c>
      <c r="K4715" t="s">
        <v>27135</v>
      </c>
      <c r="L4715">
        <v>6</v>
      </c>
      <c r="M4715" t="s">
        <v>5133</v>
      </c>
      <c r="N4715">
        <v>0.85714285714285698</v>
      </c>
      <c r="O4715">
        <v>9.7529258777633303E-4</v>
      </c>
    </row>
    <row r="4716" spans="1:15">
      <c r="A4716" t="s">
        <v>5322</v>
      </c>
      <c r="B4716" t="s">
        <v>23518</v>
      </c>
      <c r="C4716" t="s">
        <v>5323</v>
      </c>
      <c r="D4716">
        <v>1</v>
      </c>
      <c r="E4716">
        <v>787</v>
      </c>
      <c r="F4716">
        <v>7</v>
      </c>
      <c r="G4716">
        <v>7393</v>
      </c>
      <c r="H4716">
        <v>0.54534917443390396</v>
      </c>
      <c r="I4716">
        <v>1</v>
      </c>
      <c r="J4716">
        <v>0.966855260484069</v>
      </c>
      <c r="K4716" t="s">
        <v>27136</v>
      </c>
      <c r="L4716">
        <v>1</v>
      </c>
      <c r="M4716" t="s">
        <v>5133</v>
      </c>
      <c r="N4716">
        <v>0.14285714285714299</v>
      </c>
      <c r="O4716">
        <v>1.27064803049555E-3</v>
      </c>
    </row>
    <row r="4717" spans="1:15">
      <c r="A4717" t="s">
        <v>5324</v>
      </c>
      <c r="B4717" t="s">
        <v>23511</v>
      </c>
      <c r="C4717" t="s">
        <v>5325</v>
      </c>
      <c r="D4717">
        <v>13</v>
      </c>
      <c r="E4717">
        <v>6152</v>
      </c>
      <c r="F4717">
        <v>14</v>
      </c>
      <c r="G4717">
        <v>7804</v>
      </c>
      <c r="H4717">
        <v>0.17010059500559399</v>
      </c>
      <c r="I4717">
        <v>0.60434513093831699</v>
      </c>
      <c r="J4717">
        <v>0.51945476010939395</v>
      </c>
      <c r="K4717" t="s">
        <v>24419</v>
      </c>
      <c r="L4717">
        <v>13</v>
      </c>
      <c r="M4717" t="s">
        <v>2729</v>
      </c>
      <c r="N4717">
        <v>0.92857142857142905</v>
      </c>
      <c r="O4717">
        <v>2.1131339401820499E-3</v>
      </c>
    </row>
    <row r="4718" spans="1:15">
      <c r="A4718" t="s">
        <v>5326</v>
      </c>
      <c r="B4718" t="s">
        <v>23518</v>
      </c>
      <c r="C4718" t="s">
        <v>5327</v>
      </c>
      <c r="D4718">
        <v>10</v>
      </c>
      <c r="E4718">
        <v>787</v>
      </c>
      <c r="F4718">
        <v>92</v>
      </c>
      <c r="G4718">
        <v>7393</v>
      </c>
      <c r="H4718">
        <v>0.52229350325803603</v>
      </c>
      <c r="I4718">
        <v>1</v>
      </c>
      <c r="J4718">
        <v>0.966855260484069</v>
      </c>
      <c r="K4718" t="s">
        <v>27137</v>
      </c>
      <c r="L4718">
        <v>10</v>
      </c>
      <c r="M4718" t="s">
        <v>5133</v>
      </c>
      <c r="N4718">
        <v>0.108695652173913</v>
      </c>
      <c r="O4718">
        <v>1.2706480304955499E-2</v>
      </c>
    </row>
    <row r="4719" spans="1:15">
      <c r="A4719" t="s">
        <v>5326</v>
      </c>
      <c r="B4719" t="s">
        <v>23513</v>
      </c>
      <c r="C4719" t="s">
        <v>5327</v>
      </c>
      <c r="D4719">
        <v>5</v>
      </c>
      <c r="E4719">
        <v>535</v>
      </c>
      <c r="F4719">
        <v>100</v>
      </c>
      <c r="G4719">
        <v>8124</v>
      </c>
      <c r="H4719">
        <v>0.79690589908133702</v>
      </c>
      <c r="I4719">
        <v>0.99999999999997702</v>
      </c>
      <c r="J4719">
        <v>0.95041217501583097</v>
      </c>
      <c r="K4719" t="s">
        <v>27138</v>
      </c>
      <c r="L4719">
        <v>5</v>
      </c>
      <c r="M4719" t="s">
        <v>5133</v>
      </c>
      <c r="N4719">
        <v>0.05</v>
      </c>
      <c r="O4719">
        <v>9.3457943925233603E-3</v>
      </c>
    </row>
    <row r="4720" spans="1:15">
      <c r="A4720" t="s">
        <v>5326</v>
      </c>
      <c r="B4720" t="s">
        <v>23511</v>
      </c>
      <c r="C4720" t="s">
        <v>5327</v>
      </c>
      <c r="D4720">
        <v>88</v>
      </c>
      <c r="E4720">
        <v>6152</v>
      </c>
      <c r="F4720">
        <v>99</v>
      </c>
      <c r="G4720">
        <v>7804</v>
      </c>
      <c r="H4720">
        <v>6.5871916297124099E-3</v>
      </c>
      <c r="I4720">
        <v>6.1969845252444103E-2</v>
      </c>
      <c r="J4720">
        <v>5.3265145116078001E-2</v>
      </c>
      <c r="K4720" t="s">
        <v>27139</v>
      </c>
      <c r="L4720">
        <v>88</v>
      </c>
      <c r="M4720" t="s">
        <v>5133</v>
      </c>
      <c r="N4720">
        <v>0.88888888888888895</v>
      </c>
      <c r="O4720">
        <v>1.43042912873862E-2</v>
      </c>
    </row>
    <row r="4721" spans="1:15">
      <c r="A4721" t="s">
        <v>5328</v>
      </c>
      <c r="B4721" t="s">
        <v>23511</v>
      </c>
      <c r="C4721" t="s">
        <v>5329</v>
      </c>
      <c r="D4721">
        <v>29</v>
      </c>
      <c r="E4721">
        <v>6152</v>
      </c>
      <c r="F4721">
        <v>34</v>
      </c>
      <c r="G4721">
        <v>7804</v>
      </c>
      <c r="H4721">
        <v>0.244201011747088</v>
      </c>
      <c r="I4721">
        <v>0.715310610130939</v>
      </c>
      <c r="J4721">
        <v>0.61483328377670898</v>
      </c>
      <c r="K4721" t="s">
        <v>27140</v>
      </c>
      <c r="L4721">
        <v>29</v>
      </c>
      <c r="M4721" t="s">
        <v>1463</v>
      </c>
      <c r="N4721">
        <v>0.85294117647058798</v>
      </c>
      <c r="O4721">
        <v>4.7139141742522797E-3</v>
      </c>
    </row>
    <row r="4722" spans="1:15">
      <c r="A4722" t="s">
        <v>5328</v>
      </c>
      <c r="B4722" t="s">
        <v>23518</v>
      </c>
      <c r="C4722" t="s">
        <v>5329</v>
      </c>
      <c r="D4722">
        <v>3</v>
      </c>
      <c r="E4722">
        <v>787</v>
      </c>
      <c r="F4722">
        <v>34</v>
      </c>
      <c r="G4722">
        <v>7393</v>
      </c>
      <c r="H4722">
        <v>0.71725102001761898</v>
      </c>
      <c r="I4722">
        <v>1</v>
      </c>
      <c r="J4722">
        <v>0.966855260484069</v>
      </c>
      <c r="K4722" t="s">
        <v>27141</v>
      </c>
      <c r="L4722">
        <v>3</v>
      </c>
      <c r="M4722" t="s">
        <v>1463</v>
      </c>
      <c r="N4722">
        <v>8.8235294117647106E-2</v>
      </c>
      <c r="O4722">
        <v>3.8119440914866601E-3</v>
      </c>
    </row>
    <row r="4723" spans="1:15">
      <c r="A4723" t="s">
        <v>5330</v>
      </c>
      <c r="B4723" t="s">
        <v>23511</v>
      </c>
      <c r="C4723" t="s">
        <v>5331</v>
      </c>
      <c r="D4723">
        <v>10</v>
      </c>
      <c r="E4723">
        <v>6152</v>
      </c>
      <c r="F4723">
        <v>10</v>
      </c>
      <c r="G4723">
        <v>7804</v>
      </c>
      <c r="H4723">
        <v>9.2537459108980397E-2</v>
      </c>
      <c r="I4723">
        <v>0.40853420848785299</v>
      </c>
      <c r="J4723">
        <v>0.35114875325800998</v>
      </c>
      <c r="K4723" t="s">
        <v>27142</v>
      </c>
      <c r="L4723">
        <v>10</v>
      </c>
      <c r="M4723" t="s">
        <v>1463</v>
      </c>
      <c r="N4723">
        <v>1</v>
      </c>
      <c r="O4723">
        <v>1.62548764629389E-3</v>
      </c>
    </row>
    <row r="4724" spans="1:15">
      <c r="A4724" t="s">
        <v>5332</v>
      </c>
      <c r="B4724" t="s">
        <v>23511</v>
      </c>
      <c r="C4724" t="s">
        <v>5333</v>
      </c>
      <c r="D4724">
        <v>1</v>
      </c>
      <c r="E4724">
        <v>6152</v>
      </c>
      <c r="F4724">
        <v>4</v>
      </c>
      <c r="G4724">
        <v>7804</v>
      </c>
      <c r="H4724">
        <v>0.99799771163111395</v>
      </c>
      <c r="I4724">
        <v>1</v>
      </c>
      <c r="J4724">
        <v>0.85953329234717102</v>
      </c>
      <c r="K4724" t="s">
        <v>27143</v>
      </c>
      <c r="L4724">
        <v>1</v>
      </c>
      <c r="M4724" t="s">
        <v>1463</v>
      </c>
      <c r="N4724">
        <v>0.25</v>
      </c>
      <c r="O4724">
        <v>1.6254876462938901E-4</v>
      </c>
    </row>
    <row r="4725" spans="1:15">
      <c r="A4725" t="s">
        <v>5332</v>
      </c>
      <c r="B4725" t="s">
        <v>23513</v>
      </c>
      <c r="C4725" t="s">
        <v>5333</v>
      </c>
      <c r="D4725">
        <v>1</v>
      </c>
      <c r="E4725">
        <v>535</v>
      </c>
      <c r="F4725">
        <v>4</v>
      </c>
      <c r="G4725">
        <v>8124</v>
      </c>
      <c r="H4725">
        <v>0.23855956797771199</v>
      </c>
      <c r="I4725">
        <v>0.85273230586348503</v>
      </c>
      <c r="J4725">
        <v>0.81044716552199803</v>
      </c>
      <c r="K4725" t="s">
        <v>24536</v>
      </c>
      <c r="L4725">
        <v>1</v>
      </c>
      <c r="M4725" t="s">
        <v>1463</v>
      </c>
      <c r="N4725">
        <v>0.25</v>
      </c>
      <c r="O4725">
        <v>1.8691588785046699E-3</v>
      </c>
    </row>
    <row r="4726" spans="1:15">
      <c r="A4726" t="s">
        <v>5334</v>
      </c>
      <c r="B4726" t="s">
        <v>23511</v>
      </c>
      <c r="C4726" t="s">
        <v>5335</v>
      </c>
      <c r="D4726">
        <v>1</v>
      </c>
      <c r="E4726">
        <v>6152</v>
      </c>
      <c r="F4726">
        <v>4</v>
      </c>
      <c r="G4726">
        <v>7804</v>
      </c>
      <c r="H4726">
        <v>0.99799771163111395</v>
      </c>
      <c r="I4726">
        <v>1</v>
      </c>
      <c r="J4726">
        <v>0.85953329234717102</v>
      </c>
      <c r="K4726" t="s">
        <v>27144</v>
      </c>
      <c r="L4726">
        <v>1</v>
      </c>
      <c r="M4726" t="s">
        <v>1463</v>
      </c>
      <c r="N4726">
        <v>0.25</v>
      </c>
      <c r="O4726">
        <v>1.6254876462938901E-4</v>
      </c>
    </row>
    <row r="4727" spans="1:15">
      <c r="A4727" t="s">
        <v>5334</v>
      </c>
      <c r="B4727" t="s">
        <v>23518</v>
      </c>
      <c r="C4727" t="s">
        <v>5335</v>
      </c>
      <c r="D4727">
        <v>1</v>
      </c>
      <c r="E4727">
        <v>787</v>
      </c>
      <c r="F4727">
        <v>3</v>
      </c>
      <c r="G4727">
        <v>7393</v>
      </c>
      <c r="H4727">
        <v>0.28660084727541502</v>
      </c>
      <c r="I4727">
        <v>0.97863801257884697</v>
      </c>
      <c r="J4727">
        <v>0.94620131057153301</v>
      </c>
      <c r="K4727" t="s">
        <v>24789</v>
      </c>
      <c r="L4727">
        <v>1</v>
      </c>
      <c r="M4727" t="s">
        <v>1463</v>
      </c>
      <c r="N4727">
        <v>0.33333333333333298</v>
      </c>
      <c r="O4727">
        <v>1.27064803049555E-3</v>
      </c>
    </row>
    <row r="4728" spans="1:15">
      <c r="A4728" t="s">
        <v>5336</v>
      </c>
      <c r="B4728" t="s">
        <v>23513</v>
      </c>
      <c r="C4728" t="s">
        <v>5337</v>
      </c>
      <c r="D4728">
        <v>1</v>
      </c>
      <c r="E4728">
        <v>535</v>
      </c>
      <c r="F4728">
        <v>3</v>
      </c>
      <c r="G4728">
        <v>8124</v>
      </c>
      <c r="H4728">
        <v>0.184859247501582</v>
      </c>
      <c r="I4728">
        <v>0.75508452473579202</v>
      </c>
      <c r="J4728">
        <v>0.71764152547495597</v>
      </c>
      <c r="K4728" t="s">
        <v>24536</v>
      </c>
      <c r="L4728">
        <v>1</v>
      </c>
      <c r="M4728" t="s">
        <v>1463</v>
      </c>
      <c r="N4728">
        <v>0.33333333333333298</v>
      </c>
      <c r="O4728">
        <v>1.8691588785046699E-3</v>
      </c>
    </row>
    <row r="4729" spans="1:15">
      <c r="A4729" t="s">
        <v>5338</v>
      </c>
      <c r="B4729" t="s">
        <v>23511</v>
      </c>
      <c r="C4729" t="s">
        <v>5339</v>
      </c>
      <c r="D4729">
        <v>1</v>
      </c>
      <c r="E4729">
        <v>6152</v>
      </c>
      <c r="F4729">
        <v>1</v>
      </c>
      <c r="G4729">
        <v>7804</v>
      </c>
      <c r="H4729">
        <v>0.788313685289595</v>
      </c>
      <c r="I4729">
        <v>0.968912233598893</v>
      </c>
      <c r="J4729">
        <v>0.832812322140707</v>
      </c>
      <c r="K4729" t="s">
        <v>25962</v>
      </c>
      <c r="L4729">
        <v>1</v>
      </c>
      <c r="M4729" t="s">
        <v>1463</v>
      </c>
      <c r="N4729">
        <v>1</v>
      </c>
      <c r="O4729">
        <v>1.6254876462938901E-4</v>
      </c>
    </row>
    <row r="4730" spans="1:15">
      <c r="A4730" t="s">
        <v>5340</v>
      </c>
      <c r="B4730" t="s">
        <v>23511</v>
      </c>
      <c r="C4730" t="s">
        <v>5341</v>
      </c>
      <c r="D4730">
        <v>3</v>
      </c>
      <c r="E4730">
        <v>6152</v>
      </c>
      <c r="F4730">
        <v>3</v>
      </c>
      <c r="G4730">
        <v>7804</v>
      </c>
      <c r="H4730">
        <v>0.489837867770546</v>
      </c>
      <c r="I4730">
        <v>0.96083957126938102</v>
      </c>
      <c r="J4730">
        <v>0.82587360011061495</v>
      </c>
      <c r="K4730" t="s">
        <v>27145</v>
      </c>
      <c r="L4730">
        <v>3</v>
      </c>
      <c r="M4730" t="s">
        <v>5133</v>
      </c>
      <c r="N4730">
        <v>1</v>
      </c>
      <c r="O4730">
        <v>4.8764629388816603E-4</v>
      </c>
    </row>
    <row r="4731" spans="1:15">
      <c r="A4731" t="s">
        <v>5342</v>
      </c>
      <c r="B4731" t="s">
        <v>23511</v>
      </c>
      <c r="C4731" t="s">
        <v>5343</v>
      </c>
      <c r="D4731">
        <v>1</v>
      </c>
      <c r="E4731">
        <v>6152</v>
      </c>
      <c r="F4731">
        <v>1</v>
      </c>
      <c r="G4731">
        <v>7804</v>
      </c>
      <c r="H4731">
        <v>0.788313685289595</v>
      </c>
      <c r="I4731">
        <v>0.968912233598893</v>
      </c>
      <c r="J4731">
        <v>0.832812322140707</v>
      </c>
      <c r="K4731" t="s">
        <v>24859</v>
      </c>
      <c r="L4731">
        <v>1</v>
      </c>
      <c r="M4731" t="s">
        <v>1463</v>
      </c>
      <c r="N4731">
        <v>1</v>
      </c>
      <c r="O4731">
        <v>1.6254876462938901E-4</v>
      </c>
    </row>
    <row r="4732" spans="1:15">
      <c r="A4732" t="s">
        <v>5344</v>
      </c>
      <c r="B4732" t="s">
        <v>23518</v>
      </c>
      <c r="C4732" t="s">
        <v>5345</v>
      </c>
      <c r="D4732">
        <v>1</v>
      </c>
      <c r="E4732">
        <v>787</v>
      </c>
      <c r="F4732">
        <v>11</v>
      </c>
      <c r="G4732">
        <v>7393</v>
      </c>
      <c r="H4732">
        <v>0.71032488019926399</v>
      </c>
      <c r="I4732">
        <v>1</v>
      </c>
      <c r="J4732">
        <v>0.966855260484069</v>
      </c>
      <c r="K4732" t="s">
        <v>25327</v>
      </c>
      <c r="L4732">
        <v>1</v>
      </c>
      <c r="M4732" t="s">
        <v>1463</v>
      </c>
      <c r="N4732">
        <v>9.0909090909090898E-2</v>
      </c>
      <c r="O4732">
        <v>1.27064803049555E-3</v>
      </c>
    </row>
    <row r="4733" spans="1:15">
      <c r="A4733" t="s">
        <v>5344</v>
      </c>
      <c r="B4733" t="s">
        <v>23511</v>
      </c>
      <c r="C4733" t="s">
        <v>5345</v>
      </c>
      <c r="D4733">
        <v>10</v>
      </c>
      <c r="E4733">
        <v>6152</v>
      </c>
      <c r="F4733">
        <v>11</v>
      </c>
      <c r="G4733">
        <v>7804</v>
      </c>
      <c r="H4733">
        <v>0.28867792927582098</v>
      </c>
      <c r="I4733">
        <v>0.81015798566717701</v>
      </c>
      <c r="J4733">
        <v>0.69635776074186095</v>
      </c>
      <c r="K4733" t="s">
        <v>27146</v>
      </c>
      <c r="L4733">
        <v>10</v>
      </c>
      <c r="M4733" t="s">
        <v>1463</v>
      </c>
      <c r="N4733">
        <v>0.90909090909090895</v>
      </c>
      <c r="O4733">
        <v>1.62548764629389E-3</v>
      </c>
    </row>
    <row r="4734" spans="1:15">
      <c r="A4734" t="s">
        <v>5346</v>
      </c>
      <c r="B4734" t="s">
        <v>23513</v>
      </c>
      <c r="C4734" t="s">
        <v>5347</v>
      </c>
      <c r="D4734">
        <v>8</v>
      </c>
      <c r="E4734">
        <v>535</v>
      </c>
      <c r="F4734">
        <v>403</v>
      </c>
      <c r="G4734">
        <v>8124</v>
      </c>
      <c r="H4734">
        <v>0.99999704485883101</v>
      </c>
      <c r="I4734">
        <v>0.99999999999997702</v>
      </c>
      <c r="J4734">
        <v>0.95041217501583097</v>
      </c>
      <c r="K4734" t="s">
        <v>27147</v>
      </c>
      <c r="L4734">
        <v>8</v>
      </c>
      <c r="M4734" t="s">
        <v>1463</v>
      </c>
      <c r="N4734">
        <v>1.9851116625310201E-2</v>
      </c>
      <c r="O4734">
        <v>1.4953271028037399E-2</v>
      </c>
    </row>
    <row r="4735" spans="1:15">
      <c r="A4735" t="s">
        <v>5346</v>
      </c>
      <c r="B4735" t="s">
        <v>23518</v>
      </c>
      <c r="C4735" t="s">
        <v>5347</v>
      </c>
      <c r="D4735">
        <v>20</v>
      </c>
      <c r="E4735">
        <v>787</v>
      </c>
      <c r="F4735">
        <v>340</v>
      </c>
      <c r="G4735">
        <v>7393</v>
      </c>
      <c r="H4735">
        <v>0.99937735890408597</v>
      </c>
      <c r="I4735">
        <v>1</v>
      </c>
      <c r="J4735">
        <v>0.966855260484069</v>
      </c>
      <c r="K4735" t="s">
        <v>27148</v>
      </c>
      <c r="L4735">
        <v>20</v>
      </c>
      <c r="M4735" t="s">
        <v>1463</v>
      </c>
      <c r="N4735">
        <v>5.8823529411764698E-2</v>
      </c>
      <c r="O4735">
        <v>2.5412960609911099E-2</v>
      </c>
    </row>
    <row r="4736" spans="1:15">
      <c r="A4736" t="s">
        <v>5346</v>
      </c>
      <c r="B4736" t="s">
        <v>23511</v>
      </c>
      <c r="C4736" t="s">
        <v>5347</v>
      </c>
      <c r="D4736">
        <v>344</v>
      </c>
      <c r="E4736">
        <v>6152</v>
      </c>
      <c r="F4736">
        <v>380</v>
      </c>
      <c r="G4736">
        <v>7804</v>
      </c>
      <c r="H4736" s="34">
        <v>4.0696903914071698E-10</v>
      </c>
      <c r="I4736" s="34">
        <v>2.74425355502764E-8</v>
      </c>
      <c r="J4736" s="34">
        <v>2.35877729318834E-8</v>
      </c>
      <c r="K4736" t="s">
        <v>27149</v>
      </c>
      <c r="L4736">
        <v>344</v>
      </c>
      <c r="M4736" t="s">
        <v>1463</v>
      </c>
      <c r="N4736">
        <v>0.90526315789473699</v>
      </c>
      <c r="O4736">
        <v>5.5916775032509802E-2</v>
      </c>
    </row>
    <row r="4737" spans="1:15">
      <c r="A4737" t="s">
        <v>5348</v>
      </c>
      <c r="B4737" t="s">
        <v>23511</v>
      </c>
      <c r="C4737" t="s">
        <v>5349</v>
      </c>
      <c r="D4737">
        <v>1</v>
      </c>
      <c r="E4737">
        <v>6152</v>
      </c>
      <c r="F4737">
        <v>1</v>
      </c>
      <c r="G4737">
        <v>7804</v>
      </c>
      <c r="H4737">
        <v>0.788313685289595</v>
      </c>
      <c r="I4737">
        <v>0.968912233598893</v>
      </c>
      <c r="J4737">
        <v>0.832812322140707</v>
      </c>
      <c r="K4737" t="s">
        <v>25732</v>
      </c>
      <c r="L4737">
        <v>1</v>
      </c>
      <c r="M4737" t="s">
        <v>1463</v>
      </c>
      <c r="N4737">
        <v>1</v>
      </c>
      <c r="O4737">
        <v>1.6254876462938901E-4</v>
      </c>
    </row>
    <row r="4738" spans="1:15">
      <c r="A4738" t="s">
        <v>5350</v>
      </c>
      <c r="B4738" t="s">
        <v>23511</v>
      </c>
      <c r="C4738" t="s">
        <v>5351</v>
      </c>
      <c r="D4738">
        <v>20</v>
      </c>
      <c r="E4738">
        <v>6152</v>
      </c>
      <c r="F4738">
        <v>20</v>
      </c>
      <c r="G4738">
        <v>7804</v>
      </c>
      <c r="H4738">
        <v>8.5336853349435304E-3</v>
      </c>
      <c r="I4738">
        <v>7.4878905635043805E-2</v>
      </c>
      <c r="J4738">
        <v>6.4360912287842298E-2</v>
      </c>
      <c r="K4738" t="s">
        <v>27150</v>
      </c>
      <c r="L4738">
        <v>20</v>
      </c>
      <c r="M4738" t="s">
        <v>2729</v>
      </c>
      <c r="N4738">
        <v>1</v>
      </c>
      <c r="O4738">
        <v>3.2509752925877801E-3</v>
      </c>
    </row>
    <row r="4739" spans="1:15">
      <c r="A4739" t="s">
        <v>5352</v>
      </c>
      <c r="B4739" t="s">
        <v>23518</v>
      </c>
      <c r="C4739" t="s">
        <v>5353</v>
      </c>
      <c r="D4739">
        <v>1</v>
      </c>
      <c r="E4739">
        <v>787</v>
      </c>
      <c r="F4739">
        <v>5</v>
      </c>
      <c r="G4739">
        <v>7393</v>
      </c>
      <c r="H4739">
        <v>0.430466464429208</v>
      </c>
      <c r="I4739">
        <v>1</v>
      </c>
      <c r="J4739">
        <v>0.966855260484069</v>
      </c>
      <c r="K4739" t="s">
        <v>25090</v>
      </c>
      <c r="L4739">
        <v>1</v>
      </c>
      <c r="M4739" t="s">
        <v>1463</v>
      </c>
      <c r="N4739">
        <v>0.2</v>
      </c>
      <c r="O4739">
        <v>1.27064803049555E-3</v>
      </c>
    </row>
    <row r="4740" spans="1:15">
      <c r="A4740" t="s">
        <v>5352</v>
      </c>
      <c r="B4740" t="s">
        <v>23511</v>
      </c>
      <c r="C4740" t="s">
        <v>5353</v>
      </c>
      <c r="D4740">
        <v>4</v>
      </c>
      <c r="E4740">
        <v>6152</v>
      </c>
      <c r="F4740">
        <v>5</v>
      </c>
      <c r="G4740">
        <v>7804</v>
      </c>
      <c r="H4740">
        <v>0.71320711691885297</v>
      </c>
      <c r="I4740">
        <v>0.968912233598893</v>
      </c>
      <c r="J4740">
        <v>0.832812322140707</v>
      </c>
      <c r="K4740" t="s">
        <v>25494</v>
      </c>
      <c r="L4740">
        <v>4</v>
      </c>
      <c r="M4740" t="s">
        <v>1463</v>
      </c>
      <c r="N4740">
        <v>0.8</v>
      </c>
      <c r="O4740">
        <v>6.5019505851755496E-4</v>
      </c>
    </row>
    <row r="4741" spans="1:15">
      <c r="A4741" t="s">
        <v>5354</v>
      </c>
      <c r="B4741" t="s">
        <v>23511</v>
      </c>
      <c r="C4741" t="s">
        <v>5355</v>
      </c>
      <c r="D4741">
        <v>7</v>
      </c>
      <c r="E4741">
        <v>6152</v>
      </c>
      <c r="F4741">
        <v>7</v>
      </c>
      <c r="G4741">
        <v>7804</v>
      </c>
      <c r="H4741">
        <v>0.18905120292587699</v>
      </c>
      <c r="I4741">
        <v>0.631132279689813</v>
      </c>
      <c r="J4741">
        <v>0.54247920626835999</v>
      </c>
      <c r="K4741" t="s">
        <v>27151</v>
      </c>
      <c r="L4741">
        <v>7</v>
      </c>
      <c r="M4741" t="s">
        <v>1463</v>
      </c>
      <c r="N4741">
        <v>1</v>
      </c>
      <c r="O4741">
        <v>1.13784135240572E-3</v>
      </c>
    </row>
    <row r="4742" spans="1:15">
      <c r="A4742" t="s">
        <v>5356</v>
      </c>
      <c r="B4742" t="s">
        <v>23513</v>
      </c>
      <c r="C4742" t="s">
        <v>5357</v>
      </c>
      <c r="D4742">
        <v>3</v>
      </c>
      <c r="E4742">
        <v>535</v>
      </c>
      <c r="F4742">
        <v>19</v>
      </c>
      <c r="G4742">
        <v>8124</v>
      </c>
      <c r="H4742">
        <v>0.12566935187186401</v>
      </c>
      <c r="I4742">
        <v>0.64703075560747003</v>
      </c>
      <c r="J4742">
        <v>0.614945907739046</v>
      </c>
      <c r="K4742" t="s">
        <v>27152</v>
      </c>
      <c r="L4742">
        <v>3</v>
      </c>
      <c r="M4742" t="s">
        <v>5133</v>
      </c>
      <c r="N4742">
        <v>0.157894736842105</v>
      </c>
      <c r="O4742">
        <v>5.60747663551402E-3</v>
      </c>
    </row>
    <row r="4743" spans="1:15">
      <c r="A4743" t="s">
        <v>5356</v>
      </c>
      <c r="B4743" t="s">
        <v>23518</v>
      </c>
      <c r="C4743" t="s">
        <v>5357</v>
      </c>
      <c r="D4743">
        <v>2</v>
      </c>
      <c r="E4743">
        <v>787</v>
      </c>
      <c r="F4743">
        <v>17</v>
      </c>
      <c r="G4743">
        <v>7393</v>
      </c>
      <c r="H4743">
        <v>0.55380850449894603</v>
      </c>
      <c r="I4743">
        <v>1</v>
      </c>
      <c r="J4743">
        <v>0.966855260484069</v>
      </c>
      <c r="K4743" t="s">
        <v>23734</v>
      </c>
      <c r="L4743">
        <v>2</v>
      </c>
      <c r="M4743" t="s">
        <v>5133</v>
      </c>
      <c r="N4743">
        <v>0.11764705882352899</v>
      </c>
      <c r="O4743">
        <v>2.5412960609911099E-3</v>
      </c>
    </row>
    <row r="4744" spans="1:15">
      <c r="A4744" t="s">
        <v>5356</v>
      </c>
      <c r="B4744" t="s">
        <v>23511</v>
      </c>
      <c r="C4744" t="s">
        <v>5357</v>
      </c>
      <c r="D4744">
        <v>14</v>
      </c>
      <c r="E4744">
        <v>6152</v>
      </c>
      <c r="F4744">
        <v>19</v>
      </c>
      <c r="G4744">
        <v>7804</v>
      </c>
      <c r="H4744">
        <v>0.80205496826116796</v>
      </c>
      <c r="I4744">
        <v>0.968912233598893</v>
      </c>
      <c r="J4744">
        <v>0.832812322140707</v>
      </c>
      <c r="K4744" t="s">
        <v>27153</v>
      </c>
      <c r="L4744">
        <v>14</v>
      </c>
      <c r="M4744" t="s">
        <v>5133</v>
      </c>
      <c r="N4744">
        <v>0.73684210526315796</v>
      </c>
      <c r="O4744">
        <v>2.2756827048114399E-3</v>
      </c>
    </row>
    <row r="4745" spans="1:15">
      <c r="A4745" t="s">
        <v>5358</v>
      </c>
      <c r="B4745" t="s">
        <v>23518</v>
      </c>
      <c r="C4745" t="s">
        <v>5359</v>
      </c>
      <c r="D4745">
        <v>2</v>
      </c>
      <c r="E4745">
        <v>787</v>
      </c>
      <c r="F4745">
        <v>8</v>
      </c>
      <c r="G4745">
        <v>7393</v>
      </c>
      <c r="H4745">
        <v>0.20623850586585399</v>
      </c>
      <c r="I4745">
        <v>0.83876007220319604</v>
      </c>
      <c r="J4745">
        <v>0.81095958809365798</v>
      </c>
      <c r="K4745" t="s">
        <v>25787</v>
      </c>
      <c r="L4745">
        <v>2</v>
      </c>
      <c r="M4745" t="s">
        <v>5133</v>
      </c>
      <c r="N4745">
        <v>0.25</v>
      </c>
      <c r="O4745">
        <v>2.5412960609911099E-3</v>
      </c>
    </row>
    <row r="4746" spans="1:15">
      <c r="A4746" t="s">
        <v>5358</v>
      </c>
      <c r="B4746" t="s">
        <v>23511</v>
      </c>
      <c r="C4746" t="s">
        <v>5359</v>
      </c>
      <c r="D4746">
        <v>8</v>
      </c>
      <c r="E4746">
        <v>6152</v>
      </c>
      <c r="F4746">
        <v>10</v>
      </c>
      <c r="G4746">
        <v>7804</v>
      </c>
      <c r="H4746">
        <v>0.64231594183968699</v>
      </c>
      <c r="I4746">
        <v>0.968912233598893</v>
      </c>
      <c r="J4746">
        <v>0.832812322140707</v>
      </c>
      <c r="K4746" t="s">
        <v>25786</v>
      </c>
      <c r="L4746">
        <v>8</v>
      </c>
      <c r="M4746" t="s">
        <v>5133</v>
      </c>
      <c r="N4746">
        <v>0.8</v>
      </c>
      <c r="O4746">
        <v>1.3003901170351099E-3</v>
      </c>
    </row>
    <row r="4747" spans="1:15">
      <c r="A4747" t="s">
        <v>5360</v>
      </c>
      <c r="B4747" t="s">
        <v>23511</v>
      </c>
      <c r="C4747" t="s">
        <v>5361</v>
      </c>
      <c r="D4747">
        <v>7</v>
      </c>
      <c r="E4747">
        <v>6152</v>
      </c>
      <c r="F4747">
        <v>8</v>
      </c>
      <c r="G4747">
        <v>7804</v>
      </c>
      <c r="H4747">
        <v>0.46943957161060701</v>
      </c>
      <c r="I4747">
        <v>0.96083957126938102</v>
      </c>
      <c r="J4747">
        <v>0.82587360011061495</v>
      </c>
      <c r="K4747" t="s">
        <v>27154</v>
      </c>
      <c r="L4747">
        <v>7</v>
      </c>
      <c r="M4747" t="s">
        <v>5133</v>
      </c>
      <c r="N4747">
        <v>0.875</v>
      </c>
      <c r="O4747">
        <v>1.13784135240572E-3</v>
      </c>
    </row>
    <row r="4748" spans="1:15">
      <c r="A4748" t="s">
        <v>5362</v>
      </c>
      <c r="B4748" t="s">
        <v>23513</v>
      </c>
      <c r="C4748" t="s">
        <v>5363</v>
      </c>
      <c r="D4748">
        <v>22</v>
      </c>
      <c r="E4748">
        <v>535</v>
      </c>
      <c r="F4748">
        <v>319</v>
      </c>
      <c r="G4748">
        <v>8124</v>
      </c>
      <c r="H4748">
        <v>0.44283785567866002</v>
      </c>
      <c r="I4748">
        <v>0.99999999999997702</v>
      </c>
      <c r="J4748">
        <v>0.95041217501583097</v>
      </c>
      <c r="K4748" t="s">
        <v>27155</v>
      </c>
      <c r="L4748">
        <v>22</v>
      </c>
      <c r="M4748" t="s">
        <v>5133</v>
      </c>
      <c r="N4748">
        <v>6.8965517241379296E-2</v>
      </c>
      <c r="O4748">
        <v>4.1121495327102797E-2</v>
      </c>
    </row>
    <row r="4749" spans="1:15">
      <c r="A4749" t="s">
        <v>5362</v>
      </c>
      <c r="B4749" t="s">
        <v>23511</v>
      </c>
      <c r="C4749" t="s">
        <v>5363</v>
      </c>
      <c r="D4749">
        <v>272</v>
      </c>
      <c r="E4749">
        <v>6152</v>
      </c>
      <c r="F4749">
        <v>315</v>
      </c>
      <c r="G4749">
        <v>7804</v>
      </c>
      <c r="H4749">
        <v>3.24281995165295E-4</v>
      </c>
      <c r="I4749">
        <v>5.2165951673240696E-3</v>
      </c>
      <c r="J4749">
        <v>4.4838372190124003E-3</v>
      </c>
      <c r="K4749" t="s">
        <v>27156</v>
      </c>
      <c r="L4749">
        <v>272</v>
      </c>
      <c r="M4749" t="s">
        <v>5133</v>
      </c>
      <c r="N4749">
        <v>0.86349206349206398</v>
      </c>
      <c r="O4749">
        <v>4.4213263979193798E-2</v>
      </c>
    </row>
    <row r="4750" spans="1:15">
      <c r="A4750" t="s">
        <v>5362</v>
      </c>
      <c r="B4750" t="s">
        <v>23518</v>
      </c>
      <c r="C4750" t="s">
        <v>5363</v>
      </c>
      <c r="D4750">
        <v>13</v>
      </c>
      <c r="E4750">
        <v>787</v>
      </c>
      <c r="F4750">
        <v>296</v>
      </c>
      <c r="G4750">
        <v>7393</v>
      </c>
      <c r="H4750">
        <v>0.99997622035468203</v>
      </c>
      <c r="I4750">
        <v>1</v>
      </c>
      <c r="J4750">
        <v>0.966855260484069</v>
      </c>
      <c r="K4750" t="s">
        <v>26834</v>
      </c>
      <c r="L4750">
        <v>13</v>
      </c>
      <c r="M4750" t="s">
        <v>5133</v>
      </c>
      <c r="N4750">
        <v>4.3918918918918901E-2</v>
      </c>
      <c r="O4750">
        <v>1.6518424396442199E-2</v>
      </c>
    </row>
    <row r="4751" spans="1:15">
      <c r="A4751" t="s">
        <v>5364</v>
      </c>
      <c r="B4751" t="s">
        <v>23511</v>
      </c>
      <c r="C4751" t="s">
        <v>5365</v>
      </c>
      <c r="D4751">
        <v>35</v>
      </c>
      <c r="E4751">
        <v>6152</v>
      </c>
      <c r="F4751">
        <v>37</v>
      </c>
      <c r="G4751">
        <v>7804</v>
      </c>
      <c r="H4751">
        <v>8.7648775757662393E-3</v>
      </c>
      <c r="I4751">
        <v>7.6145138391721004E-2</v>
      </c>
      <c r="J4751">
        <v>6.5449281498066905E-2</v>
      </c>
      <c r="K4751" t="s">
        <v>27157</v>
      </c>
      <c r="L4751">
        <v>35</v>
      </c>
      <c r="M4751" t="s">
        <v>5133</v>
      </c>
      <c r="N4751">
        <v>0.94594594594594605</v>
      </c>
      <c r="O4751">
        <v>5.68920676202861E-3</v>
      </c>
    </row>
    <row r="4752" spans="1:15">
      <c r="A4752" t="s">
        <v>5364</v>
      </c>
      <c r="B4752" t="s">
        <v>23513</v>
      </c>
      <c r="C4752" t="s">
        <v>5365</v>
      </c>
      <c r="D4752">
        <v>1</v>
      </c>
      <c r="E4752">
        <v>535</v>
      </c>
      <c r="F4752">
        <v>41</v>
      </c>
      <c r="G4752">
        <v>8124</v>
      </c>
      <c r="H4752">
        <v>0.93920061161215296</v>
      </c>
      <c r="I4752">
        <v>0.99999999999997702</v>
      </c>
      <c r="J4752">
        <v>0.95041217501583097</v>
      </c>
      <c r="K4752" t="s">
        <v>26809</v>
      </c>
      <c r="L4752">
        <v>1</v>
      </c>
      <c r="M4752" t="s">
        <v>5133</v>
      </c>
      <c r="N4752">
        <v>2.4390243902439001E-2</v>
      </c>
      <c r="O4752">
        <v>1.8691588785046699E-3</v>
      </c>
    </row>
    <row r="4753" spans="1:15">
      <c r="A4753" t="s">
        <v>5366</v>
      </c>
      <c r="B4753" t="s">
        <v>23513</v>
      </c>
      <c r="C4753" t="s">
        <v>5367</v>
      </c>
      <c r="D4753">
        <v>5</v>
      </c>
      <c r="E4753">
        <v>535</v>
      </c>
      <c r="F4753">
        <v>210</v>
      </c>
      <c r="G4753">
        <v>8124</v>
      </c>
      <c r="H4753">
        <v>0.99855910374590795</v>
      </c>
      <c r="I4753">
        <v>0.99999999999997702</v>
      </c>
      <c r="J4753">
        <v>0.95041217501583097</v>
      </c>
      <c r="K4753" t="s">
        <v>27158</v>
      </c>
      <c r="L4753">
        <v>5</v>
      </c>
      <c r="M4753" t="s">
        <v>5133</v>
      </c>
      <c r="N4753">
        <v>2.3809523809523801E-2</v>
      </c>
      <c r="O4753">
        <v>9.3457943925233603E-3</v>
      </c>
    </row>
    <row r="4754" spans="1:15">
      <c r="A4754" t="s">
        <v>5366</v>
      </c>
      <c r="B4754" t="s">
        <v>23518</v>
      </c>
      <c r="C4754" t="s">
        <v>5367</v>
      </c>
      <c r="D4754">
        <v>8</v>
      </c>
      <c r="E4754">
        <v>787</v>
      </c>
      <c r="F4754">
        <v>202</v>
      </c>
      <c r="G4754">
        <v>7393</v>
      </c>
      <c r="H4754">
        <v>0.99986673966652095</v>
      </c>
      <c r="I4754">
        <v>1</v>
      </c>
      <c r="J4754">
        <v>0.966855260484069</v>
      </c>
      <c r="K4754" t="s">
        <v>27159</v>
      </c>
      <c r="L4754">
        <v>8</v>
      </c>
      <c r="M4754" t="s">
        <v>5133</v>
      </c>
      <c r="N4754">
        <v>3.9603960396039598E-2</v>
      </c>
      <c r="O4754">
        <v>1.01651842439644E-2</v>
      </c>
    </row>
    <row r="4755" spans="1:15">
      <c r="A4755" t="s">
        <v>5366</v>
      </c>
      <c r="B4755" t="s">
        <v>23511</v>
      </c>
      <c r="C4755" t="s">
        <v>5367</v>
      </c>
      <c r="D4755">
        <v>191</v>
      </c>
      <c r="E4755">
        <v>6152</v>
      </c>
      <c r="F4755">
        <v>211</v>
      </c>
      <c r="G4755">
        <v>7804</v>
      </c>
      <c r="H4755" s="34">
        <v>3.7887514569681601E-6</v>
      </c>
      <c r="I4755">
        <v>1.1692870875815501E-4</v>
      </c>
      <c r="J4755">
        <v>1.00504118008801E-4</v>
      </c>
      <c r="K4755" t="s">
        <v>27160</v>
      </c>
      <c r="L4755">
        <v>191</v>
      </c>
      <c r="M4755" t="s">
        <v>5133</v>
      </c>
      <c r="N4755">
        <v>0.90521327014218</v>
      </c>
      <c r="O4755">
        <v>3.1046814044213299E-2</v>
      </c>
    </row>
    <row r="4756" spans="1:15">
      <c r="A4756" t="s">
        <v>5368</v>
      </c>
      <c r="B4756" t="s">
        <v>23511</v>
      </c>
      <c r="C4756" t="s">
        <v>5369</v>
      </c>
      <c r="D4756">
        <v>60</v>
      </c>
      <c r="E4756">
        <v>6152</v>
      </c>
      <c r="F4756">
        <v>73</v>
      </c>
      <c r="G4756">
        <v>7804</v>
      </c>
      <c r="H4756">
        <v>0.29363137067752698</v>
      </c>
      <c r="I4756">
        <v>0.81020448119108801</v>
      </c>
      <c r="J4756">
        <v>0.69639772519260701</v>
      </c>
      <c r="K4756" t="s">
        <v>27161</v>
      </c>
      <c r="L4756">
        <v>60</v>
      </c>
      <c r="M4756" t="s">
        <v>5133</v>
      </c>
      <c r="N4756">
        <v>0.82191780821917804</v>
      </c>
      <c r="O4756">
        <v>9.7529258777633299E-3</v>
      </c>
    </row>
    <row r="4757" spans="1:15">
      <c r="A4757" t="s">
        <v>5368</v>
      </c>
      <c r="B4757" t="s">
        <v>23518</v>
      </c>
      <c r="C4757" t="s">
        <v>5369</v>
      </c>
      <c r="D4757">
        <v>7</v>
      </c>
      <c r="E4757">
        <v>787</v>
      </c>
      <c r="F4757">
        <v>67</v>
      </c>
      <c r="G4757">
        <v>7393</v>
      </c>
      <c r="H4757">
        <v>0.57991048252968702</v>
      </c>
      <c r="I4757">
        <v>1</v>
      </c>
      <c r="J4757">
        <v>0.966855260484069</v>
      </c>
      <c r="K4757" t="s">
        <v>27162</v>
      </c>
      <c r="L4757">
        <v>7</v>
      </c>
      <c r="M4757" t="s">
        <v>5133</v>
      </c>
      <c r="N4757">
        <v>0.104477611940299</v>
      </c>
      <c r="O4757">
        <v>8.8945362134688708E-3</v>
      </c>
    </row>
    <row r="4758" spans="1:15">
      <c r="A4758" t="s">
        <v>5368</v>
      </c>
      <c r="B4758" t="s">
        <v>23513</v>
      </c>
      <c r="C4758" t="s">
        <v>5369</v>
      </c>
      <c r="D4758">
        <v>3</v>
      </c>
      <c r="E4758">
        <v>535</v>
      </c>
      <c r="F4758">
        <v>65</v>
      </c>
      <c r="G4758">
        <v>8124</v>
      </c>
      <c r="H4758">
        <v>0.81108253385175699</v>
      </c>
      <c r="I4758">
        <v>0.99999999999997702</v>
      </c>
      <c r="J4758">
        <v>0.95041217501583097</v>
      </c>
      <c r="K4758" t="s">
        <v>27163</v>
      </c>
      <c r="L4758">
        <v>3</v>
      </c>
      <c r="M4758" t="s">
        <v>5133</v>
      </c>
      <c r="N4758">
        <v>4.6153846153846198E-2</v>
      </c>
      <c r="O4758">
        <v>5.60747663551402E-3</v>
      </c>
    </row>
    <row r="4759" spans="1:15">
      <c r="A4759" t="s">
        <v>5370</v>
      </c>
      <c r="B4759" t="s">
        <v>23511</v>
      </c>
      <c r="C4759" t="s">
        <v>5371</v>
      </c>
      <c r="D4759">
        <v>73</v>
      </c>
      <c r="E4759">
        <v>6152</v>
      </c>
      <c r="F4759">
        <v>79</v>
      </c>
      <c r="G4759">
        <v>7804</v>
      </c>
      <c r="H4759">
        <v>9.5901898605998904E-4</v>
      </c>
      <c r="I4759">
        <v>1.2898281308416099E-2</v>
      </c>
      <c r="J4759">
        <v>1.1086502198642901E-2</v>
      </c>
      <c r="K4759" t="s">
        <v>27164</v>
      </c>
      <c r="L4759">
        <v>73</v>
      </c>
      <c r="M4759" t="s">
        <v>5133</v>
      </c>
      <c r="N4759">
        <v>0.924050632911392</v>
      </c>
      <c r="O4759">
        <v>1.1866059817945401E-2</v>
      </c>
    </row>
    <row r="4760" spans="1:15">
      <c r="A4760" t="s">
        <v>5370</v>
      </c>
      <c r="B4760" t="s">
        <v>23518</v>
      </c>
      <c r="C4760" t="s">
        <v>5371</v>
      </c>
      <c r="D4760">
        <v>2</v>
      </c>
      <c r="E4760">
        <v>787</v>
      </c>
      <c r="F4760">
        <v>60</v>
      </c>
      <c r="G4760">
        <v>7393</v>
      </c>
      <c r="H4760">
        <v>0.99068705192925099</v>
      </c>
      <c r="I4760">
        <v>1</v>
      </c>
      <c r="J4760">
        <v>0.966855260484069</v>
      </c>
      <c r="K4760" t="s">
        <v>26715</v>
      </c>
      <c r="L4760">
        <v>2</v>
      </c>
      <c r="M4760" t="s">
        <v>5133</v>
      </c>
      <c r="N4760">
        <v>3.3333333333333298E-2</v>
      </c>
      <c r="O4760">
        <v>2.5412960609911099E-3</v>
      </c>
    </row>
    <row r="4761" spans="1:15">
      <c r="A4761" t="s">
        <v>5372</v>
      </c>
      <c r="B4761" t="s">
        <v>23518</v>
      </c>
      <c r="C4761" t="s">
        <v>5373</v>
      </c>
      <c r="D4761">
        <v>1</v>
      </c>
      <c r="E4761">
        <v>787</v>
      </c>
      <c r="F4761">
        <v>18</v>
      </c>
      <c r="G4761">
        <v>7393</v>
      </c>
      <c r="H4761">
        <v>0.86846268112120695</v>
      </c>
      <c r="I4761">
        <v>1</v>
      </c>
      <c r="J4761">
        <v>0.966855260484069</v>
      </c>
      <c r="K4761" t="s">
        <v>24348</v>
      </c>
      <c r="L4761">
        <v>1</v>
      </c>
      <c r="M4761" t="s">
        <v>5133</v>
      </c>
      <c r="N4761">
        <v>5.5555555555555601E-2</v>
      </c>
      <c r="O4761">
        <v>1.27064803049555E-3</v>
      </c>
    </row>
    <row r="4762" spans="1:15">
      <c r="A4762" t="s">
        <v>5372</v>
      </c>
      <c r="B4762" t="s">
        <v>23511</v>
      </c>
      <c r="C4762" t="s">
        <v>5373</v>
      </c>
      <c r="D4762">
        <v>16</v>
      </c>
      <c r="E4762">
        <v>6152</v>
      </c>
      <c r="F4762">
        <v>19</v>
      </c>
      <c r="G4762">
        <v>7804</v>
      </c>
      <c r="H4762">
        <v>0.40508357601572498</v>
      </c>
      <c r="I4762">
        <v>0.91525479399875698</v>
      </c>
      <c r="J4762">
        <v>0.78669196642228301</v>
      </c>
      <c r="K4762" t="s">
        <v>24380</v>
      </c>
      <c r="L4762">
        <v>16</v>
      </c>
      <c r="M4762" t="s">
        <v>5133</v>
      </c>
      <c r="N4762">
        <v>0.84210526315789502</v>
      </c>
      <c r="O4762">
        <v>2.6007802340702198E-3</v>
      </c>
    </row>
    <row r="4763" spans="1:15">
      <c r="A4763" t="s">
        <v>5374</v>
      </c>
      <c r="B4763" t="s">
        <v>23511</v>
      </c>
      <c r="C4763" t="s">
        <v>5375</v>
      </c>
      <c r="D4763">
        <v>4</v>
      </c>
      <c r="E4763">
        <v>6152</v>
      </c>
      <c r="F4763">
        <v>4</v>
      </c>
      <c r="G4763">
        <v>7804</v>
      </c>
      <c r="H4763">
        <v>0.38610601832086699</v>
      </c>
      <c r="I4763">
        <v>0.90829480295553899</v>
      </c>
      <c r="J4763">
        <v>0.78070962240619901</v>
      </c>
      <c r="K4763" t="s">
        <v>23672</v>
      </c>
      <c r="L4763">
        <v>4</v>
      </c>
      <c r="M4763" t="s">
        <v>1463</v>
      </c>
      <c r="N4763">
        <v>1</v>
      </c>
      <c r="O4763">
        <v>6.5019505851755496E-4</v>
      </c>
    </row>
    <row r="4764" spans="1:15">
      <c r="A4764" t="s">
        <v>5376</v>
      </c>
      <c r="B4764" t="s">
        <v>23511</v>
      </c>
      <c r="C4764" t="s">
        <v>5377</v>
      </c>
      <c r="D4764">
        <v>4</v>
      </c>
      <c r="E4764">
        <v>6152</v>
      </c>
      <c r="F4764">
        <v>4</v>
      </c>
      <c r="G4764">
        <v>7804</v>
      </c>
      <c r="H4764">
        <v>0.38610601832086699</v>
      </c>
      <c r="I4764">
        <v>0.90829480295553899</v>
      </c>
      <c r="J4764">
        <v>0.78070962240619901</v>
      </c>
      <c r="K4764" t="s">
        <v>27165</v>
      </c>
      <c r="L4764">
        <v>4</v>
      </c>
      <c r="M4764" t="s">
        <v>2729</v>
      </c>
      <c r="N4764">
        <v>1</v>
      </c>
      <c r="O4764">
        <v>6.5019505851755496E-4</v>
      </c>
    </row>
    <row r="4765" spans="1:15">
      <c r="A4765" t="s">
        <v>5378</v>
      </c>
      <c r="B4765" t="s">
        <v>23511</v>
      </c>
      <c r="C4765" t="s">
        <v>5379</v>
      </c>
      <c r="D4765">
        <v>5</v>
      </c>
      <c r="E4765">
        <v>6152</v>
      </c>
      <c r="F4765">
        <v>5</v>
      </c>
      <c r="G4765">
        <v>7804</v>
      </c>
      <c r="H4765">
        <v>0.30433074367137097</v>
      </c>
      <c r="I4765">
        <v>0.81020448119108801</v>
      </c>
      <c r="J4765">
        <v>0.69639772519260701</v>
      </c>
      <c r="K4765" t="s">
        <v>27166</v>
      </c>
      <c r="L4765">
        <v>5</v>
      </c>
      <c r="M4765" t="s">
        <v>1463</v>
      </c>
      <c r="N4765">
        <v>1</v>
      </c>
      <c r="O4765">
        <v>8.1274382314694405E-4</v>
      </c>
    </row>
    <row r="4766" spans="1:15">
      <c r="A4766" t="s">
        <v>5380</v>
      </c>
      <c r="B4766" t="s">
        <v>23518</v>
      </c>
      <c r="C4766" t="s">
        <v>5381</v>
      </c>
      <c r="D4766">
        <v>7</v>
      </c>
      <c r="E4766">
        <v>787</v>
      </c>
      <c r="F4766">
        <v>120</v>
      </c>
      <c r="G4766">
        <v>7393</v>
      </c>
      <c r="H4766">
        <v>0.97730410351562902</v>
      </c>
      <c r="I4766">
        <v>1</v>
      </c>
      <c r="J4766">
        <v>0.966855260484069</v>
      </c>
      <c r="K4766" t="s">
        <v>27167</v>
      </c>
      <c r="L4766">
        <v>7</v>
      </c>
      <c r="M4766" t="s">
        <v>5133</v>
      </c>
      <c r="N4766">
        <v>5.83333333333333E-2</v>
      </c>
      <c r="O4766">
        <v>8.8945362134688708E-3</v>
      </c>
    </row>
    <row r="4767" spans="1:15">
      <c r="A4767" t="s">
        <v>5380</v>
      </c>
      <c r="B4767" t="s">
        <v>23513</v>
      </c>
      <c r="C4767" t="s">
        <v>5381</v>
      </c>
      <c r="D4767">
        <v>2</v>
      </c>
      <c r="E4767">
        <v>535</v>
      </c>
      <c r="F4767">
        <v>111</v>
      </c>
      <c r="G4767">
        <v>8124</v>
      </c>
      <c r="H4767">
        <v>0.99559295111728197</v>
      </c>
      <c r="I4767">
        <v>0.99999999999997702</v>
      </c>
      <c r="J4767">
        <v>0.95041217501583097</v>
      </c>
      <c r="K4767" t="s">
        <v>26487</v>
      </c>
      <c r="L4767">
        <v>2</v>
      </c>
      <c r="M4767" t="s">
        <v>5133</v>
      </c>
      <c r="N4767">
        <v>1.8018018018018001E-2</v>
      </c>
      <c r="O4767">
        <v>3.7383177570093499E-3</v>
      </c>
    </row>
    <row r="4768" spans="1:15">
      <c r="A4768" t="s">
        <v>5380</v>
      </c>
      <c r="B4768" t="s">
        <v>23511</v>
      </c>
      <c r="C4768" t="s">
        <v>5381</v>
      </c>
      <c r="D4768">
        <v>107</v>
      </c>
      <c r="E4768">
        <v>6152</v>
      </c>
      <c r="F4768">
        <v>119</v>
      </c>
      <c r="G4768">
        <v>7804</v>
      </c>
      <c r="H4768">
        <v>1.0418320363823101E-3</v>
      </c>
      <c r="I4768">
        <v>1.3712348125914301E-2</v>
      </c>
      <c r="J4768">
        <v>1.17862197304777E-2</v>
      </c>
      <c r="K4768" t="s">
        <v>27168</v>
      </c>
      <c r="L4768">
        <v>107</v>
      </c>
      <c r="M4768" t="s">
        <v>5133</v>
      </c>
      <c r="N4768">
        <v>0.89915966386554602</v>
      </c>
      <c r="O4768">
        <v>1.7392717815344599E-2</v>
      </c>
    </row>
    <row r="4769" spans="1:15">
      <c r="A4769" t="s">
        <v>5382</v>
      </c>
      <c r="B4769" t="s">
        <v>23511</v>
      </c>
      <c r="C4769" t="s">
        <v>5383</v>
      </c>
      <c r="D4769">
        <v>68</v>
      </c>
      <c r="E4769">
        <v>6152</v>
      </c>
      <c r="F4769">
        <v>75</v>
      </c>
      <c r="G4769">
        <v>7804</v>
      </c>
      <c r="H4769">
        <v>5.3252001339888699E-3</v>
      </c>
      <c r="I4769">
        <v>5.1550241218407497E-2</v>
      </c>
      <c r="J4769">
        <v>4.43091485557486E-2</v>
      </c>
      <c r="K4769" t="s">
        <v>27169</v>
      </c>
      <c r="L4769">
        <v>68</v>
      </c>
      <c r="M4769" t="s">
        <v>5133</v>
      </c>
      <c r="N4769">
        <v>0.90666666666666695</v>
      </c>
      <c r="O4769">
        <v>1.1053315994798399E-2</v>
      </c>
    </row>
    <row r="4770" spans="1:15">
      <c r="A4770" t="s">
        <v>5382</v>
      </c>
      <c r="B4770" t="s">
        <v>23513</v>
      </c>
      <c r="C4770" t="s">
        <v>5383</v>
      </c>
      <c r="D4770">
        <v>4</v>
      </c>
      <c r="E4770">
        <v>535</v>
      </c>
      <c r="F4770">
        <v>74</v>
      </c>
      <c r="G4770">
        <v>8124</v>
      </c>
      <c r="H4770">
        <v>0.72737210789210505</v>
      </c>
      <c r="I4770">
        <v>0.99999999999997702</v>
      </c>
      <c r="J4770">
        <v>0.95041217501583097</v>
      </c>
      <c r="K4770" t="s">
        <v>27170</v>
      </c>
      <c r="L4770">
        <v>4</v>
      </c>
      <c r="M4770" t="s">
        <v>5133</v>
      </c>
      <c r="N4770">
        <v>5.4054054054054099E-2</v>
      </c>
      <c r="O4770">
        <v>7.4766355140186902E-3</v>
      </c>
    </row>
    <row r="4771" spans="1:15">
      <c r="A4771" t="s">
        <v>5382</v>
      </c>
      <c r="B4771" t="s">
        <v>23518</v>
      </c>
      <c r="C4771" t="s">
        <v>5383</v>
      </c>
      <c r="D4771">
        <v>3</v>
      </c>
      <c r="E4771">
        <v>787</v>
      </c>
      <c r="F4771">
        <v>72</v>
      </c>
      <c r="G4771">
        <v>7393</v>
      </c>
      <c r="H4771">
        <v>0.98645813947863703</v>
      </c>
      <c r="I4771">
        <v>1</v>
      </c>
      <c r="J4771">
        <v>0.966855260484069</v>
      </c>
      <c r="K4771" t="s">
        <v>27171</v>
      </c>
      <c r="L4771">
        <v>3</v>
      </c>
      <c r="M4771" t="s">
        <v>5133</v>
      </c>
      <c r="N4771">
        <v>4.1666666666666699E-2</v>
      </c>
      <c r="O4771">
        <v>3.8119440914866601E-3</v>
      </c>
    </row>
    <row r="4772" spans="1:15">
      <c r="A4772" t="s">
        <v>5384</v>
      </c>
      <c r="B4772" t="s">
        <v>23511</v>
      </c>
      <c r="C4772" t="s">
        <v>5385</v>
      </c>
      <c r="D4772">
        <v>145</v>
      </c>
      <c r="E4772">
        <v>6152</v>
      </c>
      <c r="F4772">
        <v>167</v>
      </c>
      <c r="G4772">
        <v>7804</v>
      </c>
      <c r="H4772">
        <v>5.0640879602674403E-3</v>
      </c>
      <c r="I4772">
        <v>5.0055994076181803E-2</v>
      </c>
      <c r="J4772">
        <v>4.3024793390011001E-2</v>
      </c>
      <c r="K4772" t="s">
        <v>27172</v>
      </c>
      <c r="L4772">
        <v>145</v>
      </c>
      <c r="M4772" t="s">
        <v>5133</v>
      </c>
      <c r="N4772">
        <v>0.86826347305389195</v>
      </c>
      <c r="O4772">
        <v>2.3569570871261401E-2</v>
      </c>
    </row>
    <row r="4773" spans="1:15">
      <c r="A4773" t="s">
        <v>5384</v>
      </c>
      <c r="B4773" t="s">
        <v>23518</v>
      </c>
      <c r="C4773" t="s">
        <v>5385</v>
      </c>
      <c r="D4773">
        <v>9</v>
      </c>
      <c r="E4773">
        <v>787</v>
      </c>
      <c r="F4773">
        <v>146</v>
      </c>
      <c r="G4773">
        <v>7393</v>
      </c>
      <c r="H4773">
        <v>0.97868631167437603</v>
      </c>
      <c r="I4773">
        <v>1</v>
      </c>
      <c r="J4773">
        <v>0.966855260484069</v>
      </c>
      <c r="K4773" t="s">
        <v>27173</v>
      </c>
      <c r="L4773">
        <v>9</v>
      </c>
      <c r="M4773" t="s">
        <v>5133</v>
      </c>
      <c r="N4773">
        <v>6.1643835616438401E-2</v>
      </c>
      <c r="O4773">
        <v>1.143583227446E-2</v>
      </c>
    </row>
    <row r="4774" spans="1:15">
      <c r="A4774" t="s">
        <v>5384</v>
      </c>
      <c r="B4774" t="s">
        <v>23513</v>
      </c>
      <c r="C4774" t="s">
        <v>5385</v>
      </c>
      <c r="D4774">
        <v>7</v>
      </c>
      <c r="E4774">
        <v>535</v>
      </c>
      <c r="F4774">
        <v>179</v>
      </c>
      <c r="G4774">
        <v>8124</v>
      </c>
      <c r="H4774">
        <v>0.95556165269091498</v>
      </c>
      <c r="I4774">
        <v>0.99999999999997702</v>
      </c>
      <c r="J4774">
        <v>0.95041217501583097</v>
      </c>
      <c r="K4774" t="s">
        <v>27174</v>
      </c>
      <c r="L4774">
        <v>7</v>
      </c>
      <c r="M4774" t="s">
        <v>5133</v>
      </c>
      <c r="N4774">
        <v>3.91061452513966E-2</v>
      </c>
      <c r="O4774">
        <v>1.3084112149532701E-2</v>
      </c>
    </row>
    <row r="4775" spans="1:15">
      <c r="A4775" t="s">
        <v>5386</v>
      </c>
      <c r="B4775" t="s">
        <v>23518</v>
      </c>
      <c r="C4775" t="s">
        <v>5387</v>
      </c>
      <c r="D4775">
        <v>8</v>
      </c>
      <c r="E4775">
        <v>787</v>
      </c>
      <c r="F4775">
        <v>99</v>
      </c>
      <c r="G4775">
        <v>7393</v>
      </c>
      <c r="H4775">
        <v>0.841133050309263</v>
      </c>
      <c r="I4775">
        <v>1</v>
      </c>
      <c r="J4775">
        <v>0.966855260484069</v>
      </c>
      <c r="K4775" t="s">
        <v>26553</v>
      </c>
      <c r="L4775">
        <v>8</v>
      </c>
      <c r="M4775" t="s">
        <v>5133</v>
      </c>
      <c r="N4775">
        <v>8.0808080808080801E-2</v>
      </c>
      <c r="O4775">
        <v>1.01651842439644E-2</v>
      </c>
    </row>
    <row r="4776" spans="1:15">
      <c r="A4776" t="s">
        <v>5386</v>
      </c>
      <c r="B4776" t="s">
        <v>23513</v>
      </c>
      <c r="C4776" t="s">
        <v>5387</v>
      </c>
      <c r="D4776">
        <v>9</v>
      </c>
      <c r="E4776">
        <v>535</v>
      </c>
      <c r="F4776">
        <v>122</v>
      </c>
      <c r="G4776">
        <v>8124</v>
      </c>
      <c r="H4776">
        <v>0.41230379784049098</v>
      </c>
      <c r="I4776">
        <v>0.99999999999997702</v>
      </c>
      <c r="J4776">
        <v>0.95041217501583097</v>
      </c>
      <c r="K4776" t="s">
        <v>26554</v>
      </c>
      <c r="L4776">
        <v>9</v>
      </c>
      <c r="M4776" t="s">
        <v>5133</v>
      </c>
      <c r="N4776">
        <v>7.3770491803278701E-2</v>
      </c>
      <c r="O4776">
        <v>1.6822429906542102E-2</v>
      </c>
    </row>
    <row r="4777" spans="1:15">
      <c r="A4777" t="s">
        <v>5386</v>
      </c>
      <c r="B4777" t="s">
        <v>23511</v>
      </c>
      <c r="C4777" t="s">
        <v>5387</v>
      </c>
      <c r="D4777">
        <v>102</v>
      </c>
      <c r="E4777">
        <v>6152</v>
      </c>
      <c r="F4777">
        <v>124</v>
      </c>
      <c r="G4777">
        <v>7804</v>
      </c>
      <c r="H4777">
        <v>0.20485955927452201</v>
      </c>
      <c r="I4777">
        <v>0.66147666810681205</v>
      </c>
      <c r="J4777">
        <v>0.568561218348685</v>
      </c>
      <c r="K4777" t="s">
        <v>27175</v>
      </c>
      <c r="L4777">
        <v>102</v>
      </c>
      <c r="M4777" t="s">
        <v>5133</v>
      </c>
      <c r="N4777">
        <v>0.82258064516129004</v>
      </c>
      <c r="O4777">
        <v>1.65799739921977E-2</v>
      </c>
    </row>
    <row r="4778" spans="1:15">
      <c r="A4778" t="s">
        <v>5388</v>
      </c>
      <c r="B4778" t="s">
        <v>23511</v>
      </c>
      <c r="C4778" t="s">
        <v>5389</v>
      </c>
      <c r="D4778">
        <v>9</v>
      </c>
      <c r="E4778">
        <v>6152</v>
      </c>
      <c r="F4778">
        <v>9</v>
      </c>
      <c r="G4778">
        <v>7804</v>
      </c>
      <c r="H4778">
        <v>0.117423000773971</v>
      </c>
      <c r="I4778">
        <v>0.47842873658393897</v>
      </c>
      <c r="J4778">
        <v>0.41122542710949</v>
      </c>
      <c r="K4778" t="s">
        <v>27176</v>
      </c>
      <c r="L4778">
        <v>9</v>
      </c>
      <c r="M4778" t="s">
        <v>5133</v>
      </c>
      <c r="N4778">
        <v>1</v>
      </c>
      <c r="O4778">
        <v>1.4629388816645001E-3</v>
      </c>
    </row>
    <row r="4779" spans="1:15">
      <c r="A4779" t="s">
        <v>5390</v>
      </c>
      <c r="B4779" t="s">
        <v>23513</v>
      </c>
      <c r="C4779" t="s">
        <v>5391</v>
      </c>
      <c r="D4779">
        <v>1</v>
      </c>
      <c r="E4779">
        <v>535</v>
      </c>
      <c r="F4779">
        <v>109</v>
      </c>
      <c r="G4779">
        <v>8124</v>
      </c>
      <c r="H4779">
        <v>0.99943401257681996</v>
      </c>
      <c r="I4779">
        <v>0.99999999999997702</v>
      </c>
      <c r="J4779">
        <v>0.95041217501583097</v>
      </c>
      <c r="K4779" t="s">
        <v>26809</v>
      </c>
      <c r="L4779">
        <v>1</v>
      </c>
      <c r="M4779" t="s">
        <v>5133</v>
      </c>
      <c r="N4779">
        <v>9.1743119266055103E-3</v>
      </c>
      <c r="O4779">
        <v>1.8691588785046699E-3</v>
      </c>
    </row>
    <row r="4780" spans="1:15">
      <c r="A4780" t="s">
        <v>5390</v>
      </c>
      <c r="B4780" t="s">
        <v>23511</v>
      </c>
      <c r="C4780" t="s">
        <v>5391</v>
      </c>
      <c r="D4780">
        <v>95</v>
      </c>
      <c r="E4780">
        <v>6152</v>
      </c>
      <c r="F4780">
        <v>107</v>
      </c>
      <c r="G4780">
        <v>7804</v>
      </c>
      <c r="H4780">
        <v>5.2174334420323201E-3</v>
      </c>
      <c r="I4780">
        <v>5.1365309321660502E-2</v>
      </c>
      <c r="J4780">
        <v>4.4150193433677702E-2</v>
      </c>
      <c r="K4780" t="s">
        <v>27177</v>
      </c>
      <c r="L4780">
        <v>95</v>
      </c>
      <c r="M4780" t="s">
        <v>5133</v>
      </c>
      <c r="N4780">
        <v>0.88785046728971995</v>
      </c>
      <c r="O4780">
        <v>1.5442132639791901E-2</v>
      </c>
    </row>
    <row r="4781" spans="1:15">
      <c r="A4781" t="s">
        <v>5390</v>
      </c>
      <c r="B4781" t="s">
        <v>23518</v>
      </c>
      <c r="C4781" t="s">
        <v>5391</v>
      </c>
      <c r="D4781">
        <v>7</v>
      </c>
      <c r="E4781">
        <v>787</v>
      </c>
      <c r="F4781">
        <v>104</v>
      </c>
      <c r="G4781">
        <v>7393</v>
      </c>
      <c r="H4781">
        <v>0.93643102239160103</v>
      </c>
      <c r="I4781">
        <v>1</v>
      </c>
      <c r="J4781">
        <v>0.966855260484069</v>
      </c>
      <c r="K4781" t="s">
        <v>27178</v>
      </c>
      <c r="L4781">
        <v>7</v>
      </c>
      <c r="M4781" t="s">
        <v>5133</v>
      </c>
      <c r="N4781">
        <v>6.7307692307692304E-2</v>
      </c>
      <c r="O4781">
        <v>8.8945362134688708E-3</v>
      </c>
    </row>
    <row r="4782" spans="1:15">
      <c r="A4782" t="s">
        <v>5392</v>
      </c>
      <c r="B4782" t="s">
        <v>23518</v>
      </c>
      <c r="C4782" t="s">
        <v>5393</v>
      </c>
      <c r="D4782">
        <v>8</v>
      </c>
      <c r="E4782">
        <v>787</v>
      </c>
      <c r="F4782">
        <v>182</v>
      </c>
      <c r="G4782">
        <v>7393</v>
      </c>
      <c r="H4782">
        <v>0.99934413734248195</v>
      </c>
      <c r="I4782">
        <v>1</v>
      </c>
      <c r="J4782">
        <v>0.966855260484069</v>
      </c>
      <c r="K4782" t="s">
        <v>27179</v>
      </c>
      <c r="L4782">
        <v>8</v>
      </c>
      <c r="M4782" t="s">
        <v>5133</v>
      </c>
      <c r="N4782">
        <v>4.3956043956044001E-2</v>
      </c>
      <c r="O4782">
        <v>1.01651842439644E-2</v>
      </c>
    </row>
    <row r="4783" spans="1:15">
      <c r="A4783" t="s">
        <v>5392</v>
      </c>
      <c r="B4783" t="s">
        <v>23511</v>
      </c>
      <c r="C4783" t="s">
        <v>5393</v>
      </c>
      <c r="D4783">
        <v>163</v>
      </c>
      <c r="E4783">
        <v>6152</v>
      </c>
      <c r="F4783">
        <v>188</v>
      </c>
      <c r="G4783">
        <v>7804</v>
      </c>
      <c r="H4783">
        <v>3.4694799168571498E-3</v>
      </c>
      <c r="I4783">
        <v>3.6624529619980702E-2</v>
      </c>
      <c r="J4783">
        <v>3.1480002524928503E-2</v>
      </c>
      <c r="K4783" t="s">
        <v>27180</v>
      </c>
      <c r="L4783">
        <v>163</v>
      </c>
      <c r="M4783" t="s">
        <v>5133</v>
      </c>
      <c r="N4783">
        <v>0.86702127659574502</v>
      </c>
      <c r="O4783">
        <v>2.6495448634590399E-2</v>
      </c>
    </row>
    <row r="4784" spans="1:15">
      <c r="A4784" t="s">
        <v>5392</v>
      </c>
      <c r="B4784" t="s">
        <v>23513</v>
      </c>
      <c r="C4784" t="s">
        <v>5393</v>
      </c>
      <c r="D4784">
        <v>11</v>
      </c>
      <c r="E4784">
        <v>535</v>
      </c>
      <c r="F4784">
        <v>183</v>
      </c>
      <c r="G4784">
        <v>8124</v>
      </c>
      <c r="H4784">
        <v>0.66785247823515004</v>
      </c>
      <c r="I4784">
        <v>0.99999999999997702</v>
      </c>
      <c r="J4784">
        <v>0.95041217501583097</v>
      </c>
      <c r="K4784" t="s">
        <v>27181</v>
      </c>
      <c r="L4784">
        <v>11</v>
      </c>
      <c r="M4784" t="s">
        <v>5133</v>
      </c>
      <c r="N4784">
        <v>6.0109289617486301E-2</v>
      </c>
      <c r="O4784">
        <v>2.0560747663551399E-2</v>
      </c>
    </row>
    <row r="4785" spans="1:15">
      <c r="A4785" t="s">
        <v>5394</v>
      </c>
      <c r="B4785" t="s">
        <v>23513</v>
      </c>
      <c r="C4785" t="s">
        <v>5395</v>
      </c>
      <c r="D4785">
        <v>3</v>
      </c>
      <c r="E4785">
        <v>535</v>
      </c>
      <c r="F4785">
        <v>59</v>
      </c>
      <c r="G4785">
        <v>8124</v>
      </c>
      <c r="H4785">
        <v>0.75557756524966102</v>
      </c>
      <c r="I4785">
        <v>0.99999999999997702</v>
      </c>
      <c r="J4785">
        <v>0.95041217501583097</v>
      </c>
      <c r="K4785" t="s">
        <v>27182</v>
      </c>
      <c r="L4785">
        <v>3</v>
      </c>
      <c r="M4785" t="s">
        <v>5133</v>
      </c>
      <c r="N4785">
        <v>5.0847457627118599E-2</v>
      </c>
      <c r="O4785">
        <v>5.60747663551402E-3</v>
      </c>
    </row>
    <row r="4786" spans="1:15">
      <c r="A4786" t="s">
        <v>5394</v>
      </c>
      <c r="B4786" t="s">
        <v>23511</v>
      </c>
      <c r="C4786" t="s">
        <v>5395</v>
      </c>
      <c r="D4786">
        <v>51</v>
      </c>
      <c r="E4786">
        <v>6152</v>
      </c>
      <c r="F4786">
        <v>54</v>
      </c>
      <c r="G4786">
        <v>7804</v>
      </c>
      <c r="H4786">
        <v>1.53896961374267E-3</v>
      </c>
      <c r="I4786">
        <v>1.89389448091207E-2</v>
      </c>
      <c r="J4786">
        <v>1.6278653585364899E-2</v>
      </c>
      <c r="K4786" t="s">
        <v>27183</v>
      </c>
      <c r="L4786">
        <v>51</v>
      </c>
      <c r="M4786" t="s">
        <v>5133</v>
      </c>
      <c r="N4786">
        <v>0.94444444444444398</v>
      </c>
      <c r="O4786">
        <v>8.2899869960988293E-3</v>
      </c>
    </row>
    <row r="4787" spans="1:15">
      <c r="A4787" t="s">
        <v>5396</v>
      </c>
      <c r="B4787" t="s">
        <v>23518</v>
      </c>
      <c r="C4787" t="s">
        <v>5397</v>
      </c>
      <c r="D4787">
        <v>1</v>
      </c>
      <c r="E4787">
        <v>787</v>
      </c>
      <c r="F4787">
        <v>60</v>
      </c>
      <c r="G4787">
        <v>7393</v>
      </c>
      <c r="H4787">
        <v>0.99886599826995703</v>
      </c>
      <c r="I4787">
        <v>1</v>
      </c>
      <c r="J4787">
        <v>0.966855260484069</v>
      </c>
      <c r="K4787" t="s">
        <v>26842</v>
      </c>
      <c r="L4787">
        <v>1</v>
      </c>
      <c r="M4787" t="s">
        <v>5133</v>
      </c>
      <c r="N4787">
        <v>1.6666666666666701E-2</v>
      </c>
      <c r="O4787">
        <v>1.27064803049555E-3</v>
      </c>
    </row>
    <row r="4788" spans="1:15">
      <c r="A4788" t="s">
        <v>5396</v>
      </c>
      <c r="B4788" t="s">
        <v>23513</v>
      </c>
      <c r="C4788" t="s">
        <v>5397</v>
      </c>
      <c r="D4788">
        <v>2</v>
      </c>
      <c r="E4788">
        <v>535</v>
      </c>
      <c r="F4788">
        <v>66</v>
      </c>
      <c r="G4788">
        <v>8124</v>
      </c>
      <c r="H4788">
        <v>0.93768724100848799</v>
      </c>
      <c r="I4788">
        <v>0.99999999999997702</v>
      </c>
      <c r="J4788">
        <v>0.95041217501583097</v>
      </c>
      <c r="K4788" t="s">
        <v>27184</v>
      </c>
      <c r="L4788">
        <v>2</v>
      </c>
      <c r="M4788" t="s">
        <v>5133</v>
      </c>
      <c r="N4788">
        <v>3.03030303030303E-2</v>
      </c>
      <c r="O4788">
        <v>3.7383177570093499E-3</v>
      </c>
    </row>
    <row r="4789" spans="1:15">
      <c r="A4789" t="s">
        <v>5396</v>
      </c>
      <c r="B4789" t="s">
        <v>23511</v>
      </c>
      <c r="C4789" t="s">
        <v>5397</v>
      </c>
      <c r="D4789">
        <v>63</v>
      </c>
      <c r="E4789">
        <v>6152</v>
      </c>
      <c r="F4789">
        <v>67</v>
      </c>
      <c r="G4789">
        <v>7804</v>
      </c>
      <c r="H4789">
        <v>5.8641183780185503E-4</v>
      </c>
      <c r="I4789">
        <v>8.5402729928391492E-3</v>
      </c>
      <c r="J4789">
        <v>7.3406489630786602E-3</v>
      </c>
      <c r="K4789" t="s">
        <v>27185</v>
      </c>
      <c r="L4789">
        <v>63</v>
      </c>
      <c r="M4789" t="s">
        <v>5133</v>
      </c>
      <c r="N4789">
        <v>0.94029850746268695</v>
      </c>
      <c r="O4789">
        <v>1.02405721716515E-2</v>
      </c>
    </row>
    <row r="4790" spans="1:15">
      <c r="A4790" t="s">
        <v>27186</v>
      </c>
      <c r="B4790" t="s">
        <v>23511</v>
      </c>
      <c r="C4790" t="s">
        <v>27187</v>
      </c>
      <c r="D4790">
        <v>20</v>
      </c>
      <c r="E4790">
        <v>6152</v>
      </c>
      <c r="F4790">
        <v>20</v>
      </c>
      <c r="G4790">
        <v>7804</v>
      </c>
      <c r="H4790">
        <v>8.5336853349435304E-3</v>
      </c>
      <c r="I4790">
        <v>7.4878905635043805E-2</v>
      </c>
      <c r="J4790">
        <v>6.4360912287842298E-2</v>
      </c>
      <c r="K4790" t="s">
        <v>27188</v>
      </c>
      <c r="L4790">
        <v>20</v>
      </c>
      <c r="M4790" t="s">
        <v>5133</v>
      </c>
      <c r="N4790">
        <v>1</v>
      </c>
      <c r="O4790">
        <v>3.2509752925877801E-3</v>
      </c>
    </row>
    <row r="4791" spans="1:15">
      <c r="A4791" t="s">
        <v>5398</v>
      </c>
      <c r="B4791" t="s">
        <v>23511</v>
      </c>
      <c r="C4791" t="s">
        <v>5399</v>
      </c>
      <c r="D4791">
        <v>4</v>
      </c>
      <c r="E4791">
        <v>6152</v>
      </c>
      <c r="F4791">
        <v>4</v>
      </c>
      <c r="G4791">
        <v>7804</v>
      </c>
      <c r="H4791">
        <v>0.38610601832086699</v>
      </c>
      <c r="I4791">
        <v>0.90829480295553899</v>
      </c>
      <c r="J4791">
        <v>0.78070962240619901</v>
      </c>
      <c r="K4791" t="s">
        <v>27189</v>
      </c>
      <c r="L4791">
        <v>4</v>
      </c>
      <c r="M4791" t="s">
        <v>5133</v>
      </c>
      <c r="N4791">
        <v>1</v>
      </c>
      <c r="O4791">
        <v>6.5019505851755496E-4</v>
      </c>
    </row>
    <row r="4792" spans="1:15">
      <c r="A4792" t="s">
        <v>5400</v>
      </c>
      <c r="B4792" t="s">
        <v>23511</v>
      </c>
      <c r="C4792" t="s">
        <v>5401</v>
      </c>
      <c r="D4792">
        <v>22</v>
      </c>
      <c r="E4792">
        <v>6152</v>
      </c>
      <c r="F4792">
        <v>23</v>
      </c>
      <c r="G4792">
        <v>7804</v>
      </c>
      <c r="H4792">
        <v>3.0027803398246001E-2</v>
      </c>
      <c r="I4792">
        <v>0.19196345743878701</v>
      </c>
      <c r="J4792">
        <v>0.16499898258270601</v>
      </c>
      <c r="K4792" t="s">
        <v>27190</v>
      </c>
      <c r="L4792">
        <v>22</v>
      </c>
      <c r="M4792" t="s">
        <v>5133</v>
      </c>
      <c r="N4792">
        <v>0.95652173913043503</v>
      </c>
      <c r="O4792">
        <v>3.57607282184655E-3</v>
      </c>
    </row>
    <row r="4793" spans="1:15">
      <c r="A4793" t="s">
        <v>5400</v>
      </c>
      <c r="B4793" t="s">
        <v>23513</v>
      </c>
      <c r="C4793" t="s">
        <v>5401</v>
      </c>
      <c r="D4793">
        <v>1</v>
      </c>
      <c r="E4793">
        <v>535</v>
      </c>
      <c r="F4793">
        <v>24</v>
      </c>
      <c r="G4793">
        <v>8124</v>
      </c>
      <c r="H4793">
        <v>0.80550470903677196</v>
      </c>
      <c r="I4793">
        <v>0.99999999999997702</v>
      </c>
      <c r="J4793">
        <v>0.95041217501583097</v>
      </c>
      <c r="K4793" t="s">
        <v>24213</v>
      </c>
      <c r="L4793">
        <v>1</v>
      </c>
      <c r="M4793" t="s">
        <v>5133</v>
      </c>
      <c r="N4793">
        <v>4.1666666666666699E-2</v>
      </c>
      <c r="O4793">
        <v>1.8691588785046699E-3</v>
      </c>
    </row>
    <row r="4794" spans="1:15">
      <c r="A4794" t="s">
        <v>5402</v>
      </c>
      <c r="B4794" t="s">
        <v>23513</v>
      </c>
      <c r="C4794" t="s">
        <v>5403</v>
      </c>
      <c r="D4794">
        <v>1</v>
      </c>
      <c r="E4794">
        <v>535</v>
      </c>
      <c r="F4794">
        <v>1</v>
      </c>
      <c r="G4794">
        <v>8124</v>
      </c>
      <c r="H4794">
        <v>6.5854258985721295E-2</v>
      </c>
      <c r="I4794">
        <v>0.448760549738495</v>
      </c>
      <c r="J4794">
        <v>0.42650749013827299</v>
      </c>
      <c r="K4794" t="s">
        <v>24514</v>
      </c>
      <c r="L4794">
        <v>1</v>
      </c>
      <c r="M4794" t="s">
        <v>1463</v>
      </c>
      <c r="N4794">
        <v>1</v>
      </c>
      <c r="O4794">
        <v>1.8691588785046699E-3</v>
      </c>
    </row>
    <row r="4795" spans="1:15">
      <c r="A4795" t="s">
        <v>5404</v>
      </c>
      <c r="B4795" t="s">
        <v>23511</v>
      </c>
      <c r="C4795" t="s">
        <v>5405</v>
      </c>
      <c r="D4795">
        <v>10</v>
      </c>
      <c r="E4795">
        <v>6152</v>
      </c>
      <c r="F4795">
        <v>13</v>
      </c>
      <c r="G4795">
        <v>7804</v>
      </c>
      <c r="H4795">
        <v>0.71080626448881101</v>
      </c>
      <c r="I4795">
        <v>0.968912233598893</v>
      </c>
      <c r="J4795">
        <v>0.832812322140707</v>
      </c>
      <c r="K4795" t="s">
        <v>27191</v>
      </c>
      <c r="L4795">
        <v>10</v>
      </c>
      <c r="M4795" t="s">
        <v>1463</v>
      </c>
      <c r="N4795">
        <v>0.76923076923076905</v>
      </c>
      <c r="O4795">
        <v>1.62548764629389E-3</v>
      </c>
    </row>
    <row r="4796" spans="1:15">
      <c r="A4796" t="s">
        <v>5404</v>
      </c>
      <c r="B4796" t="s">
        <v>23518</v>
      </c>
      <c r="C4796" t="s">
        <v>5405</v>
      </c>
      <c r="D4796">
        <v>2</v>
      </c>
      <c r="E4796">
        <v>787</v>
      </c>
      <c r="F4796">
        <v>12</v>
      </c>
      <c r="G4796">
        <v>7393</v>
      </c>
      <c r="H4796">
        <v>0.37061782085017497</v>
      </c>
      <c r="I4796">
        <v>1</v>
      </c>
      <c r="J4796">
        <v>0.966855260484069</v>
      </c>
      <c r="K4796" t="s">
        <v>27055</v>
      </c>
      <c r="L4796">
        <v>2</v>
      </c>
      <c r="M4796" t="s">
        <v>1463</v>
      </c>
      <c r="N4796">
        <v>0.16666666666666699</v>
      </c>
      <c r="O4796">
        <v>2.5412960609911099E-3</v>
      </c>
    </row>
    <row r="4797" spans="1:15">
      <c r="A4797" t="s">
        <v>5406</v>
      </c>
      <c r="B4797" t="s">
        <v>23511</v>
      </c>
      <c r="C4797" t="s">
        <v>5407</v>
      </c>
      <c r="D4797">
        <v>31</v>
      </c>
      <c r="E4797">
        <v>6152</v>
      </c>
      <c r="F4797">
        <v>32</v>
      </c>
      <c r="G4797">
        <v>7804</v>
      </c>
      <c r="H4797">
        <v>4.6865634017594499E-3</v>
      </c>
      <c r="I4797">
        <v>4.7080833357471201E-2</v>
      </c>
      <c r="J4797">
        <v>4.0467543702195803E-2</v>
      </c>
      <c r="K4797" t="s">
        <v>27192</v>
      </c>
      <c r="L4797">
        <v>31</v>
      </c>
      <c r="M4797" t="s">
        <v>1463</v>
      </c>
      <c r="N4797">
        <v>0.96875</v>
      </c>
      <c r="O4797">
        <v>5.0390117035110501E-3</v>
      </c>
    </row>
    <row r="4798" spans="1:15">
      <c r="A4798" t="s">
        <v>5408</v>
      </c>
      <c r="B4798" t="s">
        <v>23511</v>
      </c>
      <c r="C4798" t="s">
        <v>5409</v>
      </c>
      <c r="D4798">
        <v>19</v>
      </c>
      <c r="E4798">
        <v>6152</v>
      </c>
      <c r="F4798">
        <v>22</v>
      </c>
      <c r="G4798">
        <v>7804</v>
      </c>
      <c r="H4798">
        <v>0.284610565096101</v>
      </c>
      <c r="I4798">
        <v>0.807955886208509</v>
      </c>
      <c r="J4798">
        <v>0.69446498294407599</v>
      </c>
      <c r="K4798" t="s">
        <v>27193</v>
      </c>
      <c r="L4798">
        <v>19</v>
      </c>
      <c r="M4798" t="s">
        <v>1463</v>
      </c>
      <c r="N4798">
        <v>0.86363636363636398</v>
      </c>
      <c r="O4798">
        <v>3.0884265279583901E-3</v>
      </c>
    </row>
    <row r="4799" spans="1:15">
      <c r="A4799" t="s">
        <v>5408</v>
      </c>
      <c r="B4799" t="s">
        <v>23513</v>
      </c>
      <c r="C4799" t="s">
        <v>5409</v>
      </c>
      <c r="D4799">
        <v>1</v>
      </c>
      <c r="E4799">
        <v>535</v>
      </c>
      <c r="F4799">
        <v>22</v>
      </c>
      <c r="G4799">
        <v>8124</v>
      </c>
      <c r="H4799">
        <v>0.77702822510206004</v>
      </c>
      <c r="I4799">
        <v>0.99999999999997702</v>
      </c>
      <c r="J4799">
        <v>0.95041217501583097</v>
      </c>
      <c r="K4799" t="s">
        <v>25582</v>
      </c>
      <c r="L4799">
        <v>1</v>
      </c>
      <c r="M4799" t="s">
        <v>1463</v>
      </c>
      <c r="N4799">
        <v>4.5454545454545497E-2</v>
      </c>
      <c r="O4799">
        <v>1.8691588785046699E-3</v>
      </c>
    </row>
    <row r="4800" spans="1:15">
      <c r="A4800" t="s">
        <v>5410</v>
      </c>
      <c r="B4800" t="s">
        <v>23511</v>
      </c>
      <c r="C4800" t="s">
        <v>5411</v>
      </c>
      <c r="D4800">
        <v>2</v>
      </c>
      <c r="E4800">
        <v>6152</v>
      </c>
      <c r="F4800">
        <v>2</v>
      </c>
      <c r="G4800">
        <v>7804</v>
      </c>
      <c r="H4800">
        <v>0.62141708038142995</v>
      </c>
      <c r="I4800">
        <v>0.968912233598893</v>
      </c>
      <c r="J4800">
        <v>0.832812322140707</v>
      </c>
      <c r="K4800" t="s">
        <v>24736</v>
      </c>
      <c r="L4800">
        <v>2</v>
      </c>
      <c r="M4800" t="s">
        <v>5133</v>
      </c>
      <c r="N4800">
        <v>1</v>
      </c>
      <c r="O4800">
        <v>3.2509752925877802E-4</v>
      </c>
    </row>
    <row r="4801" spans="1:15">
      <c r="A4801" t="s">
        <v>5412</v>
      </c>
      <c r="B4801" t="s">
        <v>23511</v>
      </c>
      <c r="C4801" t="s">
        <v>5413</v>
      </c>
      <c r="D4801">
        <v>26</v>
      </c>
      <c r="E4801">
        <v>6152</v>
      </c>
      <c r="F4801">
        <v>26</v>
      </c>
      <c r="G4801">
        <v>7804</v>
      </c>
      <c r="H4801">
        <v>2.0384823340864702E-3</v>
      </c>
      <c r="I4801">
        <v>2.3666106814954398E-2</v>
      </c>
      <c r="J4801">
        <v>2.0341806707697599E-2</v>
      </c>
      <c r="K4801" t="s">
        <v>27194</v>
      </c>
      <c r="L4801">
        <v>26</v>
      </c>
      <c r="M4801" t="s">
        <v>1463</v>
      </c>
      <c r="N4801">
        <v>1</v>
      </c>
      <c r="O4801">
        <v>4.2262678803641103E-3</v>
      </c>
    </row>
    <row r="4802" spans="1:15">
      <c r="A4802" t="s">
        <v>5414</v>
      </c>
      <c r="B4802" t="s">
        <v>23511</v>
      </c>
      <c r="C4802" t="s">
        <v>5415</v>
      </c>
      <c r="D4802">
        <v>3</v>
      </c>
      <c r="E4802">
        <v>6152</v>
      </c>
      <c r="F4802">
        <v>4</v>
      </c>
      <c r="G4802">
        <v>7804</v>
      </c>
      <c r="H4802">
        <v>0.80103341611958101</v>
      </c>
      <c r="I4802">
        <v>0.968912233598893</v>
      </c>
      <c r="J4802">
        <v>0.832812322140707</v>
      </c>
      <c r="K4802" t="s">
        <v>27195</v>
      </c>
      <c r="L4802">
        <v>3</v>
      </c>
      <c r="M4802" t="s">
        <v>1463</v>
      </c>
      <c r="N4802">
        <v>0.75</v>
      </c>
      <c r="O4802">
        <v>4.8764629388816603E-4</v>
      </c>
    </row>
    <row r="4803" spans="1:15">
      <c r="A4803" t="s">
        <v>5416</v>
      </c>
      <c r="B4803" t="s">
        <v>23518</v>
      </c>
      <c r="C4803" t="s">
        <v>5417</v>
      </c>
      <c r="D4803">
        <v>25</v>
      </c>
      <c r="E4803">
        <v>787</v>
      </c>
      <c r="F4803">
        <v>248</v>
      </c>
      <c r="G4803">
        <v>7393</v>
      </c>
      <c r="H4803">
        <v>0.64651850616992002</v>
      </c>
      <c r="I4803">
        <v>1</v>
      </c>
      <c r="J4803">
        <v>0.966855260484069</v>
      </c>
      <c r="K4803" t="s">
        <v>27196</v>
      </c>
      <c r="L4803">
        <v>25</v>
      </c>
      <c r="M4803" t="s">
        <v>5133</v>
      </c>
      <c r="N4803">
        <v>0.100806451612903</v>
      </c>
      <c r="O4803">
        <v>3.1766200762388799E-2</v>
      </c>
    </row>
    <row r="4804" spans="1:15">
      <c r="A4804" t="s">
        <v>5416</v>
      </c>
      <c r="B4804" t="s">
        <v>23511</v>
      </c>
      <c r="C4804" t="s">
        <v>5417</v>
      </c>
      <c r="D4804">
        <v>210</v>
      </c>
      <c r="E4804">
        <v>6152</v>
      </c>
      <c r="F4804">
        <v>263</v>
      </c>
      <c r="G4804">
        <v>7804</v>
      </c>
      <c r="H4804">
        <v>0.37397390490383198</v>
      </c>
      <c r="I4804">
        <v>0.90829480295553899</v>
      </c>
      <c r="J4804">
        <v>0.78070962240619901</v>
      </c>
      <c r="K4804" t="s">
        <v>27197</v>
      </c>
      <c r="L4804">
        <v>210</v>
      </c>
      <c r="M4804" t="s">
        <v>5133</v>
      </c>
      <c r="N4804">
        <v>0.79847908745247198</v>
      </c>
      <c r="O4804">
        <v>3.4135240572171703E-2</v>
      </c>
    </row>
    <row r="4805" spans="1:15">
      <c r="A4805" t="s">
        <v>5416</v>
      </c>
      <c r="B4805" t="s">
        <v>23513</v>
      </c>
      <c r="C4805" t="s">
        <v>5417</v>
      </c>
      <c r="D4805">
        <v>17</v>
      </c>
      <c r="E4805">
        <v>535</v>
      </c>
      <c r="F4805">
        <v>273</v>
      </c>
      <c r="G4805">
        <v>8124</v>
      </c>
      <c r="H4805">
        <v>0.63203492765797598</v>
      </c>
      <c r="I4805">
        <v>0.99999999999997702</v>
      </c>
      <c r="J4805">
        <v>0.95041217501583097</v>
      </c>
      <c r="K4805" t="s">
        <v>27198</v>
      </c>
      <c r="L4805">
        <v>17</v>
      </c>
      <c r="M4805" t="s">
        <v>5133</v>
      </c>
      <c r="N4805">
        <v>6.22710622710623E-2</v>
      </c>
      <c r="O4805">
        <v>3.1775700934579397E-2</v>
      </c>
    </row>
    <row r="4806" spans="1:15">
      <c r="A4806" t="s">
        <v>5418</v>
      </c>
      <c r="B4806" t="s">
        <v>23513</v>
      </c>
      <c r="C4806" t="s">
        <v>5419</v>
      </c>
      <c r="D4806">
        <v>2</v>
      </c>
      <c r="E4806">
        <v>535</v>
      </c>
      <c r="F4806">
        <v>10</v>
      </c>
      <c r="G4806">
        <v>8124</v>
      </c>
      <c r="H4806">
        <v>0.13720826776095801</v>
      </c>
      <c r="I4806">
        <v>0.66676148853393002</v>
      </c>
      <c r="J4806">
        <v>0.63369823653433999</v>
      </c>
      <c r="K4806" t="s">
        <v>26914</v>
      </c>
      <c r="L4806">
        <v>2</v>
      </c>
      <c r="M4806" t="s">
        <v>1463</v>
      </c>
      <c r="N4806">
        <v>0.2</v>
      </c>
      <c r="O4806">
        <v>3.7383177570093499E-3</v>
      </c>
    </row>
    <row r="4807" spans="1:15">
      <c r="A4807" t="s">
        <v>5418</v>
      </c>
      <c r="B4807" t="s">
        <v>23511</v>
      </c>
      <c r="C4807" t="s">
        <v>5419</v>
      </c>
      <c r="D4807">
        <v>7</v>
      </c>
      <c r="E4807">
        <v>6152</v>
      </c>
      <c r="F4807">
        <v>9</v>
      </c>
      <c r="G4807">
        <v>7804</v>
      </c>
      <c r="H4807">
        <v>0.70695686083507503</v>
      </c>
      <c r="I4807">
        <v>0.968912233598893</v>
      </c>
      <c r="J4807">
        <v>0.832812322140707</v>
      </c>
      <c r="K4807" t="s">
        <v>27199</v>
      </c>
      <c r="L4807">
        <v>7</v>
      </c>
      <c r="M4807" t="s">
        <v>1463</v>
      </c>
      <c r="N4807">
        <v>0.77777777777777801</v>
      </c>
      <c r="O4807">
        <v>1.13784135240572E-3</v>
      </c>
    </row>
    <row r="4808" spans="1:15">
      <c r="A4808" t="s">
        <v>5420</v>
      </c>
      <c r="B4808" t="s">
        <v>23511</v>
      </c>
      <c r="C4808" t="s">
        <v>5421</v>
      </c>
      <c r="D4808">
        <v>1</v>
      </c>
      <c r="E4808">
        <v>6152</v>
      </c>
      <c r="F4808">
        <v>1</v>
      </c>
      <c r="G4808">
        <v>7804</v>
      </c>
      <c r="H4808">
        <v>0.788313685289595</v>
      </c>
      <c r="I4808">
        <v>0.968912233598893</v>
      </c>
      <c r="J4808">
        <v>0.832812322140707</v>
      </c>
      <c r="K4808" t="s">
        <v>26448</v>
      </c>
      <c r="L4808">
        <v>1</v>
      </c>
      <c r="M4808" t="s">
        <v>1463</v>
      </c>
      <c r="N4808">
        <v>1</v>
      </c>
      <c r="O4808">
        <v>1.6254876462938901E-4</v>
      </c>
    </row>
    <row r="4809" spans="1:15">
      <c r="A4809" t="s">
        <v>5422</v>
      </c>
      <c r="B4809" t="s">
        <v>23511</v>
      </c>
      <c r="C4809" t="s">
        <v>5423</v>
      </c>
      <c r="D4809">
        <v>1</v>
      </c>
      <c r="E4809">
        <v>6152</v>
      </c>
      <c r="F4809">
        <v>1</v>
      </c>
      <c r="G4809">
        <v>7804</v>
      </c>
      <c r="H4809">
        <v>0.788313685289595</v>
      </c>
      <c r="I4809">
        <v>0.968912233598893</v>
      </c>
      <c r="J4809">
        <v>0.832812322140707</v>
      </c>
      <c r="K4809" t="s">
        <v>26448</v>
      </c>
      <c r="L4809">
        <v>1</v>
      </c>
      <c r="M4809" t="s">
        <v>2729</v>
      </c>
      <c r="N4809">
        <v>1</v>
      </c>
      <c r="O4809">
        <v>1.6254876462938901E-4</v>
      </c>
    </row>
    <row r="4810" spans="1:15">
      <c r="A4810" t="s">
        <v>5424</v>
      </c>
      <c r="B4810" t="s">
        <v>23511</v>
      </c>
      <c r="C4810" t="s">
        <v>5425</v>
      </c>
      <c r="D4810">
        <v>14</v>
      </c>
      <c r="E4810">
        <v>6152</v>
      </c>
      <c r="F4810">
        <v>14</v>
      </c>
      <c r="G4810">
        <v>7804</v>
      </c>
      <c r="H4810">
        <v>3.5680033920092398E-2</v>
      </c>
      <c r="I4810">
        <v>0.21445050912290001</v>
      </c>
      <c r="J4810">
        <v>0.18432735215193299</v>
      </c>
      <c r="K4810" t="s">
        <v>27200</v>
      </c>
      <c r="L4810">
        <v>14</v>
      </c>
      <c r="M4810" t="s">
        <v>1463</v>
      </c>
      <c r="N4810">
        <v>1</v>
      </c>
      <c r="O4810">
        <v>2.2756827048114399E-3</v>
      </c>
    </row>
    <row r="4811" spans="1:15">
      <c r="A4811" t="s">
        <v>5426</v>
      </c>
      <c r="B4811" t="s">
        <v>23511</v>
      </c>
      <c r="C4811" t="s">
        <v>5427</v>
      </c>
      <c r="D4811">
        <v>120</v>
      </c>
      <c r="E4811">
        <v>6152</v>
      </c>
      <c r="F4811">
        <v>133</v>
      </c>
      <c r="G4811">
        <v>7804</v>
      </c>
      <c r="H4811">
        <v>3.6230956927152299E-4</v>
      </c>
      <c r="I4811">
        <v>5.7531253378679797E-3</v>
      </c>
      <c r="J4811">
        <v>4.9450027629435898E-3</v>
      </c>
      <c r="K4811" t="s">
        <v>27201</v>
      </c>
      <c r="L4811">
        <v>120</v>
      </c>
      <c r="M4811" t="s">
        <v>5133</v>
      </c>
      <c r="N4811">
        <v>0.90225563909774398</v>
      </c>
      <c r="O4811">
        <v>1.9505851755526701E-2</v>
      </c>
    </row>
    <row r="4812" spans="1:15">
      <c r="A4812" t="s">
        <v>5426</v>
      </c>
      <c r="B4812" t="s">
        <v>23518</v>
      </c>
      <c r="C4812" t="s">
        <v>5427</v>
      </c>
      <c r="D4812">
        <v>4</v>
      </c>
      <c r="E4812">
        <v>787</v>
      </c>
      <c r="F4812">
        <v>113</v>
      </c>
      <c r="G4812">
        <v>7393</v>
      </c>
      <c r="H4812">
        <v>0.99858877406838098</v>
      </c>
      <c r="I4812">
        <v>1</v>
      </c>
      <c r="J4812">
        <v>0.966855260484069</v>
      </c>
      <c r="K4812" t="s">
        <v>27202</v>
      </c>
      <c r="L4812">
        <v>4</v>
      </c>
      <c r="M4812" t="s">
        <v>5133</v>
      </c>
      <c r="N4812">
        <v>3.5398230088495602E-2</v>
      </c>
      <c r="O4812">
        <v>5.0825921219822103E-3</v>
      </c>
    </row>
    <row r="4813" spans="1:15">
      <c r="A4813" t="s">
        <v>5426</v>
      </c>
      <c r="B4813" t="s">
        <v>23513</v>
      </c>
      <c r="C4813" t="s">
        <v>5427</v>
      </c>
      <c r="D4813">
        <v>6</v>
      </c>
      <c r="E4813">
        <v>535</v>
      </c>
      <c r="F4813">
        <v>144</v>
      </c>
      <c r="G4813">
        <v>8124</v>
      </c>
      <c r="H4813">
        <v>0.91977021423121696</v>
      </c>
      <c r="I4813">
        <v>0.99999999999997702</v>
      </c>
      <c r="J4813">
        <v>0.95041217501583097</v>
      </c>
      <c r="K4813" t="s">
        <v>27203</v>
      </c>
      <c r="L4813">
        <v>6</v>
      </c>
      <c r="M4813" t="s">
        <v>5133</v>
      </c>
      <c r="N4813">
        <v>4.1666666666666699E-2</v>
      </c>
      <c r="O4813">
        <v>1.1214953271028E-2</v>
      </c>
    </row>
    <row r="4814" spans="1:15">
      <c r="A4814" t="s">
        <v>5428</v>
      </c>
      <c r="B4814" t="s">
        <v>23511</v>
      </c>
      <c r="C4814" t="s">
        <v>5429</v>
      </c>
      <c r="D4814">
        <v>76</v>
      </c>
      <c r="E4814">
        <v>6152</v>
      </c>
      <c r="F4814">
        <v>82</v>
      </c>
      <c r="G4814">
        <v>7804</v>
      </c>
      <c r="H4814">
        <v>5.8044336093945599E-4</v>
      </c>
      <c r="I4814">
        <v>8.4658739088132595E-3</v>
      </c>
      <c r="J4814">
        <v>7.27670047343827E-3</v>
      </c>
      <c r="K4814" t="s">
        <v>27204</v>
      </c>
      <c r="L4814">
        <v>76</v>
      </c>
      <c r="M4814" t="s">
        <v>5133</v>
      </c>
      <c r="N4814">
        <v>0.92682926829268297</v>
      </c>
      <c r="O4814">
        <v>1.23537061118336E-2</v>
      </c>
    </row>
    <row r="4815" spans="1:15">
      <c r="A4815" t="s">
        <v>5428</v>
      </c>
      <c r="B4815" t="s">
        <v>23513</v>
      </c>
      <c r="C4815" t="s">
        <v>5429</v>
      </c>
      <c r="D4815">
        <v>2</v>
      </c>
      <c r="E4815">
        <v>535</v>
      </c>
      <c r="F4815">
        <v>86</v>
      </c>
      <c r="G4815">
        <v>8124</v>
      </c>
      <c r="H4815">
        <v>0.98027766903399005</v>
      </c>
      <c r="I4815">
        <v>0.99999999999997702</v>
      </c>
      <c r="J4815">
        <v>0.95041217501583097</v>
      </c>
      <c r="K4815" t="s">
        <v>27205</v>
      </c>
      <c r="L4815">
        <v>2</v>
      </c>
      <c r="M4815" t="s">
        <v>5133</v>
      </c>
      <c r="N4815">
        <v>2.32558139534884E-2</v>
      </c>
      <c r="O4815">
        <v>3.7383177570093499E-3</v>
      </c>
    </row>
    <row r="4816" spans="1:15">
      <c r="A4816" t="s">
        <v>5428</v>
      </c>
      <c r="B4816" t="s">
        <v>23518</v>
      </c>
      <c r="C4816" t="s">
        <v>5429</v>
      </c>
      <c r="D4816">
        <v>1</v>
      </c>
      <c r="E4816">
        <v>787</v>
      </c>
      <c r="F4816">
        <v>67</v>
      </c>
      <c r="G4816">
        <v>7393</v>
      </c>
      <c r="H4816">
        <v>0.99948793592516705</v>
      </c>
      <c r="I4816">
        <v>1</v>
      </c>
      <c r="J4816">
        <v>0.966855260484069</v>
      </c>
      <c r="K4816" t="s">
        <v>24084</v>
      </c>
      <c r="L4816">
        <v>1</v>
      </c>
      <c r="M4816" t="s">
        <v>5133</v>
      </c>
      <c r="N4816">
        <v>1.49253731343284E-2</v>
      </c>
      <c r="O4816">
        <v>1.27064803049555E-3</v>
      </c>
    </row>
    <row r="4817" spans="1:15">
      <c r="A4817" t="s">
        <v>5430</v>
      </c>
      <c r="B4817" t="s">
        <v>23511</v>
      </c>
      <c r="C4817" t="s">
        <v>5431</v>
      </c>
      <c r="D4817">
        <v>19</v>
      </c>
      <c r="E4817">
        <v>6152</v>
      </c>
      <c r="F4817">
        <v>26</v>
      </c>
      <c r="G4817">
        <v>7804</v>
      </c>
      <c r="H4817">
        <v>0.83297591139541305</v>
      </c>
      <c r="I4817">
        <v>0.99012109496024303</v>
      </c>
      <c r="J4817">
        <v>0.85104204457356303</v>
      </c>
      <c r="K4817" t="s">
        <v>27206</v>
      </c>
      <c r="L4817">
        <v>19</v>
      </c>
      <c r="M4817" t="s">
        <v>1463</v>
      </c>
      <c r="N4817">
        <v>0.73076923076923095</v>
      </c>
      <c r="O4817">
        <v>3.0884265279583901E-3</v>
      </c>
    </row>
    <row r="4818" spans="1:15">
      <c r="A4818" t="s">
        <v>5430</v>
      </c>
      <c r="B4818" t="s">
        <v>23518</v>
      </c>
      <c r="C4818" t="s">
        <v>5431</v>
      </c>
      <c r="D4818">
        <v>2</v>
      </c>
      <c r="E4818">
        <v>787</v>
      </c>
      <c r="F4818">
        <v>23</v>
      </c>
      <c r="G4818">
        <v>7393</v>
      </c>
      <c r="H4818">
        <v>0.71953430587873801</v>
      </c>
      <c r="I4818">
        <v>1</v>
      </c>
      <c r="J4818">
        <v>0.966855260484069</v>
      </c>
      <c r="K4818" t="s">
        <v>24787</v>
      </c>
      <c r="L4818">
        <v>2</v>
      </c>
      <c r="M4818" t="s">
        <v>1463</v>
      </c>
      <c r="N4818">
        <v>8.6956521739130405E-2</v>
      </c>
      <c r="O4818">
        <v>2.5412960609911099E-3</v>
      </c>
    </row>
    <row r="4819" spans="1:15">
      <c r="A4819" t="s">
        <v>5430</v>
      </c>
      <c r="B4819" t="s">
        <v>23513</v>
      </c>
      <c r="C4819" t="s">
        <v>5431</v>
      </c>
      <c r="D4819">
        <v>1</v>
      </c>
      <c r="E4819">
        <v>535</v>
      </c>
      <c r="F4819">
        <v>26</v>
      </c>
      <c r="G4819">
        <v>8124</v>
      </c>
      <c r="H4819">
        <v>0.83035028846574699</v>
      </c>
      <c r="I4819">
        <v>0.99999999999997702</v>
      </c>
      <c r="J4819">
        <v>0.95041217501583097</v>
      </c>
      <c r="K4819" t="s">
        <v>24536</v>
      </c>
      <c r="L4819">
        <v>1</v>
      </c>
      <c r="M4819" t="s">
        <v>1463</v>
      </c>
      <c r="N4819">
        <v>3.8461538461538498E-2</v>
      </c>
      <c r="O4819">
        <v>1.8691588785046699E-3</v>
      </c>
    </row>
    <row r="4820" spans="1:15">
      <c r="A4820" t="s">
        <v>5432</v>
      </c>
      <c r="B4820" t="s">
        <v>23511</v>
      </c>
      <c r="C4820" t="s">
        <v>5433</v>
      </c>
      <c r="D4820">
        <v>6</v>
      </c>
      <c r="E4820">
        <v>6152</v>
      </c>
      <c r="F4820">
        <v>7</v>
      </c>
      <c r="G4820">
        <v>7804</v>
      </c>
      <c r="H4820">
        <v>0.54476030000281095</v>
      </c>
      <c r="I4820">
        <v>0.968912233598893</v>
      </c>
      <c r="J4820">
        <v>0.832812322140707</v>
      </c>
      <c r="K4820" t="s">
        <v>27207</v>
      </c>
      <c r="L4820">
        <v>6</v>
      </c>
      <c r="M4820" t="s">
        <v>1463</v>
      </c>
      <c r="N4820">
        <v>0.85714285714285698</v>
      </c>
      <c r="O4820">
        <v>9.7529258777633303E-4</v>
      </c>
    </row>
    <row r="4821" spans="1:15">
      <c r="A4821" t="s">
        <v>5434</v>
      </c>
      <c r="B4821" t="s">
        <v>23511</v>
      </c>
      <c r="C4821" t="s">
        <v>5435</v>
      </c>
      <c r="D4821">
        <v>2</v>
      </c>
      <c r="E4821">
        <v>6152</v>
      </c>
      <c r="F4821">
        <v>2</v>
      </c>
      <c r="G4821">
        <v>7804</v>
      </c>
      <c r="H4821">
        <v>0.62141708038142995</v>
      </c>
      <c r="I4821">
        <v>0.968912233598893</v>
      </c>
      <c r="J4821">
        <v>0.832812322140707</v>
      </c>
      <c r="K4821" t="s">
        <v>27091</v>
      </c>
      <c r="L4821">
        <v>2</v>
      </c>
      <c r="M4821" t="s">
        <v>1463</v>
      </c>
      <c r="N4821">
        <v>1</v>
      </c>
      <c r="O4821">
        <v>3.2509752925877802E-4</v>
      </c>
    </row>
    <row r="4822" spans="1:15">
      <c r="A4822" t="s">
        <v>5436</v>
      </c>
      <c r="B4822" t="s">
        <v>23511</v>
      </c>
      <c r="C4822" t="s">
        <v>5437</v>
      </c>
      <c r="D4822">
        <v>1</v>
      </c>
      <c r="E4822">
        <v>6152</v>
      </c>
      <c r="F4822">
        <v>1</v>
      </c>
      <c r="G4822">
        <v>7804</v>
      </c>
      <c r="H4822">
        <v>0.788313685289595</v>
      </c>
      <c r="I4822">
        <v>0.968912233598893</v>
      </c>
      <c r="J4822">
        <v>0.832812322140707</v>
      </c>
      <c r="K4822" t="s">
        <v>27208</v>
      </c>
      <c r="L4822">
        <v>1</v>
      </c>
      <c r="M4822" t="s">
        <v>1463</v>
      </c>
      <c r="N4822">
        <v>1</v>
      </c>
      <c r="O4822">
        <v>1.6254876462938901E-4</v>
      </c>
    </row>
    <row r="4823" spans="1:15">
      <c r="A4823" t="s">
        <v>5438</v>
      </c>
      <c r="B4823" t="s">
        <v>23511</v>
      </c>
      <c r="C4823" t="s">
        <v>5439</v>
      </c>
      <c r="D4823">
        <v>14</v>
      </c>
      <c r="E4823">
        <v>6152</v>
      </c>
      <c r="F4823">
        <v>16</v>
      </c>
      <c r="G4823">
        <v>7804</v>
      </c>
      <c r="H4823">
        <v>0.31001576119125202</v>
      </c>
      <c r="I4823">
        <v>0.81979725192798203</v>
      </c>
      <c r="J4823">
        <v>0.70464303100682102</v>
      </c>
      <c r="K4823" t="s">
        <v>27209</v>
      </c>
      <c r="L4823">
        <v>14</v>
      </c>
      <c r="M4823" t="s">
        <v>1463</v>
      </c>
      <c r="N4823">
        <v>0.875</v>
      </c>
      <c r="O4823">
        <v>2.2756827048114399E-3</v>
      </c>
    </row>
    <row r="4824" spans="1:15">
      <c r="A4824" t="s">
        <v>5438</v>
      </c>
      <c r="B4824" t="s">
        <v>23518</v>
      </c>
      <c r="C4824" t="s">
        <v>5439</v>
      </c>
      <c r="D4824">
        <v>1</v>
      </c>
      <c r="E4824">
        <v>787</v>
      </c>
      <c r="F4824">
        <v>15</v>
      </c>
      <c r="G4824">
        <v>7393</v>
      </c>
      <c r="H4824">
        <v>0.81548482306175196</v>
      </c>
      <c r="I4824">
        <v>1</v>
      </c>
      <c r="J4824">
        <v>0.966855260484069</v>
      </c>
      <c r="K4824" t="s">
        <v>27210</v>
      </c>
      <c r="L4824">
        <v>1</v>
      </c>
      <c r="M4824" t="s">
        <v>1463</v>
      </c>
      <c r="N4824">
        <v>6.6666666666666693E-2</v>
      </c>
      <c r="O4824">
        <v>1.27064803049555E-3</v>
      </c>
    </row>
    <row r="4825" spans="1:15">
      <c r="A4825" t="s">
        <v>5440</v>
      </c>
      <c r="B4825" t="s">
        <v>23511</v>
      </c>
      <c r="C4825" t="s">
        <v>5441</v>
      </c>
      <c r="D4825">
        <v>2</v>
      </c>
      <c r="E4825">
        <v>6152</v>
      </c>
      <c r="F4825">
        <v>2</v>
      </c>
      <c r="G4825">
        <v>7804</v>
      </c>
      <c r="H4825">
        <v>0.62141708038142995</v>
      </c>
      <c r="I4825">
        <v>0.968912233598893</v>
      </c>
      <c r="J4825">
        <v>0.832812322140707</v>
      </c>
      <c r="K4825" t="s">
        <v>27211</v>
      </c>
      <c r="L4825">
        <v>2</v>
      </c>
      <c r="M4825" t="s">
        <v>1463</v>
      </c>
      <c r="N4825">
        <v>1</v>
      </c>
      <c r="O4825">
        <v>3.2509752925877802E-4</v>
      </c>
    </row>
    <row r="4826" spans="1:15">
      <c r="A4826" t="s">
        <v>5442</v>
      </c>
      <c r="B4826" t="s">
        <v>23511</v>
      </c>
      <c r="C4826" t="s">
        <v>5443</v>
      </c>
      <c r="D4826">
        <v>1</v>
      </c>
      <c r="E4826">
        <v>6152</v>
      </c>
      <c r="F4826">
        <v>4</v>
      </c>
      <c r="G4826">
        <v>7804</v>
      </c>
      <c r="H4826">
        <v>0.99799771163111395</v>
      </c>
      <c r="I4826">
        <v>1</v>
      </c>
      <c r="J4826">
        <v>0.85953329234717102</v>
      </c>
      <c r="K4826" t="s">
        <v>27212</v>
      </c>
      <c r="L4826">
        <v>1</v>
      </c>
      <c r="M4826" t="s">
        <v>1463</v>
      </c>
      <c r="N4826">
        <v>0.25</v>
      </c>
      <c r="O4826">
        <v>1.6254876462938901E-4</v>
      </c>
    </row>
    <row r="4827" spans="1:15">
      <c r="A4827" t="s">
        <v>5442</v>
      </c>
      <c r="B4827" t="s">
        <v>23518</v>
      </c>
      <c r="C4827" t="s">
        <v>5443</v>
      </c>
      <c r="D4827">
        <v>2</v>
      </c>
      <c r="E4827">
        <v>787</v>
      </c>
      <c r="F4827">
        <v>4</v>
      </c>
      <c r="G4827">
        <v>7393</v>
      </c>
      <c r="H4827">
        <v>5.8679954233094203E-2</v>
      </c>
      <c r="I4827">
        <v>0.61178825165478101</v>
      </c>
      <c r="J4827">
        <v>0.59151068941477603</v>
      </c>
      <c r="K4827" t="s">
        <v>27213</v>
      </c>
      <c r="L4827">
        <v>2</v>
      </c>
      <c r="M4827" t="s">
        <v>1463</v>
      </c>
      <c r="N4827">
        <v>0.5</v>
      </c>
      <c r="O4827">
        <v>2.5412960609911099E-3</v>
      </c>
    </row>
    <row r="4828" spans="1:15">
      <c r="A4828" t="s">
        <v>5442</v>
      </c>
      <c r="B4828" t="s">
        <v>23513</v>
      </c>
      <c r="C4828" t="s">
        <v>5443</v>
      </c>
      <c r="D4828">
        <v>1</v>
      </c>
      <c r="E4828">
        <v>535</v>
      </c>
      <c r="F4828">
        <v>5</v>
      </c>
      <c r="G4828">
        <v>8124</v>
      </c>
      <c r="H4828">
        <v>0.28872836491514098</v>
      </c>
      <c r="I4828">
        <v>0.92669970177713501</v>
      </c>
      <c r="J4828">
        <v>0.88074667915254901</v>
      </c>
      <c r="K4828" t="s">
        <v>25451</v>
      </c>
      <c r="L4828">
        <v>1</v>
      </c>
      <c r="M4828" t="s">
        <v>1463</v>
      </c>
      <c r="N4828">
        <v>0.2</v>
      </c>
      <c r="O4828">
        <v>1.8691588785046699E-3</v>
      </c>
    </row>
    <row r="4829" spans="1:15">
      <c r="A4829" t="s">
        <v>5444</v>
      </c>
      <c r="B4829" t="s">
        <v>23511</v>
      </c>
      <c r="C4829" t="s">
        <v>5445</v>
      </c>
      <c r="D4829">
        <v>1</v>
      </c>
      <c r="E4829">
        <v>6152</v>
      </c>
      <c r="F4829">
        <v>1</v>
      </c>
      <c r="G4829">
        <v>7804</v>
      </c>
      <c r="H4829">
        <v>0.788313685289595</v>
      </c>
      <c r="I4829">
        <v>0.968912233598893</v>
      </c>
      <c r="J4829">
        <v>0.832812322140707</v>
      </c>
      <c r="K4829" t="s">
        <v>27057</v>
      </c>
      <c r="L4829">
        <v>1</v>
      </c>
      <c r="M4829" t="s">
        <v>1463</v>
      </c>
      <c r="N4829">
        <v>1</v>
      </c>
      <c r="O4829">
        <v>1.6254876462938901E-4</v>
      </c>
    </row>
    <row r="4830" spans="1:15">
      <c r="A4830" t="s">
        <v>5446</v>
      </c>
      <c r="B4830" t="s">
        <v>23511</v>
      </c>
      <c r="C4830" t="s">
        <v>5447</v>
      </c>
      <c r="D4830">
        <v>2</v>
      </c>
      <c r="E4830">
        <v>6152</v>
      </c>
      <c r="F4830">
        <v>2</v>
      </c>
      <c r="G4830">
        <v>7804</v>
      </c>
      <c r="H4830">
        <v>0.62141708038142995</v>
      </c>
      <c r="I4830">
        <v>0.968912233598893</v>
      </c>
      <c r="J4830">
        <v>0.832812322140707</v>
      </c>
      <c r="K4830" t="s">
        <v>27214</v>
      </c>
      <c r="L4830">
        <v>2</v>
      </c>
      <c r="M4830" t="s">
        <v>1463</v>
      </c>
      <c r="N4830">
        <v>1</v>
      </c>
      <c r="O4830">
        <v>3.2509752925877802E-4</v>
      </c>
    </row>
    <row r="4831" spans="1:15">
      <c r="A4831" t="s">
        <v>5448</v>
      </c>
      <c r="B4831" t="s">
        <v>23511</v>
      </c>
      <c r="C4831" t="s">
        <v>5449</v>
      </c>
      <c r="D4831">
        <v>1</v>
      </c>
      <c r="E4831">
        <v>6152</v>
      </c>
      <c r="F4831">
        <v>1</v>
      </c>
      <c r="G4831">
        <v>7804</v>
      </c>
      <c r="H4831">
        <v>0.788313685289595</v>
      </c>
      <c r="I4831">
        <v>0.968912233598893</v>
      </c>
      <c r="J4831">
        <v>0.832812322140707</v>
      </c>
      <c r="K4831" t="s">
        <v>27215</v>
      </c>
      <c r="L4831">
        <v>1</v>
      </c>
      <c r="M4831" t="s">
        <v>1463</v>
      </c>
      <c r="N4831">
        <v>1</v>
      </c>
      <c r="O4831">
        <v>1.6254876462938901E-4</v>
      </c>
    </row>
    <row r="4832" spans="1:15">
      <c r="A4832" t="s">
        <v>5450</v>
      </c>
      <c r="B4832" t="s">
        <v>23511</v>
      </c>
      <c r="C4832" t="s">
        <v>5451</v>
      </c>
      <c r="D4832">
        <v>2</v>
      </c>
      <c r="E4832">
        <v>6152</v>
      </c>
      <c r="F4832">
        <v>2</v>
      </c>
      <c r="G4832">
        <v>7804</v>
      </c>
      <c r="H4832">
        <v>0.62141708038142995</v>
      </c>
      <c r="I4832">
        <v>0.968912233598893</v>
      </c>
      <c r="J4832">
        <v>0.832812322140707</v>
      </c>
      <c r="K4832" t="s">
        <v>27216</v>
      </c>
      <c r="L4832">
        <v>2</v>
      </c>
      <c r="M4832" t="s">
        <v>1463</v>
      </c>
      <c r="N4832">
        <v>1</v>
      </c>
      <c r="O4832">
        <v>3.2509752925877802E-4</v>
      </c>
    </row>
    <row r="4833" spans="1:15">
      <c r="A4833" t="s">
        <v>5452</v>
      </c>
      <c r="B4833" t="s">
        <v>23513</v>
      </c>
      <c r="C4833" t="s">
        <v>5453</v>
      </c>
      <c r="D4833">
        <v>1</v>
      </c>
      <c r="E4833">
        <v>535</v>
      </c>
      <c r="F4833">
        <v>1</v>
      </c>
      <c r="G4833">
        <v>8124</v>
      </c>
      <c r="H4833">
        <v>6.5854258985721295E-2</v>
      </c>
      <c r="I4833">
        <v>0.448760549738495</v>
      </c>
      <c r="J4833">
        <v>0.42650749013827299</v>
      </c>
      <c r="K4833" t="s">
        <v>27217</v>
      </c>
      <c r="L4833">
        <v>1</v>
      </c>
      <c r="M4833" t="s">
        <v>1463</v>
      </c>
      <c r="N4833">
        <v>1</v>
      </c>
      <c r="O4833">
        <v>1.8691588785046699E-3</v>
      </c>
    </row>
    <row r="4834" spans="1:15">
      <c r="A4834" t="s">
        <v>5454</v>
      </c>
      <c r="B4834" t="s">
        <v>23511</v>
      </c>
      <c r="C4834" t="s">
        <v>5455</v>
      </c>
      <c r="D4834">
        <v>1</v>
      </c>
      <c r="E4834">
        <v>6152</v>
      </c>
      <c r="F4834">
        <v>1</v>
      </c>
      <c r="G4834">
        <v>7804</v>
      </c>
      <c r="H4834">
        <v>0.788313685289595</v>
      </c>
      <c r="I4834">
        <v>0.968912233598893</v>
      </c>
      <c r="J4834">
        <v>0.832812322140707</v>
      </c>
      <c r="K4834" t="s">
        <v>27218</v>
      </c>
      <c r="L4834">
        <v>1</v>
      </c>
      <c r="M4834" t="s">
        <v>1463</v>
      </c>
      <c r="N4834">
        <v>1</v>
      </c>
      <c r="O4834">
        <v>1.6254876462938901E-4</v>
      </c>
    </row>
    <row r="4835" spans="1:15">
      <c r="A4835" t="s">
        <v>5456</v>
      </c>
      <c r="B4835" t="s">
        <v>23511</v>
      </c>
      <c r="C4835" t="s">
        <v>5457</v>
      </c>
      <c r="D4835">
        <v>4</v>
      </c>
      <c r="E4835">
        <v>6152</v>
      </c>
      <c r="F4835">
        <v>4</v>
      </c>
      <c r="G4835">
        <v>7804</v>
      </c>
      <c r="H4835">
        <v>0.38610601832086699</v>
      </c>
      <c r="I4835">
        <v>0.90829480295553899</v>
      </c>
      <c r="J4835">
        <v>0.78070962240619901</v>
      </c>
      <c r="K4835" t="s">
        <v>27219</v>
      </c>
      <c r="L4835">
        <v>4</v>
      </c>
      <c r="M4835" t="s">
        <v>1463</v>
      </c>
      <c r="N4835">
        <v>1</v>
      </c>
      <c r="O4835">
        <v>6.5019505851755496E-4</v>
      </c>
    </row>
    <row r="4836" spans="1:15">
      <c r="A4836" t="s">
        <v>5458</v>
      </c>
      <c r="B4836" t="s">
        <v>23511</v>
      </c>
      <c r="C4836" t="s">
        <v>5459</v>
      </c>
      <c r="D4836">
        <v>1</v>
      </c>
      <c r="E4836">
        <v>6152</v>
      </c>
      <c r="F4836">
        <v>1</v>
      </c>
      <c r="G4836">
        <v>7804</v>
      </c>
      <c r="H4836">
        <v>0.788313685289595</v>
      </c>
      <c r="I4836">
        <v>0.968912233598893</v>
      </c>
      <c r="J4836">
        <v>0.832812322140707</v>
      </c>
      <c r="K4836" t="s">
        <v>27220</v>
      </c>
      <c r="L4836">
        <v>1</v>
      </c>
      <c r="M4836" t="s">
        <v>1463</v>
      </c>
      <c r="N4836">
        <v>1</v>
      </c>
      <c r="O4836">
        <v>1.6254876462938901E-4</v>
      </c>
    </row>
    <row r="4837" spans="1:15">
      <c r="A4837" t="s">
        <v>5460</v>
      </c>
      <c r="B4837" t="s">
        <v>23511</v>
      </c>
      <c r="C4837" t="s">
        <v>5461</v>
      </c>
      <c r="D4837">
        <v>4</v>
      </c>
      <c r="E4837">
        <v>6152</v>
      </c>
      <c r="F4837">
        <v>4</v>
      </c>
      <c r="G4837">
        <v>7804</v>
      </c>
      <c r="H4837">
        <v>0.38610601832086699</v>
      </c>
      <c r="I4837">
        <v>0.90829480295553899</v>
      </c>
      <c r="J4837">
        <v>0.78070962240619901</v>
      </c>
      <c r="K4837" t="s">
        <v>27221</v>
      </c>
      <c r="L4837">
        <v>4</v>
      </c>
      <c r="M4837" t="s">
        <v>1463</v>
      </c>
      <c r="N4837">
        <v>1</v>
      </c>
      <c r="O4837">
        <v>6.5019505851755496E-4</v>
      </c>
    </row>
    <row r="4838" spans="1:15">
      <c r="A4838" t="s">
        <v>5462</v>
      </c>
      <c r="B4838" t="s">
        <v>23511</v>
      </c>
      <c r="C4838" t="s">
        <v>5463</v>
      </c>
      <c r="D4838">
        <v>2</v>
      </c>
      <c r="E4838">
        <v>6152</v>
      </c>
      <c r="F4838">
        <v>2</v>
      </c>
      <c r="G4838">
        <v>7804</v>
      </c>
      <c r="H4838">
        <v>0.62141708038142995</v>
      </c>
      <c r="I4838">
        <v>0.968912233598893</v>
      </c>
      <c r="J4838">
        <v>0.832812322140707</v>
      </c>
      <c r="K4838" t="s">
        <v>24528</v>
      </c>
      <c r="L4838">
        <v>2</v>
      </c>
      <c r="M4838" t="s">
        <v>1463</v>
      </c>
      <c r="N4838">
        <v>1</v>
      </c>
      <c r="O4838">
        <v>3.2509752925877802E-4</v>
      </c>
    </row>
    <row r="4839" spans="1:15">
      <c r="A4839" t="s">
        <v>5464</v>
      </c>
      <c r="B4839" t="s">
        <v>23511</v>
      </c>
      <c r="C4839" t="s">
        <v>5465</v>
      </c>
      <c r="D4839">
        <v>2</v>
      </c>
      <c r="E4839">
        <v>6152</v>
      </c>
      <c r="F4839">
        <v>2</v>
      </c>
      <c r="G4839">
        <v>7804</v>
      </c>
      <c r="H4839">
        <v>0.62141708038142995</v>
      </c>
      <c r="I4839">
        <v>0.968912233598893</v>
      </c>
      <c r="J4839">
        <v>0.832812322140707</v>
      </c>
      <c r="K4839" t="s">
        <v>27222</v>
      </c>
      <c r="L4839">
        <v>2</v>
      </c>
      <c r="M4839" t="s">
        <v>1463</v>
      </c>
      <c r="N4839">
        <v>1</v>
      </c>
      <c r="O4839">
        <v>3.2509752925877802E-4</v>
      </c>
    </row>
    <row r="4840" spans="1:15">
      <c r="A4840" t="s">
        <v>5466</v>
      </c>
      <c r="B4840" t="s">
        <v>23511</v>
      </c>
      <c r="C4840" t="s">
        <v>5467</v>
      </c>
      <c r="D4840">
        <v>1</v>
      </c>
      <c r="E4840">
        <v>6152</v>
      </c>
      <c r="F4840">
        <v>1</v>
      </c>
      <c r="G4840">
        <v>7804</v>
      </c>
      <c r="H4840">
        <v>0.788313685289595</v>
      </c>
      <c r="I4840">
        <v>0.968912233598893</v>
      </c>
      <c r="J4840">
        <v>0.832812322140707</v>
      </c>
      <c r="K4840" t="s">
        <v>25591</v>
      </c>
      <c r="L4840">
        <v>1</v>
      </c>
      <c r="M4840" t="s">
        <v>1463</v>
      </c>
      <c r="N4840">
        <v>1</v>
      </c>
      <c r="O4840">
        <v>1.6254876462938901E-4</v>
      </c>
    </row>
    <row r="4841" spans="1:15">
      <c r="A4841" t="s">
        <v>5468</v>
      </c>
      <c r="B4841" t="s">
        <v>23511</v>
      </c>
      <c r="C4841" t="s">
        <v>5469</v>
      </c>
      <c r="D4841">
        <v>1</v>
      </c>
      <c r="E4841">
        <v>6152</v>
      </c>
      <c r="F4841">
        <v>1</v>
      </c>
      <c r="G4841">
        <v>7804</v>
      </c>
      <c r="H4841">
        <v>0.788313685289595</v>
      </c>
      <c r="I4841">
        <v>0.968912233598893</v>
      </c>
      <c r="J4841">
        <v>0.832812322140707</v>
      </c>
      <c r="K4841" t="s">
        <v>27223</v>
      </c>
      <c r="L4841">
        <v>1</v>
      </c>
      <c r="M4841" t="s">
        <v>1463</v>
      </c>
      <c r="N4841">
        <v>1</v>
      </c>
      <c r="O4841">
        <v>1.6254876462938901E-4</v>
      </c>
    </row>
    <row r="4842" spans="1:15">
      <c r="A4842" t="s">
        <v>5470</v>
      </c>
      <c r="B4842" t="s">
        <v>23511</v>
      </c>
      <c r="C4842" t="s">
        <v>5471</v>
      </c>
      <c r="D4842">
        <v>3</v>
      </c>
      <c r="E4842">
        <v>6152</v>
      </c>
      <c r="F4842">
        <v>3</v>
      </c>
      <c r="G4842">
        <v>7804</v>
      </c>
      <c r="H4842">
        <v>0.489837867770546</v>
      </c>
      <c r="I4842">
        <v>0.96083957126938102</v>
      </c>
      <c r="J4842">
        <v>0.82587360011061495</v>
      </c>
      <c r="K4842" t="s">
        <v>27224</v>
      </c>
      <c r="L4842">
        <v>3</v>
      </c>
      <c r="M4842" t="s">
        <v>1463</v>
      </c>
      <c r="N4842">
        <v>1</v>
      </c>
      <c r="O4842">
        <v>4.8764629388816603E-4</v>
      </c>
    </row>
    <row r="4843" spans="1:15">
      <c r="A4843" t="s">
        <v>5472</v>
      </c>
      <c r="B4843" t="s">
        <v>23511</v>
      </c>
      <c r="C4843" t="s">
        <v>5473</v>
      </c>
      <c r="D4843">
        <v>2</v>
      </c>
      <c r="E4843">
        <v>6152</v>
      </c>
      <c r="F4843">
        <v>2</v>
      </c>
      <c r="G4843">
        <v>7804</v>
      </c>
      <c r="H4843">
        <v>0.62141708038142995</v>
      </c>
      <c r="I4843">
        <v>0.968912233598893</v>
      </c>
      <c r="J4843">
        <v>0.832812322140707</v>
      </c>
      <c r="K4843" t="s">
        <v>27225</v>
      </c>
      <c r="L4843">
        <v>2</v>
      </c>
      <c r="M4843" t="s">
        <v>1463</v>
      </c>
      <c r="N4843">
        <v>1</v>
      </c>
      <c r="O4843">
        <v>3.2509752925877802E-4</v>
      </c>
    </row>
    <row r="4844" spans="1:15">
      <c r="A4844" t="s">
        <v>5474</v>
      </c>
      <c r="B4844" t="s">
        <v>23511</v>
      </c>
      <c r="C4844" t="s">
        <v>5475</v>
      </c>
      <c r="D4844">
        <v>3</v>
      </c>
      <c r="E4844">
        <v>6152</v>
      </c>
      <c r="F4844">
        <v>3</v>
      </c>
      <c r="G4844">
        <v>7804</v>
      </c>
      <c r="H4844">
        <v>0.489837867770546</v>
      </c>
      <c r="I4844">
        <v>0.96083957126938102</v>
      </c>
      <c r="J4844">
        <v>0.82587360011061495</v>
      </c>
      <c r="K4844" t="s">
        <v>27226</v>
      </c>
      <c r="L4844">
        <v>3</v>
      </c>
      <c r="M4844" t="s">
        <v>1463</v>
      </c>
      <c r="N4844">
        <v>1</v>
      </c>
      <c r="O4844">
        <v>4.8764629388816603E-4</v>
      </c>
    </row>
    <row r="4845" spans="1:15">
      <c r="A4845" t="s">
        <v>5476</v>
      </c>
      <c r="B4845" t="s">
        <v>23511</v>
      </c>
      <c r="C4845" t="s">
        <v>5477</v>
      </c>
      <c r="D4845">
        <v>6</v>
      </c>
      <c r="E4845">
        <v>6152</v>
      </c>
      <c r="F4845">
        <v>6</v>
      </c>
      <c r="G4845">
        <v>7804</v>
      </c>
      <c r="H4845">
        <v>0.23986678822258201</v>
      </c>
      <c r="I4845">
        <v>0.71382528017432401</v>
      </c>
      <c r="J4845">
        <v>0.61355659322887801</v>
      </c>
      <c r="K4845" t="s">
        <v>27227</v>
      </c>
      <c r="L4845">
        <v>6</v>
      </c>
      <c r="M4845" t="s">
        <v>1463</v>
      </c>
      <c r="N4845">
        <v>1</v>
      </c>
      <c r="O4845">
        <v>9.7529258777633303E-4</v>
      </c>
    </row>
    <row r="4846" spans="1:15">
      <c r="A4846" t="s">
        <v>5478</v>
      </c>
      <c r="B4846" t="s">
        <v>23511</v>
      </c>
      <c r="C4846" t="s">
        <v>5479</v>
      </c>
      <c r="D4846">
        <v>1</v>
      </c>
      <c r="E4846">
        <v>6152</v>
      </c>
      <c r="F4846">
        <v>1</v>
      </c>
      <c r="G4846">
        <v>7804</v>
      </c>
      <c r="H4846">
        <v>0.788313685289595</v>
      </c>
      <c r="I4846">
        <v>0.968912233598893</v>
      </c>
      <c r="J4846">
        <v>0.832812322140707</v>
      </c>
      <c r="K4846" t="s">
        <v>25921</v>
      </c>
      <c r="L4846">
        <v>1</v>
      </c>
      <c r="M4846" t="s">
        <v>1463</v>
      </c>
      <c r="N4846">
        <v>1</v>
      </c>
      <c r="O4846">
        <v>1.6254876462938901E-4</v>
      </c>
    </row>
    <row r="4847" spans="1:15">
      <c r="A4847" t="s">
        <v>5480</v>
      </c>
      <c r="B4847" t="s">
        <v>23511</v>
      </c>
      <c r="C4847" t="s">
        <v>5481</v>
      </c>
      <c r="D4847">
        <v>3</v>
      </c>
      <c r="E4847">
        <v>6152</v>
      </c>
      <c r="F4847">
        <v>3</v>
      </c>
      <c r="G4847">
        <v>7804</v>
      </c>
      <c r="H4847">
        <v>0.489837867770546</v>
      </c>
      <c r="I4847">
        <v>0.96083957126938102</v>
      </c>
      <c r="J4847">
        <v>0.82587360011061495</v>
      </c>
      <c r="K4847" t="s">
        <v>24270</v>
      </c>
      <c r="L4847">
        <v>3</v>
      </c>
      <c r="M4847" t="s">
        <v>1463</v>
      </c>
      <c r="N4847">
        <v>1</v>
      </c>
      <c r="O4847">
        <v>4.8764629388816603E-4</v>
      </c>
    </row>
    <row r="4848" spans="1:15">
      <c r="A4848" t="s">
        <v>5482</v>
      </c>
      <c r="B4848" t="s">
        <v>23511</v>
      </c>
      <c r="C4848" t="s">
        <v>5483</v>
      </c>
      <c r="D4848">
        <v>1</v>
      </c>
      <c r="E4848">
        <v>6152</v>
      </c>
      <c r="F4848">
        <v>1</v>
      </c>
      <c r="G4848">
        <v>7804</v>
      </c>
      <c r="H4848">
        <v>0.788313685289595</v>
      </c>
      <c r="I4848">
        <v>0.968912233598893</v>
      </c>
      <c r="J4848">
        <v>0.832812322140707</v>
      </c>
      <c r="K4848" t="s">
        <v>25855</v>
      </c>
      <c r="L4848">
        <v>1</v>
      </c>
      <c r="M4848" t="s">
        <v>1463</v>
      </c>
      <c r="N4848">
        <v>1</v>
      </c>
      <c r="O4848">
        <v>1.6254876462938901E-4</v>
      </c>
    </row>
    <row r="4849" spans="1:15">
      <c r="A4849" t="s">
        <v>5484</v>
      </c>
      <c r="B4849" t="s">
        <v>23511</v>
      </c>
      <c r="C4849" t="s">
        <v>5485</v>
      </c>
      <c r="D4849">
        <v>3</v>
      </c>
      <c r="E4849">
        <v>6152</v>
      </c>
      <c r="F4849">
        <v>3</v>
      </c>
      <c r="G4849">
        <v>7804</v>
      </c>
      <c r="H4849">
        <v>0.489837867770546</v>
      </c>
      <c r="I4849">
        <v>0.96083957126938102</v>
      </c>
      <c r="J4849">
        <v>0.82587360011061495</v>
      </c>
      <c r="K4849" t="s">
        <v>27228</v>
      </c>
      <c r="L4849">
        <v>3</v>
      </c>
      <c r="M4849" t="s">
        <v>1463</v>
      </c>
      <c r="N4849">
        <v>1</v>
      </c>
      <c r="O4849">
        <v>4.8764629388816603E-4</v>
      </c>
    </row>
    <row r="4850" spans="1:15">
      <c r="A4850" t="s">
        <v>5486</v>
      </c>
      <c r="B4850" t="s">
        <v>23511</v>
      </c>
      <c r="C4850" t="s">
        <v>5487</v>
      </c>
      <c r="D4850">
        <v>1</v>
      </c>
      <c r="E4850">
        <v>6152</v>
      </c>
      <c r="F4850">
        <v>1</v>
      </c>
      <c r="G4850">
        <v>7804</v>
      </c>
      <c r="H4850">
        <v>0.788313685289595</v>
      </c>
      <c r="I4850">
        <v>0.968912233598893</v>
      </c>
      <c r="J4850">
        <v>0.832812322140707</v>
      </c>
      <c r="K4850" t="s">
        <v>27229</v>
      </c>
      <c r="L4850">
        <v>1</v>
      </c>
      <c r="M4850" t="s">
        <v>1463</v>
      </c>
      <c r="N4850">
        <v>1</v>
      </c>
      <c r="O4850">
        <v>1.6254876462938901E-4</v>
      </c>
    </row>
    <row r="4851" spans="1:15">
      <c r="A4851" t="s">
        <v>5488</v>
      </c>
      <c r="B4851" t="s">
        <v>23511</v>
      </c>
      <c r="C4851" t="s">
        <v>5489</v>
      </c>
      <c r="D4851">
        <v>1</v>
      </c>
      <c r="E4851">
        <v>6152</v>
      </c>
      <c r="F4851">
        <v>1</v>
      </c>
      <c r="G4851">
        <v>7804</v>
      </c>
      <c r="H4851">
        <v>0.788313685289595</v>
      </c>
      <c r="I4851">
        <v>0.968912233598893</v>
      </c>
      <c r="J4851">
        <v>0.832812322140707</v>
      </c>
      <c r="K4851" t="s">
        <v>27230</v>
      </c>
      <c r="L4851">
        <v>1</v>
      </c>
      <c r="M4851" t="s">
        <v>1463</v>
      </c>
      <c r="N4851">
        <v>1</v>
      </c>
      <c r="O4851">
        <v>1.6254876462938901E-4</v>
      </c>
    </row>
    <row r="4852" spans="1:15">
      <c r="A4852" t="s">
        <v>5490</v>
      </c>
      <c r="B4852" t="s">
        <v>23511</v>
      </c>
      <c r="C4852" t="s">
        <v>5491</v>
      </c>
      <c r="D4852">
        <v>5</v>
      </c>
      <c r="E4852">
        <v>6152</v>
      </c>
      <c r="F4852">
        <v>5</v>
      </c>
      <c r="G4852">
        <v>7804</v>
      </c>
      <c r="H4852">
        <v>0.30433074367137097</v>
      </c>
      <c r="I4852">
        <v>0.81020448119108801</v>
      </c>
      <c r="J4852">
        <v>0.69639772519260701</v>
      </c>
      <c r="K4852" t="s">
        <v>27231</v>
      </c>
      <c r="L4852">
        <v>5</v>
      </c>
      <c r="M4852" t="s">
        <v>1463</v>
      </c>
      <c r="N4852">
        <v>1</v>
      </c>
      <c r="O4852">
        <v>8.1274382314694405E-4</v>
      </c>
    </row>
    <row r="4853" spans="1:15">
      <c r="A4853" t="s">
        <v>5492</v>
      </c>
      <c r="B4853" t="s">
        <v>23518</v>
      </c>
      <c r="C4853" t="s">
        <v>5493</v>
      </c>
      <c r="D4853">
        <v>3</v>
      </c>
      <c r="E4853">
        <v>787</v>
      </c>
      <c r="F4853">
        <v>11</v>
      </c>
      <c r="G4853">
        <v>7393</v>
      </c>
      <c r="H4853">
        <v>0.103649872042444</v>
      </c>
      <c r="I4853">
        <v>0.63266972740240601</v>
      </c>
      <c r="J4853">
        <v>0.61170005408803896</v>
      </c>
      <c r="K4853" t="s">
        <v>27232</v>
      </c>
      <c r="L4853">
        <v>3</v>
      </c>
      <c r="M4853" t="s">
        <v>1463</v>
      </c>
      <c r="N4853">
        <v>0.27272727272727298</v>
      </c>
      <c r="O4853">
        <v>3.8119440914866601E-3</v>
      </c>
    </row>
    <row r="4854" spans="1:15">
      <c r="A4854" t="s">
        <v>5492</v>
      </c>
      <c r="B4854" t="s">
        <v>23511</v>
      </c>
      <c r="C4854" t="s">
        <v>5493</v>
      </c>
      <c r="D4854">
        <v>9</v>
      </c>
      <c r="E4854">
        <v>6152</v>
      </c>
      <c r="F4854">
        <v>12</v>
      </c>
      <c r="G4854">
        <v>7804</v>
      </c>
      <c r="H4854">
        <v>0.76277084557059505</v>
      </c>
      <c r="I4854">
        <v>0.968912233598893</v>
      </c>
      <c r="J4854">
        <v>0.832812322140707</v>
      </c>
      <c r="K4854" t="s">
        <v>27233</v>
      </c>
      <c r="L4854">
        <v>9</v>
      </c>
      <c r="M4854" t="s">
        <v>1463</v>
      </c>
      <c r="N4854">
        <v>0.75</v>
      </c>
      <c r="O4854">
        <v>1.4629388816645001E-3</v>
      </c>
    </row>
    <row r="4855" spans="1:15">
      <c r="A4855" t="s">
        <v>5494</v>
      </c>
      <c r="B4855" t="s">
        <v>23511</v>
      </c>
      <c r="C4855" t="s">
        <v>5495</v>
      </c>
      <c r="D4855">
        <v>1</v>
      </c>
      <c r="E4855">
        <v>6152</v>
      </c>
      <c r="F4855">
        <v>1</v>
      </c>
      <c r="G4855">
        <v>7804</v>
      </c>
      <c r="H4855">
        <v>0.788313685289595</v>
      </c>
      <c r="I4855">
        <v>0.968912233598893</v>
      </c>
      <c r="J4855">
        <v>0.832812322140707</v>
      </c>
      <c r="K4855" t="s">
        <v>27223</v>
      </c>
      <c r="L4855">
        <v>1</v>
      </c>
      <c r="M4855" t="s">
        <v>1463</v>
      </c>
      <c r="N4855">
        <v>1</v>
      </c>
      <c r="O4855">
        <v>1.6254876462938901E-4</v>
      </c>
    </row>
    <row r="4856" spans="1:15">
      <c r="A4856" t="s">
        <v>5496</v>
      </c>
      <c r="B4856" t="s">
        <v>23513</v>
      </c>
      <c r="C4856" t="s">
        <v>5497</v>
      </c>
      <c r="D4856">
        <v>1</v>
      </c>
      <c r="E4856">
        <v>535</v>
      </c>
      <c r="F4856">
        <v>1</v>
      </c>
      <c r="G4856">
        <v>8124</v>
      </c>
      <c r="H4856">
        <v>6.5854258985721295E-2</v>
      </c>
      <c r="I4856">
        <v>0.448760549738495</v>
      </c>
      <c r="J4856">
        <v>0.42650749013827299</v>
      </c>
      <c r="K4856" t="s">
        <v>23746</v>
      </c>
      <c r="L4856">
        <v>1</v>
      </c>
      <c r="M4856" t="s">
        <v>1463</v>
      </c>
      <c r="N4856">
        <v>1</v>
      </c>
      <c r="O4856">
        <v>1.8691588785046699E-3</v>
      </c>
    </row>
    <row r="4857" spans="1:15">
      <c r="A4857" t="s">
        <v>5498</v>
      </c>
      <c r="B4857" t="s">
        <v>23518</v>
      </c>
      <c r="C4857" t="s">
        <v>5499</v>
      </c>
      <c r="D4857">
        <v>1</v>
      </c>
      <c r="E4857">
        <v>787</v>
      </c>
      <c r="F4857">
        <v>1</v>
      </c>
      <c r="G4857">
        <v>7393</v>
      </c>
      <c r="H4857">
        <v>0.106452049235764</v>
      </c>
      <c r="I4857">
        <v>0.63266972740240601</v>
      </c>
      <c r="J4857">
        <v>0.61170005408803896</v>
      </c>
      <c r="K4857" t="s">
        <v>27234</v>
      </c>
      <c r="L4857">
        <v>1</v>
      </c>
      <c r="M4857" t="s">
        <v>1463</v>
      </c>
      <c r="N4857">
        <v>1</v>
      </c>
      <c r="O4857">
        <v>1.27064803049555E-3</v>
      </c>
    </row>
    <row r="4858" spans="1:15">
      <c r="A4858" t="s">
        <v>5500</v>
      </c>
      <c r="B4858" t="s">
        <v>23511</v>
      </c>
      <c r="C4858" t="s">
        <v>5501</v>
      </c>
      <c r="D4858">
        <v>1</v>
      </c>
      <c r="E4858">
        <v>6152</v>
      </c>
      <c r="F4858">
        <v>1</v>
      </c>
      <c r="G4858">
        <v>7804</v>
      </c>
      <c r="H4858">
        <v>0.788313685289595</v>
      </c>
      <c r="I4858">
        <v>0.968912233598893</v>
      </c>
      <c r="J4858">
        <v>0.832812322140707</v>
      </c>
      <c r="K4858" t="s">
        <v>27235</v>
      </c>
      <c r="L4858">
        <v>1</v>
      </c>
      <c r="M4858" t="s">
        <v>1463</v>
      </c>
      <c r="N4858">
        <v>1</v>
      </c>
      <c r="O4858">
        <v>1.6254876462938901E-4</v>
      </c>
    </row>
    <row r="4859" spans="1:15">
      <c r="A4859" t="s">
        <v>5502</v>
      </c>
      <c r="B4859" t="s">
        <v>23511</v>
      </c>
      <c r="C4859" t="s">
        <v>5503</v>
      </c>
      <c r="D4859">
        <v>4</v>
      </c>
      <c r="E4859">
        <v>6152</v>
      </c>
      <c r="F4859">
        <v>4</v>
      </c>
      <c r="G4859">
        <v>7804</v>
      </c>
      <c r="H4859">
        <v>0.38610601832086699</v>
      </c>
      <c r="I4859">
        <v>0.90829480295553899</v>
      </c>
      <c r="J4859">
        <v>0.78070962240619901</v>
      </c>
      <c r="K4859" t="s">
        <v>27236</v>
      </c>
      <c r="L4859">
        <v>4</v>
      </c>
      <c r="M4859" t="s">
        <v>1463</v>
      </c>
      <c r="N4859">
        <v>1</v>
      </c>
      <c r="O4859">
        <v>6.5019505851755496E-4</v>
      </c>
    </row>
    <row r="4860" spans="1:15">
      <c r="A4860" t="s">
        <v>5504</v>
      </c>
      <c r="B4860" t="s">
        <v>23511</v>
      </c>
      <c r="C4860" t="s">
        <v>5505</v>
      </c>
      <c r="D4860">
        <v>5</v>
      </c>
      <c r="E4860">
        <v>6152</v>
      </c>
      <c r="F4860">
        <v>5</v>
      </c>
      <c r="G4860">
        <v>7804</v>
      </c>
      <c r="H4860">
        <v>0.30433074367137097</v>
      </c>
      <c r="I4860">
        <v>0.81020448119108801</v>
      </c>
      <c r="J4860">
        <v>0.69639772519260701</v>
      </c>
      <c r="K4860" t="s">
        <v>24995</v>
      </c>
      <c r="L4860">
        <v>5</v>
      </c>
      <c r="M4860" t="s">
        <v>1463</v>
      </c>
      <c r="N4860">
        <v>1</v>
      </c>
      <c r="O4860">
        <v>8.1274382314694405E-4</v>
      </c>
    </row>
    <row r="4861" spans="1:15">
      <c r="A4861" t="s">
        <v>5506</v>
      </c>
      <c r="B4861" t="s">
        <v>23511</v>
      </c>
      <c r="C4861" t="s">
        <v>5507</v>
      </c>
      <c r="D4861">
        <v>18</v>
      </c>
      <c r="E4861">
        <v>6152</v>
      </c>
      <c r="F4861">
        <v>18</v>
      </c>
      <c r="G4861">
        <v>7804</v>
      </c>
      <c r="H4861">
        <v>1.37496899434857E-2</v>
      </c>
      <c r="I4861">
        <v>0.10558946762372599</v>
      </c>
      <c r="J4861">
        <v>9.0757662743805895E-2</v>
      </c>
      <c r="K4861" t="s">
        <v>26112</v>
      </c>
      <c r="L4861">
        <v>18</v>
      </c>
      <c r="M4861" t="s">
        <v>1463</v>
      </c>
      <c r="N4861">
        <v>1</v>
      </c>
      <c r="O4861">
        <v>2.9258777633290002E-3</v>
      </c>
    </row>
    <row r="4862" spans="1:15">
      <c r="A4862" t="s">
        <v>5508</v>
      </c>
      <c r="B4862" t="s">
        <v>23518</v>
      </c>
      <c r="C4862" t="s">
        <v>5509</v>
      </c>
      <c r="D4862">
        <v>9</v>
      </c>
      <c r="E4862">
        <v>787</v>
      </c>
      <c r="F4862">
        <v>199</v>
      </c>
      <c r="G4862">
        <v>7393</v>
      </c>
      <c r="H4862">
        <v>0.99947355321984699</v>
      </c>
      <c r="I4862">
        <v>1</v>
      </c>
      <c r="J4862">
        <v>0.966855260484069</v>
      </c>
      <c r="K4862" t="s">
        <v>26098</v>
      </c>
      <c r="L4862">
        <v>9</v>
      </c>
      <c r="M4862" t="s">
        <v>1463</v>
      </c>
      <c r="N4862">
        <v>4.5226130653266298E-2</v>
      </c>
      <c r="O4862">
        <v>1.143583227446E-2</v>
      </c>
    </row>
    <row r="4863" spans="1:15">
      <c r="A4863" t="s">
        <v>5508</v>
      </c>
      <c r="B4863" t="s">
        <v>23513</v>
      </c>
      <c r="C4863" t="s">
        <v>5509</v>
      </c>
      <c r="D4863">
        <v>11</v>
      </c>
      <c r="E4863">
        <v>535</v>
      </c>
      <c r="F4863">
        <v>236</v>
      </c>
      <c r="G4863">
        <v>8124</v>
      </c>
      <c r="H4863">
        <v>0.91618406260188201</v>
      </c>
      <c r="I4863">
        <v>0.99999999999997702</v>
      </c>
      <c r="J4863">
        <v>0.95041217501583097</v>
      </c>
      <c r="K4863" t="s">
        <v>27237</v>
      </c>
      <c r="L4863">
        <v>11</v>
      </c>
      <c r="M4863" t="s">
        <v>1463</v>
      </c>
      <c r="N4863">
        <v>4.6610169491525397E-2</v>
      </c>
      <c r="O4863">
        <v>2.0560747663551399E-2</v>
      </c>
    </row>
    <row r="4864" spans="1:15">
      <c r="A4864" t="s">
        <v>5508</v>
      </c>
      <c r="B4864" t="s">
        <v>23511</v>
      </c>
      <c r="C4864" t="s">
        <v>5509</v>
      </c>
      <c r="D4864">
        <v>193</v>
      </c>
      <c r="E4864">
        <v>6152</v>
      </c>
      <c r="F4864">
        <v>218</v>
      </c>
      <c r="G4864">
        <v>7804</v>
      </c>
      <c r="H4864">
        <v>1.1110888239880099E-4</v>
      </c>
      <c r="I4864">
        <v>2.1921181306937799E-3</v>
      </c>
      <c r="J4864">
        <v>1.8841985140891501E-3</v>
      </c>
      <c r="K4864" t="s">
        <v>27238</v>
      </c>
      <c r="L4864">
        <v>193</v>
      </c>
      <c r="M4864" t="s">
        <v>1463</v>
      </c>
      <c r="N4864">
        <v>0.88532110091743099</v>
      </c>
      <c r="O4864">
        <v>3.1371911573472001E-2</v>
      </c>
    </row>
    <row r="4865" spans="1:15">
      <c r="A4865" t="s">
        <v>5510</v>
      </c>
      <c r="B4865" t="s">
        <v>23511</v>
      </c>
      <c r="C4865" t="s">
        <v>5511</v>
      </c>
      <c r="D4865">
        <v>3</v>
      </c>
      <c r="E4865">
        <v>6152</v>
      </c>
      <c r="F4865">
        <v>3</v>
      </c>
      <c r="G4865">
        <v>7804</v>
      </c>
      <c r="H4865">
        <v>0.489837867770546</v>
      </c>
      <c r="I4865">
        <v>0.96083957126938102</v>
      </c>
      <c r="J4865">
        <v>0.82587360011061495</v>
      </c>
      <c r="K4865" t="s">
        <v>27239</v>
      </c>
      <c r="L4865">
        <v>3</v>
      </c>
      <c r="M4865" t="s">
        <v>1463</v>
      </c>
      <c r="N4865">
        <v>1</v>
      </c>
      <c r="O4865">
        <v>4.8764629388816603E-4</v>
      </c>
    </row>
    <row r="4866" spans="1:15">
      <c r="A4866" t="s">
        <v>5512</v>
      </c>
      <c r="B4866" t="s">
        <v>23511</v>
      </c>
      <c r="C4866" t="s">
        <v>5513</v>
      </c>
      <c r="D4866">
        <v>3</v>
      </c>
      <c r="E4866">
        <v>6152</v>
      </c>
      <c r="F4866">
        <v>3</v>
      </c>
      <c r="G4866">
        <v>7804</v>
      </c>
      <c r="H4866">
        <v>0.489837867770546</v>
      </c>
      <c r="I4866">
        <v>0.96083957126938102</v>
      </c>
      <c r="J4866">
        <v>0.82587360011061495</v>
      </c>
      <c r="K4866" t="s">
        <v>27240</v>
      </c>
      <c r="L4866">
        <v>3</v>
      </c>
      <c r="M4866" t="s">
        <v>1463</v>
      </c>
      <c r="N4866">
        <v>1</v>
      </c>
      <c r="O4866">
        <v>4.8764629388816603E-4</v>
      </c>
    </row>
    <row r="4867" spans="1:15">
      <c r="A4867" t="s">
        <v>5514</v>
      </c>
      <c r="B4867" t="s">
        <v>23511</v>
      </c>
      <c r="C4867" t="s">
        <v>5515</v>
      </c>
      <c r="D4867">
        <v>159</v>
      </c>
      <c r="E4867">
        <v>6152</v>
      </c>
      <c r="F4867">
        <v>179</v>
      </c>
      <c r="G4867">
        <v>7804</v>
      </c>
      <c r="H4867">
        <v>3.0320661907753098E-4</v>
      </c>
      <c r="I4867">
        <v>4.9258567076209498E-3</v>
      </c>
      <c r="J4867">
        <v>4.2339378335318296E-3</v>
      </c>
      <c r="K4867" t="s">
        <v>27241</v>
      </c>
      <c r="L4867">
        <v>159</v>
      </c>
      <c r="M4867" t="s">
        <v>1463</v>
      </c>
      <c r="N4867">
        <v>0.88826815642458101</v>
      </c>
      <c r="O4867">
        <v>2.5845253576072799E-2</v>
      </c>
    </row>
    <row r="4868" spans="1:15">
      <c r="A4868" t="s">
        <v>5514</v>
      </c>
      <c r="B4868" t="s">
        <v>23518</v>
      </c>
      <c r="C4868" t="s">
        <v>5515</v>
      </c>
      <c r="D4868">
        <v>6</v>
      </c>
      <c r="E4868">
        <v>787</v>
      </c>
      <c r="F4868">
        <v>168</v>
      </c>
      <c r="G4868">
        <v>7393</v>
      </c>
      <c r="H4868">
        <v>0.99981976821476004</v>
      </c>
      <c r="I4868">
        <v>1</v>
      </c>
      <c r="J4868">
        <v>0.966855260484069</v>
      </c>
      <c r="K4868" t="s">
        <v>27242</v>
      </c>
      <c r="L4868">
        <v>6</v>
      </c>
      <c r="M4868" t="s">
        <v>1463</v>
      </c>
      <c r="N4868">
        <v>3.5714285714285698E-2</v>
      </c>
      <c r="O4868">
        <v>7.6238881829733202E-3</v>
      </c>
    </row>
    <row r="4869" spans="1:15">
      <c r="A4869" t="s">
        <v>5514</v>
      </c>
      <c r="B4869" t="s">
        <v>23513</v>
      </c>
      <c r="C4869" t="s">
        <v>5515</v>
      </c>
      <c r="D4869">
        <v>11</v>
      </c>
      <c r="E4869">
        <v>535</v>
      </c>
      <c r="F4869">
        <v>194</v>
      </c>
      <c r="G4869">
        <v>8124</v>
      </c>
      <c r="H4869">
        <v>0.74013890361712698</v>
      </c>
      <c r="I4869">
        <v>0.99999999999997702</v>
      </c>
      <c r="J4869">
        <v>0.95041217501583097</v>
      </c>
      <c r="K4869" t="s">
        <v>27237</v>
      </c>
      <c r="L4869">
        <v>11</v>
      </c>
      <c r="M4869" t="s">
        <v>1463</v>
      </c>
      <c r="N4869">
        <v>5.67010309278351E-2</v>
      </c>
      <c r="O4869">
        <v>2.0560747663551399E-2</v>
      </c>
    </row>
    <row r="4870" spans="1:15">
      <c r="A4870" t="s">
        <v>5516</v>
      </c>
      <c r="B4870" t="s">
        <v>23511</v>
      </c>
      <c r="C4870" t="s">
        <v>5517</v>
      </c>
      <c r="D4870">
        <v>2</v>
      </c>
      <c r="E4870">
        <v>6152</v>
      </c>
      <c r="F4870">
        <v>2</v>
      </c>
      <c r="G4870">
        <v>7804</v>
      </c>
      <c r="H4870">
        <v>0.62141708038142995</v>
      </c>
      <c r="I4870">
        <v>0.968912233598893</v>
      </c>
      <c r="J4870">
        <v>0.832812322140707</v>
      </c>
      <c r="K4870" t="s">
        <v>27243</v>
      </c>
      <c r="L4870">
        <v>2</v>
      </c>
      <c r="M4870" t="s">
        <v>1463</v>
      </c>
      <c r="N4870">
        <v>1</v>
      </c>
      <c r="O4870">
        <v>3.2509752925877802E-4</v>
      </c>
    </row>
    <row r="4871" spans="1:15">
      <c r="A4871" t="s">
        <v>5518</v>
      </c>
      <c r="B4871" t="s">
        <v>23513</v>
      </c>
      <c r="C4871" t="s">
        <v>5519</v>
      </c>
      <c r="D4871">
        <v>1</v>
      </c>
      <c r="E4871">
        <v>535</v>
      </c>
      <c r="F4871">
        <v>1</v>
      </c>
      <c r="G4871">
        <v>8124</v>
      </c>
      <c r="H4871">
        <v>6.5854258985721295E-2</v>
      </c>
      <c r="I4871">
        <v>0.448760549738495</v>
      </c>
      <c r="J4871">
        <v>0.42650749013827299</v>
      </c>
      <c r="K4871" t="s">
        <v>25106</v>
      </c>
      <c r="L4871">
        <v>1</v>
      </c>
      <c r="M4871" t="s">
        <v>1463</v>
      </c>
      <c r="N4871">
        <v>1</v>
      </c>
      <c r="O4871">
        <v>1.8691588785046699E-3</v>
      </c>
    </row>
    <row r="4872" spans="1:15">
      <c r="A4872" t="s">
        <v>5520</v>
      </c>
      <c r="B4872" t="s">
        <v>23511</v>
      </c>
      <c r="C4872" t="s">
        <v>5521</v>
      </c>
      <c r="D4872">
        <v>55</v>
      </c>
      <c r="E4872">
        <v>6152</v>
      </c>
      <c r="F4872">
        <v>55</v>
      </c>
      <c r="G4872">
        <v>7804</v>
      </c>
      <c r="H4872" s="34">
        <v>1.9776034519256798E-6</v>
      </c>
      <c r="I4872" s="34">
        <v>6.4682744133582297E-5</v>
      </c>
      <c r="J4872" s="34">
        <v>5.5596972023187601E-5</v>
      </c>
      <c r="K4872" t="s">
        <v>27244</v>
      </c>
      <c r="L4872">
        <v>55</v>
      </c>
      <c r="M4872" t="s">
        <v>1463</v>
      </c>
      <c r="N4872">
        <v>1</v>
      </c>
      <c r="O4872">
        <v>8.9401820546163892E-3</v>
      </c>
    </row>
    <row r="4873" spans="1:15">
      <c r="A4873" t="s">
        <v>5522</v>
      </c>
      <c r="B4873" t="s">
        <v>23511</v>
      </c>
      <c r="C4873" t="s">
        <v>5523</v>
      </c>
      <c r="D4873">
        <v>4</v>
      </c>
      <c r="E4873">
        <v>6152</v>
      </c>
      <c r="F4873">
        <v>5</v>
      </c>
      <c r="G4873">
        <v>7804</v>
      </c>
      <c r="H4873">
        <v>0.71320711691885297</v>
      </c>
      <c r="I4873">
        <v>0.968912233598893</v>
      </c>
      <c r="J4873">
        <v>0.832812322140707</v>
      </c>
      <c r="K4873" t="s">
        <v>27245</v>
      </c>
      <c r="L4873">
        <v>4</v>
      </c>
      <c r="M4873" t="s">
        <v>1463</v>
      </c>
      <c r="N4873">
        <v>0.8</v>
      </c>
      <c r="O4873">
        <v>6.5019505851755496E-4</v>
      </c>
    </row>
    <row r="4874" spans="1:15">
      <c r="A4874" t="s">
        <v>5522</v>
      </c>
      <c r="B4874" t="s">
        <v>23513</v>
      </c>
      <c r="C4874" t="s">
        <v>5523</v>
      </c>
      <c r="D4874">
        <v>1</v>
      </c>
      <c r="E4874">
        <v>535</v>
      </c>
      <c r="F4874">
        <v>3</v>
      </c>
      <c r="G4874">
        <v>8124</v>
      </c>
      <c r="H4874">
        <v>0.184859247501582</v>
      </c>
      <c r="I4874">
        <v>0.75508452473579202</v>
      </c>
      <c r="J4874">
        <v>0.71764152547495597</v>
      </c>
      <c r="K4874" t="s">
        <v>27246</v>
      </c>
      <c r="L4874">
        <v>1</v>
      </c>
      <c r="M4874" t="s">
        <v>1463</v>
      </c>
      <c r="N4874">
        <v>0.33333333333333298</v>
      </c>
      <c r="O4874">
        <v>1.8691588785046699E-3</v>
      </c>
    </row>
    <row r="4875" spans="1:15">
      <c r="A4875" t="s">
        <v>5524</v>
      </c>
      <c r="B4875" t="s">
        <v>23511</v>
      </c>
      <c r="C4875" t="s">
        <v>5525</v>
      </c>
      <c r="D4875">
        <v>4</v>
      </c>
      <c r="E4875">
        <v>6152</v>
      </c>
      <c r="F4875">
        <v>4</v>
      </c>
      <c r="G4875">
        <v>7804</v>
      </c>
      <c r="H4875">
        <v>0.38610601832086699</v>
      </c>
      <c r="I4875">
        <v>0.90829480295553899</v>
      </c>
      <c r="J4875">
        <v>0.78070962240619901</v>
      </c>
      <c r="K4875" t="s">
        <v>27245</v>
      </c>
      <c r="L4875">
        <v>4</v>
      </c>
      <c r="M4875" t="s">
        <v>1463</v>
      </c>
      <c r="N4875">
        <v>1</v>
      </c>
      <c r="O4875">
        <v>6.5019505851755496E-4</v>
      </c>
    </row>
    <row r="4876" spans="1:15">
      <c r="A4876" t="s">
        <v>5526</v>
      </c>
      <c r="B4876" t="s">
        <v>23511</v>
      </c>
      <c r="C4876" t="s">
        <v>5527</v>
      </c>
      <c r="D4876">
        <v>60</v>
      </c>
      <c r="E4876">
        <v>6152</v>
      </c>
      <c r="F4876">
        <v>66</v>
      </c>
      <c r="G4876">
        <v>7804</v>
      </c>
      <c r="H4876">
        <v>7.6158231650365598E-3</v>
      </c>
      <c r="I4876">
        <v>6.8850118512199202E-2</v>
      </c>
      <c r="J4876">
        <v>5.9178969043283403E-2</v>
      </c>
      <c r="K4876" t="s">
        <v>27247</v>
      </c>
      <c r="L4876">
        <v>60</v>
      </c>
      <c r="M4876" t="s">
        <v>1463</v>
      </c>
      <c r="N4876">
        <v>0.90909090909090895</v>
      </c>
      <c r="O4876">
        <v>9.7529258777633299E-3</v>
      </c>
    </row>
    <row r="4877" spans="1:15">
      <c r="A4877" t="s">
        <v>5526</v>
      </c>
      <c r="B4877" t="s">
        <v>23518</v>
      </c>
      <c r="C4877" t="s">
        <v>5527</v>
      </c>
      <c r="D4877">
        <v>1</v>
      </c>
      <c r="E4877">
        <v>787</v>
      </c>
      <c r="F4877">
        <v>60</v>
      </c>
      <c r="G4877">
        <v>7393</v>
      </c>
      <c r="H4877">
        <v>0.99886599826995703</v>
      </c>
      <c r="I4877">
        <v>1</v>
      </c>
      <c r="J4877">
        <v>0.966855260484069</v>
      </c>
      <c r="K4877" t="s">
        <v>24103</v>
      </c>
      <c r="L4877">
        <v>1</v>
      </c>
      <c r="M4877" t="s">
        <v>1463</v>
      </c>
      <c r="N4877">
        <v>1.6666666666666701E-2</v>
      </c>
      <c r="O4877">
        <v>1.27064803049555E-3</v>
      </c>
    </row>
    <row r="4878" spans="1:15">
      <c r="A4878" t="s">
        <v>5528</v>
      </c>
      <c r="B4878" t="s">
        <v>23511</v>
      </c>
      <c r="C4878" t="s">
        <v>5529</v>
      </c>
      <c r="D4878">
        <v>1</v>
      </c>
      <c r="E4878">
        <v>6152</v>
      </c>
      <c r="F4878">
        <v>1</v>
      </c>
      <c r="G4878">
        <v>7804</v>
      </c>
      <c r="H4878">
        <v>0.788313685289595</v>
      </c>
      <c r="I4878">
        <v>0.968912233598893</v>
      </c>
      <c r="J4878">
        <v>0.832812322140707</v>
      </c>
      <c r="K4878" t="s">
        <v>27248</v>
      </c>
      <c r="L4878">
        <v>1</v>
      </c>
      <c r="M4878" t="s">
        <v>1463</v>
      </c>
      <c r="N4878">
        <v>1</v>
      </c>
      <c r="O4878">
        <v>1.6254876462938901E-4</v>
      </c>
    </row>
    <row r="4879" spans="1:15">
      <c r="A4879" t="s">
        <v>5530</v>
      </c>
      <c r="B4879" t="s">
        <v>23518</v>
      </c>
      <c r="C4879" t="s">
        <v>5531</v>
      </c>
      <c r="D4879">
        <v>1</v>
      </c>
      <c r="E4879">
        <v>787</v>
      </c>
      <c r="F4879">
        <v>2</v>
      </c>
      <c r="G4879">
        <v>7393</v>
      </c>
      <c r="H4879">
        <v>0.20158492765181499</v>
      </c>
      <c r="I4879">
        <v>0.83876007220319604</v>
      </c>
      <c r="J4879">
        <v>0.81095958809365798</v>
      </c>
      <c r="K4879" t="s">
        <v>23564</v>
      </c>
      <c r="L4879">
        <v>1</v>
      </c>
      <c r="M4879" t="s">
        <v>1463</v>
      </c>
      <c r="N4879">
        <v>0.5</v>
      </c>
      <c r="O4879">
        <v>1.27064803049555E-3</v>
      </c>
    </row>
    <row r="4880" spans="1:15">
      <c r="A4880" t="s">
        <v>5530</v>
      </c>
      <c r="B4880" t="s">
        <v>23511</v>
      </c>
      <c r="C4880" t="s">
        <v>5531</v>
      </c>
      <c r="D4880">
        <v>1</v>
      </c>
      <c r="E4880">
        <v>6152</v>
      </c>
      <c r="F4880">
        <v>2</v>
      </c>
      <c r="G4880">
        <v>7804</v>
      </c>
      <c r="H4880">
        <v>0.95521029019776005</v>
      </c>
      <c r="I4880">
        <v>1</v>
      </c>
      <c r="J4880">
        <v>0.85953329234717102</v>
      </c>
      <c r="K4880" t="s">
        <v>27249</v>
      </c>
      <c r="L4880">
        <v>1</v>
      </c>
      <c r="M4880" t="s">
        <v>1463</v>
      </c>
      <c r="N4880">
        <v>0.5</v>
      </c>
      <c r="O4880">
        <v>1.6254876462938901E-4</v>
      </c>
    </row>
    <row r="4881" spans="1:15">
      <c r="A4881" t="s">
        <v>5532</v>
      </c>
      <c r="B4881" t="s">
        <v>23518</v>
      </c>
      <c r="C4881" t="s">
        <v>5533</v>
      </c>
      <c r="D4881">
        <v>3</v>
      </c>
      <c r="E4881">
        <v>787</v>
      </c>
      <c r="F4881">
        <v>17</v>
      </c>
      <c r="G4881">
        <v>7393</v>
      </c>
      <c r="H4881">
        <v>0.26860829090490701</v>
      </c>
      <c r="I4881">
        <v>0.97863801257884697</v>
      </c>
      <c r="J4881">
        <v>0.94620131057153301</v>
      </c>
      <c r="K4881" t="s">
        <v>27250</v>
      </c>
      <c r="L4881">
        <v>3</v>
      </c>
      <c r="M4881" t="s">
        <v>5133</v>
      </c>
      <c r="N4881">
        <v>0.17647058823529399</v>
      </c>
      <c r="O4881">
        <v>3.8119440914866601E-3</v>
      </c>
    </row>
    <row r="4882" spans="1:15">
      <c r="A4882" t="s">
        <v>5532</v>
      </c>
      <c r="B4882" t="s">
        <v>23511</v>
      </c>
      <c r="C4882" t="s">
        <v>5533</v>
      </c>
      <c r="D4882">
        <v>9</v>
      </c>
      <c r="E4882">
        <v>6152</v>
      </c>
      <c r="F4882">
        <v>17</v>
      </c>
      <c r="G4882">
        <v>7804</v>
      </c>
      <c r="H4882">
        <v>0.99614877433857096</v>
      </c>
      <c r="I4882">
        <v>1</v>
      </c>
      <c r="J4882">
        <v>0.85953329234717102</v>
      </c>
      <c r="K4882" t="s">
        <v>27251</v>
      </c>
      <c r="L4882">
        <v>9</v>
      </c>
      <c r="M4882" t="s">
        <v>5133</v>
      </c>
      <c r="N4882">
        <v>0.52941176470588203</v>
      </c>
      <c r="O4882">
        <v>1.4629388816645001E-3</v>
      </c>
    </row>
    <row r="4883" spans="1:15">
      <c r="A4883" t="s">
        <v>5532</v>
      </c>
      <c r="B4883" t="s">
        <v>23513</v>
      </c>
      <c r="C4883" t="s">
        <v>5533</v>
      </c>
      <c r="D4883">
        <v>1</v>
      </c>
      <c r="E4883">
        <v>535</v>
      </c>
      <c r="F4883">
        <v>16</v>
      </c>
      <c r="G4883">
        <v>8124</v>
      </c>
      <c r="H4883">
        <v>0.66412214006675596</v>
      </c>
      <c r="I4883">
        <v>0.99999999999997702</v>
      </c>
      <c r="J4883">
        <v>0.95041217501583097</v>
      </c>
      <c r="K4883" t="s">
        <v>27252</v>
      </c>
      <c r="L4883">
        <v>1</v>
      </c>
      <c r="M4883" t="s">
        <v>5133</v>
      </c>
      <c r="N4883">
        <v>6.25E-2</v>
      </c>
      <c r="O4883">
        <v>1.8691588785046699E-3</v>
      </c>
    </row>
    <row r="4884" spans="1:15">
      <c r="A4884" t="s">
        <v>5534</v>
      </c>
      <c r="B4884" t="s">
        <v>23511</v>
      </c>
      <c r="C4884" t="s">
        <v>5535</v>
      </c>
      <c r="D4884">
        <v>13</v>
      </c>
      <c r="E4884">
        <v>6152</v>
      </c>
      <c r="F4884">
        <v>15</v>
      </c>
      <c r="G4884">
        <v>7804</v>
      </c>
      <c r="H4884">
        <v>0.35527829093487101</v>
      </c>
      <c r="I4884">
        <v>0.90637853699243498</v>
      </c>
      <c r="J4884">
        <v>0.77906252801391895</v>
      </c>
      <c r="K4884" t="s">
        <v>27253</v>
      </c>
      <c r="L4884">
        <v>13</v>
      </c>
      <c r="M4884" t="s">
        <v>2729</v>
      </c>
      <c r="N4884">
        <v>0.86666666666666703</v>
      </c>
      <c r="O4884">
        <v>2.1131339401820499E-3</v>
      </c>
    </row>
    <row r="4885" spans="1:15">
      <c r="A4885" t="s">
        <v>5534</v>
      </c>
      <c r="B4885" t="s">
        <v>23518</v>
      </c>
      <c r="C4885" t="s">
        <v>5535</v>
      </c>
      <c r="D4885">
        <v>2</v>
      </c>
      <c r="E4885">
        <v>787</v>
      </c>
      <c r="F4885">
        <v>14</v>
      </c>
      <c r="G4885">
        <v>7393</v>
      </c>
      <c r="H4885">
        <v>0.44828683528909402</v>
      </c>
      <c r="I4885">
        <v>1</v>
      </c>
      <c r="J4885">
        <v>0.966855260484069</v>
      </c>
      <c r="K4885" t="s">
        <v>25438</v>
      </c>
      <c r="L4885">
        <v>2</v>
      </c>
      <c r="M4885" t="s">
        <v>2729</v>
      </c>
      <c r="N4885">
        <v>0.14285714285714299</v>
      </c>
      <c r="O4885">
        <v>2.5412960609911099E-3</v>
      </c>
    </row>
    <row r="4886" spans="1:15">
      <c r="A4886" t="s">
        <v>5536</v>
      </c>
      <c r="B4886" t="s">
        <v>23511</v>
      </c>
      <c r="C4886" t="s">
        <v>5537</v>
      </c>
      <c r="D4886">
        <v>9</v>
      </c>
      <c r="E4886">
        <v>6152</v>
      </c>
      <c r="F4886">
        <v>9</v>
      </c>
      <c r="G4886">
        <v>7804</v>
      </c>
      <c r="H4886">
        <v>0.117423000773971</v>
      </c>
      <c r="I4886">
        <v>0.47842873658393897</v>
      </c>
      <c r="J4886">
        <v>0.41122542710949</v>
      </c>
      <c r="K4886" t="s">
        <v>27254</v>
      </c>
      <c r="L4886">
        <v>9</v>
      </c>
      <c r="M4886" t="s">
        <v>2729</v>
      </c>
      <c r="N4886">
        <v>1</v>
      </c>
      <c r="O4886">
        <v>1.4629388816645001E-3</v>
      </c>
    </row>
    <row r="4887" spans="1:15">
      <c r="A4887" t="s">
        <v>5538</v>
      </c>
      <c r="B4887" t="s">
        <v>23518</v>
      </c>
      <c r="C4887" t="s">
        <v>5539</v>
      </c>
      <c r="D4887">
        <v>6</v>
      </c>
      <c r="E4887">
        <v>787</v>
      </c>
      <c r="F4887">
        <v>12</v>
      </c>
      <c r="G4887">
        <v>7393</v>
      </c>
      <c r="H4887">
        <v>7.4981043177208201E-4</v>
      </c>
      <c r="I4887">
        <v>5.3475610648556701E-2</v>
      </c>
      <c r="J4887">
        <v>5.1703175463154998E-2</v>
      </c>
      <c r="K4887" t="s">
        <v>24589</v>
      </c>
      <c r="L4887">
        <v>6</v>
      </c>
      <c r="M4887" t="s">
        <v>5133</v>
      </c>
      <c r="N4887">
        <v>0.5</v>
      </c>
      <c r="O4887">
        <v>7.6238881829733202E-3</v>
      </c>
    </row>
    <row r="4888" spans="1:15">
      <c r="A4888" t="s">
        <v>5538</v>
      </c>
      <c r="B4888" t="s">
        <v>23511</v>
      </c>
      <c r="C4888" t="s">
        <v>5539</v>
      </c>
      <c r="D4888">
        <v>6</v>
      </c>
      <c r="E4888">
        <v>6152</v>
      </c>
      <c r="F4888">
        <v>8</v>
      </c>
      <c r="G4888">
        <v>7804</v>
      </c>
      <c r="H4888">
        <v>0.77072248517942499</v>
      </c>
      <c r="I4888">
        <v>0.968912233598893</v>
      </c>
      <c r="J4888">
        <v>0.832812322140707</v>
      </c>
      <c r="K4888" t="s">
        <v>27255</v>
      </c>
      <c r="L4888">
        <v>6</v>
      </c>
      <c r="M4888" t="s">
        <v>5133</v>
      </c>
      <c r="N4888">
        <v>0.75</v>
      </c>
      <c r="O4888">
        <v>9.7529258777633303E-4</v>
      </c>
    </row>
    <row r="4889" spans="1:15">
      <c r="A4889" t="s">
        <v>5540</v>
      </c>
      <c r="B4889" t="s">
        <v>23511</v>
      </c>
      <c r="C4889" t="s">
        <v>5541</v>
      </c>
      <c r="D4889">
        <v>8</v>
      </c>
      <c r="E4889">
        <v>6152</v>
      </c>
      <c r="F4889">
        <v>9</v>
      </c>
      <c r="G4889">
        <v>7804</v>
      </c>
      <c r="H4889">
        <v>0.40157748897504503</v>
      </c>
      <c r="I4889">
        <v>0.91525479399875698</v>
      </c>
      <c r="J4889">
        <v>0.78669196642228301</v>
      </c>
      <c r="K4889" t="s">
        <v>27256</v>
      </c>
      <c r="L4889">
        <v>8</v>
      </c>
      <c r="M4889" t="s">
        <v>5133</v>
      </c>
      <c r="N4889">
        <v>0.88888888888888895</v>
      </c>
      <c r="O4889">
        <v>1.3003901170351099E-3</v>
      </c>
    </row>
    <row r="4890" spans="1:15">
      <c r="A4890" t="s">
        <v>5542</v>
      </c>
      <c r="B4890" t="s">
        <v>23513</v>
      </c>
      <c r="C4890" t="s">
        <v>5543</v>
      </c>
      <c r="D4890">
        <v>9</v>
      </c>
      <c r="E4890">
        <v>535</v>
      </c>
      <c r="F4890">
        <v>115</v>
      </c>
      <c r="G4890">
        <v>8124</v>
      </c>
      <c r="H4890">
        <v>0.34551440275675299</v>
      </c>
      <c r="I4890">
        <v>0.99999999999997702</v>
      </c>
      <c r="J4890">
        <v>0.95041217501583097</v>
      </c>
      <c r="K4890" t="s">
        <v>27257</v>
      </c>
      <c r="L4890">
        <v>9</v>
      </c>
      <c r="M4890" t="s">
        <v>5133</v>
      </c>
      <c r="N4890">
        <v>7.8260869565217397E-2</v>
      </c>
      <c r="O4890">
        <v>1.6822429906542102E-2</v>
      </c>
    </row>
    <row r="4891" spans="1:15">
      <c r="A4891" t="s">
        <v>5542</v>
      </c>
      <c r="B4891" t="s">
        <v>23518</v>
      </c>
      <c r="C4891" t="s">
        <v>5543</v>
      </c>
      <c r="D4891">
        <v>2</v>
      </c>
      <c r="E4891">
        <v>787</v>
      </c>
      <c r="F4891">
        <v>101</v>
      </c>
      <c r="G4891">
        <v>7393</v>
      </c>
      <c r="H4891">
        <v>0.99985927601162095</v>
      </c>
      <c r="I4891">
        <v>1</v>
      </c>
      <c r="J4891">
        <v>0.966855260484069</v>
      </c>
      <c r="K4891" t="s">
        <v>24174</v>
      </c>
      <c r="L4891">
        <v>2</v>
      </c>
      <c r="M4891" t="s">
        <v>5133</v>
      </c>
      <c r="N4891">
        <v>1.9801980198019799E-2</v>
      </c>
      <c r="O4891">
        <v>2.5412960609911099E-3</v>
      </c>
    </row>
    <row r="4892" spans="1:15">
      <c r="A4892" t="s">
        <v>5542</v>
      </c>
      <c r="B4892" t="s">
        <v>23511</v>
      </c>
      <c r="C4892" t="s">
        <v>5543</v>
      </c>
      <c r="D4892">
        <v>100</v>
      </c>
      <c r="E4892">
        <v>6152</v>
      </c>
      <c r="F4892">
        <v>116</v>
      </c>
      <c r="G4892">
        <v>7804</v>
      </c>
      <c r="H4892">
        <v>2.8222505885113599E-2</v>
      </c>
      <c r="I4892">
        <v>0.182916767899239</v>
      </c>
      <c r="J4892">
        <v>0.15722305173793599</v>
      </c>
      <c r="K4892" t="s">
        <v>27258</v>
      </c>
      <c r="L4892">
        <v>100</v>
      </c>
      <c r="M4892" t="s">
        <v>5133</v>
      </c>
      <c r="N4892">
        <v>0.86206896551724099</v>
      </c>
      <c r="O4892">
        <v>1.62548764629389E-2</v>
      </c>
    </row>
    <row r="4893" spans="1:15">
      <c r="A4893" t="s">
        <v>5544</v>
      </c>
      <c r="B4893" t="s">
        <v>23511</v>
      </c>
      <c r="C4893" t="s">
        <v>5545</v>
      </c>
      <c r="D4893">
        <v>1</v>
      </c>
      <c r="E4893">
        <v>6152</v>
      </c>
      <c r="F4893">
        <v>1</v>
      </c>
      <c r="G4893">
        <v>7804</v>
      </c>
      <c r="H4893">
        <v>0.788313685289595</v>
      </c>
      <c r="I4893">
        <v>0.968912233598893</v>
      </c>
      <c r="J4893">
        <v>0.832812322140707</v>
      </c>
      <c r="K4893" t="s">
        <v>27259</v>
      </c>
      <c r="L4893">
        <v>1</v>
      </c>
      <c r="M4893" t="s">
        <v>1463</v>
      </c>
      <c r="N4893">
        <v>1</v>
      </c>
      <c r="O4893">
        <v>1.6254876462938901E-4</v>
      </c>
    </row>
    <row r="4894" spans="1:15">
      <c r="A4894" t="s">
        <v>5546</v>
      </c>
      <c r="B4894" t="s">
        <v>23511</v>
      </c>
      <c r="C4894" t="s">
        <v>5547</v>
      </c>
      <c r="D4894">
        <v>1</v>
      </c>
      <c r="E4894">
        <v>6152</v>
      </c>
      <c r="F4894">
        <v>3</v>
      </c>
      <c r="G4894">
        <v>7804</v>
      </c>
      <c r="H4894">
        <v>0.99052768249503997</v>
      </c>
      <c r="I4894">
        <v>1</v>
      </c>
      <c r="J4894">
        <v>0.85953329234717102</v>
      </c>
      <c r="K4894" t="s">
        <v>27260</v>
      </c>
      <c r="L4894">
        <v>1</v>
      </c>
      <c r="M4894" t="s">
        <v>1463</v>
      </c>
      <c r="N4894">
        <v>0.33333333333333298</v>
      </c>
      <c r="O4894">
        <v>1.6254876462938901E-4</v>
      </c>
    </row>
    <row r="4895" spans="1:15">
      <c r="A4895" t="s">
        <v>5546</v>
      </c>
      <c r="B4895" t="s">
        <v>23513</v>
      </c>
      <c r="C4895" t="s">
        <v>5547</v>
      </c>
      <c r="D4895">
        <v>1</v>
      </c>
      <c r="E4895">
        <v>535</v>
      </c>
      <c r="F4895">
        <v>2</v>
      </c>
      <c r="G4895">
        <v>8124</v>
      </c>
      <c r="H4895">
        <v>0.12737930779067499</v>
      </c>
      <c r="I4895">
        <v>0.64703075560747003</v>
      </c>
      <c r="J4895">
        <v>0.614945907739046</v>
      </c>
      <c r="K4895" t="s">
        <v>23688</v>
      </c>
      <c r="L4895">
        <v>1</v>
      </c>
      <c r="M4895" t="s">
        <v>1463</v>
      </c>
      <c r="N4895">
        <v>0.5</v>
      </c>
      <c r="O4895">
        <v>1.8691588785046699E-3</v>
      </c>
    </row>
    <row r="4896" spans="1:15">
      <c r="A4896" t="s">
        <v>5548</v>
      </c>
      <c r="B4896" t="s">
        <v>23511</v>
      </c>
      <c r="C4896" t="s">
        <v>5549</v>
      </c>
      <c r="D4896">
        <v>4</v>
      </c>
      <c r="E4896">
        <v>6152</v>
      </c>
      <c r="F4896">
        <v>4</v>
      </c>
      <c r="G4896">
        <v>7804</v>
      </c>
      <c r="H4896">
        <v>0.38610601832086699</v>
      </c>
      <c r="I4896">
        <v>0.90829480295553899</v>
      </c>
      <c r="J4896">
        <v>0.78070962240619901</v>
      </c>
      <c r="K4896" t="s">
        <v>25135</v>
      </c>
      <c r="L4896">
        <v>4</v>
      </c>
      <c r="M4896" t="s">
        <v>1463</v>
      </c>
      <c r="N4896">
        <v>1</v>
      </c>
      <c r="O4896">
        <v>6.5019505851755496E-4</v>
      </c>
    </row>
    <row r="4897" spans="1:15">
      <c r="A4897" t="s">
        <v>5550</v>
      </c>
      <c r="B4897" t="s">
        <v>23511</v>
      </c>
      <c r="C4897" t="s">
        <v>5551</v>
      </c>
      <c r="D4897">
        <v>3</v>
      </c>
      <c r="E4897">
        <v>6152</v>
      </c>
      <c r="F4897">
        <v>3</v>
      </c>
      <c r="G4897">
        <v>7804</v>
      </c>
      <c r="H4897">
        <v>0.489837867770546</v>
      </c>
      <c r="I4897">
        <v>0.96083957126938102</v>
      </c>
      <c r="J4897">
        <v>0.82587360011061495</v>
      </c>
      <c r="K4897" t="s">
        <v>24064</v>
      </c>
      <c r="L4897">
        <v>3</v>
      </c>
      <c r="M4897" t="s">
        <v>1463</v>
      </c>
      <c r="N4897">
        <v>1</v>
      </c>
      <c r="O4897">
        <v>4.8764629388816603E-4</v>
      </c>
    </row>
    <row r="4898" spans="1:15">
      <c r="A4898" t="s">
        <v>5552</v>
      </c>
      <c r="B4898" t="s">
        <v>23511</v>
      </c>
      <c r="C4898" t="s">
        <v>5553</v>
      </c>
      <c r="D4898">
        <v>11</v>
      </c>
      <c r="E4898">
        <v>6152</v>
      </c>
      <c r="F4898">
        <v>11</v>
      </c>
      <c r="G4898">
        <v>7804</v>
      </c>
      <c r="H4898">
        <v>7.29234120922964E-2</v>
      </c>
      <c r="I4898">
        <v>0.34901846963959998</v>
      </c>
      <c r="J4898">
        <v>0.29999299429929699</v>
      </c>
      <c r="K4898" t="s">
        <v>27261</v>
      </c>
      <c r="L4898">
        <v>11</v>
      </c>
      <c r="M4898" t="s">
        <v>1463</v>
      </c>
      <c r="N4898">
        <v>1</v>
      </c>
      <c r="O4898">
        <v>1.78803641092328E-3</v>
      </c>
    </row>
    <row r="4899" spans="1:15">
      <c r="A4899" t="s">
        <v>5554</v>
      </c>
      <c r="B4899" t="s">
        <v>23518</v>
      </c>
      <c r="C4899" t="s">
        <v>5555</v>
      </c>
      <c r="D4899">
        <v>4</v>
      </c>
      <c r="E4899">
        <v>787</v>
      </c>
      <c r="F4899">
        <v>56</v>
      </c>
      <c r="G4899">
        <v>7393</v>
      </c>
      <c r="H4899">
        <v>0.86112599868186801</v>
      </c>
      <c r="I4899">
        <v>1</v>
      </c>
      <c r="J4899">
        <v>0.966855260484069</v>
      </c>
      <c r="K4899" t="s">
        <v>27262</v>
      </c>
      <c r="L4899">
        <v>4</v>
      </c>
      <c r="M4899" t="s">
        <v>1463</v>
      </c>
      <c r="N4899">
        <v>7.1428571428571397E-2</v>
      </c>
      <c r="O4899">
        <v>5.0825921219822103E-3</v>
      </c>
    </row>
    <row r="4900" spans="1:15">
      <c r="A4900" t="s">
        <v>5554</v>
      </c>
      <c r="B4900" t="s">
        <v>23513</v>
      </c>
      <c r="C4900" t="s">
        <v>5555</v>
      </c>
      <c r="D4900">
        <v>2</v>
      </c>
      <c r="E4900">
        <v>535</v>
      </c>
      <c r="F4900">
        <v>68</v>
      </c>
      <c r="G4900">
        <v>8124</v>
      </c>
      <c r="H4900">
        <v>0.94431837824879405</v>
      </c>
      <c r="I4900">
        <v>0.99999999999997702</v>
      </c>
      <c r="J4900">
        <v>0.95041217501583097</v>
      </c>
      <c r="K4900" t="s">
        <v>27263</v>
      </c>
      <c r="L4900">
        <v>2</v>
      </c>
      <c r="M4900" t="s">
        <v>1463</v>
      </c>
      <c r="N4900">
        <v>2.9411764705882401E-2</v>
      </c>
      <c r="O4900">
        <v>3.7383177570093499E-3</v>
      </c>
    </row>
    <row r="4901" spans="1:15">
      <c r="A4901" t="s">
        <v>5554</v>
      </c>
      <c r="B4901" t="s">
        <v>23511</v>
      </c>
      <c r="C4901" t="s">
        <v>5555</v>
      </c>
      <c r="D4901">
        <v>53</v>
      </c>
      <c r="E4901">
        <v>6152</v>
      </c>
      <c r="F4901">
        <v>61</v>
      </c>
      <c r="G4901">
        <v>7804</v>
      </c>
      <c r="H4901">
        <v>7.7248494821192296E-2</v>
      </c>
      <c r="I4901">
        <v>0.365531188912534</v>
      </c>
      <c r="J4901">
        <v>0.314186226261566</v>
      </c>
      <c r="K4901" t="s">
        <v>27264</v>
      </c>
      <c r="L4901">
        <v>53</v>
      </c>
      <c r="M4901" t="s">
        <v>1463</v>
      </c>
      <c r="N4901">
        <v>0.86885245901639296</v>
      </c>
      <c r="O4901">
        <v>8.6150845253576101E-3</v>
      </c>
    </row>
    <row r="4902" spans="1:15">
      <c r="A4902" t="s">
        <v>5556</v>
      </c>
      <c r="B4902" t="s">
        <v>23511</v>
      </c>
      <c r="C4902" t="s">
        <v>5557</v>
      </c>
      <c r="D4902">
        <v>4</v>
      </c>
      <c r="E4902">
        <v>6152</v>
      </c>
      <c r="F4902">
        <v>4</v>
      </c>
      <c r="G4902">
        <v>7804</v>
      </c>
      <c r="H4902">
        <v>0.38610601832086699</v>
      </c>
      <c r="I4902">
        <v>0.90829480295553899</v>
      </c>
      <c r="J4902">
        <v>0.78070962240619901</v>
      </c>
      <c r="K4902" t="s">
        <v>27265</v>
      </c>
      <c r="L4902">
        <v>4</v>
      </c>
      <c r="M4902" t="s">
        <v>1463</v>
      </c>
      <c r="N4902">
        <v>1</v>
      </c>
      <c r="O4902">
        <v>6.5019505851755496E-4</v>
      </c>
    </row>
    <row r="4903" spans="1:15">
      <c r="A4903" t="s">
        <v>5558</v>
      </c>
      <c r="B4903" t="s">
        <v>23511</v>
      </c>
      <c r="C4903" t="s">
        <v>5559</v>
      </c>
      <c r="D4903">
        <v>25</v>
      </c>
      <c r="E4903">
        <v>6152</v>
      </c>
      <c r="F4903">
        <v>25</v>
      </c>
      <c r="G4903">
        <v>7804</v>
      </c>
      <c r="H4903">
        <v>2.5881106702886699E-3</v>
      </c>
      <c r="I4903">
        <v>2.8856115004520899E-2</v>
      </c>
      <c r="J4903">
        <v>2.4802791534184399E-2</v>
      </c>
      <c r="K4903" t="s">
        <v>27266</v>
      </c>
      <c r="L4903">
        <v>25</v>
      </c>
      <c r="M4903" t="s">
        <v>1463</v>
      </c>
      <c r="N4903">
        <v>1</v>
      </c>
      <c r="O4903">
        <v>4.0637191157347199E-3</v>
      </c>
    </row>
    <row r="4904" spans="1:15">
      <c r="A4904" t="s">
        <v>5560</v>
      </c>
      <c r="B4904" t="s">
        <v>23511</v>
      </c>
      <c r="C4904" t="s">
        <v>5561</v>
      </c>
      <c r="D4904">
        <v>19</v>
      </c>
      <c r="E4904">
        <v>6152</v>
      </c>
      <c r="F4904">
        <v>19</v>
      </c>
      <c r="G4904">
        <v>7804</v>
      </c>
      <c r="H4904">
        <v>1.08323398552968E-2</v>
      </c>
      <c r="I4904">
        <v>8.7990417388941602E-2</v>
      </c>
      <c r="J4904">
        <v>7.5630693153318704E-2</v>
      </c>
      <c r="K4904" t="s">
        <v>27267</v>
      </c>
      <c r="L4904">
        <v>19</v>
      </c>
      <c r="M4904" t="s">
        <v>1463</v>
      </c>
      <c r="N4904">
        <v>1</v>
      </c>
      <c r="O4904">
        <v>3.0884265279583901E-3</v>
      </c>
    </row>
    <row r="4905" spans="1:15">
      <c r="A4905" t="s">
        <v>5562</v>
      </c>
      <c r="B4905" t="s">
        <v>23518</v>
      </c>
      <c r="C4905" t="s">
        <v>5563</v>
      </c>
      <c r="D4905">
        <v>21</v>
      </c>
      <c r="E4905">
        <v>787</v>
      </c>
      <c r="F4905">
        <v>178</v>
      </c>
      <c r="G4905">
        <v>7393</v>
      </c>
      <c r="H4905">
        <v>0.34173447248545002</v>
      </c>
      <c r="I4905">
        <v>1</v>
      </c>
      <c r="J4905">
        <v>0.966855260484069</v>
      </c>
      <c r="K4905" t="s">
        <v>27268</v>
      </c>
      <c r="L4905">
        <v>21</v>
      </c>
      <c r="M4905" t="s">
        <v>5133</v>
      </c>
      <c r="N4905">
        <v>0.117977528089888</v>
      </c>
      <c r="O4905">
        <v>2.66836086404066E-2</v>
      </c>
    </row>
    <row r="4906" spans="1:15">
      <c r="A4906" t="s">
        <v>5562</v>
      </c>
      <c r="B4906" t="s">
        <v>23511</v>
      </c>
      <c r="C4906" t="s">
        <v>5563</v>
      </c>
      <c r="D4906">
        <v>157</v>
      </c>
      <c r="E4906">
        <v>6152</v>
      </c>
      <c r="F4906">
        <v>191</v>
      </c>
      <c r="G4906">
        <v>7804</v>
      </c>
      <c r="H4906">
        <v>0.14308118499758701</v>
      </c>
      <c r="I4906">
        <v>0.54611425167193095</v>
      </c>
      <c r="J4906">
        <v>0.46940338073728599</v>
      </c>
      <c r="K4906" t="s">
        <v>27269</v>
      </c>
      <c r="L4906">
        <v>157</v>
      </c>
      <c r="M4906" t="s">
        <v>5133</v>
      </c>
      <c r="N4906">
        <v>0.821989528795812</v>
      </c>
      <c r="O4906">
        <v>2.5520156046813999E-2</v>
      </c>
    </row>
    <row r="4907" spans="1:15">
      <c r="A4907" t="s">
        <v>5562</v>
      </c>
      <c r="B4907" t="s">
        <v>23513</v>
      </c>
      <c r="C4907" t="s">
        <v>5563</v>
      </c>
      <c r="D4907">
        <v>9</v>
      </c>
      <c r="E4907">
        <v>535</v>
      </c>
      <c r="F4907">
        <v>194</v>
      </c>
      <c r="G4907">
        <v>8124</v>
      </c>
      <c r="H4907">
        <v>0.90026702696875005</v>
      </c>
      <c r="I4907">
        <v>0.99999999999997702</v>
      </c>
      <c r="J4907">
        <v>0.95041217501583097</v>
      </c>
      <c r="K4907" t="s">
        <v>27270</v>
      </c>
      <c r="L4907">
        <v>9</v>
      </c>
      <c r="M4907" t="s">
        <v>5133</v>
      </c>
      <c r="N4907">
        <v>4.6391752577319603E-2</v>
      </c>
      <c r="O4907">
        <v>1.6822429906542102E-2</v>
      </c>
    </row>
    <row r="4908" spans="1:15">
      <c r="A4908" t="s">
        <v>5564</v>
      </c>
      <c r="B4908" t="s">
        <v>23511</v>
      </c>
      <c r="C4908" t="s">
        <v>5565</v>
      </c>
      <c r="D4908">
        <v>2</v>
      </c>
      <c r="E4908">
        <v>6152</v>
      </c>
      <c r="F4908">
        <v>2</v>
      </c>
      <c r="G4908">
        <v>7804</v>
      </c>
      <c r="H4908">
        <v>0.62141708038142995</v>
      </c>
      <c r="I4908">
        <v>0.968912233598893</v>
      </c>
      <c r="J4908">
        <v>0.832812322140707</v>
      </c>
      <c r="K4908" t="s">
        <v>27271</v>
      </c>
      <c r="L4908">
        <v>2</v>
      </c>
      <c r="M4908" t="s">
        <v>5133</v>
      </c>
      <c r="N4908">
        <v>1</v>
      </c>
      <c r="O4908">
        <v>3.2509752925877802E-4</v>
      </c>
    </row>
    <row r="4909" spans="1:15">
      <c r="A4909" t="s">
        <v>5566</v>
      </c>
      <c r="B4909" t="s">
        <v>23511</v>
      </c>
      <c r="C4909" t="s">
        <v>5567</v>
      </c>
      <c r="D4909">
        <v>5</v>
      </c>
      <c r="E4909">
        <v>6152</v>
      </c>
      <c r="F4909">
        <v>9</v>
      </c>
      <c r="G4909">
        <v>7804</v>
      </c>
      <c r="H4909">
        <v>0.97522995242144195</v>
      </c>
      <c r="I4909">
        <v>1</v>
      </c>
      <c r="J4909">
        <v>0.85953329234717102</v>
      </c>
      <c r="K4909" t="s">
        <v>27272</v>
      </c>
      <c r="L4909">
        <v>5</v>
      </c>
      <c r="M4909" t="s">
        <v>5133</v>
      </c>
      <c r="N4909">
        <v>0.55555555555555602</v>
      </c>
      <c r="O4909">
        <v>8.1274382314694405E-4</v>
      </c>
    </row>
    <row r="4910" spans="1:15">
      <c r="A4910" t="s">
        <v>5566</v>
      </c>
      <c r="B4910" t="s">
        <v>23518</v>
      </c>
      <c r="C4910" t="s">
        <v>5567</v>
      </c>
      <c r="D4910">
        <v>3</v>
      </c>
      <c r="E4910">
        <v>787</v>
      </c>
      <c r="F4910">
        <v>9</v>
      </c>
      <c r="G4910">
        <v>7393</v>
      </c>
      <c r="H4910">
        <v>6.18696579338361E-2</v>
      </c>
      <c r="I4910">
        <v>0.63266972740240601</v>
      </c>
      <c r="J4910">
        <v>0.61170005408803896</v>
      </c>
      <c r="K4910" t="s">
        <v>27273</v>
      </c>
      <c r="L4910">
        <v>3</v>
      </c>
      <c r="M4910" t="s">
        <v>5133</v>
      </c>
      <c r="N4910">
        <v>0.33333333333333298</v>
      </c>
      <c r="O4910">
        <v>3.8119440914866601E-3</v>
      </c>
    </row>
    <row r="4911" spans="1:15">
      <c r="A4911" t="s">
        <v>5566</v>
      </c>
      <c r="B4911" t="s">
        <v>23513</v>
      </c>
      <c r="C4911" t="s">
        <v>5567</v>
      </c>
      <c r="D4911">
        <v>1</v>
      </c>
      <c r="E4911">
        <v>535</v>
      </c>
      <c r="F4911">
        <v>8</v>
      </c>
      <c r="G4911">
        <v>8124</v>
      </c>
      <c r="H4911">
        <v>0.42028903387437799</v>
      </c>
      <c r="I4911">
        <v>0.99999999999997702</v>
      </c>
      <c r="J4911">
        <v>0.95041217501583097</v>
      </c>
      <c r="K4911" t="s">
        <v>24409</v>
      </c>
      <c r="L4911">
        <v>1</v>
      </c>
      <c r="M4911" t="s">
        <v>5133</v>
      </c>
      <c r="N4911">
        <v>0.125</v>
      </c>
      <c r="O4911">
        <v>1.8691588785046699E-3</v>
      </c>
    </row>
    <row r="4912" spans="1:15">
      <c r="A4912" t="s">
        <v>5568</v>
      </c>
      <c r="B4912" t="s">
        <v>23513</v>
      </c>
      <c r="C4912" t="s">
        <v>5569</v>
      </c>
      <c r="D4912">
        <v>3</v>
      </c>
      <c r="E4912">
        <v>535</v>
      </c>
      <c r="F4912">
        <v>39</v>
      </c>
      <c r="G4912">
        <v>8124</v>
      </c>
      <c r="H4912">
        <v>0.47879106558995999</v>
      </c>
      <c r="I4912">
        <v>0.99999999999997702</v>
      </c>
      <c r="J4912">
        <v>0.95041217501583097</v>
      </c>
      <c r="K4912" t="s">
        <v>27274</v>
      </c>
      <c r="L4912">
        <v>3</v>
      </c>
      <c r="M4912" t="s">
        <v>5133</v>
      </c>
      <c r="N4912">
        <v>7.69230769230769E-2</v>
      </c>
      <c r="O4912">
        <v>5.60747663551402E-3</v>
      </c>
    </row>
    <row r="4913" spans="1:15">
      <c r="A4913" t="s">
        <v>5568</v>
      </c>
      <c r="B4913" t="s">
        <v>23511</v>
      </c>
      <c r="C4913" t="s">
        <v>5569</v>
      </c>
      <c r="D4913">
        <v>34</v>
      </c>
      <c r="E4913">
        <v>6152</v>
      </c>
      <c r="F4913">
        <v>38</v>
      </c>
      <c r="G4913">
        <v>7804</v>
      </c>
      <c r="H4913">
        <v>7.1831350603740005E-2</v>
      </c>
      <c r="I4913">
        <v>0.34901846963959998</v>
      </c>
      <c r="J4913">
        <v>0.29999299429929699</v>
      </c>
      <c r="K4913" t="s">
        <v>27275</v>
      </c>
      <c r="L4913">
        <v>34</v>
      </c>
      <c r="M4913" t="s">
        <v>5133</v>
      </c>
      <c r="N4913">
        <v>0.89473684210526305</v>
      </c>
      <c r="O4913">
        <v>5.5266579973992204E-3</v>
      </c>
    </row>
    <row r="4914" spans="1:15">
      <c r="A4914" t="s">
        <v>5570</v>
      </c>
      <c r="B4914" t="s">
        <v>23513</v>
      </c>
      <c r="C4914" t="s">
        <v>5571</v>
      </c>
      <c r="D4914">
        <v>1</v>
      </c>
      <c r="E4914">
        <v>535</v>
      </c>
      <c r="F4914">
        <v>82</v>
      </c>
      <c r="G4914">
        <v>8124</v>
      </c>
      <c r="H4914">
        <v>0.99635751842181397</v>
      </c>
      <c r="I4914">
        <v>0.99999999999997702</v>
      </c>
      <c r="J4914">
        <v>0.95041217501583097</v>
      </c>
      <c r="K4914" t="s">
        <v>27276</v>
      </c>
      <c r="L4914">
        <v>1</v>
      </c>
      <c r="M4914" t="s">
        <v>5133</v>
      </c>
      <c r="N4914">
        <v>1.21951219512195E-2</v>
      </c>
      <c r="O4914">
        <v>1.8691588785046699E-3</v>
      </c>
    </row>
    <row r="4915" spans="1:15">
      <c r="A4915" t="s">
        <v>5570</v>
      </c>
      <c r="B4915" t="s">
        <v>23511</v>
      </c>
      <c r="C4915" t="s">
        <v>5571</v>
      </c>
      <c r="D4915">
        <v>89</v>
      </c>
      <c r="E4915">
        <v>6152</v>
      </c>
      <c r="F4915">
        <v>97</v>
      </c>
      <c r="G4915">
        <v>7804</v>
      </c>
      <c r="H4915">
        <v>5.0985996422268096E-4</v>
      </c>
      <c r="I4915">
        <v>7.61695196930546E-3</v>
      </c>
      <c r="J4915">
        <v>6.5470238038273804E-3</v>
      </c>
      <c r="K4915" t="s">
        <v>27277</v>
      </c>
      <c r="L4915">
        <v>89</v>
      </c>
      <c r="M4915" t="s">
        <v>5133</v>
      </c>
      <c r="N4915">
        <v>0.91752577319587603</v>
      </c>
      <c r="O4915">
        <v>1.44668400520156E-2</v>
      </c>
    </row>
    <row r="4916" spans="1:15">
      <c r="A4916" t="s">
        <v>5570</v>
      </c>
      <c r="B4916" t="s">
        <v>23518</v>
      </c>
      <c r="C4916" t="s">
        <v>5571</v>
      </c>
      <c r="D4916">
        <v>4</v>
      </c>
      <c r="E4916">
        <v>787</v>
      </c>
      <c r="F4916">
        <v>85</v>
      </c>
      <c r="G4916">
        <v>7393</v>
      </c>
      <c r="H4916">
        <v>0.98441585896666906</v>
      </c>
      <c r="I4916">
        <v>1</v>
      </c>
      <c r="J4916">
        <v>0.966855260484069</v>
      </c>
      <c r="K4916" t="s">
        <v>27278</v>
      </c>
      <c r="L4916">
        <v>4</v>
      </c>
      <c r="M4916" t="s">
        <v>5133</v>
      </c>
      <c r="N4916">
        <v>4.7058823529411799E-2</v>
      </c>
      <c r="O4916">
        <v>5.0825921219822103E-3</v>
      </c>
    </row>
    <row r="4917" spans="1:15">
      <c r="A4917" t="s">
        <v>5572</v>
      </c>
      <c r="B4917" t="s">
        <v>23518</v>
      </c>
      <c r="C4917" t="s">
        <v>5573</v>
      </c>
      <c r="D4917">
        <v>3</v>
      </c>
      <c r="E4917">
        <v>787</v>
      </c>
      <c r="F4917">
        <v>127</v>
      </c>
      <c r="G4917">
        <v>7393</v>
      </c>
      <c r="H4917">
        <v>0.99992700781255905</v>
      </c>
      <c r="I4917">
        <v>1</v>
      </c>
      <c r="J4917">
        <v>0.966855260484069</v>
      </c>
      <c r="K4917" t="s">
        <v>27279</v>
      </c>
      <c r="L4917">
        <v>3</v>
      </c>
      <c r="M4917" t="s">
        <v>5133</v>
      </c>
      <c r="N4917">
        <v>2.3622047244094498E-2</v>
      </c>
      <c r="O4917">
        <v>3.8119440914866601E-3</v>
      </c>
    </row>
    <row r="4918" spans="1:15">
      <c r="A4918" t="s">
        <v>5572</v>
      </c>
      <c r="B4918" t="s">
        <v>23511</v>
      </c>
      <c r="C4918" t="s">
        <v>5573</v>
      </c>
      <c r="D4918">
        <v>132</v>
      </c>
      <c r="E4918">
        <v>6152</v>
      </c>
      <c r="F4918">
        <v>142</v>
      </c>
      <c r="G4918">
        <v>7804</v>
      </c>
      <c r="H4918" s="34">
        <v>3.2459925937674E-6</v>
      </c>
      <c r="I4918">
        <v>1.01773239126242E-4</v>
      </c>
      <c r="J4918" s="34">
        <v>8.7477487299014795E-5</v>
      </c>
      <c r="K4918" t="s">
        <v>27280</v>
      </c>
      <c r="L4918">
        <v>132</v>
      </c>
      <c r="M4918" t="s">
        <v>5133</v>
      </c>
      <c r="N4918">
        <v>0.92957746478873204</v>
      </c>
      <c r="O4918">
        <v>2.1456436931079299E-2</v>
      </c>
    </row>
    <row r="4919" spans="1:15">
      <c r="A4919" t="s">
        <v>5572</v>
      </c>
      <c r="B4919" t="s">
        <v>23513</v>
      </c>
      <c r="C4919" t="s">
        <v>5573</v>
      </c>
      <c r="D4919">
        <v>2</v>
      </c>
      <c r="E4919">
        <v>535</v>
      </c>
      <c r="F4919">
        <v>153</v>
      </c>
      <c r="G4919">
        <v>8124</v>
      </c>
      <c r="H4919">
        <v>0.99967755428012195</v>
      </c>
      <c r="I4919">
        <v>0.99999999999997702</v>
      </c>
      <c r="J4919">
        <v>0.95041217501583097</v>
      </c>
      <c r="K4919" t="s">
        <v>23703</v>
      </c>
      <c r="L4919">
        <v>2</v>
      </c>
      <c r="M4919" t="s">
        <v>5133</v>
      </c>
      <c r="N4919">
        <v>1.30718954248366E-2</v>
      </c>
      <c r="O4919">
        <v>3.7383177570093499E-3</v>
      </c>
    </row>
    <row r="4920" spans="1:15">
      <c r="A4920" t="s">
        <v>5574</v>
      </c>
      <c r="B4920" t="s">
        <v>23511</v>
      </c>
      <c r="C4920" t="s">
        <v>5575</v>
      </c>
      <c r="D4920">
        <v>58</v>
      </c>
      <c r="E4920">
        <v>6152</v>
      </c>
      <c r="F4920">
        <v>72</v>
      </c>
      <c r="G4920">
        <v>7804</v>
      </c>
      <c r="H4920">
        <v>0.42538158423425698</v>
      </c>
      <c r="I4920">
        <v>0.95374213090099402</v>
      </c>
      <c r="J4920">
        <v>0.81977311382353701</v>
      </c>
      <c r="K4920" t="s">
        <v>27281</v>
      </c>
      <c r="L4920">
        <v>58</v>
      </c>
      <c r="M4920" t="s">
        <v>5133</v>
      </c>
      <c r="N4920">
        <v>0.80555555555555602</v>
      </c>
      <c r="O4920">
        <v>9.4278283485045508E-3</v>
      </c>
    </row>
    <row r="4921" spans="1:15">
      <c r="A4921" t="s">
        <v>5574</v>
      </c>
      <c r="B4921" t="s">
        <v>23518</v>
      </c>
      <c r="C4921" t="s">
        <v>5575</v>
      </c>
      <c r="D4921">
        <v>6</v>
      </c>
      <c r="E4921">
        <v>787</v>
      </c>
      <c r="F4921">
        <v>63</v>
      </c>
      <c r="G4921">
        <v>7393</v>
      </c>
      <c r="H4921">
        <v>0.67458603959212504</v>
      </c>
      <c r="I4921">
        <v>1</v>
      </c>
      <c r="J4921">
        <v>0.966855260484069</v>
      </c>
      <c r="K4921" t="s">
        <v>27282</v>
      </c>
      <c r="L4921">
        <v>6</v>
      </c>
      <c r="M4921" t="s">
        <v>5133</v>
      </c>
      <c r="N4921">
        <v>9.5238095238095205E-2</v>
      </c>
      <c r="O4921">
        <v>7.6238881829733202E-3</v>
      </c>
    </row>
    <row r="4922" spans="1:15">
      <c r="A4922" t="s">
        <v>5574</v>
      </c>
      <c r="B4922" t="s">
        <v>23513</v>
      </c>
      <c r="C4922" t="s">
        <v>5575</v>
      </c>
      <c r="D4922">
        <v>3</v>
      </c>
      <c r="E4922">
        <v>535</v>
      </c>
      <c r="F4922">
        <v>75</v>
      </c>
      <c r="G4922">
        <v>8124</v>
      </c>
      <c r="H4922">
        <v>0.87986295143982995</v>
      </c>
      <c r="I4922">
        <v>0.99999999999997702</v>
      </c>
      <c r="J4922">
        <v>0.95041217501583097</v>
      </c>
      <c r="K4922" t="s">
        <v>27283</v>
      </c>
      <c r="L4922">
        <v>3</v>
      </c>
      <c r="M4922" t="s">
        <v>5133</v>
      </c>
      <c r="N4922">
        <v>0.04</v>
      </c>
      <c r="O4922">
        <v>5.60747663551402E-3</v>
      </c>
    </row>
    <row r="4923" spans="1:15">
      <c r="A4923" t="s">
        <v>5576</v>
      </c>
      <c r="B4923" t="s">
        <v>23518</v>
      </c>
      <c r="C4923" t="s">
        <v>5577</v>
      </c>
      <c r="D4923">
        <v>2</v>
      </c>
      <c r="E4923">
        <v>787</v>
      </c>
      <c r="F4923">
        <v>38</v>
      </c>
      <c r="G4923">
        <v>7393</v>
      </c>
      <c r="H4923">
        <v>0.923785561797554</v>
      </c>
      <c r="I4923">
        <v>1</v>
      </c>
      <c r="J4923">
        <v>0.966855260484069</v>
      </c>
      <c r="K4923" t="s">
        <v>27284</v>
      </c>
      <c r="L4923">
        <v>2</v>
      </c>
      <c r="M4923" t="s">
        <v>5133</v>
      </c>
      <c r="N4923">
        <v>5.2631578947368397E-2</v>
      </c>
      <c r="O4923">
        <v>2.5412960609911099E-3</v>
      </c>
    </row>
    <row r="4924" spans="1:15">
      <c r="A4924" t="s">
        <v>5576</v>
      </c>
      <c r="B4924" t="s">
        <v>23511</v>
      </c>
      <c r="C4924" t="s">
        <v>5577</v>
      </c>
      <c r="D4924">
        <v>32</v>
      </c>
      <c r="E4924">
        <v>6152</v>
      </c>
      <c r="F4924">
        <v>40</v>
      </c>
      <c r="G4924">
        <v>7804</v>
      </c>
      <c r="H4924">
        <v>0.51998185045538403</v>
      </c>
      <c r="I4924">
        <v>0.968912233598893</v>
      </c>
      <c r="J4924">
        <v>0.832812322140707</v>
      </c>
      <c r="K4924" t="s">
        <v>27285</v>
      </c>
      <c r="L4924">
        <v>32</v>
      </c>
      <c r="M4924" t="s">
        <v>5133</v>
      </c>
      <c r="N4924">
        <v>0.8</v>
      </c>
      <c r="O4924">
        <v>5.2015604681404396E-3</v>
      </c>
    </row>
    <row r="4925" spans="1:15">
      <c r="A4925" t="s">
        <v>5576</v>
      </c>
      <c r="B4925" t="s">
        <v>23513</v>
      </c>
      <c r="C4925" t="s">
        <v>5577</v>
      </c>
      <c r="D4925">
        <v>8</v>
      </c>
      <c r="E4925">
        <v>535</v>
      </c>
      <c r="F4925">
        <v>48</v>
      </c>
      <c r="G4925">
        <v>8124</v>
      </c>
      <c r="H4925">
        <v>1.2223050362094E-2</v>
      </c>
      <c r="I4925">
        <v>0.18879350817132301</v>
      </c>
      <c r="J4925">
        <v>0.17943164872997999</v>
      </c>
      <c r="K4925" t="s">
        <v>24376</v>
      </c>
      <c r="L4925">
        <v>8</v>
      </c>
      <c r="M4925" t="s">
        <v>5133</v>
      </c>
      <c r="N4925">
        <v>0.16666666666666699</v>
      </c>
      <c r="O4925">
        <v>1.4953271028037399E-2</v>
      </c>
    </row>
    <row r="4926" spans="1:15">
      <c r="A4926" t="s">
        <v>5578</v>
      </c>
      <c r="B4926" t="s">
        <v>23511</v>
      </c>
      <c r="C4926" t="s">
        <v>5579</v>
      </c>
      <c r="D4926">
        <v>156</v>
      </c>
      <c r="E4926">
        <v>6152</v>
      </c>
      <c r="F4926">
        <v>180</v>
      </c>
      <c r="G4926">
        <v>7804</v>
      </c>
      <c r="H4926">
        <v>4.3698566133147498E-3</v>
      </c>
      <c r="I4926">
        <v>4.4260533290209597E-2</v>
      </c>
      <c r="J4926">
        <v>3.8043401899975397E-2</v>
      </c>
      <c r="K4926" t="s">
        <v>27286</v>
      </c>
      <c r="L4926">
        <v>156</v>
      </c>
      <c r="M4926" t="s">
        <v>5133</v>
      </c>
      <c r="N4926">
        <v>0.86666666666666703</v>
      </c>
      <c r="O4926">
        <v>2.53576072821847E-2</v>
      </c>
    </row>
    <row r="4927" spans="1:15">
      <c r="A4927" t="s">
        <v>5578</v>
      </c>
      <c r="B4927" t="s">
        <v>23518</v>
      </c>
      <c r="C4927" t="s">
        <v>5579</v>
      </c>
      <c r="D4927">
        <v>13</v>
      </c>
      <c r="E4927">
        <v>787</v>
      </c>
      <c r="F4927">
        <v>173</v>
      </c>
      <c r="G4927">
        <v>7393</v>
      </c>
      <c r="H4927">
        <v>0.93590260555309901</v>
      </c>
      <c r="I4927">
        <v>1</v>
      </c>
      <c r="J4927">
        <v>0.966855260484069</v>
      </c>
      <c r="K4927" t="s">
        <v>27287</v>
      </c>
      <c r="L4927">
        <v>13</v>
      </c>
      <c r="M4927" t="s">
        <v>5133</v>
      </c>
      <c r="N4927">
        <v>7.5144508670520194E-2</v>
      </c>
      <c r="O4927">
        <v>1.6518424396442199E-2</v>
      </c>
    </row>
    <row r="4928" spans="1:15">
      <c r="A4928" t="s">
        <v>5578</v>
      </c>
      <c r="B4928" t="s">
        <v>23513</v>
      </c>
      <c r="C4928" t="s">
        <v>5579</v>
      </c>
      <c r="D4928">
        <v>8</v>
      </c>
      <c r="E4928">
        <v>535</v>
      </c>
      <c r="F4928">
        <v>184</v>
      </c>
      <c r="G4928">
        <v>8124</v>
      </c>
      <c r="H4928">
        <v>0.92489091484753505</v>
      </c>
      <c r="I4928">
        <v>0.99999999999997702</v>
      </c>
      <c r="J4928">
        <v>0.95041217501583097</v>
      </c>
      <c r="K4928" t="s">
        <v>27288</v>
      </c>
      <c r="L4928">
        <v>8</v>
      </c>
      <c r="M4928" t="s">
        <v>5133</v>
      </c>
      <c r="N4928">
        <v>4.3478260869565202E-2</v>
      </c>
      <c r="O4928">
        <v>1.4953271028037399E-2</v>
      </c>
    </row>
    <row r="4929" spans="1:15">
      <c r="A4929" t="s">
        <v>5580</v>
      </c>
      <c r="B4929" t="s">
        <v>23518</v>
      </c>
      <c r="C4929" t="s">
        <v>5581</v>
      </c>
      <c r="D4929">
        <v>3</v>
      </c>
      <c r="E4929">
        <v>787</v>
      </c>
      <c r="F4929">
        <v>61</v>
      </c>
      <c r="G4929">
        <v>7393</v>
      </c>
      <c r="H4929">
        <v>0.96482516337041302</v>
      </c>
      <c r="I4929">
        <v>1</v>
      </c>
      <c r="J4929">
        <v>0.966855260484069</v>
      </c>
      <c r="K4929" t="s">
        <v>27289</v>
      </c>
      <c r="L4929">
        <v>3</v>
      </c>
      <c r="M4929" t="s">
        <v>5133</v>
      </c>
      <c r="N4929">
        <v>4.91803278688525E-2</v>
      </c>
      <c r="O4929">
        <v>3.8119440914866601E-3</v>
      </c>
    </row>
    <row r="4930" spans="1:15">
      <c r="A4930" t="s">
        <v>5580</v>
      </c>
      <c r="B4930" t="s">
        <v>23513</v>
      </c>
      <c r="C4930" t="s">
        <v>5581</v>
      </c>
      <c r="D4930">
        <v>3</v>
      </c>
      <c r="E4930">
        <v>535</v>
      </c>
      <c r="F4930">
        <v>43</v>
      </c>
      <c r="G4930">
        <v>8124</v>
      </c>
      <c r="H4930">
        <v>0.54527636344961405</v>
      </c>
      <c r="I4930">
        <v>0.99999999999997702</v>
      </c>
      <c r="J4930">
        <v>0.95041217501583097</v>
      </c>
      <c r="K4930" t="s">
        <v>27290</v>
      </c>
      <c r="L4930">
        <v>3</v>
      </c>
      <c r="M4930" t="s">
        <v>5133</v>
      </c>
      <c r="N4930">
        <v>6.9767441860465101E-2</v>
      </c>
      <c r="O4930">
        <v>5.60747663551402E-3</v>
      </c>
    </row>
    <row r="4931" spans="1:15">
      <c r="A4931" t="s">
        <v>5580</v>
      </c>
      <c r="B4931" t="s">
        <v>23511</v>
      </c>
      <c r="C4931" t="s">
        <v>5581</v>
      </c>
      <c r="D4931">
        <v>55</v>
      </c>
      <c r="E4931">
        <v>6152</v>
      </c>
      <c r="F4931">
        <v>63</v>
      </c>
      <c r="G4931">
        <v>7804</v>
      </c>
      <c r="H4931">
        <v>6.1267666050173197E-2</v>
      </c>
      <c r="I4931">
        <v>0.31514115583278701</v>
      </c>
      <c r="J4931">
        <v>0.27087431522704802</v>
      </c>
      <c r="K4931" t="s">
        <v>27291</v>
      </c>
      <c r="L4931">
        <v>55</v>
      </c>
      <c r="M4931" t="s">
        <v>5133</v>
      </c>
      <c r="N4931">
        <v>0.87301587301587302</v>
      </c>
      <c r="O4931">
        <v>8.9401820546163892E-3</v>
      </c>
    </row>
    <row r="4932" spans="1:15">
      <c r="A4932" t="s">
        <v>5582</v>
      </c>
      <c r="B4932" t="s">
        <v>23513</v>
      </c>
      <c r="C4932" t="s">
        <v>5583</v>
      </c>
      <c r="D4932">
        <v>10</v>
      </c>
      <c r="E4932">
        <v>535</v>
      </c>
      <c r="F4932">
        <v>209</v>
      </c>
      <c r="G4932">
        <v>8124</v>
      </c>
      <c r="H4932">
        <v>0.89024263511580803</v>
      </c>
      <c r="I4932">
        <v>0.99999999999997702</v>
      </c>
      <c r="J4932">
        <v>0.95041217501583097</v>
      </c>
      <c r="K4932" t="s">
        <v>23852</v>
      </c>
      <c r="L4932">
        <v>10</v>
      </c>
      <c r="M4932" t="s">
        <v>5133</v>
      </c>
      <c r="N4932">
        <v>4.7846889952153103E-2</v>
      </c>
      <c r="O4932">
        <v>1.86915887850467E-2</v>
      </c>
    </row>
    <row r="4933" spans="1:15">
      <c r="A4933" t="s">
        <v>5582</v>
      </c>
      <c r="B4933" t="s">
        <v>23518</v>
      </c>
      <c r="C4933" t="s">
        <v>5583</v>
      </c>
      <c r="D4933">
        <v>10</v>
      </c>
      <c r="E4933">
        <v>787</v>
      </c>
      <c r="F4933">
        <v>181</v>
      </c>
      <c r="G4933">
        <v>7393</v>
      </c>
      <c r="H4933">
        <v>0.99499505219227802</v>
      </c>
      <c r="I4933">
        <v>1</v>
      </c>
      <c r="J4933">
        <v>0.966855260484069</v>
      </c>
      <c r="K4933" t="s">
        <v>23851</v>
      </c>
      <c r="L4933">
        <v>10</v>
      </c>
      <c r="M4933" t="s">
        <v>5133</v>
      </c>
      <c r="N4933">
        <v>5.5248618784530398E-2</v>
      </c>
      <c r="O4933">
        <v>1.2706480304955499E-2</v>
      </c>
    </row>
    <row r="4934" spans="1:15">
      <c r="A4934" t="s">
        <v>5582</v>
      </c>
      <c r="B4934" t="s">
        <v>23511</v>
      </c>
      <c r="C4934" t="s">
        <v>5583</v>
      </c>
      <c r="D4934">
        <v>178</v>
      </c>
      <c r="E4934">
        <v>6152</v>
      </c>
      <c r="F4934">
        <v>208</v>
      </c>
      <c r="G4934">
        <v>7804</v>
      </c>
      <c r="H4934">
        <v>7.9614026775231498E-3</v>
      </c>
      <c r="I4934">
        <v>7.1267317782397699E-2</v>
      </c>
      <c r="J4934">
        <v>6.1256632290256401E-2</v>
      </c>
      <c r="K4934" t="s">
        <v>26583</v>
      </c>
      <c r="L4934">
        <v>178</v>
      </c>
      <c r="M4934" t="s">
        <v>5133</v>
      </c>
      <c r="N4934">
        <v>0.85576923076923095</v>
      </c>
      <c r="O4934">
        <v>2.89336801040312E-2</v>
      </c>
    </row>
    <row r="4935" spans="1:15">
      <c r="A4935" t="s">
        <v>5584</v>
      </c>
      <c r="B4935" t="s">
        <v>23511</v>
      </c>
      <c r="C4935" t="s">
        <v>5585</v>
      </c>
      <c r="D4935">
        <v>1</v>
      </c>
      <c r="E4935">
        <v>6152</v>
      </c>
      <c r="F4935">
        <v>1</v>
      </c>
      <c r="G4935">
        <v>7804</v>
      </c>
      <c r="H4935">
        <v>0.788313685289595</v>
      </c>
      <c r="I4935">
        <v>0.968912233598893</v>
      </c>
      <c r="J4935">
        <v>0.832812322140707</v>
      </c>
      <c r="K4935" t="s">
        <v>27292</v>
      </c>
      <c r="L4935">
        <v>1</v>
      </c>
      <c r="M4935" t="s">
        <v>1463</v>
      </c>
      <c r="N4935">
        <v>1</v>
      </c>
      <c r="O4935">
        <v>1.6254876462938901E-4</v>
      </c>
    </row>
    <row r="4936" spans="1:15">
      <c r="A4936" t="s">
        <v>5586</v>
      </c>
      <c r="B4936" t="s">
        <v>23511</v>
      </c>
      <c r="C4936" t="s">
        <v>5587</v>
      </c>
      <c r="D4936">
        <v>3</v>
      </c>
      <c r="E4936">
        <v>6152</v>
      </c>
      <c r="F4936">
        <v>3</v>
      </c>
      <c r="G4936">
        <v>7804</v>
      </c>
      <c r="H4936">
        <v>0.489837867770546</v>
      </c>
      <c r="I4936">
        <v>0.96083957126938102</v>
      </c>
      <c r="J4936">
        <v>0.82587360011061495</v>
      </c>
      <c r="K4936" t="s">
        <v>27293</v>
      </c>
      <c r="L4936">
        <v>3</v>
      </c>
      <c r="M4936" t="s">
        <v>1463</v>
      </c>
      <c r="N4936">
        <v>1</v>
      </c>
      <c r="O4936">
        <v>4.8764629388816603E-4</v>
      </c>
    </row>
    <row r="4937" spans="1:15">
      <c r="A4937" t="s">
        <v>5588</v>
      </c>
      <c r="B4937" t="s">
        <v>23513</v>
      </c>
      <c r="C4937" t="s">
        <v>5589</v>
      </c>
      <c r="D4937">
        <v>1</v>
      </c>
      <c r="E4937">
        <v>535</v>
      </c>
      <c r="F4937">
        <v>4</v>
      </c>
      <c r="G4937">
        <v>8124</v>
      </c>
      <c r="H4937">
        <v>0.23855956797771199</v>
      </c>
      <c r="I4937">
        <v>0.85273230586348503</v>
      </c>
      <c r="J4937">
        <v>0.81044716552199803</v>
      </c>
      <c r="K4937" t="s">
        <v>27294</v>
      </c>
      <c r="L4937">
        <v>1</v>
      </c>
      <c r="M4937" t="s">
        <v>1463</v>
      </c>
      <c r="N4937">
        <v>0.25</v>
      </c>
      <c r="O4937">
        <v>1.8691588785046699E-3</v>
      </c>
    </row>
    <row r="4938" spans="1:15">
      <c r="A4938" t="s">
        <v>5588</v>
      </c>
      <c r="B4938" t="s">
        <v>23511</v>
      </c>
      <c r="C4938" t="s">
        <v>5589</v>
      </c>
      <c r="D4938">
        <v>2</v>
      </c>
      <c r="E4938">
        <v>6152</v>
      </c>
      <c r="F4938">
        <v>4</v>
      </c>
      <c r="G4938">
        <v>7804</v>
      </c>
      <c r="H4938">
        <v>0.96811759508681905</v>
      </c>
      <c r="I4938">
        <v>1</v>
      </c>
      <c r="J4938">
        <v>0.85953329234717102</v>
      </c>
      <c r="K4938" t="s">
        <v>27295</v>
      </c>
      <c r="L4938">
        <v>2</v>
      </c>
      <c r="M4938" t="s">
        <v>1463</v>
      </c>
      <c r="N4938">
        <v>0.5</v>
      </c>
      <c r="O4938">
        <v>3.2509752925877802E-4</v>
      </c>
    </row>
    <row r="4939" spans="1:15">
      <c r="A4939" t="s">
        <v>5590</v>
      </c>
      <c r="B4939" t="s">
        <v>23511</v>
      </c>
      <c r="C4939" t="s">
        <v>5591</v>
      </c>
      <c r="D4939">
        <v>11</v>
      </c>
      <c r="E4939">
        <v>6152</v>
      </c>
      <c r="F4939">
        <v>13</v>
      </c>
      <c r="G4939">
        <v>7804</v>
      </c>
      <c r="H4939">
        <v>0.459148321456053</v>
      </c>
      <c r="I4939">
        <v>0.96083957126938102</v>
      </c>
      <c r="J4939">
        <v>0.82587360011061495</v>
      </c>
      <c r="K4939" t="s">
        <v>27296</v>
      </c>
      <c r="L4939">
        <v>11</v>
      </c>
      <c r="M4939" t="s">
        <v>5133</v>
      </c>
      <c r="N4939">
        <v>0.84615384615384603</v>
      </c>
      <c r="O4939">
        <v>1.78803641092328E-3</v>
      </c>
    </row>
    <row r="4940" spans="1:15">
      <c r="A4940" t="s">
        <v>5590</v>
      </c>
      <c r="B4940" t="s">
        <v>23518</v>
      </c>
      <c r="C4940" t="s">
        <v>5591</v>
      </c>
      <c r="D4940">
        <v>1</v>
      </c>
      <c r="E4940">
        <v>787</v>
      </c>
      <c r="F4940">
        <v>13</v>
      </c>
      <c r="G4940">
        <v>7393</v>
      </c>
      <c r="H4940">
        <v>0.76880113817690798</v>
      </c>
      <c r="I4940">
        <v>1</v>
      </c>
      <c r="J4940">
        <v>0.966855260484069</v>
      </c>
      <c r="K4940" t="s">
        <v>23892</v>
      </c>
      <c r="L4940">
        <v>1</v>
      </c>
      <c r="M4940" t="s">
        <v>5133</v>
      </c>
      <c r="N4940">
        <v>7.69230769230769E-2</v>
      </c>
      <c r="O4940">
        <v>1.27064803049555E-3</v>
      </c>
    </row>
    <row r="4941" spans="1:15">
      <c r="A4941" t="s">
        <v>5590</v>
      </c>
      <c r="B4941" t="s">
        <v>23513</v>
      </c>
      <c r="C4941" t="s">
        <v>5591</v>
      </c>
      <c r="D4941">
        <v>2</v>
      </c>
      <c r="E4941">
        <v>535</v>
      </c>
      <c r="F4941">
        <v>15</v>
      </c>
      <c r="G4941">
        <v>8124</v>
      </c>
      <c r="H4941">
        <v>0.25943132476486302</v>
      </c>
      <c r="I4941">
        <v>0.90702611438431402</v>
      </c>
      <c r="J4941">
        <v>0.862048662168173</v>
      </c>
      <c r="K4941" t="s">
        <v>26333</v>
      </c>
      <c r="L4941">
        <v>2</v>
      </c>
      <c r="M4941" t="s">
        <v>5133</v>
      </c>
      <c r="N4941">
        <v>0.133333333333333</v>
      </c>
      <c r="O4941">
        <v>3.7383177570093499E-3</v>
      </c>
    </row>
    <row r="4942" spans="1:15">
      <c r="A4942" t="s">
        <v>5592</v>
      </c>
      <c r="B4942" t="s">
        <v>23511</v>
      </c>
      <c r="C4942" t="s">
        <v>5593</v>
      </c>
      <c r="D4942">
        <v>1</v>
      </c>
      <c r="E4942">
        <v>6152</v>
      </c>
      <c r="F4942">
        <v>1</v>
      </c>
      <c r="G4942">
        <v>7804</v>
      </c>
      <c r="H4942">
        <v>0.788313685289595</v>
      </c>
      <c r="I4942">
        <v>0.968912233598893</v>
      </c>
      <c r="J4942">
        <v>0.832812322140707</v>
      </c>
      <c r="K4942" t="s">
        <v>27297</v>
      </c>
      <c r="L4942">
        <v>1</v>
      </c>
      <c r="M4942" t="s">
        <v>1463</v>
      </c>
      <c r="N4942">
        <v>1</v>
      </c>
      <c r="O4942">
        <v>1.6254876462938901E-4</v>
      </c>
    </row>
    <row r="4943" spans="1:15">
      <c r="A4943" t="s">
        <v>5594</v>
      </c>
      <c r="B4943" t="s">
        <v>23511</v>
      </c>
      <c r="C4943" t="s">
        <v>5595</v>
      </c>
      <c r="D4943">
        <v>188</v>
      </c>
      <c r="E4943">
        <v>6152</v>
      </c>
      <c r="F4943">
        <v>231</v>
      </c>
      <c r="G4943">
        <v>7804</v>
      </c>
      <c r="H4943">
        <v>0.189524335784965</v>
      </c>
      <c r="I4943">
        <v>0.63249731722134905</v>
      </c>
      <c r="J4943">
        <v>0.54365250147201905</v>
      </c>
      <c r="K4943" t="s">
        <v>27298</v>
      </c>
      <c r="L4943">
        <v>188</v>
      </c>
      <c r="M4943" t="s">
        <v>5133</v>
      </c>
      <c r="N4943">
        <v>0.81385281385281405</v>
      </c>
      <c r="O4943">
        <v>3.0559167750325099E-2</v>
      </c>
    </row>
    <row r="4944" spans="1:15">
      <c r="A4944" t="s">
        <v>5594</v>
      </c>
      <c r="B4944" t="s">
        <v>23518</v>
      </c>
      <c r="C4944" t="s">
        <v>5595</v>
      </c>
      <c r="D4944">
        <v>19</v>
      </c>
      <c r="E4944">
        <v>787</v>
      </c>
      <c r="F4944">
        <v>225</v>
      </c>
      <c r="G4944">
        <v>7393</v>
      </c>
      <c r="H4944">
        <v>0.88708419590995802</v>
      </c>
      <c r="I4944">
        <v>1</v>
      </c>
      <c r="J4944">
        <v>0.966855260484069</v>
      </c>
      <c r="K4944" t="s">
        <v>27299</v>
      </c>
      <c r="L4944">
        <v>19</v>
      </c>
      <c r="M4944" t="s">
        <v>5133</v>
      </c>
      <c r="N4944">
        <v>8.4444444444444405E-2</v>
      </c>
      <c r="O4944">
        <v>2.4142312579415501E-2</v>
      </c>
    </row>
    <row r="4945" spans="1:15">
      <c r="A4945" t="s">
        <v>5594</v>
      </c>
      <c r="B4945" t="s">
        <v>23513</v>
      </c>
      <c r="C4945" t="s">
        <v>5595</v>
      </c>
      <c r="D4945">
        <v>24</v>
      </c>
      <c r="E4945">
        <v>535</v>
      </c>
      <c r="F4945">
        <v>257</v>
      </c>
      <c r="G4945">
        <v>8124</v>
      </c>
      <c r="H4945">
        <v>5.1702250482948797E-2</v>
      </c>
      <c r="I4945">
        <v>0.448760549738495</v>
      </c>
      <c r="J4945">
        <v>0.42650749013827299</v>
      </c>
      <c r="K4945" t="s">
        <v>27300</v>
      </c>
      <c r="L4945">
        <v>24</v>
      </c>
      <c r="M4945" t="s">
        <v>5133</v>
      </c>
      <c r="N4945">
        <v>9.3385214007782102E-2</v>
      </c>
      <c r="O4945">
        <v>4.4859813084112098E-2</v>
      </c>
    </row>
    <row r="4946" spans="1:15">
      <c r="A4946" t="s">
        <v>5596</v>
      </c>
      <c r="B4946" t="s">
        <v>23511</v>
      </c>
      <c r="C4946" t="s">
        <v>5597</v>
      </c>
      <c r="D4946">
        <v>7</v>
      </c>
      <c r="E4946">
        <v>6152</v>
      </c>
      <c r="F4946">
        <v>7</v>
      </c>
      <c r="G4946">
        <v>7804</v>
      </c>
      <c r="H4946">
        <v>0.18905120292587699</v>
      </c>
      <c r="I4946">
        <v>0.631132279689813</v>
      </c>
      <c r="J4946">
        <v>0.54247920626835999</v>
      </c>
      <c r="K4946" t="s">
        <v>26008</v>
      </c>
      <c r="L4946">
        <v>7</v>
      </c>
      <c r="M4946" t="s">
        <v>5133</v>
      </c>
      <c r="N4946">
        <v>1</v>
      </c>
      <c r="O4946">
        <v>1.13784135240572E-3</v>
      </c>
    </row>
    <row r="4947" spans="1:15">
      <c r="A4947" t="s">
        <v>5598</v>
      </c>
      <c r="B4947" t="s">
        <v>23518</v>
      </c>
      <c r="C4947" t="s">
        <v>5599</v>
      </c>
      <c r="D4947">
        <v>1</v>
      </c>
      <c r="E4947">
        <v>787</v>
      </c>
      <c r="F4947">
        <v>2</v>
      </c>
      <c r="G4947">
        <v>7393</v>
      </c>
      <c r="H4947">
        <v>0.20158492765181499</v>
      </c>
      <c r="I4947">
        <v>0.83876007220319604</v>
      </c>
      <c r="J4947">
        <v>0.81095958809365798</v>
      </c>
      <c r="K4947" t="s">
        <v>27301</v>
      </c>
      <c r="L4947">
        <v>1</v>
      </c>
      <c r="M4947" t="s">
        <v>5133</v>
      </c>
      <c r="N4947">
        <v>0.5</v>
      </c>
      <c r="O4947">
        <v>1.27064803049555E-3</v>
      </c>
    </row>
    <row r="4948" spans="1:15">
      <c r="A4948" t="s">
        <v>5598</v>
      </c>
      <c r="B4948" t="s">
        <v>23511</v>
      </c>
      <c r="C4948" t="s">
        <v>5599</v>
      </c>
      <c r="D4948">
        <v>1</v>
      </c>
      <c r="E4948">
        <v>6152</v>
      </c>
      <c r="F4948">
        <v>2</v>
      </c>
      <c r="G4948">
        <v>7804</v>
      </c>
      <c r="H4948">
        <v>0.95521029019776005</v>
      </c>
      <c r="I4948">
        <v>1</v>
      </c>
      <c r="J4948">
        <v>0.85953329234717102</v>
      </c>
      <c r="K4948" t="s">
        <v>27302</v>
      </c>
      <c r="L4948">
        <v>1</v>
      </c>
      <c r="M4948" t="s">
        <v>5133</v>
      </c>
      <c r="N4948">
        <v>0.5</v>
      </c>
      <c r="O4948">
        <v>1.6254876462938901E-4</v>
      </c>
    </row>
    <row r="4949" spans="1:15">
      <c r="A4949" t="s">
        <v>5600</v>
      </c>
      <c r="B4949" t="s">
        <v>23511</v>
      </c>
      <c r="C4949" t="s">
        <v>5601</v>
      </c>
      <c r="D4949">
        <v>4</v>
      </c>
      <c r="E4949">
        <v>6152</v>
      </c>
      <c r="F4949">
        <v>6</v>
      </c>
      <c r="G4949">
        <v>7804</v>
      </c>
      <c r="H4949">
        <v>0.88632030892592895</v>
      </c>
      <c r="I4949">
        <v>1</v>
      </c>
      <c r="J4949">
        <v>0.85953329234717102</v>
      </c>
      <c r="K4949" t="s">
        <v>27303</v>
      </c>
      <c r="L4949">
        <v>4</v>
      </c>
      <c r="M4949" t="s">
        <v>5133</v>
      </c>
      <c r="N4949">
        <v>0.66666666666666696</v>
      </c>
      <c r="O4949">
        <v>6.5019505851755496E-4</v>
      </c>
    </row>
    <row r="4950" spans="1:15">
      <c r="A4950" t="s">
        <v>5600</v>
      </c>
      <c r="B4950" t="s">
        <v>23518</v>
      </c>
      <c r="C4950" t="s">
        <v>5601</v>
      </c>
      <c r="D4950">
        <v>1</v>
      </c>
      <c r="E4950">
        <v>787</v>
      </c>
      <c r="F4950">
        <v>5</v>
      </c>
      <c r="G4950">
        <v>7393</v>
      </c>
      <c r="H4950">
        <v>0.430466464429208</v>
      </c>
      <c r="I4950">
        <v>1</v>
      </c>
      <c r="J4950">
        <v>0.966855260484069</v>
      </c>
      <c r="K4950" t="s">
        <v>27304</v>
      </c>
      <c r="L4950">
        <v>1</v>
      </c>
      <c r="M4950" t="s">
        <v>5133</v>
      </c>
      <c r="N4950">
        <v>0.2</v>
      </c>
      <c r="O4950">
        <v>1.27064803049555E-3</v>
      </c>
    </row>
    <row r="4951" spans="1:15">
      <c r="A4951" t="s">
        <v>5602</v>
      </c>
      <c r="B4951" t="s">
        <v>23511</v>
      </c>
      <c r="C4951" t="s">
        <v>5603</v>
      </c>
      <c r="D4951">
        <v>2</v>
      </c>
      <c r="E4951">
        <v>6152</v>
      </c>
      <c r="F4951">
        <v>2</v>
      </c>
      <c r="G4951">
        <v>7804</v>
      </c>
      <c r="H4951">
        <v>0.62141708038142995</v>
      </c>
      <c r="I4951">
        <v>0.968912233598893</v>
      </c>
      <c r="J4951">
        <v>0.832812322140707</v>
      </c>
      <c r="K4951" t="s">
        <v>27305</v>
      </c>
      <c r="L4951">
        <v>2</v>
      </c>
      <c r="M4951" t="s">
        <v>2729</v>
      </c>
      <c r="N4951">
        <v>1</v>
      </c>
      <c r="O4951">
        <v>3.2509752925877802E-4</v>
      </c>
    </row>
    <row r="4952" spans="1:15">
      <c r="A4952" t="s">
        <v>5604</v>
      </c>
      <c r="B4952" t="s">
        <v>23511</v>
      </c>
      <c r="C4952" t="s">
        <v>5605</v>
      </c>
      <c r="D4952">
        <v>5</v>
      </c>
      <c r="E4952">
        <v>6152</v>
      </c>
      <c r="F4952">
        <v>8</v>
      </c>
      <c r="G4952">
        <v>7804</v>
      </c>
      <c r="H4952">
        <v>0.93246538655848799</v>
      </c>
      <c r="I4952">
        <v>1</v>
      </c>
      <c r="J4952">
        <v>0.85953329234717102</v>
      </c>
      <c r="K4952" t="s">
        <v>27306</v>
      </c>
      <c r="L4952">
        <v>5</v>
      </c>
      <c r="M4952" t="s">
        <v>2729</v>
      </c>
      <c r="N4952">
        <v>0.625</v>
      </c>
      <c r="O4952">
        <v>8.1274382314694405E-4</v>
      </c>
    </row>
    <row r="4953" spans="1:15">
      <c r="A4953" t="s">
        <v>5604</v>
      </c>
      <c r="B4953" t="s">
        <v>23518</v>
      </c>
      <c r="C4953" t="s">
        <v>5605</v>
      </c>
      <c r="D4953">
        <v>3</v>
      </c>
      <c r="E4953">
        <v>787</v>
      </c>
      <c r="F4953">
        <v>7</v>
      </c>
      <c r="G4953">
        <v>7393</v>
      </c>
      <c r="H4953">
        <v>3.0290596186512898E-2</v>
      </c>
      <c r="I4953">
        <v>0.44363642296891398</v>
      </c>
      <c r="J4953">
        <v>0.42893220928983</v>
      </c>
      <c r="K4953" t="s">
        <v>27307</v>
      </c>
      <c r="L4953">
        <v>3</v>
      </c>
      <c r="M4953" t="s">
        <v>2729</v>
      </c>
      <c r="N4953">
        <v>0.42857142857142899</v>
      </c>
      <c r="O4953">
        <v>3.8119440914866601E-3</v>
      </c>
    </row>
    <row r="4954" spans="1:15">
      <c r="A4954" t="s">
        <v>5606</v>
      </c>
      <c r="B4954" t="s">
        <v>23518</v>
      </c>
      <c r="C4954" t="s">
        <v>5607</v>
      </c>
      <c r="D4954">
        <v>1</v>
      </c>
      <c r="E4954">
        <v>787</v>
      </c>
      <c r="F4954">
        <v>13</v>
      </c>
      <c r="G4954">
        <v>7393</v>
      </c>
      <c r="H4954">
        <v>0.76880113817690798</v>
      </c>
      <c r="I4954">
        <v>1</v>
      </c>
      <c r="J4954">
        <v>0.966855260484069</v>
      </c>
      <c r="K4954" t="s">
        <v>27308</v>
      </c>
      <c r="L4954">
        <v>1</v>
      </c>
      <c r="M4954" t="s">
        <v>5133</v>
      </c>
      <c r="N4954">
        <v>7.69230769230769E-2</v>
      </c>
      <c r="O4954">
        <v>1.27064803049555E-3</v>
      </c>
    </row>
    <row r="4955" spans="1:15">
      <c r="A4955" t="s">
        <v>5606</v>
      </c>
      <c r="B4955" t="s">
        <v>23511</v>
      </c>
      <c r="C4955" t="s">
        <v>5607</v>
      </c>
      <c r="D4955">
        <v>13</v>
      </c>
      <c r="E4955">
        <v>6152</v>
      </c>
      <c r="F4955">
        <v>15</v>
      </c>
      <c r="G4955">
        <v>7804</v>
      </c>
      <c r="H4955">
        <v>0.35527829093487101</v>
      </c>
      <c r="I4955">
        <v>0.90637853699243498</v>
      </c>
      <c r="J4955">
        <v>0.77906252801391895</v>
      </c>
      <c r="K4955" t="s">
        <v>27309</v>
      </c>
      <c r="L4955">
        <v>13</v>
      </c>
      <c r="M4955" t="s">
        <v>5133</v>
      </c>
      <c r="N4955">
        <v>0.86666666666666703</v>
      </c>
      <c r="O4955">
        <v>2.1131339401820499E-3</v>
      </c>
    </row>
    <row r="4956" spans="1:15">
      <c r="A4956" t="s">
        <v>5608</v>
      </c>
      <c r="B4956" t="s">
        <v>23511</v>
      </c>
      <c r="C4956" t="s">
        <v>5609</v>
      </c>
      <c r="D4956">
        <v>2</v>
      </c>
      <c r="E4956">
        <v>6152</v>
      </c>
      <c r="F4956">
        <v>3</v>
      </c>
      <c r="G4956">
        <v>7804</v>
      </c>
      <c r="H4956">
        <v>0.88457550560319997</v>
      </c>
      <c r="I4956">
        <v>1</v>
      </c>
      <c r="J4956">
        <v>0.85953329234717102</v>
      </c>
      <c r="K4956" t="s">
        <v>27310</v>
      </c>
      <c r="L4956">
        <v>2</v>
      </c>
      <c r="M4956" t="s">
        <v>5133</v>
      </c>
      <c r="N4956">
        <v>0.66666666666666696</v>
      </c>
      <c r="O4956">
        <v>3.2509752925877802E-4</v>
      </c>
    </row>
    <row r="4957" spans="1:15">
      <c r="A4957" t="s">
        <v>5608</v>
      </c>
      <c r="B4957" t="s">
        <v>23518</v>
      </c>
      <c r="C4957" t="s">
        <v>5609</v>
      </c>
      <c r="D4957">
        <v>1</v>
      </c>
      <c r="E4957">
        <v>787</v>
      </c>
      <c r="F4957">
        <v>3</v>
      </c>
      <c r="G4957">
        <v>7393</v>
      </c>
      <c r="H4957">
        <v>0.28660084727541502</v>
      </c>
      <c r="I4957">
        <v>0.97863801257884697</v>
      </c>
      <c r="J4957">
        <v>0.94620131057153301</v>
      </c>
      <c r="K4957" t="s">
        <v>27001</v>
      </c>
      <c r="L4957">
        <v>1</v>
      </c>
      <c r="M4957" t="s">
        <v>5133</v>
      </c>
      <c r="N4957">
        <v>0.33333333333333298</v>
      </c>
      <c r="O4957">
        <v>1.27064803049555E-3</v>
      </c>
    </row>
    <row r="4958" spans="1:15">
      <c r="A4958" t="s">
        <v>5610</v>
      </c>
      <c r="B4958" t="s">
        <v>23518</v>
      </c>
      <c r="C4958" t="s">
        <v>5611</v>
      </c>
      <c r="D4958">
        <v>1</v>
      </c>
      <c r="E4958">
        <v>787</v>
      </c>
      <c r="F4958">
        <v>9</v>
      </c>
      <c r="G4958">
        <v>7393</v>
      </c>
      <c r="H4958">
        <v>0.63708190659863195</v>
      </c>
      <c r="I4958">
        <v>1</v>
      </c>
      <c r="J4958">
        <v>0.966855260484069</v>
      </c>
      <c r="K4958" t="s">
        <v>27311</v>
      </c>
      <c r="L4958">
        <v>1</v>
      </c>
      <c r="M4958" t="s">
        <v>1463</v>
      </c>
      <c r="N4958">
        <v>0.11111111111111099</v>
      </c>
      <c r="O4958">
        <v>1.27064803049555E-3</v>
      </c>
    </row>
    <row r="4959" spans="1:15">
      <c r="A4959" t="s">
        <v>5610</v>
      </c>
      <c r="B4959" t="s">
        <v>23511</v>
      </c>
      <c r="C4959" t="s">
        <v>5611</v>
      </c>
      <c r="D4959">
        <v>6</v>
      </c>
      <c r="E4959">
        <v>6152</v>
      </c>
      <c r="F4959">
        <v>8</v>
      </c>
      <c r="G4959">
        <v>7804</v>
      </c>
      <c r="H4959">
        <v>0.77072248517942499</v>
      </c>
      <c r="I4959">
        <v>0.968912233598893</v>
      </c>
      <c r="J4959">
        <v>0.832812322140707</v>
      </c>
      <c r="K4959" t="s">
        <v>27312</v>
      </c>
      <c r="L4959">
        <v>6</v>
      </c>
      <c r="M4959" t="s">
        <v>1463</v>
      </c>
      <c r="N4959">
        <v>0.75</v>
      </c>
      <c r="O4959">
        <v>9.7529258777633303E-4</v>
      </c>
    </row>
    <row r="4960" spans="1:15">
      <c r="A4960" t="s">
        <v>5612</v>
      </c>
      <c r="B4960" t="s">
        <v>23511</v>
      </c>
      <c r="C4960" t="s">
        <v>5613</v>
      </c>
      <c r="D4960">
        <v>12</v>
      </c>
      <c r="E4960">
        <v>6152</v>
      </c>
      <c r="F4960">
        <v>12</v>
      </c>
      <c r="G4960">
        <v>7804</v>
      </c>
      <c r="H4960">
        <v>5.7464734204900801E-2</v>
      </c>
      <c r="I4960">
        <v>0.29901707624061702</v>
      </c>
      <c r="J4960">
        <v>0.25701513200912302</v>
      </c>
      <c r="K4960" t="s">
        <v>27313</v>
      </c>
      <c r="L4960">
        <v>12</v>
      </c>
      <c r="M4960" t="s">
        <v>5133</v>
      </c>
      <c r="N4960">
        <v>1</v>
      </c>
      <c r="O4960">
        <v>1.95058517555267E-3</v>
      </c>
    </row>
    <row r="4961" spans="1:15">
      <c r="A4961" t="s">
        <v>5614</v>
      </c>
      <c r="B4961" t="s">
        <v>23511</v>
      </c>
      <c r="C4961" t="s">
        <v>5615</v>
      </c>
      <c r="D4961">
        <v>8</v>
      </c>
      <c r="E4961">
        <v>6152</v>
      </c>
      <c r="F4961">
        <v>8</v>
      </c>
      <c r="G4961">
        <v>7804</v>
      </c>
      <c r="H4961">
        <v>0.148995721685201</v>
      </c>
      <c r="I4961">
        <v>0.54611425167193095</v>
      </c>
      <c r="J4961">
        <v>0.46940338073728599</v>
      </c>
      <c r="K4961" t="s">
        <v>27314</v>
      </c>
      <c r="L4961">
        <v>8</v>
      </c>
      <c r="M4961" t="s">
        <v>5133</v>
      </c>
      <c r="N4961">
        <v>1</v>
      </c>
      <c r="O4961">
        <v>1.3003901170351099E-3</v>
      </c>
    </row>
    <row r="4962" spans="1:15">
      <c r="A4962" t="s">
        <v>5616</v>
      </c>
      <c r="B4962" t="s">
        <v>23513</v>
      </c>
      <c r="C4962" t="s">
        <v>5617</v>
      </c>
      <c r="D4962">
        <v>2</v>
      </c>
      <c r="E4962">
        <v>535</v>
      </c>
      <c r="F4962">
        <v>13</v>
      </c>
      <c r="G4962">
        <v>8124</v>
      </c>
      <c r="H4962">
        <v>0.20945948666488401</v>
      </c>
      <c r="I4962">
        <v>0.82628980005633901</v>
      </c>
      <c r="J4962">
        <v>0.78531588606495994</v>
      </c>
      <c r="K4962" t="s">
        <v>27036</v>
      </c>
      <c r="L4962">
        <v>2</v>
      </c>
      <c r="M4962" t="s">
        <v>1463</v>
      </c>
      <c r="N4962">
        <v>0.15384615384615399</v>
      </c>
      <c r="O4962">
        <v>3.7383177570093499E-3</v>
      </c>
    </row>
    <row r="4963" spans="1:15">
      <c r="A4963" t="s">
        <v>5616</v>
      </c>
      <c r="B4963" t="s">
        <v>23511</v>
      </c>
      <c r="C4963" t="s">
        <v>5617</v>
      </c>
      <c r="D4963">
        <v>11</v>
      </c>
      <c r="E4963">
        <v>6152</v>
      </c>
      <c r="F4963">
        <v>14</v>
      </c>
      <c r="G4963">
        <v>7804</v>
      </c>
      <c r="H4963">
        <v>0.65754173515226599</v>
      </c>
      <c r="I4963">
        <v>0.968912233598893</v>
      </c>
      <c r="J4963">
        <v>0.832812322140707</v>
      </c>
      <c r="K4963" t="s">
        <v>27315</v>
      </c>
      <c r="L4963">
        <v>11</v>
      </c>
      <c r="M4963" t="s">
        <v>1463</v>
      </c>
      <c r="N4963">
        <v>0.78571428571428603</v>
      </c>
      <c r="O4963">
        <v>1.78803641092328E-3</v>
      </c>
    </row>
    <row r="4964" spans="1:15">
      <c r="A4964" t="s">
        <v>5616</v>
      </c>
      <c r="B4964" t="s">
        <v>23518</v>
      </c>
      <c r="C4964" t="s">
        <v>5617</v>
      </c>
      <c r="D4964">
        <v>1</v>
      </c>
      <c r="E4964">
        <v>787</v>
      </c>
      <c r="F4964">
        <v>16</v>
      </c>
      <c r="G4964">
        <v>7393</v>
      </c>
      <c r="H4964">
        <v>0.83516677538628503</v>
      </c>
      <c r="I4964">
        <v>1</v>
      </c>
      <c r="J4964">
        <v>0.966855260484069</v>
      </c>
      <c r="K4964" t="s">
        <v>23666</v>
      </c>
      <c r="L4964">
        <v>1</v>
      </c>
      <c r="M4964" t="s">
        <v>1463</v>
      </c>
      <c r="N4964">
        <v>6.25E-2</v>
      </c>
      <c r="O4964">
        <v>1.27064803049555E-3</v>
      </c>
    </row>
    <row r="4965" spans="1:15">
      <c r="A4965" t="s">
        <v>5618</v>
      </c>
      <c r="B4965" t="s">
        <v>23511</v>
      </c>
      <c r="C4965" t="s">
        <v>5619</v>
      </c>
      <c r="D4965">
        <v>2</v>
      </c>
      <c r="E4965">
        <v>6152</v>
      </c>
      <c r="F4965">
        <v>2</v>
      </c>
      <c r="G4965">
        <v>7804</v>
      </c>
      <c r="H4965">
        <v>0.62141708038142995</v>
      </c>
      <c r="I4965">
        <v>0.968912233598893</v>
      </c>
      <c r="J4965">
        <v>0.832812322140707</v>
      </c>
      <c r="K4965" t="s">
        <v>27316</v>
      </c>
      <c r="L4965">
        <v>2</v>
      </c>
      <c r="M4965" t="s">
        <v>1463</v>
      </c>
      <c r="N4965">
        <v>1</v>
      </c>
      <c r="O4965">
        <v>3.2509752925877802E-4</v>
      </c>
    </row>
    <row r="4966" spans="1:15">
      <c r="A4966" t="s">
        <v>5620</v>
      </c>
      <c r="B4966" t="s">
        <v>23513</v>
      </c>
      <c r="C4966" t="s">
        <v>5621</v>
      </c>
      <c r="D4966">
        <v>5</v>
      </c>
      <c r="E4966">
        <v>535</v>
      </c>
      <c r="F4966">
        <v>41</v>
      </c>
      <c r="G4966">
        <v>8124</v>
      </c>
      <c r="H4966">
        <v>0.129850286406299</v>
      </c>
      <c r="I4966">
        <v>0.65797153673521402</v>
      </c>
      <c r="J4966">
        <v>0.62534415932703802</v>
      </c>
      <c r="K4966" t="s">
        <v>27317</v>
      </c>
      <c r="L4966">
        <v>5</v>
      </c>
      <c r="M4966" t="s">
        <v>5133</v>
      </c>
      <c r="N4966">
        <v>0.12195121951219499</v>
      </c>
      <c r="O4966">
        <v>9.3457943925233603E-3</v>
      </c>
    </row>
    <row r="4967" spans="1:15">
      <c r="A4967" t="s">
        <v>5620</v>
      </c>
      <c r="B4967" t="s">
        <v>23518</v>
      </c>
      <c r="C4967" t="s">
        <v>5621</v>
      </c>
      <c r="D4967">
        <v>6</v>
      </c>
      <c r="E4967">
        <v>787</v>
      </c>
      <c r="F4967">
        <v>45</v>
      </c>
      <c r="G4967">
        <v>7393</v>
      </c>
      <c r="H4967">
        <v>0.344814391772512</v>
      </c>
      <c r="I4967">
        <v>1</v>
      </c>
      <c r="J4967">
        <v>0.966855260484069</v>
      </c>
      <c r="K4967" t="s">
        <v>27318</v>
      </c>
      <c r="L4967">
        <v>6</v>
      </c>
      <c r="M4967" t="s">
        <v>5133</v>
      </c>
      <c r="N4967">
        <v>0.133333333333333</v>
      </c>
      <c r="O4967">
        <v>7.6238881829733202E-3</v>
      </c>
    </row>
    <row r="4968" spans="1:15">
      <c r="A4968" t="s">
        <v>5620</v>
      </c>
      <c r="B4968" t="s">
        <v>23511</v>
      </c>
      <c r="C4968" t="s">
        <v>5621</v>
      </c>
      <c r="D4968">
        <v>30</v>
      </c>
      <c r="E4968">
        <v>6152</v>
      </c>
      <c r="F4968">
        <v>42</v>
      </c>
      <c r="G4968">
        <v>7804</v>
      </c>
      <c r="H4968">
        <v>0.91038099450565402</v>
      </c>
      <c r="I4968">
        <v>1</v>
      </c>
      <c r="J4968">
        <v>0.85953329234717102</v>
      </c>
      <c r="K4968" t="s">
        <v>27319</v>
      </c>
      <c r="L4968">
        <v>30</v>
      </c>
      <c r="M4968" t="s">
        <v>5133</v>
      </c>
      <c r="N4968">
        <v>0.71428571428571397</v>
      </c>
      <c r="O4968">
        <v>4.8764629388816597E-3</v>
      </c>
    </row>
    <row r="4969" spans="1:15">
      <c r="A4969" t="s">
        <v>5622</v>
      </c>
      <c r="B4969" t="s">
        <v>23518</v>
      </c>
      <c r="C4969" t="s">
        <v>5623</v>
      </c>
      <c r="D4969">
        <v>8</v>
      </c>
      <c r="E4969">
        <v>787</v>
      </c>
      <c r="F4969">
        <v>55</v>
      </c>
      <c r="G4969">
        <v>7393</v>
      </c>
      <c r="H4969">
        <v>0.226625234830161</v>
      </c>
      <c r="I4969">
        <v>0.90816187345213595</v>
      </c>
      <c r="J4969">
        <v>0.87806108471826505</v>
      </c>
      <c r="K4969" t="s">
        <v>27320</v>
      </c>
      <c r="L4969">
        <v>8</v>
      </c>
      <c r="M4969" t="s">
        <v>5133</v>
      </c>
      <c r="N4969">
        <v>0.145454545454545</v>
      </c>
      <c r="O4969">
        <v>1.01651842439644E-2</v>
      </c>
    </row>
    <row r="4970" spans="1:15">
      <c r="A4970" t="s">
        <v>5622</v>
      </c>
      <c r="B4970" t="s">
        <v>23511</v>
      </c>
      <c r="C4970" t="s">
        <v>5623</v>
      </c>
      <c r="D4970">
        <v>49</v>
      </c>
      <c r="E4970">
        <v>6152</v>
      </c>
      <c r="F4970">
        <v>64</v>
      </c>
      <c r="G4970">
        <v>7804</v>
      </c>
      <c r="H4970">
        <v>0.73174327011031404</v>
      </c>
      <c r="I4970">
        <v>0.968912233598893</v>
      </c>
      <c r="J4970">
        <v>0.832812322140707</v>
      </c>
      <c r="K4970" t="s">
        <v>27321</v>
      </c>
      <c r="L4970">
        <v>49</v>
      </c>
      <c r="M4970" t="s">
        <v>5133</v>
      </c>
      <c r="N4970">
        <v>0.765625</v>
      </c>
      <c r="O4970">
        <v>7.9648894668400503E-3</v>
      </c>
    </row>
    <row r="4971" spans="1:15">
      <c r="A4971" t="s">
        <v>5622</v>
      </c>
      <c r="B4971" t="s">
        <v>23513</v>
      </c>
      <c r="C4971" t="s">
        <v>5623</v>
      </c>
      <c r="D4971">
        <v>2</v>
      </c>
      <c r="E4971">
        <v>535</v>
      </c>
      <c r="F4971">
        <v>68</v>
      </c>
      <c r="G4971">
        <v>8124</v>
      </c>
      <c r="H4971">
        <v>0.94431837824879405</v>
      </c>
      <c r="I4971">
        <v>0.99999999999997702</v>
      </c>
      <c r="J4971">
        <v>0.95041217501583097</v>
      </c>
      <c r="K4971" t="s">
        <v>27322</v>
      </c>
      <c r="L4971">
        <v>2</v>
      </c>
      <c r="M4971" t="s">
        <v>5133</v>
      </c>
      <c r="N4971">
        <v>2.9411764705882401E-2</v>
      </c>
      <c r="O4971">
        <v>3.7383177570093499E-3</v>
      </c>
    </row>
    <row r="4972" spans="1:15">
      <c r="A4972" t="s">
        <v>5624</v>
      </c>
      <c r="B4972" t="s">
        <v>23511</v>
      </c>
      <c r="C4972" t="s">
        <v>5625</v>
      </c>
      <c r="D4972">
        <v>4</v>
      </c>
      <c r="E4972">
        <v>6152</v>
      </c>
      <c r="F4972">
        <v>4</v>
      </c>
      <c r="G4972">
        <v>7804</v>
      </c>
      <c r="H4972">
        <v>0.38610601832086699</v>
      </c>
      <c r="I4972">
        <v>0.90829480295553899</v>
      </c>
      <c r="J4972">
        <v>0.78070962240619901</v>
      </c>
      <c r="K4972" t="s">
        <v>24973</v>
      </c>
      <c r="L4972">
        <v>4</v>
      </c>
      <c r="M4972" t="s">
        <v>5133</v>
      </c>
      <c r="N4972">
        <v>1</v>
      </c>
      <c r="O4972">
        <v>6.5019505851755496E-4</v>
      </c>
    </row>
    <row r="4973" spans="1:15">
      <c r="A4973" t="s">
        <v>5626</v>
      </c>
      <c r="B4973" t="s">
        <v>23511</v>
      </c>
      <c r="C4973" t="s">
        <v>5627</v>
      </c>
      <c r="D4973">
        <v>15</v>
      </c>
      <c r="E4973">
        <v>6152</v>
      </c>
      <c r="F4973">
        <v>15</v>
      </c>
      <c r="G4973">
        <v>7804</v>
      </c>
      <c r="H4973">
        <v>2.8113485006614501E-2</v>
      </c>
      <c r="I4973">
        <v>0.182450402036994</v>
      </c>
      <c r="J4973">
        <v>0.156822194752923</v>
      </c>
      <c r="K4973" t="s">
        <v>27323</v>
      </c>
      <c r="L4973">
        <v>15</v>
      </c>
      <c r="M4973" t="s">
        <v>1463</v>
      </c>
      <c r="N4973">
        <v>1</v>
      </c>
      <c r="O4973">
        <v>2.4382314694408299E-3</v>
      </c>
    </row>
    <row r="4974" spans="1:15">
      <c r="A4974" t="s">
        <v>5628</v>
      </c>
      <c r="B4974" t="s">
        <v>23513</v>
      </c>
      <c r="C4974" t="s">
        <v>5629</v>
      </c>
      <c r="D4974">
        <v>1</v>
      </c>
      <c r="E4974">
        <v>535</v>
      </c>
      <c r="F4974">
        <v>1</v>
      </c>
      <c r="G4974">
        <v>8124</v>
      </c>
      <c r="H4974">
        <v>6.5854258985721295E-2</v>
      </c>
      <c r="I4974">
        <v>0.448760549738495</v>
      </c>
      <c r="J4974">
        <v>0.42650749013827299</v>
      </c>
      <c r="K4974" t="s">
        <v>24934</v>
      </c>
      <c r="L4974">
        <v>1</v>
      </c>
      <c r="M4974" t="s">
        <v>1463</v>
      </c>
      <c r="N4974">
        <v>1</v>
      </c>
      <c r="O4974">
        <v>1.8691588785046699E-3</v>
      </c>
    </row>
    <row r="4975" spans="1:15">
      <c r="A4975" t="s">
        <v>5630</v>
      </c>
      <c r="B4975" t="s">
        <v>23513</v>
      </c>
      <c r="C4975" t="s">
        <v>5631</v>
      </c>
      <c r="D4975">
        <v>6</v>
      </c>
      <c r="E4975">
        <v>535</v>
      </c>
      <c r="F4975">
        <v>6</v>
      </c>
      <c r="G4975">
        <v>8124</v>
      </c>
      <c r="H4975" s="34">
        <v>7.9448707582857104E-8</v>
      </c>
      <c r="I4975" s="34">
        <v>1.57005779270884E-5</v>
      </c>
      <c r="J4975" s="34">
        <v>1.492202041669E-5</v>
      </c>
      <c r="K4975" t="s">
        <v>23715</v>
      </c>
      <c r="L4975">
        <v>6</v>
      </c>
      <c r="M4975" t="s">
        <v>1463</v>
      </c>
      <c r="N4975">
        <v>1</v>
      </c>
      <c r="O4975">
        <v>1.1214953271028E-2</v>
      </c>
    </row>
    <row r="4976" spans="1:15">
      <c r="A4976" t="s">
        <v>5632</v>
      </c>
      <c r="B4976" t="s">
        <v>23518</v>
      </c>
      <c r="C4976" t="s">
        <v>5633</v>
      </c>
      <c r="D4976">
        <v>7</v>
      </c>
      <c r="E4976">
        <v>787</v>
      </c>
      <c r="F4976">
        <v>68</v>
      </c>
      <c r="G4976">
        <v>7393</v>
      </c>
      <c r="H4976">
        <v>0.59610281649943597</v>
      </c>
      <c r="I4976">
        <v>1</v>
      </c>
      <c r="J4976">
        <v>0.966855260484069</v>
      </c>
      <c r="K4976" t="s">
        <v>27324</v>
      </c>
      <c r="L4976">
        <v>7</v>
      </c>
      <c r="M4976" t="s">
        <v>1463</v>
      </c>
      <c r="N4976">
        <v>0.10294117647058799</v>
      </c>
      <c r="O4976">
        <v>8.8945362134688708E-3</v>
      </c>
    </row>
    <row r="4977" spans="1:15">
      <c r="A4977" t="s">
        <v>5632</v>
      </c>
      <c r="B4977" t="s">
        <v>23511</v>
      </c>
      <c r="C4977" t="s">
        <v>5633</v>
      </c>
      <c r="D4977">
        <v>54</v>
      </c>
      <c r="E4977">
        <v>6152</v>
      </c>
      <c r="F4977">
        <v>67</v>
      </c>
      <c r="G4977">
        <v>7804</v>
      </c>
      <c r="H4977">
        <v>0.42965457006568503</v>
      </c>
      <c r="I4977">
        <v>0.96083957126938102</v>
      </c>
      <c r="J4977">
        <v>0.82587360011061495</v>
      </c>
      <c r="K4977" t="s">
        <v>27325</v>
      </c>
      <c r="L4977">
        <v>54</v>
      </c>
      <c r="M4977" t="s">
        <v>1463</v>
      </c>
      <c r="N4977">
        <v>0.80597014925373101</v>
      </c>
      <c r="O4977">
        <v>8.7776332899869997E-3</v>
      </c>
    </row>
    <row r="4978" spans="1:15">
      <c r="A4978" t="s">
        <v>5632</v>
      </c>
      <c r="B4978" t="s">
        <v>23513</v>
      </c>
      <c r="C4978" t="s">
        <v>5633</v>
      </c>
      <c r="D4978">
        <v>6</v>
      </c>
      <c r="E4978">
        <v>535</v>
      </c>
      <c r="F4978">
        <v>66</v>
      </c>
      <c r="G4978">
        <v>8124</v>
      </c>
      <c r="H4978">
        <v>0.26670649922967399</v>
      </c>
      <c r="I4978">
        <v>0.92544479247754696</v>
      </c>
      <c r="J4978">
        <v>0.87955399807568002</v>
      </c>
      <c r="K4978" t="s">
        <v>27028</v>
      </c>
      <c r="L4978">
        <v>6</v>
      </c>
      <c r="M4978" t="s">
        <v>1463</v>
      </c>
      <c r="N4978">
        <v>9.0909090909090898E-2</v>
      </c>
      <c r="O4978">
        <v>1.1214953271028E-2</v>
      </c>
    </row>
    <row r="4979" spans="1:15">
      <c r="A4979" t="s">
        <v>5634</v>
      </c>
      <c r="B4979" t="s">
        <v>23511</v>
      </c>
      <c r="C4979" t="s">
        <v>5635</v>
      </c>
      <c r="D4979">
        <v>3</v>
      </c>
      <c r="E4979">
        <v>6152</v>
      </c>
      <c r="F4979">
        <v>3</v>
      </c>
      <c r="G4979">
        <v>7804</v>
      </c>
      <c r="H4979">
        <v>0.489837867770546</v>
      </c>
      <c r="I4979">
        <v>0.96083957126938102</v>
      </c>
      <c r="J4979">
        <v>0.82587360011061495</v>
      </c>
      <c r="K4979" t="s">
        <v>27326</v>
      </c>
      <c r="L4979">
        <v>3</v>
      </c>
      <c r="M4979" t="s">
        <v>1463</v>
      </c>
      <c r="N4979">
        <v>1</v>
      </c>
      <c r="O4979">
        <v>4.8764629388816603E-4</v>
      </c>
    </row>
    <row r="4980" spans="1:15">
      <c r="A4980" t="s">
        <v>5636</v>
      </c>
      <c r="B4980" t="s">
        <v>23518</v>
      </c>
      <c r="C4980" t="s">
        <v>5637</v>
      </c>
      <c r="D4980">
        <v>1</v>
      </c>
      <c r="E4980">
        <v>787</v>
      </c>
      <c r="F4980">
        <v>1</v>
      </c>
      <c r="G4980">
        <v>7393</v>
      </c>
      <c r="H4980">
        <v>0.106452049235764</v>
      </c>
      <c r="I4980">
        <v>0.63266972740240601</v>
      </c>
      <c r="J4980">
        <v>0.61170005408803896</v>
      </c>
      <c r="K4980" t="s">
        <v>27327</v>
      </c>
      <c r="L4980">
        <v>1</v>
      </c>
      <c r="M4980" t="s">
        <v>1463</v>
      </c>
      <c r="N4980">
        <v>1</v>
      </c>
      <c r="O4980">
        <v>1.27064803049555E-3</v>
      </c>
    </row>
    <row r="4981" spans="1:15">
      <c r="A4981" t="s">
        <v>5638</v>
      </c>
      <c r="B4981" t="s">
        <v>23511</v>
      </c>
      <c r="C4981" t="s">
        <v>5639</v>
      </c>
      <c r="D4981">
        <v>1</v>
      </c>
      <c r="E4981">
        <v>6152</v>
      </c>
      <c r="F4981">
        <v>1</v>
      </c>
      <c r="G4981">
        <v>7804</v>
      </c>
      <c r="H4981">
        <v>0.788313685289595</v>
      </c>
      <c r="I4981">
        <v>0.968912233598893</v>
      </c>
      <c r="J4981">
        <v>0.832812322140707</v>
      </c>
      <c r="K4981" t="s">
        <v>27328</v>
      </c>
      <c r="L4981">
        <v>1</v>
      </c>
      <c r="M4981" t="s">
        <v>1463</v>
      </c>
      <c r="N4981">
        <v>1</v>
      </c>
      <c r="O4981">
        <v>1.6254876462938901E-4</v>
      </c>
    </row>
    <row r="4982" spans="1:15">
      <c r="A4982" t="s">
        <v>5640</v>
      </c>
      <c r="B4982" t="s">
        <v>23511</v>
      </c>
      <c r="C4982" t="s">
        <v>5641</v>
      </c>
      <c r="D4982">
        <v>3</v>
      </c>
      <c r="E4982">
        <v>6152</v>
      </c>
      <c r="F4982">
        <v>3</v>
      </c>
      <c r="G4982">
        <v>7804</v>
      </c>
      <c r="H4982">
        <v>0.489837867770546</v>
      </c>
      <c r="I4982">
        <v>0.96083957126938102</v>
      </c>
      <c r="J4982">
        <v>0.82587360011061495</v>
      </c>
      <c r="K4982" t="s">
        <v>25654</v>
      </c>
      <c r="L4982">
        <v>3</v>
      </c>
      <c r="M4982" t="s">
        <v>1463</v>
      </c>
      <c r="N4982">
        <v>1</v>
      </c>
      <c r="O4982">
        <v>4.8764629388816603E-4</v>
      </c>
    </row>
    <row r="4983" spans="1:15">
      <c r="A4983" t="s">
        <v>5642</v>
      </c>
      <c r="B4983" t="s">
        <v>23511</v>
      </c>
      <c r="C4983" t="s">
        <v>5643</v>
      </c>
      <c r="D4983">
        <v>3</v>
      </c>
      <c r="E4983">
        <v>6152</v>
      </c>
      <c r="F4983">
        <v>4</v>
      </c>
      <c r="G4983">
        <v>7804</v>
      </c>
      <c r="H4983">
        <v>0.80103341611958101</v>
      </c>
      <c r="I4983">
        <v>0.968912233598893</v>
      </c>
      <c r="J4983">
        <v>0.832812322140707</v>
      </c>
      <c r="K4983" t="s">
        <v>24133</v>
      </c>
      <c r="L4983">
        <v>3</v>
      </c>
      <c r="M4983" t="s">
        <v>1463</v>
      </c>
      <c r="N4983">
        <v>0.75</v>
      </c>
      <c r="O4983">
        <v>4.8764629388816603E-4</v>
      </c>
    </row>
    <row r="4984" spans="1:15">
      <c r="A4984" t="s">
        <v>5644</v>
      </c>
      <c r="B4984" t="s">
        <v>23511</v>
      </c>
      <c r="C4984" t="s">
        <v>5645</v>
      </c>
      <c r="D4984">
        <v>1</v>
      </c>
      <c r="E4984">
        <v>6152</v>
      </c>
      <c r="F4984">
        <v>1</v>
      </c>
      <c r="G4984">
        <v>7804</v>
      </c>
      <c r="H4984">
        <v>0.788313685289595</v>
      </c>
      <c r="I4984">
        <v>0.968912233598893</v>
      </c>
      <c r="J4984">
        <v>0.832812322140707</v>
      </c>
      <c r="K4984" t="s">
        <v>27329</v>
      </c>
      <c r="L4984">
        <v>1</v>
      </c>
      <c r="M4984" t="s">
        <v>1463</v>
      </c>
      <c r="N4984">
        <v>1</v>
      </c>
      <c r="O4984">
        <v>1.6254876462938901E-4</v>
      </c>
    </row>
    <row r="4985" spans="1:15">
      <c r="A4985" t="s">
        <v>5646</v>
      </c>
      <c r="B4985" t="s">
        <v>23511</v>
      </c>
      <c r="C4985" t="s">
        <v>5647</v>
      </c>
      <c r="D4985">
        <v>1</v>
      </c>
      <c r="E4985">
        <v>6152</v>
      </c>
      <c r="F4985">
        <v>1</v>
      </c>
      <c r="G4985">
        <v>7804</v>
      </c>
      <c r="H4985">
        <v>0.788313685289595</v>
      </c>
      <c r="I4985">
        <v>0.968912233598893</v>
      </c>
      <c r="J4985">
        <v>0.832812322140707</v>
      </c>
      <c r="K4985" t="s">
        <v>27330</v>
      </c>
      <c r="L4985">
        <v>1</v>
      </c>
      <c r="M4985" t="s">
        <v>1463</v>
      </c>
      <c r="N4985">
        <v>1</v>
      </c>
      <c r="O4985">
        <v>1.6254876462938901E-4</v>
      </c>
    </row>
    <row r="4986" spans="1:15">
      <c r="A4986" t="s">
        <v>5648</v>
      </c>
      <c r="B4986" t="s">
        <v>23511</v>
      </c>
      <c r="C4986" t="s">
        <v>5649</v>
      </c>
      <c r="D4986">
        <v>2</v>
      </c>
      <c r="E4986">
        <v>6152</v>
      </c>
      <c r="F4986">
        <v>2</v>
      </c>
      <c r="G4986">
        <v>7804</v>
      </c>
      <c r="H4986">
        <v>0.62141708038142995</v>
      </c>
      <c r="I4986">
        <v>0.968912233598893</v>
      </c>
      <c r="J4986">
        <v>0.832812322140707</v>
      </c>
      <c r="K4986" t="s">
        <v>27331</v>
      </c>
      <c r="L4986">
        <v>2</v>
      </c>
      <c r="M4986" t="s">
        <v>1463</v>
      </c>
      <c r="N4986">
        <v>1</v>
      </c>
      <c r="O4986">
        <v>3.2509752925877802E-4</v>
      </c>
    </row>
    <row r="4987" spans="1:15">
      <c r="A4987" t="s">
        <v>5650</v>
      </c>
      <c r="B4987" t="s">
        <v>23511</v>
      </c>
      <c r="C4987" t="s">
        <v>5651</v>
      </c>
      <c r="D4987">
        <v>2</v>
      </c>
      <c r="E4987">
        <v>6152</v>
      </c>
      <c r="F4987">
        <v>2</v>
      </c>
      <c r="G4987">
        <v>7804</v>
      </c>
      <c r="H4987">
        <v>0.62141708038142995</v>
      </c>
      <c r="I4987">
        <v>0.968912233598893</v>
      </c>
      <c r="J4987">
        <v>0.832812322140707</v>
      </c>
      <c r="K4987" t="s">
        <v>24639</v>
      </c>
      <c r="L4987">
        <v>2</v>
      </c>
      <c r="M4987" t="s">
        <v>1463</v>
      </c>
      <c r="N4987">
        <v>1</v>
      </c>
      <c r="O4987">
        <v>3.2509752925877802E-4</v>
      </c>
    </row>
    <row r="4988" spans="1:15">
      <c r="A4988" t="s">
        <v>5652</v>
      </c>
      <c r="B4988" t="s">
        <v>23511</v>
      </c>
      <c r="C4988" t="s">
        <v>5653</v>
      </c>
      <c r="D4988">
        <v>1</v>
      </c>
      <c r="E4988">
        <v>6152</v>
      </c>
      <c r="F4988">
        <v>1</v>
      </c>
      <c r="G4988">
        <v>7804</v>
      </c>
      <c r="H4988">
        <v>0.788313685289595</v>
      </c>
      <c r="I4988">
        <v>0.968912233598893</v>
      </c>
      <c r="J4988">
        <v>0.832812322140707</v>
      </c>
      <c r="K4988" t="s">
        <v>27332</v>
      </c>
      <c r="L4988">
        <v>1</v>
      </c>
      <c r="M4988" t="s">
        <v>1463</v>
      </c>
      <c r="N4988">
        <v>1</v>
      </c>
      <c r="O4988">
        <v>1.6254876462938901E-4</v>
      </c>
    </row>
    <row r="4989" spans="1:15">
      <c r="A4989" t="s">
        <v>5654</v>
      </c>
      <c r="B4989" t="s">
        <v>23511</v>
      </c>
      <c r="C4989" t="s">
        <v>5655</v>
      </c>
      <c r="D4989">
        <v>1</v>
      </c>
      <c r="E4989">
        <v>6152</v>
      </c>
      <c r="F4989">
        <v>1</v>
      </c>
      <c r="G4989">
        <v>7804</v>
      </c>
      <c r="H4989">
        <v>0.788313685289595</v>
      </c>
      <c r="I4989">
        <v>0.968912233598893</v>
      </c>
      <c r="J4989">
        <v>0.832812322140707</v>
      </c>
      <c r="K4989" t="s">
        <v>25922</v>
      </c>
      <c r="L4989">
        <v>1</v>
      </c>
      <c r="M4989" t="s">
        <v>1463</v>
      </c>
      <c r="N4989">
        <v>1</v>
      </c>
      <c r="O4989">
        <v>1.6254876462938901E-4</v>
      </c>
    </row>
    <row r="4990" spans="1:15">
      <c r="A4990" t="s">
        <v>5656</v>
      </c>
      <c r="B4990" t="s">
        <v>23511</v>
      </c>
      <c r="C4990" t="s">
        <v>5657</v>
      </c>
      <c r="D4990">
        <v>1</v>
      </c>
      <c r="E4990">
        <v>6152</v>
      </c>
      <c r="F4990">
        <v>1</v>
      </c>
      <c r="G4990">
        <v>7804</v>
      </c>
      <c r="H4990">
        <v>0.788313685289595</v>
      </c>
      <c r="I4990">
        <v>0.968912233598893</v>
      </c>
      <c r="J4990">
        <v>0.832812322140707</v>
      </c>
      <c r="K4990" t="s">
        <v>27333</v>
      </c>
      <c r="L4990">
        <v>1</v>
      </c>
      <c r="M4990" t="s">
        <v>1463</v>
      </c>
      <c r="N4990">
        <v>1</v>
      </c>
      <c r="O4990">
        <v>1.6254876462938901E-4</v>
      </c>
    </row>
    <row r="4991" spans="1:15">
      <c r="A4991" t="s">
        <v>5658</v>
      </c>
      <c r="B4991" t="s">
        <v>23511</v>
      </c>
      <c r="C4991" t="s">
        <v>5659</v>
      </c>
      <c r="D4991">
        <v>3</v>
      </c>
      <c r="E4991">
        <v>6152</v>
      </c>
      <c r="F4991">
        <v>4</v>
      </c>
      <c r="G4991">
        <v>7804</v>
      </c>
      <c r="H4991">
        <v>0.80103341611958101</v>
      </c>
      <c r="I4991">
        <v>0.968912233598893</v>
      </c>
      <c r="J4991">
        <v>0.832812322140707</v>
      </c>
      <c r="K4991" t="s">
        <v>27334</v>
      </c>
      <c r="L4991">
        <v>3</v>
      </c>
      <c r="M4991" t="s">
        <v>1463</v>
      </c>
      <c r="N4991">
        <v>0.75</v>
      </c>
      <c r="O4991">
        <v>4.8764629388816603E-4</v>
      </c>
    </row>
    <row r="4992" spans="1:15">
      <c r="A4992" t="s">
        <v>5660</v>
      </c>
      <c r="B4992" t="s">
        <v>23511</v>
      </c>
      <c r="C4992" t="s">
        <v>5661</v>
      </c>
      <c r="D4992">
        <v>2</v>
      </c>
      <c r="E4992">
        <v>6152</v>
      </c>
      <c r="F4992">
        <v>2</v>
      </c>
      <c r="G4992">
        <v>7804</v>
      </c>
      <c r="H4992">
        <v>0.62141708038142995</v>
      </c>
      <c r="I4992">
        <v>0.968912233598893</v>
      </c>
      <c r="J4992">
        <v>0.832812322140707</v>
      </c>
      <c r="K4992" t="s">
        <v>26068</v>
      </c>
      <c r="L4992">
        <v>2</v>
      </c>
      <c r="M4992" t="s">
        <v>1463</v>
      </c>
      <c r="N4992">
        <v>1</v>
      </c>
      <c r="O4992">
        <v>3.2509752925877802E-4</v>
      </c>
    </row>
    <row r="4993" spans="1:15">
      <c r="A4993" t="s">
        <v>5662</v>
      </c>
      <c r="B4993" t="s">
        <v>23518</v>
      </c>
      <c r="C4993" t="s">
        <v>5663</v>
      </c>
      <c r="D4993">
        <v>1</v>
      </c>
      <c r="E4993">
        <v>787</v>
      </c>
      <c r="F4993">
        <v>1</v>
      </c>
      <c r="G4993">
        <v>7393</v>
      </c>
      <c r="H4993">
        <v>0.106452049235764</v>
      </c>
      <c r="I4993">
        <v>0.63266972740240601</v>
      </c>
      <c r="J4993">
        <v>0.61170005408803896</v>
      </c>
      <c r="K4993" t="s">
        <v>23657</v>
      </c>
      <c r="L4993">
        <v>1</v>
      </c>
      <c r="M4993" t="s">
        <v>1463</v>
      </c>
      <c r="N4993">
        <v>1</v>
      </c>
      <c r="O4993">
        <v>1.27064803049555E-3</v>
      </c>
    </row>
    <row r="4994" spans="1:15">
      <c r="A4994" t="s">
        <v>5664</v>
      </c>
      <c r="B4994" t="s">
        <v>23511</v>
      </c>
      <c r="C4994" t="s">
        <v>5665</v>
      </c>
      <c r="D4994">
        <v>1</v>
      </c>
      <c r="E4994">
        <v>6152</v>
      </c>
      <c r="F4994">
        <v>1</v>
      </c>
      <c r="G4994">
        <v>7804</v>
      </c>
      <c r="H4994">
        <v>0.788313685289595</v>
      </c>
      <c r="I4994">
        <v>0.968912233598893</v>
      </c>
      <c r="J4994">
        <v>0.832812322140707</v>
      </c>
      <c r="K4994" t="s">
        <v>27335</v>
      </c>
      <c r="L4994">
        <v>1</v>
      </c>
      <c r="M4994" t="s">
        <v>1463</v>
      </c>
      <c r="N4994">
        <v>1</v>
      </c>
      <c r="O4994">
        <v>1.6254876462938901E-4</v>
      </c>
    </row>
    <row r="4995" spans="1:15">
      <c r="A4995" t="s">
        <v>5666</v>
      </c>
      <c r="B4995" t="s">
        <v>23518</v>
      </c>
      <c r="C4995" t="s">
        <v>5667</v>
      </c>
      <c r="D4995">
        <v>1</v>
      </c>
      <c r="E4995">
        <v>787</v>
      </c>
      <c r="F4995">
        <v>1</v>
      </c>
      <c r="G4995">
        <v>7393</v>
      </c>
      <c r="H4995">
        <v>0.106452049235764</v>
      </c>
      <c r="I4995">
        <v>0.63266972740240601</v>
      </c>
      <c r="J4995">
        <v>0.61170005408803896</v>
      </c>
      <c r="K4995" t="s">
        <v>25705</v>
      </c>
      <c r="L4995">
        <v>1</v>
      </c>
      <c r="M4995" t="s">
        <v>1463</v>
      </c>
      <c r="N4995">
        <v>1</v>
      </c>
      <c r="O4995">
        <v>1.27064803049555E-3</v>
      </c>
    </row>
    <row r="4996" spans="1:15">
      <c r="A4996" t="s">
        <v>5668</v>
      </c>
      <c r="B4996" t="s">
        <v>23518</v>
      </c>
      <c r="C4996" t="s">
        <v>5669</v>
      </c>
      <c r="D4996">
        <v>1</v>
      </c>
      <c r="E4996">
        <v>787</v>
      </c>
      <c r="F4996">
        <v>2</v>
      </c>
      <c r="G4996">
        <v>7393</v>
      </c>
      <c r="H4996">
        <v>0.20158492765181499</v>
      </c>
      <c r="I4996">
        <v>0.83876007220319604</v>
      </c>
      <c r="J4996">
        <v>0.81095958809365798</v>
      </c>
      <c r="K4996" t="s">
        <v>25705</v>
      </c>
      <c r="L4996">
        <v>1</v>
      </c>
      <c r="M4996" t="s">
        <v>1463</v>
      </c>
      <c r="N4996">
        <v>0.5</v>
      </c>
      <c r="O4996">
        <v>1.27064803049555E-3</v>
      </c>
    </row>
    <row r="4997" spans="1:15">
      <c r="A4997" t="s">
        <v>5668</v>
      </c>
      <c r="B4997" t="s">
        <v>23511</v>
      </c>
      <c r="C4997" t="s">
        <v>5669</v>
      </c>
      <c r="D4997">
        <v>1</v>
      </c>
      <c r="E4997">
        <v>6152</v>
      </c>
      <c r="F4997">
        <v>2</v>
      </c>
      <c r="G4997">
        <v>7804</v>
      </c>
      <c r="H4997">
        <v>0.95521029019776005</v>
      </c>
      <c r="I4997">
        <v>1</v>
      </c>
      <c r="J4997">
        <v>0.85953329234717102</v>
      </c>
      <c r="K4997" t="s">
        <v>24529</v>
      </c>
      <c r="L4997">
        <v>1</v>
      </c>
      <c r="M4997" t="s">
        <v>1463</v>
      </c>
      <c r="N4997">
        <v>0.5</v>
      </c>
      <c r="O4997">
        <v>1.6254876462938901E-4</v>
      </c>
    </row>
    <row r="4998" spans="1:15">
      <c r="A4998" t="s">
        <v>5670</v>
      </c>
      <c r="B4998" t="s">
        <v>23511</v>
      </c>
      <c r="C4998" t="s">
        <v>5671</v>
      </c>
      <c r="D4998">
        <v>4</v>
      </c>
      <c r="E4998">
        <v>6152</v>
      </c>
      <c r="F4998">
        <v>4</v>
      </c>
      <c r="G4998">
        <v>7804</v>
      </c>
      <c r="H4998">
        <v>0.38610601832086699</v>
      </c>
      <c r="I4998">
        <v>0.90829480295553899</v>
      </c>
      <c r="J4998">
        <v>0.78070962240619901</v>
      </c>
      <c r="K4998" t="s">
        <v>27336</v>
      </c>
      <c r="L4998">
        <v>4</v>
      </c>
      <c r="M4998" t="s">
        <v>1463</v>
      </c>
      <c r="N4998">
        <v>1</v>
      </c>
      <c r="O4998">
        <v>6.5019505851755496E-4</v>
      </c>
    </row>
    <row r="4999" spans="1:15">
      <c r="A4999" t="s">
        <v>5672</v>
      </c>
      <c r="B4999" t="s">
        <v>23511</v>
      </c>
      <c r="C4999" t="s">
        <v>5673</v>
      </c>
      <c r="D4999">
        <v>14</v>
      </c>
      <c r="E4999">
        <v>6152</v>
      </c>
      <c r="F4999">
        <v>19</v>
      </c>
      <c r="G4999">
        <v>7804</v>
      </c>
      <c r="H4999">
        <v>0.80205496826116796</v>
      </c>
      <c r="I4999">
        <v>0.968912233598893</v>
      </c>
      <c r="J4999">
        <v>0.832812322140707</v>
      </c>
      <c r="K4999" t="s">
        <v>27337</v>
      </c>
      <c r="L4999">
        <v>14</v>
      </c>
      <c r="M4999" t="s">
        <v>5133</v>
      </c>
      <c r="N4999">
        <v>0.73684210526315796</v>
      </c>
      <c r="O4999">
        <v>2.2756827048114399E-3</v>
      </c>
    </row>
    <row r="5000" spans="1:15">
      <c r="A5000" t="s">
        <v>5672</v>
      </c>
      <c r="B5000" t="s">
        <v>23513</v>
      </c>
      <c r="C5000" t="s">
        <v>5673</v>
      </c>
      <c r="D5000">
        <v>2</v>
      </c>
      <c r="E5000">
        <v>535</v>
      </c>
      <c r="F5000">
        <v>19</v>
      </c>
      <c r="G5000">
        <v>8124</v>
      </c>
      <c r="H5000">
        <v>0.35888622660623998</v>
      </c>
      <c r="I5000">
        <v>0.99999999999997702</v>
      </c>
      <c r="J5000">
        <v>0.95041217501583097</v>
      </c>
      <c r="K5000" t="s">
        <v>26817</v>
      </c>
      <c r="L5000">
        <v>2</v>
      </c>
      <c r="M5000" t="s">
        <v>5133</v>
      </c>
      <c r="N5000">
        <v>0.105263157894737</v>
      </c>
      <c r="O5000">
        <v>3.7383177570093499E-3</v>
      </c>
    </row>
    <row r="5001" spans="1:15">
      <c r="A5001" t="s">
        <v>5672</v>
      </c>
      <c r="B5001" t="s">
        <v>23518</v>
      </c>
      <c r="C5001" t="s">
        <v>5673</v>
      </c>
      <c r="D5001">
        <v>1</v>
      </c>
      <c r="E5001">
        <v>787</v>
      </c>
      <c r="F5001">
        <v>15</v>
      </c>
      <c r="G5001">
        <v>7393</v>
      </c>
      <c r="H5001">
        <v>0.81548482306175196</v>
      </c>
      <c r="I5001">
        <v>1</v>
      </c>
      <c r="J5001">
        <v>0.966855260484069</v>
      </c>
      <c r="K5001" t="s">
        <v>23917</v>
      </c>
      <c r="L5001">
        <v>1</v>
      </c>
      <c r="M5001" t="s">
        <v>5133</v>
      </c>
      <c r="N5001">
        <v>6.6666666666666693E-2</v>
      </c>
      <c r="O5001">
        <v>1.27064803049555E-3</v>
      </c>
    </row>
    <row r="5002" spans="1:15">
      <c r="A5002" t="s">
        <v>5674</v>
      </c>
      <c r="B5002" t="s">
        <v>23511</v>
      </c>
      <c r="C5002" t="s">
        <v>5675</v>
      </c>
      <c r="D5002">
        <v>1</v>
      </c>
      <c r="E5002">
        <v>6152</v>
      </c>
      <c r="F5002">
        <v>1</v>
      </c>
      <c r="G5002">
        <v>7804</v>
      </c>
      <c r="H5002">
        <v>0.788313685289595</v>
      </c>
      <c r="I5002">
        <v>0.968912233598893</v>
      </c>
      <c r="J5002">
        <v>0.832812322140707</v>
      </c>
      <c r="K5002" t="s">
        <v>27338</v>
      </c>
      <c r="L5002">
        <v>1</v>
      </c>
      <c r="M5002" t="s">
        <v>5133</v>
      </c>
      <c r="N5002">
        <v>1</v>
      </c>
      <c r="O5002">
        <v>1.6254876462938901E-4</v>
      </c>
    </row>
    <row r="5003" spans="1:15">
      <c r="A5003" t="s">
        <v>5676</v>
      </c>
      <c r="B5003" t="s">
        <v>23511</v>
      </c>
      <c r="C5003" t="s">
        <v>5677</v>
      </c>
      <c r="D5003">
        <v>1</v>
      </c>
      <c r="E5003">
        <v>6152</v>
      </c>
      <c r="F5003">
        <v>1</v>
      </c>
      <c r="G5003">
        <v>7804</v>
      </c>
      <c r="H5003">
        <v>0.788313685289595</v>
      </c>
      <c r="I5003">
        <v>0.968912233598893</v>
      </c>
      <c r="J5003">
        <v>0.832812322140707</v>
      </c>
      <c r="K5003" t="s">
        <v>24062</v>
      </c>
      <c r="L5003">
        <v>1</v>
      </c>
      <c r="M5003" t="s">
        <v>5133</v>
      </c>
      <c r="N5003">
        <v>1</v>
      </c>
      <c r="O5003">
        <v>1.6254876462938901E-4</v>
      </c>
    </row>
    <row r="5004" spans="1:15">
      <c r="A5004" t="s">
        <v>5678</v>
      </c>
      <c r="B5004" t="s">
        <v>23511</v>
      </c>
      <c r="C5004" t="s">
        <v>5679</v>
      </c>
      <c r="D5004">
        <v>38</v>
      </c>
      <c r="E5004">
        <v>6152</v>
      </c>
      <c r="F5004">
        <v>47</v>
      </c>
      <c r="G5004">
        <v>7804</v>
      </c>
      <c r="H5004">
        <v>0.44955163977576101</v>
      </c>
      <c r="I5004">
        <v>0.96083957126938102</v>
      </c>
      <c r="J5004">
        <v>0.82587360011061495</v>
      </c>
      <c r="K5004" t="s">
        <v>27339</v>
      </c>
      <c r="L5004">
        <v>38</v>
      </c>
      <c r="M5004" t="s">
        <v>1463</v>
      </c>
      <c r="N5004">
        <v>0.80851063829787195</v>
      </c>
      <c r="O5004">
        <v>6.1768530559167803E-3</v>
      </c>
    </row>
    <row r="5005" spans="1:15">
      <c r="A5005" t="s">
        <v>5678</v>
      </c>
      <c r="B5005" t="s">
        <v>23513</v>
      </c>
      <c r="C5005" t="s">
        <v>5679</v>
      </c>
      <c r="D5005">
        <v>2</v>
      </c>
      <c r="E5005">
        <v>535</v>
      </c>
      <c r="F5005">
        <v>45</v>
      </c>
      <c r="G5005">
        <v>8124</v>
      </c>
      <c r="H5005">
        <v>0.80626136926170799</v>
      </c>
      <c r="I5005">
        <v>0.99999999999997702</v>
      </c>
      <c r="J5005">
        <v>0.95041217501583097</v>
      </c>
      <c r="K5005" t="s">
        <v>27340</v>
      </c>
      <c r="L5005">
        <v>2</v>
      </c>
      <c r="M5005" t="s">
        <v>1463</v>
      </c>
      <c r="N5005">
        <v>4.4444444444444398E-2</v>
      </c>
      <c r="O5005">
        <v>3.7383177570093499E-3</v>
      </c>
    </row>
    <row r="5006" spans="1:15">
      <c r="A5006" t="s">
        <v>5678</v>
      </c>
      <c r="B5006" t="s">
        <v>23518</v>
      </c>
      <c r="C5006" t="s">
        <v>5679</v>
      </c>
      <c r="D5006">
        <v>4</v>
      </c>
      <c r="E5006">
        <v>787</v>
      </c>
      <c r="F5006">
        <v>32</v>
      </c>
      <c r="G5006">
        <v>7393</v>
      </c>
      <c r="H5006">
        <v>0.44813237905842102</v>
      </c>
      <c r="I5006">
        <v>1</v>
      </c>
      <c r="J5006">
        <v>0.966855260484069</v>
      </c>
      <c r="K5006" t="s">
        <v>24622</v>
      </c>
      <c r="L5006">
        <v>4</v>
      </c>
      <c r="M5006" t="s">
        <v>1463</v>
      </c>
      <c r="N5006">
        <v>0.125</v>
      </c>
      <c r="O5006">
        <v>5.0825921219822103E-3</v>
      </c>
    </row>
    <row r="5007" spans="1:15">
      <c r="A5007" t="s">
        <v>5680</v>
      </c>
      <c r="B5007" t="s">
        <v>23513</v>
      </c>
      <c r="C5007" t="s">
        <v>5681</v>
      </c>
      <c r="D5007">
        <v>72</v>
      </c>
      <c r="E5007">
        <v>535</v>
      </c>
      <c r="F5007">
        <v>803</v>
      </c>
      <c r="G5007">
        <v>8124</v>
      </c>
      <c r="H5007">
        <v>3.5841023965362301E-3</v>
      </c>
      <c r="I5007">
        <v>8.6376068510507401E-2</v>
      </c>
      <c r="J5007">
        <v>8.2092867142389697E-2</v>
      </c>
      <c r="K5007" t="s">
        <v>27341</v>
      </c>
      <c r="L5007">
        <v>72</v>
      </c>
      <c r="M5007" t="s">
        <v>5133</v>
      </c>
      <c r="N5007">
        <v>8.9663760896637607E-2</v>
      </c>
      <c r="O5007">
        <v>0.13457943925233601</v>
      </c>
    </row>
    <row r="5008" spans="1:15">
      <c r="A5008" t="s">
        <v>5680</v>
      </c>
      <c r="B5008" t="s">
        <v>23518</v>
      </c>
      <c r="C5008" t="s">
        <v>5681</v>
      </c>
      <c r="D5008">
        <v>75</v>
      </c>
      <c r="E5008">
        <v>787</v>
      </c>
      <c r="F5008">
        <v>751</v>
      </c>
      <c r="G5008">
        <v>7393</v>
      </c>
      <c r="H5008">
        <v>0.74941588116255597</v>
      </c>
      <c r="I5008">
        <v>1</v>
      </c>
      <c r="J5008">
        <v>0.966855260484069</v>
      </c>
      <c r="K5008" t="s">
        <v>27342</v>
      </c>
      <c r="L5008">
        <v>75</v>
      </c>
      <c r="M5008" t="s">
        <v>5133</v>
      </c>
      <c r="N5008">
        <v>9.9866844207723002E-2</v>
      </c>
      <c r="O5008">
        <v>9.5298602287166495E-2</v>
      </c>
    </row>
    <row r="5009" spans="1:15">
      <c r="A5009" t="s">
        <v>5680</v>
      </c>
      <c r="B5009" t="s">
        <v>23511</v>
      </c>
      <c r="C5009" t="s">
        <v>5681</v>
      </c>
      <c r="D5009">
        <v>593</v>
      </c>
      <c r="E5009">
        <v>6152</v>
      </c>
      <c r="F5009">
        <v>774</v>
      </c>
      <c r="G5009">
        <v>7804</v>
      </c>
      <c r="H5009">
        <v>0.94796914324047199</v>
      </c>
      <c r="I5009">
        <v>1</v>
      </c>
      <c r="J5009">
        <v>0.85953329234717102</v>
      </c>
      <c r="K5009" t="s">
        <v>27343</v>
      </c>
      <c r="L5009">
        <v>593</v>
      </c>
      <c r="M5009" t="s">
        <v>5133</v>
      </c>
      <c r="N5009">
        <v>0.76614987080103403</v>
      </c>
      <c r="O5009">
        <v>9.6391417425227596E-2</v>
      </c>
    </row>
    <row r="5010" spans="1:15">
      <c r="A5010" t="s">
        <v>5682</v>
      </c>
      <c r="B5010" t="s">
        <v>23513</v>
      </c>
      <c r="C5010" t="s">
        <v>5683</v>
      </c>
      <c r="D5010">
        <v>43</v>
      </c>
      <c r="E5010">
        <v>535</v>
      </c>
      <c r="F5010">
        <v>438</v>
      </c>
      <c r="G5010">
        <v>8124</v>
      </c>
      <c r="H5010">
        <v>5.0621896961421699E-3</v>
      </c>
      <c r="I5010">
        <v>9.8439805508896597E-2</v>
      </c>
      <c r="J5010">
        <v>9.3558389661847902E-2</v>
      </c>
      <c r="K5010" t="s">
        <v>27344</v>
      </c>
      <c r="L5010">
        <v>43</v>
      </c>
      <c r="M5010" t="s">
        <v>5133</v>
      </c>
      <c r="N5010">
        <v>9.8173515981735196E-2</v>
      </c>
      <c r="O5010">
        <v>8.0373831775700899E-2</v>
      </c>
    </row>
    <row r="5011" spans="1:15">
      <c r="A5011" t="s">
        <v>5682</v>
      </c>
      <c r="B5011" t="s">
        <v>23518</v>
      </c>
      <c r="C5011" t="s">
        <v>5683</v>
      </c>
      <c r="D5011">
        <v>46</v>
      </c>
      <c r="E5011">
        <v>787</v>
      </c>
      <c r="F5011">
        <v>404</v>
      </c>
      <c r="G5011">
        <v>7393</v>
      </c>
      <c r="H5011">
        <v>0.33373249053925802</v>
      </c>
      <c r="I5011">
        <v>1</v>
      </c>
      <c r="J5011">
        <v>0.966855260484069</v>
      </c>
      <c r="K5011" t="s">
        <v>27345</v>
      </c>
      <c r="L5011">
        <v>46</v>
      </c>
      <c r="M5011" t="s">
        <v>5133</v>
      </c>
      <c r="N5011">
        <v>0.113861386138614</v>
      </c>
      <c r="O5011">
        <v>5.84498094027954E-2</v>
      </c>
    </row>
    <row r="5012" spans="1:15">
      <c r="A5012" t="s">
        <v>5682</v>
      </c>
      <c r="B5012" t="s">
        <v>23511</v>
      </c>
      <c r="C5012" t="s">
        <v>5683</v>
      </c>
      <c r="D5012">
        <v>315</v>
      </c>
      <c r="E5012">
        <v>6152</v>
      </c>
      <c r="F5012">
        <v>421</v>
      </c>
      <c r="G5012">
        <v>7804</v>
      </c>
      <c r="H5012">
        <v>0.98205364120361804</v>
      </c>
      <c r="I5012">
        <v>1</v>
      </c>
      <c r="J5012">
        <v>0.85953329234717102</v>
      </c>
      <c r="K5012" t="s">
        <v>27346</v>
      </c>
      <c r="L5012">
        <v>315</v>
      </c>
      <c r="M5012" t="s">
        <v>5133</v>
      </c>
      <c r="N5012">
        <v>0.74821852731591498</v>
      </c>
      <c r="O5012">
        <v>5.1202860858257503E-2</v>
      </c>
    </row>
    <row r="5013" spans="1:15">
      <c r="A5013" t="s">
        <v>5684</v>
      </c>
      <c r="B5013" t="s">
        <v>23513</v>
      </c>
      <c r="C5013" t="s">
        <v>5685</v>
      </c>
      <c r="D5013">
        <v>112</v>
      </c>
      <c r="E5013">
        <v>535</v>
      </c>
      <c r="F5013">
        <v>1567</v>
      </c>
      <c r="G5013">
        <v>8124</v>
      </c>
      <c r="H5013">
        <v>0.17285560112248899</v>
      </c>
      <c r="I5013">
        <v>0.75508452473579202</v>
      </c>
      <c r="J5013">
        <v>0.71764152547495597</v>
      </c>
      <c r="K5013" t="s">
        <v>27347</v>
      </c>
      <c r="L5013">
        <v>112</v>
      </c>
      <c r="M5013" t="s">
        <v>5133</v>
      </c>
      <c r="N5013">
        <v>7.1474154435226506E-2</v>
      </c>
      <c r="O5013">
        <v>0.20934579439252299</v>
      </c>
    </row>
    <row r="5014" spans="1:15">
      <c r="A5014" t="s">
        <v>5684</v>
      </c>
      <c r="B5014" t="s">
        <v>23511</v>
      </c>
      <c r="C5014" t="s">
        <v>5685</v>
      </c>
      <c r="D5014">
        <v>1199</v>
      </c>
      <c r="E5014">
        <v>6152</v>
      </c>
      <c r="F5014">
        <v>1536</v>
      </c>
      <c r="G5014">
        <v>7804</v>
      </c>
      <c r="H5014">
        <v>0.80559469168629405</v>
      </c>
      <c r="I5014">
        <v>0.97087522825946504</v>
      </c>
      <c r="J5014">
        <v>0.83449958140416902</v>
      </c>
      <c r="K5014" t="s">
        <v>27348</v>
      </c>
      <c r="L5014">
        <v>1199</v>
      </c>
      <c r="M5014" t="s">
        <v>5133</v>
      </c>
      <c r="N5014">
        <v>0.78059895833333304</v>
      </c>
      <c r="O5014">
        <v>0.194895968790637</v>
      </c>
    </row>
    <row r="5015" spans="1:15">
      <c r="A5015" t="s">
        <v>5684</v>
      </c>
      <c r="B5015" t="s">
        <v>23518</v>
      </c>
      <c r="C5015" t="s">
        <v>5685</v>
      </c>
      <c r="D5015">
        <v>169</v>
      </c>
      <c r="E5015">
        <v>787</v>
      </c>
      <c r="F5015">
        <v>1507</v>
      </c>
      <c r="G5015">
        <v>7393</v>
      </c>
      <c r="H5015">
        <v>0.22388316599201899</v>
      </c>
      <c r="I5015">
        <v>0.89790469425161001</v>
      </c>
      <c r="J5015">
        <v>0.86814387705050899</v>
      </c>
      <c r="K5015" t="s">
        <v>27349</v>
      </c>
      <c r="L5015">
        <v>169</v>
      </c>
      <c r="M5015" t="s">
        <v>5133</v>
      </c>
      <c r="N5015">
        <v>0.112143331121433</v>
      </c>
      <c r="O5015">
        <v>0.21473951715374801</v>
      </c>
    </row>
    <row r="5016" spans="1:15">
      <c r="A5016" t="s">
        <v>5686</v>
      </c>
      <c r="B5016" t="s">
        <v>23518</v>
      </c>
      <c r="C5016" t="s">
        <v>5687</v>
      </c>
      <c r="D5016">
        <v>113</v>
      </c>
      <c r="E5016">
        <v>787</v>
      </c>
      <c r="F5016">
        <v>899</v>
      </c>
      <c r="G5016">
        <v>7393</v>
      </c>
      <c r="H5016">
        <v>2.8102234622779401E-2</v>
      </c>
      <c r="I5016">
        <v>0.44363642296891398</v>
      </c>
      <c r="J5016">
        <v>0.42893220928983</v>
      </c>
      <c r="K5016" t="s">
        <v>27350</v>
      </c>
      <c r="L5016">
        <v>113</v>
      </c>
      <c r="M5016" t="s">
        <v>5133</v>
      </c>
      <c r="N5016">
        <v>0.12569521690767499</v>
      </c>
      <c r="O5016">
        <v>0.143583227445997</v>
      </c>
    </row>
    <row r="5017" spans="1:15">
      <c r="A5017" t="s">
        <v>5686</v>
      </c>
      <c r="B5017" t="s">
        <v>23511</v>
      </c>
      <c r="C5017" t="s">
        <v>5687</v>
      </c>
      <c r="D5017">
        <v>707</v>
      </c>
      <c r="E5017">
        <v>6152</v>
      </c>
      <c r="F5017">
        <v>933</v>
      </c>
      <c r="G5017">
        <v>7804</v>
      </c>
      <c r="H5017">
        <v>0.99279570154071695</v>
      </c>
      <c r="I5017">
        <v>1</v>
      </c>
      <c r="J5017">
        <v>0.85953329234717102</v>
      </c>
      <c r="K5017" t="s">
        <v>27351</v>
      </c>
      <c r="L5017">
        <v>707</v>
      </c>
      <c r="M5017" t="s">
        <v>5133</v>
      </c>
      <c r="N5017">
        <v>0.75777063236870301</v>
      </c>
      <c r="O5017">
        <v>0.114921976592978</v>
      </c>
    </row>
    <row r="5018" spans="1:15">
      <c r="A5018" t="s">
        <v>5686</v>
      </c>
      <c r="B5018" t="s">
        <v>23513</v>
      </c>
      <c r="C5018" t="s">
        <v>5687</v>
      </c>
      <c r="D5018">
        <v>73</v>
      </c>
      <c r="E5018">
        <v>535</v>
      </c>
      <c r="F5018">
        <v>952</v>
      </c>
      <c r="G5018">
        <v>8124</v>
      </c>
      <c r="H5018">
        <v>8.8199252751106794E-2</v>
      </c>
      <c r="I5018">
        <v>0.55711856760592604</v>
      </c>
      <c r="J5018">
        <v>0.52949226958006401</v>
      </c>
      <c r="K5018" t="s">
        <v>27352</v>
      </c>
      <c r="L5018">
        <v>73</v>
      </c>
      <c r="M5018" t="s">
        <v>5133</v>
      </c>
      <c r="N5018">
        <v>7.6680672268907596E-2</v>
      </c>
      <c r="O5018">
        <v>0.13644859813084101</v>
      </c>
    </row>
    <row r="5019" spans="1:15">
      <c r="A5019" t="s">
        <v>5688</v>
      </c>
      <c r="B5019" t="s">
        <v>23511</v>
      </c>
      <c r="C5019" t="s">
        <v>5689</v>
      </c>
      <c r="D5019">
        <v>62</v>
      </c>
      <c r="E5019">
        <v>6152</v>
      </c>
      <c r="F5019">
        <v>79</v>
      </c>
      <c r="G5019">
        <v>7804</v>
      </c>
      <c r="H5019">
        <v>0.59474169698218204</v>
      </c>
      <c r="I5019">
        <v>0.968912233598893</v>
      </c>
      <c r="J5019">
        <v>0.832812322140707</v>
      </c>
      <c r="K5019" t="s">
        <v>27353</v>
      </c>
      <c r="L5019">
        <v>62</v>
      </c>
      <c r="M5019" t="s">
        <v>5133</v>
      </c>
      <c r="N5019">
        <v>0.784810126582278</v>
      </c>
      <c r="O5019">
        <v>1.00780234070221E-2</v>
      </c>
    </row>
    <row r="5020" spans="1:15">
      <c r="A5020" t="s">
        <v>5688</v>
      </c>
      <c r="B5020" t="s">
        <v>23518</v>
      </c>
      <c r="C5020" t="s">
        <v>5689</v>
      </c>
      <c r="D5020">
        <v>5</v>
      </c>
      <c r="E5020">
        <v>787</v>
      </c>
      <c r="F5020">
        <v>61</v>
      </c>
      <c r="G5020">
        <v>7393</v>
      </c>
      <c r="H5020">
        <v>0.79235256528523001</v>
      </c>
      <c r="I5020">
        <v>1</v>
      </c>
      <c r="J5020">
        <v>0.966855260484069</v>
      </c>
      <c r="K5020" t="s">
        <v>27354</v>
      </c>
      <c r="L5020">
        <v>5</v>
      </c>
      <c r="M5020" t="s">
        <v>5133</v>
      </c>
      <c r="N5020">
        <v>8.1967213114754106E-2</v>
      </c>
      <c r="O5020">
        <v>6.35324015247776E-3</v>
      </c>
    </row>
    <row r="5021" spans="1:15">
      <c r="A5021" t="s">
        <v>5688</v>
      </c>
      <c r="B5021" t="s">
        <v>23513</v>
      </c>
      <c r="C5021" t="s">
        <v>5689</v>
      </c>
      <c r="D5021">
        <v>5</v>
      </c>
      <c r="E5021">
        <v>535</v>
      </c>
      <c r="F5021">
        <v>79</v>
      </c>
      <c r="G5021">
        <v>8124</v>
      </c>
      <c r="H5021">
        <v>0.602159499906185</v>
      </c>
      <c r="I5021">
        <v>0.99999999999997702</v>
      </c>
      <c r="J5021">
        <v>0.95041217501583097</v>
      </c>
      <c r="K5021" t="s">
        <v>27355</v>
      </c>
      <c r="L5021">
        <v>5</v>
      </c>
      <c r="M5021" t="s">
        <v>5133</v>
      </c>
      <c r="N5021">
        <v>6.3291139240506306E-2</v>
      </c>
      <c r="O5021">
        <v>9.3457943925233603E-3</v>
      </c>
    </row>
    <row r="5022" spans="1:15">
      <c r="A5022" t="s">
        <v>5690</v>
      </c>
      <c r="B5022" t="s">
        <v>23511</v>
      </c>
      <c r="C5022" t="s">
        <v>5691</v>
      </c>
      <c r="D5022">
        <v>1</v>
      </c>
      <c r="E5022">
        <v>6152</v>
      </c>
      <c r="F5022">
        <v>1</v>
      </c>
      <c r="G5022">
        <v>7804</v>
      </c>
      <c r="H5022">
        <v>0.788313685289595</v>
      </c>
      <c r="I5022">
        <v>0.968912233598893</v>
      </c>
      <c r="J5022">
        <v>0.832812322140707</v>
      </c>
      <c r="K5022" t="s">
        <v>27356</v>
      </c>
      <c r="L5022">
        <v>1</v>
      </c>
      <c r="M5022" t="s">
        <v>5133</v>
      </c>
      <c r="N5022">
        <v>1</v>
      </c>
      <c r="O5022">
        <v>1.6254876462938901E-4</v>
      </c>
    </row>
    <row r="5023" spans="1:15">
      <c r="A5023" t="s">
        <v>5692</v>
      </c>
      <c r="B5023" t="s">
        <v>23518</v>
      </c>
      <c r="C5023" t="s">
        <v>5693</v>
      </c>
      <c r="D5023">
        <v>7</v>
      </c>
      <c r="E5023">
        <v>787</v>
      </c>
      <c r="F5023">
        <v>43</v>
      </c>
      <c r="G5023">
        <v>7393</v>
      </c>
      <c r="H5023">
        <v>0.16751297612162</v>
      </c>
      <c r="I5023">
        <v>0.83265793484292305</v>
      </c>
      <c r="J5023">
        <v>0.80505970448668196</v>
      </c>
      <c r="K5023" t="s">
        <v>27357</v>
      </c>
      <c r="L5023">
        <v>7</v>
      </c>
      <c r="M5023" t="s">
        <v>5133</v>
      </c>
      <c r="N5023">
        <v>0.162790697674419</v>
      </c>
      <c r="O5023">
        <v>8.8945362134688708E-3</v>
      </c>
    </row>
    <row r="5024" spans="1:15">
      <c r="A5024" t="s">
        <v>5692</v>
      </c>
      <c r="B5024" t="s">
        <v>23511</v>
      </c>
      <c r="C5024" t="s">
        <v>5693</v>
      </c>
      <c r="D5024">
        <v>33</v>
      </c>
      <c r="E5024">
        <v>6152</v>
      </c>
      <c r="F5024">
        <v>47</v>
      </c>
      <c r="G5024">
        <v>7804</v>
      </c>
      <c r="H5024">
        <v>0.94362893776460099</v>
      </c>
      <c r="I5024">
        <v>1</v>
      </c>
      <c r="J5024">
        <v>0.85953329234717102</v>
      </c>
      <c r="K5024" t="s">
        <v>27358</v>
      </c>
      <c r="L5024">
        <v>33</v>
      </c>
      <c r="M5024" t="s">
        <v>5133</v>
      </c>
      <c r="N5024">
        <v>0.70212765957446799</v>
      </c>
      <c r="O5024">
        <v>5.36410923276983E-3</v>
      </c>
    </row>
    <row r="5025" spans="1:15">
      <c r="A5025" t="s">
        <v>5692</v>
      </c>
      <c r="B5025" t="s">
        <v>23513</v>
      </c>
      <c r="C5025" t="s">
        <v>5693</v>
      </c>
      <c r="D5025">
        <v>3</v>
      </c>
      <c r="E5025">
        <v>535</v>
      </c>
      <c r="F5025">
        <v>46</v>
      </c>
      <c r="G5025">
        <v>8124</v>
      </c>
      <c r="H5025">
        <v>0.591761522666716</v>
      </c>
      <c r="I5025">
        <v>0.99999999999997702</v>
      </c>
      <c r="J5025">
        <v>0.95041217501583097</v>
      </c>
      <c r="K5025" t="s">
        <v>27359</v>
      </c>
      <c r="L5025">
        <v>3</v>
      </c>
      <c r="M5025" t="s">
        <v>5133</v>
      </c>
      <c r="N5025">
        <v>6.5217391304347797E-2</v>
      </c>
      <c r="O5025">
        <v>5.60747663551402E-3</v>
      </c>
    </row>
    <row r="5026" spans="1:15">
      <c r="A5026" t="s">
        <v>5694</v>
      </c>
      <c r="B5026" t="s">
        <v>23513</v>
      </c>
      <c r="C5026" t="s">
        <v>5695</v>
      </c>
      <c r="D5026">
        <v>3</v>
      </c>
      <c r="E5026">
        <v>535</v>
      </c>
      <c r="F5026">
        <v>29</v>
      </c>
      <c r="G5026">
        <v>8124</v>
      </c>
      <c r="H5026">
        <v>0.297886578440409</v>
      </c>
      <c r="I5026">
        <v>0.94296666706918197</v>
      </c>
      <c r="J5026">
        <v>0.89620700101667194</v>
      </c>
      <c r="K5026" t="s">
        <v>27360</v>
      </c>
      <c r="L5026">
        <v>3</v>
      </c>
      <c r="M5026" t="s">
        <v>5133</v>
      </c>
      <c r="N5026">
        <v>0.10344827586206901</v>
      </c>
      <c r="O5026">
        <v>5.60747663551402E-3</v>
      </c>
    </row>
    <row r="5027" spans="1:15">
      <c r="A5027" t="s">
        <v>5694</v>
      </c>
      <c r="B5027" t="s">
        <v>23511</v>
      </c>
      <c r="C5027" t="s">
        <v>5695</v>
      </c>
      <c r="D5027">
        <v>22</v>
      </c>
      <c r="E5027">
        <v>6152</v>
      </c>
      <c r="F5027">
        <v>30</v>
      </c>
      <c r="G5027">
        <v>7804</v>
      </c>
      <c r="H5027">
        <v>0.83343154026770305</v>
      </c>
      <c r="I5027">
        <v>0.99012109496024303</v>
      </c>
      <c r="J5027">
        <v>0.85104204457356303</v>
      </c>
      <c r="K5027" t="s">
        <v>27361</v>
      </c>
      <c r="L5027">
        <v>22</v>
      </c>
      <c r="M5027" t="s">
        <v>5133</v>
      </c>
      <c r="N5027">
        <v>0.73333333333333295</v>
      </c>
      <c r="O5027">
        <v>3.57607282184655E-3</v>
      </c>
    </row>
    <row r="5028" spans="1:15">
      <c r="A5028" t="s">
        <v>5694</v>
      </c>
      <c r="B5028" t="s">
        <v>23518</v>
      </c>
      <c r="C5028" t="s">
        <v>5695</v>
      </c>
      <c r="D5028">
        <v>5</v>
      </c>
      <c r="E5028">
        <v>787</v>
      </c>
      <c r="F5028">
        <v>32</v>
      </c>
      <c r="G5028">
        <v>7393</v>
      </c>
      <c r="H5028">
        <v>0.25011042951783502</v>
      </c>
      <c r="I5028">
        <v>0.96532817541746396</v>
      </c>
      <c r="J5028">
        <v>0.93333262449586396</v>
      </c>
      <c r="K5028" t="s">
        <v>27362</v>
      </c>
      <c r="L5028">
        <v>5</v>
      </c>
      <c r="M5028" t="s">
        <v>5133</v>
      </c>
      <c r="N5028">
        <v>0.15625</v>
      </c>
      <c r="O5028">
        <v>6.35324015247776E-3</v>
      </c>
    </row>
    <row r="5029" spans="1:15">
      <c r="A5029" t="s">
        <v>5696</v>
      </c>
      <c r="B5029" t="s">
        <v>23513</v>
      </c>
      <c r="C5029" t="s">
        <v>5697</v>
      </c>
      <c r="D5029">
        <v>4</v>
      </c>
      <c r="E5029">
        <v>535</v>
      </c>
      <c r="F5029">
        <v>55</v>
      </c>
      <c r="G5029">
        <v>8124</v>
      </c>
      <c r="H5029">
        <v>0.49434235572697899</v>
      </c>
      <c r="I5029">
        <v>0.99999999999997702</v>
      </c>
      <c r="J5029">
        <v>0.95041217501583097</v>
      </c>
      <c r="K5029" t="s">
        <v>25914</v>
      </c>
      <c r="L5029">
        <v>4</v>
      </c>
      <c r="M5029" t="s">
        <v>5133</v>
      </c>
      <c r="N5029">
        <v>7.2727272727272696E-2</v>
      </c>
      <c r="O5029">
        <v>7.4766355140186902E-3</v>
      </c>
    </row>
    <row r="5030" spans="1:15">
      <c r="A5030" t="s">
        <v>5696</v>
      </c>
      <c r="B5030" t="s">
        <v>23518</v>
      </c>
      <c r="C5030" t="s">
        <v>5697</v>
      </c>
      <c r="D5030">
        <v>4</v>
      </c>
      <c r="E5030">
        <v>787</v>
      </c>
      <c r="F5030">
        <v>39</v>
      </c>
      <c r="G5030">
        <v>7393</v>
      </c>
      <c r="H5030">
        <v>0.60835117358643698</v>
      </c>
      <c r="I5030">
        <v>1</v>
      </c>
      <c r="J5030">
        <v>0.966855260484069</v>
      </c>
      <c r="K5030" t="s">
        <v>27363</v>
      </c>
      <c r="L5030">
        <v>4</v>
      </c>
      <c r="M5030" t="s">
        <v>5133</v>
      </c>
      <c r="N5030">
        <v>0.102564102564103</v>
      </c>
      <c r="O5030">
        <v>5.0825921219822103E-3</v>
      </c>
    </row>
    <row r="5031" spans="1:15">
      <c r="A5031" t="s">
        <v>5696</v>
      </c>
      <c r="B5031" t="s">
        <v>23511</v>
      </c>
      <c r="C5031" t="s">
        <v>5697</v>
      </c>
      <c r="D5031">
        <v>39</v>
      </c>
      <c r="E5031">
        <v>6152</v>
      </c>
      <c r="F5031">
        <v>47</v>
      </c>
      <c r="G5031">
        <v>7804</v>
      </c>
      <c r="H5031">
        <v>0.311114606560013</v>
      </c>
      <c r="I5031">
        <v>0.82159959806419702</v>
      </c>
      <c r="J5031">
        <v>0.70619220751523104</v>
      </c>
      <c r="K5031" t="s">
        <v>27364</v>
      </c>
      <c r="L5031">
        <v>39</v>
      </c>
      <c r="M5031" t="s">
        <v>5133</v>
      </c>
      <c r="N5031">
        <v>0.82978723404255295</v>
      </c>
      <c r="O5031">
        <v>6.3394018205461602E-3</v>
      </c>
    </row>
    <row r="5032" spans="1:15">
      <c r="A5032" t="s">
        <v>5698</v>
      </c>
      <c r="B5032" t="s">
        <v>23511</v>
      </c>
      <c r="C5032" t="s">
        <v>5699</v>
      </c>
      <c r="D5032">
        <v>12</v>
      </c>
      <c r="E5032">
        <v>6152</v>
      </c>
      <c r="F5032">
        <v>14</v>
      </c>
      <c r="G5032">
        <v>7804</v>
      </c>
      <c r="H5032">
        <v>0.40504102681163101</v>
      </c>
      <c r="I5032">
        <v>0.91525479399875698</v>
      </c>
      <c r="J5032">
        <v>0.78669196642228301</v>
      </c>
      <c r="K5032" t="s">
        <v>27365</v>
      </c>
      <c r="L5032">
        <v>12</v>
      </c>
      <c r="M5032" t="s">
        <v>5133</v>
      </c>
      <c r="N5032">
        <v>0.85714285714285698</v>
      </c>
      <c r="O5032">
        <v>1.95058517555267E-3</v>
      </c>
    </row>
    <row r="5033" spans="1:15">
      <c r="A5033" t="s">
        <v>5698</v>
      </c>
      <c r="B5033" t="s">
        <v>23518</v>
      </c>
      <c r="C5033" t="s">
        <v>5699</v>
      </c>
      <c r="D5033">
        <v>2</v>
      </c>
      <c r="E5033">
        <v>787</v>
      </c>
      <c r="F5033">
        <v>14</v>
      </c>
      <c r="G5033">
        <v>7393</v>
      </c>
      <c r="H5033">
        <v>0.44828683528909402</v>
      </c>
      <c r="I5033">
        <v>1</v>
      </c>
      <c r="J5033">
        <v>0.966855260484069</v>
      </c>
      <c r="K5033" t="s">
        <v>25906</v>
      </c>
      <c r="L5033">
        <v>2</v>
      </c>
      <c r="M5033" t="s">
        <v>5133</v>
      </c>
      <c r="N5033">
        <v>0.14285714285714299</v>
      </c>
      <c r="O5033">
        <v>2.5412960609911099E-3</v>
      </c>
    </row>
    <row r="5034" spans="1:15">
      <c r="A5034" t="s">
        <v>5700</v>
      </c>
      <c r="B5034" t="s">
        <v>23511</v>
      </c>
      <c r="C5034" t="s">
        <v>5701</v>
      </c>
      <c r="D5034">
        <v>16</v>
      </c>
      <c r="E5034">
        <v>6152</v>
      </c>
      <c r="F5034">
        <v>23</v>
      </c>
      <c r="G5034">
        <v>7804</v>
      </c>
      <c r="H5034">
        <v>0.90618082760680196</v>
      </c>
      <c r="I5034">
        <v>1</v>
      </c>
      <c r="J5034">
        <v>0.85953329234717102</v>
      </c>
      <c r="K5034" t="s">
        <v>27366</v>
      </c>
      <c r="L5034">
        <v>16</v>
      </c>
      <c r="M5034" t="s">
        <v>5133</v>
      </c>
      <c r="N5034">
        <v>0.69565217391304301</v>
      </c>
      <c r="O5034">
        <v>2.6007802340702198E-3</v>
      </c>
    </row>
    <row r="5035" spans="1:15">
      <c r="A5035" t="s">
        <v>5700</v>
      </c>
      <c r="B5035" t="s">
        <v>23518</v>
      </c>
      <c r="C5035" t="s">
        <v>5701</v>
      </c>
      <c r="D5035">
        <v>6</v>
      </c>
      <c r="E5035">
        <v>787</v>
      </c>
      <c r="F5035">
        <v>24</v>
      </c>
      <c r="G5035">
        <v>7393</v>
      </c>
      <c r="H5035">
        <v>3.6004108426943897E-2</v>
      </c>
      <c r="I5035">
        <v>0.48276898520161099</v>
      </c>
      <c r="J5035">
        <v>0.46676773294073298</v>
      </c>
      <c r="K5035" t="s">
        <v>27367</v>
      </c>
      <c r="L5035">
        <v>6</v>
      </c>
      <c r="M5035" t="s">
        <v>5133</v>
      </c>
      <c r="N5035">
        <v>0.25</v>
      </c>
      <c r="O5035">
        <v>7.6238881829733202E-3</v>
      </c>
    </row>
    <row r="5036" spans="1:15">
      <c r="A5036" t="s">
        <v>5700</v>
      </c>
      <c r="B5036" t="s">
        <v>23513</v>
      </c>
      <c r="C5036" t="s">
        <v>5701</v>
      </c>
      <c r="D5036">
        <v>2</v>
      </c>
      <c r="E5036">
        <v>535</v>
      </c>
      <c r="F5036">
        <v>23</v>
      </c>
      <c r="G5036">
        <v>8124</v>
      </c>
      <c r="H5036">
        <v>0.45311094658456502</v>
      </c>
      <c r="I5036">
        <v>0.99999999999997702</v>
      </c>
      <c r="J5036">
        <v>0.95041217501583097</v>
      </c>
      <c r="K5036" t="s">
        <v>27368</v>
      </c>
      <c r="L5036">
        <v>2</v>
      </c>
      <c r="M5036" t="s">
        <v>5133</v>
      </c>
      <c r="N5036">
        <v>8.6956521739130405E-2</v>
      </c>
      <c r="O5036">
        <v>3.7383177570093499E-3</v>
      </c>
    </row>
    <row r="5037" spans="1:15">
      <c r="A5037" t="s">
        <v>5702</v>
      </c>
      <c r="B5037" t="s">
        <v>23518</v>
      </c>
      <c r="C5037" t="s">
        <v>5703</v>
      </c>
      <c r="D5037">
        <v>3</v>
      </c>
      <c r="E5037">
        <v>787</v>
      </c>
      <c r="F5037">
        <v>11</v>
      </c>
      <c r="G5037">
        <v>7393</v>
      </c>
      <c r="H5037">
        <v>0.103649872042444</v>
      </c>
      <c r="I5037">
        <v>0.63266972740240601</v>
      </c>
      <c r="J5037">
        <v>0.61170005408803896</v>
      </c>
      <c r="K5037" t="s">
        <v>27369</v>
      </c>
      <c r="L5037">
        <v>3</v>
      </c>
      <c r="M5037" t="s">
        <v>5133</v>
      </c>
      <c r="N5037">
        <v>0.27272727272727298</v>
      </c>
      <c r="O5037">
        <v>3.8119440914866601E-3</v>
      </c>
    </row>
    <row r="5038" spans="1:15">
      <c r="A5038" t="s">
        <v>5702</v>
      </c>
      <c r="B5038" t="s">
        <v>23511</v>
      </c>
      <c r="C5038" t="s">
        <v>5703</v>
      </c>
      <c r="D5038">
        <v>8</v>
      </c>
      <c r="E5038">
        <v>6152</v>
      </c>
      <c r="F5038">
        <v>11</v>
      </c>
      <c r="G5038">
        <v>7804</v>
      </c>
      <c r="H5038">
        <v>0.812198093591744</v>
      </c>
      <c r="I5038">
        <v>0.97453872412074605</v>
      </c>
      <c r="J5038">
        <v>0.83764847806331599</v>
      </c>
      <c r="K5038" t="s">
        <v>27370</v>
      </c>
      <c r="L5038">
        <v>8</v>
      </c>
      <c r="M5038" t="s">
        <v>5133</v>
      </c>
      <c r="N5038">
        <v>0.72727272727272696</v>
      </c>
      <c r="O5038">
        <v>1.3003901170351099E-3</v>
      </c>
    </row>
    <row r="5039" spans="1:15">
      <c r="A5039" t="s">
        <v>5704</v>
      </c>
      <c r="B5039" t="s">
        <v>23511</v>
      </c>
      <c r="C5039" t="s">
        <v>5705</v>
      </c>
      <c r="D5039">
        <v>3</v>
      </c>
      <c r="E5039">
        <v>6152</v>
      </c>
      <c r="F5039">
        <v>6</v>
      </c>
      <c r="G5039">
        <v>7804</v>
      </c>
      <c r="H5039">
        <v>0.97922542091541498</v>
      </c>
      <c r="I5039">
        <v>1</v>
      </c>
      <c r="J5039">
        <v>0.85953329234717102</v>
      </c>
      <c r="K5039" t="s">
        <v>27371</v>
      </c>
      <c r="L5039">
        <v>3</v>
      </c>
      <c r="M5039" t="s">
        <v>5133</v>
      </c>
      <c r="N5039">
        <v>0.5</v>
      </c>
      <c r="O5039">
        <v>4.8764629388816603E-4</v>
      </c>
    </row>
    <row r="5040" spans="1:15">
      <c r="A5040" t="s">
        <v>5704</v>
      </c>
      <c r="B5040" t="s">
        <v>23513</v>
      </c>
      <c r="C5040" t="s">
        <v>5705</v>
      </c>
      <c r="D5040">
        <v>1</v>
      </c>
      <c r="E5040">
        <v>535</v>
      </c>
      <c r="F5040">
        <v>6</v>
      </c>
      <c r="G5040">
        <v>8124</v>
      </c>
      <c r="H5040">
        <v>0.33559747746230201</v>
      </c>
      <c r="I5040">
        <v>0.97804040131218795</v>
      </c>
      <c r="J5040">
        <v>0.92954150506449396</v>
      </c>
      <c r="K5040" t="s">
        <v>24934</v>
      </c>
      <c r="L5040">
        <v>1</v>
      </c>
      <c r="M5040" t="s">
        <v>5133</v>
      </c>
      <c r="N5040">
        <v>0.16666666666666699</v>
      </c>
      <c r="O5040">
        <v>1.8691588785046699E-3</v>
      </c>
    </row>
    <row r="5041" spans="1:15">
      <c r="A5041" t="s">
        <v>5704</v>
      </c>
      <c r="B5041" t="s">
        <v>23518</v>
      </c>
      <c r="C5041" t="s">
        <v>5705</v>
      </c>
      <c r="D5041">
        <v>3</v>
      </c>
      <c r="E5041">
        <v>787</v>
      </c>
      <c r="F5041">
        <v>7</v>
      </c>
      <c r="G5041">
        <v>7393</v>
      </c>
      <c r="H5041">
        <v>3.0290596186512898E-2</v>
      </c>
      <c r="I5041">
        <v>0.44363642296891398</v>
      </c>
      <c r="J5041">
        <v>0.42893220928983</v>
      </c>
      <c r="K5041" t="s">
        <v>27372</v>
      </c>
      <c r="L5041">
        <v>3</v>
      </c>
      <c r="M5041" t="s">
        <v>5133</v>
      </c>
      <c r="N5041">
        <v>0.42857142857142899</v>
      </c>
      <c r="O5041">
        <v>3.8119440914866601E-3</v>
      </c>
    </row>
    <row r="5042" spans="1:15">
      <c r="A5042" t="s">
        <v>5706</v>
      </c>
      <c r="B5042" t="s">
        <v>23511</v>
      </c>
      <c r="C5042" t="s">
        <v>5707</v>
      </c>
      <c r="D5042">
        <v>13</v>
      </c>
      <c r="E5042">
        <v>6152</v>
      </c>
      <c r="F5042">
        <v>16</v>
      </c>
      <c r="G5042">
        <v>7804</v>
      </c>
      <c r="H5042">
        <v>0.55141591982388505</v>
      </c>
      <c r="I5042">
        <v>0.968912233598893</v>
      </c>
      <c r="J5042">
        <v>0.832812322140707</v>
      </c>
      <c r="K5042" t="s">
        <v>27373</v>
      </c>
      <c r="L5042">
        <v>13</v>
      </c>
      <c r="M5042" t="s">
        <v>5133</v>
      </c>
      <c r="N5042">
        <v>0.8125</v>
      </c>
      <c r="O5042">
        <v>2.1131339401820499E-3</v>
      </c>
    </row>
    <row r="5043" spans="1:15">
      <c r="A5043" t="s">
        <v>5706</v>
      </c>
      <c r="B5043" t="s">
        <v>23518</v>
      </c>
      <c r="C5043" t="s">
        <v>5707</v>
      </c>
      <c r="D5043">
        <v>1</v>
      </c>
      <c r="E5043">
        <v>787</v>
      </c>
      <c r="F5043">
        <v>18</v>
      </c>
      <c r="G5043">
        <v>7393</v>
      </c>
      <c r="H5043">
        <v>0.86846268112120695</v>
      </c>
      <c r="I5043">
        <v>1</v>
      </c>
      <c r="J5043">
        <v>0.966855260484069</v>
      </c>
      <c r="K5043" t="s">
        <v>23735</v>
      </c>
      <c r="L5043">
        <v>1</v>
      </c>
      <c r="M5043" t="s">
        <v>5133</v>
      </c>
      <c r="N5043">
        <v>5.5555555555555601E-2</v>
      </c>
      <c r="O5043">
        <v>1.27064803049555E-3</v>
      </c>
    </row>
    <row r="5044" spans="1:15">
      <c r="A5044" t="s">
        <v>5706</v>
      </c>
      <c r="B5044" t="s">
        <v>23513</v>
      </c>
      <c r="C5044" t="s">
        <v>5707</v>
      </c>
      <c r="D5044">
        <v>2</v>
      </c>
      <c r="E5044">
        <v>535</v>
      </c>
      <c r="F5044">
        <v>16</v>
      </c>
      <c r="G5044">
        <v>8124</v>
      </c>
      <c r="H5044">
        <v>0.28451896063335702</v>
      </c>
      <c r="I5044">
        <v>0.92669970177713501</v>
      </c>
      <c r="J5044">
        <v>0.88074667915254901</v>
      </c>
      <c r="K5044" t="s">
        <v>27368</v>
      </c>
      <c r="L5044">
        <v>2</v>
      </c>
      <c r="M5044" t="s">
        <v>5133</v>
      </c>
      <c r="N5044">
        <v>0.125</v>
      </c>
      <c r="O5044">
        <v>3.7383177570093499E-3</v>
      </c>
    </row>
    <row r="5045" spans="1:15">
      <c r="A5045" t="s">
        <v>5708</v>
      </c>
      <c r="B5045" t="s">
        <v>23511</v>
      </c>
      <c r="C5045" t="s">
        <v>5709</v>
      </c>
      <c r="D5045">
        <v>6</v>
      </c>
      <c r="E5045">
        <v>6152</v>
      </c>
      <c r="F5045">
        <v>8</v>
      </c>
      <c r="G5045">
        <v>7804</v>
      </c>
      <c r="H5045">
        <v>0.77072248517942499</v>
      </c>
      <c r="I5045">
        <v>0.968912233598893</v>
      </c>
      <c r="J5045">
        <v>0.832812322140707</v>
      </c>
      <c r="K5045" t="s">
        <v>27374</v>
      </c>
      <c r="L5045">
        <v>6</v>
      </c>
      <c r="M5045" t="s">
        <v>5133</v>
      </c>
      <c r="N5045">
        <v>0.75</v>
      </c>
      <c r="O5045">
        <v>9.7529258777633303E-4</v>
      </c>
    </row>
    <row r="5046" spans="1:15">
      <c r="A5046" t="s">
        <v>5708</v>
      </c>
      <c r="B5046" t="s">
        <v>23518</v>
      </c>
      <c r="C5046" t="s">
        <v>5709</v>
      </c>
      <c r="D5046">
        <v>1</v>
      </c>
      <c r="E5046">
        <v>787</v>
      </c>
      <c r="F5046">
        <v>8</v>
      </c>
      <c r="G5046">
        <v>7393</v>
      </c>
      <c r="H5046">
        <v>0.59379355565791103</v>
      </c>
      <c r="I5046">
        <v>1</v>
      </c>
      <c r="J5046">
        <v>0.966855260484069</v>
      </c>
      <c r="K5046" t="s">
        <v>23735</v>
      </c>
      <c r="L5046">
        <v>1</v>
      </c>
      <c r="M5046" t="s">
        <v>5133</v>
      </c>
      <c r="N5046">
        <v>0.125</v>
      </c>
      <c r="O5046">
        <v>1.27064803049555E-3</v>
      </c>
    </row>
    <row r="5047" spans="1:15">
      <c r="A5047" t="s">
        <v>5708</v>
      </c>
      <c r="B5047" t="s">
        <v>23513</v>
      </c>
      <c r="C5047" t="s">
        <v>5709</v>
      </c>
      <c r="D5047">
        <v>1</v>
      </c>
      <c r="E5047">
        <v>535</v>
      </c>
      <c r="F5047">
        <v>8</v>
      </c>
      <c r="G5047">
        <v>8124</v>
      </c>
      <c r="H5047">
        <v>0.42028903387437799</v>
      </c>
      <c r="I5047">
        <v>0.99999999999997702</v>
      </c>
      <c r="J5047">
        <v>0.95041217501583097</v>
      </c>
      <c r="K5047" t="s">
        <v>24934</v>
      </c>
      <c r="L5047">
        <v>1</v>
      </c>
      <c r="M5047" t="s">
        <v>5133</v>
      </c>
      <c r="N5047">
        <v>0.125</v>
      </c>
      <c r="O5047">
        <v>1.8691588785046699E-3</v>
      </c>
    </row>
    <row r="5048" spans="1:15">
      <c r="A5048" t="s">
        <v>5710</v>
      </c>
      <c r="B5048" t="s">
        <v>23511</v>
      </c>
      <c r="C5048" t="s">
        <v>5711</v>
      </c>
      <c r="D5048">
        <v>3</v>
      </c>
      <c r="E5048">
        <v>6152</v>
      </c>
      <c r="F5048">
        <v>3</v>
      </c>
      <c r="G5048">
        <v>7804</v>
      </c>
      <c r="H5048">
        <v>0.489837867770546</v>
      </c>
      <c r="I5048">
        <v>0.96083957126938102</v>
      </c>
      <c r="J5048">
        <v>0.82587360011061495</v>
      </c>
      <c r="K5048" t="s">
        <v>25546</v>
      </c>
      <c r="L5048">
        <v>3</v>
      </c>
      <c r="M5048" t="s">
        <v>5133</v>
      </c>
      <c r="N5048">
        <v>1</v>
      </c>
      <c r="O5048">
        <v>4.8764629388816603E-4</v>
      </c>
    </row>
    <row r="5049" spans="1:15">
      <c r="A5049" t="s">
        <v>5712</v>
      </c>
      <c r="B5049" t="s">
        <v>23513</v>
      </c>
      <c r="C5049" t="s">
        <v>5713</v>
      </c>
      <c r="D5049">
        <v>4</v>
      </c>
      <c r="E5049">
        <v>535</v>
      </c>
      <c r="F5049">
        <v>30</v>
      </c>
      <c r="G5049">
        <v>8124</v>
      </c>
      <c r="H5049">
        <v>0.13175631539475099</v>
      </c>
      <c r="I5049">
        <v>0.66519307650634396</v>
      </c>
      <c r="J5049">
        <v>0.63220759864788101</v>
      </c>
      <c r="K5049" t="s">
        <v>27375</v>
      </c>
      <c r="L5049">
        <v>4</v>
      </c>
      <c r="M5049" t="s">
        <v>5133</v>
      </c>
      <c r="N5049">
        <v>0.133333333333333</v>
      </c>
      <c r="O5049">
        <v>7.4766355140186902E-3</v>
      </c>
    </row>
    <row r="5050" spans="1:15">
      <c r="A5050" t="s">
        <v>5712</v>
      </c>
      <c r="B5050" t="s">
        <v>23511</v>
      </c>
      <c r="C5050" t="s">
        <v>5713</v>
      </c>
      <c r="D5050">
        <v>16</v>
      </c>
      <c r="E5050">
        <v>6152</v>
      </c>
      <c r="F5050">
        <v>22</v>
      </c>
      <c r="G5050">
        <v>7804</v>
      </c>
      <c r="H5050">
        <v>0.83391088916154099</v>
      </c>
      <c r="I5050">
        <v>0.990451526576834</v>
      </c>
      <c r="J5050">
        <v>0.85132606154886703</v>
      </c>
      <c r="K5050" t="s">
        <v>27376</v>
      </c>
      <c r="L5050">
        <v>16</v>
      </c>
      <c r="M5050" t="s">
        <v>5133</v>
      </c>
      <c r="N5050">
        <v>0.72727272727272696</v>
      </c>
      <c r="O5050">
        <v>2.6007802340702198E-3</v>
      </c>
    </row>
    <row r="5051" spans="1:15">
      <c r="A5051" t="s">
        <v>5712</v>
      </c>
      <c r="B5051" t="s">
        <v>23518</v>
      </c>
      <c r="C5051" t="s">
        <v>5713</v>
      </c>
      <c r="D5051">
        <v>3</v>
      </c>
      <c r="E5051">
        <v>787</v>
      </c>
      <c r="F5051">
        <v>21</v>
      </c>
      <c r="G5051">
        <v>7393</v>
      </c>
      <c r="H5051">
        <v>0.39022520469363298</v>
      </c>
      <c r="I5051">
        <v>1</v>
      </c>
      <c r="J5051">
        <v>0.966855260484069</v>
      </c>
      <c r="K5051" t="s">
        <v>25925</v>
      </c>
      <c r="L5051">
        <v>3</v>
      </c>
      <c r="M5051" t="s">
        <v>5133</v>
      </c>
      <c r="N5051">
        <v>0.14285714285714299</v>
      </c>
      <c r="O5051">
        <v>3.8119440914866601E-3</v>
      </c>
    </row>
    <row r="5052" spans="1:15">
      <c r="A5052" t="s">
        <v>5714</v>
      </c>
      <c r="B5052" t="s">
        <v>23511</v>
      </c>
      <c r="C5052" t="s">
        <v>5715</v>
      </c>
      <c r="D5052">
        <v>4</v>
      </c>
      <c r="E5052">
        <v>6152</v>
      </c>
      <c r="F5052">
        <v>7</v>
      </c>
      <c r="G5052">
        <v>7804</v>
      </c>
      <c r="H5052">
        <v>0.95957928989840302</v>
      </c>
      <c r="I5052">
        <v>1</v>
      </c>
      <c r="J5052">
        <v>0.85953329234717102</v>
      </c>
      <c r="K5052" t="s">
        <v>27377</v>
      </c>
      <c r="L5052">
        <v>4</v>
      </c>
      <c r="M5052" t="s">
        <v>5133</v>
      </c>
      <c r="N5052">
        <v>0.57142857142857095</v>
      </c>
      <c r="O5052">
        <v>6.5019505851755496E-4</v>
      </c>
    </row>
    <row r="5053" spans="1:15">
      <c r="A5053" t="s">
        <v>5714</v>
      </c>
      <c r="B5053" t="s">
        <v>23513</v>
      </c>
      <c r="C5053" t="s">
        <v>5715</v>
      </c>
      <c r="D5053">
        <v>1</v>
      </c>
      <c r="E5053">
        <v>535</v>
      </c>
      <c r="F5053">
        <v>6</v>
      </c>
      <c r="G5053">
        <v>8124</v>
      </c>
      <c r="H5053">
        <v>0.33559747746230201</v>
      </c>
      <c r="I5053">
        <v>0.97804040131218795</v>
      </c>
      <c r="J5053">
        <v>0.92954150506449396</v>
      </c>
      <c r="K5053" t="s">
        <v>24600</v>
      </c>
      <c r="L5053">
        <v>1</v>
      </c>
      <c r="M5053" t="s">
        <v>5133</v>
      </c>
      <c r="N5053">
        <v>0.16666666666666699</v>
      </c>
      <c r="O5053">
        <v>1.8691588785046699E-3</v>
      </c>
    </row>
    <row r="5054" spans="1:15">
      <c r="A5054" t="s">
        <v>5714</v>
      </c>
      <c r="B5054" t="s">
        <v>23518</v>
      </c>
      <c r="C5054" t="s">
        <v>5715</v>
      </c>
      <c r="D5054">
        <v>2</v>
      </c>
      <c r="E5054">
        <v>787</v>
      </c>
      <c r="F5054">
        <v>8</v>
      </c>
      <c r="G5054">
        <v>7393</v>
      </c>
      <c r="H5054">
        <v>0.20623850586585399</v>
      </c>
      <c r="I5054">
        <v>0.83876007220319604</v>
      </c>
      <c r="J5054">
        <v>0.81095958809365798</v>
      </c>
      <c r="K5054" t="s">
        <v>25927</v>
      </c>
      <c r="L5054">
        <v>2</v>
      </c>
      <c r="M5054" t="s">
        <v>5133</v>
      </c>
      <c r="N5054">
        <v>0.25</v>
      </c>
      <c r="O5054">
        <v>2.5412960609911099E-3</v>
      </c>
    </row>
    <row r="5055" spans="1:15">
      <c r="A5055" t="s">
        <v>5716</v>
      </c>
      <c r="B5055" t="s">
        <v>23518</v>
      </c>
      <c r="C5055" t="s">
        <v>5717</v>
      </c>
      <c r="D5055">
        <v>2</v>
      </c>
      <c r="E5055">
        <v>787</v>
      </c>
      <c r="F5055">
        <v>9</v>
      </c>
      <c r="G5055">
        <v>7393</v>
      </c>
      <c r="H5055">
        <v>0.247486748132145</v>
      </c>
      <c r="I5055">
        <v>0.96239188514146901</v>
      </c>
      <c r="J5055">
        <v>0.93049365679620899</v>
      </c>
      <c r="K5055" t="s">
        <v>24762</v>
      </c>
      <c r="L5055">
        <v>2</v>
      </c>
      <c r="M5055" t="s">
        <v>5133</v>
      </c>
      <c r="N5055">
        <v>0.22222222222222199</v>
      </c>
      <c r="O5055">
        <v>2.5412960609911099E-3</v>
      </c>
    </row>
    <row r="5056" spans="1:15">
      <c r="A5056" t="s">
        <v>5716</v>
      </c>
      <c r="B5056" t="s">
        <v>23511</v>
      </c>
      <c r="C5056" t="s">
        <v>5717</v>
      </c>
      <c r="D5056">
        <v>6</v>
      </c>
      <c r="E5056">
        <v>6152</v>
      </c>
      <c r="F5056">
        <v>8</v>
      </c>
      <c r="G5056">
        <v>7804</v>
      </c>
      <c r="H5056">
        <v>0.77072248517942499</v>
      </c>
      <c r="I5056">
        <v>0.968912233598893</v>
      </c>
      <c r="J5056">
        <v>0.832812322140707</v>
      </c>
      <c r="K5056" t="s">
        <v>27378</v>
      </c>
      <c r="L5056">
        <v>6</v>
      </c>
      <c r="M5056" t="s">
        <v>5133</v>
      </c>
      <c r="N5056">
        <v>0.75</v>
      </c>
      <c r="O5056">
        <v>9.7529258777633303E-4</v>
      </c>
    </row>
    <row r="5057" spans="1:15">
      <c r="A5057" t="s">
        <v>5718</v>
      </c>
      <c r="B5057" t="s">
        <v>23511</v>
      </c>
      <c r="C5057" t="s">
        <v>5719</v>
      </c>
      <c r="D5057">
        <v>1</v>
      </c>
      <c r="E5057">
        <v>6152</v>
      </c>
      <c r="F5057">
        <v>1</v>
      </c>
      <c r="G5057">
        <v>7804</v>
      </c>
      <c r="H5057">
        <v>0.788313685289595</v>
      </c>
      <c r="I5057">
        <v>0.968912233598893</v>
      </c>
      <c r="J5057">
        <v>0.832812322140707</v>
      </c>
      <c r="K5057" t="s">
        <v>24607</v>
      </c>
      <c r="L5057">
        <v>1</v>
      </c>
      <c r="M5057" t="s">
        <v>5133</v>
      </c>
      <c r="N5057">
        <v>1</v>
      </c>
      <c r="O5057">
        <v>1.6254876462938901E-4</v>
      </c>
    </row>
    <row r="5058" spans="1:15">
      <c r="A5058" t="s">
        <v>5720</v>
      </c>
      <c r="B5058" t="s">
        <v>23511</v>
      </c>
      <c r="C5058" t="s">
        <v>5721</v>
      </c>
      <c r="D5058">
        <v>1</v>
      </c>
      <c r="E5058">
        <v>6152</v>
      </c>
      <c r="F5058">
        <v>1</v>
      </c>
      <c r="G5058">
        <v>7804</v>
      </c>
      <c r="H5058">
        <v>0.788313685289595</v>
      </c>
      <c r="I5058">
        <v>0.968912233598893</v>
      </c>
      <c r="J5058">
        <v>0.832812322140707</v>
      </c>
      <c r="K5058" t="s">
        <v>25921</v>
      </c>
      <c r="L5058">
        <v>1</v>
      </c>
      <c r="M5058" t="s">
        <v>5133</v>
      </c>
      <c r="N5058">
        <v>1</v>
      </c>
      <c r="O5058">
        <v>1.6254876462938901E-4</v>
      </c>
    </row>
    <row r="5059" spans="1:15">
      <c r="A5059" t="s">
        <v>5722</v>
      </c>
      <c r="B5059" t="s">
        <v>23511</v>
      </c>
      <c r="C5059" t="s">
        <v>5723</v>
      </c>
      <c r="D5059">
        <v>13</v>
      </c>
      <c r="E5059">
        <v>6152</v>
      </c>
      <c r="F5059">
        <v>19</v>
      </c>
      <c r="G5059">
        <v>7804</v>
      </c>
      <c r="H5059">
        <v>0.91291941085532502</v>
      </c>
      <c r="I5059">
        <v>1</v>
      </c>
      <c r="J5059">
        <v>0.85953329234717102</v>
      </c>
      <c r="K5059" t="s">
        <v>27379</v>
      </c>
      <c r="L5059">
        <v>13</v>
      </c>
      <c r="M5059" t="s">
        <v>5133</v>
      </c>
      <c r="N5059">
        <v>0.68421052631578905</v>
      </c>
      <c r="O5059">
        <v>2.1131339401820499E-3</v>
      </c>
    </row>
    <row r="5060" spans="1:15">
      <c r="A5060" t="s">
        <v>5722</v>
      </c>
      <c r="B5060" t="s">
        <v>23513</v>
      </c>
      <c r="C5060" t="s">
        <v>5723</v>
      </c>
      <c r="D5060">
        <v>4</v>
      </c>
      <c r="E5060">
        <v>535</v>
      </c>
      <c r="F5060">
        <v>19</v>
      </c>
      <c r="G5060">
        <v>8124</v>
      </c>
      <c r="H5060">
        <v>3.2655658400840101E-2</v>
      </c>
      <c r="I5060">
        <v>0.399766909626803</v>
      </c>
      <c r="J5060">
        <v>0.37994333807777603</v>
      </c>
      <c r="K5060" t="s">
        <v>25914</v>
      </c>
      <c r="L5060">
        <v>4</v>
      </c>
      <c r="M5060" t="s">
        <v>5133</v>
      </c>
      <c r="N5060">
        <v>0.21052631578947401</v>
      </c>
      <c r="O5060">
        <v>7.4766355140186902E-3</v>
      </c>
    </row>
    <row r="5061" spans="1:15">
      <c r="A5061" t="s">
        <v>5722</v>
      </c>
      <c r="B5061" t="s">
        <v>23518</v>
      </c>
      <c r="C5061" t="s">
        <v>5723</v>
      </c>
      <c r="D5061">
        <v>2</v>
      </c>
      <c r="E5061">
        <v>787</v>
      </c>
      <c r="F5061">
        <v>22</v>
      </c>
      <c r="G5061">
        <v>7393</v>
      </c>
      <c r="H5061">
        <v>0.696053619096073</v>
      </c>
      <c r="I5061">
        <v>1</v>
      </c>
      <c r="J5061">
        <v>0.966855260484069</v>
      </c>
      <c r="K5061" t="s">
        <v>27380</v>
      </c>
      <c r="L5061">
        <v>2</v>
      </c>
      <c r="M5061" t="s">
        <v>5133</v>
      </c>
      <c r="N5061">
        <v>9.0909090909090898E-2</v>
      </c>
      <c r="O5061">
        <v>2.5412960609911099E-3</v>
      </c>
    </row>
    <row r="5062" spans="1:15">
      <c r="A5062" t="s">
        <v>5724</v>
      </c>
      <c r="B5062" t="s">
        <v>23511</v>
      </c>
      <c r="C5062" t="s">
        <v>5725</v>
      </c>
      <c r="D5062">
        <v>1</v>
      </c>
      <c r="E5062">
        <v>6152</v>
      </c>
      <c r="F5062">
        <v>1</v>
      </c>
      <c r="G5062">
        <v>7804</v>
      </c>
      <c r="H5062">
        <v>0.788313685289595</v>
      </c>
      <c r="I5062">
        <v>0.968912233598893</v>
      </c>
      <c r="J5062">
        <v>0.832812322140707</v>
      </c>
      <c r="K5062" t="s">
        <v>25922</v>
      </c>
      <c r="L5062">
        <v>1</v>
      </c>
      <c r="M5062" t="s">
        <v>5133</v>
      </c>
      <c r="N5062">
        <v>1</v>
      </c>
      <c r="O5062">
        <v>1.6254876462938901E-4</v>
      </c>
    </row>
    <row r="5063" spans="1:15">
      <c r="A5063" t="s">
        <v>5726</v>
      </c>
      <c r="B5063" t="s">
        <v>23518</v>
      </c>
      <c r="C5063" t="s">
        <v>5727</v>
      </c>
      <c r="D5063">
        <v>2</v>
      </c>
      <c r="E5063">
        <v>787</v>
      </c>
      <c r="F5063">
        <v>8</v>
      </c>
      <c r="G5063">
        <v>7393</v>
      </c>
      <c r="H5063">
        <v>0.20623850586585399</v>
      </c>
      <c r="I5063">
        <v>0.83876007220319604</v>
      </c>
      <c r="J5063">
        <v>0.81095958809365798</v>
      </c>
      <c r="K5063" t="s">
        <v>23587</v>
      </c>
      <c r="L5063">
        <v>2</v>
      </c>
      <c r="M5063" t="s">
        <v>5133</v>
      </c>
      <c r="N5063">
        <v>0.25</v>
      </c>
      <c r="O5063">
        <v>2.5412960609911099E-3</v>
      </c>
    </row>
    <row r="5064" spans="1:15">
      <c r="A5064" t="s">
        <v>5726</v>
      </c>
      <c r="B5064" t="s">
        <v>23511</v>
      </c>
      <c r="C5064" t="s">
        <v>5727</v>
      </c>
      <c r="D5064">
        <v>5</v>
      </c>
      <c r="E5064">
        <v>6152</v>
      </c>
      <c r="F5064">
        <v>7</v>
      </c>
      <c r="G5064">
        <v>7804</v>
      </c>
      <c r="H5064">
        <v>0.83137607319657303</v>
      </c>
      <c r="I5064">
        <v>0.98923101772060196</v>
      </c>
      <c r="J5064">
        <v>0.85027699355333197</v>
      </c>
      <c r="K5064" t="s">
        <v>23588</v>
      </c>
      <c r="L5064">
        <v>5</v>
      </c>
      <c r="M5064" t="s">
        <v>5133</v>
      </c>
      <c r="N5064">
        <v>0.71428571428571397</v>
      </c>
      <c r="O5064">
        <v>8.1274382314694405E-4</v>
      </c>
    </row>
    <row r="5065" spans="1:15">
      <c r="A5065" t="s">
        <v>5728</v>
      </c>
      <c r="B5065" t="s">
        <v>23511</v>
      </c>
      <c r="C5065" t="s">
        <v>5729</v>
      </c>
      <c r="D5065">
        <v>3</v>
      </c>
      <c r="E5065">
        <v>6152</v>
      </c>
      <c r="F5065">
        <v>3</v>
      </c>
      <c r="G5065">
        <v>7804</v>
      </c>
      <c r="H5065">
        <v>0.489837867770546</v>
      </c>
      <c r="I5065">
        <v>0.96083957126938102</v>
      </c>
      <c r="J5065">
        <v>0.82587360011061495</v>
      </c>
      <c r="K5065" t="s">
        <v>24563</v>
      </c>
      <c r="L5065">
        <v>3</v>
      </c>
      <c r="M5065" t="s">
        <v>5133</v>
      </c>
      <c r="N5065">
        <v>1</v>
      </c>
      <c r="O5065">
        <v>4.8764629388816603E-4</v>
      </c>
    </row>
    <row r="5066" spans="1:15">
      <c r="A5066" t="s">
        <v>5730</v>
      </c>
      <c r="B5066" t="s">
        <v>23511</v>
      </c>
      <c r="C5066" t="s">
        <v>5731</v>
      </c>
      <c r="D5066">
        <v>1</v>
      </c>
      <c r="E5066">
        <v>6152</v>
      </c>
      <c r="F5066">
        <v>1</v>
      </c>
      <c r="G5066">
        <v>7804</v>
      </c>
      <c r="H5066">
        <v>0.788313685289595</v>
      </c>
      <c r="I5066">
        <v>0.968912233598893</v>
      </c>
      <c r="J5066">
        <v>0.832812322140707</v>
      </c>
      <c r="K5066" t="s">
        <v>24607</v>
      </c>
      <c r="L5066">
        <v>1</v>
      </c>
      <c r="M5066" t="s">
        <v>5133</v>
      </c>
      <c r="N5066">
        <v>1</v>
      </c>
      <c r="O5066">
        <v>1.6254876462938901E-4</v>
      </c>
    </row>
    <row r="5067" spans="1:15">
      <c r="A5067" t="s">
        <v>5732</v>
      </c>
      <c r="B5067" t="s">
        <v>23511</v>
      </c>
      <c r="C5067" t="s">
        <v>5733</v>
      </c>
      <c r="D5067">
        <v>1</v>
      </c>
      <c r="E5067">
        <v>6152</v>
      </c>
      <c r="F5067">
        <v>1</v>
      </c>
      <c r="G5067">
        <v>7804</v>
      </c>
      <c r="H5067">
        <v>0.788313685289595</v>
      </c>
      <c r="I5067">
        <v>0.968912233598893</v>
      </c>
      <c r="J5067">
        <v>0.832812322140707</v>
      </c>
      <c r="K5067" t="s">
        <v>24607</v>
      </c>
      <c r="L5067">
        <v>1</v>
      </c>
      <c r="M5067" t="s">
        <v>5133</v>
      </c>
      <c r="N5067">
        <v>1</v>
      </c>
      <c r="O5067">
        <v>1.6254876462938901E-4</v>
      </c>
    </row>
    <row r="5068" spans="1:15">
      <c r="A5068" t="s">
        <v>5734</v>
      </c>
      <c r="B5068" t="s">
        <v>23518</v>
      </c>
      <c r="C5068" t="s">
        <v>5735</v>
      </c>
      <c r="D5068">
        <v>14</v>
      </c>
      <c r="E5068">
        <v>787</v>
      </c>
      <c r="F5068">
        <v>133</v>
      </c>
      <c r="G5068">
        <v>7393</v>
      </c>
      <c r="H5068">
        <v>0.56016608307864502</v>
      </c>
      <c r="I5068">
        <v>1</v>
      </c>
      <c r="J5068">
        <v>0.966855260484069</v>
      </c>
      <c r="K5068" t="s">
        <v>25863</v>
      </c>
      <c r="L5068">
        <v>14</v>
      </c>
      <c r="M5068" t="s">
        <v>5133</v>
      </c>
      <c r="N5068">
        <v>0.105263157894737</v>
      </c>
      <c r="O5068">
        <v>1.77890724269377E-2</v>
      </c>
    </row>
    <row r="5069" spans="1:15">
      <c r="A5069" t="s">
        <v>5734</v>
      </c>
      <c r="B5069" t="s">
        <v>23511</v>
      </c>
      <c r="C5069" t="s">
        <v>5735</v>
      </c>
      <c r="D5069">
        <v>111</v>
      </c>
      <c r="E5069">
        <v>6152</v>
      </c>
      <c r="F5069">
        <v>140</v>
      </c>
      <c r="G5069">
        <v>7804</v>
      </c>
      <c r="H5069">
        <v>0.49642614551678699</v>
      </c>
      <c r="I5069">
        <v>0.968912233598893</v>
      </c>
      <c r="J5069">
        <v>0.832812322140707</v>
      </c>
      <c r="K5069" t="s">
        <v>27381</v>
      </c>
      <c r="L5069">
        <v>111</v>
      </c>
      <c r="M5069" t="s">
        <v>5133</v>
      </c>
      <c r="N5069">
        <v>0.79285714285714304</v>
      </c>
      <c r="O5069">
        <v>1.8042912873862199E-2</v>
      </c>
    </row>
    <row r="5070" spans="1:15">
      <c r="A5070" t="s">
        <v>5734</v>
      </c>
      <c r="B5070" t="s">
        <v>23513</v>
      </c>
      <c r="C5070" t="s">
        <v>5735</v>
      </c>
      <c r="D5070">
        <v>8</v>
      </c>
      <c r="E5070">
        <v>535</v>
      </c>
      <c r="F5070">
        <v>145</v>
      </c>
      <c r="G5070">
        <v>8124</v>
      </c>
      <c r="H5070">
        <v>0.74759996267364903</v>
      </c>
      <c r="I5070">
        <v>0.99999999999997702</v>
      </c>
      <c r="J5070">
        <v>0.95041217501583097</v>
      </c>
      <c r="K5070" t="s">
        <v>27382</v>
      </c>
      <c r="L5070">
        <v>8</v>
      </c>
      <c r="M5070" t="s">
        <v>5133</v>
      </c>
      <c r="N5070">
        <v>5.5172413793103399E-2</v>
      </c>
      <c r="O5070">
        <v>1.4953271028037399E-2</v>
      </c>
    </row>
    <row r="5071" spans="1:15">
      <c r="A5071" t="s">
        <v>5736</v>
      </c>
      <c r="B5071" t="s">
        <v>23511</v>
      </c>
      <c r="C5071" t="s">
        <v>5737</v>
      </c>
      <c r="D5071">
        <v>97</v>
      </c>
      <c r="E5071">
        <v>6152</v>
      </c>
      <c r="F5071">
        <v>124</v>
      </c>
      <c r="G5071">
        <v>7804</v>
      </c>
      <c r="H5071">
        <v>0.61641507838711096</v>
      </c>
      <c r="I5071">
        <v>0.968912233598893</v>
      </c>
      <c r="J5071">
        <v>0.832812322140707</v>
      </c>
      <c r="K5071" t="s">
        <v>27383</v>
      </c>
      <c r="L5071">
        <v>97</v>
      </c>
      <c r="M5071" t="s">
        <v>5133</v>
      </c>
      <c r="N5071">
        <v>0.782258064516129</v>
      </c>
      <c r="O5071">
        <v>1.5767230169050701E-2</v>
      </c>
    </row>
    <row r="5072" spans="1:15">
      <c r="A5072" t="s">
        <v>5736</v>
      </c>
      <c r="B5072" t="s">
        <v>23518</v>
      </c>
      <c r="C5072" t="s">
        <v>5737</v>
      </c>
      <c r="D5072">
        <v>14</v>
      </c>
      <c r="E5072">
        <v>787</v>
      </c>
      <c r="F5072">
        <v>118</v>
      </c>
      <c r="G5072">
        <v>7393</v>
      </c>
      <c r="H5072">
        <v>0.37545162628492401</v>
      </c>
      <c r="I5072">
        <v>1</v>
      </c>
      <c r="J5072">
        <v>0.966855260484069</v>
      </c>
      <c r="K5072" t="s">
        <v>25863</v>
      </c>
      <c r="L5072">
        <v>14</v>
      </c>
      <c r="M5072" t="s">
        <v>5133</v>
      </c>
      <c r="N5072">
        <v>0.11864406779661001</v>
      </c>
      <c r="O5072">
        <v>1.77890724269377E-2</v>
      </c>
    </row>
    <row r="5073" spans="1:15">
      <c r="A5073" t="s">
        <v>5736</v>
      </c>
      <c r="B5073" t="s">
        <v>23513</v>
      </c>
      <c r="C5073" t="s">
        <v>5737</v>
      </c>
      <c r="D5073">
        <v>6</v>
      </c>
      <c r="E5073">
        <v>535</v>
      </c>
      <c r="F5073">
        <v>129</v>
      </c>
      <c r="G5073">
        <v>8124</v>
      </c>
      <c r="H5073">
        <v>0.86096686163202496</v>
      </c>
      <c r="I5073">
        <v>0.99999999999997702</v>
      </c>
      <c r="J5073">
        <v>0.95041217501583097</v>
      </c>
      <c r="K5073" t="s">
        <v>27384</v>
      </c>
      <c r="L5073">
        <v>6</v>
      </c>
      <c r="M5073" t="s">
        <v>5133</v>
      </c>
      <c r="N5073">
        <v>4.6511627906976702E-2</v>
      </c>
      <c r="O5073">
        <v>1.1214953271028E-2</v>
      </c>
    </row>
    <row r="5074" spans="1:15">
      <c r="A5074" t="s">
        <v>5738</v>
      </c>
      <c r="B5074" t="s">
        <v>23518</v>
      </c>
      <c r="C5074" t="s">
        <v>5739</v>
      </c>
      <c r="D5074">
        <v>2</v>
      </c>
      <c r="E5074">
        <v>787</v>
      </c>
      <c r="F5074">
        <v>2</v>
      </c>
      <c r="G5074">
        <v>7393</v>
      </c>
      <c r="H5074">
        <v>1.1319170819711901E-2</v>
      </c>
      <c r="I5074">
        <v>0.24323860088996599</v>
      </c>
      <c r="J5074">
        <v>0.235176520823249</v>
      </c>
      <c r="K5074" t="s">
        <v>27385</v>
      </c>
      <c r="L5074">
        <v>2</v>
      </c>
      <c r="M5074" t="s">
        <v>5133</v>
      </c>
      <c r="N5074">
        <v>1</v>
      </c>
      <c r="O5074">
        <v>2.5412960609911099E-3</v>
      </c>
    </row>
    <row r="5075" spans="1:15">
      <c r="A5075" t="s">
        <v>5740</v>
      </c>
      <c r="B5075" t="s">
        <v>23518</v>
      </c>
      <c r="C5075" t="s">
        <v>5741</v>
      </c>
      <c r="D5075">
        <v>2</v>
      </c>
      <c r="E5075">
        <v>787</v>
      </c>
      <c r="F5075">
        <v>2</v>
      </c>
      <c r="G5075">
        <v>7393</v>
      </c>
      <c r="H5075">
        <v>1.1319170819711901E-2</v>
      </c>
      <c r="I5075">
        <v>0.24323860088996599</v>
      </c>
      <c r="J5075">
        <v>0.235176520823249</v>
      </c>
      <c r="K5075" t="s">
        <v>27385</v>
      </c>
      <c r="L5075">
        <v>2</v>
      </c>
      <c r="M5075" t="s">
        <v>5133</v>
      </c>
      <c r="N5075">
        <v>1</v>
      </c>
      <c r="O5075">
        <v>2.5412960609911099E-3</v>
      </c>
    </row>
    <row r="5076" spans="1:15">
      <c r="A5076" t="s">
        <v>5742</v>
      </c>
      <c r="B5076" t="s">
        <v>23518</v>
      </c>
      <c r="C5076" t="s">
        <v>5743</v>
      </c>
      <c r="D5076">
        <v>14</v>
      </c>
      <c r="E5076">
        <v>787</v>
      </c>
      <c r="F5076">
        <v>78</v>
      </c>
      <c r="G5076">
        <v>7393</v>
      </c>
      <c r="H5076">
        <v>3.4236720438813303E-2</v>
      </c>
      <c r="I5076">
        <v>0.47434489625034099</v>
      </c>
      <c r="J5076">
        <v>0.45862285822341198</v>
      </c>
      <c r="K5076" t="s">
        <v>27386</v>
      </c>
      <c r="L5076">
        <v>14</v>
      </c>
      <c r="M5076" t="s">
        <v>5133</v>
      </c>
      <c r="N5076">
        <v>0.17948717948717899</v>
      </c>
      <c r="O5076">
        <v>1.77890724269377E-2</v>
      </c>
    </row>
    <row r="5077" spans="1:15">
      <c r="A5077" t="s">
        <v>5742</v>
      </c>
      <c r="B5077" t="s">
        <v>23513</v>
      </c>
      <c r="C5077" t="s">
        <v>5743</v>
      </c>
      <c r="D5077">
        <v>2</v>
      </c>
      <c r="E5077">
        <v>535</v>
      </c>
      <c r="F5077">
        <v>69</v>
      </c>
      <c r="G5077">
        <v>8124</v>
      </c>
      <c r="H5077">
        <v>0.947376903459203</v>
      </c>
      <c r="I5077">
        <v>0.99999999999997702</v>
      </c>
      <c r="J5077">
        <v>0.95041217501583097</v>
      </c>
      <c r="K5077" t="s">
        <v>27387</v>
      </c>
      <c r="L5077">
        <v>2</v>
      </c>
      <c r="M5077" t="s">
        <v>5133</v>
      </c>
      <c r="N5077">
        <v>2.8985507246376802E-2</v>
      </c>
      <c r="O5077">
        <v>3.7383177570093499E-3</v>
      </c>
    </row>
    <row r="5078" spans="1:15">
      <c r="A5078" t="s">
        <v>5742</v>
      </c>
      <c r="B5078" t="s">
        <v>23511</v>
      </c>
      <c r="C5078" t="s">
        <v>5743</v>
      </c>
      <c r="D5078">
        <v>57</v>
      </c>
      <c r="E5078">
        <v>6152</v>
      </c>
      <c r="F5078">
        <v>74</v>
      </c>
      <c r="G5078">
        <v>7804</v>
      </c>
      <c r="H5078">
        <v>0.70676195956950905</v>
      </c>
      <c r="I5078">
        <v>0.968912233598893</v>
      </c>
      <c r="J5078">
        <v>0.832812322140707</v>
      </c>
      <c r="K5078" t="s">
        <v>27388</v>
      </c>
      <c r="L5078">
        <v>57</v>
      </c>
      <c r="M5078" t="s">
        <v>5133</v>
      </c>
      <c r="N5078">
        <v>0.77027027027026995</v>
      </c>
      <c r="O5078">
        <v>9.2652795838751596E-3</v>
      </c>
    </row>
    <row r="5079" spans="1:15">
      <c r="A5079" t="s">
        <v>5744</v>
      </c>
      <c r="B5079" t="s">
        <v>23511</v>
      </c>
      <c r="C5079" t="s">
        <v>5745</v>
      </c>
      <c r="D5079">
        <v>1</v>
      </c>
      <c r="E5079">
        <v>6152</v>
      </c>
      <c r="F5079">
        <v>1</v>
      </c>
      <c r="G5079">
        <v>7804</v>
      </c>
      <c r="H5079">
        <v>0.788313685289595</v>
      </c>
      <c r="I5079">
        <v>0.968912233598893</v>
      </c>
      <c r="J5079">
        <v>0.832812322140707</v>
      </c>
      <c r="K5079" t="s">
        <v>27389</v>
      </c>
      <c r="L5079">
        <v>1</v>
      </c>
      <c r="M5079" t="s">
        <v>5133</v>
      </c>
      <c r="N5079">
        <v>1</v>
      </c>
      <c r="O5079">
        <v>1.6254876462938901E-4</v>
      </c>
    </row>
    <row r="5080" spans="1:15">
      <c r="A5080" t="s">
        <v>5746</v>
      </c>
      <c r="B5080" t="s">
        <v>23511</v>
      </c>
      <c r="C5080" t="s">
        <v>5747</v>
      </c>
      <c r="D5080">
        <v>4</v>
      </c>
      <c r="E5080">
        <v>6152</v>
      </c>
      <c r="F5080">
        <v>8</v>
      </c>
      <c r="G5080">
        <v>7804</v>
      </c>
      <c r="H5080">
        <v>0.98669319323831794</v>
      </c>
      <c r="I5080">
        <v>1</v>
      </c>
      <c r="J5080">
        <v>0.85953329234717102</v>
      </c>
      <c r="K5080" t="s">
        <v>27390</v>
      </c>
      <c r="L5080">
        <v>4</v>
      </c>
      <c r="M5080" t="s">
        <v>5133</v>
      </c>
      <c r="N5080">
        <v>0.5</v>
      </c>
      <c r="O5080">
        <v>6.5019505851755496E-4</v>
      </c>
    </row>
    <row r="5081" spans="1:15">
      <c r="A5081" t="s">
        <v>5746</v>
      </c>
      <c r="B5081" t="s">
        <v>23518</v>
      </c>
      <c r="C5081" t="s">
        <v>5747</v>
      </c>
      <c r="D5081">
        <v>4</v>
      </c>
      <c r="E5081">
        <v>787</v>
      </c>
      <c r="F5081">
        <v>8</v>
      </c>
      <c r="G5081">
        <v>7393</v>
      </c>
      <c r="H5081">
        <v>6.2773987355787802E-3</v>
      </c>
      <c r="I5081">
        <v>0.219814790058624</v>
      </c>
      <c r="J5081">
        <v>0.21252908610038199</v>
      </c>
      <c r="K5081" t="s">
        <v>26064</v>
      </c>
      <c r="L5081">
        <v>4</v>
      </c>
      <c r="M5081" t="s">
        <v>5133</v>
      </c>
      <c r="N5081">
        <v>0.5</v>
      </c>
      <c r="O5081">
        <v>5.0825921219822103E-3</v>
      </c>
    </row>
    <row r="5082" spans="1:15">
      <c r="A5082" t="s">
        <v>5748</v>
      </c>
      <c r="B5082" t="s">
        <v>23511</v>
      </c>
      <c r="C5082" t="s">
        <v>5749</v>
      </c>
      <c r="D5082">
        <v>36</v>
      </c>
      <c r="E5082">
        <v>6152</v>
      </c>
      <c r="F5082">
        <v>40</v>
      </c>
      <c r="G5082">
        <v>7804</v>
      </c>
      <c r="H5082">
        <v>5.3757255783799703E-2</v>
      </c>
      <c r="I5082">
        <v>0.28959482308693002</v>
      </c>
      <c r="J5082">
        <v>0.248916391734606</v>
      </c>
      <c r="K5082" t="s">
        <v>27391</v>
      </c>
      <c r="L5082">
        <v>36</v>
      </c>
      <c r="M5082" t="s">
        <v>5133</v>
      </c>
      <c r="N5082">
        <v>0.9</v>
      </c>
      <c r="O5082">
        <v>5.8517555266580003E-3</v>
      </c>
    </row>
    <row r="5083" spans="1:15">
      <c r="A5083" t="s">
        <v>5748</v>
      </c>
      <c r="B5083" t="s">
        <v>23518</v>
      </c>
      <c r="C5083" t="s">
        <v>5749</v>
      </c>
      <c r="D5083">
        <v>1</v>
      </c>
      <c r="E5083">
        <v>787</v>
      </c>
      <c r="F5083">
        <v>40</v>
      </c>
      <c r="G5083">
        <v>7393</v>
      </c>
      <c r="H5083">
        <v>0.98905451344650896</v>
      </c>
      <c r="I5083">
        <v>1</v>
      </c>
      <c r="J5083">
        <v>0.966855260484069</v>
      </c>
      <c r="K5083" t="s">
        <v>24684</v>
      </c>
      <c r="L5083">
        <v>1</v>
      </c>
      <c r="M5083" t="s">
        <v>5133</v>
      </c>
      <c r="N5083">
        <v>2.5000000000000001E-2</v>
      </c>
      <c r="O5083">
        <v>1.27064803049555E-3</v>
      </c>
    </row>
    <row r="5084" spans="1:15">
      <c r="A5084" t="s">
        <v>5750</v>
      </c>
      <c r="B5084" t="s">
        <v>23518</v>
      </c>
      <c r="C5084" t="s">
        <v>5751</v>
      </c>
      <c r="D5084">
        <v>1</v>
      </c>
      <c r="E5084">
        <v>787</v>
      </c>
      <c r="F5084">
        <v>7</v>
      </c>
      <c r="G5084">
        <v>7393</v>
      </c>
      <c r="H5084">
        <v>0.54534917443390396</v>
      </c>
      <c r="I5084">
        <v>1</v>
      </c>
      <c r="J5084">
        <v>0.966855260484069</v>
      </c>
      <c r="K5084" t="s">
        <v>24684</v>
      </c>
      <c r="L5084">
        <v>1</v>
      </c>
      <c r="M5084" t="s">
        <v>5133</v>
      </c>
      <c r="N5084">
        <v>0.14285714285714299</v>
      </c>
      <c r="O5084">
        <v>1.27064803049555E-3</v>
      </c>
    </row>
    <row r="5085" spans="1:15">
      <c r="A5085" t="s">
        <v>5750</v>
      </c>
      <c r="B5085" t="s">
        <v>23511</v>
      </c>
      <c r="C5085" t="s">
        <v>5751</v>
      </c>
      <c r="D5085">
        <v>5</v>
      </c>
      <c r="E5085">
        <v>6152</v>
      </c>
      <c r="F5085">
        <v>7</v>
      </c>
      <c r="G5085">
        <v>7804</v>
      </c>
      <c r="H5085">
        <v>0.83137607319657303</v>
      </c>
      <c r="I5085">
        <v>0.98923101772060196</v>
      </c>
      <c r="J5085">
        <v>0.85027699355333197</v>
      </c>
      <c r="K5085" t="s">
        <v>27392</v>
      </c>
      <c r="L5085">
        <v>5</v>
      </c>
      <c r="M5085" t="s">
        <v>5133</v>
      </c>
      <c r="N5085">
        <v>0.71428571428571397</v>
      </c>
      <c r="O5085">
        <v>8.1274382314694405E-4</v>
      </c>
    </row>
    <row r="5086" spans="1:15">
      <c r="A5086" t="s">
        <v>5752</v>
      </c>
      <c r="B5086" t="s">
        <v>23511</v>
      </c>
      <c r="C5086" t="s">
        <v>5753</v>
      </c>
      <c r="D5086">
        <v>7</v>
      </c>
      <c r="E5086">
        <v>6152</v>
      </c>
      <c r="F5086">
        <v>7</v>
      </c>
      <c r="G5086">
        <v>7804</v>
      </c>
      <c r="H5086">
        <v>0.18905120292587699</v>
      </c>
      <c r="I5086">
        <v>0.631132279689813</v>
      </c>
      <c r="J5086">
        <v>0.54247920626835999</v>
      </c>
      <c r="K5086" t="s">
        <v>24591</v>
      </c>
      <c r="L5086">
        <v>7</v>
      </c>
      <c r="M5086" t="s">
        <v>5133</v>
      </c>
      <c r="N5086">
        <v>1</v>
      </c>
      <c r="O5086">
        <v>1.13784135240572E-3</v>
      </c>
    </row>
    <row r="5087" spans="1:15">
      <c r="A5087" t="s">
        <v>5754</v>
      </c>
      <c r="B5087" t="s">
        <v>23511</v>
      </c>
      <c r="C5087" t="s">
        <v>5755</v>
      </c>
      <c r="D5087">
        <v>40</v>
      </c>
      <c r="E5087">
        <v>6152</v>
      </c>
      <c r="F5087">
        <v>51</v>
      </c>
      <c r="G5087">
        <v>7804</v>
      </c>
      <c r="H5087">
        <v>0.60743137622265597</v>
      </c>
      <c r="I5087">
        <v>0.968912233598893</v>
      </c>
      <c r="J5087">
        <v>0.832812322140707</v>
      </c>
      <c r="K5087" t="s">
        <v>27393</v>
      </c>
      <c r="L5087">
        <v>40</v>
      </c>
      <c r="M5087" t="s">
        <v>5133</v>
      </c>
      <c r="N5087">
        <v>0.78431372549019596</v>
      </c>
      <c r="O5087">
        <v>6.5019505851755498E-3</v>
      </c>
    </row>
    <row r="5088" spans="1:15">
      <c r="A5088" t="s">
        <v>5754</v>
      </c>
      <c r="B5088" t="s">
        <v>23518</v>
      </c>
      <c r="C5088" t="s">
        <v>5755</v>
      </c>
      <c r="D5088">
        <v>4</v>
      </c>
      <c r="E5088">
        <v>787</v>
      </c>
      <c r="F5088">
        <v>49</v>
      </c>
      <c r="G5088">
        <v>7393</v>
      </c>
      <c r="H5088">
        <v>0.78082819623136301</v>
      </c>
      <c r="I5088">
        <v>1</v>
      </c>
      <c r="J5088">
        <v>0.966855260484069</v>
      </c>
      <c r="K5088" t="s">
        <v>27394</v>
      </c>
      <c r="L5088">
        <v>4</v>
      </c>
      <c r="M5088" t="s">
        <v>5133</v>
      </c>
      <c r="N5088">
        <v>8.1632653061224497E-2</v>
      </c>
      <c r="O5088">
        <v>5.0825921219822103E-3</v>
      </c>
    </row>
    <row r="5089" spans="1:15">
      <c r="A5089" t="s">
        <v>5754</v>
      </c>
      <c r="B5089" t="s">
        <v>23513</v>
      </c>
      <c r="C5089" t="s">
        <v>5755</v>
      </c>
      <c r="D5089">
        <v>2</v>
      </c>
      <c r="E5089">
        <v>535</v>
      </c>
      <c r="F5089">
        <v>51</v>
      </c>
      <c r="G5089">
        <v>8124</v>
      </c>
      <c r="H5089">
        <v>0.85845786744572095</v>
      </c>
      <c r="I5089">
        <v>0.99999999999997702</v>
      </c>
      <c r="J5089">
        <v>0.95041217501583097</v>
      </c>
      <c r="K5089" t="s">
        <v>27395</v>
      </c>
      <c r="L5089">
        <v>2</v>
      </c>
      <c r="M5089" t="s">
        <v>5133</v>
      </c>
      <c r="N5089">
        <v>3.9215686274509803E-2</v>
      </c>
      <c r="O5089">
        <v>3.7383177570093499E-3</v>
      </c>
    </row>
    <row r="5090" spans="1:15">
      <c r="A5090" t="s">
        <v>5756</v>
      </c>
      <c r="B5090" t="s">
        <v>23511</v>
      </c>
      <c r="C5090" t="s">
        <v>5757</v>
      </c>
      <c r="D5090">
        <v>200</v>
      </c>
      <c r="E5090">
        <v>6152</v>
      </c>
      <c r="F5090">
        <v>265</v>
      </c>
      <c r="G5090">
        <v>7804</v>
      </c>
      <c r="H5090">
        <v>0.92299085582821305</v>
      </c>
      <c r="I5090">
        <v>1</v>
      </c>
      <c r="J5090">
        <v>0.85953329234717102</v>
      </c>
      <c r="K5090" t="s">
        <v>27396</v>
      </c>
      <c r="L5090">
        <v>200</v>
      </c>
      <c r="M5090" t="s">
        <v>5133</v>
      </c>
      <c r="N5090">
        <v>0.75471698113207597</v>
      </c>
      <c r="O5090">
        <v>3.2509752925877801E-2</v>
      </c>
    </row>
    <row r="5091" spans="1:15">
      <c r="A5091" t="s">
        <v>5756</v>
      </c>
      <c r="B5091" t="s">
        <v>23513</v>
      </c>
      <c r="C5091" t="s">
        <v>5757</v>
      </c>
      <c r="D5091">
        <v>8</v>
      </c>
      <c r="E5091">
        <v>535</v>
      </c>
      <c r="F5091">
        <v>257</v>
      </c>
      <c r="G5091">
        <v>8124</v>
      </c>
      <c r="H5091">
        <v>0.99586095724483303</v>
      </c>
      <c r="I5091">
        <v>0.99999999999997702</v>
      </c>
      <c r="J5091">
        <v>0.95041217501583097</v>
      </c>
      <c r="K5091" t="s">
        <v>25643</v>
      </c>
      <c r="L5091">
        <v>8</v>
      </c>
      <c r="M5091" t="s">
        <v>5133</v>
      </c>
      <c r="N5091">
        <v>3.1128404669260701E-2</v>
      </c>
      <c r="O5091">
        <v>1.4953271028037399E-2</v>
      </c>
    </row>
    <row r="5092" spans="1:15">
      <c r="A5092" t="s">
        <v>5756</v>
      </c>
      <c r="B5092" t="s">
        <v>23518</v>
      </c>
      <c r="C5092" t="s">
        <v>5757</v>
      </c>
      <c r="D5092">
        <v>34</v>
      </c>
      <c r="E5092">
        <v>787</v>
      </c>
      <c r="F5092">
        <v>258</v>
      </c>
      <c r="G5092">
        <v>7393</v>
      </c>
      <c r="H5092">
        <v>0.10955138862316301</v>
      </c>
      <c r="I5092">
        <v>0.64873933022212604</v>
      </c>
      <c r="J5092">
        <v>0.627237034108174</v>
      </c>
      <c r="K5092" t="s">
        <v>26059</v>
      </c>
      <c r="L5092">
        <v>34</v>
      </c>
      <c r="M5092" t="s">
        <v>5133</v>
      </c>
      <c r="N5092">
        <v>0.13178294573643401</v>
      </c>
      <c r="O5092">
        <v>4.3202033036848803E-2</v>
      </c>
    </row>
    <row r="5093" spans="1:15">
      <c r="A5093" t="s">
        <v>5758</v>
      </c>
      <c r="B5093" t="s">
        <v>23511</v>
      </c>
      <c r="C5093" t="s">
        <v>5759</v>
      </c>
      <c r="D5093">
        <v>36</v>
      </c>
      <c r="E5093">
        <v>6152</v>
      </c>
      <c r="F5093">
        <v>46</v>
      </c>
      <c r="G5093">
        <v>7804</v>
      </c>
      <c r="H5093">
        <v>0.62076903975948206</v>
      </c>
      <c r="I5093">
        <v>0.968912233598893</v>
      </c>
      <c r="J5093">
        <v>0.832812322140707</v>
      </c>
      <c r="K5093" t="s">
        <v>27397</v>
      </c>
      <c r="L5093">
        <v>36</v>
      </c>
      <c r="M5093" t="s">
        <v>5133</v>
      </c>
      <c r="N5093">
        <v>0.78260869565217395</v>
      </c>
      <c r="O5093">
        <v>5.8517555266580003E-3</v>
      </c>
    </row>
    <row r="5094" spans="1:15">
      <c r="A5094" t="s">
        <v>5758</v>
      </c>
      <c r="B5094" t="s">
        <v>23513</v>
      </c>
      <c r="C5094" t="s">
        <v>5759</v>
      </c>
      <c r="D5094">
        <v>2</v>
      </c>
      <c r="E5094">
        <v>535</v>
      </c>
      <c r="F5094">
        <v>46</v>
      </c>
      <c r="G5094">
        <v>8124</v>
      </c>
      <c r="H5094">
        <v>0.81601136228875304</v>
      </c>
      <c r="I5094">
        <v>0.99999999999997702</v>
      </c>
      <c r="J5094">
        <v>0.95041217501583097</v>
      </c>
      <c r="K5094" t="s">
        <v>27395</v>
      </c>
      <c r="L5094">
        <v>2</v>
      </c>
      <c r="M5094" t="s">
        <v>5133</v>
      </c>
      <c r="N5094">
        <v>4.3478260869565202E-2</v>
      </c>
      <c r="O5094">
        <v>3.7383177570093499E-3</v>
      </c>
    </row>
    <row r="5095" spans="1:15">
      <c r="A5095" t="s">
        <v>5758</v>
      </c>
      <c r="B5095" t="s">
        <v>23518</v>
      </c>
      <c r="C5095" t="s">
        <v>5759</v>
      </c>
      <c r="D5095">
        <v>4</v>
      </c>
      <c r="E5095">
        <v>787</v>
      </c>
      <c r="F5095">
        <v>44</v>
      </c>
      <c r="G5095">
        <v>7393</v>
      </c>
      <c r="H5095">
        <v>0.70355693118548501</v>
      </c>
      <c r="I5095">
        <v>1</v>
      </c>
      <c r="J5095">
        <v>0.966855260484069</v>
      </c>
      <c r="K5095" t="s">
        <v>27394</v>
      </c>
      <c r="L5095">
        <v>4</v>
      </c>
      <c r="M5095" t="s">
        <v>5133</v>
      </c>
      <c r="N5095">
        <v>9.0909090909090898E-2</v>
      </c>
      <c r="O5095">
        <v>5.0825921219822103E-3</v>
      </c>
    </row>
    <row r="5096" spans="1:15">
      <c r="A5096" t="s">
        <v>5760</v>
      </c>
      <c r="B5096" t="s">
        <v>23518</v>
      </c>
      <c r="C5096" t="s">
        <v>5761</v>
      </c>
      <c r="D5096">
        <v>23</v>
      </c>
      <c r="E5096">
        <v>787</v>
      </c>
      <c r="F5096">
        <v>137</v>
      </c>
      <c r="G5096">
        <v>7393</v>
      </c>
      <c r="H5096">
        <v>1.76806146789407E-2</v>
      </c>
      <c r="I5096">
        <v>0.33208513295827102</v>
      </c>
      <c r="J5096">
        <v>0.32107825772925602</v>
      </c>
      <c r="K5096" t="s">
        <v>27398</v>
      </c>
      <c r="L5096">
        <v>23</v>
      </c>
      <c r="M5096" t="s">
        <v>5133</v>
      </c>
      <c r="N5096">
        <v>0.167883211678832</v>
      </c>
      <c r="O5096">
        <v>2.92249047013977E-2</v>
      </c>
    </row>
    <row r="5097" spans="1:15">
      <c r="A5097" t="s">
        <v>5760</v>
      </c>
      <c r="B5097" t="s">
        <v>23513</v>
      </c>
      <c r="C5097" t="s">
        <v>5761</v>
      </c>
      <c r="D5097">
        <v>6</v>
      </c>
      <c r="E5097">
        <v>535</v>
      </c>
      <c r="F5097">
        <v>140</v>
      </c>
      <c r="G5097">
        <v>8124</v>
      </c>
      <c r="H5097">
        <v>0.90669497251715903</v>
      </c>
      <c r="I5097">
        <v>0.99999999999997702</v>
      </c>
      <c r="J5097">
        <v>0.95041217501583097</v>
      </c>
      <c r="K5097" t="s">
        <v>27399</v>
      </c>
      <c r="L5097">
        <v>6</v>
      </c>
      <c r="M5097" t="s">
        <v>5133</v>
      </c>
      <c r="N5097">
        <v>4.2857142857142899E-2</v>
      </c>
      <c r="O5097">
        <v>1.1214953271028E-2</v>
      </c>
    </row>
    <row r="5098" spans="1:15">
      <c r="A5098" t="s">
        <v>5760</v>
      </c>
      <c r="B5098" t="s">
        <v>23511</v>
      </c>
      <c r="C5098" t="s">
        <v>5761</v>
      </c>
      <c r="D5098">
        <v>99</v>
      </c>
      <c r="E5098">
        <v>6152</v>
      </c>
      <c r="F5098">
        <v>146</v>
      </c>
      <c r="G5098">
        <v>7804</v>
      </c>
      <c r="H5098">
        <v>0.99939613087796197</v>
      </c>
      <c r="I5098">
        <v>1</v>
      </c>
      <c r="J5098">
        <v>0.85953329234717102</v>
      </c>
      <c r="K5098" t="s">
        <v>27400</v>
      </c>
      <c r="L5098">
        <v>99</v>
      </c>
      <c r="M5098" t="s">
        <v>5133</v>
      </c>
      <c r="N5098">
        <v>0.67808219178082196</v>
      </c>
      <c r="O5098">
        <v>1.6092327698309501E-2</v>
      </c>
    </row>
    <row r="5099" spans="1:15">
      <c r="A5099" t="s">
        <v>5762</v>
      </c>
      <c r="B5099" t="s">
        <v>23511</v>
      </c>
      <c r="C5099" t="s">
        <v>5763</v>
      </c>
      <c r="D5099">
        <v>39</v>
      </c>
      <c r="E5099">
        <v>6152</v>
      </c>
      <c r="F5099">
        <v>57</v>
      </c>
      <c r="G5099">
        <v>7804</v>
      </c>
      <c r="H5099">
        <v>0.97794506032672002</v>
      </c>
      <c r="I5099">
        <v>1</v>
      </c>
      <c r="J5099">
        <v>0.85953329234717102</v>
      </c>
      <c r="K5099" t="s">
        <v>27401</v>
      </c>
      <c r="L5099">
        <v>39</v>
      </c>
      <c r="M5099" t="s">
        <v>5133</v>
      </c>
      <c r="N5099">
        <v>0.68421052631578905</v>
      </c>
      <c r="O5099">
        <v>6.3394018205461602E-3</v>
      </c>
    </row>
    <row r="5100" spans="1:15">
      <c r="A5100" t="s">
        <v>5762</v>
      </c>
      <c r="B5100" t="s">
        <v>23518</v>
      </c>
      <c r="C5100" t="s">
        <v>5763</v>
      </c>
      <c r="D5100">
        <v>9</v>
      </c>
      <c r="E5100">
        <v>787</v>
      </c>
      <c r="F5100">
        <v>56</v>
      </c>
      <c r="G5100">
        <v>7393</v>
      </c>
      <c r="H5100">
        <v>0.13600217183532501</v>
      </c>
      <c r="I5100">
        <v>0.734130643124697</v>
      </c>
      <c r="J5100">
        <v>0.70979807418766605</v>
      </c>
      <c r="K5100" t="s">
        <v>27402</v>
      </c>
      <c r="L5100">
        <v>9</v>
      </c>
      <c r="M5100" t="s">
        <v>5133</v>
      </c>
      <c r="N5100">
        <v>0.160714285714286</v>
      </c>
      <c r="O5100">
        <v>1.143583227446E-2</v>
      </c>
    </row>
    <row r="5101" spans="1:15">
      <c r="A5101" t="s">
        <v>5764</v>
      </c>
      <c r="B5101" t="s">
        <v>23513</v>
      </c>
      <c r="C5101" t="s">
        <v>5765</v>
      </c>
      <c r="D5101">
        <v>1</v>
      </c>
      <c r="E5101">
        <v>535</v>
      </c>
      <c r="F5101">
        <v>2</v>
      </c>
      <c r="G5101">
        <v>8124</v>
      </c>
      <c r="H5101">
        <v>0.12737930779067499</v>
      </c>
      <c r="I5101">
        <v>0.64703075560747003</v>
      </c>
      <c r="J5101">
        <v>0.614945907739046</v>
      </c>
      <c r="K5101" t="s">
        <v>23746</v>
      </c>
      <c r="L5101">
        <v>1</v>
      </c>
      <c r="M5101" t="s">
        <v>5133</v>
      </c>
      <c r="N5101">
        <v>0.5</v>
      </c>
      <c r="O5101">
        <v>1.8691588785046699E-3</v>
      </c>
    </row>
    <row r="5102" spans="1:15">
      <c r="A5102" t="s">
        <v>5764</v>
      </c>
      <c r="B5102" t="s">
        <v>23511</v>
      </c>
      <c r="C5102" t="s">
        <v>5765</v>
      </c>
      <c r="D5102">
        <v>1</v>
      </c>
      <c r="E5102">
        <v>6152</v>
      </c>
      <c r="F5102">
        <v>2</v>
      </c>
      <c r="G5102">
        <v>7804</v>
      </c>
      <c r="H5102">
        <v>0.95521029019776005</v>
      </c>
      <c r="I5102">
        <v>1</v>
      </c>
      <c r="J5102">
        <v>0.85953329234717102</v>
      </c>
      <c r="K5102" t="s">
        <v>27087</v>
      </c>
      <c r="L5102">
        <v>1</v>
      </c>
      <c r="M5102" t="s">
        <v>5133</v>
      </c>
      <c r="N5102">
        <v>0.5</v>
      </c>
      <c r="O5102">
        <v>1.6254876462938901E-4</v>
      </c>
    </row>
    <row r="5103" spans="1:15">
      <c r="A5103" t="s">
        <v>5766</v>
      </c>
      <c r="B5103" t="s">
        <v>23513</v>
      </c>
      <c r="C5103" t="s">
        <v>5767</v>
      </c>
      <c r="D5103">
        <v>6</v>
      </c>
      <c r="E5103">
        <v>535</v>
      </c>
      <c r="F5103">
        <v>122</v>
      </c>
      <c r="G5103">
        <v>8124</v>
      </c>
      <c r="H5103">
        <v>0.82319911978194305</v>
      </c>
      <c r="I5103">
        <v>0.99999999999997702</v>
      </c>
      <c r="J5103">
        <v>0.95041217501583097</v>
      </c>
      <c r="K5103" t="s">
        <v>27399</v>
      </c>
      <c r="L5103">
        <v>6</v>
      </c>
      <c r="M5103" t="s">
        <v>5133</v>
      </c>
      <c r="N5103">
        <v>4.91803278688525E-2</v>
      </c>
      <c r="O5103">
        <v>1.1214953271028E-2</v>
      </c>
    </row>
    <row r="5104" spans="1:15">
      <c r="A5104" t="s">
        <v>5766</v>
      </c>
      <c r="B5104" t="s">
        <v>23511</v>
      </c>
      <c r="C5104" t="s">
        <v>5767</v>
      </c>
      <c r="D5104">
        <v>84</v>
      </c>
      <c r="E5104">
        <v>6152</v>
      </c>
      <c r="F5104">
        <v>128</v>
      </c>
      <c r="G5104">
        <v>7804</v>
      </c>
      <c r="H5104">
        <v>0.99983529080521505</v>
      </c>
      <c r="I5104">
        <v>1</v>
      </c>
      <c r="J5104">
        <v>0.85953329234717102</v>
      </c>
      <c r="K5104" t="s">
        <v>27403</v>
      </c>
      <c r="L5104">
        <v>84</v>
      </c>
      <c r="M5104" t="s">
        <v>5133</v>
      </c>
      <c r="N5104">
        <v>0.65625</v>
      </c>
      <c r="O5104">
        <v>1.3654096228868699E-2</v>
      </c>
    </row>
    <row r="5105" spans="1:15">
      <c r="A5105" t="s">
        <v>5766</v>
      </c>
      <c r="B5105" t="s">
        <v>23518</v>
      </c>
      <c r="C5105" t="s">
        <v>5767</v>
      </c>
      <c r="D5105">
        <v>23</v>
      </c>
      <c r="E5105">
        <v>787</v>
      </c>
      <c r="F5105">
        <v>119</v>
      </c>
      <c r="G5105">
        <v>7393</v>
      </c>
      <c r="H5105">
        <v>3.18104277106735E-3</v>
      </c>
      <c r="I5105">
        <v>0.13731501295107401</v>
      </c>
      <c r="J5105">
        <v>0.132763742615184</v>
      </c>
      <c r="K5105" t="s">
        <v>27398</v>
      </c>
      <c r="L5105">
        <v>23</v>
      </c>
      <c r="M5105" t="s">
        <v>5133</v>
      </c>
      <c r="N5105">
        <v>0.19327731092437</v>
      </c>
      <c r="O5105">
        <v>2.92249047013977E-2</v>
      </c>
    </row>
    <row r="5106" spans="1:15">
      <c r="A5106" t="s">
        <v>5768</v>
      </c>
      <c r="B5106" t="s">
        <v>23518</v>
      </c>
      <c r="C5106" t="s">
        <v>5769</v>
      </c>
      <c r="D5106">
        <v>9</v>
      </c>
      <c r="E5106">
        <v>787</v>
      </c>
      <c r="F5106">
        <v>45</v>
      </c>
      <c r="G5106">
        <v>7393</v>
      </c>
      <c r="H5106">
        <v>4.4626871910323301E-2</v>
      </c>
      <c r="I5106">
        <v>0.55827764118643997</v>
      </c>
      <c r="J5106">
        <v>0.53977367419174704</v>
      </c>
      <c r="K5106" t="s">
        <v>27402</v>
      </c>
      <c r="L5106">
        <v>9</v>
      </c>
      <c r="M5106" t="s">
        <v>5133</v>
      </c>
      <c r="N5106">
        <v>0.2</v>
      </c>
      <c r="O5106">
        <v>1.143583227446E-2</v>
      </c>
    </row>
    <row r="5107" spans="1:15">
      <c r="A5107" t="s">
        <v>5768</v>
      </c>
      <c r="B5107" t="s">
        <v>23511</v>
      </c>
      <c r="C5107" t="s">
        <v>5769</v>
      </c>
      <c r="D5107">
        <v>31</v>
      </c>
      <c r="E5107">
        <v>6152</v>
      </c>
      <c r="F5107">
        <v>46</v>
      </c>
      <c r="G5107">
        <v>7804</v>
      </c>
      <c r="H5107">
        <v>0.97719698045092396</v>
      </c>
      <c r="I5107">
        <v>1</v>
      </c>
      <c r="J5107">
        <v>0.85953329234717102</v>
      </c>
      <c r="K5107" t="s">
        <v>27404</v>
      </c>
      <c r="L5107">
        <v>31</v>
      </c>
      <c r="M5107" t="s">
        <v>5133</v>
      </c>
      <c r="N5107">
        <v>0.67391304347826098</v>
      </c>
      <c r="O5107">
        <v>5.0390117035110501E-3</v>
      </c>
    </row>
    <row r="5108" spans="1:15">
      <c r="A5108" t="s">
        <v>5770</v>
      </c>
      <c r="B5108" t="s">
        <v>23513</v>
      </c>
      <c r="C5108" t="s">
        <v>5771</v>
      </c>
      <c r="D5108">
        <v>1</v>
      </c>
      <c r="E5108">
        <v>535</v>
      </c>
      <c r="F5108">
        <v>1</v>
      </c>
      <c r="G5108">
        <v>8124</v>
      </c>
      <c r="H5108">
        <v>6.5854258985721295E-2</v>
      </c>
      <c r="I5108">
        <v>0.448760549738495</v>
      </c>
      <c r="J5108">
        <v>0.42650749013827299</v>
      </c>
      <c r="K5108" t="s">
        <v>23746</v>
      </c>
      <c r="L5108">
        <v>1</v>
      </c>
      <c r="M5108" t="s">
        <v>5133</v>
      </c>
      <c r="N5108">
        <v>1</v>
      </c>
      <c r="O5108">
        <v>1.8691588785046699E-3</v>
      </c>
    </row>
    <row r="5109" spans="1:15">
      <c r="A5109" t="s">
        <v>5772</v>
      </c>
      <c r="B5109" t="s">
        <v>23511</v>
      </c>
      <c r="C5109" t="s">
        <v>5773</v>
      </c>
      <c r="D5109">
        <v>7</v>
      </c>
      <c r="E5109">
        <v>6152</v>
      </c>
      <c r="F5109">
        <v>10</v>
      </c>
      <c r="G5109">
        <v>7804</v>
      </c>
      <c r="H5109">
        <v>0.85778567182431398</v>
      </c>
      <c r="I5109">
        <v>1</v>
      </c>
      <c r="J5109">
        <v>0.85953329234717102</v>
      </c>
      <c r="K5109" t="s">
        <v>27405</v>
      </c>
      <c r="L5109">
        <v>7</v>
      </c>
      <c r="M5109" t="s">
        <v>5133</v>
      </c>
      <c r="N5109">
        <v>0.7</v>
      </c>
      <c r="O5109">
        <v>1.13784135240572E-3</v>
      </c>
    </row>
    <row r="5110" spans="1:15">
      <c r="A5110" t="s">
        <v>5774</v>
      </c>
      <c r="B5110" t="s">
        <v>23511</v>
      </c>
      <c r="C5110" t="s">
        <v>5775</v>
      </c>
      <c r="D5110">
        <v>7</v>
      </c>
      <c r="E5110">
        <v>6152</v>
      </c>
      <c r="F5110">
        <v>10</v>
      </c>
      <c r="G5110">
        <v>7804</v>
      </c>
      <c r="H5110">
        <v>0.85778567182431398</v>
      </c>
      <c r="I5110">
        <v>1</v>
      </c>
      <c r="J5110">
        <v>0.85953329234717102</v>
      </c>
      <c r="K5110" t="s">
        <v>27405</v>
      </c>
      <c r="L5110">
        <v>7</v>
      </c>
      <c r="M5110" t="s">
        <v>5133</v>
      </c>
      <c r="N5110">
        <v>0.7</v>
      </c>
      <c r="O5110">
        <v>1.13784135240572E-3</v>
      </c>
    </row>
    <row r="5111" spans="1:15">
      <c r="A5111" t="s">
        <v>5776</v>
      </c>
      <c r="B5111" t="s">
        <v>23511</v>
      </c>
      <c r="C5111" t="s">
        <v>5777</v>
      </c>
      <c r="D5111">
        <v>30</v>
      </c>
      <c r="E5111">
        <v>6152</v>
      </c>
      <c r="F5111">
        <v>37</v>
      </c>
      <c r="G5111">
        <v>7804</v>
      </c>
      <c r="H5111">
        <v>0.46210115152971398</v>
      </c>
      <c r="I5111">
        <v>0.96083957126938102</v>
      </c>
      <c r="J5111">
        <v>0.82587360011061495</v>
      </c>
      <c r="K5111" t="s">
        <v>27406</v>
      </c>
      <c r="L5111">
        <v>30</v>
      </c>
      <c r="M5111" t="s">
        <v>5133</v>
      </c>
      <c r="N5111">
        <v>0.81081081081081097</v>
      </c>
      <c r="O5111">
        <v>4.8764629388816597E-3</v>
      </c>
    </row>
    <row r="5112" spans="1:15">
      <c r="A5112" t="s">
        <v>5776</v>
      </c>
      <c r="B5112" t="s">
        <v>23518</v>
      </c>
      <c r="C5112" t="s">
        <v>5777</v>
      </c>
      <c r="D5112">
        <v>3</v>
      </c>
      <c r="E5112">
        <v>787</v>
      </c>
      <c r="F5112">
        <v>35</v>
      </c>
      <c r="G5112">
        <v>7393</v>
      </c>
      <c r="H5112">
        <v>0.73573886474781602</v>
      </c>
      <c r="I5112">
        <v>1</v>
      </c>
      <c r="J5112">
        <v>0.966855260484069</v>
      </c>
      <c r="K5112" t="s">
        <v>27407</v>
      </c>
      <c r="L5112">
        <v>3</v>
      </c>
      <c r="M5112" t="s">
        <v>5133</v>
      </c>
      <c r="N5112">
        <v>8.5714285714285701E-2</v>
      </c>
      <c r="O5112">
        <v>3.8119440914866601E-3</v>
      </c>
    </row>
    <row r="5113" spans="1:15">
      <c r="A5113" t="s">
        <v>5778</v>
      </c>
      <c r="B5113" t="s">
        <v>23511</v>
      </c>
      <c r="C5113" t="s">
        <v>5779</v>
      </c>
      <c r="D5113">
        <v>3</v>
      </c>
      <c r="E5113">
        <v>6152</v>
      </c>
      <c r="F5113">
        <v>3</v>
      </c>
      <c r="G5113">
        <v>7804</v>
      </c>
      <c r="H5113">
        <v>0.489837867770546</v>
      </c>
      <c r="I5113">
        <v>0.96083957126938102</v>
      </c>
      <c r="J5113">
        <v>0.82587360011061495</v>
      </c>
      <c r="K5113" t="s">
        <v>27408</v>
      </c>
      <c r="L5113">
        <v>3</v>
      </c>
      <c r="M5113" t="s">
        <v>5133</v>
      </c>
      <c r="N5113">
        <v>1</v>
      </c>
      <c r="O5113">
        <v>4.8764629388816603E-4</v>
      </c>
    </row>
    <row r="5114" spans="1:15">
      <c r="A5114" t="s">
        <v>5780</v>
      </c>
      <c r="B5114" t="s">
        <v>23518</v>
      </c>
      <c r="C5114" t="s">
        <v>5781</v>
      </c>
      <c r="D5114">
        <v>2</v>
      </c>
      <c r="E5114">
        <v>787</v>
      </c>
      <c r="F5114">
        <v>27</v>
      </c>
      <c r="G5114">
        <v>7393</v>
      </c>
      <c r="H5114">
        <v>0.79863159465376998</v>
      </c>
      <c r="I5114">
        <v>1</v>
      </c>
      <c r="J5114">
        <v>0.966855260484069</v>
      </c>
      <c r="K5114" t="s">
        <v>27409</v>
      </c>
      <c r="L5114">
        <v>2</v>
      </c>
      <c r="M5114" t="s">
        <v>5133</v>
      </c>
      <c r="N5114">
        <v>7.4074074074074098E-2</v>
      </c>
      <c r="O5114">
        <v>2.5412960609911099E-3</v>
      </c>
    </row>
    <row r="5115" spans="1:15">
      <c r="A5115" t="s">
        <v>5780</v>
      </c>
      <c r="B5115" t="s">
        <v>23511</v>
      </c>
      <c r="C5115" t="s">
        <v>5781</v>
      </c>
      <c r="D5115">
        <v>25</v>
      </c>
      <c r="E5115">
        <v>6152</v>
      </c>
      <c r="F5115">
        <v>28</v>
      </c>
      <c r="G5115">
        <v>7804</v>
      </c>
      <c r="H5115">
        <v>0.126646846600801</v>
      </c>
      <c r="I5115">
        <v>0.50397663895912803</v>
      </c>
      <c r="J5115">
        <v>0.43318469975060098</v>
      </c>
      <c r="K5115" t="s">
        <v>27410</v>
      </c>
      <c r="L5115">
        <v>25</v>
      </c>
      <c r="M5115" t="s">
        <v>5133</v>
      </c>
      <c r="N5115">
        <v>0.89285714285714302</v>
      </c>
      <c r="O5115">
        <v>4.0637191157347199E-3</v>
      </c>
    </row>
    <row r="5116" spans="1:15">
      <c r="A5116" t="s">
        <v>5782</v>
      </c>
      <c r="B5116" t="s">
        <v>23511</v>
      </c>
      <c r="C5116" t="s">
        <v>5783</v>
      </c>
      <c r="D5116">
        <v>2</v>
      </c>
      <c r="E5116">
        <v>6152</v>
      </c>
      <c r="F5116">
        <v>2</v>
      </c>
      <c r="G5116">
        <v>7804</v>
      </c>
      <c r="H5116">
        <v>0.62141708038142995</v>
      </c>
      <c r="I5116">
        <v>0.968912233598893</v>
      </c>
      <c r="J5116">
        <v>0.832812322140707</v>
      </c>
      <c r="K5116" t="s">
        <v>25650</v>
      </c>
      <c r="L5116">
        <v>2</v>
      </c>
      <c r="M5116" t="s">
        <v>5133</v>
      </c>
      <c r="N5116">
        <v>1</v>
      </c>
      <c r="O5116">
        <v>3.2509752925877802E-4</v>
      </c>
    </row>
    <row r="5117" spans="1:15">
      <c r="A5117" t="s">
        <v>5784</v>
      </c>
      <c r="B5117" t="s">
        <v>23511</v>
      </c>
      <c r="C5117" t="s">
        <v>5785</v>
      </c>
      <c r="D5117">
        <v>1</v>
      </c>
      <c r="E5117">
        <v>6152</v>
      </c>
      <c r="F5117">
        <v>1</v>
      </c>
      <c r="G5117">
        <v>7804</v>
      </c>
      <c r="H5117">
        <v>0.788313685289595</v>
      </c>
      <c r="I5117">
        <v>0.968912233598893</v>
      </c>
      <c r="J5117">
        <v>0.832812322140707</v>
      </c>
      <c r="K5117" t="s">
        <v>24936</v>
      </c>
      <c r="L5117">
        <v>1</v>
      </c>
      <c r="M5117" t="s">
        <v>5133</v>
      </c>
      <c r="N5117">
        <v>1</v>
      </c>
      <c r="O5117">
        <v>1.6254876462938901E-4</v>
      </c>
    </row>
    <row r="5118" spans="1:15">
      <c r="A5118" t="s">
        <v>5786</v>
      </c>
      <c r="B5118" t="s">
        <v>23511</v>
      </c>
      <c r="C5118" t="s">
        <v>5787</v>
      </c>
      <c r="D5118">
        <v>1</v>
      </c>
      <c r="E5118">
        <v>6152</v>
      </c>
      <c r="F5118">
        <v>1</v>
      </c>
      <c r="G5118">
        <v>7804</v>
      </c>
      <c r="H5118">
        <v>0.788313685289595</v>
      </c>
      <c r="I5118">
        <v>0.968912233598893</v>
      </c>
      <c r="J5118">
        <v>0.832812322140707</v>
      </c>
      <c r="K5118" t="s">
        <v>24936</v>
      </c>
      <c r="L5118">
        <v>1</v>
      </c>
      <c r="M5118" t="s">
        <v>5133</v>
      </c>
      <c r="N5118">
        <v>1</v>
      </c>
      <c r="O5118">
        <v>1.6254876462938901E-4</v>
      </c>
    </row>
    <row r="5119" spans="1:15">
      <c r="A5119" t="s">
        <v>5788</v>
      </c>
      <c r="B5119" t="s">
        <v>23511</v>
      </c>
      <c r="C5119" t="s">
        <v>5789</v>
      </c>
      <c r="D5119">
        <v>91</v>
      </c>
      <c r="E5119">
        <v>6152</v>
      </c>
      <c r="F5119">
        <v>136</v>
      </c>
      <c r="G5119">
        <v>7804</v>
      </c>
      <c r="H5119">
        <v>0.99961508261340504</v>
      </c>
      <c r="I5119">
        <v>1</v>
      </c>
      <c r="J5119">
        <v>0.85953329234717102</v>
      </c>
      <c r="K5119" t="s">
        <v>27411</v>
      </c>
      <c r="L5119">
        <v>91</v>
      </c>
      <c r="M5119" t="s">
        <v>5133</v>
      </c>
      <c r="N5119">
        <v>0.66911764705882304</v>
      </c>
      <c r="O5119">
        <v>1.47919375812744E-2</v>
      </c>
    </row>
    <row r="5120" spans="1:15">
      <c r="A5120" t="s">
        <v>5788</v>
      </c>
      <c r="B5120" t="s">
        <v>23513</v>
      </c>
      <c r="C5120" t="s">
        <v>5789</v>
      </c>
      <c r="D5120">
        <v>5</v>
      </c>
      <c r="E5120">
        <v>535</v>
      </c>
      <c r="F5120">
        <v>131</v>
      </c>
      <c r="G5120">
        <v>8124</v>
      </c>
      <c r="H5120">
        <v>0.93886495617767496</v>
      </c>
      <c r="I5120">
        <v>0.99999999999997702</v>
      </c>
      <c r="J5120">
        <v>0.95041217501583097</v>
      </c>
      <c r="K5120" t="s">
        <v>27412</v>
      </c>
      <c r="L5120">
        <v>5</v>
      </c>
      <c r="M5120" t="s">
        <v>5133</v>
      </c>
      <c r="N5120">
        <v>3.8167938931297697E-2</v>
      </c>
      <c r="O5120">
        <v>9.3457943925233603E-3</v>
      </c>
    </row>
    <row r="5121" spans="1:15">
      <c r="A5121" t="s">
        <v>5788</v>
      </c>
      <c r="B5121" t="s">
        <v>23518</v>
      </c>
      <c r="C5121" t="s">
        <v>5789</v>
      </c>
      <c r="D5121">
        <v>21</v>
      </c>
      <c r="E5121">
        <v>787</v>
      </c>
      <c r="F5121">
        <v>132</v>
      </c>
      <c r="G5121">
        <v>7393</v>
      </c>
      <c r="H5121">
        <v>3.8576340057956002E-2</v>
      </c>
      <c r="I5121">
        <v>0.51468669961360602</v>
      </c>
      <c r="J5121">
        <v>0.49762754302259898</v>
      </c>
      <c r="K5121" t="s">
        <v>27413</v>
      </c>
      <c r="L5121">
        <v>21</v>
      </c>
      <c r="M5121" t="s">
        <v>5133</v>
      </c>
      <c r="N5121">
        <v>0.15909090909090901</v>
      </c>
      <c r="O5121">
        <v>2.66836086404066E-2</v>
      </c>
    </row>
    <row r="5122" spans="1:15">
      <c r="A5122" t="s">
        <v>5790</v>
      </c>
      <c r="B5122" t="s">
        <v>23518</v>
      </c>
      <c r="C5122" t="s">
        <v>5791</v>
      </c>
      <c r="D5122">
        <v>8</v>
      </c>
      <c r="E5122">
        <v>787</v>
      </c>
      <c r="F5122">
        <v>49</v>
      </c>
      <c r="G5122">
        <v>7393</v>
      </c>
      <c r="H5122">
        <v>0.14451584542620299</v>
      </c>
      <c r="I5122">
        <v>0.77300269058950299</v>
      </c>
      <c r="J5122">
        <v>0.7473817177648</v>
      </c>
      <c r="K5122" t="s">
        <v>27414</v>
      </c>
      <c r="L5122">
        <v>8</v>
      </c>
      <c r="M5122" t="s">
        <v>5133</v>
      </c>
      <c r="N5122">
        <v>0.16326530612244899</v>
      </c>
      <c r="O5122">
        <v>1.01651842439644E-2</v>
      </c>
    </row>
    <row r="5123" spans="1:15">
      <c r="A5123" t="s">
        <v>5790</v>
      </c>
      <c r="B5123" t="s">
        <v>23511</v>
      </c>
      <c r="C5123" t="s">
        <v>5791</v>
      </c>
      <c r="D5123">
        <v>34</v>
      </c>
      <c r="E5123">
        <v>6152</v>
      </c>
      <c r="F5123">
        <v>48</v>
      </c>
      <c r="G5123">
        <v>7804</v>
      </c>
      <c r="H5123">
        <v>0.93344509682229904</v>
      </c>
      <c r="I5123">
        <v>1</v>
      </c>
      <c r="J5123">
        <v>0.85953329234717102</v>
      </c>
      <c r="K5123" t="s">
        <v>27415</v>
      </c>
      <c r="L5123">
        <v>34</v>
      </c>
      <c r="M5123" t="s">
        <v>5133</v>
      </c>
      <c r="N5123">
        <v>0.70833333333333304</v>
      </c>
      <c r="O5123">
        <v>5.5266579973992204E-3</v>
      </c>
    </row>
    <row r="5124" spans="1:15">
      <c r="A5124" t="s">
        <v>5792</v>
      </c>
      <c r="B5124" t="s">
        <v>23511</v>
      </c>
      <c r="C5124" t="s">
        <v>5793</v>
      </c>
      <c r="D5124">
        <v>4</v>
      </c>
      <c r="E5124">
        <v>6152</v>
      </c>
      <c r="F5124">
        <v>6</v>
      </c>
      <c r="G5124">
        <v>7804</v>
      </c>
      <c r="H5124">
        <v>0.88632030892592895</v>
      </c>
      <c r="I5124">
        <v>1</v>
      </c>
      <c r="J5124">
        <v>0.85953329234717102</v>
      </c>
      <c r="K5124" t="s">
        <v>27416</v>
      </c>
      <c r="L5124">
        <v>4</v>
      </c>
      <c r="M5124" t="s">
        <v>5133</v>
      </c>
      <c r="N5124">
        <v>0.66666666666666696</v>
      </c>
      <c r="O5124">
        <v>6.5019505851755496E-4</v>
      </c>
    </row>
    <row r="5125" spans="1:15">
      <c r="A5125" t="s">
        <v>5794</v>
      </c>
      <c r="B5125" t="s">
        <v>23511</v>
      </c>
      <c r="C5125" t="s">
        <v>5795</v>
      </c>
      <c r="D5125">
        <v>84</v>
      </c>
      <c r="E5125">
        <v>6152</v>
      </c>
      <c r="F5125">
        <v>125</v>
      </c>
      <c r="G5125">
        <v>7804</v>
      </c>
      <c r="H5125">
        <v>0.99921018133549799</v>
      </c>
      <c r="I5125">
        <v>1</v>
      </c>
      <c r="J5125">
        <v>0.85953329234717102</v>
      </c>
      <c r="K5125" t="s">
        <v>27417</v>
      </c>
      <c r="L5125">
        <v>84</v>
      </c>
      <c r="M5125" t="s">
        <v>5133</v>
      </c>
      <c r="N5125">
        <v>0.67200000000000004</v>
      </c>
      <c r="O5125">
        <v>1.3654096228868699E-2</v>
      </c>
    </row>
    <row r="5126" spans="1:15">
      <c r="A5126" t="s">
        <v>5794</v>
      </c>
      <c r="B5126" t="s">
        <v>23513</v>
      </c>
      <c r="C5126" t="s">
        <v>5795</v>
      </c>
      <c r="D5126">
        <v>5</v>
      </c>
      <c r="E5126">
        <v>535</v>
      </c>
      <c r="F5126">
        <v>120</v>
      </c>
      <c r="G5126">
        <v>8124</v>
      </c>
      <c r="H5126">
        <v>0.90415486493659303</v>
      </c>
      <c r="I5126">
        <v>0.99999999999997702</v>
      </c>
      <c r="J5126">
        <v>0.95041217501583097</v>
      </c>
      <c r="K5126" t="s">
        <v>27412</v>
      </c>
      <c r="L5126">
        <v>5</v>
      </c>
      <c r="M5126" t="s">
        <v>5133</v>
      </c>
      <c r="N5126">
        <v>4.1666666666666699E-2</v>
      </c>
      <c r="O5126">
        <v>9.3457943925233603E-3</v>
      </c>
    </row>
    <row r="5127" spans="1:15">
      <c r="A5127" t="s">
        <v>5794</v>
      </c>
      <c r="B5127" t="s">
        <v>23518</v>
      </c>
      <c r="C5127" t="s">
        <v>5795</v>
      </c>
      <c r="D5127">
        <v>20</v>
      </c>
      <c r="E5127">
        <v>787</v>
      </c>
      <c r="F5127">
        <v>119</v>
      </c>
      <c r="G5127">
        <v>7393</v>
      </c>
      <c r="H5127">
        <v>2.5500925376135401E-2</v>
      </c>
      <c r="I5127">
        <v>0.41969917650823502</v>
      </c>
      <c r="J5127">
        <v>0.40578835662781898</v>
      </c>
      <c r="K5127" t="s">
        <v>27418</v>
      </c>
      <c r="L5127">
        <v>20</v>
      </c>
      <c r="M5127" t="s">
        <v>5133</v>
      </c>
      <c r="N5127">
        <v>0.16806722689075601</v>
      </c>
      <c r="O5127">
        <v>2.5412960609911099E-2</v>
      </c>
    </row>
    <row r="5128" spans="1:15">
      <c r="A5128" t="s">
        <v>5796</v>
      </c>
      <c r="B5128" t="s">
        <v>23511</v>
      </c>
      <c r="C5128" t="s">
        <v>5797</v>
      </c>
      <c r="D5128">
        <v>28</v>
      </c>
      <c r="E5128">
        <v>6152</v>
      </c>
      <c r="F5128">
        <v>40</v>
      </c>
      <c r="G5128">
        <v>7804</v>
      </c>
      <c r="H5128">
        <v>0.93623630425534099</v>
      </c>
      <c r="I5128">
        <v>1</v>
      </c>
      <c r="J5128">
        <v>0.85953329234717102</v>
      </c>
      <c r="K5128" t="s">
        <v>27419</v>
      </c>
      <c r="L5128">
        <v>28</v>
      </c>
      <c r="M5128" t="s">
        <v>5133</v>
      </c>
      <c r="N5128">
        <v>0.7</v>
      </c>
      <c r="O5128">
        <v>4.5513654096228902E-3</v>
      </c>
    </row>
    <row r="5129" spans="1:15">
      <c r="A5129" t="s">
        <v>5796</v>
      </c>
      <c r="B5129" t="s">
        <v>23518</v>
      </c>
      <c r="C5129" t="s">
        <v>5797</v>
      </c>
      <c r="D5129">
        <v>7</v>
      </c>
      <c r="E5129">
        <v>787</v>
      </c>
      <c r="F5129">
        <v>41</v>
      </c>
      <c r="G5129">
        <v>7393</v>
      </c>
      <c r="H5129">
        <v>0.13983230258379201</v>
      </c>
      <c r="I5129">
        <v>0.75039777646111205</v>
      </c>
      <c r="J5129">
        <v>0.72552603762697498</v>
      </c>
      <c r="K5129" t="s">
        <v>26061</v>
      </c>
      <c r="L5129">
        <v>7</v>
      </c>
      <c r="M5129" t="s">
        <v>5133</v>
      </c>
      <c r="N5129">
        <v>0.17073170731707299</v>
      </c>
      <c r="O5129">
        <v>8.8945362134688708E-3</v>
      </c>
    </row>
    <row r="5130" spans="1:15">
      <c r="A5130" t="s">
        <v>5798</v>
      </c>
      <c r="B5130" t="s">
        <v>23511</v>
      </c>
      <c r="C5130" t="s">
        <v>5799</v>
      </c>
      <c r="D5130">
        <v>3</v>
      </c>
      <c r="E5130">
        <v>6152</v>
      </c>
      <c r="F5130">
        <v>3</v>
      </c>
      <c r="G5130">
        <v>7804</v>
      </c>
      <c r="H5130">
        <v>0.489837867770546</v>
      </c>
      <c r="I5130">
        <v>0.96083957126938102</v>
      </c>
      <c r="J5130">
        <v>0.82587360011061495</v>
      </c>
      <c r="K5130" t="s">
        <v>25654</v>
      </c>
      <c r="L5130">
        <v>3</v>
      </c>
      <c r="M5130" t="s">
        <v>5133</v>
      </c>
      <c r="N5130">
        <v>1</v>
      </c>
      <c r="O5130">
        <v>4.8764629388816603E-4</v>
      </c>
    </row>
    <row r="5131" spans="1:15">
      <c r="A5131" t="s">
        <v>5800</v>
      </c>
      <c r="B5131" t="s">
        <v>23511</v>
      </c>
      <c r="C5131" t="s">
        <v>5801</v>
      </c>
      <c r="D5131">
        <v>5</v>
      </c>
      <c r="E5131">
        <v>6152</v>
      </c>
      <c r="F5131">
        <v>7</v>
      </c>
      <c r="G5131">
        <v>7804</v>
      </c>
      <c r="H5131">
        <v>0.83137607319657303</v>
      </c>
      <c r="I5131">
        <v>0.98923101772060196</v>
      </c>
      <c r="J5131">
        <v>0.85027699355333197</v>
      </c>
      <c r="K5131" t="s">
        <v>27420</v>
      </c>
      <c r="L5131">
        <v>5</v>
      </c>
      <c r="M5131" t="s">
        <v>5133</v>
      </c>
      <c r="N5131">
        <v>0.71428571428571397</v>
      </c>
      <c r="O5131">
        <v>8.1274382314694405E-4</v>
      </c>
    </row>
    <row r="5132" spans="1:15">
      <c r="A5132" t="s">
        <v>5802</v>
      </c>
      <c r="B5132" t="s">
        <v>23511</v>
      </c>
      <c r="C5132" t="s">
        <v>5803</v>
      </c>
      <c r="D5132">
        <v>5</v>
      </c>
      <c r="E5132">
        <v>6152</v>
      </c>
      <c r="F5132">
        <v>5</v>
      </c>
      <c r="G5132">
        <v>7804</v>
      </c>
      <c r="H5132">
        <v>0.30433074367137097</v>
      </c>
      <c r="I5132">
        <v>0.81020448119108801</v>
      </c>
      <c r="J5132">
        <v>0.69639772519260701</v>
      </c>
      <c r="K5132" t="s">
        <v>27420</v>
      </c>
      <c r="L5132">
        <v>5</v>
      </c>
      <c r="M5132" t="s">
        <v>5133</v>
      </c>
      <c r="N5132">
        <v>1</v>
      </c>
      <c r="O5132">
        <v>8.1274382314694405E-4</v>
      </c>
    </row>
    <row r="5133" spans="1:15">
      <c r="A5133" t="s">
        <v>5804</v>
      </c>
      <c r="B5133" t="s">
        <v>23518</v>
      </c>
      <c r="C5133" t="s">
        <v>5805</v>
      </c>
      <c r="D5133">
        <v>31</v>
      </c>
      <c r="E5133">
        <v>787</v>
      </c>
      <c r="F5133">
        <v>202</v>
      </c>
      <c r="G5133">
        <v>7393</v>
      </c>
      <c r="H5133">
        <v>2.2649052376912102E-2</v>
      </c>
      <c r="I5133">
        <v>0.38807624224378701</v>
      </c>
      <c r="J5133">
        <v>0.37521355628229502</v>
      </c>
      <c r="K5133" t="s">
        <v>25642</v>
      </c>
      <c r="L5133">
        <v>31</v>
      </c>
      <c r="M5133" t="s">
        <v>5133</v>
      </c>
      <c r="N5133">
        <v>0.15346534653465299</v>
      </c>
      <c r="O5133">
        <v>3.9390088945362098E-2</v>
      </c>
    </row>
    <row r="5134" spans="1:15">
      <c r="A5134" t="s">
        <v>5804</v>
      </c>
      <c r="B5134" t="s">
        <v>23511</v>
      </c>
      <c r="C5134" t="s">
        <v>5805</v>
      </c>
      <c r="D5134">
        <v>153</v>
      </c>
      <c r="E5134">
        <v>6152</v>
      </c>
      <c r="F5134">
        <v>209</v>
      </c>
      <c r="G5134">
        <v>7804</v>
      </c>
      <c r="H5134">
        <v>0.98017757774301395</v>
      </c>
      <c r="I5134">
        <v>1</v>
      </c>
      <c r="J5134">
        <v>0.85953329234717102</v>
      </c>
      <c r="K5134" t="s">
        <v>27421</v>
      </c>
      <c r="L5134">
        <v>153</v>
      </c>
      <c r="M5134" t="s">
        <v>5133</v>
      </c>
      <c r="N5134">
        <v>0.73205741626794296</v>
      </c>
      <c r="O5134">
        <v>2.48699609882965E-2</v>
      </c>
    </row>
    <row r="5135" spans="1:15">
      <c r="A5135" t="s">
        <v>5804</v>
      </c>
      <c r="B5135" t="s">
        <v>23513</v>
      </c>
      <c r="C5135" t="s">
        <v>5805</v>
      </c>
      <c r="D5135">
        <v>8</v>
      </c>
      <c r="E5135">
        <v>535</v>
      </c>
      <c r="F5135">
        <v>198</v>
      </c>
      <c r="G5135">
        <v>8124</v>
      </c>
      <c r="H5135">
        <v>0.95447060504371695</v>
      </c>
      <c r="I5135">
        <v>0.99999999999997702</v>
      </c>
      <c r="J5135">
        <v>0.95041217501583097</v>
      </c>
      <c r="K5135" t="s">
        <v>25643</v>
      </c>
      <c r="L5135">
        <v>8</v>
      </c>
      <c r="M5135" t="s">
        <v>5133</v>
      </c>
      <c r="N5135">
        <v>4.0404040404040401E-2</v>
      </c>
      <c r="O5135">
        <v>1.4953271028037399E-2</v>
      </c>
    </row>
    <row r="5136" spans="1:15">
      <c r="A5136" t="s">
        <v>5806</v>
      </c>
      <c r="B5136" t="s">
        <v>23511</v>
      </c>
      <c r="C5136" t="s">
        <v>5807</v>
      </c>
      <c r="D5136">
        <v>3</v>
      </c>
      <c r="E5136">
        <v>6152</v>
      </c>
      <c r="F5136">
        <v>3</v>
      </c>
      <c r="G5136">
        <v>7804</v>
      </c>
      <c r="H5136">
        <v>0.489837867770546</v>
      </c>
      <c r="I5136">
        <v>0.96083957126938102</v>
      </c>
      <c r="J5136">
        <v>0.82587360011061495</v>
      </c>
      <c r="K5136" t="s">
        <v>25654</v>
      </c>
      <c r="L5136">
        <v>3</v>
      </c>
      <c r="M5136" t="s">
        <v>5133</v>
      </c>
      <c r="N5136">
        <v>1</v>
      </c>
      <c r="O5136">
        <v>4.8764629388816603E-4</v>
      </c>
    </row>
    <row r="5137" spans="1:15">
      <c r="A5137" t="s">
        <v>5808</v>
      </c>
      <c r="B5137" t="s">
        <v>23518</v>
      </c>
      <c r="C5137" t="s">
        <v>5809</v>
      </c>
      <c r="D5137">
        <v>15</v>
      </c>
      <c r="E5137">
        <v>787</v>
      </c>
      <c r="F5137">
        <v>98</v>
      </c>
      <c r="G5137">
        <v>7393</v>
      </c>
      <c r="H5137">
        <v>9.4182746967542502E-2</v>
      </c>
      <c r="I5137">
        <v>0.63266972740240601</v>
      </c>
      <c r="J5137">
        <v>0.61170005408803896</v>
      </c>
      <c r="K5137" t="s">
        <v>25644</v>
      </c>
      <c r="L5137">
        <v>15</v>
      </c>
      <c r="M5137" t="s">
        <v>5133</v>
      </c>
      <c r="N5137">
        <v>0.15306122448979601</v>
      </c>
      <c r="O5137">
        <v>1.9059720457433298E-2</v>
      </c>
    </row>
    <row r="5138" spans="1:15">
      <c r="A5138" t="s">
        <v>5808</v>
      </c>
      <c r="B5138" t="s">
        <v>23511</v>
      </c>
      <c r="C5138" t="s">
        <v>5809</v>
      </c>
      <c r="D5138">
        <v>76</v>
      </c>
      <c r="E5138">
        <v>6152</v>
      </c>
      <c r="F5138">
        <v>98</v>
      </c>
      <c r="G5138">
        <v>7804</v>
      </c>
      <c r="H5138">
        <v>0.67553996100006997</v>
      </c>
      <c r="I5138">
        <v>0.968912233598893</v>
      </c>
      <c r="J5138">
        <v>0.832812322140707</v>
      </c>
      <c r="K5138" t="s">
        <v>27422</v>
      </c>
      <c r="L5138">
        <v>76</v>
      </c>
      <c r="M5138" t="s">
        <v>5133</v>
      </c>
      <c r="N5138">
        <v>0.77551020408163296</v>
      </c>
      <c r="O5138">
        <v>1.23537061118336E-2</v>
      </c>
    </row>
    <row r="5139" spans="1:15">
      <c r="A5139" t="s">
        <v>5808</v>
      </c>
      <c r="B5139" t="s">
        <v>23513</v>
      </c>
      <c r="C5139" t="s">
        <v>5809</v>
      </c>
      <c r="D5139">
        <v>1</v>
      </c>
      <c r="E5139">
        <v>535</v>
      </c>
      <c r="F5139">
        <v>91</v>
      </c>
      <c r="G5139">
        <v>8124</v>
      </c>
      <c r="H5139">
        <v>0.99804034402699204</v>
      </c>
      <c r="I5139">
        <v>0.99999999999997702</v>
      </c>
      <c r="J5139">
        <v>0.95041217501583097</v>
      </c>
      <c r="K5139" t="s">
        <v>24628</v>
      </c>
      <c r="L5139">
        <v>1</v>
      </c>
      <c r="M5139" t="s">
        <v>5133</v>
      </c>
      <c r="N5139">
        <v>1.0989010989011E-2</v>
      </c>
      <c r="O5139">
        <v>1.8691588785046699E-3</v>
      </c>
    </row>
    <row r="5140" spans="1:15">
      <c r="A5140" t="s">
        <v>5810</v>
      </c>
      <c r="B5140" t="s">
        <v>23511</v>
      </c>
      <c r="C5140" t="s">
        <v>5811</v>
      </c>
      <c r="D5140">
        <v>3</v>
      </c>
      <c r="E5140">
        <v>6152</v>
      </c>
      <c r="F5140">
        <v>4</v>
      </c>
      <c r="G5140">
        <v>7804</v>
      </c>
      <c r="H5140">
        <v>0.80103341611958101</v>
      </c>
      <c r="I5140">
        <v>0.968912233598893</v>
      </c>
      <c r="J5140">
        <v>0.832812322140707</v>
      </c>
      <c r="K5140" t="s">
        <v>27423</v>
      </c>
      <c r="L5140">
        <v>3</v>
      </c>
      <c r="M5140" t="s">
        <v>5133</v>
      </c>
      <c r="N5140">
        <v>0.75</v>
      </c>
      <c r="O5140">
        <v>4.8764629388816603E-4</v>
      </c>
    </row>
    <row r="5141" spans="1:15">
      <c r="A5141" t="s">
        <v>5810</v>
      </c>
      <c r="B5141" t="s">
        <v>23513</v>
      </c>
      <c r="C5141" t="s">
        <v>5811</v>
      </c>
      <c r="D5141">
        <v>1</v>
      </c>
      <c r="E5141">
        <v>535</v>
      </c>
      <c r="F5141">
        <v>4</v>
      </c>
      <c r="G5141">
        <v>8124</v>
      </c>
      <c r="H5141">
        <v>0.23855956797771199</v>
      </c>
      <c r="I5141">
        <v>0.85273230586348503</v>
      </c>
      <c r="J5141">
        <v>0.81044716552199803</v>
      </c>
      <c r="K5141" t="s">
        <v>23746</v>
      </c>
      <c r="L5141">
        <v>1</v>
      </c>
      <c r="M5141" t="s">
        <v>5133</v>
      </c>
      <c r="N5141">
        <v>0.25</v>
      </c>
      <c r="O5141">
        <v>1.8691588785046699E-3</v>
      </c>
    </row>
    <row r="5142" spans="1:15">
      <c r="A5142" t="s">
        <v>5812</v>
      </c>
      <c r="B5142" t="s">
        <v>23511</v>
      </c>
      <c r="C5142" t="s">
        <v>5813</v>
      </c>
      <c r="D5142">
        <v>3</v>
      </c>
      <c r="E5142">
        <v>6152</v>
      </c>
      <c r="F5142">
        <v>3</v>
      </c>
      <c r="G5142">
        <v>7804</v>
      </c>
      <c r="H5142">
        <v>0.489837867770546</v>
      </c>
      <c r="I5142">
        <v>0.96083957126938102</v>
      </c>
      <c r="J5142">
        <v>0.82587360011061495</v>
      </c>
      <c r="K5142" t="s">
        <v>25654</v>
      </c>
      <c r="L5142">
        <v>3</v>
      </c>
      <c r="M5142" t="s">
        <v>5133</v>
      </c>
      <c r="N5142">
        <v>1</v>
      </c>
      <c r="O5142">
        <v>4.8764629388816603E-4</v>
      </c>
    </row>
    <row r="5143" spans="1:15">
      <c r="A5143" t="s">
        <v>5814</v>
      </c>
      <c r="B5143" t="s">
        <v>23511</v>
      </c>
      <c r="C5143" t="s">
        <v>5815</v>
      </c>
      <c r="D5143">
        <v>37</v>
      </c>
      <c r="E5143">
        <v>6152</v>
      </c>
      <c r="F5143">
        <v>53</v>
      </c>
      <c r="G5143">
        <v>7804</v>
      </c>
      <c r="H5143">
        <v>0.95793039318480699</v>
      </c>
      <c r="I5143">
        <v>1</v>
      </c>
      <c r="J5143">
        <v>0.85953329234717102</v>
      </c>
      <c r="K5143" t="s">
        <v>27424</v>
      </c>
      <c r="L5143">
        <v>37</v>
      </c>
      <c r="M5143" t="s">
        <v>5133</v>
      </c>
      <c r="N5143">
        <v>0.69811320754716999</v>
      </c>
      <c r="O5143">
        <v>6.0143042912873899E-3</v>
      </c>
    </row>
    <row r="5144" spans="1:15">
      <c r="A5144" t="s">
        <v>5814</v>
      </c>
      <c r="B5144" t="s">
        <v>23518</v>
      </c>
      <c r="C5144" t="s">
        <v>5815</v>
      </c>
      <c r="D5144">
        <v>9</v>
      </c>
      <c r="E5144">
        <v>787</v>
      </c>
      <c r="F5144">
        <v>51</v>
      </c>
      <c r="G5144">
        <v>7393</v>
      </c>
      <c r="H5144">
        <v>8.7024610636374497E-2</v>
      </c>
      <c r="I5144">
        <v>0.63266972740240601</v>
      </c>
      <c r="J5144">
        <v>0.61170005408803896</v>
      </c>
      <c r="K5144" t="s">
        <v>27402</v>
      </c>
      <c r="L5144">
        <v>9</v>
      </c>
      <c r="M5144" t="s">
        <v>5133</v>
      </c>
      <c r="N5144">
        <v>0.17647058823529399</v>
      </c>
      <c r="O5144">
        <v>1.143583227446E-2</v>
      </c>
    </row>
    <row r="5145" spans="1:15">
      <c r="A5145" t="s">
        <v>5816</v>
      </c>
      <c r="B5145" t="s">
        <v>23511</v>
      </c>
      <c r="C5145" t="s">
        <v>5817</v>
      </c>
      <c r="D5145">
        <v>3</v>
      </c>
      <c r="E5145">
        <v>6152</v>
      </c>
      <c r="F5145">
        <v>6</v>
      </c>
      <c r="G5145">
        <v>7804</v>
      </c>
      <c r="H5145">
        <v>0.97922542091541498</v>
      </c>
      <c r="I5145">
        <v>1</v>
      </c>
      <c r="J5145">
        <v>0.85953329234717102</v>
      </c>
      <c r="K5145" t="s">
        <v>27425</v>
      </c>
      <c r="L5145">
        <v>3</v>
      </c>
      <c r="M5145" t="s">
        <v>5133</v>
      </c>
      <c r="N5145">
        <v>0.5</v>
      </c>
      <c r="O5145">
        <v>4.8764629388816603E-4</v>
      </c>
    </row>
    <row r="5146" spans="1:15">
      <c r="A5146" t="s">
        <v>5818</v>
      </c>
      <c r="B5146" t="s">
        <v>23511</v>
      </c>
      <c r="C5146" t="s">
        <v>5819</v>
      </c>
      <c r="D5146">
        <v>1</v>
      </c>
      <c r="E5146">
        <v>6152</v>
      </c>
      <c r="F5146">
        <v>2</v>
      </c>
      <c r="G5146">
        <v>7804</v>
      </c>
      <c r="H5146">
        <v>0.95521029019776005</v>
      </c>
      <c r="I5146">
        <v>1</v>
      </c>
      <c r="J5146">
        <v>0.85953329234717102</v>
      </c>
      <c r="K5146" t="s">
        <v>27087</v>
      </c>
      <c r="L5146">
        <v>1</v>
      </c>
      <c r="M5146" t="s">
        <v>5133</v>
      </c>
      <c r="N5146">
        <v>0.5</v>
      </c>
      <c r="O5146">
        <v>1.6254876462938901E-4</v>
      </c>
    </row>
    <row r="5147" spans="1:15">
      <c r="A5147" t="s">
        <v>5818</v>
      </c>
      <c r="B5147" t="s">
        <v>23513</v>
      </c>
      <c r="C5147" t="s">
        <v>5819</v>
      </c>
      <c r="D5147">
        <v>1</v>
      </c>
      <c r="E5147">
        <v>535</v>
      </c>
      <c r="F5147">
        <v>2</v>
      </c>
      <c r="G5147">
        <v>8124</v>
      </c>
      <c r="H5147">
        <v>0.12737930779067499</v>
      </c>
      <c r="I5147">
        <v>0.64703075560747003</v>
      </c>
      <c r="J5147">
        <v>0.614945907739046</v>
      </c>
      <c r="K5147" t="s">
        <v>23746</v>
      </c>
      <c r="L5147">
        <v>1</v>
      </c>
      <c r="M5147" t="s">
        <v>5133</v>
      </c>
      <c r="N5147">
        <v>0.5</v>
      </c>
      <c r="O5147">
        <v>1.8691588785046699E-3</v>
      </c>
    </row>
    <row r="5148" spans="1:15">
      <c r="A5148" t="s">
        <v>5820</v>
      </c>
      <c r="B5148" t="s">
        <v>23518</v>
      </c>
      <c r="C5148" t="s">
        <v>5821</v>
      </c>
      <c r="D5148">
        <v>23</v>
      </c>
      <c r="E5148">
        <v>787</v>
      </c>
      <c r="F5148">
        <v>126</v>
      </c>
      <c r="G5148">
        <v>7393</v>
      </c>
      <c r="H5148">
        <v>6.6113889957063196E-3</v>
      </c>
      <c r="I5148">
        <v>0.22593503644354701</v>
      </c>
      <c r="J5148">
        <v>0.218446478513104</v>
      </c>
      <c r="K5148" t="s">
        <v>27398</v>
      </c>
      <c r="L5148">
        <v>23</v>
      </c>
      <c r="M5148" t="s">
        <v>5133</v>
      </c>
      <c r="N5148">
        <v>0.182539682539683</v>
      </c>
      <c r="O5148">
        <v>2.92249047013977E-2</v>
      </c>
    </row>
    <row r="5149" spans="1:15">
      <c r="A5149" t="s">
        <v>5820</v>
      </c>
      <c r="B5149" t="s">
        <v>23513</v>
      </c>
      <c r="C5149" t="s">
        <v>5821</v>
      </c>
      <c r="D5149">
        <v>6</v>
      </c>
      <c r="E5149">
        <v>535</v>
      </c>
      <c r="F5149">
        <v>130</v>
      </c>
      <c r="G5149">
        <v>8124</v>
      </c>
      <c r="H5149">
        <v>0.86577804553700699</v>
      </c>
      <c r="I5149">
        <v>0.99999999999997702</v>
      </c>
      <c r="J5149">
        <v>0.95041217501583097</v>
      </c>
      <c r="K5149" t="s">
        <v>27399</v>
      </c>
      <c r="L5149">
        <v>6</v>
      </c>
      <c r="M5149" t="s">
        <v>5133</v>
      </c>
      <c r="N5149">
        <v>4.6153846153846198E-2</v>
      </c>
      <c r="O5149">
        <v>1.1214953271028E-2</v>
      </c>
    </row>
    <row r="5150" spans="1:15">
      <c r="A5150" t="s">
        <v>5820</v>
      </c>
      <c r="B5150" t="s">
        <v>23511</v>
      </c>
      <c r="C5150" t="s">
        <v>5821</v>
      </c>
      <c r="D5150">
        <v>91</v>
      </c>
      <c r="E5150">
        <v>6152</v>
      </c>
      <c r="F5150">
        <v>136</v>
      </c>
      <c r="G5150">
        <v>7804</v>
      </c>
      <c r="H5150">
        <v>0.99961508261340504</v>
      </c>
      <c r="I5150">
        <v>1</v>
      </c>
      <c r="J5150">
        <v>0.85953329234717102</v>
      </c>
      <c r="K5150" t="s">
        <v>27426</v>
      </c>
      <c r="L5150">
        <v>91</v>
      </c>
      <c r="M5150" t="s">
        <v>5133</v>
      </c>
      <c r="N5150">
        <v>0.66911764705882304</v>
      </c>
      <c r="O5150">
        <v>1.47919375812744E-2</v>
      </c>
    </row>
    <row r="5151" spans="1:15">
      <c r="A5151" t="s">
        <v>5822</v>
      </c>
      <c r="B5151" t="s">
        <v>23511</v>
      </c>
      <c r="C5151" t="s">
        <v>5823</v>
      </c>
      <c r="D5151">
        <v>3</v>
      </c>
      <c r="E5151">
        <v>6152</v>
      </c>
      <c r="F5151">
        <v>6</v>
      </c>
      <c r="G5151">
        <v>7804</v>
      </c>
      <c r="H5151">
        <v>0.97922542091541498</v>
      </c>
      <c r="I5151">
        <v>1</v>
      </c>
      <c r="J5151">
        <v>0.85953329234717102</v>
      </c>
      <c r="K5151" t="s">
        <v>27425</v>
      </c>
      <c r="L5151">
        <v>3</v>
      </c>
      <c r="M5151" t="s">
        <v>5133</v>
      </c>
      <c r="N5151">
        <v>0.5</v>
      </c>
      <c r="O5151">
        <v>4.8764629388816603E-4</v>
      </c>
    </row>
    <row r="5152" spans="1:15">
      <c r="A5152" t="s">
        <v>5824</v>
      </c>
      <c r="B5152" t="s">
        <v>23513</v>
      </c>
      <c r="C5152" t="s">
        <v>5825</v>
      </c>
      <c r="D5152">
        <v>1</v>
      </c>
      <c r="E5152">
        <v>535</v>
      </c>
      <c r="F5152">
        <v>21</v>
      </c>
      <c r="G5152">
        <v>8124</v>
      </c>
      <c r="H5152">
        <v>0.76126581765353996</v>
      </c>
      <c r="I5152">
        <v>0.99999999999997702</v>
      </c>
      <c r="J5152">
        <v>0.95041217501583097</v>
      </c>
      <c r="K5152" t="s">
        <v>25639</v>
      </c>
      <c r="L5152">
        <v>1</v>
      </c>
      <c r="M5152" t="s">
        <v>5133</v>
      </c>
      <c r="N5152">
        <v>4.7619047619047603E-2</v>
      </c>
      <c r="O5152">
        <v>1.8691588785046699E-3</v>
      </c>
    </row>
    <row r="5153" spans="1:15">
      <c r="A5153" t="s">
        <v>5824</v>
      </c>
      <c r="B5153" t="s">
        <v>23518</v>
      </c>
      <c r="C5153" t="s">
        <v>5825</v>
      </c>
      <c r="D5153">
        <v>2</v>
      </c>
      <c r="E5153">
        <v>787</v>
      </c>
      <c r="F5153">
        <v>18</v>
      </c>
      <c r="G5153">
        <v>7393</v>
      </c>
      <c r="H5153">
        <v>0.58566443264086399</v>
      </c>
      <c r="I5153">
        <v>1</v>
      </c>
      <c r="J5153">
        <v>0.966855260484069</v>
      </c>
      <c r="K5153" t="s">
        <v>27427</v>
      </c>
      <c r="L5153">
        <v>2</v>
      </c>
      <c r="M5153" t="s">
        <v>5133</v>
      </c>
      <c r="N5153">
        <v>0.11111111111111099</v>
      </c>
      <c r="O5153">
        <v>2.5412960609911099E-3</v>
      </c>
    </row>
    <row r="5154" spans="1:15">
      <c r="A5154" t="s">
        <v>5824</v>
      </c>
      <c r="B5154" t="s">
        <v>23511</v>
      </c>
      <c r="C5154" t="s">
        <v>5825</v>
      </c>
      <c r="D5154">
        <v>16</v>
      </c>
      <c r="E5154">
        <v>6152</v>
      </c>
      <c r="F5154">
        <v>21</v>
      </c>
      <c r="G5154">
        <v>7804</v>
      </c>
      <c r="H5154">
        <v>0.72519464518531396</v>
      </c>
      <c r="I5154">
        <v>0.968912233598893</v>
      </c>
      <c r="J5154">
        <v>0.832812322140707</v>
      </c>
      <c r="K5154" t="s">
        <v>27428</v>
      </c>
      <c r="L5154">
        <v>16</v>
      </c>
      <c r="M5154" t="s">
        <v>5133</v>
      </c>
      <c r="N5154">
        <v>0.76190476190476197</v>
      </c>
      <c r="O5154">
        <v>2.6007802340702198E-3</v>
      </c>
    </row>
    <row r="5155" spans="1:15">
      <c r="A5155" t="s">
        <v>5826</v>
      </c>
      <c r="B5155" t="s">
        <v>23513</v>
      </c>
      <c r="C5155" t="s">
        <v>5827</v>
      </c>
      <c r="D5155">
        <v>1</v>
      </c>
      <c r="E5155">
        <v>535</v>
      </c>
      <c r="F5155">
        <v>7</v>
      </c>
      <c r="G5155">
        <v>8124</v>
      </c>
      <c r="H5155">
        <v>0.37938355156400999</v>
      </c>
      <c r="I5155">
        <v>0.99999999999997702</v>
      </c>
      <c r="J5155">
        <v>0.95041217501583097</v>
      </c>
      <c r="K5155" t="s">
        <v>25639</v>
      </c>
      <c r="L5155">
        <v>1</v>
      </c>
      <c r="M5155" t="s">
        <v>5133</v>
      </c>
      <c r="N5155">
        <v>0.14285714285714299</v>
      </c>
      <c r="O5155">
        <v>1.8691588785046699E-3</v>
      </c>
    </row>
    <row r="5156" spans="1:15">
      <c r="A5156" t="s">
        <v>5826</v>
      </c>
      <c r="B5156" t="s">
        <v>23511</v>
      </c>
      <c r="C5156" t="s">
        <v>5827</v>
      </c>
      <c r="D5156">
        <v>5</v>
      </c>
      <c r="E5156">
        <v>6152</v>
      </c>
      <c r="F5156">
        <v>7</v>
      </c>
      <c r="G5156">
        <v>7804</v>
      </c>
      <c r="H5156">
        <v>0.83137607319657303</v>
      </c>
      <c r="I5156">
        <v>0.98923101772060196</v>
      </c>
      <c r="J5156">
        <v>0.85027699355333197</v>
      </c>
      <c r="K5156" t="s">
        <v>25640</v>
      </c>
      <c r="L5156">
        <v>5</v>
      </c>
      <c r="M5156" t="s">
        <v>5133</v>
      </c>
      <c r="N5156">
        <v>0.71428571428571397</v>
      </c>
      <c r="O5156">
        <v>8.1274382314694405E-4</v>
      </c>
    </row>
    <row r="5157" spans="1:15">
      <c r="A5157" t="s">
        <v>5826</v>
      </c>
      <c r="B5157" t="s">
        <v>23518</v>
      </c>
      <c r="C5157" t="s">
        <v>5827</v>
      </c>
      <c r="D5157">
        <v>1</v>
      </c>
      <c r="E5157">
        <v>787</v>
      </c>
      <c r="F5157">
        <v>7</v>
      </c>
      <c r="G5157">
        <v>7393</v>
      </c>
      <c r="H5157">
        <v>0.54534917443390396</v>
      </c>
      <c r="I5157">
        <v>1</v>
      </c>
      <c r="J5157">
        <v>0.966855260484069</v>
      </c>
      <c r="K5157" t="s">
        <v>24620</v>
      </c>
      <c r="L5157">
        <v>1</v>
      </c>
      <c r="M5157" t="s">
        <v>5133</v>
      </c>
      <c r="N5157">
        <v>0.14285714285714299</v>
      </c>
      <c r="O5157">
        <v>1.27064803049555E-3</v>
      </c>
    </row>
    <row r="5158" spans="1:15">
      <c r="A5158" t="s">
        <v>5828</v>
      </c>
      <c r="B5158" t="s">
        <v>23513</v>
      </c>
      <c r="C5158" t="s">
        <v>5829</v>
      </c>
      <c r="D5158">
        <v>1</v>
      </c>
      <c r="E5158">
        <v>535</v>
      </c>
      <c r="F5158">
        <v>136</v>
      </c>
      <c r="G5158">
        <v>8124</v>
      </c>
      <c r="H5158">
        <v>0.99991262417849003</v>
      </c>
      <c r="I5158">
        <v>0.99999999999997702</v>
      </c>
      <c r="J5158">
        <v>0.95041217501583097</v>
      </c>
      <c r="K5158" t="s">
        <v>24628</v>
      </c>
      <c r="L5158">
        <v>1</v>
      </c>
      <c r="M5158" t="s">
        <v>5133</v>
      </c>
      <c r="N5158">
        <v>7.3529411764705899E-3</v>
      </c>
      <c r="O5158">
        <v>1.8691588785046699E-3</v>
      </c>
    </row>
    <row r="5159" spans="1:15">
      <c r="A5159" t="s">
        <v>5828</v>
      </c>
      <c r="B5159" t="s">
        <v>23511</v>
      </c>
      <c r="C5159" t="s">
        <v>5829</v>
      </c>
      <c r="D5159">
        <v>114</v>
      </c>
      <c r="E5159">
        <v>6152</v>
      </c>
      <c r="F5159">
        <v>141</v>
      </c>
      <c r="G5159">
        <v>7804</v>
      </c>
      <c r="H5159">
        <v>0.31797894098754598</v>
      </c>
      <c r="I5159">
        <v>0.83680905480416701</v>
      </c>
      <c r="J5159">
        <v>0.71926524194175001</v>
      </c>
      <c r="K5159" t="s">
        <v>27429</v>
      </c>
      <c r="L5159">
        <v>114</v>
      </c>
      <c r="M5159" t="s">
        <v>5133</v>
      </c>
      <c r="N5159">
        <v>0.80851063829787195</v>
      </c>
      <c r="O5159">
        <v>1.8530559167750298E-2</v>
      </c>
    </row>
    <row r="5160" spans="1:15">
      <c r="A5160" t="s">
        <v>5828</v>
      </c>
      <c r="B5160" t="s">
        <v>23518</v>
      </c>
      <c r="C5160" t="s">
        <v>5829</v>
      </c>
      <c r="D5160">
        <v>17</v>
      </c>
      <c r="E5160">
        <v>787</v>
      </c>
      <c r="F5160">
        <v>142</v>
      </c>
      <c r="G5160">
        <v>7393</v>
      </c>
      <c r="H5160">
        <v>0.34104035607889199</v>
      </c>
      <c r="I5160">
        <v>1</v>
      </c>
      <c r="J5160">
        <v>0.966855260484069</v>
      </c>
      <c r="K5160" t="s">
        <v>27430</v>
      </c>
      <c r="L5160">
        <v>17</v>
      </c>
      <c r="M5160" t="s">
        <v>5133</v>
      </c>
      <c r="N5160">
        <v>0.11971830985915501</v>
      </c>
      <c r="O5160">
        <v>2.1601016518424401E-2</v>
      </c>
    </row>
    <row r="5161" spans="1:15">
      <c r="A5161" t="s">
        <v>5830</v>
      </c>
      <c r="B5161" t="s">
        <v>23513</v>
      </c>
      <c r="C5161" t="s">
        <v>5831</v>
      </c>
      <c r="D5161">
        <v>1</v>
      </c>
      <c r="E5161">
        <v>535</v>
      </c>
      <c r="F5161">
        <v>29</v>
      </c>
      <c r="G5161">
        <v>8124</v>
      </c>
      <c r="H5161">
        <v>0.86180551053264798</v>
      </c>
      <c r="I5161">
        <v>0.99999999999997702</v>
      </c>
      <c r="J5161">
        <v>0.95041217501583097</v>
      </c>
      <c r="K5161" t="s">
        <v>23746</v>
      </c>
      <c r="L5161">
        <v>1</v>
      </c>
      <c r="M5161" t="s">
        <v>5133</v>
      </c>
      <c r="N5161">
        <v>3.4482758620689703E-2</v>
      </c>
      <c r="O5161">
        <v>1.8691588785046699E-3</v>
      </c>
    </row>
    <row r="5162" spans="1:15">
      <c r="A5162" t="s">
        <v>5830</v>
      </c>
      <c r="B5162" t="s">
        <v>23511</v>
      </c>
      <c r="C5162" t="s">
        <v>5831</v>
      </c>
      <c r="D5162">
        <v>23</v>
      </c>
      <c r="E5162">
        <v>6152</v>
      </c>
      <c r="F5162">
        <v>28</v>
      </c>
      <c r="G5162">
        <v>7804</v>
      </c>
      <c r="H5162">
        <v>0.43904239052723998</v>
      </c>
      <c r="I5162">
        <v>0.96083957126938102</v>
      </c>
      <c r="J5162">
        <v>0.82587360011061495</v>
      </c>
      <c r="K5162" t="s">
        <v>27431</v>
      </c>
      <c r="L5162">
        <v>23</v>
      </c>
      <c r="M5162" t="s">
        <v>5133</v>
      </c>
      <c r="N5162">
        <v>0.82142857142857095</v>
      </c>
      <c r="O5162">
        <v>3.73862158647594E-3</v>
      </c>
    </row>
    <row r="5163" spans="1:15">
      <c r="A5163" t="s">
        <v>5830</v>
      </c>
      <c r="B5163" t="s">
        <v>23518</v>
      </c>
      <c r="C5163" t="s">
        <v>5831</v>
      </c>
      <c r="D5163">
        <v>1</v>
      </c>
      <c r="E5163">
        <v>787</v>
      </c>
      <c r="F5163">
        <v>28</v>
      </c>
      <c r="G5163">
        <v>7393</v>
      </c>
      <c r="H5163">
        <v>0.95747465990382596</v>
      </c>
      <c r="I5163">
        <v>1</v>
      </c>
      <c r="J5163">
        <v>0.966855260484069</v>
      </c>
      <c r="K5163" t="s">
        <v>24685</v>
      </c>
      <c r="L5163">
        <v>1</v>
      </c>
      <c r="M5163" t="s">
        <v>5133</v>
      </c>
      <c r="N5163">
        <v>3.5714285714285698E-2</v>
      </c>
      <c r="O5163">
        <v>1.27064803049555E-3</v>
      </c>
    </row>
    <row r="5164" spans="1:15">
      <c r="A5164" t="s">
        <v>5832</v>
      </c>
      <c r="B5164" t="s">
        <v>23511</v>
      </c>
      <c r="C5164" t="s">
        <v>5833</v>
      </c>
      <c r="D5164">
        <v>84</v>
      </c>
      <c r="E5164">
        <v>6152</v>
      </c>
      <c r="F5164">
        <v>128</v>
      </c>
      <c r="G5164">
        <v>7804</v>
      </c>
      <c r="H5164">
        <v>0.99983529080521505</v>
      </c>
      <c r="I5164">
        <v>1</v>
      </c>
      <c r="J5164">
        <v>0.85953329234717102</v>
      </c>
      <c r="K5164" t="s">
        <v>27403</v>
      </c>
      <c r="L5164">
        <v>84</v>
      </c>
      <c r="M5164" t="s">
        <v>5133</v>
      </c>
      <c r="N5164">
        <v>0.65625</v>
      </c>
      <c r="O5164">
        <v>1.3654096228868699E-2</v>
      </c>
    </row>
    <row r="5165" spans="1:15">
      <c r="A5165" t="s">
        <v>5832</v>
      </c>
      <c r="B5165" t="s">
        <v>23518</v>
      </c>
      <c r="C5165" t="s">
        <v>5833</v>
      </c>
      <c r="D5165">
        <v>23</v>
      </c>
      <c r="E5165">
        <v>787</v>
      </c>
      <c r="F5165">
        <v>119</v>
      </c>
      <c r="G5165">
        <v>7393</v>
      </c>
      <c r="H5165">
        <v>3.18104277106735E-3</v>
      </c>
      <c r="I5165">
        <v>0.13731501295107401</v>
      </c>
      <c r="J5165">
        <v>0.132763742615184</v>
      </c>
      <c r="K5165" t="s">
        <v>27398</v>
      </c>
      <c r="L5165">
        <v>23</v>
      </c>
      <c r="M5165" t="s">
        <v>5133</v>
      </c>
      <c r="N5165">
        <v>0.19327731092437</v>
      </c>
      <c r="O5165">
        <v>2.92249047013977E-2</v>
      </c>
    </row>
    <row r="5166" spans="1:15">
      <c r="A5166" t="s">
        <v>5832</v>
      </c>
      <c r="B5166" t="s">
        <v>23513</v>
      </c>
      <c r="C5166" t="s">
        <v>5833</v>
      </c>
      <c r="D5166">
        <v>6</v>
      </c>
      <c r="E5166">
        <v>535</v>
      </c>
      <c r="F5166">
        <v>122</v>
      </c>
      <c r="G5166">
        <v>8124</v>
      </c>
      <c r="H5166">
        <v>0.82319911978194305</v>
      </c>
      <c r="I5166">
        <v>0.99999999999997702</v>
      </c>
      <c r="J5166">
        <v>0.95041217501583097</v>
      </c>
      <c r="K5166" t="s">
        <v>27399</v>
      </c>
      <c r="L5166">
        <v>6</v>
      </c>
      <c r="M5166" t="s">
        <v>5133</v>
      </c>
      <c r="N5166">
        <v>4.91803278688525E-2</v>
      </c>
      <c r="O5166">
        <v>1.1214953271028E-2</v>
      </c>
    </row>
    <row r="5167" spans="1:15">
      <c r="A5167" t="s">
        <v>5834</v>
      </c>
      <c r="B5167" t="s">
        <v>23511</v>
      </c>
      <c r="C5167" t="s">
        <v>5835</v>
      </c>
      <c r="D5167">
        <v>31</v>
      </c>
      <c r="E5167">
        <v>6152</v>
      </c>
      <c r="F5167">
        <v>46</v>
      </c>
      <c r="G5167">
        <v>7804</v>
      </c>
      <c r="H5167">
        <v>0.97719698045092396</v>
      </c>
      <c r="I5167">
        <v>1</v>
      </c>
      <c r="J5167">
        <v>0.85953329234717102</v>
      </c>
      <c r="K5167" t="s">
        <v>27404</v>
      </c>
      <c r="L5167">
        <v>31</v>
      </c>
      <c r="M5167" t="s">
        <v>5133</v>
      </c>
      <c r="N5167">
        <v>0.67391304347826098</v>
      </c>
      <c r="O5167">
        <v>5.0390117035110501E-3</v>
      </c>
    </row>
    <row r="5168" spans="1:15">
      <c r="A5168" t="s">
        <v>5834</v>
      </c>
      <c r="B5168" t="s">
        <v>23518</v>
      </c>
      <c r="C5168" t="s">
        <v>5835</v>
      </c>
      <c r="D5168">
        <v>9</v>
      </c>
      <c r="E5168">
        <v>787</v>
      </c>
      <c r="F5168">
        <v>45</v>
      </c>
      <c r="G5168">
        <v>7393</v>
      </c>
      <c r="H5168">
        <v>4.4626871910323301E-2</v>
      </c>
      <c r="I5168">
        <v>0.55827764118643997</v>
      </c>
      <c r="J5168">
        <v>0.53977367419174704</v>
      </c>
      <c r="K5168" t="s">
        <v>27402</v>
      </c>
      <c r="L5168">
        <v>9</v>
      </c>
      <c r="M5168" t="s">
        <v>5133</v>
      </c>
      <c r="N5168">
        <v>0.2</v>
      </c>
      <c r="O5168">
        <v>1.143583227446E-2</v>
      </c>
    </row>
    <row r="5169" spans="1:15">
      <c r="A5169" t="s">
        <v>5836</v>
      </c>
      <c r="B5169" t="s">
        <v>23513</v>
      </c>
      <c r="C5169" t="s">
        <v>5837</v>
      </c>
      <c r="D5169">
        <v>1</v>
      </c>
      <c r="E5169">
        <v>535</v>
      </c>
      <c r="F5169">
        <v>1</v>
      </c>
      <c r="G5169">
        <v>8124</v>
      </c>
      <c r="H5169">
        <v>6.5854258985721295E-2</v>
      </c>
      <c r="I5169">
        <v>0.448760549738495</v>
      </c>
      <c r="J5169">
        <v>0.42650749013827299</v>
      </c>
      <c r="K5169" t="s">
        <v>23746</v>
      </c>
      <c r="L5169">
        <v>1</v>
      </c>
      <c r="M5169" t="s">
        <v>5133</v>
      </c>
      <c r="N5169">
        <v>1</v>
      </c>
      <c r="O5169">
        <v>1.8691588785046699E-3</v>
      </c>
    </row>
    <row r="5170" spans="1:15">
      <c r="A5170" t="s">
        <v>5838</v>
      </c>
      <c r="B5170" t="s">
        <v>23511</v>
      </c>
      <c r="C5170" t="s">
        <v>5839</v>
      </c>
      <c r="D5170">
        <v>5</v>
      </c>
      <c r="E5170">
        <v>6152</v>
      </c>
      <c r="F5170">
        <v>6</v>
      </c>
      <c r="G5170">
        <v>7804</v>
      </c>
      <c r="H5170">
        <v>0.62665052091531404</v>
      </c>
      <c r="I5170">
        <v>0.968912233598893</v>
      </c>
      <c r="J5170">
        <v>0.832812322140707</v>
      </c>
      <c r="K5170" t="s">
        <v>27432</v>
      </c>
      <c r="L5170">
        <v>5</v>
      </c>
      <c r="M5170" t="s">
        <v>5133</v>
      </c>
      <c r="N5170">
        <v>0.83333333333333304</v>
      </c>
      <c r="O5170">
        <v>8.1274382314694405E-4</v>
      </c>
    </row>
    <row r="5171" spans="1:15">
      <c r="A5171" t="s">
        <v>5840</v>
      </c>
      <c r="B5171" t="s">
        <v>23511</v>
      </c>
      <c r="C5171" t="s">
        <v>5841</v>
      </c>
      <c r="D5171">
        <v>5</v>
      </c>
      <c r="E5171">
        <v>6152</v>
      </c>
      <c r="F5171">
        <v>6</v>
      </c>
      <c r="G5171">
        <v>7804</v>
      </c>
      <c r="H5171">
        <v>0.62665052091531404</v>
      </c>
      <c r="I5171">
        <v>0.968912233598893</v>
      </c>
      <c r="J5171">
        <v>0.832812322140707</v>
      </c>
      <c r="K5171" t="s">
        <v>27432</v>
      </c>
      <c r="L5171">
        <v>5</v>
      </c>
      <c r="M5171" t="s">
        <v>5133</v>
      </c>
      <c r="N5171">
        <v>0.83333333333333304</v>
      </c>
      <c r="O5171">
        <v>8.1274382314694405E-4</v>
      </c>
    </row>
    <row r="5172" spans="1:15">
      <c r="A5172" t="s">
        <v>5842</v>
      </c>
      <c r="B5172" t="s">
        <v>23511</v>
      </c>
      <c r="C5172" t="s">
        <v>5843</v>
      </c>
      <c r="D5172">
        <v>2</v>
      </c>
      <c r="E5172">
        <v>6152</v>
      </c>
      <c r="F5172">
        <v>4</v>
      </c>
      <c r="G5172">
        <v>7804</v>
      </c>
      <c r="H5172">
        <v>0.96811759508681905</v>
      </c>
      <c r="I5172">
        <v>1</v>
      </c>
      <c r="J5172">
        <v>0.85953329234717102</v>
      </c>
      <c r="K5172" t="s">
        <v>24625</v>
      </c>
      <c r="L5172">
        <v>2</v>
      </c>
      <c r="M5172" t="s">
        <v>5133</v>
      </c>
      <c r="N5172">
        <v>0.5</v>
      </c>
      <c r="O5172">
        <v>3.2509752925877802E-4</v>
      </c>
    </row>
    <row r="5173" spans="1:15">
      <c r="A5173" t="s">
        <v>5844</v>
      </c>
      <c r="B5173" t="s">
        <v>23511</v>
      </c>
      <c r="C5173" t="s">
        <v>5845</v>
      </c>
      <c r="D5173">
        <v>2</v>
      </c>
      <c r="E5173">
        <v>6152</v>
      </c>
      <c r="F5173">
        <v>4</v>
      </c>
      <c r="G5173">
        <v>7804</v>
      </c>
      <c r="H5173">
        <v>0.96811759508681905</v>
      </c>
      <c r="I5173">
        <v>1</v>
      </c>
      <c r="J5173">
        <v>0.85953329234717102</v>
      </c>
      <c r="K5173" t="s">
        <v>24625</v>
      </c>
      <c r="L5173">
        <v>2</v>
      </c>
      <c r="M5173" t="s">
        <v>5133</v>
      </c>
      <c r="N5173">
        <v>0.5</v>
      </c>
      <c r="O5173">
        <v>3.2509752925877802E-4</v>
      </c>
    </row>
    <row r="5174" spans="1:15">
      <c r="A5174" t="s">
        <v>5846</v>
      </c>
      <c r="B5174" t="s">
        <v>23518</v>
      </c>
      <c r="C5174" t="s">
        <v>5847</v>
      </c>
      <c r="D5174">
        <v>2</v>
      </c>
      <c r="E5174">
        <v>787</v>
      </c>
      <c r="F5174">
        <v>27</v>
      </c>
      <c r="G5174">
        <v>7393</v>
      </c>
      <c r="H5174">
        <v>0.79863159465376998</v>
      </c>
      <c r="I5174">
        <v>1</v>
      </c>
      <c r="J5174">
        <v>0.966855260484069</v>
      </c>
      <c r="K5174" t="s">
        <v>27409</v>
      </c>
      <c r="L5174">
        <v>2</v>
      </c>
      <c r="M5174" t="s">
        <v>5133</v>
      </c>
      <c r="N5174">
        <v>7.4074074074074098E-2</v>
      </c>
      <c r="O5174">
        <v>2.5412960609911099E-3</v>
      </c>
    </row>
    <row r="5175" spans="1:15">
      <c r="A5175" t="s">
        <v>5846</v>
      </c>
      <c r="B5175" t="s">
        <v>23511</v>
      </c>
      <c r="C5175" t="s">
        <v>5847</v>
      </c>
      <c r="D5175">
        <v>25</v>
      </c>
      <c r="E5175">
        <v>6152</v>
      </c>
      <c r="F5175">
        <v>28</v>
      </c>
      <c r="G5175">
        <v>7804</v>
      </c>
      <c r="H5175">
        <v>0.126646846600801</v>
      </c>
      <c r="I5175">
        <v>0.50397663895912803</v>
      </c>
      <c r="J5175">
        <v>0.43318469975060098</v>
      </c>
      <c r="K5175" t="s">
        <v>27410</v>
      </c>
      <c r="L5175">
        <v>25</v>
      </c>
      <c r="M5175" t="s">
        <v>5133</v>
      </c>
      <c r="N5175">
        <v>0.89285714285714302</v>
      </c>
      <c r="O5175">
        <v>4.0637191157347199E-3</v>
      </c>
    </row>
    <row r="5176" spans="1:15">
      <c r="A5176" t="s">
        <v>5848</v>
      </c>
      <c r="B5176" t="s">
        <v>23511</v>
      </c>
      <c r="C5176" t="s">
        <v>5849</v>
      </c>
      <c r="D5176">
        <v>2</v>
      </c>
      <c r="E5176">
        <v>6152</v>
      </c>
      <c r="F5176">
        <v>2</v>
      </c>
      <c r="G5176">
        <v>7804</v>
      </c>
      <c r="H5176">
        <v>0.62141708038142995</v>
      </c>
      <c r="I5176">
        <v>0.968912233598893</v>
      </c>
      <c r="J5176">
        <v>0.832812322140707</v>
      </c>
      <c r="K5176" t="s">
        <v>25650</v>
      </c>
      <c r="L5176">
        <v>2</v>
      </c>
      <c r="M5176" t="s">
        <v>5133</v>
      </c>
      <c r="N5176">
        <v>1</v>
      </c>
      <c r="O5176">
        <v>3.2509752925877802E-4</v>
      </c>
    </row>
    <row r="5177" spans="1:15">
      <c r="A5177" t="s">
        <v>5850</v>
      </c>
      <c r="B5177" t="s">
        <v>23511</v>
      </c>
      <c r="C5177" t="s">
        <v>5851</v>
      </c>
      <c r="D5177">
        <v>25</v>
      </c>
      <c r="E5177">
        <v>6152</v>
      </c>
      <c r="F5177">
        <v>28</v>
      </c>
      <c r="G5177">
        <v>7804</v>
      </c>
      <c r="H5177">
        <v>0.126646846600801</v>
      </c>
      <c r="I5177">
        <v>0.50397663895912803</v>
      </c>
      <c r="J5177">
        <v>0.43318469975060098</v>
      </c>
      <c r="K5177" t="s">
        <v>27410</v>
      </c>
      <c r="L5177">
        <v>25</v>
      </c>
      <c r="M5177" t="s">
        <v>5133</v>
      </c>
      <c r="N5177">
        <v>0.89285714285714302</v>
      </c>
      <c r="O5177">
        <v>4.0637191157347199E-3</v>
      </c>
    </row>
    <row r="5178" spans="1:15">
      <c r="A5178" t="s">
        <v>5850</v>
      </c>
      <c r="B5178" t="s">
        <v>23518</v>
      </c>
      <c r="C5178" t="s">
        <v>5851</v>
      </c>
      <c r="D5178">
        <v>2</v>
      </c>
      <c r="E5178">
        <v>787</v>
      </c>
      <c r="F5178">
        <v>27</v>
      </c>
      <c r="G5178">
        <v>7393</v>
      </c>
      <c r="H5178">
        <v>0.79863159465376998</v>
      </c>
      <c r="I5178">
        <v>1</v>
      </c>
      <c r="J5178">
        <v>0.966855260484069</v>
      </c>
      <c r="K5178" t="s">
        <v>27409</v>
      </c>
      <c r="L5178">
        <v>2</v>
      </c>
      <c r="M5178" t="s">
        <v>5133</v>
      </c>
      <c r="N5178">
        <v>7.4074074074074098E-2</v>
      </c>
      <c r="O5178">
        <v>2.5412960609911099E-3</v>
      </c>
    </row>
    <row r="5179" spans="1:15">
      <c r="A5179" t="s">
        <v>5852</v>
      </c>
      <c r="B5179" t="s">
        <v>23511</v>
      </c>
      <c r="C5179" t="s">
        <v>5853</v>
      </c>
      <c r="D5179">
        <v>1</v>
      </c>
      <c r="E5179">
        <v>6152</v>
      </c>
      <c r="F5179">
        <v>1</v>
      </c>
      <c r="G5179">
        <v>7804</v>
      </c>
      <c r="H5179">
        <v>0.788313685289595</v>
      </c>
      <c r="I5179">
        <v>0.968912233598893</v>
      </c>
      <c r="J5179">
        <v>0.832812322140707</v>
      </c>
      <c r="K5179" t="s">
        <v>24936</v>
      </c>
      <c r="L5179">
        <v>1</v>
      </c>
      <c r="M5179" t="s">
        <v>5133</v>
      </c>
      <c r="N5179">
        <v>1</v>
      </c>
      <c r="O5179">
        <v>1.6254876462938901E-4</v>
      </c>
    </row>
    <row r="5180" spans="1:15">
      <c r="A5180" t="s">
        <v>5854</v>
      </c>
      <c r="B5180" t="s">
        <v>23518</v>
      </c>
      <c r="C5180" t="s">
        <v>5855</v>
      </c>
      <c r="D5180">
        <v>1</v>
      </c>
      <c r="E5180">
        <v>787</v>
      </c>
      <c r="F5180">
        <v>40</v>
      </c>
      <c r="G5180">
        <v>7393</v>
      </c>
      <c r="H5180">
        <v>0.98905451344650896</v>
      </c>
      <c r="I5180">
        <v>1</v>
      </c>
      <c r="J5180">
        <v>0.966855260484069</v>
      </c>
      <c r="K5180" t="s">
        <v>24717</v>
      </c>
      <c r="L5180">
        <v>1</v>
      </c>
      <c r="M5180" t="s">
        <v>5133</v>
      </c>
      <c r="N5180">
        <v>2.5000000000000001E-2</v>
      </c>
      <c r="O5180">
        <v>1.27064803049555E-3</v>
      </c>
    </row>
    <row r="5181" spans="1:15">
      <c r="A5181" t="s">
        <v>5854</v>
      </c>
      <c r="B5181" t="s">
        <v>23511</v>
      </c>
      <c r="C5181" t="s">
        <v>5855</v>
      </c>
      <c r="D5181">
        <v>38</v>
      </c>
      <c r="E5181">
        <v>6152</v>
      </c>
      <c r="F5181">
        <v>42</v>
      </c>
      <c r="G5181">
        <v>7804</v>
      </c>
      <c r="H5181">
        <v>3.9902768551440503E-2</v>
      </c>
      <c r="I5181">
        <v>0.23231387131220099</v>
      </c>
      <c r="J5181">
        <v>0.19968150666689299</v>
      </c>
      <c r="K5181" t="s">
        <v>27433</v>
      </c>
      <c r="L5181">
        <v>38</v>
      </c>
      <c r="M5181" t="s">
        <v>5133</v>
      </c>
      <c r="N5181">
        <v>0.90476190476190499</v>
      </c>
      <c r="O5181">
        <v>6.1768530559167803E-3</v>
      </c>
    </row>
    <row r="5182" spans="1:15">
      <c r="A5182" t="s">
        <v>5856</v>
      </c>
      <c r="B5182" t="s">
        <v>23511</v>
      </c>
      <c r="C5182" t="s">
        <v>5857</v>
      </c>
      <c r="D5182">
        <v>2</v>
      </c>
      <c r="E5182">
        <v>6152</v>
      </c>
      <c r="F5182">
        <v>2</v>
      </c>
      <c r="G5182">
        <v>7804</v>
      </c>
      <c r="H5182">
        <v>0.62141708038142995</v>
      </c>
      <c r="I5182">
        <v>0.968912233598893</v>
      </c>
      <c r="J5182">
        <v>0.832812322140707</v>
      </c>
      <c r="K5182" t="s">
        <v>25650</v>
      </c>
      <c r="L5182">
        <v>2</v>
      </c>
      <c r="M5182" t="s">
        <v>5133</v>
      </c>
      <c r="N5182">
        <v>1</v>
      </c>
      <c r="O5182">
        <v>3.2509752925877802E-4</v>
      </c>
    </row>
    <row r="5183" spans="1:15">
      <c r="A5183" t="s">
        <v>5858</v>
      </c>
      <c r="B5183" t="s">
        <v>23511</v>
      </c>
      <c r="C5183" t="s">
        <v>5859</v>
      </c>
      <c r="D5183">
        <v>1</v>
      </c>
      <c r="E5183">
        <v>6152</v>
      </c>
      <c r="F5183">
        <v>1</v>
      </c>
      <c r="G5183">
        <v>7804</v>
      </c>
      <c r="H5183">
        <v>0.788313685289595</v>
      </c>
      <c r="I5183">
        <v>0.968912233598893</v>
      </c>
      <c r="J5183">
        <v>0.832812322140707</v>
      </c>
      <c r="K5183" t="s">
        <v>24936</v>
      </c>
      <c r="L5183">
        <v>1</v>
      </c>
      <c r="M5183" t="s">
        <v>5133</v>
      </c>
      <c r="N5183">
        <v>1</v>
      </c>
      <c r="O5183">
        <v>1.6254876462938901E-4</v>
      </c>
    </row>
    <row r="5184" spans="1:15">
      <c r="A5184" t="s">
        <v>5860</v>
      </c>
      <c r="B5184" t="s">
        <v>23511</v>
      </c>
      <c r="C5184" t="s">
        <v>5861</v>
      </c>
      <c r="D5184">
        <v>30</v>
      </c>
      <c r="E5184">
        <v>6152</v>
      </c>
      <c r="F5184">
        <v>33</v>
      </c>
      <c r="G5184">
        <v>7804</v>
      </c>
      <c r="H5184">
        <v>5.9518192827030497E-2</v>
      </c>
      <c r="I5184">
        <v>0.30758877080426</v>
      </c>
      <c r="J5184">
        <v>0.26438278885840499</v>
      </c>
      <c r="K5184" t="s">
        <v>24716</v>
      </c>
      <c r="L5184">
        <v>30</v>
      </c>
      <c r="M5184" t="s">
        <v>5133</v>
      </c>
      <c r="N5184">
        <v>0.90909090909090895</v>
      </c>
      <c r="O5184">
        <v>4.8764629388816597E-3</v>
      </c>
    </row>
    <row r="5185" spans="1:15">
      <c r="A5185" t="s">
        <v>5860</v>
      </c>
      <c r="B5185" t="s">
        <v>23518</v>
      </c>
      <c r="C5185" t="s">
        <v>5861</v>
      </c>
      <c r="D5185">
        <v>1</v>
      </c>
      <c r="E5185">
        <v>787</v>
      </c>
      <c r="F5185">
        <v>32</v>
      </c>
      <c r="G5185">
        <v>7393</v>
      </c>
      <c r="H5185">
        <v>0.97294235941167295</v>
      </c>
      <c r="I5185">
        <v>1</v>
      </c>
      <c r="J5185">
        <v>0.966855260484069</v>
      </c>
      <c r="K5185" t="s">
        <v>24717</v>
      </c>
      <c r="L5185">
        <v>1</v>
      </c>
      <c r="M5185" t="s">
        <v>5133</v>
      </c>
      <c r="N5185">
        <v>3.125E-2</v>
      </c>
      <c r="O5185">
        <v>1.27064803049555E-3</v>
      </c>
    </row>
    <row r="5186" spans="1:15">
      <c r="A5186" t="s">
        <v>5862</v>
      </c>
      <c r="B5186" t="s">
        <v>23511</v>
      </c>
      <c r="C5186" t="s">
        <v>5863</v>
      </c>
      <c r="D5186">
        <v>1</v>
      </c>
      <c r="E5186">
        <v>6152</v>
      </c>
      <c r="F5186">
        <v>1</v>
      </c>
      <c r="G5186">
        <v>7804</v>
      </c>
      <c r="H5186">
        <v>0.788313685289595</v>
      </c>
      <c r="I5186">
        <v>0.968912233598893</v>
      </c>
      <c r="J5186">
        <v>0.832812322140707</v>
      </c>
      <c r="K5186" t="s">
        <v>24936</v>
      </c>
      <c r="L5186">
        <v>1</v>
      </c>
      <c r="M5186" t="s">
        <v>5133</v>
      </c>
      <c r="N5186">
        <v>1</v>
      </c>
      <c r="O5186">
        <v>1.6254876462938901E-4</v>
      </c>
    </row>
    <row r="5187" spans="1:15">
      <c r="A5187" t="s">
        <v>5864</v>
      </c>
      <c r="B5187" t="s">
        <v>23511</v>
      </c>
      <c r="C5187" t="s">
        <v>5865</v>
      </c>
      <c r="D5187">
        <v>1</v>
      </c>
      <c r="E5187">
        <v>6152</v>
      </c>
      <c r="F5187">
        <v>1</v>
      </c>
      <c r="G5187">
        <v>7804</v>
      </c>
      <c r="H5187">
        <v>0.788313685289595</v>
      </c>
      <c r="I5187">
        <v>0.968912233598893</v>
      </c>
      <c r="J5187">
        <v>0.832812322140707</v>
      </c>
      <c r="K5187" t="s">
        <v>24936</v>
      </c>
      <c r="L5187">
        <v>1</v>
      </c>
      <c r="M5187" t="s">
        <v>5133</v>
      </c>
      <c r="N5187">
        <v>1</v>
      </c>
      <c r="O5187">
        <v>1.6254876462938901E-4</v>
      </c>
    </row>
    <row r="5188" spans="1:15">
      <c r="A5188" t="s">
        <v>5866</v>
      </c>
      <c r="B5188" t="s">
        <v>23511</v>
      </c>
      <c r="C5188" t="s">
        <v>5867</v>
      </c>
      <c r="D5188">
        <v>84</v>
      </c>
      <c r="E5188">
        <v>6152</v>
      </c>
      <c r="F5188">
        <v>125</v>
      </c>
      <c r="G5188">
        <v>7804</v>
      </c>
      <c r="H5188">
        <v>0.99921018133549799</v>
      </c>
      <c r="I5188">
        <v>1</v>
      </c>
      <c r="J5188">
        <v>0.85953329234717102</v>
      </c>
      <c r="K5188" t="s">
        <v>27434</v>
      </c>
      <c r="L5188">
        <v>84</v>
      </c>
      <c r="M5188" t="s">
        <v>5133</v>
      </c>
      <c r="N5188">
        <v>0.67200000000000004</v>
      </c>
      <c r="O5188">
        <v>1.3654096228868699E-2</v>
      </c>
    </row>
    <row r="5189" spans="1:15">
      <c r="A5189" t="s">
        <v>5866</v>
      </c>
      <c r="B5189" t="s">
        <v>23518</v>
      </c>
      <c r="C5189" t="s">
        <v>5867</v>
      </c>
      <c r="D5189">
        <v>20</v>
      </c>
      <c r="E5189">
        <v>787</v>
      </c>
      <c r="F5189">
        <v>119</v>
      </c>
      <c r="G5189">
        <v>7393</v>
      </c>
      <c r="H5189">
        <v>2.5500925376135401E-2</v>
      </c>
      <c r="I5189">
        <v>0.41969917650823502</v>
      </c>
      <c r="J5189">
        <v>0.40578835662781898</v>
      </c>
      <c r="K5189" t="s">
        <v>27418</v>
      </c>
      <c r="L5189">
        <v>20</v>
      </c>
      <c r="M5189" t="s">
        <v>5133</v>
      </c>
      <c r="N5189">
        <v>0.16806722689075601</v>
      </c>
      <c r="O5189">
        <v>2.5412960609911099E-2</v>
      </c>
    </row>
    <row r="5190" spans="1:15">
      <c r="A5190" t="s">
        <v>5866</v>
      </c>
      <c r="B5190" t="s">
        <v>23513</v>
      </c>
      <c r="C5190" t="s">
        <v>5867</v>
      </c>
      <c r="D5190">
        <v>5</v>
      </c>
      <c r="E5190">
        <v>535</v>
      </c>
      <c r="F5190">
        <v>119</v>
      </c>
      <c r="G5190">
        <v>8124</v>
      </c>
      <c r="H5190">
        <v>0.90027445223154601</v>
      </c>
      <c r="I5190">
        <v>0.99999999999997702</v>
      </c>
      <c r="J5190">
        <v>0.95041217501583097</v>
      </c>
      <c r="K5190" t="s">
        <v>27412</v>
      </c>
      <c r="L5190">
        <v>5</v>
      </c>
      <c r="M5190" t="s">
        <v>5133</v>
      </c>
      <c r="N5190">
        <v>4.20168067226891E-2</v>
      </c>
      <c r="O5190">
        <v>9.3457943925233603E-3</v>
      </c>
    </row>
    <row r="5191" spans="1:15">
      <c r="A5191" t="s">
        <v>5868</v>
      </c>
      <c r="B5191" t="s">
        <v>23511</v>
      </c>
      <c r="C5191" t="s">
        <v>5869</v>
      </c>
      <c r="D5191">
        <v>4</v>
      </c>
      <c r="E5191">
        <v>6152</v>
      </c>
      <c r="F5191">
        <v>6</v>
      </c>
      <c r="G5191">
        <v>7804</v>
      </c>
      <c r="H5191">
        <v>0.88632030892592895</v>
      </c>
      <c r="I5191">
        <v>1</v>
      </c>
      <c r="J5191">
        <v>0.85953329234717102</v>
      </c>
      <c r="K5191" t="s">
        <v>27435</v>
      </c>
      <c r="L5191">
        <v>4</v>
      </c>
      <c r="M5191" t="s">
        <v>5133</v>
      </c>
      <c r="N5191">
        <v>0.66666666666666696</v>
      </c>
      <c r="O5191">
        <v>6.5019505851755496E-4</v>
      </c>
    </row>
    <row r="5192" spans="1:15">
      <c r="A5192" t="s">
        <v>5870</v>
      </c>
      <c r="B5192" t="s">
        <v>23511</v>
      </c>
      <c r="C5192" t="s">
        <v>5871</v>
      </c>
      <c r="D5192">
        <v>31</v>
      </c>
      <c r="E5192">
        <v>6152</v>
      </c>
      <c r="F5192">
        <v>43</v>
      </c>
      <c r="G5192">
        <v>7804</v>
      </c>
      <c r="H5192">
        <v>0.89532574291265299</v>
      </c>
      <c r="I5192">
        <v>1</v>
      </c>
      <c r="J5192">
        <v>0.85953329234717102</v>
      </c>
      <c r="K5192" t="s">
        <v>27436</v>
      </c>
      <c r="L5192">
        <v>31</v>
      </c>
      <c r="M5192" t="s">
        <v>5133</v>
      </c>
      <c r="N5192">
        <v>0.72093023255813904</v>
      </c>
      <c r="O5192">
        <v>5.0390117035110501E-3</v>
      </c>
    </row>
    <row r="5193" spans="1:15">
      <c r="A5193" t="s">
        <v>5870</v>
      </c>
      <c r="B5193" t="s">
        <v>23518</v>
      </c>
      <c r="C5193" t="s">
        <v>5871</v>
      </c>
      <c r="D5193">
        <v>7</v>
      </c>
      <c r="E5193">
        <v>787</v>
      </c>
      <c r="F5193">
        <v>44</v>
      </c>
      <c r="G5193">
        <v>7393</v>
      </c>
      <c r="H5193">
        <v>0.182192489915974</v>
      </c>
      <c r="I5193">
        <v>0.83876007220319604</v>
      </c>
      <c r="J5193">
        <v>0.81095958809365798</v>
      </c>
      <c r="K5193" t="s">
        <v>26061</v>
      </c>
      <c r="L5193">
        <v>7</v>
      </c>
      <c r="M5193" t="s">
        <v>5133</v>
      </c>
      <c r="N5193">
        <v>0.15909090909090901</v>
      </c>
      <c r="O5193">
        <v>8.8945362134688708E-3</v>
      </c>
    </row>
    <row r="5194" spans="1:15">
      <c r="A5194" t="s">
        <v>5872</v>
      </c>
      <c r="B5194" t="s">
        <v>23511</v>
      </c>
      <c r="C5194" t="s">
        <v>5873</v>
      </c>
      <c r="D5194">
        <v>1</v>
      </c>
      <c r="E5194">
        <v>6152</v>
      </c>
      <c r="F5194">
        <v>1</v>
      </c>
      <c r="G5194">
        <v>7804</v>
      </c>
      <c r="H5194">
        <v>0.788313685289595</v>
      </c>
      <c r="I5194">
        <v>0.968912233598893</v>
      </c>
      <c r="J5194">
        <v>0.832812322140707</v>
      </c>
      <c r="K5194" t="s">
        <v>24936</v>
      </c>
      <c r="L5194">
        <v>1</v>
      </c>
      <c r="M5194" t="s">
        <v>5133</v>
      </c>
      <c r="N5194">
        <v>1</v>
      </c>
      <c r="O5194">
        <v>1.6254876462938901E-4</v>
      </c>
    </row>
    <row r="5195" spans="1:15">
      <c r="A5195" t="s">
        <v>5874</v>
      </c>
      <c r="B5195" t="s">
        <v>23511</v>
      </c>
      <c r="C5195" t="s">
        <v>5875</v>
      </c>
      <c r="D5195">
        <v>3</v>
      </c>
      <c r="E5195">
        <v>6152</v>
      </c>
      <c r="F5195">
        <v>5</v>
      </c>
      <c r="G5195">
        <v>7804</v>
      </c>
      <c r="H5195">
        <v>0.93277286492067202</v>
      </c>
      <c r="I5195">
        <v>1</v>
      </c>
      <c r="J5195">
        <v>0.85953329234717102</v>
      </c>
      <c r="K5195" t="s">
        <v>25654</v>
      </c>
      <c r="L5195">
        <v>3</v>
      </c>
      <c r="M5195" t="s">
        <v>5133</v>
      </c>
      <c r="N5195">
        <v>0.6</v>
      </c>
      <c r="O5195">
        <v>4.8764629388816603E-4</v>
      </c>
    </row>
    <row r="5196" spans="1:15">
      <c r="A5196" t="s">
        <v>5876</v>
      </c>
      <c r="B5196" t="s">
        <v>23511</v>
      </c>
      <c r="C5196" t="s">
        <v>5877</v>
      </c>
      <c r="D5196">
        <v>81</v>
      </c>
      <c r="E5196">
        <v>6152</v>
      </c>
      <c r="F5196">
        <v>122</v>
      </c>
      <c r="G5196">
        <v>7804</v>
      </c>
      <c r="H5196">
        <v>0.99955288510000995</v>
      </c>
      <c r="I5196">
        <v>1</v>
      </c>
      <c r="J5196">
        <v>0.85953329234717102</v>
      </c>
      <c r="K5196" t="s">
        <v>27437</v>
      </c>
      <c r="L5196">
        <v>81</v>
      </c>
      <c r="M5196" t="s">
        <v>5133</v>
      </c>
      <c r="N5196">
        <v>0.66393442622950805</v>
      </c>
      <c r="O5196">
        <v>1.3166449934980499E-2</v>
      </c>
    </row>
    <row r="5197" spans="1:15">
      <c r="A5197" t="s">
        <v>5876</v>
      </c>
      <c r="B5197" t="s">
        <v>23518</v>
      </c>
      <c r="C5197" t="s">
        <v>5877</v>
      </c>
      <c r="D5197">
        <v>20</v>
      </c>
      <c r="E5197">
        <v>787</v>
      </c>
      <c r="F5197">
        <v>116</v>
      </c>
      <c r="G5197">
        <v>7393</v>
      </c>
      <c r="H5197">
        <v>1.9781251925546701E-2</v>
      </c>
      <c r="I5197">
        <v>0.352693988136287</v>
      </c>
      <c r="J5197">
        <v>0.34100403777067501</v>
      </c>
      <c r="K5197" t="s">
        <v>27418</v>
      </c>
      <c r="L5197">
        <v>20</v>
      </c>
      <c r="M5197" t="s">
        <v>5133</v>
      </c>
      <c r="N5197">
        <v>0.17241379310344801</v>
      </c>
      <c r="O5197">
        <v>2.5412960609911099E-2</v>
      </c>
    </row>
    <row r="5198" spans="1:15">
      <c r="A5198" t="s">
        <v>5876</v>
      </c>
      <c r="B5198" t="s">
        <v>23513</v>
      </c>
      <c r="C5198" t="s">
        <v>5877</v>
      </c>
      <c r="D5198">
        <v>5</v>
      </c>
      <c r="E5198">
        <v>535</v>
      </c>
      <c r="F5198">
        <v>116</v>
      </c>
      <c r="G5198">
        <v>8124</v>
      </c>
      <c r="H5198">
        <v>0.88780663278508798</v>
      </c>
      <c r="I5198">
        <v>0.99999999999997702</v>
      </c>
      <c r="J5198">
        <v>0.95041217501583097</v>
      </c>
      <c r="K5198" t="s">
        <v>27412</v>
      </c>
      <c r="L5198">
        <v>5</v>
      </c>
      <c r="M5198" t="s">
        <v>5133</v>
      </c>
      <c r="N5198">
        <v>4.31034482758621E-2</v>
      </c>
      <c r="O5198">
        <v>9.3457943925233603E-3</v>
      </c>
    </row>
    <row r="5199" spans="1:15">
      <c r="A5199" t="s">
        <v>5878</v>
      </c>
      <c r="B5199" t="s">
        <v>23518</v>
      </c>
      <c r="C5199" t="s">
        <v>5879</v>
      </c>
      <c r="D5199">
        <v>7</v>
      </c>
      <c r="E5199">
        <v>787</v>
      </c>
      <c r="F5199">
        <v>41</v>
      </c>
      <c r="G5199">
        <v>7393</v>
      </c>
      <c r="H5199">
        <v>0.13983230258379201</v>
      </c>
      <c r="I5199">
        <v>0.75039777646111205</v>
      </c>
      <c r="J5199">
        <v>0.72552603762697498</v>
      </c>
      <c r="K5199" t="s">
        <v>26061</v>
      </c>
      <c r="L5199">
        <v>7</v>
      </c>
      <c r="M5199" t="s">
        <v>5133</v>
      </c>
      <c r="N5199">
        <v>0.17073170731707299</v>
      </c>
      <c r="O5199">
        <v>8.8945362134688708E-3</v>
      </c>
    </row>
    <row r="5200" spans="1:15">
      <c r="A5200" t="s">
        <v>5878</v>
      </c>
      <c r="B5200" t="s">
        <v>23511</v>
      </c>
      <c r="C5200" t="s">
        <v>5879</v>
      </c>
      <c r="D5200">
        <v>28</v>
      </c>
      <c r="E5200">
        <v>6152</v>
      </c>
      <c r="F5200">
        <v>40</v>
      </c>
      <c r="G5200">
        <v>7804</v>
      </c>
      <c r="H5200">
        <v>0.93623630425534099</v>
      </c>
      <c r="I5200">
        <v>1</v>
      </c>
      <c r="J5200">
        <v>0.85953329234717102</v>
      </c>
      <c r="K5200" t="s">
        <v>27419</v>
      </c>
      <c r="L5200">
        <v>28</v>
      </c>
      <c r="M5200" t="s">
        <v>5133</v>
      </c>
      <c r="N5200">
        <v>0.7</v>
      </c>
      <c r="O5200">
        <v>4.5513654096228902E-3</v>
      </c>
    </row>
    <row r="5201" spans="1:15">
      <c r="A5201" t="s">
        <v>5880</v>
      </c>
      <c r="B5201" t="s">
        <v>23511</v>
      </c>
      <c r="C5201" t="s">
        <v>5881</v>
      </c>
      <c r="D5201">
        <v>4</v>
      </c>
      <c r="E5201">
        <v>6152</v>
      </c>
      <c r="F5201">
        <v>4</v>
      </c>
      <c r="G5201">
        <v>7804</v>
      </c>
      <c r="H5201">
        <v>0.38610601832086699</v>
      </c>
      <c r="I5201">
        <v>0.90829480295553899</v>
      </c>
      <c r="J5201">
        <v>0.78070962240619901</v>
      </c>
      <c r="K5201" t="s">
        <v>25660</v>
      </c>
      <c r="L5201">
        <v>4</v>
      </c>
      <c r="M5201" t="s">
        <v>5133</v>
      </c>
      <c r="N5201">
        <v>1</v>
      </c>
      <c r="O5201">
        <v>6.5019505851755496E-4</v>
      </c>
    </row>
    <row r="5202" spans="1:15">
      <c r="A5202" t="s">
        <v>5882</v>
      </c>
      <c r="B5202" t="s">
        <v>23511</v>
      </c>
      <c r="C5202" t="s">
        <v>5883</v>
      </c>
      <c r="D5202">
        <v>4</v>
      </c>
      <c r="E5202">
        <v>6152</v>
      </c>
      <c r="F5202">
        <v>4</v>
      </c>
      <c r="G5202">
        <v>7804</v>
      </c>
      <c r="H5202">
        <v>0.38610601832086699</v>
      </c>
      <c r="I5202">
        <v>0.90829480295553899</v>
      </c>
      <c r="J5202">
        <v>0.78070962240619901</v>
      </c>
      <c r="K5202" t="s">
        <v>25660</v>
      </c>
      <c r="L5202">
        <v>4</v>
      </c>
      <c r="M5202" t="s">
        <v>5133</v>
      </c>
      <c r="N5202">
        <v>1</v>
      </c>
      <c r="O5202">
        <v>6.5019505851755496E-4</v>
      </c>
    </row>
    <row r="5203" spans="1:15">
      <c r="A5203" t="s">
        <v>5884</v>
      </c>
      <c r="B5203" t="s">
        <v>23511</v>
      </c>
      <c r="C5203" t="s">
        <v>5885</v>
      </c>
      <c r="D5203">
        <v>1</v>
      </c>
      <c r="E5203">
        <v>6152</v>
      </c>
      <c r="F5203">
        <v>3</v>
      </c>
      <c r="G5203">
        <v>7804</v>
      </c>
      <c r="H5203">
        <v>0.99052768249503997</v>
      </c>
      <c r="I5203">
        <v>1</v>
      </c>
      <c r="J5203">
        <v>0.85953329234717102</v>
      </c>
      <c r="K5203" t="s">
        <v>24936</v>
      </c>
      <c r="L5203">
        <v>1</v>
      </c>
      <c r="M5203" t="s">
        <v>5133</v>
      </c>
      <c r="N5203">
        <v>0.33333333333333298</v>
      </c>
      <c r="O5203">
        <v>1.6254876462938901E-4</v>
      </c>
    </row>
    <row r="5204" spans="1:15">
      <c r="A5204" t="s">
        <v>5886</v>
      </c>
      <c r="B5204" t="s">
        <v>23511</v>
      </c>
      <c r="C5204" t="s">
        <v>5887</v>
      </c>
      <c r="D5204">
        <v>1</v>
      </c>
      <c r="E5204">
        <v>6152</v>
      </c>
      <c r="F5204">
        <v>1</v>
      </c>
      <c r="G5204">
        <v>7804</v>
      </c>
      <c r="H5204">
        <v>0.788313685289595</v>
      </c>
      <c r="I5204">
        <v>0.968912233598893</v>
      </c>
      <c r="J5204">
        <v>0.832812322140707</v>
      </c>
      <c r="K5204" t="s">
        <v>24936</v>
      </c>
      <c r="L5204">
        <v>1</v>
      </c>
      <c r="M5204" t="s">
        <v>5133</v>
      </c>
      <c r="N5204">
        <v>1</v>
      </c>
      <c r="O5204">
        <v>1.6254876462938901E-4</v>
      </c>
    </row>
    <row r="5205" spans="1:15">
      <c r="A5205" t="s">
        <v>5888</v>
      </c>
      <c r="B5205" t="s">
        <v>23511</v>
      </c>
      <c r="C5205" t="s">
        <v>5889</v>
      </c>
      <c r="D5205">
        <v>2</v>
      </c>
      <c r="E5205">
        <v>6152</v>
      </c>
      <c r="F5205">
        <v>2</v>
      </c>
      <c r="G5205">
        <v>7804</v>
      </c>
      <c r="H5205">
        <v>0.62141708038142995</v>
      </c>
      <c r="I5205">
        <v>0.968912233598893</v>
      </c>
      <c r="J5205">
        <v>0.832812322140707</v>
      </c>
      <c r="K5205" t="s">
        <v>25653</v>
      </c>
      <c r="L5205">
        <v>2</v>
      </c>
      <c r="M5205" t="s">
        <v>5133</v>
      </c>
      <c r="N5205">
        <v>1</v>
      </c>
      <c r="O5205">
        <v>3.2509752925877802E-4</v>
      </c>
    </row>
    <row r="5206" spans="1:15">
      <c r="A5206" t="s">
        <v>5890</v>
      </c>
      <c r="B5206" t="s">
        <v>23511</v>
      </c>
      <c r="C5206" t="s">
        <v>5891</v>
      </c>
      <c r="D5206">
        <v>3</v>
      </c>
      <c r="E5206">
        <v>6152</v>
      </c>
      <c r="F5206">
        <v>3</v>
      </c>
      <c r="G5206">
        <v>7804</v>
      </c>
      <c r="H5206">
        <v>0.489837867770546</v>
      </c>
      <c r="I5206">
        <v>0.96083957126938102</v>
      </c>
      <c r="J5206">
        <v>0.82587360011061495</v>
      </c>
      <c r="K5206" t="s">
        <v>25654</v>
      </c>
      <c r="L5206">
        <v>3</v>
      </c>
      <c r="M5206" t="s">
        <v>5133</v>
      </c>
      <c r="N5206">
        <v>1</v>
      </c>
      <c r="O5206">
        <v>4.8764629388816603E-4</v>
      </c>
    </row>
    <row r="5207" spans="1:15">
      <c r="A5207" t="s">
        <v>5892</v>
      </c>
      <c r="B5207" t="s">
        <v>23511</v>
      </c>
      <c r="C5207" t="s">
        <v>5893</v>
      </c>
      <c r="D5207">
        <v>3</v>
      </c>
      <c r="E5207">
        <v>6152</v>
      </c>
      <c r="F5207">
        <v>3</v>
      </c>
      <c r="G5207">
        <v>7804</v>
      </c>
      <c r="H5207">
        <v>0.489837867770546</v>
      </c>
      <c r="I5207">
        <v>0.96083957126938102</v>
      </c>
      <c r="J5207">
        <v>0.82587360011061495</v>
      </c>
      <c r="K5207" t="s">
        <v>25654</v>
      </c>
      <c r="L5207">
        <v>3</v>
      </c>
      <c r="M5207" t="s">
        <v>5133</v>
      </c>
      <c r="N5207">
        <v>1</v>
      </c>
      <c r="O5207">
        <v>4.8764629388816603E-4</v>
      </c>
    </row>
    <row r="5208" spans="1:15">
      <c r="A5208" t="s">
        <v>5894</v>
      </c>
      <c r="B5208" t="s">
        <v>23511</v>
      </c>
      <c r="C5208" t="s">
        <v>5895</v>
      </c>
      <c r="D5208">
        <v>9</v>
      </c>
      <c r="E5208">
        <v>6152</v>
      </c>
      <c r="F5208">
        <v>10</v>
      </c>
      <c r="G5208">
        <v>7804</v>
      </c>
      <c r="H5208">
        <v>0.341392875758884</v>
      </c>
      <c r="I5208">
        <v>0.87709103910391695</v>
      </c>
      <c r="J5208">
        <v>0.75388894852919097</v>
      </c>
      <c r="K5208" t="s">
        <v>27438</v>
      </c>
      <c r="L5208">
        <v>9</v>
      </c>
      <c r="M5208" t="s">
        <v>5133</v>
      </c>
      <c r="N5208">
        <v>0.9</v>
      </c>
      <c r="O5208">
        <v>1.4629388816645001E-3</v>
      </c>
    </row>
    <row r="5209" spans="1:15">
      <c r="A5209" t="s">
        <v>5896</v>
      </c>
      <c r="B5209" t="s">
        <v>23511</v>
      </c>
      <c r="C5209" t="s">
        <v>5897</v>
      </c>
      <c r="D5209">
        <v>3</v>
      </c>
      <c r="E5209">
        <v>6152</v>
      </c>
      <c r="F5209">
        <v>5</v>
      </c>
      <c r="G5209">
        <v>7804</v>
      </c>
      <c r="H5209">
        <v>0.93277286492067202</v>
      </c>
      <c r="I5209">
        <v>1</v>
      </c>
      <c r="J5209">
        <v>0.85953329234717102</v>
      </c>
      <c r="K5209" t="s">
        <v>27439</v>
      </c>
      <c r="L5209">
        <v>3</v>
      </c>
      <c r="M5209" t="s">
        <v>5133</v>
      </c>
      <c r="N5209">
        <v>0.6</v>
      </c>
      <c r="O5209">
        <v>4.8764629388816603E-4</v>
      </c>
    </row>
    <row r="5210" spans="1:15">
      <c r="A5210" t="s">
        <v>5898</v>
      </c>
      <c r="B5210" t="s">
        <v>23511</v>
      </c>
      <c r="C5210" t="s">
        <v>5899</v>
      </c>
      <c r="D5210">
        <v>9</v>
      </c>
      <c r="E5210">
        <v>6152</v>
      </c>
      <c r="F5210">
        <v>10</v>
      </c>
      <c r="G5210">
        <v>7804</v>
      </c>
      <c r="H5210">
        <v>0.341392875758884</v>
      </c>
      <c r="I5210">
        <v>0.87709103910391695</v>
      </c>
      <c r="J5210">
        <v>0.75388894852919097</v>
      </c>
      <c r="K5210" t="s">
        <v>27438</v>
      </c>
      <c r="L5210">
        <v>9</v>
      </c>
      <c r="M5210" t="s">
        <v>5133</v>
      </c>
      <c r="N5210">
        <v>0.9</v>
      </c>
      <c r="O5210">
        <v>1.4629388816645001E-3</v>
      </c>
    </row>
    <row r="5211" spans="1:15">
      <c r="A5211" t="s">
        <v>5900</v>
      </c>
      <c r="B5211" t="s">
        <v>23511</v>
      </c>
      <c r="C5211" t="s">
        <v>5901</v>
      </c>
      <c r="D5211">
        <v>3</v>
      </c>
      <c r="E5211">
        <v>6152</v>
      </c>
      <c r="F5211">
        <v>5</v>
      </c>
      <c r="G5211">
        <v>7804</v>
      </c>
      <c r="H5211">
        <v>0.93277286492067202</v>
      </c>
      <c r="I5211">
        <v>1</v>
      </c>
      <c r="J5211">
        <v>0.85953329234717102</v>
      </c>
      <c r="K5211" t="s">
        <v>27439</v>
      </c>
      <c r="L5211">
        <v>3</v>
      </c>
      <c r="M5211" t="s">
        <v>5133</v>
      </c>
      <c r="N5211">
        <v>0.6</v>
      </c>
      <c r="O5211">
        <v>4.8764629388816603E-4</v>
      </c>
    </row>
    <row r="5212" spans="1:15">
      <c r="A5212" t="s">
        <v>5902</v>
      </c>
      <c r="B5212" t="s">
        <v>23518</v>
      </c>
      <c r="C5212" t="s">
        <v>5903</v>
      </c>
      <c r="D5212">
        <v>2</v>
      </c>
      <c r="E5212">
        <v>787</v>
      </c>
      <c r="F5212">
        <v>35</v>
      </c>
      <c r="G5212">
        <v>7393</v>
      </c>
      <c r="H5212">
        <v>0.89994917912615902</v>
      </c>
      <c r="I5212">
        <v>1</v>
      </c>
      <c r="J5212">
        <v>0.966855260484069</v>
      </c>
      <c r="K5212" t="s">
        <v>25589</v>
      </c>
      <c r="L5212">
        <v>2</v>
      </c>
      <c r="M5212" t="s">
        <v>5133</v>
      </c>
      <c r="N5212">
        <v>5.7142857142857099E-2</v>
      </c>
      <c r="O5212">
        <v>2.5412960609911099E-3</v>
      </c>
    </row>
    <row r="5213" spans="1:15">
      <c r="A5213" t="s">
        <v>5902</v>
      </c>
      <c r="B5213" t="s">
        <v>23511</v>
      </c>
      <c r="C5213" t="s">
        <v>5903</v>
      </c>
      <c r="D5213">
        <v>30</v>
      </c>
      <c r="E5213">
        <v>6152</v>
      </c>
      <c r="F5213">
        <v>33</v>
      </c>
      <c r="G5213">
        <v>7804</v>
      </c>
      <c r="H5213">
        <v>5.9518192827030497E-2</v>
      </c>
      <c r="I5213">
        <v>0.30758877080426</v>
      </c>
      <c r="J5213">
        <v>0.26438278885840499</v>
      </c>
      <c r="K5213" t="s">
        <v>27440</v>
      </c>
      <c r="L5213">
        <v>30</v>
      </c>
      <c r="M5213" t="s">
        <v>5133</v>
      </c>
      <c r="N5213">
        <v>0.90909090909090895</v>
      </c>
      <c r="O5213">
        <v>4.8764629388816597E-3</v>
      </c>
    </row>
    <row r="5214" spans="1:15">
      <c r="A5214" t="s">
        <v>5904</v>
      </c>
      <c r="B5214" t="s">
        <v>23518</v>
      </c>
      <c r="C5214" t="s">
        <v>5905</v>
      </c>
      <c r="D5214">
        <v>2</v>
      </c>
      <c r="E5214">
        <v>787</v>
      </c>
      <c r="F5214">
        <v>9</v>
      </c>
      <c r="G5214">
        <v>7393</v>
      </c>
      <c r="H5214">
        <v>0.247486748132145</v>
      </c>
      <c r="I5214">
        <v>0.96239188514146901</v>
      </c>
      <c r="J5214">
        <v>0.93049365679620899</v>
      </c>
      <c r="K5214" t="s">
        <v>25589</v>
      </c>
      <c r="L5214">
        <v>2</v>
      </c>
      <c r="M5214" t="s">
        <v>5133</v>
      </c>
      <c r="N5214">
        <v>0.22222222222222199</v>
      </c>
      <c r="O5214">
        <v>2.5412960609911099E-3</v>
      </c>
    </row>
    <row r="5215" spans="1:15">
      <c r="A5215" t="s">
        <v>5904</v>
      </c>
      <c r="B5215" t="s">
        <v>23511</v>
      </c>
      <c r="C5215" t="s">
        <v>5905</v>
      </c>
      <c r="D5215">
        <v>5</v>
      </c>
      <c r="E5215">
        <v>6152</v>
      </c>
      <c r="F5215">
        <v>8</v>
      </c>
      <c r="G5215">
        <v>7804</v>
      </c>
      <c r="H5215">
        <v>0.93246538655848799</v>
      </c>
      <c r="I5215">
        <v>1</v>
      </c>
      <c r="J5215">
        <v>0.85953329234717102</v>
      </c>
      <c r="K5215" t="s">
        <v>27441</v>
      </c>
      <c r="L5215">
        <v>5</v>
      </c>
      <c r="M5215" t="s">
        <v>5133</v>
      </c>
      <c r="N5215">
        <v>0.625</v>
      </c>
      <c r="O5215">
        <v>8.1274382314694405E-4</v>
      </c>
    </row>
    <row r="5216" spans="1:15">
      <c r="A5216" t="s">
        <v>5906</v>
      </c>
      <c r="B5216" t="s">
        <v>23511</v>
      </c>
      <c r="C5216" t="s">
        <v>5907</v>
      </c>
      <c r="D5216">
        <v>1</v>
      </c>
      <c r="E5216">
        <v>6152</v>
      </c>
      <c r="F5216">
        <v>1</v>
      </c>
      <c r="G5216">
        <v>7804</v>
      </c>
      <c r="H5216">
        <v>0.788313685289595</v>
      </c>
      <c r="I5216">
        <v>0.968912233598893</v>
      </c>
      <c r="J5216">
        <v>0.832812322140707</v>
      </c>
      <c r="K5216" t="s">
        <v>24931</v>
      </c>
      <c r="L5216">
        <v>1</v>
      </c>
      <c r="M5216" t="s">
        <v>5133</v>
      </c>
      <c r="N5216">
        <v>1</v>
      </c>
      <c r="O5216">
        <v>1.6254876462938901E-4</v>
      </c>
    </row>
    <row r="5217" spans="1:15">
      <c r="A5217" t="s">
        <v>5908</v>
      </c>
      <c r="B5217" t="s">
        <v>23518</v>
      </c>
      <c r="C5217" t="s">
        <v>5909</v>
      </c>
      <c r="D5217">
        <v>1</v>
      </c>
      <c r="E5217">
        <v>787</v>
      </c>
      <c r="F5217">
        <v>1</v>
      </c>
      <c r="G5217">
        <v>7393</v>
      </c>
      <c r="H5217">
        <v>0.106452049235764</v>
      </c>
      <c r="I5217">
        <v>0.63266972740240601</v>
      </c>
      <c r="J5217">
        <v>0.61170005408803896</v>
      </c>
      <c r="K5217" t="s">
        <v>24858</v>
      </c>
      <c r="L5217">
        <v>1</v>
      </c>
      <c r="M5217" t="s">
        <v>5133</v>
      </c>
      <c r="N5217">
        <v>1</v>
      </c>
      <c r="O5217">
        <v>1.27064803049555E-3</v>
      </c>
    </row>
    <row r="5218" spans="1:15">
      <c r="A5218" t="s">
        <v>5910</v>
      </c>
      <c r="B5218" t="s">
        <v>23518</v>
      </c>
      <c r="C5218" t="s">
        <v>5911</v>
      </c>
      <c r="D5218">
        <v>1</v>
      </c>
      <c r="E5218">
        <v>787</v>
      </c>
      <c r="F5218">
        <v>1</v>
      </c>
      <c r="G5218">
        <v>7393</v>
      </c>
      <c r="H5218">
        <v>0.106452049235764</v>
      </c>
      <c r="I5218">
        <v>0.63266972740240601</v>
      </c>
      <c r="J5218">
        <v>0.61170005408803896</v>
      </c>
      <c r="K5218" t="s">
        <v>24858</v>
      </c>
      <c r="L5218">
        <v>1</v>
      </c>
      <c r="M5218" t="s">
        <v>5133</v>
      </c>
      <c r="N5218">
        <v>1</v>
      </c>
      <c r="O5218">
        <v>1.27064803049555E-3</v>
      </c>
    </row>
    <row r="5219" spans="1:15">
      <c r="A5219" t="s">
        <v>5912</v>
      </c>
      <c r="B5219" t="s">
        <v>23518</v>
      </c>
      <c r="C5219" t="s">
        <v>5913</v>
      </c>
      <c r="D5219">
        <v>1</v>
      </c>
      <c r="E5219">
        <v>787</v>
      </c>
      <c r="F5219">
        <v>3</v>
      </c>
      <c r="G5219">
        <v>7393</v>
      </c>
      <c r="H5219">
        <v>0.28660084727541502</v>
      </c>
      <c r="I5219">
        <v>0.97863801257884697</v>
      </c>
      <c r="J5219">
        <v>0.94620131057153301</v>
      </c>
      <c r="K5219" t="s">
        <v>24747</v>
      </c>
      <c r="L5219">
        <v>1</v>
      </c>
      <c r="M5219" t="s">
        <v>5133</v>
      </c>
      <c r="N5219">
        <v>0.33333333333333298</v>
      </c>
      <c r="O5219">
        <v>1.27064803049555E-3</v>
      </c>
    </row>
    <row r="5220" spans="1:15">
      <c r="A5220" t="s">
        <v>5912</v>
      </c>
      <c r="B5220" t="s">
        <v>23513</v>
      </c>
      <c r="C5220" t="s">
        <v>5913</v>
      </c>
      <c r="D5220">
        <v>1</v>
      </c>
      <c r="E5220">
        <v>535</v>
      </c>
      <c r="F5220">
        <v>3</v>
      </c>
      <c r="G5220">
        <v>8124</v>
      </c>
      <c r="H5220">
        <v>0.184859247501582</v>
      </c>
      <c r="I5220">
        <v>0.75508452473579202</v>
      </c>
      <c r="J5220">
        <v>0.71764152547495597</v>
      </c>
      <c r="K5220" t="s">
        <v>24642</v>
      </c>
      <c r="L5220">
        <v>1</v>
      </c>
      <c r="M5220" t="s">
        <v>5133</v>
      </c>
      <c r="N5220">
        <v>0.33333333333333298</v>
      </c>
      <c r="O5220">
        <v>1.8691588785046699E-3</v>
      </c>
    </row>
    <row r="5221" spans="1:15">
      <c r="A5221" t="s">
        <v>5912</v>
      </c>
      <c r="B5221" t="s">
        <v>23511</v>
      </c>
      <c r="C5221" t="s">
        <v>5913</v>
      </c>
      <c r="D5221">
        <v>1</v>
      </c>
      <c r="E5221">
        <v>6152</v>
      </c>
      <c r="F5221">
        <v>3</v>
      </c>
      <c r="G5221">
        <v>7804</v>
      </c>
      <c r="H5221">
        <v>0.99052768249503997</v>
      </c>
      <c r="I5221">
        <v>1</v>
      </c>
      <c r="J5221">
        <v>0.85953329234717102</v>
      </c>
      <c r="K5221" t="s">
        <v>24764</v>
      </c>
      <c r="L5221">
        <v>1</v>
      </c>
      <c r="M5221" t="s">
        <v>5133</v>
      </c>
      <c r="N5221">
        <v>0.33333333333333298</v>
      </c>
      <c r="O5221">
        <v>1.6254876462938901E-4</v>
      </c>
    </row>
    <row r="5222" spans="1:15">
      <c r="A5222" t="s">
        <v>5914</v>
      </c>
      <c r="B5222" t="s">
        <v>23511</v>
      </c>
      <c r="C5222" t="s">
        <v>5915</v>
      </c>
      <c r="D5222">
        <v>2</v>
      </c>
      <c r="E5222">
        <v>6152</v>
      </c>
      <c r="F5222">
        <v>2</v>
      </c>
      <c r="G5222">
        <v>7804</v>
      </c>
      <c r="H5222">
        <v>0.62141708038142995</v>
      </c>
      <c r="I5222">
        <v>0.968912233598893</v>
      </c>
      <c r="J5222">
        <v>0.832812322140707</v>
      </c>
      <c r="K5222" t="s">
        <v>23542</v>
      </c>
      <c r="L5222">
        <v>2</v>
      </c>
      <c r="M5222" t="s">
        <v>5133</v>
      </c>
      <c r="N5222">
        <v>1</v>
      </c>
      <c r="O5222">
        <v>3.2509752925877802E-4</v>
      </c>
    </row>
    <row r="5223" spans="1:15">
      <c r="A5223" t="s">
        <v>5916</v>
      </c>
      <c r="B5223" t="s">
        <v>23511</v>
      </c>
      <c r="C5223" t="s">
        <v>5917</v>
      </c>
      <c r="D5223">
        <v>51</v>
      </c>
      <c r="E5223">
        <v>6152</v>
      </c>
      <c r="F5223">
        <v>57</v>
      </c>
      <c r="G5223">
        <v>7804</v>
      </c>
      <c r="H5223">
        <v>2.8299822273663199E-2</v>
      </c>
      <c r="I5223">
        <v>0.18317669315201501</v>
      </c>
      <c r="J5223">
        <v>0.15744646614621899</v>
      </c>
      <c r="K5223" t="s">
        <v>27442</v>
      </c>
      <c r="L5223">
        <v>51</v>
      </c>
      <c r="M5223" t="s">
        <v>5133</v>
      </c>
      <c r="N5223">
        <v>0.89473684210526305</v>
      </c>
      <c r="O5223">
        <v>8.2899869960988293E-3</v>
      </c>
    </row>
    <row r="5224" spans="1:15">
      <c r="A5224" t="s">
        <v>5916</v>
      </c>
      <c r="B5224" t="s">
        <v>23518</v>
      </c>
      <c r="C5224" t="s">
        <v>5917</v>
      </c>
      <c r="D5224">
        <v>3</v>
      </c>
      <c r="E5224">
        <v>787</v>
      </c>
      <c r="F5224">
        <v>55</v>
      </c>
      <c r="G5224">
        <v>7393</v>
      </c>
      <c r="H5224">
        <v>0.94199677797579395</v>
      </c>
      <c r="I5224">
        <v>1</v>
      </c>
      <c r="J5224">
        <v>0.966855260484069</v>
      </c>
      <c r="K5224" t="s">
        <v>25880</v>
      </c>
      <c r="L5224">
        <v>3</v>
      </c>
      <c r="M5224" t="s">
        <v>5133</v>
      </c>
      <c r="N5224">
        <v>5.4545454545454501E-2</v>
      </c>
      <c r="O5224">
        <v>3.8119440914866601E-3</v>
      </c>
    </row>
    <row r="5225" spans="1:15">
      <c r="A5225" t="s">
        <v>5916</v>
      </c>
      <c r="B5225" t="s">
        <v>23513</v>
      </c>
      <c r="C5225" t="s">
        <v>5917</v>
      </c>
      <c r="D5225">
        <v>1</v>
      </c>
      <c r="E5225">
        <v>535</v>
      </c>
      <c r="F5225">
        <v>62</v>
      </c>
      <c r="G5225">
        <v>8124</v>
      </c>
      <c r="H5225">
        <v>0.98559399282826199</v>
      </c>
      <c r="I5225">
        <v>0.99999999999997702</v>
      </c>
      <c r="J5225">
        <v>0.95041217501583097</v>
      </c>
      <c r="K5225" t="s">
        <v>23848</v>
      </c>
      <c r="L5225">
        <v>1</v>
      </c>
      <c r="M5225" t="s">
        <v>5133</v>
      </c>
      <c r="N5225">
        <v>1.6129032258064498E-2</v>
      </c>
      <c r="O5225">
        <v>1.8691588785046699E-3</v>
      </c>
    </row>
    <row r="5226" spans="1:15">
      <c r="A5226" t="s">
        <v>5918</v>
      </c>
      <c r="B5226" t="s">
        <v>23518</v>
      </c>
      <c r="C5226" t="s">
        <v>5919</v>
      </c>
      <c r="D5226">
        <v>3</v>
      </c>
      <c r="E5226">
        <v>787</v>
      </c>
      <c r="F5226">
        <v>6</v>
      </c>
      <c r="G5226">
        <v>7393</v>
      </c>
      <c r="H5226">
        <v>1.8777106137657599E-2</v>
      </c>
      <c r="I5226">
        <v>0.338469374737777</v>
      </c>
      <c r="J5226">
        <v>0.32725089547797298</v>
      </c>
      <c r="K5226" t="s">
        <v>27443</v>
      </c>
      <c r="L5226">
        <v>3</v>
      </c>
      <c r="M5226" t="s">
        <v>5133</v>
      </c>
      <c r="N5226">
        <v>0.5</v>
      </c>
      <c r="O5226">
        <v>3.8119440914866601E-3</v>
      </c>
    </row>
    <row r="5227" spans="1:15">
      <c r="A5227" t="s">
        <v>5918</v>
      </c>
      <c r="B5227" t="s">
        <v>23511</v>
      </c>
      <c r="C5227" t="s">
        <v>5919</v>
      </c>
      <c r="D5227">
        <v>1</v>
      </c>
      <c r="E5227">
        <v>6152</v>
      </c>
      <c r="F5227">
        <v>4</v>
      </c>
      <c r="G5227">
        <v>7804</v>
      </c>
      <c r="H5227">
        <v>0.99799771163111395</v>
      </c>
      <c r="I5227">
        <v>1</v>
      </c>
      <c r="J5227">
        <v>0.85953329234717102</v>
      </c>
      <c r="K5227" t="s">
        <v>27444</v>
      </c>
      <c r="L5227">
        <v>1</v>
      </c>
      <c r="M5227" t="s">
        <v>5133</v>
      </c>
      <c r="N5227">
        <v>0.25</v>
      </c>
      <c r="O5227">
        <v>1.6254876462938901E-4</v>
      </c>
    </row>
    <row r="5228" spans="1:15">
      <c r="A5228" t="s">
        <v>5920</v>
      </c>
      <c r="B5228" t="s">
        <v>23511</v>
      </c>
      <c r="C5228" t="s">
        <v>5921</v>
      </c>
      <c r="D5228">
        <v>3</v>
      </c>
      <c r="E5228">
        <v>6152</v>
      </c>
      <c r="F5228">
        <v>3</v>
      </c>
      <c r="G5228">
        <v>7804</v>
      </c>
      <c r="H5228">
        <v>0.489837867770546</v>
      </c>
      <c r="I5228">
        <v>0.96083957126938102</v>
      </c>
      <c r="J5228">
        <v>0.82587360011061495</v>
      </c>
      <c r="K5228" t="s">
        <v>25559</v>
      </c>
      <c r="L5228">
        <v>3</v>
      </c>
      <c r="M5228" t="s">
        <v>5133</v>
      </c>
      <c r="N5228">
        <v>1</v>
      </c>
      <c r="O5228">
        <v>4.8764629388816603E-4</v>
      </c>
    </row>
    <row r="5229" spans="1:15">
      <c r="A5229" t="s">
        <v>5922</v>
      </c>
      <c r="B5229" t="s">
        <v>23513</v>
      </c>
      <c r="C5229" t="s">
        <v>5923</v>
      </c>
      <c r="D5229">
        <v>1</v>
      </c>
      <c r="E5229">
        <v>535</v>
      </c>
      <c r="F5229">
        <v>20</v>
      </c>
      <c r="G5229">
        <v>8124</v>
      </c>
      <c r="H5229">
        <v>0.74439135767793496</v>
      </c>
      <c r="I5229">
        <v>0.99999999999997702</v>
      </c>
      <c r="J5229">
        <v>0.95041217501583097</v>
      </c>
      <c r="K5229" t="s">
        <v>23718</v>
      </c>
      <c r="L5229">
        <v>1</v>
      </c>
      <c r="M5229" t="s">
        <v>5133</v>
      </c>
      <c r="N5229">
        <v>0.05</v>
      </c>
      <c r="O5229">
        <v>1.8691588785046699E-3</v>
      </c>
    </row>
    <row r="5230" spans="1:15">
      <c r="A5230" t="s">
        <v>5922</v>
      </c>
      <c r="B5230" t="s">
        <v>23511</v>
      </c>
      <c r="C5230" t="s">
        <v>5923</v>
      </c>
      <c r="D5230">
        <v>14</v>
      </c>
      <c r="E5230">
        <v>6152</v>
      </c>
      <c r="F5230">
        <v>19</v>
      </c>
      <c r="G5230">
        <v>7804</v>
      </c>
      <c r="H5230">
        <v>0.80205496826116796</v>
      </c>
      <c r="I5230">
        <v>0.968912233598893</v>
      </c>
      <c r="J5230">
        <v>0.832812322140707</v>
      </c>
      <c r="K5230" t="s">
        <v>23717</v>
      </c>
      <c r="L5230">
        <v>14</v>
      </c>
      <c r="M5230" t="s">
        <v>5133</v>
      </c>
      <c r="N5230">
        <v>0.73684210526315796</v>
      </c>
      <c r="O5230">
        <v>2.2756827048114399E-3</v>
      </c>
    </row>
    <row r="5231" spans="1:15">
      <c r="A5231" t="s">
        <v>5922</v>
      </c>
      <c r="B5231" t="s">
        <v>23518</v>
      </c>
      <c r="C5231" t="s">
        <v>5923</v>
      </c>
      <c r="D5231">
        <v>3</v>
      </c>
      <c r="E5231">
        <v>787</v>
      </c>
      <c r="F5231">
        <v>18</v>
      </c>
      <c r="G5231">
        <v>7393</v>
      </c>
      <c r="H5231">
        <v>0.2989610793636</v>
      </c>
      <c r="I5231">
        <v>0.99203470771967495</v>
      </c>
      <c r="J5231">
        <v>0.95915397574154404</v>
      </c>
      <c r="K5231" t="s">
        <v>23719</v>
      </c>
      <c r="L5231">
        <v>3</v>
      </c>
      <c r="M5231" t="s">
        <v>5133</v>
      </c>
      <c r="N5231">
        <v>0.16666666666666699</v>
      </c>
      <c r="O5231">
        <v>3.8119440914866601E-3</v>
      </c>
    </row>
    <row r="5232" spans="1:15">
      <c r="A5232" t="s">
        <v>5924</v>
      </c>
      <c r="B5232" t="s">
        <v>23513</v>
      </c>
      <c r="C5232" t="s">
        <v>5925</v>
      </c>
      <c r="D5232">
        <v>6</v>
      </c>
      <c r="E5232">
        <v>535</v>
      </c>
      <c r="F5232">
        <v>6</v>
      </c>
      <c r="G5232">
        <v>8124</v>
      </c>
      <c r="H5232" s="34">
        <v>7.9448707582857104E-8</v>
      </c>
      <c r="I5232" s="34">
        <v>1.57005779270884E-5</v>
      </c>
      <c r="J5232" s="34">
        <v>1.492202041669E-5</v>
      </c>
      <c r="K5232" t="s">
        <v>23715</v>
      </c>
      <c r="L5232">
        <v>6</v>
      </c>
      <c r="M5232" t="s">
        <v>5133</v>
      </c>
      <c r="N5232">
        <v>1</v>
      </c>
      <c r="O5232">
        <v>1.1214953271028E-2</v>
      </c>
    </row>
    <row r="5233" spans="1:15">
      <c r="A5233" t="s">
        <v>5926</v>
      </c>
      <c r="B5233" t="s">
        <v>23511</v>
      </c>
      <c r="C5233" t="s">
        <v>5927</v>
      </c>
      <c r="D5233">
        <v>3</v>
      </c>
      <c r="E5233">
        <v>6152</v>
      </c>
      <c r="F5233">
        <v>5</v>
      </c>
      <c r="G5233">
        <v>7804</v>
      </c>
      <c r="H5233">
        <v>0.93277286492067202</v>
      </c>
      <c r="I5233">
        <v>1</v>
      </c>
      <c r="J5233">
        <v>0.85953329234717102</v>
      </c>
      <c r="K5233" t="s">
        <v>24683</v>
      </c>
      <c r="L5233">
        <v>3</v>
      </c>
      <c r="M5233" t="s">
        <v>5133</v>
      </c>
      <c r="N5233">
        <v>0.6</v>
      </c>
      <c r="O5233">
        <v>4.8764629388816603E-4</v>
      </c>
    </row>
    <row r="5234" spans="1:15">
      <c r="A5234" t="s">
        <v>5926</v>
      </c>
      <c r="B5234" t="s">
        <v>23518</v>
      </c>
      <c r="C5234" t="s">
        <v>5927</v>
      </c>
      <c r="D5234">
        <v>1</v>
      </c>
      <c r="E5234">
        <v>787</v>
      </c>
      <c r="F5234">
        <v>4</v>
      </c>
      <c r="G5234">
        <v>7393</v>
      </c>
      <c r="H5234">
        <v>0.362574478289521</v>
      </c>
      <c r="I5234">
        <v>1</v>
      </c>
      <c r="J5234">
        <v>0.966855260484069</v>
      </c>
      <c r="K5234" t="s">
        <v>24684</v>
      </c>
      <c r="L5234">
        <v>1</v>
      </c>
      <c r="M5234" t="s">
        <v>5133</v>
      </c>
      <c r="N5234">
        <v>0.25</v>
      </c>
      <c r="O5234">
        <v>1.27064803049555E-3</v>
      </c>
    </row>
    <row r="5235" spans="1:15">
      <c r="A5235" t="s">
        <v>5928</v>
      </c>
      <c r="B5235" t="s">
        <v>23511</v>
      </c>
      <c r="C5235" t="s">
        <v>5929</v>
      </c>
      <c r="D5235">
        <v>3</v>
      </c>
      <c r="E5235">
        <v>6152</v>
      </c>
      <c r="F5235">
        <v>5</v>
      </c>
      <c r="G5235">
        <v>7804</v>
      </c>
      <c r="H5235">
        <v>0.93277286492067202</v>
      </c>
      <c r="I5235">
        <v>1</v>
      </c>
      <c r="J5235">
        <v>0.85953329234717102</v>
      </c>
      <c r="K5235" t="s">
        <v>24683</v>
      </c>
      <c r="L5235">
        <v>3</v>
      </c>
      <c r="M5235" t="s">
        <v>5133</v>
      </c>
      <c r="N5235">
        <v>0.6</v>
      </c>
      <c r="O5235">
        <v>4.8764629388816603E-4</v>
      </c>
    </row>
    <row r="5236" spans="1:15">
      <c r="A5236" t="s">
        <v>5928</v>
      </c>
      <c r="B5236" t="s">
        <v>23518</v>
      </c>
      <c r="C5236" t="s">
        <v>5929</v>
      </c>
      <c r="D5236">
        <v>1</v>
      </c>
      <c r="E5236">
        <v>787</v>
      </c>
      <c r="F5236">
        <v>4</v>
      </c>
      <c r="G5236">
        <v>7393</v>
      </c>
      <c r="H5236">
        <v>0.362574478289521</v>
      </c>
      <c r="I5236">
        <v>1</v>
      </c>
      <c r="J5236">
        <v>0.966855260484069</v>
      </c>
      <c r="K5236" t="s">
        <v>24684</v>
      </c>
      <c r="L5236">
        <v>1</v>
      </c>
      <c r="M5236" t="s">
        <v>5133</v>
      </c>
      <c r="N5236">
        <v>0.25</v>
      </c>
      <c r="O5236">
        <v>1.27064803049555E-3</v>
      </c>
    </row>
    <row r="5237" spans="1:15">
      <c r="A5237" t="s">
        <v>5930</v>
      </c>
      <c r="B5237" t="s">
        <v>23511</v>
      </c>
      <c r="C5237" t="s">
        <v>5931</v>
      </c>
      <c r="D5237">
        <v>162</v>
      </c>
      <c r="E5237">
        <v>6152</v>
      </c>
      <c r="F5237">
        <v>219</v>
      </c>
      <c r="G5237">
        <v>7804</v>
      </c>
      <c r="H5237">
        <v>0.966811300925701</v>
      </c>
      <c r="I5237">
        <v>1</v>
      </c>
      <c r="J5237">
        <v>0.85953329234717102</v>
      </c>
      <c r="K5237" t="s">
        <v>27445</v>
      </c>
      <c r="L5237">
        <v>162</v>
      </c>
      <c r="M5237" t="s">
        <v>5133</v>
      </c>
      <c r="N5237">
        <v>0.73972602739726001</v>
      </c>
      <c r="O5237">
        <v>2.6332899869960999E-2</v>
      </c>
    </row>
    <row r="5238" spans="1:15">
      <c r="A5238" t="s">
        <v>5930</v>
      </c>
      <c r="B5238" t="s">
        <v>23513</v>
      </c>
      <c r="C5238" t="s">
        <v>5931</v>
      </c>
      <c r="D5238">
        <v>8</v>
      </c>
      <c r="E5238">
        <v>535</v>
      </c>
      <c r="F5238">
        <v>208</v>
      </c>
      <c r="G5238">
        <v>8124</v>
      </c>
      <c r="H5238">
        <v>0.96872421761452399</v>
      </c>
      <c r="I5238">
        <v>0.99999999999997702</v>
      </c>
      <c r="J5238">
        <v>0.95041217501583097</v>
      </c>
      <c r="K5238" t="s">
        <v>25643</v>
      </c>
      <c r="L5238">
        <v>8</v>
      </c>
      <c r="M5238" t="s">
        <v>5133</v>
      </c>
      <c r="N5238">
        <v>3.8461538461538498E-2</v>
      </c>
      <c r="O5238">
        <v>1.4953271028037399E-2</v>
      </c>
    </row>
    <row r="5239" spans="1:15">
      <c r="A5239" t="s">
        <v>5930</v>
      </c>
      <c r="B5239" t="s">
        <v>23518</v>
      </c>
      <c r="C5239" t="s">
        <v>5931</v>
      </c>
      <c r="D5239">
        <v>31</v>
      </c>
      <c r="E5239">
        <v>787</v>
      </c>
      <c r="F5239">
        <v>211</v>
      </c>
      <c r="G5239">
        <v>7393</v>
      </c>
      <c r="H5239">
        <v>3.8698248091248597E-2</v>
      </c>
      <c r="I5239">
        <v>0.51468669961360602</v>
      </c>
      <c r="J5239">
        <v>0.49762754302259898</v>
      </c>
      <c r="K5239" t="s">
        <v>25642</v>
      </c>
      <c r="L5239">
        <v>31</v>
      </c>
      <c r="M5239" t="s">
        <v>5133</v>
      </c>
      <c r="N5239">
        <v>0.14691943127962101</v>
      </c>
      <c r="O5239">
        <v>3.9390088945362098E-2</v>
      </c>
    </row>
    <row r="5240" spans="1:15">
      <c r="A5240" t="s">
        <v>5932</v>
      </c>
      <c r="B5240" t="s">
        <v>23513</v>
      </c>
      <c r="C5240" t="s">
        <v>5933</v>
      </c>
      <c r="D5240">
        <v>1</v>
      </c>
      <c r="E5240">
        <v>535</v>
      </c>
      <c r="F5240">
        <v>101</v>
      </c>
      <c r="G5240">
        <v>8124</v>
      </c>
      <c r="H5240">
        <v>0.99901670734781201</v>
      </c>
      <c r="I5240">
        <v>0.99999999999997702</v>
      </c>
      <c r="J5240">
        <v>0.95041217501583097</v>
      </c>
      <c r="K5240" t="s">
        <v>24628</v>
      </c>
      <c r="L5240">
        <v>1</v>
      </c>
      <c r="M5240" t="s">
        <v>5133</v>
      </c>
      <c r="N5240">
        <v>9.9009900990098994E-3</v>
      </c>
      <c r="O5240">
        <v>1.8691588785046699E-3</v>
      </c>
    </row>
    <row r="5241" spans="1:15">
      <c r="A5241" t="s">
        <v>5932</v>
      </c>
      <c r="B5241" t="s">
        <v>23518</v>
      </c>
      <c r="C5241" t="s">
        <v>5933</v>
      </c>
      <c r="D5241">
        <v>15</v>
      </c>
      <c r="E5241">
        <v>787</v>
      </c>
      <c r="F5241">
        <v>107</v>
      </c>
      <c r="G5241">
        <v>7393</v>
      </c>
      <c r="H5241">
        <v>0.162194512649081</v>
      </c>
      <c r="I5241">
        <v>0.82859402353427802</v>
      </c>
      <c r="J5241">
        <v>0.80113049045977802</v>
      </c>
      <c r="K5241" t="s">
        <v>25644</v>
      </c>
      <c r="L5241">
        <v>15</v>
      </c>
      <c r="M5241" t="s">
        <v>5133</v>
      </c>
      <c r="N5241">
        <v>0.14018691588785001</v>
      </c>
      <c r="O5241">
        <v>1.9059720457433298E-2</v>
      </c>
    </row>
    <row r="5242" spans="1:15">
      <c r="A5242" t="s">
        <v>5932</v>
      </c>
      <c r="B5242" t="s">
        <v>23511</v>
      </c>
      <c r="C5242" t="s">
        <v>5933</v>
      </c>
      <c r="D5242">
        <v>85</v>
      </c>
      <c r="E5242">
        <v>6152</v>
      </c>
      <c r="F5242">
        <v>108</v>
      </c>
      <c r="G5242">
        <v>7804</v>
      </c>
      <c r="H5242">
        <v>0.56864144800295902</v>
      </c>
      <c r="I5242">
        <v>0.968912233598893</v>
      </c>
      <c r="J5242">
        <v>0.832812322140707</v>
      </c>
      <c r="K5242" t="s">
        <v>27446</v>
      </c>
      <c r="L5242">
        <v>85</v>
      </c>
      <c r="M5242" t="s">
        <v>5133</v>
      </c>
      <c r="N5242">
        <v>0.78703703703703698</v>
      </c>
      <c r="O5242">
        <v>1.3816644993498E-2</v>
      </c>
    </row>
    <row r="5243" spans="1:15">
      <c r="A5243" t="s">
        <v>5934</v>
      </c>
      <c r="B5243" t="s">
        <v>23513</v>
      </c>
      <c r="C5243" t="s">
        <v>5935</v>
      </c>
      <c r="D5243">
        <v>1</v>
      </c>
      <c r="E5243">
        <v>535</v>
      </c>
      <c r="F5243">
        <v>4</v>
      </c>
      <c r="G5243">
        <v>8124</v>
      </c>
      <c r="H5243">
        <v>0.23855956797771199</v>
      </c>
      <c r="I5243">
        <v>0.85273230586348503</v>
      </c>
      <c r="J5243">
        <v>0.81044716552199803</v>
      </c>
      <c r="K5243" t="s">
        <v>23746</v>
      </c>
      <c r="L5243">
        <v>1</v>
      </c>
      <c r="M5243" t="s">
        <v>5133</v>
      </c>
      <c r="N5243">
        <v>0.25</v>
      </c>
      <c r="O5243">
        <v>1.8691588785046699E-3</v>
      </c>
    </row>
    <row r="5244" spans="1:15">
      <c r="A5244" t="s">
        <v>5934</v>
      </c>
      <c r="B5244" t="s">
        <v>23511</v>
      </c>
      <c r="C5244" t="s">
        <v>5935</v>
      </c>
      <c r="D5244">
        <v>3</v>
      </c>
      <c r="E5244">
        <v>6152</v>
      </c>
      <c r="F5244">
        <v>4</v>
      </c>
      <c r="G5244">
        <v>7804</v>
      </c>
      <c r="H5244">
        <v>0.80103341611958101</v>
      </c>
      <c r="I5244">
        <v>0.968912233598893</v>
      </c>
      <c r="J5244">
        <v>0.832812322140707</v>
      </c>
      <c r="K5244" t="s">
        <v>27423</v>
      </c>
      <c r="L5244">
        <v>3</v>
      </c>
      <c r="M5244" t="s">
        <v>5133</v>
      </c>
      <c r="N5244">
        <v>0.75</v>
      </c>
      <c r="O5244">
        <v>4.8764629388816603E-4</v>
      </c>
    </row>
    <row r="5245" spans="1:15">
      <c r="A5245" t="s">
        <v>5936</v>
      </c>
      <c r="B5245" t="s">
        <v>23511</v>
      </c>
      <c r="C5245" t="s">
        <v>5937</v>
      </c>
      <c r="D5245">
        <v>11</v>
      </c>
      <c r="E5245">
        <v>6152</v>
      </c>
      <c r="F5245">
        <v>14</v>
      </c>
      <c r="G5245">
        <v>7804</v>
      </c>
      <c r="H5245">
        <v>0.65754173515226599</v>
      </c>
      <c r="I5245">
        <v>0.968912233598893</v>
      </c>
      <c r="J5245">
        <v>0.832812322140707</v>
      </c>
      <c r="K5245" t="s">
        <v>27447</v>
      </c>
      <c r="L5245">
        <v>11</v>
      </c>
      <c r="M5245" t="s">
        <v>5133</v>
      </c>
      <c r="N5245">
        <v>0.78571428571428603</v>
      </c>
      <c r="O5245">
        <v>1.78803641092328E-3</v>
      </c>
    </row>
    <row r="5246" spans="1:15">
      <c r="A5246" t="s">
        <v>5936</v>
      </c>
      <c r="B5246" t="s">
        <v>23518</v>
      </c>
      <c r="C5246" t="s">
        <v>5937</v>
      </c>
      <c r="D5246">
        <v>1</v>
      </c>
      <c r="E5246">
        <v>787</v>
      </c>
      <c r="F5246">
        <v>15</v>
      </c>
      <c r="G5246">
        <v>7393</v>
      </c>
      <c r="H5246">
        <v>0.81548482306175196</v>
      </c>
      <c r="I5246">
        <v>1</v>
      </c>
      <c r="J5246">
        <v>0.966855260484069</v>
      </c>
      <c r="K5246" t="s">
        <v>24920</v>
      </c>
      <c r="L5246">
        <v>1</v>
      </c>
      <c r="M5246" t="s">
        <v>5133</v>
      </c>
      <c r="N5246">
        <v>6.6666666666666693E-2</v>
      </c>
      <c r="O5246">
        <v>1.27064803049555E-3</v>
      </c>
    </row>
    <row r="5247" spans="1:15">
      <c r="A5247" t="s">
        <v>5938</v>
      </c>
      <c r="B5247" t="s">
        <v>23511</v>
      </c>
      <c r="C5247" t="s">
        <v>5939</v>
      </c>
      <c r="D5247">
        <v>7</v>
      </c>
      <c r="E5247">
        <v>6152</v>
      </c>
      <c r="F5247">
        <v>10</v>
      </c>
      <c r="G5247">
        <v>7804</v>
      </c>
      <c r="H5247">
        <v>0.85778567182431398</v>
      </c>
      <c r="I5247">
        <v>1</v>
      </c>
      <c r="J5247">
        <v>0.85953329234717102</v>
      </c>
      <c r="K5247" t="s">
        <v>27448</v>
      </c>
      <c r="L5247">
        <v>7</v>
      </c>
      <c r="M5247" t="s">
        <v>5133</v>
      </c>
      <c r="N5247">
        <v>0.7</v>
      </c>
      <c r="O5247">
        <v>1.13784135240572E-3</v>
      </c>
    </row>
    <row r="5248" spans="1:15">
      <c r="A5248" t="s">
        <v>5938</v>
      </c>
      <c r="B5248" t="s">
        <v>23518</v>
      </c>
      <c r="C5248" t="s">
        <v>5939</v>
      </c>
      <c r="D5248">
        <v>1</v>
      </c>
      <c r="E5248">
        <v>787</v>
      </c>
      <c r="F5248">
        <v>11</v>
      </c>
      <c r="G5248">
        <v>7393</v>
      </c>
      <c r="H5248">
        <v>0.71032488019926399</v>
      </c>
      <c r="I5248">
        <v>1</v>
      </c>
      <c r="J5248">
        <v>0.966855260484069</v>
      </c>
      <c r="K5248" t="s">
        <v>24920</v>
      </c>
      <c r="L5248">
        <v>1</v>
      </c>
      <c r="M5248" t="s">
        <v>5133</v>
      </c>
      <c r="N5248">
        <v>9.0909090909090898E-2</v>
      </c>
      <c r="O5248">
        <v>1.27064803049555E-3</v>
      </c>
    </row>
    <row r="5249" spans="1:15">
      <c r="A5249" t="s">
        <v>5940</v>
      </c>
      <c r="B5249" t="s">
        <v>23511</v>
      </c>
      <c r="C5249" t="s">
        <v>5941</v>
      </c>
      <c r="D5249">
        <v>4</v>
      </c>
      <c r="E5249">
        <v>6152</v>
      </c>
      <c r="F5249">
        <v>6</v>
      </c>
      <c r="G5249">
        <v>7804</v>
      </c>
      <c r="H5249">
        <v>0.88632030892592895</v>
      </c>
      <c r="I5249">
        <v>1</v>
      </c>
      <c r="J5249">
        <v>0.85953329234717102</v>
      </c>
      <c r="K5249" t="s">
        <v>27449</v>
      </c>
      <c r="L5249">
        <v>4</v>
      </c>
      <c r="M5249" t="s">
        <v>5133</v>
      </c>
      <c r="N5249">
        <v>0.66666666666666696</v>
      </c>
      <c r="O5249">
        <v>6.5019505851755496E-4</v>
      </c>
    </row>
    <row r="5250" spans="1:15">
      <c r="A5250" t="s">
        <v>5942</v>
      </c>
      <c r="B5250" t="s">
        <v>23511</v>
      </c>
      <c r="C5250" t="s">
        <v>5943</v>
      </c>
      <c r="D5250">
        <v>3</v>
      </c>
      <c r="E5250">
        <v>6152</v>
      </c>
      <c r="F5250">
        <v>5</v>
      </c>
      <c r="G5250">
        <v>7804</v>
      </c>
      <c r="H5250">
        <v>0.93277286492067202</v>
      </c>
      <c r="I5250">
        <v>1</v>
      </c>
      <c r="J5250">
        <v>0.85953329234717102</v>
      </c>
      <c r="K5250" t="s">
        <v>27439</v>
      </c>
      <c r="L5250">
        <v>3</v>
      </c>
      <c r="M5250" t="s">
        <v>5133</v>
      </c>
      <c r="N5250">
        <v>0.6</v>
      </c>
      <c r="O5250">
        <v>4.8764629388816603E-4</v>
      </c>
    </row>
    <row r="5251" spans="1:15">
      <c r="A5251" t="s">
        <v>5944</v>
      </c>
      <c r="B5251" t="s">
        <v>23518</v>
      </c>
      <c r="C5251" t="s">
        <v>5945</v>
      </c>
      <c r="D5251">
        <v>9</v>
      </c>
      <c r="E5251">
        <v>787</v>
      </c>
      <c r="F5251">
        <v>225</v>
      </c>
      <c r="G5251">
        <v>7393</v>
      </c>
      <c r="H5251">
        <v>0.99993151938747504</v>
      </c>
      <c r="I5251">
        <v>1</v>
      </c>
      <c r="J5251">
        <v>0.966855260484069</v>
      </c>
      <c r="K5251" t="s">
        <v>27450</v>
      </c>
      <c r="L5251">
        <v>9</v>
      </c>
      <c r="M5251" t="s">
        <v>5133</v>
      </c>
      <c r="N5251">
        <v>0.04</v>
      </c>
      <c r="O5251">
        <v>1.143583227446E-2</v>
      </c>
    </row>
    <row r="5252" spans="1:15">
      <c r="A5252" t="s">
        <v>5944</v>
      </c>
      <c r="B5252" t="s">
        <v>23513</v>
      </c>
      <c r="C5252" t="s">
        <v>5945</v>
      </c>
      <c r="D5252">
        <v>5</v>
      </c>
      <c r="E5252">
        <v>535</v>
      </c>
      <c r="F5252">
        <v>253</v>
      </c>
      <c r="G5252">
        <v>8124</v>
      </c>
      <c r="H5252">
        <v>0.99985513666732695</v>
      </c>
      <c r="I5252">
        <v>0.99999999999997702</v>
      </c>
      <c r="J5252">
        <v>0.95041217501583097</v>
      </c>
      <c r="K5252" t="s">
        <v>27451</v>
      </c>
      <c r="L5252">
        <v>5</v>
      </c>
      <c r="M5252" t="s">
        <v>5133</v>
      </c>
      <c r="N5252">
        <v>1.97628458498024E-2</v>
      </c>
      <c r="O5252">
        <v>9.3457943925233603E-3</v>
      </c>
    </row>
    <row r="5253" spans="1:15">
      <c r="A5253" t="s">
        <v>5944</v>
      </c>
      <c r="B5253" t="s">
        <v>23511</v>
      </c>
      <c r="C5253" t="s">
        <v>5945</v>
      </c>
      <c r="D5253">
        <v>232</v>
      </c>
      <c r="E5253">
        <v>6152</v>
      </c>
      <c r="F5253">
        <v>259</v>
      </c>
      <c r="G5253">
        <v>7804</v>
      </c>
      <c r="H5253" s="34">
        <v>2.7617446666833999E-6</v>
      </c>
      <c r="I5253" s="34">
        <v>8.7707665301606604E-5</v>
      </c>
      <c r="J5253" s="34">
        <v>7.5387658320773601E-5</v>
      </c>
      <c r="K5253" t="s">
        <v>27452</v>
      </c>
      <c r="L5253">
        <v>232</v>
      </c>
      <c r="M5253" t="s">
        <v>5133</v>
      </c>
      <c r="N5253">
        <v>0.89575289575289596</v>
      </c>
      <c r="O5253">
        <v>3.7711313394018203E-2</v>
      </c>
    </row>
    <row r="5254" spans="1:15">
      <c r="A5254" t="s">
        <v>5946</v>
      </c>
      <c r="B5254" t="s">
        <v>23511</v>
      </c>
      <c r="C5254" t="s">
        <v>5947</v>
      </c>
      <c r="D5254">
        <v>90</v>
      </c>
      <c r="E5254">
        <v>6152</v>
      </c>
      <c r="F5254">
        <v>107</v>
      </c>
      <c r="G5254">
        <v>7804</v>
      </c>
      <c r="H5254">
        <v>0.107315745699726</v>
      </c>
      <c r="I5254">
        <v>0.457369487625021</v>
      </c>
      <c r="J5254">
        <v>0.39312430151747302</v>
      </c>
      <c r="K5254" t="s">
        <v>27453</v>
      </c>
      <c r="L5254">
        <v>90</v>
      </c>
      <c r="M5254" t="s">
        <v>5133</v>
      </c>
      <c r="N5254">
        <v>0.84112149532710301</v>
      </c>
      <c r="O5254">
        <v>1.4629388816645E-2</v>
      </c>
    </row>
    <row r="5255" spans="1:15">
      <c r="A5255" t="s">
        <v>5946</v>
      </c>
      <c r="B5255" t="s">
        <v>23518</v>
      </c>
      <c r="C5255" t="s">
        <v>5947</v>
      </c>
      <c r="D5255">
        <v>10</v>
      </c>
      <c r="E5255">
        <v>787</v>
      </c>
      <c r="F5255">
        <v>105</v>
      </c>
      <c r="G5255">
        <v>7393</v>
      </c>
      <c r="H5255">
        <v>0.69301384518421305</v>
      </c>
      <c r="I5255">
        <v>1</v>
      </c>
      <c r="J5255">
        <v>0.966855260484069</v>
      </c>
      <c r="K5255" t="s">
        <v>27454</v>
      </c>
      <c r="L5255">
        <v>10</v>
      </c>
      <c r="M5255" t="s">
        <v>5133</v>
      </c>
      <c r="N5255">
        <v>9.5238095238095205E-2</v>
      </c>
      <c r="O5255">
        <v>1.2706480304955499E-2</v>
      </c>
    </row>
    <row r="5256" spans="1:15">
      <c r="A5256" t="s">
        <v>5946</v>
      </c>
      <c r="B5256" t="s">
        <v>23513</v>
      </c>
      <c r="C5256" t="s">
        <v>5947</v>
      </c>
      <c r="D5256">
        <v>6</v>
      </c>
      <c r="E5256">
        <v>535</v>
      </c>
      <c r="F5256">
        <v>111</v>
      </c>
      <c r="G5256">
        <v>8124</v>
      </c>
      <c r="H5256">
        <v>0.74807910318451298</v>
      </c>
      <c r="I5256">
        <v>0.99999999999997702</v>
      </c>
      <c r="J5256">
        <v>0.95041217501583097</v>
      </c>
      <c r="K5256" t="s">
        <v>27455</v>
      </c>
      <c r="L5256">
        <v>6</v>
      </c>
      <c r="M5256" t="s">
        <v>5133</v>
      </c>
      <c r="N5256">
        <v>5.4054054054054099E-2</v>
      </c>
      <c r="O5256">
        <v>1.1214953271028E-2</v>
      </c>
    </row>
    <row r="5257" spans="1:15">
      <c r="A5257" t="s">
        <v>5948</v>
      </c>
      <c r="B5257" t="s">
        <v>23511</v>
      </c>
      <c r="C5257" t="s">
        <v>5949</v>
      </c>
      <c r="D5257">
        <v>5</v>
      </c>
      <c r="E5257">
        <v>6152</v>
      </c>
      <c r="F5257">
        <v>5</v>
      </c>
      <c r="G5257">
        <v>7804</v>
      </c>
      <c r="H5257">
        <v>0.30433074367137097</v>
      </c>
      <c r="I5257">
        <v>0.81020448119108801</v>
      </c>
      <c r="J5257">
        <v>0.69639772519260701</v>
      </c>
      <c r="K5257" t="s">
        <v>27456</v>
      </c>
      <c r="L5257">
        <v>5</v>
      </c>
      <c r="M5257" t="s">
        <v>5133</v>
      </c>
      <c r="N5257">
        <v>1</v>
      </c>
      <c r="O5257">
        <v>8.1274382314694405E-4</v>
      </c>
    </row>
    <row r="5258" spans="1:15">
      <c r="A5258" t="s">
        <v>5950</v>
      </c>
      <c r="B5258" t="s">
        <v>23511</v>
      </c>
      <c r="C5258" t="s">
        <v>5951</v>
      </c>
      <c r="D5258">
        <v>3</v>
      </c>
      <c r="E5258">
        <v>6152</v>
      </c>
      <c r="F5258">
        <v>3</v>
      </c>
      <c r="G5258">
        <v>7804</v>
      </c>
      <c r="H5258">
        <v>0.489837867770546</v>
      </c>
      <c r="I5258">
        <v>0.96083957126938102</v>
      </c>
      <c r="J5258">
        <v>0.82587360011061495</v>
      </c>
      <c r="K5258" t="s">
        <v>27457</v>
      </c>
      <c r="L5258">
        <v>3</v>
      </c>
      <c r="M5258" t="s">
        <v>5133</v>
      </c>
      <c r="N5258">
        <v>1</v>
      </c>
      <c r="O5258">
        <v>4.8764629388816603E-4</v>
      </c>
    </row>
    <row r="5259" spans="1:15">
      <c r="A5259" t="s">
        <v>5952</v>
      </c>
      <c r="B5259" t="s">
        <v>23511</v>
      </c>
      <c r="C5259" t="s">
        <v>5953</v>
      </c>
      <c r="D5259">
        <v>2</v>
      </c>
      <c r="E5259">
        <v>6152</v>
      </c>
      <c r="F5259">
        <v>2</v>
      </c>
      <c r="G5259">
        <v>7804</v>
      </c>
      <c r="H5259">
        <v>0.62141708038142995</v>
      </c>
      <c r="I5259">
        <v>0.968912233598893</v>
      </c>
      <c r="J5259">
        <v>0.832812322140707</v>
      </c>
      <c r="K5259" t="s">
        <v>27458</v>
      </c>
      <c r="L5259">
        <v>2</v>
      </c>
      <c r="M5259" t="s">
        <v>2729</v>
      </c>
      <c r="N5259">
        <v>1</v>
      </c>
      <c r="O5259">
        <v>3.2509752925877802E-4</v>
      </c>
    </row>
    <row r="5260" spans="1:15">
      <c r="A5260" t="s">
        <v>5954</v>
      </c>
      <c r="B5260" t="s">
        <v>23511</v>
      </c>
      <c r="C5260" t="s">
        <v>5955</v>
      </c>
      <c r="D5260">
        <v>3</v>
      </c>
      <c r="E5260">
        <v>6152</v>
      </c>
      <c r="F5260">
        <v>4</v>
      </c>
      <c r="G5260">
        <v>7804</v>
      </c>
      <c r="H5260">
        <v>0.80103341611958101</v>
      </c>
      <c r="I5260">
        <v>0.968912233598893</v>
      </c>
      <c r="J5260">
        <v>0.832812322140707</v>
      </c>
      <c r="K5260" t="s">
        <v>27459</v>
      </c>
      <c r="L5260">
        <v>3</v>
      </c>
      <c r="M5260" t="s">
        <v>5133</v>
      </c>
      <c r="N5260">
        <v>0.75</v>
      </c>
      <c r="O5260">
        <v>4.8764629388816603E-4</v>
      </c>
    </row>
    <row r="5261" spans="1:15">
      <c r="A5261" t="s">
        <v>5954</v>
      </c>
      <c r="B5261" t="s">
        <v>23518</v>
      </c>
      <c r="C5261" t="s">
        <v>5955</v>
      </c>
      <c r="D5261">
        <v>1</v>
      </c>
      <c r="E5261">
        <v>787</v>
      </c>
      <c r="F5261">
        <v>4</v>
      </c>
      <c r="G5261">
        <v>7393</v>
      </c>
      <c r="H5261">
        <v>0.362574478289521</v>
      </c>
      <c r="I5261">
        <v>1</v>
      </c>
      <c r="J5261">
        <v>0.966855260484069</v>
      </c>
      <c r="K5261" t="s">
        <v>24005</v>
      </c>
      <c r="L5261">
        <v>1</v>
      </c>
      <c r="M5261" t="s">
        <v>5133</v>
      </c>
      <c r="N5261">
        <v>0.25</v>
      </c>
      <c r="O5261">
        <v>1.27064803049555E-3</v>
      </c>
    </row>
    <row r="5262" spans="1:15">
      <c r="A5262" t="s">
        <v>5956</v>
      </c>
      <c r="B5262" t="s">
        <v>23511</v>
      </c>
      <c r="C5262" t="s">
        <v>5957</v>
      </c>
      <c r="D5262">
        <v>3</v>
      </c>
      <c r="E5262">
        <v>6152</v>
      </c>
      <c r="F5262">
        <v>6</v>
      </c>
      <c r="G5262">
        <v>7804</v>
      </c>
      <c r="H5262">
        <v>0.97922542091541498</v>
      </c>
      <c r="I5262">
        <v>1</v>
      </c>
      <c r="J5262">
        <v>0.85953329234717102</v>
      </c>
      <c r="K5262" t="s">
        <v>27460</v>
      </c>
      <c r="L5262">
        <v>3</v>
      </c>
      <c r="M5262" t="s">
        <v>5133</v>
      </c>
      <c r="N5262">
        <v>0.5</v>
      </c>
      <c r="O5262">
        <v>4.8764629388816603E-4</v>
      </c>
    </row>
    <row r="5263" spans="1:15">
      <c r="A5263" t="s">
        <v>5956</v>
      </c>
      <c r="B5263" t="s">
        <v>23518</v>
      </c>
      <c r="C5263" t="s">
        <v>5957</v>
      </c>
      <c r="D5263">
        <v>2</v>
      </c>
      <c r="E5263">
        <v>787</v>
      </c>
      <c r="F5263">
        <v>5</v>
      </c>
      <c r="G5263">
        <v>7393</v>
      </c>
      <c r="H5263">
        <v>9.1006533730773498E-2</v>
      </c>
      <c r="I5263">
        <v>0.63266972740240601</v>
      </c>
      <c r="J5263">
        <v>0.61170005408803896</v>
      </c>
      <c r="K5263" t="s">
        <v>27461</v>
      </c>
      <c r="L5263">
        <v>2</v>
      </c>
      <c r="M5263" t="s">
        <v>5133</v>
      </c>
      <c r="N5263">
        <v>0.4</v>
      </c>
      <c r="O5263">
        <v>2.5412960609911099E-3</v>
      </c>
    </row>
    <row r="5264" spans="1:15">
      <c r="A5264" t="s">
        <v>5956</v>
      </c>
      <c r="B5264" t="s">
        <v>23513</v>
      </c>
      <c r="C5264" t="s">
        <v>5957</v>
      </c>
      <c r="D5264">
        <v>1</v>
      </c>
      <c r="E5264">
        <v>535</v>
      </c>
      <c r="F5264">
        <v>7</v>
      </c>
      <c r="G5264">
        <v>8124</v>
      </c>
      <c r="H5264">
        <v>0.37938355156400999</v>
      </c>
      <c r="I5264">
        <v>0.99999999999997702</v>
      </c>
      <c r="J5264">
        <v>0.95041217501583097</v>
      </c>
      <c r="K5264" t="s">
        <v>23990</v>
      </c>
      <c r="L5264">
        <v>1</v>
      </c>
      <c r="M5264" t="s">
        <v>5133</v>
      </c>
      <c r="N5264">
        <v>0.14285714285714299</v>
      </c>
      <c r="O5264">
        <v>1.8691588785046699E-3</v>
      </c>
    </row>
    <row r="5265" spans="1:15">
      <c r="A5265" t="s">
        <v>5958</v>
      </c>
      <c r="B5265" t="s">
        <v>23511</v>
      </c>
      <c r="C5265" t="s">
        <v>5959</v>
      </c>
      <c r="D5265">
        <v>6</v>
      </c>
      <c r="E5265">
        <v>6152</v>
      </c>
      <c r="F5265">
        <v>8</v>
      </c>
      <c r="G5265">
        <v>7804</v>
      </c>
      <c r="H5265">
        <v>0.77072248517942499</v>
      </c>
      <c r="I5265">
        <v>0.968912233598893</v>
      </c>
      <c r="J5265">
        <v>0.832812322140707</v>
      </c>
      <c r="K5265" t="s">
        <v>27462</v>
      </c>
      <c r="L5265">
        <v>6</v>
      </c>
      <c r="M5265" t="s">
        <v>5133</v>
      </c>
      <c r="N5265">
        <v>0.75</v>
      </c>
      <c r="O5265">
        <v>9.7529258777633303E-4</v>
      </c>
    </row>
    <row r="5266" spans="1:15">
      <c r="A5266" t="s">
        <v>5960</v>
      </c>
      <c r="B5266" t="s">
        <v>23511</v>
      </c>
      <c r="C5266" t="s">
        <v>5961</v>
      </c>
      <c r="D5266">
        <v>3</v>
      </c>
      <c r="E5266">
        <v>6152</v>
      </c>
      <c r="F5266">
        <v>3</v>
      </c>
      <c r="G5266">
        <v>7804</v>
      </c>
      <c r="H5266">
        <v>0.489837867770546</v>
      </c>
      <c r="I5266">
        <v>0.96083957126938102</v>
      </c>
      <c r="J5266">
        <v>0.82587360011061495</v>
      </c>
      <c r="K5266" t="s">
        <v>27463</v>
      </c>
      <c r="L5266">
        <v>3</v>
      </c>
      <c r="M5266" t="s">
        <v>5133</v>
      </c>
      <c r="N5266">
        <v>1</v>
      </c>
      <c r="O5266">
        <v>4.8764629388816603E-4</v>
      </c>
    </row>
    <row r="5267" spans="1:15">
      <c r="A5267" t="s">
        <v>5962</v>
      </c>
      <c r="B5267" t="s">
        <v>23511</v>
      </c>
      <c r="C5267" t="s">
        <v>5963</v>
      </c>
      <c r="D5267">
        <v>6</v>
      </c>
      <c r="E5267">
        <v>6152</v>
      </c>
      <c r="F5267">
        <v>6</v>
      </c>
      <c r="G5267">
        <v>7804</v>
      </c>
      <c r="H5267">
        <v>0.23986678822258201</v>
      </c>
      <c r="I5267">
        <v>0.71382528017432401</v>
      </c>
      <c r="J5267">
        <v>0.61355659322887801</v>
      </c>
      <c r="K5267" t="s">
        <v>27464</v>
      </c>
      <c r="L5267">
        <v>6</v>
      </c>
      <c r="M5267" t="s">
        <v>5133</v>
      </c>
      <c r="N5267">
        <v>1</v>
      </c>
      <c r="O5267">
        <v>9.7529258777633303E-4</v>
      </c>
    </row>
    <row r="5268" spans="1:15">
      <c r="A5268" t="s">
        <v>5964</v>
      </c>
      <c r="B5268" t="s">
        <v>23518</v>
      </c>
      <c r="C5268" t="s">
        <v>5965</v>
      </c>
      <c r="D5268">
        <v>5</v>
      </c>
      <c r="E5268">
        <v>787</v>
      </c>
      <c r="F5268">
        <v>51</v>
      </c>
      <c r="G5268">
        <v>7393</v>
      </c>
      <c r="H5268">
        <v>0.644926400092936</v>
      </c>
      <c r="I5268">
        <v>1</v>
      </c>
      <c r="J5268">
        <v>0.966855260484069</v>
      </c>
      <c r="K5268" t="s">
        <v>24359</v>
      </c>
      <c r="L5268">
        <v>5</v>
      </c>
      <c r="M5268" t="s">
        <v>5133</v>
      </c>
      <c r="N5268">
        <v>9.8039215686274495E-2</v>
      </c>
      <c r="O5268">
        <v>6.35324015247776E-3</v>
      </c>
    </row>
    <row r="5269" spans="1:15">
      <c r="A5269" t="s">
        <v>5964</v>
      </c>
      <c r="B5269" t="s">
        <v>23511</v>
      </c>
      <c r="C5269" t="s">
        <v>5965</v>
      </c>
      <c r="D5269">
        <v>44</v>
      </c>
      <c r="E5269">
        <v>6152</v>
      </c>
      <c r="F5269">
        <v>56</v>
      </c>
      <c r="G5269">
        <v>7804</v>
      </c>
      <c r="H5269">
        <v>0.59542196882811504</v>
      </c>
      <c r="I5269">
        <v>0.968912233598893</v>
      </c>
      <c r="J5269">
        <v>0.832812322140707</v>
      </c>
      <c r="K5269" t="s">
        <v>24360</v>
      </c>
      <c r="L5269">
        <v>44</v>
      </c>
      <c r="M5269" t="s">
        <v>5133</v>
      </c>
      <c r="N5269">
        <v>0.78571428571428603</v>
      </c>
      <c r="O5269">
        <v>7.1521456436931096E-3</v>
      </c>
    </row>
    <row r="5270" spans="1:15">
      <c r="A5270" t="s">
        <v>5964</v>
      </c>
      <c r="B5270" t="s">
        <v>23513</v>
      </c>
      <c r="C5270" t="s">
        <v>5965</v>
      </c>
      <c r="D5270">
        <v>12</v>
      </c>
      <c r="E5270">
        <v>535</v>
      </c>
      <c r="F5270">
        <v>63</v>
      </c>
      <c r="G5270">
        <v>8124</v>
      </c>
      <c r="H5270">
        <v>7.09655429825297E-4</v>
      </c>
      <c r="I5270">
        <v>2.2133757403073301E-2</v>
      </c>
      <c r="J5270">
        <v>2.1036192514728099E-2</v>
      </c>
      <c r="K5270" t="s">
        <v>24358</v>
      </c>
      <c r="L5270">
        <v>12</v>
      </c>
      <c r="M5270" t="s">
        <v>5133</v>
      </c>
      <c r="N5270">
        <v>0.19047619047618999</v>
      </c>
      <c r="O5270">
        <v>2.2429906542056101E-2</v>
      </c>
    </row>
    <row r="5271" spans="1:15">
      <c r="A5271" t="s">
        <v>5966</v>
      </c>
      <c r="B5271" t="s">
        <v>23518</v>
      </c>
      <c r="C5271" t="s">
        <v>5967</v>
      </c>
      <c r="D5271">
        <v>3</v>
      </c>
      <c r="E5271">
        <v>787</v>
      </c>
      <c r="F5271">
        <v>62</v>
      </c>
      <c r="G5271">
        <v>7393</v>
      </c>
      <c r="H5271">
        <v>0.96768792547578797</v>
      </c>
      <c r="I5271">
        <v>1</v>
      </c>
      <c r="J5271">
        <v>0.966855260484069</v>
      </c>
      <c r="K5271" t="s">
        <v>25925</v>
      </c>
      <c r="L5271">
        <v>3</v>
      </c>
      <c r="M5271" t="s">
        <v>5133</v>
      </c>
      <c r="N5271">
        <v>4.8387096774193498E-2</v>
      </c>
      <c r="O5271">
        <v>3.8119440914866601E-3</v>
      </c>
    </row>
    <row r="5272" spans="1:15">
      <c r="A5272" t="s">
        <v>5966</v>
      </c>
      <c r="B5272" t="s">
        <v>23511</v>
      </c>
      <c r="C5272" t="s">
        <v>5967</v>
      </c>
      <c r="D5272">
        <v>59</v>
      </c>
      <c r="E5272">
        <v>6152</v>
      </c>
      <c r="F5272">
        <v>68</v>
      </c>
      <c r="G5272">
        <v>7804</v>
      </c>
      <c r="H5272">
        <v>6.6857831388359698E-2</v>
      </c>
      <c r="I5272">
        <v>0.334289156941798</v>
      </c>
      <c r="J5272">
        <v>0.287332659662144</v>
      </c>
      <c r="K5272" t="s">
        <v>25934</v>
      </c>
      <c r="L5272">
        <v>59</v>
      </c>
      <c r="M5272" t="s">
        <v>5133</v>
      </c>
      <c r="N5272">
        <v>0.86764705882352899</v>
      </c>
      <c r="O5272">
        <v>9.5903771131339403E-3</v>
      </c>
    </row>
    <row r="5273" spans="1:15">
      <c r="A5273" t="s">
        <v>5966</v>
      </c>
      <c r="B5273" t="s">
        <v>23513</v>
      </c>
      <c r="C5273" t="s">
        <v>5967</v>
      </c>
      <c r="D5273">
        <v>6</v>
      </c>
      <c r="E5273">
        <v>535</v>
      </c>
      <c r="F5273">
        <v>83</v>
      </c>
      <c r="G5273">
        <v>8124</v>
      </c>
      <c r="H5273">
        <v>0.46830512401486502</v>
      </c>
      <c r="I5273">
        <v>0.99999999999997702</v>
      </c>
      <c r="J5273">
        <v>0.95041217501583097</v>
      </c>
      <c r="K5273" t="s">
        <v>25933</v>
      </c>
      <c r="L5273">
        <v>6</v>
      </c>
      <c r="M5273" t="s">
        <v>5133</v>
      </c>
      <c r="N5273">
        <v>7.2289156626505993E-2</v>
      </c>
      <c r="O5273">
        <v>1.1214953271028E-2</v>
      </c>
    </row>
    <row r="5274" spans="1:15">
      <c r="A5274" t="s">
        <v>5968</v>
      </c>
      <c r="B5274" t="s">
        <v>23513</v>
      </c>
      <c r="C5274" t="s">
        <v>5969</v>
      </c>
      <c r="D5274">
        <v>2</v>
      </c>
      <c r="E5274">
        <v>535</v>
      </c>
      <c r="F5274">
        <v>53</v>
      </c>
      <c r="G5274">
        <v>8124</v>
      </c>
      <c r="H5274">
        <v>0.87277908631852696</v>
      </c>
      <c r="I5274">
        <v>0.99999999999997702</v>
      </c>
      <c r="J5274">
        <v>0.95041217501583097</v>
      </c>
      <c r="K5274" t="s">
        <v>27465</v>
      </c>
      <c r="L5274">
        <v>2</v>
      </c>
      <c r="M5274" t="s">
        <v>5133</v>
      </c>
      <c r="N5274">
        <v>3.77358490566038E-2</v>
      </c>
      <c r="O5274">
        <v>3.7383177570093499E-3</v>
      </c>
    </row>
    <row r="5275" spans="1:15">
      <c r="A5275" t="s">
        <v>5968</v>
      </c>
      <c r="B5275" t="s">
        <v>23511</v>
      </c>
      <c r="C5275" t="s">
        <v>5969</v>
      </c>
      <c r="D5275">
        <v>43</v>
      </c>
      <c r="E5275">
        <v>6152</v>
      </c>
      <c r="F5275">
        <v>45</v>
      </c>
      <c r="G5275">
        <v>7804</v>
      </c>
      <c r="H5275">
        <v>1.85670748707059E-3</v>
      </c>
      <c r="I5275">
        <v>2.1917608165719402E-2</v>
      </c>
      <c r="J5275">
        <v>1.8838913907055999E-2</v>
      </c>
      <c r="K5275" t="s">
        <v>27466</v>
      </c>
      <c r="L5275">
        <v>43</v>
      </c>
      <c r="M5275" t="s">
        <v>5133</v>
      </c>
      <c r="N5275">
        <v>0.95555555555555605</v>
      </c>
      <c r="O5275">
        <v>6.9895968790637201E-3</v>
      </c>
    </row>
    <row r="5276" spans="1:15">
      <c r="A5276" t="s">
        <v>5970</v>
      </c>
      <c r="B5276" t="s">
        <v>23511</v>
      </c>
      <c r="C5276" t="s">
        <v>5971</v>
      </c>
      <c r="D5276">
        <v>2</v>
      </c>
      <c r="E5276">
        <v>6152</v>
      </c>
      <c r="F5276">
        <v>6</v>
      </c>
      <c r="G5276">
        <v>7804</v>
      </c>
      <c r="H5276">
        <v>0.99790841233866701</v>
      </c>
      <c r="I5276">
        <v>1</v>
      </c>
      <c r="J5276">
        <v>0.85953329234717102</v>
      </c>
      <c r="K5276" t="s">
        <v>24573</v>
      </c>
      <c r="L5276">
        <v>2</v>
      </c>
      <c r="M5276" t="s">
        <v>5133</v>
      </c>
      <c r="N5276">
        <v>0.33333333333333298</v>
      </c>
      <c r="O5276">
        <v>3.2509752925877802E-4</v>
      </c>
    </row>
    <row r="5277" spans="1:15">
      <c r="A5277" t="s">
        <v>5970</v>
      </c>
      <c r="B5277" t="s">
        <v>23518</v>
      </c>
      <c r="C5277" t="s">
        <v>5971</v>
      </c>
      <c r="D5277">
        <v>2</v>
      </c>
      <c r="E5277">
        <v>787</v>
      </c>
      <c r="F5277">
        <v>4</v>
      </c>
      <c r="G5277">
        <v>7393</v>
      </c>
      <c r="H5277">
        <v>5.8679954233094203E-2</v>
      </c>
      <c r="I5277">
        <v>0.61178825165478101</v>
      </c>
      <c r="J5277">
        <v>0.59151068941477603</v>
      </c>
      <c r="K5277" t="s">
        <v>25927</v>
      </c>
      <c r="L5277">
        <v>2</v>
      </c>
      <c r="M5277" t="s">
        <v>5133</v>
      </c>
      <c r="N5277">
        <v>0.5</v>
      </c>
      <c r="O5277">
        <v>2.5412960609911099E-3</v>
      </c>
    </row>
    <row r="5278" spans="1:15">
      <c r="A5278" t="s">
        <v>5970</v>
      </c>
      <c r="B5278" t="s">
        <v>23513</v>
      </c>
      <c r="C5278" t="s">
        <v>5971</v>
      </c>
      <c r="D5278">
        <v>1</v>
      </c>
      <c r="E5278">
        <v>535</v>
      </c>
      <c r="F5278">
        <v>4</v>
      </c>
      <c r="G5278">
        <v>8124</v>
      </c>
      <c r="H5278">
        <v>0.23855956797771199</v>
      </c>
      <c r="I5278">
        <v>0.85273230586348503</v>
      </c>
      <c r="J5278">
        <v>0.81044716552199803</v>
      </c>
      <c r="K5278" t="s">
        <v>24600</v>
      </c>
      <c r="L5278">
        <v>1</v>
      </c>
      <c r="M5278" t="s">
        <v>5133</v>
      </c>
      <c r="N5278">
        <v>0.25</v>
      </c>
      <c r="O5278">
        <v>1.8691588785046699E-3</v>
      </c>
    </row>
    <row r="5279" spans="1:15">
      <c r="A5279" t="s">
        <v>5972</v>
      </c>
      <c r="B5279" t="s">
        <v>23513</v>
      </c>
      <c r="C5279" t="s">
        <v>5973</v>
      </c>
      <c r="D5279">
        <v>3</v>
      </c>
      <c r="E5279">
        <v>535</v>
      </c>
      <c r="F5279">
        <v>26</v>
      </c>
      <c r="G5279">
        <v>8124</v>
      </c>
      <c r="H5279">
        <v>0.243091138326335</v>
      </c>
      <c r="I5279">
        <v>0.86446291692741095</v>
      </c>
      <c r="J5279">
        <v>0.82159608109752902</v>
      </c>
      <c r="K5279" t="s">
        <v>27467</v>
      </c>
      <c r="L5279">
        <v>3</v>
      </c>
      <c r="M5279" t="s">
        <v>5133</v>
      </c>
      <c r="N5279">
        <v>0.115384615384615</v>
      </c>
      <c r="O5279">
        <v>5.60747663551402E-3</v>
      </c>
    </row>
    <row r="5280" spans="1:15">
      <c r="A5280" t="s">
        <v>5972</v>
      </c>
      <c r="B5280" t="s">
        <v>23511</v>
      </c>
      <c r="C5280" t="s">
        <v>5973</v>
      </c>
      <c r="D5280">
        <v>21</v>
      </c>
      <c r="E5280">
        <v>6152</v>
      </c>
      <c r="F5280">
        <v>25</v>
      </c>
      <c r="G5280">
        <v>7804</v>
      </c>
      <c r="H5280">
        <v>0.36489027115816702</v>
      </c>
      <c r="I5280">
        <v>0.90829480295553899</v>
      </c>
      <c r="J5280">
        <v>0.78070962240619901</v>
      </c>
      <c r="K5280" t="s">
        <v>27468</v>
      </c>
      <c r="L5280">
        <v>21</v>
      </c>
      <c r="M5280" t="s">
        <v>5133</v>
      </c>
      <c r="N5280">
        <v>0.84</v>
      </c>
      <c r="O5280">
        <v>3.41352405721717E-3</v>
      </c>
    </row>
    <row r="5281" spans="1:15">
      <c r="A5281" t="s">
        <v>5974</v>
      </c>
      <c r="B5281" t="s">
        <v>23513</v>
      </c>
      <c r="C5281" t="s">
        <v>5975</v>
      </c>
      <c r="D5281">
        <v>1</v>
      </c>
      <c r="E5281">
        <v>535</v>
      </c>
      <c r="F5281">
        <v>15</v>
      </c>
      <c r="G5281">
        <v>8124</v>
      </c>
      <c r="H5281">
        <v>0.64039694135216896</v>
      </c>
      <c r="I5281">
        <v>0.99999999999997702</v>
      </c>
      <c r="J5281">
        <v>0.95041217501583097</v>
      </c>
      <c r="K5281" t="s">
        <v>25564</v>
      </c>
      <c r="L5281">
        <v>1</v>
      </c>
      <c r="M5281" t="s">
        <v>5133</v>
      </c>
      <c r="N5281">
        <v>6.6666666666666693E-2</v>
      </c>
      <c r="O5281">
        <v>1.8691588785046699E-3</v>
      </c>
    </row>
    <row r="5282" spans="1:15">
      <c r="A5282" t="s">
        <v>5974</v>
      </c>
      <c r="B5282" t="s">
        <v>23511</v>
      </c>
      <c r="C5282" t="s">
        <v>5975</v>
      </c>
      <c r="D5282">
        <v>14</v>
      </c>
      <c r="E5282">
        <v>6152</v>
      </c>
      <c r="F5282">
        <v>16</v>
      </c>
      <c r="G5282">
        <v>7804</v>
      </c>
      <c r="H5282">
        <v>0.31001576119125202</v>
      </c>
      <c r="I5282">
        <v>0.81979725192798203</v>
      </c>
      <c r="J5282">
        <v>0.70464303100682102</v>
      </c>
      <c r="K5282" t="s">
        <v>27469</v>
      </c>
      <c r="L5282">
        <v>14</v>
      </c>
      <c r="M5282" t="s">
        <v>5133</v>
      </c>
      <c r="N5282">
        <v>0.875</v>
      </c>
      <c r="O5282">
        <v>2.2756827048114399E-3</v>
      </c>
    </row>
    <row r="5283" spans="1:15">
      <c r="A5283" t="s">
        <v>5976</v>
      </c>
      <c r="B5283" t="s">
        <v>23511</v>
      </c>
      <c r="C5283" t="s">
        <v>5977</v>
      </c>
      <c r="D5283">
        <v>300</v>
      </c>
      <c r="E5283">
        <v>6152</v>
      </c>
      <c r="F5283">
        <v>331</v>
      </c>
      <c r="G5283">
        <v>7804</v>
      </c>
      <c r="H5283" s="34">
        <v>4.1121697170282501E-9</v>
      </c>
      <c r="I5283" s="34">
        <v>2.2872492013640201E-7</v>
      </c>
      <c r="J5283" s="34">
        <v>1.96596683646685E-7</v>
      </c>
      <c r="K5283" t="s">
        <v>27470</v>
      </c>
      <c r="L5283">
        <v>300</v>
      </c>
      <c r="M5283" t="s">
        <v>5133</v>
      </c>
      <c r="N5283">
        <v>0.90634441087613304</v>
      </c>
      <c r="O5283">
        <v>4.8764629388816601E-2</v>
      </c>
    </row>
    <row r="5284" spans="1:15">
      <c r="A5284" t="s">
        <v>5976</v>
      </c>
      <c r="B5284" t="s">
        <v>23518</v>
      </c>
      <c r="C5284" t="s">
        <v>5977</v>
      </c>
      <c r="D5284">
        <v>19</v>
      </c>
      <c r="E5284">
        <v>787</v>
      </c>
      <c r="F5284">
        <v>294</v>
      </c>
      <c r="G5284">
        <v>7393</v>
      </c>
      <c r="H5284">
        <v>0.99558837094708696</v>
      </c>
      <c r="I5284">
        <v>1</v>
      </c>
      <c r="J5284">
        <v>0.966855260484069</v>
      </c>
      <c r="K5284" t="s">
        <v>27471</v>
      </c>
      <c r="L5284">
        <v>19</v>
      </c>
      <c r="M5284" t="s">
        <v>5133</v>
      </c>
      <c r="N5284">
        <v>6.4625850340136098E-2</v>
      </c>
      <c r="O5284">
        <v>2.4142312579415501E-2</v>
      </c>
    </row>
    <row r="5285" spans="1:15">
      <c r="A5285" t="s">
        <v>5976</v>
      </c>
      <c r="B5285" t="s">
        <v>23513</v>
      </c>
      <c r="C5285" t="s">
        <v>5977</v>
      </c>
      <c r="D5285">
        <v>2</v>
      </c>
      <c r="E5285">
        <v>535</v>
      </c>
      <c r="F5285">
        <v>342</v>
      </c>
      <c r="G5285">
        <v>8124</v>
      </c>
      <c r="H5285">
        <v>0.99999999881287605</v>
      </c>
      <c r="I5285">
        <v>0.99999999999997702</v>
      </c>
      <c r="J5285">
        <v>0.95041217501583097</v>
      </c>
      <c r="K5285" t="s">
        <v>27472</v>
      </c>
      <c r="L5285">
        <v>2</v>
      </c>
      <c r="M5285" t="s">
        <v>5133</v>
      </c>
      <c r="N5285">
        <v>5.8479532163742704E-3</v>
      </c>
      <c r="O5285">
        <v>3.7383177570093499E-3</v>
      </c>
    </row>
    <row r="5286" spans="1:15">
      <c r="A5286" t="s">
        <v>5978</v>
      </c>
      <c r="B5286" t="s">
        <v>23511</v>
      </c>
      <c r="C5286" t="s">
        <v>5979</v>
      </c>
      <c r="D5286">
        <v>2</v>
      </c>
      <c r="E5286">
        <v>6152</v>
      </c>
      <c r="F5286">
        <v>2</v>
      </c>
      <c r="G5286">
        <v>7804</v>
      </c>
      <c r="H5286">
        <v>0.62141708038142995</v>
      </c>
      <c r="I5286">
        <v>0.968912233598893</v>
      </c>
      <c r="J5286">
        <v>0.832812322140707</v>
      </c>
      <c r="K5286" t="s">
        <v>27473</v>
      </c>
      <c r="L5286">
        <v>2</v>
      </c>
      <c r="M5286" t="s">
        <v>2729</v>
      </c>
      <c r="N5286">
        <v>1</v>
      </c>
      <c r="O5286">
        <v>3.2509752925877802E-4</v>
      </c>
    </row>
    <row r="5287" spans="1:15">
      <c r="A5287" t="s">
        <v>5980</v>
      </c>
      <c r="B5287" t="s">
        <v>23518</v>
      </c>
      <c r="C5287" t="s">
        <v>5981</v>
      </c>
      <c r="D5287">
        <v>2</v>
      </c>
      <c r="E5287">
        <v>787</v>
      </c>
      <c r="F5287">
        <v>2</v>
      </c>
      <c r="G5287">
        <v>7393</v>
      </c>
      <c r="H5287">
        <v>1.1319170819711901E-2</v>
      </c>
      <c r="I5287">
        <v>0.24323860088996599</v>
      </c>
      <c r="J5287">
        <v>0.235176520823249</v>
      </c>
      <c r="K5287" t="s">
        <v>24524</v>
      </c>
      <c r="L5287">
        <v>2</v>
      </c>
      <c r="M5287" t="s">
        <v>2729</v>
      </c>
      <c r="N5287">
        <v>1</v>
      </c>
      <c r="O5287">
        <v>2.5412960609911099E-3</v>
      </c>
    </row>
    <row r="5288" spans="1:15">
      <c r="A5288" t="s">
        <v>5982</v>
      </c>
      <c r="B5288" t="s">
        <v>23511</v>
      </c>
      <c r="C5288" t="s">
        <v>5983</v>
      </c>
      <c r="D5288">
        <v>11</v>
      </c>
      <c r="E5288">
        <v>6152</v>
      </c>
      <c r="F5288">
        <v>11</v>
      </c>
      <c r="G5288">
        <v>7804</v>
      </c>
      <c r="H5288">
        <v>7.29234120922964E-2</v>
      </c>
      <c r="I5288">
        <v>0.34901846963959998</v>
      </c>
      <c r="J5288">
        <v>0.29999299429929699</v>
      </c>
      <c r="K5288" t="s">
        <v>27474</v>
      </c>
      <c r="L5288">
        <v>11</v>
      </c>
      <c r="M5288" t="s">
        <v>2729</v>
      </c>
      <c r="N5288">
        <v>1</v>
      </c>
      <c r="O5288">
        <v>1.78803641092328E-3</v>
      </c>
    </row>
    <row r="5289" spans="1:15">
      <c r="A5289" t="s">
        <v>5984</v>
      </c>
      <c r="B5289" t="s">
        <v>23511</v>
      </c>
      <c r="C5289" t="s">
        <v>5985</v>
      </c>
      <c r="D5289">
        <v>2</v>
      </c>
      <c r="E5289">
        <v>6152</v>
      </c>
      <c r="F5289">
        <v>2</v>
      </c>
      <c r="G5289">
        <v>7804</v>
      </c>
      <c r="H5289">
        <v>0.62141708038142995</v>
      </c>
      <c r="I5289">
        <v>0.968912233598893</v>
      </c>
      <c r="J5289">
        <v>0.832812322140707</v>
      </c>
      <c r="K5289" t="s">
        <v>24928</v>
      </c>
      <c r="L5289">
        <v>2</v>
      </c>
      <c r="M5289" t="s">
        <v>2729</v>
      </c>
      <c r="N5289">
        <v>1</v>
      </c>
      <c r="O5289">
        <v>3.2509752925877802E-4</v>
      </c>
    </row>
    <row r="5290" spans="1:15">
      <c r="A5290" t="s">
        <v>5986</v>
      </c>
      <c r="B5290" t="s">
        <v>23511</v>
      </c>
      <c r="C5290" t="s">
        <v>5987</v>
      </c>
      <c r="D5290">
        <v>3</v>
      </c>
      <c r="E5290">
        <v>6152</v>
      </c>
      <c r="F5290">
        <v>5</v>
      </c>
      <c r="G5290">
        <v>7804</v>
      </c>
      <c r="H5290">
        <v>0.93277286492067202</v>
      </c>
      <c r="I5290">
        <v>1</v>
      </c>
      <c r="J5290">
        <v>0.85953329234717102</v>
      </c>
      <c r="K5290" t="s">
        <v>23882</v>
      </c>
      <c r="L5290">
        <v>3</v>
      </c>
      <c r="M5290" t="s">
        <v>1463</v>
      </c>
      <c r="N5290">
        <v>0.6</v>
      </c>
      <c r="O5290">
        <v>4.8764629388816603E-4</v>
      </c>
    </row>
    <row r="5291" spans="1:15">
      <c r="A5291" t="s">
        <v>5986</v>
      </c>
      <c r="B5291" t="s">
        <v>23518</v>
      </c>
      <c r="C5291" t="s">
        <v>5987</v>
      </c>
      <c r="D5291">
        <v>1</v>
      </c>
      <c r="E5291">
        <v>787</v>
      </c>
      <c r="F5291">
        <v>4</v>
      </c>
      <c r="G5291">
        <v>7393</v>
      </c>
      <c r="H5291">
        <v>0.362574478289521</v>
      </c>
      <c r="I5291">
        <v>1</v>
      </c>
      <c r="J5291">
        <v>0.966855260484069</v>
      </c>
      <c r="K5291" t="s">
        <v>23877</v>
      </c>
      <c r="L5291">
        <v>1</v>
      </c>
      <c r="M5291" t="s">
        <v>1463</v>
      </c>
      <c r="N5291">
        <v>0.25</v>
      </c>
      <c r="O5291">
        <v>1.27064803049555E-3</v>
      </c>
    </row>
    <row r="5292" spans="1:15">
      <c r="A5292" t="s">
        <v>5988</v>
      </c>
      <c r="B5292" t="s">
        <v>23511</v>
      </c>
      <c r="C5292" t="s">
        <v>5989</v>
      </c>
      <c r="D5292">
        <v>1</v>
      </c>
      <c r="E5292">
        <v>6152</v>
      </c>
      <c r="F5292">
        <v>1</v>
      </c>
      <c r="G5292">
        <v>7804</v>
      </c>
      <c r="H5292">
        <v>0.788313685289595</v>
      </c>
      <c r="I5292">
        <v>0.968912233598893</v>
      </c>
      <c r="J5292">
        <v>0.832812322140707</v>
      </c>
      <c r="K5292" t="s">
        <v>27475</v>
      </c>
      <c r="L5292">
        <v>1</v>
      </c>
      <c r="M5292" t="s">
        <v>1463</v>
      </c>
      <c r="N5292">
        <v>1</v>
      </c>
      <c r="O5292">
        <v>1.6254876462938901E-4</v>
      </c>
    </row>
    <row r="5293" spans="1:15">
      <c r="A5293" t="s">
        <v>5990</v>
      </c>
      <c r="B5293" t="s">
        <v>23511</v>
      </c>
      <c r="C5293" t="s">
        <v>5991</v>
      </c>
      <c r="D5293">
        <v>6</v>
      </c>
      <c r="E5293">
        <v>6152</v>
      </c>
      <c r="F5293">
        <v>8</v>
      </c>
      <c r="G5293">
        <v>7804</v>
      </c>
      <c r="H5293">
        <v>0.77072248517942499</v>
      </c>
      <c r="I5293">
        <v>0.968912233598893</v>
      </c>
      <c r="J5293">
        <v>0.832812322140707</v>
      </c>
      <c r="K5293" t="s">
        <v>27476</v>
      </c>
      <c r="L5293">
        <v>6</v>
      </c>
      <c r="M5293" t="s">
        <v>5133</v>
      </c>
      <c r="N5293">
        <v>0.75</v>
      </c>
      <c r="O5293">
        <v>9.7529258777633303E-4</v>
      </c>
    </row>
    <row r="5294" spans="1:15">
      <c r="A5294" t="s">
        <v>5992</v>
      </c>
      <c r="B5294" t="s">
        <v>23511</v>
      </c>
      <c r="C5294" t="s">
        <v>5993</v>
      </c>
      <c r="D5294">
        <v>1</v>
      </c>
      <c r="E5294">
        <v>6152</v>
      </c>
      <c r="F5294">
        <v>1</v>
      </c>
      <c r="G5294">
        <v>7804</v>
      </c>
      <c r="H5294">
        <v>0.788313685289595</v>
      </c>
      <c r="I5294">
        <v>0.968912233598893</v>
      </c>
      <c r="J5294">
        <v>0.832812322140707</v>
      </c>
      <c r="K5294" t="s">
        <v>27330</v>
      </c>
      <c r="L5294">
        <v>1</v>
      </c>
      <c r="M5294" t="s">
        <v>5133</v>
      </c>
      <c r="N5294">
        <v>1</v>
      </c>
      <c r="O5294">
        <v>1.6254876462938901E-4</v>
      </c>
    </row>
    <row r="5295" spans="1:15">
      <c r="A5295" t="s">
        <v>5994</v>
      </c>
      <c r="B5295" t="s">
        <v>23511</v>
      </c>
      <c r="C5295" t="s">
        <v>5995</v>
      </c>
      <c r="D5295">
        <v>4</v>
      </c>
      <c r="E5295">
        <v>6152</v>
      </c>
      <c r="F5295">
        <v>7</v>
      </c>
      <c r="G5295">
        <v>7804</v>
      </c>
      <c r="H5295">
        <v>0.95957928989840302</v>
      </c>
      <c r="I5295">
        <v>1</v>
      </c>
      <c r="J5295">
        <v>0.85953329234717102</v>
      </c>
      <c r="K5295" t="s">
        <v>27477</v>
      </c>
      <c r="L5295">
        <v>4</v>
      </c>
      <c r="M5295" t="s">
        <v>5133</v>
      </c>
      <c r="N5295">
        <v>0.57142857142857095</v>
      </c>
      <c r="O5295">
        <v>6.5019505851755496E-4</v>
      </c>
    </row>
    <row r="5296" spans="1:15">
      <c r="A5296" t="s">
        <v>5994</v>
      </c>
      <c r="B5296" t="s">
        <v>23518</v>
      </c>
      <c r="C5296" t="s">
        <v>5995</v>
      </c>
      <c r="D5296">
        <v>2</v>
      </c>
      <c r="E5296">
        <v>787</v>
      </c>
      <c r="F5296">
        <v>6</v>
      </c>
      <c r="G5296">
        <v>7393</v>
      </c>
      <c r="H5296">
        <v>0.127121247527331</v>
      </c>
      <c r="I5296">
        <v>0.70232558016992197</v>
      </c>
      <c r="J5296">
        <v>0.67904718175981504</v>
      </c>
      <c r="K5296" t="s">
        <v>27478</v>
      </c>
      <c r="L5296">
        <v>2</v>
      </c>
      <c r="M5296" t="s">
        <v>5133</v>
      </c>
      <c r="N5296">
        <v>0.33333333333333298</v>
      </c>
      <c r="O5296">
        <v>2.5412960609911099E-3</v>
      </c>
    </row>
    <row r="5297" spans="1:15">
      <c r="A5297" t="s">
        <v>5996</v>
      </c>
      <c r="B5297" t="s">
        <v>23511</v>
      </c>
      <c r="C5297" t="s">
        <v>5997</v>
      </c>
      <c r="D5297">
        <v>1</v>
      </c>
      <c r="E5297">
        <v>6152</v>
      </c>
      <c r="F5297">
        <v>1</v>
      </c>
      <c r="G5297">
        <v>7804</v>
      </c>
      <c r="H5297">
        <v>0.788313685289595</v>
      </c>
      <c r="I5297">
        <v>0.968912233598893</v>
      </c>
      <c r="J5297">
        <v>0.832812322140707</v>
      </c>
      <c r="K5297" t="s">
        <v>27248</v>
      </c>
      <c r="L5297">
        <v>1</v>
      </c>
      <c r="M5297" t="s">
        <v>5133</v>
      </c>
      <c r="N5297">
        <v>1</v>
      </c>
      <c r="O5297">
        <v>1.6254876462938901E-4</v>
      </c>
    </row>
    <row r="5298" spans="1:15">
      <c r="A5298" t="s">
        <v>5998</v>
      </c>
      <c r="B5298" t="s">
        <v>23511</v>
      </c>
      <c r="C5298" t="s">
        <v>5999</v>
      </c>
      <c r="D5298">
        <v>14</v>
      </c>
      <c r="E5298">
        <v>6152</v>
      </c>
      <c r="F5298">
        <v>17</v>
      </c>
      <c r="G5298">
        <v>7804</v>
      </c>
      <c r="H5298">
        <v>0.50030281484376005</v>
      </c>
      <c r="I5298">
        <v>0.968912233598893</v>
      </c>
      <c r="J5298">
        <v>0.832812322140707</v>
      </c>
      <c r="K5298" t="s">
        <v>27479</v>
      </c>
      <c r="L5298">
        <v>14</v>
      </c>
      <c r="M5298" t="s">
        <v>5133</v>
      </c>
      <c r="N5298">
        <v>0.82352941176470595</v>
      </c>
      <c r="O5298">
        <v>2.2756827048114399E-3</v>
      </c>
    </row>
    <row r="5299" spans="1:15">
      <c r="A5299" t="s">
        <v>5998</v>
      </c>
      <c r="B5299" t="s">
        <v>23513</v>
      </c>
      <c r="C5299" t="s">
        <v>5999</v>
      </c>
      <c r="D5299">
        <v>3</v>
      </c>
      <c r="E5299">
        <v>535</v>
      </c>
      <c r="F5299">
        <v>15</v>
      </c>
      <c r="G5299">
        <v>8124</v>
      </c>
      <c r="H5299">
        <v>7.1462809083321893E-2</v>
      </c>
      <c r="I5299">
        <v>0.47111571080376702</v>
      </c>
      <c r="J5299">
        <v>0.447754107389148</v>
      </c>
      <c r="K5299" t="s">
        <v>24911</v>
      </c>
      <c r="L5299">
        <v>3</v>
      </c>
      <c r="M5299" t="s">
        <v>5133</v>
      </c>
      <c r="N5299">
        <v>0.2</v>
      </c>
      <c r="O5299">
        <v>5.60747663551402E-3</v>
      </c>
    </row>
    <row r="5300" spans="1:15">
      <c r="A5300" t="s">
        <v>6000</v>
      </c>
      <c r="B5300" t="s">
        <v>23511</v>
      </c>
      <c r="C5300" t="s">
        <v>6001</v>
      </c>
      <c r="D5300">
        <v>1</v>
      </c>
      <c r="E5300">
        <v>6152</v>
      </c>
      <c r="F5300">
        <v>1</v>
      </c>
      <c r="G5300">
        <v>7804</v>
      </c>
      <c r="H5300">
        <v>0.788313685289595</v>
      </c>
      <c r="I5300">
        <v>0.968912233598893</v>
      </c>
      <c r="J5300">
        <v>0.832812322140707</v>
      </c>
      <c r="K5300" t="s">
        <v>27480</v>
      </c>
      <c r="L5300">
        <v>1</v>
      </c>
      <c r="M5300" t="s">
        <v>5133</v>
      </c>
      <c r="N5300">
        <v>1</v>
      </c>
      <c r="O5300">
        <v>1.6254876462938901E-4</v>
      </c>
    </row>
    <row r="5301" spans="1:15">
      <c r="A5301" t="s">
        <v>6002</v>
      </c>
      <c r="B5301" t="s">
        <v>23513</v>
      </c>
      <c r="C5301" t="s">
        <v>6003</v>
      </c>
      <c r="D5301">
        <v>3</v>
      </c>
      <c r="E5301">
        <v>535</v>
      </c>
      <c r="F5301">
        <v>3</v>
      </c>
      <c r="G5301">
        <v>8124</v>
      </c>
      <c r="H5301">
        <v>2.8410108672114397E-4</v>
      </c>
      <c r="I5301">
        <v>1.0526959909756699E-2</v>
      </c>
      <c r="J5301">
        <v>1.0004950864136501E-2</v>
      </c>
      <c r="K5301" t="s">
        <v>24911</v>
      </c>
      <c r="L5301">
        <v>3</v>
      </c>
      <c r="M5301" t="s">
        <v>5133</v>
      </c>
      <c r="N5301">
        <v>1</v>
      </c>
      <c r="O5301">
        <v>5.60747663551402E-3</v>
      </c>
    </row>
    <row r="5302" spans="1:15">
      <c r="A5302" t="s">
        <v>6004</v>
      </c>
      <c r="B5302" t="s">
        <v>23513</v>
      </c>
      <c r="C5302" t="s">
        <v>6005</v>
      </c>
      <c r="D5302">
        <v>3</v>
      </c>
      <c r="E5302">
        <v>535</v>
      </c>
      <c r="F5302">
        <v>113</v>
      </c>
      <c r="G5302">
        <v>8124</v>
      </c>
      <c r="H5302">
        <v>0.982218358287541</v>
      </c>
      <c r="I5302">
        <v>0.99999999999997702</v>
      </c>
      <c r="J5302">
        <v>0.95041217501583097</v>
      </c>
      <c r="K5302" t="s">
        <v>27481</v>
      </c>
      <c r="L5302">
        <v>3</v>
      </c>
      <c r="M5302" t="s">
        <v>5133</v>
      </c>
      <c r="N5302">
        <v>2.6548672566371698E-2</v>
      </c>
      <c r="O5302">
        <v>5.60747663551402E-3</v>
      </c>
    </row>
    <row r="5303" spans="1:15">
      <c r="A5303" t="s">
        <v>6004</v>
      </c>
      <c r="B5303" t="s">
        <v>23518</v>
      </c>
      <c r="C5303" t="s">
        <v>6005</v>
      </c>
      <c r="D5303">
        <v>5</v>
      </c>
      <c r="E5303">
        <v>787</v>
      </c>
      <c r="F5303">
        <v>110</v>
      </c>
      <c r="G5303">
        <v>7393</v>
      </c>
      <c r="H5303">
        <v>0.99346551078699996</v>
      </c>
      <c r="I5303">
        <v>1</v>
      </c>
      <c r="J5303">
        <v>0.966855260484069</v>
      </c>
      <c r="K5303" t="s">
        <v>27482</v>
      </c>
      <c r="L5303">
        <v>5</v>
      </c>
      <c r="M5303" t="s">
        <v>5133</v>
      </c>
      <c r="N5303">
        <v>4.5454545454545497E-2</v>
      </c>
      <c r="O5303">
        <v>6.35324015247776E-3</v>
      </c>
    </row>
    <row r="5304" spans="1:15">
      <c r="A5304" t="s">
        <v>6004</v>
      </c>
      <c r="B5304" t="s">
        <v>23511</v>
      </c>
      <c r="C5304" t="s">
        <v>6005</v>
      </c>
      <c r="D5304">
        <v>112</v>
      </c>
      <c r="E5304">
        <v>6152</v>
      </c>
      <c r="F5304">
        <v>123</v>
      </c>
      <c r="G5304">
        <v>7804</v>
      </c>
      <c r="H5304">
        <v>2.2161675583891099E-4</v>
      </c>
      <c r="I5304">
        <v>3.8344762060352898E-3</v>
      </c>
      <c r="J5304">
        <v>3.2958599578004001E-3</v>
      </c>
      <c r="K5304" t="s">
        <v>27483</v>
      </c>
      <c r="L5304">
        <v>112</v>
      </c>
      <c r="M5304" t="s">
        <v>5133</v>
      </c>
      <c r="N5304">
        <v>0.91056910569105698</v>
      </c>
      <c r="O5304">
        <v>1.8205461638491498E-2</v>
      </c>
    </row>
    <row r="5305" spans="1:15">
      <c r="A5305" t="s">
        <v>6006</v>
      </c>
      <c r="B5305" t="s">
        <v>23518</v>
      </c>
      <c r="C5305" t="s">
        <v>6007</v>
      </c>
      <c r="D5305">
        <v>2</v>
      </c>
      <c r="E5305">
        <v>787</v>
      </c>
      <c r="F5305">
        <v>21</v>
      </c>
      <c r="G5305">
        <v>7393</v>
      </c>
      <c r="H5305">
        <v>0.67096873526690604</v>
      </c>
      <c r="I5305">
        <v>1</v>
      </c>
      <c r="J5305">
        <v>0.966855260484069</v>
      </c>
      <c r="K5305" t="s">
        <v>24688</v>
      </c>
      <c r="L5305">
        <v>2</v>
      </c>
      <c r="M5305" t="s">
        <v>5133</v>
      </c>
      <c r="N5305">
        <v>9.5238095238095205E-2</v>
      </c>
      <c r="O5305">
        <v>2.5412960609911099E-3</v>
      </c>
    </row>
    <row r="5306" spans="1:15">
      <c r="A5306" t="s">
        <v>6006</v>
      </c>
      <c r="B5306" t="s">
        <v>23513</v>
      </c>
      <c r="C5306" t="s">
        <v>6007</v>
      </c>
      <c r="D5306">
        <v>1</v>
      </c>
      <c r="E5306">
        <v>535</v>
      </c>
      <c r="F5306">
        <v>20</v>
      </c>
      <c r="G5306">
        <v>8124</v>
      </c>
      <c r="H5306">
        <v>0.74439135767793496</v>
      </c>
      <c r="I5306">
        <v>0.99999999999997702</v>
      </c>
      <c r="J5306">
        <v>0.95041217501583097</v>
      </c>
      <c r="K5306" t="s">
        <v>25951</v>
      </c>
      <c r="L5306">
        <v>1</v>
      </c>
      <c r="M5306" t="s">
        <v>5133</v>
      </c>
      <c r="N5306">
        <v>0.05</v>
      </c>
      <c r="O5306">
        <v>1.8691588785046699E-3</v>
      </c>
    </row>
    <row r="5307" spans="1:15">
      <c r="A5307" t="s">
        <v>6006</v>
      </c>
      <c r="B5307" t="s">
        <v>23511</v>
      </c>
      <c r="C5307" t="s">
        <v>6007</v>
      </c>
      <c r="D5307">
        <v>16</v>
      </c>
      <c r="E5307">
        <v>6152</v>
      </c>
      <c r="F5307">
        <v>21</v>
      </c>
      <c r="G5307">
        <v>7804</v>
      </c>
      <c r="H5307">
        <v>0.72519464518531396</v>
      </c>
      <c r="I5307">
        <v>0.968912233598893</v>
      </c>
      <c r="J5307">
        <v>0.832812322140707</v>
      </c>
      <c r="K5307" t="s">
        <v>27484</v>
      </c>
      <c r="L5307">
        <v>16</v>
      </c>
      <c r="M5307" t="s">
        <v>5133</v>
      </c>
      <c r="N5307">
        <v>0.76190476190476197</v>
      </c>
      <c r="O5307">
        <v>2.6007802340702198E-3</v>
      </c>
    </row>
    <row r="5308" spans="1:15">
      <c r="A5308" t="s">
        <v>6008</v>
      </c>
      <c r="B5308" t="s">
        <v>23518</v>
      </c>
      <c r="C5308" t="s">
        <v>6009</v>
      </c>
      <c r="D5308">
        <v>1</v>
      </c>
      <c r="E5308">
        <v>787</v>
      </c>
      <c r="F5308">
        <v>59</v>
      </c>
      <c r="G5308">
        <v>7393</v>
      </c>
      <c r="H5308">
        <v>0.99872968249761196</v>
      </c>
      <c r="I5308">
        <v>1</v>
      </c>
      <c r="J5308">
        <v>0.966855260484069</v>
      </c>
      <c r="K5308" t="s">
        <v>27485</v>
      </c>
      <c r="L5308">
        <v>1</v>
      </c>
      <c r="M5308" t="s">
        <v>5133</v>
      </c>
      <c r="N5308">
        <v>1.6949152542372899E-2</v>
      </c>
      <c r="O5308">
        <v>1.27064803049555E-3</v>
      </c>
    </row>
    <row r="5309" spans="1:15">
      <c r="A5309" t="s">
        <v>6008</v>
      </c>
      <c r="B5309" t="s">
        <v>23513</v>
      </c>
      <c r="C5309" t="s">
        <v>6009</v>
      </c>
      <c r="D5309">
        <v>2</v>
      </c>
      <c r="E5309">
        <v>535</v>
      </c>
      <c r="F5309">
        <v>76</v>
      </c>
      <c r="G5309">
        <v>8124</v>
      </c>
      <c r="H5309">
        <v>0.96471062046641298</v>
      </c>
      <c r="I5309">
        <v>0.99999999999997702</v>
      </c>
      <c r="J5309">
        <v>0.95041217501583097</v>
      </c>
      <c r="K5309" t="s">
        <v>23860</v>
      </c>
      <c r="L5309">
        <v>2</v>
      </c>
      <c r="M5309" t="s">
        <v>5133</v>
      </c>
      <c r="N5309">
        <v>2.6315789473684199E-2</v>
      </c>
      <c r="O5309">
        <v>3.7383177570093499E-3</v>
      </c>
    </row>
    <row r="5310" spans="1:15">
      <c r="A5310" t="s">
        <v>6008</v>
      </c>
      <c r="B5310" t="s">
        <v>23511</v>
      </c>
      <c r="C5310" t="s">
        <v>6009</v>
      </c>
      <c r="D5310">
        <v>71</v>
      </c>
      <c r="E5310">
        <v>6152</v>
      </c>
      <c r="F5310">
        <v>76</v>
      </c>
      <c r="G5310">
        <v>7804</v>
      </c>
      <c r="H5310">
        <v>4.5761366908279302E-4</v>
      </c>
      <c r="I5310">
        <v>6.9204402029494601E-3</v>
      </c>
      <c r="J5310">
        <v>5.9483487521328699E-3</v>
      </c>
      <c r="K5310" t="s">
        <v>27486</v>
      </c>
      <c r="L5310">
        <v>71</v>
      </c>
      <c r="M5310" t="s">
        <v>5133</v>
      </c>
      <c r="N5310">
        <v>0.93421052631578905</v>
      </c>
      <c r="O5310">
        <v>1.1540962288686601E-2</v>
      </c>
    </row>
    <row r="5311" spans="1:15">
      <c r="A5311" t="s">
        <v>6010</v>
      </c>
      <c r="B5311" t="s">
        <v>23511</v>
      </c>
      <c r="C5311" t="s">
        <v>6011</v>
      </c>
      <c r="D5311">
        <v>37</v>
      </c>
      <c r="E5311">
        <v>6152</v>
      </c>
      <c r="F5311">
        <v>44</v>
      </c>
      <c r="G5311">
        <v>7804</v>
      </c>
      <c r="H5311">
        <v>0.257594114330849</v>
      </c>
      <c r="I5311">
        <v>0.74897048304406599</v>
      </c>
      <c r="J5311">
        <v>0.64376506516171705</v>
      </c>
      <c r="K5311" t="s">
        <v>27487</v>
      </c>
      <c r="L5311">
        <v>37</v>
      </c>
      <c r="M5311" t="s">
        <v>5133</v>
      </c>
      <c r="N5311">
        <v>0.84090909090909105</v>
      </c>
      <c r="O5311">
        <v>6.0143042912873899E-3</v>
      </c>
    </row>
    <row r="5312" spans="1:15">
      <c r="A5312" t="s">
        <v>6010</v>
      </c>
      <c r="B5312" t="s">
        <v>23518</v>
      </c>
      <c r="C5312" t="s">
        <v>6011</v>
      </c>
      <c r="D5312">
        <v>1</v>
      </c>
      <c r="E5312">
        <v>787</v>
      </c>
      <c r="F5312">
        <v>37</v>
      </c>
      <c r="G5312">
        <v>7393</v>
      </c>
      <c r="H5312">
        <v>0.98462965298376404</v>
      </c>
      <c r="I5312">
        <v>1</v>
      </c>
      <c r="J5312">
        <v>0.966855260484069</v>
      </c>
      <c r="K5312" t="s">
        <v>23525</v>
      </c>
      <c r="L5312">
        <v>1</v>
      </c>
      <c r="M5312" t="s">
        <v>5133</v>
      </c>
      <c r="N5312">
        <v>2.7027027027027001E-2</v>
      </c>
      <c r="O5312">
        <v>1.27064803049555E-3</v>
      </c>
    </row>
    <row r="5313" spans="1:15">
      <c r="A5313" t="s">
        <v>6012</v>
      </c>
      <c r="B5313" t="s">
        <v>23511</v>
      </c>
      <c r="C5313" t="s">
        <v>6013</v>
      </c>
      <c r="D5313">
        <v>19</v>
      </c>
      <c r="E5313">
        <v>6152</v>
      </c>
      <c r="F5313">
        <v>19</v>
      </c>
      <c r="G5313">
        <v>7804</v>
      </c>
      <c r="H5313">
        <v>1.08323398552968E-2</v>
      </c>
      <c r="I5313">
        <v>8.7990417388941602E-2</v>
      </c>
      <c r="J5313">
        <v>7.5630693153318704E-2</v>
      </c>
      <c r="K5313" t="s">
        <v>27488</v>
      </c>
      <c r="L5313">
        <v>19</v>
      </c>
      <c r="M5313" t="s">
        <v>5133</v>
      </c>
      <c r="N5313">
        <v>1</v>
      </c>
      <c r="O5313">
        <v>3.0884265279583901E-3</v>
      </c>
    </row>
    <row r="5314" spans="1:15">
      <c r="A5314" t="s">
        <v>6014</v>
      </c>
      <c r="B5314" t="s">
        <v>23511</v>
      </c>
      <c r="C5314" t="s">
        <v>6015</v>
      </c>
      <c r="D5314">
        <v>30</v>
      </c>
      <c r="E5314">
        <v>6152</v>
      </c>
      <c r="F5314">
        <v>30</v>
      </c>
      <c r="G5314">
        <v>7804</v>
      </c>
      <c r="H5314">
        <v>7.8424686573554103E-4</v>
      </c>
      <c r="I5314">
        <v>1.08135999904291E-2</v>
      </c>
      <c r="J5314">
        <v>9.2946492018988903E-3</v>
      </c>
      <c r="K5314" t="s">
        <v>27489</v>
      </c>
      <c r="L5314">
        <v>30</v>
      </c>
      <c r="M5314" t="s">
        <v>5133</v>
      </c>
      <c r="N5314">
        <v>1</v>
      </c>
      <c r="O5314">
        <v>4.8764629388816597E-3</v>
      </c>
    </row>
    <row r="5315" spans="1:15">
      <c r="A5315" t="s">
        <v>6016</v>
      </c>
      <c r="B5315" t="s">
        <v>23513</v>
      </c>
      <c r="C5315" t="s">
        <v>6017</v>
      </c>
      <c r="D5315">
        <v>2</v>
      </c>
      <c r="E5315">
        <v>535</v>
      </c>
      <c r="F5315">
        <v>288</v>
      </c>
      <c r="G5315">
        <v>8124</v>
      </c>
      <c r="H5315">
        <v>0.99999995385047402</v>
      </c>
      <c r="I5315">
        <v>0.99999999999997702</v>
      </c>
      <c r="J5315">
        <v>0.95041217501583097</v>
      </c>
      <c r="K5315" t="s">
        <v>27472</v>
      </c>
      <c r="L5315">
        <v>2</v>
      </c>
      <c r="M5315" t="s">
        <v>5133</v>
      </c>
      <c r="N5315">
        <v>6.9444444444444397E-3</v>
      </c>
      <c r="O5315">
        <v>3.7383177570093499E-3</v>
      </c>
    </row>
    <row r="5316" spans="1:15">
      <c r="A5316" t="s">
        <v>6016</v>
      </c>
      <c r="B5316" t="s">
        <v>23511</v>
      </c>
      <c r="C5316" t="s">
        <v>6017</v>
      </c>
      <c r="D5316">
        <v>255</v>
      </c>
      <c r="E5316">
        <v>6152</v>
      </c>
      <c r="F5316">
        <v>281</v>
      </c>
      <c r="G5316">
        <v>7804</v>
      </c>
      <c r="H5316" s="34">
        <v>4.7212478436195802E-8</v>
      </c>
      <c r="I5316" s="34">
        <v>2.1618923265318502E-6</v>
      </c>
      <c r="J5316" s="34">
        <v>1.85821842912401E-6</v>
      </c>
      <c r="K5316" t="s">
        <v>27490</v>
      </c>
      <c r="L5316">
        <v>255</v>
      </c>
      <c r="M5316" t="s">
        <v>5133</v>
      </c>
      <c r="N5316">
        <v>0.907473309608541</v>
      </c>
      <c r="O5316">
        <v>4.1449934980494103E-2</v>
      </c>
    </row>
    <row r="5317" spans="1:15">
      <c r="A5317" t="s">
        <v>6016</v>
      </c>
      <c r="B5317" t="s">
        <v>23518</v>
      </c>
      <c r="C5317" t="s">
        <v>6017</v>
      </c>
      <c r="D5317">
        <v>15</v>
      </c>
      <c r="E5317">
        <v>787</v>
      </c>
      <c r="F5317">
        <v>247</v>
      </c>
      <c r="G5317">
        <v>7393</v>
      </c>
      <c r="H5317">
        <v>0.99591233535355905</v>
      </c>
      <c r="I5317">
        <v>1</v>
      </c>
      <c r="J5317">
        <v>0.966855260484069</v>
      </c>
      <c r="K5317" t="s">
        <v>27491</v>
      </c>
      <c r="L5317">
        <v>15</v>
      </c>
      <c r="M5317" t="s">
        <v>5133</v>
      </c>
      <c r="N5317">
        <v>6.0728744939271301E-2</v>
      </c>
      <c r="O5317">
        <v>1.9059720457433298E-2</v>
      </c>
    </row>
    <row r="5318" spans="1:15">
      <c r="A5318" t="s">
        <v>6018</v>
      </c>
      <c r="B5318" t="s">
        <v>23511</v>
      </c>
      <c r="C5318" t="s">
        <v>6019</v>
      </c>
      <c r="D5318">
        <v>4</v>
      </c>
      <c r="E5318">
        <v>6152</v>
      </c>
      <c r="F5318">
        <v>4</v>
      </c>
      <c r="G5318">
        <v>7804</v>
      </c>
      <c r="H5318">
        <v>0.38610601832086699</v>
      </c>
      <c r="I5318">
        <v>0.90829480295553899</v>
      </c>
      <c r="J5318">
        <v>0.78070962240619901</v>
      </c>
      <c r="K5318" t="s">
        <v>27492</v>
      </c>
      <c r="L5318">
        <v>4</v>
      </c>
      <c r="M5318" t="s">
        <v>5133</v>
      </c>
      <c r="N5318">
        <v>1</v>
      </c>
      <c r="O5318">
        <v>6.5019505851755496E-4</v>
      </c>
    </row>
    <row r="5319" spans="1:15">
      <c r="A5319" t="s">
        <v>6020</v>
      </c>
      <c r="B5319" t="s">
        <v>23511</v>
      </c>
      <c r="C5319" t="s">
        <v>6021</v>
      </c>
      <c r="D5319">
        <v>3</v>
      </c>
      <c r="E5319">
        <v>6152</v>
      </c>
      <c r="F5319">
        <v>3</v>
      </c>
      <c r="G5319">
        <v>7804</v>
      </c>
      <c r="H5319">
        <v>0.489837867770546</v>
      </c>
      <c r="I5319">
        <v>0.96083957126938102</v>
      </c>
      <c r="J5319">
        <v>0.82587360011061495</v>
      </c>
      <c r="K5319" t="s">
        <v>24610</v>
      </c>
      <c r="L5319">
        <v>3</v>
      </c>
      <c r="M5319" t="s">
        <v>5133</v>
      </c>
      <c r="N5319">
        <v>1</v>
      </c>
      <c r="O5319">
        <v>4.8764629388816603E-4</v>
      </c>
    </row>
    <row r="5320" spans="1:15">
      <c r="A5320" t="s">
        <v>6022</v>
      </c>
      <c r="B5320" t="s">
        <v>23511</v>
      </c>
      <c r="C5320" t="s">
        <v>6023</v>
      </c>
      <c r="D5320">
        <v>1</v>
      </c>
      <c r="E5320">
        <v>6152</v>
      </c>
      <c r="F5320">
        <v>1</v>
      </c>
      <c r="G5320">
        <v>7804</v>
      </c>
      <c r="H5320">
        <v>0.788313685289595</v>
      </c>
      <c r="I5320">
        <v>0.968912233598893</v>
      </c>
      <c r="J5320">
        <v>0.832812322140707</v>
      </c>
      <c r="K5320" t="s">
        <v>27229</v>
      </c>
      <c r="L5320">
        <v>1</v>
      </c>
      <c r="M5320" t="s">
        <v>5133</v>
      </c>
      <c r="N5320">
        <v>1</v>
      </c>
      <c r="O5320">
        <v>1.6254876462938901E-4</v>
      </c>
    </row>
    <row r="5321" spans="1:15">
      <c r="A5321" t="s">
        <v>6024</v>
      </c>
      <c r="B5321" t="s">
        <v>23511</v>
      </c>
      <c r="C5321" t="s">
        <v>6025</v>
      </c>
      <c r="D5321">
        <v>2</v>
      </c>
      <c r="E5321">
        <v>6152</v>
      </c>
      <c r="F5321">
        <v>2</v>
      </c>
      <c r="G5321">
        <v>7804</v>
      </c>
      <c r="H5321">
        <v>0.62141708038142995</v>
      </c>
      <c r="I5321">
        <v>0.968912233598893</v>
      </c>
      <c r="J5321">
        <v>0.832812322140707</v>
      </c>
      <c r="K5321" t="s">
        <v>24822</v>
      </c>
      <c r="L5321">
        <v>2</v>
      </c>
      <c r="M5321" t="s">
        <v>5133</v>
      </c>
      <c r="N5321">
        <v>1</v>
      </c>
      <c r="O5321">
        <v>3.2509752925877802E-4</v>
      </c>
    </row>
    <row r="5322" spans="1:15">
      <c r="A5322" t="s">
        <v>6026</v>
      </c>
      <c r="B5322" t="s">
        <v>23511</v>
      </c>
      <c r="C5322" t="s">
        <v>6027</v>
      </c>
      <c r="D5322">
        <v>2</v>
      </c>
      <c r="E5322">
        <v>6152</v>
      </c>
      <c r="F5322">
        <v>2</v>
      </c>
      <c r="G5322">
        <v>7804</v>
      </c>
      <c r="H5322">
        <v>0.62141708038142995</v>
      </c>
      <c r="I5322">
        <v>0.968912233598893</v>
      </c>
      <c r="J5322">
        <v>0.832812322140707</v>
      </c>
      <c r="K5322" t="s">
        <v>24822</v>
      </c>
      <c r="L5322">
        <v>2</v>
      </c>
      <c r="M5322" t="s">
        <v>5133</v>
      </c>
      <c r="N5322">
        <v>1</v>
      </c>
      <c r="O5322">
        <v>3.2509752925877802E-4</v>
      </c>
    </row>
    <row r="5323" spans="1:15">
      <c r="A5323" t="s">
        <v>6028</v>
      </c>
      <c r="B5323" t="s">
        <v>23511</v>
      </c>
      <c r="C5323" t="s">
        <v>6029</v>
      </c>
      <c r="D5323">
        <v>3</v>
      </c>
      <c r="E5323">
        <v>6152</v>
      </c>
      <c r="F5323">
        <v>3</v>
      </c>
      <c r="G5323">
        <v>7804</v>
      </c>
      <c r="H5323">
        <v>0.489837867770546</v>
      </c>
      <c r="I5323">
        <v>0.96083957126938102</v>
      </c>
      <c r="J5323">
        <v>0.82587360011061495</v>
      </c>
      <c r="K5323" t="s">
        <v>27493</v>
      </c>
      <c r="L5323">
        <v>3</v>
      </c>
      <c r="M5323" t="s">
        <v>5133</v>
      </c>
      <c r="N5323">
        <v>1</v>
      </c>
      <c r="O5323">
        <v>4.8764629388816603E-4</v>
      </c>
    </row>
    <row r="5324" spans="1:15">
      <c r="A5324" t="s">
        <v>6030</v>
      </c>
      <c r="B5324" t="s">
        <v>23511</v>
      </c>
      <c r="C5324" t="s">
        <v>6031</v>
      </c>
      <c r="D5324">
        <v>2</v>
      </c>
      <c r="E5324">
        <v>6152</v>
      </c>
      <c r="F5324">
        <v>2</v>
      </c>
      <c r="G5324">
        <v>7804</v>
      </c>
      <c r="H5324">
        <v>0.62141708038142995</v>
      </c>
      <c r="I5324">
        <v>0.968912233598893</v>
      </c>
      <c r="J5324">
        <v>0.832812322140707</v>
      </c>
      <c r="K5324" t="s">
        <v>24603</v>
      </c>
      <c r="L5324">
        <v>2</v>
      </c>
      <c r="M5324" t="s">
        <v>5133</v>
      </c>
      <c r="N5324">
        <v>1</v>
      </c>
      <c r="O5324">
        <v>3.2509752925877802E-4</v>
      </c>
    </row>
    <row r="5325" spans="1:15">
      <c r="A5325" t="s">
        <v>6032</v>
      </c>
      <c r="B5325" t="s">
        <v>23511</v>
      </c>
      <c r="C5325" t="s">
        <v>6033</v>
      </c>
      <c r="D5325">
        <v>1</v>
      </c>
      <c r="E5325">
        <v>6152</v>
      </c>
      <c r="F5325">
        <v>1</v>
      </c>
      <c r="G5325">
        <v>7804</v>
      </c>
      <c r="H5325">
        <v>0.788313685289595</v>
      </c>
      <c r="I5325">
        <v>0.968912233598893</v>
      </c>
      <c r="J5325">
        <v>0.832812322140707</v>
      </c>
      <c r="K5325" t="s">
        <v>24929</v>
      </c>
      <c r="L5325">
        <v>1</v>
      </c>
      <c r="M5325" t="s">
        <v>5133</v>
      </c>
      <c r="N5325">
        <v>1</v>
      </c>
      <c r="O5325">
        <v>1.6254876462938901E-4</v>
      </c>
    </row>
    <row r="5326" spans="1:15">
      <c r="A5326" t="s">
        <v>6034</v>
      </c>
      <c r="B5326" t="s">
        <v>23513</v>
      </c>
      <c r="C5326" t="s">
        <v>6035</v>
      </c>
      <c r="D5326">
        <v>6</v>
      </c>
      <c r="E5326">
        <v>535</v>
      </c>
      <c r="F5326">
        <v>106</v>
      </c>
      <c r="G5326">
        <v>8124</v>
      </c>
      <c r="H5326">
        <v>0.70713387581637499</v>
      </c>
      <c r="I5326">
        <v>0.99999999999997702</v>
      </c>
      <c r="J5326">
        <v>0.95041217501583097</v>
      </c>
      <c r="K5326" t="s">
        <v>27494</v>
      </c>
      <c r="L5326">
        <v>6</v>
      </c>
      <c r="M5326" t="s">
        <v>5133</v>
      </c>
      <c r="N5326">
        <v>5.6603773584905703E-2</v>
      </c>
      <c r="O5326">
        <v>1.1214953271028E-2</v>
      </c>
    </row>
    <row r="5327" spans="1:15">
      <c r="A5327" t="s">
        <v>6034</v>
      </c>
      <c r="B5327" t="s">
        <v>23518</v>
      </c>
      <c r="C5327" t="s">
        <v>6035</v>
      </c>
      <c r="D5327">
        <v>17</v>
      </c>
      <c r="E5327">
        <v>787</v>
      </c>
      <c r="F5327">
        <v>118</v>
      </c>
      <c r="G5327">
        <v>7393</v>
      </c>
      <c r="H5327">
        <v>0.12022245748758301</v>
      </c>
      <c r="I5327">
        <v>0.70232558016992197</v>
      </c>
      <c r="J5327">
        <v>0.67904718175981504</v>
      </c>
      <c r="K5327" t="s">
        <v>27495</v>
      </c>
      <c r="L5327">
        <v>17</v>
      </c>
      <c r="M5327" t="s">
        <v>5133</v>
      </c>
      <c r="N5327">
        <v>0.144067796610169</v>
      </c>
      <c r="O5327">
        <v>2.1601016518424401E-2</v>
      </c>
    </row>
    <row r="5328" spans="1:15">
      <c r="A5328" t="s">
        <v>6034</v>
      </c>
      <c r="B5328" t="s">
        <v>23511</v>
      </c>
      <c r="C5328" t="s">
        <v>6035</v>
      </c>
      <c r="D5328">
        <v>83</v>
      </c>
      <c r="E5328">
        <v>6152</v>
      </c>
      <c r="F5328">
        <v>106</v>
      </c>
      <c r="G5328">
        <v>7804</v>
      </c>
      <c r="H5328">
        <v>0.60828233766834705</v>
      </c>
      <c r="I5328">
        <v>0.968912233598893</v>
      </c>
      <c r="J5328">
        <v>0.832812322140707</v>
      </c>
      <c r="K5328" t="s">
        <v>27496</v>
      </c>
      <c r="L5328">
        <v>83</v>
      </c>
      <c r="M5328" t="s">
        <v>5133</v>
      </c>
      <c r="N5328">
        <v>0.78301886792452802</v>
      </c>
      <c r="O5328">
        <v>1.3491547464239299E-2</v>
      </c>
    </row>
    <row r="5329" spans="1:15">
      <c r="A5329" t="s">
        <v>6036</v>
      </c>
      <c r="B5329" t="s">
        <v>23518</v>
      </c>
      <c r="C5329" t="s">
        <v>6037</v>
      </c>
      <c r="D5329">
        <v>2</v>
      </c>
      <c r="E5329">
        <v>787</v>
      </c>
      <c r="F5329">
        <v>12</v>
      </c>
      <c r="G5329">
        <v>7393</v>
      </c>
      <c r="H5329">
        <v>0.37061782085017497</v>
      </c>
      <c r="I5329">
        <v>1</v>
      </c>
      <c r="J5329">
        <v>0.966855260484069</v>
      </c>
      <c r="K5329" t="s">
        <v>25769</v>
      </c>
      <c r="L5329">
        <v>2</v>
      </c>
      <c r="M5329" t="s">
        <v>5133</v>
      </c>
      <c r="N5329">
        <v>0.16666666666666699</v>
      </c>
      <c r="O5329">
        <v>2.5412960609911099E-3</v>
      </c>
    </row>
    <row r="5330" spans="1:15">
      <c r="A5330" t="s">
        <v>6036</v>
      </c>
      <c r="B5330" t="s">
        <v>23511</v>
      </c>
      <c r="C5330" t="s">
        <v>6037</v>
      </c>
      <c r="D5330">
        <v>10</v>
      </c>
      <c r="E5330">
        <v>6152</v>
      </c>
      <c r="F5330">
        <v>12</v>
      </c>
      <c r="G5330">
        <v>7804</v>
      </c>
      <c r="H5330">
        <v>0.51722323138668902</v>
      </c>
      <c r="I5330">
        <v>0.968912233598893</v>
      </c>
      <c r="J5330">
        <v>0.832812322140707</v>
      </c>
      <c r="K5330" t="s">
        <v>27497</v>
      </c>
      <c r="L5330">
        <v>10</v>
      </c>
      <c r="M5330" t="s">
        <v>5133</v>
      </c>
      <c r="N5330">
        <v>0.83333333333333304</v>
      </c>
      <c r="O5330">
        <v>1.62548764629389E-3</v>
      </c>
    </row>
    <row r="5331" spans="1:15">
      <c r="A5331" t="s">
        <v>6038</v>
      </c>
      <c r="B5331" t="s">
        <v>23513</v>
      </c>
      <c r="C5331" t="s">
        <v>6039</v>
      </c>
      <c r="D5331">
        <v>1</v>
      </c>
      <c r="E5331">
        <v>535</v>
      </c>
      <c r="F5331">
        <v>66</v>
      </c>
      <c r="G5331">
        <v>8124</v>
      </c>
      <c r="H5331">
        <v>0.98905446144062803</v>
      </c>
      <c r="I5331">
        <v>0.99999999999997702</v>
      </c>
      <c r="J5331">
        <v>0.95041217501583097</v>
      </c>
      <c r="K5331" t="s">
        <v>26661</v>
      </c>
      <c r="L5331">
        <v>1</v>
      </c>
      <c r="M5331" t="s">
        <v>5133</v>
      </c>
      <c r="N5331">
        <v>1.5151515151515201E-2</v>
      </c>
      <c r="O5331">
        <v>1.8691588785046699E-3</v>
      </c>
    </row>
    <row r="5332" spans="1:15">
      <c r="A5332" t="s">
        <v>6038</v>
      </c>
      <c r="B5332" t="s">
        <v>23511</v>
      </c>
      <c r="C5332" t="s">
        <v>6039</v>
      </c>
      <c r="D5332">
        <v>56</v>
      </c>
      <c r="E5332">
        <v>6152</v>
      </c>
      <c r="F5332">
        <v>62</v>
      </c>
      <c r="G5332">
        <v>7804</v>
      </c>
      <c r="H5332">
        <v>1.3843740222604199E-2</v>
      </c>
      <c r="I5332">
        <v>0.105981043928101</v>
      </c>
      <c r="J5332">
        <v>9.1094235613910904E-2</v>
      </c>
      <c r="K5332" t="s">
        <v>27498</v>
      </c>
      <c r="L5332">
        <v>56</v>
      </c>
      <c r="M5332" t="s">
        <v>5133</v>
      </c>
      <c r="N5332">
        <v>0.90322580645161299</v>
      </c>
      <c r="O5332">
        <v>9.10273081924577E-3</v>
      </c>
    </row>
    <row r="5333" spans="1:15">
      <c r="A5333" t="s">
        <v>6038</v>
      </c>
      <c r="B5333" t="s">
        <v>23518</v>
      </c>
      <c r="C5333" t="s">
        <v>6039</v>
      </c>
      <c r="D5333">
        <v>1</v>
      </c>
      <c r="E5333">
        <v>787</v>
      </c>
      <c r="F5333">
        <v>59</v>
      </c>
      <c r="G5333">
        <v>7393</v>
      </c>
      <c r="H5333">
        <v>0.99872968249761196</v>
      </c>
      <c r="I5333">
        <v>1</v>
      </c>
      <c r="J5333">
        <v>0.966855260484069</v>
      </c>
      <c r="K5333" t="s">
        <v>24717</v>
      </c>
      <c r="L5333">
        <v>1</v>
      </c>
      <c r="M5333" t="s">
        <v>5133</v>
      </c>
      <c r="N5333">
        <v>1.6949152542372899E-2</v>
      </c>
      <c r="O5333">
        <v>1.27064803049555E-3</v>
      </c>
    </row>
    <row r="5334" spans="1:15">
      <c r="A5334" t="s">
        <v>6040</v>
      </c>
      <c r="B5334" t="s">
        <v>23511</v>
      </c>
      <c r="C5334" t="s">
        <v>6041</v>
      </c>
      <c r="D5334">
        <v>40</v>
      </c>
      <c r="E5334">
        <v>6152</v>
      </c>
      <c r="F5334">
        <v>47</v>
      </c>
      <c r="G5334">
        <v>7804</v>
      </c>
      <c r="H5334">
        <v>0.19230438462274599</v>
      </c>
      <c r="I5334">
        <v>0.63663514108463504</v>
      </c>
      <c r="J5334">
        <v>0.54720909884038105</v>
      </c>
      <c r="K5334" t="s">
        <v>27499</v>
      </c>
      <c r="L5334">
        <v>40</v>
      </c>
      <c r="M5334" t="s">
        <v>5133</v>
      </c>
      <c r="N5334">
        <v>0.85106382978723405</v>
      </c>
      <c r="O5334">
        <v>6.5019505851755498E-3</v>
      </c>
    </row>
    <row r="5335" spans="1:15">
      <c r="A5335" t="s">
        <v>6040</v>
      </c>
      <c r="B5335" t="s">
        <v>23518</v>
      </c>
      <c r="C5335" t="s">
        <v>6041</v>
      </c>
      <c r="D5335">
        <v>4</v>
      </c>
      <c r="E5335">
        <v>787</v>
      </c>
      <c r="F5335">
        <v>45</v>
      </c>
      <c r="G5335">
        <v>7393</v>
      </c>
      <c r="H5335">
        <v>0.72043823735290902</v>
      </c>
      <c r="I5335">
        <v>1</v>
      </c>
      <c r="J5335">
        <v>0.966855260484069</v>
      </c>
      <c r="K5335" t="s">
        <v>27500</v>
      </c>
      <c r="L5335">
        <v>4</v>
      </c>
      <c r="M5335" t="s">
        <v>5133</v>
      </c>
      <c r="N5335">
        <v>8.8888888888888906E-2</v>
      </c>
      <c r="O5335">
        <v>5.0825921219822103E-3</v>
      </c>
    </row>
    <row r="5336" spans="1:15">
      <c r="A5336" t="s">
        <v>6042</v>
      </c>
      <c r="B5336" t="s">
        <v>23511</v>
      </c>
      <c r="C5336" t="s">
        <v>6043</v>
      </c>
      <c r="D5336">
        <v>167</v>
      </c>
      <c r="E5336">
        <v>6152</v>
      </c>
      <c r="F5336">
        <v>184</v>
      </c>
      <c r="G5336">
        <v>7804</v>
      </c>
      <c r="H5336" s="34">
        <v>1.0434474781173E-5</v>
      </c>
      <c r="I5336">
        <v>2.9267066729529397E-4</v>
      </c>
      <c r="J5336">
        <v>2.5156018223376699E-4</v>
      </c>
      <c r="K5336" t="s">
        <v>27501</v>
      </c>
      <c r="L5336">
        <v>167</v>
      </c>
      <c r="M5336" t="s">
        <v>5133</v>
      </c>
      <c r="N5336">
        <v>0.90760869565217395</v>
      </c>
      <c r="O5336">
        <v>2.7145643693107901E-2</v>
      </c>
    </row>
    <row r="5337" spans="1:15">
      <c r="A5337" t="s">
        <v>6042</v>
      </c>
      <c r="B5337" t="s">
        <v>23513</v>
      </c>
      <c r="C5337" t="s">
        <v>6043</v>
      </c>
      <c r="D5337">
        <v>2</v>
      </c>
      <c r="E5337">
        <v>535</v>
      </c>
      <c r="F5337">
        <v>196</v>
      </c>
      <c r="G5337">
        <v>8124</v>
      </c>
      <c r="H5337">
        <v>0.99997961296946203</v>
      </c>
      <c r="I5337">
        <v>0.99999999999997702</v>
      </c>
      <c r="J5337">
        <v>0.95041217501583097</v>
      </c>
      <c r="K5337" t="s">
        <v>26914</v>
      </c>
      <c r="L5337">
        <v>2</v>
      </c>
      <c r="M5337" t="s">
        <v>5133</v>
      </c>
      <c r="N5337">
        <v>1.02040816326531E-2</v>
      </c>
      <c r="O5337">
        <v>3.7383177570093499E-3</v>
      </c>
    </row>
    <row r="5338" spans="1:15">
      <c r="A5338" t="s">
        <v>6042</v>
      </c>
      <c r="B5338" t="s">
        <v>23518</v>
      </c>
      <c r="C5338" t="s">
        <v>6043</v>
      </c>
      <c r="D5338">
        <v>9</v>
      </c>
      <c r="E5338">
        <v>787</v>
      </c>
      <c r="F5338">
        <v>162</v>
      </c>
      <c r="G5338">
        <v>7393</v>
      </c>
      <c r="H5338">
        <v>0.99246347907100096</v>
      </c>
      <c r="I5338">
        <v>1</v>
      </c>
      <c r="J5338">
        <v>0.966855260484069</v>
      </c>
      <c r="K5338" t="s">
        <v>27502</v>
      </c>
      <c r="L5338">
        <v>9</v>
      </c>
      <c r="M5338" t="s">
        <v>5133</v>
      </c>
      <c r="N5338">
        <v>5.5555555555555601E-2</v>
      </c>
      <c r="O5338">
        <v>1.143583227446E-2</v>
      </c>
    </row>
    <row r="5339" spans="1:15">
      <c r="A5339" t="s">
        <v>6044</v>
      </c>
      <c r="B5339" t="s">
        <v>23511</v>
      </c>
      <c r="C5339" t="s">
        <v>6045</v>
      </c>
      <c r="D5339">
        <v>167</v>
      </c>
      <c r="E5339">
        <v>6152</v>
      </c>
      <c r="F5339">
        <v>184</v>
      </c>
      <c r="G5339">
        <v>7804</v>
      </c>
      <c r="H5339" s="34">
        <v>1.0434474781173E-5</v>
      </c>
      <c r="I5339">
        <v>2.9267066729529397E-4</v>
      </c>
      <c r="J5339">
        <v>2.5156018223376699E-4</v>
      </c>
      <c r="K5339" t="s">
        <v>27501</v>
      </c>
      <c r="L5339">
        <v>167</v>
      </c>
      <c r="M5339" t="s">
        <v>5133</v>
      </c>
      <c r="N5339">
        <v>0.90760869565217395</v>
      </c>
      <c r="O5339">
        <v>2.7145643693107901E-2</v>
      </c>
    </row>
    <row r="5340" spans="1:15">
      <c r="A5340" t="s">
        <v>6044</v>
      </c>
      <c r="B5340" t="s">
        <v>23518</v>
      </c>
      <c r="C5340" t="s">
        <v>6045</v>
      </c>
      <c r="D5340">
        <v>9</v>
      </c>
      <c r="E5340">
        <v>787</v>
      </c>
      <c r="F5340">
        <v>162</v>
      </c>
      <c r="G5340">
        <v>7393</v>
      </c>
      <c r="H5340">
        <v>0.99246347907100096</v>
      </c>
      <c r="I5340">
        <v>1</v>
      </c>
      <c r="J5340">
        <v>0.966855260484069</v>
      </c>
      <c r="K5340" t="s">
        <v>27502</v>
      </c>
      <c r="L5340">
        <v>9</v>
      </c>
      <c r="M5340" t="s">
        <v>5133</v>
      </c>
      <c r="N5340">
        <v>5.5555555555555601E-2</v>
      </c>
      <c r="O5340">
        <v>1.143583227446E-2</v>
      </c>
    </row>
    <row r="5341" spans="1:15">
      <c r="A5341" t="s">
        <v>6044</v>
      </c>
      <c r="B5341" t="s">
        <v>23513</v>
      </c>
      <c r="C5341" t="s">
        <v>6045</v>
      </c>
      <c r="D5341">
        <v>2</v>
      </c>
      <c r="E5341">
        <v>535</v>
      </c>
      <c r="F5341">
        <v>196</v>
      </c>
      <c r="G5341">
        <v>8124</v>
      </c>
      <c r="H5341">
        <v>0.99997961296946203</v>
      </c>
      <c r="I5341">
        <v>0.99999999999997702</v>
      </c>
      <c r="J5341">
        <v>0.95041217501583097</v>
      </c>
      <c r="K5341" t="s">
        <v>26914</v>
      </c>
      <c r="L5341">
        <v>2</v>
      </c>
      <c r="M5341" t="s">
        <v>5133</v>
      </c>
      <c r="N5341">
        <v>1.02040816326531E-2</v>
      </c>
      <c r="O5341">
        <v>3.7383177570093499E-3</v>
      </c>
    </row>
    <row r="5342" spans="1:15">
      <c r="A5342" t="s">
        <v>6046</v>
      </c>
      <c r="B5342" t="s">
        <v>23511</v>
      </c>
      <c r="C5342" t="s">
        <v>6047</v>
      </c>
      <c r="D5342">
        <v>117</v>
      </c>
      <c r="E5342">
        <v>6152</v>
      </c>
      <c r="F5342">
        <v>128</v>
      </c>
      <c r="G5342">
        <v>7804</v>
      </c>
      <c r="H5342">
        <v>1.0302838285509199E-4</v>
      </c>
      <c r="I5342">
        <v>2.04912005900683E-3</v>
      </c>
      <c r="J5342">
        <v>1.7612869107327699E-3</v>
      </c>
      <c r="K5342" t="s">
        <v>27503</v>
      </c>
      <c r="L5342">
        <v>117</v>
      </c>
      <c r="M5342" t="s">
        <v>5133</v>
      </c>
      <c r="N5342">
        <v>0.9140625</v>
      </c>
      <c r="O5342">
        <v>1.9018205461638502E-2</v>
      </c>
    </row>
    <row r="5343" spans="1:15">
      <c r="A5343" t="s">
        <v>6046</v>
      </c>
      <c r="B5343" t="s">
        <v>23518</v>
      </c>
      <c r="C5343" t="s">
        <v>6047</v>
      </c>
      <c r="D5343">
        <v>8</v>
      </c>
      <c r="E5343">
        <v>787</v>
      </c>
      <c r="F5343">
        <v>106</v>
      </c>
      <c r="G5343">
        <v>7393</v>
      </c>
      <c r="H5343">
        <v>0.88959520934731495</v>
      </c>
      <c r="I5343">
        <v>1</v>
      </c>
      <c r="J5343">
        <v>0.966855260484069</v>
      </c>
      <c r="K5343" t="s">
        <v>26852</v>
      </c>
      <c r="L5343">
        <v>8</v>
      </c>
      <c r="M5343" t="s">
        <v>5133</v>
      </c>
      <c r="N5343">
        <v>7.5471698113207503E-2</v>
      </c>
      <c r="O5343">
        <v>1.01651842439644E-2</v>
      </c>
    </row>
    <row r="5344" spans="1:15">
      <c r="A5344" t="s">
        <v>6048</v>
      </c>
      <c r="B5344" t="s">
        <v>23511</v>
      </c>
      <c r="C5344" t="s">
        <v>6049</v>
      </c>
      <c r="D5344">
        <v>78</v>
      </c>
      <c r="E5344">
        <v>6152</v>
      </c>
      <c r="F5344">
        <v>83</v>
      </c>
      <c r="G5344">
        <v>7804</v>
      </c>
      <c r="H5344">
        <v>1.3077732873965399E-4</v>
      </c>
      <c r="I5344">
        <v>2.4886532237017498E-3</v>
      </c>
      <c r="J5344">
        <v>2.1390802988787601E-3</v>
      </c>
      <c r="K5344" t="s">
        <v>27504</v>
      </c>
      <c r="L5344">
        <v>78</v>
      </c>
      <c r="M5344" t="s">
        <v>5133</v>
      </c>
      <c r="N5344">
        <v>0.93975903614457801</v>
      </c>
      <c r="O5344">
        <v>1.26788036410923E-2</v>
      </c>
    </row>
    <row r="5345" spans="1:15">
      <c r="A5345" t="s">
        <v>6048</v>
      </c>
      <c r="B5345" t="s">
        <v>23518</v>
      </c>
      <c r="C5345" t="s">
        <v>6049</v>
      </c>
      <c r="D5345">
        <v>3</v>
      </c>
      <c r="E5345">
        <v>787</v>
      </c>
      <c r="F5345">
        <v>70</v>
      </c>
      <c r="G5345">
        <v>7393</v>
      </c>
      <c r="H5345">
        <v>0.98384032316120396</v>
      </c>
      <c r="I5345">
        <v>1</v>
      </c>
      <c r="J5345">
        <v>0.966855260484069</v>
      </c>
      <c r="K5345" t="s">
        <v>26855</v>
      </c>
      <c r="L5345">
        <v>3</v>
      </c>
      <c r="M5345" t="s">
        <v>5133</v>
      </c>
      <c r="N5345">
        <v>4.2857142857142899E-2</v>
      </c>
      <c r="O5345">
        <v>3.8119440914866601E-3</v>
      </c>
    </row>
    <row r="5346" spans="1:15">
      <c r="A5346" t="s">
        <v>6050</v>
      </c>
      <c r="B5346" t="s">
        <v>23511</v>
      </c>
      <c r="C5346" t="s">
        <v>6051</v>
      </c>
      <c r="D5346">
        <v>11</v>
      </c>
      <c r="E5346">
        <v>6152</v>
      </c>
      <c r="F5346">
        <v>13</v>
      </c>
      <c r="G5346">
        <v>7804</v>
      </c>
      <c r="H5346">
        <v>0.459148321456053</v>
      </c>
      <c r="I5346">
        <v>0.96083957126938102</v>
      </c>
      <c r="J5346">
        <v>0.82587360011061495</v>
      </c>
      <c r="K5346" t="s">
        <v>26856</v>
      </c>
      <c r="L5346">
        <v>11</v>
      </c>
      <c r="M5346" t="s">
        <v>5133</v>
      </c>
      <c r="N5346">
        <v>0.84615384615384603</v>
      </c>
      <c r="O5346">
        <v>1.78803641092328E-3</v>
      </c>
    </row>
    <row r="5347" spans="1:15">
      <c r="A5347" t="s">
        <v>6052</v>
      </c>
      <c r="B5347" t="s">
        <v>23513</v>
      </c>
      <c r="C5347" t="s">
        <v>6053</v>
      </c>
      <c r="D5347">
        <v>6</v>
      </c>
      <c r="E5347">
        <v>535</v>
      </c>
      <c r="F5347">
        <v>36</v>
      </c>
      <c r="G5347">
        <v>8124</v>
      </c>
      <c r="H5347">
        <v>2.8505942011211899E-2</v>
      </c>
      <c r="I5347">
        <v>0.35957343266422398</v>
      </c>
      <c r="J5347">
        <v>0.341742968216321</v>
      </c>
      <c r="K5347" t="s">
        <v>23715</v>
      </c>
      <c r="L5347">
        <v>6</v>
      </c>
      <c r="M5347" t="s">
        <v>5133</v>
      </c>
      <c r="N5347">
        <v>0.16666666666666699</v>
      </c>
      <c r="O5347">
        <v>1.1214953271028E-2</v>
      </c>
    </row>
    <row r="5348" spans="1:15">
      <c r="A5348" t="s">
        <v>6052</v>
      </c>
      <c r="B5348" t="s">
        <v>23511</v>
      </c>
      <c r="C5348" t="s">
        <v>6053</v>
      </c>
      <c r="D5348">
        <v>30</v>
      </c>
      <c r="E5348">
        <v>6152</v>
      </c>
      <c r="F5348">
        <v>36</v>
      </c>
      <c r="G5348">
        <v>7804</v>
      </c>
      <c r="H5348">
        <v>0.33527095201248303</v>
      </c>
      <c r="I5348">
        <v>0.87483236749612903</v>
      </c>
      <c r="J5348">
        <v>0.75194754508581796</v>
      </c>
      <c r="K5348" t="s">
        <v>27505</v>
      </c>
      <c r="L5348">
        <v>30</v>
      </c>
      <c r="M5348" t="s">
        <v>5133</v>
      </c>
      <c r="N5348">
        <v>0.83333333333333304</v>
      </c>
      <c r="O5348">
        <v>4.8764629388816597E-3</v>
      </c>
    </row>
    <row r="5349" spans="1:15">
      <c r="A5349" t="s">
        <v>6054</v>
      </c>
      <c r="B5349" t="s">
        <v>23511</v>
      </c>
      <c r="C5349" t="s">
        <v>6055</v>
      </c>
      <c r="D5349">
        <v>3</v>
      </c>
      <c r="E5349">
        <v>6152</v>
      </c>
      <c r="F5349">
        <v>9</v>
      </c>
      <c r="G5349">
        <v>7804</v>
      </c>
      <c r="H5349">
        <v>0.999548279167224</v>
      </c>
      <c r="I5349">
        <v>1</v>
      </c>
      <c r="J5349">
        <v>0.85953329234717102</v>
      </c>
      <c r="K5349" t="s">
        <v>26946</v>
      </c>
      <c r="L5349">
        <v>3</v>
      </c>
      <c r="M5349" t="s">
        <v>5133</v>
      </c>
      <c r="N5349">
        <v>0.33333333333333298</v>
      </c>
      <c r="O5349">
        <v>4.8764629388816603E-4</v>
      </c>
    </row>
    <row r="5350" spans="1:15">
      <c r="A5350" t="s">
        <v>6054</v>
      </c>
      <c r="B5350" t="s">
        <v>23513</v>
      </c>
      <c r="C5350" t="s">
        <v>6055</v>
      </c>
      <c r="D5350">
        <v>6</v>
      </c>
      <c r="E5350">
        <v>535</v>
      </c>
      <c r="F5350">
        <v>10</v>
      </c>
      <c r="G5350">
        <v>8124</v>
      </c>
      <c r="H5350" s="34">
        <v>1.32628365673213E-5</v>
      </c>
      <c r="I5350">
        <v>1.0387317194776799E-3</v>
      </c>
      <c r="J5350">
        <v>9.8722327276674297E-4</v>
      </c>
      <c r="K5350" t="s">
        <v>23715</v>
      </c>
      <c r="L5350">
        <v>6</v>
      </c>
      <c r="M5350" t="s">
        <v>5133</v>
      </c>
      <c r="N5350">
        <v>0.6</v>
      </c>
      <c r="O5350">
        <v>1.1214953271028E-2</v>
      </c>
    </row>
    <row r="5351" spans="1:15">
      <c r="A5351" t="s">
        <v>6056</v>
      </c>
      <c r="B5351" t="s">
        <v>23511</v>
      </c>
      <c r="C5351" t="s">
        <v>6057</v>
      </c>
      <c r="D5351">
        <v>2</v>
      </c>
      <c r="E5351">
        <v>6152</v>
      </c>
      <c r="F5351">
        <v>2</v>
      </c>
      <c r="G5351">
        <v>7804</v>
      </c>
      <c r="H5351">
        <v>0.62141708038142995</v>
      </c>
      <c r="I5351">
        <v>0.968912233598893</v>
      </c>
      <c r="J5351">
        <v>0.832812322140707</v>
      </c>
      <c r="K5351" t="s">
        <v>24791</v>
      </c>
      <c r="L5351">
        <v>2</v>
      </c>
      <c r="M5351" t="s">
        <v>5133</v>
      </c>
      <c r="N5351">
        <v>1</v>
      </c>
      <c r="O5351">
        <v>3.2509752925877802E-4</v>
      </c>
    </row>
    <row r="5352" spans="1:15">
      <c r="A5352" t="s">
        <v>6058</v>
      </c>
      <c r="B5352" t="s">
        <v>23518</v>
      </c>
      <c r="C5352" t="s">
        <v>6059</v>
      </c>
      <c r="D5352">
        <v>57</v>
      </c>
      <c r="E5352">
        <v>787</v>
      </c>
      <c r="F5352">
        <v>1137</v>
      </c>
      <c r="G5352">
        <v>7393</v>
      </c>
      <c r="H5352">
        <v>0.99999999999987998</v>
      </c>
      <c r="I5352">
        <v>1</v>
      </c>
      <c r="J5352">
        <v>0.966855260484069</v>
      </c>
      <c r="K5352" t="s">
        <v>27506</v>
      </c>
      <c r="L5352">
        <v>57</v>
      </c>
      <c r="M5352" t="s">
        <v>5133</v>
      </c>
      <c r="N5352">
        <v>5.0131926121372003E-2</v>
      </c>
      <c r="O5352">
        <v>7.2426937738246502E-2</v>
      </c>
    </row>
    <row r="5353" spans="1:15">
      <c r="A5353" t="s">
        <v>6058</v>
      </c>
      <c r="B5353" t="s">
        <v>23513</v>
      </c>
      <c r="C5353" t="s">
        <v>6059</v>
      </c>
      <c r="D5353">
        <v>57</v>
      </c>
      <c r="E5353">
        <v>535</v>
      </c>
      <c r="F5353">
        <v>1353</v>
      </c>
      <c r="G5353">
        <v>8124</v>
      </c>
      <c r="H5353">
        <v>0.99998080206776896</v>
      </c>
      <c r="I5353">
        <v>0.99999999999997702</v>
      </c>
      <c r="J5353">
        <v>0.95041217501583097</v>
      </c>
      <c r="K5353" t="s">
        <v>27507</v>
      </c>
      <c r="L5353">
        <v>57</v>
      </c>
      <c r="M5353" t="s">
        <v>5133</v>
      </c>
      <c r="N5353">
        <v>4.2128603104212903E-2</v>
      </c>
      <c r="O5353">
        <v>0.106542056074766</v>
      </c>
    </row>
    <row r="5354" spans="1:15">
      <c r="A5354" t="s">
        <v>6058</v>
      </c>
      <c r="B5354" t="s">
        <v>23511</v>
      </c>
      <c r="C5354" t="s">
        <v>6059</v>
      </c>
      <c r="D5354">
        <v>1159</v>
      </c>
      <c r="E5354">
        <v>6152</v>
      </c>
      <c r="F5354">
        <v>1305</v>
      </c>
      <c r="G5354">
        <v>7804</v>
      </c>
      <c r="H5354" s="34">
        <v>8.1091341999639697E-25</v>
      </c>
      <c r="I5354" s="34">
        <v>4.6366570866846703E-22</v>
      </c>
      <c r="J5354" s="34">
        <v>3.98536113120292E-22</v>
      </c>
      <c r="K5354" t="s">
        <v>27508</v>
      </c>
      <c r="L5354">
        <v>1159</v>
      </c>
      <c r="M5354" t="s">
        <v>5133</v>
      </c>
      <c r="N5354">
        <v>0.88812260536398502</v>
      </c>
      <c r="O5354">
        <v>0.188394018205462</v>
      </c>
    </row>
    <row r="5355" spans="1:15">
      <c r="A5355" t="s">
        <v>6060</v>
      </c>
      <c r="B5355" t="s">
        <v>23518</v>
      </c>
      <c r="C5355" t="s">
        <v>6061</v>
      </c>
      <c r="D5355">
        <v>15</v>
      </c>
      <c r="E5355">
        <v>787</v>
      </c>
      <c r="F5355">
        <v>320</v>
      </c>
      <c r="G5355">
        <v>7393</v>
      </c>
      <c r="H5355">
        <v>0.99996868450023002</v>
      </c>
      <c r="I5355">
        <v>1</v>
      </c>
      <c r="J5355">
        <v>0.966855260484069</v>
      </c>
      <c r="K5355" t="s">
        <v>27509</v>
      </c>
      <c r="L5355">
        <v>15</v>
      </c>
      <c r="M5355" t="s">
        <v>5133</v>
      </c>
      <c r="N5355">
        <v>4.6875E-2</v>
      </c>
      <c r="O5355">
        <v>1.9059720457433298E-2</v>
      </c>
    </row>
    <row r="5356" spans="1:15">
      <c r="A5356" t="s">
        <v>6060</v>
      </c>
      <c r="B5356" t="s">
        <v>23511</v>
      </c>
      <c r="C5356" t="s">
        <v>6061</v>
      </c>
      <c r="D5356">
        <v>356</v>
      </c>
      <c r="E5356">
        <v>6152</v>
      </c>
      <c r="F5356">
        <v>399</v>
      </c>
      <c r="G5356">
        <v>7804</v>
      </c>
      <c r="H5356" s="34">
        <v>1.65295068114752E-8</v>
      </c>
      <c r="I5356" s="34">
        <v>8.2188381090390798E-7</v>
      </c>
      <c r="J5356" s="34">
        <v>7.0643649791307501E-7</v>
      </c>
      <c r="K5356" t="s">
        <v>27510</v>
      </c>
      <c r="L5356">
        <v>356</v>
      </c>
      <c r="M5356" t="s">
        <v>5133</v>
      </c>
      <c r="N5356">
        <v>0.89223057644110304</v>
      </c>
      <c r="O5356">
        <v>5.78673602080624E-2</v>
      </c>
    </row>
    <row r="5357" spans="1:15">
      <c r="A5357" t="s">
        <v>6060</v>
      </c>
      <c r="B5357" t="s">
        <v>23513</v>
      </c>
      <c r="C5357" t="s">
        <v>6061</v>
      </c>
      <c r="D5357">
        <v>23</v>
      </c>
      <c r="E5357">
        <v>535</v>
      </c>
      <c r="F5357">
        <v>405</v>
      </c>
      <c r="G5357">
        <v>8124</v>
      </c>
      <c r="H5357">
        <v>0.80247967989532998</v>
      </c>
      <c r="I5357">
        <v>0.99999999999997702</v>
      </c>
      <c r="J5357">
        <v>0.95041217501583097</v>
      </c>
      <c r="K5357" t="s">
        <v>27511</v>
      </c>
      <c r="L5357">
        <v>23</v>
      </c>
      <c r="M5357" t="s">
        <v>5133</v>
      </c>
      <c r="N5357">
        <v>5.6790123456790097E-2</v>
      </c>
      <c r="O5357">
        <v>4.2990654205607499E-2</v>
      </c>
    </row>
    <row r="5358" spans="1:15">
      <c r="A5358" t="s">
        <v>6062</v>
      </c>
      <c r="B5358" t="s">
        <v>23511</v>
      </c>
      <c r="C5358" t="s">
        <v>6063</v>
      </c>
      <c r="D5358">
        <v>26</v>
      </c>
      <c r="E5358">
        <v>6152</v>
      </c>
      <c r="F5358">
        <v>28</v>
      </c>
      <c r="G5358">
        <v>7804</v>
      </c>
      <c r="H5358">
        <v>4.5557465162545399E-2</v>
      </c>
      <c r="I5358">
        <v>0.25239912466249798</v>
      </c>
      <c r="J5358">
        <v>0.21694545060670101</v>
      </c>
      <c r="K5358" t="s">
        <v>27512</v>
      </c>
      <c r="L5358">
        <v>26</v>
      </c>
      <c r="M5358" t="s">
        <v>5133</v>
      </c>
      <c r="N5358">
        <v>0.92857142857142905</v>
      </c>
      <c r="O5358">
        <v>4.2262678803641103E-3</v>
      </c>
    </row>
    <row r="5359" spans="1:15">
      <c r="A5359" t="s">
        <v>6062</v>
      </c>
      <c r="B5359" t="s">
        <v>23513</v>
      </c>
      <c r="C5359" t="s">
        <v>6063</v>
      </c>
      <c r="D5359">
        <v>2</v>
      </c>
      <c r="E5359">
        <v>535</v>
      </c>
      <c r="F5359">
        <v>35</v>
      </c>
      <c r="G5359">
        <v>8124</v>
      </c>
      <c r="H5359">
        <v>0.681100163806446</v>
      </c>
      <c r="I5359">
        <v>0.99999999999997702</v>
      </c>
      <c r="J5359">
        <v>0.95041217501583097</v>
      </c>
      <c r="K5359" t="s">
        <v>26718</v>
      </c>
      <c r="L5359">
        <v>2</v>
      </c>
      <c r="M5359" t="s">
        <v>5133</v>
      </c>
      <c r="N5359">
        <v>5.7142857142857099E-2</v>
      </c>
      <c r="O5359">
        <v>3.7383177570093499E-3</v>
      </c>
    </row>
    <row r="5360" spans="1:15">
      <c r="A5360" t="s">
        <v>6064</v>
      </c>
      <c r="B5360" t="s">
        <v>23511</v>
      </c>
      <c r="C5360" t="s">
        <v>6065</v>
      </c>
      <c r="D5360">
        <v>22</v>
      </c>
      <c r="E5360">
        <v>6152</v>
      </c>
      <c r="F5360">
        <v>22</v>
      </c>
      <c r="G5360">
        <v>7804</v>
      </c>
      <c r="H5360">
        <v>5.2956616517506796E-3</v>
      </c>
      <c r="I5360">
        <v>5.1365309321660502E-2</v>
      </c>
      <c r="J5360">
        <v>4.4150193433677702E-2</v>
      </c>
      <c r="K5360" t="s">
        <v>27081</v>
      </c>
      <c r="L5360">
        <v>22</v>
      </c>
      <c r="M5360" t="s">
        <v>5133</v>
      </c>
      <c r="N5360">
        <v>1</v>
      </c>
      <c r="O5360">
        <v>3.57607282184655E-3</v>
      </c>
    </row>
    <row r="5361" spans="1:15">
      <c r="A5361" t="s">
        <v>6066</v>
      </c>
      <c r="B5361" t="s">
        <v>23518</v>
      </c>
      <c r="C5361" t="s">
        <v>6067</v>
      </c>
      <c r="D5361">
        <v>7</v>
      </c>
      <c r="E5361">
        <v>787</v>
      </c>
      <c r="F5361">
        <v>162</v>
      </c>
      <c r="G5361">
        <v>7393</v>
      </c>
      <c r="H5361">
        <v>0.99897639630304602</v>
      </c>
      <c r="I5361">
        <v>1</v>
      </c>
      <c r="J5361">
        <v>0.966855260484069</v>
      </c>
      <c r="K5361" t="s">
        <v>27513</v>
      </c>
      <c r="L5361">
        <v>7</v>
      </c>
      <c r="M5361" t="s">
        <v>5133</v>
      </c>
      <c r="N5361">
        <v>4.3209876543209902E-2</v>
      </c>
      <c r="O5361">
        <v>8.8945362134688708E-3</v>
      </c>
    </row>
    <row r="5362" spans="1:15">
      <c r="A5362" t="s">
        <v>6066</v>
      </c>
      <c r="B5362" t="s">
        <v>23513</v>
      </c>
      <c r="C5362" t="s">
        <v>6067</v>
      </c>
      <c r="D5362">
        <v>7</v>
      </c>
      <c r="E5362">
        <v>535</v>
      </c>
      <c r="F5362">
        <v>168</v>
      </c>
      <c r="G5362">
        <v>8124</v>
      </c>
      <c r="H5362">
        <v>0.93266561216817001</v>
      </c>
      <c r="I5362">
        <v>0.99999999999997702</v>
      </c>
      <c r="J5362">
        <v>0.95041217501583097</v>
      </c>
      <c r="K5362" t="s">
        <v>27514</v>
      </c>
      <c r="L5362">
        <v>7</v>
      </c>
      <c r="M5362" t="s">
        <v>5133</v>
      </c>
      <c r="N5362">
        <v>4.1666666666666699E-2</v>
      </c>
      <c r="O5362">
        <v>1.3084112149532701E-2</v>
      </c>
    </row>
    <row r="5363" spans="1:15">
      <c r="A5363" t="s">
        <v>6066</v>
      </c>
      <c r="B5363" t="s">
        <v>23511</v>
      </c>
      <c r="C5363" t="s">
        <v>6067</v>
      </c>
      <c r="D5363">
        <v>150</v>
      </c>
      <c r="E5363">
        <v>6152</v>
      </c>
      <c r="F5363">
        <v>172</v>
      </c>
      <c r="G5363">
        <v>7804</v>
      </c>
      <c r="H5363">
        <v>2.9471014268985102E-3</v>
      </c>
      <c r="I5363">
        <v>3.2310843137549401E-2</v>
      </c>
      <c r="J5363">
        <v>2.7772245380530799E-2</v>
      </c>
      <c r="K5363" t="s">
        <v>27515</v>
      </c>
      <c r="L5363">
        <v>150</v>
      </c>
      <c r="M5363" t="s">
        <v>5133</v>
      </c>
      <c r="N5363">
        <v>0.87209302325581395</v>
      </c>
      <c r="O5363">
        <v>2.43823146944083E-2</v>
      </c>
    </row>
    <row r="5364" spans="1:15">
      <c r="A5364" t="s">
        <v>6068</v>
      </c>
      <c r="B5364" t="s">
        <v>23518</v>
      </c>
      <c r="C5364" t="s">
        <v>6069</v>
      </c>
      <c r="D5364">
        <v>1</v>
      </c>
      <c r="E5364">
        <v>787</v>
      </c>
      <c r="F5364">
        <v>91</v>
      </c>
      <c r="G5364">
        <v>7393</v>
      </c>
      <c r="H5364">
        <v>0.99996667142199402</v>
      </c>
      <c r="I5364">
        <v>1</v>
      </c>
      <c r="J5364">
        <v>0.966855260484069</v>
      </c>
      <c r="K5364" t="s">
        <v>24091</v>
      </c>
      <c r="L5364">
        <v>1</v>
      </c>
      <c r="M5364" t="s">
        <v>5133</v>
      </c>
      <c r="N5364">
        <v>1.0989010989011E-2</v>
      </c>
      <c r="O5364">
        <v>1.27064803049555E-3</v>
      </c>
    </row>
    <row r="5365" spans="1:15">
      <c r="A5365" t="s">
        <v>6068</v>
      </c>
      <c r="B5365" t="s">
        <v>23513</v>
      </c>
      <c r="C5365" t="s">
        <v>6069</v>
      </c>
      <c r="D5365">
        <v>2</v>
      </c>
      <c r="E5365">
        <v>535</v>
      </c>
      <c r="F5365">
        <v>114</v>
      </c>
      <c r="G5365">
        <v>8124</v>
      </c>
      <c r="H5365">
        <v>0.99633086214422995</v>
      </c>
      <c r="I5365">
        <v>0.99999999999997702</v>
      </c>
      <c r="J5365">
        <v>0.95041217501583097</v>
      </c>
      <c r="K5365" t="s">
        <v>26914</v>
      </c>
      <c r="L5365">
        <v>2</v>
      </c>
      <c r="M5365" t="s">
        <v>5133</v>
      </c>
      <c r="N5365">
        <v>1.7543859649122799E-2</v>
      </c>
      <c r="O5365">
        <v>3.7383177570093499E-3</v>
      </c>
    </row>
    <row r="5366" spans="1:15">
      <c r="A5366" t="s">
        <v>6068</v>
      </c>
      <c r="B5366" t="s">
        <v>23511</v>
      </c>
      <c r="C5366" t="s">
        <v>6069</v>
      </c>
      <c r="D5366">
        <v>99</v>
      </c>
      <c r="E5366">
        <v>6152</v>
      </c>
      <c r="F5366">
        <v>106</v>
      </c>
      <c r="G5366">
        <v>7804</v>
      </c>
      <c r="H5366" s="34">
        <v>3.3382110316432902E-5</v>
      </c>
      <c r="I5366">
        <v>7.7328676721242703E-4</v>
      </c>
      <c r="J5366">
        <v>6.6466572095059799E-4</v>
      </c>
      <c r="K5366" t="s">
        <v>27516</v>
      </c>
      <c r="L5366">
        <v>99</v>
      </c>
      <c r="M5366" t="s">
        <v>5133</v>
      </c>
      <c r="N5366">
        <v>0.93396226415094297</v>
      </c>
      <c r="O5366">
        <v>1.6092327698309501E-2</v>
      </c>
    </row>
    <row r="5367" spans="1:15">
      <c r="A5367" t="s">
        <v>6070</v>
      </c>
      <c r="B5367" t="s">
        <v>23513</v>
      </c>
      <c r="C5367" t="s">
        <v>6071</v>
      </c>
      <c r="D5367">
        <v>7</v>
      </c>
      <c r="E5367">
        <v>535</v>
      </c>
      <c r="F5367">
        <v>46</v>
      </c>
      <c r="G5367">
        <v>8124</v>
      </c>
      <c r="H5367">
        <v>2.9464954334176899E-2</v>
      </c>
      <c r="I5367">
        <v>0.37054412268737602</v>
      </c>
      <c r="J5367">
        <v>0.35216964558265001</v>
      </c>
      <c r="K5367" t="s">
        <v>24311</v>
      </c>
      <c r="L5367">
        <v>7</v>
      </c>
      <c r="M5367" t="s">
        <v>5133</v>
      </c>
      <c r="N5367">
        <v>0.15217391304347799</v>
      </c>
      <c r="O5367">
        <v>1.3084112149532701E-2</v>
      </c>
    </row>
    <row r="5368" spans="1:15">
      <c r="A5368" t="s">
        <v>6070</v>
      </c>
      <c r="B5368" t="s">
        <v>23511</v>
      </c>
      <c r="C5368" t="s">
        <v>6071</v>
      </c>
      <c r="D5368">
        <v>40</v>
      </c>
      <c r="E5368">
        <v>6152</v>
      </c>
      <c r="F5368">
        <v>47</v>
      </c>
      <c r="G5368">
        <v>7804</v>
      </c>
      <c r="H5368">
        <v>0.19230438462274599</v>
      </c>
      <c r="I5368">
        <v>0.63663514108463504</v>
      </c>
      <c r="J5368">
        <v>0.54720909884038105</v>
      </c>
      <c r="K5368" t="s">
        <v>27517</v>
      </c>
      <c r="L5368">
        <v>40</v>
      </c>
      <c r="M5368" t="s">
        <v>5133</v>
      </c>
      <c r="N5368">
        <v>0.85106382978723405</v>
      </c>
      <c r="O5368">
        <v>6.5019505851755498E-3</v>
      </c>
    </row>
    <row r="5369" spans="1:15">
      <c r="A5369" t="s">
        <v>6070</v>
      </c>
      <c r="B5369" t="s">
        <v>23518</v>
      </c>
      <c r="C5369" t="s">
        <v>6071</v>
      </c>
      <c r="D5369">
        <v>2</v>
      </c>
      <c r="E5369">
        <v>787</v>
      </c>
      <c r="F5369">
        <v>43</v>
      </c>
      <c r="G5369">
        <v>7393</v>
      </c>
      <c r="H5369">
        <v>0.95202783656463397</v>
      </c>
      <c r="I5369">
        <v>1</v>
      </c>
      <c r="J5369">
        <v>0.966855260484069</v>
      </c>
      <c r="K5369" t="s">
        <v>27518</v>
      </c>
      <c r="L5369">
        <v>2</v>
      </c>
      <c r="M5369" t="s">
        <v>5133</v>
      </c>
      <c r="N5369">
        <v>4.6511627906976702E-2</v>
      </c>
      <c r="O5369">
        <v>2.5412960609911099E-3</v>
      </c>
    </row>
    <row r="5370" spans="1:15">
      <c r="A5370" t="s">
        <v>6072</v>
      </c>
      <c r="B5370" t="s">
        <v>23518</v>
      </c>
      <c r="C5370" t="s">
        <v>6073</v>
      </c>
      <c r="D5370">
        <v>10</v>
      </c>
      <c r="E5370">
        <v>787</v>
      </c>
      <c r="F5370">
        <v>185</v>
      </c>
      <c r="G5370">
        <v>7393</v>
      </c>
      <c r="H5370">
        <v>0.99617688840302299</v>
      </c>
      <c r="I5370">
        <v>1</v>
      </c>
      <c r="J5370">
        <v>0.966855260484069</v>
      </c>
      <c r="K5370" t="s">
        <v>27519</v>
      </c>
      <c r="L5370">
        <v>10</v>
      </c>
      <c r="M5370" t="s">
        <v>5133</v>
      </c>
      <c r="N5370">
        <v>5.4054054054054099E-2</v>
      </c>
      <c r="O5370">
        <v>1.2706480304955499E-2</v>
      </c>
    </row>
    <row r="5371" spans="1:15">
      <c r="A5371" t="s">
        <v>6072</v>
      </c>
      <c r="B5371" t="s">
        <v>23513</v>
      </c>
      <c r="C5371" t="s">
        <v>6073</v>
      </c>
      <c r="D5371">
        <v>20</v>
      </c>
      <c r="E5371">
        <v>535</v>
      </c>
      <c r="F5371">
        <v>261</v>
      </c>
      <c r="G5371">
        <v>8124</v>
      </c>
      <c r="H5371">
        <v>0.27126537206651402</v>
      </c>
      <c r="I5371">
        <v>0.92669970177713501</v>
      </c>
      <c r="J5371">
        <v>0.88074667915254901</v>
      </c>
      <c r="K5371" t="s">
        <v>27520</v>
      </c>
      <c r="L5371">
        <v>20</v>
      </c>
      <c r="M5371" t="s">
        <v>5133</v>
      </c>
      <c r="N5371">
        <v>7.6628352490421506E-2</v>
      </c>
      <c r="O5371">
        <v>3.7383177570093497E-2</v>
      </c>
    </row>
    <row r="5372" spans="1:15">
      <c r="A5372" t="s">
        <v>6072</v>
      </c>
      <c r="B5372" t="s">
        <v>23511</v>
      </c>
      <c r="C5372" t="s">
        <v>6073</v>
      </c>
      <c r="D5372">
        <v>227</v>
      </c>
      <c r="E5372">
        <v>6152</v>
      </c>
      <c r="F5372">
        <v>259</v>
      </c>
      <c r="G5372">
        <v>7804</v>
      </c>
      <c r="H5372">
        <v>1.32949197641238E-4</v>
      </c>
      <c r="I5372">
        <v>2.5006064384395601E-3</v>
      </c>
      <c r="J5372">
        <v>2.1493544848964902E-3</v>
      </c>
      <c r="K5372" t="s">
        <v>27521</v>
      </c>
      <c r="L5372">
        <v>227</v>
      </c>
      <c r="M5372" t="s">
        <v>5133</v>
      </c>
      <c r="N5372">
        <v>0.87644787644787603</v>
      </c>
      <c r="O5372">
        <v>3.6898569570871301E-2</v>
      </c>
    </row>
    <row r="5373" spans="1:15">
      <c r="A5373" t="s">
        <v>6074</v>
      </c>
      <c r="B5373" t="s">
        <v>23518</v>
      </c>
      <c r="C5373" t="s">
        <v>6075</v>
      </c>
      <c r="D5373">
        <v>2</v>
      </c>
      <c r="E5373">
        <v>787</v>
      </c>
      <c r="F5373">
        <v>84</v>
      </c>
      <c r="G5373">
        <v>7393</v>
      </c>
      <c r="H5373">
        <v>0.99917589553596198</v>
      </c>
      <c r="I5373">
        <v>1</v>
      </c>
      <c r="J5373">
        <v>0.966855260484069</v>
      </c>
      <c r="K5373" t="s">
        <v>27522</v>
      </c>
      <c r="L5373">
        <v>2</v>
      </c>
      <c r="M5373" t="s">
        <v>5133</v>
      </c>
      <c r="N5373">
        <v>2.3809523809523801E-2</v>
      </c>
      <c r="O5373">
        <v>2.5412960609911099E-3</v>
      </c>
    </row>
    <row r="5374" spans="1:15">
      <c r="A5374" t="s">
        <v>6074</v>
      </c>
      <c r="B5374" t="s">
        <v>23513</v>
      </c>
      <c r="C5374" t="s">
        <v>6075</v>
      </c>
      <c r="D5374">
        <v>6</v>
      </c>
      <c r="E5374">
        <v>535</v>
      </c>
      <c r="F5374">
        <v>120</v>
      </c>
      <c r="G5374">
        <v>8124</v>
      </c>
      <c r="H5374">
        <v>0.81102496001545898</v>
      </c>
      <c r="I5374">
        <v>0.99999999999997702</v>
      </c>
      <c r="J5374">
        <v>0.95041217501583097</v>
      </c>
      <c r="K5374" t="s">
        <v>23715</v>
      </c>
      <c r="L5374">
        <v>6</v>
      </c>
      <c r="M5374" t="s">
        <v>5133</v>
      </c>
      <c r="N5374">
        <v>0.05</v>
      </c>
      <c r="O5374">
        <v>1.1214953271028E-2</v>
      </c>
    </row>
    <row r="5375" spans="1:15">
      <c r="A5375" t="s">
        <v>6074</v>
      </c>
      <c r="B5375" t="s">
        <v>23511</v>
      </c>
      <c r="C5375" t="s">
        <v>6075</v>
      </c>
      <c r="D5375">
        <v>97</v>
      </c>
      <c r="E5375">
        <v>6152</v>
      </c>
      <c r="F5375">
        <v>102</v>
      </c>
      <c r="G5375">
        <v>7804</v>
      </c>
      <c r="H5375" s="34">
        <v>3.7117226824080402E-6</v>
      </c>
      <c r="I5375">
        <v>1.14911666063859E-4</v>
      </c>
      <c r="J5375" s="34">
        <v>9.8770402660967304E-5</v>
      </c>
      <c r="K5375" t="s">
        <v>27523</v>
      </c>
      <c r="L5375">
        <v>97</v>
      </c>
      <c r="M5375" t="s">
        <v>5133</v>
      </c>
      <c r="N5375">
        <v>0.95098039215686303</v>
      </c>
      <c r="O5375">
        <v>1.5767230169050701E-2</v>
      </c>
    </row>
    <row r="5376" spans="1:15">
      <c r="A5376" t="s">
        <v>6076</v>
      </c>
      <c r="B5376" t="s">
        <v>23513</v>
      </c>
      <c r="C5376" t="s">
        <v>6077</v>
      </c>
      <c r="D5376">
        <v>15</v>
      </c>
      <c r="E5376">
        <v>535</v>
      </c>
      <c r="F5376">
        <v>804</v>
      </c>
      <c r="G5376">
        <v>8124</v>
      </c>
      <c r="H5376">
        <v>0.99999999998501399</v>
      </c>
      <c r="I5376">
        <v>0.99999999999997702</v>
      </c>
      <c r="J5376">
        <v>0.95041217501583097</v>
      </c>
      <c r="K5376" t="s">
        <v>27524</v>
      </c>
      <c r="L5376">
        <v>15</v>
      </c>
      <c r="M5376" t="s">
        <v>5133</v>
      </c>
      <c r="N5376">
        <v>1.8656716417910401E-2</v>
      </c>
      <c r="O5376">
        <v>2.80373831775701E-2</v>
      </c>
    </row>
    <row r="5377" spans="1:15">
      <c r="A5377" t="s">
        <v>6076</v>
      </c>
      <c r="B5377" t="s">
        <v>23518</v>
      </c>
      <c r="C5377" t="s">
        <v>6077</v>
      </c>
      <c r="D5377">
        <v>32</v>
      </c>
      <c r="E5377">
        <v>787</v>
      </c>
      <c r="F5377">
        <v>716</v>
      </c>
      <c r="G5377">
        <v>7393</v>
      </c>
      <c r="H5377">
        <v>0.99999999985287802</v>
      </c>
      <c r="I5377">
        <v>1</v>
      </c>
      <c r="J5377">
        <v>0.966855260484069</v>
      </c>
      <c r="K5377" t="s">
        <v>27525</v>
      </c>
      <c r="L5377">
        <v>32</v>
      </c>
      <c r="M5377" t="s">
        <v>5133</v>
      </c>
      <c r="N5377">
        <v>4.4692737430167599E-2</v>
      </c>
      <c r="O5377">
        <v>4.0660736975857703E-2</v>
      </c>
    </row>
    <row r="5378" spans="1:15">
      <c r="A5378" t="s">
        <v>6076</v>
      </c>
      <c r="B5378" t="s">
        <v>23511</v>
      </c>
      <c r="C5378" t="s">
        <v>6077</v>
      </c>
      <c r="D5378">
        <v>734</v>
      </c>
      <c r="E5378">
        <v>6152</v>
      </c>
      <c r="F5378">
        <v>810</v>
      </c>
      <c r="G5378">
        <v>7804</v>
      </c>
      <c r="H5378" s="34">
        <v>4.5090405562322704E-21</v>
      </c>
      <c r="I5378" s="34">
        <v>1.2330973410029599E-18</v>
      </c>
      <c r="J5378" s="34">
        <v>1.05988821729682E-18</v>
      </c>
      <c r="K5378" t="s">
        <v>27526</v>
      </c>
      <c r="L5378">
        <v>734</v>
      </c>
      <c r="M5378" t="s">
        <v>5133</v>
      </c>
      <c r="N5378">
        <v>0.906172839506173</v>
      </c>
      <c r="O5378">
        <v>0.119310793237971</v>
      </c>
    </row>
    <row r="5379" spans="1:15">
      <c r="A5379" t="s">
        <v>6078</v>
      </c>
      <c r="B5379" t="s">
        <v>23511</v>
      </c>
      <c r="C5379" t="s">
        <v>6079</v>
      </c>
      <c r="D5379">
        <v>30</v>
      </c>
      <c r="E5379">
        <v>6152</v>
      </c>
      <c r="F5379">
        <v>32</v>
      </c>
      <c r="G5379">
        <v>7804</v>
      </c>
      <c r="H5379">
        <v>2.2243889699271199E-2</v>
      </c>
      <c r="I5379">
        <v>0.15357019220850299</v>
      </c>
      <c r="J5379">
        <v>0.13199869291536201</v>
      </c>
      <c r="K5379" t="s">
        <v>27527</v>
      </c>
      <c r="L5379">
        <v>30</v>
      </c>
      <c r="M5379" t="s">
        <v>5133</v>
      </c>
      <c r="N5379">
        <v>0.9375</v>
      </c>
      <c r="O5379">
        <v>4.8764629388816597E-3</v>
      </c>
    </row>
    <row r="5380" spans="1:15">
      <c r="A5380" t="s">
        <v>6078</v>
      </c>
      <c r="B5380" t="s">
        <v>23518</v>
      </c>
      <c r="C5380" t="s">
        <v>6079</v>
      </c>
      <c r="D5380">
        <v>1</v>
      </c>
      <c r="E5380">
        <v>787</v>
      </c>
      <c r="F5380">
        <v>30</v>
      </c>
      <c r="G5380">
        <v>7393</v>
      </c>
      <c r="H5380">
        <v>0.96607788082639701</v>
      </c>
      <c r="I5380">
        <v>1</v>
      </c>
      <c r="J5380">
        <v>0.966855260484069</v>
      </c>
      <c r="K5380" t="s">
        <v>27528</v>
      </c>
      <c r="L5380">
        <v>1</v>
      </c>
      <c r="M5380" t="s">
        <v>5133</v>
      </c>
      <c r="N5380">
        <v>3.3333333333333298E-2</v>
      </c>
      <c r="O5380">
        <v>1.27064803049555E-3</v>
      </c>
    </row>
    <row r="5381" spans="1:15">
      <c r="A5381" t="s">
        <v>6080</v>
      </c>
      <c r="B5381" t="s">
        <v>23513</v>
      </c>
      <c r="C5381" t="s">
        <v>6081</v>
      </c>
      <c r="D5381">
        <v>1</v>
      </c>
      <c r="E5381">
        <v>535</v>
      </c>
      <c r="F5381">
        <v>8</v>
      </c>
      <c r="G5381">
        <v>8124</v>
      </c>
      <c r="H5381">
        <v>0.42028903387437799</v>
      </c>
      <c r="I5381">
        <v>0.99999999999997702</v>
      </c>
      <c r="J5381">
        <v>0.95041217501583097</v>
      </c>
      <c r="K5381" t="s">
        <v>25951</v>
      </c>
      <c r="L5381">
        <v>1</v>
      </c>
      <c r="M5381" t="s">
        <v>5133</v>
      </c>
      <c r="N5381">
        <v>0.125</v>
      </c>
      <c r="O5381">
        <v>1.8691588785046699E-3</v>
      </c>
    </row>
    <row r="5382" spans="1:15">
      <c r="A5382" t="s">
        <v>6080</v>
      </c>
      <c r="B5382" t="s">
        <v>23518</v>
      </c>
      <c r="C5382" t="s">
        <v>6081</v>
      </c>
      <c r="D5382">
        <v>2</v>
      </c>
      <c r="E5382">
        <v>787</v>
      </c>
      <c r="F5382">
        <v>13</v>
      </c>
      <c r="G5382">
        <v>7393</v>
      </c>
      <c r="H5382">
        <v>0.41008176369828198</v>
      </c>
      <c r="I5382">
        <v>1</v>
      </c>
      <c r="J5382">
        <v>0.966855260484069</v>
      </c>
      <c r="K5382" t="s">
        <v>24688</v>
      </c>
      <c r="L5382">
        <v>2</v>
      </c>
      <c r="M5382" t="s">
        <v>5133</v>
      </c>
      <c r="N5382">
        <v>0.15384615384615399</v>
      </c>
      <c r="O5382">
        <v>2.5412960609911099E-3</v>
      </c>
    </row>
    <row r="5383" spans="1:15">
      <c r="A5383" t="s">
        <v>6080</v>
      </c>
      <c r="B5383" t="s">
        <v>23511</v>
      </c>
      <c r="C5383" t="s">
        <v>6081</v>
      </c>
      <c r="D5383">
        <v>8</v>
      </c>
      <c r="E5383">
        <v>6152</v>
      </c>
      <c r="F5383">
        <v>13</v>
      </c>
      <c r="G5383">
        <v>7804</v>
      </c>
      <c r="H5383">
        <v>0.961230888241142</v>
      </c>
      <c r="I5383">
        <v>1</v>
      </c>
      <c r="J5383">
        <v>0.85953329234717102</v>
      </c>
      <c r="K5383" t="s">
        <v>27529</v>
      </c>
      <c r="L5383">
        <v>8</v>
      </c>
      <c r="M5383" t="s">
        <v>5133</v>
      </c>
      <c r="N5383">
        <v>0.61538461538461497</v>
      </c>
      <c r="O5383">
        <v>1.3003901170351099E-3</v>
      </c>
    </row>
    <row r="5384" spans="1:15">
      <c r="A5384" t="s">
        <v>6082</v>
      </c>
      <c r="B5384" t="s">
        <v>23511</v>
      </c>
      <c r="C5384" t="s">
        <v>6083</v>
      </c>
      <c r="D5384">
        <v>9</v>
      </c>
      <c r="E5384">
        <v>6152</v>
      </c>
      <c r="F5384">
        <v>9</v>
      </c>
      <c r="G5384">
        <v>7804</v>
      </c>
      <c r="H5384">
        <v>0.117423000773971</v>
      </c>
      <c r="I5384">
        <v>0.47842873658393897</v>
      </c>
      <c r="J5384">
        <v>0.41122542710949</v>
      </c>
      <c r="K5384" t="s">
        <v>27530</v>
      </c>
      <c r="L5384">
        <v>9</v>
      </c>
      <c r="M5384" t="s">
        <v>5133</v>
      </c>
      <c r="N5384">
        <v>1</v>
      </c>
      <c r="O5384">
        <v>1.4629388816645001E-3</v>
      </c>
    </row>
    <row r="5385" spans="1:15">
      <c r="A5385" t="s">
        <v>6084</v>
      </c>
      <c r="B5385" t="s">
        <v>23518</v>
      </c>
      <c r="C5385" t="s">
        <v>6085</v>
      </c>
      <c r="D5385">
        <v>11</v>
      </c>
      <c r="E5385">
        <v>787</v>
      </c>
      <c r="F5385">
        <v>353</v>
      </c>
      <c r="G5385">
        <v>7393</v>
      </c>
      <c r="H5385">
        <v>0.99999998267336199</v>
      </c>
      <c r="I5385">
        <v>1</v>
      </c>
      <c r="J5385">
        <v>0.966855260484069</v>
      </c>
      <c r="K5385" t="s">
        <v>27531</v>
      </c>
      <c r="L5385">
        <v>11</v>
      </c>
      <c r="M5385" t="s">
        <v>5133</v>
      </c>
      <c r="N5385">
        <v>3.1161473087818699E-2</v>
      </c>
      <c r="O5385">
        <v>1.3977128335451099E-2</v>
      </c>
    </row>
    <row r="5386" spans="1:15">
      <c r="A5386" t="s">
        <v>6084</v>
      </c>
      <c r="B5386" t="s">
        <v>23513</v>
      </c>
      <c r="C5386" t="s">
        <v>6085</v>
      </c>
      <c r="D5386">
        <v>10</v>
      </c>
      <c r="E5386">
        <v>535</v>
      </c>
      <c r="F5386">
        <v>415</v>
      </c>
      <c r="G5386">
        <v>8124</v>
      </c>
      <c r="H5386">
        <v>0.99997910425232195</v>
      </c>
      <c r="I5386">
        <v>0.99999999999997702</v>
      </c>
      <c r="J5386">
        <v>0.95041217501583097</v>
      </c>
      <c r="K5386" t="s">
        <v>27532</v>
      </c>
      <c r="L5386">
        <v>10</v>
      </c>
      <c r="M5386" t="s">
        <v>5133</v>
      </c>
      <c r="N5386">
        <v>2.40963855421687E-2</v>
      </c>
      <c r="O5386">
        <v>1.86915887850467E-2</v>
      </c>
    </row>
    <row r="5387" spans="1:15">
      <c r="A5387" t="s">
        <v>6084</v>
      </c>
      <c r="B5387" t="s">
        <v>23511</v>
      </c>
      <c r="C5387" t="s">
        <v>6085</v>
      </c>
      <c r="D5387">
        <v>367</v>
      </c>
      <c r="E5387">
        <v>6152</v>
      </c>
      <c r="F5387">
        <v>397</v>
      </c>
      <c r="G5387">
        <v>7804</v>
      </c>
      <c r="H5387" s="34">
        <v>3.58941986954929E-14</v>
      </c>
      <c r="I5387" s="34">
        <v>4.8407998103716098E-12</v>
      </c>
      <c r="J5387" s="34">
        <v>4.1608285986022701E-12</v>
      </c>
      <c r="K5387" t="s">
        <v>27533</v>
      </c>
      <c r="L5387">
        <v>367</v>
      </c>
      <c r="M5387" t="s">
        <v>5133</v>
      </c>
      <c r="N5387">
        <v>0.92443324937027704</v>
      </c>
      <c r="O5387">
        <v>5.9655396618985702E-2</v>
      </c>
    </row>
    <row r="5388" spans="1:15">
      <c r="A5388" t="s">
        <v>6086</v>
      </c>
      <c r="B5388" t="s">
        <v>23511</v>
      </c>
      <c r="C5388" t="s">
        <v>6087</v>
      </c>
      <c r="D5388">
        <v>1</v>
      </c>
      <c r="E5388">
        <v>6152</v>
      </c>
      <c r="F5388">
        <v>1</v>
      </c>
      <c r="G5388">
        <v>7804</v>
      </c>
      <c r="H5388">
        <v>0.788313685289595</v>
      </c>
      <c r="I5388">
        <v>0.968912233598893</v>
      </c>
      <c r="J5388">
        <v>0.832812322140707</v>
      </c>
      <c r="K5388" t="s">
        <v>27534</v>
      </c>
      <c r="L5388">
        <v>1</v>
      </c>
      <c r="M5388" t="s">
        <v>5133</v>
      </c>
      <c r="N5388">
        <v>1</v>
      </c>
      <c r="O5388">
        <v>1.6254876462938901E-4</v>
      </c>
    </row>
    <row r="5389" spans="1:15">
      <c r="A5389" t="s">
        <v>6088</v>
      </c>
      <c r="B5389" t="s">
        <v>23511</v>
      </c>
      <c r="C5389" t="s">
        <v>6089</v>
      </c>
      <c r="D5389">
        <v>25</v>
      </c>
      <c r="E5389">
        <v>6152</v>
      </c>
      <c r="F5389">
        <v>28</v>
      </c>
      <c r="G5389">
        <v>7804</v>
      </c>
      <c r="H5389">
        <v>0.126646846600801</v>
      </c>
      <c r="I5389">
        <v>0.50397663895912803</v>
      </c>
      <c r="J5389">
        <v>0.43318469975060098</v>
      </c>
      <c r="K5389" t="s">
        <v>27535</v>
      </c>
      <c r="L5389">
        <v>25</v>
      </c>
      <c r="M5389" t="s">
        <v>5133</v>
      </c>
      <c r="N5389">
        <v>0.89285714285714302</v>
      </c>
      <c r="O5389">
        <v>4.0637191157347199E-3</v>
      </c>
    </row>
    <row r="5390" spans="1:15">
      <c r="A5390" t="s">
        <v>6090</v>
      </c>
      <c r="B5390" t="s">
        <v>23511</v>
      </c>
      <c r="C5390" t="s">
        <v>6091</v>
      </c>
      <c r="D5390">
        <v>4</v>
      </c>
      <c r="E5390">
        <v>6152</v>
      </c>
      <c r="F5390">
        <v>7</v>
      </c>
      <c r="G5390">
        <v>7804</v>
      </c>
      <c r="H5390">
        <v>0.95957928989840302</v>
      </c>
      <c r="I5390">
        <v>1</v>
      </c>
      <c r="J5390">
        <v>0.85953329234717102</v>
      </c>
      <c r="K5390" t="s">
        <v>27536</v>
      </c>
      <c r="L5390">
        <v>4</v>
      </c>
      <c r="M5390" t="s">
        <v>5133</v>
      </c>
      <c r="N5390">
        <v>0.57142857142857095</v>
      </c>
      <c r="O5390">
        <v>6.5019505851755496E-4</v>
      </c>
    </row>
    <row r="5391" spans="1:15">
      <c r="A5391" t="s">
        <v>6092</v>
      </c>
      <c r="B5391" t="s">
        <v>23513</v>
      </c>
      <c r="C5391" t="s">
        <v>6093</v>
      </c>
      <c r="D5391">
        <v>2</v>
      </c>
      <c r="E5391">
        <v>535</v>
      </c>
      <c r="F5391">
        <v>27</v>
      </c>
      <c r="G5391">
        <v>8124</v>
      </c>
      <c r="H5391">
        <v>0.53894160886072595</v>
      </c>
      <c r="I5391">
        <v>0.99999999999997702</v>
      </c>
      <c r="J5391">
        <v>0.95041217501583097</v>
      </c>
      <c r="K5391" t="s">
        <v>27537</v>
      </c>
      <c r="L5391">
        <v>2</v>
      </c>
      <c r="M5391" t="s">
        <v>5133</v>
      </c>
      <c r="N5391">
        <v>7.4074074074074098E-2</v>
      </c>
      <c r="O5391">
        <v>3.7383177570093499E-3</v>
      </c>
    </row>
    <row r="5392" spans="1:15">
      <c r="A5392" t="s">
        <v>6092</v>
      </c>
      <c r="B5392" t="s">
        <v>23511</v>
      </c>
      <c r="C5392" t="s">
        <v>6093</v>
      </c>
      <c r="D5392">
        <v>21</v>
      </c>
      <c r="E5392">
        <v>6152</v>
      </c>
      <c r="F5392">
        <v>27</v>
      </c>
      <c r="G5392">
        <v>7804</v>
      </c>
      <c r="H5392">
        <v>0.65856931763814897</v>
      </c>
      <c r="I5392">
        <v>0.968912233598893</v>
      </c>
      <c r="J5392">
        <v>0.832812322140707</v>
      </c>
      <c r="K5392" t="s">
        <v>27538</v>
      </c>
      <c r="L5392">
        <v>21</v>
      </c>
      <c r="M5392" t="s">
        <v>5133</v>
      </c>
      <c r="N5392">
        <v>0.77777777777777801</v>
      </c>
      <c r="O5392">
        <v>3.41352405721717E-3</v>
      </c>
    </row>
    <row r="5393" spans="1:15">
      <c r="A5393" t="s">
        <v>6094</v>
      </c>
      <c r="B5393" t="s">
        <v>23511</v>
      </c>
      <c r="C5393" t="s">
        <v>6095</v>
      </c>
      <c r="D5393">
        <v>3</v>
      </c>
      <c r="E5393">
        <v>6152</v>
      </c>
      <c r="F5393">
        <v>3</v>
      </c>
      <c r="G5393">
        <v>7804</v>
      </c>
      <c r="H5393">
        <v>0.489837867770546</v>
      </c>
      <c r="I5393">
        <v>0.96083957126938102</v>
      </c>
      <c r="J5393">
        <v>0.82587360011061495</v>
      </c>
      <c r="K5393" t="s">
        <v>27539</v>
      </c>
      <c r="L5393">
        <v>3</v>
      </c>
      <c r="M5393" t="s">
        <v>5133</v>
      </c>
      <c r="N5393">
        <v>1</v>
      </c>
      <c r="O5393">
        <v>4.8764629388816603E-4</v>
      </c>
    </row>
    <row r="5394" spans="1:15">
      <c r="A5394" t="s">
        <v>6096</v>
      </c>
      <c r="B5394" t="s">
        <v>23511</v>
      </c>
      <c r="C5394" t="s">
        <v>6097</v>
      </c>
      <c r="D5394">
        <v>22</v>
      </c>
      <c r="E5394">
        <v>6152</v>
      </c>
      <c r="F5394">
        <v>24</v>
      </c>
      <c r="G5394">
        <v>7804</v>
      </c>
      <c r="H5394">
        <v>9.0376962795474206E-2</v>
      </c>
      <c r="I5394">
        <v>0.40853420848785299</v>
      </c>
      <c r="J5394">
        <v>0.35114875325800998</v>
      </c>
      <c r="K5394" t="s">
        <v>26224</v>
      </c>
      <c r="L5394">
        <v>22</v>
      </c>
      <c r="M5394" t="s">
        <v>5133</v>
      </c>
      <c r="N5394">
        <v>0.91666666666666696</v>
      </c>
      <c r="O5394">
        <v>3.57607282184655E-3</v>
      </c>
    </row>
    <row r="5395" spans="1:15">
      <c r="A5395" t="s">
        <v>6096</v>
      </c>
      <c r="B5395" t="s">
        <v>23518</v>
      </c>
      <c r="C5395" t="s">
        <v>6097</v>
      </c>
      <c r="D5395">
        <v>2</v>
      </c>
      <c r="E5395">
        <v>787</v>
      </c>
      <c r="F5395">
        <v>23</v>
      </c>
      <c r="G5395">
        <v>7393</v>
      </c>
      <c r="H5395">
        <v>0.71953430587873801</v>
      </c>
      <c r="I5395">
        <v>1</v>
      </c>
      <c r="J5395">
        <v>0.966855260484069</v>
      </c>
      <c r="K5395" t="s">
        <v>24124</v>
      </c>
      <c r="L5395">
        <v>2</v>
      </c>
      <c r="M5395" t="s">
        <v>5133</v>
      </c>
      <c r="N5395">
        <v>8.6956521739130405E-2</v>
      </c>
      <c r="O5395">
        <v>2.5412960609911099E-3</v>
      </c>
    </row>
    <row r="5396" spans="1:15">
      <c r="A5396" t="s">
        <v>6098</v>
      </c>
      <c r="B5396" t="s">
        <v>23511</v>
      </c>
      <c r="C5396" t="s">
        <v>6099</v>
      </c>
      <c r="D5396">
        <v>1839</v>
      </c>
      <c r="E5396">
        <v>6152</v>
      </c>
      <c r="F5396">
        <v>2110</v>
      </c>
      <c r="G5396">
        <v>7804</v>
      </c>
      <c r="H5396" s="34">
        <v>3.4342342138532198E-30</v>
      </c>
      <c r="I5396" s="34">
        <v>6.7620071670769905E-27</v>
      </c>
      <c r="J5396" s="34">
        <v>5.8121702831928503E-27</v>
      </c>
      <c r="K5396" t="s">
        <v>27540</v>
      </c>
      <c r="L5396">
        <v>1839</v>
      </c>
      <c r="M5396" t="s">
        <v>5133</v>
      </c>
      <c r="N5396">
        <v>0.87156398104265398</v>
      </c>
      <c r="O5396">
        <v>0.29892717815344599</v>
      </c>
    </row>
    <row r="5397" spans="1:15">
      <c r="A5397" t="s">
        <v>6098</v>
      </c>
      <c r="B5397" t="s">
        <v>23513</v>
      </c>
      <c r="C5397" t="s">
        <v>6099</v>
      </c>
      <c r="D5397">
        <v>80</v>
      </c>
      <c r="E5397">
        <v>535</v>
      </c>
      <c r="F5397">
        <v>2144</v>
      </c>
      <c r="G5397">
        <v>8124</v>
      </c>
      <c r="H5397">
        <v>0.99999999998094702</v>
      </c>
      <c r="I5397">
        <v>0.99999999999997702</v>
      </c>
      <c r="J5397">
        <v>0.95041217501583097</v>
      </c>
      <c r="K5397" t="s">
        <v>27541</v>
      </c>
      <c r="L5397">
        <v>80</v>
      </c>
      <c r="M5397" t="s">
        <v>5133</v>
      </c>
      <c r="N5397">
        <v>3.7313432835820899E-2</v>
      </c>
      <c r="O5397">
        <v>0.14953271028037399</v>
      </c>
    </row>
    <row r="5398" spans="1:15">
      <c r="A5398" t="s">
        <v>6098</v>
      </c>
      <c r="B5398" t="s">
        <v>23518</v>
      </c>
      <c r="C5398" t="s">
        <v>6099</v>
      </c>
      <c r="D5398">
        <v>116</v>
      </c>
      <c r="E5398">
        <v>787</v>
      </c>
      <c r="F5398">
        <v>1952</v>
      </c>
      <c r="G5398">
        <v>7393</v>
      </c>
      <c r="H5398">
        <v>1</v>
      </c>
      <c r="I5398">
        <v>1</v>
      </c>
      <c r="J5398">
        <v>0.966855260484069</v>
      </c>
      <c r="K5398" t="s">
        <v>27542</v>
      </c>
      <c r="L5398">
        <v>116</v>
      </c>
      <c r="M5398" t="s">
        <v>5133</v>
      </c>
      <c r="N5398">
        <v>5.9426229508196697E-2</v>
      </c>
      <c r="O5398">
        <v>0.14739517153748399</v>
      </c>
    </row>
    <row r="5399" spans="1:15">
      <c r="A5399" t="s">
        <v>6100</v>
      </c>
      <c r="B5399" t="s">
        <v>23511</v>
      </c>
      <c r="C5399" t="s">
        <v>6101</v>
      </c>
      <c r="D5399">
        <v>3</v>
      </c>
      <c r="E5399">
        <v>6152</v>
      </c>
      <c r="F5399">
        <v>3</v>
      </c>
      <c r="G5399">
        <v>7804</v>
      </c>
      <c r="H5399">
        <v>0.489837867770546</v>
      </c>
      <c r="I5399">
        <v>0.96083957126938102</v>
      </c>
      <c r="J5399">
        <v>0.82587360011061495</v>
      </c>
      <c r="K5399" t="s">
        <v>27240</v>
      </c>
      <c r="L5399">
        <v>3</v>
      </c>
      <c r="M5399" t="s">
        <v>1463</v>
      </c>
      <c r="N5399">
        <v>1</v>
      </c>
      <c r="O5399">
        <v>4.8764629388816603E-4</v>
      </c>
    </row>
    <row r="5400" spans="1:15">
      <c r="A5400" t="s">
        <v>6102</v>
      </c>
      <c r="B5400" t="s">
        <v>23513</v>
      </c>
      <c r="C5400" t="s">
        <v>6103</v>
      </c>
      <c r="D5400">
        <v>5</v>
      </c>
      <c r="E5400">
        <v>535</v>
      </c>
      <c r="F5400">
        <v>30</v>
      </c>
      <c r="G5400">
        <v>8124</v>
      </c>
      <c r="H5400">
        <v>4.4111234137025002E-2</v>
      </c>
      <c r="I5400">
        <v>0.448760549738495</v>
      </c>
      <c r="J5400">
        <v>0.42650749013827299</v>
      </c>
      <c r="K5400" t="s">
        <v>25938</v>
      </c>
      <c r="L5400">
        <v>5</v>
      </c>
      <c r="M5400" t="s">
        <v>5133</v>
      </c>
      <c r="N5400">
        <v>0.16666666666666699</v>
      </c>
      <c r="O5400">
        <v>9.3457943925233603E-3</v>
      </c>
    </row>
    <row r="5401" spans="1:15">
      <c r="A5401" t="s">
        <v>6102</v>
      </c>
      <c r="B5401" t="s">
        <v>23511</v>
      </c>
      <c r="C5401" t="s">
        <v>6103</v>
      </c>
      <c r="D5401">
        <v>22</v>
      </c>
      <c r="E5401">
        <v>6152</v>
      </c>
      <c r="F5401">
        <v>26</v>
      </c>
      <c r="G5401">
        <v>7804</v>
      </c>
      <c r="H5401">
        <v>0.328425931590757</v>
      </c>
      <c r="I5401">
        <v>0.85924881650571305</v>
      </c>
      <c r="J5401">
        <v>0.73855296419656502</v>
      </c>
      <c r="K5401" t="s">
        <v>25939</v>
      </c>
      <c r="L5401">
        <v>22</v>
      </c>
      <c r="M5401" t="s">
        <v>5133</v>
      </c>
      <c r="N5401">
        <v>0.84615384615384603</v>
      </c>
      <c r="O5401">
        <v>3.57607282184655E-3</v>
      </c>
    </row>
    <row r="5402" spans="1:15">
      <c r="A5402" t="s">
        <v>6104</v>
      </c>
      <c r="B5402" t="s">
        <v>23513</v>
      </c>
      <c r="C5402" t="s">
        <v>6105</v>
      </c>
      <c r="D5402">
        <v>1</v>
      </c>
      <c r="E5402">
        <v>535</v>
      </c>
      <c r="F5402">
        <v>20</v>
      </c>
      <c r="G5402">
        <v>8124</v>
      </c>
      <c r="H5402">
        <v>0.74439135767793496</v>
      </c>
      <c r="I5402">
        <v>0.99999999999997702</v>
      </c>
      <c r="J5402">
        <v>0.95041217501583097</v>
      </c>
      <c r="K5402" t="s">
        <v>24765</v>
      </c>
      <c r="L5402">
        <v>1</v>
      </c>
      <c r="M5402" t="s">
        <v>5133</v>
      </c>
      <c r="N5402">
        <v>0.05</v>
      </c>
      <c r="O5402">
        <v>1.8691588785046699E-3</v>
      </c>
    </row>
    <row r="5403" spans="1:15">
      <c r="A5403" t="s">
        <v>6104</v>
      </c>
      <c r="B5403" t="s">
        <v>23511</v>
      </c>
      <c r="C5403" t="s">
        <v>6105</v>
      </c>
      <c r="D5403">
        <v>17</v>
      </c>
      <c r="E5403">
        <v>6152</v>
      </c>
      <c r="F5403">
        <v>18</v>
      </c>
      <c r="G5403">
        <v>7804</v>
      </c>
      <c r="H5403">
        <v>8.0393663889612596E-2</v>
      </c>
      <c r="I5403">
        <v>0.37475171448543398</v>
      </c>
      <c r="J5403">
        <v>0.32211157496441201</v>
      </c>
      <c r="K5403" t="s">
        <v>27543</v>
      </c>
      <c r="L5403">
        <v>17</v>
      </c>
      <c r="M5403" t="s">
        <v>5133</v>
      </c>
      <c r="N5403">
        <v>0.94444444444444398</v>
      </c>
      <c r="O5403">
        <v>2.7633289986996102E-3</v>
      </c>
    </row>
    <row r="5404" spans="1:15">
      <c r="A5404" t="s">
        <v>6106</v>
      </c>
      <c r="B5404" t="s">
        <v>23513</v>
      </c>
      <c r="C5404" t="s">
        <v>6107</v>
      </c>
      <c r="D5404">
        <v>13</v>
      </c>
      <c r="E5404">
        <v>535</v>
      </c>
      <c r="F5404">
        <v>243</v>
      </c>
      <c r="G5404">
        <v>8124</v>
      </c>
      <c r="H5404">
        <v>0.81999803453726805</v>
      </c>
      <c r="I5404">
        <v>0.99999999999997702</v>
      </c>
      <c r="J5404">
        <v>0.95041217501583097</v>
      </c>
      <c r="K5404" t="s">
        <v>27544</v>
      </c>
      <c r="L5404">
        <v>13</v>
      </c>
      <c r="M5404" t="s">
        <v>5133</v>
      </c>
      <c r="N5404">
        <v>5.3497942386831303E-2</v>
      </c>
      <c r="O5404">
        <v>2.4299065420560699E-2</v>
      </c>
    </row>
    <row r="5405" spans="1:15">
      <c r="A5405" t="s">
        <v>6106</v>
      </c>
      <c r="B5405" t="s">
        <v>23518</v>
      </c>
      <c r="C5405" t="s">
        <v>6107</v>
      </c>
      <c r="D5405">
        <v>12</v>
      </c>
      <c r="E5405">
        <v>787</v>
      </c>
      <c r="F5405">
        <v>239</v>
      </c>
      <c r="G5405">
        <v>7393</v>
      </c>
      <c r="H5405">
        <v>0.99943275158721401</v>
      </c>
      <c r="I5405">
        <v>1</v>
      </c>
      <c r="J5405">
        <v>0.966855260484069</v>
      </c>
      <c r="K5405" t="s">
        <v>27545</v>
      </c>
      <c r="L5405">
        <v>12</v>
      </c>
      <c r="M5405" t="s">
        <v>5133</v>
      </c>
      <c r="N5405">
        <v>5.0209205020920501E-2</v>
      </c>
      <c r="O5405">
        <v>1.52477763659466E-2</v>
      </c>
    </row>
    <row r="5406" spans="1:15">
      <c r="A5406" t="s">
        <v>6106</v>
      </c>
      <c r="B5406" t="s">
        <v>23511</v>
      </c>
      <c r="C5406" t="s">
        <v>6107</v>
      </c>
      <c r="D5406">
        <v>225</v>
      </c>
      <c r="E5406">
        <v>6152</v>
      </c>
      <c r="F5406">
        <v>262</v>
      </c>
      <c r="G5406">
        <v>7804</v>
      </c>
      <c r="H5406">
        <v>2.0294914150523601E-3</v>
      </c>
      <c r="I5406">
        <v>2.3666106814954398E-2</v>
      </c>
      <c r="J5406">
        <v>2.0341806707697599E-2</v>
      </c>
      <c r="K5406" t="s">
        <v>27546</v>
      </c>
      <c r="L5406">
        <v>225</v>
      </c>
      <c r="M5406" t="s">
        <v>5133</v>
      </c>
      <c r="N5406">
        <v>0.85877862595419896</v>
      </c>
      <c r="O5406">
        <v>3.6573472041612501E-2</v>
      </c>
    </row>
    <row r="5407" spans="1:15">
      <c r="A5407" t="s">
        <v>6108</v>
      </c>
      <c r="B5407" t="s">
        <v>23511</v>
      </c>
      <c r="C5407" t="s">
        <v>6109</v>
      </c>
      <c r="D5407">
        <v>139</v>
      </c>
      <c r="E5407">
        <v>6152</v>
      </c>
      <c r="F5407">
        <v>166</v>
      </c>
      <c r="G5407">
        <v>7804</v>
      </c>
      <c r="H5407">
        <v>6.8002969408454503E-2</v>
      </c>
      <c r="I5407">
        <v>0.33932551131588201</v>
      </c>
      <c r="J5407">
        <v>0.29166157391872699</v>
      </c>
      <c r="K5407" t="s">
        <v>27547</v>
      </c>
      <c r="L5407">
        <v>139</v>
      </c>
      <c r="M5407" t="s">
        <v>5133</v>
      </c>
      <c r="N5407">
        <v>0.83734939759036098</v>
      </c>
      <c r="O5407">
        <v>2.2594278283485002E-2</v>
      </c>
    </row>
    <row r="5408" spans="1:15">
      <c r="A5408" t="s">
        <v>6108</v>
      </c>
      <c r="B5408" t="s">
        <v>23518</v>
      </c>
      <c r="C5408" t="s">
        <v>6109</v>
      </c>
      <c r="D5408">
        <v>10</v>
      </c>
      <c r="E5408">
        <v>787</v>
      </c>
      <c r="F5408">
        <v>149</v>
      </c>
      <c r="G5408">
        <v>7393</v>
      </c>
      <c r="H5408">
        <v>0.96326797432286704</v>
      </c>
      <c r="I5408">
        <v>1</v>
      </c>
      <c r="J5408">
        <v>0.966855260484069</v>
      </c>
      <c r="K5408" t="s">
        <v>27548</v>
      </c>
      <c r="L5408">
        <v>10</v>
      </c>
      <c r="M5408" t="s">
        <v>5133</v>
      </c>
      <c r="N5408">
        <v>6.7114093959731502E-2</v>
      </c>
      <c r="O5408">
        <v>1.2706480304955499E-2</v>
      </c>
    </row>
    <row r="5409" spans="1:15">
      <c r="A5409" t="s">
        <v>6108</v>
      </c>
      <c r="B5409" t="s">
        <v>23513</v>
      </c>
      <c r="C5409" t="s">
        <v>6109</v>
      </c>
      <c r="D5409">
        <v>8</v>
      </c>
      <c r="E5409">
        <v>535</v>
      </c>
      <c r="F5409">
        <v>169</v>
      </c>
      <c r="G5409">
        <v>8124</v>
      </c>
      <c r="H5409">
        <v>0.87611673408829505</v>
      </c>
      <c r="I5409">
        <v>0.99999999999997702</v>
      </c>
      <c r="J5409">
        <v>0.95041217501583097</v>
      </c>
      <c r="K5409" t="s">
        <v>27549</v>
      </c>
      <c r="L5409">
        <v>8</v>
      </c>
      <c r="M5409" t="s">
        <v>5133</v>
      </c>
      <c r="N5409">
        <v>4.7337278106508902E-2</v>
      </c>
      <c r="O5409">
        <v>1.4953271028037399E-2</v>
      </c>
    </row>
    <row r="5410" spans="1:15">
      <c r="A5410" t="s">
        <v>6110</v>
      </c>
      <c r="B5410" t="s">
        <v>23518</v>
      </c>
      <c r="C5410" t="s">
        <v>6111</v>
      </c>
      <c r="D5410">
        <v>2</v>
      </c>
      <c r="E5410">
        <v>787</v>
      </c>
      <c r="F5410">
        <v>50</v>
      </c>
      <c r="G5410">
        <v>7393</v>
      </c>
      <c r="H5410">
        <v>0.97531386708182999</v>
      </c>
      <c r="I5410">
        <v>1</v>
      </c>
      <c r="J5410">
        <v>0.966855260484069</v>
      </c>
      <c r="K5410" t="s">
        <v>27550</v>
      </c>
      <c r="L5410">
        <v>2</v>
      </c>
      <c r="M5410" t="s">
        <v>5133</v>
      </c>
      <c r="N5410">
        <v>0.04</v>
      </c>
      <c r="O5410">
        <v>2.5412960609911099E-3</v>
      </c>
    </row>
    <row r="5411" spans="1:15">
      <c r="A5411" t="s">
        <v>6110</v>
      </c>
      <c r="B5411" t="s">
        <v>23513</v>
      </c>
      <c r="C5411" t="s">
        <v>6111</v>
      </c>
      <c r="D5411">
        <v>2</v>
      </c>
      <c r="E5411">
        <v>535</v>
      </c>
      <c r="F5411">
        <v>56</v>
      </c>
      <c r="G5411">
        <v>8124</v>
      </c>
      <c r="H5411">
        <v>0.89177572366994995</v>
      </c>
      <c r="I5411">
        <v>0.99999999999997702</v>
      </c>
      <c r="J5411">
        <v>0.95041217501583097</v>
      </c>
      <c r="K5411" t="s">
        <v>27551</v>
      </c>
      <c r="L5411">
        <v>2</v>
      </c>
      <c r="M5411" t="s">
        <v>5133</v>
      </c>
      <c r="N5411">
        <v>3.5714285714285698E-2</v>
      </c>
      <c r="O5411">
        <v>3.7383177570093499E-3</v>
      </c>
    </row>
    <row r="5412" spans="1:15">
      <c r="A5412" t="s">
        <v>6110</v>
      </c>
      <c r="B5412" t="s">
        <v>23511</v>
      </c>
      <c r="C5412" t="s">
        <v>6111</v>
      </c>
      <c r="D5412">
        <v>47</v>
      </c>
      <c r="E5412">
        <v>6152</v>
      </c>
      <c r="F5412">
        <v>52</v>
      </c>
      <c r="G5412">
        <v>7804</v>
      </c>
      <c r="H5412">
        <v>2.3351014092363401E-2</v>
      </c>
      <c r="I5412">
        <v>0.159093933383611</v>
      </c>
      <c r="J5412">
        <v>0.13674653235367701</v>
      </c>
      <c r="K5412" t="s">
        <v>27552</v>
      </c>
      <c r="L5412">
        <v>47</v>
      </c>
      <c r="M5412" t="s">
        <v>5133</v>
      </c>
      <c r="N5412">
        <v>0.90384615384615397</v>
      </c>
      <c r="O5412">
        <v>7.6397919375812704E-3</v>
      </c>
    </row>
    <row r="5413" spans="1:15">
      <c r="A5413" t="s">
        <v>6112</v>
      </c>
      <c r="B5413" t="s">
        <v>23511</v>
      </c>
      <c r="C5413" t="s">
        <v>6113</v>
      </c>
      <c r="D5413">
        <v>44</v>
      </c>
      <c r="E5413">
        <v>6152</v>
      </c>
      <c r="F5413">
        <v>49</v>
      </c>
      <c r="G5413">
        <v>7804</v>
      </c>
      <c r="H5413">
        <v>3.6180480910174E-2</v>
      </c>
      <c r="I5413">
        <v>0.216796612635826</v>
      </c>
      <c r="J5413">
        <v>0.18634390622858599</v>
      </c>
      <c r="K5413" t="s">
        <v>27553</v>
      </c>
      <c r="L5413">
        <v>44</v>
      </c>
      <c r="M5413" t="s">
        <v>5133</v>
      </c>
      <c r="N5413">
        <v>0.89795918367346905</v>
      </c>
      <c r="O5413">
        <v>7.1521456436931096E-3</v>
      </c>
    </row>
    <row r="5414" spans="1:15">
      <c r="A5414" t="s">
        <v>6112</v>
      </c>
      <c r="B5414" t="s">
        <v>23518</v>
      </c>
      <c r="C5414" t="s">
        <v>6113</v>
      </c>
      <c r="D5414">
        <v>2</v>
      </c>
      <c r="E5414">
        <v>787</v>
      </c>
      <c r="F5414">
        <v>47</v>
      </c>
      <c r="G5414">
        <v>7393</v>
      </c>
      <c r="H5414">
        <v>0.96711371267185597</v>
      </c>
      <c r="I5414">
        <v>1</v>
      </c>
      <c r="J5414">
        <v>0.966855260484069</v>
      </c>
      <c r="K5414" t="s">
        <v>27550</v>
      </c>
      <c r="L5414">
        <v>2</v>
      </c>
      <c r="M5414" t="s">
        <v>5133</v>
      </c>
      <c r="N5414">
        <v>4.2553191489361701E-2</v>
      </c>
      <c r="O5414">
        <v>2.5412960609911099E-3</v>
      </c>
    </row>
    <row r="5415" spans="1:15">
      <c r="A5415" t="s">
        <v>6112</v>
      </c>
      <c r="B5415" t="s">
        <v>23513</v>
      </c>
      <c r="C5415" t="s">
        <v>6113</v>
      </c>
      <c r="D5415">
        <v>2</v>
      </c>
      <c r="E5415">
        <v>535</v>
      </c>
      <c r="F5415">
        <v>53</v>
      </c>
      <c r="G5415">
        <v>8124</v>
      </c>
      <c r="H5415">
        <v>0.87277908631852696</v>
      </c>
      <c r="I5415">
        <v>0.99999999999997702</v>
      </c>
      <c r="J5415">
        <v>0.95041217501583097</v>
      </c>
      <c r="K5415" t="s">
        <v>27551</v>
      </c>
      <c r="L5415">
        <v>2</v>
      </c>
      <c r="M5415" t="s">
        <v>5133</v>
      </c>
      <c r="N5415">
        <v>3.77358490566038E-2</v>
      </c>
      <c r="O5415">
        <v>3.7383177570093499E-3</v>
      </c>
    </row>
    <row r="5416" spans="1:15">
      <c r="A5416" t="s">
        <v>6114</v>
      </c>
      <c r="B5416" t="s">
        <v>23511</v>
      </c>
      <c r="C5416" t="s">
        <v>6115</v>
      </c>
      <c r="D5416">
        <v>50</v>
      </c>
      <c r="E5416">
        <v>6152</v>
      </c>
      <c r="F5416">
        <v>54</v>
      </c>
      <c r="G5416">
        <v>7804</v>
      </c>
      <c r="H5416">
        <v>5.7977517216849196E-3</v>
      </c>
      <c r="I5416">
        <v>5.5148662512065703E-2</v>
      </c>
      <c r="J5416">
        <v>4.7402111457538802E-2</v>
      </c>
      <c r="K5416" t="s">
        <v>27554</v>
      </c>
      <c r="L5416">
        <v>50</v>
      </c>
      <c r="M5416" t="s">
        <v>5133</v>
      </c>
      <c r="N5416">
        <v>0.92592592592592604</v>
      </c>
      <c r="O5416">
        <v>8.1274382314694398E-3</v>
      </c>
    </row>
    <row r="5417" spans="1:15">
      <c r="A5417" t="s">
        <v>6116</v>
      </c>
      <c r="B5417" t="s">
        <v>23511</v>
      </c>
      <c r="C5417" t="s">
        <v>6117</v>
      </c>
      <c r="D5417">
        <v>2</v>
      </c>
      <c r="E5417">
        <v>6152</v>
      </c>
      <c r="F5417">
        <v>3</v>
      </c>
      <c r="G5417">
        <v>7804</v>
      </c>
      <c r="H5417">
        <v>0.88457550560319997</v>
      </c>
      <c r="I5417">
        <v>1</v>
      </c>
      <c r="J5417">
        <v>0.85953329234717102</v>
      </c>
      <c r="K5417" t="s">
        <v>27555</v>
      </c>
      <c r="L5417">
        <v>2</v>
      </c>
      <c r="M5417" t="s">
        <v>5133</v>
      </c>
      <c r="N5417">
        <v>0.66666666666666696</v>
      </c>
      <c r="O5417">
        <v>3.2509752925877802E-4</v>
      </c>
    </row>
    <row r="5418" spans="1:15">
      <c r="A5418" t="s">
        <v>6116</v>
      </c>
      <c r="B5418" t="s">
        <v>23513</v>
      </c>
      <c r="C5418" t="s">
        <v>6117</v>
      </c>
      <c r="D5418">
        <v>1</v>
      </c>
      <c r="E5418">
        <v>535</v>
      </c>
      <c r="F5418">
        <v>3</v>
      </c>
      <c r="G5418">
        <v>8124</v>
      </c>
      <c r="H5418">
        <v>0.184859247501582</v>
      </c>
      <c r="I5418">
        <v>0.75508452473579202</v>
      </c>
      <c r="J5418">
        <v>0.71764152547495597</v>
      </c>
      <c r="K5418" t="s">
        <v>26632</v>
      </c>
      <c r="L5418">
        <v>1</v>
      </c>
      <c r="M5418" t="s">
        <v>5133</v>
      </c>
      <c r="N5418">
        <v>0.33333333333333298</v>
      </c>
      <c r="O5418">
        <v>1.8691588785046699E-3</v>
      </c>
    </row>
    <row r="5419" spans="1:15">
      <c r="A5419" t="s">
        <v>6118</v>
      </c>
      <c r="B5419" t="s">
        <v>23513</v>
      </c>
      <c r="C5419" t="s">
        <v>6119</v>
      </c>
      <c r="D5419">
        <v>35</v>
      </c>
      <c r="E5419">
        <v>535</v>
      </c>
      <c r="F5419">
        <v>863</v>
      </c>
      <c r="G5419">
        <v>8124</v>
      </c>
      <c r="H5419">
        <v>0.99970539793073798</v>
      </c>
      <c r="I5419">
        <v>0.99999999999997702</v>
      </c>
      <c r="J5419">
        <v>0.95041217501583097</v>
      </c>
      <c r="K5419" t="s">
        <v>27556</v>
      </c>
      <c r="L5419">
        <v>35</v>
      </c>
      <c r="M5419" t="s">
        <v>5133</v>
      </c>
      <c r="N5419">
        <v>4.0556199304750899E-2</v>
      </c>
      <c r="O5419">
        <v>6.5420560747663503E-2</v>
      </c>
    </row>
    <row r="5420" spans="1:15">
      <c r="A5420" t="s">
        <v>6118</v>
      </c>
      <c r="B5420" t="s">
        <v>23511</v>
      </c>
      <c r="C5420" t="s">
        <v>6119</v>
      </c>
      <c r="D5420">
        <v>751</v>
      </c>
      <c r="E5420">
        <v>6152</v>
      </c>
      <c r="F5420">
        <v>854</v>
      </c>
      <c r="G5420">
        <v>7804</v>
      </c>
      <c r="H5420" s="34">
        <v>2.00814504457459E-13</v>
      </c>
      <c r="I5420" s="34">
        <v>2.3259044663337501E-11</v>
      </c>
      <c r="J5420" s="34">
        <v>1.9991923236328301E-11</v>
      </c>
      <c r="K5420" t="s">
        <v>27557</v>
      </c>
      <c r="L5420">
        <v>751</v>
      </c>
      <c r="M5420" t="s">
        <v>5133</v>
      </c>
      <c r="N5420">
        <v>0.87939110070257598</v>
      </c>
      <c r="O5420">
        <v>0.122074122236671</v>
      </c>
    </row>
    <row r="5421" spans="1:15">
      <c r="A5421" t="s">
        <v>6118</v>
      </c>
      <c r="B5421" t="s">
        <v>23518</v>
      </c>
      <c r="C5421" t="s">
        <v>6119</v>
      </c>
      <c r="D5421">
        <v>37</v>
      </c>
      <c r="E5421">
        <v>787</v>
      </c>
      <c r="F5421">
        <v>749</v>
      </c>
      <c r="G5421">
        <v>7393</v>
      </c>
      <c r="H5421">
        <v>0.99999999824846797</v>
      </c>
      <c r="I5421">
        <v>1</v>
      </c>
      <c r="J5421">
        <v>0.966855260484069</v>
      </c>
      <c r="K5421" t="s">
        <v>27558</v>
      </c>
      <c r="L5421">
        <v>37</v>
      </c>
      <c r="M5421" t="s">
        <v>5133</v>
      </c>
      <c r="N5421">
        <v>4.9399198931909201E-2</v>
      </c>
      <c r="O5421">
        <v>4.70139771283355E-2</v>
      </c>
    </row>
    <row r="5422" spans="1:15">
      <c r="A5422" t="s">
        <v>6120</v>
      </c>
      <c r="B5422" t="s">
        <v>23513</v>
      </c>
      <c r="C5422" t="s">
        <v>6121</v>
      </c>
      <c r="D5422">
        <v>52</v>
      </c>
      <c r="E5422">
        <v>535</v>
      </c>
      <c r="F5422">
        <v>1076</v>
      </c>
      <c r="G5422">
        <v>8124</v>
      </c>
      <c r="H5422">
        <v>0.99590888733448701</v>
      </c>
      <c r="I5422">
        <v>0.99999999999997702</v>
      </c>
      <c r="J5422">
        <v>0.95041217501583097</v>
      </c>
      <c r="K5422" t="s">
        <v>27559</v>
      </c>
      <c r="L5422">
        <v>52</v>
      </c>
      <c r="M5422" t="s">
        <v>5133</v>
      </c>
      <c r="N5422">
        <v>4.8327137546468397E-2</v>
      </c>
      <c r="O5422">
        <v>9.7196261682243004E-2</v>
      </c>
    </row>
    <row r="5423" spans="1:15">
      <c r="A5423" t="s">
        <v>6120</v>
      </c>
      <c r="B5423" t="s">
        <v>23511</v>
      </c>
      <c r="C5423" t="s">
        <v>6121</v>
      </c>
      <c r="D5423">
        <v>933</v>
      </c>
      <c r="E5423">
        <v>6152</v>
      </c>
      <c r="F5423">
        <v>1066</v>
      </c>
      <c r="G5423">
        <v>7804</v>
      </c>
      <c r="H5423" s="34">
        <v>2.5098477297182299E-15</v>
      </c>
      <c r="I5423" s="34">
        <v>3.8014539844732299E-13</v>
      </c>
      <c r="J5423" s="34">
        <v>3.2674762589805398E-13</v>
      </c>
      <c r="K5423" t="s">
        <v>27560</v>
      </c>
      <c r="L5423">
        <v>933</v>
      </c>
      <c r="M5423" t="s">
        <v>5133</v>
      </c>
      <c r="N5423">
        <v>0.87523452157598502</v>
      </c>
      <c r="O5423">
        <v>0.15165799739922001</v>
      </c>
    </row>
    <row r="5424" spans="1:15">
      <c r="A5424" t="s">
        <v>6120</v>
      </c>
      <c r="B5424" t="s">
        <v>23518</v>
      </c>
      <c r="C5424" t="s">
        <v>6121</v>
      </c>
      <c r="D5424">
        <v>54</v>
      </c>
      <c r="E5424">
        <v>787</v>
      </c>
      <c r="F5424">
        <v>962</v>
      </c>
      <c r="G5424">
        <v>7393</v>
      </c>
      <c r="H5424">
        <v>0.999999998129255</v>
      </c>
      <c r="I5424">
        <v>1</v>
      </c>
      <c r="J5424">
        <v>0.966855260484069</v>
      </c>
      <c r="K5424" t="s">
        <v>27561</v>
      </c>
      <c r="L5424">
        <v>54</v>
      </c>
      <c r="M5424" t="s">
        <v>5133</v>
      </c>
      <c r="N5424">
        <v>5.6133056133056101E-2</v>
      </c>
      <c r="O5424">
        <v>6.8614993646759895E-2</v>
      </c>
    </row>
    <row r="5425" spans="1:15">
      <c r="A5425" t="s">
        <v>6122</v>
      </c>
      <c r="B5425" t="s">
        <v>23511</v>
      </c>
      <c r="C5425" t="s">
        <v>6123</v>
      </c>
      <c r="D5425">
        <v>336</v>
      </c>
      <c r="E5425">
        <v>6152</v>
      </c>
      <c r="F5425">
        <v>371</v>
      </c>
      <c r="G5425">
        <v>7804</v>
      </c>
      <c r="H5425" s="34">
        <v>5.7517034409065303E-10</v>
      </c>
      <c r="I5425" s="34">
        <v>3.8003704950150903E-8</v>
      </c>
      <c r="J5425" s="34">
        <v>3.26654496371936E-8</v>
      </c>
      <c r="K5425" t="s">
        <v>27562</v>
      </c>
      <c r="L5425">
        <v>336</v>
      </c>
      <c r="M5425" t="s">
        <v>5133</v>
      </c>
      <c r="N5425">
        <v>0.90566037735849103</v>
      </c>
      <c r="O5425">
        <v>5.4616384915474603E-2</v>
      </c>
    </row>
    <row r="5426" spans="1:15">
      <c r="A5426" t="s">
        <v>6122</v>
      </c>
      <c r="B5426" t="s">
        <v>23518</v>
      </c>
      <c r="C5426" t="s">
        <v>6123</v>
      </c>
      <c r="D5426">
        <v>14</v>
      </c>
      <c r="E5426">
        <v>787</v>
      </c>
      <c r="F5426">
        <v>339</v>
      </c>
      <c r="G5426">
        <v>7393</v>
      </c>
      <c r="H5426">
        <v>0.99999743103347405</v>
      </c>
      <c r="I5426">
        <v>1</v>
      </c>
      <c r="J5426">
        <v>0.966855260484069</v>
      </c>
      <c r="K5426" t="s">
        <v>27563</v>
      </c>
      <c r="L5426">
        <v>14</v>
      </c>
      <c r="M5426" t="s">
        <v>5133</v>
      </c>
      <c r="N5426">
        <v>4.1297935103244802E-2</v>
      </c>
      <c r="O5426">
        <v>1.77890724269377E-2</v>
      </c>
    </row>
    <row r="5427" spans="1:15">
      <c r="A5427" t="s">
        <v>6122</v>
      </c>
      <c r="B5427" t="s">
        <v>23513</v>
      </c>
      <c r="C5427" t="s">
        <v>6123</v>
      </c>
      <c r="D5427">
        <v>19</v>
      </c>
      <c r="E5427">
        <v>535</v>
      </c>
      <c r="F5427">
        <v>375</v>
      </c>
      <c r="G5427">
        <v>8124</v>
      </c>
      <c r="H5427">
        <v>0.91082507464909401</v>
      </c>
      <c r="I5427">
        <v>0.99999999999997702</v>
      </c>
      <c r="J5427">
        <v>0.95041217501583097</v>
      </c>
      <c r="K5427" t="s">
        <v>27564</v>
      </c>
      <c r="L5427">
        <v>19</v>
      </c>
      <c r="M5427" t="s">
        <v>5133</v>
      </c>
      <c r="N5427">
        <v>5.06666666666667E-2</v>
      </c>
      <c r="O5427">
        <v>3.5514018691588801E-2</v>
      </c>
    </row>
    <row r="5428" spans="1:15">
      <c r="A5428" t="s">
        <v>6124</v>
      </c>
      <c r="B5428" t="s">
        <v>23518</v>
      </c>
      <c r="C5428" t="s">
        <v>6125</v>
      </c>
      <c r="D5428">
        <v>2</v>
      </c>
      <c r="E5428">
        <v>787</v>
      </c>
      <c r="F5428">
        <v>13</v>
      </c>
      <c r="G5428">
        <v>7393</v>
      </c>
      <c r="H5428">
        <v>0.41008176369828198</v>
      </c>
      <c r="I5428">
        <v>1</v>
      </c>
      <c r="J5428">
        <v>0.966855260484069</v>
      </c>
      <c r="K5428" t="s">
        <v>26895</v>
      </c>
      <c r="L5428">
        <v>2</v>
      </c>
      <c r="M5428" t="s">
        <v>5133</v>
      </c>
      <c r="N5428">
        <v>0.15384615384615399</v>
      </c>
      <c r="O5428">
        <v>2.5412960609911099E-3</v>
      </c>
    </row>
    <row r="5429" spans="1:15">
      <c r="A5429" t="s">
        <v>6124</v>
      </c>
      <c r="B5429" t="s">
        <v>23511</v>
      </c>
      <c r="C5429" t="s">
        <v>6125</v>
      </c>
      <c r="D5429">
        <v>11</v>
      </c>
      <c r="E5429">
        <v>6152</v>
      </c>
      <c r="F5429">
        <v>15</v>
      </c>
      <c r="G5429">
        <v>7804</v>
      </c>
      <c r="H5429">
        <v>0.80452858844465402</v>
      </c>
      <c r="I5429">
        <v>0.96970910299187296</v>
      </c>
      <c r="J5429">
        <v>0.83349725791362606</v>
      </c>
      <c r="K5429" t="s">
        <v>27565</v>
      </c>
      <c r="L5429">
        <v>11</v>
      </c>
      <c r="M5429" t="s">
        <v>5133</v>
      </c>
      <c r="N5429">
        <v>0.73333333333333295</v>
      </c>
      <c r="O5429">
        <v>1.78803641092328E-3</v>
      </c>
    </row>
    <row r="5430" spans="1:15">
      <c r="A5430" t="s">
        <v>6126</v>
      </c>
      <c r="B5430" t="s">
        <v>23513</v>
      </c>
      <c r="C5430" t="s">
        <v>6127</v>
      </c>
      <c r="D5430">
        <v>11</v>
      </c>
      <c r="E5430">
        <v>535</v>
      </c>
      <c r="F5430">
        <v>334</v>
      </c>
      <c r="G5430">
        <v>8124</v>
      </c>
      <c r="H5430">
        <v>0.99760576301257298</v>
      </c>
      <c r="I5430">
        <v>0.99999999999997702</v>
      </c>
      <c r="J5430">
        <v>0.95041217501583097</v>
      </c>
      <c r="K5430" t="s">
        <v>27566</v>
      </c>
      <c r="L5430">
        <v>11</v>
      </c>
      <c r="M5430" t="s">
        <v>5133</v>
      </c>
      <c r="N5430">
        <v>3.29341317365269E-2</v>
      </c>
      <c r="O5430">
        <v>2.0560747663551399E-2</v>
      </c>
    </row>
    <row r="5431" spans="1:15">
      <c r="A5431" t="s">
        <v>6126</v>
      </c>
      <c r="B5431" t="s">
        <v>23518</v>
      </c>
      <c r="C5431" t="s">
        <v>6127</v>
      </c>
      <c r="D5431">
        <v>16</v>
      </c>
      <c r="E5431">
        <v>787</v>
      </c>
      <c r="F5431">
        <v>271</v>
      </c>
      <c r="G5431">
        <v>7393</v>
      </c>
      <c r="H5431">
        <v>0.99797641332292797</v>
      </c>
      <c r="I5431">
        <v>1</v>
      </c>
      <c r="J5431">
        <v>0.966855260484069</v>
      </c>
      <c r="K5431" t="s">
        <v>27567</v>
      </c>
      <c r="L5431">
        <v>16</v>
      </c>
      <c r="M5431" t="s">
        <v>5133</v>
      </c>
      <c r="N5431">
        <v>5.9040590405904099E-2</v>
      </c>
      <c r="O5431">
        <v>2.0330368487928799E-2</v>
      </c>
    </row>
    <row r="5432" spans="1:15">
      <c r="A5432" t="s">
        <v>6126</v>
      </c>
      <c r="B5432" t="s">
        <v>23511</v>
      </c>
      <c r="C5432" t="s">
        <v>6127</v>
      </c>
      <c r="D5432">
        <v>282</v>
      </c>
      <c r="E5432">
        <v>6152</v>
      </c>
      <c r="F5432">
        <v>322</v>
      </c>
      <c r="G5432">
        <v>7804</v>
      </c>
      <c r="H5432" s="34">
        <v>2.35375142262993E-5</v>
      </c>
      <c r="I5432">
        <v>5.8963569353159503E-4</v>
      </c>
      <c r="J5432">
        <v>5.0681150894661903E-4</v>
      </c>
      <c r="K5432" t="s">
        <v>27568</v>
      </c>
      <c r="L5432">
        <v>282</v>
      </c>
      <c r="M5432" t="s">
        <v>5133</v>
      </c>
      <c r="N5432">
        <v>0.87577639751552805</v>
      </c>
      <c r="O5432">
        <v>4.5838751625487603E-2</v>
      </c>
    </row>
    <row r="5433" spans="1:15">
      <c r="A5433" t="s">
        <v>6128</v>
      </c>
      <c r="B5433" t="s">
        <v>23511</v>
      </c>
      <c r="C5433" t="s">
        <v>6129</v>
      </c>
      <c r="D5433">
        <v>19</v>
      </c>
      <c r="E5433">
        <v>6152</v>
      </c>
      <c r="F5433">
        <v>23</v>
      </c>
      <c r="G5433">
        <v>7804</v>
      </c>
      <c r="H5433">
        <v>0.444823886029166</v>
      </c>
      <c r="I5433">
        <v>0.96083957126938102</v>
      </c>
      <c r="J5433">
        <v>0.82587360011061495</v>
      </c>
      <c r="K5433" t="s">
        <v>27569</v>
      </c>
      <c r="L5433">
        <v>19</v>
      </c>
      <c r="M5433" t="s">
        <v>5133</v>
      </c>
      <c r="N5433">
        <v>0.82608695652173902</v>
      </c>
      <c r="O5433">
        <v>3.0884265279583901E-3</v>
      </c>
    </row>
    <row r="5434" spans="1:15">
      <c r="A5434" t="s">
        <v>6128</v>
      </c>
      <c r="B5434" t="s">
        <v>23513</v>
      </c>
      <c r="C5434" t="s">
        <v>6129</v>
      </c>
      <c r="D5434">
        <v>1</v>
      </c>
      <c r="E5434">
        <v>535</v>
      </c>
      <c r="F5434">
        <v>22</v>
      </c>
      <c r="G5434">
        <v>8124</v>
      </c>
      <c r="H5434">
        <v>0.77702822510206004</v>
      </c>
      <c r="I5434">
        <v>0.99999999999997702</v>
      </c>
      <c r="J5434">
        <v>0.95041217501583097</v>
      </c>
      <c r="K5434" t="s">
        <v>24420</v>
      </c>
      <c r="L5434">
        <v>1</v>
      </c>
      <c r="M5434" t="s">
        <v>5133</v>
      </c>
      <c r="N5434">
        <v>4.5454545454545497E-2</v>
      </c>
      <c r="O5434">
        <v>1.8691588785046699E-3</v>
      </c>
    </row>
    <row r="5435" spans="1:15">
      <c r="A5435" t="s">
        <v>6130</v>
      </c>
      <c r="B5435" t="s">
        <v>23511</v>
      </c>
      <c r="C5435" t="s">
        <v>6131</v>
      </c>
      <c r="D5435">
        <v>2</v>
      </c>
      <c r="E5435">
        <v>6152</v>
      </c>
      <c r="F5435">
        <v>2</v>
      </c>
      <c r="G5435">
        <v>7804</v>
      </c>
      <c r="H5435">
        <v>0.62141708038142995</v>
      </c>
      <c r="I5435">
        <v>0.968912233598893</v>
      </c>
      <c r="J5435">
        <v>0.832812322140707</v>
      </c>
      <c r="K5435" t="s">
        <v>26068</v>
      </c>
      <c r="L5435">
        <v>2</v>
      </c>
      <c r="M5435" t="s">
        <v>5133</v>
      </c>
      <c r="N5435">
        <v>1</v>
      </c>
      <c r="O5435">
        <v>3.2509752925877802E-4</v>
      </c>
    </row>
    <row r="5436" spans="1:15">
      <c r="A5436" t="s">
        <v>6132</v>
      </c>
      <c r="B5436" t="s">
        <v>23518</v>
      </c>
      <c r="C5436" t="s">
        <v>6133</v>
      </c>
      <c r="D5436">
        <v>1</v>
      </c>
      <c r="E5436">
        <v>787</v>
      </c>
      <c r="F5436">
        <v>45</v>
      </c>
      <c r="G5436">
        <v>7393</v>
      </c>
      <c r="H5436">
        <v>0.99378636398007503</v>
      </c>
      <c r="I5436">
        <v>1</v>
      </c>
      <c r="J5436">
        <v>0.966855260484069</v>
      </c>
      <c r="K5436" t="s">
        <v>26621</v>
      </c>
      <c r="L5436">
        <v>1</v>
      </c>
      <c r="M5436" t="s">
        <v>5133</v>
      </c>
      <c r="N5436">
        <v>2.2222222222222199E-2</v>
      </c>
      <c r="O5436">
        <v>1.27064803049555E-3</v>
      </c>
    </row>
    <row r="5437" spans="1:15">
      <c r="A5437" t="s">
        <v>6132</v>
      </c>
      <c r="B5437" t="s">
        <v>23511</v>
      </c>
      <c r="C5437" t="s">
        <v>6133</v>
      </c>
      <c r="D5437">
        <v>41</v>
      </c>
      <c r="E5437">
        <v>6152</v>
      </c>
      <c r="F5437">
        <v>45</v>
      </c>
      <c r="G5437">
        <v>7804</v>
      </c>
      <c r="H5437">
        <v>2.5163858744674299E-2</v>
      </c>
      <c r="I5437">
        <v>0.16922007468669301</v>
      </c>
      <c r="J5437">
        <v>0.14545028792668699</v>
      </c>
      <c r="K5437" t="s">
        <v>27570</v>
      </c>
      <c r="L5437">
        <v>41</v>
      </c>
      <c r="M5437" t="s">
        <v>5133</v>
      </c>
      <c r="N5437">
        <v>0.91111111111111098</v>
      </c>
      <c r="O5437">
        <v>6.6644993498049402E-3</v>
      </c>
    </row>
    <row r="5438" spans="1:15">
      <c r="A5438" t="s">
        <v>6132</v>
      </c>
      <c r="B5438" t="s">
        <v>23513</v>
      </c>
      <c r="C5438" t="s">
        <v>6133</v>
      </c>
      <c r="D5438">
        <v>3</v>
      </c>
      <c r="E5438">
        <v>535</v>
      </c>
      <c r="F5438">
        <v>45</v>
      </c>
      <c r="G5438">
        <v>8124</v>
      </c>
      <c r="H5438">
        <v>0.57661065886667195</v>
      </c>
      <c r="I5438">
        <v>0.99999999999997702</v>
      </c>
      <c r="J5438">
        <v>0.95041217501583097</v>
      </c>
      <c r="K5438" t="s">
        <v>27571</v>
      </c>
      <c r="L5438">
        <v>3</v>
      </c>
      <c r="M5438" t="s">
        <v>5133</v>
      </c>
      <c r="N5438">
        <v>6.6666666666666693E-2</v>
      </c>
      <c r="O5438">
        <v>5.60747663551402E-3</v>
      </c>
    </row>
    <row r="5439" spans="1:15">
      <c r="A5439" t="s">
        <v>6134</v>
      </c>
      <c r="B5439" t="s">
        <v>23511</v>
      </c>
      <c r="C5439" t="s">
        <v>6135</v>
      </c>
      <c r="D5439">
        <v>19</v>
      </c>
      <c r="E5439">
        <v>6152</v>
      </c>
      <c r="F5439">
        <v>23</v>
      </c>
      <c r="G5439">
        <v>7804</v>
      </c>
      <c r="H5439">
        <v>0.444823886029166</v>
      </c>
      <c r="I5439">
        <v>0.96083957126938102</v>
      </c>
      <c r="J5439">
        <v>0.82587360011061495</v>
      </c>
      <c r="K5439" t="s">
        <v>27569</v>
      </c>
      <c r="L5439">
        <v>19</v>
      </c>
      <c r="M5439" t="s">
        <v>5133</v>
      </c>
      <c r="N5439">
        <v>0.82608695652173902</v>
      </c>
      <c r="O5439">
        <v>3.0884265279583901E-3</v>
      </c>
    </row>
    <row r="5440" spans="1:15">
      <c r="A5440" t="s">
        <v>6134</v>
      </c>
      <c r="B5440" t="s">
        <v>23513</v>
      </c>
      <c r="C5440" t="s">
        <v>6135</v>
      </c>
      <c r="D5440">
        <v>1</v>
      </c>
      <c r="E5440">
        <v>535</v>
      </c>
      <c r="F5440">
        <v>22</v>
      </c>
      <c r="G5440">
        <v>8124</v>
      </c>
      <c r="H5440">
        <v>0.77702822510206004</v>
      </c>
      <c r="I5440">
        <v>0.99999999999997702</v>
      </c>
      <c r="J5440">
        <v>0.95041217501583097</v>
      </c>
      <c r="K5440" t="s">
        <v>24420</v>
      </c>
      <c r="L5440">
        <v>1</v>
      </c>
      <c r="M5440" t="s">
        <v>5133</v>
      </c>
      <c r="N5440">
        <v>4.5454545454545497E-2</v>
      </c>
      <c r="O5440">
        <v>1.8691588785046699E-3</v>
      </c>
    </row>
    <row r="5441" spans="1:15">
      <c r="A5441" t="s">
        <v>6136</v>
      </c>
      <c r="B5441" t="s">
        <v>23513</v>
      </c>
      <c r="C5441" t="s">
        <v>6137</v>
      </c>
      <c r="D5441">
        <v>14</v>
      </c>
      <c r="E5441">
        <v>535</v>
      </c>
      <c r="F5441">
        <v>391</v>
      </c>
      <c r="G5441">
        <v>8124</v>
      </c>
      <c r="H5441">
        <v>0.99709850417365498</v>
      </c>
      <c r="I5441">
        <v>0.99999999999997702</v>
      </c>
      <c r="J5441">
        <v>0.95041217501583097</v>
      </c>
      <c r="K5441" t="s">
        <v>26580</v>
      </c>
      <c r="L5441">
        <v>14</v>
      </c>
      <c r="M5441" t="s">
        <v>5133</v>
      </c>
      <c r="N5441">
        <v>3.5805626598465499E-2</v>
      </c>
      <c r="O5441">
        <v>2.6168224299065401E-2</v>
      </c>
    </row>
    <row r="5442" spans="1:15">
      <c r="A5442" t="s">
        <v>6136</v>
      </c>
      <c r="B5442" t="s">
        <v>23518</v>
      </c>
      <c r="C5442" t="s">
        <v>6137</v>
      </c>
      <c r="D5442">
        <v>15</v>
      </c>
      <c r="E5442">
        <v>787</v>
      </c>
      <c r="F5442">
        <v>329</v>
      </c>
      <c r="G5442">
        <v>7393</v>
      </c>
      <c r="H5442">
        <v>0.999983837882785</v>
      </c>
      <c r="I5442">
        <v>1</v>
      </c>
      <c r="J5442">
        <v>0.966855260484069</v>
      </c>
      <c r="K5442" t="s">
        <v>27572</v>
      </c>
      <c r="L5442">
        <v>15</v>
      </c>
      <c r="M5442" t="s">
        <v>5133</v>
      </c>
      <c r="N5442">
        <v>4.55927051671733E-2</v>
      </c>
      <c r="O5442">
        <v>1.9059720457433298E-2</v>
      </c>
    </row>
    <row r="5443" spans="1:15">
      <c r="A5443" t="s">
        <v>6136</v>
      </c>
      <c r="B5443" t="s">
        <v>23511</v>
      </c>
      <c r="C5443" t="s">
        <v>6137</v>
      </c>
      <c r="D5443">
        <v>340</v>
      </c>
      <c r="E5443">
        <v>6152</v>
      </c>
      <c r="F5443">
        <v>383</v>
      </c>
      <c r="G5443">
        <v>7804</v>
      </c>
      <c r="H5443" s="34">
        <v>1.33513953295099E-7</v>
      </c>
      <c r="I5443" s="34">
        <v>5.4094406396807697E-6</v>
      </c>
      <c r="J5443" s="34">
        <v>4.6495943227813996E-6</v>
      </c>
      <c r="K5443" t="s">
        <v>27573</v>
      </c>
      <c r="L5443">
        <v>340</v>
      </c>
      <c r="M5443" t="s">
        <v>5133</v>
      </c>
      <c r="N5443">
        <v>0.88772845953002599</v>
      </c>
      <c r="O5443">
        <v>5.5266579973992203E-2</v>
      </c>
    </row>
    <row r="5444" spans="1:15">
      <c r="A5444" t="s">
        <v>6138</v>
      </c>
      <c r="B5444" t="s">
        <v>23511</v>
      </c>
      <c r="C5444" t="s">
        <v>6139</v>
      </c>
      <c r="D5444">
        <v>6</v>
      </c>
      <c r="E5444">
        <v>6152</v>
      </c>
      <c r="F5444">
        <v>8</v>
      </c>
      <c r="G5444">
        <v>7804</v>
      </c>
      <c r="H5444">
        <v>0.77072248517942499</v>
      </c>
      <c r="I5444">
        <v>0.968912233598893</v>
      </c>
      <c r="J5444">
        <v>0.832812322140707</v>
      </c>
      <c r="K5444" t="s">
        <v>27574</v>
      </c>
      <c r="L5444">
        <v>6</v>
      </c>
      <c r="M5444" t="s">
        <v>1463</v>
      </c>
      <c r="N5444">
        <v>0.75</v>
      </c>
      <c r="O5444">
        <v>9.7529258777633303E-4</v>
      </c>
    </row>
    <row r="5445" spans="1:15">
      <c r="A5445" t="s">
        <v>6140</v>
      </c>
      <c r="B5445" t="s">
        <v>23518</v>
      </c>
      <c r="C5445" t="s">
        <v>6141</v>
      </c>
      <c r="D5445">
        <v>40</v>
      </c>
      <c r="E5445">
        <v>787</v>
      </c>
      <c r="F5445">
        <v>757</v>
      </c>
      <c r="G5445">
        <v>7393</v>
      </c>
      <c r="H5445">
        <v>0.99999998531025303</v>
      </c>
      <c r="I5445">
        <v>1</v>
      </c>
      <c r="J5445">
        <v>0.966855260484069</v>
      </c>
      <c r="K5445" t="s">
        <v>26819</v>
      </c>
      <c r="L5445">
        <v>40</v>
      </c>
      <c r="M5445" t="s">
        <v>5133</v>
      </c>
      <c r="N5445">
        <v>5.2840158520475598E-2</v>
      </c>
      <c r="O5445">
        <v>5.0825921219822101E-2</v>
      </c>
    </row>
    <row r="5446" spans="1:15">
      <c r="A5446" t="s">
        <v>6140</v>
      </c>
      <c r="B5446" t="s">
        <v>23511</v>
      </c>
      <c r="C5446" t="s">
        <v>6141</v>
      </c>
      <c r="D5446">
        <v>734</v>
      </c>
      <c r="E5446">
        <v>6152</v>
      </c>
      <c r="F5446">
        <v>837</v>
      </c>
      <c r="G5446">
        <v>7804</v>
      </c>
      <c r="H5446" s="34">
        <v>1.63441894811394E-12</v>
      </c>
      <c r="I5446" s="34">
        <v>1.6090854544181699E-10</v>
      </c>
      <c r="J5446" s="34">
        <v>1.3830625183039899E-10</v>
      </c>
      <c r="K5446" t="s">
        <v>27575</v>
      </c>
      <c r="L5446">
        <v>734</v>
      </c>
      <c r="M5446" t="s">
        <v>5133</v>
      </c>
      <c r="N5446">
        <v>0.87694145758661901</v>
      </c>
      <c r="O5446">
        <v>0.119310793237971</v>
      </c>
    </row>
    <row r="5447" spans="1:15">
      <c r="A5447" t="s">
        <v>6140</v>
      </c>
      <c r="B5447" t="s">
        <v>23513</v>
      </c>
      <c r="C5447" t="s">
        <v>6141</v>
      </c>
      <c r="D5447">
        <v>40</v>
      </c>
      <c r="E5447">
        <v>535</v>
      </c>
      <c r="F5447">
        <v>832</v>
      </c>
      <c r="G5447">
        <v>8124</v>
      </c>
      <c r="H5447">
        <v>0.99027256754871895</v>
      </c>
      <c r="I5447">
        <v>0.99999999999997702</v>
      </c>
      <c r="J5447">
        <v>0.95041217501583097</v>
      </c>
      <c r="K5447" t="s">
        <v>27576</v>
      </c>
      <c r="L5447">
        <v>40</v>
      </c>
      <c r="M5447" t="s">
        <v>5133</v>
      </c>
      <c r="N5447">
        <v>4.80769230769231E-2</v>
      </c>
      <c r="O5447">
        <v>7.4766355140186896E-2</v>
      </c>
    </row>
    <row r="5448" spans="1:15">
      <c r="A5448" t="s">
        <v>6142</v>
      </c>
      <c r="B5448" t="s">
        <v>23513</v>
      </c>
      <c r="C5448" t="s">
        <v>6143</v>
      </c>
      <c r="D5448">
        <v>53</v>
      </c>
      <c r="E5448">
        <v>535</v>
      </c>
      <c r="F5448">
        <v>1225</v>
      </c>
      <c r="G5448">
        <v>8124</v>
      </c>
      <c r="H5448">
        <v>0.99989027747841397</v>
      </c>
      <c r="I5448">
        <v>0.99999999999997702</v>
      </c>
      <c r="J5448">
        <v>0.95041217501583097</v>
      </c>
      <c r="K5448" t="s">
        <v>27577</v>
      </c>
      <c r="L5448">
        <v>53</v>
      </c>
      <c r="M5448" t="s">
        <v>5133</v>
      </c>
      <c r="N5448">
        <v>4.3265306122448999E-2</v>
      </c>
      <c r="O5448">
        <v>9.90654205607477E-2</v>
      </c>
    </row>
    <row r="5449" spans="1:15">
      <c r="A5449" t="s">
        <v>6142</v>
      </c>
      <c r="B5449" t="s">
        <v>23511</v>
      </c>
      <c r="C5449" t="s">
        <v>6143</v>
      </c>
      <c r="D5449">
        <v>1087</v>
      </c>
      <c r="E5449">
        <v>6152</v>
      </c>
      <c r="F5449">
        <v>1223</v>
      </c>
      <c r="G5449">
        <v>7804</v>
      </c>
      <c r="H5449" s="34">
        <v>1.89172410735682E-23</v>
      </c>
      <c r="I5449" s="34">
        <v>7.4496095347711505E-21</v>
      </c>
      <c r="J5449" s="34">
        <v>6.4031874101227198E-21</v>
      </c>
      <c r="K5449" t="s">
        <v>27578</v>
      </c>
      <c r="L5449">
        <v>1087</v>
      </c>
      <c r="M5449" t="s">
        <v>5133</v>
      </c>
      <c r="N5449">
        <v>0.88879803761242804</v>
      </c>
      <c r="O5449">
        <v>0.17669050715214599</v>
      </c>
    </row>
    <row r="5450" spans="1:15">
      <c r="A5450" t="s">
        <v>6142</v>
      </c>
      <c r="B5450" t="s">
        <v>23518</v>
      </c>
      <c r="C5450" t="s">
        <v>6143</v>
      </c>
      <c r="D5450">
        <v>52</v>
      </c>
      <c r="E5450">
        <v>787</v>
      </c>
      <c r="F5450">
        <v>1111</v>
      </c>
      <c r="G5450">
        <v>7393</v>
      </c>
      <c r="H5450">
        <v>0.99999999999999301</v>
      </c>
      <c r="I5450">
        <v>1</v>
      </c>
      <c r="J5450">
        <v>0.966855260484069</v>
      </c>
      <c r="K5450" t="s">
        <v>27579</v>
      </c>
      <c r="L5450">
        <v>52</v>
      </c>
      <c r="M5450" t="s">
        <v>5133</v>
      </c>
      <c r="N5450">
        <v>4.6804680468046797E-2</v>
      </c>
      <c r="O5450">
        <v>6.6073697585768698E-2</v>
      </c>
    </row>
    <row r="5451" spans="1:15">
      <c r="A5451" t="s">
        <v>6144</v>
      </c>
      <c r="B5451" t="s">
        <v>23513</v>
      </c>
      <c r="C5451" t="s">
        <v>6145</v>
      </c>
      <c r="D5451">
        <v>68</v>
      </c>
      <c r="E5451">
        <v>535</v>
      </c>
      <c r="F5451">
        <v>1625</v>
      </c>
      <c r="G5451">
        <v>8124</v>
      </c>
      <c r="H5451">
        <v>0.99999825868462999</v>
      </c>
      <c r="I5451">
        <v>0.99999999999997702</v>
      </c>
      <c r="J5451">
        <v>0.95041217501583097</v>
      </c>
      <c r="K5451" t="s">
        <v>27580</v>
      </c>
      <c r="L5451">
        <v>68</v>
      </c>
      <c r="M5451" t="s">
        <v>5133</v>
      </c>
      <c r="N5451">
        <v>4.1846153846153797E-2</v>
      </c>
      <c r="O5451">
        <v>0.127102803738318</v>
      </c>
    </row>
    <row r="5452" spans="1:15">
      <c r="A5452" t="s">
        <v>6144</v>
      </c>
      <c r="B5452" t="s">
        <v>23511</v>
      </c>
      <c r="C5452" t="s">
        <v>6145</v>
      </c>
      <c r="D5452">
        <v>1401</v>
      </c>
      <c r="E5452">
        <v>6152</v>
      </c>
      <c r="F5452">
        <v>1606</v>
      </c>
      <c r="G5452">
        <v>7804</v>
      </c>
      <c r="H5452" s="34">
        <v>2.8676174775953398E-22</v>
      </c>
      <c r="I5452" s="34">
        <v>8.3034394314488504E-20</v>
      </c>
      <c r="J5452" s="34">
        <v>7.1370826323185504E-20</v>
      </c>
      <c r="K5452" t="s">
        <v>27581</v>
      </c>
      <c r="L5452">
        <v>1401</v>
      </c>
      <c r="M5452" t="s">
        <v>5133</v>
      </c>
      <c r="N5452">
        <v>0.872353673723537</v>
      </c>
      <c r="O5452">
        <v>0.22773081924577401</v>
      </c>
    </row>
    <row r="5453" spans="1:15">
      <c r="A5453" t="s">
        <v>6144</v>
      </c>
      <c r="B5453" t="s">
        <v>23518</v>
      </c>
      <c r="C5453" t="s">
        <v>6145</v>
      </c>
      <c r="D5453">
        <v>84</v>
      </c>
      <c r="E5453">
        <v>787</v>
      </c>
      <c r="F5453">
        <v>1475</v>
      </c>
      <c r="G5453">
        <v>7393</v>
      </c>
      <c r="H5453">
        <v>0.99999999999993205</v>
      </c>
      <c r="I5453">
        <v>1</v>
      </c>
      <c r="J5453">
        <v>0.966855260484069</v>
      </c>
      <c r="K5453" t="s">
        <v>27582</v>
      </c>
      <c r="L5453">
        <v>84</v>
      </c>
      <c r="M5453" t="s">
        <v>5133</v>
      </c>
      <c r="N5453">
        <v>5.6949152542372899E-2</v>
      </c>
      <c r="O5453">
        <v>0.106734434561626</v>
      </c>
    </row>
    <row r="5454" spans="1:15">
      <c r="A5454" t="s">
        <v>6146</v>
      </c>
      <c r="B5454" t="s">
        <v>23518</v>
      </c>
      <c r="C5454" t="s">
        <v>6147</v>
      </c>
      <c r="D5454">
        <v>98</v>
      </c>
      <c r="E5454">
        <v>787</v>
      </c>
      <c r="F5454">
        <v>1165</v>
      </c>
      <c r="G5454">
        <v>7393</v>
      </c>
      <c r="H5454">
        <v>0.997542409554525</v>
      </c>
      <c r="I5454">
        <v>1</v>
      </c>
      <c r="J5454">
        <v>0.966855260484069</v>
      </c>
      <c r="K5454" t="s">
        <v>27583</v>
      </c>
      <c r="L5454">
        <v>98</v>
      </c>
      <c r="M5454" t="s">
        <v>5133</v>
      </c>
      <c r="N5454">
        <v>8.4120171673819702E-2</v>
      </c>
      <c r="O5454">
        <v>0.124523506988564</v>
      </c>
    </row>
    <row r="5455" spans="1:15">
      <c r="A5455" t="s">
        <v>6146</v>
      </c>
      <c r="B5455" t="s">
        <v>23511</v>
      </c>
      <c r="C5455" t="s">
        <v>6147</v>
      </c>
      <c r="D5455">
        <v>1041</v>
      </c>
      <c r="E5455">
        <v>6152</v>
      </c>
      <c r="F5455">
        <v>1264</v>
      </c>
      <c r="G5455">
        <v>7804</v>
      </c>
      <c r="H5455">
        <v>3.7803596496752498E-4</v>
      </c>
      <c r="I5455">
        <v>5.9835435291081696E-3</v>
      </c>
      <c r="J5455">
        <v>5.1430548694769603E-3</v>
      </c>
      <c r="K5455" t="s">
        <v>27584</v>
      </c>
      <c r="L5455">
        <v>1041</v>
      </c>
      <c r="M5455" t="s">
        <v>5133</v>
      </c>
      <c r="N5455">
        <v>0.823575949367089</v>
      </c>
      <c r="O5455">
        <v>0.16921326397919401</v>
      </c>
    </row>
    <row r="5456" spans="1:15">
      <c r="A5456" t="s">
        <v>6146</v>
      </c>
      <c r="B5456" t="s">
        <v>23513</v>
      </c>
      <c r="C5456" t="s">
        <v>6147</v>
      </c>
      <c r="D5456">
        <v>82</v>
      </c>
      <c r="E5456">
        <v>535</v>
      </c>
      <c r="F5456">
        <v>1277</v>
      </c>
      <c r="G5456">
        <v>8124</v>
      </c>
      <c r="H5456">
        <v>0.62094580385360398</v>
      </c>
      <c r="I5456">
        <v>0.99999999999997702</v>
      </c>
      <c r="J5456">
        <v>0.95041217501583097</v>
      </c>
      <c r="K5456" t="s">
        <v>27585</v>
      </c>
      <c r="L5456">
        <v>82</v>
      </c>
      <c r="M5456" t="s">
        <v>5133</v>
      </c>
      <c r="N5456">
        <v>6.4212999216914604E-2</v>
      </c>
      <c r="O5456">
        <v>0.15327102803738299</v>
      </c>
    </row>
    <row r="5457" spans="1:15">
      <c r="A5457" t="s">
        <v>6148</v>
      </c>
      <c r="B5457" t="s">
        <v>23513</v>
      </c>
      <c r="C5457" t="s">
        <v>6149</v>
      </c>
      <c r="D5457">
        <v>23</v>
      </c>
      <c r="E5457">
        <v>535</v>
      </c>
      <c r="F5457">
        <v>499</v>
      </c>
      <c r="G5457">
        <v>8124</v>
      </c>
      <c r="H5457">
        <v>0.97764816718260095</v>
      </c>
      <c r="I5457">
        <v>0.99999999999997702</v>
      </c>
      <c r="J5457">
        <v>0.95041217501583097</v>
      </c>
      <c r="K5457" t="s">
        <v>27586</v>
      </c>
      <c r="L5457">
        <v>23</v>
      </c>
      <c r="M5457" t="s">
        <v>5133</v>
      </c>
      <c r="N5457">
        <v>4.60921843687375E-2</v>
      </c>
      <c r="O5457">
        <v>4.2990654205607499E-2</v>
      </c>
    </row>
    <row r="5458" spans="1:15">
      <c r="A5458" t="s">
        <v>6148</v>
      </c>
      <c r="B5458" t="s">
        <v>23518</v>
      </c>
      <c r="C5458" t="s">
        <v>6149</v>
      </c>
      <c r="D5458">
        <v>32</v>
      </c>
      <c r="E5458">
        <v>787</v>
      </c>
      <c r="F5458">
        <v>467</v>
      </c>
      <c r="G5458">
        <v>7393</v>
      </c>
      <c r="H5458">
        <v>0.99853173354881897</v>
      </c>
      <c r="I5458">
        <v>1</v>
      </c>
      <c r="J5458">
        <v>0.966855260484069</v>
      </c>
      <c r="K5458" t="s">
        <v>27587</v>
      </c>
      <c r="L5458">
        <v>32</v>
      </c>
      <c r="M5458" t="s">
        <v>5133</v>
      </c>
      <c r="N5458">
        <v>6.8522483940042803E-2</v>
      </c>
      <c r="O5458">
        <v>4.0660736975857703E-2</v>
      </c>
    </row>
    <row r="5459" spans="1:15">
      <c r="A5459" t="s">
        <v>6148</v>
      </c>
      <c r="B5459" t="s">
        <v>23511</v>
      </c>
      <c r="C5459" t="s">
        <v>6149</v>
      </c>
      <c r="D5459">
        <v>433</v>
      </c>
      <c r="E5459">
        <v>6152</v>
      </c>
      <c r="F5459">
        <v>508</v>
      </c>
      <c r="G5459">
        <v>7804</v>
      </c>
      <c r="H5459" s="34">
        <v>9.52468964827997E-5</v>
      </c>
      <c r="I5459">
        <v>1.93387232768891E-3</v>
      </c>
      <c r="J5459">
        <v>1.6622276487975301E-3</v>
      </c>
      <c r="K5459" t="s">
        <v>27588</v>
      </c>
      <c r="L5459">
        <v>433</v>
      </c>
      <c r="M5459" t="s">
        <v>5133</v>
      </c>
      <c r="N5459">
        <v>0.85236220472440904</v>
      </c>
      <c r="O5459">
        <v>7.0383615084525397E-2</v>
      </c>
    </row>
    <row r="5460" spans="1:15">
      <c r="A5460" t="s">
        <v>6150</v>
      </c>
      <c r="B5460" t="s">
        <v>23511</v>
      </c>
      <c r="C5460" t="s">
        <v>6151</v>
      </c>
      <c r="D5460">
        <v>508</v>
      </c>
      <c r="E5460">
        <v>6152</v>
      </c>
      <c r="F5460">
        <v>606</v>
      </c>
      <c r="G5460">
        <v>7804</v>
      </c>
      <c r="H5460">
        <v>7.7513478727665903E-4</v>
      </c>
      <c r="I5460">
        <v>1.07633314255835E-2</v>
      </c>
      <c r="J5460">
        <v>9.2514416968555602E-3</v>
      </c>
      <c r="K5460" t="s">
        <v>27589</v>
      </c>
      <c r="L5460">
        <v>508</v>
      </c>
      <c r="M5460" t="s">
        <v>5133</v>
      </c>
      <c r="N5460">
        <v>0.83828382838283799</v>
      </c>
      <c r="O5460">
        <v>8.2574772431729504E-2</v>
      </c>
    </row>
    <row r="5461" spans="1:15">
      <c r="A5461" t="s">
        <v>6150</v>
      </c>
      <c r="B5461" t="s">
        <v>23518</v>
      </c>
      <c r="C5461" t="s">
        <v>6151</v>
      </c>
      <c r="D5461">
        <v>44</v>
      </c>
      <c r="E5461">
        <v>787</v>
      </c>
      <c r="F5461">
        <v>568</v>
      </c>
      <c r="G5461">
        <v>7393</v>
      </c>
      <c r="H5461">
        <v>0.99360057237530996</v>
      </c>
      <c r="I5461">
        <v>1</v>
      </c>
      <c r="J5461">
        <v>0.966855260484069</v>
      </c>
      <c r="K5461" t="s">
        <v>27590</v>
      </c>
      <c r="L5461">
        <v>44</v>
      </c>
      <c r="M5461" t="s">
        <v>5133</v>
      </c>
      <c r="N5461">
        <v>7.7464788732394402E-2</v>
      </c>
      <c r="O5461">
        <v>5.59085133418043E-2</v>
      </c>
    </row>
    <row r="5462" spans="1:15">
      <c r="A5462" t="s">
        <v>6150</v>
      </c>
      <c r="B5462" t="s">
        <v>23513</v>
      </c>
      <c r="C5462" t="s">
        <v>6151</v>
      </c>
      <c r="D5462">
        <v>41</v>
      </c>
      <c r="E5462">
        <v>535</v>
      </c>
      <c r="F5462">
        <v>617</v>
      </c>
      <c r="G5462">
        <v>8124</v>
      </c>
      <c r="H5462">
        <v>0.50060045677074905</v>
      </c>
      <c r="I5462">
        <v>0.99999999999997702</v>
      </c>
      <c r="J5462">
        <v>0.95041217501583097</v>
      </c>
      <c r="K5462" t="s">
        <v>27591</v>
      </c>
      <c r="L5462">
        <v>41</v>
      </c>
      <c r="M5462" t="s">
        <v>5133</v>
      </c>
      <c r="N5462">
        <v>6.6450567260939994E-2</v>
      </c>
      <c r="O5462">
        <v>7.6635514018691606E-2</v>
      </c>
    </row>
    <row r="5463" spans="1:15">
      <c r="A5463" t="s">
        <v>6152</v>
      </c>
      <c r="B5463" t="s">
        <v>23518</v>
      </c>
      <c r="C5463" t="s">
        <v>6153</v>
      </c>
      <c r="D5463">
        <v>53</v>
      </c>
      <c r="E5463">
        <v>787</v>
      </c>
      <c r="F5463">
        <v>824</v>
      </c>
      <c r="G5463">
        <v>7393</v>
      </c>
      <c r="H5463">
        <v>0.99999618300287896</v>
      </c>
      <c r="I5463">
        <v>1</v>
      </c>
      <c r="J5463">
        <v>0.966855260484069</v>
      </c>
      <c r="K5463" t="s">
        <v>27592</v>
      </c>
      <c r="L5463">
        <v>53</v>
      </c>
      <c r="M5463" t="s">
        <v>5133</v>
      </c>
      <c r="N5463">
        <v>6.4320388349514604E-2</v>
      </c>
      <c r="O5463">
        <v>6.7344345616264303E-2</v>
      </c>
    </row>
    <row r="5464" spans="1:15">
      <c r="A5464" t="s">
        <v>6152</v>
      </c>
      <c r="B5464" t="s">
        <v>23513</v>
      </c>
      <c r="C5464" t="s">
        <v>6153</v>
      </c>
      <c r="D5464">
        <v>57</v>
      </c>
      <c r="E5464">
        <v>535</v>
      </c>
      <c r="F5464">
        <v>908</v>
      </c>
      <c r="G5464">
        <v>8124</v>
      </c>
      <c r="H5464">
        <v>0.67553712496440799</v>
      </c>
      <c r="I5464">
        <v>0.99999999999997702</v>
      </c>
      <c r="J5464">
        <v>0.95041217501583097</v>
      </c>
      <c r="K5464" t="s">
        <v>27593</v>
      </c>
      <c r="L5464">
        <v>57</v>
      </c>
      <c r="M5464" t="s">
        <v>5133</v>
      </c>
      <c r="N5464">
        <v>6.2775330396475801E-2</v>
      </c>
      <c r="O5464">
        <v>0.106542056074766</v>
      </c>
    </row>
    <row r="5465" spans="1:15">
      <c r="A5465" t="s">
        <v>6152</v>
      </c>
      <c r="B5465" t="s">
        <v>23511</v>
      </c>
      <c r="C5465" t="s">
        <v>6153</v>
      </c>
      <c r="D5465">
        <v>756</v>
      </c>
      <c r="E5465">
        <v>6152</v>
      </c>
      <c r="F5465">
        <v>894</v>
      </c>
      <c r="G5465">
        <v>7804</v>
      </c>
      <c r="H5465" s="34">
        <v>2.6315538310119599E-6</v>
      </c>
      <c r="I5465" s="34">
        <v>8.43897311606279E-5</v>
      </c>
      <c r="J5465" s="34">
        <v>7.2535783464787101E-5</v>
      </c>
      <c r="K5465" t="s">
        <v>27594</v>
      </c>
      <c r="L5465">
        <v>756</v>
      </c>
      <c r="M5465" t="s">
        <v>5133</v>
      </c>
      <c r="N5465">
        <v>0.84563758389261701</v>
      </c>
      <c r="O5465">
        <v>0.122886866059818</v>
      </c>
    </row>
    <row r="5466" spans="1:15">
      <c r="A5466" t="s">
        <v>6154</v>
      </c>
      <c r="B5466" t="s">
        <v>23511</v>
      </c>
      <c r="C5466" t="s">
        <v>6155</v>
      </c>
      <c r="D5466">
        <v>828</v>
      </c>
      <c r="E5466">
        <v>6152</v>
      </c>
      <c r="F5466">
        <v>986</v>
      </c>
      <c r="G5466">
        <v>7804</v>
      </c>
      <c r="H5466" s="34">
        <v>8.4514868373465905E-6</v>
      </c>
      <c r="I5466">
        <v>2.41874674167666E-4</v>
      </c>
      <c r="J5466">
        <v>2.0789933502273299E-4</v>
      </c>
      <c r="K5466" t="s">
        <v>27595</v>
      </c>
      <c r="L5466">
        <v>828</v>
      </c>
      <c r="M5466" t="s">
        <v>5133</v>
      </c>
      <c r="N5466">
        <v>0.83975659229208899</v>
      </c>
      <c r="O5466">
        <v>0.13459037711313401</v>
      </c>
    </row>
    <row r="5467" spans="1:15">
      <c r="A5467" t="s">
        <v>6154</v>
      </c>
      <c r="B5467" t="s">
        <v>23513</v>
      </c>
      <c r="C5467" t="s">
        <v>6155</v>
      </c>
      <c r="D5467">
        <v>52</v>
      </c>
      <c r="E5467">
        <v>535</v>
      </c>
      <c r="F5467">
        <v>1014</v>
      </c>
      <c r="G5467">
        <v>8124</v>
      </c>
      <c r="H5467">
        <v>0.98308385767850603</v>
      </c>
      <c r="I5467">
        <v>0.99999999999997702</v>
      </c>
      <c r="J5467">
        <v>0.95041217501583097</v>
      </c>
      <c r="K5467" t="s">
        <v>27596</v>
      </c>
      <c r="L5467">
        <v>52</v>
      </c>
      <c r="M5467" t="s">
        <v>5133</v>
      </c>
      <c r="N5467">
        <v>5.1282051282051301E-2</v>
      </c>
      <c r="O5467">
        <v>9.7196261682243004E-2</v>
      </c>
    </row>
    <row r="5468" spans="1:15">
      <c r="A5468" t="s">
        <v>6154</v>
      </c>
      <c r="B5468" t="s">
        <v>23518</v>
      </c>
      <c r="C5468" t="s">
        <v>6155</v>
      </c>
      <c r="D5468">
        <v>71</v>
      </c>
      <c r="E5468">
        <v>787</v>
      </c>
      <c r="F5468">
        <v>912</v>
      </c>
      <c r="G5468">
        <v>7393</v>
      </c>
      <c r="H5468">
        <v>0.99920317501706202</v>
      </c>
      <c r="I5468">
        <v>1</v>
      </c>
      <c r="J5468">
        <v>0.966855260484069</v>
      </c>
      <c r="K5468" t="s">
        <v>27597</v>
      </c>
      <c r="L5468">
        <v>71</v>
      </c>
      <c r="M5468" t="s">
        <v>5133</v>
      </c>
      <c r="N5468">
        <v>7.7850877192982504E-2</v>
      </c>
      <c r="O5468">
        <v>9.0216010165184199E-2</v>
      </c>
    </row>
    <row r="5469" spans="1:15">
      <c r="A5469" t="s">
        <v>6156</v>
      </c>
      <c r="B5469" t="s">
        <v>23513</v>
      </c>
      <c r="C5469" t="s">
        <v>6157</v>
      </c>
      <c r="D5469">
        <v>17</v>
      </c>
      <c r="E5469">
        <v>535</v>
      </c>
      <c r="F5469">
        <v>268</v>
      </c>
      <c r="G5469">
        <v>8124</v>
      </c>
      <c r="H5469">
        <v>0.60104487078504698</v>
      </c>
      <c r="I5469">
        <v>0.99999999999997702</v>
      </c>
      <c r="J5469">
        <v>0.95041217501583097</v>
      </c>
      <c r="K5469" t="s">
        <v>27598</v>
      </c>
      <c r="L5469">
        <v>17</v>
      </c>
      <c r="M5469" t="s">
        <v>5133</v>
      </c>
      <c r="N5469">
        <v>6.3432835820895497E-2</v>
      </c>
      <c r="O5469">
        <v>3.1775700934579397E-2</v>
      </c>
    </row>
    <row r="5470" spans="1:15">
      <c r="A5470" t="s">
        <v>6156</v>
      </c>
      <c r="B5470" t="s">
        <v>23518</v>
      </c>
      <c r="C5470" t="s">
        <v>6157</v>
      </c>
      <c r="D5470">
        <v>27</v>
      </c>
      <c r="E5470">
        <v>787</v>
      </c>
      <c r="F5470">
        <v>244</v>
      </c>
      <c r="G5470">
        <v>7393</v>
      </c>
      <c r="H5470">
        <v>0.44570275317694602</v>
      </c>
      <c r="I5470">
        <v>1</v>
      </c>
      <c r="J5470">
        <v>0.966855260484069</v>
      </c>
      <c r="K5470" t="s">
        <v>27599</v>
      </c>
      <c r="L5470">
        <v>27</v>
      </c>
      <c r="M5470" t="s">
        <v>5133</v>
      </c>
      <c r="N5470">
        <v>0.110655737704918</v>
      </c>
      <c r="O5470">
        <v>3.4307496823379899E-2</v>
      </c>
    </row>
    <row r="5471" spans="1:15">
      <c r="A5471" t="s">
        <v>6156</v>
      </c>
      <c r="B5471" t="s">
        <v>23511</v>
      </c>
      <c r="C5471" t="s">
        <v>6157</v>
      </c>
      <c r="D5471">
        <v>204</v>
      </c>
      <c r="E5471">
        <v>6152</v>
      </c>
      <c r="F5471">
        <v>258</v>
      </c>
      <c r="G5471">
        <v>7804</v>
      </c>
      <c r="H5471">
        <v>0.49845153444335699</v>
      </c>
      <c r="I5471">
        <v>0.968912233598893</v>
      </c>
      <c r="J5471">
        <v>0.832812322140707</v>
      </c>
      <c r="K5471" t="s">
        <v>27600</v>
      </c>
      <c r="L5471">
        <v>204</v>
      </c>
      <c r="M5471" t="s">
        <v>5133</v>
      </c>
      <c r="N5471">
        <v>0.79069767441860495</v>
      </c>
      <c r="O5471">
        <v>3.3159947984395297E-2</v>
      </c>
    </row>
    <row r="5472" spans="1:15">
      <c r="A5472" t="s">
        <v>6158</v>
      </c>
      <c r="B5472" t="s">
        <v>23513</v>
      </c>
      <c r="C5472" t="s">
        <v>6159</v>
      </c>
      <c r="D5472">
        <v>9</v>
      </c>
      <c r="E5472">
        <v>535</v>
      </c>
      <c r="F5472">
        <v>77</v>
      </c>
      <c r="G5472">
        <v>8124</v>
      </c>
      <c r="H5472">
        <v>6.5119565489702894E-2</v>
      </c>
      <c r="I5472">
        <v>0.448760549738495</v>
      </c>
      <c r="J5472">
        <v>0.42650749013827299</v>
      </c>
      <c r="K5472" t="s">
        <v>27601</v>
      </c>
      <c r="L5472">
        <v>9</v>
      </c>
      <c r="M5472" t="s">
        <v>5133</v>
      </c>
      <c r="N5472">
        <v>0.11688311688311701</v>
      </c>
      <c r="O5472">
        <v>1.6822429906542102E-2</v>
      </c>
    </row>
    <row r="5473" spans="1:15">
      <c r="A5473" t="s">
        <v>6158</v>
      </c>
      <c r="B5473" t="s">
        <v>23511</v>
      </c>
      <c r="C5473" t="s">
        <v>6159</v>
      </c>
      <c r="D5473">
        <v>62</v>
      </c>
      <c r="E5473">
        <v>6152</v>
      </c>
      <c r="F5473">
        <v>76</v>
      </c>
      <c r="G5473">
        <v>7804</v>
      </c>
      <c r="H5473">
        <v>0.33503676355155498</v>
      </c>
      <c r="I5473">
        <v>0.87468494753780301</v>
      </c>
      <c r="J5473">
        <v>0.75182083272368005</v>
      </c>
      <c r="K5473" t="s">
        <v>27602</v>
      </c>
      <c r="L5473">
        <v>62</v>
      </c>
      <c r="M5473" t="s">
        <v>5133</v>
      </c>
      <c r="N5473">
        <v>0.81578947368421095</v>
      </c>
      <c r="O5473">
        <v>1.00780234070221E-2</v>
      </c>
    </row>
    <row r="5474" spans="1:15">
      <c r="A5474" t="s">
        <v>6158</v>
      </c>
      <c r="B5474" t="s">
        <v>23518</v>
      </c>
      <c r="C5474" t="s">
        <v>6159</v>
      </c>
      <c r="D5474">
        <v>4</v>
      </c>
      <c r="E5474">
        <v>787</v>
      </c>
      <c r="F5474">
        <v>72</v>
      </c>
      <c r="G5474">
        <v>7393</v>
      </c>
      <c r="H5474">
        <v>0.95637359128253996</v>
      </c>
      <c r="I5474">
        <v>1</v>
      </c>
      <c r="J5474">
        <v>0.966855260484069</v>
      </c>
      <c r="K5474" t="s">
        <v>27603</v>
      </c>
      <c r="L5474">
        <v>4</v>
      </c>
      <c r="M5474" t="s">
        <v>5133</v>
      </c>
      <c r="N5474">
        <v>5.5555555555555601E-2</v>
      </c>
      <c r="O5474">
        <v>5.0825921219822103E-3</v>
      </c>
    </row>
    <row r="5475" spans="1:15">
      <c r="A5475" t="s">
        <v>6160</v>
      </c>
      <c r="B5475" t="s">
        <v>23513</v>
      </c>
      <c r="C5475" t="s">
        <v>6161</v>
      </c>
      <c r="D5475">
        <v>3</v>
      </c>
      <c r="E5475">
        <v>535</v>
      </c>
      <c r="F5475">
        <v>140</v>
      </c>
      <c r="G5475">
        <v>8124</v>
      </c>
      <c r="H5475">
        <v>0.99595239258159796</v>
      </c>
      <c r="I5475">
        <v>0.99999999999997702</v>
      </c>
      <c r="J5475">
        <v>0.95041217501583097</v>
      </c>
      <c r="K5475" t="s">
        <v>27604</v>
      </c>
      <c r="L5475">
        <v>3</v>
      </c>
      <c r="M5475" t="s">
        <v>5133</v>
      </c>
      <c r="N5475">
        <v>2.1428571428571401E-2</v>
      </c>
      <c r="O5475">
        <v>5.60747663551402E-3</v>
      </c>
    </row>
    <row r="5476" spans="1:15">
      <c r="A5476" t="s">
        <v>6160</v>
      </c>
      <c r="B5476" t="s">
        <v>23518</v>
      </c>
      <c r="C5476" t="s">
        <v>6161</v>
      </c>
      <c r="D5476">
        <v>14</v>
      </c>
      <c r="E5476">
        <v>787</v>
      </c>
      <c r="F5476">
        <v>127</v>
      </c>
      <c r="G5476">
        <v>7393</v>
      </c>
      <c r="H5476">
        <v>0.48743736633192097</v>
      </c>
      <c r="I5476">
        <v>1</v>
      </c>
      <c r="J5476">
        <v>0.966855260484069</v>
      </c>
      <c r="K5476" t="s">
        <v>27605</v>
      </c>
      <c r="L5476">
        <v>14</v>
      </c>
      <c r="M5476" t="s">
        <v>5133</v>
      </c>
      <c r="N5476">
        <v>0.110236220472441</v>
      </c>
      <c r="O5476">
        <v>1.77890724269377E-2</v>
      </c>
    </row>
    <row r="5477" spans="1:15">
      <c r="A5477" t="s">
        <v>6160</v>
      </c>
      <c r="B5477" t="s">
        <v>23511</v>
      </c>
      <c r="C5477" t="s">
        <v>6161</v>
      </c>
      <c r="D5477">
        <v>113</v>
      </c>
      <c r="E5477">
        <v>6152</v>
      </c>
      <c r="F5477">
        <v>134</v>
      </c>
      <c r="G5477">
        <v>7804</v>
      </c>
      <c r="H5477">
        <v>6.79454954861448E-2</v>
      </c>
      <c r="I5477">
        <v>0.33921065063950101</v>
      </c>
      <c r="J5477">
        <v>0.29156284734339599</v>
      </c>
      <c r="K5477" t="s">
        <v>27606</v>
      </c>
      <c r="L5477">
        <v>113</v>
      </c>
      <c r="M5477" t="s">
        <v>5133</v>
      </c>
      <c r="N5477">
        <v>0.84328358208955201</v>
      </c>
      <c r="O5477">
        <v>1.8368010403120898E-2</v>
      </c>
    </row>
    <row r="5478" spans="1:15">
      <c r="A5478" t="s">
        <v>6162</v>
      </c>
      <c r="B5478" t="s">
        <v>23511</v>
      </c>
      <c r="C5478" t="s">
        <v>6163</v>
      </c>
      <c r="D5478">
        <v>39</v>
      </c>
      <c r="E5478">
        <v>6152</v>
      </c>
      <c r="F5478">
        <v>40</v>
      </c>
      <c r="G5478">
        <v>7804</v>
      </c>
      <c r="H5478">
        <v>8.4820801786551E-4</v>
      </c>
      <c r="I5478">
        <v>1.1581980493600499E-2</v>
      </c>
      <c r="J5478">
        <v>9.9550978255651297E-3</v>
      </c>
      <c r="K5478" t="s">
        <v>27607</v>
      </c>
      <c r="L5478">
        <v>39</v>
      </c>
      <c r="M5478" t="s">
        <v>2729</v>
      </c>
      <c r="N5478">
        <v>0.97499999999999998</v>
      </c>
      <c r="O5478">
        <v>6.3394018205461602E-3</v>
      </c>
    </row>
    <row r="5479" spans="1:15">
      <c r="A5479" t="s">
        <v>6164</v>
      </c>
      <c r="B5479" t="s">
        <v>23511</v>
      </c>
      <c r="C5479" t="s">
        <v>6165</v>
      </c>
      <c r="D5479">
        <v>38</v>
      </c>
      <c r="E5479">
        <v>6152</v>
      </c>
      <c r="F5479">
        <v>46</v>
      </c>
      <c r="G5479">
        <v>7804</v>
      </c>
      <c r="H5479">
        <v>0.33762382568643201</v>
      </c>
      <c r="I5479">
        <v>0.87709103910391695</v>
      </c>
      <c r="J5479">
        <v>0.75388894852919097</v>
      </c>
      <c r="K5479" t="s">
        <v>27608</v>
      </c>
      <c r="L5479">
        <v>38</v>
      </c>
      <c r="M5479" t="s">
        <v>2729</v>
      </c>
      <c r="N5479">
        <v>0.82608695652173902</v>
      </c>
      <c r="O5479">
        <v>6.1768530559167803E-3</v>
      </c>
    </row>
    <row r="5480" spans="1:15">
      <c r="A5480" t="s">
        <v>6164</v>
      </c>
      <c r="B5480" t="s">
        <v>23513</v>
      </c>
      <c r="C5480" t="s">
        <v>6165</v>
      </c>
      <c r="D5480">
        <v>1</v>
      </c>
      <c r="E5480">
        <v>535</v>
      </c>
      <c r="F5480">
        <v>49</v>
      </c>
      <c r="G5480">
        <v>8124</v>
      </c>
      <c r="H5480">
        <v>0.964854719753648</v>
      </c>
      <c r="I5480">
        <v>0.99999999999997702</v>
      </c>
      <c r="J5480">
        <v>0.95041217501583097</v>
      </c>
      <c r="K5480" t="s">
        <v>25507</v>
      </c>
      <c r="L5480">
        <v>1</v>
      </c>
      <c r="M5480" t="s">
        <v>2729</v>
      </c>
      <c r="N5480">
        <v>2.04081632653061E-2</v>
      </c>
      <c r="O5480">
        <v>1.8691588785046699E-3</v>
      </c>
    </row>
    <row r="5481" spans="1:15">
      <c r="A5481" t="s">
        <v>6164</v>
      </c>
      <c r="B5481" t="s">
        <v>23518</v>
      </c>
      <c r="C5481" t="s">
        <v>6165</v>
      </c>
      <c r="D5481">
        <v>6</v>
      </c>
      <c r="E5481">
        <v>787</v>
      </c>
      <c r="F5481">
        <v>47</v>
      </c>
      <c r="G5481">
        <v>7393</v>
      </c>
      <c r="H5481">
        <v>0.38439511298664403</v>
      </c>
      <c r="I5481">
        <v>1</v>
      </c>
      <c r="J5481">
        <v>0.966855260484069</v>
      </c>
      <c r="K5481" t="s">
        <v>27609</v>
      </c>
      <c r="L5481">
        <v>6</v>
      </c>
      <c r="M5481" t="s">
        <v>2729</v>
      </c>
      <c r="N5481">
        <v>0.12765957446808501</v>
      </c>
      <c r="O5481">
        <v>7.6238881829733202E-3</v>
      </c>
    </row>
    <row r="5482" spans="1:15">
      <c r="A5482" t="s">
        <v>6166</v>
      </c>
      <c r="B5482" t="s">
        <v>23511</v>
      </c>
      <c r="C5482" t="s">
        <v>6167</v>
      </c>
      <c r="D5482">
        <v>81</v>
      </c>
      <c r="E5482">
        <v>6152</v>
      </c>
      <c r="F5482">
        <v>97</v>
      </c>
      <c r="G5482">
        <v>7804</v>
      </c>
      <c r="H5482">
        <v>0.156232010899298</v>
      </c>
      <c r="I5482">
        <v>0.56908121891686403</v>
      </c>
      <c r="J5482">
        <v>0.48914425370855302</v>
      </c>
      <c r="K5482" t="s">
        <v>27610</v>
      </c>
      <c r="L5482">
        <v>81</v>
      </c>
      <c r="M5482" t="s">
        <v>5133</v>
      </c>
      <c r="N5482">
        <v>0.83505154639175305</v>
      </c>
      <c r="O5482">
        <v>1.3166449934980499E-2</v>
      </c>
    </row>
    <row r="5483" spans="1:15">
      <c r="A5483" t="s">
        <v>6166</v>
      </c>
      <c r="B5483" t="s">
        <v>23513</v>
      </c>
      <c r="C5483" t="s">
        <v>6167</v>
      </c>
      <c r="D5483">
        <v>9</v>
      </c>
      <c r="E5483">
        <v>535</v>
      </c>
      <c r="F5483">
        <v>95</v>
      </c>
      <c r="G5483">
        <v>8124</v>
      </c>
      <c r="H5483">
        <v>0.17235196739932501</v>
      </c>
      <c r="I5483">
        <v>0.75508452473579202</v>
      </c>
      <c r="J5483">
        <v>0.71764152547495597</v>
      </c>
      <c r="K5483" t="s">
        <v>27257</v>
      </c>
      <c r="L5483">
        <v>9</v>
      </c>
      <c r="M5483" t="s">
        <v>5133</v>
      </c>
      <c r="N5483">
        <v>9.4736842105263203E-2</v>
      </c>
      <c r="O5483">
        <v>1.6822429906542102E-2</v>
      </c>
    </row>
    <row r="5484" spans="1:15">
      <c r="A5484" t="s">
        <v>6166</v>
      </c>
      <c r="B5484" t="s">
        <v>23518</v>
      </c>
      <c r="C5484" t="s">
        <v>6167</v>
      </c>
      <c r="D5484">
        <v>2</v>
      </c>
      <c r="E5484">
        <v>787</v>
      </c>
      <c r="F5484">
        <v>83</v>
      </c>
      <c r="G5484">
        <v>7393</v>
      </c>
      <c r="H5484">
        <v>0.99908660166273999</v>
      </c>
      <c r="I5484">
        <v>1</v>
      </c>
      <c r="J5484">
        <v>0.966855260484069</v>
      </c>
      <c r="K5484" t="s">
        <v>24174</v>
      </c>
      <c r="L5484">
        <v>2</v>
      </c>
      <c r="M5484" t="s">
        <v>5133</v>
      </c>
      <c r="N5484">
        <v>2.40963855421687E-2</v>
      </c>
      <c r="O5484">
        <v>2.5412960609911099E-3</v>
      </c>
    </row>
    <row r="5485" spans="1:15">
      <c r="A5485" t="s">
        <v>6168</v>
      </c>
      <c r="B5485" t="s">
        <v>23511</v>
      </c>
      <c r="C5485" t="s">
        <v>6169</v>
      </c>
      <c r="D5485">
        <v>25</v>
      </c>
      <c r="E5485">
        <v>6152</v>
      </c>
      <c r="F5485">
        <v>25</v>
      </c>
      <c r="G5485">
        <v>7804</v>
      </c>
      <c r="H5485">
        <v>2.5881106702886699E-3</v>
      </c>
      <c r="I5485">
        <v>2.8856115004520899E-2</v>
      </c>
      <c r="J5485">
        <v>2.4802791534184399E-2</v>
      </c>
      <c r="K5485" t="s">
        <v>24192</v>
      </c>
      <c r="L5485">
        <v>25</v>
      </c>
      <c r="M5485" t="s">
        <v>5133</v>
      </c>
      <c r="N5485">
        <v>1</v>
      </c>
      <c r="O5485">
        <v>4.0637191157347199E-3</v>
      </c>
    </row>
    <row r="5486" spans="1:15">
      <c r="A5486" t="s">
        <v>6170</v>
      </c>
      <c r="B5486" t="s">
        <v>23511</v>
      </c>
      <c r="C5486" t="s">
        <v>6171</v>
      </c>
      <c r="D5486">
        <v>11</v>
      </c>
      <c r="E5486">
        <v>6152</v>
      </c>
      <c r="F5486">
        <v>11</v>
      </c>
      <c r="G5486">
        <v>7804</v>
      </c>
      <c r="H5486">
        <v>7.29234120922964E-2</v>
      </c>
      <c r="I5486">
        <v>0.34901846963959998</v>
      </c>
      <c r="J5486">
        <v>0.29999299429929699</v>
      </c>
      <c r="K5486" t="s">
        <v>27611</v>
      </c>
      <c r="L5486">
        <v>11</v>
      </c>
      <c r="M5486" t="s">
        <v>1463</v>
      </c>
      <c r="N5486">
        <v>1</v>
      </c>
      <c r="O5486">
        <v>1.78803641092328E-3</v>
      </c>
    </row>
    <row r="5487" spans="1:15">
      <c r="A5487" t="s">
        <v>6172</v>
      </c>
      <c r="B5487" t="s">
        <v>23513</v>
      </c>
      <c r="C5487" t="s">
        <v>6173</v>
      </c>
      <c r="D5487">
        <v>1</v>
      </c>
      <c r="E5487">
        <v>535</v>
      </c>
      <c r="F5487">
        <v>28</v>
      </c>
      <c r="G5487">
        <v>8124</v>
      </c>
      <c r="H5487">
        <v>0.85202716747418605</v>
      </c>
      <c r="I5487">
        <v>0.99999999999997702</v>
      </c>
      <c r="J5487">
        <v>0.95041217501583097</v>
      </c>
      <c r="K5487" t="s">
        <v>24907</v>
      </c>
      <c r="L5487">
        <v>1</v>
      </c>
      <c r="M5487" t="s">
        <v>2729</v>
      </c>
      <c r="N5487">
        <v>3.5714285714285698E-2</v>
      </c>
      <c r="O5487">
        <v>1.8691588785046699E-3</v>
      </c>
    </row>
    <row r="5488" spans="1:15">
      <c r="A5488" t="s">
        <v>6172</v>
      </c>
      <c r="B5488" t="s">
        <v>23511</v>
      </c>
      <c r="C5488" t="s">
        <v>6173</v>
      </c>
      <c r="D5488">
        <v>22</v>
      </c>
      <c r="E5488">
        <v>6152</v>
      </c>
      <c r="F5488">
        <v>27</v>
      </c>
      <c r="G5488">
        <v>7804</v>
      </c>
      <c r="H5488">
        <v>0.47788940582790401</v>
      </c>
      <c r="I5488">
        <v>0.96083957126938102</v>
      </c>
      <c r="J5488">
        <v>0.82587360011061495</v>
      </c>
      <c r="K5488" t="s">
        <v>27612</v>
      </c>
      <c r="L5488">
        <v>22</v>
      </c>
      <c r="M5488" t="s">
        <v>2729</v>
      </c>
      <c r="N5488">
        <v>0.81481481481481499</v>
      </c>
      <c r="O5488">
        <v>3.57607282184655E-3</v>
      </c>
    </row>
    <row r="5489" spans="1:15">
      <c r="A5489" t="s">
        <v>6172</v>
      </c>
      <c r="B5489" t="s">
        <v>23518</v>
      </c>
      <c r="C5489" t="s">
        <v>6173</v>
      </c>
      <c r="D5489">
        <v>2</v>
      </c>
      <c r="E5489">
        <v>787</v>
      </c>
      <c r="F5489">
        <v>25</v>
      </c>
      <c r="G5489">
        <v>7393</v>
      </c>
      <c r="H5489">
        <v>0.76191647030472598</v>
      </c>
      <c r="I5489">
        <v>1</v>
      </c>
      <c r="J5489">
        <v>0.966855260484069</v>
      </c>
      <c r="K5489" t="s">
        <v>25622</v>
      </c>
      <c r="L5489">
        <v>2</v>
      </c>
      <c r="M5489" t="s">
        <v>2729</v>
      </c>
      <c r="N5489">
        <v>0.08</v>
      </c>
      <c r="O5489">
        <v>2.5412960609911099E-3</v>
      </c>
    </row>
    <row r="5490" spans="1:15">
      <c r="A5490" t="s">
        <v>6174</v>
      </c>
      <c r="B5490" t="s">
        <v>23511</v>
      </c>
      <c r="C5490" t="s">
        <v>6175</v>
      </c>
      <c r="D5490">
        <v>5</v>
      </c>
      <c r="E5490">
        <v>6152</v>
      </c>
      <c r="F5490">
        <v>6</v>
      </c>
      <c r="G5490">
        <v>7804</v>
      </c>
      <c r="H5490">
        <v>0.62665052091531404</v>
      </c>
      <c r="I5490">
        <v>0.968912233598893</v>
      </c>
      <c r="J5490">
        <v>0.832812322140707</v>
      </c>
      <c r="K5490" t="s">
        <v>27613</v>
      </c>
      <c r="L5490">
        <v>5</v>
      </c>
      <c r="M5490" t="s">
        <v>1463</v>
      </c>
      <c r="N5490">
        <v>0.83333333333333304</v>
      </c>
      <c r="O5490">
        <v>8.1274382314694405E-4</v>
      </c>
    </row>
    <row r="5491" spans="1:15">
      <c r="A5491" t="s">
        <v>6176</v>
      </c>
      <c r="B5491" t="s">
        <v>23511</v>
      </c>
      <c r="C5491" t="s">
        <v>6177</v>
      </c>
      <c r="D5491">
        <v>200</v>
      </c>
      <c r="E5491">
        <v>6152</v>
      </c>
      <c r="F5491">
        <v>231</v>
      </c>
      <c r="G5491">
        <v>7804</v>
      </c>
      <c r="H5491">
        <v>1.47055947363015E-3</v>
      </c>
      <c r="I5491">
        <v>1.83261493897326E-2</v>
      </c>
      <c r="J5491">
        <v>1.5751935521002999E-2</v>
      </c>
      <c r="K5491" t="s">
        <v>27614</v>
      </c>
      <c r="L5491">
        <v>200</v>
      </c>
      <c r="M5491" t="s">
        <v>5133</v>
      </c>
      <c r="N5491">
        <v>0.86580086580086602</v>
      </c>
      <c r="O5491">
        <v>3.2509752925877801E-2</v>
      </c>
    </row>
    <row r="5492" spans="1:15">
      <c r="A5492" t="s">
        <v>6176</v>
      </c>
      <c r="B5492" t="s">
        <v>23518</v>
      </c>
      <c r="C5492" t="s">
        <v>6177</v>
      </c>
      <c r="D5492">
        <v>11</v>
      </c>
      <c r="E5492">
        <v>787</v>
      </c>
      <c r="F5492">
        <v>204</v>
      </c>
      <c r="G5492">
        <v>7393</v>
      </c>
      <c r="H5492">
        <v>0.997450666346127</v>
      </c>
      <c r="I5492">
        <v>1</v>
      </c>
      <c r="J5492">
        <v>0.966855260484069</v>
      </c>
      <c r="K5492" t="s">
        <v>27615</v>
      </c>
      <c r="L5492">
        <v>11</v>
      </c>
      <c r="M5492" t="s">
        <v>5133</v>
      </c>
      <c r="N5492">
        <v>5.3921568627450997E-2</v>
      </c>
      <c r="O5492">
        <v>1.3977128335451099E-2</v>
      </c>
    </row>
    <row r="5493" spans="1:15">
      <c r="A5493" t="s">
        <v>6176</v>
      </c>
      <c r="B5493" t="s">
        <v>23513</v>
      </c>
      <c r="C5493" t="s">
        <v>6177</v>
      </c>
      <c r="D5493">
        <v>10</v>
      </c>
      <c r="E5493">
        <v>535</v>
      </c>
      <c r="F5493">
        <v>231</v>
      </c>
      <c r="G5493">
        <v>8124</v>
      </c>
      <c r="H5493">
        <v>0.94534655322892402</v>
      </c>
      <c r="I5493">
        <v>0.99999999999997702</v>
      </c>
      <c r="J5493">
        <v>0.95041217501583097</v>
      </c>
      <c r="K5493" t="s">
        <v>23852</v>
      </c>
      <c r="L5493">
        <v>10</v>
      </c>
      <c r="M5493" t="s">
        <v>5133</v>
      </c>
      <c r="N5493">
        <v>4.3290043290043302E-2</v>
      </c>
      <c r="O5493">
        <v>1.86915887850467E-2</v>
      </c>
    </row>
    <row r="5494" spans="1:15">
      <c r="A5494" t="s">
        <v>6178</v>
      </c>
      <c r="B5494" t="s">
        <v>23511</v>
      </c>
      <c r="C5494" t="s">
        <v>6179</v>
      </c>
      <c r="D5494">
        <v>8</v>
      </c>
      <c r="E5494">
        <v>6152</v>
      </c>
      <c r="F5494">
        <v>8</v>
      </c>
      <c r="G5494">
        <v>7804</v>
      </c>
      <c r="H5494">
        <v>0.148995721685201</v>
      </c>
      <c r="I5494">
        <v>0.54611425167193095</v>
      </c>
      <c r="J5494">
        <v>0.46940338073728599</v>
      </c>
      <c r="K5494" t="s">
        <v>27616</v>
      </c>
      <c r="L5494">
        <v>8</v>
      </c>
      <c r="M5494" t="s">
        <v>5133</v>
      </c>
      <c r="N5494">
        <v>1</v>
      </c>
      <c r="O5494">
        <v>1.3003901170351099E-3</v>
      </c>
    </row>
    <row r="5495" spans="1:15">
      <c r="A5495" t="s">
        <v>6180</v>
      </c>
      <c r="B5495" t="s">
        <v>23511</v>
      </c>
      <c r="C5495" t="s">
        <v>6181</v>
      </c>
      <c r="D5495">
        <v>100</v>
      </c>
      <c r="E5495">
        <v>6152</v>
      </c>
      <c r="F5495">
        <v>112</v>
      </c>
      <c r="G5495">
        <v>7804</v>
      </c>
      <c r="H5495">
        <v>2.7105201929941802E-3</v>
      </c>
      <c r="I5495">
        <v>2.99495749719727E-2</v>
      </c>
      <c r="J5495">
        <v>2.5742656780058101E-2</v>
      </c>
      <c r="K5495" t="s">
        <v>27617</v>
      </c>
      <c r="L5495">
        <v>100</v>
      </c>
      <c r="M5495" t="s">
        <v>5133</v>
      </c>
      <c r="N5495">
        <v>0.89285714285714302</v>
      </c>
      <c r="O5495">
        <v>1.62548764629389E-2</v>
      </c>
    </row>
    <row r="5496" spans="1:15">
      <c r="A5496" t="s">
        <v>6180</v>
      </c>
      <c r="B5496" t="s">
        <v>23513</v>
      </c>
      <c r="C5496" t="s">
        <v>6181</v>
      </c>
      <c r="D5496">
        <v>3</v>
      </c>
      <c r="E5496">
        <v>535</v>
      </c>
      <c r="F5496">
        <v>125</v>
      </c>
      <c r="G5496">
        <v>8124</v>
      </c>
      <c r="H5496">
        <v>0.99069890240619296</v>
      </c>
      <c r="I5496">
        <v>0.99999999999997702</v>
      </c>
      <c r="J5496">
        <v>0.95041217501583097</v>
      </c>
      <c r="K5496" t="s">
        <v>26545</v>
      </c>
      <c r="L5496">
        <v>3</v>
      </c>
      <c r="M5496" t="s">
        <v>5133</v>
      </c>
      <c r="N5496">
        <v>2.4E-2</v>
      </c>
      <c r="O5496">
        <v>5.60747663551402E-3</v>
      </c>
    </row>
    <row r="5497" spans="1:15">
      <c r="A5497" t="s">
        <v>6180</v>
      </c>
      <c r="B5497" t="s">
        <v>23518</v>
      </c>
      <c r="C5497" t="s">
        <v>6181</v>
      </c>
      <c r="D5497">
        <v>4</v>
      </c>
      <c r="E5497">
        <v>787</v>
      </c>
      <c r="F5497">
        <v>84</v>
      </c>
      <c r="G5497">
        <v>7393</v>
      </c>
      <c r="H5497">
        <v>0.98309300838998703</v>
      </c>
      <c r="I5497">
        <v>1</v>
      </c>
      <c r="J5497">
        <v>0.966855260484069</v>
      </c>
      <c r="K5497" t="s">
        <v>27618</v>
      </c>
      <c r="L5497">
        <v>4</v>
      </c>
      <c r="M5497" t="s">
        <v>5133</v>
      </c>
      <c r="N5497">
        <v>4.7619047619047603E-2</v>
      </c>
      <c r="O5497">
        <v>5.0825921219822103E-3</v>
      </c>
    </row>
    <row r="5498" spans="1:15">
      <c r="A5498" t="s">
        <v>6182</v>
      </c>
      <c r="B5498" t="s">
        <v>23511</v>
      </c>
      <c r="C5498" t="s">
        <v>6183</v>
      </c>
      <c r="D5498">
        <v>8</v>
      </c>
      <c r="E5498">
        <v>6152</v>
      </c>
      <c r="F5498">
        <v>9</v>
      </c>
      <c r="G5498">
        <v>7804</v>
      </c>
      <c r="H5498">
        <v>0.40157748897504503</v>
      </c>
      <c r="I5498">
        <v>0.91525479399875698</v>
      </c>
      <c r="J5498">
        <v>0.78669196642228301</v>
      </c>
      <c r="K5498" t="s">
        <v>27616</v>
      </c>
      <c r="L5498">
        <v>8</v>
      </c>
      <c r="M5498" t="s">
        <v>5133</v>
      </c>
      <c r="N5498">
        <v>0.88888888888888895</v>
      </c>
      <c r="O5498">
        <v>1.3003901170351099E-3</v>
      </c>
    </row>
    <row r="5499" spans="1:15">
      <c r="A5499" t="s">
        <v>6182</v>
      </c>
      <c r="B5499" t="s">
        <v>23518</v>
      </c>
      <c r="C5499" t="s">
        <v>6183</v>
      </c>
      <c r="D5499">
        <v>1</v>
      </c>
      <c r="E5499">
        <v>787</v>
      </c>
      <c r="F5499">
        <v>9</v>
      </c>
      <c r="G5499">
        <v>7393</v>
      </c>
      <c r="H5499">
        <v>0.63708190659863195</v>
      </c>
      <c r="I5499">
        <v>1</v>
      </c>
      <c r="J5499">
        <v>0.966855260484069</v>
      </c>
      <c r="K5499" t="s">
        <v>27619</v>
      </c>
      <c r="L5499">
        <v>1</v>
      </c>
      <c r="M5499" t="s">
        <v>5133</v>
      </c>
      <c r="N5499">
        <v>0.11111111111111099</v>
      </c>
      <c r="O5499">
        <v>1.27064803049555E-3</v>
      </c>
    </row>
    <row r="5500" spans="1:15">
      <c r="A5500" t="s">
        <v>6184</v>
      </c>
      <c r="B5500" t="s">
        <v>23513</v>
      </c>
      <c r="C5500" t="s">
        <v>6185</v>
      </c>
      <c r="D5500">
        <v>14</v>
      </c>
      <c r="E5500">
        <v>535</v>
      </c>
      <c r="F5500">
        <v>293</v>
      </c>
      <c r="G5500">
        <v>8124</v>
      </c>
      <c r="H5500">
        <v>0.92327391618730303</v>
      </c>
      <c r="I5500">
        <v>0.99999999999997702</v>
      </c>
      <c r="J5500">
        <v>0.95041217501583097</v>
      </c>
      <c r="K5500" t="s">
        <v>27620</v>
      </c>
      <c r="L5500">
        <v>14</v>
      </c>
      <c r="M5500" t="s">
        <v>5133</v>
      </c>
      <c r="N5500">
        <v>4.7781569965870303E-2</v>
      </c>
      <c r="O5500">
        <v>2.6168224299065401E-2</v>
      </c>
    </row>
    <row r="5501" spans="1:15">
      <c r="A5501" t="s">
        <v>6184</v>
      </c>
      <c r="B5501" t="s">
        <v>23511</v>
      </c>
      <c r="C5501" t="s">
        <v>6185</v>
      </c>
      <c r="D5501">
        <v>276</v>
      </c>
      <c r="E5501">
        <v>6152</v>
      </c>
      <c r="F5501">
        <v>315</v>
      </c>
      <c r="G5501">
        <v>7804</v>
      </c>
      <c r="H5501" s="34">
        <v>2.6461712417253899E-5</v>
      </c>
      <c r="I5501">
        <v>6.4966473503208098E-4</v>
      </c>
      <c r="J5501">
        <v>5.5840846862397701E-4</v>
      </c>
      <c r="K5501" t="s">
        <v>27621</v>
      </c>
      <c r="L5501">
        <v>276</v>
      </c>
      <c r="M5501" t="s">
        <v>5133</v>
      </c>
      <c r="N5501">
        <v>0.87619047619047596</v>
      </c>
      <c r="O5501">
        <v>4.4863459037711301E-2</v>
      </c>
    </row>
    <row r="5502" spans="1:15">
      <c r="A5502" t="s">
        <v>6184</v>
      </c>
      <c r="B5502" t="s">
        <v>23518</v>
      </c>
      <c r="C5502" t="s">
        <v>6185</v>
      </c>
      <c r="D5502">
        <v>13</v>
      </c>
      <c r="E5502">
        <v>787</v>
      </c>
      <c r="F5502">
        <v>281</v>
      </c>
      <c r="G5502">
        <v>7393</v>
      </c>
      <c r="H5502">
        <v>0.99992687759677401</v>
      </c>
      <c r="I5502">
        <v>1</v>
      </c>
      <c r="J5502">
        <v>0.966855260484069</v>
      </c>
      <c r="K5502" t="s">
        <v>27622</v>
      </c>
      <c r="L5502">
        <v>13</v>
      </c>
      <c r="M5502" t="s">
        <v>5133</v>
      </c>
      <c r="N5502">
        <v>4.6263345195729499E-2</v>
      </c>
      <c r="O5502">
        <v>1.6518424396442199E-2</v>
      </c>
    </row>
    <row r="5503" spans="1:15">
      <c r="A5503" t="s">
        <v>6186</v>
      </c>
      <c r="B5503" t="s">
        <v>23513</v>
      </c>
      <c r="C5503" t="s">
        <v>6187</v>
      </c>
      <c r="D5503">
        <v>12</v>
      </c>
      <c r="E5503">
        <v>535</v>
      </c>
      <c r="F5503">
        <v>272</v>
      </c>
      <c r="G5503">
        <v>8124</v>
      </c>
      <c r="H5503">
        <v>0.95148759683976702</v>
      </c>
      <c r="I5503">
        <v>0.99999999999997702</v>
      </c>
      <c r="J5503">
        <v>0.95041217501583097</v>
      </c>
      <c r="K5503" t="s">
        <v>27623</v>
      </c>
      <c r="L5503">
        <v>12</v>
      </c>
      <c r="M5503" t="s">
        <v>5133</v>
      </c>
      <c r="N5503">
        <v>4.4117647058823498E-2</v>
      </c>
      <c r="O5503">
        <v>2.2429906542056101E-2</v>
      </c>
    </row>
    <row r="5504" spans="1:15">
      <c r="A5504" t="s">
        <v>6186</v>
      </c>
      <c r="B5504" t="s">
        <v>23518</v>
      </c>
      <c r="C5504" t="s">
        <v>6187</v>
      </c>
      <c r="D5504">
        <v>11</v>
      </c>
      <c r="E5504">
        <v>787</v>
      </c>
      <c r="F5504">
        <v>245</v>
      </c>
      <c r="G5504">
        <v>7393</v>
      </c>
      <c r="H5504">
        <v>0.99986490292748698</v>
      </c>
      <c r="I5504">
        <v>1</v>
      </c>
      <c r="J5504">
        <v>0.966855260484069</v>
      </c>
      <c r="K5504" t="s">
        <v>27624</v>
      </c>
      <c r="L5504">
        <v>11</v>
      </c>
      <c r="M5504" t="s">
        <v>5133</v>
      </c>
      <c r="N5504">
        <v>4.4897959183673501E-2</v>
      </c>
      <c r="O5504">
        <v>1.3977128335451099E-2</v>
      </c>
    </row>
    <row r="5505" spans="1:15">
      <c r="A5505" t="s">
        <v>6186</v>
      </c>
      <c r="B5505" t="s">
        <v>23511</v>
      </c>
      <c r="C5505" t="s">
        <v>6187</v>
      </c>
      <c r="D5505">
        <v>257</v>
      </c>
      <c r="E5505">
        <v>6152</v>
      </c>
      <c r="F5505">
        <v>283</v>
      </c>
      <c r="G5505">
        <v>7804</v>
      </c>
      <c r="H5505" s="34">
        <v>3.5033640079142E-8</v>
      </c>
      <c r="I5505" s="34">
        <v>1.6646164439002501E-6</v>
      </c>
      <c r="J5505" s="34">
        <v>1.43079325252082E-6</v>
      </c>
      <c r="K5505" t="s">
        <v>27625</v>
      </c>
      <c r="L5505">
        <v>257</v>
      </c>
      <c r="M5505" t="s">
        <v>5133</v>
      </c>
      <c r="N5505">
        <v>0.90812720848056505</v>
      </c>
      <c r="O5505">
        <v>4.1775032509752903E-2</v>
      </c>
    </row>
    <row r="5506" spans="1:15">
      <c r="A5506" t="s">
        <v>6188</v>
      </c>
      <c r="B5506" t="s">
        <v>23511</v>
      </c>
      <c r="C5506" t="s">
        <v>6189</v>
      </c>
      <c r="D5506">
        <v>29</v>
      </c>
      <c r="E5506">
        <v>6152</v>
      </c>
      <c r="F5506">
        <v>33</v>
      </c>
      <c r="G5506">
        <v>7804</v>
      </c>
      <c r="H5506">
        <v>0.14233526588367301</v>
      </c>
      <c r="I5506">
        <v>0.54611425167193095</v>
      </c>
      <c r="J5506">
        <v>0.46940338073728599</v>
      </c>
      <c r="K5506" t="s">
        <v>27626</v>
      </c>
      <c r="L5506">
        <v>29</v>
      </c>
      <c r="M5506" t="s">
        <v>5133</v>
      </c>
      <c r="N5506">
        <v>0.87878787878787901</v>
      </c>
      <c r="O5506">
        <v>4.7139141742522797E-3</v>
      </c>
    </row>
    <row r="5507" spans="1:15">
      <c r="A5507" t="s">
        <v>6188</v>
      </c>
      <c r="B5507" t="s">
        <v>23518</v>
      </c>
      <c r="C5507" t="s">
        <v>6189</v>
      </c>
      <c r="D5507">
        <v>4</v>
      </c>
      <c r="E5507">
        <v>787</v>
      </c>
      <c r="F5507">
        <v>35</v>
      </c>
      <c r="G5507">
        <v>7393</v>
      </c>
      <c r="H5507">
        <v>0.52004734289552002</v>
      </c>
      <c r="I5507">
        <v>1</v>
      </c>
      <c r="J5507">
        <v>0.966855260484069</v>
      </c>
      <c r="K5507" t="s">
        <v>26709</v>
      </c>
      <c r="L5507">
        <v>4</v>
      </c>
      <c r="M5507" t="s">
        <v>5133</v>
      </c>
      <c r="N5507">
        <v>0.114285714285714</v>
      </c>
      <c r="O5507">
        <v>5.0825921219822103E-3</v>
      </c>
    </row>
    <row r="5508" spans="1:15">
      <c r="A5508" t="s">
        <v>6190</v>
      </c>
      <c r="B5508" t="s">
        <v>23513</v>
      </c>
      <c r="C5508" t="s">
        <v>6191</v>
      </c>
      <c r="D5508">
        <v>53</v>
      </c>
      <c r="E5508">
        <v>535</v>
      </c>
      <c r="F5508">
        <v>1070</v>
      </c>
      <c r="G5508">
        <v>8124</v>
      </c>
      <c r="H5508">
        <v>0.99288342722981804</v>
      </c>
      <c r="I5508">
        <v>0.99999999999997702</v>
      </c>
      <c r="J5508">
        <v>0.95041217501583097</v>
      </c>
      <c r="K5508" t="s">
        <v>27627</v>
      </c>
      <c r="L5508">
        <v>53</v>
      </c>
      <c r="M5508" t="s">
        <v>5133</v>
      </c>
      <c r="N5508">
        <v>4.9532710280373801E-2</v>
      </c>
      <c r="O5508">
        <v>9.90654205607477E-2</v>
      </c>
    </row>
    <row r="5509" spans="1:15">
      <c r="A5509" t="s">
        <v>6190</v>
      </c>
      <c r="B5509" t="s">
        <v>23511</v>
      </c>
      <c r="C5509" t="s">
        <v>6191</v>
      </c>
      <c r="D5509">
        <v>885</v>
      </c>
      <c r="E5509">
        <v>6152</v>
      </c>
      <c r="F5509">
        <v>1039</v>
      </c>
      <c r="G5509">
        <v>7804</v>
      </c>
      <c r="H5509" s="34">
        <v>1.6433771836162298E-8</v>
      </c>
      <c r="I5509" s="34">
        <v>8.2188381090390798E-7</v>
      </c>
      <c r="J5509" s="34">
        <v>7.0643649791307501E-7</v>
      </c>
      <c r="K5509" t="s">
        <v>27628</v>
      </c>
      <c r="L5509">
        <v>885</v>
      </c>
      <c r="M5509" t="s">
        <v>5133</v>
      </c>
      <c r="N5509">
        <v>0.85178055822906595</v>
      </c>
      <c r="O5509">
        <v>0.143855656697009</v>
      </c>
    </row>
    <row r="5510" spans="1:15">
      <c r="A5510" t="s">
        <v>6190</v>
      </c>
      <c r="B5510" t="s">
        <v>23518</v>
      </c>
      <c r="C5510" t="s">
        <v>6191</v>
      </c>
      <c r="D5510">
        <v>67</v>
      </c>
      <c r="E5510">
        <v>787</v>
      </c>
      <c r="F5510">
        <v>954</v>
      </c>
      <c r="G5510">
        <v>7393</v>
      </c>
      <c r="H5510">
        <v>0.99998223641290396</v>
      </c>
      <c r="I5510">
        <v>1</v>
      </c>
      <c r="J5510">
        <v>0.966855260484069</v>
      </c>
      <c r="K5510" t="s">
        <v>27629</v>
      </c>
      <c r="L5510">
        <v>67</v>
      </c>
      <c r="M5510" t="s">
        <v>5133</v>
      </c>
      <c r="N5510">
        <v>7.0230607966456998E-2</v>
      </c>
      <c r="O5510">
        <v>8.5133418043202E-2</v>
      </c>
    </row>
    <row r="5511" spans="1:15">
      <c r="A5511" t="s">
        <v>6192</v>
      </c>
      <c r="B5511" t="s">
        <v>23511</v>
      </c>
      <c r="C5511" t="s">
        <v>6193</v>
      </c>
      <c r="D5511">
        <v>419</v>
      </c>
      <c r="E5511">
        <v>6152</v>
      </c>
      <c r="F5511">
        <v>489</v>
      </c>
      <c r="G5511">
        <v>7804</v>
      </c>
      <c r="H5511" s="34">
        <v>4.2928593993180502E-5</v>
      </c>
      <c r="I5511">
        <v>9.6271527986984404E-4</v>
      </c>
      <c r="J5511">
        <v>8.2748583409945496E-4</v>
      </c>
      <c r="K5511" t="s">
        <v>27630</v>
      </c>
      <c r="L5511">
        <v>419</v>
      </c>
      <c r="M5511" t="s">
        <v>5133</v>
      </c>
      <c r="N5511">
        <v>0.85685071574642102</v>
      </c>
      <c r="O5511">
        <v>6.8107932379713895E-2</v>
      </c>
    </row>
    <row r="5512" spans="1:15">
      <c r="A5512" t="s">
        <v>6192</v>
      </c>
      <c r="B5512" t="s">
        <v>23513</v>
      </c>
      <c r="C5512" t="s">
        <v>6193</v>
      </c>
      <c r="D5512">
        <v>19</v>
      </c>
      <c r="E5512">
        <v>535</v>
      </c>
      <c r="F5512">
        <v>504</v>
      </c>
      <c r="G5512">
        <v>8124</v>
      </c>
      <c r="H5512">
        <v>0.99823337595751505</v>
      </c>
      <c r="I5512">
        <v>0.99999999999997702</v>
      </c>
      <c r="J5512">
        <v>0.95041217501583097</v>
      </c>
      <c r="K5512" t="s">
        <v>27631</v>
      </c>
      <c r="L5512">
        <v>19</v>
      </c>
      <c r="M5512" t="s">
        <v>5133</v>
      </c>
      <c r="N5512">
        <v>3.7698412698412703E-2</v>
      </c>
      <c r="O5512">
        <v>3.5514018691588801E-2</v>
      </c>
    </row>
    <row r="5513" spans="1:15">
      <c r="A5513" t="s">
        <v>6192</v>
      </c>
      <c r="B5513" t="s">
        <v>23518</v>
      </c>
      <c r="C5513" t="s">
        <v>6193</v>
      </c>
      <c r="D5513">
        <v>34</v>
      </c>
      <c r="E5513">
        <v>787</v>
      </c>
      <c r="F5513">
        <v>451</v>
      </c>
      <c r="G5513">
        <v>7393</v>
      </c>
      <c r="H5513">
        <v>0.99126341634536297</v>
      </c>
      <c r="I5513">
        <v>1</v>
      </c>
      <c r="J5513">
        <v>0.966855260484069</v>
      </c>
      <c r="K5513" t="s">
        <v>27632</v>
      </c>
      <c r="L5513">
        <v>34</v>
      </c>
      <c r="M5513" t="s">
        <v>5133</v>
      </c>
      <c r="N5513">
        <v>7.5388026607538794E-2</v>
      </c>
      <c r="O5513">
        <v>4.3202033036848803E-2</v>
      </c>
    </row>
    <row r="5514" spans="1:15">
      <c r="A5514" t="s">
        <v>6194</v>
      </c>
      <c r="B5514" t="s">
        <v>23511</v>
      </c>
      <c r="C5514" t="s">
        <v>6195</v>
      </c>
      <c r="D5514">
        <v>384</v>
      </c>
      <c r="E5514">
        <v>6152</v>
      </c>
      <c r="F5514">
        <v>457</v>
      </c>
      <c r="G5514">
        <v>7804</v>
      </c>
      <c r="H5514">
        <v>2.4193278692499001E-3</v>
      </c>
      <c r="I5514">
        <v>2.7535587136144801E-2</v>
      </c>
      <c r="J5514">
        <v>2.3667753867842999E-2</v>
      </c>
      <c r="K5514" t="s">
        <v>27633</v>
      </c>
      <c r="L5514">
        <v>384</v>
      </c>
      <c r="M5514" t="s">
        <v>5133</v>
      </c>
      <c r="N5514">
        <v>0.84026258205689297</v>
      </c>
      <c r="O5514">
        <v>6.24187256176853E-2</v>
      </c>
    </row>
    <row r="5515" spans="1:15">
      <c r="A5515" t="s">
        <v>6194</v>
      </c>
      <c r="B5515" t="s">
        <v>23518</v>
      </c>
      <c r="C5515" t="s">
        <v>6195</v>
      </c>
      <c r="D5515">
        <v>33</v>
      </c>
      <c r="E5515">
        <v>787</v>
      </c>
      <c r="F5515">
        <v>415</v>
      </c>
      <c r="G5515">
        <v>7393</v>
      </c>
      <c r="H5515">
        <v>0.97569579555772901</v>
      </c>
      <c r="I5515">
        <v>1</v>
      </c>
      <c r="J5515">
        <v>0.966855260484069</v>
      </c>
      <c r="K5515" t="s">
        <v>27634</v>
      </c>
      <c r="L5515">
        <v>33</v>
      </c>
      <c r="M5515" t="s">
        <v>5133</v>
      </c>
      <c r="N5515">
        <v>7.9518072289156597E-2</v>
      </c>
      <c r="O5515">
        <v>4.1931385006353197E-2</v>
      </c>
    </row>
    <row r="5516" spans="1:15">
      <c r="A5516" t="s">
        <v>6194</v>
      </c>
      <c r="B5516" t="s">
        <v>23513</v>
      </c>
      <c r="C5516" t="s">
        <v>6195</v>
      </c>
      <c r="D5516">
        <v>26</v>
      </c>
      <c r="E5516">
        <v>535</v>
      </c>
      <c r="F5516">
        <v>462</v>
      </c>
      <c r="G5516">
        <v>8124</v>
      </c>
      <c r="H5516">
        <v>0.82881875965069296</v>
      </c>
      <c r="I5516">
        <v>0.99999999999997702</v>
      </c>
      <c r="J5516">
        <v>0.95041217501583097</v>
      </c>
      <c r="K5516" t="s">
        <v>27635</v>
      </c>
      <c r="L5516">
        <v>26</v>
      </c>
      <c r="M5516" t="s">
        <v>5133</v>
      </c>
      <c r="N5516">
        <v>5.62770562770563E-2</v>
      </c>
      <c r="O5516">
        <v>4.8598130841121502E-2</v>
      </c>
    </row>
    <row r="5517" spans="1:15">
      <c r="A5517" t="s">
        <v>6196</v>
      </c>
      <c r="B5517" t="s">
        <v>23518</v>
      </c>
      <c r="C5517" t="s">
        <v>6197</v>
      </c>
      <c r="D5517">
        <v>1</v>
      </c>
      <c r="E5517">
        <v>787</v>
      </c>
      <c r="F5517">
        <v>1</v>
      </c>
      <c r="G5517">
        <v>7393</v>
      </c>
      <c r="H5517">
        <v>0.106452049235764</v>
      </c>
      <c r="I5517">
        <v>0.63266972740240601</v>
      </c>
      <c r="J5517">
        <v>0.61170005408803896</v>
      </c>
      <c r="K5517" t="s">
        <v>24620</v>
      </c>
      <c r="L5517">
        <v>1</v>
      </c>
      <c r="M5517" t="s">
        <v>5133</v>
      </c>
      <c r="N5517">
        <v>1</v>
      </c>
      <c r="O5517">
        <v>1.27064803049555E-3</v>
      </c>
    </row>
    <row r="5518" spans="1:15">
      <c r="A5518" t="s">
        <v>6198</v>
      </c>
      <c r="B5518" t="s">
        <v>23518</v>
      </c>
      <c r="C5518" t="s">
        <v>6199</v>
      </c>
      <c r="D5518">
        <v>2</v>
      </c>
      <c r="E5518">
        <v>787</v>
      </c>
      <c r="F5518">
        <v>33</v>
      </c>
      <c r="G5518">
        <v>7393</v>
      </c>
      <c r="H5518">
        <v>0.88037074949774496</v>
      </c>
      <c r="I5518">
        <v>1</v>
      </c>
      <c r="J5518">
        <v>0.966855260484069</v>
      </c>
      <c r="K5518" t="s">
        <v>27636</v>
      </c>
      <c r="L5518">
        <v>2</v>
      </c>
      <c r="M5518" t="s">
        <v>1463</v>
      </c>
      <c r="N5518">
        <v>6.0606060606060601E-2</v>
      </c>
      <c r="O5518">
        <v>2.5412960609911099E-3</v>
      </c>
    </row>
    <row r="5519" spans="1:15">
      <c r="A5519" t="s">
        <v>6198</v>
      </c>
      <c r="B5519" t="s">
        <v>23511</v>
      </c>
      <c r="C5519" t="s">
        <v>6199</v>
      </c>
      <c r="D5519">
        <v>41</v>
      </c>
      <c r="E5519">
        <v>6152</v>
      </c>
      <c r="F5519">
        <v>45</v>
      </c>
      <c r="G5519">
        <v>7804</v>
      </c>
      <c r="H5519">
        <v>2.5163858744674299E-2</v>
      </c>
      <c r="I5519">
        <v>0.16922007468669301</v>
      </c>
      <c r="J5519">
        <v>0.14545028792668699</v>
      </c>
      <c r="K5519" t="s">
        <v>27637</v>
      </c>
      <c r="L5519">
        <v>41</v>
      </c>
      <c r="M5519" t="s">
        <v>1463</v>
      </c>
      <c r="N5519">
        <v>0.91111111111111098</v>
      </c>
      <c r="O5519">
        <v>6.6644993498049402E-3</v>
      </c>
    </row>
    <row r="5520" spans="1:15">
      <c r="A5520" t="s">
        <v>6200</v>
      </c>
      <c r="B5520" t="s">
        <v>23511</v>
      </c>
      <c r="C5520" t="s">
        <v>6201</v>
      </c>
      <c r="D5520">
        <v>6</v>
      </c>
      <c r="E5520">
        <v>6152</v>
      </c>
      <c r="F5520">
        <v>7</v>
      </c>
      <c r="G5520">
        <v>7804</v>
      </c>
      <c r="H5520">
        <v>0.54476030000281095</v>
      </c>
      <c r="I5520">
        <v>0.968912233598893</v>
      </c>
      <c r="J5520">
        <v>0.832812322140707</v>
      </c>
      <c r="K5520" t="s">
        <v>27638</v>
      </c>
      <c r="L5520">
        <v>6</v>
      </c>
      <c r="M5520" t="s">
        <v>1463</v>
      </c>
      <c r="N5520">
        <v>0.85714285714285698</v>
      </c>
      <c r="O5520">
        <v>9.7529258777633303E-4</v>
      </c>
    </row>
    <row r="5521" spans="1:15">
      <c r="A5521" t="s">
        <v>6200</v>
      </c>
      <c r="B5521" t="s">
        <v>23513</v>
      </c>
      <c r="C5521" t="s">
        <v>6201</v>
      </c>
      <c r="D5521">
        <v>1</v>
      </c>
      <c r="E5521">
        <v>535</v>
      </c>
      <c r="F5521">
        <v>7</v>
      </c>
      <c r="G5521">
        <v>8124</v>
      </c>
      <c r="H5521">
        <v>0.37938355156400999</v>
      </c>
      <c r="I5521">
        <v>0.99999999999997702</v>
      </c>
      <c r="J5521">
        <v>0.95041217501583097</v>
      </c>
      <c r="K5521" t="s">
        <v>23845</v>
      </c>
      <c r="L5521">
        <v>1</v>
      </c>
      <c r="M5521" t="s">
        <v>1463</v>
      </c>
      <c r="N5521">
        <v>0.14285714285714299</v>
      </c>
      <c r="O5521">
        <v>1.8691588785046699E-3</v>
      </c>
    </row>
    <row r="5522" spans="1:15">
      <c r="A5522" t="s">
        <v>6202</v>
      </c>
      <c r="B5522" t="s">
        <v>23513</v>
      </c>
      <c r="C5522" t="s">
        <v>6203</v>
      </c>
      <c r="D5522">
        <v>3</v>
      </c>
      <c r="E5522">
        <v>535</v>
      </c>
      <c r="F5522">
        <v>136</v>
      </c>
      <c r="G5522">
        <v>8124</v>
      </c>
      <c r="H5522">
        <v>0.99493598466828104</v>
      </c>
      <c r="I5522">
        <v>0.99999999999997702</v>
      </c>
      <c r="J5522">
        <v>0.95041217501583097</v>
      </c>
      <c r="K5522" t="s">
        <v>27639</v>
      </c>
      <c r="L5522">
        <v>3</v>
      </c>
      <c r="M5522" t="s">
        <v>2729</v>
      </c>
      <c r="N5522">
        <v>2.2058823529411801E-2</v>
      </c>
      <c r="O5522">
        <v>5.60747663551402E-3</v>
      </c>
    </row>
    <row r="5523" spans="1:15">
      <c r="A5523" t="s">
        <v>6202</v>
      </c>
      <c r="B5523" t="s">
        <v>23511</v>
      </c>
      <c r="C5523" t="s">
        <v>6203</v>
      </c>
      <c r="D5523">
        <v>113</v>
      </c>
      <c r="E5523">
        <v>6152</v>
      </c>
      <c r="F5523">
        <v>119</v>
      </c>
      <c r="G5523">
        <v>7804</v>
      </c>
      <c r="H5523" s="34">
        <v>7.0792612984102796E-7</v>
      </c>
      <c r="I5523" s="34">
        <v>2.4540608268608902E-5</v>
      </c>
      <c r="J5523" s="34">
        <v>2.1093469821319601E-5</v>
      </c>
      <c r="K5523" t="s">
        <v>27640</v>
      </c>
      <c r="L5523">
        <v>113</v>
      </c>
      <c r="M5523" t="s">
        <v>2729</v>
      </c>
      <c r="N5523">
        <v>0.94957983193277296</v>
      </c>
      <c r="O5523">
        <v>1.8368010403120898E-2</v>
      </c>
    </row>
    <row r="5524" spans="1:15">
      <c r="A5524" t="s">
        <v>6204</v>
      </c>
      <c r="B5524" t="s">
        <v>23511</v>
      </c>
      <c r="C5524" t="s">
        <v>6205</v>
      </c>
      <c r="D5524">
        <v>5044</v>
      </c>
      <c r="E5524">
        <v>6152</v>
      </c>
      <c r="F5524">
        <v>6323</v>
      </c>
      <c r="G5524">
        <v>7804</v>
      </c>
      <c r="H5524" s="34">
        <v>2.0095575175542401E-5</v>
      </c>
      <c r="I5524">
        <v>5.1547906684900604E-4</v>
      </c>
      <c r="J5524">
        <v>4.4307141946477299E-4</v>
      </c>
      <c r="K5524" t="s">
        <v>27641</v>
      </c>
      <c r="L5524">
        <v>5044</v>
      </c>
      <c r="M5524" t="s">
        <v>5133</v>
      </c>
      <c r="N5524">
        <v>0.79772260003163098</v>
      </c>
      <c r="O5524">
        <v>0.81989596879063698</v>
      </c>
    </row>
    <row r="5525" spans="1:15">
      <c r="A5525" t="s">
        <v>6204</v>
      </c>
      <c r="B5525" t="s">
        <v>23518</v>
      </c>
      <c r="C5525" t="s">
        <v>6205</v>
      </c>
      <c r="D5525">
        <v>609</v>
      </c>
      <c r="E5525">
        <v>787</v>
      </c>
      <c r="F5525">
        <v>5972</v>
      </c>
      <c r="G5525">
        <v>7393</v>
      </c>
      <c r="H5525">
        <v>0.99484342740704801</v>
      </c>
      <c r="I5525">
        <v>1</v>
      </c>
      <c r="J5525">
        <v>0.966855260484069</v>
      </c>
      <c r="K5525" t="s">
        <v>27642</v>
      </c>
      <c r="L5525">
        <v>609</v>
      </c>
      <c r="M5525" t="s">
        <v>5133</v>
      </c>
      <c r="N5525">
        <v>0.101975887474883</v>
      </c>
      <c r="O5525">
        <v>0.77382465057179195</v>
      </c>
    </row>
    <row r="5526" spans="1:15">
      <c r="A5526" t="s">
        <v>6204</v>
      </c>
      <c r="B5526" t="s">
        <v>23513</v>
      </c>
      <c r="C5526" t="s">
        <v>6205</v>
      </c>
      <c r="D5526">
        <v>408</v>
      </c>
      <c r="E5526">
        <v>535</v>
      </c>
      <c r="F5526">
        <v>6524</v>
      </c>
      <c r="G5526">
        <v>8124</v>
      </c>
      <c r="H5526">
        <v>0.99272186768326298</v>
      </c>
      <c r="I5526">
        <v>0.99999999999997702</v>
      </c>
      <c r="J5526">
        <v>0.95041217501583097</v>
      </c>
      <c r="K5526" t="s">
        <v>27643</v>
      </c>
      <c r="L5526">
        <v>408</v>
      </c>
      <c r="M5526" t="s">
        <v>5133</v>
      </c>
      <c r="N5526">
        <v>6.2538320049049703E-2</v>
      </c>
      <c r="O5526">
        <v>0.76261682242990703</v>
      </c>
    </row>
    <row r="5527" spans="1:15">
      <c r="A5527" t="s">
        <v>6206</v>
      </c>
      <c r="B5527" t="s">
        <v>23518</v>
      </c>
      <c r="C5527" t="s">
        <v>6207</v>
      </c>
      <c r="D5527">
        <v>3</v>
      </c>
      <c r="E5527">
        <v>787</v>
      </c>
      <c r="F5527">
        <v>3</v>
      </c>
      <c r="G5527">
        <v>7393</v>
      </c>
      <c r="H5527">
        <v>1.20221202725935E-3</v>
      </c>
      <c r="I5527">
        <v>6.16258894389922E-2</v>
      </c>
      <c r="J5527">
        <v>5.9583315386099199E-2</v>
      </c>
      <c r="K5527" t="s">
        <v>24121</v>
      </c>
      <c r="L5527">
        <v>3</v>
      </c>
      <c r="M5527" t="s">
        <v>5133</v>
      </c>
      <c r="N5527">
        <v>1</v>
      </c>
      <c r="O5527">
        <v>3.8119440914866601E-3</v>
      </c>
    </row>
    <row r="5528" spans="1:15">
      <c r="A5528" t="s">
        <v>6208</v>
      </c>
      <c r="B5528" t="s">
        <v>23513</v>
      </c>
      <c r="C5528" t="s">
        <v>6209</v>
      </c>
      <c r="D5528">
        <v>13</v>
      </c>
      <c r="E5528">
        <v>535</v>
      </c>
      <c r="F5528">
        <v>250</v>
      </c>
      <c r="G5528">
        <v>8124</v>
      </c>
      <c r="H5528">
        <v>0.84863983374021901</v>
      </c>
      <c r="I5528">
        <v>0.99999999999997702</v>
      </c>
      <c r="J5528">
        <v>0.95041217501583097</v>
      </c>
      <c r="K5528" t="s">
        <v>27644</v>
      </c>
      <c r="L5528">
        <v>13</v>
      </c>
      <c r="M5528" t="s">
        <v>5133</v>
      </c>
      <c r="N5528">
        <v>5.1999999999999998E-2</v>
      </c>
      <c r="O5528">
        <v>2.4299065420560699E-2</v>
      </c>
    </row>
    <row r="5529" spans="1:15">
      <c r="A5529" t="s">
        <v>6208</v>
      </c>
      <c r="B5529" t="s">
        <v>23518</v>
      </c>
      <c r="C5529" t="s">
        <v>6209</v>
      </c>
      <c r="D5529">
        <v>13</v>
      </c>
      <c r="E5529">
        <v>787</v>
      </c>
      <c r="F5529">
        <v>215</v>
      </c>
      <c r="G5529">
        <v>7393</v>
      </c>
      <c r="H5529">
        <v>0.99362619912477601</v>
      </c>
      <c r="I5529">
        <v>1</v>
      </c>
      <c r="J5529">
        <v>0.966855260484069</v>
      </c>
      <c r="K5529" t="s">
        <v>27645</v>
      </c>
      <c r="L5529">
        <v>13</v>
      </c>
      <c r="M5529" t="s">
        <v>5133</v>
      </c>
      <c r="N5529">
        <v>6.0465116279069801E-2</v>
      </c>
      <c r="O5529">
        <v>1.6518424396442199E-2</v>
      </c>
    </row>
    <row r="5530" spans="1:15">
      <c r="A5530" t="s">
        <v>6208</v>
      </c>
      <c r="B5530" t="s">
        <v>23511</v>
      </c>
      <c r="C5530" t="s">
        <v>6209</v>
      </c>
      <c r="D5530">
        <v>210</v>
      </c>
      <c r="E5530">
        <v>6152</v>
      </c>
      <c r="F5530">
        <v>243</v>
      </c>
      <c r="G5530">
        <v>7804</v>
      </c>
      <c r="H5530">
        <v>1.4009075991798299E-3</v>
      </c>
      <c r="I5530">
        <v>1.7546991493543801E-2</v>
      </c>
      <c r="J5530">
        <v>1.50822233692335E-2</v>
      </c>
      <c r="K5530" t="s">
        <v>27646</v>
      </c>
      <c r="L5530">
        <v>210</v>
      </c>
      <c r="M5530" t="s">
        <v>5133</v>
      </c>
      <c r="N5530">
        <v>0.86419753086419704</v>
      </c>
      <c r="O5530">
        <v>3.4135240572171703E-2</v>
      </c>
    </row>
    <row r="5531" spans="1:15">
      <c r="A5531" t="s">
        <v>6210</v>
      </c>
      <c r="B5531" t="s">
        <v>23518</v>
      </c>
      <c r="C5531" t="s">
        <v>6211</v>
      </c>
      <c r="D5531">
        <v>15</v>
      </c>
      <c r="E5531">
        <v>787</v>
      </c>
      <c r="F5531">
        <v>188</v>
      </c>
      <c r="G5531">
        <v>7393</v>
      </c>
      <c r="H5531">
        <v>0.91114161312211495</v>
      </c>
      <c r="I5531">
        <v>1</v>
      </c>
      <c r="J5531">
        <v>0.966855260484069</v>
      </c>
      <c r="K5531" t="s">
        <v>27647</v>
      </c>
      <c r="L5531">
        <v>15</v>
      </c>
      <c r="M5531" t="s">
        <v>5133</v>
      </c>
      <c r="N5531">
        <v>7.9787234042553196E-2</v>
      </c>
      <c r="O5531">
        <v>1.9059720457433298E-2</v>
      </c>
    </row>
    <row r="5532" spans="1:15">
      <c r="A5532" t="s">
        <v>6210</v>
      </c>
      <c r="B5532" t="s">
        <v>23513</v>
      </c>
      <c r="C5532" t="s">
        <v>6211</v>
      </c>
      <c r="D5532">
        <v>14</v>
      </c>
      <c r="E5532">
        <v>535</v>
      </c>
      <c r="F5532">
        <v>221</v>
      </c>
      <c r="G5532">
        <v>8124</v>
      </c>
      <c r="H5532">
        <v>0.600434300382226</v>
      </c>
      <c r="I5532">
        <v>0.99999999999997702</v>
      </c>
      <c r="J5532">
        <v>0.95041217501583097</v>
      </c>
      <c r="K5532" t="s">
        <v>27648</v>
      </c>
      <c r="L5532">
        <v>14</v>
      </c>
      <c r="M5532" t="s">
        <v>5133</v>
      </c>
      <c r="N5532">
        <v>6.3348416289592799E-2</v>
      </c>
      <c r="O5532">
        <v>2.6168224299065401E-2</v>
      </c>
    </row>
    <row r="5533" spans="1:15">
      <c r="A5533" t="s">
        <v>6210</v>
      </c>
      <c r="B5533" t="s">
        <v>23511</v>
      </c>
      <c r="C5533" t="s">
        <v>6211</v>
      </c>
      <c r="D5533">
        <v>184</v>
      </c>
      <c r="E5533">
        <v>6152</v>
      </c>
      <c r="F5533">
        <v>221</v>
      </c>
      <c r="G5533">
        <v>7804</v>
      </c>
      <c r="H5533">
        <v>5.7647143129335998E-2</v>
      </c>
      <c r="I5533">
        <v>0.29980777818717003</v>
      </c>
      <c r="J5533">
        <v>0.25769476665650898</v>
      </c>
      <c r="K5533" t="s">
        <v>27649</v>
      </c>
      <c r="L5533">
        <v>184</v>
      </c>
      <c r="M5533" t="s">
        <v>5133</v>
      </c>
      <c r="N5533">
        <v>0.83257918552036203</v>
      </c>
      <c r="O5533">
        <v>2.9908972691807499E-2</v>
      </c>
    </row>
    <row r="5534" spans="1:15">
      <c r="A5534" t="s">
        <v>6212</v>
      </c>
      <c r="B5534" t="s">
        <v>23513</v>
      </c>
      <c r="C5534" t="s">
        <v>6213</v>
      </c>
      <c r="D5534">
        <v>2</v>
      </c>
      <c r="E5534">
        <v>535</v>
      </c>
      <c r="F5534">
        <v>42</v>
      </c>
      <c r="G5534">
        <v>8124</v>
      </c>
      <c r="H5534">
        <v>0.77420808602914903</v>
      </c>
      <c r="I5534">
        <v>0.99999999999997702</v>
      </c>
      <c r="J5534">
        <v>0.95041217501583097</v>
      </c>
      <c r="K5534" t="s">
        <v>27650</v>
      </c>
      <c r="L5534">
        <v>2</v>
      </c>
      <c r="M5534" t="s">
        <v>5133</v>
      </c>
      <c r="N5534">
        <v>4.7619047619047603E-2</v>
      </c>
      <c r="O5534">
        <v>3.7383177570093499E-3</v>
      </c>
    </row>
    <row r="5535" spans="1:15">
      <c r="A5535" t="s">
        <v>6212</v>
      </c>
      <c r="B5535" t="s">
        <v>23511</v>
      </c>
      <c r="C5535" t="s">
        <v>6213</v>
      </c>
      <c r="D5535">
        <v>38</v>
      </c>
      <c r="E5535">
        <v>6152</v>
      </c>
      <c r="F5535">
        <v>43</v>
      </c>
      <c r="G5535">
        <v>7804</v>
      </c>
      <c r="H5535">
        <v>8.2636628052857E-2</v>
      </c>
      <c r="I5535">
        <v>0.38195192637576397</v>
      </c>
      <c r="J5535">
        <v>0.32830039679610401</v>
      </c>
      <c r="K5535" t="s">
        <v>27651</v>
      </c>
      <c r="L5535">
        <v>38</v>
      </c>
      <c r="M5535" t="s">
        <v>5133</v>
      </c>
      <c r="N5535">
        <v>0.88372093023255804</v>
      </c>
      <c r="O5535">
        <v>6.1768530559167803E-3</v>
      </c>
    </row>
    <row r="5536" spans="1:15">
      <c r="A5536" t="s">
        <v>6212</v>
      </c>
      <c r="B5536" t="s">
        <v>23518</v>
      </c>
      <c r="C5536" t="s">
        <v>6213</v>
      </c>
      <c r="D5536">
        <v>3</v>
      </c>
      <c r="E5536">
        <v>787</v>
      </c>
      <c r="F5536">
        <v>40</v>
      </c>
      <c r="G5536">
        <v>7393</v>
      </c>
      <c r="H5536">
        <v>0.81414453567425304</v>
      </c>
      <c r="I5536">
        <v>1</v>
      </c>
      <c r="J5536">
        <v>0.966855260484069</v>
      </c>
      <c r="K5536" t="s">
        <v>27652</v>
      </c>
      <c r="L5536">
        <v>3</v>
      </c>
      <c r="M5536" t="s">
        <v>5133</v>
      </c>
      <c r="N5536">
        <v>7.4999999999999997E-2</v>
      </c>
      <c r="O5536">
        <v>3.8119440914866601E-3</v>
      </c>
    </row>
    <row r="5537" spans="1:15">
      <c r="A5537" t="s">
        <v>6214</v>
      </c>
      <c r="B5537" t="s">
        <v>23511</v>
      </c>
      <c r="C5537" t="s">
        <v>6215</v>
      </c>
      <c r="D5537">
        <v>3</v>
      </c>
      <c r="E5537">
        <v>6152</v>
      </c>
      <c r="F5537">
        <v>5</v>
      </c>
      <c r="G5537">
        <v>7804</v>
      </c>
      <c r="H5537">
        <v>0.93277286492067202</v>
      </c>
      <c r="I5537">
        <v>1</v>
      </c>
      <c r="J5537">
        <v>0.85953329234717102</v>
      </c>
      <c r="K5537" t="s">
        <v>27653</v>
      </c>
      <c r="L5537">
        <v>3</v>
      </c>
      <c r="M5537" t="s">
        <v>5133</v>
      </c>
      <c r="N5537">
        <v>0.6</v>
      </c>
      <c r="O5537">
        <v>4.8764629388816603E-4</v>
      </c>
    </row>
    <row r="5538" spans="1:15">
      <c r="A5538" t="s">
        <v>6214</v>
      </c>
      <c r="B5538" t="s">
        <v>23513</v>
      </c>
      <c r="C5538" t="s">
        <v>6215</v>
      </c>
      <c r="D5538">
        <v>1</v>
      </c>
      <c r="E5538">
        <v>535</v>
      </c>
      <c r="F5538">
        <v>5</v>
      </c>
      <c r="G5538">
        <v>8124</v>
      </c>
      <c r="H5538">
        <v>0.28872836491514098</v>
      </c>
      <c r="I5538">
        <v>0.92669970177713501</v>
      </c>
      <c r="J5538">
        <v>0.88074667915254901</v>
      </c>
      <c r="K5538" t="s">
        <v>24409</v>
      </c>
      <c r="L5538">
        <v>1</v>
      </c>
      <c r="M5538" t="s">
        <v>5133</v>
      </c>
      <c r="N5538">
        <v>0.2</v>
      </c>
      <c r="O5538">
        <v>1.8691588785046699E-3</v>
      </c>
    </row>
    <row r="5539" spans="1:15">
      <c r="A5539" t="s">
        <v>6214</v>
      </c>
      <c r="B5539" t="s">
        <v>23518</v>
      </c>
      <c r="C5539" t="s">
        <v>6215</v>
      </c>
      <c r="D5539">
        <v>1</v>
      </c>
      <c r="E5539">
        <v>787</v>
      </c>
      <c r="F5539">
        <v>4</v>
      </c>
      <c r="G5539">
        <v>7393</v>
      </c>
      <c r="H5539">
        <v>0.362574478289521</v>
      </c>
      <c r="I5539">
        <v>1</v>
      </c>
      <c r="J5539">
        <v>0.966855260484069</v>
      </c>
      <c r="K5539" t="s">
        <v>27654</v>
      </c>
      <c r="L5539">
        <v>1</v>
      </c>
      <c r="M5539" t="s">
        <v>5133</v>
      </c>
      <c r="N5539">
        <v>0.25</v>
      </c>
      <c r="O5539">
        <v>1.27064803049555E-3</v>
      </c>
    </row>
    <row r="5540" spans="1:15">
      <c r="A5540" t="s">
        <v>6216</v>
      </c>
      <c r="B5540" t="s">
        <v>23511</v>
      </c>
      <c r="C5540" t="s">
        <v>6217</v>
      </c>
      <c r="D5540">
        <v>76</v>
      </c>
      <c r="E5540">
        <v>6152</v>
      </c>
      <c r="F5540">
        <v>82</v>
      </c>
      <c r="G5540">
        <v>7804</v>
      </c>
      <c r="H5540">
        <v>5.8044336093945599E-4</v>
      </c>
      <c r="I5540">
        <v>8.4658739088132595E-3</v>
      </c>
      <c r="J5540">
        <v>7.27670047343827E-3</v>
      </c>
      <c r="K5540" t="s">
        <v>27655</v>
      </c>
      <c r="L5540">
        <v>76</v>
      </c>
      <c r="M5540" t="s">
        <v>5133</v>
      </c>
      <c r="N5540">
        <v>0.92682926829268297</v>
      </c>
      <c r="O5540">
        <v>1.23537061118336E-2</v>
      </c>
    </row>
    <row r="5541" spans="1:15">
      <c r="A5541" t="s">
        <v>6216</v>
      </c>
      <c r="B5541" t="s">
        <v>23513</v>
      </c>
      <c r="C5541" t="s">
        <v>6217</v>
      </c>
      <c r="D5541">
        <v>1</v>
      </c>
      <c r="E5541">
        <v>535</v>
      </c>
      <c r="F5541">
        <v>83</v>
      </c>
      <c r="G5541">
        <v>8124</v>
      </c>
      <c r="H5541">
        <v>0.99659983720375001</v>
      </c>
      <c r="I5541">
        <v>0.99999999999997702</v>
      </c>
      <c r="J5541">
        <v>0.95041217501583097</v>
      </c>
      <c r="K5541" t="s">
        <v>27656</v>
      </c>
      <c r="L5541">
        <v>1</v>
      </c>
      <c r="M5541" t="s">
        <v>5133</v>
      </c>
      <c r="N5541">
        <v>1.20481927710843E-2</v>
      </c>
      <c r="O5541">
        <v>1.8691588785046699E-3</v>
      </c>
    </row>
    <row r="5542" spans="1:15">
      <c r="A5542" t="s">
        <v>6216</v>
      </c>
      <c r="B5542" t="s">
        <v>23518</v>
      </c>
      <c r="C5542" t="s">
        <v>6217</v>
      </c>
      <c r="D5542">
        <v>3</v>
      </c>
      <c r="E5542">
        <v>787</v>
      </c>
      <c r="F5542">
        <v>83</v>
      </c>
      <c r="G5542">
        <v>7393</v>
      </c>
      <c r="H5542">
        <v>0.99498510484380198</v>
      </c>
      <c r="I5542">
        <v>1</v>
      </c>
      <c r="J5542">
        <v>0.966855260484069</v>
      </c>
      <c r="K5542" t="s">
        <v>27657</v>
      </c>
      <c r="L5542">
        <v>3</v>
      </c>
      <c r="M5542" t="s">
        <v>5133</v>
      </c>
      <c r="N5542">
        <v>3.6144578313252997E-2</v>
      </c>
      <c r="O5542">
        <v>3.8119440914866601E-3</v>
      </c>
    </row>
    <row r="5543" spans="1:15">
      <c r="A5543" t="s">
        <v>6218</v>
      </c>
      <c r="B5543" t="s">
        <v>23511</v>
      </c>
      <c r="C5543" t="s">
        <v>6219</v>
      </c>
      <c r="D5543">
        <v>52</v>
      </c>
      <c r="E5543">
        <v>6152</v>
      </c>
      <c r="F5543">
        <v>53</v>
      </c>
      <c r="G5543">
        <v>7804</v>
      </c>
      <c r="H5543" s="34">
        <v>4.9040892778711702E-5</v>
      </c>
      <c r="I5543">
        <v>1.0825282273686501E-3</v>
      </c>
      <c r="J5543">
        <v>9.3046905132892002E-4</v>
      </c>
      <c r="K5543" t="s">
        <v>27658</v>
      </c>
      <c r="L5543">
        <v>52</v>
      </c>
      <c r="M5543" t="s">
        <v>5133</v>
      </c>
      <c r="N5543">
        <v>0.98113207547169801</v>
      </c>
      <c r="O5543">
        <v>8.4525357607282206E-3</v>
      </c>
    </row>
    <row r="5544" spans="1:15">
      <c r="A5544" t="s">
        <v>6220</v>
      </c>
      <c r="B5544" t="s">
        <v>23511</v>
      </c>
      <c r="C5544" t="s">
        <v>6221</v>
      </c>
      <c r="D5544">
        <v>58</v>
      </c>
      <c r="E5544">
        <v>6152</v>
      </c>
      <c r="F5544">
        <v>70</v>
      </c>
      <c r="G5544">
        <v>7804</v>
      </c>
      <c r="H5544">
        <v>0.25278929025452301</v>
      </c>
      <c r="I5544">
        <v>0.73652280632014699</v>
      </c>
      <c r="J5544">
        <v>0.63306587260513303</v>
      </c>
      <c r="K5544" t="s">
        <v>24140</v>
      </c>
      <c r="L5544">
        <v>58</v>
      </c>
      <c r="M5544" t="s">
        <v>5133</v>
      </c>
      <c r="N5544">
        <v>0.82857142857142896</v>
      </c>
      <c r="O5544">
        <v>9.4278283485045508E-3</v>
      </c>
    </row>
    <row r="5545" spans="1:15">
      <c r="A5545" t="s">
        <v>6220</v>
      </c>
      <c r="B5545" t="s">
        <v>23518</v>
      </c>
      <c r="C5545" t="s">
        <v>6221</v>
      </c>
      <c r="D5545">
        <v>5</v>
      </c>
      <c r="E5545">
        <v>787</v>
      </c>
      <c r="F5545">
        <v>64</v>
      </c>
      <c r="G5545">
        <v>7393</v>
      </c>
      <c r="H5545">
        <v>0.82584365513978997</v>
      </c>
      <c r="I5545">
        <v>1</v>
      </c>
      <c r="J5545">
        <v>0.966855260484069</v>
      </c>
      <c r="K5545" t="s">
        <v>24141</v>
      </c>
      <c r="L5545">
        <v>5</v>
      </c>
      <c r="M5545" t="s">
        <v>5133</v>
      </c>
      <c r="N5545">
        <v>7.8125E-2</v>
      </c>
      <c r="O5545">
        <v>6.35324015247776E-3</v>
      </c>
    </row>
    <row r="5546" spans="1:15">
      <c r="A5546" t="s">
        <v>6222</v>
      </c>
      <c r="B5546" t="s">
        <v>23513</v>
      </c>
      <c r="C5546" t="s">
        <v>6223</v>
      </c>
      <c r="D5546">
        <v>6</v>
      </c>
      <c r="E5546">
        <v>535</v>
      </c>
      <c r="F5546">
        <v>66</v>
      </c>
      <c r="G5546">
        <v>8124</v>
      </c>
      <c r="H5546">
        <v>0.26670649922967399</v>
      </c>
      <c r="I5546">
        <v>0.92544479247754696</v>
      </c>
      <c r="J5546">
        <v>0.87955399807568002</v>
      </c>
      <c r="K5546" t="s">
        <v>27659</v>
      </c>
      <c r="L5546">
        <v>6</v>
      </c>
      <c r="M5546" t="s">
        <v>2729</v>
      </c>
      <c r="N5546">
        <v>9.0909090909090898E-2</v>
      </c>
      <c r="O5546">
        <v>1.1214953271028E-2</v>
      </c>
    </row>
    <row r="5547" spans="1:15">
      <c r="A5547" t="s">
        <v>6222</v>
      </c>
      <c r="B5547" t="s">
        <v>23511</v>
      </c>
      <c r="C5547" t="s">
        <v>6223</v>
      </c>
      <c r="D5547">
        <v>53</v>
      </c>
      <c r="E5547">
        <v>6152</v>
      </c>
      <c r="F5547">
        <v>68</v>
      </c>
      <c r="G5547">
        <v>7804</v>
      </c>
      <c r="H5547">
        <v>0.63847184430650294</v>
      </c>
      <c r="I5547">
        <v>0.968912233598893</v>
      </c>
      <c r="J5547">
        <v>0.832812322140707</v>
      </c>
      <c r="K5547" t="s">
        <v>27660</v>
      </c>
      <c r="L5547">
        <v>53</v>
      </c>
      <c r="M5547" t="s">
        <v>2729</v>
      </c>
      <c r="N5547">
        <v>0.77941176470588203</v>
      </c>
      <c r="O5547">
        <v>8.6150845253576101E-3</v>
      </c>
    </row>
    <row r="5548" spans="1:15">
      <c r="A5548" t="s">
        <v>6222</v>
      </c>
      <c r="B5548" t="s">
        <v>23518</v>
      </c>
      <c r="C5548" t="s">
        <v>6223</v>
      </c>
      <c r="D5548">
        <v>7</v>
      </c>
      <c r="E5548">
        <v>787</v>
      </c>
      <c r="F5548">
        <v>65</v>
      </c>
      <c r="G5548">
        <v>7393</v>
      </c>
      <c r="H5548">
        <v>0.54662559234484298</v>
      </c>
      <c r="I5548">
        <v>1</v>
      </c>
      <c r="J5548">
        <v>0.966855260484069</v>
      </c>
      <c r="K5548" t="s">
        <v>27661</v>
      </c>
      <c r="L5548">
        <v>7</v>
      </c>
      <c r="M5548" t="s">
        <v>2729</v>
      </c>
      <c r="N5548">
        <v>0.107692307692308</v>
      </c>
      <c r="O5548">
        <v>8.8945362134688708E-3</v>
      </c>
    </row>
    <row r="5549" spans="1:15">
      <c r="A5549" t="s">
        <v>6224</v>
      </c>
      <c r="B5549" t="s">
        <v>23518</v>
      </c>
      <c r="C5549" t="s">
        <v>6225</v>
      </c>
      <c r="D5549">
        <v>1</v>
      </c>
      <c r="E5549">
        <v>787</v>
      </c>
      <c r="F5549">
        <v>1</v>
      </c>
      <c r="G5549">
        <v>7393</v>
      </c>
      <c r="H5549">
        <v>0.106452049235764</v>
      </c>
      <c r="I5549">
        <v>0.63266972740240601</v>
      </c>
      <c r="J5549">
        <v>0.61170005408803896</v>
      </c>
      <c r="K5549" t="s">
        <v>23521</v>
      </c>
      <c r="L5549">
        <v>1</v>
      </c>
      <c r="M5549" t="s">
        <v>2729</v>
      </c>
      <c r="N5549">
        <v>1</v>
      </c>
      <c r="O5549">
        <v>1.27064803049555E-3</v>
      </c>
    </row>
    <row r="5550" spans="1:15">
      <c r="A5550" t="s">
        <v>6226</v>
      </c>
      <c r="B5550" t="s">
        <v>23511</v>
      </c>
      <c r="C5550" t="s">
        <v>6227</v>
      </c>
      <c r="D5550">
        <v>5</v>
      </c>
      <c r="E5550">
        <v>6152</v>
      </c>
      <c r="F5550">
        <v>5</v>
      </c>
      <c r="G5550">
        <v>7804</v>
      </c>
      <c r="H5550">
        <v>0.30433074367137097</v>
      </c>
      <c r="I5550">
        <v>0.81020448119108801</v>
      </c>
      <c r="J5550">
        <v>0.69639772519260701</v>
      </c>
      <c r="K5550" t="s">
        <v>27662</v>
      </c>
      <c r="L5550">
        <v>5</v>
      </c>
      <c r="M5550" t="s">
        <v>5133</v>
      </c>
      <c r="N5550">
        <v>1</v>
      </c>
      <c r="O5550">
        <v>8.1274382314694405E-4</v>
      </c>
    </row>
    <row r="5551" spans="1:15">
      <c r="A5551" t="s">
        <v>6228</v>
      </c>
      <c r="B5551" t="s">
        <v>23511</v>
      </c>
      <c r="C5551" t="s">
        <v>6229</v>
      </c>
      <c r="D5551">
        <v>5</v>
      </c>
      <c r="E5551">
        <v>6152</v>
      </c>
      <c r="F5551">
        <v>8</v>
      </c>
      <c r="G5551">
        <v>7804</v>
      </c>
      <c r="H5551">
        <v>0.93246538655848799</v>
      </c>
      <c r="I5551">
        <v>1</v>
      </c>
      <c r="J5551">
        <v>0.85953329234717102</v>
      </c>
      <c r="K5551" t="s">
        <v>27663</v>
      </c>
      <c r="L5551">
        <v>5</v>
      </c>
      <c r="M5551" t="s">
        <v>5133</v>
      </c>
      <c r="N5551">
        <v>0.625</v>
      </c>
      <c r="O5551">
        <v>8.1274382314694405E-4</v>
      </c>
    </row>
    <row r="5552" spans="1:15">
      <c r="A5552" t="s">
        <v>6228</v>
      </c>
      <c r="B5552" t="s">
        <v>23518</v>
      </c>
      <c r="C5552" t="s">
        <v>6229</v>
      </c>
      <c r="D5552">
        <v>3</v>
      </c>
      <c r="E5552">
        <v>787</v>
      </c>
      <c r="F5552">
        <v>6</v>
      </c>
      <c r="G5552">
        <v>7393</v>
      </c>
      <c r="H5552">
        <v>1.8777106137657599E-2</v>
      </c>
      <c r="I5552">
        <v>0.338469374737777</v>
      </c>
      <c r="J5552">
        <v>0.32725089547797298</v>
      </c>
      <c r="K5552" t="s">
        <v>27664</v>
      </c>
      <c r="L5552">
        <v>3</v>
      </c>
      <c r="M5552" t="s">
        <v>5133</v>
      </c>
      <c r="N5552">
        <v>0.5</v>
      </c>
      <c r="O5552">
        <v>3.8119440914866601E-3</v>
      </c>
    </row>
    <row r="5553" spans="1:15">
      <c r="A5553" t="s">
        <v>6230</v>
      </c>
      <c r="B5553" t="s">
        <v>23511</v>
      </c>
      <c r="C5553" t="s">
        <v>6231</v>
      </c>
      <c r="D5553">
        <v>601</v>
      </c>
      <c r="E5553">
        <v>6152</v>
      </c>
      <c r="F5553">
        <v>680</v>
      </c>
      <c r="G5553">
        <v>7804</v>
      </c>
      <c r="H5553" s="34">
        <v>8.5141483177393893E-12</v>
      </c>
      <c r="I5553" s="34">
        <v>7.3527886129951197E-10</v>
      </c>
      <c r="J5553" s="34">
        <v>6.3199666044604805E-10</v>
      </c>
      <c r="K5553" t="s">
        <v>27665</v>
      </c>
      <c r="L5553">
        <v>601</v>
      </c>
      <c r="M5553" t="s">
        <v>5133</v>
      </c>
      <c r="N5553">
        <v>0.88382352941176501</v>
      </c>
      <c r="O5553">
        <v>9.7691807542262699E-2</v>
      </c>
    </row>
    <row r="5554" spans="1:15">
      <c r="A5554" t="s">
        <v>6230</v>
      </c>
      <c r="B5554" t="s">
        <v>23513</v>
      </c>
      <c r="C5554" t="s">
        <v>6231</v>
      </c>
      <c r="D5554">
        <v>32</v>
      </c>
      <c r="E5554">
        <v>535</v>
      </c>
      <c r="F5554">
        <v>692</v>
      </c>
      <c r="G5554">
        <v>8124</v>
      </c>
      <c r="H5554">
        <v>0.99055697686946798</v>
      </c>
      <c r="I5554">
        <v>0.99999999999997702</v>
      </c>
      <c r="J5554">
        <v>0.95041217501583097</v>
      </c>
      <c r="K5554" t="s">
        <v>27666</v>
      </c>
      <c r="L5554">
        <v>32</v>
      </c>
      <c r="M5554" t="s">
        <v>5133</v>
      </c>
      <c r="N5554">
        <v>4.6242774566474E-2</v>
      </c>
      <c r="O5554">
        <v>5.98130841121495E-2</v>
      </c>
    </row>
    <row r="5555" spans="1:15">
      <c r="A5555" t="s">
        <v>6230</v>
      </c>
      <c r="B5555" t="s">
        <v>23518</v>
      </c>
      <c r="C5555" t="s">
        <v>6231</v>
      </c>
      <c r="D5555">
        <v>24</v>
      </c>
      <c r="E5555">
        <v>787</v>
      </c>
      <c r="F5555">
        <v>622</v>
      </c>
      <c r="G5555">
        <v>7393</v>
      </c>
      <c r="H5555">
        <v>0.99999999996442301</v>
      </c>
      <c r="I5555">
        <v>1</v>
      </c>
      <c r="J5555">
        <v>0.966855260484069</v>
      </c>
      <c r="K5555" t="s">
        <v>27667</v>
      </c>
      <c r="L5555">
        <v>24</v>
      </c>
      <c r="M5555" t="s">
        <v>5133</v>
      </c>
      <c r="N5555">
        <v>3.8585209003215402E-2</v>
      </c>
      <c r="O5555">
        <v>3.0495552731893302E-2</v>
      </c>
    </row>
    <row r="5556" spans="1:15">
      <c r="A5556" t="s">
        <v>6232</v>
      </c>
      <c r="B5556" t="s">
        <v>23511</v>
      </c>
      <c r="C5556" t="s">
        <v>6233</v>
      </c>
      <c r="D5556">
        <v>3</v>
      </c>
      <c r="E5556">
        <v>6152</v>
      </c>
      <c r="F5556">
        <v>3</v>
      </c>
      <c r="G5556">
        <v>7804</v>
      </c>
      <c r="H5556">
        <v>0.489837867770546</v>
      </c>
      <c r="I5556">
        <v>0.96083957126938102</v>
      </c>
      <c r="J5556">
        <v>0.82587360011061495</v>
      </c>
      <c r="K5556" t="s">
        <v>27668</v>
      </c>
      <c r="L5556">
        <v>3</v>
      </c>
      <c r="M5556" t="s">
        <v>5133</v>
      </c>
      <c r="N5556">
        <v>1</v>
      </c>
      <c r="O5556">
        <v>4.8764629388816603E-4</v>
      </c>
    </row>
    <row r="5557" spans="1:15">
      <c r="A5557" t="s">
        <v>6234</v>
      </c>
      <c r="B5557" t="s">
        <v>23511</v>
      </c>
      <c r="C5557" t="s">
        <v>6235</v>
      </c>
      <c r="D5557">
        <v>107</v>
      </c>
      <c r="E5557">
        <v>6152</v>
      </c>
      <c r="F5557">
        <v>117</v>
      </c>
      <c r="G5557">
        <v>7804</v>
      </c>
      <c r="H5557">
        <v>1.9463959685995599E-4</v>
      </c>
      <c r="I5557">
        <v>3.4279549751095998E-3</v>
      </c>
      <c r="J5557">
        <v>2.94644142577381E-3</v>
      </c>
      <c r="K5557" t="s">
        <v>27669</v>
      </c>
      <c r="L5557">
        <v>107</v>
      </c>
      <c r="M5557" t="s">
        <v>5133</v>
      </c>
      <c r="N5557">
        <v>0.91452991452991494</v>
      </c>
      <c r="O5557">
        <v>1.7392717815344599E-2</v>
      </c>
    </row>
    <row r="5558" spans="1:15">
      <c r="A5558" t="s">
        <v>6234</v>
      </c>
      <c r="B5558" t="s">
        <v>23513</v>
      </c>
      <c r="C5558" t="s">
        <v>6235</v>
      </c>
      <c r="D5558">
        <v>2</v>
      </c>
      <c r="E5558">
        <v>535</v>
      </c>
      <c r="F5558">
        <v>122</v>
      </c>
      <c r="G5558">
        <v>8124</v>
      </c>
      <c r="H5558">
        <v>0.997755931374946</v>
      </c>
      <c r="I5558">
        <v>0.99999999999997702</v>
      </c>
      <c r="J5558">
        <v>0.95041217501583097</v>
      </c>
      <c r="K5558" t="s">
        <v>27670</v>
      </c>
      <c r="L5558">
        <v>2</v>
      </c>
      <c r="M5558" t="s">
        <v>5133</v>
      </c>
      <c r="N5558">
        <v>1.63934426229508E-2</v>
      </c>
      <c r="O5558">
        <v>3.7383177570093499E-3</v>
      </c>
    </row>
    <row r="5559" spans="1:15">
      <c r="A5559" t="s">
        <v>6234</v>
      </c>
      <c r="B5559" t="s">
        <v>23518</v>
      </c>
      <c r="C5559" t="s">
        <v>6235</v>
      </c>
      <c r="D5559">
        <v>7</v>
      </c>
      <c r="E5559">
        <v>787</v>
      </c>
      <c r="F5559">
        <v>89</v>
      </c>
      <c r="G5559">
        <v>7393</v>
      </c>
      <c r="H5559">
        <v>0.84949936178326202</v>
      </c>
      <c r="I5559">
        <v>1</v>
      </c>
      <c r="J5559">
        <v>0.966855260484069</v>
      </c>
      <c r="K5559" t="s">
        <v>27671</v>
      </c>
      <c r="L5559">
        <v>7</v>
      </c>
      <c r="M5559" t="s">
        <v>5133</v>
      </c>
      <c r="N5559">
        <v>7.8651685393258397E-2</v>
      </c>
      <c r="O5559">
        <v>8.8945362134688708E-3</v>
      </c>
    </row>
    <row r="5560" spans="1:15">
      <c r="A5560" t="s">
        <v>6236</v>
      </c>
      <c r="B5560" t="s">
        <v>23518</v>
      </c>
      <c r="C5560" t="s">
        <v>6237</v>
      </c>
      <c r="D5560">
        <v>2</v>
      </c>
      <c r="E5560">
        <v>787</v>
      </c>
      <c r="F5560">
        <v>2</v>
      </c>
      <c r="G5560">
        <v>7393</v>
      </c>
      <c r="H5560">
        <v>1.1319170819711901E-2</v>
      </c>
      <c r="I5560">
        <v>0.24323860088996599</v>
      </c>
      <c r="J5560">
        <v>0.235176520823249</v>
      </c>
      <c r="K5560" t="s">
        <v>25436</v>
      </c>
      <c r="L5560">
        <v>2</v>
      </c>
      <c r="M5560" t="s">
        <v>5133</v>
      </c>
      <c r="N5560">
        <v>1</v>
      </c>
      <c r="O5560">
        <v>2.5412960609911099E-3</v>
      </c>
    </row>
    <row r="5561" spans="1:15">
      <c r="A5561" t="s">
        <v>6238</v>
      </c>
      <c r="B5561" t="s">
        <v>23518</v>
      </c>
      <c r="C5561" t="s">
        <v>6239</v>
      </c>
      <c r="D5561">
        <v>5</v>
      </c>
      <c r="E5561">
        <v>787</v>
      </c>
      <c r="F5561">
        <v>55</v>
      </c>
      <c r="G5561">
        <v>7393</v>
      </c>
      <c r="H5561">
        <v>0.71066930012529195</v>
      </c>
      <c r="I5561">
        <v>1</v>
      </c>
      <c r="J5561">
        <v>0.966855260484069</v>
      </c>
      <c r="K5561" t="s">
        <v>27672</v>
      </c>
      <c r="L5561">
        <v>5</v>
      </c>
      <c r="M5561" t="s">
        <v>5133</v>
      </c>
      <c r="N5561">
        <v>9.0909090909090898E-2</v>
      </c>
      <c r="O5561">
        <v>6.35324015247776E-3</v>
      </c>
    </row>
    <row r="5562" spans="1:15">
      <c r="A5562" t="s">
        <v>6238</v>
      </c>
      <c r="B5562" t="s">
        <v>23513</v>
      </c>
      <c r="C5562" t="s">
        <v>6239</v>
      </c>
      <c r="D5562">
        <v>1</v>
      </c>
      <c r="E5562">
        <v>535</v>
      </c>
      <c r="F5562">
        <v>86</v>
      </c>
      <c r="G5562">
        <v>8124</v>
      </c>
      <c r="H5562">
        <v>0.99723443637984599</v>
      </c>
      <c r="I5562">
        <v>0.99999999999997702</v>
      </c>
      <c r="J5562">
        <v>0.95041217501583097</v>
      </c>
      <c r="K5562" t="s">
        <v>27673</v>
      </c>
      <c r="L5562">
        <v>1</v>
      </c>
      <c r="M5562" t="s">
        <v>5133</v>
      </c>
      <c r="N5562">
        <v>1.16279069767442E-2</v>
      </c>
      <c r="O5562">
        <v>1.8691588785046699E-3</v>
      </c>
    </row>
    <row r="5563" spans="1:15">
      <c r="A5563" t="s">
        <v>6238</v>
      </c>
      <c r="B5563" t="s">
        <v>23511</v>
      </c>
      <c r="C5563" t="s">
        <v>6239</v>
      </c>
      <c r="D5563">
        <v>75</v>
      </c>
      <c r="E5563">
        <v>6152</v>
      </c>
      <c r="F5563">
        <v>82</v>
      </c>
      <c r="G5563">
        <v>7804</v>
      </c>
      <c r="H5563">
        <v>1.8264001485939799E-3</v>
      </c>
      <c r="I5563">
        <v>2.1768655524101399E-2</v>
      </c>
      <c r="J5563">
        <v>1.8710884152602299E-2</v>
      </c>
      <c r="K5563" t="s">
        <v>27674</v>
      </c>
      <c r="L5563">
        <v>75</v>
      </c>
      <c r="M5563" t="s">
        <v>5133</v>
      </c>
      <c r="N5563">
        <v>0.91463414634146301</v>
      </c>
      <c r="O5563">
        <v>1.21911573472042E-2</v>
      </c>
    </row>
    <row r="5564" spans="1:15">
      <c r="A5564" t="s">
        <v>6240</v>
      </c>
      <c r="B5564" t="s">
        <v>23511</v>
      </c>
      <c r="C5564" t="s">
        <v>6241</v>
      </c>
      <c r="D5564">
        <v>3</v>
      </c>
      <c r="E5564">
        <v>6152</v>
      </c>
      <c r="F5564">
        <v>4</v>
      </c>
      <c r="G5564">
        <v>7804</v>
      </c>
      <c r="H5564">
        <v>0.80103341611958101</v>
      </c>
      <c r="I5564">
        <v>0.968912233598893</v>
      </c>
      <c r="J5564">
        <v>0.832812322140707</v>
      </c>
      <c r="K5564" t="s">
        <v>26142</v>
      </c>
      <c r="L5564">
        <v>3</v>
      </c>
      <c r="M5564" t="s">
        <v>5133</v>
      </c>
      <c r="N5564">
        <v>0.75</v>
      </c>
      <c r="O5564">
        <v>4.8764629388816603E-4</v>
      </c>
    </row>
    <row r="5565" spans="1:15">
      <c r="A5565" t="s">
        <v>6240</v>
      </c>
      <c r="B5565" t="s">
        <v>23518</v>
      </c>
      <c r="C5565" t="s">
        <v>6241</v>
      </c>
      <c r="D5565">
        <v>1</v>
      </c>
      <c r="E5565">
        <v>787</v>
      </c>
      <c r="F5565">
        <v>4</v>
      </c>
      <c r="G5565">
        <v>7393</v>
      </c>
      <c r="H5565">
        <v>0.362574478289521</v>
      </c>
      <c r="I5565">
        <v>1</v>
      </c>
      <c r="J5565">
        <v>0.966855260484069</v>
      </c>
      <c r="K5565" t="s">
        <v>23748</v>
      </c>
      <c r="L5565">
        <v>1</v>
      </c>
      <c r="M5565" t="s">
        <v>5133</v>
      </c>
      <c r="N5565">
        <v>0.25</v>
      </c>
      <c r="O5565">
        <v>1.27064803049555E-3</v>
      </c>
    </row>
    <row r="5566" spans="1:15">
      <c r="A5566" t="s">
        <v>6242</v>
      </c>
      <c r="B5566" t="s">
        <v>23518</v>
      </c>
      <c r="C5566" t="s">
        <v>6243</v>
      </c>
      <c r="D5566">
        <v>1</v>
      </c>
      <c r="E5566">
        <v>787</v>
      </c>
      <c r="F5566">
        <v>28</v>
      </c>
      <c r="G5566">
        <v>7393</v>
      </c>
      <c r="H5566">
        <v>0.95747465990382596</v>
      </c>
      <c r="I5566">
        <v>1</v>
      </c>
      <c r="J5566">
        <v>0.966855260484069</v>
      </c>
      <c r="K5566" t="s">
        <v>25130</v>
      </c>
      <c r="L5566">
        <v>1</v>
      </c>
      <c r="M5566" t="s">
        <v>5133</v>
      </c>
      <c r="N5566">
        <v>3.5714285714285698E-2</v>
      </c>
      <c r="O5566">
        <v>1.27064803049555E-3</v>
      </c>
    </row>
    <row r="5567" spans="1:15">
      <c r="A5567" t="s">
        <v>6242</v>
      </c>
      <c r="B5567" t="s">
        <v>23511</v>
      </c>
      <c r="C5567" t="s">
        <v>6243</v>
      </c>
      <c r="D5567">
        <v>30</v>
      </c>
      <c r="E5567">
        <v>6152</v>
      </c>
      <c r="F5567">
        <v>31</v>
      </c>
      <c r="G5567">
        <v>7804</v>
      </c>
      <c r="H5567">
        <v>5.7838962953539203E-3</v>
      </c>
      <c r="I5567">
        <v>5.5148662512065703E-2</v>
      </c>
      <c r="J5567">
        <v>4.7402111457538802E-2</v>
      </c>
      <c r="K5567" t="s">
        <v>27675</v>
      </c>
      <c r="L5567">
        <v>30</v>
      </c>
      <c r="M5567" t="s">
        <v>5133</v>
      </c>
      <c r="N5567">
        <v>0.967741935483871</v>
      </c>
      <c r="O5567">
        <v>4.8764629388816597E-3</v>
      </c>
    </row>
    <row r="5568" spans="1:15">
      <c r="A5568" t="s">
        <v>6244</v>
      </c>
      <c r="B5568" t="s">
        <v>23511</v>
      </c>
      <c r="C5568" t="s">
        <v>6245</v>
      </c>
      <c r="D5568">
        <v>15</v>
      </c>
      <c r="E5568">
        <v>6152</v>
      </c>
      <c r="F5568">
        <v>15</v>
      </c>
      <c r="G5568">
        <v>7804</v>
      </c>
      <c r="H5568">
        <v>2.8113485006614501E-2</v>
      </c>
      <c r="I5568">
        <v>0.182450402036994</v>
      </c>
      <c r="J5568">
        <v>0.156822194752923</v>
      </c>
      <c r="K5568" t="s">
        <v>27676</v>
      </c>
      <c r="L5568">
        <v>15</v>
      </c>
      <c r="M5568" t="s">
        <v>5133</v>
      </c>
      <c r="N5568">
        <v>1</v>
      </c>
      <c r="O5568">
        <v>2.4382314694408299E-3</v>
      </c>
    </row>
    <row r="5569" spans="1:15">
      <c r="A5569" t="s">
        <v>6246</v>
      </c>
      <c r="B5569" t="s">
        <v>23511</v>
      </c>
      <c r="C5569" t="s">
        <v>6247</v>
      </c>
      <c r="D5569">
        <v>3</v>
      </c>
      <c r="E5569">
        <v>6152</v>
      </c>
      <c r="F5569">
        <v>3</v>
      </c>
      <c r="G5569">
        <v>7804</v>
      </c>
      <c r="H5569">
        <v>0.489837867770546</v>
      </c>
      <c r="I5569">
        <v>0.96083957126938102</v>
      </c>
      <c r="J5569">
        <v>0.82587360011061495</v>
      </c>
      <c r="K5569" t="s">
        <v>26142</v>
      </c>
      <c r="L5569">
        <v>3</v>
      </c>
      <c r="M5569" t="s">
        <v>5133</v>
      </c>
      <c r="N5569">
        <v>1</v>
      </c>
      <c r="O5569">
        <v>4.8764629388816603E-4</v>
      </c>
    </row>
    <row r="5570" spans="1:15">
      <c r="A5570" t="s">
        <v>6248</v>
      </c>
      <c r="B5570" t="s">
        <v>23511</v>
      </c>
      <c r="C5570" t="s">
        <v>6249</v>
      </c>
      <c r="D5570">
        <v>1</v>
      </c>
      <c r="E5570">
        <v>6152</v>
      </c>
      <c r="F5570">
        <v>1</v>
      </c>
      <c r="G5570">
        <v>7804</v>
      </c>
      <c r="H5570">
        <v>0.788313685289595</v>
      </c>
      <c r="I5570">
        <v>0.968912233598893</v>
      </c>
      <c r="J5570">
        <v>0.832812322140707</v>
      </c>
      <c r="K5570" t="s">
        <v>27534</v>
      </c>
      <c r="L5570">
        <v>1</v>
      </c>
      <c r="M5570" t="s">
        <v>5133</v>
      </c>
      <c r="N5570">
        <v>1</v>
      </c>
      <c r="O5570">
        <v>1.6254876462938901E-4</v>
      </c>
    </row>
    <row r="5571" spans="1:15">
      <c r="A5571" t="s">
        <v>6250</v>
      </c>
      <c r="B5571" t="s">
        <v>23511</v>
      </c>
      <c r="C5571" t="s">
        <v>6251</v>
      </c>
      <c r="D5571">
        <v>3</v>
      </c>
      <c r="E5571">
        <v>6152</v>
      </c>
      <c r="F5571">
        <v>3</v>
      </c>
      <c r="G5571">
        <v>7804</v>
      </c>
      <c r="H5571">
        <v>0.489837867770546</v>
      </c>
      <c r="I5571">
        <v>0.96083957126938102</v>
      </c>
      <c r="J5571">
        <v>0.82587360011061495</v>
      </c>
      <c r="K5571" t="s">
        <v>24856</v>
      </c>
      <c r="L5571">
        <v>3</v>
      </c>
      <c r="M5571" t="s">
        <v>5133</v>
      </c>
      <c r="N5571">
        <v>1</v>
      </c>
      <c r="O5571">
        <v>4.8764629388816603E-4</v>
      </c>
    </row>
    <row r="5572" spans="1:15">
      <c r="A5572" t="s">
        <v>6252</v>
      </c>
      <c r="B5572" t="s">
        <v>23511</v>
      </c>
      <c r="C5572" t="s">
        <v>6253</v>
      </c>
      <c r="D5572">
        <v>3</v>
      </c>
      <c r="E5572">
        <v>6152</v>
      </c>
      <c r="F5572">
        <v>3</v>
      </c>
      <c r="G5572">
        <v>7804</v>
      </c>
      <c r="H5572">
        <v>0.489837867770546</v>
      </c>
      <c r="I5572">
        <v>0.96083957126938102</v>
      </c>
      <c r="J5572">
        <v>0.82587360011061495</v>
      </c>
      <c r="K5572" t="s">
        <v>27668</v>
      </c>
      <c r="L5572">
        <v>3</v>
      </c>
      <c r="M5572" t="s">
        <v>5133</v>
      </c>
      <c r="N5572">
        <v>1</v>
      </c>
      <c r="O5572">
        <v>4.8764629388816603E-4</v>
      </c>
    </row>
    <row r="5573" spans="1:15">
      <c r="A5573" t="s">
        <v>6254</v>
      </c>
      <c r="B5573" t="s">
        <v>23511</v>
      </c>
      <c r="C5573" t="s">
        <v>6255</v>
      </c>
      <c r="D5573">
        <v>78</v>
      </c>
      <c r="E5573">
        <v>6152</v>
      </c>
      <c r="F5573">
        <v>83</v>
      </c>
      <c r="G5573">
        <v>7804</v>
      </c>
      <c r="H5573">
        <v>1.3077732873965399E-4</v>
      </c>
      <c r="I5573">
        <v>2.4886532237017498E-3</v>
      </c>
      <c r="J5573">
        <v>2.1390802988787601E-3</v>
      </c>
      <c r="K5573" t="s">
        <v>27677</v>
      </c>
      <c r="L5573">
        <v>78</v>
      </c>
      <c r="M5573" t="s">
        <v>5133</v>
      </c>
      <c r="N5573">
        <v>0.93975903614457801</v>
      </c>
      <c r="O5573">
        <v>1.26788036410923E-2</v>
      </c>
    </row>
    <row r="5574" spans="1:15">
      <c r="A5574" t="s">
        <v>6254</v>
      </c>
      <c r="B5574" t="s">
        <v>23518</v>
      </c>
      <c r="C5574" t="s">
        <v>6255</v>
      </c>
      <c r="D5574">
        <v>1</v>
      </c>
      <c r="E5574">
        <v>787</v>
      </c>
      <c r="F5574">
        <v>65</v>
      </c>
      <c r="G5574">
        <v>7393</v>
      </c>
      <c r="H5574">
        <v>0.999357291471898</v>
      </c>
      <c r="I5574">
        <v>1</v>
      </c>
      <c r="J5574">
        <v>0.966855260484069</v>
      </c>
      <c r="K5574" t="s">
        <v>26621</v>
      </c>
      <c r="L5574">
        <v>1</v>
      </c>
      <c r="M5574" t="s">
        <v>5133</v>
      </c>
      <c r="N5574">
        <v>1.5384615384615399E-2</v>
      </c>
      <c r="O5574">
        <v>1.27064803049555E-3</v>
      </c>
    </row>
    <row r="5575" spans="1:15">
      <c r="A5575" t="s">
        <v>6254</v>
      </c>
      <c r="B5575" t="s">
        <v>23513</v>
      </c>
      <c r="C5575" t="s">
        <v>6255</v>
      </c>
      <c r="D5575">
        <v>3</v>
      </c>
      <c r="E5575">
        <v>535</v>
      </c>
      <c r="F5575">
        <v>97</v>
      </c>
      <c r="G5575">
        <v>8124</v>
      </c>
      <c r="H5575">
        <v>0.95903506555828</v>
      </c>
      <c r="I5575">
        <v>0.99999999999997702</v>
      </c>
      <c r="J5575">
        <v>0.95041217501583097</v>
      </c>
      <c r="K5575" t="s">
        <v>27678</v>
      </c>
      <c r="L5575">
        <v>3</v>
      </c>
      <c r="M5575" t="s">
        <v>5133</v>
      </c>
      <c r="N5575">
        <v>3.09278350515464E-2</v>
      </c>
      <c r="O5575">
        <v>5.60747663551402E-3</v>
      </c>
    </row>
    <row r="5576" spans="1:15">
      <c r="A5576" t="s">
        <v>6256</v>
      </c>
      <c r="B5576" t="s">
        <v>23511</v>
      </c>
      <c r="C5576" t="s">
        <v>6257</v>
      </c>
      <c r="D5576">
        <v>16</v>
      </c>
      <c r="E5576">
        <v>6152</v>
      </c>
      <c r="F5576">
        <v>16</v>
      </c>
      <c r="G5576">
        <v>7804</v>
      </c>
      <c r="H5576">
        <v>2.2150784116779201E-2</v>
      </c>
      <c r="I5576">
        <v>0.15357019220850299</v>
      </c>
      <c r="J5576">
        <v>0.13199869291536201</v>
      </c>
      <c r="K5576" t="s">
        <v>27679</v>
      </c>
      <c r="L5576">
        <v>16</v>
      </c>
      <c r="M5576" t="s">
        <v>5133</v>
      </c>
      <c r="N5576">
        <v>1</v>
      </c>
      <c r="O5576">
        <v>2.6007802340702198E-3</v>
      </c>
    </row>
    <row r="5577" spans="1:15">
      <c r="A5577" t="s">
        <v>6258</v>
      </c>
      <c r="B5577" t="s">
        <v>23511</v>
      </c>
      <c r="C5577" t="s">
        <v>6259</v>
      </c>
      <c r="D5577">
        <v>5</v>
      </c>
      <c r="E5577">
        <v>6152</v>
      </c>
      <c r="F5577">
        <v>5</v>
      </c>
      <c r="G5577">
        <v>7804</v>
      </c>
      <c r="H5577">
        <v>0.30433074367137097</v>
      </c>
      <c r="I5577">
        <v>0.81020448119108801</v>
      </c>
      <c r="J5577">
        <v>0.69639772519260701</v>
      </c>
      <c r="K5577" t="s">
        <v>27662</v>
      </c>
      <c r="L5577">
        <v>5</v>
      </c>
      <c r="M5577" t="s">
        <v>5133</v>
      </c>
      <c r="N5577">
        <v>1</v>
      </c>
      <c r="O5577">
        <v>8.1274382314694405E-4</v>
      </c>
    </row>
    <row r="5578" spans="1:15">
      <c r="A5578" t="s">
        <v>6260</v>
      </c>
      <c r="B5578" t="s">
        <v>23511</v>
      </c>
      <c r="C5578" t="s">
        <v>6261</v>
      </c>
      <c r="D5578">
        <v>18</v>
      </c>
      <c r="E5578">
        <v>6152</v>
      </c>
      <c r="F5578">
        <v>18</v>
      </c>
      <c r="G5578">
        <v>7804</v>
      </c>
      <c r="H5578">
        <v>1.37496899434857E-2</v>
      </c>
      <c r="I5578">
        <v>0.10558946762372599</v>
      </c>
      <c r="J5578">
        <v>9.0757662743805895E-2</v>
      </c>
      <c r="K5578" t="s">
        <v>27680</v>
      </c>
      <c r="L5578">
        <v>18</v>
      </c>
      <c r="M5578" t="s">
        <v>5133</v>
      </c>
      <c r="N5578">
        <v>1</v>
      </c>
      <c r="O5578">
        <v>2.9258777633290002E-3</v>
      </c>
    </row>
    <row r="5579" spans="1:15">
      <c r="A5579" t="s">
        <v>6262</v>
      </c>
      <c r="B5579" t="s">
        <v>23511</v>
      </c>
      <c r="C5579" t="s">
        <v>6263</v>
      </c>
      <c r="D5579">
        <v>42</v>
      </c>
      <c r="E5579">
        <v>6152</v>
      </c>
      <c r="F5579">
        <v>46</v>
      </c>
      <c r="G5579">
        <v>7804</v>
      </c>
      <c r="H5579">
        <v>2.15048644231681E-2</v>
      </c>
      <c r="I5579">
        <v>0.15079443749721499</v>
      </c>
      <c r="J5579">
        <v>0.129612839329621</v>
      </c>
      <c r="K5579" t="s">
        <v>27681</v>
      </c>
      <c r="L5579">
        <v>42</v>
      </c>
      <c r="M5579" t="s">
        <v>5133</v>
      </c>
      <c r="N5579">
        <v>0.91304347826086996</v>
      </c>
      <c r="O5579">
        <v>6.8270481144343297E-3</v>
      </c>
    </row>
    <row r="5580" spans="1:15">
      <c r="A5580" t="s">
        <v>6262</v>
      </c>
      <c r="B5580" t="s">
        <v>23518</v>
      </c>
      <c r="C5580" t="s">
        <v>6263</v>
      </c>
      <c r="D5580">
        <v>3</v>
      </c>
      <c r="E5580">
        <v>787</v>
      </c>
      <c r="F5580">
        <v>43</v>
      </c>
      <c r="G5580">
        <v>7393</v>
      </c>
      <c r="H5580">
        <v>0.851008504701258</v>
      </c>
      <c r="I5580">
        <v>1</v>
      </c>
      <c r="J5580">
        <v>0.966855260484069</v>
      </c>
      <c r="K5580" t="s">
        <v>27682</v>
      </c>
      <c r="L5580">
        <v>3</v>
      </c>
      <c r="M5580" t="s">
        <v>5133</v>
      </c>
      <c r="N5580">
        <v>6.9767441860465101E-2</v>
      </c>
      <c r="O5580">
        <v>3.8119440914866601E-3</v>
      </c>
    </row>
    <row r="5581" spans="1:15">
      <c r="A5581" t="s">
        <v>6264</v>
      </c>
      <c r="B5581" t="s">
        <v>23511</v>
      </c>
      <c r="C5581" t="s">
        <v>6265</v>
      </c>
      <c r="D5581">
        <v>3</v>
      </c>
      <c r="E5581">
        <v>6152</v>
      </c>
      <c r="F5581">
        <v>3</v>
      </c>
      <c r="G5581">
        <v>7804</v>
      </c>
      <c r="H5581">
        <v>0.489837867770546</v>
      </c>
      <c r="I5581">
        <v>0.96083957126938102</v>
      </c>
      <c r="J5581">
        <v>0.82587360011061495</v>
      </c>
      <c r="K5581" t="s">
        <v>27683</v>
      </c>
      <c r="L5581">
        <v>3</v>
      </c>
      <c r="M5581" t="s">
        <v>5133</v>
      </c>
      <c r="N5581">
        <v>1</v>
      </c>
      <c r="O5581">
        <v>4.8764629388816603E-4</v>
      </c>
    </row>
    <row r="5582" spans="1:15">
      <c r="A5582" t="s">
        <v>6266</v>
      </c>
      <c r="B5582" t="s">
        <v>23511</v>
      </c>
      <c r="C5582" t="s">
        <v>6267</v>
      </c>
      <c r="D5582">
        <v>1</v>
      </c>
      <c r="E5582">
        <v>6152</v>
      </c>
      <c r="F5582">
        <v>1</v>
      </c>
      <c r="G5582">
        <v>7804</v>
      </c>
      <c r="H5582">
        <v>0.788313685289595</v>
      </c>
      <c r="I5582">
        <v>0.968912233598893</v>
      </c>
      <c r="J5582">
        <v>0.832812322140707</v>
      </c>
      <c r="K5582" t="s">
        <v>27684</v>
      </c>
      <c r="L5582">
        <v>1</v>
      </c>
      <c r="M5582" t="s">
        <v>5133</v>
      </c>
      <c r="N5582">
        <v>1</v>
      </c>
      <c r="O5582">
        <v>1.6254876462938901E-4</v>
      </c>
    </row>
    <row r="5583" spans="1:15">
      <c r="A5583" t="s">
        <v>6268</v>
      </c>
      <c r="B5583" t="s">
        <v>23511</v>
      </c>
      <c r="C5583" t="s">
        <v>6269</v>
      </c>
      <c r="D5583">
        <v>14</v>
      </c>
      <c r="E5583">
        <v>6152</v>
      </c>
      <c r="F5583">
        <v>14</v>
      </c>
      <c r="G5583">
        <v>7804</v>
      </c>
      <c r="H5583">
        <v>3.5680033920092398E-2</v>
      </c>
      <c r="I5583">
        <v>0.21445050912290001</v>
      </c>
      <c r="J5583">
        <v>0.18432735215193299</v>
      </c>
      <c r="K5583" t="s">
        <v>24239</v>
      </c>
      <c r="L5583">
        <v>14</v>
      </c>
      <c r="M5583" t="s">
        <v>5133</v>
      </c>
      <c r="N5583">
        <v>1</v>
      </c>
      <c r="O5583">
        <v>2.2756827048114399E-3</v>
      </c>
    </row>
    <row r="5584" spans="1:15">
      <c r="A5584" t="s">
        <v>6270</v>
      </c>
      <c r="B5584" t="s">
        <v>23518</v>
      </c>
      <c r="C5584" t="s">
        <v>6271</v>
      </c>
      <c r="D5584">
        <v>13</v>
      </c>
      <c r="E5584">
        <v>787</v>
      </c>
      <c r="F5584">
        <v>178</v>
      </c>
      <c r="G5584">
        <v>7393</v>
      </c>
      <c r="H5584">
        <v>0.94992517308804603</v>
      </c>
      <c r="I5584">
        <v>1</v>
      </c>
      <c r="J5584">
        <v>0.966855260484069</v>
      </c>
      <c r="K5584" t="s">
        <v>27685</v>
      </c>
      <c r="L5584">
        <v>13</v>
      </c>
      <c r="M5584" t="s">
        <v>5133</v>
      </c>
      <c r="N5584">
        <v>7.3033707865168496E-2</v>
      </c>
      <c r="O5584">
        <v>1.6518424396442199E-2</v>
      </c>
    </row>
    <row r="5585" spans="1:15">
      <c r="A5585" t="s">
        <v>6270</v>
      </c>
      <c r="B5585" t="s">
        <v>23511</v>
      </c>
      <c r="C5585" t="s">
        <v>6271</v>
      </c>
      <c r="D5585">
        <v>156</v>
      </c>
      <c r="E5585">
        <v>6152</v>
      </c>
      <c r="F5585">
        <v>192</v>
      </c>
      <c r="G5585">
        <v>7804</v>
      </c>
      <c r="H5585">
        <v>0.23155363818345001</v>
      </c>
      <c r="I5585">
        <v>0.71382528017432401</v>
      </c>
      <c r="J5585">
        <v>0.61355659322887801</v>
      </c>
      <c r="K5585" t="s">
        <v>27686</v>
      </c>
      <c r="L5585">
        <v>156</v>
      </c>
      <c r="M5585" t="s">
        <v>5133</v>
      </c>
      <c r="N5585">
        <v>0.8125</v>
      </c>
      <c r="O5585">
        <v>2.53576072821847E-2</v>
      </c>
    </row>
    <row r="5586" spans="1:15">
      <c r="A5586" t="s">
        <v>6270</v>
      </c>
      <c r="B5586" t="s">
        <v>23513</v>
      </c>
      <c r="C5586" t="s">
        <v>6271</v>
      </c>
      <c r="D5586">
        <v>18</v>
      </c>
      <c r="E5586">
        <v>535</v>
      </c>
      <c r="F5586">
        <v>174</v>
      </c>
      <c r="G5586">
        <v>8124</v>
      </c>
      <c r="H5586">
        <v>3.7289139280623697E-2</v>
      </c>
      <c r="I5586">
        <v>0.42722874441898101</v>
      </c>
      <c r="J5586">
        <v>0.40604340021253599</v>
      </c>
      <c r="K5586" t="s">
        <v>27687</v>
      </c>
      <c r="L5586">
        <v>18</v>
      </c>
      <c r="M5586" t="s">
        <v>5133</v>
      </c>
      <c r="N5586">
        <v>0.10344827586206901</v>
      </c>
      <c r="O5586">
        <v>3.3644859813084099E-2</v>
      </c>
    </row>
    <row r="5587" spans="1:15">
      <c r="A5587" t="s">
        <v>6272</v>
      </c>
      <c r="B5587" t="s">
        <v>23511</v>
      </c>
      <c r="C5587" t="s">
        <v>6273</v>
      </c>
      <c r="D5587">
        <v>4</v>
      </c>
      <c r="E5587">
        <v>6152</v>
      </c>
      <c r="F5587">
        <v>4</v>
      </c>
      <c r="G5587">
        <v>7804</v>
      </c>
      <c r="H5587">
        <v>0.38610601832086699</v>
      </c>
      <c r="I5587">
        <v>0.90829480295553899</v>
      </c>
      <c r="J5587">
        <v>0.78070962240619901</v>
      </c>
      <c r="K5587" t="s">
        <v>25135</v>
      </c>
      <c r="L5587">
        <v>4</v>
      </c>
      <c r="M5587" t="s">
        <v>5133</v>
      </c>
      <c r="N5587">
        <v>1</v>
      </c>
      <c r="O5587">
        <v>6.5019505851755496E-4</v>
      </c>
    </row>
    <row r="5588" spans="1:15">
      <c r="A5588" t="s">
        <v>6274</v>
      </c>
      <c r="B5588" t="s">
        <v>23511</v>
      </c>
      <c r="C5588" t="s">
        <v>6275</v>
      </c>
      <c r="D5588">
        <v>198</v>
      </c>
      <c r="E5588">
        <v>6152</v>
      </c>
      <c r="F5588">
        <v>231</v>
      </c>
      <c r="G5588">
        <v>7804</v>
      </c>
      <c r="H5588">
        <v>4.4925377594473397E-3</v>
      </c>
      <c r="I5588">
        <v>4.5409686079834803E-2</v>
      </c>
      <c r="J5588">
        <v>3.9031136980651901E-2</v>
      </c>
      <c r="K5588" t="s">
        <v>27688</v>
      </c>
      <c r="L5588">
        <v>198</v>
      </c>
      <c r="M5588" t="s">
        <v>5133</v>
      </c>
      <c r="N5588">
        <v>0.85714285714285698</v>
      </c>
      <c r="O5588">
        <v>3.2184655396619001E-2</v>
      </c>
    </row>
    <row r="5589" spans="1:15">
      <c r="A5589" t="s">
        <v>6274</v>
      </c>
      <c r="B5589" t="s">
        <v>23518</v>
      </c>
      <c r="C5589" t="s">
        <v>6275</v>
      </c>
      <c r="D5589">
        <v>18</v>
      </c>
      <c r="E5589">
        <v>787</v>
      </c>
      <c r="F5589">
        <v>227</v>
      </c>
      <c r="G5589">
        <v>7393</v>
      </c>
      <c r="H5589">
        <v>0.93228882267570601</v>
      </c>
      <c r="I5589">
        <v>1</v>
      </c>
      <c r="J5589">
        <v>0.966855260484069</v>
      </c>
      <c r="K5589" t="s">
        <v>27689</v>
      </c>
      <c r="L5589">
        <v>18</v>
      </c>
      <c r="M5589" t="s">
        <v>5133</v>
      </c>
      <c r="N5589">
        <v>7.9295154185022004E-2</v>
      </c>
      <c r="O5589">
        <v>2.2871664548919899E-2</v>
      </c>
    </row>
    <row r="5590" spans="1:15">
      <c r="A5590" t="s">
        <v>6274</v>
      </c>
      <c r="B5590" t="s">
        <v>23513</v>
      </c>
      <c r="C5590" t="s">
        <v>6275</v>
      </c>
      <c r="D5590">
        <v>8</v>
      </c>
      <c r="E5590">
        <v>535</v>
      </c>
      <c r="F5590">
        <v>235</v>
      </c>
      <c r="G5590">
        <v>8124</v>
      </c>
      <c r="H5590">
        <v>0.98937884679656096</v>
      </c>
      <c r="I5590">
        <v>0.99999999999997702</v>
      </c>
      <c r="J5590">
        <v>0.95041217501583097</v>
      </c>
      <c r="K5590" t="s">
        <v>27690</v>
      </c>
      <c r="L5590">
        <v>8</v>
      </c>
      <c r="M5590" t="s">
        <v>5133</v>
      </c>
      <c r="N5590">
        <v>3.4042553191489397E-2</v>
      </c>
      <c r="O5590">
        <v>1.4953271028037399E-2</v>
      </c>
    </row>
    <row r="5591" spans="1:15">
      <c r="A5591" t="s">
        <v>6276</v>
      </c>
      <c r="B5591" t="s">
        <v>23511</v>
      </c>
      <c r="C5591" t="s">
        <v>6277</v>
      </c>
      <c r="D5591">
        <v>8</v>
      </c>
      <c r="E5591">
        <v>6152</v>
      </c>
      <c r="F5591">
        <v>9</v>
      </c>
      <c r="G5591">
        <v>7804</v>
      </c>
      <c r="H5591">
        <v>0.40157748897504503</v>
      </c>
      <c r="I5591">
        <v>0.91525479399875698</v>
      </c>
      <c r="J5591">
        <v>0.78669196642228301</v>
      </c>
      <c r="K5591" t="s">
        <v>27691</v>
      </c>
      <c r="L5591">
        <v>8</v>
      </c>
      <c r="M5591" t="s">
        <v>5133</v>
      </c>
      <c r="N5591">
        <v>0.88888888888888895</v>
      </c>
      <c r="O5591">
        <v>1.3003901170351099E-3</v>
      </c>
    </row>
    <row r="5592" spans="1:15">
      <c r="A5592" t="s">
        <v>6276</v>
      </c>
      <c r="B5592" t="s">
        <v>23513</v>
      </c>
      <c r="C5592" t="s">
        <v>6277</v>
      </c>
      <c r="D5592">
        <v>1</v>
      </c>
      <c r="E5592">
        <v>535</v>
      </c>
      <c r="F5592">
        <v>8</v>
      </c>
      <c r="G5592">
        <v>8124</v>
      </c>
      <c r="H5592">
        <v>0.42028903387437799</v>
      </c>
      <c r="I5592">
        <v>0.99999999999997702</v>
      </c>
      <c r="J5592">
        <v>0.95041217501583097</v>
      </c>
      <c r="K5592" t="s">
        <v>27692</v>
      </c>
      <c r="L5592">
        <v>1</v>
      </c>
      <c r="M5592" t="s">
        <v>5133</v>
      </c>
      <c r="N5592">
        <v>0.125</v>
      </c>
      <c r="O5592">
        <v>1.8691588785046699E-3</v>
      </c>
    </row>
    <row r="5593" spans="1:15">
      <c r="A5593" t="s">
        <v>6278</v>
      </c>
      <c r="B5593" t="s">
        <v>23513</v>
      </c>
      <c r="C5593" t="s">
        <v>6279</v>
      </c>
      <c r="D5593">
        <v>22</v>
      </c>
      <c r="E5593">
        <v>535</v>
      </c>
      <c r="F5593">
        <v>323</v>
      </c>
      <c r="G5593">
        <v>8124</v>
      </c>
      <c r="H5593">
        <v>0.46693818099415302</v>
      </c>
      <c r="I5593">
        <v>0.99999999999997702</v>
      </c>
      <c r="J5593">
        <v>0.95041217501583097</v>
      </c>
      <c r="K5593" t="s">
        <v>27155</v>
      </c>
      <c r="L5593">
        <v>22</v>
      </c>
      <c r="M5593" t="s">
        <v>5133</v>
      </c>
      <c r="N5593">
        <v>6.8111455108359101E-2</v>
      </c>
      <c r="O5593">
        <v>4.1121495327102797E-2</v>
      </c>
    </row>
    <row r="5594" spans="1:15">
      <c r="A5594" t="s">
        <v>6278</v>
      </c>
      <c r="B5594" t="s">
        <v>23511</v>
      </c>
      <c r="C5594" t="s">
        <v>6279</v>
      </c>
      <c r="D5594">
        <v>276</v>
      </c>
      <c r="E5594">
        <v>6152</v>
      </c>
      <c r="F5594">
        <v>319</v>
      </c>
      <c r="G5594">
        <v>7804</v>
      </c>
      <c r="H5594">
        <v>2.1667669614282899E-4</v>
      </c>
      <c r="I5594">
        <v>3.76222587923484E-3</v>
      </c>
      <c r="J5594">
        <v>3.2337583965324499E-3</v>
      </c>
      <c r="K5594" t="s">
        <v>27693</v>
      </c>
      <c r="L5594">
        <v>276</v>
      </c>
      <c r="M5594" t="s">
        <v>5133</v>
      </c>
      <c r="N5594">
        <v>0.86520376175548597</v>
      </c>
      <c r="O5594">
        <v>4.4863459037711301E-2</v>
      </c>
    </row>
    <row r="5595" spans="1:15">
      <c r="A5595" t="s">
        <v>6278</v>
      </c>
      <c r="B5595" t="s">
        <v>23518</v>
      </c>
      <c r="C5595" t="s">
        <v>6279</v>
      </c>
      <c r="D5595">
        <v>13</v>
      </c>
      <c r="E5595">
        <v>787</v>
      </c>
      <c r="F5595">
        <v>300</v>
      </c>
      <c r="G5595">
        <v>7393</v>
      </c>
      <c r="H5595">
        <v>0.99998247499903803</v>
      </c>
      <c r="I5595">
        <v>1</v>
      </c>
      <c r="J5595">
        <v>0.966855260484069</v>
      </c>
      <c r="K5595" t="s">
        <v>26834</v>
      </c>
      <c r="L5595">
        <v>13</v>
      </c>
      <c r="M5595" t="s">
        <v>5133</v>
      </c>
      <c r="N5595">
        <v>4.33333333333333E-2</v>
      </c>
      <c r="O5595">
        <v>1.6518424396442199E-2</v>
      </c>
    </row>
    <row r="5596" spans="1:15">
      <c r="A5596" t="s">
        <v>6280</v>
      </c>
      <c r="B5596" t="s">
        <v>23511</v>
      </c>
      <c r="C5596" t="s">
        <v>6281</v>
      </c>
      <c r="D5596">
        <v>1</v>
      </c>
      <c r="E5596">
        <v>6152</v>
      </c>
      <c r="F5596">
        <v>1</v>
      </c>
      <c r="G5596">
        <v>7804</v>
      </c>
      <c r="H5596">
        <v>0.788313685289595</v>
      </c>
      <c r="I5596">
        <v>0.968912233598893</v>
      </c>
      <c r="J5596">
        <v>0.832812322140707</v>
      </c>
      <c r="K5596" t="s">
        <v>27694</v>
      </c>
      <c r="L5596">
        <v>1</v>
      </c>
      <c r="M5596" t="s">
        <v>5133</v>
      </c>
      <c r="N5596">
        <v>1</v>
      </c>
      <c r="O5596">
        <v>1.6254876462938901E-4</v>
      </c>
    </row>
    <row r="5597" spans="1:15">
      <c r="A5597" t="s">
        <v>6282</v>
      </c>
      <c r="B5597" t="s">
        <v>23511</v>
      </c>
      <c r="C5597" t="s">
        <v>6283</v>
      </c>
      <c r="D5597">
        <v>8</v>
      </c>
      <c r="E5597">
        <v>6152</v>
      </c>
      <c r="F5597">
        <v>8</v>
      </c>
      <c r="G5597">
        <v>7804</v>
      </c>
      <c r="H5597">
        <v>0.148995721685201</v>
      </c>
      <c r="I5597">
        <v>0.54611425167193095</v>
      </c>
      <c r="J5597">
        <v>0.46940338073728599</v>
      </c>
      <c r="K5597" t="s">
        <v>27695</v>
      </c>
      <c r="L5597">
        <v>8</v>
      </c>
      <c r="M5597" t="s">
        <v>5133</v>
      </c>
      <c r="N5597">
        <v>1</v>
      </c>
      <c r="O5597">
        <v>1.3003901170351099E-3</v>
      </c>
    </row>
    <row r="5598" spans="1:15">
      <c r="A5598" t="s">
        <v>6284</v>
      </c>
      <c r="B5598" t="s">
        <v>23511</v>
      </c>
      <c r="C5598" t="s">
        <v>6285</v>
      </c>
      <c r="D5598">
        <v>3</v>
      </c>
      <c r="E5598">
        <v>6152</v>
      </c>
      <c r="F5598">
        <v>3</v>
      </c>
      <c r="G5598">
        <v>7804</v>
      </c>
      <c r="H5598">
        <v>0.489837867770546</v>
      </c>
      <c r="I5598">
        <v>0.96083957126938102</v>
      </c>
      <c r="J5598">
        <v>0.82587360011061495</v>
      </c>
      <c r="K5598" t="s">
        <v>27696</v>
      </c>
      <c r="L5598">
        <v>3</v>
      </c>
      <c r="M5598" t="s">
        <v>5133</v>
      </c>
      <c r="N5598">
        <v>1</v>
      </c>
      <c r="O5598">
        <v>4.8764629388816603E-4</v>
      </c>
    </row>
    <row r="5599" spans="1:15">
      <c r="A5599" t="s">
        <v>6286</v>
      </c>
      <c r="B5599" t="s">
        <v>23511</v>
      </c>
      <c r="C5599" t="s">
        <v>6287</v>
      </c>
      <c r="D5599">
        <v>1</v>
      </c>
      <c r="E5599">
        <v>6152</v>
      </c>
      <c r="F5599">
        <v>1</v>
      </c>
      <c r="G5599">
        <v>7804</v>
      </c>
      <c r="H5599">
        <v>0.788313685289595</v>
      </c>
      <c r="I5599">
        <v>0.968912233598893</v>
      </c>
      <c r="J5599">
        <v>0.832812322140707</v>
      </c>
      <c r="K5599" t="s">
        <v>27697</v>
      </c>
      <c r="L5599">
        <v>1</v>
      </c>
      <c r="M5599" t="s">
        <v>1463</v>
      </c>
      <c r="N5599">
        <v>1</v>
      </c>
      <c r="O5599">
        <v>1.6254876462938901E-4</v>
      </c>
    </row>
    <row r="5600" spans="1:15">
      <c r="A5600" t="s">
        <v>6288</v>
      </c>
      <c r="B5600" t="s">
        <v>23511</v>
      </c>
      <c r="C5600" t="s">
        <v>6289</v>
      </c>
      <c r="D5600">
        <v>1</v>
      </c>
      <c r="E5600">
        <v>6152</v>
      </c>
      <c r="F5600">
        <v>1</v>
      </c>
      <c r="G5600">
        <v>7804</v>
      </c>
      <c r="H5600">
        <v>0.788313685289595</v>
      </c>
      <c r="I5600">
        <v>0.968912233598893</v>
      </c>
      <c r="J5600">
        <v>0.832812322140707</v>
      </c>
      <c r="K5600" t="s">
        <v>27698</v>
      </c>
      <c r="L5600">
        <v>1</v>
      </c>
      <c r="M5600" t="s">
        <v>5133</v>
      </c>
      <c r="N5600">
        <v>1</v>
      </c>
      <c r="O5600">
        <v>1.6254876462938901E-4</v>
      </c>
    </row>
    <row r="5601" spans="1:15">
      <c r="A5601" t="s">
        <v>6290</v>
      </c>
      <c r="B5601" t="s">
        <v>23511</v>
      </c>
      <c r="C5601" t="s">
        <v>6291</v>
      </c>
      <c r="D5601">
        <v>13</v>
      </c>
      <c r="E5601">
        <v>6152</v>
      </c>
      <c r="F5601">
        <v>14</v>
      </c>
      <c r="G5601">
        <v>7804</v>
      </c>
      <c r="H5601">
        <v>0.17010059500559399</v>
      </c>
      <c r="I5601">
        <v>0.60434513093831699</v>
      </c>
      <c r="J5601">
        <v>0.51945476010939395</v>
      </c>
      <c r="K5601" t="s">
        <v>27699</v>
      </c>
      <c r="L5601">
        <v>13</v>
      </c>
      <c r="M5601" t="s">
        <v>5133</v>
      </c>
      <c r="N5601">
        <v>0.92857142857142905</v>
      </c>
      <c r="O5601">
        <v>2.1131339401820499E-3</v>
      </c>
    </row>
    <row r="5602" spans="1:15">
      <c r="A5602" t="s">
        <v>6290</v>
      </c>
      <c r="B5602" t="s">
        <v>23518</v>
      </c>
      <c r="C5602" t="s">
        <v>6291</v>
      </c>
      <c r="D5602">
        <v>1</v>
      </c>
      <c r="E5602">
        <v>787</v>
      </c>
      <c r="F5602">
        <v>12</v>
      </c>
      <c r="G5602">
        <v>7393</v>
      </c>
      <c r="H5602">
        <v>0.74120734014009004</v>
      </c>
      <c r="I5602">
        <v>1</v>
      </c>
      <c r="J5602">
        <v>0.966855260484069</v>
      </c>
      <c r="K5602" t="s">
        <v>25130</v>
      </c>
      <c r="L5602">
        <v>1</v>
      </c>
      <c r="M5602" t="s">
        <v>5133</v>
      </c>
      <c r="N5602">
        <v>8.3333333333333301E-2</v>
      </c>
      <c r="O5602">
        <v>1.27064803049555E-3</v>
      </c>
    </row>
    <row r="5603" spans="1:15">
      <c r="A5603" t="s">
        <v>6292</v>
      </c>
      <c r="B5603" t="s">
        <v>23511</v>
      </c>
      <c r="C5603" t="s">
        <v>6293</v>
      </c>
      <c r="D5603">
        <v>2</v>
      </c>
      <c r="E5603">
        <v>6152</v>
      </c>
      <c r="F5603">
        <v>2</v>
      </c>
      <c r="G5603">
        <v>7804</v>
      </c>
      <c r="H5603">
        <v>0.62141708038142995</v>
      </c>
      <c r="I5603">
        <v>0.968912233598893</v>
      </c>
      <c r="J5603">
        <v>0.832812322140707</v>
      </c>
      <c r="K5603" t="s">
        <v>27700</v>
      </c>
      <c r="L5603">
        <v>2</v>
      </c>
      <c r="M5603" t="s">
        <v>1463</v>
      </c>
      <c r="N5603">
        <v>1</v>
      </c>
      <c r="O5603">
        <v>3.2509752925877802E-4</v>
      </c>
    </row>
    <row r="5604" spans="1:15">
      <c r="A5604" t="s">
        <v>6294</v>
      </c>
      <c r="B5604" t="s">
        <v>23511</v>
      </c>
      <c r="C5604" t="s">
        <v>6295</v>
      </c>
      <c r="D5604">
        <v>23</v>
      </c>
      <c r="E5604">
        <v>6152</v>
      </c>
      <c r="F5604">
        <v>26</v>
      </c>
      <c r="G5604">
        <v>7804</v>
      </c>
      <c r="H5604">
        <v>0.168103929354364</v>
      </c>
      <c r="I5604">
        <v>0.60434513093831699</v>
      </c>
      <c r="J5604">
        <v>0.51945476010939395</v>
      </c>
      <c r="K5604" t="s">
        <v>27701</v>
      </c>
      <c r="L5604">
        <v>23</v>
      </c>
      <c r="M5604" t="s">
        <v>5133</v>
      </c>
      <c r="N5604">
        <v>0.88461538461538503</v>
      </c>
      <c r="O5604">
        <v>3.73862158647594E-3</v>
      </c>
    </row>
    <row r="5605" spans="1:15">
      <c r="A5605" t="s">
        <v>6294</v>
      </c>
      <c r="B5605" t="s">
        <v>23518</v>
      </c>
      <c r="C5605" t="s">
        <v>6295</v>
      </c>
      <c r="D5605">
        <v>3</v>
      </c>
      <c r="E5605">
        <v>787</v>
      </c>
      <c r="F5605">
        <v>20</v>
      </c>
      <c r="G5605">
        <v>7393</v>
      </c>
      <c r="H5605">
        <v>0.35995884913735199</v>
      </c>
      <c r="I5605">
        <v>1</v>
      </c>
      <c r="J5605">
        <v>0.966855260484069</v>
      </c>
      <c r="K5605" t="s">
        <v>26185</v>
      </c>
      <c r="L5605">
        <v>3</v>
      </c>
      <c r="M5605" t="s">
        <v>5133</v>
      </c>
      <c r="N5605">
        <v>0.15</v>
      </c>
      <c r="O5605">
        <v>3.8119440914866601E-3</v>
      </c>
    </row>
    <row r="5606" spans="1:15">
      <c r="A5606" t="s">
        <v>6296</v>
      </c>
      <c r="B5606" t="s">
        <v>23511</v>
      </c>
      <c r="C5606" t="s">
        <v>6297</v>
      </c>
      <c r="D5606">
        <v>5</v>
      </c>
      <c r="E5606">
        <v>6152</v>
      </c>
      <c r="F5606">
        <v>6</v>
      </c>
      <c r="G5606">
        <v>7804</v>
      </c>
      <c r="H5606">
        <v>0.62665052091531404</v>
      </c>
      <c r="I5606">
        <v>0.968912233598893</v>
      </c>
      <c r="J5606">
        <v>0.832812322140707</v>
      </c>
      <c r="K5606" t="s">
        <v>27702</v>
      </c>
      <c r="L5606">
        <v>5</v>
      </c>
      <c r="M5606" t="s">
        <v>5133</v>
      </c>
      <c r="N5606">
        <v>0.83333333333333304</v>
      </c>
      <c r="O5606">
        <v>8.1274382314694405E-4</v>
      </c>
    </row>
    <row r="5607" spans="1:15">
      <c r="A5607" t="s">
        <v>6298</v>
      </c>
      <c r="B5607" t="s">
        <v>23511</v>
      </c>
      <c r="C5607" t="s">
        <v>6299</v>
      </c>
      <c r="D5607">
        <v>2</v>
      </c>
      <c r="E5607">
        <v>6152</v>
      </c>
      <c r="F5607">
        <v>3</v>
      </c>
      <c r="G5607">
        <v>7804</v>
      </c>
      <c r="H5607">
        <v>0.88457550560319997</v>
      </c>
      <c r="I5607">
        <v>1</v>
      </c>
      <c r="J5607">
        <v>0.85953329234717102</v>
      </c>
      <c r="K5607" t="s">
        <v>27703</v>
      </c>
      <c r="L5607">
        <v>2</v>
      </c>
      <c r="M5607" t="s">
        <v>1463</v>
      </c>
      <c r="N5607">
        <v>0.66666666666666696</v>
      </c>
      <c r="O5607">
        <v>3.2509752925877802E-4</v>
      </c>
    </row>
    <row r="5608" spans="1:15">
      <c r="A5608" t="s">
        <v>6298</v>
      </c>
      <c r="B5608" t="s">
        <v>23513</v>
      </c>
      <c r="C5608" t="s">
        <v>6299</v>
      </c>
      <c r="D5608">
        <v>1</v>
      </c>
      <c r="E5608">
        <v>535</v>
      </c>
      <c r="F5608">
        <v>3</v>
      </c>
      <c r="G5608">
        <v>8124</v>
      </c>
      <c r="H5608">
        <v>0.184859247501582</v>
      </c>
      <c r="I5608">
        <v>0.75508452473579202</v>
      </c>
      <c r="J5608">
        <v>0.71764152547495597</v>
      </c>
      <c r="K5608" t="s">
        <v>24525</v>
      </c>
      <c r="L5608">
        <v>1</v>
      </c>
      <c r="M5608" t="s">
        <v>1463</v>
      </c>
      <c r="N5608">
        <v>0.33333333333333298</v>
      </c>
      <c r="O5608">
        <v>1.8691588785046699E-3</v>
      </c>
    </row>
    <row r="5609" spans="1:15">
      <c r="A5609" t="s">
        <v>6300</v>
      </c>
      <c r="B5609" t="s">
        <v>23511</v>
      </c>
      <c r="C5609" t="s">
        <v>6301</v>
      </c>
      <c r="D5609">
        <v>10</v>
      </c>
      <c r="E5609">
        <v>6152</v>
      </c>
      <c r="F5609">
        <v>10</v>
      </c>
      <c r="G5609">
        <v>7804</v>
      </c>
      <c r="H5609">
        <v>9.2537459108980397E-2</v>
      </c>
      <c r="I5609">
        <v>0.40853420848785299</v>
      </c>
      <c r="J5609">
        <v>0.35114875325800998</v>
      </c>
      <c r="K5609" t="s">
        <v>27704</v>
      </c>
      <c r="L5609">
        <v>10</v>
      </c>
      <c r="M5609" t="s">
        <v>5133</v>
      </c>
      <c r="N5609">
        <v>1</v>
      </c>
      <c r="O5609">
        <v>1.62548764629389E-3</v>
      </c>
    </row>
    <row r="5610" spans="1:15">
      <c r="A5610" t="s">
        <v>6302</v>
      </c>
      <c r="B5610" t="s">
        <v>23513</v>
      </c>
      <c r="C5610" t="s">
        <v>6303</v>
      </c>
      <c r="D5610">
        <v>3</v>
      </c>
      <c r="E5610">
        <v>535</v>
      </c>
      <c r="F5610">
        <v>18</v>
      </c>
      <c r="G5610">
        <v>8124</v>
      </c>
      <c r="H5610">
        <v>0.110982979218544</v>
      </c>
      <c r="I5610">
        <v>0.64703075560747003</v>
      </c>
      <c r="J5610">
        <v>0.614945907739046</v>
      </c>
      <c r="K5610" t="s">
        <v>27705</v>
      </c>
      <c r="L5610">
        <v>3</v>
      </c>
      <c r="M5610" t="s">
        <v>2729</v>
      </c>
      <c r="N5610">
        <v>0.16666666666666699</v>
      </c>
      <c r="O5610">
        <v>5.60747663551402E-3</v>
      </c>
    </row>
    <row r="5611" spans="1:15">
      <c r="A5611" t="s">
        <v>6302</v>
      </c>
      <c r="B5611" t="s">
        <v>23511</v>
      </c>
      <c r="C5611" t="s">
        <v>6303</v>
      </c>
      <c r="D5611">
        <v>13</v>
      </c>
      <c r="E5611">
        <v>6152</v>
      </c>
      <c r="F5611">
        <v>17</v>
      </c>
      <c r="G5611">
        <v>7804</v>
      </c>
      <c r="H5611">
        <v>0.71753351100929097</v>
      </c>
      <c r="I5611">
        <v>0.968912233598893</v>
      </c>
      <c r="J5611">
        <v>0.832812322140707</v>
      </c>
      <c r="K5611" t="s">
        <v>27706</v>
      </c>
      <c r="L5611">
        <v>13</v>
      </c>
      <c r="M5611" t="s">
        <v>2729</v>
      </c>
      <c r="N5611">
        <v>0.76470588235294101</v>
      </c>
      <c r="O5611">
        <v>2.1131339401820499E-3</v>
      </c>
    </row>
    <row r="5612" spans="1:15">
      <c r="A5612" t="s">
        <v>6304</v>
      </c>
      <c r="B5612" t="s">
        <v>23511</v>
      </c>
      <c r="C5612" t="s">
        <v>6305</v>
      </c>
      <c r="D5612">
        <v>9</v>
      </c>
      <c r="E5612">
        <v>6152</v>
      </c>
      <c r="F5612">
        <v>11</v>
      </c>
      <c r="G5612">
        <v>7804</v>
      </c>
      <c r="H5612">
        <v>0.578610134932666</v>
      </c>
      <c r="I5612">
        <v>0.968912233598893</v>
      </c>
      <c r="J5612">
        <v>0.832812322140707</v>
      </c>
      <c r="K5612" t="s">
        <v>27707</v>
      </c>
      <c r="L5612">
        <v>9</v>
      </c>
      <c r="M5612" t="s">
        <v>5133</v>
      </c>
      <c r="N5612">
        <v>0.81818181818181801</v>
      </c>
      <c r="O5612">
        <v>1.4629388816645001E-3</v>
      </c>
    </row>
    <row r="5613" spans="1:15">
      <c r="A5613" t="s">
        <v>6304</v>
      </c>
      <c r="B5613" t="s">
        <v>23513</v>
      </c>
      <c r="C5613" t="s">
        <v>6305</v>
      </c>
      <c r="D5613">
        <v>2</v>
      </c>
      <c r="E5613">
        <v>535</v>
      </c>
      <c r="F5613">
        <v>11</v>
      </c>
      <c r="G5613">
        <v>8124</v>
      </c>
      <c r="H5613">
        <v>0.16070283693134901</v>
      </c>
      <c r="I5613">
        <v>0.73855678102447098</v>
      </c>
      <c r="J5613">
        <v>0.70193335662617495</v>
      </c>
      <c r="K5613" t="s">
        <v>27537</v>
      </c>
      <c r="L5613">
        <v>2</v>
      </c>
      <c r="M5613" t="s">
        <v>5133</v>
      </c>
      <c r="N5613">
        <v>0.18181818181818199</v>
      </c>
      <c r="O5613">
        <v>3.7383177570093499E-3</v>
      </c>
    </row>
    <row r="5614" spans="1:15">
      <c r="A5614" t="s">
        <v>6306</v>
      </c>
      <c r="B5614" t="s">
        <v>23511</v>
      </c>
      <c r="C5614" t="s">
        <v>6307</v>
      </c>
      <c r="D5614">
        <v>3</v>
      </c>
      <c r="E5614">
        <v>6152</v>
      </c>
      <c r="F5614">
        <v>3</v>
      </c>
      <c r="G5614">
        <v>7804</v>
      </c>
      <c r="H5614">
        <v>0.489837867770546</v>
      </c>
      <c r="I5614">
        <v>0.96083957126938102</v>
      </c>
      <c r="J5614">
        <v>0.82587360011061495</v>
      </c>
      <c r="K5614" t="s">
        <v>24613</v>
      </c>
      <c r="L5614">
        <v>3</v>
      </c>
      <c r="M5614" t="s">
        <v>5133</v>
      </c>
      <c r="N5614">
        <v>1</v>
      </c>
      <c r="O5614">
        <v>4.8764629388816603E-4</v>
      </c>
    </row>
    <row r="5615" spans="1:15">
      <c r="A5615" t="s">
        <v>6308</v>
      </c>
      <c r="B5615" t="s">
        <v>23511</v>
      </c>
      <c r="C5615" t="s">
        <v>6309</v>
      </c>
      <c r="D5615">
        <v>1</v>
      </c>
      <c r="E5615">
        <v>6152</v>
      </c>
      <c r="F5615">
        <v>1</v>
      </c>
      <c r="G5615">
        <v>7804</v>
      </c>
      <c r="H5615">
        <v>0.788313685289595</v>
      </c>
      <c r="I5615">
        <v>0.968912233598893</v>
      </c>
      <c r="J5615">
        <v>0.832812322140707</v>
      </c>
      <c r="K5615" t="s">
        <v>27708</v>
      </c>
      <c r="L5615">
        <v>1</v>
      </c>
      <c r="M5615" t="s">
        <v>5133</v>
      </c>
      <c r="N5615">
        <v>1</v>
      </c>
      <c r="O5615">
        <v>1.6254876462938901E-4</v>
      </c>
    </row>
    <row r="5616" spans="1:15">
      <c r="A5616" t="s">
        <v>6310</v>
      </c>
      <c r="B5616" t="s">
        <v>23511</v>
      </c>
      <c r="C5616" t="s">
        <v>6311</v>
      </c>
      <c r="D5616">
        <v>24</v>
      </c>
      <c r="E5616">
        <v>6152</v>
      </c>
      <c r="F5616">
        <v>34</v>
      </c>
      <c r="G5616">
        <v>7804</v>
      </c>
      <c r="H5616">
        <v>0.91337069082881694</v>
      </c>
      <c r="I5616">
        <v>1</v>
      </c>
      <c r="J5616">
        <v>0.85953329234717102</v>
      </c>
      <c r="K5616" t="s">
        <v>27709</v>
      </c>
      <c r="L5616">
        <v>24</v>
      </c>
      <c r="M5616" t="s">
        <v>5133</v>
      </c>
      <c r="N5616">
        <v>0.70588235294117696</v>
      </c>
      <c r="O5616">
        <v>3.90117035110533E-3</v>
      </c>
    </row>
    <row r="5617" spans="1:15">
      <c r="A5617" t="s">
        <v>6310</v>
      </c>
      <c r="B5617" t="s">
        <v>23518</v>
      </c>
      <c r="C5617" t="s">
        <v>6311</v>
      </c>
      <c r="D5617">
        <v>6</v>
      </c>
      <c r="E5617">
        <v>787</v>
      </c>
      <c r="F5617">
        <v>34</v>
      </c>
      <c r="G5617">
        <v>7393</v>
      </c>
      <c r="H5617">
        <v>0.14692377012111499</v>
      </c>
      <c r="I5617">
        <v>0.78332813950813496</v>
      </c>
      <c r="J5617">
        <v>0.75736493236864</v>
      </c>
      <c r="K5617" t="s">
        <v>27710</v>
      </c>
      <c r="L5617">
        <v>6</v>
      </c>
      <c r="M5617" t="s">
        <v>5133</v>
      </c>
      <c r="N5617">
        <v>0.17647058823529399</v>
      </c>
      <c r="O5617">
        <v>7.6238881829733202E-3</v>
      </c>
    </row>
    <row r="5618" spans="1:15">
      <c r="A5618" t="s">
        <v>6310</v>
      </c>
      <c r="B5618" t="s">
        <v>23513</v>
      </c>
      <c r="C5618" t="s">
        <v>6311</v>
      </c>
      <c r="D5618">
        <v>4</v>
      </c>
      <c r="E5618">
        <v>535</v>
      </c>
      <c r="F5618">
        <v>32</v>
      </c>
      <c r="G5618">
        <v>8124</v>
      </c>
      <c r="H5618">
        <v>0.15644014400752601</v>
      </c>
      <c r="I5618">
        <v>0.73193528481536996</v>
      </c>
      <c r="J5618">
        <v>0.69564020601222398</v>
      </c>
      <c r="K5618" t="s">
        <v>27711</v>
      </c>
      <c r="L5618">
        <v>4</v>
      </c>
      <c r="M5618" t="s">
        <v>5133</v>
      </c>
      <c r="N5618">
        <v>0.125</v>
      </c>
      <c r="O5618">
        <v>7.4766355140186902E-3</v>
      </c>
    </row>
    <row r="5619" spans="1:15">
      <c r="A5619" t="s">
        <v>6312</v>
      </c>
      <c r="B5619" t="s">
        <v>23511</v>
      </c>
      <c r="C5619" t="s">
        <v>6313</v>
      </c>
      <c r="D5619">
        <v>2</v>
      </c>
      <c r="E5619">
        <v>6152</v>
      </c>
      <c r="F5619">
        <v>2</v>
      </c>
      <c r="G5619">
        <v>7804</v>
      </c>
      <c r="H5619">
        <v>0.62141708038142995</v>
      </c>
      <c r="I5619">
        <v>0.968912233598893</v>
      </c>
      <c r="J5619">
        <v>0.832812322140707</v>
      </c>
      <c r="K5619" t="s">
        <v>27712</v>
      </c>
      <c r="L5619">
        <v>2</v>
      </c>
      <c r="M5619" t="s">
        <v>5133</v>
      </c>
      <c r="N5619">
        <v>1</v>
      </c>
      <c r="O5619">
        <v>3.2509752925877802E-4</v>
      </c>
    </row>
    <row r="5620" spans="1:15">
      <c r="A5620" t="s">
        <v>6314</v>
      </c>
      <c r="B5620" t="s">
        <v>23511</v>
      </c>
      <c r="C5620" t="s">
        <v>6315</v>
      </c>
      <c r="D5620">
        <v>3</v>
      </c>
      <c r="E5620">
        <v>6152</v>
      </c>
      <c r="F5620">
        <v>3</v>
      </c>
      <c r="G5620">
        <v>7804</v>
      </c>
      <c r="H5620">
        <v>0.489837867770546</v>
      </c>
      <c r="I5620">
        <v>0.96083957126938102</v>
      </c>
      <c r="J5620">
        <v>0.82587360011061495</v>
      </c>
      <c r="K5620" t="s">
        <v>24513</v>
      </c>
      <c r="L5620">
        <v>3</v>
      </c>
      <c r="M5620" t="s">
        <v>1463</v>
      </c>
      <c r="N5620">
        <v>1</v>
      </c>
      <c r="O5620">
        <v>4.8764629388816603E-4</v>
      </c>
    </row>
    <row r="5621" spans="1:15">
      <c r="A5621" t="s">
        <v>6316</v>
      </c>
      <c r="B5621" t="s">
        <v>23511</v>
      </c>
      <c r="C5621" t="s">
        <v>6317</v>
      </c>
      <c r="D5621">
        <v>7</v>
      </c>
      <c r="E5621">
        <v>6152</v>
      </c>
      <c r="F5621">
        <v>7</v>
      </c>
      <c r="G5621">
        <v>7804</v>
      </c>
      <c r="H5621">
        <v>0.18905120292587699</v>
      </c>
      <c r="I5621">
        <v>0.631132279689813</v>
      </c>
      <c r="J5621">
        <v>0.54247920626835999</v>
      </c>
      <c r="K5621" t="s">
        <v>27713</v>
      </c>
      <c r="L5621">
        <v>7</v>
      </c>
      <c r="M5621" t="s">
        <v>5133</v>
      </c>
      <c r="N5621">
        <v>1</v>
      </c>
      <c r="O5621">
        <v>1.13784135240572E-3</v>
      </c>
    </row>
    <row r="5622" spans="1:15">
      <c r="A5622" t="s">
        <v>6318</v>
      </c>
      <c r="B5622" t="s">
        <v>23518</v>
      </c>
      <c r="C5622" t="s">
        <v>6319</v>
      </c>
      <c r="D5622">
        <v>4</v>
      </c>
      <c r="E5622">
        <v>787</v>
      </c>
      <c r="F5622">
        <v>77</v>
      </c>
      <c r="G5622">
        <v>7393</v>
      </c>
      <c r="H5622">
        <v>0.97040121775270205</v>
      </c>
      <c r="I5622">
        <v>1</v>
      </c>
      <c r="J5622">
        <v>0.966855260484069</v>
      </c>
      <c r="K5622" t="s">
        <v>27714</v>
      </c>
      <c r="L5622">
        <v>4</v>
      </c>
      <c r="M5622" t="s">
        <v>5133</v>
      </c>
      <c r="N5622">
        <v>5.1948051948052E-2</v>
      </c>
      <c r="O5622">
        <v>5.0825921219822103E-3</v>
      </c>
    </row>
    <row r="5623" spans="1:15">
      <c r="A5623" t="s">
        <v>6318</v>
      </c>
      <c r="B5623" t="s">
        <v>23511</v>
      </c>
      <c r="C5623" t="s">
        <v>6319</v>
      </c>
      <c r="D5623">
        <v>73</v>
      </c>
      <c r="E5623">
        <v>6152</v>
      </c>
      <c r="F5623">
        <v>80</v>
      </c>
      <c r="G5623">
        <v>7804</v>
      </c>
      <c r="H5623">
        <v>2.4928073058043099E-3</v>
      </c>
      <c r="I5623">
        <v>2.8241297958162801E-2</v>
      </c>
      <c r="J5623">
        <v>2.4274335814137099E-2</v>
      </c>
      <c r="K5623" t="s">
        <v>27715</v>
      </c>
      <c r="L5623">
        <v>73</v>
      </c>
      <c r="M5623" t="s">
        <v>5133</v>
      </c>
      <c r="N5623">
        <v>0.91249999999999998</v>
      </c>
      <c r="O5623">
        <v>1.1866059817945401E-2</v>
      </c>
    </row>
    <row r="5624" spans="1:15">
      <c r="A5624" t="s">
        <v>6318</v>
      </c>
      <c r="B5624" t="s">
        <v>23513</v>
      </c>
      <c r="C5624" t="s">
        <v>6319</v>
      </c>
      <c r="D5624">
        <v>3</v>
      </c>
      <c r="E5624">
        <v>535</v>
      </c>
      <c r="F5624">
        <v>69</v>
      </c>
      <c r="G5624">
        <v>8124</v>
      </c>
      <c r="H5624">
        <v>0.841857783700108</v>
      </c>
      <c r="I5624">
        <v>0.99999999999997702</v>
      </c>
      <c r="J5624">
        <v>0.95041217501583097</v>
      </c>
      <c r="K5624" t="s">
        <v>27716</v>
      </c>
      <c r="L5624">
        <v>3</v>
      </c>
      <c r="M5624" t="s">
        <v>5133</v>
      </c>
      <c r="N5624">
        <v>4.3478260869565202E-2</v>
      </c>
      <c r="O5624">
        <v>5.60747663551402E-3</v>
      </c>
    </row>
    <row r="5625" spans="1:15">
      <c r="A5625" t="s">
        <v>6320</v>
      </c>
      <c r="B5625" t="s">
        <v>23518</v>
      </c>
      <c r="C5625" t="s">
        <v>6321</v>
      </c>
      <c r="D5625">
        <v>3</v>
      </c>
      <c r="E5625">
        <v>787</v>
      </c>
      <c r="F5625">
        <v>42</v>
      </c>
      <c r="G5625">
        <v>7393</v>
      </c>
      <c r="H5625">
        <v>0.83949284901189702</v>
      </c>
      <c r="I5625">
        <v>1</v>
      </c>
      <c r="J5625">
        <v>0.966855260484069</v>
      </c>
      <c r="K5625" t="s">
        <v>27652</v>
      </c>
      <c r="L5625">
        <v>3</v>
      </c>
      <c r="M5625" t="s">
        <v>5133</v>
      </c>
      <c r="N5625">
        <v>7.1428571428571397E-2</v>
      </c>
      <c r="O5625">
        <v>3.8119440914866601E-3</v>
      </c>
    </row>
    <row r="5626" spans="1:15">
      <c r="A5626" t="s">
        <v>6320</v>
      </c>
      <c r="B5626" t="s">
        <v>23511</v>
      </c>
      <c r="C5626" t="s">
        <v>6321</v>
      </c>
      <c r="D5626">
        <v>40</v>
      </c>
      <c r="E5626">
        <v>6152</v>
      </c>
      <c r="F5626">
        <v>45</v>
      </c>
      <c r="G5626">
        <v>7804</v>
      </c>
      <c r="H5626">
        <v>6.3252720477763799E-2</v>
      </c>
      <c r="I5626">
        <v>0.32248732941666702</v>
      </c>
      <c r="J5626">
        <v>0.277188595993755</v>
      </c>
      <c r="K5626" t="s">
        <v>27717</v>
      </c>
      <c r="L5626">
        <v>40</v>
      </c>
      <c r="M5626" t="s">
        <v>5133</v>
      </c>
      <c r="N5626">
        <v>0.88888888888888895</v>
      </c>
      <c r="O5626">
        <v>6.5019505851755498E-3</v>
      </c>
    </row>
    <row r="5627" spans="1:15">
      <c r="A5627" t="s">
        <v>6320</v>
      </c>
      <c r="B5627" t="s">
        <v>23513</v>
      </c>
      <c r="C5627" t="s">
        <v>6321</v>
      </c>
      <c r="D5627">
        <v>2</v>
      </c>
      <c r="E5627">
        <v>535</v>
      </c>
      <c r="F5627">
        <v>45</v>
      </c>
      <c r="G5627">
        <v>8124</v>
      </c>
      <c r="H5627">
        <v>0.80626136926170799</v>
      </c>
      <c r="I5627">
        <v>0.99999999999997702</v>
      </c>
      <c r="J5627">
        <v>0.95041217501583097</v>
      </c>
      <c r="K5627" t="s">
        <v>27650</v>
      </c>
      <c r="L5627">
        <v>2</v>
      </c>
      <c r="M5627" t="s">
        <v>5133</v>
      </c>
      <c r="N5627">
        <v>4.4444444444444398E-2</v>
      </c>
      <c r="O5627">
        <v>3.7383177570093499E-3</v>
      </c>
    </row>
    <row r="5628" spans="1:15">
      <c r="A5628" t="s">
        <v>6322</v>
      </c>
      <c r="B5628" t="s">
        <v>23511</v>
      </c>
      <c r="C5628" t="s">
        <v>6323</v>
      </c>
      <c r="D5628">
        <v>3</v>
      </c>
      <c r="E5628">
        <v>6152</v>
      </c>
      <c r="F5628">
        <v>3</v>
      </c>
      <c r="G5628">
        <v>7804</v>
      </c>
      <c r="H5628">
        <v>0.489837867770546</v>
      </c>
      <c r="I5628">
        <v>0.96083957126938102</v>
      </c>
      <c r="J5628">
        <v>0.82587360011061495</v>
      </c>
      <c r="K5628" t="s">
        <v>27718</v>
      </c>
      <c r="L5628">
        <v>3</v>
      </c>
      <c r="M5628" t="s">
        <v>5133</v>
      </c>
      <c r="N5628">
        <v>1</v>
      </c>
      <c r="O5628">
        <v>4.8764629388816603E-4</v>
      </c>
    </row>
    <row r="5629" spans="1:15">
      <c r="A5629" t="s">
        <v>6324</v>
      </c>
      <c r="B5629" t="s">
        <v>23511</v>
      </c>
      <c r="C5629" t="s">
        <v>6325</v>
      </c>
      <c r="D5629">
        <v>1</v>
      </c>
      <c r="E5629">
        <v>6152</v>
      </c>
      <c r="F5629">
        <v>3</v>
      </c>
      <c r="G5629">
        <v>7804</v>
      </c>
      <c r="H5629">
        <v>0.99052768249503997</v>
      </c>
      <c r="I5629">
        <v>1</v>
      </c>
      <c r="J5629">
        <v>0.85953329234717102</v>
      </c>
      <c r="K5629" t="s">
        <v>27719</v>
      </c>
      <c r="L5629">
        <v>1</v>
      </c>
      <c r="M5629" t="s">
        <v>5133</v>
      </c>
      <c r="N5629">
        <v>0.33333333333333298</v>
      </c>
      <c r="O5629">
        <v>1.6254876462938901E-4</v>
      </c>
    </row>
    <row r="5630" spans="1:15">
      <c r="A5630" t="s">
        <v>6326</v>
      </c>
      <c r="B5630" t="s">
        <v>23511</v>
      </c>
      <c r="C5630" t="s">
        <v>6327</v>
      </c>
      <c r="D5630">
        <v>5</v>
      </c>
      <c r="E5630">
        <v>6152</v>
      </c>
      <c r="F5630">
        <v>5</v>
      </c>
      <c r="G5630">
        <v>7804</v>
      </c>
      <c r="H5630">
        <v>0.30433074367137097</v>
      </c>
      <c r="I5630">
        <v>0.81020448119108801</v>
      </c>
      <c r="J5630">
        <v>0.69639772519260701</v>
      </c>
      <c r="K5630" t="s">
        <v>27720</v>
      </c>
      <c r="L5630">
        <v>5</v>
      </c>
      <c r="M5630" t="s">
        <v>1463</v>
      </c>
      <c r="N5630">
        <v>1</v>
      </c>
      <c r="O5630">
        <v>8.1274382314694405E-4</v>
      </c>
    </row>
    <row r="5631" spans="1:15">
      <c r="A5631" t="s">
        <v>6328</v>
      </c>
      <c r="B5631" t="s">
        <v>23513</v>
      </c>
      <c r="C5631" t="s">
        <v>6329</v>
      </c>
      <c r="D5631">
        <v>3</v>
      </c>
      <c r="E5631">
        <v>535</v>
      </c>
      <c r="F5631">
        <v>35</v>
      </c>
      <c r="G5631">
        <v>8124</v>
      </c>
      <c r="H5631">
        <v>0.40810874806039799</v>
      </c>
      <c r="I5631">
        <v>0.99999999999997702</v>
      </c>
      <c r="J5631">
        <v>0.95041217501583097</v>
      </c>
      <c r="K5631" t="s">
        <v>24986</v>
      </c>
      <c r="L5631">
        <v>3</v>
      </c>
      <c r="M5631" t="s">
        <v>5133</v>
      </c>
      <c r="N5631">
        <v>8.5714285714285701E-2</v>
      </c>
      <c r="O5631">
        <v>5.60747663551402E-3</v>
      </c>
    </row>
    <row r="5632" spans="1:15">
      <c r="A5632" t="s">
        <v>6328</v>
      </c>
      <c r="B5632" t="s">
        <v>23511</v>
      </c>
      <c r="C5632" t="s">
        <v>6329</v>
      </c>
      <c r="D5632">
        <v>25</v>
      </c>
      <c r="E5632">
        <v>6152</v>
      </c>
      <c r="F5632">
        <v>29</v>
      </c>
      <c r="G5632">
        <v>7804</v>
      </c>
      <c r="H5632">
        <v>0.234122082898128</v>
      </c>
      <c r="I5632">
        <v>0.71382528017432401</v>
      </c>
      <c r="J5632">
        <v>0.61355659322887801</v>
      </c>
      <c r="K5632" t="s">
        <v>24985</v>
      </c>
      <c r="L5632">
        <v>25</v>
      </c>
      <c r="M5632" t="s">
        <v>5133</v>
      </c>
      <c r="N5632">
        <v>0.86206896551724099</v>
      </c>
      <c r="O5632">
        <v>4.0637191157347199E-3</v>
      </c>
    </row>
    <row r="5633" spans="1:15">
      <c r="A5633" t="s">
        <v>6330</v>
      </c>
      <c r="B5633" t="s">
        <v>23511</v>
      </c>
      <c r="C5633" t="s">
        <v>6331</v>
      </c>
      <c r="D5633">
        <v>961</v>
      </c>
      <c r="E5633">
        <v>6152</v>
      </c>
      <c r="F5633">
        <v>1254</v>
      </c>
      <c r="G5633">
        <v>7804</v>
      </c>
      <c r="H5633">
        <v>0.982137453914111</v>
      </c>
      <c r="I5633">
        <v>1</v>
      </c>
      <c r="J5633">
        <v>0.85953329234717102</v>
      </c>
      <c r="K5633" t="s">
        <v>27721</v>
      </c>
      <c r="L5633">
        <v>961</v>
      </c>
      <c r="M5633" t="s">
        <v>5133</v>
      </c>
      <c r="N5633">
        <v>0.766347687400319</v>
      </c>
      <c r="O5633">
        <v>0.15620936280884301</v>
      </c>
    </row>
    <row r="5634" spans="1:15">
      <c r="A5634" t="s">
        <v>6330</v>
      </c>
      <c r="B5634" t="s">
        <v>23518</v>
      </c>
      <c r="C5634" t="s">
        <v>6331</v>
      </c>
      <c r="D5634">
        <v>153</v>
      </c>
      <c r="E5634">
        <v>787</v>
      </c>
      <c r="F5634">
        <v>1205</v>
      </c>
      <c r="G5634">
        <v>7393</v>
      </c>
      <c r="H5634">
        <v>7.5263915887629502E-3</v>
      </c>
      <c r="I5634">
        <v>0.24323860088996599</v>
      </c>
      <c r="J5634">
        <v>0.235176520823249</v>
      </c>
      <c r="K5634" t="s">
        <v>27722</v>
      </c>
      <c r="L5634">
        <v>153</v>
      </c>
      <c r="M5634" t="s">
        <v>5133</v>
      </c>
      <c r="N5634">
        <v>0.12697095435684599</v>
      </c>
      <c r="O5634">
        <v>0.19440914866581999</v>
      </c>
    </row>
    <row r="5635" spans="1:15">
      <c r="A5635" t="s">
        <v>6330</v>
      </c>
      <c r="B5635" t="s">
        <v>23513</v>
      </c>
      <c r="C5635" t="s">
        <v>6331</v>
      </c>
      <c r="D5635">
        <v>89</v>
      </c>
      <c r="E5635">
        <v>535</v>
      </c>
      <c r="F5635">
        <v>1288</v>
      </c>
      <c r="G5635">
        <v>8124</v>
      </c>
      <c r="H5635">
        <v>0.32267798932521202</v>
      </c>
      <c r="I5635">
        <v>0.97804040131218795</v>
      </c>
      <c r="J5635">
        <v>0.92954150506449396</v>
      </c>
      <c r="K5635" t="s">
        <v>27723</v>
      </c>
      <c r="L5635">
        <v>89</v>
      </c>
      <c r="M5635" t="s">
        <v>5133</v>
      </c>
      <c r="N5635">
        <v>6.9099378881987597E-2</v>
      </c>
      <c r="O5635">
        <v>0.166355140186916</v>
      </c>
    </row>
    <row r="5636" spans="1:15">
      <c r="A5636" t="s">
        <v>6332</v>
      </c>
      <c r="B5636" t="s">
        <v>23513</v>
      </c>
      <c r="C5636" t="s">
        <v>6333</v>
      </c>
      <c r="D5636">
        <v>85</v>
      </c>
      <c r="E5636">
        <v>535</v>
      </c>
      <c r="F5636">
        <v>1440</v>
      </c>
      <c r="G5636">
        <v>8124</v>
      </c>
      <c r="H5636">
        <v>0.88792995484987802</v>
      </c>
      <c r="I5636">
        <v>0.99999999999997702</v>
      </c>
      <c r="J5636">
        <v>0.95041217501583097</v>
      </c>
      <c r="K5636" t="s">
        <v>27724</v>
      </c>
      <c r="L5636">
        <v>85</v>
      </c>
      <c r="M5636" t="s">
        <v>5133</v>
      </c>
      <c r="N5636">
        <v>5.9027777777777797E-2</v>
      </c>
      <c r="O5636">
        <v>0.15887850467289699</v>
      </c>
    </row>
    <row r="5637" spans="1:15">
      <c r="A5637" t="s">
        <v>6332</v>
      </c>
      <c r="B5637" t="s">
        <v>23511</v>
      </c>
      <c r="C5637" t="s">
        <v>6333</v>
      </c>
      <c r="D5637">
        <v>1175</v>
      </c>
      <c r="E5637">
        <v>6152</v>
      </c>
      <c r="F5637">
        <v>1414</v>
      </c>
      <c r="G5637">
        <v>7804</v>
      </c>
      <c r="H5637" s="34">
        <v>5.6507521761360101E-6</v>
      </c>
      <c r="I5637">
        <v>1.65147338653339E-4</v>
      </c>
      <c r="J5637">
        <v>1.4194963571507701E-4</v>
      </c>
      <c r="K5637" t="s">
        <v>27725</v>
      </c>
      <c r="L5637">
        <v>1175</v>
      </c>
      <c r="M5637" t="s">
        <v>5133</v>
      </c>
      <c r="N5637">
        <v>0.83097595473833097</v>
      </c>
      <c r="O5637">
        <v>0.19099479843953199</v>
      </c>
    </row>
    <row r="5638" spans="1:15">
      <c r="A5638" t="s">
        <v>6332</v>
      </c>
      <c r="B5638" t="s">
        <v>23518</v>
      </c>
      <c r="C5638" t="s">
        <v>6333</v>
      </c>
      <c r="D5638">
        <v>103</v>
      </c>
      <c r="E5638">
        <v>787</v>
      </c>
      <c r="F5638">
        <v>1299</v>
      </c>
      <c r="G5638">
        <v>7393</v>
      </c>
      <c r="H5638">
        <v>0.99987272959310503</v>
      </c>
      <c r="I5638">
        <v>1</v>
      </c>
      <c r="J5638">
        <v>0.966855260484069</v>
      </c>
      <c r="K5638" t="s">
        <v>27726</v>
      </c>
      <c r="L5638">
        <v>103</v>
      </c>
      <c r="M5638" t="s">
        <v>5133</v>
      </c>
      <c r="N5638">
        <v>7.9291762894534296E-2</v>
      </c>
      <c r="O5638">
        <v>0.130876747141042</v>
      </c>
    </row>
    <row r="5639" spans="1:15">
      <c r="A5639" t="s">
        <v>6334</v>
      </c>
      <c r="B5639" t="s">
        <v>23511</v>
      </c>
      <c r="C5639" t="s">
        <v>6335</v>
      </c>
      <c r="D5639">
        <v>49</v>
      </c>
      <c r="E5639">
        <v>6152</v>
      </c>
      <c r="F5639">
        <v>50</v>
      </c>
      <c r="G5639">
        <v>7804</v>
      </c>
      <c r="H5639" s="34">
        <v>9.5269484909001406E-5</v>
      </c>
      <c r="I5639">
        <v>1.93387232768891E-3</v>
      </c>
      <c r="J5639">
        <v>1.6622276487975301E-3</v>
      </c>
      <c r="K5639" t="s">
        <v>27727</v>
      </c>
      <c r="L5639">
        <v>49</v>
      </c>
      <c r="M5639" t="s">
        <v>5133</v>
      </c>
      <c r="N5639">
        <v>0.98</v>
      </c>
      <c r="O5639">
        <v>7.9648894668400503E-3</v>
      </c>
    </row>
    <row r="5640" spans="1:15">
      <c r="A5640" t="s">
        <v>6336</v>
      </c>
      <c r="B5640" t="s">
        <v>23511</v>
      </c>
      <c r="C5640" t="s">
        <v>6337</v>
      </c>
      <c r="D5640">
        <v>7</v>
      </c>
      <c r="E5640">
        <v>6152</v>
      </c>
      <c r="F5640">
        <v>8</v>
      </c>
      <c r="G5640">
        <v>7804</v>
      </c>
      <c r="H5640">
        <v>0.46943957161060701</v>
      </c>
      <c r="I5640">
        <v>0.96083957126938102</v>
      </c>
      <c r="J5640">
        <v>0.82587360011061495</v>
      </c>
      <c r="K5640" t="s">
        <v>24421</v>
      </c>
      <c r="L5640">
        <v>7</v>
      </c>
      <c r="M5640" t="s">
        <v>5133</v>
      </c>
      <c r="N5640">
        <v>0.875</v>
      </c>
      <c r="O5640">
        <v>1.13784135240572E-3</v>
      </c>
    </row>
    <row r="5641" spans="1:15">
      <c r="A5641" t="s">
        <v>6338</v>
      </c>
      <c r="B5641" t="s">
        <v>23511</v>
      </c>
      <c r="C5641" t="s">
        <v>6339</v>
      </c>
      <c r="D5641">
        <v>9</v>
      </c>
      <c r="E5641">
        <v>6152</v>
      </c>
      <c r="F5641">
        <v>11</v>
      </c>
      <c r="G5641">
        <v>7804</v>
      </c>
      <c r="H5641">
        <v>0.578610134932666</v>
      </c>
      <c r="I5641">
        <v>0.968912233598893</v>
      </c>
      <c r="J5641">
        <v>0.832812322140707</v>
      </c>
      <c r="K5641" t="s">
        <v>27728</v>
      </c>
      <c r="L5641">
        <v>9</v>
      </c>
      <c r="M5641" t="s">
        <v>1463</v>
      </c>
      <c r="N5641">
        <v>0.81818181818181801</v>
      </c>
      <c r="O5641">
        <v>1.4629388816645001E-3</v>
      </c>
    </row>
    <row r="5642" spans="1:15">
      <c r="A5642" t="s">
        <v>6338</v>
      </c>
      <c r="B5642" t="s">
        <v>23518</v>
      </c>
      <c r="C5642" t="s">
        <v>6339</v>
      </c>
      <c r="D5642">
        <v>1</v>
      </c>
      <c r="E5642">
        <v>787</v>
      </c>
      <c r="F5642">
        <v>12</v>
      </c>
      <c r="G5642">
        <v>7393</v>
      </c>
      <c r="H5642">
        <v>0.74120734014009004</v>
      </c>
      <c r="I5642">
        <v>1</v>
      </c>
      <c r="J5642">
        <v>0.966855260484069</v>
      </c>
      <c r="K5642" t="s">
        <v>24040</v>
      </c>
      <c r="L5642">
        <v>1</v>
      </c>
      <c r="M5642" t="s">
        <v>1463</v>
      </c>
      <c r="N5642">
        <v>8.3333333333333301E-2</v>
      </c>
      <c r="O5642">
        <v>1.27064803049555E-3</v>
      </c>
    </row>
    <row r="5643" spans="1:15">
      <c r="A5643" t="s">
        <v>6340</v>
      </c>
      <c r="B5643" t="s">
        <v>23518</v>
      </c>
      <c r="C5643" t="s">
        <v>6341</v>
      </c>
      <c r="D5643">
        <v>1</v>
      </c>
      <c r="E5643">
        <v>787</v>
      </c>
      <c r="F5643">
        <v>9</v>
      </c>
      <c r="G5643">
        <v>7393</v>
      </c>
      <c r="H5643">
        <v>0.63708190659863195</v>
      </c>
      <c r="I5643">
        <v>1</v>
      </c>
      <c r="J5643">
        <v>0.966855260484069</v>
      </c>
      <c r="K5643" t="s">
        <v>24040</v>
      </c>
      <c r="L5643">
        <v>1</v>
      </c>
      <c r="M5643" t="s">
        <v>1463</v>
      </c>
      <c r="N5643">
        <v>0.11111111111111099</v>
      </c>
      <c r="O5643">
        <v>1.27064803049555E-3</v>
      </c>
    </row>
    <row r="5644" spans="1:15">
      <c r="A5644" t="s">
        <v>6340</v>
      </c>
      <c r="B5644" t="s">
        <v>23511</v>
      </c>
      <c r="C5644" t="s">
        <v>6341</v>
      </c>
      <c r="D5644">
        <v>8</v>
      </c>
      <c r="E5644">
        <v>6152</v>
      </c>
      <c r="F5644">
        <v>9</v>
      </c>
      <c r="G5644">
        <v>7804</v>
      </c>
      <c r="H5644">
        <v>0.40157748897504503</v>
      </c>
      <c r="I5644">
        <v>0.91525479399875698</v>
      </c>
      <c r="J5644">
        <v>0.78669196642228301</v>
      </c>
      <c r="K5644" t="s">
        <v>27729</v>
      </c>
      <c r="L5644">
        <v>8</v>
      </c>
      <c r="M5644" t="s">
        <v>1463</v>
      </c>
      <c r="N5644">
        <v>0.88888888888888895</v>
      </c>
      <c r="O5644">
        <v>1.3003901170351099E-3</v>
      </c>
    </row>
    <row r="5645" spans="1:15">
      <c r="A5645" t="s">
        <v>6342</v>
      </c>
      <c r="B5645" t="s">
        <v>23518</v>
      </c>
      <c r="C5645" t="s">
        <v>6343</v>
      </c>
      <c r="D5645">
        <v>1</v>
      </c>
      <c r="E5645">
        <v>787</v>
      </c>
      <c r="F5645">
        <v>4</v>
      </c>
      <c r="G5645">
        <v>7393</v>
      </c>
      <c r="H5645">
        <v>0.362574478289521</v>
      </c>
      <c r="I5645">
        <v>1</v>
      </c>
      <c r="J5645">
        <v>0.966855260484069</v>
      </c>
      <c r="K5645" t="s">
        <v>27730</v>
      </c>
      <c r="L5645">
        <v>1</v>
      </c>
      <c r="M5645" t="s">
        <v>2729</v>
      </c>
      <c r="N5645">
        <v>0.25</v>
      </c>
      <c r="O5645">
        <v>1.27064803049555E-3</v>
      </c>
    </row>
    <row r="5646" spans="1:15">
      <c r="A5646" t="s">
        <v>6342</v>
      </c>
      <c r="B5646" t="s">
        <v>23511</v>
      </c>
      <c r="C5646" t="s">
        <v>6343</v>
      </c>
      <c r="D5646">
        <v>3</v>
      </c>
      <c r="E5646">
        <v>6152</v>
      </c>
      <c r="F5646">
        <v>4</v>
      </c>
      <c r="G5646">
        <v>7804</v>
      </c>
      <c r="H5646">
        <v>0.80103341611958101</v>
      </c>
      <c r="I5646">
        <v>0.968912233598893</v>
      </c>
      <c r="J5646">
        <v>0.832812322140707</v>
      </c>
      <c r="K5646" t="s">
        <v>27731</v>
      </c>
      <c r="L5646">
        <v>3</v>
      </c>
      <c r="M5646" t="s">
        <v>2729</v>
      </c>
      <c r="N5646">
        <v>0.75</v>
      </c>
      <c r="O5646">
        <v>4.8764629388816603E-4</v>
      </c>
    </row>
    <row r="5647" spans="1:15">
      <c r="A5647" t="s">
        <v>6344</v>
      </c>
      <c r="B5647" t="s">
        <v>23518</v>
      </c>
      <c r="C5647" t="s">
        <v>6345</v>
      </c>
      <c r="D5647">
        <v>16</v>
      </c>
      <c r="E5647">
        <v>787</v>
      </c>
      <c r="F5647">
        <v>149</v>
      </c>
      <c r="G5647">
        <v>7393</v>
      </c>
      <c r="H5647">
        <v>0.52513542237647504</v>
      </c>
      <c r="I5647">
        <v>1</v>
      </c>
      <c r="J5647">
        <v>0.966855260484069</v>
      </c>
      <c r="K5647" t="s">
        <v>27732</v>
      </c>
      <c r="L5647">
        <v>16</v>
      </c>
      <c r="M5647" t="s">
        <v>5133</v>
      </c>
      <c r="N5647">
        <v>0.10738255033557</v>
      </c>
      <c r="O5647">
        <v>2.0330368487928799E-2</v>
      </c>
    </row>
    <row r="5648" spans="1:15">
      <c r="A5648" t="s">
        <v>6344</v>
      </c>
      <c r="B5648" t="s">
        <v>23513</v>
      </c>
      <c r="C5648" t="s">
        <v>6345</v>
      </c>
      <c r="D5648">
        <v>19</v>
      </c>
      <c r="E5648">
        <v>535</v>
      </c>
      <c r="F5648">
        <v>160</v>
      </c>
      <c r="G5648">
        <v>8124</v>
      </c>
      <c r="H5648">
        <v>8.7246639574659508E-3</v>
      </c>
      <c r="I5648">
        <v>0.14900146264808101</v>
      </c>
      <c r="J5648">
        <v>0.14161280419590599</v>
      </c>
      <c r="K5648" t="s">
        <v>27733</v>
      </c>
      <c r="L5648">
        <v>19</v>
      </c>
      <c r="M5648" t="s">
        <v>5133</v>
      </c>
      <c r="N5648">
        <v>0.11874999999999999</v>
      </c>
      <c r="O5648">
        <v>3.5514018691588801E-2</v>
      </c>
    </row>
    <row r="5649" spans="1:15">
      <c r="A5649" t="s">
        <v>6344</v>
      </c>
      <c r="B5649" t="s">
        <v>23511</v>
      </c>
      <c r="C5649" t="s">
        <v>6345</v>
      </c>
      <c r="D5649">
        <v>110</v>
      </c>
      <c r="E5649">
        <v>6152</v>
      </c>
      <c r="F5649">
        <v>156</v>
      </c>
      <c r="G5649">
        <v>7804</v>
      </c>
      <c r="H5649">
        <v>0.99500096780113301</v>
      </c>
      <c r="I5649">
        <v>1</v>
      </c>
      <c r="J5649">
        <v>0.85953329234717102</v>
      </c>
      <c r="K5649" t="s">
        <v>27734</v>
      </c>
      <c r="L5649">
        <v>110</v>
      </c>
      <c r="M5649" t="s">
        <v>5133</v>
      </c>
      <c r="N5649">
        <v>0.70512820512820495</v>
      </c>
      <c r="O5649">
        <v>1.7880364109232799E-2</v>
      </c>
    </row>
    <row r="5650" spans="1:15">
      <c r="A5650" t="s">
        <v>6346</v>
      </c>
      <c r="B5650" t="s">
        <v>23513</v>
      </c>
      <c r="C5650" t="s">
        <v>6347</v>
      </c>
      <c r="D5650">
        <v>1</v>
      </c>
      <c r="E5650">
        <v>535</v>
      </c>
      <c r="F5650">
        <v>1</v>
      </c>
      <c r="G5650">
        <v>8124</v>
      </c>
      <c r="H5650">
        <v>6.5854258985721295E-2</v>
      </c>
      <c r="I5650">
        <v>0.448760549738495</v>
      </c>
      <c r="J5650">
        <v>0.42650749013827299</v>
      </c>
      <c r="K5650" t="s">
        <v>27735</v>
      </c>
      <c r="L5650">
        <v>1</v>
      </c>
      <c r="M5650" t="s">
        <v>5133</v>
      </c>
      <c r="N5650">
        <v>1</v>
      </c>
      <c r="O5650">
        <v>1.8691588785046699E-3</v>
      </c>
    </row>
    <row r="5651" spans="1:15">
      <c r="A5651" t="s">
        <v>6348</v>
      </c>
      <c r="B5651" t="s">
        <v>23511</v>
      </c>
      <c r="C5651" t="s">
        <v>6349</v>
      </c>
      <c r="D5651">
        <v>33</v>
      </c>
      <c r="E5651">
        <v>6152</v>
      </c>
      <c r="F5651">
        <v>40</v>
      </c>
      <c r="G5651">
        <v>7804</v>
      </c>
      <c r="H5651">
        <v>0.36620210544843201</v>
      </c>
      <c r="I5651">
        <v>0.90829480295553899</v>
      </c>
      <c r="J5651">
        <v>0.78070962240619901</v>
      </c>
      <c r="K5651" t="s">
        <v>27736</v>
      </c>
      <c r="L5651">
        <v>33</v>
      </c>
      <c r="M5651" t="s">
        <v>5133</v>
      </c>
      <c r="N5651">
        <v>0.82499999999999996</v>
      </c>
      <c r="O5651">
        <v>5.36410923276983E-3</v>
      </c>
    </row>
    <row r="5652" spans="1:15">
      <c r="A5652" t="s">
        <v>6348</v>
      </c>
      <c r="B5652" t="s">
        <v>23518</v>
      </c>
      <c r="C5652" t="s">
        <v>6349</v>
      </c>
      <c r="D5652">
        <v>6</v>
      </c>
      <c r="E5652">
        <v>787</v>
      </c>
      <c r="F5652">
        <v>35</v>
      </c>
      <c r="G5652">
        <v>7393</v>
      </c>
      <c r="H5652">
        <v>0.16240363394250401</v>
      </c>
      <c r="I5652">
        <v>0.82859402353427802</v>
      </c>
      <c r="J5652">
        <v>0.80113049045977802</v>
      </c>
      <c r="K5652" t="s">
        <v>27737</v>
      </c>
      <c r="L5652">
        <v>6</v>
      </c>
      <c r="M5652" t="s">
        <v>5133</v>
      </c>
      <c r="N5652">
        <v>0.17142857142857101</v>
      </c>
      <c r="O5652">
        <v>7.6238881829733202E-3</v>
      </c>
    </row>
    <row r="5653" spans="1:15">
      <c r="A5653" t="s">
        <v>6350</v>
      </c>
      <c r="B5653" t="s">
        <v>23513</v>
      </c>
      <c r="C5653" t="s">
        <v>6351</v>
      </c>
      <c r="D5653">
        <v>6</v>
      </c>
      <c r="E5653">
        <v>535</v>
      </c>
      <c r="F5653">
        <v>142</v>
      </c>
      <c r="G5653">
        <v>8124</v>
      </c>
      <c r="H5653">
        <v>0.91344644854714097</v>
      </c>
      <c r="I5653">
        <v>0.99999999999997702</v>
      </c>
      <c r="J5653">
        <v>0.95041217501583097</v>
      </c>
      <c r="K5653" t="s">
        <v>27738</v>
      </c>
      <c r="L5653">
        <v>6</v>
      </c>
      <c r="M5653" t="s">
        <v>5133</v>
      </c>
      <c r="N5653">
        <v>4.2253521126760597E-2</v>
      </c>
      <c r="O5653">
        <v>1.1214953271028E-2</v>
      </c>
    </row>
    <row r="5654" spans="1:15">
      <c r="A5654" t="s">
        <v>6350</v>
      </c>
      <c r="B5654" t="s">
        <v>23511</v>
      </c>
      <c r="C5654" t="s">
        <v>6351</v>
      </c>
      <c r="D5654">
        <v>110</v>
      </c>
      <c r="E5654">
        <v>6152</v>
      </c>
      <c r="F5654">
        <v>135</v>
      </c>
      <c r="G5654">
        <v>7804</v>
      </c>
      <c r="H5654">
        <v>0.260278266168323</v>
      </c>
      <c r="I5654">
        <v>0.75603755170149001</v>
      </c>
      <c r="J5654">
        <v>0.64983944595207599</v>
      </c>
      <c r="K5654" t="s">
        <v>27739</v>
      </c>
      <c r="L5654">
        <v>110</v>
      </c>
      <c r="M5654" t="s">
        <v>5133</v>
      </c>
      <c r="N5654">
        <v>0.81481481481481499</v>
      </c>
      <c r="O5654">
        <v>1.7880364109232799E-2</v>
      </c>
    </row>
    <row r="5655" spans="1:15">
      <c r="A5655" t="s">
        <v>6350</v>
      </c>
      <c r="B5655" t="s">
        <v>23518</v>
      </c>
      <c r="C5655" t="s">
        <v>6351</v>
      </c>
      <c r="D5655">
        <v>11</v>
      </c>
      <c r="E5655">
        <v>787</v>
      </c>
      <c r="F5655">
        <v>130</v>
      </c>
      <c r="G5655">
        <v>7393</v>
      </c>
      <c r="H5655">
        <v>0.83055287487164897</v>
      </c>
      <c r="I5655">
        <v>1</v>
      </c>
      <c r="J5655">
        <v>0.966855260484069</v>
      </c>
      <c r="K5655" t="s">
        <v>27740</v>
      </c>
      <c r="L5655">
        <v>11</v>
      </c>
      <c r="M5655" t="s">
        <v>5133</v>
      </c>
      <c r="N5655">
        <v>8.4615384615384606E-2</v>
      </c>
      <c r="O5655">
        <v>1.3977128335451099E-2</v>
      </c>
    </row>
    <row r="5656" spans="1:15">
      <c r="A5656" t="s">
        <v>6352</v>
      </c>
      <c r="B5656" t="s">
        <v>23513</v>
      </c>
      <c r="C5656" t="s">
        <v>6353</v>
      </c>
      <c r="D5656">
        <v>3</v>
      </c>
      <c r="E5656">
        <v>535</v>
      </c>
      <c r="F5656">
        <v>50</v>
      </c>
      <c r="G5656">
        <v>8124</v>
      </c>
      <c r="H5656">
        <v>0.64876917869352901</v>
      </c>
      <c r="I5656">
        <v>0.99999999999997702</v>
      </c>
      <c r="J5656">
        <v>0.95041217501583097</v>
      </c>
      <c r="K5656" t="s">
        <v>27741</v>
      </c>
      <c r="L5656">
        <v>3</v>
      </c>
      <c r="M5656" t="s">
        <v>5133</v>
      </c>
      <c r="N5656">
        <v>0.06</v>
      </c>
      <c r="O5656">
        <v>5.60747663551402E-3</v>
      </c>
    </row>
    <row r="5657" spans="1:15">
      <c r="A5657" t="s">
        <v>6352</v>
      </c>
      <c r="B5657" t="s">
        <v>23511</v>
      </c>
      <c r="C5657" t="s">
        <v>6353</v>
      </c>
      <c r="D5657">
        <v>43</v>
      </c>
      <c r="E5657">
        <v>6152</v>
      </c>
      <c r="F5657">
        <v>48</v>
      </c>
      <c r="G5657">
        <v>7804</v>
      </c>
      <c r="H5657">
        <v>4.1720823727296297E-2</v>
      </c>
      <c r="I5657">
        <v>0.241612652703078</v>
      </c>
      <c r="J5657">
        <v>0.20767411885060999</v>
      </c>
      <c r="K5657" t="s">
        <v>27742</v>
      </c>
      <c r="L5657">
        <v>43</v>
      </c>
      <c r="M5657" t="s">
        <v>5133</v>
      </c>
      <c r="N5657">
        <v>0.89583333333333304</v>
      </c>
      <c r="O5657">
        <v>6.9895968790637201E-3</v>
      </c>
    </row>
    <row r="5658" spans="1:15">
      <c r="A5658" t="s">
        <v>6352</v>
      </c>
      <c r="B5658" t="s">
        <v>23518</v>
      </c>
      <c r="C5658" t="s">
        <v>6353</v>
      </c>
      <c r="D5658">
        <v>1</v>
      </c>
      <c r="E5658">
        <v>787</v>
      </c>
      <c r="F5658">
        <v>48</v>
      </c>
      <c r="G5658">
        <v>7393</v>
      </c>
      <c r="H5658">
        <v>0.99557689543722405</v>
      </c>
      <c r="I5658">
        <v>1</v>
      </c>
      <c r="J5658">
        <v>0.966855260484069</v>
      </c>
      <c r="K5658" t="s">
        <v>23581</v>
      </c>
      <c r="L5658">
        <v>1</v>
      </c>
      <c r="M5658" t="s">
        <v>5133</v>
      </c>
      <c r="N5658">
        <v>2.0833333333333301E-2</v>
      </c>
      <c r="O5658">
        <v>1.27064803049555E-3</v>
      </c>
    </row>
    <row r="5659" spans="1:15">
      <c r="A5659" t="s">
        <v>6354</v>
      </c>
      <c r="B5659" t="s">
        <v>23511</v>
      </c>
      <c r="C5659" t="s">
        <v>6355</v>
      </c>
      <c r="D5659">
        <v>33</v>
      </c>
      <c r="E5659">
        <v>6152</v>
      </c>
      <c r="F5659">
        <v>39</v>
      </c>
      <c r="G5659">
        <v>7804</v>
      </c>
      <c r="H5659">
        <v>0.25177875718794002</v>
      </c>
      <c r="I5659">
        <v>0.73488344634309899</v>
      </c>
      <c r="J5659">
        <v>0.63165678812671899</v>
      </c>
      <c r="K5659" t="s">
        <v>27743</v>
      </c>
      <c r="L5659">
        <v>33</v>
      </c>
      <c r="M5659" t="s">
        <v>5133</v>
      </c>
      <c r="N5659">
        <v>0.84615384615384603</v>
      </c>
      <c r="O5659">
        <v>5.36410923276983E-3</v>
      </c>
    </row>
    <row r="5660" spans="1:15">
      <c r="A5660" t="s">
        <v>6354</v>
      </c>
      <c r="B5660" t="s">
        <v>23518</v>
      </c>
      <c r="C5660" t="s">
        <v>6355</v>
      </c>
      <c r="D5660">
        <v>4</v>
      </c>
      <c r="E5660">
        <v>787</v>
      </c>
      <c r="F5660">
        <v>38</v>
      </c>
      <c r="G5660">
        <v>7393</v>
      </c>
      <c r="H5660">
        <v>0.58721715878792802</v>
      </c>
      <c r="I5660">
        <v>1</v>
      </c>
      <c r="J5660">
        <v>0.966855260484069</v>
      </c>
      <c r="K5660" t="s">
        <v>27744</v>
      </c>
      <c r="L5660">
        <v>4</v>
      </c>
      <c r="M5660" t="s">
        <v>5133</v>
      </c>
      <c r="N5660">
        <v>0.105263157894737</v>
      </c>
      <c r="O5660">
        <v>5.0825921219822103E-3</v>
      </c>
    </row>
    <row r="5661" spans="1:15">
      <c r="A5661" t="s">
        <v>6356</v>
      </c>
      <c r="B5661" t="s">
        <v>23511</v>
      </c>
      <c r="C5661" t="s">
        <v>6357</v>
      </c>
      <c r="D5661">
        <v>2</v>
      </c>
      <c r="E5661">
        <v>6152</v>
      </c>
      <c r="F5661">
        <v>2</v>
      </c>
      <c r="G5661">
        <v>7804</v>
      </c>
      <c r="H5661">
        <v>0.62141708038142995</v>
      </c>
      <c r="I5661">
        <v>0.968912233598893</v>
      </c>
      <c r="J5661">
        <v>0.832812322140707</v>
      </c>
      <c r="K5661" t="s">
        <v>27745</v>
      </c>
      <c r="L5661">
        <v>2</v>
      </c>
      <c r="M5661" t="s">
        <v>5133</v>
      </c>
      <c r="N5661">
        <v>1</v>
      </c>
      <c r="O5661">
        <v>3.2509752925877802E-4</v>
      </c>
    </row>
    <row r="5662" spans="1:15">
      <c r="A5662" t="s">
        <v>6358</v>
      </c>
      <c r="B5662" t="s">
        <v>23511</v>
      </c>
      <c r="C5662" t="s">
        <v>6359</v>
      </c>
      <c r="D5662">
        <v>2</v>
      </c>
      <c r="E5662">
        <v>6152</v>
      </c>
      <c r="F5662">
        <v>2</v>
      </c>
      <c r="G5662">
        <v>7804</v>
      </c>
      <c r="H5662">
        <v>0.62141708038142995</v>
      </c>
      <c r="I5662">
        <v>0.968912233598893</v>
      </c>
      <c r="J5662">
        <v>0.832812322140707</v>
      </c>
      <c r="K5662" t="s">
        <v>27745</v>
      </c>
      <c r="L5662">
        <v>2</v>
      </c>
      <c r="M5662" t="s">
        <v>5133</v>
      </c>
      <c r="N5662">
        <v>1</v>
      </c>
      <c r="O5662">
        <v>3.2509752925877802E-4</v>
      </c>
    </row>
    <row r="5663" spans="1:15">
      <c r="A5663" t="s">
        <v>6360</v>
      </c>
      <c r="B5663" t="s">
        <v>23511</v>
      </c>
      <c r="C5663" t="s">
        <v>6361</v>
      </c>
      <c r="D5663">
        <v>2</v>
      </c>
      <c r="E5663">
        <v>6152</v>
      </c>
      <c r="F5663">
        <v>4</v>
      </c>
      <c r="G5663">
        <v>7804</v>
      </c>
      <c r="H5663">
        <v>0.96811759508681905</v>
      </c>
      <c r="I5663">
        <v>1</v>
      </c>
      <c r="J5663">
        <v>0.85953329234717102</v>
      </c>
      <c r="K5663" t="s">
        <v>26429</v>
      </c>
      <c r="L5663">
        <v>2</v>
      </c>
      <c r="M5663" t="s">
        <v>5133</v>
      </c>
      <c r="N5663">
        <v>0.5</v>
      </c>
      <c r="O5663">
        <v>3.2509752925877802E-4</v>
      </c>
    </row>
    <row r="5664" spans="1:15">
      <c r="A5664" t="s">
        <v>6360</v>
      </c>
      <c r="B5664" t="s">
        <v>23518</v>
      </c>
      <c r="C5664" t="s">
        <v>6361</v>
      </c>
      <c r="D5664">
        <v>2</v>
      </c>
      <c r="E5664">
        <v>787</v>
      </c>
      <c r="F5664">
        <v>4</v>
      </c>
      <c r="G5664">
        <v>7393</v>
      </c>
      <c r="H5664">
        <v>5.8679954233094203E-2</v>
      </c>
      <c r="I5664">
        <v>0.61178825165478101</v>
      </c>
      <c r="J5664">
        <v>0.59151068941477603</v>
      </c>
      <c r="K5664" t="s">
        <v>25436</v>
      </c>
      <c r="L5664">
        <v>2</v>
      </c>
      <c r="M5664" t="s">
        <v>5133</v>
      </c>
      <c r="N5664">
        <v>0.5</v>
      </c>
      <c r="O5664">
        <v>2.5412960609911099E-3</v>
      </c>
    </row>
    <row r="5665" spans="1:15">
      <c r="A5665" t="s">
        <v>6362</v>
      </c>
      <c r="B5665" t="s">
        <v>23518</v>
      </c>
      <c r="C5665" t="s">
        <v>6363</v>
      </c>
      <c r="D5665">
        <v>2</v>
      </c>
      <c r="E5665">
        <v>787</v>
      </c>
      <c r="F5665">
        <v>4</v>
      </c>
      <c r="G5665">
        <v>7393</v>
      </c>
      <c r="H5665">
        <v>5.8679954233094203E-2</v>
      </c>
      <c r="I5665">
        <v>0.61178825165478101</v>
      </c>
      <c r="J5665">
        <v>0.59151068941477603</v>
      </c>
      <c r="K5665" t="s">
        <v>25436</v>
      </c>
      <c r="L5665">
        <v>2</v>
      </c>
      <c r="M5665" t="s">
        <v>5133</v>
      </c>
      <c r="N5665">
        <v>0.5</v>
      </c>
      <c r="O5665">
        <v>2.5412960609911099E-3</v>
      </c>
    </row>
    <row r="5666" spans="1:15">
      <c r="A5666" t="s">
        <v>6362</v>
      </c>
      <c r="B5666" t="s">
        <v>23511</v>
      </c>
      <c r="C5666" t="s">
        <v>6363</v>
      </c>
      <c r="D5666">
        <v>2</v>
      </c>
      <c r="E5666">
        <v>6152</v>
      </c>
      <c r="F5666">
        <v>4</v>
      </c>
      <c r="G5666">
        <v>7804</v>
      </c>
      <c r="H5666">
        <v>0.96811759508681905</v>
      </c>
      <c r="I5666">
        <v>1</v>
      </c>
      <c r="J5666">
        <v>0.85953329234717102</v>
      </c>
      <c r="K5666" t="s">
        <v>26429</v>
      </c>
      <c r="L5666">
        <v>2</v>
      </c>
      <c r="M5666" t="s">
        <v>5133</v>
      </c>
      <c r="N5666">
        <v>0.5</v>
      </c>
      <c r="O5666">
        <v>3.2509752925877802E-4</v>
      </c>
    </row>
    <row r="5667" spans="1:15">
      <c r="A5667" t="s">
        <v>6364</v>
      </c>
      <c r="B5667" t="s">
        <v>23511</v>
      </c>
      <c r="C5667" t="s">
        <v>6365</v>
      </c>
      <c r="D5667">
        <v>2</v>
      </c>
      <c r="E5667">
        <v>6152</v>
      </c>
      <c r="F5667">
        <v>2</v>
      </c>
      <c r="G5667">
        <v>7804</v>
      </c>
      <c r="H5667">
        <v>0.62141708038142995</v>
      </c>
      <c r="I5667">
        <v>0.968912233598893</v>
      </c>
      <c r="J5667">
        <v>0.832812322140707</v>
      </c>
      <c r="K5667" t="s">
        <v>23801</v>
      </c>
      <c r="L5667">
        <v>2</v>
      </c>
      <c r="M5667" t="s">
        <v>5133</v>
      </c>
      <c r="N5667">
        <v>1</v>
      </c>
      <c r="O5667">
        <v>3.2509752925877802E-4</v>
      </c>
    </row>
    <row r="5668" spans="1:15">
      <c r="A5668" t="s">
        <v>6366</v>
      </c>
      <c r="B5668" t="s">
        <v>23513</v>
      </c>
      <c r="C5668" t="s">
        <v>6367</v>
      </c>
      <c r="D5668">
        <v>2</v>
      </c>
      <c r="E5668">
        <v>535</v>
      </c>
      <c r="F5668">
        <v>2</v>
      </c>
      <c r="G5668">
        <v>8124</v>
      </c>
      <c r="H5668">
        <v>4.3292101807675997E-3</v>
      </c>
      <c r="I5668">
        <v>8.6376068510507401E-2</v>
      </c>
      <c r="J5668">
        <v>8.2092867142389697E-2</v>
      </c>
      <c r="K5668" t="s">
        <v>23514</v>
      </c>
      <c r="L5668">
        <v>2</v>
      </c>
      <c r="M5668" t="s">
        <v>1463</v>
      </c>
      <c r="N5668">
        <v>1</v>
      </c>
      <c r="O5668">
        <v>3.7383177570093499E-3</v>
      </c>
    </row>
    <row r="5669" spans="1:15">
      <c r="A5669" t="s">
        <v>6368</v>
      </c>
      <c r="B5669" t="s">
        <v>23511</v>
      </c>
      <c r="C5669" t="s">
        <v>6369</v>
      </c>
      <c r="D5669">
        <v>6</v>
      </c>
      <c r="E5669">
        <v>6152</v>
      </c>
      <c r="F5669">
        <v>6</v>
      </c>
      <c r="G5669">
        <v>7804</v>
      </c>
      <c r="H5669">
        <v>0.23986678822258201</v>
      </c>
      <c r="I5669">
        <v>0.71382528017432401</v>
      </c>
      <c r="J5669">
        <v>0.61355659322887801</v>
      </c>
      <c r="K5669" t="s">
        <v>27746</v>
      </c>
      <c r="L5669">
        <v>6</v>
      </c>
      <c r="M5669" t="s">
        <v>5133</v>
      </c>
      <c r="N5669">
        <v>1</v>
      </c>
      <c r="O5669">
        <v>9.7529258777633303E-4</v>
      </c>
    </row>
    <row r="5670" spans="1:15">
      <c r="A5670" t="s">
        <v>6370</v>
      </c>
      <c r="B5670" t="s">
        <v>23511</v>
      </c>
      <c r="C5670" t="s">
        <v>6371</v>
      </c>
      <c r="D5670">
        <v>4</v>
      </c>
      <c r="E5670">
        <v>6152</v>
      </c>
      <c r="F5670">
        <v>4</v>
      </c>
      <c r="G5670">
        <v>7804</v>
      </c>
      <c r="H5670">
        <v>0.38610601832086699</v>
      </c>
      <c r="I5670">
        <v>0.90829480295553899</v>
      </c>
      <c r="J5670">
        <v>0.78070962240619901</v>
      </c>
      <c r="K5670" t="s">
        <v>25494</v>
      </c>
      <c r="L5670">
        <v>4</v>
      </c>
      <c r="M5670" t="s">
        <v>5133</v>
      </c>
      <c r="N5670">
        <v>1</v>
      </c>
      <c r="O5670">
        <v>6.5019505851755496E-4</v>
      </c>
    </row>
    <row r="5671" spans="1:15">
      <c r="A5671" t="s">
        <v>6372</v>
      </c>
      <c r="B5671" t="s">
        <v>23511</v>
      </c>
      <c r="C5671" t="s">
        <v>6373</v>
      </c>
      <c r="D5671">
        <v>2</v>
      </c>
      <c r="E5671">
        <v>6152</v>
      </c>
      <c r="F5671">
        <v>2</v>
      </c>
      <c r="G5671">
        <v>7804</v>
      </c>
      <c r="H5671">
        <v>0.62141708038142995</v>
      </c>
      <c r="I5671">
        <v>0.968912233598893</v>
      </c>
      <c r="J5671">
        <v>0.832812322140707</v>
      </c>
      <c r="K5671" t="s">
        <v>27747</v>
      </c>
      <c r="L5671">
        <v>2</v>
      </c>
      <c r="M5671" t="s">
        <v>5133</v>
      </c>
      <c r="N5671">
        <v>1</v>
      </c>
      <c r="O5671">
        <v>3.2509752925877802E-4</v>
      </c>
    </row>
    <row r="5672" spans="1:15">
      <c r="A5672" t="s">
        <v>6374</v>
      </c>
      <c r="B5672" t="s">
        <v>23511</v>
      </c>
      <c r="C5672" t="s">
        <v>6375</v>
      </c>
      <c r="D5672">
        <v>2</v>
      </c>
      <c r="E5672">
        <v>6152</v>
      </c>
      <c r="F5672">
        <v>2</v>
      </c>
      <c r="G5672">
        <v>7804</v>
      </c>
      <c r="H5672">
        <v>0.62141708038142995</v>
      </c>
      <c r="I5672">
        <v>0.968912233598893</v>
      </c>
      <c r="J5672">
        <v>0.832812322140707</v>
      </c>
      <c r="K5672" t="s">
        <v>27747</v>
      </c>
      <c r="L5672">
        <v>2</v>
      </c>
      <c r="M5672" t="s">
        <v>5133</v>
      </c>
      <c r="N5672">
        <v>1</v>
      </c>
      <c r="O5672">
        <v>3.2509752925877802E-4</v>
      </c>
    </row>
    <row r="5673" spans="1:15">
      <c r="A5673" t="s">
        <v>6376</v>
      </c>
      <c r="B5673" t="s">
        <v>23518</v>
      </c>
      <c r="C5673" t="s">
        <v>6377</v>
      </c>
      <c r="D5673">
        <v>1</v>
      </c>
      <c r="E5673">
        <v>787</v>
      </c>
      <c r="F5673">
        <v>14</v>
      </c>
      <c r="G5673">
        <v>7393</v>
      </c>
      <c r="H5673">
        <v>0.79345608455289296</v>
      </c>
      <c r="I5673">
        <v>1</v>
      </c>
      <c r="J5673">
        <v>0.966855260484069</v>
      </c>
      <c r="K5673" t="s">
        <v>23527</v>
      </c>
      <c r="L5673">
        <v>1</v>
      </c>
      <c r="M5673" t="s">
        <v>5133</v>
      </c>
      <c r="N5673">
        <v>7.1428571428571397E-2</v>
      </c>
      <c r="O5673">
        <v>1.27064803049555E-3</v>
      </c>
    </row>
    <row r="5674" spans="1:15">
      <c r="A5674" t="s">
        <v>6376</v>
      </c>
      <c r="B5674" t="s">
        <v>23511</v>
      </c>
      <c r="C5674" t="s">
        <v>6377</v>
      </c>
      <c r="D5674">
        <v>12</v>
      </c>
      <c r="E5674">
        <v>6152</v>
      </c>
      <c r="F5674">
        <v>22</v>
      </c>
      <c r="G5674">
        <v>7804</v>
      </c>
      <c r="H5674">
        <v>0.99745937532699203</v>
      </c>
      <c r="I5674">
        <v>1</v>
      </c>
      <c r="J5674">
        <v>0.85953329234717102</v>
      </c>
      <c r="K5674" t="s">
        <v>27748</v>
      </c>
      <c r="L5674">
        <v>12</v>
      </c>
      <c r="M5674" t="s">
        <v>5133</v>
      </c>
      <c r="N5674">
        <v>0.54545454545454497</v>
      </c>
      <c r="O5674">
        <v>1.95058517555267E-3</v>
      </c>
    </row>
    <row r="5675" spans="1:15">
      <c r="A5675" t="s">
        <v>6376</v>
      </c>
      <c r="B5675" t="s">
        <v>23513</v>
      </c>
      <c r="C5675" t="s">
        <v>6377</v>
      </c>
      <c r="D5675">
        <v>6</v>
      </c>
      <c r="E5675">
        <v>535</v>
      </c>
      <c r="F5675">
        <v>22</v>
      </c>
      <c r="G5675">
        <v>8124</v>
      </c>
      <c r="H5675">
        <v>2.3834222405949299E-3</v>
      </c>
      <c r="I5675">
        <v>6.4228586353694606E-2</v>
      </c>
      <c r="J5675">
        <v>6.1043630454608498E-2</v>
      </c>
      <c r="K5675" t="s">
        <v>27749</v>
      </c>
      <c r="L5675">
        <v>6</v>
      </c>
      <c r="M5675" t="s">
        <v>5133</v>
      </c>
      <c r="N5675">
        <v>0.27272727272727298</v>
      </c>
      <c r="O5675">
        <v>1.1214953271028E-2</v>
      </c>
    </row>
    <row r="5676" spans="1:15">
      <c r="A5676" t="s">
        <v>6378</v>
      </c>
      <c r="B5676" t="s">
        <v>23511</v>
      </c>
      <c r="C5676" t="s">
        <v>6379</v>
      </c>
      <c r="D5676">
        <v>12</v>
      </c>
      <c r="E5676">
        <v>6152</v>
      </c>
      <c r="F5676">
        <v>21</v>
      </c>
      <c r="G5676">
        <v>7804</v>
      </c>
      <c r="H5676">
        <v>0.99381943809908202</v>
      </c>
      <c r="I5676">
        <v>1</v>
      </c>
      <c r="J5676">
        <v>0.85953329234717102</v>
      </c>
      <c r="K5676" t="s">
        <v>27748</v>
      </c>
      <c r="L5676">
        <v>12</v>
      </c>
      <c r="M5676" t="s">
        <v>5133</v>
      </c>
      <c r="N5676">
        <v>0.57142857142857095</v>
      </c>
      <c r="O5676">
        <v>1.95058517555267E-3</v>
      </c>
    </row>
    <row r="5677" spans="1:15">
      <c r="A5677" t="s">
        <v>6378</v>
      </c>
      <c r="B5677" t="s">
        <v>23513</v>
      </c>
      <c r="C5677" t="s">
        <v>6379</v>
      </c>
      <c r="D5677">
        <v>5</v>
      </c>
      <c r="E5677">
        <v>535</v>
      </c>
      <c r="F5677">
        <v>21</v>
      </c>
      <c r="G5677">
        <v>8124</v>
      </c>
      <c r="H5677">
        <v>1.02347300575191E-2</v>
      </c>
      <c r="I5677">
        <v>0.169694281440808</v>
      </c>
      <c r="J5677">
        <v>0.16127951111191</v>
      </c>
      <c r="K5677" t="s">
        <v>27750</v>
      </c>
      <c r="L5677">
        <v>5</v>
      </c>
      <c r="M5677" t="s">
        <v>5133</v>
      </c>
      <c r="N5677">
        <v>0.238095238095238</v>
      </c>
      <c r="O5677">
        <v>9.3457943925233603E-3</v>
      </c>
    </row>
    <row r="5678" spans="1:15">
      <c r="A5678" t="s">
        <v>6378</v>
      </c>
      <c r="B5678" t="s">
        <v>23518</v>
      </c>
      <c r="C5678" t="s">
        <v>6379</v>
      </c>
      <c r="D5678">
        <v>1</v>
      </c>
      <c r="E5678">
        <v>787</v>
      </c>
      <c r="F5678">
        <v>13</v>
      </c>
      <c r="G5678">
        <v>7393</v>
      </c>
      <c r="H5678">
        <v>0.76880113817690798</v>
      </c>
      <c r="I5678">
        <v>1</v>
      </c>
      <c r="J5678">
        <v>0.966855260484069</v>
      </c>
      <c r="K5678" t="s">
        <v>23527</v>
      </c>
      <c r="L5678">
        <v>1</v>
      </c>
      <c r="M5678" t="s">
        <v>5133</v>
      </c>
      <c r="N5678">
        <v>7.69230769230769E-2</v>
      </c>
      <c r="O5678">
        <v>1.27064803049555E-3</v>
      </c>
    </row>
    <row r="5679" spans="1:15">
      <c r="A5679" t="s">
        <v>6380</v>
      </c>
      <c r="B5679" t="s">
        <v>23513</v>
      </c>
      <c r="C5679" t="s">
        <v>6381</v>
      </c>
      <c r="D5679">
        <v>1</v>
      </c>
      <c r="E5679">
        <v>535</v>
      </c>
      <c r="F5679">
        <v>1</v>
      </c>
      <c r="G5679">
        <v>8124</v>
      </c>
      <c r="H5679">
        <v>6.5854258985721295E-2</v>
      </c>
      <c r="I5679">
        <v>0.448760549738495</v>
      </c>
      <c r="J5679">
        <v>0.42650749013827299</v>
      </c>
      <c r="K5679" t="s">
        <v>26809</v>
      </c>
      <c r="L5679">
        <v>1</v>
      </c>
      <c r="M5679" t="s">
        <v>5133</v>
      </c>
      <c r="N5679">
        <v>1</v>
      </c>
      <c r="O5679">
        <v>1.8691588785046699E-3</v>
      </c>
    </row>
    <row r="5680" spans="1:15">
      <c r="A5680" t="s">
        <v>6382</v>
      </c>
      <c r="B5680" t="s">
        <v>23518</v>
      </c>
      <c r="C5680" t="s">
        <v>6383</v>
      </c>
      <c r="D5680">
        <v>92</v>
      </c>
      <c r="E5680">
        <v>787</v>
      </c>
      <c r="F5680">
        <v>1117</v>
      </c>
      <c r="G5680">
        <v>7393</v>
      </c>
      <c r="H5680">
        <v>0.99848979560006901</v>
      </c>
      <c r="I5680">
        <v>1</v>
      </c>
      <c r="J5680">
        <v>0.966855260484069</v>
      </c>
      <c r="K5680" t="s">
        <v>27751</v>
      </c>
      <c r="L5680">
        <v>92</v>
      </c>
      <c r="M5680" t="s">
        <v>5133</v>
      </c>
      <c r="N5680">
        <v>8.2363473589973105E-2</v>
      </c>
      <c r="O5680">
        <v>0.11689961880559099</v>
      </c>
    </row>
    <row r="5681" spans="1:15">
      <c r="A5681" t="s">
        <v>6382</v>
      </c>
      <c r="B5681" t="s">
        <v>23513</v>
      </c>
      <c r="C5681" t="s">
        <v>6383</v>
      </c>
      <c r="D5681">
        <v>78</v>
      </c>
      <c r="E5681">
        <v>535</v>
      </c>
      <c r="F5681">
        <v>1225</v>
      </c>
      <c r="G5681">
        <v>8124</v>
      </c>
      <c r="H5681">
        <v>0.65013168736904303</v>
      </c>
      <c r="I5681">
        <v>0.99999999999997702</v>
      </c>
      <c r="J5681">
        <v>0.95041217501583097</v>
      </c>
      <c r="K5681" t="s">
        <v>27752</v>
      </c>
      <c r="L5681">
        <v>78</v>
      </c>
      <c r="M5681" t="s">
        <v>5133</v>
      </c>
      <c r="N5681">
        <v>6.3673469387755102E-2</v>
      </c>
      <c r="O5681">
        <v>0.14579439252336401</v>
      </c>
    </row>
    <row r="5682" spans="1:15">
      <c r="A5682" t="s">
        <v>6382</v>
      </c>
      <c r="B5682" t="s">
        <v>23511</v>
      </c>
      <c r="C5682" t="s">
        <v>6383</v>
      </c>
      <c r="D5682">
        <v>1004</v>
      </c>
      <c r="E5682">
        <v>6152</v>
      </c>
      <c r="F5682">
        <v>1216</v>
      </c>
      <c r="G5682">
        <v>7804</v>
      </c>
      <c r="H5682">
        <v>2.4018450450154401E-4</v>
      </c>
      <c r="I5682">
        <v>4.0629148570750897E-3</v>
      </c>
      <c r="J5682">
        <v>3.4922105836279801E-3</v>
      </c>
      <c r="K5682" t="s">
        <v>27753</v>
      </c>
      <c r="L5682">
        <v>1004</v>
      </c>
      <c r="M5682" t="s">
        <v>5133</v>
      </c>
      <c r="N5682">
        <v>0.82565789473684204</v>
      </c>
      <c r="O5682">
        <v>0.16319895968790599</v>
      </c>
    </row>
    <row r="5683" spans="1:15">
      <c r="A5683" t="s">
        <v>6384</v>
      </c>
      <c r="B5683" t="s">
        <v>23511</v>
      </c>
      <c r="C5683" t="s">
        <v>6385</v>
      </c>
      <c r="D5683">
        <v>476</v>
      </c>
      <c r="E5683">
        <v>6152</v>
      </c>
      <c r="F5683">
        <v>567</v>
      </c>
      <c r="G5683">
        <v>7804</v>
      </c>
      <c r="H5683">
        <v>8.7947874579550299E-4</v>
      </c>
      <c r="I5683">
        <v>1.19757513863855E-2</v>
      </c>
      <c r="J5683">
        <v>1.0293557017471099E-2</v>
      </c>
      <c r="K5683" t="s">
        <v>27754</v>
      </c>
      <c r="L5683">
        <v>476</v>
      </c>
      <c r="M5683" t="s">
        <v>5133</v>
      </c>
      <c r="N5683">
        <v>0.83950617283950602</v>
      </c>
      <c r="O5683">
        <v>7.7373211963589095E-2</v>
      </c>
    </row>
    <row r="5684" spans="1:15">
      <c r="A5684" t="s">
        <v>6384</v>
      </c>
      <c r="B5684" t="s">
        <v>23518</v>
      </c>
      <c r="C5684" t="s">
        <v>6385</v>
      </c>
      <c r="D5684">
        <v>42</v>
      </c>
      <c r="E5684">
        <v>787</v>
      </c>
      <c r="F5684">
        <v>518</v>
      </c>
      <c r="G5684">
        <v>7393</v>
      </c>
      <c r="H5684">
        <v>0.980954217464033</v>
      </c>
      <c r="I5684">
        <v>1</v>
      </c>
      <c r="J5684">
        <v>0.966855260484069</v>
      </c>
      <c r="K5684" t="s">
        <v>27755</v>
      </c>
      <c r="L5684">
        <v>42</v>
      </c>
      <c r="M5684" t="s">
        <v>5133</v>
      </c>
      <c r="N5684">
        <v>8.1081081081081099E-2</v>
      </c>
      <c r="O5684">
        <v>5.3367217280813201E-2</v>
      </c>
    </row>
    <row r="5685" spans="1:15">
      <c r="A5685" t="s">
        <v>6384</v>
      </c>
      <c r="B5685" t="s">
        <v>23513</v>
      </c>
      <c r="C5685" t="s">
        <v>6385</v>
      </c>
      <c r="D5685">
        <v>40</v>
      </c>
      <c r="E5685">
        <v>535</v>
      </c>
      <c r="F5685">
        <v>572</v>
      </c>
      <c r="G5685">
        <v>8124</v>
      </c>
      <c r="H5685">
        <v>0.36707581550937302</v>
      </c>
      <c r="I5685">
        <v>0.99999999999997702</v>
      </c>
      <c r="J5685">
        <v>0.95041217501583097</v>
      </c>
      <c r="K5685" t="s">
        <v>27756</v>
      </c>
      <c r="L5685">
        <v>40</v>
      </c>
      <c r="M5685" t="s">
        <v>5133</v>
      </c>
      <c r="N5685">
        <v>6.9930069930069894E-2</v>
      </c>
      <c r="O5685">
        <v>7.4766355140186896E-2</v>
      </c>
    </row>
    <row r="5686" spans="1:15">
      <c r="A5686" t="s">
        <v>6386</v>
      </c>
      <c r="B5686" t="s">
        <v>23518</v>
      </c>
      <c r="C5686" t="s">
        <v>6387</v>
      </c>
      <c r="D5686">
        <v>30</v>
      </c>
      <c r="E5686">
        <v>787</v>
      </c>
      <c r="F5686">
        <v>456</v>
      </c>
      <c r="G5686">
        <v>7393</v>
      </c>
      <c r="H5686">
        <v>0.99921465601499304</v>
      </c>
      <c r="I5686">
        <v>1</v>
      </c>
      <c r="J5686">
        <v>0.966855260484069</v>
      </c>
      <c r="K5686" t="s">
        <v>27757</v>
      </c>
      <c r="L5686">
        <v>30</v>
      </c>
      <c r="M5686" t="s">
        <v>5133</v>
      </c>
      <c r="N5686">
        <v>6.5789473684210495E-2</v>
      </c>
      <c r="O5686">
        <v>3.8119440914866597E-2</v>
      </c>
    </row>
    <row r="5687" spans="1:15">
      <c r="A5687" t="s">
        <v>6386</v>
      </c>
      <c r="B5687" t="s">
        <v>23513</v>
      </c>
      <c r="C5687" t="s">
        <v>6387</v>
      </c>
      <c r="D5687">
        <v>20</v>
      </c>
      <c r="E5687">
        <v>535</v>
      </c>
      <c r="F5687">
        <v>488</v>
      </c>
      <c r="G5687">
        <v>8124</v>
      </c>
      <c r="H5687">
        <v>0.99409591500696604</v>
      </c>
      <c r="I5687">
        <v>0.99999999999997702</v>
      </c>
      <c r="J5687">
        <v>0.95041217501583097</v>
      </c>
      <c r="K5687" t="s">
        <v>27758</v>
      </c>
      <c r="L5687">
        <v>20</v>
      </c>
      <c r="M5687" t="s">
        <v>5133</v>
      </c>
      <c r="N5687">
        <v>4.0983606557376998E-2</v>
      </c>
      <c r="O5687">
        <v>3.7383177570093497E-2</v>
      </c>
    </row>
    <row r="5688" spans="1:15">
      <c r="A5688" t="s">
        <v>6386</v>
      </c>
      <c r="B5688" t="s">
        <v>23511</v>
      </c>
      <c r="C5688" t="s">
        <v>6387</v>
      </c>
      <c r="D5688">
        <v>427</v>
      </c>
      <c r="E5688">
        <v>6152</v>
      </c>
      <c r="F5688">
        <v>497</v>
      </c>
      <c r="G5688">
        <v>7804</v>
      </c>
      <c r="H5688" s="34">
        <v>2.0202800374470399E-5</v>
      </c>
      <c r="I5688">
        <v>5.1547906684900604E-4</v>
      </c>
      <c r="J5688">
        <v>4.4307141946477299E-4</v>
      </c>
      <c r="K5688" t="s">
        <v>27759</v>
      </c>
      <c r="L5688">
        <v>427</v>
      </c>
      <c r="M5688" t="s">
        <v>5133</v>
      </c>
      <c r="N5688">
        <v>0.85915492957746498</v>
      </c>
      <c r="O5688">
        <v>6.9408322496748998E-2</v>
      </c>
    </row>
    <row r="5689" spans="1:15">
      <c r="A5689" t="s">
        <v>6388</v>
      </c>
      <c r="B5689" t="s">
        <v>23511</v>
      </c>
      <c r="C5689" t="s">
        <v>6389</v>
      </c>
      <c r="D5689">
        <v>20</v>
      </c>
      <c r="E5689">
        <v>6152</v>
      </c>
      <c r="F5689">
        <v>20</v>
      </c>
      <c r="G5689">
        <v>7804</v>
      </c>
      <c r="H5689">
        <v>8.5336853349435304E-3</v>
      </c>
      <c r="I5689">
        <v>7.4878905635043805E-2</v>
      </c>
      <c r="J5689">
        <v>6.4360912287842298E-2</v>
      </c>
      <c r="K5689" t="s">
        <v>27760</v>
      </c>
      <c r="L5689">
        <v>20</v>
      </c>
      <c r="M5689" t="s">
        <v>5133</v>
      </c>
      <c r="N5689">
        <v>1</v>
      </c>
      <c r="O5689">
        <v>3.2509752925877801E-3</v>
      </c>
    </row>
    <row r="5690" spans="1:15">
      <c r="A5690" t="s">
        <v>6390</v>
      </c>
      <c r="B5690" t="s">
        <v>23511</v>
      </c>
      <c r="C5690" t="s">
        <v>6391</v>
      </c>
      <c r="D5690">
        <v>4</v>
      </c>
      <c r="E5690">
        <v>6152</v>
      </c>
      <c r="F5690">
        <v>4</v>
      </c>
      <c r="G5690">
        <v>7804</v>
      </c>
      <c r="H5690">
        <v>0.38610601832086699</v>
      </c>
      <c r="I5690">
        <v>0.90829480295553899</v>
      </c>
      <c r="J5690">
        <v>0.78070962240619901</v>
      </c>
      <c r="K5690" t="s">
        <v>27761</v>
      </c>
      <c r="L5690">
        <v>4</v>
      </c>
      <c r="M5690" t="s">
        <v>5133</v>
      </c>
      <c r="N5690">
        <v>1</v>
      </c>
      <c r="O5690">
        <v>6.5019505851755496E-4</v>
      </c>
    </row>
    <row r="5691" spans="1:15">
      <c r="A5691" t="s">
        <v>6392</v>
      </c>
      <c r="B5691" t="s">
        <v>23511</v>
      </c>
      <c r="C5691" t="s">
        <v>6393</v>
      </c>
      <c r="D5691">
        <v>1</v>
      </c>
      <c r="E5691">
        <v>6152</v>
      </c>
      <c r="F5691">
        <v>1</v>
      </c>
      <c r="G5691">
        <v>7804</v>
      </c>
      <c r="H5691">
        <v>0.788313685289595</v>
      </c>
      <c r="I5691">
        <v>0.968912233598893</v>
      </c>
      <c r="J5691">
        <v>0.832812322140707</v>
      </c>
      <c r="K5691" t="s">
        <v>27762</v>
      </c>
      <c r="L5691">
        <v>1</v>
      </c>
      <c r="M5691" t="s">
        <v>5133</v>
      </c>
      <c r="N5691">
        <v>1</v>
      </c>
      <c r="O5691">
        <v>1.6254876462938901E-4</v>
      </c>
    </row>
    <row r="5692" spans="1:15">
      <c r="A5692" t="s">
        <v>6394</v>
      </c>
      <c r="B5692" t="s">
        <v>23513</v>
      </c>
      <c r="C5692" t="s">
        <v>6395</v>
      </c>
      <c r="D5692">
        <v>6</v>
      </c>
      <c r="E5692">
        <v>535</v>
      </c>
      <c r="F5692">
        <v>202</v>
      </c>
      <c r="G5692">
        <v>8124</v>
      </c>
      <c r="H5692">
        <v>0.99323177181741595</v>
      </c>
      <c r="I5692">
        <v>0.99999999999997702</v>
      </c>
      <c r="J5692">
        <v>0.95041217501583097</v>
      </c>
      <c r="K5692" t="s">
        <v>24229</v>
      </c>
      <c r="L5692">
        <v>6</v>
      </c>
      <c r="M5692" t="s">
        <v>5133</v>
      </c>
      <c r="N5692">
        <v>2.9702970297029702E-2</v>
      </c>
      <c r="O5692">
        <v>1.1214953271028E-2</v>
      </c>
    </row>
    <row r="5693" spans="1:15">
      <c r="A5693" t="s">
        <v>6394</v>
      </c>
      <c r="B5693" t="s">
        <v>23518</v>
      </c>
      <c r="C5693" t="s">
        <v>6395</v>
      </c>
      <c r="D5693">
        <v>13</v>
      </c>
      <c r="E5693">
        <v>787</v>
      </c>
      <c r="F5693">
        <v>179</v>
      </c>
      <c r="G5693">
        <v>7393</v>
      </c>
      <c r="H5693">
        <v>0.95238498057037202</v>
      </c>
      <c r="I5693">
        <v>1</v>
      </c>
      <c r="J5693">
        <v>0.966855260484069</v>
      </c>
      <c r="K5693" t="s">
        <v>27763</v>
      </c>
      <c r="L5693">
        <v>13</v>
      </c>
      <c r="M5693" t="s">
        <v>5133</v>
      </c>
      <c r="N5693">
        <v>7.2625698324022395E-2</v>
      </c>
      <c r="O5693">
        <v>1.6518424396442199E-2</v>
      </c>
    </row>
    <row r="5694" spans="1:15">
      <c r="A5694" t="s">
        <v>6394</v>
      </c>
      <c r="B5694" t="s">
        <v>23511</v>
      </c>
      <c r="C5694" t="s">
        <v>6395</v>
      </c>
      <c r="D5694">
        <v>169</v>
      </c>
      <c r="E5694">
        <v>6152</v>
      </c>
      <c r="F5694">
        <v>199</v>
      </c>
      <c r="G5694">
        <v>7804</v>
      </c>
      <c r="H5694">
        <v>1.7706135003233699E-2</v>
      </c>
      <c r="I5694">
        <v>0.12874217068451699</v>
      </c>
      <c r="J5694">
        <v>0.110658181832384</v>
      </c>
      <c r="K5694" t="s">
        <v>27764</v>
      </c>
      <c r="L5694">
        <v>169</v>
      </c>
      <c r="M5694" t="s">
        <v>5133</v>
      </c>
      <c r="N5694">
        <v>0.84924623115577902</v>
      </c>
      <c r="O5694">
        <v>2.7470741222366701E-2</v>
      </c>
    </row>
    <row r="5695" spans="1:15">
      <c r="A5695" t="s">
        <v>6396</v>
      </c>
      <c r="B5695" t="s">
        <v>23511</v>
      </c>
      <c r="C5695" t="s">
        <v>6397</v>
      </c>
      <c r="D5695">
        <v>89</v>
      </c>
      <c r="E5695">
        <v>6152</v>
      </c>
      <c r="F5695">
        <v>111</v>
      </c>
      <c r="G5695">
        <v>7804</v>
      </c>
      <c r="H5695">
        <v>0.415940645380586</v>
      </c>
      <c r="I5695">
        <v>0.93748526872066595</v>
      </c>
      <c r="J5695">
        <v>0.80579979955044601</v>
      </c>
      <c r="K5695" t="s">
        <v>27765</v>
      </c>
      <c r="L5695">
        <v>89</v>
      </c>
      <c r="M5695" t="s">
        <v>5133</v>
      </c>
      <c r="N5695">
        <v>0.80180180180180205</v>
      </c>
      <c r="O5695">
        <v>1.44668400520156E-2</v>
      </c>
    </row>
    <row r="5696" spans="1:15">
      <c r="A5696" t="s">
        <v>6396</v>
      </c>
      <c r="B5696" t="s">
        <v>23513</v>
      </c>
      <c r="C5696" t="s">
        <v>6397</v>
      </c>
      <c r="D5696">
        <v>13</v>
      </c>
      <c r="E5696">
        <v>535</v>
      </c>
      <c r="F5696">
        <v>116</v>
      </c>
      <c r="G5696">
        <v>8124</v>
      </c>
      <c r="H5696">
        <v>4.1021499423123699E-2</v>
      </c>
      <c r="I5696">
        <v>0.448760549738495</v>
      </c>
      <c r="J5696">
        <v>0.42650749013827299</v>
      </c>
      <c r="K5696" t="s">
        <v>27766</v>
      </c>
      <c r="L5696">
        <v>13</v>
      </c>
      <c r="M5696" t="s">
        <v>5133</v>
      </c>
      <c r="N5696">
        <v>0.11206896551724101</v>
      </c>
      <c r="O5696">
        <v>2.4299065420560699E-2</v>
      </c>
    </row>
    <row r="5697" spans="1:15">
      <c r="A5697" t="s">
        <v>6396</v>
      </c>
      <c r="B5697" t="s">
        <v>23518</v>
      </c>
      <c r="C5697" t="s">
        <v>6397</v>
      </c>
      <c r="D5697">
        <v>9</v>
      </c>
      <c r="E5697">
        <v>787</v>
      </c>
      <c r="F5697">
        <v>103</v>
      </c>
      <c r="G5697">
        <v>7393</v>
      </c>
      <c r="H5697">
        <v>0.78162044543515996</v>
      </c>
      <c r="I5697">
        <v>1</v>
      </c>
      <c r="J5697">
        <v>0.966855260484069</v>
      </c>
      <c r="K5697" t="s">
        <v>27767</v>
      </c>
      <c r="L5697">
        <v>9</v>
      </c>
      <c r="M5697" t="s">
        <v>5133</v>
      </c>
      <c r="N5697">
        <v>8.7378640776699004E-2</v>
      </c>
      <c r="O5697">
        <v>1.143583227446E-2</v>
      </c>
    </row>
    <row r="5698" spans="1:15">
      <c r="A5698" t="s">
        <v>6398</v>
      </c>
      <c r="B5698" t="s">
        <v>23511</v>
      </c>
      <c r="C5698" t="s">
        <v>6399</v>
      </c>
      <c r="D5698">
        <v>181</v>
      </c>
      <c r="E5698">
        <v>6152</v>
      </c>
      <c r="F5698">
        <v>215</v>
      </c>
      <c r="G5698">
        <v>7804</v>
      </c>
      <c r="H5698">
        <v>2.8167819514684E-2</v>
      </c>
      <c r="I5698">
        <v>0.182682597577117</v>
      </c>
      <c r="J5698">
        <v>0.157021774549993</v>
      </c>
      <c r="K5698" t="s">
        <v>27768</v>
      </c>
      <c r="L5698">
        <v>181</v>
      </c>
      <c r="M5698" t="s">
        <v>5133</v>
      </c>
      <c r="N5698">
        <v>0.84186046511627899</v>
      </c>
      <c r="O5698">
        <v>2.94213263979194E-2</v>
      </c>
    </row>
    <row r="5699" spans="1:15">
      <c r="A5699" t="s">
        <v>6398</v>
      </c>
      <c r="B5699" t="s">
        <v>23513</v>
      </c>
      <c r="C5699" t="s">
        <v>6399</v>
      </c>
      <c r="D5699">
        <v>12</v>
      </c>
      <c r="E5699">
        <v>535</v>
      </c>
      <c r="F5699">
        <v>209</v>
      </c>
      <c r="G5699">
        <v>8124</v>
      </c>
      <c r="H5699">
        <v>0.731061798076723</v>
      </c>
      <c r="I5699">
        <v>0.99999999999997702</v>
      </c>
      <c r="J5699">
        <v>0.95041217501583097</v>
      </c>
      <c r="K5699" t="s">
        <v>27769</v>
      </c>
      <c r="L5699">
        <v>12</v>
      </c>
      <c r="M5699" t="s">
        <v>5133</v>
      </c>
      <c r="N5699">
        <v>5.7416267942583699E-2</v>
      </c>
      <c r="O5699">
        <v>2.2429906542056101E-2</v>
      </c>
    </row>
    <row r="5700" spans="1:15">
      <c r="A5700" t="s">
        <v>6398</v>
      </c>
      <c r="B5700" t="s">
        <v>23518</v>
      </c>
      <c r="C5700" t="s">
        <v>6399</v>
      </c>
      <c r="D5700">
        <v>18</v>
      </c>
      <c r="E5700">
        <v>787</v>
      </c>
      <c r="F5700">
        <v>206</v>
      </c>
      <c r="G5700">
        <v>7393</v>
      </c>
      <c r="H5700">
        <v>0.84540859945011304</v>
      </c>
      <c r="I5700">
        <v>1</v>
      </c>
      <c r="J5700">
        <v>0.966855260484069</v>
      </c>
      <c r="K5700" t="s">
        <v>27770</v>
      </c>
      <c r="L5700">
        <v>18</v>
      </c>
      <c r="M5700" t="s">
        <v>5133</v>
      </c>
      <c r="N5700">
        <v>8.7378640776699004E-2</v>
      </c>
      <c r="O5700">
        <v>2.2871664548919899E-2</v>
      </c>
    </row>
    <row r="5701" spans="1:15">
      <c r="A5701" t="s">
        <v>6400</v>
      </c>
      <c r="B5701" t="s">
        <v>23511</v>
      </c>
      <c r="C5701" t="s">
        <v>6401</v>
      </c>
      <c r="D5701">
        <v>7</v>
      </c>
      <c r="E5701">
        <v>6152</v>
      </c>
      <c r="F5701">
        <v>12</v>
      </c>
      <c r="G5701">
        <v>7804</v>
      </c>
      <c r="H5701">
        <v>0.97467981546748705</v>
      </c>
      <c r="I5701">
        <v>1</v>
      </c>
      <c r="J5701">
        <v>0.85953329234717102</v>
      </c>
      <c r="K5701" t="s">
        <v>27771</v>
      </c>
      <c r="L5701">
        <v>7</v>
      </c>
      <c r="M5701" t="s">
        <v>5133</v>
      </c>
      <c r="N5701">
        <v>0.58333333333333304</v>
      </c>
      <c r="O5701">
        <v>1.13784135240572E-3</v>
      </c>
    </row>
    <row r="5702" spans="1:15">
      <c r="A5702" t="s">
        <v>6400</v>
      </c>
      <c r="B5702" t="s">
        <v>23513</v>
      </c>
      <c r="C5702" t="s">
        <v>6401</v>
      </c>
      <c r="D5702">
        <v>1</v>
      </c>
      <c r="E5702">
        <v>535</v>
      </c>
      <c r="F5702">
        <v>11</v>
      </c>
      <c r="G5702">
        <v>8124</v>
      </c>
      <c r="H5702">
        <v>0.52755249562557105</v>
      </c>
      <c r="I5702">
        <v>0.99999999999997702</v>
      </c>
      <c r="J5702">
        <v>0.95041217501583097</v>
      </c>
      <c r="K5702" t="s">
        <v>23774</v>
      </c>
      <c r="L5702">
        <v>1</v>
      </c>
      <c r="M5702" t="s">
        <v>5133</v>
      </c>
      <c r="N5702">
        <v>9.0909090909090898E-2</v>
      </c>
      <c r="O5702">
        <v>1.8691588785046699E-3</v>
      </c>
    </row>
    <row r="5703" spans="1:15">
      <c r="A5703" t="s">
        <v>6400</v>
      </c>
      <c r="B5703" t="s">
        <v>23518</v>
      </c>
      <c r="C5703" t="s">
        <v>6401</v>
      </c>
      <c r="D5703">
        <v>4</v>
      </c>
      <c r="E5703">
        <v>787</v>
      </c>
      <c r="F5703">
        <v>12</v>
      </c>
      <c r="G5703">
        <v>7393</v>
      </c>
      <c r="H5703">
        <v>3.1396037091493398E-2</v>
      </c>
      <c r="I5703">
        <v>0.44363642296891398</v>
      </c>
      <c r="J5703">
        <v>0.42893220928983</v>
      </c>
      <c r="K5703" t="s">
        <v>27772</v>
      </c>
      <c r="L5703">
        <v>4</v>
      </c>
      <c r="M5703" t="s">
        <v>5133</v>
      </c>
      <c r="N5703">
        <v>0.33333333333333298</v>
      </c>
      <c r="O5703">
        <v>5.0825921219822103E-3</v>
      </c>
    </row>
    <row r="5704" spans="1:15">
      <c r="A5704" t="s">
        <v>6402</v>
      </c>
      <c r="B5704" t="s">
        <v>23513</v>
      </c>
      <c r="C5704" t="s">
        <v>6403</v>
      </c>
      <c r="D5704">
        <v>1</v>
      </c>
      <c r="E5704">
        <v>535</v>
      </c>
      <c r="F5704">
        <v>4</v>
      </c>
      <c r="G5704">
        <v>8124</v>
      </c>
      <c r="H5704">
        <v>0.23855956797771199</v>
      </c>
      <c r="I5704">
        <v>0.85273230586348503</v>
      </c>
      <c r="J5704">
        <v>0.81044716552199803</v>
      </c>
      <c r="K5704" t="s">
        <v>23774</v>
      </c>
      <c r="L5704">
        <v>1</v>
      </c>
      <c r="M5704" t="s">
        <v>5133</v>
      </c>
      <c r="N5704">
        <v>0.25</v>
      </c>
      <c r="O5704">
        <v>1.8691588785046699E-3</v>
      </c>
    </row>
    <row r="5705" spans="1:15">
      <c r="A5705" t="s">
        <v>6402</v>
      </c>
      <c r="B5705" t="s">
        <v>23511</v>
      </c>
      <c r="C5705" t="s">
        <v>6403</v>
      </c>
      <c r="D5705">
        <v>2</v>
      </c>
      <c r="E5705">
        <v>6152</v>
      </c>
      <c r="F5705">
        <v>4</v>
      </c>
      <c r="G5705">
        <v>7804</v>
      </c>
      <c r="H5705">
        <v>0.96811759508681905</v>
      </c>
      <c r="I5705">
        <v>1</v>
      </c>
      <c r="J5705">
        <v>0.85953329234717102</v>
      </c>
      <c r="K5705" t="s">
        <v>26823</v>
      </c>
      <c r="L5705">
        <v>2</v>
      </c>
      <c r="M5705" t="s">
        <v>5133</v>
      </c>
      <c r="N5705">
        <v>0.5</v>
      </c>
      <c r="O5705">
        <v>3.2509752925877802E-4</v>
      </c>
    </row>
    <row r="5706" spans="1:15">
      <c r="A5706" t="s">
        <v>6402</v>
      </c>
      <c r="B5706" t="s">
        <v>23518</v>
      </c>
      <c r="C5706" t="s">
        <v>6403</v>
      </c>
      <c r="D5706">
        <v>1</v>
      </c>
      <c r="E5706">
        <v>787</v>
      </c>
      <c r="F5706">
        <v>4</v>
      </c>
      <c r="G5706">
        <v>7393</v>
      </c>
      <c r="H5706">
        <v>0.362574478289521</v>
      </c>
      <c r="I5706">
        <v>1</v>
      </c>
      <c r="J5706">
        <v>0.966855260484069</v>
      </c>
      <c r="K5706" t="s">
        <v>23748</v>
      </c>
      <c r="L5706">
        <v>1</v>
      </c>
      <c r="M5706" t="s">
        <v>5133</v>
      </c>
      <c r="N5706">
        <v>0.25</v>
      </c>
      <c r="O5706">
        <v>1.27064803049555E-3</v>
      </c>
    </row>
    <row r="5707" spans="1:15">
      <c r="A5707" t="s">
        <v>6404</v>
      </c>
      <c r="B5707" t="s">
        <v>23511</v>
      </c>
      <c r="C5707" t="s">
        <v>6405</v>
      </c>
      <c r="D5707">
        <v>8</v>
      </c>
      <c r="E5707">
        <v>6152</v>
      </c>
      <c r="F5707">
        <v>8</v>
      </c>
      <c r="G5707">
        <v>7804</v>
      </c>
      <c r="H5707">
        <v>0.148995721685201</v>
      </c>
      <c r="I5707">
        <v>0.54611425167193095</v>
      </c>
      <c r="J5707">
        <v>0.46940338073728599</v>
      </c>
      <c r="K5707" t="s">
        <v>27773</v>
      </c>
      <c r="L5707">
        <v>8</v>
      </c>
      <c r="M5707" t="s">
        <v>5133</v>
      </c>
      <c r="N5707">
        <v>1</v>
      </c>
      <c r="O5707">
        <v>1.3003901170351099E-3</v>
      </c>
    </row>
    <row r="5708" spans="1:15">
      <c r="A5708" t="s">
        <v>6406</v>
      </c>
      <c r="B5708" t="s">
        <v>23511</v>
      </c>
      <c r="C5708" t="s">
        <v>6407</v>
      </c>
      <c r="D5708">
        <v>4</v>
      </c>
      <c r="E5708">
        <v>6152</v>
      </c>
      <c r="F5708">
        <v>4</v>
      </c>
      <c r="G5708">
        <v>7804</v>
      </c>
      <c r="H5708">
        <v>0.38610601832086699</v>
      </c>
      <c r="I5708">
        <v>0.90829480295553899</v>
      </c>
      <c r="J5708">
        <v>0.78070962240619901</v>
      </c>
      <c r="K5708" t="s">
        <v>24096</v>
      </c>
      <c r="L5708">
        <v>4</v>
      </c>
      <c r="M5708" t="s">
        <v>5133</v>
      </c>
      <c r="N5708">
        <v>1</v>
      </c>
      <c r="O5708">
        <v>6.5019505851755496E-4</v>
      </c>
    </row>
    <row r="5709" spans="1:15">
      <c r="A5709" t="s">
        <v>6408</v>
      </c>
      <c r="B5709" t="s">
        <v>23513</v>
      </c>
      <c r="C5709" t="s">
        <v>6409</v>
      </c>
      <c r="D5709">
        <v>1</v>
      </c>
      <c r="E5709">
        <v>535</v>
      </c>
      <c r="F5709">
        <v>5</v>
      </c>
      <c r="G5709">
        <v>8124</v>
      </c>
      <c r="H5709">
        <v>0.28872836491514098</v>
      </c>
      <c r="I5709">
        <v>0.92669970177713501</v>
      </c>
      <c r="J5709">
        <v>0.88074667915254901</v>
      </c>
      <c r="K5709" t="s">
        <v>26370</v>
      </c>
      <c r="L5709">
        <v>1</v>
      </c>
      <c r="M5709" t="s">
        <v>5133</v>
      </c>
      <c r="N5709">
        <v>0.2</v>
      </c>
      <c r="O5709">
        <v>1.8691588785046699E-3</v>
      </c>
    </row>
    <row r="5710" spans="1:15">
      <c r="A5710" t="s">
        <v>6408</v>
      </c>
      <c r="B5710" t="s">
        <v>23511</v>
      </c>
      <c r="C5710" t="s">
        <v>6409</v>
      </c>
      <c r="D5710">
        <v>4</v>
      </c>
      <c r="E5710">
        <v>6152</v>
      </c>
      <c r="F5710">
        <v>5</v>
      </c>
      <c r="G5710">
        <v>7804</v>
      </c>
      <c r="H5710">
        <v>0.71320711691885297</v>
      </c>
      <c r="I5710">
        <v>0.968912233598893</v>
      </c>
      <c r="J5710">
        <v>0.832812322140707</v>
      </c>
      <c r="K5710" t="s">
        <v>27774</v>
      </c>
      <c r="L5710">
        <v>4</v>
      </c>
      <c r="M5710" t="s">
        <v>5133</v>
      </c>
      <c r="N5710">
        <v>0.8</v>
      </c>
      <c r="O5710">
        <v>6.5019505851755496E-4</v>
      </c>
    </row>
    <row r="5711" spans="1:15">
      <c r="A5711" t="s">
        <v>6410</v>
      </c>
      <c r="B5711" t="s">
        <v>23511</v>
      </c>
      <c r="C5711" t="s">
        <v>6411</v>
      </c>
      <c r="D5711">
        <v>1</v>
      </c>
      <c r="E5711">
        <v>6152</v>
      </c>
      <c r="F5711">
        <v>1</v>
      </c>
      <c r="G5711">
        <v>7804</v>
      </c>
      <c r="H5711">
        <v>0.788313685289595</v>
      </c>
      <c r="I5711">
        <v>0.968912233598893</v>
      </c>
      <c r="J5711">
        <v>0.832812322140707</v>
      </c>
      <c r="K5711" t="s">
        <v>27775</v>
      </c>
      <c r="L5711">
        <v>1</v>
      </c>
      <c r="M5711" t="s">
        <v>5133</v>
      </c>
      <c r="N5711">
        <v>1</v>
      </c>
      <c r="O5711">
        <v>1.6254876462938901E-4</v>
      </c>
    </row>
    <row r="5712" spans="1:15">
      <c r="A5712" t="s">
        <v>6412</v>
      </c>
      <c r="B5712" t="s">
        <v>23513</v>
      </c>
      <c r="C5712" t="s">
        <v>6413</v>
      </c>
      <c r="D5712">
        <v>2</v>
      </c>
      <c r="E5712">
        <v>535</v>
      </c>
      <c r="F5712">
        <v>26</v>
      </c>
      <c r="G5712">
        <v>8124</v>
      </c>
      <c r="H5712">
        <v>0.51836886495418399</v>
      </c>
      <c r="I5712">
        <v>0.99999999999997702</v>
      </c>
      <c r="J5712">
        <v>0.95041217501583097</v>
      </c>
      <c r="K5712" t="s">
        <v>27776</v>
      </c>
      <c r="L5712">
        <v>2</v>
      </c>
      <c r="M5712" t="s">
        <v>5133</v>
      </c>
      <c r="N5712">
        <v>7.69230769230769E-2</v>
      </c>
      <c r="O5712">
        <v>3.7383177570093499E-3</v>
      </c>
    </row>
    <row r="5713" spans="1:15">
      <c r="A5713" t="s">
        <v>6412</v>
      </c>
      <c r="B5713" t="s">
        <v>23511</v>
      </c>
      <c r="C5713" t="s">
        <v>6413</v>
      </c>
      <c r="D5713">
        <v>19</v>
      </c>
      <c r="E5713">
        <v>6152</v>
      </c>
      <c r="F5713">
        <v>26</v>
      </c>
      <c r="G5713">
        <v>7804</v>
      </c>
      <c r="H5713">
        <v>0.83297591139541305</v>
      </c>
      <c r="I5713">
        <v>0.99012109496024303</v>
      </c>
      <c r="J5713">
        <v>0.85104204457356303</v>
      </c>
      <c r="K5713" t="s">
        <v>27777</v>
      </c>
      <c r="L5713">
        <v>19</v>
      </c>
      <c r="M5713" t="s">
        <v>5133</v>
      </c>
      <c r="N5713">
        <v>0.73076923076923095</v>
      </c>
      <c r="O5713">
        <v>3.0884265279583901E-3</v>
      </c>
    </row>
    <row r="5714" spans="1:15">
      <c r="A5714" t="s">
        <v>6412</v>
      </c>
      <c r="B5714" t="s">
        <v>23518</v>
      </c>
      <c r="C5714" t="s">
        <v>6413</v>
      </c>
      <c r="D5714">
        <v>4</v>
      </c>
      <c r="E5714">
        <v>787</v>
      </c>
      <c r="F5714">
        <v>22</v>
      </c>
      <c r="G5714">
        <v>7393</v>
      </c>
      <c r="H5714">
        <v>0.200892153576778</v>
      </c>
      <c r="I5714">
        <v>0.83876007220319604</v>
      </c>
      <c r="J5714">
        <v>0.81095958809365798</v>
      </c>
      <c r="K5714" t="s">
        <v>27778</v>
      </c>
      <c r="L5714">
        <v>4</v>
      </c>
      <c r="M5714" t="s">
        <v>5133</v>
      </c>
      <c r="N5714">
        <v>0.18181818181818199</v>
      </c>
      <c r="O5714">
        <v>5.0825921219822103E-3</v>
      </c>
    </row>
    <row r="5715" spans="1:15">
      <c r="A5715" t="s">
        <v>6414</v>
      </c>
      <c r="B5715" t="s">
        <v>23511</v>
      </c>
      <c r="C5715" t="s">
        <v>6415</v>
      </c>
      <c r="D5715">
        <v>10</v>
      </c>
      <c r="E5715">
        <v>6152</v>
      </c>
      <c r="F5715">
        <v>14</v>
      </c>
      <c r="G5715">
        <v>7804</v>
      </c>
      <c r="H5715">
        <v>0.84396758783017201</v>
      </c>
      <c r="I5715">
        <v>0.99914152262963496</v>
      </c>
      <c r="J5715">
        <v>0.85879540246661501</v>
      </c>
      <c r="K5715" t="s">
        <v>27779</v>
      </c>
      <c r="L5715">
        <v>10</v>
      </c>
      <c r="M5715" t="s">
        <v>5133</v>
      </c>
      <c r="N5715">
        <v>0.71428571428571397</v>
      </c>
      <c r="O5715">
        <v>1.62548764629389E-3</v>
      </c>
    </row>
    <row r="5716" spans="1:15">
      <c r="A5716" t="s">
        <v>6414</v>
      </c>
      <c r="B5716" t="s">
        <v>23518</v>
      </c>
      <c r="C5716" t="s">
        <v>6415</v>
      </c>
      <c r="D5716">
        <v>3</v>
      </c>
      <c r="E5716">
        <v>787</v>
      </c>
      <c r="F5716">
        <v>14</v>
      </c>
      <c r="G5716">
        <v>7393</v>
      </c>
      <c r="H5716">
        <v>0.18085133415340399</v>
      </c>
      <c r="I5716">
        <v>0.83876007220319604</v>
      </c>
      <c r="J5716">
        <v>0.81095958809365798</v>
      </c>
      <c r="K5716" t="s">
        <v>27780</v>
      </c>
      <c r="L5716">
        <v>3</v>
      </c>
      <c r="M5716" t="s">
        <v>5133</v>
      </c>
      <c r="N5716">
        <v>0.214285714285714</v>
      </c>
      <c r="O5716">
        <v>3.8119440914866601E-3</v>
      </c>
    </row>
    <row r="5717" spans="1:15">
      <c r="A5717" t="s">
        <v>6416</v>
      </c>
      <c r="B5717" t="s">
        <v>23511</v>
      </c>
      <c r="C5717" t="s">
        <v>6417</v>
      </c>
      <c r="D5717">
        <v>4</v>
      </c>
      <c r="E5717">
        <v>6152</v>
      </c>
      <c r="F5717">
        <v>4</v>
      </c>
      <c r="G5717">
        <v>7804</v>
      </c>
      <c r="H5717">
        <v>0.38610601832086699</v>
      </c>
      <c r="I5717">
        <v>0.90829480295553899</v>
      </c>
      <c r="J5717">
        <v>0.78070962240619901</v>
      </c>
      <c r="K5717" t="s">
        <v>27781</v>
      </c>
      <c r="L5717">
        <v>4</v>
      </c>
      <c r="M5717" t="s">
        <v>5133</v>
      </c>
      <c r="N5717">
        <v>1</v>
      </c>
      <c r="O5717">
        <v>6.5019505851755496E-4</v>
      </c>
    </row>
    <row r="5718" spans="1:15">
      <c r="A5718" t="s">
        <v>6418</v>
      </c>
      <c r="B5718" t="s">
        <v>23511</v>
      </c>
      <c r="C5718" t="s">
        <v>6419</v>
      </c>
      <c r="D5718">
        <v>6</v>
      </c>
      <c r="E5718">
        <v>6152</v>
      </c>
      <c r="F5718">
        <v>6</v>
      </c>
      <c r="G5718">
        <v>7804</v>
      </c>
      <c r="H5718">
        <v>0.23986678822258201</v>
      </c>
      <c r="I5718">
        <v>0.71382528017432401</v>
      </c>
      <c r="J5718">
        <v>0.61355659322887801</v>
      </c>
      <c r="K5718" t="s">
        <v>27782</v>
      </c>
      <c r="L5718">
        <v>6</v>
      </c>
      <c r="M5718" t="s">
        <v>5133</v>
      </c>
      <c r="N5718">
        <v>1</v>
      </c>
      <c r="O5718">
        <v>9.7529258777633303E-4</v>
      </c>
    </row>
    <row r="5719" spans="1:15">
      <c r="A5719" t="s">
        <v>6420</v>
      </c>
      <c r="B5719" t="s">
        <v>23511</v>
      </c>
      <c r="C5719" t="s">
        <v>6421</v>
      </c>
      <c r="D5719">
        <v>786</v>
      </c>
      <c r="E5719">
        <v>6152</v>
      </c>
      <c r="F5719">
        <v>933</v>
      </c>
      <c r="G5719">
        <v>7804</v>
      </c>
      <c r="H5719" s="34">
        <v>5.54050533084323E-6</v>
      </c>
      <c r="I5719">
        <v>1.6331220054536399E-4</v>
      </c>
      <c r="J5719">
        <v>1.40372273415218E-4</v>
      </c>
      <c r="K5719" t="s">
        <v>27783</v>
      </c>
      <c r="L5719">
        <v>786</v>
      </c>
      <c r="M5719" t="s">
        <v>5133</v>
      </c>
      <c r="N5719">
        <v>0.842443729903537</v>
      </c>
      <c r="O5719">
        <v>0.12776332899869999</v>
      </c>
    </row>
    <row r="5720" spans="1:15">
      <c r="A5720" t="s">
        <v>6420</v>
      </c>
      <c r="B5720" t="s">
        <v>23513</v>
      </c>
      <c r="C5720" t="s">
        <v>6421</v>
      </c>
      <c r="D5720">
        <v>51</v>
      </c>
      <c r="E5720">
        <v>535</v>
      </c>
      <c r="F5720">
        <v>958</v>
      </c>
      <c r="G5720">
        <v>8124</v>
      </c>
      <c r="H5720">
        <v>0.96256032312750495</v>
      </c>
      <c r="I5720">
        <v>0.99999999999997702</v>
      </c>
      <c r="J5720">
        <v>0.95041217501583097</v>
      </c>
      <c r="K5720" t="s">
        <v>27784</v>
      </c>
      <c r="L5720">
        <v>51</v>
      </c>
      <c r="M5720" t="s">
        <v>5133</v>
      </c>
      <c r="N5720">
        <v>5.3235908141962399E-2</v>
      </c>
      <c r="O5720">
        <v>9.5327102803738295E-2</v>
      </c>
    </row>
    <row r="5721" spans="1:15">
      <c r="A5721" t="s">
        <v>6420</v>
      </c>
      <c r="B5721" t="s">
        <v>23518</v>
      </c>
      <c r="C5721" t="s">
        <v>6421</v>
      </c>
      <c r="D5721">
        <v>66</v>
      </c>
      <c r="E5721">
        <v>787</v>
      </c>
      <c r="F5721">
        <v>846</v>
      </c>
      <c r="G5721">
        <v>7393</v>
      </c>
      <c r="H5721">
        <v>0.99870430000327404</v>
      </c>
      <c r="I5721">
        <v>1</v>
      </c>
      <c r="J5721">
        <v>0.966855260484069</v>
      </c>
      <c r="K5721" t="s">
        <v>27785</v>
      </c>
      <c r="L5721">
        <v>66</v>
      </c>
      <c r="M5721" t="s">
        <v>5133</v>
      </c>
      <c r="N5721">
        <v>7.8014184397163094E-2</v>
      </c>
      <c r="O5721">
        <v>8.3862770012706506E-2</v>
      </c>
    </row>
    <row r="5722" spans="1:15">
      <c r="A5722" t="s">
        <v>6422</v>
      </c>
      <c r="B5722" t="s">
        <v>23511</v>
      </c>
      <c r="C5722" t="s">
        <v>6423</v>
      </c>
      <c r="D5722">
        <v>708</v>
      </c>
      <c r="E5722">
        <v>6152</v>
      </c>
      <c r="F5722">
        <v>833</v>
      </c>
      <c r="G5722">
        <v>7804</v>
      </c>
      <c r="H5722" s="34">
        <v>1.1788336775901301E-6</v>
      </c>
      <c r="I5722" s="34">
        <v>3.9875762127995201E-5</v>
      </c>
      <c r="J5722" s="34">
        <v>3.4274545106728301E-5</v>
      </c>
      <c r="K5722" t="s">
        <v>27786</v>
      </c>
      <c r="L5722">
        <v>708</v>
      </c>
      <c r="M5722" t="s">
        <v>5133</v>
      </c>
      <c r="N5722">
        <v>0.84993997599039595</v>
      </c>
      <c r="O5722">
        <v>0.11508452535760701</v>
      </c>
    </row>
    <row r="5723" spans="1:15">
      <c r="A5723" t="s">
        <v>6422</v>
      </c>
      <c r="B5723" t="s">
        <v>23513</v>
      </c>
      <c r="C5723" t="s">
        <v>6423</v>
      </c>
      <c r="D5723">
        <v>49</v>
      </c>
      <c r="E5723">
        <v>535</v>
      </c>
      <c r="F5723">
        <v>845</v>
      </c>
      <c r="G5723">
        <v>8124</v>
      </c>
      <c r="H5723">
        <v>0.85299749539453695</v>
      </c>
      <c r="I5723">
        <v>0.99999999999997702</v>
      </c>
      <c r="J5723">
        <v>0.95041217501583097</v>
      </c>
      <c r="K5723" t="s">
        <v>27787</v>
      </c>
      <c r="L5723">
        <v>49</v>
      </c>
      <c r="M5723" t="s">
        <v>5133</v>
      </c>
      <c r="N5723">
        <v>5.7988165680473401E-2</v>
      </c>
      <c r="O5723">
        <v>9.1588785046729002E-2</v>
      </c>
    </row>
    <row r="5724" spans="1:15">
      <c r="A5724" t="s">
        <v>6422</v>
      </c>
      <c r="B5724" t="s">
        <v>23518</v>
      </c>
      <c r="C5724" t="s">
        <v>6423</v>
      </c>
      <c r="D5724">
        <v>49</v>
      </c>
      <c r="E5724">
        <v>787</v>
      </c>
      <c r="F5724">
        <v>766</v>
      </c>
      <c r="G5724">
        <v>7393</v>
      </c>
      <c r="H5724">
        <v>0.99999289148024495</v>
      </c>
      <c r="I5724">
        <v>1</v>
      </c>
      <c r="J5724">
        <v>0.966855260484069</v>
      </c>
      <c r="K5724" t="s">
        <v>27788</v>
      </c>
      <c r="L5724">
        <v>49</v>
      </c>
      <c r="M5724" t="s">
        <v>5133</v>
      </c>
      <c r="N5724">
        <v>6.3968668407310705E-2</v>
      </c>
      <c r="O5724">
        <v>6.2261753494282097E-2</v>
      </c>
    </row>
    <row r="5725" spans="1:15">
      <c r="A5725" t="s">
        <v>6424</v>
      </c>
      <c r="B5725" t="s">
        <v>23511</v>
      </c>
      <c r="C5725" t="s">
        <v>6425</v>
      </c>
      <c r="D5725">
        <v>2</v>
      </c>
      <c r="E5725">
        <v>6152</v>
      </c>
      <c r="F5725">
        <v>2</v>
      </c>
      <c r="G5725">
        <v>7804</v>
      </c>
      <c r="H5725">
        <v>0.62141708038142995</v>
      </c>
      <c r="I5725">
        <v>0.968912233598893</v>
      </c>
      <c r="J5725">
        <v>0.832812322140707</v>
      </c>
      <c r="K5725" t="s">
        <v>27789</v>
      </c>
      <c r="L5725">
        <v>2</v>
      </c>
      <c r="M5725" t="s">
        <v>5133</v>
      </c>
      <c r="N5725">
        <v>1</v>
      </c>
      <c r="O5725">
        <v>3.2509752925877802E-4</v>
      </c>
    </row>
    <row r="5726" spans="1:15">
      <c r="A5726" t="s">
        <v>6426</v>
      </c>
      <c r="B5726" t="s">
        <v>23513</v>
      </c>
      <c r="C5726" t="s">
        <v>6427</v>
      </c>
      <c r="D5726">
        <v>10</v>
      </c>
      <c r="E5726">
        <v>535</v>
      </c>
      <c r="F5726">
        <v>193</v>
      </c>
      <c r="G5726">
        <v>8124</v>
      </c>
      <c r="H5726">
        <v>0.82638346663198203</v>
      </c>
      <c r="I5726">
        <v>0.99999999999997702</v>
      </c>
      <c r="J5726">
        <v>0.95041217501583097</v>
      </c>
      <c r="K5726" t="s">
        <v>27790</v>
      </c>
      <c r="L5726">
        <v>10</v>
      </c>
      <c r="M5726" t="s">
        <v>5133</v>
      </c>
      <c r="N5726">
        <v>5.1813471502590698E-2</v>
      </c>
      <c r="O5726">
        <v>1.86915887850467E-2</v>
      </c>
    </row>
    <row r="5727" spans="1:15">
      <c r="A5727" t="s">
        <v>6426</v>
      </c>
      <c r="B5727" t="s">
        <v>23518</v>
      </c>
      <c r="C5727" t="s">
        <v>6427</v>
      </c>
      <c r="D5727">
        <v>19</v>
      </c>
      <c r="E5727">
        <v>787</v>
      </c>
      <c r="F5727">
        <v>181</v>
      </c>
      <c r="G5727">
        <v>7393</v>
      </c>
      <c r="H5727">
        <v>0.56257767456256103</v>
      </c>
      <c r="I5727">
        <v>1</v>
      </c>
      <c r="J5727">
        <v>0.966855260484069</v>
      </c>
      <c r="K5727" t="s">
        <v>27791</v>
      </c>
      <c r="L5727">
        <v>19</v>
      </c>
      <c r="M5727" t="s">
        <v>5133</v>
      </c>
      <c r="N5727">
        <v>0.10497237569060799</v>
      </c>
      <c r="O5727">
        <v>2.4142312579415501E-2</v>
      </c>
    </row>
    <row r="5728" spans="1:15">
      <c r="A5728" t="s">
        <v>6426</v>
      </c>
      <c r="B5728" t="s">
        <v>23511</v>
      </c>
      <c r="C5728" t="s">
        <v>6427</v>
      </c>
      <c r="D5728">
        <v>159</v>
      </c>
      <c r="E5728">
        <v>6152</v>
      </c>
      <c r="F5728">
        <v>190</v>
      </c>
      <c r="G5728">
        <v>7804</v>
      </c>
      <c r="H5728">
        <v>5.5306886649683702E-2</v>
      </c>
      <c r="I5728">
        <v>0.29289741746430098</v>
      </c>
      <c r="J5728">
        <v>0.25175508155307502</v>
      </c>
      <c r="K5728" t="s">
        <v>27792</v>
      </c>
      <c r="L5728">
        <v>159</v>
      </c>
      <c r="M5728" t="s">
        <v>5133</v>
      </c>
      <c r="N5728">
        <v>0.83684210526315805</v>
      </c>
      <c r="O5728">
        <v>2.5845253576072799E-2</v>
      </c>
    </row>
    <row r="5729" spans="1:15">
      <c r="A5729" t="s">
        <v>6428</v>
      </c>
      <c r="B5729" t="s">
        <v>23518</v>
      </c>
      <c r="C5729" t="s">
        <v>6429</v>
      </c>
      <c r="D5729">
        <v>7</v>
      </c>
      <c r="E5729">
        <v>787</v>
      </c>
      <c r="F5729">
        <v>125</v>
      </c>
      <c r="G5729">
        <v>7393</v>
      </c>
      <c r="H5729">
        <v>0.98387138642626404</v>
      </c>
      <c r="I5729">
        <v>1</v>
      </c>
      <c r="J5729">
        <v>0.966855260484069</v>
      </c>
      <c r="K5729" t="s">
        <v>27793</v>
      </c>
      <c r="L5729">
        <v>7</v>
      </c>
      <c r="M5729" t="s">
        <v>5133</v>
      </c>
      <c r="N5729">
        <v>5.6000000000000001E-2</v>
      </c>
      <c r="O5729">
        <v>8.8945362134688708E-3</v>
      </c>
    </row>
    <row r="5730" spans="1:15">
      <c r="A5730" t="s">
        <v>6428</v>
      </c>
      <c r="B5730" t="s">
        <v>23513</v>
      </c>
      <c r="C5730" t="s">
        <v>6429</v>
      </c>
      <c r="D5730">
        <v>12</v>
      </c>
      <c r="E5730">
        <v>535</v>
      </c>
      <c r="F5730">
        <v>151</v>
      </c>
      <c r="G5730">
        <v>8124</v>
      </c>
      <c r="H5730">
        <v>0.291461468364136</v>
      </c>
      <c r="I5730">
        <v>0.93258681087984796</v>
      </c>
      <c r="J5730">
        <v>0.886341859319415</v>
      </c>
      <c r="K5730" t="s">
        <v>27794</v>
      </c>
      <c r="L5730">
        <v>12</v>
      </c>
      <c r="M5730" t="s">
        <v>5133</v>
      </c>
      <c r="N5730">
        <v>7.9470198675496706E-2</v>
      </c>
      <c r="O5730">
        <v>2.2429906542056101E-2</v>
      </c>
    </row>
    <row r="5731" spans="1:15">
      <c r="A5731" t="s">
        <v>6428</v>
      </c>
      <c r="B5731" t="s">
        <v>23511</v>
      </c>
      <c r="C5731" t="s">
        <v>6429</v>
      </c>
      <c r="D5731">
        <v>117</v>
      </c>
      <c r="E5731">
        <v>6152</v>
      </c>
      <c r="F5731">
        <v>139</v>
      </c>
      <c r="G5731">
        <v>7804</v>
      </c>
      <c r="H5731">
        <v>6.9989346225342794E-2</v>
      </c>
      <c r="I5731">
        <v>0.34695121530135897</v>
      </c>
      <c r="J5731">
        <v>0.29821612037182998</v>
      </c>
      <c r="K5731" t="s">
        <v>27795</v>
      </c>
      <c r="L5731">
        <v>117</v>
      </c>
      <c r="M5731" t="s">
        <v>5133</v>
      </c>
      <c r="N5731">
        <v>0.84172661870503596</v>
      </c>
      <c r="O5731">
        <v>1.9018205461638502E-2</v>
      </c>
    </row>
    <row r="5732" spans="1:15">
      <c r="A5732" t="s">
        <v>6430</v>
      </c>
      <c r="B5732" t="s">
        <v>23518</v>
      </c>
      <c r="C5732" t="s">
        <v>6431</v>
      </c>
      <c r="D5732">
        <v>45</v>
      </c>
      <c r="E5732">
        <v>787</v>
      </c>
      <c r="F5732">
        <v>567</v>
      </c>
      <c r="G5732">
        <v>7393</v>
      </c>
      <c r="H5732">
        <v>0.98984986283549303</v>
      </c>
      <c r="I5732">
        <v>1</v>
      </c>
      <c r="J5732">
        <v>0.966855260484069</v>
      </c>
      <c r="K5732" t="s">
        <v>27796</v>
      </c>
      <c r="L5732">
        <v>45</v>
      </c>
      <c r="M5732" t="s">
        <v>5133</v>
      </c>
      <c r="N5732">
        <v>7.9365079365079402E-2</v>
      </c>
      <c r="O5732">
        <v>5.7179161372299898E-2</v>
      </c>
    </row>
    <row r="5733" spans="1:15">
      <c r="A5733" t="s">
        <v>6430</v>
      </c>
      <c r="B5733" t="s">
        <v>23511</v>
      </c>
      <c r="C5733" t="s">
        <v>6431</v>
      </c>
      <c r="D5733">
        <v>528</v>
      </c>
      <c r="E5733">
        <v>6152</v>
      </c>
      <c r="F5733">
        <v>626</v>
      </c>
      <c r="G5733">
        <v>7804</v>
      </c>
      <c r="H5733">
        <v>1.75068649471489E-4</v>
      </c>
      <c r="I5733">
        <v>3.1783707453157299E-3</v>
      </c>
      <c r="J5733">
        <v>2.7319154710211601E-3</v>
      </c>
      <c r="K5733" t="s">
        <v>27797</v>
      </c>
      <c r="L5733">
        <v>528</v>
      </c>
      <c r="M5733" t="s">
        <v>5133</v>
      </c>
      <c r="N5733">
        <v>0.84345047923322702</v>
      </c>
      <c r="O5733">
        <v>8.5825747724317294E-2</v>
      </c>
    </row>
    <row r="5734" spans="1:15">
      <c r="A5734" t="s">
        <v>6430</v>
      </c>
      <c r="B5734" t="s">
        <v>23513</v>
      </c>
      <c r="C5734" t="s">
        <v>6431</v>
      </c>
      <c r="D5734">
        <v>40</v>
      </c>
      <c r="E5734">
        <v>535</v>
      </c>
      <c r="F5734">
        <v>634</v>
      </c>
      <c r="G5734">
        <v>8124</v>
      </c>
      <c r="H5734">
        <v>0.63973029264841197</v>
      </c>
      <c r="I5734">
        <v>0.99999999999997702</v>
      </c>
      <c r="J5734">
        <v>0.95041217501583097</v>
      </c>
      <c r="K5734" t="s">
        <v>27798</v>
      </c>
      <c r="L5734">
        <v>40</v>
      </c>
      <c r="M5734" t="s">
        <v>5133</v>
      </c>
      <c r="N5734">
        <v>6.3091482649842295E-2</v>
      </c>
      <c r="O5734">
        <v>7.4766355140186896E-2</v>
      </c>
    </row>
    <row r="5735" spans="1:15">
      <c r="A5735" t="s">
        <v>6432</v>
      </c>
      <c r="B5735" t="s">
        <v>23518</v>
      </c>
      <c r="C5735" t="s">
        <v>6433</v>
      </c>
      <c r="D5735">
        <v>34</v>
      </c>
      <c r="E5735">
        <v>787</v>
      </c>
      <c r="F5735">
        <v>575</v>
      </c>
      <c r="G5735">
        <v>7393</v>
      </c>
      <c r="H5735">
        <v>0.99998581696496502</v>
      </c>
      <c r="I5735">
        <v>1</v>
      </c>
      <c r="J5735">
        <v>0.966855260484069</v>
      </c>
      <c r="K5735" t="s">
        <v>27799</v>
      </c>
      <c r="L5735">
        <v>34</v>
      </c>
      <c r="M5735" t="s">
        <v>5133</v>
      </c>
      <c r="N5735">
        <v>5.9130434782608703E-2</v>
      </c>
      <c r="O5735">
        <v>4.3202033036848803E-2</v>
      </c>
    </row>
    <row r="5736" spans="1:15">
      <c r="A5736" t="s">
        <v>6432</v>
      </c>
      <c r="B5736" t="s">
        <v>23513</v>
      </c>
      <c r="C5736" t="s">
        <v>6433</v>
      </c>
      <c r="D5736">
        <v>28</v>
      </c>
      <c r="E5736">
        <v>535</v>
      </c>
      <c r="F5736">
        <v>626</v>
      </c>
      <c r="G5736">
        <v>8124</v>
      </c>
      <c r="H5736">
        <v>0.99198060868341598</v>
      </c>
      <c r="I5736">
        <v>0.99999999999997702</v>
      </c>
      <c r="J5736">
        <v>0.95041217501583097</v>
      </c>
      <c r="K5736" t="s">
        <v>27800</v>
      </c>
      <c r="L5736">
        <v>28</v>
      </c>
      <c r="M5736" t="s">
        <v>5133</v>
      </c>
      <c r="N5736">
        <v>4.4728434504792303E-2</v>
      </c>
      <c r="O5736">
        <v>5.2336448598130803E-2</v>
      </c>
    </row>
    <row r="5737" spans="1:15">
      <c r="A5737" t="s">
        <v>6432</v>
      </c>
      <c r="B5737" t="s">
        <v>23511</v>
      </c>
      <c r="C5737" t="s">
        <v>6433</v>
      </c>
      <c r="D5737">
        <v>538</v>
      </c>
      <c r="E5737">
        <v>6152</v>
      </c>
      <c r="F5737">
        <v>625</v>
      </c>
      <c r="G5737">
        <v>7804</v>
      </c>
      <c r="H5737" s="34">
        <v>9.0700724716830395E-7</v>
      </c>
      <c r="I5737" s="34">
        <v>3.1113192851470197E-5</v>
      </c>
      <c r="J5737" s="34">
        <v>2.6742825087056599E-5</v>
      </c>
      <c r="K5737" t="s">
        <v>27801</v>
      </c>
      <c r="L5737">
        <v>538</v>
      </c>
      <c r="M5737" t="s">
        <v>5133</v>
      </c>
      <c r="N5737">
        <v>0.86080000000000001</v>
      </c>
      <c r="O5737">
        <v>8.7451235370611197E-2</v>
      </c>
    </row>
    <row r="5738" spans="1:15">
      <c r="A5738" t="s">
        <v>6434</v>
      </c>
      <c r="B5738" t="s">
        <v>23513</v>
      </c>
      <c r="C5738" t="s">
        <v>6435</v>
      </c>
      <c r="D5738">
        <v>8</v>
      </c>
      <c r="E5738">
        <v>535</v>
      </c>
      <c r="F5738">
        <v>309</v>
      </c>
      <c r="G5738">
        <v>8124</v>
      </c>
      <c r="H5738">
        <v>0.99962761337879902</v>
      </c>
      <c r="I5738">
        <v>0.99999999999997702</v>
      </c>
      <c r="J5738">
        <v>0.95041217501583097</v>
      </c>
      <c r="K5738" t="s">
        <v>26522</v>
      </c>
      <c r="L5738">
        <v>8</v>
      </c>
      <c r="M5738" t="s">
        <v>5133</v>
      </c>
      <c r="N5738">
        <v>2.5889967637540499E-2</v>
      </c>
      <c r="O5738">
        <v>1.4953271028037399E-2</v>
      </c>
    </row>
    <row r="5739" spans="1:15">
      <c r="A5739" t="s">
        <v>6434</v>
      </c>
      <c r="B5739" t="s">
        <v>23518</v>
      </c>
      <c r="C5739" t="s">
        <v>6435</v>
      </c>
      <c r="D5739">
        <v>13</v>
      </c>
      <c r="E5739">
        <v>787</v>
      </c>
      <c r="F5739">
        <v>246</v>
      </c>
      <c r="G5739">
        <v>7393</v>
      </c>
      <c r="H5739">
        <v>0.99913020120433105</v>
      </c>
      <c r="I5739">
        <v>1</v>
      </c>
      <c r="J5739">
        <v>0.966855260484069</v>
      </c>
      <c r="K5739" t="s">
        <v>27802</v>
      </c>
      <c r="L5739">
        <v>13</v>
      </c>
      <c r="M5739" t="s">
        <v>5133</v>
      </c>
      <c r="N5739">
        <v>5.2845528455284597E-2</v>
      </c>
      <c r="O5739">
        <v>1.6518424396442199E-2</v>
      </c>
    </row>
    <row r="5740" spans="1:15">
      <c r="A5740" t="s">
        <v>6434</v>
      </c>
      <c r="B5740" t="s">
        <v>23511</v>
      </c>
      <c r="C5740" t="s">
        <v>6435</v>
      </c>
      <c r="D5740">
        <v>255</v>
      </c>
      <c r="E5740">
        <v>6152</v>
      </c>
      <c r="F5740">
        <v>284</v>
      </c>
      <c r="G5740">
        <v>7804</v>
      </c>
      <c r="H5740" s="34">
        <v>5.2619444799749005E-7</v>
      </c>
      <c r="I5740" s="34">
        <v>1.8501372644768902E-5</v>
      </c>
      <c r="J5740" s="34">
        <v>1.59025457423001E-5</v>
      </c>
      <c r="K5740" t="s">
        <v>27803</v>
      </c>
      <c r="L5740">
        <v>255</v>
      </c>
      <c r="M5740" t="s">
        <v>5133</v>
      </c>
      <c r="N5740">
        <v>0.897887323943662</v>
      </c>
      <c r="O5740">
        <v>4.1449934980494103E-2</v>
      </c>
    </row>
    <row r="5741" spans="1:15">
      <c r="A5741" t="s">
        <v>6436</v>
      </c>
      <c r="B5741" t="s">
        <v>23511</v>
      </c>
      <c r="C5741" t="s">
        <v>6437</v>
      </c>
      <c r="D5741">
        <v>34</v>
      </c>
      <c r="E5741">
        <v>6152</v>
      </c>
      <c r="F5741">
        <v>36</v>
      </c>
      <c r="G5741">
        <v>7804</v>
      </c>
      <c r="H5741">
        <v>1.05881170696118E-2</v>
      </c>
      <c r="I5741">
        <v>8.7990417388941602E-2</v>
      </c>
      <c r="J5741">
        <v>7.5630693153318704E-2</v>
      </c>
      <c r="K5741" t="s">
        <v>27804</v>
      </c>
      <c r="L5741">
        <v>34</v>
      </c>
      <c r="M5741" t="s">
        <v>5133</v>
      </c>
      <c r="N5741">
        <v>0.94444444444444398</v>
      </c>
      <c r="O5741">
        <v>5.5266579973992204E-3</v>
      </c>
    </row>
    <row r="5742" spans="1:15">
      <c r="A5742" t="s">
        <v>6436</v>
      </c>
      <c r="B5742" t="s">
        <v>23513</v>
      </c>
      <c r="C5742" t="s">
        <v>6437</v>
      </c>
      <c r="D5742">
        <v>1</v>
      </c>
      <c r="E5742">
        <v>535</v>
      </c>
      <c r="F5742">
        <v>50</v>
      </c>
      <c r="G5742">
        <v>8124</v>
      </c>
      <c r="H5742">
        <v>0.96718323058111499</v>
      </c>
      <c r="I5742">
        <v>0.99999999999997702</v>
      </c>
      <c r="J5742">
        <v>0.95041217501583097</v>
      </c>
      <c r="K5742" t="s">
        <v>26585</v>
      </c>
      <c r="L5742">
        <v>1</v>
      </c>
      <c r="M5742" t="s">
        <v>5133</v>
      </c>
      <c r="N5742">
        <v>0.02</v>
      </c>
      <c r="O5742">
        <v>1.8691588785046699E-3</v>
      </c>
    </row>
    <row r="5743" spans="1:15">
      <c r="A5743" t="s">
        <v>6438</v>
      </c>
      <c r="B5743" t="s">
        <v>23511</v>
      </c>
      <c r="C5743" t="s">
        <v>6439</v>
      </c>
      <c r="D5743">
        <v>1</v>
      </c>
      <c r="E5743">
        <v>6152</v>
      </c>
      <c r="F5743">
        <v>1</v>
      </c>
      <c r="G5743">
        <v>7804</v>
      </c>
      <c r="H5743">
        <v>0.788313685289595</v>
      </c>
      <c r="I5743">
        <v>0.968912233598893</v>
      </c>
      <c r="J5743">
        <v>0.832812322140707</v>
      </c>
      <c r="K5743" t="s">
        <v>27805</v>
      </c>
      <c r="L5743">
        <v>1</v>
      </c>
      <c r="M5743" t="s">
        <v>5133</v>
      </c>
      <c r="N5743">
        <v>1</v>
      </c>
      <c r="O5743">
        <v>1.6254876462938901E-4</v>
      </c>
    </row>
    <row r="5744" spans="1:15">
      <c r="A5744" t="s">
        <v>6440</v>
      </c>
      <c r="B5744" t="s">
        <v>23511</v>
      </c>
      <c r="C5744" t="s">
        <v>6441</v>
      </c>
      <c r="D5744">
        <v>1</v>
      </c>
      <c r="E5744">
        <v>6152</v>
      </c>
      <c r="F5744">
        <v>2</v>
      </c>
      <c r="G5744">
        <v>7804</v>
      </c>
      <c r="H5744">
        <v>0.95521029019776005</v>
      </c>
      <c r="I5744">
        <v>1</v>
      </c>
      <c r="J5744">
        <v>0.85953329234717102</v>
      </c>
      <c r="K5744" t="s">
        <v>24882</v>
      </c>
      <c r="L5744">
        <v>1</v>
      </c>
      <c r="M5744" t="s">
        <v>5133</v>
      </c>
      <c r="N5744">
        <v>0.5</v>
      </c>
      <c r="O5744">
        <v>1.6254876462938901E-4</v>
      </c>
    </row>
    <row r="5745" spans="1:15">
      <c r="A5745" t="s">
        <v>6440</v>
      </c>
      <c r="B5745" t="s">
        <v>23513</v>
      </c>
      <c r="C5745" t="s">
        <v>6441</v>
      </c>
      <c r="D5745">
        <v>1</v>
      </c>
      <c r="E5745">
        <v>535</v>
      </c>
      <c r="F5745">
        <v>2</v>
      </c>
      <c r="G5745">
        <v>8124</v>
      </c>
      <c r="H5745">
        <v>0.12737930779067499</v>
      </c>
      <c r="I5745">
        <v>0.64703075560747003</v>
      </c>
      <c r="J5745">
        <v>0.614945907739046</v>
      </c>
      <c r="K5745" t="s">
        <v>26585</v>
      </c>
      <c r="L5745">
        <v>1</v>
      </c>
      <c r="M5745" t="s">
        <v>5133</v>
      </c>
      <c r="N5745">
        <v>0.5</v>
      </c>
      <c r="O5745">
        <v>1.8691588785046699E-3</v>
      </c>
    </row>
    <row r="5746" spans="1:15">
      <c r="A5746" t="s">
        <v>6442</v>
      </c>
      <c r="B5746" t="s">
        <v>23518</v>
      </c>
      <c r="C5746" t="s">
        <v>6443</v>
      </c>
      <c r="D5746">
        <v>1</v>
      </c>
      <c r="E5746">
        <v>787</v>
      </c>
      <c r="F5746">
        <v>5</v>
      </c>
      <c r="G5746">
        <v>7393</v>
      </c>
      <c r="H5746">
        <v>0.430466464429208</v>
      </c>
      <c r="I5746">
        <v>1</v>
      </c>
      <c r="J5746">
        <v>0.966855260484069</v>
      </c>
      <c r="K5746" t="s">
        <v>23712</v>
      </c>
      <c r="L5746">
        <v>1</v>
      </c>
      <c r="M5746" t="s">
        <v>5133</v>
      </c>
      <c r="N5746">
        <v>0.2</v>
      </c>
      <c r="O5746">
        <v>1.27064803049555E-3</v>
      </c>
    </row>
    <row r="5747" spans="1:15">
      <c r="A5747" t="s">
        <v>6442</v>
      </c>
      <c r="B5747" t="s">
        <v>23511</v>
      </c>
      <c r="C5747" t="s">
        <v>6443</v>
      </c>
      <c r="D5747">
        <v>8</v>
      </c>
      <c r="E5747">
        <v>6152</v>
      </c>
      <c r="F5747">
        <v>9</v>
      </c>
      <c r="G5747">
        <v>7804</v>
      </c>
      <c r="H5747">
        <v>0.40157748897504503</v>
      </c>
      <c r="I5747">
        <v>0.91525479399875698</v>
      </c>
      <c r="J5747">
        <v>0.78669196642228301</v>
      </c>
      <c r="K5747" t="s">
        <v>27806</v>
      </c>
      <c r="L5747">
        <v>8</v>
      </c>
      <c r="M5747" t="s">
        <v>5133</v>
      </c>
      <c r="N5747">
        <v>0.88888888888888895</v>
      </c>
      <c r="O5747">
        <v>1.3003901170351099E-3</v>
      </c>
    </row>
    <row r="5748" spans="1:15">
      <c r="A5748" t="s">
        <v>6444</v>
      </c>
      <c r="B5748" t="s">
        <v>23511</v>
      </c>
      <c r="C5748" t="s">
        <v>6445</v>
      </c>
      <c r="D5748">
        <v>2</v>
      </c>
      <c r="E5748">
        <v>6152</v>
      </c>
      <c r="F5748">
        <v>2</v>
      </c>
      <c r="G5748">
        <v>7804</v>
      </c>
      <c r="H5748">
        <v>0.62141708038142995</v>
      </c>
      <c r="I5748">
        <v>0.968912233598893</v>
      </c>
      <c r="J5748">
        <v>0.832812322140707</v>
      </c>
      <c r="K5748" t="s">
        <v>27807</v>
      </c>
      <c r="L5748">
        <v>2</v>
      </c>
      <c r="M5748" t="s">
        <v>5133</v>
      </c>
      <c r="N5748">
        <v>1</v>
      </c>
      <c r="O5748">
        <v>3.2509752925877802E-4</v>
      </c>
    </row>
    <row r="5749" spans="1:15">
      <c r="A5749" t="s">
        <v>6446</v>
      </c>
      <c r="B5749" t="s">
        <v>23511</v>
      </c>
      <c r="C5749" t="s">
        <v>6447</v>
      </c>
      <c r="D5749">
        <v>5</v>
      </c>
      <c r="E5749">
        <v>6152</v>
      </c>
      <c r="F5749">
        <v>6</v>
      </c>
      <c r="G5749">
        <v>7804</v>
      </c>
      <c r="H5749">
        <v>0.62665052091531404</v>
      </c>
      <c r="I5749">
        <v>0.968912233598893</v>
      </c>
      <c r="J5749">
        <v>0.832812322140707</v>
      </c>
      <c r="K5749" t="s">
        <v>27808</v>
      </c>
      <c r="L5749">
        <v>5</v>
      </c>
      <c r="M5749" t="s">
        <v>5133</v>
      </c>
      <c r="N5749">
        <v>0.83333333333333304</v>
      </c>
      <c r="O5749">
        <v>8.1274382314694405E-4</v>
      </c>
    </row>
    <row r="5750" spans="1:15">
      <c r="A5750" t="s">
        <v>6446</v>
      </c>
      <c r="B5750" t="s">
        <v>23518</v>
      </c>
      <c r="C5750" t="s">
        <v>6447</v>
      </c>
      <c r="D5750">
        <v>1</v>
      </c>
      <c r="E5750">
        <v>787</v>
      </c>
      <c r="F5750">
        <v>2</v>
      </c>
      <c r="G5750">
        <v>7393</v>
      </c>
      <c r="H5750">
        <v>0.20158492765181499</v>
      </c>
      <c r="I5750">
        <v>0.83876007220319604</v>
      </c>
      <c r="J5750">
        <v>0.81095958809365798</v>
      </c>
      <c r="K5750" t="s">
        <v>23712</v>
      </c>
      <c r="L5750">
        <v>1</v>
      </c>
      <c r="M5750" t="s">
        <v>5133</v>
      </c>
      <c r="N5750">
        <v>0.5</v>
      </c>
      <c r="O5750">
        <v>1.27064803049555E-3</v>
      </c>
    </row>
    <row r="5751" spans="1:15">
      <c r="A5751" t="s">
        <v>6448</v>
      </c>
      <c r="B5751" t="s">
        <v>23513</v>
      </c>
      <c r="C5751" t="s">
        <v>6449</v>
      </c>
      <c r="D5751">
        <v>1</v>
      </c>
      <c r="E5751">
        <v>535</v>
      </c>
      <c r="F5751">
        <v>181</v>
      </c>
      <c r="G5751">
        <v>8124</v>
      </c>
      <c r="H5751">
        <v>0.99999617439115396</v>
      </c>
      <c r="I5751">
        <v>0.99999999999997702</v>
      </c>
      <c r="J5751">
        <v>0.95041217501583097</v>
      </c>
      <c r="K5751" t="s">
        <v>27809</v>
      </c>
      <c r="L5751">
        <v>1</v>
      </c>
      <c r="M5751" t="s">
        <v>5133</v>
      </c>
      <c r="N5751">
        <v>5.5248618784530402E-3</v>
      </c>
      <c r="O5751">
        <v>1.8691588785046699E-3</v>
      </c>
    </row>
    <row r="5752" spans="1:15">
      <c r="A5752" t="s">
        <v>6448</v>
      </c>
      <c r="B5752" t="s">
        <v>23518</v>
      </c>
      <c r="C5752" t="s">
        <v>6449</v>
      </c>
      <c r="D5752">
        <v>14</v>
      </c>
      <c r="E5752">
        <v>787</v>
      </c>
      <c r="F5752">
        <v>164</v>
      </c>
      <c r="G5752">
        <v>7393</v>
      </c>
      <c r="H5752">
        <v>0.84517196191398303</v>
      </c>
      <c r="I5752">
        <v>1</v>
      </c>
      <c r="J5752">
        <v>0.966855260484069</v>
      </c>
      <c r="K5752" t="s">
        <v>27810</v>
      </c>
      <c r="L5752">
        <v>14</v>
      </c>
      <c r="M5752" t="s">
        <v>5133</v>
      </c>
      <c r="N5752">
        <v>8.5365853658536606E-2</v>
      </c>
      <c r="O5752">
        <v>1.77890724269377E-2</v>
      </c>
    </row>
    <row r="5753" spans="1:15">
      <c r="A5753" t="s">
        <v>6448</v>
      </c>
      <c r="B5753" t="s">
        <v>23511</v>
      </c>
      <c r="C5753" t="s">
        <v>6449</v>
      </c>
      <c r="D5753">
        <v>162</v>
      </c>
      <c r="E5753">
        <v>6152</v>
      </c>
      <c r="F5753">
        <v>183</v>
      </c>
      <c r="G5753">
        <v>7804</v>
      </c>
      <c r="H5753">
        <v>3.9981958549820102E-4</v>
      </c>
      <c r="I5753">
        <v>6.22820224561676E-3</v>
      </c>
      <c r="J5753">
        <v>5.3533471815790101E-3</v>
      </c>
      <c r="K5753" t="s">
        <v>27811</v>
      </c>
      <c r="L5753">
        <v>162</v>
      </c>
      <c r="M5753" t="s">
        <v>5133</v>
      </c>
      <c r="N5753">
        <v>0.88524590163934402</v>
      </c>
      <c r="O5753">
        <v>2.6332899869960999E-2</v>
      </c>
    </row>
    <row r="5754" spans="1:15">
      <c r="A5754" t="s">
        <v>6450</v>
      </c>
      <c r="B5754" t="s">
        <v>23518</v>
      </c>
      <c r="C5754" t="s">
        <v>6451</v>
      </c>
      <c r="D5754">
        <v>6</v>
      </c>
      <c r="E5754">
        <v>787</v>
      </c>
      <c r="F5754">
        <v>110</v>
      </c>
      <c r="G5754">
        <v>7393</v>
      </c>
      <c r="H5754">
        <v>0.98148628607580402</v>
      </c>
      <c r="I5754">
        <v>1</v>
      </c>
      <c r="J5754">
        <v>0.966855260484069</v>
      </c>
      <c r="K5754" t="s">
        <v>27812</v>
      </c>
      <c r="L5754">
        <v>6</v>
      </c>
      <c r="M5754" t="s">
        <v>5133</v>
      </c>
      <c r="N5754">
        <v>5.4545454545454501E-2</v>
      </c>
      <c r="O5754">
        <v>7.6238881829733202E-3</v>
      </c>
    </row>
    <row r="5755" spans="1:15">
      <c r="A5755" t="s">
        <v>6450</v>
      </c>
      <c r="B5755" t="s">
        <v>23511</v>
      </c>
      <c r="C5755" t="s">
        <v>6451</v>
      </c>
      <c r="D5755">
        <v>114</v>
      </c>
      <c r="E5755">
        <v>6152</v>
      </c>
      <c r="F5755">
        <v>134</v>
      </c>
      <c r="G5755">
        <v>7804</v>
      </c>
      <c r="H5755">
        <v>4.2652268405048502E-2</v>
      </c>
      <c r="I5755">
        <v>0.24628245304850599</v>
      </c>
      <c r="J5755">
        <v>0.211687967716119</v>
      </c>
      <c r="K5755" t="s">
        <v>27813</v>
      </c>
      <c r="L5755">
        <v>114</v>
      </c>
      <c r="M5755" t="s">
        <v>5133</v>
      </c>
      <c r="N5755">
        <v>0.85074626865671599</v>
      </c>
      <c r="O5755">
        <v>1.8530559167750298E-2</v>
      </c>
    </row>
    <row r="5756" spans="1:15">
      <c r="A5756" t="s">
        <v>6450</v>
      </c>
      <c r="B5756" t="s">
        <v>23513</v>
      </c>
      <c r="C5756" t="s">
        <v>6451</v>
      </c>
      <c r="D5756">
        <v>10</v>
      </c>
      <c r="E5756">
        <v>535</v>
      </c>
      <c r="F5756">
        <v>136</v>
      </c>
      <c r="G5756">
        <v>8124</v>
      </c>
      <c r="H5756">
        <v>0.40643757284126802</v>
      </c>
      <c r="I5756">
        <v>0.99999999999997702</v>
      </c>
      <c r="J5756">
        <v>0.95041217501583097</v>
      </c>
      <c r="K5756" t="s">
        <v>27814</v>
      </c>
      <c r="L5756">
        <v>10</v>
      </c>
      <c r="M5756" t="s">
        <v>5133</v>
      </c>
      <c r="N5756">
        <v>7.3529411764705899E-2</v>
      </c>
      <c r="O5756">
        <v>1.86915887850467E-2</v>
      </c>
    </row>
    <row r="5757" spans="1:15">
      <c r="A5757" t="s">
        <v>6452</v>
      </c>
      <c r="B5757" t="s">
        <v>23513</v>
      </c>
      <c r="C5757" t="s">
        <v>6453</v>
      </c>
      <c r="D5757">
        <v>59</v>
      </c>
      <c r="E5757">
        <v>535</v>
      </c>
      <c r="F5757">
        <v>1250</v>
      </c>
      <c r="G5757">
        <v>8124</v>
      </c>
      <c r="H5757">
        <v>0.99891062266043495</v>
      </c>
      <c r="I5757">
        <v>0.99999999999997702</v>
      </c>
      <c r="J5757">
        <v>0.95041217501583097</v>
      </c>
      <c r="K5757" t="s">
        <v>27815</v>
      </c>
      <c r="L5757">
        <v>59</v>
      </c>
      <c r="M5757" t="s">
        <v>5133</v>
      </c>
      <c r="N5757">
        <v>4.7199999999999999E-2</v>
      </c>
      <c r="O5757">
        <v>0.110280373831776</v>
      </c>
    </row>
    <row r="5758" spans="1:15">
      <c r="A5758" t="s">
        <v>6452</v>
      </c>
      <c r="B5758" t="s">
        <v>23518</v>
      </c>
      <c r="C5758" t="s">
        <v>6453</v>
      </c>
      <c r="D5758">
        <v>76</v>
      </c>
      <c r="E5758">
        <v>787</v>
      </c>
      <c r="F5758">
        <v>1110</v>
      </c>
      <c r="G5758">
        <v>7393</v>
      </c>
      <c r="H5758">
        <v>0.99999888355231603</v>
      </c>
      <c r="I5758">
        <v>1</v>
      </c>
      <c r="J5758">
        <v>0.966855260484069</v>
      </c>
      <c r="K5758" t="s">
        <v>27816</v>
      </c>
      <c r="L5758">
        <v>76</v>
      </c>
      <c r="M5758" t="s">
        <v>5133</v>
      </c>
      <c r="N5758">
        <v>6.8468468468468505E-2</v>
      </c>
      <c r="O5758">
        <v>9.6569250317662003E-2</v>
      </c>
    </row>
    <row r="5759" spans="1:15">
      <c r="A5759" t="s">
        <v>6452</v>
      </c>
      <c r="B5759" t="s">
        <v>23511</v>
      </c>
      <c r="C5759" t="s">
        <v>6453</v>
      </c>
      <c r="D5759">
        <v>1051</v>
      </c>
      <c r="E5759">
        <v>6152</v>
      </c>
      <c r="F5759">
        <v>1225</v>
      </c>
      <c r="G5759">
        <v>7804</v>
      </c>
      <c r="H5759" s="34">
        <v>9.8186326647605506E-12</v>
      </c>
      <c r="I5759" s="34">
        <v>8.4056033551797997E-10</v>
      </c>
      <c r="J5759" s="34">
        <v>7.2248959260421095E-10</v>
      </c>
      <c r="K5759" t="s">
        <v>27817</v>
      </c>
      <c r="L5759">
        <v>1051</v>
      </c>
      <c r="M5759" t="s">
        <v>5133</v>
      </c>
      <c r="N5759">
        <v>0.85795918367346902</v>
      </c>
      <c r="O5759">
        <v>0.17083875162548801</v>
      </c>
    </row>
    <row r="5760" spans="1:15">
      <c r="A5760" t="s">
        <v>6454</v>
      </c>
      <c r="B5760" t="s">
        <v>23518</v>
      </c>
      <c r="C5760" t="s">
        <v>6455</v>
      </c>
      <c r="D5760">
        <v>37</v>
      </c>
      <c r="E5760">
        <v>787</v>
      </c>
      <c r="F5760">
        <v>496</v>
      </c>
      <c r="G5760">
        <v>7393</v>
      </c>
      <c r="H5760">
        <v>0.99474839299024398</v>
      </c>
      <c r="I5760">
        <v>1</v>
      </c>
      <c r="J5760">
        <v>0.966855260484069</v>
      </c>
      <c r="K5760" t="s">
        <v>27818</v>
      </c>
      <c r="L5760">
        <v>37</v>
      </c>
      <c r="M5760" t="s">
        <v>5133</v>
      </c>
      <c r="N5760">
        <v>7.4596774193548404E-2</v>
      </c>
      <c r="O5760">
        <v>4.70139771283355E-2</v>
      </c>
    </row>
    <row r="5761" spans="1:15">
      <c r="A5761" t="s">
        <v>6454</v>
      </c>
      <c r="B5761" t="s">
        <v>23511</v>
      </c>
      <c r="C5761" t="s">
        <v>6455</v>
      </c>
      <c r="D5761">
        <v>461</v>
      </c>
      <c r="E5761">
        <v>6152</v>
      </c>
      <c r="F5761">
        <v>540</v>
      </c>
      <c r="G5761">
        <v>7804</v>
      </c>
      <c r="H5761" s="34">
        <v>3.9858864631384099E-5</v>
      </c>
      <c r="I5761">
        <v>8.9796458191298905E-4</v>
      </c>
      <c r="J5761">
        <v>7.7183045350282203E-4</v>
      </c>
      <c r="K5761" t="s">
        <v>27819</v>
      </c>
      <c r="L5761">
        <v>461</v>
      </c>
      <c r="M5761" t="s">
        <v>5133</v>
      </c>
      <c r="N5761">
        <v>0.85370370370370396</v>
      </c>
      <c r="O5761">
        <v>7.4934980494148207E-2</v>
      </c>
    </row>
    <row r="5762" spans="1:15">
      <c r="A5762" t="s">
        <v>6454</v>
      </c>
      <c r="B5762" t="s">
        <v>23513</v>
      </c>
      <c r="C5762" t="s">
        <v>6455</v>
      </c>
      <c r="D5762">
        <v>23</v>
      </c>
      <c r="E5762">
        <v>535</v>
      </c>
      <c r="F5762">
        <v>550</v>
      </c>
      <c r="G5762">
        <v>8124</v>
      </c>
      <c r="H5762">
        <v>0.99504654200624398</v>
      </c>
      <c r="I5762">
        <v>0.99999999999997702</v>
      </c>
      <c r="J5762">
        <v>0.95041217501583097</v>
      </c>
      <c r="K5762" t="s">
        <v>27820</v>
      </c>
      <c r="L5762">
        <v>23</v>
      </c>
      <c r="M5762" t="s">
        <v>5133</v>
      </c>
      <c r="N5762">
        <v>4.1818181818181803E-2</v>
      </c>
      <c r="O5762">
        <v>4.2990654205607499E-2</v>
      </c>
    </row>
    <row r="5763" spans="1:15">
      <c r="A5763" t="s">
        <v>6456</v>
      </c>
      <c r="B5763" t="s">
        <v>23518</v>
      </c>
      <c r="C5763" t="s">
        <v>6457</v>
      </c>
      <c r="D5763">
        <v>34</v>
      </c>
      <c r="E5763">
        <v>787</v>
      </c>
      <c r="F5763">
        <v>452</v>
      </c>
      <c r="G5763">
        <v>7393</v>
      </c>
      <c r="H5763">
        <v>0.99162937799812101</v>
      </c>
      <c r="I5763">
        <v>1</v>
      </c>
      <c r="J5763">
        <v>0.966855260484069</v>
      </c>
      <c r="K5763" t="s">
        <v>27821</v>
      </c>
      <c r="L5763">
        <v>34</v>
      </c>
      <c r="M5763" t="s">
        <v>5133</v>
      </c>
      <c r="N5763">
        <v>7.5221238938053103E-2</v>
      </c>
      <c r="O5763">
        <v>4.3202033036848803E-2</v>
      </c>
    </row>
    <row r="5764" spans="1:15">
      <c r="A5764" t="s">
        <v>6456</v>
      </c>
      <c r="B5764" t="s">
        <v>23513</v>
      </c>
      <c r="C5764" t="s">
        <v>6457</v>
      </c>
      <c r="D5764">
        <v>26</v>
      </c>
      <c r="E5764">
        <v>535</v>
      </c>
      <c r="F5764">
        <v>533</v>
      </c>
      <c r="G5764">
        <v>8124</v>
      </c>
      <c r="H5764">
        <v>0.96311060780407998</v>
      </c>
      <c r="I5764">
        <v>0.99999999999997702</v>
      </c>
      <c r="J5764">
        <v>0.95041217501583097</v>
      </c>
      <c r="K5764" t="s">
        <v>27635</v>
      </c>
      <c r="L5764">
        <v>26</v>
      </c>
      <c r="M5764" t="s">
        <v>5133</v>
      </c>
      <c r="N5764">
        <v>4.8780487804878099E-2</v>
      </c>
      <c r="O5764">
        <v>4.8598130841121502E-2</v>
      </c>
    </row>
    <row r="5765" spans="1:15">
      <c r="A5765" t="s">
        <v>6456</v>
      </c>
      <c r="B5765" t="s">
        <v>23511</v>
      </c>
      <c r="C5765" t="s">
        <v>6457</v>
      </c>
      <c r="D5765">
        <v>446</v>
      </c>
      <c r="E5765">
        <v>6152</v>
      </c>
      <c r="F5765">
        <v>521</v>
      </c>
      <c r="G5765">
        <v>7804</v>
      </c>
      <c r="H5765" s="34">
        <v>2.96170247205162E-5</v>
      </c>
      <c r="I5765">
        <v>6.9923167475655101E-4</v>
      </c>
      <c r="J5765">
        <v>6.0101290351692398E-4</v>
      </c>
      <c r="K5765" t="s">
        <v>27822</v>
      </c>
      <c r="L5765">
        <v>446</v>
      </c>
      <c r="M5765" t="s">
        <v>5133</v>
      </c>
      <c r="N5765">
        <v>0.85604606525911697</v>
      </c>
      <c r="O5765">
        <v>7.2496749024707402E-2</v>
      </c>
    </row>
    <row r="5766" spans="1:15">
      <c r="A5766" t="s">
        <v>6458</v>
      </c>
      <c r="B5766" t="s">
        <v>23513</v>
      </c>
      <c r="C5766" t="s">
        <v>6459</v>
      </c>
      <c r="D5766">
        <v>1</v>
      </c>
      <c r="E5766">
        <v>535</v>
      </c>
      <c r="F5766">
        <v>7</v>
      </c>
      <c r="G5766">
        <v>8124</v>
      </c>
      <c r="H5766">
        <v>0.37938355156400999</v>
      </c>
      <c r="I5766">
        <v>0.99999999999997702</v>
      </c>
      <c r="J5766">
        <v>0.95041217501583097</v>
      </c>
      <c r="K5766" t="s">
        <v>24145</v>
      </c>
      <c r="L5766">
        <v>1</v>
      </c>
      <c r="M5766" t="s">
        <v>5133</v>
      </c>
      <c r="N5766">
        <v>0.14285714285714299</v>
      </c>
      <c r="O5766">
        <v>1.8691588785046699E-3</v>
      </c>
    </row>
    <row r="5767" spans="1:15">
      <c r="A5767" t="s">
        <v>6458</v>
      </c>
      <c r="B5767" t="s">
        <v>23511</v>
      </c>
      <c r="C5767" t="s">
        <v>6459</v>
      </c>
      <c r="D5767">
        <v>6</v>
      </c>
      <c r="E5767">
        <v>6152</v>
      </c>
      <c r="F5767">
        <v>7</v>
      </c>
      <c r="G5767">
        <v>7804</v>
      </c>
      <c r="H5767">
        <v>0.54476030000281095</v>
      </c>
      <c r="I5767">
        <v>0.968912233598893</v>
      </c>
      <c r="J5767">
        <v>0.832812322140707</v>
      </c>
      <c r="K5767" t="s">
        <v>24146</v>
      </c>
      <c r="L5767">
        <v>6</v>
      </c>
      <c r="M5767" t="s">
        <v>5133</v>
      </c>
      <c r="N5767">
        <v>0.85714285714285698</v>
      </c>
      <c r="O5767">
        <v>9.7529258777633303E-4</v>
      </c>
    </row>
    <row r="5768" spans="1:15">
      <c r="A5768" t="s">
        <v>6460</v>
      </c>
      <c r="B5768" t="s">
        <v>23513</v>
      </c>
      <c r="C5768" t="s">
        <v>6461</v>
      </c>
      <c r="D5768">
        <v>4</v>
      </c>
      <c r="E5768">
        <v>535</v>
      </c>
      <c r="F5768">
        <v>63</v>
      </c>
      <c r="G5768">
        <v>8124</v>
      </c>
      <c r="H5768">
        <v>0.60324134096183801</v>
      </c>
      <c r="I5768">
        <v>0.99999999999997702</v>
      </c>
      <c r="J5768">
        <v>0.95041217501583097</v>
      </c>
      <c r="K5768" t="s">
        <v>27823</v>
      </c>
      <c r="L5768">
        <v>4</v>
      </c>
      <c r="M5768" t="s">
        <v>5133</v>
      </c>
      <c r="N5768">
        <v>6.3492063492063502E-2</v>
      </c>
      <c r="O5768">
        <v>7.4766355140186902E-3</v>
      </c>
    </row>
    <row r="5769" spans="1:15">
      <c r="A5769" t="s">
        <v>6460</v>
      </c>
      <c r="B5769" t="s">
        <v>23518</v>
      </c>
      <c r="C5769" t="s">
        <v>6461</v>
      </c>
      <c r="D5769">
        <v>2</v>
      </c>
      <c r="E5769">
        <v>787</v>
      </c>
      <c r="F5769">
        <v>54</v>
      </c>
      <c r="G5769">
        <v>7393</v>
      </c>
      <c r="H5769">
        <v>0.98323104167878195</v>
      </c>
      <c r="I5769">
        <v>1</v>
      </c>
      <c r="J5769">
        <v>0.966855260484069</v>
      </c>
      <c r="K5769" t="s">
        <v>27824</v>
      </c>
      <c r="L5769">
        <v>2</v>
      </c>
      <c r="M5769" t="s">
        <v>5133</v>
      </c>
      <c r="N5769">
        <v>3.7037037037037E-2</v>
      </c>
      <c r="O5769">
        <v>2.5412960609911099E-3</v>
      </c>
    </row>
    <row r="5770" spans="1:15">
      <c r="A5770" t="s">
        <v>6460</v>
      </c>
      <c r="B5770" t="s">
        <v>23511</v>
      </c>
      <c r="C5770" t="s">
        <v>6461</v>
      </c>
      <c r="D5770">
        <v>49</v>
      </c>
      <c r="E5770">
        <v>6152</v>
      </c>
      <c r="F5770">
        <v>56</v>
      </c>
      <c r="G5770">
        <v>7804</v>
      </c>
      <c r="H5770">
        <v>7.0567441020539898E-2</v>
      </c>
      <c r="I5770">
        <v>0.34901846963959998</v>
      </c>
      <c r="J5770">
        <v>0.29999299429929699</v>
      </c>
      <c r="K5770" t="s">
        <v>27825</v>
      </c>
      <c r="L5770">
        <v>49</v>
      </c>
      <c r="M5770" t="s">
        <v>5133</v>
      </c>
      <c r="N5770">
        <v>0.875</v>
      </c>
      <c r="O5770">
        <v>7.9648894668400503E-3</v>
      </c>
    </row>
    <row r="5771" spans="1:15">
      <c r="A5771" t="s">
        <v>6462</v>
      </c>
      <c r="B5771" t="s">
        <v>23518</v>
      </c>
      <c r="C5771" t="s">
        <v>6463</v>
      </c>
      <c r="D5771">
        <v>1</v>
      </c>
      <c r="E5771">
        <v>787</v>
      </c>
      <c r="F5771">
        <v>36</v>
      </c>
      <c r="G5771">
        <v>7393</v>
      </c>
      <c r="H5771">
        <v>0.98278848660602003</v>
      </c>
      <c r="I5771">
        <v>1</v>
      </c>
      <c r="J5771">
        <v>0.966855260484069</v>
      </c>
      <c r="K5771" t="s">
        <v>25615</v>
      </c>
      <c r="L5771">
        <v>1</v>
      </c>
      <c r="M5771" t="s">
        <v>5133</v>
      </c>
      <c r="N5771">
        <v>2.7777777777777801E-2</v>
      </c>
      <c r="O5771">
        <v>1.27064803049555E-3</v>
      </c>
    </row>
    <row r="5772" spans="1:15">
      <c r="A5772" t="s">
        <v>6462</v>
      </c>
      <c r="B5772" t="s">
        <v>23511</v>
      </c>
      <c r="C5772" t="s">
        <v>6463</v>
      </c>
      <c r="D5772">
        <v>33</v>
      </c>
      <c r="E5772">
        <v>6152</v>
      </c>
      <c r="F5772">
        <v>36</v>
      </c>
      <c r="G5772">
        <v>7804</v>
      </c>
      <c r="H5772">
        <v>3.6820041087617598E-2</v>
      </c>
      <c r="I5772">
        <v>0.21706185898658401</v>
      </c>
      <c r="J5772">
        <v>0.18657189429773599</v>
      </c>
      <c r="K5772" t="s">
        <v>27826</v>
      </c>
      <c r="L5772">
        <v>33</v>
      </c>
      <c r="M5772" t="s">
        <v>5133</v>
      </c>
      <c r="N5772">
        <v>0.91666666666666696</v>
      </c>
      <c r="O5772">
        <v>5.36410923276983E-3</v>
      </c>
    </row>
    <row r="5773" spans="1:15">
      <c r="A5773" t="s">
        <v>6462</v>
      </c>
      <c r="B5773" t="s">
        <v>23513</v>
      </c>
      <c r="C5773" t="s">
        <v>6463</v>
      </c>
      <c r="D5773">
        <v>2</v>
      </c>
      <c r="E5773">
        <v>535</v>
      </c>
      <c r="F5773">
        <v>39</v>
      </c>
      <c r="G5773">
        <v>8124</v>
      </c>
      <c r="H5773">
        <v>0.73762186761452897</v>
      </c>
      <c r="I5773">
        <v>0.99999999999997702</v>
      </c>
      <c r="J5773">
        <v>0.95041217501583097</v>
      </c>
      <c r="K5773" t="s">
        <v>25620</v>
      </c>
      <c r="L5773">
        <v>2</v>
      </c>
      <c r="M5773" t="s">
        <v>5133</v>
      </c>
      <c r="N5773">
        <v>5.1282051282051301E-2</v>
      </c>
      <c r="O5773">
        <v>3.7383177570093499E-3</v>
      </c>
    </row>
    <row r="5774" spans="1:15">
      <c r="A5774" t="s">
        <v>6464</v>
      </c>
      <c r="B5774" t="s">
        <v>23511</v>
      </c>
      <c r="C5774" t="s">
        <v>6465</v>
      </c>
      <c r="D5774">
        <v>4</v>
      </c>
      <c r="E5774">
        <v>6152</v>
      </c>
      <c r="F5774">
        <v>5</v>
      </c>
      <c r="G5774">
        <v>7804</v>
      </c>
      <c r="H5774">
        <v>0.71320711691885297</v>
      </c>
      <c r="I5774">
        <v>0.968912233598893</v>
      </c>
      <c r="J5774">
        <v>0.832812322140707</v>
      </c>
      <c r="K5774" t="s">
        <v>27827</v>
      </c>
      <c r="L5774">
        <v>4</v>
      </c>
      <c r="M5774" t="s">
        <v>5133</v>
      </c>
      <c r="N5774">
        <v>0.8</v>
      </c>
      <c r="O5774">
        <v>6.5019505851755496E-4</v>
      </c>
    </row>
    <row r="5775" spans="1:15">
      <c r="A5775" t="s">
        <v>6464</v>
      </c>
      <c r="B5775" t="s">
        <v>23513</v>
      </c>
      <c r="C5775" t="s">
        <v>6465</v>
      </c>
      <c r="D5775">
        <v>1</v>
      </c>
      <c r="E5775">
        <v>535</v>
      </c>
      <c r="F5775">
        <v>5</v>
      </c>
      <c r="G5775">
        <v>8124</v>
      </c>
      <c r="H5775">
        <v>0.28872836491514098</v>
      </c>
      <c r="I5775">
        <v>0.92669970177713501</v>
      </c>
      <c r="J5775">
        <v>0.88074667915254901</v>
      </c>
      <c r="K5775" t="s">
        <v>23718</v>
      </c>
      <c r="L5775">
        <v>1</v>
      </c>
      <c r="M5775" t="s">
        <v>5133</v>
      </c>
      <c r="N5775">
        <v>0.2</v>
      </c>
      <c r="O5775">
        <v>1.8691588785046699E-3</v>
      </c>
    </row>
    <row r="5776" spans="1:15">
      <c r="A5776" t="s">
        <v>6466</v>
      </c>
      <c r="B5776" t="s">
        <v>23518</v>
      </c>
      <c r="C5776" t="s">
        <v>6467</v>
      </c>
      <c r="D5776">
        <v>1</v>
      </c>
      <c r="E5776">
        <v>787</v>
      </c>
      <c r="F5776">
        <v>1</v>
      </c>
      <c r="G5776">
        <v>7393</v>
      </c>
      <c r="H5776">
        <v>0.106452049235764</v>
      </c>
      <c r="I5776">
        <v>0.63266972740240601</v>
      </c>
      <c r="J5776">
        <v>0.61170005408803896</v>
      </c>
      <c r="K5776" t="s">
        <v>23877</v>
      </c>
      <c r="L5776">
        <v>1</v>
      </c>
      <c r="M5776" t="s">
        <v>5133</v>
      </c>
      <c r="N5776">
        <v>1</v>
      </c>
      <c r="O5776">
        <v>1.27064803049555E-3</v>
      </c>
    </row>
    <row r="5777" spans="1:15">
      <c r="A5777" t="s">
        <v>6468</v>
      </c>
      <c r="B5777" t="s">
        <v>23511</v>
      </c>
      <c r="C5777" t="s">
        <v>6469</v>
      </c>
      <c r="D5777">
        <v>189</v>
      </c>
      <c r="E5777">
        <v>6152</v>
      </c>
      <c r="F5777">
        <v>208</v>
      </c>
      <c r="G5777">
        <v>7804</v>
      </c>
      <c r="H5777" s="34">
        <v>2.18993054396263E-6</v>
      </c>
      <c r="I5777" s="34">
        <v>7.0920612517474003E-5</v>
      </c>
      <c r="J5777" s="34">
        <v>6.0958627572422403E-5</v>
      </c>
      <c r="K5777" t="s">
        <v>27828</v>
      </c>
      <c r="L5777">
        <v>189</v>
      </c>
      <c r="M5777" t="s">
        <v>5133</v>
      </c>
      <c r="N5777">
        <v>0.90865384615384603</v>
      </c>
      <c r="O5777">
        <v>3.0721716514954499E-2</v>
      </c>
    </row>
    <row r="5778" spans="1:15">
      <c r="A5778" t="s">
        <v>6468</v>
      </c>
      <c r="B5778" t="s">
        <v>23513</v>
      </c>
      <c r="C5778" t="s">
        <v>6469</v>
      </c>
      <c r="D5778">
        <v>9</v>
      </c>
      <c r="E5778">
        <v>535</v>
      </c>
      <c r="F5778">
        <v>210</v>
      </c>
      <c r="G5778">
        <v>8124</v>
      </c>
      <c r="H5778">
        <v>0.941223865526708</v>
      </c>
      <c r="I5778">
        <v>0.99999999999997702</v>
      </c>
      <c r="J5778">
        <v>0.95041217501583097</v>
      </c>
      <c r="K5778" t="s">
        <v>27829</v>
      </c>
      <c r="L5778">
        <v>9</v>
      </c>
      <c r="M5778" t="s">
        <v>5133</v>
      </c>
      <c r="N5778">
        <v>4.2857142857142899E-2</v>
      </c>
      <c r="O5778">
        <v>1.6822429906542102E-2</v>
      </c>
    </row>
    <row r="5779" spans="1:15">
      <c r="A5779" t="s">
        <v>6468</v>
      </c>
      <c r="B5779" t="s">
        <v>23518</v>
      </c>
      <c r="C5779" t="s">
        <v>6469</v>
      </c>
      <c r="D5779">
        <v>7</v>
      </c>
      <c r="E5779">
        <v>787</v>
      </c>
      <c r="F5779">
        <v>199</v>
      </c>
      <c r="G5779">
        <v>7393</v>
      </c>
      <c r="H5779">
        <v>0.99995208966132298</v>
      </c>
      <c r="I5779">
        <v>1</v>
      </c>
      <c r="J5779">
        <v>0.966855260484069</v>
      </c>
      <c r="K5779" t="s">
        <v>27830</v>
      </c>
      <c r="L5779">
        <v>7</v>
      </c>
      <c r="M5779" t="s">
        <v>5133</v>
      </c>
      <c r="N5779">
        <v>3.5175879396984903E-2</v>
      </c>
      <c r="O5779">
        <v>8.8945362134688708E-3</v>
      </c>
    </row>
    <row r="5780" spans="1:15">
      <c r="A5780" t="s">
        <v>6470</v>
      </c>
      <c r="B5780" t="s">
        <v>23518</v>
      </c>
      <c r="C5780" t="s">
        <v>6471</v>
      </c>
      <c r="D5780">
        <v>8</v>
      </c>
      <c r="E5780">
        <v>787</v>
      </c>
      <c r="F5780">
        <v>105</v>
      </c>
      <c r="G5780">
        <v>7393</v>
      </c>
      <c r="H5780">
        <v>0.88352893147659195</v>
      </c>
      <c r="I5780">
        <v>1</v>
      </c>
      <c r="J5780">
        <v>0.966855260484069</v>
      </c>
      <c r="K5780" t="s">
        <v>27831</v>
      </c>
      <c r="L5780">
        <v>8</v>
      </c>
      <c r="M5780" t="s">
        <v>5133</v>
      </c>
      <c r="N5780">
        <v>7.6190476190476197E-2</v>
      </c>
      <c r="O5780">
        <v>1.01651842439644E-2</v>
      </c>
    </row>
    <row r="5781" spans="1:15">
      <c r="A5781" t="s">
        <v>6470</v>
      </c>
      <c r="B5781" t="s">
        <v>23513</v>
      </c>
      <c r="C5781" t="s">
        <v>6471</v>
      </c>
      <c r="D5781">
        <v>5</v>
      </c>
      <c r="E5781">
        <v>535</v>
      </c>
      <c r="F5781">
        <v>116</v>
      </c>
      <c r="G5781">
        <v>8124</v>
      </c>
      <c r="H5781">
        <v>0.88780663278508798</v>
      </c>
      <c r="I5781">
        <v>0.99999999999997702</v>
      </c>
      <c r="J5781">
        <v>0.95041217501583097</v>
      </c>
      <c r="K5781" t="s">
        <v>27832</v>
      </c>
      <c r="L5781">
        <v>5</v>
      </c>
      <c r="M5781" t="s">
        <v>5133</v>
      </c>
      <c r="N5781">
        <v>4.31034482758621E-2</v>
      </c>
      <c r="O5781">
        <v>9.3457943925233603E-3</v>
      </c>
    </row>
    <row r="5782" spans="1:15">
      <c r="A5782" t="s">
        <v>6470</v>
      </c>
      <c r="B5782" t="s">
        <v>23511</v>
      </c>
      <c r="C5782" t="s">
        <v>6471</v>
      </c>
      <c r="D5782">
        <v>93</v>
      </c>
      <c r="E5782">
        <v>6152</v>
      </c>
      <c r="F5782">
        <v>111</v>
      </c>
      <c r="G5782">
        <v>7804</v>
      </c>
      <c r="H5782">
        <v>0.119151451108557</v>
      </c>
      <c r="I5782">
        <v>0.48412960634079499</v>
      </c>
      <c r="J5782">
        <v>0.416125514460843</v>
      </c>
      <c r="K5782" t="s">
        <v>27833</v>
      </c>
      <c r="L5782">
        <v>93</v>
      </c>
      <c r="M5782" t="s">
        <v>5133</v>
      </c>
      <c r="N5782">
        <v>0.83783783783783805</v>
      </c>
      <c r="O5782">
        <v>1.51170351105332E-2</v>
      </c>
    </row>
    <row r="5783" spans="1:15">
      <c r="A5783" t="s">
        <v>6472</v>
      </c>
      <c r="B5783" t="s">
        <v>23511</v>
      </c>
      <c r="C5783" t="s">
        <v>6473</v>
      </c>
      <c r="D5783">
        <v>10</v>
      </c>
      <c r="E5783">
        <v>6152</v>
      </c>
      <c r="F5783">
        <v>10</v>
      </c>
      <c r="G5783">
        <v>7804</v>
      </c>
      <c r="H5783">
        <v>9.2537459108980397E-2</v>
      </c>
      <c r="I5783">
        <v>0.40853420848785299</v>
      </c>
      <c r="J5783">
        <v>0.35114875325800998</v>
      </c>
      <c r="K5783" t="s">
        <v>27834</v>
      </c>
      <c r="L5783">
        <v>10</v>
      </c>
      <c r="M5783" t="s">
        <v>5133</v>
      </c>
      <c r="N5783">
        <v>1</v>
      </c>
      <c r="O5783">
        <v>1.62548764629389E-3</v>
      </c>
    </row>
    <row r="5784" spans="1:15">
      <c r="A5784" t="s">
        <v>6474</v>
      </c>
      <c r="B5784" t="s">
        <v>23511</v>
      </c>
      <c r="C5784" t="s">
        <v>6475</v>
      </c>
      <c r="D5784">
        <v>1</v>
      </c>
      <c r="E5784">
        <v>6152</v>
      </c>
      <c r="F5784">
        <v>1</v>
      </c>
      <c r="G5784">
        <v>7804</v>
      </c>
      <c r="H5784">
        <v>0.788313685289595</v>
      </c>
      <c r="I5784">
        <v>0.968912233598893</v>
      </c>
      <c r="J5784">
        <v>0.832812322140707</v>
      </c>
      <c r="K5784" t="s">
        <v>24343</v>
      </c>
      <c r="L5784">
        <v>1</v>
      </c>
      <c r="M5784" t="s">
        <v>5133</v>
      </c>
      <c r="N5784">
        <v>1</v>
      </c>
      <c r="O5784">
        <v>1.6254876462938901E-4</v>
      </c>
    </row>
    <row r="5785" spans="1:15">
      <c r="A5785" t="s">
        <v>6476</v>
      </c>
      <c r="B5785" t="s">
        <v>23518</v>
      </c>
      <c r="C5785" t="s">
        <v>6477</v>
      </c>
      <c r="D5785">
        <v>6</v>
      </c>
      <c r="E5785">
        <v>787</v>
      </c>
      <c r="F5785">
        <v>148</v>
      </c>
      <c r="G5785">
        <v>7393</v>
      </c>
      <c r="H5785">
        <v>0.99902636722754201</v>
      </c>
      <c r="I5785">
        <v>1</v>
      </c>
      <c r="J5785">
        <v>0.966855260484069</v>
      </c>
      <c r="K5785" t="s">
        <v>27835</v>
      </c>
      <c r="L5785">
        <v>6</v>
      </c>
      <c r="M5785" t="s">
        <v>5133</v>
      </c>
      <c r="N5785">
        <v>4.0540540540540501E-2</v>
      </c>
      <c r="O5785">
        <v>7.6238881829733202E-3</v>
      </c>
    </row>
    <row r="5786" spans="1:15">
      <c r="A5786" t="s">
        <v>6476</v>
      </c>
      <c r="B5786" t="s">
        <v>23513</v>
      </c>
      <c r="C5786" t="s">
        <v>6477</v>
      </c>
      <c r="D5786">
        <v>7</v>
      </c>
      <c r="E5786">
        <v>535</v>
      </c>
      <c r="F5786">
        <v>157</v>
      </c>
      <c r="G5786">
        <v>8124</v>
      </c>
      <c r="H5786">
        <v>0.900037337411838</v>
      </c>
      <c r="I5786">
        <v>0.99999999999997702</v>
      </c>
      <c r="J5786">
        <v>0.95041217501583097</v>
      </c>
      <c r="K5786" t="s">
        <v>27836</v>
      </c>
      <c r="L5786">
        <v>7</v>
      </c>
      <c r="M5786" t="s">
        <v>5133</v>
      </c>
      <c r="N5786">
        <v>4.4585987261146501E-2</v>
      </c>
      <c r="O5786">
        <v>1.3084112149532701E-2</v>
      </c>
    </row>
    <row r="5787" spans="1:15">
      <c r="A5787" t="s">
        <v>6476</v>
      </c>
      <c r="B5787" t="s">
        <v>23511</v>
      </c>
      <c r="C5787" t="s">
        <v>6477</v>
      </c>
      <c r="D5787">
        <v>143</v>
      </c>
      <c r="E5787">
        <v>6152</v>
      </c>
      <c r="F5787">
        <v>160</v>
      </c>
      <c r="G5787">
        <v>7804</v>
      </c>
      <c r="H5787">
        <v>3.07903376332974E-4</v>
      </c>
      <c r="I5787">
        <v>4.9939188467844004E-3</v>
      </c>
      <c r="J5787">
        <v>4.2924395080911797E-3</v>
      </c>
      <c r="K5787" t="s">
        <v>27837</v>
      </c>
      <c r="L5787">
        <v>143</v>
      </c>
      <c r="M5787" t="s">
        <v>5133</v>
      </c>
      <c r="N5787">
        <v>0.89375000000000004</v>
      </c>
      <c r="O5787">
        <v>2.3244473342002601E-2</v>
      </c>
    </row>
    <row r="5788" spans="1:15">
      <c r="A5788" t="s">
        <v>6478</v>
      </c>
      <c r="B5788" t="s">
        <v>23511</v>
      </c>
      <c r="C5788" t="s">
        <v>6479</v>
      </c>
      <c r="D5788">
        <v>75</v>
      </c>
      <c r="E5788">
        <v>6152</v>
      </c>
      <c r="F5788">
        <v>85</v>
      </c>
      <c r="G5788">
        <v>7804</v>
      </c>
      <c r="H5788">
        <v>1.79361953263821E-2</v>
      </c>
      <c r="I5788">
        <v>0.130126634479168</v>
      </c>
      <c r="J5788">
        <v>0.111848174555936</v>
      </c>
      <c r="K5788" t="s">
        <v>27838</v>
      </c>
      <c r="L5788">
        <v>75</v>
      </c>
      <c r="M5788" t="s">
        <v>5133</v>
      </c>
      <c r="N5788">
        <v>0.88235294117647101</v>
      </c>
      <c r="O5788">
        <v>1.21911573472042E-2</v>
      </c>
    </row>
    <row r="5789" spans="1:15">
      <c r="A5789" t="s">
        <v>6478</v>
      </c>
      <c r="B5789" t="s">
        <v>23513</v>
      </c>
      <c r="C5789" t="s">
        <v>6479</v>
      </c>
      <c r="D5789">
        <v>6</v>
      </c>
      <c r="E5789">
        <v>535</v>
      </c>
      <c r="F5789">
        <v>82</v>
      </c>
      <c r="G5789">
        <v>8124</v>
      </c>
      <c r="H5789">
        <v>0.45651095828944999</v>
      </c>
      <c r="I5789">
        <v>0.99999999999997702</v>
      </c>
      <c r="J5789">
        <v>0.95041217501583097</v>
      </c>
      <c r="K5789" t="s">
        <v>27839</v>
      </c>
      <c r="L5789">
        <v>6</v>
      </c>
      <c r="M5789" t="s">
        <v>5133</v>
      </c>
      <c r="N5789">
        <v>7.3170731707317097E-2</v>
      </c>
      <c r="O5789">
        <v>1.1214953271028E-2</v>
      </c>
    </row>
    <row r="5790" spans="1:15">
      <c r="A5790" t="s">
        <v>6478</v>
      </c>
      <c r="B5790" t="s">
        <v>23518</v>
      </c>
      <c r="C5790" t="s">
        <v>6479</v>
      </c>
      <c r="D5790">
        <v>3</v>
      </c>
      <c r="E5790">
        <v>787</v>
      </c>
      <c r="F5790">
        <v>80</v>
      </c>
      <c r="G5790">
        <v>7393</v>
      </c>
      <c r="H5790">
        <v>0.99340268978828605</v>
      </c>
      <c r="I5790">
        <v>1</v>
      </c>
      <c r="J5790">
        <v>0.966855260484069</v>
      </c>
      <c r="K5790" t="s">
        <v>27840</v>
      </c>
      <c r="L5790">
        <v>3</v>
      </c>
      <c r="M5790" t="s">
        <v>5133</v>
      </c>
      <c r="N5790">
        <v>3.7499999999999999E-2</v>
      </c>
      <c r="O5790">
        <v>3.8119440914866601E-3</v>
      </c>
    </row>
    <row r="5791" spans="1:15">
      <c r="A5791" t="s">
        <v>6480</v>
      </c>
      <c r="B5791" t="s">
        <v>23511</v>
      </c>
      <c r="C5791" t="s">
        <v>6481</v>
      </c>
      <c r="D5791">
        <v>11</v>
      </c>
      <c r="E5791">
        <v>6152</v>
      </c>
      <c r="F5791">
        <v>12</v>
      </c>
      <c r="G5791">
        <v>7804</v>
      </c>
      <c r="H5791">
        <v>0.24296886885364699</v>
      </c>
      <c r="I5791">
        <v>0.71382528017432401</v>
      </c>
      <c r="J5791">
        <v>0.61355659322887801</v>
      </c>
      <c r="K5791" t="s">
        <v>27841</v>
      </c>
      <c r="L5791">
        <v>11</v>
      </c>
      <c r="M5791" t="s">
        <v>5133</v>
      </c>
      <c r="N5791">
        <v>0.91666666666666696</v>
      </c>
      <c r="O5791">
        <v>1.78803641092328E-3</v>
      </c>
    </row>
    <row r="5792" spans="1:15">
      <c r="A5792" t="s">
        <v>6480</v>
      </c>
      <c r="B5792" t="s">
        <v>23518</v>
      </c>
      <c r="C5792" t="s">
        <v>6481</v>
      </c>
      <c r="D5792">
        <v>1</v>
      </c>
      <c r="E5792">
        <v>787</v>
      </c>
      <c r="F5792">
        <v>12</v>
      </c>
      <c r="G5792">
        <v>7393</v>
      </c>
      <c r="H5792">
        <v>0.74120734014009004</v>
      </c>
      <c r="I5792">
        <v>1</v>
      </c>
      <c r="J5792">
        <v>0.966855260484069</v>
      </c>
      <c r="K5792" t="s">
        <v>24091</v>
      </c>
      <c r="L5792">
        <v>1</v>
      </c>
      <c r="M5792" t="s">
        <v>5133</v>
      </c>
      <c r="N5792">
        <v>8.3333333333333301E-2</v>
      </c>
      <c r="O5792">
        <v>1.27064803049555E-3</v>
      </c>
    </row>
    <row r="5793" spans="1:15">
      <c r="A5793" t="s">
        <v>6482</v>
      </c>
      <c r="B5793" t="s">
        <v>23511</v>
      </c>
      <c r="C5793" t="s">
        <v>6483</v>
      </c>
      <c r="D5793">
        <v>1</v>
      </c>
      <c r="E5793">
        <v>6152</v>
      </c>
      <c r="F5793">
        <v>1</v>
      </c>
      <c r="G5793">
        <v>7804</v>
      </c>
      <c r="H5793">
        <v>0.788313685289595</v>
      </c>
      <c r="I5793">
        <v>0.968912233598893</v>
      </c>
      <c r="J5793">
        <v>0.832812322140707</v>
      </c>
      <c r="K5793" t="s">
        <v>23595</v>
      </c>
      <c r="L5793">
        <v>1</v>
      </c>
      <c r="M5793" t="s">
        <v>5133</v>
      </c>
      <c r="N5793">
        <v>1</v>
      </c>
      <c r="O5793">
        <v>1.6254876462938901E-4</v>
      </c>
    </row>
    <row r="5794" spans="1:15">
      <c r="A5794" t="s">
        <v>6484</v>
      </c>
      <c r="B5794" t="s">
        <v>23511</v>
      </c>
      <c r="C5794" t="s">
        <v>6485</v>
      </c>
      <c r="D5794">
        <v>1</v>
      </c>
      <c r="E5794">
        <v>6152</v>
      </c>
      <c r="F5794">
        <v>1</v>
      </c>
      <c r="G5794">
        <v>7804</v>
      </c>
      <c r="H5794">
        <v>0.788313685289595</v>
      </c>
      <c r="I5794">
        <v>0.968912233598893</v>
      </c>
      <c r="J5794">
        <v>0.832812322140707</v>
      </c>
      <c r="K5794" t="s">
        <v>27842</v>
      </c>
      <c r="L5794">
        <v>1</v>
      </c>
      <c r="M5794" t="s">
        <v>5133</v>
      </c>
      <c r="N5794">
        <v>1</v>
      </c>
      <c r="O5794">
        <v>1.6254876462938901E-4</v>
      </c>
    </row>
    <row r="5795" spans="1:15">
      <c r="A5795" t="s">
        <v>6486</v>
      </c>
      <c r="B5795" t="s">
        <v>23511</v>
      </c>
      <c r="C5795" t="s">
        <v>6487</v>
      </c>
      <c r="D5795">
        <v>2</v>
      </c>
      <c r="E5795">
        <v>6152</v>
      </c>
      <c r="F5795">
        <v>2</v>
      </c>
      <c r="G5795">
        <v>7804</v>
      </c>
      <c r="H5795">
        <v>0.62141708038142995</v>
      </c>
      <c r="I5795">
        <v>0.968912233598893</v>
      </c>
      <c r="J5795">
        <v>0.832812322140707</v>
      </c>
      <c r="K5795" t="s">
        <v>27843</v>
      </c>
      <c r="L5795">
        <v>2</v>
      </c>
      <c r="M5795" t="s">
        <v>5133</v>
      </c>
      <c r="N5795">
        <v>1</v>
      </c>
      <c r="O5795">
        <v>3.2509752925877802E-4</v>
      </c>
    </row>
    <row r="5796" spans="1:15">
      <c r="A5796" t="s">
        <v>6488</v>
      </c>
      <c r="B5796" t="s">
        <v>23511</v>
      </c>
      <c r="C5796" t="s">
        <v>6489</v>
      </c>
      <c r="D5796">
        <v>12</v>
      </c>
      <c r="E5796">
        <v>6152</v>
      </c>
      <c r="F5796">
        <v>16</v>
      </c>
      <c r="G5796">
        <v>7804</v>
      </c>
      <c r="H5796">
        <v>0.76212012180302802</v>
      </c>
      <c r="I5796">
        <v>0.968912233598893</v>
      </c>
      <c r="J5796">
        <v>0.832812322140707</v>
      </c>
      <c r="K5796" t="s">
        <v>27844</v>
      </c>
      <c r="L5796">
        <v>12</v>
      </c>
      <c r="M5796" t="s">
        <v>5133</v>
      </c>
      <c r="N5796">
        <v>0.75</v>
      </c>
      <c r="O5796">
        <v>1.95058517555267E-3</v>
      </c>
    </row>
    <row r="5797" spans="1:15">
      <c r="A5797" t="s">
        <v>6488</v>
      </c>
      <c r="B5797" t="s">
        <v>23518</v>
      </c>
      <c r="C5797" t="s">
        <v>6489</v>
      </c>
      <c r="D5797">
        <v>2</v>
      </c>
      <c r="E5797">
        <v>787</v>
      </c>
      <c r="F5797">
        <v>16</v>
      </c>
      <c r="G5797">
        <v>7393</v>
      </c>
      <c r="H5797">
        <v>0.52025553819376502</v>
      </c>
      <c r="I5797">
        <v>1</v>
      </c>
      <c r="J5797">
        <v>0.966855260484069</v>
      </c>
      <c r="K5797" t="s">
        <v>27845</v>
      </c>
      <c r="L5797">
        <v>2</v>
      </c>
      <c r="M5797" t="s">
        <v>5133</v>
      </c>
      <c r="N5797">
        <v>0.125</v>
      </c>
      <c r="O5797">
        <v>2.5412960609911099E-3</v>
      </c>
    </row>
    <row r="5798" spans="1:15">
      <c r="A5798" t="s">
        <v>6490</v>
      </c>
      <c r="B5798" t="s">
        <v>23511</v>
      </c>
      <c r="C5798" t="s">
        <v>6491</v>
      </c>
      <c r="D5798">
        <v>12</v>
      </c>
      <c r="E5798">
        <v>6152</v>
      </c>
      <c r="F5798">
        <v>15</v>
      </c>
      <c r="G5798">
        <v>7804</v>
      </c>
      <c r="H5798">
        <v>0.60409197031867101</v>
      </c>
      <c r="I5798">
        <v>0.968912233598893</v>
      </c>
      <c r="J5798">
        <v>0.832812322140707</v>
      </c>
      <c r="K5798" t="s">
        <v>27844</v>
      </c>
      <c r="L5798">
        <v>12</v>
      </c>
      <c r="M5798" t="s">
        <v>5133</v>
      </c>
      <c r="N5798">
        <v>0.8</v>
      </c>
      <c r="O5798">
        <v>1.95058517555267E-3</v>
      </c>
    </row>
    <row r="5799" spans="1:15">
      <c r="A5799" t="s">
        <v>6490</v>
      </c>
      <c r="B5799" t="s">
        <v>23518</v>
      </c>
      <c r="C5799" t="s">
        <v>6491</v>
      </c>
      <c r="D5799">
        <v>1</v>
      </c>
      <c r="E5799">
        <v>787</v>
      </c>
      <c r="F5799">
        <v>15</v>
      </c>
      <c r="G5799">
        <v>7393</v>
      </c>
      <c r="H5799">
        <v>0.81548482306175196</v>
      </c>
      <c r="I5799">
        <v>1</v>
      </c>
      <c r="J5799">
        <v>0.966855260484069</v>
      </c>
      <c r="K5799" t="s">
        <v>26977</v>
      </c>
      <c r="L5799">
        <v>1</v>
      </c>
      <c r="M5799" t="s">
        <v>5133</v>
      </c>
      <c r="N5799">
        <v>6.6666666666666693E-2</v>
      </c>
      <c r="O5799">
        <v>1.27064803049555E-3</v>
      </c>
    </row>
    <row r="5800" spans="1:15">
      <c r="A5800" t="s">
        <v>6492</v>
      </c>
      <c r="B5800" t="s">
        <v>23511</v>
      </c>
      <c r="C5800" t="s">
        <v>6493</v>
      </c>
      <c r="D5800">
        <v>1</v>
      </c>
      <c r="E5800">
        <v>6152</v>
      </c>
      <c r="F5800">
        <v>1</v>
      </c>
      <c r="G5800">
        <v>7804</v>
      </c>
      <c r="H5800">
        <v>0.788313685289595</v>
      </c>
      <c r="I5800">
        <v>0.968912233598893</v>
      </c>
      <c r="J5800">
        <v>0.832812322140707</v>
      </c>
      <c r="K5800" t="s">
        <v>27846</v>
      </c>
      <c r="L5800">
        <v>1</v>
      </c>
      <c r="M5800" t="s">
        <v>5133</v>
      </c>
      <c r="N5800">
        <v>1</v>
      </c>
      <c r="O5800">
        <v>1.6254876462938901E-4</v>
      </c>
    </row>
    <row r="5801" spans="1:15">
      <c r="A5801" t="s">
        <v>6494</v>
      </c>
      <c r="B5801" t="s">
        <v>23511</v>
      </c>
      <c r="C5801" t="s">
        <v>6495</v>
      </c>
      <c r="D5801">
        <v>1</v>
      </c>
      <c r="E5801">
        <v>6152</v>
      </c>
      <c r="F5801">
        <v>1</v>
      </c>
      <c r="G5801">
        <v>7804</v>
      </c>
      <c r="H5801">
        <v>0.788313685289595</v>
      </c>
      <c r="I5801">
        <v>0.968912233598893</v>
      </c>
      <c r="J5801">
        <v>0.832812322140707</v>
      </c>
      <c r="K5801" t="s">
        <v>27846</v>
      </c>
      <c r="L5801">
        <v>1</v>
      </c>
      <c r="M5801" t="s">
        <v>5133</v>
      </c>
      <c r="N5801">
        <v>1</v>
      </c>
      <c r="O5801">
        <v>1.6254876462938901E-4</v>
      </c>
    </row>
    <row r="5802" spans="1:15">
      <c r="A5802" t="s">
        <v>6496</v>
      </c>
      <c r="B5802" t="s">
        <v>23511</v>
      </c>
      <c r="C5802" t="s">
        <v>6497</v>
      </c>
      <c r="D5802">
        <v>23</v>
      </c>
      <c r="E5802">
        <v>6152</v>
      </c>
      <c r="F5802">
        <v>25</v>
      </c>
      <c r="G5802">
        <v>7804</v>
      </c>
      <c r="H5802">
        <v>7.6414432343673497E-2</v>
      </c>
      <c r="I5802">
        <v>0.36255425851733297</v>
      </c>
      <c r="J5802">
        <v>0.31162745547789</v>
      </c>
      <c r="K5802" t="s">
        <v>27847</v>
      </c>
      <c r="L5802">
        <v>23</v>
      </c>
      <c r="M5802" t="s">
        <v>5133</v>
      </c>
      <c r="N5802">
        <v>0.92</v>
      </c>
      <c r="O5802">
        <v>3.73862158647594E-3</v>
      </c>
    </row>
    <row r="5803" spans="1:15">
      <c r="A5803" t="s">
        <v>6498</v>
      </c>
      <c r="B5803" t="s">
        <v>23511</v>
      </c>
      <c r="C5803" t="s">
        <v>6499</v>
      </c>
      <c r="D5803">
        <v>11</v>
      </c>
      <c r="E5803">
        <v>6152</v>
      </c>
      <c r="F5803">
        <v>12</v>
      </c>
      <c r="G5803">
        <v>7804</v>
      </c>
      <c r="H5803">
        <v>0.24296886885364699</v>
      </c>
      <c r="I5803">
        <v>0.71382528017432401</v>
      </c>
      <c r="J5803">
        <v>0.61355659322887801</v>
      </c>
      <c r="K5803" t="s">
        <v>27848</v>
      </c>
      <c r="L5803">
        <v>11</v>
      </c>
      <c r="M5803" t="s">
        <v>5133</v>
      </c>
      <c r="N5803">
        <v>0.91666666666666696</v>
      </c>
      <c r="O5803">
        <v>1.78803641092328E-3</v>
      </c>
    </row>
    <row r="5804" spans="1:15">
      <c r="A5804" t="s">
        <v>6500</v>
      </c>
      <c r="B5804" t="s">
        <v>23511</v>
      </c>
      <c r="C5804" t="s">
        <v>6501</v>
      </c>
      <c r="D5804">
        <v>6</v>
      </c>
      <c r="E5804">
        <v>6152</v>
      </c>
      <c r="F5804">
        <v>7</v>
      </c>
      <c r="G5804">
        <v>7804</v>
      </c>
      <c r="H5804">
        <v>0.54476030000281095</v>
      </c>
      <c r="I5804">
        <v>0.968912233598893</v>
      </c>
      <c r="J5804">
        <v>0.832812322140707</v>
      </c>
      <c r="K5804" t="s">
        <v>24235</v>
      </c>
      <c r="L5804">
        <v>6</v>
      </c>
      <c r="M5804" t="s">
        <v>5133</v>
      </c>
      <c r="N5804">
        <v>0.85714285714285698</v>
      </c>
      <c r="O5804">
        <v>9.7529258777633303E-4</v>
      </c>
    </row>
    <row r="5805" spans="1:15">
      <c r="A5805" t="s">
        <v>6502</v>
      </c>
      <c r="B5805" t="s">
        <v>23518</v>
      </c>
      <c r="C5805" t="s">
        <v>6503</v>
      </c>
      <c r="D5805">
        <v>5</v>
      </c>
      <c r="E5805">
        <v>787</v>
      </c>
      <c r="F5805">
        <v>165</v>
      </c>
      <c r="G5805">
        <v>7393</v>
      </c>
      <c r="H5805">
        <v>0.99994396226477</v>
      </c>
      <c r="I5805">
        <v>1</v>
      </c>
      <c r="J5805">
        <v>0.966855260484069</v>
      </c>
      <c r="K5805" t="s">
        <v>27849</v>
      </c>
      <c r="L5805">
        <v>5</v>
      </c>
      <c r="M5805" t="s">
        <v>5133</v>
      </c>
      <c r="N5805">
        <v>3.03030303030303E-2</v>
      </c>
      <c r="O5805">
        <v>6.35324015247776E-3</v>
      </c>
    </row>
    <row r="5806" spans="1:15">
      <c r="A5806" t="s">
        <v>6502</v>
      </c>
      <c r="B5806" t="s">
        <v>23511</v>
      </c>
      <c r="C5806" t="s">
        <v>6503</v>
      </c>
      <c r="D5806">
        <v>176</v>
      </c>
      <c r="E5806">
        <v>6152</v>
      </c>
      <c r="F5806">
        <v>199</v>
      </c>
      <c r="G5806">
        <v>7804</v>
      </c>
      <c r="H5806">
        <v>2.5358067693783299E-4</v>
      </c>
      <c r="I5806">
        <v>4.2675243836802898E-3</v>
      </c>
      <c r="J5806">
        <v>3.66807928367655E-3</v>
      </c>
      <c r="K5806" t="s">
        <v>27850</v>
      </c>
      <c r="L5806">
        <v>176</v>
      </c>
      <c r="M5806" t="s">
        <v>5133</v>
      </c>
      <c r="N5806">
        <v>0.88442211055276398</v>
      </c>
      <c r="O5806">
        <v>2.86085825747724E-2</v>
      </c>
    </row>
    <row r="5807" spans="1:15">
      <c r="A5807" t="s">
        <v>6502</v>
      </c>
      <c r="B5807" t="s">
        <v>23513</v>
      </c>
      <c r="C5807" t="s">
        <v>6503</v>
      </c>
      <c r="D5807">
        <v>18</v>
      </c>
      <c r="E5807">
        <v>535</v>
      </c>
      <c r="F5807">
        <v>231</v>
      </c>
      <c r="G5807">
        <v>8124</v>
      </c>
      <c r="H5807">
        <v>0.26156995473113798</v>
      </c>
      <c r="I5807">
        <v>0.91143183218658497</v>
      </c>
      <c r="J5807">
        <v>0.86623591000713596</v>
      </c>
      <c r="K5807" t="s">
        <v>27851</v>
      </c>
      <c r="L5807">
        <v>18</v>
      </c>
      <c r="M5807" t="s">
        <v>5133</v>
      </c>
      <c r="N5807">
        <v>7.7922077922077906E-2</v>
      </c>
      <c r="O5807">
        <v>3.3644859813084099E-2</v>
      </c>
    </row>
    <row r="5808" spans="1:15">
      <c r="A5808" t="s">
        <v>6504</v>
      </c>
      <c r="B5808" t="s">
        <v>23518</v>
      </c>
      <c r="C5808" t="s">
        <v>6505</v>
      </c>
      <c r="D5808">
        <v>2</v>
      </c>
      <c r="E5808">
        <v>787</v>
      </c>
      <c r="F5808">
        <v>20</v>
      </c>
      <c r="G5808">
        <v>7393</v>
      </c>
      <c r="H5808">
        <v>0.64423125616468901</v>
      </c>
      <c r="I5808">
        <v>1</v>
      </c>
      <c r="J5808">
        <v>0.966855260484069</v>
      </c>
      <c r="K5808" t="s">
        <v>27852</v>
      </c>
      <c r="L5808">
        <v>2</v>
      </c>
      <c r="M5808" t="s">
        <v>5133</v>
      </c>
      <c r="N5808">
        <v>0.1</v>
      </c>
      <c r="O5808">
        <v>2.5412960609911099E-3</v>
      </c>
    </row>
    <row r="5809" spans="1:15">
      <c r="A5809" t="s">
        <v>6504</v>
      </c>
      <c r="B5809" t="s">
        <v>23511</v>
      </c>
      <c r="C5809" t="s">
        <v>6505</v>
      </c>
      <c r="D5809">
        <v>21</v>
      </c>
      <c r="E5809">
        <v>6152</v>
      </c>
      <c r="F5809">
        <v>27</v>
      </c>
      <c r="G5809">
        <v>7804</v>
      </c>
      <c r="H5809">
        <v>0.65856931763814897</v>
      </c>
      <c r="I5809">
        <v>0.968912233598893</v>
      </c>
      <c r="J5809">
        <v>0.832812322140707</v>
      </c>
      <c r="K5809" t="s">
        <v>27853</v>
      </c>
      <c r="L5809">
        <v>21</v>
      </c>
      <c r="M5809" t="s">
        <v>5133</v>
      </c>
      <c r="N5809">
        <v>0.77777777777777801</v>
      </c>
      <c r="O5809">
        <v>3.41352405721717E-3</v>
      </c>
    </row>
    <row r="5810" spans="1:15">
      <c r="A5810" t="s">
        <v>6504</v>
      </c>
      <c r="B5810" t="s">
        <v>23513</v>
      </c>
      <c r="C5810" t="s">
        <v>6505</v>
      </c>
      <c r="D5810">
        <v>2</v>
      </c>
      <c r="E5810">
        <v>535</v>
      </c>
      <c r="F5810">
        <v>28</v>
      </c>
      <c r="G5810">
        <v>8124</v>
      </c>
      <c r="H5810">
        <v>0.55889928712021897</v>
      </c>
      <c r="I5810">
        <v>0.99999999999997702</v>
      </c>
      <c r="J5810">
        <v>0.95041217501583097</v>
      </c>
      <c r="K5810" t="s">
        <v>27854</v>
      </c>
      <c r="L5810">
        <v>2</v>
      </c>
      <c r="M5810" t="s">
        <v>5133</v>
      </c>
      <c r="N5810">
        <v>7.1428571428571397E-2</v>
      </c>
      <c r="O5810">
        <v>3.7383177570093499E-3</v>
      </c>
    </row>
    <row r="5811" spans="1:15">
      <c r="A5811" t="s">
        <v>6506</v>
      </c>
      <c r="B5811" t="s">
        <v>23513</v>
      </c>
      <c r="C5811" t="s">
        <v>6507</v>
      </c>
      <c r="D5811">
        <v>1</v>
      </c>
      <c r="E5811">
        <v>535</v>
      </c>
      <c r="F5811">
        <v>16</v>
      </c>
      <c r="G5811">
        <v>8124</v>
      </c>
      <c r="H5811">
        <v>0.66412214006675596</v>
      </c>
      <c r="I5811">
        <v>0.99999999999997702</v>
      </c>
      <c r="J5811">
        <v>0.95041217501583097</v>
      </c>
      <c r="K5811" t="s">
        <v>27809</v>
      </c>
      <c r="L5811">
        <v>1</v>
      </c>
      <c r="M5811" t="s">
        <v>5133</v>
      </c>
      <c r="N5811">
        <v>6.25E-2</v>
      </c>
      <c r="O5811">
        <v>1.8691588785046699E-3</v>
      </c>
    </row>
    <row r="5812" spans="1:15">
      <c r="A5812" t="s">
        <v>6506</v>
      </c>
      <c r="B5812" t="s">
        <v>23511</v>
      </c>
      <c r="C5812" t="s">
        <v>6507</v>
      </c>
      <c r="D5812">
        <v>11</v>
      </c>
      <c r="E5812">
        <v>6152</v>
      </c>
      <c r="F5812">
        <v>15</v>
      </c>
      <c r="G5812">
        <v>7804</v>
      </c>
      <c r="H5812">
        <v>0.80452858844465402</v>
      </c>
      <c r="I5812">
        <v>0.96970910299187296</v>
      </c>
      <c r="J5812">
        <v>0.83349725791362606</v>
      </c>
      <c r="K5812" t="s">
        <v>27855</v>
      </c>
      <c r="L5812">
        <v>11</v>
      </c>
      <c r="M5812" t="s">
        <v>5133</v>
      </c>
      <c r="N5812">
        <v>0.73333333333333295</v>
      </c>
      <c r="O5812">
        <v>1.78803641092328E-3</v>
      </c>
    </row>
    <row r="5813" spans="1:15">
      <c r="A5813" t="s">
        <v>6506</v>
      </c>
      <c r="B5813" t="s">
        <v>23518</v>
      </c>
      <c r="C5813" t="s">
        <v>6507</v>
      </c>
      <c r="D5813">
        <v>2</v>
      </c>
      <c r="E5813">
        <v>787</v>
      </c>
      <c r="F5813">
        <v>11</v>
      </c>
      <c r="G5813">
        <v>7393</v>
      </c>
      <c r="H5813">
        <v>0.330137264657273</v>
      </c>
      <c r="I5813">
        <v>1</v>
      </c>
      <c r="J5813">
        <v>0.966855260484069</v>
      </c>
      <c r="K5813" t="s">
        <v>27852</v>
      </c>
      <c r="L5813">
        <v>2</v>
      </c>
      <c r="M5813" t="s">
        <v>5133</v>
      </c>
      <c r="N5813">
        <v>0.18181818181818199</v>
      </c>
      <c r="O5813">
        <v>2.5412960609911099E-3</v>
      </c>
    </row>
    <row r="5814" spans="1:15">
      <c r="A5814" t="s">
        <v>6508</v>
      </c>
      <c r="B5814" t="s">
        <v>23511</v>
      </c>
      <c r="C5814" t="s">
        <v>6509</v>
      </c>
      <c r="D5814">
        <v>9</v>
      </c>
      <c r="E5814">
        <v>6152</v>
      </c>
      <c r="F5814">
        <v>10</v>
      </c>
      <c r="G5814">
        <v>7804</v>
      </c>
      <c r="H5814">
        <v>0.341392875758884</v>
      </c>
      <c r="I5814">
        <v>0.87709103910391695</v>
      </c>
      <c r="J5814">
        <v>0.75388894852919097</v>
      </c>
      <c r="K5814" t="s">
        <v>27856</v>
      </c>
      <c r="L5814">
        <v>9</v>
      </c>
      <c r="M5814" t="s">
        <v>5133</v>
      </c>
      <c r="N5814">
        <v>0.9</v>
      </c>
      <c r="O5814">
        <v>1.4629388816645001E-3</v>
      </c>
    </row>
    <row r="5815" spans="1:15">
      <c r="A5815" t="s">
        <v>6508</v>
      </c>
      <c r="B5815" t="s">
        <v>23518</v>
      </c>
      <c r="C5815" t="s">
        <v>6509</v>
      </c>
      <c r="D5815">
        <v>1</v>
      </c>
      <c r="E5815">
        <v>787</v>
      </c>
      <c r="F5815">
        <v>5</v>
      </c>
      <c r="G5815">
        <v>7393</v>
      </c>
      <c r="H5815">
        <v>0.430466464429208</v>
      </c>
      <c r="I5815">
        <v>1</v>
      </c>
      <c r="J5815">
        <v>0.966855260484069</v>
      </c>
      <c r="K5815" t="s">
        <v>23712</v>
      </c>
      <c r="L5815">
        <v>1</v>
      </c>
      <c r="M5815" t="s">
        <v>5133</v>
      </c>
      <c r="N5815">
        <v>0.2</v>
      </c>
      <c r="O5815">
        <v>1.27064803049555E-3</v>
      </c>
    </row>
    <row r="5816" spans="1:15">
      <c r="A5816" t="s">
        <v>6510</v>
      </c>
      <c r="B5816" t="s">
        <v>23518</v>
      </c>
      <c r="C5816" t="s">
        <v>6511</v>
      </c>
      <c r="D5816">
        <v>1</v>
      </c>
      <c r="E5816">
        <v>787</v>
      </c>
      <c r="F5816">
        <v>4</v>
      </c>
      <c r="G5816">
        <v>7393</v>
      </c>
      <c r="H5816">
        <v>0.362574478289521</v>
      </c>
      <c r="I5816">
        <v>1</v>
      </c>
      <c r="J5816">
        <v>0.966855260484069</v>
      </c>
      <c r="K5816" t="s">
        <v>27857</v>
      </c>
      <c r="L5816">
        <v>1</v>
      </c>
      <c r="M5816" t="s">
        <v>5133</v>
      </c>
      <c r="N5816">
        <v>0.25</v>
      </c>
      <c r="O5816">
        <v>1.27064803049555E-3</v>
      </c>
    </row>
    <row r="5817" spans="1:15">
      <c r="A5817" t="s">
        <v>6510</v>
      </c>
      <c r="B5817" t="s">
        <v>23511</v>
      </c>
      <c r="C5817" t="s">
        <v>6511</v>
      </c>
      <c r="D5817">
        <v>4</v>
      </c>
      <c r="E5817">
        <v>6152</v>
      </c>
      <c r="F5817">
        <v>5</v>
      </c>
      <c r="G5817">
        <v>7804</v>
      </c>
      <c r="H5817">
        <v>0.71320711691885297</v>
      </c>
      <c r="I5817">
        <v>0.968912233598893</v>
      </c>
      <c r="J5817">
        <v>0.832812322140707</v>
      </c>
      <c r="K5817" t="s">
        <v>27858</v>
      </c>
      <c r="L5817">
        <v>4</v>
      </c>
      <c r="M5817" t="s">
        <v>5133</v>
      </c>
      <c r="N5817">
        <v>0.8</v>
      </c>
      <c r="O5817">
        <v>6.5019505851755496E-4</v>
      </c>
    </row>
    <row r="5818" spans="1:15">
      <c r="A5818" t="s">
        <v>6512</v>
      </c>
      <c r="B5818" t="s">
        <v>23511</v>
      </c>
      <c r="C5818" t="s">
        <v>6513</v>
      </c>
      <c r="D5818">
        <v>2</v>
      </c>
      <c r="E5818">
        <v>6152</v>
      </c>
      <c r="F5818">
        <v>3</v>
      </c>
      <c r="G5818">
        <v>7804</v>
      </c>
      <c r="H5818">
        <v>0.88457550560319997</v>
      </c>
      <c r="I5818">
        <v>1</v>
      </c>
      <c r="J5818">
        <v>0.85953329234717102</v>
      </c>
      <c r="K5818" t="s">
        <v>27859</v>
      </c>
      <c r="L5818">
        <v>2</v>
      </c>
      <c r="M5818" t="s">
        <v>5133</v>
      </c>
      <c r="N5818">
        <v>0.66666666666666696</v>
      </c>
      <c r="O5818">
        <v>3.2509752925877802E-4</v>
      </c>
    </row>
    <row r="5819" spans="1:15">
      <c r="A5819" t="s">
        <v>6512</v>
      </c>
      <c r="B5819" t="s">
        <v>23518</v>
      </c>
      <c r="C5819" t="s">
        <v>6513</v>
      </c>
      <c r="D5819">
        <v>1</v>
      </c>
      <c r="E5819">
        <v>787</v>
      </c>
      <c r="F5819">
        <v>2</v>
      </c>
      <c r="G5819">
        <v>7393</v>
      </c>
      <c r="H5819">
        <v>0.20158492765181499</v>
      </c>
      <c r="I5819">
        <v>0.83876007220319604</v>
      </c>
      <c r="J5819">
        <v>0.81095958809365798</v>
      </c>
      <c r="K5819" t="s">
        <v>27857</v>
      </c>
      <c r="L5819">
        <v>1</v>
      </c>
      <c r="M5819" t="s">
        <v>5133</v>
      </c>
      <c r="N5819">
        <v>0.5</v>
      </c>
      <c r="O5819">
        <v>1.27064803049555E-3</v>
      </c>
    </row>
    <row r="5820" spans="1:15">
      <c r="A5820" t="s">
        <v>6514</v>
      </c>
      <c r="B5820" t="s">
        <v>23513</v>
      </c>
      <c r="C5820" t="s">
        <v>6515</v>
      </c>
      <c r="D5820">
        <v>1</v>
      </c>
      <c r="E5820">
        <v>535</v>
      </c>
      <c r="F5820">
        <v>16</v>
      </c>
      <c r="G5820">
        <v>8124</v>
      </c>
      <c r="H5820">
        <v>0.66412214006675596</v>
      </c>
      <c r="I5820">
        <v>0.99999999999997702</v>
      </c>
      <c r="J5820">
        <v>0.95041217501583097</v>
      </c>
      <c r="K5820" t="s">
        <v>27860</v>
      </c>
      <c r="L5820">
        <v>1</v>
      </c>
      <c r="M5820" t="s">
        <v>5133</v>
      </c>
      <c r="N5820">
        <v>6.25E-2</v>
      </c>
      <c r="O5820">
        <v>1.8691588785046699E-3</v>
      </c>
    </row>
    <row r="5821" spans="1:15">
      <c r="A5821" t="s">
        <v>6514</v>
      </c>
      <c r="B5821" t="s">
        <v>23518</v>
      </c>
      <c r="C5821" t="s">
        <v>6515</v>
      </c>
      <c r="D5821">
        <v>2</v>
      </c>
      <c r="E5821">
        <v>787</v>
      </c>
      <c r="F5821">
        <v>16</v>
      </c>
      <c r="G5821">
        <v>7393</v>
      </c>
      <c r="H5821">
        <v>0.52025553819376502</v>
      </c>
      <c r="I5821">
        <v>1</v>
      </c>
      <c r="J5821">
        <v>0.966855260484069</v>
      </c>
      <c r="K5821" t="s">
        <v>27861</v>
      </c>
      <c r="L5821">
        <v>2</v>
      </c>
      <c r="M5821" t="s">
        <v>5133</v>
      </c>
      <c r="N5821">
        <v>0.125</v>
      </c>
      <c r="O5821">
        <v>2.5412960609911099E-3</v>
      </c>
    </row>
    <row r="5822" spans="1:15">
      <c r="A5822" t="s">
        <v>6514</v>
      </c>
      <c r="B5822" t="s">
        <v>23511</v>
      </c>
      <c r="C5822" t="s">
        <v>6515</v>
      </c>
      <c r="D5822">
        <v>13</v>
      </c>
      <c r="E5822">
        <v>6152</v>
      </c>
      <c r="F5822">
        <v>17</v>
      </c>
      <c r="G5822">
        <v>7804</v>
      </c>
      <c r="H5822">
        <v>0.71753351100929097</v>
      </c>
      <c r="I5822">
        <v>0.968912233598893</v>
      </c>
      <c r="J5822">
        <v>0.832812322140707</v>
      </c>
      <c r="K5822" t="s">
        <v>27862</v>
      </c>
      <c r="L5822">
        <v>13</v>
      </c>
      <c r="M5822" t="s">
        <v>5133</v>
      </c>
      <c r="N5822">
        <v>0.76470588235294101</v>
      </c>
      <c r="O5822">
        <v>2.1131339401820499E-3</v>
      </c>
    </row>
    <row r="5823" spans="1:15">
      <c r="A5823" t="s">
        <v>6516</v>
      </c>
      <c r="B5823" t="s">
        <v>23518</v>
      </c>
      <c r="C5823" t="s">
        <v>6517</v>
      </c>
      <c r="D5823">
        <v>1</v>
      </c>
      <c r="E5823">
        <v>787</v>
      </c>
      <c r="F5823">
        <v>1</v>
      </c>
      <c r="G5823">
        <v>7393</v>
      </c>
      <c r="H5823">
        <v>0.106452049235764</v>
      </c>
      <c r="I5823">
        <v>0.63266972740240601</v>
      </c>
      <c r="J5823">
        <v>0.61170005408803896</v>
      </c>
      <c r="K5823" t="s">
        <v>27863</v>
      </c>
      <c r="L5823">
        <v>1</v>
      </c>
      <c r="M5823" t="s">
        <v>5133</v>
      </c>
      <c r="N5823">
        <v>1</v>
      </c>
      <c r="O5823">
        <v>1.27064803049555E-3</v>
      </c>
    </row>
    <row r="5824" spans="1:15">
      <c r="A5824" t="s">
        <v>6518</v>
      </c>
      <c r="B5824" t="s">
        <v>23511</v>
      </c>
      <c r="C5824" t="s">
        <v>6519</v>
      </c>
      <c r="D5824">
        <v>3</v>
      </c>
      <c r="E5824">
        <v>6152</v>
      </c>
      <c r="F5824">
        <v>5</v>
      </c>
      <c r="G5824">
        <v>7804</v>
      </c>
      <c r="H5824">
        <v>0.93277286492067202</v>
      </c>
      <c r="I5824">
        <v>1</v>
      </c>
      <c r="J5824">
        <v>0.85953329234717102</v>
      </c>
      <c r="K5824" t="s">
        <v>25683</v>
      </c>
      <c r="L5824">
        <v>3</v>
      </c>
      <c r="M5824" t="s">
        <v>5133</v>
      </c>
      <c r="N5824">
        <v>0.6</v>
      </c>
      <c r="O5824">
        <v>4.8764629388816603E-4</v>
      </c>
    </row>
    <row r="5825" spans="1:15">
      <c r="A5825" t="s">
        <v>6518</v>
      </c>
      <c r="B5825" t="s">
        <v>23513</v>
      </c>
      <c r="C5825" t="s">
        <v>6519</v>
      </c>
      <c r="D5825">
        <v>1</v>
      </c>
      <c r="E5825">
        <v>535</v>
      </c>
      <c r="F5825">
        <v>5</v>
      </c>
      <c r="G5825">
        <v>8124</v>
      </c>
      <c r="H5825">
        <v>0.28872836491514098</v>
      </c>
      <c r="I5825">
        <v>0.92669970177713501</v>
      </c>
      <c r="J5825">
        <v>0.88074667915254901</v>
      </c>
      <c r="K5825" t="s">
        <v>25283</v>
      </c>
      <c r="L5825">
        <v>1</v>
      </c>
      <c r="M5825" t="s">
        <v>5133</v>
      </c>
      <c r="N5825">
        <v>0.2</v>
      </c>
      <c r="O5825">
        <v>1.8691588785046699E-3</v>
      </c>
    </row>
    <row r="5826" spans="1:15">
      <c r="A5826" t="s">
        <v>6520</v>
      </c>
      <c r="B5826" t="s">
        <v>23511</v>
      </c>
      <c r="C5826" t="s">
        <v>6521</v>
      </c>
      <c r="D5826">
        <v>1</v>
      </c>
      <c r="E5826">
        <v>6152</v>
      </c>
      <c r="F5826">
        <v>1</v>
      </c>
      <c r="G5826">
        <v>7804</v>
      </c>
      <c r="H5826">
        <v>0.788313685289595</v>
      </c>
      <c r="I5826">
        <v>0.968912233598893</v>
      </c>
      <c r="J5826">
        <v>0.832812322140707</v>
      </c>
      <c r="K5826" t="s">
        <v>27864</v>
      </c>
      <c r="L5826">
        <v>1</v>
      </c>
      <c r="M5826" t="s">
        <v>5133</v>
      </c>
      <c r="N5826">
        <v>1</v>
      </c>
      <c r="O5826">
        <v>1.6254876462938901E-4</v>
      </c>
    </row>
    <row r="5827" spans="1:15">
      <c r="A5827" t="s">
        <v>6522</v>
      </c>
      <c r="B5827" t="s">
        <v>23511</v>
      </c>
      <c r="C5827" t="s">
        <v>6523</v>
      </c>
      <c r="D5827">
        <v>1</v>
      </c>
      <c r="E5827">
        <v>6152</v>
      </c>
      <c r="F5827">
        <v>1</v>
      </c>
      <c r="G5827">
        <v>7804</v>
      </c>
      <c r="H5827">
        <v>0.788313685289595</v>
      </c>
      <c r="I5827">
        <v>0.968912233598893</v>
      </c>
      <c r="J5827">
        <v>0.832812322140707</v>
      </c>
      <c r="K5827" t="s">
        <v>27864</v>
      </c>
      <c r="L5827">
        <v>1</v>
      </c>
      <c r="M5827" t="s">
        <v>5133</v>
      </c>
      <c r="N5827">
        <v>1</v>
      </c>
      <c r="O5827">
        <v>1.6254876462938901E-4</v>
      </c>
    </row>
    <row r="5828" spans="1:15">
      <c r="A5828" t="s">
        <v>6524</v>
      </c>
      <c r="B5828" t="s">
        <v>23518</v>
      </c>
      <c r="C5828" t="s">
        <v>6525</v>
      </c>
      <c r="D5828">
        <v>2</v>
      </c>
      <c r="E5828">
        <v>787</v>
      </c>
      <c r="F5828">
        <v>16</v>
      </c>
      <c r="G5828">
        <v>7393</v>
      </c>
      <c r="H5828">
        <v>0.52025553819376502</v>
      </c>
      <c r="I5828">
        <v>1</v>
      </c>
      <c r="J5828">
        <v>0.966855260484069</v>
      </c>
      <c r="K5828" t="s">
        <v>24124</v>
      </c>
      <c r="L5828">
        <v>2</v>
      </c>
      <c r="M5828" t="s">
        <v>5133</v>
      </c>
      <c r="N5828">
        <v>0.125</v>
      </c>
      <c r="O5828">
        <v>2.5412960609911099E-3</v>
      </c>
    </row>
    <row r="5829" spans="1:15">
      <c r="A5829" t="s">
        <v>6524</v>
      </c>
      <c r="B5829" t="s">
        <v>23511</v>
      </c>
      <c r="C5829" t="s">
        <v>6525</v>
      </c>
      <c r="D5829">
        <v>16</v>
      </c>
      <c r="E5829">
        <v>6152</v>
      </c>
      <c r="F5829">
        <v>18</v>
      </c>
      <c r="G5829">
        <v>7804</v>
      </c>
      <c r="H5829">
        <v>0.232813515319367</v>
      </c>
      <c r="I5829">
        <v>0.71382528017432401</v>
      </c>
      <c r="J5829">
        <v>0.61355659322887801</v>
      </c>
      <c r="K5829" t="s">
        <v>27865</v>
      </c>
      <c r="L5829">
        <v>16</v>
      </c>
      <c r="M5829" t="s">
        <v>5133</v>
      </c>
      <c r="N5829">
        <v>0.88888888888888895</v>
      </c>
      <c r="O5829">
        <v>2.6007802340702198E-3</v>
      </c>
    </row>
    <row r="5830" spans="1:15">
      <c r="A5830" t="s">
        <v>6526</v>
      </c>
      <c r="B5830" t="s">
        <v>23511</v>
      </c>
      <c r="C5830" t="s">
        <v>6527</v>
      </c>
      <c r="D5830">
        <v>9</v>
      </c>
      <c r="E5830">
        <v>6152</v>
      </c>
      <c r="F5830">
        <v>9</v>
      </c>
      <c r="G5830">
        <v>7804</v>
      </c>
      <c r="H5830">
        <v>0.117423000773971</v>
      </c>
      <c r="I5830">
        <v>0.47842873658393897</v>
      </c>
      <c r="J5830">
        <v>0.41122542710949</v>
      </c>
      <c r="K5830" t="s">
        <v>27866</v>
      </c>
      <c r="L5830">
        <v>9</v>
      </c>
      <c r="M5830" t="s">
        <v>1463</v>
      </c>
      <c r="N5830">
        <v>1</v>
      </c>
      <c r="O5830">
        <v>1.4629388816645001E-3</v>
      </c>
    </row>
    <row r="5831" spans="1:15">
      <c r="A5831" t="s">
        <v>6528</v>
      </c>
      <c r="B5831" t="s">
        <v>23511</v>
      </c>
      <c r="C5831" t="s">
        <v>6529</v>
      </c>
      <c r="D5831">
        <v>9</v>
      </c>
      <c r="E5831">
        <v>6152</v>
      </c>
      <c r="F5831">
        <v>9</v>
      </c>
      <c r="G5831">
        <v>7804</v>
      </c>
      <c r="H5831">
        <v>0.117423000773971</v>
      </c>
      <c r="I5831">
        <v>0.47842873658393897</v>
      </c>
      <c r="J5831">
        <v>0.41122542710949</v>
      </c>
      <c r="K5831" t="s">
        <v>27866</v>
      </c>
      <c r="L5831">
        <v>9</v>
      </c>
      <c r="M5831" t="s">
        <v>1463</v>
      </c>
      <c r="N5831">
        <v>1</v>
      </c>
      <c r="O5831">
        <v>1.4629388816645001E-3</v>
      </c>
    </row>
    <row r="5832" spans="1:15">
      <c r="A5832" t="s">
        <v>6530</v>
      </c>
      <c r="B5832" t="s">
        <v>23511</v>
      </c>
      <c r="C5832" t="s">
        <v>6531</v>
      </c>
      <c r="D5832">
        <v>5</v>
      </c>
      <c r="E5832">
        <v>6152</v>
      </c>
      <c r="F5832">
        <v>6</v>
      </c>
      <c r="G5832">
        <v>7804</v>
      </c>
      <c r="H5832">
        <v>0.62665052091531404</v>
      </c>
      <c r="I5832">
        <v>0.968912233598893</v>
      </c>
      <c r="J5832">
        <v>0.832812322140707</v>
      </c>
      <c r="K5832" t="s">
        <v>27613</v>
      </c>
      <c r="L5832">
        <v>5</v>
      </c>
      <c r="M5832" t="s">
        <v>1463</v>
      </c>
      <c r="N5832">
        <v>0.83333333333333304</v>
      </c>
      <c r="O5832">
        <v>8.1274382314694405E-4</v>
      </c>
    </row>
    <row r="5833" spans="1:15">
      <c r="A5833" t="s">
        <v>6532</v>
      </c>
      <c r="B5833" t="s">
        <v>23511</v>
      </c>
      <c r="C5833" t="s">
        <v>6533</v>
      </c>
      <c r="D5833">
        <v>13</v>
      </c>
      <c r="E5833">
        <v>6152</v>
      </c>
      <c r="F5833">
        <v>13</v>
      </c>
      <c r="G5833">
        <v>7804</v>
      </c>
      <c r="H5833">
        <v>4.52815025690569E-2</v>
      </c>
      <c r="I5833">
        <v>0.25239912466249798</v>
      </c>
      <c r="J5833">
        <v>0.21694545060670101</v>
      </c>
      <c r="K5833" t="s">
        <v>27867</v>
      </c>
      <c r="L5833">
        <v>13</v>
      </c>
      <c r="M5833" t="s">
        <v>5133</v>
      </c>
      <c r="N5833">
        <v>1</v>
      </c>
      <c r="O5833">
        <v>2.1131339401820499E-3</v>
      </c>
    </row>
    <row r="5834" spans="1:15">
      <c r="A5834" t="s">
        <v>6534</v>
      </c>
      <c r="B5834" t="s">
        <v>23511</v>
      </c>
      <c r="C5834" t="s">
        <v>6535</v>
      </c>
      <c r="D5834">
        <v>2</v>
      </c>
      <c r="E5834">
        <v>6152</v>
      </c>
      <c r="F5834">
        <v>4</v>
      </c>
      <c r="G5834">
        <v>7804</v>
      </c>
      <c r="H5834">
        <v>0.96811759508681905</v>
      </c>
      <c r="I5834">
        <v>1</v>
      </c>
      <c r="J5834">
        <v>0.85953329234717102</v>
      </c>
      <c r="K5834" t="s">
        <v>26429</v>
      </c>
      <c r="L5834">
        <v>2</v>
      </c>
      <c r="M5834" t="s">
        <v>5133</v>
      </c>
      <c r="N5834">
        <v>0.5</v>
      </c>
      <c r="O5834">
        <v>3.2509752925877802E-4</v>
      </c>
    </row>
    <row r="5835" spans="1:15">
      <c r="A5835" t="s">
        <v>6534</v>
      </c>
      <c r="B5835" t="s">
        <v>23518</v>
      </c>
      <c r="C5835" t="s">
        <v>6535</v>
      </c>
      <c r="D5835">
        <v>2</v>
      </c>
      <c r="E5835">
        <v>787</v>
      </c>
      <c r="F5835">
        <v>4</v>
      </c>
      <c r="G5835">
        <v>7393</v>
      </c>
      <c r="H5835">
        <v>5.8679954233094203E-2</v>
      </c>
      <c r="I5835">
        <v>0.61178825165478101</v>
      </c>
      <c r="J5835">
        <v>0.59151068941477603</v>
      </c>
      <c r="K5835" t="s">
        <v>25436</v>
      </c>
      <c r="L5835">
        <v>2</v>
      </c>
      <c r="M5835" t="s">
        <v>5133</v>
      </c>
      <c r="N5835">
        <v>0.5</v>
      </c>
      <c r="O5835">
        <v>2.5412960609911099E-3</v>
      </c>
    </row>
    <row r="5836" spans="1:15">
      <c r="A5836" t="s">
        <v>6536</v>
      </c>
      <c r="B5836" t="s">
        <v>23511</v>
      </c>
      <c r="C5836" t="s">
        <v>6537</v>
      </c>
      <c r="D5836">
        <v>5</v>
      </c>
      <c r="E5836">
        <v>6152</v>
      </c>
      <c r="F5836">
        <v>5</v>
      </c>
      <c r="G5836">
        <v>7804</v>
      </c>
      <c r="H5836">
        <v>0.30433074367137097</v>
      </c>
      <c r="I5836">
        <v>0.81020448119108801</v>
      </c>
      <c r="J5836">
        <v>0.69639772519260701</v>
      </c>
      <c r="K5836" t="s">
        <v>27868</v>
      </c>
      <c r="L5836">
        <v>5</v>
      </c>
      <c r="M5836" t="s">
        <v>5133</v>
      </c>
      <c r="N5836">
        <v>1</v>
      </c>
      <c r="O5836">
        <v>8.1274382314694405E-4</v>
      </c>
    </row>
    <row r="5837" spans="1:15">
      <c r="A5837" t="s">
        <v>6538</v>
      </c>
      <c r="B5837" t="s">
        <v>23511</v>
      </c>
      <c r="C5837" t="s">
        <v>6539</v>
      </c>
      <c r="D5837">
        <v>2</v>
      </c>
      <c r="E5837">
        <v>6152</v>
      </c>
      <c r="F5837">
        <v>2</v>
      </c>
      <c r="G5837">
        <v>7804</v>
      </c>
      <c r="H5837">
        <v>0.62141708038142995</v>
      </c>
      <c r="I5837">
        <v>0.968912233598893</v>
      </c>
      <c r="J5837">
        <v>0.832812322140707</v>
      </c>
      <c r="K5837" t="s">
        <v>27869</v>
      </c>
      <c r="L5837">
        <v>2</v>
      </c>
      <c r="M5837" t="s">
        <v>5133</v>
      </c>
      <c r="N5837">
        <v>1</v>
      </c>
      <c r="O5837">
        <v>3.2509752925877802E-4</v>
      </c>
    </row>
    <row r="5838" spans="1:15">
      <c r="A5838" t="s">
        <v>6540</v>
      </c>
      <c r="B5838" t="s">
        <v>23511</v>
      </c>
      <c r="C5838" t="s">
        <v>6541</v>
      </c>
      <c r="D5838">
        <v>3</v>
      </c>
      <c r="E5838">
        <v>6152</v>
      </c>
      <c r="F5838">
        <v>3</v>
      </c>
      <c r="G5838">
        <v>7804</v>
      </c>
      <c r="H5838">
        <v>0.489837867770546</v>
      </c>
      <c r="I5838">
        <v>0.96083957126938102</v>
      </c>
      <c r="J5838">
        <v>0.82587360011061495</v>
      </c>
      <c r="K5838" t="s">
        <v>27870</v>
      </c>
      <c r="L5838">
        <v>3</v>
      </c>
      <c r="M5838" t="s">
        <v>5133</v>
      </c>
      <c r="N5838">
        <v>1</v>
      </c>
      <c r="O5838">
        <v>4.8764629388816603E-4</v>
      </c>
    </row>
    <row r="5839" spans="1:15">
      <c r="A5839" t="s">
        <v>6542</v>
      </c>
      <c r="B5839" t="s">
        <v>23511</v>
      </c>
      <c r="C5839" t="s">
        <v>6543</v>
      </c>
      <c r="D5839">
        <v>1</v>
      </c>
      <c r="E5839">
        <v>6152</v>
      </c>
      <c r="F5839">
        <v>1</v>
      </c>
      <c r="G5839">
        <v>7804</v>
      </c>
      <c r="H5839">
        <v>0.788313685289595</v>
      </c>
      <c r="I5839">
        <v>0.968912233598893</v>
      </c>
      <c r="J5839">
        <v>0.832812322140707</v>
      </c>
      <c r="K5839" t="s">
        <v>27871</v>
      </c>
      <c r="L5839">
        <v>1</v>
      </c>
      <c r="M5839" t="s">
        <v>5133</v>
      </c>
      <c r="N5839">
        <v>1</v>
      </c>
      <c r="O5839">
        <v>1.6254876462938901E-4</v>
      </c>
    </row>
    <row r="5840" spans="1:15">
      <c r="A5840" t="s">
        <v>6544</v>
      </c>
      <c r="B5840" t="s">
        <v>23513</v>
      </c>
      <c r="C5840" t="s">
        <v>6545</v>
      </c>
      <c r="D5840">
        <v>4</v>
      </c>
      <c r="E5840">
        <v>535</v>
      </c>
      <c r="F5840">
        <v>119</v>
      </c>
      <c r="G5840">
        <v>8124</v>
      </c>
      <c r="H5840">
        <v>0.95877295261554396</v>
      </c>
      <c r="I5840">
        <v>0.99999999999997702</v>
      </c>
      <c r="J5840">
        <v>0.95041217501583097</v>
      </c>
      <c r="K5840" t="s">
        <v>27872</v>
      </c>
      <c r="L5840">
        <v>4</v>
      </c>
      <c r="M5840" t="s">
        <v>5133</v>
      </c>
      <c r="N5840">
        <v>3.3613445378151301E-2</v>
      </c>
      <c r="O5840">
        <v>7.4766355140186902E-3</v>
      </c>
    </row>
    <row r="5841" spans="1:15">
      <c r="A5841" t="s">
        <v>6544</v>
      </c>
      <c r="B5841" t="s">
        <v>23511</v>
      </c>
      <c r="C5841" t="s">
        <v>6545</v>
      </c>
      <c r="D5841">
        <v>100</v>
      </c>
      <c r="E5841">
        <v>6152</v>
      </c>
      <c r="F5841">
        <v>108</v>
      </c>
      <c r="G5841">
        <v>7804</v>
      </c>
      <c r="H5841" s="34">
        <v>8.4613355213958302E-5</v>
      </c>
      <c r="I5841">
        <v>1.7574229579776801E-3</v>
      </c>
      <c r="J5841">
        <v>1.5105635411170599E-3</v>
      </c>
      <c r="K5841" t="s">
        <v>27873</v>
      </c>
      <c r="L5841">
        <v>100</v>
      </c>
      <c r="M5841" t="s">
        <v>5133</v>
      </c>
      <c r="N5841">
        <v>0.92592592592592604</v>
      </c>
      <c r="O5841">
        <v>1.62548764629389E-2</v>
      </c>
    </row>
    <row r="5842" spans="1:15">
      <c r="A5842" t="s">
        <v>6544</v>
      </c>
      <c r="B5842" t="s">
        <v>23518</v>
      </c>
      <c r="C5842" t="s">
        <v>6545</v>
      </c>
      <c r="D5842">
        <v>2</v>
      </c>
      <c r="E5842">
        <v>787</v>
      </c>
      <c r="F5842">
        <v>102</v>
      </c>
      <c r="G5842">
        <v>7393</v>
      </c>
      <c r="H5842">
        <v>0.99987329694827798</v>
      </c>
      <c r="I5842">
        <v>1</v>
      </c>
      <c r="J5842">
        <v>0.966855260484069</v>
      </c>
      <c r="K5842" t="s">
        <v>27874</v>
      </c>
      <c r="L5842">
        <v>2</v>
      </c>
      <c r="M5842" t="s">
        <v>5133</v>
      </c>
      <c r="N5842">
        <v>1.9607843137254902E-2</v>
      </c>
      <c r="O5842">
        <v>2.5412960609911099E-3</v>
      </c>
    </row>
    <row r="5843" spans="1:15">
      <c r="A5843" t="s">
        <v>6546</v>
      </c>
      <c r="B5843" t="s">
        <v>23511</v>
      </c>
      <c r="C5843" t="s">
        <v>6547</v>
      </c>
      <c r="D5843">
        <v>59</v>
      </c>
      <c r="E5843">
        <v>6152</v>
      </c>
      <c r="F5843">
        <v>67</v>
      </c>
      <c r="G5843">
        <v>7804</v>
      </c>
      <c r="H5843">
        <v>3.7751916542487003E-2</v>
      </c>
      <c r="I5843">
        <v>0.22189111543927401</v>
      </c>
      <c r="J5843">
        <v>0.190722800996105</v>
      </c>
      <c r="K5843" t="s">
        <v>27875</v>
      </c>
      <c r="L5843">
        <v>59</v>
      </c>
      <c r="M5843" t="s">
        <v>5133</v>
      </c>
      <c r="N5843">
        <v>0.88059701492537301</v>
      </c>
      <c r="O5843">
        <v>9.5903771131339403E-3</v>
      </c>
    </row>
    <row r="5844" spans="1:15">
      <c r="A5844" t="s">
        <v>6546</v>
      </c>
      <c r="B5844" t="s">
        <v>23518</v>
      </c>
      <c r="C5844" t="s">
        <v>6547</v>
      </c>
      <c r="D5844">
        <v>3</v>
      </c>
      <c r="E5844">
        <v>787</v>
      </c>
      <c r="F5844">
        <v>64</v>
      </c>
      <c r="G5844">
        <v>7393</v>
      </c>
      <c r="H5844">
        <v>0.97276637382175501</v>
      </c>
      <c r="I5844">
        <v>1</v>
      </c>
      <c r="J5844">
        <v>0.966855260484069</v>
      </c>
      <c r="K5844" t="s">
        <v>27876</v>
      </c>
      <c r="L5844">
        <v>3</v>
      </c>
      <c r="M5844" t="s">
        <v>5133</v>
      </c>
      <c r="N5844">
        <v>4.6875E-2</v>
      </c>
      <c r="O5844">
        <v>3.8119440914866601E-3</v>
      </c>
    </row>
    <row r="5845" spans="1:15">
      <c r="A5845" t="s">
        <v>6546</v>
      </c>
      <c r="B5845" t="s">
        <v>23513</v>
      </c>
      <c r="C5845" t="s">
        <v>6547</v>
      </c>
      <c r="D5845">
        <v>4</v>
      </c>
      <c r="E5845">
        <v>535</v>
      </c>
      <c r="F5845">
        <v>66</v>
      </c>
      <c r="G5845">
        <v>8124</v>
      </c>
      <c r="H5845">
        <v>0.64022957360637101</v>
      </c>
      <c r="I5845">
        <v>0.99999999999997702</v>
      </c>
      <c r="J5845">
        <v>0.95041217501583097</v>
      </c>
      <c r="K5845" t="s">
        <v>27877</v>
      </c>
      <c r="L5845">
        <v>4</v>
      </c>
      <c r="M5845" t="s">
        <v>5133</v>
      </c>
      <c r="N5845">
        <v>6.0606060606060601E-2</v>
      </c>
      <c r="O5845">
        <v>7.4766355140186902E-3</v>
      </c>
    </row>
    <row r="5846" spans="1:15">
      <c r="A5846" t="s">
        <v>6548</v>
      </c>
      <c r="B5846" t="s">
        <v>23513</v>
      </c>
      <c r="C5846" t="s">
        <v>6549</v>
      </c>
      <c r="D5846">
        <v>3</v>
      </c>
      <c r="E5846">
        <v>535</v>
      </c>
      <c r="F5846">
        <v>16</v>
      </c>
      <c r="G5846">
        <v>8124</v>
      </c>
      <c r="H5846">
        <v>8.3817873685401098E-2</v>
      </c>
      <c r="I5846">
        <v>0.53535947244110405</v>
      </c>
      <c r="J5846">
        <v>0.50881216061808998</v>
      </c>
      <c r="K5846" t="s">
        <v>27878</v>
      </c>
      <c r="L5846">
        <v>3</v>
      </c>
      <c r="M5846" t="s">
        <v>5133</v>
      </c>
      <c r="N5846">
        <v>0.1875</v>
      </c>
      <c r="O5846">
        <v>5.60747663551402E-3</v>
      </c>
    </row>
    <row r="5847" spans="1:15">
      <c r="A5847" t="s">
        <v>6548</v>
      </c>
      <c r="B5847" t="s">
        <v>23511</v>
      </c>
      <c r="C5847" t="s">
        <v>6549</v>
      </c>
      <c r="D5847">
        <v>13</v>
      </c>
      <c r="E5847">
        <v>6152</v>
      </c>
      <c r="F5847">
        <v>16</v>
      </c>
      <c r="G5847">
        <v>7804</v>
      </c>
      <c r="H5847">
        <v>0.55141591982388505</v>
      </c>
      <c r="I5847">
        <v>0.968912233598893</v>
      </c>
      <c r="J5847">
        <v>0.832812322140707</v>
      </c>
      <c r="K5847" t="s">
        <v>27879</v>
      </c>
      <c r="L5847">
        <v>13</v>
      </c>
      <c r="M5847" t="s">
        <v>5133</v>
      </c>
      <c r="N5847">
        <v>0.8125</v>
      </c>
      <c r="O5847">
        <v>2.1131339401820499E-3</v>
      </c>
    </row>
    <row r="5848" spans="1:15">
      <c r="A5848" t="s">
        <v>6550</v>
      </c>
      <c r="B5848" t="s">
        <v>23511</v>
      </c>
      <c r="C5848" t="s">
        <v>6551</v>
      </c>
      <c r="D5848">
        <v>14</v>
      </c>
      <c r="E5848">
        <v>6152</v>
      </c>
      <c r="F5848">
        <v>19</v>
      </c>
      <c r="G5848">
        <v>7804</v>
      </c>
      <c r="H5848">
        <v>0.80205496826116796</v>
      </c>
      <c r="I5848">
        <v>0.968912233598893</v>
      </c>
      <c r="J5848">
        <v>0.832812322140707</v>
      </c>
      <c r="K5848" t="s">
        <v>27880</v>
      </c>
      <c r="L5848">
        <v>14</v>
      </c>
      <c r="M5848" t="s">
        <v>5133</v>
      </c>
      <c r="N5848">
        <v>0.73684210526315796</v>
      </c>
      <c r="O5848">
        <v>2.2756827048114399E-3</v>
      </c>
    </row>
    <row r="5849" spans="1:15">
      <c r="A5849" t="s">
        <v>6550</v>
      </c>
      <c r="B5849" t="s">
        <v>23518</v>
      </c>
      <c r="C5849" t="s">
        <v>6551</v>
      </c>
      <c r="D5849">
        <v>2</v>
      </c>
      <c r="E5849">
        <v>787</v>
      </c>
      <c r="F5849">
        <v>18</v>
      </c>
      <c r="G5849">
        <v>7393</v>
      </c>
      <c r="H5849">
        <v>0.58566443264086399</v>
      </c>
      <c r="I5849">
        <v>1</v>
      </c>
      <c r="J5849">
        <v>0.966855260484069</v>
      </c>
      <c r="K5849" t="s">
        <v>27881</v>
      </c>
      <c r="L5849">
        <v>2</v>
      </c>
      <c r="M5849" t="s">
        <v>5133</v>
      </c>
      <c r="N5849">
        <v>0.11111111111111099</v>
      </c>
      <c r="O5849">
        <v>2.5412960609911099E-3</v>
      </c>
    </row>
    <row r="5850" spans="1:15">
      <c r="A5850" t="s">
        <v>6550</v>
      </c>
      <c r="B5850" t="s">
        <v>23513</v>
      </c>
      <c r="C5850" t="s">
        <v>6551</v>
      </c>
      <c r="D5850">
        <v>2</v>
      </c>
      <c r="E5850">
        <v>535</v>
      </c>
      <c r="F5850">
        <v>17</v>
      </c>
      <c r="G5850">
        <v>8124</v>
      </c>
      <c r="H5850">
        <v>0.30951995937748999</v>
      </c>
      <c r="I5850">
        <v>0.96185933942670199</v>
      </c>
      <c r="J5850">
        <v>0.91416282684384298</v>
      </c>
      <c r="K5850" t="s">
        <v>24937</v>
      </c>
      <c r="L5850">
        <v>2</v>
      </c>
      <c r="M5850" t="s">
        <v>5133</v>
      </c>
      <c r="N5850">
        <v>0.11764705882352899</v>
      </c>
      <c r="O5850">
        <v>3.7383177570093499E-3</v>
      </c>
    </row>
    <row r="5851" spans="1:15">
      <c r="A5851" t="s">
        <v>6552</v>
      </c>
      <c r="B5851" t="s">
        <v>23513</v>
      </c>
      <c r="C5851" t="s">
        <v>6553</v>
      </c>
      <c r="D5851">
        <v>2</v>
      </c>
      <c r="E5851">
        <v>535</v>
      </c>
      <c r="F5851">
        <v>14</v>
      </c>
      <c r="G5851">
        <v>8124</v>
      </c>
      <c r="H5851">
        <v>0.23436885600732399</v>
      </c>
      <c r="I5851">
        <v>0.85273230586348503</v>
      </c>
      <c r="J5851">
        <v>0.81044716552199803</v>
      </c>
      <c r="K5851" t="s">
        <v>24937</v>
      </c>
      <c r="L5851">
        <v>2</v>
      </c>
      <c r="M5851" t="s">
        <v>5133</v>
      </c>
      <c r="N5851">
        <v>0.14285714285714299</v>
      </c>
      <c r="O5851">
        <v>3.7383177570093499E-3</v>
      </c>
    </row>
    <row r="5852" spans="1:15">
      <c r="A5852" t="s">
        <v>6552</v>
      </c>
      <c r="B5852" t="s">
        <v>23511</v>
      </c>
      <c r="C5852" t="s">
        <v>6553</v>
      </c>
      <c r="D5852">
        <v>11</v>
      </c>
      <c r="E5852">
        <v>6152</v>
      </c>
      <c r="F5852">
        <v>13</v>
      </c>
      <c r="G5852">
        <v>7804</v>
      </c>
      <c r="H5852">
        <v>0.459148321456053</v>
      </c>
      <c r="I5852">
        <v>0.96083957126938102</v>
      </c>
      <c r="J5852">
        <v>0.82587360011061495</v>
      </c>
      <c r="K5852" t="s">
        <v>27882</v>
      </c>
      <c r="L5852">
        <v>11</v>
      </c>
      <c r="M5852" t="s">
        <v>5133</v>
      </c>
      <c r="N5852">
        <v>0.84615384615384603</v>
      </c>
      <c r="O5852">
        <v>1.78803641092328E-3</v>
      </c>
    </row>
    <row r="5853" spans="1:15">
      <c r="A5853" t="s">
        <v>6554</v>
      </c>
      <c r="B5853" t="s">
        <v>23511</v>
      </c>
      <c r="C5853" t="s">
        <v>6555</v>
      </c>
      <c r="D5853">
        <v>4</v>
      </c>
      <c r="E5853">
        <v>6152</v>
      </c>
      <c r="F5853">
        <v>4</v>
      </c>
      <c r="G5853">
        <v>7804</v>
      </c>
      <c r="H5853">
        <v>0.38610601832086699</v>
      </c>
      <c r="I5853">
        <v>0.90829480295553899</v>
      </c>
      <c r="J5853">
        <v>0.78070962240619901</v>
      </c>
      <c r="K5853" t="s">
        <v>27883</v>
      </c>
      <c r="L5853">
        <v>4</v>
      </c>
      <c r="M5853" t="s">
        <v>5133</v>
      </c>
      <c r="N5853">
        <v>1</v>
      </c>
      <c r="O5853">
        <v>6.5019505851755496E-4</v>
      </c>
    </row>
    <row r="5854" spans="1:15">
      <c r="A5854" t="s">
        <v>6556</v>
      </c>
      <c r="B5854" t="s">
        <v>23513</v>
      </c>
      <c r="C5854" t="s">
        <v>6557</v>
      </c>
      <c r="D5854">
        <v>2</v>
      </c>
      <c r="E5854">
        <v>535</v>
      </c>
      <c r="F5854">
        <v>3</v>
      </c>
      <c r="G5854">
        <v>8124</v>
      </c>
      <c r="H5854">
        <v>1.2419428368860499E-2</v>
      </c>
      <c r="I5854">
        <v>0.18879350817132301</v>
      </c>
      <c r="J5854">
        <v>0.17943164872997999</v>
      </c>
      <c r="K5854" t="s">
        <v>24937</v>
      </c>
      <c r="L5854">
        <v>2</v>
      </c>
      <c r="M5854" t="s">
        <v>5133</v>
      </c>
      <c r="N5854">
        <v>0.66666666666666696</v>
      </c>
      <c r="O5854">
        <v>3.7383177570093499E-3</v>
      </c>
    </row>
    <row r="5855" spans="1:15">
      <c r="A5855" t="s">
        <v>6556</v>
      </c>
      <c r="B5855" t="s">
        <v>23511</v>
      </c>
      <c r="C5855" t="s">
        <v>6557</v>
      </c>
      <c r="D5855">
        <v>1</v>
      </c>
      <c r="E5855">
        <v>6152</v>
      </c>
      <c r="F5855">
        <v>3</v>
      </c>
      <c r="G5855">
        <v>7804</v>
      </c>
      <c r="H5855">
        <v>0.99052768249503997</v>
      </c>
      <c r="I5855">
        <v>1</v>
      </c>
      <c r="J5855">
        <v>0.85953329234717102</v>
      </c>
      <c r="K5855" t="s">
        <v>27884</v>
      </c>
      <c r="L5855">
        <v>1</v>
      </c>
      <c r="M5855" t="s">
        <v>5133</v>
      </c>
      <c r="N5855">
        <v>0.33333333333333298</v>
      </c>
      <c r="O5855">
        <v>1.6254876462938901E-4</v>
      </c>
    </row>
    <row r="5856" spans="1:15">
      <c r="A5856" t="s">
        <v>6558</v>
      </c>
      <c r="B5856" t="s">
        <v>23511</v>
      </c>
      <c r="C5856" t="s">
        <v>6559</v>
      </c>
      <c r="D5856">
        <v>2</v>
      </c>
      <c r="E5856">
        <v>6152</v>
      </c>
      <c r="F5856">
        <v>4</v>
      </c>
      <c r="G5856">
        <v>7804</v>
      </c>
      <c r="H5856">
        <v>0.96811759508681905</v>
      </c>
      <c r="I5856">
        <v>1</v>
      </c>
      <c r="J5856">
        <v>0.85953329234717102</v>
      </c>
      <c r="K5856" t="s">
        <v>26823</v>
      </c>
      <c r="L5856">
        <v>2</v>
      </c>
      <c r="M5856" t="s">
        <v>5133</v>
      </c>
      <c r="N5856">
        <v>0.5</v>
      </c>
      <c r="O5856">
        <v>3.2509752925877802E-4</v>
      </c>
    </row>
    <row r="5857" spans="1:15">
      <c r="A5857" t="s">
        <v>6558</v>
      </c>
      <c r="B5857" t="s">
        <v>23518</v>
      </c>
      <c r="C5857" t="s">
        <v>6559</v>
      </c>
      <c r="D5857">
        <v>1</v>
      </c>
      <c r="E5857">
        <v>787</v>
      </c>
      <c r="F5857">
        <v>4</v>
      </c>
      <c r="G5857">
        <v>7393</v>
      </c>
      <c r="H5857">
        <v>0.362574478289521</v>
      </c>
      <c r="I5857">
        <v>1</v>
      </c>
      <c r="J5857">
        <v>0.966855260484069</v>
      </c>
      <c r="K5857" t="s">
        <v>23748</v>
      </c>
      <c r="L5857">
        <v>1</v>
      </c>
      <c r="M5857" t="s">
        <v>5133</v>
      </c>
      <c r="N5857">
        <v>0.25</v>
      </c>
      <c r="O5857">
        <v>1.27064803049555E-3</v>
      </c>
    </row>
    <row r="5858" spans="1:15">
      <c r="A5858" t="s">
        <v>6558</v>
      </c>
      <c r="B5858" t="s">
        <v>23513</v>
      </c>
      <c r="C5858" t="s">
        <v>6559</v>
      </c>
      <c r="D5858">
        <v>1</v>
      </c>
      <c r="E5858">
        <v>535</v>
      </c>
      <c r="F5858">
        <v>4</v>
      </c>
      <c r="G5858">
        <v>8124</v>
      </c>
      <c r="H5858">
        <v>0.23855956797771199</v>
      </c>
      <c r="I5858">
        <v>0.85273230586348503</v>
      </c>
      <c r="J5858">
        <v>0.81044716552199803</v>
      </c>
      <c r="K5858" t="s">
        <v>23774</v>
      </c>
      <c r="L5858">
        <v>1</v>
      </c>
      <c r="M5858" t="s">
        <v>5133</v>
      </c>
      <c r="N5858">
        <v>0.25</v>
      </c>
      <c r="O5858">
        <v>1.8691588785046699E-3</v>
      </c>
    </row>
    <row r="5859" spans="1:15">
      <c r="A5859" t="s">
        <v>6560</v>
      </c>
      <c r="B5859" t="s">
        <v>23513</v>
      </c>
      <c r="C5859" t="s">
        <v>6561</v>
      </c>
      <c r="D5859">
        <v>2</v>
      </c>
      <c r="E5859">
        <v>535</v>
      </c>
      <c r="F5859">
        <v>14</v>
      </c>
      <c r="G5859">
        <v>8124</v>
      </c>
      <c r="H5859">
        <v>0.23436885600732399</v>
      </c>
      <c r="I5859">
        <v>0.85273230586348503</v>
      </c>
      <c r="J5859">
        <v>0.81044716552199803</v>
      </c>
      <c r="K5859" t="s">
        <v>25056</v>
      </c>
      <c r="L5859">
        <v>2</v>
      </c>
      <c r="M5859" t="s">
        <v>5133</v>
      </c>
      <c r="N5859">
        <v>0.14285714285714299</v>
      </c>
      <c r="O5859">
        <v>3.7383177570093499E-3</v>
      </c>
    </row>
    <row r="5860" spans="1:15">
      <c r="A5860" t="s">
        <v>6560</v>
      </c>
      <c r="B5860" t="s">
        <v>23511</v>
      </c>
      <c r="C5860" t="s">
        <v>6561</v>
      </c>
      <c r="D5860">
        <v>12</v>
      </c>
      <c r="E5860">
        <v>6152</v>
      </c>
      <c r="F5860">
        <v>14</v>
      </c>
      <c r="G5860">
        <v>7804</v>
      </c>
      <c r="H5860">
        <v>0.40504102681163101</v>
      </c>
      <c r="I5860">
        <v>0.91525479399875698</v>
      </c>
      <c r="J5860">
        <v>0.78669196642228301</v>
      </c>
      <c r="K5860" t="s">
        <v>27885</v>
      </c>
      <c r="L5860">
        <v>12</v>
      </c>
      <c r="M5860" t="s">
        <v>5133</v>
      </c>
      <c r="N5860">
        <v>0.85714285714285698</v>
      </c>
      <c r="O5860">
        <v>1.95058517555267E-3</v>
      </c>
    </row>
    <row r="5861" spans="1:15">
      <c r="A5861" t="s">
        <v>6562</v>
      </c>
      <c r="B5861" t="s">
        <v>23511</v>
      </c>
      <c r="C5861" t="s">
        <v>6563</v>
      </c>
      <c r="D5861">
        <v>6</v>
      </c>
      <c r="E5861">
        <v>6152</v>
      </c>
      <c r="F5861">
        <v>8</v>
      </c>
      <c r="G5861">
        <v>7804</v>
      </c>
      <c r="H5861">
        <v>0.77072248517942499</v>
      </c>
      <c r="I5861">
        <v>0.968912233598893</v>
      </c>
      <c r="J5861">
        <v>0.832812322140707</v>
      </c>
      <c r="K5861" t="s">
        <v>27886</v>
      </c>
      <c r="L5861">
        <v>6</v>
      </c>
      <c r="M5861" t="s">
        <v>5133</v>
      </c>
      <c r="N5861">
        <v>0.75</v>
      </c>
      <c r="O5861">
        <v>9.7529258777633303E-4</v>
      </c>
    </row>
    <row r="5862" spans="1:15">
      <c r="A5862" t="s">
        <v>6562</v>
      </c>
      <c r="B5862" t="s">
        <v>23513</v>
      </c>
      <c r="C5862" t="s">
        <v>6563</v>
      </c>
      <c r="D5862">
        <v>2</v>
      </c>
      <c r="E5862">
        <v>535</v>
      </c>
      <c r="F5862">
        <v>8</v>
      </c>
      <c r="G5862">
        <v>8124</v>
      </c>
      <c r="H5862">
        <v>9.3045175391437404E-2</v>
      </c>
      <c r="I5862">
        <v>0.56952430364965301</v>
      </c>
      <c r="J5862">
        <v>0.54128283215605599</v>
      </c>
      <c r="K5862" t="s">
        <v>25056</v>
      </c>
      <c r="L5862">
        <v>2</v>
      </c>
      <c r="M5862" t="s">
        <v>5133</v>
      </c>
      <c r="N5862">
        <v>0.25</v>
      </c>
      <c r="O5862">
        <v>3.7383177570093499E-3</v>
      </c>
    </row>
    <row r="5863" spans="1:15">
      <c r="A5863" t="s">
        <v>6564</v>
      </c>
      <c r="B5863" t="s">
        <v>23511</v>
      </c>
      <c r="C5863" t="s">
        <v>6565</v>
      </c>
      <c r="D5863">
        <v>6</v>
      </c>
      <c r="E5863">
        <v>6152</v>
      </c>
      <c r="F5863">
        <v>6</v>
      </c>
      <c r="G5863">
        <v>7804</v>
      </c>
      <c r="H5863">
        <v>0.23986678822258201</v>
      </c>
      <c r="I5863">
        <v>0.71382528017432401</v>
      </c>
      <c r="J5863">
        <v>0.61355659322887801</v>
      </c>
      <c r="K5863" t="s">
        <v>27887</v>
      </c>
      <c r="L5863">
        <v>6</v>
      </c>
      <c r="M5863" t="s">
        <v>5133</v>
      </c>
      <c r="N5863">
        <v>1</v>
      </c>
      <c r="O5863">
        <v>9.7529258777633303E-4</v>
      </c>
    </row>
    <row r="5864" spans="1:15">
      <c r="A5864" t="s">
        <v>6566</v>
      </c>
      <c r="B5864" t="s">
        <v>23511</v>
      </c>
      <c r="C5864" t="s">
        <v>6567</v>
      </c>
      <c r="D5864">
        <v>30</v>
      </c>
      <c r="E5864">
        <v>6152</v>
      </c>
      <c r="F5864">
        <v>33</v>
      </c>
      <c r="G5864">
        <v>7804</v>
      </c>
      <c r="H5864">
        <v>5.9518192827030497E-2</v>
      </c>
      <c r="I5864">
        <v>0.30758877080426</v>
      </c>
      <c r="J5864">
        <v>0.26438278885840499</v>
      </c>
      <c r="K5864" t="s">
        <v>27888</v>
      </c>
      <c r="L5864">
        <v>30</v>
      </c>
      <c r="M5864" t="s">
        <v>5133</v>
      </c>
      <c r="N5864">
        <v>0.90909090909090895</v>
      </c>
      <c r="O5864">
        <v>4.8764629388816597E-3</v>
      </c>
    </row>
    <row r="5865" spans="1:15">
      <c r="A5865" t="s">
        <v>6566</v>
      </c>
      <c r="B5865" t="s">
        <v>23518</v>
      </c>
      <c r="C5865" t="s">
        <v>6567</v>
      </c>
      <c r="D5865">
        <v>1</v>
      </c>
      <c r="E5865">
        <v>787</v>
      </c>
      <c r="F5865">
        <v>33</v>
      </c>
      <c r="G5865">
        <v>7393</v>
      </c>
      <c r="H5865">
        <v>0.975835222221483</v>
      </c>
      <c r="I5865">
        <v>1</v>
      </c>
      <c r="J5865">
        <v>0.966855260484069</v>
      </c>
      <c r="K5865" t="s">
        <v>25615</v>
      </c>
      <c r="L5865">
        <v>1</v>
      </c>
      <c r="M5865" t="s">
        <v>5133</v>
      </c>
      <c r="N5865">
        <v>3.03030303030303E-2</v>
      </c>
      <c r="O5865">
        <v>1.27064803049555E-3</v>
      </c>
    </row>
    <row r="5866" spans="1:15">
      <c r="A5866" t="s">
        <v>6566</v>
      </c>
      <c r="B5866" t="s">
        <v>23513</v>
      </c>
      <c r="C5866" t="s">
        <v>6567</v>
      </c>
      <c r="D5866">
        <v>2</v>
      </c>
      <c r="E5866">
        <v>535</v>
      </c>
      <c r="F5866">
        <v>36</v>
      </c>
      <c r="G5866">
        <v>8124</v>
      </c>
      <c r="H5866">
        <v>0.69610036842256995</v>
      </c>
      <c r="I5866">
        <v>0.99999999999997702</v>
      </c>
      <c r="J5866">
        <v>0.95041217501583097</v>
      </c>
      <c r="K5866" t="s">
        <v>25620</v>
      </c>
      <c r="L5866">
        <v>2</v>
      </c>
      <c r="M5866" t="s">
        <v>5133</v>
      </c>
      <c r="N5866">
        <v>5.5555555555555601E-2</v>
      </c>
      <c r="O5866">
        <v>3.7383177570093499E-3</v>
      </c>
    </row>
    <row r="5867" spans="1:15">
      <c r="A5867" t="s">
        <v>6568</v>
      </c>
      <c r="B5867" t="s">
        <v>23511</v>
      </c>
      <c r="C5867" t="s">
        <v>6569</v>
      </c>
      <c r="D5867">
        <v>4</v>
      </c>
      <c r="E5867">
        <v>6152</v>
      </c>
      <c r="F5867">
        <v>5</v>
      </c>
      <c r="G5867">
        <v>7804</v>
      </c>
      <c r="H5867">
        <v>0.71320711691885297</v>
      </c>
      <c r="I5867">
        <v>0.968912233598893</v>
      </c>
      <c r="J5867">
        <v>0.832812322140707</v>
      </c>
      <c r="K5867" t="s">
        <v>27827</v>
      </c>
      <c r="L5867">
        <v>4</v>
      </c>
      <c r="M5867" t="s">
        <v>5133</v>
      </c>
      <c r="N5867">
        <v>0.8</v>
      </c>
      <c r="O5867">
        <v>6.5019505851755496E-4</v>
      </c>
    </row>
    <row r="5868" spans="1:15">
      <c r="A5868" t="s">
        <v>6568</v>
      </c>
      <c r="B5868" t="s">
        <v>23513</v>
      </c>
      <c r="C5868" t="s">
        <v>6569</v>
      </c>
      <c r="D5868">
        <v>1</v>
      </c>
      <c r="E5868">
        <v>535</v>
      </c>
      <c r="F5868">
        <v>5</v>
      </c>
      <c r="G5868">
        <v>8124</v>
      </c>
      <c r="H5868">
        <v>0.28872836491514098</v>
      </c>
      <c r="I5868">
        <v>0.92669970177713501</v>
      </c>
      <c r="J5868">
        <v>0.88074667915254901</v>
      </c>
      <c r="K5868" t="s">
        <v>23718</v>
      </c>
      <c r="L5868">
        <v>1</v>
      </c>
      <c r="M5868" t="s">
        <v>5133</v>
      </c>
      <c r="N5868">
        <v>0.2</v>
      </c>
      <c r="O5868">
        <v>1.8691588785046699E-3</v>
      </c>
    </row>
    <row r="5869" spans="1:15">
      <c r="A5869" t="s">
        <v>6570</v>
      </c>
      <c r="B5869" t="s">
        <v>23511</v>
      </c>
      <c r="C5869" t="s">
        <v>6571</v>
      </c>
      <c r="D5869">
        <v>6</v>
      </c>
      <c r="E5869">
        <v>6152</v>
      </c>
      <c r="F5869">
        <v>6</v>
      </c>
      <c r="G5869">
        <v>7804</v>
      </c>
      <c r="H5869">
        <v>0.23986678822258201</v>
      </c>
      <c r="I5869">
        <v>0.71382528017432401</v>
      </c>
      <c r="J5869">
        <v>0.61355659322887801</v>
      </c>
      <c r="K5869" t="s">
        <v>27889</v>
      </c>
      <c r="L5869">
        <v>6</v>
      </c>
      <c r="M5869" t="s">
        <v>5133</v>
      </c>
      <c r="N5869">
        <v>1</v>
      </c>
      <c r="O5869">
        <v>9.7529258777633303E-4</v>
      </c>
    </row>
    <row r="5870" spans="1:15">
      <c r="A5870" t="s">
        <v>6572</v>
      </c>
      <c r="B5870" t="s">
        <v>23511</v>
      </c>
      <c r="C5870" t="s">
        <v>6573</v>
      </c>
      <c r="D5870">
        <v>6</v>
      </c>
      <c r="E5870">
        <v>6152</v>
      </c>
      <c r="F5870">
        <v>6</v>
      </c>
      <c r="G5870">
        <v>7804</v>
      </c>
      <c r="H5870">
        <v>0.23986678822258201</v>
      </c>
      <c r="I5870">
        <v>0.71382528017432401</v>
      </c>
      <c r="J5870">
        <v>0.61355659322887801</v>
      </c>
      <c r="K5870" t="s">
        <v>27889</v>
      </c>
      <c r="L5870">
        <v>6</v>
      </c>
      <c r="M5870" t="s">
        <v>5133</v>
      </c>
      <c r="N5870">
        <v>1</v>
      </c>
      <c r="O5870">
        <v>9.7529258777633303E-4</v>
      </c>
    </row>
    <row r="5871" spans="1:15">
      <c r="A5871" t="s">
        <v>6574</v>
      </c>
      <c r="B5871" t="s">
        <v>23511</v>
      </c>
      <c r="C5871" t="s">
        <v>6575</v>
      </c>
      <c r="D5871">
        <v>2</v>
      </c>
      <c r="E5871">
        <v>6152</v>
      </c>
      <c r="F5871">
        <v>2</v>
      </c>
      <c r="G5871">
        <v>7804</v>
      </c>
      <c r="H5871">
        <v>0.62141708038142995</v>
      </c>
      <c r="I5871">
        <v>0.968912233598893</v>
      </c>
      <c r="J5871">
        <v>0.832812322140707</v>
      </c>
      <c r="K5871" t="s">
        <v>27890</v>
      </c>
      <c r="L5871">
        <v>2</v>
      </c>
      <c r="M5871" t="s">
        <v>5133</v>
      </c>
      <c r="N5871">
        <v>1</v>
      </c>
      <c r="O5871">
        <v>3.2509752925877802E-4</v>
      </c>
    </row>
    <row r="5872" spans="1:15">
      <c r="A5872" t="s">
        <v>6576</v>
      </c>
      <c r="B5872" t="s">
        <v>23513</v>
      </c>
      <c r="C5872" t="s">
        <v>6577</v>
      </c>
      <c r="D5872">
        <v>2</v>
      </c>
      <c r="E5872">
        <v>535</v>
      </c>
      <c r="F5872">
        <v>21</v>
      </c>
      <c r="G5872">
        <v>8124</v>
      </c>
      <c r="H5872">
        <v>0.40690215816583097</v>
      </c>
      <c r="I5872">
        <v>0.99999999999997702</v>
      </c>
      <c r="J5872">
        <v>0.95041217501583097</v>
      </c>
      <c r="K5872" t="s">
        <v>27891</v>
      </c>
      <c r="L5872">
        <v>2</v>
      </c>
      <c r="M5872" t="s">
        <v>5133</v>
      </c>
      <c r="N5872">
        <v>9.5238095238095205E-2</v>
      </c>
      <c r="O5872">
        <v>3.7383177570093499E-3</v>
      </c>
    </row>
    <row r="5873" spans="1:15">
      <c r="A5873" t="s">
        <v>6576</v>
      </c>
      <c r="B5873" t="s">
        <v>23518</v>
      </c>
      <c r="C5873" t="s">
        <v>6577</v>
      </c>
      <c r="D5873">
        <v>5</v>
      </c>
      <c r="E5873">
        <v>787</v>
      </c>
      <c r="F5873">
        <v>21</v>
      </c>
      <c r="G5873">
        <v>7393</v>
      </c>
      <c r="H5873">
        <v>6.4920449170751099E-2</v>
      </c>
      <c r="I5873">
        <v>0.63266972740240601</v>
      </c>
      <c r="J5873">
        <v>0.61170005408803896</v>
      </c>
      <c r="K5873" t="s">
        <v>27892</v>
      </c>
      <c r="L5873">
        <v>5</v>
      </c>
      <c r="M5873" t="s">
        <v>5133</v>
      </c>
      <c r="N5873">
        <v>0.238095238095238</v>
      </c>
      <c r="O5873">
        <v>6.35324015247776E-3</v>
      </c>
    </row>
    <row r="5874" spans="1:15">
      <c r="A5874" t="s">
        <v>6576</v>
      </c>
      <c r="B5874" t="s">
        <v>23511</v>
      </c>
      <c r="C5874" t="s">
        <v>6577</v>
      </c>
      <c r="D5874">
        <v>14</v>
      </c>
      <c r="E5874">
        <v>6152</v>
      </c>
      <c r="F5874">
        <v>22</v>
      </c>
      <c r="G5874">
        <v>7804</v>
      </c>
      <c r="H5874">
        <v>0.97160288067610301</v>
      </c>
      <c r="I5874">
        <v>1</v>
      </c>
      <c r="J5874">
        <v>0.85953329234717102</v>
      </c>
      <c r="K5874" t="s">
        <v>27893</v>
      </c>
      <c r="L5874">
        <v>14</v>
      </c>
      <c r="M5874" t="s">
        <v>5133</v>
      </c>
      <c r="N5874">
        <v>0.63636363636363602</v>
      </c>
      <c r="O5874">
        <v>2.2756827048114399E-3</v>
      </c>
    </row>
    <row r="5875" spans="1:15">
      <c r="A5875" t="s">
        <v>6578</v>
      </c>
      <c r="B5875" t="s">
        <v>23511</v>
      </c>
      <c r="C5875" t="s">
        <v>6579</v>
      </c>
      <c r="D5875">
        <v>8</v>
      </c>
      <c r="E5875">
        <v>6152</v>
      </c>
      <c r="F5875">
        <v>11</v>
      </c>
      <c r="G5875">
        <v>7804</v>
      </c>
      <c r="H5875">
        <v>0.812198093591744</v>
      </c>
      <c r="I5875">
        <v>0.97453872412074605</v>
      </c>
      <c r="J5875">
        <v>0.83764847806331599</v>
      </c>
      <c r="K5875" t="s">
        <v>27894</v>
      </c>
      <c r="L5875">
        <v>8</v>
      </c>
      <c r="M5875" t="s">
        <v>5133</v>
      </c>
      <c r="N5875">
        <v>0.72727272727272696</v>
      </c>
      <c r="O5875">
        <v>1.3003901170351099E-3</v>
      </c>
    </row>
    <row r="5876" spans="1:15">
      <c r="A5876" t="s">
        <v>6578</v>
      </c>
      <c r="B5876" t="s">
        <v>23513</v>
      </c>
      <c r="C5876" t="s">
        <v>6579</v>
      </c>
      <c r="D5876">
        <v>1</v>
      </c>
      <c r="E5876">
        <v>535</v>
      </c>
      <c r="F5876">
        <v>10</v>
      </c>
      <c r="G5876">
        <v>8124</v>
      </c>
      <c r="H5876">
        <v>0.494202526653369</v>
      </c>
      <c r="I5876">
        <v>0.99999999999997702</v>
      </c>
      <c r="J5876">
        <v>0.95041217501583097</v>
      </c>
      <c r="K5876" t="s">
        <v>24982</v>
      </c>
      <c r="L5876">
        <v>1</v>
      </c>
      <c r="M5876" t="s">
        <v>5133</v>
      </c>
      <c r="N5876">
        <v>0.1</v>
      </c>
      <c r="O5876">
        <v>1.8691588785046699E-3</v>
      </c>
    </row>
    <row r="5877" spans="1:15">
      <c r="A5877" t="s">
        <v>6578</v>
      </c>
      <c r="B5877" t="s">
        <v>23518</v>
      </c>
      <c r="C5877" t="s">
        <v>6579</v>
      </c>
      <c r="D5877">
        <v>2</v>
      </c>
      <c r="E5877">
        <v>787</v>
      </c>
      <c r="F5877">
        <v>11</v>
      </c>
      <c r="G5877">
        <v>7393</v>
      </c>
      <c r="H5877">
        <v>0.330137264657273</v>
      </c>
      <c r="I5877">
        <v>1</v>
      </c>
      <c r="J5877">
        <v>0.966855260484069</v>
      </c>
      <c r="K5877" t="s">
        <v>24977</v>
      </c>
      <c r="L5877">
        <v>2</v>
      </c>
      <c r="M5877" t="s">
        <v>5133</v>
      </c>
      <c r="N5877">
        <v>0.18181818181818199</v>
      </c>
      <c r="O5877">
        <v>2.5412960609911099E-3</v>
      </c>
    </row>
    <row r="5878" spans="1:15">
      <c r="A5878" t="s">
        <v>6580</v>
      </c>
      <c r="B5878" t="s">
        <v>23513</v>
      </c>
      <c r="C5878" t="s">
        <v>6581</v>
      </c>
      <c r="D5878">
        <v>3</v>
      </c>
      <c r="E5878">
        <v>535</v>
      </c>
      <c r="F5878">
        <v>213</v>
      </c>
      <c r="G5878">
        <v>8124</v>
      </c>
      <c r="H5878">
        <v>0.99994480947819497</v>
      </c>
      <c r="I5878">
        <v>0.99999999999997702</v>
      </c>
      <c r="J5878">
        <v>0.95041217501583097</v>
      </c>
      <c r="K5878" t="s">
        <v>26535</v>
      </c>
      <c r="L5878">
        <v>3</v>
      </c>
      <c r="M5878" t="s">
        <v>5133</v>
      </c>
      <c r="N5878">
        <v>1.4084507042253501E-2</v>
      </c>
      <c r="O5878">
        <v>5.60747663551402E-3</v>
      </c>
    </row>
    <row r="5879" spans="1:15">
      <c r="A5879" t="s">
        <v>6580</v>
      </c>
      <c r="B5879" t="s">
        <v>23518</v>
      </c>
      <c r="C5879" t="s">
        <v>6581</v>
      </c>
      <c r="D5879">
        <v>7</v>
      </c>
      <c r="E5879">
        <v>787</v>
      </c>
      <c r="F5879">
        <v>198</v>
      </c>
      <c r="G5879">
        <v>7393</v>
      </c>
      <c r="H5879">
        <v>0.99994779352800001</v>
      </c>
      <c r="I5879">
        <v>1</v>
      </c>
      <c r="J5879">
        <v>0.966855260484069</v>
      </c>
      <c r="K5879" t="s">
        <v>27895</v>
      </c>
      <c r="L5879">
        <v>7</v>
      </c>
      <c r="M5879" t="s">
        <v>5133</v>
      </c>
      <c r="N5879">
        <v>3.5353535353535401E-2</v>
      </c>
      <c r="O5879">
        <v>8.8945362134688708E-3</v>
      </c>
    </row>
    <row r="5880" spans="1:15">
      <c r="A5880" t="s">
        <v>6580</v>
      </c>
      <c r="B5880" t="s">
        <v>23511</v>
      </c>
      <c r="C5880" t="s">
        <v>6581</v>
      </c>
      <c r="D5880">
        <v>188</v>
      </c>
      <c r="E5880">
        <v>6152</v>
      </c>
      <c r="F5880">
        <v>208</v>
      </c>
      <c r="G5880">
        <v>7804</v>
      </c>
      <c r="H5880" s="34">
        <v>5.8513289678307097E-6</v>
      </c>
      <c r="I5880">
        <v>1.7043293990619301E-4</v>
      </c>
      <c r="J5880">
        <v>1.46492785961978E-4</v>
      </c>
      <c r="K5880" t="s">
        <v>27896</v>
      </c>
      <c r="L5880">
        <v>188</v>
      </c>
      <c r="M5880" t="s">
        <v>5133</v>
      </c>
      <c r="N5880">
        <v>0.90384615384615397</v>
      </c>
      <c r="O5880">
        <v>3.0559167750325099E-2</v>
      </c>
    </row>
    <row r="5881" spans="1:15">
      <c r="A5881" t="s">
        <v>6582</v>
      </c>
      <c r="B5881" t="s">
        <v>23513</v>
      </c>
      <c r="C5881" t="s">
        <v>6583</v>
      </c>
      <c r="D5881">
        <v>1</v>
      </c>
      <c r="E5881">
        <v>535</v>
      </c>
      <c r="F5881">
        <v>1</v>
      </c>
      <c r="G5881">
        <v>8124</v>
      </c>
      <c r="H5881">
        <v>6.5854258985721295E-2</v>
      </c>
      <c r="I5881">
        <v>0.448760549738495</v>
      </c>
      <c r="J5881">
        <v>0.42650749013827299</v>
      </c>
      <c r="K5881" t="s">
        <v>24202</v>
      </c>
      <c r="L5881">
        <v>1</v>
      </c>
      <c r="M5881" t="s">
        <v>5133</v>
      </c>
      <c r="N5881">
        <v>1</v>
      </c>
      <c r="O5881">
        <v>1.8691588785046699E-3</v>
      </c>
    </row>
    <row r="5882" spans="1:15">
      <c r="A5882" t="s">
        <v>6584</v>
      </c>
      <c r="B5882" t="s">
        <v>23513</v>
      </c>
      <c r="C5882" t="s">
        <v>6585</v>
      </c>
      <c r="D5882">
        <v>1</v>
      </c>
      <c r="E5882">
        <v>535</v>
      </c>
      <c r="F5882">
        <v>1</v>
      </c>
      <c r="G5882">
        <v>8124</v>
      </c>
      <c r="H5882">
        <v>6.5854258985721295E-2</v>
      </c>
      <c r="I5882">
        <v>0.448760549738495</v>
      </c>
      <c r="J5882">
        <v>0.42650749013827299</v>
      </c>
      <c r="K5882" t="s">
        <v>24202</v>
      </c>
      <c r="L5882">
        <v>1</v>
      </c>
      <c r="M5882" t="s">
        <v>5133</v>
      </c>
      <c r="N5882">
        <v>1</v>
      </c>
      <c r="O5882">
        <v>1.8691588785046699E-3</v>
      </c>
    </row>
    <row r="5883" spans="1:15">
      <c r="A5883" t="s">
        <v>6586</v>
      </c>
      <c r="B5883" t="s">
        <v>23518</v>
      </c>
      <c r="C5883" t="s">
        <v>6587</v>
      </c>
      <c r="D5883">
        <v>1</v>
      </c>
      <c r="E5883">
        <v>787</v>
      </c>
      <c r="F5883">
        <v>2</v>
      </c>
      <c r="G5883">
        <v>7393</v>
      </c>
      <c r="H5883">
        <v>0.20158492765181499</v>
      </c>
      <c r="I5883">
        <v>0.83876007220319604</v>
      </c>
      <c r="J5883">
        <v>0.81095958809365798</v>
      </c>
      <c r="K5883" t="s">
        <v>27308</v>
      </c>
      <c r="L5883">
        <v>1</v>
      </c>
      <c r="M5883" t="s">
        <v>5133</v>
      </c>
      <c r="N5883">
        <v>0.5</v>
      </c>
      <c r="O5883">
        <v>1.27064803049555E-3</v>
      </c>
    </row>
    <row r="5884" spans="1:15">
      <c r="A5884" t="s">
        <v>6586</v>
      </c>
      <c r="B5884" t="s">
        <v>23511</v>
      </c>
      <c r="C5884" t="s">
        <v>6587</v>
      </c>
      <c r="D5884">
        <v>9</v>
      </c>
      <c r="E5884">
        <v>6152</v>
      </c>
      <c r="F5884">
        <v>10</v>
      </c>
      <c r="G5884">
        <v>7804</v>
      </c>
      <c r="H5884">
        <v>0.341392875758884</v>
      </c>
      <c r="I5884">
        <v>0.87709103910391695</v>
      </c>
      <c r="J5884">
        <v>0.75388894852919097</v>
      </c>
      <c r="K5884" t="s">
        <v>27897</v>
      </c>
      <c r="L5884">
        <v>9</v>
      </c>
      <c r="M5884" t="s">
        <v>5133</v>
      </c>
      <c r="N5884">
        <v>0.9</v>
      </c>
      <c r="O5884">
        <v>1.4629388816645001E-3</v>
      </c>
    </row>
    <row r="5885" spans="1:15">
      <c r="A5885" t="s">
        <v>6588</v>
      </c>
      <c r="B5885" t="s">
        <v>23518</v>
      </c>
      <c r="C5885" t="s">
        <v>6589</v>
      </c>
      <c r="D5885">
        <v>1</v>
      </c>
      <c r="E5885">
        <v>787</v>
      </c>
      <c r="F5885">
        <v>1</v>
      </c>
      <c r="G5885">
        <v>7393</v>
      </c>
      <c r="H5885">
        <v>0.106452049235764</v>
      </c>
      <c r="I5885">
        <v>0.63266972740240601</v>
      </c>
      <c r="J5885">
        <v>0.61170005408803896</v>
      </c>
      <c r="K5885" t="s">
        <v>27308</v>
      </c>
      <c r="L5885">
        <v>1</v>
      </c>
      <c r="M5885" t="s">
        <v>5133</v>
      </c>
      <c r="N5885">
        <v>1</v>
      </c>
      <c r="O5885">
        <v>1.27064803049555E-3</v>
      </c>
    </row>
    <row r="5886" spans="1:15">
      <c r="A5886" t="s">
        <v>6588</v>
      </c>
      <c r="B5886" t="s">
        <v>23511</v>
      </c>
      <c r="C5886" t="s">
        <v>6589</v>
      </c>
      <c r="D5886">
        <v>8</v>
      </c>
      <c r="E5886">
        <v>6152</v>
      </c>
      <c r="F5886">
        <v>9</v>
      </c>
      <c r="G5886">
        <v>7804</v>
      </c>
      <c r="H5886">
        <v>0.40157748897504503</v>
      </c>
      <c r="I5886">
        <v>0.91525479399875698</v>
      </c>
      <c r="J5886">
        <v>0.78669196642228301</v>
      </c>
      <c r="K5886" t="s">
        <v>27898</v>
      </c>
      <c r="L5886">
        <v>8</v>
      </c>
      <c r="M5886" t="s">
        <v>5133</v>
      </c>
      <c r="N5886">
        <v>0.88888888888888895</v>
      </c>
      <c r="O5886">
        <v>1.3003901170351099E-3</v>
      </c>
    </row>
    <row r="5887" spans="1:15">
      <c r="A5887" t="s">
        <v>6590</v>
      </c>
      <c r="B5887" t="s">
        <v>23511</v>
      </c>
      <c r="C5887" t="s">
        <v>6591</v>
      </c>
      <c r="D5887">
        <v>350</v>
      </c>
      <c r="E5887">
        <v>6152</v>
      </c>
      <c r="F5887">
        <v>419</v>
      </c>
      <c r="G5887">
        <v>7804</v>
      </c>
      <c r="H5887">
        <v>7.8795698638799393E-3</v>
      </c>
      <c r="I5887">
        <v>7.0973801747390694E-2</v>
      </c>
      <c r="J5887">
        <v>6.1004345486330103E-2</v>
      </c>
      <c r="K5887" t="s">
        <v>27899</v>
      </c>
      <c r="L5887">
        <v>350</v>
      </c>
      <c r="M5887" t="s">
        <v>5133</v>
      </c>
      <c r="N5887">
        <v>0.83532219570405697</v>
      </c>
      <c r="O5887">
        <v>5.6892067620286098E-2</v>
      </c>
    </row>
    <row r="5888" spans="1:15">
      <c r="A5888" t="s">
        <v>6590</v>
      </c>
      <c r="B5888" t="s">
        <v>23518</v>
      </c>
      <c r="C5888" t="s">
        <v>6591</v>
      </c>
      <c r="D5888">
        <v>30</v>
      </c>
      <c r="E5888">
        <v>787</v>
      </c>
      <c r="F5888">
        <v>385</v>
      </c>
      <c r="G5888">
        <v>7393</v>
      </c>
      <c r="H5888">
        <v>0.97802207091775295</v>
      </c>
      <c r="I5888">
        <v>1</v>
      </c>
      <c r="J5888">
        <v>0.966855260484069</v>
      </c>
      <c r="K5888" t="s">
        <v>27900</v>
      </c>
      <c r="L5888">
        <v>30</v>
      </c>
      <c r="M5888" t="s">
        <v>5133</v>
      </c>
      <c r="N5888">
        <v>7.7922077922077906E-2</v>
      </c>
      <c r="O5888">
        <v>3.8119440914866597E-2</v>
      </c>
    </row>
    <row r="5889" spans="1:15">
      <c r="A5889" t="s">
        <v>6590</v>
      </c>
      <c r="B5889" t="s">
        <v>23513</v>
      </c>
      <c r="C5889" t="s">
        <v>6591</v>
      </c>
      <c r="D5889">
        <v>22</v>
      </c>
      <c r="E5889">
        <v>535</v>
      </c>
      <c r="F5889">
        <v>433</v>
      </c>
      <c r="G5889">
        <v>8124</v>
      </c>
      <c r="H5889">
        <v>0.92305654441975604</v>
      </c>
      <c r="I5889">
        <v>0.99999999999997702</v>
      </c>
      <c r="J5889">
        <v>0.95041217501583097</v>
      </c>
      <c r="K5889" t="s">
        <v>27901</v>
      </c>
      <c r="L5889">
        <v>22</v>
      </c>
      <c r="M5889" t="s">
        <v>5133</v>
      </c>
      <c r="N5889">
        <v>5.08083140877598E-2</v>
      </c>
      <c r="O5889">
        <v>4.1121495327102797E-2</v>
      </c>
    </row>
    <row r="5890" spans="1:15">
      <c r="A5890" t="s">
        <v>6592</v>
      </c>
      <c r="B5890" t="s">
        <v>23511</v>
      </c>
      <c r="C5890" t="s">
        <v>6593</v>
      </c>
      <c r="D5890">
        <v>150</v>
      </c>
      <c r="E5890">
        <v>6152</v>
      </c>
      <c r="F5890">
        <v>182</v>
      </c>
      <c r="G5890">
        <v>7804</v>
      </c>
      <c r="H5890">
        <v>0.13325381446102</v>
      </c>
      <c r="I5890">
        <v>0.52728448688454299</v>
      </c>
      <c r="J5890">
        <v>0.45321857101545998</v>
      </c>
      <c r="K5890" t="s">
        <v>27902</v>
      </c>
      <c r="L5890">
        <v>150</v>
      </c>
      <c r="M5890" t="s">
        <v>5133</v>
      </c>
      <c r="N5890">
        <v>0.82417582417582402</v>
      </c>
      <c r="O5890">
        <v>2.43823146944083E-2</v>
      </c>
    </row>
    <row r="5891" spans="1:15">
      <c r="A5891" t="s">
        <v>6592</v>
      </c>
      <c r="B5891" t="s">
        <v>23513</v>
      </c>
      <c r="C5891" t="s">
        <v>6593</v>
      </c>
      <c r="D5891">
        <v>10</v>
      </c>
      <c r="E5891">
        <v>535</v>
      </c>
      <c r="F5891">
        <v>188</v>
      </c>
      <c r="G5891">
        <v>8124</v>
      </c>
      <c r="H5891">
        <v>0.80145983487967498</v>
      </c>
      <c r="I5891">
        <v>0.99999999999997702</v>
      </c>
      <c r="J5891">
        <v>0.95041217501583097</v>
      </c>
      <c r="K5891" t="s">
        <v>27903</v>
      </c>
      <c r="L5891">
        <v>10</v>
      </c>
      <c r="M5891" t="s">
        <v>5133</v>
      </c>
      <c r="N5891">
        <v>5.31914893617021E-2</v>
      </c>
      <c r="O5891">
        <v>1.86915887850467E-2</v>
      </c>
    </row>
    <row r="5892" spans="1:15">
      <c r="A5892" t="s">
        <v>6592</v>
      </c>
      <c r="B5892" t="s">
        <v>23518</v>
      </c>
      <c r="C5892" t="s">
        <v>6593</v>
      </c>
      <c r="D5892">
        <v>14</v>
      </c>
      <c r="E5892">
        <v>787</v>
      </c>
      <c r="F5892">
        <v>171</v>
      </c>
      <c r="G5892">
        <v>7393</v>
      </c>
      <c r="H5892">
        <v>0.88408198845574804</v>
      </c>
      <c r="I5892">
        <v>1</v>
      </c>
      <c r="J5892">
        <v>0.966855260484069</v>
      </c>
      <c r="K5892" t="s">
        <v>27904</v>
      </c>
      <c r="L5892">
        <v>14</v>
      </c>
      <c r="M5892" t="s">
        <v>5133</v>
      </c>
      <c r="N5892">
        <v>8.1871345029239803E-2</v>
      </c>
      <c r="O5892">
        <v>1.77890724269377E-2</v>
      </c>
    </row>
    <row r="5893" spans="1:15">
      <c r="A5893" t="s">
        <v>6594</v>
      </c>
      <c r="B5893" t="s">
        <v>23518</v>
      </c>
      <c r="C5893" t="s">
        <v>6595</v>
      </c>
      <c r="D5893">
        <v>5</v>
      </c>
      <c r="E5893">
        <v>787</v>
      </c>
      <c r="F5893">
        <v>82</v>
      </c>
      <c r="G5893">
        <v>7393</v>
      </c>
      <c r="H5893">
        <v>0.94601017382903996</v>
      </c>
      <c r="I5893">
        <v>1</v>
      </c>
      <c r="J5893">
        <v>0.966855260484069</v>
      </c>
      <c r="K5893" t="s">
        <v>27905</v>
      </c>
      <c r="L5893">
        <v>5</v>
      </c>
      <c r="M5893" t="s">
        <v>5133</v>
      </c>
      <c r="N5893">
        <v>6.0975609756097601E-2</v>
      </c>
      <c r="O5893">
        <v>6.35324015247776E-3</v>
      </c>
    </row>
    <row r="5894" spans="1:15">
      <c r="A5894" t="s">
        <v>6594</v>
      </c>
      <c r="B5894" t="s">
        <v>23513</v>
      </c>
      <c r="C5894" t="s">
        <v>6595</v>
      </c>
      <c r="D5894">
        <v>6</v>
      </c>
      <c r="E5894">
        <v>535</v>
      </c>
      <c r="F5894">
        <v>92</v>
      </c>
      <c r="G5894">
        <v>8124</v>
      </c>
      <c r="H5894">
        <v>0.57037328207696203</v>
      </c>
      <c r="I5894">
        <v>0.99999999999997702</v>
      </c>
      <c r="J5894">
        <v>0.95041217501583097</v>
      </c>
      <c r="K5894" t="s">
        <v>27906</v>
      </c>
      <c r="L5894">
        <v>6</v>
      </c>
      <c r="M5894" t="s">
        <v>5133</v>
      </c>
      <c r="N5894">
        <v>6.5217391304347797E-2</v>
      </c>
      <c r="O5894">
        <v>1.1214953271028E-2</v>
      </c>
    </row>
    <row r="5895" spans="1:15">
      <c r="A5895" t="s">
        <v>6594</v>
      </c>
      <c r="B5895" t="s">
        <v>23511</v>
      </c>
      <c r="C5895" t="s">
        <v>6595</v>
      </c>
      <c r="D5895">
        <v>77</v>
      </c>
      <c r="E5895">
        <v>6152</v>
      </c>
      <c r="F5895">
        <v>90</v>
      </c>
      <c r="G5895">
        <v>7804</v>
      </c>
      <c r="H5895">
        <v>7.0382118690659703E-2</v>
      </c>
      <c r="I5895">
        <v>0.34872267665301698</v>
      </c>
      <c r="J5895">
        <v>0.299738750379686</v>
      </c>
      <c r="K5895" t="s">
        <v>27907</v>
      </c>
      <c r="L5895">
        <v>77</v>
      </c>
      <c r="M5895" t="s">
        <v>5133</v>
      </c>
      <c r="N5895">
        <v>0.85555555555555596</v>
      </c>
      <c r="O5895">
        <v>1.25162548764629E-2</v>
      </c>
    </row>
    <row r="5896" spans="1:15">
      <c r="A5896" t="s">
        <v>6596</v>
      </c>
      <c r="B5896" t="s">
        <v>23518</v>
      </c>
      <c r="C5896" t="s">
        <v>6597</v>
      </c>
      <c r="D5896">
        <v>1</v>
      </c>
      <c r="E5896">
        <v>787</v>
      </c>
      <c r="F5896">
        <v>45</v>
      </c>
      <c r="G5896">
        <v>7393</v>
      </c>
      <c r="H5896">
        <v>0.99378636398007503</v>
      </c>
      <c r="I5896">
        <v>1</v>
      </c>
      <c r="J5896">
        <v>0.966855260484069</v>
      </c>
      <c r="K5896" t="s">
        <v>24920</v>
      </c>
      <c r="L5896">
        <v>1</v>
      </c>
      <c r="M5896" t="s">
        <v>5133</v>
      </c>
      <c r="N5896">
        <v>2.2222222222222199E-2</v>
      </c>
      <c r="O5896">
        <v>1.27064803049555E-3</v>
      </c>
    </row>
    <row r="5897" spans="1:15">
      <c r="A5897" t="s">
        <v>6596</v>
      </c>
      <c r="B5897" t="s">
        <v>23511</v>
      </c>
      <c r="C5897" t="s">
        <v>6597</v>
      </c>
      <c r="D5897">
        <v>39</v>
      </c>
      <c r="E5897">
        <v>6152</v>
      </c>
      <c r="F5897">
        <v>43</v>
      </c>
      <c r="G5897">
        <v>7804</v>
      </c>
      <c r="H5897">
        <v>3.4279892301254097E-2</v>
      </c>
      <c r="I5897">
        <v>0.214412668173981</v>
      </c>
      <c r="J5897">
        <v>0.18429482659652399</v>
      </c>
      <c r="K5897" t="s">
        <v>27908</v>
      </c>
      <c r="L5897">
        <v>39</v>
      </c>
      <c r="M5897" t="s">
        <v>5133</v>
      </c>
      <c r="N5897">
        <v>0.90697674418604601</v>
      </c>
      <c r="O5897">
        <v>6.3394018205461602E-3</v>
      </c>
    </row>
    <row r="5898" spans="1:15">
      <c r="A5898" t="s">
        <v>6598</v>
      </c>
      <c r="B5898" t="s">
        <v>23511</v>
      </c>
      <c r="C5898" t="s">
        <v>6599</v>
      </c>
      <c r="D5898">
        <v>25</v>
      </c>
      <c r="E5898">
        <v>6152</v>
      </c>
      <c r="F5898">
        <v>29</v>
      </c>
      <c r="G5898">
        <v>7804</v>
      </c>
      <c r="H5898">
        <v>0.234122082898128</v>
      </c>
      <c r="I5898">
        <v>0.71382528017432401</v>
      </c>
      <c r="J5898">
        <v>0.61355659322887801</v>
      </c>
      <c r="K5898" t="s">
        <v>24985</v>
      </c>
      <c r="L5898">
        <v>25</v>
      </c>
      <c r="M5898" t="s">
        <v>5133</v>
      </c>
      <c r="N5898">
        <v>0.86206896551724099</v>
      </c>
      <c r="O5898">
        <v>4.0637191157347199E-3</v>
      </c>
    </row>
    <row r="5899" spans="1:15">
      <c r="A5899" t="s">
        <v>6598</v>
      </c>
      <c r="B5899" t="s">
        <v>23513</v>
      </c>
      <c r="C5899" t="s">
        <v>6599</v>
      </c>
      <c r="D5899">
        <v>3</v>
      </c>
      <c r="E5899">
        <v>535</v>
      </c>
      <c r="F5899">
        <v>35</v>
      </c>
      <c r="G5899">
        <v>8124</v>
      </c>
      <c r="H5899">
        <v>0.40810874806039799</v>
      </c>
      <c r="I5899">
        <v>0.99999999999997702</v>
      </c>
      <c r="J5899">
        <v>0.95041217501583097</v>
      </c>
      <c r="K5899" t="s">
        <v>24986</v>
      </c>
      <c r="L5899">
        <v>3</v>
      </c>
      <c r="M5899" t="s">
        <v>5133</v>
      </c>
      <c r="N5899">
        <v>8.5714285714285701E-2</v>
      </c>
      <c r="O5899">
        <v>5.60747663551402E-3</v>
      </c>
    </row>
    <row r="5900" spans="1:15">
      <c r="A5900" t="s">
        <v>6600</v>
      </c>
      <c r="B5900" t="s">
        <v>23518</v>
      </c>
      <c r="C5900" t="s">
        <v>6601</v>
      </c>
      <c r="D5900">
        <v>2</v>
      </c>
      <c r="E5900">
        <v>787</v>
      </c>
      <c r="F5900">
        <v>49</v>
      </c>
      <c r="G5900">
        <v>7393</v>
      </c>
      <c r="H5900">
        <v>0.97282846821279301</v>
      </c>
      <c r="I5900">
        <v>1</v>
      </c>
      <c r="J5900">
        <v>0.966855260484069</v>
      </c>
      <c r="K5900" t="s">
        <v>27909</v>
      </c>
      <c r="L5900">
        <v>2</v>
      </c>
      <c r="M5900" t="s">
        <v>5133</v>
      </c>
      <c r="N5900">
        <v>4.08163265306122E-2</v>
      </c>
      <c r="O5900">
        <v>2.5412960609911099E-3</v>
      </c>
    </row>
    <row r="5901" spans="1:15">
      <c r="A5901" t="s">
        <v>6600</v>
      </c>
      <c r="B5901" t="s">
        <v>23511</v>
      </c>
      <c r="C5901" t="s">
        <v>6601</v>
      </c>
      <c r="D5901">
        <v>42</v>
      </c>
      <c r="E5901">
        <v>6152</v>
      </c>
      <c r="F5901">
        <v>47</v>
      </c>
      <c r="G5901">
        <v>7804</v>
      </c>
      <c r="H5901">
        <v>4.8021112367001802E-2</v>
      </c>
      <c r="I5901">
        <v>0.26396864949923698</v>
      </c>
      <c r="J5901">
        <v>0.22688984238051499</v>
      </c>
      <c r="K5901" t="s">
        <v>27910</v>
      </c>
      <c r="L5901">
        <v>42</v>
      </c>
      <c r="M5901" t="s">
        <v>5133</v>
      </c>
      <c r="N5901">
        <v>0.89361702127659604</v>
      </c>
      <c r="O5901">
        <v>6.8270481144343297E-3</v>
      </c>
    </row>
    <row r="5902" spans="1:15">
      <c r="A5902" t="s">
        <v>6602</v>
      </c>
      <c r="B5902" t="s">
        <v>23511</v>
      </c>
      <c r="C5902" t="s">
        <v>6603</v>
      </c>
      <c r="D5902">
        <v>4</v>
      </c>
      <c r="E5902">
        <v>6152</v>
      </c>
      <c r="F5902">
        <v>6</v>
      </c>
      <c r="G5902">
        <v>7804</v>
      </c>
      <c r="H5902">
        <v>0.88632030892592895</v>
      </c>
      <c r="I5902">
        <v>1</v>
      </c>
      <c r="J5902">
        <v>0.85953329234717102</v>
      </c>
      <c r="K5902" t="s">
        <v>24989</v>
      </c>
      <c r="L5902">
        <v>4</v>
      </c>
      <c r="M5902" t="s">
        <v>5133</v>
      </c>
      <c r="N5902">
        <v>0.66666666666666696</v>
      </c>
      <c r="O5902">
        <v>6.5019505851755496E-4</v>
      </c>
    </row>
    <row r="5903" spans="1:15">
      <c r="A5903" t="s">
        <v>6602</v>
      </c>
      <c r="B5903" t="s">
        <v>23513</v>
      </c>
      <c r="C5903" t="s">
        <v>6603</v>
      </c>
      <c r="D5903">
        <v>1</v>
      </c>
      <c r="E5903">
        <v>535</v>
      </c>
      <c r="F5903">
        <v>9</v>
      </c>
      <c r="G5903">
        <v>8124</v>
      </c>
      <c r="H5903">
        <v>0.45850310076412798</v>
      </c>
      <c r="I5903">
        <v>0.99999999999997702</v>
      </c>
      <c r="J5903">
        <v>0.95041217501583097</v>
      </c>
      <c r="K5903" t="s">
        <v>26358</v>
      </c>
      <c r="L5903">
        <v>1</v>
      </c>
      <c r="M5903" t="s">
        <v>5133</v>
      </c>
      <c r="N5903">
        <v>0.11111111111111099</v>
      </c>
      <c r="O5903">
        <v>1.8691588785046699E-3</v>
      </c>
    </row>
    <row r="5904" spans="1:15">
      <c r="A5904" t="s">
        <v>6604</v>
      </c>
      <c r="B5904" t="s">
        <v>23518</v>
      </c>
      <c r="C5904" t="s">
        <v>6605</v>
      </c>
      <c r="D5904">
        <v>4</v>
      </c>
      <c r="E5904">
        <v>787</v>
      </c>
      <c r="F5904">
        <v>35</v>
      </c>
      <c r="G5904">
        <v>7393</v>
      </c>
      <c r="H5904">
        <v>0.52004734289552002</v>
      </c>
      <c r="I5904">
        <v>1</v>
      </c>
      <c r="J5904">
        <v>0.966855260484069</v>
      </c>
      <c r="K5904" t="s">
        <v>27911</v>
      </c>
      <c r="L5904">
        <v>4</v>
      </c>
      <c r="M5904" t="s">
        <v>5133</v>
      </c>
      <c r="N5904">
        <v>0.114285714285714</v>
      </c>
      <c r="O5904">
        <v>5.0825921219822103E-3</v>
      </c>
    </row>
    <row r="5905" spans="1:15">
      <c r="A5905" t="s">
        <v>6604</v>
      </c>
      <c r="B5905" t="s">
        <v>23511</v>
      </c>
      <c r="C5905" t="s">
        <v>6605</v>
      </c>
      <c r="D5905">
        <v>48</v>
      </c>
      <c r="E5905">
        <v>6152</v>
      </c>
      <c r="F5905">
        <v>54</v>
      </c>
      <c r="G5905">
        <v>7804</v>
      </c>
      <c r="H5905">
        <v>4.26387550276024E-2</v>
      </c>
      <c r="I5905">
        <v>0.24628245304850599</v>
      </c>
      <c r="J5905">
        <v>0.211687967716119</v>
      </c>
      <c r="K5905" t="s">
        <v>27912</v>
      </c>
      <c r="L5905">
        <v>48</v>
      </c>
      <c r="M5905" t="s">
        <v>5133</v>
      </c>
      <c r="N5905">
        <v>0.88888888888888895</v>
      </c>
      <c r="O5905">
        <v>7.8023407022106599E-3</v>
      </c>
    </row>
    <row r="5906" spans="1:15">
      <c r="A5906" t="s">
        <v>6604</v>
      </c>
      <c r="B5906" t="s">
        <v>23513</v>
      </c>
      <c r="C5906" t="s">
        <v>6605</v>
      </c>
      <c r="D5906">
        <v>2</v>
      </c>
      <c r="E5906">
        <v>535</v>
      </c>
      <c r="F5906">
        <v>60</v>
      </c>
      <c r="G5906">
        <v>8124</v>
      </c>
      <c r="H5906">
        <v>0.91302328635553898</v>
      </c>
      <c r="I5906">
        <v>0.99999999999997702</v>
      </c>
      <c r="J5906">
        <v>0.95041217501583097</v>
      </c>
      <c r="K5906" t="s">
        <v>23546</v>
      </c>
      <c r="L5906">
        <v>2</v>
      </c>
      <c r="M5906" t="s">
        <v>5133</v>
      </c>
      <c r="N5906">
        <v>3.3333333333333298E-2</v>
      </c>
      <c r="O5906">
        <v>3.7383177570093499E-3</v>
      </c>
    </row>
    <row r="5907" spans="1:15">
      <c r="A5907" t="s">
        <v>6606</v>
      </c>
      <c r="B5907" t="s">
        <v>23511</v>
      </c>
      <c r="C5907" t="s">
        <v>6607</v>
      </c>
      <c r="D5907">
        <v>5</v>
      </c>
      <c r="E5907">
        <v>6152</v>
      </c>
      <c r="F5907">
        <v>7</v>
      </c>
      <c r="G5907">
        <v>7804</v>
      </c>
      <c r="H5907">
        <v>0.83137607319657303</v>
      </c>
      <c r="I5907">
        <v>0.98923101772060196</v>
      </c>
      <c r="J5907">
        <v>0.85027699355333197</v>
      </c>
      <c r="K5907" t="s">
        <v>27913</v>
      </c>
      <c r="L5907">
        <v>5</v>
      </c>
      <c r="M5907" t="s">
        <v>5133</v>
      </c>
      <c r="N5907">
        <v>0.71428571428571397</v>
      </c>
      <c r="O5907">
        <v>8.1274382314694405E-4</v>
      </c>
    </row>
    <row r="5908" spans="1:15">
      <c r="A5908" t="s">
        <v>6606</v>
      </c>
      <c r="B5908" t="s">
        <v>23518</v>
      </c>
      <c r="C5908" t="s">
        <v>6607</v>
      </c>
      <c r="D5908">
        <v>2</v>
      </c>
      <c r="E5908">
        <v>787</v>
      </c>
      <c r="F5908">
        <v>7</v>
      </c>
      <c r="G5908">
        <v>7393</v>
      </c>
      <c r="H5908">
        <v>0.16585350806365901</v>
      </c>
      <c r="I5908">
        <v>0.82859402353427802</v>
      </c>
      <c r="J5908">
        <v>0.80113049045977802</v>
      </c>
      <c r="K5908" t="s">
        <v>27914</v>
      </c>
      <c r="L5908">
        <v>2</v>
      </c>
      <c r="M5908" t="s">
        <v>5133</v>
      </c>
      <c r="N5908">
        <v>0.28571428571428598</v>
      </c>
      <c r="O5908">
        <v>2.5412960609911099E-3</v>
      </c>
    </row>
    <row r="5909" spans="1:15">
      <c r="A5909" t="s">
        <v>6608</v>
      </c>
      <c r="B5909" t="s">
        <v>23511</v>
      </c>
      <c r="C5909" t="s">
        <v>6609</v>
      </c>
      <c r="D5909">
        <v>1</v>
      </c>
      <c r="E5909">
        <v>6152</v>
      </c>
      <c r="F5909">
        <v>1</v>
      </c>
      <c r="G5909">
        <v>7804</v>
      </c>
      <c r="H5909">
        <v>0.788313685289595</v>
      </c>
      <c r="I5909">
        <v>0.968912233598893</v>
      </c>
      <c r="J5909">
        <v>0.832812322140707</v>
      </c>
      <c r="K5909" t="s">
        <v>25149</v>
      </c>
      <c r="L5909">
        <v>1</v>
      </c>
      <c r="M5909" t="s">
        <v>5133</v>
      </c>
      <c r="N5909">
        <v>1</v>
      </c>
      <c r="O5909">
        <v>1.6254876462938901E-4</v>
      </c>
    </row>
    <row r="5910" spans="1:15">
      <c r="A5910" t="s">
        <v>6610</v>
      </c>
      <c r="B5910" t="s">
        <v>23511</v>
      </c>
      <c r="C5910" t="s">
        <v>6611</v>
      </c>
      <c r="D5910">
        <v>1</v>
      </c>
      <c r="E5910">
        <v>6152</v>
      </c>
      <c r="F5910">
        <v>1</v>
      </c>
      <c r="G5910">
        <v>7804</v>
      </c>
      <c r="H5910">
        <v>0.788313685289595</v>
      </c>
      <c r="I5910">
        <v>0.968912233598893</v>
      </c>
      <c r="J5910">
        <v>0.832812322140707</v>
      </c>
      <c r="K5910" t="s">
        <v>25560</v>
      </c>
      <c r="L5910">
        <v>1</v>
      </c>
      <c r="M5910" t="s">
        <v>5133</v>
      </c>
      <c r="N5910">
        <v>1</v>
      </c>
      <c r="O5910">
        <v>1.6254876462938901E-4</v>
      </c>
    </row>
    <row r="5911" spans="1:15">
      <c r="A5911" t="s">
        <v>6612</v>
      </c>
      <c r="B5911" t="s">
        <v>23511</v>
      </c>
      <c r="C5911" t="s">
        <v>6613</v>
      </c>
      <c r="D5911">
        <v>41</v>
      </c>
      <c r="E5911">
        <v>6152</v>
      </c>
      <c r="F5911">
        <v>48</v>
      </c>
      <c r="G5911">
        <v>7804</v>
      </c>
      <c r="H5911">
        <v>0.17357841100659199</v>
      </c>
      <c r="I5911">
        <v>0.61096870087947897</v>
      </c>
      <c r="J5911">
        <v>0.52514793898801204</v>
      </c>
      <c r="K5911" t="s">
        <v>27915</v>
      </c>
      <c r="L5911">
        <v>41</v>
      </c>
      <c r="M5911" t="s">
        <v>5133</v>
      </c>
      <c r="N5911">
        <v>0.85416666666666696</v>
      </c>
      <c r="O5911">
        <v>6.6644993498049402E-3</v>
      </c>
    </row>
    <row r="5912" spans="1:15">
      <c r="A5912" t="s">
        <v>6612</v>
      </c>
      <c r="B5912" t="s">
        <v>23518</v>
      </c>
      <c r="C5912" t="s">
        <v>6613</v>
      </c>
      <c r="D5912">
        <v>2</v>
      </c>
      <c r="E5912">
        <v>787</v>
      </c>
      <c r="F5912">
        <v>41</v>
      </c>
      <c r="G5912">
        <v>7393</v>
      </c>
      <c r="H5912">
        <v>0.94219419565732199</v>
      </c>
      <c r="I5912">
        <v>1</v>
      </c>
      <c r="J5912">
        <v>0.966855260484069</v>
      </c>
      <c r="K5912" t="s">
        <v>27916</v>
      </c>
      <c r="L5912">
        <v>2</v>
      </c>
      <c r="M5912" t="s">
        <v>5133</v>
      </c>
      <c r="N5912">
        <v>4.8780487804878099E-2</v>
      </c>
      <c r="O5912">
        <v>2.5412960609911099E-3</v>
      </c>
    </row>
    <row r="5913" spans="1:15">
      <c r="A5913" t="s">
        <v>6612</v>
      </c>
      <c r="B5913" t="s">
        <v>23513</v>
      </c>
      <c r="C5913" t="s">
        <v>6613</v>
      </c>
      <c r="D5913">
        <v>2</v>
      </c>
      <c r="E5913">
        <v>535</v>
      </c>
      <c r="F5913">
        <v>48</v>
      </c>
      <c r="G5913">
        <v>8124</v>
      </c>
      <c r="H5913">
        <v>0.83420416130209796</v>
      </c>
      <c r="I5913">
        <v>0.99999999999997702</v>
      </c>
      <c r="J5913">
        <v>0.95041217501583097</v>
      </c>
      <c r="K5913" t="s">
        <v>26333</v>
      </c>
      <c r="L5913">
        <v>2</v>
      </c>
      <c r="M5913" t="s">
        <v>5133</v>
      </c>
      <c r="N5913">
        <v>4.1666666666666699E-2</v>
      </c>
      <c r="O5913">
        <v>3.7383177570093499E-3</v>
      </c>
    </row>
    <row r="5914" spans="1:15">
      <c r="A5914" t="s">
        <v>6614</v>
      </c>
      <c r="B5914" t="s">
        <v>23511</v>
      </c>
      <c r="C5914" t="s">
        <v>6615</v>
      </c>
      <c r="D5914">
        <v>2</v>
      </c>
      <c r="E5914">
        <v>6152</v>
      </c>
      <c r="F5914">
        <v>2</v>
      </c>
      <c r="G5914">
        <v>7804</v>
      </c>
      <c r="H5914">
        <v>0.62141708038142995</v>
      </c>
      <c r="I5914">
        <v>0.968912233598893</v>
      </c>
      <c r="J5914">
        <v>0.832812322140707</v>
      </c>
      <c r="K5914" t="s">
        <v>27917</v>
      </c>
      <c r="L5914">
        <v>2</v>
      </c>
      <c r="M5914" t="s">
        <v>5133</v>
      </c>
      <c r="N5914">
        <v>1</v>
      </c>
      <c r="O5914">
        <v>3.2509752925877802E-4</v>
      </c>
    </row>
    <row r="5915" spans="1:15">
      <c r="A5915" t="s">
        <v>6616</v>
      </c>
      <c r="B5915" t="s">
        <v>23518</v>
      </c>
      <c r="C5915" t="s">
        <v>6617</v>
      </c>
      <c r="D5915">
        <v>5</v>
      </c>
      <c r="E5915">
        <v>787</v>
      </c>
      <c r="F5915">
        <v>89</v>
      </c>
      <c r="G5915">
        <v>7393</v>
      </c>
      <c r="H5915">
        <v>0.96724784809096398</v>
      </c>
      <c r="I5915">
        <v>1</v>
      </c>
      <c r="J5915">
        <v>0.966855260484069</v>
      </c>
      <c r="K5915" t="s">
        <v>27918</v>
      </c>
      <c r="L5915">
        <v>5</v>
      </c>
      <c r="M5915" t="s">
        <v>5133</v>
      </c>
      <c r="N5915">
        <v>5.6179775280898903E-2</v>
      </c>
      <c r="O5915">
        <v>6.35324015247776E-3</v>
      </c>
    </row>
    <row r="5916" spans="1:15">
      <c r="A5916" t="s">
        <v>6616</v>
      </c>
      <c r="B5916" t="s">
        <v>23511</v>
      </c>
      <c r="C5916" t="s">
        <v>6617</v>
      </c>
      <c r="D5916">
        <v>85</v>
      </c>
      <c r="E5916">
        <v>6152</v>
      </c>
      <c r="F5916">
        <v>96</v>
      </c>
      <c r="G5916">
        <v>7804</v>
      </c>
      <c r="H5916">
        <v>9.6782742395319192E-3</v>
      </c>
      <c r="I5916">
        <v>8.2424403017466896E-2</v>
      </c>
      <c r="J5916">
        <v>7.0846518495353394E-2</v>
      </c>
      <c r="K5916" t="s">
        <v>27919</v>
      </c>
      <c r="L5916">
        <v>85</v>
      </c>
      <c r="M5916" t="s">
        <v>5133</v>
      </c>
      <c r="N5916">
        <v>0.88541666666666696</v>
      </c>
      <c r="O5916">
        <v>1.3816644993498E-2</v>
      </c>
    </row>
    <row r="5917" spans="1:15">
      <c r="A5917" t="s">
        <v>6616</v>
      </c>
      <c r="B5917" t="s">
        <v>23513</v>
      </c>
      <c r="C5917" t="s">
        <v>6617</v>
      </c>
      <c r="D5917">
        <v>4</v>
      </c>
      <c r="E5917">
        <v>535</v>
      </c>
      <c r="F5917">
        <v>103</v>
      </c>
      <c r="G5917">
        <v>8124</v>
      </c>
      <c r="H5917">
        <v>0.91497389452564504</v>
      </c>
      <c r="I5917">
        <v>0.99999999999997702</v>
      </c>
      <c r="J5917">
        <v>0.95041217501583097</v>
      </c>
      <c r="K5917" t="s">
        <v>27920</v>
      </c>
      <c r="L5917">
        <v>4</v>
      </c>
      <c r="M5917" t="s">
        <v>5133</v>
      </c>
      <c r="N5917">
        <v>3.8834951456310697E-2</v>
      </c>
      <c r="O5917">
        <v>7.4766355140186902E-3</v>
      </c>
    </row>
    <row r="5918" spans="1:15">
      <c r="A5918" t="s">
        <v>6618</v>
      </c>
      <c r="B5918" t="s">
        <v>23513</v>
      </c>
      <c r="C5918" t="s">
        <v>6619</v>
      </c>
      <c r="D5918">
        <v>1</v>
      </c>
      <c r="E5918">
        <v>535</v>
      </c>
      <c r="F5918">
        <v>2</v>
      </c>
      <c r="G5918">
        <v>8124</v>
      </c>
      <c r="H5918">
        <v>0.12737930779067499</v>
      </c>
      <c r="I5918">
        <v>0.64703075560747003</v>
      </c>
      <c r="J5918">
        <v>0.614945907739046</v>
      </c>
      <c r="K5918" t="s">
        <v>23596</v>
      </c>
      <c r="L5918">
        <v>1</v>
      </c>
      <c r="M5918" t="s">
        <v>5133</v>
      </c>
      <c r="N5918">
        <v>0.5</v>
      </c>
      <c r="O5918">
        <v>1.8691588785046699E-3</v>
      </c>
    </row>
    <row r="5919" spans="1:15">
      <c r="A5919" t="s">
        <v>6620</v>
      </c>
      <c r="B5919" t="s">
        <v>23513</v>
      </c>
      <c r="C5919" t="s">
        <v>6621</v>
      </c>
      <c r="D5919">
        <v>3</v>
      </c>
      <c r="E5919">
        <v>535</v>
      </c>
      <c r="F5919">
        <v>22</v>
      </c>
      <c r="G5919">
        <v>8124</v>
      </c>
      <c r="H5919">
        <v>0.17337112747789299</v>
      </c>
      <c r="I5919">
        <v>0.75508452473579202</v>
      </c>
      <c r="J5919">
        <v>0.71764152547495597</v>
      </c>
      <c r="K5919" t="s">
        <v>27921</v>
      </c>
      <c r="L5919">
        <v>3</v>
      </c>
      <c r="M5919" t="s">
        <v>5133</v>
      </c>
      <c r="N5919">
        <v>0.13636363636363599</v>
      </c>
      <c r="O5919">
        <v>5.60747663551402E-3</v>
      </c>
    </row>
    <row r="5920" spans="1:15">
      <c r="A5920" t="s">
        <v>6620</v>
      </c>
      <c r="B5920" t="s">
        <v>23511</v>
      </c>
      <c r="C5920" t="s">
        <v>6621</v>
      </c>
      <c r="D5920">
        <v>16</v>
      </c>
      <c r="E5920">
        <v>6152</v>
      </c>
      <c r="F5920">
        <v>20</v>
      </c>
      <c r="G5920">
        <v>7804</v>
      </c>
      <c r="H5920">
        <v>0.57841027067460704</v>
      </c>
      <c r="I5920">
        <v>0.968912233598893</v>
      </c>
      <c r="J5920">
        <v>0.832812322140707</v>
      </c>
      <c r="K5920" t="s">
        <v>27922</v>
      </c>
      <c r="L5920">
        <v>16</v>
      </c>
      <c r="M5920" t="s">
        <v>5133</v>
      </c>
      <c r="N5920">
        <v>0.8</v>
      </c>
      <c r="O5920">
        <v>2.6007802340702198E-3</v>
      </c>
    </row>
    <row r="5921" spans="1:15">
      <c r="A5921" t="s">
        <v>6620</v>
      </c>
      <c r="B5921" t="s">
        <v>23518</v>
      </c>
      <c r="C5921" t="s">
        <v>6621</v>
      </c>
      <c r="D5921">
        <v>1</v>
      </c>
      <c r="E5921">
        <v>787</v>
      </c>
      <c r="F5921">
        <v>19</v>
      </c>
      <c r="G5921">
        <v>7393</v>
      </c>
      <c r="H5921">
        <v>0.88249927365783198</v>
      </c>
      <c r="I5921">
        <v>1</v>
      </c>
      <c r="J5921">
        <v>0.966855260484069</v>
      </c>
      <c r="K5921" t="s">
        <v>23873</v>
      </c>
      <c r="L5921">
        <v>1</v>
      </c>
      <c r="M5921" t="s">
        <v>5133</v>
      </c>
      <c r="N5921">
        <v>5.2631578947368397E-2</v>
      </c>
      <c r="O5921">
        <v>1.27064803049555E-3</v>
      </c>
    </row>
    <row r="5922" spans="1:15">
      <c r="A5922" t="s">
        <v>6622</v>
      </c>
      <c r="B5922" t="s">
        <v>23518</v>
      </c>
      <c r="C5922" t="s">
        <v>6623</v>
      </c>
      <c r="D5922">
        <v>9</v>
      </c>
      <c r="E5922">
        <v>787</v>
      </c>
      <c r="F5922">
        <v>170</v>
      </c>
      <c r="G5922">
        <v>7393</v>
      </c>
      <c r="H5922">
        <v>0.99564020737201298</v>
      </c>
      <c r="I5922">
        <v>1</v>
      </c>
      <c r="J5922">
        <v>0.966855260484069</v>
      </c>
      <c r="K5922" t="s">
        <v>27923</v>
      </c>
      <c r="L5922">
        <v>9</v>
      </c>
      <c r="M5922" t="s">
        <v>5133</v>
      </c>
      <c r="N5922">
        <v>5.29411764705882E-2</v>
      </c>
      <c r="O5922">
        <v>1.143583227446E-2</v>
      </c>
    </row>
    <row r="5923" spans="1:15">
      <c r="A5923" t="s">
        <v>6622</v>
      </c>
      <c r="B5923" t="s">
        <v>23511</v>
      </c>
      <c r="C5923" t="s">
        <v>6623</v>
      </c>
      <c r="D5923">
        <v>159</v>
      </c>
      <c r="E5923">
        <v>6152</v>
      </c>
      <c r="F5923">
        <v>181</v>
      </c>
      <c r="G5923">
        <v>7804</v>
      </c>
      <c r="H5923">
        <v>1.0602089358959499E-3</v>
      </c>
      <c r="I5923">
        <v>1.38625814795762E-2</v>
      </c>
      <c r="J5923">
        <v>1.19153502995711E-2</v>
      </c>
      <c r="K5923" t="s">
        <v>27924</v>
      </c>
      <c r="L5923">
        <v>159</v>
      </c>
      <c r="M5923" t="s">
        <v>5133</v>
      </c>
      <c r="N5923">
        <v>0.87845303867403302</v>
      </c>
      <c r="O5923">
        <v>2.5845253576072799E-2</v>
      </c>
    </row>
    <row r="5924" spans="1:15">
      <c r="A5924" t="s">
        <v>6622</v>
      </c>
      <c r="B5924" t="s">
        <v>23513</v>
      </c>
      <c r="C5924" t="s">
        <v>6623</v>
      </c>
      <c r="D5924">
        <v>7</v>
      </c>
      <c r="E5924">
        <v>535</v>
      </c>
      <c r="F5924">
        <v>176</v>
      </c>
      <c r="G5924">
        <v>8124</v>
      </c>
      <c r="H5924">
        <v>0.95013305973102502</v>
      </c>
      <c r="I5924">
        <v>0.99999999999997702</v>
      </c>
      <c r="J5924">
        <v>0.95041217501583097</v>
      </c>
      <c r="K5924" t="s">
        <v>27836</v>
      </c>
      <c r="L5924">
        <v>7</v>
      </c>
      <c r="M5924" t="s">
        <v>5133</v>
      </c>
      <c r="N5924">
        <v>3.97727272727273E-2</v>
      </c>
      <c r="O5924">
        <v>1.3084112149532701E-2</v>
      </c>
    </row>
    <row r="5925" spans="1:15">
      <c r="A5925" t="s">
        <v>6624</v>
      </c>
      <c r="B5925" t="s">
        <v>23513</v>
      </c>
      <c r="C5925" t="s">
        <v>6625</v>
      </c>
      <c r="D5925">
        <v>6</v>
      </c>
      <c r="E5925">
        <v>535</v>
      </c>
      <c r="F5925">
        <v>86</v>
      </c>
      <c r="G5925">
        <v>8124</v>
      </c>
      <c r="H5925">
        <v>0.50323601096546</v>
      </c>
      <c r="I5925">
        <v>0.99999999999997702</v>
      </c>
      <c r="J5925">
        <v>0.95041217501583097</v>
      </c>
      <c r="K5925" t="s">
        <v>27839</v>
      </c>
      <c r="L5925">
        <v>6</v>
      </c>
      <c r="M5925" t="s">
        <v>5133</v>
      </c>
      <c r="N5925">
        <v>6.9767441860465101E-2</v>
      </c>
      <c r="O5925">
        <v>1.1214953271028E-2</v>
      </c>
    </row>
    <row r="5926" spans="1:15">
      <c r="A5926" t="s">
        <v>6624</v>
      </c>
      <c r="B5926" t="s">
        <v>23511</v>
      </c>
      <c r="C5926" t="s">
        <v>6625</v>
      </c>
      <c r="D5926">
        <v>79</v>
      </c>
      <c r="E5926">
        <v>6152</v>
      </c>
      <c r="F5926">
        <v>89</v>
      </c>
      <c r="G5926">
        <v>7804</v>
      </c>
      <c r="H5926">
        <v>1.08020146462593E-2</v>
      </c>
      <c r="I5926">
        <v>8.7990417388941602E-2</v>
      </c>
      <c r="J5926">
        <v>7.5630693153318704E-2</v>
      </c>
      <c r="K5926" t="s">
        <v>27925</v>
      </c>
      <c r="L5926">
        <v>79</v>
      </c>
      <c r="M5926" t="s">
        <v>5133</v>
      </c>
      <c r="N5926">
        <v>0.88764044943820197</v>
      </c>
      <c r="O5926">
        <v>1.28413524057217E-2</v>
      </c>
    </row>
    <row r="5927" spans="1:15">
      <c r="A5927" t="s">
        <v>6624</v>
      </c>
      <c r="B5927" t="s">
        <v>23518</v>
      </c>
      <c r="C5927" t="s">
        <v>6625</v>
      </c>
      <c r="D5927">
        <v>3</v>
      </c>
      <c r="E5927">
        <v>787</v>
      </c>
      <c r="F5927">
        <v>83</v>
      </c>
      <c r="G5927">
        <v>7393</v>
      </c>
      <c r="H5927">
        <v>0.99498510484380198</v>
      </c>
      <c r="I5927">
        <v>1</v>
      </c>
      <c r="J5927">
        <v>0.966855260484069</v>
      </c>
      <c r="K5927" t="s">
        <v>27840</v>
      </c>
      <c r="L5927">
        <v>3</v>
      </c>
      <c r="M5927" t="s">
        <v>5133</v>
      </c>
      <c r="N5927">
        <v>3.6144578313252997E-2</v>
      </c>
      <c r="O5927">
        <v>3.8119440914866601E-3</v>
      </c>
    </row>
    <row r="5928" spans="1:15">
      <c r="A5928" t="s">
        <v>6626</v>
      </c>
      <c r="B5928" t="s">
        <v>23518</v>
      </c>
      <c r="C5928" t="s">
        <v>6627</v>
      </c>
      <c r="D5928">
        <v>3</v>
      </c>
      <c r="E5928">
        <v>787</v>
      </c>
      <c r="F5928">
        <v>21</v>
      </c>
      <c r="G5928">
        <v>7393</v>
      </c>
      <c r="H5928">
        <v>0.39022520469363298</v>
      </c>
      <c r="I5928">
        <v>1</v>
      </c>
      <c r="J5928">
        <v>0.966855260484069</v>
      </c>
      <c r="K5928" t="s">
        <v>27926</v>
      </c>
      <c r="L5928">
        <v>3</v>
      </c>
      <c r="M5928" t="s">
        <v>5133</v>
      </c>
      <c r="N5928">
        <v>0.14285714285714299</v>
      </c>
      <c r="O5928">
        <v>3.8119440914866601E-3</v>
      </c>
    </row>
    <row r="5929" spans="1:15">
      <c r="A5929" t="s">
        <v>6626</v>
      </c>
      <c r="B5929" t="s">
        <v>23511</v>
      </c>
      <c r="C5929" t="s">
        <v>6627</v>
      </c>
      <c r="D5929">
        <v>17</v>
      </c>
      <c r="E5929">
        <v>6152</v>
      </c>
      <c r="F5929">
        <v>21</v>
      </c>
      <c r="G5929">
        <v>7804</v>
      </c>
      <c r="H5929">
        <v>0.53254015364000995</v>
      </c>
      <c r="I5929">
        <v>0.968912233598893</v>
      </c>
      <c r="J5929">
        <v>0.832812322140707</v>
      </c>
      <c r="K5929" t="s">
        <v>27927</v>
      </c>
      <c r="L5929">
        <v>17</v>
      </c>
      <c r="M5929" t="s">
        <v>5133</v>
      </c>
      <c r="N5929">
        <v>0.80952380952380998</v>
      </c>
      <c r="O5929">
        <v>2.7633289986996102E-3</v>
      </c>
    </row>
    <row r="5930" spans="1:15">
      <c r="A5930" t="s">
        <v>6628</v>
      </c>
      <c r="B5930" t="s">
        <v>23511</v>
      </c>
      <c r="C5930" t="s">
        <v>6629</v>
      </c>
      <c r="D5930">
        <v>2</v>
      </c>
      <c r="E5930">
        <v>6152</v>
      </c>
      <c r="F5930">
        <v>2</v>
      </c>
      <c r="G5930">
        <v>7804</v>
      </c>
      <c r="H5930">
        <v>0.62141708038142995</v>
      </c>
      <c r="I5930">
        <v>0.968912233598893</v>
      </c>
      <c r="J5930">
        <v>0.832812322140707</v>
      </c>
      <c r="K5930" t="s">
        <v>27928</v>
      </c>
      <c r="L5930">
        <v>2</v>
      </c>
      <c r="M5930" t="s">
        <v>5133</v>
      </c>
      <c r="N5930">
        <v>1</v>
      </c>
      <c r="O5930">
        <v>3.2509752925877802E-4</v>
      </c>
    </row>
    <row r="5931" spans="1:15">
      <c r="A5931" t="s">
        <v>6630</v>
      </c>
      <c r="B5931" t="s">
        <v>23511</v>
      </c>
      <c r="C5931" t="s">
        <v>6631</v>
      </c>
      <c r="D5931">
        <v>1</v>
      </c>
      <c r="E5931">
        <v>6152</v>
      </c>
      <c r="F5931">
        <v>1</v>
      </c>
      <c r="G5931">
        <v>7804</v>
      </c>
      <c r="H5931">
        <v>0.788313685289595</v>
      </c>
      <c r="I5931">
        <v>0.968912233598893</v>
      </c>
      <c r="J5931">
        <v>0.832812322140707</v>
      </c>
      <c r="K5931" t="s">
        <v>27929</v>
      </c>
      <c r="L5931">
        <v>1</v>
      </c>
      <c r="M5931" t="s">
        <v>5133</v>
      </c>
      <c r="N5931">
        <v>1</v>
      </c>
      <c r="O5931">
        <v>1.6254876462938901E-4</v>
      </c>
    </row>
    <row r="5932" spans="1:15">
      <c r="A5932" t="s">
        <v>6632</v>
      </c>
      <c r="B5932" t="s">
        <v>23511</v>
      </c>
      <c r="C5932" t="s">
        <v>6633</v>
      </c>
      <c r="D5932">
        <v>24</v>
      </c>
      <c r="E5932">
        <v>6152</v>
      </c>
      <c r="F5932">
        <v>24</v>
      </c>
      <c r="G5932">
        <v>7804</v>
      </c>
      <c r="H5932">
        <v>3.2858193562085298E-3</v>
      </c>
      <c r="I5932">
        <v>3.5047553154791897E-2</v>
      </c>
      <c r="J5932">
        <v>3.01245387518508E-2</v>
      </c>
      <c r="K5932" t="s">
        <v>27930</v>
      </c>
      <c r="L5932">
        <v>24</v>
      </c>
      <c r="M5932" t="s">
        <v>5133</v>
      </c>
      <c r="N5932">
        <v>1</v>
      </c>
      <c r="O5932">
        <v>3.90117035110533E-3</v>
      </c>
    </row>
    <row r="5933" spans="1:15">
      <c r="A5933" t="s">
        <v>6634</v>
      </c>
      <c r="B5933" t="s">
        <v>23511</v>
      </c>
      <c r="C5933" t="s">
        <v>6635</v>
      </c>
      <c r="D5933">
        <v>9</v>
      </c>
      <c r="E5933">
        <v>6152</v>
      </c>
      <c r="F5933">
        <v>9</v>
      </c>
      <c r="G5933">
        <v>7804</v>
      </c>
      <c r="H5933">
        <v>0.117423000773971</v>
      </c>
      <c r="I5933">
        <v>0.47842873658393897</v>
      </c>
      <c r="J5933">
        <v>0.41122542710949</v>
      </c>
      <c r="K5933" t="s">
        <v>27931</v>
      </c>
      <c r="L5933">
        <v>9</v>
      </c>
      <c r="M5933" t="s">
        <v>5133</v>
      </c>
      <c r="N5933">
        <v>1</v>
      </c>
      <c r="O5933">
        <v>1.4629388816645001E-3</v>
      </c>
    </row>
    <row r="5934" spans="1:15">
      <c r="A5934" t="s">
        <v>6636</v>
      </c>
      <c r="B5934" t="s">
        <v>23513</v>
      </c>
      <c r="C5934" t="s">
        <v>6637</v>
      </c>
      <c r="D5934">
        <v>14</v>
      </c>
      <c r="E5934">
        <v>535</v>
      </c>
      <c r="F5934">
        <v>281</v>
      </c>
      <c r="G5934">
        <v>8124</v>
      </c>
      <c r="H5934">
        <v>0.89363064656268199</v>
      </c>
      <c r="I5934">
        <v>0.99999999999997702</v>
      </c>
      <c r="J5934">
        <v>0.95041217501583097</v>
      </c>
      <c r="K5934" t="s">
        <v>27932</v>
      </c>
      <c r="L5934">
        <v>14</v>
      </c>
      <c r="M5934" t="s">
        <v>5133</v>
      </c>
      <c r="N5934">
        <v>4.9822064056939501E-2</v>
      </c>
      <c r="O5934">
        <v>2.6168224299065401E-2</v>
      </c>
    </row>
    <row r="5935" spans="1:15">
      <c r="A5935" t="s">
        <v>6636</v>
      </c>
      <c r="B5935" t="s">
        <v>23518</v>
      </c>
      <c r="C5935" t="s">
        <v>6637</v>
      </c>
      <c r="D5935">
        <v>12</v>
      </c>
      <c r="E5935">
        <v>787</v>
      </c>
      <c r="F5935">
        <v>235</v>
      </c>
      <c r="G5935">
        <v>7393</v>
      </c>
      <c r="H5935">
        <v>0.99924977532950099</v>
      </c>
      <c r="I5935">
        <v>1</v>
      </c>
      <c r="J5935">
        <v>0.966855260484069</v>
      </c>
      <c r="K5935" t="s">
        <v>27060</v>
      </c>
      <c r="L5935">
        <v>12</v>
      </c>
      <c r="M5935" t="s">
        <v>5133</v>
      </c>
      <c r="N5935">
        <v>5.1063829787233998E-2</v>
      </c>
      <c r="O5935">
        <v>1.52477763659466E-2</v>
      </c>
    </row>
    <row r="5936" spans="1:15">
      <c r="A5936" t="s">
        <v>6636</v>
      </c>
      <c r="B5936" t="s">
        <v>23511</v>
      </c>
      <c r="C5936" t="s">
        <v>6637</v>
      </c>
      <c r="D5936">
        <v>227</v>
      </c>
      <c r="E5936">
        <v>6152</v>
      </c>
      <c r="F5936">
        <v>260</v>
      </c>
      <c r="G5936">
        <v>7804</v>
      </c>
      <c r="H5936">
        <v>2.3192832449459399E-4</v>
      </c>
      <c r="I5936">
        <v>3.9848767096845898E-3</v>
      </c>
      <c r="J5936">
        <v>3.4251341978727601E-3</v>
      </c>
      <c r="K5936" t="s">
        <v>27933</v>
      </c>
      <c r="L5936">
        <v>227</v>
      </c>
      <c r="M5936" t="s">
        <v>5133</v>
      </c>
      <c r="N5936">
        <v>0.87307692307692297</v>
      </c>
      <c r="O5936">
        <v>3.6898569570871301E-2</v>
      </c>
    </row>
    <row r="5937" spans="1:15">
      <c r="A5937" t="s">
        <v>6638</v>
      </c>
      <c r="B5937" t="s">
        <v>23513</v>
      </c>
      <c r="C5937" t="s">
        <v>6639</v>
      </c>
      <c r="D5937">
        <v>4</v>
      </c>
      <c r="E5937">
        <v>535</v>
      </c>
      <c r="F5937">
        <v>31</v>
      </c>
      <c r="G5937">
        <v>8124</v>
      </c>
      <c r="H5937">
        <v>0.14388893763074001</v>
      </c>
      <c r="I5937">
        <v>0.68244467562008204</v>
      </c>
      <c r="J5937">
        <v>0.64860372848407</v>
      </c>
      <c r="K5937" t="s">
        <v>27934</v>
      </c>
      <c r="L5937">
        <v>4</v>
      </c>
      <c r="M5937" t="s">
        <v>5133</v>
      </c>
      <c r="N5937">
        <v>0.12903225806451599</v>
      </c>
      <c r="O5937">
        <v>7.4766355140186902E-3</v>
      </c>
    </row>
    <row r="5938" spans="1:15">
      <c r="A5938" t="s">
        <v>6638</v>
      </c>
      <c r="B5938" t="s">
        <v>23511</v>
      </c>
      <c r="C5938" t="s">
        <v>6639</v>
      </c>
      <c r="D5938">
        <v>24</v>
      </c>
      <c r="E5938">
        <v>6152</v>
      </c>
      <c r="F5938">
        <v>29</v>
      </c>
      <c r="G5938">
        <v>7804</v>
      </c>
      <c r="H5938">
        <v>0.40176100238644102</v>
      </c>
      <c r="I5938">
        <v>0.91525479399875698</v>
      </c>
      <c r="J5938">
        <v>0.78669196642228301</v>
      </c>
      <c r="K5938" t="s">
        <v>27935</v>
      </c>
      <c r="L5938">
        <v>24</v>
      </c>
      <c r="M5938" t="s">
        <v>5133</v>
      </c>
      <c r="N5938">
        <v>0.82758620689655205</v>
      </c>
      <c r="O5938">
        <v>3.90117035110533E-3</v>
      </c>
    </row>
    <row r="5939" spans="1:15">
      <c r="A5939" t="s">
        <v>6638</v>
      </c>
      <c r="B5939" t="s">
        <v>23518</v>
      </c>
      <c r="C5939" t="s">
        <v>6639</v>
      </c>
      <c r="D5939">
        <v>1</v>
      </c>
      <c r="E5939">
        <v>787</v>
      </c>
      <c r="F5939">
        <v>24</v>
      </c>
      <c r="G5939">
        <v>7393</v>
      </c>
      <c r="H5939">
        <v>0.93318210266502399</v>
      </c>
      <c r="I5939">
        <v>1</v>
      </c>
      <c r="J5939">
        <v>0.966855260484069</v>
      </c>
      <c r="K5939" t="s">
        <v>23927</v>
      </c>
      <c r="L5939">
        <v>1</v>
      </c>
      <c r="M5939" t="s">
        <v>5133</v>
      </c>
      <c r="N5939">
        <v>4.1666666666666699E-2</v>
      </c>
      <c r="O5939">
        <v>1.27064803049555E-3</v>
      </c>
    </row>
    <row r="5940" spans="1:15">
      <c r="A5940" t="s">
        <v>6640</v>
      </c>
      <c r="B5940" t="s">
        <v>23513</v>
      </c>
      <c r="C5940" t="s">
        <v>6641</v>
      </c>
      <c r="D5940">
        <v>60</v>
      </c>
      <c r="E5940">
        <v>535</v>
      </c>
      <c r="F5940">
        <v>1158</v>
      </c>
      <c r="G5940">
        <v>8124</v>
      </c>
      <c r="H5940">
        <v>0.986027061333966</v>
      </c>
      <c r="I5940">
        <v>0.99999999999997702</v>
      </c>
      <c r="J5940">
        <v>0.95041217501583097</v>
      </c>
      <c r="K5940" t="s">
        <v>27936</v>
      </c>
      <c r="L5940">
        <v>60</v>
      </c>
      <c r="M5940" t="s">
        <v>2729</v>
      </c>
      <c r="N5940">
        <v>5.1813471502590698E-2</v>
      </c>
      <c r="O5940">
        <v>0.11214953271028</v>
      </c>
    </row>
    <row r="5941" spans="1:15">
      <c r="A5941" t="s">
        <v>6640</v>
      </c>
      <c r="B5941" t="s">
        <v>23518</v>
      </c>
      <c r="C5941" t="s">
        <v>6641</v>
      </c>
      <c r="D5941">
        <v>103</v>
      </c>
      <c r="E5941">
        <v>787</v>
      </c>
      <c r="F5941">
        <v>1021</v>
      </c>
      <c r="G5941">
        <v>7393</v>
      </c>
      <c r="H5941">
        <v>0.74876826451086897</v>
      </c>
      <c r="I5941">
        <v>1</v>
      </c>
      <c r="J5941">
        <v>0.966855260484069</v>
      </c>
      <c r="K5941" t="s">
        <v>27937</v>
      </c>
      <c r="L5941">
        <v>103</v>
      </c>
      <c r="M5941" t="s">
        <v>2729</v>
      </c>
      <c r="N5941">
        <v>0.10088148873653301</v>
      </c>
      <c r="O5941">
        <v>0.130876747141042</v>
      </c>
    </row>
    <row r="5942" spans="1:15">
      <c r="A5942" t="s">
        <v>6640</v>
      </c>
      <c r="B5942" t="s">
        <v>23511</v>
      </c>
      <c r="C5942" t="s">
        <v>6641</v>
      </c>
      <c r="D5942">
        <v>923</v>
      </c>
      <c r="E5942">
        <v>6152</v>
      </c>
      <c r="F5942">
        <v>1122</v>
      </c>
      <c r="G5942">
        <v>7804</v>
      </c>
      <c r="H5942">
        <v>1.14582698995314E-3</v>
      </c>
      <c r="I5942">
        <v>1.48821460634416E-2</v>
      </c>
      <c r="J5942">
        <v>1.2791700003101401E-2</v>
      </c>
      <c r="K5942" t="s">
        <v>27938</v>
      </c>
      <c r="L5942">
        <v>923</v>
      </c>
      <c r="M5942" t="s">
        <v>2729</v>
      </c>
      <c r="N5942">
        <v>0.82263814616755804</v>
      </c>
      <c r="O5942">
        <v>0.15003250975292601</v>
      </c>
    </row>
    <row r="5943" spans="1:15">
      <c r="A5943" t="s">
        <v>6642</v>
      </c>
      <c r="B5943" t="s">
        <v>23518</v>
      </c>
      <c r="C5943" t="s">
        <v>6643</v>
      </c>
      <c r="D5943">
        <v>14</v>
      </c>
      <c r="E5943">
        <v>787</v>
      </c>
      <c r="F5943">
        <v>85</v>
      </c>
      <c r="G5943">
        <v>7393</v>
      </c>
      <c r="H5943">
        <v>6.3889876968953499E-2</v>
      </c>
      <c r="I5943">
        <v>0.63266972740240601</v>
      </c>
      <c r="J5943">
        <v>0.61170005408803896</v>
      </c>
      <c r="K5943" t="s">
        <v>27939</v>
      </c>
      <c r="L5943">
        <v>14</v>
      </c>
      <c r="M5943" t="s">
        <v>2729</v>
      </c>
      <c r="N5943">
        <v>0.16470588235294101</v>
      </c>
      <c r="O5943">
        <v>1.77890724269377E-2</v>
      </c>
    </row>
    <row r="5944" spans="1:15">
      <c r="A5944" t="s">
        <v>6642</v>
      </c>
      <c r="B5944" t="s">
        <v>23513</v>
      </c>
      <c r="C5944" t="s">
        <v>6643</v>
      </c>
      <c r="D5944">
        <v>12</v>
      </c>
      <c r="E5944">
        <v>535</v>
      </c>
      <c r="F5944">
        <v>86</v>
      </c>
      <c r="G5944">
        <v>8124</v>
      </c>
      <c r="H5944">
        <v>1.0263437263046399E-2</v>
      </c>
      <c r="I5944">
        <v>0.169694281440808</v>
      </c>
      <c r="J5944">
        <v>0.16127951111191</v>
      </c>
      <c r="K5944" t="s">
        <v>27940</v>
      </c>
      <c r="L5944">
        <v>12</v>
      </c>
      <c r="M5944" t="s">
        <v>2729</v>
      </c>
      <c r="N5944">
        <v>0.13953488372093001</v>
      </c>
      <c r="O5944">
        <v>2.2429906542056101E-2</v>
      </c>
    </row>
    <row r="5945" spans="1:15">
      <c r="A5945" t="s">
        <v>6642</v>
      </c>
      <c r="B5945" t="s">
        <v>23511</v>
      </c>
      <c r="C5945" t="s">
        <v>6643</v>
      </c>
      <c r="D5945">
        <v>72</v>
      </c>
      <c r="E5945">
        <v>6152</v>
      </c>
      <c r="F5945">
        <v>93</v>
      </c>
      <c r="G5945">
        <v>7804</v>
      </c>
      <c r="H5945">
        <v>0.68494135730203198</v>
      </c>
      <c r="I5945">
        <v>0.968912233598893</v>
      </c>
      <c r="J5945">
        <v>0.832812322140707</v>
      </c>
      <c r="K5945" t="s">
        <v>27941</v>
      </c>
      <c r="L5945">
        <v>72</v>
      </c>
      <c r="M5945" t="s">
        <v>2729</v>
      </c>
      <c r="N5945">
        <v>0.77419354838709697</v>
      </c>
      <c r="O5945">
        <v>1.1703511053316001E-2</v>
      </c>
    </row>
    <row r="5946" spans="1:15">
      <c r="A5946" t="s">
        <v>6644</v>
      </c>
      <c r="B5946" t="s">
        <v>23513</v>
      </c>
      <c r="C5946" t="s">
        <v>6645</v>
      </c>
      <c r="D5946">
        <v>9</v>
      </c>
      <c r="E5946">
        <v>535</v>
      </c>
      <c r="F5946">
        <v>19</v>
      </c>
      <c r="G5946">
        <v>8124</v>
      </c>
      <c r="H5946" s="34">
        <v>1.10909704881121E-6</v>
      </c>
      <c r="I5946">
        <v>1.7702895202178901E-4</v>
      </c>
      <c r="J5946">
        <v>1.6825047133180499E-4</v>
      </c>
      <c r="K5946" t="s">
        <v>27942</v>
      </c>
      <c r="L5946">
        <v>9</v>
      </c>
      <c r="M5946" t="s">
        <v>2729</v>
      </c>
      <c r="N5946">
        <v>0.47368421052631599</v>
      </c>
      <c r="O5946">
        <v>1.6822429906542102E-2</v>
      </c>
    </row>
    <row r="5947" spans="1:15">
      <c r="A5947" t="s">
        <v>6644</v>
      </c>
      <c r="B5947" t="s">
        <v>23511</v>
      </c>
      <c r="C5947" t="s">
        <v>6645</v>
      </c>
      <c r="D5947">
        <v>8</v>
      </c>
      <c r="E5947">
        <v>6152</v>
      </c>
      <c r="F5947">
        <v>11</v>
      </c>
      <c r="G5947">
        <v>7804</v>
      </c>
      <c r="H5947">
        <v>0.812198093591744</v>
      </c>
      <c r="I5947">
        <v>0.97453872412074605</v>
      </c>
      <c r="J5947">
        <v>0.83764847806331599</v>
      </c>
      <c r="K5947" t="s">
        <v>27943</v>
      </c>
      <c r="L5947">
        <v>8</v>
      </c>
      <c r="M5947" t="s">
        <v>2729</v>
      </c>
      <c r="N5947">
        <v>0.72727272727272696</v>
      </c>
      <c r="O5947">
        <v>1.3003901170351099E-3</v>
      </c>
    </row>
    <row r="5948" spans="1:15">
      <c r="A5948" t="s">
        <v>6646</v>
      </c>
      <c r="B5948" t="s">
        <v>23511</v>
      </c>
      <c r="C5948" t="s">
        <v>6647</v>
      </c>
      <c r="D5948">
        <v>8</v>
      </c>
      <c r="E5948">
        <v>6152</v>
      </c>
      <c r="F5948">
        <v>8</v>
      </c>
      <c r="G5948">
        <v>7804</v>
      </c>
      <c r="H5948">
        <v>0.148995721685201</v>
      </c>
      <c r="I5948">
        <v>0.54611425167193095</v>
      </c>
      <c r="J5948">
        <v>0.46940338073728599</v>
      </c>
      <c r="K5948" t="s">
        <v>27944</v>
      </c>
      <c r="L5948">
        <v>8</v>
      </c>
      <c r="M5948" t="s">
        <v>2729</v>
      </c>
      <c r="N5948">
        <v>1</v>
      </c>
      <c r="O5948">
        <v>1.3003901170351099E-3</v>
      </c>
    </row>
    <row r="5949" spans="1:15">
      <c r="A5949" t="s">
        <v>6648</v>
      </c>
      <c r="B5949" t="s">
        <v>23511</v>
      </c>
      <c r="C5949" t="s">
        <v>6649</v>
      </c>
      <c r="D5949">
        <v>5</v>
      </c>
      <c r="E5949">
        <v>6152</v>
      </c>
      <c r="F5949">
        <v>5</v>
      </c>
      <c r="G5949">
        <v>7804</v>
      </c>
      <c r="H5949">
        <v>0.30433074367137097</v>
      </c>
      <c r="I5949">
        <v>0.81020448119108801</v>
      </c>
      <c r="J5949">
        <v>0.69639772519260701</v>
      </c>
      <c r="K5949" t="s">
        <v>27945</v>
      </c>
      <c r="L5949">
        <v>5</v>
      </c>
      <c r="M5949" t="s">
        <v>5133</v>
      </c>
      <c r="N5949">
        <v>1</v>
      </c>
      <c r="O5949">
        <v>8.1274382314694405E-4</v>
      </c>
    </row>
    <row r="5950" spans="1:15">
      <c r="A5950" t="s">
        <v>6650</v>
      </c>
      <c r="B5950" t="s">
        <v>23511</v>
      </c>
      <c r="C5950" t="s">
        <v>6651</v>
      </c>
      <c r="D5950">
        <v>15</v>
      </c>
      <c r="E5950">
        <v>6152</v>
      </c>
      <c r="F5950">
        <v>17</v>
      </c>
      <c r="G5950">
        <v>7804</v>
      </c>
      <c r="H5950">
        <v>0.26923996398</v>
      </c>
      <c r="I5950">
        <v>0.77166446736043703</v>
      </c>
      <c r="J5950">
        <v>0.66327130021764202</v>
      </c>
      <c r="K5950" t="s">
        <v>27946</v>
      </c>
      <c r="L5950">
        <v>15</v>
      </c>
      <c r="M5950" t="s">
        <v>5133</v>
      </c>
      <c r="N5950">
        <v>0.88235294117647101</v>
      </c>
      <c r="O5950">
        <v>2.4382314694408299E-3</v>
      </c>
    </row>
    <row r="5951" spans="1:15">
      <c r="A5951" t="s">
        <v>6650</v>
      </c>
      <c r="B5951" t="s">
        <v>23518</v>
      </c>
      <c r="C5951" t="s">
        <v>6651</v>
      </c>
      <c r="D5951">
        <v>1</v>
      </c>
      <c r="E5951">
        <v>787</v>
      </c>
      <c r="F5951">
        <v>17</v>
      </c>
      <c r="G5951">
        <v>7393</v>
      </c>
      <c r="H5951">
        <v>0.85275166731674401</v>
      </c>
      <c r="I5951">
        <v>1</v>
      </c>
      <c r="J5951">
        <v>0.966855260484069</v>
      </c>
      <c r="K5951" t="s">
        <v>27947</v>
      </c>
      <c r="L5951">
        <v>1</v>
      </c>
      <c r="M5951" t="s">
        <v>5133</v>
      </c>
      <c r="N5951">
        <v>5.8823529411764698E-2</v>
      </c>
      <c r="O5951">
        <v>1.27064803049555E-3</v>
      </c>
    </row>
    <row r="5952" spans="1:15">
      <c r="A5952" t="s">
        <v>6650</v>
      </c>
      <c r="B5952" t="s">
        <v>23513</v>
      </c>
      <c r="C5952" t="s">
        <v>6651</v>
      </c>
      <c r="D5952">
        <v>1</v>
      </c>
      <c r="E5952">
        <v>535</v>
      </c>
      <c r="F5952">
        <v>17</v>
      </c>
      <c r="G5952">
        <v>8124</v>
      </c>
      <c r="H5952">
        <v>0.68628477635983498</v>
      </c>
      <c r="I5952">
        <v>0.99999999999997702</v>
      </c>
      <c r="J5952">
        <v>0.95041217501583097</v>
      </c>
      <c r="K5952" t="s">
        <v>27948</v>
      </c>
      <c r="L5952">
        <v>1</v>
      </c>
      <c r="M5952" t="s">
        <v>5133</v>
      </c>
      <c r="N5952">
        <v>5.8823529411764698E-2</v>
      </c>
      <c r="O5952">
        <v>1.8691588785046699E-3</v>
      </c>
    </row>
    <row r="5953" spans="1:15">
      <c r="A5953" t="s">
        <v>6652</v>
      </c>
      <c r="B5953" t="s">
        <v>23513</v>
      </c>
      <c r="C5953" t="s">
        <v>6653</v>
      </c>
      <c r="D5953">
        <v>1</v>
      </c>
      <c r="E5953">
        <v>535</v>
      </c>
      <c r="F5953">
        <v>12</v>
      </c>
      <c r="G5953">
        <v>8124</v>
      </c>
      <c r="H5953">
        <v>0.55870736002102495</v>
      </c>
      <c r="I5953">
        <v>0.99999999999997702</v>
      </c>
      <c r="J5953">
        <v>0.95041217501583097</v>
      </c>
      <c r="K5953" t="s">
        <v>27948</v>
      </c>
      <c r="L5953">
        <v>1</v>
      </c>
      <c r="M5953" t="s">
        <v>5133</v>
      </c>
      <c r="N5953">
        <v>8.3333333333333301E-2</v>
      </c>
      <c r="O5953">
        <v>1.8691588785046699E-3</v>
      </c>
    </row>
    <row r="5954" spans="1:15">
      <c r="A5954" t="s">
        <v>6652</v>
      </c>
      <c r="B5954" t="s">
        <v>23511</v>
      </c>
      <c r="C5954" t="s">
        <v>6653</v>
      </c>
      <c r="D5954">
        <v>11</v>
      </c>
      <c r="E5954">
        <v>6152</v>
      </c>
      <c r="F5954">
        <v>12</v>
      </c>
      <c r="G5954">
        <v>7804</v>
      </c>
      <c r="H5954">
        <v>0.24296886885364699</v>
      </c>
      <c r="I5954">
        <v>0.71382528017432401</v>
      </c>
      <c r="J5954">
        <v>0.61355659322887801</v>
      </c>
      <c r="K5954" t="s">
        <v>27949</v>
      </c>
      <c r="L5954">
        <v>11</v>
      </c>
      <c r="M5954" t="s">
        <v>5133</v>
      </c>
      <c r="N5954">
        <v>0.91666666666666696</v>
      </c>
      <c r="O5954">
        <v>1.78803641092328E-3</v>
      </c>
    </row>
    <row r="5955" spans="1:15">
      <c r="A5955" t="s">
        <v>6654</v>
      </c>
      <c r="B5955" t="s">
        <v>23511</v>
      </c>
      <c r="C5955" t="s">
        <v>6655</v>
      </c>
      <c r="D5955">
        <v>4</v>
      </c>
      <c r="E5955">
        <v>6152</v>
      </c>
      <c r="F5955">
        <v>5</v>
      </c>
      <c r="G5955">
        <v>7804</v>
      </c>
      <c r="H5955">
        <v>0.71320711691885297</v>
      </c>
      <c r="I5955">
        <v>0.968912233598893</v>
      </c>
      <c r="J5955">
        <v>0.832812322140707</v>
      </c>
      <c r="K5955" t="s">
        <v>27950</v>
      </c>
      <c r="L5955">
        <v>4</v>
      </c>
      <c r="M5955" t="s">
        <v>5133</v>
      </c>
      <c r="N5955">
        <v>0.8</v>
      </c>
      <c r="O5955">
        <v>6.5019505851755496E-4</v>
      </c>
    </row>
    <row r="5956" spans="1:15">
      <c r="A5956" t="s">
        <v>6654</v>
      </c>
      <c r="B5956" t="s">
        <v>23518</v>
      </c>
      <c r="C5956" t="s">
        <v>6655</v>
      </c>
      <c r="D5956">
        <v>1</v>
      </c>
      <c r="E5956">
        <v>787</v>
      </c>
      <c r="F5956">
        <v>5</v>
      </c>
      <c r="G5956">
        <v>7393</v>
      </c>
      <c r="H5956">
        <v>0.430466464429208</v>
      </c>
      <c r="I5956">
        <v>1</v>
      </c>
      <c r="J5956">
        <v>0.966855260484069</v>
      </c>
      <c r="K5956" t="s">
        <v>27947</v>
      </c>
      <c r="L5956">
        <v>1</v>
      </c>
      <c r="M5956" t="s">
        <v>5133</v>
      </c>
      <c r="N5956">
        <v>0.2</v>
      </c>
      <c r="O5956">
        <v>1.27064803049555E-3</v>
      </c>
    </row>
    <row r="5957" spans="1:15">
      <c r="A5957" t="s">
        <v>6656</v>
      </c>
      <c r="B5957" t="s">
        <v>23511</v>
      </c>
      <c r="C5957" t="s">
        <v>6657</v>
      </c>
      <c r="D5957">
        <v>87</v>
      </c>
      <c r="E5957">
        <v>6152</v>
      </c>
      <c r="F5957">
        <v>90</v>
      </c>
      <c r="G5957">
        <v>7804</v>
      </c>
      <c r="H5957" s="34">
        <v>1.18270416875313E-6</v>
      </c>
      <c r="I5957" s="34">
        <v>3.9875762127995201E-5</v>
      </c>
      <c r="J5957" s="34">
        <v>3.4274545106728301E-5</v>
      </c>
      <c r="K5957" t="s">
        <v>27951</v>
      </c>
      <c r="L5957">
        <v>87</v>
      </c>
      <c r="M5957" t="s">
        <v>5133</v>
      </c>
      <c r="N5957">
        <v>0.96666666666666701</v>
      </c>
      <c r="O5957">
        <v>1.41417425227568E-2</v>
      </c>
    </row>
    <row r="5958" spans="1:15">
      <c r="A5958" t="s">
        <v>6656</v>
      </c>
      <c r="B5958" t="s">
        <v>23513</v>
      </c>
      <c r="C5958" t="s">
        <v>6657</v>
      </c>
      <c r="D5958">
        <v>1</v>
      </c>
      <c r="E5958">
        <v>535</v>
      </c>
      <c r="F5958">
        <v>89</v>
      </c>
      <c r="G5958">
        <v>8124</v>
      </c>
      <c r="H5958">
        <v>0.99775077487024499</v>
      </c>
      <c r="I5958">
        <v>0.99999999999997702</v>
      </c>
      <c r="J5958">
        <v>0.95041217501583097</v>
      </c>
      <c r="K5958" t="s">
        <v>26632</v>
      </c>
      <c r="L5958">
        <v>1</v>
      </c>
      <c r="M5958" t="s">
        <v>5133</v>
      </c>
      <c r="N5958">
        <v>1.1235955056179799E-2</v>
      </c>
      <c r="O5958">
        <v>1.8691588785046699E-3</v>
      </c>
    </row>
    <row r="5959" spans="1:15">
      <c r="A5959" t="s">
        <v>6658</v>
      </c>
      <c r="B5959" t="s">
        <v>23513</v>
      </c>
      <c r="C5959" t="s">
        <v>6659</v>
      </c>
      <c r="D5959">
        <v>1</v>
      </c>
      <c r="E5959">
        <v>535</v>
      </c>
      <c r="F5959">
        <v>49</v>
      </c>
      <c r="G5959">
        <v>8124</v>
      </c>
      <c r="H5959">
        <v>0.964854719753648</v>
      </c>
      <c r="I5959">
        <v>0.99999999999997702</v>
      </c>
      <c r="J5959">
        <v>0.95041217501583097</v>
      </c>
      <c r="K5959" t="s">
        <v>26632</v>
      </c>
      <c r="L5959">
        <v>1</v>
      </c>
      <c r="M5959" t="s">
        <v>5133</v>
      </c>
      <c r="N5959">
        <v>2.04081632653061E-2</v>
      </c>
      <c r="O5959">
        <v>1.8691588785046699E-3</v>
      </c>
    </row>
    <row r="5960" spans="1:15">
      <c r="A5960" t="s">
        <v>6658</v>
      </c>
      <c r="B5960" t="s">
        <v>23511</v>
      </c>
      <c r="C5960" t="s">
        <v>6659</v>
      </c>
      <c r="D5960">
        <v>48</v>
      </c>
      <c r="E5960">
        <v>6152</v>
      </c>
      <c r="F5960">
        <v>51</v>
      </c>
      <c r="G5960">
        <v>7804</v>
      </c>
      <c r="H5960">
        <v>2.68473401374217E-3</v>
      </c>
      <c r="I5960">
        <v>2.9798428822200299E-2</v>
      </c>
      <c r="J5960">
        <v>2.5612741632318699E-2</v>
      </c>
      <c r="K5960" t="s">
        <v>27952</v>
      </c>
      <c r="L5960">
        <v>48</v>
      </c>
      <c r="M5960" t="s">
        <v>5133</v>
      </c>
      <c r="N5960">
        <v>0.94117647058823495</v>
      </c>
      <c r="O5960">
        <v>7.8023407022106599E-3</v>
      </c>
    </row>
    <row r="5961" spans="1:15">
      <c r="A5961" t="s">
        <v>6660</v>
      </c>
      <c r="B5961" t="s">
        <v>23511</v>
      </c>
      <c r="C5961" t="s">
        <v>6661</v>
      </c>
      <c r="D5961">
        <v>5</v>
      </c>
      <c r="E5961">
        <v>6152</v>
      </c>
      <c r="F5961">
        <v>6</v>
      </c>
      <c r="G5961">
        <v>7804</v>
      </c>
      <c r="H5961">
        <v>0.62665052091531404</v>
      </c>
      <c r="I5961">
        <v>0.968912233598893</v>
      </c>
      <c r="J5961">
        <v>0.832812322140707</v>
      </c>
      <c r="K5961" t="s">
        <v>24051</v>
      </c>
      <c r="L5961">
        <v>5</v>
      </c>
      <c r="M5961" t="s">
        <v>5133</v>
      </c>
      <c r="N5961">
        <v>0.83333333333333304</v>
      </c>
      <c r="O5961">
        <v>8.1274382314694405E-4</v>
      </c>
    </row>
    <row r="5962" spans="1:15">
      <c r="A5962" t="s">
        <v>6662</v>
      </c>
      <c r="B5962" t="s">
        <v>23511</v>
      </c>
      <c r="C5962" t="s">
        <v>6663</v>
      </c>
      <c r="D5962">
        <v>63</v>
      </c>
      <c r="E5962">
        <v>6152</v>
      </c>
      <c r="F5962">
        <v>63</v>
      </c>
      <c r="G5962">
        <v>7804</v>
      </c>
      <c r="H5962" s="34">
        <v>2.90187015156422E-7</v>
      </c>
      <c r="I5962" s="34">
        <v>1.11597311102147E-5</v>
      </c>
      <c r="J5962" s="34">
        <v>9.5921604228720205E-6</v>
      </c>
      <c r="K5962" t="s">
        <v>27953</v>
      </c>
      <c r="L5962">
        <v>63</v>
      </c>
      <c r="M5962" t="s">
        <v>5133</v>
      </c>
      <c r="N5962">
        <v>1</v>
      </c>
      <c r="O5962">
        <v>1.02405721716515E-2</v>
      </c>
    </row>
    <row r="5963" spans="1:15">
      <c r="A5963" t="s">
        <v>6664</v>
      </c>
      <c r="B5963" t="s">
        <v>23511</v>
      </c>
      <c r="C5963" t="s">
        <v>6665</v>
      </c>
      <c r="D5963">
        <v>18</v>
      </c>
      <c r="E5963">
        <v>6152</v>
      </c>
      <c r="F5963">
        <v>20</v>
      </c>
      <c r="G5963">
        <v>7804</v>
      </c>
      <c r="H5963">
        <v>0.17205893363076399</v>
      </c>
      <c r="I5963">
        <v>0.60627065196666896</v>
      </c>
      <c r="J5963">
        <v>0.52110980953837704</v>
      </c>
      <c r="K5963" t="s">
        <v>27954</v>
      </c>
      <c r="L5963">
        <v>18</v>
      </c>
      <c r="M5963" t="s">
        <v>5133</v>
      </c>
      <c r="N5963">
        <v>0.9</v>
      </c>
      <c r="O5963">
        <v>2.9258777633290002E-3</v>
      </c>
    </row>
    <row r="5964" spans="1:15">
      <c r="A5964" t="s">
        <v>6664</v>
      </c>
      <c r="B5964" t="s">
        <v>23518</v>
      </c>
      <c r="C5964" t="s">
        <v>6665</v>
      </c>
      <c r="D5964">
        <v>1</v>
      </c>
      <c r="E5964">
        <v>787</v>
      </c>
      <c r="F5964">
        <v>21</v>
      </c>
      <c r="G5964">
        <v>7393</v>
      </c>
      <c r="H5964">
        <v>0.90624324364936804</v>
      </c>
      <c r="I5964">
        <v>1</v>
      </c>
      <c r="J5964">
        <v>0.966855260484069</v>
      </c>
      <c r="K5964" t="s">
        <v>27955</v>
      </c>
      <c r="L5964">
        <v>1</v>
      </c>
      <c r="M5964" t="s">
        <v>5133</v>
      </c>
      <c r="N5964">
        <v>4.7619047619047603E-2</v>
      </c>
      <c r="O5964">
        <v>1.27064803049555E-3</v>
      </c>
    </row>
    <row r="5965" spans="1:15">
      <c r="A5965" t="s">
        <v>6664</v>
      </c>
      <c r="B5965" t="s">
        <v>23513</v>
      </c>
      <c r="C5965" t="s">
        <v>6665</v>
      </c>
      <c r="D5965">
        <v>1</v>
      </c>
      <c r="E5965">
        <v>535</v>
      </c>
      <c r="F5965">
        <v>20</v>
      </c>
      <c r="G5965">
        <v>8124</v>
      </c>
      <c r="H5965">
        <v>0.74439135767793496</v>
      </c>
      <c r="I5965">
        <v>0.99999999999997702</v>
      </c>
      <c r="J5965">
        <v>0.95041217501583097</v>
      </c>
      <c r="K5965" t="s">
        <v>25419</v>
      </c>
      <c r="L5965">
        <v>1</v>
      </c>
      <c r="M5965" t="s">
        <v>5133</v>
      </c>
      <c r="N5965">
        <v>0.05</v>
      </c>
      <c r="O5965">
        <v>1.8691588785046699E-3</v>
      </c>
    </row>
    <row r="5966" spans="1:15">
      <c r="A5966" t="s">
        <v>6666</v>
      </c>
      <c r="B5966" t="s">
        <v>23511</v>
      </c>
      <c r="C5966" t="s">
        <v>6667</v>
      </c>
      <c r="D5966">
        <v>15</v>
      </c>
      <c r="E5966">
        <v>6152</v>
      </c>
      <c r="F5966">
        <v>17</v>
      </c>
      <c r="G5966">
        <v>7804</v>
      </c>
      <c r="H5966">
        <v>0.26923996398</v>
      </c>
      <c r="I5966">
        <v>0.77166446736043703</v>
      </c>
      <c r="J5966">
        <v>0.66327130021764202</v>
      </c>
      <c r="K5966" t="s">
        <v>27956</v>
      </c>
      <c r="L5966">
        <v>15</v>
      </c>
      <c r="M5966" t="s">
        <v>5133</v>
      </c>
      <c r="N5966">
        <v>0.88235294117647101</v>
      </c>
      <c r="O5966">
        <v>2.4382314694408299E-3</v>
      </c>
    </row>
    <row r="5967" spans="1:15">
      <c r="A5967" t="s">
        <v>6666</v>
      </c>
      <c r="B5967" t="s">
        <v>23513</v>
      </c>
      <c r="C5967" t="s">
        <v>6667</v>
      </c>
      <c r="D5967">
        <v>1</v>
      </c>
      <c r="E5967">
        <v>535</v>
      </c>
      <c r="F5967">
        <v>17</v>
      </c>
      <c r="G5967">
        <v>8124</v>
      </c>
      <c r="H5967">
        <v>0.68628477635983498</v>
      </c>
      <c r="I5967">
        <v>0.99999999999997702</v>
      </c>
      <c r="J5967">
        <v>0.95041217501583097</v>
      </c>
      <c r="K5967" t="s">
        <v>25419</v>
      </c>
      <c r="L5967">
        <v>1</v>
      </c>
      <c r="M5967" t="s">
        <v>5133</v>
      </c>
      <c r="N5967">
        <v>5.8823529411764698E-2</v>
      </c>
      <c r="O5967">
        <v>1.8691588785046699E-3</v>
      </c>
    </row>
    <row r="5968" spans="1:15">
      <c r="A5968" t="s">
        <v>6666</v>
      </c>
      <c r="B5968" t="s">
        <v>23518</v>
      </c>
      <c r="C5968" t="s">
        <v>6667</v>
      </c>
      <c r="D5968">
        <v>1</v>
      </c>
      <c r="E5968">
        <v>787</v>
      </c>
      <c r="F5968">
        <v>17</v>
      </c>
      <c r="G5968">
        <v>7393</v>
      </c>
      <c r="H5968">
        <v>0.85275166731674401</v>
      </c>
      <c r="I5968">
        <v>1</v>
      </c>
      <c r="J5968">
        <v>0.966855260484069</v>
      </c>
      <c r="K5968" t="s">
        <v>27955</v>
      </c>
      <c r="L5968">
        <v>1</v>
      </c>
      <c r="M5968" t="s">
        <v>5133</v>
      </c>
      <c r="N5968">
        <v>5.8823529411764698E-2</v>
      </c>
      <c r="O5968">
        <v>1.27064803049555E-3</v>
      </c>
    </row>
    <row r="5969" spans="1:15">
      <c r="A5969" t="s">
        <v>6668</v>
      </c>
      <c r="B5969" t="s">
        <v>23511</v>
      </c>
      <c r="C5969" t="s">
        <v>6669</v>
      </c>
      <c r="D5969">
        <v>1</v>
      </c>
      <c r="E5969">
        <v>6152</v>
      </c>
      <c r="F5969">
        <v>1</v>
      </c>
      <c r="G5969">
        <v>7804</v>
      </c>
      <c r="H5969">
        <v>0.788313685289595</v>
      </c>
      <c r="I5969">
        <v>0.968912233598893</v>
      </c>
      <c r="J5969">
        <v>0.832812322140707</v>
      </c>
      <c r="K5969" t="s">
        <v>27957</v>
      </c>
      <c r="L5969">
        <v>1</v>
      </c>
      <c r="M5969" t="s">
        <v>5133</v>
      </c>
      <c r="N5969">
        <v>1</v>
      </c>
      <c r="O5969">
        <v>1.6254876462938901E-4</v>
      </c>
    </row>
    <row r="5970" spans="1:15">
      <c r="A5970" t="s">
        <v>6670</v>
      </c>
      <c r="B5970" t="s">
        <v>23511</v>
      </c>
      <c r="C5970" t="s">
        <v>6671</v>
      </c>
      <c r="D5970">
        <v>5</v>
      </c>
      <c r="E5970">
        <v>6152</v>
      </c>
      <c r="F5970">
        <v>5</v>
      </c>
      <c r="G5970">
        <v>7804</v>
      </c>
      <c r="H5970">
        <v>0.30433074367137097</v>
      </c>
      <c r="I5970">
        <v>0.81020448119108801</v>
      </c>
      <c r="J5970">
        <v>0.69639772519260701</v>
      </c>
      <c r="K5970" t="s">
        <v>27958</v>
      </c>
      <c r="L5970">
        <v>5</v>
      </c>
      <c r="M5970" t="s">
        <v>5133</v>
      </c>
      <c r="N5970">
        <v>1</v>
      </c>
      <c r="O5970">
        <v>8.1274382314694405E-4</v>
      </c>
    </row>
    <row r="5971" spans="1:15">
      <c r="A5971" t="s">
        <v>6672</v>
      </c>
      <c r="B5971" t="s">
        <v>23511</v>
      </c>
      <c r="C5971" t="s">
        <v>6673</v>
      </c>
      <c r="D5971">
        <v>6</v>
      </c>
      <c r="E5971">
        <v>6152</v>
      </c>
      <c r="F5971">
        <v>6</v>
      </c>
      <c r="G5971">
        <v>7804</v>
      </c>
      <c r="H5971">
        <v>0.23986678822258201</v>
      </c>
      <c r="I5971">
        <v>0.71382528017432401</v>
      </c>
      <c r="J5971">
        <v>0.61355659322887801</v>
      </c>
      <c r="K5971" t="s">
        <v>27959</v>
      </c>
      <c r="L5971">
        <v>6</v>
      </c>
      <c r="M5971" t="s">
        <v>5133</v>
      </c>
      <c r="N5971">
        <v>1</v>
      </c>
      <c r="O5971">
        <v>9.7529258777633303E-4</v>
      </c>
    </row>
    <row r="5972" spans="1:15">
      <c r="A5972" t="s">
        <v>6674</v>
      </c>
      <c r="B5972" t="s">
        <v>23511</v>
      </c>
      <c r="C5972" t="s">
        <v>6675</v>
      </c>
      <c r="D5972">
        <v>2</v>
      </c>
      <c r="E5972">
        <v>6152</v>
      </c>
      <c r="F5972">
        <v>2</v>
      </c>
      <c r="G5972">
        <v>7804</v>
      </c>
      <c r="H5972">
        <v>0.62141708038142995</v>
      </c>
      <c r="I5972">
        <v>0.968912233598893</v>
      </c>
      <c r="J5972">
        <v>0.832812322140707</v>
      </c>
      <c r="K5972" t="s">
        <v>27960</v>
      </c>
      <c r="L5972">
        <v>2</v>
      </c>
      <c r="M5972" t="s">
        <v>5133</v>
      </c>
      <c r="N5972">
        <v>1</v>
      </c>
      <c r="O5972">
        <v>3.2509752925877802E-4</v>
      </c>
    </row>
    <row r="5973" spans="1:15">
      <c r="A5973" t="s">
        <v>6676</v>
      </c>
      <c r="B5973" t="s">
        <v>23511</v>
      </c>
      <c r="C5973" t="s">
        <v>6677</v>
      </c>
      <c r="D5973">
        <v>1</v>
      </c>
      <c r="E5973">
        <v>6152</v>
      </c>
      <c r="F5973">
        <v>1</v>
      </c>
      <c r="G5973">
        <v>7804</v>
      </c>
      <c r="H5973">
        <v>0.788313685289595</v>
      </c>
      <c r="I5973">
        <v>0.968912233598893</v>
      </c>
      <c r="J5973">
        <v>0.832812322140707</v>
      </c>
      <c r="K5973" t="s">
        <v>27961</v>
      </c>
      <c r="L5973">
        <v>1</v>
      </c>
      <c r="M5973" t="s">
        <v>5133</v>
      </c>
      <c r="N5973">
        <v>1</v>
      </c>
      <c r="O5973">
        <v>1.6254876462938901E-4</v>
      </c>
    </row>
    <row r="5974" spans="1:15">
      <c r="A5974" t="s">
        <v>6678</v>
      </c>
      <c r="B5974" t="s">
        <v>23511</v>
      </c>
      <c r="C5974" t="s">
        <v>6679</v>
      </c>
      <c r="D5974">
        <v>1</v>
      </c>
      <c r="E5974">
        <v>6152</v>
      </c>
      <c r="F5974">
        <v>1</v>
      </c>
      <c r="G5974">
        <v>7804</v>
      </c>
      <c r="H5974">
        <v>0.788313685289595</v>
      </c>
      <c r="I5974">
        <v>0.968912233598893</v>
      </c>
      <c r="J5974">
        <v>0.832812322140707</v>
      </c>
      <c r="K5974" t="s">
        <v>27962</v>
      </c>
      <c r="L5974">
        <v>1</v>
      </c>
      <c r="M5974" t="s">
        <v>5133</v>
      </c>
      <c r="N5974">
        <v>1</v>
      </c>
      <c r="O5974">
        <v>1.6254876462938901E-4</v>
      </c>
    </row>
    <row r="5975" spans="1:15">
      <c r="A5975" t="s">
        <v>6680</v>
      </c>
      <c r="B5975" t="s">
        <v>23511</v>
      </c>
      <c r="C5975" t="s">
        <v>6681</v>
      </c>
      <c r="D5975">
        <v>5</v>
      </c>
      <c r="E5975">
        <v>6152</v>
      </c>
      <c r="F5975">
        <v>5</v>
      </c>
      <c r="G5975">
        <v>7804</v>
      </c>
      <c r="H5975">
        <v>0.30433074367137097</v>
      </c>
      <c r="I5975">
        <v>0.81020448119108801</v>
      </c>
      <c r="J5975">
        <v>0.69639772519260701</v>
      </c>
      <c r="K5975" t="s">
        <v>27963</v>
      </c>
      <c r="L5975">
        <v>5</v>
      </c>
      <c r="M5975" t="s">
        <v>5133</v>
      </c>
      <c r="N5975">
        <v>1</v>
      </c>
      <c r="O5975">
        <v>8.1274382314694405E-4</v>
      </c>
    </row>
    <row r="5976" spans="1:15">
      <c r="A5976" t="s">
        <v>6682</v>
      </c>
      <c r="B5976" t="s">
        <v>23513</v>
      </c>
      <c r="C5976" t="s">
        <v>6683</v>
      </c>
      <c r="D5976">
        <v>2</v>
      </c>
      <c r="E5976">
        <v>535</v>
      </c>
      <c r="F5976">
        <v>26</v>
      </c>
      <c r="G5976">
        <v>8124</v>
      </c>
      <c r="H5976">
        <v>0.51836886495418399</v>
      </c>
      <c r="I5976">
        <v>0.99999999999997702</v>
      </c>
      <c r="J5976">
        <v>0.95041217501583097</v>
      </c>
      <c r="K5976" t="s">
        <v>25056</v>
      </c>
      <c r="L5976">
        <v>2</v>
      </c>
      <c r="M5976" t="s">
        <v>5133</v>
      </c>
      <c r="N5976">
        <v>7.69230769230769E-2</v>
      </c>
      <c r="O5976">
        <v>3.7383177570093499E-3</v>
      </c>
    </row>
    <row r="5977" spans="1:15">
      <c r="A5977" t="s">
        <v>6682</v>
      </c>
      <c r="B5977" t="s">
        <v>23511</v>
      </c>
      <c r="C5977" t="s">
        <v>6683</v>
      </c>
      <c r="D5977">
        <v>24</v>
      </c>
      <c r="E5977">
        <v>6152</v>
      </c>
      <c r="F5977">
        <v>27</v>
      </c>
      <c r="G5977">
        <v>7804</v>
      </c>
      <c r="H5977">
        <v>0.14612948921195401</v>
      </c>
      <c r="I5977">
        <v>0.54611425167193095</v>
      </c>
      <c r="J5977">
        <v>0.46940338073728599</v>
      </c>
      <c r="K5977" t="s">
        <v>27964</v>
      </c>
      <c r="L5977">
        <v>24</v>
      </c>
      <c r="M5977" t="s">
        <v>5133</v>
      </c>
      <c r="N5977">
        <v>0.88888888888888895</v>
      </c>
      <c r="O5977">
        <v>3.90117035110533E-3</v>
      </c>
    </row>
    <row r="5978" spans="1:15">
      <c r="A5978" t="s">
        <v>6684</v>
      </c>
      <c r="B5978" t="s">
        <v>23511</v>
      </c>
      <c r="C5978" t="s">
        <v>6685</v>
      </c>
      <c r="D5978">
        <v>18</v>
      </c>
      <c r="E5978">
        <v>6152</v>
      </c>
      <c r="F5978">
        <v>19</v>
      </c>
      <c r="G5978">
        <v>7804</v>
      </c>
      <c r="H5978">
        <v>6.6261991530884704E-2</v>
      </c>
      <c r="I5978">
        <v>0.33232262181434502</v>
      </c>
      <c r="J5978">
        <v>0.28564235724952802</v>
      </c>
      <c r="K5978" t="s">
        <v>27965</v>
      </c>
      <c r="L5978">
        <v>18</v>
      </c>
      <c r="M5978" t="s">
        <v>5133</v>
      </c>
      <c r="N5978">
        <v>0.94736842105263197</v>
      </c>
      <c r="O5978">
        <v>2.9258777633290002E-3</v>
      </c>
    </row>
    <row r="5979" spans="1:15">
      <c r="A5979" t="s">
        <v>6686</v>
      </c>
      <c r="B5979" t="s">
        <v>23513</v>
      </c>
      <c r="C5979" t="s">
        <v>6687</v>
      </c>
      <c r="D5979">
        <v>2</v>
      </c>
      <c r="E5979">
        <v>535</v>
      </c>
      <c r="F5979">
        <v>8</v>
      </c>
      <c r="G5979">
        <v>8124</v>
      </c>
      <c r="H5979">
        <v>9.3045175391437404E-2</v>
      </c>
      <c r="I5979">
        <v>0.56952430364965301</v>
      </c>
      <c r="J5979">
        <v>0.54128283215605599</v>
      </c>
      <c r="K5979" t="s">
        <v>25056</v>
      </c>
      <c r="L5979">
        <v>2</v>
      </c>
      <c r="M5979" t="s">
        <v>5133</v>
      </c>
      <c r="N5979">
        <v>0.25</v>
      </c>
      <c r="O5979">
        <v>3.7383177570093499E-3</v>
      </c>
    </row>
    <row r="5980" spans="1:15">
      <c r="A5980" t="s">
        <v>6686</v>
      </c>
      <c r="B5980" t="s">
        <v>23511</v>
      </c>
      <c r="C5980" t="s">
        <v>6687</v>
      </c>
      <c r="D5980">
        <v>6</v>
      </c>
      <c r="E5980">
        <v>6152</v>
      </c>
      <c r="F5980">
        <v>8</v>
      </c>
      <c r="G5980">
        <v>7804</v>
      </c>
      <c r="H5980">
        <v>0.77072248517942499</v>
      </c>
      <c r="I5980">
        <v>0.968912233598893</v>
      </c>
      <c r="J5980">
        <v>0.832812322140707</v>
      </c>
      <c r="K5980" t="s">
        <v>27966</v>
      </c>
      <c r="L5980">
        <v>6</v>
      </c>
      <c r="M5980" t="s">
        <v>5133</v>
      </c>
      <c r="N5980">
        <v>0.75</v>
      </c>
      <c r="O5980">
        <v>9.7529258777633303E-4</v>
      </c>
    </row>
    <row r="5981" spans="1:15">
      <c r="A5981" t="s">
        <v>6688</v>
      </c>
      <c r="B5981" t="s">
        <v>23511</v>
      </c>
      <c r="C5981" t="s">
        <v>6689</v>
      </c>
      <c r="D5981">
        <v>17</v>
      </c>
      <c r="E5981">
        <v>6152</v>
      </c>
      <c r="F5981">
        <v>17</v>
      </c>
      <c r="G5981">
        <v>7804</v>
      </c>
      <c r="H5981">
        <v>1.74521329404927E-2</v>
      </c>
      <c r="I5981">
        <v>0.12727129540677801</v>
      </c>
      <c r="J5981">
        <v>0.109393915562278</v>
      </c>
      <c r="K5981" t="s">
        <v>27967</v>
      </c>
      <c r="L5981">
        <v>17</v>
      </c>
      <c r="M5981" t="s">
        <v>2729</v>
      </c>
      <c r="N5981">
        <v>1</v>
      </c>
      <c r="O5981">
        <v>2.7633289986996102E-3</v>
      </c>
    </row>
    <row r="5982" spans="1:15">
      <c r="A5982" t="s">
        <v>6690</v>
      </c>
      <c r="B5982" t="s">
        <v>23518</v>
      </c>
      <c r="C5982" t="s">
        <v>6691</v>
      </c>
      <c r="D5982">
        <v>2</v>
      </c>
      <c r="E5982">
        <v>787</v>
      </c>
      <c r="F5982">
        <v>167</v>
      </c>
      <c r="G5982">
        <v>7393</v>
      </c>
      <c r="H5982">
        <v>0.99999988286479002</v>
      </c>
      <c r="I5982">
        <v>1</v>
      </c>
      <c r="J5982">
        <v>0.966855260484069</v>
      </c>
      <c r="K5982" t="s">
        <v>27968</v>
      </c>
      <c r="L5982">
        <v>2</v>
      </c>
      <c r="M5982" t="s">
        <v>5133</v>
      </c>
      <c r="N5982">
        <v>1.19760479041916E-2</v>
      </c>
      <c r="O5982">
        <v>2.5412960609911099E-3</v>
      </c>
    </row>
    <row r="5983" spans="1:15">
      <c r="A5983" t="s">
        <v>6690</v>
      </c>
      <c r="B5983" t="s">
        <v>23511</v>
      </c>
      <c r="C5983" t="s">
        <v>6691</v>
      </c>
      <c r="D5983">
        <v>176</v>
      </c>
      <c r="E5983">
        <v>6152</v>
      </c>
      <c r="F5983">
        <v>191</v>
      </c>
      <c r="G5983">
        <v>7804</v>
      </c>
      <c r="H5983" s="34">
        <v>4.0370269114379101E-7</v>
      </c>
      <c r="I5983" s="34">
        <v>1.47201962752245E-5</v>
      </c>
      <c r="J5983" s="34">
        <v>1.26524987684403E-5</v>
      </c>
      <c r="K5983" t="s">
        <v>27969</v>
      </c>
      <c r="L5983">
        <v>176</v>
      </c>
      <c r="M5983" t="s">
        <v>5133</v>
      </c>
      <c r="N5983">
        <v>0.92146596858638696</v>
      </c>
      <c r="O5983">
        <v>2.86085825747724E-2</v>
      </c>
    </row>
    <row r="5984" spans="1:15">
      <c r="A5984" t="s">
        <v>6690</v>
      </c>
      <c r="B5984" t="s">
        <v>23513</v>
      </c>
      <c r="C5984" t="s">
        <v>6691</v>
      </c>
      <c r="D5984">
        <v>8</v>
      </c>
      <c r="E5984">
        <v>535</v>
      </c>
      <c r="F5984">
        <v>187</v>
      </c>
      <c r="G5984">
        <v>8124</v>
      </c>
      <c r="H5984">
        <v>0.93235490502636997</v>
      </c>
      <c r="I5984">
        <v>0.99999999999997702</v>
      </c>
      <c r="J5984">
        <v>0.95041217501583097</v>
      </c>
      <c r="K5984" t="s">
        <v>27970</v>
      </c>
      <c r="L5984">
        <v>8</v>
      </c>
      <c r="M5984" t="s">
        <v>5133</v>
      </c>
      <c r="N5984">
        <v>4.2780748663101602E-2</v>
      </c>
      <c r="O5984">
        <v>1.4953271028037399E-2</v>
      </c>
    </row>
    <row r="5985" spans="1:15">
      <c r="A5985" t="s">
        <v>6692</v>
      </c>
      <c r="B5985" t="s">
        <v>23513</v>
      </c>
      <c r="C5985" t="s">
        <v>6693</v>
      </c>
      <c r="D5985">
        <v>2</v>
      </c>
      <c r="E5985">
        <v>535</v>
      </c>
      <c r="F5985">
        <v>36</v>
      </c>
      <c r="G5985">
        <v>8124</v>
      </c>
      <c r="H5985">
        <v>0.69610036842256995</v>
      </c>
      <c r="I5985">
        <v>0.99999999999997702</v>
      </c>
      <c r="J5985">
        <v>0.95041217501583097</v>
      </c>
      <c r="K5985" t="s">
        <v>23860</v>
      </c>
      <c r="L5985">
        <v>2</v>
      </c>
      <c r="M5985" t="s">
        <v>5133</v>
      </c>
      <c r="N5985">
        <v>5.5555555555555601E-2</v>
      </c>
      <c r="O5985">
        <v>3.7383177570093499E-3</v>
      </c>
    </row>
    <row r="5986" spans="1:15">
      <c r="A5986" t="s">
        <v>6692</v>
      </c>
      <c r="B5986" t="s">
        <v>23511</v>
      </c>
      <c r="C5986" t="s">
        <v>6693</v>
      </c>
      <c r="D5986">
        <v>36</v>
      </c>
      <c r="E5986">
        <v>6152</v>
      </c>
      <c r="F5986">
        <v>37</v>
      </c>
      <c r="G5986">
        <v>7804</v>
      </c>
      <c r="H5986">
        <v>1.6182207573448E-3</v>
      </c>
      <c r="I5986">
        <v>1.9619930241452699E-2</v>
      </c>
      <c r="J5986">
        <v>1.68639832360577E-2</v>
      </c>
      <c r="K5986" t="s">
        <v>27971</v>
      </c>
      <c r="L5986">
        <v>36</v>
      </c>
      <c r="M5986" t="s">
        <v>5133</v>
      </c>
      <c r="N5986">
        <v>0.97297297297297303</v>
      </c>
      <c r="O5986">
        <v>5.8517555266580003E-3</v>
      </c>
    </row>
    <row r="5987" spans="1:15">
      <c r="A5987" t="s">
        <v>6694</v>
      </c>
      <c r="B5987" t="s">
        <v>23511</v>
      </c>
      <c r="C5987" t="s">
        <v>6695</v>
      </c>
      <c r="D5987">
        <v>4</v>
      </c>
      <c r="E5987">
        <v>6152</v>
      </c>
      <c r="F5987">
        <v>4</v>
      </c>
      <c r="G5987">
        <v>7804</v>
      </c>
      <c r="H5987">
        <v>0.38610601832086699</v>
      </c>
      <c r="I5987">
        <v>0.90829480295553899</v>
      </c>
      <c r="J5987">
        <v>0.78070962240619901</v>
      </c>
      <c r="K5987" t="s">
        <v>24096</v>
      </c>
      <c r="L5987">
        <v>4</v>
      </c>
      <c r="M5987" t="s">
        <v>5133</v>
      </c>
      <c r="N5987">
        <v>1</v>
      </c>
      <c r="O5987">
        <v>6.5019505851755496E-4</v>
      </c>
    </row>
    <row r="5988" spans="1:15">
      <c r="A5988" t="s">
        <v>6696</v>
      </c>
      <c r="B5988" t="s">
        <v>23511</v>
      </c>
      <c r="C5988" t="s">
        <v>6697</v>
      </c>
      <c r="D5988">
        <v>57</v>
      </c>
      <c r="E5988">
        <v>6152</v>
      </c>
      <c r="F5988">
        <v>59</v>
      </c>
      <c r="G5988">
        <v>7804</v>
      </c>
      <c r="H5988">
        <v>1.08082709354375E-4</v>
      </c>
      <c r="I5988">
        <v>2.13669532850166E-3</v>
      </c>
      <c r="J5988">
        <v>1.8365607704498501E-3</v>
      </c>
      <c r="K5988" t="s">
        <v>27972</v>
      </c>
      <c r="L5988">
        <v>57</v>
      </c>
      <c r="M5988" t="s">
        <v>5133</v>
      </c>
      <c r="N5988">
        <v>0.96610169491525399</v>
      </c>
      <c r="O5988">
        <v>9.2652795838751596E-3</v>
      </c>
    </row>
    <row r="5989" spans="1:15">
      <c r="A5989" t="s">
        <v>6698</v>
      </c>
      <c r="B5989" t="s">
        <v>23511</v>
      </c>
      <c r="C5989" t="s">
        <v>6699</v>
      </c>
      <c r="D5989">
        <v>6</v>
      </c>
      <c r="E5989">
        <v>6152</v>
      </c>
      <c r="F5989">
        <v>6</v>
      </c>
      <c r="G5989">
        <v>7804</v>
      </c>
      <c r="H5989">
        <v>0.23986678822258201</v>
      </c>
      <c r="I5989">
        <v>0.71382528017432401</v>
      </c>
      <c r="J5989">
        <v>0.61355659322887801</v>
      </c>
      <c r="K5989" t="s">
        <v>27973</v>
      </c>
      <c r="L5989">
        <v>6</v>
      </c>
      <c r="M5989" t="s">
        <v>5133</v>
      </c>
      <c r="N5989">
        <v>1</v>
      </c>
      <c r="O5989">
        <v>9.7529258777633303E-4</v>
      </c>
    </row>
    <row r="5990" spans="1:15">
      <c r="A5990" t="s">
        <v>6700</v>
      </c>
      <c r="B5990" t="s">
        <v>23511</v>
      </c>
      <c r="C5990" t="s">
        <v>6701</v>
      </c>
      <c r="D5990">
        <v>5</v>
      </c>
      <c r="E5990">
        <v>6152</v>
      </c>
      <c r="F5990">
        <v>5</v>
      </c>
      <c r="G5990">
        <v>7804</v>
      </c>
      <c r="H5990">
        <v>0.30433074367137097</v>
      </c>
      <c r="I5990">
        <v>0.81020448119108801</v>
      </c>
      <c r="J5990">
        <v>0.69639772519260701</v>
      </c>
      <c r="K5990" t="s">
        <v>26210</v>
      </c>
      <c r="L5990">
        <v>5</v>
      </c>
      <c r="M5990" t="s">
        <v>5133</v>
      </c>
      <c r="N5990">
        <v>1</v>
      </c>
      <c r="O5990">
        <v>8.1274382314694405E-4</v>
      </c>
    </row>
    <row r="5991" spans="1:15">
      <c r="A5991" t="s">
        <v>6702</v>
      </c>
      <c r="B5991" t="s">
        <v>23513</v>
      </c>
      <c r="C5991" t="s">
        <v>6703</v>
      </c>
      <c r="D5991">
        <v>1</v>
      </c>
      <c r="E5991">
        <v>535</v>
      </c>
      <c r="F5991">
        <v>1</v>
      </c>
      <c r="G5991">
        <v>8124</v>
      </c>
      <c r="H5991">
        <v>6.5854258985721295E-2</v>
      </c>
      <c r="I5991">
        <v>0.448760549738495</v>
      </c>
      <c r="J5991">
        <v>0.42650749013827299</v>
      </c>
      <c r="K5991" t="s">
        <v>24396</v>
      </c>
      <c r="L5991">
        <v>1</v>
      </c>
      <c r="M5991" t="s">
        <v>5133</v>
      </c>
      <c r="N5991">
        <v>1</v>
      </c>
      <c r="O5991">
        <v>1.8691588785046699E-3</v>
      </c>
    </row>
    <row r="5992" spans="1:15">
      <c r="A5992" t="s">
        <v>6704</v>
      </c>
      <c r="B5992" t="s">
        <v>23511</v>
      </c>
      <c r="C5992" t="s">
        <v>6705</v>
      </c>
      <c r="D5992">
        <v>5</v>
      </c>
      <c r="E5992">
        <v>6152</v>
      </c>
      <c r="F5992">
        <v>5</v>
      </c>
      <c r="G5992">
        <v>7804</v>
      </c>
      <c r="H5992">
        <v>0.30433074367137097</v>
      </c>
      <c r="I5992">
        <v>0.81020448119108801</v>
      </c>
      <c r="J5992">
        <v>0.69639772519260701</v>
      </c>
      <c r="K5992" t="s">
        <v>26210</v>
      </c>
      <c r="L5992">
        <v>5</v>
      </c>
      <c r="M5992" t="s">
        <v>5133</v>
      </c>
      <c r="N5992">
        <v>1</v>
      </c>
      <c r="O5992">
        <v>8.1274382314694405E-4</v>
      </c>
    </row>
    <row r="5993" spans="1:15">
      <c r="A5993" t="s">
        <v>6706</v>
      </c>
      <c r="B5993" t="s">
        <v>23511</v>
      </c>
      <c r="C5993" t="s">
        <v>6707</v>
      </c>
      <c r="D5993">
        <v>5</v>
      </c>
      <c r="E5993">
        <v>6152</v>
      </c>
      <c r="F5993">
        <v>5</v>
      </c>
      <c r="G5993">
        <v>7804</v>
      </c>
      <c r="H5993">
        <v>0.30433074367137097</v>
      </c>
      <c r="I5993">
        <v>0.81020448119108801</v>
      </c>
      <c r="J5993">
        <v>0.69639772519260701</v>
      </c>
      <c r="K5993" t="s">
        <v>26210</v>
      </c>
      <c r="L5993">
        <v>5</v>
      </c>
      <c r="M5993" t="s">
        <v>5133</v>
      </c>
      <c r="N5993">
        <v>1</v>
      </c>
      <c r="O5993">
        <v>8.1274382314694405E-4</v>
      </c>
    </row>
    <row r="5994" spans="1:15">
      <c r="A5994" t="s">
        <v>6708</v>
      </c>
      <c r="B5994" t="s">
        <v>23518</v>
      </c>
      <c r="C5994" t="s">
        <v>6709</v>
      </c>
      <c r="D5994">
        <v>1</v>
      </c>
      <c r="E5994">
        <v>787</v>
      </c>
      <c r="F5994">
        <v>23</v>
      </c>
      <c r="G5994">
        <v>7393</v>
      </c>
      <c r="H5994">
        <v>0.92519399918596801</v>
      </c>
      <c r="I5994">
        <v>1</v>
      </c>
      <c r="J5994">
        <v>0.966855260484069</v>
      </c>
      <c r="K5994" t="s">
        <v>24233</v>
      </c>
      <c r="L5994">
        <v>1</v>
      </c>
      <c r="M5994" t="s">
        <v>5133</v>
      </c>
      <c r="N5994">
        <v>4.3478260869565202E-2</v>
      </c>
      <c r="O5994">
        <v>1.27064803049555E-3</v>
      </c>
    </row>
    <row r="5995" spans="1:15">
      <c r="A5995" t="s">
        <v>6708</v>
      </c>
      <c r="B5995" t="s">
        <v>23511</v>
      </c>
      <c r="C5995" t="s">
        <v>6709</v>
      </c>
      <c r="D5995">
        <v>20</v>
      </c>
      <c r="E5995">
        <v>6152</v>
      </c>
      <c r="F5995">
        <v>21</v>
      </c>
      <c r="G5995">
        <v>7804</v>
      </c>
      <c r="H5995">
        <v>4.4755802943696597E-2</v>
      </c>
      <c r="I5995">
        <v>0.25239912466249798</v>
      </c>
      <c r="J5995">
        <v>0.21694545060670101</v>
      </c>
      <c r="K5995" t="s">
        <v>27974</v>
      </c>
      <c r="L5995">
        <v>20</v>
      </c>
      <c r="M5995" t="s">
        <v>5133</v>
      </c>
      <c r="N5995">
        <v>0.952380952380952</v>
      </c>
      <c r="O5995">
        <v>3.2509752925877801E-3</v>
      </c>
    </row>
    <row r="5996" spans="1:15">
      <c r="A5996" t="s">
        <v>6710</v>
      </c>
      <c r="B5996" t="s">
        <v>23511</v>
      </c>
      <c r="C5996" t="s">
        <v>6711</v>
      </c>
      <c r="D5996">
        <v>6</v>
      </c>
      <c r="E5996">
        <v>6152</v>
      </c>
      <c r="F5996">
        <v>6</v>
      </c>
      <c r="G5996">
        <v>7804</v>
      </c>
      <c r="H5996">
        <v>0.23986678822258201</v>
      </c>
      <c r="I5996">
        <v>0.71382528017432401</v>
      </c>
      <c r="J5996">
        <v>0.61355659322887801</v>
      </c>
      <c r="K5996" t="s">
        <v>27973</v>
      </c>
      <c r="L5996">
        <v>6</v>
      </c>
      <c r="M5996" t="s">
        <v>5133</v>
      </c>
      <c r="N5996">
        <v>1</v>
      </c>
      <c r="O5996">
        <v>9.7529258777633303E-4</v>
      </c>
    </row>
    <row r="5997" spans="1:15">
      <c r="A5997" t="s">
        <v>6712</v>
      </c>
      <c r="B5997" t="s">
        <v>23511</v>
      </c>
      <c r="C5997" t="s">
        <v>6713</v>
      </c>
      <c r="D5997">
        <v>85</v>
      </c>
      <c r="E5997">
        <v>6152</v>
      </c>
      <c r="F5997">
        <v>91</v>
      </c>
      <c r="G5997">
        <v>7804</v>
      </c>
      <c r="H5997">
        <v>1.2308011092884E-4</v>
      </c>
      <c r="I5997">
        <v>2.3947108539415598E-3</v>
      </c>
      <c r="J5997">
        <v>2.0583337045078898E-3</v>
      </c>
      <c r="K5997" t="s">
        <v>27975</v>
      </c>
      <c r="L5997">
        <v>85</v>
      </c>
      <c r="M5997" t="s">
        <v>5133</v>
      </c>
      <c r="N5997">
        <v>0.93406593406593397</v>
      </c>
      <c r="O5997">
        <v>1.3816644993498E-2</v>
      </c>
    </row>
    <row r="5998" spans="1:15">
      <c r="A5998" t="s">
        <v>6712</v>
      </c>
      <c r="B5998" t="s">
        <v>23518</v>
      </c>
      <c r="C5998" t="s">
        <v>6713</v>
      </c>
      <c r="D5998">
        <v>3</v>
      </c>
      <c r="E5998">
        <v>787</v>
      </c>
      <c r="F5998">
        <v>83</v>
      </c>
      <c r="G5998">
        <v>7393</v>
      </c>
      <c r="H5998">
        <v>0.99498510484380198</v>
      </c>
      <c r="I5998">
        <v>1</v>
      </c>
      <c r="J5998">
        <v>0.966855260484069</v>
      </c>
      <c r="K5998" t="s">
        <v>23887</v>
      </c>
      <c r="L5998">
        <v>3</v>
      </c>
      <c r="M5998" t="s">
        <v>5133</v>
      </c>
      <c r="N5998">
        <v>3.6144578313252997E-2</v>
      </c>
      <c r="O5998">
        <v>3.8119440914866601E-3</v>
      </c>
    </row>
    <row r="5999" spans="1:15">
      <c r="A5999" t="s">
        <v>6712</v>
      </c>
      <c r="B5999" t="s">
        <v>23513</v>
      </c>
      <c r="C5999" t="s">
        <v>6713</v>
      </c>
      <c r="D5999">
        <v>1</v>
      </c>
      <c r="E5999">
        <v>535</v>
      </c>
      <c r="F5999">
        <v>88</v>
      </c>
      <c r="G5999">
        <v>8124</v>
      </c>
      <c r="H5999">
        <v>0.99759035153410103</v>
      </c>
      <c r="I5999">
        <v>0.99999999999997702</v>
      </c>
      <c r="J5999">
        <v>0.95041217501583097</v>
      </c>
      <c r="K5999" t="s">
        <v>23888</v>
      </c>
      <c r="L5999">
        <v>1</v>
      </c>
      <c r="M5999" t="s">
        <v>5133</v>
      </c>
      <c r="N5999">
        <v>1.13636363636364E-2</v>
      </c>
      <c r="O5999">
        <v>1.8691588785046699E-3</v>
      </c>
    </row>
    <row r="6000" spans="1:15">
      <c r="A6000" t="s">
        <v>6714</v>
      </c>
      <c r="B6000" t="s">
        <v>23511</v>
      </c>
      <c r="C6000" t="s">
        <v>6715</v>
      </c>
      <c r="D6000">
        <v>10</v>
      </c>
      <c r="E6000">
        <v>6152</v>
      </c>
      <c r="F6000">
        <v>10</v>
      </c>
      <c r="G6000">
        <v>7804</v>
      </c>
      <c r="H6000">
        <v>9.2537459108980397E-2</v>
      </c>
      <c r="I6000">
        <v>0.40853420848785299</v>
      </c>
      <c r="J6000">
        <v>0.35114875325800998</v>
      </c>
      <c r="K6000" t="s">
        <v>27976</v>
      </c>
      <c r="L6000">
        <v>10</v>
      </c>
      <c r="M6000" t="s">
        <v>5133</v>
      </c>
      <c r="N6000">
        <v>1</v>
      </c>
      <c r="O6000">
        <v>1.62548764629389E-3</v>
      </c>
    </row>
    <row r="6001" spans="1:15">
      <c r="A6001" t="s">
        <v>6716</v>
      </c>
      <c r="B6001" t="s">
        <v>23518</v>
      </c>
      <c r="C6001" t="s">
        <v>6717</v>
      </c>
      <c r="D6001">
        <v>4</v>
      </c>
      <c r="E6001">
        <v>787</v>
      </c>
      <c r="F6001">
        <v>10</v>
      </c>
      <c r="G6001">
        <v>7393</v>
      </c>
      <c r="H6001">
        <v>1.58256930259403E-2</v>
      </c>
      <c r="I6001">
        <v>0.30904061658989002</v>
      </c>
      <c r="J6001">
        <v>0.29879754585317603</v>
      </c>
      <c r="K6001" t="s">
        <v>24622</v>
      </c>
      <c r="L6001">
        <v>4</v>
      </c>
      <c r="M6001" t="s">
        <v>1463</v>
      </c>
      <c r="N6001">
        <v>0.4</v>
      </c>
      <c r="O6001">
        <v>5.0825921219822103E-3</v>
      </c>
    </row>
    <row r="6002" spans="1:15">
      <c r="A6002" t="s">
        <v>6716</v>
      </c>
      <c r="B6002" t="s">
        <v>23513</v>
      </c>
      <c r="C6002" t="s">
        <v>6717</v>
      </c>
      <c r="D6002">
        <v>1</v>
      </c>
      <c r="E6002">
        <v>535</v>
      </c>
      <c r="F6002">
        <v>9</v>
      </c>
      <c r="G6002">
        <v>8124</v>
      </c>
      <c r="H6002">
        <v>0.45850310076412798</v>
      </c>
      <c r="I6002">
        <v>0.99999999999997702</v>
      </c>
      <c r="J6002">
        <v>0.95041217501583097</v>
      </c>
      <c r="K6002" t="s">
        <v>24623</v>
      </c>
      <c r="L6002">
        <v>1</v>
      </c>
      <c r="M6002" t="s">
        <v>1463</v>
      </c>
      <c r="N6002">
        <v>0.11111111111111099</v>
      </c>
      <c r="O6002">
        <v>1.8691588785046699E-3</v>
      </c>
    </row>
    <row r="6003" spans="1:15">
      <c r="A6003" t="s">
        <v>6716</v>
      </c>
      <c r="B6003" t="s">
        <v>23511</v>
      </c>
      <c r="C6003" t="s">
        <v>6717</v>
      </c>
      <c r="D6003">
        <v>3</v>
      </c>
      <c r="E6003">
        <v>6152</v>
      </c>
      <c r="F6003">
        <v>10</v>
      </c>
      <c r="G6003">
        <v>7804</v>
      </c>
      <c r="H6003">
        <v>0.99988171686160598</v>
      </c>
      <c r="I6003">
        <v>1</v>
      </c>
      <c r="J6003">
        <v>0.85953329234717102</v>
      </c>
      <c r="K6003" t="s">
        <v>24624</v>
      </c>
      <c r="L6003">
        <v>3</v>
      </c>
      <c r="M6003" t="s">
        <v>1463</v>
      </c>
      <c r="N6003">
        <v>0.3</v>
      </c>
      <c r="O6003">
        <v>4.8764629388816603E-4</v>
      </c>
    </row>
    <row r="6004" spans="1:15">
      <c r="A6004" t="s">
        <v>6718</v>
      </c>
      <c r="B6004" t="s">
        <v>23511</v>
      </c>
      <c r="C6004" t="s">
        <v>6719</v>
      </c>
      <c r="D6004">
        <v>21</v>
      </c>
      <c r="E6004">
        <v>6152</v>
      </c>
      <c r="F6004">
        <v>22</v>
      </c>
      <c r="G6004">
        <v>7804</v>
      </c>
      <c r="H6004">
        <v>3.6687853312365099E-2</v>
      </c>
      <c r="I6004">
        <v>0.216932081597738</v>
      </c>
      <c r="J6004">
        <v>0.18646034631142899</v>
      </c>
      <c r="K6004" t="s">
        <v>27977</v>
      </c>
      <c r="L6004">
        <v>21</v>
      </c>
      <c r="M6004" t="s">
        <v>5133</v>
      </c>
      <c r="N6004">
        <v>0.95454545454545503</v>
      </c>
      <c r="O6004">
        <v>3.41352405721717E-3</v>
      </c>
    </row>
    <row r="6005" spans="1:15">
      <c r="A6005" t="s">
        <v>6718</v>
      </c>
      <c r="B6005" t="s">
        <v>23518</v>
      </c>
      <c r="C6005" t="s">
        <v>6719</v>
      </c>
      <c r="D6005">
        <v>1</v>
      </c>
      <c r="E6005">
        <v>787</v>
      </c>
      <c r="F6005">
        <v>23</v>
      </c>
      <c r="G6005">
        <v>7393</v>
      </c>
      <c r="H6005">
        <v>0.92519399918596801</v>
      </c>
      <c r="I6005">
        <v>1</v>
      </c>
      <c r="J6005">
        <v>0.966855260484069</v>
      </c>
      <c r="K6005" t="s">
        <v>25143</v>
      </c>
      <c r="L6005">
        <v>1</v>
      </c>
      <c r="M6005" t="s">
        <v>5133</v>
      </c>
      <c r="N6005">
        <v>4.3478260869565202E-2</v>
      </c>
      <c r="O6005">
        <v>1.27064803049555E-3</v>
      </c>
    </row>
    <row r="6006" spans="1:15">
      <c r="A6006" t="s">
        <v>6720</v>
      </c>
      <c r="B6006" t="s">
        <v>23511</v>
      </c>
      <c r="C6006" t="s">
        <v>6721</v>
      </c>
      <c r="D6006">
        <v>8</v>
      </c>
      <c r="E6006">
        <v>6152</v>
      </c>
      <c r="F6006">
        <v>8</v>
      </c>
      <c r="G6006">
        <v>7804</v>
      </c>
      <c r="H6006">
        <v>0.148995721685201</v>
      </c>
      <c r="I6006">
        <v>0.54611425167193095</v>
      </c>
      <c r="J6006">
        <v>0.46940338073728599</v>
      </c>
      <c r="K6006" t="s">
        <v>27978</v>
      </c>
      <c r="L6006">
        <v>8</v>
      </c>
      <c r="M6006" t="s">
        <v>5133</v>
      </c>
      <c r="N6006">
        <v>1</v>
      </c>
      <c r="O6006">
        <v>1.3003901170351099E-3</v>
      </c>
    </row>
    <row r="6007" spans="1:15">
      <c r="A6007" t="s">
        <v>6722</v>
      </c>
      <c r="B6007" t="s">
        <v>23511</v>
      </c>
      <c r="C6007" t="s">
        <v>6723</v>
      </c>
      <c r="D6007">
        <v>1</v>
      </c>
      <c r="E6007">
        <v>6152</v>
      </c>
      <c r="F6007">
        <v>1</v>
      </c>
      <c r="G6007">
        <v>7804</v>
      </c>
      <c r="H6007">
        <v>0.788313685289595</v>
      </c>
      <c r="I6007">
        <v>0.968912233598893</v>
      </c>
      <c r="J6007">
        <v>0.832812322140707</v>
      </c>
      <c r="K6007" t="s">
        <v>27979</v>
      </c>
      <c r="L6007">
        <v>1</v>
      </c>
      <c r="M6007" t="s">
        <v>5133</v>
      </c>
      <c r="N6007">
        <v>1</v>
      </c>
      <c r="O6007">
        <v>1.6254876462938901E-4</v>
      </c>
    </row>
    <row r="6008" spans="1:15">
      <c r="A6008" t="s">
        <v>6724</v>
      </c>
      <c r="B6008" t="s">
        <v>23511</v>
      </c>
      <c r="C6008" t="s">
        <v>6725</v>
      </c>
      <c r="D6008">
        <v>2</v>
      </c>
      <c r="E6008">
        <v>6152</v>
      </c>
      <c r="F6008">
        <v>2</v>
      </c>
      <c r="G6008">
        <v>7804</v>
      </c>
      <c r="H6008">
        <v>0.62141708038142995</v>
      </c>
      <c r="I6008">
        <v>0.968912233598893</v>
      </c>
      <c r="J6008">
        <v>0.832812322140707</v>
      </c>
      <c r="K6008" t="s">
        <v>27980</v>
      </c>
      <c r="L6008">
        <v>2</v>
      </c>
      <c r="M6008" t="s">
        <v>1463</v>
      </c>
      <c r="N6008">
        <v>1</v>
      </c>
      <c r="O6008">
        <v>3.2509752925877802E-4</v>
      </c>
    </row>
    <row r="6009" spans="1:15">
      <c r="A6009" t="s">
        <v>6726</v>
      </c>
      <c r="B6009" t="s">
        <v>23511</v>
      </c>
      <c r="C6009" t="s">
        <v>6727</v>
      </c>
      <c r="D6009">
        <v>3</v>
      </c>
      <c r="E6009">
        <v>6152</v>
      </c>
      <c r="F6009">
        <v>3</v>
      </c>
      <c r="G6009">
        <v>7804</v>
      </c>
      <c r="H6009">
        <v>0.489837867770546</v>
      </c>
      <c r="I6009">
        <v>0.96083957126938102</v>
      </c>
      <c r="J6009">
        <v>0.82587360011061495</v>
      </c>
      <c r="K6009" t="s">
        <v>27981</v>
      </c>
      <c r="L6009">
        <v>3</v>
      </c>
      <c r="M6009" t="s">
        <v>1463</v>
      </c>
      <c r="N6009">
        <v>1</v>
      </c>
      <c r="O6009">
        <v>4.8764629388816603E-4</v>
      </c>
    </row>
    <row r="6010" spans="1:15">
      <c r="A6010" t="s">
        <v>6728</v>
      </c>
      <c r="B6010" t="s">
        <v>23511</v>
      </c>
      <c r="C6010" t="s">
        <v>6729</v>
      </c>
      <c r="D6010">
        <v>49</v>
      </c>
      <c r="E6010">
        <v>6152</v>
      </c>
      <c r="F6010">
        <v>50</v>
      </c>
      <c r="G6010">
        <v>7804</v>
      </c>
      <c r="H6010" s="34">
        <v>9.5269484909001406E-5</v>
      </c>
      <c r="I6010">
        <v>1.93387232768891E-3</v>
      </c>
      <c r="J6010">
        <v>1.6622276487975301E-3</v>
      </c>
      <c r="K6010" t="s">
        <v>27982</v>
      </c>
      <c r="L6010">
        <v>49</v>
      </c>
      <c r="M6010" t="s">
        <v>1463</v>
      </c>
      <c r="N6010">
        <v>0.98</v>
      </c>
      <c r="O6010">
        <v>7.9648894668400503E-3</v>
      </c>
    </row>
    <row r="6011" spans="1:15">
      <c r="A6011" t="s">
        <v>6730</v>
      </c>
      <c r="B6011" t="s">
        <v>23511</v>
      </c>
      <c r="C6011" t="s">
        <v>6731</v>
      </c>
      <c r="D6011">
        <v>21</v>
      </c>
      <c r="E6011">
        <v>6152</v>
      </c>
      <c r="F6011">
        <v>21</v>
      </c>
      <c r="G6011">
        <v>7804</v>
      </c>
      <c r="H6011">
        <v>6.7225794545058698E-3</v>
      </c>
      <c r="I6011">
        <v>6.1969845252444103E-2</v>
      </c>
      <c r="J6011">
        <v>5.3265145116078001E-2</v>
      </c>
      <c r="K6011" t="s">
        <v>27983</v>
      </c>
      <c r="L6011">
        <v>21</v>
      </c>
      <c r="M6011" t="s">
        <v>1463</v>
      </c>
      <c r="N6011">
        <v>1</v>
      </c>
      <c r="O6011">
        <v>3.41352405721717E-3</v>
      </c>
    </row>
    <row r="6012" spans="1:15">
      <c r="A6012" t="s">
        <v>6732</v>
      </c>
      <c r="B6012" t="s">
        <v>23511</v>
      </c>
      <c r="C6012" t="s">
        <v>6733</v>
      </c>
      <c r="D6012">
        <v>11</v>
      </c>
      <c r="E6012">
        <v>6152</v>
      </c>
      <c r="F6012">
        <v>15</v>
      </c>
      <c r="G6012">
        <v>7804</v>
      </c>
      <c r="H6012">
        <v>0.80452858844465402</v>
      </c>
      <c r="I6012">
        <v>0.96970910299187296</v>
      </c>
      <c r="J6012">
        <v>0.83349725791362606</v>
      </c>
      <c r="K6012" t="s">
        <v>27984</v>
      </c>
      <c r="L6012">
        <v>11</v>
      </c>
      <c r="M6012" t="s">
        <v>2729</v>
      </c>
      <c r="N6012">
        <v>0.73333333333333295</v>
      </c>
      <c r="O6012">
        <v>1.78803641092328E-3</v>
      </c>
    </row>
    <row r="6013" spans="1:15">
      <c r="A6013" t="s">
        <v>6732</v>
      </c>
      <c r="B6013" t="s">
        <v>23518</v>
      </c>
      <c r="C6013" t="s">
        <v>6733</v>
      </c>
      <c r="D6013">
        <v>1</v>
      </c>
      <c r="E6013">
        <v>787</v>
      </c>
      <c r="F6013">
        <v>12</v>
      </c>
      <c r="G6013">
        <v>7393</v>
      </c>
      <c r="H6013">
        <v>0.74120734014009004</v>
      </c>
      <c r="I6013">
        <v>1</v>
      </c>
      <c r="J6013">
        <v>0.966855260484069</v>
      </c>
      <c r="K6013" t="s">
        <v>24233</v>
      </c>
      <c r="L6013">
        <v>1</v>
      </c>
      <c r="M6013" t="s">
        <v>2729</v>
      </c>
      <c r="N6013">
        <v>8.3333333333333301E-2</v>
      </c>
      <c r="O6013">
        <v>1.27064803049555E-3</v>
      </c>
    </row>
    <row r="6014" spans="1:15">
      <c r="A6014" t="s">
        <v>6734</v>
      </c>
      <c r="B6014" t="s">
        <v>23511</v>
      </c>
      <c r="C6014" t="s">
        <v>6735</v>
      </c>
      <c r="D6014">
        <v>274</v>
      </c>
      <c r="E6014">
        <v>6152</v>
      </c>
      <c r="F6014">
        <v>341</v>
      </c>
      <c r="G6014">
        <v>7804</v>
      </c>
      <c r="H6014">
        <v>0.26503950356822198</v>
      </c>
      <c r="I6014">
        <v>0.764522095701478</v>
      </c>
      <c r="J6014">
        <v>0.65713219399044998</v>
      </c>
      <c r="K6014" t="s">
        <v>27985</v>
      </c>
      <c r="L6014">
        <v>274</v>
      </c>
      <c r="M6014" t="s">
        <v>5133</v>
      </c>
      <c r="N6014">
        <v>0.803519061583578</v>
      </c>
      <c r="O6014">
        <v>4.4538361508452501E-2</v>
      </c>
    </row>
    <row r="6015" spans="1:15">
      <c r="A6015" t="s">
        <v>6734</v>
      </c>
      <c r="B6015" t="s">
        <v>23513</v>
      </c>
      <c r="C6015" t="s">
        <v>6735</v>
      </c>
      <c r="D6015">
        <v>29</v>
      </c>
      <c r="E6015">
        <v>535</v>
      </c>
      <c r="F6015">
        <v>364</v>
      </c>
      <c r="G6015">
        <v>8124</v>
      </c>
      <c r="H6015">
        <v>0.163161015097325</v>
      </c>
      <c r="I6015">
        <v>0.74819692005955696</v>
      </c>
      <c r="J6015">
        <v>0.71109546213396602</v>
      </c>
      <c r="K6015" t="s">
        <v>27986</v>
      </c>
      <c r="L6015">
        <v>29</v>
      </c>
      <c r="M6015" t="s">
        <v>5133</v>
      </c>
      <c r="N6015">
        <v>7.9670329670329706E-2</v>
      </c>
      <c r="O6015">
        <v>5.4205607476635498E-2</v>
      </c>
    </row>
    <row r="6016" spans="1:15">
      <c r="A6016" t="s">
        <v>6734</v>
      </c>
      <c r="B6016" t="s">
        <v>23518</v>
      </c>
      <c r="C6016" t="s">
        <v>6735</v>
      </c>
      <c r="D6016">
        <v>33</v>
      </c>
      <c r="E6016">
        <v>787</v>
      </c>
      <c r="F6016">
        <v>313</v>
      </c>
      <c r="G6016">
        <v>7393</v>
      </c>
      <c r="H6016">
        <v>0.552230781753143</v>
      </c>
      <c r="I6016">
        <v>1</v>
      </c>
      <c r="J6016">
        <v>0.966855260484069</v>
      </c>
      <c r="K6016" t="s">
        <v>27987</v>
      </c>
      <c r="L6016">
        <v>33</v>
      </c>
      <c r="M6016" t="s">
        <v>5133</v>
      </c>
      <c r="N6016">
        <v>0.105431309904153</v>
      </c>
      <c r="O6016">
        <v>4.1931385006353197E-2</v>
      </c>
    </row>
    <row r="6017" spans="1:15">
      <c r="A6017" t="s">
        <v>6736</v>
      </c>
      <c r="B6017" t="s">
        <v>23511</v>
      </c>
      <c r="C6017" t="s">
        <v>6737</v>
      </c>
      <c r="D6017">
        <v>5</v>
      </c>
      <c r="E6017">
        <v>6152</v>
      </c>
      <c r="F6017">
        <v>6</v>
      </c>
      <c r="G6017">
        <v>7804</v>
      </c>
      <c r="H6017">
        <v>0.62665052091531404</v>
      </c>
      <c r="I6017">
        <v>0.968912233598893</v>
      </c>
      <c r="J6017">
        <v>0.832812322140707</v>
      </c>
      <c r="K6017" t="s">
        <v>27988</v>
      </c>
      <c r="L6017">
        <v>5</v>
      </c>
      <c r="M6017" t="s">
        <v>1463</v>
      </c>
      <c r="N6017">
        <v>0.83333333333333304</v>
      </c>
      <c r="O6017">
        <v>8.1274382314694405E-4</v>
      </c>
    </row>
    <row r="6018" spans="1:15">
      <c r="A6018" t="s">
        <v>6736</v>
      </c>
      <c r="B6018" t="s">
        <v>23513</v>
      </c>
      <c r="C6018" t="s">
        <v>6737</v>
      </c>
      <c r="D6018">
        <v>1</v>
      </c>
      <c r="E6018">
        <v>535</v>
      </c>
      <c r="F6018">
        <v>6</v>
      </c>
      <c r="G6018">
        <v>8124</v>
      </c>
      <c r="H6018">
        <v>0.33559747746230201</v>
      </c>
      <c r="I6018">
        <v>0.97804040131218795</v>
      </c>
      <c r="J6018">
        <v>0.92954150506449396</v>
      </c>
      <c r="K6018" t="s">
        <v>27989</v>
      </c>
      <c r="L6018">
        <v>1</v>
      </c>
      <c r="M6018" t="s">
        <v>1463</v>
      </c>
      <c r="N6018">
        <v>0.16666666666666699</v>
      </c>
      <c r="O6018">
        <v>1.8691588785046699E-3</v>
      </c>
    </row>
    <row r="6019" spans="1:15">
      <c r="A6019" t="s">
        <v>6738</v>
      </c>
      <c r="B6019" t="s">
        <v>23511</v>
      </c>
      <c r="C6019" t="s">
        <v>6739</v>
      </c>
      <c r="D6019">
        <v>11</v>
      </c>
      <c r="E6019">
        <v>6152</v>
      </c>
      <c r="F6019">
        <v>20</v>
      </c>
      <c r="G6019">
        <v>7804</v>
      </c>
      <c r="H6019">
        <v>0.99601619769654304</v>
      </c>
      <c r="I6019">
        <v>1</v>
      </c>
      <c r="J6019">
        <v>0.85953329234717102</v>
      </c>
      <c r="K6019" t="s">
        <v>27990</v>
      </c>
      <c r="L6019">
        <v>11</v>
      </c>
      <c r="M6019" t="s">
        <v>1463</v>
      </c>
      <c r="N6019">
        <v>0.55000000000000004</v>
      </c>
      <c r="O6019">
        <v>1.78803641092328E-3</v>
      </c>
    </row>
    <row r="6020" spans="1:15">
      <c r="A6020" t="s">
        <v>6738</v>
      </c>
      <c r="B6020" t="s">
        <v>23518</v>
      </c>
      <c r="C6020" t="s">
        <v>6739</v>
      </c>
      <c r="D6020">
        <v>5</v>
      </c>
      <c r="E6020">
        <v>787</v>
      </c>
      <c r="F6020">
        <v>22</v>
      </c>
      <c r="G6020">
        <v>7393</v>
      </c>
      <c r="H6020">
        <v>7.6969245802660999E-2</v>
      </c>
      <c r="I6020">
        <v>0.63266972740240601</v>
      </c>
      <c r="J6020">
        <v>0.61170005408803896</v>
      </c>
      <c r="K6020" t="s">
        <v>27991</v>
      </c>
      <c r="L6020">
        <v>5</v>
      </c>
      <c r="M6020" t="s">
        <v>1463</v>
      </c>
      <c r="N6020">
        <v>0.22727272727272699</v>
      </c>
      <c r="O6020">
        <v>6.35324015247776E-3</v>
      </c>
    </row>
    <row r="6021" spans="1:15">
      <c r="A6021" t="s">
        <v>6738</v>
      </c>
      <c r="B6021" t="s">
        <v>23513</v>
      </c>
      <c r="C6021" t="s">
        <v>6739</v>
      </c>
      <c r="D6021">
        <v>4</v>
      </c>
      <c r="E6021">
        <v>535</v>
      </c>
      <c r="F6021">
        <v>17</v>
      </c>
      <c r="G6021">
        <v>8124</v>
      </c>
      <c r="H6021">
        <v>2.2247757306284099E-2</v>
      </c>
      <c r="I6021">
        <v>0.31191957034148299</v>
      </c>
      <c r="J6021">
        <v>0.29645215727825902</v>
      </c>
      <c r="K6021" t="s">
        <v>27992</v>
      </c>
      <c r="L6021">
        <v>4</v>
      </c>
      <c r="M6021" t="s">
        <v>1463</v>
      </c>
      <c r="N6021">
        <v>0.23529411764705899</v>
      </c>
      <c r="O6021">
        <v>7.4766355140186902E-3</v>
      </c>
    </row>
    <row r="6022" spans="1:15">
      <c r="A6022" t="s">
        <v>6740</v>
      </c>
      <c r="B6022" t="s">
        <v>23511</v>
      </c>
      <c r="C6022" t="s">
        <v>6741</v>
      </c>
      <c r="D6022">
        <v>5</v>
      </c>
      <c r="E6022">
        <v>6152</v>
      </c>
      <c r="F6022">
        <v>8</v>
      </c>
      <c r="G6022">
        <v>7804</v>
      </c>
      <c r="H6022">
        <v>0.93246538655848799</v>
      </c>
      <c r="I6022">
        <v>1</v>
      </c>
      <c r="J6022">
        <v>0.85953329234717102</v>
      </c>
      <c r="K6022" t="s">
        <v>27993</v>
      </c>
      <c r="L6022">
        <v>5</v>
      </c>
      <c r="M6022" t="s">
        <v>1463</v>
      </c>
      <c r="N6022">
        <v>0.625</v>
      </c>
      <c r="O6022">
        <v>8.1274382314694405E-4</v>
      </c>
    </row>
    <row r="6023" spans="1:15">
      <c r="A6023" t="s">
        <v>6740</v>
      </c>
      <c r="B6023" t="s">
        <v>23513</v>
      </c>
      <c r="C6023" t="s">
        <v>6741</v>
      </c>
      <c r="D6023">
        <v>3</v>
      </c>
      <c r="E6023">
        <v>535</v>
      </c>
      <c r="F6023">
        <v>9</v>
      </c>
      <c r="G6023">
        <v>8124</v>
      </c>
      <c r="H6023">
        <v>1.7685543614131001E-2</v>
      </c>
      <c r="I6023">
        <v>0.25752633683734599</v>
      </c>
      <c r="J6023">
        <v>0.24475616591744701</v>
      </c>
      <c r="K6023" t="s">
        <v>24911</v>
      </c>
      <c r="L6023">
        <v>3</v>
      </c>
      <c r="M6023" t="s">
        <v>1463</v>
      </c>
      <c r="N6023">
        <v>0.33333333333333298</v>
      </c>
      <c r="O6023">
        <v>5.60747663551402E-3</v>
      </c>
    </row>
    <row r="6024" spans="1:15">
      <c r="A6024" t="s">
        <v>6742</v>
      </c>
      <c r="B6024" t="s">
        <v>23513</v>
      </c>
      <c r="C6024" t="s">
        <v>6743</v>
      </c>
      <c r="D6024">
        <v>3</v>
      </c>
      <c r="E6024">
        <v>535</v>
      </c>
      <c r="F6024">
        <v>8</v>
      </c>
      <c r="G6024">
        <v>8124</v>
      </c>
      <c r="H6024">
        <v>1.2388605233898399E-2</v>
      </c>
      <c r="I6024">
        <v>0.18879350817132301</v>
      </c>
      <c r="J6024">
        <v>0.17943164872997999</v>
      </c>
      <c r="K6024" t="s">
        <v>24911</v>
      </c>
      <c r="L6024">
        <v>3</v>
      </c>
      <c r="M6024" t="s">
        <v>1463</v>
      </c>
      <c r="N6024">
        <v>0.375</v>
      </c>
      <c r="O6024">
        <v>5.60747663551402E-3</v>
      </c>
    </row>
    <row r="6025" spans="1:15">
      <c r="A6025" t="s">
        <v>6742</v>
      </c>
      <c r="B6025" t="s">
        <v>23511</v>
      </c>
      <c r="C6025" t="s">
        <v>6743</v>
      </c>
      <c r="D6025">
        <v>4</v>
      </c>
      <c r="E6025">
        <v>6152</v>
      </c>
      <c r="F6025">
        <v>7</v>
      </c>
      <c r="G6025">
        <v>7804</v>
      </c>
      <c r="H6025">
        <v>0.95957928989840302</v>
      </c>
      <c r="I6025">
        <v>1</v>
      </c>
      <c r="J6025">
        <v>0.85953329234717102</v>
      </c>
      <c r="K6025" t="s">
        <v>24704</v>
      </c>
      <c r="L6025">
        <v>4</v>
      </c>
      <c r="M6025" t="s">
        <v>1463</v>
      </c>
      <c r="N6025">
        <v>0.57142857142857095</v>
      </c>
      <c r="O6025">
        <v>6.5019505851755496E-4</v>
      </c>
    </row>
    <row r="6026" spans="1:15">
      <c r="A6026" t="s">
        <v>6744</v>
      </c>
      <c r="B6026" t="s">
        <v>23511</v>
      </c>
      <c r="C6026" t="s">
        <v>6745</v>
      </c>
      <c r="D6026">
        <v>1</v>
      </c>
      <c r="E6026">
        <v>6152</v>
      </c>
      <c r="F6026">
        <v>1</v>
      </c>
      <c r="G6026">
        <v>7804</v>
      </c>
      <c r="H6026">
        <v>0.788313685289595</v>
      </c>
      <c r="I6026">
        <v>0.968912233598893</v>
      </c>
      <c r="J6026">
        <v>0.832812322140707</v>
      </c>
      <c r="K6026" t="s">
        <v>26027</v>
      </c>
      <c r="L6026">
        <v>1</v>
      </c>
      <c r="M6026" t="s">
        <v>1463</v>
      </c>
      <c r="N6026">
        <v>1</v>
      </c>
      <c r="O6026">
        <v>1.6254876462938901E-4</v>
      </c>
    </row>
    <row r="6027" spans="1:15">
      <c r="A6027" t="s">
        <v>6746</v>
      </c>
      <c r="B6027" t="s">
        <v>23518</v>
      </c>
      <c r="C6027" t="s">
        <v>6747</v>
      </c>
      <c r="D6027">
        <v>26</v>
      </c>
      <c r="E6027">
        <v>787</v>
      </c>
      <c r="F6027">
        <v>468</v>
      </c>
      <c r="G6027">
        <v>7393</v>
      </c>
      <c r="H6027">
        <v>0.99997683322109399</v>
      </c>
      <c r="I6027">
        <v>1</v>
      </c>
      <c r="J6027">
        <v>0.966855260484069</v>
      </c>
      <c r="K6027" t="s">
        <v>27994</v>
      </c>
      <c r="L6027">
        <v>26</v>
      </c>
      <c r="M6027" t="s">
        <v>1463</v>
      </c>
      <c r="N6027">
        <v>5.5555555555555601E-2</v>
      </c>
      <c r="O6027">
        <v>3.3036848792884398E-2</v>
      </c>
    </row>
    <row r="6028" spans="1:15">
      <c r="A6028" t="s">
        <v>6746</v>
      </c>
      <c r="B6028" t="s">
        <v>23511</v>
      </c>
      <c r="C6028" t="s">
        <v>6747</v>
      </c>
      <c r="D6028">
        <v>452</v>
      </c>
      <c r="E6028">
        <v>6152</v>
      </c>
      <c r="F6028">
        <v>510</v>
      </c>
      <c r="G6028">
        <v>7804</v>
      </c>
      <c r="H6028" s="34">
        <v>1.69811981440404E-9</v>
      </c>
      <c r="I6028" s="34">
        <v>9.9511842695284196E-8</v>
      </c>
      <c r="J6028" s="34">
        <v>8.5533741779411399E-8</v>
      </c>
      <c r="K6028" t="s">
        <v>27995</v>
      </c>
      <c r="L6028">
        <v>452</v>
      </c>
      <c r="M6028" t="s">
        <v>1463</v>
      </c>
      <c r="N6028">
        <v>0.88627450980392197</v>
      </c>
      <c r="O6028">
        <v>7.3472041612483704E-2</v>
      </c>
    </row>
    <row r="6029" spans="1:15">
      <c r="A6029" t="s">
        <v>6746</v>
      </c>
      <c r="B6029" t="s">
        <v>23513</v>
      </c>
      <c r="C6029" t="s">
        <v>6747</v>
      </c>
      <c r="D6029">
        <v>19</v>
      </c>
      <c r="E6029">
        <v>535</v>
      </c>
      <c r="F6029">
        <v>543</v>
      </c>
      <c r="G6029">
        <v>8124</v>
      </c>
      <c r="H6029">
        <v>0.99958524070647503</v>
      </c>
      <c r="I6029">
        <v>0.99999999999997702</v>
      </c>
      <c r="J6029">
        <v>0.95041217501583097</v>
      </c>
      <c r="K6029" t="s">
        <v>27996</v>
      </c>
      <c r="L6029">
        <v>19</v>
      </c>
      <c r="M6029" t="s">
        <v>1463</v>
      </c>
      <c r="N6029">
        <v>3.4990791896869197E-2</v>
      </c>
      <c r="O6029">
        <v>3.5514018691588801E-2</v>
      </c>
    </row>
    <row r="6030" spans="1:15">
      <c r="A6030" t="s">
        <v>6748</v>
      </c>
      <c r="B6030" t="s">
        <v>23513</v>
      </c>
      <c r="C6030" t="s">
        <v>6749</v>
      </c>
      <c r="D6030">
        <v>2</v>
      </c>
      <c r="E6030">
        <v>535</v>
      </c>
      <c r="F6030">
        <v>45</v>
      </c>
      <c r="G6030">
        <v>8124</v>
      </c>
      <c r="H6030">
        <v>0.80626136926170799</v>
      </c>
      <c r="I6030">
        <v>0.99999999999997702</v>
      </c>
      <c r="J6030">
        <v>0.95041217501583097</v>
      </c>
      <c r="K6030" t="s">
        <v>27997</v>
      </c>
      <c r="L6030">
        <v>2</v>
      </c>
      <c r="M6030" t="s">
        <v>1463</v>
      </c>
      <c r="N6030">
        <v>4.4444444444444398E-2</v>
      </c>
      <c r="O6030">
        <v>3.7383177570093499E-3</v>
      </c>
    </row>
    <row r="6031" spans="1:15">
      <c r="A6031" t="s">
        <v>6748</v>
      </c>
      <c r="B6031" t="s">
        <v>23518</v>
      </c>
      <c r="C6031" t="s">
        <v>6749</v>
      </c>
      <c r="D6031">
        <v>8</v>
      </c>
      <c r="E6031">
        <v>787</v>
      </c>
      <c r="F6031">
        <v>49</v>
      </c>
      <c r="G6031">
        <v>7393</v>
      </c>
      <c r="H6031">
        <v>0.14451584542620299</v>
      </c>
      <c r="I6031">
        <v>0.77300269058950299</v>
      </c>
      <c r="J6031">
        <v>0.7473817177648</v>
      </c>
      <c r="K6031" t="s">
        <v>27998</v>
      </c>
      <c r="L6031">
        <v>8</v>
      </c>
      <c r="M6031" t="s">
        <v>1463</v>
      </c>
      <c r="N6031">
        <v>0.16326530612244899</v>
      </c>
      <c r="O6031">
        <v>1.01651842439644E-2</v>
      </c>
    </row>
    <row r="6032" spans="1:15">
      <c r="A6032" t="s">
        <v>6748</v>
      </c>
      <c r="B6032" t="s">
        <v>23511</v>
      </c>
      <c r="C6032" t="s">
        <v>6749</v>
      </c>
      <c r="D6032">
        <v>33</v>
      </c>
      <c r="E6032">
        <v>6152</v>
      </c>
      <c r="F6032">
        <v>47</v>
      </c>
      <c r="G6032">
        <v>7804</v>
      </c>
      <c r="H6032">
        <v>0.94362893776460099</v>
      </c>
      <c r="I6032">
        <v>1</v>
      </c>
      <c r="J6032">
        <v>0.85953329234717102</v>
      </c>
      <c r="K6032" t="s">
        <v>27999</v>
      </c>
      <c r="L6032">
        <v>33</v>
      </c>
      <c r="M6032" t="s">
        <v>1463</v>
      </c>
      <c r="N6032">
        <v>0.70212765957446799</v>
      </c>
      <c r="O6032">
        <v>5.36410923276983E-3</v>
      </c>
    </row>
    <row r="6033" spans="1:15">
      <c r="A6033" t="s">
        <v>6750</v>
      </c>
      <c r="B6033" t="s">
        <v>23518</v>
      </c>
      <c r="C6033" t="s">
        <v>6751</v>
      </c>
      <c r="D6033">
        <v>3</v>
      </c>
      <c r="E6033">
        <v>787</v>
      </c>
      <c r="F6033">
        <v>82</v>
      </c>
      <c r="G6033">
        <v>7393</v>
      </c>
      <c r="H6033">
        <v>0.99450363189365198</v>
      </c>
      <c r="I6033">
        <v>1</v>
      </c>
      <c r="J6033">
        <v>0.966855260484069</v>
      </c>
      <c r="K6033" t="s">
        <v>26092</v>
      </c>
      <c r="L6033">
        <v>3</v>
      </c>
      <c r="M6033" t="s">
        <v>1463</v>
      </c>
      <c r="N6033">
        <v>3.65853658536585E-2</v>
      </c>
      <c r="O6033">
        <v>3.8119440914866601E-3</v>
      </c>
    </row>
    <row r="6034" spans="1:15">
      <c r="A6034" t="s">
        <v>6750</v>
      </c>
      <c r="B6034" t="s">
        <v>23511</v>
      </c>
      <c r="C6034" t="s">
        <v>6751</v>
      </c>
      <c r="D6034">
        <v>80</v>
      </c>
      <c r="E6034">
        <v>6152</v>
      </c>
      <c r="F6034">
        <v>86</v>
      </c>
      <c r="G6034">
        <v>7804</v>
      </c>
      <c r="H6034">
        <v>2.9363382205404898E-4</v>
      </c>
      <c r="I6034">
        <v>4.8180416302035199E-3</v>
      </c>
      <c r="J6034">
        <v>4.1412671850745604E-3</v>
      </c>
      <c r="K6034" t="s">
        <v>28000</v>
      </c>
      <c r="L6034">
        <v>80</v>
      </c>
      <c r="M6034" t="s">
        <v>1463</v>
      </c>
      <c r="N6034">
        <v>0.93023255813953498</v>
      </c>
      <c r="O6034">
        <v>1.30039011703511E-2</v>
      </c>
    </row>
    <row r="6035" spans="1:15">
      <c r="A6035" t="s">
        <v>6752</v>
      </c>
      <c r="B6035" t="s">
        <v>23511</v>
      </c>
      <c r="C6035" t="s">
        <v>6753</v>
      </c>
      <c r="D6035">
        <v>87</v>
      </c>
      <c r="E6035">
        <v>6152</v>
      </c>
      <c r="F6035">
        <v>89</v>
      </c>
      <c r="G6035">
        <v>7804</v>
      </c>
      <c r="H6035" s="34">
        <v>1.7636107592809499E-7</v>
      </c>
      <c r="I6035" s="34">
        <v>6.9450991700483799E-6</v>
      </c>
      <c r="J6035" s="34">
        <v>5.9695439553092903E-6</v>
      </c>
      <c r="K6035" t="s">
        <v>26094</v>
      </c>
      <c r="L6035">
        <v>87</v>
      </c>
      <c r="M6035" t="s">
        <v>1463</v>
      </c>
      <c r="N6035">
        <v>0.97752808988763995</v>
      </c>
      <c r="O6035">
        <v>1.41417425227568E-2</v>
      </c>
    </row>
    <row r="6036" spans="1:15">
      <c r="A6036" t="s">
        <v>6754</v>
      </c>
      <c r="B6036" t="s">
        <v>23511</v>
      </c>
      <c r="C6036" t="s">
        <v>6755</v>
      </c>
      <c r="D6036">
        <v>78</v>
      </c>
      <c r="E6036">
        <v>6152</v>
      </c>
      <c r="F6036">
        <v>84</v>
      </c>
      <c r="G6036">
        <v>7804</v>
      </c>
      <c r="H6036">
        <v>4.1352230581430101E-4</v>
      </c>
      <c r="I6036">
        <v>6.4011432401600496E-3</v>
      </c>
      <c r="J6036">
        <v>5.5019957240005999E-3</v>
      </c>
      <c r="K6036" t="s">
        <v>28001</v>
      </c>
      <c r="L6036">
        <v>78</v>
      </c>
      <c r="M6036" t="s">
        <v>1463</v>
      </c>
      <c r="N6036">
        <v>0.92857142857142905</v>
      </c>
      <c r="O6036">
        <v>1.26788036410923E-2</v>
      </c>
    </row>
    <row r="6037" spans="1:15">
      <c r="A6037" t="s">
        <v>6754</v>
      </c>
      <c r="B6037" t="s">
        <v>23518</v>
      </c>
      <c r="C6037" t="s">
        <v>6755</v>
      </c>
      <c r="D6037">
        <v>3</v>
      </c>
      <c r="E6037">
        <v>787</v>
      </c>
      <c r="F6037">
        <v>80</v>
      </c>
      <c r="G6037">
        <v>7393</v>
      </c>
      <c r="H6037">
        <v>0.99340268978828605</v>
      </c>
      <c r="I6037">
        <v>1</v>
      </c>
      <c r="J6037">
        <v>0.966855260484069</v>
      </c>
      <c r="K6037" t="s">
        <v>25099</v>
      </c>
      <c r="L6037">
        <v>3</v>
      </c>
      <c r="M6037" t="s">
        <v>1463</v>
      </c>
      <c r="N6037">
        <v>3.7499999999999999E-2</v>
      </c>
      <c r="O6037">
        <v>3.8119440914866601E-3</v>
      </c>
    </row>
    <row r="6038" spans="1:15">
      <c r="A6038" t="s">
        <v>6756</v>
      </c>
      <c r="B6038" t="s">
        <v>23511</v>
      </c>
      <c r="C6038" t="s">
        <v>6757</v>
      </c>
      <c r="D6038">
        <v>1</v>
      </c>
      <c r="E6038">
        <v>6152</v>
      </c>
      <c r="F6038">
        <v>1</v>
      </c>
      <c r="G6038">
        <v>7804</v>
      </c>
      <c r="H6038">
        <v>0.788313685289595</v>
      </c>
      <c r="I6038">
        <v>0.968912233598893</v>
      </c>
      <c r="J6038">
        <v>0.832812322140707</v>
      </c>
      <c r="K6038" t="s">
        <v>25149</v>
      </c>
      <c r="L6038">
        <v>1</v>
      </c>
      <c r="M6038" t="s">
        <v>1463</v>
      </c>
      <c r="N6038">
        <v>1</v>
      </c>
      <c r="O6038">
        <v>1.6254876462938901E-4</v>
      </c>
    </row>
    <row r="6039" spans="1:15">
      <c r="A6039" t="s">
        <v>6758</v>
      </c>
      <c r="B6039" t="s">
        <v>23511</v>
      </c>
      <c r="C6039" t="s">
        <v>6759</v>
      </c>
      <c r="D6039">
        <v>37</v>
      </c>
      <c r="E6039">
        <v>6152</v>
      </c>
      <c r="F6039">
        <v>37</v>
      </c>
      <c r="G6039">
        <v>7804</v>
      </c>
      <c r="H6039">
        <v>1.4718974051042199E-4</v>
      </c>
      <c r="I6039">
        <v>2.72896985936932E-3</v>
      </c>
      <c r="J6039">
        <v>2.3456404479399E-3</v>
      </c>
      <c r="K6039" t="s">
        <v>28002</v>
      </c>
      <c r="L6039">
        <v>37</v>
      </c>
      <c r="M6039" t="s">
        <v>1463</v>
      </c>
      <c r="N6039">
        <v>1</v>
      </c>
      <c r="O6039">
        <v>6.0143042912873899E-3</v>
      </c>
    </row>
    <row r="6040" spans="1:15">
      <c r="A6040" t="s">
        <v>6760</v>
      </c>
      <c r="B6040" t="s">
        <v>23511</v>
      </c>
      <c r="C6040" t="s">
        <v>6761</v>
      </c>
      <c r="D6040">
        <v>70</v>
      </c>
      <c r="E6040">
        <v>6152</v>
      </c>
      <c r="F6040">
        <v>75</v>
      </c>
      <c r="G6040">
        <v>7804</v>
      </c>
      <c r="H6040">
        <v>5.45547488755093E-4</v>
      </c>
      <c r="I6040">
        <v>8.0644369771680092E-3</v>
      </c>
      <c r="J6040">
        <v>6.9316520659114802E-3</v>
      </c>
      <c r="K6040" t="s">
        <v>28003</v>
      </c>
      <c r="L6040">
        <v>70</v>
      </c>
      <c r="M6040" t="s">
        <v>1463</v>
      </c>
      <c r="N6040">
        <v>0.93333333333333302</v>
      </c>
      <c r="O6040">
        <v>1.1378413524057201E-2</v>
      </c>
    </row>
    <row r="6041" spans="1:15">
      <c r="A6041" t="s">
        <v>6760</v>
      </c>
      <c r="B6041" t="s">
        <v>23518</v>
      </c>
      <c r="C6041" t="s">
        <v>6761</v>
      </c>
      <c r="D6041">
        <v>3</v>
      </c>
      <c r="E6041">
        <v>787</v>
      </c>
      <c r="F6041">
        <v>58</v>
      </c>
      <c r="G6041">
        <v>7393</v>
      </c>
      <c r="H6041">
        <v>0.95473870083287804</v>
      </c>
      <c r="I6041">
        <v>1</v>
      </c>
      <c r="J6041">
        <v>0.966855260484069</v>
      </c>
      <c r="K6041" t="s">
        <v>28004</v>
      </c>
      <c r="L6041">
        <v>3</v>
      </c>
      <c r="M6041" t="s">
        <v>1463</v>
      </c>
      <c r="N6041">
        <v>5.1724137931034503E-2</v>
      </c>
      <c r="O6041">
        <v>3.8119440914866601E-3</v>
      </c>
    </row>
    <row r="6042" spans="1:15">
      <c r="A6042" t="s">
        <v>6762</v>
      </c>
      <c r="B6042" t="s">
        <v>23511</v>
      </c>
      <c r="C6042" t="s">
        <v>6763</v>
      </c>
      <c r="D6042">
        <v>11</v>
      </c>
      <c r="E6042">
        <v>6152</v>
      </c>
      <c r="F6042">
        <v>11</v>
      </c>
      <c r="G6042">
        <v>7804</v>
      </c>
      <c r="H6042">
        <v>7.29234120922964E-2</v>
      </c>
      <c r="I6042">
        <v>0.34901846963959998</v>
      </c>
      <c r="J6042">
        <v>0.29999299429929699</v>
      </c>
      <c r="K6042" t="s">
        <v>28005</v>
      </c>
      <c r="L6042">
        <v>11</v>
      </c>
      <c r="M6042" t="s">
        <v>1463</v>
      </c>
      <c r="N6042">
        <v>1</v>
      </c>
      <c r="O6042">
        <v>1.78803641092328E-3</v>
      </c>
    </row>
    <row r="6043" spans="1:15">
      <c r="A6043" t="s">
        <v>6764</v>
      </c>
      <c r="B6043" t="s">
        <v>23518</v>
      </c>
      <c r="C6043" t="s">
        <v>6765</v>
      </c>
      <c r="D6043">
        <v>2</v>
      </c>
      <c r="E6043">
        <v>787</v>
      </c>
      <c r="F6043">
        <v>40</v>
      </c>
      <c r="G6043">
        <v>7393</v>
      </c>
      <c r="H6043">
        <v>0.93658551440525895</v>
      </c>
      <c r="I6043">
        <v>1</v>
      </c>
      <c r="J6043">
        <v>0.966855260484069</v>
      </c>
      <c r="K6043" t="s">
        <v>26102</v>
      </c>
      <c r="L6043">
        <v>2</v>
      </c>
      <c r="M6043" t="s">
        <v>1463</v>
      </c>
      <c r="N6043">
        <v>0.05</v>
      </c>
      <c r="O6043">
        <v>2.5412960609911099E-3</v>
      </c>
    </row>
    <row r="6044" spans="1:15">
      <c r="A6044" t="s">
        <v>6764</v>
      </c>
      <c r="B6044" t="s">
        <v>23511</v>
      </c>
      <c r="C6044" t="s">
        <v>6765</v>
      </c>
      <c r="D6044">
        <v>41</v>
      </c>
      <c r="E6044">
        <v>6152</v>
      </c>
      <c r="F6044">
        <v>45</v>
      </c>
      <c r="G6044">
        <v>7804</v>
      </c>
      <c r="H6044">
        <v>2.5163858744674299E-2</v>
      </c>
      <c r="I6044">
        <v>0.16922007468669301</v>
      </c>
      <c r="J6044">
        <v>0.14545028792668699</v>
      </c>
      <c r="K6044" t="s">
        <v>28006</v>
      </c>
      <c r="L6044">
        <v>41</v>
      </c>
      <c r="M6044" t="s">
        <v>1463</v>
      </c>
      <c r="N6044">
        <v>0.91111111111111098</v>
      </c>
      <c r="O6044">
        <v>6.6644993498049402E-3</v>
      </c>
    </row>
    <row r="6045" spans="1:15">
      <c r="A6045" t="s">
        <v>6766</v>
      </c>
      <c r="B6045" t="s">
        <v>23518</v>
      </c>
      <c r="C6045" t="s">
        <v>6767</v>
      </c>
      <c r="D6045">
        <v>1</v>
      </c>
      <c r="E6045">
        <v>787</v>
      </c>
      <c r="F6045">
        <v>2</v>
      </c>
      <c r="G6045">
        <v>7393</v>
      </c>
      <c r="H6045">
        <v>0.20158492765181499</v>
      </c>
      <c r="I6045">
        <v>0.83876007220319604</v>
      </c>
      <c r="J6045">
        <v>0.81095958809365798</v>
      </c>
      <c r="K6045" t="s">
        <v>26096</v>
      </c>
      <c r="L6045">
        <v>1</v>
      </c>
      <c r="M6045" t="s">
        <v>1463</v>
      </c>
      <c r="N6045">
        <v>0.5</v>
      </c>
      <c r="O6045">
        <v>1.27064803049555E-3</v>
      </c>
    </row>
    <row r="6046" spans="1:15">
      <c r="A6046" t="s">
        <v>6766</v>
      </c>
      <c r="B6046" t="s">
        <v>23511</v>
      </c>
      <c r="C6046" t="s">
        <v>6767</v>
      </c>
      <c r="D6046">
        <v>10</v>
      </c>
      <c r="E6046">
        <v>6152</v>
      </c>
      <c r="F6046">
        <v>11</v>
      </c>
      <c r="G6046">
        <v>7804</v>
      </c>
      <c r="H6046">
        <v>0.28867792927582098</v>
      </c>
      <c r="I6046">
        <v>0.81015798566717701</v>
      </c>
      <c r="J6046">
        <v>0.69635776074186095</v>
      </c>
      <c r="K6046" t="s">
        <v>28007</v>
      </c>
      <c r="L6046">
        <v>10</v>
      </c>
      <c r="M6046" t="s">
        <v>1463</v>
      </c>
      <c r="N6046">
        <v>0.90909090909090895</v>
      </c>
      <c r="O6046">
        <v>1.62548764629389E-3</v>
      </c>
    </row>
    <row r="6047" spans="1:15">
      <c r="A6047" t="s">
        <v>6768</v>
      </c>
      <c r="B6047" t="s">
        <v>23511</v>
      </c>
      <c r="C6047" t="s">
        <v>6769</v>
      </c>
      <c r="D6047">
        <v>9</v>
      </c>
      <c r="E6047">
        <v>6152</v>
      </c>
      <c r="F6047">
        <v>9</v>
      </c>
      <c r="G6047">
        <v>7804</v>
      </c>
      <c r="H6047">
        <v>0.117423000773971</v>
      </c>
      <c r="I6047">
        <v>0.47842873658393897</v>
      </c>
      <c r="J6047">
        <v>0.41122542710949</v>
      </c>
      <c r="K6047" t="s">
        <v>27098</v>
      </c>
      <c r="L6047">
        <v>9</v>
      </c>
      <c r="M6047" t="s">
        <v>1463</v>
      </c>
      <c r="N6047">
        <v>1</v>
      </c>
      <c r="O6047">
        <v>1.4629388816645001E-3</v>
      </c>
    </row>
    <row r="6048" spans="1:15">
      <c r="A6048" t="s">
        <v>6770</v>
      </c>
      <c r="B6048" t="s">
        <v>23511</v>
      </c>
      <c r="C6048" t="s">
        <v>6771</v>
      </c>
      <c r="D6048">
        <v>1</v>
      </c>
      <c r="E6048">
        <v>6152</v>
      </c>
      <c r="F6048">
        <v>1</v>
      </c>
      <c r="G6048">
        <v>7804</v>
      </c>
      <c r="H6048">
        <v>0.788313685289595</v>
      </c>
      <c r="I6048">
        <v>0.968912233598893</v>
      </c>
      <c r="J6048">
        <v>0.832812322140707</v>
      </c>
      <c r="K6048" t="s">
        <v>28008</v>
      </c>
      <c r="L6048">
        <v>1</v>
      </c>
      <c r="M6048" t="s">
        <v>1463</v>
      </c>
      <c r="N6048">
        <v>1</v>
      </c>
      <c r="O6048">
        <v>1.6254876462938901E-4</v>
      </c>
    </row>
    <row r="6049" spans="1:15">
      <c r="A6049" t="s">
        <v>6772</v>
      </c>
      <c r="B6049" t="s">
        <v>23511</v>
      </c>
      <c r="C6049" t="s">
        <v>6773</v>
      </c>
      <c r="D6049">
        <v>1</v>
      </c>
      <c r="E6049">
        <v>6152</v>
      </c>
      <c r="F6049">
        <v>1</v>
      </c>
      <c r="G6049">
        <v>7804</v>
      </c>
      <c r="H6049">
        <v>0.788313685289595</v>
      </c>
      <c r="I6049">
        <v>0.968912233598893</v>
      </c>
      <c r="J6049">
        <v>0.832812322140707</v>
      </c>
      <c r="K6049" t="s">
        <v>28008</v>
      </c>
      <c r="L6049">
        <v>1</v>
      </c>
      <c r="M6049" t="s">
        <v>1463</v>
      </c>
      <c r="N6049">
        <v>1</v>
      </c>
      <c r="O6049">
        <v>1.6254876462938901E-4</v>
      </c>
    </row>
    <row r="6050" spans="1:15">
      <c r="A6050" t="s">
        <v>6774</v>
      </c>
      <c r="B6050" t="s">
        <v>23518</v>
      </c>
      <c r="C6050" t="s">
        <v>6775</v>
      </c>
      <c r="D6050">
        <v>1</v>
      </c>
      <c r="E6050">
        <v>787</v>
      </c>
      <c r="F6050">
        <v>7</v>
      </c>
      <c r="G6050">
        <v>7393</v>
      </c>
      <c r="H6050">
        <v>0.54534917443390396</v>
      </c>
      <c r="I6050">
        <v>1</v>
      </c>
      <c r="J6050">
        <v>0.966855260484069</v>
      </c>
      <c r="K6050" t="s">
        <v>26116</v>
      </c>
      <c r="L6050">
        <v>1</v>
      </c>
      <c r="M6050" t="s">
        <v>1463</v>
      </c>
      <c r="N6050">
        <v>0.14285714285714299</v>
      </c>
      <c r="O6050">
        <v>1.27064803049555E-3</v>
      </c>
    </row>
    <row r="6051" spans="1:15">
      <c r="A6051" t="s">
        <v>6774</v>
      </c>
      <c r="B6051" t="s">
        <v>23511</v>
      </c>
      <c r="C6051" t="s">
        <v>6775</v>
      </c>
      <c r="D6051">
        <v>6</v>
      </c>
      <c r="E6051">
        <v>6152</v>
      </c>
      <c r="F6051">
        <v>7</v>
      </c>
      <c r="G6051">
        <v>7804</v>
      </c>
      <c r="H6051">
        <v>0.54476030000281095</v>
      </c>
      <c r="I6051">
        <v>0.968912233598893</v>
      </c>
      <c r="J6051">
        <v>0.832812322140707</v>
      </c>
      <c r="K6051" t="s">
        <v>26117</v>
      </c>
      <c r="L6051">
        <v>6</v>
      </c>
      <c r="M6051" t="s">
        <v>1463</v>
      </c>
      <c r="N6051">
        <v>0.85714285714285698</v>
      </c>
      <c r="O6051">
        <v>9.7529258777633303E-4</v>
      </c>
    </row>
    <row r="6052" spans="1:15">
      <c r="A6052" t="s">
        <v>6776</v>
      </c>
      <c r="B6052" t="s">
        <v>23511</v>
      </c>
      <c r="C6052" t="s">
        <v>6777</v>
      </c>
      <c r="D6052">
        <v>2</v>
      </c>
      <c r="E6052">
        <v>6152</v>
      </c>
      <c r="F6052">
        <v>2</v>
      </c>
      <c r="G6052">
        <v>7804</v>
      </c>
      <c r="H6052">
        <v>0.62141708038142995</v>
      </c>
      <c r="I6052">
        <v>0.968912233598893</v>
      </c>
      <c r="J6052">
        <v>0.832812322140707</v>
      </c>
      <c r="K6052" t="s">
        <v>28009</v>
      </c>
      <c r="L6052">
        <v>2</v>
      </c>
      <c r="M6052" t="s">
        <v>1463</v>
      </c>
      <c r="N6052">
        <v>1</v>
      </c>
      <c r="O6052">
        <v>3.2509752925877802E-4</v>
      </c>
    </row>
    <row r="6053" spans="1:15">
      <c r="A6053" t="s">
        <v>6778</v>
      </c>
      <c r="B6053" t="s">
        <v>23511</v>
      </c>
      <c r="C6053" t="s">
        <v>6779</v>
      </c>
      <c r="D6053">
        <v>7</v>
      </c>
      <c r="E6053">
        <v>6152</v>
      </c>
      <c r="F6053">
        <v>7</v>
      </c>
      <c r="G6053">
        <v>7804</v>
      </c>
      <c r="H6053">
        <v>0.18905120292587699</v>
      </c>
      <c r="I6053">
        <v>0.631132279689813</v>
      </c>
      <c r="J6053">
        <v>0.54247920626835999</v>
      </c>
      <c r="K6053" t="s">
        <v>28010</v>
      </c>
      <c r="L6053">
        <v>7</v>
      </c>
      <c r="M6053" t="s">
        <v>1463</v>
      </c>
      <c r="N6053">
        <v>1</v>
      </c>
      <c r="O6053">
        <v>1.13784135240572E-3</v>
      </c>
    </row>
    <row r="6054" spans="1:15">
      <c r="A6054" t="s">
        <v>6780</v>
      </c>
      <c r="B6054" t="s">
        <v>23511</v>
      </c>
      <c r="C6054" t="s">
        <v>6781</v>
      </c>
      <c r="D6054">
        <v>6</v>
      </c>
      <c r="E6054">
        <v>6152</v>
      </c>
      <c r="F6054">
        <v>7</v>
      </c>
      <c r="G6054">
        <v>7804</v>
      </c>
      <c r="H6054">
        <v>0.54476030000281095</v>
      </c>
      <c r="I6054">
        <v>0.968912233598893</v>
      </c>
      <c r="J6054">
        <v>0.832812322140707</v>
      </c>
      <c r="K6054" t="s">
        <v>26117</v>
      </c>
      <c r="L6054">
        <v>6</v>
      </c>
      <c r="M6054" t="s">
        <v>1463</v>
      </c>
      <c r="N6054">
        <v>0.85714285714285698</v>
      </c>
      <c r="O6054">
        <v>9.7529258777633303E-4</v>
      </c>
    </row>
    <row r="6055" spans="1:15">
      <c r="A6055" t="s">
        <v>6780</v>
      </c>
      <c r="B6055" t="s">
        <v>23518</v>
      </c>
      <c r="C6055" t="s">
        <v>6781</v>
      </c>
      <c r="D6055">
        <v>1</v>
      </c>
      <c r="E6055">
        <v>787</v>
      </c>
      <c r="F6055">
        <v>7</v>
      </c>
      <c r="G6055">
        <v>7393</v>
      </c>
      <c r="H6055">
        <v>0.54534917443390396</v>
      </c>
      <c r="I6055">
        <v>1</v>
      </c>
      <c r="J6055">
        <v>0.966855260484069</v>
      </c>
      <c r="K6055" t="s">
        <v>26116</v>
      </c>
      <c r="L6055">
        <v>1</v>
      </c>
      <c r="M6055" t="s">
        <v>1463</v>
      </c>
      <c r="N6055">
        <v>0.14285714285714299</v>
      </c>
      <c r="O6055">
        <v>1.27064803049555E-3</v>
      </c>
    </row>
    <row r="6056" spans="1:15">
      <c r="A6056" t="s">
        <v>6782</v>
      </c>
      <c r="B6056" t="s">
        <v>23511</v>
      </c>
      <c r="C6056" t="s">
        <v>6783</v>
      </c>
      <c r="D6056">
        <v>9</v>
      </c>
      <c r="E6056">
        <v>6152</v>
      </c>
      <c r="F6056">
        <v>9</v>
      </c>
      <c r="G6056">
        <v>7804</v>
      </c>
      <c r="H6056">
        <v>0.117423000773971</v>
      </c>
      <c r="I6056">
        <v>0.47842873658393897</v>
      </c>
      <c r="J6056">
        <v>0.41122542710949</v>
      </c>
      <c r="K6056" t="s">
        <v>28011</v>
      </c>
      <c r="L6056">
        <v>9</v>
      </c>
      <c r="M6056" t="s">
        <v>1463</v>
      </c>
      <c r="N6056">
        <v>1</v>
      </c>
      <c r="O6056">
        <v>1.4629388816645001E-3</v>
      </c>
    </row>
    <row r="6057" spans="1:15">
      <c r="A6057" t="s">
        <v>6784</v>
      </c>
      <c r="B6057" t="s">
        <v>23511</v>
      </c>
      <c r="C6057" t="s">
        <v>6785</v>
      </c>
      <c r="D6057">
        <v>5</v>
      </c>
      <c r="E6057">
        <v>6152</v>
      </c>
      <c r="F6057">
        <v>5</v>
      </c>
      <c r="G6057">
        <v>7804</v>
      </c>
      <c r="H6057">
        <v>0.30433074367137097</v>
      </c>
      <c r="I6057">
        <v>0.81020448119108801</v>
      </c>
      <c r="J6057">
        <v>0.69639772519260701</v>
      </c>
      <c r="K6057" t="s">
        <v>25125</v>
      </c>
      <c r="L6057">
        <v>5</v>
      </c>
      <c r="M6057" t="s">
        <v>1463</v>
      </c>
      <c r="N6057">
        <v>1</v>
      </c>
      <c r="O6057">
        <v>8.1274382314694405E-4</v>
      </c>
    </row>
    <row r="6058" spans="1:15">
      <c r="A6058" t="s">
        <v>6786</v>
      </c>
      <c r="B6058" t="s">
        <v>23511</v>
      </c>
      <c r="C6058" t="s">
        <v>6787</v>
      </c>
      <c r="D6058">
        <v>5</v>
      </c>
      <c r="E6058">
        <v>6152</v>
      </c>
      <c r="F6058">
        <v>5</v>
      </c>
      <c r="G6058">
        <v>7804</v>
      </c>
      <c r="H6058">
        <v>0.30433074367137097</v>
      </c>
      <c r="I6058">
        <v>0.81020448119108801</v>
      </c>
      <c r="J6058">
        <v>0.69639772519260701</v>
      </c>
      <c r="K6058" t="s">
        <v>25125</v>
      </c>
      <c r="L6058">
        <v>5</v>
      </c>
      <c r="M6058" t="s">
        <v>1463</v>
      </c>
      <c r="N6058">
        <v>1</v>
      </c>
      <c r="O6058">
        <v>8.1274382314694405E-4</v>
      </c>
    </row>
    <row r="6059" spans="1:15">
      <c r="A6059" t="s">
        <v>6788</v>
      </c>
      <c r="B6059" t="s">
        <v>23511</v>
      </c>
      <c r="C6059" t="s">
        <v>6789</v>
      </c>
      <c r="D6059">
        <v>7</v>
      </c>
      <c r="E6059">
        <v>6152</v>
      </c>
      <c r="F6059">
        <v>7</v>
      </c>
      <c r="G6059">
        <v>7804</v>
      </c>
      <c r="H6059">
        <v>0.18905120292587699</v>
      </c>
      <c r="I6059">
        <v>0.631132279689813</v>
      </c>
      <c r="J6059">
        <v>0.54247920626835999</v>
      </c>
      <c r="K6059" t="s">
        <v>28012</v>
      </c>
      <c r="L6059">
        <v>7</v>
      </c>
      <c r="M6059" t="s">
        <v>1463</v>
      </c>
      <c r="N6059">
        <v>1</v>
      </c>
      <c r="O6059">
        <v>1.13784135240572E-3</v>
      </c>
    </row>
    <row r="6060" spans="1:15">
      <c r="A6060" t="s">
        <v>6790</v>
      </c>
      <c r="B6060" t="s">
        <v>23511</v>
      </c>
      <c r="C6060" t="s">
        <v>6791</v>
      </c>
      <c r="D6060">
        <v>7</v>
      </c>
      <c r="E6060">
        <v>6152</v>
      </c>
      <c r="F6060">
        <v>7</v>
      </c>
      <c r="G6060">
        <v>7804</v>
      </c>
      <c r="H6060">
        <v>0.18905120292587699</v>
      </c>
      <c r="I6060">
        <v>0.631132279689813</v>
      </c>
      <c r="J6060">
        <v>0.54247920626835999</v>
      </c>
      <c r="K6060" t="s">
        <v>28012</v>
      </c>
      <c r="L6060">
        <v>7</v>
      </c>
      <c r="M6060" t="s">
        <v>1463</v>
      </c>
      <c r="N6060">
        <v>1</v>
      </c>
      <c r="O6060">
        <v>1.13784135240572E-3</v>
      </c>
    </row>
    <row r="6061" spans="1:15">
      <c r="A6061" t="s">
        <v>6792</v>
      </c>
      <c r="B6061" t="s">
        <v>23511</v>
      </c>
      <c r="C6061" t="s">
        <v>6793</v>
      </c>
      <c r="D6061">
        <v>7</v>
      </c>
      <c r="E6061">
        <v>6152</v>
      </c>
      <c r="F6061">
        <v>9</v>
      </c>
      <c r="G6061">
        <v>7804</v>
      </c>
      <c r="H6061">
        <v>0.70695686083507503</v>
      </c>
      <c r="I6061">
        <v>0.968912233598893</v>
      </c>
      <c r="J6061">
        <v>0.832812322140707</v>
      </c>
      <c r="K6061" t="s">
        <v>28013</v>
      </c>
      <c r="L6061">
        <v>7</v>
      </c>
      <c r="M6061" t="s">
        <v>1463</v>
      </c>
      <c r="N6061">
        <v>0.77777777777777801</v>
      </c>
      <c r="O6061">
        <v>1.13784135240572E-3</v>
      </c>
    </row>
    <row r="6062" spans="1:15">
      <c r="A6062" t="s">
        <v>6792</v>
      </c>
      <c r="B6062" t="s">
        <v>23518</v>
      </c>
      <c r="C6062" t="s">
        <v>6793</v>
      </c>
      <c r="D6062">
        <v>2</v>
      </c>
      <c r="E6062">
        <v>787</v>
      </c>
      <c r="F6062">
        <v>9</v>
      </c>
      <c r="G6062">
        <v>7393</v>
      </c>
      <c r="H6062">
        <v>0.247486748132145</v>
      </c>
      <c r="I6062">
        <v>0.96239188514146901</v>
      </c>
      <c r="J6062">
        <v>0.93049365679620899</v>
      </c>
      <c r="K6062" t="s">
        <v>25119</v>
      </c>
      <c r="L6062">
        <v>2</v>
      </c>
      <c r="M6062" t="s">
        <v>1463</v>
      </c>
      <c r="N6062">
        <v>0.22222222222222199</v>
      </c>
      <c r="O6062">
        <v>2.5412960609911099E-3</v>
      </c>
    </row>
    <row r="6063" spans="1:15">
      <c r="A6063" t="s">
        <v>6794</v>
      </c>
      <c r="B6063" t="s">
        <v>23511</v>
      </c>
      <c r="C6063" t="s">
        <v>6795</v>
      </c>
      <c r="D6063">
        <v>86</v>
      </c>
      <c r="E6063">
        <v>6152</v>
      </c>
      <c r="F6063">
        <v>91</v>
      </c>
      <c r="G6063">
        <v>7804</v>
      </c>
      <c r="H6063" s="34">
        <v>2.9955900444208901E-5</v>
      </c>
      <c r="I6063">
        <v>7.0554028677807898E-4</v>
      </c>
      <c r="J6063">
        <v>6.0643536557792904E-4</v>
      </c>
      <c r="K6063" t="s">
        <v>28014</v>
      </c>
      <c r="L6063">
        <v>86</v>
      </c>
      <c r="M6063" t="s">
        <v>1463</v>
      </c>
      <c r="N6063">
        <v>0.94505494505494503</v>
      </c>
      <c r="O6063">
        <v>1.39791937581274E-2</v>
      </c>
    </row>
    <row r="6064" spans="1:15">
      <c r="A6064" t="s">
        <v>6794</v>
      </c>
      <c r="B6064" t="s">
        <v>23513</v>
      </c>
      <c r="C6064" t="s">
        <v>6795</v>
      </c>
      <c r="D6064">
        <v>2</v>
      </c>
      <c r="E6064">
        <v>535</v>
      </c>
      <c r="F6064">
        <v>99</v>
      </c>
      <c r="G6064">
        <v>8124</v>
      </c>
      <c r="H6064">
        <v>0.99089011868857602</v>
      </c>
      <c r="I6064">
        <v>0.99999999999997702</v>
      </c>
      <c r="J6064">
        <v>0.95041217501583097</v>
      </c>
      <c r="K6064" t="s">
        <v>24414</v>
      </c>
      <c r="L6064">
        <v>2</v>
      </c>
      <c r="M6064" t="s">
        <v>1463</v>
      </c>
      <c r="N6064">
        <v>2.02020202020202E-2</v>
      </c>
      <c r="O6064">
        <v>3.7383177570093499E-3</v>
      </c>
    </row>
    <row r="6065" spans="1:15">
      <c r="A6065" t="s">
        <v>6794</v>
      </c>
      <c r="B6065" t="s">
        <v>23518</v>
      </c>
      <c r="C6065" t="s">
        <v>6795</v>
      </c>
      <c r="D6065">
        <v>2</v>
      </c>
      <c r="E6065">
        <v>787</v>
      </c>
      <c r="F6065">
        <v>86</v>
      </c>
      <c r="G6065">
        <v>7393</v>
      </c>
      <c r="H6065">
        <v>0.99932941570296296</v>
      </c>
      <c r="I6065">
        <v>1</v>
      </c>
      <c r="J6065">
        <v>0.966855260484069</v>
      </c>
      <c r="K6065" t="s">
        <v>24415</v>
      </c>
      <c r="L6065">
        <v>2</v>
      </c>
      <c r="M6065" t="s">
        <v>1463</v>
      </c>
      <c r="N6065">
        <v>2.32558139534884E-2</v>
      </c>
      <c r="O6065">
        <v>2.5412960609911099E-3</v>
      </c>
    </row>
    <row r="6066" spans="1:15">
      <c r="A6066" t="s">
        <v>6796</v>
      </c>
      <c r="B6066" t="s">
        <v>23511</v>
      </c>
      <c r="C6066" t="s">
        <v>6797</v>
      </c>
      <c r="D6066">
        <v>18</v>
      </c>
      <c r="E6066">
        <v>6152</v>
      </c>
      <c r="F6066">
        <v>18</v>
      </c>
      <c r="G6066">
        <v>7804</v>
      </c>
      <c r="H6066">
        <v>1.37496899434857E-2</v>
      </c>
      <c r="I6066">
        <v>0.10558946762372599</v>
      </c>
      <c r="J6066">
        <v>9.0757662743805895E-2</v>
      </c>
      <c r="K6066" t="s">
        <v>25109</v>
      </c>
      <c r="L6066">
        <v>18</v>
      </c>
      <c r="M6066" t="s">
        <v>1463</v>
      </c>
      <c r="N6066">
        <v>1</v>
      </c>
      <c r="O6066">
        <v>2.9258777633290002E-3</v>
      </c>
    </row>
    <row r="6067" spans="1:15">
      <c r="A6067" t="s">
        <v>6798</v>
      </c>
      <c r="B6067" t="s">
        <v>23511</v>
      </c>
      <c r="C6067" t="s">
        <v>6799</v>
      </c>
      <c r="D6067">
        <v>4</v>
      </c>
      <c r="E6067">
        <v>6152</v>
      </c>
      <c r="F6067">
        <v>4</v>
      </c>
      <c r="G6067">
        <v>7804</v>
      </c>
      <c r="H6067">
        <v>0.38610601832086699</v>
      </c>
      <c r="I6067">
        <v>0.90829480295553899</v>
      </c>
      <c r="J6067">
        <v>0.78070962240619901</v>
      </c>
      <c r="K6067" t="s">
        <v>28015</v>
      </c>
      <c r="L6067">
        <v>4</v>
      </c>
      <c r="M6067" t="s">
        <v>1463</v>
      </c>
      <c r="N6067">
        <v>1</v>
      </c>
      <c r="O6067">
        <v>6.5019505851755496E-4</v>
      </c>
    </row>
    <row r="6068" spans="1:15">
      <c r="A6068" t="s">
        <v>6800</v>
      </c>
      <c r="B6068" t="s">
        <v>23511</v>
      </c>
      <c r="C6068" t="s">
        <v>6801</v>
      </c>
      <c r="D6068">
        <v>41</v>
      </c>
      <c r="E6068">
        <v>6152</v>
      </c>
      <c r="F6068">
        <v>42</v>
      </c>
      <c r="G6068">
        <v>7804</v>
      </c>
      <c r="H6068">
        <v>5.4985490293890801E-4</v>
      </c>
      <c r="I6068">
        <v>8.0916614640262306E-3</v>
      </c>
      <c r="J6068">
        <v>6.9550524187331902E-3</v>
      </c>
      <c r="K6068" t="s">
        <v>28016</v>
      </c>
      <c r="L6068">
        <v>41</v>
      </c>
      <c r="M6068" t="s">
        <v>1463</v>
      </c>
      <c r="N6068">
        <v>0.97619047619047605</v>
      </c>
      <c r="O6068">
        <v>6.6644993498049402E-3</v>
      </c>
    </row>
    <row r="6069" spans="1:15">
      <c r="A6069" t="s">
        <v>6800</v>
      </c>
      <c r="B6069" t="s">
        <v>23518</v>
      </c>
      <c r="C6069" t="s">
        <v>6801</v>
      </c>
      <c r="D6069">
        <v>1</v>
      </c>
      <c r="E6069">
        <v>787</v>
      </c>
      <c r="F6069">
        <v>38</v>
      </c>
      <c r="G6069">
        <v>7393</v>
      </c>
      <c r="H6069">
        <v>0.98627408788068904</v>
      </c>
      <c r="I6069">
        <v>1</v>
      </c>
      <c r="J6069">
        <v>0.966855260484069</v>
      </c>
      <c r="K6069" t="s">
        <v>28017</v>
      </c>
      <c r="L6069">
        <v>1</v>
      </c>
      <c r="M6069" t="s">
        <v>1463</v>
      </c>
      <c r="N6069">
        <v>2.6315789473684199E-2</v>
      </c>
      <c r="O6069">
        <v>1.27064803049555E-3</v>
      </c>
    </row>
    <row r="6070" spans="1:15">
      <c r="A6070" t="s">
        <v>6802</v>
      </c>
      <c r="B6070" t="s">
        <v>23518</v>
      </c>
      <c r="C6070" t="s">
        <v>6803</v>
      </c>
      <c r="D6070">
        <v>2</v>
      </c>
      <c r="E6070">
        <v>787</v>
      </c>
      <c r="F6070">
        <v>43</v>
      </c>
      <c r="G6070">
        <v>7393</v>
      </c>
      <c r="H6070">
        <v>0.95202783656463397</v>
      </c>
      <c r="I6070">
        <v>1</v>
      </c>
      <c r="J6070">
        <v>0.966855260484069</v>
      </c>
      <c r="K6070" t="s">
        <v>24415</v>
      </c>
      <c r="L6070">
        <v>2</v>
      </c>
      <c r="M6070" t="s">
        <v>1463</v>
      </c>
      <c r="N6070">
        <v>4.6511627906976702E-2</v>
      </c>
      <c r="O6070">
        <v>2.5412960609911099E-3</v>
      </c>
    </row>
    <row r="6071" spans="1:15">
      <c r="A6071" t="s">
        <v>6802</v>
      </c>
      <c r="B6071" t="s">
        <v>23511</v>
      </c>
      <c r="C6071" t="s">
        <v>6803</v>
      </c>
      <c r="D6071">
        <v>44</v>
      </c>
      <c r="E6071">
        <v>6152</v>
      </c>
      <c r="F6071">
        <v>46</v>
      </c>
      <c r="G6071">
        <v>7804</v>
      </c>
      <c r="H6071">
        <v>1.5226656476239899E-3</v>
      </c>
      <c r="I6071">
        <v>1.8832466458364502E-2</v>
      </c>
      <c r="J6071">
        <v>1.6187131897975701E-2</v>
      </c>
      <c r="K6071" t="s">
        <v>28018</v>
      </c>
      <c r="L6071">
        <v>44</v>
      </c>
      <c r="M6071" t="s">
        <v>1463</v>
      </c>
      <c r="N6071">
        <v>0.95652173913043503</v>
      </c>
      <c r="O6071">
        <v>7.1521456436931096E-3</v>
      </c>
    </row>
    <row r="6072" spans="1:15">
      <c r="A6072" t="s">
        <v>6804</v>
      </c>
      <c r="B6072" t="s">
        <v>23511</v>
      </c>
      <c r="C6072" t="s">
        <v>6805</v>
      </c>
      <c r="D6072">
        <v>6</v>
      </c>
      <c r="E6072">
        <v>6152</v>
      </c>
      <c r="F6072">
        <v>6</v>
      </c>
      <c r="G6072">
        <v>7804</v>
      </c>
      <c r="H6072">
        <v>0.23986678822258201</v>
      </c>
      <c r="I6072">
        <v>0.71382528017432401</v>
      </c>
      <c r="J6072">
        <v>0.61355659322887801</v>
      </c>
      <c r="K6072" t="s">
        <v>28019</v>
      </c>
      <c r="L6072">
        <v>6</v>
      </c>
      <c r="M6072" t="s">
        <v>1463</v>
      </c>
      <c r="N6072">
        <v>1</v>
      </c>
      <c r="O6072">
        <v>9.7529258777633303E-4</v>
      </c>
    </row>
    <row r="6073" spans="1:15">
      <c r="A6073" t="s">
        <v>6806</v>
      </c>
      <c r="B6073" t="s">
        <v>23511</v>
      </c>
      <c r="C6073" t="s">
        <v>6807</v>
      </c>
      <c r="D6073">
        <v>2</v>
      </c>
      <c r="E6073">
        <v>6152</v>
      </c>
      <c r="F6073">
        <v>2</v>
      </c>
      <c r="G6073">
        <v>7804</v>
      </c>
      <c r="H6073">
        <v>0.62141708038142995</v>
      </c>
      <c r="I6073">
        <v>0.968912233598893</v>
      </c>
      <c r="J6073">
        <v>0.832812322140707</v>
      </c>
      <c r="K6073" t="s">
        <v>23590</v>
      </c>
      <c r="L6073">
        <v>2</v>
      </c>
      <c r="M6073" t="s">
        <v>1463</v>
      </c>
      <c r="N6073">
        <v>1</v>
      </c>
      <c r="O6073">
        <v>3.2509752925877802E-4</v>
      </c>
    </row>
    <row r="6074" spans="1:15">
      <c r="A6074" t="s">
        <v>6808</v>
      </c>
      <c r="B6074" t="s">
        <v>23511</v>
      </c>
      <c r="C6074" t="s">
        <v>6809</v>
      </c>
      <c r="D6074">
        <v>15</v>
      </c>
      <c r="E6074">
        <v>6152</v>
      </c>
      <c r="F6074">
        <v>15</v>
      </c>
      <c r="G6074">
        <v>7804</v>
      </c>
      <c r="H6074">
        <v>2.8113485006614501E-2</v>
      </c>
      <c r="I6074">
        <v>0.182450402036994</v>
      </c>
      <c r="J6074">
        <v>0.156822194752923</v>
      </c>
      <c r="K6074" t="s">
        <v>28020</v>
      </c>
      <c r="L6074">
        <v>15</v>
      </c>
      <c r="M6074" t="s">
        <v>1463</v>
      </c>
      <c r="N6074">
        <v>1</v>
      </c>
      <c r="O6074">
        <v>2.4382314694408299E-3</v>
      </c>
    </row>
    <row r="6075" spans="1:15">
      <c r="A6075" t="s">
        <v>6810</v>
      </c>
      <c r="B6075" t="s">
        <v>23511</v>
      </c>
      <c r="C6075" t="s">
        <v>6811</v>
      </c>
      <c r="D6075">
        <v>14</v>
      </c>
      <c r="E6075">
        <v>6152</v>
      </c>
      <c r="F6075">
        <v>14</v>
      </c>
      <c r="G6075">
        <v>7804</v>
      </c>
      <c r="H6075">
        <v>3.5680033920092398E-2</v>
      </c>
      <c r="I6075">
        <v>0.21445050912290001</v>
      </c>
      <c r="J6075">
        <v>0.18432735215193299</v>
      </c>
      <c r="K6075" t="s">
        <v>24239</v>
      </c>
      <c r="L6075">
        <v>14</v>
      </c>
      <c r="M6075" t="s">
        <v>1463</v>
      </c>
      <c r="N6075">
        <v>1</v>
      </c>
      <c r="O6075">
        <v>2.2756827048114399E-3</v>
      </c>
    </row>
    <row r="6076" spans="1:15">
      <c r="A6076" t="s">
        <v>6812</v>
      </c>
      <c r="B6076" t="s">
        <v>23518</v>
      </c>
      <c r="C6076" t="s">
        <v>6813</v>
      </c>
      <c r="D6076">
        <v>1</v>
      </c>
      <c r="E6076">
        <v>787</v>
      </c>
      <c r="F6076">
        <v>3</v>
      </c>
      <c r="G6076">
        <v>7393</v>
      </c>
      <c r="H6076">
        <v>0.28660084727541502</v>
      </c>
      <c r="I6076">
        <v>0.97863801257884697</v>
      </c>
      <c r="J6076">
        <v>0.94620131057153301</v>
      </c>
      <c r="K6076" t="s">
        <v>28017</v>
      </c>
      <c r="L6076">
        <v>1</v>
      </c>
      <c r="M6076" t="s">
        <v>1463</v>
      </c>
      <c r="N6076">
        <v>0.33333333333333298</v>
      </c>
      <c r="O6076">
        <v>1.27064803049555E-3</v>
      </c>
    </row>
    <row r="6077" spans="1:15">
      <c r="A6077" t="s">
        <v>6812</v>
      </c>
      <c r="B6077" t="s">
        <v>23511</v>
      </c>
      <c r="C6077" t="s">
        <v>6813</v>
      </c>
      <c r="D6077">
        <v>2</v>
      </c>
      <c r="E6077">
        <v>6152</v>
      </c>
      <c r="F6077">
        <v>3</v>
      </c>
      <c r="G6077">
        <v>7804</v>
      </c>
      <c r="H6077">
        <v>0.88457550560319997</v>
      </c>
      <c r="I6077">
        <v>1</v>
      </c>
      <c r="J6077">
        <v>0.85953329234717102</v>
      </c>
      <c r="K6077" t="s">
        <v>28021</v>
      </c>
      <c r="L6077">
        <v>2</v>
      </c>
      <c r="M6077" t="s">
        <v>1463</v>
      </c>
      <c r="N6077">
        <v>0.66666666666666696</v>
      </c>
      <c r="O6077">
        <v>3.2509752925877802E-4</v>
      </c>
    </row>
    <row r="6078" spans="1:15">
      <c r="A6078" t="s">
        <v>6814</v>
      </c>
      <c r="B6078" t="s">
        <v>23511</v>
      </c>
      <c r="C6078" t="s">
        <v>6815</v>
      </c>
      <c r="D6078">
        <v>3</v>
      </c>
      <c r="E6078">
        <v>6152</v>
      </c>
      <c r="F6078">
        <v>3</v>
      </c>
      <c r="G6078">
        <v>7804</v>
      </c>
      <c r="H6078">
        <v>0.489837867770546</v>
      </c>
      <c r="I6078">
        <v>0.96083957126938102</v>
      </c>
      <c r="J6078">
        <v>0.82587360011061495</v>
      </c>
      <c r="K6078" t="s">
        <v>24064</v>
      </c>
      <c r="L6078">
        <v>3</v>
      </c>
      <c r="M6078" t="s">
        <v>1463</v>
      </c>
      <c r="N6078">
        <v>1</v>
      </c>
      <c r="O6078">
        <v>4.8764629388816603E-4</v>
      </c>
    </row>
    <row r="6079" spans="1:15">
      <c r="A6079" t="s">
        <v>6816</v>
      </c>
      <c r="B6079" t="s">
        <v>23511</v>
      </c>
      <c r="C6079" t="s">
        <v>6817</v>
      </c>
      <c r="D6079">
        <v>3</v>
      </c>
      <c r="E6079">
        <v>6152</v>
      </c>
      <c r="F6079">
        <v>3</v>
      </c>
      <c r="G6079">
        <v>7804</v>
      </c>
      <c r="H6079">
        <v>0.489837867770546</v>
      </c>
      <c r="I6079">
        <v>0.96083957126938102</v>
      </c>
      <c r="J6079">
        <v>0.82587360011061495</v>
      </c>
      <c r="K6079" t="s">
        <v>24064</v>
      </c>
      <c r="L6079">
        <v>3</v>
      </c>
      <c r="M6079" t="s">
        <v>1463</v>
      </c>
      <c r="N6079">
        <v>1</v>
      </c>
      <c r="O6079">
        <v>4.8764629388816603E-4</v>
      </c>
    </row>
    <row r="6080" spans="1:15">
      <c r="A6080" t="s">
        <v>6818</v>
      </c>
      <c r="B6080" t="s">
        <v>23511</v>
      </c>
      <c r="C6080" t="s">
        <v>6819</v>
      </c>
      <c r="D6080">
        <v>11</v>
      </c>
      <c r="E6080">
        <v>6152</v>
      </c>
      <c r="F6080">
        <v>12</v>
      </c>
      <c r="G6080">
        <v>7804</v>
      </c>
      <c r="H6080">
        <v>0.24296886885364699</v>
      </c>
      <c r="I6080">
        <v>0.71382528017432401</v>
      </c>
      <c r="J6080">
        <v>0.61355659322887801</v>
      </c>
      <c r="K6080" t="s">
        <v>26125</v>
      </c>
      <c r="L6080">
        <v>11</v>
      </c>
      <c r="M6080" t="s">
        <v>1463</v>
      </c>
      <c r="N6080">
        <v>0.91666666666666696</v>
      </c>
      <c r="O6080">
        <v>1.78803641092328E-3</v>
      </c>
    </row>
    <row r="6081" spans="1:15">
      <c r="A6081" t="s">
        <v>6818</v>
      </c>
      <c r="B6081" t="s">
        <v>23513</v>
      </c>
      <c r="C6081" t="s">
        <v>6819</v>
      </c>
      <c r="D6081">
        <v>1</v>
      </c>
      <c r="E6081">
        <v>535</v>
      </c>
      <c r="F6081">
        <v>13</v>
      </c>
      <c r="G6081">
        <v>8124</v>
      </c>
      <c r="H6081">
        <v>0.58781134946737001</v>
      </c>
      <c r="I6081">
        <v>0.99999999999997702</v>
      </c>
      <c r="J6081">
        <v>0.95041217501583097</v>
      </c>
      <c r="K6081" t="s">
        <v>25106</v>
      </c>
      <c r="L6081">
        <v>1</v>
      </c>
      <c r="M6081" t="s">
        <v>1463</v>
      </c>
      <c r="N6081">
        <v>7.69230769230769E-2</v>
      </c>
      <c r="O6081">
        <v>1.8691588785046699E-3</v>
      </c>
    </row>
    <row r="6082" spans="1:15">
      <c r="A6082" t="s">
        <v>6820</v>
      </c>
      <c r="B6082" t="s">
        <v>23511</v>
      </c>
      <c r="C6082" t="s">
        <v>6821</v>
      </c>
      <c r="D6082">
        <v>10</v>
      </c>
      <c r="E6082">
        <v>6152</v>
      </c>
      <c r="F6082">
        <v>10</v>
      </c>
      <c r="G6082">
        <v>7804</v>
      </c>
      <c r="H6082">
        <v>9.2537459108980397E-2</v>
      </c>
      <c r="I6082">
        <v>0.40853420848785299</v>
      </c>
      <c r="J6082">
        <v>0.35114875325800998</v>
      </c>
      <c r="K6082" t="s">
        <v>25123</v>
      </c>
      <c r="L6082">
        <v>10</v>
      </c>
      <c r="M6082" t="s">
        <v>1463</v>
      </c>
      <c r="N6082">
        <v>1</v>
      </c>
      <c r="O6082">
        <v>1.62548764629389E-3</v>
      </c>
    </row>
    <row r="6083" spans="1:15">
      <c r="A6083" t="s">
        <v>6822</v>
      </c>
      <c r="B6083" t="s">
        <v>23511</v>
      </c>
      <c r="C6083" t="s">
        <v>6823</v>
      </c>
      <c r="D6083">
        <v>5</v>
      </c>
      <c r="E6083">
        <v>6152</v>
      </c>
      <c r="F6083">
        <v>5</v>
      </c>
      <c r="G6083">
        <v>7804</v>
      </c>
      <c r="H6083">
        <v>0.30433074367137097</v>
      </c>
      <c r="I6083">
        <v>0.81020448119108801</v>
      </c>
      <c r="J6083">
        <v>0.69639772519260701</v>
      </c>
      <c r="K6083" t="s">
        <v>28022</v>
      </c>
      <c r="L6083">
        <v>5</v>
      </c>
      <c r="M6083" t="s">
        <v>1463</v>
      </c>
      <c r="N6083">
        <v>1</v>
      </c>
      <c r="O6083">
        <v>8.1274382314694405E-4</v>
      </c>
    </row>
    <row r="6084" spans="1:15">
      <c r="A6084" t="s">
        <v>6824</v>
      </c>
      <c r="B6084" t="s">
        <v>23511</v>
      </c>
      <c r="C6084" t="s">
        <v>6825</v>
      </c>
      <c r="D6084">
        <v>1</v>
      </c>
      <c r="E6084">
        <v>6152</v>
      </c>
      <c r="F6084">
        <v>1</v>
      </c>
      <c r="G6084">
        <v>7804</v>
      </c>
      <c r="H6084">
        <v>0.788313685289595</v>
      </c>
      <c r="I6084">
        <v>0.968912233598893</v>
      </c>
      <c r="J6084">
        <v>0.832812322140707</v>
      </c>
      <c r="K6084" t="s">
        <v>26126</v>
      </c>
      <c r="L6084">
        <v>1</v>
      </c>
      <c r="M6084" t="s">
        <v>1463</v>
      </c>
      <c r="N6084">
        <v>1</v>
      </c>
      <c r="O6084">
        <v>1.6254876462938901E-4</v>
      </c>
    </row>
    <row r="6085" spans="1:15">
      <c r="A6085" t="s">
        <v>6826</v>
      </c>
      <c r="B6085" t="s">
        <v>23511</v>
      </c>
      <c r="C6085" t="s">
        <v>6827</v>
      </c>
      <c r="D6085">
        <v>28</v>
      </c>
      <c r="E6085">
        <v>6152</v>
      </c>
      <c r="F6085">
        <v>28</v>
      </c>
      <c r="G6085">
        <v>7804</v>
      </c>
      <c r="H6085">
        <v>1.2644742795388201E-3</v>
      </c>
      <c r="I6085">
        <v>1.60836554031779E-2</v>
      </c>
      <c r="J6085">
        <v>1.38244372816708E-2</v>
      </c>
      <c r="K6085" t="s">
        <v>28023</v>
      </c>
      <c r="L6085">
        <v>28</v>
      </c>
      <c r="M6085" t="s">
        <v>1463</v>
      </c>
      <c r="N6085">
        <v>1</v>
      </c>
      <c r="O6085">
        <v>4.5513654096228902E-3</v>
      </c>
    </row>
    <row r="6086" spans="1:15">
      <c r="A6086" t="s">
        <v>6828</v>
      </c>
      <c r="B6086" t="s">
        <v>23511</v>
      </c>
      <c r="C6086" t="s">
        <v>6829</v>
      </c>
      <c r="D6086">
        <v>1</v>
      </c>
      <c r="E6086">
        <v>6152</v>
      </c>
      <c r="F6086">
        <v>1</v>
      </c>
      <c r="G6086">
        <v>7804</v>
      </c>
      <c r="H6086">
        <v>0.788313685289595</v>
      </c>
      <c r="I6086">
        <v>0.968912233598893</v>
      </c>
      <c r="J6086">
        <v>0.832812322140707</v>
      </c>
      <c r="K6086" t="s">
        <v>25149</v>
      </c>
      <c r="L6086">
        <v>1</v>
      </c>
      <c r="M6086" t="s">
        <v>1463</v>
      </c>
      <c r="N6086">
        <v>1</v>
      </c>
      <c r="O6086">
        <v>1.6254876462938901E-4</v>
      </c>
    </row>
    <row r="6087" spans="1:15">
      <c r="A6087" t="s">
        <v>6830</v>
      </c>
      <c r="B6087" t="s">
        <v>23511</v>
      </c>
      <c r="C6087" t="s">
        <v>6831</v>
      </c>
      <c r="D6087">
        <v>2</v>
      </c>
      <c r="E6087">
        <v>6152</v>
      </c>
      <c r="F6087">
        <v>2</v>
      </c>
      <c r="G6087">
        <v>7804</v>
      </c>
      <c r="H6087">
        <v>0.62141708038142995</v>
      </c>
      <c r="I6087">
        <v>0.968912233598893</v>
      </c>
      <c r="J6087">
        <v>0.832812322140707</v>
      </c>
      <c r="K6087" t="s">
        <v>23563</v>
      </c>
      <c r="L6087">
        <v>2</v>
      </c>
      <c r="M6087" t="s">
        <v>1463</v>
      </c>
      <c r="N6087">
        <v>1</v>
      </c>
      <c r="O6087">
        <v>3.2509752925877802E-4</v>
      </c>
    </row>
    <row r="6088" spans="1:15">
      <c r="A6088" t="s">
        <v>6832</v>
      </c>
      <c r="B6088" t="s">
        <v>23511</v>
      </c>
      <c r="C6088" t="s">
        <v>6833</v>
      </c>
      <c r="D6088">
        <v>2</v>
      </c>
      <c r="E6088">
        <v>6152</v>
      </c>
      <c r="F6088">
        <v>2</v>
      </c>
      <c r="G6088">
        <v>7804</v>
      </c>
      <c r="H6088">
        <v>0.62141708038142995</v>
      </c>
      <c r="I6088">
        <v>0.968912233598893</v>
      </c>
      <c r="J6088">
        <v>0.832812322140707</v>
      </c>
      <c r="K6088" t="s">
        <v>28024</v>
      </c>
      <c r="L6088">
        <v>2</v>
      </c>
      <c r="M6088" t="s">
        <v>1463</v>
      </c>
      <c r="N6088">
        <v>1</v>
      </c>
      <c r="O6088">
        <v>3.2509752925877802E-4</v>
      </c>
    </row>
    <row r="6089" spans="1:15">
      <c r="A6089" t="s">
        <v>6834</v>
      </c>
      <c r="B6089" t="s">
        <v>23513</v>
      </c>
      <c r="C6089" t="s">
        <v>6835</v>
      </c>
      <c r="D6089">
        <v>1</v>
      </c>
      <c r="E6089">
        <v>535</v>
      </c>
      <c r="F6089">
        <v>2</v>
      </c>
      <c r="G6089">
        <v>8124</v>
      </c>
      <c r="H6089">
        <v>0.12737930779067499</v>
      </c>
      <c r="I6089">
        <v>0.64703075560747003</v>
      </c>
      <c r="J6089">
        <v>0.614945907739046</v>
      </c>
      <c r="K6089" t="s">
        <v>25106</v>
      </c>
      <c r="L6089">
        <v>1</v>
      </c>
      <c r="M6089" t="s">
        <v>1463</v>
      </c>
      <c r="N6089">
        <v>0.5</v>
      </c>
      <c r="O6089">
        <v>1.8691588785046699E-3</v>
      </c>
    </row>
    <row r="6090" spans="1:15">
      <c r="A6090" t="s">
        <v>6834</v>
      </c>
      <c r="B6090" t="s">
        <v>23511</v>
      </c>
      <c r="C6090" t="s">
        <v>6835</v>
      </c>
      <c r="D6090">
        <v>1</v>
      </c>
      <c r="E6090">
        <v>6152</v>
      </c>
      <c r="F6090">
        <v>2</v>
      </c>
      <c r="G6090">
        <v>7804</v>
      </c>
      <c r="H6090">
        <v>0.95521029019776005</v>
      </c>
      <c r="I6090">
        <v>1</v>
      </c>
      <c r="J6090">
        <v>0.85953329234717102</v>
      </c>
      <c r="K6090" t="s">
        <v>28025</v>
      </c>
      <c r="L6090">
        <v>1</v>
      </c>
      <c r="M6090" t="s">
        <v>1463</v>
      </c>
      <c r="N6090">
        <v>0.5</v>
      </c>
      <c r="O6090">
        <v>1.6254876462938901E-4</v>
      </c>
    </row>
    <row r="6091" spans="1:15">
      <c r="A6091" t="s">
        <v>6836</v>
      </c>
      <c r="B6091" t="s">
        <v>23511</v>
      </c>
      <c r="C6091" t="s">
        <v>6837</v>
      </c>
      <c r="D6091">
        <v>7</v>
      </c>
      <c r="E6091">
        <v>6152</v>
      </c>
      <c r="F6091">
        <v>7</v>
      </c>
      <c r="G6091">
        <v>7804</v>
      </c>
      <c r="H6091">
        <v>0.18905120292587699</v>
      </c>
      <c r="I6091">
        <v>0.631132279689813</v>
      </c>
      <c r="J6091">
        <v>0.54247920626835999</v>
      </c>
      <c r="K6091" t="s">
        <v>28026</v>
      </c>
      <c r="L6091">
        <v>7</v>
      </c>
      <c r="M6091" t="s">
        <v>1463</v>
      </c>
      <c r="N6091">
        <v>1</v>
      </c>
      <c r="O6091">
        <v>1.13784135240572E-3</v>
      </c>
    </row>
    <row r="6092" spans="1:15">
      <c r="A6092" t="s">
        <v>6838</v>
      </c>
      <c r="B6092" t="s">
        <v>23511</v>
      </c>
      <c r="C6092" t="s">
        <v>6839</v>
      </c>
      <c r="D6092">
        <v>1</v>
      </c>
      <c r="E6092">
        <v>6152</v>
      </c>
      <c r="F6092">
        <v>1</v>
      </c>
      <c r="G6092">
        <v>7804</v>
      </c>
      <c r="H6092">
        <v>0.788313685289595</v>
      </c>
      <c r="I6092">
        <v>0.968912233598893</v>
      </c>
      <c r="J6092">
        <v>0.832812322140707</v>
      </c>
      <c r="K6092" t="s">
        <v>28027</v>
      </c>
      <c r="L6092">
        <v>1</v>
      </c>
      <c r="M6092" t="s">
        <v>1463</v>
      </c>
      <c r="N6092">
        <v>1</v>
      </c>
      <c r="O6092">
        <v>1.6254876462938901E-4</v>
      </c>
    </row>
    <row r="6093" spans="1:15">
      <c r="A6093" t="s">
        <v>6840</v>
      </c>
      <c r="B6093" t="s">
        <v>23511</v>
      </c>
      <c r="C6093" t="s">
        <v>6841</v>
      </c>
      <c r="D6093">
        <v>2</v>
      </c>
      <c r="E6093">
        <v>6152</v>
      </c>
      <c r="F6093">
        <v>2</v>
      </c>
      <c r="G6093">
        <v>7804</v>
      </c>
      <c r="H6093">
        <v>0.62141708038142995</v>
      </c>
      <c r="I6093">
        <v>0.968912233598893</v>
      </c>
      <c r="J6093">
        <v>0.832812322140707</v>
      </c>
      <c r="K6093" t="s">
        <v>28028</v>
      </c>
      <c r="L6093">
        <v>2</v>
      </c>
      <c r="M6093" t="s">
        <v>1463</v>
      </c>
      <c r="N6093">
        <v>1</v>
      </c>
      <c r="O6093">
        <v>3.2509752925877802E-4</v>
      </c>
    </row>
    <row r="6094" spans="1:15">
      <c r="A6094" t="s">
        <v>6842</v>
      </c>
      <c r="B6094" t="s">
        <v>23511</v>
      </c>
      <c r="C6094" t="s">
        <v>6843</v>
      </c>
      <c r="D6094">
        <v>5</v>
      </c>
      <c r="E6094">
        <v>6152</v>
      </c>
      <c r="F6094">
        <v>5</v>
      </c>
      <c r="G6094">
        <v>7804</v>
      </c>
      <c r="H6094">
        <v>0.30433074367137097</v>
      </c>
      <c r="I6094">
        <v>0.81020448119108801</v>
      </c>
      <c r="J6094">
        <v>0.69639772519260701</v>
      </c>
      <c r="K6094" t="s">
        <v>28029</v>
      </c>
      <c r="L6094">
        <v>5</v>
      </c>
      <c r="M6094" t="s">
        <v>1463</v>
      </c>
      <c r="N6094">
        <v>1</v>
      </c>
      <c r="O6094">
        <v>8.1274382314694405E-4</v>
      </c>
    </row>
    <row r="6095" spans="1:15">
      <c r="A6095" t="s">
        <v>6844</v>
      </c>
      <c r="B6095" t="s">
        <v>23511</v>
      </c>
      <c r="C6095" t="s">
        <v>6845</v>
      </c>
      <c r="D6095">
        <v>6</v>
      </c>
      <c r="E6095">
        <v>6152</v>
      </c>
      <c r="F6095">
        <v>6</v>
      </c>
      <c r="G6095">
        <v>7804</v>
      </c>
      <c r="H6095">
        <v>0.23986678822258201</v>
      </c>
      <c r="I6095">
        <v>0.71382528017432401</v>
      </c>
      <c r="J6095">
        <v>0.61355659322887801</v>
      </c>
      <c r="K6095" t="s">
        <v>25127</v>
      </c>
      <c r="L6095">
        <v>6</v>
      </c>
      <c r="M6095" t="s">
        <v>1463</v>
      </c>
      <c r="N6095">
        <v>1</v>
      </c>
      <c r="O6095">
        <v>9.7529258777633303E-4</v>
      </c>
    </row>
    <row r="6096" spans="1:15">
      <c r="A6096" t="s">
        <v>6846</v>
      </c>
      <c r="B6096" t="s">
        <v>23511</v>
      </c>
      <c r="C6096" t="s">
        <v>6847</v>
      </c>
      <c r="D6096">
        <v>7</v>
      </c>
      <c r="E6096">
        <v>6152</v>
      </c>
      <c r="F6096">
        <v>7</v>
      </c>
      <c r="G6096">
        <v>7804</v>
      </c>
      <c r="H6096">
        <v>0.18905120292587699</v>
      </c>
      <c r="I6096">
        <v>0.631132279689813</v>
      </c>
      <c r="J6096">
        <v>0.54247920626835999</v>
      </c>
      <c r="K6096" t="s">
        <v>28030</v>
      </c>
      <c r="L6096">
        <v>7</v>
      </c>
      <c r="M6096" t="s">
        <v>1463</v>
      </c>
      <c r="N6096">
        <v>1</v>
      </c>
      <c r="O6096">
        <v>1.13784135240572E-3</v>
      </c>
    </row>
    <row r="6097" spans="1:15">
      <c r="A6097" t="s">
        <v>6848</v>
      </c>
      <c r="B6097" t="s">
        <v>23518</v>
      </c>
      <c r="C6097" t="s">
        <v>6849</v>
      </c>
      <c r="D6097">
        <v>6</v>
      </c>
      <c r="E6097">
        <v>787</v>
      </c>
      <c r="F6097">
        <v>209</v>
      </c>
      <c r="G6097">
        <v>7393</v>
      </c>
      <c r="H6097">
        <v>0.99999538497715501</v>
      </c>
      <c r="I6097">
        <v>1</v>
      </c>
      <c r="J6097">
        <v>0.966855260484069</v>
      </c>
      <c r="K6097" t="s">
        <v>25071</v>
      </c>
      <c r="L6097">
        <v>6</v>
      </c>
      <c r="M6097" t="s">
        <v>1463</v>
      </c>
      <c r="N6097">
        <v>2.8708133971291901E-2</v>
      </c>
      <c r="O6097">
        <v>7.6238881829733202E-3</v>
      </c>
    </row>
    <row r="6098" spans="1:15">
      <c r="A6098" t="s">
        <v>6848</v>
      </c>
      <c r="B6098" t="s">
        <v>23513</v>
      </c>
      <c r="C6098" t="s">
        <v>6849</v>
      </c>
      <c r="D6098">
        <v>4</v>
      </c>
      <c r="E6098">
        <v>535</v>
      </c>
      <c r="F6098">
        <v>241</v>
      </c>
      <c r="G6098">
        <v>8124</v>
      </c>
      <c r="H6098">
        <v>0.99993947455825805</v>
      </c>
      <c r="I6098">
        <v>0.99999999999997702</v>
      </c>
      <c r="J6098">
        <v>0.95041217501583097</v>
      </c>
      <c r="K6098" t="s">
        <v>25072</v>
      </c>
      <c r="L6098">
        <v>4</v>
      </c>
      <c r="M6098" t="s">
        <v>1463</v>
      </c>
      <c r="N6098">
        <v>1.6597510373444001E-2</v>
      </c>
      <c r="O6098">
        <v>7.4766355140186902E-3</v>
      </c>
    </row>
    <row r="6099" spans="1:15">
      <c r="A6099" t="s">
        <v>6848</v>
      </c>
      <c r="B6099" t="s">
        <v>23511</v>
      </c>
      <c r="C6099" t="s">
        <v>6849</v>
      </c>
      <c r="D6099">
        <v>205</v>
      </c>
      <c r="E6099">
        <v>6152</v>
      </c>
      <c r="F6099">
        <v>220</v>
      </c>
      <c r="G6099">
        <v>7804</v>
      </c>
      <c r="H6099" s="34">
        <v>3.0134584565543798E-9</v>
      </c>
      <c r="I6099" s="34">
        <v>1.6856533241351099E-7</v>
      </c>
      <c r="J6099" s="34">
        <v>1.4488751514497999E-7</v>
      </c>
      <c r="K6099" t="s">
        <v>25070</v>
      </c>
      <c r="L6099">
        <v>205</v>
      </c>
      <c r="M6099" t="s">
        <v>1463</v>
      </c>
      <c r="N6099">
        <v>0.93181818181818199</v>
      </c>
      <c r="O6099">
        <v>3.3322496749024703E-2</v>
      </c>
    </row>
    <row r="6100" spans="1:15">
      <c r="A6100" t="s">
        <v>6850</v>
      </c>
      <c r="B6100" t="s">
        <v>23511</v>
      </c>
      <c r="C6100" t="s">
        <v>6851</v>
      </c>
      <c r="D6100">
        <v>9</v>
      </c>
      <c r="E6100">
        <v>6152</v>
      </c>
      <c r="F6100">
        <v>10</v>
      </c>
      <c r="G6100">
        <v>7804</v>
      </c>
      <c r="H6100">
        <v>0.341392875758884</v>
      </c>
      <c r="I6100">
        <v>0.87709103910391695</v>
      </c>
      <c r="J6100">
        <v>0.75388894852919097</v>
      </c>
      <c r="K6100" t="s">
        <v>28031</v>
      </c>
      <c r="L6100">
        <v>9</v>
      </c>
      <c r="M6100" t="s">
        <v>1463</v>
      </c>
      <c r="N6100">
        <v>0.9</v>
      </c>
      <c r="O6100">
        <v>1.4629388816645001E-3</v>
      </c>
    </row>
    <row r="6101" spans="1:15">
      <c r="A6101" t="s">
        <v>6852</v>
      </c>
      <c r="B6101" t="s">
        <v>23511</v>
      </c>
      <c r="C6101" t="s">
        <v>6853</v>
      </c>
      <c r="D6101">
        <v>1</v>
      </c>
      <c r="E6101">
        <v>6152</v>
      </c>
      <c r="F6101">
        <v>1</v>
      </c>
      <c r="G6101">
        <v>7804</v>
      </c>
      <c r="H6101">
        <v>0.788313685289595</v>
      </c>
      <c r="I6101">
        <v>0.968912233598893</v>
      </c>
      <c r="J6101">
        <v>0.832812322140707</v>
      </c>
      <c r="K6101" t="s">
        <v>25094</v>
      </c>
      <c r="L6101">
        <v>1</v>
      </c>
      <c r="M6101" t="s">
        <v>1463</v>
      </c>
      <c r="N6101">
        <v>1</v>
      </c>
      <c r="O6101">
        <v>1.6254876462938901E-4</v>
      </c>
    </row>
    <row r="6102" spans="1:15">
      <c r="A6102" t="s">
        <v>6854</v>
      </c>
      <c r="B6102" t="s">
        <v>23518</v>
      </c>
      <c r="C6102" t="s">
        <v>6855</v>
      </c>
      <c r="D6102">
        <v>3</v>
      </c>
      <c r="E6102">
        <v>787</v>
      </c>
      <c r="F6102">
        <v>73</v>
      </c>
      <c r="G6102">
        <v>7393</v>
      </c>
      <c r="H6102">
        <v>0.98760940311294398</v>
      </c>
      <c r="I6102">
        <v>1</v>
      </c>
      <c r="J6102">
        <v>0.966855260484069</v>
      </c>
      <c r="K6102" t="s">
        <v>25073</v>
      </c>
      <c r="L6102">
        <v>3</v>
      </c>
      <c r="M6102" t="s">
        <v>1463</v>
      </c>
      <c r="N6102">
        <v>4.1095890410958902E-2</v>
      </c>
      <c r="O6102">
        <v>3.8119440914866601E-3</v>
      </c>
    </row>
    <row r="6103" spans="1:15">
      <c r="A6103" t="s">
        <v>6854</v>
      </c>
      <c r="B6103" t="s">
        <v>23511</v>
      </c>
      <c r="C6103" t="s">
        <v>6855</v>
      </c>
      <c r="D6103">
        <v>72</v>
      </c>
      <c r="E6103">
        <v>6152</v>
      </c>
      <c r="F6103">
        <v>80</v>
      </c>
      <c r="G6103">
        <v>7804</v>
      </c>
      <c r="H6103">
        <v>6.64261287484939E-3</v>
      </c>
      <c r="I6103">
        <v>6.1969845252444103E-2</v>
      </c>
      <c r="J6103">
        <v>5.3265145116078001E-2</v>
      </c>
      <c r="K6103" t="s">
        <v>28032</v>
      </c>
      <c r="L6103">
        <v>72</v>
      </c>
      <c r="M6103" t="s">
        <v>1463</v>
      </c>
      <c r="N6103">
        <v>0.9</v>
      </c>
      <c r="O6103">
        <v>1.1703511053316001E-2</v>
      </c>
    </row>
    <row r="6104" spans="1:15">
      <c r="A6104" t="s">
        <v>6854</v>
      </c>
      <c r="B6104" t="s">
        <v>23513</v>
      </c>
      <c r="C6104" t="s">
        <v>6855</v>
      </c>
      <c r="D6104">
        <v>2</v>
      </c>
      <c r="E6104">
        <v>535</v>
      </c>
      <c r="F6104">
        <v>89</v>
      </c>
      <c r="G6104">
        <v>8124</v>
      </c>
      <c r="H6104">
        <v>0.98347309795339899</v>
      </c>
      <c r="I6104">
        <v>0.99999999999997702</v>
      </c>
      <c r="J6104">
        <v>0.95041217501583097</v>
      </c>
      <c r="K6104" t="s">
        <v>25082</v>
      </c>
      <c r="L6104">
        <v>2</v>
      </c>
      <c r="M6104" t="s">
        <v>1463</v>
      </c>
      <c r="N6104">
        <v>2.2471910112359501E-2</v>
      </c>
      <c r="O6104">
        <v>3.7383177570093499E-3</v>
      </c>
    </row>
    <row r="6105" spans="1:15">
      <c r="A6105" t="s">
        <v>6856</v>
      </c>
      <c r="B6105" t="s">
        <v>23511</v>
      </c>
      <c r="C6105" t="s">
        <v>6857</v>
      </c>
      <c r="D6105">
        <v>12</v>
      </c>
      <c r="E6105">
        <v>6152</v>
      </c>
      <c r="F6105">
        <v>13</v>
      </c>
      <c r="G6105">
        <v>7804</v>
      </c>
      <c r="H6105">
        <v>0.20366351383502801</v>
      </c>
      <c r="I6105">
        <v>0.658478585781888</v>
      </c>
      <c r="J6105">
        <v>0.56598426677721503</v>
      </c>
      <c r="K6105" t="s">
        <v>28033</v>
      </c>
      <c r="L6105">
        <v>12</v>
      </c>
      <c r="M6105" t="s">
        <v>1463</v>
      </c>
      <c r="N6105">
        <v>0.92307692307692302</v>
      </c>
      <c r="O6105">
        <v>1.95058517555267E-3</v>
      </c>
    </row>
    <row r="6106" spans="1:15">
      <c r="A6106" t="s">
        <v>6858</v>
      </c>
      <c r="B6106" t="s">
        <v>23511</v>
      </c>
      <c r="C6106" t="s">
        <v>6859</v>
      </c>
      <c r="D6106">
        <v>5</v>
      </c>
      <c r="E6106">
        <v>6152</v>
      </c>
      <c r="F6106">
        <v>5</v>
      </c>
      <c r="G6106">
        <v>7804</v>
      </c>
      <c r="H6106">
        <v>0.30433074367137097</v>
      </c>
      <c r="I6106">
        <v>0.81020448119108801</v>
      </c>
      <c r="J6106">
        <v>0.69639772519260701</v>
      </c>
      <c r="K6106" t="s">
        <v>28034</v>
      </c>
      <c r="L6106">
        <v>5</v>
      </c>
      <c r="M6106" t="s">
        <v>1463</v>
      </c>
      <c r="N6106">
        <v>1</v>
      </c>
      <c r="O6106">
        <v>8.1274382314694405E-4</v>
      </c>
    </row>
    <row r="6107" spans="1:15">
      <c r="A6107" t="s">
        <v>6860</v>
      </c>
      <c r="B6107" t="s">
        <v>23511</v>
      </c>
      <c r="C6107" t="s">
        <v>6861</v>
      </c>
      <c r="D6107">
        <v>6</v>
      </c>
      <c r="E6107">
        <v>6152</v>
      </c>
      <c r="F6107">
        <v>7</v>
      </c>
      <c r="G6107">
        <v>7804</v>
      </c>
      <c r="H6107">
        <v>0.54476030000281095</v>
      </c>
      <c r="I6107">
        <v>0.968912233598893</v>
      </c>
      <c r="J6107">
        <v>0.832812322140707</v>
      </c>
      <c r="K6107" t="s">
        <v>28035</v>
      </c>
      <c r="L6107">
        <v>6</v>
      </c>
      <c r="M6107" t="s">
        <v>1463</v>
      </c>
      <c r="N6107">
        <v>0.85714285714285698</v>
      </c>
      <c r="O6107">
        <v>9.7529258777633303E-4</v>
      </c>
    </row>
    <row r="6108" spans="1:15">
      <c r="A6108" t="s">
        <v>6860</v>
      </c>
      <c r="B6108" t="s">
        <v>23518</v>
      </c>
      <c r="C6108" t="s">
        <v>6861</v>
      </c>
      <c r="D6108">
        <v>1</v>
      </c>
      <c r="E6108">
        <v>787</v>
      </c>
      <c r="F6108">
        <v>7</v>
      </c>
      <c r="G6108">
        <v>7393</v>
      </c>
      <c r="H6108">
        <v>0.54534917443390396</v>
      </c>
      <c r="I6108">
        <v>1</v>
      </c>
      <c r="J6108">
        <v>0.966855260484069</v>
      </c>
      <c r="K6108" t="s">
        <v>24277</v>
      </c>
      <c r="L6108">
        <v>1</v>
      </c>
      <c r="M6108" t="s">
        <v>1463</v>
      </c>
      <c r="N6108">
        <v>0.14285714285714299</v>
      </c>
      <c r="O6108">
        <v>1.27064803049555E-3</v>
      </c>
    </row>
    <row r="6109" spans="1:15">
      <c r="A6109" t="s">
        <v>6862</v>
      </c>
      <c r="B6109" t="s">
        <v>23511</v>
      </c>
      <c r="C6109" t="s">
        <v>6863</v>
      </c>
      <c r="D6109">
        <v>1</v>
      </c>
      <c r="E6109">
        <v>6152</v>
      </c>
      <c r="F6109">
        <v>1</v>
      </c>
      <c r="G6109">
        <v>7804</v>
      </c>
      <c r="H6109">
        <v>0.788313685289595</v>
      </c>
      <c r="I6109">
        <v>0.968912233598893</v>
      </c>
      <c r="J6109">
        <v>0.832812322140707</v>
      </c>
      <c r="K6109" t="s">
        <v>28036</v>
      </c>
      <c r="L6109">
        <v>1</v>
      </c>
      <c r="M6109" t="s">
        <v>1463</v>
      </c>
      <c r="N6109">
        <v>1</v>
      </c>
      <c r="O6109">
        <v>1.6254876462938901E-4</v>
      </c>
    </row>
    <row r="6110" spans="1:15">
      <c r="A6110" t="s">
        <v>6864</v>
      </c>
      <c r="B6110" t="s">
        <v>23511</v>
      </c>
      <c r="C6110" t="s">
        <v>6865</v>
      </c>
      <c r="D6110">
        <v>119</v>
      </c>
      <c r="E6110">
        <v>6152</v>
      </c>
      <c r="F6110">
        <v>132</v>
      </c>
      <c r="G6110">
        <v>7804</v>
      </c>
      <c r="H6110">
        <v>4.1769263231587202E-4</v>
      </c>
      <c r="I6110">
        <v>6.4353426684659702E-3</v>
      </c>
      <c r="J6110">
        <v>5.5313912712087899E-3</v>
      </c>
      <c r="K6110" t="s">
        <v>28037</v>
      </c>
      <c r="L6110">
        <v>119</v>
      </c>
      <c r="M6110" t="s">
        <v>1463</v>
      </c>
      <c r="N6110">
        <v>0.90151515151515105</v>
      </c>
      <c r="O6110">
        <v>1.9343302990897301E-2</v>
      </c>
    </row>
    <row r="6111" spans="1:15">
      <c r="A6111" t="s">
        <v>6864</v>
      </c>
      <c r="B6111" t="s">
        <v>23518</v>
      </c>
      <c r="C6111" t="s">
        <v>6865</v>
      </c>
      <c r="D6111">
        <v>7</v>
      </c>
      <c r="E6111">
        <v>787</v>
      </c>
      <c r="F6111">
        <v>99</v>
      </c>
      <c r="G6111">
        <v>7393</v>
      </c>
      <c r="H6111">
        <v>0.91422560347312498</v>
      </c>
      <c r="I6111">
        <v>1</v>
      </c>
      <c r="J6111">
        <v>0.966855260484069</v>
      </c>
      <c r="K6111" t="s">
        <v>28038</v>
      </c>
      <c r="L6111">
        <v>7</v>
      </c>
      <c r="M6111" t="s">
        <v>1463</v>
      </c>
      <c r="N6111">
        <v>7.0707070707070704E-2</v>
      </c>
      <c r="O6111">
        <v>8.8945362134688708E-3</v>
      </c>
    </row>
    <row r="6112" spans="1:15">
      <c r="A6112" t="s">
        <v>6864</v>
      </c>
      <c r="B6112" t="s">
        <v>23513</v>
      </c>
      <c r="C6112" t="s">
        <v>6865</v>
      </c>
      <c r="D6112">
        <v>4</v>
      </c>
      <c r="E6112">
        <v>535</v>
      </c>
      <c r="F6112">
        <v>134</v>
      </c>
      <c r="G6112">
        <v>8124</v>
      </c>
      <c r="H6112">
        <v>0.97988781339896502</v>
      </c>
      <c r="I6112">
        <v>0.99999999999997702</v>
      </c>
      <c r="J6112">
        <v>0.95041217501583097</v>
      </c>
      <c r="K6112" t="s">
        <v>28039</v>
      </c>
      <c r="L6112">
        <v>4</v>
      </c>
      <c r="M6112" t="s">
        <v>1463</v>
      </c>
      <c r="N6112">
        <v>2.9850746268656699E-2</v>
      </c>
      <c r="O6112">
        <v>7.4766355140186902E-3</v>
      </c>
    </row>
    <row r="6113" spans="1:15">
      <c r="A6113" t="s">
        <v>6866</v>
      </c>
      <c r="B6113" t="s">
        <v>23511</v>
      </c>
      <c r="C6113" t="s">
        <v>6867</v>
      </c>
      <c r="D6113">
        <v>1</v>
      </c>
      <c r="E6113">
        <v>6152</v>
      </c>
      <c r="F6113">
        <v>1</v>
      </c>
      <c r="G6113">
        <v>7804</v>
      </c>
      <c r="H6113">
        <v>0.788313685289595</v>
      </c>
      <c r="I6113">
        <v>0.968912233598893</v>
      </c>
      <c r="J6113">
        <v>0.832812322140707</v>
      </c>
      <c r="K6113" t="s">
        <v>28040</v>
      </c>
      <c r="L6113">
        <v>1</v>
      </c>
      <c r="M6113" t="s">
        <v>1463</v>
      </c>
      <c r="N6113">
        <v>1</v>
      </c>
      <c r="O6113">
        <v>1.6254876462938901E-4</v>
      </c>
    </row>
    <row r="6114" spans="1:15">
      <c r="A6114" t="s">
        <v>6868</v>
      </c>
      <c r="B6114" t="s">
        <v>23518</v>
      </c>
      <c r="C6114" t="s">
        <v>6869</v>
      </c>
      <c r="D6114">
        <v>2</v>
      </c>
      <c r="E6114">
        <v>787</v>
      </c>
      <c r="F6114">
        <v>46</v>
      </c>
      <c r="G6114">
        <v>7393</v>
      </c>
      <c r="H6114">
        <v>0.96383863403374404</v>
      </c>
      <c r="I6114">
        <v>1</v>
      </c>
      <c r="J6114">
        <v>0.966855260484069</v>
      </c>
      <c r="K6114" t="s">
        <v>26102</v>
      </c>
      <c r="L6114">
        <v>2</v>
      </c>
      <c r="M6114" t="s">
        <v>1463</v>
      </c>
      <c r="N6114">
        <v>4.3478260869565202E-2</v>
      </c>
      <c r="O6114">
        <v>2.5412960609911099E-3</v>
      </c>
    </row>
    <row r="6115" spans="1:15">
      <c r="A6115" t="s">
        <v>6868</v>
      </c>
      <c r="B6115" t="s">
        <v>23511</v>
      </c>
      <c r="C6115" t="s">
        <v>6869</v>
      </c>
      <c r="D6115">
        <v>73</v>
      </c>
      <c r="E6115">
        <v>6152</v>
      </c>
      <c r="F6115">
        <v>77</v>
      </c>
      <c r="G6115">
        <v>7804</v>
      </c>
      <c r="H6115" s="34">
        <v>9.1032597878301099E-5</v>
      </c>
      <c r="I6115">
        <v>1.87492871571522E-3</v>
      </c>
      <c r="J6115">
        <v>1.6115636519349499E-3</v>
      </c>
      <c r="K6115" t="s">
        <v>28041</v>
      </c>
      <c r="L6115">
        <v>73</v>
      </c>
      <c r="M6115" t="s">
        <v>1463</v>
      </c>
      <c r="N6115">
        <v>0.94805194805194803</v>
      </c>
      <c r="O6115">
        <v>1.1866059817945401E-2</v>
      </c>
    </row>
    <row r="6116" spans="1:15">
      <c r="A6116" t="s">
        <v>6868</v>
      </c>
      <c r="B6116" t="s">
        <v>23513</v>
      </c>
      <c r="C6116" t="s">
        <v>6869</v>
      </c>
      <c r="D6116">
        <v>2</v>
      </c>
      <c r="E6116">
        <v>535</v>
      </c>
      <c r="F6116">
        <v>78</v>
      </c>
      <c r="G6116">
        <v>8124</v>
      </c>
      <c r="H6116">
        <v>0.96855659217516799</v>
      </c>
      <c r="I6116">
        <v>0.99999999999997702</v>
      </c>
      <c r="J6116">
        <v>0.95041217501583097</v>
      </c>
      <c r="K6116" t="s">
        <v>23546</v>
      </c>
      <c r="L6116">
        <v>2</v>
      </c>
      <c r="M6116" t="s">
        <v>1463</v>
      </c>
      <c r="N6116">
        <v>2.5641025641025599E-2</v>
      </c>
      <c r="O6116">
        <v>3.7383177570093499E-3</v>
      </c>
    </row>
    <row r="6117" spans="1:15">
      <c r="A6117" t="s">
        <v>6870</v>
      </c>
      <c r="B6117" t="s">
        <v>23511</v>
      </c>
      <c r="C6117" t="s">
        <v>6871</v>
      </c>
      <c r="D6117">
        <v>55</v>
      </c>
      <c r="E6117">
        <v>6152</v>
      </c>
      <c r="F6117">
        <v>57</v>
      </c>
      <c r="G6117">
        <v>7804</v>
      </c>
      <c r="H6117">
        <v>1.6351659530137099E-4</v>
      </c>
      <c r="I6117">
        <v>3.0090109920411102E-3</v>
      </c>
      <c r="J6117">
        <v>2.5863451246979198E-3</v>
      </c>
      <c r="K6117" t="s">
        <v>28042</v>
      </c>
      <c r="L6117">
        <v>55</v>
      </c>
      <c r="M6117" t="s">
        <v>1463</v>
      </c>
      <c r="N6117">
        <v>0.96491228070175405</v>
      </c>
      <c r="O6117">
        <v>8.9401820546163892E-3</v>
      </c>
    </row>
    <row r="6118" spans="1:15">
      <c r="A6118" t="s">
        <v>6870</v>
      </c>
      <c r="B6118" t="s">
        <v>23518</v>
      </c>
      <c r="C6118" t="s">
        <v>6871</v>
      </c>
      <c r="D6118">
        <v>2</v>
      </c>
      <c r="E6118">
        <v>787</v>
      </c>
      <c r="F6118">
        <v>45</v>
      </c>
      <c r="G6118">
        <v>7393</v>
      </c>
      <c r="H6118">
        <v>0.960251478328499</v>
      </c>
      <c r="I6118">
        <v>1</v>
      </c>
      <c r="J6118">
        <v>0.966855260484069</v>
      </c>
      <c r="K6118" t="s">
        <v>26102</v>
      </c>
      <c r="L6118">
        <v>2</v>
      </c>
      <c r="M6118" t="s">
        <v>1463</v>
      </c>
      <c r="N6118">
        <v>4.4444444444444398E-2</v>
      </c>
      <c r="O6118">
        <v>2.5412960609911099E-3</v>
      </c>
    </row>
    <row r="6119" spans="1:15">
      <c r="A6119" t="s">
        <v>6872</v>
      </c>
      <c r="B6119" t="s">
        <v>23511</v>
      </c>
      <c r="C6119" t="s">
        <v>6873</v>
      </c>
      <c r="D6119">
        <v>6</v>
      </c>
      <c r="E6119">
        <v>6152</v>
      </c>
      <c r="F6119">
        <v>6</v>
      </c>
      <c r="G6119">
        <v>7804</v>
      </c>
      <c r="H6119">
        <v>0.23986678822258201</v>
      </c>
      <c r="I6119">
        <v>0.71382528017432401</v>
      </c>
      <c r="J6119">
        <v>0.61355659322887801</v>
      </c>
      <c r="K6119" t="s">
        <v>28043</v>
      </c>
      <c r="L6119">
        <v>6</v>
      </c>
      <c r="M6119" t="s">
        <v>1463</v>
      </c>
      <c r="N6119">
        <v>1</v>
      </c>
      <c r="O6119">
        <v>9.7529258777633303E-4</v>
      </c>
    </row>
    <row r="6120" spans="1:15">
      <c r="A6120" t="s">
        <v>6874</v>
      </c>
      <c r="B6120" t="s">
        <v>23518</v>
      </c>
      <c r="C6120" t="s">
        <v>6875</v>
      </c>
      <c r="D6120">
        <v>2</v>
      </c>
      <c r="E6120">
        <v>787</v>
      </c>
      <c r="F6120">
        <v>7</v>
      </c>
      <c r="G6120">
        <v>7393</v>
      </c>
      <c r="H6120">
        <v>0.16585350806365901</v>
      </c>
      <c r="I6120">
        <v>0.82859402353427802</v>
      </c>
      <c r="J6120">
        <v>0.80113049045977802</v>
      </c>
      <c r="K6120" t="s">
        <v>26102</v>
      </c>
      <c r="L6120">
        <v>2</v>
      </c>
      <c r="M6120" t="s">
        <v>1463</v>
      </c>
      <c r="N6120">
        <v>0.28571428571428598</v>
      </c>
      <c r="O6120">
        <v>2.5412960609911099E-3</v>
      </c>
    </row>
    <row r="6121" spans="1:15">
      <c r="A6121" t="s">
        <v>6874</v>
      </c>
      <c r="B6121" t="s">
        <v>23511</v>
      </c>
      <c r="C6121" t="s">
        <v>6875</v>
      </c>
      <c r="D6121">
        <v>4</v>
      </c>
      <c r="E6121">
        <v>6152</v>
      </c>
      <c r="F6121">
        <v>6</v>
      </c>
      <c r="G6121">
        <v>7804</v>
      </c>
      <c r="H6121">
        <v>0.88632030892592895</v>
      </c>
      <c r="I6121">
        <v>1</v>
      </c>
      <c r="J6121">
        <v>0.85953329234717102</v>
      </c>
      <c r="K6121" t="s">
        <v>28044</v>
      </c>
      <c r="L6121">
        <v>4</v>
      </c>
      <c r="M6121" t="s">
        <v>1463</v>
      </c>
      <c r="N6121">
        <v>0.66666666666666696</v>
      </c>
      <c r="O6121">
        <v>6.5019505851755496E-4</v>
      </c>
    </row>
    <row r="6122" spans="1:15">
      <c r="A6122" t="s">
        <v>6876</v>
      </c>
      <c r="B6122" t="s">
        <v>23511</v>
      </c>
      <c r="C6122" t="s">
        <v>6877</v>
      </c>
      <c r="D6122">
        <v>39</v>
      </c>
      <c r="E6122">
        <v>6152</v>
      </c>
      <c r="F6122">
        <v>41</v>
      </c>
      <c r="G6122">
        <v>7804</v>
      </c>
      <c r="H6122">
        <v>4.0675971689823698E-3</v>
      </c>
      <c r="I6122">
        <v>4.1932454584954398E-2</v>
      </c>
      <c r="J6122">
        <v>3.6042340745604098E-2</v>
      </c>
      <c r="K6122" t="s">
        <v>28045</v>
      </c>
      <c r="L6122">
        <v>39</v>
      </c>
      <c r="M6122" t="s">
        <v>1463</v>
      </c>
      <c r="N6122">
        <v>0.95121951219512202</v>
      </c>
      <c r="O6122">
        <v>6.3394018205461602E-3</v>
      </c>
    </row>
    <row r="6123" spans="1:15">
      <c r="A6123" t="s">
        <v>6876</v>
      </c>
      <c r="B6123" t="s">
        <v>23518</v>
      </c>
      <c r="C6123" t="s">
        <v>6877</v>
      </c>
      <c r="D6123">
        <v>1</v>
      </c>
      <c r="E6123">
        <v>787</v>
      </c>
      <c r="F6123">
        <v>40</v>
      </c>
      <c r="G6123">
        <v>7393</v>
      </c>
      <c r="H6123">
        <v>0.98905451344650896</v>
      </c>
      <c r="I6123">
        <v>1</v>
      </c>
      <c r="J6123">
        <v>0.966855260484069</v>
      </c>
      <c r="K6123" t="s">
        <v>25145</v>
      </c>
      <c r="L6123">
        <v>1</v>
      </c>
      <c r="M6123" t="s">
        <v>1463</v>
      </c>
      <c r="N6123">
        <v>2.5000000000000001E-2</v>
      </c>
      <c r="O6123">
        <v>1.27064803049555E-3</v>
      </c>
    </row>
    <row r="6124" spans="1:15">
      <c r="A6124" t="s">
        <v>6878</v>
      </c>
      <c r="B6124" t="s">
        <v>23511</v>
      </c>
      <c r="C6124" t="s">
        <v>6879</v>
      </c>
      <c r="D6124">
        <v>16</v>
      </c>
      <c r="E6124">
        <v>6152</v>
      </c>
      <c r="F6124">
        <v>17</v>
      </c>
      <c r="G6124">
        <v>7804</v>
      </c>
      <c r="H6124">
        <v>9.7329202937363093E-2</v>
      </c>
      <c r="I6124">
        <v>0.42156005407758002</v>
      </c>
      <c r="J6124">
        <v>0.362344901203354</v>
      </c>
      <c r="K6124" t="s">
        <v>28046</v>
      </c>
      <c r="L6124">
        <v>16</v>
      </c>
      <c r="M6124" t="s">
        <v>1463</v>
      </c>
      <c r="N6124">
        <v>0.94117647058823495</v>
      </c>
      <c r="O6124">
        <v>2.6007802340702198E-3</v>
      </c>
    </row>
    <row r="6125" spans="1:15">
      <c r="A6125" t="s">
        <v>6880</v>
      </c>
      <c r="B6125" t="s">
        <v>23511</v>
      </c>
      <c r="C6125" t="s">
        <v>6881</v>
      </c>
      <c r="D6125">
        <v>9</v>
      </c>
      <c r="E6125">
        <v>6152</v>
      </c>
      <c r="F6125">
        <v>9</v>
      </c>
      <c r="G6125">
        <v>7804</v>
      </c>
      <c r="H6125">
        <v>0.117423000773971</v>
      </c>
      <c r="I6125">
        <v>0.47842873658393897</v>
      </c>
      <c r="J6125">
        <v>0.41122542710949</v>
      </c>
      <c r="K6125" t="s">
        <v>25141</v>
      </c>
      <c r="L6125">
        <v>9</v>
      </c>
      <c r="M6125" t="s">
        <v>1463</v>
      </c>
      <c r="N6125">
        <v>1</v>
      </c>
      <c r="O6125">
        <v>1.4629388816645001E-3</v>
      </c>
    </row>
    <row r="6126" spans="1:15">
      <c r="A6126" t="s">
        <v>6882</v>
      </c>
      <c r="B6126" t="s">
        <v>23511</v>
      </c>
      <c r="C6126" t="s">
        <v>6883</v>
      </c>
      <c r="D6126">
        <v>13</v>
      </c>
      <c r="E6126">
        <v>6152</v>
      </c>
      <c r="F6126">
        <v>13</v>
      </c>
      <c r="G6126">
        <v>7804</v>
      </c>
      <c r="H6126">
        <v>4.52815025690569E-2</v>
      </c>
      <c r="I6126">
        <v>0.25239912466249798</v>
      </c>
      <c r="J6126">
        <v>0.21694545060670101</v>
      </c>
      <c r="K6126" t="s">
        <v>28047</v>
      </c>
      <c r="L6126">
        <v>13</v>
      </c>
      <c r="M6126" t="s">
        <v>1463</v>
      </c>
      <c r="N6126">
        <v>1</v>
      </c>
      <c r="O6126">
        <v>2.1131339401820499E-3</v>
      </c>
    </row>
    <row r="6127" spans="1:15">
      <c r="A6127" t="s">
        <v>6884</v>
      </c>
      <c r="B6127" t="s">
        <v>23513</v>
      </c>
      <c r="C6127" t="s">
        <v>6885</v>
      </c>
      <c r="D6127">
        <v>17</v>
      </c>
      <c r="E6127">
        <v>535</v>
      </c>
      <c r="F6127">
        <v>512</v>
      </c>
      <c r="G6127">
        <v>8124</v>
      </c>
      <c r="H6127">
        <v>0.99971992342545501</v>
      </c>
      <c r="I6127">
        <v>0.99999999999997702</v>
      </c>
      <c r="J6127">
        <v>0.95041217501583097</v>
      </c>
      <c r="K6127" t="s">
        <v>28048</v>
      </c>
      <c r="L6127">
        <v>17</v>
      </c>
      <c r="M6127" t="s">
        <v>1463</v>
      </c>
      <c r="N6127">
        <v>3.3203125E-2</v>
      </c>
      <c r="O6127">
        <v>3.1775700934579397E-2</v>
      </c>
    </row>
    <row r="6128" spans="1:15">
      <c r="A6128" t="s">
        <v>6884</v>
      </c>
      <c r="B6128" t="s">
        <v>23511</v>
      </c>
      <c r="C6128" t="s">
        <v>6885</v>
      </c>
      <c r="D6128">
        <v>427</v>
      </c>
      <c r="E6128">
        <v>6152</v>
      </c>
      <c r="F6128">
        <v>479</v>
      </c>
      <c r="G6128">
        <v>7804</v>
      </c>
      <c r="H6128" s="34">
        <v>7.4188818203140201E-10</v>
      </c>
      <c r="I6128" s="34">
        <v>4.7427851637007497E-8</v>
      </c>
      <c r="J6128" s="34">
        <v>4.0765817466510199E-8</v>
      </c>
      <c r="K6128" t="s">
        <v>28049</v>
      </c>
      <c r="L6128">
        <v>427</v>
      </c>
      <c r="M6128" t="s">
        <v>1463</v>
      </c>
      <c r="N6128">
        <v>0.89144050104384098</v>
      </c>
      <c r="O6128">
        <v>6.9408322496748998E-2</v>
      </c>
    </row>
    <row r="6129" spans="1:15">
      <c r="A6129" t="s">
        <v>6884</v>
      </c>
      <c r="B6129" t="s">
        <v>23518</v>
      </c>
      <c r="C6129" t="s">
        <v>6885</v>
      </c>
      <c r="D6129">
        <v>23</v>
      </c>
      <c r="E6129">
        <v>787</v>
      </c>
      <c r="F6129">
        <v>438</v>
      </c>
      <c r="G6129">
        <v>7393</v>
      </c>
      <c r="H6129">
        <v>0.99998644765641898</v>
      </c>
      <c r="I6129">
        <v>1</v>
      </c>
      <c r="J6129">
        <v>0.966855260484069</v>
      </c>
      <c r="K6129" t="s">
        <v>28050</v>
      </c>
      <c r="L6129">
        <v>23</v>
      </c>
      <c r="M6129" t="s">
        <v>1463</v>
      </c>
      <c r="N6129">
        <v>5.2511415525114201E-2</v>
      </c>
      <c r="O6129">
        <v>2.92249047013977E-2</v>
      </c>
    </row>
    <row r="6130" spans="1:15">
      <c r="A6130" t="s">
        <v>6886</v>
      </c>
      <c r="B6130" t="s">
        <v>23511</v>
      </c>
      <c r="C6130" t="s">
        <v>6887</v>
      </c>
      <c r="D6130">
        <v>1</v>
      </c>
      <c r="E6130">
        <v>6152</v>
      </c>
      <c r="F6130">
        <v>1</v>
      </c>
      <c r="G6130">
        <v>7804</v>
      </c>
      <c r="H6130">
        <v>0.788313685289595</v>
      </c>
      <c r="I6130">
        <v>0.968912233598893</v>
      </c>
      <c r="J6130">
        <v>0.832812322140707</v>
      </c>
      <c r="K6130" t="s">
        <v>25140</v>
      </c>
      <c r="L6130">
        <v>1</v>
      </c>
      <c r="M6130" t="s">
        <v>1463</v>
      </c>
      <c r="N6130">
        <v>1</v>
      </c>
      <c r="O6130">
        <v>1.6254876462938901E-4</v>
      </c>
    </row>
    <row r="6131" spans="1:15">
      <c r="A6131" t="s">
        <v>6888</v>
      </c>
      <c r="B6131" t="s">
        <v>23511</v>
      </c>
      <c r="C6131" t="s">
        <v>6889</v>
      </c>
      <c r="D6131">
        <v>1</v>
      </c>
      <c r="E6131">
        <v>6152</v>
      </c>
      <c r="F6131">
        <v>5</v>
      </c>
      <c r="G6131">
        <v>7804</v>
      </c>
      <c r="H6131">
        <v>0.99957695240616395</v>
      </c>
      <c r="I6131">
        <v>1</v>
      </c>
      <c r="J6131">
        <v>0.85953329234717102</v>
      </c>
      <c r="K6131" t="s">
        <v>25137</v>
      </c>
      <c r="L6131">
        <v>1</v>
      </c>
      <c r="M6131" t="s">
        <v>1463</v>
      </c>
      <c r="N6131">
        <v>0.2</v>
      </c>
      <c r="O6131">
        <v>1.6254876462938901E-4</v>
      </c>
    </row>
    <row r="6132" spans="1:15">
      <c r="A6132" t="s">
        <v>6888</v>
      </c>
      <c r="B6132" t="s">
        <v>23518</v>
      </c>
      <c r="C6132" t="s">
        <v>6889</v>
      </c>
      <c r="D6132">
        <v>4</v>
      </c>
      <c r="E6132">
        <v>787</v>
      </c>
      <c r="F6132">
        <v>4</v>
      </c>
      <c r="G6132">
        <v>7393</v>
      </c>
      <c r="H6132">
        <v>1.2754184429923201E-4</v>
      </c>
      <c r="I6132">
        <v>1.33866788828189E-2</v>
      </c>
      <c r="J6132">
        <v>1.2942980898264501E-2</v>
      </c>
      <c r="K6132" t="s">
        <v>25138</v>
      </c>
      <c r="L6132">
        <v>4</v>
      </c>
      <c r="M6132" t="s">
        <v>1463</v>
      </c>
      <c r="N6132">
        <v>1</v>
      </c>
      <c r="O6132">
        <v>5.0825921219822103E-3</v>
      </c>
    </row>
    <row r="6133" spans="1:15">
      <c r="A6133" t="s">
        <v>6890</v>
      </c>
      <c r="B6133" t="s">
        <v>23513</v>
      </c>
      <c r="C6133" t="s">
        <v>6891</v>
      </c>
      <c r="D6133">
        <v>2</v>
      </c>
      <c r="E6133">
        <v>535</v>
      </c>
      <c r="F6133">
        <v>10</v>
      </c>
      <c r="G6133">
        <v>8124</v>
      </c>
      <c r="H6133">
        <v>0.13720826776095801</v>
      </c>
      <c r="I6133">
        <v>0.66676148853393002</v>
      </c>
      <c r="J6133">
        <v>0.63369823653433999</v>
      </c>
      <c r="K6133" t="s">
        <v>28051</v>
      </c>
      <c r="L6133">
        <v>2</v>
      </c>
      <c r="M6133" t="s">
        <v>1463</v>
      </c>
      <c r="N6133">
        <v>0.2</v>
      </c>
      <c r="O6133">
        <v>3.7383177570093499E-3</v>
      </c>
    </row>
    <row r="6134" spans="1:15">
      <c r="A6134" t="s">
        <v>6890</v>
      </c>
      <c r="B6134" t="s">
        <v>23511</v>
      </c>
      <c r="C6134" t="s">
        <v>6891</v>
      </c>
      <c r="D6134">
        <v>7</v>
      </c>
      <c r="E6134">
        <v>6152</v>
      </c>
      <c r="F6134">
        <v>10</v>
      </c>
      <c r="G6134">
        <v>7804</v>
      </c>
      <c r="H6134">
        <v>0.85778567182431398</v>
      </c>
      <c r="I6134">
        <v>1</v>
      </c>
      <c r="J6134">
        <v>0.85953329234717102</v>
      </c>
      <c r="K6134" t="s">
        <v>28052</v>
      </c>
      <c r="L6134">
        <v>7</v>
      </c>
      <c r="M6134" t="s">
        <v>1463</v>
      </c>
      <c r="N6134">
        <v>0.7</v>
      </c>
      <c r="O6134">
        <v>1.13784135240572E-3</v>
      </c>
    </row>
    <row r="6135" spans="1:15">
      <c r="A6135" t="s">
        <v>6892</v>
      </c>
      <c r="B6135" t="s">
        <v>23511</v>
      </c>
      <c r="C6135" t="s">
        <v>6893</v>
      </c>
      <c r="D6135">
        <v>14</v>
      </c>
      <c r="E6135">
        <v>6152</v>
      </c>
      <c r="F6135">
        <v>14</v>
      </c>
      <c r="G6135">
        <v>7804</v>
      </c>
      <c r="H6135">
        <v>3.5680033920092398E-2</v>
      </c>
      <c r="I6135">
        <v>0.21445050912290001</v>
      </c>
      <c r="J6135">
        <v>0.18432735215193299</v>
      </c>
      <c r="K6135" t="s">
        <v>24239</v>
      </c>
      <c r="L6135">
        <v>14</v>
      </c>
      <c r="M6135" t="s">
        <v>1463</v>
      </c>
      <c r="N6135">
        <v>1</v>
      </c>
      <c r="O6135">
        <v>2.2756827048114399E-3</v>
      </c>
    </row>
    <row r="6136" spans="1:15">
      <c r="A6136" t="s">
        <v>6894</v>
      </c>
      <c r="B6136" t="s">
        <v>23511</v>
      </c>
      <c r="C6136" t="s">
        <v>6895</v>
      </c>
      <c r="D6136">
        <v>1</v>
      </c>
      <c r="E6136">
        <v>6152</v>
      </c>
      <c r="F6136">
        <v>1</v>
      </c>
      <c r="G6136">
        <v>7804</v>
      </c>
      <c r="H6136">
        <v>0.788313685289595</v>
      </c>
      <c r="I6136">
        <v>0.968912233598893</v>
      </c>
      <c r="J6136">
        <v>0.832812322140707</v>
      </c>
      <c r="K6136" t="s">
        <v>28053</v>
      </c>
      <c r="L6136">
        <v>1</v>
      </c>
      <c r="M6136" t="s">
        <v>1463</v>
      </c>
      <c r="N6136">
        <v>1</v>
      </c>
      <c r="O6136">
        <v>1.6254876462938901E-4</v>
      </c>
    </row>
    <row r="6137" spans="1:15">
      <c r="A6137" t="s">
        <v>6896</v>
      </c>
      <c r="B6137" t="s">
        <v>23511</v>
      </c>
      <c r="C6137" t="s">
        <v>6897</v>
      </c>
      <c r="D6137">
        <v>8</v>
      </c>
      <c r="E6137">
        <v>6152</v>
      </c>
      <c r="F6137">
        <v>9</v>
      </c>
      <c r="G6137">
        <v>7804</v>
      </c>
      <c r="H6137">
        <v>0.40157748897504503</v>
      </c>
      <c r="I6137">
        <v>0.91525479399875698</v>
      </c>
      <c r="J6137">
        <v>0.78669196642228301</v>
      </c>
      <c r="K6137" t="s">
        <v>28054</v>
      </c>
      <c r="L6137">
        <v>8</v>
      </c>
      <c r="M6137" t="s">
        <v>1463</v>
      </c>
      <c r="N6137">
        <v>0.88888888888888895</v>
      </c>
      <c r="O6137">
        <v>1.3003901170351099E-3</v>
      </c>
    </row>
    <row r="6138" spans="1:15">
      <c r="A6138" t="s">
        <v>6898</v>
      </c>
      <c r="B6138" t="s">
        <v>23511</v>
      </c>
      <c r="C6138" t="s">
        <v>6899</v>
      </c>
      <c r="D6138">
        <v>48</v>
      </c>
      <c r="E6138">
        <v>6152</v>
      </c>
      <c r="F6138">
        <v>48</v>
      </c>
      <c r="G6138">
        <v>7804</v>
      </c>
      <c r="H6138" s="34">
        <v>1.0583287314993E-5</v>
      </c>
      <c r="I6138">
        <v>2.9600131709121001E-4</v>
      </c>
      <c r="J6138">
        <v>2.5442298661850599E-4</v>
      </c>
      <c r="K6138" t="s">
        <v>28055</v>
      </c>
      <c r="L6138">
        <v>48</v>
      </c>
      <c r="M6138" t="s">
        <v>1463</v>
      </c>
      <c r="N6138">
        <v>1</v>
      </c>
      <c r="O6138">
        <v>7.8023407022106599E-3</v>
      </c>
    </row>
    <row r="6139" spans="1:15">
      <c r="A6139" t="s">
        <v>6900</v>
      </c>
      <c r="B6139" t="s">
        <v>23511</v>
      </c>
      <c r="C6139" t="s">
        <v>6901</v>
      </c>
      <c r="D6139">
        <v>3</v>
      </c>
      <c r="E6139">
        <v>6152</v>
      </c>
      <c r="F6139">
        <v>3</v>
      </c>
      <c r="G6139">
        <v>7804</v>
      </c>
      <c r="H6139">
        <v>0.489837867770546</v>
      </c>
      <c r="I6139">
        <v>0.96083957126938102</v>
      </c>
      <c r="J6139">
        <v>0.82587360011061495</v>
      </c>
      <c r="K6139" t="s">
        <v>27240</v>
      </c>
      <c r="L6139">
        <v>3</v>
      </c>
      <c r="M6139" t="s">
        <v>1463</v>
      </c>
      <c r="N6139">
        <v>1</v>
      </c>
      <c r="O6139">
        <v>4.8764629388816603E-4</v>
      </c>
    </row>
    <row r="6140" spans="1:15">
      <c r="A6140" t="s">
        <v>6902</v>
      </c>
      <c r="B6140" t="s">
        <v>23511</v>
      </c>
      <c r="C6140" t="s">
        <v>6903</v>
      </c>
      <c r="D6140">
        <v>14</v>
      </c>
      <c r="E6140">
        <v>6152</v>
      </c>
      <c r="F6140">
        <v>14</v>
      </c>
      <c r="G6140">
        <v>7804</v>
      </c>
      <c r="H6140">
        <v>3.5680033920092398E-2</v>
      </c>
      <c r="I6140">
        <v>0.21445050912290001</v>
      </c>
      <c r="J6140">
        <v>0.18432735215193299</v>
      </c>
      <c r="K6140" t="s">
        <v>24239</v>
      </c>
      <c r="L6140">
        <v>14</v>
      </c>
      <c r="M6140" t="s">
        <v>1463</v>
      </c>
      <c r="N6140">
        <v>1</v>
      </c>
      <c r="O6140">
        <v>2.2756827048114399E-3</v>
      </c>
    </row>
    <row r="6141" spans="1:15">
      <c r="A6141" t="s">
        <v>6904</v>
      </c>
      <c r="B6141" t="s">
        <v>23511</v>
      </c>
      <c r="C6141" t="s">
        <v>6905</v>
      </c>
      <c r="D6141">
        <v>4</v>
      </c>
      <c r="E6141">
        <v>6152</v>
      </c>
      <c r="F6141">
        <v>6</v>
      </c>
      <c r="G6141">
        <v>7804</v>
      </c>
      <c r="H6141">
        <v>0.88632030892592895</v>
      </c>
      <c r="I6141">
        <v>1</v>
      </c>
      <c r="J6141">
        <v>0.85953329234717102</v>
      </c>
      <c r="K6141" t="s">
        <v>28044</v>
      </c>
      <c r="L6141">
        <v>4</v>
      </c>
      <c r="M6141" t="s">
        <v>1463</v>
      </c>
      <c r="N6141">
        <v>0.66666666666666696</v>
      </c>
      <c r="O6141">
        <v>6.5019505851755496E-4</v>
      </c>
    </row>
    <row r="6142" spans="1:15">
      <c r="A6142" t="s">
        <v>6904</v>
      </c>
      <c r="B6142" t="s">
        <v>23518</v>
      </c>
      <c r="C6142" t="s">
        <v>6905</v>
      </c>
      <c r="D6142">
        <v>2</v>
      </c>
      <c r="E6142">
        <v>787</v>
      </c>
      <c r="F6142">
        <v>7</v>
      </c>
      <c r="G6142">
        <v>7393</v>
      </c>
      <c r="H6142">
        <v>0.16585350806365901</v>
      </c>
      <c r="I6142">
        <v>0.82859402353427802</v>
      </c>
      <c r="J6142">
        <v>0.80113049045977802</v>
      </c>
      <c r="K6142" t="s">
        <v>26102</v>
      </c>
      <c r="L6142">
        <v>2</v>
      </c>
      <c r="M6142" t="s">
        <v>1463</v>
      </c>
      <c r="N6142">
        <v>0.28571428571428598</v>
      </c>
      <c r="O6142">
        <v>2.5412960609911099E-3</v>
      </c>
    </row>
    <row r="6143" spans="1:15">
      <c r="A6143" t="s">
        <v>6906</v>
      </c>
      <c r="B6143" t="s">
        <v>23511</v>
      </c>
      <c r="C6143" t="s">
        <v>6907</v>
      </c>
      <c r="D6143">
        <v>3</v>
      </c>
      <c r="E6143">
        <v>6152</v>
      </c>
      <c r="F6143">
        <v>3</v>
      </c>
      <c r="G6143">
        <v>7804</v>
      </c>
      <c r="H6143">
        <v>0.489837867770546</v>
      </c>
      <c r="I6143">
        <v>0.96083957126938102</v>
      </c>
      <c r="J6143">
        <v>0.82587360011061495</v>
      </c>
      <c r="K6143" t="s">
        <v>27240</v>
      </c>
      <c r="L6143">
        <v>3</v>
      </c>
      <c r="M6143" t="s">
        <v>1463</v>
      </c>
      <c r="N6143">
        <v>1</v>
      </c>
      <c r="O6143">
        <v>4.8764629388816603E-4</v>
      </c>
    </row>
    <row r="6144" spans="1:15">
      <c r="A6144" t="s">
        <v>6908</v>
      </c>
      <c r="B6144" t="s">
        <v>23518</v>
      </c>
      <c r="C6144" t="s">
        <v>6909</v>
      </c>
      <c r="D6144">
        <v>2</v>
      </c>
      <c r="E6144">
        <v>787</v>
      </c>
      <c r="F6144">
        <v>7</v>
      </c>
      <c r="G6144">
        <v>7393</v>
      </c>
      <c r="H6144">
        <v>0.16585350806365901</v>
      </c>
      <c r="I6144">
        <v>0.82859402353427802</v>
      </c>
      <c r="J6144">
        <v>0.80113049045977802</v>
      </c>
      <c r="K6144" t="s">
        <v>26102</v>
      </c>
      <c r="L6144">
        <v>2</v>
      </c>
      <c r="M6144" t="s">
        <v>1463</v>
      </c>
      <c r="N6144">
        <v>0.28571428571428598</v>
      </c>
      <c r="O6144">
        <v>2.5412960609911099E-3</v>
      </c>
    </row>
    <row r="6145" spans="1:15">
      <c r="A6145" t="s">
        <v>6908</v>
      </c>
      <c r="B6145" t="s">
        <v>23511</v>
      </c>
      <c r="C6145" t="s">
        <v>6909</v>
      </c>
      <c r="D6145">
        <v>4</v>
      </c>
      <c r="E6145">
        <v>6152</v>
      </c>
      <c r="F6145">
        <v>6</v>
      </c>
      <c r="G6145">
        <v>7804</v>
      </c>
      <c r="H6145">
        <v>0.88632030892592895</v>
      </c>
      <c r="I6145">
        <v>1</v>
      </c>
      <c r="J6145">
        <v>0.85953329234717102</v>
      </c>
      <c r="K6145" t="s">
        <v>28044</v>
      </c>
      <c r="L6145">
        <v>4</v>
      </c>
      <c r="M6145" t="s">
        <v>1463</v>
      </c>
      <c r="N6145">
        <v>0.66666666666666696</v>
      </c>
      <c r="O6145">
        <v>6.5019505851755496E-4</v>
      </c>
    </row>
    <row r="6146" spans="1:15">
      <c r="A6146" t="s">
        <v>6910</v>
      </c>
      <c r="B6146" t="s">
        <v>23511</v>
      </c>
      <c r="C6146" t="s">
        <v>6911</v>
      </c>
      <c r="D6146">
        <v>8</v>
      </c>
      <c r="E6146">
        <v>6152</v>
      </c>
      <c r="F6146">
        <v>8</v>
      </c>
      <c r="G6146">
        <v>7804</v>
      </c>
      <c r="H6146">
        <v>0.148995721685201</v>
      </c>
      <c r="I6146">
        <v>0.54611425167193095</v>
      </c>
      <c r="J6146">
        <v>0.46940338073728599</v>
      </c>
      <c r="K6146" t="s">
        <v>28056</v>
      </c>
      <c r="L6146">
        <v>8</v>
      </c>
      <c r="M6146" t="s">
        <v>1463</v>
      </c>
      <c r="N6146">
        <v>1</v>
      </c>
      <c r="O6146">
        <v>1.3003901170351099E-3</v>
      </c>
    </row>
    <row r="6147" spans="1:15">
      <c r="A6147" t="s">
        <v>6912</v>
      </c>
      <c r="B6147" t="s">
        <v>23511</v>
      </c>
      <c r="C6147" t="s">
        <v>6913</v>
      </c>
      <c r="D6147">
        <v>6</v>
      </c>
      <c r="E6147">
        <v>6152</v>
      </c>
      <c r="F6147">
        <v>6</v>
      </c>
      <c r="G6147">
        <v>7804</v>
      </c>
      <c r="H6147">
        <v>0.23986678822258201</v>
      </c>
      <c r="I6147">
        <v>0.71382528017432401</v>
      </c>
      <c r="J6147">
        <v>0.61355659322887801</v>
      </c>
      <c r="K6147" t="s">
        <v>28057</v>
      </c>
      <c r="L6147">
        <v>6</v>
      </c>
      <c r="M6147" t="s">
        <v>1463</v>
      </c>
      <c r="N6147">
        <v>1</v>
      </c>
      <c r="O6147">
        <v>9.7529258777633303E-4</v>
      </c>
    </row>
    <row r="6148" spans="1:15">
      <c r="A6148" t="s">
        <v>6914</v>
      </c>
      <c r="B6148" t="s">
        <v>23511</v>
      </c>
      <c r="C6148" t="s">
        <v>6915</v>
      </c>
      <c r="D6148">
        <v>79</v>
      </c>
      <c r="E6148">
        <v>6152</v>
      </c>
      <c r="F6148">
        <v>89</v>
      </c>
      <c r="G6148">
        <v>7804</v>
      </c>
      <c r="H6148">
        <v>1.08020146462593E-2</v>
      </c>
      <c r="I6148">
        <v>8.7990417388941602E-2</v>
      </c>
      <c r="J6148">
        <v>7.5630693153318704E-2</v>
      </c>
      <c r="K6148" t="s">
        <v>28058</v>
      </c>
      <c r="L6148">
        <v>79</v>
      </c>
      <c r="M6148" t="s">
        <v>1463</v>
      </c>
      <c r="N6148">
        <v>0.88764044943820197</v>
      </c>
      <c r="O6148">
        <v>1.28413524057217E-2</v>
      </c>
    </row>
    <row r="6149" spans="1:15">
      <c r="A6149" t="s">
        <v>6914</v>
      </c>
      <c r="B6149" t="s">
        <v>23513</v>
      </c>
      <c r="C6149" t="s">
        <v>6915</v>
      </c>
      <c r="D6149">
        <v>1</v>
      </c>
      <c r="E6149">
        <v>535</v>
      </c>
      <c r="F6149">
        <v>92</v>
      </c>
      <c r="G6149">
        <v>8124</v>
      </c>
      <c r="H6149">
        <v>0.99817085765148605</v>
      </c>
      <c r="I6149">
        <v>0.99999999999997702</v>
      </c>
      <c r="J6149">
        <v>0.95041217501583097</v>
      </c>
      <c r="K6149" t="s">
        <v>23688</v>
      </c>
      <c r="L6149">
        <v>1</v>
      </c>
      <c r="M6149" t="s">
        <v>1463</v>
      </c>
      <c r="N6149">
        <v>1.0869565217391301E-2</v>
      </c>
      <c r="O6149">
        <v>1.8691588785046699E-3</v>
      </c>
    </row>
    <row r="6150" spans="1:15">
      <c r="A6150" t="s">
        <v>6914</v>
      </c>
      <c r="B6150" t="s">
        <v>23518</v>
      </c>
      <c r="C6150" t="s">
        <v>6915</v>
      </c>
      <c r="D6150">
        <v>6</v>
      </c>
      <c r="E6150">
        <v>787</v>
      </c>
      <c r="F6150">
        <v>86</v>
      </c>
      <c r="G6150">
        <v>7393</v>
      </c>
      <c r="H6150">
        <v>0.90751335803116595</v>
      </c>
      <c r="I6150">
        <v>1</v>
      </c>
      <c r="J6150">
        <v>0.966855260484069</v>
      </c>
      <c r="K6150" t="s">
        <v>28059</v>
      </c>
      <c r="L6150">
        <v>6</v>
      </c>
      <c r="M6150" t="s">
        <v>1463</v>
      </c>
      <c r="N6150">
        <v>6.9767441860465101E-2</v>
      </c>
      <c r="O6150">
        <v>7.6238881829733202E-3</v>
      </c>
    </row>
    <row r="6151" spans="1:15">
      <c r="A6151" t="s">
        <v>6916</v>
      </c>
      <c r="B6151" t="s">
        <v>23511</v>
      </c>
      <c r="C6151" t="s">
        <v>6917</v>
      </c>
      <c r="D6151">
        <v>1</v>
      </c>
      <c r="E6151">
        <v>6152</v>
      </c>
      <c r="F6151">
        <v>1</v>
      </c>
      <c r="G6151">
        <v>7804</v>
      </c>
      <c r="H6151">
        <v>0.788313685289595</v>
      </c>
      <c r="I6151">
        <v>0.968912233598893</v>
      </c>
      <c r="J6151">
        <v>0.832812322140707</v>
      </c>
      <c r="K6151" t="s">
        <v>28060</v>
      </c>
      <c r="L6151">
        <v>1</v>
      </c>
      <c r="M6151" t="s">
        <v>1463</v>
      </c>
      <c r="N6151">
        <v>1</v>
      </c>
      <c r="O6151">
        <v>1.6254876462938901E-4</v>
      </c>
    </row>
    <row r="6152" spans="1:15">
      <c r="A6152" t="s">
        <v>6918</v>
      </c>
      <c r="B6152" t="s">
        <v>23518</v>
      </c>
      <c r="C6152" t="s">
        <v>6919</v>
      </c>
      <c r="D6152">
        <v>1</v>
      </c>
      <c r="E6152">
        <v>787</v>
      </c>
      <c r="F6152">
        <v>11</v>
      </c>
      <c r="G6152">
        <v>7393</v>
      </c>
      <c r="H6152">
        <v>0.71032488019926399</v>
      </c>
      <c r="I6152">
        <v>1</v>
      </c>
      <c r="J6152">
        <v>0.966855260484069</v>
      </c>
      <c r="K6152" t="s">
        <v>25327</v>
      </c>
      <c r="L6152">
        <v>1</v>
      </c>
      <c r="M6152" t="s">
        <v>1463</v>
      </c>
      <c r="N6152">
        <v>9.0909090909090898E-2</v>
      </c>
      <c r="O6152">
        <v>1.27064803049555E-3</v>
      </c>
    </row>
    <row r="6153" spans="1:15">
      <c r="A6153" t="s">
        <v>6918</v>
      </c>
      <c r="B6153" t="s">
        <v>23511</v>
      </c>
      <c r="C6153" t="s">
        <v>6919</v>
      </c>
      <c r="D6153">
        <v>10</v>
      </c>
      <c r="E6153">
        <v>6152</v>
      </c>
      <c r="F6153">
        <v>11</v>
      </c>
      <c r="G6153">
        <v>7804</v>
      </c>
      <c r="H6153">
        <v>0.28867792927582098</v>
      </c>
      <c r="I6153">
        <v>0.81015798566717701</v>
      </c>
      <c r="J6153">
        <v>0.69635776074186095</v>
      </c>
      <c r="K6153" t="s">
        <v>27146</v>
      </c>
      <c r="L6153">
        <v>10</v>
      </c>
      <c r="M6153" t="s">
        <v>1463</v>
      </c>
      <c r="N6153">
        <v>0.90909090909090895</v>
      </c>
      <c r="O6153">
        <v>1.62548764629389E-3</v>
      </c>
    </row>
    <row r="6154" spans="1:15">
      <c r="A6154" t="s">
        <v>6920</v>
      </c>
      <c r="B6154" t="s">
        <v>23511</v>
      </c>
      <c r="C6154" t="s">
        <v>6921</v>
      </c>
      <c r="D6154">
        <v>9</v>
      </c>
      <c r="E6154">
        <v>6152</v>
      </c>
      <c r="F6154">
        <v>10</v>
      </c>
      <c r="G6154">
        <v>7804</v>
      </c>
      <c r="H6154">
        <v>0.341392875758884</v>
      </c>
      <c r="I6154">
        <v>0.87709103910391695</v>
      </c>
      <c r="J6154">
        <v>0.75388894852919097</v>
      </c>
      <c r="K6154" t="s">
        <v>28061</v>
      </c>
      <c r="L6154">
        <v>9</v>
      </c>
      <c r="M6154" t="s">
        <v>1463</v>
      </c>
      <c r="N6154">
        <v>0.9</v>
      </c>
      <c r="O6154">
        <v>1.4629388816645001E-3</v>
      </c>
    </row>
    <row r="6155" spans="1:15">
      <c r="A6155" t="s">
        <v>6920</v>
      </c>
      <c r="B6155" t="s">
        <v>23518</v>
      </c>
      <c r="C6155" t="s">
        <v>6921</v>
      </c>
      <c r="D6155">
        <v>1</v>
      </c>
      <c r="E6155">
        <v>787</v>
      </c>
      <c r="F6155">
        <v>10</v>
      </c>
      <c r="G6155">
        <v>7393</v>
      </c>
      <c r="H6155">
        <v>0.67576236969544701</v>
      </c>
      <c r="I6155">
        <v>1</v>
      </c>
      <c r="J6155">
        <v>0.966855260484069</v>
      </c>
      <c r="K6155" t="s">
        <v>28062</v>
      </c>
      <c r="L6155">
        <v>1</v>
      </c>
      <c r="M6155" t="s">
        <v>1463</v>
      </c>
      <c r="N6155">
        <v>0.1</v>
      </c>
      <c r="O6155">
        <v>1.27064803049555E-3</v>
      </c>
    </row>
    <row r="6156" spans="1:15">
      <c r="A6156" t="s">
        <v>6922</v>
      </c>
      <c r="B6156" t="s">
        <v>23511</v>
      </c>
      <c r="C6156" t="s">
        <v>6923</v>
      </c>
      <c r="D6156">
        <v>1</v>
      </c>
      <c r="E6156">
        <v>6152</v>
      </c>
      <c r="F6156">
        <v>1</v>
      </c>
      <c r="G6156">
        <v>7804</v>
      </c>
      <c r="H6156">
        <v>0.788313685289595</v>
      </c>
      <c r="I6156">
        <v>0.968912233598893</v>
      </c>
      <c r="J6156">
        <v>0.832812322140707</v>
      </c>
      <c r="K6156" t="s">
        <v>26427</v>
      </c>
      <c r="L6156">
        <v>1</v>
      </c>
      <c r="M6156" t="s">
        <v>1463</v>
      </c>
      <c r="N6156">
        <v>1</v>
      </c>
      <c r="O6156">
        <v>1.6254876462938901E-4</v>
      </c>
    </row>
    <row r="6157" spans="1:15">
      <c r="A6157" t="s">
        <v>6924</v>
      </c>
      <c r="B6157" t="s">
        <v>23513</v>
      </c>
      <c r="C6157" t="s">
        <v>6925</v>
      </c>
      <c r="D6157">
        <v>2</v>
      </c>
      <c r="E6157">
        <v>535</v>
      </c>
      <c r="F6157">
        <v>7</v>
      </c>
      <c r="G6157">
        <v>8124</v>
      </c>
      <c r="H6157">
        <v>7.2881032852052594E-2</v>
      </c>
      <c r="I6157">
        <v>0.47111571080376702</v>
      </c>
      <c r="J6157">
        <v>0.447754107389148</v>
      </c>
      <c r="K6157" t="s">
        <v>28063</v>
      </c>
      <c r="L6157">
        <v>2</v>
      </c>
      <c r="M6157" t="s">
        <v>1463</v>
      </c>
      <c r="N6157">
        <v>0.28571428571428598</v>
      </c>
      <c r="O6157">
        <v>3.7383177570093499E-3</v>
      </c>
    </row>
    <row r="6158" spans="1:15">
      <c r="A6158" t="s">
        <v>6924</v>
      </c>
      <c r="B6158" t="s">
        <v>23511</v>
      </c>
      <c r="C6158" t="s">
        <v>6925</v>
      </c>
      <c r="D6158">
        <v>5</v>
      </c>
      <c r="E6158">
        <v>6152</v>
      </c>
      <c r="F6158">
        <v>7</v>
      </c>
      <c r="G6158">
        <v>7804</v>
      </c>
      <c r="H6158">
        <v>0.83137607319657303</v>
      </c>
      <c r="I6158">
        <v>0.98923101772060196</v>
      </c>
      <c r="J6158">
        <v>0.85027699355333197</v>
      </c>
      <c r="K6158" t="s">
        <v>24101</v>
      </c>
      <c r="L6158">
        <v>5</v>
      </c>
      <c r="M6158" t="s">
        <v>1463</v>
      </c>
      <c r="N6158">
        <v>0.71428571428571397</v>
      </c>
      <c r="O6158">
        <v>8.1274382314694405E-4</v>
      </c>
    </row>
    <row r="6159" spans="1:15">
      <c r="A6159" t="s">
        <v>6926</v>
      </c>
      <c r="B6159" t="s">
        <v>23511</v>
      </c>
      <c r="C6159" t="s">
        <v>6927</v>
      </c>
      <c r="D6159">
        <v>16</v>
      </c>
      <c r="E6159">
        <v>6152</v>
      </c>
      <c r="F6159">
        <v>17</v>
      </c>
      <c r="G6159">
        <v>7804</v>
      </c>
      <c r="H6159">
        <v>9.7329202937363093E-2</v>
      </c>
      <c r="I6159">
        <v>0.42156005407758002</v>
      </c>
      <c r="J6159">
        <v>0.362344901203354</v>
      </c>
      <c r="K6159" t="s">
        <v>28046</v>
      </c>
      <c r="L6159">
        <v>16</v>
      </c>
      <c r="M6159" t="s">
        <v>1463</v>
      </c>
      <c r="N6159">
        <v>0.94117647058823495</v>
      </c>
      <c r="O6159">
        <v>2.6007802340702198E-3</v>
      </c>
    </row>
    <row r="6160" spans="1:15">
      <c r="A6160" t="s">
        <v>6928</v>
      </c>
      <c r="B6160" t="s">
        <v>23511</v>
      </c>
      <c r="C6160" t="s">
        <v>6929</v>
      </c>
      <c r="D6160">
        <v>5</v>
      </c>
      <c r="E6160">
        <v>6152</v>
      </c>
      <c r="F6160">
        <v>5</v>
      </c>
      <c r="G6160">
        <v>7804</v>
      </c>
      <c r="H6160">
        <v>0.30433074367137097</v>
      </c>
      <c r="I6160">
        <v>0.81020448119108801</v>
      </c>
      <c r="J6160">
        <v>0.69639772519260701</v>
      </c>
      <c r="K6160" t="s">
        <v>25142</v>
      </c>
      <c r="L6160">
        <v>5</v>
      </c>
      <c r="M6160" t="s">
        <v>1463</v>
      </c>
      <c r="N6160">
        <v>1</v>
      </c>
      <c r="O6160">
        <v>8.1274382314694405E-4</v>
      </c>
    </row>
    <row r="6161" spans="1:15">
      <c r="A6161" t="s">
        <v>6930</v>
      </c>
      <c r="B6161" t="s">
        <v>23511</v>
      </c>
      <c r="C6161" t="s">
        <v>6931</v>
      </c>
      <c r="D6161">
        <v>15</v>
      </c>
      <c r="E6161">
        <v>6152</v>
      </c>
      <c r="F6161">
        <v>15</v>
      </c>
      <c r="G6161">
        <v>7804</v>
      </c>
      <c r="H6161">
        <v>2.8113485006614501E-2</v>
      </c>
      <c r="I6161">
        <v>0.182450402036994</v>
      </c>
      <c r="J6161">
        <v>0.156822194752923</v>
      </c>
      <c r="K6161" t="s">
        <v>28064</v>
      </c>
      <c r="L6161">
        <v>15</v>
      </c>
      <c r="M6161" t="s">
        <v>1463</v>
      </c>
      <c r="N6161">
        <v>1</v>
      </c>
      <c r="O6161">
        <v>2.4382314694408299E-3</v>
      </c>
    </row>
    <row r="6162" spans="1:15">
      <c r="A6162" t="s">
        <v>6932</v>
      </c>
      <c r="B6162" t="s">
        <v>23511</v>
      </c>
      <c r="C6162" t="s">
        <v>6933</v>
      </c>
      <c r="D6162">
        <v>14</v>
      </c>
      <c r="E6162">
        <v>6152</v>
      </c>
      <c r="F6162">
        <v>14</v>
      </c>
      <c r="G6162">
        <v>7804</v>
      </c>
      <c r="H6162">
        <v>3.5680033920092398E-2</v>
      </c>
      <c r="I6162">
        <v>0.21445050912290001</v>
      </c>
      <c r="J6162">
        <v>0.18432735215193299</v>
      </c>
      <c r="K6162" t="s">
        <v>28065</v>
      </c>
      <c r="L6162">
        <v>14</v>
      </c>
      <c r="M6162" t="s">
        <v>1463</v>
      </c>
      <c r="N6162">
        <v>1</v>
      </c>
      <c r="O6162">
        <v>2.2756827048114399E-3</v>
      </c>
    </row>
    <row r="6163" spans="1:15">
      <c r="A6163" t="s">
        <v>6934</v>
      </c>
      <c r="B6163" t="s">
        <v>23511</v>
      </c>
      <c r="C6163" t="s">
        <v>6935</v>
      </c>
      <c r="D6163">
        <v>34</v>
      </c>
      <c r="E6163">
        <v>6152</v>
      </c>
      <c r="F6163">
        <v>34</v>
      </c>
      <c r="G6163">
        <v>7804</v>
      </c>
      <c r="H6163">
        <v>3.0154870443249498E-4</v>
      </c>
      <c r="I6163">
        <v>4.9070198266742398E-3</v>
      </c>
      <c r="J6163">
        <v>4.2177469072341503E-3</v>
      </c>
      <c r="K6163" t="s">
        <v>28066</v>
      </c>
      <c r="L6163">
        <v>34</v>
      </c>
      <c r="M6163" t="s">
        <v>1463</v>
      </c>
      <c r="N6163">
        <v>1</v>
      </c>
      <c r="O6163">
        <v>5.5266579973992204E-3</v>
      </c>
    </row>
    <row r="6164" spans="1:15">
      <c r="A6164" t="s">
        <v>6936</v>
      </c>
      <c r="B6164" t="s">
        <v>23511</v>
      </c>
      <c r="C6164" t="s">
        <v>6937</v>
      </c>
      <c r="D6164">
        <v>5</v>
      </c>
      <c r="E6164">
        <v>6152</v>
      </c>
      <c r="F6164">
        <v>5</v>
      </c>
      <c r="G6164">
        <v>7804</v>
      </c>
      <c r="H6164">
        <v>0.30433074367137097</v>
      </c>
      <c r="I6164">
        <v>0.81020448119108801</v>
      </c>
      <c r="J6164">
        <v>0.69639772519260701</v>
      </c>
      <c r="K6164" t="s">
        <v>25125</v>
      </c>
      <c r="L6164">
        <v>5</v>
      </c>
      <c r="M6164" t="s">
        <v>1463</v>
      </c>
      <c r="N6164">
        <v>1</v>
      </c>
      <c r="O6164">
        <v>8.1274382314694405E-4</v>
      </c>
    </row>
    <row r="6165" spans="1:15">
      <c r="A6165" t="s">
        <v>6938</v>
      </c>
      <c r="B6165" t="s">
        <v>23513</v>
      </c>
      <c r="C6165" t="s">
        <v>6939</v>
      </c>
      <c r="D6165">
        <v>1</v>
      </c>
      <c r="E6165">
        <v>535</v>
      </c>
      <c r="F6165">
        <v>13</v>
      </c>
      <c r="G6165">
        <v>8124</v>
      </c>
      <c r="H6165">
        <v>0.58781134946737001</v>
      </c>
      <c r="I6165">
        <v>0.99999999999997702</v>
      </c>
      <c r="J6165">
        <v>0.95041217501583097</v>
      </c>
      <c r="K6165" t="s">
        <v>25106</v>
      </c>
      <c r="L6165">
        <v>1</v>
      </c>
      <c r="M6165" t="s">
        <v>1463</v>
      </c>
      <c r="N6165">
        <v>7.69230769230769E-2</v>
      </c>
      <c r="O6165">
        <v>1.8691588785046699E-3</v>
      </c>
    </row>
    <row r="6166" spans="1:15">
      <c r="A6166" t="s">
        <v>6938</v>
      </c>
      <c r="B6166" t="s">
        <v>23511</v>
      </c>
      <c r="C6166" t="s">
        <v>6939</v>
      </c>
      <c r="D6166">
        <v>11</v>
      </c>
      <c r="E6166">
        <v>6152</v>
      </c>
      <c r="F6166">
        <v>12</v>
      </c>
      <c r="G6166">
        <v>7804</v>
      </c>
      <c r="H6166">
        <v>0.24296886885364699</v>
      </c>
      <c r="I6166">
        <v>0.71382528017432401</v>
      </c>
      <c r="J6166">
        <v>0.61355659322887801</v>
      </c>
      <c r="K6166" t="s">
        <v>26125</v>
      </c>
      <c r="L6166">
        <v>11</v>
      </c>
      <c r="M6166" t="s">
        <v>1463</v>
      </c>
      <c r="N6166">
        <v>0.91666666666666696</v>
      </c>
      <c r="O6166">
        <v>1.78803641092328E-3</v>
      </c>
    </row>
    <row r="6167" spans="1:15">
      <c r="A6167" t="s">
        <v>6940</v>
      </c>
      <c r="B6167" t="s">
        <v>23518</v>
      </c>
      <c r="C6167" t="s">
        <v>6941</v>
      </c>
      <c r="D6167">
        <v>8</v>
      </c>
      <c r="E6167">
        <v>787</v>
      </c>
      <c r="F6167">
        <v>127</v>
      </c>
      <c r="G6167">
        <v>7393</v>
      </c>
      <c r="H6167">
        <v>0.96759133716046597</v>
      </c>
      <c r="I6167">
        <v>1</v>
      </c>
      <c r="J6167">
        <v>0.966855260484069</v>
      </c>
      <c r="K6167" t="s">
        <v>28067</v>
      </c>
      <c r="L6167">
        <v>8</v>
      </c>
      <c r="M6167" t="s">
        <v>2729</v>
      </c>
      <c r="N6167">
        <v>6.2992125984251995E-2</v>
      </c>
      <c r="O6167">
        <v>1.01651842439644E-2</v>
      </c>
    </row>
    <row r="6168" spans="1:15">
      <c r="A6168" t="s">
        <v>6940</v>
      </c>
      <c r="B6168" t="s">
        <v>23513</v>
      </c>
      <c r="C6168" t="s">
        <v>6941</v>
      </c>
      <c r="D6168">
        <v>5</v>
      </c>
      <c r="E6168">
        <v>535</v>
      </c>
      <c r="F6168">
        <v>119</v>
      </c>
      <c r="G6168">
        <v>8124</v>
      </c>
      <c r="H6168">
        <v>0.90027445223154601</v>
      </c>
      <c r="I6168">
        <v>0.99999999999997702</v>
      </c>
      <c r="J6168">
        <v>0.95041217501583097</v>
      </c>
      <c r="K6168" t="s">
        <v>28068</v>
      </c>
      <c r="L6168">
        <v>5</v>
      </c>
      <c r="M6168" t="s">
        <v>2729</v>
      </c>
      <c r="N6168">
        <v>4.20168067226891E-2</v>
      </c>
      <c r="O6168">
        <v>9.3457943925233603E-3</v>
      </c>
    </row>
    <row r="6169" spans="1:15">
      <c r="A6169" t="s">
        <v>6940</v>
      </c>
      <c r="B6169" t="s">
        <v>23511</v>
      </c>
      <c r="C6169" t="s">
        <v>6941</v>
      </c>
      <c r="D6169">
        <v>116</v>
      </c>
      <c r="E6169">
        <v>6152</v>
      </c>
      <c r="F6169">
        <v>135</v>
      </c>
      <c r="G6169">
        <v>7804</v>
      </c>
      <c r="H6169">
        <v>2.3050781648751201E-2</v>
      </c>
      <c r="I6169">
        <v>0.15825309995254999</v>
      </c>
      <c r="J6169">
        <v>0.13602380802636099</v>
      </c>
      <c r="K6169" t="s">
        <v>28069</v>
      </c>
      <c r="L6169">
        <v>116</v>
      </c>
      <c r="M6169" t="s">
        <v>2729</v>
      </c>
      <c r="N6169">
        <v>0.85925925925925895</v>
      </c>
      <c r="O6169">
        <v>1.8855656697009102E-2</v>
      </c>
    </row>
    <row r="6170" spans="1:15">
      <c r="A6170" t="s">
        <v>6942</v>
      </c>
      <c r="B6170" t="s">
        <v>23511</v>
      </c>
      <c r="C6170" t="s">
        <v>6943</v>
      </c>
      <c r="D6170">
        <v>241</v>
      </c>
      <c r="E6170">
        <v>6152</v>
      </c>
      <c r="F6170">
        <v>299</v>
      </c>
      <c r="G6170">
        <v>7804</v>
      </c>
      <c r="H6170">
        <v>0.246572930045247</v>
      </c>
      <c r="I6170">
        <v>0.721828871928473</v>
      </c>
      <c r="J6170">
        <v>0.62043594679992498</v>
      </c>
      <c r="K6170" t="s">
        <v>28070</v>
      </c>
      <c r="L6170">
        <v>241</v>
      </c>
      <c r="M6170" t="s">
        <v>2729</v>
      </c>
      <c r="N6170">
        <v>0.80602006688963201</v>
      </c>
      <c r="O6170">
        <v>3.9174252275682699E-2</v>
      </c>
    </row>
    <row r="6171" spans="1:15">
      <c r="A6171" t="s">
        <v>6942</v>
      </c>
      <c r="B6171" t="s">
        <v>23513</v>
      </c>
      <c r="C6171" t="s">
        <v>6943</v>
      </c>
      <c r="D6171">
        <v>18</v>
      </c>
      <c r="E6171">
        <v>535</v>
      </c>
      <c r="F6171">
        <v>308</v>
      </c>
      <c r="G6171">
        <v>8124</v>
      </c>
      <c r="H6171">
        <v>0.73679827906293904</v>
      </c>
      <c r="I6171">
        <v>0.99999999999997702</v>
      </c>
      <c r="J6171">
        <v>0.95041217501583097</v>
      </c>
      <c r="K6171" t="s">
        <v>28071</v>
      </c>
      <c r="L6171">
        <v>18</v>
      </c>
      <c r="M6171" t="s">
        <v>2729</v>
      </c>
      <c r="N6171">
        <v>5.8441558441558399E-2</v>
      </c>
      <c r="O6171">
        <v>3.3644859813084099E-2</v>
      </c>
    </row>
    <row r="6172" spans="1:15">
      <c r="A6172" t="s">
        <v>6942</v>
      </c>
      <c r="B6172" t="s">
        <v>23518</v>
      </c>
      <c r="C6172" t="s">
        <v>6943</v>
      </c>
      <c r="D6172">
        <v>23</v>
      </c>
      <c r="E6172">
        <v>787</v>
      </c>
      <c r="F6172">
        <v>247</v>
      </c>
      <c r="G6172">
        <v>7393</v>
      </c>
      <c r="H6172">
        <v>0.78428104847066304</v>
      </c>
      <c r="I6172">
        <v>1</v>
      </c>
      <c r="J6172">
        <v>0.966855260484069</v>
      </c>
      <c r="K6172" t="s">
        <v>28072</v>
      </c>
      <c r="L6172">
        <v>23</v>
      </c>
      <c r="M6172" t="s">
        <v>2729</v>
      </c>
      <c r="N6172">
        <v>9.3117408906882596E-2</v>
      </c>
      <c r="O6172">
        <v>2.92249047013977E-2</v>
      </c>
    </row>
    <row r="6173" spans="1:15">
      <c r="A6173" t="s">
        <v>6944</v>
      </c>
      <c r="B6173" t="s">
        <v>23518</v>
      </c>
      <c r="C6173" t="s">
        <v>6945</v>
      </c>
      <c r="D6173">
        <v>10</v>
      </c>
      <c r="E6173">
        <v>787</v>
      </c>
      <c r="F6173">
        <v>104</v>
      </c>
      <c r="G6173">
        <v>7393</v>
      </c>
      <c r="H6173">
        <v>0.68129048764516098</v>
      </c>
      <c r="I6173">
        <v>1</v>
      </c>
      <c r="J6173">
        <v>0.966855260484069</v>
      </c>
      <c r="K6173" t="s">
        <v>28073</v>
      </c>
      <c r="L6173">
        <v>10</v>
      </c>
      <c r="M6173" t="s">
        <v>1463</v>
      </c>
      <c r="N6173">
        <v>9.6153846153846201E-2</v>
      </c>
      <c r="O6173">
        <v>1.2706480304955499E-2</v>
      </c>
    </row>
    <row r="6174" spans="1:15">
      <c r="A6174" t="s">
        <v>6944</v>
      </c>
      <c r="B6174" t="s">
        <v>23511</v>
      </c>
      <c r="C6174" t="s">
        <v>6945</v>
      </c>
      <c r="D6174">
        <v>99</v>
      </c>
      <c r="E6174">
        <v>6152</v>
      </c>
      <c r="F6174">
        <v>118</v>
      </c>
      <c r="G6174">
        <v>7804</v>
      </c>
      <c r="H6174">
        <v>0.104196537250053</v>
      </c>
      <c r="I6174">
        <v>0.44795410883265302</v>
      </c>
      <c r="J6174">
        <v>0.38503146998537302</v>
      </c>
      <c r="K6174" t="s">
        <v>28074</v>
      </c>
      <c r="L6174">
        <v>99</v>
      </c>
      <c r="M6174" t="s">
        <v>1463</v>
      </c>
      <c r="N6174">
        <v>0.83898305084745795</v>
      </c>
      <c r="O6174">
        <v>1.6092327698309501E-2</v>
      </c>
    </row>
    <row r="6175" spans="1:15">
      <c r="A6175" t="s">
        <v>6944</v>
      </c>
      <c r="B6175" t="s">
        <v>23513</v>
      </c>
      <c r="C6175" t="s">
        <v>6945</v>
      </c>
      <c r="D6175">
        <v>6</v>
      </c>
      <c r="E6175">
        <v>535</v>
      </c>
      <c r="F6175">
        <v>123</v>
      </c>
      <c r="G6175">
        <v>8124</v>
      </c>
      <c r="H6175">
        <v>0.82904912173480705</v>
      </c>
      <c r="I6175">
        <v>0.99999999999997702</v>
      </c>
      <c r="J6175">
        <v>0.95041217501583097</v>
      </c>
      <c r="K6175" t="s">
        <v>28075</v>
      </c>
      <c r="L6175">
        <v>6</v>
      </c>
      <c r="M6175" t="s">
        <v>1463</v>
      </c>
      <c r="N6175">
        <v>4.8780487804878099E-2</v>
      </c>
      <c r="O6175">
        <v>1.1214953271028E-2</v>
      </c>
    </row>
    <row r="6176" spans="1:15">
      <c r="A6176" t="s">
        <v>6946</v>
      </c>
      <c r="B6176" t="s">
        <v>23511</v>
      </c>
      <c r="C6176" t="s">
        <v>6947</v>
      </c>
      <c r="D6176">
        <v>1</v>
      </c>
      <c r="E6176">
        <v>6152</v>
      </c>
      <c r="F6176">
        <v>1</v>
      </c>
      <c r="G6176">
        <v>7804</v>
      </c>
      <c r="H6176">
        <v>0.788313685289595</v>
      </c>
      <c r="I6176">
        <v>0.968912233598893</v>
      </c>
      <c r="J6176">
        <v>0.832812322140707</v>
      </c>
      <c r="K6176" t="s">
        <v>27480</v>
      </c>
      <c r="L6176">
        <v>1</v>
      </c>
      <c r="M6176" t="s">
        <v>1463</v>
      </c>
      <c r="N6176">
        <v>1</v>
      </c>
      <c r="O6176">
        <v>1.6254876462938901E-4</v>
      </c>
    </row>
    <row r="6177" spans="1:15">
      <c r="A6177" t="s">
        <v>6948</v>
      </c>
      <c r="B6177" t="s">
        <v>23518</v>
      </c>
      <c r="C6177" t="s">
        <v>6949</v>
      </c>
      <c r="D6177">
        <v>3</v>
      </c>
      <c r="E6177">
        <v>787</v>
      </c>
      <c r="F6177">
        <v>36</v>
      </c>
      <c r="G6177">
        <v>7393</v>
      </c>
      <c r="H6177">
        <v>0.75325790481128396</v>
      </c>
      <c r="I6177">
        <v>1</v>
      </c>
      <c r="J6177">
        <v>0.966855260484069</v>
      </c>
      <c r="K6177" t="s">
        <v>28076</v>
      </c>
      <c r="L6177">
        <v>3</v>
      </c>
      <c r="M6177" t="s">
        <v>1463</v>
      </c>
      <c r="N6177">
        <v>8.3333333333333301E-2</v>
      </c>
      <c r="O6177">
        <v>3.8119440914866601E-3</v>
      </c>
    </row>
    <row r="6178" spans="1:15">
      <c r="A6178" t="s">
        <v>6948</v>
      </c>
      <c r="B6178" t="s">
        <v>23513</v>
      </c>
      <c r="C6178" t="s">
        <v>6949</v>
      </c>
      <c r="D6178">
        <v>12</v>
      </c>
      <c r="E6178">
        <v>535</v>
      </c>
      <c r="F6178">
        <v>37</v>
      </c>
      <c r="G6178">
        <v>8124</v>
      </c>
      <c r="H6178" s="34">
        <v>2.37969336248365E-6</v>
      </c>
      <c r="I6178">
        <v>2.8216364155163299E-4</v>
      </c>
      <c r="J6178">
        <v>2.6817176027748099E-4</v>
      </c>
      <c r="K6178" t="s">
        <v>25982</v>
      </c>
      <c r="L6178">
        <v>12</v>
      </c>
      <c r="M6178" t="s">
        <v>1463</v>
      </c>
      <c r="N6178">
        <v>0.32432432432432401</v>
      </c>
      <c r="O6178">
        <v>2.2429906542056101E-2</v>
      </c>
    </row>
    <row r="6179" spans="1:15">
      <c r="A6179" t="s">
        <v>6948</v>
      </c>
      <c r="B6179" t="s">
        <v>23511</v>
      </c>
      <c r="C6179" t="s">
        <v>6949</v>
      </c>
      <c r="D6179">
        <v>23</v>
      </c>
      <c r="E6179">
        <v>6152</v>
      </c>
      <c r="F6179">
        <v>33</v>
      </c>
      <c r="G6179">
        <v>7804</v>
      </c>
      <c r="H6179">
        <v>0.92823073541160905</v>
      </c>
      <c r="I6179">
        <v>1</v>
      </c>
      <c r="J6179">
        <v>0.85953329234717102</v>
      </c>
      <c r="K6179" t="s">
        <v>28077</v>
      </c>
      <c r="L6179">
        <v>23</v>
      </c>
      <c r="M6179" t="s">
        <v>1463</v>
      </c>
      <c r="N6179">
        <v>0.69696969696969702</v>
      </c>
      <c r="O6179">
        <v>3.73862158647594E-3</v>
      </c>
    </row>
    <row r="6180" spans="1:15">
      <c r="A6180" t="s">
        <v>6950</v>
      </c>
      <c r="B6180" t="s">
        <v>23511</v>
      </c>
      <c r="C6180" t="s">
        <v>6951</v>
      </c>
      <c r="D6180">
        <v>3</v>
      </c>
      <c r="E6180">
        <v>6152</v>
      </c>
      <c r="F6180">
        <v>3</v>
      </c>
      <c r="G6180">
        <v>7804</v>
      </c>
      <c r="H6180">
        <v>0.489837867770546</v>
      </c>
      <c r="I6180">
        <v>0.96083957126938102</v>
      </c>
      <c r="J6180">
        <v>0.82587360011061495</v>
      </c>
      <c r="K6180" t="s">
        <v>26118</v>
      </c>
      <c r="L6180">
        <v>3</v>
      </c>
      <c r="M6180" t="s">
        <v>1463</v>
      </c>
      <c r="N6180">
        <v>1</v>
      </c>
      <c r="O6180">
        <v>4.8764629388816603E-4</v>
      </c>
    </row>
    <row r="6181" spans="1:15">
      <c r="A6181" t="s">
        <v>6952</v>
      </c>
      <c r="B6181" t="s">
        <v>23511</v>
      </c>
      <c r="C6181" t="s">
        <v>6953</v>
      </c>
      <c r="D6181">
        <v>17</v>
      </c>
      <c r="E6181">
        <v>6152</v>
      </c>
      <c r="F6181">
        <v>20</v>
      </c>
      <c r="G6181">
        <v>7804</v>
      </c>
      <c r="H6181">
        <v>0.36175190235100402</v>
      </c>
      <c r="I6181">
        <v>0.90829480295553899</v>
      </c>
      <c r="J6181">
        <v>0.78070962240619901</v>
      </c>
      <c r="K6181" t="s">
        <v>28078</v>
      </c>
      <c r="L6181">
        <v>17</v>
      </c>
      <c r="M6181" t="s">
        <v>1463</v>
      </c>
      <c r="N6181">
        <v>0.85</v>
      </c>
      <c r="O6181">
        <v>2.7633289986996102E-3</v>
      </c>
    </row>
    <row r="6182" spans="1:15">
      <c r="A6182" t="s">
        <v>6952</v>
      </c>
      <c r="B6182" t="s">
        <v>23513</v>
      </c>
      <c r="C6182" t="s">
        <v>6953</v>
      </c>
      <c r="D6182">
        <v>1</v>
      </c>
      <c r="E6182">
        <v>535</v>
      </c>
      <c r="F6182">
        <v>19</v>
      </c>
      <c r="G6182">
        <v>8124</v>
      </c>
      <c r="H6182">
        <v>0.72632654610035197</v>
      </c>
      <c r="I6182">
        <v>0.99999999999997702</v>
      </c>
      <c r="J6182">
        <v>0.95041217501583097</v>
      </c>
      <c r="K6182" t="s">
        <v>23688</v>
      </c>
      <c r="L6182">
        <v>1</v>
      </c>
      <c r="M6182" t="s">
        <v>1463</v>
      </c>
      <c r="N6182">
        <v>5.2631578947368397E-2</v>
      </c>
      <c r="O6182">
        <v>1.8691588785046699E-3</v>
      </c>
    </row>
    <row r="6183" spans="1:15">
      <c r="A6183" t="s">
        <v>6954</v>
      </c>
      <c r="B6183" t="s">
        <v>23511</v>
      </c>
      <c r="C6183" t="s">
        <v>6955</v>
      </c>
      <c r="D6183">
        <v>1</v>
      </c>
      <c r="E6183">
        <v>6152</v>
      </c>
      <c r="F6183">
        <v>1</v>
      </c>
      <c r="G6183">
        <v>7804</v>
      </c>
      <c r="H6183">
        <v>0.788313685289595</v>
      </c>
      <c r="I6183">
        <v>0.968912233598893</v>
      </c>
      <c r="J6183">
        <v>0.832812322140707</v>
      </c>
      <c r="K6183" t="s">
        <v>27235</v>
      </c>
      <c r="L6183">
        <v>1</v>
      </c>
      <c r="M6183" t="s">
        <v>1463</v>
      </c>
      <c r="N6183">
        <v>1</v>
      </c>
      <c r="O6183">
        <v>1.6254876462938901E-4</v>
      </c>
    </row>
    <row r="6184" spans="1:15">
      <c r="A6184" t="s">
        <v>6956</v>
      </c>
      <c r="B6184" t="s">
        <v>23511</v>
      </c>
      <c r="C6184" t="s">
        <v>6957</v>
      </c>
      <c r="D6184">
        <v>3</v>
      </c>
      <c r="E6184">
        <v>6152</v>
      </c>
      <c r="F6184">
        <v>3</v>
      </c>
      <c r="G6184">
        <v>7804</v>
      </c>
      <c r="H6184">
        <v>0.489837867770546</v>
      </c>
      <c r="I6184">
        <v>0.96083957126938102</v>
      </c>
      <c r="J6184">
        <v>0.82587360011061495</v>
      </c>
      <c r="K6184" t="s">
        <v>28079</v>
      </c>
      <c r="L6184">
        <v>3</v>
      </c>
      <c r="M6184" t="s">
        <v>5133</v>
      </c>
      <c r="N6184">
        <v>1</v>
      </c>
      <c r="O6184">
        <v>4.8764629388816603E-4</v>
      </c>
    </row>
    <row r="6185" spans="1:15">
      <c r="A6185" t="s">
        <v>6958</v>
      </c>
      <c r="B6185" t="s">
        <v>23511</v>
      </c>
      <c r="C6185" t="s">
        <v>6959</v>
      </c>
      <c r="D6185">
        <v>3</v>
      </c>
      <c r="E6185">
        <v>6152</v>
      </c>
      <c r="F6185">
        <v>3</v>
      </c>
      <c r="G6185">
        <v>7804</v>
      </c>
      <c r="H6185">
        <v>0.489837867770546</v>
      </c>
      <c r="I6185">
        <v>0.96083957126938102</v>
      </c>
      <c r="J6185">
        <v>0.82587360011061495</v>
      </c>
      <c r="K6185" t="s">
        <v>28079</v>
      </c>
      <c r="L6185">
        <v>3</v>
      </c>
      <c r="M6185" t="s">
        <v>5133</v>
      </c>
      <c r="N6185">
        <v>1</v>
      </c>
      <c r="O6185">
        <v>4.8764629388816603E-4</v>
      </c>
    </row>
    <row r="6186" spans="1:15">
      <c r="A6186" t="s">
        <v>6960</v>
      </c>
      <c r="B6186" t="s">
        <v>23513</v>
      </c>
      <c r="C6186" t="s">
        <v>6961</v>
      </c>
      <c r="D6186">
        <v>2</v>
      </c>
      <c r="E6186">
        <v>535</v>
      </c>
      <c r="F6186">
        <v>28</v>
      </c>
      <c r="G6186">
        <v>8124</v>
      </c>
      <c r="H6186">
        <v>0.55889928712021897</v>
      </c>
      <c r="I6186">
        <v>0.99999999999997702</v>
      </c>
      <c r="J6186">
        <v>0.95041217501583097</v>
      </c>
      <c r="K6186" t="s">
        <v>23546</v>
      </c>
      <c r="L6186">
        <v>2</v>
      </c>
      <c r="M6186" t="s">
        <v>5133</v>
      </c>
      <c r="N6186">
        <v>7.1428571428571397E-2</v>
      </c>
      <c r="O6186">
        <v>3.7383177570093499E-3</v>
      </c>
    </row>
    <row r="6187" spans="1:15">
      <c r="A6187" t="s">
        <v>6960</v>
      </c>
      <c r="B6187" t="s">
        <v>23511</v>
      </c>
      <c r="C6187" t="s">
        <v>6961</v>
      </c>
      <c r="D6187">
        <v>24</v>
      </c>
      <c r="E6187">
        <v>6152</v>
      </c>
      <c r="F6187">
        <v>26</v>
      </c>
      <c r="G6187">
        <v>7804</v>
      </c>
      <c r="H6187">
        <v>6.4454932733583298E-2</v>
      </c>
      <c r="I6187">
        <v>0.32608366534539002</v>
      </c>
      <c r="J6187">
        <v>0.280279766454956</v>
      </c>
      <c r="K6187" t="s">
        <v>28080</v>
      </c>
      <c r="L6187">
        <v>24</v>
      </c>
      <c r="M6187" t="s">
        <v>5133</v>
      </c>
      <c r="N6187">
        <v>0.92307692307692302</v>
      </c>
      <c r="O6187">
        <v>3.90117035110533E-3</v>
      </c>
    </row>
    <row r="6188" spans="1:15">
      <c r="A6188" t="s">
        <v>6962</v>
      </c>
      <c r="B6188" t="s">
        <v>23511</v>
      </c>
      <c r="C6188" t="s">
        <v>6963</v>
      </c>
      <c r="D6188">
        <v>3</v>
      </c>
      <c r="E6188">
        <v>6152</v>
      </c>
      <c r="F6188">
        <v>3</v>
      </c>
      <c r="G6188">
        <v>7804</v>
      </c>
      <c r="H6188">
        <v>0.489837867770546</v>
      </c>
      <c r="I6188">
        <v>0.96083957126938102</v>
      </c>
      <c r="J6188">
        <v>0.82587360011061495</v>
      </c>
      <c r="K6188" t="s">
        <v>28081</v>
      </c>
      <c r="L6188">
        <v>3</v>
      </c>
      <c r="M6188" t="s">
        <v>5133</v>
      </c>
      <c r="N6188">
        <v>1</v>
      </c>
      <c r="O6188">
        <v>4.8764629388816603E-4</v>
      </c>
    </row>
    <row r="6189" spans="1:15">
      <c r="A6189" t="s">
        <v>6964</v>
      </c>
      <c r="B6189" t="s">
        <v>23518</v>
      </c>
      <c r="C6189" t="s">
        <v>6965</v>
      </c>
      <c r="D6189">
        <v>1</v>
      </c>
      <c r="E6189">
        <v>787</v>
      </c>
      <c r="F6189">
        <v>1</v>
      </c>
      <c r="G6189">
        <v>7393</v>
      </c>
      <c r="H6189">
        <v>0.106452049235764</v>
      </c>
      <c r="I6189">
        <v>0.63266972740240601</v>
      </c>
      <c r="J6189">
        <v>0.61170005408803896</v>
      </c>
      <c r="K6189" t="s">
        <v>26103</v>
      </c>
      <c r="L6189">
        <v>1</v>
      </c>
      <c r="M6189" t="s">
        <v>5133</v>
      </c>
      <c r="N6189">
        <v>1</v>
      </c>
      <c r="O6189">
        <v>1.27064803049555E-3</v>
      </c>
    </row>
    <row r="6190" spans="1:15">
      <c r="A6190" t="s">
        <v>6966</v>
      </c>
      <c r="B6190" t="s">
        <v>23511</v>
      </c>
      <c r="C6190" t="s">
        <v>6967</v>
      </c>
      <c r="D6190">
        <v>1</v>
      </c>
      <c r="E6190">
        <v>6152</v>
      </c>
      <c r="F6190">
        <v>2</v>
      </c>
      <c r="G6190">
        <v>7804</v>
      </c>
      <c r="H6190">
        <v>0.95521029019776005</v>
      </c>
      <c r="I6190">
        <v>1</v>
      </c>
      <c r="J6190">
        <v>0.85953329234717102</v>
      </c>
      <c r="K6190" t="s">
        <v>25149</v>
      </c>
      <c r="L6190">
        <v>1</v>
      </c>
      <c r="M6190" t="s">
        <v>5133</v>
      </c>
      <c r="N6190">
        <v>0.5</v>
      </c>
      <c r="O6190">
        <v>1.6254876462938901E-4</v>
      </c>
    </row>
    <row r="6191" spans="1:15">
      <c r="A6191" t="s">
        <v>6966</v>
      </c>
      <c r="B6191" t="s">
        <v>23513</v>
      </c>
      <c r="C6191" t="s">
        <v>6967</v>
      </c>
      <c r="D6191">
        <v>1</v>
      </c>
      <c r="E6191">
        <v>535</v>
      </c>
      <c r="F6191">
        <v>2</v>
      </c>
      <c r="G6191">
        <v>8124</v>
      </c>
      <c r="H6191">
        <v>0.12737930779067499</v>
      </c>
      <c r="I6191">
        <v>0.64703075560747003</v>
      </c>
      <c r="J6191">
        <v>0.614945907739046</v>
      </c>
      <c r="K6191" t="s">
        <v>28082</v>
      </c>
      <c r="L6191">
        <v>1</v>
      </c>
      <c r="M6191" t="s">
        <v>5133</v>
      </c>
      <c r="N6191">
        <v>0.5</v>
      </c>
      <c r="O6191">
        <v>1.8691588785046699E-3</v>
      </c>
    </row>
    <row r="6192" spans="1:15">
      <c r="A6192" t="s">
        <v>6968</v>
      </c>
      <c r="B6192" t="s">
        <v>23511</v>
      </c>
      <c r="C6192" t="s">
        <v>6969</v>
      </c>
      <c r="D6192">
        <v>44</v>
      </c>
      <c r="E6192">
        <v>6152</v>
      </c>
      <c r="F6192">
        <v>44</v>
      </c>
      <c r="G6192">
        <v>7804</v>
      </c>
      <c r="H6192" s="34">
        <v>2.75779645957354E-5</v>
      </c>
      <c r="I6192">
        <v>6.6220746693906201E-4</v>
      </c>
      <c r="J6192">
        <v>5.6918936427501196E-4</v>
      </c>
      <c r="K6192" t="s">
        <v>28083</v>
      </c>
      <c r="L6192">
        <v>44</v>
      </c>
      <c r="M6192" t="s">
        <v>5133</v>
      </c>
      <c r="N6192">
        <v>1</v>
      </c>
      <c r="O6192">
        <v>7.1521456436931096E-3</v>
      </c>
    </row>
    <row r="6193" spans="1:15">
      <c r="A6193" t="s">
        <v>6970</v>
      </c>
      <c r="B6193" t="s">
        <v>23511</v>
      </c>
      <c r="C6193" t="s">
        <v>6971</v>
      </c>
      <c r="D6193">
        <v>59</v>
      </c>
      <c r="E6193">
        <v>6152</v>
      </c>
      <c r="F6193">
        <v>59</v>
      </c>
      <c r="G6193">
        <v>7804</v>
      </c>
      <c r="H6193" s="34">
        <v>7.5775742945267497E-7</v>
      </c>
      <c r="I6193" s="34">
        <v>2.6084342283082499E-5</v>
      </c>
      <c r="J6193" s="34">
        <v>2.2420360601288401E-5</v>
      </c>
      <c r="K6193" t="s">
        <v>28084</v>
      </c>
      <c r="L6193">
        <v>59</v>
      </c>
      <c r="M6193" t="s">
        <v>5133</v>
      </c>
      <c r="N6193">
        <v>1</v>
      </c>
      <c r="O6193">
        <v>9.5903771131339403E-3</v>
      </c>
    </row>
    <row r="6194" spans="1:15">
      <c r="A6194" t="s">
        <v>6972</v>
      </c>
      <c r="B6194" t="s">
        <v>23511</v>
      </c>
      <c r="C6194" t="s">
        <v>6973</v>
      </c>
      <c r="D6194">
        <v>3</v>
      </c>
      <c r="E6194">
        <v>6152</v>
      </c>
      <c r="F6194">
        <v>3</v>
      </c>
      <c r="G6194">
        <v>7804</v>
      </c>
      <c r="H6194">
        <v>0.489837867770546</v>
      </c>
      <c r="I6194">
        <v>0.96083957126938102</v>
      </c>
      <c r="J6194">
        <v>0.82587360011061495</v>
      </c>
      <c r="K6194" t="s">
        <v>26118</v>
      </c>
      <c r="L6194">
        <v>3</v>
      </c>
      <c r="M6194" t="s">
        <v>5133</v>
      </c>
      <c r="N6194">
        <v>1</v>
      </c>
      <c r="O6194">
        <v>4.8764629388816603E-4</v>
      </c>
    </row>
    <row r="6195" spans="1:15">
      <c r="A6195" t="s">
        <v>6974</v>
      </c>
      <c r="B6195" t="s">
        <v>23511</v>
      </c>
      <c r="C6195" t="s">
        <v>6975</v>
      </c>
      <c r="D6195">
        <v>72</v>
      </c>
      <c r="E6195">
        <v>6152</v>
      </c>
      <c r="F6195">
        <v>77</v>
      </c>
      <c r="G6195">
        <v>7804</v>
      </c>
      <c r="H6195">
        <v>3.8353545826942101E-4</v>
      </c>
      <c r="I6195">
        <v>6.0021326991581102E-3</v>
      </c>
      <c r="J6195">
        <v>5.15903288001198E-3</v>
      </c>
      <c r="K6195" t="s">
        <v>28085</v>
      </c>
      <c r="L6195">
        <v>72</v>
      </c>
      <c r="M6195" t="s">
        <v>5133</v>
      </c>
      <c r="N6195">
        <v>0.93506493506493504</v>
      </c>
      <c r="O6195">
        <v>1.1703511053316001E-2</v>
      </c>
    </row>
    <row r="6196" spans="1:15">
      <c r="A6196" t="s">
        <v>6974</v>
      </c>
      <c r="B6196" t="s">
        <v>23518</v>
      </c>
      <c r="C6196" t="s">
        <v>6975</v>
      </c>
      <c r="D6196">
        <v>3</v>
      </c>
      <c r="E6196">
        <v>787</v>
      </c>
      <c r="F6196">
        <v>59</v>
      </c>
      <c r="G6196">
        <v>7393</v>
      </c>
      <c r="H6196">
        <v>0.95836887205290799</v>
      </c>
      <c r="I6196">
        <v>1</v>
      </c>
      <c r="J6196">
        <v>0.966855260484069</v>
      </c>
      <c r="K6196" t="s">
        <v>28004</v>
      </c>
      <c r="L6196">
        <v>3</v>
      </c>
      <c r="M6196" t="s">
        <v>5133</v>
      </c>
      <c r="N6196">
        <v>5.0847457627118599E-2</v>
      </c>
      <c r="O6196">
        <v>3.8119440914866601E-3</v>
      </c>
    </row>
    <row r="6197" spans="1:15">
      <c r="A6197" t="s">
        <v>6976</v>
      </c>
      <c r="B6197" t="s">
        <v>23511</v>
      </c>
      <c r="C6197" t="s">
        <v>6977</v>
      </c>
      <c r="D6197">
        <v>11</v>
      </c>
      <c r="E6197">
        <v>6152</v>
      </c>
      <c r="F6197">
        <v>11</v>
      </c>
      <c r="G6197">
        <v>7804</v>
      </c>
      <c r="H6197">
        <v>7.29234120922964E-2</v>
      </c>
      <c r="I6197">
        <v>0.34901846963959998</v>
      </c>
      <c r="J6197">
        <v>0.29999299429929699</v>
      </c>
      <c r="K6197" t="s">
        <v>28005</v>
      </c>
      <c r="L6197">
        <v>11</v>
      </c>
      <c r="M6197" t="s">
        <v>5133</v>
      </c>
      <c r="N6197">
        <v>1</v>
      </c>
      <c r="O6197">
        <v>1.78803641092328E-3</v>
      </c>
    </row>
    <row r="6198" spans="1:15">
      <c r="A6198" t="s">
        <v>6978</v>
      </c>
      <c r="B6198" t="s">
        <v>23511</v>
      </c>
      <c r="C6198" t="s">
        <v>6979</v>
      </c>
      <c r="D6198">
        <v>1</v>
      </c>
      <c r="E6198">
        <v>6152</v>
      </c>
      <c r="F6198">
        <v>1</v>
      </c>
      <c r="G6198">
        <v>7804</v>
      </c>
      <c r="H6198">
        <v>0.788313685289595</v>
      </c>
      <c r="I6198">
        <v>0.968912233598893</v>
      </c>
      <c r="J6198">
        <v>0.832812322140707</v>
      </c>
      <c r="K6198" t="s">
        <v>28008</v>
      </c>
      <c r="L6198">
        <v>1</v>
      </c>
      <c r="M6198" t="s">
        <v>5133</v>
      </c>
      <c r="N6198">
        <v>1</v>
      </c>
      <c r="O6198">
        <v>1.6254876462938901E-4</v>
      </c>
    </row>
    <row r="6199" spans="1:15">
      <c r="A6199" t="s">
        <v>6980</v>
      </c>
      <c r="B6199" t="s">
        <v>23513</v>
      </c>
      <c r="C6199" t="s">
        <v>6981</v>
      </c>
      <c r="D6199">
        <v>13</v>
      </c>
      <c r="E6199">
        <v>535</v>
      </c>
      <c r="F6199">
        <v>229</v>
      </c>
      <c r="G6199">
        <v>8124</v>
      </c>
      <c r="H6199">
        <v>0.75117176289631704</v>
      </c>
      <c r="I6199">
        <v>0.99999999999997702</v>
      </c>
      <c r="J6199">
        <v>0.95041217501583097</v>
      </c>
      <c r="K6199" t="s">
        <v>28086</v>
      </c>
      <c r="L6199">
        <v>13</v>
      </c>
      <c r="M6199" t="s">
        <v>5133</v>
      </c>
      <c r="N6199">
        <v>5.6768558951965101E-2</v>
      </c>
      <c r="O6199">
        <v>2.4299065420560699E-2</v>
      </c>
    </row>
    <row r="6200" spans="1:15">
      <c r="A6200" t="s">
        <v>6980</v>
      </c>
      <c r="B6200" t="s">
        <v>23518</v>
      </c>
      <c r="C6200" t="s">
        <v>6981</v>
      </c>
      <c r="D6200">
        <v>6</v>
      </c>
      <c r="E6200">
        <v>787</v>
      </c>
      <c r="F6200">
        <v>198</v>
      </c>
      <c r="G6200">
        <v>7393</v>
      </c>
      <c r="H6200">
        <v>0.99998737186251996</v>
      </c>
      <c r="I6200">
        <v>1</v>
      </c>
      <c r="J6200">
        <v>0.966855260484069</v>
      </c>
      <c r="K6200" t="s">
        <v>27242</v>
      </c>
      <c r="L6200">
        <v>6</v>
      </c>
      <c r="M6200" t="s">
        <v>5133</v>
      </c>
      <c r="N6200">
        <v>3.03030303030303E-2</v>
      </c>
      <c r="O6200">
        <v>7.6238881829733202E-3</v>
      </c>
    </row>
    <row r="6201" spans="1:15">
      <c r="A6201" t="s">
        <v>6980</v>
      </c>
      <c r="B6201" t="s">
        <v>23511</v>
      </c>
      <c r="C6201" t="s">
        <v>6981</v>
      </c>
      <c r="D6201">
        <v>190</v>
      </c>
      <c r="E6201">
        <v>6152</v>
      </c>
      <c r="F6201">
        <v>212</v>
      </c>
      <c r="G6201">
        <v>7804</v>
      </c>
      <c r="H6201" s="34">
        <v>2.0795591316987501E-5</v>
      </c>
      <c r="I6201">
        <v>5.2766133122613996E-4</v>
      </c>
      <c r="J6201">
        <v>4.5354248127309497E-4</v>
      </c>
      <c r="K6201" t="s">
        <v>28087</v>
      </c>
      <c r="L6201">
        <v>190</v>
      </c>
      <c r="M6201" t="s">
        <v>5133</v>
      </c>
      <c r="N6201">
        <v>0.89622641509433998</v>
      </c>
      <c r="O6201">
        <v>3.0884265279583899E-2</v>
      </c>
    </row>
    <row r="6202" spans="1:15">
      <c r="A6202" t="s">
        <v>6982</v>
      </c>
      <c r="B6202" t="s">
        <v>23511</v>
      </c>
      <c r="C6202" t="s">
        <v>6983</v>
      </c>
      <c r="D6202">
        <v>43</v>
      </c>
      <c r="E6202">
        <v>6152</v>
      </c>
      <c r="F6202">
        <v>50</v>
      </c>
      <c r="G6202">
        <v>7804</v>
      </c>
      <c r="H6202">
        <v>0.140419536490754</v>
      </c>
      <c r="I6202">
        <v>0.54611425167193095</v>
      </c>
      <c r="J6202">
        <v>0.46940338073728599</v>
      </c>
      <c r="K6202" t="s">
        <v>28088</v>
      </c>
      <c r="L6202">
        <v>43</v>
      </c>
      <c r="M6202" t="s">
        <v>5133</v>
      </c>
      <c r="N6202">
        <v>0.86</v>
      </c>
      <c r="O6202">
        <v>6.9895968790637201E-3</v>
      </c>
    </row>
    <row r="6203" spans="1:15">
      <c r="A6203" t="s">
        <v>6982</v>
      </c>
      <c r="B6203" t="s">
        <v>23513</v>
      </c>
      <c r="C6203" t="s">
        <v>6983</v>
      </c>
      <c r="D6203">
        <v>6</v>
      </c>
      <c r="E6203">
        <v>535</v>
      </c>
      <c r="F6203">
        <v>52</v>
      </c>
      <c r="G6203">
        <v>8124</v>
      </c>
      <c r="H6203">
        <v>0.12491336055395701</v>
      </c>
      <c r="I6203">
        <v>0.64703075560747003</v>
      </c>
      <c r="J6203">
        <v>0.614945907739046</v>
      </c>
      <c r="K6203" t="s">
        <v>26931</v>
      </c>
      <c r="L6203">
        <v>6</v>
      </c>
      <c r="M6203" t="s">
        <v>5133</v>
      </c>
      <c r="N6203">
        <v>0.115384615384615</v>
      </c>
      <c r="O6203">
        <v>1.1214953271028E-2</v>
      </c>
    </row>
    <row r="6204" spans="1:15">
      <c r="A6204" t="s">
        <v>6984</v>
      </c>
      <c r="B6204" t="s">
        <v>23511</v>
      </c>
      <c r="C6204" t="s">
        <v>6985</v>
      </c>
      <c r="D6204">
        <v>5</v>
      </c>
      <c r="E6204">
        <v>6152</v>
      </c>
      <c r="F6204">
        <v>5</v>
      </c>
      <c r="G6204">
        <v>7804</v>
      </c>
      <c r="H6204">
        <v>0.30433074367137097</v>
      </c>
      <c r="I6204">
        <v>0.81020448119108801</v>
      </c>
      <c r="J6204">
        <v>0.69639772519260701</v>
      </c>
      <c r="K6204" t="s">
        <v>25142</v>
      </c>
      <c r="L6204">
        <v>5</v>
      </c>
      <c r="M6204" t="s">
        <v>5133</v>
      </c>
      <c r="N6204">
        <v>1</v>
      </c>
      <c r="O6204">
        <v>8.1274382314694405E-4</v>
      </c>
    </row>
    <row r="6205" spans="1:15">
      <c r="A6205" t="s">
        <v>6986</v>
      </c>
      <c r="B6205" t="s">
        <v>23511</v>
      </c>
      <c r="C6205" t="s">
        <v>6987</v>
      </c>
      <c r="D6205">
        <v>1</v>
      </c>
      <c r="E6205">
        <v>6152</v>
      </c>
      <c r="F6205">
        <v>1</v>
      </c>
      <c r="G6205">
        <v>7804</v>
      </c>
      <c r="H6205">
        <v>0.788313685289595</v>
      </c>
      <c r="I6205">
        <v>0.968912233598893</v>
      </c>
      <c r="J6205">
        <v>0.832812322140707</v>
      </c>
      <c r="K6205" t="s">
        <v>28008</v>
      </c>
      <c r="L6205">
        <v>1</v>
      </c>
      <c r="M6205" t="s">
        <v>5133</v>
      </c>
      <c r="N6205">
        <v>1</v>
      </c>
      <c r="O6205">
        <v>1.6254876462938901E-4</v>
      </c>
    </row>
    <row r="6206" spans="1:15">
      <c r="A6206" t="s">
        <v>6988</v>
      </c>
      <c r="B6206" t="s">
        <v>23511</v>
      </c>
      <c r="C6206" t="s">
        <v>6989</v>
      </c>
      <c r="D6206">
        <v>4</v>
      </c>
      <c r="E6206">
        <v>6152</v>
      </c>
      <c r="F6206">
        <v>4</v>
      </c>
      <c r="G6206">
        <v>7804</v>
      </c>
      <c r="H6206">
        <v>0.38610601832086699</v>
      </c>
      <c r="I6206">
        <v>0.90829480295553899</v>
      </c>
      <c r="J6206">
        <v>0.78070962240619901</v>
      </c>
      <c r="K6206" t="s">
        <v>25126</v>
      </c>
      <c r="L6206">
        <v>4</v>
      </c>
      <c r="M6206" t="s">
        <v>5133</v>
      </c>
      <c r="N6206">
        <v>1</v>
      </c>
      <c r="O6206">
        <v>6.5019505851755496E-4</v>
      </c>
    </row>
    <row r="6207" spans="1:15">
      <c r="A6207" t="s">
        <v>6990</v>
      </c>
      <c r="B6207" t="s">
        <v>23511</v>
      </c>
      <c r="C6207" t="s">
        <v>6991</v>
      </c>
      <c r="D6207">
        <v>14</v>
      </c>
      <c r="E6207">
        <v>6152</v>
      </c>
      <c r="F6207">
        <v>14</v>
      </c>
      <c r="G6207">
        <v>7804</v>
      </c>
      <c r="H6207">
        <v>3.5680033920092398E-2</v>
      </c>
      <c r="I6207">
        <v>0.21445050912290001</v>
      </c>
      <c r="J6207">
        <v>0.18432735215193299</v>
      </c>
      <c r="K6207" t="s">
        <v>28065</v>
      </c>
      <c r="L6207">
        <v>14</v>
      </c>
      <c r="M6207" t="s">
        <v>5133</v>
      </c>
      <c r="N6207">
        <v>1</v>
      </c>
      <c r="O6207">
        <v>2.2756827048114399E-3</v>
      </c>
    </row>
    <row r="6208" spans="1:15">
      <c r="A6208" t="s">
        <v>6992</v>
      </c>
      <c r="B6208" t="s">
        <v>23511</v>
      </c>
      <c r="C6208" t="s">
        <v>6993</v>
      </c>
      <c r="D6208">
        <v>1</v>
      </c>
      <c r="E6208">
        <v>6152</v>
      </c>
      <c r="F6208">
        <v>1</v>
      </c>
      <c r="G6208">
        <v>7804</v>
      </c>
      <c r="H6208">
        <v>0.788313685289595</v>
      </c>
      <c r="I6208">
        <v>0.968912233598893</v>
      </c>
      <c r="J6208">
        <v>0.832812322140707</v>
      </c>
      <c r="K6208" t="s">
        <v>28053</v>
      </c>
      <c r="L6208">
        <v>1</v>
      </c>
      <c r="M6208" t="s">
        <v>5133</v>
      </c>
      <c r="N6208">
        <v>1</v>
      </c>
      <c r="O6208">
        <v>1.6254876462938901E-4</v>
      </c>
    </row>
    <row r="6209" spans="1:15">
      <c r="A6209" t="s">
        <v>6994</v>
      </c>
      <c r="B6209" t="s">
        <v>23511</v>
      </c>
      <c r="C6209" t="s">
        <v>6995</v>
      </c>
      <c r="D6209">
        <v>2</v>
      </c>
      <c r="E6209">
        <v>6152</v>
      </c>
      <c r="F6209">
        <v>2</v>
      </c>
      <c r="G6209">
        <v>7804</v>
      </c>
      <c r="H6209">
        <v>0.62141708038142995</v>
      </c>
      <c r="I6209">
        <v>0.968912233598893</v>
      </c>
      <c r="J6209">
        <v>0.832812322140707</v>
      </c>
      <c r="K6209" t="s">
        <v>28009</v>
      </c>
      <c r="L6209">
        <v>2</v>
      </c>
      <c r="M6209" t="s">
        <v>5133</v>
      </c>
      <c r="N6209">
        <v>1</v>
      </c>
      <c r="O6209">
        <v>3.2509752925877802E-4</v>
      </c>
    </row>
    <row r="6210" spans="1:15">
      <c r="A6210" t="s">
        <v>6996</v>
      </c>
      <c r="B6210" t="s">
        <v>23511</v>
      </c>
      <c r="C6210" t="s">
        <v>6997</v>
      </c>
      <c r="D6210">
        <v>7</v>
      </c>
      <c r="E6210">
        <v>6152</v>
      </c>
      <c r="F6210">
        <v>7</v>
      </c>
      <c r="G6210">
        <v>7804</v>
      </c>
      <c r="H6210">
        <v>0.18905120292587699</v>
      </c>
      <c r="I6210">
        <v>0.631132279689813</v>
      </c>
      <c r="J6210">
        <v>0.54247920626835999</v>
      </c>
      <c r="K6210" t="s">
        <v>28010</v>
      </c>
      <c r="L6210">
        <v>7</v>
      </c>
      <c r="M6210" t="s">
        <v>5133</v>
      </c>
      <c r="N6210">
        <v>1</v>
      </c>
      <c r="O6210">
        <v>1.13784135240572E-3</v>
      </c>
    </row>
    <row r="6211" spans="1:15">
      <c r="A6211" t="s">
        <v>6998</v>
      </c>
      <c r="B6211" t="s">
        <v>23511</v>
      </c>
      <c r="C6211" t="s">
        <v>6999</v>
      </c>
      <c r="D6211">
        <v>6</v>
      </c>
      <c r="E6211">
        <v>6152</v>
      </c>
      <c r="F6211">
        <v>7</v>
      </c>
      <c r="G6211">
        <v>7804</v>
      </c>
      <c r="H6211">
        <v>0.54476030000281095</v>
      </c>
      <c r="I6211">
        <v>0.968912233598893</v>
      </c>
      <c r="J6211">
        <v>0.832812322140707</v>
      </c>
      <c r="K6211" t="s">
        <v>26117</v>
      </c>
      <c r="L6211">
        <v>6</v>
      </c>
      <c r="M6211" t="s">
        <v>5133</v>
      </c>
      <c r="N6211">
        <v>0.85714285714285698</v>
      </c>
      <c r="O6211">
        <v>9.7529258777633303E-4</v>
      </c>
    </row>
    <row r="6212" spans="1:15">
      <c r="A6212" t="s">
        <v>6998</v>
      </c>
      <c r="B6212" t="s">
        <v>23518</v>
      </c>
      <c r="C6212" t="s">
        <v>6999</v>
      </c>
      <c r="D6212">
        <v>1</v>
      </c>
      <c r="E6212">
        <v>787</v>
      </c>
      <c r="F6212">
        <v>7</v>
      </c>
      <c r="G6212">
        <v>7393</v>
      </c>
      <c r="H6212">
        <v>0.54534917443390396</v>
      </c>
      <c r="I6212">
        <v>1</v>
      </c>
      <c r="J6212">
        <v>0.966855260484069</v>
      </c>
      <c r="K6212" t="s">
        <v>26116</v>
      </c>
      <c r="L6212">
        <v>1</v>
      </c>
      <c r="M6212" t="s">
        <v>5133</v>
      </c>
      <c r="N6212">
        <v>0.14285714285714299</v>
      </c>
      <c r="O6212">
        <v>1.27064803049555E-3</v>
      </c>
    </row>
    <row r="6213" spans="1:15">
      <c r="A6213" t="s">
        <v>7000</v>
      </c>
      <c r="B6213" t="s">
        <v>23511</v>
      </c>
      <c r="C6213" t="s">
        <v>7001</v>
      </c>
      <c r="D6213">
        <v>29</v>
      </c>
      <c r="E6213">
        <v>6152</v>
      </c>
      <c r="F6213">
        <v>32</v>
      </c>
      <c r="G6213">
        <v>7804</v>
      </c>
      <c r="H6213">
        <v>6.9556625924805299E-2</v>
      </c>
      <c r="I6213">
        <v>0.34515372088190899</v>
      </c>
      <c r="J6213">
        <v>0.29667111407550401</v>
      </c>
      <c r="K6213" t="s">
        <v>28089</v>
      </c>
      <c r="L6213">
        <v>29</v>
      </c>
      <c r="M6213" t="s">
        <v>5133</v>
      </c>
      <c r="N6213">
        <v>0.90625</v>
      </c>
      <c r="O6213">
        <v>4.7139141742522797E-3</v>
      </c>
    </row>
    <row r="6214" spans="1:15">
      <c r="A6214" t="s">
        <v>7000</v>
      </c>
      <c r="B6214" t="s">
        <v>23513</v>
      </c>
      <c r="C6214" t="s">
        <v>7001</v>
      </c>
      <c r="D6214">
        <v>3</v>
      </c>
      <c r="E6214">
        <v>535</v>
      </c>
      <c r="F6214">
        <v>33</v>
      </c>
      <c r="G6214">
        <v>8124</v>
      </c>
      <c r="H6214">
        <v>0.37166592711773799</v>
      </c>
      <c r="I6214">
        <v>0.99999999999997702</v>
      </c>
      <c r="J6214">
        <v>0.95041217501583097</v>
      </c>
      <c r="K6214" t="s">
        <v>28090</v>
      </c>
      <c r="L6214">
        <v>3</v>
      </c>
      <c r="M6214" t="s">
        <v>5133</v>
      </c>
      <c r="N6214">
        <v>9.0909090909090898E-2</v>
      </c>
      <c r="O6214">
        <v>5.60747663551402E-3</v>
      </c>
    </row>
    <row r="6215" spans="1:15">
      <c r="A6215" t="s">
        <v>7002</v>
      </c>
      <c r="B6215" t="s">
        <v>23511</v>
      </c>
      <c r="C6215" t="s">
        <v>7003</v>
      </c>
      <c r="D6215">
        <v>8</v>
      </c>
      <c r="E6215">
        <v>6152</v>
      </c>
      <c r="F6215">
        <v>8</v>
      </c>
      <c r="G6215">
        <v>7804</v>
      </c>
      <c r="H6215">
        <v>0.148995721685201</v>
      </c>
      <c r="I6215">
        <v>0.54611425167193095</v>
      </c>
      <c r="J6215">
        <v>0.46940338073728599</v>
      </c>
      <c r="K6215" t="s">
        <v>27314</v>
      </c>
      <c r="L6215">
        <v>8</v>
      </c>
      <c r="M6215" t="s">
        <v>5133</v>
      </c>
      <c r="N6215">
        <v>1</v>
      </c>
      <c r="O6215">
        <v>1.3003901170351099E-3</v>
      </c>
    </row>
    <row r="6216" spans="1:15">
      <c r="A6216" t="s">
        <v>7004</v>
      </c>
      <c r="B6216" t="s">
        <v>23511</v>
      </c>
      <c r="C6216" t="s">
        <v>7005</v>
      </c>
      <c r="D6216">
        <v>3</v>
      </c>
      <c r="E6216">
        <v>6152</v>
      </c>
      <c r="F6216">
        <v>3</v>
      </c>
      <c r="G6216">
        <v>7804</v>
      </c>
      <c r="H6216">
        <v>0.489837867770546</v>
      </c>
      <c r="I6216">
        <v>0.96083957126938102</v>
      </c>
      <c r="J6216">
        <v>0.82587360011061495</v>
      </c>
      <c r="K6216" t="s">
        <v>25148</v>
      </c>
      <c r="L6216">
        <v>3</v>
      </c>
      <c r="M6216" t="s">
        <v>5133</v>
      </c>
      <c r="N6216">
        <v>1</v>
      </c>
      <c r="O6216">
        <v>4.8764629388816603E-4</v>
      </c>
    </row>
    <row r="6217" spans="1:15">
      <c r="A6217" t="s">
        <v>7006</v>
      </c>
      <c r="B6217" t="s">
        <v>23511</v>
      </c>
      <c r="C6217" t="s">
        <v>7007</v>
      </c>
      <c r="D6217">
        <v>7</v>
      </c>
      <c r="E6217">
        <v>6152</v>
      </c>
      <c r="F6217">
        <v>7</v>
      </c>
      <c r="G6217">
        <v>7804</v>
      </c>
      <c r="H6217">
        <v>0.18905120292587699</v>
      </c>
      <c r="I6217">
        <v>0.631132279689813</v>
      </c>
      <c r="J6217">
        <v>0.54247920626835999</v>
      </c>
      <c r="K6217" t="s">
        <v>28012</v>
      </c>
      <c r="L6217">
        <v>7</v>
      </c>
      <c r="M6217" t="s">
        <v>5133</v>
      </c>
      <c r="N6217">
        <v>1</v>
      </c>
      <c r="O6217">
        <v>1.13784135240572E-3</v>
      </c>
    </row>
    <row r="6218" spans="1:15">
      <c r="A6218" t="s">
        <v>7008</v>
      </c>
      <c r="B6218" t="s">
        <v>23511</v>
      </c>
      <c r="C6218" t="s">
        <v>7009</v>
      </c>
      <c r="D6218">
        <v>2</v>
      </c>
      <c r="E6218">
        <v>6152</v>
      </c>
      <c r="F6218">
        <v>2</v>
      </c>
      <c r="G6218">
        <v>7804</v>
      </c>
      <c r="H6218">
        <v>0.62141708038142995</v>
      </c>
      <c r="I6218">
        <v>0.968912233598893</v>
      </c>
      <c r="J6218">
        <v>0.832812322140707</v>
      </c>
      <c r="K6218" t="s">
        <v>27243</v>
      </c>
      <c r="L6218">
        <v>2</v>
      </c>
      <c r="M6218" t="s">
        <v>5133</v>
      </c>
      <c r="N6218">
        <v>1</v>
      </c>
      <c r="O6218">
        <v>3.2509752925877802E-4</v>
      </c>
    </row>
    <row r="6219" spans="1:15">
      <c r="A6219" t="s">
        <v>7010</v>
      </c>
      <c r="B6219" t="s">
        <v>23511</v>
      </c>
      <c r="C6219" t="s">
        <v>7011</v>
      </c>
      <c r="D6219">
        <v>5</v>
      </c>
      <c r="E6219">
        <v>6152</v>
      </c>
      <c r="F6219">
        <v>5</v>
      </c>
      <c r="G6219">
        <v>7804</v>
      </c>
      <c r="H6219">
        <v>0.30433074367137097</v>
      </c>
      <c r="I6219">
        <v>0.81020448119108801</v>
      </c>
      <c r="J6219">
        <v>0.69639772519260701</v>
      </c>
      <c r="K6219" t="s">
        <v>25125</v>
      </c>
      <c r="L6219">
        <v>5</v>
      </c>
      <c r="M6219" t="s">
        <v>5133</v>
      </c>
      <c r="N6219">
        <v>1</v>
      </c>
      <c r="O6219">
        <v>8.1274382314694405E-4</v>
      </c>
    </row>
    <row r="6220" spans="1:15">
      <c r="A6220" t="s">
        <v>7012</v>
      </c>
      <c r="B6220" t="s">
        <v>23511</v>
      </c>
      <c r="C6220" t="s">
        <v>7013</v>
      </c>
      <c r="D6220">
        <v>7</v>
      </c>
      <c r="E6220">
        <v>6152</v>
      </c>
      <c r="F6220">
        <v>7</v>
      </c>
      <c r="G6220">
        <v>7804</v>
      </c>
      <c r="H6220">
        <v>0.18905120292587699</v>
      </c>
      <c r="I6220">
        <v>0.631132279689813</v>
      </c>
      <c r="J6220">
        <v>0.54247920626835999</v>
      </c>
      <c r="K6220" t="s">
        <v>28012</v>
      </c>
      <c r="L6220">
        <v>7</v>
      </c>
      <c r="M6220" t="s">
        <v>5133</v>
      </c>
      <c r="N6220">
        <v>1</v>
      </c>
      <c r="O6220">
        <v>1.13784135240572E-3</v>
      </c>
    </row>
    <row r="6221" spans="1:15">
      <c r="A6221" t="s">
        <v>7014</v>
      </c>
      <c r="B6221" t="s">
        <v>23518</v>
      </c>
      <c r="C6221" t="s">
        <v>7015</v>
      </c>
      <c r="D6221">
        <v>2</v>
      </c>
      <c r="E6221">
        <v>787</v>
      </c>
      <c r="F6221">
        <v>11</v>
      </c>
      <c r="G6221">
        <v>7393</v>
      </c>
      <c r="H6221">
        <v>0.330137264657273</v>
      </c>
      <c r="I6221">
        <v>1</v>
      </c>
      <c r="J6221">
        <v>0.966855260484069</v>
      </c>
      <c r="K6221" t="s">
        <v>25119</v>
      </c>
      <c r="L6221">
        <v>2</v>
      </c>
      <c r="M6221" t="s">
        <v>5133</v>
      </c>
      <c r="N6221">
        <v>0.18181818181818199</v>
      </c>
      <c r="O6221">
        <v>2.5412960609911099E-3</v>
      </c>
    </row>
    <row r="6222" spans="1:15">
      <c r="A6222" t="s">
        <v>7014</v>
      </c>
      <c r="B6222" t="s">
        <v>23511</v>
      </c>
      <c r="C6222" t="s">
        <v>7015</v>
      </c>
      <c r="D6222">
        <v>9</v>
      </c>
      <c r="E6222">
        <v>6152</v>
      </c>
      <c r="F6222">
        <v>11</v>
      </c>
      <c r="G6222">
        <v>7804</v>
      </c>
      <c r="H6222">
        <v>0.578610134932666</v>
      </c>
      <c r="I6222">
        <v>0.968912233598893</v>
      </c>
      <c r="J6222">
        <v>0.832812322140707</v>
      </c>
      <c r="K6222" t="s">
        <v>28091</v>
      </c>
      <c r="L6222">
        <v>9</v>
      </c>
      <c r="M6222" t="s">
        <v>5133</v>
      </c>
      <c r="N6222">
        <v>0.81818181818181801</v>
      </c>
      <c r="O6222">
        <v>1.4629388816645001E-3</v>
      </c>
    </row>
    <row r="6223" spans="1:15">
      <c r="A6223" t="s">
        <v>7016</v>
      </c>
      <c r="B6223" t="s">
        <v>23511</v>
      </c>
      <c r="C6223" t="s">
        <v>7017</v>
      </c>
      <c r="D6223">
        <v>3</v>
      </c>
      <c r="E6223">
        <v>6152</v>
      </c>
      <c r="F6223">
        <v>4</v>
      </c>
      <c r="G6223">
        <v>7804</v>
      </c>
      <c r="H6223">
        <v>0.80103341611958101</v>
      </c>
      <c r="I6223">
        <v>0.968912233598893</v>
      </c>
      <c r="J6223">
        <v>0.832812322140707</v>
      </c>
      <c r="K6223" t="s">
        <v>25144</v>
      </c>
      <c r="L6223">
        <v>3</v>
      </c>
      <c r="M6223" t="s">
        <v>5133</v>
      </c>
      <c r="N6223">
        <v>0.75</v>
      </c>
      <c r="O6223">
        <v>4.8764629388816603E-4</v>
      </c>
    </row>
    <row r="6224" spans="1:15">
      <c r="A6224" t="s">
        <v>7016</v>
      </c>
      <c r="B6224" t="s">
        <v>23518</v>
      </c>
      <c r="C6224" t="s">
        <v>7017</v>
      </c>
      <c r="D6224">
        <v>1</v>
      </c>
      <c r="E6224">
        <v>787</v>
      </c>
      <c r="F6224">
        <v>4</v>
      </c>
      <c r="G6224">
        <v>7393</v>
      </c>
      <c r="H6224">
        <v>0.362574478289521</v>
      </c>
      <c r="I6224">
        <v>1</v>
      </c>
      <c r="J6224">
        <v>0.966855260484069</v>
      </c>
      <c r="K6224" t="s">
        <v>25143</v>
      </c>
      <c r="L6224">
        <v>1</v>
      </c>
      <c r="M6224" t="s">
        <v>5133</v>
      </c>
      <c r="N6224">
        <v>0.25</v>
      </c>
      <c r="O6224">
        <v>1.27064803049555E-3</v>
      </c>
    </row>
    <row r="6225" spans="1:15">
      <c r="A6225" t="s">
        <v>7018</v>
      </c>
      <c r="B6225" t="s">
        <v>23518</v>
      </c>
      <c r="C6225" t="s">
        <v>7019</v>
      </c>
      <c r="D6225">
        <v>1</v>
      </c>
      <c r="E6225">
        <v>787</v>
      </c>
      <c r="F6225">
        <v>2</v>
      </c>
      <c r="G6225">
        <v>7393</v>
      </c>
      <c r="H6225">
        <v>0.20158492765181499</v>
      </c>
      <c r="I6225">
        <v>0.83876007220319604</v>
      </c>
      <c r="J6225">
        <v>0.81095958809365798</v>
      </c>
      <c r="K6225" t="s">
        <v>25145</v>
      </c>
      <c r="L6225">
        <v>1</v>
      </c>
      <c r="M6225" t="s">
        <v>5133</v>
      </c>
      <c r="N6225">
        <v>0.5</v>
      </c>
      <c r="O6225">
        <v>1.27064803049555E-3</v>
      </c>
    </row>
    <row r="6226" spans="1:15">
      <c r="A6226" t="s">
        <v>7018</v>
      </c>
      <c r="B6226" t="s">
        <v>23511</v>
      </c>
      <c r="C6226" t="s">
        <v>7019</v>
      </c>
      <c r="D6226">
        <v>1</v>
      </c>
      <c r="E6226">
        <v>6152</v>
      </c>
      <c r="F6226">
        <v>2</v>
      </c>
      <c r="G6226">
        <v>7804</v>
      </c>
      <c r="H6226">
        <v>0.95521029019776005</v>
      </c>
      <c r="I6226">
        <v>1</v>
      </c>
      <c r="J6226">
        <v>0.85953329234717102</v>
      </c>
      <c r="K6226" t="s">
        <v>28092</v>
      </c>
      <c r="L6226">
        <v>1</v>
      </c>
      <c r="M6226" t="s">
        <v>5133</v>
      </c>
      <c r="N6226">
        <v>0.5</v>
      </c>
      <c r="O6226">
        <v>1.6254876462938901E-4</v>
      </c>
    </row>
    <row r="6227" spans="1:15">
      <c r="A6227" t="s">
        <v>7020</v>
      </c>
      <c r="B6227" t="s">
        <v>23518</v>
      </c>
      <c r="C6227" t="s">
        <v>7021</v>
      </c>
      <c r="D6227">
        <v>1</v>
      </c>
      <c r="E6227">
        <v>787</v>
      </c>
      <c r="F6227">
        <v>1</v>
      </c>
      <c r="G6227">
        <v>7393</v>
      </c>
      <c r="H6227">
        <v>0.106452049235764</v>
      </c>
      <c r="I6227">
        <v>0.63266972740240601</v>
      </c>
      <c r="J6227">
        <v>0.61170005408803896</v>
      </c>
      <c r="K6227" t="s">
        <v>25145</v>
      </c>
      <c r="L6227">
        <v>1</v>
      </c>
      <c r="M6227" t="s">
        <v>5133</v>
      </c>
      <c r="N6227">
        <v>1</v>
      </c>
      <c r="O6227">
        <v>1.27064803049555E-3</v>
      </c>
    </row>
    <row r="6228" spans="1:15">
      <c r="A6228" t="s">
        <v>7022</v>
      </c>
      <c r="B6228" t="s">
        <v>23511</v>
      </c>
      <c r="C6228" t="s">
        <v>7023</v>
      </c>
      <c r="D6228">
        <v>3</v>
      </c>
      <c r="E6228">
        <v>6152</v>
      </c>
      <c r="F6228">
        <v>3</v>
      </c>
      <c r="G6228">
        <v>7804</v>
      </c>
      <c r="H6228">
        <v>0.489837867770546</v>
      </c>
      <c r="I6228">
        <v>0.96083957126938102</v>
      </c>
      <c r="J6228">
        <v>0.82587360011061495</v>
      </c>
      <c r="K6228" t="s">
        <v>25148</v>
      </c>
      <c r="L6228">
        <v>3</v>
      </c>
      <c r="M6228" t="s">
        <v>5133</v>
      </c>
      <c r="N6228">
        <v>1</v>
      </c>
      <c r="O6228">
        <v>4.8764629388816603E-4</v>
      </c>
    </row>
    <row r="6229" spans="1:15">
      <c r="A6229" t="s">
        <v>7024</v>
      </c>
      <c r="B6229" t="s">
        <v>23518</v>
      </c>
      <c r="C6229" t="s">
        <v>7025</v>
      </c>
      <c r="D6229">
        <v>2</v>
      </c>
      <c r="E6229">
        <v>787</v>
      </c>
      <c r="F6229">
        <v>4</v>
      </c>
      <c r="G6229">
        <v>7393</v>
      </c>
      <c r="H6229">
        <v>5.8679954233094203E-2</v>
      </c>
      <c r="I6229">
        <v>0.61178825165478101</v>
      </c>
      <c r="J6229">
        <v>0.59151068941477603</v>
      </c>
      <c r="K6229" t="s">
        <v>25119</v>
      </c>
      <c r="L6229">
        <v>2</v>
      </c>
      <c r="M6229" t="s">
        <v>5133</v>
      </c>
      <c r="N6229">
        <v>0.5</v>
      </c>
      <c r="O6229">
        <v>2.5412960609911099E-3</v>
      </c>
    </row>
    <row r="6230" spans="1:15">
      <c r="A6230" t="s">
        <v>7024</v>
      </c>
      <c r="B6230" t="s">
        <v>23511</v>
      </c>
      <c r="C6230" t="s">
        <v>7025</v>
      </c>
      <c r="D6230">
        <v>2</v>
      </c>
      <c r="E6230">
        <v>6152</v>
      </c>
      <c r="F6230">
        <v>4</v>
      </c>
      <c r="G6230">
        <v>7804</v>
      </c>
      <c r="H6230">
        <v>0.96811759508681905</v>
      </c>
      <c r="I6230">
        <v>1</v>
      </c>
      <c r="J6230">
        <v>0.85953329234717102</v>
      </c>
      <c r="K6230" t="s">
        <v>25147</v>
      </c>
      <c r="L6230">
        <v>2</v>
      </c>
      <c r="M6230" t="s">
        <v>5133</v>
      </c>
      <c r="N6230">
        <v>0.5</v>
      </c>
      <c r="O6230">
        <v>3.2509752925877802E-4</v>
      </c>
    </row>
    <row r="6231" spans="1:15">
      <c r="A6231" t="s">
        <v>7026</v>
      </c>
      <c r="B6231" t="s">
        <v>23518</v>
      </c>
      <c r="C6231" t="s">
        <v>7027</v>
      </c>
      <c r="D6231">
        <v>1</v>
      </c>
      <c r="E6231">
        <v>787</v>
      </c>
      <c r="F6231">
        <v>1</v>
      </c>
      <c r="G6231">
        <v>7393</v>
      </c>
      <c r="H6231">
        <v>0.106452049235764</v>
      </c>
      <c r="I6231">
        <v>0.63266972740240601</v>
      </c>
      <c r="J6231">
        <v>0.61170005408803896</v>
      </c>
      <c r="K6231" t="s">
        <v>28093</v>
      </c>
      <c r="L6231">
        <v>1</v>
      </c>
      <c r="M6231" t="s">
        <v>5133</v>
      </c>
      <c r="N6231">
        <v>1</v>
      </c>
      <c r="O6231">
        <v>1.27064803049555E-3</v>
      </c>
    </row>
    <row r="6232" spans="1:15">
      <c r="A6232" t="s">
        <v>7028</v>
      </c>
      <c r="B6232" t="s">
        <v>23518</v>
      </c>
      <c r="C6232" t="s">
        <v>7029</v>
      </c>
      <c r="D6232">
        <v>1</v>
      </c>
      <c r="E6232">
        <v>787</v>
      </c>
      <c r="F6232">
        <v>1</v>
      </c>
      <c r="G6232">
        <v>7393</v>
      </c>
      <c r="H6232">
        <v>0.106452049235764</v>
      </c>
      <c r="I6232">
        <v>0.63266972740240601</v>
      </c>
      <c r="J6232">
        <v>0.61170005408803896</v>
      </c>
      <c r="K6232" t="s">
        <v>28093</v>
      </c>
      <c r="L6232">
        <v>1</v>
      </c>
      <c r="M6232" t="s">
        <v>5133</v>
      </c>
      <c r="N6232">
        <v>1</v>
      </c>
      <c r="O6232">
        <v>1.27064803049555E-3</v>
      </c>
    </row>
    <row r="6233" spans="1:15">
      <c r="A6233" t="s">
        <v>7030</v>
      </c>
      <c r="B6233" t="s">
        <v>23511</v>
      </c>
      <c r="C6233" t="s">
        <v>7031</v>
      </c>
      <c r="D6233">
        <v>24</v>
      </c>
      <c r="E6233">
        <v>6152</v>
      </c>
      <c r="F6233">
        <v>24</v>
      </c>
      <c r="G6233">
        <v>7804</v>
      </c>
      <c r="H6233">
        <v>3.2858193562085298E-3</v>
      </c>
      <c r="I6233">
        <v>3.5047553154791897E-2</v>
      </c>
      <c r="J6233">
        <v>3.01245387518508E-2</v>
      </c>
      <c r="K6233" t="s">
        <v>28094</v>
      </c>
      <c r="L6233">
        <v>24</v>
      </c>
      <c r="M6233" t="s">
        <v>5133</v>
      </c>
      <c r="N6233">
        <v>1</v>
      </c>
      <c r="O6233">
        <v>3.90117035110533E-3</v>
      </c>
    </row>
    <row r="6234" spans="1:15">
      <c r="A6234" t="s">
        <v>7032</v>
      </c>
      <c r="B6234" t="s">
        <v>23511</v>
      </c>
      <c r="C6234" t="s">
        <v>7033</v>
      </c>
      <c r="D6234">
        <v>5</v>
      </c>
      <c r="E6234">
        <v>6152</v>
      </c>
      <c r="F6234">
        <v>5</v>
      </c>
      <c r="G6234">
        <v>7804</v>
      </c>
      <c r="H6234">
        <v>0.30433074367137097</v>
      </c>
      <c r="I6234">
        <v>0.81020448119108801</v>
      </c>
      <c r="J6234">
        <v>0.69639772519260701</v>
      </c>
      <c r="K6234" t="s">
        <v>28095</v>
      </c>
      <c r="L6234">
        <v>5</v>
      </c>
      <c r="M6234" t="s">
        <v>5133</v>
      </c>
      <c r="N6234">
        <v>1</v>
      </c>
      <c r="O6234">
        <v>8.1274382314694405E-4</v>
      </c>
    </row>
    <row r="6235" spans="1:15">
      <c r="A6235" t="s">
        <v>7034</v>
      </c>
      <c r="B6235" t="s">
        <v>23511</v>
      </c>
      <c r="C6235" t="s">
        <v>7035</v>
      </c>
      <c r="D6235">
        <v>10</v>
      </c>
      <c r="E6235">
        <v>6152</v>
      </c>
      <c r="F6235">
        <v>10</v>
      </c>
      <c r="G6235">
        <v>7804</v>
      </c>
      <c r="H6235">
        <v>9.2537459108980397E-2</v>
      </c>
      <c r="I6235">
        <v>0.40853420848785299</v>
      </c>
      <c r="J6235">
        <v>0.35114875325800998</v>
      </c>
      <c r="K6235" t="s">
        <v>28096</v>
      </c>
      <c r="L6235">
        <v>10</v>
      </c>
      <c r="M6235" t="s">
        <v>5133</v>
      </c>
      <c r="N6235">
        <v>1</v>
      </c>
      <c r="O6235">
        <v>1.62548764629389E-3</v>
      </c>
    </row>
    <row r="6236" spans="1:15">
      <c r="A6236" t="s">
        <v>7036</v>
      </c>
      <c r="B6236" t="s">
        <v>23511</v>
      </c>
      <c r="C6236" t="s">
        <v>7037</v>
      </c>
      <c r="D6236">
        <v>53</v>
      </c>
      <c r="E6236">
        <v>6152</v>
      </c>
      <c r="F6236">
        <v>54</v>
      </c>
      <c r="G6236">
        <v>7804</v>
      </c>
      <c r="H6236" s="34">
        <v>3.9275313468936402E-5</v>
      </c>
      <c r="I6236">
        <v>8.88886117475124E-4</v>
      </c>
      <c r="J6236">
        <v>7.6402721107508701E-4</v>
      </c>
      <c r="K6236" t="s">
        <v>28097</v>
      </c>
      <c r="L6236">
        <v>53</v>
      </c>
      <c r="M6236" t="s">
        <v>5133</v>
      </c>
      <c r="N6236">
        <v>0.98148148148148195</v>
      </c>
      <c r="O6236">
        <v>8.6150845253576101E-3</v>
      </c>
    </row>
    <row r="6237" spans="1:15">
      <c r="A6237" t="s">
        <v>7036</v>
      </c>
      <c r="B6237" t="s">
        <v>23518</v>
      </c>
      <c r="C6237" t="s">
        <v>7037</v>
      </c>
      <c r="D6237">
        <v>1</v>
      </c>
      <c r="E6237">
        <v>787</v>
      </c>
      <c r="F6237">
        <v>46</v>
      </c>
      <c r="G6237">
        <v>7393</v>
      </c>
      <c r="H6237">
        <v>0.99445186908999395</v>
      </c>
      <c r="I6237">
        <v>1</v>
      </c>
      <c r="J6237">
        <v>0.966855260484069</v>
      </c>
      <c r="K6237" t="s">
        <v>28017</v>
      </c>
      <c r="L6237">
        <v>1</v>
      </c>
      <c r="M6237" t="s">
        <v>5133</v>
      </c>
      <c r="N6237">
        <v>2.1739130434782601E-2</v>
      </c>
      <c r="O6237">
        <v>1.27064803049555E-3</v>
      </c>
    </row>
    <row r="6238" spans="1:15">
      <c r="A6238" t="s">
        <v>7038</v>
      </c>
      <c r="B6238" t="s">
        <v>23513</v>
      </c>
      <c r="C6238" t="s">
        <v>7039</v>
      </c>
      <c r="D6238">
        <v>1</v>
      </c>
      <c r="E6238">
        <v>535</v>
      </c>
      <c r="F6238">
        <v>1</v>
      </c>
      <c r="G6238">
        <v>8124</v>
      </c>
      <c r="H6238">
        <v>6.5854258985721295E-2</v>
      </c>
      <c r="I6238">
        <v>0.448760549738495</v>
      </c>
      <c r="J6238">
        <v>0.42650749013827299</v>
      </c>
      <c r="K6238" t="s">
        <v>23584</v>
      </c>
      <c r="L6238">
        <v>1</v>
      </c>
      <c r="M6238" t="s">
        <v>5133</v>
      </c>
      <c r="N6238">
        <v>1</v>
      </c>
      <c r="O6238">
        <v>1.8691588785046699E-3</v>
      </c>
    </row>
    <row r="6239" spans="1:15">
      <c r="A6239" t="s">
        <v>7040</v>
      </c>
      <c r="B6239" t="s">
        <v>23518</v>
      </c>
      <c r="C6239" t="s">
        <v>7041</v>
      </c>
      <c r="D6239">
        <v>2</v>
      </c>
      <c r="E6239">
        <v>787</v>
      </c>
      <c r="F6239">
        <v>43</v>
      </c>
      <c r="G6239">
        <v>7393</v>
      </c>
      <c r="H6239">
        <v>0.95202783656463397</v>
      </c>
      <c r="I6239">
        <v>1</v>
      </c>
      <c r="J6239">
        <v>0.966855260484069</v>
      </c>
      <c r="K6239" t="s">
        <v>24415</v>
      </c>
      <c r="L6239">
        <v>2</v>
      </c>
      <c r="M6239" t="s">
        <v>5133</v>
      </c>
      <c r="N6239">
        <v>4.6511627906976702E-2</v>
      </c>
      <c r="O6239">
        <v>2.5412960609911099E-3</v>
      </c>
    </row>
    <row r="6240" spans="1:15">
      <c r="A6240" t="s">
        <v>7040</v>
      </c>
      <c r="B6240" t="s">
        <v>23511</v>
      </c>
      <c r="C6240" t="s">
        <v>7041</v>
      </c>
      <c r="D6240">
        <v>48</v>
      </c>
      <c r="E6240">
        <v>6152</v>
      </c>
      <c r="F6240">
        <v>50</v>
      </c>
      <c r="G6240">
        <v>7804</v>
      </c>
      <c r="H6240">
        <v>6.83156934594906E-4</v>
      </c>
      <c r="I6240">
        <v>9.6494691837687996E-3</v>
      </c>
      <c r="J6240">
        <v>8.2940400169273596E-3</v>
      </c>
      <c r="K6240" t="s">
        <v>28098</v>
      </c>
      <c r="L6240">
        <v>48</v>
      </c>
      <c r="M6240" t="s">
        <v>5133</v>
      </c>
      <c r="N6240">
        <v>0.96</v>
      </c>
      <c r="O6240">
        <v>7.8023407022106599E-3</v>
      </c>
    </row>
    <row r="6241" spans="1:15">
      <c r="A6241" t="s">
        <v>7042</v>
      </c>
      <c r="B6241" t="s">
        <v>23511</v>
      </c>
      <c r="C6241" t="s">
        <v>7043</v>
      </c>
      <c r="D6241">
        <v>1</v>
      </c>
      <c r="E6241">
        <v>6152</v>
      </c>
      <c r="F6241">
        <v>1</v>
      </c>
      <c r="G6241">
        <v>7804</v>
      </c>
      <c r="H6241">
        <v>0.788313685289595</v>
      </c>
      <c r="I6241">
        <v>0.968912233598893</v>
      </c>
      <c r="J6241">
        <v>0.832812322140707</v>
      </c>
      <c r="K6241" t="s">
        <v>28099</v>
      </c>
      <c r="L6241">
        <v>1</v>
      </c>
      <c r="M6241" t="s">
        <v>5133</v>
      </c>
      <c r="N6241">
        <v>1</v>
      </c>
      <c r="O6241">
        <v>1.6254876462938901E-4</v>
      </c>
    </row>
    <row r="6242" spans="1:15">
      <c r="A6242" t="s">
        <v>7044</v>
      </c>
      <c r="B6242" t="s">
        <v>23511</v>
      </c>
      <c r="C6242" t="s">
        <v>7045</v>
      </c>
      <c r="D6242">
        <v>6</v>
      </c>
      <c r="E6242">
        <v>6152</v>
      </c>
      <c r="F6242">
        <v>6</v>
      </c>
      <c r="G6242">
        <v>7804</v>
      </c>
      <c r="H6242">
        <v>0.23986678822258201</v>
      </c>
      <c r="I6242">
        <v>0.71382528017432401</v>
      </c>
      <c r="J6242">
        <v>0.61355659322887801</v>
      </c>
      <c r="K6242" t="s">
        <v>28019</v>
      </c>
      <c r="L6242">
        <v>6</v>
      </c>
      <c r="M6242" t="s">
        <v>5133</v>
      </c>
      <c r="N6242">
        <v>1</v>
      </c>
      <c r="O6242">
        <v>9.7529258777633303E-4</v>
      </c>
    </row>
    <row r="6243" spans="1:15">
      <c r="A6243" t="s">
        <v>7046</v>
      </c>
      <c r="B6243" t="s">
        <v>23511</v>
      </c>
      <c r="C6243" t="s">
        <v>7047</v>
      </c>
      <c r="D6243">
        <v>2</v>
      </c>
      <c r="E6243">
        <v>6152</v>
      </c>
      <c r="F6243">
        <v>2</v>
      </c>
      <c r="G6243">
        <v>7804</v>
      </c>
      <c r="H6243">
        <v>0.62141708038142995</v>
      </c>
      <c r="I6243">
        <v>0.968912233598893</v>
      </c>
      <c r="J6243">
        <v>0.832812322140707</v>
      </c>
      <c r="K6243" t="s">
        <v>23590</v>
      </c>
      <c r="L6243">
        <v>2</v>
      </c>
      <c r="M6243" t="s">
        <v>5133</v>
      </c>
      <c r="N6243">
        <v>1</v>
      </c>
      <c r="O6243">
        <v>3.2509752925877802E-4</v>
      </c>
    </row>
    <row r="6244" spans="1:15">
      <c r="A6244" t="s">
        <v>7048</v>
      </c>
      <c r="B6244" t="s">
        <v>23511</v>
      </c>
      <c r="C6244" t="s">
        <v>7049</v>
      </c>
      <c r="D6244">
        <v>15</v>
      </c>
      <c r="E6244">
        <v>6152</v>
      </c>
      <c r="F6244">
        <v>15</v>
      </c>
      <c r="G6244">
        <v>7804</v>
      </c>
      <c r="H6244">
        <v>2.8113485006614501E-2</v>
      </c>
      <c r="I6244">
        <v>0.182450402036994</v>
      </c>
      <c r="J6244">
        <v>0.156822194752923</v>
      </c>
      <c r="K6244" t="s">
        <v>28020</v>
      </c>
      <c r="L6244">
        <v>15</v>
      </c>
      <c r="M6244" t="s">
        <v>5133</v>
      </c>
      <c r="N6244">
        <v>1</v>
      </c>
      <c r="O6244">
        <v>2.4382314694408299E-3</v>
      </c>
    </row>
    <row r="6245" spans="1:15">
      <c r="A6245" t="s">
        <v>7050</v>
      </c>
      <c r="B6245" t="s">
        <v>23511</v>
      </c>
      <c r="C6245" t="s">
        <v>7051</v>
      </c>
      <c r="D6245">
        <v>18</v>
      </c>
      <c r="E6245">
        <v>6152</v>
      </c>
      <c r="F6245">
        <v>18</v>
      </c>
      <c r="G6245">
        <v>7804</v>
      </c>
      <c r="H6245">
        <v>1.37496899434857E-2</v>
      </c>
      <c r="I6245">
        <v>0.10558946762372599</v>
      </c>
      <c r="J6245">
        <v>9.0757662743805895E-2</v>
      </c>
      <c r="K6245" t="s">
        <v>25109</v>
      </c>
      <c r="L6245">
        <v>18</v>
      </c>
      <c r="M6245" t="s">
        <v>5133</v>
      </c>
      <c r="N6245">
        <v>1</v>
      </c>
      <c r="O6245">
        <v>2.9258777633290002E-3</v>
      </c>
    </row>
    <row r="6246" spans="1:15">
      <c r="A6246" t="s">
        <v>7052</v>
      </c>
      <c r="B6246" t="s">
        <v>23511</v>
      </c>
      <c r="C6246" t="s">
        <v>7053</v>
      </c>
      <c r="D6246">
        <v>14</v>
      </c>
      <c r="E6246">
        <v>6152</v>
      </c>
      <c r="F6246">
        <v>14</v>
      </c>
      <c r="G6246">
        <v>7804</v>
      </c>
      <c r="H6246">
        <v>3.5680033920092398E-2</v>
      </c>
      <c r="I6246">
        <v>0.21445050912290001</v>
      </c>
      <c r="J6246">
        <v>0.18432735215193299</v>
      </c>
      <c r="K6246" t="s">
        <v>24239</v>
      </c>
      <c r="L6246">
        <v>14</v>
      </c>
      <c r="M6246" t="s">
        <v>5133</v>
      </c>
      <c r="N6246">
        <v>1</v>
      </c>
      <c r="O6246">
        <v>2.2756827048114399E-3</v>
      </c>
    </row>
    <row r="6247" spans="1:15">
      <c r="A6247" t="s">
        <v>7054</v>
      </c>
      <c r="B6247" t="s">
        <v>23511</v>
      </c>
      <c r="C6247" t="s">
        <v>7055</v>
      </c>
      <c r="D6247">
        <v>10</v>
      </c>
      <c r="E6247">
        <v>6152</v>
      </c>
      <c r="F6247">
        <v>10</v>
      </c>
      <c r="G6247">
        <v>7804</v>
      </c>
      <c r="H6247">
        <v>9.2537459108980397E-2</v>
      </c>
      <c r="I6247">
        <v>0.40853420848785299</v>
      </c>
      <c r="J6247">
        <v>0.35114875325800998</v>
      </c>
      <c r="K6247" t="s">
        <v>28096</v>
      </c>
      <c r="L6247">
        <v>10</v>
      </c>
      <c r="M6247" t="s">
        <v>5133</v>
      </c>
      <c r="N6247">
        <v>1</v>
      </c>
      <c r="O6247">
        <v>1.62548764629389E-3</v>
      </c>
    </row>
    <row r="6248" spans="1:15">
      <c r="A6248" t="s">
        <v>7056</v>
      </c>
      <c r="B6248" t="s">
        <v>23511</v>
      </c>
      <c r="C6248" t="s">
        <v>7057</v>
      </c>
      <c r="D6248">
        <v>2</v>
      </c>
      <c r="E6248">
        <v>6152</v>
      </c>
      <c r="F6248">
        <v>3</v>
      </c>
      <c r="G6248">
        <v>7804</v>
      </c>
      <c r="H6248">
        <v>0.88457550560319997</v>
      </c>
      <c r="I6248">
        <v>1</v>
      </c>
      <c r="J6248">
        <v>0.85953329234717102</v>
      </c>
      <c r="K6248" t="s">
        <v>23563</v>
      </c>
      <c r="L6248">
        <v>2</v>
      </c>
      <c r="M6248" t="s">
        <v>5133</v>
      </c>
      <c r="N6248">
        <v>0.66666666666666696</v>
      </c>
      <c r="O6248">
        <v>3.2509752925877802E-4</v>
      </c>
    </row>
    <row r="6249" spans="1:15">
      <c r="A6249" t="s">
        <v>7056</v>
      </c>
      <c r="B6249" t="s">
        <v>23518</v>
      </c>
      <c r="C6249" t="s">
        <v>7057</v>
      </c>
      <c r="D6249">
        <v>1</v>
      </c>
      <c r="E6249">
        <v>787</v>
      </c>
      <c r="F6249">
        <v>3</v>
      </c>
      <c r="G6249">
        <v>7393</v>
      </c>
      <c r="H6249">
        <v>0.28660084727541502</v>
      </c>
      <c r="I6249">
        <v>0.97863801257884697</v>
      </c>
      <c r="J6249">
        <v>0.94620131057153301</v>
      </c>
      <c r="K6249" t="s">
        <v>23564</v>
      </c>
      <c r="L6249">
        <v>1</v>
      </c>
      <c r="M6249" t="s">
        <v>5133</v>
      </c>
      <c r="N6249">
        <v>0.33333333333333298</v>
      </c>
      <c r="O6249">
        <v>1.27064803049555E-3</v>
      </c>
    </row>
    <row r="6250" spans="1:15">
      <c r="A6250" t="s">
        <v>7058</v>
      </c>
      <c r="B6250" t="s">
        <v>23511</v>
      </c>
      <c r="C6250" t="s">
        <v>7059</v>
      </c>
      <c r="D6250">
        <v>2</v>
      </c>
      <c r="E6250">
        <v>6152</v>
      </c>
      <c r="F6250">
        <v>3</v>
      </c>
      <c r="G6250">
        <v>7804</v>
      </c>
      <c r="H6250">
        <v>0.88457550560319997</v>
      </c>
      <c r="I6250">
        <v>1</v>
      </c>
      <c r="J6250">
        <v>0.85953329234717102</v>
      </c>
      <c r="K6250" t="s">
        <v>28021</v>
      </c>
      <c r="L6250">
        <v>2</v>
      </c>
      <c r="M6250" t="s">
        <v>5133</v>
      </c>
      <c r="N6250">
        <v>0.66666666666666696</v>
      </c>
      <c r="O6250">
        <v>3.2509752925877802E-4</v>
      </c>
    </row>
    <row r="6251" spans="1:15">
      <c r="A6251" t="s">
        <v>7058</v>
      </c>
      <c r="B6251" t="s">
        <v>23518</v>
      </c>
      <c r="C6251" t="s">
        <v>7059</v>
      </c>
      <c r="D6251">
        <v>1</v>
      </c>
      <c r="E6251">
        <v>787</v>
      </c>
      <c r="F6251">
        <v>3</v>
      </c>
      <c r="G6251">
        <v>7393</v>
      </c>
      <c r="H6251">
        <v>0.28660084727541502</v>
      </c>
      <c r="I6251">
        <v>0.97863801257884697</v>
      </c>
      <c r="J6251">
        <v>0.94620131057153301</v>
      </c>
      <c r="K6251" t="s">
        <v>28017</v>
      </c>
      <c r="L6251">
        <v>1</v>
      </c>
      <c r="M6251" t="s">
        <v>5133</v>
      </c>
      <c r="N6251">
        <v>0.33333333333333298</v>
      </c>
      <c r="O6251">
        <v>1.27064803049555E-3</v>
      </c>
    </row>
    <row r="6252" spans="1:15">
      <c r="A6252" t="s">
        <v>7060</v>
      </c>
      <c r="B6252" t="s">
        <v>23511</v>
      </c>
      <c r="C6252" t="s">
        <v>7061</v>
      </c>
      <c r="D6252">
        <v>275</v>
      </c>
      <c r="E6252">
        <v>6152</v>
      </c>
      <c r="F6252">
        <v>346</v>
      </c>
      <c r="G6252">
        <v>7804</v>
      </c>
      <c r="H6252">
        <v>0.411589147524693</v>
      </c>
      <c r="I6252">
        <v>0.92895349779472802</v>
      </c>
      <c r="J6252">
        <v>0.79846645839692298</v>
      </c>
      <c r="K6252" t="s">
        <v>28100</v>
      </c>
      <c r="L6252">
        <v>275</v>
      </c>
      <c r="M6252" t="s">
        <v>5133</v>
      </c>
      <c r="N6252">
        <v>0.79479768786127203</v>
      </c>
      <c r="O6252">
        <v>4.4700910273081901E-2</v>
      </c>
    </row>
    <row r="6253" spans="1:15">
      <c r="A6253" t="s">
        <v>7060</v>
      </c>
      <c r="B6253" t="s">
        <v>23518</v>
      </c>
      <c r="C6253" t="s">
        <v>7061</v>
      </c>
      <c r="D6253">
        <v>37</v>
      </c>
      <c r="E6253">
        <v>787</v>
      </c>
      <c r="F6253">
        <v>317</v>
      </c>
      <c r="G6253">
        <v>7393</v>
      </c>
      <c r="H6253">
        <v>0.29836615592591897</v>
      </c>
      <c r="I6253">
        <v>0.99203470771967495</v>
      </c>
      <c r="J6253">
        <v>0.95915397574154404</v>
      </c>
      <c r="K6253" t="s">
        <v>28101</v>
      </c>
      <c r="L6253">
        <v>37</v>
      </c>
      <c r="M6253" t="s">
        <v>5133</v>
      </c>
      <c r="N6253">
        <v>0.116719242902208</v>
      </c>
      <c r="O6253">
        <v>4.70139771283355E-2</v>
      </c>
    </row>
    <row r="6254" spans="1:15">
      <c r="A6254" t="s">
        <v>7060</v>
      </c>
      <c r="B6254" t="s">
        <v>23513</v>
      </c>
      <c r="C6254" t="s">
        <v>7061</v>
      </c>
      <c r="D6254">
        <v>29</v>
      </c>
      <c r="E6254">
        <v>535</v>
      </c>
      <c r="F6254">
        <v>370</v>
      </c>
      <c r="G6254">
        <v>8124</v>
      </c>
      <c r="H6254">
        <v>0.185765265676409</v>
      </c>
      <c r="I6254">
        <v>0.75803918638849099</v>
      </c>
      <c r="J6254">
        <v>0.72044967188273301</v>
      </c>
      <c r="K6254" t="s">
        <v>27986</v>
      </c>
      <c r="L6254">
        <v>29</v>
      </c>
      <c r="M6254" t="s">
        <v>5133</v>
      </c>
      <c r="N6254">
        <v>7.8378378378378397E-2</v>
      </c>
      <c r="O6254">
        <v>5.4205607476635498E-2</v>
      </c>
    </row>
    <row r="6255" spans="1:15">
      <c r="A6255" t="s">
        <v>7062</v>
      </c>
      <c r="B6255" t="s">
        <v>23511</v>
      </c>
      <c r="C6255" t="s">
        <v>7063</v>
      </c>
      <c r="D6255">
        <v>7</v>
      </c>
      <c r="E6255">
        <v>6152</v>
      </c>
      <c r="F6255">
        <v>7</v>
      </c>
      <c r="G6255">
        <v>7804</v>
      </c>
      <c r="H6255">
        <v>0.18905120292587699</v>
      </c>
      <c r="I6255">
        <v>0.631132279689813</v>
      </c>
      <c r="J6255">
        <v>0.54247920626835999</v>
      </c>
      <c r="K6255" t="s">
        <v>28102</v>
      </c>
      <c r="L6255">
        <v>7</v>
      </c>
      <c r="M6255" t="s">
        <v>5133</v>
      </c>
      <c r="N6255">
        <v>1</v>
      </c>
      <c r="O6255">
        <v>1.13784135240572E-3</v>
      </c>
    </row>
    <row r="6256" spans="1:15">
      <c r="A6256" t="s">
        <v>7064</v>
      </c>
      <c r="B6256" t="s">
        <v>23511</v>
      </c>
      <c r="C6256" t="s">
        <v>7065</v>
      </c>
      <c r="D6256">
        <v>1</v>
      </c>
      <c r="E6256">
        <v>6152</v>
      </c>
      <c r="F6256">
        <v>1</v>
      </c>
      <c r="G6256">
        <v>7804</v>
      </c>
      <c r="H6256">
        <v>0.788313685289595</v>
      </c>
      <c r="I6256">
        <v>0.968912233598893</v>
      </c>
      <c r="J6256">
        <v>0.832812322140707</v>
      </c>
      <c r="K6256" t="s">
        <v>25149</v>
      </c>
      <c r="L6256">
        <v>1</v>
      </c>
      <c r="M6256" t="s">
        <v>5133</v>
      </c>
      <c r="N6256">
        <v>1</v>
      </c>
      <c r="O6256">
        <v>1.6254876462938901E-4</v>
      </c>
    </row>
    <row r="6257" spans="1:15">
      <c r="A6257" t="s">
        <v>7066</v>
      </c>
      <c r="B6257" t="s">
        <v>23511</v>
      </c>
      <c r="C6257" t="s">
        <v>7067</v>
      </c>
      <c r="D6257">
        <v>7</v>
      </c>
      <c r="E6257">
        <v>6152</v>
      </c>
      <c r="F6257">
        <v>7</v>
      </c>
      <c r="G6257">
        <v>7804</v>
      </c>
      <c r="H6257">
        <v>0.18905120292587699</v>
      </c>
      <c r="I6257">
        <v>0.631132279689813</v>
      </c>
      <c r="J6257">
        <v>0.54247920626835999</v>
      </c>
      <c r="K6257" t="s">
        <v>28102</v>
      </c>
      <c r="L6257">
        <v>7</v>
      </c>
      <c r="M6257" t="s">
        <v>5133</v>
      </c>
      <c r="N6257">
        <v>1</v>
      </c>
      <c r="O6257">
        <v>1.13784135240572E-3</v>
      </c>
    </row>
    <row r="6258" spans="1:15">
      <c r="A6258" t="s">
        <v>7068</v>
      </c>
      <c r="B6258" t="s">
        <v>23511</v>
      </c>
      <c r="C6258" t="s">
        <v>7069</v>
      </c>
      <c r="D6258">
        <v>18</v>
      </c>
      <c r="E6258">
        <v>6152</v>
      </c>
      <c r="F6258">
        <v>18</v>
      </c>
      <c r="G6258">
        <v>7804</v>
      </c>
      <c r="H6258">
        <v>1.37496899434857E-2</v>
      </c>
      <c r="I6258">
        <v>0.10558946762372599</v>
      </c>
      <c r="J6258">
        <v>9.0757662743805895E-2</v>
      </c>
      <c r="K6258" t="s">
        <v>26112</v>
      </c>
      <c r="L6258">
        <v>18</v>
      </c>
      <c r="M6258" t="s">
        <v>5133</v>
      </c>
      <c r="N6258">
        <v>1</v>
      </c>
      <c r="O6258">
        <v>2.9258777633290002E-3</v>
      </c>
    </row>
    <row r="6259" spans="1:15">
      <c r="A6259" t="s">
        <v>7070</v>
      </c>
      <c r="B6259" t="s">
        <v>23513</v>
      </c>
      <c r="C6259" t="s">
        <v>7071</v>
      </c>
      <c r="D6259">
        <v>9</v>
      </c>
      <c r="E6259">
        <v>535</v>
      </c>
      <c r="F6259">
        <v>154</v>
      </c>
      <c r="G6259">
        <v>8124</v>
      </c>
      <c r="H6259">
        <v>0.69313183932804401</v>
      </c>
      <c r="I6259">
        <v>0.99999999999997702</v>
      </c>
      <c r="J6259">
        <v>0.95041217501583097</v>
      </c>
      <c r="K6259" t="s">
        <v>25122</v>
      </c>
      <c r="L6259">
        <v>9</v>
      </c>
      <c r="M6259" t="s">
        <v>5133</v>
      </c>
      <c r="N6259">
        <v>5.8441558441558399E-2</v>
      </c>
      <c r="O6259">
        <v>1.6822429906542102E-2</v>
      </c>
    </row>
    <row r="6260" spans="1:15">
      <c r="A6260" t="s">
        <v>7070</v>
      </c>
      <c r="B6260" t="s">
        <v>23511</v>
      </c>
      <c r="C6260" t="s">
        <v>7071</v>
      </c>
      <c r="D6260">
        <v>124</v>
      </c>
      <c r="E6260">
        <v>6152</v>
      </c>
      <c r="F6260">
        <v>140</v>
      </c>
      <c r="G6260">
        <v>7804</v>
      </c>
      <c r="H6260">
        <v>1.82248451926056E-3</v>
      </c>
      <c r="I6260">
        <v>2.1768655524101399E-2</v>
      </c>
      <c r="J6260">
        <v>1.8710884152602299E-2</v>
      </c>
      <c r="K6260" t="s">
        <v>28103</v>
      </c>
      <c r="L6260">
        <v>124</v>
      </c>
      <c r="M6260" t="s">
        <v>5133</v>
      </c>
      <c r="N6260">
        <v>0.88571428571428601</v>
      </c>
      <c r="O6260">
        <v>2.01560468140442E-2</v>
      </c>
    </row>
    <row r="6261" spans="1:15">
      <c r="A6261" t="s">
        <v>7070</v>
      </c>
      <c r="B6261" t="s">
        <v>23518</v>
      </c>
      <c r="C6261" t="s">
        <v>7071</v>
      </c>
      <c r="D6261">
        <v>5</v>
      </c>
      <c r="E6261">
        <v>787</v>
      </c>
      <c r="F6261">
        <v>131</v>
      </c>
      <c r="G6261">
        <v>7393</v>
      </c>
      <c r="H6261">
        <v>0.998855518517901</v>
      </c>
      <c r="I6261">
        <v>1</v>
      </c>
      <c r="J6261">
        <v>0.966855260484069</v>
      </c>
      <c r="K6261" t="s">
        <v>28104</v>
      </c>
      <c r="L6261">
        <v>5</v>
      </c>
      <c r="M6261" t="s">
        <v>5133</v>
      </c>
      <c r="N6261">
        <v>3.8167938931297697E-2</v>
      </c>
      <c r="O6261">
        <v>6.35324015247776E-3</v>
      </c>
    </row>
    <row r="6262" spans="1:15">
      <c r="A6262" t="s">
        <v>7072</v>
      </c>
      <c r="B6262" t="s">
        <v>23518</v>
      </c>
      <c r="C6262" t="s">
        <v>7073</v>
      </c>
      <c r="D6262">
        <v>1</v>
      </c>
      <c r="E6262">
        <v>787</v>
      </c>
      <c r="F6262">
        <v>33</v>
      </c>
      <c r="G6262">
        <v>7393</v>
      </c>
      <c r="H6262">
        <v>0.975835222221483</v>
      </c>
      <c r="I6262">
        <v>1</v>
      </c>
      <c r="J6262">
        <v>0.966855260484069</v>
      </c>
      <c r="K6262" t="s">
        <v>28093</v>
      </c>
      <c r="L6262">
        <v>1</v>
      </c>
      <c r="M6262" t="s">
        <v>5133</v>
      </c>
      <c r="N6262">
        <v>3.03030303030303E-2</v>
      </c>
      <c r="O6262">
        <v>1.27064803049555E-3</v>
      </c>
    </row>
    <row r="6263" spans="1:15">
      <c r="A6263" t="s">
        <v>7072</v>
      </c>
      <c r="B6263" t="s">
        <v>23511</v>
      </c>
      <c r="C6263" t="s">
        <v>7073</v>
      </c>
      <c r="D6263">
        <v>36</v>
      </c>
      <c r="E6263">
        <v>6152</v>
      </c>
      <c r="F6263">
        <v>38</v>
      </c>
      <c r="G6263">
        <v>7804</v>
      </c>
      <c r="H6263">
        <v>7.2466615656728503E-3</v>
      </c>
      <c r="I6263">
        <v>6.5633287133439897E-2</v>
      </c>
      <c r="J6263">
        <v>5.6413995377372801E-2</v>
      </c>
      <c r="K6263" t="s">
        <v>28105</v>
      </c>
      <c r="L6263">
        <v>36</v>
      </c>
      <c r="M6263" t="s">
        <v>5133</v>
      </c>
      <c r="N6263">
        <v>0.94736842105263197</v>
      </c>
      <c r="O6263">
        <v>5.8517555266580003E-3</v>
      </c>
    </row>
    <row r="6264" spans="1:15">
      <c r="A6264" t="s">
        <v>7074</v>
      </c>
      <c r="B6264" t="s">
        <v>23511</v>
      </c>
      <c r="C6264" t="s">
        <v>7075</v>
      </c>
      <c r="D6264">
        <v>3</v>
      </c>
      <c r="E6264">
        <v>6152</v>
      </c>
      <c r="F6264">
        <v>3</v>
      </c>
      <c r="G6264">
        <v>7804</v>
      </c>
      <c r="H6264">
        <v>0.489837867770546</v>
      </c>
      <c r="I6264">
        <v>0.96083957126938102</v>
      </c>
      <c r="J6264">
        <v>0.82587360011061495</v>
      </c>
      <c r="K6264" t="s">
        <v>24064</v>
      </c>
      <c r="L6264">
        <v>3</v>
      </c>
      <c r="M6264" t="s">
        <v>5133</v>
      </c>
      <c r="N6264">
        <v>1</v>
      </c>
      <c r="O6264">
        <v>4.8764629388816603E-4</v>
      </c>
    </row>
    <row r="6265" spans="1:15">
      <c r="A6265" t="s">
        <v>7076</v>
      </c>
      <c r="B6265" t="s">
        <v>23511</v>
      </c>
      <c r="C6265" t="s">
        <v>7077</v>
      </c>
      <c r="D6265">
        <v>3</v>
      </c>
      <c r="E6265">
        <v>6152</v>
      </c>
      <c r="F6265">
        <v>3</v>
      </c>
      <c r="G6265">
        <v>7804</v>
      </c>
      <c r="H6265">
        <v>0.489837867770546</v>
      </c>
      <c r="I6265">
        <v>0.96083957126938102</v>
      </c>
      <c r="J6265">
        <v>0.82587360011061495</v>
      </c>
      <c r="K6265" t="s">
        <v>24064</v>
      </c>
      <c r="L6265">
        <v>3</v>
      </c>
      <c r="M6265" t="s">
        <v>5133</v>
      </c>
      <c r="N6265">
        <v>1</v>
      </c>
      <c r="O6265">
        <v>4.8764629388816603E-4</v>
      </c>
    </row>
    <row r="6266" spans="1:15">
      <c r="A6266" t="s">
        <v>7078</v>
      </c>
      <c r="B6266" t="s">
        <v>23518</v>
      </c>
      <c r="C6266" t="s">
        <v>7079</v>
      </c>
      <c r="D6266">
        <v>1</v>
      </c>
      <c r="E6266">
        <v>787</v>
      </c>
      <c r="F6266">
        <v>12</v>
      </c>
      <c r="G6266">
        <v>7393</v>
      </c>
      <c r="H6266">
        <v>0.74120734014009004</v>
      </c>
      <c r="I6266">
        <v>1</v>
      </c>
      <c r="J6266">
        <v>0.966855260484069</v>
      </c>
      <c r="K6266" t="s">
        <v>25116</v>
      </c>
      <c r="L6266">
        <v>1</v>
      </c>
      <c r="M6266" t="s">
        <v>5133</v>
      </c>
      <c r="N6266">
        <v>8.3333333333333301E-2</v>
      </c>
      <c r="O6266">
        <v>1.27064803049555E-3</v>
      </c>
    </row>
    <row r="6267" spans="1:15">
      <c r="A6267" t="s">
        <v>7078</v>
      </c>
      <c r="B6267" t="s">
        <v>23511</v>
      </c>
      <c r="C6267" t="s">
        <v>7079</v>
      </c>
      <c r="D6267">
        <v>11</v>
      </c>
      <c r="E6267">
        <v>6152</v>
      </c>
      <c r="F6267">
        <v>12</v>
      </c>
      <c r="G6267">
        <v>7804</v>
      </c>
      <c r="H6267">
        <v>0.24296886885364699</v>
      </c>
      <c r="I6267">
        <v>0.71382528017432401</v>
      </c>
      <c r="J6267">
        <v>0.61355659322887801</v>
      </c>
      <c r="K6267" t="s">
        <v>28106</v>
      </c>
      <c r="L6267">
        <v>11</v>
      </c>
      <c r="M6267" t="s">
        <v>5133</v>
      </c>
      <c r="N6267">
        <v>0.91666666666666696</v>
      </c>
      <c r="O6267">
        <v>1.78803641092328E-3</v>
      </c>
    </row>
    <row r="6268" spans="1:15">
      <c r="A6268" t="s">
        <v>7080</v>
      </c>
      <c r="B6268" t="s">
        <v>23511</v>
      </c>
      <c r="C6268" t="s">
        <v>7081</v>
      </c>
      <c r="D6268">
        <v>10</v>
      </c>
      <c r="E6268">
        <v>6152</v>
      </c>
      <c r="F6268">
        <v>10</v>
      </c>
      <c r="G6268">
        <v>7804</v>
      </c>
      <c r="H6268">
        <v>9.2537459108980397E-2</v>
      </c>
      <c r="I6268">
        <v>0.40853420848785299</v>
      </c>
      <c r="J6268">
        <v>0.35114875325800998</v>
      </c>
      <c r="K6268" t="s">
        <v>25123</v>
      </c>
      <c r="L6268">
        <v>10</v>
      </c>
      <c r="M6268" t="s">
        <v>5133</v>
      </c>
      <c r="N6268">
        <v>1</v>
      </c>
      <c r="O6268">
        <v>1.62548764629389E-3</v>
      </c>
    </row>
    <row r="6269" spans="1:15">
      <c r="A6269" t="s">
        <v>7082</v>
      </c>
      <c r="B6269" t="s">
        <v>23511</v>
      </c>
      <c r="C6269" t="s">
        <v>7083</v>
      </c>
      <c r="D6269">
        <v>5</v>
      </c>
      <c r="E6269">
        <v>6152</v>
      </c>
      <c r="F6269">
        <v>5</v>
      </c>
      <c r="G6269">
        <v>7804</v>
      </c>
      <c r="H6269">
        <v>0.30433074367137097</v>
      </c>
      <c r="I6269">
        <v>0.81020448119108801</v>
      </c>
      <c r="J6269">
        <v>0.69639772519260701</v>
      </c>
      <c r="K6269" t="s">
        <v>28022</v>
      </c>
      <c r="L6269">
        <v>5</v>
      </c>
      <c r="M6269" t="s">
        <v>5133</v>
      </c>
      <c r="N6269">
        <v>1</v>
      </c>
      <c r="O6269">
        <v>8.1274382314694405E-4</v>
      </c>
    </row>
    <row r="6270" spans="1:15">
      <c r="A6270" t="s">
        <v>7084</v>
      </c>
      <c r="B6270" t="s">
        <v>23511</v>
      </c>
      <c r="C6270" t="s">
        <v>7085</v>
      </c>
      <c r="D6270">
        <v>4</v>
      </c>
      <c r="E6270">
        <v>6152</v>
      </c>
      <c r="F6270">
        <v>4</v>
      </c>
      <c r="G6270">
        <v>7804</v>
      </c>
      <c r="H6270">
        <v>0.38610601832086699</v>
      </c>
      <c r="I6270">
        <v>0.90829480295553899</v>
      </c>
      <c r="J6270">
        <v>0.78070962240619901</v>
      </c>
      <c r="K6270" t="s">
        <v>25124</v>
      </c>
      <c r="L6270">
        <v>4</v>
      </c>
      <c r="M6270" t="s">
        <v>5133</v>
      </c>
      <c r="N6270">
        <v>1</v>
      </c>
      <c r="O6270">
        <v>6.5019505851755496E-4</v>
      </c>
    </row>
    <row r="6271" spans="1:15">
      <c r="A6271" t="s">
        <v>7086</v>
      </c>
      <c r="B6271" t="s">
        <v>23511</v>
      </c>
      <c r="C6271" t="s">
        <v>7087</v>
      </c>
      <c r="D6271">
        <v>10</v>
      </c>
      <c r="E6271">
        <v>6152</v>
      </c>
      <c r="F6271">
        <v>10</v>
      </c>
      <c r="G6271">
        <v>7804</v>
      </c>
      <c r="H6271">
        <v>9.2537459108980397E-2</v>
      </c>
      <c r="I6271">
        <v>0.40853420848785299</v>
      </c>
      <c r="J6271">
        <v>0.35114875325800998</v>
      </c>
      <c r="K6271" t="s">
        <v>25123</v>
      </c>
      <c r="L6271">
        <v>10</v>
      </c>
      <c r="M6271" t="s">
        <v>5133</v>
      </c>
      <c r="N6271">
        <v>1</v>
      </c>
      <c r="O6271">
        <v>1.62548764629389E-3</v>
      </c>
    </row>
    <row r="6272" spans="1:15">
      <c r="A6272" t="s">
        <v>7088</v>
      </c>
      <c r="B6272" t="s">
        <v>23511</v>
      </c>
      <c r="C6272" t="s">
        <v>7089</v>
      </c>
      <c r="D6272">
        <v>25</v>
      </c>
      <c r="E6272">
        <v>6152</v>
      </c>
      <c r="F6272">
        <v>25</v>
      </c>
      <c r="G6272">
        <v>7804</v>
      </c>
      <c r="H6272">
        <v>2.5881106702886699E-3</v>
      </c>
      <c r="I6272">
        <v>2.8856115004520899E-2</v>
      </c>
      <c r="J6272">
        <v>2.4802791534184399E-2</v>
      </c>
      <c r="K6272" t="s">
        <v>24192</v>
      </c>
      <c r="L6272">
        <v>25</v>
      </c>
      <c r="M6272" t="s">
        <v>5133</v>
      </c>
      <c r="N6272">
        <v>1</v>
      </c>
      <c r="O6272">
        <v>4.0637191157347199E-3</v>
      </c>
    </row>
    <row r="6273" spans="1:15">
      <c r="A6273" t="s">
        <v>7090</v>
      </c>
      <c r="B6273" t="s">
        <v>23511</v>
      </c>
      <c r="C6273" t="s">
        <v>7091</v>
      </c>
      <c r="D6273">
        <v>28</v>
      </c>
      <c r="E6273">
        <v>6152</v>
      </c>
      <c r="F6273">
        <v>28</v>
      </c>
      <c r="G6273">
        <v>7804</v>
      </c>
      <c r="H6273">
        <v>1.2644742795388201E-3</v>
      </c>
      <c r="I6273">
        <v>1.60836554031779E-2</v>
      </c>
      <c r="J6273">
        <v>1.38244372816708E-2</v>
      </c>
      <c r="K6273" t="s">
        <v>28023</v>
      </c>
      <c r="L6273">
        <v>28</v>
      </c>
      <c r="M6273" t="s">
        <v>5133</v>
      </c>
      <c r="N6273">
        <v>1</v>
      </c>
      <c r="O6273">
        <v>4.5513654096228902E-3</v>
      </c>
    </row>
    <row r="6274" spans="1:15">
      <c r="A6274" t="s">
        <v>7092</v>
      </c>
      <c r="B6274" t="s">
        <v>23511</v>
      </c>
      <c r="C6274" t="s">
        <v>7093</v>
      </c>
      <c r="D6274">
        <v>18</v>
      </c>
      <c r="E6274">
        <v>6152</v>
      </c>
      <c r="F6274">
        <v>18</v>
      </c>
      <c r="G6274">
        <v>7804</v>
      </c>
      <c r="H6274">
        <v>1.37496899434857E-2</v>
      </c>
      <c r="I6274">
        <v>0.10558946762372599</v>
      </c>
      <c r="J6274">
        <v>9.0757662743805895E-2</v>
      </c>
      <c r="K6274" t="s">
        <v>26112</v>
      </c>
      <c r="L6274">
        <v>18</v>
      </c>
      <c r="M6274" t="s">
        <v>5133</v>
      </c>
      <c r="N6274">
        <v>1</v>
      </c>
      <c r="O6274">
        <v>2.9258777633290002E-3</v>
      </c>
    </row>
    <row r="6275" spans="1:15">
      <c r="A6275" t="s">
        <v>7094</v>
      </c>
      <c r="B6275" t="s">
        <v>23511</v>
      </c>
      <c r="C6275" t="s">
        <v>7095</v>
      </c>
      <c r="D6275">
        <v>1</v>
      </c>
      <c r="E6275">
        <v>6152</v>
      </c>
      <c r="F6275">
        <v>1</v>
      </c>
      <c r="G6275">
        <v>7804</v>
      </c>
      <c r="H6275">
        <v>0.788313685289595</v>
      </c>
      <c r="I6275">
        <v>0.968912233598893</v>
      </c>
      <c r="J6275">
        <v>0.832812322140707</v>
      </c>
      <c r="K6275" t="s">
        <v>25149</v>
      </c>
      <c r="L6275">
        <v>1</v>
      </c>
      <c r="M6275" t="s">
        <v>5133</v>
      </c>
      <c r="N6275">
        <v>1</v>
      </c>
      <c r="O6275">
        <v>1.6254876462938901E-4</v>
      </c>
    </row>
    <row r="6276" spans="1:15">
      <c r="A6276" t="s">
        <v>7096</v>
      </c>
      <c r="B6276" t="s">
        <v>23511</v>
      </c>
      <c r="C6276" t="s">
        <v>7097</v>
      </c>
      <c r="D6276">
        <v>2</v>
      </c>
      <c r="E6276">
        <v>6152</v>
      </c>
      <c r="F6276">
        <v>2</v>
      </c>
      <c r="G6276">
        <v>7804</v>
      </c>
      <c r="H6276">
        <v>0.62141708038142995</v>
      </c>
      <c r="I6276">
        <v>0.968912233598893</v>
      </c>
      <c r="J6276">
        <v>0.832812322140707</v>
      </c>
      <c r="K6276" t="s">
        <v>28024</v>
      </c>
      <c r="L6276">
        <v>2</v>
      </c>
      <c r="M6276" t="s">
        <v>5133</v>
      </c>
      <c r="N6276">
        <v>1</v>
      </c>
      <c r="O6276">
        <v>3.2509752925877802E-4</v>
      </c>
    </row>
    <row r="6277" spans="1:15">
      <c r="A6277" t="s">
        <v>7098</v>
      </c>
      <c r="B6277" t="s">
        <v>23513</v>
      </c>
      <c r="C6277" t="s">
        <v>7099</v>
      </c>
      <c r="D6277">
        <v>1</v>
      </c>
      <c r="E6277">
        <v>535</v>
      </c>
      <c r="F6277">
        <v>1</v>
      </c>
      <c r="G6277">
        <v>8124</v>
      </c>
      <c r="H6277">
        <v>6.5854258985721295E-2</v>
      </c>
      <c r="I6277">
        <v>0.448760549738495</v>
      </c>
      <c r="J6277">
        <v>0.42650749013827299</v>
      </c>
      <c r="K6277" t="s">
        <v>25106</v>
      </c>
      <c r="L6277">
        <v>1</v>
      </c>
      <c r="M6277" t="s">
        <v>5133</v>
      </c>
      <c r="N6277">
        <v>1</v>
      </c>
      <c r="O6277">
        <v>1.8691588785046699E-3</v>
      </c>
    </row>
    <row r="6278" spans="1:15">
      <c r="A6278" t="s">
        <v>7100</v>
      </c>
      <c r="B6278" t="s">
        <v>23511</v>
      </c>
      <c r="C6278" t="s">
        <v>7101</v>
      </c>
      <c r="D6278">
        <v>7</v>
      </c>
      <c r="E6278">
        <v>6152</v>
      </c>
      <c r="F6278">
        <v>7</v>
      </c>
      <c r="G6278">
        <v>7804</v>
      </c>
      <c r="H6278">
        <v>0.18905120292587699</v>
      </c>
      <c r="I6278">
        <v>0.631132279689813</v>
      </c>
      <c r="J6278">
        <v>0.54247920626835999</v>
      </c>
      <c r="K6278" t="s">
        <v>28026</v>
      </c>
      <c r="L6278">
        <v>7</v>
      </c>
      <c r="M6278" t="s">
        <v>5133</v>
      </c>
      <c r="N6278">
        <v>1</v>
      </c>
      <c r="O6278">
        <v>1.13784135240572E-3</v>
      </c>
    </row>
    <row r="6279" spans="1:15">
      <c r="A6279" t="s">
        <v>7102</v>
      </c>
      <c r="B6279" t="s">
        <v>23518</v>
      </c>
      <c r="C6279" t="s">
        <v>7103</v>
      </c>
      <c r="D6279">
        <v>2</v>
      </c>
      <c r="E6279">
        <v>787</v>
      </c>
      <c r="F6279">
        <v>77</v>
      </c>
      <c r="G6279">
        <v>7393</v>
      </c>
      <c r="H6279">
        <v>0.99831172116969402</v>
      </c>
      <c r="I6279">
        <v>1</v>
      </c>
      <c r="J6279">
        <v>0.966855260484069</v>
      </c>
      <c r="K6279" t="s">
        <v>26122</v>
      </c>
      <c r="L6279">
        <v>2</v>
      </c>
      <c r="M6279" t="s">
        <v>5133</v>
      </c>
      <c r="N6279">
        <v>2.5974025974026E-2</v>
      </c>
      <c r="O6279">
        <v>2.5412960609911099E-3</v>
      </c>
    </row>
    <row r="6280" spans="1:15">
      <c r="A6280" t="s">
        <v>7102</v>
      </c>
      <c r="B6280" t="s">
        <v>23513</v>
      </c>
      <c r="C6280" t="s">
        <v>7103</v>
      </c>
      <c r="D6280">
        <v>2</v>
      </c>
      <c r="E6280">
        <v>535</v>
      </c>
      <c r="F6280">
        <v>110</v>
      </c>
      <c r="G6280">
        <v>8124</v>
      </c>
      <c r="H6280">
        <v>0.99531603920405198</v>
      </c>
      <c r="I6280">
        <v>0.99999999999997702</v>
      </c>
      <c r="J6280">
        <v>0.95041217501583097</v>
      </c>
      <c r="K6280" t="s">
        <v>26121</v>
      </c>
      <c r="L6280">
        <v>2</v>
      </c>
      <c r="M6280" t="s">
        <v>5133</v>
      </c>
      <c r="N6280">
        <v>1.8181818181818198E-2</v>
      </c>
      <c r="O6280">
        <v>3.7383177570093499E-3</v>
      </c>
    </row>
    <row r="6281" spans="1:15">
      <c r="A6281" t="s">
        <v>7102</v>
      </c>
      <c r="B6281" t="s">
        <v>23511</v>
      </c>
      <c r="C6281" t="s">
        <v>7103</v>
      </c>
      <c r="D6281">
        <v>98</v>
      </c>
      <c r="E6281">
        <v>6152</v>
      </c>
      <c r="F6281">
        <v>102</v>
      </c>
      <c r="G6281">
        <v>7804</v>
      </c>
      <c r="H6281" s="34">
        <v>6.6571572154286797E-7</v>
      </c>
      <c r="I6281" s="34">
        <v>2.3158909111623802E-5</v>
      </c>
      <c r="J6281" s="34">
        <v>1.9905853395882901E-5</v>
      </c>
      <c r="K6281" t="s">
        <v>28107</v>
      </c>
      <c r="L6281">
        <v>98</v>
      </c>
      <c r="M6281" t="s">
        <v>5133</v>
      </c>
      <c r="N6281">
        <v>0.96078431372549</v>
      </c>
      <c r="O6281">
        <v>1.5929778933680101E-2</v>
      </c>
    </row>
    <row r="6282" spans="1:15">
      <c r="A6282" t="s">
        <v>7104</v>
      </c>
      <c r="B6282" t="s">
        <v>23511</v>
      </c>
      <c r="C6282" t="s">
        <v>7105</v>
      </c>
      <c r="D6282">
        <v>1</v>
      </c>
      <c r="E6282">
        <v>6152</v>
      </c>
      <c r="F6282">
        <v>1</v>
      </c>
      <c r="G6282">
        <v>7804</v>
      </c>
      <c r="H6282">
        <v>0.788313685289595</v>
      </c>
      <c r="I6282">
        <v>0.968912233598893</v>
      </c>
      <c r="J6282">
        <v>0.832812322140707</v>
      </c>
      <c r="K6282" t="s">
        <v>27235</v>
      </c>
      <c r="L6282">
        <v>1</v>
      </c>
      <c r="M6282" t="s">
        <v>5133</v>
      </c>
      <c r="N6282">
        <v>1</v>
      </c>
      <c r="O6282">
        <v>1.6254876462938901E-4</v>
      </c>
    </row>
    <row r="6283" spans="1:15">
      <c r="A6283" t="s">
        <v>7106</v>
      </c>
      <c r="B6283" t="s">
        <v>23511</v>
      </c>
      <c r="C6283" t="s">
        <v>7107</v>
      </c>
      <c r="D6283">
        <v>2</v>
      </c>
      <c r="E6283">
        <v>6152</v>
      </c>
      <c r="F6283">
        <v>2</v>
      </c>
      <c r="G6283">
        <v>7804</v>
      </c>
      <c r="H6283">
        <v>0.62141708038142995</v>
      </c>
      <c r="I6283">
        <v>0.968912233598893</v>
      </c>
      <c r="J6283">
        <v>0.832812322140707</v>
      </c>
      <c r="K6283" t="s">
        <v>28028</v>
      </c>
      <c r="L6283">
        <v>2</v>
      </c>
      <c r="M6283" t="s">
        <v>5133</v>
      </c>
      <c r="N6283">
        <v>1</v>
      </c>
      <c r="O6283">
        <v>3.2509752925877802E-4</v>
      </c>
    </row>
    <row r="6284" spans="1:15">
      <c r="A6284" t="s">
        <v>7108</v>
      </c>
      <c r="B6284" t="s">
        <v>23513</v>
      </c>
      <c r="C6284" t="s">
        <v>7109</v>
      </c>
      <c r="D6284">
        <v>2</v>
      </c>
      <c r="E6284">
        <v>535</v>
      </c>
      <c r="F6284">
        <v>19</v>
      </c>
      <c r="G6284">
        <v>8124</v>
      </c>
      <c r="H6284">
        <v>0.35888622660623998</v>
      </c>
      <c r="I6284">
        <v>0.99999999999997702</v>
      </c>
      <c r="J6284">
        <v>0.95041217501583097</v>
      </c>
      <c r="K6284" t="s">
        <v>25112</v>
      </c>
      <c r="L6284">
        <v>2</v>
      </c>
      <c r="M6284" t="s">
        <v>5133</v>
      </c>
      <c r="N6284">
        <v>0.105263157894737</v>
      </c>
      <c r="O6284">
        <v>3.7383177570093499E-3</v>
      </c>
    </row>
    <row r="6285" spans="1:15">
      <c r="A6285" t="s">
        <v>7108</v>
      </c>
      <c r="B6285" t="s">
        <v>23511</v>
      </c>
      <c r="C6285" t="s">
        <v>7109</v>
      </c>
      <c r="D6285">
        <v>17</v>
      </c>
      <c r="E6285">
        <v>6152</v>
      </c>
      <c r="F6285">
        <v>19</v>
      </c>
      <c r="G6285">
        <v>7804</v>
      </c>
      <c r="H6285">
        <v>0.20051287893879999</v>
      </c>
      <c r="I6285">
        <v>0.65495995127819795</v>
      </c>
      <c r="J6285">
        <v>0.56295988327769197</v>
      </c>
      <c r="K6285" t="s">
        <v>25195</v>
      </c>
      <c r="L6285">
        <v>17</v>
      </c>
      <c r="M6285" t="s">
        <v>5133</v>
      </c>
      <c r="N6285">
        <v>0.89473684210526305</v>
      </c>
      <c r="O6285">
        <v>2.7633289986996102E-3</v>
      </c>
    </row>
    <row r="6286" spans="1:15">
      <c r="A6286" t="s">
        <v>7110</v>
      </c>
      <c r="B6286" t="s">
        <v>23511</v>
      </c>
      <c r="C6286" t="s">
        <v>7111</v>
      </c>
      <c r="D6286">
        <v>15</v>
      </c>
      <c r="E6286">
        <v>6152</v>
      </c>
      <c r="F6286">
        <v>16</v>
      </c>
      <c r="G6286">
        <v>7804</v>
      </c>
      <c r="H6286">
        <v>0.117553998354144</v>
      </c>
      <c r="I6286">
        <v>0.47842873658393897</v>
      </c>
      <c r="J6286">
        <v>0.41122542710949</v>
      </c>
      <c r="K6286" t="s">
        <v>28108</v>
      </c>
      <c r="L6286">
        <v>15</v>
      </c>
      <c r="M6286" t="s">
        <v>5133</v>
      </c>
      <c r="N6286">
        <v>0.9375</v>
      </c>
      <c r="O6286">
        <v>2.4382314694408299E-3</v>
      </c>
    </row>
    <row r="6287" spans="1:15">
      <c r="A6287" t="s">
        <v>7112</v>
      </c>
      <c r="B6287" t="s">
        <v>23511</v>
      </c>
      <c r="C6287" t="s">
        <v>7113</v>
      </c>
      <c r="D6287">
        <v>2</v>
      </c>
      <c r="E6287">
        <v>6152</v>
      </c>
      <c r="F6287">
        <v>6</v>
      </c>
      <c r="G6287">
        <v>7804</v>
      </c>
      <c r="H6287">
        <v>0.99790841233866701</v>
      </c>
      <c r="I6287">
        <v>1</v>
      </c>
      <c r="J6287">
        <v>0.85953329234717102</v>
      </c>
      <c r="K6287" t="s">
        <v>25970</v>
      </c>
      <c r="L6287">
        <v>2</v>
      </c>
      <c r="M6287" t="s">
        <v>5133</v>
      </c>
      <c r="N6287">
        <v>0.33333333333333298</v>
      </c>
      <c r="O6287">
        <v>3.2509752925877802E-4</v>
      </c>
    </row>
    <row r="6288" spans="1:15">
      <c r="A6288" t="s">
        <v>7112</v>
      </c>
      <c r="B6288" t="s">
        <v>23518</v>
      </c>
      <c r="C6288" t="s">
        <v>7113</v>
      </c>
      <c r="D6288">
        <v>4</v>
      </c>
      <c r="E6288">
        <v>787</v>
      </c>
      <c r="F6288">
        <v>6</v>
      </c>
      <c r="G6288">
        <v>7393</v>
      </c>
      <c r="H6288">
        <v>1.60306383549315E-3</v>
      </c>
      <c r="I6288">
        <v>7.5852664754440302E-2</v>
      </c>
      <c r="J6288">
        <v>7.3338547939565096E-2</v>
      </c>
      <c r="K6288" t="s">
        <v>25969</v>
      </c>
      <c r="L6288">
        <v>4</v>
      </c>
      <c r="M6288" t="s">
        <v>5133</v>
      </c>
      <c r="N6288">
        <v>0.66666666666666696</v>
      </c>
      <c r="O6288">
        <v>5.0825921219822103E-3</v>
      </c>
    </row>
    <row r="6289" spans="1:15">
      <c r="A6289" t="s">
        <v>7114</v>
      </c>
      <c r="B6289" t="s">
        <v>23511</v>
      </c>
      <c r="C6289" t="s">
        <v>7115</v>
      </c>
      <c r="D6289">
        <v>2</v>
      </c>
      <c r="E6289">
        <v>6152</v>
      </c>
      <c r="F6289">
        <v>2</v>
      </c>
      <c r="G6289">
        <v>7804</v>
      </c>
      <c r="H6289">
        <v>0.62141708038142995</v>
      </c>
      <c r="I6289">
        <v>0.968912233598893</v>
      </c>
      <c r="J6289">
        <v>0.832812322140707</v>
      </c>
      <c r="K6289" t="s">
        <v>24528</v>
      </c>
      <c r="L6289">
        <v>2</v>
      </c>
      <c r="M6289" t="s">
        <v>1463</v>
      </c>
      <c r="N6289">
        <v>1</v>
      </c>
      <c r="O6289">
        <v>3.2509752925877802E-4</v>
      </c>
    </row>
    <row r="6290" spans="1:15">
      <c r="A6290" t="s">
        <v>7116</v>
      </c>
      <c r="B6290" t="s">
        <v>23511</v>
      </c>
      <c r="C6290" t="s">
        <v>7117</v>
      </c>
      <c r="D6290">
        <v>13</v>
      </c>
      <c r="E6290">
        <v>6152</v>
      </c>
      <c r="F6290">
        <v>13</v>
      </c>
      <c r="G6290">
        <v>7804</v>
      </c>
      <c r="H6290">
        <v>4.52815025690569E-2</v>
      </c>
      <c r="I6290">
        <v>0.25239912466249798</v>
      </c>
      <c r="J6290">
        <v>0.21694545060670101</v>
      </c>
      <c r="K6290" t="s">
        <v>28109</v>
      </c>
      <c r="L6290">
        <v>13</v>
      </c>
      <c r="M6290" t="s">
        <v>1463</v>
      </c>
      <c r="N6290">
        <v>1</v>
      </c>
      <c r="O6290">
        <v>2.1131339401820499E-3</v>
      </c>
    </row>
    <row r="6291" spans="1:15">
      <c r="A6291" t="s">
        <v>7118</v>
      </c>
      <c r="B6291" t="s">
        <v>23511</v>
      </c>
      <c r="C6291" t="s">
        <v>7119</v>
      </c>
      <c r="D6291">
        <v>10</v>
      </c>
      <c r="E6291">
        <v>6152</v>
      </c>
      <c r="F6291">
        <v>10</v>
      </c>
      <c r="G6291">
        <v>7804</v>
      </c>
      <c r="H6291">
        <v>9.2537459108980397E-2</v>
      </c>
      <c r="I6291">
        <v>0.40853420848785299</v>
      </c>
      <c r="J6291">
        <v>0.35114875325800998</v>
      </c>
      <c r="K6291" t="s">
        <v>24816</v>
      </c>
      <c r="L6291">
        <v>10</v>
      </c>
      <c r="M6291" t="s">
        <v>1463</v>
      </c>
      <c r="N6291">
        <v>1</v>
      </c>
      <c r="O6291">
        <v>1.62548764629389E-3</v>
      </c>
    </row>
    <row r="6292" spans="1:15">
      <c r="A6292" t="s">
        <v>7120</v>
      </c>
      <c r="B6292" t="s">
        <v>23511</v>
      </c>
      <c r="C6292" t="s">
        <v>7121</v>
      </c>
      <c r="D6292">
        <v>8</v>
      </c>
      <c r="E6292">
        <v>6152</v>
      </c>
      <c r="F6292">
        <v>8</v>
      </c>
      <c r="G6292">
        <v>7804</v>
      </c>
      <c r="H6292">
        <v>0.148995721685201</v>
      </c>
      <c r="I6292">
        <v>0.54611425167193095</v>
      </c>
      <c r="J6292">
        <v>0.46940338073728599</v>
      </c>
      <c r="K6292" t="s">
        <v>28110</v>
      </c>
      <c r="L6292">
        <v>8</v>
      </c>
      <c r="M6292" t="s">
        <v>1463</v>
      </c>
      <c r="N6292">
        <v>1</v>
      </c>
      <c r="O6292">
        <v>1.3003901170351099E-3</v>
      </c>
    </row>
    <row r="6293" spans="1:15">
      <c r="A6293" t="s">
        <v>7122</v>
      </c>
      <c r="B6293" t="s">
        <v>23511</v>
      </c>
      <c r="C6293" t="s">
        <v>7123</v>
      </c>
      <c r="D6293">
        <v>7</v>
      </c>
      <c r="E6293">
        <v>6152</v>
      </c>
      <c r="F6293">
        <v>7</v>
      </c>
      <c r="G6293">
        <v>7804</v>
      </c>
      <c r="H6293">
        <v>0.18905120292587699</v>
      </c>
      <c r="I6293">
        <v>0.631132279689813</v>
      </c>
      <c r="J6293">
        <v>0.54247920626835999</v>
      </c>
      <c r="K6293" t="s">
        <v>28111</v>
      </c>
      <c r="L6293">
        <v>7</v>
      </c>
      <c r="M6293" t="s">
        <v>1463</v>
      </c>
      <c r="N6293">
        <v>1</v>
      </c>
      <c r="O6293">
        <v>1.13784135240572E-3</v>
      </c>
    </row>
    <row r="6294" spans="1:15">
      <c r="A6294" t="s">
        <v>7124</v>
      </c>
      <c r="B6294" t="s">
        <v>23518</v>
      </c>
      <c r="C6294" t="s">
        <v>7125</v>
      </c>
      <c r="D6294">
        <v>3</v>
      </c>
      <c r="E6294">
        <v>787</v>
      </c>
      <c r="F6294">
        <v>13</v>
      </c>
      <c r="G6294">
        <v>7393</v>
      </c>
      <c r="H6294">
        <v>0.15356613518559101</v>
      </c>
      <c r="I6294">
        <v>0.80479121538689102</v>
      </c>
      <c r="J6294">
        <v>0.77811662018818395</v>
      </c>
      <c r="K6294" t="s">
        <v>24121</v>
      </c>
      <c r="L6294">
        <v>3</v>
      </c>
      <c r="M6294" t="s">
        <v>1463</v>
      </c>
      <c r="N6294">
        <v>0.230769230769231</v>
      </c>
      <c r="O6294">
        <v>3.8119440914866601E-3</v>
      </c>
    </row>
    <row r="6295" spans="1:15">
      <c r="A6295" t="s">
        <v>7124</v>
      </c>
      <c r="B6295" t="s">
        <v>23511</v>
      </c>
      <c r="C6295" t="s">
        <v>7125</v>
      </c>
      <c r="D6295">
        <v>11</v>
      </c>
      <c r="E6295">
        <v>6152</v>
      </c>
      <c r="F6295">
        <v>14</v>
      </c>
      <c r="G6295">
        <v>7804</v>
      </c>
      <c r="H6295">
        <v>0.65754173515226599</v>
      </c>
      <c r="I6295">
        <v>0.968912233598893</v>
      </c>
      <c r="J6295">
        <v>0.832812322140707</v>
      </c>
      <c r="K6295" t="s">
        <v>24809</v>
      </c>
      <c r="L6295">
        <v>11</v>
      </c>
      <c r="M6295" t="s">
        <v>1463</v>
      </c>
      <c r="N6295">
        <v>0.78571428571428603</v>
      </c>
      <c r="O6295">
        <v>1.78803641092328E-3</v>
      </c>
    </row>
    <row r="6296" spans="1:15">
      <c r="A6296" t="s">
        <v>7126</v>
      </c>
      <c r="B6296" t="s">
        <v>23511</v>
      </c>
      <c r="C6296" t="s">
        <v>7127</v>
      </c>
      <c r="D6296">
        <v>3</v>
      </c>
      <c r="E6296">
        <v>6152</v>
      </c>
      <c r="F6296">
        <v>3</v>
      </c>
      <c r="G6296">
        <v>7804</v>
      </c>
      <c r="H6296">
        <v>0.489837867770546</v>
      </c>
      <c r="I6296">
        <v>0.96083957126938102</v>
      </c>
      <c r="J6296">
        <v>0.82587360011061495</v>
      </c>
      <c r="K6296" t="s">
        <v>28112</v>
      </c>
      <c r="L6296">
        <v>3</v>
      </c>
      <c r="M6296" t="s">
        <v>1463</v>
      </c>
      <c r="N6296">
        <v>1</v>
      </c>
      <c r="O6296">
        <v>4.8764629388816603E-4</v>
      </c>
    </row>
    <row r="6297" spans="1:15">
      <c r="A6297" t="s">
        <v>7128</v>
      </c>
      <c r="B6297" t="s">
        <v>23513</v>
      </c>
      <c r="C6297" t="s">
        <v>7129</v>
      </c>
      <c r="D6297">
        <v>4</v>
      </c>
      <c r="E6297">
        <v>535</v>
      </c>
      <c r="F6297">
        <v>4</v>
      </c>
      <c r="G6297">
        <v>8124</v>
      </c>
      <c r="H6297" s="34">
        <v>1.86112274517484E-5</v>
      </c>
      <c r="I6297">
        <v>1.3090948122840001E-3</v>
      </c>
      <c r="J6297">
        <v>1.2441796478447999E-3</v>
      </c>
      <c r="K6297" t="s">
        <v>25914</v>
      </c>
      <c r="L6297">
        <v>4</v>
      </c>
      <c r="M6297" t="s">
        <v>1463</v>
      </c>
      <c r="N6297">
        <v>1</v>
      </c>
      <c r="O6297">
        <v>7.4766355140186902E-3</v>
      </c>
    </row>
    <row r="6298" spans="1:15">
      <c r="A6298" t="s">
        <v>7130</v>
      </c>
      <c r="B6298" t="s">
        <v>23518</v>
      </c>
      <c r="C6298" t="s">
        <v>7131</v>
      </c>
      <c r="D6298">
        <v>20</v>
      </c>
      <c r="E6298">
        <v>787</v>
      </c>
      <c r="F6298">
        <v>136</v>
      </c>
      <c r="G6298">
        <v>7393</v>
      </c>
      <c r="H6298">
        <v>8.3597838456327705E-2</v>
      </c>
      <c r="I6298">
        <v>0.63266972740240601</v>
      </c>
      <c r="J6298">
        <v>0.61170005408803896</v>
      </c>
      <c r="K6298" t="s">
        <v>28113</v>
      </c>
      <c r="L6298">
        <v>20</v>
      </c>
      <c r="M6298" t="s">
        <v>5133</v>
      </c>
      <c r="N6298">
        <v>0.14705882352941199</v>
      </c>
      <c r="O6298">
        <v>2.5412960609911099E-2</v>
      </c>
    </row>
    <row r="6299" spans="1:15">
      <c r="A6299" t="s">
        <v>7130</v>
      </c>
      <c r="B6299" t="s">
        <v>23511</v>
      </c>
      <c r="C6299" t="s">
        <v>7131</v>
      </c>
      <c r="D6299">
        <v>127</v>
      </c>
      <c r="E6299">
        <v>6152</v>
      </c>
      <c r="F6299">
        <v>153</v>
      </c>
      <c r="G6299">
        <v>7804</v>
      </c>
      <c r="H6299">
        <v>0.11795630358350701</v>
      </c>
      <c r="I6299">
        <v>0.47986768957835602</v>
      </c>
      <c r="J6299">
        <v>0.412462255114315</v>
      </c>
      <c r="K6299" t="s">
        <v>28114</v>
      </c>
      <c r="L6299">
        <v>127</v>
      </c>
      <c r="M6299" t="s">
        <v>5133</v>
      </c>
      <c r="N6299">
        <v>0.83006535947712401</v>
      </c>
      <c r="O6299">
        <v>2.06436931079324E-2</v>
      </c>
    </row>
    <row r="6300" spans="1:15">
      <c r="A6300" t="s">
        <v>7130</v>
      </c>
      <c r="B6300" t="s">
        <v>23513</v>
      </c>
      <c r="C6300" t="s">
        <v>7131</v>
      </c>
      <c r="D6300">
        <v>4</v>
      </c>
      <c r="E6300">
        <v>535</v>
      </c>
      <c r="F6300">
        <v>152</v>
      </c>
      <c r="G6300">
        <v>8124</v>
      </c>
      <c r="H6300">
        <v>0.99184054864997495</v>
      </c>
      <c r="I6300">
        <v>0.99999999999997702</v>
      </c>
      <c r="J6300">
        <v>0.95041217501583097</v>
      </c>
      <c r="K6300" t="s">
        <v>28115</v>
      </c>
      <c r="L6300">
        <v>4</v>
      </c>
      <c r="M6300" t="s">
        <v>5133</v>
      </c>
      <c r="N6300">
        <v>2.6315789473684199E-2</v>
      </c>
      <c r="O6300">
        <v>7.4766355140186902E-3</v>
      </c>
    </row>
    <row r="6301" spans="1:15">
      <c r="A6301" t="s">
        <v>7132</v>
      </c>
      <c r="B6301" t="s">
        <v>23513</v>
      </c>
      <c r="C6301" t="s">
        <v>7133</v>
      </c>
      <c r="D6301">
        <v>1</v>
      </c>
      <c r="E6301">
        <v>535</v>
      </c>
      <c r="F6301">
        <v>31</v>
      </c>
      <c r="G6301">
        <v>8124</v>
      </c>
      <c r="H6301">
        <v>0.879469540147234</v>
      </c>
      <c r="I6301">
        <v>0.99999999999997702</v>
      </c>
      <c r="J6301">
        <v>0.95041217501583097</v>
      </c>
      <c r="K6301" t="s">
        <v>25106</v>
      </c>
      <c r="L6301">
        <v>1</v>
      </c>
      <c r="M6301" t="s">
        <v>1463</v>
      </c>
      <c r="N6301">
        <v>3.2258064516128997E-2</v>
      </c>
      <c r="O6301">
        <v>1.8691588785046699E-3</v>
      </c>
    </row>
    <row r="6302" spans="1:15">
      <c r="A6302" t="s">
        <v>7132</v>
      </c>
      <c r="B6302" t="s">
        <v>23511</v>
      </c>
      <c r="C6302" t="s">
        <v>7133</v>
      </c>
      <c r="D6302">
        <v>29</v>
      </c>
      <c r="E6302">
        <v>6152</v>
      </c>
      <c r="F6302">
        <v>33</v>
      </c>
      <c r="G6302">
        <v>7804</v>
      </c>
      <c r="H6302">
        <v>0.14233526588367301</v>
      </c>
      <c r="I6302">
        <v>0.54611425167193095</v>
      </c>
      <c r="J6302">
        <v>0.46940338073728599</v>
      </c>
      <c r="K6302" t="s">
        <v>28116</v>
      </c>
      <c r="L6302">
        <v>29</v>
      </c>
      <c r="M6302" t="s">
        <v>1463</v>
      </c>
      <c r="N6302">
        <v>0.87878787878787901</v>
      </c>
      <c r="O6302">
        <v>4.7139141742522797E-3</v>
      </c>
    </row>
    <row r="6303" spans="1:15">
      <c r="A6303" t="s">
        <v>7132</v>
      </c>
      <c r="B6303" t="s">
        <v>23518</v>
      </c>
      <c r="C6303" t="s">
        <v>7133</v>
      </c>
      <c r="D6303">
        <v>3</v>
      </c>
      <c r="E6303">
        <v>787</v>
      </c>
      <c r="F6303">
        <v>32</v>
      </c>
      <c r="G6303">
        <v>7393</v>
      </c>
      <c r="H6303">
        <v>0.67729993431492497</v>
      </c>
      <c r="I6303">
        <v>1</v>
      </c>
      <c r="J6303">
        <v>0.966855260484069</v>
      </c>
      <c r="K6303" t="s">
        <v>28117</v>
      </c>
      <c r="L6303">
        <v>3</v>
      </c>
      <c r="M6303" t="s">
        <v>1463</v>
      </c>
      <c r="N6303">
        <v>9.375E-2</v>
      </c>
      <c r="O6303">
        <v>3.8119440914866601E-3</v>
      </c>
    </row>
    <row r="6304" spans="1:15">
      <c r="A6304" t="s">
        <v>7134</v>
      </c>
      <c r="B6304" t="s">
        <v>23518</v>
      </c>
      <c r="C6304" t="s">
        <v>7135</v>
      </c>
      <c r="D6304">
        <v>26</v>
      </c>
      <c r="E6304">
        <v>787</v>
      </c>
      <c r="F6304">
        <v>106</v>
      </c>
      <c r="G6304">
        <v>7393</v>
      </c>
      <c r="H6304" s="34">
        <v>3.2483890895421E-5</v>
      </c>
      <c r="I6304">
        <v>5.7090438248702403E-3</v>
      </c>
      <c r="J6304">
        <v>5.5198190544098902E-3</v>
      </c>
      <c r="K6304" t="s">
        <v>28118</v>
      </c>
      <c r="L6304">
        <v>26</v>
      </c>
      <c r="M6304" t="s">
        <v>2729</v>
      </c>
      <c r="N6304">
        <v>0.245283018867925</v>
      </c>
      <c r="O6304">
        <v>3.3036848792884398E-2</v>
      </c>
    </row>
    <row r="6305" spans="1:15">
      <c r="A6305" t="s">
        <v>7134</v>
      </c>
      <c r="B6305" t="s">
        <v>23511</v>
      </c>
      <c r="C6305" t="s">
        <v>7135</v>
      </c>
      <c r="D6305">
        <v>54</v>
      </c>
      <c r="E6305">
        <v>6152</v>
      </c>
      <c r="F6305">
        <v>107</v>
      </c>
      <c r="G6305">
        <v>7804</v>
      </c>
      <c r="H6305">
        <v>0.99999999998518696</v>
      </c>
      <c r="I6305">
        <v>1</v>
      </c>
      <c r="J6305">
        <v>0.85953329234717102</v>
      </c>
      <c r="K6305" t="s">
        <v>28119</v>
      </c>
      <c r="L6305">
        <v>54</v>
      </c>
      <c r="M6305" t="s">
        <v>2729</v>
      </c>
      <c r="N6305">
        <v>0.50467289719626196</v>
      </c>
      <c r="O6305">
        <v>8.7776332899869997E-3</v>
      </c>
    </row>
    <row r="6306" spans="1:15">
      <c r="A6306" t="s">
        <v>7134</v>
      </c>
      <c r="B6306" t="s">
        <v>23513</v>
      </c>
      <c r="C6306" t="s">
        <v>7135</v>
      </c>
      <c r="D6306">
        <v>19</v>
      </c>
      <c r="E6306">
        <v>535</v>
      </c>
      <c r="F6306">
        <v>104</v>
      </c>
      <c r="G6306">
        <v>8124</v>
      </c>
      <c r="H6306" s="34">
        <v>4.0206477072987798E-5</v>
      </c>
      <c r="I6306">
        <v>2.3174566646235999E-3</v>
      </c>
      <c r="J6306">
        <v>2.2025390291299002E-3</v>
      </c>
      <c r="K6306" t="s">
        <v>28120</v>
      </c>
      <c r="L6306">
        <v>19</v>
      </c>
      <c r="M6306" t="s">
        <v>2729</v>
      </c>
      <c r="N6306">
        <v>0.18269230769230799</v>
      </c>
      <c r="O6306">
        <v>3.5514018691588801E-2</v>
      </c>
    </row>
    <row r="6307" spans="1:15">
      <c r="A6307" t="s">
        <v>7136</v>
      </c>
      <c r="B6307" t="s">
        <v>23513</v>
      </c>
      <c r="C6307" t="s">
        <v>7137</v>
      </c>
      <c r="D6307">
        <v>9</v>
      </c>
      <c r="E6307">
        <v>535</v>
      </c>
      <c r="F6307">
        <v>65</v>
      </c>
      <c r="G6307">
        <v>8124</v>
      </c>
      <c r="H6307">
        <v>2.5657081789924902E-2</v>
      </c>
      <c r="I6307">
        <v>0.33067356965275901</v>
      </c>
      <c r="J6307">
        <v>0.31427618655393502</v>
      </c>
      <c r="K6307" t="s">
        <v>28121</v>
      </c>
      <c r="L6307">
        <v>9</v>
      </c>
      <c r="M6307" t="s">
        <v>2729</v>
      </c>
      <c r="N6307">
        <v>0.138461538461538</v>
      </c>
      <c r="O6307">
        <v>1.6822429906542102E-2</v>
      </c>
    </row>
    <row r="6308" spans="1:15">
      <c r="A6308" t="s">
        <v>7136</v>
      </c>
      <c r="B6308" t="s">
        <v>23511</v>
      </c>
      <c r="C6308" t="s">
        <v>7137</v>
      </c>
      <c r="D6308">
        <v>34</v>
      </c>
      <c r="E6308">
        <v>6152</v>
      </c>
      <c r="F6308">
        <v>69</v>
      </c>
      <c r="G6308">
        <v>7804</v>
      </c>
      <c r="H6308">
        <v>0.99999998794122202</v>
      </c>
      <c r="I6308">
        <v>1</v>
      </c>
      <c r="J6308">
        <v>0.85953329234717102</v>
      </c>
      <c r="K6308" t="s">
        <v>28122</v>
      </c>
      <c r="L6308">
        <v>34</v>
      </c>
      <c r="M6308" t="s">
        <v>2729</v>
      </c>
      <c r="N6308">
        <v>0.49275362318840599</v>
      </c>
      <c r="O6308">
        <v>5.5266579973992204E-3</v>
      </c>
    </row>
    <row r="6309" spans="1:15">
      <c r="A6309" t="s">
        <v>7136</v>
      </c>
      <c r="B6309" t="s">
        <v>23518</v>
      </c>
      <c r="C6309" t="s">
        <v>7137</v>
      </c>
      <c r="D6309">
        <v>21</v>
      </c>
      <c r="E6309">
        <v>787</v>
      </c>
      <c r="F6309">
        <v>69</v>
      </c>
      <c r="G6309">
        <v>7393</v>
      </c>
      <c r="H6309" s="34">
        <v>5.3289953427823302E-6</v>
      </c>
      <c r="I6309">
        <v>1.0926660867429899E-3</v>
      </c>
      <c r="J6309">
        <v>1.0564499539200099E-3</v>
      </c>
      <c r="K6309" t="s">
        <v>28123</v>
      </c>
      <c r="L6309">
        <v>21</v>
      </c>
      <c r="M6309" t="s">
        <v>2729</v>
      </c>
      <c r="N6309">
        <v>0.30434782608695699</v>
      </c>
      <c r="O6309">
        <v>2.66836086404066E-2</v>
      </c>
    </row>
    <row r="6310" spans="1:15">
      <c r="A6310" t="s">
        <v>7138</v>
      </c>
      <c r="B6310" t="s">
        <v>23511</v>
      </c>
      <c r="C6310" t="s">
        <v>7139</v>
      </c>
      <c r="D6310">
        <v>2</v>
      </c>
      <c r="E6310">
        <v>6152</v>
      </c>
      <c r="F6310">
        <v>5</v>
      </c>
      <c r="G6310">
        <v>7804</v>
      </c>
      <c r="H6310">
        <v>0.99168074853091603</v>
      </c>
      <c r="I6310">
        <v>1</v>
      </c>
      <c r="J6310">
        <v>0.85953329234717102</v>
      </c>
      <c r="K6310" t="s">
        <v>28124</v>
      </c>
      <c r="L6310">
        <v>2</v>
      </c>
      <c r="M6310" t="s">
        <v>5133</v>
      </c>
      <c r="N6310">
        <v>0.4</v>
      </c>
      <c r="O6310">
        <v>3.2509752925877802E-4</v>
      </c>
    </row>
    <row r="6311" spans="1:15">
      <c r="A6311" t="s">
        <v>7138</v>
      </c>
      <c r="B6311" t="s">
        <v>23518</v>
      </c>
      <c r="C6311" t="s">
        <v>7139</v>
      </c>
      <c r="D6311">
        <v>3</v>
      </c>
      <c r="E6311">
        <v>787</v>
      </c>
      <c r="F6311">
        <v>6</v>
      </c>
      <c r="G6311">
        <v>7393</v>
      </c>
      <c r="H6311">
        <v>1.8777106137657599E-2</v>
      </c>
      <c r="I6311">
        <v>0.338469374737777</v>
      </c>
      <c r="J6311">
        <v>0.32725089547797298</v>
      </c>
      <c r="K6311" t="s">
        <v>28125</v>
      </c>
      <c r="L6311">
        <v>3</v>
      </c>
      <c r="M6311" t="s">
        <v>5133</v>
      </c>
      <c r="N6311">
        <v>0.5</v>
      </c>
      <c r="O6311">
        <v>3.8119440914866601E-3</v>
      </c>
    </row>
    <row r="6312" spans="1:15">
      <c r="A6312" t="s">
        <v>7138</v>
      </c>
      <c r="B6312" t="s">
        <v>23513</v>
      </c>
      <c r="C6312" t="s">
        <v>7139</v>
      </c>
      <c r="D6312">
        <v>1</v>
      </c>
      <c r="E6312">
        <v>535</v>
      </c>
      <c r="F6312">
        <v>5</v>
      </c>
      <c r="G6312">
        <v>8124</v>
      </c>
      <c r="H6312">
        <v>0.28872836491514098</v>
      </c>
      <c r="I6312">
        <v>0.92669970177713501</v>
      </c>
      <c r="J6312">
        <v>0.88074667915254901</v>
      </c>
      <c r="K6312" t="s">
        <v>24628</v>
      </c>
      <c r="L6312">
        <v>1</v>
      </c>
      <c r="M6312" t="s">
        <v>5133</v>
      </c>
      <c r="N6312">
        <v>0.2</v>
      </c>
      <c r="O6312">
        <v>1.8691588785046699E-3</v>
      </c>
    </row>
    <row r="6313" spans="1:15">
      <c r="A6313" t="s">
        <v>7140</v>
      </c>
      <c r="B6313" t="s">
        <v>23518</v>
      </c>
      <c r="C6313" t="s">
        <v>7141</v>
      </c>
      <c r="D6313">
        <v>3</v>
      </c>
      <c r="E6313">
        <v>787</v>
      </c>
      <c r="F6313">
        <v>6</v>
      </c>
      <c r="G6313">
        <v>7393</v>
      </c>
      <c r="H6313">
        <v>1.8777106137657599E-2</v>
      </c>
      <c r="I6313">
        <v>0.338469374737777</v>
      </c>
      <c r="J6313">
        <v>0.32725089547797298</v>
      </c>
      <c r="K6313" t="s">
        <v>28125</v>
      </c>
      <c r="L6313">
        <v>3</v>
      </c>
      <c r="M6313" t="s">
        <v>5133</v>
      </c>
      <c r="N6313">
        <v>0.5</v>
      </c>
      <c r="O6313">
        <v>3.8119440914866601E-3</v>
      </c>
    </row>
    <row r="6314" spans="1:15">
      <c r="A6314" t="s">
        <v>7140</v>
      </c>
      <c r="B6314" t="s">
        <v>23511</v>
      </c>
      <c r="C6314" t="s">
        <v>7141</v>
      </c>
      <c r="D6314">
        <v>2</v>
      </c>
      <c r="E6314">
        <v>6152</v>
      </c>
      <c r="F6314">
        <v>5</v>
      </c>
      <c r="G6314">
        <v>7804</v>
      </c>
      <c r="H6314">
        <v>0.99168074853091603</v>
      </c>
      <c r="I6314">
        <v>1</v>
      </c>
      <c r="J6314">
        <v>0.85953329234717102</v>
      </c>
      <c r="K6314" t="s">
        <v>28124</v>
      </c>
      <c r="L6314">
        <v>2</v>
      </c>
      <c r="M6314" t="s">
        <v>5133</v>
      </c>
      <c r="N6314">
        <v>0.4</v>
      </c>
      <c r="O6314">
        <v>3.2509752925877802E-4</v>
      </c>
    </row>
    <row r="6315" spans="1:15">
      <c r="A6315" t="s">
        <v>7140</v>
      </c>
      <c r="B6315" t="s">
        <v>23513</v>
      </c>
      <c r="C6315" t="s">
        <v>7141</v>
      </c>
      <c r="D6315">
        <v>1</v>
      </c>
      <c r="E6315">
        <v>535</v>
      </c>
      <c r="F6315">
        <v>5</v>
      </c>
      <c r="G6315">
        <v>8124</v>
      </c>
      <c r="H6315">
        <v>0.28872836491514098</v>
      </c>
      <c r="I6315">
        <v>0.92669970177713501</v>
      </c>
      <c r="J6315">
        <v>0.88074667915254901</v>
      </c>
      <c r="K6315" t="s">
        <v>24628</v>
      </c>
      <c r="L6315">
        <v>1</v>
      </c>
      <c r="M6315" t="s">
        <v>5133</v>
      </c>
      <c r="N6315">
        <v>0.2</v>
      </c>
      <c r="O6315">
        <v>1.8691588785046699E-3</v>
      </c>
    </row>
    <row r="6316" spans="1:15">
      <c r="A6316" t="s">
        <v>7142</v>
      </c>
      <c r="B6316" t="s">
        <v>23513</v>
      </c>
      <c r="C6316" t="s">
        <v>7143</v>
      </c>
      <c r="D6316">
        <v>1</v>
      </c>
      <c r="E6316">
        <v>535</v>
      </c>
      <c r="F6316">
        <v>3</v>
      </c>
      <c r="G6316">
        <v>8124</v>
      </c>
      <c r="H6316">
        <v>0.184859247501582</v>
      </c>
      <c r="I6316">
        <v>0.75508452473579202</v>
      </c>
      <c r="J6316">
        <v>0.71764152547495597</v>
      </c>
      <c r="K6316" t="s">
        <v>23746</v>
      </c>
      <c r="L6316">
        <v>1</v>
      </c>
      <c r="M6316" t="s">
        <v>5133</v>
      </c>
      <c r="N6316">
        <v>0.33333333333333298</v>
      </c>
      <c r="O6316">
        <v>1.8691588785046699E-3</v>
      </c>
    </row>
    <row r="6317" spans="1:15">
      <c r="A6317" t="s">
        <v>7142</v>
      </c>
      <c r="B6317" t="s">
        <v>23511</v>
      </c>
      <c r="C6317" t="s">
        <v>7143</v>
      </c>
      <c r="D6317">
        <v>1</v>
      </c>
      <c r="E6317">
        <v>6152</v>
      </c>
      <c r="F6317">
        <v>2</v>
      </c>
      <c r="G6317">
        <v>7804</v>
      </c>
      <c r="H6317">
        <v>0.95521029019776005</v>
      </c>
      <c r="I6317">
        <v>1</v>
      </c>
      <c r="J6317">
        <v>0.85953329234717102</v>
      </c>
      <c r="K6317" t="s">
        <v>24949</v>
      </c>
      <c r="L6317">
        <v>1</v>
      </c>
      <c r="M6317" t="s">
        <v>5133</v>
      </c>
      <c r="N6317">
        <v>0.5</v>
      </c>
      <c r="O6317">
        <v>1.6254876462938901E-4</v>
      </c>
    </row>
    <row r="6318" spans="1:15">
      <c r="A6318" t="s">
        <v>7144</v>
      </c>
      <c r="B6318" t="s">
        <v>23511</v>
      </c>
      <c r="C6318" t="s">
        <v>7145</v>
      </c>
      <c r="D6318">
        <v>1</v>
      </c>
      <c r="E6318">
        <v>6152</v>
      </c>
      <c r="F6318">
        <v>1</v>
      </c>
      <c r="G6318">
        <v>7804</v>
      </c>
      <c r="H6318">
        <v>0.788313685289595</v>
      </c>
      <c r="I6318">
        <v>0.968912233598893</v>
      </c>
      <c r="J6318">
        <v>0.832812322140707</v>
      </c>
      <c r="K6318" t="s">
        <v>24949</v>
      </c>
      <c r="L6318">
        <v>1</v>
      </c>
      <c r="M6318" t="s">
        <v>5133</v>
      </c>
      <c r="N6318">
        <v>1</v>
      </c>
      <c r="O6318">
        <v>1.6254876462938901E-4</v>
      </c>
    </row>
    <row r="6319" spans="1:15">
      <c r="A6319" t="s">
        <v>7146</v>
      </c>
      <c r="B6319" t="s">
        <v>23513</v>
      </c>
      <c r="C6319" t="s">
        <v>7147</v>
      </c>
      <c r="D6319">
        <v>1</v>
      </c>
      <c r="E6319">
        <v>535</v>
      </c>
      <c r="F6319">
        <v>1</v>
      </c>
      <c r="G6319">
        <v>8124</v>
      </c>
      <c r="H6319">
        <v>6.5854258985721295E-2</v>
      </c>
      <c r="I6319">
        <v>0.448760549738495</v>
      </c>
      <c r="J6319">
        <v>0.42650749013827299</v>
      </c>
      <c r="K6319" t="s">
        <v>23746</v>
      </c>
      <c r="L6319">
        <v>1</v>
      </c>
      <c r="M6319" t="s">
        <v>5133</v>
      </c>
      <c r="N6319">
        <v>1</v>
      </c>
      <c r="O6319">
        <v>1.8691588785046699E-3</v>
      </c>
    </row>
    <row r="6320" spans="1:15">
      <c r="A6320" t="s">
        <v>7148</v>
      </c>
      <c r="B6320" t="s">
        <v>23511</v>
      </c>
      <c r="C6320" t="s">
        <v>7149</v>
      </c>
      <c r="D6320">
        <v>1</v>
      </c>
      <c r="E6320">
        <v>6152</v>
      </c>
      <c r="F6320">
        <v>1</v>
      </c>
      <c r="G6320">
        <v>7804</v>
      </c>
      <c r="H6320">
        <v>0.788313685289595</v>
      </c>
      <c r="I6320">
        <v>0.968912233598893</v>
      </c>
      <c r="J6320">
        <v>0.832812322140707</v>
      </c>
      <c r="K6320" t="s">
        <v>24949</v>
      </c>
      <c r="L6320">
        <v>1</v>
      </c>
      <c r="M6320" t="s">
        <v>5133</v>
      </c>
      <c r="N6320">
        <v>1</v>
      </c>
      <c r="O6320">
        <v>1.6254876462938901E-4</v>
      </c>
    </row>
    <row r="6321" spans="1:15">
      <c r="A6321" t="s">
        <v>7150</v>
      </c>
      <c r="B6321" t="s">
        <v>23511</v>
      </c>
      <c r="C6321" t="s">
        <v>7151</v>
      </c>
      <c r="D6321">
        <v>1</v>
      </c>
      <c r="E6321">
        <v>6152</v>
      </c>
      <c r="F6321">
        <v>1</v>
      </c>
      <c r="G6321">
        <v>7804</v>
      </c>
      <c r="H6321">
        <v>0.788313685289595</v>
      </c>
      <c r="I6321">
        <v>0.968912233598893</v>
      </c>
      <c r="J6321">
        <v>0.832812322140707</v>
      </c>
      <c r="K6321" t="s">
        <v>24949</v>
      </c>
      <c r="L6321">
        <v>1</v>
      </c>
      <c r="M6321" t="s">
        <v>5133</v>
      </c>
      <c r="N6321">
        <v>1</v>
      </c>
      <c r="O6321">
        <v>1.6254876462938901E-4</v>
      </c>
    </row>
    <row r="6322" spans="1:15">
      <c r="A6322" t="s">
        <v>7152</v>
      </c>
      <c r="B6322" t="s">
        <v>23511</v>
      </c>
      <c r="C6322" t="s">
        <v>7153</v>
      </c>
      <c r="D6322">
        <v>1</v>
      </c>
      <c r="E6322">
        <v>6152</v>
      </c>
      <c r="F6322">
        <v>1</v>
      </c>
      <c r="G6322">
        <v>7804</v>
      </c>
      <c r="H6322">
        <v>0.788313685289595</v>
      </c>
      <c r="I6322">
        <v>0.968912233598893</v>
      </c>
      <c r="J6322">
        <v>0.832812322140707</v>
      </c>
      <c r="K6322" t="s">
        <v>27332</v>
      </c>
      <c r="L6322">
        <v>1</v>
      </c>
      <c r="M6322" t="s">
        <v>5133</v>
      </c>
      <c r="N6322">
        <v>1</v>
      </c>
      <c r="O6322">
        <v>1.6254876462938901E-4</v>
      </c>
    </row>
    <row r="6323" spans="1:15">
      <c r="A6323" t="s">
        <v>7154</v>
      </c>
      <c r="B6323" t="s">
        <v>23511</v>
      </c>
      <c r="C6323" t="s">
        <v>7155</v>
      </c>
      <c r="D6323">
        <v>1</v>
      </c>
      <c r="E6323">
        <v>6152</v>
      </c>
      <c r="F6323">
        <v>1</v>
      </c>
      <c r="G6323">
        <v>7804</v>
      </c>
      <c r="H6323">
        <v>0.788313685289595</v>
      </c>
      <c r="I6323">
        <v>0.968912233598893</v>
      </c>
      <c r="J6323">
        <v>0.832812322140707</v>
      </c>
      <c r="K6323" t="s">
        <v>27332</v>
      </c>
      <c r="L6323">
        <v>1</v>
      </c>
      <c r="M6323" t="s">
        <v>5133</v>
      </c>
      <c r="N6323">
        <v>1</v>
      </c>
      <c r="O6323">
        <v>1.6254876462938901E-4</v>
      </c>
    </row>
    <row r="6324" spans="1:15">
      <c r="A6324" t="s">
        <v>7156</v>
      </c>
      <c r="B6324" t="s">
        <v>23511</v>
      </c>
      <c r="C6324" t="s">
        <v>7157</v>
      </c>
      <c r="D6324">
        <v>139</v>
      </c>
      <c r="E6324">
        <v>6152</v>
      </c>
      <c r="F6324">
        <v>183</v>
      </c>
      <c r="G6324">
        <v>7804</v>
      </c>
      <c r="H6324">
        <v>0.85398870147973904</v>
      </c>
      <c r="I6324">
        <v>1</v>
      </c>
      <c r="J6324">
        <v>0.85953329234717102</v>
      </c>
      <c r="K6324" t="s">
        <v>28126</v>
      </c>
      <c r="L6324">
        <v>139</v>
      </c>
      <c r="M6324" t="s">
        <v>5133</v>
      </c>
      <c r="N6324">
        <v>0.75956284153005504</v>
      </c>
      <c r="O6324">
        <v>2.2594278283485002E-2</v>
      </c>
    </row>
    <row r="6325" spans="1:15">
      <c r="A6325" t="s">
        <v>7156</v>
      </c>
      <c r="B6325" t="s">
        <v>23518</v>
      </c>
      <c r="C6325" t="s">
        <v>7157</v>
      </c>
      <c r="D6325">
        <v>23</v>
      </c>
      <c r="E6325">
        <v>787</v>
      </c>
      <c r="F6325">
        <v>164</v>
      </c>
      <c r="G6325">
        <v>7393</v>
      </c>
      <c r="H6325">
        <v>0.101384601842297</v>
      </c>
      <c r="I6325">
        <v>0.63266972740240601</v>
      </c>
      <c r="J6325">
        <v>0.61170005408803896</v>
      </c>
      <c r="K6325" t="s">
        <v>28127</v>
      </c>
      <c r="L6325">
        <v>23</v>
      </c>
      <c r="M6325" t="s">
        <v>5133</v>
      </c>
      <c r="N6325">
        <v>0.14024390243902399</v>
      </c>
      <c r="O6325">
        <v>2.92249047013977E-2</v>
      </c>
    </row>
    <row r="6326" spans="1:15">
      <c r="A6326" t="s">
        <v>7156</v>
      </c>
      <c r="B6326" t="s">
        <v>23513</v>
      </c>
      <c r="C6326" t="s">
        <v>7157</v>
      </c>
      <c r="D6326">
        <v>8</v>
      </c>
      <c r="E6326">
        <v>535</v>
      </c>
      <c r="F6326">
        <v>186</v>
      </c>
      <c r="G6326">
        <v>8124</v>
      </c>
      <c r="H6326">
        <v>0.92994180623301603</v>
      </c>
      <c r="I6326">
        <v>0.99999999999997702</v>
      </c>
      <c r="J6326">
        <v>0.95041217501583097</v>
      </c>
      <c r="K6326" t="s">
        <v>25607</v>
      </c>
      <c r="L6326">
        <v>8</v>
      </c>
      <c r="M6326" t="s">
        <v>5133</v>
      </c>
      <c r="N6326">
        <v>4.3010752688171998E-2</v>
      </c>
      <c r="O6326">
        <v>1.4953271028037399E-2</v>
      </c>
    </row>
    <row r="6327" spans="1:15">
      <c r="A6327" t="s">
        <v>7158</v>
      </c>
      <c r="B6327" t="s">
        <v>23511</v>
      </c>
      <c r="C6327" t="s">
        <v>7159</v>
      </c>
      <c r="D6327">
        <v>8</v>
      </c>
      <c r="E6327">
        <v>6152</v>
      </c>
      <c r="F6327">
        <v>18</v>
      </c>
      <c r="G6327">
        <v>7804</v>
      </c>
      <c r="H6327">
        <v>0.99973358789072997</v>
      </c>
      <c r="I6327">
        <v>1</v>
      </c>
      <c r="J6327">
        <v>0.85953329234717102</v>
      </c>
      <c r="K6327" t="s">
        <v>28128</v>
      </c>
      <c r="L6327">
        <v>8</v>
      </c>
      <c r="M6327" t="s">
        <v>5133</v>
      </c>
      <c r="N6327">
        <v>0.44444444444444398</v>
      </c>
      <c r="O6327">
        <v>1.3003901170351099E-3</v>
      </c>
    </row>
    <row r="6328" spans="1:15">
      <c r="A6328" t="s">
        <v>7158</v>
      </c>
      <c r="B6328" t="s">
        <v>23518</v>
      </c>
      <c r="C6328" t="s">
        <v>7159</v>
      </c>
      <c r="D6328">
        <v>6</v>
      </c>
      <c r="E6328">
        <v>787</v>
      </c>
      <c r="F6328">
        <v>20</v>
      </c>
      <c r="G6328">
        <v>7393</v>
      </c>
      <c r="H6328">
        <v>1.49506819742985E-2</v>
      </c>
      <c r="I6328">
        <v>0.30527927798972199</v>
      </c>
      <c r="J6328">
        <v>0.29516087584114098</v>
      </c>
      <c r="K6328" t="s">
        <v>28129</v>
      </c>
      <c r="L6328">
        <v>6</v>
      </c>
      <c r="M6328" t="s">
        <v>5133</v>
      </c>
      <c r="N6328">
        <v>0.3</v>
      </c>
      <c r="O6328">
        <v>7.6238881829733202E-3</v>
      </c>
    </row>
    <row r="6329" spans="1:15">
      <c r="A6329" t="s">
        <v>7160</v>
      </c>
      <c r="B6329" t="s">
        <v>23518</v>
      </c>
      <c r="C6329" t="s">
        <v>7161</v>
      </c>
      <c r="D6329">
        <v>6</v>
      </c>
      <c r="E6329">
        <v>787</v>
      </c>
      <c r="F6329">
        <v>20</v>
      </c>
      <c r="G6329">
        <v>7393</v>
      </c>
      <c r="H6329">
        <v>1.49506819742985E-2</v>
      </c>
      <c r="I6329">
        <v>0.30527927798972199</v>
      </c>
      <c r="J6329">
        <v>0.29516087584114098</v>
      </c>
      <c r="K6329" t="s">
        <v>28129</v>
      </c>
      <c r="L6329">
        <v>6</v>
      </c>
      <c r="M6329" t="s">
        <v>5133</v>
      </c>
      <c r="N6329">
        <v>0.3</v>
      </c>
      <c r="O6329">
        <v>7.6238881829733202E-3</v>
      </c>
    </row>
    <row r="6330" spans="1:15">
      <c r="A6330" t="s">
        <v>7160</v>
      </c>
      <c r="B6330" t="s">
        <v>23511</v>
      </c>
      <c r="C6330" t="s">
        <v>7161</v>
      </c>
      <c r="D6330">
        <v>8</v>
      </c>
      <c r="E6330">
        <v>6152</v>
      </c>
      <c r="F6330">
        <v>18</v>
      </c>
      <c r="G6330">
        <v>7804</v>
      </c>
      <c r="H6330">
        <v>0.99973358789072997</v>
      </c>
      <c r="I6330">
        <v>1</v>
      </c>
      <c r="J6330">
        <v>0.85953329234717102</v>
      </c>
      <c r="K6330" t="s">
        <v>28128</v>
      </c>
      <c r="L6330">
        <v>8</v>
      </c>
      <c r="M6330" t="s">
        <v>5133</v>
      </c>
      <c r="N6330">
        <v>0.44444444444444398</v>
      </c>
      <c r="O6330">
        <v>1.3003901170351099E-3</v>
      </c>
    </row>
    <row r="6331" spans="1:15">
      <c r="A6331" t="s">
        <v>7162</v>
      </c>
      <c r="B6331" t="s">
        <v>23518</v>
      </c>
      <c r="C6331" t="s">
        <v>7163</v>
      </c>
      <c r="D6331">
        <v>4</v>
      </c>
      <c r="E6331">
        <v>787</v>
      </c>
      <c r="F6331">
        <v>17</v>
      </c>
      <c r="G6331">
        <v>7393</v>
      </c>
      <c r="H6331">
        <v>9.87947535328495E-2</v>
      </c>
      <c r="I6331">
        <v>0.63266972740240601</v>
      </c>
      <c r="J6331">
        <v>0.61170005408803896</v>
      </c>
      <c r="K6331" t="s">
        <v>28130</v>
      </c>
      <c r="L6331">
        <v>4</v>
      </c>
      <c r="M6331" t="s">
        <v>5133</v>
      </c>
      <c r="N6331">
        <v>0.23529411764705899</v>
      </c>
      <c r="O6331">
        <v>5.0825921219822103E-3</v>
      </c>
    </row>
    <row r="6332" spans="1:15">
      <c r="A6332" t="s">
        <v>7162</v>
      </c>
      <c r="B6332" t="s">
        <v>23511</v>
      </c>
      <c r="C6332" t="s">
        <v>7163</v>
      </c>
      <c r="D6332">
        <v>10</v>
      </c>
      <c r="E6332">
        <v>6152</v>
      </c>
      <c r="F6332">
        <v>17</v>
      </c>
      <c r="G6332">
        <v>7804</v>
      </c>
      <c r="H6332">
        <v>0.98468631153073105</v>
      </c>
      <c r="I6332">
        <v>1</v>
      </c>
      <c r="J6332">
        <v>0.85953329234717102</v>
      </c>
      <c r="K6332" t="s">
        <v>28131</v>
      </c>
      <c r="L6332">
        <v>10</v>
      </c>
      <c r="M6332" t="s">
        <v>5133</v>
      </c>
      <c r="N6332">
        <v>0.58823529411764697</v>
      </c>
      <c r="O6332">
        <v>1.62548764629389E-3</v>
      </c>
    </row>
    <row r="6333" spans="1:15">
      <c r="A6333" t="s">
        <v>7162</v>
      </c>
      <c r="B6333" t="s">
        <v>23513</v>
      </c>
      <c r="C6333" t="s">
        <v>7163</v>
      </c>
      <c r="D6333">
        <v>1</v>
      </c>
      <c r="E6333">
        <v>535</v>
      </c>
      <c r="F6333">
        <v>17</v>
      </c>
      <c r="G6333">
        <v>8124</v>
      </c>
      <c r="H6333">
        <v>0.68628477635983498</v>
      </c>
      <c r="I6333">
        <v>0.99999999999997702</v>
      </c>
      <c r="J6333">
        <v>0.95041217501583097</v>
      </c>
      <c r="K6333" t="s">
        <v>23688</v>
      </c>
      <c r="L6333">
        <v>1</v>
      </c>
      <c r="M6333" t="s">
        <v>5133</v>
      </c>
      <c r="N6333">
        <v>5.8823529411764698E-2</v>
      </c>
      <c r="O6333">
        <v>1.8691588785046699E-3</v>
      </c>
    </row>
    <row r="6334" spans="1:15">
      <c r="A6334" t="s">
        <v>7164</v>
      </c>
      <c r="B6334" t="s">
        <v>23511</v>
      </c>
      <c r="C6334" t="s">
        <v>7165</v>
      </c>
      <c r="D6334">
        <v>10</v>
      </c>
      <c r="E6334">
        <v>6152</v>
      </c>
      <c r="F6334">
        <v>11</v>
      </c>
      <c r="G6334">
        <v>7804</v>
      </c>
      <c r="H6334">
        <v>0.28867792927582098</v>
      </c>
      <c r="I6334">
        <v>0.81015798566717701</v>
      </c>
      <c r="J6334">
        <v>0.69635776074186095</v>
      </c>
      <c r="K6334" t="s">
        <v>28132</v>
      </c>
      <c r="L6334">
        <v>10</v>
      </c>
      <c r="M6334" t="s">
        <v>2729</v>
      </c>
      <c r="N6334">
        <v>0.90909090909090895</v>
      </c>
      <c r="O6334">
        <v>1.62548764629389E-3</v>
      </c>
    </row>
    <row r="6335" spans="1:15">
      <c r="A6335" t="s">
        <v>7164</v>
      </c>
      <c r="B6335" t="s">
        <v>23518</v>
      </c>
      <c r="C6335" t="s">
        <v>7165</v>
      </c>
      <c r="D6335">
        <v>1</v>
      </c>
      <c r="E6335">
        <v>787</v>
      </c>
      <c r="F6335">
        <v>13</v>
      </c>
      <c r="G6335">
        <v>7393</v>
      </c>
      <c r="H6335">
        <v>0.76880113817690798</v>
      </c>
      <c r="I6335">
        <v>1</v>
      </c>
      <c r="J6335">
        <v>0.966855260484069</v>
      </c>
      <c r="K6335" t="s">
        <v>26116</v>
      </c>
      <c r="L6335">
        <v>1</v>
      </c>
      <c r="M6335" t="s">
        <v>2729</v>
      </c>
      <c r="N6335">
        <v>7.69230769230769E-2</v>
      </c>
      <c r="O6335">
        <v>1.27064803049555E-3</v>
      </c>
    </row>
    <row r="6336" spans="1:15">
      <c r="A6336" t="s">
        <v>7166</v>
      </c>
      <c r="B6336" t="s">
        <v>23511</v>
      </c>
      <c r="C6336" t="s">
        <v>7167</v>
      </c>
      <c r="D6336">
        <v>10</v>
      </c>
      <c r="E6336">
        <v>6152</v>
      </c>
      <c r="F6336">
        <v>13</v>
      </c>
      <c r="G6336">
        <v>7804</v>
      </c>
      <c r="H6336">
        <v>0.71080626448881101</v>
      </c>
      <c r="I6336">
        <v>0.968912233598893</v>
      </c>
      <c r="J6336">
        <v>0.832812322140707</v>
      </c>
      <c r="K6336" t="s">
        <v>28133</v>
      </c>
      <c r="L6336">
        <v>10</v>
      </c>
      <c r="M6336" t="s">
        <v>2729</v>
      </c>
      <c r="N6336">
        <v>0.76923076923076905</v>
      </c>
      <c r="O6336">
        <v>1.62548764629389E-3</v>
      </c>
    </row>
    <row r="6337" spans="1:15">
      <c r="A6337" t="s">
        <v>7166</v>
      </c>
      <c r="B6337" t="s">
        <v>23518</v>
      </c>
      <c r="C6337" t="s">
        <v>7167</v>
      </c>
      <c r="D6337">
        <v>3</v>
      </c>
      <c r="E6337">
        <v>787</v>
      </c>
      <c r="F6337">
        <v>13</v>
      </c>
      <c r="G6337">
        <v>7393</v>
      </c>
      <c r="H6337">
        <v>0.15356613518559101</v>
      </c>
      <c r="I6337">
        <v>0.80479121538689102</v>
      </c>
      <c r="J6337">
        <v>0.77811662018818395</v>
      </c>
      <c r="K6337" t="s">
        <v>27141</v>
      </c>
      <c r="L6337">
        <v>3</v>
      </c>
      <c r="M6337" t="s">
        <v>2729</v>
      </c>
      <c r="N6337">
        <v>0.230769230769231</v>
      </c>
      <c r="O6337">
        <v>3.8119440914866601E-3</v>
      </c>
    </row>
    <row r="6338" spans="1:15">
      <c r="A6338" t="s">
        <v>7168</v>
      </c>
      <c r="B6338" t="s">
        <v>23518</v>
      </c>
      <c r="C6338" t="s">
        <v>7169</v>
      </c>
      <c r="D6338">
        <v>2</v>
      </c>
      <c r="E6338">
        <v>787</v>
      </c>
      <c r="F6338">
        <v>6</v>
      </c>
      <c r="G6338">
        <v>7393</v>
      </c>
      <c r="H6338">
        <v>0.127121247527331</v>
      </c>
      <c r="I6338">
        <v>0.70232558016992197</v>
      </c>
      <c r="J6338">
        <v>0.67904718175981504</v>
      </c>
      <c r="K6338" t="s">
        <v>25622</v>
      </c>
      <c r="L6338">
        <v>2</v>
      </c>
      <c r="M6338" t="s">
        <v>2729</v>
      </c>
      <c r="N6338">
        <v>0.33333333333333298</v>
      </c>
      <c r="O6338">
        <v>2.5412960609911099E-3</v>
      </c>
    </row>
    <row r="6339" spans="1:15">
      <c r="A6339" t="s">
        <v>7168</v>
      </c>
      <c r="B6339" t="s">
        <v>23511</v>
      </c>
      <c r="C6339" t="s">
        <v>7169</v>
      </c>
      <c r="D6339">
        <v>4</v>
      </c>
      <c r="E6339">
        <v>6152</v>
      </c>
      <c r="F6339">
        <v>6</v>
      </c>
      <c r="G6339">
        <v>7804</v>
      </c>
      <c r="H6339">
        <v>0.88632030892592895</v>
      </c>
      <c r="I6339">
        <v>1</v>
      </c>
      <c r="J6339">
        <v>0.85953329234717102</v>
      </c>
      <c r="K6339" t="s">
        <v>28134</v>
      </c>
      <c r="L6339">
        <v>4</v>
      </c>
      <c r="M6339" t="s">
        <v>2729</v>
      </c>
      <c r="N6339">
        <v>0.66666666666666696</v>
      </c>
      <c r="O6339">
        <v>6.5019505851755496E-4</v>
      </c>
    </row>
    <row r="6340" spans="1:15">
      <c r="A6340" t="s">
        <v>7170</v>
      </c>
      <c r="B6340" t="s">
        <v>23511</v>
      </c>
      <c r="C6340" t="s">
        <v>7171</v>
      </c>
      <c r="D6340">
        <v>4</v>
      </c>
      <c r="E6340">
        <v>6152</v>
      </c>
      <c r="F6340">
        <v>4</v>
      </c>
      <c r="G6340">
        <v>7804</v>
      </c>
      <c r="H6340">
        <v>0.38610601832086699</v>
      </c>
      <c r="I6340">
        <v>0.90829480295553899</v>
      </c>
      <c r="J6340">
        <v>0.78070962240619901</v>
      </c>
      <c r="K6340" t="s">
        <v>28134</v>
      </c>
      <c r="L6340">
        <v>4</v>
      </c>
      <c r="M6340" t="s">
        <v>2729</v>
      </c>
      <c r="N6340">
        <v>1</v>
      </c>
      <c r="O6340">
        <v>6.5019505851755496E-4</v>
      </c>
    </row>
    <row r="6341" spans="1:15">
      <c r="A6341" t="s">
        <v>7172</v>
      </c>
      <c r="B6341" t="s">
        <v>23511</v>
      </c>
      <c r="C6341" t="s">
        <v>7173</v>
      </c>
      <c r="D6341">
        <v>1</v>
      </c>
      <c r="E6341">
        <v>6152</v>
      </c>
      <c r="F6341">
        <v>2</v>
      </c>
      <c r="G6341">
        <v>7804</v>
      </c>
      <c r="H6341">
        <v>0.95521029019776005</v>
      </c>
      <c r="I6341">
        <v>1</v>
      </c>
      <c r="J6341">
        <v>0.85953329234717102</v>
      </c>
      <c r="K6341" t="s">
        <v>28135</v>
      </c>
      <c r="L6341">
        <v>1</v>
      </c>
      <c r="M6341" t="s">
        <v>2729</v>
      </c>
      <c r="N6341">
        <v>0.5</v>
      </c>
      <c r="O6341">
        <v>1.6254876462938901E-4</v>
      </c>
    </row>
    <row r="6342" spans="1:15">
      <c r="A6342" t="s">
        <v>7172</v>
      </c>
      <c r="B6342" t="s">
        <v>23518</v>
      </c>
      <c r="C6342" t="s">
        <v>7173</v>
      </c>
      <c r="D6342">
        <v>1</v>
      </c>
      <c r="E6342">
        <v>787</v>
      </c>
      <c r="F6342">
        <v>2</v>
      </c>
      <c r="G6342">
        <v>7393</v>
      </c>
      <c r="H6342">
        <v>0.20158492765181499</v>
      </c>
      <c r="I6342">
        <v>0.83876007220319604</v>
      </c>
      <c r="J6342">
        <v>0.81095958809365798</v>
      </c>
      <c r="K6342" t="s">
        <v>28136</v>
      </c>
      <c r="L6342">
        <v>1</v>
      </c>
      <c r="M6342" t="s">
        <v>2729</v>
      </c>
      <c r="N6342">
        <v>0.5</v>
      </c>
      <c r="O6342">
        <v>1.27064803049555E-3</v>
      </c>
    </row>
    <row r="6343" spans="1:15">
      <c r="A6343" t="s">
        <v>7174</v>
      </c>
      <c r="B6343" t="s">
        <v>23511</v>
      </c>
      <c r="C6343" t="s">
        <v>7175</v>
      </c>
      <c r="D6343">
        <v>2</v>
      </c>
      <c r="E6343">
        <v>6152</v>
      </c>
      <c r="F6343">
        <v>2</v>
      </c>
      <c r="G6343">
        <v>7804</v>
      </c>
      <c r="H6343">
        <v>0.62141708038142995</v>
      </c>
      <c r="I6343">
        <v>0.968912233598893</v>
      </c>
      <c r="J6343">
        <v>0.832812322140707</v>
      </c>
      <c r="K6343" t="s">
        <v>28137</v>
      </c>
      <c r="L6343">
        <v>2</v>
      </c>
      <c r="M6343" t="s">
        <v>2729</v>
      </c>
      <c r="N6343">
        <v>1</v>
      </c>
      <c r="O6343">
        <v>3.2509752925877802E-4</v>
      </c>
    </row>
    <row r="6344" spans="1:15">
      <c r="A6344" t="s">
        <v>7176</v>
      </c>
      <c r="B6344" t="s">
        <v>23511</v>
      </c>
      <c r="C6344" t="s">
        <v>7177</v>
      </c>
      <c r="D6344">
        <v>17</v>
      </c>
      <c r="E6344">
        <v>6152</v>
      </c>
      <c r="F6344">
        <v>17</v>
      </c>
      <c r="G6344">
        <v>7804</v>
      </c>
      <c r="H6344">
        <v>1.74521329404927E-2</v>
      </c>
      <c r="I6344">
        <v>0.12727129540677801</v>
      </c>
      <c r="J6344">
        <v>0.109393915562278</v>
      </c>
      <c r="K6344" t="s">
        <v>28138</v>
      </c>
      <c r="L6344">
        <v>17</v>
      </c>
      <c r="M6344" t="s">
        <v>1463</v>
      </c>
      <c r="N6344">
        <v>1</v>
      </c>
      <c r="O6344">
        <v>2.7633289986996102E-3</v>
      </c>
    </row>
    <row r="6345" spans="1:15">
      <c r="A6345" t="s">
        <v>7178</v>
      </c>
      <c r="B6345" t="s">
        <v>23511</v>
      </c>
      <c r="C6345" t="s">
        <v>7179</v>
      </c>
      <c r="D6345">
        <v>2</v>
      </c>
      <c r="E6345">
        <v>6152</v>
      </c>
      <c r="F6345">
        <v>2</v>
      </c>
      <c r="G6345">
        <v>7804</v>
      </c>
      <c r="H6345">
        <v>0.62141708038142995</v>
      </c>
      <c r="I6345">
        <v>0.968912233598893</v>
      </c>
      <c r="J6345">
        <v>0.832812322140707</v>
      </c>
      <c r="K6345" t="s">
        <v>28139</v>
      </c>
      <c r="L6345">
        <v>2</v>
      </c>
      <c r="M6345" t="s">
        <v>1463</v>
      </c>
      <c r="N6345">
        <v>1</v>
      </c>
      <c r="O6345">
        <v>3.2509752925877802E-4</v>
      </c>
    </row>
    <row r="6346" spans="1:15">
      <c r="A6346" t="s">
        <v>7180</v>
      </c>
      <c r="B6346" t="s">
        <v>23513</v>
      </c>
      <c r="C6346" t="s">
        <v>7181</v>
      </c>
      <c r="D6346">
        <v>6</v>
      </c>
      <c r="E6346">
        <v>535</v>
      </c>
      <c r="F6346">
        <v>6</v>
      </c>
      <c r="G6346">
        <v>8124</v>
      </c>
      <c r="H6346" s="34">
        <v>7.9448707582857104E-8</v>
      </c>
      <c r="I6346" s="34">
        <v>1.57005779270884E-5</v>
      </c>
      <c r="J6346" s="34">
        <v>1.492202041669E-5</v>
      </c>
      <c r="K6346" t="s">
        <v>23715</v>
      </c>
      <c r="L6346">
        <v>6</v>
      </c>
      <c r="M6346" t="s">
        <v>1463</v>
      </c>
      <c r="N6346">
        <v>1</v>
      </c>
      <c r="O6346">
        <v>1.1214953271028E-2</v>
      </c>
    </row>
    <row r="6347" spans="1:15">
      <c r="A6347" t="s">
        <v>7182</v>
      </c>
      <c r="B6347" t="s">
        <v>23518</v>
      </c>
      <c r="C6347" t="s">
        <v>7183</v>
      </c>
      <c r="D6347">
        <v>177</v>
      </c>
      <c r="E6347">
        <v>787</v>
      </c>
      <c r="F6347">
        <v>2051</v>
      </c>
      <c r="G6347">
        <v>7393</v>
      </c>
      <c r="H6347">
        <v>0.99983253283066498</v>
      </c>
      <c r="I6347">
        <v>1</v>
      </c>
      <c r="J6347">
        <v>0.966855260484069</v>
      </c>
      <c r="K6347" t="s">
        <v>28140</v>
      </c>
      <c r="L6347">
        <v>177</v>
      </c>
      <c r="M6347" t="s">
        <v>2729</v>
      </c>
      <c r="N6347">
        <v>8.6299366162847405E-2</v>
      </c>
      <c r="O6347">
        <v>0.22490470139771301</v>
      </c>
    </row>
    <row r="6348" spans="1:15">
      <c r="A6348" t="s">
        <v>7182</v>
      </c>
      <c r="B6348" t="s">
        <v>23513</v>
      </c>
      <c r="C6348" t="s">
        <v>7183</v>
      </c>
      <c r="D6348">
        <v>102</v>
      </c>
      <c r="E6348">
        <v>535</v>
      </c>
      <c r="F6348">
        <v>2313</v>
      </c>
      <c r="G6348">
        <v>8124</v>
      </c>
      <c r="H6348">
        <v>0.99999991263750498</v>
      </c>
      <c r="I6348">
        <v>0.99999999999997702</v>
      </c>
      <c r="J6348">
        <v>0.95041217501583097</v>
      </c>
      <c r="K6348" t="s">
        <v>28141</v>
      </c>
      <c r="L6348">
        <v>102</v>
      </c>
      <c r="M6348" t="s">
        <v>2729</v>
      </c>
      <c r="N6348">
        <v>4.4098573281452703E-2</v>
      </c>
      <c r="O6348">
        <v>0.19065420560747701</v>
      </c>
    </row>
    <row r="6349" spans="1:15">
      <c r="A6349" t="s">
        <v>7182</v>
      </c>
      <c r="B6349" t="s">
        <v>23511</v>
      </c>
      <c r="C6349" t="s">
        <v>7183</v>
      </c>
      <c r="D6349">
        <v>1860</v>
      </c>
      <c r="E6349">
        <v>6152</v>
      </c>
      <c r="F6349">
        <v>2220</v>
      </c>
      <c r="G6349">
        <v>7804</v>
      </c>
      <c r="H6349" s="34">
        <v>3.5870341134549399E-12</v>
      </c>
      <c r="I6349" s="34">
        <v>3.3315425327324498E-10</v>
      </c>
      <c r="J6349" s="34">
        <v>2.86357172175415E-10</v>
      </c>
      <c r="K6349" t="s">
        <v>28142</v>
      </c>
      <c r="L6349">
        <v>1860</v>
      </c>
      <c r="M6349" t="s">
        <v>2729</v>
      </c>
      <c r="N6349">
        <v>0.83783783783783805</v>
      </c>
      <c r="O6349">
        <v>0.302340702210663</v>
      </c>
    </row>
    <row r="6350" spans="1:15">
      <c r="A6350" t="s">
        <v>7184</v>
      </c>
      <c r="B6350" t="s">
        <v>23511</v>
      </c>
      <c r="C6350" t="s">
        <v>7185</v>
      </c>
      <c r="D6350">
        <v>945</v>
      </c>
      <c r="E6350">
        <v>6152</v>
      </c>
      <c r="F6350">
        <v>1069</v>
      </c>
      <c r="G6350">
        <v>7804</v>
      </c>
      <c r="H6350" s="34">
        <v>1.75631300476306E-18</v>
      </c>
      <c r="I6350" s="34">
        <v>3.7588916373679001E-16</v>
      </c>
      <c r="J6350" s="34">
        <v>3.2308925046430798E-16</v>
      </c>
      <c r="K6350" t="s">
        <v>28143</v>
      </c>
      <c r="L6350">
        <v>945</v>
      </c>
      <c r="M6350" t="s">
        <v>2729</v>
      </c>
      <c r="N6350">
        <v>0.88400374181478003</v>
      </c>
      <c r="O6350">
        <v>0.153608582574772</v>
      </c>
    </row>
    <row r="6351" spans="1:15">
      <c r="A6351" t="s">
        <v>7184</v>
      </c>
      <c r="B6351" t="s">
        <v>23513</v>
      </c>
      <c r="C6351" t="s">
        <v>7185</v>
      </c>
      <c r="D6351">
        <v>47</v>
      </c>
      <c r="E6351">
        <v>535</v>
      </c>
      <c r="F6351">
        <v>1124</v>
      </c>
      <c r="G6351">
        <v>8124</v>
      </c>
      <c r="H6351">
        <v>0.99991488249237703</v>
      </c>
      <c r="I6351">
        <v>0.99999999999997702</v>
      </c>
      <c r="J6351">
        <v>0.95041217501583097</v>
      </c>
      <c r="K6351" t="s">
        <v>28144</v>
      </c>
      <c r="L6351">
        <v>47</v>
      </c>
      <c r="M6351" t="s">
        <v>2729</v>
      </c>
      <c r="N6351">
        <v>4.18149466192171E-2</v>
      </c>
      <c r="O6351">
        <v>8.7850467289719597E-2</v>
      </c>
    </row>
    <row r="6352" spans="1:15">
      <c r="A6352" t="s">
        <v>7184</v>
      </c>
      <c r="B6352" t="s">
        <v>23518</v>
      </c>
      <c r="C6352" t="s">
        <v>7185</v>
      </c>
      <c r="D6352">
        <v>46</v>
      </c>
      <c r="E6352">
        <v>787</v>
      </c>
      <c r="F6352">
        <v>991</v>
      </c>
      <c r="G6352">
        <v>7393</v>
      </c>
      <c r="H6352">
        <v>0.99999999999983402</v>
      </c>
      <c r="I6352">
        <v>1</v>
      </c>
      <c r="J6352">
        <v>0.966855260484069</v>
      </c>
      <c r="K6352" t="s">
        <v>28145</v>
      </c>
      <c r="L6352">
        <v>46</v>
      </c>
      <c r="M6352" t="s">
        <v>2729</v>
      </c>
      <c r="N6352">
        <v>4.6417759838546901E-2</v>
      </c>
      <c r="O6352">
        <v>5.84498094027954E-2</v>
      </c>
    </row>
    <row r="6353" spans="1:15">
      <c r="A6353" t="s">
        <v>7186</v>
      </c>
      <c r="B6353" t="s">
        <v>23511</v>
      </c>
      <c r="C6353" t="s">
        <v>7187</v>
      </c>
      <c r="D6353">
        <v>1</v>
      </c>
      <c r="E6353">
        <v>6152</v>
      </c>
      <c r="F6353">
        <v>1</v>
      </c>
      <c r="G6353">
        <v>7804</v>
      </c>
      <c r="H6353">
        <v>0.788313685289595</v>
      </c>
      <c r="I6353">
        <v>0.968912233598893</v>
      </c>
      <c r="J6353">
        <v>0.832812322140707</v>
      </c>
      <c r="K6353" t="s">
        <v>24835</v>
      </c>
      <c r="L6353">
        <v>1</v>
      </c>
      <c r="M6353" t="s">
        <v>5133</v>
      </c>
      <c r="N6353">
        <v>1</v>
      </c>
      <c r="O6353">
        <v>1.6254876462938901E-4</v>
      </c>
    </row>
    <row r="6354" spans="1:15">
      <c r="A6354" t="s">
        <v>7188</v>
      </c>
      <c r="B6354" t="s">
        <v>23518</v>
      </c>
      <c r="C6354" t="s">
        <v>7189</v>
      </c>
      <c r="D6354">
        <v>2</v>
      </c>
      <c r="E6354">
        <v>787</v>
      </c>
      <c r="F6354">
        <v>17</v>
      </c>
      <c r="G6354">
        <v>7393</v>
      </c>
      <c r="H6354">
        <v>0.55380850449894603</v>
      </c>
      <c r="I6354">
        <v>1</v>
      </c>
      <c r="J6354">
        <v>0.966855260484069</v>
      </c>
      <c r="K6354" t="s">
        <v>25436</v>
      </c>
      <c r="L6354">
        <v>2</v>
      </c>
      <c r="M6354" t="s">
        <v>2729</v>
      </c>
      <c r="N6354">
        <v>0.11764705882352899</v>
      </c>
      <c r="O6354">
        <v>2.5412960609911099E-3</v>
      </c>
    </row>
    <row r="6355" spans="1:15">
      <c r="A6355" t="s">
        <v>7188</v>
      </c>
      <c r="B6355" t="s">
        <v>23511</v>
      </c>
      <c r="C6355" t="s">
        <v>7189</v>
      </c>
      <c r="D6355">
        <v>13</v>
      </c>
      <c r="E6355">
        <v>6152</v>
      </c>
      <c r="F6355">
        <v>17</v>
      </c>
      <c r="G6355">
        <v>7804</v>
      </c>
      <c r="H6355">
        <v>0.71753351100929097</v>
      </c>
      <c r="I6355">
        <v>0.968912233598893</v>
      </c>
      <c r="J6355">
        <v>0.832812322140707</v>
      </c>
      <c r="K6355" t="s">
        <v>28146</v>
      </c>
      <c r="L6355">
        <v>13</v>
      </c>
      <c r="M6355" t="s">
        <v>2729</v>
      </c>
      <c r="N6355">
        <v>0.76470588235294101</v>
      </c>
      <c r="O6355">
        <v>2.1131339401820499E-3</v>
      </c>
    </row>
    <row r="6356" spans="1:15">
      <c r="A6356" t="s">
        <v>7190</v>
      </c>
      <c r="B6356" t="s">
        <v>23511</v>
      </c>
      <c r="C6356" t="s">
        <v>7191</v>
      </c>
      <c r="D6356">
        <v>42</v>
      </c>
      <c r="E6356">
        <v>6152</v>
      </c>
      <c r="F6356">
        <v>49</v>
      </c>
      <c r="G6356">
        <v>7804</v>
      </c>
      <c r="H6356">
        <v>0.15630224641454599</v>
      </c>
      <c r="I6356">
        <v>0.56908121891686403</v>
      </c>
      <c r="J6356">
        <v>0.48914425370855302</v>
      </c>
      <c r="K6356" t="s">
        <v>28147</v>
      </c>
      <c r="L6356">
        <v>42</v>
      </c>
      <c r="M6356" t="s">
        <v>2729</v>
      </c>
      <c r="N6356">
        <v>0.85714285714285698</v>
      </c>
      <c r="O6356">
        <v>6.8270481144343297E-3</v>
      </c>
    </row>
    <row r="6357" spans="1:15">
      <c r="A6357" t="s">
        <v>7190</v>
      </c>
      <c r="B6357" t="s">
        <v>23518</v>
      </c>
      <c r="C6357" t="s">
        <v>7191</v>
      </c>
      <c r="D6357">
        <v>3</v>
      </c>
      <c r="E6357">
        <v>787</v>
      </c>
      <c r="F6357">
        <v>42</v>
      </c>
      <c r="G6357">
        <v>7393</v>
      </c>
      <c r="H6357">
        <v>0.83949284901189702</v>
      </c>
      <c r="I6357">
        <v>1</v>
      </c>
      <c r="J6357">
        <v>0.966855260484069</v>
      </c>
      <c r="K6357" t="s">
        <v>28148</v>
      </c>
      <c r="L6357">
        <v>3</v>
      </c>
      <c r="M6357" t="s">
        <v>2729</v>
      </c>
      <c r="N6357">
        <v>7.1428571428571397E-2</v>
      </c>
      <c r="O6357">
        <v>3.8119440914866601E-3</v>
      </c>
    </row>
    <row r="6358" spans="1:15">
      <c r="A6358" t="s">
        <v>7192</v>
      </c>
      <c r="B6358" t="s">
        <v>23511</v>
      </c>
      <c r="C6358" t="s">
        <v>7193</v>
      </c>
      <c r="D6358">
        <v>6</v>
      </c>
      <c r="E6358">
        <v>6152</v>
      </c>
      <c r="F6358">
        <v>8</v>
      </c>
      <c r="G6358">
        <v>7804</v>
      </c>
      <c r="H6358">
        <v>0.77072248517942499</v>
      </c>
      <c r="I6358">
        <v>0.968912233598893</v>
      </c>
      <c r="J6358">
        <v>0.832812322140707</v>
      </c>
      <c r="K6358" t="s">
        <v>28149</v>
      </c>
      <c r="L6358">
        <v>6</v>
      </c>
      <c r="M6358" t="s">
        <v>2729</v>
      </c>
      <c r="N6358">
        <v>0.75</v>
      </c>
      <c r="O6358">
        <v>9.7529258777633303E-4</v>
      </c>
    </row>
    <row r="6359" spans="1:15">
      <c r="A6359" t="s">
        <v>7194</v>
      </c>
      <c r="B6359" t="s">
        <v>23511</v>
      </c>
      <c r="C6359" t="s">
        <v>7195</v>
      </c>
      <c r="D6359">
        <v>1</v>
      </c>
      <c r="E6359">
        <v>6152</v>
      </c>
      <c r="F6359">
        <v>1</v>
      </c>
      <c r="G6359">
        <v>7804</v>
      </c>
      <c r="H6359">
        <v>0.788313685289595</v>
      </c>
      <c r="I6359">
        <v>0.968912233598893</v>
      </c>
      <c r="J6359">
        <v>0.832812322140707</v>
      </c>
      <c r="K6359" t="s">
        <v>26254</v>
      </c>
      <c r="L6359">
        <v>1</v>
      </c>
      <c r="M6359" t="s">
        <v>5133</v>
      </c>
      <c r="N6359">
        <v>1</v>
      </c>
      <c r="O6359">
        <v>1.6254876462938901E-4</v>
      </c>
    </row>
    <row r="6360" spans="1:15">
      <c r="A6360" t="s">
        <v>7196</v>
      </c>
      <c r="B6360" t="s">
        <v>23513</v>
      </c>
      <c r="C6360" t="s">
        <v>7197</v>
      </c>
      <c r="D6360">
        <v>2</v>
      </c>
      <c r="E6360">
        <v>535</v>
      </c>
      <c r="F6360">
        <v>23</v>
      </c>
      <c r="G6360">
        <v>8124</v>
      </c>
      <c r="H6360">
        <v>0.45311094658456502</v>
      </c>
      <c r="I6360">
        <v>0.99999999999997702</v>
      </c>
      <c r="J6360">
        <v>0.95041217501583097</v>
      </c>
      <c r="K6360" t="s">
        <v>23546</v>
      </c>
      <c r="L6360">
        <v>2</v>
      </c>
      <c r="M6360" t="s">
        <v>5133</v>
      </c>
      <c r="N6360">
        <v>8.6956521739130405E-2</v>
      </c>
      <c r="O6360">
        <v>3.7383177570093499E-3</v>
      </c>
    </row>
    <row r="6361" spans="1:15">
      <c r="A6361" t="s">
        <v>7196</v>
      </c>
      <c r="B6361" t="s">
        <v>23511</v>
      </c>
      <c r="C6361" t="s">
        <v>7197</v>
      </c>
      <c r="D6361">
        <v>19</v>
      </c>
      <c r="E6361">
        <v>6152</v>
      </c>
      <c r="F6361">
        <v>21</v>
      </c>
      <c r="G6361">
        <v>7804</v>
      </c>
      <c r="H6361">
        <v>0.14714101732597901</v>
      </c>
      <c r="I6361">
        <v>0.54611425167193095</v>
      </c>
      <c r="J6361">
        <v>0.46940338073728599</v>
      </c>
      <c r="K6361" t="s">
        <v>28150</v>
      </c>
      <c r="L6361">
        <v>19</v>
      </c>
      <c r="M6361" t="s">
        <v>5133</v>
      </c>
      <c r="N6361">
        <v>0.90476190476190499</v>
      </c>
      <c r="O6361">
        <v>3.0884265279583901E-3</v>
      </c>
    </row>
    <row r="6362" spans="1:15">
      <c r="A6362" t="s">
        <v>7198</v>
      </c>
      <c r="B6362" t="s">
        <v>23511</v>
      </c>
      <c r="C6362" t="s">
        <v>7199</v>
      </c>
      <c r="D6362">
        <v>2</v>
      </c>
      <c r="E6362">
        <v>6152</v>
      </c>
      <c r="F6362">
        <v>2</v>
      </c>
      <c r="G6362">
        <v>7804</v>
      </c>
      <c r="H6362">
        <v>0.62141708038142995</v>
      </c>
      <c r="I6362">
        <v>0.968912233598893</v>
      </c>
      <c r="J6362">
        <v>0.832812322140707</v>
      </c>
      <c r="K6362" t="s">
        <v>28151</v>
      </c>
      <c r="L6362">
        <v>2</v>
      </c>
      <c r="M6362" t="s">
        <v>1463</v>
      </c>
      <c r="N6362">
        <v>1</v>
      </c>
      <c r="O6362">
        <v>3.2509752925877802E-4</v>
      </c>
    </row>
    <row r="6363" spans="1:15">
      <c r="A6363" t="s">
        <v>7200</v>
      </c>
      <c r="B6363" t="s">
        <v>23518</v>
      </c>
      <c r="C6363" t="s">
        <v>7201</v>
      </c>
      <c r="D6363">
        <v>1</v>
      </c>
      <c r="E6363">
        <v>787</v>
      </c>
      <c r="F6363">
        <v>1</v>
      </c>
      <c r="G6363">
        <v>7393</v>
      </c>
      <c r="H6363">
        <v>0.106452049235764</v>
      </c>
      <c r="I6363">
        <v>0.63266972740240601</v>
      </c>
      <c r="J6363">
        <v>0.61170005408803896</v>
      </c>
      <c r="K6363" t="s">
        <v>28152</v>
      </c>
      <c r="L6363">
        <v>1</v>
      </c>
      <c r="M6363" t="s">
        <v>2729</v>
      </c>
      <c r="N6363">
        <v>1</v>
      </c>
      <c r="O6363">
        <v>1.27064803049555E-3</v>
      </c>
    </row>
    <row r="6364" spans="1:15">
      <c r="A6364" t="s">
        <v>7202</v>
      </c>
      <c r="B6364" t="s">
        <v>23518</v>
      </c>
      <c r="C6364" t="s">
        <v>7203</v>
      </c>
      <c r="D6364">
        <v>11</v>
      </c>
      <c r="E6364">
        <v>787</v>
      </c>
      <c r="F6364">
        <v>118</v>
      </c>
      <c r="G6364">
        <v>7393</v>
      </c>
      <c r="H6364">
        <v>0.72438506431078997</v>
      </c>
      <c r="I6364">
        <v>1</v>
      </c>
      <c r="J6364">
        <v>0.966855260484069</v>
      </c>
      <c r="K6364" t="s">
        <v>28153</v>
      </c>
      <c r="L6364">
        <v>11</v>
      </c>
      <c r="M6364" t="s">
        <v>5133</v>
      </c>
      <c r="N6364">
        <v>9.3220338983050793E-2</v>
      </c>
      <c r="O6364">
        <v>1.3977128335451099E-2</v>
      </c>
    </row>
    <row r="6365" spans="1:15">
      <c r="A6365" t="s">
        <v>7202</v>
      </c>
      <c r="B6365" t="s">
        <v>23511</v>
      </c>
      <c r="C6365" t="s">
        <v>7203</v>
      </c>
      <c r="D6365">
        <v>94</v>
      </c>
      <c r="E6365">
        <v>6152</v>
      </c>
      <c r="F6365">
        <v>120</v>
      </c>
      <c r="G6365">
        <v>7804</v>
      </c>
      <c r="H6365">
        <v>0.60517053473667703</v>
      </c>
      <c r="I6365">
        <v>0.968912233598893</v>
      </c>
      <c r="J6365">
        <v>0.832812322140707</v>
      </c>
      <c r="K6365" t="s">
        <v>28154</v>
      </c>
      <c r="L6365">
        <v>94</v>
      </c>
      <c r="M6365" t="s">
        <v>5133</v>
      </c>
      <c r="N6365">
        <v>0.78333333333333299</v>
      </c>
      <c r="O6365">
        <v>1.5279583875162501E-2</v>
      </c>
    </row>
    <row r="6366" spans="1:15">
      <c r="A6366" t="s">
        <v>7202</v>
      </c>
      <c r="B6366" t="s">
        <v>23513</v>
      </c>
      <c r="C6366" t="s">
        <v>7203</v>
      </c>
      <c r="D6366">
        <v>10</v>
      </c>
      <c r="E6366">
        <v>535</v>
      </c>
      <c r="F6366">
        <v>116</v>
      </c>
      <c r="G6366">
        <v>8124</v>
      </c>
      <c r="H6366">
        <v>0.23291573982712099</v>
      </c>
      <c r="I6366">
        <v>0.85273230586348503</v>
      </c>
      <c r="J6366">
        <v>0.81044716552199803</v>
      </c>
      <c r="K6366" t="s">
        <v>28155</v>
      </c>
      <c r="L6366">
        <v>10</v>
      </c>
      <c r="M6366" t="s">
        <v>5133</v>
      </c>
      <c r="N6366">
        <v>8.6206896551724102E-2</v>
      </c>
      <c r="O6366">
        <v>1.86915887850467E-2</v>
      </c>
    </row>
    <row r="6367" spans="1:15">
      <c r="A6367" t="s">
        <v>7204</v>
      </c>
      <c r="B6367" t="s">
        <v>23511</v>
      </c>
      <c r="C6367" t="s">
        <v>7205</v>
      </c>
      <c r="D6367">
        <v>2524</v>
      </c>
      <c r="E6367">
        <v>6152</v>
      </c>
      <c r="F6367">
        <v>3019</v>
      </c>
      <c r="G6367">
        <v>7804</v>
      </c>
      <c r="H6367" s="34">
        <v>6.5214771668605805E-17</v>
      </c>
      <c r="I6367" s="34">
        <v>1.16734441286804E-14</v>
      </c>
      <c r="J6367" s="34">
        <v>1.00337138649554E-14</v>
      </c>
      <c r="K6367" t="s">
        <v>28156</v>
      </c>
      <c r="L6367">
        <v>2524</v>
      </c>
      <c r="M6367" t="s">
        <v>5133</v>
      </c>
      <c r="N6367">
        <v>0.83603842331898004</v>
      </c>
      <c r="O6367">
        <v>0.41027308192457701</v>
      </c>
    </row>
    <row r="6368" spans="1:15">
      <c r="A6368" t="s">
        <v>7204</v>
      </c>
      <c r="B6368" t="s">
        <v>23513</v>
      </c>
      <c r="C6368" t="s">
        <v>7205</v>
      </c>
      <c r="D6368">
        <v>144</v>
      </c>
      <c r="E6368">
        <v>535</v>
      </c>
      <c r="F6368">
        <v>3097</v>
      </c>
      <c r="G6368">
        <v>8124</v>
      </c>
      <c r="H6368">
        <v>0.99999999378983295</v>
      </c>
      <c r="I6368">
        <v>0.99999999999997702</v>
      </c>
      <c r="J6368">
        <v>0.95041217501583097</v>
      </c>
      <c r="K6368" t="s">
        <v>28157</v>
      </c>
      <c r="L6368">
        <v>144</v>
      </c>
      <c r="M6368" t="s">
        <v>5133</v>
      </c>
      <c r="N6368">
        <v>4.6496609622215003E-2</v>
      </c>
      <c r="O6368">
        <v>0.26915887850467302</v>
      </c>
    </row>
    <row r="6369" spans="1:15">
      <c r="A6369" t="s">
        <v>7204</v>
      </c>
      <c r="B6369" t="s">
        <v>23518</v>
      </c>
      <c r="C6369" t="s">
        <v>7205</v>
      </c>
      <c r="D6369">
        <v>232</v>
      </c>
      <c r="E6369">
        <v>787</v>
      </c>
      <c r="F6369">
        <v>2765</v>
      </c>
      <c r="G6369">
        <v>7393</v>
      </c>
      <c r="H6369">
        <v>0.99999966452918498</v>
      </c>
      <c r="I6369">
        <v>1</v>
      </c>
      <c r="J6369">
        <v>0.966855260484069</v>
      </c>
      <c r="K6369" t="s">
        <v>28158</v>
      </c>
      <c r="L6369">
        <v>232</v>
      </c>
      <c r="M6369" t="s">
        <v>5133</v>
      </c>
      <c r="N6369">
        <v>8.3905967450271193E-2</v>
      </c>
      <c r="O6369">
        <v>0.29479034307496799</v>
      </c>
    </row>
    <row r="6370" spans="1:15">
      <c r="A6370" t="s">
        <v>7206</v>
      </c>
      <c r="B6370" t="s">
        <v>23511</v>
      </c>
      <c r="C6370" t="s">
        <v>7207</v>
      </c>
      <c r="D6370">
        <v>44</v>
      </c>
      <c r="E6370">
        <v>6152</v>
      </c>
      <c r="F6370">
        <v>44</v>
      </c>
      <c r="G6370">
        <v>7804</v>
      </c>
      <c r="H6370" s="34">
        <v>2.75779645957354E-5</v>
      </c>
      <c r="I6370">
        <v>6.6220746693906201E-4</v>
      </c>
      <c r="J6370">
        <v>5.6918936427501196E-4</v>
      </c>
      <c r="K6370" t="s">
        <v>28159</v>
      </c>
      <c r="L6370">
        <v>44</v>
      </c>
      <c r="M6370" t="s">
        <v>5133</v>
      </c>
      <c r="N6370">
        <v>1</v>
      </c>
      <c r="O6370">
        <v>7.1521456436931096E-3</v>
      </c>
    </row>
    <row r="6371" spans="1:15">
      <c r="A6371" t="s">
        <v>7208</v>
      </c>
      <c r="B6371" t="s">
        <v>23518</v>
      </c>
      <c r="C6371" t="s">
        <v>7209</v>
      </c>
      <c r="D6371">
        <v>7</v>
      </c>
      <c r="E6371">
        <v>787</v>
      </c>
      <c r="F6371">
        <v>133</v>
      </c>
      <c r="G6371">
        <v>7393</v>
      </c>
      <c r="H6371">
        <v>0.99082137900715395</v>
      </c>
      <c r="I6371">
        <v>1</v>
      </c>
      <c r="J6371">
        <v>0.966855260484069</v>
      </c>
      <c r="K6371" t="s">
        <v>28160</v>
      </c>
      <c r="L6371">
        <v>7</v>
      </c>
      <c r="M6371" t="s">
        <v>5133</v>
      </c>
      <c r="N6371">
        <v>5.2631578947368397E-2</v>
      </c>
      <c r="O6371">
        <v>8.8945362134688708E-3</v>
      </c>
    </row>
    <row r="6372" spans="1:15">
      <c r="A6372" t="s">
        <v>7208</v>
      </c>
      <c r="B6372" t="s">
        <v>23511</v>
      </c>
      <c r="C6372" t="s">
        <v>7209</v>
      </c>
      <c r="D6372">
        <v>143</v>
      </c>
      <c r="E6372">
        <v>6152</v>
      </c>
      <c r="F6372">
        <v>162</v>
      </c>
      <c r="G6372">
        <v>7804</v>
      </c>
      <c r="H6372">
        <v>1.1687416379760299E-3</v>
      </c>
      <c r="I6372">
        <v>1.5139817665623599E-2</v>
      </c>
      <c r="J6372">
        <v>1.30131773236693E-2</v>
      </c>
      <c r="K6372" t="s">
        <v>28161</v>
      </c>
      <c r="L6372">
        <v>143</v>
      </c>
      <c r="M6372" t="s">
        <v>5133</v>
      </c>
      <c r="N6372">
        <v>0.88271604938271597</v>
      </c>
      <c r="O6372">
        <v>2.3244473342002601E-2</v>
      </c>
    </row>
    <row r="6373" spans="1:15">
      <c r="A6373" t="s">
        <v>7208</v>
      </c>
      <c r="B6373" t="s">
        <v>23513</v>
      </c>
      <c r="C6373" t="s">
        <v>7209</v>
      </c>
      <c r="D6373">
        <v>8</v>
      </c>
      <c r="E6373">
        <v>535</v>
      </c>
      <c r="F6373">
        <v>160</v>
      </c>
      <c r="G6373">
        <v>8124</v>
      </c>
      <c r="H6373">
        <v>0.83599811923363898</v>
      </c>
      <c r="I6373">
        <v>0.99999999999997702</v>
      </c>
      <c r="J6373">
        <v>0.95041217501583097</v>
      </c>
      <c r="K6373" t="s">
        <v>28162</v>
      </c>
      <c r="L6373">
        <v>8</v>
      </c>
      <c r="M6373" t="s">
        <v>5133</v>
      </c>
      <c r="N6373">
        <v>0.05</v>
      </c>
      <c r="O6373">
        <v>1.4953271028037399E-2</v>
      </c>
    </row>
    <row r="6374" spans="1:15">
      <c r="A6374" t="s">
        <v>7210</v>
      </c>
      <c r="B6374" t="s">
        <v>23511</v>
      </c>
      <c r="C6374" t="s">
        <v>7211</v>
      </c>
      <c r="D6374">
        <v>83</v>
      </c>
      <c r="E6374">
        <v>6152</v>
      </c>
      <c r="F6374">
        <v>109</v>
      </c>
      <c r="G6374">
        <v>7804</v>
      </c>
      <c r="H6374">
        <v>0.79296693592271905</v>
      </c>
      <c r="I6374">
        <v>0.968912233598893</v>
      </c>
      <c r="J6374">
        <v>0.832812322140707</v>
      </c>
      <c r="K6374" t="s">
        <v>28163</v>
      </c>
      <c r="L6374">
        <v>83</v>
      </c>
      <c r="M6374" t="s">
        <v>5133</v>
      </c>
      <c r="N6374">
        <v>0.76146788990825698</v>
      </c>
      <c r="O6374">
        <v>1.3491547464239299E-2</v>
      </c>
    </row>
    <row r="6375" spans="1:15">
      <c r="A6375" t="s">
        <v>7210</v>
      </c>
      <c r="B6375" t="s">
        <v>23513</v>
      </c>
      <c r="C6375" t="s">
        <v>7211</v>
      </c>
      <c r="D6375">
        <v>21</v>
      </c>
      <c r="E6375">
        <v>535</v>
      </c>
      <c r="F6375">
        <v>121</v>
      </c>
      <c r="G6375">
        <v>8124</v>
      </c>
      <c r="H6375" s="34">
        <v>3.5670921389094703E-5</v>
      </c>
      <c r="I6375">
        <v>2.1454249820977299E-3</v>
      </c>
      <c r="J6375">
        <v>2.03903802356885E-3</v>
      </c>
      <c r="K6375" t="s">
        <v>28164</v>
      </c>
      <c r="L6375">
        <v>21</v>
      </c>
      <c r="M6375" t="s">
        <v>5133</v>
      </c>
      <c r="N6375">
        <v>0.173553719008264</v>
      </c>
      <c r="O6375">
        <v>3.9252336448598102E-2</v>
      </c>
    </row>
    <row r="6376" spans="1:15">
      <c r="A6376" t="s">
        <v>7210</v>
      </c>
      <c r="B6376" t="s">
        <v>23518</v>
      </c>
      <c r="C6376" t="s">
        <v>7211</v>
      </c>
      <c r="D6376">
        <v>10</v>
      </c>
      <c r="E6376">
        <v>787</v>
      </c>
      <c r="F6376">
        <v>99</v>
      </c>
      <c r="G6376">
        <v>7393</v>
      </c>
      <c r="H6376">
        <v>0.618849157351963</v>
      </c>
      <c r="I6376">
        <v>1</v>
      </c>
      <c r="J6376">
        <v>0.966855260484069</v>
      </c>
      <c r="K6376" t="s">
        <v>28165</v>
      </c>
      <c r="L6376">
        <v>10</v>
      </c>
      <c r="M6376" t="s">
        <v>5133</v>
      </c>
      <c r="N6376">
        <v>0.10101010101010099</v>
      </c>
      <c r="O6376">
        <v>1.2706480304955499E-2</v>
      </c>
    </row>
    <row r="6377" spans="1:15">
      <c r="A6377" t="s">
        <v>7212</v>
      </c>
      <c r="B6377" t="s">
        <v>23513</v>
      </c>
      <c r="C6377" t="s">
        <v>7213</v>
      </c>
      <c r="D6377">
        <v>1</v>
      </c>
      <c r="E6377">
        <v>535</v>
      </c>
      <c r="F6377">
        <v>34</v>
      </c>
      <c r="G6377">
        <v>8124</v>
      </c>
      <c r="H6377">
        <v>0.90183030156750899</v>
      </c>
      <c r="I6377">
        <v>0.99999999999997702</v>
      </c>
      <c r="J6377">
        <v>0.95041217501583097</v>
      </c>
      <c r="K6377" t="s">
        <v>25564</v>
      </c>
      <c r="L6377">
        <v>1</v>
      </c>
      <c r="M6377" t="s">
        <v>5133</v>
      </c>
      <c r="N6377">
        <v>2.9411764705882401E-2</v>
      </c>
      <c r="O6377">
        <v>1.8691588785046699E-3</v>
      </c>
    </row>
    <row r="6378" spans="1:15">
      <c r="A6378" t="s">
        <v>7212</v>
      </c>
      <c r="B6378" t="s">
        <v>23511</v>
      </c>
      <c r="C6378" t="s">
        <v>7213</v>
      </c>
      <c r="D6378">
        <v>32</v>
      </c>
      <c r="E6378">
        <v>6152</v>
      </c>
      <c r="F6378">
        <v>38</v>
      </c>
      <c r="G6378">
        <v>7804</v>
      </c>
      <c r="H6378">
        <v>0.27783657977340598</v>
      </c>
      <c r="I6378">
        <v>0.79215207873419802</v>
      </c>
      <c r="J6378">
        <v>0.68088108427406002</v>
      </c>
      <c r="K6378" t="s">
        <v>28166</v>
      </c>
      <c r="L6378">
        <v>32</v>
      </c>
      <c r="M6378" t="s">
        <v>5133</v>
      </c>
      <c r="N6378">
        <v>0.84210526315789502</v>
      </c>
      <c r="O6378">
        <v>5.2015604681404396E-3</v>
      </c>
    </row>
    <row r="6379" spans="1:15">
      <c r="A6379" t="s">
        <v>7212</v>
      </c>
      <c r="B6379" t="s">
        <v>23518</v>
      </c>
      <c r="C6379" t="s">
        <v>7213</v>
      </c>
      <c r="D6379">
        <v>4</v>
      </c>
      <c r="E6379">
        <v>787</v>
      </c>
      <c r="F6379">
        <v>39</v>
      </c>
      <c r="G6379">
        <v>7393</v>
      </c>
      <c r="H6379">
        <v>0.60835117358643698</v>
      </c>
      <c r="I6379">
        <v>1</v>
      </c>
      <c r="J6379">
        <v>0.966855260484069</v>
      </c>
      <c r="K6379" t="s">
        <v>25566</v>
      </c>
      <c r="L6379">
        <v>4</v>
      </c>
      <c r="M6379" t="s">
        <v>5133</v>
      </c>
      <c r="N6379">
        <v>0.102564102564103</v>
      </c>
      <c r="O6379">
        <v>5.0825921219822103E-3</v>
      </c>
    </row>
    <row r="6380" spans="1:15">
      <c r="A6380" t="s">
        <v>7214</v>
      </c>
      <c r="B6380" t="s">
        <v>23513</v>
      </c>
      <c r="C6380" t="s">
        <v>7215</v>
      </c>
      <c r="D6380">
        <v>1</v>
      </c>
      <c r="E6380">
        <v>535</v>
      </c>
      <c r="F6380">
        <v>42</v>
      </c>
      <c r="G6380">
        <v>8124</v>
      </c>
      <c r="H6380">
        <v>0.94322481955320203</v>
      </c>
      <c r="I6380">
        <v>0.99999999999997702</v>
      </c>
      <c r="J6380">
        <v>0.95041217501583097</v>
      </c>
      <c r="K6380" t="s">
        <v>23718</v>
      </c>
      <c r="L6380">
        <v>1</v>
      </c>
      <c r="M6380" t="s">
        <v>5133</v>
      </c>
      <c r="N6380">
        <v>2.3809523809523801E-2</v>
      </c>
      <c r="O6380">
        <v>1.8691588785046699E-3</v>
      </c>
    </row>
    <row r="6381" spans="1:15">
      <c r="A6381" t="s">
        <v>7214</v>
      </c>
      <c r="B6381" t="s">
        <v>23511</v>
      </c>
      <c r="C6381" t="s">
        <v>7215</v>
      </c>
      <c r="D6381">
        <v>33</v>
      </c>
      <c r="E6381">
        <v>6152</v>
      </c>
      <c r="F6381">
        <v>41</v>
      </c>
      <c r="G6381">
        <v>7804</v>
      </c>
      <c r="H6381">
        <v>0.48741952423289198</v>
      </c>
      <c r="I6381">
        <v>0.96083957126938102</v>
      </c>
      <c r="J6381">
        <v>0.82587360011061495</v>
      </c>
      <c r="K6381" t="s">
        <v>28167</v>
      </c>
      <c r="L6381">
        <v>33</v>
      </c>
      <c r="M6381" t="s">
        <v>5133</v>
      </c>
      <c r="N6381">
        <v>0.80487804878048796</v>
      </c>
      <c r="O6381">
        <v>5.36410923276983E-3</v>
      </c>
    </row>
    <row r="6382" spans="1:15">
      <c r="A6382" t="s">
        <v>7214</v>
      </c>
      <c r="B6382" t="s">
        <v>23518</v>
      </c>
      <c r="C6382" t="s">
        <v>7215</v>
      </c>
      <c r="D6382">
        <v>4</v>
      </c>
      <c r="E6382">
        <v>787</v>
      </c>
      <c r="F6382">
        <v>38</v>
      </c>
      <c r="G6382">
        <v>7393</v>
      </c>
      <c r="H6382">
        <v>0.58721715878792802</v>
      </c>
      <c r="I6382">
        <v>1</v>
      </c>
      <c r="J6382">
        <v>0.966855260484069</v>
      </c>
      <c r="K6382" t="s">
        <v>28168</v>
      </c>
      <c r="L6382">
        <v>4</v>
      </c>
      <c r="M6382" t="s">
        <v>5133</v>
      </c>
      <c r="N6382">
        <v>0.105263157894737</v>
      </c>
      <c r="O6382">
        <v>5.0825921219822103E-3</v>
      </c>
    </row>
    <row r="6383" spans="1:15">
      <c r="A6383" t="s">
        <v>7216</v>
      </c>
      <c r="B6383" t="s">
        <v>23518</v>
      </c>
      <c r="C6383" t="s">
        <v>7217</v>
      </c>
      <c r="D6383">
        <v>19</v>
      </c>
      <c r="E6383">
        <v>787</v>
      </c>
      <c r="F6383">
        <v>133</v>
      </c>
      <c r="G6383">
        <v>7393</v>
      </c>
      <c r="H6383">
        <v>0.111688114660077</v>
      </c>
      <c r="I6383">
        <v>0.65980457652129698</v>
      </c>
      <c r="J6383">
        <v>0.63793552570108003</v>
      </c>
      <c r="K6383" t="s">
        <v>28169</v>
      </c>
      <c r="L6383">
        <v>19</v>
      </c>
      <c r="M6383" t="s">
        <v>5133</v>
      </c>
      <c r="N6383">
        <v>0.14285714285714299</v>
      </c>
      <c r="O6383">
        <v>2.4142312579415501E-2</v>
      </c>
    </row>
    <row r="6384" spans="1:15">
      <c r="A6384" t="s">
        <v>7216</v>
      </c>
      <c r="B6384" t="s">
        <v>23511</v>
      </c>
      <c r="C6384" t="s">
        <v>7217</v>
      </c>
      <c r="D6384">
        <v>94</v>
      </c>
      <c r="E6384">
        <v>6152</v>
      </c>
      <c r="F6384">
        <v>126</v>
      </c>
      <c r="G6384">
        <v>7804</v>
      </c>
      <c r="H6384">
        <v>0.89798563060344405</v>
      </c>
      <c r="I6384">
        <v>1</v>
      </c>
      <c r="J6384">
        <v>0.85953329234717102</v>
      </c>
      <c r="K6384" t="s">
        <v>28170</v>
      </c>
      <c r="L6384">
        <v>94</v>
      </c>
      <c r="M6384" t="s">
        <v>5133</v>
      </c>
      <c r="N6384">
        <v>0.74603174603174605</v>
      </c>
      <c r="O6384">
        <v>1.5279583875162501E-2</v>
      </c>
    </row>
    <row r="6385" spans="1:15">
      <c r="A6385" t="s">
        <v>7216</v>
      </c>
      <c r="B6385" t="s">
        <v>23513</v>
      </c>
      <c r="C6385" t="s">
        <v>7217</v>
      </c>
      <c r="D6385">
        <v>17</v>
      </c>
      <c r="E6385">
        <v>535</v>
      </c>
      <c r="F6385">
        <v>133</v>
      </c>
      <c r="G6385">
        <v>8124</v>
      </c>
      <c r="H6385">
        <v>6.2236418127943702E-3</v>
      </c>
      <c r="I6385">
        <v>0.116869291959713</v>
      </c>
      <c r="J6385">
        <v>0.111073997963994</v>
      </c>
      <c r="K6385" t="s">
        <v>28171</v>
      </c>
      <c r="L6385">
        <v>17</v>
      </c>
      <c r="M6385" t="s">
        <v>5133</v>
      </c>
      <c r="N6385">
        <v>0.12781954887218</v>
      </c>
      <c r="O6385">
        <v>3.1775700934579397E-2</v>
      </c>
    </row>
    <row r="6386" spans="1:15">
      <c r="A6386" t="s">
        <v>7218</v>
      </c>
      <c r="B6386" t="s">
        <v>23513</v>
      </c>
      <c r="C6386" t="s">
        <v>7219</v>
      </c>
      <c r="D6386">
        <v>6</v>
      </c>
      <c r="E6386">
        <v>535</v>
      </c>
      <c r="F6386">
        <v>78</v>
      </c>
      <c r="G6386">
        <v>8124</v>
      </c>
      <c r="H6386">
        <v>0.408823097935955</v>
      </c>
      <c r="I6386">
        <v>0.99999999999997702</v>
      </c>
      <c r="J6386">
        <v>0.95041217501583097</v>
      </c>
      <c r="K6386" t="s">
        <v>28172</v>
      </c>
      <c r="L6386">
        <v>6</v>
      </c>
      <c r="M6386" t="s">
        <v>5133</v>
      </c>
      <c r="N6386">
        <v>7.69230769230769E-2</v>
      </c>
      <c r="O6386">
        <v>1.1214953271028E-2</v>
      </c>
    </row>
    <row r="6387" spans="1:15">
      <c r="A6387" t="s">
        <v>7218</v>
      </c>
      <c r="B6387" t="s">
        <v>23518</v>
      </c>
      <c r="C6387" t="s">
        <v>7219</v>
      </c>
      <c r="D6387">
        <v>12</v>
      </c>
      <c r="E6387">
        <v>787</v>
      </c>
      <c r="F6387">
        <v>77</v>
      </c>
      <c r="G6387">
        <v>7393</v>
      </c>
      <c r="H6387">
        <v>0.113130551197562</v>
      </c>
      <c r="I6387">
        <v>0.66672508077030401</v>
      </c>
      <c r="J6387">
        <v>0.644626651639434</v>
      </c>
      <c r="K6387" t="s">
        <v>28173</v>
      </c>
      <c r="L6387">
        <v>12</v>
      </c>
      <c r="M6387" t="s">
        <v>5133</v>
      </c>
      <c r="N6387">
        <v>0.15584415584415601</v>
      </c>
      <c r="O6387">
        <v>1.52477763659466E-2</v>
      </c>
    </row>
    <row r="6388" spans="1:15">
      <c r="A6388" t="s">
        <v>7218</v>
      </c>
      <c r="B6388" t="s">
        <v>23511</v>
      </c>
      <c r="C6388" t="s">
        <v>7219</v>
      </c>
      <c r="D6388">
        <v>57</v>
      </c>
      <c r="E6388">
        <v>6152</v>
      </c>
      <c r="F6388">
        <v>79</v>
      </c>
      <c r="G6388">
        <v>7804</v>
      </c>
      <c r="H6388">
        <v>0.94129641628300598</v>
      </c>
      <c r="I6388">
        <v>1</v>
      </c>
      <c r="J6388">
        <v>0.85953329234717102</v>
      </c>
      <c r="K6388" t="s">
        <v>28174</v>
      </c>
      <c r="L6388">
        <v>57</v>
      </c>
      <c r="M6388" t="s">
        <v>5133</v>
      </c>
      <c r="N6388">
        <v>0.721518987341772</v>
      </c>
      <c r="O6388">
        <v>9.2652795838751596E-3</v>
      </c>
    </row>
    <row r="6389" spans="1:15">
      <c r="A6389" t="s">
        <v>7220</v>
      </c>
      <c r="B6389" t="s">
        <v>23518</v>
      </c>
      <c r="C6389" t="s">
        <v>7221</v>
      </c>
      <c r="D6389">
        <v>1</v>
      </c>
      <c r="E6389">
        <v>787</v>
      </c>
      <c r="F6389">
        <v>46</v>
      </c>
      <c r="G6389">
        <v>7393</v>
      </c>
      <c r="H6389">
        <v>0.99445186908999395</v>
      </c>
      <c r="I6389">
        <v>1</v>
      </c>
      <c r="J6389">
        <v>0.966855260484069</v>
      </c>
      <c r="K6389" t="s">
        <v>26750</v>
      </c>
      <c r="L6389">
        <v>1</v>
      </c>
      <c r="M6389" t="s">
        <v>5133</v>
      </c>
      <c r="N6389">
        <v>2.1739130434782601E-2</v>
      </c>
      <c r="O6389">
        <v>1.27064803049555E-3</v>
      </c>
    </row>
    <row r="6390" spans="1:15">
      <c r="A6390" t="s">
        <v>7220</v>
      </c>
      <c r="B6390" t="s">
        <v>23511</v>
      </c>
      <c r="C6390" t="s">
        <v>7221</v>
      </c>
      <c r="D6390">
        <v>41</v>
      </c>
      <c r="E6390">
        <v>6152</v>
      </c>
      <c r="F6390">
        <v>45</v>
      </c>
      <c r="G6390">
        <v>7804</v>
      </c>
      <c r="H6390">
        <v>2.5163858744674299E-2</v>
      </c>
      <c r="I6390">
        <v>0.16922007468669301</v>
      </c>
      <c r="J6390">
        <v>0.14545028792668699</v>
      </c>
      <c r="K6390" t="s">
        <v>28175</v>
      </c>
      <c r="L6390">
        <v>41</v>
      </c>
      <c r="M6390" t="s">
        <v>5133</v>
      </c>
      <c r="N6390">
        <v>0.91111111111111098</v>
      </c>
      <c r="O6390">
        <v>6.6644993498049402E-3</v>
      </c>
    </row>
    <row r="6391" spans="1:15">
      <c r="A6391" t="s">
        <v>7220</v>
      </c>
      <c r="B6391" t="s">
        <v>23513</v>
      </c>
      <c r="C6391" t="s">
        <v>7221</v>
      </c>
      <c r="D6391">
        <v>2</v>
      </c>
      <c r="E6391">
        <v>535</v>
      </c>
      <c r="F6391">
        <v>42</v>
      </c>
      <c r="G6391">
        <v>8124</v>
      </c>
      <c r="H6391">
        <v>0.77420808602914903</v>
      </c>
      <c r="I6391">
        <v>0.99999999999997702</v>
      </c>
      <c r="J6391">
        <v>0.95041217501583097</v>
      </c>
      <c r="K6391" t="s">
        <v>27184</v>
      </c>
      <c r="L6391">
        <v>2</v>
      </c>
      <c r="M6391" t="s">
        <v>5133</v>
      </c>
      <c r="N6391">
        <v>4.7619047619047603E-2</v>
      </c>
      <c r="O6391">
        <v>3.7383177570093499E-3</v>
      </c>
    </row>
    <row r="6392" spans="1:15">
      <c r="A6392" t="s">
        <v>7222</v>
      </c>
      <c r="B6392" t="s">
        <v>23511</v>
      </c>
      <c r="C6392" t="s">
        <v>7223</v>
      </c>
      <c r="D6392">
        <v>23</v>
      </c>
      <c r="E6392">
        <v>6152</v>
      </c>
      <c r="F6392">
        <v>28</v>
      </c>
      <c r="G6392">
        <v>7804</v>
      </c>
      <c r="H6392">
        <v>0.43904239052723998</v>
      </c>
      <c r="I6392">
        <v>0.96083957126938102</v>
      </c>
      <c r="J6392">
        <v>0.82587360011061495</v>
      </c>
      <c r="K6392" t="s">
        <v>28176</v>
      </c>
      <c r="L6392">
        <v>23</v>
      </c>
      <c r="M6392" t="s">
        <v>5133</v>
      </c>
      <c r="N6392">
        <v>0.82142857142857095</v>
      </c>
      <c r="O6392">
        <v>3.73862158647594E-3</v>
      </c>
    </row>
    <row r="6393" spans="1:15">
      <c r="A6393" t="s">
        <v>7222</v>
      </c>
      <c r="B6393" t="s">
        <v>23518</v>
      </c>
      <c r="C6393" t="s">
        <v>7223</v>
      </c>
      <c r="D6393">
        <v>3</v>
      </c>
      <c r="E6393">
        <v>787</v>
      </c>
      <c r="F6393">
        <v>23</v>
      </c>
      <c r="G6393">
        <v>7393</v>
      </c>
      <c r="H6393">
        <v>0.44950640787808399</v>
      </c>
      <c r="I6393">
        <v>1</v>
      </c>
      <c r="J6393">
        <v>0.966855260484069</v>
      </c>
      <c r="K6393" t="s">
        <v>26855</v>
      </c>
      <c r="L6393">
        <v>3</v>
      </c>
      <c r="M6393" t="s">
        <v>5133</v>
      </c>
      <c r="N6393">
        <v>0.13043478260869601</v>
      </c>
      <c r="O6393">
        <v>3.8119440914866601E-3</v>
      </c>
    </row>
    <row r="6394" spans="1:15">
      <c r="A6394" t="s">
        <v>7224</v>
      </c>
      <c r="B6394" t="s">
        <v>23511</v>
      </c>
      <c r="C6394" t="s">
        <v>7225</v>
      </c>
      <c r="D6394">
        <v>27</v>
      </c>
      <c r="E6394">
        <v>6152</v>
      </c>
      <c r="F6394">
        <v>29</v>
      </c>
      <c r="G6394">
        <v>7804</v>
      </c>
      <c r="H6394">
        <v>3.8185156282082001E-2</v>
      </c>
      <c r="I6394">
        <v>0.223105557030918</v>
      </c>
      <c r="J6394">
        <v>0.191766653975734</v>
      </c>
      <c r="K6394" t="s">
        <v>28177</v>
      </c>
      <c r="L6394">
        <v>27</v>
      </c>
      <c r="M6394" t="s">
        <v>5133</v>
      </c>
      <c r="N6394">
        <v>0.931034482758621</v>
      </c>
      <c r="O6394">
        <v>4.3888166449934998E-3</v>
      </c>
    </row>
    <row r="6395" spans="1:15">
      <c r="A6395" t="s">
        <v>7226</v>
      </c>
      <c r="B6395" t="s">
        <v>23518</v>
      </c>
      <c r="C6395" t="s">
        <v>7227</v>
      </c>
      <c r="D6395">
        <v>2</v>
      </c>
      <c r="E6395">
        <v>787</v>
      </c>
      <c r="F6395">
        <v>26</v>
      </c>
      <c r="G6395">
        <v>7393</v>
      </c>
      <c r="H6395">
        <v>0.78094792205486097</v>
      </c>
      <c r="I6395">
        <v>1</v>
      </c>
      <c r="J6395">
        <v>0.966855260484069</v>
      </c>
      <c r="K6395" t="s">
        <v>25436</v>
      </c>
      <c r="L6395">
        <v>2</v>
      </c>
      <c r="M6395" t="s">
        <v>5133</v>
      </c>
      <c r="N6395">
        <v>7.69230769230769E-2</v>
      </c>
      <c r="O6395">
        <v>2.5412960609911099E-3</v>
      </c>
    </row>
    <row r="6396" spans="1:15">
      <c r="A6396" t="s">
        <v>7226</v>
      </c>
      <c r="B6396" t="s">
        <v>23511</v>
      </c>
      <c r="C6396" t="s">
        <v>7227</v>
      </c>
      <c r="D6396">
        <v>29</v>
      </c>
      <c r="E6396">
        <v>6152</v>
      </c>
      <c r="F6396">
        <v>32</v>
      </c>
      <c r="G6396">
        <v>7804</v>
      </c>
      <c r="H6396">
        <v>6.9556625924805299E-2</v>
      </c>
      <c r="I6396">
        <v>0.34515372088190899</v>
      </c>
      <c r="J6396">
        <v>0.29667111407550401</v>
      </c>
      <c r="K6396" t="s">
        <v>28178</v>
      </c>
      <c r="L6396">
        <v>29</v>
      </c>
      <c r="M6396" t="s">
        <v>5133</v>
      </c>
      <c r="N6396">
        <v>0.90625</v>
      </c>
      <c r="O6396">
        <v>4.7139141742522797E-3</v>
      </c>
    </row>
    <row r="6397" spans="1:15">
      <c r="A6397" t="s">
        <v>7228</v>
      </c>
      <c r="B6397" t="s">
        <v>23511</v>
      </c>
      <c r="C6397" t="s">
        <v>7229</v>
      </c>
      <c r="D6397">
        <v>11</v>
      </c>
      <c r="E6397">
        <v>6152</v>
      </c>
      <c r="F6397">
        <v>13</v>
      </c>
      <c r="G6397">
        <v>7804</v>
      </c>
      <c r="H6397">
        <v>0.459148321456053</v>
      </c>
      <c r="I6397">
        <v>0.96083957126938102</v>
      </c>
      <c r="J6397">
        <v>0.82587360011061495</v>
      </c>
      <c r="K6397" t="s">
        <v>28179</v>
      </c>
      <c r="L6397">
        <v>11</v>
      </c>
      <c r="M6397" t="s">
        <v>5133</v>
      </c>
      <c r="N6397">
        <v>0.84615384615384603</v>
      </c>
      <c r="O6397">
        <v>1.78803641092328E-3</v>
      </c>
    </row>
    <row r="6398" spans="1:15">
      <c r="A6398" t="s">
        <v>7228</v>
      </c>
      <c r="B6398" t="s">
        <v>23518</v>
      </c>
      <c r="C6398" t="s">
        <v>7229</v>
      </c>
      <c r="D6398">
        <v>2</v>
      </c>
      <c r="E6398">
        <v>787</v>
      </c>
      <c r="F6398">
        <v>8</v>
      </c>
      <c r="G6398">
        <v>7393</v>
      </c>
      <c r="H6398">
        <v>0.20623850586585399</v>
      </c>
      <c r="I6398">
        <v>0.83876007220319604</v>
      </c>
      <c r="J6398">
        <v>0.81095958809365798</v>
      </c>
      <c r="K6398" t="s">
        <v>25436</v>
      </c>
      <c r="L6398">
        <v>2</v>
      </c>
      <c r="M6398" t="s">
        <v>5133</v>
      </c>
      <c r="N6398">
        <v>0.25</v>
      </c>
      <c r="O6398">
        <v>2.5412960609911099E-3</v>
      </c>
    </row>
    <row r="6399" spans="1:15">
      <c r="A6399" t="s">
        <v>7230</v>
      </c>
      <c r="B6399" t="s">
        <v>23511</v>
      </c>
      <c r="C6399" t="s">
        <v>7231</v>
      </c>
      <c r="D6399">
        <v>8</v>
      </c>
      <c r="E6399">
        <v>6152</v>
      </c>
      <c r="F6399">
        <v>8</v>
      </c>
      <c r="G6399">
        <v>7804</v>
      </c>
      <c r="H6399">
        <v>0.148995721685201</v>
      </c>
      <c r="I6399">
        <v>0.54611425167193095</v>
      </c>
      <c r="J6399">
        <v>0.46940338073728599</v>
      </c>
      <c r="K6399" t="s">
        <v>28180</v>
      </c>
      <c r="L6399">
        <v>8</v>
      </c>
      <c r="M6399" t="s">
        <v>5133</v>
      </c>
      <c r="N6399">
        <v>1</v>
      </c>
      <c r="O6399">
        <v>1.3003901170351099E-3</v>
      </c>
    </row>
    <row r="6400" spans="1:15">
      <c r="A6400" t="s">
        <v>7232</v>
      </c>
      <c r="B6400" t="s">
        <v>23511</v>
      </c>
      <c r="C6400" t="s">
        <v>7233</v>
      </c>
      <c r="D6400">
        <v>13</v>
      </c>
      <c r="E6400">
        <v>6152</v>
      </c>
      <c r="F6400">
        <v>13</v>
      </c>
      <c r="G6400">
        <v>7804</v>
      </c>
      <c r="H6400">
        <v>4.52815025690569E-2</v>
      </c>
      <c r="I6400">
        <v>0.25239912466249798</v>
      </c>
      <c r="J6400">
        <v>0.21694545060670101</v>
      </c>
      <c r="K6400" t="s">
        <v>28181</v>
      </c>
      <c r="L6400">
        <v>13</v>
      </c>
      <c r="M6400" t="s">
        <v>5133</v>
      </c>
      <c r="N6400">
        <v>1</v>
      </c>
      <c r="O6400">
        <v>2.1131339401820499E-3</v>
      </c>
    </row>
    <row r="6401" spans="1:15">
      <c r="A6401" t="s">
        <v>7234</v>
      </c>
      <c r="B6401" t="s">
        <v>23511</v>
      </c>
      <c r="C6401" t="s">
        <v>7235</v>
      </c>
      <c r="D6401">
        <v>31</v>
      </c>
      <c r="E6401">
        <v>6152</v>
      </c>
      <c r="F6401">
        <v>31</v>
      </c>
      <c r="G6401">
        <v>7804</v>
      </c>
      <c r="H6401">
        <v>6.1759188474826002E-4</v>
      </c>
      <c r="I6401">
        <v>8.8891697446588092E-3</v>
      </c>
      <c r="J6401">
        <v>7.6405373368594398E-3</v>
      </c>
      <c r="K6401" t="s">
        <v>28182</v>
      </c>
      <c r="L6401">
        <v>31</v>
      </c>
      <c r="M6401" t="s">
        <v>5133</v>
      </c>
      <c r="N6401">
        <v>1</v>
      </c>
      <c r="O6401">
        <v>5.0390117035110501E-3</v>
      </c>
    </row>
    <row r="6402" spans="1:15">
      <c r="A6402" t="s">
        <v>7236</v>
      </c>
      <c r="B6402" t="s">
        <v>23511</v>
      </c>
      <c r="C6402" t="s">
        <v>7237</v>
      </c>
      <c r="D6402">
        <v>819</v>
      </c>
      <c r="E6402">
        <v>6152</v>
      </c>
      <c r="F6402">
        <v>1025</v>
      </c>
      <c r="G6402">
        <v>7804</v>
      </c>
      <c r="H6402">
        <v>0.19541211660286201</v>
      </c>
      <c r="I6402">
        <v>0.64493204423572803</v>
      </c>
      <c r="J6402">
        <v>0.554340563322126</v>
      </c>
      <c r="K6402" t="s">
        <v>28183</v>
      </c>
      <c r="L6402">
        <v>819</v>
      </c>
      <c r="M6402" t="s">
        <v>5133</v>
      </c>
      <c r="N6402">
        <v>0.79902439024390204</v>
      </c>
      <c r="O6402">
        <v>0.133127438231469</v>
      </c>
    </row>
    <row r="6403" spans="1:15">
      <c r="A6403" t="s">
        <v>7236</v>
      </c>
      <c r="B6403" t="s">
        <v>23513</v>
      </c>
      <c r="C6403" t="s">
        <v>7237</v>
      </c>
      <c r="D6403">
        <v>64</v>
      </c>
      <c r="E6403">
        <v>535</v>
      </c>
      <c r="F6403">
        <v>1047</v>
      </c>
      <c r="G6403">
        <v>8124</v>
      </c>
      <c r="H6403">
        <v>0.76445645399360795</v>
      </c>
      <c r="I6403">
        <v>0.99999999999997702</v>
      </c>
      <c r="J6403">
        <v>0.95041217501583097</v>
      </c>
      <c r="K6403" t="s">
        <v>28184</v>
      </c>
      <c r="L6403">
        <v>64</v>
      </c>
      <c r="M6403" t="s">
        <v>5133</v>
      </c>
      <c r="N6403">
        <v>6.1127029608404999E-2</v>
      </c>
      <c r="O6403">
        <v>0.119626168224299</v>
      </c>
    </row>
    <row r="6404" spans="1:15">
      <c r="A6404" t="s">
        <v>7236</v>
      </c>
      <c r="B6404" t="s">
        <v>23518</v>
      </c>
      <c r="C6404" t="s">
        <v>7237</v>
      </c>
      <c r="D6404">
        <v>105</v>
      </c>
      <c r="E6404">
        <v>787</v>
      </c>
      <c r="F6404">
        <v>986</v>
      </c>
      <c r="G6404">
        <v>7393</v>
      </c>
      <c r="H6404">
        <v>0.51617055885488605</v>
      </c>
      <c r="I6404">
        <v>1</v>
      </c>
      <c r="J6404">
        <v>0.966855260484069</v>
      </c>
      <c r="K6404" t="s">
        <v>28185</v>
      </c>
      <c r="L6404">
        <v>105</v>
      </c>
      <c r="M6404" t="s">
        <v>5133</v>
      </c>
      <c r="N6404">
        <v>0.10649087221095301</v>
      </c>
      <c r="O6404">
        <v>0.13341804320203299</v>
      </c>
    </row>
    <row r="6405" spans="1:15">
      <c r="A6405" t="s">
        <v>7238</v>
      </c>
      <c r="B6405" t="s">
        <v>23518</v>
      </c>
      <c r="C6405" t="s">
        <v>7239</v>
      </c>
      <c r="D6405">
        <v>36</v>
      </c>
      <c r="E6405">
        <v>787</v>
      </c>
      <c r="F6405">
        <v>366</v>
      </c>
      <c r="G6405">
        <v>7393</v>
      </c>
      <c r="H6405">
        <v>0.72187388791081797</v>
      </c>
      <c r="I6405">
        <v>1</v>
      </c>
      <c r="J6405">
        <v>0.966855260484069</v>
      </c>
      <c r="K6405" t="s">
        <v>28186</v>
      </c>
      <c r="L6405">
        <v>36</v>
      </c>
      <c r="M6405" t="s">
        <v>5133</v>
      </c>
      <c r="N6405">
        <v>9.8360655737704902E-2</v>
      </c>
      <c r="O6405">
        <v>4.5743329097839902E-2</v>
      </c>
    </row>
    <row r="6406" spans="1:15">
      <c r="A6406" t="s">
        <v>7238</v>
      </c>
      <c r="B6406" t="s">
        <v>23513</v>
      </c>
      <c r="C6406" t="s">
        <v>7239</v>
      </c>
      <c r="D6406">
        <v>26</v>
      </c>
      <c r="E6406">
        <v>535</v>
      </c>
      <c r="F6406">
        <v>400</v>
      </c>
      <c r="G6406">
        <v>8124</v>
      </c>
      <c r="H6406">
        <v>0.55865145056488896</v>
      </c>
      <c r="I6406">
        <v>0.99999999999997702</v>
      </c>
      <c r="J6406">
        <v>0.95041217501583097</v>
      </c>
      <c r="K6406" t="s">
        <v>28187</v>
      </c>
      <c r="L6406">
        <v>26</v>
      </c>
      <c r="M6406" t="s">
        <v>5133</v>
      </c>
      <c r="N6406">
        <v>6.5000000000000002E-2</v>
      </c>
      <c r="O6406">
        <v>4.8598130841121502E-2</v>
      </c>
    </row>
    <row r="6407" spans="1:15">
      <c r="A6407" t="s">
        <v>7238</v>
      </c>
      <c r="B6407" t="s">
        <v>23511</v>
      </c>
      <c r="C6407" t="s">
        <v>7239</v>
      </c>
      <c r="D6407">
        <v>309</v>
      </c>
      <c r="E6407">
        <v>6152</v>
      </c>
      <c r="F6407">
        <v>383</v>
      </c>
      <c r="G6407">
        <v>7804</v>
      </c>
      <c r="H6407">
        <v>0.20036966611712301</v>
      </c>
      <c r="I6407">
        <v>0.65495995127819795</v>
      </c>
      <c r="J6407">
        <v>0.56295988327769197</v>
      </c>
      <c r="K6407" t="s">
        <v>28188</v>
      </c>
      <c r="L6407">
        <v>309</v>
      </c>
      <c r="M6407" t="s">
        <v>5133</v>
      </c>
      <c r="N6407">
        <v>0.80678851174934696</v>
      </c>
      <c r="O6407">
        <v>5.0227568270481103E-2</v>
      </c>
    </row>
    <row r="6408" spans="1:15">
      <c r="A6408" t="s">
        <v>7240</v>
      </c>
      <c r="B6408" t="s">
        <v>23518</v>
      </c>
      <c r="C6408" t="s">
        <v>7241</v>
      </c>
      <c r="D6408">
        <v>19</v>
      </c>
      <c r="E6408">
        <v>787</v>
      </c>
      <c r="F6408">
        <v>149</v>
      </c>
      <c r="G6408">
        <v>7393</v>
      </c>
      <c r="H6408">
        <v>0.234195173663723</v>
      </c>
      <c r="I6408">
        <v>0.93242269385046905</v>
      </c>
      <c r="J6408">
        <v>0.90151778654405301</v>
      </c>
      <c r="K6408" t="s">
        <v>25762</v>
      </c>
      <c r="L6408">
        <v>19</v>
      </c>
      <c r="M6408" t="s">
        <v>5133</v>
      </c>
      <c r="N6408">
        <v>0.12751677852349</v>
      </c>
      <c r="O6408">
        <v>2.4142312579415501E-2</v>
      </c>
    </row>
    <row r="6409" spans="1:15">
      <c r="A6409" t="s">
        <v>7240</v>
      </c>
      <c r="B6409" t="s">
        <v>23511</v>
      </c>
      <c r="C6409" t="s">
        <v>7241</v>
      </c>
      <c r="D6409">
        <v>114</v>
      </c>
      <c r="E6409">
        <v>6152</v>
      </c>
      <c r="F6409">
        <v>156</v>
      </c>
      <c r="G6409">
        <v>7804</v>
      </c>
      <c r="H6409">
        <v>0.96686995601041803</v>
      </c>
      <c r="I6409">
        <v>1</v>
      </c>
      <c r="J6409">
        <v>0.85953329234717102</v>
      </c>
      <c r="K6409" t="s">
        <v>28189</v>
      </c>
      <c r="L6409">
        <v>114</v>
      </c>
      <c r="M6409" t="s">
        <v>5133</v>
      </c>
      <c r="N6409">
        <v>0.73076923076923095</v>
      </c>
      <c r="O6409">
        <v>1.8530559167750298E-2</v>
      </c>
    </row>
    <row r="6410" spans="1:15">
      <c r="A6410" t="s">
        <v>7240</v>
      </c>
      <c r="B6410" t="s">
        <v>23513</v>
      </c>
      <c r="C6410" t="s">
        <v>7241</v>
      </c>
      <c r="D6410">
        <v>12</v>
      </c>
      <c r="E6410">
        <v>535</v>
      </c>
      <c r="F6410">
        <v>157</v>
      </c>
      <c r="G6410">
        <v>8124</v>
      </c>
      <c r="H6410">
        <v>0.33878657963408199</v>
      </c>
      <c r="I6410">
        <v>0.98456884137355605</v>
      </c>
      <c r="J6410">
        <v>0.93574621398267999</v>
      </c>
      <c r="K6410" t="s">
        <v>25760</v>
      </c>
      <c r="L6410">
        <v>12</v>
      </c>
      <c r="M6410" t="s">
        <v>5133</v>
      </c>
      <c r="N6410">
        <v>7.6433121019108305E-2</v>
      </c>
      <c r="O6410">
        <v>2.2429906542056101E-2</v>
      </c>
    </row>
    <row r="6411" spans="1:15">
      <c r="A6411" t="s">
        <v>7242</v>
      </c>
      <c r="B6411" t="s">
        <v>23513</v>
      </c>
      <c r="C6411" t="s">
        <v>7243</v>
      </c>
      <c r="D6411">
        <v>5</v>
      </c>
      <c r="E6411">
        <v>535</v>
      </c>
      <c r="F6411">
        <v>39</v>
      </c>
      <c r="G6411">
        <v>8124</v>
      </c>
      <c r="H6411">
        <v>0.110736072914025</v>
      </c>
      <c r="I6411">
        <v>0.64703075560747003</v>
      </c>
      <c r="J6411">
        <v>0.614945907739046</v>
      </c>
      <c r="K6411" t="s">
        <v>28190</v>
      </c>
      <c r="L6411">
        <v>5</v>
      </c>
      <c r="M6411" t="s">
        <v>5133</v>
      </c>
      <c r="N6411">
        <v>0.128205128205128</v>
      </c>
      <c r="O6411">
        <v>9.3457943925233603E-3</v>
      </c>
    </row>
    <row r="6412" spans="1:15">
      <c r="A6412" t="s">
        <v>7242</v>
      </c>
      <c r="B6412" t="s">
        <v>23511</v>
      </c>
      <c r="C6412" t="s">
        <v>7243</v>
      </c>
      <c r="D6412">
        <v>22</v>
      </c>
      <c r="E6412">
        <v>6152</v>
      </c>
      <c r="F6412">
        <v>36</v>
      </c>
      <c r="G6412">
        <v>7804</v>
      </c>
      <c r="H6412">
        <v>0.99572618474001795</v>
      </c>
      <c r="I6412">
        <v>1</v>
      </c>
      <c r="J6412">
        <v>0.85953329234717102</v>
      </c>
      <c r="K6412" t="s">
        <v>28191</v>
      </c>
      <c r="L6412">
        <v>22</v>
      </c>
      <c r="M6412" t="s">
        <v>5133</v>
      </c>
      <c r="N6412">
        <v>0.61111111111111105</v>
      </c>
      <c r="O6412">
        <v>3.57607282184655E-3</v>
      </c>
    </row>
    <row r="6413" spans="1:15">
      <c r="A6413" t="s">
        <v>7242</v>
      </c>
      <c r="B6413" t="s">
        <v>23518</v>
      </c>
      <c r="C6413" t="s">
        <v>7243</v>
      </c>
      <c r="D6413">
        <v>5</v>
      </c>
      <c r="E6413">
        <v>787</v>
      </c>
      <c r="F6413">
        <v>32</v>
      </c>
      <c r="G6413">
        <v>7393</v>
      </c>
      <c r="H6413">
        <v>0.25011042951783502</v>
      </c>
      <c r="I6413">
        <v>0.96532817541746396</v>
      </c>
      <c r="J6413">
        <v>0.93333262449586396</v>
      </c>
      <c r="K6413" t="s">
        <v>28192</v>
      </c>
      <c r="L6413">
        <v>5</v>
      </c>
      <c r="M6413" t="s">
        <v>5133</v>
      </c>
      <c r="N6413">
        <v>0.15625</v>
      </c>
      <c r="O6413">
        <v>6.35324015247776E-3</v>
      </c>
    </row>
    <row r="6414" spans="1:15">
      <c r="A6414" t="s">
        <v>7244</v>
      </c>
      <c r="B6414" t="s">
        <v>23511</v>
      </c>
      <c r="C6414" t="s">
        <v>7245</v>
      </c>
      <c r="D6414">
        <v>4</v>
      </c>
      <c r="E6414">
        <v>6152</v>
      </c>
      <c r="F6414">
        <v>8</v>
      </c>
      <c r="G6414">
        <v>7804</v>
      </c>
      <c r="H6414">
        <v>0.98669319323831794</v>
      </c>
      <c r="I6414">
        <v>1</v>
      </c>
      <c r="J6414">
        <v>0.85953329234717102</v>
      </c>
      <c r="K6414" t="s">
        <v>28193</v>
      </c>
      <c r="L6414">
        <v>4</v>
      </c>
      <c r="M6414" t="s">
        <v>5133</v>
      </c>
      <c r="N6414">
        <v>0.5</v>
      </c>
      <c r="O6414">
        <v>6.5019505851755496E-4</v>
      </c>
    </row>
    <row r="6415" spans="1:15">
      <c r="A6415" t="s">
        <v>7244</v>
      </c>
      <c r="B6415" t="s">
        <v>23513</v>
      </c>
      <c r="C6415" t="s">
        <v>7245</v>
      </c>
      <c r="D6415">
        <v>3</v>
      </c>
      <c r="E6415">
        <v>535</v>
      </c>
      <c r="F6415">
        <v>8</v>
      </c>
      <c r="G6415">
        <v>8124</v>
      </c>
      <c r="H6415">
        <v>1.2388605233898399E-2</v>
      </c>
      <c r="I6415">
        <v>0.18879350817132301</v>
      </c>
      <c r="J6415">
        <v>0.17943164872997999</v>
      </c>
      <c r="K6415" t="s">
        <v>28194</v>
      </c>
      <c r="L6415">
        <v>3</v>
      </c>
      <c r="M6415" t="s">
        <v>5133</v>
      </c>
      <c r="N6415">
        <v>0.375</v>
      </c>
      <c r="O6415">
        <v>5.60747663551402E-3</v>
      </c>
    </row>
    <row r="6416" spans="1:15">
      <c r="A6416" t="s">
        <v>7246</v>
      </c>
      <c r="B6416" t="s">
        <v>23513</v>
      </c>
      <c r="C6416" t="s">
        <v>7247</v>
      </c>
      <c r="D6416">
        <v>2</v>
      </c>
      <c r="E6416">
        <v>535</v>
      </c>
      <c r="F6416">
        <v>7</v>
      </c>
      <c r="G6416">
        <v>8124</v>
      </c>
      <c r="H6416">
        <v>7.2881032852052594E-2</v>
      </c>
      <c r="I6416">
        <v>0.47111571080376702</v>
      </c>
      <c r="J6416">
        <v>0.447754107389148</v>
      </c>
      <c r="K6416" t="s">
        <v>23659</v>
      </c>
      <c r="L6416">
        <v>2</v>
      </c>
      <c r="M6416" t="s">
        <v>5133</v>
      </c>
      <c r="N6416">
        <v>0.28571428571428598</v>
      </c>
      <c r="O6416">
        <v>3.7383177570093499E-3</v>
      </c>
    </row>
    <row r="6417" spans="1:15">
      <c r="A6417" t="s">
        <v>7246</v>
      </c>
      <c r="B6417" t="s">
        <v>23511</v>
      </c>
      <c r="C6417" t="s">
        <v>7247</v>
      </c>
      <c r="D6417">
        <v>4</v>
      </c>
      <c r="E6417">
        <v>6152</v>
      </c>
      <c r="F6417">
        <v>7</v>
      </c>
      <c r="G6417">
        <v>7804</v>
      </c>
      <c r="H6417">
        <v>0.95957928989840302</v>
      </c>
      <c r="I6417">
        <v>1</v>
      </c>
      <c r="J6417">
        <v>0.85953329234717102</v>
      </c>
      <c r="K6417" t="s">
        <v>28195</v>
      </c>
      <c r="L6417">
        <v>4</v>
      </c>
      <c r="M6417" t="s">
        <v>5133</v>
      </c>
      <c r="N6417">
        <v>0.57142857142857095</v>
      </c>
      <c r="O6417">
        <v>6.5019505851755496E-4</v>
      </c>
    </row>
    <row r="6418" spans="1:15">
      <c r="A6418" t="s">
        <v>7248</v>
      </c>
      <c r="B6418" t="s">
        <v>23513</v>
      </c>
      <c r="C6418" t="s">
        <v>7249</v>
      </c>
      <c r="D6418">
        <v>2</v>
      </c>
      <c r="E6418">
        <v>535</v>
      </c>
      <c r="F6418">
        <v>5</v>
      </c>
      <c r="G6418">
        <v>8124</v>
      </c>
      <c r="H6418">
        <v>3.7884380227996402E-2</v>
      </c>
      <c r="I6418">
        <v>0.42722874441898101</v>
      </c>
      <c r="J6418">
        <v>0.40604340021253599</v>
      </c>
      <c r="K6418" t="s">
        <v>23659</v>
      </c>
      <c r="L6418">
        <v>2</v>
      </c>
      <c r="M6418" t="s">
        <v>5133</v>
      </c>
      <c r="N6418">
        <v>0.4</v>
      </c>
      <c r="O6418">
        <v>3.7383177570093499E-3</v>
      </c>
    </row>
    <row r="6419" spans="1:15">
      <c r="A6419" t="s">
        <v>7248</v>
      </c>
      <c r="B6419" t="s">
        <v>23511</v>
      </c>
      <c r="C6419" t="s">
        <v>7249</v>
      </c>
      <c r="D6419">
        <v>2</v>
      </c>
      <c r="E6419">
        <v>6152</v>
      </c>
      <c r="F6419">
        <v>5</v>
      </c>
      <c r="G6419">
        <v>7804</v>
      </c>
      <c r="H6419">
        <v>0.99168074853091603</v>
      </c>
      <c r="I6419">
        <v>1</v>
      </c>
      <c r="J6419">
        <v>0.85953329234717102</v>
      </c>
      <c r="K6419" t="s">
        <v>28196</v>
      </c>
      <c r="L6419">
        <v>2</v>
      </c>
      <c r="M6419" t="s">
        <v>5133</v>
      </c>
      <c r="N6419">
        <v>0.4</v>
      </c>
      <c r="O6419">
        <v>3.2509752925877802E-4</v>
      </c>
    </row>
    <row r="6420" spans="1:15">
      <c r="A6420" t="s">
        <v>7250</v>
      </c>
      <c r="B6420" t="s">
        <v>23518</v>
      </c>
      <c r="C6420" t="s">
        <v>7251</v>
      </c>
      <c r="D6420">
        <v>3</v>
      </c>
      <c r="E6420">
        <v>787</v>
      </c>
      <c r="F6420">
        <v>77</v>
      </c>
      <c r="G6420">
        <v>7393</v>
      </c>
      <c r="H6420">
        <v>0.99134183133829901</v>
      </c>
      <c r="I6420">
        <v>1</v>
      </c>
      <c r="J6420">
        <v>0.966855260484069</v>
      </c>
      <c r="K6420" t="s">
        <v>28197</v>
      </c>
      <c r="L6420">
        <v>3</v>
      </c>
      <c r="M6420" t="s">
        <v>5133</v>
      </c>
      <c r="N6420">
        <v>3.8961038961039002E-2</v>
      </c>
      <c r="O6420">
        <v>3.8119440914866601E-3</v>
      </c>
    </row>
    <row r="6421" spans="1:15">
      <c r="A6421" t="s">
        <v>7250</v>
      </c>
      <c r="B6421" t="s">
        <v>23513</v>
      </c>
      <c r="C6421" t="s">
        <v>7251</v>
      </c>
      <c r="D6421">
        <v>7</v>
      </c>
      <c r="E6421">
        <v>535</v>
      </c>
      <c r="F6421">
        <v>81</v>
      </c>
      <c r="G6421">
        <v>8124</v>
      </c>
      <c r="H6421">
        <v>0.283923532742621</v>
      </c>
      <c r="I6421">
        <v>0.92669970177713501</v>
      </c>
      <c r="J6421">
        <v>0.88074667915254901</v>
      </c>
      <c r="K6421" t="s">
        <v>28198</v>
      </c>
      <c r="L6421">
        <v>7</v>
      </c>
      <c r="M6421" t="s">
        <v>5133</v>
      </c>
      <c r="N6421">
        <v>8.6419753086419707E-2</v>
      </c>
      <c r="O6421">
        <v>1.3084112149532701E-2</v>
      </c>
    </row>
    <row r="6422" spans="1:15">
      <c r="A6422" t="s">
        <v>7250</v>
      </c>
      <c r="B6422" t="s">
        <v>23511</v>
      </c>
      <c r="C6422" t="s">
        <v>7251</v>
      </c>
      <c r="D6422">
        <v>76</v>
      </c>
      <c r="E6422">
        <v>6152</v>
      </c>
      <c r="F6422">
        <v>88</v>
      </c>
      <c r="G6422">
        <v>7804</v>
      </c>
      <c r="H6422">
        <v>4.8780384440685498E-2</v>
      </c>
      <c r="I6422">
        <v>0.26606254006567798</v>
      </c>
      <c r="J6422">
        <v>0.228689611032903</v>
      </c>
      <c r="K6422" t="s">
        <v>28199</v>
      </c>
      <c r="L6422">
        <v>76</v>
      </c>
      <c r="M6422" t="s">
        <v>5133</v>
      </c>
      <c r="N6422">
        <v>0.86363636363636398</v>
      </c>
      <c r="O6422">
        <v>1.23537061118336E-2</v>
      </c>
    </row>
    <row r="6423" spans="1:15">
      <c r="A6423" t="s">
        <v>7252</v>
      </c>
      <c r="B6423" t="s">
        <v>23511</v>
      </c>
      <c r="C6423" t="s">
        <v>7253</v>
      </c>
      <c r="D6423">
        <v>15</v>
      </c>
      <c r="E6423">
        <v>6152</v>
      </c>
      <c r="F6423">
        <v>18</v>
      </c>
      <c r="G6423">
        <v>7804</v>
      </c>
      <c r="H6423">
        <v>0.45137220728316702</v>
      </c>
      <c r="I6423">
        <v>0.96083957126938102</v>
      </c>
      <c r="J6423">
        <v>0.82587360011061495</v>
      </c>
      <c r="K6423" t="s">
        <v>28200</v>
      </c>
      <c r="L6423">
        <v>15</v>
      </c>
      <c r="M6423" t="s">
        <v>5133</v>
      </c>
      <c r="N6423">
        <v>0.83333333333333304</v>
      </c>
      <c r="O6423">
        <v>2.4382314694408299E-3</v>
      </c>
    </row>
    <row r="6424" spans="1:15">
      <c r="A6424" t="s">
        <v>7252</v>
      </c>
      <c r="B6424" t="s">
        <v>23513</v>
      </c>
      <c r="C6424" t="s">
        <v>7253</v>
      </c>
      <c r="D6424">
        <v>1</v>
      </c>
      <c r="E6424">
        <v>535</v>
      </c>
      <c r="F6424">
        <v>19</v>
      </c>
      <c r="G6424">
        <v>8124</v>
      </c>
      <c r="H6424">
        <v>0.72632654610035197</v>
      </c>
      <c r="I6424">
        <v>0.99999999999997702</v>
      </c>
      <c r="J6424">
        <v>0.95041217501583097</v>
      </c>
      <c r="K6424" t="s">
        <v>23624</v>
      </c>
      <c r="L6424">
        <v>1</v>
      </c>
      <c r="M6424" t="s">
        <v>5133</v>
      </c>
      <c r="N6424">
        <v>5.2631578947368397E-2</v>
      </c>
      <c r="O6424">
        <v>1.8691588785046699E-3</v>
      </c>
    </row>
    <row r="6425" spans="1:15">
      <c r="A6425" t="s">
        <v>7254</v>
      </c>
      <c r="B6425" t="s">
        <v>23513</v>
      </c>
      <c r="C6425" t="s">
        <v>7255</v>
      </c>
      <c r="D6425">
        <v>3</v>
      </c>
      <c r="E6425">
        <v>535</v>
      </c>
      <c r="F6425">
        <v>37</v>
      </c>
      <c r="G6425">
        <v>8124</v>
      </c>
      <c r="H6425">
        <v>0.44388995475456999</v>
      </c>
      <c r="I6425">
        <v>0.99999999999997702</v>
      </c>
      <c r="J6425">
        <v>0.95041217501583097</v>
      </c>
      <c r="K6425" t="s">
        <v>26176</v>
      </c>
      <c r="L6425">
        <v>3</v>
      </c>
      <c r="M6425" t="s">
        <v>5133</v>
      </c>
      <c r="N6425">
        <v>8.1081081081081099E-2</v>
      </c>
      <c r="O6425">
        <v>5.60747663551402E-3</v>
      </c>
    </row>
    <row r="6426" spans="1:15">
      <c r="A6426" t="s">
        <v>7254</v>
      </c>
      <c r="B6426" t="s">
        <v>23511</v>
      </c>
      <c r="C6426" t="s">
        <v>7255</v>
      </c>
      <c r="D6426">
        <v>31</v>
      </c>
      <c r="E6426">
        <v>6152</v>
      </c>
      <c r="F6426">
        <v>35</v>
      </c>
      <c r="G6426">
        <v>7804</v>
      </c>
      <c r="H6426">
        <v>0.109086608310262</v>
      </c>
      <c r="I6426">
        <v>0.46331219103301402</v>
      </c>
      <c r="J6426">
        <v>0.39823225294318798</v>
      </c>
      <c r="K6426" t="s">
        <v>28201</v>
      </c>
      <c r="L6426">
        <v>31</v>
      </c>
      <c r="M6426" t="s">
        <v>5133</v>
      </c>
      <c r="N6426">
        <v>0.88571428571428601</v>
      </c>
      <c r="O6426">
        <v>5.0390117035110501E-3</v>
      </c>
    </row>
    <row r="6427" spans="1:15">
      <c r="A6427" t="s">
        <v>7256</v>
      </c>
      <c r="B6427" t="s">
        <v>23511</v>
      </c>
      <c r="C6427" t="s">
        <v>7257</v>
      </c>
      <c r="D6427">
        <v>17</v>
      </c>
      <c r="E6427">
        <v>6152</v>
      </c>
      <c r="F6427">
        <v>19</v>
      </c>
      <c r="G6427">
        <v>7804</v>
      </c>
      <c r="H6427">
        <v>0.20051287893879999</v>
      </c>
      <c r="I6427">
        <v>0.65495995127819795</v>
      </c>
      <c r="J6427">
        <v>0.56295988327769197</v>
      </c>
      <c r="K6427" t="s">
        <v>28202</v>
      </c>
      <c r="L6427">
        <v>17</v>
      </c>
      <c r="M6427" t="s">
        <v>5133</v>
      </c>
      <c r="N6427">
        <v>0.89473684210526305</v>
      </c>
      <c r="O6427">
        <v>2.7633289986996102E-3</v>
      </c>
    </row>
    <row r="6428" spans="1:15">
      <c r="A6428" t="s">
        <v>7256</v>
      </c>
      <c r="B6428" t="s">
        <v>23513</v>
      </c>
      <c r="C6428" t="s">
        <v>7257</v>
      </c>
      <c r="D6428">
        <v>1</v>
      </c>
      <c r="E6428">
        <v>535</v>
      </c>
      <c r="F6428">
        <v>19</v>
      </c>
      <c r="G6428">
        <v>8124</v>
      </c>
      <c r="H6428">
        <v>0.72632654610035197</v>
      </c>
      <c r="I6428">
        <v>0.99999999999997702</v>
      </c>
      <c r="J6428">
        <v>0.95041217501583097</v>
      </c>
      <c r="K6428" t="s">
        <v>26166</v>
      </c>
      <c r="L6428">
        <v>1</v>
      </c>
      <c r="M6428" t="s">
        <v>5133</v>
      </c>
      <c r="N6428">
        <v>5.2631578947368397E-2</v>
      </c>
      <c r="O6428">
        <v>1.8691588785046699E-3</v>
      </c>
    </row>
    <row r="6429" spans="1:15">
      <c r="A6429" t="s">
        <v>7258</v>
      </c>
      <c r="B6429" t="s">
        <v>23511</v>
      </c>
      <c r="C6429" t="s">
        <v>7259</v>
      </c>
      <c r="D6429">
        <v>3</v>
      </c>
      <c r="E6429">
        <v>6152</v>
      </c>
      <c r="F6429">
        <v>3</v>
      </c>
      <c r="G6429">
        <v>7804</v>
      </c>
      <c r="H6429">
        <v>0.489837867770546</v>
      </c>
      <c r="I6429">
        <v>0.96083957126938102</v>
      </c>
      <c r="J6429">
        <v>0.82587360011061495</v>
      </c>
      <c r="K6429" t="s">
        <v>28203</v>
      </c>
      <c r="L6429">
        <v>3</v>
      </c>
      <c r="M6429" t="s">
        <v>5133</v>
      </c>
      <c r="N6429">
        <v>1</v>
      </c>
      <c r="O6429">
        <v>4.8764629388816603E-4</v>
      </c>
    </row>
    <row r="6430" spans="1:15">
      <c r="A6430" t="s">
        <v>7260</v>
      </c>
      <c r="B6430" t="s">
        <v>23511</v>
      </c>
      <c r="C6430" t="s">
        <v>7261</v>
      </c>
      <c r="D6430">
        <v>2</v>
      </c>
      <c r="E6430">
        <v>6152</v>
      </c>
      <c r="F6430">
        <v>2</v>
      </c>
      <c r="G6430">
        <v>7804</v>
      </c>
      <c r="H6430">
        <v>0.62141708038142995</v>
      </c>
      <c r="I6430">
        <v>0.968912233598893</v>
      </c>
      <c r="J6430">
        <v>0.832812322140707</v>
      </c>
      <c r="K6430" t="s">
        <v>28204</v>
      </c>
      <c r="L6430">
        <v>2</v>
      </c>
      <c r="M6430" t="s">
        <v>5133</v>
      </c>
      <c r="N6430">
        <v>1</v>
      </c>
      <c r="O6430">
        <v>3.2509752925877802E-4</v>
      </c>
    </row>
    <row r="6431" spans="1:15">
      <c r="A6431" t="s">
        <v>7262</v>
      </c>
      <c r="B6431" t="s">
        <v>23511</v>
      </c>
      <c r="C6431" t="s">
        <v>7263</v>
      </c>
      <c r="D6431">
        <v>1</v>
      </c>
      <c r="E6431">
        <v>6152</v>
      </c>
      <c r="F6431">
        <v>1</v>
      </c>
      <c r="G6431">
        <v>7804</v>
      </c>
      <c r="H6431">
        <v>0.788313685289595</v>
      </c>
      <c r="I6431">
        <v>0.968912233598893</v>
      </c>
      <c r="J6431">
        <v>0.832812322140707</v>
      </c>
      <c r="K6431" t="s">
        <v>28205</v>
      </c>
      <c r="L6431">
        <v>1</v>
      </c>
      <c r="M6431" t="s">
        <v>5133</v>
      </c>
      <c r="N6431">
        <v>1</v>
      </c>
      <c r="O6431">
        <v>1.6254876462938901E-4</v>
      </c>
    </row>
    <row r="6432" spans="1:15">
      <c r="A6432" t="s">
        <v>7264</v>
      </c>
      <c r="B6432" t="s">
        <v>23513</v>
      </c>
      <c r="C6432" t="s">
        <v>7265</v>
      </c>
      <c r="D6432">
        <v>5</v>
      </c>
      <c r="E6432">
        <v>535</v>
      </c>
      <c r="F6432">
        <v>11</v>
      </c>
      <c r="G6432">
        <v>8124</v>
      </c>
      <c r="H6432">
        <v>4.0252163048936301E-4</v>
      </c>
      <c r="I6432">
        <v>1.4156481072295401E-2</v>
      </c>
      <c r="J6432">
        <v>1.3454491966491001E-2</v>
      </c>
      <c r="K6432" t="s">
        <v>24076</v>
      </c>
      <c r="L6432">
        <v>5</v>
      </c>
      <c r="M6432" t="s">
        <v>5133</v>
      </c>
      <c r="N6432">
        <v>0.45454545454545497</v>
      </c>
      <c r="O6432">
        <v>9.3457943925233603E-3</v>
      </c>
    </row>
    <row r="6433" spans="1:15">
      <c r="A6433" t="s">
        <v>7264</v>
      </c>
      <c r="B6433" t="s">
        <v>23511</v>
      </c>
      <c r="C6433" t="s">
        <v>7265</v>
      </c>
      <c r="D6433">
        <v>23</v>
      </c>
      <c r="E6433">
        <v>6152</v>
      </c>
      <c r="F6433">
        <v>26</v>
      </c>
      <c r="G6433">
        <v>7804</v>
      </c>
      <c r="H6433">
        <v>0.168103929354364</v>
      </c>
      <c r="I6433">
        <v>0.60434513093831699</v>
      </c>
      <c r="J6433">
        <v>0.51945476010939395</v>
      </c>
      <c r="K6433" t="s">
        <v>24077</v>
      </c>
      <c r="L6433">
        <v>23</v>
      </c>
      <c r="M6433" t="s">
        <v>5133</v>
      </c>
      <c r="N6433">
        <v>0.88461538461538503</v>
      </c>
      <c r="O6433">
        <v>3.73862158647594E-3</v>
      </c>
    </row>
    <row r="6434" spans="1:15">
      <c r="A6434" t="s">
        <v>7266</v>
      </c>
      <c r="B6434" t="s">
        <v>23511</v>
      </c>
      <c r="C6434" t="s">
        <v>7267</v>
      </c>
      <c r="D6434">
        <v>3</v>
      </c>
      <c r="E6434">
        <v>6152</v>
      </c>
      <c r="F6434">
        <v>3</v>
      </c>
      <c r="G6434">
        <v>7804</v>
      </c>
      <c r="H6434">
        <v>0.489837867770546</v>
      </c>
      <c r="I6434">
        <v>0.96083957126938102</v>
      </c>
      <c r="J6434">
        <v>0.82587360011061495</v>
      </c>
      <c r="K6434" t="s">
        <v>24513</v>
      </c>
      <c r="L6434">
        <v>3</v>
      </c>
      <c r="M6434" t="s">
        <v>5133</v>
      </c>
      <c r="N6434">
        <v>1</v>
      </c>
      <c r="O6434">
        <v>4.8764629388816603E-4</v>
      </c>
    </row>
    <row r="6435" spans="1:15">
      <c r="A6435" t="s">
        <v>7268</v>
      </c>
      <c r="B6435" t="s">
        <v>23513</v>
      </c>
      <c r="C6435" t="s">
        <v>7269</v>
      </c>
      <c r="D6435">
        <v>2</v>
      </c>
      <c r="E6435">
        <v>535</v>
      </c>
      <c r="F6435">
        <v>2</v>
      </c>
      <c r="G6435">
        <v>8124</v>
      </c>
      <c r="H6435">
        <v>4.3292101807675997E-3</v>
      </c>
      <c r="I6435">
        <v>8.6376068510507401E-2</v>
      </c>
      <c r="J6435">
        <v>8.2092867142389697E-2</v>
      </c>
      <c r="K6435" t="s">
        <v>26029</v>
      </c>
      <c r="L6435">
        <v>2</v>
      </c>
      <c r="M6435" t="s">
        <v>5133</v>
      </c>
      <c r="N6435">
        <v>1</v>
      </c>
      <c r="O6435">
        <v>3.7383177570093499E-3</v>
      </c>
    </row>
    <row r="6436" spans="1:15">
      <c r="A6436" t="s">
        <v>7270</v>
      </c>
      <c r="B6436" t="s">
        <v>23513</v>
      </c>
      <c r="C6436" t="s">
        <v>7271</v>
      </c>
      <c r="D6436">
        <v>3</v>
      </c>
      <c r="E6436">
        <v>535</v>
      </c>
      <c r="F6436">
        <v>32</v>
      </c>
      <c r="G6436">
        <v>8124</v>
      </c>
      <c r="H6436">
        <v>0.35327638235832198</v>
      </c>
      <c r="I6436">
        <v>0.99999999999997702</v>
      </c>
      <c r="J6436">
        <v>0.95041217501583097</v>
      </c>
      <c r="K6436" t="s">
        <v>26030</v>
      </c>
      <c r="L6436">
        <v>3</v>
      </c>
      <c r="M6436" t="s">
        <v>5133</v>
      </c>
      <c r="N6436">
        <v>9.375E-2</v>
      </c>
      <c r="O6436">
        <v>5.60747663551402E-3</v>
      </c>
    </row>
    <row r="6437" spans="1:15">
      <c r="A6437" t="s">
        <v>7270</v>
      </c>
      <c r="B6437" t="s">
        <v>23511</v>
      </c>
      <c r="C6437" t="s">
        <v>7271</v>
      </c>
      <c r="D6437">
        <v>25</v>
      </c>
      <c r="E6437">
        <v>6152</v>
      </c>
      <c r="F6437">
        <v>27</v>
      </c>
      <c r="G6437">
        <v>7804</v>
      </c>
      <c r="H6437">
        <v>5.4245613173786997E-2</v>
      </c>
      <c r="I6437">
        <v>0.28959482308693002</v>
      </c>
      <c r="J6437">
        <v>0.248916391734606</v>
      </c>
      <c r="K6437" t="s">
        <v>24748</v>
      </c>
      <c r="L6437">
        <v>25</v>
      </c>
      <c r="M6437" t="s">
        <v>5133</v>
      </c>
      <c r="N6437">
        <v>0.92592592592592604</v>
      </c>
      <c r="O6437">
        <v>4.0637191157347199E-3</v>
      </c>
    </row>
    <row r="6438" spans="1:15">
      <c r="A6438" t="s">
        <v>7272</v>
      </c>
      <c r="B6438" t="s">
        <v>23511</v>
      </c>
      <c r="C6438" t="s">
        <v>7273</v>
      </c>
      <c r="D6438">
        <v>6</v>
      </c>
      <c r="E6438">
        <v>6152</v>
      </c>
      <c r="F6438">
        <v>6</v>
      </c>
      <c r="G6438">
        <v>7804</v>
      </c>
      <c r="H6438">
        <v>0.23986678822258201</v>
      </c>
      <c r="I6438">
        <v>0.71382528017432401</v>
      </c>
      <c r="J6438">
        <v>0.61355659322887801</v>
      </c>
      <c r="K6438" t="s">
        <v>24325</v>
      </c>
      <c r="L6438">
        <v>6</v>
      </c>
      <c r="M6438" t="s">
        <v>5133</v>
      </c>
      <c r="N6438">
        <v>1</v>
      </c>
      <c r="O6438">
        <v>9.7529258777633303E-4</v>
      </c>
    </row>
    <row r="6439" spans="1:15">
      <c r="A6439" t="s">
        <v>7274</v>
      </c>
      <c r="B6439" t="s">
        <v>23513</v>
      </c>
      <c r="C6439" t="s">
        <v>7275</v>
      </c>
      <c r="D6439">
        <v>2</v>
      </c>
      <c r="E6439">
        <v>535</v>
      </c>
      <c r="F6439">
        <v>9</v>
      </c>
      <c r="G6439">
        <v>8124</v>
      </c>
      <c r="H6439">
        <v>0.114576498756382</v>
      </c>
      <c r="I6439">
        <v>0.64703075560747003</v>
      </c>
      <c r="J6439">
        <v>0.614945907739046</v>
      </c>
      <c r="K6439" t="s">
        <v>26029</v>
      </c>
      <c r="L6439">
        <v>2</v>
      </c>
      <c r="M6439" t="s">
        <v>5133</v>
      </c>
      <c r="N6439">
        <v>0.22222222222222199</v>
      </c>
      <c r="O6439">
        <v>3.7383177570093499E-3</v>
      </c>
    </row>
    <row r="6440" spans="1:15">
      <c r="A6440" t="s">
        <v>7274</v>
      </c>
      <c r="B6440" t="s">
        <v>23511</v>
      </c>
      <c r="C6440" t="s">
        <v>7275</v>
      </c>
      <c r="D6440">
        <v>4</v>
      </c>
      <c r="E6440">
        <v>6152</v>
      </c>
      <c r="F6440">
        <v>6</v>
      </c>
      <c r="G6440">
        <v>7804</v>
      </c>
      <c r="H6440">
        <v>0.88632030892592895</v>
      </c>
      <c r="I6440">
        <v>1</v>
      </c>
      <c r="J6440">
        <v>0.85953329234717102</v>
      </c>
      <c r="K6440" t="s">
        <v>28206</v>
      </c>
      <c r="L6440">
        <v>4</v>
      </c>
      <c r="M6440" t="s">
        <v>5133</v>
      </c>
      <c r="N6440">
        <v>0.66666666666666696</v>
      </c>
      <c r="O6440">
        <v>6.5019505851755496E-4</v>
      </c>
    </row>
    <row r="6441" spans="1:15">
      <c r="A6441" t="s">
        <v>7276</v>
      </c>
      <c r="B6441" t="s">
        <v>23513</v>
      </c>
      <c r="C6441" t="s">
        <v>7277</v>
      </c>
      <c r="D6441">
        <v>3</v>
      </c>
      <c r="E6441">
        <v>535</v>
      </c>
      <c r="F6441">
        <v>32</v>
      </c>
      <c r="G6441">
        <v>8124</v>
      </c>
      <c r="H6441">
        <v>0.35327638235832198</v>
      </c>
      <c r="I6441">
        <v>0.99999999999997702</v>
      </c>
      <c r="J6441">
        <v>0.95041217501583097</v>
      </c>
      <c r="K6441" t="s">
        <v>26030</v>
      </c>
      <c r="L6441">
        <v>3</v>
      </c>
      <c r="M6441" t="s">
        <v>5133</v>
      </c>
      <c r="N6441">
        <v>9.375E-2</v>
      </c>
      <c r="O6441">
        <v>5.60747663551402E-3</v>
      </c>
    </row>
    <row r="6442" spans="1:15">
      <c r="A6442" t="s">
        <v>7276</v>
      </c>
      <c r="B6442" t="s">
        <v>23511</v>
      </c>
      <c r="C6442" t="s">
        <v>7277</v>
      </c>
      <c r="D6442">
        <v>25</v>
      </c>
      <c r="E6442">
        <v>6152</v>
      </c>
      <c r="F6442">
        <v>27</v>
      </c>
      <c r="G6442">
        <v>7804</v>
      </c>
      <c r="H6442">
        <v>5.4245613173786997E-2</v>
      </c>
      <c r="I6442">
        <v>0.28959482308693002</v>
      </c>
      <c r="J6442">
        <v>0.248916391734606</v>
      </c>
      <c r="K6442" t="s">
        <v>24748</v>
      </c>
      <c r="L6442">
        <v>25</v>
      </c>
      <c r="M6442" t="s">
        <v>5133</v>
      </c>
      <c r="N6442">
        <v>0.92592592592592604</v>
      </c>
      <c r="O6442">
        <v>4.0637191157347199E-3</v>
      </c>
    </row>
    <row r="6443" spans="1:15">
      <c r="A6443" t="s">
        <v>7278</v>
      </c>
      <c r="B6443" t="s">
        <v>23511</v>
      </c>
      <c r="C6443" t="s">
        <v>7279</v>
      </c>
      <c r="D6443">
        <v>6</v>
      </c>
      <c r="E6443">
        <v>6152</v>
      </c>
      <c r="F6443">
        <v>6</v>
      </c>
      <c r="G6443">
        <v>7804</v>
      </c>
      <c r="H6443">
        <v>0.23986678822258201</v>
      </c>
      <c r="I6443">
        <v>0.71382528017432401</v>
      </c>
      <c r="J6443">
        <v>0.61355659322887801</v>
      </c>
      <c r="K6443" t="s">
        <v>24325</v>
      </c>
      <c r="L6443">
        <v>6</v>
      </c>
      <c r="M6443" t="s">
        <v>5133</v>
      </c>
      <c r="N6443">
        <v>1</v>
      </c>
      <c r="O6443">
        <v>9.7529258777633303E-4</v>
      </c>
    </row>
    <row r="6444" spans="1:15">
      <c r="A6444" t="s">
        <v>7280</v>
      </c>
      <c r="B6444" t="s">
        <v>23511</v>
      </c>
      <c r="C6444" t="s">
        <v>7281</v>
      </c>
      <c r="D6444">
        <v>3</v>
      </c>
      <c r="E6444">
        <v>6152</v>
      </c>
      <c r="F6444">
        <v>3</v>
      </c>
      <c r="G6444">
        <v>7804</v>
      </c>
      <c r="H6444">
        <v>0.489837867770546</v>
      </c>
      <c r="I6444">
        <v>0.96083957126938102</v>
      </c>
      <c r="J6444">
        <v>0.82587360011061495</v>
      </c>
      <c r="K6444" t="s">
        <v>24513</v>
      </c>
      <c r="L6444">
        <v>3</v>
      </c>
      <c r="M6444" t="s">
        <v>5133</v>
      </c>
      <c r="N6444">
        <v>1</v>
      </c>
      <c r="O6444">
        <v>4.8764629388816603E-4</v>
      </c>
    </row>
    <row r="6445" spans="1:15">
      <c r="A6445" t="s">
        <v>7282</v>
      </c>
      <c r="B6445" t="s">
        <v>23518</v>
      </c>
      <c r="C6445" t="s">
        <v>7283</v>
      </c>
      <c r="D6445">
        <v>3</v>
      </c>
      <c r="E6445">
        <v>787</v>
      </c>
      <c r="F6445">
        <v>39</v>
      </c>
      <c r="G6445">
        <v>7393</v>
      </c>
      <c r="H6445">
        <v>0.80024434388118804</v>
      </c>
      <c r="I6445">
        <v>1</v>
      </c>
      <c r="J6445">
        <v>0.966855260484069</v>
      </c>
      <c r="K6445" t="s">
        <v>27052</v>
      </c>
      <c r="L6445">
        <v>3</v>
      </c>
      <c r="M6445" t="s">
        <v>5133</v>
      </c>
      <c r="N6445">
        <v>7.69230769230769E-2</v>
      </c>
      <c r="O6445">
        <v>3.8119440914866601E-3</v>
      </c>
    </row>
    <row r="6446" spans="1:15">
      <c r="A6446" t="s">
        <v>7282</v>
      </c>
      <c r="B6446" t="s">
        <v>23511</v>
      </c>
      <c r="C6446" t="s">
        <v>7283</v>
      </c>
      <c r="D6446">
        <v>33</v>
      </c>
      <c r="E6446">
        <v>6152</v>
      </c>
      <c r="F6446">
        <v>40</v>
      </c>
      <c r="G6446">
        <v>7804</v>
      </c>
      <c r="H6446">
        <v>0.36620210544843201</v>
      </c>
      <c r="I6446">
        <v>0.90829480295553899</v>
      </c>
      <c r="J6446">
        <v>0.78070962240619901</v>
      </c>
      <c r="K6446" t="s">
        <v>28207</v>
      </c>
      <c r="L6446">
        <v>33</v>
      </c>
      <c r="M6446" t="s">
        <v>5133</v>
      </c>
      <c r="N6446">
        <v>0.82499999999999996</v>
      </c>
      <c r="O6446">
        <v>5.36410923276983E-3</v>
      </c>
    </row>
    <row r="6447" spans="1:15">
      <c r="A6447" t="s">
        <v>7282</v>
      </c>
      <c r="B6447" t="s">
        <v>23513</v>
      </c>
      <c r="C6447" t="s">
        <v>7283</v>
      </c>
      <c r="D6447">
        <v>3</v>
      </c>
      <c r="E6447">
        <v>535</v>
      </c>
      <c r="F6447">
        <v>41</v>
      </c>
      <c r="G6447">
        <v>8124</v>
      </c>
      <c r="H6447">
        <v>0.51263372329029899</v>
      </c>
      <c r="I6447">
        <v>0.99999999999997702</v>
      </c>
      <c r="J6447">
        <v>0.95041217501583097</v>
      </c>
      <c r="K6447" t="s">
        <v>26025</v>
      </c>
      <c r="L6447">
        <v>3</v>
      </c>
      <c r="M6447" t="s">
        <v>5133</v>
      </c>
      <c r="N6447">
        <v>7.3170731707317097E-2</v>
      </c>
      <c r="O6447">
        <v>5.60747663551402E-3</v>
      </c>
    </row>
    <row r="6448" spans="1:15">
      <c r="A6448" t="s">
        <v>7284</v>
      </c>
      <c r="B6448" t="s">
        <v>23518</v>
      </c>
      <c r="C6448" t="s">
        <v>7285</v>
      </c>
      <c r="D6448">
        <v>1</v>
      </c>
      <c r="E6448">
        <v>787</v>
      </c>
      <c r="F6448">
        <v>31</v>
      </c>
      <c r="G6448">
        <v>7393</v>
      </c>
      <c r="H6448">
        <v>0.96970367300208904</v>
      </c>
      <c r="I6448">
        <v>1</v>
      </c>
      <c r="J6448">
        <v>0.966855260484069</v>
      </c>
      <c r="K6448" t="s">
        <v>26024</v>
      </c>
      <c r="L6448">
        <v>1</v>
      </c>
      <c r="M6448" t="s">
        <v>5133</v>
      </c>
      <c r="N6448">
        <v>3.2258064516128997E-2</v>
      </c>
      <c r="O6448">
        <v>1.27064803049555E-3</v>
      </c>
    </row>
    <row r="6449" spans="1:15">
      <c r="A6449" t="s">
        <v>7284</v>
      </c>
      <c r="B6449" t="s">
        <v>23513</v>
      </c>
      <c r="C6449" t="s">
        <v>7285</v>
      </c>
      <c r="D6449">
        <v>3</v>
      </c>
      <c r="E6449">
        <v>535</v>
      </c>
      <c r="F6449">
        <v>33</v>
      </c>
      <c r="G6449">
        <v>8124</v>
      </c>
      <c r="H6449">
        <v>0.37166592711773799</v>
      </c>
      <c r="I6449">
        <v>0.99999999999997702</v>
      </c>
      <c r="J6449">
        <v>0.95041217501583097</v>
      </c>
      <c r="K6449" t="s">
        <v>26025</v>
      </c>
      <c r="L6449">
        <v>3</v>
      </c>
      <c r="M6449" t="s">
        <v>5133</v>
      </c>
      <c r="N6449">
        <v>9.0909090909090898E-2</v>
      </c>
      <c r="O6449">
        <v>5.60747663551402E-3</v>
      </c>
    </row>
    <row r="6450" spans="1:15">
      <c r="A6450" t="s">
        <v>7284</v>
      </c>
      <c r="B6450" t="s">
        <v>23511</v>
      </c>
      <c r="C6450" t="s">
        <v>7285</v>
      </c>
      <c r="D6450">
        <v>28</v>
      </c>
      <c r="E6450">
        <v>6152</v>
      </c>
      <c r="F6450">
        <v>32</v>
      </c>
      <c r="G6450">
        <v>7804</v>
      </c>
      <c r="H6450">
        <v>0.16192037343628701</v>
      </c>
      <c r="I6450">
        <v>0.58693154509582002</v>
      </c>
      <c r="J6450">
        <v>0.50448720333862196</v>
      </c>
      <c r="K6450" t="s">
        <v>28208</v>
      </c>
      <c r="L6450">
        <v>28</v>
      </c>
      <c r="M6450" t="s">
        <v>5133</v>
      </c>
      <c r="N6450">
        <v>0.875</v>
      </c>
      <c r="O6450">
        <v>4.5513654096228902E-3</v>
      </c>
    </row>
    <row r="6451" spans="1:15">
      <c r="A6451" t="s">
        <v>7286</v>
      </c>
      <c r="B6451" t="s">
        <v>23511</v>
      </c>
      <c r="C6451" t="s">
        <v>7287</v>
      </c>
      <c r="D6451">
        <v>1</v>
      </c>
      <c r="E6451">
        <v>6152</v>
      </c>
      <c r="F6451">
        <v>1</v>
      </c>
      <c r="G6451">
        <v>7804</v>
      </c>
      <c r="H6451">
        <v>0.788313685289595</v>
      </c>
      <c r="I6451">
        <v>0.968912233598893</v>
      </c>
      <c r="J6451">
        <v>0.832812322140707</v>
      </c>
      <c r="K6451" t="s">
        <v>26027</v>
      </c>
      <c r="L6451">
        <v>1</v>
      </c>
      <c r="M6451" t="s">
        <v>5133</v>
      </c>
      <c r="N6451">
        <v>1</v>
      </c>
      <c r="O6451">
        <v>1.6254876462938901E-4</v>
      </c>
    </row>
    <row r="6452" spans="1:15">
      <c r="A6452" t="s">
        <v>7288</v>
      </c>
      <c r="B6452" t="s">
        <v>23518</v>
      </c>
      <c r="C6452" t="s">
        <v>7289</v>
      </c>
      <c r="D6452">
        <v>1</v>
      </c>
      <c r="E6452">
        <v>787</v>
      </c>
      <c r="F6452">
        <v>1</v>
      </c>
      <c r="G6452">
        <v>7393</v>
      </c>
      <c r="H6452">
        <v>0.106452049235764</v>
      </c>
      <c r="I6452">
        <v>0.63266972740240601</v>
      </c>
      <c r="J6452">
        <v>0.61170005408803896</v>
      </c>
      <c r="K6452" t="s">
        <v>26024</v>
      </c>
      <c r="L6452">
        <v>1</v>
      </c>
      <c r="M6452" t="s">
        <v>5133</v>
      </c>
      <c r="N6452">
        <v>1</v>
      </c>
      <c r="O6452">
        <v>1.27064803049555E-3</v>
      </c>
    </row>
    <row r="6453" spans="1:15">
      <c r="A6453" t="s">
        <v>7290</v>
      </c>
      <c r="B6453" t="s">
        <v>23518</v>
      </c>
      <c r="C6453" t="s">
        <v>7291</v>
      </c>
      <c r="D6453">
        <v>1</v>
      </c>
      <c r="E6453">
        <v>787</v>
      </c>
      <c r="F6453">
        <v>1</v>
      </c>
      <c r="G6453">
        <v>7393</v>
      </c>
      <c r="H6453">
        <v>0.106452049235764</v>
      </c>
      <c r="I6453">
        <v>0.63266972740240601</v>
      </c>
      <c r="J6453">
        <v>0.61170005408803896</v>
      </c>
      <c r="K6453" t="s">
        <v>26024</v>
      </c>
      <c r="L6453">
        <v>1</v>
      </c>
      <c r="M6453" t="s">
        <v>5133</v>
      </c>
      <c r="N6453">
        <v>1</v>
      </c>
      <c r="O6453">
        <v>1.27064803049555E-3</v>
      </c>
    </row>
    <row r="6454" spans="1:15">
      <c r="A6454" t="s">
        <v>7292</v>
      </c>
      <c r="B6454" t="s">
        <v>23511</v>
      </c>
      <c r="C6454" t="s">
        <v>7293</v>
      </c>
      <c r="D6454">
        <v>4</v>
      </c>
      <c r="E6454">
        <v>6152</v>
      </c>
      <c r="F6454">
        <v>4</v>
      </c>
      <c r="G6454">
        <v>7804</v>
      </c>
      <c r="H6454">
        <v>0.38610601832086699</v>
      </c>
      <c r="I6454">
        <v>0.90829480295553899</v>
      </c>
      <c r="J6454">
        <v>0.78070962240619901</v>
      </c>
      <c r="K6454" t="s">
        <v>28209</v>
      </c>
      <c r="L6454">
        <v>4</v>
      </c>
      <c r="M6454" t="s">
        <v>5133</v>
      </c>
      <c r="N6454">
        <v>1</v>
      </c>
      <c r="O6454">
        <v>6.5019505851755496E-4</v>
      </c>
    </row>
    <row r="6455" spans="1:15">
      <c r="A6455" t="s">
        <v>7294</v>
      </c>
      <c r="B6455" t="s">
        <v>23511</v>
      </c>
      <c r="C6455" t="s">
        <v>7295</v>
      </c>
      <c r="D6455">
        <v>4</v>
      </c>
      <c r="E6455">
        <v>6152</v>
      </c>
      <c r="F6455">
        <v>4</v>
      </c>
      <c r="G6455">
        <v>7804</v>
      </c>
      <c r="H6455">
        <v>0.38610601832086699</v>
      </c>
      <c r="I6455">
        <v>0.90829480295553899</v>
      </c>
      <c r="J6455">
        <v>0.78070962240619901</v>
      </c>
      <c r="K6455" t="s">
        <v>28209</v>
      </c>
      <c r="L6455">
        <v>4</v>
      </c>
      <c r="M6455" t="s">
        <v>5133</v>
      </c>
      <c r="N6455">
        <v>1</v>
      </c>
      <c r="O6455">
        <v>6.5019505851755496E-4</v>
      </c>
    </row>
    <row r="6456" spans="1:15">
      <c r="A6456" t="s">
        <v>7296</v>
      </c>
      <c r="B6456" t="s">
        <v>23511</v>
      </c>
      <c r="C6456" t="s">
        <v>7297</v>
      </c>
      <c r="D6456">
        <v>2</v>
      </c>
      <c r="E6456">
        <v>6152</v>
      </c>
      <c r="F6456">
        <v>2</v>
      </c>
      <c r="G6456">
        <v>7804</v>
      </c>
      <c r="H6456">
        <v>0.62141708038142995</v>
      </c>
      <c r="I6456">
        <v>0.968912233598893</v>
      </c>
      <c r="J6456">
        <v>0.832812322140707</v>
      </c>
      <c r="K6456" t="s">
        <v>28210</v>
      </c>
      <c r="L6456">
        <v>2</v>
      </c>
      <c r="M6456" t="s">
        <v>1463</v>
      </c>
      <c r="N6456">
        <v>1</v>
      </c>
      <c r="O6456">
        <v>3.2509752925877802E-4</v>
      </c>
    </row>
    <row r="6457" spans="1:15">
      <c r="A6457" t="s">
        <v>7298</v>
      </c>
      <c r="B6457" t="s">
        <v>23518</v>
      </c>
      <c r="C6457" t="s">
        <v>7299</v>
      </c>
      <c r="D6457">
        <v>2</v>
      </c>
      <c r="E6457">
        <v>787</v>
      </c>
      <c r="F6457">
        <v>2</v>
      </c>
      <c r="G6457">
        <v>7393</v>
      </c>
      <c r="H6457">
        <v>1.1319170819711901E-2</v>
      </c>
      <c r="I6457">
        <v>0.24323860088996599</v>
      </c>
      <c r="J6457">
        <v>0.235176520823249</v>
      </c>
      <c r="K6457" t="s">
        <v>24495</v>
      </c>
      <c r="L6457">
        <v>2</v>
      </c>
      <c r="M6457" t="s">
        <v>1463</v>
      </c>
      <c r="N6457">
        <v>1</v>
      </c>
      <c r="O6457">
        <v>2.5412960609911099E-3</v>
      </c>
    </row>
    <row r="6458" spans="1:15">
      <c r="A6458" t="s">
        <v>7300</v>
      </c>
      <c r="B6458" t="s">
        <v>23511</v>
      </c>
      <c r="C6458" t="s">
        <v>7301</v>
      </c>
      <c r="D6458">
        <v>1</v>
      </c>
      <c r="E6458">
        <v>6152</v>
      </c>
      <c r="F6458">
        <v>1</v>
      </c>
      <c r="G6458">
        <v>7804</v>
      </c>
      <c r="H6458">
        <v>0.788313685289595</v>
      </c>
      <c r="I6458">
        <v>0.968912233598893</v>
      </c>
      <c r="J6458">
        <v>0.832812322140707</v>
      </c>
      <c r="K6458" t="s">
        <v>28211</v>
      </c>
      <c r="L6458">
        <v>1</v>
      </c>
      <c r="M6458" t="s">
        <v>1463</v>
      </c>
      <c r="N6458">
        <v>1</v>
      </c>
      <c r="O6458">
        <v>1.6254876462938901E-4</v>
      </c>
    </row>
    <row r="6459" spans="1:15">
      <c r="A6459" t="s">
        <v>7302</v>
      </c>
      <c r="B6459" t="s">
        <v>23518</v>
      </c>
      <c r="C6459" t="s">
        <v>7303</v>
      </c>
      <c r="D6459">
        <v>3</v>
      </c>
      <c r="E6459">
        <v>787</v>
      </c>
      <c r="F6459">
        <v>3</v>
      </c>
      <c r="G6459">
        <v>7393</v>
      </c>
      <c r="H6459">
        <v>1.20221202725935E-3</v>
      </c>
      <c r="I6459">
        <v>6.16258894389922E-2</v>
      </c>
      <c r="J6459">
        <v>5.9583315386099199E-2</v>
      </c>
      <c r="K6459" t="s">
        <v>24806</v>
      </c>
      <c r="L6459">
        <v>3</v>
      </c>
      <c r="M6459" t="s">
        <v>1463</v>
      </c>
      <c r="N6459">
        <v>1</v>
      </c>
      <c r="O6459">
        <v>3.8119440914866601E-3</v>
      </c>
    </row>
    <row r="6460" spans="1:15">
      <c r="A6460" t="s">
        <v>7304</v>
      </c>
      <c r="B6460" t="s">
        <v>23518</v>
      </c>
      <c r="C6460" t="s">
        <v>7305</v>
      </c>
      <c r="D6460">
        <v>1</v>
      </c>
      <c r="E6460">
        <v>787</v>
      </c>
      <c r="F6460">
        <v>1</v>
      </c>
      <c r="G6460">
        <v>7393</v>
      </c>
      <c r="H6460">
        <v>0.106452049235764</v>
      </c>
      <c r="I6460">
        <v>0.63266972740240601</v>
      </c>
      <c r="J6460">
        <v>0.61170005408803896</v>
      </c>
      <c r="K6460" t="s">
        <v>24769</v>
      </c>
      <c r="L6460">
        <v>1</v>
      </c>
      <c r="M6460" t="s">
        <v>1463</v>
      </c>
      <c r="N6460">
        <v>1</v>
      </c>
      <c r="O6460">
        <v>1.27064803049555E-3</v>
      </c>
    </row>
    <row r="6461" spans="1:15">
      <c r="A6461" t="s">
        <v>7306</v>
      </c>
      <c r="B6461" t="s">
        <v>23513</v>
      </c>
      <c r="C6461" t="s">
        <v>7307</v>
      </c>
      <c r="D6461">
        <v>3</v>
      </c>
      <c r="E6461">
        <v>535</v>
      </c>
      <c r="F6461">
        <v>28</v>
      </c>
      <c r="G6461">
        <v>8124</v>
      </c>
      <c r="H6461">
        <v>0.27949179148730402</v>
      </c>
      <c r="I6461">
        <v>0.92669970177713501</v>
      </c>
      <c r="J6461">
        <v>0.88074667915254901</v>
      </c>
      <c r="K6461" t="s">
        <v>28212</v>
      </c>
      <c r="L6461">
        <v>3</v>
      </c>
      <c r="M6461" t="s">
        <v>5133</v>
      </c>
      <c r="N6461">
        <v>0.107142857142857</v>
      </c>
      <c r="O6461">
        <v>5.60747663551402E-3</v>
      </c>
    </row>
    <row r="6462" spans="1:15">
      <c r="A6462" t="s">
        <v>7306</v>
      </c>
      <c r="B6462" t="s">
        <v>23518</v>
      </c>
      <c r="C6462" t="s">
        <v>7307</v>
      </c>
      <c r="D6462">
        <v>3</v>
      </c>
      <c r="E6462">
        <v>787</v>
      </c>
      <c r="F6462">
        <v>23</v>
      </c>
      <c r="G6462">
        <v>7393</v>
      </c>
      <c r="H6462">
        <v>0.44950640787808399</v>
      </c>
      <c r="I6462">
        <v>1</v>
      </c>
      <c r="J6462">
        <v>0.966855260484069</v>
      </c>
      <c r="K6462" t="s">
        <v>28213</v>
      </c>
      <c r="L6462">
        <v>3</v>
      </c>
      <c r="M6462" t="s">
        <v>5133</v>
      </c>
      <c r="N6462">
        <v>0.13043478260869601</v>
      </c>
      <c r="O6462">
        <v>3.8119440914866601E-3</v>
      </c>
    </row>
    <row r="6463" spans="1:15">
      <c r="A6463" t="s">
        <v>7306</v>
      </c>
      <c r="B6463" t="s">
        <v>23511</v>
      </c>
      <c r="C6463" t="s">
        <v>7307</v>
      </c>
      <c r="D6463">
        <v>17</v>
      </c>
      <c r="E6463">
        <v>6152</v>
      </c>
      <c r="F6463">
        <v>26</v>
      </c>
      <c r="G6463">
        <v>7804</v>
      </c>
      <c r="H6463">
        <v>0.96669098988950997</v>
      </c>
      <c r="I6463">
        <v>1</v>
      </c>
      <c r="J6463">
        <v>0.85953329234717102</v>
      </c>
      <c r="K6463" t="s">
        <v>28214</v>
      </c>
      <c r="L6463">
        <v>17</v>
      </c>
      <c r="M6463" t="s">
        <v>5133</v>
      </c>
      <c r="N6463">
        <v>0.65384615384615397</v>
      </c>
      <c r="O6463">
        <v>2.7633289986996102E-3</v>
      </c>
    </row>
    <row r="6464" spans="1:15">
      <c r="A6464" t="s">
        <v>7308</v>
      </c>
      <c r="B6464" t="s">
        <v>23511</v>
      </c>
      <c r="C6464" t="s">
        <v>7309</v>
      </c>
      <c r="D6464">
        <v>3</v>
      </c>
      <c r="E6464">
        <v>6152</v>
      </c>
      <c r="F6464">
        <v>3</v>
      </c>
      <c r="G6464">
        <v>7804</v>
      </c>
      <c r="H6464">
        <v>0.489837867770546</v>
      </c>
      <c r="I6464">
        <v>0.96083957126938102</v>
      </c>
      <c r="J6464">
        <v>0.82587360011061495</v>
      </c>
      <c r="K6464" t="s">
        <v>28215</v>
      </c>
      <c r="L6464">
        <v>3</v>
      </c>
      <c r="M6464" t="s">
        <v>5133</v>
      </c>
      <c r="N6464">
        <v>1</v>
      </c>
      <c r="O6464">
        <v>4.8764629388816603E-4</v>
      </c>
    </row>
    <row r="6465" spans="1:15">
      <c r="A6465" t="s">
        <v>7310</v>
      </c>
      <c r="B6465" t="s">
        <v>23518</v>
      </c>
      <c r="C6465" t="s">
        <v>7311</v>
      </c>
      <c r="D6465">
        <v>1</v>
      </c>
      <c r="E6465">
        <v>787</v>
      </c>
      <c r="F6465">
        <v>1</v>
      </c>
      <c r="G6465">
        <v>7393</v>
      </c>
      <c r="H6465">
        <v>0.106452049235764</v>
      </c>
      <c r="I6465">
        <v>0.63266972740240601</v>
      </c>
      <c r="J6465">
        <v>0.61170005408803896</v>
      </c>
      <c r="K6465" t="s">
        <v>28216</v>
      </c>
      <c r="L6465">
        <v>1</v>
      </c>
      <c r="M6465" t="s">
        <v>5133</v>
      </c>
      <c r="N6465">
        <v>1</v>
      </c>
      <c r="O6465">
        <v>1.27064803049555E-3</v>
      </c>
    </row>
    <row r="6466" spans="1:15">
      <c r="A6466" t="s">
        <v>7312</v>
      </c>
      <c r="B6466" t="s">
        <v>23511</v>
      </c>
      <c r="C6466" t="s">
        <v>7313</v>
      </c>
      <c r="D6466">
        <v>1</v>
      </c>
      <c r="E6466">
        <v>6152</v>
      </c>
      <c r="F6466">
        <v>1</v>
      </c>
      <c r="G6466">
        <v>7804</v>
      </c>
      <c r="H6466">
        <v>0.788313685289595</v>
      </c>
      <c r="I6466">
        <v>0.968912233598893</v>
      </c>
      <c r="J6466">
        <v>0.832812322140707</v>
      </c>
      <c r="K6466" t="s">
        <v>28217</v>
      </c>
      <c r="L6466">
        <v>1</v>
      </c>
      <c r="M6466" t="s">
        <v>5133</v>
      </c>
      <c r="N6466">
        <v>1</v>
      </c>
      <c r="O6466">
        <v>1.6254876462938901E-4</v>
      </c>
    </row>
    <row r="6467" spans="1:15">
      <c r="A6467" t="s">
        <v>7314</v>
      </c>
      <c r="B6467" t="s">
        <v>23511</v>
      </c>
      <c r="C6467" t="s">
        <v>7315</v>
      </c>
      <c r="D6467">
        <v>491</v>
      </c>
      <c r="E6467">
        <v>6152</v>
      </c>
      <c r="F6467">
        <v>608</v>
      </c>
      <c r="G6467">
        <v>7804</v>
      </c>
      <c r="H6467">
        <v>0.122699237108854</v>
      </c>
      <c r="I6467">
        <v>0.49527428837091902</v>
      </c>
      <c r="J6467">
        <v>0.42570473969835798</v>
      </c>
      <c r="K6467" t="s">
        <v>28218</v>
      </c>
      <c r="L6467">
        <v>491</v>
      </c>
      <c r="M6467" t="s">
        <v>5133</v>
      </c>
      <c r="N6467">
        <v>0.80756578947368396</v>
      </c>
      <c r="O6467">
        <v>7.9811443433029899E-2</v>
      </c>
    </row>
    <row r="6468" spans="1:15">
      <c r="A6468" t="s">
        <v>7314</v>
      </c>
      <c r="B6468" t="s">
        <v>23513</v>
      </c>
      <c r="C6468" t="s">
        <v>7315</v>
      </c>
      <c r="D6468">
        <v>54</v>
      </c>
      <c r="E6468">
        <v>535</v>
      </c>
      <c r="F6468">
        <v>620</v>
      </c>
      <c r="G6468">
        <v>8124</v>
      </c>
      <c r="H6468">
        <v>1.9185974608195201E-2</v>
      </c>
      <c r="I6468">
        <v>0.27550793987546801</v>
      </c>
      <c r="J6468">
        <v>0.26184610037118</v>
      </c>
      <c r="K6468" t="s">
        <v>28219</v>
      </c>
      <c r="L6468">
        <v>54</v>
      </c>
      <c r="M6468" t="s">
        <v>5133</v>
      </c>
      <c r="N6468">
        <v>8.7096774193548401E-2</v>
      </c>
      <c r="O6468">
        <v>0.10093457943925201</v>
      </c>
    </row>
    <row r="6469" spans="1:15">
      <c r="A6469" t="s">
        <v>7314</v>
      </c>
      <c r="B6469" t="s">
        <v>23518</v>
      </c>
      <c r="C6469" t="s">
        <v>7315</v>
      </c>
      <c r="D6469">
        <v>56</v>
      </c>
      <c r="E6469">
        <v>787</v>
      </c>
      <c r="F6469">
        <v>565</v>
      </c>
      <c r="G6469">
        <v>7393</v>
      </c>
      <c r="H6469">
        <v>0.74226736210539501</v>
      </c>
      <c r="I6469">
        <v>1</v>
      </c>
      <c r="J6469">
        <v>0.966855260484069</v>
      </c>
      <c r="K6469" t="s">
        <v>28220</v>
      </c>
      <c r="L6469">
        <v>56</v>
      </c>
      <c r="M6469" t="s">
        <v>5133</v>
      </c>
      <c r="N6469">
        <v>9.9115044247787595E-2</v>
      </c>
      <c r="O6469">
        <v>7.1156289707750994E-2</v>
      </c>
    </row>
    <row r="6470" spans="1:15">
      <c r="A6470" t="s">
        <v>7316</v>
      </c>
      <c r="B6470" t="s">
        <v>23511</v>
      </c>
      <c r="C6470" t="s">
        <v>7317</v>
      </c>
      <c r="D6470">
        <v>81</v>
      </c>
      <c r="E6470">
        <v>6152</v>
      </c>
      <c r="F6470">
        <v>108</v>
      </c>
      <c r="G6470">
        <v>7804</v>
      </c>
      <c r="H6470">
        <v>0.86360644859400804</v>
      </c>
      <c r="I6470">
        <v>1</v>
      </c>
      <c r="J6470">
        <v>0.85953329234717102</v>
      </c>
      <c r="K6470" t="s">
        <v>28221</v>
      </c>
      <c r="L6470">
        <v>81</v>
      </c>
      <c r="M6470" t="s">
        <v>5133</v>
      </c>
      <c r="N6470">
        <v>0.75</v>
      </c>
      <c r="O6470">
        <v>1.3166449934980499E-2</v>
      </c>
    </row>
    <row r="6471" spans="1:15">
      <c r="A6471" t="s">
        <v>7316</v>
      </c>
      <c r="B6471" t="s">
        <v>23518</v>
      </c>
      <c r="C6471" t="s">
        <v>7317</v>
      </c>
      <c r="D6471">
        <v>15</v>
      </c>
      <c r="E6471">
        <v>787</v>
      </c>
      <c r="F6471">
        <v>103</v>
      </c>
      <c r="G6471">
        <v>7393</v>
      </c>
      <c r="H6471">
        <v>0.12933975802792999</v>
      </c>
      <c r="I6471">
        <v>0.71035820229401903</v>
      </c>
      <c r="J6471">
        <v>0.68681356471597899</v>
      </c>
      <c r="K6471" t="s">
        <v>28222</v>
      </c>
      <c r="L6471">
        <v>15</v>
      </c>
      <c r="M6471" t="s">
        <v>5133</v>
      </c>
      <c r="N6471">
        <v>0.14563106796116501</v>
      </c>
      <c r="O6471">
        <v>1.9059720457433298E-2</v>
      </c>
    </row>
    <row r="6472" spans="1:15">
      <c r="A6472" t="s">
        <v>7316</v>
      </c>
      <c r="B6472" t="s">
        <v>23513</v>
      </c>
      <c r="C6472" t="s">
        <v>7317</v>
      </c>
      <c r="D6472">
        <v>7</v>
      </c>
      <c r="E6472">
        <v>535</v>
      </c>
      <c r="F6472">
        <v>109</v>
      </c>
      <c r="G6472">
        <v>8124</v>
      </c>
      <c r="H6472">
        <v>0.58344997426076795</v>
      </c>
      <c r="I6472">
        <v>0.99999999999997702</v>
      </c>
      <c r="J6472">
        <v>0.95041217501583097</v>
      </c>
      <c r="K6472" t="s">
        <v>28223</v>
      </c>
      <c r="L6472">
        <v>7</v>
      </c>
      <c r="M6472" t="s">
        <v>5133</v>
      </c>
      <c r="N6472">
        <v>6.4220183486238494E-2</v>
      </c>
      <c r="O6472">
        <v>1.3084112149532701E-2</v>
      </c>
    </row>
    <row r="6473" spans="1:15">
      <c r="A6473" t="s">
        <v>7318</v>
      </c>
      <c r="B6473" t="s">
        <v>23518</v>
      </c>
      <c r="C6473" t="s">
        <v>7319</v>
      </c>
      <c r="D6473">
        <v>4</v>
      </c>
      <c r="E6473">
        <v>787</v>
      </c>
      <c r="F6473">
        <v>55</v>
      </c>
      <c r="G6473">
        <v>7393</v>
      </c>
      <c r="H6473">
        <v>0.85145210625488599</v>
      </c>
      <c r="I6473">
        <v>1</v>
      </c>
      <c r="J6473">
        <v>0.966855260484069</v>
      </c>
      <c r="K6473" t="s">
        <v>28224</v>
      </c>
      <c r="L6473">
        <v>4</v>
      </c>
      <c r="M6473" t="s">
        <v>5133</v>
      </c>
      <c r="N6473">
        <v>7.2727272727272696E-2</v>
      </c>
      <c r="O6473">
        <v>5.0825921219822103E-3</v>
      </c>
    </row>
    <row r="6474" spans="1:15">
      <c r="A6474" t="s">
        <v>7318</v>
      </c>
      <c r="B6474" t="s">
        <v>23511</v>
      </c>
      <c r="C6474" t="s">
        <v>7319</v>
      </c>
      <c r="D6474">
        <v>76</v>
      </c>
      <c r="E6474">
        <v>6152</v>
      </c>
      <c r="F6474">
        <v>84</v>
      </c>
      <c r="G6474">
        <v>7804</v>
      </c>
      <c r="H6474">
        <v>3.7283958159923902E-3</v>
      </c>
      <c r="I6474">
        <v>3.8801328550153398E-2</v>
      </c>
      <c r="J6474">
        <v>3.3351033676157597E-2</v>
      </c>
      <c r="K6474" t="s">
        <v>28225</v>
      </c>
      <c r="L6474">
        <v>76</v>
      </c>
      <c r="M6474" t="s">
        <v>5133</v>
      </c>
      <c r="N6474">
        <v>0.90476190476190499</v>
      </c>
      <c r="O6474">
        <v>1.23537061118336E-2</v>
      </c>
    </row>
    <row r="6475" spans="1:15">
      <c r="A6475" t="s">
        <v>7318</v>
      </c>
      <c r="B6475" t="s">
        <v>23513</v>
      </c>
      <c r="C6475" t="s">
        <v>7319</v>
      </c>
      <c r="D6475">
        <v>2</v>
      </c>
      <c r="E6475">
        <v>535</v>
      </c>
      <c r="F6475">
        <v>95</v>
      </c>
      <c r="G6475">
        <v>8124</v>
      </c>
      <c r="H6475">
        <v>0.98842627290158303</v>
      </c>
      <c r="I6475">
        <v>0.99999999999997702</v>
      </c>
      <c r="J6475">
        <v>0.95041217501583097</v>
      </c>
      <c r="K6475" t="s">
        <v>23703</v>
      </c>
      <c r="L6475">
        <v>2</v>
      </c>
      <c r="M6475" t="s">
        <v>5133</v>
      </c>
      <c r="N6475">
        <v>2.1052631578947399E-2</v>
      </c>
      <c r="O6475">
        <v>3.7383177570093499E-3</v>
      </c>
    </row>
    <row r="6476" spans="1:15">
      <c r="A6476" t="s">
        <v>7320</v>
      </c>
      <c r="B6476" t="s">
        <v>23511</v>
      </c>
      <c r="C6476" t="s">
        <v>7321</v>
      </c>
      <c r="D6476">
        <v>76</v>
      </c>
      <c r="E6476">
        <v>6152</v>
      </c>
      <c r="F6476">
        <v>84</v>
      </c>
      <c r="G6476">
        <v>7804</v>
      </c>
      <c r="H6476">
        <v>3.7283958159923902E-3</v>
      </c>
      <c r="I6476">
        <v>3.8801328550153398E-2</v>
      </c>
      <c r="J6476">
        <v>3.3351033676157597E-2</v>
      </c>
      <c r="K6476" t="s">
        <v>28225</v>
      </c>
      <c r="L6476">
        <v>76</v>
      </c>
      <c r="M6476" t="s">
        <v>5133</v>
      </c>
      <c r="N6476">
        <v>0.90476190476190499</v>
      </c>
      <c r="O6476">
        <v>1.23537061118336E-2</v>
      </c>
    </row>
    <row r="6477" spans="1:15">
      <c r="A6477" t="s">
        <v>7320</v>
      </c>
      <c r="B6477" t="s">
        <v>23513</v>
      </c>
      <c r="C6477" t="s">
        <v>7321</v>
      </c>
      <c r="D6477">
        <v>2</v>
      </c>
      <c r="E6477">
        <v>535</v>
      </c>
      <c r="F6477">
        <v>95</v>
      </c>
      <c r="G6477">
        <v>8124</v>
      </c>
      <c r="H6477">
        <v>0.98842627290158303</v>
      </c>
      <c r="I6477">
        <v>0.99999999999997702</v>
      </c>
      <c r="J6477">
        <v>0.95041217501583097</v>
      </c>
      <c r="K6477" t="s">
        <v>23703</v>
      </c>
      <c r="L6477">
        <v>2</v>
      </c>
      <c r="M6477" t="s">
        <v>5133</v>
      </c>
      <c r="N6477">
        <v>2.1052631578947399E-2</v>
      </c>
      <c r="O6477">
        <v>3.7383177570093499E-3</v>
      </c>
    </row>
    <row r="6478" spans="1:15">
      <c r="A6478" t="s">
        <v>7320</v>
      </c>
      <c r="B6478" t="s">
        <v>23518</v>
      </c>
      <c r="C6478" t="s">
        <v>7321</v>
      </c>
      <c r="D6478">
        <v>4</v>
      </c>
      <c r="E6478">
        <v>787</v>
      </c>
      <c r="F6478">
        <v>55</v>
      </c>
      <c r="G6478">
        <v>7393</v>
      </c>
      <c r="H6478">
        <v>0.85145210625488599</v>
      </c>
      <c r="I6478">
        <v>1</v>
      </c>
      <c r="J6478">
        <v>0.966855260484069</v>
      </c>
      <c r="K6478" t="s">
        <v>28224</v>
      </c>
      <c r="L6478">
        <v>4</v>
      </c>
      <c r="M6478" t="s">
        <v>5133</v>
      </c>
      <c r="N6478">
        <v>7.2727272727272696E-2</v>
      </c>
      <c r="O6478">
        <v>5.0825921219822103E-3</v>
      </c>
    </row>
    <row r="6479" spans="1:15">
      <c r="A6479" t="s">
        <v>7322</v>
      </c>
      <c r="B6479" t="s">
        <v>23511</v>
      </c>
      <c r="C6479" t="s">
        <v>7323</v>
      </c>
      <c r="D6479">
        <v>7</v>
      </c>
      <c r="E6479">
        <v>6152</v>
      </c>
      <c r="F6479">
        <v>7</v>
      </c>
      <c r="G6479">
        <v>7804</v>
      </c>
      <c r="H6479">
        <v>0.18905120292587699</v>
      </c>
      <c r="I6479">
        <v>0.631132279689813</v>
      </c>
      <c r="J6479">
        <v>0.54247920626835999</v>
      </c>
      <c r="K6479" t="s">
        <v>28226</v>
      </c>
      <c r="L6479">
        <v>7</v>
      </c>
      <c r="M6479" t="s">
        <v>5133</v>
      </c>
      <c r="N6479">
        <v>1</v>
      </c>
      <c r="O6479">
        <v>1.13784135240572E-3</v>
      </c>
    </row>
    <row r="6480" spans="1:15">
      <c r="A6480" t="s">
        <v>7324</v>
      </c>
      <c r="B6480" t="s">
        <v>23511</v>
      </c>
      <c r="C6480" t="s">
        <v>7325</v>
      </c>
      <c r="D6480">
        <v>74</v>
      </c>
      <c r="E6480">
        <v>6152</v>
      </c>
      <c r="F6480">
        <v>77</v>
      </c>
      <c r="G6480">
        <v>7804</v>
      </c>
      <c r="H6480" s="34">
        <v>1.7119120721348099E-5</v>
      </c>
      <c r="I6480">
        <v>4.5305845027331299E-4</v>
      </c>
      <c r="J6480">
        <v>3.8941882138912798E-4</v>
      </c>
      <c r="K6480" t="s">
        <v>28227</v>
      </c>
      <c r="L6480">
        <v>74</v>
      </c>
      <c r="M6480" t="s">
        <v>5133</v>
      </c>
      <c r="N6480">
        <v>0.96103896103896103</v>
      </c>
      <c r="O6480">
        <v>1.2028608582574801E-2</v>
      </c>
    </row>
    <row r="6481" spans="1:15">
      <c r="A6481" t="s">
        <v>7324</v>
      </c>
      <c r="B6481" t="s">
        <v>23518</v>
      </c>
      <c r="C6481" t="s">
        <v>7325</v>
      </c>
      <c r="D6481">
        <v>2</v>
      </c>
      <c r="E6481">
        <v>787</v>
      </c>
      <c r="F6481">
        <v>64</v>
      </c>
      <c r="G6481">
        <v>7393</v>
      </c>
      <c r="H6481">
        <v>0.99373721444803198</v>
      </c>
      <c r="I6481">
        <v>1</v>
      </c>
      <c r="J6481">
        <v>0.966855260484069</v>
      </c>
      <c r="K6481" t="s">
        <v>28228</v>
      </c>
      <c r="L6481">
        <v>2</v>
      </c>
      <c r="M6481" t="s">
        <v>5133</v>
      </c>
      <c r="N6481">
        <v>3.125E-2</v>
      </c>
      <c r="O6481">
        <v>2.5412960609911099E-3</v>
      </c>
    </row>
    <row r="6482" spans="1:15">
      <c r="A6482" t="s">
        <v>7326</v>
      </c>
      <c r="B6482" t="s">
        <v>23513</v>
      </c>
      <c r="C6482" t="s">
        <v>7327</v>
      </c>
      <c r="D6482">
        <v>1</v>
      </c>
      <c r="E6482">
        <v>535</v>
      </c>
      <c r="F6482">
        <v>7</v>
      </c>
      <c r="G6482">
        <v>8124</v>
      </c>
      <c r="H6482">
        <v>0.37938355156400999</v>
      </c>
      <c r="I6482">
        <v>0.99999999999997702</v>
      </c>
      <c r="J6482">
        <v>0.95041217501583097</v>
      </c>
      <c r="K6482" t="s">
        <v>24409</v>
      </c>
      <c r="L6482">
        <v>1</v>
      </c>
      <c r="M6482" t="s">
        <v>5133</v>
      </c>
      <c r="N6482">
        <v>0.14285714285714299</v>
      </c>
      <c r="O6482">
        <v>1.8691588785046699E-3</v>
      </c>
    </row>
    <row r="6483" spans="1:15">
      <c r="A6483" t="s">
        <v>7326</v>
      </c>
      <c r="B6483" t="s">
        <v>23511</v>
      </c>
      <c r="C6483" t="s">
        <v>7327</v>
      </c>
      <c r="D6483">
        <v>6</v>
      </c>
      <c r="E6483">
        <v>6152</v>
      </c>
      <c r="F6483">
        <v>8</v>
      </c>
      <c r="G6483">
        <v>7804</v>
      </c>
      <c r="H6483">
        <v>0.77072248517942499</v>
      </c>
      <c r="I6483">
        <v>0.968912233598893</v>
      </c>
      <c r="J6483">
        <v>0.832812322140707</v>
      </c>
      <c r="K6483" t="s">
        <v>28229</v>
      </c>
      <c r="L6483">
        <v>6</v>
      </c>
      <c r="M6483" t="s">
        <v>5133</v>
      </c>
      <c r="N6483">
        <v>0.75</v>
      </c>
      <c r="O6483">
        <v>9.7529258777633303E-4</v>
      </c>
    </row>
    <row r="6484" spans="1:15">
      <c r="A6484" t="s">
        <v>7326</v>
      </c>
      <c r="B6484" t="s">
        <v>23518</v>
      </c>
      <c r="C6484" t="s">
        <v>7327</v>
      </c>
      <c r="D6484">
        <v>1</v>
      </c>
      <c r="E6484">
        <v>787</v>
      </c>
      <c r="F6484">
        <v>8</v>
      </c>
      <c r="G6484">
        <v>7393</v>
      </c>
      <c r="H6484">
        <v>0.59379355565791103</v>
      </c>
      <c r="I6484">
        <v>1</v>
      </c>
      <c r="J6484">
        <v>0.966855260484069</v>
      </c>
      <c r="K6484" t="s">
        <v>27863</v>
      </c>
      <c r="L6484">
        <v>1</v>
      </c>
      <c r="M6484" t="s">
        <v>5133</v>
      </c>
      <c r="N6484">
        <v>0.125</v>
      </c>
      <c r="O6484">
        <v>1.27064803049555E-3</v>
      </c>
    </row>
    <row r="6485" spans="1:15">
      <c r="A6485" t="s">
        <v>7328</v>
      </c>
      <c r="B6485" t="s">
        <v>23511</v>
      </c>
      <c r="C6485" t="s">
        <v>7329</v>
      </c>
      <c r="D6485">
        <v>117</v>
      </c>
      <c r="E6485">
        <v>6152</v>
      </c>
      <c r="F6485">
        <v>134</v>
      </c>
      <c r="G6485">
        <v>7804</v>
      </c>
      <c r="H6485">
        <v>7.6153674744069899E-3</v>
      </c>
      <c r="I6485">
        <v>6.8850118512199202E-2</v>
      </c>
      <c r="J6485">
        <v>5.9178969043283403E-2</v>
      </c>
      <c r="K6485" t="s">
        <v>28230</v>
      </c>
      <c r="L6485">
        <v>117</v>
      </c>
      <c r="M6485" t="s">
        <v>5133</v>
      </c>
      <c r="N6485">
        <v>0.87313432835820903</v>
      </c>
      <c r="O6485">
        <v>1.9018205461638502E-2</v>
      </c>
    </row>
    <row r="6486" spans="1:15">
      <c r="A6486" t="s">
        <v>7328</v>
      </c>
      <c r="B6486" t="s">
        <v>23513</v>
      </c>
      <c r="C6486" t="s">
        <v>7329</v>
      </c>
      <c r="D6486">
        <v>5</v>
      </c>
      <c r="E6486">
        <v>535</v>
      </c>
      <c r="F6486">
        <v>138</v>
      </c>
      <c r="G6486">
        <v>8124</v>
      </c>
      <c r="H6486">
        <v>0.95460722658582897</v>
      </c>
      <c r="I6486">
        <v>0.99999999999997702</v>
      </c>
      <c r="J6486">
        <v>0.95041217501583097</v>
      </c>
      <c r="K6486" t="s">
        <v>25522</v>
      </c>
      <c r="L6486">
        <v>5</v>
      </c>
      <c r="M6486" t="s">
        <v>5133</v>
      </c>
      <c r="N6486">
        <v>3.6231884057971002E-2</v>
      </c>
      <c r="O6486">
        <v>9.3457943925233603E-3</v>
      </c>
    </row>
    <row r="6487" spans="1:15">
      <c r="A6487" t="s">
        <v>7328</v>
      </c>
      <c r="B6487" t="s">
        <v>23518</v>
      </c>
      <c r="C6487" t="s">
        <v>7329</v>
      </c>
      <c r="D6487">
        <v>6</v>
      </c>
      <c r="E6487">
        <v>787</v>
      </c>
      <c r="F6487">
        <v>105</v>
      </c>
      <c r="G6487">
        <v>7393</v>
      </c>
      <c r="H6487">
        <v>0.97360581732587204</v>
      </c>
      <c r="I6487">
        <v>1</v>
      </c>
      <c r="J6487">
        <v>0.966855260484069</v>
      </c>
      <c r="K6487" t="s">
        <v>28231</v>
      </c>
      <c r="L6487">
        <v>6</v>
      </c>
      <c r="M6487" t="s">
        <v>5133</v>
      </c>
      <c r="N6487">
        <v>5.7142857142857099E-2</v>
      </c>
      <c r="O6487">
        <v>7.6238881829733202E-3</v>
      </c>
    </row>
    <row r="6488" spans="1:15">
      <c r="A6488" t="s">
        <v>7330</v>
      </c>
      <c r="B6488" t="s">
        <v>23513</v>
      </c>
      <c r="C6488" t="s">
        <v>7331</v>
      </c>
      <c r="D6488">
        <v>2</v>
      </c>
      <c r="E6488">
        <v>535</v>
      </c>
      <c r="F6488">
        <v>31</v>
      </c>
      <c r="G6488">
        <v>8124</v>
      </c>
      <c r="H6488">
        <v>0.61501687753867296</v>
      </c>
      <c r="I6488">
        <v>0.99999999999997702</v>
      </c>
      <c r="J6488">
        <v>0.95041217501583097</v>
      </c>
      <c r="K6488" t="s">
        <v>23703</v>
      </c>
      <c r="L6488">
        <v>2</v>
      </c>
      <c r="M6488" t="s">
        <v>5133</v>
      </c>
      <c r="N6488">
        <v>6.4516129032258104E-2</v>
      </c>
      <c r="O6488">
        <v>3.7383177570093499E-3</v>
      </c>
    </row>
    <row r="6489" spans="1:15">
      <c r="A6489" t="s">
        <v>7330</v>
      </c>
      <c r="B6489" t="s">
        <v>23518</v>
      </c>
      <c r="C6489" t="s">
        <v>7331</v>
      </c>
      <c r="D6489">
        <v>2</v>
      </c>
      <c r="E6489">
        <v>787</v>
      </c>
      <c r="F6489">
        <v>26</v>
      </c>
      <c r="G6489">
        <v>7393</v>
      </c>
      <c r="H6489">
        <v>0.78094792205486097</v>
      </c>
      <c r="I6489">
        <v>1</v>
      </c>
      <c r="J6489">
        <v>0.966855260484069</v>
      </c>
      <c r="K6489" t="s">
        <v>28232</v>
      </c>
      <c r="L6489">
        <v>2</v>
      </c>
      <c r="M6489" t="s">
        <v>5133</v>
      </c>
      <c r="N6489">
        <v>7.69230769230769E-2</v>
      </c>
      <c r="O6489">
        <v>2.5412960609911099E-3</v>
      </c>
    </row>
    <row r="6490" spans="1:15">
      <c r="A6490" t="s">
        <v>7330</v>
      </c>
      <c r="B6490" t="s">
        <v>23511</v>
      </c>
      <c r="C6490" t="s">
        <v>7331</v>
      </c>
      <c r="D6490">
        <v>27</v>
      </c>
      <c r="E6490">
        <v>6152</v>
      </c>
      <c r="F6490">
        <v>31</v>
      </c>
      <c r="G6490">
        <v>7804</v>
      </c>
      <c r="H6490">
        <v>0.18366543856470499</v>
      </c>
      <c r="I6490">
        <v>0.631132279689813</v>
      </c>
      <c r="J6490">
        <v>0.54247920626835999</v>
      </c>
      <c r="K6490" t="s">
        <v>28233</v>
      </c>
      <c r="L6490">
        <v>27</v>
      </c>
      <c r="M6490" t="s">
        <v>5133</v>
      </c>
      <c r="N6490">
        <v>0.87096774193548399</v>
      </c>
      <c r="O6490">
        <v>4.3888166449934998E-3</v>
      </c>
    </row>
    <row r="6491" spans="1:15">
      <c r="A6491" t="s">
        <v>7332</v>
      </c>
      <c r="B6491" t="s">
        <v>23513</v>
      </c>
      <c r="C6491" t="s">
        <v>7333</v>
      </c>
      <c r="D6491">
        <v>4</v>
      </c>
      <c r="E6491">
        <v>535</v>
      </c>
      <c r="F6491">
        <v>61</v>
      </c>
      <c r="G6491">
        <v>8124</v>
      </c>
      <c r="H6491">
        <v>0.57734620251117796</v>
      </c>
      <c r="I6491">
        <v>0.99999999999997702</v>
      </c>
      <c r="J6491">
        <v>0.95041217501583097</v>
      </c>
      <c r="K6491" t="s">
        <v>28234</v>
      </c>
      <c r="L6491">
        <v>4</v>
      </c>
      <c r="M6491" t="s">
        <v>1463</v>
      </c>
      <c r="N6491">
        <v>6.5573770491803296E-2</v>
      </c>
      <c r="O6491">
        <v>7.4766355140186902E-3</v>
      </c>
    </row>
    <row r="6492" spans="1:15">
      <c r="A6492" t="s">
        <v>7332</v>
      </c>
      <c r="B6492" t="s">
        <v>23511</v>
      </c>
      <c r="C6492" t="s">
        <v>7333</v>
      </c>
      <c r="D6492">
        <v>49</v>
      </c>
      <c r="E6492">
        <v>6152</v>
      </c>
      <c r="F6492">
        <v>57</v>
      </c>
      <c r="G6492">
        <v>7804</v>
      </c>
      <c r="H6492">
        <v>0.120073588841327</v>
      </c>
      <c r="I6492">
        <v>0.48647098030570601</v>
      </c>
      <c r="J6492">
        <v>0.41813800333351903</v>
      </c>
      <c r="K6492" t="s">
        <v>28235</v>
      </c>
      <c r="L6492">
        <v>49</v>
      </c>
      <c r="M6492" t="s">
        <v>1463</v>
      </c>
      <c r="N6492">
        <v>0.859649122807018</v>
      </c>
      <c r="O6492">
        <v>7.9648894668400503E-3</v>
      </c>
    </row>
    <row r="6493" spans="1:15">
      <c r="A6493" t="s">
        <v>7332</v>
      </c>
      <c r="B6493" t="s">
        <v>23518</v>
      </c>
      <c r="C6493" t="s">
        <v>7333</v>
      </c>
      <c r="D6493">
        <v>1</v>
      </c>
      <c r="E6493">
        <v>787</v>
      </c>
      <c r="F6493">
        <v>57</v>
      </c>
      <c r="G6493">
        <v>7393</v>
      </c>
      <c r="H6493">
        <v>0.99840600093800302</v>
      </c>
      <c r="I6493">
        <v>1</v>
      </c>
      <c r="J6493">
        <v>0.966855260484069</v>
      </c>
      <c r="K6493" t="s">
        <v>24833</v>
      </c>
      <c r="L6493">
        <v>1</v>
      </c>
      <c r="M6493" t="s">
        <v>1463</v>
      </c>
      <c r="N6493">
        <v>1.7543859649122799E-2</v>
      </c>
      <c r="O6493">
        <v>1.27064803049555E-3</v>
      </c>
    </row>
    <row r="6494" spans="1:15">
      <c r="A6494" t="s">
        <v>7334</v>
      </c>
      <c r="B6494" t="s">
        <v>23511</v>
      </c>
      <c r="C6494" t="s">
        <v>7335</v>
      </c>
      <c r="D6494">
        <v>2</v>
      </c>
      <c r="E6494">
        <v>6152</v>
      </c>
      <c r="F6494">
        <v>2</v>
      </c>
      <c r="G6494">
        <v>7804</v>
      </c>
      <c r="H6494">
        <v>0.62141708038142995</v>
      </c>
      <c r="I6494">
        <v>0.968912233598893</v>
      </c>
      <c r="J6494">
        <v>0.832812322140707</v>
      </c>
      <c r="K6494" t="s">
        <v>24699</v>
      </c>
      <c r="L6494">
        <v>2</v>
      </c>
      <c r="M6494" t="s">
        <v>1463</v>
      </c>
      <c r="N6494">
        <v>1</v>
      </c>
      <c r="O6494">
        <v>3.2509752925877802E-4</v>
      </c>
    </row>
    <row r="6495" spans="1:15">
      <c r="A6495" t="s">
        <v>7336</v>
      </c>
      <c r="B6495" t="s">
        <v>23518</v>
      </c>
      <c r="C6495" t="s">
        <v>7337</v>
      </c>
      <c r="D6495">
        <v>3</v>
      </c>
      <c r="E6495">
        <v>787</v>
      </c>
      <c r="F6495">
        <v>17</v>
      </c>
      <c r="G6495">
        <v>7393</v>
      </c>
      <c r="H6495">
        <v>0.26860829090490701</v>
      </c>
      <c r="I6495">
        <v>0.97863801257884697</v>
      </c>
      <c r="J6495">
        <v>0.94620131057153301</v>
      </c>
      <c r="K6495" t="s">
        <v>28236</v>
      </c>
      <c r="L6495">
        <v>3</v>
      </c>
      <c r="M6495" t="s">
        <v>5133</v>
      </c>
      <c r="N6495">
        <v>0.17647058823529399</v>
      </c>
      <c r="O6495">
        <v>3.8119440914866601E-3</v>
      </c>
    </row>
    <row r="6496" spans="1:15">
      <c r="A6496" t="s">
        <v>7336</v>
      </c>
      <c r="B6496" t="s">
        <v>23511</v>
      </c>
      <c r="C6496" t="s">
        <v>7337</v>
      </c>
      <c r="D6496">
        <v>13</v>
      </c>
      <c r="E6496">
        <v>6152</v>
      </c>
      <c r="F6496">
        <v>18</v>
      </c>
      <c r="G6496">
        <v>7804</v>
      </c>
      <c r="H6496">
        <v>0.83706479223827002</v>
      </c>
      <c r="I6496">
        <v>0.99299950350473198</v>
      </c>
      <c r="J6496">
        <v>0.85351613254652803</v>
      </c>
      <c r="K6496" t="s">
        <v>28237</v>
      </c>
      <c r="L6496">
        <v>13</v>
      </c>
      <c r="M6496" t="s">
        <v>5133</v>
      </c>
      <c r="N6496">
        <v>0.72222222222222199</v>
      </c>
      <c r="O6496">
        <v>2.1131339401820499E-3</v>
      </c>
    </row>
    <row r="6497" spans="1:15">
      <c r="A6497" t="s">
        <v>7336</v>
      </c>
      <c r="B6497" t="s">
        <v>23513</v>
      </c>
      <c r="C6497" t="s">
        <v>7337</v>
      </c>
      <c r="D6497">
        <v>2</v>
      </c>
      <c r="E6497">
        <v>535</v>
      </c>
      <c r="F6497">
        <v>18</v>
      </c>
      <c r="G6497">
        <v>8124</v>
      </c>
      <c r="H6497">
        <v>0.334337081897359</v>
      </c>
      <c r="I6497">
        <v>0.97804040131218795</v>
      </c>
      <c r="J6497">
        <v>0.92954150506449396</v>
      </c>
      <c r="K6497" t="s">
        <v>28238</v>
      </c>
      <c r="L6497">
        <v>2</v>
      </c>
      <c r="M6497" t="s">
        <v>5133</v>
      </c>
      <c r="N6497">
        <v>0.11111111111111099</v>
      </c>
      <c r="O6497">
        <v>3.7383177570093499E-3</v>
      </c>
    </row>
    <row r="6498" spans="1:15">
      <c r="A6498" t="s">
        <v>7338</v>
      </c>
      <c r="B6498" t="s">
        <v>23511</v>
      </c>
      <c r="C6498" t="s">
        <v>7339</v>
      </c>
      <c r="D6498">
        <v>2</v>
      </c>
      <c r="E6498">
        <v>6152</v>
      </c>
      <c r="F6498">
        <v>2</v>
      </c>
      <c r="G6498">
        <v>7804</v>
      </c>
      <c r="H6498">
        <v>0.62141708038142995</v>
      </c>
      <c r="I6498">
        <v>0.968912233598893</v>
      </c>
      <c r="J6498">
        <v>0.832812322140707</v>
      </c>
      <c r="K6498" t="s">
        <v>24676</v>
      </c>
      <c r="L6498">
        <v>2</v>
      </c>
      <c r="M6498" t="s">
        <v>1463</v>
      </c>
      <c r="N6498">
        <v>1</v>
      </c>
      <c r="O6498">
        <v>3.2509752925877802E-4</v>
      </c>
    </row>
    <row r="6499" spans="1:15">
      <c r="A6499" t="s">
        <v>7340</v>
      </c>
      <c r="B6499" t="s">
        <v>23511</v>
      </c>
      <c r="C6499" t="s">
        <v>7341</v>
      </c>
      <c r="D6499">
        <v>1</v>
      </c>
      <c r="E6499">
        <v>6152</v>
      </c>
      <c r="F6499">
        <v>1</v>
      </c>
      <c r="G6499">
        <v>7804</v>
      </c>
      <c r="H6499">
        <v>0.788313685289595</v>
      </c>
      <c r="I6499">
        <v>0.968912233598893</v>
      </c>
      <c r="J6499">
        <v>0.832812322140707</v>
      </c>
      <c r="K6499" t="s">
        <v>24811</v>
      </c>
      <c r="L6499">
        <v>1</v>
      </c>
      <c r="M6499" t="s">
        <v>1463</v>
      </c>
      <c r="N6499">
        <v>1</v>
      </c>
      <c r="O6499">
        <v>1.6254876462938901E-4</v>
      </c>
    </row>
    <row r="6500" spans="1:15">
      <c r="A6500" t="s">
        <v>7342</v>
      </c>
      <c r="B6500" t="s">
        <v>23511</v>
      </c>
      <c r="C6500" t="s">
        <v>7343</v>
      </c>
      <c r="D6500">
        <v>5</v>
      </c>
      <c r="E6500">
        <v>6152</v>
      </c>
      <c r="F6500">
        <v>8</v>
      </c>
      <c r="G6500">
        <v>7804</v>
      </c>
      <c r="H6500">
        <v>0.93246538655848799</v>
      </c>
      <c r="I6500">
        <v>1</v>
      </c>
      <c r="J6500">
        <v>0.85953329234717102</v>
      </c>
      <c r="K6500" t="s">
        <v>28239</v>
      </c>
      <c r="L6500">
        <v>5</v>
      </c>
      <c r="M6500" t="s">
        <v>5133</v>
      </c>
      <c r="N6500">
        <v>0.625</v>
      </c>
      <c r="O6500">
        <v>8.1274382314694405E-4</v>
      </c>
    </row>
    <row r="6501" spans="1:15">
      <c r="A6501" t="s">
        <v>7342</v>
      </c>
      <c r="B6501" t="s">
        <v>23518</v>
      </c>
      <c r="C6501" t="s">
        <v>7343</v>
      </c>
      <c r="D6501">
        <v>1</v>
      </c>
      <c r="E6501">
        <v>787</v>
      </c>
      <c r="F6501">
        <v>6</v>
      </c>
      <c r="G6501">
        <v>7393</v>
      </c>
      <c r="H6501">
        <v>0.49113550780958298</v>
      </c>
      <c r="I6501">
        <v>1</v>
      </c>
      <c r="J6501">
        <v>0.966855260484069</v>
      </c>
      <c r="K6501" t="s">
        <v>23873</v>
      </c>
      <c r="L6501">
        <v>1</v>
      </c>
      <c r="M6501" t="s">
        <v>5133</v>
      </c>
      <c r="N6501">
        <v>0.16666666666666699</v>
      </c>
      <c r="O6501">
        <v>1.27064803049555E-3</v>
      </c>
    </row>
    <row r="6502" spans="1:15">
      <c r="A6502" t="s">
        <v>7342</v>
      </c>
      <c r="B6502" t="s">
        <v>23513</v>
      </c>
      <c r="C6502" t="s">
        <v>7343</v>
      </c>
      <c r="D6502">
        <v>3</v>
      </c>
      <c r="E6502">
        <v>535</v>
      </c>
      <c r="F6502">
        <v>10</v>
      </c>
      <c r="G6502">
        <v>8124</v>
      </c>
      <c r="H6502">
        <v>2.4049422738076798E-2</v>
      </c>
      <c r="I6502">
        <v>0.31286866571479199</v>
      </c>
      <c r="J6502">
        <v>0.29735418907630301</v>
      </c>
      <c r="K6502" t="s">
        <v>28240</v>
      </c>
      <c r="L6502">
        <v>3</v>
      </c>
      <c r="M6502" t="s">
        <v>5133</v>
      </c>
      <c r="N6502">
        <v>0.3</v>
      </c>
      <c r="O6502">
        <v>5.60747663551402E-3</v>
      </c>
    </row>
    <row r="6503" spans="1:15">
      <c r="A6503" t="s">
        <v>7344</v>
      </c>
      <c r="B6503" t="s">
        <v>23511</v>
      </c>
      <c r="C6503" t="s">
        <v>7345</v>
      </c>
      <c r="D6503">
        <v>1</v>
      </c>
      <c r="E6503">
        <v>6152</v>
      </c>
      <c r="F6503">
        <v>2</v>
      </c>
      <c r="G6503">
        <v>7804</v>
      </c>
      <c r="H6503">
        <v>0.95521029019776005</v>
      </c>
      <c r="I6503">
        <v>1</v>
      </c>
      <c r="J6503">
        <v>0.85953329234717102</v>
      </c>
      <c r="K6503" t="s">
        <v>28241</v>
      </c>
      <c r="L6503">
        <v>1</v>
      </c>
      <c r="M6503" t="s">
        <v>2729</v>
      </c>
      <c r="N6503">
        <v>0.5</v>
      </c>
      <c r="O6503">
        <v>1.6254876462938901E-4</v>
      </c>
    </row>
    <row r="6504" spans="1:15">
      <c r="A6504" t="s">
        <v>7344</v>
      </c>
      <c r="B6504" t="s">
        <v>23518</v>
      </c>
      <c r="C6504" t="s">
        <v>7345</v>
      </c>
      <c r="D6504">
        <v>1</v>
      </c>
      <c r="E6504">
        <v>787</v>
      </c>
      <c r="F6504">
        <v>1</v>
      </c>
      <c r="G6504">
        <v>7393</v>
      </c>
      <c r="H6504">
        <v>0.106452049235764</v>
      </c>
      <c r="I6504">
        <v>0.63266972740240601</v>
      </c>
      <c r="J6504">
        <v>0.61170005408803896</v>
      </c>
      <c r="K6504" t="s">
        <v>28242</v>
      </c>
      <c r="L6504">
        <v>1</v>
      </c>
      <c r="M6504" t="s">
        <v>2729</v>
      </c>
      <c r="N6504">
        <v>1</v>
      </c>
      <c r="O6504">
        <v>1.27064803049555E-3</v>
      </c>
    </row>
    <row r="6505" spans="1:15">
      <c r="A6505" t="s">
        <v>7346</v>
      </c>
      <c r="B6505" t="s">
        <v>23518</v>
      </c>
      <c r="C6505" t="s">
        <v>7347</v>
      </c>
      <c r="D6505">
        <v>1</v>
      </c>
      <c r="E6505">
        <v>787</v>
      </c>
      <c r="F6505">
        <v>1</v>
      </c>
      <c r="G6505">
        <v>7393</v>
      </c>
      <c r="H6505">
        <v>0.106452049235764</v>
      </c>
      <c r="I6505">
        <v>0.63266972740240601</v>
      </c>
      <c r="J6505">
        <v>0.61170005408803896</v>
      </c>
      <c r="K6505" t="s">
        <v>28242</v>
      </c>
      <c r="L6505">
        <v>1</v>
      </c>
      <c r="M6505" t="s">
        <v>2729</v>
      </c>
      <c r="N6505">
        <v>1</v>
      </c>
      <c r="O6505">
        <v>1.27064803049555E-3</v>
      </c>
    </row>
    <row r="6506" spans="1:15">
      <c r="A6506" t="s">
        <v>7348</v>
      </c>
      <c r="B6506" t="s">
        <v>23511</v>
      </c>
      <c r="C6506" t="s">
        <v>7349</v>
      </c>
      <c r="D6506">
        <v>57</v>
      </c>
      <c r="E6506">
        <v>6152</v>
      </c>
      <c r="F6506">
        <v>80</v>
      </c>
      <c r="G6506">
        <v>7804</v>
      </c>
      <c r="H6506">
        <v>0.96064639474458802</v>
      </c>
      <c r="I6506">
        <v>1</v>
      </c>
      <c r="J6506">
        <v>0.85953329234717102</v>
      </c>
      <c r="K6506" t="s">
        <v>28243</v>
      </c>
      <c r="L6506">
        <v>57</v>
      </c>
      <c r="M6506" t="s">
        <v>5133</v>
      </c>
      <c r="N6506">
        <v>0.71250000000000002</v>
      </c>
      <c r="O6506">
        <v>9.2652795838751596E-3</v>
      </c>
    </row>
    <row r="6507" spans="1:15">
      <c r="A6507" t="s">
        <v>7348</v>
      </c>
      <c r="B6507" t="s">
        <v>23513</v>
      </c>
      <c r="C6507" t="s">
        <v>7349</v>
      </c>
      <c r="D6507">
        <v>6</v>
      </c>
      <c r="E6507">
        <v>535</v>
      </c>
      <c r="F6507">
        <v>87</v>
      </c>
      <c r="G6507">
        <v>8124</v>
      </c>
      <c r="H6507">
        <v>0.51470181520719405</v>
      </c>
      <c r="I6507">
        <v>0.99999999999997702</v>
      </c>
      <c r="J6507">
        <v>0.95041217501583097</v>
      </c>
      <c r="K6507" t="s">
        <v>28244</v>
      </c>
      <c r="L6507">
        <v>6</v>
      </c>
      <c r="M6507" t="s">
        <v>5133</v>
      </c>
      <c r="N6507">
        <v>6.8965517241379296E-2</v>
      </c>
      <c r="O6507">
        <v>1.1214953271028E-2</v>
      </c>
    </row>
    <row r="6508" spans="1:15">
      <c r="A6508" t="s">
        <v>7348</v>
      </c>
      <c r="B6508" t="s">
        <v>23518</v>
      </c>
      <c r="C6508" t="s">
        <v>7349</v>
      </c>
      <c r="D6508">
        <v>13</v>
      </c>
      <c r="E6508">
        <v>787</v>
      </c>
      <c r="F6508">
        <v>75</v>
      </c>
      <c r="G6508">
        <v>7393</v>
      </c>
      <c r="H6508">
        <v>5.1539583293862302E-2</v>
      </c>
      <c r="I6508">
        <v>0.61178825165478101</v>
      </c>
      <c r="J6508">
        <v>0.59151068941477603</v>
      </c>
      <c r="K6508" t="s">
        <v>28245</v>
      </c>
      <c r="L6508">
        <v>13</v>
      </c>
      <c r="M6508" t="s">
        <v>5133</v>
      </c>
      <c r="N6508">
        <v>0.17333333333333301</v>
      </c>
      <c r="O6508">
        <v>1.6518424396442199E-2</v>
      </c>
    </row>
    <row r="6509" spans="1:15">
      <c r="A6509" t="s">
        <v>7350</v>
      </c>
      <c r="B6509" t="s">
        <v>23511</v>
      </c>
      <c r="C6509" t="s">
        <v>7351</v>
      </c>
      <c r="D6509">
        <v>1</v>
      </c>
      <c r="E6509">
        <v>6152</v>
      </c>
      <c r="F6509">
        <v>1</v>
      </c>
      <c r="G6509">
        <v>7804</v>
      </c>
      <c r="H6509">
        <v>0.788313685289595</v>
      </c>
      <c r="I6509">
        <v>0.968912233598893</v>
      </c>
      <c r="J6509">
        <v>0.832812322140707</v>
      </c>
      <c r="K6509" t="s">
        <v>28246</v>
      </c>
      <c r="L6509">
        <v>1</v>
      </c>
      <c r="M6509" t="s">
        <v>5133</v>
      </c>
      <c r="N6509">
        <v>1</v>
      </c>
      <c r="O6509">
        <v>1.6254876462938901E-4</v>
      </c>
    </row>
    <row r="6510" spans="1:15">
      <c r="A6510" t="s">
        <v>7352</v>
      </c>
      <c r="B6510" t="s">
        <v>23511</v>
      </c>
      <c r="C6510" t="s">
        <v>7353</v>
      </c>
      <c r="D6510">
        <v>17</v>
      </c>
      <c r="E6510">
        <v>6152</v>
      </c>
      <c r="F6510">
        <v>20</v>
      </c>
      <c r="G6510">
        <v>7804</v>
      </c>
      <c r="H6510">
        <v>0.36175190235100402</v>
      </c>
      <c r="I6510">
        <v>0.90829480295553899</v>
      </c>
      <c r="J6510">
        <v>0.78070962240619901</v>
      </c>
      <c r="K6510" t="s">
        <v>28247</v>
      </c>
      <c r="L6510">
        <v>17</v>
      </c>
      <c r="M6510" t="s">
        <v>5133</v>
      </c>
      <c r="N6510">
        <v>0.85</v>
      </c>
      <c r="O6510">
        <v>2.7633289986996102E-3</v>
      </c>
    </row>
    <row r="6511" spans="1:15">
      <c r="A6511" t="s">
        <v>7352</v>
      </c>
      <c r="B6511" t="s">
        <v>23518</v>
      </c>
      <c r="C6511" t="s">
        <v>7353</v>
      </c>
      <c r="D6511">
        <v>3</v>
      </c>
      <c r="E6511">
        <v>787</v>
      </c>
      <c r="F6511">
        <v>20</v>
      </c>
      <c r="G6511">
        <v>7393</v>
      </c>
      <c r="H6511">
        <v>0.35995884913735199</v>
      </c>
      <c r="I6511">
        <v>1</v>
      </c>
      <c r="J6511">
        <v>0.966855260484069</v>
      </c>
      <c r="K6511" t="s">
        <v>28248</v>
      </c>
      <c r="L6511">
        <v>3</v>
      </c>
      <c r="M6511" t="s">
        <v>5133</v>
      </c>
      <c r="N6511">
        <v>0.15</v>
      </c>
      <c r="O6511">
        <v>3.8119440914866601E-3</v>
      </c>
    </row>
    <row r="6512" spans="1:15">
      <c r="A6512" t="s">
        <v>7354</v>
      </c>
      <c r="B6512" t="s">
        <v>23511</v>
      </c>
      <c r="C6512" t="s">
        <v>7355</v>
      </c>
      <c r="D6512">
        <v>37</v>
      </c>
      <c r="E6512">
        <v>6152</v>
      </c>
      <c r="F6512">
        <v>41</v>
      </c>
      <c r="G6512">
        <v>7804</v>
      </c>
      <c r="H6512">
        <v>4.6360351728055298E-2</v>
      </c>
      <c r="I6512">
        <v>0.25569616961496</v>
      </c>
      <c r="J6512">
        <v>0.219779370509707</v>
      </c>
      <c r="K6512" t="s">
        <v>28249</v>
      </c>
      <c r="L6512">
        <v>37</v>
      </c>
      <c r="M6512" t="s">
        <v>5133</v>
      </c>
      <c r="N6512">
        <v>0.90243902439024404</v>
      </c>
      <c r="O6512">
        <v>6.0143042912873899E-3</v>
      </c>
    </row>
    <row r="6513" spans="1:15">
      <c r="A6513" t="s">
        <v>7354</v>
      </c>
      <c r="B6513" t="s">
        <v>23513</v>
      </c>
      <c r="C6513" t="s">
        <v>7355</v>
      </c>
      <c r="D6513">
        <v>1</v>
      </c>
      <c r="E6513">
        <v>535</v>
      </c>
      <c r="F6513">
        <v>45</v>
      </c>
      <c r="G6513">
        <v>8124</v>
      </c>
      <c r="H6513">
        <v>0.95377109522705805</v>
      </c>
      <c r="I6513">
        <v>0.99999999999997702</v>
      </c>
      <c r="J6513">
        <v>0.95041217501583097</v>
      </c>
      <c r="K6513" t="s">
        <v>23888</v>
      </c>
      <c r="L6513">
        <v>1</v>
      </c>
      <c r="M6513" t="s">
        <v>5133</v>
      </c>
      <c r="N6513">
        <v>2.2222222222222199E-2</v>
      </c>
      <c r="O6513">
        <v>1.8691588785046699E-3</v>
      </c>
    </row>
    <row r="6514" spans="1:15">
      <c r="A6514" t="s">
        <v>7354</v>
      </c>
      <c r="B6514" t="s">
        <v>23518</v>
      </c>
      <c r="C6514" t="s">
        <v>7355</v>
      </c>
      <c r="D6514">
        <v>3</v>
      </c>
      <c r="E6514">
        <v>787</v>
      </c>
      <c r="F6514">
        <v>41</v>
      </c>
      <c r="G6514">
        <v>7393</v>
      </c>
      <c r="H6514">
        <v>0.82721622999002098</v>
      </c>
      <c r="I6514">
        <v>1</v>
      </c>
      <c r="J6514">
        <v>0.966855260484069</v>
      </c>
      <c r="K6514" t="s">
        <v>28248</v>
      </c>
      <c r="L6514">
        <v>3</v>
      </c>
      <c r="M6514" t="s">
        <v>5133</v>
      </c>
      <c r="N6514">
        <v>7.3170731707317097E-2</v>
      </c>
      <c r="O6514">
        <v>3.8119440914866601E-3</v>
      </c>
    </row>
    <row r="6515" spans="1:15">
      <c r="A6515" t="s">
        <v>7356</v>
      </c>
      <c r="B6515" t="s">
        <v>23511</v>
      </c>
      <c r="C6515" t="s">
        <v>7357</v>
      </c>
      <c r="D6515">
        <v>18</v>
      </c>
      <c r="E6515">
        <v>6152</v>
      </c>
      <c r="F6515">
        <v>19</v>
      </c>
      <c r="G6515">
        <v>7804</v>
      </c>
      <c r="H6515">
        <v>6.6261991530884704E-2</v>
      </c>
      <c r="I6515">
        <v>0.33232262181434502</v>
      </c>
      <c r="J6515">
        <v>0.28564235724952802</v>
      </c>
      <c r="K6515" t="s">
        <v>28250</v>
      </c>
      <c r="L6515">
        <v>18</v>
      </c>
      <c r="M6515" t="s">
        <v>5133</v>
      </c>
      <c r="N6515">
        <v>0.94736842105263197</v>
      </c>
      <c r="O6515">
        <v>2.9258777633290002E-3</v>
      </c>
    </row>
    <row r="6516" spans="1:15">
      <c r="A6516" t="s">
        <v>7356</v>
      </c>
      <c r="B6516" t="s">
        <v>23513</v>
      </c>
      <c r="C6516" t="s">
        <v>7357</v>
      </c>
      <c r="D6516">
        <v>1</v>
      </c>
      <c r="E6516">
        <v>535</v>
      </c>
      <c r="F6516">
        <v>19</v>
      </c>
      <c r="G6516">
        <v>8124</v>
      </c>
      <c r="H6516">
        <v>0.72632654610035197</v>
      </c>
      <c r="I6516">
        <v>0.99999999999997702</v>
      </c>
      <c r="J6516">
        <v>0.95041217501583097</v>
      </c>
      <c r="K6516" t="s">
        <v>23888</v>
      </c>
      <c r="L6516">
        <v>1</v>
      </c>
      <c r="M6516" t="s">
        <v>5133</v>
      </c>
      <c r="N6516">
        <v>5.2631578947368397E-2</v>
      </c>
      <c r="O6516">
        <v>1.8691588785046699E-3</v>
      </c>
    </row>
    <row r="6517" spans="1:15">
      <c r="A6517" t="s">
        <v>7358</v>
      </c>
      <c r="B6517" t="s">
        <v>23511</v>
      </c>
      <c r="C6517" t="s">
        <v>7359</v>
      </c>
      <c r="D6517">
        <v>2</v>
      </c>
      <c r="E6517">
        <v>6152</v>
      </c>
      <c r="F6517">
        <v>2</v>
      </c>
      <c r="G6517">
        <v>7804</v>
      </c>
      <c r="H6517">
        <v>0.62141708038142995</v>
      </c>
      <c r="I6517">
        <v>0.968912233598893</v>
      </c>
      <c r="J6517">
        <v>0.832812322140707</v>
      </c>
      <c r="K6517" t="s">
        <v>28251</v>
      </c>
      <c r="L6517">
        <v>2</v>
      </c>
      <c r="M6517" t="s">
        <v>5133</v>
      </c>
      <c r="N6517">
        <v>1</v>
      </c>
      <c r="O6517">
        <v>3.2509752925877802E-4</v>
      </c>
    </row>
    <row r="6518" spans="1:15">
      <c r="A6518" t="s">
        <v>7360</v>
      </c>
      <c r="B6518" t="s">
        <v>23511</v>
      </c>
      <c r="C6518" t="s">
        <v>7361</v>
      </c>
      <c r="D6518">
        <v>40</v>
      </c>
      <c r="E6518">
        <v>6152</v>
      </c>
      <c r="F6518">
        <v>40</v>
      </c>
      <c r="G6518">
        <v>7804</v>
      </c>
      <c r="H6518" s="34">
        <v>7.1822692133751101E-5</v>
      </c>
      <c r="I6518">
        <v>1.52391035357065E-3</v>
      </c>
      <c r="J6518">
        <v>1.30985168344652E-3</v>
      </c>
      <c r="K6518" t="s">
        <v>28252</v>
      </c>
      <c r="L6518">
        <v>40</v>
      </c>
      <c r="M6518" t="s">
        <v>5133</v>
      </c>
      <c r="N6518">
        <v>1</v>
      </c>
      <c r="O6518">
        <v>6.5019505851755498E-3</v>
      </c>
    </row>
    <row r="6519" spans="1:15">
      <c r="A6519" t="s">
        <v>7362</v>
      </c>
      <c r="B6519" t="s">
        <v>23511</v>
      </c>
      <c r="C6519" t="s">
        <v>7363</v>
      </c>
      <c r="D6519">
        <v>11</v>
      </c>
      <c r="E6519">
        <v>6152</v>
      </c>
      <c r="F6519">
        <v>12</v>
      </c>
      <c r="G6519">
        <v>7804</v>
      </c>
      <c r="H6519">
        <v>0.24296886885364699</v>
      </c>
      <c r="I6519">
        <v>0.71382528017432401</v>
      </c>
      <c r="J6519">
        <v>0.61355659322887801</v>
      </c>
      <c r="K6519" t="s">
        <v>28253</v>
      </c>
      <c r="L6519">
        <v>11</v>
      </c>
      <c r="M6519" t="s">
        <v>1463</v>
      </c>
      <c r="N6519">
        <v>0.91666666666666696</v>
      </c>
      <c r="O6519">
        <v>1.78803641092328E-3</v>
      </c>
    </row>
    <row r="6520" spans="1:15">
      <c r="A6520" t="s">
        <v>7362</v>
      </c>
      <c r="B6520" t="s">
        <v>23518</v>
      </c>
      <c r="C6520" t="s">
        <v>7363</v>
      </c>
      <c r="D6520">
        <v>1</v>
      </c>
      <c r="E6520">
        <v>787</v>
      </c>
      <c r="F6520">
        <v>12</v>
      </c>
      <c r="G6520">
        <v>7393</v>
      </c>
      <c r="H6520">
        <v>0.74120734014009004</v>
      </c>
      <c r="I6520">
        <v>1</v>
      </c>
      <c r="J6520">
        <v>0.966855260484069</v>
      </c>
      <c r="K6520" t="s">
        <v>28062</v>
      </c>
      <c r="L6520">
        <v>1</v>
      </c>
      <c r="M6520" t="s">
        <v>1463</v>
      </c>
      <c r="N6520">
        <v>8.3333333333333301E-2</v>
      </c>
      <c r="O6520">
        <v>1.27064803049555E-3</v>
      </c>
    </row>
    <row r="6521" spans="1:15">
      <c r="A6521" t="s">
        <v>7364</v>
      </c>
      <c r="B6521" t="s">
        <v>23511</v>
      </c>
      <c r="C6521" t="s">
        <v>7365</v>
      </c>
      <c r="D6521">
        <v>3</v>
      </c>
      <c r="E6521">
        <v>6152</v>
      </c>
      <c r="F6521">
        <v>3</v>
      </c>
      <c r="G6521">
        <v>7804</v>
      </c>
      <c r="H6521">
        <v>0.489837867770546</v>
      </c>
      <c r="I6521">
        <v>0.96083957126938102</v>
      </c>
      <c r="J6521">
        <v>0.82587360011061495</v>
      </c>
      <c r="K6521" t="s">
        <v>28254</v>
      </c>
      <c r="L6521">
        <v>3</v>
      </c>
      <c r="M6521" t="s">
        <v>5133</v>
      </c>
      <c r="N6521">
        <v>1</v>
      </c>
      <c r="O6521">
        <v>4.8764629388816603E-4</v>
      </c>
    </row>
    <row r="6522" spans="1:15">
      <c r="A6522" t="s">
        <v>7366</v>
      </c>
      <c r="B6522" t="s">
        <v>23511</v>
      </c>
      <c r="C6522" t="s">
        <v>7367</v>
      </c>
      <c r="D6522">
        <v>1</v>
      </c>
      <c r="E6522">
        <v>6152</v>
      </c>
      <c r="F6522">
        <v>1</v>
      </c>
      <c r="G6522">
        <v>7804</v>
      </c>
      <c r="H6522">
        <v>0.788313685289595</v>
      </c>
      <c r="I6522">
        <v>0.968912233598893</v>
      </c>
      <c r="J6522">
        <v>0.832812322140707</v>
      </c>
      <c r="K6522" t="s">
        <v>28255</v>
      </c>
      <c r="L6522">
        <v>1</v>
      </c>
      <c r="M6522" t="s">
        <v>5133</v>
      </c>
      <c r="N6522">
        <v>1</v>
      </c>
      <c r="O6522">
        <v>1.6254876462938901E-4</v>
      </c>
    </row>
    <row r="6523" spans="1:15">
      <c r="A6523" t="s">
        <v>7368</v>
      </c>
      <c r="B6523" t="s">
        <v>23511</v>
      </c>
      <c r="C6523" t="s">
        <v>7369</v>
      </c>
      <c r="D6523">
        <v>1</v>
      </c>
      <c r="E6523">
        <v>6152</v>
      </c>
      <c r="F6523">
        <v>1</v>
      </c>
      <c r="G6523">
        <v>7804</v>
      </c>
      <c r="H6523">
        <v>0.788313685289595</v>
      </c>
      <c r="I6523">
        <v>0.968912233598893</v>
      </c>
      <c r="J6523">
        <v>0.832812322140707</v>
      </c>
      <c r="K6523" t="s">
        <v>28255</v>
      </c>
      <c r="L6523">
        <v>1</v>
      </c>
      <c r="M6523" t="s">
        <v>5133</v>
      </c>
      <c r="N6523">
        <v>1</v>
      </c>
      <c r="O6523">
        <v>1.6254876462938901E-4</v>
      </c>
    </row>
    <row r="6524" spans="1:15">
      <c r="A6524" t="s">
        <v>7370</v>
      </c>
      <c r="B6524" t="s">
        <v>23511</v>
      </c>
      <c r="C6524" t="s">
        <v>7371</v>
      </c>
      <c r="D6524">
        <v>1</v>
      </c>
      <c r="E6524">
        <v>6152</v>
      </c>
      <c r="F6524">
        <v>1</v>
      </c>
      <c r="G6524">
        <v>7804</v>
      </c>
      <c r="H6524">
        <v>0.788313685289595</v>
      </c>
      <c r="I6524">
        <v>0.968912233598893</v>
      </c>
      <c r="J6524">
        <v>0.832812322140707</v>
      </c>
      <c r="K6524" t="s">
        <v>28256</v>
      </c>
      <c r="L6524">
        <v>1</v>
      </c>
      <c r="M6524" t="s">
        <v>1463</v>
      </c>
      <c r="N6524">
        <v>1</v>
      </c>
      <c r="O6524">
        <v>1.6254876462938901E-4</v>
      </c>
    </row>
    <row r="6525" spans="1:15">
      <c r="A6525" t="s">
        <v>7372</v>
      </c>
      <c r="B6525" t="s">
        <v>23511</v>
      </c>
      <c r="C6525" t="s">
        <v>7373</v>
      </c>
      <c r="D6525">
        <v>3</v>
      </c>
      <c r="E6525">
        <v>6152</v>
      </c>
      <c r="F6525">
        <v>3</v>
      </c>
      <c r="G6525">
        <v>7804</v>
      </c>
      <c r="H6525">
        <v>0.489837867770546</v>
      </c>
      <c r="I6525">
        <v>0.96083957126938102</v>
      </c>
      <c r="J6525">
        <v>0.82587360011061495</v>
      </c>
      <c r="K6525" t="s">
        <v>28257</v>
      </c>
      <c r="L6525">
        <v>3</v>
      </c>
      <c r="M6525" t="s">
        <v>1463</v>
      </c>
      <c r="N6525">
        <v>1</v>
      </c>
      <c r="O6525">
        <v>4.8764629388816603E-4</v>
      </c>
    </row>
    <row r="6526" spans="1:15">
      <c r="A6526" t="s">
        <v>7374</v>
      </c>
      <c r="B6526" t="s">
        <v>23511</v>
      </c>
      <c r="C6526" t="s">
        <v>7375</v>
      </c>
      <c r="D6526">
        <v>9</v>
      </c>
      <c r="E6526">
        <v>6152</v>
      </c>
      <c r="F6526">
        <v>10</v>
      </c>
      <c r="G6526">
        <v>7804</v>
      </c>
      <c r="H6526">
        <v>0.341392875758884</v>
      </c>
      <c r="I6526">
        <v>0.87709103910391695</v>
      </c>
      <c r="J6526">
        <v>0.75388894852919097</v>
      </c>
      <c r="K6526" t="s">
        <v>28258</v>
      </c>
      <c r="L6526">
        <v>9</v>
      </c>
      <c r="M6526" t="s">
        <v>5133</v>
      </c>
      <c r="N6526">
        <v>0.9</v>
      </c>
      <c r="O6526">
        <v>1.4629388816645001E-3</v>
      </c>
    </row>
    <row r="6527" spans="1:15">
      <c r="A6527" t="s">
        <v>7374</v>
      </c>
      <c r="B6527" t="s">
        <v>23518</v>
      </c>
      <c r="C6527" t="s">
        <v>7375</v>
      </c>
      <c r="D6527">
        <v>1</v>
      </c>
      <c r="E6527">
        <v>787</v>
      </c>
      <c r="F6527">
        <v>10</v>
      </c>
      <c r="G6527">
        <v>7393</v>
      </c>
      <c r="H6527">
        <v>0.67576236969544701</v>
      </c>
      <c r="I6527">
        <v>1</v>
      </c>
      <c r="J6527">
        <v>0.966855260484069</v>
      </c>
      <c r="K6527" t="s">
        <v>27210</v>
      </c>
      <c r="L6527">
        <v>1</v>
      </c>
      <c r="M6527" t="s">
        <v>5133</v>
      </c>
      <c r="N6527">
        <v>0.1</v>
      </c>
      <c r="O6527">
        <v>1.27064803049555E-3</v>
      </c>
    </row>
    <row r="6528" spans="1:15">
      <c r="A6528" t="s">
        <v>7376</v>
      </c>
      <c r="B6528" t="s">
        <v>23511</v>
      </c>
      <c r="C6528" t="s">
        <v>7377</v>
      </c>
      <c r="D6528">
        <v>3</v>
      </c>
      <c r="E6528">
        <v>6152</v>
      </c>
      <c r="F6528">
        <v>3</v>
      </c>
      <c r="G6528">
        <v>7804</v>
      </c>
      <c r="H6528">
        <v>0.489837867770546</v>
      </c>
      <c r="I6528">
        <v>0.96083957126938102</v>
      </c>
      <c r="J6528">
        <v>0.82587360011061495</v>
      </c>
      <c r="K6528" t="s">
        <v>28257</v>
      </c>
      <c r="L6528">
        <v>3</v>
      </c>
      <c r="M6528" t="s">
        <v>5133</v>
      </c>
      <c r="N6528">
        <v>1</v>
      </c>
      <c r="O6528">
        <v>4.8764629388816603E-4</v>
      </c>
    </row>
    <row r="6529" spans="1:15">
      <c r="A6529" t="s">
        <v>7378</v>
      </c>
      <c r="B6529" t="s">
        <v>23511</v>
      </c>
      <c r="C6529" t="s">
        <v>7379</v>
      </c>
      <c r="D6529">
        <v>2</v>
      </c>
      <c r="E6529">
        <v>6152</v>
      </c>
      <c r="F6529">
        <v>3</v>
      </c>
      <c r="G6529">
        <v>7804</v>
      </c>
      <c r="H6529">
        <v>0.88457550560319997</v>
      </c>
      <c r="I6529">
        <v>1</v>
      </c>
      <c r="J6529">
        <v>0.85953329234717102</v>
      </c>
      <c r="K6529" t="s">
        <v>28259</v>
      </c>
      <c r="L6529">
        <v>2</v>
      </c>
      <c r="M6529" t="s">
        <v>2729</v>
      </c>
      <c r="N6529">
        <v>0.66666666666666696</v>
      </c>
      <c r="O6529">
        <v>3.2509752925877802E-4</v>
      </c>
    </row>
    <row r="6530" spans="1:15">
      <c r="A6530" t="s">
        <v>7378</v>
      </c>
      <c r="B6530" t="s">
        <v>23518</v>
      </c>
      <c r="C6530" t="s">
        <v>7379</v>
      </c>
      <c r="D6530">
        <v>1</v>
      </c>
      <c r="E6530">
        <v>787</v>
      </c>
      <c r="F6530">
        <v>3</v>
      </c>
      <c r="G6530">
        <v>7393</v>
      </c>
      <c r="H6530">
        <v>0.28660084727541502</v>
      </c>
      <c r="I6530">
        <v>0.97863801257884697</v>
      </c>
      <c r="J6530">
        <v>0.94620131057153301</v>
      </c>
      <c r="K6530" t="s">
        <v>26275</v>
      </c>
      <c r="L6530">
        <v>1</v>
      </c>
      <c r="M6530" t="s">
        <v>2729</v>
      </c>
      <c r="N6530">
        <v>0.33333333333333298</v>
      </c>
      <c r="O6530">
        <v>1.27064803049555E-3</v>
      </c>
    </row>
    <row r="6531" spans="1:15">
      <c r="A6531" t="s">
        <v>7380</v>
      </c>
      <c r="B6531" t="s">
        <v>23511</v>
      </c>
      <c r="C6531" t="s">
        <v>7381</v>
      </c>
      <c r="D6531">
        <v>6</v>
      </c>
      <c r="E6531">
        <v>6152</v>
      </c>
      <c r="F6531">
        <v>6</v>
      </c>
      <c r="G6531">
        <v>7804</v>
      </c>
      <c r="H6531">
        <v>0.23986678822258201</v>
      </c>
      <c r="I6531">
        <v>0.71382528017432401</v>
      </c>
      <c r="J6531">
        <v>0.61355659322887801</v>
      </c>
      <c r="K6531" t="s">
        <v>27227</v>
      </c>
      <c r="L6531">
        <v>6</v>
      </c>
      <c r="M6531" t="s">
        <v>1463</v>
      </c>
      <c r="N6531">
        <v>1</v>
      </c>
      <c r="O6531">
        <v>9.7529258777633303E-4</v>
      </c>
    </row>
    <row r="6532" spans="1:15">
      <c r="A6532" t="s">
        <v>7382</v>
      </c>
      <c r="B6532" t="s">
        <v>23511</v>
      </c>
      <c r="C6532" t="s">
        <v>7383</v>
      </c>
      <c r="D6532">
        <v>6</v>
      </c>
      <c r="E6532">
        <v>6152</v>
      </c>
      <c r="F6532">
        <v>6</v>
      </c>
      <c r="G6532">
        <v>7804</v>
      </c>
      <c r="H6532">
        <v>0.23986678822258201</v>
      </c>
      <c r="I6532">
        <v>0.71382528017432401</v>
      </c>
      <c r="J6532">
        <v>0.61355659322887801</v>
      </c>
      <c r="K6532" t="s">
        <v>27227</v>
      </c>
      <c r="L6532">
        <v>6</v>
      </c>
      <c r="M6532" t="s">
        <v>1463</v>
      </c>
      <c r="N6532">
        <v>1</v>
      </c>
      <c r="O6532">
        <v>9.7529258777633303E-4</v>
      </c>
    </row>
    <row r="6533" spans="1:15">
      <c r="A6533" t="s">
        <v>7384</v>
      </c>
      <c r="B6533" t="s">
        <v>23511</v>
      </c>
      <c r="C6533" t="s">
        <v>7385</v>
      </c>
      <c r="D6533">
        <v>21</v>
      </c>
      <c r="E6533">
        <v>6152</v>
      </c>
      <c r="F6533">
        <v>22</v>
      </c>
      <c r="G6533">
        <v>7804</v>
      </c>
      <c r="H6533">
        <v>3.6687853312365099E-2</v>
      </c>
      <c r="I6533">
        <v>0.216932081597738</v>
      </c>
      <c r="J6533">
        <v>0.18646034631142899</v>
      </c>
      <c r="K6533" t="s">
        <v>28260</v>
      </c>
      <c r="L6533">
        <v>21</v>
      </c>
      <c r="M6533" t="s">
        <v>1463</v>
      </c>
      <c r="N6533">
        <v>0.95454545454545503</v>
      </c>
      <c r="O6533">
        <v>3.41352405721717E-3</v>
      </c>
    </row>
    <row r="6534" spans="1:15">
      <c r="A6534" t="s">
        <v>7384</v>
      </c>
      <c r="B6534" t="s">
        <v>23518</v>
      </c>
      <c r="C6534" t="s">
        <v>7385</v>
      </c>
      <c r="D6534">
        <v>1</v>
      </c>
      <c r="E6534">
        <v>787</v>
      </c>
      <c r="F6534">
        <v>23</v>
      </c>
      <c r="G6534">
        <v>7393</v>
      </c>
      <c r="H6534">
        <v>0.92519399918596801</v>
      </c>
      <c r="I6534">
        <v>1</v>
      </c>
      <c r="J6534">
        <v>0.966855260484069</v>
      </c>
      <c r="K6534" t="s">
        <v>28261</v>
      </c>
      <c r="L6534">
        <v>1</v>
      </c>
      <c r="M6534" t="s">
        <v>1463</v>
      </c>
      <c r="N6534">
        <v>4.3478260869565202E-2</v>
      </c>
      <c r="O6534">
        <v>1.27064803049555E-3</v>
      </c>
    </row>
    <row r="6535" spans="1:15">
      <c r="A6535" t="s">
        <v>7386</v>
      </c>
      <c r="B6535" t="s">
        <v>23511</v>
      </c>
      <c r="C6535" t="s">
        <v>7387</v>
      </c>
      <c r="D6535">
        <v>21</v>
      </c>
      <c r="E6535">
        <v>6152</v>
      </c>
      <c r="F6535">
        <v>22</v>
      </c>
      <c r="G6535">
        <v>7804</v>
      </c>
      <c r="H6535">
        <v>3.6687853312365099E-2</v>
      </c>
      <c r="I6535">
        <v>0.216932081597738</v>
      </c>
      <c r="J6535">
        <v>0.18646034631142899</v>
      </c>
      <c r="K6535" t="s">
        <v>28260</v>
      </c>
      <c r="L6535">
        <v>21</v>
      </c>
      <c r="M6535" t="s">
        <v>1463</v>
      </c>
      <c r="N6535">
        <v>0.95454545454545503</v>
      </c>
      <c r="O6535">
        <v>3.41352405721717E-3</v>
      </c>
    </row>
    <row r="6536" spans="1:15">
      <c r="A6536" t="s">
        <v>7386</v>
      </c>
      <c r="B6536" t="s">
        <v>23518</v>
      </c>
      <c r="C6536" t="s">
        <v>7387</v>
      </c>
      <c r="D6536">
        <v>1</v>
      </c>
      <c r="E6536">
        <v>787</v>
      </c>
      <c r="F6536">
        <v>23</v>
      </c>
      <c r="G6536">
        <v>7393</v>
      </c>
      <c r="H6536">
        <v>0.92519399918596801</v>
      </c>
      <c r="I6536">
        <v>1</v>
      </c>
      <c r="J6536">
        <v>0.966855260484069</v>
      </c>
      <c r="K6536" t="s">
        <v>28261</v>
      </c>
      <c r="L6536">
        <v>1</v>
      </c>
      <c r="M6536" t="s">
        <v>1463</v>
      </c>
      <c r="N6536">
        <v>4.3478260869565202E-2</v>
      </c>
      <c r="O6536">
        <v>1.27064803049555E-3</v>
      </c>
    </row>
    <row r="6537" spans="1:15">
      <c r="A6537" t="s">
        <v>7388</v>
      </c>
      <c r="B6537" t="s">
        <v>23511</v>
      </c>
      <c r="C6537" t="s">
        <v>7389</v>
      </c>
      <c r="D6537">
        <v>8</v>
      </c>
      <c r="E6537">
        <v>6152</v>
      </c>
      <c r="F6537">
        <v>8</v>
      </c>
      <c r="G6537">
        <v>7804</v>
      </c>
      <c r="H6537">
        <v>0.148995721685201</v>
      </c>
      <c r="I6537">
        <v>0.54611425167193095</v>
      </c>
      <c r="J6537">
        <v>0.46940338073728599</v>
      </c>
      <c r="K6537" t="s">
        <v>28262</v>
      </c>
      <c r="L6537">
        <v>8</v>
      </c>
      <c r="M6537" t="s">
        <v>2729</v>
      </c>
      <c r="N6537">
        <v>1</v>
      </c>
      <c r="O6537">
        <v>1.3003901170351099E-3</v>
      </c>
    </row>
    <row r="6538" spans="1:15">
      <c r="A6538" t="s">
        <v>7390</v>
      </c>
      <c r="B6538" t="s">
        <v>23511</v>
      </c>
      <c r="C6538" t="s">
        <v>7391</v>
      </c>
      <c r="D6538">
        <v>3</v>
      </c>
      <c r="E6538">
        <v>6152</v>
      </c>
      <c r="F6538">
        <v>4</v>
      </c>
      <c r="G6538">
        <v>7804</v>
      </c>
      <c r="H6538">
        <v>0.80103341611958101</v>
      </c>
      <c r="I6538">
        <v>0.968912233598893</v>
      </c>
      <c r="J6538">
        <v>0.832812322140707</v>
      </c>
      <c r="K6538" t="s">
        <v>28263</v>
      </c>
      <c r="L6538">
        <v>3</v>
      </c>
      <c r="M6538" t="s">
        <v>2729</v>
      </c>
      <c r="N6538">
        <v>0.75</v>
      </c>
      <c r="O6538">
        <v>4.8764629388816603E-4</v>
      </c>
    </row>
    <row r="6539" spans="1:15">
      <c r="A6539" t="s">
        <v>7392</v>
      </c>
      <c r="B6539" t="s">
        <v>23511</v>
      </c>
      <c r="C6539" t="s">
        <v>7393</v>
      </c>
      <c r="D6539">
        <v>2</v>
      </c>
      <c r="E6539">
        <v>6152</v>
      </c>
      <c r="F6539">
        <v>2</v>
      </c>
      <c r="G6539">
        <v>7804</v>
      </c>
      <c r="H6539">
        <v>0.62141708038142995</v>
      </c>
      <c r="I6539">
        <v>0.968912233598893</v>
      </c>
      <c r="J6539">
        <v>0.832812322140707</v>
      </c>
      <c r="K6539" t="s">
        <v>28264</v>
      </c>
      <c r="L6539">
        <v>2</v>
      </c>
      <c r="M6539" t="s">
        <v>1463</v>
      </c>
      <c r="N6539">
        <v>1</v>
      </c>
      <c r="O6539">
        <v>3.2509752925877802E-4</v>
      </c>
    </row>
    <row r="6540" spans="1:15">
      <c r="A6540" t="s">
        <v>7394</v>
      </c>
      <c r="B6540" t="s">
        <v>23511</v>
      </c>
      <c r="C6540" t="s">
        <v>7395</v>
      </c>
      <c r="D6540">
        <v>1</v>
      </c>
      <c r="E6540">
        <v>6152</v>
      </c>
      <c r="F6540">
        <v>1</v>
      </c>
      <c r="G6540">
        <v>7804</v>
      </c>
      <c r="H6540">
        <v>0.788313685289595</v>
      </c>
      <c r="I6540">
        <v>0.968912233598893</v>
      </c>
      <c r="J6540">
        <v>0.832812322140707</v>
      </c>
      <c r="K6540" t="s">
        <v>28265</v>
      </c>
      <c r="L6540">
        <v>1</v>
      </c>
      <c r="M6540" t="s">
        <v>1463</v>
      </c>
      <c r="N6540">
        <v>1</v>
      </c>
      <c r="O6540">
        <v>1.6254876462938901E-4</v>
      </c>
    </row>
    <row r="6541" spans="1:15">
      <c r="A6541" t="s">
        <v>7396</v>
      </c>
      <c r="B6541" t="s">
        <v>23511</v>
      </c>
      <c r="C6541" t="s">
        <v>7397</v>
      </c>
      <c r="D6541">
        <v>4</v>
      </c>
      <c r="E6541">
        <v>6152</v>
      </c>
      <c r="F6541">
        <v>5</v>
      </c>
      <c r="G6541">
        <v>7804</v>
      </c>
      <c r="H6541">
        <v>0.71320711691885297</v>
      </c>
      <c r="I6541">
        <v>0.968912233598893</v>
      </c>
      <c r="J6541">
        <v>0.832812322140707</v>
      </c>
      <c r="K6541" t="s">
        <v>28266</v>
      </c>
      <c r="L6541">
        <v>4</v>
      </c>
      <c r="M6541" t="s">
        <v>1463</v>
      </c>
      <c r="N6541">
        <v>0.8</v>
      </c>
      <c r="O6541">
        <v>6.5019505851755496E-4</v>
      </c>
    </row>
    <row r="6542" spans="1:15">
      <c r="A6542" t="s">
        <v>7396</v>
      </c>
      <c r="B6542" t="s">
        <v>23518</v>
      </c>
      <c r="C6542" t="s">
        <v>7397</v>
      </c>
      <c r="D6542">
        <v>1</v>
      </c>
      <c r="E6542">
        <v>787</v>
      </c>
      <c r="F6542">
        <v>5</v>
      </c>
      <c r="G6542">
        <v>7393</v>
      </c>
      <c r="H6542">
        <v>0.430466464429208</v>
      </c>
      <c r="I6542">
        <v>1</v>
      </c>
      <c r="J6542">
        <v>0.966855260484069</v>
      </c>
      <c r="K6542" t="s">
        <v>28267</v>
      </c>
      <c r="L6542">
        <v>1</v>
      </c>
      <c r="M6542" t="s">
        <v>1463</v>
      </c>
      <c r="N6542">
        <v>0.2</v>
      </c>
      <c r="O6542">
        <v>1.27064803049555E-3</v>
      </c>
    </row>
    <row r="6543" spans="1:15">
      <c r="A6543" t="s">
        <v>7398</v>
      </c>
      <c r="B6543" t="s">
        <v>23513</v>
      </c>
      <c r="C6543" t="s">
        <v>7399</v>
      </c>
      <c r="D6543">
        <v>2</v>
      </c>
      <c r="E6543">
        <v>535</v>
      </c>
      <c r="F6543">
        <v>41</v>
      </c>
      <c r="G6543">
        <v>8124</v>
      </c>
      <c r="H6543">
        <v>0.76253687015137395</v>
      </c>
      <c r="I6543">
        <v>0.99999999999997702</v>
      </c>
      <c r="J6543">
        <v>0.95041217501583097</v>
      </c>
      <c r="K6543" t="s">
        <v>24937</v>
      </c>
      <c r="L6543">
        <v>2</v>
      </c>
      <c r="M6543" t="s">
        <v>1463</v>
      </c>
      <c r="N6543">
        <v>4.8780487804878099E-2</v>
      </c>
      <c r="O6543">
        <v>3.7383177570093499E-3</v>
      </c>
    </row>
    <row r="6544" spans="1:15">
      <c r="A6544" t="s">
        <v>7398</v>
      </c>
      <c r="B6544" t="s">
        <v>23511</v>
      </c>
      <c r="C6544" t="s">
        <v>7399</v>
      </c>
      <c r="D6544">
        <v>39</v>
      </c>
      <c r="E6544">
        <v>6152</v>
      </c>
      <c r="F6544">
        <v>41</v>
      </c>
      <c r="G6544">
        <v>7804</v>
      </c>
      <c r="H6544">
        <v>4.0675971689823698E-3</v>
      </c>
      <c r="I6544">
        <v>4.1932454584954398E-2</v>
      </c>
      <c r="J6544">
        <v>3.6042340745604098E-2</v>
      </c>
      <c r="K6544" t="s">
        <v>28268</v>
      </c>
      <c r="L6544">
        <v>39</v>
      </c>
      <c r="M6544" t="s">
        <v>1463</v>
      </c>
      <c r="N6544">
        <v>0.95121951219512202</v>
      </c>
      <c r="O6544">
        <v>6.3394018205461602E-3</v>
      </c>
    </row>
    <row r="6545" spans="1:15">
      <c r="A6545" t="s">
        <v>7400</v>
      </c>
      <c r="B6545" t="s">
        <v>23511</v>
      </c>
      <c r="C6545" t="s">
        <v>7401</v>
      </c>
      <c r="D6545">
        <v>3</v>
      </c>
      <c r="E6545">
        <v>6152</v>
      </c>
      <c r="F6545">
        <v>3</v>
      </c>
      <c r="G6545">
        <v>7804</v>
      </c>
      <c r="H6545">
        <v>0.489837867770546</v>
      </c>
      <c r="I6545">
        <v>0.96083957126938102</v>
      </c>
      <c r="J6545">
        <v>0.82587360011061495</v>
      </c>
      <c r="K6545" t="s">
        <v>28269</v>
      </c>
      <c r="L6545">
        <v>3</v>
      </c>
      <c r="M6545" t="s">
        <v>1463</v>
      </c>
      <c r="N6545">
        <v>1</v>
      </c>
      <c r="O6545">
        <v>4.8764629388816603E-4</v>
      </c>
    </row>
    <row r="6546" spans="1:15">
      <c r="A6546" t="s">
        <v>7402</v>
      </c>
      <c r="B6546" t="s">
        <v>23511</v>
      </c>
      <c r="C6546" t="s">
        <v>7403</v>
      </c>
      <c r="D6546">
        <v>333</v>
      </c>
      <c r="E6546">
        <v>6152</v>
      </c>
      <c r="F6546">
        <v>391</v>
      </c>
      <c r="G6546">
        <v>7804</v>
      </c>
      <c r="H6546">
        <v>7.0407026767483401E-4</v>
      </c>
      <c r="I6546">
        <v>9.8599883147350506E-3</v>
      </c>
      <c r="J6546">
        <v>8.4749882186688393E-3</v>
      </c>
      <c r="K6546" t="s">
        <v>28270</v>
      </c>
      <c r="L6546">
        <v>333</v>
      </c>
      <c r="M6546" t="s">
        <v>1463</v>
      </c>
      <c r="N6546">
        <v>0.85166240409207195</v>
      </c>
      <c r="O6546">
        <v>5.41287386215865E-2</v>
      </c>
    </row>
    <row r="6547" spans="1:15">
      <c r="A6547" t="s">
        <v>7402</v>
      </c>
      <c r="B6547" t="s">
        <v>23513</v>
      </c>
      <c r="C6547" t="s">
        <v>7403</v>
      </c>
      <c r="D6547">
        <v>18</v>
      </c>
      <c r="E6547">
        <v>535</v>
      </c>
      <c r="F6547">
        <v>392</v>
      </c>
      <c r="G6547">
        <v>8124</v>
      </c>
      <c r="H6547">
        <v>0.96423761337226399</v>
      </c>
      <c r="I6547">
        <v>0.99999999999997702</v>
      </c>
      <c r="J6547">
        <v>0.95041217501583097</v>
      </c>
      <c r="K6547" t="s">
        <v>28271</v>
      </c>
      <c r="L6547">
        <v>18</v>
      </c>
      <c r="M6547" t="s">
        <v>1463</v>
      </c>
      <c r="N6547">
        <v>4.5918367346938799E-2</v>
      </c>
      <c r="O6547">
        <v>3.3644859813084099E-2</v>
      </c>
    </row>
    <row r="6548" spans="1:15">
      <c r="A6548" t="s">
        <v>7402</v>
      </c>
      <c r="B6548" t="s">
        <v>23518</v>
      </c>
      <c r="C6548" t="s">
        <v>7403</v>
      </c>
      <c r="D6548">
        <v>26</v>
      </c>
      <c r="E6548">
        <v>787</v>
      </c>
      <c r="F6548">
        <v>366</v>
      </c>
      <c r="G6548">
        <v>7393</v>
      </c>
      <c r="H6548">
        <v>0.99288456609758602</v>
      </c>
      <c r="I6548">
        <v>1</v>
      </c>
      <c r="J6548">
        <v>0.966855260484069</v>
      </c>
      <c r="K6548" t="s">
        <v>28272</v>
      </c>
      <c r="L6548">
        <v>26</v>
      </c>
      <c r="M6548" t="s">
        <v>1463</v>
      </c>
      <c r="N6548">
        <v>7.10382513661202E-2</v>
      </c>
      <c r="O6548">
        <v>3.3036848792884398E-2</v>
      </c>
    </row>
    <row r="6549" spans="1:15">
      <c r="A6549" t="s">
        <v>7404</v>
      </c>
      <c r="B6549" t="s">
        <v>23518</v>
      </c>
      <c r="C6549" t="s">
        <v>7405</v>
      </c>
      <c r="D6549">
        <v>1</v>
      </c>
      <c r="E6549">
        <v>787</v>
      </c>
      <c r="F6549">
        <v>5</v>
      </c>
      <c r="G6549">
        <v>7393</v>
      </c>
      <c r="H6549">
        <v>0.430466464429208</v>
      </c>
      <c r="I6549">
        <v>1</v>
      </c>
      <c r="J6549">
        <v>0.966855260484069</v>
      </c>
      <c r="K6549" t="s">
        <v>25536</v>
      </c>
      <c r="L6549">
        <v>1</v>
      </c>
      <c r="M6549" t="s">
        <v>1463</v>
      </c>
      <c r="N6549">
        <v>0.2</v>
      </c>
      <c r="O6549">
        <v>1.27064803049555E-3</v>
      </c>
    </row>
    <row r="6550" spans="1:15">
      <c r="A6550" t="s">
        <v>7404</v>
      </c>
      <c r="B6550" t="s">
        <v>23511</v>
      </c>
      <c r="C6550" t="s">
        <v>7405</v>
      </c>
      <c r="D6550">
        <v>4</v>
      </c>
      <c r="E6550">
        <v>6152</v>
      </c>
      <c r="F6550">
        <v>5</v>
      </c>
      <c r="G6550">
        <v>7804</v>
      </c>
      <c r="H6550">
        <v>0.71320711691885297</v>
      </c>
      <c r="I6550">
        <v>0.968912233598893</v>
      </c>
      <c r="J6550">
        <v>0.832812322140707</v>
      </c>
      <c r="K6550" t="s">
        <v>28273</v>
      </c>
      <c r="L6550">
        <v>4</v>
      </c>
      <c r="M6550" t="s">
        <v>1463</v>
      </c>
      <c r="N6550">
        <v>0.8</v>
      </c>
      <c r="O6550">
        <v>6.5019505851755496E-4</v>
      </c>
    </row>
    <row r="6551" spans="1:15">
      <c r="A6551" t="s">
        <v>7406</v>
      </c>
      <c r="B6551" t="s">
        <v>23518</v>
      </c>
      <c r="C6551" t="s">
        <v>7407</v>
      </c>
      <c r="D6551">
        <v>2</v>
      </c>
      <c r="E6551">
        <v>787</v>
      </c>
      <c r="F6551">
        <v>7</v>
      </c>
      <c r="G6551">
        <v>7393</v>
      </c>
      <c r="H6551">
        <v>0.16585350806365901</v>
      </c>
      <c r="I6551">
        <v>0.82859402353427802</v>
      </c>
      <c r="J6551">
        <v>0.80113049045977802</v>
      </c>
      <c r="K6551" t="s">
        <v>23734</v>
      </c>
      <c r="L6551">
        <v>2</v>
      </c>
      <c r="M6551" t="s">
        <v>1463</v>
      </c>
      <c r="N6551">
        <v>0.28571428571428598</v>
      </c>
      <c r="O6551">
        <v>2.5412960609911099E-3</v>
      </c>
    </row>
    <row r="6552" spans="1:15">
      <c r="A6552" t="s">
        <v>7406</v>
      </c>
      <c r="B6552" t="s">
        <v>23511</v>
      </c>
      <c r="C6552" t="s">
        <v>7407</v>
      </c>
      <c r="D6552">
        <v>5</v>
      </c>
      <c r="E6552">
        <v>6152</v>
      </c>
      <c r="F6552">
        <v>7</v>
      </c>
      <c r="G6552">
        <v>7804</v>
      </c>
      <c r="H6552">
        <v>0.83137607319657303</v>
      </c>
      <c r="I6552">
        <v>0.98923101772060196</v>
      </c>
      <c r="J6552">
        <v>0.85027699355333197</v>
      </c>
      <c r="K6552" t="s">
        <v>28274</v>
      </c>
      <c r="L6552">
        <v>5</v>
      </c>
      <c r="M6552" t="s">
        <v>1463</v>
      </c>
      <c r="N6552">
        <v>0.71428571428571397</v>
      </c>
      <c r="O6552">
        <v>8.1274382314694405E-4</v>
      </c>
    </row>
    <row r="6553" spans="1:15">
      <c r="A6553" t="s">
        <v>7408</v>
      </c>
      <c r="B6553" t="s">
        <v>23511</v>
      </c>
      <c r="C6553" t="s">
        <v>7409</v>
      </c>
      <c r="D6553">
        <v>2</v>
      </c>
      <c r="E6553">
        <v>6152</v>
      </c>
      <c r="F6553">
        <v>4</v>
      </c>
      <c r="G6553">
        <v>7804</v>
      </c>
      <c r="H6553">
        <v>0.96811759508681905</v>
      </c>
      <c r="I6553">
        <v>1</v>
      </c>
      <c r="J6553">
        <v>0.85953329234717102</v>
      </c>
      <c r="K6553" t="s">
        <v>28275</v>
      </c>
      <c r="L6553">
        <v>2</v>
      </c>
      <c r="M6553" t="s">
        <v>1463</v>
      </c>
      <c r="N6553">
        <v>0.5</v>
      </c>
      <c r="O6553">
        <v>3.2509752925877802E-4</v>
      </c>
    </row>
    <row r="6554" spans="1:15">
      <c r="A6554" t="s">
        <v>7408</v>
      </c>
      <c r="B6554" t="s">
        <v>23518</v>
      </c>
      <c r="C6554" t="s">
        <v>7409</v>
      </c>
      <c r="D6554">
        <v>2</v>
      </c>
      <c r="E6554">
        <v>787</v>
      </c>
      <c r="F6554">
        <v>4</v>
      </c>
      <c r="G6554">
        <v>7393</v>
      </c>
      <c r="H6554">
        <v>5.8679954233094203E-2</v>
      </c>
      <c r="I6554">
        <v>0.61178825165478101</v>
      </c>
      <c r="J6554">
        <v>0.59151068941477603</v>
      </c>
      <c r="K6554" t="s">
        <v>23734</v>
      </c>
      <c r="L6554">
        <v>2</v>
      </c>
      <c r="M6554" t="s">
        <v>1463</v>
      </c>
      <c r="N6554">
        <v>0.5</v>
      </c>
      <c r="O6554">
        <v>2.5412960609911099E-3</v>
      </c>
    </row>
    <row r="6555" spans="1:15">
      <c r="A6555" t="s">
        <v>7410</v>
      </c>
      <c r="B6555" t="s">
        <v>23511</v>
      </c>
      <c r="C6555" t="s">
        <v>7411</v>
      </c>
      <c r="D6555">
        <v>1</v>
      </c>
      <c r="E6555">
        <v>6152</v>
      </c>
      <c r="F6555">
        <v>1</v>
      </c>
      <c r="G6555">
        <v>7804</v>
      </c>
      <c r="H6555">
        <v>0.788313685289595</v>
      </c>
      <c r="I6555">
        <v>0.968912233598893</v>
      </c>
      <c r="J6555">
        <v>0.832812322140707</v>
      </c>
      <c r="K6555" t="s">
        <v>28276</v>
      </c>
      <c r="L6555">
        <v>1</v>
      </c>
      <c r="M6555" t="s">
        <v>1463</v>
      </c>
      <c r="N6555">
        <v>1</v>
      </c>
      <c r="O6555">
        <v>1.6254876462938901E-4</v>
      </c>
    </row>
    <row r="6556" spans="1:15">
      <c r="A6556" t="s">
        <v>7412</v>
      </c>
      <c r="B6556" t="s">
        <v>23518</v>
      </c>
      <c r="C6556" t="s">
        <v>7413</v>
      </c>
      <c r="D6556">
        <v>42</v>
      </c>
      <c r="E6556">
        <v>787</v>
      </c>
      <c r="F6556">
        <v>473</v>
      </c>
      <c r="G6556">
        <v>7393</v>
      </c>
      <c r="H6556">
        <v>0.91638700849459997</v>
      </c>
      <c r="I6556">
        <v>1</v>
      </c>
      <c r="J6556">
        <v>0.966855260484069</v>
      </c>
      <c r="K6556" t="s">
        <v>28277</v>
      </c>
      <c r="L6556">
        <v>42</v>
      </c>
      <c r="M6556" t="s">
        <v>5133</v>
      </c>
      <c r="N6556">
        <v>8.8794926004228295E-2</v>
      </c>
      <c r="O6556">
        <v>5.3367217280813201E-2</v>
      </c>
    </row>
    <row r="6557" spans="1:15">
      <c r="A6557" t="s">
        <v>7412</v>
      </c>
      <c r="B6557" t="s">
        <v>23511</v>
      </c>
      <c r="C6557" t="s">
        <v>7413</v>
      </c>
      <c r="D6557">
        <v>424</v>
      </c>
      <c r="E6557">
        <v>6152</v>
      </c>
      <c r="F6557">
        <v>517</v>
      </c>
      <c r="G6557">
        <v>7804</v>
      </c>
      <c r="H6557">
        <v>3.6089597478770503E-2</v>
      </c>
      <c r="I6557">
        <v>0.216779796936239</v>
      </c>
      <c r="J6557">
        <v>0.18632945257495701</v>
      </c>
      <c r="K6557" t="s">
        <v>28278</v>
      </c>
      <c r="L6557">
        <v>424</v>
      </c>
      <c r="M6557" t="s">
        <v>5133</v>
      </c>
      <c r="N6557">
        <v>0.820116054158607</v>
      </c>
      <c r="O6557">
        <v>6.8920676202860895E-2</v>
      </c>
    </row>
    <row r="6558" spans="1:15">
      <c r="A6558" t="s">
        <v>7412</v>
      </c>
      <c r="B6558" t="s">
        <v>23513</v>
      </c>
      <c r="C6558" t="s">
        <v>7413</v>
      </c>
      <c r="D6558">
        <v>23</v>
      </c>
      <c r="E6558">
        <v>535</v>
      </c>
      <c r="F6558">
        <v>512</v>
      </c>
      <c r="G6558">
        <v>8124</v>
      </c>
      <c r="H6558">
        <v>0.98447389974064603</v>
      </c>
      <c r="I6558">
        <v>0.99999999999997702</v>
      </c>
      <c r="J6558">
        <v>0.95041217501583097</v>
      </c>
      <c r="K6558" t="s">
        <v>28279</v>
      </c>
      <c r="L6558">
        <v>23</v>
      </c>
      <c r="M6558" t="s">
        <v>5133</v>
      </c>
      <c r="N6558">
        <v>4.4921875E-2</v>
      </c>
      <c r="O6558">
        <v>4.2990654205607499E-2</v>
      </c>
    </row>
    <row r="6559" spans="1:15">
      <c r="A6559" t="s">
        <v>7414</v>
      </c>
      <c r="B6559" t="s">
        <v>23518</v>
      </c>
      <c r="C6559" t="s">
        <v>7415</v>
      </c>
      <c r="D6559">
        <v>22</v>
      </c>
      <c r="E6559">
        <v>787</v>
      </c>
      <c r="F6559">
        <v>149</v>
      </c>
      <c r="G6559">
        <v>7393</v>
      </c>
      <c r="H6559">
        <v>6.9776240017139404E-2</v>
      </c>
      <c r="I6559">
        <v>0.63266972740240601</v>
      </c>
      <c r="J6559">
        <v>0.61170005408803896</v>
      </c>
      <c r="K6559" t="s">
        <v>28280</v>
      </c>
      <c r="L6559">
        <v>22</v>
      </c>
      <c r="M6559" t="s">
        <v>5133</v>
      </c>
      <c r="N6559">
        <v>0.14765100671140899</v>
      </c>
      <c r="O6559">
        <v>2.7954256670902199E-2</v>
      </c>
    </row>
    <row r="6560" spans="1:15">
      <c r="A6560" t="s">
        <v>7414</v>
      </c>
      <c r="B6560" t="s">
        <v>23511</v>
      </c>
      <c r="C6560" t="s">
        <v>7415</v>
      </c>
      <c r="D6560">
        <v>125</v>
      </c>
      <c r="E6560">
        <v>6152</v>
      </c>
      <c r="F6560">
        <v>168</v>
      </c>
      <c r="G6560">
        <v>7804</v>
      </c>
      <c r="H6560">
        <v>0.93260309623601101</v>
      </c>
      <c r="I6560">
        <v>1</v>
      </c>
      <c r="J6560">
        <v>0.85953329234717102</v>
      </c>
      <c r="K6560" t="s">
        <v>28281</v>
      </c>
      <c r="L6560">
        <v>125</v>
      </c>
      <c r="M6560" t="s">
        <v>5133</v>
      </c>
      <c r="N6560">
        <v>0.74404761904761896</v>
      </c>
      <c r="O6560">
        <v>2.03185955786736E-2</v>
      </c>
    </row>
    <row r="6561" spans="1:15">
      <c r="A6561" t="s">
        <v>7414</v>
      </c>
      <c r="B6561" t="s">
        <v>23513</v>
      </c>
      <c r="C6561" t="s">
        <v>7415</v>
      </c>
      <c r="D6561">
        <v>13</v>
      </c>
      <c r="E6561">
        <v>535</v>
      </c>
      <c r="F6561">
        <v>166</v>
      </c>
      <c r="G6561">
        <v>8124</v>
      </c>
      <c r="H6561">
        <v>0.29848206464042398</v>
      </c>
      <c r="I6561">
        <v>0.94341246630446296</v>
      </c>
      <c r="J6561">
        <v>0.89663069403749496</v>
      </c>
      <c r="K6561" t="s">
        <v>28282</v>
      </c>
      <c r="L6561">
        <v>13</v>
      </c>
      <c r="M6561" t="s">
        <v>5133</v>
      </c>
      <c r="N6561">
        <v>7.8313253012048195E-2</v>
      </c>
      <c r="O6561">
        <v>2.4299065420560699E-2</v>
      </c>
    </row>
    <row r="6562" spans="1:15">
      <c r="A6562" t="s">
        <v>7416</v>
      </c>
      <c r="B6562" t="s">
        <v>23511</v>
      </c>
      <c r="C6562" t="s">
        <v>7417</v>
      </c>
      <c r="D6562">
        <v>6</v>
      </c>
      <c r="E6562">
        <v>6152</v>
      </c>
      <c r="F6562">
        <v>7</v>
      </c>
      <c r="G6562">
        <v>7804</v>
      </c>
      <c r="H6562">
        <v>0.54476030000281095</v>
      </c>
      <c r="I6562">
        <v>0.968912233598893</v>
      </c>
      <c r="J6562">
        <v>0.832812322140707</v>
      </c>
      <c r="K6562" t="s">
        <v>24235</v>
      </c>
      <c r="L6562">
        <v>6</v>
      </c>
      <c r="M6562" t="s">
        <v>1463</v>
      </c>
      <c r="N6562">
        <v>0.85714285714285698</v>
      </c>
      <c r="O6562">
        <v>9.7529258777633303E-4</v>
      </c>
    </row>
    <row r="6563" spans="1:15">
      <c r="A6563" t="s">
        <v>7418</v>
      </c>
      <c r="B6563" t="s">
        <v>23511</v>
      </c>
      <c r="C6563" t="s">
        <v>7419</v>
      </c>
      <c r="D6563">
        <v>2</v>
      </c>
      <c r="E6563">
        <v>6152</v>
      </c>
      <c r="F6563">
        <v>2</v>
      </c>
      <c r="G6563">
        <v>7804</v>
      </c>
      <c r="H6563">
        <v>0.62141708038142995</v>
      </c>
      <c r="I6563">
        <v>0.968912233598893</v>
      </c>
      <c r="J6563">
        <v>0.832812322140707</v>
      </c>
      <c r="K6563" t="s">
        <v>28283</v>
      </c>
      <c r="L6563">
        <v>2</v>
      </c>
      <c r="M6563" t="s">
        <v>1463</v>
      </c>
      <c r="N6563">
        <v>1</v>
      </c>
      <c r="O6563">
        <v>3.2509752925877802E-4</v>
      </c>
    </row>
    <row r="6564" spans="1:15">
      <c r="A6564" t="s">
        <v>7420</v>
      </c>
      <c r="B6564" t="s">
        <v>23513</v>
      </c>
      <c r="C6564" t="s">
        <v>7421</v>
      </c>
      <c r="D6564">
        <v>2</v>
      </c>
      <c r="E6564">
        <v>535</v>
      </c>
      <c r="F6564">
        <v>67</v>
      </c>
      <c r="G6564">
        <v>8124</v>
      </c>
      <c r="H6564">
        <v>0.94109132337517498</v>
      </c>
      <c r="I6564">
        <v>0.99999999999997702</v>
      </c>
      <c r="J6564">
        <v>0.95041217501583097</v>
      </c>
      <c r="K6564" t="s">
        <v>28284</v>
      </c>
      <c r="L6564">
        <v>2</v>
      </c>
      <c r="M6564" t="s">
        <v>5133</v>
      </c>
      <c r="N6564">
        <v>2.9850746268656699E-2</v>
      </c>
      <c r="O6564">
        <v>3.7383177570093499E-3</v>
      </c>
    </row>
    <row r="6565" spans="1:15">
      <c r="A6565" t="s">
        <v>7420</v>
      </c>
      <c r="B6565" t="s">
        <v>23511</v>
      </c>
      <c r="C6565" t="s">
        <v>7421</v>
      </c>
      <c r="D6565">
        <v>58</v>
      </c>
      <c r="E6565">
        <v>6152</v>
      </c>
      <c r="F6565">
        <v>63</v>
      </c>
      <c r="G6565">
        <v>7804</v>
      </c>
      <c r="H6565">
        <v>4.1809519045988503E-3</v>
      </c>
      <c r="I6565">
        <v>4.2610218944902301E-2</v>
      </c>
      <c r="J6565">
        <v>3.6624901777345703E-2</v>
      </c>
      <c r="K6565" t="s">
        <v>28285</v>
      </c>
      <c r="L6565">
        <v>58</v>
      </c>
      <c r="M6565" t="s">
        <v>5133</v>
      </c>
      <c r="N6565">
        <v>0.92063492063492103</v>
      </c>
      <c r="O6565">
        <v>9.4278283485045508E-3</v>
      </c>
    </row>
    <row r="6566" spans="1:15">
      <c r="A6566" t="s">
        <v>7422</v>
      </c>
      <c r="B6566" t="s">
        <v>23511</v>
      </c>
      <c r="C6566" t="s">
        <v>7423</v>
      </c>
      <c r="D6566">
        <v>116</v>
      </c>
      <c r="E6566">
        <v>6152</v>
      </c>
      <c r="F6566">
        <v>137</v>
      </c>
      <c r="G6566">
        <v>7804</v>
      </c>
      <c r="H6566">
        <v>5.2880858245647901E-2</v>
      </c>
      <c r="I6566">
        <v>0.28699671964079598</v>
      </c>
      <c r="J6566">
        <v>0.246683235325691</v>
      </c>
      <c r="K6566" t="s">
        <v>28286</v>
      </c>
      <c r="L6566">
        <v>116</v>
      </c>
      <c r="M6566" t="s">
        <v>5133</v>
      </c>
      <c r="N6566">
        <v>0.84671532846715303</v>
      </c>
      <c r="O6566">
        <v>1.8855656697009102E-2</v>
      </c>
    </row>
    <row r="6567" spans="1:15">
      <c r="A6567" t="s">
        <v>7422</v>
      </c>
      <c r="B6567" t="s">
        <v>23513</v>
      </c>
      <c r="C6567" t="s">
        <v>7423</v>
      </c>
      <c r="D6567">
        <v>6</v>
      </c>
      <c r="E6567">
        <v>535</v>
      </c>
      <c r="F6567">
        <v>146</v>
      </c>
      <c r="G6567">
        <v>8124</v>
      </c>
      <c r="H6567">
        <v>0.92568715376927602</v>
      </c>
      <c r="I6567">
        <v>0.99999999999997702</v>
      </c>
      <c r="J6567">
        <v>0.95041217501583097</v>
      </c>
      <c r="K6567" t="s">
        <v>28287</v>
      </c>
      <c r="L6567">
        <v>6</v>
      </c>
      <c r="M6567" t="s">
        <v>5133</v>
      </c>
      <c r="N6567">
        <v>4.1095890410958902E-2</v>
      </c>
      <c r="O6567">
        <v>1.1214953271028E-2</v>
      </c>
    </row>
    <row r="6568" spans="1:15">
      <c r="A6568" t="s">
        <v>7422</v>
      </c>
      <c r="B6568" t="s">
        <v>23518</v>
      </c>
      <c r="C6568" t="s">
        <v>7423</v>
      </c>
      <c r="D6568">
        <v>7</v>
      </c>
      <c r="E6568">
        <v>787</v>
      </c>
      <c r="F6568">
        <v>117</v>
      </c>
      <c r="G6568">
        <v>7393</v>
      </c>
      <c r="H6568">
        <v>0.97225955230059402</v>
      </c>
      <c r="I6568">
        <v>1</v>
      </c>
      <c r="J6568">
        <v>0.966855260484069</v>
      </c>
      <c r="K6568" t="s">
        <v>28288</v>
      </c>
      <c r="L6568">
        <v>7</v>
      </c>
      <c r="M6568" t="s">
        <v>5133</v>
      </c>
      <c r="N6568">
        <v>5.9829059829059797E-2</v>
      </c>
      <c r="O6568">
        <v>8.8945362134688708E-3</v>
      </c>
    </row>
    <row r="6569" spans="1:15">
      <c r="A6569" t="s">
        <v>7424</v>
      </c>
      <c r="B6569" t="s">
        <v>23511</v>
      </c>
      <c r="C6569" t="s">
        <v>7425</v>
      </c>
      <c r="D6569">
        <v>8</v>
      </c>
      <c r="E6569">
        <v>6152</v>
      </c>
      <c r="F6569">
        <v>8</v>
      </c>
      <c r="G6569">
        <v>7804</v>
      </c>
      <c r="H6569">
        <v>0.148995721685201</v>
      </c>
      <c r="I6569">
        <v>0.54611425167193095</v>
      </c>
      <c r="J6569">
        <v>0.46940338073728599</v>
      </c>
      <c r="K6569" t="s">
        <v>28289</v>
      </c>
      <c r="L6569">
        <v>8</v>
      </c>
      <c r="M6569" t="s">
        <v>5133</v>
      </c>
      <c r="N6569">
        <v>1</v>
      </c>
      <c r="O6569">
        <v>1.3003901170351099E-3</v>
      </c>
    </row>
    <row r="6570" spans="1:15">
      <c r="A6570" t="s">
        <v>7426</v>
      </c>
      <c r="B6570" t="s">
        <v>23511</v>
      </c>
      <c r="C6570" t="s">
        <v>7427</v>
      </c>
      <c r="D6570">
        <v>28</v>
      </c>
      <c r="E6570">
        <v>6152</v>
      </c>
      <c r="F6570">
        <v>28</v>
      </c>
      <c r="G6570">
        <v>7804</v>
      </c>
      <c r="H6570">
        <v>1.2644742795388201E-3</v>
      </c>
      <c r="I6570">
        <v>1.60836554031779E-2</v>
      </c>
      <c r="J6570">
        <v>1.38244372816708E-2</v>
      </c>
      <c r="K6570" t="s">
        <v>28290</v>
      </c>
      <c r="L6570">
        <v>28</v>
      </c>
      <c r="M6570" t="s">
        <v>5133</v>
      </c>
      <c r="N6570">
        <v>1</v>
      </c>
      <c r="O6570">
        <v>4.5513654096228902E-3</v>
      </c>
    </row>
    <row r="6571" spans="1:15">
      <c r="A6571" t="s">
        <v>7428</v>
      </c>
      <c r="B6571" t="s">
        <v>23513</v>
      </c>
      <c r="C6571" t="s">
        <v>7429</v>
      </c>
      <c r="D6571">
        <v>1</v>
      </c>
      <c r="E6571">
        <v>535</v>
      </c>
      <c r="F6571">
        <v>79</v>
      </c>
      <c r="G6571">
        <v>8124</v>
      </c>
      <c r="H6571">
        <v>0.99552217375157204</v>
      </c>
      <c r="I6571">
        <v>0.99999999999997702</v>
      </c>
      <c r="J6571">
        <v>0.95041217501583097</v>
      </c>
      <c r="K6571" t="s">
        <v>23928</v>
      </c>
      <c r="L6571">
        <v>1</v>
      </c>
      <c r="M6571" t="s">
        <v>5133</v>
      </c>
      <c r="N6571">
        <v>1.26582278481013E-2</v>
      </c>
      <c r="O6571">
        <v>1.8691588785046699E-3</v>
      </c>
    </row>
    <row r="6572" spans="1:15">
      <c r="A6572" t="s">
        <v>7428</v>
      </c>
      <c r="B6572" t="s">
        <v>23518</v>
      </c>
      <c r="C6572" t="s">
        <v>7429</v>
      </c>
      <c r="D6572">
        <v>4</v>
      </c>
      <c r="E6572">
        <v>787</v>
      </c>
      <c r="F6572">
        <v>66</v>
      </c>
      <c r="G6572">
        <v>7393</v>
      </c>
      <c r="H6572">
        <v>0.93155243572476698</v>
      </c>
      <c r="I6572">
        <v>1</v>
      </c>
      <c r="J6572">
        <v>0.966855260484069</v>
      </c>
      <c r="K6572" t="s">
        <v>28291</v>
      </c>
      <c r="L6572">
        <v>4</v>
      </c>
      <c r="M6572" t="s">
        <v>5133</v>
      </c>
      <c r="N6572">
        <v>6.0606060606060601E-2</v>
      </c>
      <c r="O6572">
        <v>5.0825921219822103E-3</v>
      </c>
    </row>
    <row r="6573" spans="1:15">
      <c r="A6573" t="s">
        <v>7428</v>
      </c>
      <c r="B6573" t="s">
        <v>23511</v>
      </c>
      <c r="C6573" t="s">
        <v>7429</v>
      </c>
      <c r="D6573">
        <v>65</v>
      </c>
      <c r="E6573">
        <v>6152</v>
      </c>
      <c r="F6573">
        <v>71</v>
      </c>
      <c r="G6573">
        <v>7804</v>
      </c>
      <c r="H6573">
        <v>3.5079204377581599E-3</v>
      </c>
      <c r="I6573">
        <v>3.68574991565946E-2</v>
      </c>
      <c r="J6573">
        <v>3.1680247597750802E-2</v>
      </c>
      <c r="K6573" t="s">
        <v>28292</v>
      </c>
      <c r="L6573">
        <v>65</v>
      </c>
      <c r="M6573" t="s">
        <v>5133</v>
      </c>
      <c r="N6573">
        <v>0.91549295774647899</v>
      </c>
      <c r="O6573">
        <v>1.05656697009103E-2</v>
      </c>
    </row>
    <row r="6574" spans="1:15">
      <c r="A6574" t="s">
        <v>7430</v>
      </c>
      <c r="B6574" t="s">
        <v>23513</v>
      </c>
      <c r="C6574" t="s">
        <v>7431</v>
      </c>
      <c r="D6574">
        <v>10</v>
      </c>
      <c r="E6574">
        <v>535</v>
      </c>
      <c r="F6574">
        <v>145</v>
      </c>
      <c r="G6574">
        <v>8124</v>
      </c>
      <c r="H6574">
        <v>0.48751828904695099</v>
      </c>
      <c r="I6574">
        <v>0.99999999999997702</v>
      </c>
      <c r="J6574">
        <v>0.95041217501583097</v>
      </c>
      <c r="K6574" t="s">
        <v>28293</v>
      </c>
      <c r="L6574">
        <v>10</v>
      </c>
      <c r="M6574" t="s">
        <v>2729</v>
      </c>
      <c r="N6574">
        <v>6.8965517241379296E-2</v>
      </c>
      <c r="O6574">
        <v>1.86915887850467E-2</v>
      </c>
    </row>
    <row r="6575" spans="1:15">
      <c r="A6575" t="s">
        <v>7430</v>
      </c>
      <c r="B6575" t="s">
        <v>23511</v>
      </c>
      <c r="C6575" t="s">
        <v>7431</v>
      </c>
      <c r="D6575">
        <v>122</v>
      </c>
      <c r="E6575">
        <v>6152</v>
      </c>
      <c r="F6575">
        <v>137</v>
      </c>
      <c r="G6575">
        <v>7804</v>
      </c>
      <c r="H6575">
        <v>1.2083454947174001E-3</v>
      </c>
      <c r="I6575">
        <v>1.55912993387848E-2</v>
      </c>
      <c r="J6575">
        <v>1.3401240852636E-2</v>
      </c>
      <c r="K6575" t="s">
        <v>28294</v>
      </c>
      <c r="L6575">
        <v>122</v>
      </c>
      <c r="M6575" t="s">
        <v>2729</v>
      </c>
      <c r="N6575">
        <v>0.89051094890510996</v>
      </c>
      <c r="O6575">
        <v>1.9830949284785401E-2</v>
      </c>
    </row>
    <row r="6576" spans="1:15">
      <c r="A6576" t="s">
        <v>7430</v>
      </c>
      <c r="B6576" t="s">
        <v>23518</v>
      </c>
      <c r="C6576" t="s">
        <v>7431</v>
      </c>
      <c r="D6576">
        <v>4</v>
      </c>
      <c r="E6576">
        <v>787</v>
      </c>
      <c r="F6576">
        <v>119</v>
      </c>
      <c r="G6576">
        <v>7393</v>
      </c>
      <c r="H6576">
        <v>0.99917730084317502</v>
      </c>
      <c r="I6576">
        <v>1</v>
      </c>
      <c r="J6576">
        <v>0.966855260484069</v>
      </c>
      <c r="K6576" t="s">
        <v>28295</v>
      </c>
      <c r="L6576">
        <v>4</v>
      </c>
      <c r="M6576" t="s">
        <v>2729</v>
      </c>
      <c r="N6576">
        <v>3.3613445378151301E-2</v>
      </c>
      <c r="O6576">
        <v>5.0825921219822103E-3</v>
      </c>
    </row>
    <row r="6577" spans="1:15">
      <c r="A6577" t="s">
        <v>7432</v>
      </c>
      <c r="B6577" t="s">
        <v>23513</v>
      </c>
      <c r="C6577" t="s">
        <v>7433</v>
      </c>
      <c r="D6577">
        <v>4</v>
      </c>
      <c r="E6577">
        <v>535</v>
      </c>
      <c r="F6577">
        <v>119</v>
      </c>
      <c r="G6577">
        <v>8124</v>
      </c>
      <c r="H6577">
        <v>0.95877295261554396</v>
      </c>
      <c r="I6577">
        <v>0.99999999999997702</v>
      </c>
      <c r="J6577">
        <v>0.95041217501583097</v>
      </c>
      <c r="K6577" t="s">
        <v>28296</v>
      </c>
      <c r="L6577">
        <v>4</v>
      </c>
      <c r="M6577" t="s">
        <v>2729</v>
      </c>
      <c r="N6577">
        <v>3.3613445378151301E-2</v>
      </c>
      <c r="O6577">
        <v>7.4766355140186902E-3</v>
      </c>
    </row>
    <row r="6578" spans="1:15">
      <c r="A6578" t="s">
        <v>7432</v>
      </c>
      <c r="B6578" t="s">
        <v>23511</v>
      </c>
      <c r="C6578" t="s">
        <v>7433</v>
      </c>
      <c r="D6578">
        <v>108</v>
      </c>
      <c r="E6578">
        <v>6152</v>
      </c>
      <c r="F6578">
        <v>124</v>
      </c>
      <c r="G6578">
        <v>7804</v>
      </c>
      <c r="H6578">
        <v>1.2062072555354899E-2</v>
      </c>
      <c r="I6578">
        <v>9.6388883366451794E-2</v>
      </c>
      <c r="J6578">
        <v>8.2849454265633699E-2</v>
      </c>
      <c r="K6578" t="s">
        <v>28297</v>
      </c>
      <c r="L6578">
        <v>108</v>
      </c>
      <c r="M6578" t="s">
        <v>2729</v>
      </c>
      <c r="N6578">
        <v>0.87096774193548399</v>
      </c>
      <c r="O6578">
        <v>1.7555266579973999E-2</v>
      </c>
    </row>
    <row r="6579" spans="1:15">
      <c r="A6579" t="s">
        <v>7432</v>
      </c>
      <c r="B6579" t="s">
        <v>23518</v>
      </c>
      <c r="C6579" t="s">
        <v>7433</v>
      </c>
      <c r="D6579">
        <v>3</v>
      </c>
      <c r="E6579">
        <v>787</v>
      </c>
      <c r="F6579">
        <v>111</v>
      </c>
      <c r="G6579">
        <v>7393</v>
      </c>
      <c r="H6579">
        <v>0.99964711670278095</v>
      </c>
      <c r="I6579">
        <v>1</v>
      </c>
      <c r="J6579">
        <v>0.966855260484069</v>
      </c>
      <c r="K6579" t="s">
        <v>28298</v>
      </c>
      <c r="L6579">
        <v>3</v>
      </c>
      <c r="M6579" t="s">
        <v>2729</v>
      </c>
      <c r="N6579">
        <v>2.7027027027027001E-2</v>
      </c>
      <c r="O6579">
        <v>3.8119440914866601E-3</v>
      </c>
    </row>
    <row r="6580" spans="1:15">
      <c r="A6580" t="s">
        <v>7434</v>
      </c>
      <c r="B6580" t="s">
        <v>23511</v>
      </c>
      <c r="C6580" t="s">
        <v>7435</v>
      </c>
      <c r="D6580">
        <v>38</v>
      </c>
      <c r="E6580">
        <v>6152</v>
      </c>
      <c r="F6580">
        <v>43</v>
      </c>
      <c r="G6580">
        <v>7804</v>
      </c>
      <c r="H6580">
        <v>8.2636628052857E-2</v>
      </c>
      <c r="I6580">
        <v>0.38195192637576397</v>
      </c>
      <c r="J6580">
        <v>0.32830039679610401</v>
      </c>
      <c r="K6580" t="s">
        <v>28299</v>
      </c>
      <c r="L6580">
        <v>38</v>
      </c>
      <c r="M6580" t="s">
        <v>5133</v>
      </c>
      <c r="N6580">
        <v>0.88372093023255804</v>
      </c>
      <c r="O6580">
        <v>6.1768530559167803E-3</v>
      </c>
    </row>
    <row r="6581" spans="1:15">
      <c r="A6581" t="s">
        <v>7434</v>
      </c>
      <c r="B6581" t="s">
        <v>23513</v>
      </c>
      <c r="C6581" t="s">
        <v>7435</v>
      </c>
      <c r="D6581">
        <v>2</v>
      </c>
      <c r="E6581">
        <v>535</v>
      </c>
      <c r="F6581">
        <v>43</v>
      </c>
      <c r="G6581">
        <v>8124</v>
      </c>
      <c r="H6581">
        <v>0.78537548713059002</v>
      </c>
      <c r="I6581">
        <v>0.99999999999997702</v>
      </c>
      <c r="J6581">
        <v>0.95041217501583097</v>
      </c>
      <c r="K6581" t="s">
        <v>28300</v>
      </c>
      <c r="L6581">
        <v>2</v>
      </c>
      <c r="M6581" t="s">
        <v>5133</v>
      </c>
      <c r="N6581">
        <v>4.6511627906976702E-2</v>
      </c>
      <c r="O6581">
        <v>3.7383177570093499E-3</v>
      </c>
    </row>
    <row r="6582" spans="1:15">
      <c r="A6582" t="s">
        <v>7434</v>
      </c>
      <c r="B6582" t="s">
        <v>23518</v>
      </c>
      <c r="C6582" t="s">
        <v>7435</v>
      </c>
      <c r="D6582">
        <v>3</v>
      </c>
      <c r="E6582">
        <v>787</v>
      </c>
      <c r="F6582">
        <v>35</v>
      </c>
      <c r="G6582">
        <v>7393</v>
      </c>
      <c r="H6582">
        <v>0.73573886474781602</v>
      </c>
      <c r="I6582">
        <v>1</v>
      </c>
      <c r="J6582">
        <v>0.966855260484069</v>
      </c>
      <c r="K6582" t="s">
        <v>26986</v>
      </c>
      <c r="L6582">
        <v>3</v>
      </c>
      <c r="M6582" t="s">
        <v>5133</v>
      </c>
      <c r="N6582">
        <v>8.5714285714285701E-2</v>
      </c>
      <c r="O6582">
        <v>3.8119440914866601E-3</v>
      </c>
    </row>
    <row r="6583" spans="1:15">
      <c r="A6583" t="s">
        <v>7436</v>
      </c>
      <c r="B6583" t="s">
        <v>23518</v>
      </c>
      <c r="C6583" t="s">
        <v>7437</v>
      </c>
      <c r="D6583">
        <v>2</v>
      </c>
      <c r="E6583">
        <v>787</v>
      </c>
      <c r="F6583">
        <v>40</v>
      </c>
      <c r="G6583">
        <v>7393</v>
      </c>
      <c r="H6583">
        <v>0.93658551440525895</v>
      </c>
      <c r="I6583">
        <v>1</v>
      </c>
      <c r="J6583">
        <v>0.966855260484069</v>
      </c>
      <c r="K6583" t="s">
        <v>28301</v>
      </c>
      <c r="L6583">
        <v>2</v>
      </c>
      <c r="M6583" t="s">
        <v>2729</v>
      </c>
      <c r="N6583">
        <v>0.05</v>
      </c>
      <c r="O6583">
        <v>2.5412960609911099E-3</v>
      </c>
    </row>
    <row r="6584" spans="1:15">
      <c r="A6584" t="s">
        <v>7436</v>
      </c>
      <c r="B6584" t="s">
        <v>23511</v>
      </c>
      <c r="C6584" t="s">
        <v>7437</v>
      </c>
      <c r="D6584">
        <v>38</v>
      </c>
      <c r="E6584">
        <v>6152</v>
      </c>
      <c r="F6584">
        <v>50</v>
      </c>
      <c r="G6584">
        <v>7804</v>
      </c>
      <c r="H6584">
        <v>0.75285263559719295</v>
      </c>
      <c r="I6584">
        <v>0.968912233598893</v>
      </c>
      <c r="J6584">
        <v>0.832812322140707</v>
      </c>
      <c r="K6584" t="s">
        <v>28302</v>
      </c>
      <c r="L6584">
        <v>38</v>
      </c>
      <c r="M6584" t="s">
        <v>2729</v>
      </c>
      <c r="N6584">
        <v>0.76</v>
      </c>
      <c r="O6584">
        <v>6.1768530559167803E-3</v>
      </c>
    </row>
    <row r="6585" spans="1:15">
      <c r="A6585" t="s">
        <v>7436</v>
      </c>
      <c r="B6585" t="s">
        <v>23513</v>
      </c>
      <c r="C6585" t="s">
        <v>7437</v>
      </c>
      <c r="D6585">
        <v>10</v>
      </c>
      <c r="E6585">
        <v>535</v>
      </c>
      <c r="F6585">
        <v>48</v>
      </c>
      <c r="G6585">
        <v>8124</v>
      </c>
      <c r="H6585">
        <v>9.4551163124401605E-4</v>
      </c>
      <c r="I6585">
        <v>2.9065727923427199E-2</v>
      </c>
      <c r="J6585">
        <v>2.7624421694123401E-2</v>
      </c>
      <c r="K6585" t="s">
        <v>28303</v>
      </c>
      <c r="L6585">
        <v>10</v>
      </c>
      <c r="M6585" t="s">
        <v>2729</v>
      </c>
      <c r="N6585">
        <v>0.20833333333333301</v>
      </c>
      <c r="O6585">
        <v>1.86915887850467E-2</v>
      </c>
    </row>
    <row r="6586" spans="1:15">
      <c r="A6586" t="s">
        <v>7438</v>
      </c>
      <c r="B6586" t="s">
        <v>23513</v>
      </c>
      <c r="C6586" t="s">
        <v>7439</v>
      </c>
      <c r="D6586">
        <v>3</v>
      </c>
      <c r="E6586">
        <v>535</v>
      </c>
      <c r="F6586">
        <v>37</v>
      </c>
      <c r="G6586">
        <v>8124</v>
      </c>
      <c r="H6586">
        <v>0.44388995475456999</v>
      </c>
      <c r="I6586">
        <v>0.99999999999997702</v>
      </c>
      <c r="J6586">
        <v>0.95041217501583097</v>
      </c>
      <c r="K6586" t="s">
        <v>28304</v>
      </c>
      <c r="L6586">
        <v>3</v>
      </c>
      <c r="M6586" t="s">
        <v>2729</v>
      </c>
      <c r="N6586">
        <v>8.1081081081081099E-2</v>
      </c>
      <c r="O6586">
        <v>5.60747663551402E-3</v>
      </c>
    </row>
    <row r="6587" spans="1:15">
      <c r="A6587" t="s">
        <v>7438</v>
      </c>
      <c r="B6587" t="s">
        <v>23511</v>
      </c>
      <c r="C6587" t="s">
        <v>7439</v>
      </c>
      <c r="D6587">
        <v>30</v>
      </c>
      <c r="E6587">
        <v>6152</v>
      </c>
      <c r="F6587">
        <v>35</v>
      </c>
      <c r="G6587">
        <v>7804</v>
      </c>
      <c r="H6587">
        <v>0.21888579390277399</v>
      </c>
      <c r="I6587">
        <v>0.70193180487713502</v>
      </c>
      <c r="J6587">
        <v>0.60333375524923605</v>
      </c>
      <c r="K6587" t="s">
        <v>28305</v>
      </c>
      <c r="L6587">
        <v>30</v>
      </c>
      <c r="M6587" t="s">
        <v>2729</v>
      </c>
      <c r="N6587">
        <v>0.85714285714285698</v>
      </c>
      <c r="O6587">
        <v>4.8764629388816597E-3</v>
      </c>
    </row>
    <row r="6588" spans="1:15">
      <c r="A6588" t="s">
        <v>7440</v>
      </c>
      <c r="B6588" t="s">
        <v>23511</v>
      </c>
      <c r="C6588" t="s">
        <v>7441</v>
      </c>
      <c r="D6588">
        <v>14</v>
      </c>
      <c r="E6588">
        <v>6152</v>
      </c>
      <c r="F6588">
        <v>14</v>
      </c>
      <c r="G6588">
        <v>7804</v>
      </c>
      <c r="H6588">
        <v>3.5680033920092398E-2</v>
      </c>
      <c r="I6588">
        <v>0.21445050912290001</v>
      </c>
      <c r="J6588">
        <v>0.18432735215193299</v>
      </c>
      <c r="K6588" t="s">
        <v>28306</v>
      </c>
      <c r="L6588">
        <v>14</v>
      </c>
      <c r="M6588" t="s">
        <v>5133</v>
      </c>
      <c r="N6588">
        <v>1</v>
      </c>
      <c r="O6588">
        <v>2.2756827048114399E-3</v>
      </c>
    </row>
    <row r="6589" spans="1:15">
      <c r="A6589" t="s">
        <v>7442</v>
      </c>
      <c r="B6589" t="s">
        <v>23511</v>
      </c>
      <c r="C6589" t="s">
        <v>7443</v>
      </c>
      <c r="D6589">
        <v>229</v>
      </c>
      <c r="E6589">
        <v>6152</v>
      </c>
      <c r="F6589">
        <v>250</v>
      </c>
      <c r="G6589">
        <v>7804</v>
      </c>
      <c r="H6589" s="34">
        <v>2.8558208712994401E-8</v>
      </c>
      <c r="I6589" s="34">
        <v>1.37149055989966E-6</v>
      </c>
      <c r="J6589" s="34">
        <v>1.1788417963736199E-6</v>
      </c>
      <c r="K6589" t="s">
        <v>28307</v>
      </c>
      <c r="L6589">
        <v>229</v>
      </c>
      <c r="M6589" t="s">
        <v>5133</v>
      </c>
      <c r="N6589">
        <v>0.91600000000000004</v>
      </c>
      <c r="O6589">
        <v>3.7223667100130003E-2</v>
      </c>
    </row>
    <row r="6590" spans="1:15">
      <c r="A6590" t="s">
        <v>7442</v>
      </c>
      <c r="B6590" t="s">
        <v>23513</v>
      </c>
      <c r="C6590" t="s">
        <v>7443</v>
      </c>
      <c r="D6590">
        <v>8</v>
      </c>
      <c r="E6590">
        <v>535</v>
      </c>
      <c r="F6590">
        <v>231</v>
      </c>
      <c r="G6590">
        <v>8124</v>
      </c>
      <c r="H6590">
        <v>0.987465559367525</v>
      </c>
      <c r="I6590">
        <v>0.99999999999997702</v>
      </c>
      <c r="J6590">
        <v>0.95041217501583097</v>
      </c>
      <c r="K6590" t="s">
        <v>26618</v>
      </c>
      <c r="L6590">
        <v>8</v>
      </c>
      <c r="M6590" t="s">
        <v>5133</v>
      </c>
      <c r="N6590">
        <v>3.4632034632034597E-2</v>
      </c>
      <c r="O6590">
        <v>1.4953271028037399E-2</v>
      </c>
    </row>
    <row r="6591" spans="1:15">
      <c r="A6591" t="s">
        <v>7442</v>
      </c>
      <c r="B6591" t="s">
        <v>23518</v>
      </c>
      <c r="C6591" t="s">
        <v>7443</v>
      </c>
      <c r="D6591">
        <v>8</v>
      </c>
      <c r="E6591">
        <v>787</v>
      </c>
      <c r="F6591">
        <v>232</v>
      </c>
      <c r="G6591">
        <v>7393</v>
      </c>
      <c r="H6591">
        <v>0.99998924787979404</v>
      </c>
      <c r="I6591">
        <v>1</v>
      </c>
      <c r="J6591">
        <v>0.966855260484069</v>
      </c>
      <c r="K6591" t="s">
        <v>26620</v>
      </c>
      <c r="L6591">
        <v>8</v>
      </c>
      <c r="M6591" t="s">
        <v>5133</v>
      </c>
      <c r="N6591">
        <v>3.4482758620689703E-2</v>
      </c>
      <c r="O6591">
        <v>1.01651842439644E-2</v>
      </c>
    </row>
    <row r="6592" spans="1:15">
      <c r="A6592" t="s">
        <v>7444</v>
      </c>
      <c r="B6592" t="s">
        <v>23511</v>
      </c>
      <c r="C6592" t="s">
        <v>7445</v>
      </c>
      <c r="D6592">
        <v>12</v>
      </c>
      <c r="E6592">
        <v>6152</v>
      </c>
      <c r="F6592">
        <v>16</v>
      </c>
      <c r="G6592">
        <v>7804</v>
      </c>
      <c r="H6592">
        <v>0.76212012180302802</v>
      </c>
      <c r="I6592">
        <v>0.968912233598893</v>
      </c>
      <c r="J6592">
        <v>0.832812322140707</v>
      </c>
      <c r="K6592" t="s">
        <v>28308</v>
      </c>
      <c r="L6592">
        <v>12</v>
      </c>
      <c r="M6592" t="s">
        <v>5133</v>
      </c>
      <c r="N6592">
        <v>0.75</v>
      </c>
      <c r="O6592">
        <v>1.95058517555267E-3</v>
      </c>
    </row>
    <row r="6593" spans="1:15">
      <c r="A6593" t="s">
        <v>7444</v>
      </c>
      <c r="B6593" t="s">
        <v>23518</v>
      </c>
      <c r="C6593" t="s">
        <v>7445</v>
      </c>
      <c r="D6593">
        <v>1</v>
      </c>
      <c r="E6593">
        <v>787</v>
      </c>
      <c r="F6593">
        <v>13</v>
      </c>
      <c r="G6593">
        <v>7393</v>
      </c>
      <c r="H6593">
        <v>0.76880113817690798</v>
      </c>
      <c r="I6593">
        <v>1</v>
      </c>
      <c r="J6593">
        <v>0.966855260484069</v>
      </c>
      <c r="K6593" t="s">
        <v>25031</v>
      </c>
      <c r="L6593">
        <v>1</v>
      </c>
      <c r="M6593" t="s">
        <v>5133</v>
      </c>
      <c r="N6593">
        <v>7.69230769230769E-2</v>
      </c>
      <c r="O6593">
        <v>1.27064803049555E-3</v>
      </c>
    </row>
    <row r="6594" spans="1:15">
      <c r="A6594" t="s">
        <v>7444</v>
      </c>
      <c r="B6594" t="s">
        <v>23513</v>
      </c>
      <c r="C6594" t="s">
        <v>7445</v>
      </c>
      <c r="D6594">
        <v>1</v>
      </c>
      <c r="E6594">
        <v>535</v>
      </c>
      <c r="F6594">
        <v>15</v>
      </c>
      <c r="G6594">
        <v>8124</v>
      </c>
      <c r="H6594">
        <v>0.64039694135216896</v>
      </c>
      <c r="I6594">
        <v>0.99999999999997702</v>
      </c>
      <c r="J6594">
        <v>0.95041217501583097</v>
      </c>
      <c r="K6594" t="s">
        <v>25511</v>
      </c>
      <c r="L6594">
        <v>1</v>
      </c>
      <c r="M6594" t="s">
        <v>5133</v>
      </c>
      <c r="N6594">
        <v>6.6666666666666693E-2</v>
      </c>
      <c r="O6594">
        <v>1.8691588785046699E-3</v>
      </c>
    </row>
    <row r="6595" spans="1:15">
      <c r="A6595" t="s">
        <v>7446</v>
      </c>
      <c r="B6595" t="s">
        <v>23518</v>
      </c>
      <c r="C6595" t="s">
        <v>7447</v>
      </c>
      <c r="D6595">
        <v>9</v>
      </c>
      <c r="E6595">
        <v>787</v>
      </c>
      <c r="F6595">
        <v>79</v>
      </c>
      <c r="G6595">
        <v>7393</v>
      </c>
      <c r="H6595">
        <v>0.46782214272043499</v>
      </c>
      <c r="I6595">
        <v>1</v>
      </c>
      <c r="J6595">
        <v>0.966855260484069</v>
      </c>
      <c r="K6595" t="s">
        <v>28309</v>
      </c>
      <c r="L6595">
        <v>9</v>
      </c>
      <c r="M6595" t="s">
        <v>5133</v>
      </c>
      <c r="N6595">
        <v>0.113924050632911</v>
      </c>
      <c r="O6595">
        <v>1.143583227446E-2</v>
      </c>
    </row>
    <row r="6596" spans="1:15">
      <c r="A6596" t="s">
        <v>7446</v>
      </c>
      <c r="B6596" t="s">
        <v>23511</v>
      </c>
      <c r="C6596" t="s">
        <v>7447</v>
      </c>
      <c r="D6596">
        <v>74</v>
      </c>
      <c r="E6596">
        <v>6152</v>
      </c>
      <c r="F6596">
        <v>89</v>
      </c>
      <c r="G6596">
        <v>7804</v>
      </c>
      <c r="H6596">
        <v>0.193274251573891</v>
      </c>
      <c r="I6596">
        <v>0.63809021017604195</v>
      </c>
      <c r="J6596">
        <v>0.54845977916711197</v>
      </c>
      <c r="K6596" t="s">
        <v>28310</v>
      </c>
      <c r="L6596">
        <v>74</v>
      </c>
      <c r="M6596" t="s">
        <v>5133</v>
      </c>
      <c r="N6596">
        <v>0.83146067415730296</v>
      </c>
      <c r="O6596">
        <v>1.2028608582574801E-2</v>
      </c>
    </row>
    <row r="6597" spans="1:15">
      <c r="A6597" t="s">
        <v>7446</v>
      </c>
      <c r="B6597" t="s">
        <v>23513</v>
      </c>
      <c r="C6597" t="s">
        <v>7447</v>
      </c>
      <c r="D6597">
        <v>1</v>
      </c>
      <c r="E6597">
        <v>535</v>
      </c>
      <c r="F6597">
        <v>93</v>
      </c>
      <c r="G6597">
        <v>8124</v>
      </c>
      <c r="H6597">
        <v>0.99829269419984901</v>
      </c>
      <c r="I6597">
        <v>0.99999999999997702</v>
      </c>
      <c r="J6597">
        <v>0.95041217501583097</v>
      </c>
      <c r="K6597" t="s">
        <v>25511</v>
      </c>
      <c r="L6597">
        <v>1</v>
      </c>
      <c r="M6597" t="s">
        <v>5133</v>
      </c>
      <c r="N6597">
        <v>1.0752688172042999E-2</v>
      </c>
      <c r="O6597">
        <v>1.8691588785046699E-3</v>
      </c>
    </row>
    <row r="6598" spans="1:15">
      <c r="A6598" t="s">
        <v>7448</v>
      </c>
      <c r="B6598" t="s">
        <v>23513</v>
      </c>
      <c r="C6598" t="s">
        <v>7449</v>
      </c>
      <c r="D6598">
        <v>1</v>
      </c>
      <c r="E6598">
        <v>535</v>
      </c>
      <c r="F6598">
        <v>61</v>
      </c>
      <c r="G6598">
        <v>8124</v>
      </c>
      <c r="H6598">
        <v>0.98457018652686901</v>
      </c>
      <c r="I6598">
        <v>0.99999999999997702</v>
      </c>
      <c r="J6598">
        <v>0.95041217501583097</v>
      </c>
      <c r="K6598" t="s">
        <v>25511</v>
      </c>
      <c r="L6598">
        <v>1</v>
      </c>
      <c r="M6598" t="s">
        <v>5133</v>
      </c>
      <c r="N6598">
        <v>1.63934426229508E-2</v>
      </c>
      <c r="O6598">
        <v>1.8691588785046699E-3</v>
      </c>
    </row>
    <row r="6599" spans="1:15">
      <c r="A6599" t="s">
        <v>7448</v>
      </c>
      <c r="B6599" t="s">
        <v>23518</v>
      </c>
      <c r="C6599" t="s">
        <v>7449</v>
      </c>
      <c r="D6599">
        <v>4</v>
      </c>
      <c r="E6599">
        <v>787</v>
      </c>
      <c r="F6599">
        <v>49</v>
      </c>
      <c r="G6599">
        <v>7393</v>
      </c>
      <c r="H6599">
        <v>0.78082819623136301</v>
      </c>
      <c r="I6599">
        <v>1</v>
      </c>
      <c r="J6599">
        <v>0.966855260484069</v>
      </c>
      <c r="K6599" t="s">
        <v>28311</v>
      </c>
      <c r="L6599">
        <v>4</v>
      </c>
      <c r="M6599" t="s">
        <v>5133</v>
      </c>
      <c r="N6599">
        <v>8.1632653061224497E-2</v>
      </c>
      <c r="O6599">
        <v>5.0825921219822103E-3</v>
      </c>
    </row>
    <row r="6600" spans="1:15">
      <c r="A6600" t="s">
        <v>7448</v>
      </c>
      <c r="B6600" t="s">
        <v>23511</v>
      </c>
      <c r="C6600" t="s">
        <v>7449</v>
      </c>
      <c r="D6600">
        <v>47</v>
      </c>
      <c r="E6600">
        <v>6152</v>
      </c>
      <c r="F6600">
        <v>57</v>
      </c>
      <c r="G6600">
        <v>7804</v>
      </c>
      <c r="H6600">
        <v>0.313606252178454</v>
      </c>
      <c r="I6600">
        <v>0.82683467388281395</v>
      </c>
      <c r="J6600">
        <v>0.71069192946929405</v>
      </c>
      <c r="K6600" t="s">
        <v>28312</v>
      </c>
      <c r="L6600">
        <v>47</v>
      </c>
      <c r="M6600" t="s">
        <v>5133</v>
      </c>
      <c r="N6600">
        <v>0.82456140350877205</v>
      </c>
      <c r="O6600">
        <v>7.6397919375812704E-3</v>
      </c>
    </row>
    <row r="6601" spans="1:15">
      <c r="A6601" t="s">
        <v>7450</v>
      </c>
      <c r="B6601" t="s">
        <v>23513</v>
      </c>
      <c r="C6601" t="s">
        <v>7451</v>
      </c>
      <c r="D6601">
        <v>3</v>
      </c>
      <c r="E6601">
        <v>535</v>
      </c>
      <c r="F6601">
        <v>18</v>
      </c>
      <c r="G6601">
        <v>8124</v>
      </c>
      <c r="H6601">
        <v>0.110982979218544</v>
      </c>
      <c r="I6601">
        <v>0.64703075560747003</v>
      </c>
      <c r="J6601">
        <v>0.614945907739046</v>
      </c>
      <c r="K6601" t="s">
        <v>28313</v>
      </c>
      <c r="L6601">
        <v>3</v>
      </c>
      <c r="M6601" t="s">
        <v>5133</v>
      </c>
      <c r="N6601">
        <v>0.16666666666666699</v>
      </c>
      <c r="O6601">
        <v>5.60747663551402E-3</v>
      </c>
    </row>
    <row r="6602" spans="1:15">
      <c r="A6602" t="s">
        <v>7450</v>
      </c>
      <c r="B6602" t="s">
        <v>23511</v>
      </c>
      <c r="C6602" t="s">
        <v>7451</v>
      </c>
      <c r="D6602">
        <v>12</v>
      </c>
      <c r="E6602">
        <v>6152</v>
      </c>
      <c r="F6602">
        <v>18</v>
      </c>
      <c r="G6602">
        <v>7804</v>
      </c>
      <c r="H6602">
        <v>0.93325437864745397</v>
      </c>
      <c r="I6602">
        <v>1</v>
      </c>
      <c r="J6602">
        <v>0.85953329234717102</v>
      </c>
      <c r="K6602" t="s">
        <v>28314</v>
      </c>
      <c r="L6602">
        <v>12</v>
      </c>
      <c r="M6602" t="s">
        <v>5133</v>
      </c>
      <c r="N6602">
        <v>0.66666666666666696</v>
      </c>
      <c r="O6602">
        <v>1.95058517555267E-3</v>
      </c>
    </row>
    <row r="6603" spans="1:15">
      <c r="A6603" t="s">
        <v>7452</v>
      </c>
      <c r="B6603" t="s">
        <v>23513</v>
      </c>
      <c r="C6603" t="s">
        <v>7453</v>
      </c>
      <c r="D6603">
        <v>1</v>
      </c>
      <c r="E6603">
        <v>535</v>
      </c>
      <c r="F6603">
        <v>13</v>
      </c>
      <c r="G6603">
        <v>8124</v>
      </c>
      <c r="H6603">
        <v>0.58781134946737001</v>
      </c>
      <c r="I6603">
        <v>0.99999999999997702</v>
      </c>
      <c r="J6603">
        <v>0.95041217501583097</v>
      </c>
      <c r="K6603" t="s">
        <v>25511</v>
      </c>
      <c r="L6603">
        <v>1</v>
      </c>
      <c r="M6603" t="s">
        <v>5133</v>
      </c>
      <c r="N6603">
        <v>7.69230769230769E-2</v>
      </c>
      <c r="O6603">
        <v>1.8691588785046699E-3</v>
      </c>
    </row>
    <row r="6604" spans="1:15">
      <c r="A6604" t="s">
        <v>7452</v>
      </c>
      <c r="B6604" t="s">
        <v>23511</v>
      </c>
      <c r="C6604" t="s">
        <v>7453</v>
      </c>
      <c r="D6604">
        <v>10</v>
      </c>
      <c r="E6604">
        <v>6152</v>
      </c>
      <c r="F6604">
        <v>14</v>
      </c>
      <c r="G6604">
        <v>7804</v>
      </c>
      <c r="H6604">
        <v>0.84396758783017201</v>
      </c>
      <c r="I6604">
        <v>0.99914152262963496</v>
      </c>
      <c r="J6604">
        <v>0.85879540246661501</v>
      </c>
      <c r="K6604" t="s">
        <v>28315</v>
      </c>
      <c r="L6604">
        <v>10</v>
      </c>
      <c r="M6604" t="s">
        <v>5133</v>
      </c>
      <c r="N6604">
        <v>0.71428571428571397</v>
      </c>
      <c r="O6604">
        <v>1.62548764629389E-3</v>
      </c>
    </row>
    <row r="6605" spans="1:15">
      <c r="A6605" t="s">
        <v>7454</v>
      </c>
      <c r="B6605" t="s">
        <v>23511</v>
      </c>
      <c r="C6605" t="s">
        <v>7455</v>
      </c>
      <c r="D6605">
        <v>42</v>
      </c>
      <c r="E6605">
        <v>6152</v>
      </c>
      <c r="F6605">
        <v>47</v>
      </c>
      <c r="G6605">
        <v>7804</v>
      </c>
      <c r="H6605">
        <v>4.8021112367001802E-2</v>
      </c>
      <c r="I6605">
        <v>0.26396864949923698</v>
      </c>
      <c r="J6605">
        <v>0.22688984238051499</v>
      </c>
      <c r="K6605" t="s">
        <v>28316</v>
      </c>
      <c r="L6605">
        <v>42</v>
      </c>
      <c r="M6605" t="s">
        <v>5133</v>
      </c>
      <c r="N6605">
        <v>0.89361702127659604</v>
      </c>
      <c r="O6605">
        <v>6.8270481144343297E-3</v>
      </c>
    </row>
    <row r="6606" spans="1:15">
      <c r="A6606" t="s">
        <v>7456</v>
      </c>
      <c r="B6606" t="s">
        <v>23511</v>
      </c>
      <c r="C6606" t="s">
        <v>7457</v>
      </c>
      <c r="D6606">
        <v>13</v>
      </c>
      <c r="E6606">
        <v>6152</v>
      </c>
      <c r="F6606">
        <v>14</v>
      </c>
      <c r="G6606">
        <v>7804</v>
      </c>
      <c r="H6606">
        <v>0.17010059500559399</v>
      </c>
      <c r="I6606">
        <v>0.60434513093831699</v>
      </c>
      <c r="J6606">
        <v>0.51945476010939395</v>
      </c>
      <c r="K6606" t="s">
        <v>24419</v>
      </c>
      <c r="L6606">
        <v>13</v>
      </c>
      <c r="M6606" t="s">
        <v>5133</v>
      </c>
      <c r="N6606">
        <v>0.92857142857142905</v>
      </c>
      <c r="O6606">
        <v>2.1131339401820499E-3</v>
      </c>
    </row>
    <row r="6607" spans="1:15">
      <c r="A6607" t="s">
        <v>7458</v>
      </c>
      <c r="B6607" t="s">
        <v>23511</v>
      </c>
      <c r="C6607" t="s">
        <v>7459</v>
      </c>
      <c r="D6607">
        <v>2</v>
      </c>
      <c r="E6607">
        <v>6152</v>
      </c>
      <c r="F6607">
        <v>2</v>
      </c>
      <c r="G6607">
        <v>7804</v>
      </c>
      <c r="H6607">
        <v>0.62141708038142995</v>
      </c>
      <c r="I6607">
        <v>0.968912233598893</v>
      </c>
      <c r="J6607">
        <v>0.832812322140707</v>
      </c>
      <c r="K6607" t="s">
        <v>28317</v>
      </c>
      <c r="L6607">
        <v>2</v>
      </c>
      <c r="M6607" t="s">
        <v>2729</v>
      </c>
      <c r="N6607">
        <v>1</v>
      </c>
      <c r="O6607">
        <v>3.2509752925877802E-4</v>
      </c>
    </row>
    <row r="6608" spans="1:15">
      <c r="A6608" t="s">
        <v>7460</v>
      </c>
      <c r="B6608" t="s">
        <v>23518</v>
      </c>
      <c r="C6608" t="s">
        <v>7461</v>
      </c>
      <c r="D6608">
        <v>1</v>
      </c>
      <c r="E6608">
        <v>787</v>
      </c>
      <c r="F6608">
        <v>1</v>
      </c>
      <c r="G6608">
        <v>7393</v>
      </c>
      <c r="H6608">
        <v>0.106452049235764</v>
      </c>
      <c r="I6608">
        <v>0.63266972740240601</v>
      </c>
      <c r="J6608">
        <v>0.61170005408803896</v>
      </c>
      <c r="K6608" t="s">
        <v>23892</v>
      </c>
      <c r="L6608">
        <v>1</v>
      </c>
      <c r="M6608" t="s">
        <v>5133</v>
      </c>
      <c r="N6608">
        <v>1</v>
      </c>
      <c r="O6608">
        <v>1.27064803049555E-3</v>
      </c>
    </row>
    <row r="6609" spans="1:15">
      <c r="A6609" t="s">
        <v>7462</v>
      </c>
      <c r="B6609" t="s">
        <v>23518</v>
      </c>
      <c r="C6609" t="s">
        <v>7463</v>
      </c>
      <c r="D6609">
        <v>1</v>
      </c>
      <c r="E6609">
        <v>787</v>
      </c>
      <c r="F6609">
        <v>1</v>
      </c>
      <c r="G6609">
        <v>7393</v>
      </c>
      <c r="H6609">
        <v>0.106452049235764</v>
      </c>
      <c r="I6609">
        <v>0.63266972740240601</v>
      </c>
      <c r="J6609">
        <v>0.61170005408803896</v>
      </c>
      <c r="K6609" t="s">
        <v>23892</v>
      </c>
      <c r="L6609">
        <v>1</v>
      </c>
      <c r="M6609" t="s">
        <v>5133</v>
      </c>
      <c r="N6609">
        <v>1</v>
      </c>
      <c r="O6609">
        <v>1.27064803049555E-3</v>
      </c>
    </row>
    <row r="6610" spans="1:15">
      <c r="A6610" t="s">
        <v>7464</v>
      </c>
      <c r="B6610" t="s">
        <v>23511</v>
      </c>
      <c r="C6610" t="s">
        <v>7465</v>
      </c>
      <c r="D6610">
        <v>20</v>
      </c>
      <c r="E6610">
        <v>6152</v>
      </c>
      <c r="F6610">
        <v>24</v>
      </c>
      <c r="G6610">
        <v>7804</v>
      </c>
      <c r="H6610">
        <v>0.403747270815001</v>
      </c>
      <c r="I6610">
        <v>0.91525479399875698</v>
      </c>
      <c r="J6610">
        <v>0.78669196642228301</v>
      </c>
      <c r="K6610" t="s">
        <v>28318</v>
      </c>
      <c r="L6610">
        <v>20</v>
      </c>
      <c r="M6610" t="s">
        <v>5133</v>
      </c>
      <c r="N6610">
        <v>0.83333333333333304</v>
      </c>
      <c r="O6610">
        <v>3.2509752925877801E-3</v>
      </c>
    </row>
    <row r="6611" spans="1:15">
      <c r="A6611" t="s">
        <v>7464</v>
      </c>
      <c r="B6611" t="s">
        <v>23518</v>
      </c>
      <c r="C6611" t="s">
        <v>7465</v>
      </c>
      <c r="D6611">
        <v>2</v>
      </c>
      <c r="E6611">
        <v>787</v>
      </c>
      <c r="F6611">
        <v>23</v>
      </c>
      <c r="G6611">
        <v>7393</v>
      </c>
      <c r="H6611">
        <v>0.71953430587873801</v>
      </c>
      <c r="I6611">
        <v>1</v>
      </c>
      <c r="J6611">
        <v>0.966855260484069</v>
      </c>
      <c r="K6611" t="s">
        <v>28319</v>
      </c>
      <c r="L6611">
        <v>2</v>
      </c>
      <c r="M6611" t="s">
        <v>5133</v>
      </c>
      <c r="N6611">
        <v>8.6956521739130405E-2</v>
      </c>
      <c r="O6611">
        <v>2.5412960609911099E-3</v>
      </c>
    </row>
    <row r="6612" spans="1:15">
      <c r="A6612" t="s">
        <v>7464</v>
      </c>
      <c r="B6612" t="s">
        <v>23513</v>
      </c>
      <c r="C6612" t="s">
        <v>7465</v>
      </c>
      <c r="D6612">
        <v>1</v>
      </c>
      <c r="E6612">
        <v>535</v>
      </c>
      <c r="F6612">
        <v>23</v>
      </c>
      <c r="G6612">
        <v>8124</v>
      </c>
      <c r="H6612">
        <v>0.79175173776194596</v>
      </c>
      <c r="I6612">
        <v>0.99999999999997702</v>
      </c>
      <c r="J6612">
        <v>0.95041217501583097</v>
      </c>
      <c r="K6612" t="s">
        <v>26809</v>
      </c>
      <c r="L6612">
        <v>1</v>
      </c>
      <c r="M6612" t="s">
        <v>5133</v>
      </c>
      <c r="N6612">
        <v>4.3478260869565202E-2</v>
      </c>
      <c r="O6612">
        <v>1.8691588785046699E-3</v>
      </c>
    </row>
    <row r="6613" spans="1:15">
      <c r="A6613" t="s">
        <v>7466</v>
      </c>
      <c r="B6613" t="s">
        <v>23513</v>
      </c>
      <c r="C6613" t="s">
        <v>7467</v>
      </c>
      <c r="D6613">
        <v>5</v>
      </c>
      <c r="E6613">
        <v>535</v>
      </c>
      <c r="F6613">
        <v>294</v>
      </c>
      <c r="G6613">
        <v>8124</v>
      </c>
      <c r="H6613">
        <v>0.99998550957343402</v>
      </c>
      <c r="I6613">
        <v>0.99999999999997702</v>
      </c>
      <c r="J6613">
        <v>0.95041217501583097</v>
      </c>
      <c r="K6613" t="s">
        <v>28320</v>
      </c>
      <c r="L6613">
        <v>5</v>
      </c>
      <c r="M6613" t="s">
        <v>5133</v>
      </c>
      <c r="N6613">
        <v>1.7006802721088399E-2</v>
      </c>
      <c r="O6613">
        <v>9.3457943925233603E-3</v>
      </c>
    </row>
    <row r="6614" spans="1:15">
      <c r="A6614" t="s">
        <v>7466</v>
      </c>
      <c r="B6614" t="s">
        <v>23511</v>
      </c>
      <c r="C6614" t="s">
        <v>7467</v>
      </c>
      <c r="D6614">
        <v>271</v>
      </c>
      <c r="E6614">
        <v>6152</v>
      </c>
      <c r="F6614">
        <v>294</v>
      </c>
      <c r="G6614">
        <v>7804</v>
      </c>
      <c r="H6614" s="34">
        <v>2.32210215211593E-10</v>
      </c>
      <c r="I6614" s="34">
        <v>1.6566011367812501E-8</v>
      </c>
      <c r="J6614" s="34">
        <v>1.42390382920366E-8</v>
      </c>
      <c r="K6614" t="s">
        <v>28321</v>
      </c>
      <c r="L6614">
        <v>271</v>
      </c>
      <c r="M6614" t="s">
        <v>5133</v>
      </c>
      <c r="N6614">
        <v>0.921768707482993</v>
      </c>
      <c r="O6614">
        <v>4.4050715214564398E-2</v>
      </c>
    </row>
    <row r="6615" spans="1:15">
      <c r="A6615" t="s">
        <v>7466</v>
      </c>
      <c r="B6615" t="s">
        <v>23518</v>
      </c>
      <c r="C6615" t="s">
        <v>7467</v>
      </c>
      <c r="D6615">
        <v>11</v>
      </c>
      <c r="E6615">
        <v>787</v>
      </c>
      <c r="F6615">
        <v>260</v>
      </c>
      <c r="G6615">
        <v>7393</v>
      </c>
      <c r="H6615">
        <v>0.99995727090807696</v>
      </c>
      <c r="I6615">
        <v>1</v>
      </c>
      <c r="J6615">
        <v>0.966855260484069</v>
      </c>
      <c r="K6615" t="s">
        <v>28322</v>
      </c>
      <c r="L6615">
        <v>11</v>
      </c>
      <c r="M6615" t="s">
        <v>5133</v>
      </c>
      <c r="N6615">
        <v>4.2307692307692303E-2</v>
      </c>
      <c r="O6615">
        <v>1.3977128335451099E-2</v>
      </c>
    </row>
    <row r="6616" spans="1:15">
      <c r="A6616" t="s">
        <v>7468</v>
      </c>
      <c r="B6616" t="s">
        <v>23511</v>
      </c>
      <c r="C6616" t="s">
        <v>7469</v>
      </c>
      <c r="D6616">
        <v>21</v>
      </c>
      <c r="E6616">
        <v>6152</v>
      </c>
      <c r="F6616">
        <v>24</v>
      </c>
      <c r="G6616">
        <v>7804</v>
      </c>
      <c r="H6616">
        <v>0.220308279716599</v>
      </c>
      <c r="I6616">
        <v>0.70351443847223905</v>
      </c>
      <c r="J6616">
        <v>0.60469408151381498</v>
      </c>
      <c r="K6616" t="s">
        <v>28323</v>
      </c>
      <c r="L6616">
        <v>21</v>
      </c>
      <c r="M6616" t="s">
        <v>5133</v>
      </c>
      <c r="N6616">
        <v>0.875</v>
      </c>
      <c r="O6616">
        <v>3.41352405721717E-3</v>
      </c>
    </row>
    <row r="6617" spans="1:15">
      <c r="A6617" t="s">
        <v>7468</v>
      </c>
      <c r="B6617" t="s">
        <v>23513</v>
      </c>
      <c r="C6617" t="s">
        <v>7469</v>
      </c>
      <c r="D6617">
        <v>2</v>
      </c>
      <c r="E6617">
        <v>535</v>
      </c>
      <c r="F6617">
        <v>22</v>
      </c>
      <c r="G6617">
        <v>8124</v>
      </c>
      <c r="H6617">
        <v>0.43025526123462499</v>
      </c>
      <c r="I6617">
        <v>0.99999999999997702</v>
      </c>
      <c r="J6617">
        <v>0.95041217501583097</v>
      </c>
      <c r="K6617" t="s">
        <v>26953</v>
      </c>
      <c r="L6617">
        <v>2</v>
      </c>
      <c r="M6617" t="s">
        <v>5133</v>
      </c>
      <c r="N6617">
        <v>9.0909090909090898E-2</v>
      </c>
      <c r="O6617">
        <v>3.7383177570093499E-3</v>
      </c>
    </row>
    <row r="6618" spans="1:15">
      <c r="A6618" t="s">
        <v>7468</v>
      </c>
      <c r="B6618" t="s">
        <v>23518</v>
      </c>
      <c r="C6618" t="s">
        <v>7469</v>
      </c>
      <c r="D6618">
        <v>1</v>
      </c>
      <c r="E6618">
        <v>787</v>
      </c>
      <c r="F6618">
        <v>23</v>
      </c>
      <c r="G6618">
        <v>7393</v>
      </c>
      <c r="H6618">
        <v>0.92519399918596801</v>
      </c>
      <c r="I6618">
        <v>1</v>
      </c>
      <c r="J6618">
        <v>0.966855260484069</v>
      </c>
      <c r="K6618" t="s">
        <v>26621</v>
      </c>
      <c r="L6618">
        <v>1</v>
      </c>
      <c r="M6618" t="s">
        <v>5133</v>
      </c>
      <c r="N6618">
        <v>4.3478260869565202E-2</v>
      </c>
      <c r="O6618">
        <v>1.27064803049555E-3</v>
      </c>
    </row>
    <row r="6619" spans="1:15">
      <c r="A6619" t="s">
        <v>7470</v>
      </c>
      <c r="B6619" t="s">
        <v>23511</v>
      </c>
      <c r="C6619" t="s">
        <v>7471</v>
      </c>
      <c r="D6619">
        <v>5</v>
      </c>
      <c r="E6619">
        <v>6152</v>
      </c>
      <c r="F6619">
        <v>5</v>
      </c>
      <c r="G6619">
        <v>7804</v>
      </c>
      <c r="H6619">
        <v>0.30433074367137097</v>
      </c>
      <c r="I6619">
        <v>0.81020448119108801</v>
      </c>
      <c r="J6619">
        <v>0.69639772519260701</v>
      </c>
      <c r="K6619" t="s">
        <v>25015</v>
      </c>
      <c r="L6619">
        <v>5</v>
      </c>
      <c r="M6619" t="s">
        <v>1463</v>
      </c>
      <c r="N6619">
        <v>1</v>
      </c>
      <c r="O6619">
        <v>8.1274382314694405E-4</v>
      </c>
    </row>
    <row r="6620" spans="1:15">
      <c r="A6620" t="s">
        <v>7472</v>
      </c>
      <c r="B6620" t="s">
        <v>23518</v>
      </c>
      <c r="C6620" t="s">
        <v>7473</v>
      </c>
      <c r="D6620">
        <v>3</v>
      </c>
      <c r="E6620">
        <v>787</v>
      </c>
      <c r="F6620">
        <v>7</v>
      </c>
      <c r="G6620">
        <v>7393</v>
      </c>
      <c r="H6620">
        <v>3.0290596186512898E-2</v>
      </c>
      <c r="I6620">
        <v>0.44363642296891398</v>
      </c>
      <c r="J6620">
        <v>0.42893220928983</v>
      </c>
      <c r="K6620" t="s">
        <v>28324</v>
      </c>
      <c r="L6620">
        <v>3</v>
      </c>
      <c r="M6620" t="s">
        <v>2729</v>
      </c>
      <c r="N6620">
        <v>0.42857142857142899</v>
      </c>
      <c r="O6620">
        <v>3.8119440914866601E-3</v>
      </c>
    </row>
    <row r="6621" spans="1:15">
      <c r="A6621" t="s">
        <v>7472</v>
      </c>
      <c r="B6621" t="s">
        <v>23511</v>
      </c>
      <c r="C6621" t="s">
        <v>7473</v>
      </c>
      <c r="D6621">
        <v>14</v>
      </c>
      <c r="E6621">
        <v>6152</v>
      </c>
      <c r="F6621">
        <v>18</v>
      </c>
      <c r="G6621">
        <v>7804</v>
      </c>
      <c r="H6621">
        <v>0.67155994130583696</v>
      </c>
      <c r="I6621">
        <v>0.968912233598893</v>
      </c>
      <c r="J6621">
        <v>0.832812322140707</v>
      </c>
      <c r="K6621" t="s">
        <v>28325</v>
      </c>
      <c r="L6621">
        <v>14</v>
      </c>
      <c r="M6621" t="s">
        <v>2729</v>
      </c>
      <c r="N6621">
        <v>0.77777777777777801</v>
      </c>
      <c r="O6621">
        <v>2.2756827048114399E-3</v>
      </c>
    </row>
    <row r="6622" spans="1:15">
      <c r="A6622" t="s">
        <v>7474</v>
      </c>
      <c r="B6622" t="s">
        <v>23511</v>
      </c>
      <c r="C6622" t="s">
        <v>7475</v>
      </c>
      <c r="D6622">
        <v>9</v>
      </c>
      <c r="E6622">
        <v>6152</v>
      </c>
      <c r="F6622">
        <v>16</v>
      </c>
      <c r="G6622">
        <v>7804</v>
      </c>
      <c r="H6622">
        <v>0.99008041167559702</v>
      </c>
      <c r="I6622">
        <v>1</v>
      </c>
      <c r="J6622">
        <v>0.85953329234717102</v>
      </c>
      <c r="K6622" t="s">
        <v>28326</v>
      </c>
      <c r="L6622">
        <v>9</v>
      </c>
      <c r="M6622" t="s">
        <v>1463</v>
      </c>
      <c r="N6622">
        <v>0.5625</v>
      </c>
      <c r="O6622">
        <v>1.4629388816645001E-3</v>
      </c>
    </row>
    <row r="6623" spans="1:15">
      <c r="A6623" t="s">
        <v>7474</v>
      </c>
      <c r="B6623" t="s">
        <v>23518</v>
      </c>
      <c r="C6623" t="s">
        <v>7475</v>
      </c>
      <c r="D6623">
        <v>2</v>
      </c>
      <c r="E6623">
        <v>787</v>
      </c>
      <c r="F6623">
        <v>16</v>
      </c>
      <c r="G6623">
        <v>7393</v>
      </c>
      <c r="H6623">
        <v>0.52025553819376502</v>
      </c>
      <c r="I6623">
        <v>1</v>
      </c>
      <c r="J6623">
        <v>0.966855260484069</v>
      </c>
      <c r="K6623" t="s">
        <v>24131</v>
      </c>
      <c r="L6623">
        <v>2</v>
      </c>
      <c r="M6623" t="s">
        <v>1463</v>
      </c>
      <c r="N6623">
        <v>0.125</v>
      </c>
      <c r="O6623">
        <v>2.5412960609911099E-3</v>
      </c>
    </row>
    <row r="6624" spans="1:15">
      <c r="A6624" t="s">
        <v>7474</v>
      </c>
      <c r="B6624" t="s">
        <v>23513</v>
      </c>
      <c r="C6624" t="s">
        <v>7475</v>
      </c>
      <c r="D6624">
        <v>9</v>
      </c>
      <c r="E6624">
        <v>535</v>
      </c>
      <c r="F6624">
        <v>20</v>
      </c>
      <c r="G6624">
        <v>8124</v>
      </c>
      <c r="H6624" s="34">
        <v>1.89954069749241E-6</v>
      </c>
      <c r="I6624">
        <v>2.42058661686222E-4</v>
      </c>
      <c r="J6624">
        <v>2.3005549913462901E-4</v>
      </c>
      <c r="K6624" t="s">
        <v>24132</v>
      </c>
      <c r="L6624">
        <v>9</v>
      </c>
      <c r="M6624" t="s">
        <v>1463</v>
      </c>
      <c r="N6624">
        <v>0.45</v>
      </c>
      <c r="O6624">
        <v>1.6822429906542102E-2</v>
      </c>
    </row>
    <row r="6625" spans="1:15">
      <c r="A6625" t="s">
        <v>7476</v>
      </c>
      <c r="B6625" t="s">
        <v>23511</v>
      </c>
      <c r="C6625" t="s">
        <v>7477</v>
      </c>
      <c r="D6625">
        <v>3</v>
      </c>
      <c r="E6625">
        <v>6152</v>
      </c>
      <c r="F6625">
        <v>4</v>
      </c>
      <c r="G6625">
        <v>7804</v>
      </c>
      <c r="H6625">
        <v>0.80103341611958101</v>
      </c>
      <c r="I6625">
        <v>0.968912233598893</v>
      </c>
      <c r="J6625">
        <v>0.832812322140707</v>
      </c>
      <c r="K6625" t="s">
        <v>24610</v>
      </c>
      <c r="L6625">
        <v>3</v>
      </c>
      <c r="M6625" t="s">
        <v>1463</v>
      </c>
      <c r="N6625">
        <v>0.75</v>
      </c>
      <c r="O6625">
        <v>4.8764629388816603E-4</v>
      </c>
    </row>
    <row r="6626" spans="1:15">
      <c r="A6626" t="s">
        <v>7478</v>
      </c>
      <c r="B6626" t="s">
        <v>23513</v>
      </c>
      <c r="C6626" t="s">
        <v>7479</v>
      </c>
      <c r="D6626">
        <v>1</v>
      </c>
      <c r="E6626">
        <v>535</v>
      </c>
      <c r="F6626">
        <v>38</v>
      </c>
      <c r="G6626">
        <v>8124</v>
      </c>
      <c r="H6626">
        <v>0.92533820458653904</v>
      </c>
      <c r="I6626">
        <v>0.99999999999997702</v>
      </c>
      <c r="J6626">
        <v>0.95041217501583097</v>
      </c>
      <c r="K6626" t="s">
        <v>24828</v>
      </c>
      <c r="L6626">
        <v>1</v>
      </c>
      <c r="M6626" t="s">
        <v>1463</v>
      </c>
      <c r="N6626">
        <v>2.6315789473684199E-2</v>
      </c>
      <c r="O6626">
        <v>1.8691588785046699E-3</v>
      </c>
    </row>
    <row r="6627" spans="1:15">
      <c r="A6627" t="s">
        <v>7478</v>
      </c>
      <c r="B6627" t="s">
        <v>23511</v>
      </c>
      <c r="C6627" t="s">
        <v>7479</v>
      </c>
      <c r="D6627">
        <v>33</v>
      </c>
      <c r="E6627">
        <v>6152</v>
      </c>
      <c r="F6627">
        <v>42</v>
      </c>
      <c r="G6627">
        <v>7804</v>
      </c>
      <c r="H6627">
        <v>0.60436370239636905</v>
      </c>
      <c r="I6627">
        <v>0.968912233598893</v>
      </c>
      <c r="J6627">
        <v>0.832812322140707</v>
      </c>
      <c r="K6627" t="s">
        <v>28327</v>
      </c>
      <c r="L6627">
        <v>33</v>
      </c>
      <c r="M6627" t="s">
        <v>1463</v>
      </c>
      <c r="N6627">
        <v>0.78571428571428603</v>
      </c>
      <c r="O6627">
        <v>5.36410923276983E-3</v>
      </c>
    </row>
    <row r="6628" spans="1:15">
      <c r="A6628" t="s">
        <v>7478</v>
      </c>
      <c r="B6628" t="s">
        <v>23518</v>
      </c>
      <c r="C6628" t="s">
        <v>7479</v>
      </c>
      <c r="D6628">
        <v>7</v>
      </c>
      <c r="E6628">
        <v>787</v>
      </c>
      <c r="F6628">
        <v>45</v>
      </c>
      <c r="G6628">
        <v>7393</v>
      </c>
      <c r="H6628">
        <v>0.19738577775701499</v>
      </c>
      <c r="I6628">
        <v>0.83876007220319604</v>
      </c>
      <c r="J6628">
        <v>0.81095958809365798</v>
      </c>
      <c r="K6628" t="s">
        <v>28328</v>
      </c>
      <c r="L6628">
        <v>7</v>
      </c>
      <c r="M6628" t="s">
        <v>1463</v>
      </c>
      <c r="N6628">
        <v>0.155555555555556</v>
      </c>
      <c r="O6628">
        <v>8.8945362134688708E-3</v>
      </c>
    </row>
    <row r="6629" spans="1:15">
      <c r="A6629" t="s">
        <v>7480</v>
      </c>
      <c r="B6629" t="s">
        <v>23511</v>
      </c>
      <c r="C6629" t="s">
        <v>7481</v>
      </c>
      <c r="D6629">
        <v>11</v>
      </c>
      <c r="E6629">
        <v>6152</v>
      </c>
      <c r="F6629">
        <v>13</v>
      </c>
      <c r="G6629">
        <v>7804</v>
      </c>
      <c r="H6629">
        <v>0.459148321456053</v>
      </c>
      <c r="I6629">
        <v>0.96083957126938102</v>
      </c>
      <c r="J6629">
        <v>0.82587360011061495</v>
      </c>
      <c r="K6629" t="s">
        <v>28329</v>
      </c>
      <c r="L6629">
        <v>11</v>
      </c>
      <c r="M6629" t="s">
        <v>1463</v>
      </c>
      <c r="N6629">
        <v>0.84615384615384603</v>
      </c>
      <c r="O6629">
        <v>1.78803641092328E-3</v>
      </c>
    </row>
    <row r="6630" spans="1:15">
      <c r="A6630" t="s">
        <v>7482</v>
      </c>
      <c r="B6630" t="s">
        <v>23511</v>
      </c>
      <c r="C6630" t="s">
        <v>7483</v>
      </c>
      <c r="D6630">
        <v>16</v>
      </c>
      <c r="E6630">
        <v>6152</v>
      </c>
      <c r="F6630">
        <v>19</v>
      </c>
      <c r="G6630">
        <v>7804</v>
      </c>
      <c r="H6630">
        <v>0.40508357601572498</v>
      </c>
      <c r="I6630">
        <v>0.91525479399875698</v>
      </c>
      <c r="J6630">
        <v>0.78669196642228301</v>
      </c>
      <c r="K6630" t="s">
        <v>28330</v>
      </c>
      <c r="L6630">
        <v>16</v>
      </c>
      <c r="M6630" t="s">
        <v>1463</v>
      </c>
      <c r="N6630">
        <v>0.84210526315789502</v>
      </c>
      <c r="O6630">
        <v>2.6007802340702198E-3</v>
      </c>
    </row>
    <row r="6631" spans="1:15">
      <c r="A6631" t="s">
        <v>7484</v>
      </c>
      <c r="B6631" t="s">
        <v>23511</v>
      </c>
      <c r="C6631" t="s">
        <v>7485</v>
      </c>
      <c r="D6631">
        <v>24</v>
      </c>
      <c r="E6631">
        <v>6152</v>
      </c>
      <c r="F6631">
        <v>34</v>
      </c>
      <c r="G6631">
        <v>7804</v>
      </c>
      <c r="H6631">
        <v>0.91337069082881694</v>
      </c>
      <c r="I6631">
        <v>1</v>
      </c>
      <c r="J6631">
        <v>0.85953329234717102</v>
      </c>
      <c r="K6631" t="s">
        <v>28331</v>
      </c>
      <c r="L6631">
        <v>24</v>
      </c>
      <c r="M6631" t="s">
        <v>1463</v>
      </c>
      <c r="N6631">
        <v>0.70588235294117696</v>
      </c>
      <c r="O6631">
        <v>3.90117035110533E-3</v>
      </c>
    </row>
    <row r="6632" spans="1:15">
      <c r="A6632" t="s">
        <v>7484</v>
      </c>
      <c r="B6632" t="s">
        <v>23513</v>
      </c>
      <c r="C6632" t="s">
        <v>7485</v>
      </c>
      <c r="D6632">
        <v>3</v>
      </c>
      <c r="E6632">
        <v>535</v>
      </c>
      <c r="F6632">
        <v>32</v>
      </c>
      <c r="G6632">
        <v>8124</v>
      </c>
      <c r="H6632">
        <v>0.35327638235832198</v>
      </c>
      <c r="I6632">
        <v>0.99999999999997702</v>
      </c>
      <c r="J6632">
        <v>0.95041217501583097</v>
      </c>
      <c r="K6632" t="s">
        <v>28332</v>
      </c>
      <c r="L6632">
        <v>3</v>
      </c>
      <c r="M6632" t="s">
        <v>1463</v>
      </c>
      <c r="N6632">
        <v>9.375E-2</v>
      </c>
      <c r="O6632">
        <v>5.60747663551402E-3</v>
      </c>
    </row>
    <row r="6633" spans="1:15">
      <c r="A6633" t="s">
        <v>7484</v>
      </c>
      <c r="B6633" t="s">
        <v>23518</v>
      </c>
      <c r="C6633" t="s">
        <v>7485</v>
      </c>
      <c r="D6633">
        <v>6</v>
      </c>
      <c r="E6633">
        <v>787</v>
      </c>
      <c r="F6633">
        <v>32</v>
      </c>
      <c r="G6633">
        <v>7393</v>
      </c>
      <c r="H6633">
        <v>0.118131915405423</v>
      </c>
      <c r="I6633">
        <v>0.69288099607876796</v>
      </c>
      <c r="J6633">
        <v>0.66991563594819803</v>
      </c>
      <c r="K6633" t="s">
        <v>26969</v>
      </c>
      <c r="L6633">
        <v>6</v>
      </c>
      <c r="M6633" t="s">
        <v>1463</v>
      </c>
      <c r="N6633">
        <v>0.1875</v>
      </c>
      <c r="O6633">
        <v>7.6238881829733202E-3</v>
      </c>
    </row>
    <row r="6634" spans="1:15">
      <c r="A6634" t="s">
        <v>7486</v>
      </c>
      <c r="B6634" t="s">
        <v>23511</v>
      </c>
      <c r="C6634" t="s">
        <v>7487</v>
      </c>
      <c r="D6634">
        <v>3</v>
      </c>
      <c r="E6634">
        <v>6152</v>
      </c>
      <c r="F6634">
        <v>3</v>
      </c>
      <c r="G6634">
        <v>7804</v>
      </c>
      <c r="H6634">
        <v>0.489837867770546</v>
      </c>
      <c r="I6634">
        <v>0.96083957126938102</v>
      </c>
      <c r="J6634">
        <v>0.82587360011061495</v>
      </c>
      <c r="K6634" t="s">
        <v>28333</v>
      </c>
      <c r="L6634">
        <v>3</v>
      </c>
      <c r="M6634" t="s">
        <v>1463</v>
      </c>
      <c r="N6634">
        <v>1</v>
      </c>
      <c r="O6634">
        <v>4.8764629388816603E-4</v>
      </c>
    </row>
    <row r="6635" spans="1:15">
      <c r="A6635" t="s">
        <v>7488</v>
      </c>
      <c r="B6635" t="s">
        <v>23511</v>
      </c>
      <c r="C6635" t="s">
        <v>7489</v>
      </c>
      <c r="D6635">
        <v>4</v>
      </c>
      <c r="E6635">
        <v>6152</v>
      </c>
      <c r="F6635">
        <v>4</v>
      </c>
      <c r="G6635">
        <v>7804</v>
      </c>
      <c r="H6635">
        <v>0.38610601832086699</v>
      </c>
      <c r="I6635">
        <v>0.90829480295553899</v>
      </c>
      <c r="J6635">
        <v>0.78070962240619901</v>
      </c>
      <c r="K6635" t="s">
        <v>28334</v>
      </c>
      <c r="L6635">
        <v>4</v>
      </c>
      <c r="M6635" t="s">
        <v>1463</v>
      </c>
      <c r="N6635">
        <v>1</v>
      </c>
      <c r="O6635">
        <v>6.5019505851755496E-4</v>
      </c>
    </row>
    <row r="6636" spans="1:15">
      <c r="A6636" t="s">
        <v>7490</v>
      </c>
      <c r="B6636" t="s">
        <v>23511</v>
      </c>
      <c r="C6636" t="s">
        <v>7491</v>
      </c>
      <c r="D6636">
        <v>22</v>
      </c>
      <c r="E6636">
        <v>6152</v>
      </c>
      <c r="F6636">
        <v>24</v>
      </c>
      <c r="G6636">
        <v>7804</v>
      </c>
      <c r="H6636">
        <v>9.0376962795474206E-2</v>
      </c>
      <c r="I6636">
        <v>0.40853420848785299</v>
      </c>
      <c r="J6636">
        <v>0.35114875325800998</v>
      </c>
      <c r="K6636" t="s">
        <v>28335</v>
      </c>
      <c r="L6636">
        <v>22</v>
      </c>
      <c r="M6636" t="s">
        <v>1463</v>
      </c>
      <c r="N6636">
        <v>0.91666666666666696</v>
      </c>
      <c r="O6636">
        <v>3.57607282184655E-3</v>
      </c>
    </row>
    <row r="6637" spans="1:15">
      <c r="A6637" t="s">
        <v>7492</v>
      </c>
      <c r="B6637" t="s">
        <v>23511</v>
      </c>
      <c r="C6637" t="s">
        <v>7493</v>
      </c>
      <c r="D6637">
        <v>2</v>
      </c>
      <c r="E6637">
        <v>6152</v>
      </c>
      <c r="F6637">
        <v>2</v>
      </c>
      <c r="G6637">
        <v>7804</v>
      </c>
      <c r="H6637">
        <v>0.62141708038142995</v>
      </c>
      <c r="I6637">
        <v>0.968912233598893</v>
      </c>
      <c r="J6637">
        <v>0.832812322140707</v>
      </c>
      <c r="K6637" t="s">
        <v>24917</v>
      </c>
      <c r="L6637">
        <v>2</v>
      </c>
      <c r="M6637" t="s">
        <v>1463</v>
      </c>
      <c r="N6637">
        <v>1</v>
      </c>
      <c r="O6637">
        <v>3.2509752925877802E-4</v>
      </c>
    </row>
    <row r="6638" spans="1:15">
      <c r="A6638" t="s">
        <v>7494</v>
      </c>
      <c r="B6638" t="s">
        <v>23511</v>
      </c>
      <c r="C6638" t="s">
        <v>7495</v>
      </c>
      <c r="D6638">
        <v>1</v>
      </c>
      <c r="E6638">
        <v>6152</v>
      </c>
      <c r="F6638">
        <v>1</v>
      </c>
      <c r="G6638">
        <v>7804</v>
      </c>
      <c r="H6638">
        <v>0.788313685289595</v>
      </c>
      <c r="I6638">
        <v>0.968912233598893</v>
      </c>
      <c r="J6638">
        <v>0.832812322140707</v>
      </c>
      <c r="K6638" t="s">
        <v>24679</v>
      </c>
      <c r="L6638">
        <v>1</v>
      </c>
      <c r="M6638" t="s">
        <v>1463</v>
      </c>
      <c r="N6638">
        <v>1</v>
      </c>
      <c r="O6638">
        <v>1.6254876462938901E-4</v>
      </c>
    </row>
    <row r="6639" spans="1:15">
      <c r="A6639" t="s">
        <v>7496</v>
      </c>
      <c r="B6639" t="s">
        <v>23511</v>
      </c>
      <c r="C6639" t="s">
        <v>7497</v>
      </c>
      <c r="D6639">
        <v>1</v>
      </c>
      <c r="E6639">
        <v>6152</v>
      </c>
      <c r="F6639">
        <v>1</v>
      </c>
      <c r="G6639">
        <v>7804</v>
      </c>
      <c r="H6639">
        <v>0.788313685289595</v>
      </c>
      <c r="I6639">
        <v>0.968912233598893</v>
      </c>
      <c r="J6639">
        <v>0.832812322140707</v>
      </c>
      <c r="K6639" t="s">
        <v>24679</v>
      </c>
      <c r="L6639">
        <v>1</v>
      </c>
      <c r="M6639" t="s">
        <v>1463</v>
      </c>
      <c r="N6639">
        <v>1</v>
      </c>
      <c r="O6639">
        <v>1.6254876462938901E-4</v>
      </c>
    </row>
    <row r="6640" spans="1:15">
      <c r="A6640" t="s">
        <v>7498</v>
      </c>
      <c r="B6640" t="s">
        <v>23518</v>
      </c>
      <c r="C6640" t="s">
        <v>7499</v>
      </c>
      <c r="D6640">
        <v>2</v>
      </c>
      <c r="E6640">
        <v>787</v>
      </c>
      <c r="F6640">
        <v>5</v>
      </c>
      <c r="G6640">
        <v>7393</v>
      </c>
      <c r="H6640">
        <v>9.1006533730773498E-2</v>
      </c>
      <c r="I6640">
        <v>0.63266972740240601</v>
      </c>
      <c r="J6640">
        <v>0.61170005408803896</v>
      </c>
      <c r="K6640" t="s">
        <v>24762</v>
      </c>
      <c r="L6640">
        <v>2</v>
      </c>
      <c r="M6640" t="s">
        <v>1463</v>
      </c>
      <c r="N6640">
        <v>0.4</v>
      </c>
      <c r="O6640">
        <v>2.5412960609911099E-3</v>
      </c>
    </row>
    <row r="6641" spans="1:15">
      <c r="A6641" t="s">
        <v>7498</v>
      </c>
      <c r="B6641" t="s">
        <v>23511</v>
      </c>
      <c r="C6641" t="s">
        <v>7499</v>
      </c>
      <c r="D6641">
        <v>2</v>
      </c>
      <c r="E6641">
        <v>6152</v>
      </c>
      <c r="F6641">
        <v>4</v>
      </c>
      <c r="G6641">
        <v>7804</v>
      </c>
      <c r="H6641">
        <v>0.96811759508681905</v>
      </c>
      <c r="I6641">
        <v>1</v>
      </c>
      <c r="J6641">
        <v>0.85953329234717102</v>
      </c>
      <c r="K6641" t="s">
        <v>24763</v>
      </c>
      <c r="L6641">
        <v>2</v>
      </c>
      <c r="M6641" t="s">
        <v>1463</v>
      </c>
      <c r="N6641">
        <v>0.5</v>
      </c>
      <c r="O6641">
        <v>3.2509752925877802E-4</v>
      </c>
    </row>
    <row r="6642" spans="1:15">
      <c r="A6642" t="s">
        <v>7500</v>
      </c>
      <c r="B6642" t="s">
        <v>23511</v>
      </c>
      <c r="C6642" t="s">
        <v>7501</v>
      </c>
      <c r="D6642">
        <v>2</v>
      </c>
      <c r="E6642">
        <v>6152</v>
      </c>
      <c r="F6642">
        <v>2</v>
      </c>
      <c r="G6642">
        <v>7804</v>
      </c>
      <c r="H6642">
        <v>0.62141708038142995</v>
      </c>
      <c r="I6642">
        <v>0.968912233598893</v>
      </c>
      <c r="J6642">
        <v>0.832812322140707</v>
      </c>
      <c r="K6642" t="s">
        <v>24168</v>
      </c>
      <c r="L6642">
        <v>2</v>
      </c>
      <c r="M6642" t="s">
        <v>1463</v>
      </c>
      <c r="N6642">
        <v>1</v>
      </c>
      <c r="O6642">
        <v>3.2509752925877802E-4</v>
      </c>
    </row>
    <row r="6643" spans="1:15">
      <c r="A6643" t="s">
        <v>7502</v>
      </c>
      <c r="B6643" t="s">
        <v>23511</v>
      </c>
      <c r="C6643" t="s">
        <v>7503</v>
      </c>
      <c r="D6643">
        <v>4</v>
      </c>
      <c r="E6643">
        <v>6152</v>
      </c>
      <c r="F6643">
        <v>4</v>
      </c>
      <c r="G6643">
        <v>7804</v>
      </c>
      <c r="H6643">
        <v>0.38610601832086699</v>
      </c>
      <c r="I6643">
        <v>0.90829480295553899</v>
      </c>
      <c r="J6643">
        <v>0.78070962240619901</v>
      </c>
      <c r="K6643" t="s">
        <v>28336</v>
      </c>
      <c r="L6643">
        <v>4</v>
      </c>
      <c r="M6643" t="s">
        <v>1463</v>
      </c>
      <c r="N6643">
        <v>1</v>
      </c>
      <c r="O6643">
        <v>6.5019505851755496E-4</v>
      </c>
    </row>
    <row r="6644" spans="1:15">
      <c r="A6644" t="s">
        <v>7504</v>
      </c>
      <c r="B6644" t="s">
        <v>23511</v>
      </c>
      <c r="C6644" t="s">
        <v>7505</v>
      </c>
      <c r="D6644">
        <v>1</v>
      </c>
      <c r="E6644">
        <v>6152</v>
      </c>
      <c r="F6644">
        <v>2</v>
      </c>
      <c r="G6644">
        <v>7804</v>
      </c>
      <c r="H6644">
        <v>0.95521029019776005</v>
      </c>
      <c r="I6644">
        <v>1</v>
      </c>
      <c r="J6644">
        <v>0.85953329234717102</v>
      </c>
      <c r="K6644" t="s">
        <v>28337</v>
      </c>
      <c r="L6644">
        <v>1</v>
      </c>
      <c r="M6644" t="s">
        <v>1463</v>
      </c>
      <c r="N6644">
        <v>0.5</v>
      </c>
      <c r="O6644">
        <v>1.6254876462938901E-4</v>
      </c>
    </row>
    <row r="6645" spans="1:15">
      <c r="A6645" t="s">
        <v>7504</v>
      </c>
      <c r="B6645" t="s">
        <v>23518</v>
      </c>
      <c r="C6645" t="s">
        <v>7505</v>
      </c>
      <c r="D6645">
        <v>1</v>
      </c>
      <c r="E6645">
        <v>787</v>
      </c>
      <c r="F6645">
        <v>2</v>
      </c>
      <c r="G6645">
        <v>7393</v>
      </c>
      <c r="H6645">
        <v>0.20158492765181499</v>
      </c>
      <c r="I6645">
        <v>0.83876007220319604</v>
      </c>
      <c r="J6645">
        <v>0.81095958809365798</v>
      </c>
      <c r="K6645" t="s">
        <v>28338</v>
      </c>
      <c r="L6645">
        <v>1</v>
      </c>
      <c r="M6645" t="s">
        <v>1463</v>
      </c>
      <c r="N6645">
        <v>0.5</v>
      </c>
      <c r="O6645">
        <v>1.27064803049555E-3</v>
      </c>
    </row>
    <row r="6646" spans="1:15">
      <c r="A6646" t="s">
        <v>7506</v>
      </c>
      <c r="B6646" t="s">
        <v>23511</v>
      </c>
      <c r="C6646" t="s">
        <v>7507</v>
      </c>
      <c r="D6646">
        <v>1</v>
      </c>
      <c r="E6646">
        <v>6152</v>
      </c>
      <c r="F6646">
        <v>1</v>
      </c>
      <c r="G6646">
        <v>7804</v>
      </c>
      <c r="H6646">
        <v>0.788313685289595</v>
      </c>
      <c r="I6646">
        <v>0.968912233598893</v>
      </c>
      <c r="J6646">
        <v>0.832812322140707</v>
      </c>
      <c r="K6646" t="s">
        <v>28337</v>
      </c>
      <c r="L6646">
        <v>1</v>
      </c>
      <c r="M6646" t="s">
        <v>1463</v>
      </c>
      <c r="N6646">
        <v>1</v>
      </c>
      <c r="O6646">
        <v>1.6254876462938901E-4</v>
      </c>
    </row>
    <row r="6647" spans="1:15">
      <c r="A6647" t="s">
        <v>7508</v>
      </c>
      <c r="B6647" t="s">
        <v>23513</v>
      </c>
      <c r="C6647" t="s">
        <v>7509</v>
      </c>
      <c r="D6647">
        <v>2</v>
      </c>
      <c r="E6647">
        <v>535</v>
      </c>
      <c r="F6647">
        <v>4</v>
      </c>
      <c r="G6647">
        <v>8124</v>
      </c>
      <c r="H6647">
        <v>2.3758286073191699E-2</v>
      </c>
      <c r="I6647">
        <v>0.31286866571479199</v>
      </c>
      <c r="J6647">
        <v>0.29735418907630301</v>
      </c>
      <c r="K6647" t="s">
        <v>27036</v>
      </c>
      <c r="L6647">
        <v>2</v>
      </c>
      <c r="M6647" t="s">
        <v>1463</v>
      </c>
      <c r="N6647">
        <v>0.5</v>
      </c>
      <c r="O6647">
        <v>3.7383177570093499E-3</v>
      </c>
    </row>
    <row r="6648" spans="1:15">
      <c r="A6648" t="s">
        <v>7508</v>
      </c>
      <c r="B6648" t="s">
        <v>23518</v>
      </c>
      <c r="C6648" t="s">
        <v>7509</v>
      </c>
      <c r="D6648">
        <v>1</v>
      </c>
      <c r="E6648">
        <v>787</v>
      </c>
      <c r="F6648">
        <v>6</v>
      </c>
      <c r="G6648">
        <v>7393</v>
      </c>
      <c r="H6648">
        <v>0.49113550780958298</v>
      </c>
      <c r="I6648">
        <v>1</v>
      </c>
      <c r="J6648">
        <v>0.966855260484069</v>
      </c>
      <c r="K6648" t="s">
        <v>23666</v>
      </c>
      <c r="L6648">
        <v>1</v>
      </c>
      <c r="M6648" t="s">
        <v>1463</v>
      </c>
      <c r="N6648">
        <v>0.16666666666666699</v>
      </c>
      <c r="O6648">
        <v>1.27064803049555E-3</v>
      </c>
    </row>
    <row r="6649" spans="1:15">
      <c r="A6649" t="s">
        <v>7508</v>
      </c>
      <c r="B6649" t="s">
        <v>23511</v>
      </c>
      <c r="C6649" t="s">
        <v>7509</v>
      </c>
      <c r="D6649">
        <v>2</v>
      </c>
      <c r="E6649">
        <v>6152</v>
      </c>
      <c r="F6649">
        <v>5</v>
      </c>
      <c r="G6649">
        <v>7804</v>
      </c>
      <c r="H6649">
        <v>0.99168074853091603</v>
      </c>
      <c r="I6649">
        <v>1</v>
      </c>
      <c r="J6649">
        <v>0.85953329234717102</v>
      </c>
      <c r="K6649" t="s">
        <v>28339</v>
      </c>
      <c r="L6649">
        <v>2</v>
      </c>
      <c r="M6649" t="s">
        <v>1463</v>
      </c>
      <c r="N6649">
        <v>0.4</v>
      </c>
      <c r="O6649">
        <v>3.2509752925877802E-4</v>
      </c>
    </row>
    <row r="6650" spans="1:15">
      <c r="A6650" t="s">
        <v>7510</v>
      </c>
      <c r="B6650" t="s">
        <v>23511</v>
      </c>
      <c r="C6650" t="s">
        <v>7511</v>
      </c>
      <c r="D6650">
        <v>2</v>
      </c>
      <c r="E6650">
        <v>6152</v>
      </c>
      <c r="F6650">
        <v>2</v>
      </c>
      <c r="G6650">
        <v>7804</v>
      </c>
      <c r="H6650">
        <v>0.62141708038142995</v>
      </c>
      <c r="I6650">
        <v>0.968912233598893</v>
      </c>
      <c r="J6650">
        <v>0.832812322140707</v>
      </c>
      <c r="K6650" t="s">
        <v>28340</v>
      </c>
      <c r="L6650">
        <v>2</v>
      </c>
      <c r="M6650" t="s">
        <v>1463</v>
      </c>
      <c r="N6650">
        <v>1</v>
      </c>
      <c r="O6650">
        <v>3.2509752925877802E-4</v>
      </c>
    </row>
    <row r="6651" spans="1:15">
      <c r="A6651" t="s">
        <v>7512</v>
      </c>
      <c r="B6651" t="s">
        <v>23511</v>
      </c>
      <c r="C6651" t="s">
        <v>7513</v>
      </c>
      <c r="D6651">
        <v>4</v>
      </c>
      <c r="E6651">
        <v>6152</v>
      </c>
      <c r="F6651">
        <v>4</v>
      </c>
      <c r="G6651">
        <v>7804</v>
      </c>
      <c r="H6651">
        <v>0.38610601832086699</v>
      </c>
      <c r="I6651">
        <v>0.90829480295553899</v>
      </c>
      <c r="J6651">
        <v>0.78070962240619901</v>
      </c>
      <c r="K6651" t="s">
        <v>28341</v>
      </c>
      <c r="L6651">
        <v>4</v>
      </c>
      <c r="M6651" t="s">
        <v>1463</v>
      </c>
      <c r="N6651">
        <v>1</v>
      </c>
      <c r="O6651">
        <v>6.5019505851755496E-4</v>
      </c>
    </row>
    <row r="6652" spans="1:15">
      <c r="A6652" t="s">
        <v>7514</v>
      </c>
      <c r="B6652" t="s">
        <v>23511</v>
      </c>
      <c r="C6652" t="s">
        <v>7515</v>
      </c>
      <c r="D6652">
        <v>2</v>
      </c>
      <c r="E6652">
        <v>6152</v>
      </c>
      <c r="F6652">
        <v>2</v>
      </c>
      <c r="G6652">
        <v>7804</v>
      </c>
      <c r="H6652">
        <v>0.62141708038142995</v>
      </c>
      <c r="I6652">
        <v>0.968912233598893</v>
      </c>
      <c r="J6652">
        <v>0.832812322140707</v>
      </c>
      <c r="K6652" t="s">
        <v>27316</v>
      </c>
      <c r="L6652">
        <v>2</v>
      </c>
      <c r="M6652" t="s">
        <v>1463</v>
      </c>
      <c r="N6652">
        <v>1</v>
      </c>
      <c r="O6652">
        <v>3.2509752925877802E-4</v>
      </c>
    </row>
    <row r="6653" spans="1:15">
      <c r="A6653" t="s">
        <v>7516</v>
      </c>
      <c r="B6653" t="s">
        <v>23518</v>
      </c>
      <c r="C6653" t="s">
        <v>7517</v>
      </c>
      <c r="D6653">
        <v>3</v>
      </c>
      <c r="E6653">
        <v>787</v>
      </c>
      <c r="F6653">
        <v>54</v>
      </c>
      <c r="G6653">
        <v>7393</v>
      </c>
      <c r="H6653">
        <v>0.93705797770010801</v>
      </c>
      <c r="I6653">
        <v>1</v>
      </c>
      <c r="J6653">
        <v>0.966855260484069</v>
      </c>
      <c r="K6653" t="s">
        <v>28342</v>
      </c>
      <c r="L6653">
        <v>3</v>
      </c>
      <c r="M6653" t="s">
        <v>5133</v>
      </c>
      <c r="N6653">
        <v>5.5555555555555601E-2</v>
      </c>
      <c r="O6653">
        <v>3.8119440914866601E-3</v>
      </c>
    </row>
    <row r="6654" spans="1:15">
      <c r="A6654" t="s">
        <v>7516</v>
      </c>
      <c r="B6654" t="s">
        <v>23511</v>
      </c>
      <c r="C6654" t="s">
        <v>7517</v>
      </c>
      <c r="D6654">
        <v>55</v>
      </c>
      <c r="E6654">
        <v>6152</v>
      </c>
      <c r="F6654">
        <v>58</v>
      </c>
      <c r="G6654">
        <v>7804</v>
      </c>
      <c r="H6654">
        <v>7.23384749086404E-4</v>
      </c>
      <c r="I6654">
        <v>1.0116083600505201E-2</v>
      </c>
      <c r="J6654">
        <v>8.6951106428014395E-3</v>
      </c>
      <c r="K6654" t="s">
        <v>28343</v>
      </c>
      <c r="L6654">
        <v>55</v>
      </c>
      <c r="M6654" t="s">
        <v>5133</v>
      </c>
      <c r="N6654">
        <v>0.94827586206896597</v>
      </c>
      <c r="O6654">
        <v>8.9401820546163892E-3</v>
      </c>
    </row>
    <row r="6655" spans="1:15">
      <c r="A6655" t="s">
        <v>7518</v>
      </c>
      <c r="B6655" t="s">
        <v>23511</v>
      </c>
      <c r="C6655" t="s">
        <v>7519</v>
      </c>
      <c r="D6655">
        <v>6</v>
      </c>
      <c r="E6655">
        <v>6152</v>
      </c>
      <c r="F6655">
        <v>8</v>
      </c>
      <c r="G6655">
        <v>7804</v>
      </c>
      <c r="H6655">
        <v>0.77072248517942499</v>
      </c>
      <c r="I6655">
        <v>0.968912233598893</v>
      </c>
      <c r="J6655">
        <v>0.832812322140707</v>
      </c>
      <c r="K6655" t="s">
        <v>28344</v>
      </c>
      <c r="L6655">
        <v>6</v>
      </c>
      <c r="M6655" t="s">
        <v>2729</v>
      </c>
      <c r="N6655">
        <v>0.75</v>
      </c>
      <c r="O6655">
        <v>9.7529258777633303E-4</v>
      </c>
    </row>
    <row r="6656" spans="1:15">
      <c r="A6656" t="s">
        <v>7518</v>
      </c>
      <c r="B6656" t="s">
        <v>23518</v>
      </c>
      <c r="C6656" t="s">
        <v>7519</v>
      </c>
      <c r="D6656">
        <v>1</v>
      </c>
      <c r="E6656">
        <v>787</v>
      </c>
      <c r="F6656">
        <v>8</v>
      </c>
      <c r="G6656">
        <v>7393</v>
      </c>
      <c r="H6656">
        <v>0.59379355565791103</v>
      </c>
      <c r="I6656">
        <v>1</v>
      </c>
      <c r="J6656">
        <v>0.966855260484069</v>
      </c>
      <c r="K6656" t="s">
        <v>24091</v>
      </c>
      <c r="L6656">
        <v>1</v>
      </c>
      <c r="M6656" t="s">
        <v>2729</v>
      </c>
      <c r="N6656">
        <v>0.125</v>
      </c>
      <c r="O6656">
        <v>1.27064803049555E-3</v>
      </c>
    </row>
    <row r="6657" spans="1:15">
      <c r="A6657" t="s">
        <v>7520</v>
      </c>
      <c r="B6657" t="s">
        <v>23511</v>
      </c>
      <c r="C6657" t="s">
        <v>7521</v>
      </c>
      <c r="D6657">
        <v>2</v>
      </c>
      <c r="E6657">
        <v>6152</v>
      </c>
      <c r="F6657">
        <v>2</v>
      </c>
      <c r="G6657">
        <v>7804</v>
      </c>
      <c r="H6657">
        <v>0.62141708038142995</v>
      </c>
      <c r="I6657">
        <v>0.968912233598893</v>
      </c>
      <c r="J6657">
        <v>0.832812322140707</v>
      </c>
      <c r="K6657" t="s">
        <v>24791</v>
      </c>
      <c r="L6657">
        <v>2</v>
      </c>
      <c r="M6657" t="s">
        <v>1463</v>
      </c>
      <c r="N6657">
        <v>1</v>
      </c>
      <c r="O6657">
        <v>3.2509752925877802E-4</v>
      </c>
    </row>
    <row r="6658" spans="1:15">
      <c r="A6658" t="s">
        <v>7522</v>
      </c>
      <c r="B6658" t="s">
        <v>23511</v>
      </c>
      <c r="C6658" t="s">
        <v>7523</v>
      </c>
      <c r="D6658">
        <v>8</v>
      </c>
      <c r="E6658">
        <v>6152</v>
      </c>
      <c r="F6658">
        <v>8</v>
      </c>
      <c r="G6658">
        <v>7804</v>
      </c>
      <c r="H6658">
        <v>0.148995721685201</v>
      </c>
      <c r="I6658">
        <v>0.54611425167193095</v>
      </c>
      <c r="J6658">
        <v>0.46940338073728599</v>
      </c>
      <c r="K6658" t="s">
        <v>28345</v>
      </c>
      <c r="L6658">
        <v>8</v>
      </c>
      <c r="M6658" t="s">
        <v>1463</v>
      </c>
      <c r="N6658">
        <v>1</v>
      </c>
      <c r="O6658">
        <v>1.3003901170351099E-3</v>
      </c>
    </row>
    <row r="6659" spans="1:15">
      <c r="A6659" t="s">
        <v>7524</v>
      </c>
      <c r="B6659" t="s">
        <v>23511</v>
      </c>
      <c r="C6659" t="s">
        <v>7525</v>
      </c>
      <c r="D6659">
        <v>2</v>
      </c>
      <c r="E6659">
        <v>6152</v>
      </c>
      <c r="F6659">
        <v>3</v>
      </c>
      <c r="G6659">
        <v>7804</v>
      </c>
      <c r="H6659">
        <v>0.88457550560319997</v>
      </c>
      <c r="I6659">
        <v>1</v>
      </c>
      <c r="J6659">
        <v>0.85953329234717102</v>
      </c>
      <c r="K6659" t="s">
        <v>24923</v>
      </c>
      <c r="L6659">
        <v>2</v>
      </c>
      <c r="M6659" t="s">
        <v>1463</v>
      </c>
      <c r="N6659">
        <v>0.66666666666666696</v>
      </c>
      <c r="O6659">
        <v>3.2509752925877802E-4</v>
      </c>
    </row>
    <row r="6660" spans="1:15">
      <c r="A6660" t="s">
        <v>7526</v>
      </c>
      <c r="B6660" t="s">
        <v>23513</v>
      </c>
      <c r="C6660" t="s">
        <v>7527</v>
      </c>
      <c r="D6660">
        <v>1</v>
      </c>
      <c r="E6660">
        <v>535</v>
      </c>
      <c r="F6660">
        <v>13</v>
      </c>
      <c r="G6660">
        <v>8124</v>
      </c>
      <c r="H6660">
        <v>0.58781134946737001</v>
      </c>
      <c r="I6660">
        <v>0.99999999999997702</v>
      </c>
      <c r="J6660">
        <v>0.95041217501583097</v>
      </c>
      <c r="K6660" t="s">
        <v>23919</v>
      </c>
      <c r="L6660">
        <v>1</v>
      </c>
      <c r="M6660" t="s">
        <v>2729</v>
      </c>
      <c r="N6660">
        <v>7.69230769230769E-2</v>
      </c>
      <c r="O6660">
        <v>1.8691588785046699E-3</v>
      </c>
    </row>
    <row r="6661" spans="1:15">
      <c r="A6661" t="s">
        <v>7526</v>
      </c>
      <c r="B6661" t="s">
        <v>23511</v>
      </c>
      <c r="C6661" t="s">
        <v>7527</v>
      </c>
      <c r="D6661">
        <v>10</v>
      </c>
      <c r="E6661">
        <v>6152</v>
      </c>
      <c r="F6661">
        <v>13</v>
      </c>
      <c r="G6661">
        <v>7804</v>
      </c>
      <c r="H6661">
        <v>0.71080626448881101</v>
      </c>
      <c r="I6661">
        <v>0.968912233598893</v>
      </c>
      <c r="J6661">
        <v>0.832812322140707</v>
      </c>
      <c r="K6661" t="s">
        <v>23920</v>
      </c>
      <c r="L6661">
        <v>10</v>
      </c>
      <c r="M6661" t="s">
        <v>2729</v>
      </c>
      <c r="N6661">
        <v>0.76923076923076905</v>
      </c>
      <c r="O6661">
        <v>1.62548764629389E-3</v>
      </c>
    </row>
    <row r="6662" spans="1:15">
      <c r="A6662" t="s">
        <v>7526</v>
      </c>
      <c r="B6662" t="s">
        <v>23518</v>
      </c>
      <c r="C6662" t="s">
        <v>7527</v>
      </c>
      <c r="D6662">
        <v>1</v>
      </c>
      <c r="E6662">
        <v>787</v>
      </c>
      <c r="F6662">
        <v>12</v>
      </c>
      <c r="G6662">
        <v>7393</v>
      </c>
      <c r="H6662">
        <v>0.74120734014009004</v>
      </c>
      <c r="I6662">
        <v>1</v>
      </c>
      <c r="J6662">
        <v>0.966855260484069</v>
      </c>
      <c r="K6662" t="s">
        <v>23917</v>
      </c>
      <c r="L6662">
        <v>1</v>
      </c>
      <c r="M6662" t="s">
        <v>2729</v>
      </c>
      <c r="N6662">
        <v>8.3333333333333301E-2</v>
      </c>
      <c r="O6662">
        <v>1.27064803049555E-3</v>
      </c>
    </row>
    <row r="6663" spans="1:15">
      <c r="A6663" t="s">
        <v>7528</v>
      </c>
      <c r="B6663" t="s">
        <v>23518</v>
      </c>
      <c r="C6663" t="s">
        <v>7529</v>
      </c>
      <c r="D6663">
        <v>1</v>
      </c>
      <c r="E6663">
        <v>787</v>
      </c>
      <c r="F6663">
        <v>4</v>
      </c>
      <c r="G6663">
        <v>7393</v>
      </c>
      <c r="H6663">
        <v>0.362574478289521</v>
      </c>
      <c r="I6663">
        <v>1</v>
      </c>
      <c r="J6663">
        <v>0.966855260484069</v>
      </c>
      <c r="K6663" t="s">
        <v>23917</v>
      </c>
      <c r="L6663">
        <v>1</v>
      </c>
      <c r="M6663" t="s">
        <v>5133</v>
      </c>
      <c r="N6663">
        <v>0.25</v>
      </c>
      <c r="O6663">
        <v>1.27064803049555E-3</v>
      </c>
    </row>
    <row r="6664" spans="1:15">
      <c r="A6664" t="s">
        <v>7528</v>
      </c>
      <c r="B6664" t="s">
        <v>23511</v>
      </c>
      <c r="C6664" t="s">
        <v>7529</v>
      </c>
      <c r="D6664">
        <v>3</v>
      </c>
      <c r="E6664">
        <v>6152</v>
      </c>
      <c r="F6664">
        <v>5</v>
      </c>
      <c r="G6664">
        <v>7804</v>
      </c>
      <c r="H6664">
        <v>0.93277286492067202</v>
      </c>
      <c r="I6664">
        <v>1</v>
      </c>
      <c r="J6664">
        <v>0.85953329234717102</v>
      </c>
      <c r="K6664" t="s">
        <v>24284</v>
      </c>
      <c r="L6664">
        <v>3</v>
      </c>
      <c r="M6664" t="s">
        <v>5133</v>
      </c>
      <c r="N6664">
        <v>0.6</v>
      </c>
      <c r="O6664">
        <v>4.8764629388816603E-4</v>
      </c>
    </row>
    <row r="6665" spans="1:15">
      <c r="A6665" t="s">
        <v>7530</v>
      </c>
      <c r="B6665" t="s">
        <v>23513</v>
      </c>
      <c r="C6665" t="s">
        <v>7531</v>
      </c>
      <c r="D6665">
        <v>6</v>
      </c>
      <c r="E6665">
        <v>535</v>
      </c>
      <c r="F6665">
        <v>166</v>
      </c>
      <c r="G6665">
        <v>8124</v>
      </c>
      <c r="H6665">
        <v>0.96673835433583399</v>
      </c>
      <c r="I6665">
        <v>0.99999999999997702</v>
      </c>
      <c r="J6665">
        <v>0.95041217501583097</v>
      </c>
      <c r="K6665" t="s">
        <v>28346</v>
      </c>
      <c r="L6665">
        <v>6</v>
      </c>
      <c r="M6665" t="s">
        <v>5133</v>
      </c>
      <c r="N6665">
        <v>3.6144578313252997E-2</v>
      </c>
      <c r="O6665">
        <v>1.1214953271028E-2</v>
      </c>
    </row>
    <row r="6666" spans="1:15">
      <c r="A6666" t="s">
        <v>7530</v>
      </c>
      <c r="B6666" t="s">
        <v>23511</v>
      </c>
      <c r="C6666" t="s">
        <v>7531</v>
      </c>
      <c r="D6666">
        <v>143</v>
      </c>
      <c r="E6666">
        <v>6152</v>
      </c>
      <c r="F6666">
        <v>166</v>
      </c>
      <c r="G6666">
        <v>7804</v>
      </c>
      <c r="H6666">
        <v>1.0130486523404101E-2</v>
      </c>
      <c r="I6666">
        <v>8.5535711683459303E-2</v>
      </c>
      <c r="J6666">
        <v>7.3520791876542105E-2</v>
      </c>
      <c r="K6666" t="s">
        <v>28347</v>
      </c>
      <c r="L6666">
        <v>143</v>
      </c>
      <c r="M6666" t="s">
        <v>5133</v>
      </c>
      <c r="N6666">
        <v>0.86144578313252995</v>
      </c>
      <c r="O6666">
        <v>2.3244473342002601E-2</v>
      </c>
    </row>
    <row r="6667" spans="1:15">
      <c r="A6667" t="s">
        <v>7530</v>
      </c>
      <c r="B6667" t="s">
        <v>23518</v>
      </c>
      <c r="C6667" t="s">
        <v>7531</v>
      </c>
      <c r="D6667">
        <v>14</v>
      </c>
      <c r="E6667">
        <v>787</v>
      </c>
      <c r="F6667">
        <v>135</v>
      </c>
      <c r="G6667">
        <v>7393</v>
      </c>
      <c r="H6667">
        <v>0.58358923034117605</v>
      </c>
      <c r="I6667">
        <v>1</v>
      </c>
      <c r="J6667">
        <v>0.966855260484069</v>
      </c>
      <c r="K6667" t="s">
        <v>28348</v>
      </c>
      <c r="L6667">
        <v>14</v>
      </c>
      <c r="M6667" t="s">
        <v>5133</v>
      </c>
      <c r="N6667">
        <v>0.10370370370370401</v>
      </c>
      <c r="O6667">
        <v>1.77890724269377E-2</v>
      </c>
    </row>
    <row r="6668" spans="1:15">
      <c r="A6668" t="s">
        <v>7532</v>
      </c>
      <c r="B6668" t="s">
        <v>23511</v>
      </c>
      <c r="C6668" t="s">
        <v>7533</v>
      </c>
      <c r="D6668">
        <v>37</v>
      </c>
      <c r="E6668">
        <v>6152</v>
      </c>
      <c r="F6668">
        <v>44</v>
      </c>
      <c r="G6668">
        <v>7804</v>
      </c>
      <c r="H6668">
        <v>0.257594114330849</v>
      </c>
      <c r="I6668">
        <v>0.74897048304406599</v>
      </c>
      <c r="J6668">
        <v>0.64376506516171705</v>
      </c>
      <c r="K6668" t="s">
        <v>28349</v>
      </c>
      <c r="L6668">
        <v>37</v>
      </c>
      <c r="M6668" t="s">
        <v>2729</v>
      </c>
      <c r="N6668">
        <v>0.84090909090909105</v>
      </c>
      <c r="O6668">
        <v>6.0143042912873899E-3</v>
      </c>
    </row>
    <row r="6669" spans="1:15">
      <c r="A6669" t="s">
        <v>7532</v>
      </c>
      <c r="B6669" t="s">
        <v>23513</v>
      </c>
      <c r="C6669" t="s">
        <v>7533</v>
      </c>
      <c r="D6669">
        <v>1</v>
      </c>
      <c r="E6669">
        <v>535</v>
      </c>
      <c r="F6669">
        <v>38</v>
      </c>
      <c r="G6669">
        <v>8124</v>
      </c>
      <c r="H6669">
        <v>0.92533820458653904</v>
      </c>
      <c r="I6669">
        <v>0.99999999999997702</v>
      </c>
      <c r="J6669">
        <v>0.95041217501583097</v>
      </c>
      <c r="K6669" t="s">
        <v>25419</v>
      </c>
      <c r="L6669">
        <v>1</v>
      </c>
      <c r="M6669" t="s">
        <v>2729</v>
      </c>
      <c r="N6669">
        <v>2.6315789473684199E-2</v>
      </c>
      <c r="O6669">
        <v>1.8691588785046699E-3</v>
      </c>
    </row>
    <row r="6670" spans="1:15">
      <c r="A6670" t="s">
        <v>7534</v>
      </c>
      <c r="B6670" t="s">
        <v>23511</v>
      </c>
      <c r="C6670" t="s">
        <v>7535</v>
      </c>
      <c r="D6670">
        <v>16</v>
      </c>
      <c r="E6670">
        <v>6152</v>
      </c>
      <c r="F6670">
        <v>19</v>
      </c>
      <c r="G6670">
        <v>7804</v>
      </c>
      <c r="H6670">
        <v>0.40508357601572498</v>
      </c>
      <c r="I6670">
        <v>0.91525479399875698</v>
      </c>
      <c r="J6670">
        <v>0.78669196642228301</v>
      </c>
      <c r="K6670" t="s">
        <v>28350</v>
      </c>
      <c r="L6670">
        <v>16</v>
      </c>
      <c r="M6670" t="s">
        <v>2729</v>
      </c>
      <c r="N6670">
        <v>0.84210526315789502</v>
      </c>
      <c r="O6670">
        <v>2.6007802340702198E-3</v>
      </c>
    </row>
    <row r="6671" spans="1:15">
      <c r="A6671" t="s">
        <v>7536</v>
      </c>
      <c r="B6671" t="s">
        <v>23511</v>
      </c>
      <c r="C6671" t="s">
        <v>7537</v>
      </c>
      <c r="D6671">
        <v>17</v>
      </c>
      <c r="E6671">
        <v>6152</v>
      </c>
      <c r="F6671">
        <v>19</v>
      </c>
      <c r="G6671">
        <v>7804</v>
      </c>
      <c r="H6671">
        <v>0.20051287893879999</v>
      </c>
      <c r="I6671">
        <v>0.65495995127819795</v>
      </c>
      <c r="J6671">
        <v>0.56295988327769197</v>
      </c>
      <c r="K6671" t="s">
        <v>28351</v>
      </c>
      <c r="L6671">
        <v>17</v>
      </c>
      <c r="M6671" t="s">
        <v>2729</v>
      </c>
      <c r="N6671">
        <v>0.89473684210526305</v>
      </c>
      <c r="O6671">
        <v>2.7633289986996102E-3</v>
      </c>
    </row>
    <row r="6672" spans="1:15">
      <c r="A6672" t="s">
        <v>7538</v>
      </c>
      <c r="B6672" t="s">
        <v>23513</v>
      </c>
      <c r="C6672" t="s">
        <v>7539</v>
      </c>
      <c r="D6672">
        <v>21</v>
      </c>
      <c r="E6672">
        <v>535</v>
      </c>
      <c r="F6672">
        <v>469</v>
      </c>
      <c r="G6672">
        <v>8124</v>
      </c>
      <c r="H6672">
        <v>0.98123728745411998</v>
      </c>
      <c r="I6672">
        <v>0.99999999999997702</v>
      </c>
      <c r="J6672">
        <v>0.95041217501583097</v>
      </c>
      <c r="K6672" t="s">
        <v>28352</v>
      </c>
      <c r="L6672">
        <v>21</v>
      </c>
      <c r="M6672" t="s">
        <v>1463</v>
      </c>
      <c r="N6672">
        <v>4.47761194029851E-2</v>
      </c>
      <c r="O6672">
        <v>3.9252336448598102E-2</v>
      </c>
    </row>
    <row r="6673" spans="1:15">
      <c r="A6673" t="s">
        <v>7538</v>
      </c>
      <c r="B6673" t="s">
        <v>23511</v>
      </c>
      <c r="C6673" t="s">
        <v>7539</v>
      </c>
      <c r="D6673">
        <v>387</v>
      </c>
      <c r="E6673">
        <v>6152</v>
      </c>
      <c r="F6673">
        <v>470</v>
      </c>
      <c r="G6673">
        <v>7804</v>
      </c>
      <c r="H6673">
        <v>2.9411640187120901E-2</v>
      </c>
      <c r="I6673">
        <v>0.18950104557736</v>
      </c>
      <c r="J6673">
        <v>0.162882457608339</v>
      </c>
      <c r="K6673" t="s">
        <v>28353</v>
      </c>
      <c r="L6673">
        <v>387</v>
      </c>
      <c r="M6673" t="s">
        <v>1463</v>
      </c>
      <c r="N6673">
        <v>0.82340425531914896</v>
      </c>
      <c r="O6673">
        <v>6.29063719115735E-2</v>
      </c>
    </row>
    <row r="6674" spans="1:15">
      <c r="A6674" t="s">
        <v>7538</v>
      </c>
      <c r="B6674" t="s">
        <v>23518</v>
      </c>
      <c r="C6674" t="s">
        <v>7539</v>
      </c>
      <c r="D6674">
        <v>41</v>
      </c>
      <c r="E6674">
        <v>787</v>
      </c>
      <c r="F6674">
        <v>451</v>
      </c>
      <c r="G6674">
        <v>7393</v>
      </c>
      <c r="H6674">
        <v>0.88330140803495605</v>
      </c>
      <c r="I6674">
        <v>1</v>
      </c>
      <c r="J6674">
        <v>0.966855260484069</v>
      </c>
      <c r="K6674" t="s">
        <v>28354</v>
      </c>
      <c r="L6674">
        <v>41</v>
      </c>
      <c r="M6674" t="s">
        <v>1463</v>
      </c>
      <c r="N6674">
        <v>9.0909090909090898E-2</v>
      </c>
      <c r="O6674">
        <v>5.2096569250317699E-2</v>
      </c>
    </row>
    <row r="6675" spans="1:15">
      <c r="A6675" t="s">
        <v>7540</v>
      </c>
      <c r="B6675" t="s">
        <v>23511</v>
      </c>
      <c r="C6675" t="s">
        <v>7541</v>
      </c>
      <c r="D6675">
        <v>15</v>
      </c>
      <c r="E6675">
        <v>6152</v>
      </c>
      <c r="F6675">
        <v>34</v>
      </c>
      <c r="G6675">
        <v>7804</v>
      </c>
      <c r="H6675">
        <v>0.99999814415834198</v>
      </c>
      <c r="I6675">
        <v>1</v>
      </c>
      <c r="J6675">
        <v>0.85953329234717102</v>
      </c>
      <c r="K6675" t="s">
        <v>28355</v>
      </c>
      <c r="L6675">
        <v>15</v>
      </c>
      <c r="M6675" t="s">
        <v>2729</v>
      </c>
      <c r="N6675">
        <v>0.441176470588235</v>
      </c>
      <c r="O6675">
        <v>2.4382314694408299E-3</v>
      </c>
    </row>
    <row r="6676" spans="1:15">
      <c r="A6676" t="s">
        <v>7540</v>
      </c>
      <c r="B6676" t="s">
        <v>23513</v>
      </c>
      <c r="C6676" t="s">
        <v>7541</v>
      </c>
      <c r="D6676">
        <v>1</v>
      </c>
      <c r="E6676">
        <v>535</v>
      </c>
      <c r="F6676">
        <v>30</v>
      </c>
      <c r="G6676">
        <v>8124</v>
      </c>
      <c r="H6676">
        <v>0.87093880909534505</v>
      </c>
      <c r="I6676">
        <v>0.99999999999997702</v>
      </c>
      <c r="J6676">
        <v>0.95041217501583097</v>
      </c>
      <c r="K6676" t="s">
        <v>23688</v>
      </c>
      <c r="L6676">
        <v>1</v>
      </c>
      <c r="M6676" t="s">
        <v>2729</v>
      </c>
      <c r="N6676">
        <v>3.3333333333333298E-2</v>
      </c>
      <c r="O6676">
        <v>1.8691588785046699E-3</v>
      </c>
    </row>
    <row r="6677" spans="1:15">
      <c r="A6677" t="s">
        <v>7540</v>
      </c>
      <c r="B6677" t="s">
        <v>23518</v>
      </c>
      <c r="C6677" t="s">
        <v>7541</v>
      </c>
      <c r="D6677">
        <v>12</v>
      </c>
      <c r="E6677">
        <v>787</v>
      </c>
      <c r="F6677">
        <v>36</v>
      </c>
      <c r="G6677">
        <v>7393</v>
      </c>
      <c r="H6677">
        <v>2.16537411456156E-4</v>
      </c>
      <c r="I6677">
        <v>1.95513711809625E-2</v>
      </c>
      <c r="J6677">
        <v>1.8903346075990202E-2</v>
      </c>
      <c r="K6677" t="s">
        <v>28356</v>
      </c>
      <c r="L6677">
        <v>12</v>
      </c>
      <c r="M6677" t="s">
        <v>2729</v>
      </c>
      <c r="N6677">
        <v>0.33333333333333298</v>
      </c>
      <c r="O6677">
        <v>1.52477763659466E-2</v>
      </c>
    </row>
    <row r="6678" spans="1:15">
      <c r="A6678" t="s">
        <v>7542</v>
      </c>
      <c r="B6678" t="s">
        <v>23518</v>
      </c>
      <c r="C6678" t="s">
        <v>7543</v>
      </c>
      <c r="D6678">
        <v>1</v>
      </c>
      <c r="E6678">
        <v>787</v>
      </c>
      <c r="F6678">
        <v>11</v>
      </c>
      <c r="G6678">
        <v>7393</v>
      </c>
      <c r="H6678">
        <v>0.71032488019926399</v>
      </c>
      <c r="I6678">
        <v>1</v>
      </c>
      <c r="J6678">
        <v>0.966855260484069</v>
      </c>
      <c r="K6678" t="s">
        <v>23692</v>
      </c>
      <c r="L6678">
        <v>1</v>
      </c>
      <c r="M6678" t="s">
        <v>2729</v>
      </c>
      <c r="N6678">
        <v>9.0909090909090898E-2</v>
      </c>
      <c r="O6678">
        <v>1.27064803049555E-3</v>
      </c>
    </row>
    <row r="6679" spans="1:15">
      <c r="A6679" t="s">
        <v>7542</v>
      </c>
      <c r="B6679" t="s">
        <v>23511</v>
      </c>
      <c r="C6679" t="s">
        <v>7543</v>
      </c>
      <c r="D6679">
        <v>9</v>
      </c>
      <c r="E6679">
        <v>6152</v>
      </c>
      <c r="F6679">
        <v>11</v>
      </c>
      <c r="G6679">
        <v>7804</v>
      </c>
      <c r="H6679">
        <v>0.578610134932666</v>
      </c>
      <c r="I6679">
        <v>0.968912233598893</v>
      </c>
      <c r="J6679">
        <v>0.832812322140707</v>
      </c>
      <c r="K6679" t="s">
        <v>28357</v>
      </c>
      <c r="L6679">
        <v>9</v>
      </c>
      <c r="M6679" t="s">
        <v>2729</v>
      </c>
      <c r="N6679">
        <v>0.81818181818181801</v>
      </c>
      <c r="O6679">
        <v>1.4629388816645001E-3</v>
      </c>
    </row>
    <row r="6680" spans="1:15">
      <c r="A6680" t="s">
        <v>7542</v>
      </c>
      <c r="B6680" t="s">
        <v>23513</v>
      </c>
      <c r="C6680" t="s">
        <v>7543</v>
      </c>
      <c r="D6680">
        <v>1</v>
      </c>
      <c r="E6680">
        <v>535</v>
      </c>
      <c r="F6680">
        <v>11</v>
      </c>
      <c r="G6680">
        <v>8124</v>
      </c>
      <c r="H6680">
        <v>0.52755249562557105</v>
      </c>
      <c r="I6680">
        <v>0.99999999999997702</v>
      </c>
      <c r="J6680">
        <v>0.95041217501583097</v>
      </c>
      <c r="K6680" t="s">
        <v>23688</v>
      </c>
      <c r="L6680">
        <v>1</v>
      </c>
      <c r="M6680" t="s">
        <v>2729</v>
      </c>
      <c r="N6680">
        <v>9.0909090909090898E-2</v>
      </c>
      <c r="O6680">
        <v>1.8691588785046699E-3</v>
      </c>
    </row>
    <row r="6681" spans="1:15">
      <c r="A6681" t="s">
        <v>7544</v>
      </c>
      <c r="B6681" t="s">
        <v>23511</v>
      </c>
      <c r="C6681" t="s">
        <v>7545</v>
      </c>
      <c r="D6681">
        <v>35</v>
      </c>
      <c r="E6681">
        <v>6152</v>
      </c>
      <c r="F6681">
        <v>37</v>
      </c>
      <c r="G6681">
        <v>7804</v>
      </c>
      <c r="H6681">
        <v>8.7648775757662393E-3</v>
      </c>
      <c r="I6681">
        <v>7.6145138391721004E-2</v>
      </c>
      <c r="J6681">
        <v>6.5449281498066905E-2</v>
      </c>
      <c r="K6681" t="s">
        <v>28358</v>
      </c>
      <c r="L6681">
        <v>35</v>
      </c>
      <c r="M6681" t="s">
        <v>5133</v>
      </c>
      <c r="N6681">
        <v>0.94594594594594605</v>
      </c>
      <c r="O6681">
        <v>5.68920676202861E-3</v>
      </c>
    </row>
    <row r="6682" spans="1:15">
      <c r="A6682" t="s">
        <v>7544</v>
      </c>
      <c r="B6682" t="s">
        <v>23518</v>
      </c>
      <c r="C6682" t="s">
        <v>7545</v>
      </c>
      <c r="D6682">
        <v>2</v>
      </c>
      <c r="E6682">
        <v>787</v>
      </c>
      <c r="F6682">
        <v>37</v>
      </c>
      <c r="G6682">
        <v>7393</v>
      </c>
      <c r="H6682">
        <v>0.91650649700723996</v>
      </c>
      <c r="I6682">
        <v>1</v>
      </c>
      <c r="J6682">
        <v>0.966855260484069</v>
      </c>
      <c r="K6682" t="s">
        <v>28359</v>
      </c>
      <c r="L6682">
        <v>2</v>
      </c>
      <c r="M6682" t="s">
        <v>5133</v>
      </c>
      <c r="N6682">
        <v>5.4054054054054099E-2</v>
      </c>
      <c r="O6682">
        <v>2.5412960609911099E-3</v>
      </c>
    </row>
    <row r="6683" spans="1:15">
      <c r="A6683" t="s">
        <v>7546</v>
      </c>
      <c r="B6683" t="s">
        <v>23511</v>
      </c>
      <c r="C6683" t="s">
        <v>7547</v>
      </c>
      <c r="D6683">
        <v>461</v>
      </c>
      <c r="E6683">
        <v>6152</v>
      </c>
      <c r="F6683">
        <v>515</v>
      </c>
      <c r="G6683">
        <v>7804</v>
      </c>
      <c r="H6683" s="34">
        <v>3.1027575064907697E-11</v>
      </c>
      <c r="I6683" s="34">
        <v>2.4634393267259402E-9</v>
      </c>
      <c r="J6683" s="34">
        <v>2.1174081149982402E-9</v>
      </c>
      <c r="K6683" t="s">
        <v>28360</v>
      </c>
      <c r="L6683">
        <v>461</v>
      </c>
      <c r="M6683" t="s">
        <v>5133</v>
      </c>
      <c r="N6683">
        <v>0.89514563106796097</v>
      </c>
      <c r="O6683">
        <v>7.4934980494148207E-2</v>
      </c>
    </row>
    <row r="6684" spans="1:15">
      <c r="A6684" t="s">
        <v>7546</v>
      </c>
      <c r="B6684" t="s">
        <v>23518</v>
      </c>
      <c r="C6684" t="s">
        <v>7547</v>
      </c>
      <c r="D6684">
        <v>24</v>
      </c>
      <c r="E6684">
        <v>787</v>
      </c>
      <c r="F6684">
        <v>462</v>
      </c>
      <c r="G6684">
        <v>7393</v>
      </c>
      <c r="H6684">
        <v>0.99999354851440803</v>
      </c>
      <c r="I6684">
        <v>1</v>
      </c>
      <c r="J6684">
        <v>0.966855260484069</v>
      </c>
      <c r="K6684" t="s">
        <v>28361</v>
      </c>
      <c r="L6684">
        <v>24</v>
      </c>
      <c r="M6684" t="s">
        <v>5133</v>
      </c>
      <c r="N6684">
        <v>5.1948051948052E-2</v>
      </c>
      <c r="O6684">
        <v>3.0495552731893302E-2</v>
      </c>
    </row>
    <row r="6685" spans="1:15">
      <c r="A6685" t="s">
        <v>7546</v>
      </c>
      <c r="B6685" t="s">
        <v>23513</v>
      </c>
      <c r="C6685" t="s">
        <v>7547</v>
      </c>
      <c r="D6685">
        <v>13</v>
      </c>
      <c r="E6685">
        <v>535</v>
      </c>
      <c r="F6685">
        <v>544</v>
      </c>
      <c r="G6685">
        <v>8124</v>
      </c>
      <c r="H6685">
        <v>0.99999881697705095</v>
      </c>
      <c r="I6685">
        <v>0.99999999999997702</v>
      </c>
      <c r="J6685">
        <v>0.95041217501583097</v>
      </c>
      <c r="K6685" t="s">
        <v>28362</v>
      </c>
      <c r="L6685">
        <v>13</v>
      </c>
      <c r="M6685" t="s">
        <v>5133</v>
      </c>
      <c r="N6685">
        <v>2.38970588235294E-2</v>
      </c>
      <c r="O6685">
        <v>2.4299065420560699E-2</v>
      </c>
    </row>
    <row r="6686" spans="1:15">
      <c r="A6686" t="s">
        <v>7548</v>
      </c>
      <c r="B6686" t="s">
        <v>23511</v>
      </c>
      <c r="C6686" t="s">
        <v>7549</v>
      </c>
      <c r="D6686">
        <v>2</v>
      </c>
      <c r="E6686">
        <v>6152</v>
      </c>
      <c r="F6686">
        <v>2</v>
      </c>
      <c r="G6686">
        <v>7804</v>
      </c>
      <c r="H6686">
        <v>0.62141708038142995</v>
      </c>
      <c r="I6686">
        <v>0.968912233598893</v>
      </c>
      <c r="J6686">
        <v>0.832812322140707</v>
      </c>
      <c r="K6686" t="s">
        <v>28363</v>
      </c>
      <c r="L6686">
        <v>2</v>
      </c>
      <c r="M6686" t="s">
        <v>5133</v>
      </c>
      <c r="N6686">
        <v>1</v>
      </c>
      <c r="O6686">
        <v>3.2509752925877802E-4</v>
      </c>
    </row>
    <row r="6687" spans="1:15">
      <c r="A6687" t="s">
        <v>7550</v>
      </c>
      <c r="B6687" t="s">
        <v>23513</v>
      </c>
      <c r="C6687" t="s">
        <v>7551</v>
      </c>
      <c r="D6687">
        <v>3</v>
      </c>
      <c r="E6687">
        <v>535</v>
      </c>
      <c r="F6687">
        <v>91</v>
      </c>
      <c r="G6687">
        <v>8124</v>
      </c>
      <c r="H6687">
        <v>0.94455505294858699</v>
      </c>
      <c r="I6687">
        <v>0.99999999999997702</v>
      </c>
      <c r="J6687">
        <v>0.95041217501583097</v>
      </c>
      <c r="K6687" t="s">
        <v>28364</v>
      </c>
      <c r="L6687">
        <v>3</v>
      </c>
      <c r="M6687" t="s">
        <v>5133</v>
      </c>
      <c r="N6687">
        <v>3.2967032967033003E-2</v>
      </c>
      <c r="O6687">
        <v>5.60747663551402E-3</v>
      </c>
    </row>
    <row r="6688" spans="1:15">
      <c r="A6688" t="s">
        <v>7550</v>
      </c>
      <c r="B6688" t="s">
        <v>23518</v>
      </c>
      <c r="C6688" t="s">
        <v>7551</v>
      </c>
      <c r="D6688">
        <v>13</v>
      </c>
      <c r="E6688">
        <v>787</v>
      </c>
      <c r="F6688">
        <v>69</v>
      </c>
      <c r="G6688">
        <v>7393</v>
      </c>
      <c r="H6688">
        <v>2.8322256924540701E-2</v>
      </c>
      <c r="I6688">
        <v>0.44363642296891398</v>
      </c>
      <c r="J6688">
        <v>0.42893220928983</v>
      </c>
      <c r="K6688" t="s">
        <v>28365</v>
      </c>
      <c r="L6688">
        <v>13</v>
      </c>
      <c r="M6688" t="s">
        <v>5133</v>
      </c>
      <c r="N6688">
        <v>0.188405797101449</v>
      </c>
      <c r="O6688">
        <v>1.6518424396442199E-2</v>
      </c>
    </row>
    <row r="6689" spans="1:15">
      <c r="A6689" t="s">
        <v>7550</v>
      </c>
      <c r="B6689" t="s">
        <v>23511</v>
      </c>
      <c r="C6689" t="s">
        <v>7551</v>
      </c>
      <c r="D6689">
        <v>66</v>
      </c>
      <c r="E6689">
        <v>6152</v>
      </c>
      <c r="F6689">
        <v>84</v>
      </c>
      <c r="G6689">
        <v>7804</v>
      </c>
      <c r="H6689">
        <v>0.58594354690599604</v>
      </c>
      <c r="I6689">
        <v>0.968912233598893</v>
      </c>
      <c r="J6689">
        <v>0.832812322140707</v>
      </c>
      <c r="K6689" t="s">
        <v>28366</v>
      </c>
      <c r="L6689">
        <v>66</v>
      </c>
      <c r="M6689" t="s">
        <v>5133</v>
      </c>
      <c r="N6689">
        <v>0.78571428571428603</v>
      </c>
      <c r="O6689">
        <v>1.07282184655397E-2</v>
      </c>
    </row>
    <row r="6690" spans="1:15">
      <c r="A6690" t="s">
        <v>7552</v>
      </c>
      <c r="B6690" t="s">
        <v>23511</v>
      </c>
      <c r="C6690" t="s">
        <v>7553</v>
      </c>
      <c r="D6690">
        <v>90</v>
      </c>
      <c r="E6690">
        <v>6152</v>
      </c>
      <c r="F6690">
        <v>107</v>
      </c>
      <c r="G6690">
        <v>7804</v>
      </c>
      <c r="H6690">
        <v>0.107315745699726</v>
      </c>
      <c r="I6690">
        <v>0.457369487625021</v>
      </c>
      <c r="J6690">
        <v>0.39312430151747302</v>
      </c>
      <c r="K6690" t="s">
        <v>28367</v>
      </c>
      <c r="L6690">
        <v>90</v>
      </c>
      <c r="M6690" t="s">
        <v>5133</v>
      </c>
      <c r="N6690">
        <v>0.84112149532710301</v>
      </c>
      <c r="O6690">
        <v>1.4629388816645E-2</v>
      </c>
    </row>
    <row r="6691" spans="1:15">
      <c r="A6691" t="s">
        <v>7552</v>
      </c>
      <c r="B6691" t="s">
        <v>23518</v>
      </c>
      <c r="C6691" t="s">
        <v>7553</v>
      </c>
      <c r="D6691">
        <v>9</v>
      </c>
      <c r="E6691">
        <v>787</v>
      </c>
      <c r="F6691">
        <v>84</v>
      </c>
      <c r="G6691">
        <v>7393</v>
      </c>
      <c r="H6691">
        <v>0.54442560051367705</v>
      </c>
      <c r="I6691">
        <v>1</v>
      </c>
      <c r="J6691">
        <v>0.966855260484069</v>
      </c>
      <c r="K6691" t="s">
        <v>28368</v>
      </c>
      <c r="L6691">
        <v>9</v>
      </c>
      <c r="M6691" t="s">
        <v>5133</v>
      </c>
      <c r="N6691">
        <v>0.107142857142857</v>
      </c>
      <c r="O6691">
        <v>1.143583227446E-2</v>
      </c>
    </row>
    <row r="6692" spans="1:15">
      <c r="A6692" t="s">
        <v>7552</v>
      </c>
      <c r="B6692" t="s">
        <v>23513</v>
      </c>
      <c r="C6692" t="s">
        <v>7553</v>
      </c>
      <c r="D6692">
        <v>3</v>
      </c>
      <c r="E6692">
        <v>535</v>
      </c>
      <c r="F6692">
        <v>118</v>
      </c>
      <c r="G6692">
        <v>8124</v>
      </c>
      <c r="H6692">
        <v>0.98639775781362304</v>
      </c>
      <c r="I6692">
        <v>0.99999999999997702</v>
      </c>
      <c r="J6692">
        <v>0.95041217501583097</v>
      </c>
      <c r="K6692" t="s">
        <v>28369</v>
      </c>
      <c r="L6692">
        <v>3</v>
      </c>
      <c r="M6692" t="s">
        <v>5133</v>
      </c>
      <c r="N6692">
        <v>2.5423728813559299E-2</v>
      </c>
      <c r="O6692">
        <v>5.60747663551402E-3</v>
      </c>
    </row>
    <row r="6693" spans="1:15">
      <c r="A6693" t="s">
        <v>7554</v>
      </c>
      <c r="B6693" t="s">
        <v>23511</v>
      </c>
      <c r="C6693" t="s">
        <v>7555</v>
      </c>
      <c r="D6693">
        <v>22</v>
      </c>
      <c r="E6693">
        <v>6152</v>
      </c>
      <c r="F6693">
        <v>25</v>
      </c>
      <c r="G6693">
        <v>7804</v>
      </c>
      <c r="H6693">
        <v>0.192768852775347</v>
      </c>
      <c r="I6693">
        <v>0.63663514108463504</v>
      </c>
      <c r="J6693">
        <v>0.54720909884038105</v>
      </c>
      <c r="K6693" t="s">
        <v>28370</v>
      </c>
      <c r="L6693">
        <v>22</v>
      </c>
      <c r="M6693" t="s">
        <v>5133</v>
      </c>
      <c r="N6693">
        <v>0.88</v>
      </c>
      <c r="O6693">
        <v>3.57607282184655E-3</v>
      </c>
    </row>
    <row r="6694" spans="1:15">
      <c r="A6694" t="s">
        <v>7554</v>
      </c>
      <c r="B6694" t="s">
        <v>23518</v>
      </c>
      <c r="C6694" t="s">
        <v>7555</v>
      </c>
      <c r="D6694">
        <v>1</v>
      </c>
      <c r="E6694">
        <v>787</v>
      </c>
      <c r="F6694">
        <v>24</v>
      </c>
      <c r="G6694">
        <v>7393</v>
      </c>
      <c r="H6694">
        <v>0.93318210266502399</v>
      </c>
      <c r="I6694">
        <v>1</v>
      </c>
      <c r="J6694">
        <v>0.966855260484069</v>
      </c>
      <c r="K6694" t="s">
        <v>28371</v>
      </c>
      <c r="L6694">
        <v>1</v>
      </c>
      <c r="M6694" t="s">
        <v>5133</v>
      </c>
      <c r="N6694">
        <v>4.1666666666666699E-2</v>
      </c>
      <c r="O6694">
        <v>1.27064803049555E-3</v>
      </c>
    </row>
    <row r="6695" spans="1:15">
      <c r="A6695" t="s">
        <v>7556</v>
      </c>
      <c r="B6695" t="s">
        <v>23513</v>
      </c>
      <c r="C6695" t="s">
        <v>7557</v>
      </c>
      <c r="D6695">
        <v>23</v>
      </c>
      <c r="E6695">
        <v>535</v>
      </c>
      <c r="F6695">
        <v>426</v>
      </c>
      <c r="G6695">
        <v>8124</v>
      </c>
      <c r="H6695">
        <v>0.86919086688363401</v>
      </c>
      <c r="I6695">
        <v>0.99999999999997702</v>
      </c>
      <c r="J6695">
        <v>0.95041217501583097</v>
      </c>
      <c r="K6695" t="s">
        <v>28372</v>
      </c>
      <c r="L6695">
        <v>23</v>
      </c>
      <c r="M6695" t="s">
        <v>1463</v>
      </c>
      <c r="N6695">
        <v>5.39906103286385E-2</v>
      </c>
      <c r="O6695">
        <v>4.2990654205607499E-2</v>
      </c>
    </row>
    <row r="6696" spans="1:15">
      <c r="A6696" t="s">
        <v>7556</v>
      </c>
      <c r="B6696" t="s">
        <v>23518</v>
      </c>
      <c r="C6696" t="s">
        <v>7557</v>
      </c>
      <c r="D6696">
        <v>46</v>
      </c>
      <c r="E6696">
        <v>787</v>
      </c>
      <c r="F6696">
        <v>395</v>
      </c>
      <c r="G6696">
        <v>7393</v>
      </c>
      <c r="H6696">
        <v>0.27701411201392201</v>
      </c>
      <c r="I6696">
        <v>0.97863801257884697</v>
      </c>
      <c r="J6696">
        <v>0.94620131057153301</v>
      </c>
      <c r="K6696" t="s">
        <v>28373</v>
      </c>
      <c r="L6696">
        <v>46</v>
      </c>
      <c r="M6696" t="s">
        <v>1463</v>
      </c>
      <c r="N6696">
        <v>0.116455696202532</v>
      </c>
      <c r="O6696">
        <v>5.84498094027954E-2</v>
      </c>
    </row>
    <row r="6697" spans="1:15">
      <c r="A6697" t="s">
        <v>7556</v>
      </c>
      <c r="B6697" t="s">
        <v>23511</v>
      </c>
      <c r="C6697" t="s">
        <v>7557</v>
      </c>
      <c r="D6697">
        <v>323</v>
      </c>
      <c r="E6697">
        <v>6152</v>
      </c>
      <c r="F6697">
        <v>404</v>
      </c>
      <c r="G6697">
        <v>7804</v>
      </c>
      <c r="H6697">
        <v>0.31038009248656301</v>
      </c>
      <c r="I6697">
        <v>0.82032000282690398</v>
      </c>
      <c r="J6697">
        <v>0.70509235280804905</v>
      </c>
      <c r="K6697" t="s">
        <v>28374</v>
      </c>
      <c r="L6697">
        <v>323</v>
      </c>
      <c r="M6697" t="s">
        <v>1463</v>
      </c>
      <c r="N6697">
        <v>0.79950495049504999</v>
      </c>
      <c r="O6697">
        <v>5.2503250975292598E-2</v>
      </c>
    </row>
    <row r="6698" spans="1:15">
      <c r="A6698" t="s">
        <v>7558</v>
      </c>
      <c r="B6698" t="s">
        <v>23511</v>
      </c>
      <c r="C6698" t="s">
        <v>7559</v>
      </c>
      <c r="D6698">
        <v>11</v>
      </c>
      <c r="E6698">
        <v>6152</v>
      </c>
      <c r="F6698">
        <v>13</v>
      </c>
      <c r="G6698">
        <v>7804</v>
      </c>
      <c r="H6698">
        <v>0.459148321456053</v>
      </c>
      <c r="I6698">
        <v>0.96083957126938102</v>
      </c>
      <c r="J6698">
        <v>0.82587360011061495</v>
      </c>
      <c r="K6698" t="s">
        <v>28375</v>
      </c>
      <c r="L6698">
        <v>11</v>
      </c>
      <c r="M6698" t="s">
        <v>1463</v>
      </c>
      <c r="N6698">
        <v>0.84615384615384603</v>
      </c>
      <c r="O6698">
        <v>1.78803641092328E-3</v>
      </c>
    </row>
    <row r="6699" spans="1:15">
      <c r="A6699" t="s">
        <v>7560</v>
      </c>
      <c r="B6699" t="s">
        <v>23518</v>
      </c>
      <c r="C6699" t="s">
        <v>7561</v>
      </c>
      <c r="D6699">
        <v>1</v>
      </c>
      <c r="E6699">
        <v>787</v>
      </c>
      <c r="F6699">
        <v>23</v>
      </c>
      <c r="G6699">
        <v>7393</v>
      </c>
      <c r="H6699">
        <v>0.92519399918596801</v>
      </c>
      <c r="I6699">
        <v>1</v>
      </c>
      <c r="J6699">
        <v>0.966855260484069</v>
      </c>
      <c r="K6699" t="s">
        <v>24546</v>
      </c>
      <c r="L6699">
        <v>1</v>
      </c>
      <c r="M6699" t="s">
        <v>1463</v>
      </c>
      <c r="N6699">
        <v>4.3478260869565202E-2</v>
      </c>
      <c r="O6699">
        <v>1.27064803049555E-3</v>
      </c>
    </row>
    <row r="6700" spans="1:15">
      <c r="A6700" t="s">
        <v>7560</v>
      </c>
      <c r="B6700" t="s">
        <v>23511</v>
      </c>
      <c r="C6700" t="s">
        <v>7561</v>
      </c>
      <c r="D6700">
        <v>21</v>
      </c>
      <c r="E6700">
        <v>6152</v>
      </c>
      <c r="F6700">
        <v>22</v>
      </c>
      <c r="G6700">
        <v>7804</v>
      </c>
      <c r="H6700">
        <v>3.6687853312365099E-2</v>
      </c>
      <c r="I6700">
        <v>0.216932081597738</v>
      </c>
      <c r="J6700">
        <v>0.18646034631142899</v>
      </c>
      <c r="K6700" t="s">
        <v>28376</v>
      </c>
      <c r="L6700">
        <v>21</v>
      </c>
      <c r="M6700" t="s">
        <v>1463</v>
      </c>
      <c r="N6700">
        <v>0.95454545454545503</v>
      </c>
      <c r="O6700">
        <v>3.41352405721717E-3</v>
      </c>
    </row>
    <row r="6701" spans="1:15">
      <c r="A6701" t="s">
        <v>7562</v>
      </c>
      <c r="B6701" t="s">
        <v>23511</v>
      </c>
      <c r="C6701" t="s">
        <v>7563</v>
      </c>
      <c r="D6701">
        <v>15</v>
      </c>
      <c r="E6701">
        <v>6152</v>
      </c>
      <c r="F6701">
        <v>15</v>
      </c>
      <c r="G6701">
        <v>7804</v>
      </c>
      <c r="H6701">
        <v>2.8113485006614501E-2</v>
      </c>
      <c r="I6701">
        <v>0.182450402036994</v>
      </c>
      <c r="J6701">
        <v>0.156822194752923</v>
      </c>
      <c r="K6701" t="s">
        <v>27323</v>
      </c>
      <c r="L6701">
        <v>15</v>
      </c>
      <c r="M6701" t="s">
        <v>1463</v>
      </c>
      <c r="N6701">
        <v>1</v>
      </c>
      <c r="O6701">
        <v>2.4382314694408299E-3</v>
      </c>
    </row>
    <row r="6702" spans="1:15">
      <c r="A6702" t="s">
        <v>7564</v>
      </c>
      <c r="B6702" t="s">
        <v>23511</v>
      </c>
      <c r="C6702" t="s">
        <v>7565</v>
      </c>
      <c r="D6702">
        <v>2</v>
      </c>
      <c r="E6702">
        <v>6152</v>
      </c>
      <c r="F6702">
        <v>3</v>
      </c>
      <c r="G6702">
        <v>7804</v>
      </c>
      <c r="H6702">
        <v>0.88457550560319997</v>
      </c>
      <c r="I6702">
        <v>1</v>
      </c>
      <c r="J6702">
        <v>0.85953329234717102</v>
      </c>
      <c r="K6702" t="s">
        <v>24518</v>
      </c>
      <c r="L6702">
        <v>2</v>
      </c>
      <c r="M6702" t="s">
        <v>2729</v>
      </c>
      <c r="N6702">
        <v>0.66666666666666696</v>
      </c>
      <c r="O6702">
        <v>3.2509752925877802E-4</v>
      </c>
    </row>
    <row r="6703" spans="1:15">
      <c r="A6703" t="s">
        <v>7566</v>
      </c>
      <c r="B6703" t="s">
        <v>23511</v>
      </c>
      <c r="C6703" t="s">
        <v>7567</v>
      </c>
      <c r="D6703">
        <v>2</v>
      </c>
      <c r="E6703">
        <v>6152</v>
      </c>
      <c r="F6703">
        <v>3</v>
      </c>
      <c r="G6703">
        <v>7804</v>
      </c>
      <c r="H6703">
        <v>0.88457550560319997</v>
      </c>
      <c r="I6703">
        <v>1</v>
      </c>
      <c r="J6703">
        <v>0.85953329234717102</v>
      </c>
      <c r="K6703" t="s">
        <v>24518</v>
      </c>
      <c r="L6703">
        <v>2</v>
      </c>
      <c r="M6703" t="s">
        <v>1463</v>
      </c>
      <c r="N6703">
        <v>0.66666666666666696</v>
      </c>
      <c r="O6703">
        <v>3.2509752925877802E-4</v>
      </c>
    </row>
    <row r="6704" spans="1:15">
      <c r="A6704" t="s">
        <v>7568</v>
      </c>
      <c r="B6704" t="s">
        <v>23511</v>
      </c>
      <c r="C6704" t="s">
        <v>7569</v>
      </c>
      <c r="D6704">
        <v>4</v>
      </c>
      <c r="E6704">
        <v>6152</v>
      </c>
      <c r="F6704">
        <v>4</v>
      </c>
      <c r="G6704">
        <v>7804</v>
      </c>
      <c r="H6704">
        <v>0.38610601832086699</v>
      </c>
      <c r="I6704">
        <v>0.90829480295553899</v>
      </c>
      <c r="J6704">
        <v>0.78070962240619901</v>
      </c>
      <c r="K6704" t="s">
        <v>28377</v>
      </c>
      <c r="L6704">
        <v>4</v>
      </c>
      <c r="M6704" t="s">
        <v>1463</v>
      </c>
      <c r="N6704">
        <v>1</v>
      </c>
      <c r="O6704">
        <v>6.5019505851755496E-4</v>
      </c>
    </row>
    <row r="6705" spans="1:15">
      <c r="A6705" t="s">
        <v>7570</v>
      </c>
      <c r="B6705" t="s">
        <v>23511</v>
      </c>
      <c r="C6705" t="s">
        <v>7571</v>
      </c>
      <c r="D6705">
        <v>20</v>
      </c>
      <c r="E6705">
        <v>6152</v>
      </c>
      <c r="F6705">
        <v>22</v>
      </c>
      <c r="G6705">
        <v>7804</v>
      </c>
      <c r="H6705">
        <v>0.12543529925701299</v>
      </c>
      <c r="I6705">
        <v>0.50199614682328897</v>
      </c>
      <c r="J6705">
        <v>0.43148240082461498</v>
      </c>
      <c r="K6705" t="s">
        <v>28378</v>
      </c>
      <c r="L6705">
        <v>20</v>
      </c>
      <c r="M6705" t="s">
        <v>2729</v>
      </c>
      <c r="N6705">
        <v>0.90909090909090895</v>
      </c>
      <c r="O6705">
        <v>3.2509752925877801E-3</v>
      </c>
    </row>
    <row r="6706" spans="1:15">
      <c r="A6706" t="s">
        <v>7572</v>
      </c>
      <c r="B6706" t="s">
        <v>23511</v>
      </c>
      <c r="C6706" t="s">
        <v>7573</v>
      </c>
      <c r="D6706">
        <v>16</v>
      </c>
      <c r="E6706">
        <v>6152</v>
      </c>
      <c r="F6706">
        <v>18</v>
      </c>
      <c r="G6706">
        <v>7804</v>
      </c>
      <c r="H6706">
        <v>0.232813515319367</v>
      </c>
      <c r="I6706">
        <v>0.71382528017432401</v>
      </c>
      <c r="J6706">
        <v>0.61355659322887801</v>
      </c>
      <c r="K6706" t="s">
        <v>28379</v>
      </c>
      <c r="L6706">
        <v>16</v>
      </c>
      <c r="M6706" t="s">
        <v>2729</v>
      </c>
      <c r="N6706">
        <v>0.88888888888888895</v>
      </c>
      <c r="O6706">
        <v>2.6007802340702198E-3</v>
      </c>
    </row>
    <row r="6707" spans="1:15">
      <c r="A6707" t="s">
        <v>7574</v>
      </c>
      <c r="B6707" t="s">
        <v>23511</v>
      </c>
      <c r="C6707" t="s">
        <v>7575</v>
      </c>
      <c r="D6707">
        <v>1</v>
      </c>
      <c r="E6707">
        <v>6152</v>
      </c>
      <c r="F6707">
        <v>5</v>
      </c>
      <c r="G6707">
        <v>7804</v>
      </c>
      <c r="H6707">
        <v>0.99957695240616395</v>
      </c>
      <c r="I6707">
        <v>1</v>
      </c>
      <c r="J6707">
        <v>0.85953329234717102</v>
      </c>
      <c r="K6707" t="s">
        <v>28380</v>
      </c>
      <c r="L6707">
        <v>1</v>
      </c>
      <c r="M6707" t="s">
        <v>1463</v>
      </c>
      <c r="N6707">
        <v>0.2</v>
      </c>
      <c r="O6707">
        <v>1.6254876462938901E-4</v>
      </c>
    </row>
    <row r="6708" spans="1:15">
      <c r="A6708" t="s">
        <v>7574</v>
      </c>
      <c r="B6708" t="s">
        <v>23518</v>
      </c>
      <c r="C6708" t="s">
        <v>7575</v>
      </c>
      <c r="D6708">
        <v>3</v>
      </c>
      <c r="E6708">
        <v>787</v>
      </c>
      <c r="F6708">
        <v>5</v>
      </c>
      <c r="G6708">
        <v>7393</v>
      </c>
      <c r="H6708">
        <v>1.01900849865754E-2</v>
      </c>
      <c r="I6708">
        <v>0.24323860088996599</v>
      </c>
      <c r="J6708">
        <v>0.235176520823249</v>
      </c>
      <c r="K6708" t="s">
        <v>28381</v>
      </c>
      <c r="L6708">
        <v>3</v>
      </c>
      <c r="M6708" t="s">
        <v>1463</v>
      </c>
      <c r="N6708">
        <v>0.6</v>
      </c>
      <c r="O6708">
        <v>3.8119440914866601E-3</v>
      </c>
    </row>
    <row r="6709" spans="1:15">
      <c r="A6709" t="s">
        <v>7576</v>
      </c>
      <c r="B6709" t="s">
        <v>23511</v>
      </c>
      <c r="C6709" t="s">
        <v>7577</v>
      </c>
      <c r="D6709">
        <v>1</v>
      </c>
      <c r="E6709">
        <v>6152</v>
      </c>
      <c r="F6709">
        <v>4</v>
      </c>
      <c r="G6709">
        <v>7804</v>
      </c>
      <c r="H6709">
        <v>0.99799771163111395</v>
      </c>
      <c r="I6709">
        <v>1</v>
      </c>
      <c r="J6709">
        <v>0.85953329234717102</v>
      </c>
      <c r="K6709" t="s">
        <v>28380</v>
      </c>
      <c r="L6709">
        <v>1</v>
      </c>
      <c r="M6709" t="s">
        <v>1463</v>
      </c>
      <c r="N6709">
        <v>0.25</v>
      </c>
      <c r="O6709">
        <v>1.6254876462938901E-4</v>
      </c>
    </row>
    <row r="6710" spans="1:15">
      <c r="A6710" t="s">
        <v>7576</v>
      </c>
      <c r="B6710" t="s">
        <v>23518</v>
      </c>
      <c r="C6710" t="s">
        <v>7577</v>
      </c>
      <c r="D6710">
        <v>2</v>
      </c>
      <c r="E6710">
        <v>787</v>
      </c>
      <c r="F6710">
        <v>4</v>
      </c>
      <c r="G6710">
        <v>7393</v>
      </c>
      <c r="H6710">
        <v>5.8679954233094203E-2</v>
      </c>
      <c r="I6710">
        <v>0.61178825165478101</v>
      </c>
      <c r="J6710">
        <v>0.59151068941477603</v>
      </c>
      <c r="K6710" t="s">
        <v>28382</v>
      </c>
      <c r="L6710">
        <v>2</v>
      </c>
      <c r="M6710" t="s">
        <v>1463</v>
      </c>
      <c r="N6710">
        <v>0.5</v>
      </c>
      <c r="O6710">
        <v>2.5412960609911099E-3</v>
      </c>
    </row>
    <row r="6711" spans="1:15">
      <c r="A6711" t="s">
        <v>7578</v>
      </c>
      <c r="B6711" t="s">
        <v>23518</v>
      </c>
      <c r="C6711" t="s">
        <v>7579</v>
      </c>
      <c r="D6711">
        <v>1</v>
      </c>
      <c r="E6711">
        <v>787</v>
      </c>
      <c r="F6711">
        <v>1</v>
      </c>
      <c r="G6711">
        <v>7393</v>
      </c>
      <c r="H6711">
        <v>0.106452049235764</v>
      </c>
      <c r="I6711">
        <v>0.63266972740240601</v>
      </c>
      <c r="J6711">
        <v>0.61170005408803896</v>
      </c>
      <c r="K6711" t="s">
        <v>28383</v>
      </c>
      <c r="L6711">
        <v>1</v>
      </c>
      <c r="M6711" t="s">
        <v>1463</v>
      </c>
      <c r="N6711">
        <v>1</v>
      </c>
      <c r="O6711">
        <v>1.27064803049555E-3</v>
      </c>
    </row>
    <row r="6712" spans="1:15">
      <c r="A6712" t="s">
        <v>7580</v>
      </c>
      <c r="B6712" t="s">
        <v>23511</v>
      </c>
      <c r="C6712" t="s">
        <v>7581</v>
      </c>
      <c r="D6712">
        <v>6</v>
      </c>
      <c r="E6712">
        <v>6152</v>
      </c>
      <c r="F6712">
        <v>6</v>
      </c>
      <c r="G6712">
        <v>7804</v>
      </c>
      <c r="H6712">
        <v>0.23986678822258201</v>
      </c>
      <c r="I6712">
        <v>0.71382528017432401</v>
      </c>
      <c r="J6712">
        <v>0.61355659322887801</v>
      </c>
      <c r="K6712" t="s">
        <v>28384</v>
      </c>
      <c r="L6712">
        <v>6</v>
      </c>
      <c r="M6712" t="s">
        <v>2729</v>
      </c>
      <c r="N6712">
        <v>1</v>
      </c>
      <c r="O6712">
        <v>9.7529258777633303E-4</v>
      </c>
    </row>
    <row r="6713" spans="1:15">
      <c r="A6713" t="s">
        <v>7582</v>
      </c>
      <c r="B6713" t="s">
        <v>23518</v>
      </c>
      <c r="C6713" t="s">
        <v>7583</v>
      </c>
      <c r="D6713">
        <v>1</v>
      </c>
      <c r="E6713">
        <v>787</v>
      </c>
      <c r="F6713">
        <v>18</v>
      </c>
      <c r="G6713">
        <v>7393</v>
      </c>
      <c r="H6713">
        <v>0.86846268112120695</v>
      </c>
      <c r="I6713">
        <v>1</v>
      </c>
      <c r="J6713">
        <v>0.966855260484069</v>
      </c>
      <c r="K6713" t="s">
        <v>23756</v>
      </c>
      <c r="L6713">
        <v>1</v>
      </c>
      <c r="M6713" t="s">
        <v>1463</v>
      </c>
      <c r="N6713">
        <v>5.5555555555555601E-2</v>
      </c>
      <c r="O6713">
        <v>1.27064803049555E-3</v>
      </c>
    </row>
    <row r="6714" spans="1:15">
      <c r="A6714" t="s">
        <v>7582</v>
      </c>
      <c r="B6714" t="s">
        <v>23513</v>
      </c>
      <c r="C6714" t="s">
        <v>7583</v>
      </c>
      <c r="D6714">
        <v>2</v>
      </c>
      <c r="E6714">
        <v>535</v>
      </c>
      <c r="F6714">
        <v>18</v>
      </c>
      <c r="G6714">
        <v>8124</v>
      </c>
      <c r="H6714">
        <v>0.334337081897359</v>
      </c>
      <c r="I6714">
        <v>0.97804040131218795</v>
      </c>
      <c r="J6714">
        <v>0.92954150506449396</v>
      </c>
      <c r="K6714" t="s">
        <v>23579</v>
      </c>
      <c r="L6714">
        <v>2</v>
      </c>
      <c r="M6714" t="s">
        <v>1463</v>
      </c>
      <c r="N6714">
        <v>0.11111111111111099</v>
      </c>
      <c r="O6714">
        <v>3.7383177570093499E-3</v>
      </c>
    </row>
    <row r="6715" spans="1:15">
      <c r="A6715" t="s">
        <v>7582</v>
      </c>
      <c r="B6715" t="s">
        <v>23511</v>
      </c>
      <c r="C6715" t="s">
        <v>7583</v>
      </c>
      <c r="D6715">
        <v>12</v>
      </c>
      <c r="E6715">
        <v>6152</v>
      </c>
      <c r="F6715">
        <v>18</v>
      </c>
      <c r="G6715">
        <v>7804</v>
      </c>
      <c r="H6715">
        <v>0.93325437864745397</v>
      </c>
      <c r="I6715">
        <v>1</v>
      </c>
      <c r="J6715">
        <v>0.85953329234717102</v>
      </c>
      <c r="K6715" t="s">
        <v>28385</v>
      </c>
      <c r="L6715">
        <v>12</v>
      </c>
      <c r="M6715" t="s">
        <v>1463</v>
      </c>
      <c r="N6715">
        <v>0.66666666666666696</v>
      </c>
      <c r="O6715">
        <v>1.95058517555267E-3</v>
      </c>
    </row>
    <row r="6716" spans="1:15">
      <c r="A6716" t="s">
        <v>7584</v>
      </c>
      <c r="B6716" t="s">
        <v>23511</v>
      </c>
      <c r="C6716" t="s">
        <v>7585</v>
      </c>
      <c r="D6716">
        <v>15</v>
      </c>
      <c r="E6716">
        <v>6152</v>
      </c>
      <c r="F6716">
        <v>15</v>
      </c>
      <c r="G6716">
        <v>7804</v>
      </c>
      <c r="H6716">
        <v>2.8113485006614501E-2</v>
      </c>
      <c r="I6716">
        <v>0.182450402036994</v>
      </c>
      <c r="J6716">
        <v>0.156822194752923</v>
      </c>
      <c r="K6716" t="s">
        <v>28386</v>
      </c>
      <c r="L6716">
        <v>15</v>
      </c>
      <c r="M6716" t="s">
        <v>5133</v>
      </c>
      <c r="N6716">
        <v>1</v>
      </c>
      <c r="O6716">
        <v>2.4382314694408299E-3</v>
      </c>
    </row>
    <row r="6717" spans="1:15">
      <c r="A6717" t="s">
        <v>7586</v>
      </c>
      <c r="B6717" t="s">
        <v>23511</v>
      </c>
      <c r="C6717" t="s">
        <v>7587</v>
      </c>
      <c r="D6717">
        <v>31</v>
      </c>
      <c r="E6717">
        <v>6152</v>
      </c>
      <c r="F6717">
        <v>35</v>
      </c>
      <c r="G6717">
        <v>7804</v>
      </c>
      <c r="H6717">
        <v>0.109086608310262</v>
      </c>
      <c r="I6717">
        <v>0.46331219103301402</v>
      </c>
      <c r="J6717">
        <v>0.39823225294318798</v>
      </c>
      <c r="K6717" t="s">
        <v>28387</v>
      </c>
      <c r="L6717">
        <v>31</v>
      </c>
      <c r="M6717" t="s">
        <v>5133</v>
      </c>
      <c r="N6717">
        <v>0.88571428571428601</v>
      </c>
      <c r="O6717">
        <v>5.0390117035110501E-3</v>
      </c>
    </row>
    <row r="6718" spans="1:15">
      <c r="A6718" t="s">
        <v>7586</v>
      </c>
      <c r="B6718" t="s">
        <v>23518</v>
      </c>
      <c r="C6718" t="s">
        <v>7587</v>
      </c>
      <c r="D6718">
        <v>1</v>
      </c>
      <c r="E6718">
        <v>787</v>
      </c>
      <c r="F6718">
        <v>27</v>
      </c>
      <c r="G6718">
        <v>7393</v>
      </c>
      <c r="H6718">
        <v>0.95238764931624598</v>
      </c>
      <c r="I6718">
        <v>1</v>
      </c>
      <c r="J6718">
        <v>0.966855260484069</v>
      </c>
      <c r="K6718" t="s">
        <v>23735</v>
      </c>
      <c r="L6718">
        <v>1</v>
      </c>
      <c r="M6718" t="s">
        <v>5133</v>
      </c>
      <c r="N6718">
        <v>3.7037037037037E-2</v>
      </c>
      <c r="O6718">
        <v>1.27064803049555E-3</v>
      </c>
    </row>
    <row r="6719" spans="1:15">
      <c r="A6719" t="s">
        <v>7588</v>
      </c>
      <c r="B6719" t="s">
        <v>23511</v>
      </c>
      <c r="C6719" t="s">
        <v>7589</v>
      </c>
      <c r="D6719">
        <v>11</v>
      </c>
      <c r="E6719">
        <v>6152</v>
      </c>
      <c r="F6719">
        <v>11</v>
      </c>
      <c r="G6719">
        <v>7804</v>
      </c>
      <c r="H6719">
        <v>7.29234120922964E-2</v>
      </c>
      <c r="I6719">
        <v>0.34901846963959998</v>
      </c>
      <c r="J6719">
        <v>0.29999299429929699</v>
      </c>
      <c r="K6719" t="s">
        <v>24478</v>
      </c>
      <c r="L6719">
        <v>11</v>
      </c>
      <c r="M6719" t="s">
        <v>5133</v>
      </c>
      <c r="N6719">
        <v>1</v>
      </c>
      <c r="O6719">
        <v>1.78803641092328E-3</v>
      </c>
    </row>
    <row r="6720" spans="1:15">
      <c r="A6720" t="s">
        <v>7590</v>
      </c>
      <c r="B6720" t="s">
        <v>23513</v>
      </c>
      <c r="C6720" t="s">
        <v>7591</v>
      </c>
      <c r="D6720">
        <v>1</v>
      </c>
      <c r="E6720">
        <v>535</v>
      </c>
      <c r="F6720">
        <v>28</v>
      </c>
      <c r="G6720">
        <v>8124</v>
      </c>
      <c r="H6720">
        <v>0.85202716747418605</v>
      </c>
      <c r="I6720">
        <v>0.99999999999997702</v>
      </c>
      <c r="J6720">
        <v>0.95041217501583097</v>
      </c>
      <c r="K6720" t="s">
        <v>23845</v>
      </c>
      <c r="L6720">
        <v>1</v>
      </c>
      <c r="M6720" t="s">
        <v>5133</v>
      </c>
      <c r="N6720">
        <v>3.5714285714285698E-2</v>
      </c>
      <c r="O6720">
        <v>1.8691588785046699E-3</v>
      </c>
    </row>
    <row r="6721" spans="1:15">
      <c r="A6721" t="s">
        <v>7590</v>
      </c>
      <c r="B6721" t="s">
        <v>23511</v>
      </c>
      <c r="C6721" t="s">
        <v>7591</v>
      </c>
      <c r="D6721">
        <v>24</v>
      </c>
      <c r="E6721">
        <v>6152</v>
      </c>
      <c r="F6721">
        <v>27</v>
      </c>
      <c r="G6721">
        <v>7804</v>
      </c>
      <c r="H6721">
        <v>0.14612948921195401</v>
      </c>
      <c r="I6721">
        <v>0.54611425167193095</v>
      </c>
      <c r="J6721">
        <v>0.46940338073728599</v>
      </c>
      <c r="K6721" t="s">
        <v>28388</v>
      </c>
      <c r="L6721">
        <v>24</v>
      </c>
      <c r="M6721" t="s">
        <v>5133</v>
      </c>
      <c r="N6721">
        <v>0.88888888888888895</v>
      </c>
      <c r="O6721">
        <v>3.90117035110533E-3</v>
      </c>
    </row>
    <row r="6722" spans="1:15">
      <c r="A6722" t="s">
        <v>7590</v>
      </c>
      <c r="B6722" t="s">
        <v>23518</v>
      </c>
      <c r="C6722" t="s">
        <v>7591</v>
      </c>
      <c r="D6722">
        <v>2</v>
      </c>
      <c r="E6722">
        <v>787</v>
      </c>
      <c r="F6722">
        <v>28</v>
      </c>
      <c r="G6722">
        <v>7393</v>
      </c>
      <c r="H6722">
        <v>0.81503836345158498</v>
      </c>
      <c r="I6722">
        <v>1</v>
      </c>
      <c r="J6722">
        <v>0.966855260484069</v>
      </c>
      <c r="K6722" t="s">
        <v>28389</v>
      </c>
      <c r="L6722">
        <v>2</v>
      </c>
      <c r="M6722" t="s">
        <v>5133</v>
      </c>
      <c r="N6722">
        <v>7.1428571428571397E-2</v>
      </c>
      <c r="O6722">
        <v>2.5412960609911099E-3</v>
      </c>
    </row>
    <row r="6723" spans="1:15">
      <c r="A6723" t="s">
        <v>7592</v>
      </c>
      <c r="B6723" t="s">
        <v>23518</v>
      </c>
      <c r="C6723" t="s">
        <v>7593</v>
      </c>
      <c r="D6723">
        <v>4</v>
      </c>
      <c r="E6723">
        <v>787</v>
      </c>
      <c r="F6723">
        <v>6</v>
      </c>
      <c r="G6723">
        <v>7393</v>
      </c>
      <c r="H6723">
        <v>1.60306383549315E-3</v>
      </c>
      <c r="I6723">
        <v>7.5852664754440302E-2</v>
      </c>
      <c r="J6723">
        <v>7.3338547939565096E-2</v>
      </c>
      <c r="K6723" t="s">
        <v>25969</v>
      </c>
      <c r="L6723">
        <v>4</v>
      </c>
      <c r="M6723" t="s">
        <v>5133</v>
      </c>
      <c r="N6723">
        <v>0.66666666666666696</v>
      </c>
      <c r="O6723">
        <v>5.0825921219822103E-3</v>
      </c>
    </row>
    <row r="6724" spans="1:15">
      <c r="A6724" t="s">
        <v>7592</v>
      </c>
      <c r="B6724" t="s">
        <v>23511</v>
      </c>
      <c r="C6724" t="s">
        <v>7593</v>
      </c>
      <c r="D6724">
        <v>2</v>
      </c>
      <c r="E6724">
        <v>6152</v>
      </c>
      <c r="F6724">
        <v>6</v>
      </c>
      <c r="G6724">
        <v>7804</v>
      </c>
      <c r="H6724">
        <v>0.99790841233866701</v>
      </c>
      <c r="I6724">
        <v>1</v>
      </c>
      <c r="J6724">
        <v>0.85953329234717102</v>
      </c>
      <c r="K6724" t="s">
        <v>25970</v>
      </c>
      <c r="L6724">
        <v>2</v>
      </c>
      <c r="M6724" t="s">
        <v>5133</v>
      </c>
      <c r="N6724">
        <v>0.33333333333333298</v>
      </c>
      <c r="O6724">
        <v>3.2509752925877802E-4</v>
      </c>
    </row>
    <row r="6725" spans="1:15">
      <c r="A6725" t="s">
        <v>7594</v>
      </c>
      <c r="B6725" t="s">
        <v>23511</v>
      </c>
      <c r="C6725" t="s">
        <v>7595</v>
      </c>
      <c r="D6725">
        <v>1</v>
      </c>
      <c r="E6725">
        <v>6152</v>
      </c>
      <c r="F6725">
        <v>1</v>
      </c>
      <c r="G6725">
        <v>7804</v>
      </c>
      <c r="H6725">
        <v>0.788313685289595</v>
      </c>
      <c r="I6725">
        <v>0.968912233598893</v>
      </c>
      <c r="J6725">
        <v>0.832812322140707</v>
      </c>
      <c r="K6725" t="s">
        <v>28390</v>
      </c>
      <c r="L6725">
        <v>1</v>
      </c>
      <c r="M6725" t="s">
        <v>5133</v>
      </c>
      <c r="N6725">
        <v>1</v>
      </c>
      <c r="O6725">
        <v>1.6254876462938901E-4</v>
      </c>
    </row>
    <row r="6726" spans="1:15">
      <c r="A6726" t="s">
        <v>7596</v>
      </c>
      <c r="B6726" t="s">
        <v>23511</v>
      </c>
      <c r="C6726" t="s">
        <v>7597</v>
      </c>
      <c r="D6726">
        <v>1</v>
      </c>
      <c r="E6726">
        <v>6152</v>
      </c>
      <c r="F6726">
        <v>2</v>
      </c>
      <c r="G6726">
        <v>7804</v>
      </c>
      <c r="H6726">
        <v>0.95521029019776005</v>
      </c>
      <c r="I6726">
        <v>1</v>
      </c>
      <c r="J6726">
        <v>0.85953329234717102</v>
      </c>
      <c r="K6726" t="s">
        <v>25026</v>
      </c>
      <c r="L6726">
        <v>1</v>
      </c>
      <c r="M6726" t="s">
        <v>5133</v>
      </c>
      <c r="N6726">
        <v>0.5</v>
      </c>
      <c r="O6726">
        <v>1.6254876462938901E-4</v>
      </c>
    </row>
    <row r="6727" spans="1:15">
      <c r="A6727" t="s">
        <v>7596</v>
      </c>
      <c r="B6727" t="s">
        <v>23518</v>
      </c>
      <c r="C6727" t="s">
        <v>7597</v>
      </c>
      <c r="D6727">
        <v>1</v>
      </c>
      <c r="E6727">
        <v>787</v>
      </c>
      <c r="F6727">
        <v>2</v>
      </c>
      <c r="G6727">
        <v>7393</v>
      </c>
      <c r="H6727">
        <v>0.20158492765181499</v>
      </c>
      <c r="I6727">
        <v>0.83876007220319604</v>
      </c>
      <c r="J6727">
        <v>0.81095958809365798</v>
      </c>
      <c r="K6727" t="s">
        <v>28391</v>
      </c>
      <c r="L6727">
        <v>1</v>
      </c>
      <c r="M6727" t="s">
        <v>5133</v>
      </c>
      <c r="N6727">
        <v>0.5</v>
      </c>
      <c r="O6727">
        <v>1.27064803049555E-3</v>
      </c>
    </row>
    <row r="6728" spans="1:15">
      <c r="A6728" t="s">
        <v>7598</v>
      </c>
      <c r="B6728" t="s">
        <v>23511</v>
      </c>
      <c r="C6728" t="s">
        <v>7599</v>
      </c>
      <c r="D6728">
        <v>154</v>
      </c>
      <c r="E6728">
        <v>6152</v>
      </c>
      <c r="F6728">
        <v>215</v>
      </c>
      <c r="G6728">
        <v>7804</v>
      </c>
      <c r="H6728">
        <v>0.99565886711158302</v>
      </c>
      <c r="I6728">
        <v>1</v>
      </c>
      <c r="J6728">
        <v>0.85953329234717102</v>
      </c>
      <c r="K6728" t="s">
        <v>28392</v>
      </c>
      <c r="L6728">
        <v>154</v>
      </c>
      <c r="M6728" t="s">
        <v>5133</v>
      </c>
      <c r="N6728">
        <v>0.71627906976744204</v>
      </c>
      <c r="O6728">
        <v>2.50325097529259E-2</v>
      </c>
    </row>
    <row r="6729" spans="1:15">
      <c r="A6729" t="s">
        <v>7598</v>
      </c>
      <c r="B6729" t="s">
        <v>23518</v>
      </c>
      <c r="C6729" t="s">
        <v>7599</v>
      </c>
      <c r="D6729">
        <v>29</v>
      </c>
      <c r="E6729">
        <v>787</v>
      </c>
      <c r="F6729">
        <v>196</v>
      </c>
      <c r="G6729">
        <v>7393</v>
      </c>
      <c r="H6729">
        <v>4.1078174119161197E-2</v>
      </c>
      <c r="I6729">
        <v>0.53905518624104598</v>
      </c>
      <c r="J6729">
        <v>0.52118834250837498</v>
      </c>
      <c r="K6729" t="s">
        <v>28393</v>
      </c>
      <c r="L6729">
        <v>29</v>
      </c>
      <c r="M6729" t="s">
        <v>5133</v>
      </c>
      <c r="N6729">
        <v>0.147959183673469</v>
      </c>
      <c r="O6729">
        <v>3.6848792884370998E-2</v>
      </c>
    </row>
    <row r="6730" spans="1:15">
      <c r="A6730" t="s">
        <v>7598</v>
      </c>
      <c r="B6730" t="s">
        <v>23513</v>
      </c>
      <c r="C6730" t="s">
        <v>7599</v>
      </c>
      <c r="D6730">
        <v>18</v>
      </c>
      <c r="E6730">
        <v>535</v>
      </c>
      <c r="F6730">
        <v>234</v>
      </c>
      <c r="G6730">
        <v>8124</v>
      </c>
      <c r="H6730">
        <v>0.27961297299719101</v>
      </c>
      <c r="I6730">
        <v>0.92669970177713501</v>
      </c>
      <c r="J6730">
        <v>0.88074667915254901</v>
      </c>
      <c r="K6730" t="s">
        <v>28394</v>
      </c>
      <c r="L6730">
        <v>18</v>
      </c>
      <c r="M6730" t="s">
        <v>5133</v>
      </c>
      <c r="N6730">
        <v>7.69230769230769E-2</v>
      </c>
      <c r="O6730">
        <v>3.3644859813084099E-2</v>
      </c>
    </row>
    <row r="6731" spans="1:15">
      <c r="A6731" t="s">
        <v>7600</v>
      </c>
      <c r="B6731" t="s">
        <v>23511</v>
      </c>
      <c r="C6731" t="s">
        <v>7601</v>
      </c>
      <c r="D6731">
        <v>160</v>
      </c>
      <c r="E6731">
        <v>6152</v>
      </c>
      <c r="F6731">
        <v>200</v>
      </c>
      <c r="G6731">
        <v>7804</v>
      </c>
      <c r="H6731">
        <v>0.379190827852246</v>
      </c>
      <c r="I6731">
        <v>0.90829480295553899</v>
      </c>
      <c r="J6731">
        <v>0.78070962240619901</v>
      </c>
      <c r="K6731" t="s">
        <v>28395</v>
      </c>
      <c r="L6731">
        <v>160</v>
      </c>
      <c r="M6731" t="s">
        <v>5133</v>
      </c>
      <c r="N6731">
        <v>0.8</v>
      </c>
      <c r="O6731">
        <v>2.6007802340702199E-2</v>
      </c>
    </row>
    <row r="6732" spans="1:15">
      <c r="A6732" t="s">
        <v>7600</v>
      </c>
      <c r="B6732" t="s">
        <v>23513</v>
      </c>
      <c r="C6732" t="s">
        <v>7601</v>
      </c>
      <c r="D6732">
        <v>12</v>
      </c>
      <c r="E6732">
        <v>535</v>
      </c>
      <c r="F6732">
        <v>208</v>
      </c>
      <c r="G6732">
        <v>8124</v>
      </c>
      <c r="H6732">
        <v>0.72505003593622397</v>
      </c>
      <c r="I6732">
        <v>0.99999999999997702</v>
      </c>
      <c r="J6732">
        <v>0.95041217501583097</v>
      </c>
      <c r="K6732" t="s">
        <v>28396</v>
      </c>
      <c r="L6732">
        <v>12</v>
      </c>
      <c r="M6732" t="s">
        <v>5133</v>
      </c>
      <c r="N6732">
        <v>5.7692307692307702E-2</v>
      </c>
      <c r="O6732">
        <v>2.2429906542056101E-2</v>
      </c>
    </row>
    <row r="6733" spans="1:15">
      <c r="A6733" t="s">
        <v>7600</v>
      </c>
      <c r="B6733" t="s">
        <v>23518</v>
      </c>
      <c r="C6733" t="s">
        <v>7601</v>
      </c>
      <c r="D6733">
        <v>18</v>
      </c>
      <c r="E6733">
        <v>787</v>
      </c>
      <c r="F6733">
        <v>184</v>
      </c>
      <c r="G6733">
        <v>7393</v>
      </c>
      <c r="H6733">
        <v>0.685151641149079</v>
      </c>
      <c r="I6733">
        <v>1</v>
      </c>
      <c r="J6733">
        <v>0.966855260484069</v>
      </c>
      <c r="K6733" t="s">
        <v>28397</v>
      </c>
      <c r="L6733">
        <v>18</v>
      </c>
      <c r="M6733" t="s">
        <v>5133</v>
      </c>
      <c r="N6733">
        <v>9.7826086956521702E-2</v>
      </c>
      <c r="O6733">
        <v>2.2871664548919899E-2</v>
      </c>
    </row>
    <row r="6734" spans="1:15">
      <c r="A6734" t="s">
        <v>7602</v>
      </c>
      <c r="B6734" t="s">
        <v>23511</v>
      </c>
      <c r="C6734" t="s">
        <v>7603</v>
      </c>
      <c r="D6734">
        <v>159</v>
      </c>
      <c r="E6734">
        <v>6152</v>
      </c>
      <c r="F6734">
        <v>199</v>
      </c>
      <c r="G6734">
        <v>7804</v>
      </c>
      <c r="H6734">
        <v>0.39327178066611601</v>
      </c>
      <c r="I6734">
        <v>0.91525479399875698</v>
      </c>
      <c r="J6734">
        <v>0.78669196642228301</v>
      </c>
      <c r="K6734" t="s">
        <v>28398</v>
      </c>
      <c r="L6734">
        <v>159</v>
      </c>
      <c r="M6734" t="s">
        <v>5133</v>
      </c>
      <c r="N6734">
        <v>0.79899497487437199</v>
      </c>
      <c r="O6734">
        <v>2.5845253576072799E-2</v>
      </c>
    </row>
    <row r="6735" spans="1:15">
      <c r="A6735" t="s">
        <v>7602</v>
      </c>
      <c r="B6735" t="s">
        <v>23518</v>
      </c>
      <c r="C6735" t="s">
        <v>7603</v>
      </c>
      <c r="D6735">
        <v>18</v>
      </c>
      <c r="E6735">
        <v>787</v>
      </c>
      <c r="F6735">
        <v>183</v>
      </c>
      <c r="G6735">
        <v>7393</v>
      </c>
      <c r="H6735">
        <v>0.67610889237393601</v>
      </c>
      <c r="I6735">
        <v>1</v>
      </c>
      <c r="J6735">
        <v>0.966855260484069</v>
      </c>
      <c r="K6735" t="s">
        <v>28397</v>
      </c>
      <c r="L6735">
        <v>18</v>
      </c>
      <c r="M6735" t="s">
        <v>5133</v>
      </c>
      <c r="N6735">
        <v>9.8360655737704902E-2</v>
      </c>
      <c r="O6735">
        <v>2.2871664548919899E-2</v>
      </c>
    </row>
    <row r="6736" spans="1:15">
      <c r="A6736" t="s">
        <v>7602</v>
      </c>
      <c r="B6736" t="s">
        <v>23513</v>
      </c>
      <c r="C6736" t="s">
        <v>7603</v>
      </c>
      <c r="D6736">
        <v>12</v>
      </c>
      <c r="E6736">
        <v>535</v>
      </c>
      <c r="F6736">
        <v>207</v>
      </c>
      <c r="G6736">
        <v>8124</v>
      </c>
      <c r="H6736">
        <v>0.71895340704771804</v>
      </c>
      <c r="I6736">
        <v>0.99999999999997702</v>
      </c>
      <c r="J6736">
        <v>0.95041217501583097</v>
      </c>
      <c r="K6736" t="s">
        <v>28396</v>
      </c>
      <c r="L6736">
        <v>12</v>
      </c>
      <c r="M6736" t="s">
        <v>5133</v>
      </c>
      <c r="N6736">
        <v>5.7971014492753603E-2</v>
      </c>
      <c r="O6736">
        <v>2.2429906542056101E-2</v>
      </c>
    </row>
    <row r="6737" spans="1:15">
      <c r="A6737" t="s">
        <v>7604</v>
      </c>
      <c r="B6737" t="s">
        <v>23518</v>
      </c>
      <c r="C6737" t="s">
        <v>7605</v>
      </c>
      <c r="D6737">
        <v>2</v>
      </c>
      <c r="E6737">
        <v>787</v>
      </c>
      <c r="F6737">
        <v>53</v>
      </c>
      <c r="G6737">
        <v>7393</v>
      </c>
      <c r="H6737">
        <v>0.98152092819809</v>
      </c>
      <c r="I6737">
        <v>1</v>
      </c>
      <c r="J6737">
        <v>0.966855260484069</v>
      </c>
      <c r="K6737" t="s">
        <v>28399</v>
      </c>
      <c r="L6737">
        <v>2</v>
      </c>
      <c r="M6737" t="s">
        <v>5133</v>
      </c>
      <c r="N6737">
        <v>3.77358490566038E-2</v>
      </c>
      <c r="O6737">
        <v>2.5412960609911099E-3</v>
      </c>
    </row>
    <row r="6738" spans="1:15">
      <c r="A6738" t="s">
        <v>7604</v>
      </c>
      <c r="B6738" t="s">
        <v>23513</v>
      </c>
      <c r="C6738" t="s">
        <v>7605</v>
      </c>
      <c r="D6738">
        <v>1</v>
      </c>
      <c r="E6738">
        <v>535</v>
      </c>
      <c r="F6738">
        <v>58</v>
      </c>
      <c r="G6738">
        <v>8124</v>
      </c>
      <c r="H6738">
        <v>0.98104215956418295</v>
      </c>
      <c r="I6738">
        <v>0.99999999999997702</v>
      </c>
      <c r="J6738">
        <v>0.95041217501583097</v>
      </c>
      <c r="K6738" t="s">
        <v>28400</v>
      </c>
      <c r="L6738">
        <v>1</v>
      </c>
      <c r="M6738" t="s">
        <v>5133</v>
      </c>
      <c r="N6738">
        <v>1.72413793103448E-2</v>
      </c>
      <c r="O6738">
        <v>1.8691588785046699E-3</v>
      </c>
    </row>
    <row r="6739" spans="1:15">
      <c r="A6739" t="s">
        <v>7604</v>
      </c>
      <c r="B6739" t="s">
        <v>23511</v>
      </c>
      <c r="C6739" t="s">
        <v>7605</v>
      </c>
      <c r="D6739">
        <v>47</v>
      </c>
      <c r="E6739">
        <v>6152</v>
      </c>
      <c r="F6739">
        <v>56</v>
      </c>
      <c r="G6739">
        <v>7804</v>
      </c>
      <c r="H6739">
        <v>0.22365754958110701</v>
      </c>
      <c r="I6739">
        <v>0.71351541659948003</v>
      </c>
      <c r="J6739">
        <v>0.61329025517021396</v>
      </c>
      <c r="K6739" t="s">
        <v>28401</v>
      </c>
      <c r="L6739">
        <v>47</v>
      </c>
      <c r="M6739" t="s">
        <v>5133</v>
      </c>
      <c r="N6739">
        <v>0.83928571428571397</v>
      </c>
      <c r="O6739">
        <v>7.6397919375812704E-3</v>
      </c>
    </row>
    <row r="6740" spans="1:15">
      <c r="A6740" t="s">
        <v>7606</v>
      </c>
      <c r="B6740" t="s">
        <v>23513</v>
      </c>
      <c r="C6740" t="s">
        <v>7607</v>
      </c>
      <c r="D6740">
        <v>4</v>
      </c>
      <c r="E6740">
        <v>535</v>
      </c>
      <c r="F6740">
        <v>21</v>
      </c>
      <c r="G6740">
        <v>8124</v>
      </c>
      <c r="H6740">
        <v>4.5472985978941803E-2</v>
      </c>
      <c r="I6740">
        <v>0.448760549738495</v>
      </c>
      <c r="J6740">
        <v>0.42650749013827299</v>
      </c>
      <c r="K6740" t="s">
        <v>28402</v>
      </c>
      <c r="L6740">
        <v>4</v>
      </c>
      <c r="M6740" t="s">
        <v>5133</v>
      </c>
      <c r="N6740">
        <v>0.19047619047618999</v>
      </c>
      <c r="O6740">
        <v>7.4766355140186902E-3</v>
      </c>
    </row>
    <row r="6741" spans="1:15">
      <c r="A6741" t="s">
        <v>7606</v>
      </c>
      <c r="B6741" t="s">
        <v>23511</v>
      </c>
      <c r="C6741" t="s">
        <v>7607</v>
      </c>
      <c r="D6741">
        <v>17</v>
      </c>
      <c r="E6741">
        <v>6152</v>
      </c>
      <c r="F6741">
        <v>21</v>
      </c>
      <c r="G6741">
        <v>7804</v>
      </c>
      <c r="H6741">
        <v>0.53254015364000995</v>
      </c>
      <c r="I6741">
        <v>0.968912233598893</v>
      </c>
      <c r="J6741">
        <v>0.832812322140707</v>
      </c>
      <c r="K6741" t="s">
        <v>28403</v>
      </c>
      <c r="L6741">
        <v>17</v>
      </c>
      <c r="M6741" t="s">
        <v>5133</v>
      </c>
      <c r="N6741">
        <v>0.80952380952380998</v>
      </c>
      <c r="O6741">
        <v>2.7633289986996102E-3</v>
      </c>
    </row>
    <row r="6742" spans="1:15">
      <c r="A6742" t="s">
        <v>7608</v>
      </c>
      <c r="B6742" t="s">
        <v>23513</v>
      </c>
      <c r="C6742" t="s">
        <v>7609</v>
      </c>
      <c r="D6742">
        <v>6</v>
      </c>
      <c r="E6742">
        <v>535</v>
      </c>
      <c r="F6742">
        <v>90</v>
      </c>
      <c r="G6742">
        <v>8124</v>
      </c>
      <c r="H6742">
        <v>0.54846221890764402</v>
      </c>
      <c r="I6742">
        <v>0.99999999999997702</v>
      </c>
      <c r="J6742">
        <v>0.95041217501583097</v>
      </c>
      <c r="K6742" t="s">
        <v>25847</v>
      </c>
      <c r="L6742">
        <v>6</v>
      </c>
      <c r="M6742" t="s">
        <v>5133</v>
      </c>
      <c r="N6742">
        <v>6.6666666666666693E-2</v>
      </c>
      <c r="O6742">
        <v>1.1214953271028E-2</v>
      </c>
    </row>
    <row r="6743" spans="1:15">
      <c r="A6743" t="s">
        <v>7608</v>
      </c>
      <c r="B6743" t="s">
        <v>23511</v>
      </c>
      <c r="C6743" t="s">
        <v>7609</v>
      </c>
      <c r="D6743">
        <v>62</v>
      </c>
      <c r="E6743">
        <v>6152</v>
      </c>
      <c r="F6743">
        <v>88</v>
      </c>
      <c r="G6743">
        <v>7804</v>
      </c>
      <c r="H6743">
        <v>0.97727102104333596</v>
      </c>
      <c r="I6743">
        <v>1</v>
      </c>
      <c r="J6743">
        <v>0.85953329234717102</v>
      </c>
      <c r="K6743" t="s">
        <v>28404</v>
      </c>
      <c r="L6743">
        <v>62</v>
      </c>
      <c r="M6743" t="s">
        <v>5133</v>
      </c>
      <c r="N6743">
        <v>0.70454545454545503</v>
      </c>
      <c r="O6743">
        <v>1.00780234070221E-2</v>
      </c>
    </row>
    <row r="6744" spans="1:15">
      <c r="A6744" t="s">
        <v>7608</v>
      </c>
      <c r="B6744" t="s">
        <v>23518</v>
      </c>
      <c r="C6744" t="s">
        <v>7609</v>
      </c>
      <c r="D6744">
        <v>13</v>
      </c>
      <c r="E6744">
        <v>787</v>
      </c>
      <c r="F6744">
        <v>82</v>
      </c>
      <c r="G6744">
        <v>7393</v>
      </c>
      <c r="H6744">
        <v>9.2004476639693702E-2</v>
      </c>
      <c r="I6744">
        <v>0.63266972740240601</v>
      </c>
      <c r="J6744">
        <v>0.61170005408803896</v>
      </c>
      <c r="K6744" t="s">
        <v>25851</v>
      </c>
      <c r="L6744">
        <v>13</v>
      </c>
      <c r="M6744" t="s">
        <v>5133</v>
      </c>
      <c r="N6744">
        <v>0.15853658536585399</v>
      </c>
      <c r="O6744">
        <v>1.6518424396442199E-2</v>
      </c>
    </row>
    <row r="6745" spans="1:15">
      <c r="A6745" t="s">
        <v>7610</v>
      </c>
      <c r="B6745" t="s">
        <v>23511</v>
      </c>
      <c r="C6745" t="s">
        <v>7611</v>
      </c>
      <c r="D6745">
        <v>7</v>
      </c>
      <c r="E6745">
        <v>6152</v>
      </c>
      <c r="F6745">
        <v>7</v>
      </c>
      <c r="G6745">
        <v>7804</v>
      </c>
      <c r="H6745">
        <v>0.18905120292587699</v>
      </c>
      <c r="I6745">
        <v>0.631132279689813</v>
      </c>
      <c r="J6745">
        <v>0.54247920626835999</v>
      </c>
      <c r="K6745" t="s">
        <v>28405</v>
      </c>
      <c r="L6745">
        <v>7</v>
      </c>
      <c r="M6745" t="s">
        <v>5133</v>
      </c>
      <c r="N6745">
        <v>1</v>
      </c>
      <c r="O6745">
        <v>1.13784135240572E-3</v>
      </c>
    </row>
    <row r="6746" spans="1:15">
      <c r="A6746" t="s">
        <v>7612</v>
      </c>
      <c r="B6746" t="s">
        <v>23518</v>
      </c>
      <c r="C6746" t="s">
        <v>7613</v>
      </c>
      <c r="D6746">
        <v>2</v>
      </c>
      <c r="E6746">
        <v>787</v>
      </c>
      <c r="F6746">
        <v>19</v>
      </c>
      <c r="G6746">
        <v>7393</v>
      </c>
      <c r="H6746">
        <v>0.61580401546195596</v>
      </c>
      <c r="I6746">
        <v>1</v>
      </c>
      <c r="J6746">
        <v>0.966855260484069</v>
      </c>
      <c r="K6746" t="s">
        <v>24728</v>
      </c>
      <c r="L6746">
        <v>2</v>
      </c>
      <c r="M6746" t="s">
        <v>5133</v>
      </c>
      <c r="N6746">
        <v>0.105263157894737</v>
      </c>
      <c r="O6746">
        <v>2.5412960609911099E-3</v>
      </c>
    </row>
    <row r="6747" spans="1:15">
      <c r="A6747" t="s">
        <v>7612</v>
      </c>
      <c r="B6747" t="s">
        <v>23511</v>
      </c>
      <c r="C6747" t="s">
        <v>7613</v>
      </c>
      <c r="D6747">
        <v>16</v>
      </c>
      <c r="E6747">
        <v>6152</v>
      </c>
      <c r="F6747">
        <v>21</v>
      </c>
      <c r="G6747">
        <v>7804</v>
      </c>
      <c r="H6747">
        <v>0.72519464518531396</v>
      </c>
      <c r="I6747">
        <v>0.968912233598893</v>
      </c>
      <c r="J6747">
        <v>0.832812322140707</v>
      </c>
      <c r="K6747" t="s">
        <v>25853</v>
      </c>
      <c r="L6747">
        <v>16</v>
      </c>
      <c r="M6747" t="s">
        <v>5133</v>
      </c>
      <c r="N6747">
        <v>0.76190476190476197</v>
      </c>
      <c r="O6747">
        <v>2.6007802340702198E-3</v>
      </c>
    </row>
    <row r="6748" spans="1:15">
      <c r="A6748" t="s">
        <v>7612</v>
      </c>
      <c r="B6748" t="s">
        <v>23513</v>
      </c>
      <c r="C6748" t="s">
        <v>7613</v>
      </c>
      <c r="D6748">
        <v>2</v>
      </c>
      <c r="E6748">
        <v>535</v>
      </c>
      <c r="F6748">
        <v>22</v>
      </c>
      <c r="G6748">
        <v>8124</v>
      </c>
      <c r="H6748">
        <v>0.43025526123462499</v>
      </c>
      <c r="I6748">
        <v>0.99999999999997702</v>
      </c>
      <c r="J6748">
        <v>0.95041217501583097</v>
      </c>
      <c r="K6748" t="s">
        <v>25854</v>
      </c>
      <c r="L6748">
        <v>2</v>
      </c>
      <c r="M6748" t="s">
        <v>5133</v>
      </c>
      <c r="N6748">
        <v>9.0909090909090898E-2</v>
      </c>
      <c r="O6748">
        <v>3.7383177570093499E-3</v>
      </c>
    </row>
    <row r="6749" spans="1:15">
      <c r="A6749" t="s">
        <v>7614</v>
      </c>
      <c r="B6749" t="s">
        <v>23511</v>
      </c>
      <c r="C6749" t="s">
        <v>7615</v>
      </c>
      <c r="D6749">
        <v>2</v>
      </c>
      <c r="E6749">
        <v>6152</v>
      </c>
      <c r="F6749">
        <v>2</v>
      </c>
      <c r="G6749">
        <v>7804</v>
      </c>
      <c r="H6749">
        <v>0.62141708038142995</v>
      </c>
      <c r="I6749">
        <v>0.968912233598893</v>
      </c>
      <c r="J6749">
        <v>0.832812322140707</v>
      </c>
      <c r="K6749" t="s">
        <v>28406</v>
      </c>
      <c r="L6749">
        <v>2</v>
      </c>
      <c r="M6749" t="s">
        <v>5133</v>
      </c>
      <c r="N6749">
        <v>1</v>
      </c>
      <c r="O6749">
        <v>3.2509752925877802E-4</v>
      </c>
    </row>
    <row r="6750" spans="1:15">
      <c r="A6750" t="s">
        <v>7616</v>
      </c>
      <c r="B6750" t="s">
        <v>23513</v>
      </c>
      <c r="C6750" t="s">
        <v>7617</v>
      </c>
      <c r="D6750">
        <v>1</v>
      </c>
      <c r="E6750">
        <v>535</v>
      </c>
      <c r="F6750">
        <v>12</v>
      </c>
      <c r="G6750">
        <v>8124</v>
      </c>
      <c r="H6750">
        <v>0.55870736002102495</v>
      </c>
      <c r="I6750">
        <v>0.99999999999997702</v>
      </c>
      <c r="J6750">
        <v>0.95041217501583097</v>
      </c>
      <c r="K6750" t="s">
        <v>23598</v>
      </c>
      <c r="L6750">
        <v>1</v>
      </c>
      <c r="M6750" t="s">
        <v>5133</v>
      </c>
      <c r="N6750">
        <v>8.3333333333333301E-2</v>
      </c>
      <c r="O6750">
        <v>1.8691588785046699E-3</v>
      </c>
    </row>
    <row r="6751" spans="1:15">
      <c r="A6751" t="s">
        <v>7616</v>
      </c>
      <c r="B6751" t="s">
        <v>23511</v>
      </c>
      <c r="C6751" t="s">
        <v>7617</v>
      </c>
      <c r="D6751">
        <v>11</v>
      </c>
      <c r="E6751">
        <v>6152</v>
      </c>
      <c r="F6751">
        <v>12</v>
      </c>
      <c r="G6751">
        <v>7804</v>
      </c>
      <c r="H6751">
        <v>0.24296886885364699</v>
      </c>
      <c r="I6751">
        <v>0.71382528017432401</v>
      </c>
      <c r="J6751">
        <v>0.61355659322887801</v>
      </c>
      <c r="K6751" t="s">
        <v>28407</v>
      </c>
      <c r="L6751">
        <v>11</v>
      </c>
      <c r="M6751" t="s">
        <v>5133</v>
      </c>
      <c r="N6751">
        <v>0.91666666666666696</v>
      </c>
      <c r="O6751">
        <v>1.78803641092328E-3</v>
      </c>
    </row>
    <row r="6752" spans="1:15">
      <c r="A6752" t="s">
        <v>7618</v>
      </c>
      <c r="B6752" t="s">
        <v>23511</v>
      </c>
      <c r="C6752" t="s">
        <v>7619</v>
      </c>
      <c r="D6752">
        <v>7</v>
      </c>
      <c r="E6752">
        <v>6152</v>
      </c>
      <c r="F6752">
        <v>9</v>
      </c>
      <c r="G6752">
        <v>7804</v>
      </c>
      <c r="H6752">
        <v>0.70695686083507503</v>
      </c>
      <c r="I6752">
        <v>0.968912233598893</v>
      </c>
      <c r="J6752">
        <v>0.832812322140707</v>
      </c>
      <c r="K6752" t="s">
        <v>28408</v>
      </c>
      <c r="L6752">
        <v>7</v>
      </c>
      <c r="M6752" t="s">
        <v>5133</v>
      </c>
      <c r="N6752">
        <v>0.77777777777777801</v>
      </c>
      <c r="O6752">
        <v>1.13784135240572E-3</v>
      </c>
    </row>
    <row r="6753" spans="1:15">
      <c r="A6753" t="s">
        <v>7618</v>
      </c>
      <c r="B6753" t="s">
        <v>23518</v>
      </c>
      <c r="C6753" t="s">
        <v>7619</v>
      </c>
      <c r="D6753">
        <v>1</v>
      </c>
      <c r="E6753">
        <v>787</v>
      </c>
      <c r="F6753">
        <v>9</v>
      </c>
      <c r="G6753">
        <v>7393</v>
      </c>
      <c r="H6753">
        <v>0.63708190659863195</v>
      </c>
      <c r="I6753">
        <v>1</v>
      </c>
      <c r="J6753">
        <v>0.966855260484069</v>
      </c>
      <c r="K6753" t="s">
        <v>24546</v>
      </c>
      <c r="L6753">
        <v>1</v>
      </c>
      <c r="M6753" t="s">
        <v>5133</v>
      </c>
      <c r="N6753">
        <v>0.11111111111111099</v>
      </c>
      <c r="O6753">
        <v>1.27064803049555E-3</v>
      </c>
    </row>
    <row r="6754" spans="1:15">
      <c r="A6754" t="s">
        <v>7620</v>
      </c>
      <c r="B6754" t="s">
        <v>23513</v>
      </c>
      <c r="C6754" t="s">
        <v>7621</v>
      </c>
      <c r="D6754">
        <v>6</v>
      </c>
      <c r="E6754">
        <v>535</v>
      </c>
      <c r="F6754">
        <v>67</v>
      </c>
      <c r="G6754">
        <v>8124</v>
      </c>
      <c r="H6754">
        <v>0.278169052599199</v>
      </c>
      <c r="I6754">
        <v>0.92669970177713501</v>
      </c>
      <c r="J6754">
        <v>0.88074667915254901</v>
      </c>
      <c r="K6754" t="s">
        <v>28409</v>
      </c>
      <c r="L6754">
        <v>6</v>
      </c>
      <c r="M6754" t="s">
        <v>5133</v>
      </c>
      <c r="N6754">
        <v>8.9552238805970102E-2</v>
      </c>
      <c r="O6754">
        <v>1.1214953271028E-2</v>
      </c>
    </row>
    <row r="6755" spans="1:15">
      <c r="A6755" t="s">
        <v>7620</v>
      </c>
      <c r="B6755" t="s">
        <v>23518</v>
      </c>
      <c r="C6755" t="s">
        <v>7621</v>
      </c>
      <c r="D6755">
        <v>5</v>
      </c>
      <c r="E6755">
        <v>787</v>
      </c>
      <c r="F6755">
        <v>45</v>
      </c>
      <c r="G6755">
        <v>7393</v>
      </c>
      <c r="H6755">
        <v>0.53052354296939896</v>
      </c>
      <c r="I6755">
        <v>1</v>
      </c>
      <c r="J6755">
        <v>0.966855260484069</v>
      </c>
      <c r="K6755" t="s">
        <v>28410</v>
      </c>
      <c r="L6755">
        <v>5</v>
      </c>
      <c r="M6755" t="s">
        <v>5133</v>
      </c>
      <c r="N6755">
        <v>0.11111111111111099</v>
      </c>
      <c r="O6755">
        <v>6.35324015247776E-3</v>
      </c>
    </row>
    <row r="6756" spans="1:15">
      <c r="A6756" t="s">
        <v>7620</v>
      </c>
      <c r="B6756" t="s">
        <v>23511</v>
      </c>
      <c r="C6756" t="s">
        <v>7621</v>
      </c>
      <c r="D6756">
        <v>48</v>
      </c>
      <c r="E6756">
        <v>6152</v>
      </c>
      <c r="F6756">
        <v>61</v>
      </c>
      <c r="G6756">
        <v>7804</v>
      </c>
      <c r="H6756">
        <v>0.58450111685700701</v>
      </c>
      <c r="I6756">
        <v>0.968912233598893</v>
      </c>
      <c r="J6756">
        <v>0.832812322140707</v>
      </c>
      <c r="K6756" t="s">
        <v>28411</v>
      </c>
      <c r="L6756">
        <v>48</v>
      </c>
      <c r="M6756" t="s">
        <v>5133</v>
      </c>
      <c r="N6756">
        <v>0.786885245901639</v>
      </c>
      <c r="O6756">
        <v>7.8023407022106599E-3</v>
      </c>
    </row>
    <row r="6757" spans="1:15">
      <c r="A6757" t="s">
        <v>7622</v>
      </c>
      <c r="B6757" t="s">
        <v>23511</v>
      </c>
      <c r="C6757" t="s">
        <v>7623</v>
      </c>
      <c r="D6757">
        <v>5</v>
      </c>
      <c r="E6757">
        <v>6152</v>
      </c>
      <c r="F6757">
        <v>6</v>
      </c>
      <c r="G6757">
        <v>7804</v>
      </c>
      <c r="H6757">
        <v>0.62665052091531404</v>
      </c>
      <c r="I6757">
        <v>0.968912233598893</v>
      </c>
      <c r="J6757">
        <v>0.832812322140707</v>
      </c>
      <c r="K6757" t="s">
        <v>28412</v>
      </c>
      <c r="L6757">
        <v>5</v>
      </c>
      <c r="M6757" t="s">
        <v>2729</v>
      </c>
      <c r="N6757">
        <v>0.83333333333333304</v>
      </c>
      <c r="O6757">
        <v>8.1274382314694405E-4</v>
      </c>
    </row>
    <row r="6758" spans="1:15">
      <c r="A6758" t="s">
        <v>7622</v>
      </c>
      <c r="B6758" t="s">
        <v>23518</v>
      </c>
      <c r="C6758" t="s">
        <v>7623</v>
      </c>
      <c r="D6758">
        <v>1</v>
      </c>
      <c r="E6758">
        <v>787</v>
      </c>
      <c r="F6758">
        <v>6</v>
      </c>
      <c r="G6758">
        <v>7393</v>
      </c>
      <c r="H6758">
        <v>0.49113550780958298</v>
      </c>
      <c r="I6758">
        <v>1</v>
      </c>
      <c r="J6758">
        <v>0.966855260484069</v>
      </c>
      <c r="K6758" t="s">
        <v>28413</v>
      </c>
      <c r="L6758">
        <v>1</v>
      </c>
      <c r="M6758" t="s">
        <v>2729</v>
      </c>
      <c r="N6758">
        <v>0.16666666666666699</v>
      </c>
      <c r="O6758">
        <v>1.27064803049555E-3</v>
      </c>
    </row>
    <row r="6759" spans="1:15">
      <c r="A6759" t="s">
        <v>7624</v>
      </c>
      <c r="B6759" t="s">
        <v>23511</v>
      </c>
      <c r="C6759" t="s">
        <v>7625</v>
      </c>
      <c r="D6759">
        <v>11</v>
      </c>
      <c r="E6759">
        <v>6152</v>
      </c>
      <c r="F6759">
        <v>14</v>
      </c>
      <c r="G6759">
        <v>7804</v>
      </c>
      <c r="H6759">
        <v>0.65754173515226599</v>
      </c>
      <c r="I6759">
        <v>0.968912233598893</v>
      </c>
      <c r="J6759">
        <v>0.832812322140707</v>
      </c>
      <c r="K6759" t="s">
        <v>28414</v>
      </c>
      <c r="L6759">
        <v>11</v>
      </c>
      <c r="M6759" t="s">
        <v>2729</v>
      </c>
      <c r="N6759">
        <v>0.78571428571428603</v>
      </c>
      <c r="O6759">
        <v>1.78803641092328E-3</v>
      </c>
    </row>
    <row r="6760" spans="1:15">
      <c r="A6760" t="s">
        <v>7624</v>
      </c>
      <c r="B6760" t="s">
        <v>23518</v>
      </c>
      <c r="C6760" t="s">
        <v>7625</v>
      </c>
      <c r="D6760">
        <v>1</v>
      </c>
      <c r="E6760">
        <v>787</v>
      </c>
      <c r="F6760">
        <v>10</v>
      </c>
      <c r="G6760">
        <v>7393</v>
      </c>
      <c r="H6760">
        <v>0.67576236969544701</v>
      </c>
      <c r="I6760">
        <v>1</v>
      </c>
      <c r="J6760">
        <v>0.966855260484069</v>
      </c>
      <c r="K6760" t="s">
        <v>28415</v>
      </c>
      <c r="L6760">
        <v>1</v>
      </c>
      <c r="M6760" t="s">
        <v>2729</v>
      </c>
      <c r="N6760">
        <v>0.1</v>
      </c>
      <c r="O6760">
        <v>1.27064803049555E-3</v>
      </c>
    </row>
    <row r="6761" spans="1:15">
      <c r="A6761" t="s">
        <v>7626</v>
      </c>
      <c r="B6761" t="s">
        <v>23511</v>
      </c>
      <c r="C6761" t="s">
        <v>7627</v>
      </c>
      <c r="D6761">
        <v>5</v>
      </c>
      <c r="E6761">
        <v>6152</v>
      </c>
      <c r="F6761">
        <v>7</v>
      </c>
      <c r="G6761">
        <v>7804</v>
      </c>
      <c r="H6761">
        <v>0.83137607319657303</v>
      </c>
      <c r="I6761">
        <v>0.98923101772060196</v>
      </c>
      <c r="J6761">
        <v>0.85027699355333197</v>
      </c>
      <c r="K6761" t="s">
        <v>28416</v>
      </c>
      <c r="L6761">
        <v>5</v>
      </c>
      <c r="M6761" t="s">
        <v>5133</v>
      </c>
      <c r="N6761">
        <v>0.71428571428571397</v>
      </c>
      <c r="O6761">
        <v>8.1274382314694405E-4</v>
      </c>
    </row>
    <row r="6762" spans="1:15">
      <c r="A6762" t="s">
        <v>7628</v>
      </c>
      <c r="B6762" t="s">
        <v>23511</v>
      </c>
      <c r="C6762" t="s">
        <v>7629</v>
      </c>
      <c r="D6762">
        <v>11</v>
      </c>
      <c r="E6762">
        <v>6152</v>
      </c>
      <c r="F6762">
        <v>14</v>
      </c>
      <c r="G6762">
        <v>7804</v>
      </c>
      <c r="H6762">
        <v>0.65754173515226599</v>
      </c>
      <c r="I6762">
        <v>0.968912233598893</v>
      </c>
      <c r="J6762">
        <v>0.832812322140707</v>
      </c>
      <c r="K6762" t="s">
        <v>28417</v>
      </c>
      <c r="L6762">
        <v>11</v>
      </c>
      <c r="M6762" t="s">
        <v>2729</v>
      </c>
      <c r="N6762">
        <v>0.78571428571428603</v>
      </c>
      <c r="O6762">
        <v>1.78803641092328E-3</v>
      </c>
    </row>
    <row r="6763" spans="1:15">
      <c r="A6763" t="s">
        <v>7628</v>
      </c>
      <c r="B6763" t="s">
        <v>23518</v>
      </c>
      <c r="C6763" t="s">
        <v>7629</v>
      </c>
      <c r="D6763">
        <v>1</v>
      </c>
      <c r="E6763">
        <v>787</v>
      </c>
      <c r="F6763">
        <v>12</v>
      </c>
      <c r="G6763">
        <v>7393</v>
      </c>
      <c r="H6763">
        <v>0.74120734014009004</v>
      </c>
      <c r="I6763">
        <v>1</v>
      </c>
      <c r="J6763">
        <v>0.966855260484069</v>
      </c>
      <c r="K6763" t="s">
        <v>24050</v>
      </c>
      <c r="L6763">
        <v>1</v>
      </c>
      <c r="M6763" t="s">
        <v>2729</v>
      </c>
      <c r="N6763">
        <v>8.3333333333333301E-2</v>
      </c>
      <c r="O6763">
        <v>1.27064803049555E-3</v>
      </c>
    </row>
    <row r="6764" spans="1:15">
      <c r="A6764" t="s">
        <v>7628</v>
      </c>
      <c r="B6764" t="s">
        <v>23513</v>
      </c>
      <c r="C6764" t="s">
        <v>7629</v>
      </c>
      <c r="D6764">
        <v>1</v>
      </c>
      <c r="E6764">
        <v>535</v>
      </c>
      <c r="F6764">
        <v>16</v>
      </c>
      <c r="G6764">
        <v>8124</v>
      </c>
      <c r="H6764">
        <v>0.66412214006675596</v>
      </c>
      <c r="I6764">
        <v>0.99999999999997702</v>
      </c>
      <c r="J6764">
        <v>0.95041217501583097</v>
      </c>
      <c r="K6764" t="s">
        <v>28418</v>
      </c>
      <c r="L6764">
        <v>1</v>
      </c>
      <c r="M6764" t="s">
        <v>2729</v>
      </c>
      <c r="N6764">
        <v>6.25E-2</v>
      </c>
      <c r="O6764">
        <v>1.8691588785046699E-3</v>
      </c>
    </row>
    <row r="6765" spans="1:15">
      <c r="A6765" t="s">
        <v>7630</v>
      </c>
      <c r="B6765" t="s">
        <v>23511</v>
      </c>
      <c r="C6765" t="s">
        <v>7631</v>
      </c>
      <c r="D6765">
        <v>5</v>
      </c>
      <c r="E6765">
        <v>6152</v>
      </c>
      <c r="F6765">
        <v>7</v>
      </c>
      <c r="G6765">
        <v>7804</v>
      </c>
      <c r="H6765">
        <v>0.83137607319657303</v>
      </c>
      <c r="I6765">
        <v>0.98923101772060196</v>
      </c>
      <c r="J6765">
        <v>0.85027699355333197</v>
      </c>
      <c r="K6765" t="s">
        <v>28419</v>
      </c>
      <c r="L6765">
        <v>5</v>
      </c>
      <c r="M6765" t="s">
        <v>2729</v>
      </c>
      <c r="N6765">
        <v>0.71428571428571397</v>
      </c>
      <c r="O6765">
        <v>8.1274382314694405E-4</v>
      </c>
    </row>
    <row r="6766" spans="1:15">
      <c r="A6766" t="s">
        <v>7632</v>
      </c>
      <c r="B6766" t="s">
        <v>23511</v>
      </c>
      <c r="C6766" t="s">
        <v>7633</v>
      </c>
      <c r="D6766">
        <v>4</v>
      </c>
      <c r="E6766">
        <v>6152</v>
      </c>
      <c r="F6766">
        <v>4</v>
      </c>
      <c r="G6766">
        <v>7804</v>
      </c>
      <c r="H6766">
        <v>0.38610601832086699</v>
      </c>
      <c r="I6766">
        <v>0.90829480295553899</v>
      </c>
      <c r="J6766">
        <v>0.78070962240619901</v>
      </c>
      <c r="K6766" t="s">
        <v>28420</v>
      </c>
      <c r="L6766">
        <v>4</v>
      </c>
      <c r="M6766" t="s">
        <v>2729</v>
      </c>
      <c r="N6766">
        <v>1</v>
      </c>
      <c r="O6766">
        <v>6.5019505851755496E-4</v>
      </c>
    </row>
    <row r="6767" spans="1:15">
      <c r="A6767" t="s">
        <v>7634</v>
      </c>
      <c r="B6767" t="s">
        <v>23518</v>
      </c>
      <c r="C6767" t="s">
        <v>7635</v>
      </c>
      <c r="D6767">
        <v>7</v>
      </c>
      <c r="E6767">
        <v>787</v>
      </c>
      <c r="F6767">
        <v>80</v>
      </c>
      <c r="G6767">
        <v>7393</v>
      </c>
      <c r="H6767">
        <v>0.76197414001400199</v>
      </c>
      <c r="I6767">
        <v>1</v>
      </c>
      <c r="J6767">
        <v>0.966855260484069</v>
      </c>
      <c r="K6767" t="s">
        <v>28421</v>
      </c>
      <c r="L6767">
        <v>7</v>
      </c>
      <c r="M6767" t="s">
        <v>2729</v>
      </c>
      <c r="N6767">
        <v>8.7499999999999994E-2</v>
      </c>
      <c r="O6767">
        <v>8.8945362134688708E-3</v>
      </c>
    </row>
    <row r="6768" spans="1:15">
      <c r="A6768" t="s">
        <v>7634</v>
      </c>
      <c r="B6768" t="s">
        <v>23511</v>
      </c>
      <c r="C6768" t="s">
        <v>7635</v>
      </c>
      <c r="D6768">
        <v>63</v>
      </c>
      <c r="E6768">
        <v>6152</v>
      </c>
      <c r="F6768">
        <v>84</v>
      </c>
      <c r="G6768">
        <v>7804</v>
      </c>
      <c r="H6768">
        <v>0.84123977652235804</v>
      </c>
      <c r="I6768">
        <v>0.99747146812749798</v>
      </c>
      <c r="J6768">
        <v>0.85735993502199503</v>
      </c>
      <c r="K6768" t="s">
        <v>28422</v>
      </c>
      <c r="L6768">
        <v>63</v>
      </c>
      <c r="M6768" t="s">
        <v>2729</v>
      </c>
      <c r="N6768">
        <v>0.75</v>
      </c>
      <c r="O6768">
        <v>1.02405721716515E-2</v>
      </c>
    </row>
    <row r="6769" spans="1:15">
      <c r="A6769" t="s">
        <v>7634</v>
      </c>
      <c r="B6769" t="s">
        <v>23513</v>
      </c>
      <c r="C6769" t="s">
        <v>7635</v>
      </c>
      <c r="D6769">
        <v>9</v>
      </c>
      <c r="E6769">
        <v>535</v>
      </c>
      <c r="F6769">
        <v>87</v>
      </c>
      <c r="G6769">
        <v>8124</v>
      </c>
      <c r="H6769">
        <v>0.117632839700523</v>
      </c>
      <c r="I6769">
        <v>0.64703075560747003</v>
      </c>
      <c r="J6769">
        <v>0.614945907739046</v>
      </c>
      <c r="K6769" t="s">
        <v>28423</v>
      </c>
      <c r="L6769">
        <v>9</v>
      </c>
      <c r="M6769" t="s">
        <v>2729</v>
      </c>
      <c r="N6769">
        <v>0.10344827586206901</v>
      </c>
      <c r="O6769">
        <v>1.6822429906542102E-2</v>
      </c>
    </row>
    <row r="6770" spans="1:15">
      <c r="A6770" t="s">
        <v>7636</v>
      </c>
      <c r="B6770" t="s">
        <v>23513</v>
      </c>
      <c r="C6770" t="s">
        <v>7637</v>
      </c>
      <c r="D6770">
        <v>2</v>
      </c>
      <c r="E6770">
        <v>535</v>
      </c>
      <c r="F6770">
        <v>41</v>
      </c>
      <c r="G6770">
        <v>8124</v>
      </c>
      <c r="H6770">
        <v>0.76253687015137395</v>
      </c>
      <c r="I6770">
        <v>0.99999999999997702</v>
      </c>
      <c r="J6770">
        <v>0.95041217501583097</v>
      </c>
      <c r="K6770" t="s">
        <v>28424</v>
      </c>
      <c r="L6770">
        <v>2</v>
      </c>
      <c r="M6770" t="s">
        <v>2729</v>
      </c>
      <c r="N6770">
        <v>4.8780487804878099E-2</v>
      </c>
      <c r="O6770">
        <v>3.7383177570093499E-3</v>
      </c>
    </row>
    <row r="6771" spans="1:15">
      <c r="A6771" t="s">
        <v>7636</v>
      </c>
      <c r="B6771" t="s">
        <v>23511</v>
      </c>
      <c r="C6771" t="s">
        <v>7637</v>
      </c>
      <c r="D6771">
        <v>34</v>
      </c>
      <c r="E6771">
        <v>6152</v>
      </c>
      <c r="F6771">
        <v>38</v>
      </c>
      <c r="G6771">
        <v>7804</v>
      </c>
      <c r="H6771">
        <v>7.1831350603740005E-2</v>
      </c>
      <c r="I6771">
        <v>0.34901846963959998</v>
      </c>
      <c r="J6771">
        <v>0.29999299429929699</v>
      </c>
      <c r="K6771" t="s">
        <v>28425</v>
      </c>
      <c r="L6771">
        <v>34</v>
      </c>
      <c r="M6771" t="s">
        <v>2729</v>
      </c>
      <c r="N6771">
        <v>0.89473684210526305</v>
      </c>
      <c r="O6771">
        <v>5.5266579973992204E-3</v>
      </c>
    </row>
    <row r="6772" spans="1:15">
      <c r="A6772" t="s">
        <v>7636</v>
      </c>
      <c r="B6772" t="s">
        <v>23518</v>
      </c>
      <c r="C6772" t="s">
        <v>7637</v>
      </c>
      <c r="D6772">
        <v>1</v>
      </c>
      <c r="E6772">
        <v>787</v>
      </c>
      <c r="F6772">
        <v>35</v>
      </c>
      <c r="G6772">
        <v>7393</v>
      </c>
      <c r="H6772">
        <v>0.98072708635627703</v>
      </c>
      <c r="I6772">
        <v>1</v>
      </c>
      <c r="J6772">
        <v>0.966855260484069</v>
      </c>
      <c r="K6772" t="s">
        <v>24038</v>
      </c>
      <c r="L6772">
        <v>1</v>
      </c>
      <c r="M6772" t="s">
        <v>2729</v>
      </c>
      <c r="N6772">
        <v>2.8571428571428598E-2</v>
      </c>
      <c r="O6772">
        <v>1.27064803049555E-3</v>
      </c>
    </row>
    <row r="6773" spans="1:15">
      <c r="A6773" t="s">
        <v>7638</v>
      </c>
      <c r="B6773" t="s">
        <v>23511</v>
      </c>
      <c r="C6773" t="s">
        <v>7639</v>
      </c>
      <c r="D6773">
        <v>4</v>
      </c>
      <c r="E6773">
        <v>6152</v>
      </c>
      <c r="F6773">
        <v>4</v>
      </c>
      <c r="G6773">
        <v>7804</v>
      </c>
      <c r="H6773">
        <v>0.38610601832086699</v>
      </c>
      <c r="I6773">
        <v>0.90829480295553899</v>
      </c>
      <c r="J6773">
        <v>0.78070962240619901</v>
      </c>
      <c r="K6773" t="s">
        <v>28426</v>
      </c>
      <c r="L6773">
        <v>4</v>
      </c>
      <c r="M6773" t="s">
        <v>2729</v>
      </c>
      <c r="N6773">
        <v>1</v>
      </c>
      <c r="O6773">
        <v>6.5019505851755496E-4</v>
      </c>
    </row>
    <row r="6774" spans="1:15">
      <c r="A6774" t="s">
        <v>7640</v>
      </c>
      <c r="B6774" t="s">
        <v>23511</v>
      </c>
      <c r="C6774" t="s">
        <v>7641</v>
      </c>
      <c r="D6774">
        <v>5</v>
      </c>
      <c r="E6774">
        <v>6152</v>
      </c>
      <c r="F6774">
        <v>5</v>
      </c>
      <c r="G6774">
        <v>7804</v>
      </c>
      <c r="H6774">
        <v>0.30433074367137097</v>
      </c>
      <c r="I6774">
        <v>0.81020448119108801</v>
      </c>
      <c r="J6774">
        <v>0.69639772519260701</v>
      </c>
      <c r="K6774" t="s">
        <v>24101</v>
      </c>
      <c r="L6774">
        <v>5</v>
      </c>
      <c r="M6774" t="s">
        <v>1463</v>
      </c>
      <c r="N6774">
        <v>1</v>
      </c>
      <c r="O6774">
        <v>8.1274382314694405E-4</v>
      </c>
    </row>
    <row r="6775" spans="1:15">
      <c r="A6775" t="s">
        <v>7642</v>
      </c>
      <c r="B6775" t="s">
        <v>23511</v>
      </c>
      <c r="C6775" t="s">
        <v>7643</v>
      </c>
      <c r="D6775">
        <v>10</v>
      </c>
      <c r="E6775">
        <v>6152</v>
      </c>
      <c r="F6775">
        <v>10</v>
      </c>
      <c r="G6775">
        <v>7804</v>
      </c>
      <c r="H6775">
        <v>9.2537459108980397E-2</v>
      </c>
      <c r="I6775">
        <v>0.40853420848785299</v>
      </c>
      <c r="J6775">
        <v>0.35114875325800998</v>
      </c>
      <c r="K6775" t="s">
        <v>28427</v>
      </c>
      <c r="L6775">
        <v>10</v>
      </c>
      <c r="M6775" t="s">
        <v>1463</v>
      </c>
      <c r="N6775">
        <v>1</v>
      </c>
      <c r="O6775">
        <v>1.62548764629389E-3</v>
      </c>
    </row>
    <row r="6776" spans="1:15">
      <c r="A6776" t="s">
        <v>7644</v>
      </c>
      <c r="B6776" t="s">
        <v>23511</v>
      </c>
      <c r="C6776" t="s">
        <v>7645</v>
      </c>
      <c r="D6776">
        <v>1</v>
      </c>
      <c r="E6776">
        <v>6152</v>
      </c>
      <c r="F6776">
        <v>2</v>
      </c>
      <c r="G6776">
        <v>7804</v>
      </c>
      <c r="H6776">
        <v>0.95521029019776005</v>
      </c>
      <c r="I6776">
        <v>1</v>
      </c>
      <c r="J6776">
        <v>0.85953329234717102</v>
      </c>
      <c r="K6776" t="s">
        <v>24598</v>
      </c>
      <c r="L6776">
        <v>1</v>
      </c>
      <c r="M6776" t="s">
        <v>5133</v>
      </c>
      <c r="N6776">
        <v>0.5</v>
      </c>
      <c r="O6776">
        <v>1.6254876462938901E-4</v>
      </c>
    </row>
    <row r="6777" spans="1:15">
      <c r="A6777" t="s">
        <v>7646</v>
      </c>
      <c r="B6777" t="s">
        <v>23511</v>
      </c>
      <c r="C6777" t="s">
        <v>7647</v>
      </c>
      <c r="D6777">
        <v>3</v>
      </c>
      <c r="E6777">
        <v>6152</v>
      </c>
      <c r="F6777">
        <v>3</v>
      </c>
      <c r="G6777">
        <v>7804</v>
      </c>
      <c r="H6777">
        <v>0.489837867770546</v>
      </c>
      <c r="I6777">
        <v>0.96083957126938102</v>
      </c>
      <c r="J6777">
        <v>0.82587360011061495</v>
      </c>
      <c r="K6777" t="s">
        <v>25496</v>
      </c>
      <c r="L6777">
        <v>3</v>
      </c>
      <c r="M6777" t="s">
        <v>2729</v>
      </c>
      <c r="N6777">
        <v>1</v>
      </c>
      <c r="O6777">
        <v>4.8764629388816603E-4</v>
      </c>
    </row>
    <row r="6778" spans="1:15">
      <c r="A6778" t="s">
        <v>7648</v>
      </c>
      <c r="B6778" t="s">
        <v>23511</v>
      </c>
      <c r="C6778" t="s">
        <v>7649</v>
      </c>
      <c r="D6778">
        <v>3</v>
      </c>
      <c r="E6778">
        <v>6152</v>
      </c>
      <c r="F6778">
        <v>3</v>
      </c>
      <c r="G6778">
        <v>7804</v>
      </c>
      <c r="H6778">
        <v>0.489837867770546</v>
      </c>
      <c r="I6778">
        <v>0.96083957126938102</v>
      </c>
      <c r="J6778">
        <v>0.82587360011061495</v>
      </c>
      <c r="K6778" t="s">
        <v>28428</v>
      </c>
      <c r="L6778">
        <v>3</v>
      </c>
      <c r="M6778" t="s">
        <v>5133</v>
      </c>
      <c r="N6778">
        <v>1</v>
      </c>
      <c r="O6778">
        <v>4.8764629388816603E-4</v>
      </c>
    </row>
    <row r="6779" spans="1:15">
      <c r="A6779" t="s">
        <v>7650</v>
      </c>
      <c r="B6779" t="s">
        <v>23511</v>
      </c>
      <c r="C6779" t="s">
        <v>7651</v>
      </c>
      <c r="D6779">
        <v>3</v>
      </c>
      <c r="E6779">
        <v>6152</v>
      </c>
      <c r="F6779">
        <v>3</v>
      </c>
      <c r="G6779">
        <v>7804</v>
      </c>
      <c r="H6779">
        <v>0.489837867770546</v>
      </c>
      <c r="I6779">
        <v>0.96083957126938102</v>
      </c>
      <c r="J6779">
        <v>0.82587360011061495</v>
      </c>
      <c r="K6779" t="s">
        <v>28429</v>
      </c>
      <c r="L6779">
        <v>3</v>
      </c>
      <c r="M6779" t="s">
        <v>2729</v>
      </c>
      <c r="N6779">
        <v>1</v>
      </c>
      <c r="O6779">
        <v>4.8764629388816603E-4</v>
      </c>
    </row>
    <row r="6780" spans="1:15">
      <c r="A6780" t="s">
        <v>7652</v>
      </c>
      <c r="B6780" t="s">
        <v>23511</v>
      </c>
      <c r="C6780" t="s">
        <v>7653</v>
      </c>
      <c r="D6780">
        <v>2</v>
      </c>
      <c r="E6780">
        <v>6152</v>
      </c>
      <c r="F6780">
        <v>2</v>
      </c>
      <c r="G6780">
        <v>7804</v>
      </c>
      <c r="H6780">
        <v>0.62141708038142995</v>
      </c>
      <c r="I6780">
        <v>0.968912233598893</v>
      </c>
      <c r="J6780">
        <v>0.832812322140707</v>
      </c>
      <c r="K6780" t="s">
        <v>28430</v>
      </c>
      <c r="L6780">
        <v>2</v>
      </c>
      <c r="M6780" t="s">
        <v>1463</v>
      </c>
      <c r="N6780">
        <v>1</v>
      </c>
      <c r="O6780">
        <v>3.2509752925877802E-4</v>
      </c>
    </row>
    <row r="6781" spans="1:15">
      <c r="A6781" t="s">
        <v>7654</v>
      </c>
      <c r="B6781" t="s">
        <v>23511</v>
      </c>
      <c r="C6781" t="s">
        <v>7655</v>
      </c>
      <c r="D6781">
        <v>49</v>
      </c>
      <c r="E6781">
        <v>6152</v>
      </c>
      <c r="F6781">
        <v>58</v>
      </c>
      <c r="G6781">
        <v>7804</v>
      </c>
      <c r="H6781">
        <v>0.18661005600410499</v>
      </c>
      <c r="I6781">
        <v>0.631132279689813</v>
      </c>
      <c r="J6781">
        <v>0.54247920626835999</v>
      </c>
      <c r="K6781" t="s">
        <v>28431</v>
      </c>
      <c r="L6781">
        <v>49</v>
      </c>
      <c r="M6781" t="s">
        <v>2729</v>
      </c>
      <c r="N6781">
        <v>0.84482758620689702</v>
      </c>
      <c r="O6781">
        <v>7.9648894668400503E-3</v>
      </c>
    </row>
    <row r="6782" spans="1:15">
      <c r="A6782" t="s">
        <v>7654</v>
      </c>
      <c r="B6782" t="s">
        <v>23518</v>
      </c>
      <c r="C6782" t="s">
        <v>7655</v>
      </c>
      <c r="D6782">
        <v>4</v>
      </c>
      <c r="E6782">
        <v>787</v>
      </c>
      <c r="F6782">
        <v>48</v>
      </c>
      <c r="G6782">
        <v>7393</v>
      </c>
      <c r="H6782">
        <v>0.76678219919177304</v>
      </c>
      <c r="I6782">
        <v>1</v>
      </c>
      <c r="J6782">
        <v>0.966855260484069</v>
      </c>
      <c r="K6782" t="s">
        <v>28432</v>
      </c>
      <c r="L6782">
        <v>4</v>
      </c>
      <c r="M6782" t="s">
        <v>2729</v>
      </c>
      <c r="N6782">
        <v>8.3333333333333301E-2</v>
      </c>
      <c r="O6782">
        <v>5.0825921219822103E-3</v>
      </c>
    </row>
    <row r="6783" spans="1:15">
      <c r="A6783" t="s">
        <v>7654</v>
      </c>
      <c r="B6783" t="s">
        <v>23513</v>
      </c>
      <c r="C6783" t="s">
        <v>7655</v>
      </c>
      <c r="D6783">
        <v>2</v>
      </c>
      <c r="E6783">
        <v>535</v>
      </c>
      <c r="F6783">
        <v>57</v>
      </c>
      <c r="G6783">
        <v>8124</v>
      </c>
      <c r="H6783">
        <v>0.89749946622884902</v>
      </c>
      <c r="I6783">
        <v>0.99999999999997702</v>
      </c>
      <c r="J6783">
        <v>0.95041217501583097</v>
      </c>
      <c r="K6783" t="s">
        <v>28433</v>
      </c>
      <c r="L6783">
        <v>2</v>
      </c>
      <c r="M6783" t="s">
        <v>2729</v>
      </c>
      <c r="N6783">
        <v>3.5087719298245598E-2</v>
      </c>
      <c r="O6783">
        <v>3.7383177570093499E-3</v>
      </c>
    </row>
    <row r="6784" spans="1:15">
      <c r="A6784" t="s">
        <v>7656</v>
      </c>
      <c r="B6784" t="s">
        <v>23513</v>
      </c>
      <c r="C6784" t="s">
        <v>7657</v>
      </c>
      <c r="D6784">
        <v>2</v>
      </c>
      <c r="E6784">
        <v>535</v>
      </c>
      <c r="F6784">
        <v>24</v>
      </c>
      <c r="G6784">
        <v>8124</v>
      </c>
      <c r="H6784">
        <v>0.47543339844096799</v>
      </c>
      <c r="I6784">
        <v>0.99999999999997702</v>
      </c>
      <c r="J6784">
        <v>0.95041217501583097</v>
      </c>
      <c r="K6784" t="s">
        <v>28433</v>
      </c>
      <c r="L6784">
        <v>2</v>
      </c>
      <c r="M6784" t="s">
        <v>2729</v>
      </c>
      <c r="N6784">
        <v>8.3333333333333301E-2</v>
      </c>
      <c r="O6784">
        <v>3.7383177570093499E-3</v>
      </c>
    </row>
    <row r="6785" spans="1:15">
      <c r="A6785" t="s">
        <v>7656</v>
      </c>
      <c r="B6785" t="s">
        <v>23518</v>
      </c>
      <c r="C6785" t="s">
        <v>7657</v>
      </c>
      <c r="D6785">
        <v>1</v>
      </c>
      <c r="E6785">
        <v>787</v>
      </c>
      <c r="F6785">
        <v>20</v>
      </c>
      <c r="G6785">
        <v>7393</v>
      </c>
      <c r="H6785">
        <v>0.89503969563115604</v>
      </c>
      <c r="I6785">
        <v>1</v>
      </c>
      <c r="J6785">
        <v>0.966855260484069</v>
      </c>
      <c r="K6785" t="s">
        <v>24268</v>
      </c>
      <c r="L6785">
        <v>1</v>
      </c>
      <c r="M6785" t="s">
        <v>2729</v>
      </c>
      <c r="N6785">
        <v>0.05</v>
      </c>
      <c r="O6785">
        <v>1.27064803049555E-3</v>
      </c>
    </row>
    <row r="6786" spans="1:15">
      <c r="A6786" t="s">
        <v>7656</v>
      </c>
      <c r="B6786" t="s">
        <v>23511</v>
      </c>
      <c r="C6786" t="s">
        <v>7657</v>
      </c>
      <c r="D6786">
        <v>21</v>
      </c>
      <c r="E6786">
        <v>6152</v>
      </c>
      <c r="F6786">
        <v>24</v>
      </c>
      <c r="G6786">
        <v>7804</v>
      </c>
      <c r="H6786">
        <v>0.220308279716599</v>
      </c>
      <c r="I6786">
        <v>0.70351443847223905</v>
      </c>
      <c r="J6786">
        <v>0.60469408151381498</v>
      </c>
      <c r="K6786" t="s">
        <v>28434</v>
      </c>
      <c r="L6786">
        <v>21</v>
      </c>
      <c r="M6786" t="s">
        <v>2729</v>
      </c>
      <c r="N6786">
        <v>0.875</v>
      </c>
      <c r="O6786">
        <v>3.41352405721717E-3</v>
      </c>
    </row>
    <row r="6787" spans="1:15">
      <c r="A6787" t="s">
        <v>7658</v>
      </c>
      <c r="B6787" t="s">
        <v>23511</v>
      </c>
      <c r="C6787" t="s">
        <v>7659</v>
      </c>
      <c r="D6787">
        <v>31</v>
      </c>
      <c r="E6787">
        <v>6152</v>
      </c>
      <c r="F6787">
        <v>45</v>
      </c>
      <c r="G6787">
        <v>7804</v>
      </c>
      <c r="H6787">
        <v>0.96068268553583303</v>
      </c>
      <c r="I6787">
        <v>1</v>
      </c>
      <c r="J6787">
        <v>0.85953329234717102</v>
      </c>
      <c r="K6787" t="s">
        <v>28435</v>
      </c>
      <c r="L6787">
        <v>31</v>
      </c>
      <c r="M6787" t="s">
        <v>1463</v>
      </c>
      <c r="N6787">
        <v>0.68888888888888899</v>
      </c>
      <c r="O6787">
        <v>5.0390117035110501E-3</v>
      </c>
    </row>
    <row r="6788" spans="1:15">
      <c r="A6788" t="s">
        <v>7658</v>
      </c>
      <c r="B6788" t="s">
        <v>23513</v>
      </c>
      <c r="C6788" t="s">
        <v>7659</v>
      </c>
      <c r="D6788">
        <v>8</v>
      </c>
      <c r="E6788">
        <v>535</v>
      </c>
      <c r="F6788">
        <v>46</v>
      </c>
      <c r="G6788">
        <v>8124</v>
      </c>
      <c r="H6788">
        <v>9.4823837573139707E-3</v>
      </c>
      <c r="I6788">
        <v>0.15931940320993099</v>
      </c>
      <c r="J6788">
        <v>0.15141910052697799</v>
      </c>
      <c r="K6788" t="s">
        <v>28436</v>
      </c>
      <c r="L6788">
        <v>8</v>
      </c>
      <c r="M6788" t="s">
        <v>1463</v>
      </c>
      <c r="N6788">
        <v>0.173913043478261</v>
      </c>
      <c r="O6788">
        <v>1.4953271028037399E-2</v>
      </c>
    </row>
    <row r="6789" spans="1:15">
      <c r="A6789" t="s">
        <v>7658</v>
      </c>
      <c r="B6789" t="s">
        <v>23518</v>
      </c>
      <c r="C6789" t="s">
        <v>7659</v>
      </c>
      <c r="D6789">
        <v>11</v>
      </c>
      <c r="E6789">
        <v>787</v>
      </c>
      <c r="F6789">
        <v>40</v>
      </c>
      <c r="G6789">
        <v>7393</v>
      </c>
      <c r="H6789">
        <v>2.3603047917805701E-3</v>
      </c>
      <c r="I6789">
        <v>0.104640179102272</v>
      </c>
      <c r="J6789">
        <v>0.101171907623027</v>
      </c>
      <c r="K6789" t="s">
        <v>28437</v>
      </c>
      <c r="L6789">
        <v>11</v>
      </c>
      <c r="M6789" t="s">
        <v>1463</v>
      </c>
      <c r="N6789">
        <v>0.27500000000000002</v>
      </c>
      <c r="O6789">
        <v>1.3977128335451099E-2</v>
      </c>
    </row>
    <row r="6790" spans="1:15">
      <c r="A6790" t="s">
        <v>7660</v>
      </c>
      <c r="B6790" t="s">
        <v>23511</v>
      </c>
      <c r="C6790" t="s">
        <v>7661</v>
      </c>
      <c r="D6790">
        <v>3</v>
      </c>
      <c r="E6790">
        <v>6152</v>
      </c>
      <c r="F6790">
        <v>3</v>
      </c>
      <c r="G6790">
        <v>7804</v>
      </c>
      <c r="H6790">
        <v>0.489837867770546</v>
      </c>
      <c r="I6790">
        <v>0.96083957126938102</v>
      </c>
      <c r="J6790">
        <v>0.82587360011061495</v>
      </c>
      <c r="K6790" t="s">
        <v>28438</v>
      </c>
      <c r="L6790">
        <v>3</v>
      </c>
      <c r="M6790" t="s">
        <v>1463</v>
      </c>
      <c r="N6790">
        <v>1</v>
      </c>
      <c r="O6790">
        <v>4.8764629388816603E-4</v>
      </c>
    </row>
    <row r="6791" spans="1:15">
      <c r="A6791" t="s">
        <v>7662</v>
      </c>
      <c r="B6791" t="s">
        <v>23511</v>
      </c>
      <c r="C6791" t="s">
        <v>7663</v>
      </c>
      <c r="D6791">
        <v>30</v>
      </c>
      <c r="E6791">
        <v>6152</v>
      </c>
      <c r="F6791">
        <v>42</v>
      </c>
      <c r="G6791">
        <v>7804</v>
      </c>
      <c r="H6791">
        <v>0.91038099450565402</v>
      </c>
      <c r="I6791">
        <v>1</v>
      </c>
      <c r="J6791">
        <v>0.85953329234717102</v>
      </c>
      <c r="K6791" t="s">
        <v>28439</v>
      </c>
      <c r="L6791">
        <v>30</v>
      </c>
      <c r="M6791" t="s">
        <v>1463</v>
      </c>
      <c r="N6791">
        <v>0.71428571428571397</v>
      </c>
      <c r="O6791">
        <v>4.8764629388816597E-3</v>
      </c>
    </row>
    <row r="6792" spans="1:15">
      <c r="A6792" t="s">
        <v>7662</v>
      </c>
      <c r="B6792" t="s">
        <v>23513</v>
      </c>
      <c r="C6792" t="s">
        <v>7663</v>
      </c>
      <c r="D6792">
        <v>8</v>
      </c>
      <c r="E6792">
        <v>535</v>
      </c>
      <c r="F6792">
        <v>44</v>
      </c>
      <c r="G6792">
        <v>8124</v>
      </c>
      <c r="H6792">
        <v>7.2275667632514997E-3</v>
      </c>
      <c r="I6792">
        <v>0.13271859321899901</v>
      </c>
      <c r="J6792">
        <v>0.12613736684631299</v>
      </c>
      <c r="K6792" t="s">
        <v>28436</v>
      </c>
      <c r="L6792">
        <v>8</v>
      </c>
      <c r="M6792" t="s">
        <v>1463</v>
      </c>
      <c r="N6792">
        <v>0.18181818181818199</v>
      </c>
      <c r="O6792">
        <v>1.4953271028037399E-2</v>
      </c>
    </row>
    <row r="6793" spans="1:15">
      <c r="A6793" t="s">
        <v>7662</v>
      </c>
      <c r="B6793" t="s">
        <v>23518</v>
      </c>
      <c r="C6793" t="s">
        <v>7663</v>
      </c>
      <c r="D6793">
        <v>8</v>
      </c>
      <c r="E6793">
        <v>787</v>
      </c>
      <c r="F6793">
        <v>36</v>
      </c>
      <c r="G6793">
        <v>7393</v>
      </c>
      <c r="H6793">
        <v>3.2396691195938097E-2</v>
      </c>
      <c r="I6793">
        <v>0.45088240894050102</v>
      </c>
      <c r="J6793">
        <v>0.43593802894385297</v>
      </c>
      <c r="K6793" t="s">
        <v>28440</v>
      </c>
      <c r="L6793">
        <v>8</v>
      </c>
      <c r="M6793" t="s">
        <v>1463</v>
      </c>
      <c r="N6793">
        <v>0.22222222222222199</v>
      </c>
      <c r="O6793">
        <v>1.01651842439644E-2</v>
      </c>
    </row>
    <row r="6794" spans="1:15">
      <c r="A6794" t="s">
        <v>7664</v>
      </c>
      <c r="B6794" t="s">
        <v>23511</v>
      </c>
      <c r="C6794" t="s">
        <v>7665</v>
      </c>
      <c r="D6794">
        <v>4</v>
      </c>
      <c r="E6794">
        <v>6152</v>
      </c>
      <c r="F6794">
        <v>4</v>
      </c>
      <c r="G6794">
        <v>7804</v>
      </c>
      <c r="H6794">
        <v>0.38610601832086699</v>
      </c>
      <c r="I6794">
        <v>0.90829480295553899</v>
      </c>
      <c r="J6794">
        <v>0.78070962240619901</v>
      </c>
      <c r="K6794" t="s">
        <v>28441</v>
      </c>
      <c r="L6794">
        <v>4</v>
      </c>
      <c r="M6794" t="s">
        <v>1463</v>
      </c>
      <c r="N6794">
        <v>1</v>
      </c>
      <c r="O6794">
        <v>6.5019505851755496E-4</v>
      </c>
    </row>
    <row r="6795" spans="1:15">
      <c r="A6795" t="s">
        <v>7666</v>
      </c>
      <c r="B6795" t="s">
        <v>23518</v>
      </c>
      <c r="C6795" t="s">
        <v>7667</v>
      </c>
      <c r="D6795">
        <v>1</v>
      </c>
      <c r="E6795">
        <v>787</v>
      </c>
      <c r="F6795">
        <v>15</v>
      </c>
      <c r="G6795">
        <v>7393</v>
      </c>
      <c r="H6795">
        <v>0.81548482306175196</v>
      </c>
      <c r="I6795">
        <v>1</v>
      </c>
      <c r="J6795">
        <v>0.966855260484069</v>
      </c>
      <c r="K6795" t="s">
        <v>24697</v>
      </c>
      <c r="L6795">
        <v>1</v>
      </c>
      <c r="M6795" t="s">
        <v>1463</v>
      </c>
      <c r="N6795">
        <v>6.6666666666666693E-2</v>
      </c>
      <c r="O6795">
        <v>1.27064803049555E-3</v>
      </c>
    </row>
    <row r="6796" spans="1:15">
      <c r="A6796" t="s">
        <v>7666</v>
      </c>
      <c r="B6796" t="s">
        <v>23511</v>
      </c>
      <c r="C6796" t="s">
        <v>7667</v>
      </c>
      <c r="D6796">
        <v>14</v>
      </c>
      <c r="E6796">
        <v>6152</v>
      </c>
      <c r="F6796">
        <v>15</v>
      </c>
      <c r="G6796">
        <v>7804</v>
      </c>
      <c r="H6796">
        <v>0.141611718708783</v>
      </c>
      <c r="I6796">
        <v>0.54611425167193095</v>
      </c>
      <c r="J6796">
        <v>0.46940338073728599</v>
      </c>
      <c r="K6796" t="s">
        <v>28442</v>
      </c>
      <c r="L6796">
        <v>14</v>
      </c>
      <c r="M6796" t="s">
        <v>1463</v>
      </c>
      <c r="N6796">
        <v>0.93333333333333302</v>
      </c>
      <c r="O6796">
        <v>2.2756827048114399E-3</v>
      </c>
    </row>
    <row r="6797" spans="1:15">
      <c r="A6797" t="s">
        <v>7668</v>
      </c>
      <c r="B6797" t="s">
        <v>23511</v>
      </c>
      <c r="C6797" t="s">
        <v>7669</v>
      </c>
      <c r="D6797">
        <v>7</v>
      </c>
      <c r="E6797">
        <v>6152</v>
      </c>
      <c r="F6797">
        <v>7</v>
      </c>
      <c r="G6797">
        <v>7804</v>
      </c>
      <c r="H6797">
        <v>0.18905120292587699</v>
      </c>
      <c r="I6797">
        <v>0.631132279689813</v>
      </c>
      <c r="J6797">
        <v>0.54247920626835999</v>
      </c>
      <c r="K6797" t="s">
        <v>24591</v>
      </c>
      <c r="L6797">
        <v>7</v>
      </c>
      <c r="M6797" t="s">
        <v>1463</v>
      </c>
      <c r="N6797">
        <v>1</v>
      </c>
      <c r="O6797">
        <v>1.13784135240572E-3</v>
      </c>
    </row>
    <row r="6798" spans="1:15">
      <c r="A6798" t="s">
        <v>7670</v>
      </c>
      <c r="B6798" t="s">
        <v>23518</v>
      </c>
      <c r="C6798" t="s">
        <v>7671</v>
      </c>
      <c r="D6798">
        <v>1</v>
      </c>
      <c r="E6798">
        <v>787</v>
      </c>
      <c r="F6798">
        <v>8</v>
      </c>
      <c r="G6798">
        <v>7393</v>
      </c>
      <c r="H6798">
        <v>0.59379355565791103</v>
      </c>
      <c r="I6798">
        <v>1</v>
      </c>
      <c r="J6798">
        <v>0.966855260484069</v>
      </c>
      <c r="K6798" t="s">
        <v>24913</v>
      </c>
      <c r="L6798">
        <v>1</v>
      </c>
      <c r="M6798" t="s">
        <v>1463</v>
      </c>
      <c r="N6798">
        <v>0.125</v>
      </c>
      <c r="O6798">
        <v>1.27064803049555E-3</v>
      </c>
    </row>
    <row r="6799" spans="1:15">
      <c r="A6799" t="s">
        <v>7670</v>
      </c>
      <c r="B6799" t="s">
        <v>23511</v>
      </c>
      <c r="C6799" t="s">
        <v>7671</v>
      </c>
      <c r="D6799">
        <v>6</v>
      </c>
      <c r="E6799">
        <v>6152</v>
      </c>
      <c r="F6799">
        <v>7</v>
      </c>
      <c r="G6799">
        <v>7804</v>
      </c>
      <c r="H6799">
        <v>0.54476030000281095</v>
      </c>
      <c r="I6799">
        <v>0.968912233598893</v>
      </c>
      <c r="J6799">
        <v>0.832812322140707</v>
      </c>
      <c r="K6799" t="s">
        <v>28443</v>
      </c>
      <c r="L6799">
        <v>6</v>
      </c>
      <c r="M6799" t="s">
        <v>1463</v>
      </c>
      <c r="N6799">
        <v>0.85714285714285698</v>
      </c>
      <c r="O6799">
        <v>9.7529258777633303E-4</v>
      </c>
    </row>
    <row r="6800" spans="1:15">
      <c r="A6800" t="s">
        <v>7672</v>
      </c>
      <c r="B6800" t="s">
        <v>23511</v>
      </c>
      <c r="C6800" t="s">
        <v>7673</v>
      </c>
      <c r="D6800">
        <v>22</v>
      </c>
      <c r="E6800">
        <v>6152</v>
      </c>
      <c r="F6800">
        <v>29</v>
      </c>
      <c r="G6800">
        <v>7804</v>
      </c>
      <c r="H6800">
        <v>0.74093272445327996</v>
      </c>
      <c r="I6800">
        <v>0.968912233598893</v>
      </c>
      <c r="J6800">
        <v>0.832812322140707</v>
      </c>
      <c r="K6800" t="s">
        <v>28444</v>
      </c>
      <c r="L6800">
        <v>22</v>
      </c>
      <c r="M6800" t="s">
        <v>1463</v>
      </c>
      <c r="N6800">
        <v>0.75862068965517204</v>
      </c>
      <c r="O6800">
        <v>3.57607282184655E-3</v>
      </c>
    </row>
    <row r="6801" spans="1:15">
      <c r="A6801" t="s">
        <v>7672</v>
      </c>
      <c r="B6801" t="s">
        <v>23518</v>
      </c>
      <c r="C6801" t="s">
        <v>7673</v>
      </c>
      <c r="D6801">
        <v>5</v>
      </c>
      <c r="E6801">
        <v>787</v>
      </c>
      <c r="F6801">
        <v>29</v>
      </c>
      <c r="G6801">
        <v>7393</v>
      </c>
      <c r="H6801">
        <v>0.18990801006761601</v>
      </c>
      <c r="I6801">
        <v>0.83876007220319604</v>
      </c>
      <c r="J6801">
        <v>0.81095958809365798</v>
      </c>
      <c r="K6801" t="s">
        <v>28445</v>
      </c>
      <c r="L6801">
        <v>5</v>
      </c>
      <c r="M6801" t="s">
        <v>1463</v>
      </c>
      <c r="N6801">
        <v>0.17241379310344801</v>
      </c>
      <c r="O6801">
        <v>6.35324015247776E-3</v>
      </c>
    </row>
    <row r="6802" spans="1:15">
      <c r="A6802" t="s">
        <v>7674</v>
      </c>
      <c r="B6802" t="s">
        <v>23511</v>
      </c>
      <c r="C6802" t="s">
        <v>7675</v>
      </c>
      <c r="D6802">
        <v>1</v>
      </c>
      <c r="E6802">
        <v>6152</v>
      </c>
      <c r="F6802">
        <v>1</v>
      </c>
      <c r="G6802">
        <v>7804</v>
      </c>
      <c r="H6802">
        <v>0.788313685289595</v>
      </c>
      <c r="I6802">
        <v>0.968912233598893</v>
      </c>
      <c r="J6802">
        <v>0.832812322140707</v>
      </c>
      <c r="K6802" t="s">
        <v>28446</v>
      </c>
      <c r="L6802">
        <v>1</v>
      </c>
      <c r="M6802" t="s">
        <v>1463</v>
      </c>
      <c r="N6802">
        <v>1</v>
      </c>
      <c r="O6802">
        <v>1.6254876462938901E-4</v>
      </c>
    </row>
    <row r="6803" spans="1:15">
      <c r="A6803" t="s">
        <v>7676</v>
      </c>
      <c r="B6803" t="s">
        <v>23511</v>
      </c>
      <c r="C6803" t="s">
        <v>7677</v>
      </c>
      <c r="D6803">
        <v>6</v>
      </c>
      <c r="E6803">
        <v>6152</v>
      </c>
      <c r="F6803">
        <v>8</v>
      </c>
      <c r="G6803">
        <v>7804</v>
      </c>
      <c r="H6803">
        <v>0.77072248517942499</v>
      </c>
      <c r="I6803">
        <v>0.968912233598893</v>
      </c>
      <c r="J6803">
        <v>0.832812322140707</v>
      </c>
      <c r="K6803" t="s">
        <v>28447</v>
      </c>
      <c r="L6803">
        <v>6</v>
      </c>
      <c r="M6803" t="s">
        <v>1463</v>
      </c>
      <c r="N6803">
        <v>0.75</v>
      </c>
      <c r="O6803">
        <v>9.7529258777633303E-4</v>
      </c>
    </row>
    <row r="6804" spans="1:15">
      <c r="A6804" t="s">
        <v>7678</v>
      </c>
      <c r="B6804" t="s">
        <v>23511</v>
      </c>
      <c r="C6804" t="s">
        <v>7679</v>
      </c>
      <c r="D6804">
        <v>4</v>
      </c>
      <c r="E6804">
        <v>6152</v>
      </c>
      <c r="F6804">
        <v>7</v>
      </c>
      <c r="G6804">
        <v>7804</v>
      </c>
      <c r="H6804">
        <v>0.95957928989840302</v>
      </c>
      <c r="I6804">
        <v>1</v>
      </c>
      <c r="J6804">
        <v>0.85953329234717102</v>
      </c>
      <c r="K6804" t="s">
        <v>28448</v>
      </c>
      <c r="L6804">
        <v>4</v>
      </c>
      <c r="M6804" t="s">
        <v>1463</v>
      </c>
      <c r="N6804">
        <v>0.57142857142857095</v>
      </c>
      <c r="O6804">
        <v>6.5019505851755496E-4</v>
      </c>
    </row>
    <row r="6805" spans="1:15">
      <c r="A6805" t="s">
        <v>7678</v>
      </c>
      <c r="B6805" t="s">
        <v>23518</v>
      </c>
      <c r="C6805" t="s">
        <v>7679</v>
      </c>
      <c r="D6805">
        <v>1</v>
      </c>
      <c r="E6805">
        <v>787</v>
      </c>
      <c r="F6805">
        <v>6</v>
      </c>
      <c r="G6805">
        <v>7393</v>
      </c>
      <c r="H6805">
        <v>0.49113550780958298</v>
      </c>
      <c r="I6805">
        <v>1</v>
      </c>
      <c r="J6805">
        <v>0.966855260484069</v>
      </c>
      <c r="K6805" t="s">
        <v>23592</v>
      </c>
      <c r="L6805">
        <v>1</v>
      </c>
      <c r="M6805" t="s">
        <v>1463</v>
      </c>
      <c r="N6805">
        <v>0.16666666666666699</v>
      </c>
      <c r="O6805">
        <v>1.27064803049555E-3</v>
      </c>
    </row>
    <row r="6806" spans="1:15">
      <c r="A6806" t="s">
        <v>7680</v>
      </c>
      <c r="B6806" t="s">
        <v>23513</v>
      </c>
      <c r="C6806" t="s">
        <v>7681</v>
      </c>
      <c r="D6806">
        <v>4</v>
      </c>
      <c r="E6806">
        <v>535</v>
      </c>
      <c r="F6806">
        <v>10</v>
      </c>
      <c r="G6806">
        <v>8124</v>
      </c>
      <c r="H6806">
        <v>2.8364923249242801E-3</v>
      </c>
      <c r="I6806">
        <v>7.40342336379608E-2</v>
      </c>
      <c r="J6806">
        <v>7.0363037017486196E-2</v>
      </c>
      <c r="K6806" t="s">
        <v>25914</v>
      </c>
      <c r="L6806">
        <v>4</v>
      </c>
      <c r="M6806" t="s">
        <v>1463</v>
      </c>
      <c r="N6806">
        <v>0.4</v>
      </c>
      <c r="O6806">
        <v>7.4766355140186902E-3</v>
      </c>
    </row>
    <row r="6807" spans="1:15">
      <c r="A6807" t="s">
        <v>7680</v>
      </c>
      <c r="B6807" t="s">
        <v>23511</v>
      </c>
      <c r="C6807" t="s">
        <v>7681</v>
      </c>
      <c r="D6807">
        <v>5</v>
      </c>
      <c r="E6807">
        <v>6152</v>
      </c>
      <c r="F6807">
        <v>11</v>
      </c>
      <c r="G6807">
        <v>7804</v>
      </c>
      <c r="H6807">
        <v>0.99723572718585796</v>
      </c>
      <c r="I6807">
        <v>1</v>
      </c>
      <c r="J6807">
        <v>0.85953329234717102</v>
      </c>
      <c r="K6807" t="s">
        <v>28449</v>
      </c>
      <c r="L6807">
        <v>5</v>
      </c>
      <c r="M6807" t="s">
        <v>1463</v>
      </c>
      <c r="N6807">
        <v>0.45454545454545497</v>
      </c>
      <c r="O6807">
        <v>8.1274382314694405E-4</v>
      </c>
    </row>
    <row r="6808" spans="1:15">
      <c r="A6808" t="s">
        <v>7680</v>
      </c>
      <c r="B6808" t="s">
        <v>23518</v>
      </c>
      <c r="C6808" t="s">
        <v>7681</v>
      </c>
      <c r="D6808">
        <v>1</v>
      </c>
      <c r="E6808">
        <v>787</v>
      </c>
      <c r="F6808">
        <v>12</v>
      </c>
      <c r="G6808">
        <v>7393</v>
      </c>
      <c r="H6808">
        <v>0.74120734014009004</v>
      </c>
      <c r="I6808">
        <v>1</v>
      </c>
      <c r="J6808">
        <v>0.966855260484069</v>
      </c>
      <c r="K6808" t="s">
        <v>24910</v>
      </c>
      <c r="L6808">
        <v>1</v>
      </c>
      <c r="M6808" t="s">
        <v>1463</v>
      </c>
      <c r="N6808">
        <v>8.3333333333333301E-2</v>
      </c>
      <c r="O6808">
        <v>1.27064803049555E-3</v>
      </c>
    </row>
    <row r="6809" spans="1:15">
      <c r="A6809" t="s">
        <v>7682</v>
      </c>
      <c r="B6809" t="s">
        <v>23511</v>
      </c>
      <c r="C6809" t="s">
        <v>7683</v>
      </c>
      <c r="D6809">
        <v>1</v>
      </c>
      <c r="E6809">
        <v>6152</v>
      </c>
      <c r="F6809">
        <v>2</v>
      </c>
      <c r="G6809">
        <v>7804</v>
      </c>
      <c r="H6809">
        <v>0.95521029019776005</v>
      </c>
      <c r="I6809">
        <v>1</v>
      </c>
      <c r="J6809">
        <v>0.85953329234717102</v>
      </c>
      <c r="K6809" t="s">
        <v>24698</v>
      </c>
      <c r="L6809">
        <v>1</v>
      </c>
      <c r="M6809" t="s">
        <v>1463</v>
      </c>
      <c r="N6809">
        <v>0.5</v>
      </c>
      <c r="O6809">
        <v>1.6254876462938901E-4</v>
      </c>
    </row>
    <row r="6810" spans="1:15">
      <c r="A6810" t="s">
        <v>7684</v>
      </c>
      <c r="B6810" t="s">
        <v>23518</v>
      </c>
      <c r="C6810" t="s">
        <v>7685</v>
      </c>
      <c r="D6810">
        <v>1</v>
      </c>
      <c r="E6810">
        <v>787</v>
      </c>
      <c r="F6810">
        <v>5</v>
      </c>
      <c r="G6810">
        <v>7393</v>
      </c>
      <c r="H6810">
        <v>0.430466464429208</v>
      </c>
      <c r="I6810">
        <v>1</v>
      </c>
      <c r="J6810">
        <v>0.966855260484069</v>
      </c>
      <c r="K6810" t="s">
        <v>24910</v>
      </c>
      <c r="L6810">
        <v>1</v>
      </c>
      <c r="M6810" t="s">
        <v>1463</v>
      </c>
      <c r="N6810">
        <v>0.2</v>
      </c>
      <c r="O6810">
        <v>1.27064803049555E-3</v>
      </c>
    </row>
    <row r="6811" spans="1:15">
      <c r="A6811" t="s">
        <v>7684</v>
      </c>
      <c r="B6811" t="s">
        <v>23511</v>
      </c>
      <c r="C6811" t="s">
        <v>7685</v>
      </c>
      <c r="D6811">
        <v>4</v>
      </c>
      <c r="E6811">
        <v>6152</v>
      </c>
      <c r="F6811">
        <v>5</v>
      </c>
      <c r="G6811">
        <v>7804</v>
      </c>
      <c r="H6811">
        <v>0.71320711691885297</v>
      </c>
      <c r="I6811">
        <v>0.968912233598893</v>
      </c>
      <c r="J6811">
        <v>0.832812322140707</v>
      </c>
      <c r="K6811" t="s">
        <v>28450</v>
      </c>
      <c r="L6811">
        <v>4</v>
      </c>
      <c r="M6811" t="s">
        <v>1463</v>
      </c>
      <c r="N6811">
        <v>0.8</v>
      </c>
      <c r="O6811">
        <v>6.5019505851755496E-4</v>
      </c>
    </row>
    <row r="6812" spans="1:15">
      <c r="A6812" t="s">
        <v>7686</v>
      </c>
      <c r="B6812" t="s">
        <v>23511</v>
      </c>
      <c r="C6812" t="s">
        <v>7687</v>
      </c>
      <c r="D6812">
        <v>11</v>
      </c>
      <c r="E6812">
        <v>6152</v>
      </c>
      <c r="F6812">
        <v>17</v>
      </c>
      <c r="G6812">
        <v>7804</v>
      </c>
      <c r="H6812">
        <v>0.95044246519465203</v>
      </c>
      <c r="I6812">
        <v>1</v>
      </c>
      <c r="J6812">
        <v>0.85953329234717102</v>
      </c>
      <c r="K6812" t="s">
        <v>28451</v>
      </c>
      <c r="L6812">
        <v>11</v>
      </c>
      <c r="M6812" t="s">
        <v>1463</v>
      </c>
      <c r="N6812">
        <v>0.64705882352941202</v>
      </c>
      <c r="O6812">
        <v>1.78803641092328E-3</v>
      </c>
    </row>
    <row r="6813" spans="1:15">
      <c r="A6813" t="s">
        <v>7686</v>
      </c>
      <c r="B6813" t="s">
        <v>23518</v>
      </c>
      <c r="C6813" t="s">
        <v>7687</v>
      </c>
      <c r="D6813">
        <v>2</v>
      </c>
      <c r="E6813">
        <v>787</v>
      </c>
      <c r="F6813">
        <v>16</v>
      </c>
      <c r="G6813">
        <v>7393</v>
      </c>
      <c r="H6813">
        <v>0.52025553819376502</v>
      </c>
      <c r="I6813">
        <v>1</v>
      </c>
      <c r="J6813">
        <v>0.966855260484069</v>
      </c>
      <c r="K6813" t="s">
        <v>28452</v>
      </c>
      <c r="L6813">
        <v>2</v>
      </c>
      <c r="M6813" t="s">
        <v>1463</v>
      </c>
      <c r="N6813">
        <v>0.125</v>
      </c>
      <c r="O6813">
        <v>2.5412960609911099E-3</v>
      </c>
    </row>
    <row r="6814" spans="1:15">
      <c r="A6814" t="s">
        <v>7686</v>
      </c>
      <c r="B6814" t="s">
        <v>23513</v>
      </c>
      <c r="C6814" t="s">
        <v>7687</v>
      </c>
      <c r="D6814">
        <v>3</v>
      </c>
      <c r="E6814">
        <v>535</v>
      </c>
      <c r="F6814">
        <v>15</v>
      </c>
      <c r="G6814">
        <v>8124</v>
      </c>
      <c r="H6814">
        <v>7.1462809083321893E-2</v>
      </c>
      <c r="I6814">
        <v>0.47111571080376702</v>
      </c>
      <c r="J6814">
        <v>0.447754107389148</v>
      </c>
      <c r="K6814" t="s">
        <v>24911</v>
      </c>
      <c r="L6814">
        <v>3</v>
      </c>
      <c r="M6814" t="s">
        <v>1463</v>
      </c>
      <c r="N6814">
        <v>0.2</v>
      </c>
      <c r="O6814">
        <v>5.60747663551402E-3</v>
      </c>
    </row>
    <row r="6815" spans="1:15">
      <c r="A6815" t="s">
        <v>7688</v>
      </c>
      <c r="B6815" t="s">
        <v>23518</v>
      </c>
      <c r="C6815" t="s">
        <v>7689</v>
      </c>
      <c r="D6815">
        <v>2</v>
      </c>
      <c r="E6815">
        <v>787</v>
      </c>
      <c r="F6815">
        <v>8</v>
      </c>
      <c r="G6815">
        <v>7393</v>
      </c>
      <c r="H6815">
        <v>0.20623850586585399</v>
      </c>
      <c r="I6815">
        <v>0.83876007220319604</v>
      </c>
      <c r="J6815">
        <v>0.81095958809365798</v>
      </c>
      <c r="K6815" t="s">
        <v>28452</v>
      </c>
      <c r="L6815">
        <v>2</v>
      </c>
      <c r="M6815" t="s">
        <v>1463</v>
      </c>
      <c r="N6815">
        <v>0.25</v>
      </c>
      <c r="O6815">
        <v>2.5412960609911099E-3</v>
      </c>
    </row>
    <row r="6816" spans="1:15">
      <c r="A6816" t="s">
        <v>7688</v>
      </c>
      <c r="B6816" t="s">
        <v>23511</v>
      </c>
      <c r="C6816" t="s">
        <v>7689</v>
      </c>
      <c r="D6816">
        <v>6</v>
      </c>
      <c r="E6816">
        <v>6152</v>
      </c>
      <c r="F6816">
        <v>9</v>
      </c>
      <c r="G6816">
        <v>7804</v>
      </c>
      <c r="H6816">
        <v>0.89825373386812402</v>
      </c>
      <c r="I6816">
        <v>1</v>
      </c>
      <c r="J6816">
        <v>0.85953329234717102</v>
      </c>
      <c r="K6816" t="s">
        <v>28453</v>
      </c>
      <c r="L6816">
        <v>6</v>
      </c>
      <c r="M6816" t="s">
        <v>1463</v>
      </c>
      <c r="N6816">
        <v>0.66666666666666696</v>
      </c>
      <c r="O6816">
        <v>9.7529258777633303E-4</v>
      </c>
    </row>
    <row r="6817" spans="1:15">
      <c r="A6817" t="s">
        <v>7690</v>
      </c>
      <c r="B6817" t="s">
        <v>23513</v>
      </c>
      <c r="C6817" t="s">
        <v>7691</v>
      </c>
      <c r="D6817">
        <v>3</v>
      </c>
      <c r="E6817">
        <v>535</v>
      </c>
      <c r="F6817">
        <v>3</v>
      </c>
      <c r="G6817">
        <v>8124</v>
      </c>
      <c r="H6817">
        <v>2.8410108672114397E-4</v>
      </c>
      <c r="I6817">
        <v>1.0526959909756699E-2</v>
      </c>
      <c r="J6817">
        <v>1.0004950864136501E-2</v>
      </c>
      <c r="K6817" t="s">
        <v>24911</v>
      </c>
      <c r="L6817">
        <v>3</v>
      </c>
      <c r="M6817" t="s">
        <v>1463</v>
      </c>
      <c r="N6817">
        <v>1</v>
      </c>
      <c r="O6817">
        <v>5.60747663551402E-3</v>
      </c>
    </row>
    <row r="6818" spans="1:15">
      <c r="A6818" t="s">
        <v>7692</v>
      </c>
      <c r="B6818" t="s">
        <v>23511</v>
      </c>
      <c r="C6818" t="s">
        <v>7693</v>
      </c>
      <c r="D6818">
        <v>1</v>
      </c>
      <c r="E6818">
        <v>6152</v>
      </c>
      <c r="F6818">
        <v>1</v>
      </c>
      <c r="G6818">
        <v>7804</v>
      </c>
      <c r="H6818">
        <v>0.788313685289595</v>
      </c>
      <c r="I6818">
        <v>0.968912233598893</v>
      </c>
      <c r="J6818">
        <v>0.832812322140707</v>
      </c>
      <c r="K6818" t="s">
        <v>24648</v>
      </c>
      <c r="L6818">
        <v>1</v>
      </c>
      <c r="M6818" t="s">
        <v>1463</v>
      </c>
      <c r="N6818">
        <v>1</v>
      </c>
      <c r="O6818">
        <v>1.6254876462938901E-4</v>
      </c>
    </row>
    <row r="6819" spans="1:15">
      <c r="A6819" t="s">
        <v>7694</v>
      </c>
      <c r="B6819" t="s">
        <v>23511</v>
      </c>
      <c r="C6819" t="s">
        <v>7695</v>
      </c>
      <c r="D6819">
        <v>33</v>
      </c>
      <c r="E6819">
        <v>6152</v>
      </c>
      <c r="F6819">
        <v>52</v>
      </c>
      <c r="G6819">
        <v>7804</v>
      </c>
      <c r="H6819">
        <v>0.99675646087042402</v>
      </c>
      <c r="I6819">
        <v>1</v>
      </c>
      <c r="J6819">
        <v>0.85953329234717102</v>
      </c>
      <c r="K6819" t="s">
        <v>28454</v>
      </c>
      <c r="L6819">
        <v>33</v>
      </c>
      <c r="M6819" t="s">
        <v>1463</v>
      </c>
      <c r="N6819">
        <v>0.63461538461538503</v>
      </c>
      <c r="O6819">
        <v>5.36410923276983E-3</v>
      </c>
    </row>
    <row r="6820" spans="1:15">
      <c r="A6820" t="s">
        <v>7694</v>
      </c>
      <c r="B6820" t="s">
        <v>23513</v>
      </c>
      <c r="C6820" t="s">
        <v>7695</v>
      </c>
      <c r="D6820">
        <v>2</v>
      </c>
      <c r="E6820">
        <v>535</v>
      </c>
      <c r="F6820">
        <v>52</v>
      </c>
      <c r="G6820">
        <v>8124</v>
      </c>
      <c r="H6820">
        <v>0.86579349618256995</v>
      </c>
      <c r="I6820">
        <v>0.99999999999997702</v>
      </c>
      <c r="J6820">
        <v>0.95041217501583097</v>
      </c>
      <c r="K6820" t="s">
        <v>24558</v>
      </c>
      <c r="L6820">
        <v>2</v>
      </c>
      <c r="M6820" t="s">
        <v>1463</v>
      </c>
      <c r="N6820">
        <v>3.8461538461538498E-2</v>
      </c>
      <c r="O6820">
        <v>3.7383177570093499E-3</v>
      </c>
    </row>
    <row r="6821" spans="1:15">
      <c r="A6821" t="s">
        <v>7694</v>
      </c>
      <c r="B6821" t="s">
        <v>23518</v>
      </c>
      <c r="C6821" t="s">
        <v>7695</v>
      </c>
      <c r="D6821">
        <v>15</v>
      </c>
      <c r="E6821">
        <v>787</v>
      </c>
      <c r="F6821">
        <v>57</v>
      </c>
      <c r="G6821">
        <v>7393</v>
      </c>
      <c r="H6821">
        <v>6.7745178088103901E-4</v>
      </c>
      <c r="I6821">
        <v>4.9025591378170502E-2</v>
      </c>
      <c r="J6821">
        <v>4.74006509223266E-2</v>
      </c>
      <c r="K6821" t="s">
        <v>28455</v>
      </c>
      <c r="L6821">
        <v>15</v>
      </c>
      <c r="M6821" t="s">
        <v>1463</v>
      </c>
      <c r="N6821">
        <v>0.26315789473684198</v>
      </c>
      <c r="O6821">
        <v>1.9059720457433298E-2</v>
      </c>
    </row>
    <row r="6822" spans="1:15">
      <c r="A6822" t="s">
        <v>7696</v>
      </c>
      <c r="B6822" t="s">
        <v>23511</v>
      </c>
      <c r="C6822" t="s">
        <v>7697</v>
      </c>
      <c r="D6822">
        <v>5</v>
      </c>
      <c r="E6822">
        <v>6152</v>
      </c>
      <c r="F6822">
        <v>6</v>
      </c>
      <c r="G6822">
        <v>7804</v>
      </c>
      <c r="H6822">
        <v>0.62665052091531404</v>
      </c>
      <c r="I6822">
        <v>0.968912233598893</v>
      </c>
      <c r="J6822">
        <v>0.832812322140707</v>
      </c>
      <c r="K6822" t="s">
        <v>24562</v>
      </c>
      <c r="L6822">
        <v>5</v>
      </c>
      <c r="M6822" t="s">
        <v>1463</v>
      </c>
      <c r="N6822">
        <v>0.83333333333333304</v>
      </c>
      <c r="O6822">
        <v>8.1274382314694405E-4</v>
      </c>
    </row>
    <row r="6823" spans="1:15">
      <c r="A6823" t="s">
        <v>7698</v>
      </c>
      <c r="B6823" t="s">
        <v>23511</v>
      </c>
      <c r="C6823" t="s">
        <v>7699</v>
      </c>
      <c r="D6823">
        <v>4</v>
      </c>
      <c r="E6823">
        <v>6152</v>
      </c>
      <c r="F6823">
        <v>6</v>
      </c>
      <c r="G6823">
        <v>7804</v>
      </c>
      <c r="H6823">
        <v>0.88632030892592895</v>
      </c>
      <c r="I6823">
        <v>1</v>
      </c>
      <c r="J6823">
        <v>0.85953329234717102</v>
      </c>
      <c r="K6823" t="s">
        <v>27002</v>
      </c>
      <c r="L6823">
        <v>4</v>
      </c>
      <c r="M6823" t="s">
        <v>1463</v>
      </c>
      <c r="N6823">
        <v>0.66666666666666696</v>
      </c>
      <c r="O6823">
        <v>6.5019505851755496E-4</v>
      </c>
    </row>
    <row r="6824" spans="1:15">
      <c r="A6824" t="s">
        <v>7698</v>
      </c>
      <c r="B6824" t="s">
        <v>23518</v>
      </c>
      <c r="C6824" t="s">
        <v>7699</v>
      </c>
      <c r="D6824">
        <v>1</v>
      </c>
      <c r="E6824">
        <v>787</v>
      </c>
      <c r="F6824">
        <v>6</v>
      </c>
      <c r="G6824">
        <v>7393</v>
      </c>
      <c r="H6824">
        <v>0.49113550780958298</v>
      </c>
      <c r="I6824">
        <v>1</v>
      </c>
      <c r="J6824">
        <v>0.966855260484069</v>
      </c>
      <c r="K6824" t="s">
        <v>27001</v>
      </c>
      <c r="L6824">
        <v>1</v>
      </c>
      <c r="M6824" t="s">
        <v>1463</v>
      </c>
      <c r="N6824">
        <v>0.16666666666666699</v>
      </c>
      <c r="O6824">
        <v>1.27064803049555E-3</v>
      </c>
    </row>
    <row r="6825" spans="1:15">
      <c r="A6825" t="s">
        <v>7700</v>
      </c>
      <c r="B6825" t="s">
        <v>23518</v>
      </c>
      <c r="C6825" t="s">
        <v>7701</v>
      </c>
      <c r="D6825">
        <v>6</v>
      </c>
      <c r="E6825">
        <v>787</v>
      </c>
      <c r="F6825">
        <v>6</v>
      </c>
      <c r="G6825">
        <v>7393</v>
      </c>
      <c r="H6825" s="34">
        <v>1.43056848862691E-6</v>
      </c>
      <c r="I6825">
        <v>4.1410750191370801E-4</v>
      </c>
      <c r="J6825">
        <v>4.00382016631185E-4</v>
      </c>
      <c r="K6825" t="s">
        <v>24589</v>
      </c>
      <c r="L6825">
        <v>6</v>
      </c>
      <c r="M6825" t="s">
        <v>1463</v>
      </c>
      <c r="N6825">
        <v>1</v>
      </c>
      <c r="O6825">
        <v>7.6238881829733202E-3</v>
      </c>
    </row>
    <row r="6826" spans="1:15">
      <c r="A6826" t="s">
        <v>7702</v>
      </c>
      <c r="B6826" t="s">
        <v>23518</v>
      </c>
      <c r="C6826" t="s">
        <v>7703</v>
      </c>
      <c r="D6826">
        <v>5</v>
      </c>
      <c r="E6826">
        <v>787</v>
      </c>
      <c r="F6826">
        <v>31</v>
      </c>
      <c r="G6826">
        <v>7393</v>
      </c>
      <c r="H6826">
        <v>0.22948878668777101</v>
      </c>
      <c r="I6826">
        <v>0.91516557478972405</v>
      </c>
      <c r="J6826">
        <v>0.88483265019937196</v>
      </c>
      <c r="K6826" t="s">
        <v>27991</v>
      </c>
      <c r="L6826">
        <v>5</v>
      </c>
      <c r="M6826" t="s">
        <v>1463</v>
      </c>
      <c r="N6826">
        <v>0.16129032258064499</v>
      </c>
      <c r="O6826">
        <v>6.35324015247776E-3</v>
      </c>
    </row>
    <row r="6827" spans="1:15">
      <c r="A6827" t="s">
        <v>7702</v>
      </c>
      <c r="B6827" t="s">
        <v>23511</v>
      </c>
      <c r="C6827" t="s">
        <v>7703</v>
      </c>
      <c r="D6827">
        <v>21</v>
      </c>
      <c r="E6827">
        <v>6152</v>
      </c>
      <c r="F6827">
        <v>31</v>
      </c>
      <c r="G6827">
        <v>7804</v>
      </c>
      <c r="H6827">
        <v>0.95280290108804</v>
      </c>
      <c r="I6827">
        <v>1</v>
      </c>
      <c r="J6827">
        <v>0.85953329234717102</v>
      </c>
      <c r="K6827" t="s">
        <v>28456</v>
      </c>
      <c r="L6827">
        <v>21</v>
      </c>
      <c r="M6827" t="s">
        <v>1463</v>
      </c>
      <c r="N6827">
        <v>0.67741935483870996</v>
      </c>
      <c r="O6827">
        <v>3.41352405721717E-3</v>
      </c>
    </row>
    <row r="6828" spans="1:15">
      <c r="A6828" t="s">
        <v>7702</v>
      </c>
      <c r="B6828" t="s">
        <v>23513</v>
      </c>
      <c r="C6828" t="s">
        <v>7703</v>
      </c>
      <c r="D6828">
        <v>4</v>
      </c>
      <c r="E6828">
        <v>535</v>
      </c>
      <c r="F6828">
        <v>27</v>
      </c>
      <c r="G6828">
        <v>8124</v>
      </c>
      <c r="H6828">
        <v>9.8143715957706296E-2</v>
      </c>
      <c r="I6828">
        <v>0.597208828774899</v>
      </c>
      <c r="J6828">
        <v>0.567594541894622</v>
      </c>
      <c r="K6828" t="s">
        <v>27992</v>
      </c>
      <c r="L6828">
        <v>4</v>
      </c>
      <c r="M6828" t="s">
        <v>1463</v>
      </c>
      <c r="N6828">
        <v>0.148148148148148</v>
      </c>
      <c r="O6828">
        <v>7.4766355140186902E-3</v>
      </c>
    </row>
    <row r="6829" spans="1:15">
      <c r="A6829" t="s">
        <v>7704</v>
      </c>
      <c r="B6829" t="s">
        <v>23511</v>
      </c>
      <c r="C6829" t="s">
        <v>7705</v>
      </c>
      <c r="D6829">
        <v>9</v>
      </c>
      <c r="E6829">
        <v>6152</v>
      </c>
      <c r="F6829">
        <v>10</v>
      </c>
      <c r="G6829">
        <v>7804</v>
      </c>
      <c r="H6829">
        <v>0.341392875758884</v>
      </c>
      <c r="I6829">
        <v>0.87709103910391695</v>
      </c>
      <c r="J6829">
        <v>0.75388894852919097</v>
      </c>
      <c r="K6829" t="s">
        <v>28457</v>
      </c>
      <c r="L6829">
        <v>9</v>
      </c>
      <c r="M6829" t="s">
        <v>1463</v>
      </c>
      <c r="N6829">
        <v>0.9</v>
      </c>
      <c r="O6829">
        <v>1.4629388816645001E-3</v>
      </c>
    </row>
    <row r="6830" spans="1:15">
      <c r="A6830" t="s">
        <v>7706</v>
      </c>
      <c r="B6830" t="s">
        <v>23511</v>
      </c>
      <c r="C6830" t="s">
        <v>7707</v>
      </c>
      <c r="D6830">
        <v>7</v>
      </c>
      <c r="E6830">
        <v>6152</v>
      </c>
      <c r="F6830">
        <v>8</v>
      </c>
      <c r="G6830">
        <v>7804</v>
      </c>
      <c r="H6830">
        <v>0.46943957161060701</v>
      </c>
      <c r="I6830">
        <v>0.96083957126938102</v>
      </c>
      <c r="J6830">
        <v>0.82587360011061495</v>
      </c>
      <c r="K6830" t="s">
        <v>28458</v>
      </c>
      <c r="L6830">
        <v>7</v>
      </c>
      <c r="M6830" t="s">
        <v>1463</v>
      </c>
      <c r="N6830">
        <v>0.875</v>
      </c>
      <c r="O6830">
        <v>1.13784135240572E-3</v>
      </c>
    </row>
    <row r="6831" spans="1:15">
      <c r="A6831" t="s">
        <v>7706</v>
      </c>
      <c r="B6831" t="s">
        <v>23513</v>
      </c>
      <c r="C6831" t="s">
        <v>7707</v>
      </c>
      <c r="D6831">
        <v>1</v>
      </c>
      <c r="E6831">
        <v>535</v>
      </c>
      <c r="F6831">
        <v>7</v>
      </c>
      <c r="G6831">
        <v>8124</v>
      </c>
      <c r="H6831">
        <v>0.37938355156400999</v>
      </c>
      <c r="I6831">
        <v>0.99999999999997702</v>
      </c>
      <c r="J6831">
        <v>0.95041217501583097</v>
      </c>
      <c r="K6831" t="s">
        <v>27989</v>
      </c>
      <c r="L6831">
        <v>1</v>
      </c>
      <c r="M6831" t="s">
        <v>1463</v>
      </c>
      <c r="N6831">
        <v>0.14285714285714299</v>
      </c>
      <c r="O6831">
        <v>1.8691588785046699E-3</v>
      </c>
    </row>
    <row r="6832" spans="1:15">
      <c r="A6832" t="s">
        <v>7708</v>
      </c>
      <c r="B6832" t="s">
        <v>23511</v>
      </c>
      <c r="C6832" t="s">
        <v>7709</v>
      </c>
      <c r="D6832">
        <v>6</v>
      </c>
      <c r="E6832">
        <v>6152</v>
      </c>
      <c r="F6832">
        <v>6</v>
      </c>
      <c r="G6832">
        <v>7804</v>
      </c>
      <c r="H6832">
        <v>0.23986678822258201</v>
      </c>
      <c r="I6832">
        <v>0.71382528017432401</v>
      </c>
      <c r="J6832">
        <v>0.61355659322887801</v>
      </c>
      <c r="K6832" t="s">
        <v>28459</v>
      </c>
      <c r="L6832">
        <v>6</v>
      </c>
      <c r="M6832" t="s">
        <v>1463</v>
      </c>
      <c r="N6832">
        <v>1</v>
      </c>
      <c r="O6832">
        <v>9.7529258777633303E-4</v>
      </c>
    </row>
    <row r="6833" spans="1:15">
      <c r="A6833" t="s">
        <v>7710</v>
      </c>
      <c r="B6833" t="s">
        <v>23513</v>
      </c>
      <c r="C6833" t="s">
        <v>7711</v>
      </c>
      <c r="D6833">
        <v>3</v>
      </c>
      <c r="E6833">
        <v>535</v>
      </c>
      <c r="F6833">
        <v>3</v>
      </c>
      <c r="G6833">
        <v>8124</v>
      </c>
      <c r="H6833">
        <v>2.8410108672114397E-4</v>
      </c>
      <c r="I6833">
        <v>1.0526959909756699E-2</v>
      </c>
      <c r="J6833">
        <v>1.0004950864136501E-2</v>
      </c>
      <c r="K6833" t="s">
        <v>24911</v>
      </c>
      <c r="L6833">
        <v>3</v>
      </c>
      <c r="M6833" t="s">
        <v>1463</v>
      </c>
      <c r="N6833">
        <v>1</v>
      </c>
      <c r="O6833">
        <v>5.60747663551402E-3</v>
      </c>
    </row>
    <row r="6834" spans="1:15">
      <c r="A6834" t="s">
        <v>7712</v>
      </c>
      <c r="B6834" t="s">
        <v>23518</v>
      </c>
      <c r="C6834" t="s">
        <v>7713</v>
      </c>
      <c r="D6834">
        <v>4</v>
      </c>
      <c r="E6834">
        <v>787</v>
      </c>
      <c r="F6834">
        <v>10</v>
      </c>
      <c r="G6834">
        <v>7393</v>
      </c>
      <c r="H6834">
        <v>1.58256930259403E-2</v>
      </c>
      <c r="I6834">
        <v>0.30904061658989002</v>
      </c>
      <c r="J6834">
        <v>0.29879754585317603</v>
      </c>
      <c r="K6834" t="s">
        <v>24622</v>
      </c>
      <c r="L6834">
        <v>4</v>
      </c>
      <c r="M6834" t="s">
        <v>1463</v>
      </c>
      <c r="N6834">
        <v>0.4</v>
      </c>
      <c r="O6834">
        <v>5.0825921219822103E-3</v>
      </c>
    </row>
    <row r="6835" spans="1:15">
      <c r="A6835" t="s">
        <v>7712</v>
      </c>
      <c r="B6835" t="s">
        <v>23511</v>
      </c>
      <c r="C6835" t="s">
        <v>7713</v>
      </c>
      <c r="D6835">
        <v>3</v>
      </c>
      <c r="E6835">
        <v>6152</v>
      </c>
      <c r="F6835">
        <v>10</v>
      </c>
      <c r="G6835">
        <v>7804</v>
      </c>
      <c r="H6835">
        <v>0.99988171686160598</v>
      </c>
      <c r="I6835">
        <v>1</v>
      </c>
      <c r="J6835">
        <v>0.85953329234717102</v>
      </c>
      <c r="K6835" t="s">
        <v>24624</v>
      </c>
      <c r="L6835">
        <v>3</v>
      </c>
      <c r="M6835" t="s">
        <v>1463</v>
      </c>
      <c r="N6835">
        <v>0.3</v>
      </c>
      <c r="O6835">
        <v>4.8764629388816603E-4</v>
      </c>
    </row>
    <row r="6836" spans="1:15">
      <c r="A6836" t="s">
        <v>7712</v>
      </c>
      <c r="B6836" t="s">
        <v>23513</v>
      </c>
      <c r="C6836" t="s">
        <v>7713</v>
      </c>
      <c r="D6836">
        <v>1</v>
      </c>
      <c r="E6836">
        <v>535</v>
      </c>
      <c r="F6836">
        <v>9</v>
      </c>
      <c r="G6836">
        <v>8124</v>
      </c>
      <c r="H6836">
        <v>0.45850310076412798</v>
      </c>
      <c r="I6836">
        <v>0.99999999999997702</v>
      </c>
      <c r="J6836">
        <v>0.95041217501583097</v>
      </c>
      <c r="K6836" t="s">
        <v>24623</v>
      </c>
      <c r="L6836">
        <v>1</v>
      </c>
      <c r="M6836" t="s">
        <v>1463</v>
      </c>
      <c r="N6836">
        <v>0.11111111111111099</v>
      </c>
      <c r="O6836">
        <v>1.8691588785046699E-3</v>
      </c>
    </row>
    <row r="6837" spans="1:15">
      <c r="A6837" t="s">
        <v>7714</v>
      </c>
      <c r="B6837" t="s">
        <v>23513</v>
      </c>
      <c r="C6837" t="s">
        <v>7715</v>
      </c>
      <c r="D6837">
        <v>1</v>
      </c>
      <c r="E6837">
        <v>535</v>
      </c>
      <c r="F6837">
        <v>9</v>
      </c>
      <c r="G6837">
        <v>8124</v>
      </c>
      <c r="H6837">
        <v>0.45850310076412798</v>
      </c>
      <c r="I6837">
        <v>0.99999999999997702</v>
      </c>
      <c r="J6837">
        <v>0.95041217501583097</v>
      </c>
      <c r="K6837" t="s">
        <v>24623</v>
      </c>
      <c r="L6837">
        <v>1</v>
      </c>
      <c r="M6837" t="s">
        <v>1463</v>
      </c>
      <c r="N6837">
        <v>0.11111111111111099</v>
      </c>
      <c r="O6837">
        <v>1.8691588785046699E-3</v>
      </c>
    </row>
    <row r="6838" spans="1:15">
      <c r="A6838" t="s">
        <v>7714</v>
      </c>
      <c r="B6838" t="s">
        <v>23511</v>
      </c>
      <c r="C6838" t="s">
        <v>7715</v>
      </c>
      <c r="D6838">
        <v>3</v>
      </c>
      <c r="E6838">
        <v>6152</v>
      </c>
      <c r="F6838">
        <v>10</v>
      </c>
      <c r="G6838">
        <v>7804</v>
      </c>
      <c r="H6838">
        <v>0.99988171686160598</v>
      </c>
      <c r="I6838">
        <v>1</v>
      </c>
      <c r="J6838">
        <v>0.85953329234717102</v>
      </c>
      <c r="K6838" t="s">
        <v>24624</v>
      </c>
      <c r="L6838">
        <v>3</v>
      </c>
      <c r="M6838" t="s">
        <v>1463</v>
      </c>
      <c r="N6838">
        <v>0.3</v>
      </c>
      <c r="O6838">
        <v>4.8764629388816603E-4</v>
      </c>
    </row>
    <row r="6839" spans="1:15">
      <c r="A6839" t="s">
        <v>7714</v>
      </c>
      <c r="B6839" t="s">
        <v>23518</v>
      </c>
      <c r="C6839" t="s">
        <v>7715</v>
      </c>
      <c r="D6839">
        <v>4</v>
      </c>
      <c r="E6839">
        <v>787</v>
      </c>
      <c r="F6839">
        <v>10</v>
      </c>
      <c r="G6839">
        <v>7393</v>
      </c>
      <c r="H6839">
        <v>1.58256930259403E-2</v>
      </c>
      <c r="I6839">
        <v>0.30904061658989002</v>
      </c>
      <c r="J6839">
        <v>0.29879754585317603</v>
      </c>
      <c r="K6839" t="s">
        <v>24622</v>
      </c>
      <c r="L6839">
        <v>4</v>
      </c>
      <c r="M6839" t="s">
        <v>1463</v>
      </c>
      <c r="N6839">
        <v>0.4</v>
      </c>
      <c r="O6839">
        <v>5.0825921219822103E-3</v>
      </c>
    </row>
    <row r="6840" spans="1:15">
      <c r="A6840" t="s">
        <v>7716</v>
      </c>
      <c r="B6840" t="s">
        <v>23511</v>
      </c>
      <c r="C6840" t="s">
        <v>7717</v>
      </c>
      <c r="D6840">
        <v>5</v>
      </c>
      <c r="E6840">
        <v>6152</v>
      </c>
      <c r="F6840">
        <v>7</v>
      </c>
      <c r="G6840">
        <v>7804</v>
      </c>
      <c r="H6840">
        <v>0.83137607319657303</v>
      </c>
      <c r="I6840">
        <v>0.98923101772060196</v>
      </c>
      <c r="J6840">
        <v>0.85027699355333197</v>
      </c>
      <c r="K6840" t="s">
        <v>26994</v>
      </c>
      <c r="L6840">
        <v>5</v>
      </c>
      <c r="M6840" t="s">
        <v>1463</v>
      </c>
      <c r="N6840">
        <v>0.71428571428571397</v>
      </c>
      <c r="O6840">
        <v>8.1274382314694405E-4</v>
      </c>
    </row>
    <row r="6841" spans="1:15">
      <c r="A6841" t="s">
        <v>7716</v>
      </c>
      <c r="B6841" t="s">
        <v>23513</v>
      </c>
      <c r="C6841" t="s">
        <v>7717</v>
      </c>
      <c r="D6841">
        <v>1</v>
      </c>
      <c r="E6841">
        <v>535</v>
      </c>
      <c r="F6841">
        <v>6</v>
      </c>
      <c r="G6841">
        <v>8124</v>
      </c>
      <c r="H6841">
        <v>0.33559747746230201</v>
      </c>
      <c r="I6841">
        <v>0.97804040131218795</v>
      </c>
      <c r="J6841">
        <v>0.92954150506449396</v>
      </c>
      <c r="K6841" t="s">
        <v>25334</v>
      </c>
      <c r="L6841">
        <v>1</v>
      </c>
      <c r="M6841" t="s">
        <v>1463</v>
      </c>
      <c r="N6841">
        <v>0.16666666666666699</v>
      </c>
      <c r="O6841">
        <v>1.8691588785046699E-3</v>
      </c>
    </row>
    <row r="6842" spans="1:15">
      <c r="A6842" t="s">
        <v>7718</v>
      </c>
      <c r="B6842" t="s">
        <v>23511</v>
      </c>
      <c r="C6842" t="s">
        <v>7719</v>
      </c>
      <c r="D6842">
        <v>5</v>
      </c>
      <c r="E6842">
        <v>6152</v>
      </c>
      <c r="F6842">
        <v>7</v>
      </c>
      <c r="G6842">
        <v>7804</v>
      </c>
      <c r="H6842">
        <v>0.83137607319657303</v>
      </c>
      <c r="I6842">
        <v>0.98923101772060196</v>
      </c>
      <c r="J6842">
        <v>0.85027699355333197</v>
      </c>
      <c r="K6842" t="s">
        <v>26994</v>
      </c>
      <c r="L6842">
        <v>5</v>
      </c>
      <c r="M6842" t="s">
        <v>1463</v>
      </c>
      <c r="N6842">
        <v>0.71428571428571397</v>
      </c>
      <c r="O6842">
        <v>8.1274382314694405E-4</v>
      </c>
    </row>
    <row r="6843" spans="1:15">
      <c r="A6843" t="s">
        <v>7718</v>
      </c>
      <c r="B6843" t="s">
        <v>23513</v>
      </c>
      <c r="C6843" t="s">
        <v>7719</v>
      </c>
      <c r="D6843">
        <v>1</v>
      </c>
      <c r="E6843">
        <v>535</v>
      </c>
      <c r="F6843">
        <v>6</v>
      </c>
      <c r="G6843">
        <v>8124</v>
      </c>
      <c r="H6843">
        <v>0.33559747746230201</v>
      </c>
      <c r="I6843">
        <v>0.97804040131218795</v>
      </c>
      <c r="J6843">
        <v>0.92954150506449396</v>
      </c>
      <c r="K6843" t="s">
        <v>25334</v>
      </c>
      <c r="L6843">
        <v>1</v>
      </c>
      <c r="M6843" t="s">
        <v>1463</v>
      </c>
      <c r="N6843">
        <v>0.16666666666666699</v>
      </c>
      <c r="O6843">
        <v>1.8691588785046699E-3</v>
      </c>
    </row>
    <row r="6844" spans="1:15">
      <c r="A6844" t="s">
        <v>7720</v>
      </c>
      <c r="B6844" t="s">
        <v>23518</v>
      </c>
      <c r="C6844" t="s">
        <v>7721</v>
      </c>
      <c r="D6844">
        <v>1</v>
      </c>
      <c r="E6844">
        <v>787</v>
      </c>
      <c r="F6844">
        <v>41</v>
      </c>
      <c r="G6844">
        <v>7393</v>
      </c>
      <c r="H6844">
        <v>0.99022602139123905</v>
      </c>
      <c r="I6844">
        <v>1</v>
      </c>
      <c r="J6844">
        <v>0.966855260484069</v>
      </c>
      <c r="K6844" t="s">
        <v>24833</v>
      </c>
      <c r="L6844">
        <v>1</v>
      </c>
      <c r="M6844" t="s">
        <v>1463</v>
      </c>
      <c r="N6844">
        <v>2.4390243902439001E-2</v>
      </c>
      <c r="O6844">
        <v>1.27064803049555E-3</v>
      </c>
    </row>
    <row r="6845" spans="1:15">
      <c r="A6845" t="s">
        <v>7720</v>
      </c>
      <c r="B6845" t="s">
        <v>23513</v>
      </c>
      <c r="C6845" t="s">
        <v>7721</v>
      </c>
      <c r="D6845">
        <v>1</v>
      </c>
      <c r="E6845">
        <v>535</v>
      </c>
      <c r="F6845">
        <v>44</v>
      </c>
      <c r="G6845">
        <v>8124</v>
      </c>
      <c r="H6845">
        <v>0.95049310131671705</v>
      </c>
      <c r="I6845">
        <v>0.99999999999997702</v>
      </c>
      <c r="J6845">
        <v>0.95041217501583097</v>
      </c>
      <c r="K6845" t="s">
        <v>24832</v>
      </c>
      <c r="L6845">
        <v>1</v>
      </c>
      <c r="M6845" t="s">
        <v>1463</v>
      </c>
      <c r="N6845">
        <v>2.27272727272727E-2</v>
      </c>
      <c r="O6845">
        <v>1.8691588785046699E-3</v>
      </c>
    </row>
    <row r="6846" spans="1:15">
      <c r="A6846" t="s">
        <v>7720</v>
      </c>
      <c r="B6846" t="s">
        <v>23511</v>
      </c>
      <c r="C6846" t="s">
        <v>7721</v>
      </c>
      <c r="D6846">
        <v>37</v>
      </c>
      <c r="E6846">
        <v>6152</v>
      </c>
      <c r="F6846">
        <v>41</v>
      </c>
      <c r="G6846">
        <v>7804</v>
      </c>
      <c r="H6846">
        <v>4.6360351728055298E-2</v>
      </c>
      <c r="I6846">
        <v>0.25569616961496</v>
      </c>
      <c r="J6846">
        <v>0.219779370509707</v>
      </c>
      <c r="K6846" t="s">
        <v>24831</v>
      </c>
      <c r="L6846">
        <v>37</v>
      </c>
      <c r="M6846" t="s">
        <v>1463</v>
      </c>
      <c r="N6846">
        <v>0.90243902439024404</v>
      </c>
      <c r="O6846">
        <v>6.0143042912873899E-3</v>
      </c>
    </row>
    <row r="6847" spans="1:15">
      <c r="A6847" t="s">
        <v>7722</v>
      </c>
      <c r="B6847" t="s">
        <v>23518</v>
      </c>
      <c r="C6847" t="s">
        <v>7723</v>
      </c>
      <c r="D6847">
        <v>1</v>
      </c>
      <c r="E6847">
        <v>787</v>
      </c>
      <c r="F6847">
        <v>6</v>
      </c>
      <c r="G6847">
        <v>7393</v>
      </c>
      <c r="H6847">
        <v>0.49113550780958298</v>
      </c>
      <c r="I6847">
        <v>1</v>
      </c>
      <c r="J6847">
        <v>0.966855260484069</v>
      </c>
      <c r="K6847" t="s">
        <v>24964</v>
      </c>
      <c r="L6847">
        <v>1</v>
      </c>
      <c r="M6847" t="s">
        <v>1463</v>
      </c>
      <c r="N6847">
        <v>0.16666666666666699</v>
      </c>
      <c r="O6847">
        <v>1.27064803049555E-3</v>
      </c>
    </row>
    <row r="6848" spans="1:15">
      <c r="A6848" t="s">
        <v>7722</v>
      </c>
      <c r="B6848" t="s">
        <v>23511</v>
      </c>
      <c r="C6848" t="s">
        <v>7723</v>
      </c>
      <c r="D6848">
        <v>5</v>
      </c>
      <c r="E6848">
        <v>6152</v>
      </c>
      <c r="F6848">
        <v>6</v>
      </c>
      <c r="G6848">
        <v>7804</v>
      </c>
      <c r="H6848">
        <v>0.62665052091531404</v>
      </c>
      <c r="I6848">
        <v>0.968912233598893</v>
      </c>
      <c r="J6848">
        <v>0.832812322140707</v>
      </c>
      <c r="K6848" t="s">
        <v>28460</v>
      </c>
      <c r="L6848">
        <v>5</v>
      </c>
      <c r="M6848" t="s">
        <v>1463</v>
      </c>
      <c r="N6848">
        <v>0.83333333333333304</v>
      </c>
      <c r="O6848">
        <v>8.1274382314694405E-4</v>
      </c>
    </row>
    <row r="6849" spans="1:15">
      <c r="A6849" t="s">
        <v>7724</v>
      </c>
      <c r="B6849" t="s">
        <v>23518</v>
      </c>
      <c r="C6849" t="s">
        <v>7725</v>
      </c>
      <c r="D6849">
        <v>1</v>
      </c>
      <c r="E6849">
        <v>787</v>
      </c>
      <c r="F6849">
        <v>6</v>
      </c>
      <c r="G6849">
        <v>7393</v>
      </c>
      <c r="H6849">
        <v>0.49113550780958298</v>
      </c>
      <c r="I6849">
        <v>1</v>
      </c>
      <c r="J6849">
        <v>0.966855260484069</v>
      </c>
      <c r="K6849" t="s">
        <v>24964</v>
      </c>
      <c r="L6849">
        <v>1</v>
      </c>
      <c r="M6849" t="s">
        <v>1463</v>
      </c>
      <c r="N6849">
        <v>0.16666666666666699</v>
      </c>
      <c r="O6849">
        <v>1.27064803049555E-3</v>
      </c>
    </row>
    <row r="6850" spans="1:15">
      <c r="A6850" t="s">
        <v>7724</v>
      </c>
      <c r="B6850" t="s">
        <v>23511</v>
      </c>
      <c r="C6850" t="s">
        <v>7725</v>
      </c>
      <c r="D6850">
        <v>5</v>
      </c>
      <c r="E6850">
        <v>6152</v>
      </c>
      <c r="F6850">
        <v>6</v>
      </c>
      <c r="G6850">
        <v>7804</v>
      </c>
      <c r="H6850">
        <v>0.62665052091531404</v>
      </c>
      <c r="I6850">
        <v>0.968912233598893</v>
      </c>
      <c r="J6850">
        <v>0.832812322140707</v>
      </c>
      <c r="K6850" t="s">
        <v>28460</v>
      </c>
      <c r="L6850">
        <v>5</v>
      </c>
      <c r="M6850" t="s">
        <v>1463</v>
      </c>
      <c r="N6850">
        <v>0.83333333333333304</v>
      </c>
      <c r="O6850">
        <v>8.1274382314694405E-4</v>
      </c>
    </row>
    <row r="6851" spans="1:15">
      <c r="A6851" t="s">
        <v>7726</v>
      </c>
      <c r="B6851" t="s">
        <v>23518</v>
      </c>
      <c r="C6851" t="s">
        <v>7727</v>
      </c>
      <c r="D6851">
        <v>3</v>
      </c>
      <c r="E6851">
        <v>787</v>
      </c>
      <c r="F6851">
        <v>37</v>
      </c>
      <c r="G6851">
        <v>7393</v>
      </c>
      <c r="H6851">
        <v>0.76983073825577597</v>
      </c>
      <c r="I6851">
        <v>1</v>
      </c>
      <c r="J6851">
        <v>0.966855260484069</v>
      </c>
      <c r="K6851" t="s">
        <v>28461</v>
      </c>
      <c r="L6851">
        <v>3</v>
      </c>
      <c r="M6851" t="s">
        <v>1463</v>
      </c>
      <c r="N6851">
        <v>8.1081081081081099E-2</v>
      </c>
      <c r="O6851">
        <v>3.8119440914866601E-3</v>
      </c>
    </row>
    <row r="6852" spans="1:15">
      <c r="A6852" t="s">
        <v>7726</v>
      </c>
      <c r="B6852" t="s">
        <v>23513</v>
      </c>
      <c r="C6852" t="s">
        <v>7727</v>
      </c>
      <c r="D6852">
        <v>2</v>
      </c>
      <c r="E6852">
        <v>535</v>
      </c>
      <c r="F6852">
        <v>50</v>
      </c>
      <c r="G6852">
        <v>8124</v>
      </c>
      <c r="H6852">
        <v>0.85075768920774997</v>
      </c>
      <c r="I6852">
        <v>0.99999999999997702</v>
      </c>
      <c r="J6852">
        <v>0.95041217501583097</v>
      </c>
      <c r="K6852" t="s">
        <v>28462</v>
      </c>
      <c r="L6852">
        <v>2</v>
      </c>
      <c r="M6852" t="s">
        <v>1463</v>
      </c>
      <c r="N6852">
        <v>0.04</v>
      </c>
      <c r="O6852">
        <v>3.7383177570093499E-3</v>
      </c>
    </row>
    <row r="6853" spans="1:15">
      <c r="A6853" t="s">
        <v>7726</v>
      </c>
      <c r="B6853" t="s">
        <v>23511</v>
      </c>
      <c r="C6853" t="s">
        <v>7727</v>
      </c>
      <c r="D6853">
        <v>43</v>
      </c>
      <c r="E6853">
        <v>6152</v>
      </c>
      <c r="F6853">
        <v>48</v>
      </c>
      <c r="G6853">
        <v>7804</v>
      </c>
      <c r="H6853">
        <v>4.1720823727296297E-2</v>
      </c>
      <c r="I6853">
        <v>0.241612652703078</v>
      </c>
      <c r="J6853">
        <v>0.20767411885060999</v>
      </c>
      <c r="K6853" t="s">
        <v>28463</v>
      </c>
      <c r="L6853">
        <v>43</v>
      </c>
      <c r="M6853" t="s">
        <v>1463</v>
      </c>
      <c r="N6853">
        <v>0.89583333333333304</v>
      </c>
      <c r="O6853">
        <v>6.9895968790637201E-3</v>
      </c>
    </row>
    <row r="6854" spans="1:15">
      <c r="A6854" t="s">
        <v>7728</v>
      </c>
      <c r="B6854" t="s">
        <v>23513</v>
      </c>
      <c r="C6854" t="s">
        <v>7729</v>
      </c>
      <c r="D6854">
        <v>1</v>
      </c>
      <c r="E6854">
        <v>535</v>
      </c>
      <c r="F6854">
        <v>10</v>
      </c>
      <c r="G6854">
        <v>8124</v>
      </c>
      <c r="H6854">
        <v>0.494202526653369</v>
      </c>
      <c r="I6854">
        <v>0.99999999999997702</v>
      </c>
      <c r="J6854">
        <v>0.95041217501583097</v>
      </c>
      <c r="K6854" t="s">
        <v>28464</v>
      </c>
      <c r="L6854">
        <v>1</v>
      </c>
      <c r="M6854" t="s">
        <v>1463</v>
      </c>
      <c r="N6854">
        <v>0.1</v>
      </c>
      <c r="O6854">
        <v>1.8691588785046699E-3</v>
      </c>
    </row>
    <row r="6855" spans="1:15">
      <c r="A6855" t="s">
        <v>7728</v>
      </c>
      <c r="B6855" t="s">
        <v>23518</v>
      </c>
      <c r="C6855" t="s">
        <v>7729</v>
      </c>
      <c r="D6855">
        <v>1</v>
      </c>
      <c r="E6855">
        <v>787</v>
      </c>
      <c r="F6855">
        <v>10</v>
      </c>
      <c r="G6855">
        <v>7393</v>
      </c>
      <c r="H6855">
        <v>0.67576236969544701</v>
      </c>
      <c r="I6855">
        <v>1</v>
      </c>
      <c r="J6855">
        <v>0.966855260484069</v>
      </c>
      <c r="K6855" t="s">
        <v>28465</v>
      </c>
      <c r="L6855">
        <v>1</v>
      </c>
      <c r="M6855" t="s">
        <v>1463</v>
      </c>
      <c r="N6855">
        <v>0.1</v>
      </c>
      <c r="O6855">
        <v>1.27064803049555E-3</v>
      </c>
    </row>
    <row r="6856" spans="1:15">
      <c r="A6856" t="s">
        <v>7728</v>
      </c>
      <c r="B6856" t="s">
        <v>23511</v>
      </c>
      <c r="C6856" t="s">
        <v>7729</v>
      </c>
      <c r="D6856">
        <v>8</v>
      </c>
      <c r="E6856">
        <v>6152</v>
      </c>
      <c r="F6856">
        <v>10</v>
      </c>
      <c r="G6856">
        <v>7804</v>
      </c>
      <c r="H6856">
        <v>0.64231594183968699</v>
      </c>
      <c r="I6856">
        <v>0.968912233598893</v>
      </c>
      <c r="J6856">
        <v>0.832812322140707</v>
      </c>
      <c r="K6856" t="s">
        <v>28466</v>
      </c>
      <c r="L6856">
        <v>8</v>
      </c>
      <c r="M6856" t="s">
        <v>1463</v>
      </c>
      <c r="N6856">
        <v>0.8</v>
      </c>
      <c r="O6856">
        <v>1.3003901170351099E-3</v>
      </c>
    </row>
    <row r="6857" spans="1:15">
      <c r="A6857" t="s">
        <v>7730</v>
      </c>
      <c r="B6857" t="s">
        <v>23511</v>
      </c>
      <c r="C6857" t="s">
        <v>7731</v>
      </c>
      <c r="D6857">
        <v>5</v>
      </c>
      <c r="E6857">
        <v>6152</v>
      </c>
      <c r="F6857">
        <v>6</v>
      </c>
      <c r="G6857">
        <v>7804</v>
      </c>
      <c r="H6857">
        <v>0.62665052091531404</v>
      </c>
      <c r="I6857">
        <v>0.968912233598893</v>
      </c>
      <c r="J6857">
        <v>0.832812322140707</v>
      </c>
      <c r="K6857" t="s">
        <v>28467</v>
      </c>
      <c r="L6857">
        <v>5</v>
      </c>
      <c r="M6857" t="s">
        <v>1463</v>
      </c>
      <c r="N6857">
        <v>0.83333333333333304</v>
      </c>
      <c r="O6857">
        <v>8.1274382314694405E-4</v>
      </c>
    </row>
    <row r="6858" spans="1:15">
      <c r="A6858" t="s">
        <v>7730</v>
      </c>
      <c r="B6858" t="s">
        <v>23518</v>
      </c>
      <c r="C6858" t="s">
        <v>7731</v>
      </c>
      <c r="D6858">
        <v>1</v>
      </c>
      <c r="E6858">
        <v>787</v>
      </c>
      <c r="F6858">
        <v>7</v>
      </c>
      <c r="G6858">
        <v>7393</v>
      </c>
      <c r="H6858">
        <v>0.54534917443390396</v>
      </c>
      <c r="I6858">
        <v>1</v>
      </c>
      <c r="J6858">
        <v>0.966855260484069</v>
      </c>
      <c r="K6858" t="s">
        <v>24769</v>
      </c>
      <c r="L6858">
        <v>1</v>
      </c>
      <c r="M6858" t="s">
        <v>1463</v>
      </c>
      <c r="N6858">
        <v>0.14285714285714299</v>
      </c>
      <c r="O6858">
        <v>1.27064803049555E-3</v>
      </c>
    </row>
    <row r="6859" spans="1:15">
      <c r="A6859" t="s">
        <v>7732</v>
      </c>
      <c r="B6859" t="s">
        <v>23511</v>
      </c>
      <c r="C6859" t="s">
        <v>7733</v>
      </c>
      <c r="D6859">
        <v>14</v>
      </c>
      <c r="E6859">
        <v>6152</v>
      </c>
      <c r="F6859">
        <v>14</v>
      </c>
      <c r="G6859">
        <v>7804</v>
      </c>
      <c r="H6859">
        <v>3.5680033920092398E-2</v>
      </c>
      <c r="I6859">
        <v>0.21445050912290001</v>
      </c>
      <c r="J6859">
        <v>0.18432735215193299</v>
      </c>
      <c r="K6859" t="s">
        <v>27479</v>
      </c>
      <c r="L6859">
        <v>14</v>
      </c>
      <c r="M6859" t="s">
        <v>1463</v>
      </c>
      <c r="N6859">
        <v>1</v>
      </c>
      <c r="O6859">
        <v>2.2756827048114399E-3</v>
      </c>
    </row>
    <row r="6860" spans="1:15">
      <c r="A6860" t="s">
        <v>7734</v>
      </c>
      <c r="B6860" t="s">
        <v>23511</v>
      </c>
      <c r="C6860" t="s">
        <v>7735</v>
      </c>
      <c r="D6860">
        <v>3</v>
      </c>
      <c r="E6860">
        <v>6152</v>
      </c>
      <c r="F6860">
        <v>3</v>
      </c>
      <c r="G6860">
        <v>7804</v>
      </c>
      <c r="H6860">
        <v>0.489837867770546</v>
      </c>
      <c r="I6860">
        <v>0.96083957126938102</v>
      </c>
      <c r="J6860">
        <v>0.82587360011061495</v>
      </c>
      <c r="K6860" t="s">
        <v>24770</v>
      </c>
      <c r="L6860">
        <v>3</v>
      </c>
      <c r="M6860" t="s">
        <v>1463</v>
      </c>
      <c r="N6860">
        <v>1</v>
      </c>
      <c r="O6860">
        <v>4.8764629388816603E-4</v>
      </c>
    </row>
    <row r="6861" spans="1:15">
      <c r="A6861" t="s">
        <v>7736</v>
      </c>
      <c r="B6861" t="s">
        <v>23513</v>
      </c>
      <c r="C6861" t="s">
        <v>7737</v>
      </c>
      <c r="D6861">
        <v>1</v>
      </c>
      <c r="E6861">
        <v>535</v>
      </c>
      <c r="F6861">
        <v>15</v>
      </c>
      <c r="G6861">
        <v>8124</v>
      </c>
      <c r="H6861">
        <v>0.64039694135216896</v>
      </c>
      <c r="I6861">
        <v>0.99999999999997702</v>
      </c>
      <c r="J6861">
        <v>0.95041217501583097</v>
      </c>
      <c r="K6861" t="s">
        <v>24765</v>
      </c>
      <c r="L6861">
        <v>1</v>
      </c>
      <c r="M6861" t="s">
        <v>1463</v>
      </c>
      <c r="N6861">
        <v>6.6666666666666693E-2</v>
      </c>
      <c r="O6861">
        <v>1.8691588785046699E-3</v>
      </c>
    </row>
    <row r="6862" spans="1:15">
      <c r="A6862" t="s">
        <v>7736</v>
      </c>
      <c r="B6862" t="s">
        <v>23511</v>
      </c>
      <c r="C6862" t="s">
        <v>7737</v>
      </c>
      <c r="D6862">
        <v>12</v>
      </c>
      <c r="E6862">
        <v>6152</v>
      </c>
      <c r="F6862">
        <v>13</v>
      </c>
      <c r="G6862">
        <v>7804</v>
      </c>
      <c r="H6862">
        <v>0.20366351383502801</v>
      </c>
      <c r="I6862">
        <v>0.658478585781888</v>
      </c>
      <c r="J6862">
        <v>0.56598426677721503</v>
      </c>
      <c r="K6862" t="s">
        <v>24768</v>
      </c>
      <c r="L6862">
        <v>12</v>
      </c>
      <c r="M6862" t="s">
        <v>1463</v>
      </c>
      <c r="N6862">
        <v>0.92307692307692302</v>
      </c>
      <c r="O6862">
        <v>1.95058517555267E-3</v>
      </c>
    </row>
    <row r="6863" spans="1:15">
      <c r="A6863" t="s">
        <v>7738</v>
      </c>
      <c r="B6863" t="s">
        <v>23511</v>
      </c>
      <c r="C6863" t="s">
        <v>7739</v>
      </c>
      <c r="D6863">
        <v>4</v>
      </c>
      <c r="E6863">
        <v>6152</v>
      </c>
      <c r="F6863">
        <v>4</v>
      </c>
      <c r="G6863">
        <v>7804</v>
      </c>
      <c r="H6863">
        <v>0.38610601832086699</v>
      </c>
      <c r="I6863">
        <v>0.90829480295553899</v>
      </c>
      <c r="J6863">
        <v>0.78070962240619901</v>
      </c>
      <c r="K6863" t="s">
        <v>23751</v>
      </c>
      <c r="L6863">
        <v>4</v>
      </c>
      <c r="M6863" t="s">
        <v>1463</v>
      </c>
      <c r="N6863">
        <v>1</v>
      </c>
      <c r="O6863">
        <v>6.5019505851755496E-4</v>
      </c>
    </row>
    <row r="6864" spans="1:15">
      <c r="A6864" t="s">
        <v>7740</v>
      </c>
      <c r="B6864" t="s">
        <v>23511</v>
      </c>
      <c r="C6864" t="s">
        <v>7741</v>
      </c>
      <c r="D6864">
        <v>7</v>
      </c>
      <c r="E6864">
        <v>6152</v>
      </c>
      <c r="F6864">
        <v>8</v>
      </c>
      <c r="G6864">
        <v>7804</v>
      </c>
      <c r="H6864">
        <v>0.46943957161060701</v>
      </c>
      <c r="I6864">
        <v>0.96083957126938102</v>
      </c>
      <c r="J6864">
        <v>0.82587360011061495</v>
      </c>
      <c r="K6864" t="s">
        <v>28468</v>
      </c>
      <c r="L6864">
        <v>7</v>
      </c>
      <c r="M6864" t="s">
        <v>1463</v>
      </c>
      <c r="N6864">
        <v>0.875</v>
      </c>
      <c r="O6864">
        <v>1.13784135240572E-3</v>
      </c>
    </row>
    <row r="6865" spans="1:15">
      <c r="A6865" t="s">
        <v>7740</v>
      </c>
      <c r="B6865" t="s">
        <v>23518</v>
      </c>
      <c r="C6865" t="s">
        <v>7741</v>
      </c>
      <c r="D6865">
        <v>1</v>
      </c>
      <c r="E6865">
        <v>787</v>
      </c>
      <c r="F6865">
        <v>9</v>
      </c>
      <c r="G6865">
        <v>7393</v>
      </c>
      <c r="H6865">
        <v>0.63708190659863195</v>
      </c>
      <c r="I6865">
        <v>1</v>
      </c>
      <c r="J6865">
        <v>0.966855260484069</v>
      </c>
      <c r="K6865" t="s">
        <v>23748</v>
      </c>
      <c r="L6865">
        <v>1</v>
      </c>
      <c r="M6865" t="s">
        <v>1463</v>
      </c>
      <c r="N6865">
        <v>0.11111111111111099</v>
      </c>
      <c r="O6865">
        <v>1.27064803049555E-3</v>
      </c>
    </row>
    <row r="6866" spans="1:15">
      <c r="A6866" t="s">
        <v>7742</v>
      </c>
      <c r="B6866" t="s">
        <v>23511</v>
      </c>
      <c r="C6866" t="s">
        <v>7743</v>
      </c>
      <c r="D6866">
        <v>3</v>
      </c>
      <c r="E6866">
        <v>6152</v>
      </c>
      <c r="F6866">
        <v>3</v>
      </c>
      <c r="G6866">
        <v>7804</v>
      </c>
      <c r="H6866">
        <v>0.489837867770546</v>
      </c>
      <c r="I6866">
        <v>0.96083957126938102</v>
      </c>
      <c r="J6866">
        <v>0.82587360011061495</v>
      </c>
      <c r="K6866" t="s">
        <v>28469</v>
      </c>
      <c r="L6866">
        <v>3</v>
      </c>
      <c r="M6866" t="s">
        <v>1463</v>
      </c>
      <c r="N6866">
        <v>1</v>
      </c>
      <c r="O6866">
        <v>4.8764629388816603E-4</v>
      </c>
    </row>
    <row r="6867" spans="1:15">
      <c r="A6867" t="s">
        <v>7744</v>
      </c>
      <c r="B6867" t="s">
        <v>23511</v>
      </c>
      <c r="C6867" t="s">
        <v>7745</v>
      </c>
      <c r="D6867">
        <v>3</v>
      </c>
      <c r="E6867">
        <v>6152</v>
      </c>
      <c r="F6867">
        <v>4</v>
      </c>
      <c r="G6867">
        <v>7804</v>
      </c>
      <c r="H6867">
        <v>0.80103341611958101</v>
      </c>
      <c r="I6867">
        <v>0.968912233598893</v>
      </c>
      <c r="J6867">
        <v>0.832812322140707</v>
      </c>
      <c r="K6867" t="s">
        <v>24680</v>
      </c>
      <c r="L6867">
        <v>3</v>
      </c>
      <c r="M6867" t="s">
        <v>1463</v>
      </c>
      <c r="N6867">
        <v>0.75</v>
      </c>
      <c r="O6867">
        <v>4.8764629388816603E-4</v>
      </c>
    </row>
    <row r="6868" spans="1:15">
      <c r="A6868" t="s">
        <v>7744</v>
      </c>
      <c r="B6868" t="s">
        <v>23518</v>
      </c>
      <c r="C6868" t="s">
        <v>7745</v>
      </c>
      <c r="D6868">
        <v>1</v>
      </c>
      <c r="E6868">
        <v>787</v>
      </c>
      <c r="F6868">
        <v>5</v>
      </c>
      <c r="G6868">
        <v>7393</v>
      </c>
      <c r="H6868">
        <v>0.430466464429208</v>
      </c>
      <c r="I6868">
        <v>1</v>
      </c>
      <c r="J6868">
        <v>0.966855260484069</v>
      </c>
      <c r="K6868" t="s">
        <v>23748</v>
      </c>
      <c r="L6868">
        <v>1</v>
      </c>
      <c r="M6868" t="s">
        <v>1463</v>
      </c>
      <c r="N6868">
        <v>0.2</v>
      </c>
      <c r="O6868">
        <v>1.27064803049555E-3</v>
      </c>
    </row>
    <row r="6869" spans="1:15">
      <c r="A6869" t="s">
        <v>7746</v>
      </c>
      <c r="B6869" t="s">
        <v>23511</v>
      </c>
      <c r="C6869" t="s">
        <v>7747</v>
      </c>
      <c r="D6869">
        <v>11</v>
      </c>
      <c r="E6869">
        <v>6152</v>
      </c>
      <c r="F6869">
        <v>12</v>
      </c>
      <c r="G6869">
        <v>7804</v>
      </c>
      <c r="H6869">
        <v>0.24296886885364699</v>
      </c>
      <c r="I6869">
        <v>0.71382528017432401</v>
      </c>
      <c r="J6869">
        <v>0.61355659322887801</v>
      </c>
      <c r="K6869" t="s">
        <v>28470</v>
      </c>
      <c r="L6869">
        <v>11</v>
      </c>
      <c r="M6869" t="s">
        <v>1463</v>
      </c>
      <c r="N6869">
        <v>0.91666666666666696</v>
      </c>
      <c r="O6869">
        <v>1.78803641092328E-3</v>
      </c>
    </row>
    <row r="6870" spans="1:15">
      <c r="A6870" t="s">
        <v>7746</v>
      </c>
      <c r="B6870" t="s">
        <v>23518</v>
      </c>
      <c r="C6870" t="s">
        <v>7747</v>
      </c>
      <c r="D6870">
        <v>1</v>
      </c>
      <c r="E6870">
        <v>787</v>
      </c>
      <c r="F6870">
        <v>10</v>
      </c>
      <c r="G6870">
        <v>7393</v>
      </c>
      <c r="H6870">
        <v>0.67576236969544701</v>
      </c>
      <c r="I6870">
        <v>1</v>
      </c>
      <c r="J6870">
        <v>0.966855260484069</v>
      </c>
      <c r="K6870" t="s">
        <v>24920</v>
      </c>
      <c r="L6870">
        <v>1</v>
      </c>
      <c r="M6870" t="s">
        <v>1463</v>
      </c>
      <c r="N6870">
        <v>0.1</v>
      </c>
      <c r="O6870">
        <v>1.27064803049555E-3</v>
      </c>
    </row>
    <row r="6871" spans="1:15">
      <c r="A6871" t="s">
        <v>7748</v>
      </c>
      <c r="B6871" t="s">
        <v>23511</v>
      </c>
      <c r="C6871" t="s">
        <v>7749</v>
      </c>
      <c r="D6871">
        <v>7</v>
      </c>
      <c r="E6871">
        <v>6152</v>
      </c>
      <c r="F6871">
        <v>7</v>
      </c>
      <c r="G6871">
        <v>7804</v>
      </c>
      <c r="H6871">
        <v>0.18905120292587699</v>
      </c>
      <c r="I6871">
        <v>0.631132279689813</v>
      </c>
      <c r="J6871">
        <v>0.54247920626835999</v>
      </c>
      <c r="K6871" t="s">
        <v>24591</v>
      </c>
      <c r="L6871">
        <v>7</v>
      </c>
      <c r="M6871" t="s">
        <v>1463</v>
      </c>
      <c r="N6871">
        <v>1</v>
      </c>
      <c r="O6871">
        <v>1.13784135240572E-3</v>
      </c>
    </row>
    <row r="6872" spans="1:15">
      <c r="A6872" t="s">
        <v>7750</v>
      </c>
      <c r="B6872" t="s">
        <v>23518</v>
      </c>
      <c r="C6872" t="s">
        <v>7751</v>
      </c>
      <c r="D6872">
        <v>1</v>
      </c>
      <c r="E6872">
        <v>787</v>
      </c>
      <c r="F6872">
        <v>5</v>
      </c>
      <c r="G6872">
        <v>7393</v>
      </c>
      <c r="H6872">
        <v>0.430466464429208</v>
      </c>
      <c r="I6872">
        <v>1</v>
      </c>
      <c r="J6872">
        <v>0.966855260484069</v>
      </c>
      <c r="K6872" t="s">
        <v>24920</v>
      </c>
      <c r="L6872">
        <v>1</v>
      </c>
      <c r="M6872" t="s">
        <v>1463</v>
      </c>
      <c r="N6872">
        <v>0.2</v>
      </c>
      <c r="O6872">
        <v>1.27064803049555E-3</v>
      </c>
    </row>
    <row r="6873" spans="1:15">
      <c r="A6873" t="s">
        <v>7750</v>
      </c>
      <c r="B6873" t="s">
        <v>23511</v>
      </c>
      <c r="C6873" t="s">
        <v>7751</v>
      </c>
      <c r="D6873">
        <v>4</v>
      </c>
      <c r="E6873">
        <v>6152</v>
      </c>
      <c r="F6873">
        <v>5</v>
      </c>
      <c r="G6873">
        <v>7804</v>
      </c>
      <c r="H6873">
        <v>0.71320711691885297</v>
      </c>
      <c r="I6873">
        <v>0.968912233598893</v>
      </c>
      <c r="J6873">
        <v>0.832812322140707</v>
      </c>
      <c r="K6873" t="s">
        <v>24921</v>
      </c>
      <c r="L6873">
        <v>4</v>
      </c>
      <c r="M6873" t="s">
        <v>1463</v>
      </c>
      <c r="N6873">
        <v>0.8</v>
      </c>
      <c r="O6873">
        <v>6.5019505851755496E-4</v>
      </c>
    </row>
    <row r="6874" spans="1:15">
      <c r="A6874" t="s">
        <v>7752</v>
      </c>
      <c r="B6874" t="s">
        <v>23513</v>
      </c>
      <c r="C6874" t="s">
        <v>7753</v>
      </c>
      <c r="D6874">
        <v>52</v>
      </c>
      <c r="E6874">
        <v>535</v>
      </c>
      <c r="F6874">
        <v>1168</v>
      </c>
      <c r="G6874">
        <v>8124</v>
      </c>
      <c r="H6874">
        <v>0.99965015753027298</v>
      </c>
      <c r="I6874">
        <v>0.99999999999997702</v>
      </c>
      <c r="J6874">
        <v>0.95041217501583097</v>
      </c>
      <c r="K6874" t="s">
        <v>28471</v>
      </c>
      <c r="L6874">
        <v>52</v>
      </c>
      <c r="M6874" t="s">
        <v>1463</v>
      </c>
      <c r="N6874">
        <v>4.4520547945205498E-2</v>
      </c>
      <c r="O6874">
        <v>9.7196261682243004E-2</v>
      </c>
    </row>
    <row r="6875" spans="1:15">
      <c r="A6875" t="s">
        <v>7752</v>
      </c>
      <c r="B6875" t="s">
        <v>23518</v>
      </c>
      <c r="C6875" t="s">
        <v>7753</v>
      </c>
      <c r="D6875">
        <v>113</v>
      </c>
      <c r="E6875">
        <v>787</v>
      </c>
      <c r="F6875">
        <v>1094</v>
      </c>
      <c r="G6875">
        <v>7393</v>
      </c>
      <c r="H6875">
        <v>0.65992053318993005</v>
      </c>
      <c r="I6875">
        <v>1</v>
      </c>
      <c r="J6875">
        <v>0.966855260484069</v>
      </c>
      <c r="K6875" t="s">
        <v>28472</v>
      </c>
      <c r="L6875">
        <v>113</v>
      </c>
      <c r="M6875" t="s">
        <v>1463</v>
      </c>
      <c r="N6875">
        <v>0.10329067641681899</v>
      </c>
      <c r="O6875">
        <v>0.143583227445997</v>
      </c>
    </row>
    <row r="6876" spans="1:15">
      <c r="A6876" t="s">
        <v>7752</v>
      </c>
      <c r="B6876" t="s">
        <v>23511</v>
      </c>
      <c r="C6876" t="s">
        <v>7753</v>
      </c>
      <c r="D6876">
        <v>933</v>
      </c>
      <c r="E6876">
        <v>6152</v>
      </c>
      <c r="F6876">
        <v>1130</v>
      </c>
      <c r="G6876">
        <v>7804</v>
      </c>
      <c r="H6876">
        <v>4.1561198075148602E-4</v>
      </c>
      <c r="I6876">
        <v>6.4133228064237897E-3</v>
      </c>
      <c r="J6876">
        <v>5.51246446669064E-3</v>
      </c>
      <c r="K6876" t="s">
        <v>28473</v>
      </c>
      <c r="L6876">
        <v>933</v>
      </c>
      <c r="M6876" t="s">
        <v>1463</v>
      </c>
      <c r="N6876">
        <v>0.82566371681415895</v>
      </c>
      <c r="O6876">
        <v>0.15165799739922001</v>
      </c>
    </row>
    <row r="6877" spans="1:15">
      <c r="A6877" t="s">
        <v>7754</v>
      </c>
      <c r="B6877" t="s">
        <v>23518</v>
      </c>
      <c r="C6877" t="s">
        <v>7755</v>
      </c>
      <c r="D6877">
        <v>18</v>
      </c>
      <c r="E6877">
        <v>787</v>
      </c>
      <c r="F6877">
        <v>100</v>
      </c>
      <c r="G6877">
        <v>7393</v>
      </c>
      <c r="H6877">
        <v>1.7430424818073501E-2</v>
      </c>
      <c r="I6877">
        <v>0.32864030854306497</v>
      </c>
      <c r="J6877">
        <v>0.31774761112196998</v>
      </c>
      <c r="K6877" t="s">
        <v>28474</v>
      </c>
      <c r="L6877">
        <v>18</v>
      </c>
      <c r="M6877" t="s">
        <v>1463</v>
      </c>
      <c r="N6877">
        <v>0.18</v>
      </c>
      <c r="O6877">
        <v>2.2871664548919899E-2</v>
      </c>
    </row>
    <row r="6878" spans="1:15">
      <c r="A6878" t="s">
        <v>7754</v>
      </c>
      <c r="B6878" t="s">
        <v>23513</v>
      </c>
      <c r="C6878" t="s">
        <v>7755</v>
      </c>
      <c r="D6878">
        <v>6</v>
      </c>
      <c r="E6878">
        <v>535</v>
      </c>
      <c r="F6878">
        <v>87</v>
      </c>
      <c r="G6878">
        <v>8124</v>
      </c>
      <c r="H6878">
        <v>0.51470181520719405</v>
      </c>
      <c r="I6878">
        <v>0.99999999999997702</v>
      </c>
      <c r="J6878">
        <v>0.95041217501583097</v>
      </c>
      <c r="K6878" t="s">
        <v>27028</v>
      </c>
      <c r="L6878">
        <v>6</v>
      </c>
      <c r="M6878" t="s">
        <v>1463</v>
      </c>
      <c r="N6878">
        <v>6.8965517241379296E-2</v>
      </c>
      <c r="O6878">
        <v>1.1214953271028E-2</v>
      </c>
    </row>
    <row r="6879" spans="1:15">
      <c r="A6879" t="s">
        <v>7754</v>
      </c>
      <c r="B6879" t="s">
        <v>23511</v>
      </c>
      <c r="C6879" t="s">
        <v>7755</v>
      </c>
      <c r="D6879">
        <v>70</v>
      </c>
      <c r="E6879">
        <v>6152</v>
      </c>
      <c r="F6879">
        <v>88</v>
      </c>
      <c r="G6879">
        <v>7804</v>
      </c>
      <c r="H6879">
        <v>0.496479348695885</v>
      </c>
      <c r="I6879">
        <v>0.968912233598893</v>
      </c>
      <c r="J6879">
        <v>0.832812322140707</v>
      </c>
      <c r="K6879" t="s">
        <v>28475</v>
      </c>
      <c r="L6879">
        <v>70</v>
      </c>
      <c r="M6879" t="s">
        <v>1463</v>
      </c>
      <c r="N6879">
        <v>0.79545454545454497</v>
      </c>
      <c r="O6879">
        <v>1.1378413524057201E-2</v>
      </c>
    </row>
    <row r="6880" spans="1:15">
      <c r="A6880" t="s">
        <v>7756</v>
      </c>
      <c r="B6880" t="s">
        <v>23511</v>
      </c>
      <c r="C6880" t="s">
        <v>7757</v>
      </c>
      <c r="D6880">
        <v>3</v>
      </c>
      <c r="E6880">
        <v>6152</v>
      </c>
      <c r="F6880">
        <v>5</v>
      </c>
      <c r="G6880">
        <v>7804</v>
      </c>
      <c r="H6880">
        <v>0.93277286492067202</v>
      </c>
      <c r="I6880">
        <v>1</v>
      </c>
      <c r="J6880">
        <v>0.85953329234717102</v>
      </c>
      <c r="K6880" t="s">
        <v>28476</v>
      </c>
      <c r="L6880">
        <v>3</v>
      </c>
      <c r="M6880" t="s">
        <v>1463</v>
      </c>
      <c r="N6880">
        <v>0.6</v>
      </c>
      <c r="O6880">
        <v>4.8764629388816603E-4</v>
      </c>
    </row>
    <row r="6881" spans="1:15">
      <c r="A6881" t="s">
        <v>7756</v>
      </c>
      <c r="B6881" t="s">
        <v>23518</v>
      </c>
      <c r="C6881" t="s">
        <v>7757</v>
      </c>
      <c r="D6881">
        <v>7</v>
      </c>
      <c r="E6881">
        <v>787</v>
      </c>
      <c r="F6881">
        <v>12</v>
      </c>
      <c r="G6881">
        <v>7393</v>
      </c>
      <c r="H6881" s="34">
        <v>7.3884462649896095E-5</v>
      </c>
      <c r="I6881">
        <v>1.0693689432357E-2</v>
      </c>
      <c r="J6881">
        <v>1.0339249881657299E-2</v>
      </c>
      <c r="K6881" t="s">
        <v>24756</v>
      </c>
      <c r="L6881">
        <v>7</v>
      </c>
      <c r="M6881" t="s">
        <v>1463</v>
      </c>
      <c r="N6881">
        <v>0.58333333333333304</v>
      </c>
      <c r="O6881">
        <v>8.8945362134688708E-3</v>
      </c>
    </row>
    <row r="6882" spans="1:15">
      <c r="A6882" t="s">
        <v>7758</v>
      </c>
      <c r="B6882" t="s">
        <v>23511</v>
      </c>
      <c r="C6882" t="s">
        <v>7759</v>
      </c>
      <c r="D6882">
        <v>2</v>
      </c>
      <c r="E6882">
        <v>6152</v>
      </c>
      <c r="F6882">
        <v>2</v>
      </c>
      <c r="G6882">
        <v>7804</v>
      </c>
      <c r="H6882">
        <v>0.62141708038142995</v>
      </c>
      <c r="I6882">
        <v>0.968912233598893</v>
      </c>
      <c r="J6882">
        <v>0.832812322140707</v>
      </c>
      <c r="K6882" t="s">
        <v>24606</v>
      </c>
      <c r="L6882">
        <v>2</v>
      </c>
      <c r="M6882" t="s">
        <v>1463</v>
      </c>
      <c r="N6882">
        <v>1</v>
      </c>
      <c r="O6882">
        <v>3.2509752925877802E-4</v>
      </c>
    </row>
    <row r="6883" spans="1:15">
      <c r="A6883" t="s">
        <v>7760</v>
      </c>
      <c r="B6883" t="s">
        <v>23511</v>
      </c>
      <c r="C6883" t="s">
        <v>7761</v>
      </c>
      <c r="D6883">
        <v>104</v>
      </c>
      <c r="E6883">
        <v>6152</v>
      </c>
      <c r="F6883">
        <v>126</v>
      </c>
      <c r="G6883">
        <v>7804</v>
      </c>
      <c r="H6883">
        <v>0.18025851810490701</v>
      </c>
      <c r="I6883">
        <v>0.63088396981838801</v>
      </c>
      <c r="J6883">
        <v>0.54226577566705203</v>
      </c>
      <c r="K6883" t="s">
        <v>28477</v>
      </c>
      <c r="L6883">
        <v>104</v>
      </c>
      <c r="M6883" t="s">
        <v>1463</v>
      </c>
      <c r="N6883">
        <v>0.82539682539682502</v>
      </c>
      <c r="O6883">
        <v>1.69050715214564E-2</v>
      </c>
    </row>
    <row r="6884" spans="1:15">
      <c r="A6884" t="s">
        <v>7760</v>
      </c>
      <c r="B6884" t="s">
        <v>23513</v>
      </c>
      <c r="C6884" t="s">
        <v>7761</v>
      </c>
      <c r="D6884">
        <v>3</v>
      </c>
      <c r="E6884">
        <v>535</v>
      </c>
      <c r="F6884">
        <v>131</v>
      </c>
      <c r="G6884">
        <v>8124</v>
      </c>
      <c r="H6884">
        <v>0.99331383174167498</v>
      </c>
      <c r="I6884">
        <v>0.99999999999997702</v>
      </c>
      <c r="J6884">
        <v>0.95041217501583097</v>
      </c>
      <c r="K6884" t="s">
        <v>28332</v>
      </c>
      <c r="L6884">
        <v>3</v>
      </c>
      <c r="M6884" t="s">
        <v>1463</v>
      </c>
      <c r="N6884">
        <v>2.2900763358778602E-2</v>
      </c>
      <c r="O6884">
        <v>5.60747663551402E-3</v>
      </c>
    </row>
    <row r="6885" spans="1:15">
      <c r="A6885" t="s">
        <v>7760</v>
      </c>
      <c r="B6885" t="s">
        <v>23518</v>
      </c>
      <c r="C6885" t="s">
        <v>7761</v>
      </c>
      <c r="D6885">
        <v>12</v>
      </c>
      <c r="E6885">
        <v>787</v>
      </c>
      <c r="F6885">
        <v>118</v>
      </c>
      <c r="G6885">
        <v>7393</v>
      </c>
      <c r="H6885">
        <v>0.61179907547651402</v>
      </c>
      <c r="I6885">
        <v>1</v>
      </c>
      <c r="J6885">
        <v>0.966855260484069</v>
      </c>
      <c r="K6885" t="s">
        <v>28478</v>
      </c>
      <c r="L6885">
        <v>12</v>
      </c>
      <c r="M6885" t="s">
        <v>1463</v>
      </c>
      <c r="N6885">
        <v>0.101694915254237</v>
      </c>
      <c r="O6885">
        <v>1.52477763659466E-2</v>
      </c>
    </row>
    <row r="6886" spans="1:15">
      <c r="A6886" t="s">
        <v>7762</v>
      </c>
      <c r="B6886" t="s">
        <v>23518</v>
      </c>
      <c r="C6886" t="s">
        <v>7763</v>
      </c>
      <c r="D6886">
        <v>10</v>
      </c>
      <c r="E6886">
        <v>787</v>
      </c>
      <c r="F6886">
        <v>107</v>
      </c>
      <c r="G6886">
        <v>7393</v>
      </c>
      <c r="H6886">
        <v>0.71565267164499502</v>
      </c>
      <c r="I6886">
        <v>1</v>
      </c>
      <c r="J6886">
        <v>0.966855260484069</v>
      </c>
      <c r="K6886" t="s">
        <v>28479</v>
      </c>
      <c r="L6886">
        <v>10</v>
      </c>
      <c r="M6886" t="s">
        <v>1463</v>
      </c>
      <c r="N6886">
        <v>9.34579439252336E-2</v>
      </c>
      <c r="O6886">
        <v>1.2706480304955499E-2</v>
      </c>
    </row>
    <row r="6887" spans="1:15">
      <c r="A6887" t="s">
        <v>7762</v>
      </c>
      <c r="B6887" t="s">
        <v>23513</v>
      </c>
      <c r="C6887" t="s">
        <v>7763</v>
      </c>
      <c r="D6887">
        <v>3</v>
      </c>
      <c r="E6887">
        <v>535</v>
      </c>
      <c r="F6887">
        <v>118</v>
      </c>
      <c r="G6887">
        <v>8124</v>
      </c>
      <c r="H6887">
        <v>0.98639775781362304</v>
      </c>
      <c r="I6887">
        <v>0.99999999999997702</v>
      </c>
      <c r="J6887">
        <v>0.95041217501583097</v>
      </c>
      <c r="K6887" t="s">
        <v>28332</v>
      </c>
      <c r="L6887">
        <v>3</v>
      </c>
      <c r="M6887" t="s">
        <v>1463</v>
      </c>
      <c r="N6887">
        <v>2.5423728813559299E-2</v>
      </c>
      <c r="O6887">
        <v>5.60747663551402E-3</v>
      </c>
    </row>
    <row r="6888" spans="1:15">
      <c r="A6888" t="s">
        <v>7762</v>
      </c>
      <c r="B6888" t="s">
        <v>23511</v>
      </c>
      <c r="C6888" t="s">
        <v>7763</v>
      </c>
      <c r="D6888">
        <v>95</v>
      </c>
      <c r="E6888">
        <v>6152</v>
      </c>
      <c r="F6888">
        <v>114</v>
      </c>
      <c r="G6888">
        <v>7804</v>
      </c>
      <c r="H6888">
        <v>0.141403165300509</v>
      </c>
      <c r="I6888">
        <v>0.54611425167193095</v>
      </c>
      <c r="J6888">
        <v>0.46940338073728599</v>
      </c>
      <c r="K6888" t="s">
        <v>28480</v>
      </c>
      <c r="L6888">
        <v>95</v>
      </c>
      <c r="M6888" t="s">
        <v>1463</v>
      </c>
      <c r="N6888">
        <v>0.83333333333333304</v>
      </c>
      <c r="O6888">
        <v>1.5442132639791901E-2</v>
      </c>
    </row>
    <row r="6889" spans="1:15">
      <c r="A6889" t="s">
        <v>7764</v>
      </c>
      <c r="B6889" t="s">
        <v>23511</v>
      </c>
      <c r="C6889" t="s">
        <v>7765</v>
      </c>
      <c r="D6889">
        <v>2</v>
      </c>
      <c r="E6889">
        <v>6152</v>
      </c>
      <c r="F6889">
        <v>2</v>
      </c>
      <c r="G6889">
        <v>7804</v>
      </c>
      <c r="H6889">
        <v>0.62141708038142995</v>
      </c>
      <c r="I6889">
        <v>0.968912233598893</v>
      </c>
      <c r="J6889">
        <v>0.832812322140707</v>
      </c>
      <c r="K6889" t="s">
        <v>28481</v>
      </c>
      <c r="L6889">
        <v>2</v>
      </c>
      <c r="M6889" t="s">
        <v>1463</v>
      </c>
      <c r="N6889">
        <v>1</v>
      </c>
      <c r="O6889">
        <v>3.2509752925877802E-4</v>
      </c>
    </row>
    <row r="6890" spans="1:15">
      <c r="A6890" t="s">
        <v>7766</v>
      </c>
      <c r="B6890" t="s">
        <v>23511</v>
      </c>
      <c r="C6890" t="s">
        <v>7767</v>
      </c>
      <c r="D6890">
        <v>1</v>
      </c>
      <c r="E6890">
        <v>6152</v>
      </c>
      <c r="F6890">
        <v>1</v>
      </c>
      <c r="G6890">
        <v>7804</v>
      </c>
      <c r="H6890">
        <v>0.788313685289595</v>
      </c>
      <c r="I6890">
        <v>0.968912233598893</v>
      </c>
      <c r="J6890">
        <v>0.832812322140707</v>
      </c>
      <c r="K6890" t="s">
        <v>24521</v>
      </c>
      <c r="L6890">
        <v>1</v>
      </c>
      <c r="M6890" t="s">
        <v>1463</v>
      </c>
      <c r="N6890">
        <v>1</v>
      </c>
      <c r="O6890">
        <v>1.6254876462938901E-4</v>
      </c>
    </row>
    <row r="6891" spans="1:15">
      <c r="A6891" t="s">
        <v>7768</v>
      </c>
      <c r="B6891" t="s">
        <v>23511</v>
      </c>
      <c r="C6891" t="s">
        <v>7769</v>
      </c>
      <c r="D6891">
        <v>1</v>
      </c>
      <c r="E6891">
        <v>6152</v>
      </c>
      <c r="F6891">
        <v>1</v>
      </c>
      <c r="G6891">
        <v>7804</v>
      </c>
      <c r="H6891">
        <v>0.788313685289595</v>
      </c>
      <c r="I6891">
        <v>0.968912233598893</v>
      </c>
      <c r="J6891">
        <v>0.832812322140707</v>
      </c>
      <c r="K6891" t="s">
        <v>24637</v>
      </c>
      <c r="L6891">
        <v>1</v>
      </c>
      <c r="M6891" t="s">
        <v>1463</v>
      </c>
      <c r="N6891">
        <v>1</v>
      </c>
      <c r="O6891">
        <v>1.6254876462938901E-4</v>
      </c>
    </row>
    <row r="6892" spans="1:15">
      <c r="A6892" t="s">
        <v>7770</v>
      </c>
      <c r="B6892" t="s">
        <v>23511</v>
      </c>
      <c r="C6892" t="s">
        <v>7771</v>
      </c>
      <c r="D6892">
        <v>6</v>
      </c>
      <c r="E6892">
        <v>6152</v>
      </c>
      <c r="F6892">
        <v>8</v>
      </c>
      <c r="G6892">
        <v>7804</v>
      </c>
      <c r="H6892">
        <v>0.77072248517942499</v>
      </c>
      <c r="I6892">
        <v>0.968912233598893</v>
      </c>
      <c r="J6892">
        <v>0.832812322140707</v>
      </c>
      <c r="K6892" t="s">
        <v>28482</v>
      </c>
      <c r="L6892">
        <v>6</v>
      </c>
      <c r="M6892" t="s">
        <v>1463</v>
      </c>
      <c r="N6892">
        <v>0.75</v>
      </c>
      <c r="O6892">
        <v>9.7529258777633303E-4</v>
      </c>
    </row>
    <row r="6893" spans="1:15">
      <c r="A6893" t="s">
        <v>7772</v>
      </c>
      <c r="B6893" t="s">
        <v>23513</v>
      </c>
      <c r="C6893" t="s">
        <v>7773</v>
      </c>
      <c r="D6893">
        <v>3</v>
      </c>
      <c r="E6893">
        <v>535</v>
      </c>
      <c r="F6893">
        <v>191</v>
      </c>
      <c r="G6893">
        <v>8124</v>
      </c>
      <c r="H6893">
        <v>0.99979152481304101</v>
      </c>
      <c r="I6893">
        <v>0.99999999999997702</v>
      </c>
      <c r="J6893">
        <v>0.95041217501583097</v>
      </c>
      <c r="K6893" t="s">
        <v>28483</v>
      </c>
      <c r="L6893">
        <v>3</v>
      </c>
      <c r="M6893" t="s">
        <v>1463</v>
      </c>
      <c r="N6893">
        <v>1.5706806282722498E-2</v>
      </c>
      <c r="O6893">
        <v>5.60747663551402E-3</v>
      </c>
    </row>
    <row r="6894" spans="1:15">
      <c r="A6894" t="s">
        <v>7772</v>
      </c>
      <c r="B6894" t="s">
        <v>23511</v>
      </c>
      <c r="C6894" t="s">
        <v>7773</v>
      </c>
      <c r="D6894">
        <v>151</v>
      </c>
      <c r="E6894">
        <v>6152</v>
      </c>
      <c r="F6894">
        <v>173</v>
      </c>
      <c r="G6894">
        <v>7804</v>
      </c>
      <c r="H6894">
        <v>2.6384978707962E-3</v>
      </c>
      <c r="I6894">
        <v>2.9374289174417902E-2</v>
      </c>
      <c r="J6894">
        <v>2.5248179484445198E-2</v>
      </c>
      <c r="K6894" t="s">
        <v>28484</v>
      </c>
      <c r="L6894">
        <v>151</v>
      </c>
      <c r="M6894" t="s">
        <v>1463</v>
      </c>
      <c r="N6894">
        <v>0.87283236994219604</v>
      </c>
      <c r="O6894">
        <v>2.45448634590377E-2</v>
      </c>
    </row>
    <row r="6895" spans="1:15">
      <c r="A6895" t="s">
        <v>7772</v>
      </c>
      <c r="B6895" t="s">
        <v>23518</v>
      </c>
      <c r="C6895" t="s">
        <v>7773</v>
      </c>
      <c r="D6895">
        <v>13</v>
      </c>
      <c r="E6895">
        <v>787</v>
      </c>
      <c r="F6895">
        <v>170</v>
      </c>
      <c r="G6895">
        <v>7393</v>
      </c>
      <c r="H6895">
        <v>0.925970444016463</v>
      </c>
      <c r="I6895">
        <v>1</v>
      </c>
      <c r="J6895">
        <v>0.966855260484069</v>
      </c>
      <c r="K6895" t="s">
        <v>28485</v>
      </c>
      <c r="L6895">
        <v>13</v>
      </c>
      <c r="M6895" t="s">
        <v>1463</v>
      </c>
      <c r="N6895">
        <v>7.6470588235294096E-2</v>
      </c>
      <c r="O6895">
        <v>1.6518424396442199E-2</v>
      </c>
    </row>
    <row r="6896" spans="1:15">
      <c r="A6896" t="s">
        <v>7774</v>
      </c>
      <c r="B6896" t="s">
        <v>23518</v>
      </c>
      <c r="C6896" t="s">
        <v>7775</v>
      </c>
      <c r="D6896">
        <v>11</v>
      </c>
      <c r="E6896">
        <v>787</v>
      </c>
      <c r="F6896">
        <v>152</v>
      </c>
      <c r="G6896">
        <v>7393</v>
      </c>
      <c r="H6896">
        <v>0.94102121327047195</v>
      </c>
      <c r="I6896">
        <v>1</v>
      </c>
      <c r="J6896">
        <v>0.966855260484069</v>
      </c>
      <c r="K6896" t="s">
        <v>28486</v>
      </c>
      <c r="L6896">
        <v>11</v>
      </c>
      <c r="M6896" t="s">
        <v>1463</v>
      </c>
      <c r="N6896">
        <v>7.2368421052631596E-2</v>
      </c>
      <c r="O6896">
        <v>1.3977128335451099E-2</v>
      </c>
    </row>
    <row r="6897" spans="1:15">
      <c r="A6897" t="s">
        <v>7774</v>
      </c>
      <c r="B6897" t="s">
        <v>23511</v>
      </c>
      <c r="C6897" t="s">
        <v>7775</v>
      </c>
      <c r="D6897">
        <v>136</v>
      </c>
      <c r="E6897">
        <v>6152</v>
      </c>
      <c r="F6897">
        <v>153</v>
      </c>
      <c r="G6897">
        <v>7804</v>
      </c>
      <c r="H6897">
        <v>7.6968203579093201E-4</v>
      </c>
      <c r="I6897">
        <v>1.07178495648681E-2</v>
      </c>
      <c r="J6897">
        <v>9.2123485233727397E-3</v>
      </c>
      <c r="K6897" t="s">
        <v>28487</v>
      </c>
      <c r="L6897">
        <v>136</v>
      </c>
      <c r="M6897" t="s">
        <v>1463</v>
      </c>
      <c r="N6897">
        <v>0.88888888888888895</v>
      </c>
      <c r="O6897">
        <v>2.2106631989596899E-2</v>
      </c>
    </row>
    <row r="6898" spans="1:15">
      <c r="A6898" t="s">
        <v>7774</v>
      </c>
      <c r="B6898" t="s">
        <v>23513</v>
      </c>
      <c r="C6898" t="s">
        <v>7775</v>
      </c>
      <c r="D6898">
        <v>2</v>
      </c>
      <c r="E6898">
        <v>535</v>
      </c>
      <c r="F6898">
        <v>172</v>
      </c>
      <c r="G6898">
        <v>8124</v>
      </c>
      <c r="H6898">
        <v>0.99990398460554797</v>
      </c>
      <c r="I6898">
        <v>0.99999999999997702</v>
      </c>
      <c r="J6898">
        <v>0.95041217501583097</v>
      </c>
      <c r="K6898" t="s">
        <v>27046</v>
      </c>
      <c r="L6898">
        <v>2</v>
      </c>
      <c r="M6898" t="s">
        <v>1463</v>
      </c>
      <c r="N6898">
        <v>1.16279069767442E-2</v>
      </c>
      <c r="O6898">
        <v>3.7383177570093499E-3</v>
      </c>
    </row>
    <row r="6899" spans="1:15">
      <c r="A6899" t="s">
        <v>7776</v>
      </c>
      <c r="B6899" t="s">
        <v>23511</v>
      </c>
      <c r="C6899" t="s">
        <v>7777</v>
      </c>
      <c r="D6899">
        <v>16</v>
      </c>
      <c r="E6899">
        <v>6152</v>
      </c>
      <c r="F6899">
        <v>20</v>
      </c>
      <c r="G6899">
        <v>7804</v>
      </c>
      <c r="H6899">
        <v>0.57841027067460704</v>
      </c>
      <c r="I6899">
        <v>0.968912233598893</v>
      </c>
      <c r="J6899">
        <v>0.832812322140707</v>
      </c>
      <c r="K6899" t="s">
        <v>28488</v>
      </c>
      <c r="L6899">
        <v>16</v>
      </c>
      <c r="M6899" t="s">
        <v>1463</v>
      </c>
      <c r="N6899">
        <v>0.8</v>
      </c>
      <c r="O6899">
        <v>2.6007802340702198E-3</v>
      </c>
    </row>
    <row r="6900" spans="1:15">
      <c r="A6900" t="s">
        <v>7776</v>
      </c>
      <c r="B6900" t="s">
        <v>23518</v>
      </c>
      <c r="C6900" t="s">
        <v>7777</v>
      </c>
      <c r="D6900">
        <v>2</v>
      </c>
      <c r="E6900">
        <v>787</v>
      </c>
      <c r="F6900">
        <v>18</v>
      </c>
      <c r="G6900">
        <v>7393</v>
      </c>
      <c r="H6900">
        <v>0.58566443264086399</v>
      </c>
      <c r="I6900">
        <v>1</v>
      </c>
      <c r="J6900">
        <v>0.966855260484069</v>
      </c>
      <c r="K6900" t="s">
        <v>28489</v>
      </c>
      <c r="L6900">
        <v>2</v>
      </c>
      <c r="M6900" t="s">
        <v>1463</v>
      </c>
      <c r="N6900">
        <v>0.11111111111111099</v>
      </c>
      <c r="O6900">
        <v>2.5412960609911099E-3</v>
      </c>
    </row>
    <row r="6901" spans="1:15">
      <c r="A6901" t="s">
        <v>7778</v>
      </c>
      <c r="B6901" t="s">
        <v>23513</v>
      </c>
      <c r="C6901" t="s">
        <v>7779</v>
      </c>
      <c r="D6901">
        <v>6</v>
      </c>
      <c r="E6901">
        <v>535</v>
      </c>
      <c r="F6901">
        <v>44</v>
      </c>
      <c r="G6901">
        <v>8124</v>
      </c>
      <c r="H6901">
        <v>6.6672247825153602E-2</v>
      </c>
      <c r="I6901">
        <v>0.45358988274489698</v>
      </c>
      <c r="J6901">
        <v>0.43109734702476399</v>
      </c>
      <c r="K6901" t="s">
        <v>24706</v>
      </c>
      <c r="L6901">
        <v>6</v>
      </c>
      <c r="M6901" t="s">
        <v>1463</v>
      </c>
      <c r="N6901">
        <v>0.13636363636363599</v>
      </c>
      <c r="O6901">
        <v>1.1214953271028E-2</v>
      </c>
    </row>
    <row r="6902" spans="1:15">
      <c r="A6902" t="s">
        <v>7778</v>
      </c>
      <c r="B6902" t="s">
        <v>23511</v>
      </c>
      <c r="C6902" t="s">
        <v>7779</v>
      </c>
      <c r="D6902">
        <v>37</v>
      </c>
      <c r="E6902">
        <v>6152</v>
      </c>
      <c r="F6902">
        <v>46</v>
      </c>
      <c r="G6902">
        <v>7804</v>
      </c>
      <c r="H6902">
        <v>0.47962480388839601</v>
      </c>
      <c r="I6902">
        <v>0.96083957126938102</v>
      </c>
      <c r="J6902">
        <v>0.82587360011061495</v>
      </c>
      <c r="K6902" t="s">
        <v>28490</v>
      </c>
      <c r="L6902">
        <v>37</v>
      </c>
      <c r="M6902" t="s">
        <v>1463</v>
      </c>
      <c r="N6902">
        <v>0.80434782608695699</v>
      </c>
      <c r="O6902">
        <v>6.0143042912873899E-3</v>
      </c>
    </row>
    <row r="6903" spans="1:15">
      <c r="A6903" t="s">
        <v>7778</v>
      </c>
      <c r="B6903" t="s">
        <v>23518</v>
      </c>
      <c r="C6903" t="s">
        <v>7779</v>
      </c>
      <c r="D6903">
        <v>4</v>
      </c>
      <c r="E6903">
        <v>787</v>
      </c>
      <c r="F6903">
        <v>48</v>
      </c>
      <c r="G6903">
        <v>7393</v>
      </c>
      <c r="H6903">
        <v>0.76678219919177304</v>
      </c>
      <c r="I6903">
        <v>1</v>
      </c>
      <c r="J6903">
        <v>0.966855260484069</v>
      </c>
      <c r="K6903" t="s">
        <v>28491</v>
      </c>
      <c r="L6903">
        <v>4</v>
      </c>
      <c r="M6903" t="s">
        <v>1463</v>
      </c>
      <c r="N6903">
        <v>8.3333333333333301E-2</v>
      </c>
      <c r="O6903">
        <v>5.0825921219822103E-3</v>
      </c>
    </row>
    <row r="6904" spans="1:15">
      <c r="A6904" t="s">
        <v>7780</v>
      </c>
      <c r="B6904" t="s">
        <v>23511</v>
      </c>
      <c r="C6904" t="s">
        <v>7781</v>
      </c>
      <c r="D6904">
        <v>2</v>
      </c>
      <c r="E6904">
        <v>6152</v>
      </c>
      <c r="F6904">
        <v>2</v>
      </c>
      <c r="G6904">
        <v>7804</v>
      </c>
      <c r="H6904">
        <v>0.62141708038142995</v>
      </c>
      <c r="I6904">
        <v>0.968912233598893</v>
      </c>
      <c r="J6904">
        <v>0.832812322140707</v>
      </c>
      <c r="K6904" t="s">
        <v>28492</v>
      </c>
      <c r="L6904">
        <v>2</v>
      </c>
      <c r="M6904" t="s">
        <v>1463</v>
      </c>
      <c r="N6904">
        <v>1</v>
      </c>
      <c r="O6904">
        <v>3.2509752925877802E-4</v>
      </c>
    </row>
    <row r="6905" spans="1:15">
      <c r="A6905" t="s">
        <v>7782</v>
      </c>
      <c r="B6905" t="s">
        <v>23511</v>
      </c>
      <c r="C6905" t="s">
        <v>7783</v>
      </c>
      <c r="D6905">
        <v>9</v>
      </c>
      <c r="E6905">
        <v>6152</v>
      </c>
      <c r="F6905">
        <v>12</v>
      </c>
      <c r="G6905">
        <v>7804</v>
      </c>
      <c r="H6905">
        <v>0.76277084557059505</v>
      </c>
      <c r="I6905">
        <v>0.968912233598893</v>
      </c>
      <c r="J6905">
        <v>0.832812322140707</v>
      </c>
      <c r="K6905" t="s">
        <v>27233</v>
      </c>
      <c r="L6905">
        <v>9</v>
      </c>
      <c r="M6905" t="s">
        <v>1463</v>
      </c>
      <c r="N6905">
        <v>0.75</v>
      </c>
      <c r="O6905">
        <v>1.4629388816645001E-3</v>
      </c>
    </row>
    <row r="6906" spans="1:15">
      <c r="A6906" t="s">
        <v>7782</v>
      </c>
      <c r="B6906" t="s">
        <v>23518</v>
      </c>
      <c r="C6906" t="s">
        <v>7783</v>
      </c>
      <c r="D6906">
        <v>3</v>
      </c>
      <c r="E6906">
        <v>787</v>
      </c>
      <c r="F6906">
        <v>11</v>
      </c>
      <c r="G6906">
        <v>7393</v>
      </c>
      <c r="H6906">
        <v>0.103649872042444</v>
      </c>
      <c r="I6906">
        <v>0.63266972740240601</v>
      </c>
      <c r="J6906">
        <v>0.61170005408803896</v>
      </c>
      <c r="K6906" t="s">
        <v>27232</v>
      </c>
      <c r="L6906">
        <v>3</v>
      </c>
      <c r="M6906" t="s">
        <v>1463</v>
      </c>
      <c r="N6906">
        <v>0.27272727272727298</v>
      </c>
      <c r="O6906">
        <v>3.8119440914866601E-3</v>
      </c>
    </row>
    <row r="6907" spans="1:15">
      <c r="A6907" t="s">
        <v>7784</v>
      </c>
      <c r="B6907" t="s">
        <v>23518</v>
      </c>
      <c r="C6907" t="s">
        <v>7785</v>
      </c>
      <c r="D6907">
        <v>37</v>
      </c>
      <c r="E6907">
        <v>787</v>
      </c>
      <c r="F6907">
        <v>445</v>
      </c>
      <c r="G6907">
        <v>7393</v>
      </c>
      <c r="H6907">
        <v>0.96120403119119802</v>
      </c>
      <c r="I6907">
        <v>1</v>
      </c>
      <c r="J6907">
        <v>0.966855260484069</v>
      </c>
      <c r="K6907" t="s">
        <v>28493</v>
      </c>
      <c r="L6907">
        <v>37</v>
      </c>
      <c r="M6907" t="s">
        <v>1463</v>
      </c>
      <c r="N6907">
        <v>8.3146067415730301E-2</v>
      </c>
      <c r="O6907">
        <v>4.70139771283355E-2</v>
      </c>
    </row>
    <row r="6908" spans="1:15">
      <c r="A6908" t="s">
        <v>7784</v>
      </c>
      <c r="B6908" t="s">
        <v>23511</v>
      </c>
      <c r="C6908" t="s">
        <v>7785</v>
      </c>
      <c r="D6908">
        <v>392</v>
      </c>
      <c r="E6908">
        <v>6152</v>
      </c>
      <c r="F6908">
        <v>467</v>
      </c>
      <c r="G6908">
        <v>7804</v>
      </c>
      <c r="H6908">
        <v>2.5428525630264002E-3</v>
      </c>
      <c r="I6908">
        <v>2.8744301181278999E-2</v>
      </c>
      <c r="J6908">
        <v>2.4706683830563399E-2</v>
      </c>
      <c r="K6908" t="s">
        <v>28494</v>
      </c>
      <c r="L6908">
        <v>392</v>
      </c>
      <c r="M6908" t="s">
        <v>1463</v>
      </c>
      <c r="N6908">
        <v>0.83940042826552497</v>
      </c>
      <c r="O6908">
        <v>6.3719115734720402E-2</v>
      </c>
    </row>
    <row r="6909" spans="1:15">
      <c r="A6909" t="s">
        <v>7784</v>
      </c>
      <c r="B6909" t="s">
        <v>23513</v>
      </c>
      <c r="C6909" t="s">
        <v>7785</v>
      </c>
      <c r="D6909">
        <v>20</v>
      </c>
      <c r="E6909">
        <v>535</v>
      </c>
      <c r="F6909">
        <v>471</v>
      </c>
      <c r="G6909">
        <v>8124</v>
      </c>
      <c r="H6909">
        <v>0.98985118745557199</v>
      </c>
      <c r="I6909">
        <v>0.99999999999997702</v>
      </c>
      <c r="J6909">
        <v>0.95041217501583097</v>
      </c>
      <c r="K6909" t="s">
        <v>28495</v>
      </c>
      <c r="L6909">
        <v>20</v>
      </c>
      <c r="M6909" t="s">
        <v>1463</v>
      </c>
      <c r="N6909">
        <v>4.2462845010615702E-2</v>
      </c>
      <c r="O6909">
        <v>3.7383177570093497E-2</v>
      </c>
    </row>
    <row r="6910" spans="1:15">
      <c r="A6910" t="s">
        <v>7786</v>
      </c>
      <c r="B6910" t="s">
        <v>23518</v>
      </c>
      <c r="C6910" t="s">
        <v>7787</v>
      </c>
      <c r="D6910">
        <v>23</v>
      </c>
      <c r="E6910">
        <v>787</v>
      </c>
      <c r="F6910">
        <v>328</v>
      </c>
      <c r="G6910">
        <v>7393</v>
      </c>
      <c r="H6910">
        <v>0.991464417476423</v>
      </c>
      <c r="I6910">
        <v>1</v>
      </c>
      <c r="J6910">
        <v>0.966855260484069</v>
      </c>
      <c r="K6910" t="s">
        <v>28496</v>
      </c>
      <c r="L6910">
        <v>23</v>
      </c>
      <c r="M6910" t="s">
        <v>1463</v>
      </c>
      <c r="N6910">
        <v>7.0121951219512202E-2</v>
      </c>
      <c r="O6910">
        <v>2.92249047013977E-2</v>
      </c>
    </row>
    <row r="6911" spans="1:15">
      <c r="A6911" t="s">
        <v>7786</v>
      </c>
      <c r="B6911" t="s">
        <v>23511</v>
      </c>
      <c r="C6911" t="s">
        <v>7787</v>
      </c>
      <c r="D6911">
        <v>302</v>
      </c>
      <c r="E6911">
        <v>6152</v>
      </c>
      <c r="F6911">
        <v>350</v>
      </c>
      <c r="G6911">
        <v>7804</v>
      </c>
      <c r="H6911">
        <v>1.7217734973668401E-4</v>
      </c>
      <c r="I6911">
        <v>3.15658474517255E-3</v>
      </c>
      <c r="J6911">
        <v>2.7131896785910102E-3</v>
      </c>
      <c r="K6911" t="s">
        <v>28497</v>
      </c>
      <c r="L6911">
        <v>302</v>
      </c>
      <c r="M6911" t="s">
        <v>1463</v>
      </c>
      <c r="N6911">
        <v>0.86285714285714299</v>
      </c>
      <c r="O6911">
        <v>4.9089726918075401E-2</v>
      </c>
    </row>
    <row r="6912" spans="1:15">
      <c r="A6912" t="s">
        <v>7786</v>
      </c>
      <c r="B6912" t="s">
        <v>23513</v>
      </c>
      <c r="C6912" t="s">
        <v>7787</v>
      </c>
      <c r="D6912">
        <v>15</v>
      </c>
      <c r="E6912">
        <v>535</v>
      </c>
      <c r="F6912">
        <v>352</v>
      </c>
      <c r="G6912">
        <v>8124</v>
      </c>
      <c r="H6912">
        <v>0.97738410412511301</v>
      </c>
      <c r="I6912">
        <v>0.99999999999997702</v>
      </c>
      <c r="J6912">
        <v>0.95041217501583097</v>
      </c>
      <c r="K6912" t="s">
        <v>28498</v>
      </c>
      <c r="L6912">
        <v>15</v>
      </c>
      <c r="M6912" t="s">
        <v>1463</v>
      </c>
      <c r="N6912">
        <v>4.2613636363636402E-2</v>
      </c>
      <c r="O6912">
        <v>2.80373831775701E-2</v>
      </c>
    </row>
    <row r="6913" spans="1:15">
      <c r="A6913" t="s">
        <v>7788</v>
      </c>
      <c r="B6913" t="s">
        <v>23511</v>
      </c>
      <c r="C6913" t="s">
        <v>7789</v>
      </c>
      <c r="D6913">
        <v>2</v>
      </c>
      <c r="E6913">
        <v>6152</v>
      </c>
      <c r="F6913">
        <v>2</v>
      </c>
      <c r="G6913">
        <v>7804</v>
      </c>
      <c r="H6913">
        <v>0.62141708038142995</v>
      </c>
      <c r="I6913">
        <v>0.968912233598893</v>
      </c>
      <c r="J6913">
        <v>0.832812322140707</v>
      </c>
      <c r="K6913" t="s">
        <v>24840</v>
      </c>
      <c r="L6913">
        <v>2</v>
      </c>
      <c r="M6913" t="s">
        <v>1463</v>
      </c>
      <c r="N6913">
        <v>1</v>
      </c>
      <c r="O6913">
        <v>3.2509752925877802E-4</v>
      </c>
    </row>
    <row r="6914" spans="1:15">
      <c r="A6914" t="s">
        <v>7790</v>
      </c>
      <c r="B6914" t="s">
        <v>23513</v>
      </c>
      <c r="C6914" t="s">
        <v>7791</v>
      </c>
      <c r="D6914">
        <v>1</v>
      </c>
      <c r="E6914">
        <v>535</v>
      </c>
      <c r="F6914">
        <v>1</v>
      </c>
      <c r="G6914">
        <v>8124</v>
      </c>
      <c r="H6914">
        <v>6.5854258985721295E-2</v>
      </c>
      <c r="I6914">
        <v>0.448760549738495</v>
      </c>
      <c r="J6914">
        <v>0.42650749013827299</v>
      </c>
      <c r="K6914" t="s">
        <v>24596</v>
      </c>
      <c r="L6914">
        <v>1</v>
      </c>
      <c r="M6914" t="s">
        <v>1463</v>
      </c>
      <c r="N6914">
        <v>1</v>
      </c>
      <c r="O6914">
        <v>1.8691588785046699E-3</v>
      </c>
    </row>
    <row r="6915" spans="1:15">
      <c r="A6915" t="s">
        <v>7792</v>
      </c>
      <c r="B6915" t="s">
        <v>23511</v>
      </c>
      <c r="C6915" t="s">
        <v>7793</v>
      </c>
      <c r="D6915">
        <v>20</v>
      </c>
      <c r="E6915">
        <v>6152</v>
      </c>
      <c r="F6915">
        <v>24</v>
      </c>
      <c r="G6915">
        <v>7804</v>
      </c>
      <c r="H6915">
        <v>0.403747270815001</v>
      </c>
      <c r="I6915">
        <v>0.91525479399875698</v>
      </c>
      <c r="J6915">
        <v>0.78669196642228301</v>
      </c>
      <c r="K6915" t="s">
        <v>28499</v>
      </c>
      <c r="L6915">
        <v>20</v>
      </c>
      <c r="M6915" t="s">
        <v>1463</v>
      </c>
      <c r="N6915">
        <v>0.83333333333333304</v>
      </c>
      <c r="O6915">
        <v>3.2509752925877801E-3</v>
      </c>
    </row>
    <row r="6916" spans="1:15">
      <c r="A6916" t="s">
        <v>7792</v>
      </c>
      <c r="B6916" t="s">
        <v>23518</v>
      </c>
      <c r="C6916" t="s">
        <v>7793</v>
      </c>
      <c r="D6916">
        <v>2</v>
      </c>
      <c r="E6916">
        <v>787</v>
      </c>
      <c r="F6916">
        <v>24</v>
      </c>
      <c r="G6916">
        <v>7393</v>
      </c>
      <c r="H6916">
        <v>0.74146761916767701</v>
      </c>
      <c r="I6916">
        <v>1</v>
      </c>
      <c r="J6916">
        <v>0.966855260484069</v>
      </c>
      <c r="K6916" t="s">
        <v>28500</v>
      </c>
      <c r="L6916">
        <v>2</v>
      </c>
      <c r="M6916" t="s">
        <v>1463</v>
      </c>
      <c r="N6916">
        <v>8.3333333333333301E-2</v>
      </c>
      <c r="O6916">
        <v>2.5412960609911099E-3</v>
      </c>
    </row>
    <row r="6917" spans="1:15">
      <c r="A6917" t="s">
        <v>7794</v>
      </c>
      <c r="B6917" t="s">
        <v>23511</v>
      </c>
      <c r="C6917" t="s">
        <v>7795</v>
      </c>
      <c r="D6917">
        <v>1</v>
      </c>
      <c r="E6917">
        <v>6152</v>
      </c>
      <c r="F6917">
        <v>1</v>
      </c>
      <c r="G6917">
        <v>7804</v>
      </c>
      <c r="H6917">
        <v>0.788313685289595</v>
      </c>
      <c r="I6917">
        <v>0.968912233598893</v>
      </c>
      <c r="J6917">
        <v>0.832812322140707</v>
      </c>
      <c r="K6917" t="s">
        <v>24931</v>
      </c>
      <c r="L6917">
        <v>1</v>
      </c>
      <c r="M6917" t="s">
        <v>1463</v>
      </c>
      <c r="N6917">
        <v>1</v>
      </c>
      <c r="O6917">
        <v>1.6254876462938901E-4</v>
      </c>
    </row>
    <row r="6918" spans="1:15">
      <c r="A6918" t="s">
        <v>7796</v>
      </c>
      <c r="B6918" t="s">
        <v>23513</v>
      </c>
      <c r="C6918" t="s">
        <v>7797</v>
      </c>
      <c r="D6918">
        <v>2</v>
      </c>
      <c r="E6918">
        <v>535</v>
      </c>
      <c r="F6918">
        <v>68</v>
      </c>
      <c r="G6918">
        <v>8124</v>
      </c>
      <c r="H6918">
        <v>0.94431837824879405</v>
      </c>
      <c r="I6918">
        <v>0.99999999999997702</v>
      </c>
      <c r="J6918">
        <v>0.95041217501583097</v>
      </c>
      <c r="K6918" t="s">
        <v>28501</v>
      </c>
      <c r="L6918">
        <v>2</v>
      </c>
      <c r="M6918" t="s">
        <v>1463</v>
      </c>
      <c r="N6918">
        <v>2.9411764705882401E-2</v>
      </c>
      <c r="O6918">
        <v>3.7383177570093499E-3</v>
      </c>
    </row>
    <row r="6919" spans="1:15">
      <c r="A6919" t="s">
        <v>7796</v>
      </c>
      <c r="B6919" t="s">
        <v>23511</v>
      </c>
      <c r="C6919" t="s">
        <v>7797</v>
      </c>
      <c r="D6919">
        <v>50</v>
      </c>
      <c r="E6919">
        <v>6152</v>
      </c>
      <c r="F6919">
        <v>65</v>
      </c>
      <c r="G6919">
        <v>7804</v>
      </c>
      <c r="H6919">
        <v>0.70918320517847999</v>
      </c>
      <c r="I6919">
        <v>0.968912233598893</v>
      </c>
      <c r="J6919">
        <v>0.832812322140707</v>
      </c>
      <c r="K6919" t="s">
        <v>28502</v>
      </c>
      <c r="L6919">
        <v>50</v>
      </c>
      <c r="M6919" t="s">
        <v>1463</v>
      </c>
      <c r="N6919">
        <v>0.76923076923076905</v>
      </c>
      <c r="O6919">
        <v>8.1274382314694398E-3</v>
      </c>
    </row>
    <row r="6920" spans="1:15">
      <c r="A6920" t="s">
        <v>7796</v>
      </c>
      <c r="B6920" t="s">
        <v>23518</v>
      </c>
      <c r="C6920" t="s">
        <v>7797</v>
      </c>
      <c r="D6920">
        <v>9</v>
      </c>
      <c r="E6920">
        <v>787</v>
      </c>
      <c r="F6920">
        <v>68</v>
      </c>
      <c r="G6920">
        <v>7393</v>
      </c>
      <c r="H6920">
        <v>0.29589054155134598</v>
      </c>
      <c r="I6920">
        <v>0.99203470771967495</v>
      </c>
      <c r="J6920">
        <v>0.95915397574154404</v>
      </c>
      <c r="K6920" t="s">
        <v>28503</v>
      </c>
      <c r="L6920">
        <v>9</v>
      </c>
      <c r="M6920" t="s">
        <v>1463</v>
      </c>
      <c r="N6920">
        <v>0.13235294117647101</v>
      </c>
      <c r="O6920">
        <v>1.143583227446E-2</v>
      </c>
    </row>
    <row r="6921" spans="1:15">
      <c r="A6921" t="s">
        <v>7798</v>
      </c>
      <c r="B6921" t="s">
        <v>23511</v>
      </c>
      <c r="C6921" t="s">
        <v>7799</v>
      </c>
      <c r="D6921">
        <v>8</v>
      </c>
      <c r="E6921">
        <v>6152</v>
      </c>
      <c r="F6921">
        <v>10</v>
      </c>
      <c r="G6921">
        <v>7804</v>
      </c>
      <c r="H6921">
        <v>0.64231594183968699</v>
      </c>
      <c r="I6921">
        <v>0.968912233598893</v>
      </c>
      <c r="J6921">
        <v>0.832812322140707</v>
      </c>
      <c r="K6921" t="s">
        <v>28504</v>
      </c>
      <c r="L6921">
        <v>8</v>
      </c>
      <c r="M6921" t="s">
        <v>1463</v>
      </c>
      <c r="N6921">
        <v>0.8</v>
      </c>
      <c r="O6921">
        <v>1.3003901170351099E-3</v>
      </c>
    </row>
    <row r="6922" spans="1:15">
      <c r="A6922" t="s">
        <v>7798</v>
      </c>
      <c r="B6922" t="s">
        <v>23518</v>
      </c>
      <c r="C6922" t="s">
        <v>7799</v>
      </c>
      <c r="D6922">
        <v>2</v>
      </c>
      <c r="E6922">
        <v>787</v>
      </c>
      <c r="F6922">
        <v>10</v>
      </c>
      <c r="G6922">
        <v>7393</v>
      </c>
      <c r="H6922">
        <v>0.28895773872730401</v>
      </c>
      <c r="I6922">
        <v>0.97863801257884697</v>
      </c>
      <c r="J6922">
        <v>0.94620131057153301</v>
      </c>
      <c r="K6922" t="s">
        <v>28505</v>
      </c>
      <c r="L6922">
        <v>2</v>
      </c>
      <c r="M6922" t="s">
        <v>1463</v>
      </c>
      <c r="N6922">
        <v>0.2</v>
      </c>
      <c r="O6922">
        <v>2.5412960609911099E-3</v>
      </c>
    </row>
    <row r="6923" spans="1:15">
      <c r="A6923" t="s">
        <v>7800</v>
      </c>
      <c r="B6923" t="s">
        <v>23511</v>
      </c>
      <c r="C6923" t="s">
        <v>7801</v>
      </c>
      <c r="D6923">
        <v>40</v>
      </c>
      <c r="E6923">
        <v>6152</v>
      </c>
      <c r="F6923">
        <v>47</v>
      </c>
      <c r="G6923">
        <v>7804</v>
      </c>
      <c r="H6923">
        <v>0.19230438462274599</v>
      </c>
      <c r="I6923">
        <v>0.63663514108463504</v>
      </c>
      <c r="J6923">
        <v>0.54720909884038105</v>
      </c>
      <c r="K6923" t="s">
        <v>28506</v>
      </c>
      <c r="L6923">
        <v>40</v>
      </c>
      <c r="M6923" t="s">
        <v>1463</v>
      </c>
      <c r="N6923">
        <v>0.85106382978723405</v>
      </c>
      <c r="O6923">
        <v>6.5019505851755498E-3</v>
      </c>
    </row>
    <row r="6924" spans="1:15">
      <c r="A6924" t="s">
        <v>7800</v>
      </c>
      <c r="B6924" t="s">
        <v>23513</v>
      </c>
      <c r="C6924" t="s">
        <v>7801</v>
      </c>
      <c r="D6924">
        <v>3</v>
      </c>
      <c r="E6924">
        <v>535</v>
      </c>
      <c r="F6924">
        <v>48</v>
      </c>
      <c r="G6924">
        <v>8124</v>
      </c>
      <c r="H6924">
        <v>0.62099400767037904</v>
      </c>
      <c r="I6924">
        <v>0.99999999999997702</v>
      </c>
      <c r="J6924">
        <v>0.95041217501583097</v>
      </c>
      <c r="K6924" t="s">
        <v>24911</v>
      </c>
      <c r="L6924">
        <v>3</v>
      </c>
      <c r="M6924" t="s">
        <v>1463</v>
      </c>
      <c r="N6924">
        <v>6.25E-2</v>
      </c>
      <c r="O6924">
        <v>5.60747663551402E-3</v>
      </c>
    </row>
    <row r="6925" spans="1:15">
      <c r="A6925" t="s">
        <v>7800</v>
      </c>
      <c r="B6925" t="s">
        <v>23518</v>
      </c>
      <c r="C6925" t="s">
        <v>7801</v>
      </c>
      <c r="D6925">
        <v>3</v>
      </c>
      <c r="E6925">
        <v>787</v>
      </c>
      <c r="F6925">
        <v>49</v>
      </c>
      <c r="G6925">
        <v>7393</v>
      </c>
      <c r="H6925">
        <v>0.90603986277585902</v>
      </c>
      <c r="I6925">
        <v>1</v>
      </c>
      <c r="J6925">
        <v>0.966855260484069</v>
      </c>
      <c r="K6925" t="s">
        <v>28507</v>
      </c>
      <c r="L6925">
        <v>3</v>
      </c>
      <c r="M6925" t="s">
        <v>1463</v>
      </c>
      <c r="N6925">
        <v>6.1224489795918401E-2</v>
      </c>
      <c r="O6925">
        <v>3.8119440914866601E-3</v>
      </c>
    </row>
    <row r="6926" spans="1:15">
      <c r="A6926" t="s">
        <v>7802</v>
      </c>
      <c r="B6926" t="s">
        <v>23511</v>
      </c>
      <c r="C6926" t="s">
        <v>7803</v>
      </c>
      <c r="D6926">
        <v>10</v>
      </c>
      <c r="E6926">
        <v>6152</v>
      </c>
      <c r="F6926">
        <v>13</v>
      </c>
      <c r="G6926">
        <v>7804</v>
      </c>
      <c r="H6926">
        <v>0.71080626448881101</v>
      </c>
      <c r="I6926">
        <v>0.968912233598893</v>
      </c>
      <c r="J6926">
        <v>0.832812322140707</v>
      </c>
      <c r="K6926" t="s">
        <v>28508</v>
      </c>
      <c r="L6926">
        <v>10</v>
      </c>
      <c r="M6926" t="s">
        <v>1463</v>
      </c>
      <c r="N6926">
        <v>0.76923076923076905</v>
      </c>
      <c r="O6926">
        <v>1.62548764629389E-3</v>
      </c>
    </row>
    <row r="6927" spans="1:15">
      <c r="A6927" t="s">
        <v>7802</v>
      </c>
      <c r="B6927" t="s">
        <v>23518</v>
      </c>
      <c r="C6927" t="s">
        <v>7803</v>
      </c>
      <c r="D6927">
        <v>2</v>
      </c>
      <c r="E6927">
        <v>787</v>
      </c>
      <c r="F6927">
        <v>13</v>
      </c>
      <c r="G6927">
        <v>7393</v>
      </c>
      <c r="H6927">
        <v>0.41008176369828198</v>
      </c>
      <c r="I6927">
        <v>1</v>
      </c>
      <c r="J6927">
        <v>0.966855260484069</v>
      </c>
      <c r="K6927" t="s">
        <v>27385</v>
      </c>
      <c r="L6927">
        <v>2</v>
      </c>
      <c r="M6927" t="s">
        <v>1463</v>
      </c>
      <c r="N6927">
        <v>0.15384615384615399</v>
      </c>
      <c r="O6927">
        <v>2.5412960609911099E-3</v>
      </c>
    </row>
    <row r="6928" spans="1:15">
      <c r="A6928" t="s">
        <v>7804</v>
      </c>
      <c r="B6928" t="s">
        <v>23511</v>
      </c>
      <c r="C6928" t="s">
        <v>7805</v>
      </c>
      <c r="D6928">
        <v>1064</v>
      </c>
      <c r="E6928">
        <v>6152</v>
      </c>
      <c r="F6928">
        <v>1301</v>
      </c>
      <c r="G6928">
        <v>7804</v>
      </c>
      <c r="H6928">
        <v>2.1597858448615202E-3</v>
      </c>
      <c r="I6928">
        <v>2.4840060330212198E-2</v>
      </c>
      <c r="J6928">
        <v>2.1350858837729601E-2</v>
      </c>
      <c r="K6928" t="s">
        <v>28509</v>
      </c>
      <c r="L6928">
        <v>1064</v>
      </c>
      <c r="M6928" t="s">
        <v>1463</v>
      </c>
      <c r="N6928">
        <v>0.81783243658724103</v>
      </c>
      <c r="O6928">
        <v>0.17295188556567001</v>
      </c>
    </row>
    <row r="6929" spans="1:15">
      <c r="A6929" t="s">
        <v>7804</v>
      </c>
      <c r="B6929" t="s">
        <v>23518</v>
      </c>
      <c r="C6929" t="s">
        <v>7805</v>
      </c>
      <c r="D6929">
        <v>114</v>
      </c>
      <c r="E6929">
        <v>787</v>
      </c>
      <c r="F6929">
        <v>1214</v>
      </c>
      <c r="G6929">
        <v>7393</v>
      </c>
      <c r="H6929">
        <v>0.94701155412479598</v>
      </c>
      <c r="I6929">
        <v>1</v>
      </c>
      <c r="J6929">
        <v>0.966855260484069</v>
      </c>
      <c r="K6929" t="s">
        <v>28510</v>
      </c>
      <c r="L6929">
        <v>114</v>
      </c>
      <c r="M6929" t="s">
        <v>1463</v>
      </c>
      <c r="N6929">
        <v>9.3904448105436605E-2</v>
      </c>
      <c r="O6929">
        <v>0.144853875476493</v>
      </c>
    </row>
    <row r="6930" spans="1:15">
      <c r="A6930" t="s">
        <v>7804</v>
      </c>
      <c r="B6930" t="s">
        <v>23513</v>
      </c>
      <c r="C6930" t="s">
        <v>7805</v>
      </c>
      <c r="D6930">
        <v>77</v>
      </c>
      <c r="E6930">
        <v>535</v>
      </c>
      <c r="F6930">
        <v>1346</v>
      </c>
      <c r="G6930">
        <v>8124</v>
      </c>
      <c r="H6930">
        <v>0.92989253995616095</v>
      </c>
      <c r="I6930">
        <v>0.99999999999997702</v>
      </c>
      <c r="J6930">
        <v>0.95041217501583097</v>
      </c>
      <c r="K6930" t="s">
        <v>28511</v>
      </c>
      <c r="L6930">
        <v>77</v>
      </c>
      <c r="M6930" t="s">
        <v>1463</v>
      </c>
      <c r="N6930">
        <v>5.7206537890044602E-2</v>
      </c>
      <c r="O6930">
        <v>0.14392523364486001</v>
      </c>
    </row>
    <row r="6931" spans="1:15">
      <c r="A6931" t="s">
        <v>7806</v>
      </c>
      <c r="B6931" t="s">
        <v>23511</v>
      </c>
      <c r="C6931" t="s">
        <v>7807</v>
      </c>
      <c r="D6931">
        <v>293</v>
      </c>
      <c r="E6931">
        <v>6152</v>
      </c>
      <c r="F6931">
        <v>369</v>
      </c>
      <c r="G6931">
        <v>7804</v>
      </c>
      <c r="H6931">
        <v>0.42091836025767398</v>
      </c>
      <c r="I6931">
        <v>0.94545773596550298</v>
      </c>
      <c r="J6931">
        <v>0.81265240056953103</v>
      </c>
      <c r="K6931" t="s">
        <v>28512</v>
      </c>
      <c r="L6931">
        <v>293</v>
      </c>
      <c r="M6931" t="s">
        <v>1463</v>
      </c>
      <c r="N6931">
        <v>0.79403794037940401</v>
      </c>
      <c r="O6931">
        <v>4.7626788036410898E-2</v>
      </c>
    </row>
    <row r="6932" spans="1:15">
      <c r="A6932" t="s">
        <v>7806</v>
      </c>
      <c r="B6932" t="s">
        <v>23513</v>
      </c>
      <c r="C6932" t="s">
        <v>7807</v>
      </c>
      <c r="D6932">
        <v>21</v>
      </c>
      <c r="E6932">
        <v>535</v>
      </c>
      <c r="F6932">
        <v>375</v>
      </c>
      <c r="G6932">
        <v>8124</v>
      </c>
      <c r="H6932">
        <v>0.81308225879155105</v>
      </c>
      <c r="I6932">
        <v>0.99999999999997702</v>
      </c>
      <c r="J6932">
        <v>0.95041217501583097</v>
      </c>
      <c r="K6932" t="s">
        <v>28513</v>
      </c>
      <c r="L6932">
        <v>21</v>
      </c>
      <c r="M6932" t="s">
        <v>1463</v>
      </c>
      <c r="N6932">
        <v>5.6000000000000001E-2</v>
      </c>
      <c r="O6932">
        <v>3.9252336448598102E-2</v>
      </c>
    </row>
    <row r="6933" spans="1:15">
      <c r="A6933" t="s">
        <v>7806</v>
      </c>
      <c r="B6933" t="s">
        <v>23518</v>
      </c>
      <c r="C6933" t="s">
        <v>7807</v>
      </c>
      <c r="D6933">
        <v>37</v>
      </c>
      <c r="E6933">
        <v>787</v>
      </c>
      <c r="F6933">
        <v>347</v>
      </c>
      <c r="G6933">
        <v>7393</v>
      </c>
      <c r="H6933">
        <v>0.52274608339990802</v>
      </c>
      <c r="I6933">
        <v>1</v>
      </c>
      <c r="J6933">
        <v>0.966855260484069</v>
      </c>
      <c r="K6933" t="s">
        <v>28514</v>
      </c>
      <c r="L6933">
        <v>37</v>
      </c>
      <c r="M6933" t="s">
        <v>1463</v>
      </c>
      <c r="N6933">
        <v>0.10662824207492801</v>
      </c>
      <c r="O6933">
        <v>4.70139771283355E-2</v>
      </c>
    </row>
    <row r="6934" spans="1:15">
      <c r="A6934" t="s">
        <v>7808</v>
      </c>
      <c r="B6934" t="s">
        <v>23518</v>
      </c>
      <c r="C6934" t="s">
        <v>7809</v>
      </c>
      <c r="D6934">
        <v>1</v>
      </c>
      <c r="E6934">
        <v>787</v>
      </c>
      <c r="F6934">
        <v>9</v>
      </c>
      <c r="G6934">
        <v>7393</v>
      </c>
      <c r="H6934">
        <v>0.63708190659863195</v>
      </c>
      <c r="I6934">
        <v>1</v>
      </c>
      <c r="J6934">
        <v>0.966855260484069</v>
      </c>
      <c r="K6934" t="s">
        <v>28267</v>
      </c>
      <c r="L6934">
        <v>1</v>
      </c>
      <c r="M6934" t="s">
        <v>1463</v>
      </c>
      <c r="N6934">
        <v>0.11111111111111099</v>
      </c>
      <c r="O6934">
        <v>1.27064803049555E-3</v>
      </c>
    </row>
    <row r="6935" spans="1:15">
      <c r="A6935" t="s">
        <v>7808</v>
      </c>
      <c r="B6935" t="s">
        <v>23511</v>
      </c>
      <c r="C6935" t="s">
        <v>7809</v>
      </c>
      <c r="D6935">
        <v>9</v>
      </c>
      <c r="E6935">
        <v>6152</v>
      </c>
      <c r="F6935">
        <v>10</v>
      </c>
      <c r="G6935">
        <v>7804</v>
      </c>
      <c r="H6935">
        <v>0.341392875758884</v>
      </c>
      <c r="I6935">
        <v>0.87709103910391695</v>
      </c>
      <c r="J6935">
        <v>0.75388894852919097</v>
      </c>
      <c r="K6935" t="s">
        <v>28515</v>
      </c>
      <c r="L6935">
        <v>9</v>
      </c>
      <c r="M6935" t="s">
        <v>1463</v>
      </c>
      <c r="N6935">
        <v>0.9</v>
      </c>
      <c r="O6935">
        <v>1.4629388816645001E-3</v>
      </c>
    </row>
    <row r="6936" spans="1:15">
      <c r="A6936" t="s">
        <v>7810</v>
      </c>
      <c r="B6936" t="s">
        <v>23518</v>
      </c>
      <c r="C6936" t="s">
        <v>7811</v>
      </c>
      <c r="D6936">
        <v>19</v>
      </c>
      <c r="E6936">
        <v>787</v>
      </c>
      <c r="F6936">
        <v>140</v>
      </c>
      <c r="G6936">
        <v>7393</v>
      </c>
      <c r="H6936">
        <v>0.15934027812283399</v>
      </c>
      <c r="I6936">
        <v>0.82859402353427802</v>
      </c>
      <c r="J6936">
        <v>0.80113049045977802</v>
      </c>
      <c r="K6936" t="s">
        <v>28516</v>
      </c>
      <c r="L6936">
        <v>19</v>
      </c>
      <c r="M6936" t="s">
        <v>1463</v>
      </c>
      <c r="N6936">
        <v>0.13571428571428601</v>
      </c>
      <c r="O6936">
        <v>2.4142312579415501E-2</v>
      </c>
    </row>
    <row r="6937" spans="1:15">
      <c r="A6937" t="s">
        <v>7810</v>
      </c>
      <c r="B6937" t="s">
        <v>23513</v>
      </c>
      <c r="C6937" t="s">
        <v>7811</v>
      </c>
      <c r="D6937">
        <v>13</v>
      </c>
      <c r="E6937">
        <v>535</v>
      </c>
      <c r="F6937">
        <v>156</v>
      </c>
      <c r="G6937">
        <v>8124</v>
      </c>
      <c r="H6937">
        <v>0.227269081704571</v>
      </c>
      <c r="I6937">
        <v>0.85273230586348503</v>
      </c>
      <c r="J6937">
        <v>0.81044716552199803</v>
      </c>
      <c r="K6937" t="s">
        <v>28282</v>
      </c>
      <c r="L6937">
        <v>13</v>
      </c>
      <c r="M6937" t="s">
        <v>1463</v>
      </c>
      <c r="N6937">
        <v>8.3333333333333301E-2</v>
      </c>
      <c r="O6937">
        <v>2.4299065420560699E-2</v>
      </c>
    </row>
    <row r="6938" spans="1:15">
      <c r="A6938" t="s">
        <v>7810</v>
      </c>
      <c r="B6938" t="s">
        <v>23511</v>
      </c>
      <c r="C6938" t="s">
        <v>7811</v>
      </c>
      <c r="D6938">
        <v>118</v>
      </c>
      <c r="E6938">
        <v>6152</v>
      </c>
      <c r="F6938">
        <v>158</v>
      </c>
      <c r="G6938">
        <v>7804</v>
      </c>
      <c r="H6938">
        <v>0.91515427753219303</v>
      </c>
      <c r="I6938">
        <v>1</v>
      </c>
      <c r="J6938">
        <v>0.85953329234717102</v>
      </c>
      <c r="K6938" t="s">
        <v>28517</v>
      </c>
      <c r="L6938">
        <v>118</v>
      </c>
      <c r="M6938" t="s">
        <v>1463</v>
      </c>
      <c r="N6938">
        <v>0.746835443037975</v>
      </c>
      <c r="O6938">
        <v>1.9180754226267901E-2</v>
      </c>
    </row>
    <row r="6939" spans="1:15">
      <c r="A6939" t="s">
        <v>7812</v>
      </c>
      <c r="B6939" t="s">
        <v>23511</v>
      </c>
      <c r="C6939" t="s">
        <v>7813</v>
      </c>
      <c r="D6939">
        <v>3</v>
      </c>
      <c r="E6939">
        <v>6152</v>
      </c>
      <c r="F6939">
        <v>3</v>
      </c>
      <c r="G6939">
        <v>7804</v>
      </c>
      <c r="H6939">
        <v>0.489837867770546</v>
      </c>
      <c r="I6939">
        <v>0.96083957126938102</v>
      </c>
      <c r="J6939">
        <v>0.82587360011061495</v>
      </c>
      <c r="K6939" t="s">
        <v>25654</v>
      </c>
      <c r="L6939">
        <v>3</v>
      </c>
      <c r="M6939" t="s">
        <v>1463</v>
      </c>
      <c r="N6939">
        <v>1</v>
      </c>
      <c r="O6939">
        <v>4.8764629388816603E-4</v>
      </c>
    </row>
    <row r="6940" spans="1:15">
      <c r="A6940" t="s">
        <v>7814</v>
      </c>
      <c r="B6940" t="s">
        <v>23511</v>
      </c>
      <c r="C6940" t="s">
        <v>7815</v>
      </c>
      <c r="D6940">
        <v>1</v>
      </c>
      <c r="E6940">
        <v>6152</v>
      </c>
      <c r="F6940">
        <v>1</v>
      </c>
      <c r="G6940">
        <v>7804</v>
      </c>
      <c r="H6940">
        <v>0.788313685289595</v>
      </c>
      <c r="I6940">
        <v>0.968912233598893</v>
      </c>
      <c r="J6940">
        <v>0.832812322140707</v>
      </c>
      <c r="K6940" t="s">
        <v>27332</v>
      </c>
      <c r="L6940">
        <v>1</v>
      </c>
      <c r="M6940" t="s">
        <v>1463</v>
      </c>
      <c r="N6940">
        <v>1</v>
      </c>
      <c r="O6940">
        <v>1.6254876462938901E-4</v>
      </c>
    </row>
    <row r="6941" spans="1:15">
      <c r="A6941" t="s">
        <v>7816</v>
      </c>
      <c r="B6941" t="s">
        <v>23518</v>
      </c>
      <c r="C6941" t="s">
        <v>7817</v>
      </c>
      <c r="D6941">
        <v>2</v>
      </c>
      <c r="E6941">
        <v>787</v>
      </c>
      <c r="F6941">
        <v>23</v>
      </c>
      <c r="G6941">
        <v>7393</v>
      </c>
      <c r="H6941">
        <v>0.71953430587873801</v>
      </c>
      <c r="I6941">
        <v>1</v>
      </c>
      <c r="J6941">
        <v>0.966855260484069</v>
      </c>
      <c r="K6941" t="s">
        <v>24787</v>
      </c>
      <c r="L6941">
        <v>2</v>
      </c>
      <c r="M6941" t="s">
        <v>1463</v>
      </c>
      <c r="N6941">
        <v>8.6956521739130405E-2</v>
      </c>
      <c r="O6941">
        <v>2.5412960609911099E-3</v>
      </c>
    </row>
    <row r="6942" spans="1:15">
      <c r="A6942" t="s">
        <v>7816</v>
      </c>
      <c r="B6942" t="s">
        <v>23511</v>
      </c>
      <c r="C6942" t="s">
        <v>7817</v>
      </c>
      <c r="D6942">
        <v>20</v>
      </c>
      <c r="E6942">
        <v>6152</v>
      </c>
      <c r="F6942">
        <v>26</v>
      </c>
      <c r="G6942">
        <v>7804</v>
      </c>
      <c r="H6942">
        <v>0.69629117644581895</v>
      </c>
      <c r="I6942">
        <v>0.968912233598893</v>
      </c>
      <c r="J6942">
        <v>0.832812322140707</v>
      </c>
      <c r="K6942" t="s">
        <v>28518</v>
      </c>
      <c r="L6942">
        <v>20</v>
      </c>
      <c r="M6942" t="s">
        <v>1463</v>
      </c>
      <c r="N6942">
        <v>0.76923076923076905</v>
      </c>
      <c r="O6942">
        <v>3.2509752925877801E-3</v>
      </c>
    </row>
    <row r="6943" spans="1:15">
      <c r="A6943" t="s">
        <v>7816</v>
      </c>
      <c r="B6943" t="s">
        <v>23513</v>
      </c>
      <c r="C6943" t="s">
        <v>7817</v>
      </c>
      <c r="D6943">
        <v>1</v>
      </c>
      <c r="E6943">
        <v>535</v>
      </c>
      <c r="F6943">
        <v>26</v>
      </c>
      <c r="G6943">
        <v>8124</v>
      </c>
      <c r="H6943">
        <v>0.83035028846574699</v>
      </c>
      <c r="I6943">
        <v>0.99999999999997702</v>
      </c>
      <c r="J6943">
        <v>0.95041217501583097</v>
      </c>
      <c r="K6943" t="s">
        <v>24536</v>
      </c>
      <c r="L6943">
        <v>1</v>
      </c>
      <c r="M6943" t="s">
        <v>1463</v>
      </c>
      <c r="N6943">
        <v>3.8461538461538498E-2</v>
      </c>
      <c r="O6943">
        <v>1.8691588785046699E-3</v>
      </c>
    </row>
    <row r="6944" spans="1:15">
      <c r="A6944" t="s">
        <v>7818</v>
      </c>
      <c r="B6944" t="s">
        <v>23518</v>
      </c>
      <c r="C6944" t="s">
        <v>7819</v>
      </c>
      <c r="D6944">
        <v>10</v>
      </c>
      <c r="E6944">
        <v>787</v>
      </c>
      <c r="F6944">
        <v>105</v>
      </c>
      <c r="G6944">
        <v>7393</v>
      </c>
      <c r="H6944">
        <v>0.69301384518421305</v>
      </c>
      <c r="I6944">
        <v>1</v>
      </c>
      <c r="J6944">
        <v>0.966855260484069</v>
      </c>
      <c r="K6944" t="s">
        <v>28519</v>
      </c>
      <c r="L6944">
        <v>10</v>
      </c>
      <c r="M6944" t="s">
        <v>1463</v>
      </c>
      <c r="N6944">
        <v>9.5238095238095205E-2</v>
      </c>
      <c r="O6944">
        <v>1.2706480304955499E-2</v>
      </c>
    </row>
    <row r="6945" spans="1:15">
      <c r="A6945" t="s">
        <v>7818</v>
      </c>
      <c r="B6945" t="s">
        <v>23511</v>
      </c>
      <c r="C6945" t="s">
        <v>7819</v>
      </c>
      <c r="D6945">
        <v>91</v>
      </c>
      <c r="E6945">
        <v>6152</v>
      </c>
      <c r="F6945">
        <v>103</v>
      </c>
      <c r="G6945">
        <v>7804</v>
      </c>
      <c r="H6945">
        <v>8.6499967912276703E-3</v>
      </c>
      <c r="I6945">
        <v>7.5831895289079604E-2</v>
      </c>
      <c r="J6945">
        <v>6.5180038622748501E-2</v>
      </c>
      <c r="K6945" t="s">
        <v>28520</v>
      </c>
      <c r="L6945">
        <v>91</v>
      </c>
      <c r="M6945" t="s">
        <v>1463</v>
      </c>
      <c r="N6945">
        <v>0.88349514563106801</v>
      </c>
      <c r="O6945">
        <v>1.47919375812744E-2</v>
      </c>
    </row>
    <row r="6946" spans="1:15">
      <c r="A6946" t="s">
        <v>7820</v>
      </c>
      <c r="B6946" t="s">
        <v>23518</v>
      </c>
      <c r="C6946" t="s">
        <v>7821</v>
      </c>
      <c r="D6946">
        <v>2</v>
      </c>
      <c r="E6946">
        <v>787</v>
      </c>
      <c r="F6946">
        <v>9</v>
      </c>
      <c r="G6946">
        <v>7393</v>
      </c>
      <c r="H6946">
        <v>0.247486748132145</v>
      </c>
      <c r="I6946">
        <v>0.96239188514146901</v>
      </c>
      <c r="J6946">
        <v>0.93049365679620899</v>
      </c>
      <c r="K6946" t="s">
        <v>23855</v>
      </c>
      <c r="L6946">
        <v>2</v>
      </c>
      <c r="M6946" t="s">
        <v>1463</v>
      </c>
      <c r="N6946">
        <v>0.22222222222222199</v>
      </c>
      <c r="O6946">
        <v>2.5412960609911099E-3</v>
      </c>
    </row>
    <row r="6947" spans="1:15">
      <c r="A6947" t="s">
        <v>7820</v>
      </c>
      <c r="B6947" t="s">
        <v>23511</v>
      </c>
      <c r="C6947" t="s">
        <v>7821</v>
      </c>
      <c r="D6947">
        <v>7</v>
      </c>
      <c r="E6947">
        <v>6152</v>
      </c>
      <c r="F6947">
        <v>9</v>
      </c>
      <c r="G6947">
        <v>7804</v>
      </c>
      <c r="H6947">
        <v>0.70695686083507503</v>
      </c>
      <c r="I6947">
        <v>0.968912233598893</v>
      </c>
      <c r="J6947">
        <v>0.832812322140707</v>
      </c>
      <c r="K6947" t="s">
        <v>28521</v>
      </c>
      <c r="L6947">
        <v>7</v>
      </c>
      <c r="M6947" t="s">
        <v>1463</v>
      </c>
      <c r="N6947">
        <v>0.77777777777777801</v>
      </c>
      <c r="O6947">
        <v>1.13784135240572E-3</v>
      </c>
    </row>
    <row r="6948" spans="1:15">
      <c r="A6948" t="s">
        <v>7822</v>
      </c>
      <c r="B6948" t="s">
        <v>23513</v>
      </c>
      <c r="C6948" t="s">
        <v>7823</v>
      </c>
      <c r="D6948">
        <v>5</v>
      </c>
      <c r="E6948">
        <v>535</v>
      </c>
      <c r="F6948">
        <v>10</v>
      </c>
      <c r="G6948">
        <v>8124</v>
      </c>
      <c r="H6948">
        <v>2.3208269619621501E-4</v>
      </c>
      <c r="I6948">
        <v>1.0526959909756699E-2</v>
      </c>
      <c r="J6948">
        <v>1.0004950864136501E-2</v>
      </c>
      <c r="K6948" t="s">
        <v>24674</v>
      </c>
      <c r="L6948">
        <v>5</v>
      </c>
      <c r="M6948" t="s">
        <v>1463</v>
      </c>
      <c r="N6948">
        <v>0.5</v>
      </c>
      <c r="O6948">
        <v>9.3457943925233603E-3</v>
      </c>
    </row>
    <row r="6949" spans="1:15">
      <c r="A6949" t="s">
        <v>7822</v>
      </c>
      <c r="B6949" t="s">
        <v>23511</v>
      </c>
      <c r="C6949" t="s">
        <v>7823</v>
      </c>
      <c r="D6949">
        <v>5</v>
      </c>
      <c r="E6949">
        <v>6152</v>
      </c>
      <c r="F6949">
        <v>8</v>
      </c>
      <c r="G6949">
        <v>7804</v>
      </c>
      <c r="H6949">
        <v>0.93246538655848799</v>
      </c>
      <c r="I6949">
        <v>1</v>
      </c>
      <c r="J6949">
        <v>0.85953329234717102</v>
      </c>
      <c r="K6949" t="s">
        <v>28522</v>
      </c>
      <c r="L6949">
        <v>5</v>
      </c>
      <c r="M6949" t="s">
        <v>1463</v>
      </c>
      <c r="N6949">
        <v>0.625</v>
      </c>
      <c r="O6949">
        <v>8.1274382314694405E-4</v>
      </c>
    </row>
    <row r="6950" spans="1:15">
      <c r="A6950" t="s">
        <v>7824</v>
      </c>
      <c r="B6950" t="s">
        <v>23511</v>
      </c>
      <c r="C6950" t="s">
        <v>7825</v>
      </c>
      <c r="D6950">
        <v>2</v>
      </c>
      <c r="E6950">
        <v>6152</v>
      </c>
      <c r="F6950">
        <v>2</v>
      </c>
      <c r="G6950">
        <v>7804</v>
      </c>
      <c r="H6950">
        <v>0.62141708038142995</v>
      </c>
      <c r="I6950">
        <v>0.968912233598893</v>
      </c>
      <c r="J6950">
        <v>0.832812322140707</v>
      </c>
      <c r="K6950" t="s">
        <v>24582</v>
      </c>
      <c r="L6950">
        <v>2</v>
      </c>
      <c r="M6950" t="s">
        <v>1463</v>
      </c>
      <c r="N6950">
        <v>1</v>
      </c>
      <c r="O6950">
        <v>3.2509752925877802E-4</v>
      </c>
    </row>
    <row r="6951" spans="1:15">
      <c r="A6951" t="s">
        <v>7826</v>
      </c>
      <c r="B6951" t="s">
        <v>23513</v>
      </c>
      <c r="C6951" t="s">
        <v>7827</v>
      </c>
      <c r="D6951">
        <v>5</v>
      </c>
      <c r="E6951">
        <v>535</v>
      </c>
      <c r="F6951">
        <v>8</v>
      </c>
      <c r="G6951">
        <v>8124</v>
      </c>
      <c r="H6951" s="34">
        <v>5.7642254373840203E-5</v>
      </c>
      <c r="I6951">
        <v>3.23263994123564E-3</v>
      </c>
      <c r="J6951">
        <v>3.07234035759288E-3</v>
      </c>
      <c r="K6951" t="s">
        <v>24674</v>
      </c>
      <c r="L6951">
        <v>5</v>
      </c>
      <c r="M6951" t="s">
        <v>1463</v>
      </c>
      <c r="N6951">
        <v>0.625</v>
      </c>
      <c r="O6951">
        <v>9.3457943925233603E-3</v>
      </c>
    </row>
    <row r="6952" spans="1:15">
      <c r="A6952" t="s">
        <v>7826</v>
      </c>
      <c r="B6952" t="s">
        <v>23511</v>
      </c>
      <c r="C6952" t="s">
        <v>7827</v>
      </c>
      <c r="D6952">
        <v>3</v>
      </c>
      <c r="E6952">
        <v>6152</v>
      </c>
      <c r="F6952">
        <v>6</v>
      </c>
      <c r="G6952">
        <v>7804</v>
      </c>
      <c r="H6952">
        <v>0.97922542091541498</v>
      </c>
      <c r="I6952">
        <v>1</v>
      </c>
      <c r="J6952">
        <v>0.85953329234717102</v>
      </c>
      <c r="K6952" t="s">
        <v>24675</v>
      </c>
      <c r="L6952">
        <v>3</v>
      </c>
      <c r="M6952" t="s">
        <v>1463</v>
      </c>
      <c r="N6952">
        <v>0.5</v>
      </c>
      <c r="O6952">
        <v>4.8764629388816603E-4</v>
      </c>
    </row>
    <row r="6953" spans="1:15">
      <c r="A6953" t="s">
        <v>7828</v>
      </c>
      <c r="B6953" t="s">
        <v>23511</v>
      </c>
      <c r="C6953" t="s">
        <v>7829</v>
      </c>
      <c r="D6953">
        <v>3</v>
      </c>
      <c r="E6953">
        <v>6152</v>
      </c>
      <c r="F6953">
        <v>3</v>
      </c>
      <c r="G6953">
        <v>7804</v>
      </c>
      <c r="H6953">
        <v>0.489837867770546</v>
      </c>
      <c r="I6953">
        <v>0.96083957126938102</v>
      </c>
      <c r="J6953">
        <v>0.82587360011061495</v>
      </c>
      <c r="K6953" t="s">
        <v>28523</v>
      </c>
      <c r="L6953">
        <v>3</v>
      </c>
      <c r="M6953" t="s">
        <v>1463</v>
      </c>
      <c r="N6953">
        <v>1</v>
      </c>
      <c r="O6953">
        <v>4.8764629388816603E-4</v>
      </c>
    </row>
    <row r="6954" spans="1:15">
      <c r="A6954" t="s">
        <v>7830</v>
      </c>
      <c r="B6954" t="s">
        <v>23511</v>
      </c>
      <c r="C6954" t="s">
        <v>7831</v>
      </c>
      <c r="D6954">
        <v>64</v>
      </c>
      <c r="E6954">
        <v>6152</v>
      </c>
      <c r="F6954">
        <v>85</v>
      </c>
      <c r="G6954">
        <v>7804</v>
      </c>
      <c r="H6954">
        <v>0.82637543672860803</v>
      </c>
      <c r="I6954">
        <v>0.98923101772060196</v>
      </c>
      <c r="J6954">
        <v>0.85027699355333197</v>
      </c>
      <c r="K6954" t="s">
        <v>28524</v>
      </c>
      <c r="L6954">
        <v>64</v>
      </c>
      <c r="M6954" t="s">
        <v>1463</v>
      </c>
      <c r="N6954">
        <v>0.752941176470588</v>
      </c>
      <c r="O6954">
        <v>1.04031209362809E-2</v>
      </c>
    </row>
    <row r="6955" spans="1:15">
      <c r="A6955" t="s">
        <v>7830</v>
      </c>
      <c r="B6955" t="s">
        <v>23518</v>
      </c>
      <c r="C6955" t="s">
        <v>7831</v>
      </c>
      <c r="D6955">
        <v>7</v>
      </c>
      <c r="E6955">
        <v>787</v>
      </c>
      <c r="F6955">
        <v>83</v>
      </c>
      <c r="G6955">
        <v>7393</v>
      </c>
      <c r="H6955">
        <v>0.79458929783950605</v>
      </c>
      <c r="I6955">
        <v>1</v>
      </c>
      <c r="J6955">
        <v>0.966855260484069</v>
      </c>
      <c r="K6955" t="s">
        <v>28525</v>
      </c>
      <c r="L6955">
        <v>7</v>
      </c>
      <c r="M6955" t="s">
        <v>1463</v>
      </c>
      <c r="N6955">
        <v>8.4337349397590397E-2</v>
      </c>
      <c r="O6955">
        <v>8.8945362134688708E-3</v>
      </c>
    </row>
    <row r="6956" spans="1:15">
      <c r="A6956" t="s">
        <v>7830</v>
      </c>
      <c r="B6956" t="s">
        <v>23513</v>
      </c>
      <c r="C6956" t="s">
        <v>7831</v>
      </c>
      <c r="D6956">
        <v>14</v>
      </c>
      <c r="E6956">
        <v>535</v>
      </c>
      <c r="F6956">
        <v>90</v>
      </c>
      <c r="G6956">
        <v>8124</v>
      </c>
      <c r="H6956">
        <v>2.10956878255242E-3</v>
      </c>
      <c r="I6956">
        <v>5.7978214884718902E-2</v>
      </c>
      <c r="J6956">
        <v>5.5103201312122201E-2</v>
      </c>
      <c r="K6956" t="s">
        <v>28526</v>
      </c>
      <c r="L6956">
        <v>14</v>
      </c>
      <c r="M6956" t="s">
        <v>1463</v>
      </c>
      <c r="N6956">
        <v>0.155555555555556</v>
      </c>
      <c r="O6956">
        <v>2.6168224299065401E-2</v>
      </c>
    </row>
    <row r="6957" spans="1:15">
      <c r="A6957" t="s">
        <v>7832</v>
      </c>
      <c r="B6957" t="s">
        <v>23513</v>
      </c>
      <c r="C6957" t="s">
        <v>7833</v>
      </c>
      <c r="D6957">
        <v>12</v>
      </c>
      <c r="E6957">
        <v>535</v>
      </c>
      <c r="F6957">
        <v>53</v>
      </c>
      <c r="G6957">
        <v>8124</v>
      </c>
      <c r="H6957">
        <v>1.2975491825954901E-4</v>
      </c>
      <c r="I6957">
        <v>6.4105108425848503E-3</v>
      </c>
      <c r="J6957">
        <v>6.0926275528637797E-3</v>
      </c>
      <c r="K6957" t="s">
        <v>28527</v>
      </c>
      <c r="L6957">
        <v>12</v>
      </c>
      <c r="M6957" t="s">
        <v>1463</v>
      </c>
      <c r="N6957">
        <v>0.22641509433962301</v>
      </c>
      <c r="O6957">
        <v>2.2429906542056101E-2</v>
      </c>
    </row>
    <row r="6958" spans="1:15">
      <c r="A6958" t="s">
        <v>7832</v>
      </c>
      <c r="B6958" t="s">
        <v>23518</v>
      </c>
      <c r="C6958" t="s">
        <v>7833</v>
      </c>
      <c r="D6958">
        <v>3</v>
      </c>
      <c r="E6958">
        <v>787</v>
      </c>
      <c r="F6958">
        <v>46</v>
      </c>
      <c r="G6958">
        <v>7393</v>
      </c>
      <c r="H6958">
        <v>0.88133405281311294</v>
      </c>
      <c r="I6958">
        <v>1</v>
      </c>
      <c r="J6958">
        <v>0.966855260484069</v>
      </c>
      <c r="K6958" t="s">
        <v>28528</v>
      </c>
      <c r="L6958">
        <v>3</v>
      </c>
      <c r="M6958" t="s">
        <v>1463</v>
      </c>
      <c r="N6958">
        <v>6.5217391304347797E-2</v>
      </c>
      <c r="O6958">
        <v>3.8119440914866601E-3</v>
      </c>
    </row>
    <row r="6959" spans="1:15">
      <c r="A6959" t="s">
        <v>7832</v>
      </c>
      <c r="B6959" t="s">
        <v>23511</v>
      </c>
      <c r="C6959" t="s">
        <v>7833</v>
      </c>
      <c r="D6959">
        <v>36</v>
      </c>
      <c r="E6959">
        <v>6152</v>
      </c>
      <c r="F6959">
        <v>50</v>
      </c>
      <c r="G6959">
        <v>7804</v>
      </c>
      <c r="H6959">
        <v>0.90957466611966398</v>
      </c>
      <c r="I6959">
        <v>1</v>
      </c>
      <c r="J6959">
        <v>0.85953329234717102</v>
      </c>
      <c r="K6959" t="s">
        <v>28529</v>
      </c>
      <c r="L6959">
        <v>36</v>
      </c>
      <c r="M6959" t="s">
        <v>1463</v>
      </c>
      <c r="N6959">
        <v>0.72</v>
      </c>
      <c r="O6959">
        <v>5.8517555266580003E-3</v>
      </c>
    </row>
    <row r="6960" spans="1:15">
      <c r="A6960" t="s">
        <v>7834</v>
      </c>
      <c r="B6960" t="s">
        <v>23511</v>
      </c>
      <c r="C6960" t="s">
        <v>7835</v>
      </c>
      <c r="D6960">
        <v>5</v>
      </c>
      <c r="E6960">
        <v>6152</v>
      </c>
      <c r="F6960">
        <v>5</v>
      </c>
      <c r="G6960">
        <v>7804</v>
      </c>
      <c r="H6960">
        <v>0.30433074367137097</v>
      </c>
      <c r="I6960">
        <v>0.81020448119108801</v>
      </c>
      <c r="J6960">
        <v>0.69639772519260701</v>
      </c>
      <c r="K6960" t="s">
        <v>28530</v>
      </c>
      <c r="L6960">
        <v>5</v>
      </c>
      <c r="M6960" t="s">
        <v>1463</v>
      </c>
      <c r="N6960">
        <v>1</v>
      </c>
      <c r="O6960">
        <v>8.1274382314694405E-4</v>
      </c>
    </row>
    <row r="6961" spans="1:15">
      <c r="A6961" t="s">
        <v>7836</v>
      </c>
      <c r="B6961" t="s">
        <v>23511</v>
      </c>
      <c r="C6961" t="s">
        <v>7837</v>
      </c>
      <c r="D6961">
        <v>20</v>
      </c>
      <c r="E6961">
        <v>6152</v>
      </c>
      <c r="F6961">
        <v>26</v>
      </c>
      <c r="G6961">
        <v>7804</v>
      </c>
      <c r="H6961">
        <v>0.69629117644581895</v>
      </c>
      <c r="I6961">
        <v>0.968912233598893</v>
      </c>
      <c r="J6961">
        <v>0.832812322140707</v>
      </c>
      <c r="K6961" t="s">
        <v>28531</v>
      </c>
      <c r="L6961">
        <v>20</v>
      </c>
      <c r="M6961" t="s">
        <v>1463</v>
      </c>
      <c r="N6961">
        <v>0.76923076923076905</v>
      </c>
      <c r="O6961">
        <v>3.2509752925877801E-3</v>
      </c>
    </row>
    <row r="6962" spans="1:15">
      <c r="A6962" t="s">
        <v>7836</v>
      </c>
      <c r="B6962" t="s">
        <v>23513</v>
      </c>
      <c r="C6962" t="s">
        <v>7837</v>
      </c>
      <c r="D6962">
        <v>2</v>
      </c>
      <c r="E6962">
        <v>535</v>
      </c>
      <c r="F6962">
        <v>26</v>
      </c>
      <c r="G6962">
        <v>8124</v>
      </c>
      <c r="H6962">
        <v>0.51836886495418399</v>
      </c>
      <c r="I6962">
        <v>0.99999999999997702</v>
      </c>
      <c r="J6962">
        <v>0.95041217501583097</v>
      </c>
      <c r="K6962" t="s">
        <v>24579</v>
      </c>
      <c r="L6962">
        <v>2</v>
      </c>
      <c r="M6962" t="s">
        <v>1463</v>
      </c>
      <c r="N6962">
        <v>7.69230769230769E-2</v>
      </c>
      <c r="O6962">
        <v>3.7383177570093499E-3</v>
      </c>
    </row>
    <row r="6963" spans="1:15">
      <c r="A6963" t="s">
        <v>7836</v>
      </c>
      <c r="B6963" t="s">
        <v>23518</v>
      </c>
      <c r="C6963" t="s">
        <v>7837</v>
      </c>
      <c r="D6963">
        <v>3</v>
      </c>
      <c r="E6963">
        <v>787</v>
      </c>
      <c r="F6963">
        <v>26</v>
      </c>
      <c r="G6963">
        <v>7393</v>
      </c>
      <c r="H6963">
        <v>0.53353904930310803</v>
      </c>
      <c r="I6963">
        <v>1</v>
      </c>
      <c r="J6963">
        <v>0.966855260484069</v>
      </c>
      <c r="K6963" t="s">
        <v>28532</v>
      </c>
      <c r="L6963">
        <v>3</v>
      </c>
      <c r="M6963" t="s">
        <v>1463</v>
      </c>
      <c r="N6963">
        <v>0.115384615384615</v>
      </c>
      <c r="O6963">
        <v>3.8119440914866601E-3</v>
      </c>
    </row>
    <row r="6964" spans="1:15">
      <c r="A6964" t="s">
        <v>7838</v>
      </c>
      <c r="B6964" t="s">
        <v>23513</v>
      </c>
      <c r="C6964" t="s">
        <v>7839</v>
      </c>
      <c r="D6964">
        <v>21</v>
      </c>
      <c r="E6964">
        <v>535</v>
      </c>
      <c r="F6964">
        <v>470</v>
      </c>
      <c r="G6964">
        <v>8124</v>
      </c>
      <c r="H6964">
        <v>0.98177300465394401</v>
      </c>
      <c r="I6964">
        <v>0.99999999999997702</v>
      </c>
      <c r="J6964">
        <v>0.95041217501583097</v>
      </c>
      <c r="K6964" t="s">
        <v>28352</v>
      </c>
      <c r="L6964">
        <v>21</v>
      </c>
      <c r="M6964" t="s">
        <v>1463</v>
      </c>
      <c r="N6964">
        <v>4.4680851063829803E-2</v>
      </c>
      <c r="O6964">
        <v>3.9252336448598102E-2</v>
      </c>
    </row>
    <row r="6965" spans="1:15">
      <c r="A6965" t="s">
        <v>7838</v>
      </c>
      <c r="B6965" t="s">
        <v>23511</v>
      </c>
      <c r="C6965" t="s">
        <v>7839</v>
      </c>
      <c r="D6965">
        <v>387</v>
      </c>
      <c r="E6965">
        <v>6152</v>
      </c>
      <c r="F6965">
        <v>471</v>
      </c>
      <c r="G6965">
        <v>7804</v>
      </c>
      <c r="H6965">
        <v>3.65551053575962E-2</v>
      </c>
      <c r="I6965">
        <v>0.216932081597738</v>
      </c>
      <c r="J6965">
        <v>0.18646034631142899</v>
      </c>
      <c r="K6965" t="s">
        <v>28353</v>
      </c>
      <c r="L6965">
        <v>387</v>
      </c>
      <c r="M6965" t="s">
        <v>1463</v>
      </c>
      <c r="N6965">
        <v>0.82165605095541405</v>
      </c>
      <c r="O6965">
        <v>6.29063719115735E-2</v>
      </c>
    </row>
    <row r="6966" spans="1:15">
      <c r="A6966" t="s">
        <v>7838</v>
      </c>
      <c r="B6966" t="s">
        <v>23518</v>
      </c>
      <c r="C6966" t="s">
        <v>7839</v>
      </c>
      <c r="D6966">
        <v>41</v>
      </c>
      <c r="E6966">
        <v>787</v>
      </c>
      <c r="F6966">
        <v>452</v>
      </c>
      <c r="G6966">
        <v>7393</v>
      </c>
      <c r="H6966">
        <v>0.88645916812422199</v>
      </c>
      <c r="I6966">
        <v>1</v>
      </c>
      <c r="J6966">
        <v>0.966855260484069</v>
      </c>
      <c r="K6966" t="s">
        <v>28354</v>
      </c>
      <c r="L6966">
        <v>41</v>
      </c>
      <c r="M6966" t="s">
        <v>1463</v>
      </c>
      <c r="N6966">
        <v>9.07079646017699E-2</v>
      </c>
      <c r="O6966">
        <v>5.2096569250317699E-2</v>
      </c>
    </row>
    <row r="6967" spans="1:15">
      <c r="A6967" t="s">
        <v>7840</v>
      </c>
      <c r="B6967" t="s">
        <v>23513</v>
      </c>
      <c r="C6967" t="s">
        <v>7841</v>
      </c>
      <c r="D6967">
        <v>21</v>
      </c>
      <c r="E6967">
        <v>535</v>
      </c>
      <c r="F6967">
        <v>470</v>
      </c>
      <c r="G6967">
        <v>8124</v>
      </c>
      <c r="H6967">
        <v>0.98177300465394401</v>
      </c>
      <c r="I6967">
        <v>0.99999999999997702</v>
      </c>
      <c r="J6967">
        <v>0.95041217501583097</v>
      </c>
      <c r="K6967" t="s">
        <v>28352</v>
      </c>
      <c r="L6967">
        <v>21</v>
      </c>
      <c r="M6967" t="s">
        <v>1463</v>
      </c>
      <c r="N6967">
        <v>4.4680851063829803E-2</v>
      </c>
      <c r="O6967">
        <v>3.9252336448598102E-2</v>
      </c>
    </row>
    <row r="6968" spans="1:15">
      <c r="A6968" t="s">
        <v>7840</v>
      </c>
      <c r="B6968" t="s">
        <v>23518</v>
      </c>
      <c r="C6968" t="s">
        <v>7841</v>
      </c>
      <c r="D6968">
        <v>41</v>
      </c>
      <c r="E6968">
        <v>787</v>
      </c>
      <c r="F6968">
        <v>452</v>
      </c>
      <c r="G6968">
        <v>7393</v>
      </c>
      <c r="H6968">
        <v>0.88645916812422199</v>
      </c>
      <c r="I6968">
        <v>1</v>
      </c>
      <c r="J6968">
        <v>0.966855260484069</v>
      </c>
      <c r="K6968" t="s">
        <v>28354</v>
      </c>
      <c r="L6968">
        <v>41</v>
      </c>
      <c r="M6968" t="s">
        <v>1463</v>
      </c>
      <c r="N6968">
        <v>9.07079646017699E-2</v>
      </c>
      <c r="O6968">
        <v>5.2096569250317699E-2</v>
      </c>
    </row>
    <row r="6969" spans="1:15">
      <c r="A6969" t="s">
        <v>7840</v>
      </c>
      <c r="B6969" t="s">
        <v>23511</v>
      </c>
      <c r="C6969" t="s">
        <v>7841</v>
      </c>
      <c r="D6969">
        <v>387</v>
      </c>
      <c r="E6969">
        <v>6152</v>
      </c>
      <c r="F6969">
        <v>471</v>
      </c>
      <c r="G6969">
        <v>7804</v>
      </c>
      <c r="H6969">
        <v>3.65551053575962E-2</v>
      </c>
      <c r="I6969">
        <v>0.216932081597738</v>
      </c>
      <c r="J6969">
        <v>0.18646034631142899</v>
      </c>
      <c r="K6969" t="s">
        <v>28353</v>
      </c>
      <c r="L6969">
        <v>387</v>
      </c>
      <c r="M6969" t="s">
        <v>1463</v>
      </c>
      <c r="N6969">
        <v>0.82165605095541405</v>
      </c>
      <c r="O6969">
        <v>6.29063719115735E-2</v>
      </c>
    </row>
    <row r="6970" spans="1:15">
      <c r="A6970" t="s">
        <v>7842</v>
      </c>
      <c r="B6970" t="s">
        <v>23511</v>
      </c>
      <c r="C6970" t="s">
        <v>7843</v>
      </c>
      <c r="D6970">
        <v>120</v>
      </c>
      <c r="E6970">
        <v>6152</v>
      </c>
      <c r="F6970">
        <v>148</v>
      </c>
      <c r="G6970">
        <v>7804</v>
      </c>
      <c r="H6970">
        <v>0.28708781872581901</v>
      </c>
      <c r="I6970">
        <v>0.81015798566717701</v>
      </c>
      <c r="J6970">
        <v>0.69635776074186095</v>
      </c>
      <c r="K6970" t="s">
        <v>28533</v>
      </c>
      <c r="L6970">
        <v>120</v>
      </c>
      <c r="M6970" t="s">
        <v>1463</v>
      </c>
      <c r="N6970">
        <v>0.81081081081081097</v>
      </c>
      <c r="O6970">
        <v>1.9505851755526701E-2</v>
      </c>
    </row>
    <row r="6971" spans="1:15">
      <c r="A6971" t="s">
        <v>7842</v>
      </c>
      <c r="B6971" t="s">
        <v>23513</v>
      </c>
      <c r="C6971" t="s">
        <v>7843</v>
      </c>
      <c r="D6971">
        <v>4</v>
      </c>
      <c r="E6971">
        <v>535</v>
      </c>
      <c r="F6971">
        <v>145</v>
      </c>
      <c r="G6971">
        <v>8124</v>
      </c>
      <c r="H6971">
        <v>0.98835601316718702</v>
      </c>
      <c r="I6971">
        <v>0.99999999999997702</v>
      </c>
      <c r="J6971">
        <v>0.95041217501583097</v>
      </c>
      <c r="K6971" t="s">
        <v>28534</v>
      </c>
      <c r="L6971">
        <v>4</v>
      </c>
      <c r="M6971" t="s">
        <v>1463</v>
      </c>
      <c r="N6971">
        <v>2.7586206896551699E-2</v>
      </c>
      <c r="O6971">
        <v>7.4766355140186902E-3</v>
      </c>
    </row>
    <row r="6972" spans="1:15">
      <c r="A6972" t="s">
        <v>7842</v>
      </c>
      <c r="B6972" t="s">
        <v>23518</v>
      </c>
      <c r="C6972" t="s">
        <v>7843</v>
      </c>
      <c r="D6972">
        <v>13</v>
      </c>
      <c r="E6972">
        <v>787</v>
      </c>
      <c r="F6972">
        <v>137</v>
      </c>
      <c r="G6972">
        <v>7393</v>
      </c>
      <c r="H6972">
        <v>0.71178922398961597</v>
      </c>
      <c r="I6972">
        <v>1</v>
      </c>
      <c r="J6972">
        <v>0.966855260484069</v>
      </c>
      <c r="K6972" t="s">
        <v>28535</v>
      </c>
      <c r="L6972">
        <v>13</v>
      </c>
      <c r="M6972" t="s">
        <v>1463</v>
      </c>
      <c r="N6972">
        <v>9.4890510948905105E-2</v>
      </c>
      <c r="O6972">
        <v>1.6518424396442199E-2</v>
      </c>
    </row>
    <row r="6973" spans="1:15">
      <c r="A6973" t="s">
        <v>7844</v>
      </c>
      <c r="B6973" t="s">
        <v>23518</v>
      </c>
      <c r="C6973" t="s">
        <v>7845</v>
      </c>
      <c r="D6973">
        <v>7</v>
      </c>
      <c r="E6973">
        <v>787</v>
      </c>
      <c r="F6973">
        <v>33</v>
      </c>
      <c r="G6973">
        <v>7393</v>
      </c>
      <c r="H6973">
        <v>5.5038260852837702E-2</v>
      </c>
      <c r="I6973">
        <v>0.61178825165478101</v>
      </c>
      <c r="J6973">
        <v>0.59151068941477603</v>
      </c>
      <c r="K6973" t="s">
        <v>28536</v>
      </c>
      <c r="L6973">
        <v>7</v>
      </c>
      <c r="M6973" t="s">
        <v>1463</v>
      </c>
      <c r="N6973">
        <v>0.21212121212121199</v>
      </c>
      <c r="O6973">
        <v>8.8945362134688708E-3</v>
      </c>
    </row>
    <row r="6974" spans="1:15">
      <c r="A6974" t="s">
        <v>7844</v>
      </c>
      <c r="B6974" t="s">
        <v>23513</v>
      </c>
      <c r="C6974" t="s">
        <v>7845</v>
      </c>
      <c r="D6974">
        <v>4</v>
      </c>
      <c r="E6974">
        <v>535</v>
      </c>
      <c r="F6974">
        <v>32</v>
      </c>
      <c r="G6974">
        <v>8124</v>
      </c>
      <c r="H6974">
        <v>0.15644014400752601</v>
      </c>
      <c r="I6974">
        <v>0.73193528481536996</v>
      </c>
      <c r="J6974">
        <v>0.69564020601222398</v>
      </c>
      <c r="K6974" t="s">
        <v>28534</v>
      </c>
      <c r="L6974">
        <v>4</v>
      </c>
      <c r="M6974" t="s">
        <v>1463</v>
      </c>
      <c r="N6974">
        <v>0.125</v>
      </c>
      <c r="O6974">
        <v>7.4766355140186902E-3</v>
      </c>
    </row>
    <row r="6975" spans="1:15">
      <c r="A6975" t="s">
        <v>7844</v>
      </c>
      <c r="B6975" t="s">
        <v>23511</v>
      </c>
      <c r="C6975" t="s">
        <v>7845</v>
      </c>
      <c r="D6975">
        <v>21</v>
      </c>
      <c r="E6975">
        <v>6152</v>
      </c>
      <c r="F6975">
        <v>34</v>
      </c>
      <c r="G6975">
        <v>7804</v>
      </c>
      <c r="H6975">
        <v>0.99353680380506304</v>
      </c>
      <c r="I6975">
        <v>1</v>
      </c>
      <c r="J6975">
        <v>0.85953329234717102</v>
      </c>
      <c r="K6975" t="s">
        <v>28537</v>
      </c>
      <c r="L6975">
        <v>21</v>
      </c>
      <c r="M6975" t="s">
        <v>1463</v>
      </c>
      <c r="N6975">
        <v>0.61764705882352899</v>
      </c>
      <c r="O6975">
        <v>3.41352405721717E-3</v>
      </c>
    </row>
    <row r="6976" spans="1:15">
      <c r="A6976" t="s">
        <v>7846</v>
      </c>
      <c r="B6976" t="s">
        <v>23513</v>
      </c>
      <c r="C6976" t="s">
        <v>7847</v>
      </c>
      <c r="D6976">
        <v>2</v>
      </c>
      <c r="E6976">
        <v>535</v>
      </c>
      <c r="F6976">
        <v>21</v>
      </c>
      <c r="G6976">
        <v>8124</v>
      </c>
      <c r="H6976">
        <v>0.40690215816583097</v>
      </c>
      <c r="I6976">
        <v>0.99999999999997702</v>
      </c>
      <c r="J6976">
        <v>0.95041217501583097</v>
      </c>
      <c r="K6976" t="s">
        <v>28538</v>
      </c>
      <c r="L6976">
        <v>2</v>
      </c>
      <c r="M6976" t="s">
        <v>1463</v>
      </c>
      <c r="N6976">
        <v>9.5238095238095205E-2</v>
      </c>
      <c r="O6976">
        <v>3.7383177570093499E-3</v>
      </c>
    </row>
    <row r="6977" spans="1:15">
      <c r="A6977" t="s">
        <v>7846</v>
      </c>
      <c r="B6977" t="s">
        <v>23511</v>
      </c>
      <c r="C6977" t="s">
        <v>7847</v>
      </c>
      <c r="D6977">
        <v>16</v>
      </c>
      <c r="E6977">
        <v>6152</v>
      </c>
      <c r="F6977">
        <v>23</v>
      </c>
      <c r="G6977">
        <v>7804</v>
      </c>
      <c r="H6977">
        <v>0.90618082760680196</v>
      </c>
      <c r="I6977">
        <v>1</v>
      </c>
      <c r="J6977">
        <v>0.85953329234717102</v>
      </c>
      <c r="K6977" t="s">
        <v>28539</v>
      </c>
      <c r="L6977">
        <v>16</v>
      </c>
      <c r="M6977" t="s">
        <v>1463</v>
      </c>
      <c r="N6977">
        <v>0.69565217391304301</v>
      </c>
      <c r="O6977">
        <v>2.6007802340702198E-3</v>
      </c>
    </row>
    <row r="6978" spans="1:15">
      <c r="A6978" t="s">
        <v>7846</v>
      </c>
      <c r="B6978" t="s">
        <v>23518</v>
      </c>
      <c r="C6978" t="s">
        <v>7847</v>
      </c>
      <c r="D6978">
        <v>6</v>
      </c>
      <c r="E6978">
        <v>787</v>
      </c>
      <c r="F6978">
        <v>25</v>
      </c>
      <c r="G6978">
        <v>7393</v>
      </c>
      <c r="H6978">
        <v>4.3259932059824098E-2</v>
      </c>
      <c r="I6978">
        <v>0.55827764118643997</v>
      </c>
      <c r="J6978">
        <v>0.53977367419174704</v>
      </c>
      <c r="K6978" t="s">
        <v>28540</v>
      </c>
      <c r="L6978">
        <v>6</v>
      </c>
      <c r="M6978" t="s">
        <v>1463</v>
      </c>
      <c r="N6978">
        <v>0.24</v>
      </c>
      <c r="O6978">
        <v>7.6238881829733202E-3</v>
      </c>
    </row>
    <row r="6979" spans="1:15">
      <c r="A6979" t="s">
        <v>7848</v>
      </c>
      <c r="B6979" t="s">
        <v>23518</v>
      </c>
      <c r="C6979" t="s">
        <v>7849</v>
      </c>
      <c r="D6979">
        <v>1</v>
      </c>
      <c r="E6979">
        <v>787</v>
      </c>
      <c r="F6979">
        <v>4</v>
      </c>
      <c r="G6979">
        <v>7393</v>
      </c>
      <c r="H6979">
        <v>0.362574478289521</v>
      </c>
      <c r="I6979">
        <v>1</v>
      </c>
      <c r="J6979">
        <v>0.966855260484069</v>
      </c>
      <c r="K6979" t="s">
        <v>24685</v>
      </c>
      <c r="L6979">
        <v>1</v>
      </c>
      <c r="M6979" t="s">
        <v>1463</v>
      </c>
      <c r="N6979">
        <v>0.25</v>
      </c>
      <c r="O6979">
        <v>1.27064803049555E-3</v>
      </c>
    </row>
    <row r="6980" spans="1:15">
      <c r="A6980" t="s">
        <v>7848</v>
      </c>
      <c r="B6980" t="s">
        <v>23511</v>
      </c>
      <c r="C6980" t="s">
        <v>7849</v>
      </c>
      <c r="D6980">
        <v>2</v>
      </c>
      <c r="E6980">
        <v>6152</v>
      </c>
      <c r="F6980">
        <v>5</v>
      </c>
      <c r="G6980">
        <v>7804</v>
      </c>
      <c r="H6980">
        <v>0.99168074853091603</v>
      </c>
      <c r="I6980">
        <v>1</v>
      </c>
      <c r="J6980">
        <v>0.85953329234717102</v>
      </c>
      <c r="K6980" t="s">
        <v>28541</v>
      </c>
      <c r="L6980">
        <v>2</v>
      </c>
      <c r="M6980" t="s">
        <v>1463</v>
      </c>
      <c r="N6980">
        <v>0.4</v>
      </c>
      <c r="O6980">
        <v>3.2509752925877802E-4</v>
      </c>
    </row>
    <row r="6981" spans="1:15">
      <c r="A6981" t="s">
        <v>7848</v>
      </c>
      <c r="B6981" t="s">
        <v>23513</v>
      </c>
      <c r="C6981" t="s">
        <v>7849</v>
      </c>
      <c r="D6981">
        <v>1</v>
      </c>
      <c r="E6981">
        <v>535</v>
      </c>
      <c r="F6981">
        <v>5</v>
      </c>
      <c r="G6981">
        <v>8124</v>
      </c>
      <c r="H6981">
        <v>0.28872836491514098</v>
      </c>
      <c r="I6981">
        <v>0.92669970177713501</v>
      </c>
      <c r="J6981">
        <v>0.88074667915254901</v>
      </c>
      <c r="K6981" t="s">
        <v>24934</v>
      </c>
      <c r="L6981">
        <v>1</v>
      </c>
      <c r="M6981" t="s">
        <v>1463</v>
      </c>
      <c r="N6981">
        <v>0.2</v>
      </c>
      <c r="O6981">
        <v>1.8691588785046699E-3</v>
      </c>
    </row>
    <row r="6982" spans="1:15">
      <c r="A6982" t="s">
        <v>7850</v>
      </c>
      <c r="B6982" t="s">
        <v>23511</v>
      </c>
      <c r="C6982" t="s">
        <v>7851</v>
      </c>
      <c r="D6982">
        <v>1</v>
      </c>
      <c r="E6982">
        <v>6152</v>
      </c>
      <c r="F6982">
        <v>1</v>
      </c>
      <c r="G6982">
        <v>7804</v>
      </c>
      <c r="H6982">
        <v>0.788313685289595</v>
      </c>
      <c r="I6982">
        <v>0.968912233598893</v>
      </c>
      <c r="J6982">
        <v>0.832812322140707</v>
      </c>
      <c r="K6982" t="s">
        <v>24731</v>
      </c>
      <c r="L6982">
        <v>1</v>
      </c>
      <c r="M6982" t="s">
        <v>1463</v>
      </c>
      <c r="N6982">
        <v>1</v>
      </c>
      <c r="O6982">
        <v>1.6254876462938901E-4</v>
      </c>
    </row>
    <row r="6983" spans="1:15">
      <c r="A6983" t="s">
        <v>7852</v>
      </c>
      <c r="B6983" t="s">
        <v>23518</v>
      </c>
      <c r="C6983" t="s">
        <v>7853</v>
      </c>
      <c r="D6983">
        <v>4</v>
      </c>
      <c r="E6983">
        <v>787</v>
      </c>
      <c r="F6983">
        <v>47</v>
      </c>
      <c r="G6983">
        <v>7393</v>
      </c>
      <c r="H6983">
        <v>0.75204281215431501</v>
      </c>
      <c r="I6983">
        <v>1</v>
      </c>
      <c r="J6983">
        <v>0.966855260484069</v>
      </c>
      <c r="K6983" t="s">
        <v>28542</v>
      </c>
      <c r="L6983">
        <v>4</v>
      </c>
      <c r="M6983" t="s">
        <v>1463</v>
      </c>
      <c r="N6983">
        <v>8.5106382978723402E-2</v>
      </c>
      <c r="O6983">
        <v>5.0825921219822103E-3</v>
      </c>
    </row>
    <row r="6984" spans="1:15">
      <c r="A6984" t="s">
        <v>7852</v>
      </c>
      <c r="B6984" t="s">
        <v>23511</v>
      </c>
      <c r="C6984" t="s">
        <v>7853</v>
      </c>
      <c r="D6984">
        <v>37</v>
      </c>
      <c r="E6984">
        <v>6152</v>
      </c>
      <c r="F6984">
        <v>46</v>
      </c>
      <c r="G6984">
        <v>7804</v>
      </c>
      <c r="H6984">
        <v>0.47962480388839601</v>
      </c>
      <c r="I6984">
        <v>0.96083957126938102</v>
      </c>
      <c r="J6984">
        <v>0.82587360011061495</v>
      </c>
      <c r="K6984" t="s">
        <v>28543</v>
      </c>
      <c r="L6984">
        <v>37</v>
      </c>
      <c r="M6984" t="s">
        <v>1463</v>
      </c>
      <c r="N6984">
        <v>0.80434782608695699</v>
      </c>
      <c r="O6984">
        <v>6.0143042912873899E-3</v>
      </c>
    </row>
    <row r="6985" spans="1:15">
      <c r="A6985" t="s">
        <v>7854</v>
      </c>
      <c r="B6985" t="s">
        <v>23511</v>
      </c>
      <c r="C6985" t="s">
        <v>7855</v>
      </c>
      <c r="D6985">
        <v>28</v>
      </c>
      <c r="E6985">
        <v>6152</v>
      </c>
      <c r="F6985">
        <v>35</v>
      </c>
      <c r="G6985">
        <v>7804</v>
      </c>
      <c r="H6985">
        <v>0.53099244629917197</v>
      </c>
      <c r="I6985">
        <v>0.968912233598893</v>
      </c>
      <c r="J6985">
        <v>0.832812322140707</v>
      </c>
      <c r="K6985" t="s">
        <v>28544</v>
      </c>
      <c r="L6985">
        <v>28</v>
      </c>
      <c r="M6985" t="s">
        <v>1463</v>
      </c>
      <c r="N6985">
        <v>0.8</v>
      </c>
      <c r="O6985">
        <v>4.5513654096228902E-3</v>
      </c>
    </row>
    <row r="6986" spans="1:15">
      <c r="A6986" t="s">
        <v>7854</v>
      </c>
      <c r="B6986" t="s">
        <v>23518</v>
      </c>
      <c r="C6986" t="s">
        <v>7855</v>
      </c>
      <c r="D6986">
        <v>3</v>
      </c>
      <c r="E6986">
        <v>787</v>
      </c>
      <c r="F6986">
        <v>35</v>
      </c>
      <c r="G6986">
        <v>7393</v>
      </c>
      <c r="H6986">
        <v>0.73573886474781602</v>
      </c>
      <c r="I6986">
        <v>1</v>
      </c>
      <c r="J6986">
        <v>0.966855260484069</v>
      </c>
      <c r="K6986" t="s">
        <v>28545</v>
      </c>
      <c r="L6986">
        <v>3</v>
      </c>
      <c r="M6986" t="s">
        <v>1463</v>
      </c>
      <c r="N6986">
        <v>8.5714285714285701E-2</v>
      </c>
      <c r="O6986">
        <v>3.8119440914866601E-3</v>
      </c>
    </row>
    <row r="6987" spans="1:15">
      <c r="A6987" t="s">
        <v>7856</v>
      </c>
      <c r="B6987" t="s">
        <v>23511</v>
      </c>
      <c r="C6987" t="s">
        <v>7857</v>
      </c>
      <c r="D6987">
        <v>2</v>
      </c>
      <c r="E6987">
        <v>6152</v>
      </c>
      <c r="F6987">
        <v>2</v>
      </c>
      <c r="G6987">
        <v>7804</v>
      </c>
      <c r="H6987">
        <v>0.62141708038142995</v>
      </c>
      <c r="I6987">
        <v>0.968912233598893</v>
      </c>
      <c r="J6987">
        <v>0.832812322140707</v>
      </c>
      <c r="K6987" t="s">
        <v>28546</v>
      </c>
      <c r="L6987">
        <v>2</v>
      </c>
      <c r="M6987" t="s">
        <v>1463</v>
      </c>
      <c r="N6987">
        <v>1</v>
      </c>
      <c r="O6987">
        <v>3.2509752925877802E-4</v>
      </c>
    </row>
    <row r="6988" spans="1:15">
      <c r="A6988" t="s">
        <v>7858</v>
      </c>
      <c r="B6988" t="s">
        <v>23511</v>
      </c>
      <c r="C6988" t="s">
        <v>7859</v>
      </c>
      <c r="D6988">
        <v>7</v>
      </c>
      <c r="E6988">
        <v>6152</v>
      </c>
      <c r="F6988">
        <v>8</v>
      </c>
      <c r="G6988">
        <v>7804</v>
      </c>
      <c r="H6988">
        <v>0.46943957161060701</v>
      </c>
      <c r="I6988">
        <v>0.96083957126938102</v>
      </c>
      <c r="J6988">
        <v>0.82587360011061495</v>
      </c>
      <c r="K6988" t="s">
        <v>28547</v>
      </c>
      <c r="L6988">
        <v>7</v>
      </c>
      <c r="M6988" t="s">
        <v>1463</v>
      </c>
      <c r="N6988">
        <v>0.875</v>
      </c>
      <c r="O6988">
        <v>1.13784135240572E-3</v>
      </c>
    </row>
    <row r="6989" spans="1:15">
      <c r="A6989" t="s">
        <v>7860</v>
      </c>
      <c r="B6989" t="s">
        <v>23511</v>
      </c>
      <c r="C6989" t="s">
        <v>7861</v>
      </c>
      <c r="D6989">
        <v>7</v>
      </c>
      <c r="E6989">
        <v>6152</v>
      </c>
      <c r="F6989">
        <v>8</v>
      </c>
      <c r="G6989">
        <v>7804</v>
      </c>
      <c r="H6989">
        <v>0.46943957161060701</v>
      </c>
      <c r="I6989">
        <v>0.96083957126938102</v>
      </c>
      <c r="J6989">
        <v>0.82587360011061495</v>
      </c>
      <c r="K6989" t="s">
        <v>28547</v>
      </c>
      <c r="L6989">
        <v>7</v>
      </c>
      <c r="M6989" t="s">
        <v>1463</v>
      </c>
      <c r="N6989">
        <v>0.875</v>
      </c>
      <c r="O6989">
        <v>1.13784135240572E-3</v>
      </c>
    </row>
    <row r="6990" spans="1:15">
      <c r="A6990" t="s">
        <v>7862</v>
      </c>
      <c r="B6990" t="s">
        <v>23511</v>
      </c>
      <c r="C6990" t="s">
        <v>7863</v>
      </c>
      <c r="D6990">
        <v>6</v>
      </c>
      <c r="E6990">
        <v>6152</v>
      </c>
      <c r="F6990">
        <v>7</v>
      </c>
      <c r="G6990">
        <v>7804</v>
      </c>
      <c r="H6990">
        <v>0.54476030000281095</v>
      </c>
      <c r="I6990">
        <v>0.968912233598893</v>
      </c>
      <c r="J6990">
        <v>0.832812322140707</v>
      </c>
      <c r="K6990" t="s">
        <v>28548</v>
      </c>
      <c r="L6990">
        <v>6</v>
      </c>
      <c r="M6990" t="s">
        <v>1463</v>
      </c>
      <c r="N6990">
        <v>0.85714285714285698</v>
      </c>
      <c r="O6990">
        <v>9.7529258777633303E-4</v>
      </c>
    </row>
    <row r="6991" spans="1:15">
      <c r="A6991" t="s">
        <v>7862</v>
      </c>
      <c r="B6991" t="s">
        <v>23518</v>
      </c>
      <c r="C6991" t="s">
        <v>7863</v>
      </c>
      <c r="D6991">
        <v>1</v>
      </c>
      <c r="E6991">
        <v>787</v>
      </c>
      <c r="F6991">
        <v>8</v>
      </c>
      <c r="G6991">
        <v>7393</v>
      </c>
      <c r="H6991">
        <v>0.59379355565791103</v>
      </c>
      <c r="I6991">
        <v>1</v>
      </c>
      <c r="J6991">
        <v>0.966855260484069</v>
      </c>
      <c r="K6991" t="s">
        <v>24729</v>
      </c>
      <c r="L6991">
        <v>1</v>
      </c>
      <c r="M6991" t="s">
        <v>1463</v>
      </c>
      <c r="N6991">
        <v>0.125</v>
      </c>
      <c r="O6991">
        <v>1.27064803049555E-3</v>
      </c>
    </row>
    <row r="6992" spans="1:15">
      <c r="A6992" t="s">
        <v>7864</v>
      </c>
      <c r="B6992" t="s">
        <v>23511</v>
      </c>
      <c r="C6992" t="s">
        <v>7865</v>
      </c>
      <c r="D6992">
        <v>7</v>
      </c>
      <c r="E6992">
        <v>6152</v>
      </c>
      <c r="F6992">
        <v>7</v>
      </c>
      <c r="G6992">
        <v>7804</v>
      </c>
      <c r="H6992">
        <v>0.18905120292587699</v>
      </c>
      <c r="I6992">
        <v>0.631132279689813</v>
      </c>
      <c r="J6992">
        <v>0.54247920626835999</v>
      </c>
      <c r="K6992" t="s">
        <v>28549</v>
      </c>
      <c r="L6992">
        <v>7</v>
      </c>
      <c r="M6992" t="s">
        <v>1463</v>
      </c>
      <c r="N6992">
        <v>1</v>
      </c>
      <c r="O6992">
        <v>1.13784135240572E-3</v>
      </c>
    </row>
    <row r="6993" spans="1:15">
      <c r="A6993" t="s">
        <v>7866</v>
      </c>
      <c r="B6993" t="s">
        <v>23518</v>
      </c>
      <c r="C6993" t="s">
        <v>7867</v>
      </c>
      <c r="D6993">
        <v>1</v>
      </c>
      <c r="E6993">
        <v>787</v>
      </c>
      <c r="F6993">
        <v>34</v>
      </c>
      <c r="G6993">
        <v>7393</v>
      </c>
      <c r="H6993">
        <v>0.97841914614970205</v>
      </c>
      <c r="I6993">
        <v>1</v>
      </c>
      <c r="J6993">
        <v>0.966855260484069</v>
      </c>
      <c r="K6993" t="s">
        <v>24717</v>
      </c>
      <c r="L6993">
        <v>1</v>
      </c>
      <c r="M6993" t="s">
        <v>1463</v>
      </c>
      <c r="N6993">
        <v>2.9411764705882401E-2</v>
      </c>
      <c r="O6993">
        <v>1.27064803049555E-3</v>
      </c>
    </row>
    <row r="6994" spans="1:15">
      <c r="A6994" t="s">
        <v>7866</v>
      </c>
      <c r="B6994" t="s">
        <v>23511</v>
      </c>
      <c r="C6994" t="s">
        <v>7867</v>
      </c>
      <c r="D6994">
        <v>43</v>
      </c>
      <c r="E6994">
        <v>6152</v>
      </c>
      <c r="F6994">
        <v>46</v>
      </c>
      <c r="G6994">
        <v>7804</v>
      </c>
      <c r="H6994">
        <v>6.6446405191385501E-3</v>
      </c>
      <c r="I6994">
        <v>6.1969845252444103E-2</v>
      </c>
      <c r="J6994">
        <v>5.3265145116078001E-2</v>
      </c>
      <c r="K6994" t="s">
        <v>28550</v>
      </c>
      <c r="L6994">
        <v>43</v>
      </c>
      <c r="M6994" t="s">
        <v>1463</v>
      </c>
      <c r="N6994">
        <v>0.934782608695652</v>
      </c>
      <c r="O6994">
        <v>6.9895968790637201E-3</v>
      </c>
    </row>
    <row r="6995" spans="1:15">
      <c r="A6995" t="s">
        <v>7868</v>
      </c>
      <c r="B6995" t="s">
        <v>23518</v>
      </c>
      <c r="C6995" t="s">
        <v>7869</v>
      </c>
      <c r="D6995">
        <v>13</v>
      </c>
      <c r="E6995">
        <v>787</v>
      </c>
      <c r="F6995">
        <v>107</v>
      </c>
      <c r="G6995">
        <v>7393</v>
      </c>
      <c r="H6995">
        <v>0.34996213629312201</v>
      </c>
      <c r="I6995">
        <v>1</v>
      </c>
      <c r="J6995">
        <v>0.966855260484069</v>
      </c>
      <c r="K6995" t="s">
        <v>28551</v>
      </c>
      <c r="L6995">
        <v>13</v>
      </c>
      <c r="M6995" t="s">
        <v>1463</v>
      </c>
      <c r="N6995">
        <v>0.121495327102804</v>
      </c>
      <c r="O6995">
        <v>1.6518424396442199E-2</v>
      </c>
    </row>
    <row r="6996" spans="1:15">
      <c r="A6996" t="s">
        <v>7868</v>
      </c>
      <c r="B6996" t="s">
        <v>23511</v>
      </c>
      <c r="C6996" t="s">
        <v>7869</v>
      </c>
      <c r="D6996">
        <v>91</v>
      </c>
      <c r="E6996">
        <v>6152</v>
      </c>
      <c r="F6996">
        <v>109</v>
      </c>
      <c r="G6996">
        <v>7804</v>
      </c>
      <c r="H6996">
        <v>0.13900182723597601</v>
      </c>
      <c r="I6996">
        <v>0.54611425167193095</v>
      </c>
      <c r="J6996">
        <v>0.46940338073728599</v>
      </c>
      <c r="K6996" t="s">
        <v>28552</v>
      </c>
      <c r="L6996">
        <v>91</v>
      </c>
      <c r="M6996" t="s">
        <v>1463</v>
      </c>
      <c r="N6996">
        <v>0.83486238532110102</v>
      </c>
      <c r="O6996">
        <v>1.47919375812744E-2</v>
      </c>
    </row>
    <row r="6997" spans="1:15">
      <c r="A6997" t="s">
        <v>7868</v>
      </c>
      <c r="B6997" t="s">
        <v>23513</v>
      </c>
      <c r="C6997" t="s">
        <v>7869</v>
      </c>
      <c r="D6997">
        <v>3</v>
      </c>
      <c r="E6997">
        <v>535</v>
      </c>
      <c r="F6997">
        <v>109</v>
      </c>
      <c r="G6997">
        <v>8124</v>
      </c>
      <c r="H6997">
        <v>0.97801834452887804</v>
      </c>
      <c r="I6997">
        <v>0.99999999999997702</v>
      </c>
      <c r="J6997">
        <v>0.95041217501583097</v>
      </c>
      <c r="K6997" t="s">
        <v>28553</v>
      </c>
      <c r="L6997">
        <v>3</v>
      </c>
      <c r="M6997" t="s">
        <v>1463</v>
      </c>
      <c r="N6997">
        <v>2.7522935779816501E-2</v>
      </c>
      <c r="O6997">
        <v>5.60747663551402E-3</v>
      </c>
    </row>
    <row r="6998" spans="1:15">
      <c r="A6998" t="s">
        <v>7870</v>
      </c>
      <c r="B6998" t="s">
        <v>23518</v>
      </c>
      <c r="C6998" t="s">
        <v>7871</v>
      </c>
      <c r="D6998">
        <v>1</v>
      </c>
      <c r="E6998">
        <v>787</v>
      </c>
      <c r="F6998">
        <v>12</v>
      </c>
      <c r="G6998">
        <v>7393</v>
      </c>
      <c r="H6998">
        <v>0.74120734014009004</v>
      </c>
      <c r="I6998">
        <v>1</v>
      </c>
      <c r="J6998">
        <v>0.966855260484069</v>
      </c>
      <c r="K6998" t="s">
        <v>24090</v>
      </c>
      <c r="L6998">
        <v>1</v>
      </c>
      <c r="M6998" t="s">
        <v>1463</v>
      </c>
      <c r="N6998">
        <v>8.3333333333333301E-2</v>
      </c>
      <c r="O6998">
        <v>1.27064803049555E-3</v>
      </c>
    </row>
    <row r="6999" spans="1:15">
      <c r="A6999" t="s">
        <v>7870</v>
      </c>
      <c r="B6999" t="s">
        <v>23511</v>
      </c>
      <c r="C6999" t="s">
        <v>7871</v>
      </c>
      <c r="D6999">
        <v>11</v>
      </c>
      <c r="E6999">
        <v>6152</v>
      </c>
      <c r="F6999">
        <v>12</v>
      </c>
      <c r="G6999">
        <v>7804</v>
      </c>
      <c r="H6999">
        <v>0.24296886885364699</v>
      </c>
      <c r="I6999">
        <v>0.71382528017432401</v>
      </c>
      <c r="J6999">
        <v>0.61355659322887801</v>
      </c>
      <c r="K6999" t="s">
        <v>28554</v>
      </c>
      <c r="L6999">
        <v>11</v>
      </c>
      <c r="M6999" t="s">
        <v>1463</v>
      </c>
      <c r="N6999">
        <v>0.91666666666666696</v>
      </c>
      <c r="O6999">
        <v>1.78803641092328E-3</v>
      </c>
    </row>
    <row r="7000" spans="1:15">
      <c r="A7000" t="s">
        <v>7872</v>
      </c>
      <c r="B7000" t="s">
        <v>23511</v>
      </c>
      <c r="C7000" t="s">
        <v>7873</v>
      </c>
      <c r="D7000">
        <v>5</v>
      </c>
      <c r="E7000">
        <v>6152</v>
      </c>
      <c r="F7000">
        <v>5</v>
      </c>
      <c r="G7000">
        <v>7804</v>
      </c>
      <c r="H7000">
        <v>0.30433074367137097</v>
      </c>
      <c r="I7000">
        <v>0.81020448119108801</v>
      </c>
      <c r="J7000">
        <v>0.69639772519260701</v>
      </c>
      <c r="K7000" t="s">
        <v>28555</v>
      </c>
      <c r="L7000">
        <v>5</v>
      </c>
      <c r="M7000" t="s">
        <v>1463</v>
      </c>
      <c r="N7000">
        <v>1</v>
      </c>
      <c r="O7000">
        <v>8.1274382314694405E-4</v>
      </c>
    </row>
    <row r="7001" spans="1:15">
      <c r="A7001" t="s">
        <v>7874</v>
      </c>
      <c r="B7001" t="s">
        <v>23511</v>
      </c>
      <c r="C7001" t="s">
        <v>7875</v>
      </c>
      <c r="D7001">
        <v>5</v>
      </c>
      <c r="E7001">
        <v>6152</v>
      </c>
      <c r="F7001">
        <v>5</v>
      </c>
      <c r="G7001">
        <v>7804</v>
      </c>
      <c r="H7001">
        <v>0.30433074367137097</v>
      </c>
      <c r="I7001">
        <v>0.81020448119108801</v>
      </c>
      <c r="J7001">
        <v>0.69639772519260701</v>
      </c>
      <c r="K7001" t="s">
        <v>28556</v>
      </c>
      <c r="L7001">
        <v>5</v>
      </c>
      <c r="M7001" t="s">
        <v>1463</v>
      </c>
      <c r="N7001">
        <v>1</v>
      </c>
      <c r="O7001">
        <v>8.1274382314694405E-4</v>
      </c>
    </row>
    <row r="7002" spans="1:15">
      <c r="A7002" t="s">
        <v>7876</v>
      </c>
      <c r="B7002" t="s">
        <v>23518</v>
      </c>
      <c r="C7002" t="s">
        <v>7877</v>
      </c>
      <c r="D7002">
        <v>3</v>
      </c>
      <c r="E7002">
        <v>787</v>
      </c>
      <c r="F7002">
        <v>27</v>
      </c>
      <c r="G7002">
        <v>7393</v>
      </c>
      <c r="H7002">
        <v>0.55990201456849797</v>
      </c>
      <c r="I7002">
        <v>1</v>
      </c>
      <c r="J7002">
        <v>0.966855260484069</v>
      </c>
      <c r="K7002" t="s">
        <v>23806</v>
      </c>
      <c r="L7002">
        <v>3</v>
      </c>
      <c r="M7002" t="s">
        <v>1463</v>
      </c>
      <c r="N7002">
        <v>0.11111111111111099</v>
      </c>
      <c r="O7002">
        <v>3.8119440914866601E-3</v>
      </c>
    </row>
    <row r="7003" spans="1:15">
      <c r="A7003" t="s">
        <v>7876</v>
      </c>
      <c r="B7003" t="s">
        <v>23511</v>
      </c>
      <c r="C7003" t="s">
        <v>7877</v>
      </c>
      <c r="D7003">
        <v>25</v>
      </c>
      <c r="E7003">
        <v>6152</v>
      </c>
      <c r="F7003">
        <v>29</v>
      </c>
      <c r="G7003">
        <v>7804</v>
      </c>
      <c r="H7003">
        <v>0.234122082898128</v>
      </c>
      <c r="I7003">
        <v>0.71382528017432401</v>
      </c>
      <c r="J7003">
        <v>0.61355659322887801</v>
      </c>
      <c r="K7003" t="s">
        <v>28557</v>
      </c>
      <c r="L7003">
        <v>25</v>
      </c>
      <c r="M7003" t="s">
        <v>1463</v>
      </c>
      <c r="N7003">
        <v>0.86206896551724099</v>
      </c>
      <c r="O7003">
        <v>4.0637191157347199E-3</v>
      </c>
    </row>
    <row r="7004" spans="1:15">
      <c r="A7004" t="s">
        <v>7878</v>
      </c>
      <c r="B7004" t="s">
        <v>23513</v>
      </c>
      <c r="C7004" t="s">
        <v>7879</v>
      </c>
      <c r="D7004">
        <v>1</v>
      </c>
      <c r="E7004">
        <v>535</v>
      </c>
      <c r="F7004">
        <v>48</v>
      </c>
      <c r="G7004">
        <v>8124</v>
      </c>
      <c r="H7004">
        <v>0.96236132034616895</v>
      </c>
      <c r="I7004">
        <v>0.99999999999997702</v>
      </c>
      <c r="J7004">
        <v>0.95041217501583097</v>
      </c>
      <c r="K7004" t="s">
        <v>24925</v>
      </c>
      <c r="L7004">
        <v>1</v>
      </c>
      <c r="M7004" t="s">
        <v>1463</v>
      </c>
      <c r="N7004">
        <v>2.0833333333333301E-2</v>
      </c>
      <c r="O7004">
        <v>1.8691588785046699E-3</v>
      </c>
    </row>
    <row r="7005" spans="1:15">
      <c r="A7005" t="s">
        <v>7878</v>
      </c>
      <c r="B7005" t="s">
        <v>23518</v>
      </c>
      <c r="C7005" t="s">
        <v>7879</v>
      </c>
      <c r="D7005">
        <v>7</v>
      </c>
      <c r="E7005">
        <v>787</v>
      </c>
      <c r="F7005">
        <v>52</v>
      </c>
      <c r="G7005">
        <v>7393</v>
      </c>
      <c r="H7005">
        <v>0.31479925640671202</v>
      </c>
      <c r="I7005">
        <v>1</v>
      </c>
      <c r="J7005">
        <v>0.966855260484069</v>
      </c>
      <c r="K7005" t="s">
        <v>28558</v>
      </c>
      <c r="L7005">
        <v>7</v>
      </c>
      <c r="M7005" t="s">
        <v>1463</v>
      </c>
      <c r="N7005">
        <v>0.134615384615385</v>
      </c>
      <c r="O7005">
        <v>8.8945362134688708E-3</v>
      </c>
    </row>
    <row r="7006" spans="1:15">
      <c r="A7006" t="s">
        <v>7878</v>
      </c>
      <c r="B7006" t="s">
        <v>23511</v>
      </c>
      <c r="C7006" t="s">
        <v>7879</v>
      </c>
      <c r="D7006">
        <v>43</v>
      </c>
      <c r="E7006">
        <v>6152</v>
      </c>
      <c r="F7006">
        <v>52</v>
      </c>
      <c r="G7006">
        <v>7804</v>
      </c>
      <c r="H7006">
        <v>0.31262952172966202</v>
      </c>
      <c r="I7006">
        <v>0.82493638204999398</v>
      </c>
      <c r="J7006">
        <v>0.70906028444039404</v>
      </c>
      <c r="K7006" t="s">
        <v>28559</v>
      </c>
      <c r="L7006">
        <v>43</v>
      </c>
      <c r="M7006" t="s">
        <v>1463</v>
      </c>
      <c r="N7006">
        <v>0.82692307692307698</v>
      </c>
      <c r="O7006">
        <v>6.9895968790637201E-3</v>
      </c>
    </row>
    <row r="7007" spans="1:15">
      <c r="A7007" t="s">
        <v>7880</v>
      </c>
      <c r="B7007" t="s">
        <v>23511</v>
      </c>
      <c r="C7007" t="s">
        <v>7881</v>
      </c>
      <c r="D7007">
        <v>7</v>
      </c>
      <c r="E7007">
        <v>6152</v>
      </c>
      <c r="F7007">
        <v>10</v>
      </c>
      <c r="G7007">
        <v>7804</v>
      </c>
      <c r="H7007">
        <v>0.85778567182431398</v>
      </c>
      <c r="I7007">
        <v>1</v>
      </c>
      <c r="J7007">
        <v>0.85953329234717102</v>
      </c>
      <c r="K7007" t="s">
        <v>28560</v>
      </c>
      <c r="L7007">
        <v>7</v>
      </c>
      <c r="M7007" t="s">
        <v>1463</v>
      </c>
      <c r="N7007">
        <v>0.7</v>
      </c>
      <c r="O7007">
        <v>1.13784135240572E-3</v>
      </c>
    </row>
    <row r="7008" spans="1:15">
      <c r="A7008" t="s">
        <v>7880</v>
      </c>
      <c r="B7008" t="s">
        <v>23518</v>
      </c>
      <c r="C7008" t="s">
        <v>7881</v>
      </c>
      <c r="D7008">
        <v>3</v>
      </c>
      <c r="E7008">
        <v>787</v>
      </c>
      <c r="F7008">
        <v>12</v>
      </c>
      <c r="G7008">
        <v>7393</v>
      </c>
      <c r="H7008">
        <v>0.127734483692762</v>
      </c>
      <c r="I7008">
        <v>0.70232558016992197</v>
      </c>
      <c r="J7008">
        <v>0.67904718175981504</v>
      </c>
      <c r="K7008" t="s">
        <v>28561</v>
      </c>
      <c r="L7008">
        <v>3</v>
      </c>
      <c r="M7008" t="s">
        <v>1463</v>
      </c>
      <c r="N7008">
        <v>0.25</v>
      </c>
      <c r="O7008">
        <v>3.8119440914866601E-3</v>
      </c>
    </row>
    <row r="7009" spans="1:15">
      <c r="A7009" t="s">
        <v>7882</v>
      </c>
      <c r="B7009" t="s">
        <v>23518</v>
      </c>
      <c r="C7009" t="s">
        <v>7883</v>
      </c>
      <c r="D7009">
        <v>1</v>
      </c>
      <c r="E7009">
        <v>787</v>
      </c>
      <c r="F7009">
        <v>6</v>
      </c>
      <c r="G7009">
        <v>7393</v>
      </c>
      <c r="H7009">
        <v>0.49113550780958298</v>
      </c>
      <c r="I7009">
        <v>1</v>
      </c>
      <c r="J7009">
        <v>0.966855260484069</v>
      </c>
      <c r="K7009" t="s">
        <v>24747</v>
      </c>
      <c r="L7009">
        <v>1</v>
      </c>
      <c r="M7009" t="s">
        <v>1463</v>
      </c>
      <c r="N7009">
        <v>0.16666666666666699</v>
      </c>
      <c r="O7009">
        <v>1.27064803049555E-3</v>
      </c>
    </row>
    <row r="7010" spans="1:15">
      <c r="A7010" t="s">
        <v>7882</v>
      </c>
      <c r="B7010" t="s">
        <v>23511</v>
      </c>
      <c r="C7010" t="s">
        <v>7883</v>
      </c>
      <c r="D7010">
        <v>5</v>
      </c>
      <c r="E7010">
        <v>6152</v>
      </c>
      <c r="F7010">
        <v>8</v>
      </c>
      <c r="G7010">
        <v>7804</v>
      </c>
      <c r="H7010">
        <v>0.93246538655848799</v>
      </c>
      <c r="I7010">
        <v>1</v>
      </c>
      <c r="J7010">
        <v>0.85953329234717102</v>
      </c>
      <c r="K7010" t="s">
        <v>24644</v>
      </c>
      <c r="L7010">
        <v>5</v>
      </c>
      <c r="M7010" t="s">
        <v>1463</v>
      </c>
      <c r="N7010">
        <v>0.625</v>
      </c>
      <c r="O7010">
        <v>8.1274382314694405E-4</v>
      </c>
    </row>
    <row r="7011" spans="1:15">
      <c r="A7011" t="s">
        <v>7882</v>
      </c>
      <c r="B7011" t="s">
        <v>23513</v>
      </c>
      <c r="C7011" t="s">
        <v>7883</v>
      </c>
      <c r="D7011">
        <v>1</v>
      </c>
      <c r="E7011">
        <v>535</v>
      </c>
      <c r="F7011">
        <v>7</v>
      </c>
      <c r="G7011">
        <v>8124</v>
      </c>
      <c r="H7011">
        <v>0.37938355156400999</v>
      </c>
      <c r="I7011">
        <v>0.99999999999997702</v>
      </c>
      <c r="J7011">
        <v>0.95041217501583097</v>
      </c>
      <c r="K7011" t="s">
        <v>24925</v>
      </c>
      <c r="L7011">
        <v>1</v>
      </c>
      <c r="M7011" t="s">
        <v>1463</v>
      </c>
      <c r="N7011">
        <v>0.14285714285714299</v>
      </c>
      <c r="O7011">
        <v>1.8691588785046699E-3</v>
      </c>
    </row>
    <row r="7012" spans="1:15">
      <c r="A7012" t="s">
        <v>7884</v>
      </c>
      <c r="B7012" t="s">
        <v>23511</v>
      </c>
      <c r="C7012" t="s">
        <v>7885</v>
      </c>
      <c r="D7012">
        <v>25</v>
      </c>
      <c r="E7012">
        <v>6152</v>
      </c>
      <c r="F7012">
        <v>27</v>
      </c>
      <c r="G7012">
        <v>7804</v>
      </c>
      <c r="H7012">
        <v>5.4245613173786997E-2</v>
      </c>
      <c r="I7012">
        <v>0.28959482308693002</v>
      </c>
      <c r="J7012">
        <v>0.248916391734606</v>
      </c>
      <c r="K7012" t="s">
        <v>24497</v>
      </c>
      <c r="L7012">
        <v>25</v>
      </c>
      <c r="M7012" t="s">
        <v>1463</v>
      </c>
      <c r="N7012">
        <v>0.92592592592592604</v>
      </c>
      <c r="O7012">
        <v>4.0637191157347199E-3</v>
      </c>
    </row>
    <row r="7013" spans="1:15">
      <c r="A7013" t="s">
        <v>7884</v>
      </c>
      <c r="B7013" t="s">
        <v>23518</v>
      </c>
      <c r="C7013" t="s">
        <v>7885</v>
      </c>
      <c r="D7013">
        <v>2</v>
      </c>
      <c r="E7013">
        <v>787</v>
      </c>
      <c r="F7013">
        <v>28</v>
      </c>
      <c r="G7013">
        <v>7393</v>
      </c>
      <c r="H7013">
        <v>0.81503836345158498</v>
      </c>
      <c r="I7013">
        <v>1</v>
      </c>
      <c r="J7013">
        <v>0.966855260484069</v>
      </c>
      <c r="K7013" t="s">
        <v>24498</v>
      </c>
      <c r="L7013">
        <v>2</v>
      </c>
      <c r="M7013" t="s">
        <v>1463</v>
      </c>
      <c r="N7013">
        <v>7.1428571428571397E-2</v>
      </c>
      <c r="O7013">
        <v>2.5412960609911099E-3</v>
      </c>
    </row>
    <row r="7014" spans="1:15">
      <c r="A7014" t="s">
        <v>7886</v>
      </c>
      <c r="B7014" t="s">
        <v>23511</v>
      </c>
      <c r="C7014" t="s">
        <v>7887</v>
      </c>
      <c r="D7014">
        <v>7</v>
      </c>
      <c r="E7014">
        <v>6152</v>
      </c>
      <c r="F7014">
        <v>9</v>
      </c>
      <c r="G7014">
        <v>7804</v>
      </c>
      <c r="H7014">
        <v>0.70695686083507503</v>
      </c>
      <c r="I7014">
        <v>0.968912233598893</v>
      </c>
      <c r="J7014">
        <v>0.832812322140707</v>
      </c>
      <c r="K7014" t="s">
        <v>28562</v>
      </c>
      <c r="L7014">
        <v>7</v>
      </c>
      <c r="M7014" t="s">
        <v>1463</v>
      </c>
      <c r="N7014">
        <v>0.77777777777777801</v>
      </c>
      <c r="O7014">
        <v>1.13784135240572E-3</v>
      </c>
    </row>
    <row r="7015" spans="1:15">
      <c r="A7015" t="s">
        <v>7886</v>
      </c>
      <c r="B7015" t="s">
        <v>23513</v>
      </c>
      <c r="C7015" t="s">
        <v>7887</v>
      </c>
      <c r="D7015">
        <v>2</v>
      </c>
      <c r="E7015">
        <v>535</v>
      </c>
      <c r="F7015">
        <v>9</v>
      </c>
      <c r="G7015">
        <v>8124</v>
      </c>
      <c r="H7015">
        <v>0.114576498756382</v>
      </c>
      <c r="I7015">
        <v>0.64703075560747003</v>
      </c>
      <c r="J7015">
        <v>0.614945907739046</v>
      </c>
      <c r="K7015" t="s">
        <v>28563</v>
      </c>
      <c r="L7015">
        <v>2</v>
      </c>
      <c r="M7015" t="s">
        <v>1463</v>
      </c>
      <c r="N7015">
        <v>0.22222222222222199</v>
      </c>
      <c r="O7015">
        <v>3.7383177570093499E-3</v>
      </c>
    </row>
    <row r="7016" spans="1:15">
      <c r="A7016" t="s">
        <v>7888</v>
      </c>
      <c r="B7016" t="s">
        <v>23511</v>
      </c>
      <c r="C7016" t="s">
        <v>7889</v>
      </c>
      <c r="D7016">
        <v>1</v>
      </c>
      <c r="E7016">
        <v>6152</v>
      </c>
      <c r="F7016">
        <v>2</v>
      </c>
      <c r="G7016">
        <v>7804</v>
      </c>
      <c r="H7016">
        <v>0.95521029019776005</v>
      </c>
      <c r="I7016">
        <v>1</v>
      </c>
      <c r="J7016">
        <v>0.85953329234717102</v>
      </c>
      <c r="K7016" t="s">
        <v>24838</v>
      </c>
      <c r="L7016">
        <v>1</v>
      </c>
      <c r="M7016" t="s">
        <v>1463</v>
      </c>
      <c r="N7016">
        <v>0.5</v>
      </c>
      <c r="O7016">
        <v>1.6254876462938901E-4</v>
      </c>
    </row>
    <row r="7017" spans="1:15">
      <c r="A7017" t="s">
        <v>7888</v>
      </c>
      <c r="B7017" t="s">
        <v>23513</v>
      </c>
      <c r="C7017" t="s">
        <v>7889</v>
      </c>
      <c r="D7017">
        <v>1</v>
      </c>
      <c r="E7017">
        <v>535</v>
      </c>
      <c r="F7017">
        <v>2</v>
      </c>
      <c r="G7017">
        <v>8124</v>
      </c>
      <c r="H7017">
        <v>0.12737930779067499</v>
      </c>
      <c r="I7017">
        <v>0.64703075560747003</v>
      </c>
      <c r="J7017">
        <v>0.614945907739046</v>
      </c>
      <c r="K7017" t="s">
        <v>24839</v>
      </c>
      <c r="L7017">
        <v>1</v>
      </c>
      <c r="M7017" t="s">
        <v>1463</v>
      </c>
      <c r="N7017">
        <v>0.5</v>
      </c>
      <c r="O7017">
        <v>1.8691588785046699E-3</v>
      </c>
    </row>
    <row r="7018" spans="1:15">
      <c r="A7018" t="s">
        <v>7890</v>
      </c>
      <c r="B7018" t="s">
        <v>23511</v>
      </c>
      <c r="C7018" t="s">
        <v>7891</v>
      </c>
      <c r="D7018">
        <v>1</v>
      </c>
      <c r="E7018">
        <v>6152</v>
      </c>
      <c r="F7018">
        <v>1</v>
      </c>
      <c r="G7018">
        <v>7804</v>
      </c>
      <c r="H7018">
        <v>0.788313685289595</v>
      </c>
      <c r="I7018">
        <v>0.968912233598893</v>
      </c>
      <c r="J7018">
        <v>0.832812322140707</v>
      </c>
      <c r="K7018" t="s">
        <v>24771</v>
      </c>
      <c r="L7018">
        <v>1</v>
      </c>
      <c r="M7018" t="s">
        <v>1463</v>
      </c>
      <c r="N7018">
        <v>1</v>
      </c>
      <c r="O7018">
        <v>1.6254876462938901E-4</v>
      </c>
    </row>
    <row r="7019" spans="1:15">
      <c r="A7019" t="s">
        <v>7892</v>
      </c>
      <c r="B7019" t="s">
        <v>23511</v>
      </c>
      <c r="C7019" t="s">
        <v>7893</v>
      </c>
      <c r="D7019">
        <v>112</v>
      </c>
      <c r="E7019">
        <v>6152</v>
      </c>
      <c r="F7019">
        <v>145</v>
      </c>
      <c r="G7019">
        <v>7804</v>
      </c>
      <c r="H7019">
        <v>0.721809941759049</v>
      </c>
      <c r="I7019">
        <v>0.968912233598893</v>
      </c>
      <c r="J7019">
        <v>0.832812322140707</v>
      </c>
      <c r="K7019" t="s">
        <v>28564</v>
      </c>
      <c r="L7019">
        <v>112</v>
      </c>
      <c r="M7019" t="s">
        <v>1463</v>
      </c>
      <c r="N7019">
        <v>0.77241379310344804</v>
      </c>
      <c r="O7019">
        <v>1.8205461638491498E-2</v>
      </c>
    </row>
    <row r="7020" spans="1:15">
      <c r="A7020" t="s">
        <v>7892</v>
      </c>
      <c r="B7020" t="s">
        <v>23518</v>
      </c>
      <c r="C7020" t="s">
        <v>7893</v>
      </c>
      <c r="D7020">
        <v>18</v>
      </c>
      <c r="E7020">
        <v>787</v>
      </c>
      <c r="F7020">
        <v>154</v>
      </c>
      <c r="G7020">
        <v>7393</v>
      </c>
      <c r="H7020">
        <v>0.37359905161074197</v>
      </c>
      <c r="I7020">
        <v>1</v>
      </c>
      <c r="J7020">
        <v>0.966855260484069</v>
      </c>
      <c r="K7020" t="s">
        <v>28565</v>
      </c>
      <c r="L7020">
        <v>18</v>
      </c>
      <c r="M7020" t="s">
        <v>1463</v>
      </c>
      <c r="N7020">
        <v>0.11688311688311701</v>
      </c>
      <c r="O7020">
        <v>2.2871664548919899E-2</v>
      </c>
    </row>
    <row r="7021" spans="1:15">
      <c r="A7021" t="s">
        <v>7892</v>
      </c>
      <c r="B7021" t="s">
        <v>23513</v>
      </c>
      <c r="C7021" t="s">
        <v>7893</v>
      </c>
      <c r="D7021">
        <v>15</v>
      </c>
      <c r="E7021">
        <v>535</v>
      </c>
      <c r="F7021">
        <v>156</v>
      </c>
      <c r="G7021">
        <v>8124</v>
      </c>
      <c r="H7021">
        <v>8.9070332328673299E-2</v>
      </c>
      <c r="I7021">
        <v>0.561765773805462</v>
      </c>
      <c r="J7021">
        <v>0.533909030931913</v>
      </c>
      <c r="K7021" t="s">
        <v>28566</v>
      </c>
      <c r="L7021">
        <v>15</v>
      </c>
      <c r="M7021" t="s">
        <v>1463</v>
      </c>
      <c r="N7021">
        <v>9.6153846153846201E-2</v>
      </c>
      <c r="O7021">
        <v>2.80373831775701E-2</v>
      </c>
    </row>
    <row r="7022" spans="1:15">
      <c r="A7022" t="s">
        <v>7894</v>
      </c>
      <c r="B7022" t="s">
        <v>23511</v>
      </c>
      <c r="C7022" t="s">
        <v>7895</v>
      </c>
      <c r="D7022">
        <v>43</v>
      </c>
      <c r="E7022">
        <v>6152</v>
      </c>
      <c r="F7022">
        <v>47</v>
      </c>
      <c r="G7022">
        <v>7804</v>
      </c>
      <c r="H7022">
        <v>1.8348168239378401E-2</v>
      </c>
      <c r="I7022">
        <v>0.13252950573490799</v>
      </c>
      <c r="J7022">
        <v>0.11391352239746901</v>
      </c>
      <c r="K7022" t="s">
        <v>24940</v>
      </c>
      <c r="L7022">
        <v>43</v>
      </c>
      <c r="M7022" t="s">
        <v>1463</v>
      </c>
      <c r="N7022">
        <v>0.91489361702127703</v>
      </c>
      <c r="O7022">
        <v>6.9895968790637201E-3</v>
      </c>
    </row>
    <row r="7023" spans="1:15">
      <c r="A7023" t="s">
        <v>7894</v>
      </c>
      <c r="B7023" t="s">
        <v>23518</v>
      </c>
      <c r="C7023" t="s">
        <v>7895</v>
      </c>
      <c r="D7023">
        <v>5</v>
      </c>
      <c r="E7023">
        <v>787</v>
      </c>
      <c r="F7023">
        <v>52</v>
      </c>
      <c r="G7023">
        <v>7393</v>
      </c>
      <c r="H7023">
        <v>0.66220021312919797</v>
      </c>
      <c r="I7023">
        <v>1</v>
      </c>
      <c r="J7023">
        <v>0.966855260484069</v>
      </c>
      <c r="K7023" t="s">
        <v>24939</v>
      </c>
      <c r="L7023">
        <v>5</v>
      </c>
      <c r="M7023" t="s">
        <v>1463</v>
      </c>
      <c r="N7023">
        <v>9.6153846153846201E-2</v>
      </c>
      <c r="O7023">
        <v>6.35324015247776E-3</v>
      </c>
    </row>
    <row r="7024" spans="1:15">
      <c r="A7024" t="s">
        <v>7896</v>
      </c>
      <c r="B7024" t="s">
        <v>23513</v>
      </c>
      <c r="C7024" t="s">
        <v>7897</v>
      </c>
      <c r="D7024">
        <v>12</v>
      </c>
      <c r="E7024">
        <v>535</v>
      </c>
      <c r="F7024">
        <v>52</v>
      </c>
      <c r="G7024">
        <v>8124</v>
      </c>
      <c r="H7024">
        <v>1.06638494304572E-4</v>
      </c>
      <c r="I7024">
        <v>5.46357717733303E-3</v>
      </c>
      <c r="J7024">
        <v>5.19265026847606E-3</v>
      </c>
      <c r="K7024" t="s">
        <v>25982</v>
      </c>
      <c r="L7024">
        <v>12</v>
      </c>
      <c r="M7024" t="s">
        <v>1463</v>
      </c>
      <c r="N7024">
        <v>0.230769230769231</v>
      </c>
      <c r="O7024">
        <v>2.2429906542056101E-2</v>
      </c>
    </row>
    <row r="7025" spans="1:15">
      <c r="A7025" t="s">
        <v>7896</v>
      </c>
      <c r="B7025" t="s">
        <v>23518</v>
      </c>
      <c r="C7025" t="s">
        <v>7897</v>
      </c>
      <c r="D7025">
        <v>4</v>
      </c>
      <c r="E7025">
        <v>787</v>
      </c>
      <c r="F7025">
        <v>49</v>
      </c>
      <c r="G7025">
        <v>7393</v>
      </c>
      <c r="H7025">
        <v>0.78082819623136301</v>
      </c>
      <c r="I7025">
        <v>1</v>
      </c>
      <c r="J7025">
        <v>0.966855260484069</v>
      </c>
      <c r="K7025" t="s">
        <v>28567</v>
      </c>
      <c r="L7025">
        <v>4</v>
      </c>
      <c r="M7025" t="s">
        <v>1463</v>
      </c>
      <c r="N7025">
        <v>8.1632653061224497E-2</v>
      </c>
      <c r="O7025">
        <v>5.0825921219822103E-3</v>
      </c>
    </row>
    <row r="7026" spans="1:15">
      <c r="A7026" t="s">
        <v>7896</v>
      </c>
      <c r="B7026" t="s">
        <v>23511</v>
      </c>
      <c r="C7026" t="s">
        <v>7897</v>
      </c>
      <c r="D7026">
        <v>33</v>
      </c>
      <c r="E7026">
        <v>6152</v>
      </c>
      <c r="F7026">
        <v>45</v>
      </c>
      <c r="G7026">
        <v>7804</v>
      </c>
      <c r="H7026">
        <v>0.86098656403809404</v>
      </c>
      <c r="I7026">
        <v>1</v>
      </c>
      <c r="J7026">
        <v>0.85953329234717102</v>
      </c>
      <c r="K7026" t="s">
        <v>28568</v>
      </c>
      <c r="L7026">
        <v>33</v>
      </c>
      <c r="M7026" t="s">
        <v>1463</v>
      </c>
      <c r="N7026">
        <v>0.73333333333333295</v>
      </c>
      <c r="O7026">
        <v>5.36410923276983E-3</v>
      </c>
    </row>
    <row r="7027" spans="1:15">
      <c r="A7027" t="s">
        <v>7898</v>
      </c>
      <c r="B7027" t="s">
        <v>23511</v>
      </c>
      <c r="C7027" t="s">
        <v>7899</v>
      </c>
      <c r="D7027">
        <v>27</v>
      </c>
      <c r="E7027">
        <v>6152</v>
      </c>
      <c r="F7027">
        <v>37</v>
      </c>
      <c r="G7027">
        <v>7804</v>
      </c>
      <c r="H7027">
        <v>0.85840107061725202</v>
      </c>
      <c r="I7027">
        <v>1</v>
      </c>
      <c r="J7027">
        <v>0.85953329234717102</v>
      </c>
      <c r="K7027" t="s">
        <v>28569</v>
      </c>
      <c r="L7027">
        <v>27</v>
      </c>
      <c r="M7027" t="s">
        <v>1463</v>
      </c>
      <c r="N7027">
        <v>0.72972972972973005</v>
      </c>
      <c r="O7027">
        <v>4.3888166449934998E-3</v>
      </c>
    </row>
    <row r="7028" spans="1:15">
      <c r="A7028" t="s">
        <v>7898</v>
      </c>
      <c r="B7028" t="s">
        <v>23513</v>
      </c>
      <c r="C7028" t="s">
        <v>7899</v>
      </c>
      <c r="D7028">
        <v>12</v>
      </c>
      <c r="E7028">
        <v>535</v>
      </c>
      <c r="F7028">
        <v>41</v>
      </c>
      <c r="G7028">
        <v>8124</v>
      </c>
      <c r="H7028" s="34">
        <v>7.9546801880401798E-6</v>
      </c>
      <c r="I7028">
        <v>7.3359828400815002E-4</v>
      </c>
      <c r="J7028">
        <v>6.9722074069208299E-4</v>
      </c>
      <c r="K7028" t="s">
        <v>25982</v>
      </c>
      <c r="L7028">
        <v>12</v>
      </c>
      <c r="M7028" t="s">
        <v>1463</v>
      </c>
      <c r="N7028">
        <v>0.292682926829268</v>
      </c>
      <c r="O7028">
        <v>2.2429906542056101E-2</v>
      </c>
    </row>
    <row r="7029" spans="1:15">
      <c r="A7029" t="s">
        <v>7898</v>
      </c>
      <c r="B7029" t="s">
        <v>23518</v>
      </c>
      <c r="C7029" t="s">
        <v>7899</v>
      </c>
      <c r="D7029">
        <v>3</v>
      </c>
      <c r="E7029">
        <v>787</v>
      </c>
      <c r="F7029">
        <v>40</v>
      </c>
      <c r="G7029">
        <v>7393</v>
      </c>
      <c r="H7029">
        <v>0.81414453567425304</v>
      </c>
      <c r="I7029">
        <v>1</v>
      </c>
      <c r="J7029">
        <v>0.966855260484069</v>
      </c>
      <c r="K7029" t="s">
        <v>28076</v>
      </c>
      <c r="L7029">
        <v>3</v>
      </c>
      <c r="M7029" t="s">
        <v>1463</v>
      </c>
      <c r="N7029">
        <v>7.4999999999999997E-2</v>
      </c>
      <c r="O7029">
        <v>3.8119440914866601E-3</v>
      </c>
    </row>
    <row r="7030" spans="1:15">
      <c r="A7030" t="s">
        <v>7900</v>
      </c>
      <c r="B7030" t="s">
        <v>23518</v>
      </c>
      <c r="C7030" t="s">
        <v>7901</v>
      </c>
      <c r="D7030">
        <v>6</v>
      </c>
      <c r="E7030">
        <v>787</v>
      </c>
      <c r="F7030">
        <v>43</v>
      </c>
      <c r="G7030">
        <v>7393</v>
      </c>
      <c r="H7030">
        <v>0.305662049602412</v>
      </c>
      <c r="I7030">
        <v>1</v>
      </c>
      <c r="J7030">
        <v>0.966855260484069</v>
      </c>
      <c r="K7030" t="s">
        <v>28570</v>
      </c>
      <c r="L7030">
        <v>6</v>
      </c>
      <c r="M7030" t="s">
        <v>1463</v>
      </c>
      <c r="N7030">
        <v>0.13953488372093001</v>
      </c>
      <c r="O7030">
        <v>7.6238881829733202E-3</v>
      </c>
    </row>
    <row r="7031" spans="1:15">
      <c r="A7031" t="s">
        <v>7900</v>
      </c>
      <c r="B7031" t="s">
        <v>23513</v>
      </c>
      <c r="C7031" t="s">
        <v>7901</v>
      </c>
      <c r="D7031">
        <v>3</v>
      </c>
      <c r="E7031">
        <v>535</v>
      </c>
      <c r="F7031">
        <v>42</v>
      </c>
      <c r="G7031">
        <v>8124</v>
      </c>
      <c r="H7031">
        <v>0.52911255259587198</v>
      </c>
      <c r="I7031">
        <v>0.99999999999997702</v>
      </c>
      <c r="J7031">
        <v>0.95041217501583097</v>
      </c>
      <c r="K7031" t="s">
        <v>28571</v>
      </c>
      <c r="L7031">
        <v>3</v>
      </c>
      <c r="M7031" t="s">
        <v>1463</v>
      </c>
      <c r="N7031">
        <v>7.1428571428571397E-2</v>
      </c>
      <c r="O7031">
        <v>5.60747663551402E-3</v>
      </c>
    </row>
    <row r="7032" spans="1:15">
      <c r="A7032" t="s">
        <v>7900</v>
      </c>
      <c r="B7032" t="s">
        <v>23511</v>
      </c>
      <c r="C7032" t="s">
        <v>7901</v>
      </c>
      <c r="D7032">
        <v>29</v>
      </c>
      <c r="E7032">
        <v>6152</v>
      </c>
      <c r="F7032">
        <v>41</v>
      </c>
      <c r="G7032">
        <v>7804</v>
      </c>
      <c r="H7032">
        <v>0.92401330159891804</v>
      </c>
      <c r="I7032">
        <v>1</v>
      </c>
      <c r="J7032">
        <v>0.85953329234717102</v>
      </c>
      <c r="K7032" t="s">
        <v>28572</v>
      </c>
      <c r="L7032">
        <v>29</v>
      </c>
      <c r="M7032" t="s">
        <v>1463</v>
      </c>
      <c r="N7032">
        <v>0.707317073170732</v>
      </c>
      <c r="O7032">
        <v>4.7139141742522797E-3</v>
      </c>
    </row>
    <row r="7033" spans="1:15">
      <c r="A7033" t="s">
        <v>7902</v>
      </c>
      <c r="B7033" t="s">
        <v>23511</v>
      </c>
      <c r="C7033" t="s">
        <v>7903</v>
      </c>
      <c r="D7033">
        <v>3</v>
      </c>
      <c r="E7033">
        <v>6152</v>
      </c>
      <c r="F7033">
        <v>3</v>
      </c>
      <c r="G7033">
        <v>7804</v>
      </c>
      <c r="H7033">
        <v>0.489837867770546</v>
      </c>
      <c r="I7033">
        <v>0.96083957126938102</v>
      </c>
      <c r="J7033">
        <v>0.82587360011061495</v>
      </c>
      <c r="K7033" t="s">
        <v>28573</v>
      </c>
      <c r="L7033">
        <v>3</v>
      </c>
      <c r="M7033" t="s">
        <v>1463</v>
      </c>
      <c r="N7033">
        <v>1</v>
      </c>
      <c r="O7033">
        <v>4.8764629388816603E-4</v>
      </c>
    </row>
    <row r="7034" spans="1:15">
      <c r="A7034" t="s">
        <v>7904</v>
      </c>
      <c r="B7034" t="s">
        <v>23518</v>
      </c>
      <c r="C7034" t="s">
        <v>7905</v>
      </c>
      <c r="D7034">
        <v>2</v>
      </c>
      <c r="E7034">
        <v>787</v>
      </c>
      <c r="F7034">
        <v>10</v>
      </c>
      <c r="G7034">
        <v>7393</v>
      </c>
      <c r="H7034">
        <v>0.28895773872730401</v>
      </c>
      <c r="I7034">
        <v>0.97863801257884697</v>
      </c>
      <c r="J7034">
        <v>0.94620131057153301</v>
      </c>
      <c r="K7034" t="s">
        <v>28574</v>
      </c>
      <c r="L7034">
        <v>2</v>
      </c>
      <c r="M7034" t="s">
        <v>1463</v>
      </c>
      <c r="N7034">
        <v>0.2</v>
      </c>
      <c r="O7034">
        <v>2.5412960609911099E-3</v>
      </c>
    </row>
    <row r="7035" spans="1:15">
      <c r="A7035" t="s">
        <v>7904</v>
      </c>
      <c r="B7035" t="s">
        <v>23513</v>
      </c>
      <c r="C7035" t="s">
        <v>7905</v>
      </c>
      <c r="D7035">
        <v>3</v>
      </c>
      <c r="E7035">
        <v>535</v>
      </c>
      <c r="F7035">
        <v>15</v>
      </c>
      <c r="G7035">
        <v>8124</v>
      </c>
      <c r="H7035">
        <v>7.1462809083321893E-2</v>
      </c>
      <c r="I7035">
        <v>0.47111571080376702</v>
      </c>
      <c r="J7035">
        <v>0.447754107389148</v>
      </c>
      <c r="K7035" t="s">
        <v>28571</v>
      </c>
      <c r="L7035">
        <v>3</v>
      </c>
      <c r="M7035" t="s">
        <v>1463</v>
      </c>
      <c r="N7035">
        <v>0.2</v>
      </c>
      <c r="O7035">
        <v>5.60747663551402E-3</v>
      </c>
    </row>
    <row r="7036" spans="1:15">
      <c r="A7036" t="s">
        <v>7904</v>
      </c>
      <c r="B7036" t="s">
        <v>23511</v>
      </c>
      <c r="C7036" t="s">
        <v>7905</v>
      </c>
      <c r="D7036">
        <v>7</v>
      </c>
      <c r="E7036">
        <v>6152</v>
      </c>
      <c r="F7036">
        <v>14</v>
      </c>
      <c r="G7036">
        <v>7804</v>
      </c>
      <c r="H7036">
        <v>0.99652648232523899</v>
      </c>
      <c r="I7036">
        <v>1</v>
      </c>
      <c r="J7036">
        <v>0.85953329234717102</v>
      </c>
      <c r="K7036" t="s">
        <v>28575</v>
      </c>
      <c r="L7036">
        <v>7</v>
      </c>
      <c r="M7036" t="s">
        <v>1463</v>
      </c>
      <c r="N7036">
        <v>0.5</v>
      </c>
      <c r="O7036">
        <v>1.13784135240572E-3</v>
      </c>
    </row>
    <row r="7037" spans="1:15">
      <c r="A7037" t="s">
        <v>7906</v>
      </c>
      <c r="B7037" t="s">
        <v>23518</v>
      </c>
      <c r="C7037" t="s">
        <v>7907</v>
      </c>
      <c r="D7037">
        <v>1</v>
      </c>
      <c r="E7037">
        <v>787</v>
      </c>
      <c r="F7037">
        <v>3</v>
      </c>
      <c r="G7037">
        <v>7393</v>
      </c>
      <c r="H7037">
        <v>0.28660084727541502</v>
      </c>
      <c r="I7037">
        <v>0.97863801257884697</v>
      </c>
      <c r="J7037">
        <v>0.94620131057153301</v>
      </c>
      <c r="K7037" t="s">
        <v>26045</v>
      </c>
      <c r="L7037">
        <v>1</v>
      </c>
      <c r="M7037" t="s">
        <v>1463</v>
      </c>
      <c r="N7037">
        <v>0.33333333333333298</v>
      </c>
      <c r="O7037">
        <v>1.27064803049555E-3</v>
      </c>
    </row>
    <row r="7038" spans="1:15">
      <c r="A7038" t="s">
        <v>7906</v>
      </c>
      <c r="B7038" t="s">
        <v>23511</v>
      </c>
      <c r="C7038" t="s">
        <v>7907</v>
      </c>
      <c r="D7038">
        <v>1</v>
      </c>
      <c r="E7038">
        <v>6152</v>
      </c>
      <c r="F7038">
        <v>2</v>
      </c>
      <c r="G7038">
        <v>7804</v>
      </c>
      <c r="H7038">
        <v>0.95521029019776005</v>
      </c>
      <c r="I7038">
        <v>1</v>
      </c>
      <c r="J7038">
        <v>0.85953329234717102</v>
      </c>
      <c r="K7038" t="s">
        <v>24849</v>
      </c>
      <c r="L7038">
        <v>1</v>
      </c>
      <c r="M7038" t="s">
        <v>1463</v>
      </c>
      <c r="N7038">
        <v>0.5</v>
      </c>
      <c r="O7038">
        <v>1.6254876462938901E-4</v>
      </c>
    </row>
    <row r="7039" spans="1:15">
      <c r="A7039" t="s">
        <v>7908</v>
      </c>
      <c r="B7039" t="s">
        <v>23511</v>
      </c>
      <c r="C7039" t="s">
        <v>7909</v>
      </c>
      <c r="D7039">
        <v>9</v>
      </c>
      <c r="E7039">
        <v>6152</v>
      </c>
      <c r="F7039">
        <v>10</v>
      </c>
      <c r="G7039">
        <v>7804</v>
      </c>
      <c r="H7039">
        <v>0.341392875758884</v>
      </c>
      <c r="I7039">
        <v>0.87709103910391695</v>
      </c>
      <c r="J7039">
        <v>0.75388894852919097</v>
      </c>
      <c r="K7039" t="s">
        <v>28576</v>
      </c>
      <c r="L7039">
        <v>9</v>
      </c>
      <c r="M7039" t="s">
        <v>1463</v>
      </c>
      <c r="N7039">
        <v>0.9</v>
      </c>
      <c r="O7039">
        <v>1.4629388816645001E-3</v>
      </c>
    </row>
    <row r="7040" spans="1:15">
      <c r="A7040" t="s">
        <v>7908</v>
      </c>
      <c r="B7040" t="s">
        <v>23518</v>
      </c>
      <c r="C7040" t="s">
        <v>7909</v>
      </c>
      <c r="D7040">
        <v>1</v>
      </c>
      <c r="E7040">
        <v>787</v>
      </c>
      <c r="F7040">
        <v>14</v>
      </c>
      <c r="G7040">
        <v>7393</v>
      </c>
      <c r="H7040">
        <v>0.79345608455289296</v>
      </c>
      <c r="I7040">
        <v>1</v>
      </c>
      <c r="J7040">
        <v>0.966855260484069</v>
      </c>
      <c r="K7040" t="s">
        <v>24546</v>
      </c>
      <c r="L7040">
        <v>1</v>
      </c>
      <c r="M7040" t="s">
        <v>1463</v>
      </c>
      <c r="N7040">
        <v>7.1428571428571397E-2</v>
      </c>
      <c r="O7040">
        <v>1.27064803049555E-3</v>
      </c>
    </row>
    <row r="7041" spans="1:15">
      <c r="A7041" t="s">
        <v>7910</v>
      </c>
      <c r="B7041" t="s">
        <v>23518</v>
      </c>
      <c r="C7041" t="s">
        <v>7911</v>
      </c>
      <c r="D7041">
        <v>2</v>
      </c>
      <c r="E7041">
        <v>787</v>
      </c>
      <c r="F7041">
        <v>6</v>
      </c>
      <c r="G7041">
        <v>7393</v>
      </c>
      <c r="H7041">
        <v>0.127121247527331</v>
      </c>
      <c r="I7041">
        <v>0.70232558016992197</v>
      </c>
      <c r="J7041">
        <v>0.67904718175981504</v>
      </c>
      <c r="K7041" t="s">
        <v>24762</v>
      </c>
      <c r="L7041">
        <v>2</v>
      </c>
      <c r="M7041" t="s">
        <v>1463</v>
      </c>
      <c r="N7041">
        <v>0.33333333333333298</v>
      </c>
      <c r="O7041">
        <v>2.5412960609911099E-3</v>
      </c>
    </row>
    <row r="7042" spans="1:15">
      <c r="A7042" t="s">
        <v>7910</v>
      </c>
      <c r="B7042" t="s">
        <v>23511</v>
      </c>
      <c r="C7042" t="s">
        <v>7911</v>
      </c>
      <c r="D7042">
        <v>3</v>
      </c>
      <c r="E7042">
        <v>6152</v>
      </c>
      <c r="F7042">
        <v>5</v>
      </c>
      <c r="G7042">
        <v>7804</v>
      </c>
      <c r="H7042">
        <v>0.93277286492067202</v>
      </c>
      <c r="I7042">
        <v>1</v>
      </c>
      <c r="J7042">
        <v>0.85953329234717102</v>
      </c>
      <c r="K7042" t="s">
        <v>28577</v>
      </c>
      <c r="L7042">
        <v>3</v>
      </c>
      <c r="M7042" t="s">
        <v>1463</v>
      </c>
      <c r="N7042">
        <v>0.6</v>
      </c>
      <c r="O7042">
        <v>4.8764629388816603E-4</v>
      </c>
    </row>
    <row r="7043" spans="1:15">
      <c r="A7043" t="s">
        <v>7912</v>
      </c>
      <c r="B7043" t="s">
        <v>23511</v>
      </c>
      <c r="C7043" t="s">
        <v>7913</v>
      </c>
      <c r="D7043">
        <v>4</v>
      </c>
      <c r="E7043">
        <v>6152</v>
      </c>
      <c r="F7043">
        <v>7</v>
      </c>
      <c r="G7043">
        <v>7804</v>
      </c>
      <c r="H7043">
        <v>0.95957928989840302</v>
      </c>
      <c r="I7043">
        <v>1</v>
      </c>
      <c r="J7043">
        <v>0.85953329234717102</v>
      </c>
      <c r="K7043" t="s">
        <v>24540</v>
      </c>
      <c r="L7043">
        <v>4</v>
      </c>
      <c r="M7043" t="s">
        <v>1463</v>
      </c>
      <c r="N7043">
        <v>0.57142857142857095</v>
      </c>
      <c r="O7043">
        <v>6.5019505851755496E-4</v>
      </c>
    </row>
    <row r="7044" spans="1:15">
      <c r="A7044" t="s">
        <v>7912</v>
      </c>
      <c r="B7044" t="s">
        <v>23518</v>
      </c>
      <c r="C7044" t="s">
        <v>7913</v>
      </c>
      <c r="D7044">
        <v>1</v>
      </c>
      <c r="E7044">
        <v>787</v>
      </c>
      <c r="F7044">
        <v>4</v>
      </c>
      <c r="G7044">
        <v>7393</v>
      </c>
      <c r="H7044">
        <v>0.362574478289521</v>
      </c>
      <c r="I7044">
        <v>1</v>
      </c>
      <c r="J7044">
        <v>0.966855260484069</v>
      </c>
      <c r="K7044" t="s">
        <v>24564</v>
      </c>
      <c r="L7044">
        <v>1</v>
      </c>
      <c r="M7044" t="s">
        <v>1463</v>
      </c>
      <c r="N7044">
        <v>0.25</v>
      </c>
      <c r="O7044">
        <v>1.27064803049555E-3</v>
      </c>
    </row>
    <row r="7045" spans="1:15">
      <c r="A7045" t="s">
        <v>7914</v>
      </c>
      <c r="B7045" t="s">
        <v>23513</v>
      </c>
      <c r="C7045" t="s">
        <v>7915</v>
      </c>
      <c r="D7045">
        <v>7</v>
      </c>
      <c r="E7045">
        <v>535</v>
      </c>
      <c r="F7045">
        <v>326</v>
      </c>
      <c r="G7045">
        <v>8124</v>
      </c>
      <c r="H7045">
        <v>0.999954009376535</v>
      </c>
      <c r="I7045">
        <v>0.99999999999997702</v>
      </c>
      <c r="J7045">
        <v>0.95041217501583097</v>
      </c>
      <c r="K7045" t="s">
        <v>28578</v>
      </c>
      <c r="L7045">
        <v>7</v>
      </c>
      <c r="M7045" t="s">
        <v>1463</v>
      </c>
      <c r="N7045">
        <v>2.14723926380368E-2</v>
      </c>
      <c r="O7045">
        <v>1.3084112149532701E-2</v>
      </c>
    </row>
    <row r="7046" spans="1:15">
      <c r="A7046" t="s">
        <v>7914</v>
      </c>
      <c r="B7046" t="s">
        <v>23511</v>
      </c>
      <c r="C7046" t="s">
        <v>7915</v>
      </c>
      <c r="D7046">
        <v>269</v>
      </c>
      <c r="E7046">
        <v>6152</v>
      </c>
      <c r="F7046">
        <v>319</v>
      </c>
      <c r="G7046">
        <v>7804</v>
      </c>
      <c r="H7046">
        <v>7.1464697892306599E-3</v>
      </c>
      <c r="I7046">
        <v>6.5024949237500795E-2</v>
      </c>
      <c r="J7046">
        <v>5.5891108702816703E-2</v>
      </c>
      <c r="K7046" t="s">
        <v>28579</v>
      </c>
      <c r="L7046">
        <v>269</v>
      </c>
      <c r="M7046" t="s">
        <v>1463</v>
      </c>
      <c r="N7046">
        <v>0.84326018808777403</v>
      </c>
      <c r="O7046">
        <v>4.3725617685305598E-2</v>
      </c>
    </row>
    <row r="7047" spans="1:15">
      <c r="A7047" t="s">
        <v>7914</v>
      </c>
      <c r="B7047" t="s">
        <v>23518</v>
      </c>
      <c r="C7047" t="s">
        <v>7915</v>
      </c>
      <c r="D7047">
        <v>28</v>
      </c>
      <c r="E7047">
        <v>787</v>
      </c>
      <c r="F7047">
        <v>297</v>
      </c>
      <c r="G7047">
        <v>7393</v>
      </c>
      <c r="H7047">
        <v>0.78284511039964699</v>
      </c>
      <c r="I7047">
        <v>1</v>
      </c>
      <c r="J7047">
        <v>0.966855260484069</v>
      </c>
      <c r="K7047" t="s">
        <v>28580</v>
      </c>
      <c r="L7047">
        <v>28</v>
      </c>
      <c r="M7047" t="s">
        <v>1463</v>
      </c>
      <c r="N7047">
        <v>9.4276094276094305E-2</v>
      </c>
      <c r="O7047">
        <v>3.5578144853875497E-2</v>
      </c>
    </row>
    <row r="7048" spans="1:15">
      <c r="A7048" t="s">
        <v>7916</v>
      </c>
      <c r="B7048" t="s">
        <v>23518</v>
      </c>
      <c r="C7048" t="s">
        <v>7917</v>
      </c>
      <c r="D7048">
        <v>1</v>
      </c>
      <c r="E7048">
        <v>787</v>
      </c>
      <c r="F7048">
        <v>6</v>
      </c>
      <c r="G7048">
        <v>7393</v>
      </c>
      <c r="H7048">
        <v>0.49113550780958298</v>
      </c>
      <c r="I7048">
        <v>1</v>
      </c>
      <c r="J7048">
        <v>0.966855260484069</v>
      </c>
      <c r="K7048" t="s">
        <v>28581</v>
      </c>
      <c r="L7048">
        <v>1</v>
      </c>
      <c r="M7048" t="s">
        <v>1463</v>
      </c>
      <c r="N7048">
        <v>0.16666666666666699</v>
      </c>
      <c r="O7048">
        <v>1.27064803049555E-3</v>
      </c>
    </row>
    <row r="7049" spans="1:15">
      <c r="A7049" t="s">
        <v>7916</v>
      </c>
      <c r="B7049" t="s">
        <v>23513</v>
      </c>
      <c r="C7049" t="s">
        <v>7917</v>
      </c>
      <c r="D7049">
        <v>1</v>
      </c>
      <c r="E7049">
        <v>535</v>
      </c>
      <c r="F7049">
        <v>5</v>
      </c>
      <c r="G7049">
        <v>8124</v>
      </c>
      <c r="H7049">
        <v>0.28872836491514098</v>
      </c>
      <c r="I7049">
        <v>0.92669970177713501</v>
      </c>
      <c r="J7049">
        <v>0.88074667915254901</v>
      </c>
      <c r="K7049" t="s">
        <v>24536</v>
      </c>
      <c r="L7049">
        <v>1</v>
      </c>
      <c r="M7049" t="s">
        <v>1463</v>
      </c>
      <c r="N7049">
        <v>0.2</v>
      </c>
      <c r="O7049">
        <v>1.8691588785046699E-3</v>
      </c>
    </row>
    <row r="7050" spans="1:15">
      <c r="A7050" t="s">
        <v>7916</v>
      </c>
      <c r="B7050" t="s">
        <v>23511</v>
      </c>
      <c r="C7050" t="s">
        <v>7917</v>
      </c>
      <c r="D7050">
        <v>2</v>
      </c>
      <c r="E7050">
        <v>6152</v>
      </c>
      <c r="F7050">
        <v>5</v>
      </c>
      <c r="G7050">
        <v>7804</v>
      </c>
      <c r="H7050">
        <v>0.99168074853091603</v>
      </c>
      <c r="I7050">
        <v>1</v>
      </c>
      <c r="J7050">
        <v>0.85953329234717102</v>
      </c>
      <c r="K7050" t="s">
        <v>24791</v>
      </c>
      <c r="L7050">
        <v>2</v>
      </c>
      <c r="M7050" t="s">
        <v>1463</v>
      </c>
      <c r="N7050">
        <v>0.4</v>
      </c>
      <c r="O7050">
        <v>3.2509752925877802E-4</v>
      </c>
    </row>
    <row r="7051" spans="1:15">
      <c r="A7051" t="s">
        <v>7918</v>
      </c>
      <c r="B7051" t="s">
        <v>23511</v>
      </c>
      <c r="C7051" t="s">
        <v>7919</v>
      </c>
      <c r="D7051">
        <v>3</v>
      </c>
      <c r="E7051">
        <v>6152</v>
      </c>
      <c r="F7051">
        <v>5</v>
      </c>
      <c r="G7051">
        <v>7804</v>
      </c>
      <c r="H7051">
        <v>0.93277286492067202</v>
      </c>
      <c r="I7051">
        <v>1</v>
      </c>
      <c r="J7051">
        <v>0.85953329234717102</v>
      </c>
      <c r="K7051" t="s">
        <v>28582</v>
      </c>
      <c r="L7051">
        <v>3</v>
      </c>
      <c r="M7051" t="s">
        <v>1463</v>
      </c>
      <c r="N7051">
        <v>0.6</v>
      </c>
      <c r="O7051">
        <v>4.8764629388816603E-4</v>
      </c>
    </row>
    <row r="7052" spans="1:15">
      <c r="A7052" t="s">
        <v>7918</v>
      </c>
      <c r="B7052" t="s">
        <v>23518</v>
      </c>
      <c r="C7052" t="s">
        <v>7919</v>
      </c>
      <c r="D7052">
        <v>1</v>
      </c>
      <c r="E7052">
        <v>787</v>
      </c>
      <c r="F7052">
        <v>5</v>
      </c>
      <c r="G7052">
        <v>7393</v>
      </c>
      <c r="H7052">
        <v>0.430466464429208</v>
      </c>
      <c r="I7052">
        <v>1</v>
      </c>
      <c r="J7052">
        <v>0.966855260484069</v>
      </c>
      <c r="K7052" t="s">
        <v>23862</v>
      </c>
      <c r="L7052">
        <v>1</v>
      </c>
      <c r="M7052" t="s">
        <v>1463</v>
      </c>
      <c r="N7052">
        <v>0.2</v>
      </c>
      <c r="O7052">
        <v>1.27064803049555E-3</v>
      </c>
    </row>
    <row r="7053" spans="1:15">
      <c r="A7053" t="s">
        <v>7920</v>
      </c>
      <c r="B7053" t="s">
        <v>23513</v>
      </c>
      <c r="C7053" t="s">
        <v>7921</v>
      </c>
      <c r="D7053">
        <v>2</v>
      </c>
      <c r="E7053">
        <v>535</v>
      </c>
      <c r="F7053">
        <v>13</v>
      </c>
      <c r="G7053">
        <v>8124</v>
      </c>
      <c r="H7053">
        <v>0.20945948666488401</v>
      </c>
      <c r="I7053">
        <v>0.82628980005633901</v>
      </c>
      <c r="J7053">
        <v>0.78531588606495994</v>
      </c>
      <c r="K7053" t="s">
        <v>24783</v>
      </c>
      <c r="L7053">
        <v>2</v>
      </c>
      <c r="M7053" t="s">
        <v>1463</v>
      </c>
      <c r="N7053">
        <v>0.15384615384615399</v>
      </c>
      <c r="O7053">
        <v>3.7383177570093499E-3</v>
      </c>
    </row>
    <row r="7054" spans="1:15">
      <c r="A7054" t="s">
        <v>7920</v>
      </c>
      <c r="B7054" t="s">
        <v>23511</v>
      </c>
      <c r="C7054" t="s">
        <v>7921</v>
      </c>
      <c r="D7054">
        <v>10</v>
      </c>
      <c r="E7054">
        <v>6152</v>
      </c>
      <c r="F7054">
        <v>13</v>
      </c>
      <c r="G7054">
        <v>7804</v>
      </c>
      <c r="H7054">
        <v>0.71080626448881101</v>
      </c>
      <c r="I7054">
        <v>0.968912233598893</v>
      </c>
      <c r="J7054">
        <v>0.832812322140707</v>
      </c>
      <c r="K7054" t="s">
        <v>28583</v>
      </c>
      <c r="L7054">
        <v>10</v>
      </c>
      <c r="M7054" t="s">
        <v>1463</v>
      </c>
      <c r="N7054">
        <v>0.76923076923076905</v>
      </c>
      <c r="O7054">
        <v>1.62548764629389E-3</v>
      </c>
    </row>
    <row r="7055" spans="1:15">
      <c r="A7055" t="s">
        <v>7922</v>
      </c>
      <c r="B7055" t="s">
        <v>23511</v>
      </c>
      <c r="C7055" t="s">
        <v>7923</v>
      </c>
      <c r="D7055">
        <v>1</v>
      </c>
      <c r="E7055">
        <v>6152</v>
      </c>
      <c r="F7055">
        <v>2</v>
      </c>
      <c r="G7055">
        <v>7804</v>
      </c>
      <c r="H7055">
        <v>0.95521029019776005</v>
      </c>
      <c r="I7055">
        <v>1</v>
      </c>
      <c r="J7055">
        <v>0.85953329234717102</v>
      </c>
      <c r="K7055" t="s">
        <v>23684</v>
      </c>
      <c r="L7055">
        <v>1</v>
      </c>
      <c r="M7055" t="s">
        <v>1463</v>
      </c>
      <c r="N7055">
        <v>0.5</v>
      </c>
      <c r="O7055">
        <v>1.6254876462938901E-4</v>
      </c>
    </row>
    <row r="7056" spans="1:15">
      <c r="A7056" t="s">
        <v>7922</v>
      </c>
      <c r="B7056" t="s">
        <v>23518</v>
      </c>
      <c r="C7056" t="s">
        <v>7923</v>
      </c>
      <c r="D7056">
        <v>1</v>
      </c>
      <c r="E7056">
        <v>787</v>
      </c>
      <c r="F7056">
        <v>2</v>
      </c>
      <c r="G7056">
        <v>7393</v>
      </c>
      <c r="H7056">
        <v>0.20158492765181499</v>
      </c>
      <c r="I7056">
        <v>0.83876007220319604</v>
      </c>
      <c r="J7056">
        <v>0.81095958809365798</v>
      </c>
      <c r="K7056" t="s">
        <v>23683</v>
      </c>
      <c r="L7056">
        <v>1</v>
      </c>
      <c r="M7056" t="s">
        <v>1463</v>
      </c>
      <c r="N7056">
        <v>0.5</v>
      </c>
      <c r="O7056">
        <v>1.27064803049555E-3</v>
      </c>
    </row>
    <row r="7057" spans="1:15">
      <c r="A7057" t="s">
        <v>7924</v>
      </c>
      <c r="B7057" t="s">
        <v>23518</v>
      </c>
      <c r="C7057" t="s">
        <v>7925</v>
      </c>
      <c r="D7057">
        <v>1</v>
      </c>
      <c r="E7057">
        <v>787</v>
      </c>
      <c r="F7057">
        <v>18</v>
      </c>
      <c r="G7057">
        <v>7393</v>
      </c>
      <c r="H7057">
        <v>0.86846268112120695</v>
      </c>
      <c r="I7057">
        <v>1</v>
      </c>
      <c r="J7057">
        <v>0.966855260484069</v>
      </c>
      <c r="K7057" t="s">
        <v>28581</v>
      </c>
      <c r="L7057">
        <v>1</v>
      </c>
      <c r="M7057" t="s">
        <v>1463</v>
      </c>
      <c r="N7057">
        <v>5.5555555555555601E-2</v>
      </c>
      <c r="O7057">
        <v>1.27064803049555E-3</v>
      </c>
    </row>
    <row r="7058" spans="1:15">
      <c r="A7058" t="s">
        <v>7924</v>
      </c>
      <c r="B7058" t="s">
        <v>23511</v>
      </c>
      <c r="C7058" t="s">
        <v>7925</v>
      </c>
      <c r="D7058">
        <v>10</v>
      </c>
      <c r="E7058">
        <v>6152</v>
      </c>
      <c r="F7058">
        <v>16</v>
      </c>
      <c r="G7058">
        <v>7804</v>
      </c>
      <c r="H7058">
        <v>0.96454287250950799</v>
      </c>
      <c r="I7058">
        <v>1</v>
      </c>
      <c r="J7058">
        <v>0.85953329234717102</v>
      </c>
      <c r="K7058" t="s">
        <v>28583</v>
      </c>
      <c r="L7058">
        <v>10</v>
      </c>
      <c r="M7058" t="s">
        <v>1463</v>
      </c>
      <c r="N7058">
        <v>0.625</v>
      </c>
      <c r="O7058">
        <v>1.62548764629389E-3</v>
      </c>
    </row>
    <row r="7059" spans="1:15">
      <c r="A7059" t="s">
        <v>7924</v>
      </c>
      <c r="B7059" t="s">
        <v>23513</v>
      </c>
      <c r="C7059" t="s">
        <v>7925</v>
      </c>
      <c r="D7059">
        <v>3</v>
      </c>
      <c r="E7059">
        <v>535</v>
      </c>
      <c r="F7059">
        <v>16</v>
      </c>
      <c r="G7059">
        <v>8124</v>
      </c>
      <c r="H7059">
        <v>8.3817873685401098E-2</v>
      </c>
      <c r="I7059">
        <v>0.53535947244110405</v>
      </c>
      <c r="J7059">
        <v>0.50881216061808998</v>
      </c>
      <c r="K7059" t="s">
        <v>24779</v>
      </c>
      <c r="L7059">
        <v>3</v>
      </c>
      <c r="M7059" t="s">
        <v>1463</v>
      </c>
      <c r="N7059">
        <v>0.1875</v>
      </c>
      <c r="O7059">
        <v>5.60747663551402E-3</v>
      </c>
    </row>
    <row r="7060" spans="1:15">
      <c r="A7060" t="s">
        <v>7926</v>
      </c>
      <c r="B7060" t="s">
        <v>23511</v>
      </c>
      <c r="C7060" t="s">
        <v>7927</v>
      </c>
      <c r="D7060">
        <v>4</v>
      </c>
      <c r="E7060">
        <v>6152</v>
      </c>
      <c r="F7060">
        <v>7</v>
      </c>
      <c r="G7060">
        <v>7804</v>
      </c>
      <c r="H7060">
        <v>0.95957928989840302</v>
      </c>
      <c r="I7060">
        <v>1</v>
      </c>
      <c r="J7060">
        <v>0.85953329234717102</v>
      </c>
      <c r="K7060" t="s">
        <v>28584</v>
      </c>
      <c r="L7060">
        <v>4</v>
      </c>
      <c r="M7060" t="s">
        <v>1463</v>
      </c>
      <c r="N7060">
        <v>0.57142857142857095</v>
      </c>
      <c r="O7060">
        <v>6.5019505851755496E-4</v>
      </c>
    </row>
    <row r="7061" spans="1:15">
      <c r="A7061" t="s">
        <v>7926</v>
      </c>
      <c r="B7061" t="s">
        <v>23518</v>
      </c>
      <c r="C7061" t="s">
        <v>7927</v>
      </c>
      <c r="D7061">
        <v>2</v>
      </c>
      <c r="E7061">
        <v>787</v>
      </c>
      <c r="F7061">
        <v>7</v>
      </c>
      <c r="G7061">
        <v>7393</v>
      </c>
      <c r="H7061">
        <v>0.16585350806365901</v>
      </c>
      <c r="I7061">
        <v>0.82859402353427802</v>
      </c>
      <c r="J7061">
        <v>0.80113049045977802</v>
      </c>
      <c r="K7061" t="s">
        <v>28585</v>
      </c>
      <c r="L7061">
        <v>2</v>
      </c>
      <c r="M7061" t="s">
        <v>1463</v>
      </c>
      <c r="N7061">
        <v>0.28571428571428598</v>
      </c>
      <c r="O7061">
        <v>2.5412960609911099E-3</v>
      </c>
    </row>
    <row r="7062" spans="1:15">
      <c r="A7062" t="s">
        <v>7928</v>
      </c>
      <c r="B7062" t="s">
        <v>23511</v>
      </c>
      <c r="C7062" t="s">
        <v>7929</v>
      </c>
      <c r="D7062">
        <v>5</v>
      </c>
      <c r="E7062">
        <v>6152</v>
      </c>
      <c r="F7062">
        <v>9</v>
      </c>
      <c r="G7062">
        <v>7804</v>
      </c>
      <c r="H7062">
        <v>0.97522995242144195</v>
      </c>
      <c r="I7062">
        <v>1</v>
      </c>
      <c r="J7062">
        <v>0.85953329234717102</v>
      </c>
      <c r="K7062" t="s">
        <v>24790</v>
      </c>
      <c r="L7062">
        <v>5</v>
      </c>
      <c r="M7062" t="s">
        <v>1463</v>
      </c>
      <c r="N7062">
        <v>0.55555555555555602</v>
      </c>
      <c r="O7062">
        <v>8.1274382314694405E-4</v>
      </c>
    </row>
    <row r="7063" spans="1:15">
      <c r="A7063" t="s">
        <v>7928</v>
      </c>
      <c r="B7063" t="s">
        <v>23513</v>
      </c>
      <c r="C7063" t="s">
        <v>7929</v>
      </c>
      <c r="D7063">
        <v>1</v>
      </c>
      <c r="E7063">
        <v>535</v>
      </c>
      <c r="F7063">
        <v>9</v>
      </c>
      <c r="G7063">
        <v>8124</v>
      </c>
      <c r="H7063">
        <v>0.45850310076412798</v>
      </c>
      <c r="I7063">
        <v>0.99999999999997702</v>
      </c>
      <c r="J7063">
        <v>0.95041217501583097</v>
      </c>
      <c r="K7063" t="s">
        <v>24536</v>
      </c>
      <c r="L7063">
        <v>1</v>
      </c>
      <c r="M7063" t="s">
        <v>1463</v>
      </c>
      <c r="N7063">
        <v>0.11111111111111099</v>
      </c>
      <c r="O7063">
        <v>1.8691588785046699E-3</v>
      </c>
    </row>
    <row r="7064" spans="1:15">
      <c r="A7064" t="s">
        <v>7928</v>
      </c>
      <c r="B7064" t="s">
        <v>23518</v>
      </c>
      <c r="C7064" t="s">
        <v>7929</v>
      </c>
      <c r="D7064">
        <v>1</v>
      </c>
      <c r="E7064">
        <v>787</v>
      </c>
      <c r="F7064">
        <v>9</v>
      </c>
      <c r="G7064">
        <v>7393</v>
      </c>
      <c r="H7064">
        <v>0.63708190659863195</v>
      </c>
      <c r="I7064">
        <v>1</v>
      </c>
      <c r="J7064">
        <v>0.966855260484069</v>
      </c>
      <c r="K7064" t="s">
        <v>24789</v>
      </c>
      <c r="L7064">
        <v>1</v>
      </c>
      <c r="M7064" t="s">
        <v>1463</v>
      </c>
      <c r="N7064">
        <v>0.11111111111111099</v>
      </c>
      <c r="O7064">
        <v>1.27064803049555E-3</v>
      </c>
    </row>
    <row r="7065" spans="1:15">
      <c r="A7065" t="s">
        <v>7930</v>
      </c>
      <c r="B7065" t="s">
        <v>23518</v>
      </c>
      <c r="C7065" t="s">
        <v>7931</v>
      </c>
      <c r="D7065">
        <v>1</v>
      </c>
      <c r="E7065">
        <v>787</v>
      </c>
      <c r="F7065">
        <v>14</v>
      </c>
      <c r="G7065">
        <v>7393</v>
      </c>
      <c r="H7065">
        <v>0.79345608455289296</v>
      </c>
      <c r="I7065">
        <v>1</v>
      </c>
      <c r="J7065">
        <v>0.966855260484069</v>
      </c>
      <c r="K7065" t="s">
        <v>23657</v>
      </c>
      <c r="L7065">
        <v>1</v>
      </c>
      <c r="M7065" t="s">
        <v>1463</v>
      </c>
      <c r="N7065">
        <v>7.1428571428571397E-2</v>
      </c>
      <c r="O7065">
        <v>1.27064803049555E-3</v>
      </c>
    </row>
    <row r="7066" spans="1:15">
      <c r="A7066" t="s">
        <v>7930</v>
      </c>
      <c r="B7066" t="s">
        <v>23511</v>
      </c>
      <c r="C7066" t="s">
        <v>7931</v>
      </c>
      <c r="D7066">
        <v>15</v>
      </c>
      <c r="E7066">
        <v>6152</v>
      </c>
      <c r="F7066">
        <v>17</v>
      </c>
      <c r="G7066">
        <v>7804</v>
      </c>
      <c r="H7066">
        <v>0.26923996398</v>
      </c>
      <c r="I7066">
        <v>0.77166446736043703</v>
      </c>
      <c r="J7066">
        <v>0.66327130021764202</v>
      </c>
      <c r="K7066" t="s">
        <v>23658</v>
      </c>
      <c r="L7066">
        <v>15</v>
      </c>
      <c r="M7066" t="s">
        <v>1463</v>
      </c>
      <c r="N7066">
        <v>0.88235294117647101</v>
      </c>
      <c r="O7066">
        <v>2.4382314694408299E-3</v>
      </c>
    </row>
    <row r="7067" spans="1:15">
      <c r="A7067" t="s">
        <v>7932</v>
      </c>
      <c r="B7067" t="s">
        <v>23518</v>
      </c>
      <c r="C7067" t="s">
        <v>7933</v>
      </c>
      <c r="D7067">
        <v>3</v>
      </c>
      <c r="E7067">
        <v>787</v>
      </c>
      <c r="F7067">
        <v>3</v>
      </c>
      <c r="G7067">
        <v>7393</v>
      </c>
      <c r="H7067">
        <v>1.20221202725935E-3</v>
      </c>
      <c r="I7067">
        <v>6.16258894389922E-2</v>
      </c>
      <c r="J7067">
        <v>5.9583315386099199E-2</v>
      </c>
      <c r="K7067" t="s">
        <v>24749</v>
      </c>
      <c r="L7067">
        <v>3</v>
      </c>
      <c r="M7067" t="s">
        <v>1463</v>
      </c>
      <c r="N7067">
        <v>1</v>
      </c>
      <c r="O7067">
        <v>3.8119440914866601E-3</v>
      </c>
    </row>
    <row r="7068" spans="1:15">
      <c r="A7068" t="s">
        <v>7934</v>
      </c>
      <c r="B7068" t="s">
        <v>23511</v>
      </c>
      <c r="C7068" t="s">
        <v>7935</v>
      </c>
      <c r="D7068">
        <v>1</v>
      </c>
      <c r="E7068">
        <v>6152</v>
      </c>
      <c r="F7068">
        <v>1</v>
      </c>
      <c r="G7068">
        <v>7804</v>
      </c>
      <c r="H7068">
        <v>0.788313685289595</v>
      </c>
      <c r="I7068">
        <v>0.968912233598893</v>
      </c>
      <c r="J7068">
        <v>0.832812322140707</v>
      </c>
      <c r="K7068" t="s">
        <v>24711</v>
      </c>
      <c r="L7068">
        <v>1</v>
      </c>
      <c r="M7068" t="s">
        <v>1463</v>
      </c>
      <c r="N7068">
        <v>1</v>
      </c>
      <c r="O7068">
        <v>1.6254876462938901E-4</v>
      </c>
    </row>
    <row r="7069" spans="1:15">
      <c r="A7069" t="s">
        <v>7936</v>
      </c>
      <c r="B7069" t="s">
        <v>23518</v>
      </c>
      <c r="C7069" t="s">
        <v>7937</v>
      </c>
      <c r="D7069">
        <v>2</v>
      </c>
      <c r="E7069">
        <v>787</v>
      </c>
      <c r="F7069">
        <v>28</v>
      </c>
      <c r="G7069">
        <v>7393</v>
      </c>
      <c r="H7069">
        <v>0.81503836345158498</v>
      </c>
      <c r="I7069">
        <v>1</v>
      </c>
      <c r="J7069">
        <v>0.966855260484069</v>
      </c>
      <c r="K7069" t="s">
        <v>28586</v>
      </c>
      <c r="L7069">
        <v>2</v>
      </c>
      <c r="M7069" t="s">
        <v>1463</v>
      </c>
      <c r="N7069">
        <v>7.1428571428571397E-2</v>
      </c>
      <c r="O7069">
        <v>2.5412960609911099E-3</v>
      </c>
    </row>
    <row r="7070" spans="1:15">
      <c r="A7070" t="s">
        <v>7936</v>
      </c>
      <c r="B7070" t="s">
        <v>23511</v>
      </c>
      <c r="C7070" t="s">
        <v>7937</v>
      </c>
      <c r="D7070">
        <v>27</v>
      </c>
      <c r="E7070">
        <v>6152</v>
      </c>
      <c r="F7070">
        <v>29</v>
      </c>
      <c r="G7070">
        <v>7804</v>
      </c>
      <c r="H7070">
        <v>3.8185156282082001E-2</v>
      </c>
      <c r="I7070">
        <v>0.223105557030918</v>
      </c>
      <c r="J7070">
        <v>0.191766653975734</v>
      </c>
      <c r="K7070" t="s">
        <v>28587</v>
      </c>
      <c r="L7070">
        <v>27</v>
      </c>
      <c r="M7070" t="s">
        <v>1463</v>
      </c>
      <c r="N7070">
        <v>0.931034482758621</v>
      </c>
      <c r="O7070">
        <v>4.3888166449934998E-3</v>
      </c>
    </row>
    <row r="7071" spans="1:15">
      <c r="A7071" t="s">
        <v>7938</v>
      </c>
      <c r="B7071" t="s">
        <v>23511</v>
      </c>
      <c r="C7071" t="s">
        <v>7939</v>
      </c>
      <c r="D7071">
        <v>1</v>
      </c>
      <c r="E7071">
        <v>6152</v>
      </c>
      <c r="F7071">
        <v>1</v>
      </c>
      <c r="G7071">
        <v>7804</v>
      </c>
      <c r="H7071">
        <v>0.788313685289595</v>
      </c>
      <c r="I7071">
        <v>0.968912233598893</v>
      </c>
      <c r="J7071">
        <v>0.832812322140707</v>
      </c>
      <c r="K7071" t="s">
        <v>26427</v>
      </c>
      <c r="L7071">
        <v>1</v>
      </c>
      <c r="M7071" t="s">
        <v>1463</v>
      </c>
      <c r="N7071">
        <v>1</v>
      </c>
      <c r="O7071">
        <v>1.6254876462938901E-4</v>
      </c>
    </row>
    <row r="7072" spans="1:15">
      <c r="A7072" t="s">
        <v>7940</v>
      </c>
      <c r="B7072" t="s">
        <v>23511</v>
      </c>
      <c r="C7072" t="s">
        <v>7941</v>
      </c>
      <c r="D7072">
        <v>11</v>
      </c>
      <c r="E7072">
        <v>6152</v>
      </c>
      <c r="F7072">
        <v>11</v>
      </c>
      <c r="G7072">
        <v>7804</v>
      </c>
      <c r="H7072">
        <v>7.29234120922964E-2</v>
      </c>
      <c r="I7072">
        <v>0.34901846963959998</v>
      </c>
      <c r="J7072">
        <v>0.29999299429929699</v>
      </c>
      <c r="K7072" t="s">
        <v>26434</v>
      </c>
      <c r="L7072">
        <v>11</v>
      </c>
      <c r="M7072" t="s">
        <v>1463</v>
      </c>
      <c r="N7072">
        <v>1</v>
      </c>
      <c r="O7072">
        <v>1.78803641092328E-3</v>
      </c>
    </row>
    <row r="7073" spans="1:15">
      <c r="A7073" t="s">
        <v>7942</v>
      </c>
      <c r="B7073" t="s">
        <v>23511</v>
      </c>
      <c r="C7073" t="s">
        <v>7943</v>
      </c>
      <c r="D7073">
        <v>4</v>
      </c>
      <c r="E7073">
        <v>6152</v>
      </c>
      <c r="F7073">
        <v>5</v>
      </c>
      <c r="G7073">
        <v>7804</v>
      </c>
      <c r="H7073">
        <v>0.71320711691885297</v>
      </c>
      <c r="I7073">
        <v>0.968912233598893</v>
      </c>
      <c r="J7073">
        <v>0.832812322140707</v>
      </c>
      <c r="K7073" t="s">
        <v>28588</v>
      </c>
      <c r="L7073">
        <v>4</v>
      </c>
      <c r="M7073" t="s">
        <v>1463</v>
      </c>
      <c r="N7073">
        <v>0.8</v>
      </c>
      <c r="O7073">
        <v>6.5019505851755496E-4</v>
      </c>
    </row>
    <row r="7074" spans="1:15">
      <c r="A7074" t="s">
        <v>7942</v>
      </c>
      <c r="B7074" t="s">
        <v>23518</v>
      </c>
      <c r="C7074" t="s">
        <v>7943</v>
      </c>
      <c r="D7074">
        <v>1</v>
      </c>
      <c r="E7074">
        <v>787</v>
      </c>
      <c r="F7074">
        <v>5</v>
      </c>
      <c r="G7074">
        <v>7393</v>
      </c>
      <c r="H7074">
        <v>0.430466464429208</v>
      </c>
      <c r="I7074">
        <v>1</v>
      </c>
      <c r="J7074">
        <v>0.966855260484069</v>
      </c>
      <c r="K7074" t="s">
        <v>27064</v>
      </c>
      <c r="L7074">
        <v>1</v>
      </c>
      <c r="M7074" t="s">
        <v>1463</v>
      </c>
      <c r="N7074">
        <v>0.2</v>
      </c>
      <c r="O7074">
        <v>1.27064803049555E-3</v>
      </c>
    </row>
    <row r="7075" spans="1:15">
      <c r="A7075" t="s">
        <v>7944</v>
      </c>
      <c r="B7075" t="s">
        <v>23511</v>
      </c>
      <c r="C7075" t="s">
        <v>7945</v>
      </c>
      <c r="D7075">
        <v>5</v>
      </c>
      <c r="E7075">
        <v>6152</v>
      </c>
      <c r="F7075">
        <v>6</v>
      </c>
      <c r="G7075">
        <v>7804</v>
      </c>
      <c r="H7075">
        <v>0.62665052091531404</v>
      </c>
      <c r="I7075">
        <v>0.968912233598893</v>
      </c>
      <c r="J7075">
        <v>0.832812322140707</v>
      </c>
      <c r="K7075" t="s">
        <v>28589</v>
      </c>
      <c r="L7075">
        <v>5</v>
      </c>
      <c r="M7075" t="s">
        <v>5133</v>
      </c>
      <c r="N7075">
        <v>0.83333333333333304</v>
      </c>
      <c r="O7075">
        <v>8.1274382314694405E-4</v>
      </c>
    </row>
    <row r="7076" spans="1:15">
      <c r="A7076" t="s">
        <v>7944</v>
      </c>
      <c r="B7076" t="s">
        <v>23518</v>
      </c>
      <c r="C7076" t="s">
        <v>7945</v>
      </c>
      <c r="D7076">
        <v>1</v>
      </c>
      <c r="E7076">
        <v>787</v>
      </c>
      <c r="F7076">
        <v>6</v>
      </c>
      <c r="G7076">
        <v>7393</v>
      </c>
      <c r="H7076">
        <v>0.49113550780958298</v>
      </c>
      <c r="I7076">
        <v>1</v>
      </c>
      <c r="J7076">
        <v>0.966855260484069</v>
      </c>
      <c r="K7076" t="s">
        <v>27311</v>
      </c>
      <c r="L7076">
        <v>1</v>
      </c>
      <c r="M7076" t="s">
        <v>5133</v>
      </c>
      <c r="N7076">
        <v>0.16666666666666699</v>
      </c>
      <c r="O7076">
        <v>1.27064803049555E-3</v>
      </c>
    </row>
    <row r="7077" spans="1:15">
      <c r="A7077" t="s">
        <v>7946</v>
      </c>
      <c r="B7077" t="s">
        <v>23518</v>
      </c>
      <c r="C7077" t="s">
        <v>7947</v>
      </c>
      <c r="D7077">
        <v>1</v>
      </c>
      <c r="E7077">
        <v>787</v>
      </c>
      <c r="F7077">
        <v>7</v>
      </c>
      <c r="G7077">
        <v>7393</v>
      </c>
      <c r="H7077">
        <v>0.54534917443390396</v>
      </c>
      <c r="I7077">
        <v>1</v>
      </c>
      <c r="J7077">
        <v>0.966855260484069</v>
      </c>
      <c r="K7077" t="s">
        <v>28590</v>
      </c>
      <c r="L7077">
        <v>1</v>
      </c>
      <c r="M7077" t="s">
        <v>5133</v>
      </c>
      <c r="N7077">
        <v>0.14285714285714299</v>
      </c>
      <c r="O7077">
        <v>1.27064803049555E-3</v>
      </c>
    </row>
    <row r="7078" spans="1:15">
      <c r="A7078" t="s">
        <v>7946</v>
      </c>
      <c r="B7078" t="s">
        <v>23511</v>
      </c>
      <c r="C7078" t="s">
        <v>7947</v>
      </c>
      <c r="D7078">
        <v>6</v>
      </c>
      <c r="E7078">
        <v>6152</v>
      </c>
      <c r="F7078">
        <v>7</v>
      </c>
      <c r="G7078">
        <v>7804</v>
      </c>
      <c r="H7078">
        <v>0.54476030000281095</v>
      </c>
      <c r="I7078">
        <v>0.968912233598893</v>
      </c>
      <c r="J7078">
        <v>0.832812322140707</v>
      </c>
      <c r="K7078" t="s">
        <v>28591</v>
      </c>
      <c r="L7078">
        <v>6</v>
      </c>
      <c r="M7078" t="s">
        <v>5133</v>
      </c>
      <c r="N7078">
        <v>0.85714285714285698</v>
      </c>
      <c r="O7078">
        <v>9.7529258777633303E-4</v>
      </c>
    </row>
    <row r="7079" spans="1:15">
      <c r="A7079" t="s">
        <v>7948</v>
      </c>
      <c r="B7079" t="s">
        <v>23518</v>
      </c>
      <c r="C7079" t="s">
        <v>7949</v>
      </c>
      <c r="D7079">
        <v>1</v>
      </c>
      <c r="E7079">
        <v>787</v>
      </c>
      <c r="F7079">
        <v>3</v>
      </c>
      <c r="G7079">
        <v>7393</v>
      </c>
      <c r="H7079">
        <v>0.28660084727541502</v>
      </c>
      <c r="I7079">
        <v>0.97863801257884697</v>
      </c>
      <c r="J7079">
        <v>0.94620131057153301</v>
      </c>
      <c r="K7079" t="s">
        <v>28590</v>
      </c>
      <c r="L7079">
        <v>1</v>
      </c>
      <c r="M7079" t="s">
        <v>1463</v>
      </c>
      <c r="N7079">
        <v>0.33333333333333298</v>
      </c>
      <c r="O7079">
        <v>1.27064803049555E-3</v>
      </c>
    </row>
    <row r="7080" spans="1:15">
      <c r="A7080" t="s">
        <v>7948</v>
      </c>
      <c r="B7080" t="s">
        <v>23511</v>
      </c>
      <c r="C7080" t="s">
        <v>7949</v>
      </c>
      <c r="D7080">
        <v>2</v>
      </c>
      <c r="E7080">
        <v>6152</v>
      </c>
      <c r="F7080">
        <v>3</v>
      </c>
      <c r="G7080">
        <v>7804</v>
      </c>
      <c r="H7080">
        <v>0.88457550560319997</v>
      </c>
      <c r="I7080">
        <v>1</v>
      </c>
      <c r="J7080">
        <v>0.85953329234717102</v>
      </c>
      <c r="K7080" t="s">
        <v>24308</v>
      </c>
      <c r="L7080">
        <v>2</v>
      </c>
      <c r="M7080" t="s">
        <v>1463</v>
      </c>
      <c r="N7080">
        <v>0.66666666666666696</v>
      </c>
      <c r="O7080">
        <v>3.2509752925877802E-4</v>
      </c>
    </row>
    <row r="7081" spans="1:15">
      <c r="A7081" t="s">
        <v>7950</v>
      </c>
      <c r="B7081" t="s">
        <v>23511</v>
      </c>
      <c r="C7081" t="s">
        <v>7951</v>
      </c>
      <c r="D7081">
        <v>3</v>
      </c>
      <c r="E7081">
        <v>6152</v>
      </c>
      <c r="F7081">
        <v>3</v>
      </c>
      <c r="G7081">
        <v>7804</v>
      </c>
      <c r="H7081">
        <v>0.489837867770546</v>
      </c>
      <c r="I7081">
        <v>0.96083957126938102</v>
      </c>
      <c r="J7081">
        <v>0.82587360011061495</v>
      </c>
      <c r="K7081" t="s">
        <v>28592</v>
      </c>
      <c r="L7081">
        <v>3</v>
      </c>
      <c r="M7081" t="s">
        <v>1463</v>
      </c>
      <c r="N7081">
        <v>1</v>
      </c>
      <c r="O7081">
        <v>4.8764629388816603E-4</v>
      </c>
    </row>
    <row r="7082" spans="1:15">
      <c r="A7082" t="s">
        <v>7952</v>
      </c>
      <c r="B7082" t="s">
        <v>23511</v>
      </c>
      <c r="C7082" t="s">
        <v>7953</v>
      </c>
      <c r="D7082">
        <v>4</v>
      </c>
      <c r="E7082">
        <v>6152</v>
      </c>
      <c r="F7082">
        <v>4</v>
      </c>
      <c r="G7082">
        <v>7804</v>
      </c>
      <c r="H7082">
        <v>0.38610601832086699</v>
      </c>
      <c r="I7082">
        <v>0.90829480295553899</v>
      </c>
      <c r="J7082">
        <v>0.78070962240619901</v>
      </c>
      <c r="K7082" t="s">
        <v>28593</v>
      </c>
      <c r="L7082">
        <v>4</v>
      </c>
      <c r="M7082" t="s">
        <v>1463</v>
      </c>
      <c r="N7082">
        <v>1</v>
      </c>
      <c r="O7082">
        <v>6.5019505851755496E-4</v>
      </c>
    </row>
    <row r="7083" spans="1:15">
      <c r="A7083" t="s">
        <v>7954</v>
      </c>
      <c r="B7083" t="s">
        <v>23513</v>
      </c>
      <c r="C7083" t="s">
        <v>7955</v>
      </c>
      <c r="D7083">
        <v>1</v>
      </c>
      <c r="E7083">
        <v>535</v>
      </c>
      <c r="F7083">
        <v>2</v>
      </c>
      <c r="G7083">
        <v>8124</v>
      </c>
      <c r="H7083">
        <v>0.12737930779067499</v>
      </c>
      <c r="I7083">
        <v>0.64703075560747003</v>
      </c>
      <c r="J7083">
        <v>0.614945907739046</v>
      </c>
      <c r="K7083" t="s">
        <v>27989</v>
      </c>
      <c r="L7083">
        <v>1</v>
      </c>
      <c r="M7083" t="s">
        <v>1463</v>
      </c>
      <c r="N7083">
        <v>0.5</v>
      </c>
      <c r="O7083">
        <v>1.8691588785046699E-3</v>
      </c>
    </row>
    <row r="7084" spans="1:15">
      <c r="A7084" t="s">
        <v>7954</v>
      </c>
      <c r="B7084" t="s">
        <v>23511</v>
      </c>
      <c r="C7084" t="s">
        <v>7955</v>
      </c>
      <c r="D7084">
        <v>2</v>
      </c>
      <c r="E7084">
        <v>6152</v>
      </c>
      <c r="F7084">
        <v>3</v>
      </c>
      <c r="G7084">
        <v>7804</v>
      </c>
      <c r="H7084">
        <v>0.88457550560319997</v>
      </c>
      <c r="I7084">
        <v>1</v>
      </c>
      <c r="J7084">
        <v>0.85953329234717102</v>
      </c>
      <c r="K7084" t="s">
        <v>28594</v>
      </c>
      <c r="L7084">
        <v>2</v>
      </c>
      <c r="M7084" t="s">
        <v>1463</v>
      </c>
      <c r="N7084">
        <v>0.66666666666666696</v>
      </c>
      <c r="O7084">
        <v>3.2509752925877802E-4</v>
      </c>
    </row>
    <row r="7085" spans="1:15">
      <c r="A7085" t="s">
        <v>7956</v>
      </c>
      <c r="B7085" t="s">
        <v>23513</v>
      </c>
      <c r="C7085" t="s">
        <v>7957</v>
      </c>
      <c r="D7085">
        <v>1</v>
      </c>
      <c r="E7085">
        <v>535</v>
      </c>
      <c r="F7085">
        <v>2</v>
      </c>
      <c r="G7085">
        <v>8124</v>
      </c>
      <c r="H7085">
        <v>0.12737930779067499</v>
      </c>
      <c r="I7085">
        <v>0.64703075560747003</v>
      </c>
      <c r="J7085">
        <v>0.614945907739046</v>
      </c>
      <c r="K7085" t="s">
        <v>27989</v>
      </c>
      <c r="L7085">
        <v>1</v>
      </c>
      <c r="M7085" t="s">
        <v>1463</v>
      </c>
      <c r="N7085">
        <v>0.5</v>
      </c>
      <c r="O7085">
        <v>1.8691588785046699E-3</v>
      </c>
    </row>
    <row r="7086" spans="1:15">
      <c r="A7086" t="s">
        <v>7956</v>
      </c>
      <c r="B7086" t="s">
        <v>23511</v>
      </c>
      <c r="C7086" t="s">
        <v>7957</v>
      </c>
      <c r="D7086">
        <v>2</v>
      </c>
      <c r="E7086">
        <v>6152</v>
      </c>
      <c r="F7086">
        <v>3</v>
      </c>
      <c r="G7086">
        <v>7804</v>
      </c>
      <c r="H7086">
        <v>0.88457550560319997</v>
      </c>
      <c r="I7086">
        <v>1</v>
      </c>
      <c r="J7086">
        <v>0.85953329234717102</v>
      </c>
      <c r="K7086" t="s">
        <v>28594</v>
      </c>
      <c r="L7086">
        <v>2</v>
      </c>
      <c r="M7086" t="s">
        <v>1463</v>
      </c>
      <c r="N7086">
        <v>0.66666666666666696</v>
      </c>
      <c r="O7086">
        <v>3.2509752925877802E-4</v>
      </c>
    </row>
    <row r="7087" spans="1:15">
      <c r="A7087" t="s">
        <v>7958</v>
      </c>
      <c r="B7087" t="s">
        <v>23511</v>
      </c>
      <c r="C7087" t="s">
        <v>7959</v>
      </c>
      <c r="D7087">
        <v>9</v>
      </c>
      <c r="E7087">
        <v>6152</v>
      </c>
      <c r="F7087">
        <v>10</v>
      </c>
      <c r="G7087">
        <v>7804</v>
      </c>
      <c r="H7087">
        <v>0.341392875758884</v>
      </c>
      <c r="I7087">
        <v>0.87709103910391695</v>
      </c>
      <c r="J7087">
        <v>0.75388894852919097</v>
      </c>
      <c r="K7087" t="s">
        <v>28595</v>
      </c>
      <c r="L7087">
        <v>9</v>
      </c>
      <c r="M7087" t="s">
        <v>5133</v>
      </c>
      <c r="N7087">
        <v>0.9</v>
      </c>
      <c r="O7087">
        <v>1.4629388816645001E-3</v>
      </c>
    </row>
    <row r="7088" spans="1:15">
      <c r="A7088" t="s">
        <v>7960</v>
      </c>
      <c r="B7088" t="s">
        <v>23511</v>
      </c>
      <c r="C7088" t="s">
        <v>7961</v>
      </c>
      <c r="D7088">
        <v>1</v>
      </c>
      <c r="E7088">
        <v>6152</v>
      </c>
      <c r="F7088">
        <v>1</v>
      </c>
      <c r="G7088">
        <v>7804</v>
      </c>
      <c r="H7088">
        <v>0.788313685289595</v>
      </c>
      <c r="I7088">
        <v>0.968912233598893</v>
      </c>
      <c r="J7088">
        <v>0.832812322140707</v>
      </c>
      <c r="K7088" t="s">
        <v>27444</v>
      </c>
      <c r="L7088">
        <v>1</v>
      </c>
      <c r="M7088" t="s">
        <v>1463</v>
      </c>
      <c r="N7088">
        <v>1</v>
      </c>
      <c r="O7088">
        <v>1.6254876462938901E-4</v>
      </c>
    </row>
    <row r="7089" spans="1:15">
      <c r="A7089" t="s">
        <v>7962</v>
      </c>
      <c r="B7089" t="s">
        <v>23518</v>
      </c>
      <c r="C7089" t="s">
        <v>7963</v>
      </c>
      <c r="D7089">
        <v>2</v>
      </c>
      <c r="E7089">
        <v>787</v>
      </c>
      <c r="F7089">
        <v>2</v>
      </c>
      <c r="G7089">
        <v>7393</v>
      </c>
      <c r="H7089">
        <v>1.1319170819711901E-2</v>
      </c>
      <c r="I7089">
        <v>0.24323860088996599</v>
      </c>
      <c r="J7089">
        <v>0.235176520823249</v>
      </c>
      <c r="K7089" t="s">
        <v>27385</v>
      </c>
      <c r="L7089">
        <v>2</v>
      </c>
      <c r="M7089" t="s">
        <v>1463</v>
      </c>
      <c r="N7089">
        <v>1</v>
      </c>
      <c r="O7089">
        <v>2.5412960609911099E-3</v>
      </c>
    </row>
    <row r="7090" spans="1:15">
      <c r="A7090" t="s">
        <v>7964</v>
      </c>
      <c r="B7090" t="s">
        <v>23511</v>
      </c>
      <c r="C7090" t="s">
        <v>7965</v>
      </c>
      <c r="D7090">
        <v>5</v>
      </c>
      <c r="E7090">
        <v>6152</v>
      </c>
      <c r="F7090">
        <v>5</v>
      </c>
      <c r="G7090">
        <v>7804</v>
      </c>
      <c r="H7090">
        <v>0.30433074367137097</v>
      </c>
      <c r="I7090">
        <v>0.81020448119108801</v>
      </c>
      <c r="J7090">
        <v>0.69639772519260701</v>
      </c>
      <c r="K7090" t="s">
        <v>28596</v>
      </c>
      <c r="L7090">
        <v>5</v>
      </c>
      <c r="M7090" t="s">
        <v>5133</v>
      </c>
      <c r="N7090">
        <v>1</v>
      </c>
      <c r="O7090">
        <v>8.1274382314694405E-4</v>
      </c>
    </row>
    <row r="7091" spans="1:15">
      <c r="A7091" t="s">
        <v>7966</v>
      </c>
      <c r="B7091" t="s">
        <v>23511</v>
      </c>
      <c r="C7091" t="s">
        <v>7967</v>
      </c>
      <c r="D7091">
        <v>77</v>
      </c>
      <c r="E7091">
        <v>6152</v>
      </c>
      <c r="F7091">
        <v>86</v>
      </c>
      <c r="G7091">
        <v>7804</v>
      </c>
      <c r="H7091">
        <v>7.0107569878639702E-3</v>
      </c>
      <c r="I7091">
        <v>6.4265272388753097E-2</v>
      </c>
      <c r="J7091">
        <v>5.5238141159892701E-2</v>
      </c>
      <c r="K7091" t="s">
        <v>28597</v>
      </c>
      <c r="L7091">
        <v>77</v>
      </c>
      <c r="M7091" t="s">
        <v>5133</v>
      </c>
      <c r="N7091">
        <v>0.89534883720930203</v>
      </c>
      <c r="O7091">
        <v>1.25162548764629E-2</v>
      </c>
    </row>
    <row r="7092" spans="1:15">
      <c r="A7092" t="s">
        <v>7966</v>
      </c>
      <c r="B7092" t="s">
        <v>23513</v>
      </c>
      <c r="C7092" t="s">
        <v>7967</v>
      </c>
      <c r="D7092">
        <v>4</v>
      </c>
      <c r="E7092">
        <v>535</v>
      </c>
      <c r="F7092">
        <v>85</v>
      </c>
      <c r="G7092">
        <v>8124</v>
      </c>
      <c r="H7092">
        <v>0.82007478713250004</v>
      </c>
      <c r="I7092">
        <v>0.99999999999997702</v>
      </c>
      <c r="J7092">
        <v>0.95041217501583097</v>
      </c>
      <c r="K7092" t="s">
        <v>28598</v>
      </c>
      <c r="L7092">
        <v>4</v>
      </c>
      <c r="M7092" t="s">
        <v>5133</v>
      </c>
      <c r="N7092">
        <v>4.7058823529411799E-2</v>
      </c>
      <c r="O7092">
        <v>7.4766355140186902E-3</v>
      </c>
    </row>
    <row r="7093" spans="1:15">
      <c r="A7093" t="s">
        <v>7966</v>
      </c>
      <c r="B7093" t="s">
        <v>23518</v>
      </c>
      <c r="C7093" t="s">
        <v>7967</v>
      </c>
      <c r="D7093">
        <v>2</v>
      </c>
      <c r="E7093">
        <v>787</v>
      </c>
      <c r="F7093">
        <v>53</v>
      </c>
      <c r="G7093">
        <v>7393</v>
      </c>
      <c r="H7093">
        <v>0.98152092819809</v>
      </c>
      <c r="I7093">
        <v>1</v>
      </c>
      <c r="J7093">
        <v>0.966855260484069</v>
      </c>
      <c r="K7093" t="s">
        <v>25613</v>
      </c>
      <c r="L7093">
        <v>2</v>
      </c>
      <c r="M7093" t="s">
        <v>5133</v>
      </c>
      <c r="N7093">
        <v>3.77358490566038E-2</v>
      </c>
      <c r="O7093">
        <v>2.5412960609911099E-3</v>
      </c>
    </row>
    <row r="7094" spans="1:15">
      <c r="A7094" t="s">
        <v>7968</v>
      </c>
      <c r="B7094" t="s">
        <v>23511</v>
      </c>
      <c r="C7094" t="s">
        <v>7969</v>
      </c>
      <c r="D7094">
        <v>5</v>
      </c>
      <c r="E7094">
        <v>6152</v>
      </c>
      <c r="F7094">
        <v>7</v>
      </c>
      <c r="G7094">
        <v>7804</v>
      </c>
      <c r="H7094">
        <v>0.83137607319657303</v>
      </c>
      <c r="I7094">
        <v>0.98923101772060196</v>
      </c>
      <c r="J7094">
        <v>0.85027699355333197</v>
      </c>
      <c r="K7094" t="s">
        <v>28599</v>
      </c>
      <c r="L7094">
        <v>5</v>
      </c>
      <c r="M7094" t="s">
        <v>5133</v>
      </c>
      <c r="N7094">
        <v>0.71428571428571397</v>
      </c>
      <c r="O7094">
        <v>8.1274382314694405E-4</v>
      </c>
    </row>
    <row r="7095" spans="1:15">
      <c r="A7095" t="s">
        <v>7968</v>
      </c>
      <c r="B7095" t="s">
        <v>23513</v>
      </c>
      <c r="C7095" t="s">
        <v>7969</v>
      </c>
      <c r="D7095">
        <v>1</v>
      </c>
      <c r="E7095">
        <v>535</v>
      </c>
      <c r="F7095">
        <v>6</v>
      </c>
      <c r="G7095">
        <v>8124</v>
      </c>
      <c r="H7095">
        <v>0.33559747746230201</v>
      </c>
      <c r="I7095">
        <v>0.97804040131218795</v>
      </c>
      <c r="J7095">
        <v>0.92954150506449396</v>
      </c>
      <c r="K7095" t="s">
        <v>24832</v>
      </c>
      <c r="L7095">
        <v>1</v>
      </c>
      <c r="M7095" t="s">
        <v>5133</v>
      </c>
      <c r="N7095">
        <v>0.16666666666666699</v>
      </c>
      <c r="O7095">
        <v>1.8691588785046699E-3</v>
      </c>
    </row>
    <row r="7096" spans="1:15">
      <c r="A7096" t="s">
        <v>7970</v>
      </c>
      <c r="B7096" t="s">
        <v>23511</v>
      </c>
      <c r="C7096" t="s">
        <v>7971</v>
      </c>
      <c r="D7096">
        <v>5</v>
      </c>
      <c r="E7096">
        <v>6152</v>
      </c>
      <c r="F7096">
        <v>5</v>
      </c>
      <c r="G7096">
        <v>7804</v>
      </c>
      <c r="H7096">
        <v>0.30433074367137097</v>
      </c>
      <c r="I7096">
        <v>0.81020448119108801</v>
      </c>
      <c r="J7096">
        <v>0.69639772519260701</v>
      </c>
      <c r="K7096" t="s">
        <v>25015</v>
      </c>
      <c r="L7096">
        <v>5</v>
      </c>
      <c r="M7096" t="s">
        <v>1463</v>
      </c>
      <c r="N7096">
        <v>1</v>
      </c>
      <c r="O7096">
        <v>8.1274382314694405E-4</v>
      </c>
    </row>
    <row r="7097" spans="1:15">
      <c r="A7097" t="s">
        <v>7972</v>
      </c>
      <c r="B7097" t="s">
        <v>23518</v>
      </c>
      <c r="C7097" t="s">
        <v>7973</v>
      </c>
      <c r="D7097">
        <v>1</v>
      </c>
      <c r="E7097">
        <v>787</v>
      </c>
      <c r="F7097">
        <v>1</v>
      </c>
      <c r="G7097">
        <v>7393</v>
      </c>
      <c r="H7097">
        <v>0.106452049235764</v>
      </c>
      <c r="I7097">
        <v>0.63266972740240601</v>
      </c>
      <c r="J7097">
        <v>0.61170005408803896</v>
      </c>
      <c r="K7097" t="s">
        <v>24729</v>
      </c>
      <c r="L7097">
        <v>1</v>
      </c>
      <c r="M7097" t="s">
        <v>5133</v>
      </c>
      <c r="N7097">
        <v>1</v>
      </c>
      <c r="O7097">
        <v>1.27064803049555E-3</v>
      </c>
    </row>
    <row r="7098" spans="1:15">
      <c r="A7098" t="s">
        <v>7974</v>
      </c>
      <c r="B7098" t="s">
        <v>23518</v>
      </c>
      <c r="C7098" t="s">
        <v>7975</v>
      </c>
      <c r="D7098">
        <v>4</v>
      </c>
      <c r="E7098">
        <v>787</v>
      </c>
      <c r="F7098">
        <v>22</v>
      </c>
      <c r="G7098">
        <v>7393</v>
      </c>
      <c r="H7098">
        <v>0.200892153576778</v>
      </c>
      <c r="I7098">
        <v>0.83876007220319604</v>
      </c>
      <c r="J7098">
        <v>0.81095958809365798</v>
      </c>
      <c r="K7098" t="s">
        <v>28600</v>
      </c>
      <c r="L7098">
        <v>4</v>
      </c>
      <c r="M7098" t="s">
        <v>5133</v>
      </c>
      <c r="N7098">
        <v>0.18181818181818199</v>
      </c>
      <c r="O7098">
        <v>5.0825921219822103E-3</v>
      </c>
    </row>
    <row r="7099" spans="1:15">
      <c r="A7099" t="s">
        <v>7974</v>
      </c>
      <c r="B7099" t="s">
        <v>23511</v>
      </c>
      <c r="C7099" t="s">
        <v>7975</v>
      </c>
      <c r="D7099">
        <v>10</v>
      </c>
      <c r="E7099">
        <v>6152</v>
      </c>
      <c r="F7099">
        <v>22</v>
      </c>
      <c r="G7099">
        <v>7804</v>
      </c>
      <c r="H7099">
        <v>0.99988261642841803</v>
      </c>
      <c r="I7099">
        <v>1</v>
      </c>
      <c r="J7099">
        <v>0.85953329234717102</v>
      </c>
      <c r="K7099" t="s">
        <v>28601</v>
      </c>
      <c r="L7099">
        <v>10</v>
      </c>
      <c r="M7099" t="s">
        <v>5133</v>
      </c>
      <c r="N7099">
        <v>0.45454545454545497</v>
      </c>
      <c r="O7099">
        <v>1.62548764629389E-3</v>
      </c>
    </row>
    <row r="7100" spans="1:15">
      <c r="A7100" t="s">
        <v>7974</v>
      </c>
      <c r="B7100" t="s">
        <v>23513</v>
      </c>
      <c r="C7100" t="s">
        <v>7975</v>
      </c>
      <c r="D7100">
        <v>2</v>
      </c>
      <c r="E7100">
        <v>535</v>
      </c>
      <c r="F7100">
        <v>20</v>
      </c>
      <c r="G7100">
        <v>8124</v>
      </c>
      <c r="H7100">
        <v>0.383095126126271</v>
      </c>
      <c r="I7100">
        <v>0.99999999999997702</v>
      </c>
      <c r="J7100">
        <v>0.95041217501583097</v>
      </c>
      <c r="K7100" t="s">
        <v>28602</v>
      </c>
      <c r="L7100">
        <v>2</v>
      </c>
      <c r="M7100" t="s">
        <v>5133</v>
      </c>
      <c r="N7100">
        <v>0.1</v>
      </c>
      <c r="O7100">
        <v>3.7383177570093499E-3</v>
      </c>
    </row>
    <row r="7101" spans="1:15">
      <c r="A7101" t="s">
        <v>7976</v>
      </c>
      <c r="B7101" t="s">
        <v>23511</v>
      </c>
      <c r="C7101" t="s">
        <v>7977</v>
      </c>
      <c r="D7101">
        <v>1</v>
      </c>
      <c r="E7101">
        <v>6152</v>
      </c>
      <c r="F7101">
        <v>1</v>
      </c>
      <c r="G7101">
        <v>7804</v>
      </c>
      <c r="H7101">
        <v>0.788313685289595</v>
      </c>
      <c r="I7101">
        <v>0.968912233598893</v>
      </c>
      <c r="J7101">
        <v>0.832812322140707</v>
      </c>
      <c r="K7101" t="s">
        <v>23522</v>
      </c>
      <c r="L7101">
        <v>1</v>
      </c>
      <c r="M7101" t="s">
        <v>1463</v>
      </c>
      <c r="N7101">
        <v>1</v>
      </c>
      <c r="O7101">
        <v>1.6254876462938901E-4</v>
      </c>
    </row>
    <row r="7102" spans="1:15">
      <c r="A7102" t="s">
        <v>7978</v>
      </c>
      <c r="B7102" t="s">
        <v>23518</v>
      </c>
      <c r="C7102" t="s">
        <v>7979</v>
      </c>
      <c r="D7102">
        <v>1</v>
      </c>
      <c r="E7102">
        <v>787</v>
      </c>
      <c r="F7102">
        <v>1</v>
      </c>
      <c r="G7102">
        <v>7393</v>
      </c>
      <c r="H7102">
        <v>0.106452049235764</v>
      </c>
      <c r="I7102">
        <v>0.63266972740240601</v>
      </c>
      <c r="J7102">
        <v>0.61170005408803896</v>
      </c>
      <c r="K7102" t="s">
        <v>24729</v>
      </c>
      <c r="L7102">
        <v>1</v>
      </c>
      <c r="M7102" t="s">
        <v>5133</v>
      </c>
      <c r="N7102">
        <v>1</v>
      </c>
      <c r="O7102">
        <v>1.27064803049555E-3</v>
      </c>
    </row>
    <row r="7103" spans="1:15">
      <c r="A7103" t="s">
        <v>7980</v>
      </c>
      <c r="B7103" t="s">
        <v>23511</v>
      </c>
      <c r="C7103" t="s">
        <v>7981</v>
      </c>
      <c r="D7103">
        <v>12</v>
      </c>
      <c r="E7103">
        <v>6152</v>
      </c>
      <c r="F7103">
        <v>17</v>
      </c>
      <c r="G7103">
        <v>7804</v>
      </c>
      <c r="H7103">
        <v>0.86912798770799804</v>
      </c>
      <c r="I7103">
        <v>1</v>
      </c>
      <c r="J7103">
        <v>0.85953329234717102</v>
      </c>
      <c r="K7103" t="s">
        <v>28603</v>
      </c>
      <c r="L7103">
        <v>12</v>
      </c>
      <c r="M7103" t="s">
        <v>5133</v>
      </c>
      <c r="N7103">
        <v>0.70588235294117696</v>
      </c>
      <c r="O7103">
        <v>1.95058517555267E-3</v>
      </c>
    </row>
    <row r="7104" spans="1:15">
      <c r="A7104" t="s">
        <v>7980</v>
      </c>
      <c r="B7104" t="s">
        <v>23518</v>
      </c>
      <c r="C7104" t="s">
        <v>7981</v>
      </c>
      <c r="D7104">
        <v>1</v>
      </c>
      <c r="E7104">
        <v>787</v>
      </c>
      <c r="F7104">
        <v>13</v>
      </c>
      <c r="G7104">
        <v>7393</v>
      </c>
      <c r="H7104">
        <v>0.76880113817690798</v>
      </c>
      <c r="I7104">
        <v>1</v>
      </c>
      <c r="J7104">
        <v>0.966855260484069</v>
      </c>
      <c r="K7104" t="s">
        <v>28604</v>
      </c>
      <c r="L7104">
        <v>1</v>
      </c>
      <c r="M7104" t="s">
        <v>5133</v>
      </c>
      <c r="N7104">
        <v>7.69230769230769E-2</v>
      </c>
      <c r="O7104">
        <v>1.27064803049555E-3</v>
      </c>
    </row>
    <row r="7105" spans="1:15">
      <c r="A7105" t="s">
        <v>7980</v>
      </c>
      <c r="B7105" t="s">
        <v>23513</v>
      </c>
      <c r="C7105" t="s">
        <v>7981</v>
      </c>
      <c r="D7105">
        <v>2</v>
      </c>
      <c r="E7105">
        <v>535</v>
      </c>
      <c r="F7105">
        <v>17</v>
      </c>
      <c r="G7105">
        <v>8124</v>
      </c>
      <c r="H7105">
        <v>0.30951995937748999</v>
      </c>
      <c r="I7105">
        <v>0.96185933942670199</v>
      </c>
      <c r="J7105">
        <v>0.91416282684384298</v>
      </c>
      <c r="K7105" t="s">
        <v>25029</v>
      </c>
      <c r="L7105">
        <v>2</v>
      </c>
      <c r="M7105" t="s">
        <v>5133</v>
      </c>
      <c r="N7105">
        <v>0.11764705882352899</v>
      </c>
      <c r="O7105">
        <v>3.7383177570093499E-3</v>
      </c>
    </row>
    <row r="7106" spans="1:15">
      <c r="A7106" t="s">
        <v>7982</v>
      </c>
      <c r="B7106" t="s">
        <v>23513</v>
      </c>
      <c r="C7106" t="s">
        <v>7983</v>
      </c>
      <c r="D7106">
        <v>1</v>
      </c>
      <c r="E7106">
        <v>535</v>
      </c>
      <c r="F7106">
        <v>1</v>
      </c>
      <c r="G7106">
        <v>8124</v>
      </c>
      <c r="H7106">
        <v>6.5854258985721295E-2</v>
      </c>
      <c r="I7106">
        <v>0.448760549738495</v>
      </c>
      <c r="J7106">
        <v>0.42650749013827299</v>
      </c>
      <c r="K7106" t="s">
        <v>23676</v>
      </c>
      <c r="L7106">
        <v>1</v>
      </c>
      <c r="M7106" t="s">
        <v>1463</v>
      </c>
      <c r="N7106">
        <v>1</v>
      </c>
      <c r="O7106">
        <v>1.8691588785046699E-3</v>
      </c>
    </row>
    <row r="7107" spans="1:15">
      <c r="A7107" t="s">
        <v>7984</v>
      </c>
      <c r="B7107" t="s">
        <v>23511</v>
      </c>
      <c r="C7107" t="s">
        <v>7985</v>
      </c>
      <c r="D7107">
        <v>4</v>
      </c>
      <c r="E7107">
        <v>6152</v>
      </c>
      <c r="F7107">
        <v>4</v>
      </c>
      <c r="G7107">
        <v>7804</v>
      </c>
      <c r="H7107">
        <v>0.38610601832086699</v>
      </c>
      <c r="I7107">
        <v>0.90829480295553899</v>
      </c>
      <c r="J7107">
        <v>0.78070962240619901</v>
      </c>
      <c r="K7107" t="s">
        <v>28605</v>
      </c>
      <c r="L7107">
        <v>4</v>
      </c>
      <c r="M7107" t="s">
        <v>1463</v>
      </c>
      <c r="N7107">
        <v>1</v>
      </c>
      <c r="O7107">
        <v>6.5019505851755496E-4</v>
      </c>
    </row>
    <row r="7108" spans="1:15">
      <c r="A7108" t="s">
        <v>7986</v>
      </c>
      <c r="B7108" t="s">
        <v>23511</v>
      </c>
      <c r="C7108" t="s">
        <v>7987</v>
      </c>
      <c r="D7108">
        <v>1</v>
      </c>
      <c r="E7108">
        <v>6152</v>
      </c>
      <c r="F7108">
        <v>1</v>
      </c>
      <c r="G7108">
        <v>7804</v>
      </c>
      <c r="H7108">
        <v>0.788313685289595</v>
      </c>
      <c r="I7108">
        <v>0.968912233598893</v>
      </c>
      <c r="J7108">
        <v>0.832812322140707</v>
      </c>
      <c r="K7108" t="s">
        <v>28606</v>
      </c>
      <c r="L7108">
        <v>1</v>
      </c>
      <c r="M7108" t="s">
        <v>1463</v>
      </c>
      <c r="N7108">
        <v>1</v>
      </c>
      <c r="O7108">
        <v>1.6254876462938901E-4</v>
      </c>
    </row>
    <row r="7109" spans="1:15">
      <c r="A7109" t="s">
        <v>7988</v>
      </c>
      <c r="B7109" t="s">
        <v>23511</v>
      </c>
      <c r="C7109" t="s">
        <v>7989</v>
      </c>
      <c r="D7109">
        <v>75</v>
      </c>
      <c r="E7109">
        <v>6152</v>
      </c>
      <c r="F7109">
        <v>84</v>
      </c>
      <c r="G7109">
        <v>7804</v>
      </c>
      <c r="H7109">
        <v>9.2009771915797095E-3</v>
      </c>
      <c r="I7109">
        <v>7.9459316185177403E-2</v>
      </c>
      <c r="J7109">
        <v>6.8297927648300394E-2</v>
      </c>
      <c r="K7109" t="s">
        <v>28607</v>
      </c>
      <c r="L7109">
        <v>75</v>
      </c>
      <c r="M7109" t="s">
        <v>1463</v>
      </c>
      <c r="N7109">
        <v>0.89285714285714302</v>
      </c>
      <c r="O7109">
        <v>1.21911573472042E-2</v>
      </c>
    </row>
    <row r="7110" spans="1:15">
      <c r="A7110" t="s">
        <v>7988</v>
      </c>
      <c r="B7110" t="s">
        <v>23513</v>
      </c>
      <c r="C7110" t="s">
        <v>7989</v>
      </c>
      <c r="D7110">
        <v>2</v>
      </c>
      <c r="E7110">
        <v>535</v>
      </c>
      <c r="F7110">
        <v>80</v>
      </c>
      <c r="G7110">
        <v>8124</v>
      </c>
      <c r="H7110">
        <v>0.97199758377148504</v>
      </c>
      <c r="I7110">
        <v>0.99999999999997702</v>
      </c>
      <c r="J7110">
        <v>0.95041217501583097</v>
      </c>
      <c r="K7110" t="s">
        <v>28608</v>
      </c>
      <c r="L7110">
        <v>2</v>
      </c>
      <c r="M7110" t="s">
        <v>1463</v>
      </c>
      <c r="N7110">
        <v>2.5000000000000001E-2</v>
      </c>
      <c r="O7110">
        <v>3.7383177570093499E-3</v>
      </c>
    </row>
    <row r="7111" spans="1:15">
      <c r="A7111" t="s">
        <v>7988</v>
      </c>
      <c r="B7111" t="s">
        <v>23518</v>
      </c>
      <c r="C7111" t="s">
        <v>7989</v>
      </c>
      <c r="D7111">
        <v>1</v>
      </c>
      <c r="E7111">
        <v>787</v>
      </c>
      <c r="F7111">
        <v>72</v>
      </c>
      <c r="G7111">
        <v>7393</v>
      </c>
      <c r="H7111">
        <v>0.99970994854778805</v>
      </c>
      <c r="I7111">
        <v>1</v>
      </c>
      <c r="J7111">
        <v>0.966855260484069</v>
      </c>
      <c r="K7111" t="s">
        <v>23531</v>
      </c>
      <c r="L7111">
        <v>1</v>
      </c>
      <c r="M7111" t="s">
        <v>1463</v>
      </c>
      <c r="N7111">
        <v>1.38888888888889E-2</v>
      </c>
      <c r="O7111">
        <v>1.27064803049555E-3</v>
      </c>
    </row>
    <row r="7112" spans="1:15">
      <c r="A7112" t="s">
        <v>7990</v>
      </c>
      <c r="B7112" t="s">
        <v>23511</v>
      </c>
      <c r="C7112" t="s">
        <v>7991</v>
      </c>
      <c r="D7112">
        <v>10</v>
      </c>
      <c r="E7112">
        <v>6152</v>
      </c>
      <c r="F7112">
        <v>12</v>
      </c>
      <c r="G7112">
        <v>7804</v>
      </c>
      <c r="H7112">
        <v>0.51722323138668902</v>
      </c>
      <c r="I7112">
        <v>0.968912233598893</v>
      </c>
      <c r="J7112">
        <v>0.832812322140707</v>
      </c>
      <c r="K7112" t="s">
        <v>28609</v>
      </c>
      <c r="L7112">
        <v>10</v>
      </c>
      <c r="M7112" t="s">
        <v>1463</v>
      </c>
      <c r="N7112">
        <v>0.83333333333333304</v>
      </c>
      <c r="O7112">
        <v>1.62548764629389E-3</v>
      </c>
    </row>
    <row r="7113" spans="1:15">
      <c r="A7113" t="s">
        <v>7990</v>
      </c>
      <c r="B7113" t="s">
        <v>23513</v>
      </c>
      <c r="C7113" t="s">
        <v>7991</v>
      </c>
      <c r="D7113">
        <v>1</v>
      </c>
      <c r="E7113">
        <v>535</v>
      </c>
      <c r="F7113">
        <v>11</v>
      </c>
      <c r="G7113">
        <v>8124</v>
      </c>
      <c r="H7113">
        <v>0.52755249562557105</v>
      </c>
      <c r="I7113">
        <v>0.99999999999997702</v>
      </c>
      <c r="J7113">
        <v>0.95041217501583097</v>
      </c>
      <c r="K7113" t="s">
        <v>24025</v>
      </c>
      <c r="L7113">
        <v>1</v>
      </c>
      <c r="M7113" t="s">
        <v>1463</v>
      </c>
      <c r="N7113">
        <v>9.0909090909090898E-2</v>
      </c>
      <c r="O7113">
        <v>1.8691588785046699E-3</v>
      </c>
    </row>
    <row r="7114" spans="1:15">
      <c r="A7114" t="s">
        <v>7990</v>
      </c>
      <c r="B7114" t="s">
        <v>23518</v>
      </c>
      <c r="C7114" t="s">
        <v>7991</v>
      </c>
      <c r="D7114">
        <v>1</v>
      </c>
      <c r="E7114">
        <v>787</v>
      </c>
      <c r="F7114">
        <v>11</v>
      </c>
      <c r="G7114">
        <v>7393</v>
      </c>
      <c r="H7114">
        <v>0.71032488019926399</v>
      </c>
      <c r="I7114">
        <v>1</v>
      </c>
      <c r="J7114">
        <v>0.966855260484069</v>
      </c>
      <c r="K7114" t="s">
        <v>24040</v>
      </c>
      <c r="L7114">
        <v>1</v>
      </c>
      <c r="M7114" t="s">
        <v>1463</v>
      </c>
      <c r="N7114">
        <v>9.0909090909090898E-2</v>
      </c>
      <c r="O7114">
        <v>1.27064803049555E-3</v>
      </c>
    </row>
    <row r="7115" spans="1:15">
      <c r="A7115" t="s">
        <v>7992</v>
      </c>
      <c r="B7115" t="s">
        <v>23518</v>
      </c>
      <c r="C7115" t="s">
        <v>7993</v>
      </c>
      <c r="D7115">
        <v>7</v>
      </c>
      <c r="E7115">
        <v>787</v>
      </c>
      <c r="F7115">
        <v>70</v>
      </c>
      <c r="G7115">
        <v>7393</v>
      </c>
      <c r="H7115">
        <v>0.62749965030963994</v>
      </c>
      <c r="I7115">
        <v>1</v>
      </c>
      <c r="J7115">
        <v>0.966855260484069</v>
      </c>
      <c r="K7115" t="s">
        <v>28610</v>
      </c>
      <c r="L7115">
        <v>7</v>
      </c>
      <c r="M7115" t="s">
        <v>5133</v>
      </c>
      <c r="N7115">
        <v>0.1</v>
      </c>
      <c r="O7115">
        <v>8.8945362134688708E-3</v>
      </c>
    </row>
    <row r="7116" spans="1:15">
      <c r="A7116" t="s">
        <v>7992</v>
      </c>
      <c r="B7116" t="s">
        <v>23511</v>
      </c>
      <c r="C7116" t="s">
        <v>7993</v>
      </c>
      <c r="D7116">
        <v>75</v>
      </c>
      <c r="E7116">
        <v>6152</v>
      </c>
      <c r="F7116">
        <v>86</v>
      </c>
      <c r="G7116">
        <v>7804</v>
      </c>
      <c r="H7116">
        <v>3.22947956523119E-2</v>
      </c>
      <c r="I7116">
        <v>0.20440384129351999</v>
      </c>
      <c r="J7116">
        <v>0.175691906675428</v>
      </c>
      <c r="K7116" t="s">
        <v>28611</v>
      </c>
      <c r="L7116">
        <v>75</v>
      </c>
      <c r="M7116" t="s">
        <v>5133</v>
      </c>
      <c r="N7116">
        <v>0.87209302325581395</v>
      </c>
      <c r="O7116">
        <v>1.21911573472042E-2</v>
      </c>
    </row>
    <row r="7117" spans="1:15">
      <c r="A7117" t="s">
        <v>7992</v>
      </c>
      <c r="B7117" t="s">
        <v>23513</v>
      </c>
      <c r="C7117" t="s">
        <v>7993</v>
      </c>
      <c r="D7117">
        <v>2</v>
      </c>
      <c r="E7117">
        <v>535</v>
      </c>
      <c r="F7117">
        <v>88</v>
      </c>
      <c r="G7117">
        <v>8124</v>
      </c>
      <c r="H7117">
        <v>0.98246821746658197</v>
      </c>
      <c r="I7117">
        <v>0.99999999999997702</v>
      </c>
      <c r="J7117">
        <v>0.95041217501583097</v>
      </c>
      <c r="K7117" t="s">
        <v>25947</v>
      </c>
      <c r="L7117">
        <v>2</v>
      </c>
      <c r="M7117" t="s">
        <v>5133</v>
      </c>
      <c r="N7117">
        <v>2.27272727272727E-2</v>
      </c>
      <c r="O7117">
        <v>3.7383177570093499E-3</v>
      </c>
    </row>
    <row r="7118" spans="1:15">
      <c r="A7118" t="s">
        <v>7994</v>
      </c>
      <c r="B7118" t="s">
        <v>23513</v>
      </c>
      <c r="C7118" t="s">
        <v>7995</v>
      </c>
      <c r="D7118">
        <v>2</v>
      </c>
      <c r="E7118">
        <v>535</v>
      </c>
      <c r="F7118">
        <v>6</v>
      </c>
      <c r="G7118">
        <v>8124</v>
      </c>
      <c r="H7118">
        <v>5.4382802179337199E-2</v>
      </c>
      <c r="I7118">
        <v>0.448760549738495</v>
      </c>
      <c r="J7118">
        <v>0.42650749013827299</v>
      </c>
      <c r="K7118" t="s">
        <v>28612</v>
      </c>
      <c r="L7118">
        <v>2</v>
      </c>
      <c r="M7118" t="s">
        <v>1463</v>
      </c>
      <c r="N7118">
        <v>0.33333333333333298</v>
      </c>
      <c r="O7118">
        <v>3.7383177570093499E-3</v>
      </c>
    </row>
    <row r="7119" spans="1:15">
      <c r="A7119" t="s">
        <v>7994</v>
      </c>
      <c r="B7119" t="s">
        <v>23518</v>
      </c>
      <c r="C7119" t="s">
        <v>7995</v>
      </c>
      <c r="D7119">
        <v>1</v>
      </c>
      <c r="E7119">
        <v>787</v>
      </c>
      <c r="F7119">
        <v>3</v>
      </c>
      <c r="G7119">
        <v>7393</v>
      </c>
      <c r="H7119">
        <v>0.28660084727541502</v>
      </c>
      <c r="I7119">
        <v>0.97863801257884697</v>
      </c>
      <c r="J7119">
        <v>0.94620131057153301</v>
      </c>
      <c r="K7119" t="s">
        <v>28613</v>
      </c>
      <c r="L7119">
        <v>1</v>
      </c>
      <c r="M7119" t="s">
        <v>1463</v>
      </c>
      <c r="N7119">
        <v>0.33333333333333298</v>
      </c>
      <c r="O7119">
        <v>1.27064803049555E-3</v>
      </c>
    </row>
    <row r="7120" spans="1:15">
      <c r="A7120" t="s">
        <v>7994</v>
      </c>
      <c r="B7120" t="s">
        <v>23511</v>
      </c>
      <c r="C7120" t="s">
        <v>7995</v>
      </c>
      <c r="D7120">
        <v>2</v>
      </c>
      <c r="E7120">
        <v>6152</v>
      </c>
      <c r="F7120">
        <v>6</v>
      </c>
      <c r="G7120">
        <v>7804</v>
      </c>
      <c r="H7120">
        <v>0.99790841233866701</v>
      </c>
      <c r="I7120">
        <v>1</v>
      </c>
      <c r="J7120">
        <v>0.85953329234717102</v>
      </c>
      <c r="K7120" t="s">
        <v>28614</v>
      </c>
      <c r="L7120">
        <v>2</v>
      </c>
      <c r="M7120" t="s">
        <v>1463</v>
      </c>
      <c r="N7120">
        <v>0.33333333333333298</v>
      </c>
      <c r="O7120">
        <v>3.2509752925877802E-4</v>
      </c>
    </row>
    <row r="7121" spans="1:15">
      <c r="A7121" t="s">
        <v>7996</v>
      </c>
      <c r="B7121" t="s">
        <v>23511</v>
      </c>
      <c r="C7121" t="s">
        <v>7997</v>
      </c>
      <c r="D7121">
        <v>7</v>
      </c>
      <c r="E7121">
        <v>6152</v>
      </c>
      <c r="F7121">
        <v>8</v>
      </c>
      <c r="G7121">
        <v>7804</v>
      </c>
      <c r="H7121">
        <v>0.46943957161060701</v>
      </c>
      <c r="I7121">
        <v>0.96083957126938102</v>
      </c>
      <c r="J7121">
        <v>0.82587360011061495</v>
      </c>
      <c r="K7121" t="s">
        <v>28615</v>
      </c>
      <c r="L7121">
        <v>7</v>
      </c>
      <c r="M7121" t="s">
        <v>1463</v>
      </c>
      <c r="N7121">
        <v>0.875</v>
      </c>
      <c r="O7121">
        <v>1.13784135240572E-3</v>
      </c>
    </row>
    <row r="7122" spans="1:15">
      <c r="A7122" t="s">
        <v>7998</v>
      </c>
      <c r="B7122" t="s">
        <v>23511</v>
      </c>
      <c r="C7122" t="s">
        <v>7999</v>
      </c>
      <c r="D7122">
        <v>1</v>
      </c>
      <c r="E7122">
        <v>6152</v>
      </c>
      <c r="F7122">
        <v>1</v>
      </c>
      <c r="G7122">
        <v>7804</v>
      </c>
      <c r="H7122">
        <v>0.788313685289595</v>
      </c>
      <c r="I7122">
        <v>0.968912233598893</v>
      </c>
      <c r="J7122">
        <v>0.832812322140707</v>
      </c>
      <c r="K7122" t="s">
        <v>28616</v>
      </c>
      <c r="L7122">
        <v>1</v>
      </c>
      <c r="M7122" t="s">
        <v>1463</v>
      </c>
      <c r="N7122">
        <v>1</v>
      </c>
      <c r="O7122">
        <v>1.6254876462938901E-4</v>
      </c>
    </row>
    <row r="7123" spans="1:15">
      <c r="A7123" t="s">
        <v>8000</v>
      </c>
      <c r="B7123" t="s">
        <v>23518</v>
      </c>
      <c r="C7123" t="s">
        <v>8001</v>
      </c>
      <c r="D7123">
        <v>4</v>
      </c>
      <c r="E7123">
        <v>787</v>
      </c>
      <c r="F7123">
        <v>26</v>
      </c>
      <c r="G7123">
        <v>7393</v>
      </c>
      <c r="H7123">
        <v>0.29751782480348699</v>
      </c>
      <c r="I7123">
        <v>0.99203470771967495</v>
      </c>
      <c r="J7123">
        <v>0.95915397574154404</v>
      </c>
      <c r="K7123" t="s">
        <v>28617</v>
      </c>
      <c r="L7123">
        <v>4</v>
      </c>
      <c r="M7123" t="s">
        <v>2729</v>
      </c>
      <c r="N7123">
        <v>0.15384615384615399</v>
      </c>
      <c r="O7123">
        <v>5.0825921219822103E-3</v>
      </c>
    </row>
    <row r="7124" spans="1:15">
      <c r="A7124" t="s">
        <v>8000</v>
      </c>
      <c r="B7124" t="s">
        <v>23513</v>
      </c>
      <c r="C7124" t="s">
        <v>8001</v>
      </c>
      <c r="D7124">
        <v>1</v>
      </c>
      <c r="E7124">
        <v>535</v>
      </c>
      <c r="F7124">
        <v>30</v>
      </c>
      <c r="G7124">
        <v>8124</v>
      </c>
      <c r="H7124">
        <v>0.87093880909534505</v>
      </c>
      <c r="I7124">
        <v>0.99999999999997702</v>
      </c>
      <c r="J7124">
        <v>0.95041217501583097</v>
      </c>
      <c r="K7124" t="s">
        <v>28618</v>
      </c>
      <c r="L7124">
        <v>1</v>
      </c>
      <c r="M7124" t="s">
        <v>2729</v>
      </c>
      <c r="N7124">
        <v>3.3333333333333298E-2</v>
      </c>
      <c r="O7124">
        <v>1.8691588785046699E-3</v>
      </c>
    </row>
    <row r="7125" spans="1:15">
      <c r="A7125" t="s">
        <v>8000</v>
      </c>
      <c r="B7125" t="s">
        <v>23511</v>
      </c>
      <c r="C7125" t="s">
        <v>8001</v>
      </c>
      <c r="D7125">
        <v>22</v>
      </c>
      <c r="E7125">
        <v>6152</v>
      </c>
      <c r="F7125">
        <v>30</v>
      </c>
      <c r="G7125">
        <v>7804</v>
      </c>
      <c r="H7125">
        <v>0.83343154026770305</v>
      </c>
      <c r="I7125">
        <v>0.99012109496024303</v>
      </c>
      <c r="J7125">
        <v>0.85104204457356303</v>
      </c>
      <c r="K7125" t="s">
        <v>28619</v>
      </c>
      <c r="L7125">
        <v>22</v>
      </c>
      <c r="M7125" t="s">
        <v>2729</v>
      </c>
      <c r="N7125">
        <v>0.73333333333333295</v>
      </c>
      <c r="O7125">
        <v>3.57607282184655E-3</v>
      </c>
    </row>
    <row r="7126" spans="1:15">
      <c r="A7126" t="s">
        <v>8002</v>
      </c>
      <c r="B7126" t="s">
        <v>23511</v>
      </c>
      <c r="C7126" t="s">
        <v>8003</v>
      </c>
      <c r="D7126">
        <v>1</v>
      </c>
      <c r="E7126">
        <v>6152</v>
      </c>
      <c r="F7126">
        <v>1</v>
      </c>
      <c r="G7126">
        <v>7804</v>
      </c>
      <c r="H7126">
        <v>0.788313685289595</v>
      </c>
      <c r="I7126">
        <v>0.968912233598893</v>
      </c>
      <c r="J7126">
        <v>0.832812322140707</v>
      </c>
      <c r="K7126" t="s">
        <v>25671</v>
      </c>
      <c r="L7126">
        <v>1</v>
      </c>
      <c r="M7126" t="s">
        <v>5133</v>
      </c>
      <c r="N7126">
        <v>1</v>
      </c>
      <c r="O7126">
        <v>1.6254876462938901E-4</v>
      </c>
    </row>
    <row r="7127" spans="1:15">
      <c r="A7127" t="s">
        <v>8004</v>
      </c>
      <c r="B7127" t="s">
        <v>23511</v>
      </c>
      <c r="C7127" t="s">
        <v>8005</v>
      </c>
      <c r="D7127">
        <v>20</v>
      </c>
      <c r="E7127">
        <v>6152</v>
      </c>
      <c r="F7127">
        <v>23</v>
      </c>
      <c r="G7127">
        <v>7804</v>
      </c>
      <c r="H7127">
        <v>0.25088144489966602</v>
      </c>
      <c r="I7127">
        <v>0.73269885050050698</v>
      </c>
      <c r="J7127">
        <v>0.62977905526968803</v>
      </c>
      <c r="K7127" t="s">
        <v>28620</v>
      </c>
      <c r="L7127">
        <v>20</v>
      </c>
      <c r="M7127" t="s">
        <v>1463</v>
      </c>
      <c r="N7127">
        <v>0.86956521739130399</v>
      </c>
      <c r="O7127">
        <v>3.2509752925877801E-3</v>
      </c>
    </row>
    <row r="7128" spans="1:15">
      <c r="A7128" t="s">
        <v>8004</v>
      </c>
      <c r="B7128" t="s">
        <v>23518</v>
      </c>
      <c r="C7128" t="s">
        <v>8005</v>
      </c>
      <c r="D7128">
        <v>1</v>
      </c>
      <c r="E7128">
        <v>787</v>
      </c>
      <c r="F7128">
        <v>13</v>
      </c>
      <c r="G7128">
        <v>7393</v>
      </c>
      <c r="H7128">
        <v>0.76880113817690798</v>
      </c>
      <c r="I7128">
        <v>1</v>
      </c>
      <c r="J7128">
        <v>0.966855260484069</v>
      </c>
      <c r="K7128" t="s">
        <v>25949</v>
      </c>
      <c r="L7128">
        <v>1</v>
      </c>
      <c r="M7128" t="s">
        <v>1463</v>
      </c>
      <c r="N7128">
        <v>7.69230769230769E-2</v>
      </c>
      <c r="O7128">
        <v>1.27064803049555E-3</v>
      </c>
    </row>
    <row r="7129" spans="1:15">
      <c r="A7129" t="s">
        <v>8006</v>
      </c>
      <c r="B7129" t="s">
        <v>23511</v>
      </c>
      <c r="C7129" t="s">
        <v>8007</v>
      </c>
      <c r="D7129">
        <v>1</v>
      </c>
      <c r="E7129">
        <v>6152</v>
      </c>
      <c r="F7129">
        <v>1</v>
      </c>
      <c r="G7129">
        <v>7804</v>
      </c>
      <c r="H7129">
        <v>0.788313685289595</v>
      </c>
      <c r="I7129">
        <v>0.968912233598893</v>
      </c>
      <c r="J7129">
        <v>0.832812322140707</v>
      </c>
      <c r="K7129" t="s">
        <v>27338</v>
      </c>
      <c r="L7129">
        <v>1</v>
      </c>
      <c r="M7129" t="s">
        <v>1463</v>
      </c>
      <c r="N7129">
        <v>1</v>
      </c>
      <c r="O7129">
        <v>1.6254876462938901E-4</v>
      </c>
    </row>
    <row r="7130" spans="1:15">
      <c r="A7130" t="s">
        <v>8008</v>
      </c>
      <c r="B7130" t="s">
        <v>23518</v>
      </c>
      <c r="C7130" t="s">
        <v>8009</v>
      </c>
      <c r="D7130">
        <v>1</v>
      </c>
      <c r="E7130">
        <v>787</v>
      </c>
      <c r="F7130">
        <v>1</v>
      </c>
      <c r="G7130">
        <v>7393</v>
      </c>
      <c r="H7130">
        <v>0.106452049235764</v>
      </c>
      <c r="I7130">
        <v>0.63266972740240601</v>
      </c>
      <c r="J7130">
        <v>0.61170005408803896</v>
      </c>
      <c r="K7130" t="s">
        <v>24295</v>
      </c>
      <c r="L7130">
        <v>1</v>
      </c>
      <c r="M7130" t="s">
        <v>2729</v>
      </c>
      <c r="N7130">
        <v>1</v>
      </c>
      <c r="O7130">
        <v>1.27064803049555E-3</v>
      </c>
    </row>
    <row r="7131" spans="1:15">
      <c r="A7131" t="s">
        <v>8010</v>
      </c>
      <c r="B7131" t="s">
        <v>23511</v>
      </c>
      <c r="C7131" t="s">
        <v>8011</v>
      </c>
      <c r="D7131">
        <v>2</v>
      </c>
      <c r="E7131">
        <v>6152</v>
      </c>
      <c r="F7131">
        <v>5</v>
      </c>
      <c r="G7131">
        <v>7804</v>
      </c>
      <c r="H7131">
        <v>0.99168074853091603</v>
      </c>
      <c r="I7131">
        <v>1</v>
      </c>
      <c r="J7131">
        <v>0.85953329234717102</v>
      </c>
      <c r="K7131" t="s">
        <v>28621</v>
      </c>
      <c r="L7131">
        <v>2</v>
      </c>
      <c r="M7131" t="s">
        <v>5133</v>
      </c>
      <c r="N7131">
        <v>0.4</v>
      </c>
      <c r="O7131">
        <v>3.2509752925877802E-4</v>
      </c>
    </row>
    <row r="7132" spans="1:15">
      <c r="A7132" t="s">
        <v>8010</v>
      </c>
      <c r="B7132" t="s">
        <v>23513</v>
      </c>
      <c r="C7132" t="s">
        <v>8011</v>
      </c>
      <c r="D7132">
        <v>1</v>
      </c>
      <c r="E7132">
        <v>535</v>
      </c>
      <c r="F7132">
        <v>4</v>
      </c>
      <c r="G7132">
        <v>8124</v>
      </c>
      <c r="H7132">
        <v>0.23855956797771199</v>
      </c>
      <c r="I7132">
        <v>0.85273230586348503</v>
      </c>
      <c r="J7132">
        <v>0.81044716552199803</v>
      </c>
      <c r="K7132" t="s">
        <v>25334</v>
      </c>
      <c r="L7132">
        <v>1</v>
      </c>
      <c r="M7132" t="s">
        <v>5133</v>
      </c>
      <c r="N7132">
        <v>0.25</v>
      </c>
      <c r="O7132">
        <v>1.8691588785046699E-3</v>
      </c>
    </row>
    <row r="7133" spans="1:15">
      <c r="A7133" t="s">
        <v>8012</v>
      </c>
      <c r="B7133" t="s">
        <v>23518</v>
      </c>
      <c r="C7133" t="s">
        <v>8013</v>
      </c>
      <c r="D7133">
        <v>1</v>
      </c>
      <c r="E7133">
        <v>787</v>
      </c>
      <c r="F7133">
        <v>13</v>
      </c>
      <c r="G7133">
        <v>7393</v>
      </c>
      <c r="H7133">
        <v>0.76880113817690798</v>
      </c>
      <c r="I7133">
        <v>1</v>
      </c>
      <c r="J7133">
        <v>0.966855260484069</v>
      </c>
      <c r="K7133" t="s">
        <v>25272</v>
      </c>
      <c r="L7133">
        <v>1</v>
      </c>
      <c r="M7133" t="s">
        <v>1463</v>
      </c>
      <c r="N7133">
        <v>7.69230769230769E-2</v>
      </c>
      <c r="O7133">
        <v>1.27064803049555E-3</v>
      </c>
    </row>
    <row r="7134" spans="1:15">
      <c r="A7134" t="s">
        <v>8012</v>
      </c>
      <c r="B7134" t="s">
        <v>23511</v>
      </c>
      <c r="C7134" t="s">
        <v>8013</v>
      </c>
      <c r="D7134">
        <v>12</v>
      </c>
      <c r="E7134">
        <v>6152</v>
      </c>
      <c r="F7134">
        <v>13</v>
      </c>
      <c r="G7134">
        <v>7804</v>
      </c>
      <c r="H7134">
        <v>0.20366351383502801</v>
      </c>
      <c r="I7134">
        <v>0.658478585781888</v>
      </c>
      <c r="J7134">
        <v>0.56598426677721503</v>
      </c>
      <c r="K7134" t="s">
        <v>28622</v>
      </c>
      <c r="L7134">
        <v>12</v>
      </c>
      <c r="M7134" t="s">
        <v>1463</v>
      </c>
      <c r="N7134">
        <v>0.92307692307692302</v>
      </c>
      <c r="O7134">
        <v>1.95058517555267E-3</v>
      </c>
    </row>
    <row r="7135" spans="1:15">
      <c r="A7135" t="s">
        <v>8014</v>
      </c>
      <c r="B7135" t="s">
        <v>23511</v>
      </c>
      <c r="C7135" t="s">
        <v>8015</v>
      </c>
      <c r="D7135">
        <v>3</v>
      </c>
      <c r="E7135">
        <v>6152</v>
      </c>
      <c r="F7135">
        <v>4</v>
      </c>
      <c r="G7135">
        <v>7804</v>
      </c>
      <c r="H7135">
        <v>0.80103341611958101</v>
      </c>
      <c r="I7135">
        <v>0.968912233598893</v>
      </c>
      <c r="J7135">
        <v>0.832812322140707</v>
      </c>
      <c r="K7135" t="s">
        <v>28623</v>
      </c>
      <c r="L7135">
        <v>3</v>
      </c>
      <c r="M7135" t="s">
        <v>1463</v>
      </c>
      <c r="N7135">
        <v>0.75</v>
      </c>
      <c r="O7135">
        <v>4.8764629388816603E-4</v>
      </c>
    </row>
    <row r="7136" spans="1:15">
      <c r="A7136" t="s">
        <v>8014</v>
      </c>
      <c r="B7136" t="s">
        <v>23518</v>
      </c>
      <c r="C7136" t="s">
        <v>8015</v>
      </c>
      <c r="D7136">
        <v>1</v>
      </c>
      <c r="E7136">
        <v>787</v>
      </c>
      <c r="F7136">
        <v>4</v>
      </c>
      <c r="G7136">
        <v>7393</v>
      </c>
      <c r="H7136">
        <v>0.362574478289521</v>
      </c>
      <c r="I7136">
        <v>1</v>
      </c>
      <c r="J7136">
        <v>0.966855260484069</v>
      </c>
      <c r="K7136" t="s">
        <v>25272</v>
      </c>
      <c r="L7136">
        <v>1</v>
      </c>
      <c r="M7136" t="s">
        <v>1463</v>
      </c>
      <c r="N7136">
        <v>0.25</v>
      </c>
      <c r="O7136">
        <v>1.27064803049555E-3</v>
      </c>
    </row>
    <row r="7137" spans="1:15">
      <c r="A7137" t="s">
        <v>8016</v>
      </c>
      <c r="B7137" t="s">
        <v>23518</v>
      </c>
      <c r="C7137" t="s">
        <v>8017</v>
      </c>
      <c r="D7137">
        <v>1</v>
      </c>
      <c r="E7137">
        <v>787</v>
      </c>
      <c r="F7137">
        <v>7</v>
      </c>
      <c r="G7137">
        <v>7393</v>
      </c>
      <c r="H7137">
        <v>0.54534917443390396</v>
      </c>
      <c r="I7137">
        <v>1</v>
      </c>
      <c r="J7137">
        <v>0.966855260484069</v>
      </c>
      <c r="K7137" t="s">
        <v>25078</v>
      </c>
      <c r="L7137">
        <v>1</v>
      </c>
      <c r="M7137" t="s">
        <v>2729</v>
      </c>
      <c r="N7137">
        <v>0.14285714285714299</v>
      </c>
      <c r="O7137">
        <v>1.27064803049555E-3</v>
      </c>
    </row>
    <row r="7138" spans="1:15">
      <c r="A7138" t="s">
        <v>8016</v>
      </c>
      <c r="B7138" t="s">
        <v>23511</v>
      </c>
      <c r="C7138" t="s">
        <v>8017</v>
      </c>
      <c r="D7138">
        <v>6</v>
      </c>
      <c r="E7138">
        <v>6152</v>
      </c>
      <c r="F7138">
        <v>7</v>
      </c>
      <c r="G7138">
        <v>7804</v>
      </c>
      <c r="H7138">
        <v>0.54476030000281095</v>
      </c>
      <c r="I7138">
        <v>0.968912233598893</v>
      </c>
      <c r="J7138">
        <v>0.832812322140707</v>
      </c>
      <c r="K7138" t="s">
        <v>25077</v>
      </c>
      <c r="L7138">
        <v>6</v>
      </c>
      <c r="M7138" t="s">
        <v>2729</v>
      </c>
      <c r="N7138">
        <v>0.85714285714285698</v>
      </c>
      <c r="O7138">
        <v>9.7529258777633303E-4</v>
      </c>
    </row>
    <row r="7139" spans="1:15">
      <c r="A7139" t="s">
        <v>8018</v>
      </c>
      <c r="B7139" t="s">
        <v>23511</v>
      </c>
      <c r="C7139" t="s">
        <v>8019</v>
      </c>
      <c r="D7139">
        <v>1</v>
      </c>
      <c r="E7139">
        <v>6152</v>
      </c>
      <c r="F7139">
        <v>1</v>
      </c>
      <c r="G7139">
        <v>7804</v>
      </c>
      <c r="H7139">
        <v>0.788313685289595</v>
      </c>
      <c r="I7139">
        <v>0.968912233598893</v>
      </c>
      <c r="J7139">
        <v>0.832812322140707</v>
      </c>
      <c r="K7139" t="s">
        <v>28624</v>
      </c>
      <c r="L7139">
        <v>1</v>
      </c>
      <c r="M7139" t="s">
        <v>1463</v>
      </c>
      <c r="N7139">
        <v>1</v>
      </c>
      <c r="O7139">
        <v>1.6254876462938901E-4</v>
      </c>
    </row>
    <row r="7140" spans="1:15">
      <c r="A7140" t="s">
        <v>8020</v>
      </c>
      <c r="B7140" t="s">
        <v>23511</v>
      </c>
      <c r="C7140" t="s">
        <v>8021</v>
      </c>
      <c r="D7140">
        <v>76</v>
      </c>
      <c r="E7140">
        <v>6152</v>
      </c>
      <c r="F7140">
        <v>87</v>
      </c>
      <c r="G7140">
        <v>7804</v>
      </c>
      <c r="H7140">
        <v>2.8794110104074601E-2</v>
      </c>
      <c r="I7140">
        <v>0.18625362284797201</v>
      </c>
      <c r="J7140">
        <v>0.16009118965810601</v>
      </c>
      <c r="K7140" t="s">
        <v>28625</v>
      </c>
      <c r="L7140">
        <v>76</v>
      </c>
      <c r="M7140" t="s">
        <v>1463</v>
      </c>
      <c r="N7140">
        <v>0.87356321839080497</v>
      </c>
      <c r="O7140">
        <v>1.23537061118336E-2</v>
      </c>
    </row>
    <row r="7141" spans="1:15">
      <c r="A7141" t="s">
        <v>8020</v>
      </c>
      <c r="B7141" t="s">
        <v>23518</v>
      </c>
      <c r="C7141" t="s">
        <v>8021</v>
      </c>
      <c r="D7141">
        <v>5</v>
      </c>
      <c r="E7141">
        <v>787</v>
      </c>
      <c r="F7141">
        <v>78</v>
      </c>
      <c r="G7141">
        <v>7393</v>
      </c>
      <c r="H7141">
        <v>0.92888636545014602</v>
      </c>
      <c r="I7141">
        <v>1</v>
      </c>
      <c r="J7141">
        <v>0.966855260484069</v>
      </c>
      <c r="K7141" t="s">
        <v>28626</v>
      </c>
      <c r="L7141">
        <v>5</v>
      </c>
      <c r="M7141" t="s">
        <v>1463</v>
      </c>
      <c r="N7141">
        <v>6.4102564102564097E-2</v>
      </c>
      <c r="O7141">
        <v>6.35324015247776E-3</v>
      </c>
    </row>
    <row r="7142" spans="1:15">
      <c r="A7142" t="s">
        <v>8020</v>
      </c>
      <c r="B7142" t="s">
        <v>23513</v>
      </c>
      <c r="C7142" t="s">
        <v>8021</v>
      </c>
      <c r="D7142">
        <v>3</v>
      </c>
      <c r="E7142">
        <v>535</v>
      </c>
      <c r="F7142">
        <v>87</v>
      </c>
      <c r="G7142">
        <v>8124</v>
      </c>
      <c r="H7142">
        <v>0.93240085453856902</v>
      </c>
      <c r="I7142">
        <v>0.99999999999997702</v>
      </c>
      <c r="J7142">
        <v>0.95041217501583097</v>
      </c>
      <c r="K7142" t="s">
        <v>25181</v>
      </c>
      <c r="L7142">
        <v>3</v>
      </c>
      <c r="M7142" t="s">
        <v>1463</v>
      </c>
      <c r="N7142">
        <v>3.4482758620689703E-2</v>
      </c>
      <c r="O7142">
        <v>5.60747663551402E-3</v>
      </c>
    </row>
    <row r="7143" spans="1:15">
      <c r="A7143" t="s">
        <v>8022</v>
      </c>
      <c r="B7143" t="s">
        <v>23511</v>
      </c>
      <c r="C7143" t="s">
        <v>8023</v>
      </c>
      <c r="D7143">
        <v>1</v>
      </c>
      <c r="E7143">
        <v>6152</v>
      </c>
      <c r="F7143">
        <v>1</v>
      </c>
      <c r="G7143">
        <v>7804</v>
      </c>
      <c r="H7143">
        <v>0.788313685289595</v>
      </c>
      <c r="I7143">
        <v>0.968912233598893</v>
      </c>
      <c r="J7143">
        <v>0.832812322140707</v>
      </c>
      <c r="K7143" t="s">
        <v>28627</v>
      </c>
      <c r="L7143">
        <v>1</v>
      </c>
      <c r="M7143" t="s">
        <v>1463</v>
      </c>
      <c r="N7143">
        <v>1</v>
      </c>
      <c r="O7143">
        <v>1.6254876462938901E-4</v>
      </c>
    </row>
    <row r="7144" spans="1:15">
      <c r="A7144" t="s">
        <v>8024</v>
      </c>
      <c r="B7144" t="s">
        <v>23518</v>
      </c>
      <c r="C7144" t="s">
        <v>8025</v>
      </c>
      <c r="D7144">
        <v>1</v>
      </c>
      <c r="E7144">
        <v>787</v>
      </c>
      <c r="F7144">
        <v>2</v>
      </c>
      <c r="G7144">
        <v>7393</v>
      </c>
      <c r="H7144">
        <v>0.20158492765181499</v>
      </c>
      <c r="I7144">
        <v>0.83876007220319604</v>
      </c>
      <c r="J7144">
        <v>0.81095958809365798</v>
      </c>
      <c r="K7144" t="s">
        <v>24697</v>
      </c>
      <c r="L7144">
        <v>1</v>
      </c>
      <c r="M7144" t="s">
        <v>1463</v>
      </c>
      <c r="N7144">
        <v>0.5</v>
      </c>
      <c r="O7144">
        <v>1.27064803049555E-3</v>
      </c>
    </row>
    <row r="7145" spans="1:15">
      <c r="A7145" t="s">
        <v>8024</v>
      </c>
      <c r="B7145" t="s">
        <v>23511</v>
      </c>
      <c r="C7145" t="s">
        <v>8025</v>
      </c>
      <c r="D7145">
        <v>1</v>
      </c>
      <c r="E7145">
        <v>6152</v>
      </c>
      <c r="F7145">
        <v>2</v>
      </c>
      <c r="G7145">
        <v>7804</v>
      </c>
      <c r="H7145">
        <v>0.95521029019776005</v>
      </c>
      <c r="I7145">
        <v>1</v>
      </c>
      <c r="J7145">
        <v>0.85953329234717102</v>
      </c>
      <c r="K7145" t="s">
        <v>24696</v>
      </c>
      <c r="L7145">
        <v>1</v>
      </c>
      <c r="M7145" t="s">
        <v>1463</v>
      </c>
      <c r="N7145">
        <v>0.5</v>
      </c>
      <c r="O7145">
        <v>1.6254876462938901E-4</v>
      </c>
    </row>
    <row r="7146" spans="1:15">
      <c r="A7146" t="s">
        <v>8026</v>
      </c>
      <c r="B7146" t="s">
        <v>23518</v>
      </c>
      <c r="C7146" t="s">
        <v>8027</v>
      </c>
      <c r="D7146">
        <v>1</v>
      </c>
      <c r="E7146">
        <v>787</v>
      </c>
      <c r="F7146">
        <v>48</v>
      </c>
      <c r="G7146">
        <v>7393</v>
      </c>
      <c r="H7146">
        <v>0.99557689543722405</v>
      </c>
      <c r="I7146">
        <v>1</v>
      </c>
      <c r="J7146">
        <v>0.966855260484069</v>
      </c>
      <c r="K7146" t="s">
        <v>28628</v>
      </c>
      <c r="L7146">
        <v>1</v>
      </c>
      <c r="M7146" t="s">
        <v>5133</v>
      </c>
      <c r="N7146">
        <v>2.0833333333333301E-2</v>
      </c>
      <c r="O7146">
        <v>1.27064803049555E-3</v>
      </c>
    </row>
    <row r="7147" spans="1:15">
      <c r="A7147" t="s">
        <v>8026</v>
      </c>
      <c r="B7147" t="s">
        <v>23511</v>
      </c>
      <c r="C7147" t="s">
        <v>8027</v>
      </c>
      <c r="D7147">
        <v>59</v>
      </c>
      <c r="E7147">
        <v>6152</v>
      </c>
      <c r="F7147">
        <v>62</v>
      </c>
      <c r="G7147">
        <v>7804</v>
      </c>
      <c r="H7147">
        <v>3.3556160134307799E-4</v>
      </c>
      <c r="I7147">
        <v>5.3892397475083197E-3</v>
      </c>
      <c r="J7147">
        <v>4.6322309834240603E-3</v>
      </c>
      <c r="K7147" t="s">
        <v>28629</v>
      </c>
      <c r="L7147">
        <v>59</v>
      </c>
      <c r="M7147" t="s">
        <v>5133</v>
      </c>
      <c r="N7147">
        <v>0.95161290322580605</v>
      </c>
      <c r="O7147">
        <v>9.5903771131339403E-3</v>
      </c>
    </row>
    <row r="7148" spans="1:15">
      <c r="A7148" t="s">
        <v>8028</v>
      </c>
      <c r="B7148" t="s">
        <v>23511</v>
      </c>
      <c r="C7148" t="s">
        <v>8029</v>
      </c>
      <c r="D7148">
        <v>2</v>
      </c>
      <c r="E7148">
        <v>6152</v>
      </c>
      <c r="F7148">
        <v>2</v>
      </c>
      <c r="G7148">
        <v>7804</v>
      </c>
      <c r="H7148">
        <v>0.62141708038142995</v>
      </c>
      <c r="I7148">
        <v>0.968912233598893</v>
      </c>
      <c r="J7148">
        <v>0.832812322140707</v>
      </c>
      <c r="K7148" t="s">
        <v>24519</v>
      </c>
      <c r="L7148">
        <v>2</v>
      </c>
      <c r="M7148" t="s">
        <v>2729</v>
      </c>
      <c r="N7148">
        <v>1</v>
      </c>
      <c r="O7148">
        <v>3.2509752925877802E-4</v>
      </c>
    </row>
    <row r="7149" spans="1:15">
      <c r="A7149" t="s">
        <v>8030</v>
      </c>
      <c r="B7149" t="s">
        <v>23511</v>
      </c>
      <c r="C7149" t="s">
        <v>8031</v>
      </c>
      <c r="D7149">
        <v>1</v>
      </c>
      <c r="E7149">
        <v>6152</v>
      </c>
      <c r="F7149">
        <v>1</v>
      </c>
      <c r="G7149">
        <v>7804</v>
      </c>
      <c r="H7149">
        <v>0.788313685289595</v>
      </c>
      <c r="I7149">
        <v>0.968912233598893</v>
      </c>
      <c r="J7149">
        <v>0.832812322140707</v>
      </c>
      <c r="K7149" t="s">
        <v>27979</v>
      </c>
      <c r="L7149">
        <v>1</v>
      </c>
      <c r="M7149" t="s">
        <v>1463</v>
      </c>
      <c r="N7149">
        <v>1</v>
      </c>
      <c r="O7149">
        <v>1.6254876462938901E-4</v>
      </c>
    </row>
    <row r="7150" spans="1:15">
      <c r="A7150" t="s">
        <v>8032</v>
      </c>
      <c r="B7150" t="s">
        <v>23511</v>
      </c>
      <c r="C7150" t="s">
        <v>8033</v>
      </c>
      <c r="D7150">
        <v>13</v>
      </c>
      <c r="E7150">
        <v>6152</v>
      </c>
      <c r="F7150">
        <v>13</v>
      </c>
      <c r="G7150">
        <v>7804</v>
      </c>
      <c r="H7150">
        <v>4.52815025690569E-2</v>
      </c>
      <c r="I7150">
        <v>0.25239912466249798</v>
      </c>
      <c r="J7150">
        <v>0.21694545060670101</v>
      </c>
      <c r="K7150" t="s">
        <v>28630</v>
      </c>
      <c r="L7150">
        <v>13</v>
      </c>
      <c r="M7150" t="s">
        <v>2729</v>
      </c>
      <c r="N7150">
        <v>1</v>
      </c>
      <c r="O7150">
        <v>2.1131339401820499E-3</v>
      </c>
    </row>
    <row r="7151" spans="1:15">
      <c r="A7151" t="s">
        <v>8034</v>
      </c>
      <c r="B7151" t="s">
        <v>23511</v>
      </c>
      <c r="C7151" t="s">
        <v>8035</v>
      </c>
      <c r="D7151">
        <v>2</v>
      </c>
      <c r="E7151">
        <v>6152</v>
      </c>
      <c r="F7151">
        <v>2</v>
      </c>
      <c r="G7151">
        <v>7804</v>
      </c>
      <c r="H7151">
        <v>0.62141708038142995</v>
      </c>
      <c r="I7151">
        <v>0.968912233598893</v>
      </c>
      <c r="J7151">
        <v>0.832812322140707</v>
      </c>
      <c r="K7151" t="s">
        <v>28631</v>
      </c>
      <c r="L7151">
        <v>2</v>
      </c>
      <c r="M7151" t="s">
        <v>2729</v>
      </c>
      <c r="N7151">
        <v>1</v>
      </c>
      <c r="O7151">
        <v>3.2509752925877802E-4</v>
      </c>
    </row>
    <row r="7152" spans="1:15">
      <c r="A7152" t="s">
        <v>8036</v>
      </c>
      <c r="B7152" t="s">
        <v>23511</v>
      </c>
      <c r="C7152" t="s">
        <v>8037</v>
      </c>
      <c r="D7152">
        <v>3</v>
      </c>
      <c r="E7152">
        <v>6152</v>
      </c>
      <c r="F7152">
        <v>4</v>
      </c>
      <c r="G7152">
        <v>7804</v>
      </c>
      <c r="H7152">
        <v>0.80103341611958101</v>
      </c>
      <c r="I7152">
        <v>0.968912233598893</v>
      </c>
      <c r="J7152">
        <v>0.832812322140707</v>
      </c>
      <c r="K7152" t="s">
        <v>28632</v>
      </c>
      <c r="L7152">
        <v>3</v>
      </c>
      <c r="M7152" t="s">
        <v>2729</v>
      </c>
      <c r="N7152">
        <v>0.75</v>
      </c>
      <c r="O7152">
        <v>4.8764629388816603E-4</v>
      </c>
    </row>
    <row r="7153" spans="1:15">
      <c r="A7153" t="s">
        <v>8038</v>
      </c>
      <c r="B7153" t="s">
        <v>23513</v>
      </c>
      <c r="C7153" t="s">
        <v>8039</v>
      </c>
      <c r="D7153">
        <v>2</v>
      </c>
      <c r="E7153">
        <v>535</v>
      </c>
      <c r="F7153">
        <v>4</v>
      </c>
      <c r="G7153">
        <v>8124</v>
      </c>
      <c r="H7153">
        <v>2.3758286073191699E-2</v>
      </c>
      <c r="I7153">
        <v>0.31286866571479199</v>
      </c>
      <c r="J7153">
        <v>0.29735418907630301</v>
      </c>
      <c r="K7153" t="s">
        <v>24715</v>
      </c>
      <c r="L7153">
        <v>2</v>
      </c>
      <c r="M7153" t="s">
        <v>1463</v>
      </c>
      <c r="N7153">
        <v>0.5</v>
      </c>
      <c r="O7153">
        <v>3.7383177570093499E-3</v>
      </c>
    </row>
    <row r="7154" spans="1:15">
      <c r="A7154" t="s">
        <v>8038</v>
      </c>
      <c r="B7154" t="s">
        <v>23511</v>
      </c>
      <c r="C7154" t="s">
        <v>8039</v>
      </c>
      <c r="D7154">
        <v>1</v>
      </c>
      <c r="E7154">
        <v>6152</v>
      </c>
      <c r="F7154">
        <v>4</v>
      </c>
      <c r="G7154">
        <v>7804</v>
      </c>
      <c r="H7154">
        <v>0.99799771163111395</v>
      </c>
      <c r="I7154">
        <v>1</v>
      </c>
      <c r="J7154">
        <v>0.85953329234717102</v>
      </c>
      <c r="K7154" t="s">
        <v>28633</v>
      </c>
      <c r="L7154">
        <v>1</v>
      </c>
      <c r="M7154" t="s">
        <v>1463</v>
      </c>
      <c r="N7154">
        <v>0.25</v>
      </c>
      <c r="O7154">
        <v>1.6254876462938901E-4</v>
      </c>
    </row>
    <row r="7155" spans="1:15">
      <c r="A7155" t="s">
        <v>8040</v>
      </c>
      <c r="B7155" t="s">
        <v>23511</v>
      </c>
      <c r="C7155" t="s">
        <v>8041</v>
      </c>
      <c r="D7155">
        <v>380</v>
      </c>
      <c r="E7155">
        <v>6152</v>
      </c>
      <c r="F7155">
        <v>456</v>
      </c>
      <c r="G7155">
        <v>7804</v>
      </c>
      <c r="H7155">
        <v>7.80136478919109E-3</v>
      </c>
      <c r="I7155">
        <v>7.0333732920866504E-2</v>
      </c>
      <c r="J7155">
        <v>6.0454185020539002E-2</v>
      </c>
      <c r="K7155" t="s">
        <v>28634</v>
      </c>
      <c r="L7155">
        <v>380</v>
      </c>
      <c r="M7155" t="s">
        <v>1463</v>
      </c>
      <c r="N7155">
        <v>0.83333333333333304</v>
      </c>
      <c r="O7155">
        <v>6.17685305591677E-2</v>
      </c>
    </row>
    <row r="7156" spans="1:15">
      <c r="A7156" t="s">
        <v>8040</v>
      </c>
      <c r="B7156" t="s">
        <v>23518</v>
      </c>
      <c r="C7156" t="s">
        <v>8041</v>
      </c>
      <c r="D7156">
        <v>40</v>
      </c>
      <c r="E7156">
        <v>787</v>
      </c>
      <c r="F7156">
        <v>435</v>
      </c>
      <c r="G7156">
        <v>7393</v>
      </c>
      <c r="H7156">
        <v>0.86325626887492402</v>
      </c>
      <c r="I7156">
        <v>1</v>
      </c>
      <c r="J7156">
        <v>0.966855260484069</v>
      </c>
      <c r="K7156" t="s">
        <v>28635</v>
      </c>
      <c r="L7156">
        <v>40</v>
      </c>
      <c r="M7156" t="s">
        <v>1463</v>
      </c>
      <c r="N7156">
        <v>9.1954022988505704E-2</v>
      </c>
      <c r="O7156">
        <v>5.0825921219822101E-2</v>
      </c>
    </row>
    <row r="7157" spans="1:15">
      <c r="A7157" t="s">
        <v>8040</v>
      </c>
      <c r="B7157" t="s">
        <v>23513</v>
      </c>
      <c r="C7157" t="s">
        <v>8041</v>
      </c>
      <c r="D7157">
        <v>17</v>
      </c>
      <c r="E7157">
        <v>535</v>
      </c>
      <c r="F7157">
        <v>454</v>
      </c>
      <c r="G7157">
        <v>8124</v>
      </c>
      <c r="H7157">
        <v>0.997412040432058</v>
      </c>
      <c r="I7157">
        <v>0.99999999999997702</v>
      </c>
      <c r="J7157">
        <v>0.95041217501583097</v>
      </c>
      <c r="K7157" t="s">
        <v>28636</v>
      </c>
      <c r="L7157">
        <v>17</v>
      </c>
      <c r="M7157" t="s">
        <v>1463</v>
      </c>
      <c r="N7157">
        <v>3.7444933920704797E-2</v>
      </c>
      <c r="O7157">
        <v>3.1775700934579397E-2</v>
      </c>
    </row>
    <row r="7158" spans="1:15">
      <c r="A7158" t="s">
        <v>8042</v>
      </c>
      <c r="B7158" t="s">
        <v>23511</v>
      </c>
      <c r="C7158" t="s">
        <v>8043</v>
      </c>
      <c r="D7158">
        <v>3</v>
      </c>
      <c r="E7158">
        <v>6152</v>
      </c>
      <c r="F7158">
        <v>3</v>
      </c>
      <c r="G7158">
        <v>7804</v>
      </c>
      <c r="H7158">
        <v>0.489837867770546</v>
      </c>
      <c r="I7158">
        <v>0.96083957126938102</v>
      </c>
      <c r="J7158">
        <v>0.82587360011061495</v>
      </c>
      <c r="K7158" t="s">
        <v>23882</v>
      </c>
      <c r="L7158">
        <v>3</v>
      </c>
      <c r="M7158" t="s">
        <v>1463</v>
      </c>
      <c r="N7158">
        <v>1</v>
      </c>
      <c r="O7158">
        <v>4.8764629388816603E-4</v>
      </c>
    </row>
    <row r="7159" spans="1:15">
      <c r="A7159" t="s">
        <v>8044</v>
      </c>
      <c r="B7159" t="s">
        <v>23511</v>
      </c>
      <c r="C7159" t="s">
        <v>8045</v>
      </c>
      <c r="D7159">
        <v>1</v>
      </c>
      <c r="E7159">
        <v>6152</v>
      </c>
      <c r="F7159">
        <v>1</v>
      </c>
      <c r="G7159">
        <v>7804</v>
      </c>
      <c r="H7159">
        <v>0.788313685289595</v>
      </c>
      <c r="I7159">
        <v>0.968912233598893</v>
      </c>
      <c r="J7159">
        <v>0.832812322140707</v>
      </c>
      <c r="K7159" t="s">
        <v>27444</v>
      </c>
      <c r="L7159">
        <v>1</v>
      </c>
      <c r="M7159" t="s">
        <v>1463</v>
      </c>
      <c r="N7159">
        <v>1</v>
      </c>
      <c r="O7159">
        <v>1.6254876462938901E-4</v>
      </c>
    </row>
    <row r="7160" spans="1:15">
      <c r="A7160" t="s">
        <v>8046</v>
      </c>
      <c r="B7160" t="s">
        <v>23511</v>
      </c>
      <c r="C7160" t="s">
        <v>8047</v>
      </c>
      <c r="D7160">
        <v>8</v>
      </c>
      <c r="E7160">
        <v>6152</v>
      </c>
      <c r="F7160">
        <v>9</v>
      </c>
      <c r="G7160">
        <v>7804</v>
      </c>
      <c r="H7160">
        <v>0.40157748897504503</v>
      </c>
      <c r="I7160">
        <v>0.91525479399875698</v>
      </c>
      <c r="J7160">
        <v>0.78669196642228301</v>
      </c>
      <c r="K7160" t="s">
        <v>28637</v>
      </c>
      <c r="L7160">
        <v>8</v>
      </c>
      <c r="M7160" t="s">
        <v>2729</v>
      </c>
      <c r="N7160">
        <v>0.88888888888888895</v>
      </c>
      <c r="O7160">
        <v>1.3003901170351099E-3</v>
      </c>
    </row>
    <row r="7161" spans="1:15">
      <c r="A7161" t="s">
        <v>8048</v>
      </c>
      <c r="B7161" t="s">
        <v>23511</v>
      </c>
      <c r="C7161" t="s">
        <v>8049</v>
      </c>
      <c r="D7161">
        <v>4</v>
      </c>
      <c r="E7161">
        <v>6152</v>
      </c>
      <c r="F7161">
        <v>4</v>
      </c>
      <c r="G7161">
        <v>7804</v>
      </c>
      <c r="H7161">
        <v>0.38610601832086699</v>
      </c>
      <c r="I7161">
        <v>0.90829480295553899</v>
      </c>
      <c r="J7161">
        <v>0.78070962240619901</v>
      </c>
      <c r="K7161" t="s">
        <v>28638</v>
      </c>
      <c r="L7161">
        <v>4</v>
      </c>
      <c r="M7161" t="s">
        <v>5133</v>
      </c>
      <c r="N7161">
        <v>1</v>
      </c>
      <c r="O7161">
        <v>6.5019505851755496E-4</v>
      </c>
    </row>
    <row r="7162" spans="1:15">
      <c r="A7162" t="s">
        <v>8050</v>
      </c>
      <c r="B7162" t="s">
        <v>23511</v>
      </c>
      <c r="C7162" t="s">
        <v>8051</v>
      </c>
      <c r="D7162">
        <v>16</v>
      </c>
      <c r="E7162">
        <v>6152</v>
      </c>
      <c r="F7162">
        <v>18</v>
      </c>
      <c r="G7162">
        <v>7804</v>
      </c>
      <c r="H7162">
        <v>0.232813515319367</v>
      </c>
      <c r="I7162">
        <v>0.71382528017432401</v>
      </c>
      <c r="J7162">
        <v>0.61355659322887801</v>
      </c>
      <c r="K7162" t="s">
        <v>28639</v>
      </c>
      <c r="L7162">
        <v>16</v>
      </c>
      <c r="M7162" t="s">
        <v>1463</v>
      </c>
      <c r="N7162">
        <v>0.88888888888888895</v>
      </c>
      <c r="O7162">
        <v>2.6007802340702198E-3</v>
      </c>
    </row>
    <row r="7163" spans="1:15">
      <c r="A7163" t="s">
        <v>8050</v>
      </c>
      <c r="B7163" t="s">
        <v>23513</v>
      </c>
      <c r="C7163" t="s">
        <v>8051</v>
      </c>
      <c r="D7163">
        <v>1</v>
      </c>
      <c r="E7163">
        <v>535</v>
      </c>
      <c r="F7163">
        <v>18</v>
      </c>
      <c r="G7163">
        <v>8124</v>
      </c>
      <c r="H7163">
        <v>0.70698758191645195</v>
      </c>
      <c r="I7163">
        <v>0.99999999999997702</v>
      </c>
      <c r="J7163">
        <v>0.95041217501583097</v>
      </c>
      <c r="K7163" t="s">
        <v>28640</v>
      </c>
      <c r="L7163">
        <v>1</v>
      </c>
      <c r="M7163" t="s">
        <v>1463</v>
      </c>
      <c r="N7163">
        <v>5.5555555555555601E-2</v>
      </c>
      <c r="O7163">
        <v>1.8691588785046699E-3</v>
      </c>
    </row>
    <row r="7164" spans="1:15">
      <c r="A7164" t="s">
        <v>8050</v>
      </c>
      <c r="B7164" t="s">
        <v>23518</v>
      </c>
      <c r="C7164" t="s">
        <v>8051</v>
      </c>
      <c r="D7164">
        <v>1</v>
      </c>
      <c r="E7164">
        <v>787</v>
      </c>
      <c r="F7164">
        <v>14</v>
      </c>
      <c r="G7164">
        <v>7393</v>
      </c>
      <c r="H7164">
        <v>0.79345608455289296</v>
      </c>
      <c r="I7164">
        <v>1</v>
      </c>
      <c r="J7164">
        <v>0.966855260484069</v>
      </c>
      <c r="K7164" t="s">
        <v>26612</v>
      </c>
      <c r="L7164">
        <v>1</v>
      </c>
      <c r="M7164" t="s">
        <v>1463</v>
      </c>
      <c r="N7164">
        <v>7.1428571428571397E-2</v>
      </c>
      <c r="O7164">
        <v>1.27064803049555E-3</v>
      </c>
    </row>
    <row r="7165" spans="1:15">
      <c r="A7165" t="s">
        <v>8052</v>
      </c>
      <c r="B7165" t="s">
        <v>23511</v>
      </c>
      <c r="C7165" t="s">
        <v>8053</v>
      </c>
      <c r="D7165">
        <v>1</v>
      </c>
      <c r="E7165">
        <v>6152</v>
      </c>
      <c r="F7165">
        <v>1</v>
      </c>
      <c r="G7165">
        <v>7804</v>
      </c>
      <c r="H7165">
        <v>0.788313685289595</v>
      </c>
      <c r="I7165">
        <v>0.968912233598893</v>
      </c>
      <c r="J7165">
        <v>0.832812322140707</v>
      </c>
      <c r="K7165" t="s">
        <v>28641</v>
      </c>
      <c r="L7165">
        <v>1</v>
      </c>
      <c r="M7165" t="s">
        <v>1463</v>
      </c>
      <c r="N7165">
        <v>1</v>
      </c>
      <c r="O7165">
        <v>1.6254876462938901E-4</v>
      </c>
    </row>
    <row r="7166" spans="1:15">
      <c r="A7166" t="s">
        <v>8054</v>
      </c>
      <c r="B7166" t="s">
        <v>23511</v>
      </c>
      <c r="C7166" t="s">
        <v>8055</v>
      </c>
      <c r="D7166">
        <v>4</v>
      </c>
      <c r="E7166">
        <v>6152</v>
      </c>
      <c r="F7166">
        <v>4</v>
      </c>
      <c r="G7166">
        <v>7804</v>
      </c>
      <c r="H7166">
        <v>0.38610601832086699</v>
      </c>
      <c r="I7166">
        <v>0.90829480295553899</v>
      </c>
      <c r="J7166">
        <v>0.78070962240619901</v>
      </c>
      <c r="K7166" t="s">
        <v>28638</v>
      </c>
      <c r="L7166">
        <v>4</v>
      </c>
      <c r="M7166" t="s">
        <v>1463</v>
      </c>
      <c r="N7166">
        <v>1</v>
      </c>
      <c r="O7166">
        <v>6.5019505851755496E-4</v>
      </c>
    </row>
    <row r="7167" spans="1:15">
      <c r="A7167" t="s">
        <v>8056</v>
      </c>
      <c r="B7167" t="s">
        <v>23511</v>
      </c>
      <c r="C7167" t="s">
        <v>8057</v>
      </c>
      <c r="D7167">
        <v>3</v>
      </c>
      <c r="E7167">
        <v>6152</v>
      </c>
      <c r="F7167">
        <v>3</v>
      </c>
      <c r="G7167">
        <v>7804</v>
      </c>
      <c r="H7167">
        <v>0.489837867770546</v>
      </c>
      <c r="I7167">
        <v>0.96083957126938102</v>
      </c>
      <c r="J7167">
        <v>0.82587360011061495</v>
      </c>
      <c r="K7167" t="s">
        <v>28642</v>
      </c>
      <c r="L7167">
        <v>3</v>
      </c>
      <c r="M7167" t="s">
        <v>2729</v>
      </c>
      <c r="N7167">
        <v>1</v>
      </c>
      <c r="O7167">
        <v>4.8764629388816603E-4</v>
      </c>
    </row>
    <row r="7168" spans="1:15">
      <c r="A7168" t="s">
        <v>8058</v>
      </c>
      <c r="B7168" t="s">
        <v>23518</v>
      </c>
      <c r="C7168" t="s">
        <v>8059</v>
      </c>
      <c r="D7168">
        <v>1</v>
      </c>
      <c r="E7168">
        <v>787</v>
      </c>
      <c r="F7168">
        <v>1</v>
      </c>
      <c r="G7168">
        <v>7393</v>
      </c>
      <c r="H7168">
        <v>0.106452049235764</v>
      </c>
      <c r="I7168">
        <v>0.63266972740240601</v>
      </c>
      <c r="J7168">
        <v>0.61170005408803896</v>
      </c>
      <c r="K7168" t="s">
        <v>28643</v>
      </c>
      <c r="L7168">
        <v>1</v>
      </c>
      <c r="M7168" t="s">
        <v>1463</v>
      </c>
      <c r="N7168">
        <v>1</v>
      </c>
      <c r="O7168">
        <v>1.27064803049555E-3</v>
      </c>
    </row>
    <row r="7169" spans="1:15">
      <c r="A7169" t="s">
        <v>8060</v>
      </c>
      <c r="B7169" t="s">
        <v>23518</v>
      </c>
      <c r="C7169" t="s">
        <v>8061</v>
      </c>
      <c r="D7169">
        <v>2</v>
      </c>
      <c r="E7169">
        <v>787</v>
      </c>
      <c r="F7169">
        <v>2</v>
      </c>
      <c r="G7169">
        <v>7393</v>
      </c>
      <c r="H7169">
        <v>1.1319170819711901E-2</v>
      </c>
      <c r="I7169">
        <v>0.24323860088996599</v>
      </c>
      <c r="J7169">
        <v>0.235176520823249</v>
      </c>
      <c r="K7169" t="s">
        <v>24728</v>
      </c>
      <c r="L7169">
        <v>2</v>
      </c>
      <c r="M7169" t="s">
        <v>1463</v>
      </c>
      <c r="N7169">
        <v>1</v>
      </c>
      <c r="O7169">
        <v>2.5412960609911099E-3</v>
      </c>
    </row>
    <row r="7170" spans="1:15">
      <c r="A7170" t="s">
        <v>8062</v>
      </c>
      <c r="B7170" t="s">
        <v>23511</v>
      </c>
      <c r="C7170" t="s">
        <v>8063</v>
      </c>
      <c r="D7170">
        <v>14</v>
      </c>
      <c r="E7170">
        <v>6152</v>
      </c>
      <c r="F7170">
        <v>14</v>
      </c>
      <c r="G7170">
        <v>7804</v>
      </c>
      <c r="H7170">
        <v>3.5680033920092398E-2</v>
      </c>
      <c r="I7170">
        <v>0.21445050912290001</v>
      </c>
      <c r="J7170">
        <v>0.18432735215193299</v>
      </c>
      <c r="K7170" t="s">
        <v>27479</v>
      </c>
      <c r="L7170">
        <v>14</v>
      </c>
      <c r="M7170" t="s">
        <v>5133</v>
      </c>
      <c r="N7170">
        <v>1</v>
      </c>
      <c r="O7170">
        <v>2.2756827048114399E-3</v>
      </c>
    </row>
    <row r="7171" spans="1:15">
      <c r="A7171" t="s">
        <v>8064</v>
      </c>
      <c r="B7171" t="s">
        <v>23511</v>
      </c>
      <c r="C7171" t="s">
        <v>8065</v>
      </c>
      <c r="D7171">
        <v>241</v>
      </c>
      <c r="E7171">
        <v>6152</v>
      </c>
      <c r="F7171">
        <v>305</v>
      </c>
      <c r="G7171">
        <v>7804</v>
      </c>
      <c r="H7171">
        <v>0.501397143985715</v>
      </c>
      <c r="I7171">
        <v>0.968912233598893</v>
      </c>
      <c r="J7171">
        <v>0.832812322140707</v>
      </c>
      <c r="K7171" t="s">
        <v>28644</v>
      </c>
      <c r="L7171">
        <v>241</v>
      </c>
      <c r="M7171" t="s">
        <v>5133</v>
      </c>
      <c r="N7171">
        <v>0.79016393442622901</v>
      </c>
      <c r="O7171">
        <v>3.9174252275682699E-2</v>
      </c>
    </row>
    <row r="7172" spans="1:15">
      <c r="A7172" t="s">
        <v>8064</v>
      </c>
      <c r="B7172" t="s">
        <v>23518</v>
      </c>
      <c r="C7172" t="s">
        <v>8065</v>
      </c>
      <c r="D7172">
        <v>26</v>
      </c>
      <c r="E7172">
        <v>787</v>
      </c>
      <c r="F7172">
        <v>267</v>
      </c>
      <c r="G7172">
        <v>7393</v>
      </c>
      <c r="H7172">
        <v>0.71714512308191702</v>
      </c>
      <c r="I7172">
        <v>1</v>
      </c>
      <c r="J7172">
        <v>0.966855260484069</v>
      </c>
      <c r="K7172" t="s">
        <v>28645</v>
      </c>
      <c r="L7172">
        <v>26</v>
      </c>
      <c r="M7172" t="s">
        <v>5133</v>
      </c>
      <c r="N7172">
        <v>9.7378277153558096E-2</v>
      </c>
      <c r="O7172">
        <v>3.3036848792884398E-2</v>
      </c>
    </row>
    <row r="7173" spans="1:15">
      <c r="A7173" t="s">
        <v>8064</v>
      </c>
      <c r="B7173" t="s">
        <v>23513</v>
      </c>
      <c r="C7173" t="s">
        <v>8065</v>
      </c>
      <c r="D7173">
        <v>18</v>
      </c>
      <c r="E7173">
        <v>535</v>
      </c>
      <c r="F7173">
        <v>306</v>
      </c>
      <c r="G7173">
        <v>8124</v>
      </c>
      <c r="H7173">
        <v>0.72684933568967303</v>
      </c>
      <c r="I7173">
        <v>0.99999999999997702</v>
      </c>
      <c r="J7173">
        <v>0.95041217501583097</v>
      </c>
      <c r="K7173" t="s">
        <v>28646</v>
      </c>
      <c r="L7173">
        <v>18</v>
      </c>
      <c r="M7173" t="s">
        <v>5133</v>
      </c>
      <c r="N7173">
        <v>5.8823529411764698E-2</v>
      </c>
      <c r="O7173">
        <v>3.3644859813084099E-2</v>
      </c>
    </row>
    <row r="7174" spans="1:15">
      <c r="A7174" t="s">
        <v>8066</v>
      </c>
      <c r="B7174" t="s">
        <v>23513</v>
      </c>
      <c r="C7174" t="s">
        <v>8067</v>
      </c>
      <c r="D7174">
        <v>4</v>
      </c>
      <c r="E7174">
        <v>535</v>
      </c>
      <c r="F7174">
        <v>167</v>
      </c>
      <c r="G7174">
        <v>8124</v>
      </c>
      <c r="H7174">
        <v>0.99626053457636299</v>
      </c>
      <c r="I7174">
        <v>0.99999999999997702</v>
      </c>
      <c r="J7174">
        <v>0.95041217501583097</v>
      </c>
      <c r="K7174" t="s">
        <v>28647</v>
      </c>
      <c r="L7174">
        <v>4</v>
      </c>
      <c r="M7174" t="s">
        <v>5133</v>
      </c>
      <c r="N7174">
        <v>2.39520958083832E-2</v>
      </c>
      <c r="O7174">
        <v>7.4766355140186902E-3</v>
      </c>
    </row>
    <row r="7175" spans="1:15">
      <c r="A7175" t="s">
        <v>8066</v>
      </c>
      <c r="B7175" t="s">
        <v>23518</v>
      </c>
      <c r="C7175" t="s">
        <v>8067</v>
      </c>
      <c r="D7175">
        <v>10</v>
      </c>
      <c r="E7175">
        <v>787</v>
      </c>
      <c r="F7175">
        <v>148</v>
      </c>
      <c r="G7175">
        <v>7393</v>
      </c>
      <c r="H7175">
        <v>0.96111040688585303</v>
      </c>
      <c r="I7175">
        <v>1</v>
      </c>
      <c r="J7175">
        <v>0.966855260484069</v>
      </c>
      <c r="K7175" t="s">
        <v>28648</v>
      </c>
      <c r="L7175">
        <v>10</v>
      </c>
      <c r="M7175" t="s">
        <v>5133</v>
      </c>
      <c r="N7175">
        <v>6.7567567567567599E-2</v>
      </c>
      <c r="O7175">
        <v>1.2706480304955499E-2</v>
      </c>
    </row>
    <row r="7176" spans="1:15">
      <c r="A7176" t="s">
        <v>8066</v>
      </c>
      <c r="B7176" t="s">
        <v>23511</v>
      </c>
      <c r="C7176" t="s">
        <v>8067</v>
      </c>
      <c r="D7176">
        <v>145</v>
      </c>
      <c r="E7176">
        <v>6152</v>
      </c>
      <c r="F7176">
        <v>164</v>
      </c>
      <c r="G7176">
        <v>7804</v>
      </c>
      <c r="H7176">
        <v>9.14942210496217E-4</v>
      </c>
      <c r="I7176">
        <v>1.2390104624945299E-2</v>
      </c>
      <c r="J7176">
        <v>1.0649707420805199E-2</v>
      </c>
      <c r="K7176" t="s">
        <v>28649</v>
      </c>
      <c r="L7176">
        <v>145</v>
      </c>
      <c r="M7176" t="s">
        <v>5133</v>
      </c>
      <c r="N7176">
        <v>0.88414634146341498</v>
      </c>
      <c r="O7176">
        <v>2.3569570871261401E-2</v>
      </c>
    </row>
    <row r="7177" spans="1:15">
      <c r="A7177" t="s">
        <v>8068</v>
      </c>
      <c r="B7177" t="s">
        <v>23511</v>
      </c>
      <c r="C7177" t="s">
        <v>8069</v>
      </c>
      <c r="D7177">
        <v>2</v>
      </c>
      <c r="E7177">
        <v>6152</v>
      </c>
      <c r="F7177">
        <v>2</v>
      </c>
      <c r="G7177">
        <v>7804</v>
      </c>
      <c r="H7177">
        <v>0.62141708038142995</v>
      </c>
      <c r="I7177">
        <v>0.968912233598893</v>
      </c>
      <c r="J7177">
        <v>0.832812322140707</v>
      </c>
      <c r="K7177" t="s">
        <v>28650</v>
      </c>
      <c r="L7177">
        <v>2</v>
      </c>
      <c r="M7177" t="s">
        <v>2729</v>
      </c>
      <c r="N7177">
        <v>1</v>
      </c>
      <c r="O7177">
        <v>3.2509752925877802E-4</v>
      </c>
    </row>
    <row r="7178" spans="1:15">
      <c r="A7178" t="s">
        <v>8070</v>
      </c>
      <c r="B7178" t="s">
        <v>23511</v>
      </c>
      <c r="C7178" t="s">
        <v>8071</v>
      </c>
      <c r="D7178">
        <v>18</v>
      </c>
      <c r="E7178">
        <v>6152</v>
      </c>
      <c r="F7178">
        <v>22</v>
      </c>
      <c r="G7178">
        <v>7804</v>
      </c>
      <c r="H7178">
        <v>0.48786783009465201</v>
      </c>
      <c r="I7178">
        <v>0.96083957126938102</v>
      </c>
      <c r="J7178">
        <v>0.82587360011061495</v>
      </c>
      <c r="K7178" t="s">
        <v>28651</v>
      </c>
      <c r="L7178">
        <v>18</v>
      </c>
      <c r="M7178" t="s">
        <v>1463</v>
      </c>
      <c r="N7178">
        <v>0.81818181818181801</v>
      </c>
      <c r="O7178">
        <v>2.9258777633290002E-3</v>
      </c>
    </row>
    <row r="7179" spans="1:15">
      <c r="A7179" t="s">
        <v>8070</v>
      </c>
      <c r="B7179" t="s">
        <v>23513</v>
      </c>
      <c r="C7179" t="s">
        <v>8071</v>
      </c>
      <c r="D7179">
        <v>1</v>
      </c>
      <c r="E7179">
        <v>535</v>
      </c>
      <c r="F7179">
        <v>22</v>
      </c>
      <c r="G7179">
        <v>8124</v>
      </c>
      <c r="H7179">
        <v>0.77702822510206004</v>
      </c>
      <c r="I7179">
        <v>0.99999999999997702</v>
      </c>
      <c r="J7179">
        <v>0.95041217501583097</v>
      </c>
      <c r="K7179" t="s">
        <v>28652</v>
      </c>
      <c r="L7179">
        <v>1</v>
      </c>
      <c r="M7179" t="s">
        <v>1463</v>
      </c>
      <c r="N7179">
        <v>4.5454545454545497E-2</v>
      </c>
      <c r="O7179">
        <v>1.8691588785046699E-3</v>
      </c>
    </row>
    <row r="7180" spans="1:15">
      <c r="A7180" t="s">
        <v>8070</v>
      </c>
      <c r="B7180" t="s">
        <v>23518</v>
      </c>
      <c r="C7180" t="s">
        <v>8071</v>
      </c>
      <c r="D7180">
        <v>2</v>
      </c>
      <c r="E7180">
        <v>787</v>
      </c>
      <c r="F7180">
        <v>21</v>
      </c>
      <c r="G7180">
        <v>7393</v>
      </c>
      <c r="H7180">
        <v>0.67096873526690604</v>
      </c>
      <c r="I7180">
        <v>1</v>
      </c>
      <c r="J7180">
        <v>0.966855260484069</v>
      </c>
      <c r="K7180" t="s">
        <v>28653</v>
      </c>
      <c r="L7180">
        <v>2</v>
      </c>
      <c r="M7180" t="s">
        <v>1463</v>
      </c>
      <c r="N7180">
        <v>9.5238095238095205E-2</v>
      </c>
      <c r="O7180">
        <v>2.5412960609911099E-3</v>
      </c>
    </row>
    <row r="7181" spans="1:15">
      <c r="A7181" t="s">
        <v>8072</v>
      </c>
      <c r="B7181" t="s">
        <v>23511</v>
      </c>
      <c r="C7181" t="s">
        <v>8073</v>
      </c>
      <c r="D7181">
        <v>43</v>
      </c>
      <c r="E7181">
        <v>6152</v>
      </c>
      <c r="F7181">
        <v>53</v>
      </c>
      <c r="G7181">
        <v>7804</v>
      </c>
      <c r="H7181">
        <v>0.41621690775446502</v>
      </c>
      <c r="I7181">
        <v>0.93767859424318201</v>
      </c>
      <c r="J7181">
        <v>0.80596596927330899</v>
      </c>
      <c r="K7181" t="s">
        <v>28654</v>
      </c>
      <c r="L7181">
        <v>43</v>
      </c>
      <c r="M7181" t="s">
        <v>5133</v>
      </c>
      <c r="N7181">
        <v>0.81132075471698095</v>
      </c>
      <c r="O7181">
        <v>6.9895968790637201E-3</v>
      </c>
    </row>
    <row r="7182" spans="1:15">
      <c r="A7182" t="s">
        <v>8072</v>
      </c>
      <c r="B7182" t="s">
        <v>23513</v>
      </c>
      <c r="C7182" t="s">
        <v>8073</v>
      </c>
      <c r="D7182">
        <v>2</v>
      </c>
      <c r="E7182">
        <v>535</v>
      </c>
      <c r="F7182">
        <v>53</v>
      </c>
      <c r="G7182">
        <v>8124</v>
      </c>
      <c r="H7182">
        <v>0.87277908631852696</v>
      </c>
      <c r="I7182">
        <v>0.99999999999997702</v>
      </c>
      <c r="J7182">
        <v>0.95041217501583097</v>
      </c>
      <c r="K7182" t="s">
        <v>28655</v>
      </c>
      <c r="L7182">
        <v>2</v>
      </c>
      <c r="M7182" t="s">
        <v>5133</v>
      </c>
      <c r="N7182">
        <v>3.77358490566038E-2</v>
      </c>
      <c r="O7182">
        <v>3.7383177570093499E-3</v>
      </c>
    </row>
    <row r="7183" spans="1:15">
      <c r="A7183" t="s">
        <v>8072</v>
      </c>
      <c r="B7183" t="s">
        <v>23518</v>
      </c>
      <c r="C7183" t="s">
        <v>8073</v>
      </c>
      <c r="D7183">
        <v>8</v>
      </c>
      <c r="E7183">
        <v>787</v>
      </c>
      <c r="F7183">
        <v>49</v>
      </c>
      <c r="G7183">
        <v>7393</v>
      </c>
      <c r="H7183">
        <v>0.14451584542620299</v>
      </c>
      <c r="I7183">
        <v>0.77300269058950299</v>
      </c>
      <c r="J7183">
        <v>0.7473817177648</v>
      </c>
      <c r="K7183" t="s">
        <v>28656</v>
      </c>
      <c r="L7183">
        <v>8</v>
      </c>
      <c r="M7183" t="s">
        <v>5133</v>
      </c>
      <c r="N7183">
        <v>0.16326530612244899</v>
      </c>
      <c r="O7183">
        <v>1.01651842439644E-2</v>
      </c>
    </row>
    <row r="7184" spans="1:15">
      <c r="A7184" t="s">
        <v>8074</v>
      </c>
      <c r="B7184" t="s">
        <v>23511</v>
      </c>
      <c r="C7184" t="s">
        <v>8075</v>
      </c>
      <c r="D7184">
        <v>4</v>
      </c>
      <c r="E7184">
        <v>6152</v>
      </c>
      <c r="F7184">
        <v>4</v>
      </c>
      <c r="G7184">
        <v>7804</v>
      </c>
      <c r="H7184">
        <v>0.38610601832086699</v>
      </c>
      <c r="I7184">
        <v>0.90829480295553899</v>
      </c>
      <c r="J7184">
        <v>0.78070962240619901</v>
      </c>
      <c r="K7184" t="s">
        <v>24382</v>
      </c>
      <c r="L7184">
        <v>4</v>
      </c>
      <c r="M7184" t="s">
        <v>1463</v>
      </c>
      <c r="N7184">
        <v>1</v>
      </c>
      <c r="O7184">
        <v>6.5019505851755496E-4</v>
      </c>
    </row>
    <row r="7185" spans="1:15">
      <c r="A7185" t="s">
        <v>8076</v>
      </c>
      <c r="B7185" t="s">
        <v>23511</v>
      </c>
      <c r="C7185" t="s">
        <v>8077</v>
      </c>
      <c r="D7185">
        <v>1</v>
      </c>
      <c r="E7185">
        <v>6152</v>
      </c>
      <c r="F7185">
        <v>1</v>
      </c>
      <c r="G7185">
        <v>7804</v>
      </c>
      <c r="H7185">
        <v>0.788313685289595</v>
      </c>
      <c r="I7185">
        <v>0.968912233598893</v>
      </c>
      <c r="J7185">
        <v>0.832812322140707</v>
      </c>
      <c r="K7185" t="s">
        <v>28657</v>
      </c>
      <c r="L7185">
        <v>1</v>
      </c>
      <c r="M7185" t="s">
        <v>1463</v>
      </c>
      <c r="N7185">
        <v>1</v>
      </c>
      <c r="O7185">
        <v>1.6254876462938901E-4</v>
      </c>
    </row>
    <row r="7186" spans="1:15">
      <c r="A7186" t="s">
        <v>8078</v>
      </c>
      <c r="B7186" t="s">
        <v>23511</v>
      </c>
      <c r="C7186" t="s">
        <v>8079</v>
      </c>
      <c r="D7186">
        <v>15</v>
      </c>
      <c r="E7186">
        <v>6152</v>
      </c>
      <c r="F7186">
        <v>15</v>
      </c>
      <c r="G7186">
        <v>7804</v>
      </c>
      <c r="H7186">
        <v>2.8113485006614501E-2</v>
      </c>
      <c r="I7186">
        <v>0.182450402036994</v>
      </c>
      <c r="J7186">
        <v>0.156822194752923</v>
      </c>
      <c r="K7186" t="s">
        <v>28064</v>
      </c>
      <c r="L7186">
        <v>15</v>
      </c>
      <c r="M7186" t="s">
        <v>1463</v>
      </c>
      <c r="N7186">
        <v>1</v>
      </c>
      <c r="O7186">
        <v>2.4382314694408299E-3</v>
      </c>
    </row>
    <row r="7187" spans="1:15">
      <c r="A7187" t="s">
        <v>8080</v>
      </c>
      <c r="B7187" t="s">
        <v>23511</v>
      </c>
      <c r="C7187" t="s">
        <v>8081</v>
      </c>
      <c r="D7187">
        <v>6</v>
      </c>
      <c r="E7187">
        <v>6152</v>
      </c>
      <c r="F7187">
        <v>6</v>
      </c>
      <c r="G7187">
        <v>7804</v>
      </c>
      <c r="H7187">
        <v>0.23986678822258201</v>
      </c>
      <c r="I7187">
        <v>0.71382528017432401</v>
      </c>
      <c r="J7187">
        <v>0.61355659322887801</v>
      </c>
      <c r="K7187" t="s">
        <v>28658</v>
      </c>
      <c r="L7187">
        <v>6</v>
      </c>
      <c r="M7187" t="s">
        <v>1463</v>
      </c>
      <c r="N7187">
        <v>1</v>
      </c>
      <c r="O7187">
        <v>9.7529258777633303E-4</v>
      </c>
    </row>
    <row r="7188" spans="1:15">
      <c r="A7188" t="s">
        <v>8082</v>
      </c>
      <c r="B7188" t="s">
        <v>23513</v>
      </c>
      <c r="C7188" t="s">
        <v>8083</v>
      </c>
      <c r="D7188">
        <v>7</v>
      </c>
      <c r="E7188">
        <v>535</v>
      </c>
      <c r="F7188">
        <v>81</v>
      </c>
      <c r="G7188">
        <v>8124</v>
      </c>
      <c r="H7188">
        <v>0.283923532742621</v>
      </c>
      <c r="I7188">
        <v>0.92669970177713501</v>
      </c>
      <c r="J7188">
        <v>0.88074667915254901</v>
      </c>
      <c r="K7188" t="s">
        <v>28198</v>
      </c>
      <c r="L7188">
        <v>7</v>
      </c>
      <c r="M7188" t="s">
        <v>5133</v>
      </c>
      <c r="N7188">
        <v>8.6419753086419707E-2</v>
      </c>
      <c r="O7188">
        <v>1.3084112149532701E-2</v>
      </c>
    </row>
    <row r="7189" spans="1:15">
      <c r="A7189" t="s">
        <v>8082</v>
      </c>
      <c r="B7189" t="s">
        <v>23511</v>
      </c>
      <c r="C7189" t="s">
        <v>8083</v>
      </c>
      <c r="D7189">
        <v>76</v>
      </c>
      <c r="E7189">
        <v>6152</v>
      </c>
      <c r="F7189">
        <v>88</v>
      </c>
      <c r="G7189">
        <v>7804</v>
      </c>
      <c r="H7189">
        <v>4.8780384440685498E-2</v>
      </c>
      <c r="I7189">
        <v>0.26606254006567798</v>
      </c>
      <c r="J7189">
        <v>0.228689611032903</v>
      </c>
      <c r="K7189" t="s">
        <v>28199</v>
      </c>
      <c r="L7189">
        <v>76</v>
      </c>
      <c r="M7189" t="s">
        <v>5133</v>
      </c>
      <c r="N7189">
        <v>0.86363636363636398</v>
      </c>
      <c r="O7189">
        <v>1.23537061118336E-2</v>
      </c>
    </row>
    <row r="7190" spans="1:15">
      <c r="A7190" t="s">
        <v>8082</v>
      </c>
      <c r="B7190" t="s">
        <v>23518</v>
      </c>
      <c r="C7190" t="s">
        <v>8083</v>
      </c>
      <c r="D7190">
        <v>3</v>
      </c>
      <c r="E7190">
        <v>787</v>
      </c>
      <c r="F7190">
        <v>77</v>
      </c>
      <c r="G7190">
        <v>7393</v>
      </c>
      <c r="H7190">
        <v>0.99134183133829901</v>
      </c>
      <c r="I7190">
        <v>1</v>
      </c>
      <c r="J7190">
        <v>0.966855260484069</v>
      </c>
      <c r="K7190" t="s">
        <v>28197</v>
      </c>
      <c r="L7190">
        <v>3</v>
      </c>
      <c r="M7190" t="s">
        <v>5133</v>
      </c>
      <c r="N7190">
        <v>3.8961038961039002E-2</v>
      </c>
      <c r="O7190">
        <v>3.8119440914866601E-3</v>
      </c>
    </row>
    <row r="7191" spans="1:15">
      <c r="A7191" t="s">
        <v>8084</v>
      </c>
      <c r="B7191" t="s">
        <v>23518</v>
      </c>
      <c r="C7191" t="s">
        <v>8085</v>
      </c>
      <c r="D7191">
        <v>5</v>
      </c>
      <c r="E7191">
        <v>787</v>
      </c>
      <c r="F7191">
        <v>33</v>
      </c>
      <c r="G7191">
        <v>7393</v>
      </c>
      <c r="H7191">
        <v>0.27117430487312399</v>
      </c>
      <c r="I7191">
        <v>0.97863801257884697</v>
      </c>
      <c r="J7191">
        <v>0.94620131057153301</v>
      </c>
      <c r="K7191" t="s">
        <v>28659</v>
      </c>
      <c r="L7191">
        <v>5</v>
      </c>
      <c r="M7191" t="s">
        <v>5133</v>
      </c>
      <c r="N7191">
        <v>0.15151515151515199</v>
      </c>
      <c r="O7191">
        <v>6.35324015247776E-3</v>
      </c>
    </row>
    <row r="7192" spans="1:15">
      <c r="A7192" t="s">
        <v>8084</v>
      </c>
      <c r="B7192" t="s">
        <v>23511</v>
      </c>
      <c r="C7192" t="s">
        <v>8085</v>
      </c>
      <c r="D7192">
        <v>31</v>
      </c>
      <c r="E7192">
        <v>6152</v>
      </c>
      <c r="F7192">
        <v>37</v>
      </c>
      <c r="G7192">
        <v>7804</v>
      </c>
      <c r="H7192">
        <v>0.30567723879179598</v>
      </c>
      <c r="I7192">
        <v>0.81334930159600805</v>
      </c>
      <c r="J7192">
        <v>0.69910080302908895</v>
      </c>
      <c r="K7192" t="s">
        <v>28660</v>
      </c>
      <c r="L7192">
        <v>31</v>
      </c>
      <c r="M7192" t="s">
        <v>5133</v>
      </c>
      <c r="N7192">
        <v>0.83783783783783805</v>
      </c>
      <c r="O7192">
        <v>5.0390117035110501E-3</v>
      </c>
    </row>
    <row r="7193" spans="1:15">
      <c r="A7193" t="s">
        <v>8084</v>
      </c>
      <c r="B7193" t="s">
        <v>23513</v>
      </c>
      <c r="C7193" t="s">
        <v>8085</v>
      </c>
      <c r="D7193">
        <v>1</v>
      </c>
      <c r="E7193">
        <v>535</v>
      </c>
      <c r="F7193">
        <v>35</v>
      </c>
      <c r="G7193">
        <v>8124</v>
      </c>
      <c r="H7193">
        <v>0.90832236444283498</v>
      </c>
      <c r="I7193">
        <v>0.99999999999997702</v>
      </c>
      <c r="J7193">
        <v>0.95041217501583097</v>
      </c>
      <c r="K7193" t="s">
        <v>25166</v>
      </c>
      <c r="L7193">
        <v>1</v>
      </c>
      <c r="M7193" t="s">
        <v>5133</v>
      </c>
      <c r="N7193">
        <v>2.8571428571428598E-2</v>
      </c>
      <c r="O7193">
        <v>1.8691588785046699E-3</v>
      </c>
    </row>
    <row r="7194" spans="1:15">
      <c r="A7194" t="s">
        <v>8086</v>
      </c>
      <c r="B7194" t="s">
        <v>23518</v>
      </c>
      <c r="C7194" t="s">
        <v>8087</v>
      </c>
      <c r="D7194">
        <v>3</v>
      </c>
      <c r="E7194">
        <v>787</v>
      </c>
      <c r="F7194">
        <v>22</v>
      </c>
      <c r="G7194">
        <v>7393</v>
      </c>
      <c r="H7194">
        <v>0.42011989697524099</v>
      </c>
      <c r="I7194">
        <v>1</v>
      </c>
      <c r="J7194">
        <v>0.966855260484069</v>
      </c>
      <c r="K7194" t="s">
        <v>28661</v>
      </c>
      <c r="L7194">
        <v>3</v>
      </c>
      <c r="M7194" t="s">
        <v>5133</v>
      </c>
      <c r="N7194">
        <v>0.13636363636363599</v>
      </c>
      <c r="O7194">
        <v>3.8119440914866601E-3</v>
      </c>
    </row>
    <row r="7195" spans="1:15">
      <c r="A7195" t="s">
        <v>8086</v>
      </c>
      <c r="B7195" t="s">
        <v>23511</v>
      </c>
      <c r="C7195" t="s">
        <v>8087</v>
      </c>
      <c r="D7195">
        <v>19</v>
      </c>
      <c r="E7195">
        <v>6152</v>
      </c>
      <c r="F7195">
        <v>23</v>
      </c>
      <c r="G7195">
        <v>7804</v>
      </c>
      <c r="H7195">
        <v>0.444823886029166</v>
      </c>
      <c r="I7195">
        <v>0.96083957126938102</v>
      </c>
      <c r="J7195">
        <v>0.82587360011061495</v>
      </c>
      <c r="K7195" t="s">
        <v>28662</v>
      </c>
      <c r="L7195">
        <v>19</v>
      </c>
      <c r="M7195" t="s">
        <v>5133</v>
      </c>
      <c r="N7195">
        <v>0.82608695652173902</v>
      </c>
      <c r="O7195">
        <v>3.0884265279583901E-3</v>
      </c>
    </row>
    <row r="7196" spans="1:15">
      <c r="A7196" t="s">
        <v>8086</v>
      </c>
      <c r="B7196" t="s">
        <v>23513</v>
      </c>
      <c r="C7196" t="s">
        <v>8087</v>
      </c>
      <c r="D7196">
        <v>1</v>
      </c>
      <c r="E7196">
        <v>535</v>
      </c>
      <c r="F7196">
        <v>21</v>
      </c>
      <c r="G7196">
        <v>8124</v>
      </c>
      <c r="H7196">
        <v>0.76126581765353996</v>
      </c>
      <c r="I7196">
        <v>0.99999999999997702</v>
      </c>
      <c r="J7196">
        <v>0.95041217501583097</v>
      </c>
      <c r="K7196" t="s">
        <v>25166</v>
      </c>
      <c r="L7196">
        <v>1</v>
      </c>
      <c r="M7196" t="s">
        <v>5133</v>
      </c>
      <c r="N7196">
        <v>4.7619047619047603E-2</v>
      </c>
      <c r="O7196">
        <v>1.8691588785046699E-3</v>
      </c>
    </row>
    <row r="7197" spans="1:15">
      <c r="A7197" t="s">
        <v>8088</v>
      </c>
      <c r="B7197" t="s">
        <v>23511</v>
      </c>
      <c r="C7197" t="s">
        <v>8089</v>
      </c>
      <c r="D7197">
        <v>1</v>
      </c>
      <c r="E7197">
        <v>6152</v>
      </c>
      <c r="F7197">
        <v>1</v>
      </c>
      <c r="G7197">
        <v>7804</v>
      </c>
      <c r="H7197">
        <v>0.788313685289595</v>
      </c>
      <c r="I7197">
        <v>0.968912233598893</v>
      </c>
      <c r="J7197">
        <v>0.832812322140707</v>
      </c>
      <c r="K7197" t="s">
        <v>28663</v>
      </c>
      <c r="L7197">
        <v>1</v>
      </c>
      <c r="M7197" t="s">
        <v>1463</v>
      </c>
      <c r="N7197">
        <v>1</v>
      </c>
      <c r="O7197">
        <v>1.6254876462938901E-4</v>
      </c>
    </row>
    <row r="7198" spans="1:15">
      <c r="A7198" t="s">
        <v>8090</v>
      </c>
      <c r="B7198" t="s">
        <v>23511</v>
      </c>
      <c r="C7198" t="s">
        <v>8091</v>
      </c>
      <c r="D7198">
        <v>1</v>
      </c>
      <c r="E7198">
        <v>6152</v>
      </c>
      <c r="F7198">
        <v>2</v>
      </c>
      <c r="G7198">
        <v>7804</v>
      </c>
      <c r="H7198">
        <v>0.95521029019776005</v>
      </c>
      <c r="I7198">
        <v>1</v>
      </c>
      <c r="J7198">
        <v>0.85953329234717102</v>
      </c>
      <c r="K7198" t="s">
        <v>28664</v>
      </c>
      <c r="L7198">
        <v>1</v>
      </c>
      <c r="M7198" t="s">
        <v>1463</v>
      </c>
      <c r="N7198">
        <v>0.5</v>
      </c>
      <c r="O7198">
        <v>1.6254876462938901E-4</v>
      </c>
    </row>
    <row r="7199" spans="1:15">
      <c r="A7199" t="s">
        <v>8090</v>
      </c>
      <c r="B7199" t="s">
        <v>23518</v>
      </c>
      <c r="C7199" t="s">
        <v>8091</v>
      </c>
      <c r="D7199">
        <v>1</v>
      </c>
      <c r="E7199">
        <v>787</v>
      </c>
      <c r="F7199">
        <v>2</v>
      </c>
      <c r="G7199">
        <v>7393</v>
      </c>
      <c r="H7199">
        <v>0.20158492765181499</v>
      </c>
      <c r="I7199">
        <v>0.83876007220319604</v>
      </c>
      <c r="J7199">
        <v>0.81095958809365798</v>
      </c>
      <c r="K7199" t="s">
        <v>24526</v>
      </c>
      <c r="L7199">
        <v>1</v>
      </c>
      <c r="M7199" t="s">
        <v>1463</v>
      </c>
      <c r="N7199">
        <v>0.5</v>
      </c>
      <c r="O7199">
        <v>1.27064803049555E-3</v>
      </c>
    </row>
    <row r="7200" spans="1:15">
      <c r="A7200" t="s">
        <v>8092</v>
      </c>
      <c r="B7200" t="s">
        <v>23518</v>
      </c>
      <c r="C7200" t="s">
        <v>8093</v>
      </c>
      <c r="D7200">
        <v>7</v>
      </c>
      <c r="E7200">
        <v>787</v>
      </c>
      <c r="F7200">
        <v>53</v>
      </c>
      <c r="G7200">
        <v>7393</v>
      </c>
      <c r="H7200">
        <v>0.33264632468004401</v>
      </c>
      <c r="I7200">
        <v>1</v>
      </c>
      <c r="J7200">
        <v>0.966855260484069</v>
      </c>
      <c r="K7200" t="s">
        <v>27074</v>
      </c>
      <c r="L7200">
        <v>7</v>
      </c>
      <c r="M7200" t="s">
        <v>1463</v>
      </c>
      <c r="N7200">
        <v>0.13207547169811301</v>
      </c>
      <c r="O7200">
        <v>8.8945362134688708E-3</v>
      </c>
    </row>
    <row r="7201" spans="1:15">
      <c r="A7201" t="s">
        <v>8092</v>
      </c>
      <c r="B7201" t="s">
        <v>23513</v>
      </c>
      <c r="C7201" t="s">
        <v>8093</v>
      </c>
      <c r="D7201">
        <v>5</v>
      </c>
      <c r="E7201">
        <v>535</v>
      </c>
      <c r="F7201">
        <v>61</v>
      </c>
      <c r="G7201">
        <v>8124</v>
      </c>
      <c r="H7201">
        <v>0.37450827103641199</v>
      </c>
      <c r="I7201">
        <v>0.99999999999997702</v>
      </c>
      <c r="J7201">
        <v>0.95041217501583097</v>
      </c>
      <c r="K7201" t="s">
        <v>24670</v>
      </c>
      <c r="L7201">
        <v>5</v>
      </c>
      <c r="M7201" t="s">
        <v>1463</v>
      </c>
      <c r="N7201">
        <v>8.1967213114754106E-2</v>
      </c>
      <c r="O7201">
        <v>9.3457943925233603E-3</v>
      </c>
    </row>
    <row r="7202" spans="1:15">
      <c r="A7202" t="s">
        <v>8092</v>
      </c>
      <c r="B7202" t="s">
        <v>23511</v>
      </c>
      <c r="C7202" t="s">
        <v>8093</v>
      </c>
      <c r="D7202">
        <v>49</v>
      </c>
      <c r="E7202">
        <v>6152</v>
      </c>
      <c r="F7202">
        <v>59</v>
      </c>
      <c r="G7202">
        <v>7804</v>
      </c>
      <c r="H7202">
        <v>0.26846554402127099</v>
      </c>
      <c r="I7202">
        <v>0.77166446736043703</v>
      </c>
      <c r="J7202">
        <v>0.66327130021764202</v>
      </c>
      <c r="K7202" t="s">
        <v>28665</v>
      </c>
      <c r="L7202">
        <v>49</v>
      </c>
      <c r="M7202" t="s">
        <v>1463</v>
      </c>
      <c r="N7202">
        <v>0.83050847457627097</v>
      </c>
      <c r="O7202">
        <v>7.9648894668400503E-3</v>
      </c>
    </row>
    <row r="7203" spans="1:15">
      <c r="A7203" t="s">
        <v>8094</v>
      </c>
      <c r="B7203" t="s">
        <v>23511</v>
      </c>
      <c r="C7203" t="s">
        <v>8095</v>
      </c>
      <c r="D7203">
        <v>1</v>
      </c>
      <c r="E7203">
        <v>6152</v>
      </c>
      <c r="F7203">
        <v>1</v>
      </c>
      <c r="G7203">
        <v>7804</v>
      </c>
      <c r="H7203">
        <v>0.788313685289595</v>
      </c>
      <c r="I7203">
        <v>0.968912233598893</v>
      </c>
      <c r="J7203">
        <v>0.832812322140707</v>
      </c>
      <c r="K7203" t="s">
        <v>28666</v>
      </c>
      <c r="L7203">
        <v>1</v>
      </c>
      <c r="M7203" t="s">
        <v>1463</v>
      </c>
      <c r="N7203">
        <v>1</v>
      </c>
      <c r="O7203">
        <v>1.6254876462938901E-4</v>
      </c>
    </row>
    <row r="7204" spans="1:15">
      <c r="A7204" t="s">
        <v>8096</v>
      </c>
      <c r="B7204" t="s">
        <v>23511</v>
      </c>
      <c r="C7204" t="s">
        <v>8097</v>
      </c>
      <c r="D7204">
        <v>1</v>
      </c>
      <c r="E7204">
        <v>6152</v>
      </c>
      <c r="F7204">
        <v>1</v>
      </c>
      <c r="G7204">
        <v>7804</v>
      </c>
      <c r="H7204">
        <v>0.788313685289595</v>
      </c>
      <c r="I7204">
        <v>0.968912233598893</v>
      </c>
      <c r="J7204">
        <v>0.832812322140707</v>
      </c>
      <c r="K7204" t="s">
        <v>28667</v>
      </c>
      <c r="L7204">
        <v>1</v>
      </c>
      <c r="M7204" t="s">
        <v>1463</v>
      </c>
      <c r="N7204">
        <v>1</v>
      </c>
      <c r="O7204">
        <v>1.6254876462938901E-4</v>
      </c>
    </row>
    <row r="7205" spans="1:15">
      <c r="A7205" t="s">
        <v>8098</v>
      </c>
      <c r="B7205" t="s">
        <v>23518</v>
      </c>
      <c r="C7205" t="s">
        <v>8099</v>
      </c>
      <c r="D7205">
        <v>2</v>
      </c>
      <c r="E7205">
        <v>787</v>
      </c>
      <c r="F7205">
        <v>6</v>
      </c>
      <c r="G7205">
        <v>7393</v>
      </c>
      <c r="H7205">
        <v>0.127121247527331</v>
      </c>
      <c r="I7205">
        <v>0.70232558016992197</v>
      </c>
      <c r="J7205">
        <v>0.67904718175981504</v>
      </c>
      <c r="K7205" t="s">
        <v>25826</v>
      </c>
      <c r="L7205">
        <v>2</v>
      </c>
      <c r="M7205" t="s">
        <v>5133</v>
      </c>
      <c r="N7205">
        <v>0.33333333333333298</v>
      </c>
      <c r="O7205">
        <v>2.5412960609911099E-3</v>
      </c>
    </row>
    <row r="7206" spans="1:15">
      <c r="A7206" t="s">
        <v>8098</v>
      </c>
      <c r="B7206" t="s">
        <v>23513</v>
      </c>
      <c r="C7206" t="s">
        <v>8099</v>
      </c>
      <c r="D7206">
        <v>1</v>
      </c>
      <c r="E7206">
        <v>535</v>
      </c>
      <c r="F7206">
        <v>6</v>
      </c>
      <c r="G7206">
        <v>8124</v>
      </c>
      <c r="H7206">
        <v>0.33559747746230201</v>
      </c>
      <c r="I7206">
        <v>0.97804040131218795</v>
      </c>
      <c r="J7206">
        <v>0.92954150506449396</v>
      </c>
      <c r="K7206" t="s">
        <v>25825</v>
      </c>
      <c r="L7206">
        <v>1</v>
      </c>
      <c r="M7206" t="s">
        <v>5133</v>
      </c>
      <c r="N7206">
        <v>0.16666666666666699</v>
      </c>
      <c r="O7206">
        <v>1.8691588785046699E-3</v>
      </c>
    </row>
    <row r="7207" spans="1:15">
      <c r="A7207" t="s">
        <v>8098</v>
      </c>
      <c r="B7207" t="s">
        <v>23511</v>
      </c>
      <c r="C7207" t="s">
        <v>8099</v>
      </c>
      <c r="D7207">
        <v>3</v>
      </c>
      <c r="E7207">
        <v>6152</v>
      </c>
      <c r="F7207">
        <v>6</v>
      </c>
      <c r="G7207">
        <v>7804</v>
      </c>
      <c r="H7207">
        <v>0.97922542091541498</v>
      </c>
      <c r="I7207">
        <v>1</v>
      </c>
      <c r="J7207">
        <v>0.85953329234717102</v>
      </c>
      <c r="K7207" t="s">
        <v>25824</v>
      </c>
      <c r="L7207">
        <v>3</v>
      </c>
      <c r="M7207" t="s">
        <v>5133</v>
      </c>
      <c r="N7207">
        <v>0.5</v>
      </c>
      <c r="O7207">
        <v>4.8764629388816603E-4</v>
      </c>
    </row>
    <row r="7208" spans="1:15">
      <c r="A7208" t="s">
        <v>8100</v>
      </c>
      <c r="B7208" t="s">
        <v>23513</v>
      </c>
      <c r="C7208" t="s">
        <v>8101</v>
      </c>
      <c r="D7208">
        <v>1</v>
      </c>
      <c r="E7208">
        <v>535</v>
      </c>
      <c r="F7208">
        <v>6</v>
      </c>
      <c r="G7208">
        <v>8124</v>
      </c>
      <c r="H7208">
        <v>0.33559747746230201</v>
      </c>
      <c r="I7208">
        <v>0.97804040131218795</v>
      </c>
      <c r="J7208">
        <v>0.92954150506449396</v>
      </c>
      <c r="K7208" t="s">
        <v>25825</v>
      </c>
      <c r="L7208">
        <v>1</v>
      </c>
      <c r="M7208" t="s">
        <v>5133</v>
      </c>
      <c r="N7208">
        <v>0.16666666666666699</v>
      </c>
      <c r="O7208">
        <v>1.8691588785046699E-3</v>
      </c>
    </row>
    <row r="7209" spans="1:15">
      <c r="A7209" t="s">
        <v>8100</v>
      </c>
      <c r="B7209" t="s">
        <v>23518</v>
      </c>
      <c r="C7209" t="s">
        <v>8101</v>
      </c>
      <c r="D7209">
        <v>2</v>
      </c>
      <c r="E7209">
        <v>787</v>
      </c>
      <c r="F7209">
        <v>6</v>
      </c>
      <c r="G7209">
        <v>7393</v>
      </c>
      <c r="H7209">
        <v>0.127121247527331</v>
      </c>
      <c r="I7209">
        <v>0.70232558016992197</v>
      </c>
      <c r="J7209">
        <v>0.67904718175981504</v>
      </c>
      <c r="K7209" t="s">
        <v>25826</v>
      </c>
      <c r="L7209">
        <v>2</v>
      </c>
      <c r="M7209" t="s">
        <v>5133</v>
      </c>
      <c r="N7209">
        <v>0.33333333333333298</v>
      </c>
      <c r="O7209">
        <v>2.5412960609911099E-3</v>
      </c>
    </row>
    <row r="7210" spans="1:15">
      <c r="A7210" t="s">
        <v>8100</v>
      </c>
      <c r="B7210" t="s">
        <v>23511</v>
      </c>
      <c r="C7210" t="s">
        <v>8101</v>
      </c>
      <c r="D7210">
        <v>3</v>
      </c>
      <c r="E7210">
        <v>6152</v>
      </c>
      <c r="F7210">
        <v>6</v>
      </c>
      <c r="G7210">
        <v>7804</v>
      </c>
      <c r="H7210">
        <v>0.97922542091541498</v>
      </c>
      <c r="I7210">
        <v>1</v>
      </c>
      <c r="J7210">
        <v>0.85953329234717102</v>
      </c>
      <c r="K7210" t="s">
        <v>25824</v>
      </c>
      <c r="L7210">
        <v>3</v>
      </c>
      <c r="M7210" t="s">
        <v>5133</v>
      </c>
      <c r="N7210">
        <v>0.5</v>
      </c>
      <c r="O7210">
        <v>4.8764629388816603E-4</v>
      </c>
    </row>
    <row r="7211" spans="1:15">
      <c r="A7211" t="s">
        <v>8102</v>
      </c>
      <c r="B7211" t="s">
        <v>23518</v>
      </c>
      <c r="C7211" t="s">
        <v>8103</v>
      </c>
      <c r="D7211">
        <v>1</v>
      </c>
      <c r="E7211">
        <v>787</v>
      </c>
      <c r="F7211">
        <v>1</v>
      </c>
      <c r="G7211">
        <v>7393</v>
      </c>
      <c r="H7211">
        <v>0.106452049235764</v>
      </c>
      <c r="I7211">
        <v>0.63266972740240601</v>
      </c>
      <c r="J7211">
        <v>0.61170005408803896</v>
      </c>
      <c r="K7211" t="s">
        <v>28465</v>
      </c>
      <c r="L7211">
        <v>1</v>
      </c>
      <c r="M7211" t="s">
        <v>5133</v>
      </c>
      <c r="N7211">
        <v>1</v>
      </c>
      <c r="O7211">
        <v>1.27064803049555E-3</v>
      </c>
    </row>
    <row r="7212" spans="1:15">
      <c r="A7212" t="s">
        <v>8104</v>
      </c>
      <c r="B7212" t="s">
        <v>23511</v>
      </c>
      <c r="C7212" t="s">
        <v>8105</v>
      </c>
      <c r="D7212">
        <v>2</v>
      </c>
      <c r="E7212">
        <v>6152</v>
      </c>
      <c r="F7212">
        <v>2</v>
      </c>
      <c r="G7212">
        <v>7804</v>
      </c>
      <c r="H7212">
        <v>0.62141708038142995</v>
      </c>
      <c r="I7212">
        <v>0.968912233598893</v>
      </c>
      <c r="J7212">
        <v>0.832812322140707</v>
      </c>
      <c r="K7212" t="s">
        <v>28430</v>
      </c>
      <c r="L7212">
        <v>2</v>
      </c>
      <c r="M7212" t="s">
        <v>5133</v>
      </c>
      <c r="N7212">
        <v>1</v>
      </c>
      <c r="O7212">
        <v>3.2509752925877802E-4</v>
      </c>
    </row>
    <row r="7213" spans="1:15">
      <c r="A7213" t="s">
        <v>8106</v>
      </c>
      <c r="B7213" t="s">
        <v>23518</v>
      </c>
      <c r="C7213" t="s">
        <v>8107</v>
      </c>
      <c r="D7213">
        <v>1</v>
      </c>
      <c r="E7213">
        <v>787</v>
      </c>
      <c r="F7213">
        <v>1</v>
      </c>
      <c r="G7213">
        <v>7393</v>
      </c>
      <c r="H7213">
        <v>0.106452049235764</v>
      </c>
      <c r="I7213">
        <v>0.63266972740240601</v>
      </c>
      <c r="J7213">
        <v>0.61170005408803896</v>
      </c>
      <c r="K7213" t="s">
        <v>27234</v>
      </c>
      <c r="L7213">
        <v>1</v>
      </c>
      <c r="M7213" t="s">
        <v>5133</v>
      </c>
      <c r="N7213">
        <v>1</v>
      </c>
      <c r="O7213">
        <v>1.27064803049555E-3</v>
      </c>
    </row>
    <row r="7214" spans="1:15">
      <c r="A7214" t="s">
        <v>8108</v>
      </c>
      <c r="B7214" t="s">
        <v>23518</v>
      </c>
      <c r="C7214" t="s">
        <v>8109</v>
      </c>
      <c r="D7214">
        <v>3</v>
      </c>
      <c r="E7214">
        <v>787</v>
      </c>
      <c r="F7214">
        <v>5</v>
      </c>
      <c r="G7214">
        <v>7393</v>
      </c>
      <c r="H7214">
        <v>1.01900849865754E-2</v>
      </c>
      <c r="I7214">
        <v>0.24323860088996599</v>
      </c>
      <c r="J7214">
        <v>0.235176520823249</v>
      </c>
      <c r="K7214" t="s">
        <v>28668</v>
      </c>
      <c r="L7214">
        <v>3</v>
      </c>
      <c r="M7214" t="s">
        <v>5133</v>
      </c>
      <c r="N7214">
        <v>0.6</v>
      </c>
      <c r="O7214">
        <v>3.8119440914866601E-3</v>
      </c>
    </row>
    <row r="7215" spans="1:15">
      <c r="A7215" t="s">
        <v>8108</v>
      </c>
      <c r="B7215" t="s">
        <v>23511</v>
      </c>
      <c r="C7215" t="s">
        <v>8109</v>
      </c>
      <c r="D7215">
        <v>2</v>
      </c>
      <c r="E7215">
        <v>6152</v>
      </c>
      <c r="F7215">
        <v>5</v>
      </c>
      <c r="G7215">
        <v>7804</v>
      </c>
      <c r="H7215">
        <v>0.99168074853091603</v>
      </c>
      <c r="I7215">
        <v>1</v>
      </c>
      <c r="J7215">
        <v>0.85953329234717102</v>
      </c>
      <c r="K7215" t="s">
        <v>28669</v>
      </c>
      <c r="L7215">
        <v>2</v>
      </c>
      <c r="M7215" t="s">
        <v>5133</v>
      </c>
      <c r="N7215">
        <v>0.4</v>
      </c>
      <c r="O7215">
        <v>3.2509752925877802E-4</v>
      </c>
    </row>
    <row r="7216" spans="1:15">
      <c r="A7216" t="s">
        <v>8110</v>
      </c>
      <c r="B7216" t="s">
        <v>23513</v>
      </c>
      <c r="C7216" t="s">
        <v>8111</v>
      </c>
      <c r="D7216">
        <v>1</v>
      </c>
      <c r="E7216">
        <v>535</v>
      </c>
      <c r="F7216">
        <v>1</v>
      </c>
      <c r="G7216">
        <v>8124</v>
      </c>
      <c r="H7216">
        <v>6.5854258985721295E-2</v>
      </c>
      <c r="I7216">
        <v>0.448760549738495</v>
      </c>
      <c r="J7216">
        <v>0.42650749013827299</v>
      </c>
      <c r="K7216" t="s">
        <v>24828</v>
      </c>
      <c r="L7216">
        <v>1</v>
      </c>
      <c r="M7216" t="s">
        <v>5133</v>
      </c>
      <c r="N7216">
        <v>1</v>
      </c>
      <c r="O7216">
        <v>1.8691588785046699E-3</v>
      </c>
    </row>
    <row r="7217" spans="1:15">
      <c r="A7217" t="s">
        <v>8112</v>
      </c>
      <c r="B7217" t="s">
        <v>23513</v>
      </c>
      <c r="C7217" t="s">
        <v>8113</v>
      </c>
      <c r="D7217">
        <v>1</v>
      </c>
      <c r="E7217">
        <v>535</v>
      </c>
      <c r="F7217">
        <v>1</v>
      </c>
      <c r="G7217">
        <v>8124</v>
      </c>
      <c r="H7217">
        <v>6.5854258985721295E-2</v>
      </c>
      <c r="I7217">
        <v>0.448760549738495</v>
      </c>
      <c r="J7217">
        <v>0.42650749013827299</v>
      </c>
      <c r="K7217" t="s">
        <v>24828</v>
      </c>
      <c r="L7217">
        <v>1</v>
      </c>
      <c r="M7217" t="s">
        <v>5133</v>
      </c>
      <c r="N7217">
        <v>1</v>
      </c>
      <c r="O7217">
        <v>1.8691588785046699E-3</v>
      </c>
    </row>
    <row r="7218" spans="1:15">
      <c r="A7218" t="s">
        <v>8114</v>
      </c>
      <c r="B7218" t="s">
        <v>23511</v>
      </c>
      <c r="C7218" t="s">
        <v>8115</v>
      </c>
      <c r="D7218">
        <v>1</v>
      </c>
      <c r="E7218">
        <v>6152</v>
      </c>
      <c r="F7218">
        <v>1</v>
      </c>
      <c r="G7218">
        <v>7804</v>
      </c>
      <c r="H7218">
        <v>0.788313685289595</v>
      </c>
      <c r="I7218">
        <v>0.968912233598893</v>
      </c>
      <c r="J7218">
        <v>0.832812322140707</v>
      </c>
      <c r="K7218" t="s">
        <v>24714</v>
      </c>
      <c r="L7218">
        <v>1</v>
      </c>
      <c r="M7218" t="s">
        <v>5133</v>
      </c>
      <c r="N7218">
        <v>1</v>
      </c>
      <c r="O7218">
        <v>1.6254876462938901E-4</v>
      </c>
    </row>
    <row r="7219" spans="1:15">
      <c r="A7219" t="s">
        <v>8116</v>
      </c>
      <c r="B7219" t="s">
        <v>23511</v>
      </c>
      <c r="C7219" t="s">
        <v>8117</v>
      </c>
      <c r="D7219">
        <v>2</v>
      </c>
      <c r="E7219">
        <v>6152</v>
      </c>
      <c r="F7219">
        <v>2</v>
      </c>
      <c r="G7219">
        <v>7804</v>
      </c>
      <c r="H7219">
        <v>0.62141708038142995</v>
      </c>
      <c r="I7219">
        <v>0.968912233598893</v>
      </c>
      <c r="J7219">
        <v>0.832812322140707</v>
      </c>
      <c r="K7219" t="s">
        <v>25877</v>
      </c>
      <c r="L7219">
        <v>2</v>
      </c>
      <c r="M7219" t="s">
        <v>5133</v>
      </c>
      <c r="N7219">
        <v>1</v>
      </c>
      <c r="O7219">
        <v>3.2509752925877802E-4</v>
      </c>
    </row>
    <row r="7220" spans="1:15">
      <c r="A7220" t="s">
        <v>8118</v>
      </c>
      <c r="B7220" t="s">
        <v>23511</v>
      </c>
      <c r="C7220" t="s">
        <v>8119</v>
      </c>
      <c r="D7220">
        <v>1</v>
      </c>
      <c r="E7220">
        <v>6152</v>
      </c>
      <c r="F7220">
        <v>1</v>
      </c>
      <c r="G7220">
        <v>7804</v>
      </c>
      <c r="H7220">
        <v>0.788313685289595</v>
      </c>
      <c r="I7220">
        <v>0.968912233598893</v>
      </c>
      <c r="J7220">
        <v>0.832812322140707</v>
      </c>
      <c r="K7220" t="s">
        <v>25859</v>
      </c>
      <c r="L7220">
        <v>1</v>
      </c>
      <c r="M7220" t="s">
        <v>5133</v>
      </c>
      <c r="N7220">
        <v>1</v>
      </c>
      <c r="O7220">
        <v>1.6254876462938901E-4</v>
      </c>
    </row>
    <row r="7221" spans="1:15">
      <c r="A7221" t="s">
        <v>8120</v>
      </c>
      <c r="B7221" t="s">
        <v>23513</v>
      </c>
      <c r="C7221" t="s">
        <v>8121</v>
      </c>
      <c r="D7221">
        <v>1</v>
      </c>
      <c r="E7221">
        <v>535</v>
      </c>
      <c r="F7221">
        <v>46</v>
      </c>
      <c r="G7221">
        <v>8124</v>
      </c>
      <c r="H7221">
        <v>0.95683242262568702</v>
      </c>
      <c r="I7221">
        <v>0.99999999999997702</v>
      </c>
      <c r="J7221">
        <v>0.95041217501583097</v>
      </c>
      <c r="K7221" t="s">
        <v>28400</v>
      </c>
      <c r="L7221">
        <v>1</v>
      </c>
      <c r="M7221" t="s">
        <v>5133</v>
      </c>
      <c r="N7221">
        <v>2.1739130434782601E-2</v>
      </c>
      <c r="O7221">
        <v>1.8691588785046699E-3</v>
      </c>
    </row>
    <row r="7222" spans="1:15">
      <c r="A7222" t="s">
        <v>8120</v>
      </c>
      <c r="B7222" t="s">
        <v>23511</v>
      </c>
      <c r="C7222" t="s">
        <v>8121</v>
      </c>
      <c r="D7222">
        <v>38</v>
      </c>
      <c r="E7222">
        <v>6152</v>
      </c>
      <c r="F7222">
        <v>45</v>
      </c>
      <c r="G7222">
        <v>7804</v>
      </c>
      <c r="H7222">
        <v>0.23428330104683201</v>
      </c>
      <c r="I7222">
        <v>0.71382528017432401</v>
      </c>
      <c r="J7222">
        <v>0.61355659322887801</v>
      </c>
      <c r="K7222" t="s">
        <v>28670</v>
      </c>
      <c r="L7222">
        <v>38</v>
      </c>
      <c r="M7222" t="s">
        <v>5133</v>
      </c>
      <c r="N7222">
        <v>0.844444444444444</v>
      </c>
      <c r="O7222">
        <v>6.1768530559167803E-3</v>
      </c>
    </row>
    <row r="7223" spans="1:15">
      <c r="A7223" t="s">
        <v>8120</v>
      </c>
      <c r="B7223" t="s">
        <v>23518</v>
      </c>
      <c r="C7223" t="s">
        <v>8121</v>
      </c>
      <c r="D7223">
        <v>3</v>
      </c>
      <c r="E7223">
        <v>787</v>
      </c>
      <c r="F7223">
        <v>46</v>
      </c>
      <c r="G7223">
        <v>7393</v>
      </c>
      <c r="H7223">
        <v>0.88133405281311294</v>
      </c>
      <c r="I7223">
        <v>1</v>
      </c>
      <c r="J7223">
        <v>0.966855260484069</v>
      </c>
      <c r="K7223" t="s">
        <v>28671</v>
      </c>
      <c r="L7223">
        <v>3</v>
      </c>
      <c r="M7223" t="s">
        <v>5133</v>
      </c>
      <c r="N7223">
        <v>6.5217391304347797E-2</v>
      </c>
      <c r="O7223">
        <v>3.8119440914866601E-3</v>
      </c>
    </row>
    <row r="7224" spans="1:15">
      <c r="A7224" t="s">
        <v>8122</v>
      </c>
      <c r="B7224" t="s">
        <v>23511</v>
      </c>
      <c r="C7224" t="s">
        <v>8123</v>
      </c>
      <c r="D7224">
        <v>6</v>
      </c>
      <c r="E7224">
        <v>6152</v>
      </c>
      <c r="F7224">
        <v>8</v>
      </c>
      <c r="G7224">
        <v>7804</v>
      </c>
      <c r="H7224">
        <v>0.77072248517942499</v>
      </c>
      <c r="I7224">
        <v>0.968912233598893</v>
      </c>
      <c r="J7224">
        <v>0.832812322140707</v>
      </c>
      <c r="K7224" t="s">
        <v>28672</v>
      </c>
      <c r="L7224">
        <v>6</v>
      </c>
      <c r="M7224" t="s">
        <v>5133</v>
      </c>
      <c r="N7224">
        <v>0.75</v>
      </c>
      <c r="O7224">
        <v>9.7529258777633303E-4</v>
      </c>
    </row>
    <row r="7225" spans="1:15">
      <c r="A7225" t="s">
        <v>8122</v>
      </c>
      <c r="B7225" t="s">
        <v>23513</v>
      </c>
      <c r="C7225" t="s">
        <v>8123</v>
      </c>
      <c r="D7225">
        <v>1</v>
      </c>
      <c r="E7225">
        <v>535</v>
      </c>
      <c r="F7225">
        <v>8</v>
      </c>
      <c r="G7225">
        <v>8124</v>
      </c>
      <c r="H7225">
        <v>0.42028903387437799</v>
      </c>
      <c r="I7225">
        <v>0.99999999999997702</v>
      </c>
      <c r="J7225">
        <v>0.95041217501583097</v>
      </c>
      <c r="K7225" t="s">
        <v>28400</v>
      </c>
      <c r="L7225">
        <v>1</v>
      </c>
      <c r="M7225" t="s">
        <v>5133</v>
      </c>
      <c r="N7225">
        <v>0.125</v>
      </c>
      <c r="O7225">
        <v>1.8691588785046699E-3</v>
      </c>
    </row>
    <row r="7226" spans="1:15">
      <c r="A7226" t="s">
        <v>8122</v>
      </c>
      <c r="B7226" t="s">
        <v>23518</v>
      </c>
      <c r="C7226" t="s">
        <v>8123</v>
      </c>
      <c r="D7226">
        <v>1</v>
      </c>
      <c r="E7226">
        <v>787</v>
      </c>
      <c r="F7226">
        <v>9</v>
      </c>
      <c r="G7226">
        <v>7393</v>
      </c>
      <c r="H7226">
        <v>0.63708190659863195</v>
      </c>
      <c r="I7226">
        <v>1</v>
      </c>
      <c r="J7226">
        <v>0.966855260484069</v>
      </c>
      <c r="K7226" t="s">
        <v>28261</v>
      </c>
      <c r="L7226">
        <v>1</v>
      </c>
      <c r="M7226" t="s">
        <v>5133</v>
      </c>
      <c r="N7226">
        <v>0.11111111111111099</v>
      </c>
      <c r="O7226">
        <v>1.27064803049555E-3</v>
      </c>
    </row>
    <row r="7227" spans="1:15">
      <c r="A7227" t="s">
        <v>8124</v>
      </c>
      <c r="B7227" t="s">
        <v>23511</v>
      </c>
      <c r="C7227" t="s">
        <v>8125</v>
      </c>
      <c r="D7227">
        <v>20</v>
      </c>
      <c r="E7227">
        <v>6152</v>
      </c>
      <c r="F7227">
        <v>20</v>
      </c>
      <c r="G7227">
        <v>7804</v>
      </c>
      <c r="H7227">
        <v>8.5336853349435304E-3</v>
      </c>
      <c r="I7227">
        <v>7.4878905635043805E-2</v>
      </c>
      <c r="J7227">
        <v>6.4360912287842298E-2</v>
      </c>
      <c r="K7227" t="s">
        <v>28673</v>
      </c>
      <c r="L7227">
        <v>20</v>
      </c>
      <c r="M7227" t="s">
        <v>1463</v>
      </c>
      <c r="N7227">
        <v>1</v>
      </c>
      <c r="O7227">
        <v>3.2509752925877801E-3</v>
      </c>
    </row>
    <row r="7228" spans="1:15">
      <c r="A7228" t="s">
        <v>8126</v>
      </c>
      <c r="B7228" t="s">
        <v>23511</v>
      </c>
      <c r="C7228" t="s">
        <v>8127</v>
      </c>
      <c r="D7228">
        <v>3</v>
      </c>
      <c r="E7228">
        <v>6152</v>
      </c>
      <c r="F7228">
        <v>3</v>
      </c>
      <c r="G7228">
        <v>7804</v>
      </c>
      <c r="H7228">
        <v>0.489837867770546</v>
      </c>
      <c r="I7228">
        <v>0.96083957126938102</v>
      </c>
      <c r="J7228">
        <v>0.82587360011061495</v>
      </c>
      <c r="K7228" t="s">
        <v>28674</v>
      </c>
      <c r="L7228">
        <v>3</v>
      </c>
      <c r="M7228" t="s">
        <v>5133</v>
      </c>
      <c r="N7228">
        <v>1</v>
      </c>
      <c r="O7228">
        <v>4.8764629388816603E-4</v>
      </c>
    </row>
    <row r="7229" spans="1:15">
      <c r="A7229" t="s">
        <v>8128</v>
      </c>
      <c r="B7229" t="s">
        <v>23511</v>
      </c>
      <c r="C7229" t="s">
        <v>8129</v>
      </c>
      <c r="D7229">
        <v>6</v>
      </c>
      <c r="E7229">
        <v>6152</v>
      </c>
      <c r="F7229">
        <v>6</v>
      </c>
      <c r="G7229">
        <v>7804</v>
      </c>
      <c r="H7229">
        <v>0.23986678822258201</v>
      </c>
      <c r="I7229">
        <v>0.71382528017432401</v>
      </c>
      <c r="J7229">
        <v>0.61355659322887801</v>
      </c>
      <c r="K7229" t="s">
        <v>28675</v>
      </c>
      <c r="L7229">
        <v>6</v>
      </c>
      <c r="M7229" t="s">
        <v>5133</v>
      </c>
      <c r="N7229">
        <v>1</v>
      </c>
      <c r="O7229">
        <v>9.7529258777633303E-4</v>
      </c>
    </row>
    <row r="7230" spans="1:15">
      <c r="A7230" t="s">
        <v>8130</v>
      </c>
      <c r="B7230" t="s">
        <v>23511</v>
      </c>
      <c r="C7230" t="s">
        <v>8131</v>
      </c>
      <c r="D7230">
        <v>6</v>
      </c>
      <c r="E7230">
        <v>6152</v>
      </c>
      <c r="F7230">
        <v>6</v>
      </c>
      <c r="G7230">
        <v>7804</v>
      </c>
      <c r="H7230">
        <v>0.23986678822258201</v>
      </c>
      <c r="I7230">
        <v>0.71382528017432401</v>
      </c>
      <c r="J7230">
        <v>0.61355659322887801</v>
      </c>
      <c r="K7230" t="s">
        <v>27464</v>
      </c>
      <c r="L7230">
        <v>6</v>
      </c>
      <c r="M7230" t="s">
        <v>5133</v>
      </c>
      <c r="N7230">
        <v>1</v>
      </c>
      <c r="O7230">
        <v>9.7529258777633303E-4</v>
      </c>
    </row>
    <row r="7231" spans="1:15">
      <c r="A7231" t="s">
        <v>8132</v>
      </c>
      <c r="B7231" t="s">
        <v>23518</v>
      </c>
      <c r="C7231" t="s">
        <v>8133</v>
      </c>
      <c r="D7231">
        <v>1</v>
      </c>
      <c r="E7231">
        <v>787</v>
      </c>
      <c r="F7231">
        <v>1</v>
      </c>
      <c r="G7231">
        <v>7393</v>
      </c>
      <c r="H7231">
        <v>0.106452049235764</v>
      </c>
      <c r="I7231">
        <v>0.63266972740240601</v>
      </c>
      <c r="J7231">
        <v>0.61170005408803896</v>
      </c>
      <c r="K7231" t="s">
        <v>24729</v>
      </c>
      <c r="L7231">
        <v>1</v>
      </c>
      <c r="M7231" t="s">
        <v>5133</v>
      </c>
      <c r="N7231">
        <v>1</v>
      </c>
      <c r="O7231">
        <v>1.27064803049555E-3</v>
      </c>
    </row>
    <row r="7232" spans="1:15">
      <c r="A7232" t="s">
        <v>8134</v>
      </c>
      <c r="B7232" t="s">
        <v>23511</v>
      </c>
      <c r="C7232" t="s">
        <v>8135</v>
      </c>
      <c r="D7232">
        <v>10</v>
      </c>
      <c r="E7232">
        <v>6152</v>
      </c>
      <c r="F7232">
        <v>14</v>
      </c>
      <c r="G7232">
        <v>7804</v>
      </c>
      <c r="H7232">
        <v>0.84396758783017201</v>
      </c>
      <c r="I7232">
        <v>0.99914152262963496</v>
      </c>
      <c r="J7232">
        <v>0.85879540246661501</v>
      </c>
      <c r="K7232" t="s">
        <v>28676</v>
      </c>
      <c r="L7232">
        <v>10</v>
      </c>
      <c r="M7232" t="s">
        <v>5133</v>
      </c>
      <c r="N7232">
        <v>0.71428571428571397</v>
      </c>
      <c r="O7232">
        <v>1.62548764629389E-3</v>
      </c>
    </row>
    <row r="7233" spans="1:15">
      <c r="A7233" t="s">
        <v>8134</v>
      </c>
      <c r="B7233" t="s">
        <v>23518</v>
      </c>
      <c r="C7233" t="s">
        <v>8135</v>
      </c>
      <c r="D7233">
        <v>4</v>
      </c>
      <c r="E7233">
        <v>787</v>
      </c>
      <c r="F7233">
        <v>7</v>
      </c>
      <c r="G7233">
        <v>7393</v>
      </c>
      <c r="H7233">
        <v>3.4257860725172302E-3</v>
      </c>
      <c r="I7233">
        <v>0.13932473770956399</v>
      </c>
      <c r="J7233">
        <v>0.13470685557005599</v>
      </c>
      <c r="K7233" t="s">
        <v>28677</v>
      </c>
      <c r="L7233">
        <v>4</v>
      </c>
      <c r="M7233" t="s">
        <v>5133</v>
      </c>
      <c r="N7233">
        <v>0.57142857142857095</v>
      </c>
      <c r="O7233">
        <v>5.0825921219822103E-3</v>
      </c>
    </row>
    <row r="7234" spans="1:15">
      <c r="A7234" t="s">
        <v>8136</v>
      </c>
      <c r="B7234" t="s">
        <v>23518</v>
      </c>
      <c r="C7234" t="s">
        <v>8137</v>
      </c>
      <c r="D7234">
        <v>1</v>
      </c>
      <c r="E7234">
        <v>787</v>
      </c>
      <c r="F7234">
        <v>6</v>
      </c>
      <c r="G7234">
        <v>7393</v>
      </c>
      <c r="H7234">
        <v>0.49113550780958298</v>
      </c>
      <c r="I7234">
        <v>1</v>
      </c>
      <c r="J7234">
        <v>0.966855260484069</v>
      </c>
      <c r="K7234" t="s">
        <v>28678</v>
      </c>
      <c r="L7234">
        <v>1</v>
      </c>
      <c r="M7234" t="s">
        <v>5133</v>
      </c>
      <c r="N7234">
        <v>0.16666666666666699</v>
      </c>
      <c r="O7234">
        <v>1.27064803049555E-3</v>
      </c>
    </row>
    <row r="7235" spans="1:15">
      <c r="A7235" t="s">
        <v>8136</v>
      </c>
      <c r="B7235" t="s">
        <v>23511</v>
      </c>
      <c r="C7235" t="s">
        <v>8137</v>
      </c>
      <c r="D7235">
        <v>4</v>
      </c>
      <c r="E7235">
        <v>6152</v>
      </c>
      <c r="F7235">
        <v>9</v>
      </c>
      <c r="G7235">
        <v>7804</v>
      </c>
      <c r="H7235">
        <v>0.99586378589181801</v>
      </c>
      <c r="I7235">
        <v>1</v>
      </c>
      <c r="J7235">
        <v>0.85953329234717102</v>
      </c>
      <c r="K7235" t="s">
        <v>28679</v>
      </c>
      <c r="L7235">
        <v>4</v>
      </c>
      <c r="M7235" t="s">
        <v>5133</v>
      </c>
      <c r="N7235">
        <v>0.44444444444444398</v>
      </c>
      <c r="O7235">
        <v>6.5019505851755496E-4</v>
      </c>
    </row>
    <row r="7236" spans="1:15">
      <c r="A7236" t="s">
        <v>8136</v>
      </c>
      <c r="B7236" t="s">
        <v>23513</v>
      </c>
      <c r="C7236" t="s">
        <v>8137</v>
      </c>
      <c r="D7236">
        <v>3</v>
      </c>
      <c r="E7236">
        <v>535</v>
      </c>
      <c r="F7236">
        <v>10</v>
      </c>
      <c r="G7236">
        <v>8124</v>
      </c>
      <c r="H7236">
        <v>2.4049422738076798E-2</v>
      </c>
      <c r="I7236">
        <v>0.31286866571479199</v>
      </c>
      <c r="J7236">
        <v>0.29735418907630301</v>
      </c>
      <c r="K7236" t="s">
        <v>28571</v>
      </c>
      <c r="L7236">
        <v>3</v>
      </c>
      <c r="M7236" t="s">
        <v>5133</v>
      </c>
      <c r="N7236">
        <v>0.3</v>
      </c>
      <c r="O7236">
        <v>5.60747663551402E-3</v>
      </c>
    </row>
    <row r="7237" spans="1:15">
      <c r="A7237" t="s">
        <v>8138</v>
      </c>
      <c r="B7237" t="s">
        <v>23511</v>
      </c>
      <c r="C7237" t="s">
        <v>8139</v>
      </c>
      <c r="D7237">
        <v>1</v>
      </c>
      <c r="E7237">
        <v>6152</v>
      </c>
      <c r="F7237">
        <v>1</v>
      </c>
      <c r="G7237">
        <v>7804</v>
      </c>
      <c r="H7237">
        <v>0.788313685289595</v>
      </c>
      <c r="I7237">
        <v>0.968912233598893</v>
      </c>
      <c r="J7237">
        <v>0.832812322140707</v>
      </c>
      <c r="K7237" t="s">
        <v>25482</v>
      </c>
      <c r="L7237">
        <v>1</v>
      </c>
      <c r="M7237" t="s">
        <v>5133</v>
      </c>
      <c r="N7237">
        <v>1</v>
      </c>
      <c r="O7237">
        <v>1.6254876462938901E-4</v>
      </c>
    </row>
    <row r="7238" spans="1:15">
      <c r="A7238" t="s">
        <v>8140</v>
      </c>
      <c r="B7238" t="s">
        <v>23511</v>
      </c>
      <c r="C7238" t="s">
        <v>8141</v>
      </c>
      <c r="D7238">
        <v>2</v>
      </c>
      <c r="E7238">
        <v>6152</v>
      </c>
      <c r="F7238">
        <v>2</v>
      </c>
      <c r="G7238">
        <v>7804</v>
      </c>
      <c r="H7238">
        <v>0.62141708038142995</v>
      </c>
      <c r="I7238">
        <v>0.968912233598893</v>
      </c>
      <c r="J7238">
        <v>0.832812322140707</v>
      </c>
      <c r="K7238" t="s">
        <v>28680</v>
      </c>
      <c r="L7238">
        <v>2</v>
      </c>
      <c r="M7238" t="s">
        <v>5133</v>
      </c>
      <c r="N7238">
        <v>1</v>
      </c>
      <c r="O7238">
        <v>3.2509752925877802E-4</v>
      </c>
    </row>
    <row r="7239" spans="1:15">
      <c r="A7239" t="s">
        <v>8142</v>
      </c>
      <c r="B7239" t="s">
        <v>23518</v>
      </c>
      <c r="C7239" t="s">
        <v>8143</v>
      </c>
      <c r="D7239">
        <v>2</v>
      </c>
      <c r="E7239">
        <v>787</v>
      </c>
      <c r="F7239">
        <v>55</v>
      </c>
      <c r="G7239">
        <v>7393</v>
      </c>
      <c r="H7239">
        <v>0.98478705162983804</v>
      </c>
      <c r="I7239">
        <v>1</v>
      </c>
      <c r="J7239">
        <v>0.966855260484069</v>
      </c>
      <c r="K7239" t="s">
        <v>28681</v>
      </c>
      <c r="L7239">
        <v>2</v>
      </c>
      <c r="M7239" t="s">
        <v>5133</v>
      </c>
      <c r="N7239">
        <v>3.6363636363636397E-2</v>
      </c>
      <c r="O7239">
        <v>2.5412960609911099E-3</v>
      </c>
    </row>
    <row r="7240" spans="1:15">
      <c r="A7240" t="s">
        <v>8142</v>
      </c>
      <c r="B7240" t="s">
        <v>23511</v>
      </c>
      <c r="C7240" t="s">
        <v>8143</v>
      </c>
      <c r="D7240">
        <v>55</v>
      </c>
      <c r="E7240">
        <v>6152</v>
      </c>
      <c r="F7240">
        <v>61</v>
      </c>
      <c r="G7240">
        <v>7804</v>
      </c>
      <c r="H7240">
        <v>1.6019598951198401E-2</v>
      </c>
      <c r="I7240">
        <v>0.12011649023194899</v>
      </c>
      <c r="J7240">
        <v>0.10324412231425401</v>
      </c>
      <c r="K7240" t="s">
        <v>28682</v>
      </c>
      <c r="L7240">
        <v>55</v>
      </c>
      <c r="M7240" t="s">
        <v>5133</v>
      </c>
      <c r="N7240">
        <v>0.90163934426229497</v>
      </c>
      <c r="O7240">
        <v>8.9401820546163892E-3</v>
      </c>
    </row>
    <row r="7241" spans="1:15">
      <c r="A7241" t="s">
        <v>8142</v>
      </c>
      <c r="B7241" t="s">
        <v>23513</v>
      </c>
      <c r="C7241" t="s">
        <v>8143</v>
      </c>
      <c r="D7241">
        <v>1</v>
      </c>
      <c r="E7241">
        <v>535</v>
      </c>
      <c r="F7241">
        <v>62</v>
      </c>
      <c r="G7241">
        <v>8124</v>
      </c>
      <c r="H7241">
        <v>0.98559399282826199</v>
      </c>
      <c r="I7241">
        <v>0.99999999999997702</v>
      </c>
      <c r="J7241">
        <v>0.95041217501583097</v>
      </c>
      <c r="K7241" t="s">
        <v>28683</v>
      </c>
      <c r="L7241">
        <v>1</v>
      </c>
      <c r="M7241" t="s">
        <v>5133</v>
      </c>
      <c r="N7241">
        <v>1.6129032258064498E-2</v>
      </c>
      <c r="O7241">
        <v>1.8691588785046699E-3</v>
      </c>
    </row>
    <row r="7242" spans="1:15">
      <c r="A7242" t="s">
        <v>8144</v>
      </c>
      <c r="B7242" t="s">
        <v>23513</v>
      </c>
      <c r="C7242" t="s">
        <v>8145</v>
      </c>
      <c r="D7242">
        <v>2</v>
      </c>
      <c r="E7242">
        <v>535</v>
      </c>
      <c r="F7242">
        <v>24</v>
      </c>
      <c r="G7242">
        <v>8124</v>
      </c>
      <c r="H7242">
        <v>0.47543339844096799</v>
      </c>
      <c r="I7242">
        <v>0.99999999999997702</v>
      </c>
      <c r="J7242">
        <v>0.95041217501583097</v>
      </c>
      <c r="K7242" t="s">
        <v>28684</v>
      </c>
      <c r="L7242">
        <v>2</v>
      </c>
      <c r="M7242" t="s">
        <v>5133</v>
      </c>
      <c r="N7242">
        <v>8.3333333333333301E-2</v>
      </c>
      <c r="O7242">
        <v>3.7383177570093499E-3</v>
      </c>
    </row>
    <row r="7243" spans="1:15">
      <c r="A7243" t="s">
        <v>8144</v>
      </c>
      <c r="B7243" t="s">
        <v>23511</v>
      </c>
      <c r="C7243" t="s">
        <v>8145</v>
      </c>
      <c r="D7243">
        <v>19</v>
      </c>
      <c r="E7243">
        <v>6152</v>
      </c>
      <c r="F7243">
        <v>23</v>
      </c>
      <c r="G7243">
        <v>7804</v>
      </c>
      <c r="H7243">
        <v>0.444823886029166</v>
      </c>
      <c r="I7243">
        <v>0.96083957126938102</v>
      </c>
      <c r="J7243">
        <v>0.82587360011061495</v>
      </c>
      <c r="K7243" t="s">
        <v>28685</v>
      </c>
      <c r="L7243">
        <v>19</v>
      </c>
      <c r="M7243" t="s">
        <v>5133</v>
      </c>
      <c r="N7243">
        <v>0.82608695652173902</v>
      </c>
      <c r="O7243">
        <v>3.0884265279583901E-3</v>
      </c>
    </row>
    <row r="7244" spans="1:15">
      <c r="A7244" t="s">
        <v>8146</v>
      </c>
      <c r="B7244" t="s">
        <v>23511</v>
      </c>
      <c r="C7244" t="s">
        <v>8147</v>
      </c>
      <c r="D7244">
        <v>44</v>
      </c>
      <c r="E7244">
        <v>6152</v>
      </c>
      <c r="F7244">
        <v>52</v>
      </c>
      <c r="G7244">
        <v>7804</v>
      </c>
      <c r="H7244">
        <v>0.198967698283575</v>
      </c>
      <c r="I7244">
        <v>0.65495995127819795</v>
      </c>
      <c r="J7244">
        <v>0.56295988327769197</v>
      </c>
      <c r="K7244" t="s">
        <v>28686</v>
      </c>
      <c r="L7244">
        <v>44</v>
      </c>
      <c r="M7244" t="s">
        <v>5133</v>
      </c>
      <c r="N7244">
        <v>0.84615384615384603</v>
      </c>
      <c r="O7244">
        <v>7.1521456436931096E-3</v>
      </c>
    </row>
    <row r="7245" spans="1:15">
      <c r="A7245" t="s">
        <v>8146</v>
      </c>
      <c r="B7245" t="s">
        <v>23518</v>
      </c>
      <c r="C7245" t="s">
        <v>8147</v>
      </c>
      <c r="D7245">
        <v>4</v>
      </c>
      <c r="E7245">
        <v>787</v>
      </c>
      <c r="F7245">
        <v>49</v>
      </c>
      <c r="G7245">
        <v>7393</v>
      </c>
      <c r="H7245">
        <v>0.78082819623136301</v>
      </c>
      <c r="I7245">
        <v>1</v>
      </c>
      <c r="J7245">
        <v>0.966855260484069</v>
      </c>
      <c r="K7245" t="s">
        <v>28687</v>
      </c>
      <c r="L7245">
        <v>4</v>
      </c>
      <c r="M7245" t="s">
        <v>5133</v>
      </c>
      <c r="N7245">
        <v>8.1632653061224497E-2</v>
      </c>
      <c r="O7245">
        <v>5.0825921219822103E-3</v>
      </c>
    </row>
    <row r="7246" spans="1:15">
      <c r="A7246" t="s">
        <v>8148</v>
      </c>
      <c r="B7246" t="s">
        <v>23511</v>
      </c>
      <c r="C7246" t="s">
        <v>8149</v>
      </c>
      <c r="D7246">
        <v>1</v>
      </c>
      <c r="E7246">
        <v>6152</v>
      </c>
      <c r="F7246">
        <v>1</v>
      </c>
      <c r="G7246">
        <v>7804</v>
      </c>
      <c r="H7246">
        <v>0.788313685289595</v>
      </c>
      <c r="I7246">
        <v>0.968912233598893</v>
      </c>
      <c r="J7246">
        <v>0.832812322140707</v>
      </c>
      <c r="K7246" t="s">
        <v>28688</v>
      </c>
      <c r="L7246">
        <v>1</v>
      </c>
      <c r="M7246" t="s">
        <v>5133</v>
      </c>
      <c r="N7246">
        <v>1</v>
      </c>
      <c r="O7246">
        <v>1.6254876462938901E-4</v>
      </c>
    </row>
    <row r="7247" spans="1:15">
      <c r="A7247" t="s">
        <v>8150</v>
      </c>
      <c r="B7247" t="s">
        <v>23518</v>
      </c>
      <c r="C7247" t="s">
        <v>8151</v>
      </c>
      <c r="D7247">
        <v>1</v>
      </c>
      <c r="E7247">
        <v>787</v>
      </c>
      <c r="F7247">
        <v>2</v>
      </c>
      <c r="G7247">
        <v>7393</v>
      </c>
      <c r="H7247">
        <v>0.20158492765181499</v>
      </c>
      <c r="I7247">
        <v>0.83876007220319604</v>
      </c>
      <c r="J7247">
        <v>0.81095958809365798</v>
      </c>
      <c r="K7247" t="s">
        <v>28465</v>
      </c>
      <c r="L7247">
        <v>1</v>
      </c>
      <c r="M7247" t="s">
        <v>5133</v>
      </c>
      <c r="N7247">
        <v>0.5</v>
      </c>
      <c r="O7247">
        <v>1.27064803049555E-3</v>
      </c>
    </row>
    <row r="7248" spans="1:15">
      <c r="A7248" t="s">
        <v>8150</v>
      </c>
      <c r="B7248" t="s">
        <v>23511</v>
      </c>
      <c r="C7248" t="s">
        <v>8151</v>
      </c>
      <c r="D7248">
        <v>1</v>
      </c>
      <c r="E7248">
        <v>6152</v>
      </c>
      <c r="F7248">
        <v>2</v>
      </c>
      <c r="G7248">
        <v>7804</v>
      </c>
      <c r="H7248">
        <v>0.95521029019776005</v>
      </c>
      <c r="I7248">
        <v>1</v>
      </c>
      <c r="J7248">
        <v>0.85953329234717102</v>
      </c>
      <c r="K7248" t="s">
        <v>28689</v>
      </c>
      <c r="L7248">
        <v>1</v>
      </c>
      <c r="M7248" t="s">
        <v>5133</v>
      </c>
      <c r="N7248">
        <v>0.5</v>
      </c>
      <c r="O7248">
        <v>1.6254876462938901E-4</v>
      </c>
    </row>
    <row r="7249" spans="1:15">
      <c r="A7249" t="s">
        <v>8152</v>
      </c>
      <c r="B7249" t="s">
        <v>23511</v>
      </c>
      <c r="C7249" t="s">
        <v>8153</v>
      </c>
      <c r="D7249">
        <v>547</v>
      </c>
      <c r="E7249">
        <v>6152</v>
      </c>
      <c r="F7249">
        <v>670</v>
      </c>
      <c r="G7249">
        <v>7804</v>
      </c>
      <c r="H7249">
        <v>3.3436991495156901E-2</v>
      </c>
      <c r="I7249">
        <v>0.210074780644428</v>
      </c>
      <c r="J7249">
        <v>0.180566267846415</v>
      </c>
      <c r="K7249" t="s">
        <v>28690</v>
      </c>
      <c r="L7249">
        <v>547</v>
      </c>
      <c r="M7249" t="s">
        <v>5133</v>
      </c>
      <c r="N7249">
        <v>0.81641791044776102</v>
      </c>
      <c r="O7249">
        <v>8.8914174252275699E-2</v>
      </c>
    </row>
    <row r="7250" spans="1:15">
      <c r="A7250" t="s">
        <v>8152</v>
      </c>
      <c r="B7250" t="s">
        <v>23513</v>
      </c>
      <c r="C7250" t="s">
        <v>8153</v>
      </c>
      <c r="D7250">
        <v>34</v>
      </c>
      <c r="E7250">
        <v>535</v>
      </c>
      <c r="F7250">
        <v>666</v>
      </c>
      <c r="G7250">
        <v>8124</v>
      </c>
      <c r="H7250">
        <v>0.95828240652323005</v>
      </c>
      <c r="I7250">
        <v>0.99999999999997702</v>
      </c>
      <c r="J7250">
        <v>0.95041217501583097</v>
      </c>
      <c r="K7250" t="s">
        <v>28691</v>
      </c>
      <c r="L7250">
        <v>34</v>
      </c>
      <c r="M7250" t="s">
        <v>5133</v>
      </c>
      <c r="N7250">
        <v>5.1051051051051101E-2</v>
      </c>
      <c r="O7250">
        <v>6.3551401869158905E-2</v>
      </c>
    </row>
    <row r="7251" spans="1:15">
      <c r="A7251" t="s">
        <v>8152</v>
      </c>
      <c r="B7251" t="s">
        <v>23518</v>
      </c>
      <c r="C7251" t="s">
        <v>8153</v>
      </c>
      <c r="D7251">
        <v>54</v>
      </c>
      <c r="E7251">
        <v>787</v>
      </c>
      <c r="F7251">
        <v>649</v>
      </c>
      <c r="G7251">
        <v>7393</v>
      </c>
      <c r="H7251">
        <v>0.98346230252896705</v>
      </c>
      <c r="I7251">
        <v>1</v>
      </c>
      <c r="J7251">
        <v>0.966855260484069</v>
      </c>
      <c r="K7251" t="s">
        <v>28692</v>
      </c>
      <c r="L7251">
        <v>54</v>
      </c>
      <c r="M7251" t="s">
        <v>5133</v>
      </c>
      <c r="N7251">
        <v>8.3204930662557797E-2</v>
      </c>
      <c r="O7251">
        <v>6.8614993646759895E-2</v>
      </c>
    </row>
    <row r="7252" spans="1:15">
      <c r="A7252" t="s">
        <v>8154</v>
      </c>
      <c r="B7252" t="s">
        <v>23511</v>
      </c>
      <c r="C7252" t="s">
        <v>8155</v>
      </c>
      <c r="D7252">
        <v>11</v>
      </c>
      <c r="E7252">
        <v>6152</v>
      </c>
      <c r="F7252">
        <v>12</v>
      </c>
      <c r="G7252">
        <v>7804</v>
      </c>
      <c r="H7252">
        <v>0.24296886885364699</v>
      </c>
      <c r="I7252">
        <v>0.71382528017432401</v>
      </c>
      <c r="J7252">
        <v>0.61355659322887801</v>
      </c>
      <c r="K7252" t="s">
        <v>28693</v>
      </c>
      <c r="L7252">
        <v>11</v>
      </c>
      <c r="M7252" t="s">
        <v>5133</v>
      </c>
      <c r="N7252">
        <v>0.91666666666666696</v>
      </c>
      <c r="O7252">
        <v>1.78803641092328E-3</v>
      </c>
    </row>
    <row r="7253" spans="1:15">
      <c r="A7253" t="s">
        <v>8156</v>
      </c>
      <c r="B7253" t="s">
        <v>23511</v>
      </c>
      <c r="C7253" t="s">
        <v>8157</v>
      </c>
      <c r="D7253">
        <v>1</v>
      </c>
      <c r="E7253">
        <v>6152</v>
      </c>
      <c r="F7253">
        <v>1</v>
      </c>
      <c r="G7253">
        <v>7804</v>
      </c>
      <c r="H7253">
        <v>0.788313685289595</v>
      </c>
      <c r="I7253">
        <v>0.968912233598893</v>
      </c>
      <c r="J7253">
        <v>0.832812322140707</v>
      </c>
      <c r="K7253" t="s">
        <v>28688</v>
      </c>
      <c r="L7253">
        <v>1</v>
      </c>
      <c r="M7253" t="s">
        <v>5133</v>
      </c>
      <c r="N7253">
        <v>1</v>
      </c>
      <c r="O7253">
        <v>1.6254876462938901E-4</v>
      </c>
    </row>
    <row r="7254" spans="1:15">
      <c r="A7254" t="s">
        <v>8158</v>
      </c>
      <c r="B7254" t="s">
        <v>23518</v>
      </c>
      <c r="C7254" t="s">
        <v>8159</v>
      </c>
      <c r="D7254">
        <v>37</v>
      </c>
      <c r="E7254">
        <v>787</v>
      </c>
      <c r="F7254">
        <v>315</v>
      </c>
      <c r="G7254">
        <v>7393</v>
      </c>
      <c r="H7254">
        <v>0.284508188109941</v>
      </c>
      <c r="I7254">
        <v>0.97863801257884697</v>
      </c>
      <c r="J7254">
        <v>0.94620131057153301</v>
      </c>
      <c r="K7254" t="s">
        <v>28694</v>
      </c>
      <c r="L7254">
        <v>37</v>
      </c>
      <c r="M7254" t="s">
        <v>5133</v>
      </c>
      <c r="N7254">
        <v>0.117460317460317</v>
      </c>
      <c r="O7254">
        <v>4.70139771283355E-2</v>
      </c>
    </row>
    <row r="7255" spans="1:15">
      <c r="A7255" t="s">
        <v>8158</v>
      </c>
      <c r="B7255" t="s">
        <v>23511</v>
      </c>
      <c r="C7255" t="s">
        <v>8159</v>
      </c>
      <c r="D7255">
        <v>270</v>
      </c>
      <c r="E7255">
        <v>6152</v>
      </c>
      <c r="F7255">
        <v>339</v>
      </c>
      <c r="G7255">
        <v>7804</v>
      </c>
      <c r="H7255">
        <v>0.38341664726619101</v>
      </c>
      <c r="I7255">
        <v>0.90829480295553899</v>
      </c>
      <c r="J7255">
        <v>0.78070962240619901</v>
      </c>
      <c r="K7255" t="s">
        <v>28695</v>
      </c>
      <c r="L7255">
        <v>270</v>
      </c>
      <c r="M7255" t="s">
        <v>5133</v>
      </c>
      <c r="N7255">
        <v>0.79646017699115002</v>
      </c>
      <c r="O7255">
        <v>4.3888166449934998E-2</v>
      </c>
    </row>
    <row r="7256" spans="1:15">
      <c r="A7256" t="s">
        <v>8158</v>
      </c>
      <c r="B7256" t="s">
        <v>23513</v>
      </c>
      <c r="C7256" t="s">
        <v>8159</v>
      </c>
      <c r="D7256">
        <v>16</v>
      </c>
      <c r="E7256">
        <v>535</v>
      </c>
      <c r="F7256">
        <v>352</v>
      </c>
      <c r="G7256">
        <v>8124</v>
      </c>
      <c r="H7256">
        <v>0.96020742373691403</v>
      </c>
      <c r="I7256">
        <v>0.99999999999997702</v>
      </c>
      <c r="J7256">
        <v>0.95041217501583097</v>
      </c>
      <c r="K7256" t="s">
        <v>28696</v>
      </c>
      <c r="L7256">
        <v>16</v>
      </c>
      <c r="M7256" t="s">
        <v>5133</v>
      </c>
      <c r="N7256">
        <v>4.5454545454545497E-2</v>
      </c>
      <c r="O7256">
        <v>2.9906542056074799E-2</v>
      </c>
    </row>
    <row r="7257" spans="1:15">
      <c r="A7257" t="s">
        <v>8160</v>
      </c>
      <c r="B7257" t="s">
        <v>23511</v>
      </c>
      <c r="C7257" t="s">
        <v>8161</v>
      </c>
      <c r="D7257">
        <v>8</v>
      </c>
      <c r="E7257">
        <v>6152</v>
      </c>
      <c r="F7257">
        <v>8</v>
      </c>
      <c r="G7257">
        <v>7804</v>
      </c>
      <c r="H7257">
        <v>0.148995721685201</v>
      </c>
      <c r="I7257">
        <v>0.54611425167193095</v>
      </c>
      <c r="J7257">
        <v>0.46940338073728599</v>
      </c>
      <c r="K7257" t="s">
        <v>28697</v>
      </c>
      <c r="L7257">
        <v>8</v>
      </c>
      <c r="M7257" t="s">
        <v>5133</v>
      </c>
      <c r="N7257">
        <v>1</v>
      </c>
      <c r="O7257">
        <v>1.3003901170351099E-3</v>
      </c>
    </row>
    <row r="7258" spans="1:15">
      <c r="A7258" t="s">
        <v>8162</v>
      </c>
      <c r="B7258" t="s">
        <v>23511</v>
      </c>
      <c r="C7258" t="s">
        <v>8163</v>
      </c>
      <c r="D7258">
        <v>8</v>
      </c>
      <c r="E7258">
        <v>6152</v>
      </c>
      <c r="F7258">
        <v>9</v>
      </c>
      <c r="G7258">
        <v>7804</v>
      </c>
      <c r="H7258">
        <v>0.40157748897504503</v>
      </c>
      <c r="I7258">
        <v>0.91525479399875698</v>
      </c>
      <c r="J7258">
        <v>0.78669196642228301</v>
      </c>
      <c r="K7258" t="s">
        <v>28698</v>
      </c>
      <c r="L7258">
        <v>8</v>
      </c>
      <c r="M7258" t="s">
        <v>5133</v>
      </c>
      <c r="N7258">
        <v>0.88888888888888895</v>
      </c>
      <c r="O7258">
        <v>1.3003901170351099E-3</v>
      </c>
    </row>
    <row r="7259" spans="1:15">
      <c r="A7259" t="s">
        <v>8162</v>
      </c>
      <c r="B7259" t="s">
        <v>23513</v>
      </c>
      <c r="C7259" t="s">
        <v>8163</v>
      </c>
      <c r="D7259">
        <v>1</v>
      </c>
      <c r="E7259">
        <v>535</v>
      </c>
      <c r="F7259">
        <v>11</v>
      </c>
      <c r="G7259">
        <v>8124</v>
      </c>
      <c r="H7259">
        <v>0.52755249562557105</v>
      </c>
      <c r="I7259">
        <v>0.99999999999997702</v>
      </c>
      <c r="J7259">
        <v>0.95041217501583097</v>
      </c>
      <c r="K7259" t="s">
        <v>24514</v>
      </c>
      <c r="L7259">
        <v>1</v>
      </c>
      <c r="M7259" t="s">
        <v>5133</v>
      </c>
      <c r="N7259">
        <v>9.0909090909090898E-2</v>
      </c>
      <c r="O7259">
        <v>1.8691588785046699E-3</v>
      </c>
    </row>
    <row r="7260" spans="1:15">
      <c r="A7260" t="s">
        <v>8164</v>
      </c>
      <c r="B7260" t="s">
        <v>23511</v>
      </c>
      <c r="C7260" t="s">
        <v>8165</v>
      </c>
      <c r="D7260">
        <v>2</v>
      </c>
      <c r="E7260">
        <v>6152</v>
      </c>
      <c r="F7260">
        <v>3</v>
      </c>
      <c r="G7260">
        <v>7804</v>
      </c>
      <c r="H7260">
        <v>0.88457550560319997</v>
      </c>
      <c r="I7260">
        <v>1</v>
      </c>
      <c r="J7260">
        <v>0.85953329234717102</v>
      </c>
      <c r="K7260" t="s">
        <v>25877</v>
      </c>
      <c r="L7260">
        <v>2</v>
      </c>
      <c r="M7260" t="s">
        <v>5133</v>
      </c>
      <c r="N7260">
        <v>0.66666666666666696</v>
      </c>
      <c r="O7260">
        <v>3.2509752925877802E-4</v>
      </c>
    </row>
    <row r="7261" spans="1:15">
      <c r="A7261" t="s">
        <v>8164</v>
      </c>
      <c r="B7261" t="s">
        <v>23513</v>
      </c>
      <c r="C7261" t="s">
        <v>8165</v>
      </c>
      <c r="D7261">
        <v>1</v>
      </c>
      <c r="E7261">
        <v>535</v>
      </c>
      <c r="F7261">
        <v>3</v>
      </c>
      <c r="G7261">
        <v>8124</v>
      </c>
      <c r="H7261">
        <v>0.184859247501582</v>
      </c>
      <c r="I7261">
        <v>0.75508452473579202</v>
      </c>
      <c r="J7261">
        <v>0.71764152547495597</v>
      </c>
      <c r="K7261" t="s">
        <v>24296</v>
      </c>
      <c r="L7261">
        <v>1</v>
      </c>
      <c r="M7261" t="s">
        <v>5133</v>
      </c>
      <c r="N7261">
        <v>0.33333333333333298</v>
      </c>
      <c r="O7261">
        <v>1.8691588785046699E-3</v>
      </c>
    </row>
    <row r="7262" spans="1:15">
      <c r="A7262" t="s">
        <v>8166</v>
      </c>
      <c r="B7262" t="s">
        <v>23511</v>
      </c>
      <c r="C7262" t="s">
        <v>8167</v>
      </c>
      <c r="D7262">
        <v>2</v>
      </c>
      <c r="E7262">
        <v>6152</v>
      </c>
      <c r="F7262">
        <v>2</v>
      </c>
      <c r="G7262">
        <v>7804</v>
      </c>
      <c r="H7262">
        <v>0.62141708038142995</v>
      </c>
      <c r="I7262">
        <v>0.968912233598893</v>
      </c>
      <c r="J7262">
        <v>0.832812322140707</v>
      </c>
      <c r="K7262" t="s">
        <v>28430</v>
      </c>
      <c r="L7262">
        <v>2</v>
      </c>
      <c r="M7262" t="s">
        <v>5133</v>
      </c>
      <c r="N7262">
        <v>1</v>
      </c>
      <c r="O7262">
        <v>3.2509752925877802E-4</v>
      </c>
    </row>
    <row r="7263" spans="1:15">
      <c r="A7263" t="s">
        <v>8168</v>
      </c>
      <c r="B7263" t="s">
        <v>23518</v>
      </c>
      <c r="C7263" t="s">
        <v>8169</v>
      </c>
      <c r="D7263">
        <v>2</v>
      </c>
      <c r="E7263">
        <v>787</v>
      </c>
      <c r="F7263">
        <v>9</v>
      </c>
      <c r="G7263">
        <v>7393</v>
      </c>
      <c r="H7263">
        <v>0.247486748132145</v>
      </c>
      <c r="I7263">
        <v>0.96239188514146901</v>
      </c>
      <c r="J7263">
        <v>0.93049365679620899</v>
      </c>
      <c r="K7263" t="s">
        <v>28699</v>
      </c>
      <c r="L7263">
        <v>2</v>
      </c>
      <c r="M7263" t="s">
        <v>5133</v>
      </c>
      <c r="N7263">
        <v>0.22222222222222199</v>
      </c>
      <c r="O7263">
        <v>2.5412960609911099E-3</v>
      </c>
    </row>
    <row r="7264" spans="1:15">
      <c r="A7264" t="s">
        <v>8168</v>
      </c>
      <c r="B7264" t="s">
        <v>23511</v>
      </c>
      <c r="C7264" t="s">
        <v>8169</v>
      </c>
      <c r="D7264">
        <v>5</v>
      </c>
      <c r="E7264">
        <v>6152</v>
      </c>
      <c r="F7264">
        <v>12</v>
      </c>
      <c r="G7264">
        <v>7804</v>
      </c>
      <c r="H7264">
        <v>0.999138116542716</v>
      </c>
      <c r="I7264">
        <v>1</v>
      </c>
      <c r="J7264">
        <v>0.85953329234717102</v>
      </c>
      <c r="K7264" t="s">
        <v>28700</v>
      </c>
      <c r="L7264">
        <v>5</v>
      </c>
      <c r="M7264" t="s">
        <v>5133</v>
      </c>
      <c r="N7264">
        <v>0.41666666666666702</v>
      </c>
      <c r="O7264">
        <v>8.1274382314694405E-4</v>
      </c>
    </row>
    <row r="7265" spans="1:15">
      <c r="A7265" t="s">
        <v>8168</v>
      </c>
      <c r="B7265" t="s">
        <v>23513</v>
      </c>
      <c r="C7265" t="s">
        <v>8169</v>
      </c>
      <c r="D7265">
        <v>4</v>
      </c>
      <c r="E7265">
        <v>535</v>
      </c>
      <c r="F7265">
        <v>13</v>
      </c>
      <c r="G7265">
        <v>8124</v>
      </c>
      <c r="H7265">
        <v>8.2415671296578105E-3</v>
      </c>
      <c r="I7265">
        <v>0.14431436113113899</v>
      </c>
      <c r="J7265">
        <v>0.13715812584866899</v>
      </c>
      <c r="K7265" t="s">
        <v>28701</v>
      </c>
      <c r="L7265">
        <v>4</v>
      </c>
      <c r="M7265" t="s">
        <v>5133</v>
      </c>
      <c r="N7265">
        <v>0.30769230769230799</v>
      </c>
      <c r="O7265">
        <v>7.4766355140186902E-3</v>
      </c>
    </row>
    <row r="7266" spans="1:15">
      <c r="A7266" t="s">
        <v>8170</v>
      </c>
      <c r="B7266" t="s">
        <v>23511</v>
      </c>
      <c r="C7266" t="s">
        <v>8171</v>
      </c>
      <c r="D7266">
        <v>1</v>
      </c>
      <c r="E7266">
        <v>6152</v>
      </c>
      <c r="F7266">
        <v>1</v>
      </c>
      <c r="G7266">
        <v>7804</v>
      </c>
      <c r="H7266">
        <v>0.788313685289595</v>
      </c>
      <c r="I7266">
        <v>0.968912233598893</v>
      </c>
      <c r="J7266">
        <v>0.832812322140707</v>
      </c>
      <c r="K7266" t="s">
        <v>24714</v>
      </c>
      <c r="L7266">
        <v>1</v>
      </c>
      <c r="M7266" t="s">
        <v>5133</v>
      </c>
      <c r="N7266">
        <v>1</v>
      </c>
      <c r="O7266">
        <v>1.6254876462938901E-4</v>
      </c>
    </row>
    <row r="7267" spans="1:15">
      <c r="A7267" t="s">
        <v>8172</v>
      </c>
      <c r="B7267" t="s">
        <v>23513</v>
      </c>
      <c r="C7267" t="s">
        <v>8173</v>
      </c>
      <c r="D7267">
        <v>1</v>
      </c>
      <c r="E7267">
        <v>535</v>
      </c>
      <c r="F7267">
        <v>6</v>
      </c>
      <c r="G7267">
        <v>8124</v>
      </c>
      <c r="H7267">
        <v>0.33559747746230201</v>
      </c>
      <c r="I7267">
        <v>0.97804040131218795</v>
      </c>
      <c r="J7267">
        <v>0.92954150506449396</v>
      </c>
      <c r="K7267" t="s">
        <v>25825</v>
      </c>
      <c r="L7267">
        <v>1</v>
      </c>
      <c r="M7267" t="s">
        <v>5133</v>
      </c>
      <c r="N7267">
        <v>0.16666666666666699</v>
      </c>
      <c r="O7267">
        <v>1.8691588785046699E-3</v>
      </c>
    </row>
    <row r="7268" spans="1:15">
      <c r="A7268" t="s">
        <v>8172</v>
      </c>
      <c r="B7268" t="s">
        <v>23518</v>
      </c>
      <c r="C7268" t="s">
        <v>8173</v>
      </c>
      <c r="D7268">
        <v>2</v>
      </c>
      <c r="E7268">
        <v>787</v>
      </c>
      <c r="F7268">
        <v>6</v>
      </c>
      <c r="G7268">
        <v>7393</v>
      </c>
      <c r="H7268">
        <v>0.127121247527331</v>
      </c>
      <c r="I7268">
        <v>0.70232558016992197</v>
      </c>
      <c r="J7268">
        <v>0.67904718175981504</v>
      </c>
      <c r="K7268" t="s">
        <v>25826</v>
      </c>
      <c r="L7268">
        <v>2</v>
      </c>
      <c r="M7268" t="s">
        <v>5133</v>
      </c>
      <c r="N7268">
        <v>0.33333333333333298</v>
      </c>
      <c r="O7268">
        <v>2.5412960609911099E-3</v>
      </c>
    </row>
    <row r="7269" spans="1:15">
      <c r="A7269" t="s">
        <v>8172</v>
      </c>
      <c r="B7269" t="s">
        <v>23511</v>
      </c>
      <c r="C7269" t="s">
        <v>8173</v>
      </c>
      <c r="D7269">
        <v>3</v>
      </c>
      <c r="E7269">
        <v>6152</v>
      </c>
      <c r="F7269">
        <v>6</v>
      </c>
      <c r="G7269">
        <v>7804</v>
      </c>
      <c r="H7269">
        <v>0.97922542091541498</v>
      </c>
      <c r="I7269">
        <v>1</v>
      </c>
      <c r="J7269">
        <v>0.85953329234717102</v>
      </c>
      <c r="K7269" t="s">
        <v>25824</v>
      </c>
      <c r="L7269">
        <v>3</v>
      </c>
      <c r="M7269" t="s">
        <v>5133</v>
      </c>
      <c r="N7269">
        <v>0.5</v>
      </c>
      <c r="O7269">
        <v>4.8764629388816603E-4</v>
      </c>
    </row>
    <row r="7270" spans="1:15">
      <c r="A7270" t="s">
        <v>8174</v>
      </c>
      <c r="B7270" t="s">
        <v>23518</v>
      </c>
      <c r="C7270" t="s">
        <v>8175</v>
      </c>
      <c r="D7270">
        <v>23</v>
      </c>
      <c r="E7270">
        <v>787</v>
      </c>
      <c r="F7270">
        <v>140</v>
      </c>
      <c r="G7270">
        <v>7393</v>
      </c>
      <c r="H7270">
        <v>2.2414425858272299E-2</v>
      </c>
      <c r="I7270">
        <v>0.38807624224378701</v>
      </c>
      <c r="J7270">
        <v>0.37521355628229502</v>
      </c>
      <c r="K7270" t="s">
        <v>28702</v>
      </c>
      <c r="L7270">
        <v>23</v>
      </c>
      <c r="M7270" t="s">
        <v>5133</v>
      </c>
      <c r="N7270">
        <v>0.16428571428571401</v>
      </c>
      <c r="O7270">
        <v>2.92249047013977E-2</v>
      </c>
    </row>
    <row r="7271" spans="1:15">
      <c r="A7271" t="s">
        <v>8174</v>
      </c>
      <c r="B7271" t="s">
        <v>23513</v>
      </c>
      <c r="C7271" t="s">
        <v>8175</v>
      </c>
      <c r="D7271">
        <v>7</v>
      </c>
      <c r="E7271">
        <v>535</v>
      </c>
      <c r="F7271">
        <v>152</v>
      </c>
      <c r="G7271">
        <v>8124</v>
      </c>
      <c r="H7271">
        <v>0.88124192987650796</v>
      </c>
      <c r="I7271">
        <v>0.99999999999997702</v>
      </c>
      <c r="J7271">
        <v>0.95041217501583097</v>
      </c>
      <c r="K7271" t="s">
        <v>28703</v>
      </c>
      <c r="L7271">
        <v>7</v>
      </c>
      <c r="M7271" t="s">
        <v>5133</v>
      </c>
      <c r="N7271">
        <v>4.6052631578947401E-2</v>
      </c>
      <c r="O7271">
        <v>1.3084112149532701E-2</v>
      </c>
    </row>
    <row r="7272" spans="1:15">
      <c r="A7272" t="s">
        <v>8174</v>
      </c>
      <c r="B7272" t="s">
        <v>23511</v>
      </c>
      <c r="C7272" t="s">
        <v>8175</v>
      </c>
      <c r="D7272">
        <v>109</v>
      </c>
      <c r="E7272">
        <v>6152</v>
      </c>
      <c r="F7272">
        <v>147</v>
      </c>
      <c r="G7272">
        <v>7804</v>
      </c>
      <c r="H7272">
        <v>0.93110583998446395</v>
      </c>
      <c r="I7272">
        <v>1</v>
      </c>
      <c r="J7272">
        <v>0.85953329234717102</v>
      </c>
      <c r="K7272" t="s">
        <v>28704</v>
      </c>
      <c r="L7272">
        <v>109</v>
      </c>
      <c r="M7272" t="s">
        <v>5133</v>
      </c>
      <c r="N7272">
        <v>0.74149659863945605</v>
      </c>
      <c r="O7272">
        <v>1.7717815344603399E-2</v>
      </c>
    </row>
    <row r="7273" spans="1:15">
      <c r="A7273" t="s">
        <v>8176</v>
      </c>
      <c r="B7273" t="s">
        <v>23518</v>
      </c>
      <c r="C7273" t="s">
        <v>8177</v>
      </c>
      <c r="D7273">
        <v>3</v>
      </c>
      <c r="E7273">
        <v>787</v>
      </c>
      <c r="F7273">
        <v>6</v>
      </c>
      <c r="G7273">
        <v>7393</v>
      </c>
      <c r="H7273">
        <v>1.8777106137657599E-2</v>
      </c>
      <c r="I7273">
        <v>0.338469374737777</v>
      </c>
      <c r="J7273">
        <v>0.32725089547797298</v>
      </c>
      <c r="K7273" t="s">
        <v>28668</v>
      </c>
      <c r="L7273">
        <v>3</v>
      </c>
      <c r="M7273" t="s">
        <v>5133</v>
      </c>
      <c r="N7273">
        <v>0.5</v>
      </c>
      <c r="O7273">
        <v>3.8119440914866601E-3</v>
      </c>
    </row>
    <row r="7274" spans="1:15">
      <c r="A7274" t="s">
        <v>8176</v>
      </c>
      <c r="B7274" t="s">
        <v>23511</v>
      </c>
      <c r="C7274" t="s">
        <v>8177</v>
      </c>
      <c r="D7274">
        <v>3</v>
      </c>
      <c r="E7274">
        <v>6152</v>
      </c>
      <c r="F7274">
        <v>6</v>
      </c>
      <c r="G7274">
        <v>7804</v>
      </c>
      <c r="H7274">
        <v>0.97922542091541498</v>
      </c>
      <c r="I7274">
        <v>1</v>
      </c>
      <c r="J7274">
        <v>0.85953329234717102</v>
      </c>
      <c r="K7274" t="s">
        <v>28705</v>
      </c>
      <c r="L7274">
        <v>3</v>
      </c>
      <c r="M7274" t="s">
        <v>5133</v>
      </c>
      <c r="N7274">
        <v>0.5</v>
      </c>
      <c r="O7274">
        <v>4.8764629388816603E-4</v>
      </c>
    </row>
    <row r="7275" spans="1:15">
      <c r="A7275" t="s">
        <v>8178</v>
      </c>
      <c r="B7275" t="s">
        <v>23511</v>
      </c>
      <c r="C7275" t="s">
        <v>8179</v>
      </c>
      <c r="D7275">
        <v>22</v>
      </c>
      <c r="E7275">
        <v>6152</v>
      </c>
      <c r="F7275">
        <v>26</v>
      </c>
      <c r="G7275">
        <v>7804</v>
      </c>
      <c r="H7275">
        <v>0.328425931590757</v>
      </c>
      <c r="I7275">
        <v>0.85924881650571305</v>
      </c>
      <c r="J7275">
        <v>0.73855296419656502</v>
      </c>
      <c r="K7275" t="s">
        <v>28706</v>
      </c>
      <c r="L7275">
        <v>22</v>
      </c>
      <c r="M7275" t="s">
        <v>5133</v>
      </c>
      <c r="N7275">
        <v>0.84615384615384603</v>
      </c>
      <c r="O7275">
        <v>3.57607282184655E-3</v>
      </c>
    </row>
    <row r="7276" spans="1:15">
      <c r="A7276" t="s">
        <v>8178</v>
      </c>
      <c r="B7276" t="s">
        <v>23518</v>
      </c>
      <c r="C7276" t="s">
        <v>8179</v>
      </c>
      <c r="D7276">
        <v>3</v>
      </c>
      <c r="E7276">
        <v>787</v>
      </c>
      <c r="F7276">
        <v>24</v>
      </c>
      <c r="G7276">
        <v>7393</v>
      </c>
      <c r="H7276">
        <v>0.47826785970040497</v>
      </c>
      <c r="I7276">
        <v>1</v>
      </c>
      <c r="J7276">
        <v>0.966855260484069</v>
      </c>
      <c r="K7276" t="s">
        <v>23806</v>
      </c>
      <c r="L7276">
        <v>3</v>
      </c>
      <c r="M7276" t="s">
        <v>5133</v>
      </c>
      <c r="N7276">
        <v>0.125</v>
      </c>
      <c r="O7276">
        <v>3.8119440914866601E-3</v>
      </c>
    </row>
    <row r="7277" spans="1:15">
      <c r="A7277" t="s">
        <v>8180</v>
      </c>
      <c r="B7277" t="s">
        <v>23511</v>
      </c>
      <c r="C7277" t="s">
        <v>8181</v>
      </c>
      <c r="D7277">
        <v>55</v>
      </c>
      <c r="E7277">
        <v>6152</v>
      </c>
      <c r="F7277">
        <v>62</v>
      </c>
      <c r="G7277">
        <v>7804</v>
      </c>
      <c r="H7277">
        <v>3.3115631818724602E-2</v>
      </c>
      <c r="I7277">
        <v>0.20858822473150601</v>
      </c>
      <c r="J7277">
        <v>0.179288523548323</v>
      </c>
      <c r="K7277" t="s">
        <v>28682</v>
      </c>
      <c r="L7277">
        <v>55</v>
      </c>
      <c r="M7277" t="s">
        <v>5133</v>
      </c>
      <c r="N7277">
        <v>0.88709677419354804</v>
      </c>
      <c r="O7277">
        <v>8.9401820546163892E-3</v>
      </c>
    </row>
    <row r="7278" spans="1:15">
      <c r="A7278" t="s">
        <v>8180</v>
      </c>
      <c r="B7278" t="s">
        <v>23513</v>
      </c>
      <c r="C7278" t="s">
        <v>8181</v>
      </c>
      <c r="D7278">
        <v>2</v>
      </c>
      <c r="E7278">
        <v>535</v>
      </c>
      <c r="F7278">
        <v>63</v>
      </c>
      <c r="G7278">
        <v>8124</v>
      </c>
      <c r="H7278">
        <v>0.92632244012588405</v>
      </c>
      <c r="I7278">
        <v>0.99999999999997702</v>
      </c>
      <c r="J7278">
        <v>0.95041217501583097</v>
      </c>
      <c r="K7278" t="s">
        <v>28707</v>
      </c>
      <c r="L7278">
        <v>2</v>
      </c>
      <c r="M7278" t="s">
        <v>5133</v>
      </c>
      <c r="N7278">
        <v>3.1746031746031703E-2</v>
      </c>
      <c r="O7278">
        <v>3.7383177570093499E-3</v>
      </c>
    </row>
    <row r="7279" spans="1:15">
      <c r="A7279" t="s">
        <v>8180</v>
      </c>
      <c r="B7279" t="s">
        <v>23518</v>
      </c>
      <c r="C7279" t="s">
        <v>8181</v>
      </c>
      <c r="D7279">
        <v>2</v>
      </c>
      <c r="E7279">
        <v>787</v>
      </c>
      <c r="F7279">
        <v>56</v>
      </c>
      <c r="G7279">
        <v>7393</v>
      </c>
      <c r="H7279">
        <v>0.986202336162181</v>
      </c>
      <c r="I7279">
        <v>1</v>
      </c>
      <c r="J7279">
        <v>0.966855260484069</v>
      </c>
      <c r="K7279" t="s">
        <v>28681</v>
      </c>
      <c r="L7279">
        <v>2</v>
      </c>
      <c r="M7279" t="s">
        <v>5133</v>
      </c>
      <c r="N7279">
        <v>3.5714285714285698E-2</v>
      </c>
      <c r="O7279">
        <v>2.5412960609911099E-3</v>
      </c>
    </row>
    <row r="7280" spans="1:15">
      <c r="A7280" t="s">
        <v>8182</v>
      </c>
      <c r="B7280" t="s">
        <v>23511</v>
      </c>
      <c r="C7280" t="s">
        <v>8183</v>
      </c>
      <c r="D7280">
        <v>20</v>
      </c>
      <c r="E7280">
        <v>6152</v>
      </c>
      <c r="F7280">
        <v>24</v>
      </c>
      <c r="G7280">
        <v>7804</v>
      </c>
      <c r="H7280">
        <v>0.403747270815001</v>
      </c>
      <c r="I7280">
        <v>0.91525479399875698</v>
      </c>
      <c r="J7280">
        <v>0.78669196642228301</v>
      </c>
      <c r="K7280" t="s">
        <v>28708</v>
      </c>
      <c r="L7280">
        <v>20</v>
      </c>
      <c r="M7280" t="s">
        <v>5133</v>
      </c>
      <c r="N7280">
        <v>0.83333333333333304</v>
      </c>
      <c r="O7280">
        <v>3.2509752925877801E-3</v>
      </c>
    </row>
    <row r="7281" spans="1:15">
      <c r="A7281" t="s">
        <v>8182</v>
      </c>
      <c r="B7281" t="s">
        <v>23513</v>
      </c>
      <c r="C7281" t="s">
        <v>8183</v>
      </c>
      <c r="D7281">
        <v>2</v>
      </c>
      <c r="E7281">
        <v>535</v>
      </c>
      <c r="F7281">
        <v>25</v>
      </c>
      <c r="G7281">
        <v>8124</v>
      </c>
      <c r="H7281">
        <v>0.49719365521358</v>
      </c>
      <c r="I7281">
        <v>0.99999999999997702</v>
      </c>
      <c r="J7281">
        <v>0.95041217501583097</v>
      </c>
      <c r="K7281" t="s">
        <v>28684</v>
      </c>
      <c r="L7281">
        <v>2</v>
      </c>
      <c r="M7281" t="s">
        <v>5133</v>
      </c>
      <c r="N7281">
        <v>0.08</v>
      </c>
      <c r="O7281">
        <v>3.7383177570093499E-3</v>
      </c>
    </row>
    <row r="7282" spans="1:15">
      <c r="A7282" t="s">
        <v>8184</v>
      </c>
      <c r="B7282" t="s">
        <v>23511</v>
      </c>
      <c r="C7282" t="s">
        <v>8185</v>
      </c>
      <c r="D7282">
        <v>2</v>
      </c>
      <c r="E7282">
        <v>6152</v>
      </c>
      <c r="F7282">
        <v>2</v>
      </c>
      <c r="G7282">
        <v>7804</v>
      </c>
      <c r="H7282">
        <v>0.62141708038142995</v>
      </c>
      <c r="I7282">
        <v>0.968912233598893</v>
      </c>
      <c r="J7282">
        <v>0.832812322140707</v>
      </c>
      <c r="K7282" t="s">
        <v>28680</v>
      </c>
      <c r="L7282">
        <v>2</v>
      </c>
      <c r="M7282" t="s">
        <v>5133</v>
      </c>
      <c r="N7282">
        <v>1</v>
      </c>
      <c r="O7282">
        <v>3.2509752925877802E-4</v>
      </c>
    </row>
    <row r="7283" spans="1:15">
      <c r="A7283" t="s">
        <v>8186</v>
      </c>
      <c r="B7283" t="s">
        <v>23518</v>
      </c>
      <c r="C7283" t="s">
        <v>8187</v>
      </c>
      <c r="D7283">
        <v>4</v>
      </c>
      <c r="E7283">
        <v>787</v>
      </c>
      <c r="F7283">
        <v>50</v>
      </c>
      <c r="G7283">
        <v>7393</v>
      </c>
      <c r="H7283">
        <v>0.79419501902151601</v>
      </c>
      <c r="I7283">
        <v>1</v>
      </c>
      <c r="J7283">
        <v>0.966855260484069</v>
      </c>
      <c r="K7283" t="s">
        <v>28687</v>
      </c>
      <c r="L7283">
        <v>4</v>
      </c>
      <c r="M7283" t="s">
        <v>5133</v>
      </c>
      <c r="N7283">
        <v>0.08</v>
      </c>
      <c r="O7283">
        <v>5.0825921219822103E-3</v>
      </c>
    </row>
    <row r="7284" spans="1:15">
      <c r="A7284" t="s">
        <v>8186</v>
      </c>
      <c r="B7284" t="s">
        <v>23511</v>
      </c>
      <c r="C7284" t="s">
        <v>8187</v>
      </c>
      <c r="D7284">
        <v>45</v>
      </c>
      <c r="E7284">
        <v>6152</v>
      </c>
      <c r="F7284">
        <v>53</v>
      </c>
      <c r="G7284">
        <v>7804</v>
      </c>
      <c r="H7284">
        <v>0.180646207305031</v>
      </c>
      <c r="I7284">
        <v>0.63088396981838801</v>
      </c>
      <c r="J7284">
        <v>0.54226577566705203</v>
      </c>
      <c r="K7284" t="s">
        <v>28709</v>
      </c>
      <c r="L7284">
        <v>45</v>
      </c>
      <c r="M7284" t="s">
        <v>5133</v>
      </c>
      <c r="N7284">
        <v>0.84905660377358505</v>
      </c>
      <c r="O7284">
        <v>7.3146944083225E-3</v>
      </c>
    </row>
    <row r="7285" spans="1:15">
      <c r="A7285" t="s">
        <v>8188</v>
      </c>
      <c r="B7285" t="s">
        <v>23518</v>
      </c>
      <c r="C7285" t="s">
        <v>8189</v>
      </c>
      <c r="D7285">
        <v>1</v>
      </c>
      <c r="E7285">
        <v>787</v>
      </c>
      <c r="F7285">
        <v>1</v>
      </c>
      <c r="G7285">
        <v>7393</v>
      </c>
      <c r="H7285">
        <v>0.106452049235764</v>
      </c>
      <c r="I7285">
        <v>0.63266972740240601</v>
      </c>
      <c r="J7285">
        <v>0.61170005408803896</v>
      </c>
      <c r="K7285" t="s">
        <v>27234</v>
      </c>
      <c r="L7285">
        <v>1</v>
      </c>
      <c r="M7285" t="s">
        <v>5133</v>
      </c>
      <c r="N7285">
        <v>1</v>
      </c>
      <c r="O7285">
        <v>1.27064803049555E-3</v>
      </c>
    </row>
    <row r="7286" spans="1:15">
      <c r="A7286" t="s">
        <v>8190</v>
      </c>
      <c r="B7286" t="s">
        <v>23511</v>
      </c>
      <c r="C7286" t="s">
        <v>8191</v>
      </c>
      <c r="D7286">
        <v>6</v>
      </c>
      <c r="E7286">
        <v>6152</v>
      </c>
      <c r="F7286">
        <v>6</v>
      </c>
      <c r="G7286">
        <v>7804</v>
      </c>
      <c r="H7286">
        <v>0.23986678822258201</v>
      </c>
      <c r="I7286">
        <v>0.71382528017432401</v>
      </c>
      <c r="J7286">
        <v>0.61355659322887801</v>
      </c>
      <c r="K7286" t="s">
        <v>27227</v>
      </c>
      <c r="L7286">
        <v>6</v>
      </c>
      <c r="M7286" t="s">
        <v>5133</v>
      </c>
      <c r="N7286">
        <v>1</v>
      </c>
      <c r="O7286">
        <v>9.7529258777633303E-4</v>
      </c>
    </row>
    <row r="7287" spans="1:15">
      <c r="A7287" t="s">
        <v>8192</v>
      </c>
      <c r="B7287" t="s">
        <v>23513</v>
      </c>
      <c r="C7287" t="s">
        <v>8193</v>
      </c>
      <c r="D7287">
        <v>1</v>
      </c>
      <c r="E7287">
        <v>535</v>
      </c>
      <c r="F7287">
        <v>1</v>
      </c>
      <c r="G7287">
        <v>8124</v>
      </c>
      <c r="H7287">
        <v>6.5854258985721295E-2</v>
      </c>
      <c r="I7287">
        <v>0.448760549738495</v>
      </c>
      <c r="J7287">
        <v>0.42650749013827299</v>
      </c>
      <c r="K7287" t="s">
        <v>24296</v>
      </c>
      <c r="L7287">
        <v>1</v>
      </c>
      <c r="M7287" t="s">
        <v>5133</v>
      </c>
      <c r="N7287">
        <v>1</v>
      </c>
      <c r="O7287">
        <v>1.8691588785046699E-3</v>
      </c>
    </row>
    <row r="7288" spans="1:15">
      <c r="A7288" t="s">
        <v>8194</v>
      </c>
      <c r="B7288" t="s">
        <v>23513</v>
      </c>
      <c r="C7288" t="s">
        <v>8195</v>
      </c>
      <c r="D7288">
        <v>1</v>
      </c>
      <c r="E7288">
        <v>535</v>
      </c>
      <c r="F7288">
        <v>1</v>
      </c>
      <c r="G7288">
        <v>8124</v>
      </c>
      <c r="H7288">
        <v>6.5854258985721295E-2</v>
      </c>
      <c r="I7288">
        <v>0.448760549738495</v>
      </c>
      <c r="J7288">
        <v>0.42650749013827299</v>
      </c>
      <c r="K7288" t="s">
        <v>24296</v>
      </c>
      <c r="L7288">
        <v>1</v>
      </c>
      <c r="M7288" t="s">
        <v>5133</v>
      </c>
      <c r="N7288">
        <v>1</v>
      </c>
      <c r="O7288">
        <v>1.8691588785046699E-3</v>
      </c>
    </row>
    <row r="7289" spans="1:15">
      <c r="A7289" t="s">
        <v>8196</v>
      </c>
      <c r="B7289" t="s">
        <v>23511</v>
      </c>
      <c r="C7289" t="s">
        <v>8197</v>
      </c>
      <c r="D7289">
        <v>1</v>
      </c>
      <c r="E7289">
        <v>6152</v>
      </c>
      <c r="F7289">
        <v>1</v>
      </c>
      <c r="G7289">
        <v>7804</v>
      </c>
      <c r="H7289">
        <v>0.788313685289595</v>
      </c>
      <c r="I7289">
        <v>0.968912233598893</v>
      </c>
      <c r="J7289">
        <v>0.832812322140707</v>
      </c>
      <c r="K7289" t="s">
        <v>28256</v>
      </c>
      <c r="L7289">
        <v>1</v>
      </c>
      <c r="M7289" t="s">
        <v>5133</v>
      </c>
      <c r="N7289">
        <v>1</v>
      </c>
      <c r="O7289">
        <v>1.6254876462938901E-4</v>
      </c>
    </row>
    <row r="7290" spans="1:15">
      <c r="A7290" t="s">
        <v>8198</v>
      </c>
      <c r="B7290" t="s">
        <v>23511</v>
      </c>
      <c r="C7290" t="s">
        <v>8199</v>
      </c>
      <c r="D7290">
        <v>8</v>
      </c>
      <c r="E7290">
        <v>6152</v>
      </c>
      <c r="F7290">
        <v>9</v>
      </c>
      <c r="G7290">
        <v>7804</v>
      </c>
      <c r="H7290">
        <v>0.40157748897504503</v>
      </c>
      <c r="I7290">
        <v>0.91525479399875698</v>
      </c>
      <c r="J7290">
        <v>0.78669196642228301</v>
      </c>
      <c r="K7290" t="s">
        <v>28698</v>
      </c>
      <c r="L7290">
        <v>8</v>
      </c>
      <c r="M7290" t="s">
        <v>5133</v>
      </c>
      <c r="N7290">
        <v>0.88888888888888895</v>
      </c>
      <c r="O7290">
        <v>1.3003901170351099E-3</v>
      </c>
    </row>
    <row r="7291" spans="1:15">
      <c r="A7291" t="s">
        <v>8198</v>
      </c>
      <c r="B7291" t="s">
        <v>23513</v>
      </c>
      <c r="C7291" t="s">
        <v>8199</v>
      </c>
      <c r="D7291">
        <v>1</v>
      </c>
      <c r="E7291">
        <v>535</v>
      </c>
      <c r="F7291">
        <v>11</v>
      </c>
      <c r="G7291">
        <v>8124</v>
      </c>
      <c r="H7291">
        <v>0.52755249562557105</v>
      </c>
      <c r="I7291">
        <v>0.99999999999997702</v>
      </c>
      <c r="J7291">
        <v>0.95041217501583097</v>
      </c>
      <c r="K7291" t="s">
        <v>24514</v>
      </c>
      <c r="L7291">
        <v>1</v>
      </c>
      <c r="M7291" t="s">
        <v>5133</v>
      </c>
      <c r="N7291">
        <v>9.0909090909090898E-2</v>
      </c>
      <c r="O7291">
        <v>1.8691588785046699E-3</v>
      </c>
    </row>
    <row r="7292" spans="1:15">
      <c r="A7292" t="s">
        <v>8200</v>
      </c>
      <c r="B7292" t="s">
        <v>23518</v>
      </c>
      <c r="C7292" t="s">
        <v>8201</v>
      </c>
      <c r="D7292">
        <v>1</v>
      </c>
      <c r="E7292">
        <v>787</v>
      </c>
      <c r="F7292">
        <v>1</v>
      </c>
      <c r="G7292">
        <v>7393</v>
      </c>
      <c r="H7292">
        <v>0.106452049235764</v>
      </c>
      <c r="I7292">
        <v>0.63266972740240601</v>
      </c>
      <c r="J7292">
        <v>0.61170005408803896</v>
      </c>
      <c r="K7292" t="s">
        <v>23748</v>
      </c>
      <c r="L7292">
        <v>1</v>
      </c>
      <c r="M7292" t="s">
        <v>5133</v>
      </c>
      <c r="N7292">
        <v>1</v>
      </c>
      <c r="O7292">
        <v>1.27064803049555E-3</v>
      </c>
    </row>
    <row r="7293" spans="1:15">
      <c r="A7293" t="s">
        <v>8202</v>
      </c>
      <c r="B7293" t="s">
        <v>23518</v>
      </c>
      <c r="C7293" t="s">
        <v>8203</v>
      </c>
      <c r="D7293">
        <v>1</v>
      </c>
      <c r="E7293">
        <v>787</v>
      </c>
      <c r="F7293">
        <v>1</v>
      </c>
      <c r="G7293">
        <v>7393</v>
      </c>
      <c r="H7293">
        <v>0.106452049235764</v>
      </c>
      <c r="I7293">
        <v>0.63266972740240601</v>
      </c>
      <c r="J7293">
        <v>0.61170005408803896</v>
      </c>
      <c r="K7293" t="s">
        <v>23748</v>
      </c>
      <c r="L7293">
        <v>1</v>
      </c>
      <c r="M7293" t="s">
        <v>5133</v>
      </c>
      <c r="N7293">
        <v>1</v>
      </c>
      <c r="O7293">
        <v>1.27064803049555E-3</v>
      </c>
    </row>
    <row r="7294" spans="1:15">
      <c r="A7294" t="s">
        <v>8204</v>
      </c>
      <c r="B7294" t="s">
        <v>23518</v>
      </c>
      <c r="C7294" t="s">
        <v>8205</v>
      </c>
      <c r="D7294">
        <v>1</v>
      </c>
      <c r="E7294">
        <v>787</v>
      </c>
      <c r="F7294">
        <v>1</v>
      </c>
      <c r="G7294">
        <v>7393</v>
      </c>
      <c r="H7294">
        <v>0.106452049235764</v>
      </c>
      <c r="I7294">
        <v>0.63266972740240601</v>
      </c>
      <c r="J7294">
        <v>0.61170005408803896</v>
      </c>
      <c r="K7294" t="s">
        <v>28710</v>
      </c>
      <c r="L7294">
        <v>1</v>
      </c>
      <c r="M7294" t="s">
        <v>5133</v>
      </c>
      <c r="N7294">
        <v>1</v>
      </c>
      <c r="O7294">
        <v>1.27064803049555E-3</v>
      </c>
    </row>
    <row r="7295" spans="1:15">
      <c r="A7295" t="s">
        <v>8204</v>
      </c>
      <c r="B7295" t="s">
        <v>23511</v>
      </c>
      <c r="C7295" t="s">
        <v>8205</v>
      </c>
      <c r="D7295">
        <v>9</v>
      </c>
      <c r="E7295">
        <v>6152</v>
      </c>
      <c r="F7295">
        <v>10</v>
      </c>
      <c r="G7295">
        <v>7804</v>
      </c>
      <c r="H7295">
        <v>0.341392875758884</v>
      </c>
      <c r="I7295">
        <v>0.87709103910391695</v>
      </c>
      <c r="J7295">
        <v>0.75388894852919097</v>
      </c>
      <c r="K7295" t="s">
        <v>28711</v>
      </c>
      <c r="L7295">
        <v>9</v>
      </c>
      <c r="M7295" t="s">
        <v>5133</v>
      </c>
      <c r="N7295">
        <v>0.9</v>
      </c>
      <c r="O7295">
        <v>1.4629388816645001E-3</v>
      </c>
    </row>
    <row r="7296" spans="1:15">
      <c r="A7296" t="s">
        <v>8206</v>
      </c>
      <c r="B7296" t="s">
        <v>23511</v>
      </c>
      <c r="C7296" t="s">
        <v>8207</v>
      </c>
      <c r="D7296">
        <v>3</v>
      </c>
      <c r="E7296">
        <v>6152</v>
      </c>
      <c r="F7296">
        <v>3</v>
      </c>
      <c r="G7296">
        <v>7804</v>
      </c>
      <c r="H7296">
        <v>0.489837867770546</v>
      </c>
      <c r="I7296">
        <v>0.96083957126938102</v>
      </c>
      <c r="J7296">
        <v>0.82587360011061495</v>
      </c>
      <c r="K7296" t="s">
        <v>28712</v>
      </c>
      <c r="L7296">
        <v>3</v>
      </c>
      <c r="M7296" t="s">
        <v>5133</v>
      </c>
      <c r="N7296">
        <v>1</v>
      </c>
      <c r="O7296">
        <v>4.8764629388816603E-4</v>
      </c>
    </row>
    <row r="7297" spans="1:15">
      <c r="A7297" t="s">
        <v>8208</v>
      </c>
      <c r="B7297" t="s">
        <v>23511</v>
      </c>
      <c r="C7297" t="s">
        <v>8209</v>
      </c>
      <c r="D7297">
        <v>2</v>
      </c>
      <c r="E7297">
        <v>6152</v>
      </c>
      <c r="F7297">
        <v>2</v>
      </c>
      <c r="G7297">
        <v>7804</v>
      </c>
      <c r="H7297">
        <v>0.62141708038142995</v>
      </c>
      <c r="I7297">
        <v>0.968912233598893</v>
      </c>
      <c r="J7297">
        <v>0.832812322140707</v>
      </c>
      <c r="K7297" t="s">
        <v>28680</v>
      </c>
      <c r="L7297">
        <v>2</v>
      </c>
      <c r="M7297" t="s">
        <v>5133</v>
      </c>
      <c r="N7297">
        <v>1</v>
      </c>
      <c r="O7297">
        <v>3.2509752925877802E-4</v>
      </c>
    </row>
    <row r="7298" spans="1:15">
      <c r="A7298" t="s">
        <v>8210</v>
      </c>
      <c r="B7298" t="s">
        <v>23518</v>
      </c>
      <c r="C7298" t="s">
        <v>8211</v>
      </c>
      <c r="D7298">
        <v>2</v>
      </c>
      <c r="E7298">
        <v>787</v>
      </c>
      <c r="F7298">
        <v>7</v>
      </c>
      <c r="G7298">
        <v>7393</v>
      </c>
      <c r="H7298">
        <v>0.16585350806365901</v>
      </c>
      <c r="I7298">
        <v>0.82859402353427802</v>
      </c>
      <c r="J7298">
        <v>0.80113049045977802</v>
      </c>
      <c r="K7298" t="s">
        <v>25550</v>
      </c>
      <c r="L7298">
        <v>2</v>
      </c>
      <c r="M7298" t="s">
        <v>5133</v>
      </c>
      <c r="N7298">
        <v>0.28571428571428598</v>
      </c>
      <c r="O7298">
        <v>2.5412960609911099E-3</v>
      </c>
    </row>
    <row r="7299" spans="1:15">
      <c r="A7299" t="s">
        <v>8210</v>
      </c>
      <c r="B7299" t="s">
        <v>23511</v>
      </c>
      <c r="C7299" t="s">
        <v>8211</v>
      </c>
      <c r="D7299">
        <v>5</v>
      </c>
      <c r="E7299">
        <v>6152</v>
      </c>
      <c r="F7299">
        <v>7</v>
      </c>
      <c r="G7299">
        <v>7804</v>
      </c>
      <c r="H7299">
        <v>0.83137607319657303</v>
      </c>
      <c r="I7299">
        <v>0.98923101772060196</v>
      </c>
      <c r="J7299">
        <v>0.85027699355333197</v>
      </c>
      <c r="K7299" t="s">
        <v>28713</v>
      </c>
      <c r="L7299">
        <v>5</v>
      </c>
      <c r="M7299" t="s">
        <v>5133</v>
      </c>
      <c r="N7299">
        <v>0.71428571428571397</v>
      </c>
      <c r="O7299">
        <v>8.1274382314694405E-4</v>
      </c>
    </row>
    <row r="7300" spans="1:15">
      <c r="A7300" t="s">
        <v>8212</v>
      </c>
      <c r="B7300" t="s">
        <v>23511</v>
      </c>
      <c r="C7300" t="s">
        <v>8213</v>
      </c>
      <c r="D7300">
        <v>2</v>
      </c>
      <c r="E7300">
        <v>6152</v>
      </c>
      <c r="F7300">
        <v>2</v>
      </c>
      <c r="G7300">
        <v>7804</v>
      </c>
      <c r="H7300">
        <v>0.62141708038142995</v>
      </c>
      <c r="I7300">
        <v>0.968912233598893</v>
      </c>
      <c r="J7300">
        <v>0.832812322140707</v>
      </c>
      <c r="K7300" t="s">
        <v>25549</v>
      </c>
      <c r="L7300">
        <v>2</v>
      </c>
      <c r="M7300" t="s">
        <v>5133</v>
      </c>
      <c r="N7300">
        <v>1</v>
      </c>
      <c r="O7300">
        <v>3.2509752925877802E-4</v>
      </c>
    </row>
    <row r="7301" spans="1:15">
      <c r="A7301" t="s">
        <v>8214</v>
      </c>
      <c r="B7301" t="s">
        <v>23511</v>
      </c>
      <c r="C7301" t="s">
        <v>8215</v>
      </c>
      <c r="D7301">
        <v>4</v>
      </c>
      <c r="E7301">
        <v>6152</v>
      </c>
      <c r="F7301">
        <v>6</v>
      </c>
      <c r="G7301">
        <v>7804</v>
      </c>
      <c r="H7301">
        <v>0.88632030892592895</v>
      </c>
      <c r="I7301">
        <v>1</v>
      </c>
      <c r="J7301">
        <v>0.85953329234717102</v>
      </c>
      <c r="K7301" t="s">
        <v>28714</v>
      </c>
      <c r="L7301">
        <v>4</v>
      </c>
      <c r="M7301" t="s">
        <v>5133</v>
      </c>
      <c r="N7301">
        <v>0.66666666666666696</v>
      </c>
      <c r="O7301">
        <v>6.5019505851755496E-4</v>
      </c>
    </row>
    <row r="7302" spans="1:15">
      <c r="A7302" t="s">
        <v>8214</v>
      </c>
      <c r="B7302" t="s">
        <v>23518</v>
      </c>
      <c r="C7302" t="s">
        <v>8215</v>
      </c>
      <c r="D7302">
        <v>2</v>
      </c>
      <c r="E7302">
        <v>787</v>
      </c>
      <c r="F7302">
        <v>6</v>
      </c>
      <c r="G7302">
        <v>7393</v>
      </c>
      <c r="H7302">
        <v>0.127121247527331</v>
      </c>
      <c r="I7302">
        <v>0.70232558016992197</v>
      </c>
      <c r="J7302">
        <v>0.67904718175981504</v>
      </c>
      <c r="K7302" t="s">
        <v>25550</v>
      </c>
      <c r="L7302">
        <v>2</v>
      </c>
      <c r="M7302" t="s">
        <v>5133</v>
      </c>
      <c r="N7302">
        <v>0.33333333333333298</v>
      </c>
      <c r="O7302">
        <v>2.5412960609911099E-3</v>
      </c>
    </row>
    <row r="7303" spans="1:15">
      <c r="A7303" t="s">
        <v>8216</v>
      </c>
      <c r="B7303" t="s">
        <v>23511</v>
      </c>
      <c r="C7303" t="s">
        <v>8217</v>
      </c>
      <c r="D7303">
        <v>13</v>
      </c>
      <c r="E7303">
        <v>6152</v>
      </c>
      <c r="F7303">
        <v>16</v>
      </c>
      <c r="G7303">
        <v>7804</v>
      </c>
      <c r="H7303">
        <v>0.55141591982388505</v>
      </c>
      <c r="I7303">
        <v>0.968912233598893</v>
      </c>
      <c r="J7303">
        <v>0.832812322140707</v>
      </c>
      <c r="K7303" t="s">
        <v>28715</v>
      </c>
      <c r="L7303">
        <v>13</v>
      </c>
      <c r="M7303" t="s">
        <v>5133</v>
      </c>
      <c r="N7303">
        <v>0.8125</v>
      </c>
      <c r="O7303">
        <v>2.1131339401820499E-3</v>
      </c>
    </row>
    <row r="7304" spans="1:15">
      <c r="A7304" t="s">
        <v>8216</v>
      </c>
      <c r="B7304" t="s">
        <v>23513</v>
      </c>
      <c r="C7304" t="s">
        <v>8217</v>
      </c>
      <c r="D7304">
        <v>1</v>
      </c>
      <c r="E7304">
        <v>535</v>
      </c>
      <c r="F7304">
        <v>16</v>
      </c>
      <c r="G7304">
        <v>8124</v>
      </c>
      <c r="H7304">
        <v>0.66412214006675596</v>
      </c>
      <c r="I7304">
        <v>0.99999999999997702</v>
      </c>
      <c r="J7304">
        <v>0.95041217501583097</v>
      </c>
      <c r="K7304" t="s">
        <v>24296</v>
      </c>
      <c r="L7304">
        <v>1</v>
      </c>
      <c r="M7304" t="s">
        <v>5133</v>
      </c>
      <c r="N7304">
        <v>6.25E-2</v>
      </c>
      <c r="O7304">
        <v>1.8691588785046699E-3</v>
      </c>
    </row>
    <row r="7305" spans="1:15">
      <c r="A7305" t="s">
        <v>8218</v>
      </c>
      <c r="B7305" t="s">
        <v>23511</v>
      </c>
      <c r="C7305" t="s">
        <v>8219</v>
      </c>
      <c r="D7305">
        <v>1</v>
      </c>
      <c r="E7305">
        <v>6152</v>
      </c>
      <c r="F7305">
        <v>2</v>
      </c>
      <c r="G7305">
        <v>7804</v>
      </c>
      <c r="H7305">
        <v>0.95521029019776005</v>
      </c>
      <c r="I7305">
        <v>1</v>
      </c>
      <c r="J7305">
        <v>0.85953329234717102</v>
      </c>
      <c r="K7305" t="s">
        <v>23844</v>
      </c>
      <c r="L7305">
        <v>1</v>
      </c>
      <c r="M7305" t="s">
        <v>5133</v>
      </c>
      <c r="N7305">
        <v>0.5</v>
      </c>
      <c r="O7305">
        <v>1.6254876462938901E-4</v>
      </c>
    </row>
    <row r="7306" spans="1:15">
      <c r="A7306" t="s">
        <v>8218</v>
      </c>
      <c r="B7306" t="s">
        <v>23518</v>
      </c>
      <c r="C7306" t="s">
        <v>8219</v>
      </c>
      <c r="D7306">
        <v>1</v>
      </c>
      <c r="E7306">
        <v>787</v>
      </c>
      <c r="F7306">
        <v>2</v>
      </c>
      <c r="G7306">
        <v>7393</v>
      </c>
      <c r="H7306">
        <v>0.20158492765181499</v>
      </c>
      <c r="I7306">
        <v>0.83876007220319604</v>
      </c>
      <c r="J7306">
        <v>0.81095958809365798</v>
      </c>
      <c r="K7306" t="s">
        <v>28716</v>
      </c>
      <c r="L7306">
        <v>1</v>
      </c>
      <c r="M7306" t="s">
        <v>5133</v>
      </c>
      <c r="N7306">
        <v>0.5</v>
      </c>
      <c r="O7306">
        <v>1.27064803049555E-3</v>
      </c>
    </row>
    <row r="7307" spans="1:15">
      <c r="A7307" t="s">
        <v>8220</v>
      </c>
      <c r="B7307" t="s">
        <v>23511</v>
      </c>
      <c r="C7307" t="s">
        <v>8221</v>
      </c>
      <c r="D7307">
        <v>1</v>
      </c>
      <c r="E7307">
        <v>6152</v>
      </c>
      <c r="F7307">
        <v>1</v>
      </c>
      <c r="G7307">
        <v>7804</v>
      </c>
      <c r="H7307">
        <v>0.788313685289595</v>
      </c>
      <c r="I7307">
        <v>0.968912233598893</v>
      </c>
      <c r="J7307">
        <v>0.832812322140707</v>
      </c>
      <c r="K7307" t="s">
        <v>24714</v>
      </c>
      <c r="L7307">
        <v>1</v>
      </c>
      <c r="M7307" t="s">
        <v>5133</v>
      </c>
      <c r="N7307">
        <v>1</v>
      </c>
      <c r="O7307">
        <v>1.6254876462938901E-4</v>
      </c>
    </row>
    <row r="7308" spans="1:15">
      <c r="A7308" t="s">
        <v>8222</v>
      </c>
      <c r="B7308" t="s">
        <v>23511</v>
      </c>
      <c r="C7308" t="s">
        <v>8223</v>
      </c>
      <c r="D7308">
        <v>11</v>
      </c>
      <c r="E7308">
        <v>6152</v>
      </c>
      <c r="F7308">
        <v>11</v>
      </c>
      <c r="G7308">
        <v>7804</v>
      </c>
      <c r="H7308">
        <v>7.29234120922964E-2</v>
      </c>
      <c r="I7308">
        <v>0.34901846963959998</v>
      </c>
      <c r="J7308">
        <v>0.29999299429929699</v>
      </c>
      <c r="K7308" t="s">
        <v>24809</v>
      </c>
      <c r="L7308">
        <v>11</v>
      </c>
      <c r="M7308" t="s">
        <v>1463</v>
      </c>
      <c r="N7308">
        <v>1</v>
      </c>
      <c r="O7308">
        <v>1.78803641092328E-3</v>
      </c>
    </row>
    <row r="7309" spans="1:15">
      <c r="A7309" t="s">
        <v>8224</v>
      </c>
      <c r="B7309" t="s">
        <v>23511</v>
      </c>
      <c r="C7309" t="s">
        <v>8225</v>
      </c>
      <c r="D7309">
        <v>63</v>
      </c>
      <c r="E7309">
        <v>6152</v>
      </c>
      <c r="F7309">
        <v>89</v>
      </c>
      <c r="G7309">
        <v>7804</v>
      </c>
      <c r="H7309">
        <v>0.97375640637682803</v>
      </c>
      <c r="I7309">
        <v>1</v>
      </c>
      <c r="J7309">
        <v>0.85953329234717102</v>
      </c>
      <c r="K7309" t="s">
        <v>25852</v>
      </c>
      <c r="L7309">
        <v>63</v>
      </c>
      <c r="M7309" t="s">
        <v>5133</v>
      </c>
      <c r="N7309">
        <v>0.70786516853932602</v>
      </c>
      <c r="O7309">
        <v>1.02405721716515E-2</v>
      </c>
    </row>
    <row r="7310" spans="1:15">
      <c r="A7310" t="s">
        <v>8224</v>
      </c>
      <c r="B7310" t="s">
        <v>23513</v>
      </c>
      <c r="C7310" t="s">
        <v>8225</v>
      </c>
      <c r="D7310">
        <v>6</v>
      </c>
      <c r="E7310">
        <v>535</v>
      </c>
      <c r="F7310">
        <v>91</v>
      </c>
      <c r="G7310">
        <v>8124</v>
      </c>
      <c r="H7310">
        <v>0.55948134464071098</v>
      </c>
      <c r="I7310">
        <v>0.99999999999997702</v>
      </c>
      <c r="J7310">
        <v>0.95041217501583097</v>
      </c>
      <c r="K7310" t="s">
        <v>25847</v>
      </c>
      <c r="L7310">
        <v>6</v>
      </c>
      <c r="M7310" t="s">
        <v>5133</v>
      </c>
      <c r="N7310">
        <v>6.5934065934065894E-2</v>
      </c>
      <c r="O7310">
        <v>1.1214953271028E-2</v>
      </c>
    </row>
    <row r="7311" spans="1:15">
      <c r="A7311" t="s">
        <v>8224</v>
      </c>
      <c r="B7311" t="s">
        <v>23518</v>
      </c>
      <c r="C7311" t="s">
        <v>8225</v>
      </c>
      <c r="D7311">
        <v>13</v>
      </c>
      <c r="E7311">
        <v>787</v>
      </c>
      <c r="F7311">
        <v>83</v>
      </c>
      <c r="G7311">
        <v>7393</v>
      </c>
      <c r="H7311">
        <v>9.9044764729844803E-2</v>
      </c>
      <c r="I7311">
        <v>0.63266972740240601</v>
      </c>
      <c r="J7311">
        <v>0.61170005408803896</v>
      </c>
      <c r="K7311" t="s">
        <v>25851</v>
      </c>
      <c r="L7311">
        <v>13</v>
      </c>
      <c r="M7311" t="s">
        <v>5133</v>
      </c>
      <c r="N7311">
        <v>0.156626506024096</v>
      </c>
      <c r="O7311">
        <v>1.6518424396442199E-2</v>
      </c>
    </row>
    <row r="7312" spans="1:15">
      <c r="A7312" t="s">
        <v>8226</v>
      </c>
      <c r="B7312" t="s">
        <v>23511</v>
      </c>
      <c r="C7312" t="s">
        <v>8227</v>
      </c>
      <c r="D7312">
        <v>63</v>
      </c>
      <c r="E7312">
        <v>6152</v>
      </c>
      <c r="F7312">
        <v>89</v>
      </c>
      <c r="G7312">
        <v>7804</v>
      </c>
      <c r="H7312">
        <v>0.97375640637682803</v>
      </c>
      <c r="I7312">
        <v>1</v>
      </c>
      <c r="J7312">
        <v>0.85953329234717102</v>
      </c>
      <c r="K7312" t="s">
        <v>25852</v>
      </c>
      <c r="L7312">
        <v>63</v>
      </c>
      <c r="M7312" t="s">
        <v>5133</v>
      </c>
      <c r="N7312">
        <v>0.70786516853932602</v>
      </c>
      <c r="O7312">
        <v>1.02405721716515E-2</v>
      </c>
    </row>
    <row r="7313" spans="1:15">
      <c r="A7313" t="s">
        <v>8226</v>
      </c>
      <c r="B7313" t="s">
        <v>23513</v>
      </c>
      <c r="C7313" t="s">
        <v>8227</v>
      </c>
      <c r="D7313">
        <v>6</v>
      </c>
      <c r="E7313">
        <v>535</v>
      </c>
      <c r="F7313">
        <v>91</v>
      </c>
      <c r="G7313">
        <v>8124</v>
      </c>
      <c r="H7313">
        <v>0.55948134464071098</v>
      </c>
      <c r="I7313">
        <v>0.99999999999997702</v>
      </c>
      <c r="J7313">
        <v>0.95041217501583097</v>
      </c>
      <c r="K7313" t="s">
        <v>25847</v>
      </c>
      <c r="L7313">
        <v>6</v>
      </c>
      <c r="M7313" t="s">
        <v>5133</v>
      </c>
      <c r="N7313">
        <v>6.5934065934065894E-2</v>
      </c>
      <c r="O7313">
        <v>1.1214953271028E-2</v>
      </c>
    </row>
    <row r="7314" spans="1:15">
      <c r="A7314" t="s">
        <v>8226</v>
      </c>
      <c r="B7314" t="s">
        <v>23518</v>
      </c>
      <c r="C7314" t="s">
        <v>8227</v>
      </c>
      <c r="D7314">
        <v>13</v>
      </c>
      <c r="E7314">
        <v>787</v>
      </c>
      <c r="F7314">
        <v>83</v>
      </c>
      <c r="G7314">
        <v>7393</v>
      </c>
      <c r="H7314">
        <v>9.9044764729844803E-2</v>
      </c>
      <c r="I7314">
        <v>0.63266972740240601</v>
      </c>
      <c r="J7314">
        <v>0.61170005408803896</v>
      </c>
      <c r="K7314" t="s">
        <v>25851</v>
      </c>
      <c r="L7314">
        <v>13</v>
      </c>
      <c r="M7314" t="s">
        <v>5133</v>
      </c>
      <c r="N7314">
        <v>0.156626506024096</v>
      </c>
      <c r="O7314">
        <v>1.6518424396442199E-2</v>
      </c>
    </row>
    <row r="7315" spans="1:15">
      <c r="A7315" t="s">
        <v>8228</v>
      </c>
      <c r="B7315" t="s">
        <v>23518</v>
      </c>
      <c r="C7315" t="s">
        <v>8229</v>
      </c>
      <c r="D7315">
        <v>1</v>
      </c>
      <c r="E7315">
        <v>787</v>
      </c>
      <c r="F7315">
        <v>1</v>
      </c>
      <c r="G7315">
        <v>7393</v>
      </c>
      <c r="H7315">
        <v>0.106452049235764</v>
      </c>
      <c r="I7315">
        <v>0.63266972740240601</v>
      </c>
      <c r="J7315">
        <v>0.61170005408803896</v>
      </c>
      <c r="K7315" t="s">
        <v>28465</v>
      </c>
      <c r="L7315">
        <v>1</v>
      </c>
      <c r="M7315" t="s">
        <v>5133</v>
      </c>
      <c r="N7315">
        <v>1</v>
      </c>
      <c r="O7315">
        <v>1.27064803049555E-3</v>
      </c>
    </row>
    <row r="7316" spans="1:15">
      <c r="A7316" t="s">
        <v>8230</v>
      </c>
      <c r="B7316" t="s">
        <v>23511</v>
      </c>
      <c r="C7316" t="s">
        <v>8231</v>
      </c>
      <c r="D7316">
        <v>1</v>
      </c>
      <c r="E7316">
        <v>6152</v>
      </c>
      <c r="F7316">
        <v>1</v>
      </c>
      <c r="G7316">
        <v>7804</v>
      </c>
      <c r="H7316">
        <v>0.788313685289595</v>
      </c>
      <c r="I7316">
        <v>0.968912233598893</v>
      </c>
      <c r="J7316">
        <v>0.832812322140707</v>
      </c>
      <c r="K7316" t="s">
        <v>28689</v>
      </c>
      <c r="L7316">
        <v>1</v>
      </c>
      <c r="M7316" t="s">
        <v>5133</v>
      </c>
      <c r="N7316">
        <v>1</v>
      </c>
      <c r="O7316">
        <v>1.6254876462938901E-4</v>
      </c>
    </row>
    <row r="7317" spans="1:15">
      <c r="A7317" t="s">
        <v>8232</v>
      </c>
      <c r="B7317" t="s">
        <v>23511</v>
      </c>
      <c r="C7317" t="s">
        <v>8233</v>
      </c>
      <c r="D7317">
        <v>2</v>
      </c>
      <c r="E7317">
        <v>6152</v>
      </c>
      <c r="F7317">
        <v>2</v>
      </c>
      <c r="G7317">
        <v>7804</v>
      </c>
      <c r="H7317">
        <v>0.62141708038142995</v>
      </c>
      <c r="I7317">
        <v>0.968912233598893</v>
      </c>
      <c r="J7317">
        <v>0.832812322140707</v>
      </c>
      <c r="K7317" t="s">
        <v>28680</v>
      </c>
      <c r="L7317">
        <v>2</v>
      </c>
      <c r="M7317" t="s">
        <v>5133</v>
      </c>
      <c r="N7317">
        <v>1</v>
      </c>
      <c r="O7317">
        <v>3.2509752925877802E-4</v>
      </c>
    </row>
    <row r="7318" spans="1:15">
      <c r="A7318" t="s">
        <v>8234</v>
      </c>
      <c r="B7318" t="s">
        <v>23513</v>
      </c>
      <c r="C7318" t="s">
        <v>8235</v>
      </c>
      <c r="D7318">
        <v>2</v>
      </c>
      <c r="E7318">
        <v>535</v>
      </c>
      <c r="F7318">
        <v>7</v>
      </c>
      <c r="G7318">
        <v>8124</v>
      </c>
      <c r="H7318">
        <v>7.2881032852052594E-2</v>
      </c>
      <c r="I7318">
        <v>0.47111571080376702</v>
      </c>
      <c r="J7318">
        <v>0.447754107389148</v>
      </c>
      <c r="K7318" t="s">
        <v>28717</v>
      </c>
      <c r="L7318">
        <v>2</v>
      </c>
      <c r="M7318" t="s">
        <v>5133</v>
      </c>
      <c r="N7318">
        <v>0.28571428571428598</v>
      </c>
      <c r="O7318">
        <v>3.7383177570093499E-3</v>
      </c>
    </row>
    <row r="7319" spans="1:15">
      <c r="A7319" t="s">
        <v>8234</v>
      </c>
      <c r="B7319" t="s">
        <v>23511</v>
      </c>
      <c r="C7319" t="s">
        <v>8235</v>
      </c>
      <c r="D7319">
        <v>5</v>
      </c>
      <c r="E7319">
        <v>6152</v>
      </c>
      <c r="F7319">
        <v>9</v>
      </c>
      <c r="G7319">
        <v>7804</v>
      </c>
      <c r="H7319">
        <v>0.97522995242144195</v>
      </c>
      <c r="I7319">
        <v>1</v>
      </c>
      <c r="J7319">
        <v>0.85953329234717102</v>
      </c>
      <c r="K7319" t="s">
        <v>28718</v>
      </c>
      <c r="L7319">
        <v>5</v>
      </c>
      <c r="M7319" t="s">
        <v>5133</v>
      </c>
      <c r="N7319">
        <v>0.55555555555555602</v>
      </c>
      <c r="O7319">
        <v>8.1274382314694405E-4</v>
      </c>
    </row>
    <row r="7320" spans="1:15">
      <c r="A7320" t="s">
        <v>8234</v>
      </c>
      <c r="B7320" t="s">
        <v>23518</v>
      </c>
      <c r="C7320" t="s">
        <v>8235</v>
      </c>
      <c r="D7320">
        <v>2</v>
      </c>
      <c r="E7320">
        <v>787</v>
      </c>
      <c r="F7320">
        <v>8</v>
      </c>
      <c r="G7320">
        <v>7393</v>
      </c>
      <c r="H7320">
        <v>0.20623850586585399</v>
      </c>
      <c r="I7320">
        <v>0.83876007220319604</v>
      </c>
      <c r="J7320">
        <v>0.81095958809365798</v>
      </c>
      <c r="K7320" t="s">
        <v>25878</v>
      </c>
      <c r="L7320">
        <v>2</v>
      </c>
      <c r="M7320" t="s">
        <v>5133</v>
      </c>
      <c r="N7320">
        <v>0.25</v>
      </c>
      <c r="O7320">
        <v>2.5412960609911099E-3</v>
      </c>
    </row>
    <row r="7321" spans="1:15">
      <c r="A7321" t="s">
        <v>8236</v>
      </c>
      <c r="B7321" t="s">
        <v>23513</v>
      </c>
      <c r="C7321" t="s">
        <v>8237</v>
      </c>
      <c r="D7321">
        <v>1</v>
      </c>
      <c r="E7321">
        <v>535</v>
      </c>
      <c r="F7321">
        <v>1</v>
      </c>
      <c r="G7321">
        <v>8124</v>
      </c>
      <c r="H7321">
        <v>6.5854258985721295E-2</v>
      </c>
      <c r="I7321">
        <v>0.448760549738495</v>
      </c>
      <c r="J7321">
        <v>0.42650749013827299</v>
      </c>
      <c r="K7321" t="s">
        <v>24525</v>
      </c>
      <c r="L7321">
        <v>1</v>
      </c>
      <c r="M7321" t="s">
        <v>1463</v>
      </c>
      <c r="N7321">
        <v>1</v>
      </c>
      <c r="O7321">
        <v>1.8691588785046699E-3</v>
      </c>
    </row>
    <row r="7322" spans="1:15">
      <c r="A7322" t="s">
        <v>8238</v>
      </c>
      <c r="B7322" t="s">
        <v>23511</v>
      </c>
      <c r="C7322" t="s">
        <v>8239</v>
      </c>
      <c r="D7322">
        <v>1</v>
      </c>
      <c r="E7322">
        <v>6152</v>
      </c>
      <c r="F7322">
        <v>1</v>
      </c>
      <c r="G7322">
        <v>7804</v>
      </c>
      <c r="H7322">
        <v>0.788313685289595</v>
      </c>
      <c r="I7322">
        <v>0.968912233598893</v>
      </c>
      <c r="J7322">
        <v>0.832812322140707</v>
      </c>
      <c r="K7322" t="s">
        <v>24302</v>
      </c>
      <c r="L7322">
        <v>1</v>
      </c>
      <c r="M7322" t="s">
        <v>2729</v>
      </c>
      <c r="N7322">
        <v>1</v>
      </c>
      <c r="O7322">
        <v>1.6254876462938901E-4</v>
      </c>
    </row>
    <row r="7323" spans="1:15">
      <c r="A7323" t="s">
        <v>8240</v>
      </c>
      <c r="B7323" t="s">
        <v>23511</v>
      </c>
      <c r="C7323" t="s">
        <v>8241</v>
      </c>
      <c r="D7323">
        <v>2</v>
      </c>
      <c r="E7323">
        <v>6152</v>
      </c>
      <c r="F7323">
        <v>2</v>
      </c>
      <c r="G7323">
        <v>7804</v>
      </c>
      <c r="H7323">
        <v>0.62141708038142995</v>
      </c>
      <c r="I7323">
        <v>0.968912233598893</v>
      </c>
      <c r="J7323">
        <v>0.832812322140707</v>
      </c>
      <c r="K7323" t="s">
        <v>24676</v>
      </c>
      <c r="L7323">
        <v>2</v>
      </c>
      <c r="M7323" t="s">
        <v>1463</v>
      </c>
      <c r="N7323">
        <v>1</v>
      </c>
      <c r="O7323">
        <v>3.2509752925877802E-4</v>
      </c>
    </row>
    <row r="7324" spans="1:15">
      <c r="A7324" t="s">
        <v>8242</v>
      </c>
      <c r="B7324" t="s">
        <v>23511</v>
      </c>
      <c r="C7324" t="s">
        <v>8243</v>
      </c>
      <c r="D7324">
        <v>1</v>
      </c>
      <c r="E7324">
        <v>6152</v>
      </c>
      <c r="F7324">
        <v>1</v>
      </c>
      <c r="G7324">
        <v>7804</v>
      </c>
      <c r="H7324">
        <v>0.788313685289595</v>
      </c>
      <c r="I7324">
        <v>0.968912233598893</v>
      </c>
      <c r="J7324">
        <v>0.832812322140707</v>
      </c>
      <c r="K7324" t="s">
        <v>23562</v>
      </c>
      <c r="L7324">
        <v>1</v>
      </c>
      <c r="M7324" t="s">
        <v>1463</v>
      </c>
      <c r="N7324">
        <v>1</v>
      </c>
      <c r="O7324">
        <v>1.6254876462938901E-4</v>
      </c>
    </row>
    <row r="7325" spans="1:15">
      <c r="A7325" t="s">
        <v>8244</v>
      </c>
      <c r="B7325" t="s">
        <v>23511</v>
      </c>
      <c r="C7325" t="s">
        <v>8245</v>
      </c>
      <c r="D7325">
        <v>14</v>
      </c>
      <c r="E7325">
        <v>6152</v>
      </c>
      <c r="F7325">
        <v>14</v>
      </c>
      <c r="G7325">
        <v>7804</v>
      </c>
      <c r="H7325">
        <v>3.5680033920092398E-2</v>
      </c>
      <c r="I7325">
        <v>0.21445050912290001</v>
      </c>
      <c r="J7325">
        <v>0.18432735215193299</v>
      </c>
      <c r="K7325" t="s">
        <v>27479</v>
      </c>
      <c r="L7325">
        <v>14</v>
      </c>
      <c r="M7325" t="s">
        <v>1463</v>
      </c>
      <c r="N7325">
        <v>1</v>
      </c>
      <c r="O7325">
        <v>2.2756827048114399E-3</v>
      </c>
    </row>
    <row r="7326" spans="1:15">
      <c r="A7326" t="s">
        <v>8246</v>
      </c>
      <c r="B7326" t="s">
        <v>23518</v>
      </c>
      <c r="C7326" t="s">
        <v>8247</v>
      </c>
      <c r="D7326">
        <v>1</v>
      </c>
      <c r="E7326">
        <v>787</v>
      </c>
      <c r="F7326">
        <v>2</v>
      </c>
      <c r="G7326">
        <v>7393</v>
      </c>
      <c r="H7326">
        <v>0.20158492765181499</v>
      </c>
      <c r="I7326">
        <v>0.83876007220319604</v>
      </c>
      <c r="J7326">
        <v>0.81095958809365798</v>
      </c>
      <c r="K7326" t="s">
        <v>28719</v>
      </c>
      <c r="L7326">
        <v>1</v>
      </c>
      <c r="M7326" t="s">
        <v>1463</v>
      </c>
      <c r="N7326">
        <v>0.5</v>
      </c>
      <c r="O7326">
        <v>1.27064803049555E-3</v>
      </c>
    </row>
    <row r="7327" spans="1:15">
      <c r="A7327" t="s">
        <v>8246</v>
      </c>
      <c r="B7327" t="s">
        <v>23511</v>
      </c>
      <c r="C7327" t="s">
        <v>8247</v>
      </c>
      <c r="D7327">
        <v>1</v>
      </c>
      <c r="E7327">
        <v>6152</v>
      </c>
      <c r="F7327">
        <v>2</v>
      </c>
      <c r="G7327">
        <v>7804</v>
      </c>
      <c r="H7327">
        <v>0.95521029019776005</v>
      </c>
      <c r="I7327">
        <v>1</v>
      </c>
      <c r="J7327">
        <v>0.85953329234717102</v>
      </c>
      <c r="K7327" t="s">
        <v>28720</v>
      </c>
      <c r="L7327">
        <v>1</v>
      </c>
      <c r="M7327" t="s">
        <v>1463</v>
      </c>
      <c r="N7327">
        <v>0.5</v>
      </c>
      <c r="O7327">
        <v>1.6254876462938901E-4</v>
      </c>
    </row>
    <row r="7328" spans="1:15">
      <c r="A7328" t="s">
        <v>8248</v>
      </c>
      <c r="B7328" t="s">
        <v>23511</v>
      </c>
      <c r="C7328" t="s">
        <v>8249</v>
      </c>
      <c r="D7328">
        <v>7</v>
      </c>
      <c r="E7328">
        <v>6152</v>
      </c>
      <c r="F7328">
        <v>7</v>
      </c>
      <c r="G7328">
        <v>7804</v>
      </c>
      <c r="H7328">
        <v>0.18905120292587699</v>
      </c>
      <c r="I7328">
        <v>0.631132279689813</v>
      </c>
      <c r="J7328">
        <v>0.54247920626835999</v>
      </c>
      <c r="K7328" t="s">
        <v>28549</v>
      </c>
      <c r="L7328">
        <v>7</v>
      </c>
      <c r="M7328" t="s">
        <v>1463</v>
      </c>
      <c r="N7328">
        <v>1</v>
      </c>
      <c r="O7328">
        <v>1.13784135240572E-3</v>
      </c>
    </row>
    <row r="7329" spans="1:15">
      <c r="A7329" t="s">
        <v>8250</v>
      </c>
      <c r="B7329" t="s">
        <v>23511</v>
      </c>
      <c r="C7329" t="s">
        <v>8251</v>
      </c>
      <c r="D7329">
        <v>7</v>
      </c>
      <c r="E7329">
        <v>6152</v>
      </c>
      <c r="F7329">
        <v>7</v>
      </c>
      <c r="G7329">
        <v>7804</v>
      </c>
      <c r="H7329">
        <v>0.18905120292587699</v>
      </c>
      <c r="I7329">
        <v>0.631132279689813</v>
      </c>
      <c r="J7329">
        <v>0.54247920626835999</v>
      </c>
      <c r="K7329" t="s">
        <v>26008</v>
      </c>
      <c r="L7329">
        <v>7</v>
      </c>
      <c r="M7329" t="s">
        <v>5133</v>
      </c>
      <c r="N7329">
        <v>1</v>
      </c>
      <c r="O7329">
        <v>1.13784135240572E-3</v>
      </c>
    </row>
    <row r="7330" spans="1:15">
      <c r="A7330" t="s">
        <v>8252</v>
      </c>
      <c r="B7330" t="s">
        <v>23511</v>
      </c>
      <c r="C7330" t="s">
        <v>8253</v>
      </c>
      <c r="D7330">
        <v>79</v>
      </c>
      <c r="E7330">
        <v>6152</v>
      </c>
      <c r="F7330">
        <v>89</v>
      </c>
      <c r="G7330">
        <v>7804</v>
      </c>
      <c r="H7330">
        <v>1.08020146462593E-2</v>
      </c>
      <c r="I7330">
        <v>8.7990417388941602E-2</v>
      </c>
      <c r="J7330">
        <v>7.5630693153318704E-2</v>
      </c>
      <c r="K7330" t="s">
        <v>28721</v>
      </c>
      <c r="L7330">
        <v>79</v>
      </c>
      <c r="M7330" t="s">
        <v>5133</v>
      </c>
      <c r="N7330">
        <v>0.88764044943820197</v>
      </c>
      <c r="O7330">
        <v>1.28413524057217E-2</v>
      </c>
    </row>
    <row r="7331" spans="1:15">
      <c r="A7331" t="s">
        <v>8252</v>
      </c>
      <c r="B7331" t="s">
        <v>23513</v>
      </c>
      <c r="C7331" t="s">
        <v>8253</v>
      </c>
      <c r="D7331">
        <v>6</v>
      </c>
      <c r="E7331">
        <v>535</v>
      </c>
      <c r="F7331">
        <v>93</v>
      </c>
      <c r="G7331">
        <v>8124</v>
      </c>
      <c r="H7331">
        <v>0.58113260542401401</v>
      </c>
      <c r="I7331">
        <v>0.99999999999997702</v>
      </c>
      <c r="J7331">
        <v>0.95041217501583097</v>
      </c>
      <c r="K7331" t="s">
        <v>28722</v>
      </c>
      <c r="L7331">
        <v>6</v>
      </c>
      <c r="M7331" t="s">
        <v>5133</v>
      </c>
      <c r="N7331">
        <v>6.4516129032258104E-2</v>
      </c>
      <c r="O7331">
        <v>1.1214953271028E-2</v>
      </c>
    </row>
    <row r="7332" spans="1:15">
      <c r="A7332" t="s">
        <v>8252</v>
      </c>
      <c r="B7332" t="s">
        <v>23518</v>
      </c>
      <c r="C7332" t="s">
        <v>8253</v>
      </c>
      <c r="D7332">
        <v>2</v>
      </c>
      <c r="E7332">
        <v>787</v>
      </c>
      <c r="F7332">
        <v>81</v>
      </c>
      <c r="G7332">
        <v>7393</v>
      </c>
      <c r="H7332">
        <v>0.99887840118188498</v>
      </c>
      <c r="I7332">
        <v>1</v>
      </c>
      <c r="J7332">
        <v>0.966855260484069</v>
      </c>
      <c r="K7332" t="s">
        <v>25937</v>
      </c>
      <c r="L7332">
        <v>2</v>
      </c>
      <c r="M7332" t="s">
        <v>5133</v>
      </c>
      <c r="N7332">
        <v>2.4691358024691398E-2</v>
      </c>
      <c r="O7332">
        <v>2.5412960609911099E-3</v>
      </c>
    </row>
    <row r="7333" spans="1:15">
      <c r="A7333" t="s">
        <v>8254</v>
      </c>
      <c r="B7333" t="s">
        <v>23511</v>
      </c>
      <c r="C7333" t="s">
        <v>8255</v>
      </c>
      <c r="D7333">
        <v>29</v>
      </c>
      <c r="E7333">
        <v>6152</v>
      </c>
      <c r="F7333">
        <v>29</v>
      </c>
      <c r="G7333">
        <v>7804</v>
      </c>
      <c r="H7333">
        <v>9.9583854011004911E-4</v>
      </c>
      <c r="I7333">
        <v>1.31774602518595E-2</v>
      </c>
      <c r="J7333">
        <v>1.13264657950547E-2</v>
      </c>
      <c r="K7333" t="s">
        <v>28723</v>
      </c>
      <c r="L7333">
        <v>29</v>
      </c>
      <c r="M7333" t="s">
        <v>5133</v>
      </c>
      <c r="N7333">
        <v>1</v>
      </c>
      <c r="O7333">
        <v>4.7139141742522797E-3</v>
      </c>
    </row>
    <row r="7334" spans="1:15">
      <c r="A7334" t="s">
        <v>8256</v>
      </c>
      <c r="B7334" t="s">
        <v>23511</v>
      </c>
      <c r="C7334" t="s">
        <v>8257</v>
      </c>
      <c r="D7334">
        <v>15</v>
      </c>
      <c r="E7334">
        <v>6152</v>
      </c>
      <c r="F7334">
        <v>15</v>
      </c>
      <c r="G7334">
        <v>7804</v>
      </c>
      <c r="H7334">
        <v>2.8113485006614501E-2</v>
      </c>
      <c r="I7334">
        <v>0.182450402036994</v>
      </c>
      <c r="J7334">
        <v>0.156822194752923</v>
      </c>
      <c r="K7334" t="s">
        <v>28724</v>
      </c>
      <c r="L7334">
        <v>15</v>
      </c>
      <c r="M7334" t="s">
        <v>5133</v>
      </c>
      <c r="N7334">
        <v>1</v>
      </c>
      <c r="O7334">
        <v>2.4382314694408299E-3</v>
      </c>
    </row>
    <row r="7335" spans="1:15">
      <c r="A7335" t="s">
        <v>8258</v>
      </c>
      <c r="B7335" t="s">
        <v>23518</v>
      </c>
      <c r="C7335" t="s">
        <v>8259</v>
      </c>
      <c r="D7335">
        <v>1</v>
      </c>
      <c r="E7335">
        <v>787</v>
      </c>
      <c r="F7335">
        <v>6</v>
      </c>
      <c r="G7335">
        <v>7393</v>
      </c>
      <c r="H7335">
        <v>0.49113550780958298</v>
      </c>
      <c r="I7335">
        <v>1</v>
      </c>
      <c r="J7335">
        <v>0.966855260484069</v>
      </c>
      <c r="K7335" t="s">
        <v>24125</v>
      </c>
      <c r="L7335">
        <v>1</v>
      </c>
      <c r="M7335" t="s">
        <v>5133</v>
      </c>
      <c r="N7335">
        <v>0.16666666666666699</v>
      </c>
      <c r="O7335">
        <v>1.27064803049555E-3</v>
      </c>
    </row>
    <row r="7336" spans="1:15">
      <c r="A7336" t="s">
        <v>8258</v>
      </c>
      <c r="B7336" t="s">
        <v>23513</v>
      </c>
      <c r="C7336" t="s">
        <v>8259</v>
      </c>
      <c r="D7336">
        <v>1</v>
      </c>
      <c r="E7336">
        <v>535</v>
      </c>
      <c r="F7336">
        <v>6</v>
      </c>
      <c r="G7336">
        <v>8124</v>
      </c>
      <c r="H7336">
        <v>0.33559747746230201</v>
      </c>
      <c r="I7336">
        <v>0.97804040131218795</v>
      </c>
      <c r="J7336">
        <v>0.92954150506449396</v>
      </c>
      <c r="K7336" t="s">
        <v>26809</v>
      </c>
      <c r="L7336">
        <v>1</v>
      </c>
      <c r="M7336" t="s">
        <v>5133</v>
      </c>
      <c r="N7336">
        <v>0.16666666666666699</v>
      </c>
      <c r="O7336">
        <v>1.8691588785046699E-3</v>
      </c>
    </row>
    <row r="7337" spans="1:15">
      <c r="A7337" t="s">
        <v>8258</v>
      </c>
      <c r="B7337" t="s">
        <v>23511</v>
      </c>
      <c r="C7337" t="s">
        <v>8259</v>
      </c>
      <c r="D7337">
        <v>4</v>
      </c>
      <c r="E7337">
        <v>6152</v>
      </c>
      <c r="F7337">
        <v>6</v>
      </c>
      <c r="G7337">
        <v>7804</v>
      </c>
      <c r="H7337">
        <v>0.88632030892592895</v>
      </c>
      <c r="I7337">
        <v>1</v>
      </c>
      <c r="J7337">
        <v>0.85953329234717102</v>
      </c>
      <c r="K7337" t="s">
        <v>28725</v>
      </c>
      <c r="L7337">
        <v>4</v>
      </c>
      <c r="M7337" t="s">
        <v>5133</v>
      </c>
      <c r="N7337">
        <v>0.66666666666666696</v>
      </c>
      <c r="O7337">
        <v>6.5019505851755496E-4</v>
      </c>
    </row>
    <row r="7338" spans="1:15">
      <c r="A7338" t="s">
        <v>8260</v>
      </c>
      <c r="B7338" t="s">
        <v>23513</v>
      </c>
      <c r="C7338" t="s">
        <v>8261</v>
      </c>
      <c r="D7338">
        <v>1</v>
      </c>
      <c r="E7338">
        <v>535</v>
      </c>
      <c r="F7338">
        <v>39</v>
      </c>
      <c r="G7338">
        <v>8124</v>
      </c>
      <c r="H7338">
        <v>0.93027810819106505</v>
      </c>
      <c r="I7338">
        <v>0.99999999999997702</v>
      </c>
      <c r="J7338">
        <v>0.95041217501583097</v>
      </c>
      <c r="K7338" t="s">
        <v>28726</v>
      </c>
      <c r="L7338">
        <v>1</v>
      </c>
      <c r="M7338" t="s">
        <v>5133</v>
      </c>
      <c r="N7338">
        <v>2.5641025641025599E-2</v>
      </c>
      <c r="O7338">
        <v>1.8691588785046699E-3</v>
      </c>
    </row>
    <row r="7339" spans="1:15">
      <c r="A7339" t="s">
        <v>8260</v>
      </c>
      <c r="B7339" t="s">
        <v>23511</v>
      </c>
      <c r="C7339" t="s">
        <v>8261</v>
      </c>
      <c r="D7339">
        <v>37</v>
      </c>
      <c r="E7339">
        <v>6152</v>
      </c>
      <c r="F7339">
        <v>39</v>
      </c>
      <c r="G7339">
        <v>7804</v>
      </c>
      <c r="H7339">
        <v>5.9843814032763303E-3</v>
      </c>
      <c r="I7339">
        <v>5.67047496778205E-2</v>
      </c>
      <c r="J7339">
        <v>4.8739620182299201E-2</v>
      </c>
      <c r="K7339" t="s">
        <v>28727</v>
      </c>
      <c r="L7339">
        <v>37</v>
      </c>
      <c r="M7339" t="s">
        <v>5133</v>
      </c>
      <c r="N7339">
        <v>0.94871794871794901</v>
      </c>
      <c r="O7339">
        <v>6.0143042912873899E-3</v>
      </c>
    </row>
    <row r="7340" spans="1:15">
      <c r="A7340" t="s">
        <v>8262</v>
      </c>
      <c r="B7340" t="s">
        <v>23511</v>
      </c>
      <c r="C7340" t="s">
        <v>8263</v>
      </c>
      <c r="D7340">
        <v>39</v>
      </c>
      <c r="E7340">
        <v>6152</v>
      </c>
      <c r="F7340">
        <v>45</v>
      </c>
      <c r="G7340">
        <v>7804</v>
      </c>
      <c r="H7340">
        <v>0.13166687094877999</v>
      </c>
      <c r="I7340">
        <v>0.52142411282813494</v>
      </c>
      <c r="J7340">
        <v>0.44818138440836902</v>
      </c>
      <c r="K7340" t="s">
        <v>24210</v>
      </c>
      <c r="L7340">
        <v>39</v>
      </c>
      <c r="M7340" t="s">
        <v>1463</v>
      </c>
      <c r="N7340">
        <v>0.86666666666666703</v>
      </c>
      <c r="O7340">
        <v>6.3394018205461602E-3</v>
      </c>
    </row>
    <row r="7341" spans="1:15">
      <c r="A7341" t="s">
        <v>8262</v>
      </c>
      <c r="B7341" t="s">
        <v>23518</v>
      </c>
      <c r="C7341" t="s">
        <v>8263</v>
      </c>
      <c r="D7341">
        <v>4</v>
      </c>
      <c r="E7341">
        <v>787</v>
      </c>
      <c r="F7341">
        <v>38</v>
      </c>
      <c r="G7341">
        <v>7393</v>
      </c>
      <c r="H7341">
        <v>0.58721715878792802</v>
      </c>
      <c r="I7341">
        <v>1</v>
      </c>
      <c r="J7341">
        <v>0.966855260484069</v>
      </c>
      <c r="K7341" t="s">
        <v>24211</v>
      </c>
      <c r="L7341">
        <v>4</v>
      </c>
      <c r="M7341" t="s">
        <v>1463</v>
      </c>
      <c r="N7341">
        <v>0.105263157894737</v>
      </c>
      <c r="O7341">
        <v>5.0825921219822103E-3</v>
      </c>
    </row>
    <row r="7342" spans="1:15">
      <c r="A7342" t="s">
        <v>8264</v>
      </c>
      <c r="B7342" t="s">
        <v>23511</v>
      </c>
      <c r="C7342" t="s">
        <v>8265</v>
      </c>
      <c r="D7342">
        <v>6</v>
      </c>
      <c r="E7342">
        <v>6152</v>
      </c>
      <c r="F7342">
        <v>6</v>
      </c>
      <c r="G7342">
        <v>7804</v>
      </c>
      <c r="H7342">
        <v>0.23986678822258201</v>
      </c>
      <c r="I7342">
        <v>0.71382528017432401</v>
      </c>
      <c r="J7342">
        <v>0.61355659322887801</v>
      </c>
      <c r="K7342" t="s">
        <v>23753</v>
      </c>
      <c r="L7342">
        <v>6</v>
      </c>
      <c r="M7342" t="s">
        <v>1463</v>
      </c>
      <c r="N7342">
        <v>1</v>
      </c>
      <c r="O7342">
        <v>9.7529258777633303E-4</v>
      </c>
    </row>
    <row r="7343" spans="1:15">
      <c r="A7343" t="s">
        <v>8266</v>
      </c>
      <c r="B7343" t="s">
        <v>23518</v>
      </c>
      <c r="C7343" t="s">
        <v>8267</v>
      </c>
      <c r="D7343">
        <v>5</v>
      </c>
      <c r="E7343">
        <v>787</v>
      </c>
      <c r="F7343">
        <v>42</v>
      </c>
      <c r="G7343">
        <v>7393</v>
      </c>
      <c r="H7343">
        <v>0.467590544879041</v>
      </c>
      <c r="I7343">
        <v>1</v>
      </c>
      <c r="J7343">
        <v>0.966855260484069</v>
      </c>
      <c r="K7343" t="s">
        <v>28728</v>
      </c>
      <c r="L7343">
        <v>5</v>
      </c>
      <c r="M7343" t="s">
        <v>2729</v>
      </c>
      <c r="N7343">
        <v>0.119047619047619</v>
      </c>
      <c r="O7343">
        <v>6.35324015247776E-3</v>
      </c>
    </row>
    <row r="7344" spans="1:15">
      <c r="A7344" t="s">
        <v>8266</v>
      </c>
      <c r="B7344" t="s">
        <v>23511</v>
      </c>
      <c r="C7344" t="s">
        <v>8267</v>
      </c>
      <c r="D7344">
        <v>23</v>
      </c>
      <c r="E7344">
        <v>6152</v>
      </c>
      <c r="F7344">
        <v>46</v>
      </c>
      <c r="G7344">
        <v>7804</v>
      </c>
      <c r="H7344">
        <v>0.99999667275260296</v>
      </c>
      <c r="I7344">
        <v>1</v>
      </c>
      <c r="J7344">
        <v>0.85953329234717102</v>
      </c>
      <c r="K7344" t="s">
        <v>28729</v>
      </c>
      <c r="L7344">
        <v>23</v>
      </c>
      <c r="M7344" t="s">
        <v>2729</v>
      </c>
      <c r="N7344">
        <v>0.5</v>
      </c>
      <c r="O7344">
        <v>3.73862158647594E-3</v>
      </c>
    </row>
    <row r="7345" spans="1:15">
      <c r="A7345" t="s">
        <v>8266</v>
      </c>
      <c r="B7345" t="s">
        <v>23513</v>
      </c>
      <c r="C7345" t="s">
        <v>8267</v>
      </c>
      <c r="D7345">
        <v>12</v>
      </c>
      <c r="E7345">
        <v>535</v>
      </c>
      <c r="F7345">
        <v>47</v>
      </c>
      <c r="G7345">
        <v>8124</v>
      </c>
      <c r="H7345" s="34">
        <v>3.6553023952169601E-5</v>
      </c>
      <c r="I7345">
        <v>2.1670721343071998E-3</v>
      </c>
      <c r="J7345">
        <v>2.0596117405831502E-3</v>
      </c>
      <c r="K7345" t="s">
        <v>28730</v>
      </c>
      <c r="L7345">
        <v>12</v>
      </c>
      <c r="M7345" t="s">
        <v>2729</v>
      </c>
      <c r="N7345">
        <v>0.25531914893617003</v>
      </c>
      <c r="O7345">
        <v>2.2429906542056101E-2</v>
      </c>
    </row>
    <row r="7346" spans="1:15">
      <c r="A7346" t="s">
        <v>8268</v>
      </c>
      <c r="B7346" t="s">
        <v>23511</v>
      </c>
      <c r="C7346" t="s">
        <v>8269</v>
      </c>
      <c r="D7346">
        <v>3</v>
      </c>
      <c r="E7346">
        <v>6152</v>
      </c>
      <c r="F7346">
        <v>5</v>
      </c>
      <c r="G7346">
        <v>7804</v>
      </c>
      <c r="H7346">
        <v>0.93277286492067202</v>
      </c>
      <c r="I7346">
        <v>1</v>
      </c>
      <c r="J7346">
        <v>0.85953329234717102</v>
      </c>
      <c r="K7346" t="s">
        <v>28731</v>
      </c>
      <c r="L7346">
        <v>3</v>
      </c>
      <c r="M7346" t="s">
        <v>2729</v>
      </c>
      <c r="N7346">
        <v>0.6</v>
      </c>
      <c r="O7346">
        <v>4.8764629388816603E-4</v>
      </c>
    </row>
    <row r="7347" spans="1:15">
      <c r="A7347" t="s">
        <v>8270</v>
      </c>
      <c r="B7347" t="s">
        <v>23513</v>
      </c>
      <c r="C7347" t="s">
        <v>8271</v>
      </c>
      <c r="D7347">
        <v>2</v>
      </c>
      <c r="E7347">
        <v>535</v>
      </c>
      <c r="F7347">
        <v>2</v>
      </c>
      <c r="G7347">
        <v>8124</v>
      </c>
      <c r="H7347">
        <v>4.3292101807675997E-3</v>
      </c>
      <c r="I7347">
        <v>8.6376068510507401E-2</v>
      </c>
      <c r="J7347">
        <v>8.2092867142389697E-2</v>
      </c>
      <c r="K7347" t="s">
        <v>26029</v>
      </c>
      <c r="L7347">
        <v>2</v>
      </c>
      <c r="M7347" t="s">
        <v>1463</v>
      </c>
      <c r="N7347">
        <v>1</v>
      </c>
      <c r="O7347">
        <v>3.7383177570093499E-3</v>
      </c>
    </row>
    <row r="7348" spans="1:15">
      <c r="A7348" t="s">
        <v>8272</v>
      </c>
      <c r="B7348" t="s">
        <v>23511</v>
      </c>
      <c r="C7348" t="s">
        <v>8273</v>
      </c>
      <c r="D7348">
        <v>18</v>
      </c>
      <c r="E7348">
        <v>6152</v>
      </c>
      <c r="F7348">
        <v>20</v>
      </c>
      <c r="G7348">
        <v>7804</v>
      </c>
      <c r="H7348">
        <v>0.17205893363076399</v>
      </c>
      <c r="I7348">
        <v>0.60627065196666896</v>
      </c>
      <c r="J7348">
        <v>0.52110980953837704</v>
      </c>
      <c r="K7348" t="s">
        <v>28732</v>
      </c>
      <c r="L7348">
        <v>18</v>
      </c>
      <c r="M7348" t="s">
        <v>5133</v>
      </c>
      <c r="N7348">
        <v>0.9</v>
      </c>
      <c r="O7348">
        <v>2.9258777633290002E-3</v>
      </c>
    </row>
    <row r="7349" spans="1:15">
      <c r="A7349" t="s">
        <v>8272</v>
      </c>
      <c r="B7349" t="s">
        <v>23513</v>
      </c>
      <c r="C7349" t="s">
        <v>8273</v>
      </c>
      <c r="D7349">
        <v>2</v>
      </c>
      <c r="E7349">
        <v>535</v>
      </c>
      <c r="F7349">
        <v>22</v>
      </c>
      <c r="G7349">
        <v>8124</v>
      </c>
      <c r="H7349">
        <v>0.43025526123462499</v>
      </c>
      <c r="I7349">
        <v>0.99999999999997702</v>
      </c>
      <c r="J7349">
        <v>0.95041217501583097</v>
      </c>
      <c r="K7349" t="s">
        <v>23546</v>
      </c>
      <c r="L7349">
        <v>2</v>
      </c>
      <c r="M7349" t="s">
        <v>5133</v>
      </c>
      <c r="N7349">
        <v>9.0909090909090898E-2</v>
      </c>
      <c r="O7349">
        <v>3.7383177570093499E-3</v>
      </c>
    </row>
    <row r="7350" spans="1:15">
      <c r="A7350" t="s">
        <v>8274</v>
      </c>
      <c r="B7350" t="s">
        <v>23511</v>
      </c>
      <c r="C7350" t="s">
        <v>8275</v>
      </c>
      <c r="D7350">
        <v>1</v>
      </c>
      <c r="E7350">
        <v>6152</v>
      </c>
      <c r="F7350">
        <v>1</v>
      </c>
      <c r="G7350">
        <v>7804</v>
      </c>
      <c r="H7350">
        <v>0.788313685289595</v>
      </c>
      <c r="I7350">
        <v>0.968912233598893</v>
      </c>
      <c r="J7350">
        <v>0.832812322140707</v>
      </c>
      <c r="K7350" t="s">
        <v>25560</v>
      </c>
      <c r="L7350">
        <v>1</v>
      </c>
      <c r="M7350" t="s">
        <v>5133</v>
      </c>
      <c r="N7350">
        <v>1</v>
      </c>
      <c r="O7350">
        <v>1.6254876462938901E-4</v>
      </c>
    </row>
    <row r="7351" spans="1:15">
      <c r="A7351" t="s">
        <v>8276</v>
      </c>
      <c r="B7351" t="s">
        <v>23511</v>
      </c>
      <c r="C7351" t="s">
        <v>8277</v>
      </c>
      <c r="D7351">
        <v>1</v>
      </c>
      <c r="E7351">
        <v>6152</v>
      </c>
      <c r="F7351">
        <v>1</v>
      </c>
      <c r="G7351">
        <v>7804</v>
      </c>
      <c r="H7351">
        <v>0.788313685289595</v>
      </c>
      <c r="I7351">
        <v>0.968912233598893</v>
      </c>
      <c r="J7351">
        <v>0.832812322140707</v>
      </c>
      <c r="K7351" t="s">
        <v>25560</v>
      </c>
      <c r="L7351">
        <v>1</v>
      </c>
      <c r="M7351" t="s">
        <v>5133</v>
      </c>
      <c r="N7351">
        <v>1</v>
      </c>
      <c r="O7351">
        <v>1.6254876462938901E-4</v>
      </c>
    </row>
    <row r="7352" spans="1:15">
      <c r="A7352" t="s">
        <v>8278</v>
      </c>
      <c r="B7352" t="s">
        <v>23513</v>
      </c>
      <c r="C7352" t="s">
        <v>8279</v>
      </c>
      <c r="D7352">
        <v>5</v>
      </c>
      <c r="E7352">
        <v>535</v>
      </c>
      <c r="F7352">
        <v>49</v>
      </c>
      <c r="G7352">
        <v>8124</v>
      </c>
      <c r="H7352">
        <v>0.218842327663749</v>
      </c>
      <c r="I7352">
        <v>0.85273230586348503</v>
      </c>
      <c r="J7352">
        <v>0.81044716552199803</v>
      </c>
      <c r="K7352" t="s">
        <v>26560</v>
      </c>
      <c r="L7352">
        <v>5</v>
      </c>
      <c r="M7352" t="s">
        <v>5133</v>
      </c>
      <c r="N7352">
        <v>0.102040816326531</v>
      </c>
      <c r="O7352">
        <v>9.3457943925233603E-3</v>
      </c>
    </row>
    <row r="7353" spans="1:15">
      <c r="A7353" t="s">
        <v>8278</v>
      </c>
      <c r="B7353" t="s">
        <v>23511</v>
      </c>
      <c r="C7353" t="s">
        <v>8279</v>
      </c>
      <c r="D7353">
        <v>41</v>
      </c>
      <c r="E7353">
        <v>6152</v>
      </c>
      <c r="F7353">
        <v>49</v>
      </c>
      <c r="G7353">
        <v>7804</v>
      </c>
      <c r="H7353">
        <v>0.262118754540834</v>
      </c>
      <c r="I7353">
        <v>0.75893450185594702</v>
      </c>
      <c r="J7353">
        <v>0.65232947105610195</v>
      </c>
      <c r="K7353" t="s">
        <v>26559</v>
      </c>
      <c r="L7353">
        <v>41</v>
      </c>
      <c r="M7353" t="s">
        <v>5133</v>
      </c>
      <c r="N7353">
        <v>0.83673469387755095</v>
      </c>
      <c r="O7353">
        <v>6.6644993498049402E-3</v>
      </c>
    </row>
    <row r="7354" spans="1:15">
      <c r="A7354" t="s">
        <v>8278</v>
      </c>
      <c r="B7354" t="s">
        <v>23518</v>
      </c>
      <c r="C7354" t="s">
        <v>8279</v>
      </c>
      <c r="D7354">
        <v>2</v>
      </c>
      <c r="E7354">
        <v>787</v>
      </c>
      <c r="F7354">
        <v>45</v>
      </c>
      <c r="G7354">
        <v>7393</v>
      </c>
      <c r="H7354">
        <v>0.960251478328499</v>
      </c>
      <c r="I7354">
        <v>1</v>
      </c>
      <c r="J7354">
        <v>0.966855260484069</v>
      </c>
      <c r="K7354" t="s">
        <v>26558</v>
      </c>
      <c r="L7354">
        <v>2</v>
      </c>
      <c r="M7354" t="s">
        <v>5133</v>
      </c>
      <c r="N7354">
        <v>4.4444444444444398E-2</v>
      </c>
      <c r="O7354">
        <v>2.5412960609911099E-3</v>
      </c>
    </row>
    <row r="7355" spans="1:15">
      <c r="A7355" t="s">
        <v>8280</v>
      </c>
      <c r="B7355" t="s">
        <v>23518</v>
      </c>
      <c r="C7355" t="s">
        <v>8281</v>
      </c>
      <c r="D7355">
        <v>4</v>
      </c>
      <c r="E7355">
        <v>787</v>
      </c>
      <c r="F7355">
        <v>210</v>
      </c>
      <c r="G7355">
        <v>7393</v>
      </c>
      <c r="H7355">
        <v>0.999999879664484</v>
      </c>
      <c r="I7355">
        <v>1</v>
      </c>
      <c r="J7355">
        <v>0.966855260484069</v>
      </c>
      <c r="K7355" t="s">
        <v>26882</v>
      </c>
      <c r="L7355">
        <v>4</v>
      </c>
      <c r="M7355" t="s">
        <v>5133</v>
      </c>
      <c r="N7355">
        <v>1.9047619047619001E-2</v>
      </c>
      <c r="O7355">
        <v>5.0825921219822103E-3</v>
      </c>
    </row>
    <row r="7356" spans="1:15">
      <c r="A7356" t="s">
        <v>8280</v>
      </c>
      <c r="B7356" t="s">
        <v>23513</v>
      </c>
      <c r="C7356" t="s">
        <v>8281</v>
      </c>
      <c r="D7356">
        <v>5</v>
      </c>
      <c r="E7356">
        <v>535</v>
      </c>
      <c r="F7356">
        <v>207</v>
      </c>
      <c r="G7356">
        <v>8124</v>
      </c>
      <c r="H7356">
        <v>0.99831775850706805</v>
      </c>
      <c r="I7356">
        <v>0.99999999999997702</v>
      </c>
      <c r="J7356">
        <v>0.95041217501583097</v>
      </c>
      <c r="K7356" t="s">
        <v>26883</v>
      </c>
      <c r="L7356">
        <v>5</v>
      </c>
      <c r="M7356" t="s">
        <v>5133</v>
      </c>
      <c r="N7356">
        <v>2.41545893719807E-2</v>
      </c>
      <c r="O7356">
        <v>9.3457943925233603E-3</v>
      </c>
    </row>
    <row r="7357" spans="1:15">
      <c r="A7357" t="s">
        <v>8280</v>
      </c>
      <c r="B7357" t="s">
        <v>23511</v>
      </c>
      <c r="C7357" t="s">
        <v>8281</v>
      </c>
      <c r="D7357">
        <v>199</v>
      </c>
      <c r="E7357">
        <v>6152</v>
      </c>
      <c r="F7357">
        <v>212</v>
      </c>
      <c r="G7357">
        <v>7804</v>
      </c>
      <c r="H7357" s="34">
        <v>8.0428915064824703E-10</v>
      </c>
      <c r="I7357" s="34">
        <v>5.1085333471819302E-8</v>
      </c>
      <c r="J7357" s="34">
        <v>4.3909544869685997E-8</v>
      </c>
      <c r="K7357" t="s">
        <v>28733</v>
      </c>
      <c r="L7357">
        <v>199</v>
      </c>
      <c r="M7357" t="s">
        <v>5133</v>
      </c>
      <c r="N7357">
        <v>0.93867924528301905</v>
      </c>
      <c r="O7357">
        <v>3.2347204161248401E-2</v>
      </c>
    </row>
    <row r="7358" spans="1:15">
      <c r="A7358" t="s">
        <v>8282</v>
      </c>
      <c r="B7358" t="s">
        <v>23511</v>
      </c>
      <c r="C7358" t="s">
        <v>8283</v>
      </c>
      <c r="D7358">
        <v>2</v>
      </c>
      <c r="E7358">
        <v>6152</v>
      </c>
      <c r="F7358">
        <v>3</v>
      </c>
      <c r="G7358">
        <v>7804</v>
      </c>
      <c r="H7358">
        <v>0.88457550560319997</v>
      </c>
      <c r="I7358">
        <v>1</v>
      </c>
      <c r="J7358">
        <v>0.85953329234717102</v>
      </c>
      <c r="K7358" t="s">
        <v>28734</v>
      </c>
      <c r="L7358">
        <v>2</v>
      </c>
      <c r="M7358" t="s">
        <v>5133</v>
      </c>
      <c r="N7358">
        <v>0.66666666666666696</v>
      </c>
      <c r="O7358">
        <v>3.2509752925877802E-4</v>
      </c>
    </row>
    <row r="7359" spans="1:15">
      <c r="A7359" t="s">
        <v>8282</v>
      </c>
      <c r="B7359" t="s">
        <v>23513</v>
      </c>
      <c r="C7359" t="s">
        <v>8283</v>
      </c>
      <c r="D7359">
        <v>1</v>
      </c>
      <c r="E7359">
        <v>535</v>
      </c>
      <c r="F7359">
        <v>3</v>
      </c>
      <c r="G7359">
        <v>8124</v>
      </c>
      <c r="H7359">
        <v>0.184859247501582</v>
      </c>
      <c r="I7359">
        <v>0.75508452473579202</v>
      </c>
      <c r="J7359">
        <v>0.71764152547495597</v>
      </c>
      <c r="K7359" t="s">
        <v>26809</v>
      </c>
      <c r="L7359">
        <v>1</v>
      </c>
      <c r="M7359" t="s">
        <v>5133</v>
      </c>
      <c r="N7359">
        <v>0.33333333333333298</v>
      </c>
      <c r="O7359">
        <v>1.8691588785046699E-3</v>
      </c>
    </row>
    <row r="7360" spans="1:15">
      <c r="A7360" t="s">
        <v>8284</v>
      </c>
      <c r="B7360" t="s">
        <v>23511</v>
      </c>
      <c r="C7360" t="s">
        <v>8285</v>
      </c>
      <c r="D7360">
        <v>1</v>
      </c>
      <c r="E7360">
        <v>6152</v>
      </c>
      <c r="F7360">
        <v>2</v>
      </c>
      <c r="G7360">
        <v>7804</v>
      </c>
      <c r="H7360">
        <v>0.95521029019776005</v>
      </c>
      <c r="I7360">
        <v>1</v>
      </c>
      <c r="J7360">
        <v>0.85953329234717102</v>
      </c>
      <c r="K7360" t="s">
        <v>28735</v>
      </c>
      <c r="L7360">
        <v>1</v>
      </c>
      <c r="M7360" t="s">
        <v>5133</v>
      </c>
      <c r="N7360">
        <v>0.5</v>
      </c>
      <c r="O7360">
        <v>1.6254876462938901E-4</v>
      </c>
    </row>
    <row r="7361" spans="1:15">
      <c r="A7361" t="s">
        <v>8284</v>
      </c>
      <c r="B7361" t="s">
        <v>23518</v>
      </c>
      <c r="C7361" t="s">
        <v>8285</v>
      </c>
      <c r="D7361">
        <v>1</v>
      </c>
      <c r="E7361">
        <v>787</v>
      </c>
      <c r="F7361">
        <v>2</v>
      </c>
      <c r="G7361">
        <v>7393</v>
      </c>
      <c r="H7361">
        <v>0.20158492765181499</v>
      </c>
      <c r="I7361">
        <v>0.83876007220319604</v>
      </c>
      <c r="J7361">
        <v>0.81095958809365798</v>
      </c>
      <c r="K7361" t="s">
        <v>24125</v>
      </c>
      <c r="L7361">
        <v>1</v>
      </c>
      <c r="M7361" t="s">
        <v>5133</v>
      </c>
      <c r="N7361">
        <v>0.5</v>
      </c>
      <c r="O7361">
        <v>1.27064803049555E-3</v>
      </c>
    </row>
    <row r="7362" spans="1:15">
      <c r="A7362" t="s">
        <v>8286</v>
      </c>
      <c r="B7362" t="s">
        <v>23511</v>
      </c>
      <c r="C7362" t="s">
        <v>8287</v>
      </c>
      <c r="D7362">
        <v>7</v>
      </c>
      <c r="E7362">
        <v>6152</v>
      </c>
      <c r="F7362">
        <v>7</v>
      </c>
      <c r="G7362">
        <v>7804</v>
      </c>
      <c r="H7362">
        <v>0.18905120292587699</v>
      </c>
      <c r="I7362">
        <v>0.631132279689813</v>
      </c>
      <c r="J7362">
        <v>0.54247920626835999</v>
      </c>
      <c r="K7362" t="s">
        <v>28736</v>
      </c>
      <c r="L7362">
        <v>7</v>
      </c>
      <c r="M7362" t="s">
        <v>5133</v>
      </c>
      <c r="N7362">
        <v>1</v>
      </c>
      <c r="O7362">
        <v>1.13784135240572E-3</v>
      </c>
    </row>
    <row r="7363" spans="1:15">
      <c r="A7363" t="s">
        <v>8288</v>
      </c>
      <c r="B7363" t="s">
        <v>23511</v>
      </c>
      <c r="C7363" t="s">
        <v>8289</v>
      </c>
      <c r="D7363">
        <v>1</v>
      </c>
      <c r="E7363">
        <v>6152</v>
      </c>
      <c r="F7363">
        <v>1</v>
      </c>
      <c r="G7363">
        <v>7804</v>
      </c>
      <c r="H7363">
        <v>0.788313685289595</v>
      </c>
      <c r="I7363">
        <v>0.968912233598893</v>
      </c>
      <c r="J7363">
        <v>0.832812322140707</v>
      </c>
      <c r="K7363" t="s">
        <v>28737</v>
      </c>
      <c r="L7363">
        <v>1</v>
      </c>
      <c r="M7363" t="s">
        <v>5133</v>
      </c>
      <c r="N7363">
        <v>1</v>
      </c>
      <c r="O7363">
        <v>1.6254876462938901E-4</v>
      </c>
    </row>
    <row r="7364" spans="1:15">
      <c r="A7364" t="s">
        <v>8290</v>
      </c>
      <c r="B7364" t="s">
        <v>23511</v>
      </c>
      <c r="C7364" t="s">
        <v>8291</v>
      </c>
      <c r="D7364">
        <v>4</v>
      </c>
      <c r="E7364">
        <v>6152</v>
      </c>
      <c r="F7364">
        <v>6</v>
      </c>
      <c r="G7364">
        <v>7804</v>
      </c>
      <c r="H7364">
        <v>0.88632030892592895</v>
      </c>
      <c r="I7364">
        <v>1</v>
      </c>
      <c r="J7364">
        <v>0.85953329234717102</v>
      </c>
      <c r="K7364" t="s">
        <v>28738</v>
      </c>
      <c r="L7364">
        <v>4</v>
      </c>
      <c r="M7364" t="s">
        <v>1463</v>
      </c>
      <c r="N7364">
        <v>0.66666666666666696</v>
      </c>
      <c r="O7364">
        <v>6.5019505851755496E-4</v>
      </c>
    </row>
    <row r="7365" spans="1:15">
      <c r="A7365" t="s">
        <v>8290</v>
      </c>
      <c r="B7365" t="s">
        <v>23518</v>
      </c>
      <c r="C7365" t="s">
        <v>8291</v>
      </c>
      <c r="D7365">
        <v>2</v>
      </c>
      <c r="E7365">
        <v>787</v>
      </c>
      <c r="F7365">
        <v>6</v>
      </c>
      <c r="G7365">
        <v>7393</v>
      </c>
      <c r="H7365">
        <v>0.127121247527331</v>
      </c>
      <c r="I7365">
        <v>0.70232558016992197</v>
      </c>
      <c r="J7365">
        <v>0.67904718175981504</v>
      </c>
      <c r="K7365" t="s">
        <v>23855</v>
      </c>
      <c r="L7365">
        <v>2</v>
      </c>
      <c r="M7365" t="s">
        <v>1463</v>
      </c>
      <c r="N7365">
        <v>0.33333333333333298</v>
      </c>
      <c r="O7365">
        <v>2.5412960609911099E-3</v>
      </c>
    </row>
    <row r="7366" spans="1:15">
      <c r="A7366" t="s">
        <v>8292</v>
      </c>
      <c r="B7366" t="s">
        <v>23511</v>
      </c>
      <c r="C7366" t="s">
        <v>8293</v>
      </c>
      <c r="D7366">
        <v>1</v>
      </c>
      <c r="E7366">
        <v>6152</v>
      </c>
      <c r="F7366">
        <v>1</v>
      </c>
      <c r="G7366">
        <v>7804</v>
      </c>
      <c r="H7366">
        <v>0.788313685289595</v>
      </c>
      <c r="I7366">
        <v>0.968912233598893</v>
      </c>
      <c r="J7366">
        <v>0.832812322140707</v>
      </c>
      <c r="K7366" t="s">
        <v>24714</v>
      </c>
      <c r="L7366">
        <v>1</v>
      </c>
      <c r="M7366" t="s">
        <v>1463</v>
      </c>
      <c r="N7366">
        <v>1</v>
      </c>
      <c r="O7366">
        <v>1.6254876462938901E-4</v>
      </c>
    </row>
    <row r="7367" spans="1:15">
      <c r="A7367" t="s">
        <v>8294</v>
      </c>
      <c r="B7367" t="s">
        <v>23518</v>
      </c>
      <c r="C7367" t="s">
        <v>8295</v>
      </c>
      <c r="D7367">
        <v>1</v>
      </c>
      <c r="E7367">
        <v>787</v>
      </c>
      <c r="F7367">
        <v>1</v>
      </c>
      <c r="G7367">
        <v>7393</v>
      </c>
      <c r="H7367">
        <v>0.106452049235764</v>
      </c>
      <c r="I7367">
        <v>0.63266972740240601</v>
      </c>
      <c r="J7367">
        <v>0.61170005408803896</v>
      </c>
      <c r="K7367" t="s">
        <v>27301</v>
      </c>
      <c r="L7367">
        <v>1</v>
      </c>
      <c r="M7367" t="s">
        <v>1463</v>
      </c>
      <c r="N7367">
        <v>1</v>
      </c>
      <c r="O7367">
        <v>1.27064803049555E-3</v>
      </c>
    </row>
    <row r="7368" spans="1:15">
      <c r="A7368" t="s">
        <v>8296</v>
      </c>
      <c r="B7368" t="s">
        <v>23511</v>
      </c>
      <c r="C7368" t="s">
        <v>8297</v>
      </c>
      <c r="D7368">
        <v>1</v>
      </c>
      <c r="E7368">
        <v>6152</v>
      </c>
      <c r="F7368">
        <v>2</v>
      </c>
      <c r="G7368">
        <v>7804</v>
      </c>
      <c r="H7368">
        <v>0.95521029019776005</v>
      </c>
      <c r="I7368">
        <v>1</v>
      </c>
      <c r="J7368">
        <v>0.85953329234717102</v>
      </c>
      <c r="K7368" t="s">
        <v>24935</v>
      </c>
      <c r="L7368">
        <v>1</v>
      </c>
      <c r="M7368" t="s">
        <v>1463</v>
      </c>
      <c r="N7368">
        <v>0.5</v>
      </c>
      <c r="O7368">
        <v>1.6254876462938901E-4</v>
      </c>
    </row>
    <row r="7369" spans="1:15">
      <c r="A7369" t="s">
        <v>8298</v>
      </c>
      <c r="B7369" t="s">
        <v>23511</v>
      </c>
      <c r="C7369" t="s">
        <v>8299</v>
      </c>
      <c r="D7369">
        <v>3</v>
      </c>
      <c r="E7369">
        <v>6152</v>
      </c>
      <c r="F7369">
        <v>3</v>
      </c>
      <c r="G7369">
        <v>7804</v>
      </c>
      <c r="H7369">
        <v>0.489837867770546</v>
      </c>
      <c r="I7369">
        <v>0.96083957126938102</v>
      </c>
      <c r="J7369">
        <v>0.82587360011061495</v>
      </c>
      <c r="K7369" t="s">
        <v>24133</v>
      </c>
      <c r="L7369">
        <v>3</v>
      </c>
      <c r="M7369" t="s">
        <v>1463</v>
      </c>
      <c r="N7369">
        <v>1</v>
      </c>
      <c r="O7369">
        <v>4.8764629388816603E-4</v>
      </c>
    </row>
    <row r="7370" spans="1:15">
      <c r="A7370" t="s">
        <v>8300</v>
      </c>
      <c r="B7370" t="s">
        <v>23511</v>
      </c>
      <c r="C7370" t="s">
        <v>8301</v>
      </c>
      <c r="D7370">
        <v>1</v>
      </c>
      <c r="E7370">
        <v>6152</v>
      </c>
      <c r="F7370">
        <v>1</v>
      </c>
      <c r="G7370">
        <v>7804</v>
      </c>
      <c r="H7370">
        <v>0.788313685289595</v>
      </c>
      <c r="I7370">
        <v>0.968912233598893</v>
      </c>
      <c r="J7370">
        <v>0.832812322140707</v>
      </c>
      <c r="K7370" t="s">
        <v>28446</v>
      </c>
      <c r="L7370">
        <v>1</v>
      </c>
      <c r="M7370" t="s">
        <v>1463</v>
      </c>
      <c r="N7370">
        <v>1</v>
      </c>
      <c r="O7370">
        <v>1.6254876462938901E-4</v>
      </c>
    </row>
    <row r="7371" spans="1:15">
      <c r="A7371" t="s">
        <v>8302</v>
      </c>
      <c r="B7371" t="s">
        <v>23511</v>
      </c>
      <c r="C7371" t="s">
        <v>8303</v>
      </c>
      <c r="D7371">
        <v>5</v>
      </c>
      <c r="E7371">
        <v>6152</v>
      </c>
      <c r="F7371">
        <v>7</v>
      </c>
      <c r="G7371">
        <v>7804</v>
      </c>
      <c r="H7371">
        <v>0.83137607319657303</v>
      </c>
      <c r="I7371">
        <v>0.98923101772060196</v>
      </c>
      <c r="J7371">
        <v>0.85027699355333197</v>
      </c>
      <c r="K7371" t="s">
        <v>28739</v>
      </c>
      <c r="L7371">
        <v>5</v>
      </c>
      <c r="M7371" t="s">
        <v>1463</v>
      </c>
      <c r="N7371">
        <v>0.71428571428571397</v>
      </c>
      <c r="O7371">
        <v>8.1274382314694405E-4</v>
      </c>
    </row>
    <row r="7372" spans="1:15">
      <c r="A7372" t="s">
        <v>8304</v>
      </c>
      <c r="B7372" t="s">
        <v>23511</v>
      </c>
      <c r="C7372" t="s">
        <v>8305</v>
      </c>
      <c r="D7372">
        <v>5</v>
      </c>
      <c r="E7372">
        <v>6152</v>
      </c>
      <c r="F7372">
        <v>7</v>
      </c>
      <c r="G7372">
        <v>7804</v>
      </c>
      <c r="H7372">
        <v>0.83137607319657303</v>
      </c>
      <c r="I7372">
        <v>0.98923101772060196</v>
      </c>
      <c r="J7372">
        <v>0.85027699355333197</v>
      </c>
      <c r="K7372" t="s">
        <v>28739</v>
      </c>
      <c r="L7372">
        <v>5</v>
      </c>
      <c r="M7372" t="s">
        <v>2729</v>
      </c>
      <c r="N7372">
        <v>0.71428571428571397</v>
      </c>
      <c r="O7372">
        <v>8.1274382314694405E-4</v>
      </c>
    </row>
    <row r="7373" spans="1:15">
      <c r="A7373" t="s">
        <v>8306</v>
      </c>
      <c r="B7373" t="s">
        <v>23511</v>
      </c>
      <c r="C7373" t="s">
        <v>8307</v>
      </c>
      <c r="D7373">
        <v>6</v>
      </c>
      <c r="E7373">
        <v>6152</v>
      </c>
      <c r="F7373">
        <v>9</v>
      </c>
      <c r="G7373">
        <v>7804</v>
      </c>
      <c r="H7373">
        <v>0.89825373386812402</v>
      </c>
      <c r="I7373">
        <v>1</v>
      </c>
      <c r="J7373">
        <v>0.85953329234717102</v>
      </c>
      <c r="K7373" t="s">
        <v>26057</v>
      </c>
      <c r="L7373">
        <v>6</v>
      </c>
      <c r="M7373" t="s">
        <v>5133</v>
      </c>
      <c r="N7373">
        <v>0.66666666666666696</v>
      </c>
      <c r="O7373">
        <v>9.7529258777633303E-4</v>
      </c>
    </row>
    <row r="7374" spans="1:15">
      <c r="A7374" t="s">
        <v>8306</v>
      </c>
      <c r="B7374" t="s">
        <v>23513</v>
      </c>
      <c r="C7374" t="s">
        <v>8307</v>
      </c>
      <c r="D7374">
        <v>3</v>
      </c>
      <c r="E7374">
        <v>535</v>
      </c>
      <c r="F7374">
        <v>10</v>
      </c>
      <c r="G7374">
        <v>8124</v>
      </c>
      <c r="H7374">
        <v>2.4049422738076798E-2</v>
      </c>
      <c r="I7374">
        <v>0.31286866571479199</v>
      </c>
      <c r="J7374">
        <v>0.29735418907630301</v>
      </c>
      <c r="K7374" t="s">
        <v>24136</v>
      </c>
      <c r="L7374">
        <v>3</v>
      </c>
      <c r="M7374" t="s">
        <v>5133</v>
      </c>
      <c r="N7374">
        <v>0.3</v>
      </c>
      <c r="O7374">
        <v>5.60747663551402E-3</v>
      </c>
    </row>
    <row r="7375" spans="1:15">
      <c r="A7375" t="s">
        <v>8308</v>
      </c>
      <c r="B7375" t="s">
        <v>23513</v>
      </c>
      <c r="C7375" t="s">
        <v>8309</v>
      </c>
      <c r="D7375">
        <v>1</v>
      </c>
      <c r="E7375">
        <v>535</v>
      </c>
      <c r="F7375">
        <v>3</v>
      </c>
      <c r="G7375">
        <v>8124</v>
      </c>
      <c r="H7375">
        <v>0.184859247501582</v>
      </c>
      <c r="I7375">
        <v>0.75508452473579202</v>
      </c>
      <c r="J7375">
        <v>0.71764152547495597</v>
      </c>
      <c r="K7375" t="s">
        <v>23990</v>
      </c>
      <c r="L7375">
        <v>1</v>
      </c>
      <c r="M7375" t="s">
        <v>2729</v>
      </c>
      <c r="N7375">
        <v>0.33333333333333298</v>
      </c>
      <c r="O7375">
        <v>1.8691588785046699E-3</v>
      </c>
    </row>
    <row r="7376" spans="1:15">
      <c r="A7376" t="s">
        <v>8308</v>
      </c>
      <c r="B7376" t="s">
        <v>23518</v>
      </c>
      <c r="C7376" t="s">
        <v>8309</v>
      </c>
      <c r="D7376">
        <v>1</v>
      </c>
      <c r="E7376">
        <v>787</v>
      </c>
      <c r="F7376">
        <v>3</v>
      </c>
      <c r="G7376">
        <v>7393</v>
      </c>
      <c r="H7376">
        <v>0.28660084727541502</v>
      </c>
      <c r="I7376">
        <v>0.97863801257884697</v>
      </c>
      <c r="J7376">
        <v>0.94620131057153301</v>
      </c>
      <c r="K7376" t="s">
        <v>24014</v>
      </c>
      <c r="L7376">
        <v>1</v>
      </c>
      <c r="M7376" t="s">
        <v>2729</v>
      </c>
      <c r="N7376">
        <v>0.33333333333333298</v>
      </c>
      <c r="O7376">
        <v>1.27064803049555E-3</v>
      </c>
    </row>
    <row r="7377" spans="1:15">
      <c r="A7377" t="s">
        <v>8308</v>
      </c>
      <c r="B7377" t="s">
        <v>23511</v>
      </c>
      <c r="C7377" t="s">
        <v>8309</v>
      </c>
      <c r="D7377">
        <v>1</v>
      </c>
      <c r="E7377">
        <v>6152</v>
      </c>
      <c r="F7377">
        <v>3</v>
      </c>
      <c r="G7377">
        <v>7804</v>
      </c>
      <c r="H7377">
        <v>0.99052768249503997</v>
      </c>
      <c r="I7377">
        <v>1</v>
      </c>
      <c r="J7377">
        <v>0.85953329234717102</v>
      </c>
      <c r="K7377" t="s">
        <v>24447</v>
      </c>
      <c r="L7377">
        <v>1</v>
      </c>
      <c r="M7377" t="s">
        <v>2729</v>
      </c>
      <c r="N7377">
        <v>0.33333333333333298</v>
      </c>
      <c r="O7377">
        <v>1.6254876462938901E-4</v>
      </c>
    </row>
    <row r="7378" spans="1:15">
      <c r="A7378" t="s">
        <v>8310</v>
      </c>
      <c r="B7378" t="s">
        <v>23513</v>
      </c>
      <c r="C7378" t="s">
        <v>8311</v>
      </c>
      <c r="D7378">
        <v>1</v>
      </c>
      <c r="E7378">
        <v>535</v>
      </c>
      <c r="F7378">
        <v>11</v>
      </c>
      <c r="G7378">
        <v>8124</v>
      </c>
      <c r="H7378">
        <v>0.52755249562557105</v>
      </c>
      <c r="I7378">
        <v>0.99999999999997702</v>
      </c>
      <c r="J7378">
        <v>0.95041217501583097</v>
      </c>
      <c r="K7378" t="s">
        <v>24907</v>
      </c>
      <c r="L7378">
        <v>1</v>
      </c>
      <c r="M7378" t="s">
        <v>1463</v>
      </c>
      <c r="N7378">
        <v>9.0909090909090898E-2</v>
      </c>
      <c r="O7378">
        <v>1.8691588785046699E-3</v>
      </c>
    </row>
    <row r="7379" spans="1:15">
      <c r="A7379" t="s">
        <v>8310</v>
      </c>
      <c r="B7379" t="s">
        <v>23511</v>
      </c>
      <c r="C7379" t="s">
        <v>8311</v>
      </c>
      <c r="D7379">
        <v>13</v>
      </c>
      <c r="E7379">
        <v>6152</v>
      </c>
      <c r="F7379">
        <v>14</v>
      </c>
      <c r="G7379">
        <v>7804</v>
      </c>
      <c r="H7379">
        <v>0.17010059500559399</v>
      </c>
      <c r="I7379">
        <v>0.60434513093831699</v>
      </c>
      <c r="J7379">
        <v>0.51945476010939395</v>
      </c>
      <c r="K7379" t="s">
        <v>25010</v>
      </c>
      <c r="L7379">
        <v>13</v>
      </c>
      <c r="M7379" t="s">
        <v>1463</v>
      </c>
      <c r="N7379">
        <v>0.92857142857142905</v>
      </c>
      <c r="O7379">
        <v>2.1131339401820499E-3</v>
      </c>
    </row>
    <row r="7380" spans="1:15">
      <c r="A7380" t="s">
        <v>8312</v>
      </c>
      <c r="B7380" t="s">
        <v>23511</v>
      </c>
      <c r="C7380" t="s">
        <v>8313</v>
      </c>
      <c r="D7380">
        <v>27</v>
      </c>
      <c r="E7380">
        <v>6152</v>
      </c>
      <c r="F7380">
        <v>32</v>
      </c>
      <c r="G7380">
        <v>7804</v>
      </c>
      <c r="H7380">
        <v>0.30108879025815999</v>
      </c>
      <c r="I7380">
        <v>0.81020448119108801</v>
      </c>
      <c r="J7380">
        <v>0.69639772519260701</v>
      </c>
      <c r="K7380" t="s">
        <v>28740</v>
      </c>
      <c r="L7380">
        <v>27</v>
      </c>
      <c r="M7380" t="s">
        <v>1463</v>
      </c>
      <c r="N7380">
        <v>0.84375</v>
      </c>
      <c r="O7380">
        <v>4.3888166449934998E-3</v>
      </c>
    </row>
    <row r="7381" spans="1:15">
      <c r="A7381" t="s">
        <v>8312</v>
      </c>
      <c r="B7381" t="s">
        <v>23518</v>
      </c>
      <c r="C7381" t="s">
        <v>8313</v>
      </c>
      <c r="D7381">
        <v>1</v>
      </c>
      <c r="E7381">
        <v>787</v>
      </c>
      <c r="F7381">
        <v>30</v>
      </c>
      <c r="G7381">
        <v>7393</v>
      </c>
      <c r="H7381">
        <v>0.96607788082639701</v>
      </c>
      <c r="I7381">
        <v>1</v>
      </c>
      <c r="J7381">
        <v>0.966855260484069</v>
      </c>
      <c r="K7381" t="s">
        <v>24891</v>
      </c>
      <c r="L7381">
        <v>1</v>
      </c>
      <c r="M7381" t="s">
        <v>1463</v>
      </c>
      <c r="N7381">
        <v>3.3333333333333298E-2</v>
      </c>
      <c r="O7381">
        <v>1.27064803049555E-3</v>
      </c>
    </row>
    <row r="7382" spans="1:15">
      <c r="A7382" t="s">
        <v>8314</v>
      </c>
      <c r="B7382" t="s">
        <v>23513</v>
      </c>
      <c r="C7382" t="s">
        <v>8315</v>
      </c>
      <c r="D7382">
        <v>2</v>
      </c>
      <c r="E7382">
        <v>535</v>
      </c>
      <c r="F7382">
        <v>14</v>
      </c>
      <c r="G7382">
        <v>8124</v>
      </c>
      <c r="H7382">
        <v>0.23436885600732399</v>
      </c>
      <c r="I7382">
        <v>0.85273230586348503</v>
      </c>
      <c r="J7382">
        <v>0.81044716552199803</v>
      </c>
      <c r="K7382" t="s">
        <v>28741</v>
      </c>
      <c r="L7382">
        <v>2</v>
      </c>
      <c r="M7382" t="s">
        <v>1463</v>
      </c>
      <c r="N7382">
        <v>0.14285714285714299</v>
      </c>
      <c r="O7382">
        <v>3.7383177570093499E-3</v>
      </c>
    </row>
    <row r="7383" spans="1:15">
      <c r="A7383" t="s">
        <v>8314</v>
      </c>
      <c r="B7383" t="s">
        <v>23511</v>
      </c>
      <c r="C7383" t="s">
        <v>8315</v>
      </c>
      <c r="D7383">
        <v>11</v>
      </c>
      <c r="E7383">
        <v>6152</v>
      </c>
      <c r="F7383">
        <v>14</v>
      </c>
      <c r="G7383">
        <v>7804</v>
      </c>
      <c r="H7383">
        <v>0.65754173515226599</v>
      </c>
      <c r="I7383">
        <v>0.968912233598893</v>
      </c>
      <c r="J7383">
        <v>0.832812322140707</v>
      </c>
      <c r="K7383" t="s">
        <v>28742</v>
      </c>
      <c r="L7383">
        <v>11</v>
      </c>
      <c r="M7383" t="s">
        <v>1463</v>
      </c>
      <c r="N7383">
        <v>0.78571428571428603</v>
      </c>
      <c r="O7383">
        <v>1.78803641092328E-3</v>
      </c>
    </row>
    <row r="7384" spans="1:15">
      <c r="A7384" t="s">
        <v>8316</v>
      </c>
      <c r="B7384" t="s">
        <v>23513</v>
      </c>
      <c r="C7384" t="s">
        <v>8317</v>
      </c>
      <c r="D7384">
        <v>1</v>
      </c>
      <c r="E7384">
        <v>535</v>
      </c>
      <c r="F7384">
        <v>1</v>
      </c>
      <c r="G7384">
        <v>8124</v>
      </c>
      <c r="H7384">
        <v>6.5854258985721295E-2</v>
      </c>
      <c r="I7384">
        <v>0.448760549738495</v>
      </c>
      <c r="J7384">
        <v>0.42650749013827299</v>
      </c>
      <c r="K7384" t="s">
        <v>24596</v>
      </c>
      <c r="L7384">
        <v>1</v>
      </c>
      <c r="M7384" t="s">
        <v>1463</v>
      </c>
      <c r="N7384">
        <v>1</v>
      </c>
      <c r="O7384">
        <v>1.8691588785046699E-3</v>
      </c>
    </row>
    <row r="7385" spans="1:15">
      <c r="A7385" t="s">
        <v>8318</v>
      </c>
      <c r="B7385" t="s">
        <v>23511</v>
      </c>
      <c r="C7385" t="s">
        <v>8319</v>
      </c>
      <c r="D7385">
        <v>5</v>
      </c>
      <c r="E7385">
        <v>6152</v>
      </c>
      <c r="F7385">
        <v>6</v>
      </c>
      <c r="G7385">
        <v>7804</v>
      </c>
      <c r="H7385">
        <v>0.62665052091531404</v>
      </c>
      <c r="I7385">
        <v>0.968912233598893</v>
      </c>
      <c r="J7385">
        <v>0.832812322140707</v>
      </c>
      <c r="K7385" t="s">
        <v>28743</v>
      </c>
      <c r="L7385">
        <v>5</v>
      </c>
      <c r="M7385" t="s">
        <v>1463</v>
      </c>
      <c r="N7385">
        <v>0.83333333333333304</v>
      </c>
      <c r="O7385">
        <v>8.1274382314694405E-4</v>
      </c>
    </row>
    <row r="7386" spans="1:15">
      <c r="A7386" t="s">
        <v>8318</v>
      </c>
      <c r="B7386" t="s">
        <v>23513</v>
      </c>
      <c r="C7386" t="s">
        <v>8319</v>
      </c>
      <c r="D7386">
        <v>1</v>
      </c>
      <c r="E7386">
        <v>535</v>
      </c>
      <c r="F7386">
        <v>6</v>
      </c>
      <c r="G7386">
        <v>8124</v>
      </c>
      <c r="H7386">
        <v>0.33559747746230201</v>
      </c>
      <c r="I7386">
        <v>0.97804040131218795</v>
      </c>
      <c r="J7386">
        <v>0.92954150506449396</v>
      </c>
      <c r="K7386" t="s">
        <v>25564</v>
      </c>
      <c r="L7386">
        <v>1</v>
      </c>
      <c r="M7386" t="s">
        <v>1463</v>
      </c>
      <c r="N7386">
        <v>0.16666666666666699</v>
      </c>
      <c r="O7386">
        <v>1.8691588785046699E-3</v>
      </c>
    </row>
    <row r="7387" spans="1:15">
      <c r="A7387" t="s">
        <v>8320</v>
      </c>
      <c r="B7387" t="s">
        <v>23511</v>
      </c>
      <c r="C7387" t="s">
        <v>8321</v>
      </c>
      <c r="D7387">
        <v>27</v>
      </c>
      <c r="E7387">
        <v>6152</v>
      </c>
      <c r="F7387">
        <v>33</v>
      </c>
      <c r="G7387">
        <v>7804</v>
      </c>
      <c r="H7387">
        <v>0.43380195563068902</v>
      </c>
      <c r="I7387">
        <v>0.96083957126938102</v>
      </c>
      <c r="J7387">
        <v>0.82587360011061495</v>
      </c>
      <c r="K7387" t="s">
        <v>28744</v>
      </c>
      <c r="L7387">
        <v>27</v>
      </c>
      <c r="M7387" t="s">
        <v>1463</v>
      </c>
      <c r="N7387">
        <v>0.81818181818181801</v>
      </c>
      <c r="O7387">
        <v>4.3888166449934998E-3</v>
      </c>
    </row>
    <row r="7388" spans="1:15">
      <c r="A7388" t="s">
        <v>8320</v>
      </c>
      <c r="B7388" t="s">
        <v>23518</v>
      </c>
      <c r="C7388" t="s">
        <v>8321</v>
      </c>
      <c r="D7388">
        <v>2</v>
      </c>
      <c r="E7388">
        <v>787</v>
      </c>
      <c r="F7388">
        <v>29</v>
      </c>
      <c r="G7388">
        <v>7393</v>
      </c>
      <c r="H7388">
        <v>0.83023930425422798</v>
      </c>
      <c r="I7388">
        <v>1</v>
      </c>
      <c r="J7388">
        <v>0.966855260484069</v>
      </c>
      <c r="K7388" t="s">
        <v>28500</v>
      </c>
      <c r="L7388">
        <v>2</v>
      </c>
      <c r="M7388" t="s">
        <v>1463</v>
      </c>
      <c r="N7388">
        <v>6.8965517241379296E-2</v>
      </c>
      <c r="O7388">
        <v>2.5412960609911099E-3</v>
      </c>
    </row>
    <row r="7389" spans="1:15">
      <c r="A7389" t="s">
        <v>8322</v>
      </c>
      <c r="B7389" t="s">
        <v>23511</v>
      </c>
      <c r="C7389" t="s">
        <v>8323</v>
      </c>
      <c r="D7389">
        <v>7</v>
      </c>
      <c r="E7389">
        <v>6152</v>
      </c>
      <c r="F7389">
        <v>9</v>
      </c>
      <c r="G7389">
        <v>7804</v>
      </c>
      <c r="H7389">
        <v>0.70695686083507503</v>
      </c>
      <c r="I7389">
        <v>0.968912233598893</v>
      </c>
      <c r="J7389">
        <v>0.832812322140707</v>
      </c>
      <c r="K7389" t="s">
        <v>28745</v>
      </c>
      <c r="L7389">
        <v>7</v>
      </c>
      <c r="M7389" t="s">
        <v>1463</v>
      </c>
      <c r="N7389">
        <v>0.77777777777777801</v>
      </c>
      <c r="O7389">
        <v>1.13784135240572E-3</v>
      </c>
    </row>
    <row r="7390" spans="1:15">
      <c r="A7390" t="s">
        <v>8324</v>
      </c>
      <c r="B7390" t="s">
        <v>23518</v>
      </c>
      <c r="C7390" t="s">
        <v>8325</v>
      </c>
      <c r="D7390">
        <v>3</v>
      </c>
      <c r="E7390">
        <v>787</v>
      </c>
      <c r="F7390">
        <v>67</v>
      </c>
      <c r="G7390">
        <v>7393</v>
      </c>
      <c r="H7390">
        <v>0.97898790129527302</v>
      </c>
      <c r="I7390">
        <v>1</v>
      </c>
      <c r="J7390">
        <v>0.966855260484069</v>
      </c>
      <c r="K7390" t="s">
        <v>28746</v>
      </c>
      <c r="L7390">
        <v>3</v>
      </c>
      <c r="M7390" t="s">
        <v>1463</v>
      </c>
      <c r="N7390">
        <v>4.47761194029851E-2</v>
      </c>
      <c r="O7390">
        <v>3.8119440914866601E-3</v>
      </c>
    </row>
    <row r="7391" spans="1:15">
      <c r="A7391" t="s">
        <v>8324</v>
      </c>
      <c r="B7391" t="s">
        <v>23511</v>
      </c>
      <c r="C7391" t="s">
        <v>8325</v>
      </c>
      <c r="D7391">
        <v>67</v>
      </c>
      <c r="E7391">
        <v>6152</v>
      </c>
      <c r="F7391">
        <v>79</v>
      </c>
      <c r="G7391">
        <v>7804</v>
      </c>
      <c r="H7391">
        <v>0.11876953662194401</v>
      </c>
      <c r="I7391">
        <v>0.48277708011685999</v>
      </c>
      <c r="J7391">
        <v>0.414962973142599</v>
      </c>
      <c r="K7391" t="s">
        <v>28747</v>
      </c>
      <c r="L7391">
        <v>67</v>
      </c>
      <c r="M7391" t="s">
        <v>1463</v>
      </c>
      <c r="N7391">
        <v>0.848101265822785</v>
      </c>
      <c r="O7391">
        <v>1.08907672301691E-2</v>
      </c>
    </row>
    <row r="7392" spans="1:15">
      <c r="A7392" t="s">
        <v>8324</v>
      </c>
      <c r="B7392" t="s">
        <v>23513</v>
      </c>
      <c r="C7392" t="s">
        <v>8325</v>
      </c>
      <c r="D7392">
        <v>3</v>
      </c>
      <c r="E7392">
        <v>535</v>
      </c>
      <c r="F7392">
        <v>88</v>
      </c>
      <c r="G7392">
        <v>8124</v>
      </c>
      <c r="H7392">
        <v>0.93565067085130904</v>
      </c>
      <c r="I7392">
        <v>0.99999999999997702</v>
      </c>
      <c r="J7392">
        <v>0.95041217501583097</v>
      </c>
      <c r="K7392" t="s">
        <v>28748</v>
      </c>
      <c r="L7392">
        <v>3</v>
      </c>
      <c r="M7392" t="s">
        <v>1463</v>
      </c>
      <c r="N7392">
        <v>3.4090909090909102E-2</v>
      </c>
      <c r="O7392">
        <v>5.60747663551402E-3</v>
      </c>
    </row>
    <row r="7393" spans="1:15">
      <c r="A7393" t="s">
        <v>8326</v>
      </c>
      <c r="B7393" t="s">
        <v>23518</v>
      </c>
      <c r="C7393" t="s">
        <v>8327</v>
      </c>
      <c r="D7393">
        <v>5</v>
      </c>
      <c r="E7393">
        <v>787</v>
      </c>
      <c r="F7393">
        <v>19</v>
      </c>
      <c r="G7393">
        <v>7393</v>
      </c>
      <c r="H7393">
        <v>4.42445942505807E-2</v>
      </c>
      <c r="I7393">
        <v>0.55827764118643997</v>
      </c>
      <c r="J7393">
        <v>0.53977367419174704</v>
      </c>
      <c r="K7393" t="s">
        <v>27892</v>
      </c>
      <c r="L7393">
        <v>5</v>
      </c>
      <c r="M7393" t="s">
        <v>1463</v>
      </c>
      <c r="N7393">
        <v>0.26315789473684198</v>
      </c>
      <c r="O7393">
        <v>6.35324015247776E-3</v>
      </c>
    </row>
    <row r="7394" spans="1:15">
      <c r="A7394" t="s">
        <v>8326</v>
      </c>
      <c r="B7394" t="s">
        <v>23513</v>
      </c>
      <c r="C7394" t="s">
        <v>8327</v>
      </c>
      <c r="D7394">
        <v>2</v>
      </c>
      <c r="E7394">
        <v>535</v>
      </c>
      <c r="F7394">
        <v>20</v>
      </c>
      <c r="G7394">
        <v>8124</v>
      </c>
      <c r="H7394">
        <v>0.383095126126271</v>
      </c>
      <c r="I7394">
        <v>0.99999999999997702</v>
      </c>
      <c r="J7394">
        <v>0.95041217501583097</v>
      </c>
      <c r="K7394" t="s">
        <v>27891</v>
      </c>
      <c r="L7394">
        <v>2</v>
      </c>
      <c r="M7394" t="s">
        <v>1463</v>
      </c>
      <c r="N7394">
        <v>0.1</v>
      </c>
      <c r="O7394">
        <v>3.7383177570093499E-3</v>
      </c>
    </row>
    <row r="7395" spans="1:15">
      <c r="A7395" t="s">
        <v>8326</v>
      </c>
      <c r="B7395" t="s">
        <v>23511</v>
      </c>
      <c r="C7395" t="s">
        <v>8327</v>
      </c>
      <c r="D7395">
        <v>12</v>
      </c>
      <c r="E7395">
        <v>6152</v>
      </c>
      <c r="F7395">
        <v>20</v>
      </c>
      <c r="G7395">
        <v>7804</v>
      </c>
      <c r="H7395">
        <v>0.98560866470406805</v>
      </c>
      <c r="I7395">
        <v>1</v>
      </c>
      <c r="J7395">
        <v>0.85953329234717102</v>
      </c>
      <c r="K7395" t="s">
        <v>28749</v>
      </c>
      <c r="L7395">
        <v>12</v>
      </c>
      <c r="M7395" t="s">
        <v>1463</v>
      </c>
      <c r="N7395">
        <v>0.6</v>
      </c>
      <c r="O7395">
        <v>1.95058517555267E-3</v>
      </c>
    </row>
    <row r="7396" spans="1:15">
      <c r="A7396" t="s">
        <v>8328</v>
      </c>
      <c r="B7396" t="s">
        <v>23511</v>
      </c>
      <c r="C7396" t="s">
        <v>8329</v>
      </c>
      <c r="D7396">
        <v>32</v>
      </c>
      <c r="E7396">
        <v>6152</v>
      </c>
      <c r="F7396">
        <v>35</v>
      </c>
      <c r="G7396">
        <v>7804</v>
      </c>
      <c r="H7396">
        <v>4.3299083431879701E-2</v>
      </c>
      <c r="I7396">
        <v>0.24798107992254501</v>
      </c>
      <c r="J7396">
        <v>0.21314799406563201</v>
      </c>
      <c r="K7396" t="s">
        <v>28750</v>
      </c>
      <c r="L7396">
        <v>32</v>
      </c>
      <c r="M7396" t="s">
        <v>1463</v>
      </c>
      <c r="N7396">
        <v>0.91428571428571404</v>
      </c>
      <c r="O7396">
        <v>5.2015604681404396E-3</v>
      </c>
    </row>
    <row r="7397" spans="1:15">
      <c r="A7397" t="s">
        <v>8328</v>
      </c>
      <c r="B7397" t="s">
        <v>23518</v>
      </c>
      <c r="C7397" t="s">
        <v>8329</v>
      </c>
      <c r="D7397">
        <v>1</v>
      </c>
      <c r="E7397">
        <v>787</v>
      </c>
      <c r="F7397">
        <v>26</v>
      </c>
      <c r="G7397">
        <v>7393</v>
      </c>
      <c r="H7397">
        <v>0.94669298062504303</v>
      </c>
      <c r="I7397">
        <v>1</v>
      </c>
      <c r="J7397">
        <v>0.966855260484069</v>
      </c>
      <c r="K7397" t="s">
        <v>28751</v>
      </c>
      <c r="L7397">
        <v>1</v>
      </c>
      <c r="M7397" t="s">
        <v>1463</v>
      </c>
      <c r="N7397">
        <v>3.8461538461538498E-2</v>
      </c>
      <c r="O7397">
        <v>1.27064803049555E-3</v>
      </c>
    </row>
    <row r="7398" spans="1:15">
      <c r="A7398" t="s">
        <v>8330</v>
      </c>
      <c r="B7398" t="s">
        <v>23511</v>
      </c>
      <c r="C7398" t="s">
        <v>8331</v>
      </c>
      <c r="D7398">
        <v>13</v>
      </c>
      <c r="E7398">
        <v>6152</v>
      </c>
      <c r="F7398">
        <v>14</v>
      </c>
      <c r="G7398">
        <v>7804</v>
      </c>
      <c r="H7398">
        <v>0.17010059500559399</v>
      </c>
      <c r="I7398">
        <v>0.60434513093831699</v>
      </c>
      <c r="J7398">
        <v>0.51945476010939395</v>
      </c>
      <c r="K7398" t="s">
        <v>24979</v>
      </c>
      <c r="L7398">
        <v>13</v>
      </c>
      <c r="M7398" t="s">
        <v>1463</v>
      </c>
      <c r="N7398">
        <v>0.92857142857142905</v>
      </c>
      <c r="O7398">
        <v>2.1131339401820499E-3</v>
      </c>
    </row>
    <row r="7399" spans="1:15">
      <c r="A7399" t="s">
        <v>8330</v>
      </c>
      <c r="B7399" t="s">
        <v>23513</v>
      </c>
      <c r="C7399" t="s">
        <v>8331</v>
      </c>
      <c r="D7399">
        <v>1</v>
      </c>
      <c r="E7399">
        <v>535</v>
      </c>
      <c r="F7399">
        <v>14</v>
      </c>
      <c r="G7399">
        <v>8124</v>
      </c>
      <c r="H7399">
        <v>0.614999233579681</v>
      </c>
      <c r="I7399">
        <v>0.99999999999997702</v>
      </c>
      <c r="J7399">
        <v>0.95041217501583097</v>
      </c>
      <c r="K7399" t="s">
        <v>24980</v>
      </c>
      <c r="L7399">
        <v>1</v>
      </c>
      <c r="M7399" t="s">
        <v>1463</v>
      </c>
      <c r="N7399">
        <v>7.1428571428571397E-2</v>
      </c>
      <c r="O7399">
        <v>1.8691588785046699E-3</v>
      </c>
    </row>
    <row r="7400" spans="1:15">
      <c r="A7400" t="s">
        <v>8332</v>
      </c>
      <c r="B7400" t="s">
        <v>23518</v>
      </c>
      <c r="C7400" t="s">
        <v>8333</v>
      </c>
      <c r="D7400">
        <v>1</v>
      </c>
      <c r="E7400">
        <v>787</v>
      </c>
      <c r="F7400">
        <v>1</v>
      </c>
      <c r="G7400">
        <v>7393</v>
      </c>
      <c r="H7400">
        <v>0.106452049235764</v>
      </c>
      <c r="I7400">
        <v>0.63266972740240601</v>
      </c>
      <c r="J7400">
        <v>0.61170005408803896</v>
      </c>
      <c r="K7400" t="s">
        <v>27026</v>
      </c>
      <c r="L7400">
        <v>1</v>
      </c>
      <c r="M7400" t="s">
        <v>1463</v>
      </c>
      <c r="N7400">
        <v>1</v>
      </c>
      <c r="O7400">
        <v>1.27064803049555E-3</v>
      </c>
    </row>
    <row r="7401" spans="1:15">
      <c r="A7401" t="s">
        <v>8334</v>
      </c>
      <c r="B7401" t="s">
        <v>23513</v>
      </c>
      <c r="C7401" t="s">
        <v>8335</v>
      </c>
      <c r="D7401">
        <v>1</v>
      </c>
      <c r="E7401">
        <v>535</v>
      </c>
      <c r="F7401">
        <v>6</v>
      </c>
      <c r="G7401">
        <v>8124</v>
      </c>
      <c r="H7401">
        <v>0.33559747746230201</v>
      </c>
      <c r="I7401">
        <v>0.97804040131218795</v>
      </c>
      <c r="J7401">
        <v>0.92954150506449396</v>
      </c>
      <c r="K7401" t="s">
        <v>24982</v>
      </c>
      <c r="L7401">
        <v>1</v>
      </c>
      <c r="M7401" t="s">
        <v>1463</v>
      </c>
      <c r="N7401">
        <v>0.16666666666666699</v>
      </c>
      <c r="O7401">
        <v>1.8691588785046699E-3</v>
      </c>
    </row>
    <row r="7402" spans="1:15">
      <c r="A7402" t="s">
        <v>8334</v>
      </c>
      <c r="B7402" t="s">
        <v>23518</v>
      </c>
      <c r="C7402" t="s">
        <v>8335</v>
      </c>
      <c r="D7402">
        <v>2</v>
      </c>
      <c r="E7402">
        <v>787</v>
      </c>
      <c r="F7402">
        <v>6</v>
      </c>
      <c r="G7402">
        <v>7393</v>
      </c>
      <c r="H7402">
        <v>0.127121247527331</v>
      </c>
      <c r="I7402">
        <v>0.70232558016992197</v>
      </c>
      <c r="J7402">
        <v>0.67904718175981504</v>
      </c>
      <c r="K7402" t="s">
        <v>24977</v>
      </c>
      <c r="L7402">
        <v>2</v>
      </c>
      <c r="M7402" t="s">
        <v>1463</v>
      </c>
      <c r="N7402">
        <v>0.33333333333333298</v>
      </c>
      <c r="O7402">
        <v>2.5412960609911099E-3</v>
      </c>
    </row>
    <row r="7403" spans="1:15">
      <c r="A7403" t="s">
        <v>8334</v>
      </c>
      <c r="B7403" t="s">
        <v>23511</v>
      </c>
      <c r="C7403" t="s">
        <v>8335</v>
      </c>
      <c r="D7403">
        <v>3</v>
      </c>
      <c r="E7403">
        <v>6152</v>
      </c>
      <c r="F7403">
        <v>6</v>
      </c>
      <c r="G7403">
        <v>7804</v>
      </c>
      <c r="H7403">
        <v>0.97922542091541498</v>
      </c>
      <c r="I7403">
        <v>1</v>
      </c>
      <c r="J7403">
        <v>0.85953329234717102</v>
      </c>
      <c r="K7403" t="s">
        <v>28752</v>
      </c>
      <c r="L7403">
        <v>3</v>
      </c>
      <c r="M7403" t="s">
        <v>1463</v>
      </c>
      <c r="N7403">
        <v>0.5</v>
      </c>
      <c r="O7403">
        <v>4.8764629388816603E-4</v>
      </c>
    </row>
    <row r="7404" spans="1:15">
      <c r="A7404" t="s">
        <v>8336</v>
      </c>
      <c r="B7404" t="s">
        <v>23511</v>
      </c>
      <c r="C7404" t="s">
        <v>8337</v>
      </c>
      <c r="D7404">
        <v>25</v>
      </c>
      <c r="E7404">
        <v>6152</v>
      </c>
      <c r="F7404">
        <v>29</v>
      </c>
      <c r="G7404">
        <v>7804</v>
      </c>
      <c r="H7404">
        <v>0.234122082898128</v>
      </c>
      <c r="I7404">
        <v>0.71382528017432401</v>
      </c>
      <c r="J7404">
        <v>0.61355659322887801</v>
      </c>
      <c r="K7404" t="s">
        <v>28753</v>
      </c>
      <c r="L7404">
        <v>25</v>
      </c>
      <c r="M7404" t="s">
        <v>1463</v>
      </c>
      <c r="N7404">
        <v>0.86206896551724099</v>
      </c>
      <c r="O7404">
        <v>4.0637191157347199E-3</v>
      </c>
    </row>
    <row r="7405" spans="1:15">
      <c r="A7405" t="s">
        <v>8336</v>
      </c>
      <c r="B7405" t="s">
        <v>23518</v>
      </c>
      <c r="C7405" t="s">
        <v>8337</v>
      </c>
      <c r="D7405">
        <v>2</v>
      </c>
      <c r="E7405">
        <v>787</v>
      </c>
      <c r="F7405">
        <v>29</v>
      </c>
      <c r="G7405">
        <v>7393</v>
      </c>
      <c r="H7405">
        <v>0.83023930425422798</v>
      </c>
      <c r="I7405">
        <v>1</v>
      </c>
      <c r="J7405">
        <v>0.966855260484069</v>
      </c>
      <c r="K7405" t="s">
        <v>24728</v>
      </c>
      <c r="L7405">
        <v>2</v>
      </c>
      <c r="M7405" t="s">
        <v>1463</v>
      </c>
      <c r="N7405">
        <v>6.8965517241379296E-2</v>
      </c>
      <c r="O7405">
        <v>2.5412960609911099E-3</v>
      </c>
    </row>
    <row r="7406" spans="1:15">
      <c r="A7406" t="s">
        <v>8336</v>
      </c>
      <c r="B7406" t="s">
        <v>23513</v>
      </c>
      <c r="C7406" t="s">
        <v>8337</v>
      </c>
      <c r="D7406">
        <v>1</v>
      </c>
      <c r="E7406">
        <v>535</v>
      </c>
      <c r="F7406">
        <v>29</v>
      </c>
      <c r="G7406">
        <v>8124</v>
      </c>
      <c r="H7406">
        <v>0.86180551053264798</v>
      </c>
      <c r="I7406">
        <v>0.99999999999997702</v>
      </c>
      <c r="J7406">
        <v>0.95041217501583097</v>
      </c>
      <c r="K7406" t="s">
        <v>24727</v>
      </c>
      <c r="L7406">
        <v>1</v>
      </c>
      <c r="M7406" t="s">
        <v>1463</v>
      </c>
      <c r="N7406">
        <v>3.4482758620689703E-2</v>
      </c>
      <c r="O7406">
        <v>1.8691588785046699E-3</v>
      </c>
    </row>
    <row r="7407" spans="1:15">
      <c r="A7407" t="s">
        <v>8338</v>
      </c>
      <c r="B7407" t="s">
        <v>23511</v>
      </c>
      <c r="C7407" t="s">
        <v>8339</v>
      </c>
      <c r="D7407">
        <v>45</v>
      </c>
      <c r="E7407">
        <v>6152</v>
      </c>
      <c r="F7407">
        <v>60</v>
      </c>
      <c r="G7407">
        <v>7804</v>
      </c>
      <c r="H7407">
        <v>0.81458666536592905</v>
      </c>
      <c r="I7407">
        <v>0.97704748057109803</v>
      </c>
      <c r="J7407">
        <v>0.83980483775478398</v>
      </c>
      <c r="K7407" t="s">
        <v>28754</v>
      </c>
      <c r="L7407">
        <v>45</v>
      </c>
      <c r="M7407" t="s">
        <v>5133</v>
      </c>
      <c r="N7407">
        <v>0.75</v>
      </c>
      <c r="O7407">
        <v>7.3146944083225E-3</v>
      </c>
    </row>
    <row r="7408" spans="1:15">
      <c r="A7408" t="s">
        <v>8338</v>
      </c>
      <c r="B7408" t="s">
        <v>23513</v>
      </c>
      <c r="C7408" t="s">
        <v>8339</v>
      </c>
      <c r="D7408">
        <v>6</v>
      </c>
      <c r="E7408">
        <v>535</v>
      </c>
      <c r="F7408">
        <v>57</v>
      </c>
      <c r="G7408">
        <v>8124</v>
      </c>
      <c r="H7408">
        <v>0.170650356478075</v>
      </c>
      <c r="I7408">
        <v>0.75508452473579202</v>
      </c>
      <c r="J7408">
        <v>0.71764152547495597</v>
      </c>
      <c r="K7408" t="s">
        <v>28755</v>
      </c>
      <c r="L7408">
        <v>6</v>
      </c>
      <c r="M7408" t="s">
        <v>5133</v>
      </c>
      <c r="N7408">
        <v>0.105263157894737</v>
      </c>
      <c r="O7408">
        <v>1.1214953271028E-2</v>
      </c>
    </row>
    <row r="7409" spans="1:15">
      <c r="A7409" t="s">
        <v>8338</v>
      </c>
      <c r="B7409" t="s">
        <v>23518</v>
      </c>
      <c r="C7409" t="s">
        <v>8339</v>
      </c>
      <c r="D7409">
        <v>6</v>
      </c>
      <c r="E7409">
        <v>787</v>
      </c>
      <c r="F7409">
        <v>56</v>
      </c>
      <c r="G7409">
        <v>7393</v>
      </c>
      <c r="H7409">
        <v>0.55744281342119995</v>
      </c>
      <c r="I7409">
        <v>1</v>
      </c>
      <c r="J7409">
        <v>0.966855260484069</v>
      </c>
      <c r="K7409" t="s">
        <v>28756</v>
      </c>
      <c r="L7409">
        <v>6</v>
      </c>
      <c r="M7409" t="s">
        <v>5133</v>
      </c>
      <c r="N7409">
        <v>0.107142857142857</v>
      </c>
      <c r="O7409">
        <v>7.6238881829733202E-3</v>
      </c>
    </row>
    <row r="7410" spans="1:15">
      <c r="A7410" t="s">
        <v>8340</v>
      </c>
      <c r="B7410" t="s">
        <v>23511</v>
      </c>
      <c r="C7410" t="s">
        <v>8341</v>
      </c>
      <c r="D7410">
        <v>2</v>
      </c>
      <c r="E7410">
        <v>6152</v>
      </c>
      <c r="F7410">
        <v>3</v>
      </c>
      <c r="G7410">
        <v>7804</v>
      </c>
      <c r="H7410">
        <v>0.88457550560319997</v>
      </c>
      <c r="I7410">
        <v>1</v>
      </c>
      <c r="J7410">
        <v>0.85953329234717102</v>
      </c>
      <c r="K7410" t="s">
        <v>28757</v>
      </c>
      <c r="L7410">
        <v>2</v>
      </c>
      <c r="M7410" t="s">
        <v>5133</v>
      </c>
      <c r="N7410">
        <v>0.66666666666666696</v>
      </c>
      <c r="O7410">
        <v>3.2509752925877802E-4</v>
      </c>
    </row>
    <row r="7411" spans="1:15">
      <c r="A7411" t="s">
        <v>8340</v>
      </c>
      <c r="B7411" t="s">
        <v>23518</v>
      </c>
      <c r="C7411" t="s">
        <v>8341</v>
      </c>
      <c r="D7411">
        <v>1</v>
      </c>
      <c r="E7411">
        <v>787</v>
      </c>
      <c r="F7411">
        <v>3</v>
      </c>
      <c r="G7411">
        <v>7393</v>
      </c>
      <c r="H7411">
        <v>0.28660084727541502</v>
      </c>
      <c r="I7411">
        <v>0.97863801257884697</v>
      </c>
      <c r="J7411">
        <v>0.94620131057153301</v>
      </c>
      <c r="K7411" t="s">
        <v>28758</v>
      </c>
      <c r="L7411">
        <v>1</v>
      </c>
      <c r="M7411" t="s">
        <v>5133</v>
      </c>
      <c r="N7411">
        <v>0.33333333333333298</v>
      </c>
      <c r="O7411">
        <v>1.27064803049555E-3</v>
      </c>
    </row>
    <row r="7412" spans="1:15">
      <c r="A7412" t="s">
        <v>8342</v>
      </c>
      <c r="B7412" t="s">
        <v>23518</v>
      </c>
      <c r="C7412" t="s">
        <v>8343</v>
      </c>
      <c r="D7412">
        <v>1</v>
      </c>
      <c r="E7412">
        <v>787</v>
      </c>
      <c r="F7412">
        <v>7</v>
      </c>
      <c r="G7412">
        <v>7393</v>
      </c>
      <c r="H7412">
        <v>0.54534917443390396</v>
      </c>
      <c r="I7412">
        <v>1</v>
      </c>
      <c r="J7412">
        <v>0.966855260484069</v>
      </c>
      <c r="K7412" t="s">
        <v>23748</v>
      </c>
      <c r="L7412">
        <v>1</v>
      </c>
      <c r="M7412" t="s">
        <v>5133</v>
      </c>
      <c r="N7412">
        <v>0.14285714285714299</v>
      </c>
      <c r="O7412">
        <v>1.27064803049555E-3</v>
      </c>
    </row>
    <row r="7413" spans="1:15">
      <c r="A7413" t="s">
        <v>8342</v>
      </c>
      <c r="B7413" t="s">
        <v>23513</v>
      </c>
      <c r="C7413" t="s">
        <v>8343</v>
      </c>
      <c r="D7413">
        <v>1</v>
      </c>
      <c r="E7413">
        <v>535</v>
      </c>
      <c r="F7413">
        <v>7</v>
      </c>
      <c r="G7413">
        <v>8124</v>
      </c>
      <c r="H7413">
        <v>0.37938355156400999</v>
      </c>
      <c r="I7413">
        <v>0.99999999999997702</v>
      </c>
      <c r="J7413">
        <v>0.95041217501583097</v>
      </c>
      <c r="K7413" t="s">
        <v>23774</v>
      </c>
      <c r="L7413">
        <v>1</v>
      </c>
      <c r="M7413" t="s">
        <v>5133</v>
      </c>
      <c r="N7413">
        <v>0.14285714285714299</v>
      </c>
      <c r="O7413">
        <v>1.8691588785046699E-3</v>
      </c>
    </row>
    <row r="7414" spans="1:15">
      <c r="A7414" t="s">
        <v>8342</v>
      </c>
      <c r="B7414" t="s">
        <v>23511</v>
      </c>
      <c r="C7414" t="s">
        <v>8343</v>
      </c>
      <c r="D7414">
        <v>5</v>
      </c>
      <c r="E7414">
        <v>6152</v>
      </c>
      <c r="F7414">
        <v>7</v>
      </c>
      <c r="G7414">
        <v>7804</v>
      </c>
      <c r="H7414">
        <v>0.83137607319657303</v>
      </c>
      <c r="I7414">
        <v>0.98923101772060196</v>
      </c>
      <c r="J7414">
        <v>0.85027699355333197</v>
      </c>
      <c r="K7414" t="s">
        <v>26822</v>
      </c>
      <c r="L7414">
        <v>5</v>
      </c>
      <c r="M7414" t="s">
        <v>5133</v>
      </c>
      <c r="N7414">
        <v>0.71428571428571397</v>
      </c>
      <c r="O7414">
        <v>8.1274382314694405E-4</v>
      </c>
    </row>
    <row r="7415" spans="1:15">
      <c r="A7415" t="s">
        <v>8344</v>
      </c>
      <c r="B7415" t="s">
        <v>23513</v>
      </c>
      <c r="C7415" t="s">
        <v>8345</v>
      </c>
      <c r="D7415">
        <v>80</v>
      </c>
      <c r="E7415">
        <v>535</v>
      </c>
      <c r="F7415">
        <v>1240</v>
      </c>
      <c r="G7415">
        <v>8124</v>
      </c>
      <c r="H7415">
        <v>0.60136017406424402</v>
      </c>
      <c r="I7415">
        <v>0.99999999999997702</v>
      </c>
      <c r="J7415">
        <v>0.95041217501583097</v>
      </c>
      <c r="K7415" t="s">
        <v>28759</v>
      </c>
      <c r="L7415">
        <v>80</v>
      </c>
      <c r="M7415" t="s">
        <v>5133</v>
      </c>
      <c r="N7415">
        <v>6.4516129032258104E-2</v>
      </c>
      <c r="O7415">
        <v>0.14953271028037399</v>
      </c>
    </row>
    <row r="7416" spans="1:15">
      <c r="A7416" t="s">
        <v>8344</v>
      </c>
      <c r="B7416" t="s">
        <v>23511</v>
      </c>
      <c r="C7416" t="s">
        <v>8345</v>
      </c>
      <c r="D7416">
        <v>1024</v>
      </c>
      <c r="E7416">
        <v>6152</v>
      </c>
      <c r="F7416">
        <v>1232</v>
      </c>
      <c r="G7416">
        <v>7804</v>
      </c>
      <c r="H7416" s="34">
        <v>2.4808609774081801E-5</v>
      </c>
      <c r="I7416">
        <v>6.1521602827666305E-4</v>
      </c>
      <c r="J7416">
        <v>5.2879865828939004E-4</v>
      </c>
      <c r="K7416" t="s">
        <v>28760</v>
      </c>
      <c r="L7416">
        <v>1024</v>
      </c>
      <c r="M7416" t="s">
        <v>5133</v>
      </c>
      <c r="N7416">
        <v>0.831168831168831</v>
      </c>
      <c r="O7416">
        <v>0.16644993498049401</v>
      </c>
    </row>
    <row r="7417" spans="1:15">
      <c r="A7417" t="s">
        <v>8344</v>
      </c>
      <c r="B7417" t="s">
        <v>23518</v>
      </c>
      <c r="C7417" t="s">
        <v>8345</v>
      </c>
      <c r="D7417">
        <v>87</v>
      </c>
      <c r="E7417">
        <v>787</v>
      </c>
      <c r="F7417">
        <v>1118</v>
      </c>
      <c r="G7417">
        <v>7393</v>
      </c>
      <c r="H7417">
        <v>0.99980112227905105</v>
      </c>
      <c r="I7417">
        <v>1</v>
      </c>
      <c r="J7417">
        <v>0.966855260484069</v>
      </c>
      <c r="K7417" t="s">
        <v>28761</v>
      </c>
      <c r="L7417">
        <v>87</v>
      </c>
      <c r="M7417" t="s">
        <v>5133</v>
      </c>
      <c r="N7417">
        <v>7.7817531305903395E-2</v>
      </c>
      <c r="O7417">
        <v>0.11054637865311299</v>
      </c>
    </row>
    <row r="7418" spans="1:15">
      <c r="A7418" t="s">
        <v>8346</v>
      </c>
      <c r="B7418" t="s">
        <v>23511</v>
      </c>
      <c r="C7418" t="s">
        <v>8347</v>
      </c>
      <c r="D7418">
        <v>298</v>
      </c>
      <c r="E7418">
        <v>6152</v>
      </c>
      <c r="F7418">
        <v>367</v>
      </c>
      <c r="G7418">
        <v>7804</v>
      </c>
      <c r="H7418">
        <v>0.14143457819573799</v>
      </c>
      <c r="I7418">
        <v>0.54611425167193095</v>
      </c>
      <c r="J7418">
        <v>0.46940338073728599</v>
      </c>
      <c r="K7418" t="s">
        <v>28762</v>
      </c>
      <c r="L7418">
        <v>298</v>
      </c>
      <c r="M7418" t="s">
        <v>5133</v>
      </c>
      <c r="N7418">
        <v>0.81198910081743902</v>
      </c>
      <c r="O7418">
        <v>4.8439531859557898E-2</v>
      </c>
    </row>
    <row r="7419" spans="1:15">
      <c r="A7419" t="s">
        <v>8346</v>
      </c>
      <c r="B7419" t="s">
        <v>23518</v>
      </c>
      <c r="C7419" t="s">
        <v>8347</v>
      </c>
      <c r="D7419">
        <v>29</v>
      </c>
      <c r="E7419">
        <v>787</v>
      </c>
      <c r="F7419">
        <v>334</v>
      </c>
      <c r="G7419">
        <v>7393</v>
      </c>
      <c r="H7419">
        <v>0.90270427480453597</v>
      </c>
      <c r="I7419">
        <v>1</v>
      </c>
      <c r="J7419">
        <v>0.966855260484069</v>
      </c>
      <c r="K7419" t="s">
        <v>28763</v>
      </c>
      <c r="L7419">
        <v>29</v>
      </c>
      <c r="M7419" t="s">
        <v>5133</v>
      </c>
      <c r="N7419">
        <v>8.6826347305389198E-2</v>
      </c>
      <c r="O7419">
        <v>3.6848792884370998E-2</v>
      </c>
    </row>
    <row r="7420" spans="1:15">
      <c r="A7420" t="s">
        <v>8346</v>
      </c>
      <c r="B7420" t="s">
        <v>23513</v>
      </c>
      <c r="C7420" t="s">
        <v>8347</v>
      </c>
      <c r="D7420">
        <v>24</v>
      </c>
      <c r="E7420">
        <v>535</v>
      </c>
      <c r="F7420">
        <v>372</v>
      </c>
      <c r="G7420">
        <v>8124</v>
      </c>
      <c r="H7420">
        <v>0.57389353756585304</v>
      </c>
      <c r="I7420">
        <v>0.99999999999997702</v>
      </c>
      <c r="J7420">
        <v>0.95041217501583097</v>
      </c>
      <c r="K7420" t="s">
        <v>28764</v>
      </c>
      <c r="L7420">
        <v>24</v>
      </c>
      <c r="M7420" t="s">
        <v>5133</v>
      </c>
      <c r="N7420">
        <v>6.4516129032258104E-2</v>
      </c>
      <c r="O7420">
        <v>4.4859813084112098E-2</v>
      </c>
    </row>
    <row r="7421" spans="1:15">
      <c r="A7421" t="s">
        <v>8348</v>
      </c>
      <c r="B7421" t="s">
        <v>23511</v>
      </c>
      <c r="C7421" t="s">
        <v>8349</v>
      </c>
      <c r="D7421">
        <v>9</v>
      </c>
      <c r="E7421">
        <v>6152</v>
      </c>
      <c r="F7421">
        <v>9</v>
      </c>
      <c r="G7421">
        <v>7804</v>
      </c>
      <c r="H7421">
        <v>0.117423000773971</v>
      </c>
      <c r="I7421">
        <v>0.47842873658393897</v>
      </c>
      <c r="J7421">
        <v>0.41122542710949</v>
      </c>
      <c r="K7421" t="s">
        <v>28765</v>
      </c>
      <c r="L7421">
        <v>9</v>
      </c>
      <c r="M7421" t="s">
        <v>5133</v>
      </c>
      <c r="N7421">
        <v>1</v>
      </c>
      <c r="O7421">
        <v>1.4629388816645001E-3</v>
      </c>
    </row>
    <row r="7422" spans="1:15">
      <c r="A7422" t="s">
        <v>8350</v>
      </c>
      <c r="B7422" t="s">
        <v>23518</v>
      </c>
      <c r="C7422" t="s">
        <v>8351</v>
      </c>
      <c r="D7422">
        <v>171</v>
      </c>
      <c r="E7422">
        <v>787</v>
      </c>
      <c r="F7422">
        <v>1901</v>
      </c>
      <c r="G7422">
        <v>7393</v>
      </c>
      <c r="H7422">
        <v>0.99735662503826295</v>
      </c>
      <c r="I7422">
        <v>1</v>
      </c>
      <c r="J7422">
        <v>0.966855260484069</v>
      </c>
      <c r="K7422" t="s">
        <v>28766</v>
      </c>
      <c r="L7422">
        <v>171</v>
      </c>
      <c r="M7422" t="s">
        <v>5133</v>
      </c>
      <c r="N7422">
        <v>8.9952656496580699E-2</v>
      </c>
      <c r="O7422">
        <v>0.21728081321473999</v>
      </c>
    </row>
    <row r="7423" spans="1:15">
      <c r="A7423" t="s">
        <v>8350</v>
      </c>
      <c r="B7423" t="s">
        <v>23513</v>
      </c>
      <c r="C7423" t="s">
        <v>8351</v>
      </c>
      <c r="D7423">
        <v>124</v>
      </c>
      <c r="E7423">
        <v>535</v>
      </c>
      <c r="F7423">
        <v>2094</v>
      </c>
      <c r="G7423">
        <v>8124</v>
      </c>
      <c r="H7423">
        <v>0.93076764308788695</v>
      </c>
      <c r="I7423">
        <v>0.99999999999997702</v>
      </c>
      <c r="J7423">
        <v>0.95041217501583097</v>
      </c>
      <c r="K7423" t="s">
        <v>28767</v>
      </c>
      <c r="L7423">
        <v>124</v>
      </c>
      <c r="M7423" t="s">
        <v>5133</v>
      </c>
      <c r="N7423">
        <v>5.9216809933142302E-2</v>
      </c>
      <c r="O7423">
        <v>0.231775700934579</v>
      </c>
    </row>
    <row r="7424" spans="1:15">
      <c r="A7424" t="s">
        <v>8350</v>
      </c>
      <c r="B7424" t="s">
        <v>23511</v>
      </c>
      <c r="C7424" t="s">
        <v>8351</v>
      </c>
      <c r="D7424">
        <v>1668</v>
      </c>
      <c r="E7424">
        <v>6152</v>
      </c>
      <c r="F7424">
        <v>2039</v>
      </c>
      <c r="G7424">
        <v>7804</v>
      </c>
      <c r="H7424" s="34">
        <v>6.2795567400959995E-5</v>
      </c>
      <c r="I7424">
        <v>1.3554060242584199E-3</v>
      </c>
      <c r="J7424">
        <v>1.16501660249803E-3</v>
      </c>
      <c r="K7424" t="s">
        <v>28768</v>
      </c>
      <c r="L7424">
        <v>1668</v>
      </c>
      <c r="M7424" t="s">
        <v>5133</v>
      </c>
      <c r="N7424">
        <v>0.81804806277587006</v>
      </c>
      <c r="O7424">
        <v>0.27113133940182099</v>
      </c>
    </row>
    <row r="7425" spans="1:15">
      <c r="A7425" t="s">
        <v>8352</v>
      </c>
      <c r="B7425" t="s">
        <v>23511</v>
      </c>
      <c r="C7425" t="s">
        <v>8353</v>
      </c>
      <c r="D7425">
        <v>29</v>
      </c>
      <c r="E7425">
        <v>6152</v>
      </c>
      <c r="F7425">
        <v>29</v>
      </c>
      <c r="G7425">
        <v>7804</v>
      </c>
      <c r="H7425">
        <v>9.9583854011004911E-4</v>
      </c>
      <c r="I7425">
        <v>1.31774602518595E-2</v>
      </c>
      <c r="J7425">
        <v>1.13264657950547E-2</v>
      </c>
      <c r="K7425" t="s">
        <v>28769</v>
      </c>
      <c r="L7425">
        <v>29</v>
      </c>
      <c r="M7425" t="s">
        <v>5133</v>
      </c>
      <c r="N7425">
        <v>1</v>
      </c>
      <c r="O7425">
        <v>4.7139141742522797E-3</v>
      </c>
    </row>
    <row r="7426" spans="1:15">
      <c r="A7426" t="s">
        <v>8354</v>
      </c>
      <c r="B7426" t="s">
        <v>23511</v>
      </c>
      <c r="C7426" t="s">
        <v>8355</v>
      </c>
      <c r="D7426">
        <v>7</v>
      </c>
      <c r="E7426">
        <v>6152</v>
      </c>
      <c r="F7426">
        <v>7</v>
      </c>
      <c r="G7426">
        <v>7804</v>
      </c>
      <c r="H7426">
        <v>0.18905120292587699</v>
      </c>
      <c r="I7426">
        <v>0.631132279689813</v>
      </c>
      <c r="J7426">
        <v>0.54247920626835999</v>
      </c>
      <c r="K7426" t="s">
        <v>25092</v>
      </c>
      <c r="L7426">
        <v>7</v>
      </c>
      <c r="M7426" t="s">
        <v>5133</v>
      </c>
      <c r="N7426">
        <v>1</v>
      </c>
      <c r="O7426">
        <v>1.13784135240572E-3</v>
      </c>
    </row>
    <row r="7427" spans="1:15">
      <c r="A7427" t="s">
        <v>8356</v>
      </c>
      <c r="B7427" t="s">
        <v>23513</v>
      </c>
      <c r="C7427" t="s">
        <v>8357</v>
      </c>
      <c r="D7427">
        <v>1</v>
      </c>
      <c r="E7427">
        <v>535</v>
      </c>
      <c r="F7427">
        <v>3</v>
      </c>
      <c r="G7427">
        <v>8124</v>
      </c>
      <c r="H7427">
        <v>0.184859247501582</v>
      </c>
      <c r="I7427">
        <v>0.75508452473579202</v>
      </c>
      <c r="J7427">
        <v>0.71764152547495597</v>
      </c>
      <c r="K7427" t="s">
        <v>28770</v>
      </c>
      <c r="L7427">
        <v>1</v>
      </c>
      <c r="M7427" t="s">
        <v>5133</v>
      </c>
      <c r="N7427">
        <v>0.33333333333333298</v>
      </c>
      <c r="O7427">
        <v>1.8691588785046699E-3</v>
      </c>
    </row>
    <row r="7428" spans="1:15">
      <c r="A7428" t="s">
        <v>8356</v>
      </c>
      <c r="B7428" t="s">
        <v>23518</v>
      </c>
      <c r="C7428" t="s">
        <v>8357</v>
      </c>
      <c r="D7428">
        <v>2</v>
      </c>
      <c r="E7428">
        <v>787</v>
      </c>
      <c r="F7428">
        <v>5</v>
      </c>
      <c r="G7428">
        <v>7393</v>
      </c>
      <c r="H7428">
        <v>9.1006533730773498E-2</v>
      </c>
      <c r="I7428">
        <v>0.63266972740240601</v>
      </c>
      <c r="J7428">
        <v>0.61170005408803896</v>
      </c>
      <c r="K7428" t="s">
        <v>28771</v>
      </c>
      <c r="L7428">
        <v>2</v>
      </c>
      <c r="M7428" t="s">
        <v>5133</v>
      </c>
      <c r="N7428">
        <v>0.4</v>
      </c>
      <c r="O7428">
        <v>2.5412960609911099E-3</v>
      </c>
    </row>
    <row r="7429" spans="1:15">
      <c r="A7429" t="s">
        <v>8356</v>
      </c>
      <c r="B7429" t="s">
        <v>23511</v>
      </c>
      <c r="C7429" t="s">
        <v>8357</v>
      </c>
      <c r="D7429">
        <v>2</v>
      </c>
      <c r="E7429">
        <v>6152</v>
      </c>
      <c r="F7429">
        <v>5</v>
      </c>
      <c r="G7429">
        <v>7804</v>
      </c>
      <c r="H7429">
        <v>0.99168074853091603</v>
      </c>
      <c r="I7429">
        <v>1</v>
      </c>
      <c r="J7429">
        <v>0.85953329234717102</v>
      </c>
      <c r="K7429" t="s">
        <v>28772</v>
      </c>
      <c r="L7429">
        <v>2</v>
      </c>
      <c r="M7429" t="s">
        <v>5133</v>
      </c>
      <c r="N7429">
        <v>0.4</v>
      </c>
      <c r="O7429">
        <v>3.2509752925877802E-4</v>
      </c>
    </row>
    <row r="7430" spans="1:15">
      <c r="A7430" t="s">
        <v>8358</v>
      </c>
      <c r="B7430" t="s">
        <v>23513</v>
      </c>
      <c r="C7430" t="s">
        <v>8359</v>
      </c>
      <c r="D7430">
        <v>24</v>
      </c>
      <c r="E7430">
        <v>535</v>
      </c>
      <c r="F7430">
        <v>128</v>
      </c>
      <c r="G7430">
        <v>8124</v>
      </c>
      <c r="H7430" s="34">
        <v>2.4729201077394702E-6</v>
      </c>
      <c r="I7430">
        <v>2.8507273464218903E-4</v>
      </c>
      <c r="J7430">
        <v>2.7093659776899999E-4</v>
      </c>
      <c r="K7430" t="s">
        <v>28773</v>
      </c>
      <c r="L7430">
        <v>24</v>
      </c>
      <c r="M7430" t="s">
        <v>5133</v>
      </c>
      <c r="N7430">
        <v>0.1875</v>
      </c>
      <c r="O7430">
        <v>4.4859813084112098E-2</v>
      </c>
    </row>
    <row r="7431" spans="1:15">
      <c r="A7431" t="s">
        <v>8358</v>
      </c>
      <c r="B7431" t="s">
        <v>23518</v>
      </c>
      <c r="C7431" t="s">
        <v>8359</v>
      </c>
      <c r="D7431">
        <v>1</v>
      </c>
      <c r="E7431">
        <v>787</v>
      </c>
      <c r="F7431">
        <v>78</v>
      </c>
      <c r="G7431">
        <v>7393</v>
      </c>
      <c r="H7431">
        <v>0.99985343841596896</v>
      </c>
      <c r="I7431">
        <v>1</v>
      </c>
      <c r="J7431">
        <v>0.966855260484069</v>
      </c>
      <c r="K7431" t="s">
        <v>28774</v>
      </c>
      <c r="L7431">
        <v>1</v>
      </c>
      <c r="M7431" t="s">
        <v>5133</v>
      </c>
      <c r="N7431">
        <v>1.2820512820512799E-2</v>
      </c>
      <c r="O7431">
        <v>1.27064803049555E-3</v>
      </c>
    </row>
    <row r="7432" spans="1:15">
      <c r="A7432" t="s">
        <v>8358</v>
      </c>
      <c r="B7432" t="s">
        <v>23511</v>
      </c>
      <c r="C7432" t="s">
        <v>8359</v>
      </c>
      <c r="D7432">
        <v>87</v>
      </c>
      <c r="E7432">
        <v>6152</v>
      </c>
      <c r="F7432">
        <v>112</v>
      </c>
      <c r="G7432">
        <v>7804</v>
      </c>
      <c r="H7432">
        <v>0.668230812869822</v>
      </c>
      <c r="I7432">
        <v>0.968912233598893</v>
      </c>
      <c r="J7432">
        <v>0.832812322140707</v>
      </c>
      <c r="K7432" t="s">
        <v>28775</v>
      </c>
      <c r="L7432">
        <v>87</v>
      </c>
      <c r="M7432" t="s">
        <v>5133</v>
      </c>
      <c r="N7432">
        <v>0.77678571428571397</v>
      </c>
      <c r="O7432">
        <v>1.41417425227568E-2</v>
      </c>
    </row>
    <row r="7433" spans="1:15">
      <c r="A7433" t="s">
        <v>8360</v>
      </c>
      <c r="B7433" t="s">
        <v>23511</v>
      </c>
      <c r="C7433" t="s">
        <v>8361</v>
      </c>
      <c r="D7433">
        <v>1</v>
      </c>
      <c r="E7433">
        <v>6152</v>
      </c>
      <c r="F7433">
        <v>1</v>
      </c>
      <c r="G7433">
        <v>7804</v>
      </c>
      <c r="H7433">
        <v>0.788313685289595</v>
      </c>
      <c r="I7433">
        <v>0.968912233598893</v>
      </c>
      <c r="J7433">
        <v>0.832812322140707</v>
      </c>
      <c r="K7433" t="s">
        <v>23968</v>
      </c>
      <c r="L7433">
        <v>1</v>
      </c>
      <c r="M7433" t="s">
        <v>1463</v>
      </c>
      <c r="N7433">
        <v>1</v>
      </c>
      <c r="O7433">
        <v>1.6254876462938901E-4</v>
      </c>
    </row>
    <row r="7434" spans="1:15">
      <c r="A7434" t="s">
        <v>8362</v>
      </c>
      <c r="B7434" t="s">
        <v>23511</v>
      </c>
      <c r="C7434" t="s">
        <v>8363</v>
      </c>
      <c r="D7434">
        <v>5</v>
      </c>
      <c r="E7434">
        <v>6152</v>
      </c>
      <c r="F7434">
        <v>7</v>
      </c>
      <c r="G7434">
        <v>7804</v>
      </c>
      <c r="H7434">
        <v>0.83137607319657303</v>
      </c>
      <c r="I7434">
        <v>0.98923101772060196</v>
      </c>
      <c r="J7434">
        <v>0.85027699355333197</v>
      </c>
      <c r="K7434" t="s">
        <v>28776</v>
      </c>
      <c r="L7434">
        <v>5</v>
      </c>
      <c r="M7434" t="s">
        <v>1463</v>
      </c>
      <c r="N7434">
        <v>0.71428571428571397</v>
      </c>
      <c r="O7434">
        <v>8.1274382314694405E-4</v>
      </c>
    </row>
    <row r="7435" spans="1:15">
      <c r="A7435" t="s">
        <v>8362</v>
      </c>
      <c r="B7435" t="s">
        <v>23518</v>
      </c>
      <c r="C7435" t="s">
        <v>8363</v>
      </c>
      <c r="D7435">
        <v>1</v>
      </c>
      <c r="E7435">
        <v>787</v>
      </c>
      <c r="F7435">
        <v>6</v>
      </c>
      <c r="G7435">
        <v>7393</v>
      </c>
      <c r="H7435">
        <v>0.49113550780958298</v>
      </c>
      <c r="I7435">
        <v>1</v>
      </c>
      <c r="J7435">
        <v>0.966855260484069</v>
      </c>
      <c r="K7435" t="s">
        <v>24684</v>
      </c>
      <c r="L7435">
        <v>1</v>
      </c>
      <c r="M7435" t="s">
        <v>1463</v>
      </c>
      <c r="N7435">
        <v>0.16666666666666699</v>
      </c>
      <c r="O7435">
        <v>1.27064803049555E-3</v>
      </c>
    </row>
    <row r="7436" spans="1:15">
      <c r="A7436" t="s">
        <v>8364</v>
      </c>
      <c r="B7436" t="s">
        <v>23511</v>
      </c>
      <c r="C7436" t="s">
        <v>8365</v>
      </c>
      <c r="D7436">
        <v>16</v>
      </c>
      <c r="E7436">
        <v>6152</v>
      </c>
      <c r="F7436">
        <v>20</v>
      </c>
      <c r="G7436">
        <v>7804</v>
      </c>
      <c r="H7436">
        <v>0.57841027067460704</v>
      </c>
      <c r="I7436">
        <v>0.968912233598893</v>
      </c>
      <c r="J7436">
        <v>0.832812322140707</v>
      </c>
      <c r="K7436" t="s">
        <v>28777</v>
      </c>
      <c r="L7436">
        <v>16</v>
      </c>
      <c r="M7436" t="s">
        <v>1463</v>
      </c>
      <c r="N7436">
        <v>0.8</v>
      </c>
      <c r="O7436">
        <v>2.6007802340702198E-3</v>
      </c>
    </row>
    <row r="7437" spans="1:15">
      <c r="A7437" t="s">
        <v>8364</v>
      </c>
      <c r="B7437" t="s">
        <v>23518</v>
      </c>
      <c r="C7437" t="s">
        <v>8365</v>
      </c>
      <c r="D7437">
        <v>2</v>
      </c>
      <c r="E7437">
        <v>787</v>
      </c>
      <c r="F7437">
        <v>22</v>
      </c>
      <c r="G7437">
        <v>7393</v>
      </c>
      <c r="H7437">
        <v>0.696053619096073</v>
      </c>
      <c r="I7437">
        <v>1</v>
      </c>
      <c r="J7437">
        <v>0.966855260484069</v>
      </c>
      <c r="K7437" t="s">
        <v>28778</v>
      </c>
      <c r="L7437">
        <v>2</v>
      </c>
      <c r="M7437" t="s">
        <v>1463</v>
      </c>
      <c r="N7437">
        <v>9.0909090909090898E-2</v>
      </c>
      <c r="O7437">
        <v>2.5412960609911099E-3</v>
      </c>
    </row>
    <row r="7438" spans="1:15">
      <c r="A7438" t="s">
        <v>8364</v>
      </c>
      <c r="B7438" t="s">
        <v>23513</v>
      </c>
      <c r="C7438" t="s">
        <v>8365</v>
      </c>
      <c r="D7438">
        <v>2</v>
      </c>
      <c r="E7438">
        <v>535</v>
      </c>
      <c r="F7438">
        <v>21</v>
      </c>
      <c r="G7438">
        <v>8124</v>
      </c>
      <c r="H7438">
        <v>0.40690215816583097</v>
      </c>
      <c r="I7438">
        <v>0.99999999999997702</v>
      </c>
      <c r="J7438">
        <v>0.95041217501583097</v>
      </c>
      <c r="K7438" t="s">
        <v>24579</v>
      </c>
      <c r="L7438">
        <v>2</v>
      </c>
      <c r="M7438" t="s">
        <v>1463</v>
      </c>
      <c r="N7438">
        <v>9.5238095238095205E-2</v>
      </c>
      <c r="O7438">
        <v>3.7383177570093499E-3</v>
      </c>
    </row>
    <row r="7439" spans="1:15">
      <c r="A7439" t="s">
        <v>8366</v>
      </c>
      <c r="B7439" t="s">
        <v>23511</v>
      </c>
      <c r="C7439" t="s">
        <v>8367</v>
      </c>
      <c r="D7439">
        <v>2</v>
      </c>
      <c r="E7439">
        <v>6152</v>
      </c>
      <c r="F7439">
        <v>2</v>
      </c>
      <c r="G7439">
        <v>7804</v>
      </c>
      <c r="H7439">
        <v>0.62141708038142995</v>
      </c>
      <c r="I7439">
        <v>0.968912233598893</v>
      </c>
      <c r="J7439">
        <v>0.832812322140707</v>
      </c>
      <c r="K7439" t="s">
        <v>24713</v>
      </c>
      <c r="L7439">
        <v>2</v>
      </c>
      <c r="M7439" t="s">
        <v>5133</v>
      </c>
      <c r="N7439">
        <v>1</v>
      </c>
      <c r="O7439">
        <v>3.2509752925877802E-4</v>
      </c>
    </row>
    <row r="7440" spans="1:15">
      <c r="A7440" t="s">
        <v>8368</v>
      </c>
      <c r="B7440" t="s">
        <v>23511</v>
      </c>
      <c r="C7440" t="s">
        <v>8369</v>
      </c>
      <c r="D7440">
        <v>1</v>
      </c>
      <c r="E7440">
        <v>6152</v>
      </c>
      <c r="F7440">
        <v>2</v>
      </c>
      <c r="G7440">
        <v>7804</v>
      </c>
      <c r="H7440">
        <v>0.95521029019776005</v>
      </c>
      <c r="I7440">
        <v>1</v>
      </c>
      <c r="J7440">
        <v>0.85953329234717102</v>
      </c>
      <c r="K7440" t="s">
        <v>24764</v>
      </c>
      <c r="L7440">
        <v>1</v>
      </c>
      <c r="M7440" t="s">
        <v>5133</v>
      </c>
      <c r="N7440">
        <v>0.5</v>
      </c>
      <c r="O7440">
        <v>1.6254876462938901E-4</v>
      </c>
    </row>
    <row r="7441" spans="1:15">
      <c r="A7441" t="s">
        <v>8368</v>
      </c>
      <c r="B7441" t="s">
        <v>23513</v>
      </c>
      <c r="C7441" t="s">
        <v>8369</v>
      </c>
      <c r="D7441">
        <v>1</v>
      </c>
      <c r="E7441">
        <v>535</v>
      </c>
      <c r="F7441">
        <v>2</v>
      </c>
      <c r="G7441">
        <v>8124</v>
      </c>
      <c r="H7441">
        <v>0.12737930779067499</v>
      </c>
      <c r="I7441">
        <v>0.64703075560747003</v>
      </c>
      <c r="J7441">
        <v>0.614945907739046</v>
      </c>
      <c r="K7441" t="s">
        <v>24642</v>
      </c>
      <c r="L7441">
        <v>1</v>
      </c>
      <c r="M7441" t="s">
        <v>5133</v>
      </c>
      <c r="N7441">
        <v>0.5</v>
      </c>
      <c r="O7441">
        <v>1.8691588785046699E-3</v>
      </c>
    </row>
    <row r="7442" spans="1:15">
      <c r="A7442" t="s">
        <v>8370</v>
      </c>
      <c r="B7442" t="s">
        <v>23513</v>
      </c>
      <c r="C7442" t="s">
        <v>8371</v>
      </c>
      <c r="D7442">
        <v>2</v>
      </c>
      <c r="E7442">
        <v>535</v>
      </c>
      <c r="F7442">
        <v>64</v>
      </c>
      <c r="G7442">
        <v>8124</v>
      </c>
      <c r="H7442">
        <v>0.93031220681618798</v>
      </c>
      <c r="I7442">
        <v>0.99999999999997702</v>
      </c>
      <c r="J7442">
        <v>0.95041217501583097</v>
      </c>
      <c r="K7442" t="s">
        <v>25568</v>
      </c>
      <c r="L7442">
        <v>2</v>
      </c>
      <c r="M7442" t="s">
        <v>5133</v>
      </c>
      <c r="N7442">
        <v>3.125E-2</v>
      </c>
      <c r="O7442">
        <v>3.7383177570093499E-3</v>
      </c>
    </row>
    <row r="7443" spans="1:15">
      <c r="A7443" t="s">
        <v>8370</v>
      </c>
      <c r="B7443" t="s">
        <v>23511</v>
      </c>
      <c r="C7443" t="s">
        <v>8371</v>
      </c>
      <c r="D7443">
        <v>49</v>
      </c>
      <c r="E7443">
        <v>6152</v>
      </c>
      <c r="F7443">
        <v>54</v>
      </c>
      <c r="G7443">
        <v>7804</v>
      </c>
      <c r="H7443">
        <v>1.7297789266972199E-2</v>
      </c>
      <c r="I7443">
        <v>0.12727129540677801</v>
      </c>
      <c r="J7443">
        <v>0.109393915562278</v>
      </c>
      <c r="K7443" t="s">
        <v>28779</v>
      </c>
      <c r="L7443">
        <v>49</v>
      </c>
      <c r="M7443" t="s">
        <v>5133</v>
      </c>
      <c r="N7443">
        <v>0.907407407407407</v>
      </c>
      <c r="O7443">
        <v>7.9648894668400503E-3</v>
      </c>
    </row>
    <row r="7444" spans="1:15">
      <c r="A7444" t="s">
        <v>8370</v>
      </c>
      <c r="B7444" t="s">
        <v>23518</v>
      </c>
      <c r="C7444" t="s">
        <v>8371</v>
      </c>
      <c r="D7444">
        <v>2</v>
      </c>
      <c r="E7444">
        <v>787</v>
      </c>
      <c r="F7444">
        <v>55</v>
      </c>
      <c r="G7444">
        <v>7393</v>
      </c>
      <c r="H7444">
        <v>0.98478705162983804</v>
      </c>
      <c r="I7444">
        <v>1</v>
      </c>
      <c r="J7444">
        <v>0.966855260484069</v>
      </c>
      <c r="K7444" t="s">
        <v>24837</v>
      </c>
      <c r="L7444">
        <v>2</v>
      </c>
      <c r="M7444" t="s">
        <v>5133</v>
      </c>
      <c r="N7444">
        <v>3.6363636363636397E-2</v>
      </c>
      <c r="O7444">
        <v>2.5412960609911099E-3</v>
      </c>
    </row>
    <row r="7445" spans="1:15">
      <c r="A7445" t="s">
        <v>8372</v>
      </c>
      <c r="B7445" t="s">
        <v>23511</v>
      </c>
      <c r="C7445" t="s">
        <v>8373</v>
      </c>
      <c r="D7445">
        <v>5</v>
      </c>
      <c r="E7445">
        <v>6152</v>
      </c>
      <c r="F7445">
        <v>8</v>
      </c>
      <c r="G7445">
        <v>7804</v>
      </c>
      <c r="H7445">
        <v>0.93246538655848799</v>
      </c>
      <c r="I7445">
        <v>1</v>
      </c>
      <c r="J7445">
        <v>0.85953329234717102</v>
      </c>
      <c r="K7445" t="s">
        <v>25610</v>
      </c>
      <c r="L7445">
        <v>5</v>
      </c>
      <c r="M7445" t="s">
        <v>5133</v>
      </c>
      <c r="N7445">
        <v>0.625</v>
      </c>
      <c r="O7445">
        <v>8.1274382314694405E-4</v>
      </c>
    </row>
    <row r="7446" spans="1:15">
      <c r="A7446" t="s">
        <v>8372</v>
      </c>
      <c r="B7446" t="s">
        <v>23513</v>
      </c>
      <c r="C7446" t="s">
        <v>8373</v>
      </c>
      <c r="D7446">
        <v>1</v>
      </c>
      <c r="E7446">
        <v>535</v>
      </c>
      <c r="F7446">
        <v>7</v>
      </c>
      <c r="G7446">
        <v>8124</v>
      </c>
      <c r="H7446">
        <v>0.37938355156400999</v>
      </c>
      <c r="I7446">
        <v>0.99999999999997702</v>
      </c>
      <c r="J7446">
        <v>0.95041217501583097</v>
      </c>
      <c r="K7446" t="s">
        <v>25564</v>
      </c>
      <c r="L7446">
        <v>1</v>
      </c>
      <c r="M7446" t="s">
        <v>5133</v>
      </c>
      <c r="N7446">
        <v>0.14285714285714299</v>
      </c>
      <c r="O7446">
        <v>1.8691588785046699E-3</v>
      </c>
    </row>
    <row r="7447" spans="1:15">
      <c r="A7447" t="s">
        <v>8372</v>
      </c>
      <c r="B7447" t="s">
        <v>23518</v>
      </c>
      <c r="C7447" t="s">
        <v>8373</v>
      </c>
      <c r="D7447">
        <v>2</v>
      </c>
      <c r="E7447">
        <v>787</v>
      </c>
      <c r="F7447">
        <v>7</v>
      </c>
      <c r="G7447">
        <v>7393</v>
      </c>
      <c r="H7447">
        <v>0.16585350806365901</v>
      </c>
      <c r="I7447">
        <v>0.82859402353427802</v>
      </c>
      <c r="J7447">
        <v>0.80113049045977802</v>
      </c>
      <c r="K7447" t="s">
        <v>24837</v>
      </c>
      <c r="L7447">
        <v>2</v>
      </c>
      <c r="M7447" t="s">
        <v>5133</v>
      </c>
      <c r="N7447">
        <v>0.28571428571428598</v>
      </c>
      <c r="O7447">
        <v>2.5412960609911099E-3</v>
      </c>
    </row>
    <row r="7448" spans="1:15">
      <c r="A7448" t="s">
        <v>8374</v>
      </c>
      <c r="B7448" t="s">
        <v>23511</v>
      </c>
      <c r="C7448" t="s">
        <v>8375</v>
      </c>
      <c r="D7448">
        <v>4</v>
      </c>
      <c r="E7448">
        <v>6152</v>
      </c>
      <c r="F7448">
        <v>5</v>
      </c>
      <c r="G7448">
        <v>7804</v>
      </c>
      <c r="H7448">
        <v>0.71320711691885297</v>
      </c>
      <c r="I7448">
        <v>0.968912233598893</v>
      </c>
      <c r="J7448">
        <v>0.832812322140707</v>
      </c>
      <c r="K7448" t="s">
        <v>28780</v>
      </c>
      <c r="L7448">
        <v>4</v>
      </c>
      <c r="M7448" t="s">
        <v>5133</v>
      </c>
      <c r="N7448">
        <v>0.8</v>
      </c>
      <c r="O7448">
        <v>6.5019505851755496E-4</v>
      </c>
    </row>
    <row r="7449" spans="1:15">
      <c r="A7449" t="s">
        <v>8376</v>
      </c>
      <c r="B7449" t="s">
        <v>23511</v>
      </c>
      <c r="C7449" t="s">
        <v>8377</v>
      </c>
      <c r="D7449">
        <v>5</v>
      </c>
      <c r="E7449">
        <v>6152</v>
      </c>
      <c r="F7449">
        <v>5</v>
      </c>
      <c r="G7449">
        <v>7804</v>
      </c>
      <c r="H7449">
        <v>0.30433074367137097</v>
      </c>
      <c r="I7449">
        <v>0.81020448119108801</v>
      </c>
      <c r="J7449">
        <v>0.69639772519260701</v>
      </c>
      <c r="K7449" t="s">
        <v>28781</v>
      </c>
      <c r="L7449">
        <v>5</v>
      </c>
      <c r="M7449" t="s">
        <v>5133</v>
      </c>
      <c r="N7449">
        <v>1</v>
      </c>
      <c r="O7449">
        <v>8.1274382314694405E-4</v>
      </c>
    </row>
    <row r="7450" spans="1:15">
      <c r="A7450" t="s">
        <v>8378</v>
      </c>
      <c r="B7450" t="s">
        <v>23513</v>
      </c>
      <c r="C7450" t="s">
        <v>8379</v>
      </c>
      <c r="D7450">
        <v>1</v>
      </c>
      <c r="E7450">
        <v>535</v>
      </c>
      <c r="F7450">
        <v>10</v>
      </c>
      <c r="G7450">
        <v>8124</v>
      </c>
      <c r="H7450">
        <v>0.494202526653369</v>
      </c>
      <c r="I7450">
        <v>0.99999999999997702</v>
      </c>
      <c r="J7450">
        <v>0.95041217501583097</v>
      </c>
      <c r="K7450" t="s">
        <v>24765</v>
      </c>
      <c r="L7450">
        <v>1</v>
      </c>
      <c r="M7450" t="s">
        <v>5133</v>
      </c>
      <c r="N7450">
        <v>0.1</v>
      </c>
      <c r="O7450">
        <v>1.8691588785046699E-3</v>
      </c>
    </row>
    <row r="7451" spans="1:15">
      <c r="A7451" t="s">
        <v>8378</v>
      </c>
      <c r="B7451" t="s">
        <v>23511</v>
      </c>
      <c r="C7451" t="s">
        <v>8379</v>
      </c>
      <c r="D7451">
        <v>8</v>
      </c>
      <c r="E7451">
        <v>6152</v>
      </c>
      <c r="F7451">
        <v>9</v>
      </c>
      <c r="G7451">
        <v>7804</v>
      </c>
      <c r="H7451">
        <v>0.40157748897504503</v>
      </c>
      <c r="I7451">
        <v>0.91525479399875698</v>
      </c>
      <c r="J7451">
        <v>0.78669196642228301</v>
      </c>
      <c r="K7451" t="s">
        <v>25940</v>
      </c>
      <c r="L7451">
        <v>8</v>
      </c>
      <c r="M7451" t="s">
        <v>5133</v>
      </c>
      <c r="N7451">
        <v>0.88888888888888895</v>
      </c>
      <c r="O7451">
        <v>1.3003901170351099E-3</v>
      </c>
    </row>
    <row r="7452" spans="1:15">
      <c r="A7452" t="s">
        <v>8380</v>
      </c>
      <c r="B7452" t="s">
        <v>23511</v>
      </c>
      <c r="C7452" t="s">
        <v>8381</v>
      </c>
      <c r="D7452">
        <v>3</v>
      </c>
      <c r="E7452">
        <v>6152</v>
      </c>
      <c r="F7452">
        <v>3</v>
      </c>
      <c r="G7452">
        <v>7804</v>
      </c>
      <c r="H7452">
        <v>0.489837867770546</v>
      </c>
      <c r="I7452">
        <v>0.96083957126938102</v>
      </c>
      <c r="J7452">
        <v>0.82587360011061495</v>
      </c>
      <c r="K7452" t="s">
        <v>24563</v>
      </c>
      <c r="L7452">
        <v>3</v>
      </c>
      <c r="M7452" t="s">
        <v>5133</v>
      </c>
      <c r="N7452">
        <v>1</v>
      </c>
      <c r="O7452">
        <v>4.8764629388816603E-4</v>
      </c>
    </row>
    <row r="7453" spans="1:15">
      <c r="A7453" t="s">
        <v>8382</v>
      </c>
      <c r="B7453" t="s">
        <v>23511</v>
      </c>
      <c r="C7453" t="s">
        <v>8383</v>
      </c>
      <c r="D7453">
        <v>3</v>
      </c>
      <c r="E7453">
        <v>6152</v>
      </c>
      <c r="F7453">
        <v>3</v>
      </c>
      <c r="G7453">
        <v>7804</v>
      </c>
      <c r="H7453">
        <v>0.489837867770546</v>
      </c>
      <c r="I7453">
        <v>0.96083957126938102</v>
      </c>
      <c r="J7453">
        <v>0.82587360011061495</v>
      </c>
      <c r="K7453" t="s">
        <v>24563</v>
      </c>
      <c r="L7453">
        <v>3</v>
      </c>
      <c r="M7453" t="s">
        <v>5133</v>
      </c>
      <c r="N7453">
        <v>1</v>
      </c>
      <c r="O7453">
        <v>4.8764629388816603E-4</v>
      </c>
    </row>
    <row r="7454" spans="1:15">
      <c r="A7454" t="s">
        <v>8384</v>
      </c>
      <c r="B7454" t="s">
        <v>23511</v>
      </c>
      <c r="C7454" t="s">
        <v>8385</v>
      </c>
      <c r="D7454">
        <v>3</v>
      </c>
      <c r="E7454">
        <v>6152</v>
      </c>
      <c r="F7454">
        <v>3</v>
      </c>
      <c r="G7454">
        <v>7804</v>
      </c>
      <c r="H7454">
        <v>0.489837867770546</v>
      </c>
      <c r="I7454">
        <v>0.96083957126938102</v>
      </c>
      <c r="J7454">
        <v>0.82587360011061495</v>
      </c>
      <c r="K7454" t="s">
        <v>24563</v>
      </c>
      <c r="L7454">
        <v>3</v>
      </c>
      <c r="M7454" t="s">
        <v>5133</v>
      </c>
      <c r="N7454">
        <v>1</v>
      </c>
      <c r="O7454">
        <v>4.8764629388816603E-4</v>
      </c>
    </row>
    <row r="7455" spans="1:15">
      <c r="A7455" t="s">
        <v>8386</v>
      </c>
      <c r="B7455" t="s">
        <v>23511</v>
      </c>
      <c r="C7455" t="s">
        <v>8387</v>
      </c>
      <c r="D7455">
        <v>1</v>
      </c>
      <c r="E7455">
        <v>6152</v>
      </c>
      <c r="F7455">
        <v>1</v>
      </c>
      <c r="G7455">
        <v>7804</v>
      </c>
      <c r="H7455">
        <v>0.788313685289595</v>
      </c>
      <c r="I7455">
        <v>0.968912233598893</v>
      </c>
      <c r="J7455">
        <v>0.832812322140707</v>
      </c>
      <c r="K7455" t="s">
        <v>28205</v>
      </c>
      <c r="L7455">
        <v>1</v>
      </c>
      <c r="M7455" t="s">
        <v>5133</v>
      </c>
      <c r="N7455">
        <v>1</v>
      </c>
      <c r="O7455">
        <v>1.6254876462938901E-4</v>
      </c>
    </row>
    <row r="7456" spans="1:15">
      <c r="A7456" t="s">
        <v>8388</v>
      </c>
      <c r="B7456" t="s">
        <v>23511</v>
      </c>
      <c r="C7456" t="s">
        <v>8389</v>
      </c>
      <c r="D7456">
        <v>1</v>
      </c>
      <c r="E7456">
        <v>6152</v>
      </c>
      <c r="F7456">
        <v>1</v>
      </c>
      <c r="G7456">
        <v>7804</v>
      </c>
      <c r="H7456">
        <v>0.788313685289595</v>
      </c>
      <c r="I7456">
        <v>0.968912233598893</v>
      </c>
      <c r="J7456">
        <v>0.832812322140707</v>
      </c>
      <c r="K7456" t="s">
        <v>23757</v>
      </c>
      <c r="L7456">
        <v>1</v>
      </c>
      <c r="M7456" t="s">
        <v>5133</v>
      </c>
      <c r="N7456">
        <v>1</v>
      </c>
      <c r="O7456">
        <v>1.6254876462938901E-4</v>
      </c>
    </row>
    <row r="7457" spans="1:15">
      <c r="A7457" t="s">
        <v>8390</v>
      </c>
      <c r="B7457" t="s">
        <v>23518</v>
      </c>
      <c r="C7457" t="s">
        <v>8391</v>
      </c>
      <c r="D7457">
        <v>1</v>
      </c>
      <c r="E7457">
        <v>787</v>
      </c>
      <c r="F7457">
        <v>20</v>
      </c>
      <c r="G7457">
        <v>7393</v>
      </c>
      <c r="H7457">
        <v>0.89503969563115604</v>
      </c>
      <c r="I7457">
        <v>1</v>
      </c>
      <c r="J7457">
        <v>0.966855260484069</v>
      </c>
      <c r="K7457" t="s">
        <v>24685</v>
      </c>
      <c r="L7457">
        <v>1</v>
      </c>
      <c r="M7457" t="s">
        <v>5133</v>
      </c>
      <c r="N7457">
        <v>0.05</v>
      </c>
      <c r="O7457">
        <v>1.27064803049555E-3</v>
      </c>
    </row>
    <row r="7458" spans="1:15">
      <c r="A7458" t="s">
        <v>8390</v>
      </c>
      <c r="B7458" t="s">
        <v>23511</v>
      </c>
      <c r="C7458" t="s">
        <v>8391</v>
      </c>
      <c r="D7458">
        <v>19</v>
      </c>
      <c r="E7458">
        <v>6152</v>
      </c>
      <c r="F7458">
        <v>21</v>
      </c>
      <c r="G7458">
        <v>7804</v>
      </c>
      <c r="H7458">
        <v>0.14714101732597901</v>
      </c>
      <c r="I7458">
        <v>0.54611425167193095</v>
      </c>
      <c r="J7458">
        <v>0.46940338073728599</v>
      </c>
      <c r="K7458" t="s">
        <v>28782</v>
      </c>
      <c r="L7458">
        <v>19</v>
      </c>
      <c r="M7458" t="s">
        <v>5133</v>
      </c>
      <c r="N7458">
        <v>0.90476190476190499</v>
      </c>
      <c r="O7458">
        <v>3.0884265279583901E-3</v>
      </c>
    </row>
    <row r="7459" spans="1:15">
      <c r="A7459" t="s">
        <v>8392</v>
      </c>
      <c r="B7459" t="s">
        <v>23511</v>
      </c>
      <c r="C7459" t="s">
        <v>8393</v>
      </c>
      <c r="D7459">
        <v>29</v>
      </c>
      <c r="E7459">
        <v>6152</v>
      </c>
      <c r="F7459">
        <v>32</v>
      </c>
      <c r="G7459">
        <v>7804</v>
      </c>
      <c r="H7459">
        <v>6.9556625924805299E-2</v>
      </c>
      <c r="I7459">
        <v>0.34515372088190899</v>
      </c>
      <c r="J7459">
        <v>0.29667111407550401</v>
      </c>
      <c r="K7459" t="s">
        <v>28783</v>
      </c>
      <c r="L7459">
        <v>29</v>
      </c>
      <c r="M7459" t="s">
        <v>5133</v>
      </c>
      <c r="N7459">
        <v>0.90625</v>
      </c>
      <c r="O7459">
        <v>4.7139141742522797E-3</v>
      </c>
    </row>
    <row r="7460" spans="1:15">
      <c r="A7460" t="s">
        <v>8392</v>
      </c>
      <c r="B7460" t="s">
        <v>23518</v>
      </c>
      <c r="C7460" t="s">
        <v>8393</v>
      </c>
      <c r="D7460">
        <v>2</v>
      </c>
      <c r="E7460">
        <v>787</v>
      </c>
      <c r="F7460">
        <v>31</v>
      </c>
      <c r="G7460">
        <v>7393</v>
      </c>
      <c r="H7460">
        <v>0.85730411555561403</v>
      </c>
      <c r="I7460">
        <v>1</v>
      </c>
      <c r="J7460">
        <v>0.966855260484069</v>
      </c>
      <c r="K7460" t="s">
        <v>28784</v>
      </c>
      <c r="L7460">
        <v>2</v>
      </c>
      <c r="M7460" t="s">
        <v>5133</v>
      </c>
      <c r="N7460">
        <v>6.4516129032258104E-2</v>
      </c>
      <c r="O7460">
        <v>2.5412960609911099E-3</v>
      </c>
    </row>
    <row r="7461" spans="1:15">
      <c r="A7461" t="s">
        <v>8394</v>
      </c>
      <c r="B7461" t="s">
        <v>23511</v>
      </c>
      <c r="C7461" t="s">
        <v>8395</v>
      </c>
      <c r="D7461">
        <v>19</v>
      </c>
      <c r="E7461">
        <v>6152</v>
      </c>
      <c r="F7461">
        <v>21</v>
      </c>
      <c r="G7461">
        <v>7804</v>
      </c>
      <c r="H7461">
        <v>0.14714101732597901</v>
      </c>
      <c r="I7461">
        <v>0.54611425167193095</v>
      </c>
      <c r="J7461">
        <v>0.46940338073728599</v>
      </c>
      <c r="K7461" t="s">
        <v>28782</v>
      </c>
      <c r="L7461">
        <v>19</v>
      </c>
      <c r="M7461" t="s">
        <v>5133</v>
      </c>
      <c r="N7461">
        <v>0.90476190476190499</v>
      </c>
      <c r="O7461">
        <v>3.0884265279583901E-3</v>
      </c>
    </row>
    <row r="7462" spans="1:15">
      <c r="A7462" t="s">
        <v>8394</v>
      </c>
      <c r="B7462" t="s">
        <v>23518</v>
      </c>
      <c r="C7462" t="s">
        <v>8395</v>
      </c>
      <c r="D7462">
        <v>1</v>
      </c>
      <c r="E7462">
        <v>787</v>
      </c>
      <c r="F7462">
        <v>20</v>
      </c>
      <c r="G7462">
        <v>7393</v>
      </c>
      <c r="H7462">
        <v>0.89503969563115604</v>
      </c>
      <c r="I7462">
        <v>1</v>
      </c>
      <c r="J7462">
        <v>0.966855260484069</v>
      </c>
      <c r="K7462" t="s">
        <v>24685</v>
      </c>
      <c r="L7462">
        <v>1</v>
      </c>
      <c r="M7462" t="s">
        <v>5133</v>
      </c>
      <c r="N7462">
        <v>0.05</v>
      </c>
      <c r="O7462">
        <v>1.27064803049555E-3</v>
      </c>
    </row>
    <row r="7463" spans="1:15">
      <c r="A7463" t="s">
        <v>8396</v>
      </c>
      <c r="B7463" t="s">
        <v>23511</v>
      </c>
      <c r="C7463" t="s">
        <v>8397</v>
      </c>
      <c r="D7463">
        <v>11</v>
      </c>
      <c r="E7463">
        <v>6152</v>
      </c>
      <c r="F7463">
        <v>11</v>
      </c>
      <c r="G7463">
        <v>7804</v>
      </c>
      <c r="H7463">
        <v>7.29234120922964E-2</v>
      </c>
      <c r="I7463">
        <v>0.34901846963959998</v>
      </c>
      <c r="J7463">
        <v>0.29999299429929699</v>
      </c>
      <c r="K7463" t="s">
        <v>27611</v>
      </c>
      <c r="L7463">
        <v>11</v>
      </c>
      <c r="M7463" t="s">
        <v>5133</v>
      </c>
      <c r="N7463">
        <v>1</v>
      </c>
      <c r="O7463">
        <v>1.78803641092328E-3</v>
      </c>
    </row>
    <row r="7464" spans="1:15">
      <c r="A7464" t="s">
        <v>8398</v>
      </c>
      <c r="B7464" t="s">
        <v>23511</v>
      </c>
      <c r="C7464" t="s">
        <v>8399</v>
      </c>
      <c r="D7464">
        <v>11</v>
      </c>
      <c r="E7464">
        <v>6152</v>
      </c>
      <c r="F7464">
        <v>11</v>
      </c>
      <c r="G7464">
        <v>7804</v>
      </c>
      <c r="H7464">
        <v>7.29234120922964E-2</v>
      </c>
      <c r="I7464">
        <v>0.34901846963959998</v>
      </c>
      <c r="J7464">
        <v>0.29999299429929699</v>
      </c>
      <c r="K7464" t="s">
        <v>27611</v>
      </c>
      <c r="L7464">
        <v>11</v>
      </c>
      <c r="M7464" t="s">
        <v>5133</v>
      </c>
      <c r="N7464">
        <v>1</v>
      </c>
      <c r="O7464">
        <v>1.78803641092328E-3</v>
      </c>
    </row>
    <row r="7465" spans="1:15">
      <c r="A7465" t="s">
        <v>8400</v>
      </c>
      <c r="B7465" t="s">
        <v>23511</v>
      </c>
      <c r="C7465" t="s">
        <v>8401</v>
      </c>
      <c r="D7465">
        <v>6</v>
      </c>
      <c r="E7465">
        <v>6152</v>
      </c>
      <c r="F7465">
        <v>6</v>
      </c>
      <c r="G7465">
        <v>7804</v>
      </c>
      <c r="H7465">
        <v>0.23986678822258201</v>
      </c>
      <c r="I7465">
        <v>0.71382528017432401</v>
      </c>
      <c r="J7465">
        <v>0.61355659322887801</v>
      </c>
      <c r="K7465" t="s">
        <v>28785</v>
      </c>
      <c r="L7465">
        <v>6</v>
      </c>
      <c r="M7465" t="s">
        <v>5133</v>
      </c>
      <c r="N7465">
        <v>1</v>
      </c>
      <c r="O7465">
        <v>9.7529258777633303E-4</v>
      </c>
    </row>
    <row r="7466" spans="1:15">
      <c r="A7466" t="s">
        <v>8402</v>
      </c>
      <c r="B7466" t="s">
        <v>23511</v>
      </c>
      <c r="C7466" t="s">
        <v>8403</v>
      </c>
      <c r="D7466">
        <v>1</v>
      </c>
      <c r="E7466">
        <v>6152</v>
      </c>
      <c r="F7466">
        <v>1</v>
      </c>
      <c r="G7466">
        <v>7804</v>
      </c>
      <c r="H7466">
        <v>0.788313685289595</v>
      </c>
      <c r="I7466">
        <v>0.968912233598893</v>
      </c>
      <c r="J7466">
        <v>0.832812322140707</v>
      </c>
      <c r="K7466" t="s">
        <v>24838</v>
      </c>
      <c r="L7466">
        <v>1</v>
      </c>
      <c r="M7466" t="s">
        <v>5133</v>
      </c>
      <c r="N7466">
        <v>1</v>
      </c>
      <c r="O7466">
        <v>1.6254876462938901E-4</v>
      </c>
    </row>
    <row r="7467" spans="1:15">
      <c r="A7467" t="s">
        <v>8404</v>
      </c>
      <c r="B7467" t="s">
        <v>23518</v>
      </c>
      <c r="C7467" t="s">
        <v>8405</v>
      </c>
      <c r="D7467">
        <v>6</v>
      </c>
      <c r="E7467">
        <v>787</v>
      </c>
      <c r="F7467">
        <v>40</v>
      </c>
      <c r="G7467">
        <v>7393</v>
      </c>
      <c r="H7467">
        <v>0.24871872466015399</v>
      </c>
      <c r="I7467">
        <v>0.96297784740567804</v>
      </c>
      <c r="J7467">
        <v>0.93106019749380498</v>
      </c>
      <c r="K7467" t="s">
        <v>28786</v>
      </c>
      <c r="L7467">
        <v>6</v>
      </c>
      <c r="M7467" t="s">
        <v>5133</v>
      </c>
      <c r="N7467">
        <v>0.15</v>
      </c>
      <c r="O7467">
        <v>7.6238881829733202E-3</v>
      </c>
    </row>
    <row r="7468" spans="1:15">
      <c r="A7468" t="s">
        <v>8404</v>
      </c>
      <c r="B7468" t="s">
        <v>23511</v>
      </c>
      <c r="C7468" t="s">
        <v>8405</v>
      </c>
      <c r="D7468">
        <v>31</v>
      </c>
      <c r="E7468">
        <v>6152</v>
      </c>
      <c r="F7468">
        <v>44</v>
      </c>
      <c r="G7468">
        <v>7804</v>
      </c>
      <c r="H7468">
        <v>0.93460730616135401</v>
      </c>
      <c r="I7468">
        <v>1</v>
      </c>
      <c r="J7468">
        <v>0.85953329234717102</v>
      </c>
      <c r="K7468" t="s">
        <v>28787</v>
      </c>
      <c r="L7468">
        <v>31</v>
      </c>
      <c r="M7468" t="s">
        <v>5133</v>
      </c>
      <c r="N7468">
        <v>0.70454545454545503</v>
      </c>
      <c r="O7468">
        <v>5.0390117035110501E-3</v>
      </c>
    </row>
    <row r="7469" spans="1:15">
      <c r="A7469" t="s">
        <v>8404</v>
      </c>
      <c r="B7469" t="s">
        <v>23513</v>
      </c>
      <c r="C7469" t="s">
        <v>8405</v>
      </c>
      <c r="D7469">
        <v>3</v>
      </c>
      <c r="E7469">
        <v>535</v>
      </c>
      <c r="F7469">
        <v>43</v>
      </c>
      <c r="G7469">
        <v>8124</v>
      </c>
      <c r="H7469">
        <v>0.54527636344961405</v>
      </c>
      <c r="I7469">
        <v>0.99999999999997702</v>
      </c>
      <c r="J7469">
        <v>0.95041217501583097</v>
      </c>
      <c r="K7469" t="s">
        <v>27359</v>
      </c>
      <c r="L7469">
        <v>3</v>
      </c>
      <c r="M7469" t="s">
        <v>5133</v>
      </c>
      <c r="N7469">
        <v>6.9767441860465101E-2</v>
      </c>
      <c r="O7469">
        <v>5.60747663551402E-3</v>
      </c>
    </row>
    <row r="7470" spans="1:15">
      <c r="A7470" t="s">
        <v>8406</v>
      </c>
      <c r="B7470" t="s">
        <v>23511</v>
      </c>
      <c r="C7470" t="s">
        <v>8407</v>
      </c>
      <c r="D7470">
        <v>6</v>
      </c>
      <c r="E7470">
        <v>6152</v>
      </c>
      <c r="F7470">
        <v>6</v>
      </c>
      <c r="G7470">
        <v>7804</v>
      </c>
      <c r="H7470">
        <v>0.23986678822258201</v>
      </c>
      <c r="I7470">
        <v>0.71382528017432401</v>
      </c>
      <c r="J7470">
        <v>0.61355659322887801</v>
      </c>
      <c r="K7470" t="s">
        <v>25597</v>
      </c>
      <c r="L7470">
        <v>6</v>
      </c>
      <c r="M7470" t="s">
        <v>5133</v>
      </c>
      <c r="N7470">
        <v>1</v>
      </c>
      <c r="O7470">
        <v>9.7529258777633303E-4</v>
      </c>
    </row>
    <row r="7471" spans="1:15">
      <c r="A7471" t="s">
        <v>8408</v>
      </c>
      <c r="B7471" t="s">
        <v>23511</v>
      </c>
      <c r="C7471" t="s">
        <v>8409</v>
      </c>
      <c r="D7471">
        <v>2</v>
      </c>
      <c r="E7471">
        <v>6152</v>
      </c>
      <c r="F7471">
        <v>2</v>
      </c>
      <c r="G7471">
        <v>7804</v>
      </c>
      <c r="H7471">
        <v>0.62141708038142995</v>
      </c>
      <c r="I7471">
        <v>0.968912233598893</v>
      </c>
      <c r="J7471">
        <v>0.832812322140707</v>
      </c>
      <c r="K7471" t="s">
        <v>24938</v>
      </c>
      <c r="L7471">
        <v>2</v>
      </c>
      <c r="M7471" t="s">
        <v>5133</v>
      </c>
      <c r="N7471">
        <v>1</v>
      </c>
      <c r="O7471">
        <v>3.2509752925877802E-4</v>
      </c>
    </row>
    <row r="7472" spans="1:15">
      <c r="A7472" t="s">
        <v>8410</v>
      </c>
      <c r="B7472" t="s">
        <v>23511</v>
      </c>
      <c r="C7472" t="s">
        <v>8411</v>
      </c>
      <c r="D7472">
        <v>4</v>
      </c>
      <c r="E7472">
        <v>6152</v>
      </c>
      <c r="F7472">
        <v>4</v>
      </c>
      <c r="G7472">
        <v>7804</v>
      </c>
      <c r="H7472">
        <v>0.38610601832086699</v>
      </c>
      <c r="I7472">
        <v>0.90829480295553899</v>
      </c>
      <c r="J7472">
        <v>0.78070962240619901</v>
      </c>
      <c r="K7472" t="s">
        <v>23751</v>
      </c>
      <c r="L7472">
        <v>4</v>
      </c>
      <c r="M7472" t="s">
        <v>5133</v>
      </c>
      <c r="N7472">
        <v>1</v>
      </c>
      <c r="O7472">
        <v>6.5019505851755496E-4</v>
      </c>
    </row>
    <row r="7473" spans="1:15">
      <c r="A7473" t="s">
        <v>8412</v>
      </c>
      <c r="B7473" t="s">
        <v>23518</v>
      </c>
      <c r="C7473" t="s">
        <v>8413</v>
      </c>
      <c r="D7473">
        <v>1</v>
      </c>
      <c r="E7473">
        <v>787</v>
      </c>
      <c r="F7473">
        <v>21</v>
      </c>
      <c r="G7473">
        <v>7393</v>
      </c>
      <c r="H7473">
        <v>0.90624324364936804</v>
      </c>
      <c r="I7473">
        <v>1</v>
      </c>
      <c r="J7473">
        <v>0.966855260484069</v>
      </c>
      <c r="K7473" t="s">
        <v>28788</v>
      </c>
      <c r="L7473">
        <v>1</v>
      </c>
      <c r="M7473" t="s">
        <v>5133</v>
      </c>
      <c r="N7473">
        <v>4.7619047619047603E-2</v>
      </c>
      <c r="O7473">
        <v>1.27064803049555E-3</v>
      </c>
    </row>
    <row r="7474" spans="1:15">
      <c r="A7474" t="s">
        <v>8412</v>
      </c>
      <c r="B7474" t="s">
        <v>23511</v>
      </c>
      <c r="C7474" t="s">
        <v>8413</v>
      </c>
      <c r="D7474">
        <v>21</v>
      </c>
      <c r="E7474">
        <v>6152</v>
      </c>
      <c r="F7474">
        <v>23</v>
      </c>
      <c r="G7474">
        <v>7804</v>
      </c>
      <c r="H7474">
        <v>0.106618377410615</v>
      </c>
      <c r="I7474">
        <v>0.45617467431877601</v>
      </c>
      <c r="J7474">
        <v>0.39209731970261602</v>
      </c>
      <c r="K7474" t="s">
        <v>28789</v>
      </c>
      <c r="L7474">
        <v>21</v>
      </c>
      <c r="M7474" t="s">
        <v>5133</v>
      </c>
      <c r="N7474">
        <v>0.91304347826086996</v>
      </c>
      <c r="O7474">
        <v>3.41352405721717E-3</v>
      </c>
    </row>
    <row r="7475" spans="1:15">
      <c r="A7475" t="s">
        <v>8414</v>
      </c>
      <c r="B7475" t="s">
        <v>23513</v>
      </c>
      <c r="C7475" t="s">
        <v>8415</v>
      </c>
      <c r="D7475">
        <v>2</v>
      </c>
      <c r="E7475">
        <v>535</v>
      </c>
      <c r="F7475">
        <v>4</v>
      </c>
      <c r="G7475">
        <v>8124</v>
      </c>
      <c r="H7475">
        <v>2.3758286073191699E-2</v>
      </c>
      <c r="I7475">
        <v>0.31286866571479199</v>
      </c>
      <c r="J7475">
        <v>0.29735418907630301</v>
      </c>
      <c r="K7475" t="s">
        <v>24937</v>
      </c>
      <c r="L7475">
        <v>2</v>
      </c>
      <c r="M7475" t="s">
        <v>5133</v>
      </c>
      <c r="N7475">
        <v>0.5</v>
      </c>
      <c r="O7475">
        <v>3.7383177570093499E-3</v>
      </c>
    </row>
    <row r="7476" spans="1:15">
      <c r="A7476" t="s">
        <v>8414</v>
      </c>
      <c r="B7476" t="s">
        <v>23511</v>
      </c>
      <c r="C7476" t="s">
        <v>8415</v>
      </c>
      <c r="D7476">
        <v>3</v>
      </c>
      <c r="E7476">
        <v>6152</v>
      </c>
      <c r="F7476">
        <v>5</v>
      </c>
      <c r="G7476">
        <v>7804</v>
      </c>
      <c r="H7476">
        <v>0.93277286492067202</v>
      </c>
      <c r="I7476">
        <v>1</v>
      </c>
      <c r="J7476">
        <v>0.85953329234717102</v>
      </c>
      <c r="K7476" t="s">
        <v>28790</v>
      </c>
      <c r="L7476">
        <v>3</v>
      </c>
      <c r="M7476" t="s">
        <v>5133</v>
      </c>
      <c r="N7476">
        <v>0.6</v>
      </c>
      <c r="O7476">
        <v>4.8764629388816603E-4</v>
      </c>
    </row>
    <row r="7477" spans="1:15">
      <c r="A7477" t="s">
        <v>8416</v>
      </c>
      <c r="B7477" t="s">
        <v>23518</v>
      </c>
      <c r="C7477" t="s">
        <v>8417</v>
      </c>
      <c r="D7477">
        <v>51</v>
      </c>
      <c r="E7477">
        <v>787</v>
      </c>
      <c r="F7477">
        <v>631</v>
      </c>
      <c r="G7477">
        <v>7393</v>
      </c>
      <c r="H7477">
        <v>0.98978148136817401</v>
      </c>
      <c r="I7477">
        <v>1</v>
      </c>
      <c r="J7477">
        <v>0.966855260484069</v>
      </c>
      <c r="K7477" t="s">
        <v>28791</v>
      </c>
      <c r="L7477">
        <v>51</v>
      </c>
      <c r="M7477" t="s">
        <v>5133</v>
      </c>
      <c r="N7477">
        <v>8.0824088748018996E-2</v>
      </c>
      <c r="O7477">
        <v>6.4803049555273204E-2</v>
      </c>
    </row>
    <row r="7478" spans="1:15">
      <c r="A7478" t="s">
        <v>8416</v>
      </c>
      <c r="B7478" t="s">
        <v>23513</v>
      </c>
      <c r="C7478" t="s">
        <v>8417</v>
      </c>
      <c r="D7478">
        <v>38</v>
      </c>
      <c r="E7478">
        <v>535</v>
      </c>
      <c r="F7478">
        <v>655</v>
      </c>
      <c r="G7478">
        <v>8124</v>
      </c>
      <c r="H7478">
        <v>0.82206235703376596</v>
      </c>
      <c r="I7478">
        <v>0.99999999999997702</v>
      </c>
      <c r="J7478">
        <v>0.95041217501583097</v>
      </c>
      <c r="K7478" t="s">
        <v>28792</v>
      </c>
      <c r="L7478">
        <v>38</v>
      </c>
      <c r="M7478" t="s">
        <v>5133</v>
      </c>
      <c r="N7478">
        <v>5.8015267175572503E-2</v>
      </c>
      <c r="O7478">
        <v>7.1028037383177603E-2</v>
      </c>
    </row>
    <row r="7479" spans="1:15">
      <c r="A7479" t="s">
        <v>8416</v>
      </c>
      <c r="B7479" t="s">
        <v>23511</v>
      </c>
      <c r="C7479" t="s">
        <v>8417</v>
      </c>
      <c r="D7479">
        <v>535</v>
      </c>
      <c r="E7479">
        <v>6152</v>
      </c>
      <c r="F7479">
        <v>655</v>
      </c>
      <c r="G7479">
        <v>7804</v>
      </c>
      <c r="H7479">
        <v>3.3321872127051497E-2</v>
      </c>
      <c r="I7479">
        <v>0.20961906139988601</v>
      </c>
      <c r="J7479">
        <v>0.18017456198376799</v>
      </c>
      <c r="K7479" t="s">
        <v>28793</v>
      </c>
      <c r="L7479">
        <v>535</v>
      </c>
      <c r="M7479" t="s">
        <v>5133</v>
      </c>
      <c r="N7479">
        <v>0.81679389312977102</v>
      </c>
      <c r="O7479">
        <v>8.6963589076722997E-2</v>
      </c>
    </row>
    <row r="7480" spans="1:15">
      <c r="A7480" t="s">
        <v>8418</v>
      </c>
      <c r="B7480" t="s">
        <v>23518</v>
      </c>
      <c r="C7480" t="s">
        <v>8419</v>
      </c>
      <c r="D7480">
        <v>14</v>
      </c>
      <c r="E7480">
        <v>787</v>
      </c>
      <c r="F7480">
        <v>155</v>
      </c>
      <c r="G7480">
        <v>7393</v>
      </c>
      <c r="H7480">
        <v>0.78148825251244103</v>
      </c>
      <c r="I7480">
        <v>1</v>
      </c>
      <c r="J7480">
        <v>0.966855260484069</v>
      </c>
      <c r="K7480" t="s">
        <v>28794</v>
      </c>
      <c r="L7480">
        <v>14</v>
      </c>
      <c r="M7480" t="s">
        <v>5133</v>
      </c>
      <c r="N7480">
        <v>9.0322580645161299E-2</v>
      </c>
      <c r="O7480">
        <v>1.77890724269377E-2</v>
      </c>
    </row>
    <row r="7481" spans="1:15">
      <c r="A7481" t="s">
        <v>8418</v>
      </c>
      <c r="B7481" t="s">
        <v>23513</v>
      </c>
      <c r="C7481" t="s">
        <v>8419</v>
      </c>
      <c r="D7481">
        <v>13</v>
      </c>
      <c r="E7481">
        <v>535</v>
      </c>
      <c r="F7481">
        <v>169</v>
      </c>
      <c r="G7481">
        <v>8124</v>
      </c>
      <c r="H7481">
        <v>0.32102853606343801</v>
      </c>
      <c r="I7481">
        <v>0.97804040131218795</v>
      </c>
      <c r="J7481">
        <v>0.92954150506449396</v>
      </c>
      <c r="K7481" t="s">
        <v>28795</v>
      </c>
      <c r="L7481">
        <v>13</v>
      </c>
      <c r="M7481" t="s">
        <v>5133</v>
      </c>
      <c r="N7481">
        <v>7.69230769230769E-2</v>
      </c>
      <c r="O7481">
        <v>2.4299065420560699E-2</v>
      </c>
    </row>
    <row r="7482" spans="1:15">
      <c r="A7482" t="s">
        <v>8418</v>
      </c>
      <c r="B7482" t="s">
        <v>23511</v>
      </c>
      <c r="C7482" t="s">
        <v>8419</v>
      </c>
      <c r="D7482">
        <v>121</v>
      </c>
      <c r="E7482">
        <v>6152</v>
      </c>
      <c r="F7482">
        <v>159</v>
      </c>
      <c r="G7482">
        <v>7804</v>
      </c>
      <c r="H7482">
        <v>0.82941123267033501</v>
      </c>
      <c r="I7482">
        <v>0.98923101772060196</v>
      </c>
      <c r="J7482">
        <v>0.85027699355333197</v>
      </c>
      <c r="K7482" t="s">
        <v>28796</v>
      </c>
      <c r="L7482">
        <v>121</v>
      </c>
      <c r="M7482" t="s">
        <v>5133</v>
      </c>
      <c r="N7482">
        <v>0.76100628930817604</v>
      </c>
      <c r="O7482">
        <v>1.9668400520156001E-2</v>
      </c>
    </row>
    <row r="7483" spans="1:15">
      <c r="A7483" t="s">
        <v>8420</v>
      </c>
      <c r="B7483" t="s">
        <v>23513</v>
      </c>
      <c r="C7483" t="s">
        <v>8421</v>
      </c>
      <c r="D7483">
        <v>1</v>
      </c>
      <c r="E7483">
        <v>535</v>
      </c>
      <c r="F7483">
        <v>1</v>
      </c>
      <c r="G7483">
        <v>8124</v>
      </c>
      <c r="H7483">
        <v>6.5854258985721295E-2</v>
      </c>
      <c r="I7483">
        <v>0.448760549738495</v>
      </c>
      <c r="J7483">
        <v>0.42650749013827299</v>
      </c>
      <c r="K7483" t="s">
        <v>24600</v>
      </c>
      <c r="L7483">
        <v>1</v>
      </c>
      <c r="M7483" t="s">
        <v>5133</v>
      </c>
      <c r="N7483">
        <v>1</v>
      </c>
      <c r="O7483">
        <v>1.8691588785046699E-3</v>
      </c>
    </row>
    <row r="7484" spans="1:15">
      <c r="A7484" t="s">
        <v>8420</v>
      </c>
      <c r="B7484" t="s">
        <v>23518</v>
      </c>
      <c r="C7484" t="s">
        <v>8421</v>
      </c>
      <c r="D7484">
        <v>1</v>
      </c>
      <c r="E7484">
        <v>787</v>
      </c>
      <c r="F7484">
        <v>2</v>
      </c>
      <c r="G7484">
        <v>7393</v>
      </c>
      <c r="H7484">
        <v>0.20158492765181499</v>
      </c>
      <c r="I7484">
        <v>0.83876007220319604</v>
      </c>
      <c r="J7484">
        <v>0.81095958809365798</v>
      </c>
      <c r="K7484" t="s">
        <v>24964</v>
      </c>
      <c r="L7484">
        <v>1</v>
      </c>
      <c r="M7484" t="s">
        <v>5133</v>
      </c>
      <c r="N7484">
        <v>0.5</v>
      </c>
      <c r="O7484">
        <v>1.27064803049555E-3</v>
      </c>
    </row>
    <row r="7485" spans="1:15">
      <c r="A7485" t="s">
        <v>8422</v>
      </c>
      <c r="B7485" t="s">
        <v>23518</v>
      </c>
      <c r="C7485" t="s">
        <v>8423</v>
      </c>
      <c r="D7485">
        <v>1</v>
      </c>
      <c r="E7485">
        <v>787</v>
      </c>
      <c r="F7485">
        <v>1</v>
      </c>
      <c r="G7485">
        <v>7393</v>
      </c>
      <c r="H7485">
        <v>0.106452049235764</v>
      </c>
      <c r="I7485">
        <v>0.63266972740240601</v>
      </c>
      <c r="J7485">
        <v>0.61170005408803896</v>
      </c>
      <c r="K7485" t="s">
        <v>24964</v>
      </c>
      <c r="L7485">
        <v>1</v>
      </c>
      <c r="M7485" t="s">
        <v>5133</v>
      </c>
      <c r="N7485">
        <v>1</v>
      </c>
      <c r="O7485">
        <v>1.27064803049555E-3</v>
      </c>
    </row>
    <row r="7486" spans="1:15">
      <c r="A7486" t="s">
        <v>8424</v>
      </c>
      <c r="B7486" t="s">
        <v>23511</v>
      </c>
      <c r="C7486" t="s">
        <v>8425</v>
      </c>
      <c r="D7486">
        <v>1</v>
      </c>
      <c r="E7486">
        <v>6152</v>
      </c>
      <c r="F7486">
        <v>1</v>
      </c>
      <c r="G7486">
        <v>7804</v>
      </c>
      <c r="H7486">
        <v>0.788313685289595</v>
      </c>
      <c r="I7486">
        <v>0.968912233598893</v>
      </c>
      <c r="J7486">
        <v>0.832812322140707</v>
      </c>
      <c r="K7486" t="s">
        <v>28689</v>
      </c>
      <c r="L7486">
        <v>1</v>
      </c>
      <c r="M7486" t="s">
        <v>5133</v>
      </c>
      <c r="N7486">
        <v>1</v>
      </c>
      <c r="O7486">
        <v>1.6254876462938901E-4</v>
      </c>
    </row>
    <row r="7487" spans="1:15">
      <c r="A7487" t="s">
        <v>8426</v>
      </c>
      <c r="B7487" t="s">
        <v>23511</v>
      </c>
      <c r="C7487" t="s">
        <v>8427</v>
      </c>
      <c r="D7487">
        <v>2</v>
      </c>
      <c r="E7487">
        <v>6152</v>
      </c>
      <c r="F7487">
        <v>2</v>
      </c>
      <c r="G7487">
        <v>7804</v>
      </c>
      <c r="H7487">
        <v>0.62141708038142995</v>
      </c>
      <c r="I7487">
        <v>0.968912233598893</v>
      </c>
      <c r="J7487">
        <v>0.832812322140707</v>
      </c>
      <c r="K7487" t="s">
        <v>24603</v>
      </c>
      <c r="L7487">
        <v>2</v>
      </c>
      <c r="M7487" t="s">
        <v>5133</v>
      </c>
      <c r="N7487">
        <v>1</v>
      </c>
      <c r="O7487">
        <v>3.2509752925877802E-4</v>
      </c>
    </row>
    <row r="7488" spans="1:15">
      <c r="A7488" t="s">
        <v>8428</v>
      </c>
      <c r="B7488" t="s">
        <v>23511</v>
      </c>
      <c r="C7488" t="s">
        <v>8429</v>
      </c>
      <c r="D7488">
        <v>2</v>
      </c>
      <c r="E7488">
        <v>6152</v>
      </c>
      <c r="F7488">
        <v>2</v>
      </c>
      <c r="G7488">
        <v>7804</v>
      </c>
      <c r="H7488">
        <v>0.62141708038142995</v>
      </c>
      <c r="I7488">
        <v>0.968912233598893</v>
      </c>
      <c r="J7488">
        <v>0.832812322140707</v>
      </c>
      <c r="K7488" t="s">
        <v>24603</v>
      </c>
      <c r="L7488">
        <v>2</v>
      </c>
      <c r="M7488" t="s">
        <v>5133</v>
      </c>
      <c r="N7488">
        <v>1</v>
      </c>
      <c r="O7488">
        <v>3.2509752925877802E-4</v>
      </c>
    </row>
    <row r="7489" spans="1:15">
      <c r="A7489" t="s">
        <v>8430</v>
      </c>
      <c r="B7489" t="s">
        <v>23511</v>
      </c>
      <c r="C7489" t="s">
        <v>8431</v>
      </c>
      <c r="D7489">
        <v>1</v>
      </c>
      <c r="E7489">
        <v>6152</v>
      </c>
      <c r="F7489">
        <v>3</v>
      </c>
      <c r="G7489">
        <v>7804</v>
      </c>
      <c r="H7489">
        <v>0.99052768249503997</v>
      </c>
      <c r="I7489">
        <v>1</v>
      </c>
      <c r="J7489">
        <v>0.85953329234717102</v>
      </c>
      <c r="K7489" t="s">
        <v>27697</v>
      </c>
      <c r="L7489">
        <v>1</v>
      </c>
      <c r="M7489" t="s">
        <v>5133</v>
      </c>
      <c r="N7489">
        <v>0.33333333333333298</v>
      </c>
      <c r="O7489">
        <v>1.6254876462938901E-4</v>
      </c>
    </row>
    <row r="7490" spans="1:15">
      <c r="A7490" t="s">
        <v>8430</v>
      </c>
      <c r="B7490" t="s">
        <v>23518</v>
      </c>
      <c r="C7490" t="s">
        <v>8431</v>
      </c>
      <c r="D7490">
        <v>2</v>
      </c>
      <c r="E7490">
        <v>787</v>
      </c>
      <c r="F7490">
        <v>4</v>
      </c>
      <c r="G7490">
        <v>7393</v>
      </c>
      <c r="H7490">
        <v>5.8679954233094203E-2</v>
      </c>
      <c r="I7490">
        <v>0.61178825165478101</v>
      </c>
      <c r="J7490">
        <v>0.59151068941477603</v>
      </c>
      <c r="K7490" t="s">
        <v>23587</v>
      </c>
      <c r="L7490">
        <v>2</v>
      </c>
      <c r="M7490" t="s">
        <v>5133</v>
      </c>
      <c r="N7490">
        <v>0.5</v>
      </c>
      <c r="O7490">
        <v>2.5412960609911099E-3</v>
      </c>
    </row>
    <row r="7491" spans="1:15">
      <c r="A7491" t="s">
        <v>8432</v>
      </c>
      <c r="B7491" t="s">
        <v>23511</v>
      </c>
      <c r="C7491" t="s">
        <v>8433</v>
      </c>
      <c r="D7491">
        <v>1</v>
      </c>
      <c r="E7491">
        <v>6152</v>
      </c>
      <c r="F7491">
        <v>1</v>
      </c>
      <c r="G7491">
        <v>7804</v>
      </c>
      <c r="H7491">
        <v>0.788313685289595</v>
      </c>
      <c r="I7491">
        <v>0.968912233598893</v>
      </c>
      <c r="J7491">
        <v>0.832812322140707</v>
      </c>
      <c r="K7491" t="s">
        <v>28689</v>
      </c>
      <c r="L7491">
        <v>1</v>
      </c>
      <c r="M7491" t="s">
        <v>5133</v>
      </c>
      <c r="N7491">
        <v>1</v>
      </c>
      <c r="O7491">
        <v>1.6254876462938901E-4</v>
      </c>
    </row>
    <row r="7492" spans="1:15">
      <c r="A7492" t="s">
        <v>8434</v>
      </c>
      <c r="B7492" t="s">
        <v>23518</v>
      </c>
      <c r="C7492" t="s">
        <v>8435</v>
      </c>
      <c r="D7492">
        <v>3</v>
      </c>
      <c r="E7492">
        <v>787</v>
      </c>
      <c r="F7492">
        <v>3</v>
      </c>
      <c r="G7492">
        <v>7393</v>
      </c>
      <c r="H7492">
        <v>1.20221202725935E-3</v>
      </c>
      <c r="I7492">
        <v>6.16258894389922E-2</v>
      </c>
      <c r="J7492">
        <v>5.9583315386099199E-2</v>
      </c>
      <c r="K7492" t="s">
        <v>24749</v>
      </c>
      <c r="L7492">
        <v>3</v>
      </c>
      <c r="M7492" t="s">
        <v>5133</v>
      </c>
      <c r="N7492">
        <v>1</v>
      </c>
      <c r="O7492">
        <v>3.8119440914866601E-3</v>
      </c>
    </row>
    <row r="7493" spans="1:15">
      <c r="A7493" t="s">
        <v>8436</v>
      </c>
      <c r="B7493" t="s">
        <v>23511</v>
      </c>
      <c r="C7493" t="s">
        <v>8437</v>
      </c>
      <c r="D7493">
        <v>8</v>
      </c>
      <c r="E7493">
        <v>6152</v>
      </c>
      <c r="F7493">
        <v>8</v>
      </c>
      <c r="G7493">
        <v>7804</v>
      </c>
      <c r="H7493">
        <v>0.148995721685201</v>
      </c>
      <c r="I7493">
        <v>0.54611425167193095</v>
      </c>
      <c r="J7493">
        <v>0.46940338073728599</v>
      </c>
      <c r="K7493" t="s">
        <v>28797</v>
      </c>
      <c r="L7493">
        <v>8</v>
      </c>
      <c r="M7493" t="s">
        <v>1463</v>
      </c>
      <c r="N7493">
        <v>1</v>
      </c>
      <c r="O7493">
        <v>1.3003901170351099E-3</v>
      </c>
    </row>
    <row r="7494" spans="1:15">
      <c r="A7494" t="s">
        <v>8438</v>
      </c>
      <c r="B7494" t="s">
        <v>23511</v>
      </c>
      <c r="C7494" t="s">
        <v>8439</v>
      </c>
      <c r="D7494">
        <v>8</v>
      </c>
      <c r="E7494">
        <v>6152</v>
      </c>
      <c r="F7494">
        <v>8</v>
      </c>
      <c r="G7494">
        <v>7804</v>
      </c>
      <c r="H7494">
        <v>0.148995721685201</v>
      </c>
      <c r="I7494">
        <v>0.54611425167193095</v>
      </c>
      <c r="J7494">
        <v>0.46940338073728599</v>
      </c>
      <c r="K7494" t="s">
        <v>28797</v>
      </c>
      <c r="L7494">
        <v>8</v>
      </c>
      <c r="M7494" t="s">
        <v>5133</v>
      </c>
      <c r="N7494">
        <v>1</v>
      </c>
      <c r="O7494">
        <v>1.3003901170351099E-3</v>
      </c>
    </row>
    <row r="7495" spans="1:15">
      <c r="A7495" t="s">
        <v>8440</v>
      </c>
      <c r="B7495" t="s">
        <v>23511</v>
      </c>
      <c r="C7495" t="s">
        <v>8441</v>
      </c>
      <c r="D7495">
        <v>1480</v>
      </c>
      <c r="E7495">
        <v>6152</v>
      </c>
      <c r="F7495">
        <v>1910</v>
      </c>
      <c r="G7495">
        <v>7804</v>
      </c>
      <c r="H7495">
        <v>0.95368813348993398</v>
      </c>
      <c r="I7495">
        <v>1</v>
      </c>
      <c r="J7495">
        <v>0.85953329234717102</v>
      </c>
      <c r="K7495" t="s">
        <v>28798</v>
      </c>
      <c r="L7495">
        <v>1480</v>
      </c>
      <c r="M7495" t="s">
        <v>5133</v>
      </c>
      <c r="N7495">
        <v>0.77486910994764402</v>
      </c>
      <c r="O7495">
        <v>0.240572171651495</v>
      </c>
    </row>
    <row r="7496" spans="1:15">
      <c r="A7496" t="s">
        <v>8440</v>
      </c>
      <c r="B7496" t="s">
        <v>23518</v>
      </c>
      <c r="C7496" t="s">
        <v>8441</v>
      </c>
      <c r="D7496">
        <v>229</v>
      </c>
      <c r="E7496">
        <v>787</v>
      </c>
      <c r="F7496">
        <v>1765</v>
      </c>
      <c r="G7496">
        <v>7393</v>
      </c>
      <c r="H7496">
        <v>2.09516395961923E-4</v>
      </c>
      <c r="I7496">
        <v>1.95513711809625E-2</v>
      </c>
      <c r="J7496">
        <v>1.8903346075990202E-2</v>
      </c>
      <c r="K7496" t="s">
        <v>28799</v>
      </c>
      <c r="L7496">
        <v>229</v>
      </c>
      <c r="M7496" t="s">
        <v>5133</v>
      </c>
      <c r="N7496">
        <v>0.12974504249291799</v>
      </c>
      <c r="O7496">
        <v>0.29097839898348199</v>
      </c>
    </row>
    <row r="7497" spans="1:15">
      <c r="A7497" t="s">
        <v>8440</v>
      </c>
      <c r="B7497" t="s">
        <v>23513</v>
      </c>
      <c r="C7497" t="s">
        <v>8441</v>
      </c>
      <c r="D7497">
        <v>122</v>
      </c>
      <c r="E7497">
        <v>535</v>
      </c>
      <c r="F7497">
        <v>1965</v>
      </c>
      <c r="G7497">
        <v>8124</v>
      </c>
      <c r="H7497">
        <v>0.79477815218026604</v>
      </c>
      <c r="I7497">
        <v>0.99999999999997702</v>
      </c>
      <c r="J7497">
        <v>0.95041217501583097</v>
      </c>
      <c r="K7497" t="s">
        <v>28800</v>
      </c>
      <c r="L7497">
        <v>122</v>
      </c>
      <c r="M7497" t="s">
        <v>5133</v>
      </c>
      <c r="N7497">
        <v>6.20865139949109E-2</v>
      </c>
      <c r="O7497">
        <v>0.22803738317757</v>
      </c>
    </row>
    <row r="7498" spans="1:15">
      <c r="A7498" t="s">
        <v>8442</v>
      </c>
      <c r="B7498" t="s">
        <v>23511</v>
      </c>
      <c r="C7498" t="s">
        <v>8443</v>
      </c>
      <c r="D7498">
        <v>1</v>
      </c>
      <c r="E7498">
        <v>6152</v>
      </c>
      <c r="F7498">
        <v>1</v>
      </c>
      <c r="G7498">
        <v>7804</v>
      </c>
      <c r="H7498">
        <v>0.788313685289595</v>
      </c>
      <c r="I7498">
        <v>0.968912233598893</v>
      </c>
      <c r="J7498">
        <v>0.832812322140707</v>
      </c>
      <c r="K7498" t="s">
        <v>24698</v>
      </c>
      <c r="L7498">
        <v>1</v>
      </c>
      <c r="M7498" t="s">
        <v>5133</v>
      </c>
      <c r="N7498">
        <v>1</v>
      </c>
      <c r="O7498">
        <v>1.6254876462938901E-4</v>
      </c>
    </row>
    <row r="7499" spans="1:15">
      <c r="A7499" t="s">
        <v>8444</v>
      </c>
      <c r="B7499" t="s">
        <v>23511</v>
      </c>
      <c r="C7499" t="s">
        <v>8445</v>
      </c>
      <c r="D7499">
        <v>2</v>
      </c>
      <c r="E7499">
        <v>6152</v>
      </c>
      <c r="F7499">
        <v>2</v>
      </c>
      <c r="G7499">
        <v>7804</v>
      </c>
      <c r="H7499">
        <v>0.62141708038142995</v>
      </c>
      <c r="I7499">
        <v>0.968912233598893</v>
      </c>
      <c r="J7499">
        <v>0.832812322140707</v>
      </c>
      <c r="K7499" t="s">
        <v>24938</v>
      </c>
      <c r="L7499">
        <v>2</v>
      </c>
      <c r="M7499" t="s">
        <v>5133</v>
      </c>
      <c r="N7499">
        <v>1</v>
      </c>
      <c r="O7499">
        <v>3.2509752925877802E-4</v>
      </c>
    </row>
    <row r="7500" spans="1:15">
      <c r="A7500" t="s">
        <v>8446</v>
      </c>
      <c r="B7500" t="s">
        <v>23511</v>
      </c>
      <c r="C7500" t="s">
        <v>8447</v>
      </c>
      <c r="D7500">
        <v>8</v>
      </c>
      <c r="E7500">
        <v>6152</v>
      </c>
      <c r="F7500">
        <v>9</v>
      </c>
      <c r="G7500">
        <v>7804</v>
      </c>
      <c r="H7500">
        <v>0.40157748897504503</v>
      </c>
      <c r="I7500">
        <v>0.91525479399875698</v>
      </c>
      <c r="J7500">
        <v>0.78669196642228301</v>
      </c>
      <c r="K7500" t="s">
        <v>25940</v>
      </c>
      <c r="L7500">
        <v>8</v>
      </c>
      <c r="M7500" t="s">
        <v>5133</v>
      </c>
      <c r="N7500">
        <v>0.88888888888888895</v>
      </c>
      <c r="O7500">
        <v>1.3003901170351099E-3</v>
      </c>
    </row>
    <row r="7501" spans="1:15">
      <c r="A7501" t="s">
        <v>8446</v>
      </c>
      <c r="B7501" t="s">
        <v>23513</v>
      </c>
      <c r="C7501" t="s">
        <v>8447</v>
      </c>
      <c r="D7501">
        <v>1</v>
      </c>
      <c r="E7501">
        <v>535</v>
      </c>
      <c r="F7501">
        <v>10</v>
      </c>
      <c r="G7501">
        <v>8124</v>
      </c>
      <c r="H7501">
        <v>0.494202526653369</v>
      </c>
      <c r="I7501">
        <v>0.99999999999997702</v>
      </c>
      <c r="J7501">
        <v>0.95041217501583097</v>
      </c>
      <c r="K7501" t="s">
        <v>24765</v>
      </c>
      <c r="L7501">
        <v>1</v>
      </c>
      <c r="M7501" t="s">
        <v>5133</v>
      </c>
      <c r="N7501">
        <v>0.1</v>
      </c>
      <c r="O7501">
        <v>1.8691588785046699E-3</v>
      </c>
    </row>
    <row r="7502" spans="1:15">
      <c r="A7502" t="s">
        <v>8448</v>
      </c>
      <c r="B7502" t="s">
        <v>23511</v>
      </c>
      <c r="C7502" t="s">
        <v>8449</v>
      </c>
      <c r="D7502">
        <v>3</v>
      </c>
      <c r="E7502">
        <v>6152</v>
      </c>
      <c r="F7502">
        <v>3</v>
      </c>
      <c r="G7502">
        <v>7804</v>
      </c>
      <c r="H7502">
        <v>0.489837867770546</v>
      </c>
      <c r="I7502">
        <v>0.96083957126938102</v>
      </c>
      <c r="J7502">
        <v>0.82587360011061495</v>
      </c>
      <c r="K7502" t="s">
        <v>23553</v>
      </c>
      <c r="L7502">
        <v>3</v>
      </c>
      <c r="M7502" t="s">
        <v>5133</v>
      </c>
      <c r="N7502">
        <v>1</v>
      </c>
      <c r="O7502">
        <v>4.8764629388816603E-4</v>
      </c>
    </row>
    <row r="7503" spans="1:15">
      <c r="A7503" t="s">
        <v>8450</v>
      </c>
      <c r="B7503" t="s">
        <v>23511</v>
      </c>
      <c r="C7503" t="s">
        <v>8451</v>
      </c>
      <c r="D7503">
        <v>307</v>
      </c>
      <c r="E7503">
        <v>6152</v>
      </c>
      <c r="F7503">
        <v>401</v>
      </c>
      <c r="G7503">
        <v>7804</v>
      </c>
      <c r="H7503">
        <v>0.88535383639712395</v>
      </c>
      <c r="I7503">
        <v>1</v>
      </c>
      <c r="J7503">
        <v>0.85953329234717102</v>
      </c>
      <c r="K7503" t="s">
        <v>28801</v>
      </c>
      <c r="L7503">
        <v>307</v>
      </c>
      <c r="M7503" t="s">
        <v>5133</v>
      </c>
      <c r="N7503">
        <v>0.76558603491271804</v>
      </c>
      <c r="O7503">
        <v>4.99024707412224E-2</v>
      </c>
    </row>
    <row r="7504" spans="1:15">
      <c r="A7504" t="s">
        <v>8450</v>
      </c>
      <c r="B7504" t="s">
        <v>23513</v>
      </c>
      <c r="C7504" t="s">
        <v>8451</v>
      </c>
      <c r="D7504">
        <v>14</v>
      </c>
      <c r="E7504">
        <v>535</v>
      </c>
      <c r="F7504">
        <v>400</v>
      </c>
      <c r="G7504">
        <v>8124</v>
      </c>
      <c r="H7504">
        <v>0.99794838094058802</v>
      </c>
      <c r="I7504">
        <v>0.99999999999997702</v>
      </c>
      <c r="J7504">
        <v>0.95041217501583097</v>
      </c>
      <c r="K7504" t="s">
        <v>28802</v>
      </c>
      <c r="L7504">
        <v>14</v>
      </c>
      <c r="M7504" t="s">
        <v>5133</v>
      </c>
      <c r="N7504">
        <v>3.5000000000000003E-2</v>
      </c>
      <c r="O7504">
        <v>2.6168224299065401E-2</v>
      </c>
    </row>
    <row r="7505" spans="1:15">
      <c r="A7505" t="s">
        <v>8450</v>
      </c>
      <c r="B7505" t="s">
        <v>23518</v>
      </c>
      <c r="C7505" t="s">
        <v>8451</v>
      </c>
      <c r="D7505">
        <v>50</v>
      </c>
      <c r="E7505">
        <v>787</v>
      </c>
      <c r="F7505">
        <v>381</v>
      </c>
      <c r="G7505">
        <v>7393</v>
      </c>
      <c r="H7505">
        <v>6.6587930752905103E-2</v>
      </c>
      <c r="I7505">
        <v>0.63266972740240601</v>
      </c>
      <c r="J7505">
        <v>0.61170005408803896</v>
      </c>
      <c r="K7505" t="s">
        <v>28803</v>
      </c>
      <c r="L7505">
        <v>50</v>
      </c>
      <c r="M7505" t="s">
        <v>5133</v>
      </c>
      <c r="N7505">
        <v>0.13123359580052499</v>
      </c>
      <c r="O7505">
        <v>6.3532401524777599E-2</v>
      </c>
    </row>
    <row r="7506" spans="1:15">
      <c r="A7506" t="s">
        <v>8452</v>
      </c>
      <c r="B7506" t="s">
        <v>23518</v>
      </c>
      <c r="C7506" t="s">
        <v>8453</v>
      </c>
      <c r="D7506">
        <v>3</v>
      </c>
      <c r="E7506">
        <v>787</v>
      </c>
      <c r="F7506">
        <v>9</v>
      </c>
      <c r="G7506">
        <v>7393</v>
      </c>
      <c r="H7506">
        <v>6.18696579338361E-2</v>
      </c>
      <c r="I7506">
        <v>0.63266972740240601</v>
      </c>
      <c r="J7506">
        <v>0.61170005408803896</v>
      </c>
      <c r="K7506" t="s">
        <v>25632</v>
      </c>
      <c r="L7506">
        <v>3</v>
      </c>
      <c r="M7506" t="s">
        <v>5133</v>
      </c>
      <c r="N7506">
        <v>0.33333333333333298</v>
      </c>
      <c r="O7506">
        <v>3.8119440914866601E-3</v>
      </c>
    </row>
    <row r="7507" spans="1:15">
      <c r="A7507" t="s">
        <v>8452</v>
      </c>
      <c r="B7507" t="s">
        <v>23511</v>
      </c>
      <c r="C7507" t="s">
        <v>8453</v>
      </c>
      <c r="D7507">
        <v>3</v>
      </c>
      <c r="E7507">
        <v>6152</v>
      </c>
      <c r="F7507">
        <v>9</v>
      </c>
      <c r="G7507">
        <v>7804</v>
      </c>
      <c r="H7507">
        <v>0.999548279167224</v>
      </c>
      <c r="I7507">
        <v>1</v>
      </c>
      <c r="J7507">
        <v>0.85953329234717102</v>
      </c>
      <c r="K7507" t="s">
        <v>25631</v>
      </c>
      <c r="L7507">
        <v>3</v>
      </c>
      <c r="M7507" t="s">
        <v>5133</v>
      </c>
      <c r="N7507">
        <v>0.33333333333333298</v>
      </c>
      <c r="O7507">
        <v>4.8764629388816603E-4</v>
      </c>
    </row>
    <row r="7508" spans="1:15">
      <c r="A7508" t="s">
        <v>8452</v>
      </c>
      <c r="B7508" t="s">
        <v>23513</v>
      </c>
      <c r="C7508" t="s">
        <v>8453</v>
      </c>
      <c r="D7508">
        <v>1</v>
      </c>
      <c r="E7508">
        <v>535</v>
      </c>
      <c r="F7508">
        <v>8</v>
      </c>
      <c r="G7508">
        <v>8124</v>
      </c>
      <c r="H7508">
        <v>0.42028903387437799</v>
      </c>
      <c r="I7508">
        <v>0.99999999999997702</v>
      </c>
      <c r="J7508">
        <v>0.95041217501583097</v>
      </c>
      <c r="K7508" t="s">
        <v>24623</v>
      </c>
      <c r="L7508">
        <v>1</v>
      </c>
      <c r="M7508" t="s">
        <v>5133</v>
      </c>
      <c r="N7508">
        <v>0.125</v>
      </c>
      <c r="O7508">
        <v>1.8691588785046699E-3</v>
      </c>
    </row>
    <row r="7509" spans="1:15">
      <c r="A7509" t="s">
        <v>8454</v>
      </c>
      <c r="B7509" t="s">
        <v>23511</v>
      </c>
      <c r="C7509" t="s">
        <v>8455</v>
      </c>
      <c r="D7509">
        <v>10</v>
      </c>
      <c r="E7509">
        <v>6152</v>
      </c>
      <c r="F7509">
        <v>11</v>
      </c>
      <c r="G7509">
        <v>7804</v>
      </c>
      <c r="H7509">
        <v>0.28867792927582098</v>
      </c>
      <c r="I7509">
        <v>0.81015798566717701</v>
      </c>
      <c r="J7509">
        <v>0.69635776074186095</v>
      </c>
      <c r="K7509" t="s">
        <v>28804</v>
      </c>
      <c r="L7509">
        <v>10</v>
      </c>
      <c r="M7509" t="s">
        <v>5133</v>
      </c>
      <c r="N7509">
        <v>0.90909090909090895</v>
      </c>
      <c r="O7509">
        <v>1.62548764629389E-3</v>
      </c>
    </row>
    <row r="7510" spans="1:15">
      <c r="A7510" t="s">
        <v>8454</v>
      </c>
      <c r="B7510" t="s">
        <v>23518</v>
      </c>
      <c r="C7510" t="s">
        <v>8455</v>
      </c>
      <c r="D7510">
        <v>1</v>
      </c>
      <c r="E7510">
        <v>787</v>
      </c>
      <c r="F7510">
        <v>11</v>
      </c>
      <c r="G7510">
        <v>7393</v>
      </c>
      <c r="H7510">
        <v>0.71032488019926399</v>
      </c>
      <c r="I7510">
        <v>1</v>
      </c>
      <c r="J7510">
        <v>0.966855260484069</v>
      </c>
      <c r="K7510" t="s">
        <v>24769</v>
      </c>
      <c r="L7510">
        <v>1</v>
      </c>
      <c r="M7510" t="s">
        <v>5133</v>
      </c>
      <c r="N7510">
        <v>9.0909090909090898E-2</v>
      </c>
      <c r="O7510">
        <v>1.27064803049555E-3</v>
      </c>
    </row>
    <row r="7511" spans="1:15">
      <c r="A7511" t="s">
        <v>8456</v>
      </c>
      <c r="B7511" t="s">
        <v>23513</v>
      </c>
      <c r="C7511" t="s">
        <v>8457</v>
      </c>
      <c r="D7511">
        <v>4</v>
      </c>
      <c r="E7511">
        <v>535</v>
      </c>
      <c r="F7511">
        <v>4</v>
      </c>
      <c r="G7511">
        <v>8124</v>
      </c>
      <c r="H7511" s="34">
        <v>1.86112274517484E-5</v>
      </c>
      <c r="I7511">
        <v>1.3090948122840001E-3</v>
      </c>
      <c r="J7511">
        <v>1.2441796478447999E-3</v>
      </c>
      <c r="K7511" t="s">
        <v>25914</v>
      </c>
      <c r="L7511">
        <v>4</v>
      </c>
      <c r="M7511" t="s">
        <v>5133</v>
      </c>
      <c r="N7511">
        <v>1</v>
      </c>
      <c r="O7511">
        <v>7.4766355140186902E-3</v>
      </c>
    </row>
    <row r="7512" spans="1:15">
      <c r="A7512" t="s">
        <v>8458</v>
      </c>
      <c r="B7512" t="s">
        <v>23511</v>
      </c>
      <c r="C7512" t="s">
        <v>8459</v>
      </c>
      <c r="D7512">
        <v>4</v>
      </c>
      <c r="E7512">
        <v>6152</v>
      </c>
      <c r="F7512">
        <v>4</v>
      </c>
      <c r="G7512">
        <v>7804</v>
      </c>
      <c r="H7512">
        <v>0.38610601832086699</v>
      </c>
      <c r="I7512">
        <v>0.90829480295553899</v>
      </c>
      <c r="J7512">
        <v>0.78070962240619901</v>
      </c>
      <c r="K7512" t="s">
        <v>28805</v>
      </c>
      <c r="L7512">
        <v>4</v>
      </c>
      <c r="M7512" t="s">
        <v>5133</v>
      </c>
      <c r="N7512">
        <v>1</v>
      </c>
      <c r="O7512">
        <v>6.5019505851755496E-4</v>
      </c>
    </row>
    <row r="7513" spans="1:15">
      <c r="A7513" t="s">
        <v>8460</v>
      </c>
      <c r="B7513" t="s">
        <v>23511</v>
      </c>
      <c r="C7513" t="s">
        <v>8461</v>
      </c>
      <c r="D7513">
        <v>6</v>
      </c>
      <c r="E7513">
        <v>6152</v>
      </c>
      <c r="F7513">
        <v>8</v>
      </c>
      <c r="G7513">
        <v>7804</v>
      </c>
      <c r="H7513">
        <v>0.77072248517942499</v>
      </c>
      <c r="I7513">
        <v>0.968912233598893</v>
      </c>
      <c r="J7513">
        <v>0.832812322140707</v>
      </c>
      <c r="K7513" t="s">
        <v>27476</v>
      </c>
      <c r="L7513">
        <v>6</v>
      </c>
      <c r="M7513" t="s">
        <v>5133</v>
      </c>
      <c r="N7513">
        <v>0.75</v>
      </c>
      <c r="O7513">
        <v>9.7529258777633303E-4</v>
      </c>
    </row>
    <row r="7514" spans="1:15">
      <c r="A7514" t="s">
        <v>8462</v>
      </c>
      <c r="B7514" t="s">
        <v>23518</v>
      </c>
      <c r="C7514" t="s">
        <v>8463</v>
      </c>
      <c r="D7514">
        <v>31</v>
      </c>
      <c r="E7514">
        <v>787</v>
      </c>
      <c r="F7514">
        <v>213</v>
      </c>
      <c r="G7514">
        <v>7393</v>
      </c>
      <c r="H7514">
        <v>4.3211862012129801E-2</v>
      </c>
      <c r="I7514">
        <v>0.55827764118643997</v>
      </c>
      <c r="J7514">
        <v>0.53977367419174704</v>
      </c>
      <c r="K7514" t="s">
        <v>25642</v>
      </c>
      <c r="L7514">
        <v>31</v>
      </c>
      <c r="M7514" t="s">
        <v>5133</v>
      </c>
      <c r="N7514">
        <v>0.14553990610328599</v>
      </c>
      <c r="O7514">
        <v>3.9390088945362098E-2</v>
      </c>
    </row>
    <row r="7515" spans="1:15">
      <c r="A7515" t="s">
        <v>8462</v>
      </c>
      <c r="B7515" t="s">
        <v>23513</v>
      </c>
      <c r="C7515" t="s">
        <v>8463</v>
      </c>
      <c r="D7515">
        <v>8</v>
      </c>
      <c r="E7515">
        <v>535</v>
      </c>
      <c r="F7515">
        <v>210</v>
      </c>
      <c r="G7515">
        <v>8124</v>
      </c>
      <c r="H7515">
        <v>0.97103586868677905</v>
      </c>
      <c r="I7515">
        <v>0.99999999999997702</v>
      </c>
      <c r="J7515">
        <v>0.95041217501583097</v>
      </c>
      <c r="K7515" t="s">
        <v>25643</v>
      </c>
      <c r="L7515">
        <v>8</v>
      </c>
      <c r="M7515" t="s">
        <v>5133</v>
      </c>
      <c r="N7515">
        <v>3.8095238095238099E-2</v>
      </c>
      <c r="O7515">
        <v>1.4953271028037399E-2</v>
      </c>
    </row>
    <row r="7516" spans="1:15">
      <c r="A7516" t="s">
        <v>8462</v>
      </c>
      <c r="B7516" t="s">
        <v>23511</v>
      </c>
      <c r="C7516" t="s">
        <v>8463</v>
      </c>
      <c r="D7516">
        <v>164</v>
      </c>
      <c r="E7516">
        <v>6152</v>
      </c>
      <c r="F7516">
        <v>221</v>
      </c>
      <c r="G7516">
        <v>7804</v>
      </c>
      <c r="H7516">
        <v>0.96086613413561195</v>
      </c>
      <c r="I7516">
        <v>1</v>
      </c>
      <c r="J7516">
        <v>0.85953329234717102</v>
      </c>
      <c r="K7516" t="s">
        <v>28806</v>
      </c>
      <c r="L7516">
        <v>164</v>
      </c>
      <c r="M7516" t="s">
        <v>5133</v>
      </c>
      <c r="N7516">
        <v>0.74208144796380104</v>
      </c>
      <c r="O7516">
        <v>2.6657997399219799E-2</v>
      </c>
    </row>
    <row r="7517" spans="1:15">
      <c r="A7517" t="s">
        <v>8464</v>
      </c>
      <c r="B7517" t="s">
        <v>23511</v>
      </c>
      <c r="C7517" t="s">
        <v>8465</v>
      </c>
      <c r="D7517">
        <v>2</v>
      </c>
      <c r="E7517">
        <v>6152</v>
      </c>
      <c r="F7517">
        <v>3</v>
      </c>
      <c r="G7517">
        <v>7804</v>
      </c>
      <c r="H7517">
        <v>0.88457550560319997</v>
      </c>
      <c r="I7517">
        <v>1</v>
      </c>
      <c r="J7517">
        <v>0.85953329234717102</v>
      </c>
      <c r="K7517" t="s">
        <v>24573</v>
      </c>
      <c r="L7517">
        <v>2</v>
      </c>
      <c r="M7517" t="s">
        <v>5133</v>
      </c>
      <c r="N7517">
        <v>0.66666666666666696</v>
      </c>
      <c r="O7517">
        <v>3.2509752925877802E-4</v>
      </c>
    </row>
    <row r="7518" spans="1:15">
      <c r="A7518" t="s">
        <v>8466</v>
      </c>
      <c r="B7518" t="s">
        <v>23511</v>
      </c>
      <c r="C7518" t="s">
        <v>8467</v>
      </c>
      <c r="D7518">
        <v>10</v>
      </c>
      <c r="E7518">
        <v>6152</v>
      </c>
      <c r="F7518">
        <v>12</v>
      </c>
      <c r="G7518">
        <v>7804</v>
      </c>
      <c r="H7518">
        <v>0.51722323138668902</v>
      </c>
      <c r="I7518">
        <v>0.968912233598893</v>
      </c>
      <c r="J7518">
        <v>0.832812322140707</v>
      </c>
      <c r="K7518" t="s">
        <v>28807</v>
      </c>
      <c r="L7518">
        <v>10</v>
      </c>
      <c r="M7518" t="s">
        <v>1463</v>
      </c>
      <c r="N7518">
        <v>0.83333333333333304</v>
      </c>
      <c r="O7518">
        <v>1.62548764629389E-3</v>
      </c>
    </row>
    <row r="7519" spans="1:15">
      <c r="A7519" t="s">
        <v>8468</v>
      </c>
      <c r="B7519" t="s">
        <v>23511</v>
      </c>
      <c r="C7519" t="s">
        <v>8469</v>
      </c>
      <c r="D7519">
        <v>10</v>
      </c>
      <c r="E7519">
        <v>6152</v>
      </c>
      <c r="F7519">
        <v>12</v>
      </c>
      <c r="G7519">
        <v>7804</v>
      </c>
      <c r="H7519">
        <v>0.51722323138668902</v>
      </c>
      <c r="I7519">
        <v>0.968912233598893</v>
      </c>
      <c r="J7519">
        <v>0.832812322140707</v>
      </c>
      <c r="K7519" t="s">
        <v>28807</v>
      </c>
      <c r="L7519">
        <v>10</v>
      </c>
      <c r="M7519" t="s">
        <v>1463</v>
      </c>
      <c r="N7519">
        <v>0.83333333333333304</v>
      </c>
      <c r="O7519">
        <v>1.62548764629389E-3</v>
      </c>
    </row>
    <row r="7520" spans="1:15">
      <c r="A7520" t="s">
        <v>8470</v>
      </c>
      <c r="B7520" t="s">
        <v>23511</v>
      </c>
      <c r="C7520" t="s">
        <v>8471</v>
      </c>
      <c r="D7520">
        <v>7</v>
      </c>
      <c r="E7520">
        <v>6152</v>
      </c>
      <c r="F7520">
        <v>9</v>
      </c>
      <c r="G7520">
        <v>7804</v>
      </c>
      <c r="H7520">
        <v>0.70695686083507503</v>
      </c>
      <c r="I7520">
        <v>0.968912233598893</v>
      </c>
      <c r="J7520">
        <v>0.832812322140707</v>
      </c>
      <c r="K7520" t="s">
        <v>26069</v>
      </c>
      <c r="L7520">
        <v>7</v>
      </c>
      <c r="M7520" t="s">
        <v>5133</v>
      </c>
      <c r="N7520">
        <v>0.77777777777777801</v>
      </c>
      <c r="O7520">
        <v>1.13784135240572E-3</v>
      </c>
    </row>
    <row r="7521" spans="1:15">
      <c r="A7521" t="s">
        <v>8472</v>
      </c>
      <c r="B7521" t="s">
        <v>23518</v>
      </c>
      <c r="C7521" t="s">
        <v>8473</v>
      </c>
      <c r="D7521">
        <v>1</v>
      </c>
      <c r="E7521">
        <v>787</v>
      </c>
      <c r="F7521">
        <v>38</v>
      </c>
      <c r="G7521">
        <v>7393</v>
      </c>
      <c r="H7521">
        <v>0.98627408788068904</v>
      </c>
      <c r="I7521">
        <v>1</v>
      </c>
      <c r="J7521">
        <v>0.966855260484069</v>
      </c>
      <c r="K7521" t="s">
        <v>25090</v>
      </c>
      <c r="L7521">
        <v>1</v>
      </c>
      <c r="M7521" t="s">
        <v>5133</v>
      </c>
      <c r="N7521">
        <v>2.6315789473684199E-2</v>
      </c>
      <c r="O7521">
        <v>1.27064803049555E-3</v>
      </c>
    </row>
    <row r="7522" spans="1:15">
      <c r="A7522" t="s">
        <v>8472</v>
      </c>
      <c r="B7522" t="s">
        <v>23511</v>
      </c>
      <c r="C7522" t="s">
        <v>8473</v>
      </c>
      <c r="D7522">
        <v>39</v>
      </c>
      <c r="E7522">
        <v>6152</v>
      </c>
      <c r="F7522">
        <v>42</v>
      </c>
      <c r="G7522">
        <v>7804</v>
      </c>
      <c r="H7522">
        <v>1.3419294368220499E-2</v>
      </c>
      <c r="I7522">
        <v>0.10518547217765201</v>
      </c>
      <c r="J7522">
        <v>9.04104152079485E-2</v>
      </c>
      <c r="K7522" t="s">
        <v>28808</v>
      </c>
      <c r="L7522">
        <v>39</v>
      </c>
      <c r="M7522" t="s">
        <v>5133</v>
      </c>
      <c r="N7522">
        <v>0.92857142857142905</v>
      </c>
      <c r="O7522">
        <v>6.3394018205461602E-3</v>
      </c>
    </row>
    <row r="7523" spans="1:15">
      <c r="A7523" t="s">
        <v>8474</v>
      </c>
      <c r="B7523" t="s">
        <v>23518</v>
      </c>
      <c r="C7523" t="s">
        <v>8475</v>
      </c>
      <c r="D7523">
        <v>19</v>
      </c>
      <c r="E7523">
        <v>787</v>
      </c>
      <c r="F7523">
        <v>272</v>
      </c>
      <c r="G7523">
        <v>7393</v>
      </c>
      <c r="H7523">
        <v>0.98593625356010595</v>
      </c>
      <c r="I7523">
        <v>1</v>
      </c>
      <c r="J7523">
        <v>0.966855260484069</v>
      </c>
      <c r="K7523" t="s">
        <v>28809</v>
      </c>
      <c r="L7523">
        <v>19</v>
      </c>
      <c r="M7523" t="s">
        <v>5133</v>
      </c>
      <c r="N7523">
        <v>6.9852941176470604E-2</v>
      </c>
      <c r="O7523">
        <v>2.4142312579415501E-2</v>
      </c>
    </row>
    <row r="7524" spans="1:15">
      <c r="A7524" t="s">
        <v>8474</v>
      </c>
      <c r="B7524" t="s">
        <v>23513</v>
      </c>
      <c r="C7524" t="s">
        <v>8475</v>
      </c>
      <c r="D7524">
        <v>17</v>
      </c>
      <c r="E7524">
        <v>535</v>
      </c>
      <c r="F7524">
        <v>317</v>
      </c>
      <c r="G7524">
        <v>8124</v>
      </c>
      <c r="H7524">
        <v>0.84446393216711302</v>
      </c>
      <c r="I7524">
        <v>0.99999999999997702</v>
      </c>
      <c r="J7524">
        <v>0.95041217501583097</v>
      </c>
      <c r="K7524" t="s">
        <v>28810</v>
      </c>
      <c r="L7524">
        <v>17</v>
      </c>
      <c r="M7524" t="s">
        <v>5133</v>
      </c>
      <c r="N7524">
        <v>5.3627760252365902E-2</v>
      </c>
      <c r="O7524">
        <v>3.1775700934579397E-2</v>
      </c>
    </row>
    <row r="7525" spans="1:15">
      <c r="A7525" t="s">
        <v>8474</v>
      </c>
      <c r="B7525" t="s">
        <v>23511</v>
      </c>
      <c r="C7525" t="s">
        <v>8475</v>
      </c>
      <c r="D7525">
        <v>261</v>
      </c>
      <c r="E7525">
        <v>6152</v>
      </c>
      <c r="F7525">
        <v>303</v>
      </c>
      <c r="G7525">
        <v>7804</v>
      </c>
      <c r="H7525">
        <v>6.0285095483835198E-4</v>
      </c>
      <c r="I7525">
        <v>8.7408949195634401E-3</v>
      </c>
      <c r="J7525">
        <v>7.5130901882730196E-3</v>
      </c>
      <c r="K7525" t="s">
        <v>28811</v>
      </c>
      <c r="L7525">
        <v>261</v>
      </c>
      <c r="M7525" t="s">
        <v>5133</v>
      </c>
      <c r="N7525">
        <v>0.86138613861386104</v>
      </c>
      <c r="O7525">
        <v>4.2425227568270503E-2</v>
      </c>
    </row>
    <row r="7526" spans="1:15">
      <c r="A7526" t="s">
        <v>8476</v>
      </c>
      <c r="B7526" t="s">
        <v>23511</v>
      </c>
      <c r="C7526" t="s">
        <v>8477</v>
      </c>
      <c r="D7526">
        <v>87</v>
      </c>
      <c r="E7526">
        <v>6152</v>
      </c>
      <c r="F7526">
        <v>94</v>
      </c>
      <c r="G7526">
        <v>7804</v>
      </c>
      <c r="H7526">
        <v>2.6128213355731597E-4</v>
      </c>
      <c r="I7526">
        <v>4.3672709760132003E-3</v>
      </c>
      <c r="J7526">
        <v>3.7538148005848699E-3</v>
      </c>
      <c r="K7526" t="s">
        <v>28812</v>
      </c>
      <c r="L7526">
        <v>87</v>
      </c>
      <c r="M7526" t="s">
        <v>5133</v>
      </c>
      <c r="N7526">
        <v>0.92553191489361697</v>
      </c>
      <c r="O7526">
        <v>1.41417425227568E-2</v>
      </c>
    </row>
    <row r="7527" spans="1:15">
      <c r="A7527" t="s">
        <v>8476</v>
      </c>
      <c r="B7527" t="s">
        <v>23518</v>
      </c>
      <c r="C7527" t="s">
        <v>8477</v>
      </c>
      <c r="D7527">
        <v>2</v>
      </c>
      <c r="E7527">
        <v>787</v>
      </c>
      <c r="F7527">
        <v>72</v>
      </c>
      <c r="G7527">
        <v>7393</v>
      </c>
      <c r="H7527">
        <v>0.99719495612419895</v>
      </c>
      <c r="I7527">
        <v>1</v>
      </c>
      <c r="J7527">
        <v>0.966855260484069</v>
      </c>
      <c r="K7527" t="s">
        <v>28813</v>
      </c>
      <c r="L7527">
        <v>2</v>
      </c>
      <c r="M7527" t="s">
        <v>5133</v>
      </c>
      <c r="N7527">
        <v>2.7777777777777801E-2</v>
      </c>
      <c r="O7527">
        <v>2.5412960609911099E-3</v>
      </c>
    </row>
    <row r="7528" spans="1:15">
      <c r="A7528" t="s">
        <v>8476</v>
      </c>
      <c r="B7528" t="s">
        <v>23513</v>
      </c>
      <c r="C7528" t="s">
        <v>8477</v>
      </c>
      <c r="D7528">
        <v>7</v>
      </c>
      <c r="E7528">
        <v>535</v>
      </c>
      <c r="F7528">
        <v>85</v>
      </c>
      <c r="G7528">
        <v>8124</v>
      </c>
      <c r="H7528">
        <v>0.32668595994649702</v>
      </c>
      <c r="I7528">
        <v>0.97804040131218795</v>
      </c>
      <c r="J7528">
        <v>0.92954150506449396</v>
      </c>
      <c r="K7528" t="s">
        <v>26222</v>
      </c>
      <c r="L7528">
        <v>7</v>
      </c>
      <c r="M7528" t="s">
        <v>5133</v>
      </c>
      <c r="N7528">
        <v>8.2352941176470601E-2</v>
      </c>
      <c r="O7528">
        <v>1.3084112149532701E-2</v>
      </c>
    </row>
    <row r="7529" spans="1:15">
      <c r="A7529" t="s">
        <v>8478</v>
      </c>
      <c r="B7529" t="s">
        <v>23511</v>
      </c>
      <c r="C7529" t="s">
        <v>8479</v>
      </c>
      <c r="D7529">
        <v>2</v>
      </c>
      <c r="E7529">
        <v>6152</v>
      </c>
      <c r="F7529">
        <v>6</v>
      </c>
      <c r="G7529">
        <v>7804</v>
      </c>
      <c r="H7529">
        <v>0.99790841233866701</v>
      </c>
      <c r="I7529">
        <v>1</v>
      </c>
      <c r="J7529">
        <v>0.85953329234717102</v>
      </c>
      <c r="K7529" t="s">
        <v>28814</v>
      </c>
      <c r="L7529">
        <v>2</v>
      </c>
      <c r="M7529" t="s">
        <v>5133</v>
      </c>
      <c r="N7529">
        <v>0.33333333333333298</v>
      </c>
      <c r="O7529">
        <v>3.2509752925877802E-4</v>
      </c>
    </row>
    <row r="7530" spans="1:15">
      <c r="A7530" t="s">
        <v>8478</v>
      </c>
      <c r="B7530" t="s">
        <v>23513</v>
      </c>
      <c r="C7530" t="s">
        <v>8479</v>
      </c>
      <c r="D7530">
        <v>6</v>
      </c>
      <c r="E7530">
        <v>535</v>
      </c>
      <c r="F7530">
        <v>9</v>
      </c>
      <c r="G7530">
        <v>8124</v>
      </c>
      <c r="H7530" s="34">
        <v>5.6178447674983502E-6</v>
      </c>
      <c r="I7530">
        <v>5.5509656631233702E-4</v>
      </c>
      <c r="J7530">
        <v>5.2757053493273905E-4</v>
      </c>
      <c r="K7530" t="s">
        <v>23715</v>
      </c>
      <c r="L7530">
        <v>6</v>
      </c>
      <c r="M7530" t="s">
        <v>5133</v>
      </c>
      <c r="N7530">
        <v>0.66666666666666696</v>
      </c>
      <c r="O7530">
        <v>1.1214953271028E-2</v>
      </c>
    </row>
    <row r="7531" spans="1:15">
      <c r="A7531" t="s">
        <v>8478</v>
      </c>
      <c r="B7531" t="s">
        <v>23518</v>
      </c>
      <c r="C7531" t="s">
        <v>8479</v>
      </c>
      <c r="D7531">
        <v>1</v>
      </c>
      <c r="E7531">
        <v>787</v>
      </c>
      <c r="F7531">
        <v>5</v>
      </c>
      <c r="G7531">
        <v>7393</v>
      </c>
      <c r="H7531">
        <v>0.430466464429208</v>
      </c>
      <c r="I7531">
        <v>1</v>
      </c>
      <c r="J7531">
        <v>0.966855260484069</v>
      </c>
      <c r="K7531" t="s">
        <v>25823</v>
      </c>
      <c r="L7531">
        <v>1</v>
      </c>
      <c r="M7531" t="s">
        <v>5133</v>
      </c>
      <c r="N7531">
        <v>0.2</v>
      </c>
      <c r="O7531">
        <v>1.27064803049555E-3</v>
      </c>
    </row>
    <row r="7532" spans="1:15">
      <c r="A7532" t="s">
        <v>8480</v>
      </c>
      <c r="B7532" t="s">
        <v>23511</v>
      </c>
      <c r="C7532" t="s">
        <v>8481</v>
      </c>
      <c r="D7532">
        <v>44</v>
      </c>
      <c r="E7532">
        <v>6152</v>
      </c>
      <c r="F7532">
        <v>47</v>
      </c>
      <c r="G7532">
        <v>7804</v>
      </c>
      <c r="H7532">
        <v>5.5559402660929798E-3</v>
      </c>
      <c r="I7532">
        <v>5.3625717568318999E-2</v>
      </c>
      <c r="J7532">
        <v>4.6093089575976701E-2</v>
      </c>
      <c r="K7532" t="s">
        <v>28815</v>
      </c>
      <c r="L7532">
        <v>44</v>
      </c>
      <c r="M7532" t="s">
        <v>5133</v>
      </c>
      <c r="N7532">
        <v>0.93617021276595702</v>
      </c>
      <c r="O7532">
        <v>7.1521456436931096E-3</v>
      </c>
    </row>
    <row r="7533" spans="1:15">
      <c r="A7533" t="s">
        <v>8480</v>
      </c>
      <c r="B7533" t="s">
        <v>23513</v>
      </c>
      <c r="C7533" t="s">
        <v>8481</v>
      </c>
      <c r="D7533">
        <v>6</v>
      </c>
      <c r="E7533">
        <v>535</v>
      </c>
      <c r="F7533">
        <v>43</v>
      </c>
      <c r="G7533">
        <v>8124</v>
      </c>
      <c r="H7533">
        <v>6.0799368763816801E-2</v>
      </c>
      <c r="I7533">
        <v>0.448760549738495</v>
      </c>
      <c r="J7533">
        <v>0.42650749013827299</v>
      </c>
      <c r="K7533" t="s">
        <v>23715</v>
      </c>
      <c r="L7533">
        <v>6</v>
      </c>
      <c r="M7533" t="s">
        <v>5133</v>
      </c>
      <c r="N7533">
        <v>0.13953488372093001</v>
      </c>
      <c r="O7533">
        <v>1.1214953271028E-2</v>
      </c>
    </row>
    <row r="7534" spans="1:15">
      <c r="A7534" t="s">
        <v>8482</v>
      </c>
      <c r="B7534" t="s">
        <v>23513</v>
      </c>
      <c r="C7534" t="s">
        <v>8483</v>
      </c>
      <c r="D7534">
        <v>4</v>
      </c>
      <c r="E7534">
        <v>535</v>
      </c>
      <c r="F7534">
        <v>4</v>
      </c>
      <c r="G7534">
        <v>8124</v>
      </c>
      <c r="H7534" s="34">
        <v>1.86112274517484E-5</v>
      </c>
      <c r="I7534">
        <v>1.3090948122840001E-3</v>
      </c>
      <c r="J7534">
        <v>1.2441796478447999E-3</v>
      </c>
      <c r="K7534" t="s">
        <v>25914</v>
      </c>
      <c r="L7534">
        <v>4</v>
      </c>
      <c r="M7534" t="s">
        <v>5133</v>
      </c>
      <c r="N7534">
        <v>1</v>
      </c>
      <c r="O7534">
        <v>7.4766355140186902E-3</v>
      </c>
    </row>
    <row r="7535" spans="1:15">
      <c r="A7535" t="s">
        <v>8484</v>
      </c>
      <c r="B7535" t="s">
        <v>23513</v>
      </c>
      <c r="C7535" t="s">
        <v>8485</v>
      </c>
      <c r="D7535">
        <v>8</v>
      </c>
      <c r="E7535">
        <v>535</v>
      </c>
      <c r="F7535">
        <v>166</v>
      </c>
      <c r="G7535">
        <v>8124</v>
      </c>
      <c r="H7535">
        <v>0.86373886291111002</v>
      </c>
      <c r="I7535">
        <v>0.99999999999997702</v>
      </c>
      <c r="J7535">
        <v>0.95041217501583097</v>
      </c>
      <c r="K7535" t="s">
        <v>28816</v>
      </c>
      <c r="L7535">
        <v>8</v>
      </c>
      <c r="M7535" t="s">
        <v>5133</v>
      </c>
      <c r="N7535">
        <v>4.81927710843374E-2</v>
      </c>
      <c r="O7535">
        <v>1.4953271028037399E-2</v>
      </c>
    </row>
    <row r="7536" spans="1:15">
      <c r="A7536" t="s">
        <v>8484</v>
      </c>
      <c r="B7536" t="s">
        <v>23518</v>
      </c>
      <c r="C7536" t="s">
        <v>8485</v>
      </c>
      <c r="D7536">
        <v>4</v>
      </c>
      <c r="E7536">
        <v>787</v>
      </c>
      <c r="F7536">
        <v>144</v>
      </c>
      <c r="G7536">
        <v>7393</v>
      </c>
      <c r="H7536">
        <v>0.999919102896623</v>
      </c>
      <c r="I7536">
        <v>1</v>
      </c>
      <c r="J7536">
        <v>0.966855260484069</v>
      </c>
      <c r="K7536" t="s">
        <v>28817</v>
      </c>
      <c r="L7536">
        <v>4</v>
      </c>
      <c r="M7536" t="s">
        <v>5133</v>
      </c>
      <c r="N7536">
        <v>2.7777777777777801E-2</v>
      </c>
      <c r="O7536">
        <v>5.0825921219822103E-3</v>
      </c>
    </row>
    <row r="7537" spans="1:15">
      <c r="A7537" t="s">
        <v>8484</v>
      </c>
      <c r="B7537" t="s">
        <v>23511</v>
      </c>
      <c r="C7537" t="s">
        <v>8485</v>
      </c>
      <c r="D7537">
        <v>153</v>
      </c>
      <c r="E7537">
        <v>6152</v>
      </c>
      <c r="F7537">
        <v>169</v>
      </c>
      <c r="G7537">
        <v>7804</v>
      </c>
      <c r="H7537" s="34">
        <v>3.5311696575254401E-5</v>
      </c>
      <c r="I7537">
        <v>8.0659780228162301E-4</v>
      </c>
      <c r="J7537">
        <v>6.9329766459511597E-4</v>
      </c>
      <c r="K7537" t="s">
        <v>28818</v>
      </c>
      <c r="L7537">
        <v>153</v>
      </c>
      <c r="M7537" t="s">
        <v>5133</v>
      </c>
      <c r="N7537">
        <v>0.90532544378698199</v>
      </c>
      <c r="O7537">
        <v>2.48699609882965E-2</v>
      </c>
    </row>
    <row r="7538" spans="1:15">
      <c r="A7538" t="s">
        <v>8486</v>
      </c>
      <c r="B7538" t="s">
        <v>23511</v>
      </c>
      <c r="C7538" t="s">
        <v>8487</v>
      </c>
      <c r="D7538">
        <v>7</v>
      </c>
      <c r="E7538">
        <v>6152</v>
      </c>
      <c r="F7538">
        <v>7</v>
      </c>
      <c r="G7538">
        <v>7804</v>
      </c>
      <c r="H7538">
        <v>0.18905120292587699</v>
      </c>
      <c r="I7538">
        <v>0.631132279689813</v>
      </c>
      <c r="J7538">
        <v>0.54247920626835999</v>
      </c>
      <c r="K7538" t="s">
        <v>28819</v>
      </c>
      <c r="L7538">
        <v>7</v>
      </c>
      <c r="M7538" t="s">
        <v>5133</v>
      </c>
      <c r="N7538">
        <v>1</v>
      </c>
      <c r="O7538">
        <v>1.13784135240572E-3</v>
      </c>
    </row>
    <row r="7539" spans="1:15">
      <c r="A7539" t="s">
        <v>8488</v>
      </c>
      <c r="B7539" t="s">
        <v>23518</v>
      </c>
      <c r="C7539" t="s">
        <v>8489</v>
      </c>
      <c r="D7539">
        <v>3</v>
      </c>
      <c r="E7539">
        <v>787</v>
      </c>
      <c r="F7539">
        <v>30</v>
      </c>
      <c r="G7539">
        <v>7393</v>
      </c>
      <c r="H7539">
        <v>0.63332168497958496</v>
      </c>
      <c r="I7539">
        <v>1</v>
      </c>
      <c r="J7539">
        <v>0.966855260484069</v>
      </c>
      <c r="K7539" t="s">
        <v>28820</v>
      </c>
      <c r="L7539">
        <v>3</v>
      </c>
      <c r="M7539" t="s">
        <v>5133</v>
      </c>
      <c r="N7539">
        <v>0.1</v>
      </c>
      <c r="O7539">
        <v>3.8119440914866601E-3</v>
      </c>
    </row>
    <row r="7540" spans="1:15">
      <c r="A7540" t="s">
        <v>8488</v>
      </c>
      <c r="B7540" t="s">
        <v>23511</v>
      </c>
      <c r="C7540" t="s">
        <v>8489</v>
      </c>
      <c r="D7540">
        <v>24</v>
      </c>
      <c r="E7540">
        <v>6152</v>
      </c>
      <c r="F7540">
        <v>29</v>
      </c>
      <c r="G7540">
        <v>7804</v>
      </c>
      <c r="H7540">
        <v>0.40176100238644102</v>
      </c>
      <c r="I7540">
        <v>0.91525479399875698</v>
      </c>
      <c r="J7540">
        <v>0.78669196642228301</v>
      </c>
      <c r="K7540" t="s">
        <v>28821</v>
      </c>
      <c r="L7540">
        <v>24</v>
      </c>
      <c r="M7540" t="s">
        <v>5133</v>
      </c>
      <c r="N7540">
        <v>0.82758620689655205</v>
      </c>
      <c r="O7540">
        <v>3.90117035110533E-3</v>
      </c>
    </row>
    <row r="7541" spans="1:15">
      <c r="A7541" t="s">
        <v>8488</v>
      </c>
      <c r="B7541" t="s">
        <v>23513</v>
      </c>
      <c r="C7541" t="s">
        <v>8489</v>
      </c>
      <c r="D7541">
        <v>1</v>
      </c>
      <c r="E7541">
        <v>535</v>
      </c>
      <c r="F7541">
        <v>26</v>
      </c>
      <c r="G7541">
        <v>8124</v>
      </c>
      <c r="H7541">
        <v>0.83035028846574699</v>
      </c>
      <c r="I7541">
        <v>0.99999999999997702</v>
      </c>
      <c r="J7541">
        <v>0.95041217501583097</v>
      </c>
      <c r="K7541" t="s">
        <v>23746</v>
      </c>
      <c r="L7541">
        <v>1</v>
      </c>
      <c r="M7541" t="s">
        <v>5133</v>
      </c>
      <c r="N7541">
        <v>3.8461538461538498E-2</v>
      </c>
      <c r="O7541">
        <v>1.8691588785046699E-3</v>
      </c>
    </row>
    <row r="7542" spans="1:15">
      <c r="A7542" t="s">
        <v>8490</v>
      </c>
      <c r="B7542" t="s">
        <v>23513</v>
      </c>
      <c r="C7542" t="s">
        <v>8491</v>
      </c>
      <c r="D7542">
        <v>26</v>
      </c>
      <c r="E7542">
        <v>535</v>
      </c>
      <c r="F7542">
        <v>424</v>
      </c>
      <c r="G7542">
        <v>8124</v>
      </c>
      <c r="H7542">
        <v>0.67970901848751797</v>
      </c>
      <c r="I7542">
        <v>0.99999999999997702</v>
      </c>
      <c r="J7542">
        <v>0.95041217501583097</v>
      </c>
      <c r="K7542" t="s">
        <v>28822</v>
      </c>
      <c r="L7542">
        <v>26</v>
      </c>
      <c r="M7542" t="s">
        <v>5133</v>
      </c>
      <c r="N7542">
        <v>6.1320754716981098E-2</v>
      </c>
      <c r="O7542">
        <v>4.8598130841121502E-2</v>
      </c>
    </row>
    <row r="7543" spans="1:15">
      <c r="A7543" t="s">
        <v>8490</v>
      </c>
      <c r="B7543" t="s">
        <v>23518</v>
      </c>
      <c r="C7543" t="s">
        <v>8491</v>
      </c>
      <c r="D7543">
        <v>50</v>
      </c>
      <c r="E7543">
        <v>787</v>
      </c>
      <c r="F7543">
        <v>377</v>
      </c>
      <c r="G7543">
        <v>7393</v>
      </c>
      <c r="H7543">
        <v>5.7317058346214603E-2</v>
      </c>
      <c r="I7543">
        <v>0.61178825165478101</v>
      </c>
      <c r="J7543">
        <v>0.59151068941477603</v>
      </c>
      <c r="K7543" t="s">
        <v>25602</v>
      </c>
      <c r="L7543">
        <v>50</v>
      </c>
      <c r="M7543" t="s">
        <v>5133</v>
      </c>
      <c r="N7543">
        <v>0.13262599469496</v>
      </c>
      <c r="O7543">
        <v>6.3532401524777599E-2</v>
      </c>
    </row>
    <row r="7544" spans="1:15">
      <c r="A7544" t="s">
        <v>8490</v>
      </c>
      <c r="B7544" t="s">
        <v>23511</v>
      </c>
      <c r="C7544" t="s">
        <v>8491</v>
      </c>
      <c r="D7544">
        <v>330</v>
      </c>
      <c r="E7544">
        <v>6152</v>
      </c>
      <c r="F7544">
        <v>407</v>
      </c>
      <c r="G7544">
        <v>7804</v>
      </c>
      <c r="H7544">
        <v>0.13986888853391299</v>
      </c>
      <c r="I7544">
        <v>0.54611425167193095</v>
      </c>
      <c r="J7544">
        <v>0.46940338073728599</v>
      </c>
      <c r="K7544" t="s">
        <v>28823</v>
      </c>
      <c r="L7544">
        <v>330</v>
      </c>
      <c r="M7544" t="s">
        <v>5133</v>
      </c>
      <c r="N7544">
        <v>0.81081081081081097</v>
      </c>
      <c r="O7544">
        <v>5.36410923276983E-2</v>
      </c>
    </row>
    <row r="7545" spans="1:15">
      <c r="A7545" t="s">
        <v>8492</v>
      </c>
      <c r="B7545" t="s">
        <v>23511</v>
      </c>
      <c r="C7545" t="s">
        <v>8493</v>
      </c>
      <c r="D7545">
        <v>7</v>
      </c>
      <c r="E7545">
        <v>6152</v>
      </c>
      <c r="F7545">
        <v>7</v>
      </c>
      <c r="G7545">
        <v>7804</v>
      </c>
      <c r="H7545">
        <v>0.18905120292587699</v>
      </c>
      <c r="I7545">
        <v>0.631132279689813</v>
      </c>
      <c r="J7545">
        <v>0.54247920626835999</v>
      </c>
      <c r="K7545" t="s">
        <v>28824</v>
      </c>
      <c r="L7545">
        <v>7</v>
      </c>
      <c r="M7545" t="s">
        <v>2729</v>
      </c>
      <c r="N7545">
        <v>1</v>
      </c>
      <c r="O7545">
        <v>1.13784135240572E-3</v>
      </c>
    </row>
    <row r="7546" spans="1:15">
      <c r="A7546" t="s">
        <v>8494</v>
      </c>
      <c r="B7546" t="s">
        <v>23511</v>
      </c>
      <c r="C7546" t="s">
        <v>8495</v>
      </c>
      <c r="D7546">
        <v>5</v>
      </c>
      <c r="E7546">
        <v>6152</v>
      </c>
      <c r="F7546">
        <v>7</v>
      </c>
      <c r="G7546">
        <v>7804</v>
      </c>
      <c r="H7546">
        <v>0.83137607319657303</v>
      </c>
      <c r="I7546">
        <v>0.98923101772060196</v>
      </c>
      <c r="J7546">
        <v>0.85027699355333197</v>
      </c>
      <c r="K7546" t="s">
        <v>28825</v>
      </c>
      <c r="L7546">
        <v>5</v>
      </c>
      <c r="M7546" t="s">
        <v>2729</v>
      </c>
      <c r="N7546">
        <v>0.71428571428571397</v>
      </c>
      <c r="O7546">
        <v>8.1274382314694405E-4</v>
      </c>
    </row>
    <row r="7547" spans="1:15">
      <c r="A7547" t="s">
        <v>8494</v>
      </c>
      <c r="B7547" t="s">
        <v>23518</v>
      </c>
      <c r="C7547" t="s">
        <v>8495</v>
      </c>
      <c r="D7547">
        <v>1</v>
      </c>
      <c r="E7547">
        <v>787</v>
      </c>
      <c r="F7547">
        <v>7</v>
      </c>
      <c r="G7547">
        <v>7393</v>
      </c>
      <c r="H7547">
        <v>0.54534917443390396</v>
      </c>
      <c r="I7547">
        <v>1</v>
      </c>
      <c r="J7547">
        <v>0.966855260484069</v>
      </c>
      <c r="K7547" t="s">
        <v>25440</v>
      </c>
      <c r="L7547">
        <v>1</v>
      </c>
      <c r="M7547" t="s">
        <v>2729</v>
      </c>
      <c r="N7547">
        <v>0.14285714285714299</v>
      </c>
      <c r="O7547">
        <v>1.27064803049555E-3</v>
      </c>
    </row>
    <row r="7548" spans="1:15">
      <c r="A7548" t="s">
        <v>8496</v>
      </c>
      <c r="B7548" t="s">
        <v>23518</v>
      </c>
      <c r="C7548" t="s">
        <v>8497</v>
      </c>
      <c r="D7548">
        <v>1</v>
      </c>
      <c r="E7548">
        <v>787</v>
      </c>
      <c r="F7548">
        <v>2</v>
      </c>
      <c r="G7548">
        <v>7393</v>
      </c>
      <c r="H7548">
        <v>0.20158492765181499</v>
      </c>
      <c r="I7548">
        <v>0.83876007220319604</v>
      </c>
      <c r="J7548">
        <v>0.81095958809365798</v>
      </c>
      <c r="K7548" t="s">
        <v>28826</v>
      </c>
      <c r="L7548">
        <v>1</v>
      </c>
      <c r="M7548" t="s">
        <v>1463</v>
      </c>
      <c r="N7548">
        <v>0.5</v>
      </c>
      <c r="O7548">
        <v>1.27064803049555E-3</v>
      </c>
    </row>
    <row r="7549" spans="1:15">
      <c r="A7549" t="s">
        <v>8496</v>
      </c>
      <c r="B7549" t="s">
        <v>23511</v>
      </c>
      <c r="C7549" t="s">
        <v>8497</v>
      </c>
      <c r="D7549">
        <v>1</v>
      </c>
      <c r="E7549">
        <v>6152</v>
      </c>
      <c r="F7549">
        <v>2</v>
      </c>
      <c r="G7549">
        <v>7804</v>
      </c>
      <c r="H7549">
        <v>0.95521029019776005</v>
      </c>
      <c r="I7549">
        <v>1</v>
      </c>
      <c r="J7549">
        <v>0.85953329234717102</v>
      </c>
      <c r="K7549" t="s">
        <v>28827</v>
      </c>
      <c r="L7549">
        <v>1</v>
      </c>
      <c r="M7549" t="s">
        <v>1463</v>
      </c>
      <c r="N7549">
        <v>0.5</v>
      </c>
      <c r="O7549">
        <v>1.6254876462938901E-4</v>
      </c>
    </row>
    <row r="7550" spans="1:15">
      <c r="A7550" t="s">
        <v>8498</v>
      </c>
      <c r="B7550" t="s">
        <v>23511</v>
      </c>
      <c r="C7550" t="s">
        <v>8499</v>
      </c>
      <c r="D7550">
        <v>1</v>
      </c>
      <c r="E7550">
        <v>6152</v>
      </c>
      <c r="F7550">
        <v>1</v>
      </c>
      <c r="G7550">
        <v>7804</v>
      </c>
      <c r="H7550">
        <v>0.788313685289595</v>
      </c>
      <c r="I7550">
        <v>0.968912233598893</v>
      </c>
      <c r="J7550">
        <v>0.832812322140707</v>
      </c>
      <c r="K7550" t="s">
        <v>28246</v>
      </c>
      <c r="L7550">
        <v>1</v>
      </c>
      <c r="M7550" t="s">
        <v>1463</v>
      </c>
      <c r="N7550">
        <v>1</v>
      </c>
      <c r="O7550">
        <v>1.6254876462938901E-4</v>
      </c>
    </row>
    <row r="7551" spans="1:15">
      <c r="A7551" t="s">
        <v>8500</v>
      </c>
      <c r="B7551" t="s">
        <v>23511</v>
      </c>
      <c r="C7551" t="s">
        <v>8501</v>
      </c>
      <c r="D7551">
        <v>1</v>
      </c>
      <c r="E7551">
        <v>6152</v>
      </c>
      <c r="F7551">
        <v>1</v>
      </c>
      <c r="G7551">
        <v>7804</v>
      </c>
      <c r="H7551">
        <v>0.788313685289595</v>
      </c>
      <c r="I7551">
        <v>0.968912233598893</v>
      </c>
      <c r="J7551">
        <v>0.832812322140707</v>
      </c>
      <c r="K7551" t="s">
        <v>28246</v>
      </c>
      <c r="L7551">
        <v>1</v>
      </c>
      <c r="M7551" t="s">
        <v>1463</v>
      </c>
      <c r="N7551">
        <v>1</v>
      </c>
      <c r="O7551">
        <v>1.6254876462938901E-4</v>
      </c>
    </row>
    <row r="7552" spans="1:15">
      <c r="A7552" t="s">
        <v>8502</v>
      </c>
      <c r="B7552" t="s">
        <v>23513</v>
      </c>
      <c r="C7552" t="s">
        <v>8503</v>
      </c>
      <c r="D7552">
        <v>5</v>
      </c>
      <c r="E7552">
        <v>535</v>
      </c>
      <c r="F7552">
        <v>45</v>
      </c>
      <c r="G7552">
        <v>8124</v>
      </c>
      <c r="H7552">
        <v>0.17209720221465399</v>
      </c>
      <c r="I7552">
        <v>0.75508452473579202</v>
      </c>
      <c r="J7552">
        <v>0.71764152547495597</v>
      </c>
      <c r="K7552" t="s">
        <v>24970</v>
      </c>
      <c r="L7552">
        <v>5</v>
      </c>
      <c r="M7552" t="s">
        <v>1463</v>
      </c>
      <c r="N7552">
        <v>0.11111111111111099</v>
      </c>
      <c r="O7552">
        <v>9.3457943925233603E-3</v>
      </c>
    </row>
    <row r="7553" spans="1:15">
      <c r="A7553" t="s">
        <v>8502</v>
      </c>
      <c r="B7553" t="s">
        <v>23511</v>
      </c>
      <c r="C7553" t="s">
        <v>8503</v>
      </c>
      <c r="D7553">
        <v>34</v>
      </c>
      <c r="E7553">
        <v>6152</v>
      </c>
      <c r="F7553">
        <v>44</v>
      </c>
      <c r="G7553">
        <v>7804</v>
      </c>
      <c r="H7553">
        <v>0.67966812803308196</v>
      </c>
      <c r="I7553">
        <v>0.968912233598893</v>
      </c>
      <c r="J7553">
        <v>0.832812322140707</v>
      </c>
      <c r="K7553" t="s">
        <v>28828</v>
      </c>
      <c r="L7553">
        <v>34</v>
      </c>
      <c r="M7553" t="s">
        <v>1463</v>
      </c>
      <c r="N7553">
        <v>0.77272727272727304</v>
      </c>
      <c r="O7553">
        <v>5.5266579973992204E-3</v>
      </c>
    </row>
    <row r="7554" spans="1:15">
      <c r="A7554" t="s">
        <v>8502</v>
      </c>
      <c r="B7554" t="s">
        <v>23518</v>
      </c>
      <c r="C7554" t="s">
        <v>8503</v>
      </c>
      <c r="D7554">
        <v>4</v>
      </c>
      <c r="E7554">
        <v>787</v>
      </c>
      <c r="F7554">
        <v>44</v>
      </c>
      <c r="G7554">
        <v>7393</v>
      </c>
      <c r="H7554">
        <v>0.70355693118548501</v>
      </c>
      <c r="I7554">
        <v>1</v>
      </c>
      <c r="J7554">
        <v>0.966855260484069</v>
      </c>
      <c r="K7554" t="s">
        <v>28829</v>
      </c>
      <c r="L7554">
        <v>4</v>
      </c>
      <c r="M7554" t="s">
        <v>1463</v>
      </c>
      <c r="N7554">
        <v>9.0909090909090898E-2</v>
      </c>
      <c r="O7554">
        <v>5.0825921219822103E-3</v>
      </c>
    </row>
    <row r="7555" spans="1:15">
      <c r="A7555" t="s">
        <v>8504</v>
      </c>
      <c r="B7555" t="s">
        <v>23518</v>
      </c>
      <c r="C7555" t="s">
        <v>8505</v>
      </c>
      <c r="D7555">
        <v>1</v>
      </c>
      <c r="E7555">
        <v>787</v>
      </c>
      <c r="F7555">
        <v>3</v>
      </c>
      <c r="G7555">
        <v>7393</v>
      </c>
      <c r="H7555">
        <v>0.28660084727541502</v>
      </c>
      <c r="I7555">
        <v>0.97863801257884697</v>
      </c>
      <c r="J7555">
        <v>0.94620131057153301</v>
      </c>
      <c r="K7555" t="s">
        <v>28830</v>
      </c>
      <c r="L7555">
        <v>1</v>
      </c>
      <c r="M7555" t="s">
        <v>1463</v>
      </c>
      <c r="N7555">
        <v>0.33333333333333298</v>
      </c>
      <c r="O7555">
        <v>1.27064803049555E-3</v>
      </c>
    </row>
    <row r="7556" spans="1:15">
      <c r="A7556" t="s">
        <v>8504</v>
      </c>
      <c r="B7556" t="s">
        <v>23511</v>
      </c>
      <c r="C7556" t="s">
        <v>8505</v>
      </c>
      <c r="D7556">
        <v>2</v>
      </c>
      <c r="E7556">
        <v>6152</v>
      </c>
      <c r="F7556">
        <v>3</v>
      </c>
      <c r="G7556">
        <v>7804</v>
      </c>
      <c r="H7556">
        <v>0.88457550560319997</v>
      </c>
      <c r="I7556">
        <v>1</v>
      </c>
      <c r="J7556">
        <v>0.85953329234717102</v>
      </c>
      <c r="K7556" t="s">
        <v>28831</v>
      </c>
      <c r="L7556">
        <v>2</v>
      </c>
      <c r="M7556" t="s">
        <v>1463</v>
      </c>
      <c r="N7556">
        <v>0.66666666666666696</v>
      </c>
      <c r="O7556">
        <v>3.2509752925877802E-4</v>
      </c>
    </row>
    <row r="7557" spans="1:15">
      <c r="A7557" t="s">
        <v>8506</v>
      </c>
      <c r="B7557" t="s">
        <v>23518</v>
      </c>
      <c r="C7557" t="s">
        <v>8507</v>
      </c>
      <c r="D7557">
        <v>23</v>
      </c>
      <c r="E7557">
        <v>787</v>
      </c>
      <c r="F7557">
        <v>162</v>
      </c>
      <c r="G7557">
        <v>7393</v>
      </c>
      <c r="H7557">
        <v>9.14890194022418E-2</v>
      </c>
      <c r="I7557">
        <v>0.63266972740240601</v>
      </c>
      <c r="J7557">
        <v>0.61170005408803896</v>
      </c>
      <c r="K7557" t="s">
        <v>24967</v>
      </c>
      <c r="L7557">
        <v>23</v>
      </c>
      <c r="M7557" t="s">
        <v>1463</v>
      </c>
      <c r="N7557">
        <v>0.141975308641975</v>
      </c>
      <c r="O7557">
        <v>2.92249047013977E-2</v>
      </c>
    </row>
    <row r="7558" spans="1:15">
      <c r="A7558" t="s">
        <v>8506</v>
      </c>
      <c r="B7558" t="s">
        <v>23511</v>
      </c>
      <c r="C7558" t="s">
        <v>8507</v>
      </c>
      <c r="D7558">
        <v>135</v>
      </c>
      <c r="E7558">
        <v>6152</v>
      </c>
      <c r="F7558">
        <v>180</v>
      </c>
      <c r="G7558">
        <v>7804</v>
      </c>
      <c r="H7558">
        <v>0.91190587867622597</v>
      </c>
      <c r="I7558">
        <v>1</v>
      </c>
      <c r="J7558">
        <v>0.85953329234717102</v>
      </c>
      <c r="K7558" t="s">
        <v>28832</v>
      </c>
      <c r="L7558">
        <v>135</v>
      </c>
      <c r="M7558" t="s">
        <v>1463</v>
      </c>
      <c r="N7558">
        <v>0.75</v>
      </c>
      <c r="O7558">
        <v>2.1944083224967499E-2</v>
      </c>
    </row>
    <row r="7559" spans="1:15">
      <c r="A7559" t="s">
        <v>8506</v>
      </c>
      <c r="B7559" t="s">
        <v>23513</v>
      </c>
      <c r="C7559" t="s">
        <v>8507</v>
      </c>
      <c r="D7559">
        <v>14</v>
      </c>
      <c r="E7559">
        <v>535</v>
      </c>
      <c r="F7559">
        <v>192</v>
      </c>
      <c r="G7559">
        <v>8124</v>
      </c>
      <c r="H7559">
        <v>0.38591199072991</v>
      </c>
      <c r="I7559">
        <v>0.99999999999997702</v>
      </c>
      <c r="J7559">
        <v>0.95041217501583097</v>
      </c>
      <c r="K7559" t="s">
        <v>24968</v>
      </c>
      <c r="L7559">
        <v>14</v>
      </c>
      <c r="M7559" t="s">
        <v>1463</v>
      </c>
      <c r="N7559">
        <v>7.2916666666666699E-2</v>
      </c>
      <c r="O7559">
        <v>2.6168224299065401E-2</v>
      </c>
    </row>
    <row r="7560" spans="1:15">
      <c r="A7560" t="s">
        <v>8508</v>
      </c>
      <c r="B7560" t="s">
        <v>23511</v>
      </c>
      <c r="C7560" t="s">
        <v>8509</v>
      </c>
      <c r="D7560">
        <v>5</v>
      </c>
      <c r="E7560">
        <v>6152</v>
      </c>
      <c r="F7560">
        <v>7</v>
      </c>
      <c r="G7560">
        <v>7804</v>
      </c>
      <c r="H7560">
        <v>0.83137607319657303</v>
      </c>
      <c r="I7560">
        <v>0.98923101772060196</v>
      </c>
      <c r="J7560">
        <v>0.85027699355333197</v>
      </c>
      <c r="K7560" t="s">
        <v>28833</v>
      </c>
      <c r="L7560">
        <v>5</v>
      </c>
      <c r="M7560" t="s">
        <v>1463</v>
      </c>
      <c r="N7560">
        <v>0.71428571428571397</v>
      </c>
      <c r="O7560">
        <v>8.1274382314694405E-4</v>
      </c>
    </row>
    <row r="7561" spans="1:15">
      <c r="A7561" t="s">
        <v>8508</v>
      </c>
      <c r="B7561" t="s">
        <v>23518</v>
      </c>
      <c r="C7561" t="s">
        <v>8509</v>
      </c>
      <c r="D7561">
        <v>1</v>
      </c>
      <c r="E7561">
        <v>787</v>
      </c>
      <c r="F7561">
        <v>5</v>
      </c>
      <c r="G7561">
        <v>7393</v>
      </c>
      <c r="H7561">
        <v>0.430466464429208</v>
      </c>
      <c r="I7561">
        <v>1</v>
      </c>
      <c r="J7561">
        <v>0.966855260484069</v>
      </c>
      <c r="K7561" t="s">
        <v>27955</v>
      </c>
      <c r="L7561">
        <v>1</v>
      </c>
      <c r="M7561" t="s">
        <v>1463</v>
      </c>
      <c r="N7561">
        <v>0.2</v>
      </c>
      <c r="O7561">
        <v>1.27064803049555E-3</v>
      </c>
    </row>
    <row r="7562" spans="1:15">
      <c r="A7562" t="s">
        <v>8508</v>
      </c>
      <c r="B7562" t="s">
        <v>23513</v>
      </c>
      <c r="C7562" t="s">
        <v>8509</v>
      </c>
      <c r="D7562">
        <v>1</v>
      </c>
      <c r="E7562">
        <v>535</v>
      </c>
      <c r="F7562">
        <v>11</v>
      </c>
      <c r="G7562">
        <v>8124</v>
      </c>
      <c r="H7562">
        <v>0.52755249562557105</v>
      </c>
      <c r="I7562">
        <v>0.99999999999997702</v>
      </c>
      <c r="J7562">
        <v>0.95041217501583097</v>
      </c>
      <c r="K7562" t="s">
        <v>28834</v>
      </c>
      <c r="L7562">
        <v>1</v>
      </c>
      <c r="M7562" t="s">
        <v>1463</v>
      </c>
      <c r="N7562">
        <v>9.0909090909090898E-2</v>
      </c>
      <c r="O7562">
        <v>1.8691588785046699E-3</v>
      </c>
    </row>
    <row r="7563" spans="1:15">
      <c r="A7563" t="s">
        <v>8510</v>
      </c>
      <c r="B7563" t="s">
        <v>23511</v>
      </c>
      <c r="C7563" t="s">
        <v>8511</v>
      </c>
      <c r="D7563">
        <v>1</v>
      </c>
      <c r="E7563">
        <v>6152</v>
      </c>
      <c r="F7563">
        <v>1</v>
      </c>
      <c r="G7563">
        <v>7804</v>
      </c>
      <c r="H7563">
        <v>0.788313685289595</v>
      </c>
      <c r="I7563">
        <v>0.968912233598893</v>
      </c>
      <c r="J7563">
        <v>0.832812322140707</v>
      </c>
      <c r="K7563" t="s">
        <v>28835</v>
      </c>
      <c r="L7563">
        <v>1</v>
      </c>
      <c r="M7563" t="s">
        <v>1463</v>
      </c>
      <c r="N7563">
        <v>1</v>
      </c>
      <c r="O7563">
        <v>1.6254876462938901E-4</v>
      </c>
    </row>
    <row r="7564" spans="1:15">
      <c r="A7564" t="s">
        <v>8512</v>
      </c>
      <c r="B7564" t="s">
        <v>23511</v>
      </c>
      <c r="C7564" t="s">
        <v>8513</v>
      </c>
      <c r="D7564">
        <v>1</v>
      </c>
      <c r="E7564">
        <v>6152</v>
      </c>
      <c r="F7564">
        <v>1</v>
      </c>
      <c r="G7564">
        <v>7804</v>
      </c>
      <c r="H7564">
        <v>0.788313685289595</v>
      </c>
      <c r="I7564">
        <v>0.968912233598893</v>
      </c>
      <c r="J7564">
        <v>0.832812322140707</v>
      </c>
      <c r="K7564" t="s">
        <v>28836</v>
      </c>
      <c r="L7564">
        <v>1</v>
      </c>
      <c r="M7564" t="s">
        <v>1463</v>
      </c>
      <c r="N7564">
        <v>1</v>
      </c>
      <c r="O7564">
        <v>1.6254876462938901E-4</v>
      </c>
    </row>
    <row r="7565" spans="1:15">
      <c r="A7565" t="s">
        <v>8514</v>
      </c>
      <c r="B7565" t="s">
        <v>23511</v>
      </c>
      <c r="C7565" t="s">
        <v>8515</v>
      </c>
      <c r="D7565">
        <v>14</v>
      </c>
      <c r="E7565">
        <v>6152</v>
      </c>
      <c r="F7565">
        <v>14</v>
      </c>
      <c r="G7565">
        <v>7804</v>
      </c>
      <c r="H7565">
        <v>3.5680033920092398E-2</v>
      </c>
      <c r="I7565">
        <v>0.21445050912290001</v>
      </c>
      <c r="J7565">
        <v>0.18432735215193299</v>
      </c>
      <c r="K7565" t="s">
        <v>24239</v>
      </c>
      <c r="L7565">
        <v>14</v>
      </c>
      <c r="M7565" t="s">
        <v>1463</v>
      </c>
      <c r="N7565">
        <v>1</v>
      </c>
      <c r="O7565">
        <v>2.2756827048114399E-3</v>
      </c>
    </row>
    <row r="7566" spans="1:15">
      <c r="A7566" t="s">
        <v>8516</v>
      </c>
      <c r="B7566" t="s">
        <v>23511</v>
      </c>
      <c r="C7566" t="s">
        <v>8517</v>
      </c>
      <c r="D7566">
        <v>20</v>
      </c>
      <c r="E7566">
        <v>6152</v>
      </c>
      <c r="F7566">
        <v>20</v>
      </c>
      <c r="G7566">
        <v>7804</v>
      </c>
      <c r="H7566">
        <v>8.5336853349435304E-3</v>
      </c>
      <c r="I7566">
        <v>7.4878905635043805E-2</v>
      </c>
      <c r="J7566">
        <v>6.4360912287842298E-2</v>
      </c>
      <c r="K7566" t="s">
        <v>28837</v>
      </c>
      <c r="L7566">
        <v>20</v>
      </c>
      <c r="M7566" t="s">
        <v>1463</v>
      </c>
      <c r="N7566">
        <v>1</v>
      </c>
      <c r="O7566">
        <v>3.2509752925877801E-3</v>
      </c>
    </row>
    <row r="7567" spans="1:15">
      <c r="A7567" t="s">
        <v>8518</v>
      </c>
      <c r="B7567" t="s">
        <v>23511</v>
      </c>
      <c r="C7567" t="s">
        <v>8519</v>
      </c>
      <c r="D7567">
        <v>17</v>
      </c>
      <c r="E7567">
        <v>6152</v>
      </c>
      <c r="F7567">
        <v>17</v>
      </c>
      <c r="G7567">
        <v>7804</v>
      </c>
      <c r="H7567">
        <v>1.74521329404927E-2</v>
      </c>
      <c r="I7567">
        <v>0.12727129540677801</v>
      </c>
      <c r="J7567">
        <v>0.109393915562278</v>
      </c>
      <c r="K7567" t="s">
        <v>28838</v>
      </c>
      <c r="L7567">
        <v>17</v>
      </c>
      <c r="M7567" t="s">
        <v>1463</v>
      </c>
      <c r="N7567">
        <v>1</v>
      </c>
      <c r="O7567">
        <v>2.7633289986996102E-3</v>
      </c>
    </row>
    <row r="7568" spans="1:15">
      <c r="A7568" t="s">
        <v>8520</v>
      </c>
      <c r="B7568" t="s">
        <v>23513</v>
      </c>
      <c r="C7568" t="s">
        <v>8521</v>
      </c>
      <c r="D7568">
        <v>12</v>
      </c>
      <c r="E7568">
        <v>535</v>
      </c>
      <c r="F7568">
        <v>154</v>
      </c>
      <c r="G7568">
        <v>8124</v>
      </c>
      <c r="H7568">
        <v>0.31490265115003802</v>
      </c>
      <c r="I7568">
        <v>0.97598655882946705</v>
      </c>
      <c r="J7568">
        <v>0.92758950816335195</v>
      </c>
      <c r="K7568" t="s">
        <v>28839</v>
      </c>
      <c r="L7568">
        <v>12</v>
      </c>
      <c r="M7568" t="s">
        <v>5133</v>
      </c>
      <c r="N7568">
        <v>7.7922077922077906E-2</v>
      </c>
      <c r="O7568">
        <v>2.2429906542056101E-2</v>
      </c>
    </row>
    <row r="7569" spans="1:15">
      <c r="A7569" t="s">
        <v>8520</v>
      </c>
      <c r="B7569" t="s">
        <v>23511</v>
      </c>
      <c r="C7569" t="s">
        <v>8521</v>
      </c>
      <c r="D7569">
        <v>133</v>
      </c>
      <c r="E7569">
        <v>6152</v>
      </c>
      <c r="F7569">
        <v>154</v>
      </c>
      <c r="G7569">
        <v>7804</v>
      </c>
      <c r="H7569">
        <v>1.07475305871058E-2</v>
      </c>
      <c r="I7569">
        <v>8.7990417388941602E-2</v>
      </c>
      <c r="J7569">
        <v>7.5630693153318704E-2</v>
      </c>
      <c r="K7569" t="s">
        <v>28840</v>
      </c>
      <c r="L7569">
        <v>133</v>
      </c>
      <c r="M7569" t="s">
        <v>5133</v>
      </c>
      <c r="N7569">
        <v>0.86363636363636398</v>
      </c>
      <c r="O7569">
        <v>2.1618985695708699E-2</v>
      </c>
    </row>
    <row r="7570" spans="1:15">
      <c r="A7570" t="s">
        <v>8520</v>
      </c>
      <c r="B7570" t="s">
        <v>23518</v>
      </c>
      <c r="C7570" t="s">
        <v>8521</v>
      </c>
      <c r="D7570">
        <v>6</v>
      </c>
      <c r="E7570">
        <v>787</v>
      </c>
      <c r="F7570">
        <v>137</v>
      </c>
      <c r="G7570">
        <v>7393</v>
      </c>
      <c r="H7570">
        <v>0.99762451736034197</v>
      </c>
      <c r="I7570">
        <v>1</v>
      </c>
      <c r="J7570">
        <v>0.966855260484069</v>
      </c>
      <c r="K7570" t="s">
        <v>28841</v>
      </c>
      <c r="L7570">
        <v>6</v>
      </c>
      <c r="M7570" t="s">
        <v>5133</v>
      </c>
      <c r="N7570">
        <v>4.3795620437956199E-2</v>
      </c>
      <c r="O7570">
        <v>7.6238881829733202E-3</v>
      </c>
    </row>
    <row r="7571" spans="1:15">
      <c r="A7571" t="s">
        <v>8522</v>
      </c>
      <c r="B7571" t="s">
        <v>23518</v>
      </c>
      <c r="C7571" t="s">
        <v>8523</v>
      </c>
      <c r="D7571">
        <v>4</v>
      </c>
      <c r="E7571">
        <v>787</v>
      </c>
      <c r="F7571">
        <v>33</v>
      </c>
      <c r="G7571">
        <v>7393</v>
      </c>
      <c r="H7571">
        <v>0.472540389290875</v>
      </c>
      <c r="I7571">
        <v>1</v>
      </c>
      <c r="J7571">
        <v>0.966855260484069</v>
      </c>
      <c r="K7571" t="s">
        <v>28842</v>
      </c>
      <c r="L7571">
        <v>4</v>
      </c>
      <c r="M7571" t="s">
        <v>1463</v>
      </c>
      <c r="N7571">
        <v>0.12121212121212099</v>
      </c>
      <c r="O7571">
        <v>5.0825921219822103E-3</v>
      </c>
    </row>
    <row r="7572" spans="1:15">
      <c r="A7572" t="s">
        <v>8522</v>
      </c>
      <c r="B7572" t="s">
        <v>23511</v>
      </c>
      <c r="C7572" t="s">
        <v>8523</v>
      </c>
      <c r="D7572">
        <v>24</v>
      </c>
      <c r="E7572">
        <v>6152</v>
      </c>
      <c r="F7572">
        <v>32</v>
      </c>
      <c r="G7572">
        <v>7804</v>
      </c>
      <c r="H7572">
        <v>0.778404388957044</v>
      </c>
      <c r="I7572">
        <v>0.968912233598893</v>
      </c>
      <c r="J7572">
        <v>0.832812322140707</v>
      </c>
      <c r="K7572" t="s">
        <v>28843</v>
      </c>
      <c r="L7572">
        <v>24</v>
      </c>
      <c r="M7572" t="s">
        <v>1463</v>
      </c>
      <c r="N7572">
        <v>0.75</v>
      </c>
      <c r="O7572">
        <v>3.90117035110533E-3</v>
      </c>
    </row>
    <row r="7573" spans="1:15">
      <c r="A7573" t="s">
        <v>8522</v>
      </c>
      <c r="B7573" t="s">
        <v>23513</v>
      </c>
      <c r="C7573" t="s">
        <v>8523</v>
      </c>
      <c r="D7573">
        <v>1</v>
      </c>
      <c r="E7573">
        <v>535</v>
      </c>
      <c r="F7573">
        <v>30</v>
      </c>
      <c r="G7573">
        <v>8124</v>
      </c>
      <c r="H7573">
        <v>0.87093880909534505</v>
      </c>
      <c r="I7573">
        <v>0.99999999999997702</v>
      </c>
      <c r="J7573">
        <v>0.95041217501583097</v>
      </c>
      <c r="K7573" t="s">
        <v>23688</v>
      </c>
      <c r="L7573">
        <v>1</v>
      </c>
      <c r="M7573" t="s">
        <v>1463</v>
      </c>
      <c r="N7573">
        <v>3.3333333333333298E-2</v>
      </c>
      <c r="O7573">
        <v>1.8691588785046699E-3</v>
      </c>
    </row>
    <row r="7574" spans="1:15">
      <c r="A7574" t="s">
        <v>8524</v>
      </c>
      <c r="B7574" t="s">
        <v>23518</v>
      </c>
      <c r="C7574" t="s">
        <v>8525</v>
      </c>
      <c r="D7574">
        <v>1</v>
      </c>
      <c r="E7574">
        <v>787</v>
      </c>
      <c r="F7574">
        <v>11</v>
      </c>
      <c r="G7574">
        <v>7393</v>
      </c>
      <c r="H7574">
        <v>0.71032488019926399</v>
      </c>
      <c r="I7574">
        <v>1</v>
      </c>
      <c r="J7574">
        <v>0.966855260484069</v>
      </c>
      <c r="K7574" t="s">
        <v>28643</v>
      </c>
      <c r="L7574">
        <v>1</v>
      </c>
      <c r="M7574" t="s">
        <v>1463</v>
      </c>
      <c r="N7574">
        <v>9.0909090909090898E-2</v>
      </c>
      <c r="O7574">
        <v>1.27064803049555E-3</v>
      </c>
    </row>
    <row r="7575" spans="1:15">
      <c r="A7575" t="s">
        <v>8524</v>
      </c>
      <c r="B7575" t="s">
        <v>23511</v>
      </c>
      <c r="C7575" t="s">
        <v>8525</v>
      </c>
      <c r="D7575">
        <v>10</v>
      </c>
      <c r="E7575">
        <v>6152</v>
      </c>
      <c r="F7575">
        <v>11</v>
      </c>
      <c r="G7575">
        <v>7804</v>
      </c>
      <c r="H7575">
        <v>0.28867792927582098</v>
      </c>
      <c r="I7575">
        <v>0.81015798566717701</v>
      </c>
      <c r="J7575">
        <v>0.69635776074186095</v>
      </c>
      <c r="K7575" t="s">
        <v>28844</v>
      </c>
      <c r="L7575">
        <v>10</v>
      </c>
      <c r="M7575" t="s">
        <v>1463</v>
      </c>
      <c r="N7575">
        <v>0.90909090909090895</v>
      </c>
      <c r="O7575">
        <v>1.62548764629389E-3</v>
      </c>
    </row>
    <row r="7576" spans="1:15">
      <c r="A7576" t="s">
        <v>8526</v>
      </c>
      <c r="B7576" t="s">
        <v>23511</v>
      </c>
      <c r="C7576" t="s">
        <v>8527</v>
      </c>
      <c r="D7576">
        <v>18</v>
      </c>
      <c r="E7576">
        <v>6152</v>
      </c>
      <c r="F7576">
        <v>18</v>
      </c>
      <c r="G7576">
        <v>7804</v>
      </c>
      <c r="H7576">
        <v>1.37496899434857E-2</v>
      </c>
      <c r="I7576">
        <v>0.10558946762372599</v>
      </c>
      <c r="J7576">
        <v>9.0757662743805895E-2</v>
      </c>
      <c r="K7576" t="s">
        <v>28845</v>
      </c>
      <c r="L7576">
        <v>18</v>
      </c>
      <c r="M7576" t="s">
        <v>1463</v>
      </c>
      <c r="N7576">
        <v>1</v>
      </c>
      <c r="O7576">
        <v>2.9258777633290002E-3</v>
      </c>
    </row>
    <row r="7577" spans="1:15">
      <c r="A7577" t="s">
        <v>8528</v>
      </c>
      <c r="B7577" t="s">
        <v>23511</v>
      </c>
      <c r="C7577" t="s">
        <v>8529</v>
      </c>
      <c r="D7577">
        <v>13</v>
      </c>
      <c r="E7577">
        <v>6152</v>
      </c>
      <c r="F7577">
        <v>13</v>
      </c>
      <c r="G7577">
        <v>7804</v>
      </c>
      <c r="H7577">
        <v>4.52815025690569E-2</v>
      </c>
      <c r="I7577">
        <v>0.25239912466249798</v>
      </c>
      <c r="J7577">
        <v>0.21694545060670101</v>
      </c>
      <c r="K7577" t="s">
        <v>28846</v>
      </c>
      <c r="L7577">
        <v>13</v>
      </c>
      <c r="M7577" t="s">
        <v>1463</v>
      </c>
      <c r="N7577">
        <v>1</v>
      </c>
      <c r="O7577">
        <v>2.1131339401820499E-3</v>
      </c>
    </row>
    <row r="7578" spans="1:15">
      <c r="A7578" t="s">
        <v>8530</v>
      </c>
      <c r="B7578" t="s">
        <v>23513</v>
      </c>
      <c r="C7578" t="s">
        <v>8531</v>
      </c>
      <c r="D7578">
        <v>2</v>
      </c>
      <c r="E7578">
        <v>535</v>
      </c>
      <c r="F7578">
        <v>26</v>
      </c>
      <c r="G7578">
        <v>8124</v>
      </c>
      <c r="H7578">
        <v>0.51836886495418399</v>
      </c>
      <c r="I7578">
        <v>0.99999999999997702</v>
      </c>
      <c r="J7578">
        <v>0.95041217501583097</v>
      </c>
      <c r="K7578" t="s">
        <v>28847</v>
      </c>
      <c r="L7578">
        <v>2</v>
      </c>
      <c r="M7578" t="s">
        <v>1463</v>
      </c>
      <c r="N7578">
        <v>7.69230769230769E-2</v>
      </c>
      <c r="O7578">
        <v>3.7383177570093499E-3</v>
      </c>
    </row>
    <row r="7579" spans="1:15">
      <c r="A7579" t="s">
        <v>8530</v>
      </c>
      <c r="B7579" t="s">
        <v>23518</v>
      </c>
      <c r="C7579" t="s">
        <v>8531</v>
      </c>
      <c r="D7579">
        <v>4</v>
      </c>
      <c r="E7579">
        <v>787</v>
      </c>
      <c r="F7579">
        <v>28</v>
      </c>
      <c r="G7579">
        <v>7393</v>
      </c>
      <c r="H7579">
        <v>0.34788880028786401</v>
      </c>
      <c r="I7579">
        <v>1</v>
      </c>
      <c r="J7579">
        <v>0.966855260484069</v>
      </c>
      <c r="K7579" t="s">
        <v>28848</v>
      </c>
      <c r="L7579">
        <v>4</v>
      </c>
      <c r="M7579" t="s">
        <v>1463</v>
      </c>
      <c r="N7579">
        <v>0.14285714285714299</v>
      </c>
      <c r="O7579">
        <v>5.0825921219822103E-3</v>
      </c>
    </row>
    <row r="7580" spans="1:15">
      <c r="A7580" t="s">
        <v>8530</v>
      </c>
      <c r="B7580" t="s">
        <v>23511</v>
      </c>
      <c r="C7580" t="s">
        <v>8531</v>
      </c>
      <c r="D7580">
        <v>19</v>
      </c>
      <c r="E7580">
        <v>6152</v>
      </c>
      <c r="F7580">
        <v>26</v>
      </c>
      <c r="G7580">
        <v>7804</v>
      </c>
      <c r="H7580">
        <v>0.83297591139541305</v>
      </c>
      <c r="I7580">
        <v>0.99012109496024303</v>
      </c>
      <c r="J7580">
        <v>0.85104204457356303</v>
      </c>
      <c r="K7580" t="s">
        <v>28849</v>
      </c>
      <c r="L7580">
        <v>19</v>
      </c>
      <c r="M7580" t="s">
        <v>1463</v>
      </c>
      <c r="N7580">
        <v>0.73076923076923095</v>
      </c>
      <c r="O7580">
        <v>3.0884265279583901E-3</v>
      </c>
    </row>
    <row r="7581" spans="1:15">
      <c r="A7581" t="s">
        <v>8532</v>
      </c>
      <c r="B7581" t="s">
        <v>23518</v>
      </c>
      <c r="C7581" t="s">
        <v>8533</v>
      </c>
      <c r="D7581">
        <v>2</v>
      </c>
      <c r="E7581">
        <v>787</v>
      </c>
      <c r="F7581">
        <v>2</v>
      </c>
      <c r="G7581">
        <v>7393</v>
      </c>
      <c r="H7581">
        <v>1.1319170819711901E-2</v>
      </c>
      <c r="I7581">
        <v>0.24323860088996599</v>
      </c>
      <c r="J7581">
        <v>0.235176520823249</v>
      </c>
      <c r="K7581" t="s">
        <v>24688</v>
      </c>
      <c r="L7581">
        <v>2</v>
      </c>
      <c r="M7581" t="s">
        <v>5133</v>
      </c>
      <c r="N7581">
        <v>1</v>
      </c>
      <c r="O7581">
        <v>2.5412960609911099E-3</v>
      </c>
    </row>
    <row r="7582" spans="1:15">
      <c r="A7582" t="s">
        <v>8534</v>
      </c>
      <c r="B7582" t="s">
        <v>23518</v>
      </c>
      <c r="C7582" t="s">
        <v>8535</v>
      </c>
      <c r="D7582">
        <v>2</v>
      </c>
      <c r="E7582">
        <v>787</v>
      </c>
      <c r="F7582">
        <v>2</v>
      </c>
      <c r="G7582">
        <v>7393</v>
      </c>
      <c r="H7582">
        <v>1.1319170819711901E-2</v>
      </c>
      <c r="I7582">
        <v>0.24323860088996599</v>
      </c>
      <c r="J7582">
        <v>0.235176520823249</v>
      </c>
      <c r="K7582" t="s">
        <v>24688</v>
      </c>
      <c r="L7582">
        <v>2</v>
      </c>
      <c r="M7582" t="s">
        <v>5133</v>
      </c>
      <c r="N7582">
        <v>1</v>
      </c>
      <c r="O7582">
        <v>2.5412960609911099E-3</v>
      </c>
    </row>
    <row r="7583" spans="1:15">
      <c r="A7583" t="s">
        <v>8536</v>
      </c>
      <c r="B7583" t="s">
        <v>23511</v>
      </c>
      <c r="C7583" t="s">
        <v>8537</v>
      </c>
      <c r="D7583">
        <v>15</v>
      </c>
      <c r="E7583">
        <v>6152</v>
      </c>
      <c r="F7583">
        <v>16</v>
      </c>
      <c r="G7583">
        <v>7804</v>
      </c>
      <c r="H7583">
        <v>0.117553998354144</v>
      </c>
      <c r="I7583">
        <v>0.47842873658393897</v>
      </c>
      <c r="J7583">
        <v>0.41122542710949</v>
      </c>
      <c r="K7583" t="s">
        <v>25656</v>
      </c>
      <c r="L7583">
        <v>15</v>
      </c>
      <c r="M7583" t="s">
        <v>5133</v>
      </c>
      <c r="N7583">
        <v>0.9375</v>
      </c>
      <c r="O7583">
        <v>2.4382314694408299E-3</v>
      </c>
    </row>
    <row r="7584" spans="1:15">
      <c r="A7584" t="s">
        <v>8538</v>
      </c>
      <c r="B7584" t="s">
        <v>23511</v>
      </c>
      <c r="C7584" t="s">
        <v>8539</v>
      </c>
      <c r="D7584">
        <v>1</v>
      </c>
      <c r="E7584">
        <v>6152</v>
      </c>
      <c r="F7584">
        <v>1</v>
      </c>
      <c r="G7584">
        <v>7804</v>
      </c>
      <c r="H7584">
        <v>0.788313685289595</v>
      </c>
      <c r="I7584">
        <v>0.968912233598893</v>
      </c>
      <c r="J7584">
        <v>0.832812322140707</v>
      </c>
      <c r="K7584" t="s">
        <v>23562</v>
      </c>
      <c r="L7584">
        <v>1</v>
      </c>
      <c r="M7584" t="s">
        <v>5133</v>
      </c>
      <c r="N7584">
        <v>1</v>
      </c>
      <c r="O7584">
        <v>1.6254876462938901E-4</v>
      </c>
    </row>
    <row r="7585" spans="1:15">
      <c r="A7585" t="s">
        <v>8540</v>
      </c>
      <c r="B7585" t="s">
        <v>23511</v>
      </c>
      <c r="C7585" t="s">
        <v>8541</v>
      </c>
      <c r="D7585">
        <v>2</v>
      </c>
      <c r="E7585">
        <v>6152</v>
      </c>
      <c r="F7585">
        <v>2</v>
      </c>
      <c r="G7585">
        <v>7804</v>
      </c>
      <c r="H7585">
        <v>0.62141708038142995</v>
      </c>
      <c r="I7585">
        <v>0.968912233598893</v>
      </c>
      <c r="J7585">
        <v>0.832812322140707</v>
      </c>
      <c r="K7585" t="s">
        <v>24603</v>
      </c>
      <c r="L7585">
        <v>2</v>
      </c>
      <c r="M7585" t="s">
        <v>5133</v>
      </c>
      <c r="N7585">
        <v>1</v>
      </c>
      <c r="O7585">
        <v>3.2509752925877802E-4</v>
      </c>
    </row>
    <row r="7586" spans="1:15">
      <c r="A7586" t="s">
        <v>8542</v>
      </c>
      <c r="B7586" t="s">
        <v>23513</v>
      </c>
      <c r="C7586" t="s">
        <v>8543</v>
      </c>
      <c r="D7586">
        <v>10</v>
      </c>
      <c r="E7586">
        <v>535</v>
      </c>
      <c r="F7586">
        <v>182</v>
      </c>
      <c r="G7586">
        <v>8124</v>
      </c>
      <c r="H7586">
        <v>0.76820092631039305</v>
      </c>
      <c r="I7586">
        <v>0.99999999999997702</v>
      </c>
      <c r="J7586">
        <v>0.95041217501583097</v>
      </c>
      <c r="K7586" t="s">
        <v>28850</v>
      </c>
      <c r="L7586">
        <v>10</v>
      </c>
      <c r="M7586" t="s">
        <v>2729</v>
      </c>
      <c r="N7586">
        <v>5.4945054945054903E-2</v>
      </c>
      <c r="O7586">
        <v>1.86915887850467E-2</v>
      </c>
    </row>
    <row r="7587" spans="1:15">
      <c r="A7587" t="s">
        <v>8542</v>
      </c>
      <c r="B7587" t="s">
        <v>23511</v>
      </c>
      <c r="C7587" t="s">
        <v>8543</v>
      </c>
      <c r="D7587">
        <v>120</v>
      </c>
      <c r="E7587">
        <v>6152</v>
      </c>
      <c r="F7587">
        <v>188</v>
      </c>
      <c r="G7587">
        <v>7804</v>
      </c>
      <c r="H7587">
        <v>0.99999944600745605</v>
      </c>
      <c r="I7587">
        <v>1</v>
      </c>
      <c r="J7587">
        <v>0.85953329234717102</v>
      </c>
      <c r="K7587" t="s">
        <v>28851</v>
      </c>
      <c r="L7587">
        <v>120</v>
      </c>
      <c r="M7587" t="s">
        <v>2729</v>
      </c>
      <c r="N7587">
        <v>0.63829787234042601</v>
      </c>
      <c r="O7587">
        <v>1.9505851755526701E-2</v>
      </c>
    </row>
    <row r="7588" spans="1:15">
      <c r="A7588" t="s">
        <v>8542</v>
      </c>
      <c r="B7588" t="s">
        <v>23518</v>
      </c>
      <c r="C7588" t="s">
        <v>8543</v>
      </c>
      <c r="D7588">
        <v>37</v>
      </c>
      <c r="E7588">
        <v>787</v>
      </c>
      <c r="F7588">
        <v>182</v>
      </c>
      <c r="G7588">
        <v>7393</v>
      </c>
      <c r="H7588" s="34">
        <v>7.0759543660554595E-5</v>
      </c>
      <c r="I7588">
        <v>1.05517489198057E-2</v>
      </c>
      <c r="J7588">
        <v>1.02020139504213E-2</v>
      </c>
      <c r="K7588" t="s">
        <v>25323</v>
      </c>
      <c r="L7588">
        <v>37</v>
      </c>
      <c r="M7588" t="s">
        <v>2729</v>
      </c>
      <c r="N7588">
        <v>0.20329670329670299</v>
      </c>
      <c r="O7588">
        <v>4.70139771283355E-2</v>
      </c>
    </row>
    <row r="7589" spans="1:15">
      <c r="A7589" t="s">
        <v>8544</v>
      </c>
      <c r="B7589" t="s">
        <v>23511</v>
      </c>
      <c r="C7589" t="s">
        <v>8545</v>
      </c>
      <c r="D7589">
        <v>24</v>
      </c>
      <c r="E7589">
        <v>6152</v>
      </c>
      <c r="F7589">
        <v>32</v>
      </c>
      <c r="G7589">
        <v>7804</v>
      </c>
      <c r="H7589">
        <v>0.778404388957044</v>
      </c>
      <c r="I7589">
        <v>0.968912233598893</v>
      </c>
      <c r="J7589">
        <v>0.832812322140707</v>
      </c>
      <c r="K7589" t="s">
        <v>28852</v>
      </c>
      <c r="L7589">
        <v>24</v>
      </c>
      <c r="M7589" t="s">
        <v>2729</v>
      </c>
      <c r="N7589">
        <v>0.75</v>
      </c>
      <c r="O7589">
        <v>3.90117035110533E-3</v>
      </c>
    </row>
    <row r="7590" spans="1:15">
      <c r="A7590" t="s">
        <v>8544</v>
      </c>
      <c r="B7590" t="s">
        <v>23518</v>
      </c>
      <c r="C7590" t="s">
        <v>8545</v>
      </c>
      <c r="D7590">
        <v>4</v>
      </c>
      <c r="E7590">
        <v>787</v>
      </c>
      <c r="F7590">
        <v>30</v>
      </c>
      <c r="G7590">
        <v>7393</v>
      </c>
      <c r="H7590">
        <v>0.39836146134286998</v>
      </c>
      <c r="I7590">
        <v>1</v>
      </c>
      <c r="J7590">
        <v>0.966855260484069</v>
      </c>
      <c r="K7590" t="s">
        <v>25321</v>
      </c>
      <c r="L7590">
        <v>4</v>
      </c>
      <c r="M7590" t="s">
        <v>2729</v>
      </c>
      <c r="N7590">
        <v>0.133333333333333</v>
      </c>
      <c r="O7590">
        <v>5.0825921219822103E-3</v>
      </c>
    </row>
    <row r="7591" spans="1:15">
      <c r="A7591" t="s">
        <v>8544</v>
      </c>
      <c r="B7591" t="s">
        <v>23513</v>
      </c>
      <c r="C7591" t="s">
        <v>8545</v>
      </c>
      <c r="D7591">
        <v>2</v>
      </c>
      <c r="E7591">
        <v>535</v>
      </c>
      <c r="F7591">
        <v>35</v>
      </c>
      <c r="G7591">
        <v>8124</v>
      </c>
      <c r="H7591">
        <v>0.681100163806446</v>
      </c>
      <c r="I7591">
        <v>0.99999999999997702</v>
      </c>
      <c r="J7591">
        <v>0.95041217501583097</v>
      </c>
      <c r="K7591" t="s">
        <v>25319</v>
      </c>
      <c r="L7591">
        <v>2</v>
      </c>
      <c r="M7591" t="s">
        <v>2729</v>
      </c>
      <c r="N7591">
        <v>5.7142857142857099E-2</v>
      </c>
      <c r="O7591">
        <v>3.7383177570093499E-3</v>
      </c>
    </row>
    <row r="7592" spans="1:15">
      <c r="A7592" t="s">
        <v>8546</v>
      </c>
      <c r="B7592" t="s">
        <v>23511</v>
      </c>
      <c r="C7592" t="s">
        <v>8547</v>
      </c>
      <c r="D7592">
        <v>1</v>
      </c>
      <c r="E7592">
        <v>6152</v>
      </c>
      <c r="F7592">
        <v>1</v>
      </c>
      <c r="G7592">
        <v>7804</v>
      </c>
      <c r="H7592">
        <v>0.788313685289595</v>
      </c>
      <c r="I7592">
        <v>0.968912233598893</v>
      </c>
      <c r="J7592">
        <v>0.832812322140707</v>
      </c>
      <c r="K7592" t="s">
        <v>25922</v>
      </c>
      <c r="L7592">
        <v>1</v>
      </c>
      <c r="M7592" t="s">
        <v>5133</v>
      </c>
      <c r="N7592">
        <v>1</v>
      </c>
      <c r="O7592">
        <v>1.6254876462938901E-4</v>
      </c>
    </row>
    <row r="7593" spans="1:15">
      <c r="A7593" t="s">
        <v>8548</v>
      </c>
      <c r="B7593" t="s">
        <v>23513</v>
      </c>
      <c r="C7593" t="s">
        <v>8549</v>
      </c>
      <c r="D7593">
        <v>3</v>
      </c>
      <c r="E7593">
        <v>535</v>
      </c>
      <c r="F7593">
        <v>84</v>
      </c>
      <c r="G7593">
        <v>8124</v>
      </c>
      <c r="H7593">
        <v>0.92172526225135598</v>
      </c>
      <c r="I7593">
        <v>0.99999999999997702</v>
      </c>
      <c r="J7593">
        <v>0.95041217501583097</v>
      </c>
      <c r="K7593" t="s">
        <v>28748</v>
      </c>
      <c r="L7593">
        <v>3</v>
      </c>
      <c r="M7593" t="s">
        <v>1463</v>
      </c>
      <c r="N7593">
        <v>3.5714285714285698E-2</v>
      </c>
      <c r="O7593">
        <v>5.60747663551402E-3</v>
      </c>
    </row>
    <row r="7594" spans="1:15">
      <c r="A7594" t="s">
        <v>8548</v>
      </c>
      <c r="B7594" t="s">
        <v>23511</v>
      </c>
      <c r="C7594" t="s">
        <v>8549</v>
      </c>
      <c r="D7594">
        <v>64</v>
      </c>
      <c r="E7594">
        <v>6152</v>
      </c>
      <c r="F7594">
        <v>75</v>
      </c>
      <c r="G7594">
        <v>7804</v>
      </c>
      <c r="H7594">
        <v>0.103597816780439</v>
      </c>
      <c r="I7594">
        <v>0.445964366507834</v>
      </c>
      <c r="J7594">
        <v>0.383321220213999</v>
      </c>
      <c r="K7594" t="s">
        <v>28853</v>
      </c>
      <c r="L7594">
        <v>64</v>
      </c>
      <c r="M7594" t="s">
        <v>1463</v>
      </c>
      <c r="N7594">
        <v>0.85333333333333306</v>
      </c>
      <c r="O7594">
        <v>1.04031209362809E-2</v>
      </c>
    </row>
    <row r="7595" spans="1:15">
      <c r="A7595" t="s">
        <v>8548</v>
      </c>
      <c r="B7595" t="s">
        <v>23518</v>
      </c>
      <c r="C7595" t="s">
        <v>8549</v>
      </c>
      <c r="D7595">
        <v>3</v>
      </c>
      <c r="E7595">
        <v>787</v>
      </c>
      <c r="F7595">
        <v>64</v>
      </c>
      <c r="G7595">
        <v>7393</v>
      </c>
      <c r="H7595">
        <v>0.97276637382175501</v>
      </c>
      <c r="I7595">
        <v>1</v>
      </c>
      <c r="J7595">
        <v>0.966855260484069</v>
      </c>
      <c r="K7595" t="s">
        <v>28746</v>
      </c>
      <c r="L7595">
        <v>3</v>
      </c>
      <c r="M7595" t="s">
        <v>1463</v>
      </c>
      <c r="N7595">
        <v>4.6875E-2</v>
      </c>
      <c r="O7595">
        <v>3.8119440914866601E-3</v>
      </c>
    </row>
    <row r="7596" spans="1:15">
      <c r="A7596" t="s">
        <v>8550</v>
      </c>
      <c r="B7596" t="s">
        <v>23511</v>
      </c>
      <c r="C7596" t="s">
        <v>8551</v>
      </c>
      <c r="D7596">
        <v>8</v>
      </c>
      <c r="E7596">
        <v>6152</v>
      </c>
      <c r="F7596">
        <v>16</v>
      </c>
      <c r="G7596">
        <v>7804</v>
      </c>
      <c r="H7596">
        <v>0.99777253544174904</v>
      </c>
      <c r="I7596">
        <v>1</v>
      </c>
      <c r="J7596">
        <v>0.85953329234717102</v>
      </c>
      <c r="K7596" t="s">
        <v>28854</v>
      </c>
      <c r="L7596">
        <v>8</v>
      </c>
      <c r="M7596" t="s">
        <v>1463</v>
      </c>
      <c r="N7596">
        <v>0.5</v>
      </c>
      <c r="O7596">
        <v>1.3003901170351099E-3</v>
      </c>
    </row>
    <row r="7597" spans="1:15">
      <c r="A7597" t="s">
        <v>8550</v>
      </c>
      <c r="B7597" t="s">
        <v>23518</v>
      </c>
      <c r="C7597" t="s">
        <v>8551</v>
      </c>
      <c r="D7597">
        <v>5</v>
      </c>
      <c r="E7597">
        <v>787</v>
      </c>
      <c r="F7597">
        <v>15</v>
      </c>
      <c r="G7597">
        <v>7393</v>
      </c>
      <c r="H7597">
        <v>1.6316789715882601E-2</v>
      </c>
      <c r="I7597">
        <v>0.31110677468011899</v>
      </c>
      <c r="J7597">
        <v>0.30079522167170503</v>
      </c>
      <c r="K7597" t="s">
        <v>27892</v>
      </c>
      <c r="L7597">
        <v>5</v>
      </c>
      <c r="M7597" t="s">
        <v>1463</v>
      </c>
      <c r="N7597">
        <v>0.33333333333333298</v>
      </c>
      <c r="O7597">
        <v>6.35324015247776E-3</v>
      </c>
    </row>
    <row r="7598" spans="1:15">
      <c r="A7598" t="s">
        <v>8550</v>
      </c>
      <c r="B7598" t="s">
        <v>23513</v>
      </c>
      <c r="C7598" t="s">
        <v>8551</v>
      </c>
      <c r="D7598">
        <v>2</v>
      </c>
      <c r="E7598">
        <v>535</v>
      </c>
      <c r="F7598">
        <v>16</v>
      </c>
      <c r="G7598">
        <v>8124</v>
      </c>
      <c r="H7598">
        <v>0.28451896063335702</v>
      </c>
      <c r="I7598">
        <v>0.92669970177713501</v>
      </c>
      <c r="J7598">
        <v>0.88074667915254901</v>
      </c>
      <c r="K7598" t="s">
        <v>27891</v>
      </c>
      <c r="L7598">
        <v>2</v>
      </c>
      <c r="M7598" t="s">
        <v>1463</v>
      </c>
      <c r="N7598">
        <v>0.125</v>
      </c>
      <c r="O7598">
        <v>3.7383177570093499E-3</v>
      </c>
    </row>
    <row r="7599" spans="1:15">
      <c r="A7599" t="s">
        <v>8552</v>
      </c>
      <c r="B7599" t="s">
        <v>23511</v>
      </c>
      <c r="C7599" t="s">
        <v>8553</v>
      </c>
      <c r="D7599">
        <v>5</v>
      </c>
      <c r="E7599">
        <v>6152</v>
      </c>
      <c r="F7599">
        <v>9</v>
      </c>
      <c r="G7599">
        <v>7804</v>
      </c>
      <c r="H7599">
        <v>0.97522995242144195</v>
      </c>
      <c r="I7599">
        <v>1</v>
      </c>
      <c r="J7599">
        <v>0.85953329234717102</v>
      </c>
      <c r="K7599" t="s">
        <v>28855</v>
      </c>
      <c r="L7599">
        <v>5</v>
      </c>
      <c r="M7599" t="s">
        <v>5133</v>
      </c>
      <c r="N7599">
        <v>0.55555555555555602</v>
      </c>
      <c r="O7599">
        <v>8.1274382314694405E-4</v>
      </c>
    </row>
    <row r="7600" spans="1:15">
      <c r="A7600" t="s">
        <v>8552</v>
      </c>
      <c r="B7600" t="s">
        <v>23513</v>
      </c>
      <c r="C7600" t="s">
        <v>8553</v>
      </c>
      <c r="D7600">
        <v>4</v>
      </c>
      <c r="E7600">
        <v>535</v>
      </c>
      <c r="F7600">
        <v>9</v>
      </c>
      <c r="G7600">
        <v>8124</v>
      </c>
      <c r="H7600">
        <v>1.7947284734330601E-3</v>
      </c>
      <c r="I7600">
        <v>5.06675045220897E-2</v>
      </c>
      <c r="J7600">
        <v>4.8155013175464799E-2</v>
      </c>
      <c r="K7600" t="s">
        <v>26043</v>
      </c>
      <c r="L7600">
        <v>4</v>
      </c>
      <c r="M7600" t="s">
        <v>5133</v>
      </c>
      <c r="N7600">
        <v>0.44444444444444398</v>
      </c>
      <c r="O7600">
        <v>7.4766355140186902E-3</v>
      </c>
    </row>
    <row r="7601" spans="1:15">
      <c r="A7601" t="s">
        <v>8554</v>
      </c>
      <c r="B7601" t="s">
        <v>23511</v>
      </c>
      <c r="C7601" t="s">
        <v>8555</v>
      </c>
      <c r="D7601">
        <v>6</v>
      </c>
      <c r="E7601">
        <v>6152</v>
      </c>
      <c r="F7601">
        <v>6</v>
      </c>
      <c r="G7601">
        <v>7804</v>
      </c>
      <c r="H7601">
        <v>0.23986678822258201</v>
      </c>
      <c r="I7601">
        <v>0.71382528017432401</v>
      </c>
      <c r="J7601">
        <v>0.61355659322887801</v>
      </c>
      <c r="K7601" t="s">
        <v>28856</v>
      </c>
      <c r="L7601">
        <v>6</v>
      </c>
      <c r="M7601" t="s">
        <v>1463</v>
      </c>
      <c r="N7601">
        <v>1</v>
      </c>
      <c r="O7601">
        <v>9.7529258777633303E-4</v>
      </c>
    </row>
    <row r="7602" spans="1:15">
      <c r="A7602" t="s">
        <v>8556</v>
      </c>
      <c r="B7602" t="s">
        <v>23518</v>
      </c>
      <c r="C7602" t="s">
        <v>8557</v>
      </c>
      <c r="D7602">
        <v>1</v>
      </c>
      <c r="E7602">
        <v>787</v>
      </c>
      <c r="F7602">
        <v>13</v>
      </c>
      <c r="G7602">
        <v>7393</v>
      </c>
      <c r="H7602">
        <v>0.76880113817690798</v>
      </c>
      <c r="I7602">
        <v>1</v>
      </c>
      <c r="J7602">
        <v>0.966855260484069</v>
      </c>
      <c r="K7602" t="s">
        <v>23748</v>
      </c>
      <c r="L7602">
        <v>1</v>
      </c>
      <c r="M7602" t="s">
        <v>5133</v>
      </c>
      <c r="N7602">
        <v>7.69230769230769E-2</v>
      </c>
      <c r="O7602">
        <v>1.27064803049555E-3</v>
      </c>
    </row>
    <row r="7603" spans="1:15">
      <c r="A7603" t="s">
        <v>8556</v>
      </c>
      <c r="B7603" t="s">
        <v>23511</v>
      </c>
      <c r="C7603" t="s">
        <v>8557</v>
      </c>
      <c r="D7603">
        <v>13</v>
      </c>
      <c r="E7603">
        <v>6152</v>
      </c>
      <c r="F7603">
        <v>14</v>
      </c>
      <c r="G7603">
        <v>7804</v>
      </c>
      <c r="H7603">
        <v>0.17010059500559399</v>
      </c>
      <c r="I7603">
        <v>0.60434513093831699</v>
      </c>
      <c r="J7603">
        <v>0.51945476010939395</v>
      </c>
      <c r="K7603" t="s">
        <v>28857</v>
      </c>
      <c r="L7603">
        <v>13</v>
      </c>
      <c r="M7603" t="s">
        <v>5133</v>
      </c>
      <c r="N7603">
        <v>0.92857142857142905</v>
      </c>
      <c r="O7603">
        <v>2.1131339401820499E-3</v>
      </c>
    </row>
    <row r="7604" spans="1:15">
      <c r="A7604" t="s">
        <v>8558</v>
      </c>
      <c r="B7604" t="s">
        <v>23518</v>
      </c>
      <c r="C7604" t="s">
        <v>8559</v>
      </c>
      <c r="D7604">
        <v>5</v>
      </c>
      <c r="E7604">
        <v>787</v>
      </c>
      <c r="F7604">
        <v>57</v>
      </c>
      <c r="G7604">
        <v>7393</v>
      </c>
      <c r="H7604">
        <v>0.74014498825115604</v>
      </c>
      <c r="I7604">
        <v>1</v>
      </c>
      <c r="J7604">
        <v>0.966855260484069</v>
      </c>
      <c r="K7604" t="s">
        <v>28858</v>
      </c>
      <c r="L7604">
        <v>5</v>
      </c>
      <c r="M7604" t="s">
        <v>2729</v>
      </c>
      <c r="N7604">
        <v>8.7719298245614002E-2</v>
      </c>
      <c r="O7604">
        <v>6.35324015247776E-3</v>
      </c>
    </row>
    <row r="7605" spans="1:15">
      <c r="A7605" t="s">
        <v>8558</v>
      </c>
      <c r="B7605" t="s">
        <v>23511</v>
      </c>
      <c r="C7605" t="s">
        <v>8559</v>
      </c>
      <c r="D7605">
        <v>48</v>
      </c>
      <c r="E7605">
        <v>6152</v>
      </c>
      <c r="F7605">
        <v>56</v>
      </c>
      <c r="G7605">
        <v>7804</v>
      </c>
      <c r="H7605">
        <v>0.133407158142994</v>
      </c>
      <c r="I7605">
        <v>0.52746725779830295</v>
      </c>
      <c r="J7605">
        <v>0.453375668700709</v>
      </c>
      <c r="K7605" t="s">
        <v>28859</v>
      </c>
      <c r="L7605">
        <v>48</v>
      </c>
      <c r="M7605" t="s">
        <v>2729</v>
      </c>
      <c r="N7605">
        <v>0.85714285714285698</v>
      </c>
      <c r="O7605">
        <v>7.8023407022106599E-3</v>
      </c>
    </row>
    <row r="7606" spans="1:15">
      <c r="A7606" t="s">
        <v>8560</v>
      </c>
      <c r="B7606" t="s">
        <v>23511</v>
      </c>
      <c r="C7606" t="s">
        <v>8561</v>
      </c>
      <c r="D7606">
        <v>78</v>
      </c>
      <c r="E7606">
        <v>6152</v>
      </c>
      <c r="F7606">
        <v>93</v>
      </c>
      <c r="G7606">
        <v>7804</v>
      </c>
      <c r="H7606">
        <v>0.141439489685032</v>
      </c>
      <c r="I7606">
        <v>0.54611425167193095</v>
      </c>
      <c r="J7606">
        <v>0.46940338073728599</v>
      </c>
      <c r="K7606" t="s">
        <v>28860</v>
      </c>
      <c r="L7606">
        <v>78</v>
      </c>
      <c r="M7606" t="s">
        <v>2729</v>
      </c>
      <c r="N7606">
        <v>0.83870967741935498</v>
      </c>
      <c r="O7606">
        <v>1.26788036410923E-2</v>
      </c>
    </row>
    <row r="7607" spans="1:15">
      <c r="A7607" t="s">
        <v>8560</v>
      </c>
      <c r="B7607" t="s">
        <v>23518</v>
      </c>
      <c r="C7607" t="s">
        <v>8561</v>
      </c>
      <c r="D7607">
        <v>9</v>
      </c>
      <c r="E7607">
        <v>787</v>
      </c>
      <c r="F7607">
        <v>88</v>
      </c>
      <c r="G7607">
        <v>7393</v>
      </c>
      <c r="H7607">
        <v>0.60249354187057802</v>
      </c>
      <c r="I7607">
        <v>1</v>
      </c>
      <c r="J7607">
        <v>0.966855260484069</v>
      </c>
      <c r="K7607" t="s">
        <v>28861</v>
      </c>
      <c r="L7607">
        <v>9</v>
      </c>
      <c r="M7607" t="s">
        <v>2729</v>
      </c>
      <c r="N7607">
        <v>0.102272727272727</v>
      </c>
      <c r="O7607">
        <v>1.143583227446E-2</v>
      </c>
    </row>
    <row r="7608" spans="1:15">
      <c r="A7608" t="s">
        <v>8560</v>
      </c>
      <c r="B7608" t="s">
        <v>23513</v>
      </c>
      <c r="C7608" t="s">
        <v>8561</v>
      </c>
      <c r="D7608">
        <v>1</v>
      </c>
      <c r="E7608">
        <v>535</v>
      </c>
      <c r="F7608">
        <v>99</v>
      </c>
      <c r="G7608">
        <v>8124</v>
      </c>
      <c r="H7608">
        <v>0.99887121012134605</v>
      </c>
      <c r="I7608">
        <v>0.99999999999997702</v>
      </c>
      <c r="J7608">
        <v>0.95041217501583097</v>
      </c>
      <c r="K7608" t="s">
        <v>24209</v>
      </c>
      <c r="L7608">
        <v>1</v>
      </c>
      <c r="M7608" t="s">
        <v>2729</v>
      </c>
      <c r="N7608">
        <v>1.01010101010101E-2</v>
      </c>
      <c r="O7608">
        <v>1.8691588785046699E-3</v>
      </c>
    </row>
    <row r="7609" spans="1:15">
      <c r="A7609" t="s">
        <v>8562</v>
      </c>
      <c r="B7609" t="s">
        <v>23513</v>
      </c>
      <c r="C7609" t="s">
        <v>8563</v>
      </c>
      <c r="D7609">
        <v>20</v>
      </c>
      <c r="E7609">
        <v>535</v>
      </c>
      <c r="F7609">
        <v>470</v>
      </c>
      <c r="G7609">
        <v>8124</v>
      </c>
      <c r="H7609">
        <v>0.98953032840441102</v>
      </c>
      <c r="I7609">
        <v>0.99999999999997702</v>
      </c>
      <c r="J7609">
        <v>0.95041217501583097</v>
      </c>
      <c r="K7609" t="s">
        <v>28862</v>
      </c>
      <c r="L7609">
        <v>20</v>
      </c>
      <c r="M7609" t="s">
        <v>1463</v>
      </c>
      <c r="N7609">
        <v>4.2553191489361701E-2</v>
      </c>
      <c r="O7609">
        <v>3.7383177570093497E-2</v>
      </c>
    </row>
    <row r="7610" spans="1:15">
      <c r="A7610" t="s">
        <v>8562</v>
      </c>
      <c r="B7610" t="s">
        <v>23518</v>
      </c>
      <c r="C7610" t="s">
        <v>8563</v>
      </c>
      <c r="D7610">
        <v>41</v>
      </c>
      <c r="E7610">
        <v>787</v>
      </c>
      <c r="F7610">
        <v>406</v>
      </c>
      <c r="G7610">
        <v>7393</v>
      </c>
      <c r="H7610">
        <v>0.66803573453500797</v>
      </c>
      <c r="I7610">
        <v>1</v>
      </c>
      <c r="J7610">
        <v>0.966855260484069</v>
      </c>
      <c r="K7610" t="s">
        <v>28863</v>
      </c>
      <c r="L7610">
        <v>41</v>
      </c>
      <c r="M7610" t="s">
        <v>1463</v>
      </c>
      <c r="N7610">
        <v>0.100985221674877</v>
      </c>
      <c r="O7610">
        <v>5.2096569250317699E-2</v>
      </c>
    </row>
    <row r="7611" spans="1:15">
      <c r="A7611" t="s">
        <v>8562</v>
      </c>
      <c r="B7611" t="s">
        <v>23511</v>
      </c>
      <c r="C7611" t="s">
        <v>8563</v>
      </c>
      <c r="D7611">
        <v>359</v>
      </c>
      <c r="E7611">
        <v>6152</v>
      </c>
      <c r="F7611">
        <v>444</v>
      </c>
      <c r="G7611">
        <v>7804</v>
      </c>
      <c r="H7611">
        <v>0.154821161592057</v>
      </c>
      <c r="I7611">
        <v>0.56598576324371597</v>
      </c>
      <c r="J7611">
        <v>0.486483606502498</v>
      </c>
      <c r="K7611" t="s">
        <v>28864</v>
      </c>
      <c r="L7611">
        <v>359</v>
      </c>
      <c r="M7611" t="s">
        <v>1463</v>
      </c>
      <c r="N7611">
        <v>0.80855855855855896</v>
      </c>
      <c r="O7611">
        <v>5.83550065019506E-2</v>
      </c>
    </row>
    <row r="7612" spans="1:15">
      <c r="A7612" t="s">
        <v>8564</v>
      </c>
      <c r="B7612" t="s">
        <v>23518</v>
      </c>
      <c r="C7612" t="s">
        <v>8565</v>
      </c>
      <c r="D7612">
        <v>7</v>
      </c>
      <c r="E7612">
        <v>787</v>
      </c>
      <c r="F7612">
        <v>89</v>
      </c>
      <c r="G7612">
        <v>7393</v>
      </c>
      <c r="H7612">
        <v>0.84949936178326202</v>
      </c>
      <c r="I7612">
        <v>1</v>
      </c>
      <c r="J7612">
        <v>0.966855260484069</v>
      </c>
      <c r="K7612" t="s">
        <v>28865</v>
      </c>
      <c r="L7612">
        <v>7</v>
      </c>
      <c r="M7612" t="s">
        <v>1463</v>
      </c>
      <c r="N7612">
        <v>7.8651685393258397E-2</v>
      </c>
      <c r="O7612">
        <v>8.8945362134688708E-3</v>
      </c>
    </row>
    <row r="7613" spans="1:15">
      <c r="A7613" t="s">
        <v>8564</v>
      </c>
      <c r="B7613" t="s">
        <v>23511</v>
      </c>
      <c r="C7613" t="s">
        <v>8565</v>
      </c>
      <c r="D7613">
        <v>82</v>
      </c>
      <c r="E7613">
        <v>6152</v>
      </c>
      <c r="F7613">
        <v>96</v>
      </c>
      <c r="G7613">
        <v>7804</v>
      </c>
      <c r="H7613">
        <v>6.7287619707013496E-2</v>
      </c>
      <c r="I7613">
        <v>0.33609671030722899</v>
      </c>
      <c r="J7613">
        <v>0.28888631195742598</v>
      </c>
      <c r="K7613" t="s">
        <v>28866</v>
      </c>
      <c r="L7613">
        <v>82</v>
      </c>
      <c r="M7613" t="s">
        <v>1463</v>
      </c>
      <c r="N7613">
        <v>0.85416666666666696</v>
      </c>
      <c r="O7613">
        <v>1.3328998699609899E-2</v>
      </c>
    </row>
    <row r="7614" spans="1:15">
      <c r="A7614" t="s">
        <v>8564</v>
      </c>
      <c r="B7614" t="s">
        <v>23513</v>
      </c>
      <c r="C7614" t="s">
        <v>8565</v>
      </c>
      <c r="D7614">
        <v>2</v>
      </c>
      <c r="E7614">
        <v>535</v>
      </c>
      <c r="F7614">
        <v>108</v>
      </c>
      <c r="G7614">
        <v>8124</v>
      </c>
      <c r="H7614">
        <v>0.99471009942228905</v>
      </c>
      <c r="I7614">
        <v>0.99999999999997702</v>
      </c>
      <c r="J7614">
        <v>0.95041217501583097</v>
      </c>
      <c r="K7614" t="s">
        <v>28867</v>
      </c>
      <c r="L7614">
        <v>2</v>
      </c>
      <c r="M7614" t="s">
        <v>1463</v>
      </c>
      <c r="N7614">
        <v>1.85185185185185E-2</v>
      </c>
      <c r="O7614">
        <v>3.7383177570093499E-3</v>
      </c>
    </row>
    <row r="7615" spans="1:15">
      <c r="A7615" t="s">
        <v>8566</v>
      </c>
      <c r="B7615" t="s">
        <v>23513</v>
      </c>
      <c r="C7615" t="s">
        <v>8567</v>
      </c>
      <c r="D7615">
        <v>1</v>
      </c>
      <c r="E7615">
        <v>535</v>
      </c>
      <c r="F7615">
        <v>97</v>
      </c>
      <c r="G7615">
        <v>8124</v>
      </c>
      <c r="H7615">
        <v>0.99870422988538599</v>
      </c>
      <c r="I7615">
        <v>0.99999999999997702</v>
      </c>
      <c r="J7615">
        <v>0.95041217501583097</v>
      </c>
      <c r="K7615" t="s">
        <v>28868</v>
      </c>
      <c r="L7615">
        <v>1</v>
      </c>
      <c r="M7615" t="s">
        <v>1463</v>
      </c>
      <c r="N7615">
        <v>1.03092783505155E-2</v>
      </c>
      <c r="O7615">
        <v>1.8691588785046699E-3</v>
      </c>
    </row>
    <row r="7616" spans="1:15">
      <c r="A7616" t="s">
        <v>8566</v>
      </c>
      <c r="B7616" t="s">
        <v>23511</v>
      </c>
      <c r="C7616" t="s">
        <v>8567</v>
      </c>
      <c r="D7616">
        <v>72</v>
      </c>
      <c r="E7616">
        <v>6152</v>
      </c>
      <c r="F7616">
        <v>85</v>
      </c>
      <c r="G7616">
        <v>7804</v>
      </c>
      <c r="H7616">
        <v>0.11250607351003999</v>
      </c>
      <c r="I7616">
        <v>0.47598723408093802</v>
      </c>
      <c r="J7616">
        <v>0.40912687442481199</v>
      </c>
      <c r="K7616" t="s">
        <v>28869</v>
      </c>
      <c r="L7616">
        <v>72</v>
      </c>
      <c r="M7616" t="s">
        <v>1463</v>
      </c>
      <c r="N7616">
        <v>0.84705882352941197</v>
      </c>
      <c r="O7616">
        <v>1.1703511053316001E-2</v>
      </c>
    </row>
    <row r="7617" spans="1:15">
      <c r="A7617" t="s">
        <v>8566</v>
      </c>
      <c r="B7617" t="s">
        <v>23518</v>
      </c>
      <c r="C7617" t="s">
        <v>8567</v>
      </c>
      <c r="D7617">
        <v>7</v>
      </c>
      <c r="E7617">
        <v>787</v>
      </c>
      <c r="F7617">
        <v>79</v>
      </c>
      <c r="G7617">
        <v>7393</v>
      </c>
      <c r="H7617">
        <v>0.750307614349074</v>
      </c>
      <c r="I7617">
        <v>1</v>
      </c>
      <c r="J7617">
        <v>0.966855260484069</v>
      </c>
      <c r="K7617" t="s">
        <v>28865</v>
      </c>
      <c r="L7617">
        <v>7</v>
      </c>
      <c r="M7617" t="s">
        <v>1463</v>
      </c>
      <c r="N7617">
        <v>8.8607594936708903E-2</v>
      </c>
      <c r="O7617">
        <v>8.8945362134688708E-3</v>
      </c>
    </row>
    <row r="7618" spans="1:15">
      <c r="A7618" t="s">
        <v>8568</v>
      </c>
      <c r="B7618" t="s">
        <v>23518</v>
      </c>
      <c r="C7618" t="s">
        <v>8569</v>
      </c>
      <c r="D7618">
        <v>7</v>
      </c>
      <c r="E7618">
        <v>787</v>
      </c>
      <c r="F7618">
        <v>29</v>
      </c>
      <c r="G7618">
        <v>7393</v>
      </c>
      <c r="H7618">
        <v>2.9111633305471701E-2</v>
      </c>
      <c r="I7618">
        <v>0.44363642296891398</v>
      </c>
      <c r="J7618">
        <v>0.42893220928983</v>
      </c>
      <c r="K7618" t="s">
        <v>28870</v>
      </c>
      <c r="L7618">
        <v>7</v>
      </c>
      <c r="M7618" t="s">
        <v>1463</v>
      </c>
      <c r="N7618">
        <v>0.24137931034482801</v>
      </c>
      <c r="O7618">
        <v>8.8945362134688708E-3</v>
      </c>
    </row>
    <row r="7619" spans="1:15">
      <c r="A7619" t="s">
        <v>8568</v>
      </c>
      <c r="B7619" t="s">
        <v>23511</v>
      </c>
      <c r="C7619" t="s">
        <v>8569</v>
      </c>
      <c r="D7619">
        <v>25</v>
      </c>
      <c r="E7619">
        <v>6152</v>
      </c>
      <c r="F7619">
        <v>35</v>
      </c>
      <c r="G7619">
        <v>7804</v>
      </c>
      <c r="H7619">
        <v>0.89676502131771696</v>
      </c>
      <c r="I7619">
        <v>1</v>
      </c>
      <c r="J7619">
        <v>0.85953329234717102</v>
      </c>
      <c r="K7619" t="s">
        <v>28871</v>
      </c>
      <c r="L7619">
        <v>25</v>
      </c>
      <c r="M7619" t="s">
        <v>1463</v>
      </c>
      <c r="N7619">
        <v>0.71428571428571397</v>
      </c>
      <c r="O7619">
        <v>4.0637191157347199E-3</v>
      </c>
    </row>
    <row r="7620" spans="1:15">
      <c r="A7620" t="s">
        <v>8568</v>
      </c>
      <c r="B7620" t="s">
        <v>23513</v>
      </c>
      <c r="C7620" t="s">
        <v>8569</v>
      </c>
      <c r="D7620">
        <v>3</v>
      </c>
      <c r="E7620">
        <v>535</v>
      </c>
      <c r="F7620">
        <v>36</v>
      </c>
      <c r="G7620">
        <v>8124</v>
      </c>
      <c r="H7620">
        <v>0.42609668533232797</v>
      </c>
      <c r="I7620">
        <v>0.99999999999997702</v>
      </c>
      <c r="J7620">
        <v>0.95041217501583097</v>
      </c>
      <c r="K7620" t="s">
        <v>28872</v>
      </c>
      <c r="L7620">
        <v>3</v>
      </c>
      <c r="M7620" t="s">
        <v>1463</v>
      </c>
      <c r="N7620">
        <v>8.3333333333333301E-2</v>
      </c>
      <c r="O7620">
        <v>5.60747663551402E-3</v>
      </c>
    </row>
    <row r="7621" spans="1:15">
      <c r="A7621" t="s">
        <v>8570</v>
      </c>
      <c r="B7621" t="s">
        <v>23511</v>
      </c>
      <c r="C7621" t="s">
        <v>8571</v>
      </c>
      <c r="D7621">
        <v>24</v>
      </c>
      <c r="E7621">
        <v>6152</v>
      </c>
      <c r="F7621">
        <v>34</v>
      </c>
      <c r="G7621">
        <v>7804</v>
      </c>
      <c r="H7621">
        <v>0.91337069082881694</v>
      </c>
      <c r="I7621">
        <v>1</v>
      </c>
      <c r="J7621">
        <v>0.85953329234717102</v>
      </c>
      <c r="K7621" t="s">
        <v>28873</v>
      </c>
      <c r="L7621">
        <v>24</v>
      </c>
      <c r="M7621" t="s">
        <v>1463</v>
      </c>
      <c r="N7621">
        <v>0.70588235294117696</v>
      </c>
      <c r="O7621">
        <v>3.90117035110533E-3</v>
      </c>
    </row>
    <row r="7622" spans="1:15">
      <c r="A7622" t="s">
        <v>8570</v>
      </c>
      <c r="B7622" t="s">
        <v>23513</v>
      </c>
      <c r="C7622" t="s">
        <v>8571</v>
      </c>
      <c r="D7622">
        <v>3</v>
      </c>
      <c r="E7622">
        <v>535</v>
      </c>
      <c r="F7622">
        <v>35</v>
      </c>
      <c r="G7622">
        <v>8124</v>
      </c>
      <c r="H7622">
        <v>0.40810874806039799</v>
      </c>
      <c r="I7622">
        <v>0.99999999999997702</v>
      </c>
      <c r="J7622">
        <v>0.95041217501583097</v>
      </c>
      <c r="K7622" t="s">
        <v>28872</v>
      </c>
      <c r="L7622">
        <v>3</v>
      </c>
      <c r="M7622" t="s">
        <v>1463</v>
      </c>
      <c r="N7622">
        <v>8.5714285714285701E-2</v>
      </c>
      <c r="O7622">
        <v>5.60747663551402E-3</v>
      </c>
    </row>
    <row r="7623" spans="1:15">
      <c r="A7623" t="s">
        <v>8570</v>
      </c>
      <c r="B7623" t="s">
        <v>23518</v>
      </c>
      <c r="C7623" t="s">
        <v>8571</v>
      </c>
      <c r="D7623">
        <v>7</v>
      </c>
      <c r="E7623">
        <v>787</v>
      </c>
      <c r="F7623">
        <v>28</v>
      </c>
      <c r="G7623">
        <v>7393</v>
      </c>
      <c r="H7623">
        <v>2.4238928539161101E-2</v>
      </c>
      <c r="I7623">
        <v>0.40297218696355303</v>
      </c>
      <c r="J7623">
        <v>0.389615778794481</v>
      </c>
      <c r="K7623" t="s">
        <v>28870</v>
      </c>
      <c r="L7623">
        <v>7</v>
      </c>
      <c r="M7623" t="s">
        <v>1463</v>
      </c>
      <c r="N7623">
        <v>0.25</v>
      </c>
      <c r="O7623">
        <v>8.8945362134688708E-3</v>
      </c>
    </row>
    <row r="7624" spans="1:15">
      <c r="A7624" t="s">
        <v>8572</v>
      </c>
      <c r="B7624" t="s">
        <v>23513</v>
      </c>
      <c r="C7624" t="s">
        <v>8573</v>
      </c>
      <c r="D7624">
        <v>8</v>
      </c>
      <c r="E7624">
        <v>535</v>
      </c>
      <c r="F7624">
        <v>127</v>
      </c>
      <c r="G7624">
        <v>8124</v>
      </c>
      <c r="H7624">
        <v>0.60411172361377297</v>
      </c>
      <c r="I7624">
        <v>0.99999999999997702</v>
      </c>
      <c r="J7624">
        <v>0.95041217501583097</v>
      </c>
      <c r="K7624" t="s">
        <v>28874</v>
      </c>
      <c r="L7624">
        <v>8</v>
      </c>
      <c r="M7624" t="s">
        <v>1463</v>
      </c>
      <c r="N7624">
        <v>6.2992125984251995E-2</v>
      </c>
      <c r="O7624">
        <v>1.4953271028037399E-2</v>
      </c>
    </row>
    <row r="7625" spans="1:15">
      <c r="A7625" t="s">
        <v>8572</v>
      </c>
      <c r="B7625" t="s">
        <v>23518</v>
      </c>
      <c r="C7625" t="s">
        <v>8573</v>
      </c>
      <c r="D7625">
        <v>5</v>
      </c>
      <c r="E7625">
        <v>787</v>
      </c>
      <c r="F7625">
        <v>89</v>
      </c>
      <c r="G7625">
        <v>7393</v>
      </c>
      <c r="H7625">
        <v>0.96724784809096398</v>
      </c>
      <c r="I7625">
        <v>1</v>
      </c>
      <c r="J7625">
        <v>0.966855260484069</v>
      </c>
      <c r="K7625" t="s">
        <v>28875</v>
      </c>
      <c r="L7625">
        <v>5</v>
      </c>
      <c r="M7625" t="s">
        <v>1463</v>
      </c>
      <c r="N7625">
        <v>5.6179775280898903E-2</v>
      </c>
      <c r="O7625">
        <v>6.35324015247776E-3</v>
      </c>
    </row>
    <row r="7626" spans="1:15">
      <c r="A7626" t="s">
        <v>8572</v>
      </c>
      <c r="B7626" t="s">
        <v>23511</v>
      </c>
      <c r="C7626" t="s">
        <v>8573</v>
      </c>
      <c r="D7626">
        <v>104</v>
      </c>
      <c r="E7626">
        <v>6152</v>
      </c>
      <c r="F7626">
        <v>123</v>
      </c>
      <c r="G7626">
        <v>7804</v>
      </c>
      <c r="H7626">
        <v>6.9187243789513006E-2</v>
      </c>
      <c r="I7626">
        <v>0.34488527347228098</v>
      </c>
      <c r="J7626">
        <v>0.29644037458968397</v>
      </c>
      <c r="K7626" t="s">
        <v>28876</v>
      </c>
      <c r="L7626">
        <v>104</v>
      </c>
      <c r="M7626" t="s">
        <v>1463</v>
      </c>
      <c r="N7626">
        <v>0.845528455284553</v>
      </c>
      <c r="O7626">
        <v>1.69050715214564E-2</v>
      </c>
    </row>
    <row r="7627" spans="1:15">
      <c r="A7627" t="s">
        <v>8574</v>
      </c>
      <c r="B7627" t="s">
        <v>23518</v>
      </c>
      <c r="C7627" t="s">
        <v>8575</v>
      </c>
      <c r="D7627">
        <v>4</v>
      </c>
      <c r="E7627">
        <v>787</v>
      </c>
      <c r="F7627">
        <v>30</v>
      </c>
      <c r="G7627">
        <v>7393</v>
      </c>
      <c r="H7627">
        <v>0.39836146134286998</v>
      </c>
      <c r="I7627">
        <v>1</v>
      </c>
      <c r="J7627">
        <v>0.966855260484069</v>
      </c>
      <c r="K7627" t="s">
        <v>28877</v>
      </c>
      <c r="L7627">
        <v>4</v>
      </c>
      <c r="M7627" t="s">
        <v>1463</v>
      </c>
      <c r="N7627">
        <v>0.133333333333333</v>
      </c>
      <c r="O7627">
        <v>5.0825921219822103E-3</v>
      </c>
    </row>
    <row r="7628" spans="1:15">
      <c r="A7628" t="s">
        <v>8574</v>
      </c>
      <c r="B7628" t="s">
        <v>23511</v>
      </c>
      <c r="C7628" t="s">
        <v>8575</v>
      </c>
      <c r="D7628">
        <v>24</v>
      </c>
      <c r="E7628">
        <v>6152</v>
      </c>
      <c r="F7628">
        <v>32</v>
      </c>
      <c r="G7628">
        <v>7804</v>
      </c>
      <c r="H7628">
        <v>0.778404388957044</v>
      </c>
      <c r="I7628">
        <v>0.968912233598893</v>
      </c>
      <c r="J7628">
        <v>0.832812322140707</v>
      </c>
      <c r="K7628" t="s">
        <v>28878</v>
      </c>
      <c r="L7628">
        <v>24</v>
      </c>
      <c r="M7628" t="s">
        <v>1463</v>
      </c>
      <c r="N7628">
        <v>0.75</v>
      </c>
      <c r="O7628">
        <v>3.90117035110533E-3</v>
      </c>
    </row>
    <row r="7629" spans="1:15">
      <c r="A7629" t="s">
        <v>8574</v>
      </c>
      <c r="B7629" t="s">
        <v>23513</v>
      </c>
      <c r="C7629" t="s">
        <v>8575</v>
      </c>
      <c r="D7629">
        <v>3</v>
      </c>
      <c r="E7629">
        <v>535</v>
      </c>
      <c r="F7629">
        <v>28</v>
      </c>
      <c r="G7629">
        <v>8124</v>
      </c>
      <c r="H7629">
        <v>0.27949179148730402</v>
      </c>
      <c r="I7629">
        <v>0.92669970177713501</v>
      </c>
      <c r="J7629">
        <v>0.88074667915254901</v>
      </c>
      <c r="K7629" t="s">
        <v>28879</v>
      </c>
      <c r="L7629">
        <v>3</v>
      </c>
      <c r="M7629" t="s">
        <v>1463</v>
      </c>
      <c r="N7629">
        <v>0.107142857142857</v>
      </c>
      <c r="O7629">
        <v>5.60747663551402E-3</v>
      </c>
    </row>
    <row r="7630" spans="1:15">
      <c r="A7630" t="s">
        <v>8576</v>
      </c>
      <c r="B7630" t="s">
        <v>23511</v>
      </c>
      <c r="C7630" t="s">
        <v>8577</v>
      </c>
      <c r="D7630">
        <v>6</v>
      </c>
      <c r="E7630">
        <v>6152</v>
      </c>
      <c r="F7630">
        <v>6</v>
      </c>
      <c r="G7630">
        <v>7804</v>
      </c>
      <c r="H7630">
        <v>0.23986678822258201</v>
      </c>
      <c r="I7630">
        <v>0.71382528017432401</v>
      </c>
      <c r="J7630">
        <v>0.61355659322887801</v>
      </c>
      <c r="K7630" t="s">
        <v>26930</v>
      </c>
      <c r="L7630">
        <v>6</v>
      </c>
      <c r="M7630" t="s">
        <v>2729</v>
      </c>
      <c r="N7630">
        <v>1</v>
      </c>
      <c r="O7630">
        <v>9.7529258777633303E-4</v>
      </c>
    </row>
    <row r="7631" spans="1:15">
      <c r="A7631" t="s">
        <v>8578</v>
      </c>
      <c r="B7631" t="s">
        <v>23511</v>
      </c>
      <c r="C7631" t="s">
        <v>8579</v>
      </c>
      <c r="D7631">
        <v>4</v>
      </c>
      <c r="E7631">
        <v>6152</v>
      </c>
      <c r="F7631">
        <v>4</v>
      </c>
      <c r="G7631">
        <v>7804</v>
      </c>
      <c r="H7631">
        <v>0.38610601832086699</v>
      </c>
      <c r="I7631">
        <v>0.90829480295553899</v>
      </c>
      <c r="J7631">
        <v>0.78070962240619901</v>
      </c>
      <c r="K7631" t="s">
        <v>28880</v>
      </c>
      <c r="L7631">
        <v>4</v>
      </c>
      <c r="M7631" t="s">
        <v>1463</v>
      </c>
      <c r="N7631">
        <v>1</v>
      </c>
      <c r="O7631">
        <v>6.5019505851755496E-4</v>
      </c>
    </row>
    <row r="7632" spans="1:15">
      <c r="A7632" t="s">
        <v>8580</v>
      </c>
      <c r="B7632" t="s">
        <v>23518</v>
      </c>
      <c r="C7632" t="s">
        <v>8581</v>
      </c>
      <c r="D7632">
        <v>2</v>
      </c>
      <c r="E7632">
        <v>787</v>
      </c>
      <c r="F7632">
        <v>52</v>
      </c>
      <c r="G7632">
        <v>7393</v>
      </c>
      <c r="H7632">
        <v>0.97964214889002799</v>
      </c>
      <c r="I7632">
        <v>1</v>
      </c>
      <c r="J7632">
        <v>0.966855260484069</v>
      </c>
      <c r="K7632" t="s">
        <v>27874</v>
      </c>
      <c r="L7632">
        <v>2</v>
      </c>
      <c r="M7632" t="s">
        <v>5133</v>
      </c>
      <c r="N7632">
        <v>3.8461538461538498E-2</v>
      </c>
      <c r="O7632">
        <v>2.5412960609911099E-3</v>
      </c>
    </row>
    <row r="7633" spans="1:15">
      <c r="A7633" t="s">
        <v>8580</v>
      </c>
      <c r="B7633" t="s">
        <v>23511</v>
      </c>
      <c r="C7633" t="s">
        <v>8581</v>
      </c>
      <c r="D7633">
        <v>44</v>
      </c>
      <c r="E7633">
        <v>6152</v>
      </c>
      <c r="F7633">
        <v>48</v>
      </c>
      <c r="G7633">
        <v>7804</v>
      </c>
      <c r="H7633">
        <v>1.5630417601248399E-2</v>
      </c>
      <c r="I7633">
        <v>0.117466764339153</v>
      </c>
      <c r="J7633">
        <v>0.100966594693801</v>
      </c>
      <c r="K7633" t="s">
        <v>28881</v>
      </c>
      <c r="L7633">
        <v>44</v>
      </c>
      <c r="M7633" t="s">
        <v>5133</v>
      </c>
      <c r="N7633">
        <v>0.91666666666666696</v>
      </c>
      <c r="O7633">
        <v>7.1521456436931096E-3</v>
      </c>
    </row>
    <row r="7634" spans="1:15">
      <c r="A7634" t="s">
        <v>8580</v>
      </c>
      <c r="B7634" t="s">
        <v>23513</v>
      </c>
      <c r="C7634" t="s">
        <v>8581</v>
      </c>
      <c r="D7634">
        <v>1</v>
      </c>
      <c r="E7634">
        <v>535</v>
      </c>
      <c r="F7634">
        <v>53</v>
      </c>
      <c r="G7634">
        <v>8124</v>
      </c>
      <c r="H7634">
        <v>0.97328474238222296</v>
      </c>
      <c r="I7634">
        <v>0.99999999999997702</v>
      </c>
      <c r="J7634">
        <v>0.95041217501583097</v>
      </c>
      <c r="K7634" t="s">
        <v>28882</v>
      </c>
      <c r="L7634">
        <v>1</v>
      </c>
      <c r="M7634" t="s">
        <v>5133</v>
      </c>
      <c r="N7634">
        <v>1.88679245283019E-2</v>
      </c>
      <c r="O7634">
        <v>1.8691588785046699E-3</v>
      </c>
    </row>
    <row r="7635" spans="1:15">
      <c r="A7635" t="s">
        <v>8582</v>
      </c>
      <c r="B7635" t="s">
        <v>23511</v>
      </c>
      <c r="C7635" t="s">
        <v>8583</v>
      </c>
      <c r="D7635">
        <v>2</v>
      </c>
      <c r="E7635">
        <v>6152</v>
      </c>
      <c r="F7635">
        <v>2</v>
      </c>
      <c r="G7635">
        <v>7804</v>
      </c>
      <c r="H7635">
        <v>0.62141708038142995</v>
      </c>
      <c r="I7635">
        <v>0.968912233598893</v>
      </c>
      <c r="J7635">
        <v>0.832812322140707</v>
      </c>
      <c r="K7635" t="s">
        <v>28883</v>
      </c>
      <c r="L7635">
        <v>2</v>
      </c>
      <c r="M7635" t="s">
        <v>5133</v>
      </c>
      <c r="N7635">
        <v>1</v>
      </c>
      <c r="O7635">
        <v>3.2509752925877802E-4</v>
      </c>
    </row>
    <row r="7636" spans="1:15">
      <c r="A7636" t="s">
        <v>8584</v>
      </c>
      <c r="B7636" t="s">
        <v>23511</v>
      </c>
      <c r="C7636" t="s">
        <v>8585</v>
      </c>
      <c r="D7636">
        <v>5</v>
      </c>
      <c r="E7636">
        <v>6152</v>
      </c>
      <c r="F7636">
        <v>5</v>
      </c>
      <c r="G7636">
        <v>7804</v>
      </c>
      <c r="H7636">
        <v>0.30433074367137097</v>
      </c>
      <c r="I7636">
        <v>0.81020448119108801</v>
      </c>
      <c r="J7636">
        <v>0.69639772519260701</v>
      </c>
      <c r="K7636" t="s">
        <v>28884</v>
      </c>
      <c r="L7636">
        <v>5</v>
      </c>
      <c r="M7636" t="s">
        <v>5133</v>
      </c>
      <c r="N7636">
        <v>1</v>
      </c>
      <c r="O7636">
        <v>8.1274382314694405E-4</v>
      </c>
    </row>
    <row r="7637" spans="1:15">
      <c r="A7637" t="s">
        <v>8586</v>
      </c>
      <c r="B7637" t="s">
        <v>23511</v>
      </c>
      <c r="C7637" t="s">
        <v>8587</v>
      </c>
      <c r="D7637">
        <v>100</v>
      </c>
      <c r="E7637">
        <v>6152</v>
      </c>
      <c r="F7637">
        <v>112</v>
      </c>
      <c r="G7637">
        <v>7804</v>
      </c>
      <c r="H7637">
        <v>2.7105201929941802E-3</v>
      </c>
      <c r="I7637">
        <v>2.99495749719727E-2</v>
      </c>
      <c r="J7637">
        <v>2.5742656780058101E-2</v>
      </c>
      <c r="K7637" t="s">
        <v>28885</v>
      </c>
      <c r="L7637">
        <v>100</v>
      </c>
      <c r="M7637" t="s">
        <v>5133</v>
      </c>
      <c r="N7637">
        <v>0.89285714285714302</v>
      </c>
      <c r="O7637">
        <v>1.62548764629389E-2</v>
      </c>
    </row>
    <row r="7638" spans="1:15">
      <c r="A7638" t="s">
        <v>8586</v>
      </c>
      <c r="B7638" t="s">
        <v>23518</v>
      </c>
      <c r="C7638" t="s">
        <v>8587</v>
      </c>
      <c r="D7638">
        <v>5</v>
      </c>
      <c r="E7638">
        <v>787</v>
      </c>
      <c r="F7638">
        <v>102</v>
      </c>
      <c r="G7638">
        <v>7393</v>
      </c>
      <c r="H7638">
        <v>0.98770921246410803</v>
      </c>
      <c r="I7638">
        <v>1</v>
      </c>
      <c r="J7638">
        <v>0.966855260484069</v>
      </c>
      <c r="K7638" t="s">
        <v>28886</v>
      </c>
      <c r="L7638">
        <v>5</v>
      </c>
      <c r="M7638" t="s">
        <v>5133</v>
      </c>
      <c r="N7638">
        <v>4.9019607843137303E-2</v>
      </c>
      <c r="O7638">
        <v>6.35324015247776E-3</v>
      </c>
    </row>
    <row r="7639" spans="1:15">
      <c r="A7639" t="s">
        <v>8586</v>
      </c>
      <c r="B7639" t="s">
        <v>23513</v>
      </c>
      <c r="C7639" t="s">
        <v>8587</v>
      </c>
      <c r="D7639">
        <v>2</v>
      </c>
      <c r="E7639">
        <v>535</v>
      </c>
      <c r="F7639">
        <v>113</v>
      </c>
      <c r="G7639">
        <v>8124</v>
      </c>
      <c r="H7639">
        <v>0.99609947715815195</v>
      </c>
      <c r="I7639">
        <v>0.99999999999997702</v>
      </c>
      <c r="J7639">
        <v>0.95041217501583097</v>
      </c>
      <c r="K7639" t="s">
        <v>24097</v>
      </c>
      <c r="L7639">
        <v>2</v>
      </c>
      <c r="M7639" t="s">
        <v>5133</v>
      </c>
      <c r="N7639">
        <v>1.7699115044247801E-2</v>
      </c>
      <c r="O7639">
        <v>3.7383177570093499E-3</v>
      </c>
    </row>
    <row r="7640" spans="1:15">
      <c r="A7640" t="s">
        <v>8588</v>
      </c>
      <c r="B7640" t="s">
        <v>23518</v>
      </c>
      <c r="C7640" t="s">
        <v>8589</v>
      </c>
      <c r="D7640">
        <v>2</v>
      </c>
      <c r="E7640">
        <v>787</v>
      </c>
      <c r="F7640">
        <v>37</v>
      </c>
      <c r="G7640">
        <v>7393</v>
      </c>
      <c r="H7640">
        <v>0.91650649700723996</v>
      </c>
      <c r="I7640">
        <v>1</v>
      </c>
      <c r="J7640">
        <v>0.966855260484069</v>
      </c>
      <c r="K7640" t="s">
        <v>26420</v>
      </c>
      <c r="L7640">
        <v>2</v>
      </c>
      <c r="M7640" t="s">
        <v>5133</v>
      </c>
      <c r="N7640">
        <v>5.4054054054054099E-2</v>
      </c>
      <c r="O7640">
        <v>2.5412960609911099E-3</v>
      </c>
    </row>
    <row r="7641" spans="1:15">
      <c r="A7641" t="s">
        <v>8588</v>
      </c>
      <c r="B7641" t="s">
        <v>23513</v>
      </c>
      <c r="C7641" t="s">
        <v>8589</v>
      </c>
      <c r="D7641">
        <v>2</v>
      </c>
      <c r="E7641">
        <v>535</v>
      </c>
      <c r="F7641">
        <v>41</v>
      </c>
      <c r="G7641">
        <v>8124</v>
      </c>
      <c r="H7641">
        <v>0.76253687015137395</v>
      </c>
      <c r="I7641">
        <v>0.99999999999997702</v>
      </c>
      <c r="J7641">
        <v>0.95041217501583097</v>
      </c>
      <c r="K7641" t="s">
        <v>24097</v>
      </c>
      <c r="L7641">
        <v>2</v>
      </c>
      <c r="M7641" t="s">
        <v>5133</v>
      </c>
      <c r="N7641">
        <v>4.8780487804878099E-2</v>
      </c>
      <c r="O7641">
        <v>3.7383177570093499E-3</v>
      </c>
    </row>
    <row r="7642" spans="1:15">
      <c r="A7642" t="s">
        <v>8588</v>
      </c>
      <c r="B7642" t="s">
        <v>23511</v>
      </c>
      <c r="C7642" t="s">
        <v>8589</v>
      </c>
      <c r="D7642">
        <v>37</v>
      </c>
      <c r="E7642">
        <v>6152</v>
      </c>
      <c r="F7642">
        <v>42</v>
      </c>
      <c r="G7642">
        <v>7804</v>
      </c>
      <c r="H7642">
        <v>9.4146467235004694E-2</v>
      </c>
      <c r="I7642">
        <v>0.41240615057548502</v>
      </c>
      <c r="J7642">
        <v>0.35447681638836998</v>
      </c>
      <c r="K7642" t="s">
        <v>28887</v>
      </c>
      <c r="L7642">
        <v>37</v>
      </c>
      <c r="M7642" t="s">
        <v>5133</v>
      </c>
      <c r="N7642">
        <v>0.88095238095238104</v>
      </c>
      <c r="O7642">
        <v>6.0143042912873899E-3</v>
      </c>
    </row>
    <row r="7643" spans="1:15">
      <c r="A7643" t="s">
        <v>8590</v>
      </c>
      <c r="B7643" t="s">
        <v>23511</v>
      </c>
      <c r="C7643" t="s">
        <v>8591</v>
      </c>
      <c r="D7643">
        <v>20</v>
      </c>
      <c r="E7643">
        <v>6152</v>
      </c>
      <c r="F7643">
        <v>22</v>
      </c>
      <c r="G7643">
        <v>7804</v>
      </c>
      <c r="H7643">
        <v>0.12543529925701299</v>
      </c>
      <c r="I7643">
        <v>0.50199614682328897</v>
      </c>
      <c r="J7643">
        <v>0.43148240082461498</v>
      </c>
      <c r="K7643" t="s">
        <v>28888</v>
      </c>
      <c r="L7643">
        <v>20</v>
      </c>
      <c r="M7643" t="s">
        <v>5133</v>
      </c>
      <c r="N7643">
        <v>0.90909090909090895</v>
      </c>
      <c r="O7643">
        <v>3.2509752925877801E-3</v>
      </c>
    </row>
    <row r="7644" spans="1:15">
      <c r="A7644" t="s">
        <v>8592</v>
      </c>
      <c r="B7644" t="s">
        <v>23518</v>
      </c>
      <c r="C7644" t="s">
        <v>8593</v>
      </c>
      <c r="D7644">
        <v>3</v>
      </c>
      <c r="E7644">
        <v>787</v>
      </c>
      <c r="F7644">
        <v>59</v>
      </c>
      <c r="G7644">
        <v>7393</v>
      </c>
      <c r="H7644">
        <v>0.95836887205290799</v>
      </c>
      <c r="I7644">
        <v>1</v>
      </c>
      <c r="J7644">
        <v>0.966855260484069</v>
      </c>
      <c r="K7644" t="s">
        <v>28889</v>
      </c>
      <c r="L7644">
        <v>3</v>
      </c>
      <c r="M7644" t="s">
        <v>5133</v>
      </c>
      <c r="N7644">
        <v>5.0847457627118599E-2</v>
      </c>
      <c r="O7644">
        <v>3.8119440914866601E-3</v>
      </c>
    </row>
    <row r="7645" spans="1:15">
      <c r="A7645" t="s">
        <v>8592</v>
      </c>
      <c r="B7645" t="s">
        <v>23513</v>
      </c>
      <c r="C7645" t="s">
        <v>8593</v>
      </c>
      <c r="D7645">
        <v>2</v>
      </c>
      <c r="E7645">
        <v>535</v>
      </c>
      <c r="F7645">
        <v>61</v>
      </c>
      <c r="G7645">
        <v>8124</v>
      </c>
      <c r="H7645">
        <v>0.91768853389097904</v>
      </c>
      <c r="I7645">
        <v>0.99999999999997702</v>
      </c>
      <c r="J7645">
        <v>0.95041217501583097</v>
      </c>
      <c r="K7645" t="s">
        <v>24097</v>
      </c>
      <c r="L7645">
        <v>2</v>
      </c>
      <c r="M7645" t="s">
        <v>5133</v>
      </c>
      <c r="N7645">
        <v>3.2786885245901599E-2</v>
      </c>
      <c r="O7645">
        <v>3.7383177570093499E-3</v>
      </c>
    </row>
    <row r="7646" spans="1:15">
      <c r="A7646" t="s">
        <v>8592</v>
      </c>
      <c r="B7646" t="s">
        <v>23511</v>
      </c>
      <c r="C7646" t="s">
        <v>8593</v>
      </c>
      <c r="D7646">
        <v>57</v>
      </c>
      <c r="E7646">
        <v>6152</v>
      </c>
      <c r="F7646">
        <v>65</v>
      </c>
      <c r="G7646">
        <v>7804</v>
      </c>
      <c r="H7646">
        <v>4.8253838480568301E-2</v>
      </c>
      <c r="I7646">
        <v>0.26436229262170002</v>
      </c>
      <c r="J7646">
        <v>0.22722819174957601</v>
      </c>
      <c r="K7646" t="s">
        <v>28890</v>
      </c>
      <c r="L7646">
        <v>57</v>
      </c>
      <c r="M7646" t="s">
        <v>5133</v>
      </c>
      <c r="N7646">
        <v>0.87692307692307703</v>
      </c>
      <c r="O7646">
        <v>9.2652795838751596E-3</v>
      </c>
    </row>
    <row r="7647" spans="1:15">
      <c r="A7647" t="s">
        <v>8594</v>
      </c>
      <c r="B7647" t="s">
        <v>23518</v>
      </c>
      <c r="C7647" t="s">
        <v>8595</v>
      </c>
      <c r="D7647">
        <v>22</v>
      </c>
      <c r="E7647">
        <v>787</v>
      </c>
      <c r="F7647">
        <v>210</v>
      </c>
      <c r="G7647">
        <v>7393</v>
      </c>
      <c r="H7647">
        <v>0.56617111140050502</v>
      </c>
      <c r="I7647">
        <v>1</v>
      </c>
      <c r="J7647">
        <v>0.966855260484069</v>
      </c>
      <c r="K7647" t="s">
        <v>25891</v>
      </c>
      <c r="L7647">
        <v>22</v>
      </c>
      <c r="M7647" t="s">
        <v>5133</v>
      </c>
      <c r="N7647">
        <v>0.104761904761905</v>
      </c>
      <c r="O7647">
        <v>2.7954256670902199E-2</v>
      </c>
    </row>
    <row r="7648" spans="1:15">
      <c r="A7648" t="s">
        <v>8594</v>
      </c>
      <c r="B7648" t="s">
        <v>23513</v>
      </c>
      <c r="C7648" t="s">
        <v>8595</v>
      </c>
      <c r="D7648">
        <v>24</v>
      </c>
      <c r="E7648">
        <v>535</v>
      </c>
      <c r="F7648">
        <v>238</v>
      </c>
      <c r="G7648">
        <v>8124</v>
      </c>
      <c r="H7648">
        <v>2.38601827459482E-2</v>
      </c>
      <c r="I7648">
        <v>0.31286866571479199</v>
      </c>
      <c r="J7648">
        <v>0.29735418907630301</v>
      </c>
      <c r="K7648" t="s">
        <v>25889</v>
      </c>
      <c r="L7648">
        <v>24</v>
      </c>
      <c r="M7648" t="s">
        <v>5133</v>
      </c>
      <c r="N7648">
        <v>0.10084033613445401</v>
      </c>
      <c r="O7648">
        <v>4.4859813084112098E-2</v>
      </c>
    </row>
    <row r="7649" spans="1:15">
      <c r="A7649" t="s">
        <v>8594</v>
      </c>
      <c r="B7649" t="s">
        <v>23511</v>
      </c>
      <c r="C7649" t="s">
        <v>8595</v>
      </c>
      <c r="D7649">
        <v>166</v>
      </c>
      <c r="E7649">
        <v>6152</v>
      </c>
      <c r="F7649">
        <v>225</v>
      </c>
      <c r="G7649">
        <v>7804</v>
      </c>
      <c r="H7649">
        <v>0.97307595692738003</v>
      </c>
      <c r="I7649">
        <v>1</v>
      </c>
      <c r="J7649">
        <v>0.85953329234717102</v>
      </c>
      <c r="K7649" t="s">
        <v>25890</v>
      </c>
      <c r="L7649">
        <v>166</v>
      </c>
      <c r="M7649" t="s">
        <v>5133</v>
      </c>
      <c r="N7649">
        <v>0.73777777777777798</v>
      </c>
      <c r="O7649">
        <v>2.6983094928478502E-2</v>
      </c>
    </row>
    <row r="7650" spans="1:15">
      <c r="A7650" t="s">
        <v>8596</v>
      </c>
      <c r="B7650" t="s">
        <v>23518</v>
      </c>
      <c r="C7650" t="s">
        <v>8597</v>
      </c>
      <c r="D7650">
        <v>1</v>
      </c>
      <c r="E7650">
        <v>787</v>
      </c>
      <c r="F7650">
        <v>2</v>
      </c>
      <c r="G7650">
        <v>7393</v>
      </c>
      <c r="H7650">
        <v>0.20158492765181499</v>
      </c>
      <c r="I7650">
        <v>0.83876007220319604</v>
      </c>
      <c r="J7650">
        <v>0.81095958809365798</v>
      </c>
      <c r="K7650" t="s">
        <v>27311</v>
      </c>
      <c r="L7650">
        <v>1</v>
      </c>
      <c r="M7650" t="s">
        <v>1463</v>
      </c>
      <c r="N7650">
        <v>0.5</v>
      </c>
      <c r="O7650">
        <v>1.27064803049555E-3</v>
      </c>
    </row>
    <row r="7651" spans="1:15">
      <c r="A7651" t="s">
        <v>8596</v>
      </c>
      <c r="B7651" t="s">
        <v>23511</v>
      </c>
      <c r="C7651" t="s">
        <v>8597</v>
      </c>
      <c r="D7651">
        <v>1</v>
      </c>
      <c r="E7651">
        <v>6152</v>
      </c>
      <c r="F7651">
        <v>2</v>
      </c>
      <c r="G7651">
        <v>7804</v>
      </c>
      <c r="H7651">
        <v>0.95521029019776005</v>
      </c>
      <c r="I7651">
        <v>1</v>
      </c>
      <c r="J7651">
        <v>0.85953329234717102</v>
      </c>
      <c r="K7651" t="s">
        <v>28891</v>
      </c>
      <c r="L7651">
        <v>1</v>
      </c>
      <c r="M7651" t="s">
        <v>1463</v>
      </c>
      <c r="N7651">
        <v>0.5</v>
      </c>
      <c r="O7651">
        <v>1.6254876462938901E-4</v>
      </c>
    </row>
    <row r="7652" spans="1:15">
      <c r="A7652" t="s">
        <v>8598</v>
      </c>
      <c r="B7652" t="s">
        <v>23518</v>
      </c>
      <c r="C7652" t="s">
        <v>8599</v>
      </c>
      <c r="D7652">
        <v>78</v>
      </c>
      <c r="E7652">
        <v>787</v>
      </c>
      <c r="F7652">
        <v>1379</v>
      </c>
      <c r="G7652">
        <v>7393</v>
      </c>
      <c r="H7652">
        <v>0.99999999999962597</v>
      </c>
      <c r="I7652">
        <v>1</v>
      </c>
      <c r="J7652">
        <v>0.966855260484069</v>
      </c>
      <c r="K7652" t="s">
        <v>28892</v>
      </c>
      <c r="L7652">
        <v>78</v>
      </c>
      <c r="M7652" t="s">
        <v>5133</v>
      </c>
      <c r="N7652">
        <v>5.6562726613487997E-2</v>
      </c>
      <c r="O7652">
        <v>9.9110546378653103E-2</v>
      </c>
    </row>
    <row r="7653" spans="1:15">
      <c r="A7653" t="s">
        <v>8598</v>
      </c>
      <c r="B7653" t="s">
        <v>23511</v>
      </c>
      <c r="C7653" t="s">
        <v>8599</v>
      </c>
      <c r="D7653">
        <v>1297</v>
      </c>
      <c r="E7653">
        <v>6152</v>
      </c>
      <c r="F7653">
        <v>1489</v>
      </c>
      <c r="G7653">
        <v>7804</v>
      </c>
      <c r="H7653" s="34">
        <v>7.3544032805866104E-20</v>
      </c>
      <c r="I7653" s="34">
        <v>1.7659536657896401E-17</v>
      </c>
      <c r="J7653" s="34">
        <v>1.51789596848872E-17</v>
      </c>
      <c r="K7653" t="s">
        <v>28893</v>
      </c>
      <c r="L7653">
        <v>1297</v>
      </c>
      <c r="M7653" t="s">
        <v>5133</v>
      </c>
      <c r="N7653">
        <v>0.871054398925453</v>
      </c>
      <c r="O7653">
        <v>0.210825747724317</v>
      </c>
    </row>
    <row r="7654" spans="1:15">
      <c r="A7654" t="s">
        <v>8598</v>
      </c>
      <c r="B7654" t="s">
        <v>23513</v>
      </c>
      <c r="C7654" t="s">
        <v>8599</v>
      </c>
      <c r="D7654">
        <v>55</v>
      </c>
      <c r="E7654">
        <v>535</v>
      </c>
      <c r="F7654">
        <v>1542</v>
      </c>
      <c r="G7654">
        <v>8124</v>
      </c>
      <c r="H7654">
        <v>0.99999999523523397</v>
      </c>
      <c r="I7654">
        <v>0.99999999999997702</v>
      </c>
      <c r="J7654">
        <v>0.95041217501583097</v>
      </c>
      <c r="K7654" t="s">
        <v>28894</v>
      </c>
      <c r="L7654">
        <v>55</v>
      </c>
      <c r="M7654" t="s">
        <v>5133</v>
      </c>
      <c r="N7654">
        <v>3.5667963683527898E-2</v>
      </c>
      <c r="O7654">
        <v>0.10280373831775701</v>
      </c>
    </row>
    <row r="7655" spans="1:15">
      <c r="A7655" t="s">
        <v>8600</v>
      </c>
      <c r="B7655" t="s">
        <v>23511</v>
      </c>
      <c r="C7655" t="s">
        <v>8601</v>
      </c>
      <c r="D7655">
        <v>24</v>
      </c>
      <c r="E7655">
        <v>6152</v>
      </c>
      <c r="F7655">
        <v>26</v>
      </c>
      <c r="G7655">
        <v>7804</v>
      </c>
      <c r="H7655">
        <v>6.4454932733583298E-2</v>
      </c>
      <c r="I7655">
        <v>0.32608366534539002</v>
      </c>
      <c r="J7655">
        <v>0.280279766454956</v>
      </c>
      <c r="K7655" t="s">
        <v>28895</v>
      </c>
      <c r="L7655">
        <v>24</v>
      </c>
      <c r="M7655" t="s">
        <v>1463</v>
      </c>
      <c r="N7655">
        <v>0.92307692307692302</v>
      </c>
      <c r="O7655">
        <v>3.90117035110533E-3</v>
      </c>
    </row>
    <row r="7656" spans="1:15">
      <c r="A7656" t="s">
        <v>8600</v>
      </c>
      <c r="B7656" t="s">
        <v>23513</v>
      </c>
      <c r="C7656" t="s">
        <v>8601</v>
      </c>
      <c r="D7656">
        <v>2</v>
      </c>
      <c r="E7656">
        <v>535</v>
      </c>
      <c r="F7656">
        <v>38</v>
      </c>
      <c r="G7656">
        <v>8124</v>
      </c>
      <c r="H7656">
        <v>0.72434849315173</v>
      </c>
      <c r="I7656">
        <v>0.99999999999997702</v>
      </c>
      <c r="J7656">
        <v>0.95041217501583097</v>
      </c>
      <c r="K7656" t="s">
        <v>28896</v>
      </c>
      <c r="L7656">
        <v>2</v>
      </c>
      <c r="M7656" t="s">
        <v>1463</v>
      </c>
      <c r="N7656">
        <v>5.2631578947368397E-2</v>
      </c>
      <c r="O7656">
        <v>3.7383177570093499E-3</v>
      </c>
    </row>
    <row r="7657" spans="1:15">
      <c r="A7657" t="s">
        <v>8602</v>
      </c>
      <c r="B7657" t="s">
        <v>23518</v>
      </c>
      <c r="C7657" t="s">
        <v>8603</v>
      </c>
      <c r="D7657">
        <v>1</v>
      </c>
      <c r="E7657">
        <v>787</v>
      </c>
      <c r="F7657">
        <v>6</v>
      </c>
      <c r="G7657">
        <v>7393</v>
      </c>
      <c r="H7657">
        <v>0.49113550780958298</v>
      </c>
      <c r="I7657">
        <v>1</v>
      </c>
      <c r="J7657">
        <v>0.966855260484069</v>
      </c>
      <c r="K7657" t="s">
        <v>28152</v>
      </c>
      <c r="L7657">
        <v>1</v>
      </c>
      <c r="M7657" t="s">
        <v>5133</v>
      </c>
      <c r="N7657">
        <v>0.16666666666666699</v>
      </c>
      <c r="O7657">
        <v>1.27064803049555E-3</v>
      </c>
    </row>
    <row r="7658" spans="1:15">
      <c r="A7658" t="s">
        <v>8602</v>
      </c>
      <c r="B7658" t="s">
        <v>23511</v>
      </c>
      <c r="C7658" t="s">
        <v>8603</v>
      </c>
      <c r="D7658">
        <v>6</v>
      </c>
      <c r="E7658">
        <v>6152</v>
      </c>
      <c r="F7658">
        <v>7</v>
      </c>
      <c r="G7658">
        <v>7804</v>
      </c>
      <c r="H7658">
        <v>0.54476030000281095</v>
      </c>
      <c r="I7658">
        <v>0.968912233598893</v>
      </c>
      <c r="J7658">
        <v>0.832812322140707</v>
      </c>
      <c r="K7658" t="s">
        <v>28897</v>
      </c>
      <c r="L7658">
        <v>6</v>
      </c>
      <c r="M7658" t="s">
        <v>5133</v>
      </c>
      <c r="N7658">
        <v>0.85714285714285698</v>
      </c>
      <c r="O7658">
        <v>9.7529258777633303E-4</v>
      </c>
    </row>
    <row r="7659" spans="1:15">
      <c r="A7659" t="s">
        <v>8604</v>
      </c>
      <c r="B7659" t="s">
        <v>23518</v>
      </c>
      <c r="C7659" t="s">
        <v>8605</v>
      </c>
      <c r="D7659">
        <v>7</v>
      </c>
      <c r="E7659">
        <v>787</v>
      </c>
      <c r="F7659">
        <v>8</v>
      </c>
      <c r="G7659">
        <v>7393</v>
      </c>
      <c r="H7659" s="34">
        <v>1.09818090194481E-6</v>
      </c>
      <c r="I7659">
        <v>4.1410750191370801E-4</v>
      </c>
      <c r="J7659">
        <v>4.00382016631185E-4</v>
      </c>
      <c r="K7659" t="s">
        <v>24756</v>
      </c>
      <c r="L7659">
        <v>7</v>
      </c>
      <c r="M7659" t="s">
        <v>5133</v>
      </c>
      <c r="N7659">
        <v>0.875</v>
      </c>
      <c r="O7659">
        <v>8.8945362134688708E-3</v>
      </c>
    </row>
    <row r="7660" spans="1:15">
      <c r="A7660" t="s">
        <v>8606</v>
      </c>
      <c r="B7660" t="s">
        <v>23511</v>
      </c>
      <c r="C7660" t="s">
        <v>8607</v>
      </c>
      <c r="D7660">
        <v>53</v>
      </c>
      <c r="E7660">
        <v>6152</v>
      </c>
      <c r="F7660">
        <v>57</v>
      </c>
      <c r="G7660">
        <v>7804</v>
      </c>
      <c r="H7660">
        <v>3.4709198592655201E-3</v>
      </c>
      <c r="I7660">
        <v>3.6624529619980702E-2</v>
      </c>
      <c r="J7660">
        <v>3.1480002524928503E-2</v>
      </c>
      <c r="K7660" t="s">
        <v>28898</v>
      </c>
      <c r="L7660">
        <v>53</v>
      </c>
      <c r="M7660" t="s">
        <v>5133</v>
      </c>
      <c r="N7660">
        <v>0.929824561403509</v>
      </c>
      <c r="O7660">
        <v>8.6150845253576101E-3</v>
      </c>
    </row>
    <row r="7661" spans="1:15">
      <c r="A7661" t="s">
        <v>8606</v>
      </c>
      <c r="B7661" t="s">
        <v>23513</v>
      </c>
      <c r="C7661" t="s">
        <v>8607</v>
      </c>
      <c r="D7661">
        <v>1</v>
      </c>
      <c r="E7661">
        <v>535</v>
      </c>
      <c r="F7661">
        <v>62</v>
      </c>
      <c r="G7661">
        <v>8124</v>
      </c>
      <c r="H7661">
        <v>0.98559399282826199</v>
      </c>
      <c r="I7661">
        <v>0.99999999999997702</v>
      </c>
      <c r="J7661">
        <v>0.95041217501583097</v>
      </c>
      <c r="K7661" t="s">
        <v>25511</v>
      </c>
      <c r="L7661">
        <v>1</v>
      </c>
      <c r="M7661" t="s">
        <v>5133</v>
      </c>
      <c r="N7661">
        <v>1.6129032258064498E-2</v>
      </c>
      <c r="O7661">
        <v>1.8691588785046699E-3</v>
      </c>
    </row>
    <row r="7662" spans="1:15">
      <c r="A7662" t="s">
        <v>8606</v>
      </c>
      <c r="B7662" t="s">
        <v>23518</v>
      </c>
      <c r="C7662" t="s">
        <v>8607</v>
      </c>
      <c r="D7662">
        <v>2</v>
      </c>
      <c r="E7662">
        <v>787</v>
      </c>
      <c r="F7662">
        <v>53</v>
      </c>
      <c r="G7662">
        <v>7393</v>
      </c>
      <c r="H7662">
        <v>0.98152092819809</v>
      </c>
      <c r="I7662">
        <v>1</v>
      </c>
      <c r="J7662">
        <v>0.966855260484069</v>
      </c>
      <c r="K7662" t="s">
        <v>24818</v>
      </c>
      <c r="L7662">
        <v>2</v>
      </c>
      <c r="M7662" t="s">
        <v>5133</v>
      </c>
      <c r="N7662">
        <v>3.77358490566038E-2</v>
      </c>
      <c r="O7662">
        <v>2.5412960609911099E-3</v>
      </c>
    </row>
    <row r="7663" spans="1:15">
      <c r="A7663" t="s">
        <v>8608</v>
      </c>
      <c r="B7663" t="s">
        <v>23518</v>
      </c>
      <c r="C7663" t="s">
        <v>8609</v>
      </c>
      <c r="D7663">
        <v>1</v>
      </c>
      <c r="E7663">
        <v>787</v>
      </c>
      <c r="F7663">
        <v>41</v>
      </c>
      <c r="G7663">
        <v>7393</v>
      </c>
      <c r="H7663">
        <v>0.99022602139123905</v>
      </c>
      <c r="I7663">
        <v>1</v>
      </c>
      <c r="J7663">
        <v>0.966855260484069</v>
      </c>
      <c r="K7663" t="s">
        <v>24964</v>
      </c>
      <c r="L7663">
        <v>1</v>
      </c>
      <c r="M7663" t="s">
        <v>1463</v>
      </c>
      <c r="N7663">
        <v>2.4390243902439001E-2</v>
      </c>
      <c r="O7663">
        <v>1.27064803049555E-3</v>
      </c>
    </row>
    <row r="7664" spans="1:15">
      <c r="A7664" t="s">
        <v>8608</v>
      </c>
      <c r="B7664" t="s">
        <v>23511</v>
      </c>
      <c r="C7664" t="s">
        <v>8609</v>
      </c>
      <c r="D7664">
        <v>38</v>
      </c>
      <c r="E7664">
        <v>6152</v>
      </c>
      <c r="F7664">
        <v>40</v>
      </c>
      <c r="G7664">
        <v>7804</v>
      </c>
      <c r="H7664">
        <v>4.9364215228166501E-3</v>
      </c>
      <c r="I7664">
        <v>4.8941661522789399E-2</v>
      </c>
      <c r="J7664">
        <v>4.2066987461624003E-2</v>
      </c>
      <c r="K7664" t="s">
        <v>28899</v>
      </c>
      <c r="L7664">
        <v>38</v>
      </c>
      <c r="M7664" t="s">
        <v>1463</v>
      </c>
      <c r="N7664">
        <v>0.95</v>
      </c>
      <c r="O7664">
        <v>6.1768530559167803E-3</v>
      </c>
    </row>
    <row r="7665" spans="1:15">
      <c r="A7665" t="s">
        <v>8610</v>
      </c>
      <c r="B7665" t="s">
        <v>23511</v>
      </c>
      <c r="C7665" t="s">
        <v>8611</v>
      </c>
      <c r="D7665">
        <v>5</v>
      </c>
      <c r="E7665">
        <v>6152</v>
      </c>
      <c r="F7665">
        <v>5</v>
      </c>
      <c r="G7665">
        <v>7804</v>
      </c>
      <c r="H7665">
        <v>0.30433074367137097</v>
      </c>
      <c r="I7665">
        <v>0.81020448119108801</v>
      </c>
      <c r="J7665">
        <v>0.69639772519260701</v>
      </c>
      <c r="K7665" t="s">
        <v>28900</v>
      </c>
      <c r="L7665">
        <v>5</v>
      </c>
      <c r="M7665" t="s">
        <v>5133</v>
      </c>
      <c r="N7665">
        <v>1</v>
      </c>
      <c r="O7665">
        <v>8.1274382314694405E-4</v>
      </c>
    </row>
    <row r="7666" spans="1:15">
      <c r="A7666" t="s">
        <v>8612</v>
      </c>
      <c r="B7666" t="s">
        <v>23511</v>
      </c>
      <c r="C7666" t="s">
        <v>8613</v>
      </c>
      <c r="D7666">
        <v>5</v>
      </c>
      <c r="E7666">
        <v>6152</v>
      </c>
      <c r="F7666">
        <v>5</v>
      </c>
      <c r="G7666">
        <v>7804</v>
      </c>
      <c r="H7666">
        <v>0.30433074367137097</v>
      </c>
      <c r="I7666">
        <v>0.81020448119108801</v>
      </c>
      <c r="J7666">
        <v>0.69639772519260701</v>
      </c>
      <c r="K7666" t="s">
        <v>28900</v>
      </c>
      <c r="L7666">
        <v>5</v>
      </c>
      <c r="M7666" t="s">
        <v>5133</v>
      </c>
      <c r="N7666">
        <v>1</v>
      </c>
      <c r="O7666">
        <v>8.1274382314694405E-4</v>
      </c>
    </row>
    <row r="7667" spans="1:15">
      <c r="A7667" t="s">
        <v>8614</v>
      </c>
      <c r="B7667" t="s">
        <v>23511</v>
      </c>
      <c r="C7667" t="s">
        <v>8615</v>
      </c>
      <c r="D7667">
        <v>5</v>
      </c>
      <c r="E7667">
        <v>6152</v>
      </c>
      <c r="F7667">
        <v>5</v>
      </c>
      <c r="G7667">
        <v>7804</v>
      </c>
      <c r="H7667">
        <v>0.30433074367137097</v>
      </c>
      <c r="I7667">
        <v>0.81020448119108801</v>
      </c>
      <c r="J7667">
        <v>0.69639772519260701</v>
      </c>
      <c r="K7667" t="s">
        <v>28900</v>
      </c>
      <c r="L7667">
        <v>5</v>
      </c>
      <c r="M7667" t="s">
        <v>5133</v>
      </c>
      <c r="N7667">
        <v>1</v>
      </c>
      <c r="O7667">
        <v>8.1274382314694405E-4</v>
      </c>
    </row>
    <row r="7668" spans="1:15">
      <c r="A7668" t="s">
        <v>8616</v>
      </c>
      <c r="B7668" t="s">
        <v>23511</v>
      </c>
      <c r="C7668" t="s">
        <v>8617</v>
      </c>
      <c r="D7668">
        <v>4</v>
      </c>
      <c r="E7668">
        <v>6152</v>
      </c>
      <c r="F7668">
        <v>4</v>
      </c>
      <c r="G7668">
        <v>7804</v>
      </c>
      <c r="H7668">
        <v>0.38610601832086699</v>
      </c>
      <c r="I7668">
        <v>0.90829480295553899</v>
      </c>
      <c r="J7668">
        <v>0.78070962240619901</v>
      </c>
      <c r="K7668" t="s">
        <v>28901</v>
      </c>
      <c r="L7668">
        <v>4</v>
      </c>
      <c r="M7668" t="s">
        <v>5133</v>
      </c>
      <c r="N7668">
        <v>1</v>
      </c>
      <c r="O7668">
        <v>6.5019505851755496E-4</v>
      </c>
    </row>
    <row r="7669" spans="1:15">
      <c r="A7669" t="s">
        <v>8618</v>
      </c>
      <c r="B7669" t="s">
        <v>23511</v>
      </c>
      <c r="C7669" t="s">
        <v>8619</v>
      </c>
      <c r="D7669">
        <v>1</v>
      </c>
      <c r="E7669">
        <v>6152</v>
      </c>
      <c r="F7669">
        <v>1</v>
      </c>
      <c r="G7669">
        <v>7804</v>
      </c>
      <c r="H7669">
        <v>0.788313685289595</v>
      </c>
      <c r="I7669">
        <v>0.968912233598893</v>
      </c>
      <c r="J7669">
        <v>0.832812322140707</v>
      </c>
      <c r="K7669" t="s">
        <v>28902</v>
      </c>
      <c r="L7669">
        <v>1</v>
      </c>
      <c r="M7669" t="s">
        <v>5133</v>
      </c>
      <c r="N7669">
        <v>1</v>
      </c>
      <c r="O7669">
        <v>1.6254876462938901E-4</v>
      </c>
    </row>
    <row r="7670" spans="1:15">
      <c r="A7670" t="s">
        <v>8620</v>
      </c>
      <c r="B7670" t="s">
        <v>23513</v>
      </c>
      <c r="C7670" t="s">
        <v>8621</v>
      </c>
      <c r="D7670">
        <v>1</v>
      </c>
      <c r="E7670">
        <v>535</v>
      </c>
      <c r="F7670">
        <v>1</v>
      </c>
      <c r="G7670">
        <v>8124</v>
      </c>
      <c r="H7670">
        <v>6.5854258985721295E-2</v>
      </c>
      <c r="I7670">
        <v>0.448760549738495</v>
      </c>
      <c r="J7670">
        <v>0.42650749013827299</v>
      </c>
      <c r="K7670" t="s">
        <v>28903</v>
      </c>
      <c r="L7670">
        <v>1</v>
      </c>
      <c r="M7670" t="s">
        <v>5133</v>
      </c>
      <c r="N7670">
        <v>1</v>
      </c>
      <c r="O7670">
        <v>1.8691588785046699E-3</v>
      </c>
    </row>
    <row r="7671" spans="1:15">
      <c r="A7671" t="s">
        <v>8622</v>
      </c>
      <c r="B7671" t="s">
        <v>23511</v>
      </c>
      <c r="C7671" t="s">
        <v>8623</v>
      </c>
      <c r="D7671">
        <v>19</v>
      </c>
      <c r="E7671">
        <v>6152</v>
      </c>
      <c r="F7671">
        <v>24</v>
      </c>
      <c r="G7671">
        <v>7804</v>
      </c>
      <c r="H7671">
        <v>0.600915023842992</v>
      </c>
      <c r="I7671">
        <v>0.968912233598893</v>
      </c>
      <c r="J7671">
        <v>0.832812322140707</v>
      </c>
      <c r="K7671" t="s">
        <v>28904</v>
      </c>
      <c r="L7671">
        <v>19</v>
      </c>
      <c r="M7671" t="s">
        <v>5133</v>
      </c>
      <c r="N7671">
        <v>0.79166666666666696</v>
      </c>
      <c r="O7671">
        <v>3.0884265279583901E-3</v>
      </c>
    </row>
    <row r="7672" spans="1:15">
      <c r="A7672" t="s">
        <v>8622</v>
      </c>
      <c r="B7672" t="s">
        <v>23518</v>
      </c>
      <c r="C7672" t="s">
        <v>8623</v>
      </c>
      <c r="D7672">
        <v>1</v>
      </c>
      <c r="E7672">
        <v>787</v>
      </c>
      <c r="F7672">
        <v>19</v>
      </c>
      <c r="G7672">
        <v>7393</v>
      </c>
      <c r="H7672">
        <v>0.88249927365783198</v>
      </c>
      <c r="I7672">
        <v>1</v>
      </c>
      <c r="J7672">
        <v>0.966855260484069</v>
      </c>
      <c r="K7672" t="s">
        <v>28905</v>
      </c>
      <c r="L7672">
        <v>1</v>
      </c>
      <c r="M7672" t="s">
        <v>5133</v>
      </c>
      <c r="N7672">
        <v>5.2631578947368397E-2</v>
      </c>
      <c r="O7672">
        <v>1.27064803049555E-3</v>
      </c>
    </row>
    <row r="7673" spans="1:15">
      <c r="A7673" t="s">
        <v>8624</v>
      </c>
      <c r="B7673" t="s">
        <v>23511</v>
      </c>
      <c r="C7673" t="s">
        <v>8625</v>
      </c>
      <c r="D7673">
        <v>1</v>
      </c>
      <c r="E7673">
        <v>6152</v>
      </c>
      <c r="F7673">
        <v>1</v>
      </c>
      <c r="G7673">
        <v>7804</v>
      </c>
      <c r="H7673">
        <v>0.788313685289595</v>
      </c>
      <c r="I7673">
        <v>0.968912233598893</v>
      </c>
      <c r="J7673">
        <v>0.832812322140707</v>
      </c>
      <c r="K7673" t="s">
        <v>28902</v>
      </c>
      <c r="L7673">
        <v>1</v>
      </c>
      <c r="M7673" t="s">
        <v>5133</v>
      </c>
      <c r="N7673">
        <v>1</v>
      </c>
      <c r="O7673">
        <v>1.6254876462938901E-4</v>
      </c>
    </row>
    <row r="7674" spans="1:15">
      <c r="A7674" t="s">
        <v>8626</v>
      </c>
      <c r="B7674" t="s">
        <v>23513</v>
      </c>
      <c r="C7674" t="s">
        <v>8627</v>
      </c>
      <c r="D7674">
        <v>1</v>
      </c>
      <c r="E7674">
        <v>535</v>
      </c>
      <c r="F7674">
        <v>1</v>
      </c>
      <c r="G7674">
        <v>8124</v>
      </c>
      <c r="H7674">
        <v>6.5854258985721295E-2</v>
      </c>
      <c r="I7674">
        <v>0.448760549738495</v>
      </c>
      <c r="J7674">
        <v>0.42650749013827299</v>
      </c>
      <c r="K7674" t="s">
        <v>28903</v>
      </c>
      <c r="L7674">
        <v>1</v>
      </c>
      <c r="M7674" t="s">
        <v>5133</v>
      </c>
      <c r="N7674">
        <v>1</v>
      </c>
      <c r="O7674">
        <v>1.8691588785046699E-3</v>
      </c>
    </row>
    <row r="7675" spans="1:15">
      <c r="A7675" t="s">
        <v>8628</v>
      </c>
      <c r="B7675" t="s">
        <v>23513</v>
      </c>
      <c r="C7675" t="s">
        <v>8629</v>
      </c>
      <c r="D7675">
        <v>1</v>
      </c>
      <c r="E7675">
        <v>535</v>
      </c>
      <c r="F7675">
        <v>1</v>
      </c>
      <c r="G7675">
        <v>8124</v>
      </c>
      <c r="H7675">
        <v>6.5854258985721295E-2</v>
      </c>
      <c r="I7675">
        <v>0.448760549738495</v>
      </c>
      <c r="J7675">
        <v>0.42650749013827299</v>
      </c>
      <c r="K7675" t="s">
        <v>28903</v>
      </c>
      <c r="L7675">
        <v>1</v>
      </c>
      <c r="M7675" t="s">
        <v>5133</v>
      </c>
      <c r="N7675">
        <v>1</v>
      </c>
      <c r="O7675">
        <v>1.8691588785046699E-3</v>
      </c>
    </row>
    <row r="7676" spans="1:15">
      <c r="A7676" t="s">
        <v>8630</v>
      </c>
      <c r="B7676" t="s">
        <v>23513</v>
      </c>
      <c r="C7676" t="s">
        <v>8631</v>
      </c>
      <c r="D7676">
        <v>1</v>
      </c>
      <c r="E7676">
        <v>535</v>
      </c>
      <c r="F7676">
        <v>15</v>
      </c>
      <c r="G7676">
        <v>8124</v>
      </c>
      <c r="H7676">
        <v>0.64039694135216896</v>
      </c>
      <c r="I7676">
        <v>0.99999999999997702</v>
      </c>
      <c r="J7676">
        <v>0.95041217501583097</v>
      </c>
      <c r="K7676" t="s">
        <v>28903</v>
      </c>
      <c r="L7676">
        <v>1</v>
      </c>
      <c r="M7676" t="s">
        <v>5133</v>
      </c>
      <c r="N7676">
        <v>6.6666666666666693E-2</v>
      </c>
      <c r="O7676">
        <v>1.8691588785046699E-3</v>
      </c>
    </row>
    <row r="7677" spans="1:15">
      <c r="A7677" t="s">
        <v>8630</v>
      </c>
      <c r="B7677" t="s">
        <v>23511</v>
      </c>
      <c r="C7677" t="s">
        <v>8631</v>
      </c>
      <c r="D7677">
        <v>13</v>
      </c>
      <c r="E7677">
        <v>6152</v>
      </c>
      <c r="F7677">
        <v>14</v>
      </c>
      <c r="G7677">
        <v>7804</v>
      </c>
      <c r="H7677">
        <v>0.17010059500559399</v>
      </c>
      <c r="I7677">
        <v>0.60434513093831699</v>
      </c>
      <c r="J7677">
        <v>0.51945476010939395</v>
      </c>
      <c r="K7677" t="s">
        <v>28906</v>
      </c>
      <c r="L7677">
        <v>13</v>
      </c>
      <c r="M7677" t="s">
        <v>5133</v>
      </c>
      <c r="N7677">
        <v>0.92857142857142905</v>
      </c>
      <c r="O7677">
        <v>2.1131339401820499E-3</v>
      </c>
    </row>
    <row r="7678" spans="1:15">
      <c r="A7678" t="s">
        <v>8632</v>
      </c>
      <c r="B7678" t="s">
        <v>23511</v>
      </c>
      <c r="C7678" t="s">
        <v>8633</v>
      </c>
      <c r="D7678">
        <v>9</v>
      </c>
      <c r="E7678">
        <v>6152</v>
      </c>
      <c r="F7678">
        <v>9</v>
      </c>
      <c r="G7678">
        <v>7804</v>
      </c>
      <c r="H7678">
        <v>0.117423000773971</v>
      </c>
      <c r="I7678">
        <v>0.47842873658393897</v>
      </c>
      <c r="J7678">
        <v>0.41122542710949</v>
      </c>
      <c r="K7678" t="s">
        <v>28907</v>
      </c>
      <c r="L7678">
        <v>9</v>
      </c>
      <c r="M7678" t="s">
        <v>5133</v>
      </c>
      <c r="N7678">
        <v>1</v>
      </c>
      <c r="O7678">
        <v>1.4629388816645001E-3</v>
      </c>
    </row>
    <row r="7679" spans="1:15">
      <c r="A7679" t="s">
        <v>8634</v>
      </c>
      <c r="B7679" t="s">
        <v>23511</v>
      </c>
      <c r="C7679" t="s">
        <v>8635</v>
      </c>
      <c r="D7679">
        <v>292</v>
      </c>
      <c r="E7679">
        <v>6152</v>
      </c>
      <c r="F7679">
        <v>332</v>
      </c>
      <c r="G7679">
        <v>7804</v>
      </c>
      <c r="H7679" s="34">
        <v>7.3874875278037099E-6</v>
      </c>
      <c r="I7679">
        <v>2.12040276126028E-4</v>
      </c>
      <c r="J7679">
        <v>1.8225567664880801E-4</v>
      </c>
      <c r="K7679" t="s">
        <v>28908</v>
      </c>
      <c r="L7679">
        <v>292</v>
      </c>
      <c r="M7679" t="s">
        <v>5133</v>
      </c>
      <c r="N7679">
        <v>0.87951807228915702</v>
      </c>
      <c r="O7679">
        <v>4.7464239271781498E-2</v>
      </c>
    </row>
    <row r="7680" spans="1:15">
      <c r="A7680" t="s">
        <v>8634</v>
      </c>
      <c r="B7680" t="s">
        <v>23513</v>
      </c>
      <c r="C7680" t="s">
        <v>8635</v>
      </c>
      <c r="D7680">
        <v>14</v>
      </c>
      <c r="E7680">
        <v>535</v>
      </c>
      <c r="F7680">
        <v>339</v>
      </c>
      <c r="G7680">
        <v>8124</v>
      </c>
      <c r="H7680">
        <v>0.981334742312994</v>
      </c>
      <c r="I7680">
        <v>0.99999999999997702</v>
      </c>
      <c r="J7680">
        <v>0.95041217501583097</v>
      </c>
      <c r="K7680" t="s">
        <v>28909</v>
      </c>
      <c r="L7680">
        <v>14</v>
      </c>
      <c r="M7680" t="s">
        <v>5133</v>
      </c>
      <c r="N7680">
        <v>4.1297935103244802E-2</v>
      </c>
      <c r="O7680">
        <v>2.6168224299065401E-2</v>
      </c>
    </row>
    <row r="7681" spans="1:15">
      <c r="A7681" t="s">
        <v>8634</v>
      </c>
      <c r="B7681" t="s">
        <v>23518</v>
      </c>
      <c r="C7681" t="s">
        <v>8635</v>
      </c>
      <c r="D7681">
        <v>19</v>
      </c>
      <c r="E7681">
        <v>787</v>
      </c>
      <c r="F7681">
        <v>283</v>
      </c>
      <c r="G7681">
        <v>7393</v>
      </c>
      <c r="H7681">
        <v>0.99201871839072298</v>
      </c>
      <c r="I7681">
        <v>1</v>
      </c>
      <c r="J7681">
        <v>0.966855260484069</v>
      </c>
      <c r="K7681" t="s">
        <v>28910</v>
      </c>
      <c r="L7681">
        <v>19</v>
      </c>
      <c r="M7681" t="s">
        <v>5133</v>
      </c>
      <c r="N7681">
        <v>6.7137809187279199E-2</v>
      </c>
      <c r="O7681">
        <v>2.4142312579415501E-2</v>
      </c>
    </row>
    <row r="7682" spans="1:15">
      <c r="A7682" t="s">
        <v>8636</v>
      </c>
      <c r="B7682" t="s">
        <v>23511</v>
      </c>
      <c r="C7682" t="s">
        <v>8637</v>
      </c>
      <c r="D7682">
        <v>4</v>
      </c>
      <c r="E7682">
        <v>6152</v>
      </c>
      <c r="F7682">
        <v>4</v>
      </c>
      <c r="G7682">
        <v>7804</v>
      </c>
      <c r="H7682">
        <v>0.38610601832086699</v>
      </c>
      <c r="I7682">
        <v>0.90829480295553899</v>
      </c>
      <c r="J7682">
        <v>0.78070962240619901</v>
      </c>
      <c r="K7682" t="s">
        <v>26635</v>
      </c>
      <c r="L7682">
        <v>4</v>
      </c>
      <c r="M7682" t="s">
        <v>5133</v>
      </c>
      <c r="N7682">
        <v>1</v>
      </c>
      <c r="O7682">
        <v>6.5019505851755496E-4</v>
      </c>
    </row>
    <row r="7683" spans="1:15">
      <c r="A7683" t="s">
        <v>8638</v>
      </c>
      <c r="B7683" t="s">
        <v>23511</v>
      </c>
      <c r="C7683" t="s">
        <v>8639</v>
      </c>
      <c r="D7683">
        <v>69</v>
      </c>
      <c r="E7683">
        <v>6152</v>
      </c>
      <c r="F7683">
        <v>73</v>
      </c>
      <c r="G7683">
        <v>7804</v>
      </c>
      <c r="H7683">
        <v>1.9347322211131799E-4</v>
      </c>
      <c r="I7683">
        <v>3.4135194833081E-3</v>
      </c>
      <c r="J7683">
        <v>2.9340336399790298E-3</v>
      </c>
      <c r="K7683" t="s">
        <v>28911</v>
      </c>
      <c r="L7683">
        <v>69</v>
      </c>
      <c r="M7683" t="s">
        <v>5133</v>
      </c>
      <c r="N7683">
        <v>0.94520547945205502</v>
      </c>
      <c r="O7683">
        <v>1.1215864759427799E-2</v>
      </c>
    </row>
    <row r="7684" spans="1:15">
      <c r="A7684" t="s">
        <v>8638</v>
      </c>
      <c r="B7684" t="s">
        <v>23513</v>
      </c>
      <c r="C7684" t="s">
        <v>8639</v>
      </c>
      <c r="D7684">
        <v>1</v>
      </c>
      <c r="E7684">
        <v>535</v>
      </c>
      <c r="F7684">
        <v>74</v>
      </c>
      <c r="G7684">
        <v>8124</v>
      </c>
      <c r="H7684">
        <v>0.993684028857025</v>
      </c>
      <c r="I7684">
        <v>0.99999999999997702</v>
      </c>
      <c r="J7684">
        <v>0.95041217501583097</v>
      </c>
      <c r="K7684" t="s">
        <v>27656</v>
      </c>
      <c r="L7684">
        <v>1</v>
      </c>
      <c r="M7684" t="s">
        <v>5133</v>
      </c>
      <c r="N7684">
        <v>1.35135135135135E-2</v>
      </c>
      <c r="O7684">
        <v>1.8691588785046699E-3</v>
      </c>
    </row>
    <row r="7685" spans="1:15">
      <c r="A7685" t="s">
        <v>8638</v>
      </c>
      <c r="B7685" t="s">
        <v>23518</v>
      </c>
      <c r="C7685" t="s">
        <v>8639</v>
      </c>
      <c r="D7685">
        <v>2</v>
      </c>
      <c r="E7685">
        <v>787</v>
      </c>
      <c r="F7685">
        <v>74</v>
      </c>
      <c r="G7685">
        <v>7393</v>
      </c>
      <c r="H7685">
        <v>0.99770937873267795</v>
      </c>
      <c r="I7685">
        <v>1</v>
      </c>
      <c r="J7685">
        <v>0.966855260484069</v>
      </c>
      <c r="K7685" t="s">
        <v>24176</v>
      </c>
      <c r="L7685">
        <v>2</v>
      </c>
      <c r="M7685" t="s">
        <v>5133</v>
      </c>
      <c r="N7685">
        <v>2.7027027027027001E-2</v>
      </c>
      <c r="O7685">
        <v>2.5412960609911099E-3</v>
      </c>
    </row>
    <row r="7686" spans="1:15">
      <c r="A7686" t="s">
        <v>8640</v>
      </c>
      <c r="B7686" t="s">
        <v>23518</v>
      </c>
      <c r="C7686" t="s">
        <v>8641</v>
      </c>
      <c r="D7686">
        <v>1</v>
      </c>
      <c r="E7686">
        <v>787</v>
      </c>
      <c r="F7686">
        <v>1</v>
      </c>
      <c r="G7686">
        <v>7393</v>
      </c>
      <c r="H7686">
        <v>0.106452049235764</v>
      </c>
      <c r="I7686">
        <v>0.63266972740240601</v>
      </c>
      <c r="J7686">
        <v>0.61170005408803896</v>
      </c>
      <c r="K7686" t="s">
        <v>24196</v>
      </c>
      <c r="L7686">
        <v>1</v>
      </c>
      <c r="M7686" t="s">
        <v>5133</v>
      </c>
      <c r="N7686">
        <v>1</v>
      </c>
      <c r="O7686">
        <v>1.27064803049555E-3</v>
      </c>
    </row>
    <row r="7687" spans="1:15">
      <c r="A7687" t="s">
        <v>8642</v>
      </c>
      <c r="B7687" t="s">
        <v>23511</v>
      </c>
      <c r="C7687" t="s">
        <v>8643</v>
      </c>
      <c r="D7687">
        <v>5</v>
      </c>
      <c r="E7687">
        <v>6152</v>
      </c>
      <c r="F7687">
        <v>5</v>
      </c>
      <c r="G7687">
        <v>7804</v>
      </c>
      <c r="H7687">
        <v>0.30433074367137097</v>
      </c>
      <c r="I7687">
        <v>0.81020448119108801</v>
      </c>
      <c r="J7687">
        <v>0.69639772519260701</v>
      </c>
      <c r="K7687" t="s">
        <v>28900</v>
      </c>
      <c r="L7687">
        <v>5</v>
      </c>
      <c r="M7687" t="s">
        <v>5133</v>
      </c>
      <c r="N7687">
        <v>1</v>
      </c>
      <c r="O7687">
        <v>8.1274382314694405E-4</v>
      </c>
    </row>
    <row r="7688" spans="1:15">
      <c r="A7688" t="s">
        <v>8644</v>
      </c>
      <c r="B7688" t="s">
        <v>23511</v>
      </c>
      <c r="C7688" t="s">
        <v>8645</v>
      </c>
      <c r="D7688">
        <v>5</v>
      </c>
      <c r="E7688">
        <v>6152</v>
      </c>
      <c r="F7688">
        <v>5</v>
      </c>
      <c r="G7688">
        <v>7804</v>
      </c>
      <c r="H7688">
        <v>0.30433074367137097</v>
      </c>
      <c r="I7688">
        <v>0.81020448119108801</v>
      </c>
      <c r="J7688">
        <v>0.69639772519260701</v>
      </c>
      <c r="K7688" t="s">
        <v>28900</v>
      </c>
      <c r="L7688">
        <v>5</v>
      </c>
      <c r="M7688" t="s">
        <v>5133</v>
      </c>
      <c r="N7688">
        <v>1</v>
      </c>
      <c r="O7688">
        <v>8.1274382314694405E-4</v>
      </c>
    </row>
    <row r="7689" spans="1:15">
      <c r="A7689" t="s">
        <v>8646</v>
      </c>
      <c r="B7689" t="s">
        <v>23511</v>
      </c>
      <c r="C7689" t="s">
        <v>8647</v>
      </c>
      <c r="D7689">
        <v>9</v>
      </c>
      <c r="E7689">
        <v>6152</v>
      </c>
      <c r="F7689">
        <v>9</v>
      </c>
      <c r="G7689">
        <v>7804</v>
      </c>
      <c r="H7689">
        <v>0.117423000773971</v>
      </c>
      <c r="I7689">
        <v>0.47842873658393897</v>
      </c>
      <c r="J7689">
        <v>0.41122542710949</v>
      </c>
      <c r="K7689" t="s">
        <v>28912</v>
      </c>
      <c r="L7689">
        <v>9</v>
      </c>
      <c r="M7689" t="s">
        <v>5133</v>
      </c>
      <c r="N7689">
        <v>1</v>
      </c>
      <c r="O7689">
        <v>1.4629388816645001E-3</v>
      </c>
    </row>
    <row r="7690" spans="1:15">
      <c r="A7690" t="s">
        <v>8648</v>
      </c>
      <c r="B7690" t="s">
        <v>23518</v>
      </c>
      <c r="C7690" t="s">
        <v>8649</v>
      </c>
      <c r="D7690">
        <v>1</v>
      </c>
      <c r="E7690">
        <v>787</v>
      </c>
      <c r="F7690">
        <v>14</v>
      </c>
      <c r="G7690">
        <v>7393</v>
      </c>
      <c r="H7690">
        <v>0.79345608455289296</v>
      </c>
      <c r="I7690">
        <v>1</v>
      </c>
      <c r="J7690">
        <v>0.966855260484069</v>
      </c>
      <c r="K7690" t="s">
        <v>28913</v>
      </c>
      <c r="L7690">
        <v>1</v>
      </c>
      <c r="M7690" t="s">
        <v>5133</v>
      </c>
      <c r="N7690">
        <v>7.1428571428571397E-2</v>
      </c>
      <c r="O7690">
        <v>1.27064803049555E-3</v>
      </c>
    </row>
    <row r="7691" spans="1:15">
      <c r="A7691" t="s">
        <v>8648</v>
      </c>
      <c r="B7691" t="s">
        <v>23511</v>
      </c>
      <c r="C7691" t="s">
        <v>8649</v>
      </c>
      <c r="D7691">
        <v>14</v>
      </c>
      <c r="E7691">
        <v>6152</v>
      </c>
      <c r="F7691">
        <v>15</v>
      </c>
      <c r="G7691">
        <v>7804</v>
      </c>
      <c r="H7691">
        <v>0.141611718708783</v>
      </c>
      <c r="I7691">
        <v>0.54611425167193095</v>
      </c>
      <c r="J7691">
        <v>0.46940338073728599</v>
      </c>
      <c r="K7691" t="s">
        <v>28914</v>
      </c>
      <c r="L7691">
        <v>14</v>
      </c>
      <c r="M7691" t="s">
        <v>5133</v>
      </c>
      <c r="N7691">
        <v>0.93333333333333302</v>
      </c>
      <c r="O7691">
        <v>2.2756827048114399E-3</v>
      </c>
    </row>
    <row r="7692" spans="1:15">
      <c r="A7692" t="s">
        <v>8650</v>
      </c>
      <c r="B7692" t="s">
        <v>23518</v>
      </c>
      <c r="C7692" t="s">
        <v>8651</v>
      </c>
      <c r="D7692">
        <v>1</v>
      </c>
      <c r="E7692">
        <v>787</v>
      </c>
      <c r="F7692">
        <v>14</v>
      </c>
      <c r="G7692">
        <v>7393</v>
      </c>
      <c r="H7692">
        <v>0.79345608455289296</v>
      </c>
      <c r="I7692">
        <v>1</v>
      </c>
      <c r="J7692">
        <v>0.966855260484069</v>
      </c>
      <c r="K7692" t="s">
        <v>28913</v>
      </c>
      <c r="L7692">
        <v>1</v>
      </c>
      <c r="M7692" t="s">
        <v>5133</v>
      </c>
      <c r="N7692">
        <v>7.1428571428571397E-2</v>
      </c>
      <c r="O7692">
        <v>1.27064803049555E-3</v>
      </c>
    </row>
    <row r="7693" spans="1:15">
      <c r="A7693" t="s">
        <v>8650</v>
      </c>
      <c r="B7693" t="s">
        <v>23511</v>
      </c>
      <c r="C7693" t="s">
        <v>8651</v>
      </c>
      <c r="D7693">
        <v>14</v>
      </c>
      <c r="E7693">
        <v>6152</v>
      </c>
      <c r="F7693">
        <v>15</v>
      </c>
      <c r="G7693">
        <v>7804</v>
      </c>
      <c r="H7693">
        <v>0.141611718708783</v>
      </c>
      <c r="I7693">
        <v>0.54611425167193095</v>
      </c>
      <c r="J7693">
        <v>0.46940338073728599</v>
      </c>
      <c r="K7693" t="s">
        <v>28914</v>
      </c>
      <c r="L7693">
        <v>14</v>
      </c>
      <c r="M7693" t="s">
        <v>5133</v>
      </c>
      <c r="N7693">
        <v>0.93333333333333302</v>
      </c>
      <c r="O7693">
        <v>2.2756827048114399E-3</v>
      </c>
    </row>
    <row r="7694" spans="1:15">
      <c r="A7694" t="s">
        <v>8652</v>
      </c>
      <c r="B7694" t="s">
        <v>23518</v>
      </c>
      <c r="C7694" t="s">
        <v>8653</v>
      </c>
      <c r="D7694">
        <v>1</v>
      </c>
      <c r="E7694">
        <v>787</v>
      </c>
      <c r="F7694">
        <v>10</v>
      </c>
      <c r="G7694">
        <v>7393</v>
      </c>
      <c r="H7694">
        <v>0.67576236969544701</v>
      </c>
      <c r="I7694">
        <v>1</v>
      </c>
      <c r="J7694">
        <v>0.966855260484069</v>
      </c>
      <c r="K7694" t="s">
        <v>28913</v>
      </c>
      <c r="L7694">
        <v>1</v>
      </c>
      <c r="M7694" t="s">
        <v>5133</v>
      </c>
      <c r="N7694">
        <v>0.1</v>
      </c>
      <c r="O7694">
        <v>1.27064803049555E-3</v>
      </c>
    </row>
    <row r="7695" spans="1:15">
      <c r="A7695" t="s">
        <v>8652</v>
      </c>
      <c r="B7695" t="s">
        <v>23511</v>
      </c>
      <c r="C7695" t="s">
        <v>8653</v>
      </c>
      <c r="D7695">
        <v>10</v>
      </c>
      <c r="E7695">
        <v>6152</v>
      </c>
      <c r="F7695">
        <v>11</v>
      </c>
      <c r="G7695">
        <v>7804</v>
      </c>
      <c r="H7695">
        <v>0.28867792927582098</v>
      </c>
      <c r="I7695">
        <v>0.81015798566717701</v>
      </c>
      <c r="J7695">
        <v>0.69635776074186095</v>
      </c>
      <c r="K7695" t="s">
        <v>28915</v>
      </c>
      <c r="L7695">
        <v>10</v>
      </c>
      <c r="M7695" t="s">
        <v>5133</v>
      </c>
      <c r="N7695">
        <v>0.90909090909090895</v>
      </c>
      <c r="O7695">
        <v>1.62548764629389E-3</v>
      </c>
    </row>
    <row r="7696" spans="1:15">
      <c r="A7696" t="s">
        <v>8654</v>
      </c>
      <c r="B7696" t="s">
        <v>23511</v>
      </c>
      <c r="C7696" t="s">
        <v>8655</v>
      </c>
      <c r="D7696">
        <v>4</v>
      </c>
      <c r="E7696">
        <v>6152</v>
      </c>
      <c r="F7696">
        <v>4</v>
      </c>
      <c r="G7696">
        <v>7804</v>
      </c>
      <c r="H7696">
        <v>0.38610601832086699</v>
      </c>
      <c r="I7696">
        <v>0.90829480295553899</v>
      </c>
      <c r="J7696">
        <v>0.78070962240619901</v>
      </c>
      <c r="K7696" t="s">
        <v>28901</v>
      </c>
      <c r="L7696">
        <v>4</v>
      </c>
      <c r="M7696" t="s">
        <v>5133</v>
      </c>
      <c r="N7696">
        <v>1</v>
      </c>
      <c r="O7696">
        <v>6.5019505851755496E-4</v>
      </c>
    </row>
    <row r="7697" spans="1:15">
      <c r="A7697" t="s">
        <v>8656</v>
      </c>
      <c r="B7697" t="s">
        <v>23518</v>
      </c>
      <c r="C7697" t="s">
        <v>8657</v>
      </c>
      <c r="D7697">
        <v>69</v>
      </c>
      <c r="E7697">
        <v>787</v>
      </c>
      <c r="F7697">
        <v>1311</v>
      </c>
      <c r="G7697">
        <v>7393</v>
      </c>
      <c r="H7697">
        <v>0.99999999999998002</v>
      </c>
      <c r="I7697">
        <v>1</v>
      </c>
      <c r="J7697">
        <v>0.966855260484069</v>
      </c>
      <c r="K7697" t="s">
        <v>28916</v>
      </c>
      <c r="L7697">
        <v>69</v>
      </c>
      <c r="M7697" t="s">
        <v>5133</v>
      </c>
      <c r="N7697">
        <v>5.2631578947368397E-2</v>
      </c>
      <c r="O7697">
        <v>8.7674714104193099E-2</v>
      </c>
    </row>
    <row r="7698" spans="1:15">
      <c r="A7698" t="s">
        <v>8656</v>
      </c>
      <c r="B7698" t="s">
        <v>23511</v>
      </c>
      <c r="C7698" t="s">
        <v>8657</v>
      </c>
      <c r="D7698">
        <v>1282</v>
      </c>
      <c r="E7698">
        <v>6152</v>
      </c>
      <c r="F7698">
        <v>1441</v>
      </c>
      <c r="G7698">
        <v>7804</v>
      </c>
      <c r="H7698" s="34">
        <v>1.50577279890187E-28</v>
      </c>
      <c r="I7698" s="34">
        <v>1.14033332347607E-25</v>
      </c>
      <c r="J7698" s="34">
        <v>9.8015445590057605E-26</v>
      </c>
      <c r="K7698" t="s">
        <v>28917</v>
      </c>
      <c r="L7698">
        <v>1282</v>
      </c>
      <c r="M7698" t="s">
        <v>5133</v>
      </c>
      <c r="N7698">
        <v>0.88965995836224798</v>
      </c>
      <c r="O7698">
        <v>0.208387516254876</v>
      </c>
    </row>
    <row r="7699" spans="1:15">
      <c r="A7699" t="s">
        <v>8656</v>
      </c>
      <c r="B7699" t="s">
        <v>23513</v>
      </c>
      <c r="C7699" t="s">
        <v>8657</v>
      </c>
      <c r="D7699">
        <v>42</v>
      </c>
      <c r="E7699">
        <v>535</v>
      </c>
      <c r="F7699">
        <v>1446</v>
      </c>
      <c r="G7699">
        <v>8124</v>
      </c>
      <c r="H7699">
        <v>0.99999999999681999</v>
      </c>
      <c r="I7699">
        <v>0.99999999999997702</v>
      </c>
      <c r="J7699">
        <v>0.95041217501583097</v>
      </c>
      <c r="K7699" t="s">
        <v>28918</v>
      </c>
      <c r="L7699">
        <v>42</v>
      </c>
      <c r="M7699" t="s">
        <v>5133</v>
      </c>
      <c r="N7699">
        <v>2.9045643153527E-2</v>
      </c>
      <c r="O7699">
        <v>7.8504672897196301E-2</v>
      </c>
    </row>
    <row r="7700" spans="1:15">
      <c r="A7700" t="s">
        <v>8658</v>
      </c>
      <c r="B7700" t="s">
        <v>23518</v>
      </c>
      <c r="C7700" t="s">
        <v>8659</v>
      </c>
      <c r="D7700">
        <v>2</v>
      </c>
      <c r="E7700">
        <v>787</v>
      </c>
      <c r="F7700">
        <v>26</v>
      </c>
      <c r="G7700">
        <v>7393</v>
      </c>
      <c r="H7700">
        <v>0.78094792205486097</v>
      </c>
      <c r="I7700">
        <v>1</v>
      </c>
      <c r="J7700">
        <v>0.966855260484069</v>
      </c>
      <c r="K7700" t="s">
        <v>25436</v>
      </c>
      <c r="L7700">
        <v>2</v>
      </c>
      <c r="M7700" t="s">
        <v>5133</v>
      </c>
      <c r="N7700">
        <v>7.69230769230769E-2</v>
      </c>
      <c r="O7700">
        <v>2.5412960609911099E-3</v>
      </c>
    </row>
    <row r="7701" spans="1:15">
      <c r="A7701" t="s">
        <v>8658</v>
      </c>
      <c r="B7701" t="s">
        <v>23511</v>
      </c>
      <c r="C7701" t="s">
        <v>8659</v>
      </c>
      <c r="D7701">
        <v>29</v>
      </c>
      <c r="E7701">
        <v>6152</v>
      </c>
      <c r="F7701">
        <v>32</v>
      </c>
      <c r="G7701">
        <v>7804</v>
      </c>
      <c r="H7701">
        <v>6.9556625924805299E-2</v>
      </c>
      <c r="I7701">
        <v>0.34515372088190899</v>
      </c>
      <c r="J7701">
        <v>0.29667111407550401</v>
      </c>
      <c r="K7701" t="s">
        <v>28178</v>
      </c>
      <c r="L7701">
        <v>29</v>
      </c>
      <c r="M7701" t="s">
        <v>5133</v>
      </c>
      <c r="N7701">
        <v>0.90625</v>
      </c>
      <c r="O7701">
        <v>4.7139141742522797E-3</v>
      </c>
    </row>
    <row r="7702" spans="1:15">
      <c r="A7702" t="s">
        <v>8660</v>
      </c>
      <c r="B7702" t="s">
        <v>23511</v>
      </c>
      <c r="C7702" t="s">
        <v>8661</v>
      </c>
      <c r="D7702">
        <v>2</v>
      </c>
      <c r="E7702">
        <v>6152</v>
      </c>
      <c r="F7702">
        <v>2</v>
      </c>
      <c r="G7702">
        <v>7804</v>
      </c>
      <c r="H7702">
        <v>0.62141708038142995</v>
      </c>
      <c r="I7702">
        <v>0.968912233598893</v>
      </c>
      <c r="J7702">
        <v>0.832812322140707</v>
      </c>
      <c r="K7702" t="s">
        <v>24252</v>
      </c>
      <c r="L7702">
        <v>2</v>
      </c>
      <c r="M7702" t="s">
        <v>5133</v>
      </c>
      <c r="N7702">
        <v>1</v>
      </c>
      <c r="O7702">
        <v>3.2509752925877802E-4</v>
      </c>
    </row>
    <row r="7703" spans="1:15">
      <c r="A7703" t="s">
        <v>8662</v>
      </c>
      <c r="B7703" t="s">
        <v>23511</v>
      </c>
      <c r="C7703" t="s">
        <v>8663</v>
      </c>
      <c r="D7703">
        <v>486</v>
      </c>
      <c r="E7703">
        <v>6152</v>
      </c>
      <c r="F7703">
        <v>596</v>
      </c>
      <c r="G7703">
        <v>7804</v>
      </c>
      <c r="H7703">
        <v>4.9497539544566801E-2</v>
      </c>
      <c r="I7703">
        <v>0.269824627251528</v>
      </c>
      <c r="J7703">
        <v>0.23192325021785401</v>
      </c>
      <c r="K7703" t="s">
        <v>28919</v>
      </c>
      <c r="L7703">
        <v>486</v>
      </c>
      <c r="M7703" t="s">
        <v>5133</v>
      </c>
      <c r="N7703">
        <v>0.81543624161073802</v>
      </c>
      <c r="O7703">
        <v>7.8998699609882997E-2</v>
      </c>
    </row>
    <row r="7704" spans="1:15">
      <c r="A7704" t="s">
        <v>8662</v>
      </c>
      <c r="B7704" t="s">
        <v>23518</v>
      </c>
      <c r="C7704" t="s">
        <v>8663</v>
      </c>
      <c r="D7704">
        <v>57</v>
      </c>
      <c r="E7704">
        <v>787</v>
      </c>
      <c r="F7704">
        <v>534</v>
      </c>
      <c r="G7704">
        <v>7393</v>
      </c>
      <c r="H7704">
        <v>0.51353858169168098</v>
      </c>
      <c r="I7704">
        <v>1</v>
      </c>
      <c r="J7704">
        <v>0.966855260484069</v>
      </c>
      <c r="K7704" t="s">
        <v>28920</v>
      </c>
      <c r="L7704">
        <v>57</v>
      </c>
      <c r="M7704" t="s">
        <v>5133</v>
      </c>
      <c r="N7704">
        <v>0.106741573033708</v>
      </c>
      <c r="O7704">
        <v>7.2426937738246502E-2</v>
      </c>
    </row>
    <row r="7705" spans="1:15">
      <c r="A7705" t="s">
        <v>8662</v>
      </c>
      <c r="B7705" t="s">
        <v>23513</v>
      </c>
      <c r="C7705" t="s">
        <v>8663</v>
      </c>
      <c r="D7705">
        <v>27</v>
      </c>
      <c r="E7705">
        <v>535</v>
      </c>
      <c r="F7705">
        <v>605</v>
      </c>
      <c r="G7705">
        <v>8124</v>
      </c>
      <c r="H7705">
        <v>0.99130352962068302</v>
      </c>
      <c r="I7705">
        <v>0.99999999999997702</v>
      </c>
      <c r="J7705">
        <v>0.95041217501583097</v>
      </c>
      <c r="K7705" t="s">
        <v>28921</v>
      </c>
      <c r="L7705">
        <v>27</v>
      </c>
      <c r="M7705" t="s">
        <v>5133</v>
      </c>
      <c r="N7705">
        <v>4.4628099173553697E-2</v>
      </c>
      <c r="O7705">
        <v>5.0467289719626197E-2</v>
      </c>
    </row>
    <row r="7706" spans="1:15">
      <c r="A7706" t="s">
        <v>8664</v>
      </c>
      <c r="B7706" t="s">
        <v>23513</v>
      </c>
      <c r="C7706" t="s">
        <v>8665</v>
      </c>
      <c r="D7706">
        <v>3</v>
      </c>
      <c r="E7706">
        <v>535</v>
      </c>
      <c r="F7706">
        <v>87</v>
      </c>
      <c r="G7706">
        <v>8124</v>
      </c>
      <c r="H7706">
        <v>0.93240085453856902</v>
      </c>
      <c r="I7706">
        <v>0.99999999999997702</v>
      </c>
      <c r="J7706">
        <v>0.95041217501583097</v>
      </c>
      <c r="K7706" t="s">
        <v>24136</v>
      </c>
      <c r="L7706">
        <v>3</v>
      </c>
      <c r="M7706" t="s">
        <v>5133</v>
      </c>
      <c r="N7706">
        <v>3.4482758620689703E-2</v>
      </c>
      <c r="O7706">
        <v>5.60747663551402E-3</v>
      </c>
    </row>
    <row r="7707" spans="1:15">
      <c r="A7707" t="s">
        <v>8664</v>
      </c>
      <c r="B7707" t="s">
        <v>23511</v>
      </c>
      <c r="C7707" t="s">
        <v>8665</v>
      </c>
      <c r="D7707">
        <v>85</v>
      </c>
      <c r="E7707">
        <v>6152</v>
      </c>
      <c r="F7707">
        <v>87</v>
      </c>
      <c r="G7707">
        <v>7804</v>
      </c>
      <c r="H7707" s="34">
        <v>2.7312635262047499E-7</v>
      </c>
      <c r="I7707" s="34">
        <v>1.0628177634579399E-5</v>
      </c>
      <c r="J7707" s="34">
        <v>9.1352725139005597E-6</v>
      </c>
      <c r="K7707" t="s">
        <v>28922</v>
      </c>
      <c r="L7707">
        <v>85</v>
      </c>
      <c r="M7707" t="s">
        <v>5133</v>
      </c>
      <c r="N7707">
        <v>0.97701149425287404</v>
      </c>
      <c r="O7707">
        <v>1.3816644993498E-2</v>
      </c>
    </row>
    <row r="7708" spans="1:15">
      <c r="A7708" t="s">
        <v>8666</v>
      </c>
      <c r="B7708" t="s">
        <v>23511</v>
      </c>
      <c r="C7708" t="s">
        <v>8667</v>
      </c>
      <c r="D7708">
        <v>38</v>
      </c>
      <c r="E7708">
        <v>6152</v>
      </c>
      <c r="F7708">
        <v>44</v>
      </c>
      <c r="G7708">
        <v>7804</v>
      </c>
      <c r="H7708">
        <v>0.14762942674181101</v>
      </c>
      <c r="I7708">
        <v>0.54611425167193095</v>
      </c>
      <c r="J7708">
        <v>0.46940338073728599</v>
      </c>
      <c r="K7708" t="s">
        <v>28923</v>
      </c>
      <c r="L7708">
        <v>38</v>
      </c>
      <c r="M7708" t="s">
        <v>5133</v>
      </c>
      <c r="N7708">
        <v>0.86363636363636398</v>
      </c>
      <c r="O7708">
        <v>6.1768530559167803E-3</v>
      </c>
    </row>
    <row r="7709" spans="1:15">
      <c r="A7709" t="s">
        <v>8666</v>
      </c>
      <c r="B7709" t="s">
        <v>23513</v>
      </c>
      <c r="C7709" t="s">
        <v>8667</v>
      </c>
      <c r="D7709">
        <v>3</v>
      </c>
      <c r="E7709">
        <v>535</v>
      </c>
      <c r="F7709">
        <v>46</v>
      </c>
      <c r="G7709">
        <v>8124</v>
      </c>
      <c r="H7709">
        <v>0.591761522666716</v>
      </c>
      <c r="I7709">
        <v>0.99999999999997702</v>
      </c>
      <c r="J7709">
        <v>0.95041217501583097</v>
      </c>
      <c r="K7709" t="s">
        <v>26176</v>
      </c>
      <c r="L7709">
        <v>3</v>
      </c>
      <c r="M7709" t="s">
        <v>5133</v>
      </c>
      <c r="N7709">
        <v>6.5217391304347797E-2</v>
      </c>
      <c r="O7709">
        <v>5.60747663551402E-3</v>
      </c>
    </row>
    <row r="7710" spans="1:15">
      <c r="A7710" t="s">
        <v>8666</v>
      </c>
      <c r="B7710" t="s">
        <v>23518</v>
      </c>
      <c r="C7710" t="s">
        <v>8667</v>
      </c>
      <c r="D7710">
        <v>2</v>
      </c>
      <c r="E7710">
        <v>787</v>
      </c>
      <c r="F7710">
        <v>38</v>
      </c>
      <c r="G7710">
        <v>7393</v>
      </c>
      <c r="H7710">
        <v>0.923785561797554</v>
      </c>
      <c r="I7710">
        <v>1</v>
      </c>
      <c r="J7710">
        <v>0.966855260484069</v>
      </c>
      <c r="K7710" t="s">
        <v>26177</v>
      </c>
      <c r="L7710">
        <v>2</v>
      </c>
      <c r="M7710" t="s">
        <v>5133</v>
      </c>
      <c r="N7710">
        <v>5.2631578947368397E-2</v>
      </c>
      <c r="O7710">
        <v>2.5412960609911099E-3</v>
      </c>
    </row>
    <row r="7711" spans="1:15">
      <c r="A7711" t="s">
        <v>8668</v>
      </c>
      <c r="B7711" t="s">
        <v>23511</v>
      </c>
      <c r="C7711" t="s">
        <v>8669</v>
      </c>
      <c r="D7711">
        <v>50</v>
      </c>
      <c r="E7711">
        <v>6152</v>
      </c>
      <c r="F7711">
        <v>60</v>
      </c>
      <c r="G7711">
        <v>7804</v>
      </c>
      <c r="H7711">
        <v>0.247569914271658</v>
      </c>
      <c r="I7711">
        <v>0.72453204696922502</v>
      </c>
      <c r="J7711">
        <v>0.62275941574249205</v>
      </c>
      <c r="K7711" t="s">
        <v>28924</v>
      </c>
      <c r="L7711">
        <v>50</v>
      </c>
      <c r="M7711" t="s">
        <v>5133</v>
      </c>
      <c r="N7711">
        <v>0.83333333333333304</v>
      </c>
      <c r="O7711">
        <v>8.1274382314694398E-3</v>
      </c>
    </row>
    <row r="7712" spans="1:15">
      <c r="A7712" t="s">
        <v>8668</v>
      </c>
      <c r="B7712" t="s">
        <v>23518</v>
      </c>
      <c r="C7712" t="s">
        <v>8669</v>
      </c>
      <c r="D7712">
        <v>2</v>
      </c>
      <c r="E7712">
        <v>787</v>
      </c>
      <c r="F7712">
        <v>40</v>
      </c>
      <c r="G7712">
        <v>7393</v>
      </c>
      <c r="H7712">
        <v>0.93658551440525895</v>
      </c>
      <c r="I7712">
        <v>1</v>
      </c>
      <c r="J7712">
        <v>0.966855260484069</v>
      </c>
      <c r="K7712" t="s">
        <v>24203</v>
      </c>
      <c r="L7712">
        <v>2</v>
      </c>
      <c r="M7712" t="s">
        <v>5133</v>
      </c>
      <c r="N7712">
        <v>0.05</v>
      </c>
      <c r="O7712">
        <v>2.5412960609911099E-3</v>
      </c>
    </row>
    <row r="7713" spans="1:15">
      <c r="A7713" t="s">
        <v>8668</v>
      </c>
      <c r="B7713" t="s">
        <v>23513</v>
      </c>
      <c r="C7713" t="s">
        <v>8669</v>
      </c>
      <c r="D7713">
        <v>5</v>
      </c>
      <c r="E7713">
        <v>535</v>
      </c>
      <c r="F7713">
        <v>71</v>
      </c>
      <c r="G7713">
        <v>8124</v>
      </c>
      <c r="H7713">
        <v>0.50566799066081902</v>
      </c>
      <c r="I7713">
        <v>0.99999999999997702</v>
      </c>
      <c r="J7713">
        <v>0.95041217501583097</v>
      </c>
      <c r="K7713" t="s">
        <v>28925</v>
      </c>
      <c r="L7713">
        <v>5</v>
      </c>
      <c r="M7713" t="s">
        <v>5133</v>
      </c>
      <c r="N7713">
        <v>7.0422535211267595E-2</v>
      </c>
      <c r="O7713">
        <v>9.3457943925233603E-3</v>
      </c>
    </row>
    <row r="7714" spans="1:15">
      <c r="A7714" t="s">
        <v>8670</v>
      </c>
      <c r="B7714" t="s">
        <v>23518</v>
      </c>
      <c r="C7714" t="s">
        <v>8671</v>
      </c>
      <c r="D7714">
        <v>2</v>
      </c>
      <c r="E7714">
        <v>787</v>
      </c>
      <c r="F7714">
        <v>14</v>
      </c>
      <c r="G7714">
        <v>7393</v>
      </c>
      <c r="H7714">
        <v>0.44828683528909402</v>
      </c>
      <c r="I7714">
        <v>1</v>
      </c>
      <c r="J7714">
        <v>0.966855260484069</v>
      </c>
      <c r="K7714" t="s">
        <v>24203</v>
      </c>
      <c r="L7714">
        <v>2</v>
      </c>
      <c r="M7714" t="s">
        <v>5133</v>
      </c>
      <c r="N7714">
        <v>0.14285714285714299</v>
      </c>
      <c r="O7714">
        <v>2.5412960609911099E-3</v>
      </c>
    </row>
    <row r="7715" spans="1:15">
      <c r="A7715" t="s">
        <v>8670</v>
      </c>
      <c r="B7715" t="s">
        <v>23513</v>
      </c>
      <c r="C7715" t="s">
        <v>8671</v>
      </c>
      <c r="D7715">
        <v>3</v>
      </c>
      <c r="E7715">
        <v>535</v>
      </c>
      <c r="F7715">
        <v>15</v>
      </c>
      <c r="G7715">
        <v>8124</v>
      </c>
      <c r="H7715">
        <v>7.1462809083321893E-2</v>
      </c>
      <c r="I7715">
        <v>0.47111571080376702</v>
      </c>
      <c r="J7715">
        <v>0.447754107389148</v>
      </c>
      <c r="K7715" t="s">
        <v>26389</v>
      </c>
      <c r="L7715">
        <v>3</v>
      </c>
      <c r="M7715" t="s">
        <v>5133</v>
      </c>
      <c r="N7715">
        <v>0.2</v>
      </c>
      <c r="O7715">
        <v>5.60747663551402E-3</v>
      </c>
    </row>
    <row r="7716" spans="1:15">
      <c r="A7716" t="s">
        <v>8670</v>
      </c>
      <c r="B7716" t="s">
        <v>23511</v>
      </c>
      <c r="C7716" t="s">
        <v>8671</v>
      </c>
      <c r="D7716">
        <v>11</v>
      </c>
      <c r="E7716">
        <v>6152</v>
      </c>
      <c r="F7716">
        <v>16</v>
      </c>
      <c r="G7716">
        <v>7804</v>
      </c>
      <c r="H7716">
        <v>0.89782721505622898</v>
      </c>
      <c r="I7716">
        <v>1</v>
      </c>
      <c r="J7716">
        <v>0.85953329234717102</v>
      </c>
      <c r="K7716" t="s">
        <v>28926</v>
      </c>
      <c r="L7716">
        <v>11</v>
      </c>
      <c r="M7716" t="s">
        <v>5133</v>
      </c>
      <c r="N7716">
        <v>0.6875</v>
      </c>
      <c r="O7716">
        <v>1.78803641092328E-3</v>
      </c>
    </row>
    <row r="7717" spans="1:15">
      <c r="A7717" t="s">
        <v>8672</v>
      </c>
      <c r="B7717" t="s">
        <v>23513</v>
      </c>
      <c r="C7717" t="s">
        <v>8673</v>
      </c>
      <c r="D7717">
        <v>1</v>
      </c>
      <c r="E7717">
        <v>535</v>
      </c>
      <c r="F7717">
        <v>43</v>
      </c>
      <c r="G7717">
        <v>8124</v>
      </c>
      <c r="H7717">
        <v>0.94698313699183601</v>
      </c>
      <c r="I7717">
        <v>0.99999999999997702</v>
      </c>
      <c r="J7717">
        <v>0.95041217501583097</v>
      </c>
      <c r="K7717" t="s">
        <v>26585</v>
      </c>
      <c r="L7717">
        <v>1</v>
      </c>
      <c r="M7717" t="s">
        <v>5133</v>
      </c>
      <c r="N7717">
        <v>2.32558139534884E-2</v>
      </c>
      <c r="O7717">
        <v>1.8691588785046699E-3</v>
      </c>
    </row>
    <row r="7718" spans="1:15">
      <c r="A7718" t="s">
        <v>8672</v>
      </c>
      <c r="B7718" t="s">
        <v>23511</v>
      </c>
      <c r="C7718" t="s">
        <v>8673</v>
      </c>
      <c r="D7718">
        <v>29</v>
      </c>
      <c r="E7718">
        <v>6152</v>
      </c>
      <c r="F7718">
        <v>31</v>
      </c>
      <c r="G7718">
        <v>7804</v>
      </c>
      <c r="H7718">
        <v>2.6679458720415002E-2</v>
      </c>
      <c r="I7718">
        <v>0.177472480474653</v>
      </c>
      <c r="J7718">
        <v>0.15254350544339701</v>
      </c>
      <c r="K7718" t="s">
        <v>28927</v>
      </c>
      <c r="L7718">
        <v>29</v>
      </c>
      <c r="M7718" t="s">
        <v>5133</v>
      </c>
      <c r="N7718">
        <v>0.93548387096774199</v>
      </c>
      <c r="O7718">
        <v>4.7139141742522797E-3</v>
      </c>
    </row>
    <row r="7719" spans="1:15">
      <c r="A7719" t="s">
        <v>8674</v>
      </c>
      <c r="B7719" t="s">
        <v>23518</v>
      </c>
      <c r="C7719" t="s">
        <v>8675</v>
      </c>
      <c r="D7719">
        <v>1</v>
      </c>
      <c r="E7719">
        <v>787</v>
      </c>
      <c r="F7719">
        <v>9</v>
      </c>
      <c r="G7719">
        <v>7393</v>
      </c>
      <c r="H7719">
        <v>0.63708190659863195</v>
      </c>
      <c r="I7719">
        <v>1</v>
      </c>
      <c r="J7719">
        <v>0.966855260484069</v>
      </c>
      <c r="K7719" t="s">
        <v>24091</v>
      </c>
      <c r="L7719">
        <v>1</v>
      </c>
      <c r="M7719" t="s">
        <v>5133</v>
      </c>
      <c r="N7719">
        <v>0.11111111111111099</v>
      </c>
      <c r="O7719">
        <v>1.27064803049555E-3</v>
      </c>
    </row>
    <row r="7720" spans="1:15">
      <c r="A7720" t="s">
        <v>8674</v>
      </c>
      <c r="B7720" t="s">
        <v>23511</v>
      </c>
      <c r="C7720" t="s">
        <v>8675</v>
      </c>
      <c r="D7720">
        <v>8</v>
      </c>
      <c r="E7720">
        <v>6152</v>
      </c>
      <c r="F7720">
        <v>9</v>
      </c>
      <c r="G7720">
        <v>7804</v>
      </c>
      <c r="H7720">
        <v>0.40157748897504503</v>
      </c>
      <c r="I7720">
        <v>0.91525479399875698</v>
      </c>
      <c r="J7720">
        <v>0.78669196642228301</v>
      </c>
      <c r="K7720" t="s">
        <v>28928</v>
      </c>
      <c r="L7720">
        <v>8</v>
      </c>
      <c r="M7720" t="s">
        <v>5133</v>
      </c>
      <c r="N7720">
        <v>0.88888888888888895</v>
      </c>
      <c r="O7720">
        <v>1.3003901170351099E-3</v>
      </c>
    </row>
    <row r="7721" spans="1:15">
      <c r="A7721" t="s">
        <v>8676</v>
      </c>
      <c r="B7721" t="s">
        <v>23518</v>
      </c>
      <c r="C7721" t="s">
        <v>8677</v>
      </c>
      <c r="D7721">
        <v>15</v>
      </c>
      <c r="E7721">
        <v>787</v>
      </c>
      <c r="F7721">
        <v>109</v>
      </c>
      <c r="G7721">
        <v>7393</v>
      </c>
      <c r="H7721">
        <v>0.18011678084583899</v>
      </c>
      <c r="I7721">
        <v>0.83876007220319604</v>
      </c>
      <c r="J7721">
        <v>0.81095958809365798</v>
      </c>
      <c r="K7721" t="s">
        <v>28929</v>
      </c>
      <c r="L7721">
        <v>15</v>
      </c>
      <c r="M7721" t="s">
        <v>5133</v>
      </c>
      <c r="N7721">
        <v>0.13761467889908299</v>
      </c>
      <c r="O7721">
        <v>1.9059720457433298E-2</v>
      </c>
    </row>
    <row r="7722" spans="1:15">
      <c r="A7722" t="s">
        <v>8676</v>
      </c>
      <c r="B7722" t="s">
        <v>23513</v>
      </c>
      <c r="C7722" t="s">
        <v>8677</v>
      </c>
      <c r="D7722">
        <v>7</v>
      </c>
      <c r="E7722">
        <v>535</v>
      </c>
      <c r="F7722">
        <v>136</v>
      </c>
      <c r="G7722">
        <v>8124</v>
      </c>
      <c r="H7722">
        <v>0.80074318843567105</v>
      </c>
      <c r="I7722">
        <v>0.99999999999997702</v>
      </c>
      <c r="J7722">
        <v>0.95041217501583097</v>
      </c>
      <c r="K7722" t="s">
        <v>28930</v>
      </c>
      <c r="L7722">
        <v>7</v>
      </c>
      <c r="M7722" t="s">
        <v>5133</v>
      </c>
      <c r="N7722">
        <v>5.1470588235294101E-2</v>
      </c>
      <c r="O7722">
        <v>1.3084112149532701E-2</v>
      </c>
    </row>
    <row r="7723" spans="1:15">
      <c r="A7723" t="s">
        <v>8676</v>
      </c>
      <c r="B7723" t="s">
        <v>23511</v>
      </c>
      <c r="C7723" t="s">
        <v>8677</v>
      </c>
      <c r="D7723">
        <v>97</v>
      </c>
      <c r="E7723">
        <v>6152</v>
      </c>
      <c r="F7723">
        <v>123</v>
      </c>
      <c r="G7723">
        <v>7804</v>
      </c>
      <c r="H7723">
        <v>0.54910800183483199</v>
      </c>
      <c r="I7723">
        <v>0.968912233598893</v>
      </c>
      <c r="J7723">
        <v>0.832812322140707</v>
      </c>
      <c r="K7723" t="s">
        <v>28931</v>
      </c>
      <c r="L7723">
        <v>97</v>
      </c>
      <c r="M7723" t="s">
        <v>5133</v>
      </c>
      <c r="N7723">
        <v>0.78861788617886197</v>
      </c>
      <c r="O7723">
        <v>1.5767230169050701E-2</v>
      </c>
    </row>
    <row r="7724" spans="1:15">
      <c r="A7724" t="s">
        <v>8678</v>
      </c>
      <c r="B7724" t="s">
        <v>23511</v>
      </c>
      <c r="C7724" t="s">
        <v>8679</v>
      </c>
      <c r="D7724">
        <v>1023</v>
      </c>
      <c r="E7724">
        <v>6152</v>
      </c>
      <c r="F7724">
        <v>1187</v>
      </c>
      <c r="G7724">
        <v>7804</v>
      </c>
      <c r="H7724" s="34">
        <v>1.5566299710186799E-12</v>
      </c>
      <c r="I7724" s="34">
        <v>1.5479820267352399E-10</v>
      </c>
      <c r="J7724" s="34">
        <v>1.3305420879339899E-10</v>
      </c>
      <c r="K7724" t="s">
        <v>28932</v>
      </c>
      <c r="L7724">
        <v>1023</v>
      </c>
      <c r="M7724" t="s">
        <v>5133</v>
      </c>
      <c r="N7724">
        <v>0.86183656276326903</v>
      </c>
      <c r="O7724">
        <v>0.166287386215865</v>
      </c>
    </row>
    <row r="7725" spans="1:15">
      <c r="A7725" t="s">
        <v>8678</v>
      </c>
      <c r="B7725" t="s">
        <v>23513</v>
      </c>
      <c r="C7725" t="s">
        <v>8679</v>
      </c>
      <c r="D7725">
        <v>48</v>
      </c>
      <c r="E7725">
        <v>535</v>
      </c>
      <c r="F7725">
        <v>1216</v>
      </c>
      <c r="G7725">
        <v>8124</v>
      </c>
      <c r="H7725">
        <v>0.99999268492414795</v>
      </c>
      <c r="I7725">
        <v>0.99999999999997702</v>
      </c>
      <c r="J7725">
        <v>0.95041217501583097</v>
      </c>
      <c r="K7725" t="s">
        <v>28933</v>
      </c>
      <c r="L7725">
        <v>48</v>
      </c>
      <c r="M7725" t="s">
        <v>5133</v>
      </c>
      <c r="N7725">
        <v>3.94736842105263E-2</v>
      </c>
      <c r="O7725">
        <v>8.9719626168224306E-2</v>
      </c>
    </row>
    <row r="7726" spans="1:15">
      <c r="A7726" t="s">
        <v>8678</v>
      </c>
      <c r="B7726" t="s">
        <v>23518</v>
      </c>
      <c r="C7726" t="s">
        <v>8679</v>
      </c>
      <c r="D7726">
        <v>67</v>
      </c>
      <c r="E7726">
        <v>787</v>
      </c>
      <c r="F7726">
        <v>1065</v>
      </c>
      <c r="G7726">
        <v>7393</v>
      </c>
      <c r="H7726">
        <v>0.99999995359341398</v>
      </c>
      <c r="I7726">
        <v>1</v>
      </c>
      <c r="J7726">
        <v>0.966855260484069</v>
      </c>
      <c r="K7726" t="s">
        <v>28934</v>
      </c>
      <c r="L7726">
        <v>67</v>
      </c>
      <c r="M7726" t="s">
        <v>5133</v>
      </c>
      <c r="N7726">
        <v>6.2910798122065695E-2</v>
      </c>
      <c r="O7726">
        <v>8.5133418043202E-2</v>
      </c>
    </row>
    <row r="7727" spans="1:15">
      <c r="A7727" t="s">
        <v>8680</v>
      </c>
      <c r="B7727" t="s">
        <v>23518</v>
      </c>
      <c r="C7727" t="s">
        <v>8681</v>
      </c>
      <c r="D7727">
        <v>90</v>
      </c>
      <c r="E7727">
        <v>787</v>
      </c>
      <c r="F7727">
        <v>1470</v>
      </c>
      <c r="G7727">
        <v>7393</v>
      </c>
      <c r="H7727">
        <v>0.99999999998978095</v>
      </c>
      <c r="I7727">
        <v>1</v>
      </c>
      <c r="J7727">
        <v>0.966855260484069</v>
      </c>
      <c r="K7727" t="s">
        <v>23519</v>
      </c>
      <c r="L7727">
        <v>90</v>
      </c>
      <c r="M7727" t="s">
        <v>5133</v>
      </c>
      <c r="N7727">
        <v>6.1224489795918401E-2</v>
      </c>
      <c r="O7727">
        <v>0.11435832274460001</v>
      </c>
    </row>
    <row r="7728" spans="1:15">
      <c r="A7728" t="s">
        <v>8680</v>
      </c>
      <c r="B7728" t="s">
        <v>23511</v>
      </c>
      <c r="C7728" t="s">
        <v>8681</v>
      </c>
      <c r="D7728">
        <v>1388</v>
      </c>
      <c r="E7728">
        <v>6152</v>
      </c>
      <c r="F7728">
        <v>1601</v>
      </c>
      <c r="G7728">
        <v>7804</v>
      </c>
      <c r="H7728" s="34">
        <v>1.5702243803674501E-19</v>
      </c>
      <c r="I7728" s="34">
        <v>3.6806807201708398E-17</v>
      </c>
      <c r="J7728" s="34">
        <v>3.1636676174872001E-17</v>
      </c>
      <c r="K7728" t="s">
        <v>28935</v>
      </c>
      <c r="L7728">
        <v>1388</v>
      </c>
      <c r="M7728" t="s">
        <v>5133</v>
      </c>
      <c r="N7728">
        <v>0.86695815115552799</v>
      </c>
      <c r="O7728">
        <v>0.22561768530559201</v>
      </c>
    </row>
    <row r="7729" spans="1:15">
      <c r="A7729" t="s">
        <v>8680</v>
      </c>
      <c r="B7729" t="s">
        <v>23513</v>
      </c>
      <c r="C7729" t="s">
        <v>8681</v>
      </c>
      <c r="D7729">
        <v>60</v>
      </c>
      <c r="E7729">
        <v>535</v>
      </c>
      <c r="F7729">
        <v>1664</v>
      </c>
      <c r="G7729">
        <v>8124</v>
      </c>
      <c r="H7729">
        <v>0.99999999839179099</v>
      </c>
      <c r="I7729">
        <v>0.99999999999997702</v>
      </c>
      <c r="J7729">
        <v>0.95041217501583097</v>
      </c>
      <c r="K7729" t="s">
        <v>28936</v>
      </c>
      <c r="L7729">
        <v>60</v>
      </c>
      <c r="M7729" t="s">
        <v>5133</v>
      </c>
      <c r="N7729">
        <v>3.6057692307692298E-2</v>
      </c>
      <c r="O7729">
        <v>0.11214953271028</v>
      </c>
    </row>
    <row r="7730" spans="1:15">
      <c r="A7730" t="s">
        <v>8682</v>
      </c>
      <c r="B7730" t="s">
        <v>23511</v>
      </c>
      <c r="C7730" t="s">
        <v>8683</v>
      </c>
      <c r="D7730">
        <v>195</v>
      </c>
      <c r="E7730">
        <v>6152</v>
      </c>
      <c r="F7730">
        <v>210</v>
      </c>
      <c r="G7730">
        <v>7804</v>
      </c>
      <c r="H7730" s="34">
        <v>1.6926937473129599E-8</v>
      </c>
      <c r="I7730" s="34">
        <v>8.37415574989753E-7</v>
      </c>
      <c r="J7730" s="34">
        <v>7.1978656623374102E-7</v>
      </c>
      <c r="K7730" t="s">
        <v>28937</v>
      </c>
      <c r="L7730">
        <v>195</v>
      </c>
      <c r="M7730" t="s">
        <v>5133</v>
      </c>
      <c r="N7730">
        <v>0.92857142857142905</v>
      </c>
      <c r="O7730">
        <v>3.1697009102730801E-2</v>
      </c>
    </row>
    <row r="7731" spans="1:15">
      <c r="A7731" t="s">
        <v>8682</v>
      </c>
      <c r="B7731" t="s">
        <v>23513</v>
      </c>
      <c r="C7731" t="s">
        <v>8683</v>
      </c>
      <c r="D7731">
        <v>2</v>
      </c>
      <c r="E7731">
        <v>535</v>
      </c>
      <c r="F7731">
        <v>211</v>
      </c>
      <c r="G7731">
        <v>8124</v>
      </c>
      <c r="H7731">
        <v>0.99999233329181203</v>
      </c>
      <c r="I7731">
        <v>0.99999999999997702</v>
      </c>
      <c r="J7731">
        <v>0.95041217501583097</v>
      </c>
      <c r="K7731" t="s">
        <v>27205</v>
      </c>
      <c r="L7731">
        <v>2</v>
      </c>
      <c r="M7731" t="s">
        <v>5133</v>
      </c>
      <c r="N7731">
        <v>9.4786729857819895E-3</v>
      </c>
      <c r="O7731">
        <v>3.7383177570093499E-3</v>
      </c>
    </row>
    <row r="7732" spans="1:15">
      <c r="A7732" t="s">
        <v>8682</v>
      </c>
      <c r="B7732" t="s">
        <v>23518</v>
      </c>
      <c r="C7732" t="s">
        <v>8683</v>
      </c>
      <c r="D7732">
        <v>6</v>
      </c>
      <c r="E7732">
        <v>787</v>
      </c>
      <c r="F7732">
        <v>181</v>
      </c>
      <c r="G7732">
        <v>7393</v>
      </c>
      <c r="H7732">
        <v>0.99994206978633904</v>
      </c>
      <c r="I7732">
        <v>1</v>
      </c>
      <c r="J7732">
        <v>0.966855260484069</v>
      </c>
      <c r="K7732" t="s">
        <v>28938</v>
      </c>
      <c r="L7732">
        <v>6</v>
      </c>
      <c r="M7732" t="s">
        <v>5133</v>
      </c>
      <c r="N7732">
        <v>3.3149171270718203E-2</v>
      </c>
      <c r="O7732">
        <v>7.6238881829733202E-3</v>
      </c>
    </row>
    <row r="7733" spans="1:15">
      <c r="A7733" t="s">
        <v>8684</v>
      </c>
      <c r="B7733" t="s">
        <v>23511</v>
      </c>
      <c r="C7733" t="s">
        <v>8685</v>
      </c>
      <c r="D7733">
        <v>11</v>
      </c>
      <c r="E7733">
        <v>6152</v>
      </c>
      <c r="F7733">
        <v>12</v>
      </c>
      <c r="G7733">
        <v>7804</v>
      </c>
      <c r="H7733">
        <v>0.24296886885364699</v>
      </c>
      <c r="I7733">
        <v>0.71382528017432401</v>
      </c>
      <c r="J7733">
        <v>0.61355659322887801</v>
      </c>
      <c r="K7733" t="s">
        <v>28939</v>
      </c>
      <c r="L7733">
        <v>11</v>
      </c>
      <c r="M7733" t="s">
        <v>5133</v>
      </c>
      <c r="N7733">
        <v>0.91666666666666696</v>
      </c>
      <c r="O7733">
        <v>1.78803641092328E-3</v>
      </c>
    </row>
    <row r="7734" spans="1:15">
      <c r="A7734" t="s">
        <v>8686</v>
      </c>
      <c r="B7734" t="s">
        <v>23518</v>
      </c>
      <c r="C7734" t="s">
        <v>8687</v>
      </c>
      <c r="D7734">
        <v>23</v>
      </c>
      <c r="E7734">
        <v>787</v>
      </c>
      <c r="F7734">
        <v>411</v>
      </c>
      <c r="G7734">
        <v>7393</v>
      </c>
      <c r="H7734">
        <v>0.99992170104848899</v>
      </c>
      <c r="I7734">
        <v>1</v>
      </c>
      <c r="J7734">
        <v>0.966855260484069</v>
      </c>
      <c r="K7734" t="s">
        <v>28940</v>
      </c>
      <c r="L7734">
        <v>23</v>
      </c>
      <c r="M7734" t="s">
        <v>5133</v>
      </c>
      <c r="N7734">
        <v>5.59610705596107E-2</v>
      </c>
      <c r="O7734">
        <v>2.92249047013977E-2</v>
      </c>
    </row>
    <row r="7735" spans="1:15">
      <c r="A7735" t="s">
        <v>8686</v>
      </c>
      <c r="B7735" t="s">
        <v>23513</v>
      </c>
      <c r="C7735" t="s">
        <v>8687</v>
      </c>
      <c r="D7735">
        <v>13</v>
      </c>
      <c r="E7735">
        <v>535</v>
      </c>
      <c r="F7735">
        <v>428</v>
      </c>
      <c r="G7735">
        <v>8124</v>
      </c>
      <c r="H7735">
        <v>0.99972753550438298</v>
      </c>
      <c r="I7735">
        <v>0.99999999999997702</v>
      </c>
      <c r="J7735">
        <v>0.95041217501583097</v>
      </c>
      <c r="K7735" t="s">
        <v>28941</v>
      </c>
      <c r="L7735">
        <v>13</v>
      </c>
      <c r="M7735" t="s">
        <v>5133</v>
      </c>
      <c r="N7735">
        <v>3.03738317757009E-2</v>
      </c>
      <c r="O7735">
        <v>2.4299065420560699E-2</v>
      </c>
    </row>
    <row r="7736" spans="1:15">
      <c r="A7736" t="s">
        <v>8686</v>
      </c>
      <c r="B7736" t="s">
        <v>23511</v>
      </c>
      <c r="C7736" t="s">
        <v>8687</v>
      </c>
      <c r="D7736">
        <v>386</v>
      </c>
      <c r="E7736">
        <v>6152</v>
      </c>
      <c r="F7736">
        <v>437</v>
      </c>
      <c r="G7736">
        <v>7804</v>
      </c>
      <c r="H7736" s="34">
        <v>7.3955195948674196E-8</v>
      </c>
      <c r="I7736" s="34">
        <v>3.2074401062321501E-6</v>
      </c>
      <c r="J7736" s="34">
        <v>2.75690155451608E-6</v>
      </c>
      <c r="K7736" t="s">
        <v>28942</v>
      </c>
      <c r="L7736">
        <v>386</v>
      </c>
      <c r="M7736" t="s">
        <v>5133</v>
      </c>
      <c r="N7736">
        <v>0.88329519450800897</v>
      </c>
      <c r="O7736">
        <v>6.27438231469441E-2</v>
      </c>
    </row>
    <row r="7737" spans="1:15">
      <c r="A7737" t="s">
        <v>8688</v>
      </c>
      <c r="B7737" t="s">
        <v>23518</v>
      </c>
      <c r="C7737" t="s">
        <v>8689</v>
      </c>
      <c r="D7737">
        <v>13</v>
      </c>
      <c r="E7737">
        <v>787</v>
      </c>
      <c r="F7737">
        <v>231</v>
      </c>
      <c r="G7737">
        <v>7393</v>
      </c>
      <c r="H7737">
        <v>0.99765899719941298</v>
      </c>
      <c r="I7737">
        <v>1</v>
      </c>
      <c r="J7737">
        <v>0.966855260484069</v>
      </c>
      <c r="K7737" t="s">
        <v>28943</v>
      </c>
      <c r="L7737">
        <v>13</v>
      </c>
      <c r="M7737" t="s">
        <v>5133</v>
      </c>
      <c r="N7737">
        <v>5.62770562770563E-2</v>
      </c>
      <c r="O7737">
        <v>1.6518424396442199E-2</v>
      </c>
    </row>
    <row r="7738" spans="1:15">
      <c r="A7738" t="s">
        <v>8688</v>
      </c>
      <c r="B7738" t="s">
        <v>23511</v>
      </c>
      <c r="C7738" t="s">
        <v>8689</v>
      </c>
      <c r="D7738">
        <v>215</v>
      </c>
      <c r="E7738">
        <v>6152</v>
      </c>
      <c r="F7738">
        <v>245</v>
      </c>
      <c r="G7738">
        <v>7804</v>
      </c>
      <c r="H7738">
        <v>1.6748220261259599E-4</v>
      </c>
      <c r="I7738">
        <v>3.07623560582278E-3</v>
      </c>
      <c r="J7738">
        <v>2.6441269183084498E-3</v>
      </c>
      <c r="K7738" t="s">
        <v>28944</v>
      </c>
      <c r="L7738">
        <v>215</v>
      </c>
      <c r="M7738" t="s">
        <v>5133</v>
      </c>
      <c r="N7738">
        <v>0.87755102040816302</v>
      </c>
      <c r="O7738">
        <v>3.4947984395318599E-2</v>
      </c>
    </row>
    <row r="7739" spans="1:15">
      <c r="A7739" t="s">
        <v>8688</v>
      </c>
      <c r="B7739" t="s">
        <v>23513</v>
      </c>
      <c r="C7739" t="s">
        <v>8689</v>
      </c>
      <c r="D7739">
        <v>9</v>
      </c>
      <c r="E7739">
        <v>535</v>
      </c>
      <c r="F7739">
        <v>244</v>
      </c>
      <c r="G7739">
        <v>8124</v>
      </c>
      <c r="H7739">
        <v>0.98308739842345605</v>
      </c>
      <c r="I7739">
        <v>0.99999999999997702</v>
      </c>
      <c r="J7739">
        <v>0.95041217501583097</v>
      </c>
      <c r="K7739" t="s">
        <v>28945</v>
      </c>
      <c r="L7739">
        <v>9</v>
      </c>
      <c r="M7739" t="s">
        <v>5133</v>
      </c>
      <c r="N7739">
        <v>3.6885245901639302E-2</v>
      </c>
      <c r="O7739">
        <v>1.6822429906542102E-2</v>
      </c>
    </row>
    <row r="7740" spans="1:15">
      <c r="A7740" t="s">
        <v>8690</v>
      </c>
      <c r="B7740" t="s">
        <v>23513</v>
      </c>
      <c r="C7740" t="s">
        <v>8691</v>
      </c>
      <c r="D7740">
        <v>2</v>
      </c>
      <c r="E7740">
        <v>535</v>
      </c>
      <c r="F7740">
        <v>10</v>
      </c>
      <c r="G7740">
        <v>8124</v>
      </c>
      <c r="H7740">
        <v>0.13720826776095801</v>
      </c>
      <c r="I7740">
        <v>0.66676148853393002</v>
      </c>
      <c r="J7740">
        <v>0.63369823653433999</v>
      </c>
      <c r="K7740" t="s">
        <v>28946</v>
      </c>
      <c r="L7740">
        <v>2</v>
      </c>
      <c r="M7740" t="s">
        <v>5133</v>
      </c>
      <c r="N7740">
        <v>0.2</v>
      </c>
      <c r="O7740">
        <v>3.7383177570093499E-3</v>
      </c>
    </row>
    <row r="7741" spans="1:15">
      <c r="A7741" t="s">
        <v>8690</v>
      </c>
      <c r="B7741" t="s">
        <v>23511</v>
      </c>
      <c r="C7741" t="s">
        <v>8691</v>
      </c>
      <c r="D7741">
        <v>7</v>
      </c>
      <c r="E7741">
        <v>6152</v>
      </c>
      <c r="F7741">
        <v>9</v>
      </c>
      <c r="G7741">
        <v>7804</v>
      </c>
      <c r="H7741">
        <v>0.70695686083507503</v>
      </c>
      <c r="I7741">
        <v>0.968912233598893</v>
      </c>
      <c r="J7741">
        <v>0.832812322140707</v>
      </c>
      <c r="K7741" t="s">
        <v>28947</v>
      </c>
      <c r="L7741">
        <v>7</v>
      </c>
      <c r="M7741" t="s">
        <v>5133</v>
      </c>
      <c r="N7741">
        <v>0.77777777777777801</v>
      </c>
      <c r="O7741">
        <v>1.13784135240572E-3</v>
      </c>
    </row>
    <row r="7742" spans="1:15">
      <c r="A7742" t="s">
        <v>8692</v>
      </c>
      <c r="B7742" t="s">
        <v>23511</v>
      </c>
      <c r="C7742" t="s">
        <v>8693</v>
      </c>
      <c r="D7742">
        <v>979</v>
      </c>
      <c r="E7742">
        <v>6152</v>
      </c>
      <c r="F7742">
        <v>1184</v>
      </c>
      <c r="G7742">
        <v>7804</v>
      </c>
      <c r="H7742">
        <v>1.9237922686266199E-4</v>
      </c>
      <c r="I7742">
        <v>3.40031146941275E-3</v>
      </c>
      <c r="J7742">
        <v>2.92268091231019E-3</v>
      </c>
      <c r="K7742" t="s">
        <v>28948</v>
      </c>
      <c r="L7742">
        <v>979</v>
      </c>
      <c r="M7742" t="s">
        <v>5133</v>
      </c>
      <c r="N7742">
        <v>0.826858108108108</v>
      </c>
      <c r="O7742">
        <v>0.15913524057217199</v>
      </c>
    </row>
    <row r="7743" spans="1:15">
      <c r="A7743" t="s">
        <v>8692</v>
      </c>
      <c r="B7743" t="s">
        <v>23513</v>
      </c>
      <c r="C7743" t="s">
        <v>8693</v>
      </c>
      <c r="D7743">
        <v>46</v>
      </c>
      <c r="E7743">
        <v>535</v>
      </c>
      <c r="F7743">
        <v>1233</v>
      </c>
      <c r="G7743">
        <v>8124</v>
      </c>
      <c r="H7743">
        <v>0.99999899440850903</v>
      </c>
      <c r="I7743">
        <v>0.99999999999997702</v>
      </c>
      <c r="J7743">
        <v>0.95041217501583097</v>
      </c>
      <c r="K7743" t="s">
        <v>28949</v>
      </c>
      <c r="L7743">
        <v>46</v>
      </c>
      <c r="M7743" t="s">
        <v>5133</v>
      </c>
      <c r="N7743">
        <v>3.7307380373073802E-2</v>
      </c>
      <c r="O7743">
        <v>8.5981308411214999E-2</v>
      </c>
    </row>
    <row r="7744" spans="1:15">
      <c r="A7744" t="s">
        <v>8692</v>
      </c>
      <c r="B7744" t="s">
        <v>23518</v>
      </c>
      <c r="C7744" t="s">
        <v>8693</v>
      </c>
      <c r="D7744">
        <v>92</v>
      </c>
      <c r="E7744">
        <v>787</v>
      </c>
      <c r="F7744">
        <v>1071</v>
      </c>
      <c r="G7744">
        <v>7393</v>
      </c>
      <c r="H7744">
        <v>0.99315301681604196</v>
      </c>
      <c r="I7744">
        <v>1</v>
      </c>
      <c r="J7744">
        <v>0.966855260484069</v>
      </c>
      <c r="K7744" t="s">
        <v>28950</v>
      </c>
      <c r="L7744">
        <v>92</v>
      </c>
      <c r="M7744" t="s">
        <v>5133</v>
      </c>
      <c r="N7744">
        <v>8.5901027077497694E-2</v>
      </c>
      <c r="O7744">
        <v>0.11689961880559099</v>
      </c>
    </row>
    <row r="7745" spans="1:15">
      <c r="A7745" t="s">
        <v>8694</v>
      </c>
      <c r="B7745" t="s">
        <v>23511</v>
      </c>
      <c r="C7745" t="s">
        <v>8695</v>
      </c>
      <c r="D7745">
        <v>1</v>
      </c>
      <c r="E7745">
        <v>6152</v>
      </c>
      <c r="F7745">
        <v>1</v>
      </c>
      <c r="G7745">
        <v>7804</v>
      </c>
      <c r="H7745">
        <v>0.788313685289595</v>
      </c>
      <c r="I7745">
        <v>0.968912233598893</v>
      </c>
      <c r="J7745">
        <v>0.832812322140707</v>
      </c>
      <c r="K7745" t="s">
        <v>26846</v>
      </c>
      <c r="L7745">
        <v>1</v>
      </c>
      <c r="M7745" t="s">
        <v>5133</v>
      </c>
      <c r="N7745">
        <v>1</v>
      </c>
      <c r="O7745">
        <v>1.6254876462938901E-4</v>
      </c>
    </row>
    <row r="7746" spans="1:15">
      <c r="A7746" t="s">
        <v>8696</v>
      </c>
      <c r="B7746" t="s">
        <v>23511</v>
      </c>
      <c r="C7746" t="s">
        <v>8697</v>
      </c>
      <c r="D7746">
        <v>1</v>
      </c>
      <c r="E7746">
        <v>6152</v>
      </c>
      <c r="F7746">
        <v>1</v>
      </c>
      <c r="G7746">
        <v>7804</v>
      </c>
      <c r="H7746">
        <v>0.788313685289595</v>
      </c>
      <c r="I7746">
        <v>0.968912233598893</v>
      </c>
      <c r="J7746">
        <v>0.832812322140707</v>
      </c>
      <c r="K7746" t="s">
        <v>26846</v>
      </c>
      <c r="L7746">
        <v>1</v>
      </c>
      <c r="M7746" t="s">
        <v>5133</v>
      </c>
      <c r="N7746">
        <v>1</v>
      </c>
      <c r="O7746">
        <v>1.6254876462938901E-4</v>
      </c>
    </row>
    <row r="7747" spans="1:15">
      <c r="A7747" t="s">
        <v>8698</v>
      </c>
      <c r="B7747" t="s">
        <v>23511</v>
      </c>
      <c r="C7747" t="s">
        <v>8699</v>
      </c>
      <c r="D7747">
        <v>258</v>
      </c>
      <c r="E7747">
        <v>6152</v>
      </c>
      <c r="F7747">
        <v>279</v>
      </c>
      <c r="G7747">
        <v>7804</v>
      </c>
      <c r="H7747" s="34">
        <v>2.5351687441431498E-10</v>
      </c>
      <c r="I7747" s="34">
        <v>1.7955925385675702E-8</v>
      </c>
      <c r="J7747" s="34">
        <v>1.5433715663890001E-8</v>
      </c>
      <c r="K7747" t="s">
        <v>28951</v>
      </c>
      <c r="L7747">
        <v>258</v>
      </c>
      <c r="M7747" t="s">
        <v>5133</v>
      </c>
      <c r="N7747">
        <v>0.92473118279569899</v>
      </c>
      <c r="O7747">
        <v>4.1937581274382303E-2</v>
      </c>
    </row>
    <row r="7748" spans="1:15">
      <c r="A7748" t="s">
        <v>8698</v>
      </c>
      <c r="B7748" t="s">
        <v>23518</v>
      </c>
      <c r="C7748" t="s">
        <v>8699</v>
      </c>
      <c r="D7748">
        <v>7</v>
      </c>
      <c r="E7748">
        <v>787</v>
      </c>
      <c r="F7748">
        <v>269</v>
      </c>
      <c r="G7748">
        <v>7393</v>
      </c>
      <c r="H7748">
        <v>0.99999991519615705</v>
      </c>
      <c r="I7748">
        <v>1</v>
      </c>
      <c r="J7748">
        <v>0.966855260484069</v>
      </c>
      <c r="K7748" t="s">
        <v>26381</v>
      </c>
      <c r="L7748">
        <v>7</v>
      </c>
      <c r="M7748" t="s">
        <v>5133</v>
      </c>
      <c r="N7748">
        <v>2.60223048327138E-2</v>
      </c>
      <c r="O7748">
        <v>8.8945362134688708E-3</v>
      </c>
    </row>
    <row r="7749" spans="1:15">
      <c r="A7749" t="s">
        <v>8698</v>
      </c>
      <c r="B7749" t="s">
        <v>23513</v>
      </c>
      <c r="C7749" t="s">
        <v>8699</v>
      </c>
      <c r="D7749">
        <v>6</v>
      </c>
      <c r="E7749">
        <v>535</v>
      </c>
      <c r="F7749">
        <v>291</v>
      </c>
      <c r="G7749">
        <v>8124</v>
      </c>
      <c r="H7749">
        <v>0.99992396617572799</v>
      </c>
      <c r="I7749">
        <v>0.99999999999997702</v>
      </c>
      <c r="J7749">
        <v>0.95041217501583097</v>
      </c>
      <c r="K7749" t="s">
        <v>26382</v>
      </c>
      <c r="L7749">
        <v>6</v>
      </c>
      <c r="M7749" t="s">
        <v>5133</v>
      </c>
      <c r="N7749">
        <v>2.06185567010309E-2</v>
      </c>
      <c r="O7749">
        <v>1.1214953271028E-2</v>
      </c>
    </row>
    <row r="7750" spans="1:15">
      <c r="A7750" t="s">
        <v>8700</v>
      </c>
      <c r="B7750" t="s">
        <v>23511</v>
      </c>
      <c r="C7750" t="s">
        <v>8701</v>
      </c>
      <c r="D7750">
        <v>7</v>
      </c>
      <c r="E7750">
        <v>6152</v>
      </c>
      <c r="F7750">
        <v>9</v>
      </c>
      <c r="G7750">
        <v>7804</v>
      </c>
      <c r="H7750">
        <v>0.70695686083507503</v>
      </c>
      <c r="I7750">
        <v>0.968912233598893</v>
      </c>
      <c r="J7750">
        <v>0.832812322140707</v>
      </c>
      <c r="K7750" t="s">
        <v>28952</v>
      </c>
      <c r="L7750">
        <v>7</v>
      </c>
      <c r="M7750" t="s">
        <v>5133</v>
      </c>
      <c r="N7750">
        <v>0.77777777777777801</v>
      </c>
      <c r="O7750">
        <v>1.13784135240572E-3</v>
      </c>
    </row>
    <row r="7751" spans="1:15">
      <c r="A7751" t="s">
        <v>8700</v>
      </c>
      <c r="B7751" t="s">
        <v>23513</v>
      </c>
      <c r="C7751" t="s">
        <v>8701</v>
      </c>
      <c r="D7751">
        <v>2</v>
      </c>
      <c r="E7751">
        <v>535</v>
      </c>
      <c r="F7751">
        <v>9</v>
      </c>
      <c r="G7751">
        <v>8124</v>
      </c>
      <c r="H7751">
        <v>0.114576498756382</v>
      </c>
      <c r="I7751">
        <v>0.64703075560747003</v>
      </c>
      <c r="J7751">
        <v>0.614945907739046</v>
      </c>
      <c r="K7751" t="s">
        <v>25056</v>
      </c>
      <c r="L7751">
        <v>2</v>
      </c>
      <c r="M7751" t="s">
        <v>5133</v>
      </c>
      <c r="N7751">
        <v>0.22222222222222199</v>
      </c>
      <c r="O7751">
        <v>3.7383177570093499E-3</v>
      </c>
    </row>
    <row r="7752" spans="1:15">
      <c r="A7752" t="s">
        <v>8702</v>
      </c>
      <c r="B7752" t="s">
        <v>23511</v>
      </c>
      <c r="C7752" t="s">
        <v>8703</v>
      </c>
      <c r="D7752">
        <v>193</v>
      </c>
      <c r="E7752">
        <v>6152</v>
      </c>
      <c r="F7752">
        <v>212</v>
      </c>
      <c r="G7752">
        <v>7804</v>
      </c>
      <c r="H7752" s="34">
        <v>1.20056633194668E-6</v>
      </c>
      <c r="I7752" s="34">
        <v>4.0202637884404998E-5</v>
      </c>
      <c r="J7752" s="34">
        <v>3.4555505701823702E-5</v>
      </c>
      <c r="K7752" t="s">
        <v>26689</v>
      </c>
      <c r="L7752">
        <v>193</v>
      </c>
      <c r="M7752" t="s">
        <v>5133</v>
      </c>
      <c r="N7752">
        <v>0.910377358490566</v>
      </c>
      <c r="O7752">
        <v>3.1371911573472001E-2</v>
      </c>
    </row>
    <row r="7753" spans="1:15">
      <c r="A7753" t="s">
        <v>8702</v>
      </c>
      <c r="B7753" t="s">
        <v>23518</v>
      </c>
      <c r="C7753" t="s">
        <v>8703</v>
      </c>
      <c r="D7753">
        <v>4</v>
      </c>
      <c r="E7753">
        <v>787</v>
      </c>
      <c r="F7753">
        <v>198</v>
      </c>
      <c r="G7753">
        <v>7393</v>
      </c>
      <c r="H7753">
        <v>0.99999959408241601</v>
      </c>
      <c r="I7753">
        <v>1</v>
      </c>
      <c r="J7753">
        <v>0.966855260484069</v>
      </c>
      <c r="K7753" t="s">
        <v>26686</v>
      </c>
      <c r="L7753">
        <v>4</v>
      </c>
      <c r="M7753" t="s">
        <v>5133</v>
      </c>
      <c r="N7753">
        <v>2.02020202020202E-2</v>
      </c>
      <c r="O7753">
        <v>5.0825921219822103E-3</v>
      </c>
    </row>
    <row r="7754" spans="1:15">
      <c r="A7754" t="s">
        <v>8702</v>
      </c>
      <c r="B7754" t="s">
        <v>23513</v>
      </c>
      <c r="C7754" t="s">
        <v>8703</v>
      </c>
      <c r="D7754">
        <v>11</v>
      </c>
      <c r="E7754">
        <v>535</v>
      </c>
      <c r="F7754">
        <v>216</v>
      </c>
      <c r="G7754">
        <v>8124</v>
      </c>
      <c r="H7754">
        <v>0.85105562442603699</v>
      </c>
      <c r="I7754">
        <v>0.99999999999997702</v>
      </c>
      <c r="J7754">
        <v>0.95041217501583097</v>
      </c>
      <c r="K7754" t="s">
        <v>26688</v>
      </c>
      <c r="L7754">
        <v>11</v>
      </c>
      <c r="M7754" t="s">
        <v>5133</v>
      </c>
      <c r="N7754">
        <v>5.0925925925925902E-2</v>
      </c>
      <c r="O7754">
        <v>2.0560747663551399E-2</v>
      </c>
    </row>
    <row r="7755" spans="1:15">
      <c r="A7755" t="s">
        <v>8704</v>
      </c>
      <c r="B7755" t="s">
        <v>23511</v>
      </c>
      <c r="C7755" t="s">
        <v>8705</v>
      </c>
      <c r="D7755">
        <v>206</v>
      </c>
      <c r="E7755">
        <v>6152</v>
      </c>
      <c r="F7755">
        <v>283</v>
      </c>
      <c r="G7755">
        <v>7804</v>
      </c>
      <c r="H7755">
        <v>0.99447741766381803</v>
      </c>
      <c r="I7755">
        <v>1</v>
      </c>
      <c r="J7755">
        <v>0.85953329234717102</v>
      </c>
      <c r="K7755" t="s">
        <v>28953</v>
      </c>
      <c r="L7755">
        <v>206</v>
      </c>
      <c r="M7755" t="s">
        <v>5133</v>
      </c>
      <c r="N7755">
        <v>0.72791519434629004</v>
      </c>
      <c r="O7755">
        <v>3.3485045513654103E-2</v>
      </c>
    </row>
    <row r="7756" spans="1:15">
      <c r="A7756" t="s">
        <v>8704</v>
      </c>
      <c r="B7756" t="s">
        <v>23513</v>
      </c>
      <c r="C7756" t="s">
        <v>8705</v>
      </c>
      <c r="D7756">
        <v>21</v>
      </c>
      <c r="E7756">
        <v>535</v>
      </c>
      <c r="F7756">
        <v>282</v>
      </c>
      <c r="G7756">
        <v>8124</v>
      </c>
      <c r="H7756">
        <v>0.309649175294958</v>
      </c>
      <c r="I7756">
        <v>0.96185933942670199</v>
      </c>
      <c r="J7756">
        <v>0.91416282684384298</v>
      </c>
      <c r="K7756" t="s">
        <v>28954</v>
      </c>
      <c r="L7756">
        <v>21</v>
      </c>
      <c r="M7756" t="s">
        <v>5133</v>
      </c>
      <c r="N7756">
        <v>7.4468085106383003E-2</v>
      </c>
      <c r="O7756">
        <v>3.9252336448598102E-2</v>
      </c>
    </row>
    <row r="7757" spans="1:15">
      <c r="A7757" t="s">
        <v>8704</v>
      </c>
      <c r="B7757" t="s">
        <v>23518</v>
      </c>
      <c r="C7757" t="s">
        <v>8705</v>
      </c>
      <c r="D7757">
        <v>40</v>
      </c>
      <c r="E7757">
        <v>787</v>
      </c>
      <c r="F7757">
        <v>279</v>
      </c>
      <c r="G7757">
        <v>7393</v>
      </c>
      <c r="H7757">
        <v>2.9879731924005299E-2</v>
      </c>
      <c r="I7757">
        <v>0.44363642296891398</v>
      </c>
      <c r="J7757">
        <v>0.42893220928983</v>
      </c>
      <c r="K7757" t="s">
        <v>28955</v>
      </c>
      <c r="L7757">
        <v>40</v>
      </c>
      <c r="M7757" t="s">
        <v>5133</v>
      </c>
      <c r="N7757">
        <v>0.14336917562724</v>
      </c>
      <c r="O7757">
        <v>5.0825921219822101E-2</v>
      </c>
    </row>
    <row r="7758" spans="1:15">
      <c r="A7758" t="s">
        <v>8706</v>
      </c>
      <c r="B7758" t="s">
        <v>23518</v>
      </c>
      <c r="C7758" t="s">
        <v>8707</v>
      </c>
      <c r="D7758">
        <v>2</v>
      </c>
      <c r="E7758">
        <v>787</v>
      </c>
      <c r="F7758">
        <v>14</v>
      </c>
      <c r="G7758">
        <v>7393</v>
      </c>
      <c r="H7758">
        <v>0.44828683528909402</v>
      </c>
      <c r="I7758">
        <v>1</v>
      </c>
      <c r="J7758">
        <v>0.966855260484069</v>
      </c>
      <c r="K7758" t="s">
        <v>25675</v>
      </c>
      <c r="L7758">
        <v>2</v>
      </c>
      <c r="M7758" t="s">
        <v>5133</v>
      </c>
      <c r="N7758">
        <v>0.14285714285714299</v>
      </c>
      <c r="O7758">
        <v>2.5412960609911099E-3</v>
      </c>
    </row>
    <row r="7759" spans="1:15">
      <c r="A7759" t="s">
        <v>8706</v>
      </c>
      <c r="B7759" t="s">
        <v>23511</v>
      </c>
      <c r="C7759" t="s">
        <v>8707</v>
      </c>
      <c r="D7759">
        <v>11</v>
      </c>
      <c r="E7759">
        <v>6152</v>
      </c>
      <c r="F7759">
        <v>18</v>
      </c>
      <c r="G7759">
        <v>7804</v>
      </c>
      <c r="H7759">
        <v>0.97745231548310696</v>
      </c>
      <c r="I7759">
        <v>1</v>
      </c>
      <c r="J7759">
        <v>0.85953329234717102</v>
      </c>
      <c r="K7759" t="s">
        <v>25674</v>
      </c>
      <c r="L7759">
        <v>11</v>
      </c>
      <c r="M7759" t="s">
        <v>5133</v>
      </c>
      <c r="N7759">
        <v>0.61111111111111105</v>
      </c>
      <c r="O7759">
        <v>1.78803641092328E-3</v>
      </c>
    </row>
    <row r="7760" spans="1:15">
      <c r="A7760" t="s">
        <v>8706</v>
      </c>
      <c r="B7760" t="s">
        <v>23513</v>
      </c>
      <c r="C7760" t="s">
        <v>8707</v>
      </c>
      <c r="D7760">
        <v>2</v>
      </c>
      <c r="E7760">
        <v>535</v>
      </c>
      <c r="F7760">
        <v>20</v>
      </c>
      <c r="G7760">
        <v>8124</v>
      </c>
      <c r="H7760">
        <v>0.383095126126271</v>
      </c>
      <c r="I7760">
        <v>0.99999999999997702</v>
      </c>
      <c r="J7760">
        <v>0.95041217501583097</v>
      </c>
      <c r="K7760" t="s">
        <v>24783</v>
      </c>
      <c r="L7760">
        <v>2</v>
      </c>
      <c r="M7760" t="s">
        <v>5133</v>
      </c>
      <c r="N7760">
        <v>0.1</v>
      </c>
      <c r="O7760">
        <v>3.7383177570093499E-3</v>
      </c>
    </row>
    <row r="7761" spans="1:15">
      <c r="A7761" t="s">
        <v>8708</v>
      </c>
      <c r="B7761" t="s">
        <v>23511</v>
      </c>
      <c r="C7761" t="s">
        <v>8709</v>
      </c>
      <c r="D7761">
        <v>91</v>
      </c>
      <c r="E7761">
        <v>6152</v>
      </c>
      <c r="F7761">
        <v>122</v>
      </c>
      <c r="G7761">
        <v>7804</v>
      </c>
      <c r="H7761">
        <v>0.89560499444182495</v>
      </c>
      <c r="I7761">
        <v>1</v>
      </c>
      <c r="J7761">
        <v>0.85953329234717102</v>
      </c>
      <c r="K7761" t="s">
        <v>28956</v>
      </c>
      <c r="L7761">
        <v>91</v>
      </c>
      <c r="M7761" t="s">
        <v>5133</v>
      </c>
      <c r="N7761">
        <v>0.74590163934426201</v>
      </c>
      <c r="O7761">
        <v>1.47919375812744E-2</v>
      </c>
    </row>
    <row r="7762" spans="1:15">
      <c r="A7762" t="s">
        <v>8708</v>
      </c>
      <c r="B7762" t="s">
        <v>23513</v>
      </c>
      <c r="C7762" t="s">
        <v>8709</v>
      </c>
      <c r="D7762">
        <v>9</v>
      </c>
      <c r="E7762">
        <v>535</v>
      </c>
      <c r="F7762">
        <v>121</v>
      </c>
      <c r="G7762">
        <v>8124</v>
      </c>
      <c r="H7762">
        <v>0.402721412374901</v>
      </c>
      <c r="I7762">
        <v>0.99999999999997702</v>
      </c>
      <c r="J7762">
        <v>0.95041217501583097</v>
      </c>
      <c r="K7762" t="s">
        <v>28957</v>
      </c>
      <c r="L7762">
        <v>9</v>
      </c>
      <c r="M7762" t="s">
        <v>5133</v>
      </c>
      <c r="N7762">
        <v>7.43801652892562E-2</v>
      </c>
      <c r="O7762">
        <v>1.6822429906542102E-2</v>
      </c>
    </row>
    <row r="7763" spans="1:15">
      <c r="A7763" t="s">
        <v>8708</v>
      </c>
      <c r="B7763" t="s">
        <v>23518</v>
      </c>
      <c r="C7763" t="s">
        <v>8709</v>
      </c>
      <c r="D7763">
        <v>12</v>
      </c>
      <c r="E7763">
        <v>787</v>
      </c>
      <c r="F7763">
        <v>121</v>
      </c>
      <c r="G7763">
        <v>7393</v>
      </c>
      <c r="H7763">
        <v>0.64725943192970203</v>
      </c>
      <c r="I7763">
        <v>1</v>
      </c>
      <c r="J7763">
        <v>0.966855260484069</v>
      </c>
      <c r="K7763" t="s">
        <v>28958</v>
      </c>
      <c r="L7763">
        <v>12</v>
      </c>
      <c r="M7763" t="s">
        <v>5133</v>
      </c>
      <c r="N7763">
        <v>9.9173553719008295E-2</v>
      </c>
      <c r="O7763">
        <v>1.52477763659466E-2</v>
      </c>
    </row>
    <row r="7764" spans="1:15">
      <c r="A7764" t="s">
        <v>8710</v>
      </c>
      <c r="B7764" t="s">
        <v>23518</v>
      </c>
      <c r="C7764" t="s">
        <v>8711</v>
      </c>
      <c r="D7764">
        <v>2</v>
      </c>
      <c r="E7764">
        <v>787</v>
      </c>
      <c r="F7764">
        <v>24</v>
      </c>
      <c r="G7764">
        <v>7393</v>
      </c>
      <c r="H7764">
        <v>0.74146761916767701</v>
      </c>
      <c r="I7764">
        <v>1</v>
      </c>
      <c r="J7764">
        <v>0.966855260484069</v>
      </c>
      <c r="K7764" t="s">
        <v>25438</v>
      </c>
      <c r="L7764">
        <v>2</v>
      </c>
      <c r="M7764" t="s">
        <v>2729</v>
      </c>
      <c r="N7764">
        <v>8.3333333333333301E-2</v>
      </c>
      <c r="O7764">
        <v>2.5412960609911099E-3</v>
      </c>
    </row>
    <row r="7765" spans="1:15">
      <c r="A7765" t="s">
        <v>8710</v>
      </c>
      <c r="B7765" t="s">
        <v>23511</v>
      </c>
      <c r="C7765" t="s">
        <v>8711</v>
      </c>
      <c r="D7765">
        <v>23</v>
      </c>
      <c r="E7765">
        <v>6152</v>
      </c>
      <c r="F7765">
        <v>25</v>
      </c>
      <c r="G7765">
        <v>7804</v>
      </c>
      <c r="H7765">
        <v>7.6414432343673497E-2</v>
      </c>
      <c r="I7765">
        <v>0.36255425851733297</v>
      </c>
      <c r="J7765">
        <v>0.31162745547789</v>
      </c>
      <c r="K7765" t="s">
        <v>25439</v>
      </c>
      <c r="L7765">
        <v>23</v>
      </c>
      <c r="M7765" t="s">
        <v>2729</v>
      </c>
      <c r="N7765">
        <v>0.92</v>
      </c>
      <c r="O7765">
        <v>3.73862158647594E-3</v>
      </c>
    </row>
    <row r="7766" spans="1:15">
      <c r="A7766" t="s">
        <v>8712</v>
      </c>
      <c r="B7766" t="s">
        <v>23513</v>
      </c>
      <c r="C7766" t="s">
        <v>8713</v>
      </c>
      <c r="D7766">
        <v>8</v>
      </c>
      <c r="E7766">
        <v>535</v>
      </c>
      <c r="F7766">
        <v>52</v>
      </c>
      <c r="G7766">
        <v>8124</v>
      </c>
      <c r="H7766">
        <v>1.9381680007925901E-2</v>
      </c>
      <c r="I7766">
        <v>0.27735852425135299</v>
      </c>
      <c r="J7766">
        <v>0.26360491829291599</v>
      </c>
      <c r="K7766" t="s">
        <v>28959</v>
      </c>
      <c r="L7766">
        <v>8</v>
      </c>
      <c r="M7766" t="s">
        <v>2729</v>
      </c>
      <c r="N7766">
        <v>0.15384615384615399</v>
      </c>
      <c r="O7766">
        <v>1.4953271028037399E-2</v>
      </c>
    </row>
    <row r="7767" spans="1:15">
      <c r="A7767" t="s">
        <v>8712</v>
      </c>
      <c r="B7767" t="s">
        <v>23511</v>
      </c>
      <c r="C7767" t="s">
        <v>8713</v>
      </c>
      <c r="D7767">
        <v>31</v>
      </c>
      <c r="E7767">
        <v>6152</v>
      </c>
      <c r="F7767">
        <v>56</v>
      </c>
      <c r="G7767">
        <v>7804</v>
      </c>
      <c r="H7767">
        <v>0.99997967775386798</v>
      </c>
      <c r="I7767">
        <v>1</v>
      </c>
      <c r="J7767">
        <v>0.85953329234717102</v>
      </c>
      <c r="K7767" t="s">
        <v>28960</v>
      </c>
      <c r="L7767">
        <v>31</v>
      </c>
      <c r="M7767" t="s">
        <v>2729</v>
      </c>
      <c r="N7767">
        <v>0.55357142857142905</v>
      </c>
      <c r="O7767">
        <v>5.0390117035110501E-3</v>
      </c>
    </row>
    <row r="7768" spans="1:15">
      <c r="A7768" t="s">
        <v>8712</v>
      </c>
      <c r="B7768" t="s">
        <v>23518</v>
      </c>
      <c r="C7768" t="s">
        <v>8713</v>
      </c>
      <c r="D7768">
        <v>12</v>
      </c>
      <c r="E7768">
        <v>787</v>
      </c>
      <c r="F7768">
        <v>56</v>
      </c>
      <c r="G7768">
        <v>7393</v>
      </c>
      <c r="H7768">
        <v>1.32142994863759E-2</v>
      </c>
      <c r="I7768">
        <v>0.27671305435087601</v>
      </c>
      <c r="J7768">
        <v>0.26754147224375802</v>
      </c>
      <c r="K7768" t="s">
        <v>28961</v>
      </c>
      <c r="L7768">
        <v>12</v>
      </c>
      <c r="M7768" t="s">
        <v>2729</v>
      </c>
      <c r="N7768">
        <v>0.214285714285714</v>
      </c>
      <c r="O7768">
        <v>1.52477763659466E-2</v>
      </c>
    </row>
    <row r="7769" spans="1:15">
      <c r="A7769" t="s">
        <v>8714</v>
      </c>
      <c r="B7769" t="s">
        <v>23511</v>
      </c>
      <c r="C7769" t="s">
        <v>8715</v>
      </c>
      <c r="D7769">
        <v>51</v>
      </c>
      <c r="E7769">
        <v>6152</v>
      </c>
      <c r="F7769">
        <v>96</v>
      </c>
      <c r="G7769">
        <v>7804</v>
      </c>
      <c r="H7769">
        <v>0.99999999580139498</v>
      </c>
      <c r="I7769">
        <v>1</v>
      </c>
      <c r="J7769">
        <v>0.85953329234717102</v>
      </c>
      <c r="K7769" t="s">
        <v>28962</v>
      </c>
      <c r="L7769">
        <v>51</v>
      </c>
      <c r="M7769" t="s">
        <v>2729</v>
      </c>
      <c r="N7769">
        <v>0.53125</v>
      </c>
      <c r="O7769">
        <v>8.2899869960988293E-3</v>
      </c>
    </row>
    <row r="7770" spans="1:15">
      <c r="A7770" t="s">
        <v>8714</v>
      </c>
      <c r="B7770" t="s">
        <v>23518</v>
      </c>
      <c r="C7770" t="s">
        <v>8715</v>
      </c>
      <c r="D7770">
        <v>24</v>
      </c>
      <c r="E7770">
        <v>787</v>
      </c>
      <c r="F7770">
        <v>96</v>
      </c>
      <c r="G7770">
        <v>7393</v>
      </c>
      <c r="H7770" s="34">
        <v>4.65661566478389E-5</v>
      </c>
      <c r="I7770">
        <v>7.4914969129311598E-3</v>
      </c>
      <c r="J7770">
        <v>7.24319319916766E-3</v>
      </c>
      <c r="K7770" t="s">
        <v>28963</v>
      </c>
      <c r="L7770">
        <v>24</v>
      </c>
      <c r="M7770" t="s">
        <v>2729</v>
      </c>
      <c r="N7770">
        <v>0.25</v>
      </c>
      <c r="O7770">
        <v>3.0495552731893302E-2</v>
      </c>
    </row>
    <row r="7771" spans="1:15">
      <c r="A7771" t="s">
        <v>8714</v>
      </c>
      <c r="B7771" t="s">
        <v>23513</v>
      </c>
      <c r="C7771" t="s">
        <v>8715</v>
      </c>
      <c r="D7771">
        <v>13</v>
      </c>
      <c r="E7771">
        <v>535</v>
      </c>
      <c r="F7771">
        <v>89</v>
      </c>
      <c r="G7771">
        <v>8124</v>
      </c>
      <c r="H7771">
        <v>5.2325392830057998E-3</v>
      </c>
      <c r="I7771">
        <v>0.100532583446639</v>
      </c>
      <c r="J7771">
        <v>9.5547391293483094E-2</v>
      </c>
      <c r="K7771" t="s">
        <v>28964</v>
      </c>
      <c r="L7771">
        <v>13</v>
      </c>
      <c r="M7771" t="s">
        <v>2729</v>
      </c>
      <c r="N7771">
        <v>0.14606741573033699</v>
      </c>
      <c r="O7771">
        <v>2.4299065420560699E-2</v>
      </c>
    </row>
    <row r="7772" spans="1:15">
      <c r="A7772" t="s">
        <v>8716</v>
      </c>
      <c r="B7772" t="s">
        <v>23511</v>
      </c>
      <c r="C7772" t="s">
        <v>8717</v>
      </c>
      <c r="D7772">
        <v>19</v>
      </c>
      <c r="E7772">
        <v>6152</v>
      </c>
      <c r="F7772">
        <v>41</v>
      </c>
      <c r="G7772">
        <v>7804</v>
      </c>
      <c r="H7772">
        <v>0.99999900162732802</v>
      </c>
      <c r="I7772">
        <v>1</v>
      </c>
      <c r="J7772">
        <v>0.85953329234717102</v>
      </c>
      <c r="K7772" t="s">
        <v>28965</v>
      </c>
      <c r="L7772">
        <v>19</v>
      </c>
      <c r="M7772" t="s">
        <v>2729</v>
      </c>
      <c r="N7772">
        <v>0.46341463414634099</v>
      </c>
      <c r="O7772">
        <v>3.0884265279583901E-3</v>
      </c>
    </row>
    <row r="7773" spans="1:15">
      <c r="A7773" t="s">
        <v>8716</v>
      </c>
      <c r="B7773" t="s">
        <v>23518</v>
      </c>
      <c r="C7773" t="s">
        <v>8717</v>
      </c>
      <c r="D7773">
        <v>12</v>
      </c>
      <c r="E7773">
        <v>787</v>
      </c>
      <c r="F7773">
        <v>40</v>
      </c>
      <c r="G7773">
        <v>7393</v>
      </c>
      <c r="H7773">
        <v>6.4734063609665196E-4</v>
      </c>
      <c r="I7773">
        <v>4.7545720451218298E-2</v>
      </c>
      <c r="J7773">
        <v>4.5969829931765398E-2</v>
      </c>
      <c r="K7773" t="s">
        <v>28966</v>
      </c>
      <c r="L7773">
        <v>12</v>
      </c>
      <c r="M7773" t="s">
        <v>2729</v>
      </c>
      <c r="N7773">
        <v>0.3</v>
      </c>
      <c r="O7773">
        <v>1.52477763659466E-2</v>
      </c>
    </row>
    <row r="7774" spans="1:15">
      <c r="A7774" t="s">
        <v>8716</v>
      </c>
      <c r="B7774" t="s">
        <v>23513</v>
      </c>
      <c r="C7774" t="s">
        <v>8717</v>
      </c>
      <c r="D7774">
        <v>7</v>
      </c>
      <c r="E7774">
        <v>535</v>
      </c>
      <c r="F7774">
        <v>37</v>
      </c>
      <c r="G7774">
        <v>8124</v>
      </c>
      <c r="H7774">
        <v>9.4209691358594898E-3</v>
      </c>
      <c r="I7774">
        <v>0.15931940320993099</v>
      </c>
      <c r="J7774">
        <v>0.15141910052697799</v>
      </c>
      <c r="K7774" t="s">
        <v>28967</v>
      </c>
      <c r="L7774">
        <v>7</v>
      </c>
      <c r="M7774" t="s">
        <v>2729</v>
      </c>
      <c r="N7774">
        <v>0.18918918918918901</v>
      </c>
      <c r="O7774">
        <v>1.3084112149532701E-2</v>
      </c>
    </row>
    <row r="7775" spans="1:15">
      <c r="A7775" t="s">
        <v>8718</v>
      </c>
      <c r="B7775" t="s">
        <v>23511</v>
      </c>
      <c r="C7775" t="s">
        <v>8719</v>
      </c>
      <c r="D7775">
        <v>205</v>
      </c>
      <c r="E7775">
        <v>6152</v>
      </c>
      <c r="F7775">
        <v>220</v>
      </c>
      <c r="G7775">
        <v>7804</v>
      </c>
      <c r="H7775" s="34">
        <v>3.0134584565543798E-9</v>
      </c>
      <c r="I7775" s="34">
        <v>1.6856533241351099E-7</v>
      </c>
      <c r="J7775" s="34">
        <v>1.4488751514497999E-7</v>
      </c>
      <c r="K7775" t="s">
        <v>25070</v>
      </c>
      <c r="L7775">
        <v>205</v>
      </c>
      <c r="M7775" t="s">
        <v>1463</v>
      </c>
      <c r="N7775">
        <v>0.93181818181818199</v>
      </c>
      <c r="O7775">
        <v>3.3322496749024703E-2</v>
      </c>
    </row>
    <row r="7776" spans="1:15">
      <c r="A7776" t="s">
        <v>8718</v>
      </c>
      <c r="B7776" t="s">
        <v>23513</v>
      </c>
      <c r="C7776" t="s">
        <v>8719</v>
      </c>
      <c r="D7776">
        <v>4</v>
      </c>
      <c r="E7776">
        <v>535</v>
      </c>
      <c r="F7776">
        <v>241</v>
      </c>
      <c r="G7776">
        <v>8124</v>
      </c>
      <c r="H7776">
        <v>0.99993947455825805</v>
      </c>
      <c r="I7776">
        <v>0.99999999999997702</v>
      </c>
      <c r="J7776">
        <v>0.95041217501583097</v>
      </c>
      <c r="K7776" t="s">
        <v>25072</v>
      </c>
      <c r="L7776">
        <v>4</v>
      </c>
      <c r="M7776" t="s">
        <v>1463</v>
      </c>
      <c r="N7776">
        <v>1.6597510373444001E-2</v>
      </c>
      <c r="O7776">
        <v>7.4766355140186902E-3</v>
      </c>
    </row>
    <row r="7777" spans="1:15">
      <c r="A7777" t="s">
        <v>8718</v>
      </c>
      <c r="B7777" t="s">
        <v>23518</v>
      </c>
      <c r="C7777" t="s">
        <v>8719</v>
      </c>
      <c r="D7777">
        <v>6</v>
      </c>
      <c r="E7777">
        <v>787</v>
      </c>
      <c r="F7777">
        <v>209</v>
      </c>
      <c r="G7777">
        <v>7393</v>
      </c>
      <c r="H7777">
        <v>0.99999538497715501</v>
      </c>
      <c r="I7777">
        <v>1</v>
      </c>
      <c r="J7777">
        <v>0.966855260484069</v>
      </c>
      <c r="K7777" t="s">
        <v>25071</v>
      </c>
      <c r="L7777">
        <v>6</v>
      </c>
      <c r="M7777" t="s">
        <v>1463</v>
      </c>
      <c r="N7777">
        <v>2.8708133971291901E-2</v>
      </c>
      <c r="O7777">
        <v>7.6238881829733202E-3</v>
      </c>
    </row>
    <row r="7778" spans="1:15">
      <c r="A7778" t="s">
        <v>8720</v>
      </c>
      <c r="B7778" t="s">
        <v>23511</v>
      </c>
      <c r="C7778" t="s">
        <v>8721</v>
      </c>
      <c r="D7778">
        <v>202</v>
      </c>
      <c r="E7778">
        <v>6152</v>
      </c>
      <c r="F7778">
        <v>225</v>
      </c>
      <c r="G7778">
        <v>7804</v>
      </c>
      <c r="H7778" s="34">
        <v>8.4908799674271098E-6</v>
      </c>
      <c r="I7778">
        <v>2.42297719650203E-4</v>
      </c>
      <c r="J7778">
        <v>2.0826295669914999E-4</v>
      </c>
      <c r="K7778" t="s">
        <v>28968</v>
      </c>
      <c r="L7778">
        <v>202</v>
      </c>
      <c r="M7778" t="s">
        <v>1463</v>
      </c>
      <c r="N7778">
        <v>0.89777777777777801</v>
      </c>
      <c r="O7778">
        <v>3.2834850455136497E-2</v>
      </c>
    </row>
    <row r="7779" spans="1:15">
      <c r="A7779" t="s">
        <v>8720</v>
      </c>
      <c r="B7779" t="s">
        <v>23513</v>
      </c>
      <c r="C7779" t="s">
        <v>8721</v>
      </c>
      <c r="D7779">
        <v>5</v>
      </c>
      <c r="E7779">
        <v>535</v>
      </c>
      <c r="F7779">
        <v>230</v>
      </c>
      <c r="G7779">
        <v>8124</v>
      </c>
      <c r="H7779">
        <v>0.99949648802001401</v>
      </c>
      <c r="I7779">
        <v>0.99999999999997702</v>
      </c>
      <c r="J7779">
        <v>0.95041217501583097</v>
      </c>
      <c r="K7779" t="s">
        <v>28969</v>
      </c>
      <c r="L7779">
        <v>5</v>
      </c>
      <c r="M7779" t="s">
        <v>1463</v>
      </c>
      <c r="N7779">
        <v>2.1739130434782601E-2</v>
      </c>
      <c r="O7779">
        <v>9.3457943925233603E-3</v>
      </c>
    </row>
    <row r="7780" spans="1:15">
      <c r="A7780" t="s">
        <v>8720</v>
      </c>
      <c r="B7780" t="s">
        <v>23518</v>
      </c>
      <c r="C7780" t="s">
        <v>8721</v>
      </c>
      <c r="D7780">
        <v>13</v>
      </c>
      <c r="E7780">
        <v>787</v>
      </c>
      <c r="F7780">
        <v>189</v>
      </c>
      <c r="G7780">
        <v>7393</v>
      </c>
      <c r="H7780">
        <v>0.97172427523183902</v>
      </c>
      <c r="I7780">
        <v>1</v>
      </c>
      <c r="J7780">
        <v>0.966855260484069</v>
      </c>
      <c r="K7780" t="s">
        <v>28970</v>
      </c>
      <c r="L7780">
        <v>13</v>
      </c>
      <c r="M7780" t="s">
        <v>1463</v>
      </c>
      <c r="N7780">
        <v>6.8783068783068793E-2</v>
      </c>
      <c r="O7780">
        <v>1.6518424396442199E-2</v>
      </c>
    </row>
    <row r="7781" spans="1:15">
      <c r="A7781" t="s">
        <v>8722</v>
      </c>
      <c r="B7781" t="s">
        <v>23511</v>
      </c>
      <c r="C7781" t="s">
        <v>8723</v>
      </c>
      <c r="D7781">
        <v>14</v>
      </c>
      <c r="E7781">
        <v>6152</v>
      </c>
      <c r="F7781">
        <v>15</v>
      </c>
      <c r="G7781">
        <v>7804</v>
      </c>
      <c r="H7781">
        <v>0.141611718708783</v>
      </c>
      <c r="I7781">
        <v>0.54611425167193095</v>
      </c>
      <c r="J7781">
        <v>0.46940338073728599</v>
      </c>
      <c r="K7781" t="s">
        <v>28971</v>
      </c>
      <c r="L7781">
        <v>14</v>
      </c>
      <c r="M7781" t="s">
        <v>1463</v>
      </c>
      <c r="N7781">
        <v>0.93333333333333302</v>
      </c>
      <c r="O7781">
        <v>2.2756827048114399E-3</v>
      </c>
    </row>
    <row r="7782" spans="1:15">
      <c r="A7782" t="s">
        <v>8724</v>
      </c>
      <c r="B7782" t="s">
        <v>23513</v>
      </c>
      <c r="C7782" t="s">
        <v>8725</v>
      </c>
      <c r="D7782">
        <v>2</v>
      </c>
      <c r="E7782">
        <v>535</v>
      </c>
      <c r="F7782">
        <v>50</v>
      </c>
      <c r="G7782">
        <v>8124</v>
      </c>
      <c r="H7782">
        <v>0.85075768920774997</v>
      </c>
      <c r="I7782">
        <v>0.99999999999997702</v>
      </c>
      <c r="J7782">
        <v>0.95041217501583097</v>
      </c>
      <c r="K7782" t="s">
        <v>25082</v>
      </c>
      <c r="L7782">
        <v>2</v>
      </c>
      <c r="M7782" t="s">
        <v>1463</v>
      </c>
      <c r="N7782">
        <v>0.04</v>
      </c>
      <c r="O7782">
        <v>3.7383177570093499E-3</v>
      </c>
    </row>
    <row r="7783" spans="1:15">
      <c r="A7783" t="s">
        <v>8724</v>
      </c>
      <c r="B7783" t="s">
        <v>23511</v>
      </c>
      <c r="C7783" t="s">
        <v>8725</v>
      </c>
      <c r="D7783">
        <v>41</v>
      </c>
      <c r="E7783">
        <v>6152</v>
      </c>
      <c r="F7783">
        <v>44</v>
      </c>
      <c r="G7783">
        <v>7804</v>
      </c>
      <c r="H7783">
        <v>9.4681249992155606E-3</v>
      </c>
      <c r="I7783">
        <v>8.1267385019422198E-2</v>
      </c>
      <c r="J7783">
        <v>6.9852023006189104E-2</v>
      </c>
      <c r="K7783" t="s">
        <v>28972</v>
      </c>
      <c r="L7783">
        <v>41</v>
      </c>
      <c r="M7783" t="s">
        <v>1463</v>
      </c>
      <c r="N7783">
        <v>0.93181818181818199</v>
      </c>
      <c r="O7783">
        <v>6.6644993498049402E-3</v>
      </c>
    </row>
    <row r="7784" spans="1:15">
      <c r="A7784" t="s">
        <v>8726</v>
      </c>
      <c r="B7784" t="s">
        <v>23511</v>
      </c>
      <c r="C7784" t="s">
        <v>8727</v>
      </c>
      <c r="D7784">
        <v>1</v>
      </c>
      <c r="E7784">
        <v>6152</v>
      </c>
      <c r="F7784">
        <v>1</v>
      </c>
      <c r="G7784">
        <v>7804</v>
      </c>
      <c r="H7784">
        <v>0.788313685289595</v>
      </c>
      <c r="I7784">
        <v>0.968912233598893</v>
      </c>
      <c r="J7784">
        <v>0.832812322140707</v>
      </c>
      <c r="K7784" t="s">
        <v>28036</v>
      </c>
      <c r="L7784">
        <v>1</v>
      </c>
      <c r="M7784" t="s">
        <v>1463</v>
      </c>
      <c r="N7784">
        <v>1</v>
      </c>
      <c r="O7784">
        <v>1.6254876462938901E-4</v>
      </c>
    </row>
    <row r="7785" spans="1:15">
      <c r="A7785" t="s">
        <v>8728</v>
      </c>
      <c r="B7785" t="s">
        <v>23518</v>
      </c>
      <c r="C7785" t="s">
        <v>8729</v>
      </c>
      <c r="D7785">
        <v>2</v>
      </c>
      <c r="E7785">
        <v>787</v>
      </c>
      <c r="F7785">
        <v>64</v>
      </c>
      <c r="G7785">
        <v>7393</v>
      </c>
      <c r="H7785">
        <v>0.99373721444803198</v>
      </c>
      <c r="I7785">
        <v>1</v>
      </c>
      <c r="J7785">
        <v>0.966855260484069</v>
      </c>
      <c r="K7785" t="s">
        <v>25087</v>
      </c>
      <c r="L7785">
        <v>2</v>
      </c>
      <c r="M7785" t="s">
        <v>1463</v>
      </c>
      <c r="N7785">
        <v>3.125E-2</v>
      </c>
      <c r="O7785">
        <v>2.5412960609911099E-3</v>
      </c>
    </row>
    <row r="7786" spans="1:15">
      <c r="A7786" t="s">
        <v>8728</v>
      </c>
      <c r="B7786" t="s">
        <v>23511</v>
      </c>
      <c r="C7786" t="s">
        <v>8729</v>
      </c>
      <c r="D7786">
        <v>61</v>
      </c>
      <c r="E7786">
        <v>6152</v>
      </c>
      <c r="F7786">
        <v>64</v>
      </c>
      <c r="G7786">
        <v>7804</v>
      </c>
      <c r="H7786">
        <v>2.2752395174968401E-4</v>
      </c>
      <c r="I7786">
        <v>3.9160372464609001E-3</v>
      </c>
      <c r="J7786">
        <v>3.3659643874046899E-3</v>
      </c>
      <c r="K7786" t="s">
        <v>25088</v>
      </c>
      <c r="L7786">
        <v>61</v>
      </c>
      <c r="M7786" t="s">
        <v>1463</v>
      </c>
      <c r="N7786">
        <v>0.953125</v>
      </c>
      <c r="O7786">
        <v>9.9154746423927194E-3</v>
      </c>
    </row>
    <row r="7787" spans="1:15">
      <c r="A7787" t="s">
        <v>8730</v>
      </c>
      <c r="B7787" t="s">
        <v>23511</v>
      </c>
      <c r="C7787" t="s">
        <v>8731</v>
      </c>
      <c r="D7787">
        <v>72</v>
      </c>
      <c r="E7787">
        <v>6152</v>
      </c>
      <c r="F7787">
        <v>80</v>
      </c>
      <c r="G7787">
        <v>7804</v>
      </c>
      <c r="H7787">
        <v>6.64261287484939E-3</v>
      </c>
      <c r="I7787">
        <v>6.1969845252444103E-2</v>
      </c>
      <c r="J7787">
        <v>5.3265145116078001E-2</v>
      </c>
      <c r="K7787" t="s">
        <v>28032</v>
      </c>
      <c r="L7787">
        <v>72</v>
      </c>
      <c r="M7787" t="s">
        <v>1463</v>
      </c>
      <c r="N7787">
        <v>0.9</v>
      </c>
      <c r="O7787">
        <v>1.1703511053316001E-2</v>
      </c>
    </row>
    <row r="7788" spans="1:15">
      <c r="A7788" t="s">
        <v>8730</v>
      </c>
      <c r="B7788" t="s">
        <v>23513</v>
      </c>
      <c r="C7788" t="s">
        <v>8731</v>
      </c>
      <c r="D7788">
        <v>2</v>
      </c>
      <c r="E7788">
        <v>535</v>
      </c>
      <c r="F7788">
        <v>89</v>
      </c>
      <c r="G7788">
        <v>8124</v>
      </c>
      <c r="H7788">
        <v>0.98347309795339899</v>
      </c>
      <c r="I7788">
        <v>0.99999999999997702</v>
      </c>
      <c r="J7788">
        <v>0.95041217501583097</v>
      </c>
      <c r="K7788" t="s">
        <v>25082</v>
      </c>
      <c r="L7788">
        <v>2</v>
      </c>
      <c r="M7788" t="s">
        <v>1463</v>
      </c>
      <c r="N7788">
        <v>2.2471910112359501E-2</v>
      </c>
      <c r="O7788">
        <v>3.7383177570093499E-3</v>
      </c>
    </row>
    <row r="7789" spans="1:15">
      <c r="A7789" t="s">
        <v>8730</v>
      </c>
      <c r="B7789" t="s">
        <v>23518</v>
      </c>
      <c r="C7789" t="s">
        <v>8731</v>
      </c>
      <c r="D7789">
        <v>3</v>
      </c>
      <c r="E7789">
        <v>787</v>
      </c>
      <c r="F7789">
        <v>73</v>
      </c>
      <c r="G7789">
        <v>7393</v>
      </c>
      <c r="H7789">
        <v>0.98760940311294398</v>
      </c>
      <c r="I7789">
        <v>1</v>
      </c>
      <c r="J7789">
        <v>0.966855260484069</v>
      </c>
      <c r="K7789" t="s">
        <v>25073</v>
      </c>
      <c r="L7789">
        <v>3</v>
      </c>
      <c r="M7789" t="s">
        <v>1463</v>
      </c>
      <c r="N7789">
        <v>4.1095890410958902E-2</v>
      </c>
      <c r="O7789">
        <v>3.8119440914866601E-3</v>
      </c>
    </row>
    <row r="7790" spans="1:15">
      <c r="A7790" t="s">
        <v>8732</v>
      </c>
      <c r="B7790" t="s">
        <v>23513</v>
      </c>
      <c r="C7790" t="s">
        <v>8733</v>
      </c>
      <c r="D7790">
        <v>2</v>
      </c>
      <c r="E7790">
        <v>535</v>
      </c>
      <c r="F7790">
        <v>57</v>
      </c>
      <c r="G7790">
        <v>8124</v>
      </c>
      <c r="H7790">
        <v>0.89749946622884902</v>
      </c>
      <c r="I7790">
        <v>0.99999999999997702</v>
      </c>
      <c r="J7790">
        <v>0.95041217501583097</v>
      </c>
      <c r="K7790" t="s">
        <v>25082</v>
      </c>
      <c r="L7790">
        <v>2</v>
      </c>
      <c r="M7790" t="s">
        <v>1463</v>
      </c>
      <c r="N7790">
        <v>3.5087719298245598E-2</v>
      </c>
      <c r="O7790">
        <v>3.7383177570093499E-3</v>
      </c>
    </row>
    <row r="7791" spans="1:15">
      <c r="A7791" t="s">
        <v>8732</v>
      </c>
      <c r="B7791" t="s">
        <v>23511</v>
      </c>
      <c r="C7791" t="s">
        <v>8733</v>
      </c>
      <c r="D7791">
        <v>46</v>
      </c>
      <c r="E7791">
        <v>6152</v>
      </c>
      <c r="F7791">
        <v>51</v>
      </c>
      <c r="G7791">
        <v>7804</v>
      </c>
      <c r="H7791">
        <v>2.7066106044426001E-2</v>
      </c>
      <c r="I7791">
        <v>0.17943825859082399</v>
      </c>
      <c r="J7791">
        <v>0.154233157179614</v>
      </c>
      <c r="K7791" t="s">
        <v>28973</v>
      </c>
      <c r="L7791">
        <v>46</v>
      </c>
      <c r="M7791" t="s">
        <v>1463</v>
      </c>
      <c r="N7791">
        <v>0.90196078431372595</v>
      </c>
      <c r="O7791">
        <v>7.4772431729518904E-3</v>
      </c>
    </row>
    <row r="7792" spans="1:15">
      <c r="A7792" t="s">
        <v>8734</v>
      </c>
      <c r="B7792" t="s">
        <v>23511</v>
      </c>
      <c r="C7792" t="s">
        <v>8735</v>
      </c>
      <c r="D7792">
        <v>131</v>
      </c>
      <c r="E7792">
        <v>6152</v>
      </c>
      <c r="F7792">
        <v>143</v>
      </c>
      <c r="G7792">
        <v>7804</v>
      </c>
      <c r="H7792" s="34">
        <v>2.9296065681741E-5</v>
      </c>
      <c r="I7792">
        <v>6.9835294585167103E-4</v>
      </c>
      <c r="J7792">
        <v>6.0025760676823297E-4</v>
      </c>
      <c r="K7792" t="s">
        <v>28974</v>
      </c>
      <c r="L7792">
        <v>131</v>
      </c>
      <c r="M7792" t="s">
        <v>1463</v>
      </c>
      <c r="N7792">
        <v>0.91608391608391604</v>
      </c>
      <c r="O7792">
        <v>2.1293888166449899E-2</v>
      </c>
    </row>
    <row r="7793" spans="1:15">
      <c r="A7793" t="s">
        <v>8734</v>
      </c>
      <c r="B7793" t="s">
        <v>23513</v>
      </c>
      <c r="C7793" t="s">
        <v>8735</v>
      </c>
      <c r="D7793">
        <v>4</v>
      </c>
      <c r="E7793">
        <v>535</v>
      </c>
      <c r="F7793">
        <v>151</v>
      </c>
      <c r="G7793">
        <v>8124</v>
      </c>
      <c r="H7793">
        <v>0.991412322200658</v>
      </c>
      <c r="I7793">
        <v>0.99999999999997702</v>
      </c>
      <c r="J7793">
        <v>0.95041217501583097</v>
      </c>
      <c r="K7793" t="s">
        <v>25072</v>
      </c>
      <c r="L7793">
        <v>4</v>
      </c>
      <c r="M7793" t="s">
        <v>1463</v>
      </c>
      <c r="N7793">
        <v>2.6490066225165601E-2</v>
      </c>
      <c r="O7793">
        <v>7.4766355140186902E-3</v>
      </c>
    </row>
    <row r="7794" spans="1:15">
      <c r="A7794" t="s">
        <v>8734</v>
      </c>
      <c r="B7794" t="s">
        <v>23518</v>
      </c>
      <c r="C7794" t="s">
        <v>8735</v>
      </c>
      <c r="D7794">
        <v>4</v>
      </c>
      <c r="E7794">
        <v>787</v>
      </c>
      <c r="F7794">
        <v>136</v>
      </c>
      <c r="G7794">
        <v>7393</v>
      </c>
      <c r="H7794">
        <v>0.999828145622769</v>
      </c>
      <c r="I7794">
        <v>1</v>
      </c>
      <c r="J7794">
        <v>0.966855260484069</v>
      </c>
      <c r="K7794" t="s">
        <v>28975</v>
      </c>
      <c r="L7794">
        <v>4</v>
      </c>
      <c r="M7794" t="s">
        <v>1463</v>
      </c>
      <c r="N7794">
        <v>2.9411764705882401E-2</v>
      </c>
      <c r="O7794">
        <v>5.0825921219822103E-3</v>
      </c>
    </row>
    <row r="7795" spans="1:15">
      <c r="A7795" t="s">
        <v>8736</v>
      </c>
      <c r="B7795" t="s">
        <v>23513</v>
      </c>
      <c r="C7795" t="s">
        <v>8737</v>
      </c>
      <c r="D7795">
        <v>2</v>
      </c>
      <c r="E7795">
        <v>535</v>
      </c>
      <c r="F7795">
        <v>141</v>
      </c>
      <c r="G7795">
        <v>8124</v>
      </c>
      <c r="H7795">
        <v>0.99931263046083896</v>
      </c>
      <c r="I7795">
        <v>0.99999999999997702</v>
      </c>
      <c r="J7795">
        <v>0.95041217501583097</v>
      </c>
      <c r="K7795" t="s">
        <v>25082</v>
      </c>
      <c r="L7795">
        <v>2</v>
      </c>
      <c r="M7795" t="s">
        <v>1463</v>
      </c>
      <c r="N7795">
        <v>1.41843971631206E-2</v>
      </c>
      <c r="O7795">
        <v>3.7383177570093499E-3</v>
      </c>
    </row>
    <row r="7796" spans="1:15">
      <c r="A7796" t="s">
        <v>8736</v>
      </c>
      <c r="B7796" t="s">
        <v>23518</v>
      </c>
      <c r="C7796" t="s">
        <v>8737</v>
      </c>
      <c r="D7796">
        <v>4</v>
      </c>
      <c r="E7796">
        <v>787</v>
      </c>
      <c r="F7796">
        <v>127</v>
      </c>
      <c r="G7796">
        <v>7393</v>
      </c>
      <c r="H7796">
        <v>0.99960374029435395</v>
      </c>
      <c r="I7796">
        <v>1</v>
      </c>
      <c r="J7796">
        <v>0.966855260484069</v>
      </c>
      <c r="K7796" t="s">
        <v>28975</v>
      </c>
      <c r="L7796">
        <v>4</v>
      </c>
      <c r="M7796" t="s">
        <v>1463</v>
      </c>
      <c r="N7796">
        <v>3.1496062992125998E-2</v>
      </c>
      <c r="O7796">
        <v>5.0825921219822103E-3</v>
      </c>
    </row>
    <row r="7797" spans="1:15">
      <c r="A7797" t="s">
        <v>8736</v>
      </c>
      <c r="B7797" t="s">
        <v>23511</v>
      </c>
      <c r="C7797" t="s">
        <v>8737</v>
      </c>
      <c r="D7797">
        <v>124</v>
      </c>
      <c r="E7797">
        <v>6152</v>
      </c>
      <c r="F7797">
        <v>134</v>
      </c>
      <c r="G7797">
        <v>7804</v>
      </c>
      <c r="H7797" s="34">
        <v>1.2535391718573E-5</v>
      </c>
      <c r="I7797">
        <v>3.4763642667422998E-4</v>
      </c>
      <c r="J7797">
        <v>2.9880508235910702E-4</v>
      </c>
      <c r="K7797" t="s">
        <v>28976</v>
      </c>
      <c r="L7797">
        <v>124</v>
      </c>
      <c r="M7797" t="s">
        <v>1463</v>
      </c>
      <c r="N7797">
        <v>0.92537313432835799</v>
      </c>
      <c r="O7797">
        <v>2.01560468140442E-2</v>
      </c>
    </row>
    <row r="7798" spans="1:15">
      <c r="A7798" t="s">
        <v>8738</v>
      </c>
      <c r="B7798" t="s">
        <v>23511</v>
      </c>
      <c r="C7798" t="s">
        <v>8739</v>
      </c>
      <c r="D7798">
        <v>14</v>
      </c>
      <c r="E7798">
        <v>6152</v>
      </c>
      <c r="F7798">
        <v>14</v>
      </c>
      <c r="G7798">
        <v>7804</v>
      </c>
      <c r="H7798">
        <v>3.5680033920092398E-2</v>
      </c>
      <c r="I7798">
        <v>0.21445050912290001</v>
      </c>
      <c r="J7798">
        <v>0.18432735215193299</v>
      </c>
      <c r="K7798" t="s">
        <v>28977</v>
      </c>
      <c r="L7798">
        <v>14</v>
      </c>
      <c r="M7798" t="s">
        <v>1463</v>
      </c>
      <c r="N7798">
        <v>1</v>
      </c>
      <c r="O7798">
        <v>2.2756827048114399E-3</v>
      </c>
    </row>
    <row r="7799" spans="1:15">
      <c r="A7799" t="s">
        <v>8740</v>
      </c>
      <c r="B7799" t="s">
        <v>23511</v>
      </c>
      <c r="C7799" t="s">
        <v>8741</v>
      </c>
      <c r="D7799">
        <v>14</v>
      </c>
      <c r="E7799">
        <v>6152</v>
      </c>
      <c r="F7799">
        <v>14</v>
      </c>
      <c r="G7799">
        <v>7804</v>
      </c>
      <c r="H7799">
        <v>3.5680033920092398E-2</v>
      </c>
      <c r="I7799">
        <v>0.21445050912290001</v>
      </c>
      <c r="J7799">
        <v>0.18432735215193299</v>
      </c>
      <c r="K7799" t="s">
        <v>28977</v>
      </c>
      <c r="L7799">
        <v>14</v>
      </c>
      <c r="M7799" t="s">
        <v>1463</v>
      </c>
      <c r="N7799">
        <v>1</v>
      </c>
      <c r="O7799">
        <v>2.2756827048114399E-3</v>
      </c>
    </row>
    <row r="7800" spans="1:15">
      <c r="A7800" t="s">
        <v>8742</v>
      </c>
      <c r="B7800" t="s">
        <v>23511</v>
      </c>
      <c r="C7800" t="s">
        <v>8743</v>
      </c>
      <c r="D7800">
        <v>14</v>
      </c>
      <c r="E7800">
        <v>6152</v>
      </c>
      <c r="F7800">
        <v>14</v>
      </c>
      <c r="G7800">
        <v>7804</v>
      </c>
      <c r="H7800">
        <v>3.5680033920092398E-2</v>
      </c>
      <c r="I7800">
        <v>0.21445050912290001</v>
      </c>
      <c r="J7800">
        <v>0.18432735215193299</v>
      </c>
      <c r="K7800" t="s">
        <v>28977</v>
      </c>
      <c r="L7800">
        <v>14</v>
      </c>
      <c r="M7800" t="s">
        <v>1463</v>
      </c>
      <c r="N7800">
        <v>1</v>
      </c>
      <c r="O7800">
        <v>2.2756827048114399E-3</v>
      </c>
    </row>
    <row r="7801" spans="1:15">
      <c r="A7801" t="s">
        <v>8744</v>
      </c>
      <c r="B7801" t="s">
        <v>23518</v>
      </c>
      <c r="C7801" t="s">
        <v>8745</v>
      </c>
      <c r="D7801">
        <v>2</v>
      </c>
      <c r="E7801">
        <v>787</v>
      </c>
      <c r="F7801">
        <v>54</v>
      </c>
      <c r="G7801">
        <v>7393</v>
      </c>
      <c r="H7801">
        <v>0.98323104167878195</v>
      </c>
      <c r="I7801">
        <v>1</v>
      </c>
      <c r="J7801">
        <v>0.966855260484069</v>
      </c>
      <c r="K7801" t="s">
        <v>25087</v>
      </c>
      <c r="L7801">
        <v>2</v>
      </c>
      <c r="M7801" t="s">
        <v>1463</v>
      </c>
      <c r="N7801">
        <v>3.7037037037037E-2</v>
      </c>
      <c r="O7801">
        <v>2.5412960609911099E-3</v>
      </c>
    </row>
    <row r="7802" spans="1:15">
      <c r="A7802" t="s">
        <v>8744</v>
      </c>
      <c r="B7802" t="s">
        <v>23511</v>
      </c>
      <c r="C7802" t="s">
        <v>8745</v>
      </c>
      <c r="D7802">
        <v>51</v>
      </c>
      <c r="E7802">
        <v>6152</v>
      </c>
      <c r="F7802">
        <v>54</v>
      </c>
      <c r="G7802">
        <v>7804</v>
      </c>
      <c r="H7802">
        <v>1.53896961374267E-3</v>
      </c>
      <c r="I7802">
        <v>1.89389448091207E-2</v>
      </c>
      <c r="J7802">
        <v>1.6278653585364899E-2</v>
      </c>
      <c r="K7802" t="s">
        <v>28978</v>
      </c>
      <c r="L7802">
        <v>51</v>
      </c>
      <c r="M7802" t="s">
        <v>1463</v>
      </c>
      <c r="N7802">
        <v>0.94444444444444398</v>
      </c>
      <c r="O7802">
        <v>8.2899869960988293E-3</v>
      </c>
    </row>
    <row r="7803" spans="1:15">
      <c r="A7803" t="s">
        <v>8746</v>
      </c>
      <c r="B7803" t="s">
        <v>23511</v>
      </c>
      <c r="C7803" t="s">
        <v>8747</v>
      </c>
      <c r="D7803">
        <v>17</v>
      </c>
      <c r="E7803">
        <v>6152</v>
      </c>
      <c r="F7803">
        <v>19</v>
      </c>
      <c r="G7803">
        <v>7804</v>
      </c>
      <c r="H7803">
        <v>0.20051287893879999</v>
      </c>
      <c r="I7803">
        <v>0.65495995127819795</v>
      </c>
      <c r="J7803">
        <v>0.56295988327769197</v>
      </c>
      <c r="K7803" t="s">
        <v>25495</v>
      </c>
      <c r="L7803">
        <v>17</v>
      </c>
      <c r="M7803" t="s">
        <v>1463</v>
      </c>
      <c r="N7803">
        <v>0.89473684210526305</v>
      </c>
      <c r="O7803">
        <v>2.7633289986996102E-3</v>
      </c>
    </row>
    <row r="7804" spans="1:15">
      <c r="A7804" t="s">
        <v>8746</v>
      </c>
      <c r="B7804" t="s">
        <v>23513</v>
      </c>
      <c r="C7804" t="s">
        <v>8747</v>
      </c>
      <c r="D7804">
        <v>2</v>
      </c>
      <c r="E7804">
        <v>535</v>
      </c>
      <c r="F7804">
        <v>21</v>
      </c>
      <c r="G7804">
        <v>8124</v>
      </c>
      <c r="H7804">
        <v>0.40690215816583097</v>
      </c>
      <c r="I7804">
        <v>0.99999999999997702</v>
      </c>
      <c r="J7804">
        <v>0.95041217501583097</v>
      </c>
      <c r="K7804" t="s">
        <v>25082</v>
      </c>
      <c r="L7804">
        <v>2</v>
      </c>
      <c r="M7804" t="s">
        <v>1463</v>
      </c>
      <c r="N7804">
        <v>9.5238095238095205E-2</v>
      </c>
      <c r="O7804">
        <v>3.7383177570093499E-3</v>
      </c>
    </row>
    <row r="7805" spans="1:15">
      <c r="A7805" t="s">
        <v>8748</v>
      </c>
      <c r="B7805" t="s">
        <v>23511</v>
      </c>
      <c r="C7805" t="s">
        <v>8749</v>
      </c>
      <c r="D7805">
        <v>10</v>
      </c>
      <c r="E7805">
        <v>6152</v>
      </c>
      <c r="F7805">
        <v>11</v>
      </c>
      <c r="G7805">
        <v>7804</v>
      </c>
      <c r="H7805">
        <v>0.28867792927582098</v>
      </c>
      <c r="I7805">
        <v>0.81015798566717701</v>
      </c>
      <c r="J7805">
        <v>0.69635776074186095</v>
      </c>
      <c r="K7805" t="s">
        <v>28979</v>
      </c>
      <c r="L7805">
        <v>10</v>
      </c>
      <c r="M7805" t="s">
        <v>1463</v>
      </c>
      <c r="N7805">
        <v>0.90909090909090895</v>
      </c>
      <c r="O7805">
        <v>1.62548764629389E-3</v>
      </c>
    </row>
    <row r="7806" spans="1:15">
      <c r="A7806" t="s">
        <v>8750</v>
      </c>
      <c r="B7806" t="s">
        <v>23511</v>
      </c>
      <c r="C7806" t="s">
        <v>8751</v>
      </c>
      <c r="D7806">
        <v>5</v>
      </c>
      <c r="E7806">
        <v>6152</v>
      </c>
      <c r="F7806">
        <v>5</v>
      </c>
      <c r="G7806">
        <v>7804</v>
      </c>
      <c r="H7806">
        <v>0.30433074367137097</v>
      </c>
      <c r="I7806">
        <v>0.81020448119108801</v>
      </c>
      <c r="J7806">
        <v>0.69639772519260701</v>
      </c>
      <c r="K7806" t="s">
        <v>24995</v>
      </c>
      <c r="L7806">
        <v>5</v>
      </c>
      <c r="M7806" t="s">
        <v>1463</v>
      </c>
      <c r="N7806">
        <v>1</v>
      </c>
      <c r="O7806">
        <v>8.1274382314694405E-4</v>
      </c>
    </row>
    <row r="7807" spans="1:15">
      <c r="A7807" t="s">
        <v>8752</v>
      </c>
      <c r="B7807" t="s">
        <v>23511</v>
      </c>
      <c r="C7807" t="s">
        <v>8753</v>
      </c>
      <c r="D7807">
        <v>3</v>
      </c>
      <c r="E7807">
        <v>6152</v>
      </c>
      <c r="F7807">
        <v>3</v>
      </c>
      <c r="G7807">
        <v>7804</v>
      </c>
      <c r="H7807">
        <v>0.489837867770546</v>
      </c>
      <c r="I7807">
        <v>0.96083957126938102</v>
      </c>
      <c r="J7807">
        <v>0.82587360011061495</v>
      </c>
      <c r="K7807" t="s">
        <v>28592</v>
      </c>
      <c r="L7807">
        <v>3</v>
      </c>
      <c r="M7807" t="s">
        <v>1463</v>
      </c>
      <c r="N7807">
        <v>1</v>
      </c>
      <c r="O7807">
        <v>4.8764629388816603E-4</v>
      </c>
    </row>
    <row r="7808" spans="1:15">
      <c r="A7808" t="s">
        <v>8754</v>
      </c>
      <c r="B7808" t="s">
        <v>23513</v>
      </c>
      <c r="C7808" t="s">
        <v>8755</v>
      </c>
      <c r="D7808">
        <v>1</v>
      </c>
      <c r="E7808">
        <v>535</v>
      </c>
      <c r="F7808">
        <v>31</v>
      </c>
      <c r="G7808">
        <v>8124</v>
      </c>
      <c r="H7808">
        <v>0.879469540147234</v>
      </c>
      <c r="I7808">
        <v>0.99999999999997702</v>
      </c>
      <c r="J7808">
        <v>0.95041217501583097</v>
      </c>
      <c r="K7808" t="s">
        <v>23688</v>
      </c>
      <c r="L7808">
        <v>1</v>
      </c>
      <c r="M7808" t="s">
        <v>1463</v>
      </c>
      <c r="N7808">
        <v>3.2258064516128997E-2</v>
      </c>
      <c r="O7808">
        <v>1.8691588785046699E-3</v>
      </c>
    </row>
    <row r="7809" spans="1:15">
      <c r="A7809" t="s">
        <v>8754</v>
      </c>
      <c r="B7809" t="s">
        <v>23511</v>
      </c>
      <c r="C7809" t="s">
        <v>8755</v>
      </c>
      <c r="D7809">
        <v>24</v>
      </c>
      <c r="E7809">
        <v>6152</v>
      </c>
      <c r="F7809">
        <v>33</v>
      </c>
      <c r="G7809">
        <v>7804</v>
      </c>
      <c r="H7809">
        <v>0.85790344768147497</v>
      </c>
      <c r="I7809">
        <v>1</v>
      </c>
      <c r="J7809">
        <v>0.85953329234717102</v>
      </c>
      <c r="K7809" t="s">
        <v>28843</v>
      </c>
      <c r="L7809">
        <v>24</v>
      </c>
      <c r="M7809" t="s">
        <v>1463</v>
      </c>
      <c r="N7809">
        <v>0.72727272727272696</v>
      </c>
      <c r="O7809">
        <v>3.90117035110533E-3</v>
      </c>
    </row>
    <row r="7810" spans="1:15">
      <c r="A7810" t="s">
        <v>8754</v>
      </c>
      <c r="B7810" t="s">
        <v>23518</v>
      </c>
      <c r="C7810" t="s">
        <v>8755</v>
      </c>
      <c r="D7810">
        <v>5</v>
      </c>
      <c r="E7810">
        <v>787</v>
      </c>
      <c r="F7810">
        <v>34</v>
      </c>
      <c r="G7810">
        <v>7393</v>
      </c>
      <c r="H7810">
        <v>0.29259681086484901</v>
      </c>
      <c r="I7810">
        <v>0.98553655459679801</v>
      </c>
      <c r="J7810">
        <v>0.95287120221125898</v>
      </c>
      <c r="K7810" t="s">
        <v>28980</v>
      </c>
      <c r="L7810">
        <v>5</v>
      </c>
      <c r="M7810" t="s">
        <v>1463</v>
      </c>
      <c r="N7810">
        <v>0.14705882352941199</v>
      </c>
      <c r="O7810">
        <v>6.35324015247776E-3</v>
      </c>
    </row>
    <row r="7811" spans="1:15">
      <c r="A7811" t="s">
        <v>8756</v>
      </c>
      <c r="B7811" t="s">
        <v>23513</v>
      </c>
      <c r="C7811" t="s">
        <v>8757</v>
      </c>
      <c r="D7811">
        <v>21</v>
      </c>
      <c r="E7811">
        <v>535</v>
      </c>
      <c r="F7811">
        <v>609</v>
      </c>
      <c r="G7811">
        <v>8124</v>
      </c>
      <c r="H7811">
        <v>0.99984524348027404</v>
      </c>
      <c r="I7811">
        <v>0.99999999999997702</v>
      </c>
      <c r="J7811">
        <v>0.95041217501583097</v>
      </c>
      <c r="K7811" t="s">
        <v>28981</v>
      </c>
      <c r="L7811">
        <v>21</v>
      </c>
      <c r="M7811" t="s">
        <v>1463</v>
      </c>
      <c r="N7811">
        <v>3.4482758620689703E-2</v>
      </c>
      <c r="O7811">
        <v>3.9252336448598102E-2</v>
      </c>
    </row>
    <row r="7812" spans="1:15">
      <c r="A7812" t="s">
        <v>8756</v>
      </c>
      <c r="B7812" t="s">
        <v>23518</v>
      </c>
      <c r="C7812" t="s">
        <v>8757</v>
      </c>
      <c r="D7812">
        <v>33</v>
      </c>
      <c r="E7812">
        <v>787</v>
      </c>
      <c r="F7812">
        <v>526</v>
      </c>
      <c r="G7812">
        <v>7393</v>
      </c>
      <c r="H7812">
        <v>0.99987961710904105</v>
      </c>
      <c r="I7812">
        <v>1</v>
      </c>
      <c r="J7812">
        <v>0.966855260484069</v>
      </c>
      <c r="K7812" t="s">
        <v>28982</v>
      </c>
      <c r="L7812">
        <v>33</v>
      </c>
      <c r="M7812" t="s">
        <v>1463</v>
      </c>
      <c r="N7812">
        <v>6.2737642585551298E-2</v>
      </c>
      <c r="O7812">
        <v>4.1931385006353197E-2</v>
      </c>
    </row>
    <row r="7813" spans="1:15">
      <c r="A7813" t="s">
        <v>8756</v>
      </c>
      <c r="B7813" t="s">
        <v>23511</v>
      </c>
      <c r="C7813" t="s">
        <v>8757</v>
      </c>
      <c r="D7813">
        <v>505</v>
      </c>
      <c r="E7813">
        <v>6152</v>
      </c>
      <c r="F7813">
        <v>572</v>
      </c>
      <c r="G7813">
        <v>7804</v>
      </c>
      <c r="H7813" s="34">
        <v>7.0889027503745598E-10</v>
      </c>
      <c r="I7813" s="34">
        <v>4.5614540900286002E-8</v>
      </c>
      <c r="J7813" s="34">
        <v>3.92072165189275E-8</v>
      </c>
      <c r="K7813" t="s">
        <v>28983</v>
      </c>
      <c r="L7813">
        <v>505</v>
      </c>
      <c r="M7813" t="s">
        <v>1463</v>
      </c>
      <c r="N7813">
        <v>0.88286713286713303</v>
      </c>
      <c r="O7813">
        <v>8.2087126137841304E-2</v>
      </c>
    </row>
    <row r="7814" spans="1:15">
      <c r="A7814" t="s">
        <v>8758</v>
      </c>
      <c r="B7814" t="s">
        <v>23511</v>
      </c>
      <c r="C7814" t="s">
        <v>8759</v>
      </c>
      <c r="D7814">
        <v>6</v>
      </c>
      <c r="E7814">
        <v>6152</v>
      </c>
      <c r="F7814">
        <v>6</v>
      </c>
      <c r="G7814">
        <v>7804</v>
      </c>
      <c r="H7814">
        <v>0.23986678822258201</v>
      </c>
      <c r="I7814">
        <v>0.71382528017432401</v>
      </c>
      <c r="J7814">
        <v>0.61355659322887801</v>
      </c>
      <c r="K7814" t="s">
        <v>28984</v>
      </c>
      <c r="L7814">
        <v>6</v>
      </c>
      <c r="M7814" t="s">
        <v>1463</v>
      </c>
      <c r="N7814">
        <v>1</v>
      </c>
      <c r="O7814">
        <v>9.7529258777633303E-4</v>
      </c>
    </row>
    <row r="7815" spans="1:15">
      <c r="A7815" t="s">
        <v>8760</v>
      </c>
      <c r="B7815" t="s">
        <v>23511</v>
      </c>
      <c r="C7815" t="s">
        <v>8761</v>
      </c>
      <c r="D7815">
        <v>10</v>
      </c>
      <c r="E7815">
        <v>6152</v>
      </c>
      <c r="F7815">
        <v>11</v>
      </c>
      <c r="G7815">
        <v>7804</v>
      </c>
      <c r="H7815">
        <v>0.28867792927582098</v>
      </c>
      <c r="I7815">
        <v>0.81015798566717701</v>
      </c>
      <c r="J7815">
        <v>0.69635776074186095</v>
      </c>
      <c r="K7815" t="s">
        <v>27146</v>
      </c>
      <c r="L7815">
        <v>10</v>
      </c>
      <c r="M7815" t="s">
        <v>1463</v>
      </c>
      <c r="N7815">
        <v>0.90909090909090895</v>
      </c>
      <c r="O7815">
        <v>1.62548764629389E-3</v>
      </c>
    </row>
    <row r="7816" spans="1:15">
      <c r="A7816" t="s">
        <v>8760</v>
      </c>
      <c r="B7816" t="s">
        <v>23518</v>
      </c>
      <c r="C7816" t="s">
        <v>8761</v>
      </c>
      <c r="D7816">
        <v>1</v>
      </c>
      <c r="E7816">
        <v>787</v>
      </c>
      <c r="F7816">
        <v>11</v>
      </c>
      <c r="G7816">
        <v>7393</v>
      </c>
      <c r="H7816">
        <v>0.71032488019926399</v>
      </c>
      <c r="I7816">
        <v>1</v>
      </c>
      <c r="J7816">
        <v>0.966855260484069</v>
      </c>
      <c r="K7816" t="s">
        <v>25327</v>
      </c>
      <c r="L7816">
        <v>1</v>
      </c>
      <c r="M7816" t="s">
        <v>1463</v>
      </c>
      <c r="N7816">
        <v>9.0909090909090898E-2</v>
      </c>
      <c r="O7816">
        <v>1.27064803049555E-3</v>
      </c>
    </row>
    <row r="7817" spans="1:15">
      <c r="A7817" t="s">
        <v>8762</v>
      </c>
      <c r="B7817" t="s">
        <v>23518</v>
      </c>
      <c r="C7817" t="s">
        <v>8763</v>
      </c>
      <c r="D7817">
        <v>1</v>
      </c>
      <c r="E7817">
        <v>787</v>
      </c>
      <c r="F7817">
        <v>3</v>
      </c>
      <c r="G7817">
        <v>7393</v>
      </c>
      <c r="H7817">
        <v>0.28660084727541502</v>
      </c>
      <c r="I7817">
        <v>0.97863801257884697</v>
      </c>
      <c r="J7817">
        <v>0.94620131057153301</v>
      </c>
      <c r="K7817" t="s">
        <v>28017</v>
      </c>
      <c r="L7817">
        <v>1</v>
      </c>
      <c r="M7817" t="s">
        <v>1463</v>
      </c>
      <c r="N7817">
        <v>0.33333333333333298</v>
      </c>
      <c r="O7817">
        <v>1.27064803049555E-3</v>
      </c>
    </row>
    <row r="7818" spans="1:15">
      <c r="A7818" t="s">
        <v>8762</v>
      </c>
      <c r="B7818" t="s">
        <v>23511</v>
      </c>
      <c r="C7818" t="s">
        <v>8763</v>
      </c>
      <c r="D7818">
        <v>2</v>
      </c>
      <c r="E7818">
        <v>6152</v>
      </c>
      <c r="F7818">
        <v>3</v>
      </c>
      <c r="G7818">
        <v>7804</v>
      </c>
      <c r="H7818">
        <v>0.88457550560319997</v>
      </c>
      <c r="I7818">
        <v>1</v>
      </c>
      <c r="J7818">
        <v>0.85953329234717102</v>
      </c>
      <c r="K7818" t="s">
        <v>28021</v>
      </c>
      <c r="L7818">
        <v>2</v>
      </c>
      <c r="M7818" t="s">
        <v>1463</v>
      </c>
      <c r="N7818">
        <v>0.66666666666666696</v>
      </c>
      <c r="O7818">
        <v>3.2509752925877802E-4</v>
      </c>
    </row>
    <row r="7819" spans="1:15">
      <c r="A7819" t="s">
        <v>8764</v>
      </c>
      <c r="B7819" t="s">
        <v>23518</v>
      </c>
      <c r="C7819" t="s">
        <v>8765</v>
      </c>
      <c r="D7819">
        <v>18</v>
      </c>
      <c r="E7819">
        <v>787</v>
      </c>
      <c r="F7819">
        <v>299</v>
      </c>
      <c r="G7819">
        <v>7393</v>
      </c>
      <c r="H7819">
        <v>0.99834186491552002</v>
      </c>
      <c r="I7819">
        <v>1</v>
      </c>
      <c r="J7819">
        <v>0.966855260484069</v>
      </c>
      <c r="K7819" t="s">
        <v>28985</v>
      </c>
      <c r="L7819">
        <v>18</v>
      </c>
      <c r="M7819" t="s">
        <v>1463</v>
      </c>
      <c r="N7819">
        <v>6.02006688963211E-2</v>
      </c>
      <c r="O7819">
        <v>2.2871664548919899E-2</v>
      </c>
    </row>
    <row r="7820" spans="1:15">
      <c r="A7820" t="s">
        <v>8764</v>
      </c>
      <c r="B7820" t="s">
        <v>23511</v>
      </c>
      <c r="C7820" t="s">
        <v>8765</v>
      </c>
      <c r="D7820">
        <v>303</v>
      </c>
      <c r="E7820">
        <v>6152</v>
      </c>
      <c r="F7820">
        <v>337</v>
      </c>
      <c r="G7820">
        <v>7804</v>
      </c>
      <c r="H7820" s="34">
        <v>3.0019864033850199E-8</v>
      </c>
      <c r="I7820" s="34">
        <v>1.43468719132648E-6</v>
      </c>
      <c r="J7820" s="34">
        <v>1.23316140504917E-6</v>
      </c>
      <c r="K7820" t="s">
        <v>28986</v>
      </c>
      <c r="L7820">
        <v>303</v>
      </c>
      <c r="M7820" t="s">
        <v>1463</v>
      </c>
      <c r="N7820">
        <v>0.89910979228486598</v>
      </c>
      <c r="O7820">
        <v>4.9252275682704801E-2</v>
      </c>
    </row>
    <row r="7821" spans="1:15">
      <c r="A7821" t="s">
        <v>8764</v>
      </c>
      <c r="B7821" t="s">
        <v>23513</v>
      </c>
      <c r="C7821" t="s">
        <v>8765</v>
      </c>
      <c r="D7821">
        <v>8</v>
      </c>
      <c r="E7821">
        <v>535</v>
      </c>
      <c r="F7821">
        <v>354</v>
      </c>
      <c r="G7821">
        <v>8124</v>
      </c>
      <c r="H7821">
        <v>0.999960720525921</v>
      </c>
      <c r="I7821">
        <v>0.99999999999997702</v>
      </c>
      <c r="J7821">
        <v>0.95041217501583097</v>
      </c>
      <c r="K7821" t="s">
        <v>27147</v>
      </c>
      <c r="L7821">
        <v>8</v>
      </c>
      <c r="M7821" t="s">
        <v>1463</v>
      </c>
      <c r="N7821">
        <v>2.2598870056497199E-2</v>
      </c>
      <c r="O7821">
        <v>1.4953271028037399E-2</v>
      </c>
    </row>
    <row r="7822" spans="1:15">
      <c r="A7822" t="s">
        <v>8766</v>
      </c>
      <c r="B7822" t="s">
        <v>23511</v>
      </c>
      <c r="C7822" t="s">
        <v>8767</v>
      </c>
      <c r="D7822">
        <v>17</v>
      </c>
      <c r="E7822">
        <v>6152</v>
      </c>
      <c r="F7822">
        <v>18</v>
      </c>
      <c r="G7822">
        <v>7804</v>
      </c>
      <c r="H7822">
        <v>8.0393663889612596E-2</v>
      </c>
      <c r="I7822">
        <v>0.37475171448543398</v>
      </c>
      <c r="J7822">
        <v>0.32211157496441201</v>
      </c>
      <c r="K7822" t="s">
        <v>28987</v>
      </c>
      <c r="L7822">
        <v>17</v>
      </c>
      <c r="M7822" t="s">
        <v>5133</v>
      </c>
      <c r="N7822">
        <v>0.94444444444444398</v>
      </c>
      <c r="O7822">
        <v>2.7633289986996102E-3</v>
      </c>
    </row>
    <row r="7823" spans="1:15">
      <c r="A7823" t="s">
        <v>8766</v>
      </c>
      <c r="B7823" t="s">
        <v>23518</v>
      </c>
      <c r="C7823" t="s">
        <v>8767</v>
      </c>
      <c r="D7823">
        <v>1</v>
      </c>
      <c r="E7823">
        <v>787</v>
      </c>
      <c r="F7823">
        <v>13</v>
      </c>
      <c r="G7823">
        <v>7393</v>
      </c>
      <c r="H7823">
        <v>0.76880113817690798</v>
      </c>
      <c r="I7823">
        <v>1</v>
      </c>
      <c r="J7823">
        <v>0.966855260484069</v>
      </c>
      <c r="K7823" t="s">
        <v>25090</v>
      </c>
      <c r="L7823">
        <v>1</v>
      </c>
      <c r="M7823" t="s">
        <v>5133</v>
      </c>
      <c r="N7823">
        <v>7.69230769230769E-2</v>
      </c>
      <c r="O7823">
        <v>1.27064803049555E-3</v>
      </c>
    </row>
    <row r="7824" spans="1:15">
      <c r="A7824" t="s">
        <v>8768</v>
      </c>
      <c r="B7824" t="s">
        <v>23513</v>
      </c>
      <c r="C7824" t="s">
        <v>8769</v>
      </c>
      <c r="D7824">
        <v>4</v>
      </c>
      <c r="E7824">
        <v>535</v>
      </c>
      <c r="F7824">
        <v>112</v>
      </c>
      <c r="G7824">
        <v>8124</v>
      </c>
      <c r="H7824">
        <v>0.94308177144124805</v>
      </c>
      <c r="I7824">
        <v>0.99999999999997702</v>
      </c>
      <c r="J7824">
        <v>0.95041217501583097</v>
      </c>
      <c r="K7824" t="s">
        <v>25329</v>
      </c>
      <c r="L7824">
        <v>4</v>
      </c>
      <c r="M7824" t="s">
        <v>5133</v>
      </c>
      <c r="N7824">
        <v>3.5714285714285698E-2</v>
      </c>
      <c r="O7824">
        <v>7.4766355140186902E-3</v>
      </c>
    </row>
    <row r="7825" spans="1:15">
      <c r="A7825" t="s">
        <v>8768</v>
      </c>
      <c r="B7825" t="s">
        <v>23511</v>
      </c>
      <c r="C7825" t="s">
        <v>8769</v>
      </c>
      <c r="D7825">
        <v>85</v>
      </c>
      <c r="E7825">
        <v>6152</v>
      </c>
      <c r="F7825">
        <v>115</v>
      </c>
      <c r="G7825">
        <v>7804</v>
      </c>
      <c r="H7825">
        <v>0.918859232639886</v>
      </c>
      <c r="I7825">
        <v>1</v>
      </c>
      <c r="J7825">
        <v>0.85953329234717102</v>
      </c>
      <c r="K7825" t="s">
        <v>28988</v>
      </c>
      <c r="L7825">
        <v>85</v>
      </c>
      <c r="M7825" t="s">
        <v>5133</v>
      </c>
      <c r="N7825">
        <v>0.73913043478260898</v>
      </c>
      <c r="O7825">
        <v>1.3816644993498E-2</v>
      </c>
    </row>
    <row r="7826" spans="1:15">
      <c r="A7826" t="s">
        <v>8768</v>
      </c>
      <c r="B7826" t="s">
        <v>23518</v>
      </c>
      <c r="C7826" t="s">
        <v>8769</v>
      </c>
      <c r="D7826">
        <v>17</v>
      </c>
      <c r="E7826">
        <v>787</v>
      </c>
      <c r="F7826">
        <v>92</v>
      </c>
      <c r="G7826">
        <v>7393</v>
      </c>
      <c r="H7826">
        <v>1.6054807505509899E-2</v>
      </c>
      <c r="I7826">
        <v>0.31110677468011899</v>
      </c>
      <c r="J7826">
        <v>0.30079522167170503</v>
      </c>
      <c r="K7826" t="s">
        <v>28989</v>
      </c>
      <c r="L7826">
        <v>17</v>
      </c>
      <c r="M7826" t="s">
        <v>5133</v>
      </c>
      <c r="N7826">
        <v>0.184782608695652</v>
      </c>
      <c r="O7826">
        <v>2.1601016518424401E-2</v>
      </c>
    </row>
    <row r="7827" spans="1:15">
      <c r="A7827" t="s">
        <v>8770</v>
      </c>
      <c r="B7827" t="s">
        <v>23511</v>
      </c>
      <c r="C7827" t="s">
        <v>8771</v>
      </c>
      <c r="D7827">
        <v>54</v>
      </c>
      <c r="E7827">
        <v>6152</v>
      </c>
      <c r="F7827">
        <v>83</v>
      </c>
      <c r="G7827">
        <v>7804</v>
      </c>
      <c r="H7827">
        <v>0.99883754812690795</v>
      </c>
      <c r="I7827">
        <v>1</v>
      </c>
      <c r="J7827">
        <v>0.85953329234717102</v>
      </c>
      <c r="K7827" t="s">
        <v>28990</v>
      </c>
      <c r="L7827">
        <v>54</v>
      </c>
      <c r="M7827" t="s">
        <v>5133</v>
      </c>
      <c r="N7827">
        <v>0.65060240963855398</v>
      </c>
      <c r="O7827">
        <v>8.7776332899869997E-3</v>
      </c>
    </row>
    <row r="7828" spans="1:15">
      <c r="A7828" t="s">
        <v>8770</v>
      </c>
      <c r="B7828" t="s">
        <v>23518</v>
      </c>
      <c r="C7828" t="s">
        <v>8771</v>
      </c>
      <c r="D7828">
        <v>16</v>
      </c>
      <c r="E7828">
        <v>787</v>
      </c>
      <c r="F7828">
        <v>74</v>
      </c>
      <c r="G7828">
        <v>7393</v>
      </c>
      <c r="H7828">
        <v>4.1866439767054998E-3</v>
      </c>
      <c r="I7828">
        <v>0.16481980007494201</v>
      </c>
      <c r="J7828">
        <v>0.15935689073438999</v>
      </c>
      <c r="K7828" t="s">
        <v>28991</v>
      </c>
      <c r="L7828">
        <v>16</v>
      </c>
      <c r="M7828" t="s">
        <v>5133</v>
      </c>
      <c r="N7828">
        <v>0.21621621621621601</v>
      </c>
      <c r="O7828">
        <v>2.0330368487928799E-2</v>
      </c>
    </row>
    <row r="7829" spans="1:15">
      <c r="A7829" t="s">
        <v>8770</v>
      </c>
      <c r="B7829" t="s">
        <v>23513</v>
      </c>
      <c r="C7829" t="s">
        <v>8771</v>
      </c>
      <c r="D7829">
        <v>4</v>
      </c>
      <c r="E7829">
        <v>535</v>
      </c>
      <c r="F7829">
        <v>80</v>
      </c>
      <c r="G7829">
        <v>8124</v>
      </c>
      <c r="H7829">
        <v>0.78168193842905398</v>
      </c>
      <c r="I7829">
        <v>0.99999999999997702</v>
      </c>
      <c r="J7829">
        <v>0.95041217501583097</v>
      </c>
      <c r="K7829" t="s">
        <v>25329</v>
      </c>
      <c r="L7829">
        <v>4</v>
      </c>
      <c r="M7829" t="s">
        <v>5133</v>
      </c>
      <c r="N7829">
        <v>0.05</v>
      </c>
      <c r="O7829">
        <v>7.4766355140186902E-3</v>
      </c>
    </row>
    <row r="7830" spans="1:15">
      <c r="A7830" t="s">
        <v>8772</v>
      </c>
      <c r="B7830" t="s">
        <v>23511</v>
      </c>
      <c r="C7830" t="s">
        <v>8773</v>
      </c>
      <c r="D7830">
        <v>5</v>
      </c>
      <c r="E7830">
        <v>6152</v>
      </c>
      <c r="F7830">
        <v>5</v>
      </c>
      <c r="G7830">
        <v>7804</v>
      </c>
      <c r="H7830">
        <v>0.30433074367137097</v>
      </c>
      <c r="I7830">
        <v>0.81020448119108801</v>
      </c>
      <c r="J7830">
        <v>0.69639772519260701</v>
      </c>
      <c r="K7830" t="s">
        <v>28992</v>
      </c>
      <c r="L7830">
        <v>5</v>
      </c>
      <c r="M7830" t="s">
        <v>5133</v>
      </c>
      <c r="N7830">
        <v>1</v>
      </c>
      <c r="O7830">
        <v>8.1274382314694405E-4</v>
      </c>
    </row>
    <row r="7831" spans="1:15">
      <c r="A7831" t="s">
        <v>8774</v>
      </c>
      <c r="B7831" t="s">
        <v>23518</v>
      </c>
      <c r="C7831" t="s">
        <v>8775</v>
      </c>
      <c r="D7831">
        <v>76</v>
      </c>
      <c r="E7831">
        <v>787</v>
      </c>
      <c r="F7831">
        <v>1114</v>
      </c>
      <c r="G7831">
        <v>7393</v>
      </c>
      <c r="H7831">
        <v>0.999999092740955</v>
      </c>
      <c r="I7831">
        <v>1</v>
      </c>
      <c r="J7831">
        <v>0.966855260484069</v>
      </c>
      <c r="K7831" t="s">
        <v>27816</v>
      </c>
      <c r="L7831">
        <v>76</v>
      </c>
      <c r="M7831" t="s">
        <v>5133</v>
      </c>
      <c r="N7831">
        <v>6.8222621184919202E-2</v>
      </c>
      <c r="O7831">
        <v>9.6569250317662003E-2</v>
      </c>
    </row>
    <row r="7832" spans="1:15">
      <c r="A7832" t="s">
        <v>8774</v>
      </c>
      <c r="B7832" t="s">
        <v>23511</v>
      </c>
      <c r="C7832" t="s">
        <v>8775</v>
      </c>
      <c r="D7832">
        <v>1054</v>
      </c>
      <c r="E7832">
        <v>6152</v>
      </c>
      <c r="F7832">
        <v>1230</v>
      </c>
      <c r="G7832">
        <v>7804</v>
      </c>
      <c r="H7832" s="34">
        <v>1.8159115258108399E-11</v>
      </c>
      <c r="I7832" s="34">
        <v>1.4774916505460899E-9</v>
      </c>
      <c r="J7832" s="34">
        <v>1.2699532628093401E-9</v>
      </c>
      <c r="K7832" t="s">
        <v>28993</v>
      </c>
      <c r="L7832">
        <v>1054</v>
      </c>
      <c r="M7832" t="s">
        <v>5133</v>
      </c>
      <c r="N7832">
        <v>0.85691056910569097</v>
      </c>
      <c r="O7832">
        <v>0.17132639791937601</v>
      </c>
    </row>
    <row r="7833" spans="1:15">
      <c r="A7833" t="s">
        <v>8774</v>
      </c>
      <c r="B7833" t="s">
        <v>23513</v>
      </c>
      <c r="C7833" t="s">
        <v>8775</v>
      </c>
      <c r="D7833">
        <v>60</v>
      </c>
      <c r="E7833">
        <v>535</v>
      </c>
      <c r="F7833">
        <v>1255</v>
      </c>
      <c r="G7833">
        <v>8124</v>
      </c>
      <c r="H7833">
        <v>0.99850421448496196</v>
      </c>
      <c r="I7833">
        <v>0.99999999999997702</v>
      </c>
      <c r="J7833">
        <v>0.95041217501583097</v>
      </c>
      <c r="K7833" t="s">
        <v>28994</v>
      </c>
      <c r="L7833">
        <v>60</v>
      </c>
      <c r="M7833" t="s">
        <v>5133</v>
      </c>
      <c r="N7833">
        <v>4.7808764940239001E-2</v>
      </c>
      <c r="O7833">
        <v>0.11214953271028</v>
      </c>
    </row>
    <row r="7834" spans="1:15">
      <c r="A7834" t="s">
        <v>8776</v>
      </c>
      <c r="B7834" t="s">
        <v>23513</v>
      </c>
      <c r="C7834" t="s">
        <v>8777</v>
      </c>
      <c r="D7834">
        <v>75</v>
      </c>
      <c r="E7834">
        <v>535</v>
      </c>
      <c r="F7834">
        <v>1555</v>
      </c>
      <c r="G7834">
        <v>8124</v>
      </c>
      <c r="H7834">
        <v>0.999480211258023</v>
      </c>
      <c r="I7834">
        <v>0.99999999999997702</v>
      </c>
      <c r="J7834">
        <v>0.95041217501583097</v>
      </c>
      <c r="K7834" t="s">
        <v>28995</v>
      </c>
      <c r="L7834">
        <v>75</v>
      </c>
      <c r="M7834" t="s">
        <v>5133</v>
      </c>
      <c r="N7834">
        <v>4.8231511254019303E-2</v>
      </c>
      <c r="O7834">
        <v>0.14018691588785001</v>
      </c>
    </row>
    <row r="7835" spans="1:15">
      <c r="A7835" t="s">
        <v>8776</v>
      </c>
      <c r="B7835" t="s">
        <v>23511</v>
      </c>
      <c r="C7835" t="s">
        <v>8777</v>
      </c>
      <c r="D7835">
        <v>1344</v>
      </c>
      <c r="E7835">
        <v>6152</v>
      </c>
      <c r="F7835">
        <v>1559</v>
      </c>
      <c r="G7835">
        <v>7804</v>
      </c>
      <c r="H7835" s="34">
        <v>8.3498313535890204E-17</v>
      </c>
      <c r="I7835" s="34">
        <v>1.46793017278721E-14</v>
      </c>
      <c r="J7835" s="34">
        <v>1.2617348543515399E-14</v>
      </c>
      <c r="K7835" t="s">
        <v>28996</v>
      </c>
      <c r="L7835">
        <v>1344</v>
      </c>
      <c r="M7835" t="s">
        <v>5133</v>
      </c>
      <c r="N7835">
        <v>0.86209108402822299</v>
      </c>
      <c r="O7835">
        <v>0.21846553966189899</v>
      </c>
    </row>
    <row r="7836" spans="1:15">
      <c r="A7836" t="s">
        <v>8776</v>
      </c>
      <c r="B7836" t="s">
        <v>23518</v>
      </c>
      <c r="C7836" t="s">
        <v>8777</v>
      </c>
      <c r="D7836">
        <v>82</v>
      </c>
      <c r="E7836">
        <v>787</v>
      </c>
      <c r="F7836">
        <v>1431</v>
      </c>
      <c r="G7836">
        <v>7393</v>
      </c>
      <c r="H7836">
        <v>0.999999999999724</v>
      </c>
      <c r="I7836">
        <v>1</v>
      </c>
      <c r="J7836">
        <v>0.966855260484069</v>
      </c>
      <c r="K7836" t="s">
        <v>28997</v>
      </c>
      <c r="L7836">
        <v>82</v>
      </c>
      <c r="M7836" t="s">
        <v>5133</v>
      </c>
      <c r="N7836">
        <v>5.7302585604472399E-2</v>
      </c>
      <c r="O7836">
        <v>0.104193138500635</v>
      </c>
    </row>
    <row r="7837" spans="1:15">
      <c r="A7837" t="s">
        <v>8778</v>
      </c>
      <c r="B7837" t="s">
        <v>23511</v>
      </c>
      <c r="C7837" t="s">
        <v>8779</v>
      </c>
      <c r="D7837">
        <v>461</v>
      </c>
      <c r="E7837">
        <v>6152</v>
      </c>
      <c r="F7837">
        <v>540</v>
      </c>
      <c r="G7837">
        <v>7804</v>
      </c>
      <c r="H7837" s="34">
        <v>3.9858864631384099E-5</v>
      </c>
      <c r="I7837">
        <v>8.9796458191298905E-4</v>
      </c>
      <c r="J7837">
        <v>7.7183045350282203E-4</v>
      </c>
      <c r="K7837" t="s">
        <v>27819</v>
      </c>
      <c r="L7837">
        <v>461</v>
      </c>
      <c r="M7837" t="s">
        <v>5133</v>
      </c>
      <c r="N7837">
        <v>0.85370370370370396</v>
      </c>
      <c r="O7837">
        <v>7.4934980494148207E-2</v>
      </c>
    </row>
    <row r="7838" spans="1:15">
      <c r="A7838" t="s">
        <v>8778</v>
      </c>
      <c r="B7838" t="s">
        <v>23513</v>
      </c>
      <c r="C7838" t="s">
        <v>8779</v>
      </c>
      <c r="D7838">
        <v>23</v>
      </c>
      <c r="E7838">
        <v>535</v>
      </c>
      <c r="F7838">
        <v>550</v>
      </c>
      <c r="G7838">
        <v>8124</v>
      </c>
      <c r="H7838">
        <v>0.99504654200624398</v>
      </c>
      <c r="I7838">
        <v>0.99999999999997702</v>
      </c>
      <c r="J7838">
        <v>0.95041217501583097</v>
      </c>
      <c r="K7838" t="s">
        <v>27820</v>
      </c>
      <c r="L7838">
        <v>23</v>
      </c>
      <c r="M7838" t="s">
        <v>5133</v>
      </c>
      <c r="N7838">
        <v>4.1818181818181803E-2</v>
      </c>
      <c r="O7838">
        <v>4.2990654205607499E-2</v>
      </c>
    </row>
    <row r="7839" spans="1:15">
      <c r="A7839" t="s">
        <v>8778</v>
      </c>
      <c r="B7839" t="s">
        <v>23518</v>
      </c>
      <c r="C7839" t="s">
        <v>8779</v>
      </c>
      <c r="D7839">
        <v>37</v>
      </c>
      <c r="E7839">
        <v>787</v>
      </c>
      <c r="F7839">
        <v>496</v>
      </c>
      <c r="G7839">
        <v>7393</v>
      </c>
      <c r="H7839">
        <v>0.99474839299024398</v>
      </c>
      <c r="I7839">
        <v>1</v>
      </c>
      <c r="J7839">
        <v>0.966855260484069</v>
      </c>
      <c r="K7839" t="s">
        <v>27818</v>
      </c>
      <c r="L7839">
        <v>37</v>
      </c>
      <c r="M7839" t="s">
        <v>5133</v>
      </c>
      <c r="N7839">
        <v>7.4596774193548404E-2</v>
      </c>
      <c r="O7839">
        <v>4.70139771283355E-2</v>
      </c>
    </row>
    <row r="7840" spans="1:15">
      <c r="A7840" t="s">
        <v>8780</v>
      </c>
      <c r="B7840" t="s">
        <v>23518</v>
      </c>
      <c r="C7840" t="s">
        <v>8781</v>
      </c>
      <c r="D7840">
        <v>34</v>
      </c>
      <c r="E7840">
        <v>787</v>
      </c>
      <c r="F7840">
        <v>452</v>
      </c>
      <c r="G7840">
        <v>7393</v>
      </c>
      <c r="H7840">
        <v>0.99162937799812101</v>
      </c>
      <c r="I7840">
        <v>1</v>
      </c>
      <c r="J7840">
        <v>0.966855260484069</v>
      </c>
      <c r="K7840" t="s">
        <v>27821</v>
      </c>
      <c r="L7840">
        <v>34</v>
      </c>
      <c r="M7840" t="s">
        <v>5133</v>
      </c>
      <c r="N7840">
        <v>7.5221238938053103E-2</v>
      </c>
      <c r="O7840">
        <v>4.3202033036848803E-2</v>
      </c>
    </row>
    <row r="7841" spans="1:15">
      <c r="A7841" t="s">
        <v>8780</v>
      </c>
      <c r="B7841" t="s">
        <v>23511</v>
      </c>
      <c r="C7841" t="s">
        <v>8781</v>
      </c>
      <c r="D7841">
        <v>446</v>
      </c>
      <c r="E7841">
        <v>6152</v>
      </c>
      <c r="F7841">
        <v>521</v>
      </c>
      <c r="G7841">
        <v>7804</v>
      </c>
      <c r="H7841" s="34">
        <v>2.96170247205162E-5</v>
      </c>
      <c r="I7841">
        <v>6.9923167475655101E-4</v>
      </c>
      <c r="J7841">
        <v>6.0101290351692398E-4</v>
      </c>
      <c r="K7841" t="s">
        <v>27822</v>
      </c>
      <c r="L7841">
        <v>446</v>
      </c>
      <c r="M7841" t="s">
        <v>5133</v>
      </c>
      <c r="N7841">
        <v>0.85604606525911697</v>
      </c>
      <c r="O7841">
        <v>7.2496749024707402E-2</v>
      </c>
    </row>
    <row r="7842" spans="1:15">
      <c r="A7842" t="s">
        <v>8780</v>
      </c>
      <c r="B7842" t="s">
        <v>23513</v>
      </c>
      <c r="C7842" t="s">
        <v>8781</v>
      </c>
      <c r="D7842">
        <v>26</v>
      </c>
      <c r="E7842">
        <v>535</v>
      </c>
      <c r="F7842">
        <v>533</v>
      </c>
      <c r="G7842">
        <v>8124</v>
      </c>
      <c r="H7842">
        <v>0.96311060780407998</v>
      </c>
      <c r="I7842">
        <v>0.99999999999997702</v>
      </c>
      <c r="J7842">
        <v>0.95041217501583097</v>
      </c>
      <c r="K7842" t="s">
        <v>27635</v>
      </c>
      <c r="L7842">
        <v>26</v>
      </c>
      <c r="M7842" t="s">
        <v>5133</v>
      </c>
      <c r="N7842">
        <v>4.8780487804878099E-2</v>
      </c>
      <c r="O7842">
        <v>4.8598130841121502E-2</v>
      </c>
    </row>
    <row r="7843" spans="1:15">
      <c r="A7843" t="s">
        <v>8782</v>
      </c>
      <c r="B7843" t="s">
        <v>23511</v>
      </c>
      <c r="C7843" t="s">
        <v>8783</v>
      </c>
      <c r="D7843">
        <v>13</v>
      </c>
      <c r="E7843">
        <v>6152</v>
      </c>
      <c r="F7843">
        <v>13</v>
      </c>
      <c r="G7843">
        <v>7804</v>
      </c>
      <c r="H7843">
        <v>4.52815025690569E-2</v>
      </c>
      <c r="I7843">
        <v>0.25239912466249798</v>
      </c>
      <c r="J7843">
        <v>0.21694545060670101</v>
      </c>
      <c r="K7843" t="s">
        <v>28181</v>
      </c>
      <c r="L7843">
        <v>13</v>
      </c>
      <c r="M7843" t="s">
        <v>5133</v>
      </c>
      <c r="N7843">
        <v>1</v>
      </c>
      <c r="O7843">
        <v>2.1131339401820499E-3</v>
      </c>
    </row>
    <row r="7844" spans="1:15">
      <c r="A7844" t="s">
        <v>8784</v>
      </c>
      <c r="B7844" t="s">
        <v>23513</v>
      </c>
      <c r="C7844" t="s">
        <v>8785</v>
      </c>
      <c r="D7844">
        <v>19</v>
      </c>
      <c r="E7844">
        <v>535</v>
      </c>
      <c r="F7844">
        <v>157</v>
      </c>
      <c r="G7844">
        <v>8124</v>
      </c>
      <c r="H7844">
        <v>7.1534072946691299E-3</v>
      </c>
      <c r="I7844">
        <v>0.13194062343500801</v>
      </c>
      <c r="J7844">
        <v>0.12539797489181401</v>
      </c>
      <c r="K7844" t="s">
        <v>28998</v>
      </c>
      <c r="L7844">
        <v>19</v>
      </c>
      <c r="M7844" t="s">
        <v>5133</v>
      </c>
      <c r="N7844">
        <v>0.121019108280255</v>
      </c>
      <c r="O7844">
        <v>3.5514018691588801E-2</v>
      </c>
    </row>
    <row r="7845" spans="1:15">
      <c r="A7845" t="s">
        <v>8784</v>
      </c>
      <c r="B7845" t="s">
        <v>23511</v>
      </c>
      <c r="C7845" t="s">
        <v>8785</v>
      </c>
      <c r="D7845">
        <v>139</v>
      </c>
      <c r="E7845">
        <v>6152</v>
      </c>
      <c r="F7845">
        <v>161</v>
      </c>
      <c r="G7845">
        <v>7804</v>
      </c>
      <c r="H7845">
        <v>9.4402318983402705E-3</v>
      </c>
      <c r="I7845">
        <v>8.1267385019422198E-2</v>
      </c>
      <c r="J7845">
        <v>6.9852023006189104E-2</v>
      </c>
      <c r="K7845" t="s">
        <v>28999</v>
      </c>
      <c r="L7845">
        <v>139</v>
      </c>
      <c r="M7845" t="s">
        <v>5133</v>
      </c>
      <c r="N7845">
        <v>0.86335403726708104</v>
      </c>
      <c r="O7845">
        <v>2.2594278283485002E-2</v>
      </c>
    </row>
    <row r="7846" spans="1:15">
      <c r="A7846" t="s">
        <v>8784</v>
      </c>
      <c r="B7846" t="s">
        <v>23518</v>
      </c>
      <c r="C7846" t="s">
        <v>8785</v>
      </c>
      <c r="D7846">
        <v>5</v>
      </c>
      <c r="E7846">
        <v>787</v>
      </c>
      <c r="F7846">
        <v>144</v>
      </c>
      <c r="G7846">
        <v>7393</v>
      </c>
      <c r="H7846">
        <v>0.99962980108975497</v>
      </c>
      <c r="I7846">
        <v>1</v>
      </c>
      <c r="J7846">
        <v>0.966855260484069</v>
      </c>
      <c r="K7846" t="s">
        <v>26110</v>
      </c>
      <c r="L7846">
        <v>5</v>
      </c>
      <c r="M7846" t="s">
        <v>5133</v>
      </c>
      <c r="N7846">
        <v>3.4722222222222203E-2</v>
      </c>
      <c r="O7846">
        <v>6.35324015247776E-3</v>
      </c>
    </row>
    <row r="7847" spans="1:15">
      <c r="A7847" t="s">
        <v>8786</v>
      </c>
      <c r="B7847" t="s">
        <v>23513</v>
      </c>
      <c r="C7847" t="s">
        <v>8787</v>
      </c>
      <c r="D7847">
        <v>3</v>
      </c>
      <c r="E7847">
        <v>535</v>
      </c>
      <c r="F7847">
        <v>281</v>
      </c>
      <c r="G7847">
        <v>8124</v>
      </c>
      <c r="H7847">
        <v>0.99999920572533796</v>
      </c>
      <c r="I7847">
        <v>0.99999999999997702</v>
      </c>
      <c r="J7847">
        <v>0.95041217501583097</v>
      </c>
      <c r="K7847" t="s">
        <v>29000</v>
      </c>
      <c r="L7847">
        <v>3</v>
      </c>
      <c r="M7847" t="s">
        <v>5133</v>
      </c>
      <c r="N7847">
        <v>1.06761565836299E-2</v>
      </c>
      <c r="O7847">
        <v>5.60747663551402E-3</v>
      </c>
    </row>
    <row r="7848" spans="1:15">
      <c r="A7848" t="s">
        <v>8786</v>
      </c>
      <c r="B7848" t="s">
        <v>23511</v>
      </c>
      <c r="C7848" t="s">
        <v>8787</v>
      </c>
      <c r="D7848">
        <v>253</v>
      </c>
      <c r="E7848">
        <v>6152</v>
      </c>
      <c r="F7848">
        <v>274</v>
      </c>
      <c r="G7848">
        <v>7804</v>
      </c>
      <c r="H7848" s="34">
        <v>5.8417741965906399E-10</v>
      </c>
      <c r="I7848" s="34">
        <v>3.83415113102899E-8</v>
      </c>
      <c r="J7848" s="34">
        <v>3.2955805450099797E-8</v>
      </c>
      <c r="K7848" t="s">
        <v>29001</v>
      </c>
      <c r="L7848">
        <v>253</v>
      </c>
      <c r="M7848" t="s">
        <v>5133</v>
      </c>
      <c r="N7848">
        <v>0.92335766423357701</v>
      </c>
      <c r="O7848">
        <v>4.1124837451235401E-2</v>
      </c>
    </row>
    <row r="7849" spans="1:15">
      <c r="A7849" t="s">
        <v>8786</v>
      </c>
      <c r="B7849" t="s">
        <v>23518</v>
      </c>
      <c r="C7849" t="s">
        <v>8787</v>
      </c>
      <c r="D7849">
        <v>10</v>
      </c>
      <c r="E7849">
        <v>787</v>
      </c>
      <c r="F7849">
        <v>235</v>
      </c>
      <c r="G7849">
        <v>7393</v>
      </c>
      <c r="H7849">
        <v>0.999901880637871</v>
      </c>
      <c r="I7849">
        <v>1</v>
      </c>
      <c r="J7849">
        <v>0.966855260484069</v>
      </c>
      <c r="K7849" t="s">
        <v>29002</v>
      </c>
      <c r="L7849">
        <v>10</v>
      </c>
      <c r="M7849" t="s">
        <v>5133</v>
      </c>
      <c r="N7849">
        <v>4.2553191489361701E-2</v>
      </c>
      <c r="O7849">
        <v>1.2706480304955499E-2</v>
      </c>
    </row>
    <row r="7850" spans="1:15">
      <c r="A7850" t="s">
        <v>8788</v>
      </c>
      <c r="B7850" t="s">
        <v>23511</v>
      </c>
      <c r="C7850" t="s">
        <v>8789</v>
      </c>
      <c r="D7850">
        <v>1</v>
      </c>
      <c r="E7850">
        <v>6152</v>
      </c>
      <c r="F7850">
        <v>1</v>
      </c>
      <c r="G7850">
        <v>7804</v>
      </c>
      <c r="H7850">
        <v>0.788313685289595</v>
      </c>
      <c r="I7850">
        <v>0.968912233598893</v>
      </c>
      <c r="J7850">
        <v>0.832812322140707</v>
      </c>
      <c r="K7850" t="s">
        <v>27330</v>
      </c>
      <c r="L7850">
        <v>1</v>
      </c>
      <c r="M7850" t="s">
        <v>5133</v>
      </c>
      <c r="N7850">
        <v>1</v>
      </c>
      <c r="O7850">
        <v>1.6254876462938901E-4</v>
      </c>
    </row>
    <row r="7851" spans="1:15">
      <c r="A7851" t="s">
        <v>8790</v>
      </c>
      <c r="B7851" t="s">
        <v>23513</v>
      </c>
      <c r="C7851" t="s">
        <v>8791</v>
      </c>
      <c r="D7851">
        <v>6</v>
      </c>
      <c r="E7851">
        <v>535</v>
      </c>
      <c r="F7851">
        <v>180</v>
      </c>
      <c r="G7851">
        <v>8124</v>
      </c>
      <c r="H7851">
        <v>0.98173097978665602</v>
      </c>
      <c r="I7851">
        <v>0.99999999999997702</v>
      </c>
      <c r="J7851">
        <v>0.95041217501583097</v>
      </c>
      <c r="K7851" t="s">
        <v>26131</v>
      </c>
      <c r="L7851">
        <v>6</v>
      </c>
      <c r="M7851" t="s">
        <v>5133</v>
      </c>
      <c r="N7851">
        <v>3.3333333333333298E-2</v>
      </c>
      <c r="O7851">
        <v>1.1214953271028E-2</v>
      </c>
    </row>
    <row r="7852" spans="1:15">
      <c r="A7852" t="s">
        <v>8790</v>
      </c>
      <c r="B7852" t="s">
        <v>23518</v>
      </c>
      <c r="C7852" t="s">
        <v>8791</v>
      </c>
      <c r="D7852">
        <v>9</v>
      </c>
      <c r="E7852">
        <v>787</v>
      </c>
      <c r="F7852">
        <v>144</v>
      </c>
      <c r="G7852">
        <v>7393</v>
      </c>
      <c r="H7852">
        <v>0.97586523156589999</v>
      </c>
      <c r="I7852">
        <v>1</v>
      </c>
      <c r="J7852">
        <v>0.966855260484069</v>
      </c>
      <c r="K7852" t="s">
        <v>26132</v>
      </c>
      <c r="L7852">
        <v>9</v>
      </c>
      <c r="M7852" t="s">
        <v>5133</v>
      </c>
      <c r="N7852">
        <v>6.25E-2</v>
      </c>
      <c r="O7852">
        <v>1.143583227446E-2</v>
      </c>
    </row>
    <row r="7853" spans="1:15">
      <c r="A7853" t="s">
        <v>8790</v>
      </c>
      <c r="B7853" t="s">
        <v>23511</v>
      </c>
      <c r="C7853" t="s">
        <v>8791</v>
      </c>
      <c r="D7853">
        <v>151</v>
      </c>
      <c r="E7853">
        <v>6152</v>
      </c>
      <c r="F7853">
        <v>172</v>
      </c>
      <c r="G7853">
        <v>7804</v>
      </c>
      <c r="H7853">
        <v>1.5021552059335901E-3</v>
      </c>
      <c r="I7853">
        <v>1.86490769261238E-2</v>
      </c>
      <c r="J7853">
        <v>1.60295024895468E-2</v>
      </c>
      <c r="K7853" t="s">
        <v>29003</v>
      </c>
      <c r="L7853">
        <v>151</v>
      </c>
      <c r="M7853" t="s">
        <v>5133</v>
      </c>
      <c r="N7853">
        <v>0.87790697674418605</v>
      </c>
      <c r="O7853">
        <v>2.45448634590377E-2</v>
      </c>
    </row>
    <row r="7854" spans="1:15">
      <c r="A7854" t="s">
        <v>8792</v>
      </c>
      <c r="B7854" t="s">
        <v>23511</v>
      </c>
      <c r="C7854" t="s">
        <v>8793</v>
      </c>
      <c r="D7854">
        <v>32</v>
      </c>
      <c r="E7854">
        <v>6152</v>
      </c>
      <c r="F7854">
        <v>36</v>
      </c>
      <c r="G7854">
        <v>7804</v>
      </c>
      <c r="H7854">
        <v>9.5131422185976297E-2</v>
      </c>
      <c r="I7854">
        <v>0.414594445073456</v>
      </c>
      <c r="J7854">
        <v>0.35635772836283602</v>
      </c>
      <c r="K7854" t="s">
        <v>26145</v>
      </c>
      <c r="L7854">
        <v>32</v>
      </c>
      <c r="M7854" t="s">
        <v>5133</v>
      </c>
      <c r="N7854">
        <v>0.88888888888888895</v>
      </c>
      <c r="O7854">
        <v>5.2015604681404396E-3</v>
      </c>
    </row>
    <row r="7855" spans="1:15">
      <c r="A7855" t="s">
        <v>8792</v>
      </c>
      <c r="B7855" t="s">
        <v>23518</v>
      </c>
      <c r="C7855" t="s">
        <v>8793</v>
      </c>
      <c r="D7855">
        <v>3</v>
      </c>
      <c r="E7855">
        <v>787</v>
      </c>
      <c r="F7855">
        <v>35</v>
      </c>
      <c r="G7855">
        <v>7393</v>
      </c>
      <c r="H7855">
        <v>0.73573886474781602</v>
      </c>
      <c r="I7855">
        <v>1</v>
      </c>
      <c r="J7855">
        <v>0.966855260484069</v>
      </c>
      <c r="K7855" t="s">
        <v>26144</v>
      </c>
      <c r="L7855">
        <v>3</v>
      </c>
      <c r="M7855" t="s">
        <v>5133</v>
      </c>
      <c r="N7855">
        <v>8.5714285714285701E-2</v>
      </c>
      <c r="O7855">
        <v>3.8119440914866601E-3</v>
      </c>
    </row>
    <row r="7856" spans="1:15">
      <c r="A7856" t="s">
        <v>8792</v>
      </c>
      <c r="B7856" t="s">
        <v>23513</v>
      </c>
      <c r="C7856" t="s">
        <v>8793</v>
      </c>
      <c r="D7856">
        <v>1</v>
      </c>
      <c r="E7856">
        <v>535</v>
      </c>
      <c r="F7856">
        <v>42</v>
      </c>
      <c r="G7856">
        <v>8124</v>
      </c>
      <c r="H7856">
        <v>0.94322481955320203</v>
      </c>
      <c r="I7856">
        <v>0.99999999999997702</v>
      </c>
      <c r="J7856">
        <v>0.95041217501583097</v>
      </c>
      <c r="K7856" t="s">
        <v>23688</v>
      </c>
      <c r="L7856">
        <v>1</v>
      </c>
      <c r="M7856" t="s">
        <v>5133</v>
      </c>
      <c r="N7856">
        <v>2.3809523809523801E-2</v>
      </c>
      <c r="O7856">
        <v>1.8691588785046699E-3</v>
      </c>
    </row>
    <row r="7857" spans="1:15">
      <c r="A7857" t="s">
        <v>8794</v>
      </c>
      <c r="B7857" t="s">
        <v>23513</v>
      </c>
      <c r="C7857" t="s">
        <v>8795</v>
      </c>
      <c r="D7857">
        <v>2</v>
      </c>
      <c r="E7857">
        <v>535</v>
      </c>
      <c r="F7857">
        <v>10</v>
      </c>
      <c r="G7857">
        <v>8124</v>
      </c>
      <c r="H7857">
        <v>0.13720826776095801</v>
      </c>
      <c r="I7857">
        <v>0.66676148853393002</v>
      </c>
      <c r="J7857">
        <v>0.63369823653433999</v>
      </c>
      <c r="K7857" t="s">
        <v>29004</v>
      </c>
      <c r="L7857">
        <v>2</v>
      </c>
      <c r="M7857" t="s">
        <v>2729</v>
      </c>
      <c r="N7857">
        <v>0.2</v>
      </c>
      <c r="O7857">
        <v>3.7383177570093499E-3</v>
      </c>
    </row>
    <row r="7858" spans="1:15">
      <c r="A7858" t="s">
        <v>8794</v>
      </c>
      <c r="B7858" t="s">
        <v>23511</v>
      </c>
      <c r="C7858" t="s">
        <v>8795</v>
      </c>
      <c r="D7858">
        <v>6</v>
      </c>
      <c r="E7858">
        <v>6152</v>
      </c>
      <c r="F7858">
        <v>10</v>
      </c>
      <c r="G7858">
        <v>7804</v>
      </c>
      <c r="H7858">
        <v>0.95895582693383896</v>
      </c>
      <c r="I7858">
        <v>1</v>
      </c>
      <c r="J7858">
        <v>0.85953329234717102</v>
      </c>
      <c r="K7858" t="s">
        <v>29005</v>
      </c>
      <c r="L7858">
        <v>6</v>
      </c>
      <c r="M7858" t="s">
        <v>2729</v>
      </c>
      <c r="N7858">
        <v>0.6</v>
      </c>
      <c r="O7858">
        <v>9.7529258777633303E-4</v>
      </c>
    </row>
    <row r="7859" spans="1:15">
      <c r="A7859" t="s">
        <v>8794</v>
      </c>
      <c r="B7859" t="s">
        <v>23518</v>
      </c>
      <c r="C7859" t="s">
        <v>8795</v>
      </c>
      <c r="D7859">
        <v>2</v>
      </c>
      <c r="E7859">
        <v>787</v>
      </c>
      <c r="F7859">
        <v>10</v>
      </c>
      <c r="G7859">
        <v>7393</v>
      </c>
      <c r="H7859">
        <v>0.28895773872730401</v>
      </c>
      <c r="I7859">
        <v>0.97863801257884697</v>
      </c>
      <c r="J7859">
        <v>0.94620131057153301</v>
      </c>
      <c r="K7859" t="s">
        <v>29006</v>
      </c>
      <c r="L7859">
        <v>2</v>
      </c>
      <c r="M7859" t="s">
        <v>2729</v>
      </c>
      <c r="N7859">
        <v>0.2</v>
      </c>
      <c r="O7859">
        <v>2.5412960609911099E-3</v>
      </c>
    </row>
    <row r="7860" spans="1:15">
      <c r="A7860" t="s">
        <v>8796</v>
      </c>
      <c r="B7860" t="s">
        <v>23513</v>
      </c>
      <c r="C7860" t="s">
        <v>8797</v>
      </c>
      <c r="D7860">
        <v>5</v>
      </c>
      <c r="E7860">
        <v>535</v>
      </c>
      <c r="F7860">
        <v>95</v>
      </c>
      <c r="G7860">
        <v>8124</v>
      </c>
      <c r="H7860">
        <v>0.75876471325322103</v>
      </c>
      <c r="I7860">
        <v>0.99999999999997702</v>
      </c>
      <c r="J7860">
        <v>0.95041217501583097</v>
      </c>
      <c r="K7860" t="s">
        <v>29007</v>
      </c>
      <c r="L7860">
        <v>5</v>
      </c>
      <c r="M7860" t="s">
        <v>5133</v>
      </c>
      <c r="N7860">
        <v>5.2631578947368397E-2</v>
      </c>
      <c r="O7860">
        <v>9.3457943925233603E-3</v>
      </c>
    </row>
    <row r="7861" spans="1:15">
      <c r="A7861" t="s">
        <v>8796</v>
      </c>
      <c r="B7861" t="s">
        <v>23518</v>
      </c>
      <c r="C7861" t="s">
        <v>8797</v>
      </c>
      <c r="D7861">
        <v>5</v>
      </c>
      <c r="E7861">
        <v>787</v>
      </c>
      <c r="F7861">
        <v>92</v>
      </c>
      <c r="G7861">
        <v>7393</v>
      </c>
      <c r="H7861">
        <v>0.97373013359727001</v>
      </c>
      <c r="I7861">
        <v>1</v>
      </c>
      <c r="J7861">
        <v>0.966855260484069</v>
      </c>
      <c r="K7861" t="s">
        <v>29008</v>
      </c>
      <c r="L7861">
        <v>5</v>
      </c>
      <c r="M7861" t="s">
        <v>5133</v>
      </c>
      <c r="N7861">
        <v>5.4347826086956499E-2</v>
      </c>
      <c r="O7861">
        <v>6.35324015247776E-3</v>
      </c>
    </row>
    <row r="7862" spans="1:15">
      <c r="A7862" t="s">
        <v>8796</v>
      </c>
      <c r="B7862" t="s">
        <v>23511</v>
      </c>
      <c r="C7862" t="s">
        <v>8797</v>
      </c>
      <c r="D7862">
        <v>87</v>
      </c>
      <c r="E7862">
        <v>6152</v>
      </c>
      <c r="F7862">
        <v>104</v>
      </c>
      <c r="G7862">
        <v>7804</v>
      </c>
      <c r="H7862">
        <v>0.136371678966935</v>
      </c>
      <c r="I7862">
        <v>0.53853958260307899</v>
      </c>
      <c r="J7862">
        <v>0.46289270049409498</v>
      </c>
      <c r="K7862" t="s">
        <v>29009</v>
      </c>
      <c r="L7862">
        <v>87</v>
      </c>
      <c r="M7862" t="s">
        <v>5133</v>
      </c>
      <c r="N7862">
        <v>0.83653846153846201</v>
      </c>
      <c r="O7862">
        <v>1.41417425227568E-2</v>
      </c>
    </row>
    <row r="7863" spans="1:15">
      <c r="A7863" t="s">
        <v>8798</v>
      </c>
      <c r="B7863" t="s">
        <v>23511</v>
      </c>
      <c r="C7863" t="s">
        <v>8799</v>
      </c>
      <c r="D7863">
        <v>28</v>
      </c>
      <c r="E7863">
        <v>6152</v>
      </c>
      <c r="F7863">
        <v>35</v>
      </c>
      <c r="G7863">
        <v>7804</v>
      </c>
      <c r="H7863">
        <v>0.53099244629917197</v>
      </c>
      <c r="I7863">
        <v>0.968912233598893</v>
      </c>
      <c r="J7863">
        <v>0.832812322140707</v>
      </c>
      <c r="K7863" t="s">
        <v>29010</v>
      </c>
      <c r="L7863">
        <v>28</v>
      </c>
      <c r="M7863" t="s">
        <v>5133</v>
      </c>
      <c r="N7863">
        <v>0.8</v>
      </c>
      <c r="O7863">
        <v>4.5513654096228902E-3</v>
      </c>
    </row>
    <row r="7864" spans="1:15">
      <c r="A7864" t="s">
        <v>8798</v>
      </c>
      <c r="B7864" t="s">
        <v>23518</v>
      </c>
      <c r="C7864" t="s">
        <v>8799</v>
      </c>
      <c r="D7864">
        <v>1</v>
      </c>
      <c r="E7864">
        <v>787</v>
      </c>
      <c r="F7864">
        <v>32</v>
      </c>
      <c r="G7864">
        <v>7393</v>
      </c>
      <c r="H7864">
        <v>0.97294235941167295</v>
      </c>
      <c r="I7864">
        <v>1</v>
      </c>
      <c r="J7864">
        <v>0.966855260484069</v>
      </c>
      <c r="K7864" t="s">
        <v>25031</v>
      </c>
      <c r="L7864">
        <v>1</v>
      </c>
      <c r="M7864" t="s">
        <v>5133</v>
      </c>
      <c r="N7864">
        <v>3.125E-2</v>
      </c>
      <c r="O7864">
        <v>1.27064803049555E-3</v>
      </c>
    </row>
    <row r="7865" spans="1:15">
      <c r="A7865" t="s">
        <v>8798</v>
      </c>
      <c r="B7865" t="s">
        <v>23513</v>
      </c>
      <c r="C7865" t="s">
        <v>8799</v>
      </c>
      <c r="D7865">
        <v>4</v>
      </c>
      <c r="E7865">
        <v>535</v>
      </c>
      <c r="F7865">
        <v>35</v>
      </c>
      <c r="G7865">
        <v>8124</v>
      </c>
      <c r="H7865">
        <v>0.19631191459221201</v>
      </c>
      <c r="I7865">
        <v>0.79173415506091405</v>
      </c>
      <c r="J7865">
        <v>0.75247378034578205</v>
      </c>
      <c r="K7865" t="s">
        <v>29011</v>
      </c>
      <c r="L7865">
        <v>4</v>
      </c>
      <c r="M7865" t="s">
        <v>5133</v>
      </c>
      <c r="N7865">
        <v>0.114285714285714</v>
      </c>
      <c r="O7865">
        <v>7.4766355140186902E-3</v>
      </c>
    </row>
    <row r="7866" spans="1:15">
      <c r="A7866" t="s">
        <v>8800</v>
      </c>
      <c r="B7866" t="s">
        <v>23513</v>
      </c>
      <c r="C7866" t="s">
        <v>8801</v>
      </c>
      <c r="D7866">
        <v>2</v>
      </c>
      <c r="E7866">
        <v>535</v>
      </c>
      <c r="F7866">
        <v>12</v>
      </c>
      <c r="G7866">
        <v>8124</v>
      </c>
      <c r="H7866">
        <v>0.184848987275576</v>
      </c>
      <c r="I7866">
        <v>0.75508452473579202</v>
      </c>
      <c r="J7866">
        <v>0.71764152547495597</v>
      </c>
      <c r="K7866" t="s">
        <v>29012</v>
      </c>
      <c r="L7866">
        <v>2</v>
      </c>
      <c r="M7866" t="s">
        <v>2729</v>
      </c>
      <c r="N7866">
        <v>0.16666666666666699</v>
      </c>
      <c r="O7866">
        <v>3.7383177570093499E-3</v>
      </c>
    </row>
    <row r="7867" spans="1:15">
      <c r="A7867" t="s">
        <v>8800</v>
      </c>
      <c r="B7867" t="s">
        <v>23511</v>
      </c>
      <c r="C7867" t="s">
        <v>8801</v>
      </c>
      <c r="D7867">
        <v>9</v>
      </c>
      <c r="E7867">
        <v>6152</v>
      </c>
      <c r="F7867">
        <v>12</v>
      </c>
      <c r="G7867">
        <v>7804</v>
      </c>
      <c r="H7867">
        <v>0.76277084557059505</v>
      </c>
      <c r="I7867">
        <v>0.968912233598893</v>
      </c>
      <c r="J7867">
        <v>0.832812322140707</v>
      </c>
      <c r="K7867" t="s">
        <v>29013</v>
      </c>
      <c r="L7867">
        <v>9</v>
      </c>
      <c r="M7867" t="s">
        <v>2729</v>
      </c>
      <c r="N7867">
        <v>0.75</v>
      </c>
      <c r="O7867">
        <v>1.4629388816645001E-3</v>
      </c>
    </row>
    <row r="7868" spans="1:15">
      <c r="A7868" t="s">
        <v>8800</v>
      </c>
      <c r="B7868" t="s">
        <v>23518</v>
      </c>
      <c r="C7868" t="s">
        <v>8801</v>
      </c>
      <c r="D7868">
        <v>1</v>
      </c>
      <c r="E7868">
        <v>787</v>
      </c>
      <c r="F7868">
        <v>11</v>
      </c>
      <c r="G7868">
        <v>7393</v>
      </c>
      <c r="H7868">
        <v>0.71032488019926399</v>
      </c>
      <c r="I7868">
        <v>1</v>
      </c>
      <c r="J7868">
        <v>0.966855260484069</v>
      </c>
      <c r="K7868" t="s">
        <v>29014</v>
      </c>
      <c r="L7868">
        <v>1</v>
      </c>
      <c r="M7868" t="s">
        <v>2729</v>
      </c>
      <c r="N7868">
        <v>9.0909090909090898E-2</v>
      </c>
      <c r="O7868">
        <v>1.27064803049555E-3</v>
      </c>
    </row>
    <row r="7869" spans="1:15">
      <c r="A7869" t="s">
        <v>8802</v>
      </c>
      <c r="B7869" t="s">
        <v>23518</v>
      </c>
      <c r="C7869" t="s">
        <v>8803</v>
      </c>
      <c r="D7869">
        <v>1</v>
      </c>
      <c r="E7869">
        <v>787</v>
      </c>
      <c r="F7869">
        <v>5</v>
      </c>
      <c r="G7869">
        <v>7393</v>
      </c>
      <c r="H7869">
        <v>0.430466464429208</v>
      </c>
      <c r="I7869">
        <v>1</v>
      </c>
      <c r="J7869">
        <v>0.966855260484069</v>
      </c>
      <c r="K7869" t="s">
        <v>29014</v>
      </c>
      <c r="L7869">
        <v>1</v>
      </c>
      <c r="M7869" t="s">
        <v>2729</v>
      </c>
      <c r="N7869">
        <v>0.2</v>
      </c>
      <c r="O7869">
        <v>1.27064803049555E-3</v>
      </c>
    </row>
    <row r="7870" spans="1:15">
      <c r="A7870" t="s">
        <v>8802</v>
      </c>
      <c r="B7870" t="s">
        <v>23511</v>
      </c>
      <c r="C7870" t="s">
        <v>8803</v>
      </c>
      <c r="D7870">
        <v>5</v>
      </c>
      <c r="E7870">
        <v>6152</v>
      </c>
      <c r="F7870">
        <v>6</v>
      </c>
      <c r="G7870">
        <v>7804</v>
      </c>
      <c r="H7870">
        <v>0.62665052091531404</v>
      </c>
      <c r="I7870">
        <v>0.968912233598893</v>
      </c>
      <c r="J7870">
        <v>0.832812322140707</v>
      </c>
      <c r="K7870" t="s">
        <v>29015</v>
      </c>
      <c r="L7870">
        <v>5</v>
      </c>
      <c r="M7870" t="s">
        <v>2729</v>
      </c>
      <c r="N7870">
        <v>0.83333333333333304</v>
      </c>
      <c r="O7870">
        <v>8.1274382314694405E-4</v>
      </c>
    </row>
    <row r="7871" spans="1:15">
      <c r="A7871" t="s">
        <v>8804</v>
      </c>
      <c r="B7871" t="s">
        <v>23511</v>
      </c>
      <c r="C7871" t="s">
        <v>8805</v>
      </c>
      <c r="D7871">
        <v>85</v>
      </c>
      <c r="E7871">
        <v>6152</v>
      </c>
      <c r="F7871">
        <v>96</v>
      </c>
      <c r="G7871">
        <v>7804</v>
      </c>
      <c r="H7871">
        <v>9.6782742395319192E-3</v>
      </c>
      <c r="I7871">
        <v>8.2424403017466896E-2</v>
      </c>
      <c r="J7871">
        <v>7.0846518495353394E-2</v>
      </c>
      <c r="K7871" t="s">
        <v>29016</v>
      </c>
      <c r="L7871">
        <v>85</v>
      </c>
      <c r="M7871" t="s">
        <v>2729</v>
      </c>
      <c r="N7871">
        <v>0.88541666666666696</v>
      </c>
      <c r="O7871">
        <v>1.3816644993498E-2</v>
      </c>
    </row>
    <row r="7872" spans="1:15">
      <c r="A7872" t="s">
        <v>8804</v>
      </c>
      <c r="B7872" t="s">
        <v>23518</v>
      </c>
      <c r="C7872" t="s">
        <v>8805</v>
      </c>
      <c r="D7872">
        <v>5</v>
      </c>
      <c r="E7872">
        <v>787</v>
      </c>
      <c r="F7872">
        <v>89</v>
      </c>
      <c r="G7872">
        <v>7393</v>
      </c>
      <c r="H7872">
        <v>0.96724784809096398</v>
      </c>
      <c r="I7872">
        <v>1</v>
      </c>
      <c r="J7872">
        <v>0.966855260484069</v>
      </c>
      <c r="K7872" t="s">
        <v>29017</v>
      </c>
      <c r="L7872">
        <v>5</v>
      </c>
      <c r="M7872" t="s">
        <v>2729</v>
      </c>
      <c r="N7872">
        <v>5.6179775280898903E-2</v>
      </c>
      <c r="O7872">
        <v>6.35324015247776E-3</v>
      </c>
    </row>
    <row r="7873" spans="1:15">
      <c r="A7873" t="s">
        <v>8806</v>
      </c>
      <c r="B7873" t="s">
        <v>23511</v>
      </c>
      <c r="C7873" t="s">
        <v>8807</v>
      </c>
      <c r="D7873">
        <v>73</v>
      </c>
      <c r="E7873">
        <v>6152</v>
      </c>
      <c r="F7873">
        <v>83</v>
      </c>
      <c r="G7873">
        <v>7804</v>
      </c>
      <c r="H7873">
        <v>2.29361759996656E-2</v>
      </c>
      <c r="I7873">
        <v>0.157796403016567</v>
      </c>
      <c r="J7873">
        <v>0.135631261805371</v>
      </c>
      <c r="K7873" t="s">
        <v>29018</v>
      </c>
      <c r="L7873">
        <v>73</v>
      </c>
      <c r="M7873" t="s">
        <v>2729</v>
      </c>
      <c r="N7873">
        <v>0.87951807228915702</v>
      </c>
      <c r="O7873">
        <v>1.1866059817945401E-2</v>
      </c>
    </row>
    <row r="7874" spans="1:15">
      <c r="A7874" t="s">
        <v>8806</v>
      </c>
      <c r="B7874" t="s">
        <v>23518</v>
      </c>
      <c r="C7874" t="s">
        <v>8807</v>
      </c>
      <c r="D7874">
        <v>5</v>
      </c>
      <c r="E7874">
        <v>787</v>
      </c>
      <c r="F7874">
        <v>77</v>
      </c>
      <c r="G7874">
        <v>7393</v>
      </c>
      <c r="H7874">
        <v>0.92391068362664996</v>
      </c>
      <c r="I7874">
        <v>1</v>
      </c>
      <c r="J7874">
        <v>0.966855260484069</v>
      </c>
      <c r="K7874" t="s">
        <v>29017</v>
      </c>
      <c r="L7874">
        <v>5</v>
      </c>
      <c r="M7874" t="s">
        <v>2729</v>
      </c>
      <c r="N7874">
        <v>6.4935064935064901E-2</v>
      </c>
      <c r="O7874">
        <v>6.35324015247776E-3</v>
      </c>
    </row>
    <row r="7875" spans="1:15">
      <c r="A7875" t="s">
        <v>8808</v>
      </c>
      <c r="B7875" t="s">
        <v>23511</v>
      </c>
      <c r="C7875" t="s">
        <v>8809</v>
      </c>
      <c r="D7875">
        <v>60</v>
      </c>
      <c r="E7875">
        <v>6152</v>
      </c>
      <c r="F7875">
        <v>70</v>
      </c>
      <c r="G7875">
        <v>7804</v>
      </c>
      <c r="H7875">
        <v>9.8457162131509193E-2</v>
      </c>
      <c r="I7875">
        <v>0.42588346273493299</v>
      </c>
      <c r="J7875">
        <v>0.36606101488077097</v>
      </c>
      <c r="K7875" t="s">
        <v>29019</v>
      </c>
      <c r="L7875">
        <v>60</v>
      </c>
      <c r="M7875" t="s">
        <v>2729</v>
      </c>
      <c r="N7875">
        <v>0.85714285714285698</v>
      </c>
      <c r="O7875">
        <v>9.7529258777633299E-3</v>
      </c>
    </row>
    <row r="7876" spans="1:15">
      <c r="A7876" t="s">
        <v>8808</v>
      </c>
      <c r="B7876" t="s">
        <v>23518</v>
      </c>
      <c r="C7876" t="s">
        <v>8809</v>
      </c>
      <c r="D7876">
        <v>5</v>
      </c>
      <c r="E7876">
        <v>787</v>
      </c>
      <c r="F7876">
        <v>64</v>
      </c>
      <c r="G7876">
        <v>7393</v>
      </c>
      <c r="H7876">
        <v>0.82584365513978997</v>
      </c>
      <c r="I7876">
        <v>1</v>
      </c>
      <c r="J7876">
        <v>0.966855260484069</v>
      </c>
      <c r="K7876" t="s">
        <v>29017</v>
      </c>
      <c r="L7876">
        <v>5</v>
      </c>
      <c r="M7876" t="s">
        <v>2729</v>
      </c>
      <c r="N7876">
        <v>7.8125E-2</v>
      </c>
      <c r="O7876">
        <v>6.35324015247776E-3</v>
      </c>
    </row>
    <row r="7877" spans="1:15">
      <c r="A7877" t="s">
        <v>8810</v>
      </c>
      <c r="B7877" t="s">
        <v>23511</v>
      </c>
      <c r="C7877" t="s">
        <v>8811</v>
      </c>
      <c r="D7877">
        <v>8</v>
      </c>
      <c r="E7877">
        <v>6152</v>
      </c>
      <c r="F7877">
        <v>12</v>
      </c>
      <c r="G7877">
        <v>7804</v>
      </c>
      <c r="H7877">
        <v>0.91105258963404401</v>
      </c>
      <c r="I7877">
        <v>1</v>
      </c>
      <c r="J7877">
        <v>0.85953329234717102</v>
      </c>
      <c r="K7877" t="s">
        <v>29020</v>
      </c>
      <c r="L7877">
        <v>8</v>
      </c>
      <c r="M7877" t="s">
        <v>2729</v>
      </c>
      <c r="N7877">
        <v>0.66666666666666696</v>
      </c>
      <c r="O7877">
        <v>1.3003901170351099E-3</v>
      </c>
    </row>
    <row r="7878" spans="1:15">
      <c r="A7878" t="s">
        <v>8810</v>
      </c>
      <c r="B7878" t="s">
        <v>23518</v>
      </c>
      <c r="C7878" t="s">
        <v>8811</v>
      </c>
      <c r="D7878">
        <v>4</v>
      </c>
      <c r="E7878">
        <v>787</v>
      </c>
      <c r="F7878">
        <v>7</v>
      </c>
      <c r="G7878">
        <v>7393</v>
      </c>
      <c r="H7878">
        <v>3.4257860725172302E-3</v>
      </c>
      <c r="I7878">
        <v>0.13932473770956399</v>
      </c>
      <c r="J7878">
        <v>0.13470685557005599</v>
      </c>
      <c r="K7878" t="s">
        <v>29021</v>
      </c>
      <c r="L7878">
        <v>4</v>
      </c>
      <c r="M7878" t="s">
        <v>2729</v>
      </c>
      <c r="N7878">
        <v>0.57142857142857095</v>
      </c>
      <c r="O7878">
        <v>5.0825921219822103E-3</v>
      </c>
    </row>
    <row r="7879" spans="1:15">
      <c r="A7879" t="s">
        <v>8812</v>
      </c>
      <c r="B7879" t="s">
        <v>23511</v>
      </c>
      <c r="C7879" t="s">
        <v>8813</v>
      </c>
      <c r="D7879">
        <v>332</v>
      </c>
      <c r="E7879">
        <v>6152</v>
      </c>
      <c r="F7879">
        <v>389</v>
      </c>
      <c r="G7879">
        <v>7804</v>
      </c>
      <c r="H7879">
        <v>5.1648585567995301E-4</v>
      </c>
      <c r="I7879">
        <v>7.7042473472259598E-3</v>
      </c>
      <c r="J7879">
        <v>6.6220570874180899E-3</v>
      </c>
      <c r="K7879" t="s">
        <v>29022</v>
      </c>
      <c r="L7879">
        <v>332</v>
      </c>
      <c r="M7879" t="s">
        <v>5133</v>
      </c>
      <c r="N7879">
        <v>0.85347043701799497</v>
      </c>
      <c r="O7879">
        <v>5.39661898569571E-2</v>
      </c>
    </row>
    <row r="7880" spans="1:15">
      <c r="A7880" t="s">
        <v>8812</v>
      </c>
      <c r="B7880" t="s">
        <v>23513</v>
      </c>
      <c r="C7880" t="s">
        <v>8813</v>
      </c>
      <c r="D7880">
        <v>9</v>
      </c>
      <c r="E7880">
        <v>535</v>
      </c>
      <c r="F7880">
        <v>385</v>
      </c>
      <c r="G7880">
        <v>8124</v>
      </c>
      <c r="H7880">
        <v>0.99997185997724403</v>
      </c>
      <c r="I7880">
        <v>0.99999999999997702</v>
      </c>
      <c r="J7880">
        <v>0.95041217501583097</v>
      </c>
      <c r="K7880" t="s">
        <v>29023</v>
      </c>
      <c r="L7880">
        <v>9</v>
      </c>
      <c r="M7880" t="s">
        <v>5133</v>
      </c>
      <c r="N7880">
        <v>2.3376623376623398E-2</v>
      </c>
      <c r="O7880">
        <v>1.6822429906542102E-2</v>
      </c>
    </row>
    <row r="7881" spans="1:15">
      <c r="A7881" t="s">
        <v>8812</v>
      </c>
      <c r="B7881" t="s">
        <v>23518</v>
      </c>
      <c r="C7881" t="s">
        <v>8813</v>
      </c>
      <c r="D7881">
        <v>34</v>
      </c>
      <c r="E7881">
        <v>787</v>
      </c>
      <c r="F7881">
        <v>367</v>
      </c>
      <c r="G7881">
        <v>7393</v>
      </c>
      <c r="H7881">
        <v>0.83293456148156697</v>
      </c>
      <c r="I7881">
        <v>1</v>
      </c>
      <c r="J7881">
        <v>0.966855260484069</v>
      </c>
      <c r="K7881" t="s">
        <v>29024</v>
      </c>
      <c r="L7881">
        <v>34</v>
      </c>
      <c r="M7881" t="s">
        <v>5133</v>
      </c>
      <c r="N7881">
        <v>9.2643051771117202E-2</v>
      </c>
      <c r="O7881">
        <v>4.3202033036848803E-2</v>
      </c>
    </row>
    <row r="7882" spans="1:15">
      <c r="A7882" t="s">
        <v>8814</v>
      </c>
      <c r="B7882" t="s">
        <v>23511</v>
      </c>
      <c r="C7882" t="s">
        <v>8815</v>
      </c>
      <c r="D7882">
        <v>917</v>
      </c>
      <c r="E7882">
        <v>6152</v>
      </c>
      <c r="F7882">
        <v>1037</v>
      </c>
      <c r="G7882">
        <v>7804</v>
      </c>
      <c r="H7882" s="34">
        <v>5.1653291364689001E-18</v>
      </c>
      <c r="I7882" s="34">
        <v>9.5948425185917494E-16</v>
      </c>
      <c r="J7882" s="34">
        <v>8.2470865795577897E-16</v>
      </c>
      <c r="K7882" t="s">
        <v>29025</v>
      </c>
      <c r="L7882">
        <v>917</v>
      </c>
      <c r="M7882" t="s">
        <v>5133</v>
      </c>
      <c r="N7882">
        <v>0.88428158148505298</v>
      </c>
      <c r="O7882">
        <v>0.14905721716515</v>
      </c>
    </row>
    <row r="7883" spans="1:15">
      <c r="A7883" t="s">
        <v>8814</v>
      </c>
      <c r="B7883" t="s">
        <v>23513</v>
      </c>
      <c r="C7883" t="s">
        <v>8815</v>
      </c>
      <c r="D7883">
        <v>34</v>
      </c>
      <c r="E7883">
        <v>535</v>
      </c>
      <c r="F7883">
        <v>1022</v>
      </c>
      <c r="G7883">
        <v>8124</v>
      </c>
      <c r="H7883">
        <v>0.999999615855521</v>
      </c>
      <c r="I7883">
        <v>0.99999999999997702</v>
      </c>
      <c r="J7883">
        <v>0.95041217501583097</v>
      </c>
      <c r="K7883" t="s">
        <v>29026</v>
      </c>
      <c r="L7883">
        <v>34</v>
      </c>
      <c r="M7883" t="s">
        <v>5133</v>
      </c>
      <c r="N7883">
        <v>3.3268101761252403E-2</v>
      </c>
      <c r="O7883">
        <v>6.3551401869158905E-2</v>
      </c>
    </row>
    <row r="7884" spans="1:15">
      <c r="A7884" t="s">
        <v>8814</v>
      </c>
      <c r="B7884" t="s">
        <v>23518</v>
      </c>
      <c r="C7884" t="s">
        <v>8815</v>
      </c>
      <c r="D7884">
        <v>45</v>
      </c>
      <c r="E7884">
        <v>787</v>
      </c>
      <c r="F7884">
        <v>937</v>
      </c>
      <c r="G7884">
        <v>7393</v>
      </c>
      <c r="H7884">
        <v>0.99999999999626099</v>
      </c>
      <c r="I7884">
        <v>1</v>
      </c>
      <c r="J7884">
        <v>0.966855260484069</v>
      </c>
      <c r="K7884" t="s">
        <v>29027</v>
      </c>
      <c r="L7884">
        <v>45</v>
      </c>
      <c r="M7884" t="s">
        <v>5133</v>
      </c>
      <c r="N7884">
        <v>4.8025613660618999E-2</v>
      </c>
      <c r="O7884">
        <v>5.7179161372299898E-2</v>
      </c>
    </row>
    <row r="7885" spans="1:15">
      <c r="A7885" t="s">
        <v>8816</v>
      </c>
      <c r="B7885" t="s">
        <v>23513</v>
      </c>
      <c r="C7885" t="s">
        <v>8817</v>
      </c>
      <c r="D7885">
        <v>10</v>
      </c>
      <c r="E7885">
        <v>535</v>
      </c>
      <c r="F7885">
        <v>173</v>
      </c>
      <c r="G7885">
        <v>8124</v>
      </c>
      <c r="H7885">
        <v>0.71135184708354204</v>
      </c>
      <c r="I7885">
        <v>0.99999999999997702</v>
      </c>
      <c r="J7885">
        <v>0.95041217501583097</v>
      </c>
      <c r="K7885" t="s">
        <v>29028</v>
      </c>
      <c r="L7885">
        <v>10</v>
      </c>
      <c r="M7885" t="s">
        <v>5133</v>
      </c>
      <c r="N7885">
        <v>5.7803468208092498E-2</v>
      </c>
      <c r="O7885">
        <v>1.86915887850467E-2</v>
      </c>
    </row>
    <row r="7886" spans="1:15">
      <c r="A7886" t="s">
        <v>8816</v>
      </c>
      <c r="B7886" t="s">
        <v>23511</v>
      </c>
      <c r="C7886" t="s">
        <v>8817</v>
      </c>
      <c r="D7886">
        <v>126</v>
      </c>
      <c r="E7886">
        <v>6152</v>
      </c>
      <c r="F7886">
        <v>158</v>
      </c>
      <c r="G7886">
        <v>7804</v>
      </c>
      <c r="H7886">
        <v>0.43310941472559999</v>
      </c>
      <c r="I7886">
        <v>0.96083957126938102</v>
      </c>
      <c r="J7886">
        <v>0.82587360011061495</v>
      </c>
      <c r="K7886" t="s">
        <v>29029</v>
      </c>
      <c r="L7886">
        <v>126</v>
      </c>
      <c r="M7886" t="s">
        <v>5133</v>
      </c>
      <c r="N7886">
        <v>0.79746835443038</v>
      </c>
      <c r="O7886">
        <v>2.0481144343303E-2</v>
      </c>
    </row>
    <row r="7887" spans="1:15">
      <c r="A7887" t="s">
        <v>8816</v>
      </c>
      <c r="B7887" t="s">
        <v>23518</v>
      </c>
      <c r="C7887" t="s">
        <v>8817</v>
      </c>
      <c r="D7887">
        <v>10</v>
      </c>
      <c r="E7887">
        <v>787</v>
      </c>
      <c r="F7887">
        <v>132</v>
      </c>
      <c r="G7887">
        <v>7393</v>
      </c>
      <c r="H7887">
        <v>0.90784635403234704</v>
      </c>
      <c r="I7887">
        <v>1</v>
      </c>
      <c r="J7887">
        <v>0.966855260484069</v>
      </c>
      <c r="K7887" t="s">
        <v>29030</v>
      </c>
      <c r="L7887">
        <v>10</v>
      </c>
      <c r="M7887" t="s">
        <v>5133</v>
      </c>
      <c r="N7887">
        <v>7.5757575757575801E-2</v>
      </c>
      <c r="O7887">
        <v>1.2706480304955499E-2</v>
      </c>
    </row>
    <row r="7888" spans="1:15">
      <c r="A7888" t="s">
        <v>8818</v>
      </c>
      <c r="B7888" t="s">
        <v>23511</v>
      </c>
      <c r="C7888" t="s">
        <v>8819</v>
      </c>
      <c r="D7888">
        <v>6</v>
      </c>
      <c r="E7888">
        <v>6152</v>
      </c>
      <c r="F7888">
        <v>9</v>
      </c>
      <c r="G7888">
        <v>7804</v>
      </c>
      <c r="H7888">
        <v>0.89825373386812402</v>
      </c>
      <c r="I7888">
        <v>1</v>
      </c>
      <c r="J7888">
        <v>0.85953329234717102</v>
      </c>
      <c r="K7888" t="s">
        <v>29031</v>
      </c>
      <c r="L7888">
        <v>6</v>
      </c>
      <c r="M7888" t="s">
        <v>5133</v>
      </c>
      <c r="N7888">
        <v>0.66666666666666696</v>
      </c>
      <c r="O7888">
        <v>9.7529258777633303E-4</v>
      </c>
    </row>
    <row r="7889" spans="1:15">
      <c r="A7889" t="s">
        <v>8818</v>
      </c>
      <c r="B7889" t="s">
        <v>23513</v>
      </c>
      <c r="C7889" t="s">
        <v>8819</v>
      </c>
      <c r="D7889">
        <v>1</v>
      </c>
      <c r="E7889">
        <v>535</v>
      </c>
      <c r="F7889">
        <v>9</v>
      </c>
      <c r="G7889">
        <v>8124</v>
      </c>
      <c r="H7889">
        <v>0.45850310076412798</v>
      </c>
      <c r="I7889">
        <v>0.99999999999997702</v>
      </c>
      <c r="J7889">
        <v>0.95041217501583097</v>
      </c>
      <c r="K7889" t="s">
        <v>27020</v>
      </c>
      <c r="L7889">
        <v>1</v>
      </c>
      <c r="M7889" t="s">
        <v>5133</v>
      </c>
      <c r="N7889">
        <v>0.11111111111111099</v>
      </c>
      <c r="O7889">
        <v>1.8691588785046699E-3</v>
      </c>
    </row>
    <row r="7890" spans="1:15">
      <c r="A7890" t="s">
        <v>8818</v>
      </c>
      <c r="B7890" t="s">
        <v>23518</v>
      </c>
      <c r="C7890" t="s">
        <v>8819</v>
      </c>
      <c r="D7890">
        <v>1</v>
      </c>
      <c r="E7890">
        <v>787</v>
      </c>
      <c r="F7890">
        <v>7</v>
      </c>
      <c r="G7890">
        <v>7393</v>
      </c>
      <c r="H7890">
        <v>0.54534917443390396</v>
      </c>
      <c r="I7890">
        <v>1</v>
      </c>
      <c r="J7890">
        <v>0.966855260484069</v>
      </c>
      <c r="K7890" t="s">
        <v>28913</v>
      </c>
      <c r="L7890">
        <v>1</v>
      </c>
      <c r="M7890" t="s">
        <v>5133</v>
      </c>
      <c r="N7890">
        <v>0.14285714285714299</v>
      </c>
      <c r="O7890">
        <v>1.27064803049555E-3</v>
      </c>
    </row>
    <row r="7891" spans="1:15">
      <c r="A7891" t="s">
        <v>8820</v>
      </c>
      <c r="B7891" t="s">
        <v>23511</v>
      </c>
      <c r="C7891" t="s">
        <v>8821</v>
      </c>
      <c r="D7891">
        <v>1</v>
      </c>
      <c r="E7891">
        <v>6152</v>
      </c>
      <c r="F7891">
        <v>1</v>
      </c>
      <c r="G7891">
        <v>7804</v>
      </c>
      <c r="H7891">
        <v>0.788313685289595</v>
      </c>
      <c r="I7891">
        <v>0.968912233598893</v>
      </c>
      <c r="J7891">
        <v>0.832812322140707</v>
      </c>
      <c r="K7891" t="s">
        <v>29032</v>
      </c>
      <c r="L7891">
        <v>1</v>
      </c>
      <c r="M7891" t="s">
        <v>5133</v>
      </c>
      <c r="N7891">
        <v>1</v>
      </c>
      <c r="O7891">
        <v>1.6254876462938901E-4</v>
      </c>
    </row>
    <row r="7892" spans="1:15">
      <c r="A7892" t="s">
        <v>8822</v>
      </c>
      <c r="B7892" t="s">
        <v>23511</v>
      </c>
      <c r="C7892" t="s">
        <v>8823</v>
      </c>
      <c r="D7892">
        <v>1</v>
      </c>
      <c r="E7892">
        <v>6152</v>
      </c>
      <c r="F7892">
        <v>1</v>
      </c>
      <c r="G7892">
        <v>7804</v>
      </c>
      <c r="H7892">
        <v>0.788313685289595</v>
      </c>
      <c r="I7892">
        <v>0.968912233598893</v>
      </c>
      <c r="J7892">
        <v>0.832812322140707</v>
      </c>
      <c r="K7892" t="s">
        <v>29032</v>
      </c>
      <c r="L7892">
        <v>1</v>
      </c>
      <c r="M7892" t="s">
        <v>5133</v>
      </c>
      <c r="N7892">
        <v>1</v>
      </c>
      <c r="O7892">
        <v>1.6254876462938901E-4</v>
      </c>
    </row>
    <row r="7893" spans="1:15">
      <c r="A7893" t="s">
        <v>8824</v>
      </c>
      <c r="B7893" t="s">
        <v>23511</v>
      </c>
      <c r="C7893" t="s">
        <v>8825</v>
      </c>
      <c r="D7893">
        <v>311</v>
      </c>
      <c r="E7893">
        <v>6152</v>
      </c>
      <c r="F7893">
        <v>366</v>
      </c>
      <c r="G7893">
        <v>7804</v>
      </c>
      <c r="H7893">
        <v>1.4492259607201199E-3</v>
      </c>
      <c r="I7893">
        <v>1.8106128912804099E-2</v>
      </c>
      <c r="J7893">
        <v>1.5562820596084799E-2</v>
      </c>
      <c r="K7893" t="s">
        <v>29033</v>
      </c>
      <c r="L7893">
        <v>311</v>
      </c>
      <c r="M7893" t="s">
        <v>5133</v>
      </c>
      <c r="N7893">
        <v>0.84972677595628399</v>
      </c>
      <c r="O7893">
        <v>5.0552665799739903E-2</v>
      </c>
    </row>
    <row r="7894" spans="1:15">
      <c r="A7894" t="s">
        <v>8824</v>
      </c>
      <c r="B7894" t="s">
        <v>23513</v>
      </c>
      <c r="C7894" t="s">
        <v>8825</v>
      </c>
      <c r="D7894">
        <v>9</v>
      </c>
      <c r="E7894">
        <v>535</v>
      </c>
      <c r="F7894">
        <v>363</v>
      </c>
      <c r="G7894">
        <v>8124</v>
      </c>
      <c r="H7894">
        <v>0.99991567759225397</v>
      </c>
      <c r="I7894">
        <v>0.99999999999997702</v>
      </c>
      <c r="J7894">
        <v>0.95041217501583097</v>
      </c>
      <c r="K7894" t="s">
        <v>29023</v>
      </c>
      <c r="L7894">
        <v>9</v>
      </c>
      <c r="M7894" t="s">
        <v>5133</v>
      </c>
      <c r="N7894">
        <v>2.4793388429752101E-2</v>
      </c>
      <c r="O7894">
        <v>1.6822429906542102E-2</v>
      </c>
    </row>
    <row r="7895" spans="1:15">
      <c r="A7895" t="s">
        <v>8824</v>
      </c>
      <c r="B7895" t="s">
        <v>23518</v>
      </c>
      <c r="C7895" t="s">
        <v>8825</v>
      </c>
      <c r="D7895">
        <v>32</v>
      </c>
      <c r="E7895">
        <v>787</v>
      </c>
      <c r="F7895">
        <v>347</v>
      </c>
      <c r="G7895">
        <v>7393</v>
      </c>
      <c r="H7895">
        <v>0.83372747974040895</v>
      </c>
      <c r="I7895">
        <v>1</v>
      </c>
      <c r="J7895">
        <v>0.966855260484069</v>
      </c>
      <c r="K7895" t="s">
        <v>29034</v>
      </c>
      <c r="L7895">
        <v>32</v>
      </c>
      <c r="M7895" t="s">
        <v>5133</v>
      </c>
      <c r="N7895">
        <v>9.2219020172910698E-2</v>
      </c>
      <c r="O7895">
        <v>4.0660736975857703E-2</v>
      </c>
    </row>
    <row r="7896" spans="1:15">
      <c r="A7896" t="s">
        <v>8826</v>
      </c>
      <c r="B7896" t="s">
        <v>23513</v>
      </c>
      <c r="C7896" t="s">
        <v>8827</v>
      </c>
      <c r="D7896">
        <v>1</v>
      </c>
      <c r="E7896">
        <v>535</v>
      </c>
      <c r="F7896">
        <v>5</v>
      </c>
      <c r="G7896">
        <v>8124</v>
      </c>
      <c r="H7896">
        <v>0.28872836491514098</v>
      </c>
      <c r="I7896">
        <v>0.92669970177713501</v>
      </c>
      <c r="J7896">
        <v>0.88074667915254901</v>
      </c>
      <c r="K7896" t="s">
        <v>23957</v>
      </c>
      <c r="L7896">
        <v>1</v>
      </c>
      <c r="M7896" t="s">
        <v>5133</v>
      </c>
      <c r="N7896">
        <v>0.2</v>
      </c>
      <c r="O7896">
        <v>1.8691588785046699E-3</v>
      </c>
    </row>
    <row r="7897" spans="1:15">
      <c r="A7897" t="s">
        <v>8826</v>
      </c>
      <c r="B7897" t="s">
        <v>23511</v>
      </c>
      <c r="C7897" t="s">
        <v>8827</v>
      </c>
      <c r="D7897">
        <v>4</v>
      </c>
      <c r="E7897">
        <v>6152</v>
      </c>
      <c r="F7897">
        <v>5</v>
      </c>
      <c r="G7897">
        <v>7804</v>
      </c>
      <c r="H7897">
        <v>0.71320711691885297</v>
      </c>
      <c r="I7897">
        <v>0.968912233598893</v>
      </c>
      <c r="J7897">
        <v>0.832812322140707</v>
      </c>
      <c r="K7897" t="s">
        <v>29035</v>
      </c>
      <c r="L7897">
        <v>4</v>
      </c>
      <c r="M7897" t="s">
        <v>5133</v>
      </c>
      <c r="N7897">
        <v>0.8</v>
      </c>
      <c r="O7897">
        <v>6.5019505851755496E-4</v>
      </c>
    </row>
    <row r="7898" spans="1:15">
      <c r="A7898" t="s">
        <v>8828</v>
      </c>
      <c r="B7898" t="s">
        <v>23511</v>
      </c>
      <c r="C7898" t="s">
        <v>8829</v>
      </c>
      <c r="D7898">
        <v>3</v>
      </c>
      <c r="E7898">
        <v>6152</v>
      </c>
      <c r="F7898">
        <v>3</v>
      </c>
      <c r="G7898">
        <v>7804</v>
      </c>
      <c r="H7898">
        <v>0.489837867770546</v>
      </c>
      <c r="I7898">
        <v>0.96083957126938102</v>
      </c>
      <c r="J7898">
        <v>0.82587360011061495</v>
      </c>
      <c r="K7898" t="s">
        <v>29036</v>
      </c>
      <c r="L7898">
        <v>3</v>
      </c>
      <c r="M7898" t="s">
        <v>5133</v>
      </c>
      <c r="N7898">
        <v>1</v>
      </c>
      <c r="O7898">
        <v>4.8764629388816603E-4</v>
      </c>
    </row>
    <row r="7899" spans="1:15">
      <c r="A7899" t="s">
        <v>8830</v>
      </c>
      <c r="B7899" t="s">
        <v>23513</v>
      </c>
      <c r="C7899" t="s">
        <v>8831</v>
      </c>
      <c r="D7899">
        <v>1</v>
      </c>
      <c r="E7899">
        <v>535</v>
      </c>
      <c r="F7899">
        <v>10</v>
      </c>
      <c r="G7899">
        <v>8124</v>
      </c>
      <c r="H7899">
        <v>0.494202526653369</v>
      </c>
      <c r="I7899">
        <v>0.99999999999997702</v>
      </c>
      <c r="J7899">
        <v>0.95041217501583097</v>
      </c>
      <c r="K7899" t="s">
        <v>27020</v>
      </c>
      <c r="L7899">
        <v>1</v>
      </c>
      <c r="M7899" t="s">
        <v>5133</v>
      </c>
      <c r="N7899">
        <v>0.1</v>
      </c>
      <c r="O7899">
        <v>1.8691588785046699E-3</v>
      </c>
    </row>
    <row r="7900" spans="1:15">
      <c r="A7900" t="s">
        <v>8830</v>
      </c>
      <c r="B7900" t="s">
        <v>23518</v>
      </c>
      <c r="C7900" t="s">
        <v>8831</v>
      </c>
      <c r="D7900">
        <v>2</v>
      </c>
      <c r="E7900">
        <v>787</v>
      </c>
      <c r="F7900">
        <v>12</v>
      </c>
      <c r="G7900">
        <v>7393</v>
      </c>
      <c r="H7900">
        <v>0.37061782085017497</v>
      </c>
      <c r="I7900">
        <v>1</v>
      </c>
      <c r="J7900">
        <v>0.966855260484069</v>
      </c>
      <c r="K7900" t="s">
        <v>29037</v>
      </c>
      <c r="L7900">
        <v>2</v>
      </c>
      <c r="M7900" t="s">
        <v>5133</v>
      </c>
      <c r="N7900">
        <v>0.16666666666666699</v>
      </c>
      <c r="O7900">
        <v>2.5412960609911099E-3</v>
      </c>
    </row>
    <row r="7901" spans="1:15">
      <c r="A7901" t="s">
        <v>8830</v>
      </c>
      <c r="B7901" t="s">
        <v>23511</v>
      </c>
      <c r="C7901" t="s">
        <v>8831</v>
      </c>
      <c r="D7901">
        <v>8</v>
      </c>
      <c r="E7901">
        <v>6152</v>
      </c>
      <c r="F7901">
        <v>11</v>
      </c>
      <c r="G7901">
        <v>7804</v>
      </c>
      <c r="H7901">
        <v>0.812198093591744</v>
      </c>
      <c r="I7901">
        <v>0.97453872412074605</v>
      </c>
      <c r="J7901">
        <v>0.83764847806331599</v>
      </c>
      <c r="K7901" t="s">
        <v>29038</v>
      </c>
      <c r="L7901">
        <v>8</v>
      </c>
      <c r="M7901" t="s">
        <v>5133</v>
      </c>
      <c r="N7901">
        <v>0.72727272727272696</v>
      </c>
      <c r="O7901">
        <v>1.3003901170351099E-3</v>
      </c>
    </row>
    <row r="7902" spans="1:15">
      <c r="A7902" t="s">
        <v>8832</v>
      </c>
      <c r="B7902" t="s">
        <v>23511</v>
      </c>
      <c r="C7902" t="s">
        <v>8833</v>
      </c>
      <c r="D7902">
        <v>4</v>
      </c>
      <c r="E7902">
        <v>6152</v>
      </c>
      <c r="F7902">
        <v>6</v>
      </c>
      <c r="G7902">
        <v>7804</v>
      </c>
      <c r="H7902">
        <v>0.88632030892592895</v>
      </c>
      <c r="I7902">
        <v>1</v>
      </c>
      <c r="J7902">
        <v>0.85953329234717102</v>
      </c>
      <c r="K7902" t="s">
        <v>29039</v>
      </c>
      <c r="L7902">
        <v>4</v>
      </c>
      <c r="M7902" t="s">
        <v>5133</v>
      </c>
      <c r="N7902">
        <v>0.66666666666666696</v>
      </c>
      <c r="O7902">
        <v>6.5019505851755496E-4</v>
      </c>
    </row>
    <row r="7903" spans="1:15">
      <c r="A7903" t="s">
        <v>8832</v>
      </c>
      <c r="B7903" t="s">
        <v>23513</v>
      </c>
      <c r="C7903" t="s">
        <v>8833</v>
      </c>
      <c r="D7903">
        <v>1</v>
      </c>
      <c r="E7903">
        <v>535</v>
      </c>
      <c r="F7903">
        <v>6</v>
      </c>
      <c r="G7903">
        <v>8124</v>
      </c>
      <c r="H7903">
        <v>0.33559747746230201</v>
      </c>
      <c r="I7903">
        <v>0.97804040131218795</v>
      </c>
      <c r="J7903">
        <v>0.92954150506449396</v>
      </c>
      <c r="K7903" t="s">
        <v>27020</v>
      </c>
      <c r="L7903">
        <v>1</v>
      </c>
      <c r="M7903" t="s">
        <v>5133</v>
      </c>
      <c r="N7903">
        <v>0.16666666666666699</v>
      </c>
      <c r="O7903">
        <v>1.8691588785046699E-3</v>
      </c>
    </row>
    <row r="7904" spans="1:15">
      <c r="A7904" t="s">
        <v>8832</v>
      </c>
      <c r="B7904" t="s">
        <v>23518</v>
      </c>
      <c r="C7904" t="s">
        <v>8833</v>
      </c>
      <c r="D7904">
        <v>1</v>
      </c>
      <c r="E7904">
        <v>787</v>
      </c>
      <c r="F7904">
        <v>6</v>
      </c>
      <c r="G7904">
        <v>7393</v>
      </c>
      <c r="H7904">
        <v>0.49113550780958298</v>
      </c>
      <c r="I7904">
        <v>1</v>
      </c>
      <c r="J7904">
        <v>0.966855260484069</v>
      </c>
      <c r="K7904" t="s">
        <v>24324</v>
      </c>
      <c r="L7904">
        <v>1</v>
      </c>
      <c r="M7904" t="s">
        <v>5133</v>
      </c>
      <c r="N7904">
        <v>0.16666666666666699</v>
      </c>
      <c r="O7904">
        <v>1.27064803049555E-3</v>
      </c>
    </row>
    <row r="7905" spans="1:15">
      <c r="A7905" t="s">
        <v>8834</v>
      </c>
      <c r="B7905" t="s">
        <v>23511</v>
      </c>
      <c r="C7905" t="s">
        <v>8835</v>
      </c>
      <c r="D7905">
        <v>4</v>
      </c>
      <c r="E7905">
        <v>6152</v>
      </c>
      <c r="F7905">
        <v>4</v>
      </c>
      <c r="G7905">
        <v>7804</v>
      </c>
      <c r="H7905">
        <v>0.38610601832086699</v>
      </c>
      <c r="I7905">
        <v>0.90829480295553899</v>
      </c>
      <c r="J7905">
        <v>0.78070962240619901</v>
      </c>
      <c r="K7905" t="s">
        <v>29040</v>
      </c>
      <c r="L7905">
        <v>4</v>
      </c>
      <c r="M7905" t="s">
        <v>5133</v>
      </c>
      <c r="N7905">
        <v>1</v>
      </c>
      <c r="O7905">
        <v>6.5019505851755496E-4</v>
      </c>
    </row>
    <row r="7906" spans="1:15">
      <c r="A7906" t="s">
        <v>8836</v>
      </c>
      <c r="B7906" t="s">
        <v>23511</v>
      </c>
      <c r="C7906" t="s">
        <v>8837</v>
      </c>
      <c r="D7906">
        <v>1</v>
      </c>
      <c r="E7906">
        <v>6152</v>
      </c>
      <c r="F7906">
        <v>1</v>
      </c>
      <c r="G7906">
        <v>7804</v>
      </c>
      <c r="H7906">
        <v>0.788313685289595</v>
      </c>
      <c r="I7906">
        <v>0.968912233598893</v>
      </c>
      <c r="J7906">
        <v>0.832812322140707</v>
      </c>
      <c r="K7906" t="s">
        <v>29041</v>
      </c>
      <c r="L7906">
        <v>1</v>
      </c>
      <c r="M7906" t="s">
        <v>5133</v>
      </c>
      <c r="N7906">
        <v>1</v>
      </c>
      <c r="O7906">
        <v>1.6254876462938901E-4</v>
      </c>
    </row>
    <row r="7907" spans="1:15">
      <c r="A7907" t="s">
        <v>8838</v>
      </c>
      <c r="B7907" t="s">
        <v>23511</v>
      </c>
      <c r="C7907" t="s">
        <v>8839</v>
      </c>
      <c r="D7907">
        <v>52</v>
      </c>
      <c r="E7907">
        <v>6152</v>
      </c>
      <c r="F7907">
        <v>56</v>
      </c>
      <c r="G7907">
        <v>7804</v>
      </c>
      <c r="H7907">
        <v>4.1230827421855198E-3</v>
      </c>
      <c r="I7907">
        <v>4.2415621313287799E-2</v>
      </c>
      <c r="J7907">
        <v>3.6457638634361099E-2</v>
      </c>
      <c r="K7907" t="s">
        <v>29042</v>
      </c>
      <c r="L7907">
        <v>52</v>
      </c>
      <c r="M7907" t="s">
        <v>5133</v>
      </c>
      <c r="N7907">
        <v>0.92857142857142905</v>
      </c>
      <c r="O7907">
        <v>8.4525357607282206E-3</v>
      </c>
    </row>
    <row r="7908" spans="1:15">
      <c r="A7908" t="s">
        <v>8838</v>
      </c>
      <c r="B7908" t="s">
        <v>23518</v>
      </c>
      <c r="C7908" t="s">
        <v>8839</v>
      </c>
      <c r="D7908">
        <v>3</v>
      </c>
      <c r="E7908">
        <v>787</v>
      </c>
      <c r="F7908">
        <v>45</v>
      </c>
      <c r="G7908">
        <v>7393</v>
      </c>
      <c r="H7908">
        <v>0.87189474471779405</v>
      </c>
      <c r="I7908">
        <v>1</v>
      </c>
      <c r="J7908">
        <v>0.966855260484069</v>
      </c>
      <c r="K7908" t="s">
        <v>24429</v>
      </c>
      <c r="L7908">
        <v>3</v>
      </c>
      <c r="M7908" t="s">
        <v>5133</v>
      </c>
      <c r="N7908">
        <v>6.6666666666666693E-2</v>
      </c>
      <c r="O7908">
        <v>3.8119440914866601E-3</v>
      </c>
    </row>
    <row r="7909" spans="1:15">
      <c r="A7909" t="s">
        <v>8840</v>
      </c>
      <c r="B7909" t="s">
        <v>23518</v>
      </c>
      <c r="C7909" t="s">
        <v>8841</v>
      </c>
      <c r="D7909">
        <v>14</v>
      </c>
      <c r="E7909">
        <v>787</v>
      </c>
      <c r="F7909">
        <v>258</v>
      </c>
      <c r="G7909">
        <v>7393</v>
      </c>
      <c r="H7909">
        <v>0.99907189044580202</v>
      </c>
      <c r="I7909">
        <v>1</v>
      </c>
      <c r="J7909">
        <v>0.966855260484069</v>
      </c>
      <c r="K7909" t="s">
        <v>29043</v>
      </c>
      <c r="L7909">
        <v>14</v>
      </c>
      <c r="M7909" t="s">
        <v>2729</v>
      </c>
      <c r="N7909">
        <v>5.4263565891472902E-2</v>
      </c>
      <c r="O7909">
        <v>1.77890724269377E-2</v>
      </c>
    </row>
    <row r="7910" spans="1:15">
      <c r="A7910" t="s">
        <v>8840</v>
      </c>
      <c r="B7910" t="s">
        <v>23513</v>
      </c>
      <c r="C7910" t="s">
        <v>8841</v>
      </c>
      <c r="D7910">
        <v>12</v>
      </c>
      <c r="E7910">
        <v>535</v>
      </c>
      <c r="F7910">
        <v>313</v>
      </c>
      <c r="G7910">
        <v>8124</v>
      </c>
      <c r="H7910">
        <v>0.98801593831663803</v>
      </c>
      <c r="I7910">
        <v>0.99999999999997702</v>
      </c>
      <c r="J7910">
        <v>0.95041217501583097</v>
      </c>
      <c r="K7910" t="s">
        <v>29044</v>
      </c>
      <c r="L7910">
        <v>12</v>
      </c>
      <c r="M7910" t="s">
        <v>2729</v>
      </c>
      <c r="N7910">
        <v>3.8338658146964903E-2</v>
      </c>
      <c r="O7910">
        <v>2.2429906542056101E-2</v>
      </c>
    </row>
    <row r="7911" spans="1:15">
      <c r="A7911" t="s">
        <v>8840</v>
      </c>
      <c r="B7911" t="s">
        <v>23511</v>
      </c>
      <c r="C7911" t="s">
        <v>8841</v>
      </c>
      <c r="D7911">
        <v>256</v>
      </c>
      <c r="E7911">
        <v>6152</v>
      </c>
      <c r="F7911">
        <v>295</v>
      </c>
      <c r="G7911">
        <v>7804</v>
      </c>
      <c r="H7911">
        <v>2.36412516495317E-4</v>
      </c>
      <c r="I7911">
        <v>4.0233286408189297E-3</v>
      </c>
      <c r="J7911">
        <v>3.4581849128377598E-3</v>
      </c>
      <c r="K7911" t="s">
        <v>29045</v>
      </c>
      <c r="L7911">
        <v>256</v>
      </c>
      <c r="M7911" t="s">
        <v>2729</v>
      </c>
      <c r="N7911">
        <v>0.86779661016949206</v>
      </c>
      <c r="O7911">
        <v>4.1612483745123503E-2</v>
      </c>
    </row>
    <row r="7912" spans="1:15">
      <c r="A7912" t="s">
        <v>8842</v>
      </c>
      <c r="B7912" t="s">
        <v>23513</v>
      </c>
      <c r="C7912" t="s">
        <v>8843</v>
      </c>
      <c r="D7912">
        <v>6</v>
      </c>
      <c r="E7912">
        <v>535</v>
      </c>
      <c r="F7912">
        <v>109</v>
      </c>
      <c r="G7912">
        <v>8124</v>
      </c>
      <c r="H7912">
        <v>0.73221902095605895</v>
      </c>
      <c r="I7912">
        <v>0.99999999999997702</v>
      </c>
      <c r="J7912">
        <v>0.95041217501583097</v>
      </c>
      <c r="K7912" t="s">
        <v>25519</v>
      </c>
      <c r="L7912">
        <v>6</v>
      </c>
      <c r="M7912" t="s">
        <v>2729</v>
      </c>
      <c r="N7912">
        <v>5.5045871559633003E-2</v>
      </c>
      <c r="O7912">
        <v>1.1214953271028E-2</v>
      </c>
    </row>
    <row r="7913" spans="1:15">
      <c r="A7913" t="s">
        <v>8842</v>
      </c>
      <c r="B7913" t="s">
        <v>23511</v>
      </c>
      <c r="C7913" t="s">
        <v>8843</v>
      </c>
      <c r="D7913">
        <v>87</v>
      </c>
      <c r="E7913">
        <v>6152</v>
      </c>
      <c r="F7913">
        <v>103</v>
      </c>
      <c r="G7913">
        <v>7804</v>
      </c>
      <c r="H7913">
        <v>9.5805294968970001E-2</v>
      </c>
      <c r="I7913">
        <v>0.41693891976991998</v>
      </c>
      <c r="J7913">
        <v>0.35837288241751297</v>
      </c>
      <c r="K7913" t="s">
        <v>25517</v>
      </c>
      <c r="L7913">
        <v>87</v>
      </c>
      <c r="M7913" t="s">
        <v>2729</v>
      </c>
      <c r="N7913">
        <v>0.84466019417475702</v>
      </c>
      <c r="O7913">
        <v>1.41417425227568E-2</v>
      </c>
    </row>
    <row r="7914" spans="1:15">
      <c r="A7914" t="s">
        <v>8842</v>
      </c>
      <c r="B7914" t="s">
        <v>23518</v>
      </c>
      <c r="C7914" t="s">
        <v>8843</v>
      </c>
      <c r="D7914">
        <v>4</v>
      </c>
      <c r="E7914">
        <v>787</v>
      </c>
      <c r="F7914">
        <v>76</v>
      </c>
      <c r="G7914">
        <v>7393</v>
      </c>
      <c r="H7914">
        <v>0.96798612507082904</v>
      </c>
      <c r="I7914">
        <v>1</v>
      </c>
      <c r="J7914">
        <v>0.966855260484069</v>
      </c>
      <c r="K7914" t="s">
        <v>25518</v>
      </c>
      <c r="L7914">
        <v>4</v>
      </c>
      <c r="M7914" t="s">
        <v>2729</v>
      </c>
      <c r="N7914">
        <v>5.2631578947368397E-2</v>
      </c>
      <c r="O7914">
        <v>5.0825921219822103E-3</v>
      </c>
    </row>
    <row r="7915" spans="1:15">
      <c r="A7915" t="s">
        <v>8844</v>
      </c>
      <c r="B7915" t="s">
        <v>23511</v>
      </c>
      <c r="C7915" t="s">
        <v>8845</v>
      </c>
      <c r="D7915">
        <v>2</v>
      </c>
      <c r="E7915">
        <v>6152</v>
      </c>
      <c r="F7915">
        <v>2</v>
      </c>
      <c r="G7915">
        <v>7804</v>
      </c>
      <c r="H7915">
        <v>0.62141708038142995</v>
      </c>
      <c r="I7915">
        <v>0.968912233598893</v>
      </c>
      <c r="J7915">
        <v>0.832812322140707</v>
      </c>
      <c r="K7915" t="s">
        <v>25617</v>
      </c>
      <c r="L7915">
        <v>2</v>
      </c>
      <c r="M7915" t="s">
        <v>1463</v>
      </c>
      <c r="N7915">
        <v>1</v>
      </c>
      <c r="O7915">
        <v>3.2509752925877802E-4</v>
      </c>
    </row>
    <row r="7916" spans="1:15">
      <c r="A7916" t="s">
        <v>8846</v>
      </c>
      <c r="B7916" t="s">
        <v>23511</v>
      </c>
      <c r="C7916" t="s">
        <v>8847</v>
      </c>
      <c r="D7916">
        <v>16</v>
      </c>
      <c r="E7916">
        <v>6152</v>
      </c>
      <c r="F7916">
        <v>16</v>
      </c>
      <c r="G7916">
        <v>7804</v>
      </c>
      <c r="H7916">
        <v>2.2150784116779201E-2</v>
      </c>
      <c r="I7916">
        <v>0.15357019220850299</v>
      </c>
      <c r="J7916">
        <v>0.13199869291536201</v>
      </c>
      <c r="K7916" t="s">
        <v>29046</v>
      </c>
      <c r="L7916">
        <v>16</v>
      </c>
      <c r="M7916" t="s">
        <v>2729</v>
      </c>
      <c r="N7916">
        <v>1</v>
      </c>
      <c r="O7916">
        <v>2.6007802340702198E-3</v>
      </c>
    </row>
    <row r="7917" spans="1:15">
      <c r="A7917" t="s">
        <v>8848</v>
      </c>
      <c r="B7917" t="s">
        <v>23518</v>
      </c>
      <c r="C7917" t="s">
        <v>8849</v>
      </c>
      <c r="D7917">
        <v>2</v>
      </c>
      <c r="E7917">
        <v>787</v>
      </c>
      <c r="F7917">
        <v>29</v>
      </c>
      <c r="G7917">
        <v>7393</v>
      </c>
      <c r="H7917">
        <v>0.83023930425422798</v>
      </c>
      <c r="I7917">
        <v>1</v>
      </c>
      <c r="J7917">
        <v>0.966855260484069</v>
      </c>
      <c r="K7917" t="s">
        <v>27916</v>
      </c>
      <c r="L7917">
        <v>2</v>
      </c>
      <c r="M7917" t="s">
        <v>5133</v>
      </c>
      <c r="N7917">
        <v>6.8965517241379296E-2</v>
      </c>
      <c r="O7917">
        <v>2.5412960609911099E-3</v>
      </c>
    </row>
    <row r="7918" spans="1:15">
      <c r="A7918" t="s">
        <v>8848</v>
      </c>
      <c r="B7918" t="s">
        <v>23511</v>
      </c>
      <c r="C7918" t="s">
        <v>8849</v>
      </c>
      <c r="D7918">
        <v>28</v>
      </c>
      <c r="E7918">
        <v>6152</v>
      </c>
      <c r="F7918">
        <v>35</v>
      </c>
      <c r="G7918">
        <v>7804</v>
      </c>
      <c r="H7918">
        <v>0.53099244629917197</v>
      </c>
      <c r="I7918">
        <v>0.968912233598893</v>
      </c>
      <c r="J7918">
        <v>0.832812322140707</v>
      </c>
      <c r="K7918" t="s">
        <v>29047</v>
      </c>
      <c r="L7918">
        <v>28</v>
      </c>
      <c r="M7918" t="s">
        <v>5133</v>
      </c>
      <c r="N7918">
        <v>0.8</v>
      </c>
      <c r="O7918">
        <v>4.5513654096228902E-3</v>
      </c>
    </row>
    <row r="7919" spans="1:15">
      <c r="A7919" t="s">
        <v>8848</v>
      </c>
      <c r="B7919" t="s">
        <v>23513</v>
      </c>
      <c r="C7919" t="s">
        <v>8849</v>
      </c>
      <c r="D7919">
        <v>2</v>
      </c>
      <c r="E7919">
        <v>535</v>
      </c>
      <c r="F7919">
        <v>37</v>
      </c>
      <c r="G7919">
        <v>8124</v>
      </c>
      <c r="H7919">
        <v>0.71051239206074202</v>
      </c>
      <c r="I7919">
        <v>0.99999999999997702</v>
      </c>
      <c r="J7919">
        <v>0.95041217501583097</v>
      </c>
      <c r="K7919" t="s">
        <v>26333</v>
      </c>
      <c r="L7919">
        <v>2</v>
      </c>
      <c r="M7919" t="s">
        <v>5133</v>
      </c>
      <c r="N7919">
        <v>5.4054054054054099E-2</v>
      </c>
      <c r="O7919">
        <v>3.7383177570093499E-3</v>
      </c>
    </row>
    <row r="7920" spans="1:15">
      <c r="A7920" t="s">
        <v>8850</v>
      </c>
      <c r="B7920" t="s">
        <v>23511</v>
      </c>
      <c r="C7920" t="s">
        <v>8851</v>
      </c>
      <c r="D7920">
        <v>1</v>
      </c>
      <c r="E7920">
        <v>6152</v>
      </c>
      <c r="F7920">
        <v>1</v>
      </c>
      <c r="G7920">
        <v>7804</v>
      </c>
      <c r="H7920">
        <v>0.788313685289595</v>
      </c>
      <c r="I7920">
        <v>0.968912233598893</v>
      </c>
      <c r="J7920">
        <v>0.832812322140707</v>
      </c>
      <c r="K7920" t="s">
        <v>27698</v>
      </c>
      <c r="L7920">
        <v>1</v>
      </c>
      <c r="M7920" t="s">
        <v>5133</v>
      </c>
      <c r="N7920">
        <v>1</v>
      </c>
      <c r="O7920">
        <v>1.6254876462938901E-4</v>
      </c>
    </row>
    <row r="7921" spans="1:15">
      <c r="A7921" t="s">
        <v>8852</v>
      </c>
      <c r="B7921" t="s">
        <v>23513</v>
      </c>
      <c r="C7921" t="s">
        <v>8853</v>
      </c>
      <c r="D7921">
        <v>5</v>
      </c>
      <c r="E7921">
        <v>535</v>
      </c>
      <c r="F7921">
        <v>156</v>
      </c>
      <c r="G7921">
        <v>8124</v>
      </c>
      <c r="H7921">
        <v>0.97964071912867501</v>
      </c>
      <c r="I7921">
        <v>0.99999999999997702</v>
      </c>
      <c r="J7921">
        <v>0.95041217501583097</v>
      </c>
      <c r="K7921" t="s">
        <v>29048</v>
      </c>
      <c r="L7921">
        <v>5</v>
      </c>
      <c r="M7921" t="s">
        <v>5133</v>
      </c>
      <c r="N7921">
        <v>3.2051282051282E-2</v>
      </c>
      <c r="O7921">
        <v>9.3457943925233603E-3</v>
      </c>
    </row>
    <row r="7922" spans="1:15">
      <c r="A7922" t="s">
        <v>8852</v>
      </c>
      <c r="B7922" t="s">
        <v>23518</v>
      </c>
      <c r="C7922" t="s">
        <v>8853</v>
      </c>
      <c r="D7922">
        <v>4</v>
      </c>
      <c r="E7922">
        <v>787</v>
      </c>
      <c r="F7922">
        <v>117</v>
      </c>
      <c r="G7922">
        <v>7393</v>
      </c>
      <c r="H7922">
        <v>0.99901436164802204</v>
      </c>
      <c r="I7922">
        <v>1</v>
      </c>
      <c r="J7922">
        <v>0.966855260484069</v>
      </c>
      <c r="K7922" t="s">
        <v>29049</v>
      </c>
      <c r="L7922">
        <v>4</v>
      </c>
      <c r="M7922" t="s">
        <v>5133</v>
      </c>
      <c r="N7922">
        <v>3.4188034188034198E-2</v>
      </c>
      <c r="O7922">
        <v>5.0825921219822103E-3</v>
      </c>
    </row>
    <row r="7923" spans="1:15">
      <c r="A7923" t="s">
        <v>8852</v>
      </c>
      <c r="B7923" t="s">
        <v>23511</v>
      </c>
      <c r="C7923" t="s">
        <v>8853</v>
      </c>
      <c r="D7923">
        <v>128</v>
      </c>
      <c r="E7923">
        <v>6152</v>
      </c>
      <c r="F7923">
        <v>140</v>
      </c>
      <c r="G7923">
        <v>7804</v>
      </c>
      <c r="H7923" s="34">
        <v>4.67872590816283E-5</v>
      </c>
      <c r="I7923">
        <v>1.03977554324747E-3</v>
      </c>
      <c r="J7923">
        <v>8.9372169598956903E-4</v>
      </c>
      <c r="K7923" t="s">
        <v>29050</v>
      </c>
      <c r="L7923">
        <v>128</v>
      </c>
      <c r="M7923" t="s">
        <v>5133</v>
      </c>
      <c r="N7923">
        <v>0.91428571428571404</v>
      </c>
      <c r="O7923">
        <v>2.08062418725618E-2</v>
      </c>
    </row>
    <row r="7924" spans="1:15">
      <c r="A7924" t="s">
        <v>8854</v>
      </c>
      <c r="B7924" t="s">
        <v>23513</v>
      </c>
      <c r="C7924" t="s">
        <v>8855</v>
      </c>
      <c r="D7924">
        <v>3</v>
      </c>
      <c r="E7924">
        <v>535</v>
      </c>
      <c r="F7924">
        <v>96</v>
      </c>
      <c r="G7924">
        <v>8124</v>
      </c>
      <c r="H7924">
        <v>0.956897231500898</v>
      </c>
      <c r="I7924">
        <v>0.99999999999997702</v>
      </c>
      <c r="J7924">
        <v>0.95041217501583097</v>
      </c>
      <c r="K7924" t="s">
        <v>29051</v>
      </c>
      <c r="L7924">
        <v>3</v>
      </c>
      <c r="M7924" t="s">
        <v>5133</v>
      </c>
      <c r="N7924">
        <v>3.125E-2</v>
      </c>
      <c r="O7924">
        <v>5.60747663551402E-3</v>
      </c>
    </row>
    <row r="7925" spans="1:15">
      <c r="A7925" t="s">
        <v>8854</v>
      </c>
      <c r="B7925" t="s">
        <v>23511</v>
      </c>
      <c r="C7925" t="s">
        <v>8855</v>
      </c>
      <c r="D7925">
        <v>89</v>
      </c>
      <c r="E7925">
        <v>6152</v>
      </c>
      <c r="F7925">
        <v>103</v>
      </c>
      <c r="G7925">
        <v>7804</v>
      </c>
      <c r="H7925">
        <v>3.3357307946107299E-2</v>
      </c>
      <c r="I7925">
        <v>0.20970798003156199</v>
      </c>
      <c r="J7925">
        <v>0.180250990508004</v>
      </c>
      <c r="K7925" t="s">
        <v>29052</v>
      </c>
      <c r="L7925">
        <v>89</v>
      </c>
      <c r="M7925" t="s">
        <v>5133</v>
      </c>
      <c r="N7925">
        <v>0.86407766990291301</v>
      </c>
      <c r="O7925">
        <v>1.44668400520156E-2</v>
      </c>
    </row>
    <row r="7926" spans="1:15">
      <c r="A7926" t="s">
        <v>8854</v>
      </c>
      <c r="B7926" t="s">
        <v>23518</v>
      </c>
      <c r="C7926" t="s">
        <v>8855</v>
      </c>
      <c r="D7926">
        <v>5</v>
      </c>
      <c r="E7926">
        <v>787</v>
      </c>
      <c r="F7926">
        <v>94</v>
      </c>
      <c r="G7926">
        <v>7393</v>
      </c>
      <c r="H7926">
        <v>0.97736658603179605</v>
      </c>
      <c r="I7926">
        <v>1</v>
      </c>
      <c r="J7926">
        <v>0.966855260484069</v>
      </c>
      <c r="K7926" t="s">
        <v>29053</v>
      </c>
      <c r="L7926">
        <v>5</v>
      </c>
      <c r="M7926" t="s">
        <v>5133</v>
      </c>
      <c r="N7926">
        <v>5.31914893617021E-2</v>
      </c>
      <c r="O7926">
        <v>6.35324015247776E-3</v>
      </c>
    </row>
    <row r="7927" spans="1:15">
      <c r="A7927" t="s">
        <v>8856</v>
      </c>
      <c r="B7927" t="s">
        <v>23513</v>
      </c>
      <c r="C7927" t="s">
        <v>8857</v>
      </c>
      <c r="D7927">
        <v>1</v>
      </c>
      <c r="E7927">
        <v>535</v>
      </c>
      <c r="F7927">
        <v>16</v>
      </c>
      <c r="G7927">
        <v>8124</v>
      </c>
      <c r="H7927">
        <v>0.66412214006675596</v>
      </c>
      <c r="I7927">
        <v>0.99999999999997702</v>
      </c>
      <c r="J7927">
        <v>0.95041217501583097</v>
      </c>
      <c r="K7927" t="s">
        <v>24982</v>
      </c>
      <c r="L7927">
        <v>1</v>
      </c>
      <c r="M7927" t="s">
        <v>5133</v>
      </c>
      <c r="N7927">
        <v>6.25E-2</v>
      </c>
      <c r="O7927">
        <v>1.8691588785046699E-3</v>
      </c>
    </row>
    <row r="7928" spans="1:15">
      <c r="A7928" t="s">
        <v>8856</v>
      </c>
      <c r="B7928" t="s">
        <v>23511</v>
      </c>
      <c r="C7928" t="s">
        <v>8857</v>
      </c>
      <c r="D7928">
        <v>15</v>
      </c>
      <c r="E7928">
        <v>6152</v>
      </c>
      <c r="F7928">
        <v>16</v>
      </c>
      <c r="G7928">
        <v>7804</v>
      </c>
      <c r="H7928">
        <v>0.117553998354144</v>
      </c>
      <c r="I7928">
        <v>0.47842873658393897</v>
      </c>
      <c r="J7928">
        <v>0.41122542710949</v>
      </c>
      <c r="K7928" t="s">
        <v>29054</v>
      </c>
      <c r="L7928">
        <v>15</v>
      </c>
      <c r="M7928" t="s">
        <v>5133</v>
      </c>
      <c r="N7928">
        <v>0.9375</v>
      </c>
      <c r="O7928">
        <v>2.4382314694408299E-3</v>
      </c>
    </row>
    <row r="7929" spans="1:15">
      <c r="A7929" t="s">
        <v>8858</v>
      </c>
      <c r="B7929" t="s">
        <v>23511</v>
      </c>
      <c r="C7929" t="s">
        <v>8859</v>
      </c>
      <c r="D7929">
        <v>117</v>
      </c>
      <c r="E7929">
        <v>6152</v>
      </c>
      <c r="F7929">
        <v>135</v>
      </c>
      <c r="G7929">
        <v>7804</v>
      </c>
      <c r="H7929">
        <v>1.2895213329351099E-2</v>
      </c>
      <c r="I7929">
        <v>0.10180703707093899</v>
      </c>
      <c r="J7929">
        <v>8.7506537757694805E-2</v>
      </c>
      <c r="K7929" t="s">
        <v>29055</v>
      </c>
      <c r="L7929">
        <v>117</v>
      </c>
      <c r="M7929" t="s">
        <v>5133</v>
      </c>
      <c r="N7929">
        <v>0.86666666666666703</v>
      </c>
      <c r="O7929">
        <v>1.9018205461638502E-2</v>
      </c>
    </row>
    <row r="7930" spans="1:15">
      <c r="A7930" t="s">
        <v>8858</v>
      </c>
      <c r="B7930" t="s">
        <v>23513</v>
      </c>
      <c r="C7930" t="s">
        <v>8859</v>
      </c>
      <c r="D7930">
        <v>10</v>
      </c>
      <c r="E7930">
        <v>535</v>
      </c>
      <c r="F7930">
        <v>139</v>
      </c>
      <c r="G7930">
        <v>8124</v>
      </c>
      <c r="H7930">
        <v>0.433591022977727</v>
      </c>
      <c r="I7930">
        <v>0.99999999999997702</v>
      </c>
      <c r="J7930">
        <v>0.95041217501583097</v>
      </c>
      <c r="K7930" t="s">
        <v>29056</v>
      </c>
      <c r="L7930">
        <v>10</v>
      </c>
      <c r="M7930" t="s">
        <v>5133</v>
      </c>
      <c r="N7930">
        <v>7.1942446043165506E-2</v>
      </c>
      <c r="O7930">
        <v>1.86915887850467E-2</v>
      </c>
    </row>
    <row r="7931" spans="1:15">
      <c r="A7931" t="s">
        <v>8858</v>
      </c>
      <c r="B7931" t="s">
        <v>23518</v>
      </c>
      <c r="C7931" t="s">
        <v>8859</v>
      </c>
      <c r="D7931">
        <v>5</v>
      </c>
      <c r="E7931">
        <v>787</v>
      </c>
      <c r="F7931">
        <v>124</v>
      </c>
      <c r="G7931">
        <v>7393</v>
      </c>
      <c r="H7931">
        <v>0.99792951109710304</v>
      </c>
      <c r="I7931">
        <v>1</v>
      </c>
      <c r="J7931">
        <v>0.966855260484069</v>
      </c>
      <c r="K7931" t="s">
        <v>29057</v>
      </c>
      <c r="L7931">
        <v>5</v>
      </c>
      <c r="M7931" t="s">
        <v>5133</v>
      </c>
      <c r="N7931">
        <v>4.0322580645161303E-2</v>
      </c>
      <c r="O7931">
        <v>6.35324015247776E-3</v>
      </c>
    </row>
    <row r="7932" spans="1:15">
      <c r="A7932" t="s">
        <v>8860</v>
      </c>
      <c r="B7932" t="s">
        <v>23511</v>
      </c>
      <c r="C7932" t="s">
        <v>8861</v>
      </c>
      <c r="D7932">
        <v>32</v>
      </c>
      <c r="E7932">
        <v>6152</v>
      </c>
      <c r="F7932">
        <v>34</v>
      </c>
      <c r="G7932">
        <v>7804</v>
      </c>
      <c r="H7932">
        <v>1.5390536968701801E-2</v>
      </c>
      <c r="I7932">
        <v>0.11610715437308</v>
      </c>
      <c r="J7932">
        <v>9.9797964663354805E-2</v>
      </c>
      <c r="K7932" t="s">
        <v>29058</v>
      </c>
      <c r="L7932">
        <v>32</v>
      </c>
      <c r="M7932" t="s">
        <v>2729</v>
      </c>
      <c r="N7932">
        <v>0.94117647058823495</v>
      </c>
      <c r="O7932">
        <v>5.2015604681404396E-3</v>
      </c>
    </row>
    <row r="7933" spans="1:15">
      <c r="A7933" t="s">
        <v>8860</v>
      </c>
      <c r="B7933" t="s">
        <v>23513</v>
      </c>
      <c r="C7933" t="s">
        <v>8861</v>
      </c>
      <c r="D7933">
        <v>1</v>
      </c>
      <c r="E7933">
        <v>535</v>
      </c>
      <c r="F7933">
        <v>35</v>
      </c>
      <c r="G7933">
        <v>8124</v>
      </c>
      <c r="H7933">
        <v>0.90832236444283498</v>
      </c>
      <c r="I7933">
        <v>0.99999999999997702</v>
      </c>
      <c r="J7933">
        <v>0.95041217501583097</v>
      </c>
      <c r="K7933" t="s">
        <v>29059</v>
      </c>
      <c r="L7933">
        <v>1</v>
      </c>
      <c r="M7933" t="s">
        <v>2729</v>
      </c>
      <c r="N7933">
        <v>2.8571428571428598E-2</v>
      </c>
      <c r="O7933">
        <v>1.8691588785046699E-3</v>
      </c>
    </row>
    <row r="7934" spans="1:15">
      <c r="A7934" t="s">
        <v>8862</v>
      </c>
      <c r="B7934" t="s">
        <v>23511</v>
      </c>
      <c r="C7934" t="s">
        <v>8863</v>
      </c>
      <c r="D7934">
        <v>16</v>
      </c>
      <c r="E7934">
        <v>6152</v>
      </c>
      <c r="F7934">
        <v>16</v>
      </c>
      <c r="G7934">
        <v>7804</v>
      </c>
      <c r="H7934">
        <v>2.2150784116779201E-2</v>
      </c>
      <c r="I7934">
        <v>0.15357019220850299</v>
      </c>
      <c r="J7934">
        <v>0.13199869291536201</v>
      </c>
      <c r="K7934" t="s">
        <v>29060</v>
      </c>
      <c r="L7934">
        <v>16</v>
      </c>
      <c r="M7934" t="s">
        <v>2729</v>
      </c>
      <c r="N7934">
        <v>1</v>
      </c>
      <c r="O7934">
        <v>2.6007802340702198E-3</v>
      </c>
    </row>
    <row r="7935" spans="1:15">
      <c r="A7935" t="s">
        <v>8864</v>
      </c>
      <c r="B7935" t="s">
        <v>23511</v>
      </c>
      <c r="C7935" t="s">
        <v>8865</v>
      </c>
      <c r="D7935">
        <v>18</v>
      </c>
      <c r="E7935">
        <v>6152</v>
      </c>
      <c r="F7935">
        <v>19</v>
      </c>
      <c r="G7935">
        <v>7804</v>
      </c>
      <c r="H7935">
        <v>6.6261991530884704E-2</v>
      </c>
      <c r="I7935">
        <v>0.33232262181434502</v>
      </c>
      <c r="J7935">
        <v>0.28564235724952802</v>
      </c>
      <c r="K7935" t="s">
        <v>29061</v>
      </c>
      <c r="L7935">
        <v>18</v>
      </c>
      <c r="M7935" t="s">
        <v>2729</v>
      </c>
      <c r="N7935">
        <v>0.94736842105263197</v>
      </c>
      <c r="O7935">
        <v>2.9258777633290002E-3</v>
      </c>
    </row>
    <row r="7936" spans="1:15">
      <c r="A7936" t="s">
        <v>8866</v>
      </c>
      <c r="B7936" t="s">
        <v>23511</v>
      </c>
      <c r="C7936" t="s">
        <v>8867</v>
      </c>
      <c r="D7936">
        <v>27</v>
      </c>
      <c r="E7936">
        <v>6152</v>
      </c>
      <c r="F7936">
        <v>28</v>
      </c>
      <c r="G7936">
        <v>7804</v>
      </c>
      <c r="H7936">
        <v>1.0813784038615999E-2</v>
      </c>
      <c r="I7936">
        <v>8.7990417388941602E-2</v>
      </c>
      <c r="J7936">
        <v>7.5630693153318704E-2</v>
      </c>
      <c r="K7936" t="s">
        <v>29062</v>
      </c>
      <c r="L7936">
        <v>27</v>
      </c>
      <c r="M7936" t="s">
        <v>2729</v>
      </c>
      <c r="N7936">
        <v>0.96428571428571397</v>
      </c>
      <c r="O7936">
        <v>4.3888166449934998E-3</v>
      </c>
    </row>
    <row r="7937" spans="1:15">
      <c r="A7937" t="s">
        <v>8866</v>
      </c>
      <c r="B7937" t="s">
        <v>23513</v>
      </c>
      <c r="C7937" t="s">
        <v>8867</v>
      </c>
      <c r="D7937">
        <v>1</v>
      </c>
      <c r="E7937">
        <v>535</v>
      </c>
      <c r="F7937">
        <v>28</v>
      </c>
      <c r="G7937">
        <v>8124</v>
      </c>
      <c r="H7937">
        <v>0.85202716747418605</v>
      </c>
      <c r="I7937">
        <v>0.99999999999997702</v>
      </c>
      <c r="J7937">
        <v>0.95041217501583097</v>
      </c>
      <c r="K7937" t="s">
        <v>29059</v>
      </c>
      <c r="L7937">
        <v>1</v>
      </c>
      <c r="M7937" t="s">
        <v>2729</v>
      </c>
      <c r="N7937">
        <v>3.5714285714285698E-2</v>
      </c>
      <c r="O7937">
        <v>1.8691588785046699E-3</v>
      </c>
    </row>
    <row r="7938" spans="1:15">
      <c r="A7938" t="s">
        <v>8868</v>
      </c>
      <c r="B7938" t="s">
        <v>23511</v>
      </c>
      <c r="C7938" t="s">
        <v>8869</v>
      </c>
      <c r="D7938">
        <v>8</v>
      </c>
      <c r="E7938">
        <v>6152</v>
      </c>
      <c r="F7938">
        <v>8</v>
      </c>
      <c r="G7938">
        <v>7804</v>
      </c>
      <c r="H7938">
        <v>0.148995721685201</v>
      </c>
      <c r="I7938">
        <v>0.54611425167193095</v>
      </c>
      <c r="J7938">
        <v>0.46940338073728599</v>
      </c>
      <c r="K7938" t="s">
        <v>27944</v>
      </c>
      <c r="L7938">
        <v>8</v>
      </c>
      <c r="M7938" t="s">
        <v>2729</v>
      </c>
      <c r="N7938">
        <v>1</v>
      </c>
      <c r="O7938">
        <v>1.3003901170351099E-3</v>
      </c>
    </row>
    <row r="7939" spans="1:15">
      <c r="A7939" t="s">
        <v>8870</v>
      </c>
      <c r="B7939" t="s">
        <v>23511</v>
      </c>
      <c r="C7939" t="s">
        <v>8871</v>
      </c>
      <c r="D7939">
        <v>10</v>
      </c>
      <c r="E7939">
        <v>6152</v>
      </c>
      <c r="F7939">
        <v>10</v>
      </c>
      <c r="G7939">
        <v>7804</v>
      </c>
      <c r="H7939">
        <v>9.2537459108980397E-2</v>
      </c>
      <c r="I7939">
        <v>0.40853420848785299</v>
      </c>
      <c r="J7939">
        <v>0.35114875325800998</v>
      </c>
      <c r="K7939" t="s">
        <v>29063</v>
      </c>
      <c r="L7939">
        <v>10</v>
      </c>
      <c r="M7939" t="s">
        <v>2729</v>
      </c>
      <c r="N7939">
        <v>1</v>
      </c>
      <c r="O7939">
        <v>1.62548764629389E-3</v>
      </c>
    </row>
    <row r="7940" spans="1:15">
      <c r="A7940" t="s">
        <v>8872</v>
      </c>
      <c r="B7940" t="s">
        <v>23511</v>
      </c>
      <c r="C7940" t="s">
        <v>8873</v>
      </c>
      <c r="D7940">
        <v>4</v>
      </c>
      <c r="E7940">
        <v>6152</v>
      </c>
      <c r="F7940">
        <v>5</v>
      </c>
      <c r="G7940">
        <v>7804</v>
      </c>
      <c r="H7940">
        <v>0.71320711691885297</v>
      </c>
      <c r="I7940">
        <v>0.968912233598893</v>
      </c>
      <c r="J7940">
        <v>0.832812322140707</v>
      </c>
      <c r="K7940" t="s">
        <v>29064</v>
      </c>
      <c r="L7940">
        <v>4</v>
      </c>
      <c r="M7940" t="s">
        <v>2729</v>
      </c>
      <c r="N7940">
        <v>0.8</v>
      </c>
      <c r="O7940">
        <v>6.5019505851755496E-4</v>
      </c>
    </row>
    <row r="7941" spans="1:15">
      <c r="A7941" t="s">
        <v>8874</v>
      </c>
      <c r="B7941" t="s">
        <v>23511</v>
      </c>
      <c r="C7941" t="s">
        <v>8875</v>
      </c>
      <c r="D7941">
        <v>15</v>
      </c>
      <c r="E7941">
        <v>6152</v>
      </c>
      <c r="F7941">
        <v>15</v>
      </c>
      <c r="G7941">
        <v>7804</v>
      </c>
      <c r="H7941">
        <v>2.8113485006614501E-2</v>
      </c>
      <c r="I7941">
        <v>0.182450402036994</v>
      </c>
      <c r="J7941">
        <v>0.156822194752923</v>
      </c>
      <c r="K7941" t="s">
        <v>29065</v>
      </c>
      <c r="L7941">
        <v>15</v>
      </c>
      <c r="M7941" t="s">
        <v>2729</v>
      </c>
      <c r="N7941">
        <v>1</v>
      </c>
      <c r="O7941">
        <v>2.4382314694408299E-3</v>
      </c>
    </row>
    <row r="7942" spans="1:15">
      <c r="A7942" t="s">
        <v>8876</v>
      </c>
      <c r="B7942" t="s">
        <v>23511</v>
      </c>
      <c r="C7942" t="s">
        <v>8877</v>
      </c>
      <c r="D7942">
        <v>6</v>
      </c>
      <c r="E7942">
        <v>6152</v>
      </c>
      <c r="F7942">
        <v>7</v>
      </c>
      <c r="G7942">
        <v>7804</v>
      </c>
      <c r="H7942">
        <v>0.54476030000281095</v>
      </c>
      <c r="I7942">
        <v>0.968912233598893</v>
      </c>
      <c r="J7942">
        <v>0.832812322140707</v>
      </c>
      <c r="K7942" t="s">
        <v>29066</v>
      </c>
      <c r="L7942">
        <v>6</v>
      </c>
      <c r="M7942" t="s">
        <v>2729</v>
      </c>
      <c r="N7942">
        <v>0.85714285714285698</v>
      </c>
      <c r="O7942">
        <v>9.7529258777633303E-4</v>
      </c>
    </row>
    <row r="7943" spans="1:15">
      <c r="A7943" t="s">
        <v>8876</v>
      </c>
      <c r="B7943" t="s">
        <v>23513</v>
      </c>
      <c r="C7943" t="s">
        <v>8877</v>
      </c>
      <c r="D7943">
        <v>1</v>
      </c>
      <c r="E7943">
        <v>535</v>
      </c>
      <c r="F7943">
        <v>6</v>
      </c>
      <c r="G7943">
        <v>8124</v>
      </c>
      <c r="H7943">
        <v>0.33559747746230201</v>
      </c>
      <c r="I7943">
        <v>0.97804040131218795</v>
      </c>
      <c r="J7943">
        <v>0.92954150506449396</v>
      </c>
      <c r="K7943" t="s">
        <v>29059</v>
      </c>
      <c r="L7943">
        <v>1</v>
      </c>
      <c r="M7943" t="s">
        <v>2729</v>
      </c>
      <c r="N7943">
        <v>0.16666666666666699</v>
      </c>
      <c r="O7943">
        <v>1.8691588785046699E-3</v>
      </c>
    </row>
    <row r="7944" spans="1:15">
      <c r="A7944" t="s">
        <v>8878</v>
      </c>
      <c r="B7944" t="s">
        <v>23511</v>
      </c>
      <c r="C7944" t="s">
        <v>8879</v>
      </c>
      <c r="D7944">
        <v>6</v>
      </c>
      <c r="E7944">
        <v>6152</v>
      </c>
      <c r="F7944">
        <v>6</v>
      </c>
      <c r="G7944">
        <v>7804</v>
      </c>
      <c r="H7944">
        <v>0.23986678822258201</v>
      </c>
      <c r="I7944">
        <v>0.71382528017432401</v>
      </c>
      <c r="J7944">
        <v>0.61355659322887801</v>
      </c>
      <c r="K7944" t="s">
        <v>29067</v>
      </c>
      <c r="L7944">
        <v>6</v>
      </c>
      <c r="M7944" t="s">
        <v>2729</v>
      </c>
      <c r="N7944">
        <v>1</v>
      </c>
      <c r="O7944">
        <v>9.7529258777633303E-4</v>
      </c>
    </row>
    <row r="7945" spans="1:15">
      <c r="A7945" t="s">
        <v>8880</v>
      </c>
      <c r="B7945" t="s">
        <v>23511</v>
      </c>
      <c r="C7945" t="s">
        <v>8881</v>
      </c>
      <c r="D7945">
        <v>10</v>
      </c>
      <c r="E7945">
        <v>6152</v>
      </c>
      <c r="F7945">
        <v>10</v>
      </c>
      <c r="G7945">
        <v>7804</v>
      </c>
      <c r="H7945">
        <v>9.2537459108980397E-2</v>
      </c>
      <c r="I7945">
        <v>0.40853420848785299</v>
      </c>
      <c r="J7945">
        <v>0.35114875325800998</v>
      </c>
      <c r="K7945" t="s">
        <v>29063</v>
      </c>
      <c r="L7945">
        <v>10</v>
      </c>
      <c r="M7945" t="s">
        <v>2729</v>
      </c>
      <c r="N7945">
        <v>1</v>
      </c>
      <c r="O7945">
        <v>1.62548764629389E-3</v>
      </c>
    </row>
    <row r="7946" spans="1:15">
      <c r="A7946" t="s">
        <v>8882</v>
      </c>
      <c r="B7946" t="s">
        <v>23511</v>
      </c>
      <c r="C7946" t="s">
        <v>8883</v>
      </c>
      <c r="D7946">
        <v>8</v>
      </c>
      <c r="E7946">
        <v>6152</v>
      </c>
      <c r="F7946">
        <v>8</v>
      </c>
      <c r="G7946">
        <v>7804</v>
      </c>
      <c r="H7946">
        <v>0.148995721685201</v>
      </c>
      <c r="I7946">
        <v>0.54611425167193095</v>
      </c>
      <c r="J7946">
        <v>0.46940338073728599</v>
      </c>
      <c r="K7946" t="s">
        <v>27944</v>
      </c>
      <c r="L7946">
        <v>8</v>
      </c>
      <c r="M7946" t="s">
        <v>2729</v>
      </c>
      <c r="N7946">
        <v>1</v>
      </c>
      <c r="O7946">
        <v>1.3003901170351099E-3</v>
      </c>
    </row>
    <row r="7947" spans="1:15">
      <c r="A7947" t="s">
        <v>8884</v>
      </c>
      <c r="B7947" t="s">
        <v>23511</v>
      </c>
      <c r="C7947" t="s">
        <v>8885</v>
      </c>
      <c r="D7947">
        <v>14</v>
      </c>
      <c r="E7947">
        <v>6152</v>
      </c>
      <c r="F7947">
        <v>14</v>
      </c>
      <c r="G7947">
        <v>7804</v>
      </c>
      <c r="H7947">
        <v>3.5680033920092398E-2</v>
      </c>
      <c r="I7947">
        <v>0.21445050912290001</v>
      </c>
      <c r="J7947">
        <v>0.18432735215193299</v>
      </c>
      <c r="K7947" t="s">
        <v>29068</v>
      </c>
      <c r="L7947">
        <v>14</v>
      </c>
      <c r="M7947" t="s">
        <v>2729</v>
      </c>
      <c r="N7947">
        <v>1</v>
      </c>
      <c r="O7947">
        <v>2.2756827048114399E-3</v>
      </c>
    </row>
    <row r="7948" spans="1:15">
      <c r="A7948" t="s">
        <v>8886</v>
      </c>
      <c r="B7948" t="s">
        <v>23511</v>
      </c>
      <c r="C7948" t="s">
        <v>8887</v>
      </c>
      <c r="D7948">
        <v>11</v>
      </c>
      <c r="E7948">
        <v>6152</v>
      </c>
      <c r="F7948">
        <v>11</v>
      </c>
      <c r="G7948">
        <v>7804</v>
      </c>
      <c r="H7948">
        <v>7.29234120922964E-2</v>
      </c>
      <c r="I7948">
        <v>0.34901846963959998</v>
      </c>
      <c r="J7948">
        <v>0.29999299429929699</v>
      </c>
      <c r="K7948" t="s">
        <v>29069</v>
      </c>
      <c r="L7948">
        <v>11</v>
      </c>
      <c r="M7948" t="s">
        <v>2729</v>
      </c>
      <c r="N7948">
        <v>1</v>
      </c>
      <c r="O7948">
        <v>1.78803641092328E-3</v>
      </c>
    </row>
    <row r="7949" spans="1:15">
      <c r="A7949" t="s">
        <v>8888</v>
      </c>
      <c r="B7949" t="s">
        <v>23511</v>
      </c>
      <c r="C7949" t="s">
        <v>8889</v>
      </c>
      <c r="D7949">
        <v>90</v>
      </c>
      <c r="E7949">
        <v>6152</v>
      </c>
      <c r="F7949">
        <v>102</v>
      </c>
      <c r="G7949">
        <v>7804</v>
      </c>
      <c r="H7949">
        <v>9.7890028717984995E-3</v>
      </c>
      <c r="I7949">
        <v>8.3008383525285306E-2</v>
      </c>
      <c r="J7949">
        <v>7.1348469183905097E-2</v>
      </c>
      <c r="K7949" t="s">
        <v>29070</v>
      </c>
      <c r="L7949">
        <v>90</v>
      </c>
      <c r="M7949" t="s">
        <v>2729</v>
      </c>
      <c r="N7949">
        <v>0.88235294117647101</v>
      </c>
      <c r="O7949">
        <v>1.4629388816645E-2</v>
      </c>
    </row>
    <row r="7950" spans="1:15">
      <c r="A7950" t="s">
        <v>8888</v>
      </c>
      <c r="B7950" t="s">
        <v>23513</v>
      </c>
      <c r="C7950" t="s">
        <v>8889</v>
      </c>
      <c r="D7950">
        <v>11</v>
      </c>
      <c r="E7950">
        <v>535</v>
      </c>
      <c r="F7950">
        <v>96</v>
      </c>
      <c r="G7950">
        <v>8124</v>
      </c>
      <c r="H7950">
        <v>5.0084995417352701E-2</v>
      </c>
      <c r="I7950">
        <v>0.448760549738495</v>
      </c>
      <c r="J7950">
        <v>0.42650749013827299</v>
      </c>
      <c r="K7950" t="s">
        <v>29071</v>
      </c>
      <c r="L7950">
        <v>11</v>
      </c>
      <c r="M7950" t="s">
        <v>2729</v>
      </c>
      <c r="N7950">
        <v>0.114583333333333</v>
      </c>
      <c r="O7950">
        <v>2.0560747663551399E-2</v>
      </c>
    </row>
    <row r="7951" spans="1:15">
      <c r="A7951" t="s">
        <v>8888</v>
      </c>
      <c r="B7951" t="s">
        <v>23518</v>
      </c>
      <c r="C7951" t="s">
        <v>8889</v>
      </c>
      <c r="D7951">
        <v>6</v>
      </c>
      <c r="E7951">
        <v>787</v>
      </c>
      <c r="F7951">
        <v>90</v>
      </c>
      <c r="G7951">
        <v>7393</v>
      </c>
      <c r="H7951">
        <v>0.92799194457086198</v>
      </c>
      <c r="I7951">
        <v>1</v>
      </c>
      <c r="J7951">
        <v>0.966855260484069</v>
      </c>
      <c r="K7951" t="s">
        <v>29072</v>
      </c>
      <c r="L7951">
        <v>6</v>
      </c>
      <c r="M7951" t="s">
        <v>2729</v>
      </c>
      <c r="N7951">
        <v>6.6666666666666693E-2</v>
      </c>
      <c r="O7951">
        <v>7.6238881829733202E-3</v>
      </c>
    </row>
    <row r="7952" spans="1:15">
      <c r="A7952" t="s">
        <v>8890</v>
      </c>
      <c r="B7952" t="s">
        <v>23513</v>
      </c>
      <c r="C7952" t="s">
        <v>8891</v>
      </c>
      <c r="D7952">
        <v>9</v>
      </c>
      <c r="E7952">
        <v>535</v>
      </c>
      <c r="F7952">
        <v>24</v>
      </c>
      <c r="G7952">
        <v>8124</v>
      </c>
      <c r="H7952" s="34">
        <v>1.16468929187635E-5</v>
      </c>
      <c r="I7952">
        <v>9.9957962253242102E-4</v>
      </c>
      <c r="J7952">
        <v>9.5001264315256405E-4</v>
      </c>
      <c r="K7952" t="s">
        <v>27942</v>
      </c>
      <c r="L7952">
        <v>9</v>
      </c>
      <c r="M7952" t="s">
        <v>2729</v>
      </c>
      <c r="N7952">
        <v>0.375</v>
      </c>
      <c r="O7952">
        <v>1.6822429906542102E-2</v>
      </c>
    </row>
    <row r="7953" spans="1:15">
      <c r="A7953" t="s">
        <v>8890</v>
      </c>
      <c r="B7953" t="s">
        <v>23511</v>
      </c>
      <c r="C7953" t="s">
        <v>8891</v>
      </c>
      <c r="D7953">
        <v>13</v>
      </c>
      <c r="E7953">
        <v>6152</v>
      </c>
      <c r="F7953">
        <v>16</v>
      </c>
      <c r="G7953">
        <v>7804</v>
      </c>
      <c r="H7953">
        <v>0.55141591982388505</v>
      </c>
      <c r="I7953">
        <v>0.968912233598893</v>
      </c>
      <c r="J7953">
        <v>0.832812322140707</v>
      </c>
      <c r="K7953" t="s">
        <v>29073</v>
      </c>
      <c r="L7953">
        <v>13</v>
      </c>
      <c r="M7953" t="s">
        <v>2729</v>
      </c>
      <c r="N7953">
        <v>0.8125</v>
      </c>
      <c r="O7953">
        <v>2.1131339401820499E-3</v>
      </c>
    </row>
    <row r="7954" spans="1:15">
      <c r="A7954" t="s">
        <v>8892</v>
      </c>
      <c r="B7954" t="s">
        <v>23518</v>
      </c>
      <c r="C7954" t="s">
        <v>8893</v>
      </c>
      <c r="D7954">
        <v>1</v>
      </c>
      <c r="E7954">
        <v>787</v>
      </c>
      <c r="F7954">
        <v>41</v>
      </c>
      <c r="G7954">
        <v>7393</v>
      </c>
      <c r="H7954">
        <v>0.99022602139123905</v>
      </c>
      <c r="I7954">
        <v>1</v>
      </c>
      <c r="J7954">
        <v>0.966855260484069</v>
      </c>
      <c r="K7954" t="s">
        <v>26621</v>
      </c>
      <c r="L7954">
        <v>1</v>
      </c>
      <c r="M7954" t="s">
        <v>2729</v>
      </c>
      <c r="N7954">
        <v>2.4390243902439001E-2</v>
      </c>
      <c r="O7954">
        <v>1.27064803049555E-3</v>
      </c>
    </row>
    <row r="7955" spans="1:15">
      <c r="A7955" t="s">
        <v>8892</v>
      </c>
      <c r="B7955" t="s">
        <v>23513</v>
      </c>
      <c r="C7955" t="s">
        <v>8893</v>
      </c>
      <c r="D7955">
        <v>10</v>
      </c>
      <c r="E7955">
        <v>535</v>
      </c>
      <c r="F7955">
        <v>59</v>
      </c>
      <c r="G7955">
        <v>8124</v>
      </c>
      <c r="H7955">
        <v>4.7352399260050804E-3</v>
      </c>
      <c r="I7955">
        <v>9.3577360442481397E-2</v>
      </c>
      <c r="J7955">
        <v>8.8937062670381206E-2</v>
      </c>
      <c r="K7955" t="s">
        <v>26156</v>
      </c>
      <c r="L7955">
        <v>10</v>
      </c>
      <c r="M7955" t="s">
        <v>2729</v>
      </c>
      <c r="N7955">
        <v>0.169491525423729</v>
      </c>
      <c r="O7955">
        <v>1.86915887850467E-2</v>
      </c>
    </row>
    <row r="7956" spans="1:15">
      <c r="A7956" t="s">
        <v>8892</v>
      </c>
      <c r="B7956" t="s">
        <v>23511</v>
      </c>
      <c r="C7956" t="s">
        <v>8893</v>
      </c>
      <c r="D7956">
        <v>44</v>
      </c>
      <c r="E7956">
        <v>6152</v>
      </c>
      <c r="F7956">
        <v>51</v>
      </c>
      <c r="G7956">
        <v>7804</v>
      </c>
      <c r="H7956">
        <v>0.125866903845883</v>
      </c>
      <c r="I7956">
        <v>0.50249783794108704</v>
      </c>
      <c r="J7956">
        <v>0.43191362104283798</v>
      </c>
      <c r="K7956" t="s">
        <v>29074</v>
      </c>
      <c r="L7956">
        <v>44</v>
      </c>
      <c r="M7956" t="s">
        <v>2729</v>
      </c>
      <c r="N7956">
        <v>0.86274509803921595</v>
      </c>
      <c r="O7956">
        <v>7.1521456436931096E-3</v>
      </c>
    </row>
    <row r="7957" spans="1:15">
      <c r="A7957" t="s">
        <v>8894</v>
      </c>
      <c r="B7957" t="s">
        <v>23511</v>
      </c>
      <c r="C7957" t="s">
        <v>8895</v>
      </c>
      <c r="D7957">
        <v>21</v>
      </c>
      <c r="E7957">
        <v>6152</v>
      </c>
      <c r="F7957">
        <v>25</v>
      </c>
      <c r="G7957">
        <v>7804</v>
      </c>
      <c r="H7957">
        <v>0.36489027115816702</v>
      </c>
      <c r="I7957">
        <v>0.90829480295553899</v>
      </c>
      <c r="J7957">
        <v>0.78070962240619901</v>
      </c>
      <c r="K7957" t="s">
        <v>29075</v>
      </c>
      <c r="L7957">
        <v>21</v>
      </c>
      <c r="M7957" t="s">
        <v>2729</v>
      </c>
      <c r="N7957">
        <v>0.84</v>
      </c>
      <c r="O7957">
        <v>3.41352405721717E-3</v>
      </c>
    </row>
    <row r="7958" spans="1:15">
      <c r="A7958" t="s">
        <v>8894</v>
      </c>
      <c r="B7958" t="s">
        <v>23518</v>
      </c>
      <c r="C7958" t="s">
        <v>8895</v>
      </c>
      <c r="D7958">
        <v>1</v>
      </c>
      <c r="E7958">
        <v>787</v>
      </c>
      <c r="F7958">
        <v>22</v>
      </c>
      <c r="G7958">
        <v>7393</v>
      </c>
      <c r="H7958">
        <v>0.91625227339000104</v>
      </c>
      <c r="I7958">
        <v>1</v>
      </c>
      <c r="J7958">
        <v>0.966855260484069</v>
      </c>
      <c r="K7958" t="s">
        <v>26621</v>
      </c>
      <c r="L7958">
        <v>1</v>
      </c>
      <c r="M7958" t="s">
        <v>2729</v>
      </c>
      <c r="N7958">
        <v>4.5454545454545497E-2</v>
      </c>
      <c r="O7958">
        <v>1.27064803049555E-3</v>
      </c>
    </row>
    <row r="7959" spans="1:15">
      <c r="A7959" t="s">
        <v>8896</v>
      </c>
      <c r="B7959" t="s">
        <v>23513</v>
      </c>
      <c r="C7959" t="s">
        <v>8897</v>
      </c>
      <c r="D7959">
        <v>1</v>
      </c>
      <c r="E7959">
        <v>535</v>
      </c>
      <c r="F7959">
        <v>6</v>
      </c>
      <c r="G7959">
        <v>8124</v>
      </c>
      <c r="H7959">
        <v>0.33559747746230201</v>
      </c>
      <c r="I7959">
        <v>0.97804040131218795</v>
      </c>
      <c r="J7959">
        <v>0.92954150506449396</v>
      </c>
      <c r="K7959" t="s">
        <v>29059</v>
      </c>
      <c r="L7959">
        <v>1</v>
      </c>
      <c r="M7959" t="s">
        <v>2729</v>
      </c>
      <c r="N7959">
        <v>0.16666666666666699</v>
      </c>
      <c r="O7959">
        <v>1.8691588785046699E-3</v>
      </c>
    </row>
    <row r="7960" spans="1:15">
      <c r="A7960" t="s">
        <v>8896</v>
      </c>
      <c r="B7960" t="s">
        <v>23511</v>
      </c>
      <c r="C7960" t="s">
        <v>8897</v>
      </c>
      <c r="D7960">
        <v>6</v>
      </c>
      <c r="E7960">
        <v>6152</v>
      </c>
      <c r="F7960">
        <v>7</v>
      </c>
      <c r="G7960">
        <v>7804</v>
      </c>
      <c r="H7960">
        <v>0.54476030000281095</v>
      </c>
      <c r="I7960">
        <v>0.968912233598893</v>
      </c>
      <c r="J7960">
        <v>0.832812322140707</v>
      </c>
      <c r="K7960" t="s">
        <v>29066</v>
      </c>
      <c r="L7960">
        <v>6</v>
      </c>
      <c r="M7960" t="s">
        <v>2729</v>
      </c>
      <c r="N7960">
        <v>0.85714285714285698</v>
      </c>
      <c r="O7960">
        <v>9.7529258777633303E-4</v>
      </c>
    </row>
    <row r="7961" spans="1:15">
      <c r="A7961" t="s">
        <v>8898</v>
      </c>
      <c r="B7961" t="s">
        <v>23511</v>
      </c>
      <c r="C7961" t="s">
        <v>8899</v>
      </c>
      <c r="D7961">
        <v>27</v>
      </c>
      <c r="E7961">
        <v>6152</v>
      </c>
      <c r="F7961">
        <v>32</v>
      </c>
      <c r="G7961">
        <v>7804</v>
      </c>
      <c r="H7961">
        <v>0.30108879025815999</v>
      </c>
      <c r="I7961">
        <v>0.81020448119108801</v>
      </c>
      <c r="J7961">
        <v>0.69639772519260701</v>
      </c>
      <c r="K7961" t="s">
        <v>29076</v>
      </c>
      <c r="L7961">
        <v>27</v>
      </c>
      <c r="M7961" t="s">
        <v>2729</v>
      </c>
      <c r="N7961">
        <v>0.84375</v>
      </c>
      <c r="O7961">
        <v>4.3888166449934998E-3</v>
      </c>
    </row>
    <row r="7962" spans="1:15">
      <c r="A7962" t="s">
        <v>8898</v>
      </c>
      <c r="B7962" t="s">
        <v>23518</v>
      </c>
      <c r="C7962" t="s">
        <v>8899</v>
      </c>
      <c r="D7962">
        <v>5</v>
      </c>
      <c r="E7962">
        <v>787</v>
      </c>
      <c r="F7962">
        <v>27</v>
      </c>
      <c r="G7962">
        <v>7393</v>
      </c>
      <c r="H7962">
        <v>0.15309218613858999</v>
      </c>
      <c r="I7962">
        <v>0.80479121538689102</v>
      </c>
      <c r="J7962">
        <v>0.77811662018818395</v>
      </c>
      <c r="K7962" t="s">
        <v>29077</v>
      </c>
      <c r="L7962">
        <v>5</v>
      </c>
      <c r="M7962" t="s">
        <v>2729</v>
      </c>
      <c r="N7962">
        <v>0.18518518518518501</v>
      </c>
      <c r="O7962">
        <v>6.35324015247776E-3</v>
      </c>
    </row>
    <row r="7963" spans="1:15">
      <c r="A7963" t="s">
        <v>8900</v>
      </c>
      <c r="B7963" t="s">
        <v>23511</v>
      </c>
      <c r="C7963" t="s">
        <v>8901</v>
      </c>
      <c r="D7963">
        <v>9</v>
      </c>
      <c r="E7963">
        <v>6152</v>
      </c>
      <c r="F7963">
        <v>10</v>
      </c>
      <c r="G7963">
        <v>7804</v>
      </c>
      <c r="H7963">
        <v>0.341392875758884</v>
      </c>
      <c r="I7963">
        <v>0.87709103910391695</v>
      </c>
      <c r="J7963">
        <v>0.75388894852919097</v>
      </c>
      <c r="K7963" t="s">
        <v>29078</v>
      </c>
      <c r="L7963">
        <v>9</v>
      </c>
      <c r="M7963" t="s">
        <v>2729</v>
      </c>
      <c r="N7963">
        <v>0.9</v>
      </c>
      <c r="O7963">
        <v>1.4629388816645001E-3</v>
      </c>
    </row>
    <row r="7964" spans="1:15">
      <c r="A7964" t="s">
        <v>8900</v>
      </c>
      <c r="B7964" t="s">
        <v>23518</v>
      </c>
      <c r="C7964" t="s">
        <v>8901</v>
      </c>
      <c r="D7964">
        <v>1</v>
      </c>
      <c r="E7964">
        <v>787</v>
      </c>
      <c r="F7964">
        <v>10</v>
      </c>
      <c r="G7964">
        <v>7393</v>
      </c>
      <c r="H7964">
        <v>0.67576236969544701</v>
      </c>
      <c r="I7964">
        <v>1</v>
      </c>
      <c r="J7964">
        <v>0.966855260484069</v>
      </c>
      <c r="K7964" t="s">
        <v>26621</v>
      </c>
      <c r="L7964">
        <v>1</v>
      </c>
      <c r="M7964" t="s">
        <v>2729</v>
      </c>
      <c r="N7964">
        <v>0.1</v>
      </c>
      <c r="O7964">
        <v>1.27064803049555E-3</v>
      </c>
    </row>
    <row r="7965" spans="1:15">
      <c r="A7965" t="s">
        <v>8902</v>
      </c>
      <c r="B7965" t="s">
        <v>23513</v>
      </c>
      <c r="C7965" t="s">
        <v>8903</v>
      </c>
      <c r="D7965">
        <v>1</v>
      </c>
      <c r="E7965">
        <v>535</v>
      </c>
      <c r="F7965">
        <v>32</v>
      </c>
      <c r="G7965">
        <v>8124</v>
      </c>
      <c r="H7965">
        <v>0.88743738841378905</v>
      </c>
      <c r="I7965">
        <v>0.99999999999997702</v>
      </c>
      <c r="J7965">
        <v>0.95041217501583097</v>
      </c>
      <c r="K7965" t="s">
        <v>24765</v>
      </c>
      <c r="L7965">
        <v>1</v>
      </c>
      <c r="M7965" t="s">
        <v>2729</v>
      </c>
      <c r="N7965">
        <v>3.125E-2</v>
      </c>
      <c r="O7965">
        <v>1.8691588785046699E-3</v>
      </c>
    </row>
    <row r="7966" spans="1:15">
      <c r="A7966" t="s">
        <v>8902</v>
      </c>
      <c r="B7966" t="s">
        <v>23518</v>
      </c>
      <c r="C7966" t="s">
        <v>8903</v>
      </c>
      <c r="D7966">
        <v>5</v>
      </c>
      <c r="E7966">
        <v>787</v>
      </c>
      <c r="F7966">
        <v>31</v>
      </c>
      <c r="G7966">
        <v>7393</v>
      </c>
      <c r="H7966">
        <v>0.22948878668777101</v>
      </c>
      <c r="I7966">
        <v>0.91516557478972405</v>
      </c>
      <c r="J7966">
        <v>0.88483265019937196</v>
      </c>
      <c r="K7966" t="s">
        <v>29079</v>
      </c>
      <c r="L7966">
        <v>5</v>
      </c>
      <c r="M7966" t="s">
        <v>2729</v>
      </c>
      <c r="N7966">
        <v>0.16129032258064499</v>
      </c>
      <c r="O7966">
        <v>6.35324015247776E-3</v>
      </c>
    </row>
    <row r="7967" spans="1:15">
      <c r="A7967" t="s">
        <v>8902</v>
      </c>
      <c r="B7967" t="s">
        <v>23511</v>
      </c>
      <c r="C7967" t="s">
        <v>8903</v>
      </c>
      <c r="D7967">
        <v>23</v>
      </c>
      <c r="E7967">
        <v>6152</v>
      </c>
      <c r="F7967">
        <v>31</v>
      </c>
      <c r="G7967">
        <v>7804</v>
      </c>
      <c r="H7967">
        <v>0.80675730215483599</v>
      </c>
      <c r="I7967">
        <v>0.97191943706734696</v>
      </c>
      <c r="J7967">
        <v>0.83539711363870595</v>
      </c>
      <c r="K7967" t="s">
        <v>29080</v>
      </c>
      <c r="L7967">
        <v>23</v>
      </c>
      <c r="M7967" t="s">
        <v>2729</v>
      </c>
      <c r="N7967">
        <v>0.74193548387096797</v>
      </c>
      <c r="O7967">
        <v>3.73862158647594E-3</v>
      </c>
    </row>
    <row r="7968" spans="1:15">
      <c r="A7968" t="s">
        <v>8904</v>
      </c>
      <c r="B7968" t="s">
        <v>23513</v>
      </c>
      <c r="C7968" t="s">
        <v>8905</v>
      </c>
      <c r="D7968">
        <v>2</v>
      </c>
      <c r="E7968">
        <v>535</v>
      </c>
      <c r="F7968">
        <v>62</v>
      </c>
      <c r="G7968">
        <v>8124</v>
      </c>
      <c r="H7968">
        <v>0.92211800214194894</v>
      </c>
      <c r="I7968">
        <v>0.99999999999997702</v>
      </c>
      <c r="J7968">
        <v>0.95041217501583097</v>
      </c>
      <c r="K7968" t="s">
        <v>25219</v>
      </c>
      <c r="L7968">
        <v>2</v>
      </c>
      <c r="M7968" t="s">
        <v>5133</v>
      </c>
      <c r="N7968">
        <v>3.2258064516128997E-2</v>
      </c>
      <c r="O7968">
        <v>3.7383177570093499E-3</v>
      </c>
    </row>
    <row r="7969" spans="1:15">
      <c r="A7969" t="s">
        <v>8904</v>
      </c>
      <c r="B7969" t="s">
        <v>23518</v>
      </c>
      <c r="C7969" t="s">
        <v>8905</v>
      </c>
      <c r="D7969">
        <v>2</v>
      </c>
      <c r="E7969">
        <v>787</v>
      </c>
      <c r="F7969">
        <v>48</v>
      </c>
      <c r="G7969">
        <v>7393</v>
      </c>
      <c r="H7969">
        <v>0.97010240268475501</v>
      </c>
      <c r="I7969">
        <v>1</v>
      </c>
      <c r="J7969">
        <v>0.966855260484069</v>
      </c>
      <c r="K7969" t="s">
        <v>29081</v>
      </c>
      <c r="L7969">
        <v>2</v>
      </c>
      <c r="M7969" t="s">
        <v>5133</v>
      </c>
      <c r="N7969">
        <v>4.1666666666666699E-2</v>
      </c>
      <c r="O7969">
        <v>2.5412960609911099E-3</v>
      </c>
    </row>
    <row r="7970" spans="1:15">
      <c r="A7970" t="s">
        <v>8904</v>
      </c>
      <c r="B7970" t="s">
        <v>23511</v>
      </c>
      <c r="C7970" t="s">
        <v>8905</v>
      </c>
      <c r="D7970">
        <v>47</v>
      </c>
      <c r="E7970">
        <v>6152</v>
      </c>
      <c r="F7970">
        <v>52</v>
      </c>
      <c r="G7970">
        <v>7804</v>
      </c>
      <c r="H7970">
        <v>2.3351014092363401E-2</v>
      </c>
      <c r="I7970">
        <v>0.159093933383611</v>
      </c>
      <c r="J7970">
        <v>0.13674653235367701</v>
      </c>
      <c r="K7970" t="s">
        <v>29082</v>
      </c>
      <c r="L7970">
        <v>47</v>
      </c>
      <c r="M7970" t="s">
        <v>5133</v>
      </c>
      <c r="N7970">
        <v>0.90384615384615397</v>
      </c>
      <c r="O7970">
        <v>7.6397919375812704E-3</v>
      </c>
    </row>
    <row r="7971" spans="1:15">
      <c r="A7971" t="s">
        <v>8906</v>
      </c>
      <c r="B7971" t="s">
        <v>23513</v>
      </c>
      <c r="C7971" t="s">
        <v>8907</v>
      </c>
      <c r="D7971">
        <v>2</v>
      </c>
      <c r="E7971">
        <v>535</v>
      </c>
      <c r="F7971">
        <v>12</v>
      </c>
      <c r="G7971">
        <v>8124</v>
      </c>
      <c r="H7971">
        <v>0.184848987275576</v>
      </c>
      <c r="I7971">
        <v>0.75508452473579202</v>
      </c>
      <c r="J7971">
        <v>0.71764152547495597</v>
      </c>
      <c r="K7971" t="s">
        <v>28612</v>
      </c>
      <c r="L7971">
        <v>2</v>
      </c>
      <c r="M7971" t="s">
        <v>5133</v>
      </c>
      <c r="N7971">
        <v>0.16666666666666699</v>
      </c>
      <c r="O7971">
        <v>3.7383177570093499E-3</v>
      </c>
    </row>
    <row r="7972" spans="1:15">
      <c r="A7972" t="s">
        <v>8906</v>
      </c>
      <c r="B7972" t="s">
        <v>23511</v>
      </c>
      <c r="C7972" t="s">
        <v>8907</v>
      </c>
      <c r="D7972">
        <v>9</v>
      </c>
      <c r="E7972">
        <v>6152</v>
      </c>
      <c r="F7972">
        <v>13</v>
      </c>
      <c r="G7972">
        <v>7804</v>
      </c>
      <c r="H7972">
        <v>0.87969115300460798</v>
      </c>
      <c r="I7972">
        <v>1</v>
      </c>
      <c r="J7972">
        <v>0.85953329234717102</v>
      </c>
      <c r="K7972" t="s">
        <v>29083</v>
      </c>
      <c r="L7972">
        <v>9</v>
      </c>
      <c r="M7972" t="s">
        <v>5133</v>
      </c>
      <c r="N7972">
        <v>0.69230769230769196</v>
      </c>
      <c r="O7972">
        <v>1.4629388816645001E-3</v>
      </c>
    </row>
    <row r="7973" spans="1:15">
      <c r="A7973" t="s">
        <v>8906</v>
      </c>
      <c r="B7973" t="s">
        <v>23518</v>
      </c>
      <c r="C7973" t="s">
        <v>8907</v>
      </c>
      <c r="D7973">
        <v>1</v>
      </c>
      <c r="E7973">
        <v>787</v>
      </c>
      <c r="F7973">
        <v>12</v>
      </c>
      <c r="G7973">
        <v>7393</v>
      </c>
      <c r="H7973">
        <v>0.74120734014009004</v>
      </c>
      <c r="I7973">
        <v>1</v>
      </c>
      <c r="J7973">
        <v>0.966855260484069</v>
      </c>
      <c r="K7973" t="s">
        <v>28613</v>
      </c>
      <c r="L7973">
        <v>1</v>
      </c>
      <c r="M7973" t="s">
        <v>5133</v>
      </c>
      <c r="N7973">
        <v>8.3333333333333301E-2</v>
      </c>
      <c r="O7973">
        <v>1.27064803049555E-3</v>
      </c>
    </row>
    <row r="7974" spans="1:15">
      <c r="A7974" t="s">
        <v>8908</v>
      </c>
      <c r="B7974" t="s">
        <v>23518</v>
      </c>
      <c r="C7974" t="s">
        <v>8909</v>
      </c>
      <c r="D7974">
        <v>1</v>
      </c>
      <c r="E7974">
        <v>787</v>
      </c>
      <c r="F7974">
        <v>14</v>
      </c>
      <c r="G7974">
        <v>7393</v>
      </c>
      <c r="H7974">
        <v>0.79345608455289296</v>
      </c>
      <c r="I7974">
        <v>1</v>
      </c>
      <c r="J7974">
        <v>0.966855260484069</v>
      </c>
      <c r="K7974" t="s">
        <v>25327</v>
      </c>
      <c r="L7974">
        <v>1</v>
      </c>
      <c r="M7974" t="s">
        <v>5133</v>
      </c>
      <c r="N7974">
        <v>7.1428571428571397E-2</v>
      </c>
      <c r="O7974">
        <v>1.27064803049555E-3</v>
      </c>
    </row>
    <row r="7975" spans="1:15">
      <c r="A7975" t="s">
        <v>8908</v>
      </c>
      <c r="B7975" t="s">
        <v>23511</v>
      </c>
      <c r="C7975" t="s">
        <v>8909</v>
      </c>
      <c r="D7975">
        <v>16</v>
      </c>
      <c r="E7975">
        <v>6152</v>
      </c>
      <c r="F7975">
        <v>17</v>
      </c>
      <c r="G7975">
        <v>7804</v>
      </c>
      <c r="H7975">
        <v>9.7329202937363093E-2</v>
      </c>
      <c r="I7975">
        <v>0.42156005407758002</v>
      </c>
      <c r="J7975">
        <v>0.362344901203354</v>
      </c>
      <c r="K7975" t="s">
        <v>29084</v>
      </c>
      <c r="L7975">
        <v>16</v>
      </c>
      <c r="M7975" t="s">
        <v>5133</v>
      </c>
      <c r="N7975">
        <v>0.94117647058823495</v>
      </c>
      <c r="O7975">
        <v>2.6007802340702198E-3</v>
      </c>
    </row>
    <row r="7976" spans="1:15">
      <c r="A7976" t="s">
        <v>8910</v>
      </c>
      <c r="B7976" t="s">
        <v>23518</v>
      </c>
      <c r="C7976" t="s">
        <v>8911</v>
      </c>
      <c r="D7976">
        <v>128</v>
      </c>
      <c r="E7976">
        <v>787</v>
      </c>
      <c r="F7976">
        <v>2046</v>
      </c>
      <c r="G7976">
        <v>7393</v>
      </c>
      <c r="H7976">
        <v>0.999999999999999</v>
      </c>
      <c r="I7976">
        <v>1</v>
      </c>
      <c r="J7976">
        <v>0.966855260484069</v>
      </c>
      <c r="K7976" t="s">
        <v>29085</v>
      </c>
      <c r="L7976">
        <v>128</v>
      </c>
      <c r="M7976" t="s">
        <v>5133</v>
      </c>
      <c r="N7976">
        <v>6.2561094819159294E-2</v>
      </c>
      <c r="O7976">
        <v>0.16264294790343101</v>
      </c>
    </row>
    <row r="7977" spans="1:15">
      <c r="A7977" t="s">
        <v>8910</v>
      </c>
      <c r="B7977" t="s">
        <v>23513</v>
      </c>
      <c r="C7977" t="s">
        <v>8911</v>
      </c>
      <c r="D7977">
        <v>94</v>
      </c>
      <c r="E7977">
        <v>535</v>
      </c>
      <c r="F7977">
        <v>2359</v>
      </c>
      <c r="G7977">
        <v>8124</v>
      </c>
      <c r="H7977">
        <v>0.99999999990971999</v>
      </c>
      <c r="I7977">
        <v>0.99999999999997702</v>
      </c>
      <c r="J7977">
        <v>0.95041217501583097</v>
      </c>
      <c r="K7977" t="s">
        <v>29086</v>
      </c>
      <c r="L7977">
        <v>94</v>
      </c>
      <c r="M7977" t="s">
        <v>5133</v>
      </c>
      <c r="N7977">
        <v>3.9847392963120003E-2</v>
      </c>
      <c r="O7977">
        <v>0.175700934579439</v>
      </c>
    </row>
    <row r="7978" spans="1:15">
      <c r="A7978" t="s">
        <v>8910</v>
      </c>
      <c r="B7978" t="s">
        <v>23511</v>
      </c>
      <c r="C7978" t="s">
        <v>8911</v>
      </c>
      <c r="D7978">
        <v>1990</v>
      </c>
      <c r="E7978">
        <v>6152</v>
      </c>
      <c r="F7978">
        <v>2297</v>
      </c>
      <c r="G7978">
        <v>7804</v>
      </c>
      <c r="H7978" s="34">
        <v>1.3466766649355001E-29</v>
      </c>
      <c r="I7978" s="34">
        <v>2.06205708703969E-26</v>
      </c>
      <c r="J7978" s="34">
        <v>1.7724067170310399E-26</v>
      </c>
      <c r="K7978" t="s">
        <v>29087</v>
      </c>
      <c r="L7978">
        <v>1990</v>
      </c>
      <c r="M7978" t="s">
        <v>5133</v>
      </c>
      <c r="N7978">
        <v>0.86634740966477997</v>
      </c>
      <c r="O7978">
        <v>0.323472041612484</v>
      </c>
    </row>
    <row r="7979" spans="1:15">
      <c r="A7979" t="s">
        <v>8912</v>
      </c>
      <c r="B7979" t="s">
        <v>23518</v>
      </c>
      <c r="C7979" t="s">
        <v>8913</v>
      </c>
      <c r="D7979">
        <v>5</v>
      </c>
      <c r="E7979">
        <v>787</v>
      </c>
      <c r="F7979">
        <v>79</v>
      </c>
      <c r="G7979">
        <v>7393</v>
      </c>
      <c r="H7979">
        <v>0.93357033228897501</v>
      </c>
      <c r="I7979">
        <v>1</v>
      </c>
      <c r="J7979">
        <v>0.966855260484069</v>
      </c>
      <c r="K7979" t="s">
        <v>29088</v>
      </c>
      <c r="L7979">
        <v>5</v>
      </c>
      <c r="M7979" t="s">
        <v>5133</v>
      </c>
      <c r="N7979">
        <v>6.3291139240506306E-2</v>
      </c>
      <c r="O7979">
        <v>6.35324015247776E-3</v>
      </c>
    </row>
    <row r="7980" spans="1:15">
      <c r="A7980" t="s">
        <v>8912</v>
      </c>
      <c r="B7980" t="s">
        <v>23513</v>
      </c>
      <c r="C7980" t="s">
        <v>8913</v>
      </c>
      <c r="D7980">
        <v>5</v>
      </c>
      <c r="E7980">
        <v>535</v>
      </c>
      <c r="F7980">
        <v>110</v>
      </c>
      <c r="G7980">
        <v>8124</v>
      </c>
      <c r="H7980">
        <v>0.85883849163416703</v>
      </c>
      <c r="I7980">
        <v>0.99999999999997702</v>
      </c>
      <c r="J7980">
        <v>0.95041217501583097</v>
      </c>
      <c r="K7980" t="s">
        <v>28925</v>
      </c>
      <c r="L7980">
        <v>5</v>
      </c>
      <c r="M7980" t="s">
        <v>5133</v>
      </c>
      <c r="N7980">
        <v>4.5454545454545497E-2</v>
      </c>
      <c r="O7980">
        <v>9.3457943925233603E-3</v>
      </c>
    </row>
    <row r="7981" spans="1:15">
      <c r="A7981" t="s">
        <v>8912</v>
      </c>
      <c r="B7981" t="s">
        <v>23511</v>
      </c>
      <c r="C7981" t="s">
        <v>8913</v>
      </c>
      <c r="D7981">
        <v>85</v>
      </c>
      <c r="E7981">
        <v>6152</v>
      </c>
      <c r="F7981">
        <v>100</v>
      </c>
      <c r="G7981">
        <v>7804</v>
      </c>
      <c r="H7981">
        <v>7.7351855260838404E-2</v>
      </c>
      <c r="I7981">
        <v>0.36576801875261999</v>
      </c>
      <c r="J7981">
        <v>0.31438978939374101</v>
      </c>
      <c r="K7981" t="s">
        <v>29089</v>
      </c>
      <c r="L7981">
        <v>85</v>
      </c>
      <c r="M7981" t="s">
        <v>5133</v>
      </c>
      <c r="N7981">
        <v>0.85</v>
      </c>
      <c r="O7981">
        <v>1.3816644993498E-2</v>
      </c>
    </row>
    <row r="7982" spans="1:15">
      <c r="A7982" t="s">
        <v>8914</v>
      </c>
      <c r="B7982" t="s">
        <v>23511</v>
      </c>
      <c r="C7982" t="s">
        <v>8915</v>
      </c>
      <c r="D7982">
        <v>1</v>
      </c>
      <c r="E7982">
        <v>6152</v>
      </c>
      <c r="F7982">
        <v>1</v>
      </c>
      <c r="G7982">
        <v>7804</v>
      </c>
      <c r="H7982">
        <v>0.788313685289595</v>
      </c>
      <c r="I7982">
        <v>0.968912233598893</v>
      </c>
      <c r="J7982">
        <v>0.832812322140707</v>
      </c>
      <c r="K7982" t="s">
        <v>29090</v>
      </c>
      <c r="L7982">
        <v>1</v>
      </c>
      <c r="M7982" t="s">
        <v>1463</v>
      </c>
      <c r="N7982">
        <v>1</v>
      </c>
      <c r="O7982">
        <v>1.6254876462938901E-4</v>
      </c>
    </row>
    <row r="7983" spans="1:15">
      <c r="A7983" t="s">
        <v>8916</v>
      </c>
      <c r="B7983" t="s">
        <v>23513</v>
      </c>
      <c r="C7983" t="s">
        <v>8917</v>
      </c>
      <c r="D7983">
        <v>1</v>
      </c>
      <c r="E7983">
        <v>535</v>
      </c>
      <c r="F7983">
        <v>7</v>
      </c>
      <c r="G7983">
        <v>8124</v>
      </c>
      <c r="H7983">
        <v>0.37938355156400999</v>
      </c>
      <c r="I7983">
        <v>0.99999999999997702</v>
      </c>
      <c r="J7983">
        <v>0.95041217501583097</v>
      </c>
      <c r="K7983" t="s">
        <v>28868</v>
      </c>
      <c r="L7983">
        <v>1</v>
      </c>
      <c r="M7983" t="s">
        <v>1463</v>
      </c>
      <c r="N7983">
        <v>0.14285714285714299</v>
      </c>
      <c r="O7983">
        <v>1.8691588785046699E-3</v>
      </c>
    </row>
    <row r="7984" spans="1:15">
      <c r="A7984" t="s">
        <v>8916</v>
      </c>
      <c r="B7984" t="s">
        <v>23511</v>
      </c>
      <c r="C7984" t="s">
        <v>8917</v>
      </c>
      <c r="D7984">
        <v>6</v>
      </c>
      <c r="E7984">
        <v>6152</v>
      </c>
      <c r="F7984">
        <v>7</v>
      </c>
      <c r="G7984">
        <v>7804</v>
      </c>
      <c r="H7984">
        <v>0.54476030000281095</v>
      </c>
      <c r="I7984">
        <v>0.968912233598893</v>
      </c>
      <c r="J7984">
        <v>0.832812322140707</v>
      </c>
      <c r="K7984" t="s">
        <v>29091</v>
      </c>
      <c r="L7984">
        <v>6</v>
      </c>
      <c r="M7984" t="s">
        <v>1463</v>
      </c>
      <c r="N7984">
        <v>0.85714285714285698</v>
      </c>
      <c r="O7984">
        <v>9.7529258777633303E-4</v>
      </c>
    </row>
    <row r="7985" spans="1:15">
      <c r="A7985" t="s">
        <v>8918</v>
      </c>
      <c r="B7985" t="s">
        <v>23511</v>
      </c>
      <c r="C7985" t="s">
        <v>8919</v>
      </c>
      <c r="D7985">
        <v>2</v>
      </c>
      <c r="E7985">
        <v>6152</v>
      </c>
      <c r="F7985">
        <v>2</v>
      </c>
      <c r="G7985">
        <v>7804</v>
      </c>
      <c r="H7985">
        <v>0.62141708038142995</v>
      </c>
      <c r="I7985">
        <v>0.968912233598893</v>
      </c>
      <c r="J7985">
        <v>0.832812322140707</v>
      </c>
      <c r="K7985" t="s">
        <v>29092</v>
      </c>
      <c r="L7985">
        <v>2</v>
      </c>
      <c r="M7985" t="s">
        <v>1463</v>
      </c>
      <c r="N7985">
        <v>1</v>
      </c>
      <c r="O7985">
        <v>3.2509752925877802E-4</v>
      </c>
    </row>
    <row r="7986" spans="1:15">
      <c r="A7986" t="s">
        <v>8920</v>
      </c>
      <c r="B7986" t="s">
        <v>23511</v>
      </c>
      <c r="C7986" t="s">
        <v>8921</v>
      </c>
      <c r="D7986">
        <v>141</v>
      </c>
      <c r="E7986">
        <v>6152</v>
      </c>
      <c r="F7986">
        <v>176</v>
      </c>
      <c r="G7986">
        <v>7804</v>
      </c>
      <c r="H7986">
        <v>0.37740118764040997</v>
      </c>
      <c r="I7986">
        <v>0.90829480295553899</v>
      </c>
      <c r="J7986">
        <v>0.78070962240619901</v>
      </c>
      <c r="K7986" t="s">
        <v>29093</v>
      </c>
      <c r="L7986">
        <v>141</v>
      </c>
      <c r="M7986" t="s">
        <v>5133</v>
      </c>
      <c r="N7986">
        <v>0.80113636363636398</v>
      </c>
      <c r="O7986">
        <v>2.2919375812743802E-2</v>
      </c>
    </row>
    <row r="7987" spans="1:15">
      <c r="A7987" t="s">
        <v>8920</v>
      </c>
      <c r="B7987" t="s">
        <v>23513</v>
      </c>
      <c r="C7987" t="s">
        <v>8921</v>
      </c>
      <c r="D7987">
        <v>14</v>
      </c>
      <c r="E7987">
        <v>535</v>
      </c>
      <c r="F7987">
        <v>193</v>
      </c>
      <c r="G7987">
        <v>8124</v>
      </c>
      <c r="H7987">
        <v>0.39345624981515798</v>
      </c>
      <c r="I7987">
        <v>0.99999999999997702</v>
      </c>
      <c r="J7987">
        <v>0.95041217501583097</v>
      </c>
      <c r="K7987" t="s">
        <v>29094</v>
      </c>
      <c r="L7987">
        <v>14</v>
      </c>
      <c r="M7987" t="s">
        <v>5133</v>
      </c>
      <c r="N7987">
        <v>7.2538860103626895E-2</v>
      </c>
      <c r="O7987">
        <v>2.6168224299065401E-2</v>
      </c>
    </row>
    <row r="7988" spans="1:15">
      <c r="A7988" t="s">
        <v>8920</v>
      </c>
      <c r="B7988" t="s">
        <v>23518</v>
      </c>
      <c r="C7988" t="s">
        <v>8921</v>
      </c>
      <c r="D7988">
        <v>11</v>
      </c>
      <c r="E7988">
        <v>787</v>
      </c>
      <c r="F7988">
        <v>163</v>
      </c>
      <c r="G7988">
        <v>7393</v>
      </c>
      <c r="H7988">
        <v>0.96751506341929105</v>
      </c>
      <c r="I7988">
        <v>1</v>
      </c>
      <c r="J7988">
        <v>0.966855260484069</v>
      </c>
      <c r="K7988" t="s">
        <v>29095</v>
      </c>
      <c r="L7988">
        <v>11</v>
      </c>
      <c r="M7988" t="s">
        <v>5133</v>
      </c>
      <c r="N7988">
        <v>6.7484662576687102E-2</v>
      </c>
      <c r="O7988">
        <v>1.3977128335451099E-2</v>
      </c>
    </row>
    <row r="7989" spans="1:15">
      <c r="A7989" t="s">
        <v>8922</v>
      </c>
      <c r="B7989" t="s">
        <v>23513</v>
      </c>
      <c r="C7989" t="s">
        <v>8923</v>
      </c>
      <c r="D7989">
        <v>27</v>
      </c>
      <c r="E7989">
        <v>535</v>
      </c>
      <c r="F7989">
        <v>276</v>
      </c>
      <c r="G7989">
        <v>8124</v>
      </c>
      <c r="H7989">
        <v>2.4553236495782501E-2</v>
      </c>
      <c r="I7989">
        <v>0.31743280827880799</v>
      </c>
      <c r="J7989">
        <v>0.30169200573765198</v>
      </c>
      <c r="K7989" t="s">
        <v>29096</v>
      </c>
      <c r="L7989">
        <v>27</v>
      </c>
      <c r="M7989" t="s">
        <v>5133</v>
      </c>
      <c r="N7989">
        <v>9.7826086956521702E-2</v>
      </c>
      <c r="O7989">
        <v>5.0467289719626197E-2</v>
      </c>
    </row>
    <row r="7990" spans="1:15">
      <c r="A7990" t="s">
        <v>8922</v>
      </c>
      <c r="B7990" t="s">
        <v>23518</v>
      </c>
      <c r="C7990" t="s">
        <v>8923</v>
      </c>
      <c r="D7990">
        <v>30</v>
      </c>
      <c r="E7990">
        <v>787</v>
      </c>
      <c r="F7990">
        <v>253</v>
      </c>
      <c r="G7990">
        <v>7393</v>
      </c>
      <c r="H7990">
        <v>0.29094545364898899</v>
      </c>
      <c r="I7990">
        <v>0.98401551711798996</v>
      </c>
      <c r="J7990">
        <v>0.95140057912347997</v>
      </c>
      <c r="K7990" t="s">
        <v>29097</v>
      </c>
      <c r="L7990">
        <v>30</v>
      </c>
      <c r="M7990" t="s">
        <v>5133</v>
      </c>
      <c r="N7990">
        <v>0.118577075098814</v>
      </c>
      <c r="O7990">
        <v>3.8119440914866597E-2</v>
      </c>
    </row>
    <row r="7991" spans="1:15">
      <c r="A7991" t="s">
        <v>8922</v>
      </c>
      <c r="B7991" t="s">
        <v>23511</v>
      </c>
      <c r="C7991" t="s">
        <v>8923</v>
      </c>
      <c r="D7991">
        <v>197</v>
      </c>
      <c r="E7991">
        <v>6152</v>
      </c>
      <c r="F7991">
        <v>265</v>
      </c>
      <c r="G7991">
        <v>7804</v>
      </c>
      <c r="H7991">
        <v>0.968974847012537</v>
      </c>
      <c r="I7991">
        <v>1</v>
      </c>
      <c r="J7991">
        <v>0.85953329234717102</v>
      </c>
      <c r="K7991" t="s">
        <v>29098</v>
      </c>
      <c r="L7991">
        <v>197</v>
      </c>
      <c r="M7991" t="s">
        <v>5133</v>
      </c>
      <c r="N7991">
        <v>0.74339622641509395</v>
      </c>
      <c r="O7991">
        <v>3.2022106631989601E-2</v>
      </c>
    </row>
    <row r="7992" spans="1:15">
      <c r="A7992" t="s">
        <v>8924</v>
      </c>
      <c r="B7992" t="s">
        <v>23511</v>
      </c>
      <c r="C7992" t="s">
        <v>8925</v>
      </c>
      <c r="D7992">
        <v>10</v>
      </c>
      <c r="E7992">
        <v>6152</v>
      </c>
      <c r="F7992">
        <v>14</v>
      </c>
      <c r="G7992">
        <v>7804</v>
      </c>
      <c r="H7992">
        <v>0.84396758783017201</v>
      </c>
      <c r="I7992">
        <v>0.99914152262963496</v>
      </c>
      <c r="J7992">
        <v>0.85879540246661501</v>
      </c>
      <c r="K7992" t="s">
        <v>29099</v>
      </c>
      <c r="L7992">
        <v>10</v>
      </c>
      <c r="M7992" t="s">
        <v>1463</v>
      </c>
      <c r="N7992">
        <v>0.71428571428571397</v>
      </c>
      <c r="O7992">
        <v>1.62548764629389E-3</v>
      </c>
    </row>
    <row r="7993" spans="1:15">
      <c r="A7993" t="s">
        <v>8924</v>
      </c>
      <c r="B7993" t="s">
        <v>23513</v>
      </c>
      <c r="C7993" t="s">
        <v>8925</v>
      </c>
      <c r="D7993">
        <v>1</v>
      </c>
      <c r="E7993">
        <v>535</v>
      </c>
      <c r="F7993">
        <v>13</v>
      </c>
      <c r="G7993">
        <v>8124</v>
      </c>
      <c r="H7993">
        <v>0.58781134946737001</v>
      </c>
      <c r="I7993">
        <v>0.99999999999997702</v>
      </c>
      <c r="J7993">
        <v>0.95041217501583097</v>
      </c>
      <c r="K7993" t="s">
        <v>29100</v>
      </c>
      <c r="L7993">
        <v>1</v>
      </c>
      <c r="M7993" t="s">
        <v>1463</v>
      </c>
      <c r="N7993">
        <v>7.69230769230769E-2</v>
      </c>
      <c r="O7993">
        <v>1.8691588785046699E-3</v>
      </c>
    </row>
    <row r="7994" spans="1:15">
      <c r="A7994" t="s">
        <v>8926</v>
      </c>
      <c r="B7994" t="s">
        <v>23518</v>
      </c>
      <c r="C7994" t="s">
        <v>8927</v>
      </c>
      <c r="D7994">
        <v>1</v>
      </c>
      <c r="E7994">
        <v>787</v>
      </c>
      <c r="F7994">
        <v>27</v>
      </c>
      <c r="G7994">
        <v>7393</v>
      </c>
      <c r="H7994">
        <v>0.95238764931624598</v>
      </c>
      <c r="I7994">
        <v>1</v>
      </c>
      <c r="J7994">
        <v>0.966855260484069</v>
      </c>
      <c r="K7994" t="s">
        <v>25143</v>
      </c>
      <c r="L7994">
        <v>1</v>
      </c>
      <c r="M7994" t="s">
        <v>5133</v>
      </c>
      <c r="N7994">
        <v>3.7037037037037E-2</v>
      </c>
      <c r="O7994">
        <v>1.27064803049555E-3</v>
      </c>
    </row>
    <row r="7995" spans="1:15">
      <c r="A7995" t="s">
        <v>8926</v>
      </c>
      <c r="B7995" t="s">
        <v>23513</v>
      </c>
      <c r="C7995" t="s">
        <v>8927</v>
      </c>
      <c r="D7995">
        <v>2</v>
      </c>
      <c r="E7995">
        <v>535</v>
      </c>
      <c r="F7995">
        <v>26</v>
      </c>
      <c r="G7995">
        <v>8124</v>
      </c>
      <c r="H7995">
        <v>0.51836886495418399</v>
      </c>
      <c r="I7995">
        <v>0.99999999999997702</v>
      </c>
      <c r="J7995">
        <v>0.95041217501583097</v>
      </c>
      <c r="K7995" t="s">
        <v>25584</v>
      </c>
      <c r="L7995">
        <v>2</v>
      </c>
      <c r="M7995" t="s">
        <v>5133</v>
      </c>
      <c r="N7995">
        <v>7.69230769230769E-2</v>
      </c>
      <c r="O7995">
        <v>3.7383177570093499E-3</v>
      </c>
    </row>
    <row r="7996" spans="1:15">
      <c r="A7996" t="s">
        <v>8926</v>
      </c>
      <c r="B7996" t="s">
        <v>23511</v>
      </c>
      <c r="C7996" t="s">
        <v>8927</v>
      </c>
      <c r="D7996">
        <v>22</v>
      </c>
      <c r="E7996">
        <v>6152</v>
      </c>
      <c r="F7996">
        <v>26</v>
      </c>
      <c r="G7996">
        <v>7804</v>
      </c>
      <c r="H7996">
        <v>0.328425931590757</v>
      </c>
      <c r="I7996">
        <v>0.85924881650571305</v>
      </c>
      <c r="J7996">
        <v>0.73855296419656502</v>
      </c>
      <c r="K7996" t="s">
        <v>25585</v>
      </c>
      <c r="L7996">
        <v>22</v>
      </c>
      <c r="M7996" t="s">
        <v>5133</v>
      </c>
      <c r="N7996">
        <v>0.84615384615384603</v>
      </c>
      <c r="O7996">
        <v>3.57607282184655E-3</v>
      </c>
    </row>
    <row r="7997" spans="1:15">
      <c r="A7997" t="s">
        <v>8928</v>
      </c>
      <c r="B7997" t="s">
        <v>23511</v>
      </c>
      <c r="C7997" t="s">
        <v>8929</v>
      </c>
      <c r="D7997">
        <v>11</v>
      </c>
      <c r="E7997">
        <v>6152</v>
      </c>
      <c r="F7997">
        <v>11</v>
      </c>
      <c r="G7997">
        <v>7804</v>
      </c>
      <c r="H7997">
        <v>7.29234120922964E-2</v>
      </c>
      <c r="I7997">
        <v>0.34901846963959998</v>
      </c>
      <c r="J7997">
        <v>0.29999299429929699</v>
      </c>
      <c r="K7997" t="s">
        <v>29101</v>
      </c>
      <c r="L7997">
        <v>11</v>
      </c>
      <c r="M7997" t="s">
        <v>1463</v>
      </c>
      <c r="N7997">
        <v>1</v>
      </c>
      <c r="O7997">
        <v>1.78803641092328E-3</v>
      </c>
    </row>
    <row r="7998" spans="1:15">
      <c r="A7998" t="s">
        <v>8930</v>
      </c>
      <c r="B7998" t="s">
        <v>23518</v>
      </c>
      <c r="C7998" t="s">
        <v>8931</v>
      </c>
      <c r="D7998">
        <v>4</v>
      </c>
      <c r="E7998">
        <v>787</v>
      </c>
      <c r="F7998">
        <v>15</v>
      </c>
      <c r="G7998">
        <v>7393</v>
      </c>
      <c r="H7998">
        <v>6.7048993244599203E-2</v>
      </c>
      <c r="I7998">
        <v>0.63266972740240601</v>
      </c>
      <c r="J7998">
        <v>0.61170005408803896</v>
      </c>
      <c r="K7998" t="s">
        <v>29102</v>
      </c>
      <c r="L7998">
        <v>4</v>
      </c>
      <c r="M7998" t="s">
        <v>2729</v>
      </c>
      <c r="N7998">
        <v>0.266666666666667</v>
      </c>
      <c r="O7998">
        <v>5.0825921219822103E-3</v>
      </c>
    </row>
    <row r="7999" spans="1:15">
      <c r="A7999" t="s">
        <v>8930</v>
      </c>
      <c r="B7999" t="s">
        <v>23511</v>
      </c>
      <c r="C7999" t="s">
        <v>8931</v>
      </c>
      <c r="D7999">
        <v>9</v>
      </c>
      <c r="E7999">
        <v>6152</v>
      </c>
      <c r="F7999">
        <v>15</v>
      </c>
      <c r="G7999">
        <v>7804</v>
      </c>
      <c r="H7999">
        <v>0.97571554589467202</v>
      </c>
      <c r="I7999">
        <v>1</v>
      </c>
      <c r="J7999">
        <v>0.85953329234717102</v>
      </c>
      <c r="K7999" t="s">
        <v>29103</v>
      </c>
      <c r="L7999">
        <v>9</v>
      </c>
      <c r="M7999" t="s">
        <v>2729</v>
      </c>
      <c r="N7999">
        <v>0.6</v>
      </c>
      <c r="O7999">
        <v>1.4629388816645001E-3</v>
      </c>
    </row>
    <row r="8000" spans="1:15">
      <c r="A8000" t="s">
        <v>8930</v>
      </c>
      <c r="B8000" t="s">
        <v>23513</v>
      </c>
      <c r="C8000" t="s">
        <v>8931</v>
      </c>
      <c r="D8000">
        <v>1</v>
      </c>
      <c r="E8000">
        <v>535</v>
      </c>
      <c r="F8000">
        <v>14</v>
      </c>
      <c r="G8000">
        <v>8124</v>
      </c>
      <c r="H8000">
        <v>0.614999233579681</v>
      </c>
      <c r="I8000">
        <v>0.99999999999997702</v>
      </c>
      <c r="J8000">
        <v>0.95041217501583097</v>
      </c>
      <c r="K8000" t="s">
        <v>29104</v>
      </c>
      <c r="L8000">
        <v>1</v>
      </c>
      <c r="M8000" t="s">
        <v>2729</v>
      </c>
      <c r="N8000">
        <v>7.1428571428571397E-2</v>
      </c>
      <c r="O8000">
        <v>1.8691588785046699E-3</v>
      </c>
    </row>
    <row r="8001" spans="1:15">
      <c r="A8001" t="s">
        <v>8932</v>
      </c>
      <c r="B8001" t="s">
        <v>23513</v>
      </c>
      <c r="C8001" t="s">
        <v>8933</v>
      </c>
      <c r="D8001">
        <v>2</v>
      </c>
      <c r="E8001">
        <v>535</v>
      </c>
      <c r="F8001">
        <v>2</v>
      </c>
      <c r="G8001">
        <v>8124</v>
      </c>
      <c r="H8001">
        <v>4.3292101807675997E-3</v>
      </c>
      <c r="I8001">
        <v>8.6376068510507401E-2</v>
      </c>
      <c r="J8001">
        <v>8.2092867142389697E-2</v>
      </c>
      <c r="K8001" t="s">
        <v>25680</v>
      </c>
      <c r="L8001">
        <v>2</v>
      </c>
      <c r="M8001" t="s">
        <v>5133</v>
      </c>
      <c r="N8001">
        <v>1</v>
      </c>
      <c r="O8001">
        <v>3.7383177570093499E-3</v>
      </c>
    </row>
    <row r="8002" spans="1:15">
      <c r="A8002" t="s">
        <v>8934</v>
      </c>
      <c r="B8002" t="s">
        <v>23511</v>
      </c>
      <c r="C8002" t="s">
        <v>8935</v>
      </c>
      <c r="D8002">
        <v>20</v>
      </c>
      <c r="E8002">
        <v>6152</v>
      </c>
      <c r="F8002">
        <v>26</v>
      </c>
      <c r="G8002">
        <v>7804</v>
      </c>
      <c r="H8002">
        <v>0.69629117644581895</v>
      </c>
      <c r="I8002">
        <v>0.968912233598893</v>
      </c>
      <c r="J8002">
        <v>0.832812322140707</v>
      </c>
      <c r="K8002" t="s">
        <v>29105</v>
      </c>
      <c r="L8002">
        <v>20</v>
      </c>
      <c r="M8002" t="s">
        <v>2729</v>
      </c>
      <c r="N8002">
        <v>0.76923076923076905</v>
      </c>
      <c r="O8002">
        <v>3.2509752925877801E-3</v>
      </c>
    </row>
    <row r="8003" spans="1:15">
      <c r="A8003" t="s">
        <v>8934</v>
      </c>
      <c r="B8003" t="s">
        <v>23518</v>
      </c>
      <c r="C8003" t="s">
        <v>8935</v>
      </c>
      <c r="D8003">
        <v>2</v>
      </c>
      <c r="E8003">
        <v>787</v>
      </c>
      <c r="F8003">
        <v>15</v>
      </c>
      <c r="G8003">
        <v>7393</v>
      </c>
      <c r="H8003">
        <v>0.48505374542886198</v>
      </c>
      <c r="I8003">
        <v>1</v>
      </c>
      <c r="J8003">
        <v>0.966855260484069</v>
      </c>
      <c r="K8003" t="s">
        <v>29106</v>
      </c>
      <c r="L8003">
        <v>2</v>
      </c>
      <c r="M8003" t="s">
        <v>2729</v>
      </c>
      <c r="N8003">
        <v>0.133333333333333</v>
      </c>
      <c r="O8003">
        <v>2.5412960609911099E-3</v>
      </c>
    </row>
    <row r="8004" spans="1:15">
      <c r="A8004" t="s">
        <v>8934</v>
      </c>
      <c r="B8004" t="s">
        <v>23513</v>
      </c>
      <c r="C8004" t="s">
        <v>8935</v>
      </c>
      <c r="D8004">
        <v>2</v>
      </c>
      <c r="E8004">
        <v>535</v>
      </c>
      <c r="F8004">
        <v>26</v>
      </c>
      <c r="G8004">
        <v>8124</v>
      </c>
      <c r="H8004">
        <v>0.51836886495418399</v>
      </c>
      <c r="I8004">
        <v>0.99999999999997702</v>
      </c>
      <c r="J8004">
        <v>0.95041217501583097</v>
      </c>
      <c r="K8004" t="s">
        <v>23703</v>
      </c>
      <c r="L8004">
        <v>2</v>
      </c>
      <c r="M8004" t="s">
        <v>2729</v>
      </c>
      <c r="N8004">
        <v>7.69230769230769E-2</v>
      </c>
      <c r="O8004">
        <v>3.7383177570093499E-3</v>
      </c>
    </row>
    <row r="8005" spans="1:15">
      <c r="A8005" t="s">
        <v>8936</v>
      </c>
      <c r="B8005" t="s">
        <v>23518</v>
      </c>
      <c r="C8005" t="s">
        <v>8937</v>
      </c>
      <c r="D8005">
        <v>9</v>
      </c>
      <c r="E8005">
        <v>787</v>
      </c>
      <c r="F8005">
        <v>58</v>
      </c>
      <c r="G8005">
        <v>7393</v>
      </c>
      <c r="H8005">
        <v>0.15890098532014499</v>
      </c>
      <c r="I8005">
        <v>0.82859402353427802</v>
      </c>
      <c r="J8005">
        <v>0.80113049045977802</v>
      </c>
      <c r="K8005" t="s">
        <v>29107</v>
      </c>
      <c r="L8005">
        <v>9</v>
      </c>
      <c r="M8005" t="s">
        <v>2729</v>
      </c>
      <c r="N8005">
        <v>0.15517241379310301</v>
      </c>
      <c r="O8005">
        <v>1.143583227446E-2</v>
      </c>
    </row>
    <row r="8006" spans="1:15">
      <c r="A8006" t="s">
        <v>8936</v>
      </c>
      <c r="B8006" t="s">
        <v>23513</v>
      </c>
      <c r="C8006" t="s">
        <v>8937</v>
      </c>
      <c r="D8006">
        <v>2</v>
      </c>
      <c r="E8006">
        <v>535</v>
      </c>
      <c r="F8006">
        <v>65</v>
      </c>
      <c r="G8006">
        <v>8124</v>
      </c>
      <c r="H8006">
        <v>0.934097275799186</v>
      </c>
      <c r="I8006">
        <v>0.99999999999997702</v>
      </c>
      <c r="J8006">
        <v>0.95041217501583097</v>
      </c>
      <c r="K8006" t="s">
        <v>29108</v>
      </c>
      <c r="L8006">
        <v>2</v>
      </c>
      <c r="M8006" t="s">
        <v>2729</v>
      </c>
      <c r="N8006">
        <v>3.0769230769230799E-2</v>
      </c>
      <c r="O8006">
        <v>3.7383177570093499E-3</v>
      </c>
    </row>
    <row r="8007" spans="1:15">
      <c r="A8007" t="s">
        <v>8936</v>
      </c>
      <c r="B8007" t="s">
        <v>23511</v>
      </c>
      <c r="C8007" t="s">
        <v>8937</v>
      </c>
      <c r="D8007">
        <v>53</v>
      </c>
      <c r="E8007">
        <v>6152</v>
      </c>
      <c r="F8007">
        <v>66</v>
      </c>
      <c r="G8007">
        <v>7804</v>
      </c>
      <c r="H8007">
        <v>0.45461590587280498</v>
      </c>
      <c r="I8007">
        <v>0.96083957126938102</v>
      </c>
      <c r="J8007">
        <v>0.82587360011061495</v>
      </c>
      <c r="K8007" t="s">
        <v>29109</v>
      </c>
      <c r="L8007">
        <v>53</v>
      </c>
      <c r="M8007" t="s">
        <v>2729</v>
      </c>
      <c r="N8007">
        <v>0.80303030303030298</v>
      </c>
      <c r="O8007">
        <v>8.6150845253576101E-3</v>
      </c>
    </row>
    <row r="8008" spans="1:15">
      <c r="A8008" t="s">
        <v>8938</v>
      </c>
      <c r="B8008" t="s">
        <v>23513</v>
      </c>
      <c r="C8008" t="s">
        <v>8939</v>
      </c>
      <c r="D8008">
        <v>6</v>
      </c>
      <c r="E8008">
        <v>535</v>
      </c>
      <c r="F8008">
        <v>74</v>
      </c>
      <c r="G8008">
        <v>8124</v>
      </c>
      <c r="H8008">
        <v>0.36080456487854901</v>
      </c>
      <c r="I8008">
        <v>0.99999999999997702</v>
      </c>
      <c r="J8008">
        <v>0.95041217501583097</v>
      </c>
      <c r="K8008" t="s">
        <v>23715</v>
      </c>
      <c r="L8008">
        <v>6</v>
      </c>
      <c r="M8008" t="s">
        <v>5133</v>
      </c>
      <c r="N8008">
        <v>8.1081081081081099E-2</v>
      </c>
      <c r="O8008">
        <v>1.1214953271028E-2</v>
      </c>
    </row>
    <row r="8009" spans="1:15">
      <c r="A8009" t="s">
        <v>8938</v>
      </c>
      <c r="B8009" t="s">
        <v>23518</v>
      </c>
      <c r="C8009" t="s">
        <v>8939</v>
      </c>
      <c r="D8009">
        <v>1</v>
      </c>
      <c r="E8009">
        <v>787</v>
      </c>
      <c r="F8009">
        <v>65</v>
      </c>
      <c r="G8009">
        <v>7393</v>
      </c>
      <c r="H8009">
        <v>0.999357291471898</v>
      </c>
      <c r="I8009">
        <v>1</v>
      </c>
      <c r="J8009">
        <v>0.966855260484069</v>
      </c>
      <c r="K8009" t="s">
        <v>29110</v>
      </c>
      <c r="L8009">
        <v>1</v>
      </c>
      <c r="M8009" t="s">
        <v>5133</v>
      </c>
      <c r="N8009">
        <v>1.5384615384615399E-2</v>
      </c>
      <c r="O8009">
        <v>1.27064803049555E-3</v>
      </c>
    </row>
    <row r="8010" spans="1:15">
      <c r="A8010" t="s">
        <v>8938</v>
      </c>
      <c r="B8010" t="s">
        <v>23511</v>
      </c>
      <c r="C8010" t="s">
        <v>8939</v>
      </c>
      <c r="D8010">
        <v>63</v>
      </c>
      <c r="E8010">
        <v>6152</v>
      </c>
      <c r="F8010">
        <v>69</v>
      </c>
      <c r="G8010">
        <v>7804</v>
      </c>
      <c r="H8010">
        <v>4.8001198669530704E-3</v>
      </c>
      <c r="I8010">
        <v>4.8074445666483202E-2</v>
      </c>
      <c r="J8010">
        <v>4.1321586561477497E-2</v>
      </c>
      <c r="K8010" t="s">
        <v>29111</v>
      </c>
      <c r="L8010">
        <v>63</v>
      </c>
      <c r="M8010" t="s">
        <v>5133</v>
      </c>
      <c r="N8010">
        <v>0.91304347826086996</v>
      </c>
      <c r="O8010">
        <v>1.02405721716515E-2</v>
      </c>
    </row>
    <row r="8011" spans="1:15">
      <c r="A8011" t="s">
        <v>8940</v>
      </c>
      <c r="B8011" t="s">
        <v>23513</v>
      </c>
      <c r="C8011" t="s">
        <v>8941</v>
      </c>
      <c r="D8011">
        <v>3</v>
      </c>
      <c r="E8011">
        <v>535</v>
      </c>
      <c r="F8011">
        <v>67</v>
      </c>
      <c r="G8011">
        <v>8124</v>
      </c>
      <c r="H8011">
        <v>0.82705456409116296</v>
      </c>
      <c r="I8011">
        <v>0.99999999999997702</v>
      </c>
      <c r="J8011">
        <v>0.95041217501583097</v>
      </c>
      <c r="K8011" t="s">
        <v>29112</v>
      </c>
      <c r="L8011">
        <v>3</v>
      </c>
      <c r="M8011" t="s">
        <v>5133</v>
      </c>
      <c r="N8011">
        <v>4.47761194029851E-2</v>
      </c>
      <c r="O8011">
        <v>5.60747663551402E-3</v>
      </c>
    </row>
    <row r="8012" spans="1:15">
      <c r="A8012" t="s">
        <v>8940</v>
      </c>
      <c r="B8012" t="s">
        <v>23511</v>
      </c>
      <c r="C8012" t="s">
        <v>8941</v>
      </c>
      <c r="D8012">
        <v>58</v>
      </c>
      <c r="E8012">
        <v>6152</v>
      </c>
      <c r="F8012">
        <v>69</v>
      </c>
      <c r="G8012">
        <v>7804</v>
      </c>
      <c r="H8012">
        <v>0.179938647395359</v>
      </c>
      <c r="I8012">
        <v>0.63020134600046596</v>
      </c>
      <c r="J8012">
        <v>0.54167903776939896</v>
      </c>
      <c r="K8012" t="s">
        <v>29113</v>
      </c>
      <c r="L8012">
        <v>58</v>
      </c>
      <c r="M8012" t="s">
        <v>5133</v>
      </c>
      <c r="N8012">
        <v>0.84057971014492705</v>
      </c>
      <c r="O8012">
        <v>9.4278283485045508E-3</v>
      </c>
    </row>
    <row r="8013" spans="1:15">
      <c r="A8013" t="s">
        <v>8940</v>
      </c>
      <c r="B8013" t="s">
        <v>23518</v>
      </c>
      <c r="C8013" t="s">
        <v>8941</v>
      </c>
      <c r="D8013">
        <v>3</v>
      </c>
      <c r="E8013">
        <v>787</v>
      </c>
      <c r="F8013">
        <v>62</v>
      </c>
      <c r="G8013">
        <v>7393</v>
      </c>
      <c r="H8013">
        <v>0.96768792547578797</v>
      </c>
      <c r="I8013">
        <v>1</v>
      </c>
      <c r="J8013">
        <v>0.966855260484069</v>
      </c>
      <c r="K8013" t="s">
        <v>29114</v>
      </c>
      <c r="L8013">
        <v>3</v>
      </c>
      <c r="M8013" t="s">
        <v>5133</v>
      </c>
      <c r="N8013">
        <v>4.8387096774193498E-2</v>
      </c>
      <c r="O8013">
        <v>3.8119440914866601E-3</v>
      </c>
    </row>
    <row r="8014" spans="1:15">
      <c r="A8014" t="s">
        <v>8942</v>
      </c>
      <c r="B8014" t="s">
        <v>23518</v>
      </c>
      <c r="C8014" t="s">
        <v>8943</v>
      </c>
      <c r="D8014">
        <v>57</v>
      </c>
      <c r="E8014">
        <v>787</v>
      </c>
      <c r="F8014">
        <v>1085</v>
      </c>
      <c r="G8014">
        <v>7393</v>
      </c>
      <c r="H8014">
        <v>0.999999999994716</v>
      </c>
      <c r="I8014">
        <v>1</v>
      </c>
      <c r="J8014">
        <v>0.966855260484069</v>
      </c>
      <c r="K8014" t="s">
        <v>29115</v>
      </c>
      <c r="L8014">
        <v>57</v>
      </c>
      <c r="M8014" t="s">
        <v>5133</v>
      </c>
      <c r="N8014">
        <v>5.2534562211981599E-2</v>
      </c>
      <c r="O8014">
        <v>7.2426937738246502E-2</v>
      </c>
    </row>
    <row r="8015" spans="1:15">
      <c r="A8015" t="s">
        <v>8942</v>
      </c>
      <c r="B8015" t="s">
        <v>23513</v>
      </c>
      <c r="C8015" t="s">
        <v>8943</v>
      </c>
      <c r="D8015">
        <v>35</v>
      </c>
      <c r="E8015">
        <v>535</v>
      </c>
      <c r="F8015">
        <v>1182</v>
      </c>
      <c r="G8015">
        <v>8124</v>
      </c>
      <c r="H8015">
        <v>0.99999999915426796</v>
      </c>
      <c r="I8015">
        <v>0.99999999999997702</v>
      </c>
      <c r="J8015">
        <v>0.95041217501583097</v>
      </c>
      <c r="K8015" t="s">
        <v>29116</v>
      </c>
      <c r="L8015">
        <v>35</v>
      </c>
      <c r="M8015" t="s">
        <v>5133</v>
      </c>
      <c r="N8015">
        <v>2.96108291032149E-2</v>
      </c>
      <c r="O8015">
        <v>6.5420560747663503E-2</v>
      </c>
    </row>
    <row r="8016" spans="1:15">
      <c r="A8016" t="s">
        <v>8942</v>
      </c>
      <c r="B8016" t="s">
        <v>23511</v>
      </c>
      <c r="C8016" t="s">
        <v>8943</v>
      </c>
      <c r="D8016">
        <v>1057</v>
      </c>
      <c r="E8016">
        <v>6152</v>
      </c>
      <c r="F8016">
        <v>1186</v>
      </c>
      <c r="G8016">
        <v>7804</v>
      </c>
      <c r="H8016" s="34">
        <v>8.4136731677547104E-24</v>
      </c>
      <c r="I8016" s="34">
        <v>3.4513588473560502E-21</v>
      </c>
      <c r="J8016" s="34">
        <v>2.9665578331394801E-21</v>
      </c>
      <c r="K8016" t="s">
        <v>29117</v>
      </c>
      <c r="L8016">
        <v>1057</v>
      </c>
      <c r="M8016" t="s">
        <v>5133</v>
      </c>
      <c r="N8016">
        <v>0.89123102866779103</v>
      </c>
      <c r="O8016">
        <v>0.17181404421326399</v>
      </c>
    </row>
    <row r="8017" spans="1:15">
      <c r="A8017" t="s">
        <v>8944</v>
      </c>
      <c r="B8017" t="s">
        <v>23513</v>
      </c>
      <c r="C8017" t="s">
        <v>8945</v>
      </c>
      <c r="D8017">
        <v>15</v>
      </c>
      <c r="E8017">
        <v>535</v>
      </c>
      <c r="F8017">
        <v>90</v>
      </c>
      <c r="G8017">
        <v>8124</v>
      </c>
      <c r="H8017">
        <v>7.1468035952092104E-4</v>
      </c>
      <c r="I8017">
        <v>2.2133757403073301E-2</v>
      </c>
      <c r="J8017">
        <v>2.1036192514728099E-2</v>
      </c>
      <c r="K8017" t="s">
        <v>29118</v>
      </c>
      <c r="L8017">
        <v>15</v>
      </c>
      <c r="M8017" t="s">
        <v>5133</v>
      </c>
      <c r="N8017">
        <v>0.16666666666666699</v>
      </c>
      <c r="O8017">
        <v>2.80373831775701E-2</v>
      </c>
    </row>
    <row r="8018" spans="1:15">
      <c r="A8018" t="s">
        <v>8944</v>
      </c>
      <c r="B8018" t="s">
        <v>23511</v>
      </c>
      <c r="C8018" t="s">
        <v>8945</v>
      </c>
      <c r="D8018">
        <v>69</v>
      </c>
      <c r="E8018">
        <v>6152</v>
      </c>
      <c r="F8018">
        <v>90</v>
      </c>
      <c r="G8018">
        <v>7804</v>
      </c>
      <c r="H8018">
        <v>0.74207243798178901</v>
      </c>
      <c r="I8018">
        <v>0.968912233598893</v>
      </c>
      <c r="J8018">
        <v>0.832812322140707</v>
      </c>
      <c r="K8018" t="s">
        <v>29119</v>
      </c>
      <c r="L8018">
        <v>69</v>
      </c>
      <c r="M8018" t="s">
        <v>5133</v>
      </c>
      <c r="N8018">
        <v>0.76666666666666705</v>
      </c>
      <c r="O8018">
        <v>1.1215864759427799E-2</v>
      </c>
    </row>
    <row r="8019" spans="1:15">
      <c r="A8019" t="s">
        <v>8944</v>
      </c>
      <c r="B8019" t="s">
        <v>23518</v>
      </c>
      <c r="C8019" t="s">
        <v>8945</v>
      </c>
      <c r="D8019">
        <v>3</v>
      </c>
      <c r="E8019">
        <v>787</v>
      </c>
      <c r="F8019">
        <v>68</v>
      </c>
      <c r="G8019">
        <v>7393</v>
      </c>
      <c r="H8019">
        <v>0.98074215003742504</v>
      </c>
      <c r="I8019">
        <v>1</v>
      </c>
      <c r="J8019">
        <v>0.966855260484069</v>
      </c>
      <c r="K8019" t="s">
        <v>29120</v>
      </c>
      <c r="L8019">
        <v>3</v>
      </c>
      <c r="M8019" t="s">
        <v>5133</v>
      </c>
      <c r="N8019">
        <v>4.4117647058823498E-2</v>
      </c>
      <c r="O8019">
        <v>3.8119440914866601E-3</v>
      </c>
    </row>
    <row r="8020" spans="1:15">
      <c r="A8020" t="s">
        <v>8946</v>
      </c>
      <c r="B8020" t="s">
        <v>23511</v>
      </c>
      <c r="C8020" t="s">
        <v>8947</v>
      </c>
      <c r="D8020">
        <v>21</v>
      </c>
      <c r="E8020">
        <v>6152</v>
      </c>
      <c r="F8020">
        <v>22</v>
      </c>
      <c r="G8020">
        <v>7804</v>
      </c>
      <c r="H8020">
        <v>3.6687853312365099E-2</v>
      </c>
      <c r="I8020">
        <v>0.216932081597738</v>
      </c>
      <c r="J8020">
        <v>0.18646034631142899</v>
      </c>
      <c r="K8020" t="s">
        <v>27977</v>
      </c>
      <c r="L8020">
        <v>21</v>
      </c>
      <c r="M8020" t="s">
        <v>5133</v>
      </c>
      <c r="N8020">
        <v>0.95454545454545503</v>
      </c>
      <c r="O8020">
        <v>3.41352405721717E-3</v>
      </c>
    </row>
    <row r="8021" spans="1:15">
      <c r="A8021" t="s">
        <v>8946</v>
      </c>
      <c r="B8021" t="s">
        <v>23518</v>
      </c>
      <c r="C8021" t="s">
        <v>8947</v>
      </c>
      <c r="D8021">
        <v>1</v>
      </c>
      <c r="E8021">
        <v>787</v>
      </c>
      <c r="F8021">
        <v>23</v>
      </c>
      <c r="G8021">
        <v>7393</v>
      </c>
      <c r="H8021">
        <v>0.92519399918596801</v>
      </c>
      <c r="I8021">
        <v>1</v>
      </c>
      <c r="J8021">
        <v>0.966855260484069</v>
      </c>
      <c r="K8021" t="s">
        <v>25143</v>
      </c>
      <c r="L8021">
        <v>1</v>
      </c>
      <c r="M8021" t="s">
        <v>5133</v>
      </c>
      <c r="N8021">
        <v>4.3478260869565202E-2</v>
      </c>
      <c r="O8021">
        <v>1.27064803049555E-3</v>
      </c>
    </row>
    <row r="8022" spans="1:15">
      <c r="A8022" t="s">
        <v>8948</v>
      </c>
      <c r="B8022" t="s">
        <v>23511</v>
      </c>
      <c r="C8022" t="s">
        <v>8949</v>
      </c>
      <c r="D8022">
        <v>5</v>
      </c>
      <c r="E8022">
        <v>6152</v>
      </c>
      <c r="F8022">
        <v>5</v>
      </c>
      <c r="G8022">
        <v>7804</v>
      </c>
      <c r="H8022">
        <v>0.30433074367137097</v>
      </c>
      <c r="I8022">
        <v>0.81020448119108801</v>
      </c>
      <c r="J8022">
        <v>0.69639772519260701</v>
      </c>
      <c r="K8022" t="s">
        <v>29121</v>
      </c>
      <c r="L8022">
        <v>5</v>
      </c>
      <c r="M8022" t="s">
        <v>5133</v>
      </c>
      <c r="N8022">
        <v>1</v>
      </c>
      <c r="O8022">
        <v>8.1274382314694405E-4</v>
      </c>
    </row>
    <row r="8023" spans="1:15">
      <c r="A8023" t="s">
        <v>8950</v>
      </c>
      <c r="B8023" t="s">
        <v>23511</v>
      </c>
      <c r="C8023" t="s">
        <v>8951</v>
      </c>
      <c r="D8023">
        <v>16</v>
      </c>
      <c r="E8023">
        <v>6152</v>
      </c>
      <c r="F8023">
        <v>24</v>
      </c>
      <c r="G8023">
        <v>7804</v>
      </c>
      <c r="H8023">
        <v>0.95010726895554298</v>
      </c>
      <c r="I8023">
        <v>1</v>
      </c>
      <c r="J8023">
        <v>0.85953329234717102</v>
      </c>
      <c r="K8023" t="s">
        <v>29122</v>
      </c>
      <c r="L8023">
        <v>16</v>
      </c>
      <c r="M8023" t="s">
        <v>5133</v>
      </c>
      <c r="N8023">
        <v>0.66666666666666696</v>
      </c>
      <c r="O8023">
        <v>2.6007802340702198E-3</v>
      </c>
    </row>
    <row r="8024" spans="1:15">
      <c r="A8024" t="s">
        <v>8950</v>
      </c>
      <c r="B8024" t="s">
        <v>23513</v>
      </c>
      <c r="C8024" t="s">
        <v>8951</v>
      </c>
      <c r="D8024">
        <v>7</v>
      </c>
      <c r="E8024">
        <v>535</v>
      </c>
      <c r="F8024">
        <v>27</v>
      </c>
      <c r="G8024">
        <v>8124</v>
      </c>
      <c r="H8024">
        <v>1.4390208273266901E-3</v>
      </c>
      <c r="I8024">
        <v>4.1761793240599698E-2</v>
      </c>
      <c r="J8024">
        <v>3.9690916746360702E-2</v>
      </c>
      <c r="K8024" t="s">
        <v>25580</v>
      </c>
      <c r="L8024">
        <v>7</v>
      </c>
      <c r="M8024" t="s">
        <v>5133</v>
      </c>
      <c r="N8024">
        <v>0.25925925925925902</v>
      </c>
      <c r="O8024">
        <v>1.3084112149532701E-2</v>
      </c>
    </row>
    <row r="8025" spans="1:15">
      <c r="A8025" t="s">
        <v>8950</v>
      </c>
      <c r="B8025" t="s">
        <v>23518</v>
      </c>
      <c r="C8025" t="s">
        <v>8951</v>
      </c>
      <c r="D8025">
        <v>3</v>
      </c>
      <c r="E8025">
        <v>787</v>
      </c>
      <c r="F8025">
        <v>24</v>
      </c>
      <c r="G8025">
        <v>7393</v>
      </c>
      <c r="H8025">
        <v>0.47826785970040497</v>
      </c>
      <c r="I8025">
        <v>1</v>
      </c>
      <c r="J8025">
        <v>0.966855260484069</v>
      </c>
      <c r="K8025" t="s">
        <v>24121</v>
      </c>
      <c r="L8025">
        <v>3</v>
      </c>
      <c r="M8025" t="s">
        <v>5133</v>
      </c>
      <c r="N8025">
        <v>0.125</v>
      </c>
      <c r="O8025">
        <v>3.8119440914866601E-3</v>
      </c>
    </row>
    <row r="8026" spans="1:15">
      <c r="A8026" t="s">
        <v>8952</v>
      </c>
      <c r="B8026" t="s">
        <v>23513</v>
      </c>
      <c r="C8026" t="s">
        <v>8953</v>
      </c>
      <c r="D8026">
        <v>1</v>
      </c>
      <c r="E8026">
        <v>535</v>
      </c>
      <c r="F8026">
        <v>13</v>
      </c>
      <c r="G8026">
        <v>8124</v>
      </c>
      <c r="H8026">
        <v>0.58781134946737001</v>
      </c>
      <c r="I8026">
        <v>0.99999999999997702</v>
      </c>
      <c r="J8026">
        <v>0.95041217501583097</v>
      </c>
      <c r="K8026" t="s">
        <v>25582</v>
      </c>
      <c r="L8026">
        <v>1</v>
      </c>
      <c r="M8026" t="s">
        <v>5133</v>
      </c>
      <c r="N8026">
        <v>7.69230769230769E-2</v>
      </c>
      <c r="O8026">
        <v>1.8691588785046699E-3</v>
      </c>
    </row>
    <row r="8027" spans="1:15">
      <c r="A8027" t="s">
        <v>8952</v>
      </c>
      <c r="B8027" t="s">
        <v>23511</v>
      </c>
      <c r="C8027" t="s">
        <v>8953</v>
      </c>
      <c r="D8027">
        <v>11</v>
      </c>
      <c r="E8027">
        <v>6152</v>
      </c>
      <c r="F8027">
        <v>13</v>
      </c>
      <c r="G8027">
        <v>7804</v>
      </c>
      <c r="H8027">
        <v>0.459148321456053</v>
      </c>
      <c r="I8027">
        <v>0.96083957126938102</v>
      </c>
      <c r="J8027">
        <v>0.82587360011061495</v>
      </c>
      <c r="K8027" t="s">
        <v>29123</v>
      </c>
      <c r="L8027">
        <v>11</v>
      </c>
      <c r="M8027" t="s">
        <v>5133</v>
      </c>
      <c r="N8027">
        <v>0.84615384615384603</v>
      </c>
      <c r="O8027">
        <v>1.78803641092328E-3</v>
      </c>
    </row>
    <row r="8028" spans="1:15">
      <c r="A8028" t="s">
        <v>8954</v>
      </c>
      <c r="B8028" t="s">
        <v>23513</v>
      </c>
      <c r="C8028" t="s">
        <v>8955</v>
      </c>
      <c r="D8028">
        <v>1</v>
      </c>
      <c r="E8028">
        <v>535</v>
      </c>
      <c r="F8028">
        <v>13</v>
      </c>
      <c r="G8028">
        <v>8124</v>
      </c>
      <c r="H8028">
        <v>0.58781134946737001</v>
      </c>
      <c r="I8028">
        <v>0.99999999999997702</v>
      </c>
      <c r="J8028">
        <v>0.95041217501583097</v>
      </c>
      <c r="K8028" t="s">
        <v>25582</v>
      </c>
      <c r="L8028">
        <v>1</v>
      </c>
      <c r="M8028" t="s">
        <v>5133</v>
      </c>
      <c r="N8028">
        <v>7.69230769230769E-2</v>
      </c>
      <c r="O8028">
        <v>1.8691588785046699E-3</v>
      </c>
    </row>
    <row r="8029" spans="1:15">
      <c r="A8029" t="s">
        <v>8954</v>
      </c>
      <c r="B8029" t="s">
        <v>23511</v>
      </c>
      <c r="C8029" t="s">
        <v>8955</v>
      </c>
      <c r="D8029">
        <v>11</v>
      </c>
      <c r="E8029">
        <v>6152</v>
      </c>
      <c r="F8029">
        <v>13</v>
      </c>
      <c r="G8029">
        <v>7804</v>
      </c>
      <c r="H8029">
        <v>0.459148321456053</v>
      </c>
      <c r="I8029">
        <v>0.96083957126938102</v>
      </c>
      <c r="J8029">
        <v>0.82587360011061495</v>
      </c>
      <c r="K8029" t="s">
        <v>29123</v>
      </c>
      <c r="L8029">
        <v>11</v>
      </c>
      <c r="M8029" t="s">
        <v>5133</v>
      </c>
      <c r="N8029">
        <v>0.84615384615384603</v>
      </c>
      <c r="O8029">
        <v>1.78803641092328E-3</v>
      </c>
    </row>
    <row r="8030" spans="1:15">
      <c r="A8030" t="s">
        <v>8956</v>
      </c>
      <c r="B8030" t="s">
        <v>23511</v>
      </c>
      <c r="C8030" t="s">
        <v>8957</v>
      </c>
      <c r="D8030">
        <v>4</v>
      </c>
      <c r="E8030">
        <v>6152</v>
      </c>
      <c r="F8030">
        <v>4</v>
      </c>
      <c r="G8030">
        <v>7804</v>
      </c>
      <c r="H8030">
        <v>0.38610601832086699</v>
      </c>
      <c r="I8030">
        <v>0.90829480295553899</v>
      </c>
      <c r="J8030">
        <v>0.78070962240619901</v>
      </c>
      <c r="K8030" t="s">
        <v>29124</v>
      </c>
      <c r="L8030">
        <v>4</v>
      </c>
      <c r="M8030" t="s">
        <v>5133</v>
      </c>
      <c r="N8030">
        <v>1</v>
      </c>
      <c r="O8030">
        <v>6.5019505851755496E-4</v>
      </c>
    </row>
    <row r="8031" spans="1:15">
      <c r="A8031" t="s">
        <v>8958</v>
      </c>
      <c r="B8031" t="s">
        <v>23518</v>
      </c>
      <c r="C8031" t="s">
        <v>8959</v>
      </c>
      <c r="D8031">
        <v>1</v>
      </c>
      <c r="E8031">
        <v>787</v>
      </c>
      <c r="F8031">
        <v>20</v>
      </c>
      <c r="G8031">
        <v>7393</v>
      </c>
      <c r="H8031">
        <v>0.89503969563115604</v>
      </c>
      <c r="I8031">
        <v>1</v>
      </c>
      <c r="J8031">
        <v>0.966855260484069</v>
      </c>
      <c r="K8031" t="s">
        <v>26652</v>
      </c>
      <c r="L8031">
        <v>1</v>
      </c>
      <c r="M8031" t="s">
        <v>1463</v>
      </c>
      <c r="N8031">
        <v>0.05</v>
      </c>
      <c r="O8031">
        <v>1.27064803049555E-3</v>
      </c>
    </row>
    <row r="8032" spans="1:15">
      <c r="A8032" t="s">
        <v>8958</v>
      </c>
      <c r="B8032" t="s">
        <v>23511</v>
      </c>
      <c r="C8032" t="s">
        <v>8959</v>
      </c>
      <c r="D8032">
        <v>20</v>
      </c>
      <c r="E8032">
        <v>6152</v>
      </c>
      <c r="F8032">
        <v>21</v>
      </c>
      <c r="G8032">
        <v>7804</v>
      </c>
      <c r="H8032">
        <v>4.4755802943696597E-2</v>
      </c>
      <c r="I8032">
        <v>0.25239912466249798</v>
      </c>
      <c r="J8032">
        <v>0.21694545060670101</v>
      </c>
      <c r="K8032" t="s">
        <v>29125</v>
      </c>
      <c r="L8032">
        <v>20</v>
      </c>
      <c r="M8032" t="s">
        <v>1463</v>
      </c>
      <c r="N8032">
        <v>0.952380952380952</v>
      </c>
      <c r="O8032">
        <v>3.2509752925877801E-3</v>
      </c>
    </row>
    <row r="8033" spans="1:15">
      <c r="A8033" t="s">
        <v>8960</v>
      </c>
      <c r="B8033" t="s">
        <v>23511</v>
      </c>
      <c r="C8033" t="s">
        <v>8961</v>
      </c>
      <c r="D8033">
        <v>2</v>
      </c>
      <c r="E8033">
        <v>6152</v>
      </c>
      <c r="F8033">
        <v>2</v>
      </c>
      <c r="G8033">
        <v>7804</v>
      </c>
      <c r="H8033">
        <v>0.62141708038142995</v>
      </c>
      <c r="I8033">
        <v>0.968912233598893</v>
      </c>
      <c r="J8033">
        <v>0.832812322140707</v>
      </c>
      <c r="K8033" t="s">
        <v>27025</v>
      </c>
      <c r="L8033">
        <v>2</v>
      </c>
      <c r="M8033" t="s">
        <v>1463</v>
      </c>
      <c r="N8033">
        <v>1</v>
      </c>
      <c r="O8033">
        <v>3.2509752925877802E-4</v>
      </c>
    </row>
    <row r="8034" spans="1:15">
      <c r="A8034" t="s">
        <v>8962</v>
      </c>
      <c r="B8034" t="s">
        <v>23518</v>
      </c>
      <c r="C8034" t="s">
        <v>8963</v>
      </c>
      <c r="D8034">
        <v>22</v>
      </c>
      <c r="E8034">
        <v>787</v>
      </c>
      <c r="F8034">
        <v>257</v>
      </c>
      <c r="G8034">
        <v>7393</v>
      </c>
      <c r="H8034">
        <v>0.88872970340272595</v>
      </c>
      <c r="I8034">
        <v>1</v>
      </c>
      <c r="J8034">
        <v>0.966855260484069</v>
      </c>
      <c r="K8034" t="s">
        <v>29126</v>
      </c>
      <c r="L8034">
        <v>22</v>
      </c>
      <c r="M8034" t="s">
        <v>1463</v>
      </c>
      <c r="N8034">
        <v>8.56031128404669E-2</v>
      </c>
      <c r="O8034">
        <v>2.7954256670902199E-2</v>
      </c>
    </row>
    <row r="8035" spans="1:15">
      <c r="A8035" t="s">
        <v>8962</v>
      </c>
      <c r="B8035" t="s">
        <v>23511</v>
      </c>
      <c r="C8035" t="s">
        <v>8963</v>
      </c>
      <c r="D8035">
        <v>224</v>
      </c>
      <c r="E8035">
        <v>6152</v>
      </c>
      <c r="F8035">
        <v>278</v>
      </c>
      <c r="G8035">
        <v>7804</v>
      </c>
      <c r="H8035">
        <v>0.260331874074967</v>
      </c>
      <c r="I8035">
        <v>0.75603755170149001</v>
      </c>
      <c r="J8035">
        <v>0.64983944595207599</v>
      </c>
      <c r="K8035" t="s">
        <v>29127</v>
      </c>
      <c r="L8035">
        <v>224</v>
      </c>
      <c r="M8035" t="s">
        <v>1463</v>
      </c>
      <c r="N8035">
        <v>0.805755395683453</v>
      </c>
      <c r="O8035">
        <v>3.6410923276983101E-2</v>
      </c>
    </row>
    <row r="8036" spans="1:15">
      <c r="A8036" t="s">
        <v>8962</v>
      </c>
      <c r="B8036" t="s">
        <v>23513</v>
      </c>
      <c r="C8036" t="s">
        <v>8963</v>
      </c>
      <c r="D8036">
        <v>18</v>
      </c>
      <c r="E8036">
        <v>535</v>
      </c>
      <c r="F8036">
        <v>285</v>
      </c>
      <c r="G8036">
        <v>8124</v>
      </c>
      <c r="H8036">
        <v>0.60956181077152904</v>
      </c>
      <c r="I8036">
        <v>0.99999999999997702</v>
      </c>
      <c r="J8036">
        <v>0.95041217501583097</v>
      </c>
      <c r="K8036" t="s">
        <v>29128</v>
      </c>
      <c r="L8036">
        <v>18</v>
      </c>
      <c r="M8036" t="s">
        <v>1463</v>
      </c>
      <c r="N8036">
        <v>6.3157894736842093E-2</v>
      </c>
      <c r="O8036">
        <v>3.3644859813084099E-2</v>
      </c>
    </row>
    <row r="8037" spans="1:15">
      <c r="A8037" t="s">
        <v>8964</v>
      </c>
      <c r="B8037" t="s">
        <v>23511</v>
      </c>
      <c r="C8037" t="s">
        <v>8965</v>
      </c>
      <c r="D8037">
        <v>12</v>
      </c>
      <c r="E8037">
        <v>6152</v>
      </c>
      <c r="F8037">
        <v>13</v>
      </c>
      <c r="G8037">
        <v>7804</v>
      </c>
      <c r="H8037">
        <v>0.20366351383502801</v>
      </c>
      <c r="I8037">
        <v>0.658478585781888</v>
      </c>
      <c r="J8037">
        <v>0.56598426677721503</v>
      </c>
      <c r="K8037" t="s">
        <v>29129</v>
      </c>
      <c r="L8037">
        <v>12</v>
      </c>
      <c r="M8037" t="s">
        <v>5133</v>
      </c>
      <c r="N8037">
        <v>0.92307692307692302</v>
      </c>
      <c r="O8037">
        <v>1.95058517555267E-3</v>
      </c>
    </row>
    <row r="8038" spans="1:15">
      <c r="A8038" t="s">
        <v>8964</v>
      </c>
      <c r="B8038" t="s">
        <v>23513</v>
      </c>
      <c r="C8038" t="s">
        <v>8965</v>
      </c>
      <c r="D8038">
        <v>1</v>
      </c>
      <c r="E8038">
        <v>535</v>
      </c>
      <c r="F8038">
        <v>13</v>
      </c>
      <c r="G8038">
        <v>8124</v>
      </c>
      <c r="H8038">
        <v>0.58781134946737001</v>
      </c>
      <c r="I8038">
        <v>0.99999999999997702</v>
      </c>
      <c r="J8038">
        <v>0.95041217501583097</v>
      </c>
      <c r="K8038" t="s">
        <v>26809</v>
      </c>
      <c r="L8038">
        <v>1</v>
      </c>
      <c r="M8038" t="s">
        <v>5133</v>
      </c>
      <c r="N8038">
        <v>7.69230769230769E-2</v>
      </c>
      <c r="O8038">
        <v>1.8691588785046699E-3</v>
      </c>
    </row>
    <row r="8039" spans="1:15">
      <c r="A8039" t="s">
        <v>8966</v>
      </c>
      <c r="B8039" t="s">
        <v>23511</v>
      </c>
      <c r="C8039" t="s">
        <v>8967</v>
      </c>
      <c r="D8039">
        <v>2</v>
      </c>
      <c r="E8039">
        <v>6152</v>
      </c>
      <c r="F8039">
        <v>3</v>
      </c>
      <c r="G8039">
        <v>7804</v>
      </c>
      <c r="H8039">
        <v>0.88457550560319997</v>
      </c>
      <c r="I8039">
        <v>1</v>
      </c>
      <c r="J8039">
        <v>0.85953329234717102</v>
      </c>
      <c r="K8039" t="s">
        <v>29130</v>
      </c>
      <c r="L8039">
        <v>2</v>
      </c>
      <c r="M8039" t="s">
        <v>5133</v>
      </c>
      <c r="N8039">
        <v>0.66666666666666696</v>
      </c>
      <c r="O8039">
        <v>3.2509752925877802E-4</v>
      </c>
    </row>
    <row r="8040" spans="1:15">
      <c r="A8040" t="s">
        <v>8966</v>
      </c>
      <c r="B8040" t="s">
        <v>23518</v>
      </c>
      <c r="C8040" t="s">
        <v>8967</v>
      </c>
      <c r="D8040">
        <v>1</v>
      </c>
      <c r="E8040">
        <v>787</v>
      </c>
      <c r="F8040">
        <v>3</v>
      </c>
      <c r="G8040">
        <v>7393</v>
      </c>
      <c r="H8040">
        <v>0.28660084727541502</v>
      </c>
      <c r="I8040">
        <v>0.97863801257884697</v>
      </c>
      <c r="J8040">
        <v>0.94620131057153301</v>
      </c>
      <c r="K8040" t="s">
        <v>24125</v>
      </c>
      <c r="L8040">
        <v>1</v>
      </c>
      <c r="M8040" t="s">
        <v>5133</v>
      </c>
      <c r="N8040">
        <v>0.33333333333333298</v>
      </c>
      <c r="O8040">
        <v>1.27064803049555E-3</v>
      </c>
    </row>
    <row r="8041" spans="1:15">
      <c r="A8041" t="s">
        <v>8968</v>
      </c>
      <c r="B8041" t="s">
        <v>23518</v>
      </c>
      <c r="C8041" t="s">
        <v>8969</v>
      </c>
      <c r="D8041">
        <v>4</v>
      </c>
      <c r="E8041">
        <v>787</v>
      </c>
      <c r="F8041">
        <v>103</v>
      </c>
      <c r="G8041">
        <v>7393</v>
      </c>
      <c r="H8041">
        <v>0.99659192277790798</v>
      </c>
      <c r="I8041">
        <v>1</v>
      </c>
      <c r="J8041">
        <v>0.966855260484069</v>
      </c>
      <c r="K8041" t="s">
        <v>29131</v>
      </c>
      <c r="L8041">
        <v>4</v>
      </c>
      <c r="M8041" t="s">
        <v>5133</v>
      </c>
      <c r="N8041">
        <v>3.8834951456310697E-2</v>
      </c>
      <c r="O8041">
        <v>5.0825921219822103E-3</v>
      </c>
    </row>
    <row r="8042" spans="1:15">
      <c r="A8042" t="s">
        <v>8968</v>
      </c>
      <c r="B8042" t="s">
        <v>23511</v>
      </c>
      <c r="C8042" t="s">
        <v>8969</v>
      </c>
      <c r="D8042">
        <v>96</v>
      </c>
      <c r="E8042">
        <v>6152</v>
      </c>
      <c r="F8042">
        <v>105</v>
      </c>
      <c r="G8042">
        <v>7804</v>
      </c>
      <c r="H8042">
        <v>4.30640314930749E-4</v>
      </c>
      <c r="I8042">
        <v>6.5731068224701202E-3</v>
      </c>
      <c r="J8042">
        <v>5.6498041480673904E-3</v>
      </c>
      <c r="K8042" t="s">
        <v>29132</v>
      </c>
      <c r="L8042">
        <v>96</v>
      </c>
      <c r="M8042" t="s">
        <v>5133</v>
      </c>
      <c r="N8042">
        <v>0.91428571428571404</v>
      </c>
      <c r="O8042">
        <v>1.5604681404421301E-2</v>
      </c>
    </row>
    <row r="8043" spans="1:15">
      <c r="A8043" t="s">
        <v>8970</v>
      </c>
      <c r="B8043" t="s">
        <v>23518</v>
      </c>
      <c r="C8043" t="s">
        <v>8971</v>
      </c>
      <c r="D8043">
        <v>1</v>
      </c>
      <c r="E8043">
        <v>787</v>
      </c>
      <c r="F8043">
        <v>8</v>
      </c>
      <c r="G8043">
        <v>7393</v>
      </c>
      <c r="H8043">
        <v>0.59379355565791103</v>
      </c>
      <c r="I8043">
        <v>1</v>
      </c>
      <c r="J8043">
        <v>0.966855260484069</v>
      </c>
      <c r="K8043" t="s">
        <v>24233</v>
      </c>
      <c r="L8043">
        <v>1</v>
      </c>
      <c r="M8043" t="s">
        <v>5133</v>
      </c>
      <c r="N8043">
        <v>0.125</v>
      </c>
      <c r="O8043">
        <v>1.27064803049555E-3</v>
      </c>
    </row>
    <row r="8044" spans="1:15">
      <c r="A8044" t="s">
        <v>8970</v>
      </c>
      <c r="B8044" t="s">
        <v>23511</v>
      </c>
      <c r="C8044" t="s">
        <v>8971</v>
      </c>
      <c r="D8044">
        <v>5</v>
      </c>
      <c r="E8044">
        <v>6152</v>
      </c>
      <c r="F8044">
        <v>6</v>
      </c>
      <c r="G8044">
        <v>7804</v>
      </c>
      <c r="H8044">
        <v>0.62665052091531404</v>
      </c>
      <c r="I8044">
        <v>0.968912233598893</v>
      </c>
      <c r="J8044">
        <v>0.832812322140707</v>
      </c>
      <c r="K8044" t="s">
        <v>29133</v>
      </c>
      <c r="L8044">
        <v>5</v>
      </c>
      <c r="M8044" t="s">
        <v>5133</v>
      </c>
      <c r="N8044">
        <v>0.83333333333333304</v>
      </c>
      <c r="O8044">
        <v>8.1274382314694405E-4</v>
      </c>
    </row>
    <row r="8045" spans="1:15">
      <c r="A8045" t="s">
        <v>8972</v>
      </c>
      <c r="B8045" t="s">
        <v>23511</v>
      </c>
      <c r="C8045" t="s">
        <v>8973</v>
      </c>
      <c r="D8045">
        <v>7</v>
      </c>
      <c r="E8045">
        <v>6152</v>
      </c>
      <c r="F8045">
        <v>7</v>
      </c>
      <c r="G8045">
        <v>7804</v>
      </c>
      <c r="H8045">
        <v>0.18905120292587699</v>
      </c>
      <c r="I8045">
        <v>0.631132279689813</v>
      </c>
      <c r="J8045">
        <v>0.54247920626835999</v>
      </c>
      <c r="K8045" t="s">
        <v>29134</v>
      </c>
      <c r="L8045">
        <v>7</v>
      </c>
      <c r="M8045" t="s">
        <v>5133</v>
      </c>
      <c r="N8045">
        <v>1</v>
      </c>
      <c r="O8045">
        <v>1.13784135240572E-3</v>
      </c>
    </row>
    <row r="8046" spans="1:15">
      <c r="A8046" t="s">
        <v>8974</v>
      </c>
      <c r="B8046" t="s">
        <v>23513</v>
      </c>
      <c r="C8046" t="s">
        <v>8975</v>
      </c>
      <c r="D8046">
        <v>1</v>
      </c>
      <c r="E8046">
        <v>535</v>
      </c>
      <c r="F8046">
        <v>7</v>
      </c>
      <c r="G8046">
        <v>8124</v>
      </c>
      <c r="H8046">
        <v>0.37938355156400999</v>
      </c>
      <c r="I8046">
        <v>0.99999999999997702</v>
      </c>
      <c r="J8046">
        <v>0.95041217501583097</v>
      </c>
      <c r="K8046" t="s">
        <v>23549</v>
      </c>
      <c r="L8046">
        <v>1</v>
      </c>
      <c r="M8046" t="s">
        <v>5133</v>
      </c>
      <c r="N8046">
        <v>0.14285714285714299</v>
      </c>
      <c r="O8046">
        <v>1.8691588785046699E-3</v>
      </c>
    </row>
    <row r="8047" spans="1:15">
      <c r="A8047" t="s">
        <v>8974</v>
      </c>
      <c r="B8047" t="s">
        <v>23511</v>
      </c>
      <c r="C8047" t="s">
        <v>8975</v>
      </c>
      <c r="D8047">
        <v>3</v>
      </c>
      <c r="E8047">
        <v>6152</v>
      </c>
      <c r="F8047">
        <v>5</v>
      </c>
      <c r="G8047">
        <v>7804</v>
      </c>
      <c r="H8047">
        <v>0.93277286492067202</v>
      </c>
      <c r="I8047">
        <v>1</v>
      </c>
      <c r="J8047">
        <v>0.85953329234717102</v>
      </c>
      <c r="K8047" t="s">
        <v>29135</v>
      </c>
      <c r="L8047">
        <v>3</v>
      </c>
      <c r="M8047" t="s">
        <v>5133</v>
      </c>
      <c r="N8047">
        <v>0.6</v>
      </c>
      <c r="O8047">
        <v>4.8764629388816603E-4</v>
      </c>
    </row>
    <row r="8048" spans="1:15">
      <c r="A8048" t="s">
        <v>8974</v>
      </c>
      <c r="B8048" t="s">
        <v>23518</v>
      </c>
      <c r="C8048" t="s">
        <v>8975</v>
      </c>
      <c r="D8048">
        <v>1</v>
      </c>
      <c r="E8048">
        <v>787</v>
      </c>
      <c r="F8048">
        <v>5</v>
      </c>
      <c r="G8048">
        <v>7393</v>
      </c>
      <c r="H8048">
        <v>0.430466464429208</v>
      </c>
      <c r="I8048">
        <v>1</v>
      </c>
      <c r="J8048">
        <v>0.966855260484069</v>
      </c>
      <c r="K8048" t="s">
        <v>25536</v>
      </c>
      <c r="L8048">
        <v>1</v>
      </c>
      <c r="M8048" t="s">
        <v>5133</v>
      </c>
      <c r="N8048">
        <v>0.2</v>
      </c>
      <c r="O8048">
        <v>1.27064803049555E-3</v>
      </c>
    </row>
    <row r="8049" spans="1:15">
      <c r="A8049" t="s">
        <v>8976</v>
      </c>
      <c r="B8049" t="s">
        <v>23511</v>
      </c>
      <c r="C8049" t="s">
        <v>8977</v>
      </c>
      <c r="D8049">
        <v>14</v>
      </c>
      <c r="E8049">
        <v>6152</v>
      </c>
      <c r="F8049">
        <v>27</v>
      </c>
      <c r="G8049">
        <v>7804</v>
      </c>
      <c r="H8049">
        <v>0.99958444495326304</v>
      </c>
      <c r="I8049">
        <v>1</v>
      </c>
      <c r="J8049">
        <v>0.85953329234717102</v>
      </c>
      <c r="K8049" t="s">
        <v>29136</v>
      </c>
      <c r="L8049">
        <v>14</v>
      </c>
      <c r="M8049" t="s">
        <v>1463</v>
      </c>
      <c r="N8049">
        <v>0.51851851851851805</v>
      </c>
      <c r="O8049">
        <v>2.2756827048114399E-3</v>
      </c>
    </row>
    <row r="8050" spans="1:15">
      <c r="A8050" t="s">
        <v>8976</v>
      </c>
      <c r="B8050" t="s">
        <v>23513</v>
      </c>
      <c r="C8050" t="s">
        <v>8977</v>
      </c>
      <c r="D8050">
        <v>11</v>
      </c>
      <c r="E8050">
        <v>535</v>
      </c>
      <c r="F8050">
        <v>34</v>
      </c>
      <c r="G8050">
        <v>8124</v>
      </c>
      <c r="H8050" s="34">
        <v>6.48295876346835E-6</v>
      </c>
      <c r="I8050">
        <v>6.1146088337258296E-4</v>
      </c>
      <c r="J8050">
        <v>5.8113986810325198E-4</v>
      </c>
      <c r="K8050" t="s">
        <v>29137</v>
      </c>
      <c r="L8050">
        <v>11</v>
      </c>
      <c r="M8050" t="s">
        <v>1463</v>
      </c>
      <c r="N8050">
        <v>0.32352941176470601</v>
      </c>
      <c r="O8050">
        <v>2.0560747663551399E-2</v>
      </c>
    </row>
    <row r="8051" spans="1:15">
      <c r="A8051" t="s">
        <v>8976</v>
      </c>
      <c r="B8051" t="s">
        <v>23518</v>
      </c>
      <c r="C8051" t="s">
        <v>8977</v>
      </c>
      <c r="D8051">
        <v>5</v>
      </c>
      <c r="E8051">
        <v>787</v>
      </c>
      <c r="F8051">
        <v>22</v>
      </c>
      <c r="G8051">
        <v>7393</v>
      </c>
      <c r="H8051">
        <v>7.6969245802660999E-2</v>
      </c>
      <c r="I8051">
        <v>0.63266972740240601</v>
      </c>
      <c r="J8051">
        <v>0.61170005408803896</v>
      </c>
      <c r="K8051" t="s">
        <v>29138</v>
      </c>
      <c r="L8051">
        <v>5</v>
      </c>
      <c r="M8051" t="s">
        <v>1463</v>
      </c>
      <c r="N8051">
        <v>0.22727272727272699</v>
      </c>
      <c r="O8051">
        <v>6.35324015247776E-3</v>
      </c>
    </row>
    <row r="8052" spans="1:15">
      <c r="A8052" t="s">
        <v>8978</v>
      </c>
      <c r="B8052" t="s">
        <v>23513</v>
      </c>
      <c r="C8052" t="s">
        <v>8979</v>
      </c>
      <c r="D8052">
        <v>8</v>
      </c>
      <c r="E8052">
        <v>535</v>
      </c>
      <c r="F8052">
        <v>8</v>
      </c>
      <c r="G8052">
        <v>8124</v>
      </c>
      <c r="H8052" s="34">
        <v>3.3676879147613601E-10</v>
      </c>
      <c r="I8052" s="34">
        <v>4.6586349487532098E-7</v>
      </c>
      <c r="J8052" s="34">
        <v>4.4276233742494E-7</v>
      </c>
      <c r="K8052" t="s">
        <v>24207</v>
      </c>
      <c r="L8052">
        <v>8</v>
      </c>
      <c r="M8052" t="s">
        <v>1463</v>
      </c>
      <c r="N8052">
        <v>1</v>
      </c>
      <c r="O8052">
        <v>1.4953271028037399E-2</v>
      </c>
    </row>
    <row r="8053" spans="1:15">
      <c r="A8053" t="s">
        <v>8980</v>
      </c>
      <c r="B8053" t="s">
        <v>23511</v>
      </c>
      <c r="C8053" t="s">
        <v>8981</v>
      </c>
      <c r="D8053">
        <v>9</v>
      </c>
      <c r="E8053">
        <v>6152</v>
      </c>
      <c r="F8053">
        <v>9</v>
      </c>
      <c r="G8053">
        <v>7804</v>
      </c>
      <c r="H8053">
        <v>0.117423000773971</v>
      </c>
      <c r="I8053">
        <v>0.47842873658393897</v>
      </c>
      <c r="J8053">
        <v>0.41122542710949</v>
      </c>
      <c r="K8053" t="s">
        <v>27866</v>
      </c>
      <c r="L8053">
        <v>9</v>
      </c>
      <c r="M8053" t="s">
        <v>1463</v>
      </c>
      <c r="N8053">
        <v>1</v>
      </c>
      <c r="O8053">
        <v>1.4629388816645001E-3</v>
      </c>
    </row>
    <row r="8054" spans="1:15">
      <c r="A8054" t="s">
        <v>8982</v>
      </c>
      <c r="B8054" t="s">
        <v>23511</v>
      </c>
      <c r="C8054" t="s">
        <v>8983</v>
      </c>
      <c r="D8054">
        <v>9</v>
      </c>
      <c r="E8054">
        <v>6152</v>
      </c>
      <c r="F8054">
        <v>9</v>
      </c>
      <c r="G8054">
        <v>7804</v>
      </c>
      <c r="H8054">
        <v>0.117423000773971</v>
      </c>
      <c r="I8054">
        <v>0.47842873658393897</v>
      </c>
      <c r="J8054">
        <v>0.41122542710949</v>
      </c>
      <c r="K8054" t="s">
        <v>27866</v>
      </c>
      <c r="L8054">
        <v>9</v>
      </c>
      <c r="M8054" t="s">
        <v>1463</v>
      </c>
      <c r="N8054">
        <v>1</v>
      </c>
      <c r="O8054">
        <v>1.4629388816645001E-3</v>
      </c>
    </row>
    <row r="8055" spans="1:15">
      <c r="A8055" t="s">
        <v>8984</v>
      </c>
      <c r="B8055" t="s">
        <v>23511</v>
      </c>
      <c r="C8055" t="s">
        <v>8985</v>
      </c>
      <c r="D8055">
        <v>72</v>
      </c>
      <c r="E8055">
        <v>6152</v>
      </c>
      <c r="F8055">
        <v>96</v>
      </c>
      <c r="G8055">
        <v>7804</v>
      </c>
      <c r="H8055">
        <v>0.85291368532458001</v>
      </c>
      <c r="I8055">
        <v>1</v>
      </c>
      <c r="J8055">
        <v>0.85953329234717102</v>
      </c>
      <c r="K8055" t="s">
        <v>29139</v>
      </c>
      <c r="L8055">
        <v>72</v>
      </c>
      <c r="M8055" t="s">
        <v>5133</v>
      </c>
      <c r="N8055">
        <v>0.75</v>
      </c>
      <c r="O8055">
        <v>1.1703511053316001E-2</v>
      </c>
    </row>
    <row r="8056" spans="1:15">
      <c r="A8056" t="s">
        <v>8984</v>
      </c>
      <c r="B8056" t="s">
        <v>23513</v>
      </c>
      <c r="C8056" t="s">
        <v>8985</v>
      </c>
      <c r="D8056">
        <v>5</v>
      </c>
      <c r="E8056">
        <v>535</v>
      </c>
      <c r="F8056">
        <v>90</v>
      </c>
      <c r="G8056">
        <v>8124</v>
      </c>
      <c r="H8056">
        <v>0.71549553237832997</v>
      </c>
      <c r="I8056">
        <v>0.99999999999997702</v>
      </c>
      <c r="J8056">
        <v>0.95041217501583097</v>
      </c>
      <c r="K8056" t="s">
        <v>29140</v>
      </c>
      <c r="L8056">
        <v>5</v>
      </c>
      <c r="M8056" t="s">
        <v>5133</v>
      </c>
      <c r="N8056">
        <v>5.5555555555555601E-2</v>
      </c>
      <c r="O8056">
        <v>9.3457943925233603E-3</v>
      </c>
    </row>
    <row r="8057" spans="1:15">
      <c r="A8057" t="s">
        <v>8984</v>
      </c>
      <c r="B8057" t="s">
        <v>23518</v>
      </c>
      <c r="C8057" t="s">
        <v>8985</v>
      </c>
      <c r="D8057">
        <v>13</v>
      </c>
      <c r="E8057">
        <v>787</v>
      </c>
      <c r="F8057">
        <v>92</v>
      </c>
      <c r="G8057">
        <v>7393</v>
      </c>
      <c r="H8057">
        <v>0.17640161239500199</v>
      </c>
      <c r="I8057">
        <v>0.83876007220319604</v>
      </c>
      <c r="J8057">
        <v>0.81095958809365798</v>
      </c>
      <c r="K8057" t="s">
        <v>29141</v>
      </c>
      <c r="L8057">
        <v>13</v>
      </c>
      <c r="M8057" t="s">
        <v>5133</v>
      </c>
      <c r="N8057">
        <v>0.141304347826087</v>
      </c>
      <c r="O8057">
        <v>1.6518424396442199E-2</v>
      </c>
    </row>
    <row r="8058" spans="1:15">
      <c r="A8058" t="s">
        <v>8986</v>
      </c>
      <c r="B8058" t="s">
        <v>23511</v>
      </c>
      <c r="C8058" t="s">
        <v>8987</v>
      </c>
      <c r="D8058">
        <v>2</v>
      </c>
      <c r="E8058">
        <v>6152</v>
      </c>
      <c r="F8058">
        <v>2</v>
      </c>
      <c r="G8058">
        <v>7804</v>
      </c>
      <c r="H8058">
        <v>0.62141708038142995</v>
      </c>
      <c r="I8058">
        <v>0.968912233598893</v>
      </c>
      <c r="J8058">
        <v>0.832812322140707</v>
      </c>
      <c r="K8058" t="s">
        <v>24646</v>
      </c>
      <c r="L8058">
        <v>2</v>
      </c>
      <c r="M8058" t="s">
        <v>5133</v>
      </c>
      <c r="N8058">
        <v>1</v>
      </c>
      <c r="O8058">
        <v>3.2509752925877802E-4</v>
      </c>
    </row>
    <row r="8059" spans="1:15">
      <c r="A8059" t="s">
        <v>8988</v>
      </c>
      <c r="B8059" t="s">
        <v>23511</v>
      </c>
      <c r="C8059" t="s">
        <v>8989</v>
      </c>
      <c r="D8059">
        <v>62</v>
      </c>
      <c r="E8059">
        <v>6152</v>
      </c>
      <c r="F8059">
        <v>72</v>
      </c>
      <c r="G8059">
        <v>7804</v>
      </c>
      <c r="H8059">
        <v>8.0070484821932394E-2</v>
      </c>
      <c r="I8059">
        <v>0.37475171448543398</v>
      </c>
      <c r="J8059">
        <v>0.32211157496441201</v>
      </c>
      <c r="K8059" t="s">
        <v>29142</v>
      </c>
      <c r="L8059">
        <v>62</v>
      </c>
      <c r="M8059" t="s">
        <v>5133</v>
      </c>
      <c r="N8059">
        <v>0.86111111111111105</v>
      </c>
      <c r="O8059">
        <v>1.00780234070221E-2</v>
      </c>
    </row>
    <row r="8060" spans="1:15">
      <c r="A8060" t="s">
        <v>8988</v>
      </c>
      <c r="B8060" t="s">
        <v>23518</v>
      </c>
      <c r="C8060" t="s">
        <v>8989</v>
      </c>
      <c r="D8060">
        <v>5</v>
      </c>
      <c r="E8060">
        <v>787</v>
      </c>
      <c r="F8060">
        <v>60</v>
      </c>
      <c r="G8060">
        <v>7393</v>
      </c>
      <c r="H8060">
        <v>0.78012881809023205</v>
      </c>
      <c r="I8060">
        <v>1</v>
      </c>
      <c r="J8060">
        <v>0.966855260484069</v>
      </c>
      <c r="K8060" t="s">
        <v>29143</v>
      </c>
      <c r="L8060">
        <v>5</v>
      </c>
      <c r="M8060" t="s">
        <v>5133</v>
      </c>
      <c r="N8060">
        <v>8.3333333333333301E-2</v>
      </c>
      <c r="O8060">
        <v>6.35324015247776E-3</v>
      </c>
    </row>
    <row r="8061" spans="1:15">
      <c r="A8061" t="s">
        <v>8988</v>
      </c>
      <c r="B8061" t="s">
        <v>23513</v>
      </c>
      <c r="C8061" t="s">
        <v>8989</v>
      </c>
      <c r="D8061">
        <v>1</v>
      </c>
      <c r="E8061">
        <v>535</v>
      </c>
      <c r="F8061">
        <v>75</v>
      </c>
      <c r="G8061">
        <v>8124</v>
      </c>
      <c r="H8061">
        <v>0.99410378594540905</v>
      </c>
      <c r="I8061">
        <v>0.99999999999997702</v>
      </c>
      <c r="J8061">
        <v>0.95041217501583097</v>
      </c>
      <c r="K8061" t="s">
        <v>23596</v>
      </c>
      <c r="L8061">
        <v>1</v>
      </c>
      <c r="M8061" t="s">
        <v>5133</v>
      </c>
      <c r="N8061">
        <v>1.3333333333333299E-2</v>
      </c>
      <c r="O8061">
        <v>1.8691588785046699E-3</v>
      </c>
    </row>
    <row r="8062" spans="1:15">
      <c r="A8062" t="s">
        <v>8990</v>
      </c>
      <c r="B8062" t="s">
        <v>23511</v>
      </c>
      <c r="C8062" t="s">
        <v>8991</v>
      </c>
      <c r="D8062">
        <v>6</v>
      </c>
      <c r="E8062">
        <v>6152</v>
      </c>
      <c r="F8062">
        <v>7</v>
      </c>
      <c r="G8062">
        <v>7804</v>
      </c>
      <c r="H8062">
        <v>0.54476030000281095</v>
      </c>
      <c r="I8062">
        <v>0.968912233598893</v>
      </c>
      <c r="J8062">
        <v>0.832812322140707</v>
      </c>
      <c r="K8062" t="s">
        <v>23883</v>
      </c>
      <c r="L8062">
        <v>6</v>
      </c>
      <c r="M8062" t="s">
        <v>5133</v>
      </c>
      <c r="N8062">
        <v>0.85714285714285698</v>
      </c>
      <c r="O8062">
        <v>9.7529258777633303E-4</v>
      </c>
    </row>
    <row r="8063" spans="1:15">
      <c r="A8063" t="s">
        <v>8992</v>
      </c>
      <c r="B8063" t="s">
        <v>23511</v>
      </c>
      <c r="C8063" t="s">
        <v>8993</v>
      </c>
      <c r="D8063">
        <v>4</v>
      </c>
      <c r="E8063">
        <v>6152</v>
      </c>
      <c r="F8063">
        <v>4</v>
      </c>
      <c r="G8063">
        <v>7804</v>
      </c>
      <c r="H8063">
        <v>0.38610601832086699</v>
      </c>
      <c r="I8063">
        <v>0.90829480295553899</v>
      </c>
      <c r="J8063">
        <v>0.78070962240619901</v>
      </c>
      <c r="K8063" t="s">
        <v>28441</v>
      </c>
      <c r="L8063">
        <v>4</v>
      </c>
      <c r="M8063" t="s">
        <v>1463</v>
      </c>
      <c r="N8063">
        <v>1</v>
      </c>
      <c r="O8063">
        <v>6.5019505851755496E-4</v>
      </c>
    </row>
    <row r="8064" spans="1:15">
      <c r="A8064" t="s">
        <v>8994</v>
      </c>
      <c r="B8064" t="s">
        <v>23518</v>
      </c>
      <c r="C8064" t="s">
        <v>8995</v>
      </c>
      <c r="D8064">
        <v>1</v>
      </c>
      <c r="E8064">
        <v>787</v>
      </c>
      <c r="F8064">
        <v>1</v>
      </c>
      <c r="G8064">
        <v>7393</v>
      </c>
      <c r="H8064">
        <v>0.106452049235764</v>
      </c>
      <c r="I8064">
        <v>0.63266972740240601</v>
      </c>
      <c r="J8064">
        <v>0.61170005408803896</v>
      </c>
      <c r="K8064" t="s">
        <v>26045</v>
      </c>
      <c r="L8064">
        <v>1</v>
      </c>
      <c r="M8064" t="s">
        <v>1463</v>
      </c>
      <c r="N8064">
        <v>1</v>
      </c>
      <c r="O8064">
        <v>1.27064803049555E-3</v>
      </c>
    </row>
    <row r="8065" spans="1:15">
      <c r="A8065" t="s">
        <v>8996</v>
      </c>
      <c r="B8065" t="s">
        <v>23513</v>
      </c>
      <c r="C8065" t="s">
        <v>8997</v>
      </c>
      <c r="D8065">
        <v>1</v>
      </c>
      <c r="E8065">
        <v>535</v>
      </c>
      <c r="F8065">
        <v>18</v>
      </c>
      <c r="G8065">
        <v>8124</v>
      </c>
      <c r="H8065">
        <v>0.70698758191645195</v>
      </c>
      <c r="I8065">
        <v>0.99999999999997702</v>
      </c>
      <c r="J8065">
        <v>0.95041217501583097</v>
      </c>
      <c r="K8065" t="s">
        <v>25166</v>
      </c>
      <c r="L8065">
        <v>1</v>
      </c>
      <c r="M8065" t="s">
        <v>1463</v>
      </c>
      <c r="N8065">
        <v>5.5555555555555601E-2</v>
      </c>
      <c r="O8065">
        <v>1.8691588785046699E-3</v>
      </c>
    </row>
    <row r="8066" spans="1:15">
      <c r="A8066" t="s">
        <v>8996</v>
      </c>
      <c r="B8066" t="s">
        <v>23511</v>
      </c>
      <c r="C8066" t="s">
        <v>8997</v>
      </c>
      <c r="D8066">
        <v>17</v>
      </c>
      <c r="E8066">
        <v>6152</v>
      </c>
      <c r="F8066">
        <v>20</v>
      </c>
      <c r="G8066">
        <v>7804</v>
      </c>
      <c r="H8066">
        <v>0.36175190235100402</v>
      </c>
      <c r="I8066">
        <v>0.90829480295553899</v>
      </c>
      <c r="J8066">
        <v>0.78070962240619901</v>
      </c>
      <c r="K8066" t="s">
        <v>29144</v>
      </c>
      <c r="L8066">
        <v>17</v>
      </c>
      <c r="M8066" t="s">
        <v>1463</v>
      </c>
      <c r="N8066">
        <v>0.85</v>
      </c>
      <c r="O8066">
        <v>2.7633289986996102E-3</v>
      </c>
    </row>
    <row r="8067" spans="1:15">
      <c r="A8067" t="s">
        <v>8996</v>
      </c>
      <c r="B8067" t="s">
        <v>23518</v>
      </c>
      <c r="C8067" t="s">
        <v>8997</v>
      </c>
      <c r="D8067">
        <v>2</v>
      </c>
      <c r="E8067">
        <v>787</v>
      </c>
      <c r="F8067">
        <v>20</v>
      </c>
      <c r="G8067">
        <v>7393</v>
      </c>
      <c r="H8067">
        <v>0.64423125616468901</v>
      </c>
      <c r="I8067">
        <v>1</v>
      </c>
      <c r="J8067">
        <v>0.966855260484069</v>
      </c>
      <c r="K8067" t="s">
        <v>25188</v>
      </c>
      <c r="L8067">
        <v>2</v>
      </c>
      <c r="M8067" t="s">
        <v>1463</v>
      </c>
      <c r="N8067">
        <v>0.1</v>
      </c>
      <c r="O8067">
        <v>2.5412960609911099E-3</v>
      </c>
    </row>
    <row r="8068" spans="1:15">
      <c r="A8068" t="s">
        <v>8998</v>
      </c>
      <c r="B8068" t="s">
        <v>23511</v>
      </c>
      <c r="C8068" t="s">
        <v>8999</v>
      </c>
      <c r="D8068">
        <v>6</v>
      </c>
      <c r="E8068">
        <v>6152</v>
      </c>
      <c r="F8068">
        <v>7</v>
      </c>
      <c r="G8068">
        <v>7804</v>
      </c>
      <c r="H8068">
        <v>0.54476030000281095</v>
      </c>
      <c r="I8068">
        <v>0.968912233598893</v>
      </c>
      <c r="J8068">
        <v>0.832812322140707</v>
      </c>
      <c r="K8068" t="s">
        <v>29145</v>
      </c>
      <c r="L8068">
        <v>6</v>
      </c>
      <c r="M8068" t="s">
        <v>5133</v>
      </c>
      <c r="N8068">
        <v>0.85714285714285698</v>
      </c>
      <c r="O8068">
        <v>9.7529258777633303E-4</v>
      </c>
    </row>
    <row r="8069" spans="1:15">
      <c r="A8069" t="s">
        <v>9000</v>
      </c>
      <c r="B8069" t="s">
        <v>23518</v>
      </c>
      <c r="C8069" t="s">
        <v>9001</v>
      </c>
      <c r="D8069">
        <v>2</v>
      </c>
      <c r="E8069">
        <v>787</v>
      </c>
      <c r="F8069">
        <v>20</v>
      </c>
      <c r="G8069">
        <v>7393</v>
      </c>
      <c r="H8069">
        <v>0.64423125616468901</v>
      </c>
      <c r="I8069">
        <v>1</v>
      </c>
      <c r="J8069">
        <v>0.966855260484069</v>
      </c>
      <c r="K8069" t="s">
        <v>29146</v>
      </c>
      <c r="L8069">
        <v>2</v>
      </c>
      <c r="M8069" t="s">
        <v>2729</v>
      </c>
      <c r="N8069">
        <v>0.1</v>
      </c>
      <c r="O8069">
        <v>2.5412960609911099E-3</v>
      </c>
    </row>
    <row r="8070" spans="1:15">
      <c r="A8070" t="s">
        <v>9000</v>
      </c>
      <c r="B8070" t="s">
        <v>23511</v>
      </c>
      <c r="C8070" t="s">
        <v>9001</v>
      </c>
      <c r="D8070">
        <v>19</v>
      </c>
      <c r="E8070">
        <v>6152</v>
      </c>
      <c r="F8070">
        <v>22</v>
      </c>
      <c r="G8070">
        <v>7804</v>
      </c>
      <c r="H8070">
        <v>0.284610565096101</v>
      </c>
      <c r="I8070">
        <v>0.807955886208509</v>
      </c>
      <c r="J8070">
        <v>0.69446498294407599</v>
      </c>
      <c r="K8070" t="s">
        <v>29147</v>
      </c>
      <c r="L8070">
        <v>19</v>
      </c>
      <c r="M8070" t="s">
        <v>2729</v>
      </c>
      <c r="N8070">
        <v>0.86363636363636398</v>
      </c>
      <c r="O8070">
        <v>3.0884265279583901E-3</v>
      </c>
    </row>
    <row r="8071" spans="1:15">
      <c r="A8071" t="s">
        <v>9000</v>
      </c>
      <c r="B8071" t="s">
        <v>23513</v>
      </c>
      <c r="C8071" t="s">
        <v>9001</v>
      </c>
      <c r="D8071">
        <v>1</v>
      </c>
      <c r="E8071">
        <v>535</v>
      </c>
      <c r="F8071">
        <v>8</v>
      </c>
      <c r="G8071">
        <v>8124</v>
      </c>
      <c r="H8071">
        <v>0.42028903387437799</v>
      </c>
      <c r="I8071">
        <v>0.99999999999997702</v>
      </c>
      <c r="J8071">
        <v>0.95041217501583097</v>
      </c>
      <c r="K8071" t="s">
        <v>25000</v>
      </c>
      <c r="L8071">
        <v>1</v>
      </c>
      <c r="M8071" t="s">
        <v>2729</v>
      </c>
      <c r="N8071">
        <v>0.125</v>
      </c>
      <c r="O8071">
        <v>1.8691588785046699E-3</v>
      </c>
    </row>
    <row r="8072" spans="1:15">
      <c r="A8072" t="s">
        <v>9002</v>
      </c>
      <c r="B8072" t="s">
        <v>23518</v>
      </c>
      <c r="C8072" t="s">
        <v>9003</v>
      </c>
      <c r="D8072">
        <v>1</v>
      </c>
      <c r="E8072">
        <v>787</v>
      </c>
      <c r="F8072">
        <v>29</v>
      </c>
      <c r="G8072">
        <v>7393</v>
      </c>
      <c r="H8072">
        <v>0.96201877974845496</v>
      </c>
      <c r="I8072">
        <v>1</v>
      </c>
      <c r="J8072">
        <v>0.966855260484069</v>
      </c>
      <c r="K8072" t="s">
        <v>29148</v>
      </c>
      <c r="L8072">
        <v>1</v>
      </c>
      <c r="M8072" t="s">
        <v>2729</v>
      </c>
      <c r="N8072">
        <v>3.4482758620689703E-2</v>
      </c>
      <c r="O8072">
        <v>1.27064803049555E-3</v>
      </c>
    </row>
    <row r="8073" spans="1:15">
      <c r="A8073" t="s">
        <v>9002</v>
      </c>
      <c r="B8073" t="s">
        <v>23513</v>
      </c>
      <c r="C8073" t="s">
        <v>9003</v>
      </c>
      <c r="D8073">
        <v>3</v>
      </c>
      <c r="E8073">
        <v>535</v>
      </c>
      <c r="F8073">
        <v>47</v>
      </c>
      <c r="G8073">
        <v>8124</v>
      </c>
      <c r="H8073">
        <v>0.60655790351823102</v>
      </c>
      <c r="I8073">
        <v>0.99999999999997702</v>
      </c>
      <c r="J8073">
        <v>0.95041217501583097</v>
      </c>
      <c r="K8073" t="s">
        <v>29149</v>
      </c>
      <c r="L8073">
        <v>3</v>
      </c>
      <c r="M8073" t="s">
        <v>2729</v>
      </c>
      <c r="N8073">
        <v>6.3829787234042507E-2</v>
      </c>
      <c r="O8073">
        <v>5.60747663551402E-3</v>
      </c>
    </row>
    <row r="8074" spans="1:15">
      <c r="A8074" t="s">
        <v>9002</v>
      </c>
      <c r="B8074" t="s">
        <v>23511</v>
      </c>
      <c r="C8074" t="s">
        <v>9003</v>
      </c>
      <c r="D8074">
        <v>29</v>
      </c>
      <c r="E8074">
        <v>6152</v>
      </c>
      <c r="F8074">
        <v>38</v>
      </c>
      <c r="G8074">
        <v>7804</v>
      </c>
      <c r="H8074">
        <v>0.72717690417841496</v>
      </c>
      <c r="I8074">
        <v>0.968912233598893</v>
      </c>
      <c r="J8074">
        <v>0.832812322140707</v>
      </c>
      <c r="K8074" t="s">
        <v>29150</v>
      </c>
      <c r="L8074">
        <v>29</v>
      </c>
      <c r="M8074" t="s">
        <v>2729</v>
      </c>
      <c r="N8074">
        <v>0.76315789473684204</v>
      </c>
      <c r="O8074">
        <v>4.7139141742522797E-3</v>
      </c>
    </row>
    <row r="8075" spans="1:15">
      <c r="A8075" t="s">
        <v>9004</v>
      </c>
      <c r="B8075" t="s">
        <v>23511</v>
      </c>
      <c r="C8075" t="s">
        <v>9005</v>
      </c>
      <c r="D8075">
        <v>5</v>
      </c>
      <c r="E8075">
        <v>6152</v>
      </c>
      <c r="F8075">
        <v>5</v>
      </c>
      <c r="G8075">
        <v>7804</v>
      </c>
      <c r="H8075">
        <v>0.30433074367137097</v>
      </c>
      <c r="I8075">
        <v>0.81020448119108801</v>
      </c>
      <c r="J8075">
        <v>0.69639772519260701</v>
      </c>
      <c r="K8075" t="s">
        <v>29151</v>
      </c>
      <c r="L8075">
        <v>5</v>
      </c>
      <c r="M8075" t="s">
        <v>2729</v>
      </c>
      <c r="N8075">
        <v>1</v>
      </c>
      <c r="O8075">
        <v>8.1274382314694405E-4</v>
      </c>
    </row>
    <row r="8076" spans="1:15">
      <c r="A8076" t="s">
        <v>9006</v>
      </c>
      <c r="B8076" t="s">
        <v>23513</v>
      </c>
      <c r="C8076" t="s">
        <v>9007</v>
      </c>
      <c r="D8076">
        <v>1</v>
      </c>
      <c r="E8076">
        <v>535</v>
      </c>
      <c r="F8076">
        <v>3</v>
      </c>
      <c r="G8076">
        <v>8124</v>
      </c>
      <c r="H8076">
        <v>0.184859247501582</v>
      </c>
      <c r="I8076">
        <v>0.75508452473579202</v>
      </c>
      <c r="J8076">
        <v>0.71764152547495597</v>
      </c>
      <c r="K8076" t="s">
        <v>24980</v>
      </c>
      <c r="L8076">
        <v>1</v>
      </c>
      <c r="M8076" t="s">
        <v>1463</v>
      </c>
      <c r="N8076">
        <v>0.33333333333333298</v>
      </c>
      <c r="O8076">
        <v>1.8691588785046699E-3</v>
      </c>
    </row>
    <row r="8077" spans="1:15">
      <c r="A8077" t="s">
        <v>9006</v>
      </c>
      <c r="B8077" t="s">
        <v>23511</v>
      </c>
      <c r="C8077" t="s">
        <v>9007</v>
      </c>
      <c r="D8077">
        <v>2</v>
      </c>
      <c r="E8077">
        <v>6152</v>
      </c>
      <c r="F8077">
        <v>3</v>
      </c>
      <c r="G8077">
        <v>7804</v>
      </c>
      <c r="H8077">
        <v>0.88457550560319997</v>
      </c>
      <c r="I8077">
        <v>1</v>
      </c>
      <c r="J8077">
        <v>0.85953329234717102</v>
      </c>
      <c r="K8077" t="s">
        <v>27216</v>
      </c>
      <c r="L8077">
        <v>2</v>
      </c>
      <c r="M8077" t="s">
        <v>1463</v>
      </c>
      <c r="N8077">
        <v>0.66666666666666696</v>
      </c>
      <c r="O8077">
        <v>3.2509752925877802E-4</v>
      </c>
    </row>
    <row r="8078" spans="1:15">
      <c r="A8078" t="s">
        <v>9008</v>
      </c>
      <c r="B8078" t="s">
        <v>23511</v>
      </c>
      <c r="C8078" t="s">
        <v>9009</v>
      </c>
      <c r="D8078">
        <v>1</v>
      </c>
      <c r="E8078">
        <v>6152</v>
      </c>
      <c r="F8078">
        <v>1</v>
      </c>
      <c r="G8078">
        <v>7804</v>
      </c>
      <c r="H8078">
        <v>0.788313685289595</v>
      </c>
      <c r="I8078">
        <v>0.968912233598893</v>
      </c>
      <c r="J8078">
        <v>0.832812322140707</v>
      </c>
      <c r="K8078" t="s">
        <v>29152</v>
      </c>
      <c r="L8078">
        <v>1</v>
      </c>
      <c r="M8078" t="s">
        <v>1463</v>
      </c>
      <c r="N8078">
        <v>1</v>
      </c>
      <c r="O8078">
        <v>1.6254876462938901E-4</v>
      </c>
    </row>
    <row r="8079" spans="1:15">
      <c r="A8079" t="s">
        <v>9010</v>
      </c>
      <c r="B8079" t="s">
        <v>23518</v>
      </c>
      <c r="C8079" t="s">
        <v>9011</v>
      </c>
      <c r="D8079">
        <v>1</v>
      </c>
      <c r="E8079">
        <v>787</v>
      </c>
      <c r="F8079">
        <v>26</v>
      </c>
      <c r="G8079">
        <v>7393</v>
      </c>
      <c r="H8079">
        <v>0.94669298062504303</v>
      </c>
      <c r="I8079">
        <v>1</v>
      </c>
      <c r="J8079">
        <v>0.966855260484069</v>
      </c>
      <c r="K8079" t="s">
        <v>28751</v>
      </c>
      <c r="L8079">
        <v>1</v>
      </c>
      <c r="M8079" t="s">
        <v>1463</v>
      </c>
      <c r="N8079">
        <v>3.8461538461538498E-2</v>
      </c>
      <c r="O8079">
        <v>1.27064803049555E-3</v>
      </c>
    </row>
    <row r="8080" spans="1:15">
      <c r="A8080" t="s">
        <v>9010</v>
      </c>
      <c r="B8080" t="s">
        <v>23511</v>
      </c>
      <c r="C8080" t="s">
        <v>9011</v>
      </c>
      <c r="D8080">
        <v>32</v>
      </c>
      <c r="E8080">
        <v>6152</v>
      </c>
      <c r="F8080">
        <v>35</v>
      </c>
      <c r="G8080">
        <v>7804</v>
      </c>
      <c r="H8080">
        <v>4.3299083431879701E-2</v>
      </c>
      <c r="I8080">
        <v>0.24798107992254501</v>
      </c>
      <c r="J8080">
        <v>0.21314799406563201</v>
      </c>
      <c r="K8080" t="s">
        <v>28750</v>
      </c>
      <c r="L8080">
        <v>32</v>
      </c>
      <c r="M8080" t="s">
        <v>1463</v>
      </c>
      <c r="N8080">
        <v>0.91428571428571404</v>
      </c>
      <c r="O8080">
        <v>5.2015604681404396E-3</v>
      </c>
    </row>
    <row r="8081" spans="1:15">
      <c r="A8081" t="s">
        <v>9012</v>
      </c>
      <c r="B8081" t="s">
        <v>23511</v>
      </c>
      <c r="C8081" t="s">
        <v>9013</v>
      </c>
      <c r="D8081">
        <v>22</v>
      </c>
      <c r="E8081">
        <v>6152</v>
      </c>
      <c r="F8081">
        <v>22</v>
      </c>
      <c r="G8081">
        <v>7804</v>
      </c>
      <c r="H8081">
        <v>5.2956616517506796E-3</v>
      </c>
      <c r="I8081">
        <v>5.1365309321660502E-2</v>
      </c>
      <c r="J8081">
        <v>4.4150193433677702E-2</v>
      </c>
      <c r="K8081" t="s">
        <v>29153</v>
      </c>
      <c r="L8081">
        <v>22</v>
      </c>
      <c r="M8081" t="s">
        <v>1463</v>
      </c>
      <c r="N8081">
        <v>1</v>
      </c>
      <c r="O8081">
        <v>3.57607282184655E-3</v>
      </c>
    </row>
    <row r="8082" spans="1:15">
      <c r="A8082" t="s">
        <v>9014</v>
      </c>
      <c r="B8082" t="s">
        <v>23511</v>
      </c>
      <c r="C8082" t="s">
        <v>9015</v>
      </c>
      <c r="D8082">
        <v>20</v>
      </c>
      <c r="E8082">
        <v>6152</v>
      </c>
      <c r="F8082">
        <v>20</v>
      </c>
      <c r="G8082">
        <v>7804</v>
      </c>
      <c r="H8082">
        <v>8.5336853349435304E-3</v>
      </c>
      <c r="I8082">
        <v>7.4878905635043805E-2</v>
      </c>
      <c r="J8082">
        <v>6.4360912287842298E-2</v>
      </c>
      <c r="K8082" t="s">
        <v>26405</v>
      </c>
      <c r="L8082">
        <v>20</v>
      </c>
      <c r="M8082" t="s">
        <v>1463</v>
      </c>
      <c r="N8082">
        <v>1</v>
      </c>
      <c r="O8082">
        <v>3.2509752925877801E-3</v>
      </c>
    </row>
    <row r="8083" spans="1:15">
      <c r="A8083" t="s">
        <v>9016</v>
      </c>
      <c r="B8083" t="s">
        <v>23511</v>
      </c>
      <c r="C8083" t="s">
        <v>9017</v>
      </c>
      <c r="D8083">
        <v>2</v>
      </c>
      <c r="E8083">
        <v>6152</v>
      </c>
      <c r="F8083">
        <v>2</v>
      </c>
      <c r="G8083">
        <v>7804</v>
      </c>
      <c r="H8083">
        <v>0.62141708038142995</v>
      </c>
      <c r="I8083">
        <v>0.968912233598893</v>
      </c>
      <c r="J8083">
        <v>0.832812322140707</v>
      </c>
      <c r="K8083" t="s">
        <v>29154</v>
      </c>
      <c r="L8083">
        <v>2</v>
      </c>
      <c r="M8083" t="s">
        <v>5133</v>
      </c>
      <c r="N8083">
        <v>1</v>
      </c>
      <c r="O8083">
        <v>3.2509752925877802E-4</v>
      </c>
    </row>
    <row r="8084" spans="1:15">
      <c r="A8084" t="s">
        <v>9018</v>
      </c>
      <c r="B8084" t="s">
        <v>23511</v>
      </c>
      <c r="C8084" t="s">
        <v>9019</v>
      </c>
      <c r="D8084">
        <v>7</v>
      </c>
      <c r="E8084">
        <v>6152</v>
      </c>
      <c r="F8084">
        <v>7</v>
      </c>
      <c r="G8084">
        <v>7804</v>
      </c>
      <c r="H8084">
        <v>0.18905120292587699</v>
      </c>
      <c r="I8084">
        <v>0.631132279689813</v>
      </c>
      <c r="J8084">
        <v>0.54247920626835999</v>
      </c>
      <c r="K8084" t="s">
        <v>29155</v>
      </c>
      <c r="L8084">
        <v>7</v>
      </c>
      <c r="M8084" t="s">
        <v>5133</v>
      </c>
      <c r="N8084">
        <v>1</v>
      </c>
      <c r="O8084">
        <v>1.13784135240572E-3</v>
      </c>
    </row>
    <row r="8085" spans="1:15">
      <c r="A8085" t="s">
        <v>9020</v>
      </c>
      <c r="B8085" t="s">
        <v>23511</v>
      </c>
      <c r="C8085" t="s">
        <v>9021</v>
      </c>
      <c r="D8085">
        <v>1</v>
      </c>
      <c r="E8085">
        <v>6152</v>
      </c>
      <c r="F8085">
        <v>1</v>
      </c>
      <c r="G8085">
        <v>7804</v>
      </c>
      <c r="H8085">
        <v>0.788313685289595</v>
      </c>
      <c r="I8085">
        <v>0.968912233598893</v>
      </c>
      <c r="J8085">
        <v>0.832812322140707</v>
      </c>
      <c r="K8085" t="s">
        <v>26126</v>
      </c>
      <c r="L8085">
        <v>1</v>
      </c>
      <c r="M8085" t="s">
        <v>5133</v>
      </c>
      <c r="N8085">
        <v>1</v>
      </c>
      <c r="O8085">
        <v>1.6254876462938901E-4</v>
      </c>
    </row>
    <row r="8086" spans="1:15">
      <c r="A8086" t="s">
        <v>9022</v>
      </c>
      <c r="B8086" t="s">
        <v>23513</v>
      </c>
      <c r="C8086" t="s">
        <v>9023</v>
      </c>
      <c r="D8086">
        <v>9</v>
      </c>
      <c r="E8086">
        <v>535</v>
      </c>
      <c r="F8086">
        <v>135</v>
      </c>
      <c r="G8086">
        <v>8124</v>
      </c>
      <c r="H8086">
        <v>0.534822408908878</v>
      </c>
      <c r="I8086">
        <v>0.99999999999997702</v>
      </c>
      <c r="J8086">
        <v>0.95041217501583097</v>
      </c>
      <c r="K8086" t="s">
        <v>29156</v>
      </c>
      <c r="L8086">
        <v>9</v>
      </c>
      <c r="M8086" t="s">
        <v>5133</v>
      </c>
      <c r="N8086">
        <v>6.6666666666666693E-2</v>
      </c>
      <c r="O8086">
        <v>1.6822429906542102E-2</v>
      </c>
    </row>
    <row r="8087" spans="1:15">
      <c r="A8087" t="s">
        <v>9022</v>
      </c>
      <c r="B8087" t="s">
        <v>23511</v>
      </c>
      <c r="C8087" t="s">
        <v>9023</v>
      </c>
      <c r="D8087">
        <v>116</v>
      </c>
      <c r="E8087">
        <v>6152</v>
      </c>
      <c r="F8087">
        <v>132</v>
      </c>
      <c r="G8087">
        <v>7804</v>
      </c>
      <c r="H8087">
        <v>4.8287258633354898E-3</v>
      </c>
      <c r="I8087">
        <v>4.8262747334556301E-2</v>
      </c>
      <c r="J8087">
        <v>4.14834381141908E-2</v>
      </c>
      <c r="K8087" t="s">
        <v>29157</v>
      </c>
      <c r="L8087">
        <v>116</v>
      </c>
      <c r="M8087" t="s">
        <v>5133</v>
      </c>
      <c r="N8087">
        <v>0.87878787878787901</v>
      </c>
      <c r="O8087">
        <v>1.8855656697009102E-2</v>
      </c>
    </row>
    <row r="8088" spans="1:15">
      <c r="A8088" t="s">
        <v>9022</v>
      </c>
      <c r="B8088" t="s">
        <v>23518</v>
      </c>
      <c r="C8088" t="s">
        <v>9023</v>
      </c>
      <c r="D8088">
        <v>4</v>
      </c>
      <c r="E8088">
        <v>787</v>
      </c>
      <c r="F8088">
        <v>126</v>
      </c>
      <c r="G8088">
        <v>7393</v>
      </c>
      <c r="H8088">
        <v>0.99956557047765604</v>
      </c>
      <c r="I8088">
        <v>1</v>
      </c>
      <c r="J8088">
        <v>0.966855260484069</v>
      </c>
      <c r="K8088" t="s">
        <v>29158</v>
      </c>
      <c r="L8088">
        <v>4</v>
      </c>
      <c r="M8088" t="s">
        <v>5133</v>
      </c>
      <c r="N8088">
        <v>3.1746031746031703E-2</v>
      </c>
      <c r="O8088">
        <v>5.0825921219822103E-3</v>
      </c>
    </row>
    <row r="8089" spans="1:15">
      <c r="A8089" t="s">
        <v>9024</v>
      </c>
      <c r="B8089" t="s">
        <v>23511</v>
      </c>
      <c r="C8089" t="s">
        <v>9025</v>
      </c>
      <c r="D8089">
        <v>25</v>
      </c>
      <c r="E8089">
        <v>6152</v>
      </c>
      <c r="F8089">
        <v>28</v>
      </c>
      <c r="G8089">
        <v>7804</v>
      </c>
      <c r="H8089">
        <v>0.126646846600801</v>
      </c>
      <c r="I8089">
        <v>0.50397663895912803</v>
      </c>
      <c r="J8089">
        <v>0.43318469975060098</v>
      </c>
      <c r="K8089" t="s">
        <v>29159</v>
      </c>
      <c r="L8089">
        <v>25</v>
      </c>
      <c r="M8089" t="s">
        <v>5133</v>
      </c>
      <c r="N8089">
        <v>0.89285714285714302</v>
      </c>
      <c r="O8089">
        <v>4.0637191157347199E-3</v>
      </c>
    </row>
    <row r="8090" spans="1:15">
      <c r="A8090" t="s">
        <v>9024</v>
      </c>
      <c r="B8090" t="s">
        <v>23518</v>
      </c>
      <c r="C8090" t="s">
        <v>9025</v>
      </c>
      <c r="D8090">
        <v>1</v>
      </c>
      <c r="E8090">
        <v>787</v>
      </c>
      <c r="F8090">
        <v>27</v>
      </c>
      <c r="G8090">
        <v>7393</v>
      </c>
      <c r="H8090">
        <v>0.95238764931624598</v>
      </c>
      <c r="I8090">
        <v>1</v>
      </c>
      <c r="J8090">
        <v>0.966855260484069</v>
      </c>
      <c r="K8090" t="s">
        <v>29160</v>
      </c>
      <c r="L8090">
        <v>1</v>
      </c>
      <c r="M8090" t="s">
        <v>5133</v>
      </c>
      <c r="N8090">
        <v>3.7037037037037E-2</v>
      </c>
      <c r="O8090">
        <v>1.27064803049555E-3</v>
      </c>
    </row>
    <row r="8091" spans="1:15">
      <c r="A8091" t="s">
        <v>9026</v>
      </c>
      <c r="B8091" t="s">
        <v>23511</v>
      </c>
      <c r="C8091" t="s">
        <v>9027</v>
      </c>
      <c r="D8091">
        <v>40</v>
      </c>
      <c r="E8091">
        <v>6152</v>
      </c>
      <c r="F8091">
        <v>41</v>
      </c>
      <c r="G8091">
        <v>7804</v>
      </c>
      <c r="H8091">
        <v>6.8311113832106405E-4</v>
      </c>
      <c r="I8091">
        <v>9.6494691837687996E-3</v>
      </c>
      <c r="J8091">
        <v>8.2940400169273596E-3</v>
      </c>
      <c r="K8091" t="s">
        <v>29161</v>
      </c>
      <c r="L8091">
        <v>40</v>
      </c>
      <c r="M8091" t="s">
        <v>2729</v>
      </c>
      <c r="N8091">
        <v>0.97560975609756095</v>
      </c>
      <c r="O8091">
        <v>6.5019505851755498E-3</v>
      </c>
    </row>
    <row r="8092" spans="1:15">
      <c r="A8092" t="s">
        <v>9028</v>
      </c>
      <c r="B8092" t="s">
        <v>23511</v>
      </c>
      <c r="C8092" t="s">
        <v>9029</v>
      </c>
      <c r="D8092">
        <v>2</v>
      </c>
      <c r="E8092">
        <v>6152</v>
      </c>
      <c r="F8092">
        <v>2</v>
      </c>
      <c r="G8092">
        <v>7804</v>
      </c>
      <c r="H8092">
        <v>0.62141708038142995</v>
      </c>
      <c r="I8092">
        <v>0.968912233598893</v>
      </c>
      <c r="J8092">
        <v>0.832812322140707</v>
      </c>
      <c r="K8092" t="s">
        <v>29162</v>
      </c>
      <c r="L8092">
        <v>2</v>
      </c>
      <c r="M8092" t="s">
        <v>2729</v>
      </c>
      <c r="N8092">
        <v>1</v>
      </c>
      <c r="O8092">
        <v>3.2509752925877802E-4</v>
      </c>
    </row>
    <row r="8093" spans="1:15">
      <c r="A8093" t="s">
        <v>9030</v>
      </c>
      <c r="B8093" t="s">
        <v>23518</v>
      </c>
      <c r="C8093" t="s">
        <v>9031</v>
      </c>
      <c r="D8093">
        <v>2</v>
      </c>
      <c r="E8093">
        <v>787</v>
      </c>
      <c r="F8093">
        <v>2</v>
      </c>
      <c r="G8093">
        <v>7393</v>
      </c>
      <c r="H8093">
        <v>1.1319170819711901E-2</v>
      </c>
      <c r="I8093">
        <v>0.24323860088996599</v>
      </c>
      <c r="J8093">
        <v>0.235176520823249</v>
      </c>
      <c r="K8093" t="s">
        <v>25622</v>
      </c>
      <c r="L8093">
        <v>2</v>
      </c>
      <c r="M8093" t="s">
        <v>2729</v>
      </c>
      <c r="N8093">
        <v>1</v>
      </c>
      <c r="O8093">
        <v>2.5412960609911099E-3</v>
      </c>
    </row>
    <row r="8094" spans="1:15">
      <c r="A8094" t="s">
        <v>9032</v>
      </c>
      <c r="B8094" t="s">
        <v>23518</v>
      </c>
      <c r="C8094" t="s">
        <v>9033</v>
      </c>
      <c r="D8094">
        <v>2</v>
      </c>
      <c r="E8094">
        <v>787</v>
      </c>
      <c r="F8094">
        <v>22</v>
      </c>
      <c r="G8094">
        <v>7393</v>
      </c>
      <c r="H8094">
        <v>0.696053619096073</v>
      </c>
      <c r="I8094">
        <v>1</v>
      </c>
      <c r="J8094">
        <v>0.966855260484069</v>
      </c>
      <c r="K8094" t="s">
        <v>29163</v>
      </c>
      <c r="L8094">
        <v>2</v>
      </c>
      <c r="M8094" t="s">
        <v>5133</v>
      </c>
      <c r="N8094">
        <v>9.0909090909090898E-2</v>
      </c>
      <c r="O8094">
        <v>2.5412960609911099E-3</v>
      </c>
    </row>
    <row r="8095" spans="1:15">
      <c r="A8095" t="s">
        <v>9032</v>
      </c>
      <c r="B8095" t="s">
        <v>23513</v>
      </c>
      <c r="C8095" t="s">
        <v>9033</v>
      </c>
      <c r="D8095">
        <v>3</v>
      </c>
      <c r="E8095">
        <v>535</v>
      </c>
      <c r="F8095">
        <v>32</v>
      </c>
      <c r="G8095">
        <v>8124</v>
      </c>
      <c r="H8095">
        <v>0.35327638235832198</v>
      </c>
      <c r="I8095">
        <v>0.99999999999997702</v>
      </c>
      <c r="J8095">
        <v>0.95041217501583097</v>
      </c>
      <c r="K8095" t="s">
        <v>29164</v>
      </c>
      <c r="L8095">
        <v>3</v>
      </c>
      <c r="M8095" t="s">
        <v>5133</v>
      </c>
      <c r="N8095">
        <v>9.375E-2</v>
      </c>
      <c r="O8095">
        <v>5.60747663551402E-3</v>
      </c>
    </row>
    <row r="8096" spans="1:15">
      <c r="A8096" t="s">
        <v>9032</v>
      </c>
      <c r="B8096" t="s">
        <v>23511</v>
      </c>
      <c r="C8096" t="s">
        <v>9033</v>
      </c>
      <c r="D8096">
        <v>24</v>
      </c>
      <c r="E8096">
        <v>6152</v>
      </c>
      <c r="F8096">
        <v>29</v>
      </c>
      <c r="G8096">
        <v>7804</v>
      </c>
      <c r="H8096">
        <v>0.40176100238644102</v>
      </c>
      <c r="I8096">
        <v>0.91525479399875698</v>
      </c>
      <c r="J8096">
        <v>0.78669196642228301</v>
      </c>
      <c r="K8096" t="s">
        <v>29165</v>
      </c>
      <c r="L8096">
        <v>24</v>
      </c>
      <c r="M8096" t="s">
        <v>5133</v>
      </c>
      <c r="N8096">
        <v>0.82758620689655205</v>
      </c>
      <c r="O8096">
        <v>3.90117035110533E-3</v>
      </c>
    </row>
    <row r="8097" spans="1:15">
      <c r="A8097" t="s">
        <v>9034</v>
      </c>
      <c r="B8097" t="s">
        <v>23511</v>
      </c>
      <c r="C8097" t="s">
        <v>9035</v>
      </c>
      <c r="D8097">
        <v>1</v>
      </c>
      <c r="E8097">
        <v>6152</v>
      </c>
      <c r="F8097">
        <v>1</v>
      </c>
      <c r="G8097">
        <v>7804</v>
      </c>
      <c r="H8097">
        <v>0.788313685289595</v>
      </c>
      <c r="I8097">
        <v>0.968912233598893</v>
      </c>
      <c r="J8097">
        <v>0.832812322140707</v>
      </c>
      <c r="K8097" t="s">
        <v>27330</v>
      </c>
      <c r="L8097">
        <v>1</v>
      </c>
      <c r="M8097" t="s">
        <v>5133</v>
      </c>
      <c r="N8097">
        <v>1</v>
      </c>
      <c r="O8097">
        <v>1.6254876462938901E-4</v>
      </c>
    </row>
    <row r="8098" spans="1:15">
      <c r="A8098" t="s">
        <v>9036</v>
      </c>
      <c r="B8098" t="s">
        <v>23511</v>
      </c>
      <c r="C8098" t="s">
        <v>9037</v>
      </c>
      <c r="D8098">
        <v>1</v>
      </c>
      <c r="E8098">
        <v>6152</v>
      </c>
      <c r="F8098">
        <v>1</v>
      </c>
      <c r="G8098">
        <v>7804</v>
      </c>
      <c r="H8098">
        <v>0.788313685289595</v>
      </c>
      <c r="I8098">
        <v>0.968912233598893</v>
      </c>
      <c r="J8098">
        <v>0.832812322140707</v>
      </c>
      <c r="K8098" t="s">
        <v>24404</v>
      </c>
      <c r="L8098">
        <v>1</v>
      </c>
      <c r="M8098" t="s">
        <v>5133</v>
      </c>
      <c r="N8098">
        <v>1</v>
      </c>
      <c r="O8098">
        <v>1.6254876462938901E-4</v>
      </c>
    </row>
    <row r="8099" spans="1:15">
      <c r="A8099" t="s">
        <v>9038</v>
      </c>
      <c r="B8099" t="s">
        <v>23511</v>
      </c>
      <c r="C8099" t="s">
        <v>9039</v>
      </c>
      <c r="D8099">
        <v>17</v>
      </c>
      <c r="E8099">
        <v>6152</v>
      </c>
      <c r="F8099">
        <v>19</v>
      </c>
      <c r="G8099">
        <v>7804</v>
      </c>
      <c r="H8099">
        <v>0.20051287893879999</v>
      </c>
      <c r="I8099">
        <v>0.65495995127819795</v>
      </c>
      <c r="J8099">
        <v>0.56295988327769197</v>
      </c>
      <c r="K8099" t="s">
        <v>29166</v>
      </c>
      <c r="L8099">
        <v>17</v>
      </c>
      <c r="M8099" t="s">
        <v>5133</v>
      </c>
      <c r="N8099">
        <v>0.89473684210526305</v>
      </c>
      <c r="O8099">
        <v>2.7633289986996102E-3</v>
      </c>
    </row>
    <row r="8100" spans="1:15">
      <c r="A8100" t="s">
        <v>9038</v>
      </c>
      <c r="B8100" t="s">
        <v>23518</v>
      </c>
      <c r="C8100" t="s">
        <v>9039</v>
      </c>
      <c r="D8100">
        <v>2</v>
      </c>
      <c r="E8100">
        <v>787</v>
      </c>
      <c r="F8100">
        <v>18</v>
      </c>
      <c r="G8100">
        <v>7393</v>
      </c>
      <c r="H8100">
        <v>0.58566443264086399</v>
      </c>
      <c r="I8100">
        <v>1</v>
      </c>
      <c r="J8100">
        <v>0.966855260484069</v>
      </c>
      <c r="K8100" t="s">
        <v>25436</v>
      </c>
      <c r="L8100">
        <v>2</v>
      </c>
      <c r="M8100" t="s">
        <v>5133</v>
      </c>
      <c r="N8100">
        <v>0.11111111111111099</v>
      </c>
      <c r="O8100">
        <v>2.5412960609911099E-3</v>
      </c>
    </row>
    <row r="8101" spans="1:15">
      <c r="A8101" t="s">
        <v>9040</v>
      </c>
      <c r="B8101" t="s">
        <v>23511</v>
      </c>
      <c r="C8101" t="s">
        <v>9041</v>
      </c>
      <c r="D8101">
        <v>4</v>
      </c>
      <c r="E8101">
        <v>6152</v>
      </c>
      <c r="F8101">
        <v>4</v>
      </c>
      <c r="G8101">
        <v>7804</v>
      </c>
      <c r="H8101">
        <v>0.38610601832086699</v>
      </c>
      <c r="I8101">
        <v>0.90829480295553899</v>
      </c>
      <c r="J8101">
        <v>0.78070962240619901</v>
      </c>
      <c r="K8101" t="s">
        <v>24753</v>
      </c>
      <c r="L8101">
        <v>4</v>
      </c>
      <c r="M8101" t="s">
        <v>5133</v>
      </c>
      <c r="N8101">
        <v>1</v>
      </c>
      <c r="O8101">
        <v>6.5019505851755496E-4</v>
      </c>
    </row>
    <row r="8102" spans="1:15">
      <c r="A8102" t="s">
        <v>9042</v>
      </c>
      <c r="B8102" t="s">
        <v>23513</v>
      </c>
      <c r="C8102" t="s">
        <v>9043</v>
      </c>
      <c r="D8102">
        <v>1</v>
      </c>
      <c r="E8102">
        <v>535</v>
      </c>
      <c r="F8102">
        <v>8</v>
      </c>
      <c r="G8102">
        <v>8124</v>
      </c>
      <c r="H8102">
        <v>0.42028903387437799</v>
      </c>
      <c r="I8102">
        <v>0.99999999999997702</v>
      </c>
      <c r="J8102">
        <v>0.95041217501583097</v>
      </c>
      <c r="K8102" t="s">
        <v>27948</v>
      </c>
      <c r="L8102">
        <v>1</v>
      </c>
      <c r="M8102" t="s">
        <v>1463</v>
      </c>
      <c r="N8102">
        <v>0.125</v>
      </c>
      <c r="O8102">
        <v>1.8691588785046699E-3</v>
      </c>
    </row>
    <row r="8103" spans="1:15">
      <c r="A8103" t="s">
        <v>9042</v>
      </c>
      <c r="B8103" t="s">
        <v>23511</v>
      </c>
      <c r="C8103" t="s">
        <v>9043</v>
      </c>
      <c r="D8103">
        <v>6</v>
      </c>
      <c r="E8103">
        <v>6152</v>
      </c>
      <c r="F8103">
        <v>7</v>
      </c>
      <c r="G8103">
        <v>7804</v>
      </c>
      <c r="H8103">
        <v>0.54476030000281095</v>
      </c>
      <c r="I8103">
        <v>0.968912233598893</v>
      </c>
      <c r="J8103">
        <v>0.832812322140707</v>
      </c>
      <c r="K8103" t="s">
        <v>29167</v>
      </c>
      <c r="L8103">
        <v>6</v>
      </c>
      <c r="M8103" t="s">
        <v>1463</v>
      </c>
      <c r="N8103">
        <v>0.85714285714285698</v>
      </c>
      <c r="O8103">
        <v>9.7529258777633303E-4</v>
      </c>
    </row>
    <row r="8104" spans="1:15">
      <c r="A8104" t="s">
        <v>9044</v>
      </c>
      <c r="B8104" t="s">
        <v>23511</v>
      </c>
      <c r="C8104" t="s">
        <v>9045</v>
      </c>
      <c r="D8104">
        <v>79</v>
      </c>
      <c r="E8104">
        <v>6152</v>
      </c>
      <c r="F8104">
        <v>88</v>
      </c>
      <c r="G8104">
        <v>7804</v>
      </c>
      <c r="H8104">
        <v>5.3172952972360401E-3</v>
      </c>
      <c r="I8104">
        <v>5.1524382087882702E-2</v>
      </c>
      <c r="J8104">
        <v>4.4286921772151398E-2</v>
      </c>
      <c r="K8104" t="s">
        <v>29168</v>
      </c>
      <c r="L8104">
        <v>79</v>
      </c>
      <c r="M8104" t="s">
        <v>5133</v>
      </c>
      <c r="N8104">
        <v>0.89772727272727304</v>
      </c>
      <c r="O8104">
        <v>1.28413524057217E-2</v>
      </c>
    </row>
    <row r="8105" spans="1:15">
      <c r="A8105" t="s">
        <v>9044</v>
      </c>
      <c r="B8105" t="s">
        <v>23518</v>
      </c>
      <c r="C8105" t="s">
        <v>9045</v>
      </c>
      <c r="D8105">
        <v>3</v>
      </c>
      <c r="E8105">
        <v>787</v>
      </c>
      <c r="F8105">
        <v>65</v>
      </c>
      <c r="G8105">
        <v>7393</v>
      </c>
      <c r="H8105">
        <v>0.975012534265421</v>
      </c>
      <c r="I8105">
        <v>1</v>
      </c>
      <c r="J8105">
        <v>0.966855260484069</v>
      </c>
      <c r="K8105" t="s">
        <v>29169</v>
      </c>
      <c r="L8105">
        <v>3</v>
      </c>
      <c r="M8105" t="s">
        <v>5133</v>
      </c>
      <c r="N8105">
        <v>4.6153846153846198E-2</v>
      </c>
      <c r="O8105">
        <v>3.8119440914866601E-3</v>
      </c>
    </row>
    <row r="8106" spans="1:15">
      <c r="A8106" t="s">
        <v>9044</v>
      </c>
      <c r="B8106" t="s">
        <v>23513</v>
      </c>
      <c r="C8106" t="s">
        <v>9045</v>
      </c>
      <c r="D8106">
        <v>1</v>
      </c>
      <c r="E8106">
        <v>535</v>
      </c>
      <c r="F8106">
        <v>102</v>
      </c>
      <c r="G8106">
        <v>8124</v>
      </c>
      <c r="H8106">
        <v>0.99908227653252102</v>
      </c>
      <c r="I8106">
        <v>0.99999999999997702</v>
      </c>
      <c r="J8106">
        <v>0.95041217501583097</v>
      </c>
      <c r="K8106" t="s">
        <v>26585</v>
      </c>
      <c r="L8106">
        <v>1</v>
      </c>
      <c r="M8106" t="s">
        <v>5133</v>
      </c>
      <c r="N8106">
        <v>9.8039215686274508E-3</v>
      </c>
      <c r="O8106">
        <v>1.8691588785046699E-3</v>
      </c>
    </row>
    <row r="8107" spans="1:15">
      <c r="A8107" t="s">
        <v>9046</v>
      </c>
      <c r="B8107" t="s">
        <v>23518</v>
      </c>
      <c r="C8107" t="s">
        <v>9047</v>
      </c>
      <c r="D8107">
        <v>1</v>
      </c>
      <c r="E8107">
        <v>787</v>
      </c>
      <c r="F8107">
        <v>6</v>
      </c>
      <c r="G8107">
        <v>7393</v>
      </c>
      <c r="H8107">
        <v>0.49113550780958298</v>
      </c>
      <c r="I8107">
        <v>1</v>
      </c>
      <c r="J8107">
        <v>0.966855260484069</v>
      </c>
      <c r="K8107" t="s">
        <v>26612</v>
      </c>
      <c r="L8107">
        <v>1</v>
      </c>
      <c r="M8107" t="s">
        <v>5133</v>
      </c>
      <c r="N8107">
        <v>0.16666666666666699</v>
      </c>
      <c r="O8107">
        <v>1.27064803049555E-3</v>
      </c>
    </row>
    <row r="8108" spans="1:15">
      <c r="A8108" t="s">
        <v>9046</v>
      </c>
      <c r="B8108" t="s">
        <v>23513</v>
      </c>
      <c r="C8108" t="s">
        <v>9047</v>
      </c>
      <c r="D8108">
        <v>1</v>
      </c>
      <c r="E8108">
        <v>535</v>
      </c>
      <c r="F8108">
        <v>10</v>
      </c>
      <c r="G8108">
        <v>8124</v>
      </c>
      <c r="H8108">
        <v>0.494202526653369</v>
      </c>
      <c r="I8108">
        <v>0.99999999999997702</v>
      </c>
      <c r="J8108">
        <v>0.95041217501583097</v>
      </c>
      <c r="K8108" t="s">
        <v>26585</v>
      </c>
      <c r="L8108">
        <v>1</v>
      </c>
      <c r="M8108" t="s">
        <v>5133</v>
      </c>
      <c r="N8108">
        <v>0.1</v>
      </c>
      <c r="O8108">
        <v>1.8691588785046699E-3</v>
      </c>
    </row>
    <row r="8109" spans="1:15">
      <c r="A8109" t="s">
        <v>9046</v>
      </c>
      <c r="B8109" t="s">
        <v>23511</v>
      </c>
      <c r="C8109" t="s">
        <v>9047</v>
      </c>
      <c r="D8109">
        <v>8</v>
      </c>
      <c r="E8109">
        <v>6152</v>
      </c>
      <c r="F8109">
        <v>10</v>
      </c>
      <c r="G8109">
        <v>7804</v>
      </c>
      <c r="H8109">
        <v>0.64231594183968699</v>
      </c>
      <c r="I8109">
        <v>0.968912233598893</v>
      </c>
      <c r="J8109">
        <v>0.832812322140707</v>
      </c>
      <c r="K8109" t="s">
        <v>29170</v>
      </c>
      <c r="L8109">
        <v>8</v>
      </c>
      <c r="M8109" t="s">
        <v>5133</v>
      </c>
      <c r="N8109">
        <v>0.8</v>
      </c>
      <c r="O8109">
        <v>1.3003901170351099E-3</v>
      </c>
    </row>
    <row r="8110" spans="1:15">
      <c r="A8110" t="s">
        <v>9048</v>
      </c>
      <c r="B8110" t="s">
        <v>23518</v>
      </c>
      <c r="C8110" t="s">
        <v>9049</v>
      </c>
      <c r="D8110">
        <v>1</v>
      </c>
      <c r="E8110">
        <v>787</v>
      </c>
      <c r="F8110">
        <v>28</v>
      </c>
      <c r="G8110">
        <v>7393</v>
      </c>
      <c r="H8110">
        <v>0.95747465990382596</v>
      </c>
      <c r="I8110">
        <v>1</v>
      </c>
      <c r="J8110">
        <v>0.966855260484069</v>
      </c>
      <c r="K8110" t="s">
        <v>28413</v>
      </c>
      <c r="L8110">
        <v>1</v>
      </c>
      <c r="M8110" t="s">
        <v>5133</v>
      </c>
      <c r="N8110">
        <v>3.5714285714285698E-2</v>
      </c>
      <c r="O8110">
        <v>1.27064803049555E-3</v>
      </c>
    </row>
    <row r="8111" spans="1:15">
      <c r="A8111" t="s">
        <v>9048</v>
      </c>
      <c r="B8111" t="s">
        <v>23511</v>
      </c>
      <c r="C8111" t="s">
        <v>9049</v>
      </c>
      <c r="D8111">
        <v>25</v>
      </c>
      <c r="E8111">
        <v>6152</v>
      </c>
      <c r="F8111">
        <v>29</v>
      </c>
      <c r="G8111">
        <v>7804</v>
      </c>
      <c r="H8111">
        <v>0.234122082898128</v>
      </c>
      <c r="I8111">
        <v>0.71382528017432401</v>
      </c>
      <c r="J8111">
        <v>0.61355659322887801</v>
      </c>
      <c r="K8111" t="s">
        <v>29171</v>
      </c>
      <c r="L8111">
        <v>25</v>
      </c>
      <c r="M8111" t="s">
        <v>5133</v>
      </c>
      <c r="N8111">
        <v>0.86206896551724099</v>
      </c>
      <c r="O8111">
        <v>4.0637191157347199E-3</v>
      </c>
    </row>
    <row r="8112" spans="1:15">
      <c r="A8112" t="s">
        <v>9050</v>
      </c>
      <c r="B8112" t="s">
        <v>23511</v>
      </c>
      <c r="C8112" t="s">
        <v>9051</v>
      </c>
      <c r="D8112">
        <v>2</v>
      </c>
      <c r="E8112">
        <v>6152</v>
      </c>
      <c r="F8112">
        <v>2</v>
      </c>
      <c r="G8112">
        <v>7804</v>
      </c>
      <c r="H8112">
        <v>0.62141708038142995</v>
      </c>
      <c r="I8112">
        <v>0.968912233598893</v>
      </c>
      <c r="J8112">
        <v>0.832812322140707</v>
      </c>
      <c r="K8112" t="s">
        <v>29172</v>
      </c>
      <c r="L8112">
        <v>2</v>
      </c>
      <c r="M8112" t="s">
        <v>1463</v>
      </c>
      <c r="N8112">
        <v>1</v>
      </c>
      <c r="O8112">
        <v>3.2509752925877802E-4</v>
      </c>
    </row>
    <row r="8113" spans="1:15">
      <c r="A8113" t="s">
        <v>9052</v>
      </c>
      <c r="B8113" t="s">
        <v>23511</v>
      </c>
      <c r="C8113" t="s">
        <v>9053</v>
      </c>
      <c r="D8113">
        <v>7</v>
      </c>
      <c r="E8113">
        <v>6152</v>
      </c>
      <c r="F8113">
        <v>8</v>
      </c>
      <c r="G8113">
        <v>7804</v>
      </c>
      <c r="H8113">
        <v>0.46943957161060701</v>
      </c>
      <c r="I8113">
        <v>0.96083957126938102</v>
      </c>
      <c r="J8113">
        <v>0.82587360011061495</v>
      </c>
      <c r="K8113" t="s">
        <v>26760</v>
      </c>
      <c r="L8113">
        <v>7</v>
      </c>
      <c r="M8113" t="s">
        <v>1463</v>
      </c>
      <c r="N8113">
        <v>0.875</v>
      </c>
      <c r="O8113">
        <v>1.13784135240572E-3</v>
      </c>
    </row>
    <row r="8114" spans="1:15">
      <c r="A8114" t="s">
        <v>9054</v>
      </c>
      <c r="B8114" t="s">
        <v>23511</v>
      </c>
      <c r="C8114" t="s">
        <v>9055</v>
      </c>
      <c r="D8114">
        <v>2</v>
      </c>
      <c r="E8114">
        <v>6152</v>
      </c>
      <c r="F8114">
        <v>2</v>
      </c>
      <c r="G8114">
        <v>7804</v>
      </c>
      <c r="H8114">
        <v>0.62141708038142995</v>
      </c>
      <c r="I8114">
        <v>0.968912233598893</v>
      </c>
      <c r="J8114">
        <v>0.832812322140707</v>
      </c>
      <c r="K8114" t="s">
        <v>29173</v>
      </c>
      <c r="L8114">
        <v>2</v>
      </c>
      <c r="M8114" t="s">
        <v>1463</v>
      </c>
      <c r="N8114">
        <v>1</v>
      </c>
      <c r="O8114">
        <v>3.2509752925877802E-4</v>
      </c>
    </row>
    <row r="8115" spans="1:15">
      <c r="A8115" t="s">
        <v>9056</v>
      </c>
      <c r="B8115" t="s">
        <v>23511</v>
      </c>
      <c r="C8115" t="s">
        <v>9057</v>
      </c>
      <c r="D8115">
        <v>1</v>
      </c>
      <c r="E8115">
        <v>6152</v>
      </c>
      <c r="F8115">
        <v>2</v>
      </c>
      <c r="G8115">
        <v>7804</v>
      </c>
      <c r="H8115">
        <v>0.95521029019776005</v>
      </c>
      <c r="I8115">
        <v>1</v>
      </c>
      <c r="J8115">
        <v>0.85953329234717102</v>
      </c>
      <c r="K8115" t="s">
        <v>29174</v>
      </c>
      <c r="L8115">
        <v>1</v>
      </c>
      <c r="M8115" t="s">
        <v>1463</v>
      </c>
      <c r="N8115">
        <v>0.5</v>
      </c>
      <c r="O8115">
        <v>1.6254876462938901E-4</v>
      </c>
    </row>
    <row r="8116" spans="1:15">
      <c r="A8116" t="s">
        <v>9058</v>
      </c>
      <c r="B8116" t="s">
        <v>23513</v>
      </c>
      <c r="C8116" t="s">
        <v>9059</v>
      </c>
      <c r="D8116">
        <v>1</v>
      </c>
      <c r="E8116">
        <v>535</v>
      </c>
      <c r="F8116">
        <v>18</v>
      </c>
      <c r="G8116">
        <v>8124</v>
      </c>
      <c r="H8116">
        <v>0.70698758191645195</v>
      </c>
      <c r="I8116">
        <v>0.99999999999997702</v>
      </c>
      <c r="J8116">
        <v>0.95041217501583097</v>
      </c>
      <c r="K8116" t="s">
        <v>23774</v>
      </c>
      <c r="L8116">
        <v>1</v>
      </c>
      <c r="M8116" t="s">
        <v>1463</v>
      </c>
      <c r="N8116">
        <v>5.5555555555555601E-2</v>
      </c>
      <c r="O8116">
        <v>1.8691588785046699E-3</v>
      </c>
    </row>
    <row r="8117" spans="1:15">
      <c r="A8117" t="s">
        <v>9058</v>
      </c>
      <c r="B8117" t="s">
        <v>23518</v>
      </c>
      <c r="C8117" t="s">
        <v>9059</v>
      </c>
      <c r="D8117">
        <v>2</v>
      </c>
      <c r="E8117">
        <v>787</v>
      </c>
      <c r="F8117">
        <v>19</v>
      </c>
      <c r="G8117">
        <v>7393</v>
      </c>
      <c r="H8117">
        <v>0.61580401546195596</v>
      </c>
      <c r="I8117">
        <v>1</v>
      </c>
      <c r="J8117">
        <v>0.966855260484069</v>
      </c>
      <c r="K8117" t="s">
        <v>23942</v>
      </c>
      <c r="L8117">
        <v>2</v>
      </c>
      <c r="M8117" t="s">
        <v>1463</v>
      </c>
      <c r="N8117">
        <v>0.105263157894737</v>
      </c>
      <c r="O8117">
        <v>2.5412960609911099E-3</v>
      </c>
    </row>
    <row r="8118" spans="1:15">
      <c r="A8118" t="s">
        <v>9058</v>
      </c>
      <c r="B8118" t="s">
        <v>23511</v>
      </c>
      <c r="C8118" t="s">
        <v>9059</v>
      </c>
      <c r="D8118">
        <v>17</v>
      </c>
      <c r="E8118">
        <v>6152</v>
      </c>
      <c r="F8118">
        <v>20</v>
      </c>
      <c r="G8118">
        <v>7804</v>
      </c>
      <c r="H8118">
        <v>0.36175190235100402</v>
      </c>
      <c r="I8118">
        <v>0.90829480295553899</v>
      </c>
      <c r="J8118">
        <v>0.78070962240619901</v>
      </c>
      <c r="K8118" t="s">
        <v>29175</v>
      </c>
      <c r="L8118">
        <v>17</v>
      </c>
      <c r="M8118" t="s">
        <v>1463</v>
      </c>
      <c r="N8118">
        <v>0.85</v>
      </c>
      <c r="O8118">
        <v>2.7633289986996102E-3</v>
      </c>
    </row>
    <row r="8119" spans="1:15">
      <c r="A8119" t="s">
        <v>9060</v>
      </c>
      <c r="B8119" t="s">
        <v>23518</v>
      </c>
      <c r="C8119" t="s">
        <v>9061</v>
      </c>
      <c r="D8119">
        <v>2</v>
      </c>
      <c r="E8119">
        <v>787</v>
      </c>
      <c r="F8119">
        <v>6</v>
      </c>
      <c r="G8119">
        <v>7393</v>
      </c>
      <c r="H8119">
        <v>0.127121247527331</v>
      </c>
      <c r="I8119">
        <v>0.70232558016992197</v>
      </c>
      <c r="J8119">
        <v>0.67904718175981504</v>
      </c>
      <c r="K8119" t="s">
        <v>29176</v>
      </c>
      <c r="L8119">
        <v>2</v>
      </c>
      <c r="M8119" t="s">
        <v>1463</v>
      </c>
      <c r="N8119">
        <v>0.33333333333333298</v>
      </c>
      <c r="O8119">
        <v>2.5412960609911099E-3</v>
      </c>
    </row>
    <row r="8120" spans="1:15">
      <c r="A8120" t="s">
        <v>9060</v>
      </c>
      <c r="B8120" t="s">
        <v>23511</v>
      </c>
      <c r="C8120" t="s">
        <v>9061</v>
      </c>
      <c r="D8120">
        <v>3</v>
      </c>
      <c r="E8120">
        <v>6152</v>
      </c>
      <c r="F8120">
        <v>6</v>
      </c>
      <c r="G8120">
        <v>7804</v>
      </c>
      <c r="H8120">
        <v>0.97922542091541498</v>
      </c>
      <c r="I8120">
        <v>1</v>
      </c>
      <c r="J8120">
        <v>0.85953329234717102</v>
      </c>
      <c r="K8120" t="s">
        <v>29177</v>
      </c>
      <c r="L8120">
        <v>3</v>
      </c>
      <c r="M8120" t="s">
        <v>1463</v>
      </c>
      <c r="N8120">
        <v>0.5</v>
      </c>
      <c r="O8120">
        <v>4.8764629388816603E-4</v>
      </c>
    </row>
    <row r="8121" spans="1:15">
      <c r="A8121" t="s">
        <v>9062</v>
      </c>
      <c r="B8121" t="s">
        <v>23511</v>
      </c>
      <c r="C8121" t="s">
        <v>9063</v>
      </c>
      <c r="D8121">
        <v>5</v>
      </c>
      <c r="E8121">
        <v>6152</v>
      </c>
      <c r="F8121">
        <v>5</v>
      </c>
      <c r="G8121">
        <v>7804</v>
      </c>
      <c r="H8121">
        <v>0.30433074367137097</v>
      </c>
      <c r="I8121">
        <v>0.81020448119108801</v>
      </c>
      <c r="J8121">
        <v>0.69639772519260701</v>
      </c>
      <c r="K8121" t="s">
        <v>28555</v>
      </c>
      <c r="L8121">
        <v>5</v>
      </c>
      <c r="M8121" t="s">
        <v>1463</v>
      </c>
      <c r="N8121">
        <v>1</v>
      </c>
      <c r="O8121">
        <v>8.1274382314694405E-4</v>
      </c>
    </row>
    <row r="8122" spans="1:15">
      <c r="A8122" t="s">
        <v>9064</v>
      </c>
      <c r="B8122" t="s">
        <v>23511</v>
      </c>
      <c r="C8122" t="s">
        <v>9065</v>
      </c>
      <c r="D8122">
        <v>12</v>
      </c>
      <c r="E8122">
        <v>6152</v>
      </c>
      <c r="F8122">
        <v>12</v>
      </c>
      <c r="G8122">
        <v>7804</v>
      </c>
      <c r="H8122">
        <v>5.7464734204900801E-2</v>
      </c>
      <c r="I8122">
        <v>0.29901707624061702</v>
      </c>
      <c r="J8122">
        <v>0.25701513200912302</v>
      </c>
      <c r="K8122" t="s">
        <v>29178</v>
      </c>
      <c r="L8122">
        <v>12</v>
      </c>
      <c r="M8122" t="s">
        <v>5133</v>
      </c>
      <c r="N8122">
        <v>1</v>
      </c>
      <c r="O8122">
        <v>1.95058517555267E-3</v>
      </c>
    </row>
    <row r="8123" spans="1:15">
      <c r="A8123" t="s">
        <v>9066</v>
      </c>
      <c r="B8123" t="s">
        <v>23518</v>
      </c>
      <c r="C8123" t="s">
        <v>9067</v>
      </c>
      <c r="D8123">
        <v>2</v>
      </c>
      <c r="E8123">
        <v>787</v>
      </c>
      <c r="F8123">
        <v>7</v>
      </c>
      <c r="G8123">
        <v>7393</v>
      </c>
      <c r="H8123">
        <v>0.16585350806365901</v>
      </c>
      <c r="I8123">
        <v>0.82859402353427802</v>
      </c>
      <c r="J8123">
        <v>0.80113049045977802</v>
      </c>
      <c r="K8123" t="s">
        <v>29179</v>
      </c>
      <c r="L8123">
        <v>2</v>
      </c>
      <c r="M8123" t="s">
        <v>5133</v>
      </c>
      <c r="N8123">
        <v>0.28571428571428598</v>
      </c>
      <c r="O8123">
        <v>2.5412960609911099E-3</v>
      </c>
    </row>
    <row r="8124" spans="1:15">
      <c r="A8124" t="s">
        <v>9066</v>
      </c>
      <c r="B8124" t="s">
        <v>23511</v>
      </c>
      <c r="C8124" t="s">
        <v>9067</v>
      </c>
      <c r="D8124">
        <v>9</v>
      </c>
      <c r="E8124">
        <v>6152</v>
      </c>
      <c r="F8124">
        <v>11</v>
      </c>
      <c r="G8124">
        <v>7804</v>
      </c>
      <c r="H8124">
        <v>0.578610134932666</v>
      </c>
      <c r="I8124">
        <v>0.968912233598893</v>
      </c>
      <c r="J8124">
        <v>0.832812322140707</v>
      </c>
      <c r="K8124" t="s">
        <v>29180</v>
      </c>
      <c r="L8124">
        <v>9</v>
      </c>
      <c r="M8124" t="s">
        <v>5133</v>
      </c>
      <c r="N8124">
        <v>0.81818181818181801</v>
      </c>
      <c r="O8124">
        <v>1.4629388816645001E-3</v>
      </c>
    </row>
    <row r="8125" spans="1:15">
      <c r="A8125" t="s">
        <v>9068</v>
      </c>
      <c r="B8125" t="s">
        <v>23513</v>
      </c>
      <c r="C8125" t="s">
        <v>9069</v>
      </c>
      <c r="D8125">
        <v>1</v>
      </c>
      <c r="E8125">
        <v>535</v>
      </c>
      <c r="F8125">
        <v>3</v>
      </c>
      <c r="G8125">
        <v>8124</v>
      </c>
      <c r="H8125">
        <v>0.184859247501582</v>
      </c>
      <c r="I8125">
        <v>0.75508452473579202</v>
      </c>
      <c r="J8125">
        <v>0.71764152547495597</v>
      </c>
      <c r="K8125" t="s">
        <v>25564</v>
      </c>
      <c r="L8125">
        <v>1</v>
      </c>
      <c r="M8125" t="s">
        <v>5133</v>
      </c>
      <c r="N8125">
        <v>0.33333333333333298</v>
      </c>
      <c r="O8125">
        <v>1.8691588785046699E-3</v>
      </c>
    </row>
    <row r="8126" spans="1:15">
      <c r="A8126" t="s">
        <v>9068</v>
      </c>
      <c r="B8126" t="s">
        <v>23511</v>
      </c>
      <c r="C8126" t="s">
        <v>9069</v>
      </c>
      <c r="D8126">
        <v>2</v>
      </c>
      <c r="E8126">
        <v>6152</v>
      </c>
      <c r="F8126">
        <v>3</v>
      </c>
      <c r="G8126">
        <v>7804</v>
      </c>
      <c r="H8126">
        <v>0.88457550560319997</v>
      </c>
      <c r="I8126">
        <v>1</v>
      </c>
      <c r="J8126">
        <v>0.85953329234717102</v>
      </c>
      <c r="K8126" t="s">
        <v>25565</v>
      </c>
      <c r="L8126">
        <v>2</v>
      </c>
      <c r="M8126" t="s">
        <v>5133</v>
      </c>
      <c r="N8126">
        <v>0.66666666666666696</v>
      </c>
      <c r="O8126">
        <v>3.2509752925877802E-4</v>
      </c>
    </row>
    <row r="8127" spans="1:15">
      <c r="A8127" t="s">
        <v>9070</v>
      </c>
      <c r="B8127" t="s">
        <v>23511</v>
      </c>
      <c r="C8127" t="s">
        <v>9071</v>
      </c>
      <c r="D8127">
        <v>1</v>
      </c>
      <c r="E8127">
        <v>6152</v>
      </c>
      <c r="F8127">
        <v>3</v>
      </c>
      <c r="G8127">
        <v>7804</v>
      </c>
      <c r="H8127">
        <v>0.99052768249503997</v>
      </c>
      <c r="I8127">
        <v>1</v>
      </c>
      <c r="J8127">
        <v>0.85953329234717102</v>
      </c>
      <c r="K8127" t="s">
        <v>29181</v>
      </c>
      <c r="L8127">
        <v>1</v>
      </c>
      <c r="M8127" t="s">
        <v>5133</v>
      </c>
      <c r="N8127">
        <v>0.33333333333333298</v>
      </c>
      <c r="O8127">
        <v>1.6254876462938901E-4</v>
      </c>
    </row>
    <row r="8128" spans="1:15">
      <c r="A8128" t="s">
        <v>9072</v>
      </c>
      <c r="B8128" t="s">
        <v>23511</v>
      </c>
      <c r="C8128" t="s">
        <v>9073</v>
      </c>
      <c r="D8128">
        <v>25</v>
      </c>
      <c r="E8128">
        <v>6152</v>
      </c>
      <c r="F8128">
        <v>29</v>
      </c>
      <c r="G8128">
        <v>7804</v>
      </c>
      <c r="H8128">
        <v>0.234122082898128</v>
      </c>
      <c r="I8128">
        <v>0.71382528017432401</v>
      </c>
      <c r="J8128">
        <v>0.61355659322887801</v>
      </c>
      <c r="K8128" t="s">
        <v>24985</v>
      </c>
      <c r="L8128">
        <v>25</v>
      </c>
      <c r="M8128" t="s">
        <v>1463</v>
      </c>
      <c r="N8128">
        <v>0.86206896551724099</v>
      </c>
      <c r="O8128">
        <v>4.0637191157347199E-3</v>
      </c>
    </row>
    <row r="8129" spans="1:15">
      <c r="A8129" t="s">
        <v>9072</v>
      </c>
      <c r="B8129" t="s">
        <v>23513</v>
      </c>
      <c r="C8129" t="s">
        <v>9073</v>
      </c>
      <c r="D8129">
        <v>3</v>
      </c>
      <c r="E8129">
        <v>535</v>
      </c>
      <c r="F8129">
        <v>35</v>
      </c>
      <c r="G8129">
        <v>8124</v>
      </c>
      <c r="H8129">
        <v>0.40810874806039799</v>
      </c>
      <c r="I8129">
        <v>0.99999999999997702</v>
      </c>
      <c r="J8129">
        <v>0.95041217501583097</v>
      </c>
      <c r="K8129" t="s">
        <v>24986</v>
      </c>
      <c r="L8129">
        <v>3</v>
      </c>
      <c r="M8129" t="s">
        <v>1463</v>
      </c>
      <c r="N8129">
        <v>8.5714285714285701E-2</v>
      </c>
      <c r="O8129">
        <v>5.60747663551402E-3</v>
      </c>
    </row>
    <row r="8130" spans="1:15">
      <c r="A8130" t="s">
        <v>9074</v>
      </c>
      <c r="B8130" t="s">
        <v>23511</v>
      </c>
      <c r="C8130" t="s">
        <v>9075</v>
      </c>
      <c r="D8130">
        <v>14</v>
      </c>
      <c r="E8130">
        <v>6152</v>
      </c>
      <c r="F8130">
        <v>14</v>
      </c>
      <c r="G8130">
        <v>7804</v>
      </c>
      <c r="H8130">
        <v>3.5680033920092398E-2</v>
      </c>
      <c r="I8130">
        <v>0.21445050912290001</v>
      </c>
      <c r="J8130">
        <v>0.18432735215193299</v>
      </c>
      <c r="K8130" t="s">
        <v>29182</v>
      </c>
      <c r="L8130">
        <v>14</v>
      </c>
      <c r="M8130" t="s">
        <v>5133</v>
      </c>
      <c r="N8130">
        <v>1</v>
      </c>
      <c r="O8130">
        <v>2.2756827048114399E-3</v>
      </c>
    </row>
    <row r="8131" spans="1:15">
      <c r="A8131" t="s">
        <v>9076</v>
      </c>
      <c r="B8131" t="s">
        <v>23511</v>
      </c>
      <c r="C8131" t="s">
        <v>9077</v>
      </c>
      <c r="D8131">
        <v>11</v>
      </c>
      <c r="E8131">
        <v>6152</v>
      </c>
      <c r="F8131">
        <v>11</v>
      </c>
      <c r="G8131">
        <v>7804</v>
      </c>
      <c r="H8131">
        <v>7.29234120922964E-2</v>
      </c>
      <c r="I8131">
        <v>0.34901846963959998</v>
      </c>
      <c r="J8131">
        <v>0.29999299429929699</v>
      </c>
      <c r="K8131" t="s">
        <v>29183</v>
      </c>
      <c r="L8131">
        <v>11</v>
      </c>
      <c r="M8131" t="s">
        <v>5133</v>
      </c>
      <c r="N8131">
        <v>1</v>
      </c>
      <c r="O8131">
        <v>1.78803641092328E-3</v>
      </c>
    </row>
    <row r="8132" spans="1:15">
      <c r="A8132" t="s">
        <v>9078</v>
      </c>
      <c r="B8132" t="s">
        <v>23518</v>
      </c>
      <c r="C8132" t="s">
        <v>9079</v>
      </c>
      <c r="D8132">
        <v>17</v>
      </c>
      <c r="E8132">
        <v>787</v>
      </c>
      <c r="F8132">
        <v>259</v>
      </c>
      <c r="G8132">
        <v>7393</v>
      </c>
      <c r="H8132">
        <v>0.99182857261085999</v>
      </c>
      <c r="I8132">
        <v>1</v>
      </c>
      <c r="J8132">
        <v>0.966855260484069</v>
      </c>
      <c r="K8132" t="s">
        <v>29184</v>
      </c>
      <c r="L8132">
        <v>17</v>
      </c>
      <c r="M8132" t="s">
        <v>2729</v>
      </c>
      <c r="N8132">
        <v>6.5637065637065603E-2</v>
      </c>
      <c r="O8132">
        <v>2.1601016518424401E-2</v>
      </c>
    </row>
    <row r="8133" spans="1:15">
      <c r="A8133" t="s">
        <v>9078</v>
      </c>
      <c r="B8133" t="s">
        <v>23513</v>
      </c>
      <c r="C8133" t="s">
        <v>9079</v>
      </c>
      <c r="D8133">
        <v>5</v>
      </c>
      <c r="E8133">
        <v>535</v>
      </c>
      <c r="F8133">
        <v>289</v>
      </c>
      <c r="G8133">
        <v>8124</v>
      </c>
      <c r="H8133">
        <v>0.99998071683438705</v>
      </c>
      <c r="I8133">
        <v>0.99999999999997702</v>
      </c>
      <c r="J8133">
        <v>0.95041217501583097</v>
      </c>
      <c r="K8133" t="s">
        <v>29185</v>
      </c>
      <c r="L8133">
        <v>5</v>
      </c>
      <c r="M8133" t="s">
        <v>2729</v>
      </c>
      <c r="N8133">
        <v>1.73010380622837E-2</v>
      </c>
      <c r="O8133">
        <v>9.3457943925233603E-3</v>
      </c>
    </row>
    <row r="8134" spans="1:15">
      <c r="A8134" t="s">
        <v>9078</v>
      </c>
      <c r="B8134" t="s">
        <v>23511</v>
      </c>
      <c r="C8134" t="s">
        <v>9079</v>
      </c>
      <c r="D8134">
        <v>264</v>
      </c>
      <c r="E8134">
        <v>6152</v>
      </c>
      <c r="F8134">
        <v>292</v>
      </c>
      <c r="G8134">
        <v>7804</v>
      </c>
      <c r="H8134" s="34">
        <v>6.6861181819422598E-8</v>
      </c>
      <c r="I8134" s="34">
        <v>2.9501586898709799E-6</v>
      </c>
      <c r="J8134" s="34">
        <v>2.5357596116514201E-6</v>
      </c>
      <c r="K8134" t="s">
        <v>29186</v>
      </c>
      <c r="L8134">
        <v>264</v>
      </c>
      <c r="M8134" t="s">
        <v>2729</v>
      </c>
      <c r="N8134">
        <v>0.90410958904109595</v>
      </c>
      <c r="O8134">
        <v>4.2912873862158599E-2</v>
      </c>
    </row>
    <row r="8135" spans="1:15">
      <c r="A8135" t="s">
        <v>9080</v>
      </c>
      <c r="B8135" t="s">
        <v>23518</v>
      </c>
      <c r="C8135" t="s">
        <v>9081</v>
      </c>
      <c r="D8135">
        <v>6</v>
      </c>
      <c r="E8135">
        <v>787</v>
      </c>
      <c r="F8135">
        <v>136</v>
      </c>
      <c r="G8135">
        <v>7393</v>
      </c>
      <c r="H8135">
        <v>0.99742753467343104</v>
      </c>
      <c r="I8135">
        <v>1</v>
      </c>
      <c r="J8135">
        <v>0.966855260484069</v>
      </c>
      <c r="K8135" t="s">
        <v>29187</v>
      </c>
      <c r="L8135">
        <v>6</v>
      </c>
      <c r="M8135" t="s">
        <v>2729</v>
      </c>
      <c r="N8135">
        <v>4.4117647058823498E-2</v>
      </c>
      <c r="O8135">
        <v>7.6238881829733202E-3</v>
      </c>
    </row>
    <row r="8136" spans="1:15">
      <c r="A8136" t="s">
        <v>9080</v>
      </c>
      <c r="B8136" t="s">
        <v>23513</v>
      </c>
      <c r="C8136" t="s">
        <v>9081</v>
      </c>
      <c r="D8136">
        <v>1</v>
      </c>
      <c r="E8136">
        <v>535</v>
      </c>
      <c r="F8136">
        <v>150</v>
      </c>
      <c r="G8136">
        <v>8124</v>
      </c>
      <c r="H8136">
        <v>0.99996692204754301</v>
      </c>
      <c r="I8136">
        <v>0.99999999999997702</v>
      </c>
      <c r="J8136">
        <v>0.95041217501583097</v>
      </c>
      <c r="K8136" t="s">
        <v>26661</v>
      </c>
      <c r="L8136">
        <v>1</v>
      </c>
      <c r="M8136" t="s">
        <v>2729</v>
      </c>
      <c r="N8136">
        <v>6.6666666666666697E-3</v>
      </c>
      <c r="O8136">
        <v>1.8691588785046699E-3</v>
      </c>
    </row>
    <row r="8137" spans="1:15">
      <c r="A8137" t="s">
        <v>9080</v>
      </c>
      <c r="B8137" t="s">
        <v>23511</v>
      </c>
      <c r="C8137" t="s">
        <v>9081</v>
      </c>
      <c r="D8137">
        <v>135</v>
      </c>
      <c r="E8137">
        <v>6152</v>
      </c>
      <c r="F8137">
        <v>151</v>
      </c>
      <c r="G8137">
        <v>7804</v>
      </c>
      <c r="H8137">
        <v>4.3804933861618498E-4</v>
      </c>
      <c r="I8137">
        <v>6.6655266440129E-3</v>
      </c>
      <c r="J8137">
        <v>5.7292420615561897E-3</v>
      </c>
      <c r="K8137" t="s">
        <v>29188</v>
      </c>
      <c r="L8137">
        <v>135</v>
      </c>
      <c r="M8137" t="s">
        <v>2729</v>
      </c>
      <c r="N8137">
        <v>0.89403973509933798</v>
      </c>
      <c r="O8137">
        <v>2.1944083224967499E-2</v>
      </c>
    </row>
    <row r="8138" spans="1:15">
      <c r="A8138" t="s">
        <v>9082</v>
      </c>
      <c r="B8138" t="s">
        <v>23518</v>
      </c>
      <c r="C8138" t="s">
        <v>9083</v>
      </c>
      <c r="D8138">
        <v>2</v>
      </c>
      <c r="E8138">
        <v>787</v>
      </c>
      <c r="F8138">
        <v>43</v>
      </c>
      <c r="G8138">
        <v>7393</v>
      </c>
      <c r="H8138">
        <v>0.95202783656463397</v>
      </c>
      <c r="I8138">
        <v>1</v>
      </c>
      <c r="J8138">
        <v>0.966855260484069</v>
      </c>
      <c r="K8138" t="s">
        <v>29189</v>
      </c>
      <c r="L8138">
        <v>2</v>
      </c>
      <c r="M8138" t="s">
        <v>2729</v>
      </c>
      <c r="N8138">
        <v>4.6511627906976702E-2</v>
      </c>
      <c r="O8138">
        <v>2.5412960609911099E-3</v>
      </c>
    </row>
    <row r="8139" spans="1:15">
      <c r="A8139" t="s">
        <v>9082</v>
      </c>
      <c r="B8139" t="s">
        <v>23511</v>
      </c>
      <c r="C8139" t="s">
        <v>9083</v>
      </c>
      <c r="D8139">
        <v>45</v>
      </c>
      <c r="E8139">
        <v>6152</v>
      </c>
      <c r="F8139">
        <v>52</v>
      </c>
      <c r="G8139">
        <v>7804</v>
      </c>
      <c r="H8139">
        <v>0.112575850311758</v>
      </c>
      <c r="I8139">
        <v>0.47607785494813298</v>
      </c>
      <c r="J8139">
        <v>0.40920476607714801</v>
      </c>
      <c r="K8139" t="s">
        <v>29190</v>
      </c>
      <c r="L8139">
        <v>45</v>
      </c>
      <c r="M8139" t="s">
        <v>2729</v>
      </c>
      <c r="N8139">
        <v>0.86538461538461497</v>
      </c>
      <c r="O8139">
        <v>7.3146944083225E-3</v>
      </c>
    </row>
    <row r="8140" spans="1:15">
      <c r="A8140" t="s">
        <v>9082</v>
      </c>
      <c r="B8140" t="s">
        <v>23513</v>
      </c>
      <c r="C8140" t="s">
        <v>9083</v>
      </c>
      <c r="D8140">
        <v>3</v>
      </c>
      <c r="E8140">
        <v>535</v>
      </c>
      <c r="F8140">
        <v>52</v>
      </c>
      <c r="G8140">
        <v>8124</v>
      </c>
      <c r="H8140">
        <v>0.67506714902448195</v>
      </c>
      <c r="I8140">
        <v>0.99999999999997702</v>
      </c>
      <c r="J8140">
        <v>0.95041217501583097</v>
      </c>
      <c r="K8140" t="s">
        <v>29191</v>
      </c>
      <c r="L8140">
        <v>3</v>
      </c>
      <c r="M8140" t="s">
        <v>2729</v>
      </c>
      <c r="N8140">
        <v>5.7692307692307702E-2</v>
      </c>
      <c r="O8140">
        <v>5.60747663551402E-3</v>
      </c>
    </row>
    <row r="8141" spans="1:15">
      <c r="A8141" t="s">
        <v>9084</v>
      </c>
      <c r="B8141" t="s">
        <v>23518</v>
      </c>
      <c r="C8141" t="s">
        <v>9085</v>
      </c>
      <c r="D8141">
        <v>2</v>
      </c>
      <c r="E8141">
        <v>787</v>
      </c>
      <c r="F8141">
        <v>44</v>
      </c>
      <c r="G8141">
        <v>7393</v>
      </c>
      <c r="H8141">
        <v>0.95632451239024496</v>
      </c>
      <c r="I8141">
        <v>1</v>
      </c>
      <c r="J8141">
        <v>0.966855260484069</v>
      </c>
      <c r="K8141" t="s">
        <v>29189</v>
      </c>
      <c r="L8141">
        <v>2</v>
      </c>
      <c r="M8141" t="s">
        <v>2729</v>
      </c>
      <c r="N8141">
        <v>4.5454545454545497E-2</v>
      </c>
      <c r="O8141">
        <v>2.5412960609911099E-3</v>
      </c>
    </row>
    <row r="8142" spans="1:15">
      <c r="A8142" t="s">
        <v>9084</v>
      </c>
      <c r="B8142" t="s">
        <v>23513</v>
      </c>
      <c r="C8142" t="s">
        <v>9085</v>
      </c>
      <c r="D8142">
        <v>3</v>
      </c>
      <c r="E8142">
        <v>535</v>
      </c>
      <c r="F8142">
        <v>53</v>
      </c>
      <c r="G8142">
        <v>8124</v>
      </c>
      <c r="H8142">
        <v>0.68766094771566899</v>
      </c>
      <c r="I8142">
        <v>0.99999999999997702</v>
      </c>
      <c r="J8142">
        <v>0.95041217501583097</v>
      </c>
      <c r="K8142" t="s">
        <v>29191</v>
      </c>
      <c r="L8142">
        <v>3</v>
      </c>
      <c r="M8142" t="s">
        <v>2729</v>
      </c>
      <c r="N8142">
        <v>5.6603773584905703E-2</v>
      </c>
      <c r="O8142">
        <v>5.60747663551402E-3</v>
      </c>
    </row>
    <row r="8143" spans="1:15">
      <c r="A8143" t="s">
        <v>9084</v>
      </c>
      <c r="B8143" t="s">
        <v>23511</v>
      </c>
      <c r="C8143" t="s">
        <v>9085</v>
      </c>
      <c r="D8143">
        <v>46</v>
      </c>
      <c r="E8143">
        <v>6152</v>
      </c>
      <c r="F8143">
        <v>53</v>
      </c>
      <c r="G8143">
        <v>7804</v>
      </c>
      <c r="H8143">
        <v>0.100474453512953</v>
      </c>
      <c r="I8143">
        <v>0.433656727240257</v>
      </c>
      <c r="J8143">
        <v>0.37274239451331698</v>
      </c>
      <c r="K8143" t="s">
        <v>29192</v>
      </c>
      <c r="L8143">
        <v>46</v>
      </c>
      <c r="M8143" t="s">
        <v>2729</v>
      </c>
      <c r="N8143">
        <v>0.86792452830188704</v>
      </c>
      <c r="O8143">
        <v>7.4772431729518904E-3</v>
      </c>
    </row>
    <row r="8144" spans="1:15">
      <c r="A8144" t="s">
        <v>9086</v>
      </c>
      <c r="B8144" t="s">
        <v>23511</v>
      </c>
      <c r="C8144" t="s">
        <v>9087</v>
      </c>
      <c r="D8144">
        <v>3</v>
      </c>
      <c r="E8144">
        <v>6152</v>
      </c>
      <c r="F8144">
        <v>3</v>
      </c>
      <c r="G8144">
        <v>7804</v>
      </c>
      <c r="H8144">
        <v>0.489837867770546</v>
      </c>
      <c r="I8144">
        <v>0.96083957126938102</v>
      </c>
      <c r="J8144">
        <v>0.82587360011061495</v>
      </c>
      <c r="K8144" t="s">
        <v>24613</v>
      </c>
      <c r="L8144">
        <v>3</v>
      </c>
      <c r="M8144" t="s">
        <v>2729</v>
      </c>
      <c r="N8144">
        <v>1</v>
      </c>
      <c r="O8144">
        <v>4.8764629388816603E-4</v>
      </c>
    </row>
    <row r="8145" spans="1:15">
      <c r="A8145" t="s">
        <v>9088</v>
      </c>
      <c r="B8145" t="s">
        <v>23518</v>
      </c>
      <c r="C8145" t="s">
        <v>9089</v>
      </c>
      <c r="D8145">
        <v>5</v>
      </c>
      <c r="E8145">
        <v>787</v>
      </c>
      <c r="F8145">
        <v>131</v>
      </c>
      <c r="G8145">
        <v>7393</v>
      </c>
      <c r="H8145">
        <v>0.998855518517901</v>
      </c>
      <c r="I8145">
        <v>1</v>
      </c>
      <c r="J8145">
        <v>0.966855260484069</v>
      </c>
      <c r="K8145" t="s">
        <v>29193</v>
      </c>
      <c r="L8145">
        <v>5</v>
      </c>
      <c r="M8145" t="s">
        <v>5133</v>
      </c>
      <c r="N8145">
        <v>3.8167938931297697E-2</v>
      </c>
      <c r="O8145">
        <v>6.35324015247776E-3</v>
      </c>
    </row>
    <row r="8146" spans="1:15">
      <c r="A8146" t="s">
        <v>9088</v>
      </c>
      <c r="B8146" t="s">
        <v>23513</v>
      </c>
      <c r="C8146" t="s">
        <v>9089</v>
      </c>
      <c r="D8146">
        <v>5</v>
      </c>
      <c r="E8146">
        <v>535</v>
      </c>
      <c r="F8146">
        <v>166</v>
      </c>
      <c r="G8146">
        <v>8124</v>
      </c>
      <c r="H8146">
        <v>0.98721657229870097</v>
      </c>
      <c r="I8146">
        <v>0.99999999999997702</v>
      </c>
      <c r="J8146">
        <v>0.95041217501583097</v>
      </c>
      <c r="K8146" t="s">
        <v>29194</v>
      </c>
      <c r="L8146">
        <v>5</v>
      </c>
      <c r="M8146" t="s">
        <v>5133</v>
      </c>
      <c r="N8146">
        <v>3.0120481927710802E-2</v>
      </c>
      <c r="O8146">
        <v>9.3457943925233603E-3</v>
      </c>
    </row>
    <row r="8147" spans="1:15">
      <c r="A8147" t="s">
        <v>9088</v>
      </c>
      <c r="B8147" t="s">
        <v>23511</v>
      </c>
      <c r="C8147" t="s">
        <v>9089</v>
      </c>
      <c r="D8147">
        <v>148</v>
      </c>
      <c r="E8147">
        <v>6152</v>
      </c>
      <c r="F8147">
        <v>162</v>
      </c>
      <c r="G8147">
        <v>7804</v>
      </c>
      <c r="H8147" s="34">
        <v>1.3199228144615299E-5</v>
      </c>
      <c r="I8147">
        <v>3.6180468922223302E-4</v>
      </c>
      <c r="J8147">
        <v>3.1098317571383099E-4</v>
      </c>
      <c r="K8147" t="s">
        <v>29195</v>
      </c>
      <c r="L8147">
        <v>148</v>
      </c>
      <c r="M8147" t="s">
        <v>5133</v>
      </c>
      <c r="N8147">
        <v>0.91358024691357997</v>
      </c>
      <c r="O8147">
        <v>2.4057217165149501E-2</v>
      </c>
    </row>
    <row r="8148" spans="1:15">
      <c r="A8148" t="s">
        <v>9090</v>
      </c>
      <c r="B8148" t="s">
        <v>23513</v>
      </c>
      <c r="C8148" t="s">
        <v>9091</v>
      </c>
      <c r="D8148">
        <v>1</v>
      </c>
      <c r="E8148">
        <v>535</v>
      </c>
      <c r="F8148">
        <v>1</v>
      </c>
      <c r="G8148">
        <v>8124</v>
      </c>
      <c r="H8148">
        <v>6.5854258985721295E-2</v>
      </c>
      <c r="I8148">
        <v>0.448760549738495</v>
      </c>
      <c r="J8148">
        <v>0.42650749013827299</v>
      </c>
      <c r="K8148" t="s">
        <v>24396</v>
      </c>
      <c r="L8148">
        <v>1</v>
      </c>
      <c r="M8148" t="s">
        <v>5133</v>
      </c>
      <c r="N8148">
        <v>1</v>
      </c>
      <c r="O8148">
        <v>1.8691588785046699E-3</v>
      </c>
    </row>
    <row r="8149" spans="1:15">
      <c r="A8149" t="s">
        <v>9092</v>
      </c>
      <c r="B8149" t="s">
        <v>23513</v>
      </c>
      <c r="C8149" t="s">
        <v>9093</v>
      </c>
      <c r="D8149">
        <v>3</v>
      </c>
      <c r="E8149">
        <v>535</v>
      </c>
      <c r="F8149">
        <v>20</v>
      </c>
      <c r="G8149">
        <v>8124</v>
      </c>
      <c r="H8149">
        <v>0.14100613092595701</v>
      </c>
      <c r="I8149">
        <v>0.67807119738438004</v>
      </c>
      <c r="J8149">
        <v>0.64444712152169303</v>
      </c>
      <c r="K8149" t="s">
        <v>29196</v>
      </c>
      <c r="L8149">
        <v>3</v>
      </c>
      <c r="M8149" t="s">
        <v>5133</v>
      </c>
      <c r="N8149">
        <v>0.15</v>
      </c>
      <c r="O8149">
        <v>5.60747663551402E-3</v>
      </c>
    </row>
    <row r="8150" spans="1:15">
      <c r="A8150" t="s">
        <v>9092</v>
      </c>
      <c r="B8150" t="s">
        <v>23511</v>
      </c>
      <c r="C8150" t="s">
        <v>9093</v>
      </c>
      <c r="D8150">
        <v>17</v>
      </c>
      <c r="E8150">
        <v>6152</v>
      </c>
      <c r="F8150">
        <v>20</v>
      </c>
      <c r="G8150">
        <v>7804</v>
      </c>
      <c r="H8150">
        <v>0.36175190235100402</v>
      </c>
      <c r="I8150">
        <v>0.90829480295553899</v>
      </c>
      <c r="J8150">
        <v>0.78070962240619901</v>
      </c>
      <c r="K8150" t="s">
        <v>29197</v>
      </c>
      <c r="L8150">
        <v>17</v>
      </c>
      <c r="M8150" t="s">
        <v>5133</v>
      </c>
      <c r="N8150">
        <v>0.85</v>
      </c>
      <c r="O8150">
        <v>2.7633289986996102E-3</v>
      </c>
    </row>
    <row r="8151" spans="1:15">
      <c r="A8151" t="s">
        <v>9094</v>
      </c>
      <c r="B8151" t="s">
        <v>23511</v>
      </c>
      <c r="C8151" t="s">
        <v>9095</v>
      </c>
      <c r="D8151">
        <v>1</v>
      </c>
      <c r="E8151">
        <v>6152</v>
      </c>
      <c r="F8151">
        <v>1</v>
      </c>
      <c r="G8151">
        <v>7804</v>
      </c>
      <c r="H8151">
        <v>0.788313685289595</v>
      </c>
      <c r="I8151">
        <v>0.968912233598893</v>
      </c>
      <c r="J8151">
        <v>0.832812322140707</v>
      </c>
      <c r="K8151" t="s">
        <v>29198</v>
      </c>
      <c r="L8151">
        <v>1</v>
      </c>
      <c r="M8151" t="s">
        <v>5133</v>
      </c>
      <c r="N8151">
        <v>1</v>
      </c>
      <c r="O8151">
        <v>1.6254876462938901E-4</v>
      </c>
    </row>
    <row r="8152" spans="1:15">
      <c r="A8152" t="s">
        <v>9096</v>
      </c>
      <c r="B8152" t="s">
        <v>23511</v>
      </c>
      <c r="C8152" t="s">
        <v>9097</v>
      </c>
      <c r="D8152">
        <v>5</v>
      </c>
      <c r="E8152">
        <v>6152</v>
      </c>
      <c r="F8152">
        <v>5</v>
      </c>
      <c r="G8152">
        <v>7804</v>
      </c>
      <c r="H8152">
        <v>0.30433074367137097</v>
      </c>
      <c r="I8152">
        <v>0.81020448119108801</v>
      </c>
      <c r="J8152">
        <v>0.69639772519260701</v>
      </c>
      <c r="K8152" t="s">
        <v>29199</v>
      </c>
      <c r="L8152">
        <v>5</v>
      </c>
      <c r="M8152" t="s">
        <v>2729</v>
      </c>
      <c r="N8152">
        <v>1</v>
      </c>
      <c r="O8152">
        <v>8.1274382314694405E-4</v>
      </c>
    </row>
    <row r="8153" spans="1:15">
      <c r="A8153" t="s">
        <v>9098</v>
      </c>
      <c r="B8153" t="s">
        <v>23518</v>
      </c>
      <c r="C8153" t="s">
        <v>9099</v>
      </c>
      <c r="D8153">
        <v>3</v>
      </c>
      <c r="E8153">
        <v>787</v>
      </c>
      <c r="F8153">
        <v>17</v>
      </c>
      <c r="G8153">
        <v>7393</v>
      </c>
      <c r="H8153">
        <v>0.26860829090490701</v>
      </c>
      <c r="I8153">
        <v>0.97863801257884697</v>
      </c>
      <c r="J8153">
        <v>0.94620131057153301</v>
      </c>
      <c r="K8153" t="s">
        <v>29200</v>
      </c>
      <c r="L8153">
        <v>3</v>
      </c>
      <c r="M8153" t="s">
        <v>5133</v>
      </c>
      <c r="N8153">
        <v>0.17647058823529399</v>
      </c>
      <c r="O8153">
        <v>3.8119440914866601E-3</v>
      </c>
    </row>
    <row r="8154" spans="1:15">
      <c r="A8154" t="s">
        <v>9098</v>
      </c>
      <c r="B8154" t="s">
        <v>23511</v>
      </c>
      <c r="C8154" t="s">
        <v>9099</v>
      </c>
      <c r="D8154">
        <v>12</v>
      </c>
      <c r="E8154">
        <v>6152</v>
      </c>
      <c r="F8154">
        <v>15</v>
      </c>
      <c r="G8154">
        <v>7804</v>
      </c>
      <c r="H8154">
        <v>0.60409197031867101</v>
      </c>
      <c r="I8154">
        <v>0.968912233598893</v>
      </c>
      <c r="J8154">
        <v>0.832812322140707</v>
      </c>
      <c r="K8154" t="s">
        <v>29201</v>
      </c>
      <c r="L8154">
        <v>12</v>
      </c>
      <c r="M8154" t="s">
        <v>5133</v>
      </c>
      <c r="N8154">
        <v>0.8</v>
      </c>
      <c r="O8154">
        <v>1.95058517555267E-3</v>
      </c>
    </row>
    <row r="8155" spans="1:15">
      <c r="A8155" t="s">
        <v>9100</v>
      </c>
      <c r="B8155" t="s">
        <v>23518</v>
      </c>
      <c r="C8155" t="s">
        <v>9101</v>
      </c>
      <c r="D8155">
        <v>6</v>
      </c>
      <c r="E8155">
        <v>787</v>
      </c>
      <c r="F8155">
        <v>62</v>
      </c>
      <c r="G8155">
        <v>7393</v>
      </c>
      <c r="H8155">
        <v>0.65912839202387097</v>
      </c>
      <c r="I8155">
        <v>1</v>
      </c>
      <c r="J8155">
        <v>0.966855260484069</v>
      </c>
      <c r="K8155" t="s">
        <v>29202</v>
      </c>
      <c r="L8155">
        <v>6</v>
      </c>
      <c r="M8155" t="s">
        <v>5133</v>
      </c>
      <c r="N8155">
        <v>9.6774193548387094E-2</v>
      </c>
      <c r="O8155">
        <v>7.6238881829733202E-3</v>
      </c>
    </row>
    <row r="8156" spans="1:15">
      <c r="A8156" t="s">
        <v>9100</v>
      </c>
      <c r="B8156" t="s">
        <v>23513</v>
      </c>
      <c r="C8156" t="s">
        <v>9101</v>
      </c>
      <c r="D8156">
        <v>5</v>
      </c>
      <c r="E8156">
        <v>535</v>
      </c>
      <c r="F8156">
        <v>59</v>
      </c>
      <c r="G8156">
        <v>8124</v>
      </c>
      <c r="H8156">
        <v>0.34780086936065602</v>
      </c>
      <c r="I8156">
        <v>0.99999999999997702</v>
      </c>
      <c r="J8156">
        <v>0.95041217501583097</v>
      </c>
      <c r="K8156" t="s">
        <v>29203</v>
      </c>
      <c r="L8156">
        <v>5</v>
      </c>
      <c r="M8156" t="s">
        <v>5133</v>
      </c>
      <c r="N8156">
        <v>8.4745762711864403E-2</v>
      </c>
      <c r="O8156">
        <v>9.3457943925233603E-3</v>
      </c>
    </row>
    <row r="8157" spans="1:15">
      <c r="A8157" t="s">
        <v>9100</v>
      </c>
      <c r="B8157" t="s">
        <v>23511</v>
      </c>
      <c r="C8157" t="s">
        <v>9101</v>
      </c>
      <c r="D8157">
        <v>49</v>
      </c>
      <c r="E8157">
        <v>6152</v>
      </c>
      <c r="F8157">
        <v>61</v>
      </c>
      <c r="G8157">
        <v>7804</v>
      </c>
      <c r="H8157">
        <v>0.46016768931795599</v>
      </c>
      <c r="I8157">
        <v>0.96083957126938102</v>
      </c>
      <c r="J8157">
        <v>0.82587360011061495</v>
      </c>
      <c r="K8157" t="s">
        <v>29204</v>
      </c>
      <c r="L8157">
        <v>49</v>
      </c>
      <c r="M8157" t="s">
        <v>5133</v>
      </c>
      <c r="N8157">
        <v>0.80327868852458995</v>
      </c>
      <c r="O8157">
        <v>7.9648894668400503E-3</v>
      </c>
    </row>
    <row r="8158" spans="1:15">
      <c r="A8158" t="s">
        <v>9102</v>
      </c>
      <c r="B8158" t="s">
        <v>23518</v>
      </c>
      <c r="C8158" t="s">
        <v>9103</v>
      </c>
      <c r="D8158">
        <v>1</v>
      </c>
      <c r="E8158">
        <v>787</v>
      </c>
      <c r="F8158">
        <v>1</v>
      </c>
      <c r="G8158">
        <v>7393</v>
      </c>
      <c r="H8158">
        <v>0.106452049235764</v>
      </c>
      <c r="I8158">
        <v>0.63266972740240601</v>
      </c>
      <c r="J8158">
        <v>0.61170005408803896</v>
      </c>
      <c r="K8158" t="s">
        <v>23877</v>
      </c>
      <c r="L8158">
        <v>1</v>
      </c>
      <c r="M8158" t="s">
        <v>5133</v>
      </c>
      <c r="N8158">
        <v>1</v>
      </c>
      <c r="O8158">
        <v>1.27064803049555E-3</v>
      </c>
    </row>
    <row r="8159" spans="1:15">
      <c r="A8159" t="s">
        <v>9104</v>
      </c>
      <c r="B8159" t="s">
        <v>23518</v>
      </c>
      <c r="C8159" t="s">
        <v>9105</v>
      </c>
      <c r="D8159">
        <v>1</v>
      </c>
      <c r="E8159">
        <v>787</v>
      </c>
      <c r="F8159">
        <v>37</v>
      </c>
      <c r="G8159">
        <v>7393</v>
      </c>
      <c r="H8159">
        <v>0.98462965298376404</v>
      </c>
      <c r="I8159">
        <v>1</v>
      </c>
      <c r="J8159">
        <v>0.966855260484069</v>
      </c>
      <c r="K8159" t="s">
        <v>29205</v>
      </c>
      <c r="L8159">
        <v>1</v>
      </c>
      <c r="M8159" t="s">
        <v>2729</v>
      </c>
      <c r="N8159">
        <v>2.7027027027027001E-2</v>
      </c>
      <c r="O8159">
        <v>1.27064803049555E-3</v>
      </c>
    </row>
    <row r="8160" spans="1:15">
      <c r="A8160" t="s">
        <v>9104</v>
      </c>
      <c r="B8160" t="s">
        <v>23511</v>
      </c>
      <c r="C8160" t="s">
        <v>9105</v>
      </c>
      <c r="D8160">
        <v>46</v>
      </c>
      <c r="E8160">
        <v>6152</v>
      </c>
      <c r="F8160">
        <v>50</v>
      </c>
      <c r="G8160">
        <v>7804</v>
      </c>
      <c r="H8160">
        <v>1.12924121791723E-2</v>
      </c>
      <c r="I8160">
        <v>9.0828266261398199E-2</v>
      </c>
      <c r="J8160">
        <v>7.8069918737844995E-2</v>
      </c>
      <c r="K8160" t="s">
        <v>29206</v>
      </c>
      <c r="L8160">
        <v>46</v>
      </c>
      <c r="M8160" t="s">
        <v>2729</v>
      </c>
      <c r="N8160">
        <v>0.92</v>
      </c>
      <c r="O8160">
        <v>7.4772431729518904E-3</v>
      </c>
    </row>
    <row r="8161" spans="1:15">
      <c r="A8161" t="s">
        <v>9104</v>
      </c>
      <c r="B8161" t="s">
        <v>23513</v>
      </c>
      <c r="C8161" t="s">
        <v>9105</v>
      </c>
      <c r="D8161">
        <v>2</v>
      </c>
      <c r="E8161">
        <v>535</v>
      </c>
      <c r="F8161">
        <v>51</v>
      </c>
      <c r="G8161">
        <v>8124</v>
      </c>
      <c r="H8161">
        <v>0.85845786744572095</v>
      </c>
      <c r="I8161">
        <v>0.99999999999997702</v>
      </c>
      <c r="J8161">
        <v>0.95041217501583097</v>
      </c>
      <c r="K8161" t="s">
        <v>29207</v>
      </c>
      <c r="L8161">
        <v>2</v>
      </c>
      <c r="M8161" t="s">
        <v>2729</v>
      </c>
      <c r="N8161">
        <v>3.9215686274509803E-2</v>
      </c>
      <c r="O8161">
        <v>3.7383177570093499E-3</v>
      </c>
    </row>
    <row r="8162" spans="1:15">
      <c r="A8162" t="s">
        <v>9106</v>
      </c>
      <c r="B8162" t="s">
        <v>23511</v>
      </c>
      <c r="C8162" t="s">
        <v>9107</v>
      </c>
      <c r="D8162">
        <v>12</v>
      </c>
      <c r="E8162">
        <v>6152</v>
      </c>
      <c r="F8162">
        <v>14</v>
      </c>
      <c r="G8162">
        <v>7804</v>
      </c>
      <c r="H8162">
        <v>0.40504102681163101</v>
      </c>
      <c r="I8162">
        <v>0.91525479399875698</v>
      </c>
      <c r="J8162">
        <v>0.78669196642228301</v>
      </c>
      <c r="K8162" t="s">
        <v>29208</v>
      </c>
      <c r="L8162">
        <v>12</v>
      </c>
      <c r="M8162" t="s">
        <v>5133</v>
      </c>
      <c r="N8162">
        <v>0.85714285714285698</v>
      </c>
      <c r="O8162">
        <v>1.95058517555267E-3</v>
      </c>
    </row>
    <row r="8163" spans="1:15">
      <c r="A8163" t="s">
        <v>9106</v>
      </c>
      <c r="B8163" t="s">
        <v>23518</v>
      </c>
      <c r="C8163" t="s">
        <v>9107</v>
      </c>
      <c r="D8163">
        <v>2</v>
      </c>
      <c r="E8163">
        <v>787</v>
      </c>
      <c r="F8163">
        <v>14</v>
      </c>
      <c r="G8163">
        <v>7393</v>
      </c>
      <c r="H8163">
        <v>0.44828683528909402</v>
      </c>
      <c r="I8163">
        <v>1</v>
      </c>
      <c r="J8163">
        <v>0.966855260484069</v>
      </c>
      <c r="K8163" t="s">
        <v>29209</v>
      </c>
      <c r="L8163">
        <v>2</v>
      </c>
      <c r="M8163" t="s">
        <v>5133</v>
      </c>
      <c r="N8163">
        <v>0.14285714285714299</v>
      </c>
      <c r="O8163">
        <v>2.5412960609911099E-3</v>
      </c>
    </row>
    <row r="8164" spans="1:15">
      <c r="A8164" t="s">
        <v>9108</v>
      </c>
      <c r="B8164" t="s">
        <v>23513</v>
      </c>
      <c r="C8164" t="s">
        <v>9109</v>
      </c>
      <c r="D8164">
        <v>2</v>
      </c>
      <c r="E8164">
        <v>535</v>
      </c>
      <c r="F8164">
        <v>6</v>
      </c>
      <c r="G8164">
        <v>8124</v>
      </c>
      <c r="H8164">
        <v>5.4382802179337199E-2</v>
      </c>
      <c r="I8164">
        <v>0.448760549738495</v>
      </c>
      <c r="J8164">
        <v>0.42650749013827299</v>
      </c>
      <c r="K8164" t="s">
        <v>23703</v>
      </c>
      <c r="L8164">
        <v>2</v>
      </c>
      <c r="M8164" t="s">
        <v>1463</v>
      </c>
      <c r="N8164">
        <v>0.33333333333333298</v>
      </c>
      <c r="O8164">
        <v>3.7383177570093499E-3</v>
      </c>
    </row>
    <row r="8165" spans="1:15">
      <c r="A8165" t="s">
        <v>9108</v>
      </c>
      <c r="B8165" t="s">
        <v>23511</v>
      </c>
      <c r="C8165" t="s">
        <v>9109</v>
      </c>
      <c r="D8165">
        <v>4</v>
      </c>
      <c r="E8165">
        <v>6152</v>
      </c>
      <c r="F8165">
        <v>6</v>
      </c>
      <c r="G8165">
        <v>7804</v>
      </c>
      <c r="H8165">
        <v>0.88632030892592895</v>
      </c>
      <c r="I8165">
        <v>1</v>
      </c>
      <c r="J8165">
        <v>0.85953329234717102</v>
      </c>
      <c r="K8165" t="s">
        <v>29210</v>
      </c>
      <c r="L8165">
        <v>4</v>
      </c>
      <c r="M8165" t="s">
        <v>1463</v>
      </c>
      <c r="N8165">
        <v>0.66666666666666696</v>
      </c>
      <c r="O8165">
        <v>6.5019505851755496E-4</v>
      </c>
    </row>
    <row r="8166" spans="1:15">
      <c r="A8166" t="s">
        <v>9110</v>
      </c>
      <c r="B8166" t="s">
        <v>23511</v>
      </c>
      <c r="C8166" t="s">
        <v>9111</v>
      </c>
      <c r="D8166">
        <v>9</v>
      </c>
      <c r="E8166">
        <v>6152</v>
      </c>
      <c r="F8166">
        <v>11</v>
      </c>
      <c r="G8166">
        <v>7804</v>
      </c>
      <c r="H8166">
        <v>0.578610134932666</v>
      </c>
      <c r="I8166">
        <v>0.968912233598893</v>
      </c>
      <c r="J8166">
        <v>0.832812322140707</v>
      </c>
      <c r="K8166" t="s">
        <v>29211</v>
      </c>
      <c r="L8166">
        <v>9</v>
      </c>
      <c r="M8166" t="s">
        <v>1463</v>
      </c>
      <c r="N8166">
        <v>0.81818181818181801</v>
      </c>
      <c r="O8166">
        <v>1.4629388816645001E-3</v>
      </c>
    </row>
    <row r="8167" spans="1:15">
      <c r="A8167" t="s">
        <v>9110</v>
      </c>
      <c r="B8167" t="s">
        <v>23518</v>
      </c>
      <c r="C8167" t="s">
        <v>9111</v>
      </c>
      <c r="D8167">
        <v>2</v>
      </c>
      <c r="E8167">
        <v>787</v>
      </c>
      <c r="F8167">
        <v>10</v>
      </c>
      <c r="G8167">
        <v>7393</v>
      </c>
      <c r="H8167">
        <v>0.28895773872730401</v>
      </c>
      <c r="I8167">
        <v>0.97863801257884697</v>
      </c>
      <c r="J8167">
        <v>0.94620131057153301</v>
      </c>
      <c r="K8167" t="s">
        <v>29212</v>
      </c>
      <c r="L8167">
        <v>2</v>
      </c>
      <c r="M8167" t="s">
        <v>1463</v>
      </c>
      <c r="N8167">
        <v>0.2</v>
      </c>
      <c r="O8167">
        <v>2.5412960609911099E-3</v>
      </c>
    </row>
    <row r="8168" spans="1:15">
      <c r="A8168" t="s">
        <v>9112</v>
      </c>
      <c r="B8168" t="s">
        <v>23511</v>
      </c>
      <c r="C8168" t="s">
        <v>9113</v>
      </c>
      <c r="D8168">
        <v>25</v>
      </c>
      <c r="E8168">
        <v>6152</v>
      </c>
      <c r="F8168">
        <v>27</v>
      </c>
      <c r="G8168">
        <v>7804</v>
      </c>
      <c r="H8168">
        <v>5.4245613173786997E-2</v>
      </c>
      <c r="I8168">
        <v>0.28959482308693002</v>
      </c>
      <c r="J8168">
        <v>0.248916391734606</v>
      </c>
      <c r="K8168" t="s">
        <v>29213</v>
      </c>
      <c r="L8168">
        <v>25</v>
      </c>
      <c r="M8168" t="s">
        <v>5133</v>
      </c>
      <c r="N8168">
        <v>0.92592592592592604</v>
      </c>
      <c r="O8168">
        <v>4.0637191157347199E-3</v>
      </c>
    </row>
    <row r="8169" spans="1:15">
      <c r="A8169" t="s">
        <v>9112</v>
      </c>
      <c r="B8169" t="s">
        <v>23513</v>
      </c>
      <c r="C8169" t="s">
        <v>9113</v>
      </c>
      <c r="D8169">
        <v>2</v>
      </c>
      <c r="E8169">
        <v>535</v>
      </c>
      <c r="F8169">
        <v>28</v>
      </c>
      <c r="G8169">
        <v>8124</v>
      </c>
      <c r="H8169">
        <v>0.55889928712021897</v>
      </c>
      <c r="I8169">
        <v>0.99999999999997702</v>
      </c>
      <c r="J8169">
        <v>0.95041217501583097</v>
      </c>
      <c r="K8169" t="s">
        <v>25029</v>
      </c>
      <c r="L8169">
        <v>2</v>
      </c>
      <c r="M8169" t="s">
        <v>5133</v>
      </c>
      <c r="N8169">
        <v>7.1428571428571397E-2</v>
      </c>
      <c r="O8169">
        <v>3.7383177570093499E-3</v>
      </c>
    </row>
    <row r="8170" spans="1:15">
      <c r="A8170" t="s">
        <v>9114</v>
      </c>
      <c r="B8170" t="s">
        <v>23518</v>
      </c>
      <c r="C8170" t="s">
        <v>9115</v>
      </c>
      <c r="D8170">
        <v>2</v>
      </c>
      <c r="E8170">
        <v>787</v>
      </c>
      <c r="F8170">
        <v>57</v>
      </c>
      <c r="G8170">
        <v>7393</v>
      </c>
      <c r="H8170">
        <v>0.98748917591172103</v>
      </c>
      <c r="I8170">
        <v>1</v>
      </c>
      <c r="J8170">
        <v>0.966855260484069</v>
      </c>
      <c r="K8170" t="s">
        <v>29214</v>
      </c>
      <c r="L8170">
        <v>2</v>
      </c>
      <c r="M8170" t="s">
        <v>5133</v>
      </c>
      <c r="N8170">
        <v>3.5087719298245598E-2</v>
      </c>
      <c r="O8170">
        <v>2.5412960609911099E-3</v>
      </c>
    </row>
    <row r="8171" spans="1:15">
      <c r="A8171" t="s">
        <v>9114</v>
      </c>
      <c r="B8171" t="s">
        <v>23511</v>
      </c>
      <c r="C8171" t="s">
        <v>9115</v>
      </c>
      <c r="D8171">
        <v>60</v>
      </c>
      <c r="E8171">
        <v>6152</v>
      </c>
      <c r="F8171">
        <v>68</v>
      </c>
      <c r="G8171">
        <v>7804</v>
      </c>
      <c r="H8171">
        <v>3.3312031227014802E-2</v>
      </c>
      <c r="I8171">
        <v>0.20961906139988601</v>
      </c>
      <c r="J8171">
        <v>0.18017456198376799</v>
      </c>
      <c r="K8171" t="s">
        <v>29215</v>
      </c>
      <c r="L8171">
        <v>60</v>
      </c>
      <c r="M8171" t="s">
        <v>5133</v>
      </c>
      <c r="N8171">
        <v>0.88235294117647101</v>
      </c>
      <c r="O8171">
        <v>9.7529258777633299E-3</v>
      </c>
    </row>
    <row r="8172" spans="1:15">
      <c r="A8172" t="s">
        <v>9114</v>
      </c>
      <c r="B8172" t="s">
        <v>23513</v>
      </c>
      <c r="C8172" t="s">
        <v>9115</v>
      </c>
      <c r="D8172">
        <v>4</v>
      </c>
      <c r="E8172">
        <v>535</v>
      </c>
      <c r="F8172">
        <v>70</v>
      </c>
      <c r="G8172">
        <v>8124</v>
      </c>
      <c r="H8172">
        <v>0.68592179008467202</v>
      </c>
      <c r="I8172">
        <v>0.99999999999997702</v>
      </c>
      <c r="J8172">
        <v>0.95041217501583097</v>
      </c>
      <c r="K8172" t="s">
        <v>29216</v>
      </c>
      <c r="L8172">
        <v>4</v>
      </c>
      <c r="M8172" t="s">
        <v>5133</v>
      </c>
      <c r="N8172">
        <v>5.7142857142857099E-2</v>
      </c>
      <c r="O8172">
        <v>7.4766355140186902E-3</v>
      </c>
    </row>
    <row r="8173" spans="1:15">
      <c r="A8173" t="s">
        <v>9116</v>
      </c>
      <c r="B8173" t="s">
        <v>23511</v>
      </c>
      <c r="C8173" t="s">
        <v>9117</v>
      </c>
      <c r="D8173">
        <v>1</v>
      </c>
      <c r="E8173">
        <v>6152</v>
      </c>
      <c r="F8173">
        <v>1</v>
      </c>
      <c r="G8173">
        <v>7804</v>
      </c>
      <c r="H8173">
        <v>0.788313685289595</v>
      </c>
      <c r="I8173">
        <v>0.968912233598893</v>
      </c>
      <c r="J8173">
        <v>0.832812322140707</v>
      </c>
      <c r="K8173" t="s">
        <v>29217</v>
      </c>
      <c r="L8173">
        <v>1</v>
      </c>
      <c r="M8173" t="s">
        <v>5133</v>
      </c>
      <c r="N8173">
        <v>1</v>
      </c>
      <c r="O8173">
        <v>1.6254876462938901E-4</v>
      </c>
    </row>
    <row r="8174" spans="1:15">
      <c r="A8174" t="s">
        <v>9118</v>
      </c>
      <c r="B8174" t="s">
        <v>23511</v>
      </c>
      <c r="C8174" t="s">
        <v>9119</v>
      </c>
      <c r="D8174">
        <v>7</v>
      </c>
      <c r="E8174">
        <v>6152</v>
      </c>
      <c r="F8174">
        <v>10</v>
      </c>
      <c r="G8174">
        <v>7804</v>
      </c>
      <c r="H8174">
        <v>0.85778567182431398</v>
      </c>
      <c r="I8174">
        <v>1</v>
      </c>
      <c r="J8174">
        <v>0.85953329234717102</v>
      </c>
      <c r="K8174" t="s">
        <v>29218</v>
      </c>
      <c r="L8174">
        <v>7</v>
      </c>
      <c r="M8174" t="s">
        <v>5133</v>
      </c>
      <c r="N8174">
        <v>0.7</v>
      </c>
      <c r="O8174">
        <v>1.13784135240572E-3</v>
      </c>
    </row>
    <row r="8175" spans="1:15">
      <c r="A8175" t="s">
        <v>9118</v>
      </c>
      <c r="B8175" t="s">
        <v>23518</v>
      </c>
      <c r="C8175" t="s">
        <v>9119</v>
      </c>
      <c r="D8175">
        <v>1</v>
      </c>
      <c r="E8175">
        <v>787</v>
      </c>
      <c r="F8175">
        <v>10</v>
      </c>
      <c r="G8175">
        <v>7393</v>
      </c>
      <c r="H8175">
        <v>0.67576236969544701</v>
      </c>
      <c r="I8175">
        <v>1</v>
      </c>
      <c r="J8175">
        <v>0.966855260484069</v>
      </c>
      <c r="K8175" t="s">
        <v>28604</v>
      </c>
      <c r="L8175">
        <v>1</v>
      </c>
      <c r="M8175" t="s">
        <v>5133</v>
      </c>
      <c r="N8175">
        <v>0.1</v>
      </c>
      <c r="O8175">
        <v>1.27064803049555E-3</v>
      </c>
    </row>
    <row r="8176" spans="1:15">
      <c r="A8176" t="s">
        <v>9118</v>
      </c>
      <c r="B8176" t="s">
        <v>23513</v>
      </c>
      <c r="C8176" t="s">
        <v>9119</v>
      </c>
      <c r="D8176">
        <v>2</v>
      </c>
      <c r="E8176">
        <v>535</v>
      </c>
      <c r="F8176">
        <v>10</v>
      </c>
      <c r="G8176">
        <v>8124</v>
      </c>
      <c r="H8176">
        <v>0.13720826776095801</v>
      </c>
      <c r="I8176">
        <v>0.66676148853393002</v>
      </c>
      <c r="J8176">
        <v>0.63369823653433999</v>
      </c>
      <c r="K8176" t="s">
        <v>25029</v>
      </c>
      <c r="L8176">
        <v>2</v>
      </c>
      <c r="M8176" t="s">
        <v>5133</v>
      </c>
      <c r="N8176">
        <v>0.2</v>
      </c>
      <c r="O8176">
        <v>3.7383177570093499E-3</v>
      </c>
    </row>
    <row r="8177" spans="1:15">
      <c r="A8177" t="s">
        <v>9120</v>
      </c>
      <c r="B8177" t="s">
        <v>23518</v>
      </c>
      <c r="C8177" t="s">
        <v>9121</v>
      </c>
      <c r="D8177">
        <v>1</v>
      </c>
      <c r="E8177">
        <v>787</v>
      </c>
      <c r="F8177">
        <v>13</v>
      </c>
      <c r="G8177">
        <v>7393</v>
      </c>
      <c r="H8177">
        <v>0.76880113817690798</v>
      </c>
      <c r="I8177">
        <v>1</v>
      </c>
      <c r="J8177">
        <v>0.966855260484069</v>
      </c>
      <c r="K8177" t="s">
        <v>29219</v>
      </c>
      <c r="L8177">
        <v>1</v>
      </c>
      <c r="M8177" t="s">
        <v>5133</v>
      </c>
      <c r="N8177">
        <v>7.69230769230769E-2</v>
      </c>
      <c r="O8177">
        <v>1.27064803049555E-3</v>
      </c>
    </row>
    <row r="8178" spans="1:15">
      <c r="A8178" t="s">
        <v>9120</v>
      </c>
      <c r="B8178" t="s">
        <v>23511</v>
      </c>
      <c r="C8178" t="s">
        <v>9121</v>
      </c>
      <c r="D8178">
        <v>14</v>
      </c>
      <c r="E8178">
        <v>6152</v>
      </c>
      <c r="F8178">
        <v>17</v>
      </c>
      <c r="G8178">
        <v>7804</v>
      </c>
      <c r="H8178">
        <v>0.50030281484376005</v>
      </c>
      <c r="I8178">
        <v>0.968912233598893</v>
      </c>
      <c r="J8178">
        <v>0.832812322140707</v>
      </c>
      <c r="K8178" t="s">
        <v>29220</v>
      </c>
      <c r="L8178">
        <v>14</v>
      </c>
      <c r="M8178" t="s">
        <v>5133</v>
      </c>
      <c r="N8178">
        <v>0.82352941176470595</v>
      </c>
      <c r="O8178">
        <v>2.2756827048114399E-3</v>
      </c>
    </row>
    <row r="8179" spans="1:15">
      <c r="A8179" t="s">
        <v>9122</v>
      </c>
      <c r="B8179" t="s">
        <v>23513</v>
      </c>
      <c r="C8179" t="s">
        <v>9123</v>
      </c>
      <c r="D8179">
        <v>2</v>
      </c>
      <c r="E8179">
        <v>535</v>
      </c>
      <c r="F8179">
        <v>25</v>
      </c>
      <c r="G8179">
        <v>8124</v>
      </c>
      <c r="H8179">
        <v>0.49719365521358</v>
      </c>
      <c r="I8179">
        <v>0.99999999999997702</v>
      </c>
      <c r="J8179">
        <v>0.95041217501583097</v>
      </c>
      <c r="K8179" t="s">
        <v>29221</v>
      </c>
      <c r="L8179">
        <v>2</v>
      </c>
      <c r="M8179" t="s">
        <v>5133</v>
      </c>
      <c r="N8179">
        <v>0.08</v>
      </c>
      <c r="O8179">
        <v>3.7383177570093499E-3</v>
      </c>
    </row>
    <row r="8180" spans="1:15">
      <c r="A8180" t="s">
        <v>9122</v>
      </c>
      <c r="B8180" t="s">
        <v>23518</v>
      </c>
      <c r="C8180" t="s">
        <v>9123</v>
      </c>
      <c r="D8180">
        <v>1</v>
      </c>
      <c r="E8180">
        <v>787</v>
      </c>
      <c r="F8180">
        <v>22</v>
      </c>
      <c r="G8180">
        <v>7393</v>
      </c>
      <c r="H8180">
        <v>0.91625227339000104</v>
      </c>
      <c r="I8180">
        <v>1</v>
      </c>
      <c r="J8180">
        <v>0.966855260484069</v>
      </c>
      <c r="K8180" t="s">
        <v>28604</v>
      </c>
      <c r="L8180">
        <v>1</v>
      </c>
      <c r="M8180" t="s">
        <v>5133</v>
      </c>
      <c r="N8180">
        <v>4.5454545454545497E-2</v>
      </c>
      <c r="O8180">
        <v>1.27064803049555E-3</v>
      </c>
    </row>
    <row r="8181" spans="1:15">
      <c r="A8181" t="s">
        <v>9122</v>
      </c>
      <c r="B8181" t="s">
        <v>23511</v>
      </c>
      <c r="C8181" t="s">
        <v>9123</v>
      </c>
      <c r="D8181">
        <v>20</v>
      </c>
      <c r="E8181">
        <v>6152</v>
      </c>
      <c r="F8181">
        <v>23</v>
      </c>
      <c r="G8181">
        <v>7804</v>
      </c>
      <c r="H8181">
        <v>0.25088144489966602</v>
      </c>
      <c r="I8181">
        <v>0.73269885050050698</v>
      </c>
      <c r="J8181">
        <v>0.62977905526968803</v>
      </c>
      <c r="K8181" t="s">
        <v>29222</v>
      </c>
      <c r="L8181">
        <v>20</v>
      </c>
      <c r="M8181" t="s">
        <v>5133</v>
      </c>
      <c r="N8181">
        <v>0.86956521739130399</v>
      </c>
      <c r="O8181">
        <v>3.2509752925877801E-3</v>
      </c>
    </row>
    <row r="8182" spans="1:15">
      <c r="A8182" t="s">
        <v>9124</v>
      </c>
      <c r="B8182" t="s">
        <v>23518</v>
      </c>
      <c r="C8182" t="s">
        <v>9125</v>
      </c>
      <c r="D8182">
        <v>3</v>
      </c>
      <c r="E8182">
        <v>787</v>
      </c>
      <c r="F8182">
        <v>25</v>
      </c>
      <c r="G8182">
        <v>7393</v>
      </c>
      <c r="H8182">
        <v>0.50630583109161398</v>
      </c>
      <c r="I8182">
        <v>1</v>
      </c>
      <c r="J8182">
        <v>0.966855260484069</v>
      </c>
      <c r="K8182" t="s">
        <v>29223</v>
      </c>
      <c r="L8182">
        <v>3</v>
      </c>
      <c r="M8182" t="s">
        <v>1463</v>
      </c>
      <c r="N8182">
        <v>0.12</v>
      </c>
      <c r="O8182">
        <v>3.8119440914866601E-3</v>
      </c>
    </row>
    <row r="8183" spans="1:15">
      <c r="A8183" t="s">
        <v>9124</v>
      </c>
      <c r="B8183" t="s">
        <v>23511</v>
      </c>
      <c r="C8183" t="s">
        <v>9125</v>
      </c>
      <c r="D8183">
        <v>17</v>
      </c>
      <c r="E8183">
        <v>6152</v>
      </c>
      <c r="F8183">
        <v>26</v>
      </c>
      <c r="G8183">
        <v>7804</v>
      </c>
      <c r="H8183">
        <v>0.96669098988950997</v>
      </c>
      <c r="I8183">
        <v>1</v>
      </c>
      <c r="J8183">
        <v>0.85953329234717102</v>
      </c>
      <c r="K8183" t="s">
        <v>29224</v>
      </c>
      <c r="L8183">
        <v>17</v>
      </c>
      <c r="M8183" t="s">
        <v>1463</v>
      </c>
      <c r="N8183">
        <v>0.65384615384615397</v>
      </c>
      <c r="O8183">
        <v>2.7633289986996102E-3</v>
      </c>
    </row>
    <row r="8184" spans="1:15">
      <c r="A8184" t="s">
        <v>9124</v>
      </c>
      <c r="B8184" t="s">
        <v>23513</v>
      </c>
      <c r="C8184" t="s">
        <v>9125</v>
      </c>
      <c r="D8184">
        <v>3</v>
      </c>
      <c r="E8184">
        <v>535</v>
      </c>
      <c r="F8184">
        <v>27</v>
      </c>
      <c r="G8184">
        <v>8124</v>
      </c>
      <c r="H8184">
        <v>0.26120956612241297</v>
      </c>
      <c r="I8184">
        <v>0.91094092387227998</v>
      </c>
      <c r="J8184">
        <v>0.86576934476840495</v>
      </c>
      <c r="K8184" t="s">
        <v>29225</v>
      </c>
      <c r="L8184">
        <v>3</v>
      </c>
      <c r="M8184" t="s">
        <v>1463</v>
      </c>
      <c r="N8184">
        <v>0.11111111111111099</v>
      </c>
      <c r="O8184">
        <v>5.60747663551402E-3</v>
      </c>
    </row>
    <row r="8185" spans="1:15">
      <c r="A8185" t="s">
        <v>9126</v>
      </c>
      <c r="B8185" t="s">
        <v>23513</v>
      </c>
      <c r="C8185" t="s">
        <v>9127</v>
      </c>
      <c r="D8185">
        <v>6</v>
      </c>
      <c r="E8185">
        <v>535</v>
      </c>
      <c r="F8185">
        <v>67</v>
      </c>
      <c r="G8185">
        <v>8124</v>
      </c>
      <c r="H8185">
        <v>0.278169052599199</v>
      </c>
      <c r="I8185">
        <v>0.92669970177713501</v>
      </c>
      <c r="J8185">
        <v>0.88074667915254901</v>
      </c>
      <c r="K8185" t="s">
        <v>29226</v>
      </c>
      <c r="L8185">
        <v>6</v>
      </c>
      <c r="M8185" t="s">
        <v>5133</v>
      </c>
      <c r="N8185">
        <v>8.9552238805970102E-2</v>
      </c>
      <c r="O8185">
        <v>1.1214953271028E-2</v>
      </c>
    </row>
    <row r="8186" spans="1:15">
      <c r="A8186" t="s">
        <v>9126</v>
      </c>
      <c r="B8186" t="s">
        <v>23511</v>
      </c>
      <c r="C8186" t="s">
        <v>9127</v>
      </c>
      <c r="D8186">
        <v>62</v>
      </c>
      <c r="E8186">
        <v>6152</v>
      </c>
      <c r="F8186">
        <v>69</v>
      </c>
      <c r="G8186">
        <v>7804</v>
      </c>
      <c r="H8186">
        <v>1.27368655323806E-2</v>
      </c>
      <c r="I8186">
        <v>0.10117547885232001</v>
      </c>
      <c r="J8186">
        <v>8.6963692442735996E-2</v>
      </c>
      <c r="K8186" t="s">
        <v>29227</v>
      </c>
      <c r="L8186">
        <v>62</v>
      </c>
      <c r="M8186" t="s">
        <v>5133</v>
      </c>
      <c r="N8186">
        <v>0.89855072463768104</v>
      </c>
      <c r="O8186">
        <v>1.00780234070221E-2</v>
      </c>
    </row>
    <row r="8187" spans="1:15">
      <c r="A8187" t="s">
        <v>9128</v>
      </c>
      <c r="B8187" t="s">
        <v>23511</v>
      </c>
      <c r="C8187" t="s">
        <v>9129</v>
      </c>
      <c r="D8187">
        <v>18</v>
      </c>
      <c r="E8187">
        <v>6152</v>
      </c>
      <c r="F8187">
        <v>19</v>
      </c>
      <c r="G8187">
        <v>7804</v>
      </c>
      <c r="H8187">
        <v>6.6261991530884704E-2</v>
      </c>
      <c r="I8187">
        <v>0.33232262181434502</v>
      </c>
      <c r="J8187">
        <v>0.28564235724952802</v>
      </c>
      <c r="K8187" t="s">
        <v>29228</v>
      </c>
      <c r="L8187">
        <v>18</v>
      </c>
      <c r="M8187" t="s">
        <v>5133</v>
      </c>
      <c r="N8187">
        <v>0.94736842105263197</v>
      </c>
      <c r="O8187">
        <v>2.9258777633290002E-3</v>
      </c>
    </row>
    <row r="8188" spans="1:15">
      <c r="A8188" t="s">
        <v>9130</v>
      </c>
      <c r="B8188" t="s">
        <v>23518</v>
      </c>
      <c r="C8188" t="s">
        <v>9131</v>
      </c>
      <c r="D8188">
        <v>2</v>
      </c>
      <c r="E8188">
        <v>787</v>
      </c>
      <c r="F8188">
        <v>47</v>
      </c>
      <c r="G8188">
        <v>7393</v>
      </c>
      <c r="H8188">
        <v>0.96711371267185597</v>
      </c>
      <c r="I8188">
        <v>1</v>
      </c>
      <c r="J8188">
        <v>0.966855260484069</v>
      </c>
      <c r="K8188" t="s">
        <v>24991</v>
      </c>
      <c r="L8188">
        <v>2</v>
      </c>
      <c r="M8188" t="s">
        <v>5133</v>
      </c>
      <c r="N8188">
        <v>4.2553191489361701E-2</v>
      </c>
      <c r="O8188">
        <v>2.5412960609911099E-3</v>
      </c>
    </row>
    <row r="8189" spans="1:15">
      <c r="A8189" t="s">
        <v>9130</v>
      </c>
      <c r="B8189" t="s">
        <v>23511</v>
      </c>
      <c r="C8189" t="s">
        <v>9131</v>
      </c>
      <c r="D8189">
        <v>43</v>
      </c>
      <c r="E8189">
        <v>6152</v>
      </c>
      <c r="F8189">
        <v>46</v>
      </c>
      <c r="G8189">
        <v>7804</v>
      </c>
      <c r="H8189">
        <v>6.6446405191385501E-3</v>
      </c>
      <c r="I8189">
        <v>6.1969845252444103E-2</v>
      </c>
      <c r="J8189">
        <v>5.3265145116078001E-2</v>
      </c>
      <c r="K8189" t="s">
        <v>29229</v>
      </c>
      <c r="L8189">
        <v>43</v>
      </c>
      <c r="M8189" t="s">
        <v>5133</v>
      </c>
      <c r="N8189">
        <v>0.934782608695652</v>
      </c>
      <c r="O8189">
        <v>6.9895968790637201E-3</v>
      </c>
    </row>
    <row r="8190" spans="1:15">
      <c r="A8190" t="s">
        <v>9132</v>
      </c>
      <c r="B8190" t="s">
        <v>23511</v>
      </c>
      <c r="C8190" t="s">
        <v>9133</v>
      </c>
      <c r="D8190">
        <v>10</v>
      </c>
      <c r="E8190">
        <v>6152</v>
      </c>
      <c r="F8190">
        <v>10</v>
      </c>
      <c r="G8190">
        <v>7804</v>
      </c>
      <c r="H8190">
        <v>9.2537459108980397E-2</v>
      </c>
      <c r="I8190">
        <v>0.40853420848785299</v>
      </c>
      <c r="J8190">
        <v>0.35114875325800998</v>
      </c>
      <c r="K8190" t="s">
        <v>29230</v>
      </c>
      <c r="L8190">
        <v>10</v>
      </c>
      <c r="M8190" t="s">
        <v>1463</v>
      </c>
      <c r="N8190">
        <v>1</v>
      </c>
      <c r="O8190">
        <v>1.62548764629389E-3</v>
      </c>
    </row>
    <row r="8191" spans="1:15">
      <c r="A8191" t="s">
        <v>9134</v>
      </c>
      <c r="B8191" t="s">
        <v>23511</v>
      </c>
      <c r="C8191" t="s">
        <v>9135</v>
      </c>
      <c r="D8191">
        <v>63</v>
      </c>
      <c r="E8191">
        <v>6152</v>
      </c>
      <c r="F8191">
        <v>78</v>
      </c>
      <c r="G8191">
        <v>7804</v>
      </c>
      <c r="H8191">
        <v>0.39861376508590002</v>
      </c>
      <c r="I8191">
        <v>0.91525479399875698</v>
      </c>
      <c r="J8191">
        <v>0.78669196642228301</v>
      </c>
      <c r="K8191" t="s">
        <v>29231</v>
      </c>
      <c r="L8191">
        <v>63</v>
      </c>
      <c r="M8191" t="s">
        <v>2729</v>
      </c>
      <c r="N8191">
        <v>0.80769230769230804</v>
      </c>
      <c r="O8191">
        <v>1.02405721716515E-2</v>
      </c>
    </row>
    <row r="8192" spans="1:15">
      <c r="A8192" t="s">
        <v>9134</v>
      </c>
      <c r="B8192" t="s">
        <v>23518</v>
      </c>
      <c r="C8192" t="s">
        <v>9135</v>
      </c>
      <c r="D8192">
        <v>4</v>
      </c>
      <c r="E8192">
        <v>787</v>
      </c>
      <c r="F8192">
        <v>75</v>
      </c>
      <c r="G8192">
        <v>7393</v>
      </c>
      <c r="H8192">
        <v>0.96538837721711601</v>
      </c>
      <c r="I8192">
        <v>1</v>
      </c>
      <c r="J8192">
        <v>0.966855260484069</v>
      </c>
      <c r="K8192" t="s">
        <v>29232</v>
      </c>
      <c r="L8192">
        <v>4</v>
      </c>
      <c r="M8192" t="s">
        <v>2729</v>
      </c>
      <c r="N8192">
        <v>5.3333333333333302E-2</v>
      </c>
      <c r="O8192">
        <v>5.0825921219822103E-3</v>
      </c>
    </row>
    <row r="8193" spans="1:15">
      <c r="A8193" t="s">
        <v>9134</v>
      </c>
      <c r="B8193" t="s">
        <v>23513</v>
      </c>
      <c r="C8193" t="s">
        <v>9135</v>
      </c>
      <c r="D8193">
        <v>3</v>
      </c>
      <c r="E8193">
        <v>535</v>
      </c>
      <c r="F8193">
        <v>80</v>
      </c>
      <c r="G8193">
        <v>8124</v>
      </c>
      <c r="H8193">
        <v>0.90509767137970498</v>
      </c>
      <c r="I8193">
        <v>0.99999999999997702</v>
      </c>
      <c r="J8193">
        <v>0.95041217501583097</v>
      </c>
      <c r="K8193" t="s">
        <v>29233</v>
      </c>
      <c r="L8193">
        <v>3</v>
      </c>
      <c r="M8193" t="s">
        <v>2729</v>
      </c>
      <c r="N8193">
        <v>3.7499999999999999E-2</v>
      </c>
      <c r="O8193">
        <v>5.60747663551402E-3</v>
      </c>
    </row>
    <row r="8194" spans="1:15">
      <c r="A8194" t="s">
        <v>9136</v>
      </c>
      <c r="B8194" t="s">
        <v>23513</v>
      </c>
      <c r="C8194" t="s">
        <v>9137</v>
      </c>
      <c r="D8194">
        <v>9</v>
      </c>
      <c r="E8194">
        <v>535</v>
      </c>
      <c r="F8194">
        <v>378</v>
      </c>
      <c r="G8194">
        <v>8124</v>
      </c>
      <c r="H8194">
        <v>0.99995997190498698</v>
      </c>
      <c r="I8194">
        <v>0.99999999999997702</v>
      </c>
      <c r="J8194">
        <v>0.95041217501583097</v>
      </c>
      <c r="K8194" t="s">
        <v>29234</v>
      </c>
      <c r="L8194">
        <v>9</v>
      </c>
      <c r="M8194" t="s">
        <v>5133</v>
      </c>
      <c r="N8194">
        <v>2.3809523809523801E-2</v>
      </c>
      <c r="O8194">
        <v>1.6822429906542102E-2</v>
      </c>
    </row>
    <row r="8195" spans="1:15">
      <c r="A8195" t="s">
        <v>9136</v>
      </c>
      <c r="B8195" t="s">
        <v>23518</v>
      </c>
      <c r="C8195" t="s">
        <v>9137</v>
      </c>
      <c r="D8195">
        <v>13</v>
      </c>
      <c r="E8195">
        <v>787</v>
      </c>
      <c r="F8195">
        <v>339</v>
      </c>
      <c r="G8195">
        <v>7393</v>
      </c>
      <c r="H8195">
        <v>0.99999920118099495</v>
      </c>
      <c r="I8195">
        <v>1</v>
      </c>
      <c r="J8195">
        <v>0.966855260484069</v>
      </c>
      <c r="K8195" t="s">
        <v>29235</v>
      </c>
      <c r="L8195">
        <v>13</v>
      </c>
      <c r="M8195" t="s">
        <v>5133</v>
      </c>
      <c r="N8195">
        <v>3.8348082595870199E-2</v>
      </c>
      <c r="O8195">
        <v>1.6518424396442199E-2</v>
      </c>
    </row>
    <row r="8196" spans="1:15">
      <c r="A8196" t="s">
        <v>9136</v>
      </c>
      <c r="B8196" t="s">
        <v>23511</v>
      </c>
      <c r="C8196" t="s">
        <v>9137</v>
      </c>
      <c r="D8196">
        <v>336</v>
      </c>
      <c r="E8196">
        <v>6152</v>
      </c>
      <c r="F8196">
        <v>371</v>
      </c>
      <c r="G8196">
        <v>7804</v>
      </c>
      <c r="H8196" s="34">
        <v>5.7517034409065303E-10</v>
      </c>
      <c r="I8196" s="34">
        <v>3.8003704950150903E-8</v>
      </c>
      <c r="J8196" s="34">
        <v>3.26654496371936E-8</v>
      </c>
      <c r="K8196" t="s">
        <v>29236</v>
      </c>
      <c r="L8196">
        <v>336</v>
      </c>
      <c r="M8196" t="s">
        <v>5133</v>
      </c>
      <c r="N8196">
        <v>0.90566037735849103</v>
      </c>
      <c r="O8196">
        <v>5.4616384915474603E-2</v>
      </c>
    </row>
    <row r="8197" spans="1:15">
      <c r="A8197" t="s">
        <v>9138</v>
      </c>
      <c r="B8197" t="s">
        <v>23518</v>
      </c>
      <c r="C8197" t="s">
        <v>9139</v>
      </c>
      <c r="D8197">
        <v>2</v>
      </c>
      <c r="E8197">
        <v>787</v>
      </c>
      <c r="F8197">
        <v>16</v>
      </c>
      <c r="G8197">
        <v>7393</v>
      </c>
      <c r="H8197">
        <v>0.52025553819376502</v>
      </c>
      <c r="I8197">
        <v>1</v>
      </c>
      <c r="J8197">
        <v>0.966855260484069</v>
      </c>
      <c r="K8197" t="s">
        <v>26905</v>
      </c>
      <c r="L8197">
        <v>2</v>
      </c>
      <c r="M8197" t="s">
        <v>5133</v>
      </c>
      <c r="N8197">
        <v>0.125</v>
      </c>
      <c r="O8197">
        <v>2.5412960609911099E-3</v>
      </c>
    </row>
    <row r="8198" spans="1:15">
      <c r="A8198" t="s">
        <v>9138</v>
      </c>
      <c r="B8198" t="s">
        <v>23511</v>
      </c>
      <c r="C8198" t="s">
        <v>9139</v>
      </c>
      <c r="D8198">
        <v>14</v>
      </c>
      <c r="E8198">
        <v>6152</v>
      </c>
      <c r="F8198">
        <v>16</v>
      </c>
      <c r="G8198">
        <v>7804</v>
      </c>
      <c r="H8198">
        <v>0.31001576119125202</v>
      </c>
      <c r="I8198">
        <v>0.81979725192798203</v>
      </c>
      <c r="J8198">
        <v>0.70464303100682102</v>
      </c>
      <c r="K8198" t="s">
        <v>29237</v>
      </c>
      <c r="L8198">
        <v>14</v>
      </c>
      <c r="M8198" t="s">
        <v>5133</v>
      </c>
      <c r="N8198">
        <v>0.875</v>
      </c>
      <c r="O8198">
        <v>2.2756827048114399E-3</v>
      </c>
    </row>
    <row r="8199" spans="1:15">
      <c r="A8199" t="s">
        <v>9140</v>
      </c>
      <c r="B8199" t="s">
        <v>23518</v>
      </c>
      <c r="C8199" t="s">
        <v>9141</v>
      </c>
      <c r="D8199">
        <v>9</v>
      </c>
      <c r="E8199">
        <v>787</v>
      </c>
      <c r="F8199">
        <v>85</v>
      </c>
      <c r="G8199">
        <v>7393</v>
      </c>
      <c r="H8199">
        <v>0.55926033830879995</v>
      </c>
      <c r="I8199">
        <v>1</v>
      </c>
      <c r="J8199">
        <v>0.966855260484069</v>
      </c>
      <c r="K8199" t="s">
        <v>29238</v>
      </c>
      <c r="L8199">
        <v>9</v>
      </c>
      <c r="M8199" t="s">
        <v>5133</v>
      </c>
      <c r="N8199">
        <v>0.105882352941176</v>
      </c>
      <c r="O8199">
        <v>1.143583227446E-2</v>
      </c>
    </row>
    <row r="8200" spans="1:15">
      <c r="A8200" t="s">
        <v>9140</v>
      </c>
      <c r="B8200" t="s">
        <v>23511</v>
      </c>
      <c r="C8200" t="s">
        <v>9141</v>
      </c>
      <c r="D8200">
        <v>76</v>
      </c>
      <c r="E8200">
        <v>6152</v>
      </c>
      <c r="F8200">
        <v>91</v>
      </c>
      <c r="G8200">
        <v>7804</v>
      </c>
      <c r="H8200">
        <v>0.16584954132372001</v>
      </c>
      <c r="I8200">
        <v>0.59896872132502699</v>
      </c>
      <c r="J8200">
        <v>0.514833557053476</v>
      </c>
      <c r="K8200" t="s">
        <v>29239</v>
      </c>
      <c r="L8200">
        <v>76</v>
      </c>
      <c r="M8200" t="s">
        <v>5133</v>
      </c>
      <c r="N8200">
        <v>0.83516483516483497</v>
      </c>
      <c r="O8200">
        <v>1.23537061118336E-2</v>
      </c>
    </row>
    <row r="8201" spans="1:15">
      <c r="A8201" t="s">
        <v>9140</v>
      </c>
      <c r="B8201" t="s">
        <v>23513</v>
      </c>
      <c r="C8201" t="s">
        <v>9141</v>
      </c>
      <c r="D8201">
        <v>3</v>
      </c>
      <c r="E8201">
        <v>535</v>
      </c>
      <c r="F8201">
        <v>85</v>
      </c>
      <c r="G8201">
        <v>8124</v>
      </c>
      <c r="H8201">
        <v>0.92544418207277801</v>
      </c>
      <c r="I8201">
        <v>0.99999999999997702</v>
      </c>
      <c r="J8201">
        <v>0.95041217501583097</v>
      </c>
      <c r="K8201" t="s">
        <v>27163</v>
      </c>
      <c r="L8201">
        <v>3</v>
      </c>
      <c r="M8201" t="s">
        <v>5133</v>
      </c>
      <c r="N8201">
        <v>3.5294117647058802E-2</v>
      </c>
      <c r="O8201">
        <v>5.60747663551402E-3</v>
      </c>
    </row>
    <row r="8202" spans="1:15">
      <c r="A8202" t="s">
        <v>9142</v>
      </c>
      <c r="B8202" t="s">
        <v>23518</v>
      </c>
      <c r="C8202" t="s">
        <v>9143</v>
      </c>
      <c r="D8202">
        <v>2</v>
      </c>
      <c r="E8202">
        <v>787</v>
      </c>
      <c r="F8202">
        <v>27</v>
      </c>
      <c r="G8202">
        <v>7393</v>
      </c>
      <c r="H8202">
        <v>0.79863159465376998</v>
      </c>
      <c r="I8202">
        <v>1</v>
      </c>
      <c r="J8202">
        <v>0.966855260484069</v>
      </c>
      <c r="K8202" t="s">
        <v>24176</v>
      </c>
      <c r="L8202">
        <v>2</v>
      </c>
      <c r="M8202" t="s">
        <v>5133</v>
      </c>
      <c r="N8202">
        <v>7.4074074074074098E-2</v>
      </c>
      <c r="O8202">
        <v>2.5412960609911099E-3</v>
      </c>
    </row>
    <row r="8203" spans="1:15">
      <c r="A8203" t="s">
        <v>9142</v>
      </c>
      <c r="B8203" t="s">
        <v>23511</v>
      </c>
      <c r="C8203" t="s">
        <v>9143</v>
      </c>
      <c r="D8203">
        <v>21</v>
      </c>
      <c r="E8203">
        <v>6152</v>
      </c>
      <c r="F8203">
        <v>29</v>
      </c>
      <c r="G8203">
        <v>7804</v>
      </c>
      <c r="H8203">
        <v>0.85823468057090102</v>
      </c>
      <c r="I8203">
        <v>1</v>
      </c>
      <c r="J8203">
        <v>0.85953329234717102</v>
      </c>
      <c r="K8203" t="s">
        <v>29240</v>
      </c>
      <c r="L8203">
        <v>21</v>
      </c>
      <c r="M8203" t="s">
        <v>5133</v>
      </c>
      <c r="N8203">
        <v>0.72413793103448298</v>
      </c>
      <c r="O8203">
        <v>3.41352405721717E-3</v>
      </c>
    </row>
    <row r="8204" spans="1:15">
      <c r="A8204" t="s">
        <v>9142</v>
      </c>
      <c r="B8204" t="s">
        <v>23513</v>
      </c>
      <c r="C8204" t="s">
        <v>9143</v>
      </c>
      <c r="D8204">
        <v>3</v>
      </c>
      <c r="E8204">
        <v>535</v>
      </c>
      <c r="F8204">
        <v>29</v>
      </c>
      <c r="G8204">
        <v>8124</v>
      </c>
      <c r="H8204">
        <v>0.297886578440409</v>
      </c>
      <c r="I8204">
        <v>0.94296666706918197</v>
      </c>
      <c r="J8204">
        <v>0.89620700101667194</v>
      </c>
      <c r="K8204" t="s">
        <v>26753</v>
      </c>
      <c r="L8204">
        <v>3</v>
      </c>
      <c r="M8204" t="s">
        <v>5133</v>
      </c>
      <c r="N8204">
        <v>0.10344827586206901</v>
      </c>
      <c r="O8204">
        <v>5.60747663551402E-3</v>
      </c>
    </row>
    <row r="8205" spans="1:15">
      <c r="A8205" t="s">
        <v>9144</v>
      </c>
      <c r="B8205" t="s">
        <v>23513</v>
      </c>
      <c r="C8205" t="s">
        <v>9145</v>
      </c>
      <c r="D8205">
        <v>1</v>
      </c>
      <c r="E8205">
        <v>535</v>
      </c>
      <c r="F8205">
        <v>12</v>
      </c>
      <c r="G8205">
        <v>8124</v>
      </c>
      <c r="H8205">
        <v>0.55870736002102495</v>
      </c>
      <c r="I8205">
        <v>0.99999999999997702</v>
      </c>
      <c r="J8205">
        <v>0.95041217501583097</v>
      </c>
      <c r="K8205" t="s">
        <v>24409</v>
      </c>
      <c r="L8205">
        <v>1</v>
      </c>
      <c r="M8205" t="s">
        <v>5133</v>
      </c>
      <c r="N8205">
        <v>8.3333333333333301E-2</v>
      </c>
      <c r="O8205">
        <v>1.8691588785046699E-3</v>
      </c>
    </row>
    <row r="8206" spans="1:15">
      <c r="A8206" t="s">
        <v>9144</v>
      </c>
      <c r="B8206" t="s">
        <v>23511</v>
      </c>
      <c r="C8206" t="s">
        <v>9145</v>
      </c>
      <c r="D8206">
        <v>13</v>
      </c>
      <c r="E8206">
        <v>6152</v>
      </c>
      <c r="F8206">
        <v>14</v>
      </c>
      <c r="G8206">
        <v>7804</v>
      </c>
      <c r="H8206">
        <v>0.17010059500559399</v>
      </c>
      <c r="I8206">
        <v>0.60434513093831699</v>
      </c>
      <c r="J8206">
        <v>0.51945476010939395</v>
      </c>
      <c r="K8206" t="s">
        <v>26755</v>
      </c>
      <c r="L8206">
        <v>13</v>
      </c>
      <c r="M8206" t="s">
        <v>5133</v>
      </c>
      <c r="N8206">
        <v>0.92857142857142905</v>
      </c>
      <c r="O8206">
        <v>2.1131339401820499E-3</v>
      </c>
    </row>
    <row r="8207" spans="1:15">
      <c r="A8207" t="s">
        <v>9146</v>
      </c>
      <c r="B8207" t="s">
        <v>23511</v>
      </c>
      <c r="C8207" t="s">
        <v>9147</v>
      </c>
      <c r="D8207">
        <v>4</v>
      </c>
      <c r="E8207">
        <v>6152</v>
      </c>
      <c r="F8207">
        <v>4</v>
      </c>
      <c r="G8207">
        <v>7804</v>
      </c>
      <c r="H8207">
        <v>0.38610601832086699</v>
      </c>
      <c r="I8207">
        <v>0.90829480295553899</v>
      </c>
      <c r="J8207">
        <v>0.78070962240619901</v>
      </c>
      <c r="K8207" t="s">
        <v>29241</v>
      </c>
      <c r="L8207">
        <v>4</v>
      </c>
      <c r="M8207" t="s">
        <v>1463</v>
      </c>
      <c r="N8207">
        <v>1</v>
      </c>
      <c r="O8207">
        <v>6.5019505851755496E-4</v>
      </c>
    </row>
    <row r="8208" spans="1:15">
      <c r="A8208" t="s">
        <v>9148</v>
      </c>
      <c r="B8208" t="s">
        <v>23511</v>
      </c>
      <c r="C8208" t="s">
        <v>9149</v>
      </c>
      <c r="D8208">
        <v>46</v>
      </c>
      <c r="E8208">
        <v>6152</v>
      </c>
      <c r="F8208">
        <v>47</v>
      </c>
      <c r="G8208">
        <v>7804</v>
      </c>
      <c r="H8208">
        <v>1.8444068454508201E-4</v>
      </c>
      <c r="I8208">
        <v>3.28952633939553E-3</v>
      </c>
      <c r="J8208">
        <v>2.8274574047633702E-3</v>
      </c>
      <c r="K8208" t="s">
        <v>29242</v>
      </c>
      <c r="L8208">
        <v>46</v>
      </c>
      <c r="M8208" t="s">
        <v>1463</v>
      </c>
      <c r="N8208">
        <v>0.97872340425531901</v>
      </c>
      <c r="O8208">
        <v>7.4772431729518904E-3</v>
      </c>
    </row>
    <row r="8209" spans="1:15">
      <c r="A8209" t="s">
        <v>9150</v>
      </c>
      <c r="B8209" t="s">
        <v>23511</v>
      </c>
      <c r="C8209" t="s">
        <v>9151</v>
      </c>
      <c r="D8209">
        <v>20</v>
      </c>
      <c r="E8209">
        <v>6152</v>
      </c>
      <c r="F8209">
        <v>20</v>
      </c>
      <c r="G8209">
        <v>7804</v>
      </c>
      <c r="H8209">
        <v>8.5336853349435304E-3</v>
      </c>
      <c r="I8209">
        <v>7.4878905635043805E-2</v>
      </c>
      <c r="J8209">
        <v>6.4360912287842298E-2</v>
      </c>
      <c r="K8209" t="s">
        <v>26405</v>
      </c>
      <c r="L8209">
        <v>20</v>
      </c>
      <c r="M8209" t="s">
        <v>1463</v>
      </c>
      <c r="N8209">
        <v>1</v>
      </c>
      <c r="O8209">
        <v>3.2509752925877801E-3</v>
      </c>
    </row>
    <row r="8210" spans="1:15">
      <c r="A8210" t="s">
        <v>9152</v>
      </c>
      <c r="B8210" t="s">
        <v>23511</v>
      </c>
      <c r="C8210" t="s">
        <v>9153</v>
      </c>
      <c r="D8210">
        <v>4</v>
      </c>
      <c r="E8210">
        <v>6152</v>
      </c>
      <c r="F8210">
        <v>4</v>
      </c>
      <c r="G8210">
        <v>7804</v>
      </c>
      <c r="H8210">
        <v>0.38610601832086699</v>
      </c>
      <c r="I8210">
        <v>0.90829480295553899</v>
      </c>
      <c r="J8210">
        <v>0.78070962240619901</v>
      </c>
      <c r="K8210" t="s">
        <v>29243</v>
      </c>
      <c r="L8210">
        <v>4</v>
      </c>
      <c r="M8210" t="s">
        <v>1463</v>
      </c>
      <c r="N8210">
        <v>1</v>
      </c>
      <c r="O8210">
        <v>6.5019505851755496E-4</v>
      </c>
    </row>
    <row r="8211" spans="1:15">
      <c r="A8211" t="s">
        <v>9154</v>
      </c>
      <c r="B8211" t="s">
        <v>23518</v>
      </c>
      <c r="C8211" t="s">
        <v>9155</v>
      </c>
      <c r="D8211">
        <v>1</v>
      </c>
      <c r="E8211">
        <v>787</v>
      </c>
      <c r="F8211">
        <v>41</v>
      </c>
      <c r="G8211">
        <v>7393</v>
      </c>
      <c r="H8211">
        <v>0.99022602139123905</v>
      </c>
      <c r="I8211">
        <v>1</v>
      </c>
      <c r="J8211">
        <v>0.966855260484069</v>
      </c>
      <c r="K8211" t="s">
        <v>25179</v>
      </c>
      <c r="L8211">
        <v>1</v>
      </c>
      <c r="M8211" t="s">
        <v>1463</v>
      </c>
      <c r="N8211">
        <v>2.4390243902439001E-2</v>
      </c>
      <c r="O8211">
        <v>1.27064803049555E-3</v>
      </c>
    </row>
    <row r="8212" spans="1:15">
      <c r="A8212" t="s">
        <v>9154</v>
      </c>
      <c r="B8212" t="s">
        <v>23513</v>
      </c>
      <c r="C8212" t="s">
        <v>9155</v>
      </c>
      <c r="D8212">
        <v>3</v>
      </c>
      <c r="E8212">
        <v>535</v>
      </c>
      <c r="F8212">
        <v>41</v>
      </c>
      <c r="G8212">
        <v>8124</v>
      </c>
      <c r="H8212">
        <v>0.51263372329029899</v>
      </c>
      <c r="I8212">
        <v>0.99999999999997702</v>
      </c>
      <c r="J8212">
        <v>0.95041217501583097</v>
      </c>
      <c r="K8212" t="s">
        <v>25181</v>
      </c>
      <c r="L8212">
        <v>3</v>
      </c>
      <c r="M8212" t="s">
        <v>1463</v>
      </c>
      <c r="N8212">
        <v>7.3170731707317097E-2</v>
      </c>
      <c r="O8212">
        <v>5.60747663551402E-3</v>
      </c>
    </row>
    <row r="8213" spans="1:15">
      <c r="A8213" t="s">
        <v>9154</v>
      </c>
      <c r="B8213" t="s">
        <v>23511</v>
      </c>
      <c r="C8213" t="s">
        <v>9155</v>
      </c>
      <c r="D8213">
        <v>38</v>
      </c>
      <c r="E8213">
        <v>6152</v>
      </c>
      <c r="F8213">
        <v>43</v>
      </c>
      <c r="G8213">
        <v>7804</v>
      </c>
      <c r="H8213">
        <v>8.2636628052857E-2</v>
      </c>
      <c r="I8213">
        <v>0.38195192637576397</v>
      </c>
      <c r="J8213">
        <v>0.32830039679610401</v>
      </c>
      <c r="K8213" t="s">
        <v>29244</v>
      </c>
      <c r="L8213">
        <v>38</v>
      </c>
      <c r="M8213" t="s">
        <v>1463</v>
      </c>
      <c r="N8213">
        <v>0.88372093023255804</v>
      </c>
      <c r="O8213">
        <v>6.1768530559167803E-3</v>
      </c>
    </row>
    <row r="8214" spans="1:15">
      <c r="A8214" t="s">
        <v>9156</v>
      </c>
      <c r="B8214" t="s">
        <v>23511</v>
      </c>
      <c r="C8214" t="s">
        <v>9157</v>
      </c>
      <c r="D8214">
        <v>1</v>
      </c>
      <c r="E8214">
        <v>6152</v>
      </c>
      <c r="F8214">
        <v>1</v>
      </c>
      <c r="G8214">
        <v>7804</v>
      </c>
      <c r="H8214">
        <v>0.788313685289595</v>
      </c>
      <c r="I8214">
        <v>0.968912233598893</v>
      </c>
      <c r="J8214">
        <v>0.832812322140707</v>
      </c>
      <c r="K8214" t="s">
        <v>27328</v>
      </c>
      <c r="L8214">
        <v>1</v>
      </c>
      <c r="M8214" t="s">
        <v>1463</v>
      </c>
      <c r="N8214">
        <v>1</v>
      </c>
      <c r="O8214">
        <v>1.6254876462938901E-4</v>
      </c>
    </row>
    <row r="8215" spans="1:15">
      <c r="A8215" t="s">
        <v>9158</v>
      </c>
      <c r="B8215" t="s">
        <v>23511</v>
      </c>
      <c r="C8215" t="s">
        <v>9159</v>
      </c>
      <c r="D8215">
        <v>7</v>
      </c>
      <c r="E8215">
        <v>6152</v>
      </c>
      <c r="F8215">
        <v>9</v>
      </c>
      <c r="G8215">
        <v>7804</v>
      </c>
      <c r="H8215">
        <v>0.70695686083507503</v>
      </c>
      <c r="I8215">
        <v>0.968912233598893</v>
      </c>
      <c r="J8215">
        <v>0.832812322140707</v>
      </c>
      <c r="K8215" t="s">
        <v>29245</v>
      </c>
      <c r="L8215">
        <v>7</v>
      </c>
      <c r="M8215" t="s">
        <v>5133</v>
      </c>
      <c r="N8215">
        <v>0.77777777777777801</v>
      </c>
      <c r="O8215">
        <v>1.13784135240572E-3</v>
      </c>
    </row>
    <row r="8216" spans="1:15">
      <c r="A8216" t="s">
        <v>9160</v>
      </c>
      <c r="B8216" t="s">
        <v>23511</v>
      </c>
      <c r="C8216" t="s">
        <v>9161</v>
      </c>
      <c r="D8216">
        <v>5</v>
      </c>
      <c r="E8216">
        <v>6152</v>
      </c>
      <c r="F8216">
        <v>7</v>
      </c>
      <c r="G8216">
        <v>7804</v>
      </c>
      <c r="H8216">
        <v>0.83137607319657303</v>
      </c>
      <c r="I8216">
        <v>0.98923101772060196</v>
      </c>
      <c r="J8216">
        <v>0.85027699355333197</v>
      </c>
      <c r="K8216" t="s">
        <v>29246</v>
      </c>
      <c r="L8216">
        <v>5</v>
      </c>
      <c r="M8216" t="s">
        <v>5133</v>
      </c>
      <c r="N8216">
        <v>0.71428571428571397</v>
      </c>
      <c r="O8216">
        <v>8.1274382314694405E-4</v>
      </c>
    </row>
    <row r="8217" spans="1:15">
      <c r="A8217" t="s">
        <v>9162</v>
      </c>
      <c r="B8217" t="s">
        <v>23511</v>
      </c>
      <c r="C8217" t="s">
        <v>9163</v>
      </c>
      <c r="D8217">
        <v>1</v>
      </c>
      <c r="E8217">
        <v>6152</v>
      </c>
      <c r="F8217">
        <v>1</v>
      </c>
      <c r="G8217">
        <v>7804</v>
      </c>
      <c r="H8217">
        <v>0.788313685289595</v>
      </c>
      <c r="I8217">
        <v>0.968912233598893</v>
      </c>
      <c r="J8217">
        <v>0.832812322140707</v>
      </c>
      <c r="K8217" t="s">
        <v>29247</v>
      </c>
      <c r="L8217">
        <v>1</v>
      </c>
      <c r="M8217" t="s">
        <v>5133</v>
      </c>
      <c r="N8217">
        <v>1</v>
      </c>
      <c r="O8217">
        <v>1.6254876462938901E-4</v>
      </c>
    </row>
    <row r="8218" spans="1:15">
      <c r="A8218" t="s">
        <v>9164</v>
      </c>
      <c r="B8218" t="s">
        <v>23511</v>
      </c>
      <c r="C8218" t="s">
        <v>9165</v>
      </c>
      <c r="D8218">
        <v>1</v>
      </c>
      <c r="E8218">
        <v>6152</v>
      </c>
      <c r="F8218">
        <v>1</v>
      </c>
      <c r="G8218">
        <v>7804</v>
      </c>
      <c r="H8218">
        <v>0.788313685289595</v>
      </c>
      <c r="I8218">
        <v>0.968912233598893</v>
      </c>
      <c r="J8218">
        <v>0.832812322140707</v>
      </c>
      <c r="K8218" t="s">
        <v>27215</v>
      </c>
      <c r="L8218">
        <v>1</v>
      </c>
      <c r="M8218" t="s">
        <v>1463</v>
      </c>
      <c r="N8218">
        <v>1</v>
      </c>
      <c r="O8218">
        <v>1.6254876462938901E-4</v>
      </c>
    </row>
    <row r="8219" spans="1:15">
      <c r="A8219" t="s">
        <v>9166</v>
      </c>
      <c r="B8219" t="s">
        <v>23511</v>
      </c>
      <c r="C8219" t="s">
        <v>9167</v>
      </c>
      <c r="D8219">
        <v>1</v>
      </c>
      <c r="E8219">
        <v>6152</v>
      </c>
      <c r="F8219">
        <v>1</v>
      </c>
      <c r="G8219">
        <v>7804</v>
      </c>
      <c r="H8219">
        <v>0.788313685289595</v>
      </c>
      <c r="I8219">
        <v>0.968912233598893</v>
      </c>
      <c r="J8219">
        <v>0.832812322140707</v>
      </c>
      <c r="K8219" t="s">
        <v>29248</v>
      </c>
      <c r="L8219">
        <v>1</v>
      </c>
      <c r="M8219" t="s">
        <v>1463</v>
      </c>
      <c r="N8219">
        <v>1</v>
      </c>
      <c r="O8219">
        <v>1.6254876462938901E-4</v>
      </c>
    </row>
    <row r="8220" spans="1:15">
      <c r="A8220" t="s">
        <v>9168</v>
      </c>
      <c r="B8220" t="s">
        <v>23518</v>
      </c>
      <c r="C8220" t="s">
        <v>9169</v>
      </c>
      <c r="D8220">
        <v>1</v>
      </c>
      <c r="E8220">
        <v>787</v>
      </c>
      <c r="F8220">
        <v>11</v>
      </c>
      <c r="G8220">
        <v>7393</v>
      </c>
      <c r="H8220">
        <v>0.71032488019926399</v>
      </c>
      <c r="I8220">
        <v>1</v>
      </c>
      <c r="J8220">
        <v>0.966855260484069</v>
      </c>
      <c r="K8220" t="s">
        <v>23531</v>
      </c>
      <c r="L8220">
        <v>1</v>
      </c>
      <c r="M8220" t="s">
        <v>5133</v>
      </c>
      <c r="N8220">
        <v>9.0909090909090898E-2</v>
      </c>
      <c r="O8220">
        <v>1.27064803049555E-3</v>
      </c>
    </row>
    <row r="8221" spans="1:15">
      <c r="A8221" t="s">
        <v>9168</v>
      </c>
      <c r="B8221" t="s">
        <v>23511</v>
      </c>
      <c r="C8221" t="s">
        <v>9169</v>
      </c>
      <c r="D8221">
        <v>14</v>
      </c>
      <c r="E8221">
        <v>6152</v>
      </c>
      <c r="F8221">
        <v>16</v>
      </c>
      <c r="G8221">
        <v>7804</v>
      </c>
      <c r="H8221">
        <v>0.31001576119125202</v>
      </c>
      <c r="I8221">
        <v>0.81979725192798203</v>
      </c>
      <c r="J8221">
        <v>0.70464303100682102</v>
      </c>
      <c r="K8221" t="s">
        <v>29249</v>
      </c>
      <c r="L8221">
        <v>14</v>
      </c>
      <c r="M8221" t="s">
        <v>5133</v>
      </c>
      <c r="N8221">
        <v>0.875</v>
      </c>
      <c r="O8221">
        <v>2.2756827048114399E-3</v>
      </c>
    </row>
    <row r="8222" spans="1:15">
      <c r="A8222" t="s">
        <v>9170</v>
      </c>
      <c r="B8222" t="s">
        <v>23518</v>
      </c>
      <c r="C8222" t="s">
        <v>9171</v>
      </c>
      <c r="D8222">
        <v>1</v>
      </c>
      <c r="E8222">
        <v>787</v>
      </c>
      <c r="F8222">
        <v>11</v>
      </c>
      <c r="G8222">
        <v>7393</v>
      </c>
      <c r="H8222">
        <v>0.71032488019926399</v>
      </c>
      <c r="I8222">
        <v>1</v>
      </c>
      <c r="J8222">
        <v>0.966855260484069</v>
      </c>
      <c r="K8222" t="s">
        <v>23531</v>
      </c>
      <c r="L8222">
        <v>1</v>
      </c>
      <c r="M8222" t="s">
        <v>5133</v>
      </c>
      <c r="N8222">
        <v>9.0909090909090898E-2</v>
      </c>
      <c r="O8222">
        <v>1.27064803049555E-3</v>
      </c>
    </row>
    <row r="8223" spans="1:15">
      <c r="A8223" t="s">
        <v>9170</v>
      </c>
      <c r="B8223" t="s">
        <v>23511</v>
      </c>
      <c r="C8223" t="s">
        <v>9171</v>
      </c>
      <c r="D8223">
        <v>14</v>
      </c>
      <c r="E8223">
        <v>6152</v>
      </c>
      <c r="F8223">
        <v>16</v>
      </c>
      <c r="G8223">
        <v>7804</v>
      </c>
      <c r="H8223">
        <v>0.31001576119125202</v>
      </c>
      <c r="I8223">
        <v>0.81979725192798203</v>
      </c>
      <c r="J8223">
        <v>0.70464303100682102</v>
      </c>
      <c r="K8223" t="s">
        <v>29249</v>
      </c>
      <c r="L8223">
        <v>14</v>
      </c>
      <c r="M8223" t="s">
        <v>5133</v>
      </c>
      <c r="N8223">
        <v>0.875</v>
      </c>
      <c r="O8223">
        <v>2.2756827048114399E-3</v>
      </c>
    </row>
    <row r="8224" spans="1:15">
      <c r="A8224" t="s">
        <v>9172</v>
      </c>
      <c r="B8224" t="s">
        <v>23511</v>
      </c>
      <c r="C8224" t="s">
        <v>9173</v>
      </c>
      <c r="D8224">
        <v>60</v>
      </c>
      <c r="E8224">
        <v>6152</v>
      </c>
      <c r="F8224">
        <v>69</v>
      </c>
      <c r="G8224">
        <v>7804</v>
      </c>
      <c r="H8224">
        <v>5.9733251545405999E-2</v>
      </c>
      <c r="I8224">
        <v>0.30853822742105003</v>
      </c>
      <c r="J8224">
        <v>0.26519887843017498</v>
      </c>
      <c r="K8224" t="s">
        <v>29250</v>
      </c>
      <c r="L8224">
        <v>60</v>
      </c>
      <c r="M8224" t="s">
        <v>1463</v>
      </c>
      <c r="N8224">
        <v>0.86956521739130399</v>
      </c>
      <c r="O8224">
        <v>9.7529258777633299E-3</v>
      </c>
    </row>
    <row r="8225" spans="1:15">
      <c r="A8225" t="s">
        <v>9172</v>
      </c>
      <c r="B8225" t="s">
        <v>23518</v>
      </c>
      <c r="C8225" t="s">
        <v>9173</v>
      </c>
      <c r="D8225">
        <v>1</v>
      </c>
      <c r="E8225">
        <v>787</v>
      </c>
      <c r="F8225">
        <v>59</v>
      </c>
      <c r="G8225">
        <v>7393</v>
      </c>
      <c r="H8225">
        <v>0.99872968249761196</v>
      </c>
      <c r="I8225">
        <v>1</v>
      </c>
      <c r="J8225">
        <v>0.966855260484069</v>
      </c>
      <c r="K8225" t="s">
        <v>25008</v>
      </c>
      <c r="L8225">
        <v>1</v>
      </c>
      <c r="M8225" t="s">
        <v>1463</v>
      </c>
      <c r="N8225">
        <v>1.6949152542372899E-2</v>
      </c>
      <c r="O8225">
        <v>1.27064803049555E-3</v>
      </c>
    </row>
    <row r="8226" spans="1:15">
      <c r="A8226" t="s">
        <v>9172</v>
      </c>
      <c r="B8226" t="s">
        <v>23513</v>
      </c>
      <c r="C8226" t="s">
        <v>9173</v>
      </c>
      <c r="D8226">
        <v>4</v>
      </c>
      <c r="E8226">
        <v>535</v>
      </c>
      <c r="F8226">
        <v>75</v>
      </c>
      <c r="G8226">
        <v>8124</v>
      </c>
      <c r="H8226">
        <v>0.73707229965576004</v>
      </c>
      <c r="I8226">
        <v>0.99999999999997702</v>
      </c>
      <c r="J8226">
        <v>0.95041217501583097</v>
      </c>
      <c r="K8226" t="s">
        <v>29251</v>
      </c>
      <c r="L8226">
        <v>4</v>
      </c>
      <c r="M8226" t="s">
        <v>1463</v>
      </c>
      <c r="N8226">
        <v>5.3333333333333302E-2</v>
      </c>
      <c r="O8226">
        <v>7.4766355140186902E-3</v>
      </c>
    </row>
    <row r="8227" spans="1:15">
      <c r="A8227" t="s">
        <v>9174</v>
      </c>
      <c r="B8227" t="s">
        <v>23511</v>
      </c>
      <c r="C8227" t="s">
        <v>9175</v>
      </c>
      <c r="D8227">
        <v>1</v>
      </c>
      <c r="E8227">
        <v>6152</v>
      </c>
      <c r="F8227">
        <v>1</v>
      </c>
      <c r="G8227">
        <v>7804</v>
      </c>
      <c r="H8227">
        <v>0.788313685289595</v>
      </c>
      <c r="I8227">
        <v>0.968912233598893</v>
      </c>
      <c r="J8227">
        <v>0.832812322140707</v>
      </c>
      <c r="K8227" t="s">
        <v>29252</v>
      </c>
      <c r="L8227">
        <v>1</v>
      </c>
      <c r="M8227" t="s">
        <v>1463</v>
      </c>
      <c r="N8227">
        <v>1</v>
      </c>
      <c r="O8227">
        <v>1.6254876462938901E-4</v>
      </c>
    </row>
    <row r="8228" spans="1:15">
      <c r="A8228" t="s">
        <v>9176</v>
      </c>
      <c r="B8228" t="s">
        <v>23513</v>
      </c>
      <c r="C8228" t="s">
        <v>9177</v>
      </c>
      <c r="D8228">
        <v>2</v>
      </c>
      <c r="E8228">
        <v>535</v>
      </c>
      <c r="F8228">
        <v>2</v>
      </c>
      <c r="G8228">
        <v>8124</v>
      </c>
      <c r="H8228">
        <v>4.3292101807675997E-3</v>
      </c>
      <c r="I8228">
        <v>8.6376068510507401E-2</v>
      </c>
      <c r="J8228">
        <v>8.2092867142389697E-2</v>
      </c>
      <c r="K8228" t="s">
        <v>25029</v>
      </c>
      <c r="L8228">
        <v>2</v>
      </c>
      <c r="M8228" t="s">
        <v>1463</v>
      </c>
      <c r="N8228">
        <v>1</v>
      </c>
      <c r="O8228">
        <v>3.7383177570093499E-3</v>
      </c>
    </row>
    <row r="8229" spans="1:15">
      <c r="A8229" t="s">
        <v>9178</v>
      </c>
      <c r="B8229" t="s">
        <v>23511</v>
      </c>
      <c r="C8229" t="s">
        <v>9179</v>
      </c>
      <c r="D8229">
        <v>3</v>
      </c>
      <c r="E8229">
        <v>6152</v>
      </c>
      <c r="F8229">
        <v>3</v>
      </c>
      <c r="G8229">
        <v>7804</v>
      </c>
      <c r="H8229">
        <v>0.489837867770546</v>
      </c>
      <c r="I8229">
        <v>0.96083957126938102</v>
      </c>
      <c r="J8229">
        <v>0.82587360011061495</v>
      </c>
      <c r="K8229" t="s">
        <v>29253</v>
      </c>
      <c r="L8229">
        <v>3</v>
      </c>
      <c r="M8229" t="s">
        <v>1463</v>
      </c>
      <c r="N8229">
        <v>1</v>
      </c>
      <c r="O8229">
        <v>4.8764629388816603E-4</v>
      </c>
    </row>
    <row r="8230" spans="1:15">
      <c r="A8230" t="s">
        <v>9180</v>
      </c>
      <c r="B8230" t="s">
        <v>23511</v>
      </c>
      <c r="C8230" t="s">
        <v>9181</v>
      </c>
      <c r="D8230">
        <v>5</v>
      </c>
      <c r="E8230">
        <v>6152</v>
      </c>
      <c r="F8230">
        <v>5</v>
      </c>
      <c r="G8230">
        <v>7804</v>
      </c>
      <c r="H8230">
        <v>0.30433074367137097</v>
      </c>
      <c r="I8230">
        <v>0.81020448119108801</v>
      </c>
      <c r="J8230">
        <v>0.69639772519260701</v>
      </c>
      <c r="K8230" t="s">
        <v>29254</v>
      </c>
      <c r="L8230">
        <v>5</v>
      </c>
      <c r="M8230" t="s">
        <v>1463</v>
      </c>
      <c r="N8230">
        <v>1</v>
      </c>
      <c r="O8230">
        <v>8.1274382314694405E-4</v>
      </c>
    </row>
    <row r="8231" spans="1:15">
      <c r="A8231" t="s">
        <v>9182</v>
      </c>
      <c r="B8231" t="s">
        <v>23511</v>
      </c>
      <c r="C8231" t="s">
        <v>9183</v>
      </c>
      <c r="D8231">
        <v>5</v>
      </c>
      <c r="E8231">
        <v>6152</v>
      </c>
      <c r="F8231">
        <v>5</v>
      </c>
      <c r="G8231">
        <v>7804</v>
      </c>
      <c r="H8231">
        <v>0.30433074367137097</v>
      </c>
      <c r="I8231">
        <v>0.81020448119108801</v>
      </c>
      <c r="J8231">
        <v>0.69639772519260701</v>
      </c>
      <c r="K8231" t="s">
        <v>29255</v>
      </c>
      <c r="L8231">
        <v>5</v>
      </c>
      <c r="M8231" t="s">
        <v>1463</v>
      </c>
      <c r="N8231">
        <v>1</v>
      </c>
      <c r="O8231">
        <v>8.1274382314694405E-4</v>
      </c>
    </row>
    <row r="8232" spans="1:15">
      <c r="A8232" t="s">
        <v>9184</v>
      </c>
      <c r="B8232" t="s">
        <v>23511</v>
      </c>
      <c r="C8232" t="s">
        <v>9185</v>
      </c>
      <c r="D8232">
        <v>3</v>
      </c>
      <c r="E8232">
        <v>6152</v>
      </c>
      <c r="F8232">
        <v>3</v>
      </c>
      <c r="G8232">
        <v>7804</v>
      </c>
      <c r="H8232">
        <v>0.489837867770546</v>
      </c>
      <c r="I8232">
        <v>0.96083957126938102</v>
      </c>
      <c r="J8232">
        <v>0.82587360011061495</v>
      </c>
      <c r="K8232" t="s">
        <v>29256</v>
      </c>
      <c r="L8232">
        <v>3</v>
      </c>
      <c r="M8232" t="s">
        <v>1463</v>
      </c>
      <c r="N8232">
        <v>1</v>
      </c>
      <c r="O8232">
        <v>4.8764629388816603E-4</v>
      </c>
    </row>
    <row r="8233" spans="1:15">
      <c r="A8233" t="s">
        <v>9186</v>
      </c>
      <c r="B8233" t="s">
        <v>23511</v>
      </c>
      <c r="C8233" t="s">
        <v>9187</v>
      </c>
      <c r="D8233">
        <v>1</v>
      </c>
      <c r="E8233">
        <v>6152</v>
      </c>
      <c r="F8233">
        <v>1</v>
      </c>
      <c r="G8233">
        <v>7804</v>
      </c>
      <c r="H8233">
        <v>0.788313685289595</v>
      </c>
      <c r="I8233">
        <v>0.968912233598893</v>
      </c>
      <c r="J8233">
        <v>0.832812322140707</v>
      </c>
      <c r="K8233" t="s">
        <v>23790</v>
      </c>
      <c r="L8233">
        <v>1</v>
      </c>
      <c r="M8233" t="s">
        <v>1463</v>
      </c>
      <c r="N8233">
        <v>1</v>
      </c>
      <c r="O8233">
        <v>1.6254876462938901E-4</v>
      </c>
    </row>
    <row r="8234" spans="1:15">
      <c r="A8234" t="s">
        <v>9188</v>
      </c>
      <c r="B8234" t="s">
        <v>23511</v>
      </c>
      <c r="C8234" t="s">
        <v>9189</v>
      </c>
      <c r="D8234">
        <v>1</v>
      </c>
      <c r="E8234">
        <v>6152</v>
      </c>
      <c r="F8234">
        <v>1</v>
      </c>
      <c r="G8234">
        <v>7804</v>
      </c>
      <c r="H8234">
        <v>0.788313685289595</v>
      </c>
      <c r="I8234">
        <v>0.968912233598893</v>
      </c>
      <c r="J8234">
        <v>0.832812322140707</v>
      </c>
      <c r="K8234" t="s">
        <v>29257</v>
      </c>
      <c r="L8234">
        <v>1</v>
      </c>
      <c r="M8234" t="s">
        <v>1463</v>
      </c>
      <c r="N8234">
        <v>1</v>
      </c>
      <c r="O8234">
        <v>1.6254876462938901E-4</v>
      </c>
    </row>
    <row r="8235" spans="1:15">
      <c r="A8235" t="s">
        <v>9190</v>
      </c>
      <c r="B8235" t="s">
        <v>23511</v>
      </c>
      <c r="C8235" t="s">
        <v>9191</v>
      </c>
      <c r="D8235">
        <v>4</v>
      </c>
      <c r="E8235">
        <v>6152</v>
      </c>
      <c r="F8235">
        <v>5</v>
      </c>
      <c r="G8235">
        <v>7804</v>
      </c>
      <c r="H8235">
        <v>0.71320711691885297</v>
      </c>
      <c r="I8235">
        <v>0.968912233598893</v>
      </c>
      <c r="J8235">
        <v>0.832812322140707</v>
      </c>
      <c r="K8235" t="s">
        <v>29258</v>
      </c>
      <c r="L8235">
        <v>4</v>
      </c>
      <c r="M8235" t="s">
        <v>1463</v>
      </c>
      <c r="N8235">
        <v>0.8</v>
      </c>
      <c r="O8235">
        <v>6.5019505851755496E-4</v>
      </c>
    </row>
    <row r="8236" spans="1:15">
      <c r="A8236" t="s">
        <v>9190</v>
      </c>
      <c r="B8236" t="s">
        <v>23513</v>
      </c>
      <c r="C8236" t="s">
        <v>9191</v>
      </c>
      <c r="D8236">
        <v>1</v>
      </c>
      <c r="E8236">
        <v>535</v>
      </c>
      <c r="F8236">
        <v>5</v>
      </c>
      <c r="G8236">
        <v>8124</v>
      </c>
      <c r="H8236">
        <v>0.28872836491514098</v>
      </c>
      <c r="I8236">
        <v>0.92669970177713501</v>
      </c>
      <c r="J8236">
        <v>0.88074667915254901</v>
      </c>
      <c r="K8236" t="s">
        <v>29259</v>
      </c>
      <c r="L8236">
        <v>1</v>
      </c>
      <c r="M8236" t="s">
        <v>1463</v>
      </c>
      <c r="N8236">
        <v>0.2</v>
      </c>
      <c r="O8236">
        <v>1.8691588785046699E-3</v>
      </c>
    </row>
    <row r="8237" spans="1:15">
      <c r="A8237" t="s">
        <v>9192</v>
      </c>
      <c r="B8237" t="s">
        <v>23511</v>
      </c>
      <c r="C8237" t="s">
        <v>9193</v>
      </c>
      <c r="D8237">
        <v>32</v>
      </c>
      <c r="E8237">
        <v>6152</v>
      </c>
      <c r="F8237">
        <v>36</v>
      </c>
      <c r="G8237">
        <v>7804</v>
      </c>
      <c r="H8237">
        <v>9.5131422185976297E-2</v>
      </c>
      <c r="I8237">
        <v>0.414594445073456</v>
      </c>
      <c r="J8237">
        <v>0.35635772836283602</v>
      </c>
      <c r="K8237" t="s">
        <v>26145</v>
      </c>
      <c r="L8237">
        <v>32</v>
      </c>
      <c r="M8237" t="s">
        <v>5133</v>
      </c>
      <c r="N8237">
        <v>0.88888888888888895</v>
      </c>
      <c r="O8237">
        <v>5.2015604681404396E-3</v>
      </c>
    </row>
    <row r="8238" spans="1:15">
      <c r="A8238" t="s">
        <v>9192</v>
      </c>
      <c r="B8238" t="s">
        <v>23513</v>
      </c>
      <c r="C8238" t="s">
        <v>9193</v>
      </c>
      <c r="D8238">
        <v>1</v>
      </c>
      <c r="E8238">
        <v>535</v>
      </c>
      <c r="F8238">
        <v>42</v>
      </c>
      <c r="G8238">
        <v>8124</v>
      </c>
      <c r="H8238">
        <v>0.94322481955320203</v>
      </c>
      <c r="I8238">
        <v>0.99999999999997702</v>
      </c>
      <c r="J8238">
        <v>0.95041217501583097</v>
      </c>
      <c r="K8238" t="s">
        <v>23688</v>
      </c>
      <c r="L8238">
        <v>1</v>
      </c>
      <c r="M8238" t="s">
        <v>5133</v>
      </c>
      <c r="N8238">
        <v>2.3809523809523801E-2</v>
      </c>
      <c r="O8238">
        <v>1.8691588785046699E-3</v>
      </c>
    </row>
    <row r="8239" spans="1:15">
      <c r="A8239" t="s">
        <v>9192</v>
      </c>
      <c r="B8239" t="s">
        <v>23518</v>
      </c>
      <c r="C8239" t="s">
        <v>9193</v>
      </c>
      <c r="D8239">
        <v>3</v>
      </c>
      <c r="E8239">
        <v>787</v>
      </c>
      <c r="F8239">
        <v>35</v>
      </c>
      <c r="G8239">
        <v>7393</v>
      </c>
      <c r="H8239">
        <v>0.73573886474781602</v>
      </c>
      <c r="I8239">
        <v>1</v>
      </c>
      <c r="J8239">
        <v>0.966855260484069</v>
      </c>
      <c r="K8239" t="s">
        <v>26144</v>
      </c>
      <c r="L8239">
        <v>3</v>
      </c>
      <c r="M8239" t="s">
        <v>5133</v>
      </c>
      <c r="N8239">
        <v>8.5714285714285701E-2</v>
      </c>
      <c r="O8239">
        <v>3.8119440914866601E-3</v>
      </c>
    </row>
    <row r="8240" spans="1:15">
      <c r="A8240" t="s">
        <v>9194</v>
      </c>
      <c r="B8240" t="s">
        <v>23511</v>
      </c>
      <c r="C8240" t="s">
        <v>9195</v>
      </c>
      <c r="D8240">
        <v>1</v>
      </c>
      <c r="E8240">
        <v>6152</v>
      </c>
      <c r="F8240">
        <v>1</v>
      </c>
      <c r="G8240">
        <v>7804</v>
      </c>
      <c r="H8240">
        <v>0.788313685289595</v>
      </c>
      <c r="I8240">
        <v>0.968912233598893</v>
      </c>
      <c r="J8240">
        <v>0.832812322140707</v>
      </c>
      <c r="K8240" t="s">
        <v>27330</v>
      </c>
      <c r="L8240">
        <v>1</v>
      </c>
      <c r="M8240" t="s">
        <v>5133</v>
      </c>
      <c r="N8240">
        <v>1</v>
      </c>
      <c r="O8240">
        <v>1.6254876462938901E-4</v>
      </c>
    </row>
    <row r="8241" spans="1:15">
      <c r="A8241" t="s">
        <v>9196</v>
      </c>
      <c r="B8241" t="s">
        <v>23511</v>
      </c>
      <c r="C8241" t="s">
        <v>9197</v>
      </c>
      <c r="D8241">
        <v>39</v>
      </c>
      <c r="E8241">
        <v>6152</v>
      </c>
      <c r="F8241">
        <v>45</v>
      </c>
      <c r="G8241">
        <v>7804</v>
      </c>
      <c r="H8241">
        <v>0.13166687094877999</v>
      </c>
      <c r="I8241">
        <v>0.52142411282813494</v>
      </c>
      <c r="J8241">
        <v>0.44818138440836902</v>
      </c>
      <c r="K8241" t="s">
        <v>29260</v>
      </c>
      <c r="L8241">
        <v>39</v>
      </c>
      <c r="M8241" t="s">
        <v>2729</v>
      </c>
      <c r="N8241">
        <v>0.86666666666666703</v>
      </c>
      <c r="O8241">
        <v>6.3394018205461602E-3</v>
      </c>
    </row>
    <row r="8242" spans="1:15">
      <c r="A8242" t="s">
        <v>9196</v>
      </c>
      <c r="B8242" t="s">
        <v>23518</v>
      </c>
      <c r="C8242" t="s">
        <v>9197</v>
      </c>
      <c r="D8242">
        <v>2</v>
      </c>
      <c r="E8242">
        <v>787</v>
      </c>
      <c r="F8242">
        <v>41</v>
      </c>
      <c r="G8242">
        <v>7393</v>
      </c>
      <c r="H8242">
        <v>0.94219419565732199</v>
      </c>
      <c r="I8242">
        <v>1</v>
      </c>
      <c r="J8242">
        <v>0.966855260484069</v>
      </c>
      <c r="K8242" t="s">
        <v>29146</v>
      </c>
      <c r="L8242">
        <v>2</v>
      </c>
      <c r="M8242" t="s">
        <v>2729</v>
      </c>
      <c r="N8242">
        <v>4.8780487804878099E-2</v>
      </c>
      <c r="O8242">
        <v>2.5412960609911099E-3</v>
      </c>
    </row>
    <row r="8243" spans="1:15">
      <c r="A8243" t="s">
        <v>9196</v>
      </c>
      <c r="B8243" t="s">
        <v>23513</v>
      </c>
      <c r="C8243" t="s">
        <v>9197</v>
      </c>
      <c r="D8243">
        <v>10</v>
      </c>
      <c r="E8243">
        <v>535</v>
      </c>
      <c r="F8243">
        <v>39</v>
      </c>
      <c r="G8243">
        <v>8124</v>
      </c>
      <c r="H8243">
        <v>1.5714001411155701E-4</v>
      </c>
      <c r="I8243">
        <v>7.5829192856158101E-3</v>
      </c>
      <c r="J8243">
        <v>7.2068988112117798E-3</v>
      </c>
      <c r="K8243" t="s">
        <v>29261</v>
      </c>
      <c r="L8243">
        <v>10</v>
      </c>
      <c r="M8243" t="s">
        <v>2729</v>
      </c>
      <c r="N8243">
        <v>0.256410256410256</v>
      </c>
      <c r="O8243">
        <v>1.86915887850467E-2</v>
      </c>
    </row>
    <row r="8244" spans="1:15">
      <c r="A8244" t="s">
        <v>9198</v>
      </c>
      <c r="B8244" t="s">
        <v>23511</v>
      </c>
      <c r="C8244" t="s">
        <v>9199</v>
      </c>
      <c r="D8244">
        <v>68</v>
      </c>
      <c r="E8244">
        <v>6152</v>
      </c>
      <c r="F8244">
        <v>87</v>
      </c>
      <c r="G8244">
        <v>7804</v>
      </c>
      <c r="H8244">
        <v>0.62113861156986605</v>
      </c>
      <c r="I8244">
        <v>0.968912233598893</v>
      </c>
      <c r="J8244">
        <v>0.832812322140707</v>
      </c>
      <c r="K8244" t="s">
        <v>29262</v>
      </c>
      <c r="L8244">
        <v>68</v>
      </c>
      <c r="M8244" t="s">
        <v>2729</v>
      </c>
      <c r="N8244">
        <v>0.78160919540229901</v>
      </c>
      <c r="O8244">
        <v>1.1053315994798399E-2</v>
      </c>
    </row>
    <row r="8245" spans="1:15">
      <c r="A8245" t="s">
        <v>9198</v>
      </c>
      <c r="B8245" t="s">
        <v>23518</v>
      </c>
      <c r="C8245" t="s">
        <v>9199</v>
      </c>
      <c r="D8245">
        <v>12</v>
      </c>
      <c r="E8245">
        <v>787</v>
      </c>
      <c r="F8245">
        <v>79</v>
      </c>
      <c r="G8245">
        <v>7393</v>
      </c>
      <c r="H8245">
        <v>0.13024110948832901</v>
      </c>
      <c r="I8245">
        <v>0.71451114804020699</v>
      </c>
      <c r="J8245">
        <v>0.69082886215718597</v>
      </c>
      <c r="K8245" t="s">
        <v>29263</v>
      </c>
      <c r="L8245">
        <v>12</v>
      </c>
      <c r="M8245" t="s">
        <v>2729</v>
      </c>
      <c r="N8245">
        <v>0.151898734177215</v>
      </c>
      <c r="O8245">
        <v>1.52477763659466E-2</v>
      </c>
    </row>
    <row r="8246" spans="1:15">
      <c r="A8246" t="s">
        <v>9198</v>
      </c>
      <c r="B8246" t="s">
        <v>23513</v>
      </c>
      <c r="C8246" t="s">
        <v>9199</v>
      </c>
      <c r="D8246">
        <v>12</v>
      </c>
      <c r="E8246">
        <v>535</v>
      </c>
      <c r="F8246">
        <v>80</v>
      </c>
      <c r="G8246">
        <v>8124</v>
      </c>
      <c r="H8246">
        <v>5.7814529219474501E-3</v>
      </c>
      <c r="I8246">
        <v>0.11005976892698099</v>
      </c>
      <c r="J8246">
        <v>0.104602144367634</v>
      </c>
      <c r="K8246" t="s">
        <v>27940</v>
      </c>
      <c r="L8246">
        <v>12</v>
      </c>
      <c r="M8246" t="s">
        <v>2729</v>
      </c>
      <c r="N8246">
        <v>0.15</v>
      </c>
      <c r="O8246">
        <v>2.2429906542056101E-2</v>
      </c>
    </row>
    <row r="8247" spans="1:15">
      <c r="A8247" t="s">
        <v>9200</v>
      </c>
      <c r="B8247" t="s">
        <v>23513</v>
      </c>
      <c r="C8247" t="s">
        <v>9201</v>
      </c>
      <c r="D8247">
        <v>11</v>
      </c>
      <c r="E8247">
        <v>535</v>
      </c>
      <c r="F8247">
        <v>35</v>
      </c>
      <c r="G8247">
        <v>8124</v>
      </c>
      <c r="H8247" s="34">
        <v>8.8993625117179103E-6</v>
      </c>
      <c r="I8247">
        <v>7.8579477497083699E-4</v>
      </c>
      <c r="J8247">
        <v>7.4682892119612605E-4</v>
      </c>
      <c r="K8247" t="s">
        <v>25403</v>
      </c>
      <c r="L8247">
        <v>11</v>
      </c>
      <c r="M8247" t="s">
        <v>2729</v>
      </c>
      <c r="N8247">
        <v>0.314285714285714</v>
      </c>
      <c r="O8247">
        <v>2.0560747663551399E-2</v>
      </c>
    </row>
    <row r="8248" spans="1:15">
      <c r="A8248" t="s">
        <v>9200</v>
      </c>
      <c r="B8248" t="s">
        <v>23511</v>
      </c>
      <c r="C8248" t="s">
        <v>9201</v>
      </c>
      <c r="D8248">
        <v>24</v>
      </c>
      <c r="E8248">
        <v>6152</v>
      </c>
      <c r="F8248">
        <v>29</v>
      </c>
      <c r="G8248">
        <v>7804</v>
      </c>
      <c r="H8248">
        <v>0.40176100238644102</v>
      </c>
      <c r="I8248">
        <v>0.91525479399875698</v>
      </c>
      <c r="J8248">
        <v>0.78669196642228301</v>
      </c>
      <c r="K8248" t="s">
        <v>29264</v>
      </c>
      <c r="L8248">
        <v>24</v>
      </c>
      <c r="M8248" t="s">
        <v>2729</v>
      </c>
      <c r="N8248">
        <v>0.82758620689655205</v>
      </c>
      <c r="O8248">
        <v>3.90117035110533E-3</v>
      </c>
    </row>
    <row r="8249" spans="1:15">
      <c r="A8249" t="s">
        <v>9202</v>
      </c>
      <c r="B8249" t="s">
        <v>23511</v>
      </c>
      <c r="C8249" t="s">
        <v>9203</v>
      </c>
      <c r="D8249">
        <v>29</v>
      </c>
      <c r="E8249">
        <v>6152</v>
      </c>
      <c r="F8249">
        <v>33</v>
      </c>
      <c r="G8249">
        <v>7804</v>
      </c>
      <c r="H8249">
        <v>0.14233526588367301</v>
      </c>
      <c r="I8249">
        <v>0.54611425167193095</v>
      </c>
      <c r="J8249">
        <v>0.46940338073728599</v>
      </c>
      <c r="K8249" t="s">
        <v>29265</v>
      </c>
      <c r="L8249">
        <v>29</v>
      </c>
      <c r="M8249" t="s">
        <v>2729</v>
      </c>
      <c r="N8249">
        <v>0.87878787878787901</v>
      </c>
      <c r="O8249">
        <v>4.7139141742522797E-3</v>
      </c>
    </row>
    <row r="8250" spans="1:15">
      <c r="A8250" t="s">
        <v>9202</v>
      </c>
      <c r="B8250" t="s">
        <v>23513</v>
      </c>
      <c r="C8250" t="s">
        <v>9203</v>
      </c>
      <c r="D8250">
        <v>10</v>
      </c>
      <c r="E8250">
        <v>535</v>
      </c>
      <c r="F8250">
        <v>40</v>
      </c>
      <c r="G8250">
        <v>8124</v>
      </c>
      <c r="H8250">
        <v>1.9736828283605399E-4</v>
      </c>
      <c r="I8250">
        <v>9.4146939513749701E-3</v>
      </c>
      <c r="J8250">
        <v>8.9478397554348804E-3</v>
      </c>
      <c r="K8250" t="s">
        <v>26156</v>
      </c>
      <c r="L8250">
        <v>10</v>
      </c>
      <c r="M8250" t="s">
        <v>2729</v>
      </c>
      <c r="N8250">
        <v>0.25</v>
      </c>
      <c r="O8250">
        <v>1.86915887850467E-2</v>
      </c>
    </row>
    <row r="8251" spans="1:15">
      <c r="A8251" t="s">
        <v>9204</v>
      </c>
      <c r="B8251" t="s">
        <v>23513</v>
      </c>
      <c r="C8251" t="s">
        <v>9205</v>
      </c>
      <c r="D8251">
        <v>1</v>
      </c>
      <c r="E8251">
        <v>535</v>
      </c>
      <c r="F8251">
        <v>6</v>
      </c>
      <c r="G8251">
        <v>8124</v>
      </c>
      <c r="H8251">
        <v>0.33559747746230201</v>
      </c>
      <c r="I8251">
        <v>0.97804040131218795</v>
      </c>
      <c r="J8251">
        <v>0.92954150506449396</v>
      </c>
      <c r="K8251" t="s">
        <v>29059</v>
      </c>
      <c r="L8251">
        <v>1</v>
      </c>
      <c r="M8251" t="s">
        <v>2729</v>
      </c>
      <c r="N8251">
        <v>0.16666666666666699</v>
      </c>
      <c r="O8251">
        <v>1.8691588785046699E-3</v>
      </c>
    </row>
    <row r="8252" spans="1:15">
      <c r="A8252" t="s">
        <v>9204</v>
      </c>
      <c r="B8252" t="s">
        <v>23511</v>
      </c>
      <c r="C8252" t="s">
        <v>9205</v>
      </c>
      <c r="D8252">
        <v>6</v>
      </c>
      <c r="E8252">
        <v>6152</v>
      </c>
      <c r="F8252">
        <v>7</v>
      </c>
      <c r="G8252">
        <v>7804</v>
      </c>
      <c r="H8252">
        <v>0.54476030000281095</v>
      </c>
      <c r="I8252">
        <v>0.968912233598893</v>
      </c>
      <c r="J8252">
        <v>0.832812322140707</v>
      </c>
      <c r="K8252" t="s">
        <v>29066</v>
      </c>
      <c r="L8252">
        <v>6</v>
      </c>
      <c r="M8252" t="s">
        <v>2729</v>
      </c>
      <c r="N8252">
        <v>0.85714285714285698</v>
      </c>
      <c r="O8252">
        <v>9.7529258777633303E-4</v>
      </c>
    </row>
    <row r="8253" spans="1:15">
      <c r="A8253" t="s">
        <v>9206</v>
      </c>
      <c r="B8253" t="s">
        <v>23511</v>
      </c>
      <c r="C8253" t="s">
        <v>9207</v>
      </c>
      <c r="D8253">
        <v>15</v>
      </c>
      <c r="E8253">
        <v>6152</v>
      </c>
      <c r="F8253">
        <v>15</v>
      </c>
      <c r="G8253">
        <v>7804</v>
      </c>
      <c r="H8253">
        <v>2.8113485006614501E-2</v>
      </c>
      <c r="I8253">
        <v>0.182450402036994</v>
      </c>
      <c r="J8253">
        <v>0.156822194752923</v>
      </c>
      <c r="K8253" t="s">
        <v>29065</v>
      </c>
      <c r="L8253">
        <v>15</v>
      </c>
      <c r="M8253" t="s">
        <v>2729</v>
      </c>
      <c r="N8253">
        <v>1</v>
      </c>
      <c r="O8253">
        <v>2.4382314694408299E-3</v>
      </c>
    </row>
    <row r="8254" spans="1:15">
      <c r="A8254" t="s">
        <v>9208</v>
      </c>
      <c r="B8254" t="s">
        <v>23518</v>
      </c>
      <c r="C8254" t="s">
        <v>9209</v>
      </c>
      <c r="D8254">
        <v>4</v>
      </c>
      <c r="E8254">
        <v>787</v>
      </c>
      <c r="F8254">
        <v>12</v>
      </c>
      <c r="G8254">
        <v>7393</v>
      </c>
      <c r="H8254">
        <v>3.1396037091493398E-2</v>
      </c>
      <c r="I8254">
        <v>0.44363642296891398</v>
      </c>
      <c r="J8254">
        <v>0.42893220928983</v>
      </c>
      <c r="K8254" t="s">
        <v>25138</v>
      </c>
      <c r="L8254">
        <v>4</v>
      </c>
      <c r="M8254" t="s">
        <v>2729</v>
      </c>
      <c r="N8254">
        <v>0.33333333333333298</v>
      </c>
      <c r="O8254">
        <v>5.0825921219822103E-3</v>
      </c>
    </row>
    <row r="8255" spans="1:15">
      <c r="A8255" t="s">
        <v>9208</v>
      </c>
      <c r="B8255" t="s">
        <v>23511</v>
      </c>
      <c r="C8255" t="s">
        <v>9209</v>
      </c>
      <c r="D8255">
        <v>11</v>
      </c>
      <c r="E8255">
        <v>6152</v>
      </c>
      <c r="F8255">
        <v>15</v>
      </c>
      <c r="G8255">
        <v>7804</v>
      </c>
      <c r="H8255">
        <v>0.80452858844465402</v>
      </c>
      <c r="I8255">
        <v>0.96970910299187296</v>
      </c>
      <c r="J8255">
        <v>0.83349725791362606</v>
      </c>
      <c r="K8255" t="s">
        <v>29266</v>
      </c>
      <c r="L8255">
        <v>11</v>
      </c>
      <c r="M8255" t="s">
        <v>2729</v>
      </c>
      <c r="N8255">
        <v>0.73333333333333295</v>
      </c>
      <c r="O8255">
        <v>1.78803641092328E-3</v>
      </c>
    </row>
    <row r="8256" spans="1:15">
      <c r="A8256" t="s">
        <v>9210</v>
      </c>
      <c r="B8256" t="s">
        <v>23513</v>
      </c>
      <c r="C8256" t="s">
        <v>9211</v>
      </c>
      <c r="D8256">
        <v>1</v>
      </c>
      <c r="E8256">
        <v>535</v>
      </c>
      <c r="F8256">
        <v>22</v>
      </c>
      <c r="G8256">
        <v>8124</v>
      </c>
      <c r="H8256">
        <v>0.77702822510206004</v>
      </c>
      <c r="I8256">
        <v>0.99999999999997702</v>
      </c>
      <c r="J8256">
        <v>0.95041217501583097</v>
      </c>
      <c r="K8256" t="s">
        <v>24765</v>
      </c>
      <c r="L8256">
        <v>1</v>
      </c>
      <c r="M8256" t="s">
        <v>2729</v>
      </c>
      <c r="N8256">
        <v>4.5454545454545497E-2</v>
      </c>
      <c r="O8256">
        <v>1.8691588785046699E-3</v>
      </c>
    </row>
    <row r="8257" spans="1:15">
      <c r="A8257" t="s">
        <v>9210</v>
      </c>
      <c r="B8257" t="s">
        <v>23511</v>
      </c>
      <c r="C8257" t="s">
        <v>9211</v>
      </c>
      <c r="D8257">
        <v>15</v>
      </c>
      <c r="E8257">
        <v>6152</v>
      </c>
      <c r="F8257">
        <v>21</v>
      </c>
      <c r="G8257">
        <v>7804</v>
      </c>
      <c r="H8257">
        <v>0.86306958845840798</v>
      </c>
      <c r="I8257">
        <v>1</v>
      </c>
      <c r="J8257">
        <v>0.85953329234717102</v>
      </c>
      <c r="K8257" t="s">
        <v>29267</v>
      </c>
      <c r="L8257">
        <v>15</v>
      </c>
      <c r="M8257" t="s">
        <v>2729</v>
      </c>
      <c r="N8257">
        <v>0.71428571428571397</v>
      </c>
      <c r="O8257">
        <v>2.4382314694408299E-3</v>
      </c>
    </row>
    <row r="8258" spans="1:15">
      <c r="A8258" t="s">
        <v>9210</v>
      </c>
      <c r="B8258" t="s">
        <v>23518</v>
      </c>
      <c r="C8258" t="s">
        <v>9211</v>
      </c>
      <c r="D8258">
        <v>4</v>
      </c>
      <c r="E8258">
        <v>787</v>
      </c>
      <c r="F8258">
        <v>21</v>
      </c>
      <c r="G8258">
        <v>7393</v>
      </c>
      <c r="H8258">
        <v>0.178360715799666</v>
      </c>
      <c r="I8258">
        <v>0.83876007220319604</v>
      </c>
      <c r="J8258">
        <v>0.81095958809365798</v>
      </c>
      <c r="K8258" t="s">
        <v>29268</v>
      </c>
      <c r="L8258">
        <v>4</v>
      </c>
      <c r="M8258" t="s">
        <v>2729</v>
      </c>
      <c r="N8258">
        <v>0.19047619047618999</v>
      </c>
      <c r="O8258">
        <v>5.0825921219822103E-3</v>
      </c>
    </row>
    <row r="8259" spans="1:15">
      <c r="A8259" t="s">
        <v>9212</v>
      </c>
      <c r="B8259" t="s">
        <v>23511</v>
      </c>
      <c r="C8259" t="s">
        <v>9213</v>
      </c>
      <c r="D8259">
        <v>10</v>
      </c>
      <c r="E8259">
        <v>6152</v>
      </c>
      <c r="F8259">
        <v>10</v>
      </c>
      <c r="G8259">
        <v>7804</v>
      </c>
      <c r="H8259">
        <v>9.2537459108980397E-2</v>
      </c>
      <c r="I8259">
        <v>0.40853420848785299</v>
      </c>
      <c r="J8259">
        <v>0.35114875325800998</v>
      </c>
      <c r="K8259" t="s">
        <v>29063</v>
      </c>
      <c r="L8259">
        <v>10</v>
      </c>
      <c r="M8259" t="s">
        <v>2729</v>
      </c>
      <c r="N8259">
        <v>1</v>
      </c>
      <c r="O8259">
        <v>1.62548764629389E-3</v>
      </c>
    </row>
    <row r="8260" spans="1:15">
      <c r="A8260" t="s">
        <v>9214</v>
      </c>
      <c r="B8260" t="s">
        <v>23518</v>
      </c>
      <c r="C8260" t="s">
        <v>9215</v>
      </c>
      <c r="D8260">
        <v>4</v>
      </c>
      <c r="E8260">
        <v>787</v>
      </c>
      <c r="F8260">
        <v>4</v>
      </c>
      <c r="G8260">
        <v>7393</v>
      </c>
      <c r="H8260">
        <v>1.2754184429923201E-4</v>
      </c>
      <c r="I8260">
        <v>1.33866788828189E-2</v>
      </c>
      <c r="J8260">
        <v>1.2942980898264501E-2</v>
      </c>
      <c r="K8260" t="s">
        <v>25138</v>
      </c>
      <c r="L8260">
        <v>4</v>
      </c>
      <c r="M8260" t="s">
        <v>2729</v>
      </c>
      <c r="N8260">
        <v>1</v>
      </c>
      <c r="O8260">
        <v>5.0825921219822103E-3</v>
      </c>
    </row>
    <row r="8261" spans="1:15">
      <c r="A8261" t="s">
        <v>9214</v>
      </c>
      <c r="B8261" t="s">
        <v>23511</v>
      </c>
      <c r="C8261" t="s">
        <v>9215</v>
      </c>
      <c r="D8261">
        <v>1</v>
      </c>
      <c r="E8261">
        <v>6152</v>
      </c>
      <c r="F8261">
        <v>5</v>
      </c>
      <c r="G8261">
        <v>7804</v>
      </c>
      <c r="H8261">
        <v>0.99957695240616395</v>
      </c>
      <c r="I8261">
        <v>1</v>
      </c>
      <c r="J8261">
        <v>0.85953329234717102</v>
      </c>
      <c r="K8261" t="s">
        <v>25137</v>
      </c>
      <c r="L8261">
        <v>1</v>
      </c>
      <c r="M8261" t="s">
        <v>2729</v>
      </c>
      <c r="N8261">
        <v>0.2</v>
      </c>
      <c r="O8261">
        <v>1.6254876462938901E-4</v>
      </c>
    </row>
    <row r="8262" spans="1:15">
      <c r="A8262" t="s">
        <v>9216</v>
      </c>
      <c r="B8262" t="s">
        <v>23511</v>
      </c>
      <c r="C8262" t="s">
        <v>9217</v>
      </c>
      <c r="D8262">
        <v>21</v>
      </c>
      <c r="E8262">
        <v>6152</v>
      </c>
      <c r="F8262">
        <v>24</v>
      </c>
      <c r="G8262">
        <v>7804</v>
      </c>
      <c r="H8262">
        <v>0.220308279716599</v>
      </c>
      <c r="I8262">
        <v>0.70351443847223905</v>
      </c>
      <c r="J8262">
        <v>0.60469408151381498</v>
      </c>
      <c r="K8262" t="s">
        <v>29269</v>
      </c>
      <c r="L8262">
        <v>21</v>
      </c>
      <c r="M8262" t="s">
        <v>2729</v>
      </c>
      <c r="N8262">
        <v>0.875</v>
      </c>
      <c r="O8262">
        <v>3.41352405721717E-3</v>
      </c>
    </row>
    <row r="8263" spans="1:15">
      <c r="A8263" t="s">
        <v>9216</v>
      </c>
      <c r="B8263" t="s">
        <v>23513</v>
      </c>
      <c r="C8263" t="s">
        <v>9217</v>
      </c>
      <c r="D8263">
        <v>1</v>
      </c>
      <c r="E8263">
        <v>535</v>
      </c>
      <c r="F8263">
        <v>10</v>
      </c>
      <c r="G8263">
        <v>8124</v>
      </c>
      <c r="H8263">
        <v>0.494202526653369</v>
      </c>
      <c r="I8263">
        <v>0.99999999999997702</v>
      </c>
      <c r="J8263">
        <v>0.95041217501583097</v>
      </c>
      <c r="K8263" t="s">
        <v>25000</v>
      </c>
      <c r="L8263">
        <v>1</v>
      </c>
      <c r="M8263" t="s">
        <v>2729</v>
      </c>
      <c r="N8263">
        <v>0.1</v>
      </c>
      <c r="O8263">
        <v>1.8691588785046699E-3</v>
      </c>
    </row>
    <row r="8264" spans="1:15">
      <c r="A8264" t="s">
        <v>9216</v>
      </c>
      <c r="B8264" t="s">
        <v>23518</v>
      </c>
      <c r="C8264" t="s">
        <v>9217</v>
      </c>
      <c r="D8264">
        <v>2</v>
      </c>
      <c r="E8264">
        <v>787</v>
      </c>
      <c r="F8264">
        <v>22</v>
      </c>
      <c r="G8264">
        <v>7393</v>
      </c>
      <c r="H8264">
        <v>0.696053619096073</v>
      </c>
      <c r="I8264">
        <v>1</v>
      </c>
      <c r="J8264">
        <v>0.966855260484069</v>
      </c>
      <c r="K8264" t="s">
        <v>29146</v>
      </c>
      <c r="L8264">
        <v>2</v>
      </c>
      <c r="M8264" t="s">
        <v>2729</v>
      </c>
      <c r="N8264">
        <v>9.0909090909090898E-2</v>
      </c>
      <c r="O8264">
        <v>2.5412960609911099E-3</v>
      </c>
    </row>
    <row r="8265" spans="1:15">
      <c r="A8265" t="s">
        <v>9218</v>
      </c>
      <c r="B8265" t="s">
        <v>23511</v>
      </c>
      <c r="C8265" t="s">
        <v>9219</v>
      </c>
      <c r="D8265">
        <v>4</v>
      </c>
      <c r="E8265">
        <v>6152</v>
      </c>
      <c r="F8265">
        <v>4</v>
      </c>
      <c r="G8265">
        <v>7804</v>
      </c>
      <c r="H8265">
        <v>0.38610601832086699</v>
      </c>
      <c r="I8265">
        <v>0.90829480295553899</v>
      </c>
      <c r="J8265">
        <v>0.78070962240619901</v>
      </c>
      <c r="K8265" t="s">
        <v>29270</v>
      </c>
      <c r="L8265">
        <v>4</v>
      </c>
      <c r="M8265" t="s">
        <v>2729</v>
      </c>
      <c r="N8265">
        <v>1</v>
      </c>
      <c r="O8265">
        <v>6.5019505851755496E-4</v>
      </c>
    </row>
    <row r="8266" spans="1:15">
      <c r="A8266" t="s">
        <v>9220</v>
      </c>
      <c r="B8266" t="s">
        <v>23511</v>
      </c>
      <c r="C8266" t="s">
        <v>9221</v>
      </c>
      <c r="D8266">
        <v>19</v>
      </c>
      <c r="E8266">
        <v>6152</v>
      </c>
      <c r="F8266">
        <v>27</v>
      </c>
      <c r="G8266">
        <v>7804</v>
      </c>
      <c r="H8266">
        <v>0.90163240070580097</v>
      </c>
      <c r="I8266">
        <v>1</v>
      </c>
      <c r="J8266">
        <v>0.85953329234717102</v>
      </c>
      <c r="K8266" t="s">
        <v>29271</v>
      </c>
      <c r="L8266">
        <v>19</v>
      </c>
      <c r="M8266" t="s">
        <v>1463</v>
      </c>
      <c r="N8266">
        <v>0.70370370370370405</v>
      </c>
      <c r="O8266">
        <v>3.0884265279583901E-3</v>
      </c>
    </row>
    <row r="8267" spans="1:15">
      <c r="A8267" t="s">
        <v>9220</v>
      </c>
      <c r="B8267" t="s">
        <v>23518</v>
      </c>
      <c r="C8267" t="s">
        <v>9221</v>
      </c>
      <c r="D8267">
        <v>2</v>
      </c>
      <c r="E8267">
        <v>787</v>
      </c>
      <c r="F8267">
        <v>25</v>
      </c>
      <c r="G8267">
        <v>7393</v>
      </c>
      <c r="H8267">
        <v>0.76191647030472598</v>
      </c>
      <c r="I8267">
        <v>1</v>
      </c>
      <c r="J8267">
        <v>0.966855260484069</v>
      </c>
      <c r="K8267" t="s">
        <v>29272</v>
      </c>
      <c r="L8267">
        <v>2</v>
      </c>
      <c r="M8267" t="s">
        <v>1463</v>
      </c>
      <c r="N8267">
        <v>0.08</v>
      </c>
      <c r="O8267">
        <v>2.5412960609911099E-3</v>
      </c>
    </row>
    <row r="8268" spans="1:15">
      <c r="A8268" t="s">
        <v>9220</v>
      </c>
      <c r="B8268" t="s">
        <v>23513</v>
      </c>
      <c r="C8268" t="s">
        <v>9221</v>
      </c>
      <c r="D8268">
        <v>2</v>
      </c>
      <c r="E8268">
        <v>535</v>
      </c>
      <c r="F8268">
        <v>23</v>
      </c>
      <c r="G8268">
        <v>8124</v>
      </c>
      <c r="H8268">
        <v>0.45311094658456502</v>
      </c>
      <c r="I8268">
        <v>0.99999999999997702</v>
      </c>
      <c r="J8268">
        <v>0.95041217501583097</v>
      </c>
      <c r="K8268" t="s">
        <v>29273</v>
      </c>
      <c r="L8268">
        <v>2</v>
      </c>
      <c r="M8268" t="s">
        <v>1463</v>
      </c>
      <c r="N8268">
        <v>8.6956521739130405E-2</v>
      </c>
      <c r="O8268">
        <v>3.7383177570093499E-3</v>
      </c>
    </row>
    <row r="8269" spans="1:15">
      <c r="A8269" t="s">
        <v>9222</v>
      </c>
      <c r="B8269" t="s">
        <v>23513</v>
      </c>
      <c r="C8269" t="s">
        <v>9223</v>
      </c>
      <c r="D8269">
        <v>2</v>
      </c>
      <c r="E8269">
        <v>535</v>
      </c>
      <c r="F8269">
        <v>13</v>
      </c>
      <c r="G8269">
        <v>8124</v>
      </c>
      <c r="H8269">
        <v>0.20945948666488401</v>
      </c>
      <c r="I8269">
        <v>0.82628980005633901</v>
      </c>
      <c r="J8269">
        <v>0.78531588606495994</v>
      </c>
      <c r="K8269" t="s">
        <v>23978</v>
      </c>
      <c r="L8269">
        <v>2</v>
      </c>
      <c r="M8269" t="s">
        <v>2729</v>
      </c>
      <c r="N8269">
        <v>0.15384615384615399</v>
      </c>
      <c r="O8269">
        <v>3.7383177570093499E-3</v>
      </c>
    </row>
    <row r="8270" spans="1:15">
      <c r="A8270" t="s">
        <v>9222</v>
      </c>
      <c r="B8270" t="s">
        <v>23511</v>
      </c>
      <c r="C8270" t="s">
        <v>9223</v>
      </c>
      <c r="D8270">
        <v>6</v>
      </c>
      <c r="E8270">
        <v>6152</v>
      </c>
      <c r="F8270">
        <v>11</v>
      </c>
      <c r="G8270">
        <v>7804</v>
      </c>
      <c r="H8270">
        <v>0.98462609877687202</v>
      </c>
      <c r="I8270">
        <v>1</v>
      </c>
      <c r="J8270">
        <v>0.85953329234717102</v>
      </c>
      <c r="K8270" t="s">
        <v>29274</v>
      </c>
      <c r="L8270">
        <v>6</v>
      </c>
      <c r="M8270" t="s">
        <v>2729</v>
      </c>
      <c r="N8270">
        <v>0.54545454545454497</v>
      </c>
      <c r="O8270">
        <v>9.7529258777633303E-4</v>
      </c>
    </row>
    <row r="8271" spans="1:15">
      <c r="A8271" t="s">
        <v>9222</v>
      </c>
      <c r="B8271" t="s">
        <v>23518</v>
      </c>
      <c r="C8271" t="s">
        <v>9223</v>
      </c>
      <c r="D8271">
        <v>1</v>
      </c>
      <c r="E8271">
        <v>787</v>
      </c>
      <c r="F8271">
        <v>11</v>
      </c>
      <c r="G8271">
        <v>7393</v>
      </c>
      <c r="H8271">
        <v>0.71032488019926399</v>
      </c>
      <c r="I8271">
        <v>1</v>
      </c>
      <c r="J8271">
        <v>0.966855260484069</v>
      </c>
      <c r="K8271" t="s">
        <v>23655</v>
      </c>
      <c r="L8271">
        <v>1</v>
      </c>
      <c r="M8271" t="s">
        <v>2729</v>
      </c>
      <c r="N8271">
        <v>9.0909090909090898E-2</v>
      </c>
      <c r="O8271">
        <v>1.27064803049555E-3</v>
      </c>
    </row>
    <row r="8272" spans="1:15">
      <c r="A8272" t="s">
        <v>9224</v>
      </c>
      <c r="B8272" t="s">
        <v>23511</v>
      </c>
      <c r="C8272" t="s">
        <v>9225</v>
      </c>
      <c r="D8272">
        <v>4</v>
      </c>
      <c r="E8272">
        <v>6152</v>
      </c>
      <c r="F8272">
        <v>4</v>
      </c>
      <c r="G8272">
        <v>7804</v>
      </c>
      <c r="H8272">
        <v>0.38610601832086699</v>
      </c>
      <c r="I8272">
        <v>0.90829480295553899</v>
      </c>
      <c r="J8272">
        <v>0.78070962240619901</v>
      </c>
      <c r="K8272" t="s">
        <v>29275</v>
      </c>
      <c r="L8272">
        <v>4</v>
      </c>
      <c r="M8272" t="s">
        <v>2729</v>
      </c>
      <c r="N8272">
        <v>1</v>
      </c>
      <c r="O8272">
        <v>6.5019505851755496E-4</v>
      </c>
    </row>
    <row r="8273" spans="1:15">
      <c r="A8273" t="s">
        <v>9226</v>
      </c>
      <c r="B8273" t="s">
        <v>23518</v>
      </c>
      <c r="C8273" t="s">
        <v>9227</v>
      </c>
      <c r="D8273">
        <v>1</v>
      </c>
      <c r="E8273">
        <v>787</v>
      </c>
      <c r="F8273">
        <v>7</v>
      </c>
      <c r="G8273">
        <v>7393</v>
      </c>
      <c r="H8273">
        <v>0.54534917443390396</v>
      </c>
      <c r="I8273">
        <v>1</v>
      </c>
      <c r="J8273">
        <v>0.966855260484069</v>
      </c>
      <c r="K8273" t="s">
        <v>23655</v>
      </c>
      <c r="L8273">
        <v>1</v>
      </c>
      <c r="M8273" t="s">
        <v>2729</v>
      </c>
      <c r="N8273">
        <v>0.14285714285714299</v>
      </c>
      <c r="O8273">
        <v>1.27064803049555E-3</v>
      </c>
    </row>
    <row r="8274" spans="1:15">
      <c r="A8274" t="s">
        <v>9226</v>
      </c>
      <c r="B8274" t="s">
        <v>23513</v>
      </c>
      <c r="C8274" t="s">
        <v>9227</v>
      </c>
      <c r="D8274">
        <v>2</v>
      </c>
      <c r="E8274">
        <v>535</v>
      </c>
      <c r="F8274">
        <v>7</v>
      </c>
      <c r="G8274">
        <v>8124</v>
      </c>
      <c r="H8274">
        <v>7.2881032852052594E-2</v>
      </c>
      <c r="I8274">
        <v>0.47111571080376702</v>
      </c>
      <c r="J8274">
        <v>0.447754107389148</v>
      </c>
      <c r="K8274" t="s">
        <v>23978</v>
      </c>
      <c r="L8274">
        <v>2</v>
      </c>
      <c r="M8274" t="s">
        <v>2729</v>
      </c>
      <c r="N8274">
        <v>0.28571428571428598</v>
      </c>
      <c r="O8274">
        <v>3.7383177570093499E-3</v>
      </c>
    </row>
    <row r="8275" spans="1:15">
      <c r="A8275" t="s">
        <v>9226</v>
      </c>
      <c r="B8275" t="s">
        <v>23511</v>
      </c>
      <c r="C8275" t="s">
        <v>9227</v>
      </c>
      <c r="D8275">
        <v>2</v>
      </c>
      <c r="E8275">
        <v>6152</v>
      </c>
      <c r="F8275">
        <v>7</v>
      </c>
      <c r="G8275">
        <v>7804</v>
      </c>
      <c r="H8275">
        <v>0.99948776960286401</v>
      </c>
      <c r="I8275">
        <v>1</v>
      </c>
      <c r="J8275">
        <v>0.85953329234717102</v>
      </c>
      <c r="K8275" t="s">
        <v>23656</v>
      </c>
      <c r="L8275">
        <v>2</v>
      </c>
      <c r="M8275" t="s">
        <v>2729</v>
      </c>
      <c r="N8275">
        <v>0.28571428571428598</v>
      </c>
      <c r="O8275">
        <v>3.2509752925877802E-4</v>
      </c>
    </row>
    <row r="8276" spans="1:15">
      <c r="A8276" t="s">
        <v>9228</v>
      </c>
      <c r="B8276" t="s">
        <v>23518</v>
      </c>
      <c r="C8276" t="s">
        <v>9229</v>
      </c>
      <c r="D8276">
        <v>11</v>
      </c>
      <c r="E8276">
        <v>787</v>
      </c>
      <c r="F8276">
        <v>82</v>
      </c>
      <c r="G8276">
        <v>7393</v>
      </c>
      <c r="H8276">
        <v>0.252964411079316</v>
      </c>
      <c r="I8276">
        <v>0.97481430455858498</v>
      </c>
      <c r="J8276">
        <v>0.94250433835758796</v>
      </c>
      <c r="K8276" t="s">
        <v>29276</v>
      </c>
      <c r="L8276">
        <v>11</v>
      </c>
      <c r="M8276" t="s">
        <v>2729</v>
      </c>
      <c r="N8276">
        <v>0.134146341463415</v>
      </c>
      <c r="O8276">
        <v>1.3977128335451099E-2</v>
      </c>
    </row>
    <row r="8277" spans="1:15">
      <c r="A8277" t="s">
        <v>9228</v>
      </c>
      <c r="B8277" t="s">
        <v>23511</v>
      </c>
      <c r="C8277" t="s">
        <v>9229</v>
      </c>
      <c r="D8277">
        <v>67</v>
      </c>
      <c r="E8277">
        <v>6152</v>
      </c>
      <c r="F8277">
        <v>83</v>
      </c>
      <c r="G8277">
        <v>7804</v>
      </c>
      <c r="H8277">
        <v>0.39546632172076002</v>
      </c>
      <c r="I8277">
        <v>0.91525479399875698</v>
      </c>
      <c r="J8277">
        <v>0.78669196642228301</v>
      </c>
      <c r="K8277" t="s">
        <v>29277</v>
      </c>
      <c r="L8277">
        <v>67</v>
      </c>
      <c r="M8277" t="s">
        <v>2729</v>
      </c>
      <c r="N8277">
        <v>0.80722891566265098</v>
      </c>
      <c r="O8277">
        <v>1.08907672301691E-2</v>
      </c>
    </row>
    <row r="8278" spans="1:15">
      <c r="A8278" t="s">
        <v>9228</v>
      </c>
      <c r="B8278" t="s">
        <v>23513</v>
      </c>
      <c r="C8278" t="s">
        <v>9229</v>
      </c>
      <c r="D8278">
        <v>4</v>
      </c>
      <c r="E8278">
        <v>535</v>
      </c>
      <c r="F8278">
        <v>85</v>
      </c>
      <c r="G8278">
        <v>8124</v>
      </c>
      <c r="H8278">
        <v>0.82007478713250004</v>
      </c>
      <c r="I8278">
        <v>0.99999999999997702</v>
      </c>
      <c r="J8278">
        <v>0.95041217501583097</v>
      </c>
      <c r="K8278" t="s">
        <v>29278</v>
      </c>
      <c r="L8278">
        <v>4</v>
      </c>
      <c r="M8278" t="s">
        <v>2729</v>
      </c>
      <c r="N8278">
        <v>4.7058823529411799E-2</v>
      </c>
      <c r="O8278">
        <v>7.4766355140186902E-3</v>
      </c>
    </row>
    <row r="8279" spans="1:15">
      <c r="A8279" t="s">
        <v>9230</v>
      </c>
      <c r="B8279" t="s">
        <v>23518</v>
      </c>
      <c r="C8279" t="s">
        <v>9231</v>
      </c>
      <c r="D8279">
        <v>3</v>
      </c>
      <c r="E8279">
        <v>787</v>
      </c>
      <c r="F8279">
        <v>43</v>
      </c>
      <c r="G8279">
        <v>7393</v>
      </c>
      <c r="H8279">
        <v>0.851008504701258</v>
      </c>
      <c r="I8279">
        <v>1</v>
      </c>
      <c r="J8279">
        <v>0.966855260484069</v>
      </c>
      <c r="K8279" t="s">
        <v>29279</v>
      </c>
      <c r="L8279">
        <v>3</v>
      </c>
      <c r="M8279" t="s">
        <v>2729</v>
      </c>
      <c r="N8279">
        <v>6.9767441860465101E-2</v>
      </c>
      <c r="O8279">
        <v>3.8119440914866601E-3</v>
      </c>
    </row>
    <row r="8280" spans="1:15">
      <c r="A8280" t="s">
        <v>9230</v>
      </c>
      <c r="B8280" t="s">
        <v>23511</v>
      </c>
      <c r="C8280" t="s">
        <v>9231</v>
      </c>
      <c r="D8280">
        <v>35</v>
      </c>
      <c r="E8280">
        <v>6152</v>
      </c>
      <c r="F8280">
        <v>43</v>
      </c>
      <c r="G8280">
        <v>7804</v>
      </c>
      <c r="H8280">
        <v>0.42446687950570899</v>
      </c>
      <c r="I8280">
        <v>0.95190807032658398</v>
      </c>
      <c r="J8280">
        <v>0.81819667769965099</v>
      </c>
      <c r="K8280" t="s">
        <v>29280</v>
      </c>
      <c r="L8280">
        <v>35</v>
      </c>
      <c r="M8280" t="s">
        <v>2729</v>
      </c>
      <c r="N8280">
        <v>0.81395348837209303</v>
      </c>
      <c r="O8280">
        <v>5.68920676202861E-3</v>
      </c>
    </row>
    <row r="8281" spans="1:15">
      <c r="A8281" t="s">
        <v>9230</v>
      </c>
      <c r="B8281" t="s">
        <v>23513</v>
      </c>
      <c r="C8281" t="s">
        <v>9231</v>
      </c>
      <c r="D8281">
        <v>4</v>
      </c>
      <c r="E8281">
        <v>535</v>
      </c>
      <c r="F8281">
        <v>44</v>
      </c>
      <c r="G8281">
        <v>8124</v>
      </c>
      <c r="H8281">
        <v>0.32884744995704501</v>
      </c>
      <c r="I8281">
        <v>0.97804040131218795</v>
      </c>
      <c r="J8281">
        <v>0.92954150506449396</v>
      </c>
      <c r="K8281" t="s">
        <v>29278</v>
      </c>
      <c r="L8281">
        <v>4</v>
      </c>
      <c r="M8281" t="s">
        <v>2729</v>
      </c>
      <c r="N8281">
        <v>9.0909090909090898E-2</v>
      </c>
      <c r="O8281">
        <v>7.4766355140186902E-3</v>
      </c>
    </row>
    <row r="8282" spans="1:15">
      <c r="A8282" t="s">
        <v>9232</v>
      </c>
      <c r="B8282" t="s">
        <v>23511</v>
      </c>
      <c r="C8282" t="s">
        <v>9233</v>
      </c>
      <c r="D8282">
        <v>18</v>
      </c>
      <c r="E8282">
        <v>6152</v>
      </c>
      <c r="F8282">
        <v>23</v>
      </c>
      <c r="G8282">
        <v>7804</v>
      </c>
      <c r="H8282">
        <v>0.64282602873040195</v>
      </c>
      <c r="I8282">
        <v>0.968912233598893</v>
      </c>
      <c r="J8282">
        <v>0.832812322140707</v>
      </c>
      <c r="K8282" t="s">
        <v>29281</v>
      </c>
      <c r="L8282">
        <v>18</v>
      </c>
      <c r="M8282" t="s">
        <v>2729</v>
      </c>
      <c r="N8282">
        <v>0.78260869565217395</v>
      </c>
      <c r="O8282">
        <v>2.9258777633290002E-3</v>
      </c>
    </row>
    <row r="8283" spans="1:15">
      <c r="A8283" t="s">
        <v>9232</v>
      </c>
      <c r="B8283" t="s">
        <v>23518</v>
      </c>
      <c r="C8283" t="s">
        <v>9233</v>
      </c>
      <c r="D8283">
        <v>5</v>
      </c>
      <c r="E8283">
        <v>787</v>
      </c>
      <c r="F8283">
        <v>22</v>
      </c>
      <c r="G8283">
        <v>7393</v>
      </c>
      <c r="H8283">
        <v>7.6969245802660999E-2</v>
      </c>
      <c r="I8283">
        <v>0.63266972740240601</v>
      </c>
      <c r="J8283">
        <v>0.61170005408803896</v>
      </c>
      <c r="K8283" t="s">
        <v>29282</v>
      </c>
      <c r="L8283">
        <v>5</v>
      </c>
      <c r="M8283" t="s">
        <v>2729</v>
      </c>
      <c r="N8283">
        <v>0.22727272727272699</v>
      </c>
      <c r="O8283">
        <v>6.35324015247776E-3</v>
      </c>
    </row>
    <row r="8284" spans="1:15">
      <c r="A8284" t="s">
        <v>9234</v>
      </c>
      <c r="B8284" t="s">
        <v>23511</v>
      </c>
      <c r="C8284" t="s">
        <v>9235</v>
      </c>
      <c r="D8284">
        <v>5</v>
      </c>
      <c r="E8284">
        <v>6152</v>
      </c>
      <c r="F8284">
        <v>5</v>
      </c>
      <c r="G8284">
        <v>7804</v>
      </c>
      <c r="H8284">
        <v>0.30433074367137097</v>
      </c>
      <c r="I8284">
        <v>0.81020448119108801</v>
      </c>
      <c r="J8284">
        <v>0.69639772519260701</v>
      </c>
      <c r="K8284" t="s">
        <v>29283</v>
      </c>
      <c r="L8284">
        <v>5</v>
      </c>
      <c r="M8284" t="s">
        <v>2729</v>
      </c>
      <c r="N8284">
        <v>1</v>
      </c>
      <c r="O8284">
        <v>8.1274382314694405E-4</v>
      </c>
    </row>
    <row r="8285" spans="1:15">
      <c r="A8285" t="s">
        <v>9236</v>
      </c>
      <c r="B8285" t="s">
        <v>23511</v>
      </c>
      <c r="C8285" t="s">
        <v>9237</v>
      </c>
      <c r="D8285">
        <v>3</v>
      </c>
      <c r="E8285">
        <v>6152</v>
      </c>
      <c r="F8285">
        <v>3</v>
      </c>
      <c r="G8285">
        <v>7804</v>
      </c>
      <c r="H8285">
        <v>0.489837867770546</v>
      </c>
      <c r="I8285">
        <v>0.96083957126938102</v>
      </c>
      <c r="J8285">
        <v>0.82587360011061495</v>
      </c>
      <c r="K8285" t="s">
        <v>29284</v>
      </c>
      <c r="L8285">
        <v>3</v>
      </c>
      <c r="M8285" t="s">
        <v>2729</v>
      </c>
      <c r="N8285">
        <v>1</v>
      </c>
      <c r="O8285">
        <v>4.8764629388816603E-4</v>
      </c>
    </row>
    <row r="8286" spans="1:15">
      <c r="A8286" t="s">
        <v>9238</v>
      </c>
      <c r="B8286" t="s">
        <v>23511</v>
      </c>
      <c r="C8286" t="s">
        <v>9239</v>
      </c>
      <c r="D8286">
        <v>1</v>
      </c>
      <c r="E8286">
        <v>6152</v>
      </c>
      <c r="F8286">
        <v>1</v>
      </c>
      <c r="G8286">
        <v>7804</v>
      </c>
      <c r="H8286">
        <v>0.788313685289595</v>
      </c>
      <c r="I8286">
        <v>0.968912233598893</v>
      </c>
      <c r="J8286">
        <v>0.832812322140707</v>
      </c>
      <c r="K8286" t="s">
        <v>29285</v>
      </c>
      <c r="L8286">
        <v>1</v>
      </c>
      <c r="M8286" t="s">
        <v>2729</v>
      </c>
      <c r="N8286">
        <v>1</v>
      </c>
      <c r="O8286">
        <v>1.6254876462938901E-4</v>
      </c>
    </row>
    <row r="8287" spans="1:15">
      <c r="A8287" t="s">
        <v>9240</v>
      </c>
      <c r="B8287" t="s">
        <v>23511</v>
      </c>
      <c r="C8287" t="s">
        <v>9241</v>
      </c>
      <c r="D8287">
        <v>1</v>
      </c>
      <c r="E8287">
        <v>6152</v>
      </c>
      <c r="F8287">
        <v>1</v>
      </c>
      <c r="G8287">
        <v>7804</v>
      </c>
      <c r="H8287">
        <v>0.788313685289595</v>
      </c>
      <c r="I8287">
        <v>0.968912233598893</v>
      </c>
      <c r="J8287">
        <v>0.832812322140707</v>
      </c>
      <c r="K8287" t="s">
        <v>29285</v>
      </c>
      <c r="L8287">
        <v>1</v>
      </c>
      <c r="M8287" t="s">
        <v>2729</v>
      </c>
      <c r="N8287">
        <v>1</v>
      </c>
      <c r="O8287">
        <v>1.6254876462938901E-4</v>
      </c>
    </row>
    <row r="8288" spans="1:15">
      <c r="A8288" t="s">
        <v>9242</v>
      </c>
      <c r="B8288" t="s">
        <v>23511</v>
      </c>
      <c r="C8288" t="s">
        <v>9243</v>
      </c>
      <c r="D8288">
        <v>2</v>
      </c>
      <c r="E8288">
        <v>6152</v>
      </c>
      <c r="F8288">
        <v>2</v>
      </c>
      <c r="G8288">
        <v>7804</v>
      </c>
      <c r="H8288">
        <v>0.62141708038142995</v>
      </c>
      <c r="I8288">
        <v>0.968912233598893</v>
      </c>
      <c r="J8288">
        <v>0.832812322140707</v>
      </c>
      <c r="K8288" t="s">
        <v>29286</v>
      </c>
      <c r="L8288">
        <v>2</v>
      </c>
      <c r="M8288" t="s">
        <v>2729</v>
      </c>
      <c r="N8288">
        <v>1</v>
      </c>
      <c r="O8288">
        <v>3.2509752925877802E-4</v>
      </c>
    </row>
    <row r="8289" spans="1:15">
      <c r="A8289" t="s">
        <v>9244</v>
      </c>
      <c r="B8289" t="s">
        <v>23513</v>
      </c>
      <c r="C8289" t="s">
        <v>9245</v>
      </c>
      <c r="D8289">
        <v>7</v>
      </c>
      <c r="E8289">
        <v>535</v>
      </c>
      <c r="F8289">
        <v>104</v>
      </c>
      <c r="G8289">
        <v>8124</v>
      </c>
      <c r="H8289">
        <v>0.53273544578823295</v>
      </c>
      <c r="I8289">
        <v>0.99999999999997702</v>
      </c>
      <c r="J8289">
        <v>0.95041217501583097</v>
      </c>
      <c r="K8289" t="s">
        <v>29287</v>
      </c>
      <c r="L8289">
        <v>7</v>
      </c>
      <c r="M8289" t="s">
        <v>1463</v>
      </c>
      <c r="N8289">
        <v>6.7307692307692304E-2</v>
      </c>
      <c r="O8289">
        <v>1.3084112149532701E-2</v>
      </c>
    </row>
    <row r="8290" spans="1:15">
      <c r="A8290" t="s">
        <v>9244</v>
      </c>
      <c r="B8290" t="s">
        <v>23518</v>
      </c>
      <c r="C8290" t="s">
        <v>9245</v>
      </c>
      <c r="D8290">
        <v>7</v>
      </c>
      <c r="E8290">
        <v>787</v>
      </c>
      <c r="F8290">
        <v>95</v>
      </c>
      <c r="G8290">
        <v>7393</v>
      </c>
      <c r="H8290">
        <v>0.89192785347775705</v>
      </c>
      <c r="I8290">
        <v>1</v>
      </c>
      <c r="J8290">
        <v>0.966855260484069</v>
      </c>
      <c r="K8290" t="s">
        <v>25038</v>
      </c>
      <c r="L8290">
        <v>7</v>
      </c>
      <c r="M8290" t="s">
        <v>1463</v>
      </c>
      <c r="N8290">
        <v>7.3684210526315796E-2</v>
      </c>
      <c r="O8290">
        <v>8.8945362134688708E-3</v>
      </c>
    </row>
    <row r="8291" spans="1:15">
      <c r="A8291" t="s">
        <v>9244</v>
      </c>
      <c r="B8291" t="s">
        <v>23511</v>
      </c>
      <c r="C8291" t="s">
        <v>9245</v>
      </c>
      <c r="D8291">
        <v>80</v>
      </c>
      <c r="E8291">
        <v>6152</v>
      </c>
      <c r="F8291">
        <v>100</v>
      </c>
      <c r="G8291">
        <v>7804</v>
      </c>
      <c r="H8291">
        <v>0.44357638070406102</v>
      </c>
      <c r="I8291">
        <v>0.96083957126938102</v>
      </c>
      <c r="J8291">
        <v>0.82587360011061495</v>
      </c>
      <c r="K8291" t="s">
        <v>29288</v>
      </c>
      <c r="L8291">
        <v>80</v>
      </c>
      <c r="M8291" t="s">
        <v>1463</v>
      </c>
      <c r="N8291">
        <v>0.8</v>
      </c>
      <c r="O8291">
        <v>1.30039011703511E-2</v>
      </c>
    </row>
    <row r="8292" spans="1:15">
      <c r="A8292" t="s">
        <v>9246</v>
      </c>
      <c r="B8292" t="s">
        <v>23518</v>
      </c>
      <c r="C8292" t="s">
        <v>9247</v>
      </c>
      <c r="D8292">
        <v>3</v>
      </c>
      <c r="E8292">
        <v>787</v>
      </c>
      <c r="F8292">
        <v>103</v>
      </c>
      <c r="G8292">
        <v>7393</v>
      </c>
      <c r="H8292">
        <v>0.99923521837079898</v>
      </c>
      <c r="I8292">
        <v>1</v>
      </c>
      <c r="J8292">
        <v>0.966855260484069</v>
      </c>
      <c r="K8292" t="s">
        <v>26534</v>
      </c>
      <c r="L8292">
        <v>3</v>
      </c>
      <c r="M8292" t="s">
        <v>5133</v>
      </c>
      <c r="N8292">
        <v>2.9126213592233E-2</v>
      </c>
      <c r="O8292">
        <v>3.8119440914866601E-3</v>
      </c>
    </row>
    <row r="8293" spans="1:15">
      <c r="A8293" t="s">
        <v>9246</v>
      </c>
      <c r="B8293" t="s">
        <v>23511</v>
      </c>
      <c r="C8293" t="s">
        <v>9247</v>
      </c>
      <c r="D8293">
        <v>100</v>
      </c>
      <c r="E8293">
        <v>6152</v>
      </c>
      <c r="F8293">
        <v>111</v>
      </c>
      <c r="G8293">
        <v>7804</v>
      </c>
      <c r="H8293">
        <v>1.2882885598234099E-3</v>
      </c>
      <c r="I8293">
        <v>1.6323295844866699E-2</v>
      </c>
      <c r="J8293">
        <v>1.40304162194952E-2</v>
      </c>
      <c r="K8293" t="s">
        <v>29289</v>
      </c>
      <c r="L8293">
        <v>100</v>
      </c>
      <c r="M8293" t="s">
        <v>5133</v>
      </c>
      <c r="N8293">
        <v>0.90090090090090102</v>
      </c>
      <c r="O8293">
        <v>1.62548764629389E-2</v>
      </c>
    </row>
    <row r="8294" spans="1:15">
      <c r="A8294" t="s">
        <v>9246</v>
      </c>
      <c r="B8294" t="s">
        <v>23513</v>
      </c>
      <c r="C8294" t="s">
        <v>9247</v>
      </c>
      <c r="D8294">
        <v>3</v>
      </c>
      <c r="E8294">
        <v>535</v>
      </c>
      <c r="F8294">
        <v>116</v>
      </c>
      <c r="G8294">
        <v>8124</v>
      </c>
      <c r="H8294">
        <v>0.98485335605290003</v>
      </c>
      <c r="I8294">
        <v>0.99999999999997702</v>
      </c>
      <c r="J8294">
        <v>0.95041217501583097</v>
      </c>
      <c r="K8294" t="s">
        <v>26535</v>
      </c>
      <c r="L8294">
        <v>3</v>
      </c>
      <c r="M8294" t="s">
        <v>5133</v>
      </c>
      <c r="N8294">
        <v>2.5862068965517199E-2</v>
      </c>
      <c r="O8294">
        <v>5.60747663551402E-3</v>
      </c>
    </row>
    <row r="8295" spans="1:15">
      <c r="A8295" t="s">
        <v>9248</v>
      </c>
      <c r="B8295" t="s">
        <v>23511</v>
      </c>
      <c r="C8295" t="s">
        <v>9249</v>
      </c>
      <c r="D8295">
        <v>5</v>
      </c>
      <c r="E8295">
        <v>6152</v>
      </c>
      <c r="F8295">
        <v>5</v>
      </c>
      <c r="G8295">
        <v>7804</v>
      </c>
      <c r="H8295">
        <v>0.30433074367137097</v>
      </c>
      <c r="I8295">
        <v>0.81020448119108801</v>
      </c>
      <c r="J8295">
        <v>0.69639772519260701</v>
      </c>
      <c r="K8295" t="s">
        <v>26537</v>
      </c>
      <c r="L8295">
        <v>5</v>
      </c>
      <c r="M8295" t="s">
        <v>5133</v>
      </c>
      <c r="N8295">
        <v>1</v>
      </c>
      <c r="O8295">
        <v>8.1274382314694405E-4</v>
      </c>
    </row>
    <row r="8296" spans="1:15">
      <c r="A8296" t="s">
        <v>9250</v>
      </c>
      <c r="B8296" t="s">
        <v>23518</v>
      </c>
      <c r="C8296" t="s">
        <v>9251</v>
      </c>
      <c r="D8296">
        <v>5</v>
      </c>
      <c r="E8296">
        <v>787</v>
      </c>
      <c r="F8296">
        <v>98</v>
      </c>
      <c r="G8296">
        <v>7393</v>
      </c>
      <c r="H8296">
        <v>0.983274065585234</v>
      </c>
      <c r="I8296">
        <v>1</v>
      </c>
      <c r="J8296">
        <v>0.966855260484069</v>
      </c>
      <c r="K8296" t="s">
        <v>27918</v>
      </c>
      <c r="L8296">
        <v>5</v>
      </c>
      <c r="M8296" t="s">
        <v>5133</v>
      </c>
      <c r="N8296">
        <v>5.10204081632653E-2</v>
      </c>
      <c r="O8296">
        <v>6.35324015247776E-3</v>
      </c>
    </row>
    <row r="8297" spans="1:15">
      <c r="A8297" t="s">
        <v>9250</v>
      </c>
      <c r="B8297" t="s">
        <v>23513</v>
      </c>
      <c r="C8297" t="s">
        <v>9251</v>
      </c>
      <c r="D8297">
        <v>4</v>
      </c>
      <c r="E8297">
        <v>535</v>
      </c>
      <c r="F8297">
        <v>112</v>
      </c>
      <c r="G8297">
        <v>8124</v>
      </c>
      <c r="H8297">
        <v>0.94308177144124805</v>
      </c>
      <c r="I8297">
        <v>0.99999999999997702</v>
      </c>
      <c r="J8297">
        <v>0.95041217501583097</v>
      </c>
      <c r="K8297" t="s">
        <v>27920</v>
      </c>
      <c r="L8297">
        <v>4</v>
      </c>
      <c r="M8297" t="s">
        <v>5133</v>
      </c>
      <c r="N8297">
        <v>3.5714285714285698E-2</v>
      </c>
      <c r="O8297">
        <v>7.4766355140186902E-3</v>
      </c>
    </row>
    <row r="8298" spans="1:15">
      <c r="A8298" t="s">
        <v>9250</v>
      </c>
      <c r="B8298" t="s">
        <v>23511</v>
      </c>
      <c r="C8298" t="s">
        <v>9251</v>
      </c>
      <c r="D8298">
        <v>94</v>
      </c>
      <c r="E8298">
        <v>6152</v>
      </c>
      <c r="F8298">
        <v>105</v>
      </c>
      <c r="G8298">
        <v>7804</v>
      </c>
      <c r="H8298">
        <v>2.96491491949194E-3</v>
      </c>
      <c r="I8298">
        <v>3.2468951482089198E-2</v>
      </c>
      <c r="J8298">
        <v>2.79081447664607E-2</v>
      </c>
      <c r="K8298" t="s">
        <v>29290</v>
      </c>
      <c r="L8298">
        <v>94</v>
      </c>
      <c r="M8298" t="s">
        <v>5133</v>
      </c>
      <c r="N8298">
        <v>0.89523809523809506</v>
      </c>
      <c r="O8298">
        <v>1.5279583875162501E-2</v>
      </c>
    </row>
    <row r="8299" spans="1:15">
      <c r="A8299" t="s">
        <v>9252</v>
      </c>
      <c r="B8299" t="s">
        <v>23513</v>
      </c>
      <c r="C8299" t="s">
        <v>9253</v>
      </c>
      <c r="D8299">
        <v>5</v>
      </c>
      <c r="E8299">
        <v>535</v>
      </c>
      <c r="F8299">
        <v>47</v>
      </c>
      <c r="G8299">
        <v>8124</v>
      </c>
      <c r="H8299">
        <v>0.19497694228116699</v>
      </c>
      <c r="I8299">
        <v>0.78941883947984703</v>
      </c>
      <c r="J8299">
        <v>0.75027327622853202</v>
      </c>
      <c r="K8299" t="s">
        <v>29291</v>
      </c>
      <c r="L8299">
        <v>5</v>
      </c>
      <c r="M8299" t="s">
        <v>5133</v>
      </c>
      <c r="N8299">
        <v>0.10638297872340401</v>
      </c>
      <c r="O8299">
        <v>9.3457943925233603E-3</v>
      </c>
    </row>
    <row r="8300" spans="1:15">
      <c r="A8300" t="s">
        <v>9252</v>
      </c>
      <c r="B8300" t="s">
        <v>23518</v>
      </c>
      <c r="C8300" t="s">
        <v>9253</v>
      </c>
      <c r="D8300">
        <v>2</v>
      </c>
      <c r="E8300">
        <v>787</v>
      </c>
      <c r="F8300">
        <v>45</v>
      </c>
      <c r="G8300">
        <v>7393</v>
      </c>
      <c r="H8300">
        <v>0.960251478328499</v>
      </c>
      <c r="I8300">
        <v>1</v>
      </c>
      <c r="J8300">
        <v>0.966855260484069</v>
      </c>
      <c r="K8300" t="s">
        <v>26515</v>
      </c>
      <c r="L8300">
        <v>2</v>
      </c>
      <c r="M8300" t="s">
        <v>5133</v>
      </c>
      <c r="N8300">
        <v>4.4444444444444398E-2</v>
      </c>
      <c r="O8300">
        <v>2.5412960609911099E-3</v>
      </c>
    </row>
    <row r="8301" spans="1:15">
      <c r="A8301" t="s">
        <v>9252</v>
      </c>
      <c r="B8301" t="s">
        <v>23511</v>
      </c>
      <c r="C8301" t="s">
        <v>9253</v>
      </c>
      <c r="D8301">
        <v>39</v>
      </c>
      <c r="E8301">
        <v>6152</v>
      </c>
      <c r="F8301">
        <v>47</v>
      </c>
      <c r="G8301">
        <v>7804</v>
      </c>
      <c r="H8301">
        <v>0.311114606560013</v>
      </c>
      <c r="I8301">
        <v>0.82159959806419702</v>
      </c>
      <c r="J8301">
        <v>0.70619220751523104</v>
      </c>
      <c r="K8301" t="s">
        <v>29292</v>
      </c>
      <c r="L8301">
        <v>39</v>
      </c>
      <c r="M8301" t="s">
        <v>5133</v>
      </c>
      <c r="N8301">
        <v>0.82978723404255295</v>
      </c>
      <c r="O8301">
        <v>6.3394018205461602E-3</v>
      </c>
    </row>
    <row r="8302" spans="1:15">
      <c r="A8302" t="s">
        <v>9254</v>
      </c>
      <c r="B8302" t="s">
        <v>23511</v>
      </c>
      <c r="C8302" t="s">
        <v>9255</v>
      </c>
      <c r="D8302">
        <v>430</v>
      </c>
      <c r="E8302">
        <v>6152</v>
      </c>
      <c r="F8302">
        <v>480</v>
      </c>
      <c r="G8302">
        <v>7804</v>
      </c>
      <c r="H8302" s="34">
        <v>1.1542797105261E-10</v>
      </c>
      <c r="I8302" s="34">
        <v>8.6090028410071699E-9</v>
      </c>
      <c r="J8302" s="34">
        <v>7.3997245557570397E-9</v>
      </c>
      <c r="K8302" t="s">
        <v>24264</v>
      </c>
      <c r="L8302">
        <v>430</v>
      </c>
      <c r="M8302" t="s">
        <v>5133</v>
      </c>
      <c r="N8302">
        <v>0.89583333333333304</v>
      </c>
      <c r="O8302">
        <v>6.9895968790637197E-2</v>
      </c>
    </row>
    <row r="8303" spans="1:15">
      <c r="A8303" t="s">
        <v>9254</v>
      </c>
      <c r="B8303" t="s">
        <v>23518</v>
      </c>
      <c r="C8303" t="s">
        <v>9255</v>
      </c>
      <c r="D8303">
        <v>18</v>
      </c>
      <c r="E8303">
        <v>787</v>
      </c>
      <c r="F8303">
        <v>438</v>
      </c>
      <c r="G8303">
        <v>7393</v>
      </c>
      <c r="H8303">
        <v>0.99999990350163603</v>
      </c>
      <c r="I8303">
        <v>1</v>
      </c>
      <c r="J8303">
        <v>0.966855260484069</v>
      </c>
      <c r="K8303" t="s">
        <v>24262</v>
      </c>
      <c r="L8303">
        <v>18</v>
      </c>
      <c r="M8303" t="s">
        <v>5133</v>
      </c>
      <c r="N8303">
        <v>4.1095890410958902E-2</v>
      </c>
      <c r="O8303">
        <v>2.2871664548919899E-2</v>
      </c>
    </row>
    <row r="8304" spans="1:15">
      <c r="A8304" t="s">
        <v>9254</v>
      </c>
      <c r="B8304" t="s">
        <v>23513</v>
      </c>
      <c r="C8304" t="s">
        <v>9255</v>
      </c>
      <c r="D8304">
        <v>12</v>
      </c>
      <c r="E8304">
        <v>535</v>
      </c>
      <c r="F8304">
        <v>495</v>
      </c>
      <c r="G8304">
        <v>8124</v>
      </c>
      <c r="H8304">
        <v>0.99999582920114205</v>
      </c>
      <c r="I8304">
        <v>0.99999999999997702</v>
      </c>
      <c r="J8304">
        <v>0.95041217501583097</v>
      </c>
      <c r="K8304" t="s">
        <v>24263</v>
      </c>
      <c r="L8304">
        <v>12</v>
      </c>
      <c r="M8304" t="s">
        <v>5133</v>
      </c>
      <c r="N8304">
        <v>2.4242424242424201E-2</v>
      </c>
      <c r="O8304">
        <v>2.2429906542056101E-2</v>
      </c>
    </row>
    <row r="8305" spans="1:15">
      <c r="A8305" t="s">
        <v>9256</v>
      </c>
      <c r="B8305" t="s">
        <v>23518</v>
      </c>
      <c r="C8305" t="s">
        <v>9257</v>
      </c>
      <c r="D8305">
        <v>2</v>
      </c>
      <c r="E8305">
        <v>787</v>
      </c>
      <c r="F8305">
        <v>19</v>
      </c>
      <c r="G8305">
        <v>7393</v>
      </c>
      <c r="H8305">
        <v>0.61580401546195596</v>
      </c>
      <c r="I8305">
        <v>1</v>
      </c>
      <c r="J8305">
        <v>0.966855260484069</v>
      </c>
      <c r="K8305" t="s">
        <v>29293</v>
      </c>
      <c r="L8305">
        <v>2</v>
      </c>
      <c r="M8305" t="s">
        <v>5133</v>
      </c>
      <c r="N8305">
        <v>0.105263157894737</v>
      </c>
      <c r="O8305">
        <v>2.5412960609911099E-3</v>
      </c>
    </row>
    <row r="8306" spans="1:15">
      <c r="A8306" t="s">
        <v>9256</v>
      </c>
      <c r="B8306" t="s">
        <v>23511</v>
      </c>
      <c r="C8306" t="s">
        <v>9257</v>
      </c>
      <c r="D8306">
        <v>17</v>
      </c>
      <c r="E8306">
        <v>6152</v>
      </c>
      <c r="F8306">
        <v>19</v>
      </c>
      <c r="G8306">
        <v>7804</v>
      </c>
      <c r="H8306">
        <v>0.20051287893879999</v>
      </c>
      <c r="I8306">
        <v>0.65495995127819795</v>
      </c>
      <c r="J8306">
        <v>0.56295988327769197</v>
      </c>
      <c r="K8306" t="s">
        <v>29294</v>
      </c>
      <c r="L8306">
        <v>17</v>
      </c>
      <c r="M8306" t="s">
        <v>5133</v>
      </c>
      <c r="N8306">
        <v>0.89473684210526305</v>
      </c>
      <c r="O8306">
        <v>2.7633289986996102E-3</v>
      </c>
    </row>
    <row r="8307" spans="1:15">
      <c r="A8307" t="s">
        <v>9258</v>
      </c>
      <c r="B8307" t="s">
        <v>23511</v>
      </c>
      <c r="C8307" t="s">
        <v>9259</v>
      </c>
      <c r="D8307">
        <v>6</v>
      </c>
      <c r="E8307">
        <v>6152</v>
      </c>
      <c r="F8307">
        <v>6</v>
      </c>
      <c r="G8307">
        <v>7804</v>
      </c>
      <c r="H8307">
        <v>0.23986678822258201</v>
      </c>
      <c r="I8307">
        <v>0.71382528017432401</v>
      </c>
      <c r="J8307">
        <v>0.61355659322887801</v>
      </c>
      <c r="K8307" t="s">
        <v>29295</v>
      </c>
      <c r="L8307">
        <v>6</v>
      </c>
      <c r="M8307" t="s">
        <v>5133</v>
      </c>
      <c r="N8307">
        <v>1</v>
      </c>
      <c r="O8307">
        <v>9.7529258777633303E-4</v>
      </c>
    </row>
    <row r="8308" spans="1:15">
      <c r="A8308" t="s">
        <v>9260</v>
      </c>
      <c r="B8308" t="s">
        <v>23511</v>
      </c>
      <c r="C8308" t="s">
        <v>9261</v>
      </c>
      <c r="D8308">
        <v>1</v>
      </c>
      <c r="E8308">
        <v>6152</v>
      </c>
      <c r="F8308">
        <v>1</v>
      </c>
      <c r="G8308">
        <v>7804</v>
      </c>
      <c r="H8308">
        <v>0.788313685289595</v>
      </c>
      <c r="I8308">
        <v>0.968912233598893</v>
      </c>
      <c r="J8308">
        <v>0.832812322140707</v>
      </c>
      <c r="K8308" t="s">
        <v>29296</v>
      </c>
      <c r="L8308">
        <v>1</v>
      </c>
      <c r="M8308" t="s">
        <v>5133</v>
      </c>
      <c r="N8308">
        <v>1</v>
      </c>
      <c r="O8308">
        <v>1.6254876462938901E-4</v>
      </c>
    </row>
    <row r="8309" spans="1:15">
      <c r="A8309" t="s">
        <v>9262</v>
      </c>
      <c r="B8309" t="s">
        <v>23518</v>
      </c>
      <c r="C8309" t="s">
        <v>9263</v>
      </c>
      <c r="D8309">
        <v>1</v>
      </c>
      <c r="E8309">
        <v>787</v>
      </c>
      <c r="F8309">
        <v>26</v>
      </c>
      <c r="G8309">
        <v>7393</v>
      </c>
      <c r="H8309">
        <v>0.94669298062504303</v>
      </c>
      <c r="I8309">
        <v>1</v>
      </c>
      <c r="J8309">
        <v>0.966855260484069</v>
      </c>
      <c r="K8309" t="s">
        <v>24845</v>
      </c>
      <c r="L8309">
        <v>1</v>
      </c>
      <c r="M8309" t="s">
        <v>5133</v>
      </c>
      <c r="N8309">
        <v>3.8461538461538498E-2</v>
      </c>
      <c r="O8309">
        <v>1.27064803049555E-3</v>
      </c>
    </row>
    <row r="8310" spans="1:15">
      <c r="A8310" t="s">
        <v>9262</v>
      </c>
      <c r="B8310" t="s">
        <v>23511</v>
      </c>
      <c r="C8310" t="s">
        <v>9263</v>
      </c>
      <c r="D8310">
        <v>26</v>
      </c>
      <c r="E8310">
        <v>6152</v>
      </c>
      <c r="F8310">
        <v>28</v>
      </c>
      <c r="G8310">
        <v>7804</v>
      </c>
      <c r="H8310">
        <v>4.5557465162545399E-2</v>
      </c>
      <c r="I8310">
        <v>0.25239912466249798</v>
      </c>
      <c r="J8310">
        <v>0.21694545060670101</v>
      </c>
      <c r="K8310" t="s">
        <v>29297</v>
      </c>
      <c r="L8310">
        <v>26</v>
      </c>
      <c r="M8310" t="s">
        <v>5133</v>
      </c>
      <c r="N8310">
        <v>0.92857142857142905</v>
      </c>
      <c r="O8310">
        <v>4.2262678803641103E-3</v>
      </c>
    </row>
    <row r="8311" spans="1:15">
      <c r="A8311" t="s">
        <v>9264</v>
      </c>
      <c r="B8311" t="s">
        <v>23511</v>
      </c>
      <c r="C8311" t="s">
        <v>9265</v>
      </c>
      <c r="D8311">
        <v>2</v>
      </c>
      <c r="E8311">
        <v>6152</v>
      </c>
      <c r="F8311">
        <v>4</v>
      </c>
      <c r="G8311">
        <v>7804</v>
      </c>
      <c r="H8311">
        <v>0.96811759508681905</v>
      </c>
      <c r="I8311">
        <v>1</v>
      </c>
      <c r="J8311">
        <v>0.85953329234717102</v>
      </c>
      <c r="K8311" t="s">
        <v>29298</v>
      </c>
      <c r="L8311">
        <v>2</v>
      </c>
      <c r="M8311" t="s">
        <v>5133</v>
      </c>
      <c r="N8311">
        <v>0.5</v>
      </c>
      <c r="O8311">
        <v>3.2509752925877802E-4</v>
      </c>
    </row>
    <row r="8312" spans="1:15">
      <c r="A8312" t="s">
        <v>9264</v>
      </c>
      <c r="B8312" t="s">
        <v>23513</v>
      </c>
      <c r="C8312" t="s">
        <v>9265</v>
      </c>
      <c r="D8312">
        <v>1</v>
      </c>
      <c r="E8312">
        <v>535</v>
      </c>
      <c r="F8312">
        <v>3</v>
      </c>
      <c r="G8312">
        <v>8124</v>
      </c>
      <c r="H8312">
        <v>0.184859247501582</v>
      </c>
      <c r="I8312">
        <v>0.75508452473579202</v>
      </c>
      <c r="J8312">
        <v>0.71764152547495597</v>
      </c>
      <c r="K8312" t="s">
        <v>25511</v>
      </c>
      <c r="L8312">
        <v>1</v>
      </c>
      <c r="M8312" t="s">
        <v>5133</v>
      </c>
      <c r="N8312">
        <v>0.33333333333333298</v>
      </c>
      <c r="O8312">
        <v>1.8691588785046699E-3</v>
      </c>
    </row>
    <row r="8313" spans="1:15">
      <c r="A8313" t="s">
        <v>9266</v>
      </c>
      <c r="B8313" t="s">
        <v>23511</v>
      </c>
      <c r="C8313" t="s">
        <v>9267</v>
      </c>
      <c r="D8313">
        <v>1</v>
      </c>
      <c r="E8313">
        <v>6152</v>
      </c>
      <c r="F8313">
        <v>1</v>
      </c>
      <c r="G8313">
        <v>7804</v>
      </c>
      <c r="H8313">
        <v>0.788313685289595</v>
      </c>
      <c r="I8313">
        <v>0.968912233598893</v>
      </c>
      <c r="J8313">
        <v>0.832812322140707</v>
      </c>
      <c r="K8313" t="s">
        <v>29299</v>
      </c>
      <c r="L8313">
        <v>1</v>
      </c>
      <c r="M8313" t="s">
        <v>5133</v>
      </c>
      <c r="N8313">
        <v>1</v>
      </c>
      <c r="O8313">
        <v>1.6254876462938901E-4</v>
      </c>
    </row>
    <row r="8314" spans="1:15">
      <c r="A8314" t="s">
        <v>9268</v>
      </c>
      <c r="B8314" t="s">
        <v>23513</v>
      </c>
      <c r="C8314" t="s">
        <v>9269</v>
      </c>
      <c r="D8314">
        <v>5</v>
      </c>
      <c r="E8314">
        <v>535</v>
      </c>
      <c r="F8314">
        <v>62</v>
      </c>
      <c r="G8314">
        <v>8124</v>
      </c>
      <c r="H8314">
        <v>0.38786644313279101</v>
      </c>
      <c r="I8314">
        <v>0.99999999999997702</v>
      </c>
      <c r="J8314">
        <v>0.95041217501583097</v>
      </c>
      <c r="K8314" t="s">
        <v>29300</v>
      </c>
      <c r="L8314">
        <v>5</v>
      </c>
      <c r="M8314" t="s">
        <v>5133</v>
      </c>
      <c r="N8314">
        <v>8.0645161290322606E-2</v>
      </c>
      <c r="O8314">
        <v>9.3457943925233603E-3</v>
      </c>
    </row>
    <row r="8315" spans="1:15">
      <c r="A8315" t="s">
        <v>9268</v>
      </c>
      <c r="B8315" t="s">
        <v>23518</v>
      </c>
      <c r="C8315" t="s">
        <v>9269</v>
      </c>
      <c r="D8315">
        <v>3</v>
      </c>
      <c r="E8315">
        <v>787</v>
      </c>
      <c r="F8315">
        <v>53</v>
      </c>
      <c r="G8315">
        <v>7393</v>
      </c>
      <c r="H8315">
        <v>0.93173327653444604</v>
      </c>
      <c r="I8315">
        <v>1</v>
      </c>
      <c r="J8315">
        <v>0.966855260484069</v>
      </c>
      <c r="K8315" t="s">
        <v>29301</v>
      </c>
      <c r="L8315">
        <v>3</v>
      </c>
      <c r="M8315" t="s">
        <v>5133</v>
      </c>
      <c r="N8315">
        <v>5.6603773584905703E-2</v>
      </c>
      <c r="O8315">
        <v>3.8119440914866601E-3</v>
      </c>
    </row>
    <row r="8316" spans="1:15">
      <c r="A8316" t="s">
        <v>9268</v>
      </c>
      <c r="B8316" t="s">
        <v>23511</v>
      </c>
      <c r="C8316" t="s">
        <v>9269</v>
      </c>
      <c r="D8316">
        <v>51</v>
      </c>
      <c r="E8316">
        <v>6152</v>
      </c>
      <c r="F8316">
        <v>60</v>
      </c>
      <c r="G8316">
        <v>7804</v>
      </c>
      <c r="H8316">
        <v>0.154371842387206</v>
      </c>
      <c r="I8316">
        <v>0.56497798821637502</v>
      </c>
      <c r="J8316">
        <v>0.48561739031530199</v>
      </c>
      <c r="K8316" t="s">
        <v>29302</v>
      </c>
      <c r="L8316">
        <v>51</v>
      </c>
      <c r="M8316" t="s">
        <v>5133</v>
      </c>
      <c r="N8316">
        <v>0.85</v>
      </c>
      <c r="O8316">
        <v>8.2899869960988293E-3</v>
      </c>
    </row>
    <row r="8317" spans="1:15">
      <c r="A8317" t="s">
        <v>9270</v>
      </c>
      <c r="B8317" t="s">
        <v>23518</v>
      </c>
      <c r="C8317" t="s">
        <v>9271</v>
      </c>
      <c r="D8317">
        <v>7</v>
      </c>
      <c r="E8317">
        <v>787</v>
      </c>
      <c r="F8317">
        <v>43</v>
      </c>
      <c r="G8317">
        <v>7393</v>
      </c>
      <c r="H8317">
        <v>0.16751297612162</v>
      </c>
      <c r="I8317">
        <v>0.83265793484292305</v>
      </c>
      <c r="J8317">
        <v>0.80505970448668196</v>
      </c>
      <c r="K8317" t="s">
        <v>29303</v>
      </c>
      <c r="L8317">
        <v>7</v>
      </c>
      <c r="M8317" t="s">
        <v>5133</v>
      </c>
      <c r="N8317">
        <v>0.162790697674419</v>
      </c>
      <c r="O8317">
        <v>8.8945362134688708E-3</v>
      </c>
    </row>
    <row r="8318" spans="1:15">
      <c r="A8318" t="s">
        <v>9270</v>
      </c>
      <c r="B8318" t="s">
        <v>23511</v>
      </c>
      <c r="C8318" t="s">
        <v>9271</v>
      </c>
      <c r="D8318">
        <v>37</v>
      </c>
      <c r="E8318">
        <v>6152</v>
      </c>
      <c r="F8318">
        <v>48</v>
      </c>
      <c r="G8318">
        <v>7804</v>
      </c>
      <c r="H8318">
        <v>0.69153429553147905</v>
      </c>
      <c r="I8318">
        <v>0.968912233598893</v>
      </c>
      <c r="J8318">
        <v>0.832812322140707</v>
      </c>
      <c r="K8318" t="s">
        <v>29304</v>
      </c>
      <c r="L8318">
        <v>37</v>
      </c>
      <c r="M8318" t="s">
        <v>5133</v>
      </c>
      <c r="N8318">
        <v>0.77083333333333304</v>
      </c>
      <c r="O8318">
        <v>6.0143042912873899E-3</v>
      </c>
    </row>
    <row r="8319" spans="1:15">
      <c r="A8319" t="s">
        <v>9270</v>
      </c>
      <c r="B8319" t="s">
        <v>23513</v>
      </c>
      <c r="C8319" t="s">
        <v>9271</v>
      </c>
      <c r="D8319">
        <v>3</v>
      </c>
      <c r="E8319">
        <v>535</v>
      </c>
      <c r="F8319">
        <v>51</v>
      </c>
      <c r="G8319">
        <v>8124</v>
      </c>
      <c r="H8319">
        <v>0.66210332237746305</v>
      </c>
      <c r="I8319">
        <v>0.99999999999997702</v>
      </c>
      <c r="J8319">
        <v>0.95041217501583097</v>
      </c>
      <c r="K8319" t="s">
        <v>29305</v>
      </c>
      <c r="L8319">
        <v>3</v>
      </c>
      <c r="M8319" t="s">
        <v>5133</v>
      </c>
      <c r="N8319">
        <v>5.8823529411764698E-2</v>
      </c>
      <c r="O8319">
        <v>5.60747663551402E-3</v>
      </c>
    </row>
    <row r="8320" spans="1:15">
      <c r="A8320" t="s">
        <v>9272</v>
      </c>
      <c r="B8320" t="s">
        <v>23511</v>
      </c>
      <c r="C8320" t="s">
        <v>9273</v>
      </c>
      <c r="D8320">
        <v>105</v>
      </c>
      <c r="E8320">
        <v>6152</v>
      </c>
      <c r="F8320">
        <v>123</v>
      </c>
      <c r="G8320">
        <v>7804</v>
      </c>
      <c r="H8320">
        <v>4.25307923868226E-2</v>
      </c>
      <c r="I8320">
        <v>0.24586943690444399</v>
      </c>
      <c r="J8320">
        <v>0.21133296659002199</v>
      </c>
      <c r="K8320" t="s">
        <v>29306</v>
      </c>
      <c r="L8320">
        <v>105</v>
      </c>
      <c r="M8320" t="s">
        <v>5133</v>
      </c>
      <c r="N8320">
        <v>0.85365853658536595</v>
      </c>
      <c r="O8320">
        <v>1.70676202860858E-2</v>
      </c>
    </row>
    <row r="8321" spans="1:15">
      <c r="A8321" t="s">
        <v>9272</v>
      </c>
      <c r="B8321" t="s">
        <v>23513</v>
      </c>
      <c r="C8321" t="s">
        <v>9273</v>
      </c>
      <c r="D8321">
        <v>11</v>
      </c>
      <c r="E8321">
        <v>535</v>
      </c>
      <c r="F8321">
        <v>126</v>
      </c>
      <c r="G8321">
        <v>8124</v>
      </c>
      <c r="H8321">
        <v>0.20693610253089501</v>
      </c>
      <c r="I8321">
        <v>0.82628980005633901</v>
      </c>
      <c r="J8321">
        <v>0.78531588606495994</v>
      </c>
      <c r="K8321" t="s">
        <v>29307</v>
      </c>
      <c r="L8321">
        <v>11</v>
      </c>
      <c r="M8321" t="s">
        <v>5133</v>
      </c>
      <c r="N8321">
        <v>8.7301587301587297E-2</v>
      </c>
      <c r="O8321">
        <v>2.0560747663551399E-2</v>
      </c>
    </row>
    <row r="8322" spans="1:15">
      <c r="A8322" t="s">
        <v>9272</v>
      </c>
      <c r="B8322" t="s">
        <v>23518</v>
      </c>
      <c r="C8322" t="s">
        <v>9273</v>
      </c>
      <c r="D8322">
        <v>4</v>
      </c>
      <c r="E8322">
        <v>787</v>
      </c>
      <c r="F8322">
        <v>107</v>
      </c>
      <c r="G8322">
        <v>7393</v>
      </c>
      <c r="H8322">
        <v>0.99759803311306405</v>
      </c>
      <c r="I8322">
        <v>1</v>
      </c>
      <c r="J8322">
        <v>0.966855260484069</v>
      </c>
      <c r="K8322" t="s">
        <v>29308</v>
      </c>
      <c r="L8322">
        <v>4</v>
      </c>
      <c r="M8322" t="s">
        <v>5133</v>
      </c>
      <c r="N8322">
        <v>3.7383177570093497E-2</v>
      </c>
      <c r="O8322">
        <v>5.0825921219822103E-3</v>
      </c>
    </row>
    <row r="8323" spans="1:15">
      <c r="A8323" t="s">
        <v>9274</v>
      </c>
      <c r="B8323" t="s">
        <v>23511</v>
      </c>
      <c r="C8323" t="s">
        <v>9275</v>
      </c>
      <c r="D8323">
        <v>8</v>
      </c>
      <c r="E8323">
        <v>6152</v>
      </c>
      <c r="F8323">
        <v>8</v>
      </c>
      <c r="G8323">
        <v>7804</v>
      </c>
      <c r="H8323">
        <v>0.148995721685201</v>
      </c>
      <c r="I8323">
        <v>0.54611425167193095</v>
      </c>
      <c r="J8323">
        <v>0.46940338073728599</v>
      </c>
      <c r="K8323" t="s">
        <v>29309</v>
      </c>
      <c r="L8323">
        <v>8</v>
      </c>
      <c r="M8323" t="s">
        <v>5133</v>
      </c>
      <c r="N8323">
        <v>1</v>
      </c>
      <c r="O8323">
        <v>1.3003901170351099E-3</v>
      </c>
    </row>
    <row r="8324" spans="1:15">
      <c r="A8324" t="s">
        <v>9276</v>
      </c>
      <c r="B8324" t="s">
        <v>23511</v>
      </c>
      <c r="C8324" t="s">
        <v>9277</v>
      </c>
      <c r="D8324">
        <v>14</v>
      </c>
      <c r="E8324">
        <v>6152</v>
      </c>
      <c r="F8324">
        <v>14</v>
      </c>
      <c r="G8324">
        <v>7804</v>
      </c>
      <c r="H8324">
        <v>3.5680033920092398E-2</v>
      </c>
      <c r="I8324">
        <v>0.21445050912290001</v>
      </c>
      <c r="J8324">
        <v>0.18432735215193299</v>
      </c>
      <c r="K8324" t="s">
        <v>29310</v>
      </c>
      <c r="L8324">
        <v>14</v>
      </c>
      <c r="M8324" t="s">
        <v>5133</v>
      </c>
      <c r="N8324">
        <v>1</v>
      </c>
      <c r="O8324">
        <v>2.2756827048114399E-3</v>
      </c>
    </row>
    <row r="8325" spans="1:15">
      <c r="A8325" t="s">
        <v>9278</v>
      </c>
      <c r="B8325" t="s">
        <v>23511</v>
      </c>
      <c r="C8325" t="s">
        <v>9279</v>
      </c>
      <c r="D8325">
        <v>10</v>
      </c>
      <c r="E8325">
        <v>6152</v>
      </c>
      <c r="F8325">
        <v>10</v>
      </c>
      <c r="G8325">
        <v>7804</v>
      </c>
      <c r="H8325">
        <v>9.2537459108980397E-2</v>
      </c>
      <c r="I8325">
        <v>0.40853420848785299</v>
      </c>
      <c r="J8325">
        <v>0.35114875325800998</v>
      </c>
      <c r="K8325" t="s">
        <v>29311</v>
      </c>
      <c r="L8325">
        <v>10</v>
      </c>
      <c r="M8325" t="s">
        <v>5133</v>
      </c>
      <c r="N8325">
        <v>1</v>
      </c>
      <c r="O8325">
        <v>1.62548764629389E-3</v>
      </c>
    </row>
    <row r="8326" spans="1:15">
      <c r="A8326" t="s">
        <v>9280</v>
      </c>
      <c r="B8326" t="s">
        <v>23511</v>
      </c>
      <c r="C8326" t="s">
        <v>9281</v>
      </c>
      <c r="D8326">
        <v>13</v>
      </c>
      <c r="E8326">
        <v>6152</v>
      </c>
      <c r="F8326">
        <v>21</v>
      </c>
      <c r="G8326">
        <v>7804</v>
      </c>
      <c r="H8326">
        <v>0.97945058465780699</v>
      </c>
      <c r="I8326">
        <v>1</v>
      </c>
      <c r="J8326">
        <v>0.85953329234717102</v>
      </c>
      <c r="K8326" t="s">
        <v>29312</v>
      </c>
      <c r="L8326">
        <v>13</v>
      </c>
      <c r="M8326" t="s">
        <v>5133</v>
      </c>
      <c r="N8326">
        <v>0.61904761904761896</v>
      </c>
      <c r="O8326">
        <v>2.1131339401820499E-3</v>
      </c>
    </row>
    <row r="8327" spans="1:15">
      <c r="A8327" t="s">
        <v>9280</v>
      </c>
      <c r="B8327" t="s">
        <v>23513</v>
      </c>
      <c r="C8327" t="s">
        <v>9281</v>
      </c>
      <c r="D8327">
        <v>1</v>
      </c>
      <c r="E8327">
        <v>535</v>
      </c>
      <c r="F8327">
        <v>22</v>
      </c>
      <c r="G8327">
        <v>8124</v>
      </c>
      <c r="H8327">
        <v>0.77702822510206004</v>
      </c>
      <c r="I8327">
        <v>0.99999999999997702</v>
      </c>
      <c r="J8327">
        <v>0.95041217501583097</v>
      </c>
      <c r="K8327" t="s">
        <v>23957</v>
      </c>
      <c r="L8327">
        <v>1</v>
      </c>
      <c r="M8327" t="s">
        <v>5133</v>
      </c>
      <c r="N8327">
        <v>4.5454545454545497E-2</v>
      </c>
      <c r="O8327">
        <v>1.8691588785046699E-3</v>
      </c>
    </row>
    <row r="8328" spans="1:15">
      <c r="A8328" t="s">
        <v>9280</v>
      </c>
      <c r="B8328" t="s">
        <v>23518</v>
      </c>
      <c r="C8328" t="s">
        <v>9281</v>
      </c>
      <c r="D8328">
        <v>7</v>
      </c>
      <c r="E8328">
        <v>787</v>
      </c>
      <c r="F8328">
        <v>20</v>
      </c>
      <c r="G8328">
        <v>7393</v>
      </c>
      <c r="H8328">
        <v>3.3670253197411698E-3</v>
      </c>
      <c r="I8328">
        <v>0.13932473770956399</v>
      </c>
      <c r="J8328">
        <v>0.13470685557005599</v>
      </c>
      <c r="K8328" t="s">
        <v>29313</v>
      </c>
      <c r="L8328">
        <v>7</v>
      </c>
      <c r="M8328" t="s">
        <v>5133</v>
      </c>
      <c r="N8328">
        <v>0.35</v>
      </c>
      <c r="O8328">
        <v>8.8945362134688708E-3</v>
      </c>
    </row>
    <row r="8329" spans="1:15">
      <c r="A8329" t="s">
        <v>9282</v>
      </c>
      <c r="B8329" t="s">
        <v>23511</v>
      </c>
      <c r="C8329" t="s">
        <v>9283</v>
      </c>
      <c r="D8329">
        <v>1</v>
      </c>
      <c r="E8329">
        <v>6152</v>
      </c>
      <c r="F8329">
        <v>1</v>
      </c>
      <c r="G8329">
        <v>7804</v>
      </c>
      <c r="H8329">
        <v>0.788313685289595</v>
      </c>
      <c r="I8329">
        <v>0.968912233598893</v>
      </c>
      <c r="J8329">
        <v>0.832812322140707</v>
      </c>
      <c r="K8329" t="s">
        <v>29314</v>
      </c>
      <c r="L8329">
        <v>1</v>
      </c>
      <c r="M8329" t="s">
        <v>5133</v>
      </c>
      <c r="N8329">
        <v>1</v>
      </c>
      <c r="O8329">
        <v>1.6254876462938901E-4</v>
      </c>
    </row>
    <row r="8330" spans="1:15">
      <c r="A8330" t="s">
        <v>9284</v>
      </c>
      <c r="B8330" t="s">
        <v>23518</v>
      </c>
      <c r="C8330" t="s">
        <v>9285</v>
      </c>
      <c r="D8330">
        <v>7</v>
      </c>
      <c r="E8330">
        <v>787</v>
      </c>
      <c r="F8330">
        <v>32</v>
      </c>
      <c r="G8330">
        <v>7393</v>
      </c>
      <c r="H8330">
        <v>4.7549485137705703E-2</v>
      </c>
      <c r="I8330">
        <v>0.58497754090662402</v>
      </c>
      <c r="J8330">
        <v>0.56558861269060401</v>
      </c>
      <c r="K8330" t="s">
        <v>29315</v>
      </c>
      <c r="L8330">
        <v>7</v>
      </c>
      <c r="M8330" t="s">
        <v>5133</v>
      </c>
      <c r="N8330">
        <v>0.21875</v>
      </c>
      <c r="O8330">
        <v>8.8945362134688708E-3</v>
      </c>
    </row>
    <row r="8331" spans="1:15">
      <c r="A8331" t="s">
        <v>9284</v>
      </c>
      <c r="B8331" t="s">
        <v>23511</v>
      </c>
      <c r="C8331" t="s">
        <v>9285</v>
      </c>
      <c r="D8331">
        <v>26</v>
      </c>
      <c r="E8331">
        <v>6152</v>
      </c>
      <c r="F8331">
        <v>34</v>
      </c>
      <c r="G8331">
        <v>7804</v>
      </c>
      <c r="H8331">
        <v>0.71756029433889201</v>
      </c>
      <c r="I8331">
        <v>0.968912233598893</v>
      </c>
      <c r="J8331">
        <v>0.832812322140707</v>
      </c>
      <c r="K8331" t="s">
        <v>29316</v>
      </c>
      <c r="L8331">
        <v>26</v>
      </c>
      <c r="M8331" t="s">
        <v>5133</v>
      </c>
      <c r="N8331">
        <v>0.76470588235294101</v>
      </c>
      <c r="O8331">
        <v>4.2262678803641103E-3</v>
      </c>
    </row>
    <row r="8332" spans="1:15">
      <c r="A8332" t="s">
        <v>9286</v>
      </c>
      <c r="B8332" t="s">
        <v>23511</v>
      </c>
      <c r="C8332" t="s">
        <v>9287</v>
      </c>
      <c r="D8332">
        <v>4</v>
      </c>
      <c r="E8332">
        <v>6152</v>
      </c>
      <c r="F8332">
        <v>5</v>
      </c>
      <c r="G8332">
        <v>7804</v>
      </c>
      <c r="H8332">
        <v>0.71320711691885297</v>
      </c>
      <c r="I8332">
        <v>0.968912233598893</v>
      </c>
      <c r="J8332">
        <v>0.832812322140707</v>
      </c>
      <c r="K8332" t="s">
        <v>29317</v>
      </c>
      <c r="L8332">
        <v>4</v>
      </c>
      <c r="M8332" t="s">
        <v>5133</v>
      </c>
      <c r="N8332">
        <v>0.8</v>
      </c>
      <c r="O8332">
        <v>6.5019505851755496E-4</v>
      </c>
    </row>
    <row r="8333" spans="1:15">
      <c r="A8333" t="s">
        <v>9286</v>
      </c>
      <c r="B8333" t="s">
        <v>23518</v>
      </c>
      <c r="C8333" t="s">
        <v>9287</v>
      </c>
      <c r="D8333">
        <v>1</v>
      </c>
      <c r="E8333">
        <v>787</v>
      </c>
      <c r="F8333">
        <v>4</v>
      </c>
      <c r="G8333">
        <v>7393</v>
      </c>
      <c r="H8333">
        <v>0.362574478289521</v>
      </c>
      <c r="I8333">
        <v>1</v>
      </c>
      <c r="J8333">
        <v>0.966855260484069</v>
      </c>
      <c r="K8333" t="s">
        <v>24734</v>
      </c>
      <c r="L8333">
        <v>1</v>
      </c>
      <c r="M8333" t="s">
        <v>5133</v>
      </c>
      <c r="N8333">
        <v>0.25</v>
      </c>
      <c r="O8333">
        <v>1.27064803049555E-3</v>
      </c>
    </row>
    <row r="8334" spans="1:15">
      <c r="A8334" t="s">
        <v>9288</v>
      </c>
      <c r="B8334" t="s">
        <v>23513</v>
      </c>
      <c r="C8334" t="s">
        <v>9289</v>
      </c>
      <c r="D8334">
        <v>2</v>
      </c>
      <c r="E8334">
        <v>535</v>
      </c>
      <c r="F8334">
        <v>33</v>
      </c>
      <c r="G8334">
        <v>8124</v>
      </c>
      <c r="H8334">
        <v>0.64929207077217699</v>
      </c>
      <c r="I8334">
        <v>0.99999999999997702</v>
      </c>
      <c r="J8334">
        <v>0.95041217501583097</v>
      </c>
      <c r="K8334" t="s">
        <v>29318</v>
      </c>
      <c r="L8334">
        <v>2</v>
      </c>
      <c r="M8334" t="s">
        <v>5133</v>
      </c>
      <c r="N8334">
        <v>6.0606060606060601E-2</v>
      </c>
      <c r="O8334">
        <v>3.7383177570093499E-3</v>
      </c>
    </row>
    <row r="8335" spans="1:15">
      <c r="A8335" t="s">
        <v>9288</v>
      </c>
      <c r="B8335" t="s">
        <v>23518</v>
      </c>
      <c r="C8335" t="s">
        <v>9289</v>
      </c>
      <c r="D8335">
        <v>2</v>
      </c>
      <c r="E8335">
        <v>787</v>
      </c>
      <c r="F8335">
        <v>29</v>
      </c>
      <c r="G8335">
        <v>7393</v>
      </c>
      <c r="H8335">
        <v>0.83023930425422798</v>
      </c>
      <c r="I8335">
        <v>1</v>
      </c>
      <c r="J8335">
        <v>0.966855260484069</v>
      </c>
      <c r="K8335" t="s">
        <v>23772</v>
      </c>
      <c r="L8335">
        <v>2</v>
      </c>
      <c r="M8335" t="s">
        <v>5133</v>
      </c>
      <c r="N8335">
        <v>6.8965517241379296E-2</v>
      </c>
      <c r="O8335">
        <v>2.5412960609911099E-3</v>
      </c>
    </row>
    <row r="8336" spans="1:15">
      <c r="A8336" t="s">
        <v>9288</v>
      </c>
      <c r="B8336" t="s">
        <v>23511</v>
      </c>
      <c r="C8336" t="s">
        <v>9289</v>
      </c>
      <c r="D8336">
        <v>28</v>
      </c>
      <c r="E8336">
        <v>6152</v>
      </c>
      <c r="F8336">
        <v>32</v>
      </c>
      <c r="G8336">
        <v>7804</v>
      </c>
      <c r="H8336">
        <v>0.16192037343628701</v>
      </c>
      <c r="I8336">
        <v>0.58693154509582002</v>
      </c>
      <c r="J8336">
        <v>0.50448720333862196</v>
      </c>
      <c r="K8336" t="s">
        <v>29319</v>
      </c>
      <c r="L8336">
        <v>28</v>
      </c>
      <c r="M8336" t="s">
        <v>5133</v>
      </c>
      <c r="N8336">
        <v>0.875</v>
      </c>
      <c r="O8336">
        <v>4.5513654096228902E-3</v>
      </c>
    </row>
    <row r="8337" spans="1:15">
      <c r="A8337" t="s">
        <v>9290</v>
      </c>
      <c r="B8337" t="s">
        <v>23513</v>
      </c>
      <c r="C8337" t="s">
        <v>9291</v>
      </c>
      <c r="D8337">
        <v>1</v>
      </c>
      <c r="E8337">
        <v>535</v>
      </c>
      <c r="F8337">
        <v>41</v>
      </c>
      <c r="G8337">
        <v>8124</v>
      </c>
      <c r="H8337">
        <v>0.93920061161215296</v>
      </c>
      <c r="I8337">
        <v>0.99999999999997702</v>
      </c>
      <c r="J8337">
        <v>0.95041217501583097</v>
      </c>
      <c r="K8337" t="s">
        <v>24765</v>
      </c>
      <c r="L8337">
        <v>1</v>
      </c>
      <c r="M8337" t="s">
        <v>5133</v>
      </c>
      <c r="N8337">
        <v>2.4390243902439001E-2</v>
      </c>
      <c r="O8337">
        <v>1.8691588785046699E-3</v>
      </c>
    </row>
    <row r="8338" spans="1:15">
      <c r="A8338" t="s">
        <v>9290</v>
      </c>
      <c r="B8338" t="s">
        <v>23511</v>
      </c>
      <c r="C8338" t="s">
        <v>9291</v>
      </c>
      <c r="D8338">
        <v>40</v>
      </c>
      <c r="E8338">
        <v>6152</v>
      </c>
      <c r="F8338">
        <v>43</v>
      </c>
      <c r="G8338">
        <v>7804</v>
      </c>
      <c r="H8338">
        <v>1.1279745862268299E-2</v>
      </c>
      <c r="I8338">
        <v>9.0828266261398199E-2</v>
      </c>
      <c r="J8338">
        <v>7.8069918737844995E-2</v>
      </c>
      <c r="K8338" t="s">
        <v>29320</v>
      </c>
      <c r="L8338">
        <v>40</v>
      </c>
      <c r="M8338" t="s">
        <v>5133</v>
      </c>
      <c r="N8338">
        <v>0.93023255813953498</v>
      </c>
      <c r="O8338">
        <v>6.5019505851755498E-3</v>
      </c>
    </row>
    <row r="8339" spans="1:15">
      <c r="A8339" t="s">
        <v>9290</v>
      </c>
      <c r="B8339" t="s">
        <v>23518</v>
      </c>
      <c r="C8339" t="s">
        <v>9291</v>
      </c>
      <c r="D8339">
        <v>1</v>
      </c>
      <c r="E8339">
        <v>787</v>
      </c>
      <c r="F8339">
        <v>48</v>
      </c>
      <c r="G8339">
        <v>7393</v>
      </c>
      <c r="H8339">
        <v>0.99557689543722405</v>
      </c>
      <c r="I8339">
        <v>1</v>
      </c>
      <c r="J8339">
        <v>0.966855260484069</v>
      </c>
      <c r="K8339" t="s">
        <v>25008</v>
      </c>
      <c r="L8339">
        <v>1</v>
      </c>
      <c r="M8339" t="s">
        <v>5133</v>
      </c>
      <c r="N8339">
        <v>2.0833333333333301E-2</v>
      </c>
      <c r="O8339">
        <v>1.27064803049555E-3</v>
      </c>
    </row>
    <row r="8340" spans="1:15">
      <c r="A8340" t="s">
        <v>9292</v>
      </c>
      <c r="B8340" t="s">
        <v>23513</v>
      </c>
      <c r="C8340" t="s">
        <v>9293</v>
      </c>
      <c r="D8340">
        <v>1</v>
      </c>
      <c r="E8340">
        <v>535</v>
      </c>
      <c r="F8340">
        <v>9</v>
      </c>
      <c r="G8340">
        <v>8124</v>
      </c>
      <c r="H8340">
        <v>0.45850310076412798</v>
      </c>
      <c r="I8340">
        <v>0.99999999999997702</v>
      </c>
      <c r="J8340">
        <v>0.95041217501583097</v>
      </c>
      <c r="K8340" t="s">
        <v>28882</v>
      </c>
      <c r="L8340">
        <v>1</v>
      </c>
      <c r="M8340" t="s">
        <v>5133</v>
      </c>
      <c r="N8340">
        <v>0.11111111111111099</v>
      </c>
      <c r="O8340">
        <v>1.8691588785046699E-3</v>
      </c>
    </row>
    <row r="8341" spans="1:15">
      <c r="A8341" t="s">
        <v>9292</v>
      </c>
      <c r="B8341" t="s">
        <v>23511</v>
      </c>
      <c r="C8341" t="s">
        <v>9293</v>
      </c>
      <c r="D8341">
        <v>7</v>
      </c>
      <c r="E8341">
        <v>6152</v>
      </c>
      <c r="F8341">
        <v>9</v>
      </c>
      <c r="G8341">
        <v>7804</v>
      </c>
      <c r="H8341">
        <v>0.70695686083507503</v>
      </c>
      <c r="I8341">
        <v>0.968912233598893</v>
      </c>
      <c r="J8341">
        <v>0.832812322140707</v>
      </c>
      <c r="K8341" t="s">
        <v>29321</v>
      </c>
      <c r="L8341">
        <v>7</v>
      </c>
      <c r="M8341" t="s">
        <v>5133</v>
      </c>
      <c r="N8341">
        <v>0.77777777777777801</v>
      </c>
      <c r="O8341">
        <v>1.13784135240572E-3</v>
      </c>
    </row>
    <row r="8342" spans="1:15">
      <c r="A8342" t="s">
        <v>9294</v>
      </c>
      <c r="B8342" t="s">
        <v>23518</v>
      </c>
      <c r="C8342" t="s">
        <v>9295</v>
      </c>
      <c r="D8342">
        <v>1</v>
      </c>
      <c r="E8342">
        <v>787</v>
      </c>
      <c r="F8342">
        <v>1</v>
      </c>
      <c r="G8342">
        <v>7393</v>
      </c>
      <c r="H8342">
        <v>0.106452049235764</v>
      </c>
      <c r="I8342">
        <v>0.63266972740240601</v>
      </c>
      <c r="J8342">
        <v>0.61170005408803896</v>
      </c>
      <c r="K8342" t="s">
        <v>29322</v>
      </c>
      <c r="L8342">
        <v>1</v>
      </c>
      <c r="M8342" t="s">
        <v>1463</v>
      </c>
      <c r="N8342">
        <v>1</v>
      </c>
      <c r="O8342">
        <v>1.27064803049555E-3</v>
      </c>
    </row>
    <row r="8343" spans="1:15">
      <c r="A8343" t="s">
        <v>9296</v>
      </c>
      <c r="B8343" t="s">
        <v>23518</v>
      </c>
      <c r="C8343" t="s">
        <v>9297</v>
      </c>
      <c r="D8343">
        <v>2</v>
      </c>
      <c r="E8343">
        <v>787</v>
      </c>
      <c r="F8343">
        <v>19</v>
      </c>
      <c r="G8343">
        <v>7393</v>
      </c>
      <c r="H8343">
        <v>0.61580401546195596</v>
      </c>
      <c r="I8343">
        <v>1</v>
      </c>
      <c r="J8343">
        <v>0.966855260484069</v>
      </c>
      <c r="K8343" t="s">
        <v>25622</v>
      </c>
      <c r="L8343">
        <v>2</v>
      </c>
      <c r="M8343" t="s">
        <v>5133</v>
      </c>
      <c r="N8343">
        <v>0.105263157894737</v>
      </c>
      <c r="O8343">
        <v>2.5412960609911099E-3</v>
      </c>
    </row>
    <row r="8344" spans="1:15">
      <c r="A8344" t="s">
        <v>9296</v>
      </c>
      <c r="B8344" t="s">
        <v>23511</v>
      </c>
      <c r="C8344" t="s">
        <v>9297</v>
      </c>
      <c r="D8344">
        <v>17</v>
      </c>
      <c r="E8344">
        <v>6152</v>
      </c>
      <c r="F8344">
        <v>19</v>
      </c>
      <c r="G8344">
        <v>7804</v>
      </c>
      <c r="H8344">
        <v>0.20051287893879999</v>
      </c>
      <c r="I8344">
        <v>0.65495995127819795</v>
      </c>
      <c r="J8344">
        <v>0.56295988327769197</v>
      </c>
      <c r="K8344" t="s">
        <v>29323</v>
      </c>
      <c r="L8344">
        <v>17</v>
      </c>
      <c r="M8344" t="s">
        <v>5133</v>
      </c>
      <c r="N8344">
        <v>0.89473684210526305</v>
      </c>
      <c r="O8344">
        <v>2.7633289986996102E-3</v>
      </c>
    </row>
    <row r="8345" spans="1:15">
      <c r="A8345" t="s">
        <v>9298</v>
      </c>
      <c r="B8345" t="s">
        <v>23511</v>
      </c>
      <c r="C8345" t="s">
        <v>9299</v>
      </c>
      <c r="D8345">
        <v>16</v>
      </c>
      <c r="E8345">
        <v>6152</v>
      </c>
      <c r="F8345">
        <v>16</v>
      </c>
      <c r="G8345">
        <v>7804</v>
      </c>
      <c r="H8345">
        <v>2.2150784116779201E-2</v>
      </c>
      <c r="I8345">
        <v>0.15357019220850299</v>
      </c>
      <c r="J8345">
        <v>0.13199869291536201</v>
      </c>
      <c r="K8345" t="s">
        <v>29324</v>
      </c>
      <c r="L8345">
        <v>16</v>
      </c>
      <c r="M8345" t="s">
        <v>5133</v>
      </c>
      <c r="N8345">
        <v>1</v>
      </c>
      <c r="O8345">
        <v>2.6007802340702198E-3</v>
      </c>
    </row>
    <row r="8346" spans="1:15">
      <c r="A8346" t="s">
        <v>9300</v>
      </c>
      <c r="B8346" t="s">
        <v>23518</v>
      </c>
      <c r="C8346" t="s">
        <v>9301</v>
      </c>
      <c r="D8346">
        <v>2</v>
      </c>
      <c r="E8346">
        <v>787</v>
      </c>
      <c r="F8346">
        <v>3</v>
      </c>
      <c r="G8346">
        <v>7393</v>
      </c>
      <c r="H8346">
        <v>3.1553088404617E-2</v>
      </c>
      <c r="I8346">
        <v>0.44363642296891398</v>
      </c>
      <c r="J8346">
        <v>0.42893220928983</v>
      </c>
      <c r="K8346" t="s">
        <v>25622</v>
      </c>
      <c r="L8346">
        <v>2</v>
      </c>
      <c r="M8346" t="s">
        <v>5133</v>
      </c>
      <c r="N8346">
        <v>0.66666666666666696</v>
      </c>
      <c r="O8346">
        <v>2.5412960609911099E-3</v>
      </c>
    </row>
    <row r="8347" spans="1:15">
      <c r="A8347" t="s">
        <v>9300</v>
      </c>
      <c r="B8347" t="s">
        <v>23511</v>
      </c>
      <c r="C8347" t="s">
        <v>9301</v>
      </c>
      <c r="D8347">
        <v>1</v>
      </c>
      <c r="E8347">
        <v>6152</v>
      </c>
      <c r="F8347">
        <v>3</v>
      </c>
      <c r="G8347">
        <v>7804</v>
      </c>
      <c r="H8347">
        <v>0.99052768249503997</v>
      </c>
      <c r="I8347">
        <v>1</v>
      </c>
      <c r="J8347">
        <v>0.85953329234717102</v>
      </c>
      <c r="K8347" t="s">
        <v>24306</v>
      </c>
      <c r="L8347">
        <v>1</v>
      </c>
      <c r="M8347" t="s">
        <v>5133</v>
      </c>
      <c r="N8347">
        <v>0.33333333333333298</v>
      </c>
      <c r="O8347">
        <v>1.6254876462938901E-4</v>
      </c>
    </row>
    <row r="8348" spans="1:15">
      <c r="A8348" t="s">
        <v>9302</v>
      </c>
      <c r="B8348" t="s">
        <v>23513</v>
      </c>
      <c r="C8348" t="s">
        <v>9303</v>
      </c>
      <c r="D8348">
        <v>3</v>
      </c>
      <c r="E8348">
        <v>535</v>
      </c>
      <c r="F8348">
        <v>79</v>
      </c>
      <c r="G8348">
        <v>8124</v>
      </c>
      <c r="H8348">
        <v>0.90046958139405597</v>
      </c>
      <c r="I8348">
        <v>0.99999999999997702</v>
      </c>
      <c r="J8348">
        <v>0.95041217501583097</v>
      </c>
      <c r="K8348" t="s">
        <v>26962</v>
      </c>
      <c r="L8348">
        <v>3</v>
      </c>
      <c r="M8348" t="s">
        <v>5133</v>
      </c>
      <c r="N8348">
        <v>3.7974683544303799E-2</v>
      </c>
      <c r="O8348">
        <v>5.60747663551402E-3</v>
      </c>
    </row>
    <row r="8349" spans="1:15">
      <c r="A8349" t="s">
        <v>9302</v>
      </c>
      <c r="B8349" t="s">
        <v>23511</v>
      </c>
      <c r="C8349" t="s">
        <v>9303</v>
      </c>
      <c r="D8349">
        <v>70</v>
      </c>
      <c r="E8349">
        <v>6152</v>
      </c>
      <c r="F8349">
        <v>81</v>
      </c>
      <c r="G8349">
        <v>7804</v>
      </c>
      <c r="H8349">
        <v>5.6120204383521999E-2</v>
      </c>
      <c r="I8349">
        <v>0.29656651216090901</v>
      </c>
      <c r="J8349">
        <v>0.25490879059758298</v>
      </c>
      <c r="K8349" t="s">
        <v>26963</v>
      </c>
      <c r="L8349">
        <v>70</v>
      </c>
      <c r="M8349" t="s">
        <v>5133</v>
      </c>
      <c r="N8349">
        <v>0.86419753086419704</v>
      </c>
      <c r="O8349">
        <v>1.1378413524057201E-2</v>
      </c>
    </row>
    <row r="8350" spans="1:15">
      <c r="A8350" t="s">
        <v>9302</v>
      </c>
      <c r="B8350" t="s">
        <v>23518</v>
      </c>
      <c r="C8350" t="s">
        <v>9303</v>
      </c>
      <c r="D8350">
        <v>6</v>
      </c>
      <c r="E8350">
        <v>787</v>
      </c>
      <c r="F8350">
        <v>68</v>
      </c>
      <c r="G8350">
        <v>7393</v>
      </c>
      <c r="H8350">
        <v>0.744931038311342</v>
      </c>
      <c r="I8350">
        <v>1</v>
      </c>
      <c r="J8350">
        <v>0.966855260484069</v>
      </c>
      <c r="K8350" t="s">
        <v>26964</v>
      </c>
      <c r="L8350">
        <v>6</v>
      </c>
      <c r="M8350" t="s">
        <v>5133</v>
      </c>
      <c r="N8350">
        <v>8.8235294117647106E-2</v>
      </c>
      <c r="O8350">
        <v>7.6238881829733202E-3</v>
      </c>
    </row>
    <row r="8351" spans="1:15">
      <c r="A8351" t="s">
        <v>9304</v>
      </c>
      <c r="B8351" t="s">
        <v>23511</v>
      </c>
      <c r="C8351" t="s">
        <v>9305</v>
      </c>
      <c r="D8351">
        <v>62</v>
      </c>
      <c r="E8351">
        <v>6152</v>
      </c>
      <c r="F8351">
        <v>70</v>
      </c>
      <c r="G8351">
        <v>7804</v>
      </c>
      <c r="H8351">
        <v>2.5818130729810401E-2</v>
      </c>
      <c r="I8351">
        <v>0.17267628874659199</v>
      </c>
      <c r="J8351">
        <v>0.148421018976649</v>
      </c>
      <c r="K8351" t="s">
        <v>29325</v>
      </c>
      <c r="L8351">
        <v>62</v>
      </c>
      <c r="M8351" t="s">
        <v>5133</v>
      </c>
      <c r="N8351">
        <v>0.88571428571428601</v>
      </c>
      <c r="O8351">
        <v>1.00780234070221E-2</v>
      </c>
    </row>
    <row r="8352" spans="1:15">
      <c r="A8352" t="s">
        <v>9304</v>
      </c>
      <c r="B8352" t="s">
        <v>23513</v>
      </c>
      <c r="C8352" t="s">
        <v>9305</v>
      </c>
      <c r="D8352">
        <v>3</v>
      </c>
      <c r="E8352">
        <v>535</v>
      </c>
      <c r="F8352">
        <v>68</v>
      </c>
      <c r="G8352">
        <v>8124</v>
      </c>
      <c r="H8352">
        <v>0.83459851254572204</v>
      </c>
      <c r="I8352">
        <v>0.99999999999997702</v>
      </c>
      <c r="J8352">
        <v>0.95041217501583097</v>
      </c>
      <c r="K8352" t="s">
        <v>26962</v>
      </c>
      <c r="L8352">
        <v>3</v>
      </c>
      <c r="M8352" t="s">
        <v>5133</v>
      </c>
      <c r="N8352">
        <v>4.4117647058823498E-2</v>
      </c>
      <c r="O8352">
        <v>5.60747663551402E-3</v>
      </c>
    </row>
    <row r="8353" spans="1:15">
      <c r="A8353" t="s">
        <v>9304</v>
      </c>
      <c r="B8353" t="s">
        <v>23518</v>
      </c>
      <c r="C8353" t="s">
        <v>9305</v>
      </c>
      <c r="D8353">
        <v>3</v>
      </c>
      <c r="E8353">
        <v>787</v>
      </c>
      <c r="F8353">
        <v>61</v>
      </c>
      <c r="G8353">
        <v>7393</v>
      </c>
      <c r="H8353">
        <v>0.96482516337041302</v>
      </c>
      <c r="I8353">
        <v>1</v>
      </c>
      <c r="J8353">
        <v>0.966855260484069</v>
      </c>
      <c r="K8353" t="s">
        <v>25486</v>
      </c>
      <c r="L8353">
        <v>3</v>
      </c>
      <c r="M8353" t="s">
        <v>5133</v>
      </c>
      <c r="N8353">
        <v>4.91803278688525E-2</v>
      </c>
      <c r="O8353">
        <v>3.8119440914866601E-3</v>
      </c>
    </row>
    <row r="8354" spans="1:15">
      <c r="A8354" t="s">
        <v>9306</v>
      </c>
      <c r="B8354" t="s">
        <v>23511</v>
      </c>
      <c r="C8354" t="s">
        <v>9307</v>
      </c>
      <c r="D8354">
        <v>3</v>
      </c>
      <c r="E8354">
        <v>6152</v>
      </c>
      <c r="F8354">
        <v>4</v>
      </c>
      <c r="G8354">
        <v>7804</v>
      </c>
      <c r="H8354">
        <v>0.80103341611958101</v>
      </c>
      <c r="I8354">
        <v>0.968912233598893</v>
      </c>
      <c r="J8354">
        <v>0.832812322140707</v>
      </c>
      <c r="K8354" t="s">
        <v>29326</v>
      </c>
      <c r="L8354">
        <v>3</v>
      </c>
      <c r="M8354" t="s">
        <v>5133</v>
      </c>
      <c r="N8354">
        <v>0.75</v>
      </c>
      <c r="O8354">
        <v>4.8764629388816603E-4</v>
      </c>
    </row>
    <row r="8355" spans="1:15">
      <c r="A8355" t="s">
        <v>9306</v>
      </c>
      <c r="B8355" t="s">
        <v>23513</v>
      </c>
      <c r="C8355" t="s">
        <v>9307</v>
      </c>
      <c r="D8355">
        <v>1</v>
      </c>
      <c r="E8355">
        <v>535</v>
      </c>
      <c r="F8355">
        <v>4</v>
      </c>
      <c r="G8355">
        <v>8124</v>
      </c>
      <c r="H8355">
        <v>0.23855956797771199</v>
      </c>
      <c r="I8355">
        <v>0.85273230586348503</v>
      </c>
      <c r="J8355">
        <v>0.81044716552199803</v>
      </c>
      <c r="K8355" t="s">
        <v>25472</v>
      </c>
      <c r="L8355">
        <v>1</v>
      </c>
      <c r="M8355" t="s">
        <v>5133</v>
      </c>
      <c r="N8355">
        <v>0.25</v>
      </c>
      <c r="O8355">
        <v>1.8691588785046699E-3</v>
      </c>
    </row>
    <row r="8356" spans="1:15">
      <c r="A8356" t="s">
        <v>9308</v>
      </c>
      <c r="B8356" t="s">
        <v>23513</v>
      </c>
      <c r="C8356" t="s">
        <v>9309</v>
      </c>
      <c r="D8356">
        <v>1</v>
      </c>
      <c r="E8356">
        <v>535</v>
      </c>
      <c r="F8356">
        <v>2</v>
      </c>
      <c r="G8356">
        <v>8124</v>
      </c>
      <c r="H8356">
        <v>0.12737930779067499</v>
      </c>
      <c r="I8356">
        <v>0.64703075560747003</v>
      </c>
      <c r="J8356">
        <v>0.614945907739046</v>
      </c>
      <c r="K8356" t="s">
        <v>25472</v>
      </c>
      <c r="L8356">
        <v>1</v>
      </c>
      <c r="M8356" t="s">
        <v>5133</v>
      </c>
      <c r="N8356">
        <v>0.5</v>
      </c>
      <c r="O8356">
        <v>1.8691588785046699E-3</v>
      </c>
    </row>
    <row r="8357" spans="1:15">
      <c r="A8357" t="s">
        <v>9308</v>
      </c>
      <c r="B8357" t="s">
        <v>23511</v>
      </c>
      <c r="C8357" t="s">
        <v>9309</v>
      </c>
      <c r="D8357">
        <v>1</v>
      </c>
      <c r="E8357">
        <v>6152</v>
      </c>
      <c r="F8357">
        <v>2</v>
      </c>
      <c r="G8357">
        <v>7804</v>
      </c>
      <c r="H8357">
        <v>0.95521029019776005</v>
      </c>
      <c r="I8357">
        <v>1</v>
      </c>
      <c r="J8357">
        <v>0.85953329234717102</v>
      </c>
      <c r="K8357" t="s">
        <v>27122</v>
      </c>
      <c r="L8357">
        <v>1</v>
      </c>
      <c r="M8357" t="s">
        <v>5133</v>
      </c>
      <c r="N8357">
        <v>0.5</v>
      </c>
      <c r="O8357">
        <v>1.6254876462938901E-4</v>
      </c>
    </row>
    <row r="8358" spans="1:15">
      <c r="A8358" t="s">
        <v>9310</v>
      </c>
      <c r="B8358" t="s">
        <v>23511</v>
      </c>
      <c r="C8358" t="s">
        <v>9311</v>
      </c>
      <c r="D8358">
        <v>2</v>
      </c>
      <c r="E8358">
        <v>6152</v>
      </c>
      <c r="F8358">
        <v>2</v>
      </c>
      <c r="G8358">
        <v>7804</v>
      </c>
      <c r="H8358">
        <v>0.62141708038142995</v>
      </c>
      <c r="I8358">
        <v>0.968912233598893</v>
      </c>
      <c r="J8358">
        <v>0.832812322140707</v>
      </c>
      <c r="K8358" t="s">
        <v>29327</v>
      </c>
      <c r="L8358">
        <v>2</v>
      </c>
      <c r="M8358" t="s">
        <v>5133</v>
      </c>
      <c r="N8358">
        <v>1</v>
      </c>
      <c r="O8358">
        <v>3.2509752925877802E-4</v>
      </c>
    </row>
    <row r="8359" spans="1:15">
      <c r="A8359" t="s">
        <v>9312</v>
      </c>
      <c r="B8359" t="s">
        <v>23513</v>
      </c>
      <c r="C8359" t="s">
        <v>9313</v>
      </c>
      <c r="D8359">
        <v>2</v>
      </c>
      <c r="E8359">
        <v>535</v>
      </c>
      <c r="F8359">
        <v>11</v>
      </c>
      <c r="G8359">
        <v>8124</v>
      </c>
      <c r="H8359">
        <v>0.16070283693134901</v>
      </c>
      <c r="I8359">
        <v>0.73855678102447098</v>
      </c>
      <c r="J8359">
        <v>0.70193335662617495</v>
      </c>
      <c r="K8359" t="s">
        <v>29328</v>
      </c>
      <c r="L8359">
        <v>2</v>
      </c>
      <c r="M8359" t="s">
        <v>5133</v>
      </c>
      <c r="N8359">
        <v>0.18181818181818199</v>
      </c>
      <c r="O8359">
        <v>3.7383177570093499E-3</v>
      </c>
    </row>
    <row r="8360" spans="1:15">
      <c r="A8360" t="s">
        <v>9312</v>
      </c>
      <c r="B8360" t="s">
        <v>23511</v>
      </c>
      <c r="C8360" t="s">
        <v>9313</v>
      </c>
      <c r="D8360">
        <v>8</v>
      </c>
      <c r="E8360">
        <v>6152</v>
      </c>
      <c r="F8360">
        <v>10</v>
      </c>
      <c r="G8360">
        <v>7804</v>
      </c>
      <c r="H8360">
        <v>0.64231594183968699</v>
      </c>
      <c r="I8360">
        <v>0.968912233598893</v>
      </c>
      <c r="J8360">
        <v>0.832812322140707</v>
      </c>
      <c r="K8360" t="s">
        <v>29329</v>
      </c>
      <c r="L8360">
        <v>8</v>
      </c>
      <c r="M8360" t="s">
        <v>5133</v>
      </c>
      <c r="N8360">
        <v>0.8</v>
      </c>
      <c r="O8360">
        <v>1.3003901170351099E-3</v>
      </c>
    </row>
    <row r="8361" spans="1:15">
      <c r="A8361" t="s">
        <v>9314</v>
      </c>
      <c r="B8361" t="s">
        <v>23511</v>
      </c>
      <c r="C8361" t="s">
        <v>9315</v>
      </c>
      <c r="D8361">
        <v>37</v>
      </c>
      <c r="E8361">
        <v>6152</v>
      </c>
      <c r="F8361">
        <v>40</v>
      </c>
      <c r="G8361">
        <v>7804</v>
      </c>
      <c r="H8361">
        <v>1.89092199289457E-2</v>
      </c>
      <c r="I8361">
        <v>0.135686056997427</v>
      </c>
      <c r="J8361">
        <v>0.116626683296604</v>
      </c>
      <c r="K8361" t="s">
        <v>29330</v>
      </c>
      <c r="L8361">
        <v>37</v>
      </c>
      <c r="M8361" t="s">
        <v>5133</v>
      </c>
      <c r="N8361">
        <v>0.92500000000000004</v>
      </c>
      <c r="O8361">
        <v>6.0143042912873899E-3</v>
      </c>
    </row>
    <row r="8362" spans="1:15">
      <c r="A8362" t="s">
        <v>9314</v>
      </c>
      <c r="B8362" t="s">
        <v>23518</v>
      </c>
      <c r="C8362" t="s">
        <v>9315</v>
      </c>
      <c r="D8362">
        <v>3</v>
      </c>
      <c r="E8362">
        <v>787</v>
      </c>
      <c r="F8362">
        <v>34</v>
      </c>
      <c r="G8362">
        <v>7393</v>
      </c>
      <c r="H8362">
        <v>0.71725102001761898</v>
      </c>
      <c r="I8362">
        <v>1</v>
      </c>
      <c r="J8362">
        <v>0.966855260484069</v>
      </c>
      <c r="K8362" t="s">
        <v>25486</v>
      </c>
      <c r="L8362">
        <v>3</v>
      </c>
      <c r="M8362" t="s">
        <v>5133</v>
      </c>
      <c r="N8362">
        <v>8.8235294117647106E-2</v>
      </c>
      <c r="O8362">
        <v>3.8119440914866601E-3</v>
      </c>
    </row>
    <row r="8363" spans="1:15">
      <c r="A8363" t="s">
        <v>9316</v>
      </c>
      <c r="B8363" t="s">
        <v>23511</v>
      </c>
      <c r="C8363" t="s">
        <v>9317</v>
      </c>
      <c r="D8363">
        <v>1</v>
      </c>
      <c r="E8363">
        <v>6152</v>
      </c>
      <c r="F8363">
        <v>1</v>
      </c>
      <c r="G8363">
        <v>7804</v>
      </c>
      <c r="H8363">
        <v>0.788313685289595</v>
      </c>
      <c r="I8363">
        <v>0.968912233598893</v>
      </c>
      <c r="J8363">
        <v>0.832812322140707</v>
      </c>
      <c r="K8363" t="s">
        <v>29331</v>
      </c>
      <c r="L8363">
        <v>1</v>
      </c>
      <c r="M8363" t="s">
        <v>5133</v>
      </c>
      <c r="N8363">
        <v>1</v>
      </c>
      <c r="O8363">
        <v>1.6254876462938901E-4</v>
      </c>
    </row>
    <row r="8364" spans="1:15">
      <c r="A8364" t="s">
        <v>9318</v>
      </c>
      <c r="B8364" t="s">
        <v>23518</v>
      </c>
      <c r="C8364" t="s">
        <v>9319</v>
      </c>
      <c r="D8364">
        <v>26</v>
      </c>
      <c r="E8364">
        <v>787</v>
      </c>
      <c r="F8364">
        <v>574</v>
      </c>
      <c r="G8364">
        <v>7393</v>
      </c>
      <c r="H8364">
        <v>0.99999998549783298</v>
      </c>
      <c r="I8364">
        <v>1</v>
      </c>
      <c r="J8364">
        <v>0.966855260484069</v>
      </c>
      <c r="K8364" t="s">
        <v>29332</v>
      </c>
      <c r="L8364">
        <v>26</v>
      </c>
      <c r="M8364" t="s">
        <v>5133</v>
      </c>
      <c r="N8364">
        <v>4.5296167247386797E-2</v>
      </c>
      <c r="O8364">
        <v>3.3036848792884398E-2</v>
      </c>
    </row>
    <row r="8365" spans="1:15">
      <c r="A8365" t="s">
        <v>9318</v>
      </c>
      <c r="B8365" t="s">
        <v>23513</v>
      </c>
      <c r="C8365" t="s">
        <v>9319</v>
      </c>
      <c r="D8365">
        <v>21</v>
      </c>
      <c r="E8365">
        <v>535</v>
      </c>
      <c r="F8365">
        <v>650</v>
      </c>
      <c r="G8365">
        <v>8124</v>
      </c>
      <c r="H8365">
        <v>0.99997018075395006</v>
      </c>
      <c r="I8365">
        <v>0.99999999999997702</v>
      </c>
      <c r="J8365">
        <v>0.95041217501583097</v>
      </c>
      <c r="K8365" t="s">
        <v>29333</v>
      </c>
      <c r="L8365">
        <v>21</v>
      </c>
      <c r="M8365" t="s">
        <v>5133</v>
      </c>
      <c r="N8365">
        <v>3.2307692307692301E-2</v>
      </c>
      <c r="O8365">
        <v>3.9252336448598102E-2</v>
      </c>
    </row>
    <row r="8366" spans="1:15">
      <c r="A8366" t="s">
        <v>9318</v>
      </c>
      <c r="B8366" t="s">
        <v>23511</v>
      </c>
      <c r="C8366" t="s">
        <v>9319</v>
      </c>
      <c r="D8366">
        <v>560</v>
      </c>
      <c r="E8366">
        <v>6152</v>
      </c>
      <c r="F8366">
        <v>633</v>
      </c>
      <c r="G8366">
        <v>7804</v>
      </c>
      <c r="H8366" s="34">
        <v>3.2341099389174503E-11</v>
      </c>
      <c r="I8366" s="34">
        <v>2.54718498789139E-9</v>
      </c>
      <c r="J8366" s="34">
        <v>2.1893902988595699E-9</v>
      </c>
      <c r="K8366" t="s">
        <v>29334</v>
      </c>
      <c r="L8366">
        <v>560</v>
      </c>
      <c r="M8366" t="s">
        <v>5133</v>
      </c>
      <c r="N8366">
        <v>0.884676145339652</v>
      </c>
      <c r="O8366">
        <v>9.1027308192457704E-2</v>
      </c>
    </row>
    <row r="8367" spans="1:15">
      <c r="A8367" t="s">
        <v>9320</v>
      </c>
      <c r="B8367" t="s">
        <v>23511</v>
      </c>
      <c r="C8367" t="s">
        <v>9321</v>
      </c>
      <c r="D8367">
        <v>8</v>
      </c>
      <c r="E8367">
        <v>6152</v>
      </c>
      <c r="F8367">
        <v>10</v>
      </c>
      <c r="G8367">
        <v>7804</v>
      </c>
      <c r="H8367">
        <v>0.64231594183968699</v>
      </c>
      <c r="I8367">
        <v>0.968912233598893</v>
      </c>
      <c r="J8367">
        <v>0.832812322140707</v>
      </c>
      <c r="K8367" t="s">
        <v>29335</v>
      </c>
      <c r="L8367">
        <v>8</v>
      </c>
      <c r="M8367" t="s">
        <v>5133</v>
      </c>
      <c r="N8367">
        <v>0.8</v>
      </c>
      <c r="O8367">
        <v>1.3003901170351099E-3</v>
      </c>
    </row>
    <row r="8368" spans="1:15">
      <c r="A8368" t="s">
        <v>9320</v>
      </c>
      <c r="B8368" t="s">
        <v>23513</v>
      </c>
      <c r="C8368" t="s">
        <v>9321</v>
      </c>
      <c r="D8368">
        <v>1</v>
      </c>
      <c r="E8368">
        <v>535</v>
      </c>
      <c r="F8368">
        <v>10</v>
      </c>
      <c r="G8368">
        <v>8124</v>
      </c>
      <c r="H8368">
        <v>0.494202526653369</v>
      </c>
      <c r="I8368">
        <v>0.99999999999997702</v>
      </c>
      <c r="J8368">
        <v>0.95041217501583097</v>
      </c>
      <c r="K8368" t="s">
        <v>26585</v>
      </c>
      <c r="L8368">
        <v>1</v>
      </c>
      <c r="M8368" t="s">
        <v>5133</v>
      </c>
      <c r="N8368">
        <v>0.1</v>
      </c>
      <c r="O8368">
        <v>1.8691588785046699E-3</v>
      </c>
    </row>
    <row r="8369" spans="1:15">
      <c r="A8369" t="s">
        <v>9322</v>
      </c>
      <c r="B8369" t="s">
        <v>23511</v>
      </c>
      <c r="C8369" t="s">
        <v>9323</v>
      </c>
      <c r="D8369">
        <v>2</v>
      </c>
      <c r="E8369">
        <v>6152</v>
      </c>
      <c r="F8369">
        <v>3</v>
      </c>
      <c r="G8369">
        <v>7804</v>
      </c>
      <c r="H8369">
        <v>0.88457550560319997</v>
      </c>
      <c r="I8369">
        <v>1</v>
      </c>
      <c r="J8369">
        <v>0.85953329234717102</v>
      </c>
      <c r="K8369" t="s">
        <v>29336</v>
      </c>
      <c r="L8369">
        <v>2</v>
      </c>
      <c r="M8369" t="s">
        <v>5133</v>
      </c>
      <c r="N8369">
        <v>0.66666666666666696</v>
      </c>
      <c r="O8369">
        <v>3.2509752925877802E-4</v>
      </c>
    </row>
    <row r="8370" spans="1:15">
      <c r="A8370" t="s">
        <v>9322</v>
      </c>
      <c r="B8370" t="s">
        <v>23513</v>
      </c>
      <c r="C8370" t="s">
        <v>9323</v>
      </c>
      <c r="D8370">
        <v>1</v>
      </c>
      <c r="E8370">
        <v>535</v>
      </c>
      <c r="F8370">
        <v>3</v>
      </c>
      <c r="G8370">
        <v>8124</v>
      </c>
      <c r="H8370">
        <v>0.184859247501582</v>
      </c>
      <c r="I8370">
        <v>0.75508452473579202</v>
      </c>
      <c r="J8370">
        <v>0.71764152547495597</v>
      </c>
      <c r="K8370" t="s">
        <v>26585</v>
      </c>
      <c r="L8370">
        <v>1</v>
      </c>
      <c r="M8370" t="s">
        <v>5133</v>
      </c>
      <c r="N8370">
        <v>0.33333333333333298</v>
      </c>
      <c r="O8370">
        <v>1.8691588785046699E-3</v>
      </c>
    </row>
    <row r="8371" spans="1:15">
      <c r="A8371" t="s">
        <v>9324</v>
      </c>
      <c r="B8371" t="s">
        <v>23511</v>
      </c>
      <c r="C8371" t="s">
        <v>9325</v>
      </c>
      <c r="D8371">
        <v>22</v>
      </c>
      <c r="E8371">
        <v>6152</v>
      </c>
      <c r="F8371">
        <v>29</v>
      </c>
      <c r="G8371">
        <v>7804</v>
      </c>
      <c r="H8371">
        <v>0.74093272445327996</v>
      </c>
      <c r="I8371">
        <v>0.968912233598893</v>
      </c>
      <c r="J8371">
        <v>0.832812322140707</v>
      </c>
      <c r="K8371" t="s">
        <v>29337</v>
      </c>
      <c r="L8371">
        <v>22</v>
      </c>
      <c r="M8371" t="s">
        <v>5133</v>
      </c>
      <c r="N8371">
        <v>0.75862068965517204</v>
      </c>
      <c r="O8371">
        <v>3.57607282184655E-3</v>
      </c>
    </row>
    <row r="8372" spans="1:15">
      <c r="A8372" t="s">
        <v>9324</v>
      </c>
      <c r="B8372" t="s">
        <v>23513</v>
      </c>
      <c r="C8372" t="s">
        <v>9325</v>
      </c>
      <c r="D8372">
        <v>2</v>
      </c>
      <c r="E8372">
        <v>535</v>
      </c>
      <c r="F8372">
        <v>29</v>
      </c>
      <c r="G8372">
        <v>8124</v>
      </c>
      <c r="H8372">
        <v>0.57823356183724195</v>
      </c>
      <c r="I8372">
        <v>0.99999999999997702</v>
      </c>
      <c r="J8372">
        <v>0.95041217501583097</v>
      </c>
      <c r="K8372" t="s">
        <v>29338</v>
      </c>
      <c r="L8372">
        <v>2</v>
      </c>
      <c r="M8372" t="s">
        <v>5133</v>
      </c>
      <c r="N8372">
        <v>6.8965517241379296E-2</v>
      </c>
      <c r="O8372">
        <v>3.7383177570093499E-3</v>
      </c>
    </row>
    <row r="8373" spans="1:15">
      <c r="A8373" t="s">
        <v>9324</v>
      </c>
      <c r="B8373" t="s">
        <v>23518</v>
      </c>
      <c r="C8373" t="s">
        <v>9325</v>
      </c>
      <c r="D8373">
        <v>1</v>
      </c>
      <c r="E8373">
        <v>787</v>
      </c>
      <c r="F8373">
        <v>21</v>
      </c>
      <c r="G8373">
        <v>7393</v>
      </c>
      <c r="H8373">
        <v>0.90624324364936804</v>
      </c>
      <c r="I8373">
        <v>1</v>
      </c>
      <c r="J8373">
        <v>0.966855260484069</v>
      </c>
      <c r="K8373" t="s">
        <v>26702</v>
      </c>
      <c r="L8373">
        <v>1</v>
      </c>
      <c r="M8373" t="s">
        <v>5133</v>
      </c>
      <c r="N8373">
        <v>4.7619047619047603E-2</v>
      </c>
      <c r="O8373">
        <v>1.27064803049555E-3</v>
      </c>
    </row>
    <row r="8374" spans="1:15">
      <c r="A8374" t="s">
        <v>9326</v>
      </c>
      <c r="B8374" t="s">
        <v>23511</v>
      </c>
      <c r="C8374" t="s">
        <v>9327</v>
      </c>
      <c r="D8374">
        <v>5</v>
      </c>
      <c r="E8374">
        <v>6152</v>
      </c>
      <c r="F8374">
        <v>6</v>
      </c>
      <c r="G8374">
        <v>7804</v>
      </c>
      <c r="H8374">
        <v>0.62665052091531404</v>
      </c>
      <c r="I8374">
        <v>0.968912233598893</v>
      </c>
      <c r="J8374">
        <v>0.832812322140707</v>
      </c>
      <c r="K8374" t="s">
        <v>29339</v>
      </c>
      <c r="L8374">
        <v>5</v>
      </c>
      <c r="M8374" t="s">
        <v>5133</v>
      </c>
      <c r="N8374">
        <v>0.83333333333333304</v>
      </c>
      <c r="O8374">
        <v>8.1274382314694405E-4</v>
      </c>
    </row>
    <row r="8375" spans="1:15">
      <c r="A8375" t="s">
        <v>9328</v>
      </c>
      <c r="B8375" t="s">
        <v>23511</v>
      </c>
      <c r="C8375" t="s">
        <v>9329</v>
      </c>
      <c r="D8375">
        <v>42</v>
      </c>
      <c r="E8375">
        <v>6152</v>
      </c>
      <c r="F8375">
        <v>47</v>
      </c>
      <c r="G8375">
        <v>7804</v>
      </c>
      <c r="H8375">
        <v>4.8021112367001802E-2</v>
      </c>
      <c r="I8375">
        <v>0.26396864949923698</v>
      </c>
      <c r="J8375">
        <v>0.22688984238051499</v>
      </c>
      <c r="K8375" t="s">
        <v>29340</v>
      </c>
      <c r="L8375">
        <v>42</v>
      </c>
      <c r="M8375" t="s">
        <v>2729</v>
      </c>
      <c r="N8375">
        <v>0.89361702127659604</v>
      </c>
      <c r="O8375">
        <v>6.8270481144343297E-3</v>
      </c>
    </row>
    <row r="8376" spans="1:15">
      <c r="A8376" t="s">
        <v>9328</v>
      </c>
      <c r="B8376" t="s">
        <v>23518</v>
      </c>
      <c r="C8376" t="s">
        <v>9329</v>
      </c>
      <c r="D8376">
        <v>1</v>
      </c>
      <c r="E8376">
        <v>787</v>
      </c>
      <c r="F8376">
        <v>42</v>
      </c>
      <c r="G8376">
        <v>7393</v>
      </c>
      <c r="H8376">
        <v>0.99127228379127896</v>
      </c>
      <c r="I8376">
        <v>1</v>
      </c>
      <c r="J8376">
        <v>0.966855260484069</v>
      </c>
      <c r="K8376" t="s">
        <v>26977</v>
      </c>
      <c r="L8376">
        <v>1</v>
      </c>
      <c r="M8376" t="s">
        <v>2729</v>
      </c>
      <c r="N8376">
        <v>2.3809523809523801E-2</v>
      </c>
      <c r="O8376">
        <v>1.27064803049555E-3</v>
      </c>
    </row>
    <row r="8377" spans="1:15">
      <c r="A8377" t="s">
        <v>9328</v>
      </c>
      <c r="B8377" t="s">
        <v>23513</v>
      </c>
      <c r="C8377" t="s">
        <v>9329</v>
      </c>
      <c r="D8377">
        <v>3</v>
      </c>
      <c r="E8377">
        <v>535</v>
      </c>
      <c r="F8377">
        <v>43</v>
      </c>
      <c r="G8377">
        <v>8124</v>
      </c>
      <c r="H8377">
        <v>0.54527636344961405</v>
      </c>
      <c r="I8377">
        <v>0.99999999999997702</v>
      </c>
      <c r="J8377">
        <v>0.95041217501583097</v>
      </c>
      <c r="K8377" t="s">
        <v>29341</v>
      </c>
      <c r="L8377">
        <v>3</v>
      </c>
      <c r="M8377" t="s">
        <v>2729</v>
      </c>
      <c r="N8377">
        <v>6.9767441860465101E-2</v>
      </c>
      <c r="O8377">
        <v>5.60747663551402E-3</v>
      </c>
    </row>
    <row r="8378" spans="1:15">
      <c r="A8378" t="s">
        <v>9330</v>
      </c>
      <c r="B8378" t="s">
        <v>23513</v>
      </c>
      <c r="C8378" t="s">
        <v>9331</v>
      </c>
      <c r="D8378">
        <v>3</v>
      </c>
      <c r="E8378">
        <v>535</v>
      </c>
      <c r="F8378">
        <v>28</v>
      </c>
      <c r="G8378">
        <v>8124</v>
      </c>
      <c r="H8378">
        <v>0.27949179148730402</v>
      </c>
      <c r="I8378">
        <v>0.92669970177713501</v>
      </c>
      <c r="J8378">
        <v>0.88074667915254901</v>
      </c>
      <c r="K8378" t="s">
        <v>29341</v>
      </c>
      <c r="L8378">
        <v>3</v>
      </c>
      <c r="M8378" t="s">
        <v>2729</v>
      </c>
      <c r="N8378">
        <v>0.107142857142857</v>
      </c>
      <c r="O8378">
        <v>5.60747663551402E-3</v>
      </c>
    </row>
    <row r="8379" spans="1:15">
      <c r="A8379" t="s">
        <v>9330</v>
      </c>
      <c r="B8379" t="s">
        <v>23518</v>
      </c>
      <c r="C8379" t="s">
        <v>9331</v>
      </c>
      <c r="D8379">
        <v>1</v>
      </c>
      <c r="E8379">
        <v>787</v>
      </c>
      <c r="F8379">
        <v>30</v>
      </c>
      <c r="G8379">
        <v>7393</v>
      </c>
      <c r="H8379">
        <v>0.96607788082639701</v>
      </c>
      <c r="I8379">
        <v>1</v>
      </c>
      <c r="J8379">
        <v>0.966855260484069</v>
      </c>
      <c r="K8379" t="s">
        <v>26977</v>
      </c>
      <c r="L8379">
        <v>1</v>
      </c>
      <c r="M8379" t="s">
        <v>2729</v>
      </c>
      <c r="N8379">
        <v>3.3333333333333298E-2</v>
      </c>
      <c r="O8379">
        <v>1.27064803049555E-3</v>
      </c>
    </row>
    <row r="8380" spans="1:15">
      <c r="A8380" t="s">
        <v>9330</v>
      </c>
      <c r="B8380" t="s">
        <v>23511</v>
      </c>
      <c r="C8380" t="s">
        <v>9331</v>
      </c>
      <c r="D8380">
        <v>28</v>
      </c>
      <c r="E8380">
        <v>6152</v>
      </c>
      <c r="F8380">
        <v>33</v>
      </c>
      <c r="G8380">
        <v>7804</v>
      </c>
      <c r="H8380">
        <v>0.27159697573093</v>
      </c>
      <c r="I8380">
        <v>0.77774061258609894</v>
      </c>
      <c r="J8380">
        <v>0.66849394932823503</v>
      </c>
      <c r="K8380" t="s">
        <v>29342</v>
      </c>
      <c r="L8380">
        <v>28</v>
      </c>
      <c r="M8380" t="s">
        <v>2729</v>
      </c>
      <c r="N8380">
        <v>0.84848484848484895</v>
      </c>
      <c r="O8380">
        <v>4.5513654096228902E-3</v>
      </c>
    </row>
    <row r="8381" spans="1:15">
      <c r="A8381" t="s">
        <v>9332</v>
      </c>
      <c r="B8381" t="s">
        <v>23511</v>
      </c>
      <c r="C8381" t="s">
        <v>9333</v>
      </c>
      <c r="D8381">
        <v>84</v>
      </c>
      <c r="E8381">
        <v>6152</v>
      </c>
      <c r="F8381">
        <v>99</v>
      </c>
      <c r="G8381">
        <v>7804</v>
      </c>
      <c r="H8381">
        <v>8.4675298929721005E-2</v>
      </c>
      <c r="I8381">
        <v>0.390092802041695</v>
      </c>
      <c r="J8381">
        <v>0.33529775045983201</v>
      </c>
      <c r="K8381" t="s">
        <v>29343</v>
      </c>
      <c r="L8381">
        <v>84</v>
      </c>
      <c r="M8381" t="s">
        <v>5133</v>
      </c>
      <c r="N8381">
        <v>0.84848484848484895</v>
      </c>
      <c r="O8381">
        <v>1.3654096228868699E-2</v>
      </c>
    </row>
    <row r="8382" spans="1:15">
      <c r="A8382" t="s">
        <v>9332</v>
      </c>
      <c r="B8382" t="s">
        <v>23518</v>
      </c>
      <c r="C8382" t="s">
        <v>9333</v>
      </c>
      <c r="D8382">
        <v>9</v>
      </c>
      <c r="E8382">
        <v>787</v>
      </c>
      <c r="F8382">
        <v>84</v>
      </c>
      <c r="G8382">
        <v>7393</v>
      </c>
      <c r="H8382">
        <v>0.54442560051367705</v>
      </c>
      <c r="I8382">
        <v>1</v>
      </c>
      <c r="J8382">
        <v>0.966855260484069</v>
      </c>
      <c r="K8382" t="s">
        <v>29344</v>
      </c>
      <c r="L8382">
        <v>9</v>
      </c>
      <c r="M8382" t="s">
        <v>5133</v>
      </c>
      <c r="N8382">
        <v>0.107142857142857</v>
      </c>
      <c r="O8382">
        <v>1.143583227446E-2</v>
      </c>
    </row>
    <row r="8383" spans="1:15">
      <c r="A8383" t="s">
        <v>9332</v>
      </c>
      <c r="B8383" t="s">
        <v>23513</v>
      </c>
      <c r="C8383" t="s">
        <v>9333</v>
      </c>
      <c r="D8383">
        <v>4</v>
      </c>
      <c r="E8383">
        <v>535</v>
      </c>
      <c r="F8383">
        <v>101</v>
      </c>
      <c r="G8383">
        <v>8124</v>
      </c>
      <c r="H8383">
        <v>0.907247767839793</v>
      </c>
      <c r="I8383">
        <v>0.99999999999997702</v>
      </c>
      <c r="J8383">
        <v>0.95041217501583097</v>
      </c>
      <c r="K8383" t="s">
        <v>29345</v>
      </c>
      <c r="L8383">
        <v>4</v>
      </c>
      <c r="M8383" t="s">
        <v>5133</v>
      </c>
      <c r="N8383">
        <v>3.9603960396039598E-2</v>
      </c>
      <c r="O8383">
        <v>7.4766355140186902E-3</v>
      </c>
    </row>
    <row r="8384" spans="1:15">
      <c r="A8384" t="s">
        <v>9334</v>
      </c>
      <c r="B8384" t="s">
        <v>23513</v>
      </c>
      <c r="C8384" t="s">
        <v>9335</v>
      </c>
      <c r="D8384">
        <v>2</v>
      </c>
      <c r="E8384">
        <v>535</v>
      </c>
      <c r="F8384">
        <v>79</v>
      </c>
      <c r="G8384">
        <v>8124</v>
      </c>
      <c r="H8384">
        <v>0.97032508596169098</v>
      </c>
      <c r="I8384">
        <v>0.99999999999997702</v>
      </c>
      <c r="J8384">
        <v>0.95041217501583097</v>
      </c>
      <c r="K8384" t="s">
        <v>23952</v>
      </c>
      <c r="L8384">
        <v>2</v>
      </c>
      <c r="M8384" t="s">
        <v>5133</v>
      </c>
      <c r="N8384">
        <v>2.53164556962025E-2</v>
      </c>
      <c r="O8384">
        <v>3.7383177570093499E-3</v>
      </c>
    </row>
    <row r="8385" spans="1:15">
      <c r="A8385" t="s">
        <v>9334</v>
      </c>
      <c r="B8385" t="s">
        <v>23518</v>
      </c>
      <c r="C8385" t="s">
        <v>9335</v>
      </c>
      <c r="D8385">
        <v>8</v>
      </c>
      <c r="E8385">
        <v>787</v>
      </c>
      <c r="F8385">
        <v>68</v>
      </c>
      <c r="G8385">
        <v>7393</v>
      </c>
      <c r="H8385">
        <v>0.438805857936167</v>
      </c>
      <c r="I8385">
        <v>1</v>
      </c>
      <c r="J8385">
        <v>0.966855260484069</v>
      </c>
      <c r="K8385" t="s">
        <v>29346</v>
      </c>
      <c r="L8385">
        <v>8</v>
      </c>
      <c r="M8385" t="s">
        <v>5133</v>
      </c>
      <c r="N8385">
        <v>0.11764705882352899</v>
      </c>
      <c r="O8385">
        <v>1.01651842439644E-2</v>
      </c>
    </row>
    <row r="8386" spans="1:15">
      <c r="A8386" t="s">
        <v>9334</v>
      </c>
      <c r="B8386" t="s">
        <v>23511</v>
      </c>
      <c r="C8386" t="s">
        <v>9335</v>
      </c>
      <c r="D8386">
        <v>64</v>
      </c>
      <c r="E8386">
        <v>6152</v>
      </c>
      <c r="F8386">
        <v>76</v>
      </c>
      <c r="G8386">
        <v>7804</v>
      </c>
      <c r="H8386">
        <v>0.15524036675442501</v>
      </c>
      <c r="I8386">
        <v>0.56647198320879</v>
      </c>
      <c r="J8386">
        <v>0.48690152874988302</v>
      </c>
      <c r="K8386" t="s">
        <v>29347</v>
      </c>
      <c r="L8386">
        <v>64</v>
      </c>
      <c r="M8386" t="s">
        <v>5133</v>
      </c>
      <c r="N8386">
        <v>0.84210526315789502</v>
      </c>
      <c r="O8386">
        <v>1.04031209362809E-2</v>
      </c>
    </row>
    <row r="8387" spans="1:15">
      <c r="A8387" t="s">
        <v>9336</v>
      </c>
      <c r="B8387" t="s">
        <v>23513</v>
      </c>
      <c r="C8387" t="s">
        <v>9337</v>
      </c>
      <c r="D8387">
        <v>1</v>
      </c>
      <c r="E8387">
        <v>535</v>
      </c>
      <c r="F8387">
        <v>4</v>
      </c>
      <c r="G8387">
        <v>8124</v>
      </c>
      <c r="H8387">
        <v>0.23855956797771199</v>
      </c>
      <c r="I8387">
        <v>0.85273230586348503</v>
      </c>
      <c r="J8387">
        <v>0.81044716552199803</v>
      </c>
      <c r="K8387" t="s">
        <v>25393</v>
      </c>
      <c r="L8387">
        <v>1</v>
      </c>
      <c r="M8387" t="s">
        <v>2729</v>
      </c>
      <c r="N8387">
        <v>0.25</v>
      </c>
      <c r="O8387">
        <v>1.8691588785046699E-3</v>
      </c>
    </row>
    <row r="8388" spans="1:15">
      <c r="A8388" t="s">
        <v>9336</v>
      </c>
      <c r="B8388" t="s">
        <v>23511</v>
      </c>
      <c r="C8388" t="s">
        <v>9337</v>
      </c>
      <c r="D8388">
        <v>2</v>
      </c>
      <c r="E8388">
        <v>6152</v>
      </c>
      <c r="F8388">
        <v>5</v>
      </c>
      <c r="G8388">
        <v>7804</v>
      </c>
      <c r="H8388">
        <v>0.99168074853091603</v>
      </c>
      <c r="I8388">
        <v>1</v>
      </c>
      <c r="J8388">
        <v>0.85953329234717102</v>
      </c>
      <c r="K8388" t="s">
        <v>29348</v>
      </c>
      <c r="L8388">
        <v>2</v>
      </c>
      <c r="M8388" t="s">
        <v>2729</v>
      </c>
      <c r="N8388">
        <v>0.4</v>
      </c>
      <c r="O8388">
        <v>3.2509752925877802E-4</v>
      </c>
    </row>
    <row r="8389" spans="1:15">
      <c r="A8389" t="s">
        <v>9336</v>
      </c>
      <c r="B8389" t="s">
        <v>23518</v>
      </c>
      <c r="C8389" t="s">
        <v>9337</v>
      </c>
      <c r="D8389">
        <v>1</v>
      </c>
      <c r="E8389">
        <v>787</v>
      </c>
      <c r="F8389">
        <v>5</v>
      </c>
      <c r="G8389">
        <v>7393</v>
      </c>
      <c r="H8389">
        <v>0.430466464429208</v>
      </c>
      <c r="I8389">
        <v>1</v>
      </c>
      <c r="J8389">
        <v>0.966855260484069</v>
      </c>
      <c r="K8389" t="s">
        <v>25020</v>
      </c>
      <c r="L8389">
        <v>1</v>
      </c>
      <c r="M8389" t="s">
        <v>2729</v>
      </c>
      <c r="N8389">
        <v>0.2</v>
      </c>
      <c r="O8389">
        <v>1.27064803049555E-3</v>
      </c>
    </row>
    <row r="8390" spans="1:15">
      <c r="A8390" t="s">
        <v>9338</v>
      </c>
      <c r="B8390" t="s">
        <v>23511</v>
      </c>
      <c r="C8390" t="s">
        <v>9339</v>
      </c>
      <c r="D8390">
        <v>2</v>
      </c>
      <c r="E8390">
        <v>6152</v>
      </c>
      <c r="F8390">
        <v>2</v>
      </c>
      <c r="G8390">
        <v>7804</v>
      </c>
      <c r="H8390">
        <v>0.62141708038142995</v>
      </c>
      <c r="I8390">
        <v>0.968912233598893</v>
      </c>
      <c r="J8390">
        <v>0.832812322140707</v>
      </c>
      <c r="K8390" t="s">
        <v>29349</v>
      </c>
      <c r="L8390">
        <v>2</v>
      </c>
      <c r="M8390" t="s">
        <v>2729</v>
      </c>
      <c r="N8390">
        <v>1</v>
      </c>
      <c r="O8390">
        <v>3.2509752925877802E-4</v>
      </c>
    </row>
    <row r="8391" spans="1:15">
      <c r="A8391" t="s">
        <v>9340</v>
      </c>
      <c r="B8391" t="s">
        <v>23511</v>
      </c>
      <c r="C8391" t="s">
        <v>9341</v>
      </c>
      <c r="D8391">
        <v>5</v>
      </c>
      <c r="E8391">
        <v>6152</v>
      </c>
      <c r="F8391">
        <v>5</v>
      </c>
      <c r="G8391">
        <v>7804</v>
      </c>
      <c r="H8391">
        <v>0.30433074367137097</v>
      </c>
      <c r="I8391">
        <v>0.81020448119108801</v>
      </c>
      <c r="J8391">
        <v>0.69639772519260701</v>
      </c>
      <c r="K8391" t="s">
        <v>29350</v>
      </c>
      <c r="L8391">
        <v>5</v>
      </c>
      <c r="M8391" t="s">
        <v>2729</v>
      </c>
      <c r="N8391">
        <v>1</v>
      </c>
      <c r="O8391">
        <v>8.1274382314694405E-4</v>
      </c>
    </row>
    <row r="8392" spans="1:15">
      <c r="A8392" t="s">
        <v>9342</v>
      </c>
      <c r="B8392" t="s">
        <v>23513</v>
      </c>
      <c r="C8392" t="s">
        <v>9343</v>
      </c>
      <c r="D8392">
        <v>12</v>
      </c>
      <c r="E8392">
        <v>535</v>
      </c>
      <c r="F8392">
        <v>113</v>
      </c>
      <c r="G8392">
        <v>8124</v>
      </c>
      <c r="H8392">
        <v>6.7623116211913498E-2</v>
      </c>
      <c r="I8392">
        <v>0.45855544490104699</v>
      </c>
      <c r="J8392">
        <v>0.43581667775376698</v>
      </c>
      <c r="K8392" t="s">
        <v>23814</v>
      </c>
      <c r="L8392">
        <v>12</v>
      </c>
      <c r="M8392" t="s">
        <v>2729</v>
      </c>
      <c r="N8392">
        <v>0.106194690265487</v>
      </c>
      <c r="O8392">
        <v>2.2429906542056101E-2</v>
      </c>
    </row>
    <row r="8393" spans="1:15">
      <c r="A8393" t="s">
        <v>9342</v>
      </c>
      <c r="B8393" t="s">
        <v>23518</v>
      </c>
      <c r="C8393" t="s">
        <v>9343</v>
      </c>
      <c r="D8393">
        <v>11</v>
      </c>
      <c r="E8393">
        <v>787</v>
      </c>
      <c r="F8393">
        <v>103</v>
      </c>
      <c r="G8393">
        <v>7393</v>
      </c>
      <c r="H8393">
        <v>0.54318790692902597</v>
      </c>
      <c r="I8393">
        <v>1</v>
      </c>
      <c r="J8393">
        <v>0.966855260484069</v>
      </c>
      <c r="K8393" t="s">
        <v>23813</v>
      </c>
      <c r="L8393">
        <v>11</v>
      </c>
      <c r="M8393" t="s">
        <v>2729</v>
      </c>
      <c r="N8393">
        <v>0.106796116504854</v>
      </c>
      <c r="O8393">
        <v>1.3977128335451099E-2</v>
      </c>
    </row>
    <row r="8394" spans="1:15">
      <c r="A8394" t="s">
        <v>9342</v>
      </c>
      <c r="B8394" t="s">
        <v>23511</v>
      </c>
      <c r="C8394" t="s">
        <v>9343</v>
      </c>
      <c r="D8394">
        <v>77</v>
      </c>
      <c r="E8394">
        <v>6152</v>
      </c>
      <c r="F8394">
        <v>106</v>
      </c>
      <c r="G8394">
        <v>7804</v>
      </c>
      <c r="H8394">
        <v>0.95108455014382798</v>
      </c>
      <c r="I8394">
        <v>1</v>
      </c>
      <c r="J8394">
        <v>0.85953329234717102</v>
      </c>
      <c r="K8394" t="s">
        <v>23815</v>
      </c>
      <c r="L8394">
        <v>77</v>
      </c>
      <c r="M8394" t="s">
        <v>2729</v>
      </c>
      <c r="N8394">
        <v>0.72641509433962304</v>
      </c>
      <c r="O8394">
        <v>1.25162548764629E-2</v>
      </c>
    </row>
    <row r="8395" spans="1:15">
      <c r="A8395" t="s">
        <v>9344</v>
      </c>
      <c r="B8395" t="s">
        <v>23511</v>
      </c>
      <c r="C8395" t="s">
        <v>9345</v>
      </c>
      <c r="D8395">
        <v>4</v>
      </c>
      <c r="E8395">
        <v>6152</v>
      </c>
      <c r="F8395">
        <v>4</v>
      </c>
      <c r="G8395">
        <v>7804</v>
      </c>
      <c r="H8395">
        <v>0.38610601832086699</v>
      </c>
      <c r="I8395">
        <v>0.90829480295553899</v>
      </c>
      <c r="J8395">
        <v>0.78070962240619901</v>
      </c>
      <c r="K8395" t="s">
        <v>24078</v>
      </c>
      <c r="L8395">
        <v>4</v>
      </c>
      <c r="M8395" t="s">
        <v>1463</v>
      </c>
      <c r="N8395">
        <v>1</v>
      </c>
      <c r="O8395">
        <v>6.5019505851755496E-4</v>
      </c>
    </row>
    <row r="8396" spans="1:15">
      <c r="A8396" t="s">
        <v>9346</v>
      </c>
      <c r="B8396" t="s">
        <v>23511</v>
      </c>
      <c r="C8396" t="s">
        <v>9347</v>
      </c>
      <c r="D8396">
        <v>2</v>
      </c>
      <c r="E8396">
        <v>6152</v>
      </c>
      <c r="F8396">
        <v>2</v>
      </c>
      <c r="G8396">
        <v>7804</v>
      </c>
      <c r="H8396">
        <v>0.62141708038142995</v>
      </c>
      <c r="I8396">
        <v>0.968912233598893</v>
      </c>
      <c r="J8396">
        <v>0.832812322140707</v>
      </c>
      <c r="K8396" t="s">
        <v>29351</v>
      </c>
      <c r="L8396">
        <v>2</v>
      </c>
      <c r="M8396" t="s">
        <v>2729</v>
      </c>
      <c r="N8396">
        <v>1</v>
      </c>
      <c r="O8396">
        <v>3.2509752925877802E-4</v>
      </c>
    </row>
    <row r="8397" spans="1:15">
      <c r="A8397" t="s">
        <v>9348</v>
      </c>
      <c r="B8397" t="s">
        <v>23511</v>
      </c>
      <c r="C8397" t="s">
        <v>9349</v>
      </c>
      <c r="D8397">
        <v>2</v>
      </c>
      <c r="E8397">
        <v>6152</v>
      </c>
      <c r="F8397">
        <v>2</v>
      </c>
      <c r="G8397">
        <v>7804</v>
      </c>
      <c r="H8397">
        <v>0.62141708038142995</v>
      </c>
      <c r="I8397">
        <v>0.968912233598893</v>
      </c>
      <c r="J8397">
        <v>0.832812322140707</v>
      </c>
      <c r="K8397" t="s">
        <v>29352</v>
      </c>
      <c r="L8397">
        <v>2</v>
      </c>
      <c r="M8397" t="s">
        <v>2729</v>
      </c>
      <c r="N8397">
        <v>1</v>
      </c>
      <c r="O8397">
        <v>3.2509752925877802E-4</v>
      </c>
    </row>
    <row r="8398" spans="1:15">
      <c r="A8398" t="s">
        <v>9350</v>
      </c>
      <c r="B8398" t="s">
        <v>23518</v>
      </c>
      <c r="C8398" t="s">
        <v>9351</v>
      </c>
      <c r="D8398">
        <v>2</v>
      </c>
      <c r="E8398">
        <v>787</v>
      </c>
      <c r="F8398">
        <v>9</v>
      </c>
      <c r="G8398">
        <v>7393</v>
      </c>
      <c r="H8398">
        <v>0.247486748132145</v>
      </c>
      <c r="I8398">
        <v>0.96239188514146901</v>
      </c>
      <c r="J8398">
        <v>0.93049365679620899</v>
      </c>
      <c r="K8398" t="s">
        <v>29353</v>
      </c>
      <c r="L8398">
        <v>2</v>
      </c>
      <c r="M8398" t="s">
        <v>2729</v>
      </c>
      <c r="N8398">
        <v>0.22222222222222199</v>
      </c>
      <c r="O8398">
        <v>2.5412960609911099E-3</v>
      </c>
    </row>
    <row r="8399" spans="1:15">
      <c r="A8399" t="s">
        <v>9350</v>
      </c>
      <c r="B8399" t="s">
        <v>23511</v>
      </c>
      <c r="C8399" t="s">
        <v>9351</v>
      </c>
      <c r="D8399">
        <v>6</v>
      </c>
      <c r="E8399">
        <v>6152</v>
      </c>
      <c r="F8399">
        <v>9</v>
      </c>
      <c r="G8399">
        <v>7804</v>
      </c>
      <c r="H8399">
        <v>0.89825373386812402</v>
      </c>
      <c r="I8399">
        <v>1</v>
      </c>
      <c r="J8399">
        <v>0.85953329234717102</v>
      </c>
      <c r="K8399" t="s">
        <v>29354</v>
      </c>
      <c r="L8399">
        <v>6</v>
      </c>
      <c r="M8399" t="s">
        <v>2729</v>
      </c>
      <c r="N8399">
        <v>0.66666666666666696</v>
      </c>
      <c r="O8399">
        <v>9.7529258777633303E-4</v>
      </c>
    </row>
    <row r="8400" spans="1:15">
      <c r="A8400" t="s">
        <v>9352</v>
      </c>
      <c r="B8400" t="s">
        <v>23511</v>
      </c>
      <c r="C8400" t="s">
        <v>9353</v>
      </c>
      <c r="D8400">
        <v>2</v>
      </c>
      <c r="E8400">
        <v>6152</v>
      </c>
      <c r="F8400">
        <v>3</v>
      </c>
      <c r="G8400">
        <v>7804</v>
      </c>
      <c r="H8400">
        <v>0.88457550560319997</v>
      </c>
      <c r="I8400">
        <v>1</v>
      </c>
      <c r="J8400">
        <v>0.85953329234717102</v>
      </c>
      <c r="K8400" t="s">
        <v>29355</v>
      </c>
      <c r="L8400">
        <v>2</v>
      </c>
      <c r="M8400" t="s">
        <v>2729</v>
      </c>
      <c r="N8400">
        <v>0.66666666666666696</v>
      </c>
      <c r="O8400">
        <v>3.2509752925877802E-4</v>
      </c>
    </row>
    <row r="8401" spans="1:15">
      <c r="A8401" t="s">
        <v>9354</v>
      </c>
      <c r="B8401" t="s">
        <v>23511</v>
      </c>
      <c r="C8401" t="s">
        <v>9355</v>
      </c>
      <c r="D8401">
        <v>7</v>
      </c>
      <c r="E8401">
        <v>6152</v>
      </c>
      <c r="F8401">
        <v>8</v>
      </c>
      <c r="G8401">
        <v>7804</v>
      </c>
      <c r="H8401">
        <v>0.46943957161060701</v>
      </c>
      <c r="I8401">
        <v>0.96083957126938102</v>
      </c>
      <c r="J8401">
        <v>0.82587360011061495</v>
      </c>
      <c r="K8401" t="s">
        <v>29356</v>
      </c>
      <c r="L8401">
        <v>7</v>
      </c>
      <c r="M8401" t="s">
        <v>2729</v>
      </c>
      <c r="N8401">
        <v>0.875</v>
      </c>
      <c r="O8401">
        <v>1.13784135240572E-3</v>
      </c>
    </row>
    <row r="8402" spans="1:15">
      <c r="A8402" t="s">
        <v>9354</v>
      </c>
      <c r="B8402" t="s">
        <v>23518</v>
      </c>
      <c r="C8402" t="s">
        <v>9355</v>
      </c>
      <c r="D8402">
        <v>1</v>
      </c>
      <c r="E8402">
        <v>787</v>
      </c>
      <c r="F8402">
        <v>8</v>
      </c>
      <c r="G8402">
        <v>7393</v>
      </c>
      <c r="H8402">
        <v>0.59379355565791103</v>
      </c>
      <c r="I8402">
        <v>1</v>
      </c>
      <c r="J8402">
        <v>0.966855260484069</v>
      </c>
      <c r="K8402" t="s">
        <v>25349</v>
      </c>
      <c r="L8402">
        <v>1</v>
      </c>
      <c r="M8402" t="s">
        <v>2729</v>
      </c>
      <c r="N8402">
        <v>0.125</v>
      </c>
      <c r="O8402">
        <v>1.27064803049555E-3</v>
      </c>
    </row>
    <row r="8403" spans="1:15">
      <c r="A8403" t="s">
        <v>9356</v>
      </c>
      <c r="B8403" t="s">
        <v>23511</v>
      </c>
      <c r="C8403" t="s">
        <v>9357</v>
      </c>
      <c r="D8403">
        <v>9</v>
      </c>
      <c r="E8403">
        <v>6152</v>
      </c>
      <c r="F8403">
        <v>10</v>
      </c>
      <c r="G8403">
        <v>7804</v>
      </c>
      <c r="H8403">
        <v>0.341392875758884</v>
      </c>
      <c r="I8403">
        <v>0.87709103910391695</v>
      </c>
      <c r="J8403">
        <v>0.75388894852919097</v>
      </c>
      <c r="K8403" t="s">
        <v>29357</v>
      </c>
      <c r="L8403">
        <v>9</v>
      </c>
      <c r="M8403" t="s">
        <v>1463</v>
      </c>
      <c r="N8403">
        <v>0.9</v>
      </c>
      <c r="O8403">
        <v>1.4629388816645001E-3</v>
      </c>
    </row>
    <row r="8404" spans="1:15">
      <c r="A8404" t="s">
        <v>9358</v>
      </c>
      <c r="B8404" t="s">
        <v>23511</v>
      </c>
      <c r="C8404" t="s">
        <v>9359</v>
      </c>
      <c r="D8404">
        <v>2</v>
      </c>
      <c r="E8404">
        <v>6152</v>
      </c>
      <c r="F8404">
        <v>2</v>
      </c>
      <c r="G8404">
        <v>7804</v>
      </c>
      <c r="H8404">
        <v>0.62141708038142995</v>
      </c>
      <c r="I8404">
        <v>0.968912233598893</v>
      </c>
      <c r="J8404">
        <v>0.832812322140707</v>
      </c>
      <c r="K8404" t="s">
        <v>29358</v>
      </c>
      <c r="L8404">
        <v>2</v>
      </c>
      <c r="M8404" t="s">
        <v>1463</v>
      </c>
      <c r="N8404">
        <v>1</v>
      </c>
      <c r="O8404">
        <v>3.2509752925877802E-4</v>
      </c>
    </row>
    <row r="8405" spans="1:15">
      <c r="A8405" t="s">
        <v>9360</v>
      </c>
      <c r="B8405" t="s">
        <v>23511</v>
      </c>
      <c r="C8405" t="s">
        <v>9361</v>
      </c>
      <c r="D8405">
        <v>4</v>
      </c>
      <c r="E8405">
        <v>6152</v>
      </c>
      <c r="F8405">
        <v>4</v>
      </c>
      <c r="G8405">
        <v>7804</v>
      </c>
      <c r="H8405">
        <v>0.38610601832086699</v>
      </c>
      <c r="I8405">
        <v>0.90829480295553899</v>
      </c>
      <c r="J8405">
        <v>0.78070962240619901</v>
      </c>
      <c r="K8405" t="s">
        <v>28901</v>
      </c>
      <c r="L8405">
        <v>4</v>
      </c>
      <c r="M8405" t="s">
        <v>5133</v>
      </c>
      <c r="N8405">
        <v>1</v>
      </c>
      <c r="O8405">
        <v>6.5019505851755496E-4</v>
      </c>
    </row>
    <row r="8406" spans="1:15">
      <c r="A8406" t="s">
        <v>9362</v>
      </c>
      <c r="B8406" t="s">
        <v>23513</v>
      </c>
      <c r="C8406" t="s">
        <v>9363</v>
      </c>
      <c r="D8406">
        <v>1</v>
      </c>
      <c r="E8406">
        <v>535</v>
      </c>
      <c r="F8406">
        <v>1</v>
      </c>
      <c r="G8406">
        <v>8124</v>
      </c>
      <c r="H8406">
        <v>6.5854258985721295E-2</v>
      </c>
      <c r="I8406">
        <v>0.448760549738495</v>
      </c>
      <c r="J8406">
        <v>0.42650749013827299</v>
      </c>
      <c r="K8406" t="s">
        <v>28903</v>
      </c>
      <c r="L8406">
        <v>1</v>
      </c>
      <c r="M8406" t="s">
        <v>5133</v>
      </c>
      <c r="N8406">
        <v>1</v>
      </c>
      <c r="O8406">
        <v>1.8691588785046699E-3</v>
      </c>
    </row>
    <row r="8407" spans="1:15">
      <c r="A8407" t="s">
        <v>9364</v>
      </c>
      <c r="B8407" t="s">
        <v>23518</v>
      </c>
      <c r="C8407" t="s">
        <v>9365</v>
      </c>
      <c r="D8407">
        <v>4</v>
      </c>
      <c r="E8407">
        <v>787</v>
      </c>
      <c r="F8407">
        <v>10</v>
      </c>
      <c r="G8407">
        <v>7393</v>
      </c>
      <c r="H8407">
        <v>1.58256930259403E-2</v>
      </c>
      <c r="I8407">
        <v>0.30904061658989002</v>
      </c>
      <c r="J8407">
        <v>0.29879754585317603</v>
      </c>
      <c r="K8407" t="s">
        <v>29359</v>
      </c>
      <c r="L8407">
        <v>4</v>
      </c>
      <c r="M8407" t="s">
        <v>2729</v>
      </c>
      <c r="N8407">
        <v>0.4</v>
      </c>
      <c r="O8407">
        <v>5.0825921219822103E-3</v>
      </c>
    </row>
    <row r="8408" spans="1:15">
      <c r="A8408" t="s">
        <v>9364</v>
      </c>
      <c r="B8408" t="s">
        <v>23511</v>
      </c>
      <c r="C8408" t="s">
        <v>9365</v>
      </c>
      <c r="D8408">
        <v>6</v>
      </c>
      <c r="E8408">
        <v>6152</v>
      </c>
      <c r="F8408">
        <v>10</v>
      </c>
      <c r="G8408">
        <v>7804</v>
      </c>
      <c r="H8408">
        <v>0.95895582693383896</v>
      </c>
      <c r="I8408">
        <v>1</v>
      </c>
      <c r="J8408">
        <v>0.85953329234717102</v>
      </c>
      <c r="K8408" t="s">
        <v>29360</v>
      </c>
      <c r="L8408">
        <v>6</v>
      </c>
      <c r="M8408" t="s">
        <v>2729</v>
      </c>
      <c r="N8408">
        <v>0.6</v>
      </c>
      <c r="O8408">
        <v>9.7529258777633303E-4</v>
      </c>
    </row>
    <row r="8409" spans="1:15">
      <c r="A8409" t="s">
        <v>9366</v>
      </c>
      <c r="B8409" t="s">
        <v>23518</v>
      </c>
      <c r="C8409" t="s">
        <v>9367</v>
      </c>
      <c r="D8409">
        <v>2</v>
      </c>
      <c r="E8409">
        <v>787</v>
      </c>
      <c r="F8409">
        <v>3</v>
      </c>
      <c r="G8409">
        <v>7393</v>
      </c>
      <c r="H8409">
        <v>3.1553088404617E-2</v>
      </c>
      <c r="I8409">
        <v>0.44363642296891398</v>
      </c>
      <c r="J8409">
        <v>0.42893220928983</v>
      </c>
      <c r="K8409" t="s">
        <v>29361</v>
      </c>
      <c r="L8409">
        <v>2</v>
      </c>
      <c r="M8409" t="s">
        <v>2729</v>
      </c>
      <c r="N8409">
        <v>0.66666666666666696</v>
      </c>
      <c r="O8409">
        <v>2.5412960609911099E-3</v>
      </c>
    </row>
    <row r="8410" spans="1:15">
      <c r="A8410" t="s">
        <v>9366</v>
      </c>
      <c r="B8410" t="s">
        <v>23511</v>
      </c>
      <c r="C8410" t="s">
        <v>9367</v>
      </c>
      <c r="D8410">
        <v>1</v>
      </c>
      <c r="E8410">
        <v>6152</v>
      </c>
      <c r="F8410">
        <v>3</v>
      </c>
      <c r="G8410">
        <v>7804</v>
      </c>
      <c r="H8410">
        <v>0.99052768249503997</v>
      </c>
      <c r="I8410">
        <v>1</v>
      </c>
      <c r="J8410">
        <v>0.85953329234717102</v>
      </c>
      <c r="K8410" t="s">
        <v>29362</v>
      </c>
      <c r="L8410">
        <v>1</v>
      </c>
      <c r="M8410" t="s">
        <v>2729</v>
      </c>
      <c r="N8410">
        <v>0.33333333333333298</v>
      </c>
      <c r="O8410">
        <v>1.6254876462938901E-4</v>
      </c>
    </row>
    <row r="8411" spans="1:15">
      <c r="A8411" t="s">
        <v>9368</v>
      </c>
      <c r="B8411" t="s">
        <v>23518</v>
      </c>
      <c r="C8411" t="s">
        <v>9369</v>
      </c>
      <c r="D8411">
        <v>2</v>
      </c>
      <c r="E8411">
        <v>787</v>
      </c>
      <c r="F8411">
        <v>5</v>
      </c>
      <c r="G8411">
        <v>7393</v>
      </c>
      <c r="H8411">
        <v>9.1006533730773498E-2</v>
      </c>
      <c r="I8411">
        <v>0.63266972740240601</v>
      </c>
      <c r="J8411">
        <v>0.61170005408803896</v>
      </c>
      <c r="K8411" t="s">
        <v>29363</v>
      </c>
      <c r="L8411">
        <v>2</v>
      </c>
      <c r="M8411" t="s">
        <v>2729</v>
      </c>
      <c r="N8411">
        <v>0.4</v>
      </c>
      <c r="O8411">
        <v>2.5412960609911099E-3</v>
      </c>
    </row>
    <row r="8412" spans="1:15">
      <c r="A8412" t="s">
        <v>9368</v>
      </c>
      <c r="B8412" t="s">
        <v>23511</v>
      </c>
      <c r="C8412" t="s">
        <v>9369</v>
      </c>
      <c r="D8412">
        <v>3</v>
      </c>
      <c r="E8412">
        <v>6152</v>
      </c>
      <c r="F8412">
        <v>5</v>
      </c>
      <c r="G8412">
        <v>7804</v>
      </c>
      <c r="H8412">
        <v>0.93277286492067202</v>
      </c>
      <c r="I8412">
        <v>1</v>
      </c>
      <c r="J8412">
        <v>0.85953329234717102</v>
      </c>
      <c r="K8412" t="s">
        <v>29364</v>
      </c>
      <c r="L8412">
        <v>3</v>
      </c>
      <c r="M8412" t="s">
        <v>2729</v>
      </c>
      <c r="N8412">
        <v>0.6</v>
      </c>
      <c r="O8412">
        <v>4.8764629388816603E-4</v>
      </c>
    </row>
    <row r="8413" spans="1:15">
      <c r="A8413" t="s">
        <v>9370</v>
      </c>
      <c r="B8413" t="s">
        <v>23513</v>
      </c>
      <c r="C8413" t="s">
        <v>9371</v>
      </c>
      <c r="D8413">
        <v>1</v>
      </c>
      <c r="E8413">
        <v>535</v>
      </c>
      <c r="F8413">
        <v>1</v>
      </c>
      <c r="G8413">
        <v>8124</v>
      </c>
      <c r="H8413">
        <v>6.5854258985721295E-2</v>
      </c>
      <c r="I8413">
        <v>0.448760549738495</v>
      </c>
      <c r="J8413">
        <v>0.42650749013827299</v>
      </c>
      <c r="K8413" t="s">
        <v>25951</v>
      </c>
      <c r="L8413">
        <v>1</v>
      </c>
      <c r="M8413" t="s">
        <v>1463</v>
      </c>
      <c r="N8413">
        <v>1</v>
      </c>
      <c r="O8413">
        <v>1.8691588785046699E-3</v>
      </c>
    </row>
    <row r="8414" spans="1:15">
      <c r="A8414" t="s">
        <v>9372</v>
      </c>
      <c r="B8414" t="s">
        <v>23511</v>
      </c>
      <c r="C8414" t="s">
        <v>9373</v>
      </c>
      <c r="D8414">
        <v>3</v>
      </c>
      <c r="E8414">
        <v>6152</v>
      </c>
      <c r="F8414">
        <v>6</v>
      </c>
      <c r="G8414">
        <v>7804</v>
      </c>
      <c r="H8414">
        <v>0.97922542091541498</v>
      </c>
      <c r="I8414">
        <v>1</v>
      </c>
      <c r="J8414">
        <v>0.85953329234717102</v>
      </c>
      <c r="K8414" t="s">
        <v>29365</v>
      </c>
      <c r="L8414">
        <v>3</v>
      </c>
      <c r="M8414" t="s">
        <v>2729</v>
      </c>
      <c r="N8414">
        <v>0.5</v>
      </c>
      <c r="O8414">
        <v>4.8764629388816603E-4</v>
      </c>
    </row>
    <row r="8415" spans="1:15">
      <c r="A8415" t="s">
        <v>9372</v>
      </c>
      <c r="B8415" t="s">
        <v>23518</v>
      </c>
      <c r="C8415" t="s">
        <v>9373</v>
      </c>
      <c r="D8415">
        <v>2</v>
      </c>
      <c r="E8415">
        <v>787</v>
      </c>
      <c r="F8415">
        <v>5</v>
      </c>
      <c r="G8415">
        <v>7393</v>
      </c>
      <c r="H8415">
        <v>9.1006533730773498E-2</v>
      </c>
      <c r="I8415">
        <v>0.63266972740240601</v>
      </c>
      <c r="J8415">
        <v>0.61170005408803896</v>
      </c>
      <c r="K8415" t="s">
        <v>29366</v>
      </c>
      <c r="L8415">
        <v>2</v>
      </c>
      <c r="M8415" t="s">
        <v>2729</v>
      </c>
      <c r="N8415">
        <v>0.4</v>
      </c>
      <c r="O8415">
        <v>2.5412960609911099E-3</v>
      </c>
    </row>
    <row r="8416" spans="1:15">
      <c r="A8416" t="s">
        <v>9374</v>
      </c>
      <c r="B8416" t="s">
        <v>23513</v>
      </c>
      <c r="C8416" t="s">
        <v>9375</v>
      </c>
      <c r="D8416">
        <v>1</v>
      </c>
      <c r="E8416">
        <v>535</v>
      </c>
      <c r="F8416">
        <v>1</v>
      </c>
      <c r="G8416">
        <v>8124</v>
      </c>
      <c r="H8416">
        <v>6.5854258985721295E-2</v>
      </c>
      <c r="I8416">
        <v>0.448760549738495</v>
      </c>
      <c r="J8416">
        <v>0.42650749013827299</v>
      </c>
      <c r="K8416" t="s">
        <v>24828</v>
      </c>
      <c r="L8416">
        <v>1</v>
      </c>
      <c r="M8416" t="s">
        <v>5133</v>
      </c>
      <c r="N8416">
        <v>1</v>
      </c>
      <c r="O8416">
        <v>1.8691588785046699E-3</v>
      </c>
    </row>
    <row r="8417" spans="1:15">
      <c r="A8417" t="s">
        <v>9376</v>
      </c>
      <c r="B8417" t="s">
        <v>23511</v>
      </c>
      <c r="C8417" t="s">
        <v>9377</v>
      </c>
      <c r="D8417">
        <v>2</v>
      </c>
      <c r="E8417">
        <v>6152</v>
      </c>
      <c r="F8417">
        <v>2</v>
      </c>
      <c r="G8417">
        <v>7804</v>
      </c>
      <c r="H8417">
        <v>0.62141708038142995</v>
      </c>
      <c r="I8417">
        <v>0.968912233598893</v>
      </c>
      <c r="J8417">
        <v>0.832812322140707</v>
      </c>
      <c r="K8417" t="s">
        <v>29367</v>
      </c>
      <c r="L8417">
        <v>2</v>
      </c>
      <c r="M8417" t="s">
        <v>1463</v>
      </c>
      <c r="N8417">
        <v>1</v>
      </c>
      <c r="O8417">
        <v>3.2509752925877802E-4</v>
      </c>
    </row>
    <row r="8418" spans="1:15">
      <c r="A8418" t="s">
        <v>9378</v>
      </c>
      <c r="B8418" t="s">
        <v>23511</v>
      </c>
      <c r="C8418" t="s">
        <v>9379</v>
      </c>
      <c r="D8418">
        <v>2</v>
      </c>
      <c r="E8418">
        <v>6152</v>
      </c>
      <c r="F8418">
        <v>2</v>
      </c>
      <c r="G8418">
        <v>7804</v>
      </c>
      <c r="H8418">
        <v>0.62141708038142995</v>
      </c>
      <c r="I8418">
        <v>0.968912233598893</v>
      </c>
      <c r="J8418">
        <v>0.832812322140707</v>
      </c>
      <c r="K8418" t="s">
        <v>28406</v>
      </c>
      <c r="L8418">
        <v>2</v>
      </c>
      <c r="M8418" t="s">
        <v>1463</v>
      </c>
      <c r="N8418">
        <v>1</v>
      </c>
      <c r="O8418">
        <v>3.2509752925877802E-4</v>
      </c>
    </row>
    <row r="8419" spans="1:15">
      <c r="A8419" t="s">
        <v>9380</v>
      </c>
      <c r="B8419" t="s">
        <v>23511</v>
      </c>
      <c r="C8419" t="s">
        <v>9381</v>
      </c>
      <c r="D8419">
        <v>1</v>
      </c>
      <c r="E8419">
        <v>6152</v>
      </c>
      <c r="F8419">
        <v>1</v>
      </c>
      <c r="G8419">
        <v>7804</v>
      </c>
      <c r="H8419">
        <v>0.788313685289595</v>
      </c>
      <c r="I8419">
        <v>0.968912233598893</v>
      </c>
      <c r="J8419">
        <v>0.832812322140707</v>
      </c>
      <c r="K8419" t="s">
        <v>29368</v>
      </c>
      <c r="L8419">
        <v>1</v>
      </c>
      <c r="M8419" t="s">
        <v>5133</v>
      </c>
      <c r="N8419">
        <v>1</v>
      </c>
      <c r="O8419">
        <v>1.6254876462938901E-4</v>
      </c>
    </row>
    <row r="8420" spans="1:15">
      <c r="A8420" t="s">
        <v>9382</v>
      </c>
      <c r="B8420" t="s">
        <v>23511</v>
      </c>
      <c r="C8420" t="s">
        <v>9383</v>
      </c>
      <c r="D8420">
        <v>1</v>
      </c>
      <c r="E8420">
        <v>6152</v>
      </c>
      <c r="F8420">
        <v>1</v>
      </c>
      <c r="G8420">
        <v>7804</v>
      </c>
      <c r="H8420">
        <v>0.788313685289595</v>
      </c>
      <c r="I8420">
        <v>0.968912233598893</v>
      </c>
      <c r="J8420">
        <v>0.832812322140707</v>
      </c>
      <c r="K8420" t="s">
        <v>29368</v>
      </c>
      <c r="L8420">
        <v>1</v>
      </c>
      <c r="M8420" t="s">
        <v>5133</v>
      </c>
      <c r="N8420">
        <v>1</v>
      </c>
      <c r="O8420">
        <v>1.6254876462938901E-4</v>
      </c>
    </row>
    <row r="8421" spans="1:15">
      <c r="A8421" t="s">
        <v>9384</v>
      </c>
      <c r="B8421" t="s">
        <v>23511</v>
      </c>
      <c r="C8421" t="s">
        <v>9385</v>
      </c>
      <c r="D8421">
        <v>6</v>
      </c>
      <c r="E8421">
        <v>6152</v>
      </c>
      <c r="F8421">
        <v>9</v>
      </c>
      <c r="G8421">
        <v>7804</v>
      </c>
      <c r="H8421">
        <v>0.89825373386812402</v>
      </c>
      <c r="I8421">
        <v>1</v>
      </c>
      <c r="J8421">
        <v>0.85953329234717102</v>
      </c>
      <c r="K8421" t="s">
        <v>29369</v>
      </c>
      <c r="L8421">
        <v>6</v>
      </c>
      <c r="M8421" t="s">
        <v>5133</v>
      </c>
      <c r="N8421">
        <v>0.66666666666666696</v>
      </c>
      <c r="O8421">
        <v>9.7529258777633303E-4</v>
      </c>
    </row>
    <row r="8422" spans="1:15">
      <c r="A8422" t="s">
        <v>9384</v>
      </c>
      <c r="B8422" t="s">
        <v>23513</v>
      </c>
      <c r="C8422" t="s">
        <v>9385</v>
      </c>
      <c r="D8422">
        <v>1</v>
      </c>
      <c r="E8422">
        <v>535</v>
      </c>
      <c r="F8422">
        <v>7</v>
      </c>
      <c r="G8422">
        <v>8124</v>
      </c>
      <c r="H8422">
        <v>0.37938355156400999</v>
      </c>
      <c r="I8422">
        <v>0.99999999999997702</v>
      </c>
      <c r="J8422">
        <v>0.95041217501583097</v>
      </c>
      <c r="K8422" t="s">
        <v>25516</v>
      </c>
      <c r="L8422">
        <v>1</v>
      </c>
      <c r="M8422" t="s">
        <v>5133</v>
      </c>
      <c r="N8422">
        <v>0.14285714285714299</v>
      </c>
      <c r="O8422">
        <v>1.8691588785046699E-3</v>
      </c>
    </row>
    <row r="8423" spans="1:15">
      <c r="A8423" t="s">
        <v>9384</v>
      </c>
      <c r="B8423" t="s">
        <v>23518</v>
      </c>
      <c r="C8423" t="s">
        <v>9385</v>
      </c>
      <c r="D8423">
        <v>1</v>
      </c>
      <c r="E8423">
        <v>787</v>
      </c>
      <c r="F8423">
        <v>8</v>
      </c>
      <c r="G8423">
        <v>7393</v>
      </c>
      <c r="H8423">
        <v>0.59379355565791103</v>
      </c>
      <c r="I8423">
        <v>1</v>
      </c>
      <c r="J8423">
        <v>0.966855260484069</v>
      </c>
      <c r="K8423" t="s">
        <v>29370</v>
      </c>
      <c r="L8423">
        <v>1</v>
      </c>
      <c r="M8423" t="s">
        <v>5133</v>
      </c>
      <c r="N8423">
        <v>0.125</v>
      </c>
      <c r="O8423">
        <v>1.27064803049555E-3</v>
      </c>
    </row>
    <row r="8424" spans="1:15">
      <c r="A8424" t="s">
        <v>9386</v>
      </c>
      <c r="B8424" t="s">
        <v>23511</v>
      </c>
      <c r="C8424" t="s">
        <v>9387</v>
      </c>
      <c r="D8424">
        <v>53</v>
      </c>
      <c r="E8424">
        <v>6152</v>
      </c>
      <c r="F8424">
        <v>60</v>
      </c>
      <c r="G8424">
        <v>7804</v>
      </c>
      <c r="H8424">
        <v>4.2910553062098303E-2</v>
      </c>
      <c r="I8424">
        <v>0.246904964872214</v>
      </c>
      <c r="J8424">
        <v>0.212223037353476</v>
      </c>
      <c r="K8424" t="s">
        <v>29371</v>
      </c>
      <c r="L8424">
        <v>53</v>
      </c>
      <c r="M8424" t="s">
        <v>5133</v>
      </c>
      <c r="N8424">
        <v>0.88333333333333297</v>
      </c>
      <c r="O8424">
        <v>8.6150845253576101E-3</v>
      </c>
    </row>
    <row r="8425" spans="1:15">
      <c r="A8425" t="s">
        <v>9386</v>
      </c>
      <c r="B8425" t="s">
        <v>23513</v>
      </c>
      <c r="C8425" t="s">
        <v>9387</v>
      </c>
      <c r="D8425">
        <v>2</v>
      </c>
      <c r="E8425">
        <v>535</v>
      </c>
      <c r="F8425">
        <v>59</v>
      </c>
      <c r="G8425">
        <v>8124</v>
      </c>
      <c r="H8425">
        <v>0.90811111707429704</v>
      </c>
      <c r="I8425">
        <v>0.99999999999997702</v>
      </c>
      <c r="J8425">
        <v>0.95041217501583097</v>
      </c>
      <c r="K8425" t="s">
        <v>28300</v>
      </c>
      <c r="L8425">
        <v>2</v>
      </c>
      <c r="M8425" t="s">
        <v>5133</v>
      </c>
      <c r="N8425">
        <v>3.3898305084745797E-2</v>
      </c>
      <c r="O8425">
        <v>3.7383177570093499E-3</v>
      </c>
    </row>
    <row r="8426" spans="1:15">
      <c r="A8426" t="s">
        <v>9386</v>
      </c>
      <c r="B8426" t="s">
        <v>23518</v>
      </c>
      <c r="C8426" t="s">
        <v>9387</v>
      </c>
      <c r="D8426">
        <v>4</v>
      </c>
      <c r="E8426">
        <v>787</v>
      </c>
      <c r="F8426">
        <v>50</v>
      </c>
      <c r="G8426">
        <v>7393</v>
      </c>
      <c r="H8426">
        <v>0.79419501902151601</v>
      </c>
      <c r="I8426">
        <v>1</v>
      </c>
      <c r="J8426">
        <v>0.966855260484069</v>
      </c>
      <c r="K8426" t="s">
        <v>29372</v>
      </c>
      <c r="L8426">
        <v>4</v>
      </c>
      <c r="M8426" t="s">
        <v>5133</v>
      </c>
      <c r="N8426">
        <v>0.08</v>
      </c>
      <c r="O8426">
        <v>5.0825921219822103E-3</v>
      </c>
    </row>
    <row r="8427" spans="1:15">
      <c r="A8427" t="s">
        <v>9388</v>
      </c>
      <c r="B8427" t="s">
        <v>23511</v>
      </c>
      <c r="C8427" t="s">
        <v>9389</v>
      </c>
      <c r="D8427">
        <v>66</v>
      </c>
      <c r="E8427">
        <v>6152</v>
      </c>
      <c r="F8427">
        <v>77</v>
      </c>
      <c r="G8427">
        <v>7804</v>
      </c>
      <c r="H8427">
        <v>8.4995827312085506E-2</v>
      </c>
      <c r="I8427">
        <v>0.39102052331190801</v>
      </c>
      <c r="J8427">
        <v>0.33609515777759802</v>
      </c>
      <c r="K8427" t="s">
        <v>29373</v>
      </c>
      <c r="L8427">
        <v>66</v>
      </c>
      <c r="M8427" t="s">
        <v>5133</v>
      </c>
      <c r="N8427">
        <v>0.85714285714285698</v>
      </c>
      <c r="O8427">
        <v>1.07282184655397E-2</v>
      </c>
    </row>
    <row r="8428" spans="1:15">
      <c r="A8428" t="s">
        <v>9388</v>
      </c>
      <c r="B8428" t="s">
        <v>23513</v>
      </c>
      <c r="C8428" t="s">
        <v>9389</v>
      </c>
      <c r="D8428">
        <v>3</v>
      </c>
      <c r="E8428">
        <v>535</v>
      </c>
      <c r="F8428">
        <v>74</v>
      </c>
      <c r="G8428">
        <v>8124</v>
      </c>
      <c r="H8428">
        <v>0.87415132536846696</v>
      </c>
      <c r="I8428">
        <v>0.99999999999997702</v>
      </c>
      <c r="J8428">
        <v>0.95041217501583097</v>
      </c>
      <c r="K8428" t="s">
        <v>29374</v>
      </c>
      <c r="L8428">
        <v>3</v>
      </c>
      <c r="M8428" t="s">
        <v>5133</v>
      </c>
      <c r="N8428">
        <v>4.0540540540540501E-2</v>
      </c>
      <c r="O8428">
        <v>5.60747663551402E-3</v>
      </c>
    </row>
    <row r="8429" spans="1:15">
      <c r="A8429" t="s">
        <v>9388</v>
      </c>
      <c r="B8429" t="s">
        <v>23518</v>
      </c>
      <c r="C8429" t="s">
        <v>9389</v>
      </c>
      <c r="D8429">
        <v>5</v>
      </c>
      <c r="E8429">
        <v>787</v>
      </c>
      <c r="F8429">
        <v>66</v>
      </c>
      <c r="G8429">
        <v>7393</v>
      </c>
      <c r="H8429">
        <v>0.84564170303499098</v>
      </c>
      <c r="I8429">
        <v>1</v>
      </c>
      <c r="J8429">
        <v>0.966855260484069</v>
      </c>
      <c r="K8429" t="s">
        <v>29375</v>
      </c>
      <c r="L8429">
        <v>5</v>
      </c>
      <c r="M8429" t="s">
        <v>5133</v>
      </c>
      <c r="N8429">
        <v>7.5757575757575801E-2</v>
      </c>
      <c r="O8429">
        <v>6.35324015247776E-3</v>
      </c>
    </row>
    <row r="8430" spans="1:15">
      <c r="A8430" t="s">
        <v>9390</v>
      </c>
      <c r="B8430" t="s">
        <v>23518</v>
      </c>
      <c r="C8430" t="s">
        <v>9391</v>
      </c>
      <c r="D8430">
        <v>1</v>
      </c>
      <c r="E8430">
        <v>787</v>
      </c>
      <c r="F8430">
        <v>4</v>
      </c>
      <c r="G8430">
        <v>7393</v>
      </c>
      <c r="H8430">
        <v>0.362574478289521</v>
      </c>
      <c r="I8430">
        <v>1</v>
      </c>
      <c r="J8430">
        <v>0.966855260484069</v>
      </c>
      <c r="K8430" t="s">
        <v>23961</v>
      </c>
      <c r="L8430">
        <v>1</v>
      </c>
      <c r="M8430" t="s">
        <v>5133</v>
      </c>
      <c r="N8430">
        <v>0.25</v>
      </c>
      <c r="O8430">
        <v>1.27064803049555E-3</v>
      </c>
    </row>
    <row r="8431" spans="1:15">
      <c r="A8431" t="s">
        <v>9390</v>
      </c>
      <c r="B8431" t="s">
        <v>23511</v>
      </c>
      <c r="C8431" t="s">
        <v>9391</v>
      </c>
      <c r="D8431">
        <v>2</v>
      </c>
      <c r="E8431">
        <v>6152</v>
      </c>
      <c r="F8431">
        <v>4</v>
      </c>
      <c r="G8431">
        <v>7804</v>
      </c>
      <c r="H8431">
        <v>0.96811759508681905</v>
      </c>
      <c r="I8431">
        <v>1</v>
      </c>
      <c r="J8431">
        <v>0.85953329234717102</v>
      </c>
      <c r="K8431" t="s">
        <v>29376</v>
      </c>
      <c r="L8431">
        <v>2</v>
      </c>
      <c r="M8431" t="s">
        <v>5133</v>
      </c>
      <c r="N8431">
        <v>0.5</v>
      </c>
      <c r="O8431">
        <v>3.2509752925877802E-4</v>
      </c>
    </row>
    <row r="8432" spans="1:15">
      <c r="A8432" t="s">
        <v>9390</v>
      </c>
      <c r="B8432" t="s">
        <v>23513</v>
      </c>
      <c r="C8432" t="s">
        <v>9391</v>
      </c>
      <c r="D8432">
        <v>1</v>
      </c>
      <c r="E8432">
        <v>535</v>
      </c>
      <c r="F8432">
        <v>4</v>
      </c>
      <c r="G8432">
        <v>8124</v>
      </c>
      <c r="H8432">
        <v>0.23855956797771199</v>
      </c>
      <c r="I8432">
        <v>0.85273230586348503</v>
      </c>
      <c r="J8432">
        <v>0.81044716552199803</v>
      </c>
      <c r="K8432" t="s">
        <v>23957</v>
      </c>
      <c r="L8432">
        <v>1</v>
      </c>
      <c r="M8432" t="s">
        <v>5133</v>
      </c>
      <c r="N8432">
        <v>0.25</v>
      </c>
      <c r="O8432">
        <v>1.8691588785046699E-3</v>
      </c>
    </row>
    <row r="8433" spans="1:15">
      <c r="A8433" t="s">
        <v>9392</v>
      </c>
      <c r="B8433" t="s">
        <v>23513</v>
      </c>
      <c r="C8433" t="s">
        <v>9393</v>
      </c>
      <c r="D8433">
        <v>1</v>
      </c>
      <c r="E8433">
        <v>535</v>
      </c>
      <c r="F8433">
        <v>3</v>
      </c>
      <c r="G8433">
        <v>8124</v>
      </c>
      <c r="H8433">
        <v>0.184859247501582</v>
      </c>
      <c r="I8433">
        <v>0.75508452473579202</v>
      </c>
      <c r="J8433">
        <v>0.71764152547495597</v>
      </c>
      <c r="K8433" t="s">
        <v>23957</v>
      </c>
      <c r="L8433">
        <v>1</v>
      </c>
      <c r="M8433" t="s">
        <v>5133</v>
      </c>
      <c r="N8433">
        <v>0.33333333333333298</v>
      </c>
      <c r="O8433">
        <v>1.8691588785046699E-3</v>
      </c>
    </row>
    <row r="8434" spans="1:15">
      <c r="A8434" t="s">
        <v>9392</v>
      </c>
      <c r="B8434" t="s">
        <v>23511</v>
      </c>
      <c r="C8434" t="s">
        <v>9393</v>
      </c>
      <c r="D8434">
        <v>2</v>
      </c>
      <c r="E8434">
        <v>6152</v>
      </c>
      <c r="F8434">
        <v>3</v>
      </c>
      <c r="G8434">
        <v>7804</v>
      </c>
      <c r="H8434">
        <v>0.88457550560319997</v>
      </c>
      <c r="I8434">
        <v>1</v>
      </c>
      <c r="J8434">
        <v>0.85953329234717102</v>
      </c>
      <c r="K8434" t="s">
        <v>29376</v>
      </c>
      <c r="L8434">
        <v>2</v>
      </c>
      <c r="M8434" t="s">
        <v>5133</v>
      </c>
      <c r="N8434">
        <v>0.66666666666666696</v>
      </c>
      <c r="O8434">
        <v>3.2509752925877802E-4</v>
      </c>
    </row>
    <row r="8435" spans="1:15">
      <c r="A8435" t="s">
        <v>9394</v>
      </c>
      <c r="B8435" t="s">
        <v>23511</v>
      </c>
      <c r="C8435" t="s">
        <v>9395</v>
      </c>
      <c r="D8435">
        <v>5</v>
      </c>
      <c r="E8435">
        <v>6152</v>
      </c>
      <c r="F8435">
        <v>6</v>
      </c>
      <c r="G8435">
        <v>7804</v>
      </c>
      <c r="H8435">
        <v>0.62665052091531404</v>
      </c>
      <c r="I8435">
        <v>0.968912233598893</v>
      </c>
      <c r="J8435">
        <v>0.832812322140707</v>
      </c>
      <c r="K8435" t="s">
        <v>27099</v>
      </c>
      <c r="L8435">
        <v>5</v>
      </c>
      <c r="M8435" t="s">
        <v>1463</v>
      </c>
      <c r="N8435">
        <v>0.83333333333333304</v>
      </c>
      <c r="O8435">
        <v>8.1274382314694405E-4</v>
      </c>
    </row>
    <row r="8436" spans="1:15">
      <c r="A8436" t="s">
        <v>9396</v>
      </c>
      <c r="B8436" t="s">
        <v>23511</v>
      </c>
      <c r="C8436" t="s">
        <v>9397</v>
      </c>
      <c r="D8436">
        <v>1</v>
      </c>
      <c r="E8436">
        <v>6152</v>
      </c>
      <c r="F8436">
        <v>1</v>
      </c>
      <c r="G8436">
        <v>7804</v>
      </c>
      <c r="H8436">
        <v>0.788313685289595</v>
      </c>
      <c r="I8436">
        <v>0.968912233598893</v>
      </c>
      <c r="J8436">
        <v>0.832812322140707</v>
      </c>
      <c r="K8436" t="s">
        <v>29377</v>
      </c>
      <c r="L8436">
        <v>1</v>
      </c>
      <c r="M8436" t="s">
        <v>2729</v>
      </c>
      <c r="N8436">
        <v>1</v>
      </c>
      <c r="O8436">
        <v>1.6254876462938901E-4</v>
      </c>
    </row>
    <row r="8437" spans="1:15">
      <c r="A8437" t="s">
        <v>9398</v>
      </c>
      <c r="B8437" t="s">
        <v>23511</v>
      </c>
      <c r="C8437" t="s">
        <v>9399</v>
      </c>
      <c r="D8437">
        <v>1</v>
      </c>
      <c r="E8437">
        <v>6152</v>
      </c>
      <c r="F8437">
        <v>1</v>
      </c>
      <c r="G8437">
        <v>7804</v>
      </c>
      <c r="H8437">
        <v>0.788313685289595</v>
      </c>
      <c r="I8437">
        <v>0.968912233598893</v>
      </c>
      <c r="J8437">
        <v>0.832812322140707</v>
      </c>
      <c r="K8437" t="s">
        <v>25725</v>
      </c>
      <c r="L8437">
        <v>1</v>
      </c>
      <c r="M8437" t="s">
        <v>1463</v>
      </c>
      <c r="N8437">
        <v>1</v>
      </c>
      <c r="O8437">
        <v>1.6254876462938901E-4</v>
      </c>
    </row>
    <row r="8438" spans="1:15">
      <c r="A8438" t="s">
        <v>9400</v>
      </c>
      <c r="B8438" t="s">
        <v>23511</v>
      </c>
      <c r="C8438" t="s">
        <v>9401</v>
      </c>
      <c r="D8438">
        <v>2</v>
      </c>
      <c r="E8438">
        <v>6152</v>
      </c>
      <c r="F8438">
        <v>2</v>
      </c>
      <c r="G8438">
        <v>7804</v>
      </c>
      <c r="H8438">
        <v>0.62141708038142995</v>
      </c>
      <c r="I8438">
        <v>0.968912233598893</v>
      </c>
      <c r="J8438">
        <v>0.832812322140707</v>
      </c>
      <c r="K8438" t="s">
        <v>29378</v>
      </c>
      <c r="L8438">
        <v>2</v>
      </c>
      <c r="M8438" t="s">
        <v>5133</v>
      </c>
      <c r="N8438">
        <v>1</v>
      </c>
      <c r="O8438">
        <v>3.2509752925877802E-4</v>
      </c>
    </row>
    <row r="8439" spans="1:15">
      <c r="A8439" t="s">
        <v>9402</v>
      </c>
      <c r="B8439" t="s">
        <v>23511</v>
      </c>
      <c r="C8439" t="s">
        <v>9403</v>
      </c>
      <c r="D8439">
        <v>20</v>
      </c>
      <c r="E8439">
        <v>6152</v>
      </c>
      <c r="F8439">
        <v>39</v>
      </c>
      <c r="G8439">
        <v>7804</v>
      </c>
      <c r="H8439">
        <v>0.99996949575976002</v>
      </c>
      <c r="I8439">
        <v>1</v>
      </c>
      <c r="J8439">
        <v>0.85953329234717102</v>
      </c>
      <c r="K8439" t="s">
        <v>25331</v>
      </c>
      <c r="L8439">
        <v>20</v>
      </c>
      <c r="M8439" t="s">
        <v>2729</v>
      </c>
      <c r="N8439">
        <v>0.512820512820513</v>
      </c>
      <c r="O8439">
        <v>3.2509752925877801E-3</v>
      </c>
    </row>
    <row r="8440" spans="1:15">
      <c r="A8440" t="s">
        <v>9402</v>
      </c>
      <c r="B8440" t="s">
        <v>23513</v>
      </c>
      <c r="C8440" t="s">
        <v>9403</v>
      </c>
      <c r="D8440">
        <v>2</v>
      </c>
      <c r="E8440">
        <v>535</v>
      </c>
      <c r="F8440">
        <v>38</v>
      </c>
      <c r="G8440">
        <v>8124</v>
      </c>
      <c r="H8440">
        <v>0.72434849315173</v>
      </c>
      <c r="I8440">
        <v>0.99999999999997702</v>
      </c>
      <c r="J8440">
        <v>0.95041217501583097</v>
      </c>
      <c r="K8440" t="s">
        <v>24558</v>
      </c>
      <c r="L8440">
        <v>2</v>
      </c>
      <c r="M8440" t="s">
        <v>2729</v>
      </c>
      <c r="N8440">
        <v>5.2631578947368397E-2</v>
      </c>
      <c r="O8440">
        <v>3.7383177570093499E-3</v>
      </c>
    </row>
    <row r="8441" spans="1:15">
      <c r="A8441" t="s">
        <v>9402</v>
      </c>
      <c r="B8441" t="s">
        <v>23518</v>
      </c>
      <c r="C8441" t="s">
        <v>9403</v>
      </c>
      <c r="D8441">
        <v>12</v>
      </c>
      <c r="E8441">
        <v>787</v>
      </c>
      <c r="F8441">
        <v>40</v>
      </c>
      <c r="G8441">
        <v>7393</v>
      </c>
      <c r="H8441">
        <v>6.4734063609665196E-4</v>
      </c>
      <c r="I8441">
        <v>4.7545720451218298E-2</v>
      </c>
      <c r="J8441">
        <v>4.5969829931765398E-2</v>
      </c>
      <c r="K8441" t="s">
        <v>25332</v>
      </c>
      <c r="L8441">
        <v>12</v>
      </c>
      <c r="M8441" t="s">
        <v>2729</v>
      </c>
      <c r="N8441">
        <v>0.3</v>
      </c>
      <c r="O8441">
        <v>1.52477763659466E-2</v>
      </c>
    </row>
    <row r="8442" spans="1:15">
      <c r="A8442" t="s">
        <v>9404</v>
      </c>
      <c r="B8442" t="s">
        <v>23511</v>
      </c>
      <c r="C8442" t="s">
        <v>9405</v>
      </c>
      <c r="D8442">
        <v>10</v>
      </c>
      <c r="E8442">
        <v>6152</v>
      </c>
      <c r="F8442">
        <v>13</v>
      </c>
      <c r="G8442">
        <v>7804</v>
      </c>
      <c r="H8442">
        <v>0.71080626448881101</v>
      </c>
      <c r="I8442">
        <v>0.968912233598893</v>
      </c>
      <c r="J8442">
        <v>0.832812322140707</v>
      </c>
      <c r="K8442" t="s">
        <v>29379</v>
      </c>
      <c r="L8442">
        <v>10</v>
      </c>
      <c r="M8442" t="s">
        <v>5133</v>
      </c>
      <c r="N8442">
        <v>0.76923076923076905</v>
      </c>
      <c r="O8442">
        <v>1.62548764629389E-3</v>
      </c>
    </row>
    <row r="8443" spans="1:15">
      <c r="A8443" t="s">
        <v>9404</v>
      </c>
      <c r="B8443" t="s">
        <v>23513</v>
      </c>
      <c r="C8443" t="s">
        <v>9405</v>
      </c>
      <c r="D8443">
        <v>3</v>
      </c>
      <c r="E8443">
        <v>535</v>
      </c>
      <c r="F8443">
        <v>13</v>
      </c>
      <c r="G8443">
        <v>8124</v>
      </c>
      <c r="H8443">
        <v>4.9491240634379201E-2</v>
      </c>
      <c r="I8443">
        <v>0.448760549738495</v>
      </c>
      <c r="J8443">
        <v>0.42650749013827299</v>
      </c>
      <c r="K8443" t="s">
        <v>29380</v>
      </c>
      <c r="L8443">
        <v>3</v>
      </c>
      <c r="M8443" t="s">
        <v>5133</v>
      </c>
      <c r="N8443">
        <v>0.230769230769231</v>
      </c>
      <c r="O8443">
        <v>5.60747663551402E-3</v>
      </c>
    </row>
    <row r="8444" spans="1:15">
      <c r="A8444" t="s">
        <v>9406</v>
      </c>
      <c r="B8444" t="s">
        <v>23513</v>
      </c>
      <c r="C8444" t="s">
        <v>9407</v>
      </c>
      <c r="D8444">
        <v>1</v>
      </c>
      <c r="E8444">
        <v>535</v>
      </c>
      <c r="F8444">
        <v>1</v>
      </c>
      <c r="G8444">
        <v>8124</v>
      </c>
      <c r="H8444">
        <v>6.5854258985721295E-2</v>
      </c>
      <c r="I8444">
        <v>0.448760549738495</v>
      </c>
      <c r="J8444">
        <v>0.42650749013827299</v>
      </c>
      <c r="K8444" t="s">
        <v>25386</v>
      </c>
      <c r="L8444">
        <v>1</v>
      </c>
      <c r="M8444" t="s">
        <v>5133</v>
      </c>
      <c r="N8444">
        <v>1</v>
      </c>
      <c r="O8444">
        <v>1.8691588785046699E-3</v>
      </c>
    </row>
    <row r="8445" spans="1:15">
      <c r="A8445" t="s">
        <v>9408</v>
      </c>
      <c r="B8445" t="s">
        <v>23511</v>
      </c>
      <c r="C8445" t="s">
        <v>9409</v>
      </c>
      <c r="D8445">
        <v>3</v>
      </c>
      <c r="E8445">
        <v>6152</v>
      </c>
      <c r="F8445">
        <v>4</v>
      </c>
      <c r="G8445">
        <v>7804</v>
      </c>
      <c r="H8445">
        <v>0.80103341611958101</v>
      </c>
      <c r="I8445">
        <v>0.968912233598893</v>
      </c>
      <c r="J8445">
        <v>0.832812322140707</v>
      </c>
      <c r="K8445" t="s">
        <v>29381</v>
      </c>
      <c r="L8445">
        <v>3</v>
      </c>
      <c r="M8445" t="s">
        <v>1463</v>
      </c>
      <c r="N8445">
        <v>0.75</v>
      </c>
      <c r="O8445">
        <v>4.8764629388816603E-4</v>
      </c>
    </row>
    <row r="8446" spans="1:15">
      <c r="A8446" t="s">
        <v>9408</v>
      </c>
      <c r="B8446" t="s">
        <v>23518</v>
      </c>
      <c r="C8446" t="s">
        <v>9409</v>
      </c>
      <c r="D8446">
        <v>1</v>
      </c>
      <c r="E8446">
        <v>787</v>
      </c>
      <c r="F8446">
        <v>4</v>
      </c>
      <c r="G8446">
        <v>7393</v>
      </c>
      <c r="H8446">
        <v>0.362574478289521</v>
      </c>
      <c r="I8446">
        <v>1</v>
      </c>
      <c r="J8446">
        <v>0.966855260484069</v>
      </c>
      <c r="K8446" t="s">
        <v>29382</v>
      </c>
      <c r="L8446">
        <v>1</v>
      </c>
      <c r="M8446" t="s">
        <v>1463</v>
      </c>
      <c r="N8446">
        <v>0.25</v>
      </c>
      <c r="O8446">
        <v>1.27064803049555E-3</v>
      </c>
    </row>
    <row r="8447" spans="1:15">
      <c r="A8447" t="s">
        <v>9410</v>
      </c>
      <c r="B8447" t="s">
        <v>23511</v>
      </c>
      <c r="C8447" t="s">
        <v>9411</v>
      </c>
      <c r="D8447">
        <v>1</v>
      </c>
      <c r="E8447">
        <v>6152</v>
      </c>
      <c r="F8447">
        <v>1</v>
      </c>
      <c r="G8447">
        <v>7804</v>
      </c>
      <c r="H8447">
        <v>0.788313685289595</v>
      </c>
      <c r="I8447">
        <v>0.968912233598893</v>
      </c>
      <c r="J8447">
        <v>0.832812322140707</v>
      </c>
      <c r="K8447" t="s">
        <v>28027</v>
      </c>
      <c r="L8447">
        <v>1</v>
      </c>
      <c r="M8447" t="s">
        <v>5133</v>
      </c>
      <c r="N8447">
        <v>1</v>
      </c>
      <c r="O8447">
        <v>1.6254876462938901E-4</v>
      </c>
    </row>
    <row r="8448" spans="1:15">
      <c r="A8448" t="s">
        <v>9412</v>
      </c>
      <c r="B8448" t="s">
        <v>23511</v>
      </c>
      <c r="C8448" t="s">
        <v>9413</v>
      </c>
      <c r="D8448">
        <v>2</v>
      </c>
      <c r="E8448">
        <v>6152</v>
      </c>
      <c r="F8448">
        <v>2</v>
      </c>
      <c r="G8448">
        <v>7804</v>
      </c>
      <c r="H8448">
        <v>0.62141708038142995</v>
      </c>
      <c r="I8448">
        <v>0.968912233598893</v>
      </c>
      <c r="J8448">
        <v>0.832812322140707</v>
      </c>
      <c r="K8448" t="s">
        <v>29383</v>
      </c>
      <c r="L8448">
        <v>2</v>
      </c>
      <c r="M8448" t="s">
        <v>2729</v>
      </c>
      <c r="N8448">
        <v>1</v>
      </c>
      <c r="O8448">
        <v>3.2509752925877802E-4</v>
      </c>
    </row>
    <row r="8449" spans="1:15">
      <c r="A8449" t="s">
        <v>9414</v>
      </c>
      <c r="B8449" t="s">
        <v>23511</v>
      </c>
      <c r="C8449" t="s">
        <v>9415</v>
      </c>
      <c r="D8449">
        <v>3</v>
      </c>
      <c r="E8449">
        <v>6152</v>
      </c>
      <c r="F8449">
        <v>4</v>
      </c>
      <c r="G8449">
        <v>7804</v>
      </c>
      <c r="H8449">
        <v>0.80103341611958101</v>
      </c>
      <c r="I8449">
        <v>0.968912233598893</v>
      </c>
      <c r="J8449">
        <v>0.832812322140707</v>
      </c>
      <c r="K8449" t="s">
        <v>29384</v>
      </c>
      <c r="L8449">
        <v>3</v>
      </c>
      <c r="M8449" t="s">
        <v>1463</v>
      </c>
      <c r="N8449">
        <v>0.75</v>
      </c>
      <c r="O8449">
        <v>4.8764629388816603E-4</v>
      </c>
    </row>
    <row r="8450" spans="1:15">
      <c r="A8450" t="s">
        <v>9416</v>
      </c>
      <c r="B8450" t="s">
        <v>23513</v>
      </c>
      <c r="C8450" t="s">
        <v>9417</v>
      </c>
      <c r="D8450">
        <v>1</v>
      </c>
      <c r="E8450">
        <v>535</v>
      </c>
      <c r="F8450">
        <v>21</v>
      </c>
      <c r="G8450">
        <v>8124</v>
      </c>
      <c r="H8450">
        <v>0.76126581765353996</v>
      </c>
      <c r="I8450">
        <v>0.99999999999997702</v>
      </c>
      <c r="J8450">
        <v>0.95041217501583097</v>
      </c>
      <c r="K8450" t="s">
        <v>29385</v>
      </c>
      <c r="L8450">
        <v>1</v>
      </c>
      <c r="M8450" t="s">
        <v>2729</v>
      </c>
      <c r="N8450">
        <v>4.7619047619047603E-2</v>
      </c>
      <c r="O8450">
        <v>1.8691588785046699E-3</v>
      </c>
    </row>
    <row r="8451" spans="1:15">
      <c r="A8451" t="s">
        <v>9416</v>
      </c>
      <c r="B8451" t="s">
        <v>23511</v>
      </c>
      <c r="C8451" t="s">
        <v>9417</v>
      </c>
      <c r="D8451">
        <v>19</v>
      </c>
      <c r="E8451">
        <v>6152</v>
      </c>
      <c r="F8451">
        <v>20</v>
      </c>
      <c r="G8451">
        <v>7804</v>
      </c>
      <c r="H8451">
        <v>5.4506775742009302E-2</v>
      </c>
      <c r="I8451">
        <v>0.28959482308693002</v>
      </c>
      <c r="J8451">
        <v>0.248916391734606</v>
      </c>
      <c r="K8451" t="s">
        <v>29386</v>
      </c>
      <c r="L8451">
        <v>19</v>
      </c>
      <c r="M8451" t="s">
        <v>2729</v>
      </c>
      <c r="N8451">
        <v>0.95</v>
      </c>
      <c r="O8451">
        <v>3.0884265279583901E-3</v>
      </c>
    </row>
    <row r="8452" spans="1:15">
      <c r="A8452" t="s">
        <v>9418</v>
      </c>
      <c r="B8452" t="s">
        <v>23511</v>
      </c>
      <c r="C8452" t="s">
        <v>9419</v>
      </c>
      <c r="D8452">
        <v>7</v>
      </c>
      <c r="E8452">
        <v>6152</v>
      </c>
      <c r="F8452">
        <v>7</v>
      </c>
      <c r="G8452">
        <v>7804</v>
      </c>
      <c r="H8452">
        <v>0.18905120292587699</v>
      </c>
      <c r="I8452">
        <v>0.631132279689813</v>
      </c>
      <c r="J8452">
        <v>0.54247920626835999</v>
      </c>
      <c r="K8452" t="s">
        <v>29387</v>
      </c>
      <c r="L8452">
        <v>7</v>
      </c>
      <c r="M8452" t="s">
        <v>2729</v>
      </c>
      <c r="N8452">
        <v>1</v>
      </c>
      <c r="O8452">
        <v>1.13784135240572E-3</v>
      </c>
    </row>
    <row r="8453" spans="1:15">
      <c r="A8453" t="s">
        <v>9420</v>
      </c>
      <c r="B8453" t="s">
        <v>23511</v>
      </c>
      <c r="C8453" t="s">
        <v>9421</v>
      </c>
      <c r="D8453">
        <v>12</v>
      </c>
      <c r="E8453">
        <v>6152</v>
      </c>
      <c r="F8453">
        <v>13</v>
      </c>
      <c r="G8453">
        <v>7804</v>
      </c>
      <c r="H8453">
        <v>0.20366351383502801</v>
      </c>
      <c r="I8453">
        <v>0.658478585781888</v>
      </c>
      <c r="J8453">
        <v>0.56598426677721503</v>
      </c>
      <c r="K8453" t="s">
        <v>29388</v>
      </c>
      <c r="L8453">
        <v>12</v>
      </c>
      <c r="M8453" t="s">
        <v>2729</v>
      </c>
      <c r="N8453">
        <v>0.92307692307692302</v>
      </c>
      <c r="O8453">
        <v>1.95058517555267E-3</v>
      </c>
    </row>
    <row r="8454" spans="1:15">
      <c r="A8454" t="s">
        <v>9420</v>
      </c>
      <c r="B8454" t="s">
        <v>23513</v>
      </c>
      <c r="C8454" t="s">
        <v>9421</v>
      </c>
      <c r="D8454">
        <v>1</v>
      </c>
      <c r="E8454">
        <v>535</v>
      </c>
      <c r="F8454">
        <v>14</v>
      </c>
      <c r="G8454">
        <v>8124</v>
      </c>
      <c r="H8454">
        <v>0.614999233579681</v>
      </c>
      <c r="I8454">
        <v>0.99999999999997702</v>
      </c>
      <c r="J8454">
        <v>0.95041217501583097</v>
      </c>
      <c r="K8454" t="s">
        <v>29385</v>
      </c>
      <c r="L8454">
        <v>1</v>
      </c>
      <c r="M8454" t="s">
        <v>2729</v>
      </c>
      <c r="N8454">
        <v>7.1428571428571397E-2</v>
      </c>
      <c r="O8454">
        <v>1.8691588785046699E-3</v>
      </c>
    </row>
    <row r="8455" spans="1:15">
      <c r="A8455" t="s">
        <v>9422</v>
      </c>
      <c r="B8455" t="s">
        <v>23518</v>
      </c>
      <c r="C8455" t="s">
        <v>9423</v>
      </c>
      <c r="D8455">
        <v>1</v>
      </c>
      <c r="E8455">
        <v>787</v>
      </c>
      <c r="F8455">
        <v>1</v>
      </c>
      <c r="G8455">
        <v>7393</v>
      </c>
      <c r="H8455">
        <v>0.106452049235764</v>
      </c>
      <c r="I8455">
        <v>0.63266972740240601</v>
      </c>
      <c r="J8455">
        <v>0.61170005408803896</v>
      </c>
      <c r="K8455" t="s">
        <v>23704</v>
      </c>
      <c r="L8455">
        <v>1</v>
      </c>
      <c r="M8455" t="s">
        <v>5133</v>
      </c>
      <c r="N8455">
        <v>1</v>
      </c>
      <c r="O8455">
        <v>1.27064803049555E-3</v>
      </c>
    </row>
    <row r="8456" spans="1:15">
      <c r="A8456" t="s">
        <v>9424</v>
      </c>
      <c r="B8456" t="s">
        <v>23511</v>
      </c>
      <c r="C8456" t="s">
        <v>9425</v>
      </c>
      <c r="D8456">
        <v>30</v>
      </c>
      <c r="E8456">
        <v>6152</v>
      </c>
      <c r="F8456">
        <v>31</v>
      </c>
      <c r="G8456">
        <v>7804</v>
      </c>
      <c r="H8456">
        <v>5.7838962953539203E-3</v>
      </c>
      <c r="I8456">
        <v>5.5148662512065703E-2</v>
      </c>
      <c r="J8456">
        <v>4.7402111457538802E-2</v>
      </c>
      <c r="K8456" t="s">
        <v>29389</v>
      </c>
      <c r="L8456">
        <v>30</v>
      </c>
      <c r="M8456" t="s">
        <v>5133</v>
      </c>
      <c r="N8456">
        <v>0.967741935483871</v>
      </c>
      <c r="O8456">
        <v>4.8764629388816597E-3</v>
      </c>
    </row>
    <row r="8457" spans="1:15">
      <c r="A8457" t="s">
        <v>9424</v>
      </c>
      <c r="B8457" t="s">
        <v>23513</v>
      </c>
      <c r="C8457" t="s">
        <v>9425</v>
      </c>
      <c r="D8457">
        <v>2</v>
      </c>
      <c r="E8457">
        <v>535</v>
      </c>
      <c r="F8457">
        <v>30</v>
      </c>
      <c r="G8457">
        <v>8124</v>
      </c>
      <c r="H8457">
        <v>0.59693985221443202</v>
      </c>
      <c r="I8457">
        <v>0.99999999999997702</v>
      </c>
      <c r="J8457">
        <v>0.95041217501583097</v>
      </c>
      <c r="K8457" t="s">
        <v>23860</v>
      </c>
      <c r="L8457">
        <v>2</v>
      </c>
      <c r="M8457" t="s">
        <v>5133</v>
      </c>
      <c r="N8457">
        <v>6.6666666666666693E-2</v>
      </c>
      <c r="O8457">
        <v>3.7383177570093499E-3</v>
      </c>
    </row>
    <row r="8458" spans="1:15">
      <c r="A8458" t="s">
        <v>9426</v>
      </c>
      <c r="B8458" t="s">
        <v>23511</v>
      </c>
      <c r="C8458" t="s">
        <v>9427</v>
      </c>
      <c r="D8458">
        <v>2</v>
      </c>
      <c r="E8458">
        <v>6152</v>
      </c>
      <c r="F8458">
        <v>2</v>
      </c>
      <c r="G8458">
        <v>7804</v>
      </c>
      <c r="H8458">
        <v>0.62141708038142995</v>
      </c>
      <c r="I8458">
        <v>0.968912233598893</v>
      </c>
      <c r="J8458">
        <v>0.832812322140707</v>
      </c>
      <c r="K8458" t="s">
        <v>29390</v>
      </c>
      <c r="L8458">
        <v>2</v>
      </c>
      <c r="M8458" t="s">
        <v>1463</v>
      </c>
      <c r="N8458">
        <v>1</v>
      </c>
      <c r="O8458">
        <v>3.2509752925877802E-4</v>
      </c>
    </row>
    <row r="8459" spans="1:15">
      <c r="A8459" t="s">
        <v>9428</v>
      </c>
      <c r="B8459" t="s">
        <v>23511</v>
      </c>
      <c r="C8459" t="s">
        <v>9429</v>
      </c>
      <c r="D8459">
        <v>10</v>
      </c>
      <c r="E8459">
        <v>6152</v>
      </c>
      <c r="F8459">
        <v>17</v>
      </c>
      <c r="G8459">
        <v>7804</v>
      </c>
      <c r="H8459">
        <v>0.98468631153073105</v>
      </c>
      <c r="I8459">
        <v>1</v>
      </c>
      <c r="J8459">
        <v>0.85953329234717102</v>
      </c>
      <c r="K8459" t="s">
        <v>29391</v>
      </c>
      <c r="L8459">
        <v>10</v>
      </c>
      <c r="M8459" t="s">
        <v>2729</v>
      </c>
      <c r="N8459">
        <v>0.58823529411764697</v>
      </c>
      <c r="O8459">
        <v>1.62548764629389E-3</v>
      </c>
    </row>
    <row r="8460" spans="1:15">
      <c r="A8460" t="s">
        <v>9428</v>
      </c>
      <c r="B8460" t="s">
        <v>23518</v>
      </c>
      <c r="C8460" t="s">
        <v>9429</v>
      </c>
      <c r="D8460">
        <v>4</v>
      </c>
      <c r="E8460">
        <v>787</v>
      </c>
      <c r="F8460">
        <v>14</v>
      </c>
      <c r="G8460">
        <v>7393</v>
      </c>
      <c r="H8460">
        <v>5.3520405636941298E-2</v>
      </c>
      <c r="I8460">
        <v>0.61178825165478101</v>
      </c>
      <c r="J8460">
        <v>0.59151068941477603</v>
      </c>
      <c r="K8460" t="s">
        <v>29392</v>
      </c>
      <c r="L8460">
        <v>4</v>
      </c>
      <c r="M8460" t="s">
        <v>2729</v>
      </c>
      <c r="N8460">
        <v>0.28571428571428598</v>
      </c>
      <c r="O8460">
        <v>5.0825921219822103E-3</v>
      </c>
    </row>
    <row r="8461" spans="1:15">
      <c r="A8461" t="s">
        <v>9428</v>
      </c>
      <c r="B8461" t="s">
        <v>23513</v>
      </c>
      <c r="C8461" t="s">
        <v>9429</v>
      </c>
      <c r="D8461">
        <v>1</v>
      </c>
      <c r="E8461">
        <v>535</v>
      </c>
      <c r="F8461">
        <v>19</v>
      </c>
      <c r="G8461">
        <v>8124</v>
      </c>
      <c r="H8461">
        <v>0.72632654610035197</v>
      </c>
      <c r="I8461">
        <v>0.99999999999997702</v>
      </c>
      <c r="J8461">
        <v>0.95041217501583097</v>
      </c>
      <c r="K8461" t="s">
        <v>29393</v>
      </c>
      <c r="L8461">
        <v>1</v>
      </c>
      <c r="M8461" t="s">
        <v>2729</v>
      </c>
      <c r="N8461">
        <v>5.2631578947368397E-2</v>
      </c>
      <c r="O8461">
        <v>1.8691588785046699E-3</v>
      </c>
    </row>
    <row r="8462" spans="1:15">
      <c r="A8462" t="s">
        <v>9430</v>
      </c>
      <c r="B8462" t="s">
        <v>23513</v>
      </c>
      <c r="C8462" t="s">
        <v>9431</v>
      </c>
      <c r="D8462">
        <v>1</v>
      </c>
      <c r="E8462">
        <v>535</v>
      </c>
      <c r="F8462">
        <v>17</v>
      </c>
      <c r="G8462">
        <v>8124</v>
      </c>
      <c r="H8462">
        <v>0.68628477635983498</v>
      </c>
      <c r="I8462">
        <v>0.99999999999997702</v>
      </c>
      <c r="J8462">
        <v>0.95041217501583097</v>
      </c>
      <c r="K8462" t="s">
        <v>23842</v>
      </c>
      <c r="L8462">
        <v>1</v>
      </c>
      <c r="M8462" t="s">
        <v>2729</v>
      </c>
      <c r="N8462">
        <v>5.8823529411764698E-2</v>
      </c>
      <c r="O8462">
        <v>1.8691588785046699E-3</v>
      </c>
    </row>
    <row r="8463" spans="1:15">
      <c r="A8463" t="s">
        <v>9430</v>
      </c>
      <c r="B8463" t="s">
        <v>23511</v>
      </c>
      <c r="C8463" t="s">
        <v>9431</v>
      </c>
      <c r="D8463">
        <v>14</v>
      </c>
      <c r="E8463">
        <v>6152</v>
      </c>
      <c r="F8463">
        <v>16</v>
      </c>
      <c r="G8463">
        <v>7804</v>
      </c>
      <c r="H8463">
        <v>0.31001576119125202</v>
      </c>
      <c r="I8463">
        <v>0.81979725192798203</v>
      </c>
      <c r="J8463">
        <v>0.70464303100682102</v>
      </c>
      <c r="K8463" t="s">
        <v>29394</v>
      </c>
      <c r="L8463">
        <v>14</v>
      </c>
      <c r="M8463" t="s">
        <v>2729</v>
      </c>
      <c r="N8463">
        <v>0.875</v>
      </c>
      <c r="O8463">
        <v>2.2756827048114399E-3</v>
      </c>
    </row>
    <row r="8464" spans="1:15">
      <c r="A8464" t="s">
        <v>9430</v>
      </c>
      <c r="B8464" t="s">
        <v>23518</v>
      </c>
      <c r="C8464" t="s">
        <v>9431</v>
      </c>
      <c r="D8464">
        <v>1</v>
      </c>
      <c r="E8464">
        <v>787</v>
      </c>
      <c r="F8464">
        <v>16</v>
      </c>
      <c r="G8464">
        <v>7393</v>
      </c>
      <c r="H8464">
        <v>0.83516677538628503</v>
      </c>
      <c r="I8464">
        <v>1</v>
      </c>
      <c r="J8464">
        <v>0.966855260484069</v>
      </c>
      <c r="K8464" t="s">
        <v>23927</v>
      </c>
      <c r="L8464">
        <v>1</v>
      </c>
      <c r="M8464" t="s">
        <v>2729</v>
      </c>
      <c r="N8464">
        <v>6.25E-2</v>
      </c>
      <c r="O8464">
        <v>1.27064803049555E-3</v>
      </c>
    </row>
    <row r="8465" spans="1:15">
      <c r="A8465" t="s">
        <v>9432</v>
      </c>
      <c r="B8465" t="s">
        <v>23511</v>
      </c>
      <c r="C8465" t="s">
        <v>9433</v>
      </c>
      <c r="D8465">
        <v>80</v>
      </c>
      <c r="E8465">
        <v>6152</v>
      </c>
      <c r="F8465">
        <v>97</v>
      </c>
      <c r="G8465">
        <v>7804</v>
      </c>
      <c r="H8465">
        <v>0.22707777724525399</v>
      </c>
      <c r="I8465">
        <v>0.71382528017432401</v>
      </c>
      <c r="J8465">
        <v>0.61355659322887801</v>
      </c>
      <c r="K8465" t="s">
        <v>29395</v>
      </c>
      <c r="L8465">
        <v>80</v>
      </c>
      <c r="M8465" t="s">
        <v>2729</v>
      </c>
      <c r="N8465">
        <v>0.82474226804123696</v>
      </c>
      <c r="O8465">
        <v>1.30039011703511E-2</v>
      </c>
    </row>
    <row r="8466" spans="1:15">
      <c r="A8466" t="s">
        <v>9432</v>
      </c>
      <c r="B8466" t="s">
        <v>23518</v>
      </c>
      <c r="C8466" t="s">
        <v>9433</v>
      </c>
      <c r="D8466">
        <v>2</v>
      </c>
      <c r="E8466">
        <v>787</v>
      </c>
      <c r="F8466">
        <v>89</v>
      </c>
      <c r="G8466">
        <v>7393</v>
      </c>
      <c r="H8466">
        <v>0.99950825121649201</v>
      </c>
      <c r="I8466">
        <v>1</v>
      </c>
      <c r="J8466">
        <v>0.966855260484069</v>
      </c>
      <c r="K8466" t="s">
        <v>29396</v>
      </c>
      <c r="L8466">
        <v>2</v>
      </c>
      <c r="M8466" t="s">
        <v>2729</v>
      </c>
      <c r="N8466">
        <v>2.2471910112359501E-2</v>
      </c>
      <c r="O8466">
        <v>2.5412960609911099E-3</v>
      </c>
    </row>
    <row r="8467" spans="1:15">
      <c r="A8467" t="s">
        <v>9432</v>
      </c>
      <c r="B8467" t="s">
        <v>23513</v>
      </c>
      <c r="C8467" t="s">
        <v>9433</v>
      </c>
      <c r="D8467">
        <v>14</v>
      </c>
      <c r="E8467">
        <v>535</v>
      </c>
      <c r="F8467">
        <v>88</v>
      </c>
      <c r="G8467">
        <v>8124</v>
      </c>
      <c r="H8467">
        <v>1.6944501932890301E-3</v>
      </c>
      <c r="I8467">
        <v>4.84963331182722E-2</v>
      </c>
      <c r="J8467">
        <v>4.6091505439230497E-2</v>
      </c>
      <c r="K8467" t="s">
        <v>25065</v>
      </c>
      <c r="L8467">
        <v>14</v>
      </c>
      <c r="M8467" t="s">
        <v>2729</v>
      </c>
      <c r="N8467">
        <v>0.15909090909090901</v>
      </c>
      <c r="O8467">
        <v>2.6168224299065401E-2</v>
      </c>
    </row>
    <row r="8468" spans="1:15">
      <c r="A8468" t="s">
        <v>9434</v>
      </c>
      <c r="B8468" t="s">
        <v>23511</v>
      </c>
      <c r="C8468" t="s">
        <v>9435</v>
      </c>
      <c r="D8468">
        <v>2</v>
      </c>
      <c r="E8468">
        <v>6152</v>
      </c>
      <c r="F8468">
        <v>2</v>
      </c>
      <c r="G8468">
        <v>7804</v>
      </c>
      <c r="H8468">
        <v>0.62141708038142995</v>
      </c>
      <c r="I8468">
        <v>0.968912233598893</v>
      </c>
      <c r="J8468">
        <v>0.832812322140707</v>
      </c>
      <c r="K8468" t="s">
        <v>29397</v>
      </c>
      <c r="L8468">
        <v>2</v>
      </c>
      <c r="M8468" t="s">
        <v>2729</v>
      </c>
      <c r="N8468">
        <v>1</v>
      </c>
      <c r="O8468">
        <v>3.2509752925877802E-4</v>
      </c>
    </row>
    <row r="8469" spans="1:15">
      <c r="A8469" t="s">
        <v>9436</v>
      </c>
      <c r="B8469" t="s">
        <v>23513</v>
      </c>
      <c r="C8469" t="s">
        <v>9437</v>
      </c>
      <c r="D8469">
        <v>7</v>
      </c>
      <c r="E8469">
        <v>535</v>
      </c>
      <c r="F8469">
        <v>88</v>
      </c>
      <c r="G8469">
        <v>8124</v>
      </c>
      <c r="H8469">
        <v>0.35939059900954101</v>
      </c>
      <c r="I8469">
        <v>0.99999999999997702</v>
      </c>
      <c r="J8469">
        <v>0.95041217501583097</v>
      </c>
      <c r="K8469" t="s">
        <v>29398</v>
      </c>
      <c r="L8469">
        <v>7</v>
      </c>
      <c r="M8469" t="s">
        <v>5133</v>
      </c>
      <c r="N8469">
        <v>7.9545454545454503E-2</v>
      </c>
      <c r="O8469">
        <v>1.3084112149532701E-2</v>
      </c>
    </row>
    <row r="8470" spans="1:15">
      <c r="A8470" t="s">
        <v>9436</v>
      </c>
      <c r="B8470" t="s">
        <v>23511</v>
      </c>
      <c r="C8470" t="s">
        <v>9437</v>
      </c>
      <c r="D8470">
        <v>68</v>
      </c>
      <c r="E8470">
        <v>6152</v>
      </c>
      <c r="F8470">
        <v>85</v>
      </c>
      <c r="G8470">
        <v>7804</v>
      </c>
      <c r="H8470">
        <v>0.45754246371461998</v>
      </c>
      <c r="I8470">
        <v>0.96083957126938102</v>
      </c>
      <c r="J8470">
        <v>0.82587360011061495</v>
      </c>
      <c r="K8470" t="s">
        <v>29399</v>
      </c>
      <c r="L8470">
        <v>68</v>
      </c>
      <c r="M8470" t="s">
        <v>5133</v>
      </c>
      <c r="N8470">
        <v>0.8</v>
      </c>
      <c r="O8470">
        <v>1.1053315994798399E-2</v>
      </c>
    </row>
    <row r="8471" spans="1:15">
      <c r="A8471" t="s">
        <v>9436</v>
      </c>
      <c r="B8471" t="s">
        <v>23518</v>
      </c>
      <c r="C8471" t="s">
        <v>9437</v>
      </c>
      <c r="D8471">
        <v>7</v>
      </c>
      <c r="E8471">
        <v>787</v>
      </c>
      <c r="F8471">
        <v>74</v>
      </c>
      <c r="G8471">
        <v>7393</v>
      </c>
      <c r="H8471">
        <v>0.68597269034071895</v>
      </c>
      <c r="I8471">
        <v>1</v>
      </c>
      <c r="J8471">
        <v>0.966855260484069</v>
      </c>
      <c r="K8471" t="s">
        <v>26349</v>
      </c>
      <c r="L8471">
        <v>7</v>
      </c>
      <c r="M8471" t="s">
        <v>5133</v>
      </c>
      <c r="N8471">
        <v>9.45945945945946E-2</v>
      </c>
      <c r="O8471">
        <v>8.8945362134688708E-3</v>
      </c>
    </row>
    <row r="8472" spans="1:15">
      <c r="A8472" t="s">
        <v>9438</v>
      </c>
      <c r="B8472" t="s">
        <v>23513</v>
      </c>
      <c r="C8472" t="s">
        <v>9439</v>
      </c>
      <c r="D8472">
        <v>2</v>
      </c>
      <c r="E8472">
        <v>535</v>
      </c>
      <c r="F8472">
        <v>159</v>
      </c>
      <c r="G8472">
        <v>8124</v>
      </c>
      <c r="H8472">
        <v>0.99977969815113299</v>
      </c>
      <c r="I8472">
        <v>0.99999999999997702</v>
      </c>
      <c r="J8472">
        <v>0.95041217501583097</v>
      </c>
      <c r="K8472" t="s">
        <v>23952</v>
      </c>
      <c r="L8472">
        <v>2</v>
      </c>
      <c r="M8472" t="s">
        <v>5133</v>
      </c>
      <c r="N8472">
        <v>1.25786163522013E-2</v>
      </c>
      <c r="O8472">
        <v>3.7383177570093499E-3</v>
      </c>
    </row>
    <row r="8473" spans="1:15">
      <c r="A8473" t="s">
        <v>9438</v>
      </c>
      <c r="B8473" t="s">
        <v>23518</v>
      </c>
      <c r="C8473" t="s">
        <v>9439</v>
      </c>
      <c r="D8473">
        <v>9</v>
      </c>
      <c r="E8473">
        <v>787</v>
      </c>
      <c r="F8473">
        <v>151</v>
      </c>
      <c r="G8473">
        <v>7393</v>
      </c>
      <c r="H8473">
        <v>0.98446819531947205</v>
      </c>
      <c r="I8473">
        <v>1</v>
      </c>
      <c r="J8473">
        <v>0.966855260484069</v>
      </c>
      <c r="K8473" t="s">
        <v>29400</v>
      </c>
      <c r="L8473">
        <v>9</v>
      </c>
      <c r="M8473" t="s">
        <v>5133</v>
      </c>
      <c r="N8473">
        <v>5.9602649006622502E-2</v>
      </c>
      <c r="O8473">
        <v>1.143583227446E-2</v>
      </c>
    </row>
    <row r="8474" spans="1:15">
      <c r="A8474" t="s">
        <v>9438</v>
      </c>
      <c r="B8474" t="s">
        <v>23511</v>
      </c>
      <c r="C8474" t="s">
        <v>9439</v>
      </c>
      <c r="D8474">
        <v>140</v>
      </c>
      <c r="E8474">
        <v>6152</v>
      </c>
      <c r="F8474">
        <v>158</v>
      </c>
      <c r="G8474">
        <v>7804</v>
      </c>
      <c r="H8474">
        <v>8.9721153053053202E-4</v>
      </c>
      <c r="I8474">
        <v>1.21835138180318E-2</v>
      </c>
      <c r="J8474">
        <v>1.04721357443702E-2</v>
      </c>
      <c r="K8474" t="s">
        <v>29401</v>
      </c>
      <c r="L8474">
        <v>140</v>
      </c>
      <c r="M8474" t="s">
        <v>5133</v>
      </c>
      <c r="N8474">
        <v>0.886075949367089</v>
      </c>
      <c r="O8474">
        <v>2.2756827048114402E-2</v>
      </c>
    </row>
    <row r="8475" spans="1:15">
      <c r="A8475" t="s">
        <v>9440</v>
      </c>
      <c r="B8475" t="s">
        <v>23511</v>
      </c>
      <c r="C8475" t="s">
        <v>9441</v>
      </c>
      <c r="D8475">
        <v>17</v>
      </c>
      <c r="E8475">
        <v>6152</v>
      </c>
      <c r="F8475">
        <v>18</v>
      </c>
      <c r="G8475">
        <v>7804</v>
      </c>
      <c r="H8475">
        <v>8.0393663889612596E-2</v>
      </c>
      <c r="I8475">
        <v>0.37475171448543398</v>
      </c>
      <c r="J8475">
        <v>0.32211157496441201</v>
      </c>
      <c r="K8475" t="s">
        <v>29402</v>
      </c>
      <c r="L8475">
        <v>17</v>
      </c>
      <c r="M8475" t="s">
        <v>5133</v>
      </c>
      <c r="N8475">
        <v>0.94444444444444398</v>
      </c>
      <c r="O8475">
        <v>2.7633289986996102E-3</v>
      </c>
    </row>
    <row r="8476" spans="1:15">
      <c r="A8476" t="s">
        <v>9442</v>
      </c>
      <c r="B8476" t="s">
        <v>23511</v>
      </c>
      <c r="C8476" t="s">
        <v>9443</v>
      </c>
      <c r="D8476">
        <v>17</v>
      </c>
      <c r="E8476">
        <v>6152</v>
      </c>
      <c r="F8476">
        <v>18</v>
      </c>
      <c r="G8476">
        <v>7804</v>
      </c>
      <c r="H8476">
        <v>8.0393663889612596E-2</v>
      </c>
      <c r="I8476">
        <v>0.37475171448543398</v>
      </c>
      <c r="J8476">
        <v>0.32211157496441201</v>
      </c>
      <c r="K8476" t="s">
        <v>29402</v>
      </c>
      <c r="L8476">
        <v>17</v>
      </c>
      <c r="M8476" t="s">
        <v>5133</v>
      </c>
      <c r="N8476">
        <v>0.94444444444444398</v>
      </c>
      <c r="O8476">
        <v>2.7633289986996102E-3</v>
      </c>
    </row>
    <row r="8477" spans="1:15">
      <c r="A8477" t="s">
        <v>9444</v>
      </c>
      <c r="B8477" t="s">
        <v>23511</v>
      </c>
      <c r="C8477" t="s">
        <v>9445</v>
      </c>
      <c r="D8477">
        <v>8</v>
      </c>
      <c r="E8477">
        <v>6152</v>
      </c>
      <c r="F8477">
        <v>9</v>
      </c>
      <c r="G8477">
        <v>7804</v>
      </c>
      <c r="H8477">
        <v>0.40157748897504503</v>
      </c>
      <c r="I8477">
        <v>0.91525479399875698</v>
      </c>
      <c r="J8477">
        <v>0.78669196642228301</v>
      </c>
      <c r="K8477" t="s">
        <v>29403</v>
      </c>
      <c r="L8477">
        <v>8</v>
      </c>
      <c r="M8477" t="s">
        <v>5133</v>
      </c>
      <c r="N8477">
        <v>0.88888888888888895</v>
      </c>
      <c r="O8477">
        <v>1.3003901170351099E-3</v>
      </c>
    </row>
    <row r="8478" spans="1:15">
      <c r="A8478" t="s">
        <v>9446</v>
      </c>
      <c r="B8478" t="s">
        <v>23511</v>
      </c>
      <c r="C8478" t="s">
        <v>9447</v>
      </c>
      <c r="D8478">
        <v>8</v>
      </c>
      <c r="E8478">
        <v>6152</v>
      </c>
      <c r="F8478">
        <v>9</v>
      </c>
      <c r="G8478">
        <v>7804</v>
      </c>
      <c r="H8478">
        <v>0.40157748897504503</v>
      </c>
      <c r="I8478">
        <v>0.91525479399875698</v>
      </c>
      <c r="J8478">
        <v>0.78669196642228301</v>
      </c>
      <c r="K8478" t="s">
        <v>29403</v>
      </c>
      <c r="L8478">
        <v>8</v>
      </c>
      <c r="M8478" t="s">
        <v>5133</v>
      </c>
      <c r="N8478">
        <v>0.88888888888888895</v>
      </c>
      <c r="O8478">
        <v>1.3003901170351099E-3</v>
      </c>
    </row>
    <row r="8479" spans="1:15">
      <c r="A8479" t="s">
        <v>9448</v>
      </c>
      <c r="B8479" t="s">
        <v>23511</v>
      </c>
      <c r="C8479" t="s">
        <v>9449</v>
      </c>
      <c r="D8479">
        <v>4</v>
      </c>
      <c r="E8479">
        <v>6152</v>
      </c>
      <c r="F8479">
        <v>4</v>
      </c>
      <c r="G8479">
        <v>7804</v>
      </c>
      <c r="H8479">
        <v>0.38610601832086699</v>
      </c>
      <c r="I8479">
        <v>0.90829480295553899</v>
      </c>
      <c r="J8479">
        <v>0.78070962240619901</v>
      </c>
      <c r="K8479" t="s">
        <v>29404</v>
      </c>
      <c r="L8479">
        <v>4</v>
      </c>
      <c r="M8479" t="s">
        <v>2729</v>
      </c>
      <c r="N8479">
        <v>1</v>
      </c>
      <c r="O8479">
        <v>6.5019505851755496E-4</v>
      </c>
    </row>
    <row r="8480" spans="1:15">
      <c r="A8480" t="s">
        <v>9450</v>
      </c>
      <c r="B8480" t="s">
        <v>23511</v>
      </c>
      <c r="C8480" t="s">
        <v>9451</v>
      </c>
      <c r="D8480">
        <v>56</v>
      </c>
      <c r="E8480">
        <v>6152</v>
      </c>
      <c r="F8480">
        <v>61</v>
      </c>
      <c r="G8480">
        <v>7804</v>
      </c>
      <c r="H8480">
        <v>5.7840739600045097E-3</v>
      </c>
      <c r="I8480">
        <v>5.5148662512065703E-2</v>
      </c>
      <c r="J8480">
        <v>4.7402111457538802E-2</v>
      </c>
      <c r="K8480" t="s">
        <v>29405</v>
      </c>
      <c r="L8480">
        <v>56</v>
      </c>
      <c r="M8480" t="s">
        <v>5133</v>
      </c>
      <c r="N8480">
        <v>0.91803278688524603</v>
      </c>
      <c r="O8480">
        <v>9.10273081924577E-3</v>
      </c>
    </row>
    <row r="8481" spans="1:15">
      <c r="A8481" t="s">
        <v>9450</v>
      </c>
      <c r="B8481" t="s">
        <v>23518</v>
      </c>
      <c r="C8481" t="s">
        <v>9451</v>
      </c>
      <c r="D8481">
        <v>3</v>
      </c>
      <c r="E8481">
        <v>787</v>
      </c>
      <c r="F8481">
        <v>56</v>
      </c>
      <c r="G8481">
        <v>7393</v>
      </c>
      <c r="H8481">
        <v>0.946574369256582</v>
      </c>
      <c r="I8481">
        <v>1</v>
      </c>
      <c r="J8481">
        <v>0.966855260484069</v>
      </c>
      <c r="K8481" t="s">
        <v>29406</v>
      </c>
      <c r="L8481">
        <v>3</v>
      </c>
      <c r="M8481" t="s">
        <v>5133</v>
      </c>
      <c r="N8481">
        <v>5.3571428571428603E-2</v>
      </c>
      <c r="O8481">
        <v>3.8119440914866601E-3</v>
      </c>
    </row>
    <row r="8482" spans="1:15">
      <c r="A8482" t="s">
        <v>9450</v>
      </c>
      <c r="B8482" t="s">
        <v>23513</v>
      </c>
      <c r="C8482" t="s">
        <v>9451</v>
      </c>
      <c r="D8482">
        <v>2</v>
      </c>
      <c r="E8482">
        <v>535</v>
      </c>
      <c r="F8482">
        <v>65</v>
      </c>
      <c r="G8482">
        <v>8124</v>
      </c>
      <c r="H8482">
        <v>0.934097275799186</v>
      </c>
      <c r="I8482">
        <v>0.99999999999997702</v>
      </c>
      <c r="J8482">
        <v>0.95041217501583097</v>
      </c>
      <c r="K8482" t="s">
        <v>29407</v>
      </c>
      <c r="L8482">
        <v>2</v>
      </c>
      <c r="M8482" t="s">
        <v>5133</v>
      </c>
      <c r="N8482">
        <v>3.0769230769230799E-2</v>
      </c>
      <c r="O8482">
        <v>3.7383177570093499E-3</v>
      </c>
    </row>
    <row r="8483" spans="1:15">
      <c r="A8483" t="s">
        <v>9452</v>
      </c>
      <c r="B8483" t="s">
        <v>23518</v>
      </c>
      <c r="C8483" t="s">
        <v>9453</v>
      </c>
      <c r="D8483">
        <v>1</v>
      </c>
      <c r="E8483">
        <v>787</v>
      </c>
      <c r="F8483">
        <v>4</v>
      </c>
      <c r="G8483">
        <v>7393</v>
      </c>
      <c r="H8483">
        <v>0.362574478289521</v>
      </c>
      <c r="I8483">
        <v>1</v>
      </c>
      <c r="J8483">
        <v>0.966855260484069</v>
      </c>
      <c r="K8483" t="s">
        <v>29408</v>
      </c>
      <c r="L8483">
        <v>1</v>
      </c>
      <c r="M8483" t="s">
        <v>5133</v>
      </c>
      <c r="N8483">
        <v>0.25</v>
      </c>
      <c r="O8483">
        <v>1.27064803049555E-3</v>
      </c>
    </row>
    <row r="8484" spans="1:15">
      <c r="A8484" t="s">
        <v>9452</v>
      </c>
      <c r="B8484" t="s">
        <v>23511</v>
      </c>
      <c r="C8484" t="s">
        <v>9453</v>
      </c>
      <c r="D8484">
        <v>3</v>
      </c>
      <c r="E8484">
        <v>6152</v>
      </c>
      <c r="F8484">
        <v>4</v>
      </c>
      <c r="G8484">
        <v>7804</v>
      </c>
      <c r="H8484">
        <v>0.80103341611958101</v>
      </c>
      <c r="I8484">
        <v>0.968912233598893</v>
      </c>
      <c r="J8484">
        <v>0.832812322140707</v>
      </c>
      <c r="K8484" t="s">
        <v>29409</v>
      </c>
      <c r="L8484">
        <v>3</v>
      </c>
      <c r="M8484" t="s">
        <v>5133</v>
      </c>
      <c r="N8484">
        <v>0.75</v>
      </c>
      <c r="O8484">
        <v>4.8764629388816603E-4</v>
      </c>
    </row>
    <row r="8485" spans="1:15">
      <c r="A8485" t="s">
        <v>9454</v>
      </c>
      <c r="B8485" t="s">
        <v>23511</v>
      </c>
      <c r="C8485" t="s">
        <v>9455</v>
      </c>
      <c r="D8485">
        <v>19</v>
      </c>
      <c r="E8485">
        <v>6152</v>
      </c>
      <c r="F8485">
        <v>19</v>
      </c>
      <c r="G8485">
        <v>7804</v>
      </c>
      <c r="H8485">
        <v>1.08323398552968E-2</v>
      </c>
      <c r="I8485">
        <v>8.7990417388941602E-2</v>
      </c>
      <c r="J8485">
        <v>7.5630693153318704E-2</v>
      </c>
      <c r="K8485" t="s">
        <v>29410</v>
      </c>
      <c r="L8485">
        <v>19</v>
      </c>
      <c r="M8485" t="s">
        <v>5133</v>
      </c>
      <c r="N8485">
        <v>1</v>
      </c>
      <c r="O8485">
        <v>3.0884265279583901E-3</v>
      </c>
    </row>
    <row r="8486" spans="1:15">
      <c r="A8486" t="s">
        <v>9456</v>
      </c>
      <c r="B8486" t="s">
        <v>23511</v>
      </c>
      <c r="C8486" t="s">
        <v>9457</v>
      </c>
      <c r="D8486">
        <v>6</v>
      </c>
      <c r="E8486">
        <v>6152</v>
      </c>
      <c r="F8486">
        <v>6</v>
      </c>
      <c r="G8486">
        <v>7804</v>
      </c>
      <c r="H8486">
        <v>0.23986678822258201</v>
      </c>
      <c r="I8486">
        <v>0.71382528017432401</v>
      </c>
      <c r="J8486">
        <v>0.61355659322887801</v>
      </c>
      <c r="K8486" t="s">
        <v>29411</v>
      </c>
      <c r="L8486">
        <v>6</v>
      </c>
      <c r="M8486" t="s">
        <v>5133</v>
      </c>
      <c r="N8486">
        <v>1</v>
      </c>
      <c r="O8486">
        <v>9.7529258777633303E-4</v>
      </c>
    </row>
    <row r="8487" spans="1:15">
      <c r="A8487" t="s">
        <v>9458</v>
      </c>
      <c r="B8487" t="s">
        <v>23511</v>
      </c>
      <c r="C8487" t="s">
        <v>9459</v>
      </c>
      <c r="D8487">
        <v>4</v>
      </c>
      <c r="E8487">
        <v>6152</v>
      </c>
      <c r="F8487">
        <v>4</v>
      </c>
      <c r="G8487">
        <v>7804</v>
      </c>
      <c r="H8487">
        <v>0.38610601832086699</v>
      </c>
      <c r="I8487">
        <v>0.90829480295553899</v>
      </c>
      <c r="J8487">
        <v>0.78070962240619901</v>
      </c>
      <c r="K8487" t="s">
        <v>29412</v>
      </c>
      <c r="L8487">
        <v>4</v>
      </c>
      <c r="M8487" t="s">
        <v>5133</v>
      </c>
      <c r="N8487">
        <v>1</v>
      </c>
      <c r="O8487">
        <v>6.5019505851755496E-4</v>
      </c>
    </row>
    <row r="8488" spans="1:15">
      <c r="A8488" t="s">
        <v>9460</v>
      </c>
      <c r="B8488" t="s">
        <v>23511</v>
      </c>
      <c r="C8488" t="s">
        <v>9461</v>
      </c>
      <c r="D8488">
        <v>1</v>
      </c>
      <c r="E8488">
        <v>6152</v>
      </c>
      <c r="F8488">
        <v>1</v>
      </c>
      <c r="G8488">
        <v>7804</v>
      </c>
      <c r="H8488">
        <v>0.788313685289595</v>
      </c>
      <c r="I8488">
        <v>0.968912233598893</v>
      </c>
      <c r="J8488">
        <v>0.832812322140707</v>
      </c>
      <c r="K8488" t="s">
        <v>29413</v>
      </c>
      <c r="L8488">
        <v>1</v>
      </c>
      <c r="M8488" t="s">
        <v>5133</v>
      </c>
      <c r="N8488">
        <v>1</v>
      </c>
      <c r="O8488">
        <v>1.6254876462938901E-4</v>
      </c>
    </row>
    <row r="8489" spans="1:15">
      <c r="A8489" t="s">
        <v>9462</v>
      </c>
      <c r="B8489" t="s">
        <v>23518</v>
      </c>
      <c r="C8489" t="s">
        <v>9463</v>
      </c>
      <c r="D8489">
        <v>2</v>
      </c>
      <c r="E8489">
        <v>787</v>
      </c>
      <c r="F8489">
        <v>49</v>
      </c>
      <c r="G8489">
        <v>7393</v>
      </c>
      <c r="H8489">
        <v>0.97282846821279301</v>
      </c>
      <c r="I8489">
        <v>1</v>
      </c>
      <c r="J8489">
        <v>0.966855260484069</v>
      </c>
      <c r="K8489" t="s">
        <v>29414</v>
      </c>
      <c r="L8489">
        <v>2</v>
      </c>
      <c r="M8489" t="s">
        <v>5133</v>
      </c>
      <c r="N8489">
        <v>4.08163265306122E-2</v>
      </c>
      <c r="O8489">
        <v>2.5412960609911099E-3</v>
      </c>
    </row>
    <row r="8490" spans="1:15">
      <c r="A8490" t="s">
        <v>9462</v>
      </c>
      <c r="B8490" t="s">
        <v>23511</v>
      </c>
      <c r="C8490" t="s">
        <v>9463</v>
      </c>
      <c r="D8490">
        <v>50</v>
      </c>
      <c r="E8490">
        <v>6152</v>
      </c>
      <c r="F8490">
        <v>54</v>
      </c>
      <c r="G8490">
        <v>7804</v>
      </c>
      <c r="H8490">
        <v>5.7977517216849196E-3</v>
      </c>
      <c r="I8490">
        <v>5.5148662512065703E-2</v>
      </c>
      <c r="J8490">
        <v>4.7402111457538802E-2</v>
      </c>
      <c r="K8490" t="s">
        <v>29415</v>
      </c>
      <c r="L8490">
        <v>50</v>
      </c>
      <c r="M8490" t="s">
        <v>5133</v>
      </c>
      <c r="N8490">
        <v>0.92592592592592604</v>
      </c>
      <c r="O8490">
        <v>8.1274382314694398E-3</v>
      </c>
    </row>
    <row r="8491" spans="1:15">
      <c r="A8491" t="s">
        <v>9464</v>
      </c>
      <c r="B8491" t="s">
        <v>23511</v>
      </c>
      <c r="C8491" t="s">
        <v>9465</v>
      </c>
      <c r="D8491">
        <v>19</v>
      </c>
      <c r="E8491">
        <v>6152</v>
      </c>
      <c r="F8491">
        <v>19</v>
      </c>
      <c r="G8491">
        <v>7804</v>
      </c>
      <c r="H8491">
        <v>1.08323398552968E-2</v>
      </c>
      <c r="I8491">
        <v>8.7990417388941602E-2</v>
      </c>
      <c r="J8491">
        <v>7.5630693153318704E-2</v>
      </c>
      <c r="K8491" t="s">
        <v>29416</v>
      </c>
      <c r="L8491">
        <v>19</v>
      </c>
      <c r="M8491" t="s">
        <v>5133</v>
      </c>
      <c r="N8491">
        <v>1</v>
      </c>
      <c r="O8491">
        <v>3.0884265279583901E-3</v>
      </c>
    </row>
    <row r="8492" spans="1:15">
      <c r="A8492" t="s">
        <v>9466</v>
      </c>
      <c r="B8492" t="s">
        <v>23518</v>
      </c>
      <c r="C8492" t="s">
        <v>9467</v>
      </c>
      <c r="D8492">
        <v>1</v>
      </c>
      <c r="E8492">
        <v>787</v>
      </c>
      <c r="F8492">
        <v>21</v>
      </c>
      <c r="G8492">
        <v>7393</v>
      </c>
      <c r="H8492">
        <v>0.90624324364936804</v>
      </c>
      <c r="I8492">
        <v>1</v>
      </c>
      <c r="J8492">
        <v>0.966855260484069</v>
      </c>
      <c r="K8492" t="s">
        <v>29417</v>
      </c>
      <c r="L8492">
        <v>1</v>
      </c>
      <c r="M8492" t="s">
        <v>5133</v>
      </c>
      <c r="N8492">
        <v>4.7619047619047603E-2</v>
      </c>
      <c r="O8492">
        <v>1.27064803049555E-3</v>
      </c>
    </row>
    <row r="8493" spans="1:15">
      <c r="A8493" t="s">
        <v>9466</v>
      </c>
      <c r="B8493" t="s">
        <v>23511</v>
      </c>
      <c r="C8493" t="s">
        <v>9467</v>
      </c>
      <c r="D8493">
        <v>20</v>
      </c>
      <c r="E8493">
        <v>6152</v>
      </c>
      <c r="F8493">
        <v>23</v>
      </c>
      <c r="G8493">
        <v>7804</v>
      </c>
      <c r="H8493">
        <v>0.25088144489966602</v>
      </c>
      <c r="I8493">
        <v>0.73269885050050698</v>
      </c>
      <c r="J8493">
        <v>0.62977905526968803</v>
      </c>
      <c r="K8493" t="s">
        <v>29418</v>
      </c>
      <c r="L8493">
        <v>20</v>
      </c>
      <c r="M8493" t="s">
        <v>5133</v>
      </c>
      <c r="N8493">
        <v>0.86956521739130399</v>
      </c>
      <c r="O8493">
        <v>3.2509752925877801E-3</v>
      </c>
    </row>
    <row r="8494" spans="1:15">
      <c r="A8494" t="s">
        <v>9468</v>
      </c>
      <c r="B8494" t="s">
        <v>23511</v>
      </c>
      <c r="C8494" t="s">
        <v>9469</v>
      </c>
      <c r="D8494">
        <v>22</v>
      </c>
      <c r="E8494">
        <v>6152</v>
      </c>
      <c r="F8494">
        <v>23</v>
      </c>
      <c r="G8494">
        <v>7804</v>
      </c>
      <c r="H8494">
        <v>3.0027803398246001E-2</v>
      </c>
      <c r="I8494">
        <v>0.19196345743878701</v>
      </c>
      <c r="J8494">
        <v>0.16499898258270601</v>
      </c>
      <c r="K8494" t="s">
        <v>29419</v>
      </c>
      <c r="L8494">
        <v>22</v>
      </c>
      <c r="M8494" t="s">
        <v>5133</v>
      </c>
      <c r="N8494">
        <v>0.95652173913043503</v>
      </c>
      <c r="O8494">
        <v>3.57607282184655E-3</v>
      </c>
    </row>
    <row r="8495" spans="1:15">
      <c r="A8495" t="s">
        <v>9468</v>
      </c>
      <c r="B8495" t="s">
        <v>23518</v>
      </c>
      <c r="C8495" t="s">
        <v>9469</v>
      </c>
      <c r="D8495">
        <v>1</v>
      </c>
      <c r="E8495">
        <v>787</v>
      </c>
      <c r="F8495">
        <v>23</v>
      </c>
      <c r="G8495">
        <v>7393</v>
      </c>
      <c r="H8495">
        <v>0.92519399918596801</v>
      </c>
      <c r="I8495">
        <v>1</v>
      </c>
      <c r="J8495">
        <v>0.966855260484069</v>
      </c>
      <c r="K8495" t="s">
        <v>29417</v>
      </c>
      <c r="L8495">
        <v>1</v>
      </c>
      <c r="M8495" t="s">
        <v>5133</v>
      </c>
      <c r="N8495">
        <v>4.3478260869565202E-2</v>
      </c>
      <c r="O8495">
        <v>1.27064803049555E-3</v>
      </c>
    </row>
    <row r="8496" spans="1:15">
      <c r="A8496" t="s">
        <v>9470</v>
      </c>
      <c r="B8496" t="s">
        <v>23511</v>
      </c>
      <c r="C8496" t="s">
        <v>9471</v>
      </c>
      <c r="D8496">
        <v>8</v>
      </c>
      <c r="E8496">
        <v>6152</v>
      </c>
      <c r="F8496">
        <v>8</v>
      </c>
      <c r="G8496">
        <v>7804</v>
      </c>
      <c r="H8496">
        <v>0.148995721685201</v>
      </c>
      <c r="I8496">
        <v>0.54611425167193095</v>
      </c>
      <c r="J8496">
        <v>0.46940338073728599</v>
      </c>
      <c r="K8496" t="s">
        <v>29420</v>
      </c>
      <c r="L8496">
        <v>8</v>
      </c>
      <c r="M8496" t="s">
        <v>5133</v>
      </c>
      <c r="N8496">
        <v>1</v>
      </c>
      <c r="O8496">
        <v>1.3003901170351099E-3</v>
      </c>
    </row>
    <row r="8497" spans="1:15">
      <c r="A8497" t="s">
        <v>9472</v>
      </c>
      <c r="B8497" t="s">
        <v>23518</v>
      </c>
      <c r="C8497" t="s">
        <v>9473</v>
      </c>
      <c r="D8497">
        <v>1</v>
      </c>
      <c r="E8497">
        <v>787</v>
      </c>
      <c r="F8497">
        <v>11</v>
      </c>
      <c r="G8497">
        <v>7393</v>
      </c>
      <c r="H8497">
        <v>0.71032488019926399</v>
      </c>
      <c r="I8497">
        <v>1</v>
      </c>
      <c r="J8497">
        <v>0.966855260484069</v>
      </c>
      <c r="K8497" t="s">
        <v>29417</v>
      </c>
      <c r="L8497">
        <v>1</v>
      </c>
      <c r="M8497" t="s">
        <v>5133</v>
      </c>
      <c r="N8497">
        <v>9.0909090909090898E-2</v>
      </c>
      <c r="O8497">
        <v>1.27064803049555E-3</v>
      </c>
    </row>
    <row r="8498" spans="1:15">
      <c r="A8498" t="s">
        <v>9472</v>
      </c>
      <c r="B8498" t="s">
        <v>23511</v>
      </c>
      <c r="C8498" t="s">
        <v>9473</v>
      </c>
      <c r="D8498">
        <v>10</v>
      </c>
      <c r="E8498">
        <v>6152</v>
      </c>
      <c r="F8498">
        <v>11</v>
      </c>
      <c r="G8498">
        <v>7804</v>
      </c>
      <c r="H8498">
        <v>0.28867792927582098</v>
      </c>
      <c r="I8498">
        <v>0.81015798566717701</v>
      </c>
      <c r="J8498">
        <v>0.69635776074186095</v>
      </c>
      <c r="K8498" t="s">
        <v>29421</v>
      </c>
      <c r="L8498">
        <v>10</v>
      </c>
      <c r="M8498" t="s">
        <v>5133</v>
      </c>
      <c r="N8498">
        <v>0.90909090909090895</v>
      </c>
      <c r="O8498">
        <v>1.62548764629389E-3</v>
      </c>
    </row>
    <row r="8499" spans="1:15">
      <c r="A8499" t="s">
        <v>9474</v>
      </c>
      <c r="B8499" t="s">
        <v>23511</v>
      </c>
      <c r="C8499" t="s">
        <v>9475</v>
      </c>
      <c r="D8499">
        <v>5</v>
      </c>
      <c r="E8499">
        <v>6152</v>
      </c>
      <c r="F8499">
        <v>6</v>
      </c>
      <c r="G8499">
        <v>7804</v>
      </c>
      <c r="H8499">
        <v>0.62665052091531404</v>
      </c>
      <c r="I8499">
        <v>0.968912233598893</v>
      </c>
      <c r="J8499">
        <v>0.832812322140707</v>
      </c>
      <c r="K8499" t="s">
        <v>29422</v>
      </c>
      <c r="L8499">
        <v>5</v>
      </c>
      <c r="M8499" t="s">
        <v>5133</v>
      </c>
      <c r="N8499">
        <v>0.83333333333333304</v>
      </c>
      <c r="O8499">
        <v>8.1274382314694405E-4</v>
      </c>
    </row>
    <row r="8500" spans="1:15">
      <c r="A8500" t="s">
        <v>9476</v>
      </c>
      <c r="B8500" t="s">
        <v>23511</v>
      </c>
      <c r="C8500" t="s">
        <v>9477</v>
      </c>
      <c r="D8500">
        <v>5</v>
      </c>
      <c r="E8500">
        <v>6152</v>
      </c>
      <c r="F8500">
        <v>6</v>
      </c>
      <c r="G8500">
        <v>7804</v>
      </c>
      <c r="H8500">
        <v>0.62665052091531404</v>
      </c>
      <c r="I8500">
        <v>0.968912233598893</v>
      </c>
      <c r="J8500">
        <v>0.832812322140707</v>
      </c>
      <c r="K8500" t="s">
        <v>29422</v>
      </c>
      <c r="L8500">
        <v>5</v>
      </c>
      <c r="M8500" t="s">
        <v>5133</v>
      </c>
      <c r="N8500">
        <v>0.83333333333333304</v>
      </c>
      <c r="O8500">
        <v>8.1274382314694405E-4</v>
      </c>
    </row>
    <row r="8501" spans="1:15">
      <c r="A8501" t="s">
        <v>9478</v>
      </c>
      <c r="B8501" t="s">
        <v>23511</v>
      </c>
      <c r="C8501" t="s">
        <v>9479</v>
      </c>
      <c r="D8501">
        <v>2</v>
      </c>
      <c r="E8501">
        <v>6152</v>
      </c>
      <c r="F8501">
        <v>2</v>
      </c>
      <c r="G8501">
        <v>7804</v>
      </c>
      <c r="H8501">
        <v>0.62141708038142995</v>
      </c>
      <c r="I8501">
        <v>0.968912233598893</v>
      </c>
      <c r="J8501">
        <v>0.832812322140707</v>
      </c>
      <c r="K8501" t="s">
        <v>29423</v>
      </c>
      <c r="L8501">
        <v>2</v>
      </c>
      <c r="M8501" t="s">
        <v>1463</v>
      </c>
      <c r="N8501">
        <v>1</v>
      </c>
      <c r="O8501">
        <v>3.2509752925877802E-4</v>
      </c>
    </row>
    <row r="8502" spans="1:15">
      <c r="A8502" t="s">
        <v>9480</v>
      </c>
      <c r="B8502" t="s">
        <v>23511</v>
      </c>
      <c r="C8502" t="s">
        <v>9481</v>
      </c>
      <c r="D8502">
        <v>8</v>
      </c>
      <c r="E8502">
        <v>6152</v>
      </c>
      <c r="F8502">
        <v>9</v>
      </c>
      <c r="G8502">
        <v>7804</v>
      </c>
      <c r="H8502">
        <v>0.40157748897504503</v>
      </c>
      <c r="I8502">
        <v>0.91525479399875698</v>
      </c>
      <c r="J8502">
        <v>0.78669196642228301</v>
      </c>
      <c r="K8502" t="s">
        <v>29424</v>
      </c>
      <c r="L8502">
        <v>8</v>
      </c>
      <c r="M8502" t="s">
        <v>1463</v>
      </c>
      <c r="N8502">
        <v>0.88888888888888895</v>
      </c>
      <c r="O8502">
        <v>1.3003901170351099E-3</v>
      </c>
    </row>
    <row r="8503" spans="1:15">
      <c r="A8503" t="s">
        <v>9482</v>
      </c>
      <c r="B8503" t="s">
        <v>23518</v>
      </c>
      <c r="C8503" t="s">
        <v>9483</v>
      </c>
      <c r="D8503">
        <v>1</v>
      </c>
      <c r="E8503">
        <v>787</v>
      </c>
      <c r="F8503">
        <v>2</v>
      </c>
      <c r="G8503">
        <v>7393</v>
      </c>
      <c r="H8503">
        <v>0.20158492765181499</v>
      </c>
      <c r="I8503">
        <v>0.83876007220319604</v>
      </c>
      <c r="J8503">
        <v>0.81095958809365798</v>
      </c>
      <c r="K8503" t="s">
        <v>29425</v>
      </c>
      <c r="L8503">
        <v>1</v>
      </c>
      <c r="M8503" t="s">
        <v>2729</v>
      </c>
      <c r="N8503">
        <v>0.5</v>
      </c>
      <c r="O8503">
        <v>1.27064803049555E-3</v>
      </c>
    </row>
    <row r="8504" spans="1:15">
      <c r="A8504" t="s">
        <v>9482</v>
      </c>
      <c r="B8504" t="s">
        <v>23511</v>
      </c>
      <c r="C8504" t="s">
        <v>9483</v>
      </c>
      <c r="D8504">
        <v>1</v>
      </c>
      <c r="E8504">
        <v>6152</v>
      </c>
      <c r="F8504">
        <v>2</v>
      </c>
      <c r="G8504">
        <v>7804</v>
      </c>
      <c r="H8504">
        <v>0.95521029019776005</v>
      </c>
      <c r="I8504">
        <v>1</v>
      </c>
      <c r="J8504">
        <v>0.85953329234717102</v>
      </c>
      <c r="K8504" t="s">
        <v>29426</v>
      </c>
      <c r="L8504">
        <v>1</v>
      </c>
      <c r="M8504" t="s">
        <v>2729</v>
      </c>
      <c r="N8504">
        <v>0.5</v>
      </c>
      <c r="O8504">
        <v>1.6254876462938901E-4</v>
      </c>
    </row>
    <row r="8505" spans="1:15">
      <c r="A8505" t="s">
        <v>9484</v>
      </c>
      <c r="B8505" t="s">
        <v>23518</v>
      </c>
      <c r="C8505" t="s">
        <v>9485</v>
      </c>
      <c r="D8505">
        <v>1</v>
      </c>
      <c r="E8505">
        <v>787</v>
      </c>
      <c r="F8505">
        <v>10</v>
      </c>
      <c r="G8505">
        <v>7393</v>
      </c>
      <c r="H8505">
        <v>0.67576236969544701</v>
      </c>
      <c r="I8505">
        <v>1</v>
      </c>
      <c r="J8505">
        <v>0.966855260484069</v>
      </c>
      <c r="K8505" t="s">
        <v>25949</v>
      </c>
      <c r="L8505">
        <v>1</v>
      </c>
      <c r="M8505" t="s">
        <v>2729</v>
      </c>
      <c r="N8505">
        <v>0.1</v>
      </c>
      <c r="O8505">
        <v>1.27064803049555E-3</v>
      </c>
    </row>
    <row r="8506" spans="1:15">
      <c r="A8506" t="s">
        <v>9484</v>
      </c>
      <c r="B8506" t="s">
        <v>23513</v>
      </c>
      <c r="C8506" t="s">
        <v>9485</v>
      </c>
      <c r="D8506">
        <v>1</v>
      </c>
      <c r="E8506">
        <v>535</v>
      </c>
      <c r="F8506">
        <v>11</v>
      </c>
      <c r="G8506">
        <v>8124</v>
      </c>
      <c r="H8506">
        <v>0.52755249562557105</v>
      </c>
      <c r="I8506">
        <v>0.99999999999997702</v>
      </c>
      <c r="J8506">
        <v>0.95041217501583097</v>
      </c>
      <c r="K8506" t="s">
        <v>25224</v>
      </c>
      <c r="L8506">
        <v>1</v>
      </c>
      <c r="M8506" t="s">
        <v>2729</v>
      </c>
      <c r="N8506">
        <v>9.0909090909090898E-2</v>
      </c>
      <c r="O8506">
        <v>1.8691588785046699E-3</v>
      </c>
    </row>
    <row r="8507" spans="1:15">
      <c r="A8507" t="s">
        <v>9484</v>
      </c>
      <c r="B8507" t="s">
        <v>23511</v>
      </c>
      <c r="C8507" t="s">
        <v>9485</v>
      </c>
      <c r="D8507">
        <v>8</v>
      </c>
      <c r="E8507">
        <v>6152</v>
      </c>
      <c r="F8507">
        <v>10</v>
      </c>
      <c r="G8507">
        <v>7804</v>
      </c>
      <c r="H8507">
        <v>0.64231594183968699</v>
      </c>
      <c r="I8507">
        <v>0.968912233598893</v>
      </c>
      <c r="J8507">
        <v>0.832812322140707</v>
      </c>
      <c r="K8507" t="s">
        <v>29427</v>
      </c>
      <c r="L8507">
        <v>8</v>
      </c>
      <c r="M8507" t="s">
        <v>2729</v>
      </c>
      <c r="N8507">
        <v>0.8</v>
      </c>
      <c r="O8507">
        <v>1.3003901170351099E-3</v>
      </c>
    </row>
    <row r="8508" spans="1:15">
      <c r="A8508" t="s">
        <v>9486</v>
      </c>
      <c r="B8508" t="s">
        <v>23513</v>
      </c>
      <c r="C8508" t="s">
        <v>9487</v>
      </c>
      <c r="D8508">
        <v>2</v>
      </c>
      <c r="E8508">
        <v>535</v>
      </c>
      <c r="F8508">
        <v>9</v>
      </c>
      <c r="G8508">
        <v>8124</v>
      </c>
      <c r="H8508">
        <v>0.114576498756382</v>
      </c>
      <c r="I8508">
        <v>0.64703075560747003</v>
      </c>
      <c r="J8508">
        <v>0.614945907739046</v>
      </c>
      <c r="K8508" t="s">
        <v>29428</v>
      </c>
      <c r="L8508">
        <v>2</v>
      </c>
      <c r="M8508" t="s">
        <v>2729</v>
      </c>
      <c r="N8508">
        <v>0.22222222222222199</v>
      </c>
      <c r="O8508">
        <v>3.7383177570093499E-3</v>
      </c>
    </row>
    <row r="8509" spans="1:15">
      <c r="A8509" t="s">
        <v>9486</v>
      </c>
      <c r="B8509" t="s">
        <v>23518</v>
      </c>
      <c r="C8509" t="s">
        <v>9487</v>
      </c>
      <c r="D8509">
        <v>1</v>
      </c>
      <c r="E8509">
        <v>787</v>
      </c>
      <c r="F8509">
        <v>6</v>
      </c>
      <c r="G8509">
        <v>7393</v>
      </c>
      <c r="H8509">
        <v>0.49113550780958298</v>
      </c>
      <c r="I8509">
        <v>1</v>
      </c>
      <c r="J8509">
        <v>0.966855260484069</v>
      </c>
      <c r="K8509" t="s">
        <v>29429</v>
      </c>
      <c r="L8509">
        <v>1</v>
      </c>
      <c r="M8509" t="s">
        <v>2729</v>
      </c>
      <c r="N8509">
        <v>0.16666666666666699</v>
      </c>
      <c r="O8509">
        <v>1.27064803049555E-3</v>
      </c>
    </row>
    <row r="8510" spans="1:15">
      <c r="A8510" t="s">
        <v>9486</v>
      </c>
      <c r="B8510" t="s">
        <v>23511</v>
      </c>
      <c r="C8510" t="s">
        <v>9487</v>
      </c>
      <c r="D8510">
        <v>5</v>
      </c>
      <c r="E8510">
        <v>6152</v>
      </c>
      <c r="F8510">
        <v>9</v>
      </c>
      <c r="G8510">
        <v>7804</v>
      </c>
      <c r="H8510">
        <v>0.97522995242144195</v>
      </c>
      <c r="I8510">
        <v>1</v>
      </c>
      <c r="J8510">
        <v>0.85953329234717102</v>
      </c>
      <c r="K8510" t="s">
        <v>29430</v>
      </c>
      <c r="L8510">
        <v>5</v>
      </c>
      <c r="M8510" t="s">
        <v>2729</v>
      </c>
      <c r="N8510">
        <v>0.55555555555555602</v>
      </c>
      <c r="O8510">
        <v>8.1274382314694405E-4</v>
      </c>
    </row>
    <row r="8511" spans="1:15">
      <c r="A8511" t="s">
        <v>9488</v>
      </c>
      <c r="B8511" t="s">
        <v>23513</v>
      </c>
      <c r="C8511" t="s">
        <v>9489</v>
      </c>
      <c r="D8511">
        <v>1</v>
      </c>
      <c r="E8511">
        <v>535</v>
      </c>
      <c r="F8511">
        <v>5</v>
      </c>
      <c r="G8511">
        <v>8124</v>
      </c>
      <c r="H8511">
        <v>0.28872836491514098</v>
      </c>
      <c r="I8511">
        <v>0.92669970177713501</v>
      </c>
      <c r="J8511">
        <v>0.88074667915254901</v>
      </c>
      <c r="K8511" t="s">
        <v>26958</v>
      </c>
      <c r="L8511">
        <v>1</v>
      </c>
      <c r="M8511" t="s">
        <v>2729</v>
      </c>
      <c r="N8511">
        <v>0.2</v>
      </c>
      <c r="O8511">
        <v>1.8691588785046699E-3</v>
      </c>
    </row>
    <row r="8512" spans="1:15">
      <c r="A8512" t="s">
        <v>9488</v>
      </c>
      <c r="B8512" t="s">
        <v>23518</v>
      </c>
      <c r="C8512" t="s">
        <v>9489</v>
      </c>
      <c r="D8512">
        <v>1</v>
      </c>
      <c r="E8512">
        <v>787</v>
      </c>
      <c r="F8512">
        <v>5</v>
      </c>
      <c r="G8512">
        <v>7393</v>
      </c>
      <c r="H8512">
        <v>0.430466464429208</v>
      </c>
      <c r="I8512">
        <v>1</v>
      </c>
      <c r="J8512">
        <v>0.966855260484069</v>
      </c>
      <c r="K8512" t="s">
        <v>29429</v>
      </c>
      <c r="L8512">
        <v>1</v>
      </c>
      <c r="M8512" t="s">
        <v>2729</v>
      </c>
      <c r="N8512">
        <v>0.2</v>
      </c>
      <c r="O8512">
        <v>1.27064803049555E-3</v>
      </c>
    </row>
    <row r="8513" spans="1:15">
      <c r="A8513" t="s">
        <v>9488</v>
      </c>
      <c r="B8513" t="s">
        <v>23511</v>
      </c>
      <c r="C8513" t="s">
        <v>9489</v>
      </c>
      <c r="D8513">
        <v>3</v>
      </c>
      <c r="E8513">
        <v>6152</v>
      </c>
      <c r="F8513">
        <v>5</v>
      </c>
      <c r="G8513">
        <v>7804</v>
      </c>
      <c r="H8513">
        <v>0.93277286492067202</v>
      </c>
      <c r="I8513">
        <v>1</v>
      </c>
      <c r="J8513">
        <v>0.85953329234717102</v>
      </c>
      <c r="K8513" t="s">
        <v>29431</v>
      </c>
      <c r="L8513">
        <v>3</v>
      </c>
      <c r="M8513" t="s">
        <v>2729</v>
      </c>
      <c r="N8513">
        <v>0.6</v>
      </c>
      <c r="O8513">
        <v>4.8764629388816603E-4</v>
      </c>
    </row>
    <row r="8514" spans="1:15">
      <c r="A8514" t="s">
        <v>9490</v>
      </c>
      <c r="B8514" t="s">
        <v>23511</v>
      </c>
      <c r="C8514" t="s">
        <v>9491</v>
      </c>
      <c r="D8514">
        <v>1</v>
      </c>
      <c r="E8514">
        <v>6152</v>
      </c>
      <c r="F8514">
        <v>2</v>
      </c>
      <c r="G8514">
        <v>7804</v>
      </c>
      <c r="H8514">
        <v>0.95521029019776005</v>
      </c>
      <c r="I8514">
        <v>1</v>
      </c>
      <c r="J8514">
        <v>0.85953329234717102</v>
      </c>
      <c r="K8514" t="s">
        <v>29432</v>
      </c>
      <c r="L8514">
        <v>1</v>
      </c>
      <c r="M8514" t="s">
        <v>2729</v>
      </c>
      <c r="N8514">
        <v>0.5</v>
      </c>
      <c r="O8514">
        <v>1.6254876462938901E-4</v>
      </c>
    </row>
    <row r="8515" spans="1:15">
      <c r="A8515" t="s">
        <v>9490</v>
      </c>
      <c r="B8515" t="s">
        <v>23513</v>
      </c>
      <c r="C8515" t="s">
        <v>9491</v>
      </c>
      <c r="D8515">
        <v>1</v>
      </c>
      <c r="E8515">
        <v>535</v>
      </c>
      <c r="F8515">
        <v>2</v>
      </c>
      <c r="G8515">
        <v>8124</v>
      </c>
      <c r="H8515">
        <v>0.12737930779067499</v>
      </c>
      <c r="I8515">
        <v>0.64703075560747003</v>
      </c>
      <c r="J8515">
        <v>0.614945907739046</v>
      </c>
      <c r="K8515" t="s">
        <v>29433</v>
      </c>
      <c r="L8515">
        <v>1</v>
      </c>
      <c r="M8515" t="s">
        <v>2729</v>
      </c>
      <c r="N8515">
        <v>0.5</v>
      </c>
      <c r="O8515">
        <v>1.8691588785046699E-3</v>
      </c>
    </row>
    <row r="8516" spans="1:15">
      <c r="A8516" t="s">
        <v>9492</v>
      </c>
      <c r="B8516" t="s">
        <v>23511</v>
      </c>
      <c r="C8516" t="s">
        <v>9493</v>
      </c>
      <c r="D8516">
        <v>1</v>
      </c>
      <c r="E8516">
        <v>6152</v>
      </c>
      <c r="F8516">
        <v>2</v>
      </c>
      <c r="G8516">
        <v>7804</v>
      </c>
      <c r="H8516">
        <v>0.95521029019776005</v>
      </c>
      <c r="I8516">
        <v>1</v>
      </c>
      <c r="J8516">
        <v>0.85953329234717102</v>
      </c>
      <c r="K8516" t="s">
        <v>29434</v>
      </c>
      <c r="L8516">
        <v>1</v>
      </c>
      <c r="M8516" t="s">
        <v>2729</v>
      </c>
      <c r="N8516">
        <v>0.5</v>
      </c>
      <c r="O8516">
        <v>1.6254876462938901E-4</v>
      </c>
    </row>
    <row r="8517" spans="1:15">
      <c r="A8517" t="s">
        <v>9494</v>
      </c>
      <c r="B8517" t="s">
        <v>23511</v>
      </c>
      <c r="C8517" t="s">
        <v>9495</v>
      </c>
      <c r="D8517">
        <v>3</v>
      </c>
      <c r="E8517">
        <v>6152</v>
      </c>
      <c r="F8517">
        <v>3</v>
      </c>
      <c r="G8517">
        <v>7804</v>
      </c>
      <c r="H8517">
        <v>0.489837867770546</v>
      </c>
      <c r="I8517">
        <v>0.96083957126938102</v>
      </c>
      <c r="J8517">
        <v>0.82587360011061495</v>
      </c>
      <c r="K8517" t="s">
        <v>29435</v>
      </c>
      <c r="L8517">
        <v>3</v>
      </c>
      <c r="M8517" t="s">
        <v>5133</v>
      </c>
      <c r="N8517">
        <v>1</v>
      </c>
      <c r="O8517">
        <v>4.8764629388816603E-4</v>
      </c>
    </row>
    <row r="8518" spans="1:15">
      <c r="A8518" t="s">
        <v>9496</v>
      </c>
      <c r="B8518" t="s">
        <v>23511</v>
      </c>
      <c r="C8518" t="s">
        <v>9497</v>
      </c>
      <c r="D8518">
        <v>3</v>
      </c>
      <c r="E8518">
        <v>6152</v>
      </c>
      <c r="F8518">
        <v>3</v>
      </c>
      <c r="G8518">
        <v>7804</v>
      </c>
      <c r="H8518">
        <v>0.489837867770546</v>
      </c>
      <c r="I8518">
        <v>0.96083957126938102</v>
      </c>
      <c r="J8518">
        <v>0.82587360011061495</v>
      </c>
      <c r="K8518" t="s">
        <v>29435</v>
      </c>
      <c r="L8518">
        <v>3</v>
      </c>
      <c r="M8518" t="s">
        <v>5133</v>
      </c>
      <c r="N8518">
        <v>1</v>
      </c>
      <c r="O8518">
        <v>4.8764629388816603E-4</v>
      </c>
    </row>
    <row r="8519" spans="1:15">
      <c r="A8519" t="s">
        <v>9498</v>
      </c>
      <c r="B8519" t="s">
        <v>23518</v>
      </c>
      <c r="C8519" t="s">
        <v>9499</v>
      </c>
      <c r="D8519">
        <v>80</v>
      </c>
      <c r="E8519">
        <v>787</v>
      </c>
      <c r="F8519">
        <v>511</v>
      </c>
      <c r="G8519">
        <v>7393</v>
      </c>
      <c r="H8519">
        <v>1.9153795419966799E-4</v>
      </c>
      <c r="I8519">
        <v>1.9235883114623799E-2</v>
      </c>
      <c r="J8519">
        <v>1.8598314779430698E-2</v>
      </c>
      <c r="K8519" t="s">
        <v>29436</v>
      </c>
      <c r="L8519">
        <v>80</v>
      </c>
      <c r="M8519" t="s">
        <v>2729</v>
      </c>
      <c r="N8519">
        <v>0.15655577299412901</v>
      </c>
      <c r="O8519">
        <v>0.10165184243964399</v>
      </c>
    </row>
    <row r="8520" spans="1:15">
      <c r="A8520" t="s">
        <v>9498</v>
      </c>
      <c r="B8520" t="s">
        <v>23511</v>
      </c>
      <c r="C8520" t="s">
        <v>9499</v>
      </c>
      <c r="D8520">
        <v>415</v>
      </c>
      <c r="E8520">
        <v>6152</v>
      </c>
      <c r="F8520">
        <v>558</v>
      </c>
      <c r="G8520">
        <v>7804</v>
      </c>
      <c r="H8520">
        <v>0.99629739497585401</v>
      </c>
      <c r="I8520">
        <v>1</v>
      </c>
      <c r="J8520">
        <v>0.85953329234717102</v>
      </c>
      <c r="K8520" t="s">
        <v>29437</v>
      </c>
      <c r="L8520">
        <v>415</v>
      </c>
      <c r="M8520" t="s">
        <v>2729</v>
      </c>
      <c r="N8520">
        <v>0.74372759856630799</v>
      </c>
      <c r="O8520">
        <v>6.7457737321196407E-2</v>
      </c>
    </row>
    <row r="8521" spans="1:15">
      <c r="A8521" t="s">
        <v>9498</v>
      </c>
      <c r="B8521" t="s">
        <v>23513</v>
      </c>
      <c r="C8521" t="s">
        <v>9499</v>
      </c>
      <c r="D8521">
        <v>37</v>
      </c>
      <c r="E8521">
        <v>535</v>
      </c>
      <c r="F8521">
        <v>556</v>
      </c>
      <c r="G8521">
        <v>8124</v>
      </c>
      <c r="H8521">
        <v>0.499263248009849</v>
      </c>
      <c r="I8521">
        <v>0.99999999999997702</v>
      </c>
      <c r="J8521">
        <v>0.95041217501583097</v>
      </c>
      <c r="K8521" t="s">
        <v>29438</v>
      </c>
      <c r="L8521">
        <v>37</v>
      </c>
      <c r="M8521" t="s">
        <v>2729</v>
      </c>
      <c r="N8521">
        <v>6.6546762589928102E-2</v>
      </c>
      <c r="O8521">
        <v>6.9158878504672894E-2</v>
      </c>
    </row>
    <row r="8522" spans="1:15">
      <c r="A8522" t="s">
        <v>9500</v>
      </c>
      <c r="B8522" t="s">
        <v>23518</v>
      </c>
      <c r="C8522" t="s">
        <v>9501</v>
      </c>
      <c r="D8522">
        <v>4</v>
      </c>
      <c r="E8522">
        <v>787</v>
      </c>
      <c r="F8522">
        <v>56</v>
      </c>
      <c r="G8522">
        <v>7393</v>
      </c>
      <c r="H8522">
        <v>0.86112599868186801</v>
      </c>
      <c r="I8522">
        <v>1</v>
      </c>
      <c r="J8522">
        <v>0.966855260484069</v>
      </c>
      <c r="K8522" t="s">
        <v>23647</v>
      </c>
      <c r="L8522">
        <v>4</v>
      </c>
      <c r="M8522" t="s">
        <v>5133</v>
      </c>
      <c r="N8522">
        <v>7.1428571428571397E-2</v>
      </c>
      <c r="O8522">
        <v>5.0825921219822103E-3</v>
      </c>
    </row>
    <row r="8523" spans="1:15">
      <c r="A8523" t="s">
        <v>9500</v>
      </c>
      <c r="B8523" t="s">
        <v>23511</v>
      </c>
      <c r="C8523" t="s">
        <v>9501</v>
      </c>
      <c r="D8523">
        <v>49</v>
      </c>
      <c r="E8523">
        <v>6152</v>
      </c>
      <c r="F8523">
        <v>55</v>
      </c>
      <c r="G8523">
        <v>7804</v>
      </c>
      <c r="H8523">
        <v>3.7256660880248003E-2</v>
      </c>
      <c r="I8523">
        <v>0.21924197630964801</v>
      </c>
      <c r="J8523">
        <v>0.18844577771813201</v>
      </c>
      <c r="K8523" t="s">
        <v>29439</v>
      </c>
      <c r="L8523">
        <v>49</v>
      </c>
      <c r="M8523" t="s">
        <v>5133</v>
      </c>
      <c r="N8523">
        <v>0.89090909090909098</v>
      </c>
      <c r="O8523">
        <v>7.9648894668400503E-3</v>
      </c>
    </row>
    <row r="8524" spans="1:15">
      <c r="A8524" t="s">
        <v>9500</v>
      </c>
      <c r="B8524" t="s">
        <v>23513</v>
      </c>
      <c r="C8524" t="s">
        <v>9501</v>
      </c>
      <c r="D8524">
        <v>2</v>
      </c>
      <c r="E8524">
        <v>535</v>
      </c>
      <c r="F8524">
        <v>53</v>
      </c>
      <c r="G8524">
        <v>8124</v>
      </c>
      <c r="H8524">
        <v>0.87277908631852696</v>
      </c>
      <c r="I8524">
        <v>0.99999999999997702</v>
      </c>
      <c r="J8524">
        <v>0.95041217501583097</v>
      </c>
      <c r="K8524" t="s">
        <v>29440</v>
      </c>
      <c r="L8524">
        <v>2</v>
      </c>
      <c r="M8524" t="s">
        <v>5133</v>
      </c>
      <c r="N8524">
        <v>3.77358490566038E-2</v>
      </c>
      <c r="O8524">
        <v>3.7383177570093499E-3</v>
      </c>
    </row>
    <row r="8525" spans="1:15">
      <c r="A8525" t="s">
        <v>9502</v>
      </c>
      <c r="B8525" t="s">
        <v>23511</v>
      </c>
      <c r="C8525" t="s">
        <v>9503</v>
      </c>
      <c r="D8525">
        <v>31</v>
      </c>
      <c r="E8525">
        <v>6152</v>
      </c>
      <c r="F8525">
        <v>35</v>
      </c>
      <c r="G8525">
        <v>7804</v>
      </c>
      <c r="H8525">
        <v>0.109086608310262</v>
      </c>
      <c r="I8525">
        <v>0.46331219103301402</v>
      </c>
      <c r="J8525">
        <v>0.39823225294318798</v>
      </c>
      <c r="K8525" t="s">
        <v>29441</v>
      </c>
      <c r="L8525">
        <v>31</v>
      </c>
      <c r="M8525" t="s">
        <v>5133</v>
      </c>
      <c r="N8525">
        <v>0.88571428571428601</v>
      </c>
      <c r="O8525">
        <v>5.0390117035110501E-3</v>
      </c>
    </row>
    <row r="8526" spans="1:15">
      <c r="A8526" t="s">
        <v>9502</v>
      </c>
      <c r="B8526" t="s">
        <v>23513</v>
      </c>
      <c r="C8526" t="s">
        <v>9503</v>
      </c>
      <c r="D8526">
        <v>1</v>
      </c>
      <c r="E8526">
        <v>535</v>
      </c>
      <c r="F8526">
        <v>32</v>
      </c>
      <c r="G8526">
        <v>8124</v>
      </c>
      <c r="H8526">
        <v>0.88743738841378905</v>
      </c>
      <c r="I8526">
        <v>0.99999999999997702</v>
      </c>
      <c r="J8526">
        <v>0.95041217501583097</v>
      </c>
      <c r="K8526" t="s">
        <v>27989</v>
      </c>
      <c r="L8526">
        <v>1</v>
      </c>
      <c r="M8526" t="s">
        <v>5133</v>
      </c>
      <c r="N8526">
        <v>3.125E-2</v>
      </c>
      <c r="O8526">
        <v>1.8691588785046699E-3</v>
      </c>
    </row>
    <row r="8527" spans="1:15">
      <c r="A8527" t="s">
        <v>9502</v>
      </c>
      <c r="B8527" t="s">
        <v>23518</v>
      </c>
      <c r="C8527" t="s">
        <v>9503</v>
      </c>
      <c r="D8527">
        <v>1</v>
      </c>
      <c r="E8527">
        <v>787</v>
      </c>
      <c r="F8527">
        <v>32</v>
      </c>
      <c r="G8527">
        <v>7393</v>
      </c>
      <c r="H8527">
        <v>0.97294235941167295</v>
      </c>
      <c r="I8527">
        <v>1</v>
      </c>
      <c r="J8527">
        <v>0.966855260484069</v>
      </c>
      <c r="K8527" t="s">
        <v>26409</v>
      </c>
      <c r="L8527">
        <v>1</v>
      </c>
      <c r="M8527" t="s">
        <v>5133</v>
      </c>
      <c r="N8527">
        <v>3.125E-2</v>
      </c>
      <c r="O8527">
        <v>1.27064803049555E-3</v>
      </c>
    </row>
    <row r="8528" spans="1:15">
      <c r="A8528" t="s">
        <v>9504</v>
      </c>
      <c r="B8528" t="s">
        <v>23511</v>
      </c>
      <c r="C8528" t="s">
        <v>9505</v>
      </c>
      <c r="D8528">
        <v>23</v>
      </c>
      <c r="E8528">
        <v>6152</v>
      </c>
      <c r="F8528">
        <v>24</v>
      </c>
      <c r="G8528">
        <v>7804</v>
      </c>
      <c r="H8528">
        <v>2.4541516180316102E-2</v>
      </c>
      <c r="I8528">
        <v>0.16617003218377699</v>
      </c>
      <c r="J8528">
        <v>0.14282867485235801</v>
      </c>
      <c r="K8528" t="s">
        <v>29442</v>
      </c>
      <c r="L8528">
        <v>23</v>
      </c>
      <c r="M8528" t="s">
        <v>5133</v>
      </c>
      <c r="N8528">
        <v>0.95833333333333304</v>
      </c>
      <c r="O8528">
        <v>3.73862158647594E-3</v>
      </c>
    </row>
    <row r="8529" spans="1:15">
      <c r="A8529" t="s">
        <v>9506</v>
      </c>
      <c r="B8529" t="s">
        <v>23511</v>
      </c>
      <c r="C8529" t="s">
        <v>9507</v>
      </c>
      <c r="D8529">
        <v>16</v>
      </c>
      <c r="E8529">
        <v>6152</v>
      </c>
      <c r="F8529">
        <v>16</v>
      </c>
      <c r="G8529">
        <v>7804</v>
      </c>
      <c r="H8529">
        <v>2.2150784116779201E-2</v>
      </c>
      <c r="I8529">
        <v>0.15357019220850299</v>
      </c>
      <c r="J8529">
        <v>0.13199869291536201</v>
      </c>
      <c r="K8529" t="s">
        <v>29443</v>
      </c>
      <c r="L8529">
        <v>16</v>
      </c>
      <c r="M8529" t="s">
        <v>5133</v>
      </c>
      <c r="N8529">
        <v>1</v>
      </c>
      <c r="O8529">
        <v>2.6007802340702198E-3</v>
      </c>
    </row>
    <row r="8530" spans="1:15">
      <c r="A8530" t="s">
        <v>9508</v>
      </c>
      <c r="B8530" t="s">
        <v>23511</v>
      </c>
      <c r="C8530" t="s">
        <v>9509</v>
      </c>
      <c r="D8530">
        <v>7</v>
      </c>
      <c r="E8530">
        <v>6152</v>
      </c>
      <c r="F8530">
        <v>8</v>
      </c>
      <c r="G8530">
        <v>7804</v>
      </c>
      <c r="H8530">
        <v>0.46943957161060701</v>
      </c>
      <c r="I8530">
        <v>0.96083957126938102</v>
      </c>
      <c r="J8530">
        <v>0.82587360011061495</v>
      </c>
      <c r="K8530" t="s">
        <v>29444</v>
      </c>
      <c r="L8530">
        <v>7</v>
      </c>
      <c r="M8530" t="s">
        <v>5133</v>
      </c>
      <c r="N8530">
        <v>0.875</v>
      </c>
      <c r="O8530">
        <v>1.13784135240572E-3</v>
      </c>
    </row>
    <row r="8531" spans="1:15">
      <c r="A8531" t="s">
        <v>9510</v>
      </c>
      <c r="B8531" t="s">
        <v>23511</v>
      </c>
      <c r="C8531" t="s">
        <v>9511</v>
      </c>
      <c r="D8531">
        <v>3</v>
      </c>
      <c r="E8531">
        <v>6152</v>
      </c>
      <c r="F8531">
        <v>4</v>
      </c>
      <c r="G8531">
        <v>7804</v>
      </c>
      <c r="H8531">
        <v>0.80103341611958101</v>
      </c>
      <c r="I8531">
        <v>0.968912233598893</v>
      </c>
      <c r="J8531">
        <v>0.832812322140707</v>
      </c>
      <c r="K8531" t="s">
        <v>25533</v>
      </c>
      <c r="L8531">
        <v>3</v>
      </c>
      <c r="M8531" t="s">
        <v>2729</v>
      </c>
      <c r="N8531">
        <v>0.75</v>
      </c>
      <c r="O8531">
        <v>4.8764629388816603E-4</v>
      </c>
    </row>
    <row r="8532" spans="1:15">
      <c r="A8532" t="s">
        <v>9510</v>
      </c>
      <c r="B8532" t="s">
        <v>23513</v>
      </c>
      <c r="C8532" t="s">
        <v>9511</v>
      </c>
      <c r="D8532">
        <v>1</v>
      </c>
      <c r="E8532">
        <v>535</v>
      </c>
      <c r="F8532">
        <v>4</v>
      </c>
      <c r="G8532">
        <v>8124</v>
      </c>
      <c r="H8532">
        <v>0.23855956797771199</v>
      </c>
      <c r="I8532">
        <v>0.85273230586348503</v>
      </c>
      <c r="J8532">
        <v>0.81044716552199803</v>
      </c>
      <c r="K8532" t="s">
        <v>25534</v>
      </c>
      <c r="L8532">
        <v>1</v>
      </c>
      <c r="M8532" t="s">
        <v>2729</v>
      </c>
      <c r="N8532">
        <v>0.25</v>
      </c>
      <c r="O8532">
        <v>1.8691588785046699E-3</v>
      </c>
    </row>
    <row r="8533" spans="1:15">
      <c r="A8533" t="s">
        <v>9512</v>
      </c>
      <c r="B8533" t="s">
        <v>23511</v>
      </c>
      <c r="C8533" t="s">
        <v>9513</v>
      </c>
      <c r="D8533">
        <v>2</v>
      </c>
      <c r="E8533">
        <v>6152</v>
      </c>
      <c r="F8533">
        <v>2</v>
      </c>
      <c r="G8533">
        <v>7804</v>
      </c>
      <c r="H8533">
        <v>0.62141708038142995</v>
      </c>
      <c r="I8533">
        <v>0.968912233598893</v>
      </c>
      <c r="J8533">
        <v>0.832812322140707</v>
      </c>
      <c r="K8533" t="s">
        <v>29445</v>
      </c>
      <c r="L8533">
        <v>2</v>
      </c>
      <c r="M8533" t="s">
        <v>5133</v>
      </c>
      <c r="N8533">
        <v>1</v>
      </c>
      <c r="O8533">
        <v>3.2509752925877802E-4</v>
      </c>
    </row>
    <row r="8534" spans="1:15">
      <c r="A8534" t="s">
        <v>9514</v>
      </c>
      <c r="B8534" t="s">
        <v>23511</v>
      </c>
      <c r="C8534" t="s">
        <v>9515</v>
      </c>
      <c r="D8534">
        <v>24</v>
      </c>
      <c r="E8534">
        <v>6152</v>
      </c>
      <c r="F8534">
        <v>30</v>
      </c>
      <c r="G8534">
        <v>7804</v>
      </c>
      <c r="H8534">
        <v>0.54380668747827299</v>
      </c>
      <c r="I8534">
        <v>0.968912233598893</v>
      </c>
      <c r="J8534">
        <v>0.832812322140707</v>
      </c>
      <c r="K8534" t="s">
        <v>29446</v>
      </c>
      <c r="L8534">
        <v>24</v>
      </c>
      <c r="M8534" t="s">
        <v>5133</v>
      </c>
      <c r="N8534">
        <v>0.8</v>
      </c>
      <c r="O8534">
        <v>3.90117035110533E-3</v>
      </c>
    </row>
    <row r="8535" spans="1:15">
      <c r="A8535" t="s">
        <v>9514</v>
      </c>
      <c r="B8535" t="s">
        <v>23513</v>
      </c>
      <c r="C8535" t="s">
        <v>9515</v>
      </c>
      <c r="D8535">
        <v>1</v>
      </c>
      <c r="E8535">
        <v>535</v>
      </c>
      <c r="F8535">
        <v>32</v>
      </c>
      <c r="G8535">
        <v>8124</v>
      </c>
      <c r="H8535">
        <v>0.88743738841378905</v>
      </c>
      <c r="I8535">
        <v>0.99999999999997702</v>
      </c>
      <c r="J8535">
        <v>0.95041217501583097</v>
      </c>
      <c r="K8535" t="s">
        <v>23957</v>
      </c>
      <c r="L8535">
        <v>1</v>
      </c>
      <c r="M8535" t="s">
        <v>5133</v>
      </c>
      <c r="N8535">
        <v>3.125E-2</v>
      </c>
      <c r="O8535">
        <v>1.8691588785046699E-3</v>
      </c>
    </row>
    <row r="8536" spans="1:15">
      <c r="A8536" t="s">
        <v>9514</v>
      </c>
      <c r="B8536" t="s">
        <v>23518</v>
      </c>
      <c r="C8536" t="s">
        <v>9515</v>
      </c>
      <c r="D8536">
        <v>3</v>
      </c>
      <c r="E8536">
        <v>787</v>
      </c>
      <c r="F8536">
        <v>23</v>
      </c>
      <c r="G8536">
        <v>7393</v>
      </c>
      <c r="H8536">
        <v>0.44950640787808399</v>
      </c>
      <c r="I8536">
        <v>1</v>
      </c>
      <c r="J8536">
        <v>0.966855260484069</v>
      </c>
      <c r="K8536" t="s">
        <v>29447</v>
      </c>
      <c r="L8536">
        <v>3</v>
      </c>
      <c r="M8536" t="s">
        <v>5133</v>
      </c>
      <c r="N8536">
        <v>0.13043478260869601</v>
      </c>
      <c r="O8536">
        <v>3.8119440914866601E-3</v>
      </c>
    </row>
    <row r="8537" spans="1:15">
      <c r="A8537" t="s">
        <v>9516</v>
      </c>
      <c r="B8537" t="s">
        <v>23513</v>
      </c>
      <c r="C8537" t="s">
        <v>9517</v>
      </c>
      <c r="D8537">
        <v>2</v>
      </c>
      <c r="E8537">
        <v>535</v>
      </c>
      <c r="F8537">
        <v>42</v>
      </c>
      <c r="G8537">
        <v>8124</v>
      </c>
      <c r="H8537">
        <v>0.77420808602914903</v>
      </c>
      <c r="I8537">
        <v>0.99999999999997702</v>
      </c>
      <c r="J8537">
        <v>0.95041217501583097</v>
      </c>
      <c r="K8537" t="s">
        <v>23703</v>
      </c>
      <c r="L8537">
        <v>2</v>
      </c>
      <c r="M8537" t="s">
        <v>5133</v>
      </c>
      <c r="N8537">
        <v>4.7619047619047603E-2</v>
      </c>
      <c r="O8537">
        <v>3.7383177570093499E-3</v>
      </c>
    </row>
    <row r="8538" spans="1:15">
      <c r="A8538" t="s">
        <v>9516</v>
      </c>
      <c r="B8538" t="s">
        <v>23511</v>
      </c>
      <c r="C8538" t="s">
        <v>9517</v>
      </c>
      <c r="D8538">
        <v>38</v>
      </c>
      <c r="E8538">
        <v>6152</v>
      </c>
      <c r="F8538">
        <v>41</v>
      </c>
      <c r="G8538">
        <v>7804</v>
      </c>
      <c r="H8538">
        <v>1.59415300047176E-2</v>
      </c>
      <c r="I8538">
        <v>0.119622227817412</v>
      </c>
      <c r="J8538">
        <v>0.10281928731380401</v>
      </c>
      <c r="K8538" t="s">
        <v>29448</v>
      </c>
      <c r="L8538">
        <v>38</v>
      </c>
      <c r="M8538" t="s">
        <v>5133</v>
      </c>
      <c r="N8538">
        <v>0.92682926829268297</v>
      </c>
      <c r="O8538">
        <v>6.1768530559167803E-3</v>
      </c>
    </row>
    <row r="8539" spans="1:15">
      <c r="A8539" t="s">
        <v>9518</v>
      </c>
      <c r="B8539" t="s">
        <v>23511</v>
      </c>
      <c r="C8539" t="s">
        <v>9519</v>
      </c>
      <c r="D8539">
        <v>28</v>
      </c>
      <c r="E8539">
        <v>6152</v>
      </c>
      <c r="F8539">
        <v>31</v>
      </c>
      <c r="G8539">
        <v>7804</v>
      </c>
      <c r="H8539">
        <v>8.1102094363740496E-2</v>
      </c>
      <c r="I8539">
        <v>0.37698305902314699</v>
      </c>
      <c r="J8539">
        <v>0.324029489881273</v>
      </c>
      <c r="K8539" t="s">
        <v>29449</v>
      </c>
      <c r="L8539">
        <v>28</v>
      </c>
      <c r="M8539" t="s">
        <v>5133</v>
      </c>
      <c r="N8539">
        <v>0.90322580645161299</v>
      </c>
      <c r="O8539">
        <v>4.5513654096228902E-3</v>
      </c>
    </row>
    <row r="8540" spans="1:15">
      <c r="A8540" t="s">
        <v>9518</v>
      </c>
      <c r="B8540" t="s">
        <v>23513</v>
      </c>
      <c r="C8540" t="s">
        <v>9519</v>
      </c>
      <c r="D8540">
        <v>2</v>
      </c>
      <c r="E8540">
        <v>535</v>
      </c>
      <c r="F8540">
        <v>31</v>
      </c>
      <c r="G8540">
        <v>8124</v>
      </c>
      <c r="H8540">
        <v>0.61501687753867296</v>
      </c>
      <c r="I8540">
        <v>0.99999999999997702</v>
      </c>
      <c r="J8540">
        <v>0.95041217501583097</v>
      </c>
      <c r="K8540" t="s">
        <v>23703</v>
      </c>
      <c r="L8540">
        <v>2</v>
      </c>
      <c r="M8540" t="s">
        <v>5133</v>
      </c>
      <c r="N8540">
        <v>6.4516129032258104E-2</v>
      </c>
      <c r="O8540">
        <v>3.7383177570093499E-3</v>
      </c>
    </row>
    <row r="8541" spans="1:15">
      <c r="A8541" t="s">
        <v>9520</v>
      </c>
      <c r="B8541" t="s">
        <v>23511</v>
      </c>
      <c r="C8541" t="s">
        <v>9521</v>
      </c>
      <c r="D8541">
        <v>8</v>
      </c>
      <c r="E8541">
        <v>6152</v>
      </c>
      <c r="F8541">
        <v>8</v>
      </c>
      <c r="G8541">
        <v>7804</v>
      </c>
      <c r="H8541">
        <v>0.148995721685201</v>
      </c>
      <c r="I8541">
        <v>0.54611425167193095</v>
      </c>
      <c r="J8541">
        <v>0.46940338073728599</v>
      </c>
      <c r="K8541" t="s">
        <v>29450</v>
      </c>
      <c r="L8541">
        <v>8</v>
      </c>
      <c r="M8541" t="s">
        <v>5133</v>
      </c>
      <c r="N8541">
        <v>1</v>
      </c>
      <c r="O8541">
        <v>1.3003901170351099E-3</v>
      </c>
    </row>
    <row r="8542" spans="1:15">
      <c r="A8542" t="s">
        <v>9522</v>
      </c>
      <c r="B8542" t="s">
        <v>23511</v>
      </c>
      <c r="C8542" t="s">
        <v>9523</v>
      </c>
      <c r="D8542">
        <v>6</v>
      </c>
      <c r="E8542">
        <v>6152</v>
      </c>
      <c r="F8542">
        <v>6</v>
      </c>
      <c r="G8542">
        <v>7804</v>
      </c>
      <c r="H8542">
        <v>0.23986678822258201</v>
      </c>
      <c r="I8542">
        <v>0.71382528017432401</v>
      </c>
      <c r="J8542">
        <v>0.61355659322887801</v>
      </c>
      <c r="K8542" t="s">
        <v>29451</v>
      </c>
      <c r="L8542">
        <v>6</v>
      </c>
      <c r="M8542" t="s">
        <v>5133</v>
      </c>
      <c r="N8542">
        <v>1</v>
      </c>
      <c r="O8542">
        <v>9.7529258777633303E-4</v>
      </c>
    </row>
    <row r="8543" spans="1:15">
      <c r="A8543" t="s">
        <v>9524</v>
      </c>
      <c r="B8543" t="s">
        <v>23513</v>
      </c>
      <c r="C8543" t="s">
        <v>9525</v>
      </c>
      <c r="D8543">
        <v>2</v>
      </c>
      <c r="E8543">
        <v>535</v>
      </c>
      <c r="F8543">
        <v>35</v>
      </c>
      <c r="G8543">
        <v>8124</v>
      </c>
      <c r="H8543">
        <v>0.681100163806446</v>
      </c>
      <c r="I8543">
        <v>0.99999999999997702</v>
      </c>
      <c r="J8543">
        <v>0.95041217501583097</v>
      </c>
      <c r="K8543" t="s">
        <v>23703</v>
      </c>
      <c r="L8543">
        <v>2</v>
      </c>
      <c r="M8543" t="s">
        <v>5133</v>
      </c>
      <c r="N8543">
        <v>5.7142857142857099E-2</v>
      </c>
      <c r="O8543">
        <v>3.7383177570093499E-3</v>
      </c>
    </row>
    <row r="8544" spans="1:15">
      <c r="A8544" t="s">
        <v>9524</v>
      </c>
      <c r="B8544" t="s">
        <v>23511</v>
      </c>
      <c r="C8544" t="s">
        <v>9525</v>
      </c>
      <c r="D8544">
        <v>32</v>
      </c>
      <c r="E8544">
        <v>6152</v>
      </c>
      <c r="F8544">
        <v>35</v>
      </c>
      <c r="G8544">
        <v>7804</v>
      </c>
      <c r="H8544">
        <v>4.3299083431879701E-2</v>
      </c>
      <c r="I8544">
        <v>0.24798107992254501</v>
      </c>
      <c r="J8544">
        <v>0.21314799406563201</v>
      </c>
      <c r="K8544" t="s">
        <v>29452</v>
      </c>
      <c r="L8544">
        <v>32</v>
      </c>
      <c r="M8544" t="s">
        <v>5133</v>
      </c>
      <c r="N8544">
        <v>0.91428571428571404</v>
      </c>
      <c r="O8544">
        <v>5.2015604681404396E-3</v>
      </c>
    </row>
    <row r="8545" spans="1:15">
      <c r="A8545" t="s">
        <v>9526</v>
      </c>
      <c r="B8545" t="s">
        <v>23511</v>
      </c>
      <c r="C8545" t="s">
        <v>9527</v>
      </c>
      <c r="D8545">
        <v>1</v>
      </c>
      <c r="E8545">
        <v>6152</v>
      </c>
      <c r="F8545">
        <v>1</v>
      </c>
      <c r="G8545">
        <v>7804</v>
      </c>
      <c r="H8545">
        <v>0.788313685289595</v>
      </c>
      <c r="I8545">
        <v>0.968912233598893</v>
      </c>
      <c r="J8545">
        <v>0.832812322140707</v>
      </c>
      <c r="K8545" t="s">
        <v>25515</v>
      </c>
      <c r="L8545">
        <v>1</v>
      </c>
      <c r="M8545" t="s">
        <v>5133</v>
      </c>
      <c r="N8545">
        <v>1</v>
      </c>
      <c r="O8545">
        <v>1.6254876462938901E-4</v>
      </c>
    </row>
    <row r="8546" spans="1:15">
      <c r="A8546" t="s">
        <v>9528</v>
      </c>
      <c r="B8546" t="s">
        <v>23511</v>
      </c>
      <c r="C8546" t="s">
        <v>9529</v>
      </c>
      <c r="D8546">
        <v>5</v>
      </c>
      <c r="E8546">
        <v>6152</v>
      </c>
      <c r="F8546">
        <v>5</v>
      </c>
      <c r="G8546">
        <v>7804</v>
      </c>
      <c r="H8546">
        <v>0.30433074367137097</v>
      </c>
      <c r="I8546">
        <v>0.81020448119108801</v>
      </c>
      <c r="J8546">
        <v>0.69639772519260701</v>
      </c>
      <c r="K8546" t="s">
        <v>29453</v>
      </c>
      <c r="L8546">
        <v>5</v>
      </c>
      <c r="M8546" t="s">
        <v>5133</v>
      </c>
      <c r="N8546">
        <v>1</v>
      </c>
      <c r="O8546">
        <v>8.1274382314694405E-4</v>
      </c>
    </row>
    <row r="8547" spans="1:15">
      <c r="A8547" t="s">
        <v>9530</v>
      </c>
      <c r="B8547" t="s">
        <v>23511</v>
      </c>
      <c r="C8547" t="s">
        <v>9531</v>
      </c>
      <c r="D8547">
        <v>3</v>
      </c>
      <c r="E8547">
        <v>6152</v>
      </c>
      <c r="F8547">
        <v>3</v>
      </c>
      <c r="G8547">
        <v>7804</v>
      </c>
      <c r="H8547">
        <v>0.489837867770546</v>
      </c>
      <c r="I8547">
        <v>0.96083957126938102</v>
      </c>
      <c r="J8547">
        <v>0.82587360011061495</v>
      </c>
      <c r="K8547" t="s">
        <v>29454</v>
      </c>
      <c r="L8547">
        <v>3</v>
      </c>
      <c r="M8547" t="s">
        <v>5133</v>
      </c>
      <c r="N8547">
        <v>1</v>
      </c>
      <c r="O8547">
        <v>4.8764629388816603E-4</v>
      </c>
    </row>
    <row r="8548" spans="1:15">
      <c r="A8548" t="s">
        <v>9532</v>
      </c>
      <c r="B8548" t="s">
        <v>23513</v>
      </c>
      <c r="C8548" t="s">
        <v>9533</v>
      </c>
      <c r="D8548">
        <v>1</v>
      </c>
      <c r="E8548">
        <v>535</v>
      </c>
      <c r="F8548">
        <v>6</v>
      </c>
      <c r="G8548">
        <v>8124</v>
      </c>
      <c r="H8548">
        <v>0.33559747746230201</v>
      </c>
      <c r="I8548">
        <v>0.97804040131218795</v>
      </c>
      <c r="J8548">
        <v>0.92954150506449396</v>
      </c>
      <c r="K8548" t="s">
        <v>23845</v>
      </c>
      <c r="L8548">
        <v>1</v>
      </c>
      <c r="M8548" t="s">
        <v>5133</v>
      </c>
      <c r="N8548">
        <v>0.16666666666666699</v>
      </c>
      <c r="O8548">
        <v>1.8691588785046699E-3</v>
      </c>
    </row>
    <row r="8549" spans="1:15">
      <c r="A8549" t="s">
        <v>9532</v>
      </c>
      <c r="B8549" t="s">
        <v>23511</v>
      </c>
      <c r="C8549" t="s">
        <v>9533</v>
      </c>
      <c r="D8549">
        <v>3</v>
      </c>
      <c r="E8549">
        <v>6152</v>
      </c>
      <c r="F8549">
        <v>6</v>
      </c>
      <c r="G8549">
        <v>7804</v>
      </c>
      <c r="H8549">
        <v>0.97922542091541498</v>
      </c>
      <c r="I8549">
        <v>1</v>
      </c>
      <c r="J8549">
        <v>0.85953329234717102</v>
      </c>
      <c r="K8549" t="s">
        <v>29455</v>
      </c>
      <c r="L8549">
        <v>3</v>
      </c>
      <c r="M8549" t="s">
        <v>5133</v>
      </c>
      <c r="N8549">
        <v>0.5</v>
      </c>
      <c r="O8549">
        <v>4.8764629388816603E-4</v>
      </c>
    </row>
    <row r="8550" spans="1:15">
      <c r="A8550" t="s">
        <v>9534</v>
      </c>
      <c r="B8550" t="s">
        <v>23511</v>
      </c>
      <c r="C8550" t="s">
        <v>9535</v>
      </c>
      <c r="D8550">
        <v>4</v>
      </c>
      <c r="E8550">
        <v>6152</v>
      </c>
      <c r="F8550">
        <v>4</v>
      </c>
      <c r="G8550">
        <v>7804</v>
      </c>
      <c r="H8550">
        <v>0.38610601832086699</v>
      </c>
      <c r="I8550">
        <v>0.90829480295553899</v>
      </c>
      <c r="J8550">
        <v>0.78070962240619901</v>
      </c>
      <c r="K8550" t="s">
        <v>29456</v>
      </c>
      <c r="L8550">
        <v>4</v>
      </c>
      <c r="M8550" t="s">
        <v>5133</v>
      </c>
      <c r="N8550">
        <v>1</v>
      </c>
      <c r="O8550">
        <v>6.5019505851755496E-4</v>
      </c>
    </row>
    <row r="8551" spans="1:15">
      <c r="A8551" t="s">
        <v>9536</v>
      </c>
      <c r="B8551" t="s">
        <v>23511</v>
      </c>
      <c r="C8551" t="s">
        <v>9537</v>
      </c>
      <c r="D8551">
        <v>2</v>
      </c>
      <c r="E8551">
        <v>6152</v>
      </c>
      <c r="F8551">
        <v>4</v>
      </c>
      <c r="G8551">
        <v>7804</v>
      </c>
      <c r="H8551">
        <v>0.96811759508681905</v>
      </c>
      <c r="I8551">
        <v>1</v>
      </c>
      <c r="J8551">
        <v>0.85953329234717102</v>
      </c>
      <c r="K8551" t="s">
        <v>29457</v>
      </c>
      <c r="L8551">
        <v>2</v>
      </c>
      <c r="M8551" t="s">
        <v>5133</v>
      </c>
      <c r="N8551">
        <v>0.5</v>
      </c>
      <c r="O8551">
        <v>3.2509752925877802E-4</v>
      </c>
    </row>
    <row r="8552" spans="1:15">
      <c r="A8552" t="s">
        <v>9536</v>
      </c>
      <c r="B8552" t="s">
        <v>23513</v>
      </c>
      <c r="C8552" t="s">
        <v>9537</v>
      </c>
      <c r="D8552">
        <v>1</v>
      </c>
      <c r="E8552">
        <v>535</v>
      </c>
      <c r="F8552">
        <v>4</v>
      </c>
      <c r="G8552">
        <v>8124</v>
      </c>
      <c r="H8552">
        <v>0.23855956797771199</v>
      </c>
      <c r="I8552">
        <v>0.85273230586348503</v>
      </c>
      <c r="J8552">
        <v>0.81044716552199803</v>
      </c>
      <c r="K8552" t="s">
        <v>23845</v>
      </c>
      <c r="L8552">
        <v>1</v>
      </c>
      <c r="M8552" t="s">
        <v>5133</v>
      </c>
      <c r="N8552">
        <v>0.25</v>
      </c>
      <c r="O8552">
        <v>1.8691588785046699E-3</v>
      </c>
    </row>
    <row r="8553" spans="1:15">
      <c r="A8553" t="s">
        <v>9538</v>
      </c>
      <c r="B8553" t="s">
        <v>23513</v>
      </c>
      <c r="C8553" t="s">
        <v>9539</v>
      </c>
      <c r="D8553">
        <v>3</v>
      </c>
      <c r="E8553">
        <v>535</v>
      </c>
      <c r="F8553">
        <v>36</v>
      </c>
      <c r="G8553">
        <v>8124</v>
      </c>
      <c r="H8553">
        <v>0.42609668533232797</v>
      </c>
      <c r="I8553">
        <v>0.99999999999997702</v>
      </c>
      <c r="J8553">
        <v>0.95041217501583097</v>
      </c>
      <c r="K8553" t="s">
        <v>29458</v>
      </c>
      <c r="L8553">
        <v>3</v>
      </c>
      <c r="M8553" t="s">
        <v>5133</v>
      </c>
      <c r="N8553">
        <v>8.3333333333333301E-2</v>
      </c>
      <c r="O8553">
        <v>5.60747663551402E-3</v>
      </c>
    </row>
    <row r="8554" spans="1:15">
      <c r="A8554" t="s">
        <v>9538</v>
      </c>
      <c r="B8554" t="s">
        <v>23511</v>
      </c>
      <c r="C8554" t="s">
        <v>9539</v>
      </c>
      <c r="D8554">
        <v>29</v>
      </c>
      <c r="E8554">
        <v>6152</v>
      </c>
      <c r="F8554">
        <v>35</v>
      </c>
      <c r="G8554">
        <v>7804</v>
      </c>
      <c r="H8554">
        <v>0.36655789799461302</v>
      </c>
      <c r="I8554">
        <v>0.90829480295553899</v>
      </c>
      <c r="J8554">
        <v>0.78070962240619901</v>
      </c>
      <c r="K8554" t="s">
        <v>29459</v>
      </c>
      <c r="L8554">
        <v>29</v>
      </c>
      <c r="M8554" t="s">
        <v>5133</v>
      </c>
      <c r="N8554">
        <v>0.82857142857142896</v>
      </c>
      <c r="O8554">
        <v>4.7139141742522797E-3</v>
      </c>
    </row>
    <row r="8555" spans="1:15">
      <c r="A8555" t="s">
        <v>9538</v>
      </c>
      <c r="B8555" t="s">
        <v>23518</v>
      </c>
      <c r="C8555" t="s">
        <v>9539</v>
      </c>
      <c r="D8555">
        <v>1</v>
      </c>
      <c r="E8555">
        <v>787</v>
      </c>
      <c r="F8555">
        <v>28</v>
      </c>
      <c r="G8555">
        <v>7393</v>
      </c>
      <c r="H8555">
        <v>0.95747465990382596</v>
      </c>
      <c r="I8555">
        <v>1</v>
      </c>
      <c r="J8555">
        <v>0.966855260484069</v>
      </c>
      <c r="K8555" t="s">
        <v>23961</v>
      </c>
      <c r="L8555">
        <v>1</v>
      </c>
      <c r="M8555" t="s">
        <v>5133</v>
      </c>
      <c r="N8555">
        <v>3.5714285714285698E-2</v>
      </c>
      <c r="O8555">
        <v>1.27064803049555E-3</v>
      </c>
    </row>
    <row r="8556" spans="1:15">
      <c r="A8556" t="s">
        <v>9540</v>
      </c>
      <c r="B8556" t="s">
        <v>23513</v>
      </c>
      <c r="C8556" t="s">
        <v>9541</v>
      </c>
      <c r="D8556">
        <v>5</v>
      </c>
      <c r="E8556">
        <v>535</v>
      </c>
      <c r="F8556">
        <v>73</v>
      </c>
      <c r="G8556">
        <v>8124</v>
      </c>
      <c r="H8556">
        <v>0.53072145859462205</v>
      </c>
      <c r="I8556">
        <v>0.99999999999997702</v>
      </c>
      <c r="J8556">
        <v>0.95041217501583097</v>
      </c>
      <c r="K8556" t="s">
        <v>29460</v>
      </c>
      <c r="L8556">
        <v>5</v>
      </c>
      <c r="M8556" t="s">
        <v>5133</v>
      </c>
      <c r="N8556">
        <v>6.8493150684931503E-2</v>
      </c>
      <c r="O8556">
        <v>9.3457943925233603E-3</v>
      </c>
    </row>
    <row r="8557" spans="1:15">
      <c r="A8557" t="s">
        <v>9540</v>
      </c>
      <c r="B8557" t="s">
        <v>23511</v>
      </c>
      <c r="C8557" t="s">
        <v>9541</v>
      </c>
      <c r="D8557">
        <v>53</v>
      </c>
      <c r="E8557">
        <v>6152</v>
      </c>
      <c r="F8557">
        <v>72</v>
      </c>
      <c r="G8557">
        <v>7804</v>
      </c>
      <c r="H8557">
        <v>0.88932905785962701</v>
      </c>
      <c r="I8557">
        <v>1</v>
      </c>
      <c r="J8557">
        <v>0.85953329234717102</v>
      </c>
      <c r="K8557" t="s">
        <v>29461</v>
      </c>
      <c r="L8557">
        <v>53</v>
      </c>
      <c r="M8557" t="s">
        <v>5133</v>
      </c>
      <c r="N8557">
        <v>0.73611111111111105</v>
      </c>
      <c r="O8557">
        <v>8.6150845253576101E-3</v>
      </c>
    </row>
    <row r="8558" spans="1:15">
      <c r="A8558" t="s">
        <v>9540</v>
      </c>
      <c r="B8558" t="s">
        <v>23518</v>
      </c>
      <c r="C8558" t="s">
        <v>9541</v>
      </c>
      <c r="D8558">
        <v>11</v>
      </c>
      <c r="E8558">
        <v>787</v>
      </c>
      <c r="F8558">
        <v>65</v>
      </c>
      <c r="G8558">
        <v>7393</v>
      </c>
      <c r="H8558">
        <v>8.0097614034964904E-2</v>
      </c>
      <c r="I8558">
        <v>0.63266972740240601</v>
      </c>
      <c r="J8558">
        <v>0.61170005408803896</v>
      </c>
      <c r="K8558" t="s">
        <v>29462</v>
      </c>
      <c r="L8558">
        <v>11</v>
      </c>
      <c r="M8558" t="s">
        <v>5133</v>
      </c>
      <c r="N8558">
        <v>0.16923076923076899</v>
      </c>
      <c r="O8558">
        <v>1.3977128335451099E-2</v>
      </c>
    </row>
    <row r="8559" spans="1:15">
      <c r="A8559" t="s">
        <v>9542</v>
      </c>
      <c r="B8559" t="s">
        <v>23511</v>
      </c>
      <c r="C8559" t="s">
        <v>9543</v>
      </c>
      <c r="D8559">
        <v>34</v>
      </c>
      <c r="E8559">
        <v>6152</v>
      </c>
      <c r="F8559">
        <v>41</v>
      </c>
      <c r="G8559">
        <v>7804</v>
      </c>
      <c r="H8559">
        <v>0.336816064530987</v>
      </c>
      <c r="I8559">
        <v>0.87709103910391695</v>
      </c>
      <c r="J8559">
        <v>0.75388894852919097</v>
      </c>
      <c r="K8559" t="s">
        <v>29463</v>
      </c>
      <c r="L8559">
        <v>34</v>
      </c>
      <c r="M8559" t="s">
        <v>5133</v>
      </c>
      <c r="N8559">
        <v>0.82926829268292701</v>
      </c>
      <c r="O8559">
        <v>5.5266579973992204E-3</v>
      </c>
    </row>
    <row r="8560" spans="1:15">
      <c r="A8560" t="s">
        <v>9542</v>
      </c>
      <c r="B8560" t="s">
        <v>23518</v>
      </c>
      <c r="C8560" t="s">
        <v>9543</v>
      </c>
      <c r="D8560">
        <v>6</v>
      </c>
      <c r="E8560">
        <v>787</v>
      </c>
      <c r="F8560">
        <v>39</v>
      </c>
      <c r="G8560">
        <v>7393</v>
      </c>
      <c r="H8560">
        <v>0.23044479294543599</v>
      </c>
      <c r="I8560">
        <v>0.91823386727489298</v>
      </c>
      <c r="J8560">
        <v>0.88779924492936102</v>
      </c>
      <c r="K8560" t="s">
        <v>29464</v>
      </c>
      <c r="L8560">
        <v>6</v>
      </c>
      <c r="M8560" t="s">
        <v>5133</v>
      </c>
      <c r="N8560">
        <v>0.15384615384615399</v>
      </c>
      <c r="O8560">
        <v>7.6238881829733202E-3</v>
      </c>
    </row>
    <row r="8561" spans="1:15">
      <c r="A8561" t="s">
        <v>9542</v>
      </c>
      <c r="B8561" t="s">
        <v>23513</v>
      </c>
      <c r="C8561" t="s">
        <v>9543</v>
      </c>
      <c r="D8561">
        <v>1</v>
      </c>
      <c r="E8561">
        <v>535</v>
      </c>
      <c r="F8561">
        <v>40</v>
      </c>
      <c r="G8561">
        <v>8124</v>
      </c>
      <c r="H8561">
        <v>0.93489173986920704</v>
      </c>
      <c r="I8561">
        <v>0.99999999999997702</v>
      </c>
      <c r="J8561">
        <v>0.95041217501583097</v>
      </c>
      <c r="K8561" t="s">
        <v>25451</v>
      </c>
      <c r="L8561">
        <v>1</v>
      </c>
      <c r="M8561" t="s">
        <v>5133</v>
      </c>
      <c r="N8561">
        <v>2.5000000000000001E-2</v>
      </c>
      <c r="O8561">
        <v>1.8691588785046699E-3</v>
      </c>
    </row>
    <row r="8562" spans="1:15">
      <c r="A8562" t="s">
        <v>9544</v>
      </c>
      <c r="B8562" t="s">
        <v>23511</v>
      </c>
      <c r="C8562" t="s">
        <v>9545</v>
      </c>
      <c r="D8562">
        <v>4</v>
      </c>
      <c r="E8562">
        <v>6152</v>
      </c>
      <c r="F8562">
        <v>8</v>
      </c>
      <c r="G8562">
        <v>7804</v>
      </c>
      <c r="H8562">
        <v>0.98669319323831794</v>
      </c>
      <c r="I8562">
        <v>1</v>
      </c>
      <c r="J8562">
        <v>0.85953329234717102</v>
      </c>
      <c r="K8562" t="s">
        <v>29465</v>
      </c>
      <c r="L8562">
        <v>4</v>
      </c>
      <c r="M8562" t="s">
        <v>5133</v>
      </c>
      <c r="N8562">
        <v>0.5</v>
      </c>
      <c r="O8562">
        <v>6.5019505851755496E-4</v>
      </c>
    </row>
    <row r="8563" spans="1:15">
      <c r="A8563" t="s">
        <v>9544</v>
      </c>
      <c r="B8563" t="s">
        <v>23518</v>
      </c>
      <c r="C8563" t="s">
        <v>9545</v>
      </c>
      <c r="D8563">
        <v>1</v>
      </c>
      <c r="E8563">
        <v>787</v>
      </c>
      <c r="F8563">
        <v>8</v>
      </c>
      <c r="G8563">
        <v>7393</v>
      </c>
      <c r="H8563">
        <v>0.59379355565791103</v>
      </c>
      <c r="I8563">
        <v>1</v>
      </c>
      <c r="J8563">
        <v>0.966855260484069</v>
      </c>
      <c r="K8563" t="s">
        <v>23819</v>
      </c>
      <c r="L8563">
        <v>1</v>
      </c>
      <c r="M8563" t="s">
        <v>5133</v>
      </c>
      <c r="N8563">
        <v>0.125</v>
      </c>
      <c r="O8563">
        <v>1.27064803049555E-3</v>
      </c>
    </row>
    <row r="8564" spans="1:15">
      <c r="A8564" t="s">
        <v>9544</v>
      </c>
      <c r="B8564" t="s">
        <v>23513</v>
      </c>
      <c r="C8564" t="s">
        <v>9545</v>
      </c>
      <c r="D8564">
        <v>2</v>
      </c>
      <c r="E8564">
        <v>535</v>
      </c>
      <c r="F8564">
        <v>8</v>
      </c>
      <c r="G8564">
        <v>8124</v>
      </c>
      <c r="H8564">
        <v>9.3045175391437404E-2</v>
      </c>
      <c r="I8564">
        <v>0.56952430364965301</v>
      </c>
      <c r="J8564">
        <v>0.54128283215605599</v>
      </c>
      <c r="K8564" t="s">
        <v>23659</v>
      </c>
      <c r="L8564">
        <v>2</v>
      </c>
      <c r="M8564" t="s">
        <v>5133</v>
      </c>
      <c r="N8564">
        <v>0.25</v>
      </c>
      <c r="O8564">
        <v>3.7383177570093499E-3</v>
      </c>
    </row>
    <row r="8565" spans="1:15">
      <c r="A8565" t="s">
        <v>9546</v>
      </c>
      <c r="B8565" t="s">
        <v>23511</v>
      </c>
      <c r="C8565" t="s">
        <v>9547</v>
      </c>
      <c r="D8565">
        <v>4</v>
      </c>
      <c r="E8565">
        <v>6152</v>
      </c>
      <c r="F8565">
        <v>6</v>
      </c>
      <c r="G8565">
        <v>7804</v>
      </c>
      <c r="H8565">
        <v>0.88632030892592895</v>
      </c>
      <c r="I8565">
        <v>1</v>
      </c>
      <c r="J8565">
        <v>0.85953329234717102</v>
      </c>
      <c r="K8565" t="s">
        <v>28193</v>
      </c>
      <c r="L8565">
        <v>4</v>
      </c>
      <c r="M8565" t="s">
        <v>5133</v>
      </c>
      <c r="N8565">
        <v>0.66666666666666696</v>
      </c>
      <c r="O8565">
        <v>6.5019505851755496E-4</v>
      </c>
    </row>
    <row r="8566" spans="1:15">
      <c r="A8566" t="s">
        <v>9546</v>
      </c>
      <c r="B8566" t="s">
        <v>23513</v>
      </c>
      <c r="C8566" t="s">
        <v>9547</v>
      </c>
      <c r="D8566">
        <v>2</v>
      </c>
      <c r="E8566">
        <v>535</v>
      </c>
      <c r="F8566">
        <v>6</v>
      </c>
      <c r="G8566">
        <v>8124</v>
      </c>
      <c r="H8566">
        <v>5.4382802179337199E-2</v>
      </c>
      <c r="I8566">
        <v>0.448760549738495</v>
      </c>
      <c r="J8566">
        <v>0.42650749013827299</v>
      </c>
      <c r="K8566" t="s">
        <v>29466</v>
      </c>
      <c r="L8566">
        <v>2</v>
      </c>
      <c r="M8566" t="s">
        <v>5133</v>
      </c>
      <c r="N8566">
        <v>0.33333333333333298</v>
      </c>
      <c r="O8566">
        <v>3.7383177570093499E-3</v>
      </c>
    </row>
    <row r="8567" spans="1:15">
      <c r="A8567" t="s">
        <v>9548</v>
      </c>
      <c r="B8567" t="s">
        <v>23518</v>
      </c>
      <c r="C8567" t="s">
        <v>9549</v>
      </c>
      <c r="D8567">
        <v>1</v>
      </c>
      <c r="E8567">
        <v>787</v>
      </c>
      <c r="F8567">
        <v>1</v>
      </c>
      <c r="G8567">
        <v>7393</v>
      </c>
      <c r="H8567">
        <v>0.106452049235764</v>
      </c>
      <c r="I8567">
        <v>0.63266972740240601</v>
      </c>
      <c r="J8567">
        <v>0.61170005408803896</v>
      </c>
      <c r="K8567" t="s">
        <v>23892</v>
      </c>
      <c r="L8567">
        <v>1</v>
      </c>
      <c r="M8567" t="s">
        <v>5133</v>
      </c>
      <c r="N8567">
        <v>1</v>
      </c>
      <c r="O8567">
        <v>1.27064803049555E-3</v>
      </c>
    </row>
    <row r="8568" spans="1:15">
      <c r="A8568" t="s">
        <v>29467</v>
      </c>
      <c r="B8568" t="s">
        <v>23518</v>
      </c>
      <c r="C8568" t="s">
        <v>29468</v>
      </c>
      <c r="D8568">
        <v>1</v>
      </c>
      <c r="E8568">
        <v>787</v>
      </c>
      <c r="F8568">
        <v>1</v>
      </c>
      <c r="G8568">
        <v>7393</v>
      </c>
      <c r="H8568">
        <v>0.106452049235764</v>
      </c>
      <c r="I8568">
        <v>0.63266972740240601</v>
      </c>
      <c r="J8568">
        <v>0.61170005408803896</v>
      </c>
      <c r="K8568" t="s">
        <v>29469</v>
      </c>
      <c r="L8568">
        <v>1</v>
      </c>
      <c r="M8568" t="s">
        <v>5133</v>
      </c>
      <c r="N8568">
        <v>1</v>
      </c>
      <c r="O8568">
        <v>1.27064803049555E-3</v>
      </c>
    </row>
    <row r="8569" spans="1:15">
      <c r="A8569" t="s">
        <v>9550</v>
      </c>
      <c r="B8569" t="s">
        <v>23518</v>
      </c>
      <c r="C8569" t="s">
        <v>9551</v>
      </c>
      <c r="D8569">
        <v>2</v>
      </c>
      <c r="E8569">
        <v>787</v>
      </c>
      <c r="F8569">
        <v>15</v>
      </c>
      <c r="G8569">
        <v>7393</v>
      </c>
      <c r="H8569">
        <v>0.48505374542886198</v>
      </c>
      <c r="I8569">
        <v>1</v>
      </c>
      <c r="J8569">
        <v>0.966855260484069</v>
      </c>
      <c r="K8569" t="s">
        <v>29470</v>
      </c>
      <c r="L8569">
        <v>2</v>
      </c>
      <c r="M8569" t="s">
        <v>5133</v>
      </c>
      <c r="N8569">
        <v>0.133333333333333</v>
      </c>
      <c r="O8569">
        <v>2.5412960609911099E-3</v>
      </c>
    </row>
    <row r="8570" spans="1:15">
      <c r="A8570" t="s">
        <v>9550</v>
      </c>
      <c r="B8570" t="s">
        <v>23511</v>
      </c>
      <c r="C8570" t="s">
        <v>9551</v>
      </c>
      <c r="D8570">
        <v>10</v>
      </c>
      <c r="E8570">
        <v>6152</v>
      </c>
      <c r="F8570">
        <v>16</v>
      </c>
      <c r="G8570">
        <v>7804</v>
      </c>
      <c r="H8570">
        <v>0.96454287250950799</v>
      </c>
      <c r="I8570">
        <v>1</v>
      </c>
      <c r="J8570">
        <v>0.85953329234717102</v>
      </c>
      <c r="K8570" t="s">
        <v>29471</v>
      </c>
      <c r="L8570">
        <v>10</v>
      </c>
      <c r="M8570" t="s">
        <v>5133</v>
      </c>
      <c r="N8570">
        <v>0.625</v>
      </c>
      <c r="O8570">
        <v>1.62548764629389E-3</v>
      </c>
    </row>
    <row r="8571" spans="1:15">
      <c r="A8571" t="s">
        <v>9552</v>
      </c>
      <c r="B8571" t="s">
        <v>23518</v>
      </c>
      <c r="C8571" t="s">
        <v>9553</v>
      </c>
      <c r="D8571">
        <v>6</v>
      </c>
      <c r="E8571">
        <v>787</v>
      </c>
      <c r="F8571">
        <v>25</v>
      </c>
      <c r="G8571">
        <v>7393</v>
      </c>
      <c r="H8571">
        <v>4.3259932059824098E-2</v>
      </c>
      <c r="I8571">
        <v>0.55827764118643997</v>
      </c>
      <c r="J8571">
        <v>0.53977367419174704</v>
      </c>
      <c r="K8571" t="s">
        <v>29472</v>
      </c>
      <c r="L8571">
        <v>6</v>
      </c>
      <c r="M8571" t="s">
        <v>5133</v>
      </c>
      <c r="N8571">
        <v>0.24</v>
      </c>
      <c r="O8571">
        <v>7.6238881829733202E-3</v>
      </c>
    </row>
    <row r="8572" spans="1:15">
      <c r="A8572" t="s">
        <v>9552</v>
      </c>
      <c r="B8572" t="s">
        <v>23513</v>
      </c>
      <c r="C8572" t="s">
        <v>9553</v>
      </c>
      <c r="D8572">
        <v>10</v>
      </c>
      <c r="E8572">
        <v>535</v>
      </c>
      <c r="F8572">
        <v>28</v>
      </c>
      <c r="G8572">
        <v>8124</v>
      </c>
      <c r="H8572" s="34">
        <v>6.2725192544197898E-6</v>
      </c>
      <c r="I8572">
        <v>6.0537104432191002E-4</v>
      </c>
      <c r="J8572">
        <v>5.7535201092560396E-4</v>
      </c>
      <c r="K8572" t="s">
        <v>29473</v>
      </c>
      <c r="L8572">
        <v>10</v>
      </c>
      <c r="M8572" t="s">
        <v>5133</v>
      </c>
      <c r="N8572">
        <v>0.35714285714285698</v>
      </c>
      <c r="O8572">
        <v>1.86915887850467E-2</v>
      </c>
    </row>
    <row r="8573" spans="1:15">
      <c r="A8573" t="s">
        <v>9552</v>
      </c>
      <c r="B8573" t="s">
        <v>23511</v>
      </c>
      <c r="C8573" t="s">
        <v>9553</v>
      </c>
      <c r="D8573">
        <v>11</v>
      </c>
      <c r="E8573">
        <v>6152</v>
      </c>
      <c r="F8573">
        <v>28</v>
      </c>
      <c r="G8573">
        <v>7804</v>
      </c>
      <c r="H8573">
        <v>0.999999025136174</v>
      </c>
      <c r="I8573">
        <v>1</v>
      </c>
      <c r="J8573">
        <v>0.85953329234717102</v>
      </c>
      <c r="K8573" t="s">
        <v>29474</v>
      </c>
      <c r="L8573">
        <v>11</v>
      </c>
      <c r="M8573" t="s">
        <v>5133</v>
      </c>
      <c r="N8573">
        <v>0.39285714285714302</v>
      </c>
      <c r="O8573">
        <v>1.78803641092328E-3</v>
      </c>
    </row>
    <row r="8574" spans="1:15">
      <c r="A8574" t="s">
        <v>9554</v>
      </c>
      <c r="B8574" t="s">
        <v>23511</v>
      </c>
      <c r="C8574" t="s">
        <v>9555</v>
      </c>
      <c r="D8574">
        <v>1</v>
      </c>
      <c r="E8574">
        <v>6152</v>
      </c>
      <c r="F8574">
        <v>1</v>
      </c>
      <c r="G8574">
        <v>7804</v>
      </c>
      <c r="H8574">
        <v>0.788313685289595</v>
      </c>
      <c r="I8574">
        <v>0.968912233598893</v>
      </c>
      <c r="J8574">
        <v>0.832812322140707</v>
      </c>
      <c r="K8574" t="s">
        <v>29475</v>
      </c>
      <c r="L8574">
        <v>1</v>
      </c>
      <c r="M8574" t="s">
        <v>1463</v>
      </c>
      <c r="N8574">
        <v>1</v>
      </c>
      <c r="O8574">
        <v>1.6254876462938901E-4</v>
      </c>
    </row>
    <row r="8575" spans="1:15">
      <c r="A8575" t="s">
        <v>9556</v>
      </c>
      <c r="B8575" t="s">
        <v>23513</v>
      </c>
      <c r="C8575" t="s">
        <v>9557</v>
      </c>
      <c r="D8575">
        <v>2</v>
      </c>
      <c r="E8575">
        <v>535</v>
      </c>
      <c r="F8575">
        <v>18</v>
      </c>
      <c r="G8575">
        <v>8124</v>
      </c>
      <c r="H8575">
        <v>0.334337081897359</v>
      </c>
      <c r="I8575">
        <v>0.97804040131218795</v>
      </c>
      <c r="J8575">
        <v>0.92954150506449396</v>
      </c>
      <c r="K8575" t="s">
        <v>28238</v>
      </c>
      <c r="L8575">
        <v>2</v>
      </c>
      <c r="M8575" t="s">
        <v>5133</v>
      </c>
      <c r="N8575">
        <v>0.11111111111111099</v>
      </c>
      <c r="O8575">
        <v>3.7383177570093499E-3</v>
      </c>
    </row>
    <row r="8576" spans="1:15">
      <c r="A8576" t="s">
        <v>9556</v>
      </c>
      <c r="B8576" t="s">
        <v>23518</v>
      </c>
      <c r="C8576" t="s">
        <v>9557</v>
      </c>
      <c r="D8576">
        <v>3</v>
      </c>
      <c r="E8576">
        <v>787</v>
      </c>
      <c r="F8576">
        <v>17</v>
      </c>
      <c r="G8576">
        <v>7393</v>
      </c>
      <c r="H8576">
        <v>0.26860829090490701</v>
      </c>
      <c r="I8576">
        <v>0.97863801257884697</v>
      </c>
      <c r="J8576">
        <v>0.94620131057153301</v>
      </c>
      <c r="K8576" t="s">
        <v>28236</v>
      </c>
      <c r="L8576">
        <v>3</v>
      </c>
      <c r="M8576" t="s">
        <v>5133</v>
      </c>
      <c r="N8576">
        <v>0.17647058823529399</v>
      </c>
      <c r="O8576">
        <v>3.8119440914866601E-3</v>
      </c>
    </row>
    <row r="8577" spans="1:15">
      <c r="A8577" t="s">
        <v>9556</v>
      </c>
      <c r="B8577" t="s">
        <v>23511</v>
      </c>
      <c r="C8577" t="s">
        <v>9557</v>
      </c>
      <c r="D8577">
        <v>13</v>
      </c>
      <c r="E8577">
        <v>6152</v>
      </c>
      <c r="F8577">
        <v>18</v>
      </c>
      <c r="G8577">
        <v>7804</v>
      </c>
      <c r="H8577">
        <v>0.83706479223827002</v>
      </c>
      <c r="I8577">
        <v>0.99299950350473198</v>
      </c>
      <c r="J8577">
        <v>0.85351613254652803</v>
      </c>
      <c r="K8577" t="s">
        <v>28237</v>
      </c>
      <c r="L8577">
        <v>13</v>
      </c>
      <c r="M8577" t="s">
        <v>5133</v>
      </c>
      <c r="N8577">
        <v>0.72222222222222199</v>
      </c>
      <c r="O8577">
        <v>2.1131339401820499E-3</v>
      </c>
    </row>
    <row r="8578" spans="1:15">
      <c r="A8578" t="s">
        <v>9558</v>
      </c>
      <c r="B8578" t="s">
        <v>23511</v>
      </c>
      <c r="C8578" t="s">
        <v>9559</v>
      </c>
      <c r="D8578">
        <v>12</v>
      </c>
      <c r="E8578">
        <v>6152</v>
      </c>
      <c r="F8578">
        <v>18</v>
      </c>
      <c r="G8578">
        <v>7804</v>
      </c>
      <c r="H8578">
        <v>0.93325437864745397</v>
      </c>
      <c r="I8578">
        <v>1</v>
      </c>
      <c r="J8578">
        <v>0.85953329234717102</v>
      </c>
      <c r="K8578" t="s">
        <v>29476</v>
      </c>
      <c r="L8578">
        <v>12</v>
      </c>
      <c r="M8578" t="s">
        <v>5133</v>
      </c>
      <c r="N8578">
        <v>0.66666666666666696</v>
      </c>
      <c r="O8578">
        <v>1.95058517555267E-3</v>
      </c>
    </row>
    <row r="8579" spans="1:15">
      <c r="A8579" t="s">
        <v>9558</v>
      </c>
      <c r="B8579" t="s">
        <v>23513</v>
      </c>
      <c r="C8579" t="s">
        <v>9559</v>
      </c>
      <c r="D8579">
        <v>3</v>
      </c>
      <c r="E8579">
        <v>535</v>
      </c>
      <c r="F8579">
        <v>17</v>
      </c>
      <c r="G8579">
        <v>8124</v>
      </c>
      <c r="H8579">
        <v>9.7011470052354901E-2</v>
      </c>
      <c r="I8579">
        <v>0.59118590413696503</v>
      </c>
      <c r="J8579">
        <v>0.56187028098952596</v>
      </c>
      <c r="K8579" t="s">
        <v>24071</v>
      </c>
      <c r="L8579">
        <v>3</v>
      </c>
      <c r="M8579" t="s">
        <v>5133</v>
      </c>
      <c r="N8579">
        <v>0.17647058823529399</v>
      </c>
      <c r="O8579">
        <v>5.60747663551402E-3</v>
      </c>
    </row>
    <row r="8580" spans="1:15">
      <c r="A8580" t="s">
        <v>9558</v>
      </c>
      <c r="B8580" t="s">
        <v>23518</v>
      </c>
      <c r="C8580" t="s">
        <v>9559</v>
      </c>
      <c r="D8580">
        <v>2</v>
      </c>
      <c r="E8580">
        <v>787</v>
      </c>
      <c r="F8580">
        <v>19</v>
      </c>
      <c r="G8580">
        <v>7393</v>
      </c>
      <c r="H8580">
        <v>0.61580401546195596</v>
      </c>
      <c r="I8580">
        <v>1</v>
      </c>
      <c r="J8580">
        <v>0.966855260484069</v>
      </c>
      <c r="K8580" t="s">
        <v>29477</v>
      </c>
      <c r="L8580">
        <v>2</v>
      </c>
      <c r="M8580" t="s">
        <v>5133</v>
      </c>
      <c r="N8580">
        <v>0.105263157894737</v>
      </c>
      <c r="O8580">
        <v>2.5412960609911099E-3</v>
      </c>
    </row>
    <row r="8581" spans="1:15">
      <c r="A8581" t="s">
        <v>9560</v>
      </c>
      <c r="B8581" t="s">
        <v>23513</v>
      </c>
      <c r="C8581" t="s">
        <v>9561</v>
      </c>
      <c r="D8581">
        <v>16</v>
      </c>
      <c r="E8581">
        <v>535</v>
      </c>
      <c r="F8581">
        <v>804</v>
      </c>
      <c r="G8581">
        <v>8124</v>
      </c>
      <c r="H8581">
        <v>0.999999999938188</v>
      </c>
      <c r="I8581">
        <v>0.99999999999997702</v>
      </c>
      <c r="J8581">
        <v>0.95041217501583097</v>
      </c>
      <c r="K8581" t="s">
        <v>29478</v>
      </c>
      <c r="L8581">
        <v>16</v>
      </c>
      <c r="M8581" t="s">
        <v>5133</v>
      </c>
      <c r="N8581">
        <v>1.99004975124378E-2</v>
      </c>
      <c r="O8581">
        <v>2.9906542056074799E-2</v>
      </c>
    </row>
    <row r="8582" spans="1:15">
      <c r="A8582" t="s">
        <v>9560</v>
      </c>
      <c r="B8582" t="s">
        <v>23511</v>
      </c>
      <c r="C8582" t="s">
        <v>9561</v>
      </c>
      <c r="D8582">
        <v>753</v>
      </c>
      <c r="E8582">
        <v>6152</v>
      </c>
      <c r="F8582">
        <v>828</v>
      </c>
      <c r="G8582">
        <v>7804</v>
      </c>
      <c r="H8582" s="34">
        <v>8.81208440755378E-23</v>
      </c>
      <c r="I8582" s="34">
        <v>2.6289385149202101E-20</v>
      </c>
      <c r="J8582" s="34">
        <v>2.25966017710765E-20</v>
      </c>
      <c r="K8582" t="s">
        <v>29479</v>
      </c>
      <c r="L8582">
        <v>753</v>
      </c>
      <c r="M8582" t="s">
        <v>5133</v>
      </c>
      <c r="N8582">
        <v>0.90942028985507295</v>
      </c>
      <c r="O8582">
        <v>0.12239921976593</v>
      </c>
    </row>
    <row r="8583" spans="1:15">
      <c r="A8583" t="s">
        <v>9560</v>
      </c>
      <c r="B8583" t="s">
        <v>23518</v>
      </c>
      <c r="C8583" t="s">
        <v>9561</v>
      </c>
      <c r="D8583">
        <v>36</v>
      </c>
      <c r="E8583">
        <v>787</v>
      </c>
      <c r="F8583">
        <v>759</v>
      </c>
      <c r="G8583">
        <v>7393</v>
      </c>
      <c r="H8583">
        <v>0.99999999967472697</v>
      </c>
      <c r="I8583">
        <v>1</v>
      </c>
      <c r="J8583">
        <v>0.966855260484069</v>
      </c>
      <c r="K8583" t="s">
        <v>29480</v>
      </c>
      <c r="L8583">
        <v>36</v>
      </c>
      <c r="M8583" t="s">
        <v>5133</v>
      </c>
      <c r="N8583">
        <v>4.7430830039525702E-2</v>
      </c>
      <c r="O8583">
        <v>4.5743329097839902E-2</v>
      </c>
    </row>
    <row r="8584" spans="1:15">
      <c r="A8584" t="s">
        <v>9562</v>
      </c>
      <c r="B8584" t="s">
        <v>23511</v>
      </c>
      <c r="C8584" t="s">
        <v>9563</v>
      </c>
      <c r="D8584">
        <v>2</v>
      </c>
      <c r="E8584">
        <v>6152</v>
      </c>
      <c r="F8584">
        <v>2</v>
      </c>
      <c r="G8584">
        <v>7804</v>
      </c>
      <c r="H8584">
        <v>0.62141708038142995</v>
      </c>
      <c r="I8584">
        <v>0.968912233598893</v>
      </c>
      <c r="J8584">
        <v>0.832812322140707</v>
      </c>
      <c r="K8584" t="s">
        <v>23542</v>
      </c>
      <c r="L8584">
        <v>2</v>
      </c>
      <c r="M8584" t="s">
        <v>1463</v>
      </c>
      <c r="N8584">
        <v>1</v>
      </c>
      <c r="O8584">
        <v>3.2509752925877802E-4</v>
      </c>
    </row>
    <row r="8585" spans="1:15">
      <c r="A8585" t="s">
        <v>9564</v>
      </c>
      <c r="B8585" t="s">
        <v>23511</v>
      </c>
      <c r="C8585" t="s">
        <v>9565</v>
      </c>
      <c r="D8585">
        <v>22</v>
      </c>
      <c r="E8585">
        <v>6152</v>
      </c>
      <c r="F8585">
        <v>29</v>
      </c>
      <c r="G8585">
        <v>7804</v>
      </c>
      <c r="H8585">
        <v>0.74093272445327996</v>
      </c>
      <c r="I8585">
        <v>0.968912233598893</v>
      </c>
      <c r="J8585">
        <v>0.832812322140707</v>
      </c>
      <c r="K8585" t="s">
        <v>25151</v>
      </c>
      <c r="L8585">
        <v>22</v>
      </c>
      <c r="M8585" t="s">
        <v>2729</v>
      </c>
      <c r="N8585">
        <v>0.75862068965517204</v>
      </c>
      <c r="O8585">
        <v>3.57607282184655E-3</v>
      </c>
    </row>
    <row r="8586" spans="1:15">
      <c r="A8586" t="s">
        <v>9564</v>
      </c>
      <c r="B8586" t="s">
        <v>23518</v>
      </c>
      <c r="C8586" t="s">
        <v>9565</v>
      </c>
      <c r="D8586">
        <v>2</v>
      </c>
      <c r="E8586">
        <v>787</v>
      </c>
      <c r="F8586">
        <v>24</v>
      </c>
      <c r="G8586">
        <v>7393</v>
      </c>
      <c r="H8586">
        <v>0.74146761916767701</v>
      </c>
      <c r="I8586">
        <v>1</v>
      </c>
      <c r="J8586">
        <v>0.966855260484069</v>
      </c>
      <c r="K8586" t="s">
        <v>25153</v>
      </c>
      <c r="L8586">
        <v>2</v>
      </c>
      <c r="M8586" t="s">
        <v>2729</v>
      </c>
      <c r="N8586">
        <v>8.3333333333333301E-2</v>
      </c>
      <c r="O8586">
        <v>2.5412960609911099E-3</v>
      </c>
    </row>
    <row r="8587" spans="1:15">
      <c r="A8587" t="s">
        <v>9564</v>
      </c>
      <c r="B8587" t="s">
        <v>23513</v>
      </c>
      <c r="C8587" t="s">
        <v>9565</v>
      </c>
      <c r="D8587">
        <v>11</v>
      </c>
      <c r="E8587">
        <v>535</v>
      </c>
      <c r="F8587">
        <v>35</v>
      </c>
      <c r="G8587">
        <v>8124</v>
      </c>
      <c r="H8587" s="34">
        <v>8.8993625117179103E-6</v>
      </c>
      <c r="I8587">
        <v>7.8579477497083699E-4</v>
      </c>
      <c r="J8587">
        <v>7.4682892119612605E-4</v>
      </c>
      <c r="K8587" t="s">
        <v>29481</v>
      </c>
      <c r="L8587">
        <v>11</v>
      </c>
      <c r="M8587" t="s">
        <v>2729</v>
      </c>
      <c r="N8587">
        <v>0.314285714285714</v>
      </c>
      <c r="O8587">
        <v>2.0560747663551399E-2</v>
      </c>
    </row>
    <row r="8588" spans="1:15">
      <c r="A8588" t="s">
        <v>9566</v>
      </c>
      <c r="B8588" t="s">
        <v>23513</v>
      </c>
      <c r="C8588" t="s">
        <v>9567</v>
      </c>
      <c r="D8588">
        <v>1</v>
      </c>
      <c r="E8588">
        <v>535</v>
      </c>
      <c r="F8588">
        <v>2</v>
      </c>
      <c r="G8588">
        <v>8124</v>
      </c>
      <c r="H8588">
        <v>0.12737930779067499</v>
      </c>
      <c r="I8588">
        <v>0.64703075560747003</v>
      </c>
      <c r="J8588">
        <v>0.614945907739046</v>
      </c>
      <c r="K8588" t="s">
        <v>25393</v>
      </c>
      <c r="L8588">
        <v>1</v>
      </c>
      <c r="M8588" t="s">
        <v>5133</v>
      </c>
      <c r="N8588">
        <v>0.5</v>
      </c>
      <c r="O8588">
        <v>1.8691588785046699E-3</v>
      </c>
    </row>
    <row r="8589" spans="1:15">
      <c r="A8589" t="s">
        <v>9566</v>
      </c>
      <c r="B8589" t="s">
        <v>23511</v>
      </c>
      <c r="C8589" t="s">
        <v>9567</v>
      </c>
      <c r="D8589">
        <v>1</v>
      </c>
      <c r="E8589">
        <v>6152</v>
      </c>
      <c r="F8589">
        <v>2</v>
      </c>
      <c r="G8589">
        <v>7804</v>
      </c>
      <c r="H8589">
        <v>0.95521029019776005</v>
      </c>
      <c r="I8589">
        <v>1</v>
      </c>
      <c r="J8589">
        <v>0.85953329234717102</v>
      </c>
      <c r="K8589" t="s">
        <v>25964</v>
      </c>
      <c r="L8589">
        <v>1</v>
      </c>
      <c r="M8589" t="s">
        <v>5133</v>
      </c>
      <c r="N8589">
        <v>0.5</v>
      </c>
      <c r="O8589">
        <v>1.6254876462938901E-4</v>
      </c>
    </row>
    <row r="8590" spans="1:15">
      <c r="A8590" t="s">
        <v>9568</v>
      </c>
      <c r="B8590" t="s">
        <v>23513</v>
      </c>
      <c r="C8590" t="s">
        <v>9569</v>
      </c>
      <c r="D8590">
        <v>1</v>
      </c>
      <c r="E8590">
        <v>535</v>
      </c>
      <c r="F8590">
        <v>1</v>
      </c>
      <c r="G8590">
        <v>8124</v>
      </c>
      <c r="H8590">
        <v>6.5854258985721295E-2</v>
      </c>
      <c r="I8590">
        <v>0.448760549738495</v>
      </c>
      <c r="J8590">
        <v>0.42650749013827299</v>
      </c>
      <c r="K8590" t="s">
        <v>25393</v>
      </c>
      <c r="L8590">
        <v>1</v>
      </c>
      <c r="M8590" t="s">
        <v>2729</v>
      </c>
      <c r="N8590">
        <v>1</v>
      </c>
      <c r="O8590">
        <v>1.8691588785046699E-3</v>
      </c>
    </row>
    <row r="8591" spans="1:15">
      <c r="A8591" t="s">
        <v>9570</v>
      </c>
      <c r="B8591" t="s">
        <v>23511</v>
      </c>
      <c r="C8591" t="s">
        <v>9571</v>
      </c>
      <c r="D8591">
        <v>12</v>
      </c>
      <c r="E8591">
        <v>6152</v>
      </c>
      <c r="F8591">
        <v>13</v>
      </c>
      <c r="G8591">
        <v>7804</v>
      </c>
      <c r="H8591">
        <v>0.20366351383502801</v>
      </c>
      <c r="I8591">
        <v>0.658478585781888</v>
      </c>
      <c r="J8591">
        <v>0.56598426677721503</v>
      </c>
      <c r="K8591" t="s">
        <v>24446</v>
      </c>
      <c r="L8591">
        <v>12</v>
      </c>
      <c r="M8591" t="s">
        <v>1463</v>
      </c>
      <c r="N8591">
        <v>0.92307692307692302</v>
      </c>
      <c r="O8591">
        <v>1.95058517555267E-3</v>
      </c>
    </row>
    <row r="8592" spans="1:15">
      <c r="A8592" t="s">
        <v>9570</v>
      </c>
      <c r="B8592" t="s">
        <v>23518</v>
      </c>
      <c r="C8592" t="s">
        <v>9571</v>
      </c>
      <c r="D8592">
        <v>1</v>
      </c>
      <c r="E8592">
        <v>787</v>
      </c>
      <c r="F8592">
        <v>1</v>
      </c>
      <c r="G8592">
        <v>7393</v>
      </c>
      <c r="H8592">
        <v>0.106452049235764</v>
      </c>
      <c r="I8592">
        <v>0.63266972740240601</v>
      </c>
      <c r="J8592">
        <v>0.61170005408803896</v>
      </c>
      <c r="K8592" t="s">
        <v>24254</v>
      </c>
      <c r="L8592">
        <v>1</v>
      </c>
      <c r="M8592" t="s">
        <v>1463</v>
      </c>
      <c r="N8592">
        <v>1</v>
      </c>
      <c r="O8592">
        <v>1.27064803049555E-3</v>
      </c>
    </row>
    <row r="8593" spans="1:15">
      <c r="A8593" t="s">
        <v>9572</v>
      </c>
      <c r="B8593" t="s">
        <v>23518</v>
      </c>
      <c r="C8593" t="s">
        <v>9573</v>
      </c>
      <c r="D8593">
        <v>2</v>
      </c>
      <c r="E8593">
        <v>787</v>
      </c>
      <c r="F8593">
        <v>7</v>
      </c>
      <c r="G8593">
        <v>7393</v>
      </c>
      <c r="H8593">
        <v>0.16585350806365901</v>
      </c>
      <c r="I8593">
        <v>0.82859402353427802</v>
      </c>
      <c r="J8593">
        <v>0.80113049045977802</v>
      </c>
      <c r="K8593" t="s">
        <v>29482</v>
      </c>
      <c r="L8593">
        <v>2</v>
      </c>
      <c r="M8593" t="s">
        <v>2729</v>
      </c>
      <c r="N8593">
        <v>0.28571428571428598</v>
      </c>
      <c r="O8593">
        <v>2.5412960609911099E-3</v>
      </c>
    </row>
    <row r="8594" spans="1:15">
      <c r="A8594" t="s">
        <v>9572</v>
      </c>
      <c r="B8594" t="s">
        <v>23511</v>
      </c>
      <c r="C8594" t="s">
        <v>9573</v>
      </c>
      <c r="D8594">
        <v>5</v>
      </c>
      <c r="E8594">
        <v>6152</v>
      </c>
      <c r="F8594">
        <v>7</v>
      </c>
      <c r="G8594">
        <v>7804</v>
      </c>
      <c r="H8594">
        <v>0.83137607319657303</v>
      </c>
      <c r="I8594">
        <v>0.98923101772060196</v>
      </c>
      <c r="J8594">
        <v>0.85027699355333197</v>
      </c>
      <c r="K8594" t="s">
        <v>29483</v>
      </c>
      <c r="L8594">
        <v>5</v>
      </c>
      <c r="M8594" t="s">
        <v>2729</v>
      </c>
      <c r="N8594">
        <v>0.71428571428571397</v>
      </c>
      <c r="O8594">
        <v>8.1274382314694405E-4</v>
      </c>
    </row>
    <row r="8595" spans="1:15">
      <c r="A8595" t="s">
        <v>9574</v>
      </c>
      <c r="B8595" t="s">
        <v>23518</v>
      </c>
      <c r="C8595" t="s">
        <v>9575</v>
      </c>
      <c r="D8595">
        <v>1</v>
      </c>
      <c r="E8595">
        <v>787</v>
      </c>
      <c r="F8595">
        <v>1</v>
      </c>
      <c r="G8595">
        <v>7393</v>
      </c>
      <c r="H8595">
        <v>0.106452049235764</v>
      </c>
      <c r="I8595">
        <v>0.63266972740240601</v>
      </c>
      <c r="J8595">
        <v>0.61170005408803896</v>
      </c>
      <c r="K8595" t="s">
        <v>24295</v>
      </c>
      <c r="L8595">
        <v>1</v>
      </c>
      <c r="M8595" t="s">
        <v>2729</v>
      </c>
      <c r="N8595">
        <v>1</v>
      </c>
      <c r="O8595">
        <v>1.27064803049555E-3</v>
      </c>
    </row>
    <row r="8596" spans="1:15">
      <c r="A8596" t="s">
        <v>9576</v>
      </c>
      <c r="B8596" t="s">
        <v>23511</v>
      </c>
      <c r="C8596" t="s">
        <v>9577</v>
      </c>
      <c r="D8596">
        <v>2</v>
      </c>
      <c r="E8596">
        <v>6152</v>
      </c>
      <c r="F8596">
        <v>3</v>
      </c>
      <c r="G8596">
        <v>7804</v>
      </c>
      <c r="H8596">
        <v>0.88457550560319997</v>
      </c>
      <c r="I8596">
        <v>1</v>
      </c>
      <c r="J8596">
        <v>0.85953329234717102</v>
      </c>
      <c r="K8596" t="s">
        <v>29484</v>
      </c>
      <c r="L8596">
        <v>2</v>
      </c>
      <c r="M8596" t="s">
        <v>2729</v>
      </c>
      <c r="N8596">
        <v>0.66666666666666696</v>
      </c>
      <c r="O8596">
        <v>3.2509752925877802E-4</v>
      </c>
    </row>
    <row r="8597" spans="1:15">
      <c r="A8597" t="s">
        <v>9576</v>
      </c>
      <c r="B8597" t="s">
        <v>23518</v>
      </c>
      <c r="C8597" t="s">
        <v>9577</v>
      </c>
      <c r="D8597">
        <v>1</v>
      </c>
      <c r="E8597">
        <v>787</v>
      </c>
      <c r="F8597">
        <v>3</v>
      </c>
      <c r="G8597">
        <v>7393</v>
      </c>
      <c r="H8597">
        <v>0.28660084727541502</v>
      </c>
      <c r="I8597">
        <v>0.97863801257884697</v>
      </c>
      <c r="J8597">
        <v>0.94620131057153301</v>
      </c>
      <c r="K8597" t="s">
        <v>29485</v>
      </c>
      <c r="L8597">
        <v>1</v>
      </c>
      <c r="M8597" t="s">
        <v>2729</v>
      </c>
      <c r="N8597">
        <v>0.33333333333333298</v>
      </c>
      <c r="O8597">
        <v>1.27064803049555E-3</v>
      </c>
    </row>
    <row r="8598" spans="1:15">
      <c r="A8598" t="s">
        <v>9578</v>
      </c>
      <c r="B8598" t="s">
        <v>23511</v>
      </c>
      <c r="C8598" t="s">
        <v>9579</v>
      </c>
      <c r="D8598">
        <v>4</v>
      </c>
      <c r="E8598">
        <v>6152</v>
      </c>
      <c r="F8598">
        <v>4</v>
      </c>
      <c r="G8598">
        <v>7804</v>
      </c>
      <c r="H8598">
        <v>0.38610601832086699</v>
      </c>
      <c r="I8598">
        <v>0.90829480295553899</v>
      </c>
      <c r="J8598">
        <v>0.78070962240619901</v>
      </c>
      <c r="K8598" t="s">
        <v>29486</v>
      </c>
      <c r="L8598">
        <v>4</v>
      </c>
      <c r="M8598" t="s">
        <v>5133</v>
      </c>
      <c r="N8598">
        <v>1</v>
      </c>
      <c r="O8598">
        <v>6.5019505851755496E-4</v>
      </c>
    </row>
    <row r="8599" spans="1:15">
      <c r="A8599" t="s">
        <v>9580</v>
      </c>
      <c r="B8599" t="s">
        <v>23513</v>
      </c>
      <c r="C8599" t="s">
        <v>9581</v>
      </c>
      <c r="D8599">
        <v>48</v>
      </c>
      <c r="E8599">
        <v>535</v>
      </c>
      <c r="F8599">
        <v>1156</v>
      </c>
      <c r="G8599">
        <v>8124</v>
      </c>
      <c r="H8599">
        <v>0.99994505254545096</v>
      </c>
      <c r="I8599">
        <v>0.99999999999997702</v>
      </c>
      <c r="J8599">
        <v>0.95041217501583097</v>
      </c>
      <c r="K8599" t="s">
        <v>29487</v>
      </c>
      <c r="L8599">
        <v>48</v>
      </c>
      <c r="M8599" t="s">
        <v>2729</v>
      </c>
      <c r="N8599">
        <v>4.1522491349481001E-2</v>
      </c>
      <c r="O8599">
        <v>8.9719626168224306E-2</v>
      </c>
    </row>
    <row r="8600" spans="1:15">
      <c r="A8600" t="s">
        <v>9580</v>
      </c>
      <c r="B8600" t="s">
        <v>23518</v>
      </c>
      <c r="C8600" t="s">
        <v>9581</v>
      </c>
      <c r="D8600">
        <v>50</v>
      </c>
      <c r="E8600">
        <v>787</v>
      </c>
      <c r="F8600">
        <v>1018</v>
      </c>
      <c r="G8600">
        <v>7393</v>
      </c>
      <c r="H8600">
        <v>0.99999999999889799</v>
      </c>
      <c r="I8600">
        <v>1</v>
      </c>
      <c r="J8600">
        <v>0.966855260484069</v>
      </c>
      <c r="K8600" t="s">
        <v>29488</v>
      </c>
      <c r="L8600">
        <v>50</v>
      </c>
      <c r="M8600" t="s">
        <v>2729</v>
      </c>
      <c r="N8600">
        <v>4.9115913555992097E-2</v>
      </c>
      <c r="O8600">
        <v>6.3532401524777599E-2</v>
      </c>
    </row>
    <row r="8601" spans="1:15">
      <c r="A8601" t="s">
        <v>9580</v>
      </c>
      <c r="B8601" t="s">
        <v>23511</v>
      </c>
      <c r="C8601" t="s">
        <v>9581</v>
      </c>
      <c r="D8601">
        <v>967</v>
      </c>
      <c r="E8601">
        <v>6152</v>
      </c>
      <c r="F8601">
        <v>1097</v>
      </c>
      <c r="G8601">
        <v>7804</v>
      </c>
      <c r="H8601" s="34">
        <v>4.9807448963746603E-18</v>
      </c>
      <c r="I8601" s="34">
        <v>9.5687122388163296E-16</v>
      </c>
      <c r="J8601" s="34">
        <v>8.2246267341524704E-16</v>
      </c>
      <c r="K8601" t="s">
        <v>29489</v>
      </c>
      <c r="L8601">
        <v>967</v>
      </c>
      <c r="M8601" t="s">
        <v>2729</v>
      </c>
      <c r="N8601">
        <v>0.88149498632634504</v>
      </c>
      <c r="O8601">
        <v>0.15718465539661899</v>
      </c>
    </row>
    <row r="8602" spans="1:15">
      <c r="A8602" t="s">
        <v>9582</v>
      </c>
      <c r="B8602" t="s">
        <v>23511</v>
      </c>
      <c r="C8602" t="s">
        <v>9583</v>
      </c>
      <c r="D8602">
        <v>5</v>
      </c>
      <c r="E8602">
        <v>6152</v>
      </c>
      <c r="F8602">
        <v>5</v>
      </c>
      <c r="G8602">
        <v>7804</v>
      </c>
      <c r="H8602">
        <v>0.30433074367137097</v>
      </c>
      <c r="I8602">
        <v>0.81020448119108801</v>
      </c>
      <c r="J8602">
        <v>0.69639772519260701</v>
      </c>
      <c r="K8602" t="s">
        <v>29490</v>
      </c>
      <c r="L8602">
        <v>5</v>
      </c>
      <c r="M8602" t="s">
        <v>2729</v>
      </c>
      <c r="N8602">
        <v>1</v>
      </c>
      <c r="O8602">
        <v>8.1274382314694405E-4</v>
      </c>
    </row>
    <row r="8603" spans="1:15">
      <c r="A8603" t="s">
        <v>9584</v>
      </c>
      <c r="B8603" t="s">
        <v>23518</v>
      </c>
      <c r="C8603" t="s">
        <v>9585</v>
      </c>
      <c r="D8603">
        <v>15</v>
      </c>
      <c r="E8603">
        <v>787</v>
      </c>
      <c r="F8603">
        <v>593</v>
      </c>
      <c r="G8603">
        <v>7393</v>
      </c>
      <c r="H8603">
        <v>0.999999999999998</v>
      </c>
      <c r="I8603">
        <v>1</v>
      </c>
      <c r="J8603">
        <v>0.966855260484069</v>
      </c>
      <c r="K8603" t="s">
        <v>29491</v>
      </c>
      <c r="L8603">
        <v>15</v>
      </c>
      <c r="M8603" t="s">
        <v>2729</v>
      </c>
      <c r="N8603">
        <v>2.5295109612141702E-2</v>
      </c>
      <c r="O8603">
        <v>1.9059720457433298E-2</v>
      </c>
    </row>
    <row r="8604" spans="1:15">
      <c r="A8604" t="s">
        <v>9584</v>
      </c>
      <c r="B8604" t="s">
        <v>23513</v>
      </c>
      <c r="C8604" t="s">
        <v>9585</v>
      </c>
      <c r="D8604">
        <v>18</v>
      </c>
      <c r="E8604">
        <v>535</v>
      </c>
      <c r="F8604">
        <v>660</v>
      </c>
      <c r="G8604">
        <v>8124</v>
      </c>
      <c r="H8604">
        <v>0.99999888439505202</v>
      </c>
      <c r="I8604">
        <v>0.99999999999997702</v>
      </c>
      <c r="J8604">
        <v>0.95041217501583097</v>
      </c>
      <c r="K8604" t="s">
        <v>25492</v>
      </c>
      <c r="L8604">
        <v>18</v>
      </c>
      <c r="M8604" t="s">
        <v>2729</v>
      </c>
      <c r="N8604">
        <v>2.7272727272727299E-2</v>
      </c>
      <c r="O8604">
        <v>3.3644859813084099E-2</v>
      </c>
    </row>
    <row r="8605" spans="1:15">
      <c r="A8605" t="s">
        <v>9584</v>
      </c>
      <c r="B8605" t="s">
        <v>23511</v>
      </c>
      <c r="C8605" t="s">
        <v>9585</v>
      </c>
      <c r="D8605">
        <v>588</v>
      </c>
      <c r="E8605">
        <v>6152</v>
      </c>
      <c r="F8605">
        <v>645</v>
      </c>
      <c r="G8605">
        <v>7804</v>
      </c>
      <c r="H8605" s="34">
        <v>2.0180015914713702E-18</v>
      </c>
      <c r="I8605" s="34">
        <v>4.2270692910714098E-16</v>
      </c>
      <c r="J8605" s="34">
        <v>3.6333067847342301E-16</v>
      </c>
      <c r="K8605" t="s">
        <v>29492</v>
      </c>
      <c r="L8605">
        <v>588</v>
      </c>
      <c r="M8605" t="s">
        <v>2729</v>
      </c>
      <c r="N8605">
        <v>0.91162790697674401</v>
      </c>
      <c r="O8605">
        <v>9.5578673602080597E-2</v>
      </c>
    </row>
    <row r="8606" spans="1:15">
      <c r="A8606" t="s">
        <v>9586</v>
      </c>
      <c r="B8606" t="s">
        <v>23518</v>
      </c>
      <c r="C8606" t="s">
        <v>9587</v>
      </c>
      <c r="D8606">
        <v>9</v>
      </c>
      <c r="E8606">
        <v>787</v>
      </c>
      <c r="F8606">
        <v>61</v>
      </c>
      <c r="G8606">
        <v>7393</v>
      </c>
      <c r="H8606">
        <v>0.19643541640102199</v>
      </c>
      <c r="I8606">
        <v>0.83876007220319604</v>
      </c>
      <c r="J8606">
        <v>0.81095958809365798</v>
      </c>
      <c r="K8606" t="s">
        <v>29107</v>
      </c>
      <c r="L8606">
        <v>9</v>
      </c>
      <c r="M8606" t="s">
        <v>2729</v>
      </c>
      <c r="N8606">
        <v>0.14754098360655701</v>
      </c>
      <c r="O8606">
        <v>1.143583227446E-2</v>
      </c>
    </row>
    <row r="8607" spans="1:15">
      <c r="A8607" t="s">
        <v>9586</v>
      </c>
      <c r="B8607" t="s">
        <v>23511</v>
      </c>
      <c r="C8607" t="s">
        <v>9587</v>
      </c>
      <c r="D8607">
        <v>56</v>
      </c>
      <c r="E8607">
        <v>6152</v>
      </c>
      <c r="F8607">
        <v>69</v>
      </c>
      <c r="G8607">
        <v>7804</v>
      </c>
      <c r="H8607">
        <v>0.38144763928309</v>
      </c>
      <c r="I8607">
        <v>0.90829480295553899</v>
      </c>
      <c r="J8607">
        <v>0.78070962240619901</v>
      </c>
      <c r="K8607" t="s">
        <v>29493</v>
      </c>
      <c r="L8607">
        <v>56</v>
      </c>
      <c r="M8607" t="s">
        <v>2729</v>
      </c>
      <c r="N8607">
        <v>0.811594202898551</v>
      </c>
      <c r="O8607">
        <v>9.10273081924577E-3</v>
      </c>
    </row>
    <row r="8608" spans="1:15">
      <c r="A8608" t="s">
        <v>9586</v>
      </c>
      <c r="B8608" t="s">
        <v>23513</v>
      </c>
      <c r="C8608" t="s">
        <v>9587</v>
      </c>
      <c r="D8608">
        <v>2</v>
      </c>
      <c r="E8608">
        <v>535</v>
      </c>
      <c r="F8608">
        <v>68</v>
      </c>
      <c r="G8608">
        <v>8124</v>
      </c>
      <c r="H8608">
        <v>0.94431837824879405</v>
      </c>
      <c r="I8608">
        <v>0.99999999999997702</v>
      </c>
      <c r="J8608">
        <v>0.95041217501583097</v>
      </c>
      <c r="K8608" t="s">
        <v>29108</v>
      </c>
      <c r="L8608">
        <v>2</v>
      </c>
      <c r="M8608" t="s">
        <v>2729</v>
      </c>
      <c r="N8608">
        <v>2.9411764705882401E-2</v>
      </c>
      <c r="O8608">
        <v>3.7383177570093499E-3</v>
      </c>
    </row>
    <row r="8609" spans="1:15">
      <c r="A8609" t="s">
        <v>9588</v>
      </c>
      <c r="B8609" t="s">
        <v>23518</v>
      </c>
      <c r="C8609" t="s">
        <v>9589</v>
      </c>
      <c r="D8609">
        <v>4</v>
      </c>
      <c r="E8609">
        <v>787</v>
      </c>
      <c r="F8609">
        <v>16</v>
      </c>
      <c r="G8609">
        <v>7393</v>
      </c>
      <c r="H8609">
        <v>8.2165053706869204E-2</v>
      </c>
      <c r="I8609">
        <v>0.63266972740240601</v>
      </c>
      <c r="J8609">
        <v>0.61170005408803896</v>
      </c>
      <c r="K8609" t="s">
        <v>29102</v>
      </c>
      <c r="L8609">
        <v>4</v>
      </c>
      <c r="M8609" t="s">
        <v>2729</v>
      </c>
      <c r="N8609">
        <v>0.25</v>
      </c>
      <c r="O8609">
        <v>5.0825921219822103E-3</v>
      </c>
    </row>
    <row r="8610" spans="1:15">
      <c r="A8610" t="s">
        <v>9588</v>
      </c>
      <c r="B8610" t="s">
        <v>23511</v>
      </c>
      <c r="C8610" t="s">
        <v>9589</v>
      </c>
      <c r="D8610">
        <v>9</v>
      </c>
      <c r="E8610">
        <v>6152</v>
      </c>
      <c r="F8610">
        <v>16</v>
      </c>
      <c r="G8610">
        <v>7804</v>
      </c>
      <c r="H8610">
        <v>0.99008041167559702</v>
      </c>
      <c r="I8610">
        <v>1</v>
      </c>
      <c r="J8610">
        <v>0.85953329234717102</v>
      </c>
      <c r="K8610" t="s">
        <v>29103</v>
      </c>
      <c r="L8610">
        <v>9</v>
      </c>
      <c r="M8610" t="s">
        <v>2729</v>
      </c>
      <c r="N8610">
        <v>0.5625</v>
      </c>
      <c r="O8610">
        <v>1.4629388816645001E-3</v>
      </c>
    </row>
    <row r="8611" spans="1:15">
      <c r="A8611" t="s">
        <v>9588</v>
      </c>
      <c r="B8611" t="s">
        <v>23513</v>
      </c>
      <c r="C8611" t="s">
        <v>9589</v>
      </c>
      <c r="D8611">
        <v>2</v>
      </c>
      <c r="E8611">
        <v>535</v>
      </c>
      <c r="F8611">
        <v>15</v>
      </c>
      <c r="G8611">
        <v>8124</v>
      </c>
      <c r="H8611">
        <v>0.25943132476486302</v>
      </c>
      <c r="I8611">
        <v>0.90702611438431402</v>
      </c>
      <c r="J8611">
        <v>0.862048662168173</v>
      </c>
      <c r="K8611" t="s">
        <v>29494</v>
      </c>
      <c r="L8611">
        <v>2</v>
      </c>
      <c r="M8611" t="s">
        <v>2729</v>
      </c>
      <c r="N8611">
        <v>0.133333333333333</v>
      </c>
      <c r="O8611">
        <v>3.7383177570093499E-3</v>
      </c>
    </row>
    <row r="8612" spans="1:15">
      <c r="A8612" t="s">
        <v>9590</v>
      </c>
      <c r="B8612" t="s">
        <v>23511</v>
      </c>
      <c r="C8612" t="s">
        <v>9591</v>
      </c>
      <c r="D8612">
        <v>4</v>
      </c>
      <c r="E8612">
        <v>6152</v>
      </c>
      <c r="F8612">
        <v>4</v>
      </c>
      <c r="G8612">
        <v>7804</v>
      </c>
      <c r="H8612">
        <v>0.38610601832086699</v>
      </c>
      <c r="I8612">
        <v>0.90829480295553899</v>
      </c>
      <c r="J8612">
        <v>0.78070962240619901</v>
      </c>
      <c r="K8612" t="s">
        <v>25177</v>
      </c>
      <c r="L8612">
        <v>4</v>
      </c>
      <c r="M8612" t="s">
        <v>2729</v>
      </c>
      <c r="N8612">
        <v>1</v>
      </c>
      <c r="O8612">
        <v>6.5019505851755496E-4</v>
      </c>
    </row>
    <row r="8613" spans="1:15">
      <c r="A8613" t="s">
        <v>9592</v>
      </c>
      <c r="B8613" t="s">
        <v>23511</v>
      </c>
      <c r="C8613" t="s">
        <v>9593</v>
      </c>
      <c r="D8613">
        <v>6</v>
      </c>
      <c r="E8613">
        <v>6152</v>
      </c>
      <c r="F8613">
        <v>7</v>
      </c>
      <c r="G8613">
        <v>7804</v>
      </c>
      <c r="H8613">
        <v>0.54476030000281095</v>
      </c>
      <c r="I8613">
        <v>0.968912233598893</v>
      </c>
      <c r="J8613">
        <v>0.832812322140707</v>
      </c>
      <c r="K8613" t="s">
        <v>25377</v>
      </c>
      <c r="L8613">
        <v>6</v>
      </c>
      <c r="M8613" t="s">
        <v>2729</v>
      </c>
      <c r="N8613">
        <v>0.85714285714285698</v>
      </c>
      <c r="O8613">
        <v>9.7529258777633303E-4</v>
      </c>
    </row>
    <row r="8614" spans="1:15">
      <c r="A8614" t="s">
        <v>9592</v>
      </c>
      <c r="B8614" t="s">
        <v>23518</v>
      </c>
      <c r="C8614" t="s">
        <v>9593</v>
      </c>
      <c r="D8614">
        <v>1</v>
      </c>
      <c r="E8614">
        <v>787</v>
      </c>
      <c r="F8614">
        <v>7</v>
      </c>
      <c r="G8614">
        <v>7393</v>
      </c>
      <c r="H8614">
        <v>0.54534917443390396</v>
      </c>
      <c r="I8614">
        <v>1</v>
      </c>
      <c r="J8614">
        <v>0.966855260484069</v>
      </c>
      <c r="K8614" t="s">
        <v>25376</v>
      </c>
      <c r="L8614">
        <v>1</v>
      </c>
      <c r="M8614" t="s">
        <v>2729</v>
      </c>
      <c r="N8614">
        <v>0.14285714285714299</v>
      </c>
      <c r="O8614">
        <v>1.27064803049555E-3</v>
      </c>
    </row>
    <row r="8615" spans="1:15">
      <c r="A8615" t="s">
        <v>9594</v>
      </c>
      <c r="B8615" t="s">
        <v>23511</v>
      </c>
      <c r="C8615" t="s">
        <v>9595</v>
      </c>
      <c r="D8615">
        <v>14</v>
      </c>
      <c r="E8615">
        <v>6152</v>
      </c>
      <c r="F8615">
        <v>14</v>
      </c>
      <c r="G8615">
        <v>7804</v>
      </c>
      <c r="H8615">
        <v>3.5680033920092398E-2</v>
      </c>
      <c r="I8615">
        <v>0.21445050912290001</v>
      </c>
      <c r="J8615">
        <v>0.18432735215193299</v>
      </c>
      <c r="K8615" t="s">
        <v>29495</v>
      </c>
      <c r="L8615">
        <v>14</v>
      </c>
      <c r="M8615" t="s">
        <v>2729</v>
      </c>
      <c r="N8615">
        <v>1</v>
      </c>
      <c r="O8615">
        <v>2.2756827048114399E-3</v>
      </c>
    </row>
    <row r="8616" spans="1:15">
      <c r="A8616" t="s">
        <v>9596</v>
      </c>
      <c r="B8616" t="s">
        <v>23511</v>
      </c>
      <c r="C8616" t="s">
        <v>9597</v>
      </c>
      <c r="D8616">
        <v>26</v>
      </c>
      <c r="E8616">
        <v>6152</v>
      </c>
      <c r="F8616">
        <v>32</v>
      </c>
      <c r="G8616">
        <v>7804</v>
      </c>
      <c r="H8616">
        <v>0.46946076565406297</v>
      </c>
      <c r="I8616">
        <v>0.96083957126938102</v>
      </c>
      <c r="J8616">
        <v>0.82587360011061495</v>
      </c>
      <c r="K8616" t="s">
        <v>29496</v>
      </c>
      <c r="L8616">
        <v>26</v>
      </c>
      <c r="M8616" t="s">
        <v>2729</v>
      </c>
      <c r="N8616">
        <v>0.8125</v>
      </c>
      <c r="O8616">
        <v>4.2262678803641103E-3</v>
      </c>
    </row>
    <row r="8617" spans="1:15">
      <c r="A8617" t="s">
        <v>9596</v>
      </c>
      <c r="B8617" t="s">
        <v>23518</v>
      </c>
      <c r="C8617" t="s">
        <v>9597</v>
      </c>
      <c r="D8617">
        <v>5</v>
      </c>
      <c r="E8617">
        <v>787</v>
      </c>
      <c r="F8617">
        <v>33</v>
      </c>
      <c r="G8617">
        <v>7393</v>
      </c>
      <c r="H8617">
        <v>0.27117430487312399</v>
      </c>
      <c r="I8617">
        <v>0.97863801257884697</v>
      </c>
      <c r="J8617">
        <v>0.94620131057153301</v>
      </c>
      <c r="K8617" t="s">
        <v>28858</v>
      </c>
      <c r="L8617">
        <v>5</v>
      </c>
      <c r="M8617" t="s">
        <v>2729</v>
      </c>
      <c r="N8617">
        <v>0.15151515151515199</v>
      </c>
      <c r="O8617">
        <v>6.35324015247776E-3</v>
      </c>
    </row>
    <row r="8618" spans="1:15">
      <c r="A8618" t="s">
        <v>9598</v>
      </c>
      <c r="B8618" t="s">
        <v>23511</v>
      </c>
      <c r="C8618" t="s">
        <v>9599</v>
      </c>
      <c r="D8618">
        <v>4</v>
      </c>
      <c r="E8618">
        <v>6152</v>
      </c>
      <c r="F8618">
        <v>5</v>
      </c>
      <c r="G8618">
        <v>7804</v>
      </c>
      <c r="H8618">
        <v>0.71320711691885297</v>
      </c>
      <c r="I8618">
        <v>0.968912233598893</v>
      </c>
      <c r="J8618">
        <v>0.832812322140707</v>
      </c>
      <c r="K8618" t="s">
        <v>29497</v>
      </c>
      <c r="L8618">
        <v>4</v>
      </c>
      <c r="M8618" t="s">
        <v>2729</v>
      </c>
      <c r="N8618">
        <v>0.8</v>
      </c>
      <c r="O8618">
        <v>6.5019505851755496E-4</v>
      </c>
    </row>
    <row r="8619" spans="1:15">
      <c r="A8619" t="s">
        <v>9598</v>
      </c>
      <c r="B8619" t="s">
        <v>23518</v>
      </c>
      <c r="C8619" t="s">
        <v>9599</v>
      </c>
      <c r="D8619">
        <v>1</v>
      </c>
      <c r="E8619">
        <v>787</v>
      </c>
      <c r="F8619">
        <v>5</v>
      </c>
      <c r="G8619">
        <v>7393</v>
      </c>
      <c r="H8619">
        <v>0.430466464429208</v>
      </c>
      <c r="I8619">
        <v>1</v>
      </c>
      <c r="J8619">
        <v>0.966855260484069</v>
      </c>
      <c r="K8619" t="s">
        <v>29498</v>
      </c>
      <c r="L8619">
        <v>1</v>
      </c>
      <c r="M8619" t="s">
        <v>2729</v>
      </c>
      <c r="N8619">
        <v>0.2</v>
      </c>
      <c r="O8619">
        <v>1.27064803049555E-3</v>
      </c>
    </row>
    <row r="8620" spans="1:15">
      <c r="A8620" t="s">
        <v>9600</v>
      </c>
      <c r="B8620" t="s">
        <v>23511</v>
      </c>
      <c r="C8620" t="s">
        <v>9601</v>
      </c>
      <c r="D8620">
        <v>58</v>
      </c>
      <c r="E8620">
        <v>6152</v>
      </c>
      <c r="F8620">
        <v>83</v>
      </c>
      <c r="G8620">
        <v>7804</v>
      </c>
      <c r="H8620">
        <v>0.98072416301477705</v>
      </c>
      <c r="I8620">
        <v>1</v>
      </c>
      <c r="J8620">
        <v>0.85953329234717102</v>
      </c>
      <c r="K8620" t="s">
        <v>29499</v>
      </c>
      <c r="L8620">
        <v>58</v>
      </c>
      <c r="M8620" t="s">
        <v>2729</v>
      </c>
      <c r="N8620">
        <v>0.69879518072289204</v>
      </c>
      <c r="O8620">
        <v>9.4278283485045508E-3</v>
      </c>
    </row>
    <row r="8621" spans="1:15">
      <c r="A8621" t="s">
        <v>9600</v>
      </c>
      <c r="B8621" t="s">
        <v>23518</v>
      </c>
      <c r="C8621" t="s">
        <v>9601</v>
      </c>
      <c r="D8621">
        <v>13</v>
      </c>
      <c r="E8621">
        <v>787</v>
      </c>
      <c r="F8621">
        <v>78</v>
      </c>
      <c r="G8621">
        <v>7393</v>
      </c>
      <c r="H8621">
        <v>6.7018090560177102E-2</v>
      </c>
      <c r="I8621">
        <v>0.63266972740240601</v>
      </c>
      <c r="J8621">
        <v>0.61170005408803896</v>
      </c>
      <c r="K8621" t="s">
        <v>29500</v>
      </c>
      <c r="L8621">
        <v>13</v>
      </c>
      <c r="M8621" t="s">
        <v>2729</v>
      </c>
      <c r="N8621">
        <v>0.16666666666666699</v>
      </c>
      <c r="O8621">
        <v>1.6518424396442199E-2</v>
      </c>
    </row>
    <row r="8622" spans="1:15">
      <c r="A8622" t="s">
        <v>9600</v>
      </c>
      <c r="B8622" t="s">
        <v>23513</v>
      </c>
      <c r="C8622" t="s">
        <v>9601</v>
      </c>
      <c r="D8622">
        <v>6</v>
      </c>
      <c r="E8622">
        <v>535</v>
      </c>
      <c r="F8622">
        <v>83</v>
      </c>
      <c r="G8622">
        <v>8124</v>
      </c>
      <c r="H8622">
        <v>0.46830512401486502</v>
      </c>
      <c r="I8622">
        <v>0.99999999999997702</v>
      </c>
      <c r="J8622">
        <v>0.95041217501583097</v>
      </c>
      <c r="K8622" t="s">
        <v>29501</v>
      </c>
      <c r="L8622">
        <v>6</v>
      </c>
      <c r="M8622" t="s">
        <v>2729</v>
      </c>
      <c r="N8622">
        <v>7.2289156626505993E-2</v>
      </c>
      <c r="O8622">
        <v>1.1214953271028E-2</v>
      </c>
    </row>
    <row r="8623" spans="1:15">
      <c r="A8623" t="s">
        <v>9602</v>
      </c>
      <c r="B8623" t="s">
        <v>23511</v>
      </c>
      <c r="C8623" t="s">
        <v>9603</v>
      </c>
      <c r="D8623">
        <v>2</v>
      </c>
      <c r="E8623">
        <v>6152</v>
      </c>
      <c r="F8623">
        <v>2</v>
      </c>
      <c r="G8623">
        <v>7804</v>
      </c>
      <c r="H8623">
        <v>0.62141708038142995</v>
      </c>
      <c r="I8623">
        <v>0.968912233598893</v>
      </c>
      <c r="J8623">
        <v>0.832812322140707</v>
      </c>
      <c r="K8623" t="s">
        <v>29502</v>
      </c>
      <c r="L8623">
        <v>2</v>
      </c>
      <c r="M8623" t="s">
        <v>2729</v>
      </c>
      <c r="N8623">
        <v>1</v>
      </c>
      <c r="O8623">
        <v>3.2509752925877802E-4</v>
      </c>
    </row>
    <row r="8624" spans="1:15">
      <c r="A8624" t="s">
        <v>9604</v>
      </c>
      <c r="B8624" t="s">
        <v>23511</v>
      </c>
      <c r="C8624" t="s">
        <v>9605</v>
      </c>
      <c r="D8624">
        <v>57</v>
      </c>
      <c r="E8624">
        <v>6152</v>
      </c>
      <c r="F8624">
        <v>64</v>
      </c>
      <c r="G8624">
        <v>7804</v>
      </c>
      <c r="H8624">
        <v>2.5392444186712201E-2</v>
      </c>
      <c r="I8624">
        <v>0.17052429264541699</v>
      </c>
      <c r="J8624">
        <v>0.146571306682688</v>
      </c>
      <c r="K8624" t="s">
        <v>29503</v>
      </c>
      <c r="L8624">
        <v>57</v>
      </c>
      <c r="M8624" t="s">
        <v>2729</v>
      </c>
      <c r="N8624">
        <v>0.890625</v>
      </c>
      <c r="O8624">
        <v>9.2652795838751596E-3</v>
      </c>
    </row>
    <row r="8625" spans="1:15">
      <c r="A8625" t="s">
        <v>9604</v>
      </c>
      <c r="B8625" t="s">
        <v>23518</v>
      </c>
      <c r="C8625" t="s">
        <v>9605</v>
      </c>
      <c r="D8625">
        <v>4</v>
      </c>
      <c r="E8625">
        <v>787</v>
      </c>
      <c r="F8625">
        <v>53</v>
      </c>
      <c r="G8625">
        <v>7393</v>
      </c>
      <c r="H8625">
        <v>0.83038852188964296</v>
      </c>
      <c r="I8625">
        <v>1</v>
      </c>
      <c r="J8625">
        <v>0.966855260484069</v>
      </c>
      <c r="K8625" t="s">
        <v>29021</v>
      </c>
      <c r="L8625">
        <v>4</v>
      </c>
      <c r="M8625" t="s">
        <v>2729</v>
      </c>
      <c r="N8625">
        <v>7.5471698113207503E-2</v>
      </c>
      <c r="O8625">
        <v>5.0825921219822103E-3</v>
      </c>
    </row>
    <row r="8626" spans="1:15">
      <c r="A8626" t="s">
        <v>9604</v>
      </c>
      <c r="B8626" t="s">
        <v>23513</v>
      </c>
      <c r="C8626" t="s">
        <v>9605</v>
      </c>
      <c r="D8626">
        <v>1</v>
      </c>
      <c r="E8626">
        <v>535</v>
      </c>
      <c r="F8626">
        <v>61</v>
      </c>
      <c r="G8626">
        <v>8124</v>
      </c>
      <c r="H8626">
        <v>0.98457018652686901</v>
      </c>
      <c r="I8626">
        <v>0.99999999999997702</v>
      </c>
      <c r="J8626">
        <v>0.95041217501583097</v>
      </c>
      <c r="K8626" t="s">
        <v>24907</v>
      </c>
      <c r="L8626">
        <v>1</v>
      </c>
      <c r="M8626" t="s">
        <v>2729</v>
      </c>
      <c r="N8626">
        <v>1.63934426229508E-2</v>
      </c>
      <c r="O8626">
        <v>1.8691588785046699E-3</v>
      </c>
    </row>
    <row r="8627" spans="1:15">
      <c r="A8627" t="s">
        <v>9606</v>
      </c>
      <c r="B8627" t="s">
        <v>23518</v>
      </c>
      <c r="C8627" t="s">
        <v>9607</v>
      </c>
      <c r="D8627">
        <v>1</v>
      </c>
      <c r="E8627">
        <v>787</v>
      </c>
      <c r="F8627">
        <v>29</v>
      </c>
      <c r="G8627">
        <v>7393</v>
      </c>
      <c r="H8627">
        <v>0.96201877974845496</v>
      </c>
      <c r="I8627">
        <v>1</v>
      </c>
      <c r="J8627">
        <v>0.966855260484069</v>
      </c>
      <c r="K8627" t="s">
        <v>28913</v>
      </c>
      <c r="L8627">
        <v>1</v>
      </c>
      <c r="M8627" t="s">
        <v>2729</v>
      </c>
      <c r="N8627">
        <v>3.4482758620689703E-2</v>
      </c>
      <c r="O8627">
        <v>1.27064803049555E-3</v>
      </c>
    </row>
    <row r="8628" spans="1:15">
      <c r="A8628" t="s">
        <v>9606</v>
      </c>
      <c r="B8628" t="s">
        <v>23511</v>
      </c>
      <c r="C8628" t="s">
        <v>9607</v>
      </c>
      <c r="D8628">
        <v>32</v>
      </c>
      <c r="E8628">
        <v>6152</v>
      </c>
      <c r="F8628">
        <v>34</v>
      </c>
      <c r="G8628">
        <v>7804</v>
      </c>
      <c r="H8628">
        <v>1.5390536968701801E-2</v>
      </c>
      <c r="I8628">
        <v>0.11610715437308</v>
      </c>
      <c r="J8628">
        <v>9.9797964663354805E-2</v>
      </c>
      <c r="K8628" t="s">
        <v>29504</v>
      </c>
      <c r="L8628">
        <v>32</v>
      </c>
      <c r="M8628" t="s">
        <v>2729</v>
      </c>
      <c r="N8628">
        <v>0.94117647058823495</v>
      </c>
      <c r="O8628">
        <v>5.2015604681404396E-3</v>
      </c>
    </row>
    <row r="8629" spans="1:15">
      <c r="A8629" t="s">
        <v>9608</v>
      </c>
      <c r="B8629" t="s">
        <v>23511</v>
      </c>
      <c r="C8629" t="s">
        <v>9609</v>
      </c>
      <c r="D8629">
        <v>7</v>
      </c>
      <c r="E8629">
        <v>6152</v>
      </c>
      <c r="F8629">
        <v>8</v>
      </c>
      <c r="G8629">
        <v>7804</v>
      </c>
      <c r="H8629">
        <v>0.46943957161060701</v>
      </c>
      <c r="I8629">
        <v>0.96083957126938102</v>
      </c>
      <c r="J8629">
        <v>0.82587360011061495</v>
      </c>
      <c r="K8629" t="s">
        <v>29505</v>
      </c>
      <c r="L8629">
        <v>7</v>
      </c>
      <c r="M8629" t="s">
        <v>2729</v>
      </c>
      <c r="N8629">
        <v>0.875</v>
      </c>
      <c r="O8629">
        <v>1.13784135240572E-3</v>
      </c>
    </row>
    <row r="8630" spans="1:15">
      <c r="A8630" t="s">
        <v>9610</v>
      </c>
      <c r="B8630" t="s">
        <v>23518</v>
      </c>
      <c r="C8630" t="s">
        <v>9611</v>
      </c>
      <c r="D8630">
        <v>1</v>
      </c>
      <c r="E8630">
        <v>787</v>
      </c>
      <c r="F8630">
        <v>16</v>
      </c>
      <c r="G8630">
        <v>7393</v>
      </c>
      <c r="H8630">
        <v>0.83516677538628503</v>
      </c>
      <c r="I8630">
        <v>1</v>
      </c>
      <c r="J8630">
        <v>0.966855260484069</v>
      </c>
      <c r="K8630" t="s">
        <v>28913</v>
      </c>
      <c r="L8630">
        <v>1</v>
      </c>
      <c r="M8630" t="s">
        <v>2729</v>
      </c>
      <c r="N8630">
        <v>6.25E-2</v>
      </c>
      <c r="O8630">
        <v>1.27064803049555E-3</v>
      </c>
    </row>
    <row r="8631" spans="1:15">
      <c r="A8631" t="s">
        <v>9610</v>
      </c>
      <c r="B8631" t="s">
        <v>23511</v>
      </c>
      <c r="C8631" t="s">
        <v>9611</v>
      </c>
      <c r="D8631">
        <v>20</v>
      </c>
      <c r="E8631">
        <v>6152</v>
      </c>
      <c r="F8631">
        <v>21</v>
      </c>
      <c r="G8631">
        <v>7804</v>
      </c>
      <c r="H8631">
        <v>4.4755802943696597E-2</v>
      </c>
      <c r="I8631">
        <v>0.25239912466249798</v>
      </c>
      <c r="J8631">
        <v>0.21694545060670101</v>
      </c>
      <c r="K8631" t="s">
        <v>29506</v>
      </c>
      <c r="L8631">
        <v>20</v>
      </c>
      <c r="M8631" t="s">
        <v>2729</v>
      </c>
      <c r="N8631">
        <v>0.952380952380952</v>
      </c>
      <c r="O8631">
        <v>3.2509752925877801E-3</v>
      </c>
    </row>
    <row r="8632" spans="1:15">
      <c r="A8632" t="s">
        <v>9612</v>
      </c>
      <c r="B8632" t="s">
        <v>23511</v>
      </c>
      <c r="C8632" t="s">
        <v>9613</v>
      </c>
      <c r="D8632">
        <v>1</v>
      </c>
      <c r="E8632">
        <v>6152</v>
      </c>
      <c r="F8632">
        <v>2</v>
      </c>
      <c r="G8632">
        <v>7804</v>
      </c>
      <c r="H8632">
        <v>0.95521029019776005</v>
      </c>
      <c r="I8632">
        <v>1</v>
      </c>
      <c r="J8632">
        <v>0.85953329234717102</v>
      </c>
      <c r="K8632" t="s">
        <v>29507</v>
      </c>
      <c r="L8632">
        <v>1</v>
      </c>
      <c r="M8632" t="s">
        <v>2729</v>
      </c>
      <c r="N8632">
        <v>0.5</v>
      </c>
      <c r="O8632">
        <v>1.6254876462938901E-4</v>
      </c>
    </row>
    <row r="8633" spans="1:15">
      <c r="A8633" t="s">
        <v>9612</v>
      </c>
      <c r="B8633" t="s">
        <v>23518</v>
      </c>
      <c r="C8633" t="s">
        <v>9613</v>
      </c>
      <c r="D8633">
        <v>1</v>
      </c>
      <c r="E8633">
        <v>787</v>
      </c>
      <c r="F8633">
        <v>1</v>
      </c>
      <c r="G8633">
        <v>7393</v>
      </c>
      <c r="H8633">
        <v>0.106452049235764</v>
      </c>
      <c r="I8633">
        <v>0.63266972740240601</v>
      </c>
      <c r="J8633">
        <v>0.61170005408803896</v>
      </c>
      <c r="K8633" t="s">
        <v>28913</v>
      </c>
      <c r="L8633">
        <v>1</v>
      </c>
      <c r="M8633" t="s">
        <v>2729</v>
      </c>
      <c r="N8633">
        <v>1</v>
      </c>
      <c r="O8633">
        <v>1.27064803049555E-3</v>
      </c>
    </row>
    <row r="8634" spans="1:15">
      <c r="A8634" t="s">
        <v>9614</v>
      </c>
      <c r="B8634" t="s">
        <v>23511</v>
      </c>
      <c r="C8634" t="s">
        <v>9615</v>
      </c>
      <c r="D8634">
        <v>4</v>
      </c>
      <c r="E8634">
        <v>6152</v>
      </c>
      <c r="F8634">
        <v>6</v>
      </c>
      <c r="G8634">
        <v>7804</v>
      </c>
      <c r="H8634">
        <v>0.88632030892592895</v>
      </c>
      <c r="I8634">
        <v>1</v>
      </c>
      <c r="J8634">
        <v>0.85953329234717102</v>
      </c>
      <c r="K8634" t="s">
        <v>29508</v>
      </c>
      <c r="L8634">
        <v>4</v>
      </c>
      <c r="M8634" t="s">
        <v>2729</v>
      </c>
      <c r="N8634">
        <v>0.66666666666666696</v>
      </c>
      <c r="O8634">
        <v>6.5019505851755496E-4</v>
      </c>
    </row>
    <row r="8635" spans="1:15">
      <c r="A8635" t="s">
        <v>9614</v>
      </c>
      <c r="B8635" t="s">
        <v>23518</v>
      </c>
      <c r="C8635" t="s">
        <v>9615</v>
      </c>
      <c r="D8635">
        <v>2</v>
      </c>
      <c r="E8635">
        <v>787</v>
      </c>
      <c r="F8635">
        <v>6</v>
      </c>
      <c r="G8635">
        <v>7393</v>
      </c>
      <c r="H8635">
        <v>0.127121247527331</v>
      </c>
      <c r="I8635">
        <v>0.70232558016992197</v>
      </c>
      <c r="J8635">
        <v>0.67904718175981504</v>
      </c>
      <c r="K8635" t="s">
        <v>29509</v>
      </c>
      <c r="L8635">
        <v>2</v>
      </c>
      <c r="M8635" t="s">
        <v>2729</v>
      </c>
      <c r="N8635">
        <v>0.33333333333333298</v>
      </c>
      <c r="O8635">
        <v>2.5412960609911099E-3</v>
      </c>
    </row>
    <row r="8636" spans="1:15">
      <c r="A8636" t="s">
        <v>9616</v>
      </c>
      <c r="B8636" t="s">
        <v>23513</v>
      </c>
      <c r="C8636" t="s">
        <v>9617</v>
      </c>
      <c r="D8636">
        <v>4</v>
      </c>
      <c r="E8636">
        <v>535</v>
      </c>
      <c r="F8636">
        <v>162</v>
      </c>
      <c r="G8636">
        <v>8124</v>
      </c>
      <c r="H8636">
        <v>0.99513716154541598</v>
      </c>
      <c r="I8636">
        <v>0.99999999999997702</v>
      </c>
      <c r="J8636">
        <v>0.95041217501583097</v>
      </c>
      <c r="K8636" t="s">
        <v>29510</v>
      </c>
      <c r="L8636">
        <v>4</v>
      </c>
      <c r="M8636" t="s">
        <v>1463</v>
      </c>
      <c r="N8636">
        <v>2.4691358024691398E-2</v>
      </c>
      <c r="O8636">
        <v>7.4766355140186902E-3</v>
      </c>
    </row>
    <row r="8637" spans="1:15">
      <c r="A8637" t="s">
        <v>9616</v>
      </c>
      <c r="B8637" t="s">
        <v>23518</v>
      </c>
      <c r="C8637" t="s">
        <v>9617</v>
      </c>
      <c r="D8637">
        <v>16</v>
      </c>
      <c r="E8637">
        <v>787</v>
      </c>
      <c r="F8637">
        <v>147</v>
      </c>
      <c r="G8637">
        <v>7393</v>
      </c>
      <c r="H8637">
        <v>0.50230181599627899</v>
      </c>
      <c r="I8637">
        <v>1</v>
      </c>
      <c r="J8637">
        <v>0.966855260484069</v>
      </c>
      <c r="K8637" t="s">
        <v>29511</v>
      </c>
      <c r="L8637">
        <v>16</v>
      </c>
      <c r="M8637" t="s">
        <v>1463</v>
      </c>
      <c r="N8637">
        <v>0.108843537414966</v>
      </c>
      <c r="O8637">
        <v>2.0330368487928799E-2</v>
      </c>
    </row>
    <row r="8638" spans="1:15">
      <c r="A8638" t="s">
        <v>9616</v>
      </c>
      <c r="B8638" t="s">
        <v>23511</v>
      </c>
      <c r="C8638" t="s">
        <v>9617</v>
      </c>
      <c r="D8638">
        <v>130</v>
      </c>
      <c r="E8638">
        <v>6152</v>
      </c>
      <c r="F8638">
        <v>156</v>
      </c>
      <c r="G8638">
        <v>7804</v>
      </c>
      <c r="H8638">
        <v>9.5838778612425596E-2</v>
      </c>
      <c r="I8638">
        <v>0.41693891976991998</v>
      </c>
      <c r="J8638">
        <v>0.35837288241751297</v>
      </c>
      <c r="K8638" t="s">
        <v>29512</v>
      </c>
      <c r="L8638">
        <v>130</v>
      </c>
      <c r="M8638" t="s">
        <v>1463</v>
      </c>
      <c r="N8638">
        <v>0.83333333333333304</v>
      </c>
      <c r="O8638">
        <v>2.1131339401820499E-2</v>
      </c>
    </row>
    <row r="8639" spans="1:15">
      <c r="A8639" t="s">
        <v>9618</v>
      </c>
      <c r="B8639" t="s">
        <v>23511</v>
      </c>
      <c r="C8639" t="s">
        <v>9619</v>
      </c>
      <c r="D8639">
        <v>22</v>
      </c>
      <c r="E8639">
        <v>6152</v>
      </c>
      <c r="F8639">
        <v>22</v>
      </c>
      <c r="G8639">
        <v>7804</v>
      </c>
      <c r="H8639">
        <v>5.2956616517506796E-3</v>
      </c>
      <c r="I8639">
        <v>5.1365309321660502E-2</v>
      </c>
      <c r="J8639">
        <v>4.4150193433677702E-2</v>
      </c>
      <c r="K8639" t="s">
        <v>29513</v>
      </c>
      <c r="L8639">
        <v>22</v>
      </c>
      <c r="M8639" t="s">
        <v>5133</v>
      </c>
      <c r="N8639">
        <v>1</v>
      </c>
      <c r="O8639">
        <v>3.57607282184655E-3</v>
      </c>
    </row>
    <row r="8640" spans="1:15">
      <c r="A8640" t="s">
        <v>9620</v>
      </c>
      <c r="B8640" t="s">
        <v>23511</v>
      </c>
      <c r="C8640" t="s">
        <v>9621</v>
      </c>
      <c r="D8640">
        <v>3</v>
      </c>
      <c r="E8640">
        <v>6152</v>
      </c>
      <c r="F8640">
        <v>3</v>
      </c>
      <c r="G8640">
        <v>7804</v>
      </c>
      <c r="H8640">
        <v>0.489837867770546</v>
      </c>
      <c r="I8640">
        <v>0.96083957126938102</v>
      </c>
      <c r="J8640">
        <v>0.82587360011061495</v>
      </c>
      <c r="K8640" t="s">
        <v>26425</v>
      </c>
      <c r="L8640">
        <v>3</v>
      </c>
      <c r="M8640" t="s">
        <v>5133</v>
      </c>
      <c r="N8640">
        <v>1</v>
      </c>
      <c r="O8640">
        <v>4.8764629388816603E-4</v>
      </c>
    </row>
    <row r="8641" spans="1:15">
      <c r="A8641" t="s">
        <v>9622</v>
      </c>
      <c r="B8641" t="s">
        <v>23511</v>
      </c>
      <c r="C8641" t="s">
        <v>9623</v>
      </c>
      <c r="D8641">
        <v>14</v>
      </c>
      <c r="E8641">
        <v>6152</v>
      </c>
      <c r="F8641">
        <v>14</v>
      </c>
      <c r="G8641">
        <v>7804</v>
      </c>
      <c r="H8641">
        <v>3.5680033920092398E-2</v>
      </c>
      <c r="I8641">
        <v>0.21445050912290001</v>
      </c>
      <c r="J8641">
        <v>0.18432735215193299</v>
      </c>
      <c r="K8641" t="s">
        <v>29514</v>
      </c>
      <c r="L8641">
        <v>14</v>
      </c>
      <c r="M8641" t="s">
        <v>5133</v>
      </c>
      <c r="N8641">
        <v>1</v>
      </c>
      <c r="O8641">
        <v>2.2756827048114399E-3</v>
      </c>
    </row>
    <row r="8642" spans="1:15">
      <c r="A8642" t="s">
        <v>9624</v>
      </c>
      <c r="B8642" t="s">
        <v>23511</v>
      </c>
      <c r="C8642" t="s">
        <v>9625</v>
      </c>
      <c r="D8642">
        <v>13</v>
      </c>
      <c r="E8642">
        <v>6152</v>
      </c>
      <c r="F8642">
        <v>13</v>
      </c>
      <c r="G8642">
        <v>7804</v>
      </c>
      <c r="H8642">
        <v>4.52815025690569E-2</v>
      </c>
      <c r="I8642">
        <v>0.25239912466249798</v>
      </c>
      <c r="J8642">
        <v>0.21694545060670101</v>
      </c>
      <c r="K8642" t="s">
        <v>29515</v>
      </c>
      <c r="L8642">
        <v>13</v>
      </c>
      <c r="M8642" t="s">
        <v>5133</v>
      </c>
      <c r="N8642">
        <v>1</v>
      </c>
      <c r="O8642">
        <v>2.1131339401820499E-3</v>
      </c>
    </row>
    <row r="8643" spans="1:15">
      <c r="A8643" t="s">
        <v>9626</v>
      </c>
      <c r="B8643" t="s">
        <v>23511</v>
      </c>
      <c r="C8643" t="s">
        <v>9627</v>
      </c>
      <c r="D8643">
        <v>13</v>
      </c>
      <c r="E8643">
        <v>6152</v>
      </c>
      <c r="F8643">
        <v>13</v>
      </c>
      <c r="G8643">
        <v>7804</v>
      </c>
      <c r="H8643">
        <v>4.52815025690569E-2</v>
      </c>
      <c r="I8643">
        <v>0.25239912466249798</v>
      </c>
      <c r="J8643">
        <v>0.21694545060670101</v>
      </c>
      <c r="K8643" t="s">
        <v>29515</v>
      </c>
      <c r="L8643">
        <v>13</v>
      </c>
      <c r="M8643" t="s">
        <v>5133</v>
      </c>
      <c r="N8643">
        <v>1</v>
      </c>
      <c r="O8643">
        <v>2.1131339401820499E-3</v>
      </c>
    </row>
    <row r="8644" spans="1:15">
      <c r="A8644" t="s">
        <v>9628</v>
      </c>
      <c r="B8644" t="s">
        <v>23513</v>
      </c>
      <c r="C8644" t="s">
        <v>9629</v>
      </c>
      <c r="D8644">
        <v>3</v>
      </c>
      <c r="E8644">
        <v>535</v>
      </c>
      <c r="F8644">
        <v>31</v>
      </c>
      <c r="G8644">
        <v>8124</v>
      </c>
      <c r="H8644">
        <v>0.334822985012935</v>
      </c>
      <c r="I8644">
        <v>0.97804040131218795</v>
      </c>
      <c r="J8644">
        <v>0.92954150506449396</v>
      </c>
      <c r="K8644" t="s">
        <v>29516</v>
      </c>
      <c r="L8644">
        <v>3</v>
      </c>
      <c r="M8644" t="s">
        <v>5133</v>
      </c>
      <c r="N8644">
        <v>9.6774193548387094E-2</v>
      </c>
      <c r="O8644">
        <v>5.60747663551402E-3</v>
      </c>
    </row>
    <row r="8645" spans="1:15">
      <c r="A8645" t="s">
        <v>9628</v>
      </c>
      <c r="B8645" t="s">
        <v>23511</v>
      </c>
      <c r="C8645" t="s">
        <v>9629</v>
      </c>
      <c r="D8645">
        <v>27</v>
      </c>
      <c r="E8645">
        <v>6152</v>
      </c>
      <c r="F8645">
        <v>30</v>
      </c>
      <c r="G8645">
        <v>7804</v>
      </c>
      <c r="H8645">
        <v>9.4336074260639197E-2</v>
      </c>
      <c r="I8645">
        <v>0.41240615057548502</v>
      </c>
      <c r="J8645">
        <v>0.35447681638836998</v>
      </c>
      <c r="K8645" t="s">
        <v>29517</v>
      </c>
      <c r="L8645">
        <v>27</v>
      </c>
      <c r="M8645" t="s">
        <v>5133</v>
      </c>
      <c r="N8645">
        <v>0.9</v>
      </c>
      <c r="O8645">
        <v>4.3888166449934998E-3</v>
      </c>
    </row>
    <row r="8646" spans="1:15">
      <c r="A8646" t="s">
        <v>9630</v>
      </c>
      <c r="B8646" t="s">
        <v>23511</v>
      </c>
      <c r="C8646" t="s">
        <v>9631</v>
      </c>
      <c r="D8646">
        <v>2</v>
      </c>
      <c r="E8646">
        <v>6152</v>
      </c>
      <c r="F8646">
        <v>3</v>
      </c>
      <c r="G8646">
        <v>7804</v>
      </c>
      <c r="H8646">
        <v>0.88457550560319997</v>
      </c>
      <c r="I8646">
        <v>1</v>
      </c>
      <c r="J8646">
        <v>0.85953329234717102</v>
      </c>
      <c r="K8646" t="s">
        <v>29518</v>
      </c>
      <c r="L8646">
        <v>2</v>
      </c>
      <c r="M8646" t="s">
        <v>5133</v>
      </c>
      <c r="N8646">
        <v>0.66666666666666696</v>
      </c>
      <c r="O8646">
        <v>3.2509752925877802E-4</v>
      </c>
    </row>
    <row r="8647" spans="1:15">
      <c r="A8647" t="s">
        <v>9630</v>
      </c>
      <c r="B8647" t="s">
        <v>23513</v>
      </c>
      <c r="C8647" t="s">
        <v>9631</v>
      </c>
      <c r="D8647">
        <v>1</v>
      </c>
      <c r="E8647">
        <v>535</v>
      </c>
      <c r="F8647">
        <v>4</v>
      </c>
      <c r="G8647">
        <v>8124</v>
      </c>
      <c r="H8647">
        <v>0.23855956797771199</v>
      </c>
      <c r="I8647">
        <v>0.85273230586348503</v>
      </c>
      <c r="J8647">
        <v>0.81044716552199803</v>
      </c>
      <c r="K8647" t="s">
        <v>23867</v>
      </c>
      <c r="L8647">
        <v>1</v>
      </c>
      <c r="M8647" t="s">
        <v>5133</v>
      </c>
      <c r="N8647">
        <v>0.25</v>
      </c>
      <c r="O8647">
        <v>1.8691588785046699E-3</v>
      </c>
    </row>
    <row r="8648" spans="1:15">
      <c r="A8648" t="s">
        <v>9632</v>
      </c>
      <c r="B8648" t="s">
        <v>23511</v>
      </c>
      <c r="C8648" t="s">
        <v>9633</v>
      </c>
      <c r="D8648">
        <v>6</v>
      </c>
      <c r="E8648">
        <v>6152</v>
      </c>
      <c r="F8648">
        <v>6</v>
      </c>
      <c r="G8648">
        <v>7804</v>
      </c>
      <c r="H8648">
        <v>0.23986678822258201</v>
      </c>
      <c r="I8648">
        <v>0.71382528017432401</v>
      </c>
      <c r="J8648">
        <v>0.61355659322887801</v>
      </c>
      <c r="K8648" t="s">
        <v>29519</v>
      </c>
      <c r="L8648">
        <v>6</v>
      </c>
      <c r="M8648" t="s">
        <v>2729</v>
      </c>
      <c r="N8648">
        <v>1</v>
      </c>
      <c r="O8648">
        <v>9.7529258777633303E-4</v>
      </c>
    </row>
    <row r="8649" spans="1:15">
      <c r="A8649" t="s">
        <v>9634</v>
      </c>
      <c r="B8649" t="s">
        <v>23511</v>
      </c>
      <c r="C8649" t="s">
        <v>9635</v>
      </c>
      <c r="D8649">
        <v>52</v>
      </c>
      <c r="E8649">
        <v>6152</v>
      </c>
      <c r="F8649">
        <v>69</v>
      </c>
      <c r="G8649">
        <v>7804</v>
      </c>
      <c r="H8649">
        <v>0.80631717470730502</v>
      </c>
      <c r="I8649">
        <v>0.97162699938719999</v>
      </c>
      <c r="J8649">
        <v>0.83514575371668198</v>
      </c>
      <c r="K8649" t="s">
        <v>29520</v>
      </c>
      <c r="L8649">
        <v>52</v>
      </c>
      <c r="M8649" t="s">
        <v>2729</v>
      </c>
      <c r="N8649">
        <v>0.75362318840579701</v>
      </c>
      <c r="O8649">
        <v>8.4525357607282206E-3</v>
      </c>
    </row>
    <row r="8650" spans="1:15">
      <c r="A8650" t="s">
        <v>9634</v>
      </c>
      <c r="B8650" t="s">
        <v>23513</v>
      </c>
      <c r="C8650" t="s">
        <v>9635</v>
      </c>
      <c r="D8650">
        <v>4</v>
      </c>
      <c r="E8650">
        <v>535</v>
      </c>
      <c r="F8650">
        <v>55</v>
      </c>
      <c r="G8650">
        <v>8124</v>
      </c>
      <c r="H8650">
        <v>0.49434235572697899</v>
      </c>
      <c r="I8650">
        <v>0.99999999999997702</v>
      </c>
      <c r="J8650">
        <v>0.95041217501583097</v>
      </c>
      <c r="K8650" t="s">
        <v>29521</v>
      </c>
      <c r="L8650">
        <v>4</v>
      </c>
      <c r="M8650" t="s">
        <v>2729</v>
      </c>
      <c r="N8650">
        <v>7.2727272727272696E-2</v>
      </c>
      <c r="O8650">
        <v>7.4766355140186902E-3</v>
      </c>
    </row>
    <row r="8651" spans="1:15">
      <c r="A8651" t="s">
        <v>9634</v>
      </c>
      <c r="B8651" t="s">
        <v>23518</v>
      </c>
      <c r="C8651" t="s">
        <v>9635</v>
      </c>
      <c r="D8651">
        <v>8</v>
      </c>
      <c r="E8651">
        <v>787</v>
      </c>
      <c r="F8651">
        <v>67</v>
      </c>
      <c r="G8651">
        <v>7393</v>
      </c>
      <c r="H8651">
        <v>0.42199229130266003</v>
      </c>
      <c r="I8651">
        <v>1</v>
      </c>
      <c r="J8651">
        <v>0.966855260484069</v>
      </c>
      <c r="K8651" t="s">
        <v>29522</v>
      </c>
      <c r="L8651">
        <v>8</v>
      </c>
      <c r="M8651" t="s">
        <v>2729</v>
      </c>
      <c r="N8651">
        <v>0.119402985074627</v>
      </c>
      <c r="O8651">
        <v>1.01651842439644E-2</v>
      </c>
    </row>
    <row r="8652" spans="1:15">
      <c r="A8652" t="s">
        <v>9636</v>
      </c>
      <c r="B8652" t="s">
        <v>23513</v>
      </c>
      <c r="C8652" t="s">
        <v>9637</v>
      </c>
      <c r="D8652">
        <v>3</v>
      </c>
      <c r="E8652">
        <v>535</v>
      </c>
      <c r="F8652">
        <v>53</v>
      </c>
      <c r="G8652">
        <v>8124</v>
      </c>
      <c r="H8652">
        <v>0.68766094771566899</v>
      </c>
      <c r="I8652">
        <v>0.99999999999997702</v>
      </c>
      <c r="J8652">
        <v>0.95041217501583097</v>
      </c>
      <c r="K8652" t="s">
        <v>29523</v>
      </c>
      <c r="L8652">
        <v>3</v>
      </c>
      <c r="M8652" t="s">
        <v>2729</v>
      </c>
      <c r="N8652">
        <v>5.6603773584905703E-2</v>
      </c>
      <c r="O8652">
        <v>5.60747663551402E-3</v>
      </c>
    </row>
    <row r="8653" spans="1:15">
      <c r="A8653" t="s">
        <v>9636</v>
      </c>
      <c r="B8653" t="s">
        <v>23518</v>
      </c>
      <c r="C8653" t="s">
        <v>9637</v>
      </c>
      <c r="D8653">
        <v>8</v>
      </c>
      <c r="E8653">
        <v>787</v>
      </c>
      <c r="F8653">
        <v>65</v>
      </c>
      <c r="G8653">
        <v>7393</v>
      </c>
      <c r="H8653">
        <v>0.388290446905316</v>
      </c>
      <c r="I8653">
        <v>1</v>
      </c>
      <c r="J8653">
        <v>0.966855260484069</v>
      </c>
      <c r="K8653" t="s">
        <v>29522</v>
      </c>
      <c r="L8653">
        <v>8</v>
      </c>
      <c r="M8653" t="s">
        <v>2729</v>
      </c>
      <c r="N8653">
        <v>0.123076923076923</v>
      </c>
      <c r="O8653">
        <v>1.01651842439644E-2</v>
      </c>
    </row>
    <row r="8654" spans="1:15">
      <c r="A8654" t="s">
        <v>9636</v>
      </c>
      <c r="B8654" t="s">
        <v>23511</v>
      </c>
      <c r="C8654" t="s">
        <v>9637</v>
      </c>
      <c r="D8654">
        <v>51</v>
      </c>
      <c r="E8654">
        <v>6152</v>
      </c>
      <c r="F8654">
        <v>67</v>
      </c>
      <c r="G8654">
        <v>7804</v>
      </c>
      <c r="H8654">
        <v>0.76128820485899995</v>
      </c>
      <c r="I8654">
        <v>0.968912233598893</v>
      </c>
      <c r="J8654">
        <v>0.832812322140707</v>
      </c>
      <c r="K8654" t="s">
        <v>29524</v>
      </c>
      <c r="L8654">
        <v>51</v>
      </c>
      <c r="M8654" t="s">
        <v>2729</v>
      </c>
      <c r="N8654">
        <v>0.76119402985074602</v>
      </c>
      <c r="O8654">
        <v>8.2899869960988293E-3</v>
      </c>
    </row>
    <row r="8655" spans="1:15">
      <c r="A8655" t="s">
        <v>9638</v>
      </c>
      <c r="B8655" t="s">
        <v>23518</v>
      </c>
      <c r="C8655" t="s">
        <v>9639</v>
      </c>
      <c r="D8655">
        <v>1</v>
      </c>
      <c r="E8655">
        <v>787</v>
      </c>
      <c r="F8655">
        <v>7</v>
      </c>
      <c r="G8655">
        <v>7393</v>
      </c>
      <c r="H8655">
        <v>0.54534917443390396</v>
      </c>
      <c r="I8655">
        <v>1</v>
      </c>
      <c r="J8655">
        <v>0.966855260484069</v>
      </c>
      <c r="K8655" t="s">
        <v>29525</v>
      </c>
      <c r="L8655">
        <v>1</v>
      </c>
      <c r="M8655" t="s">
        <v>2729</v>
      </c>
      <c r="N8655">
        <v>0.14285714285714299</v>
      </c>
      <c r="O8655">
        <v>1.27064803049555E-3</v>
      </c>
    </row>
    <row r="8656" spans="1:15">
      <c r="A8656" t="s">
        <v>9638</v>
      </c>
      <c r="B8656" t="s">
        <v>23511</v>
      </c>
      <c r="C8656" t="s">
        <v>9639</v>
      </c>
      <c r="D8656">
        <v>4</v>
      </c>
      <c r="E8656">
        <v>6152</v>
      </c>
      <c r="F8656">
        <v>7</v>
      </c>
      <c r="G8656">
        <v>7804</v>
      </c>
      <c r="H8656">
        <v>0.95957928989840302</v>
      </c>
      <c r="I8656">
        <v>1</v>
      </c>
      <c r="J8656">
        <v>0.85953329234717102</v>
      </c>
      <c r="K8656" t="s">
        <v>29526</v>
      </c>
      <c r="L8656">
        <v>4</v>
      </c>
      <c r="M8656" t="s">
        <v>2729</v>
      </c>
      <c r="N8656">
        <v>0.57142857142857095</v>
      </c>
      <c r="O8656">
        <v>6.5019505851755496E-4</v>
      </c>
    </row>
    <row r="8657" spans="1:15">
      <c r="A8657" t="s">
        <v>9640</v>
      </c>
      <c r="B8657" t="s">
        <v>23518</v>
      </c>
      <c r="C8657" t="s">
        <v>9641</v>
      </c>
      <c r="D8657">
        <v>1</v>
      </c>
      <c r="E8657">
        <v>787</v>
      </c>
      <c r="F8657">
        <v>7</v>
      </c>
      <c r="G8657">
        <v>7393</v>
      </c>
      <c r="H8657">
        <v>0.54534917443390396</v>
      </c>
      <c r="I8657">
        <v>1</v>
      </c>
      <c r="J8657">
        <v>0.966855260484069</v>
      </c>
      <c r="K8657" t="s">
        <v>29525</v>
      </c>
      <c r="L8657">
        <v>1</v>
      </c>
      <c r="M8657" t="s">
        <v>2729</v>
      </c>
      <c r="N8657">
        <v>0.14285714285714299</v>
      </c>
      <c r="O8657">
        <v>1.27064803049555E-3</v>
      </c>
    </row>
    <row r="8658" spans="1:15">
      <c r="A8658" t="s">
        <v>9640</v>
      </c>
      <c r="B8658" t="s">
        <v>23511</v>
      </c>
      <c r="C8658" t="s">
        <v>9641</v>
      </c>
      <c r="D8658">
        <v>4</v>
      </c>
      <c r="E8658">
        <v>6152</v>
      </c>
      <c r="F8658">
        <v>7</v>
      </c>
      <c r="G8658">
        <v>7804</v>
      </c>
      <c r="H8658">
        <v>0.95957928989840302</v>
      </c>
      <c r="I8658">
        <v>1</v>
      </c>
      <c r="J8658">
        <v>0.85953329234717102</v>
      </c>
      <c r="K8658" t="s">
        <v>29526</v>
      </c>
      <c r="L8658">
        <v>4</v>
      </c>
      <c r="M8658" t="s">
        <v>2729</v>
      </c>
      <c r="N8658">
        <v>0.57142857142857095</v>
      </c>
      <c r="O8658">
        <v>6.5019505851755496E-4</v>
      </c>
    </row>
    <row r="8659" spans="1:15">
      <c r="A8659" t="s">
        <v>9642</v>
      </c>
      <c r="B8659" t="s">
        <v>23513</v>
      </c>
      <c r="C8659" t="s">
        <v>9643</v>
      </c>
      <c r="D8659">
        <v>1</v>
      </c>
      <c r="E8659">
        <v>535</v>
      </c>
      <c r="F8659">
        <v>7</v>
      </c>
      <c r="G8659">
        <v>8124</v>
      </c>
      <c r="H8659">
        <v>0.37938355156400999</v>
      </c>
      <c r="I8659">
        <v>0.99999999999997702</v>
      </c>
      <c r="J8659">
        <v>0.95041217501583097</v>
      </c>
      <c r="K8659" t="s">
        <v>27809</v>
      </c>
      <c r="L8659">
        <v>1</v>
      </c>
      <c r="M8659" t="s">
        <v>2729</v>
      </c>
      <c r="N8659">
        <v>0.14285714285714299</v>
      </c>
      <c r="O8659">
        <v>1.8691588785046699E-3</v>
      </c>
    </row>
    <row r="8660" spans="1:15">
      <c r="A8660" t="s">
        <v>9642</v>
      </c>
      <c r="B8660" t="s">
        <v>23511</v>
      </c>
      <c r="C8660" t="s">
        <v>9643</v>
      </c>
      <c r="D8660">
        <v>6</v>
      </c>
      <c r="E8660">
        <v>6152</v>
      </c>
      <c r="F8660">
        <v>7</v>
      </c>
      <c r="G8660">
        <v>7804</v>
      </c>
      <c r="H8660">
        <v>0.54476030000281095</v>
      </c>
      <c r="I8660">
        <v>0.968912233598893</v>
      </c>
      <c r="J8660">
        <v>0.832812322140707</v>
      </c>
      <c r="K8660" t="s">
        <v>29527</v>
      </c>
      <c r="L8660">
        <v>6</v>
      </c>
      <c r="M8660" t="s">
        <v>2729</v>
      </c>
      <c r="N8660">
        <v>0.85714285714285698</v>
      </c>
      <c r="O8660">
        <v>9.7529258777633303E-4</v>
      </c>
    </row>
    <row r="8661" spans="1:15">
      <c r="A8661" t="s">
        <v>9644</v>
      </c>
      <c r="B8661" t="s">
        <v>23511</v>
      </c>
      <c r="C8661" t="s">
        <v>9645</v>
      </c>
      <c r="D8661">
        <v>5</v>
      </c>
      <c r="E8661">
        <v>6152</v>
      </c>
      <c r="F8661">
        <v>6</v>
      </c>
      <c r="G8661">
        <v>7804</v>
      </c>
      <c r="H8661">
        <v>0.62665052091531404</v>
      </c>
      <c r="I8661">
        <v>0.968912233598893</v>
      </c>
      <c r="J8661">
        <v>0.832812322140707</v>
      </c>
      <c r="K8661" t="s">
        <v>29528</v>
      </c>
      <c r="L8661">
        <v>5</v>
      </c>
      <c r="M8661" t="s">
        <v>2729</v>
      </c>
      <c r="N8661">
        <v>0.83333333333333304</v>
      </c>
      <c r="O8661">
        <v>8.1274382314694405E-4</v>
      </c>
    </row>
    <row r="8662" spans="1:15">
      <c r="A8662" t="s">
        <v>9644</v>
      </c>
      <c r="B8662" t="s">
        <v>23513</v>
      </c>
      <c r="C8662" t="s">
        <v>9645</v>
      </c>
      <c r="D8662">
        <v>1</v>
      </c>
      <c r="E8662">
        <v>535</v>
      </c>
      <c r="F8662">
        <v>6</v>
      </c>
      <c r="G8662">
        <v>8124</v>
      </c>
      <c r="H8662">
        <v>0.33559747746230201</v>
      </c>
      <c r="I8662">
        <v>0.97804040131218795</v>
      </c>
      <c r="J8662">
        <v>0.92954150506449396</v>
      </c>
      <c r="K8662" t="s">
        <v>27809</v>
      </c>
      <c r="L8662">
        <v>1</v>
      </c>
      <c r="M8662" t="s">
        <v>2729</v>
      </c>
      <c r="N8662">
        <v>0.16666666666666699</v>
      </c>
      <c r="O8662">
        <v>1.8691588785046699E-3</v>
      </c>
    </row>
    <row r="8663" spans="1:15">
      <c r="A8663" t="s">
        <v>9646</v>
      </c>
      <c r="B8663" t="s">
        <v>23513</v>
      </c>
      <c r="C8663" t="s">
        <v>9647</v>
      </c>
      <c r="D8663">
        <v>1</v>
      </c>
      <c r="E8663">
        <v>535</v>
      </c>
      <c r="F8663">
        <v>12</v>
      </c>
      <c r="G8663">
        <v>8124</v>
      </c>
      <c r="H8663">
        <v>0.55870736002102495</v>
      </c>
      <c r="I8663">
        <v>0.99999999999997702</v>
      </c>
      <c r="J8663">
        <v>0.95041217501583097</v>
      </c>
      <c r="K8663" t="s">
        <v>24209</v>
      </c>
      <c r="L8663">
        <v>1</v>
      </c>
      <c r="M8663" t="s">
        <v>2729</v>
      </c>
      <c r="N8663">
        <v>8.3333333333333301E-2</v>
      </c>
      <c r="O8663">
        <v>1.8691588785046699E-3</v>
      </c>
    </row>
    <row r="8664" spans="1:15">
      <c r="A8664" t="s">
        <v>9646</v>
      </c>
      <c r="B8664" t="s">
        <v>23518</v>
      </c>
      <c r="C8664" t="s">
        <v>9647</v>
      </c>
      <c r="D8664">
        <v>1</v>
      </c>
      <c r="E8664">
        <v>787</v>
      </c>
      <c r="F8664">
        <v>4</v>
      </c>
      <c r="G8664">
        <v>7393</v>
      </c>
      <c r="H8664">
        <v>0.362574478289521</v>
      </c>
      <c r="I8664">
        <v>1</v>
      </c>
      <c r="J8664">
        <v>0.966855260484069</v>
      </c>
      <c r="K8664" t="s">
        <v>24836</v>
      </c>
      <c r="L8664">
        <v>1</v>
      </c>
      <c r="M8664" t="s">
        <v>2729</v>
      </c>
      <c r="N8664">
        <v>0.25</v>
      </c>
      <c r="O8664">
        <v>1.27064803049555E-3</v>
      </c>
    </row>
    <row r="8665" spans="1:15">
      <c r="A8665" t="s">
        <v>9646</v>
      </c>
      <c r="B8665" t="s">
        <v>23511</v>
      </c>
      <c r="C8665" t="s">
        <v>9647</v>
      </c>
      <c r="D8665">
        <v>7</v>
      </c>
      <c r="E8665">
        <v>6152</v>
      </c>
      <c r="F8665">
        <v>10</v>
      </c>
      <c r="G8665">
        <v>7804</v>
      </c>
      <c r="H8665">
        <v>0.85778567182431398</v>
      </c>
      <c r="I8665">
        <v>1</v>
      </c>
      <c r="J8665">
        <v>0.85953329234717102</v>
      </c>
      <c r="K8665" t="s">
        <v>29529</v>
      </c>
      <c r="L8665">
        <v>7</v>
      </c>
      <c r="M8665" t="s">
        <v>2729</v>
      </c>
      <c r="N8665">
        <v>0.7</v>
      </c>
      <c r="O8665">
        <v>1.13784135240572E-3</v>
      </c>
    </row>
    <row r="8666" spans="1:15">
      <c r="A8666" t="s">
        <v>9648</v>
      </c>
      <c r="B8666" t="s">
        <v>23513</v>
      </c>
      <c r="C8666" t="s">
        <v>9649</v>
      </c>
      <c r="D8666">
        <v>1</v>
      </c>
      <c r="E8666">
        <v>535</v>
      </c>
      <c r="F8666">
        <v>1</v>
      </c>
      <c r="G8666">
        <v>8124</v>
      </c>
      <c r="H8666">
        <v>6.5854258985721295E-2</v>
      </c>
      <c r="I8666">
        <v>0.448760549738495</v>
      </c>
      <c r="J8666">
        <v>0.42650749013827299</v>
      </c>
      <c r="K8666" t="s">
        <v>24209</v>
      </c>
      <c r="L8666">
        <v>1</v>
      </c>
      <c r="M8666" t="s">
        <v>2729</v>
      </c>
      <c r="N8666">
        <v>1</v>
      </c>
      <c r="O8666">
        <v>1.8691588785046699E-3</v>
      </c>
    </row>
    <row r="8667" spans="1:15">
      <c r="A8667" t="s">
        <v>9650</v>
      </c>
      <c r="B8667" t="s">
        <v>23518</v>
      </c>
      <c r="C8667" t="s">
        <v>9651</v>
      </c>
      <c r="D8667">
        <v>1</v>
      </c>
      <c r="E8667">
        <v>787</v>
      </c>
      <c r="F8667">
        <v>1</v>
      </c>
      <c r="G8667">
        <v>7393</v>
      </c>
      <c r="H8667">
        <v>0.106452049235764</v>
      </c>
      <c r="I8667">
        <v>0.63266972740240601</v>
      </c>
      <c r="J8667">
        <v>0.61170005408803896</v>
      </c>
      <c r="K8667" t="s">
        <v>24836</v>
      </c>
      <c r="L8667">
        <v>1</v>
      </c>
      <c r="M8667" t="s">
        <v>2729</v>
      </c>
      <c r="N8667">
        <v>1</v>
      </c>
      <c r="O8667">
        <v>1.27064803049555E-3</v>
      </c>
    </row>
    <row r="8668" spans="1:15">
      <c r="A8668" t="s">
        <v>9652</v>
      </c>
      <c r="B8668" t="s">
        <v>23511</v>
      </c>
      <c r="C8668" t="s">
        <v>9653</v>
      </c>
      <c r="D8668">
        <v>1</v>
      </c>
      <c r="E8668">
        <v>6152</v>
      </c>
      <c r="F8668">
        <v>1</v>
      </c>
      <c r="G8668">
        <v>7804</v>
      </c>
      <c r="H8668">
        <v>0.788313685289595</v>
      </c>
      <c r="I8668">
        <v>0.968912233598893</v>
      </c>
      <c r="J8668">
        <v>0.832812322140707</v>
      </c>
      <c r="K8668" t="s">
        <v>29530</v>
      </c>
      <c r="L8668">
        <v>1</v>
      </c>
      <c r="M8668" t="s">
        <v>2729</v>
      </c>
      <c r="N8668">
        <v>1</v>
      </c>
      <c r="O8668">
        <v>1.6254876462938901E-4</v>
      </c>
    </row>
    <row r="8669" spans="1:15">
      <c r="A8669" t="s">
        <v>9654</v>
      </c>
      <c r="B8669" t="s">
        <v>23513</v>
      </c>
      <c r="C8669" t="s">
        <v>9655</v>
      </c>
      <c r="D8669">
        <v>116</v>
      </c>
      <c r="E8669">
        <v>535</v>
      </c>
      <c r="F8669">
        <v>1893</v>
      </c>
      <c r="G8669">
        <v>8124</v>
      </c>
      <c r="H8669">
        <v>0.83373611861769503</v>
      </c>
      <c r="I8669">
        <v>0.99999999999997702</v>
      </c>
      <c r="J8669">
        <v>0.95041217501583097</v>
      </c>
      <c r="K8669" t="s">
        <v>29531</v>
      </c>
      <c r="L8669">
        <v>116</v>
      </c>
      <c r="M8669" t="s">
        <v>5133</v>
      </c>
      <c r="N8669">
        <v>6.1278394083465401E-2</v>
      </c>
      <c r="O8669">
        <v>0.21682242990654199</v>
      </c>
    </row>
    <row r="8670" spans="1:15">
      <c r="A8670" t="s">
        <v>9654</v>
      </c>
      <c r="B8670" t="s">
        <v>23518</v>
      </c>
      <c r="C8670" t="s">
        <v>9655</v>
      </c>
      <c r="D8670">
        <v>156</v>
      </c>
      <c r="E8670">
        <v>787</v>
      </c>
      <c r="F8670">
        <v>1717</v>
      </c>
      <c r="G8670">
        <v>7393</v>
      </c>
      <c r="H8670">
        <v>0.99324016681364402</v>
      </c>
      <c r="I8670">
        <v>1</v>
      </c>
      <c r="J8670">
        <v>0.966855260484069</v>
      </c>
      <c r="K8670" t="s">
        <v>29532</v>
      </c>
      <c r="L8670">
        <v>156</v>
      </c>
      <c r="M8670" t="s">
        <v>5133</v>
      </c>
      <c r="N8670">
        <v>9.0856144437973199E-2</v>
      </c>
      <c r="O8670">
        <v>0.19822109275730601</v>
      </c>
    </row>
    <row r="8671" spans="1:15">
      <c r="A8671" t="s">
        <v>9654</v>
      </c>
      <c r="B8671" t="s">
        <v>23511</v>
      </c>
      <c r="C8671" t="s">
        <v>9655</v>
      </c>
      <c r="D8671">
        <v>1516</v>
      </c>
      <c r="E8671">
        <v>6152</v>
      </c>
      <c r="F8671">
        <v>1852</v>
      </c>
      <c r="G8671">
        <v>7804</v>
      </c>
      <c r="H8671">
        <v>1.2554446803341799E-4</v>
      </c>
      <c r="I8671">
        <v>2.4378408043175502E-3</v>
      </c>
      <c r="J8671">
        <v>2.0954053327533399E-3</v>
      </c>
      <c r="K8671" t="s">
        <v>29533</v>
      </c>
      <c r="L8671">
        <v>1516</v>
      </c>
      <c r="M8671" t="s">
        <v>5133</v>
      </c>
      <c r="N8671">
        <v>0.81857451403887704</v>
      </c>
      <c r="O8671">
        <v>0.24642392717815301</v>
      </c>
    </row>
    <row r="8672" spans="1:15">
      <c r="A8672" t="s">
        <v>9656</v>
      </c>
      <c r="B8672" t="s">
        <v>23518</v>
      </c>
      <c r="C8672" t="s">
        <v>9657</v>
      </c>
      <c r="D8672">
        <v>48</v>
      </c>
      <c r="E8672">
        <v>787</v>
      </c>
      <c r="F8672">
        <v>695</v>
      </c>
      <c r="G8672">
        <v>7393</v>
      </c>
      <c r="H8672">
        <v>0.99984126608079604</v>
      </c>
      <c r="I8672">
        <v>1</v>
      </c>
      <c r="J8672">
        <v>0.966855260484069</v>
      </c>
      <c r="K8672" t="s">
        <v>29534</v>
      </c>
      <c r="L8672">
        <v>48</v>
      </c>
      <c r="M8672" t="s">
        <v>5133</v>
      </c>
      <c r="N8672">
        <v>6.9064748201438805E-2</v>
      </c>
      <c r="O8672">
        <v>6.0991105463786499E-2</v>
      </c>
    </row>
    <row r="8673" spans="1:15">
      <c r="A8673" t="s">
        <v>9656</v>
      </c>
      <c r="B8673" t="s">
        <v>23511</v>
      </c>
      <c r="C8673" t="s">
        <v>9657</v>
      </c>
      <c r="D8673">
        <v>635</v>
      </c>
      <c r="E8673">
        <v>6152</v>
      </c>
      <c r="F8673">
        <v>754</v>
      </c>
      <c r="G8673">
        <v>7804</v>
      </c>
      <c r="H8673" s="34">
        <v>5.3898221103722202E-5</v>
      </c>
      <c r="I8673">
        <v>1.1791733039247701E-3</v>
      </c>
      <c r="J8673">
        <v>1.0135387121703501E-3</v>
      </c>
      <c r="K8673" t="s">
        <v>29535</v>
      </c>
      <c r="L8673">
        <v>635</v>
      </c>
      <c r="M8673" t="s">
        <v>5133</v>
      </c>
      <c r="N8673">
        <v>0.84217506631299699</v>
      </c>
      <c r="O8673">
        <v>0.103218465539662</v>
      </c>
    </row>
    <row r="8674" spans="1:15">
      <c r="A8674" t="s">
        <v>9656</v>
      </c>
      <c r="B8674" t="s">
        <v>23513</v>
      </c>
      <c r="C8674" t="s">
        <v>9657</v>
      </c>
      <c r="D8674">
        <v>49</v>
      </c>
      <c r="E8674">
        <v>535</v>
      </c>
      <c r="F8674">
        <v>760</v>
      </c>
      <c r="G8674">
        <v>8124</v>
      </c>
      <c r="H8674">
        <v>0.58736226208685205</v>
      </c>
      <c r="I8674">
        <v>0.99999999999997702</v>
      </c>
      <c r="J8674">
        <v>0.95041217501583097</v>
      </c>
      <c r="K8674" t="s">
        <v>29536</v>
      </c>
      <c r="L8674">
        <v>49</v>
      </c>
      <c r="M8674" t="s">
        <v>5133</v>
      </c>
      <c r="N8674">
        <v>6.4473684210526294E-2</v>
      </c>
      <c r="O8674">
        <v>9.1588785046729002E-2</v>
      </c>
    </row>
    <row r="8675" spans="1:15">
      <c r="A8675" t="s">
        <v>9658</v>
      </c>
      <c r="B8675" t="s">
        <v>23511</v>
      </c>
      <c r="C8675" t="s">
        <v>9659</v>
      </c>
      <c r="D8675">
        <v>762</v>
      </c>
      <c r="E8675">
        <v>6152</v>
      </c>
      <c r="F8675">
        <v>907</v>
      </c>
      <c r="G8675">
        <v>7804</v>
      </c>
      <c r="H8675" s="34">
        <v>1.80423632772639E-5</v>
      </c>
      <c r="I8675">
        <v>4.7367217723910302E-4</v>
      </c>
      <c r="J8675">
        <v>4.0713700599557899E-4</v>
      </c>
      <c r="K8675" t="s">
        <v>29537</v>
      </c>
      <c r="L8675">
        <v>762</v>
      </c>
      <c r="M8675" t="s">
        <v>5133</v>
      </c>
      <c r="N8675">
        <v>0.84013230429989005</v>
      </c>
      <c r="O8675">
        <v>0.12386215864759401</v>
      </c>
    </row>
    <row r="8676" spans="1:15">
      <c r="A8676" t="s">
        <v>9658</v>
      </c>
      <c r="B8676" t="s">
        <v>23513</v>
      </c>
      <c r="C8676" t="s">
        <v>9659</v>
      </c>
      <c r="D8676">
        <v>49</v>
      </c>
      <c r="E8676">
        <v>535</v>
      </c>
      <c r="F8676">
        <v>932</v>
      </c>
      <c r="G8676">
        <v>8124</v>
      </c>
      <c r="H8676">
        <v>0.96764851207249103</v>
      </c>
      <c r="I8676">
        <v>0.99999999999997702</v>
      </c>
      <c r="J8676">
        <v>0.95041217501583097</v>
      </c>
      <c r="K8676" t="s">
        <v>29538</v>
      </c>
      <c r="L8676">
        <v>49</v>
      </c>
      <c r="M8676" t="s">
        <v>5133</v>
      </c>
      <c r="N8676">
        <v>5.2575107296137298E-2</v>
      </c>
      <c r="O8676">
        <v>9.1588785046729002E-2</v>
      </c>
    </row>
    <row r="8677" spans="1:15">
      <c r="A8677" t="s">
        <v>9658</v>
      </c>
      <c r="B8677" t="s">
        <v>23518</v>
      </c>
      <c r="C8677" t="s">
        <v>9659</v>
      </c>
      <c r="D8677">
        <v>65</v>
      </c>
      <c r="E8677">
        <v>787</v>
      </c>
      <c r="F8677">
        <v>846</v>
      </c>
      <c r="G8677">
        <v>7393</v>
      </c>
      <c r="H8677">
        <v>0.99915906010176403</v>
      </c>
      <c r="I8677">
        <v>1</v>
      </c>
      <c r="J8677">
        <v>0.966855260484069</v>
      </c>
      <c r="K8677" t="s">
        <v>29539</v>
      </c>
      <c r="L8677">
        <v>65</v>
      </c>
      <c r="M8677" t="s">
        <v>5133</v>
      </c>
      <c r="N8677">
        <v>7.6832151300236406E-2</v>
      </c>
      <c r="O8677">
        <v>8.25921219822109E-2</v>
      </c>
    </row>
    <row r="8678" spans="1:15">
      <c r="A8678" t="s">
        <v>9660</v>
      </c>
      <c r="B8678" t="s">
        <v>23518</v>
      </c>
      <c r="C8678" t="s">
        <v>9661</v>
      </c>
      <c r="D8678">
        <v>97</v>
      </c>
      <c r="E8678">
        <v>787</v>
      </c>
      <c r="F8678">
        <v>1162</v>
      </c>
      <c r="G8678">
        <v>7393</v>
      </c>
      <c r="H8678">
        <v>0.99807735656183605</v>
      </c>
      <c r="I8678">
        <v>1</v>
      </c>
      <c r="J8678">
        <v>0.966855260484069</v>
      </c>
      <c r="K8678" t="s">
        <v>29540</v>
      </c>
      <c r="L8678">
        <v>97</v>
      </c>
      <c r="M8678" t="s">
        <v>5133</v>
      </c>
      <c r="N8678">
        <v>8.3476764199655801E-2</v>
      </c>
      <c r="O8678">
        <v>0.12325285895806901</v>
      </c>
    </row>
    <row r="8679" spans="1:15">
      <c r="A8679" t="s">
        <v>9660</v>
      </c>
      <c r="B8679" t="s">
        <v>23513</v>
      </c>
      <c r="C8679" t="s">
        <v>9661</v>
      </c>
      <c r="D8679">
        <v>81</v>
      </c>
      <c r="E8679">
        <v>535</v>
      </c>
      <c r="F8679">
        <v>1274</v>
      </c>
      <c r="G8679">
        <v>8124</v>
      </c>
      <c r="H8679">
        <v>0.65830489773541101</v>
      </c>
      <c r="I8679">
        <v>0.99999999999997702</v>
      </c>
      <c r="J8679">
        <v>0.95041217501583097</v>
      </c>
      <c r="K8679" t="s">
        <v>29541</v>
      </c>
      <c r="L8679">
        <v>81</v>
      </c>
      <c r="M8679" t="s">
        <v>5133</v>
      </c>
      <c r="N8679">
        <v>6.3579277864992206E-2</v>
      </c>
      <c r="O8679">
        <v>0.15140186915887899</v>
      </c>
    </row>
    <row r="8680" spans="1:15">
      <c r="A8680" t="s">
        <v>9660</v>
      </c>
      <c r="B8680" t="s">
        <v>23511</v>
      </c>
      <c r="C8680" t="s">
        <v>9661</v>
      </c>
      <c r="D8680">
        <v>1040</v>
      </c>
      <c r="E8680">
        <v>6152</v>
      </c>
      <c r="F8680">
        <v>1261</v>
      </c>
      <c r="G8680">
        <v>7804</v>
      </c>
      <c r="H8680">
        <v>2.5214862361743498E-4</v>
      </c>
      <c r="I8680">
        <v>4.2506904101261003E-3</v>
      </c>
      <c r="J8680">
        <v>3.6536099229642302E-3</v>
      </c>
      <c r="K8680" t="s">
        <v>29542</v>
      </c>
      <c r="L8680">
        <v>1040</v>
      </c>
      <c r="M8680" t="s">
        <v>5133</v>
      </c>
      <c r="N8680">
        <v>0.82474226804123696</v>
      </c>
      <c r="O8680">
        <v>0.169050715214564</v>
      </c>
    </row>
    <row r="8681" spans="1:15">
      <c r="A8681" t="s">
        <v>9662</v>
      </c>
      <c r="B8681" t="s">
        <v>23511</v>
      </c>
      <c r="C8681" t="s">
        <v>9663</v>
      </c>
      <c r="D8681">
        <v>433</v>
      </c>
      <c r="E8681">
        <v>6152</v>
      </c>
      <c r="F8681">
        <v>508</v>
      </c>
      <c r="G8681">
        <v>7804</v>
      </c>
      <c r="H8681" s="34">
        <v>9.52468964827997E-5</v>
      </c>
      <c r="I8681">
        <v>1.93387232768891E-3</v>
      </c>
      <c r="J8681">
        <v>1.6622276487975301E-3</v>
      </c>
      <c r="K8681" t="s">
        <v>27588</v>
      </c>
      <c r="L8681">
        <v>433</v>
      </c>
      <c r="M8681" t="s">
        <v>5133</v>
      </c>
      <c r="N8681">
        <v>0.85236220472440904</v>
      </c>
      <c r="O8681">
        <v>7.0383615084525397E-2</v>
      </c>
    </row>
    <row r="8682" spans="1:15">
      <c r="A8682" t="s">
        <v>9662</v>
      </c>
      <c r="B8682" t="s">
        <v>23518</v>
      </c>
      <c r="C8682" t="s">
        <v>9663</v>
      </c>
      <c r="D8682">
        <v>32</v>
      </c>
      <c r="E8682">
        <v>787</v>
      </c>
      <c r="F8682">
        <v>467</v>
      </c>
      <c r="G8682">
        <v>7393</v>
      </c>
      <c r="H8682">
        <v>0.99853173354881897</v>
      </c>
      <c r="I8682">
        <v>1</v>
      </c>
      <c r="J8682">
        <v>0.966855260484069</v>
      </c>
      <c r="K8682" t="s">
        <v>27587</v>
      </c>
      <c r="L8682">
        <v>32</v>
      </c>
      <c r="M8682" t="s">
        <v>5133</v>
      </c>
      <c r="N8682">
        <v>6.8522483940042803E-2</v>
      </c>
      <c r="O8682">
        <v>4.0660736975857703E-2</v>
      </c>
    </row>
    <row r="8683" spans="1:15">
      <c r="A8683" t="s">
        <v>9662</v>
      </c>
      <c r="B8683" t="s">
        <v>23513</v>
      </c>
      <c r="C8683" t="s">
        <v>9663</v>
      </c>
      <c r="D8683">
        <v>23</v>
      </c>
      <c r="E8683">
        <v>535</v>
      </c>
      <c r="F8683">
        <v>499</v>
      </c>
      <c r="G8683">
        <v>8124</v>
      </c>
      <c r="H8683">
        <v>0.97764816718260095</v>
      </c>
      <c r="I8683">
        <v>0.99999999999997702</v>
      </c>
      <c r="J8683">
        <v>0.95041217501583097</v>
      </c>
      <c r="K8683" t="s">
        <v>27586</v>
      </c>
      <c r="L8683">
        <v>23</v>
      </c>
      <c r="M8683" t="s">
        <v>5133</v>
      </c>
      <c r="N8683">
        <v>4.60921843687375E-2</v>
      </c>
      <c r="O8683">
        <v>4.2990654205607499E-2</v>
      </c>
    </row>
    <row r="8684" spans="1:15">
      <c r="A8684" t="s">
        <v>9664</v>
      </c>
      <c r="B8684" t="s">
        <v>23518</v>
      </c>
      <c r="C8684" t="s">
        <v>9665</v>
      </c>
      <c r="D8684">
        <v>44</v>
      </c>
      <c r="E8684">
        <v>787</v>
      </c>
      <c r="F8684">
        <v>568</v>
      </c>
      <c r="G8684">
        <v>7393</v>
      </c>
      <c r="H8684">
        <v>0.99360057237530996</v>
      </c>
      <c r="I8684">
        <v>1</v>
      </c>
      <c r="J8684">
        <v>0.966855260484069</v>
      </c>
      <c r="K8684" t="s">
        <v>27590</v>
      </c>
      <c r="L8684">
        <v>44</v>
      </c>
      <c r="M8684" t="s">
        <v>5133</v>
      </c>
      <c r="N8684">
        <v>7.7464788732394402E-2</v>
      </c>
      <c r="O8684">
        <v>5.59085133418043E-2</v>
      </c>
    </row>
    <row r="8685" spans="1:15">
      <c r="A8685" t="s">
        <v>9664</v>
      </c>
      <c r="B8685" t="s">
        <v>23513</v>
      </c>
      <c r="C8685" t="s">
        <v>9665</v>
      </c>
      <c r="D8685">
        <v>41</v>
      </c>
      <c r="E8685">
        <v>535</v>
      </c>
      <c r="F8685">
        <v>617</v>
      </c>
      <c r="G8685">
        <v>8124</v>
      </c>
      <c r="H8685">
        <v>0.50060045677074905</v>
      </c>
      <c r="I8685">
        <v>0.99999999999997702</v>
      </c>
      <c r="J8685">
        <v>0.95041217501583097</v>
      </c>
      <c r="K8685" t="s">
        <v>27591</v>
      </c>
      <c r="L8685">
        <v>41</v>
      </c>
      <c r="M8685" t="s">
        <v>5133</v>
      </c>
      <c r="N8685">
        <v>6.6450567260939994E-2</v>
      </c>
      <c r="O8685">
        <v>7.6635514018691606E-2</v>
      </c>
    </row>
    <row r="8686" spans="1:15">
      <c r="A8686" t="s">
        <v>9664</v>
      </c>
      <c r="B8686" t="s">
        <v>23511</v>
      </c>
      <c r="C8686" t="s">
        <v>9665</v>
      </c>
      <c r="D8686">
        <v>508</v>
      </c>
      <c r="E8686">
        <v>6152</v>
      </c>
      <c r="F8686">
        <v>606</v>
      </c>
      <c r="G8686">
        <v>7804</v>
      </c>
      <c r="H8686">
        <v>7.7513478727665903E-4</v>
      </c>
      <c r="I8686">
        <v>1.07633314255835E-2</v>
      </c>
      <c r="J8686">
        <v>9.2514416968555602E-3</v>
      </c>
      <c r="K8686" t="s">
        <v>27589</v>
      </c>
      <c r="L8686">
        <v>508</v>
      </c>
      <c r="M8686" t="s">
        <v>5133</v>
      </c>
      <c r="N8686">
        <v>0.83828382838283799</v>
      </c>
      <c r="O8686">
        <v>8.2574772431729504E-2</v>
      </c>
    </row>
    <row r="8687" spans="1:15">
      <c r="A8687" t="s">
        <v>9666</v>
      </c>
      <c r="B8687" t="s">
        <v>23518</v>
      </c>
      <c r="C8687" t="s">
        <v>9667</v>
      </c>
      <c r="D8687">
        <v>24</v>
      </c>
      <c r="E8687">
        <v>787</v>
      </c>
      <c r="F8687">
        <v>228</v>
      </c>
      <c r="G8687">
        <v>7393</v>
      </c>
      <c r="H8687">
        <v>0.55636566161992496</v>
      </c>
      <c r="I8687">
        <v>1</v>
      </c>
      <c r="J8687">
        <v>0.966855260484069</v>
      </c>
      <c r="K8687" t="s">
        <v>29543</v>
      </c>
      <c r="L8687">
        <v>24</v>
      </c>
      <c r="M8687" t="s">
        <v>5133</v>
      </c>
      <c r="N8687">
        <v>0.105263157894737</v>
      </c>
      <c r="O8687">
        <v>3.0495552731893302E-2</v>
      </c>
    </row>
    <row r="8688" spans="1:15">
      <c r="A8688" t="s">
        <v>9666</v>
      </c>
      <c r="B8688" t="s">
        <v>23513</v>
      </c>
      <c r="C8688" t="s">
        <v>9667</v>
      </c>
      <c r="D8688">
        <v>15</v>
      </c>
      <c r="E8688">
        <v>535</v>
      </c>
      <c r="F8688">
        <v>250</v>
      </c>
      <c r="G8688">
        <v>8124</v>
      </c>
      <c r="H8688">
        <v>0.68502108196109102</v>
      </c>
      <c r="I8688">
        <v>0.99999999999997702</v>
      </c>
      <c r="J8688">
        <v>0.95041217501583097</v>
      </c>
      <c r="K8688" t="s">
        <v>29544</v>
      </c>
      <c r="L8688">
        <v>15</v>
      </c>
      <c r="M8688" t="s">
        <v>5133</v>
      </c>
      <c r="N8688">
        <v>0.06</v>
      </c>
      <c r="O8688">
        <v>2.80373831775701E-2</v>
      </c>
    </row>
    <row r="8689" spans="1:15">
      <c r="A8689" t="s">
        <v>9666</v>
      </c>
      <c r="B8689" t="s">
        <v>23511</v>
      </c>
      <c r="C8689" t="s">
        <v>9667</v>
      </c>
      <c r="D8689">
        <v>190</v>
      </c>
      <c r="E8689">
        <v>6152</v>
      </c>
      <c r="F8689">
        <v>240</v>
      </c>
      <c r="G8689">
        <v>7804</v>
      </c>
      <c r="H8689">
        <v>0.48628062346383</v>
      </c>
      <c r="I8689">
        <v>0.96083957126938102</v>
      </c>
      <c r="J8689">
        <v>0.82587360011061495</v>
      </c>
      <c r="K8689" t="s">
        <v>29545</v>
      </c>
      <c r="L8689">
        <v>190</v>
      </c>
      <c r="M8689" t="s">
        <v>5133</v>
      </c>
      <c r="N8689">
        <v>0.79166666666666696</v>
      </c>
      <c r="O8689">
        <v>3.0884265279583899E-2</v>
      </c>
    </row>
    <row r="8690" spans="1:15">
      <c r="A8690" t="s">
        <v>9668</v>
      </c>
      <c r="B8690" t="s">
        <v>23511</v>
      </c>
      <c r="C8690" t="s">
        <v>9669</v>
      </c>
      <c r="D8690">
        <v>57</v>
      </c>
      <c r="E8690">
        <v>6152</v>
      </c>
      <c r="F8690">
        <v>69</v>
      </c>
      <c r="G8690">
        <v>7804</v>
      </c>
      <c r="H8690">
        <v>0.27239143205748101</v>
      </c>
      <c r="I8690">
        <v>0.77910913672454896</v>
      </c>
      <c r="J8690">
        <v>0.66967024138661302</v>
      </c>
      <c r="K8690" t="s">
        <v>29546</v>
      </c>
      <c r="L8690">
        <v>57</v>
      </c>
      <c r="M8690" t="s">
        <v>5133</v>
      </c>
      <c r="N8690">
        <v>0.82608695652173902</v>
      </c>
      <c r="O8690">
        <v>9.2652795838751596E-3</v>
      </c>
    </row>
    <row r="8691" spans="1:15">
      <c r="A8691" t="s">
        <v>9668</v>
      </c>
      <c r="B8691" t="s">
        <v>23518</v>
      </c>
      <c r="C8691" t="s">
        <v>9669</v>
      </c>
      <c r="D8691">
        <v>4</v>
      </c>
      <c r="E8691">
        <v>787</v>
      </c>
      <c r="F8691">
        <v>68</v>
      </c>
      <c r="G8691">
        <v>7393</v>
      </c>
      <c r="H8691">
        <v>0.94097917854864799</v>
      </c>
      <c r="I8691">
        <v>1</v>
      </c>
      <c r="J8691">
        <v>0.966855260484069</v>
      </c>
      <c r="K8691" t="s">
        <v>27603</v>
      </c>
      <c r="L8691">
        <v>4</v>
      </c>
      <c r="M8691" t="s">
        <v>5133</v>
      </c>
      <c r="N8691">
        <v>5.8823529411764698E-2</v>
      </c>
      <c r="O8691">
        <v>5.0825921219822103E-3</v>
      </c>
    </row>
    <row r="8692" spans="1:15">
      <c r="A8692" t="s">
        <v>9668</v>
      </c>
      <c r="B8692" t="s">
        <v>23513</v>
      </c>
      <c r="C8692" t="s">
        <v>9669</v>
      </c>
      <c r="D8692">
        <v>7</v>
      </c>
      <c r="E8692">
        <v>535</v>
      </c>
      <c r="F8692">
        <v>70</v>
      </c>
      <c r="G8692">
        <v>8124</v>
      </c>
      <c r="H8692">
        <v>0.17600291067225801</v>
      </c>
      <c r="I8692">
        <v>0.75508452473579202</v>
      </c>
      <c r="J8692">
        <v>0.71764152547495597</v>
      </c>
      <c r="K8692" t="s">
        <v>29547</v>
      </c>
      <c r="L8692">
        <v>7</v>
      </c>
      <c r="M8692" t="s">
        <v>5133</v>
      </c>
      <c r="N8692">
        <v>0.1</v>
      </c>
      <c r="O8692">
        <v>1.3084112149532701E-2</v>
      </c>
    </row>
    <row r="8693" spans="1:15">
      <c r="A8693" t="s">
        <v>9670</v>
      </c>
      <c r="B8693" t="s">
        <v>23518</v>
      </c>
      <c r="C8693" t="s">
        <v>9671</v>
      </c>
      <c r="D8693">
        <v>11</v>
      </c>
      <c r="E8693">
        <v>787</v>
      </c>
      <c r="F8693">
        <v>115</v>
      </c>
      <c r="G8693">
        <v>7393</v>
      </c>
      <c r="H8693">
        <v>0.69215574000628999</v>
      </c>
      <c r="I8693">
        <v>1</v>
      </c>
      <c r="J8693">
        <v>0.966855260484069</v>
      </c>
      <c r="K8693" t="s">
        <v>29548</v>
      </c>
      <c r="L8693">
        <v>11</v>
      </c>
      <c r="M8693" t="s">
        <v>5133</v>
      </c>
      <c r="N8693">
        <v>9.5652173913043495E-2</v>
      </c>
      <c r="O8693">
        <v>1.3977128335451099E-2</v>
      </c>
    </row>
    <row r="8694" spans="1:15">
      <c r="A8694" t="s">
        <v>9670</v>
      </c>
      <c r="B8694" t="s">
        <v>23511</v>
      </c>
      <c r="C8694" t="s">
        <v>9671</v>
      </c>
      <c r="D8694">
        <v>104</v>
      </c>
      <c r="E8694">
        <v>6152</v>
      </c>
      <c r="F8694">
        <v>123</v>
      </c>
      <c r="G8694">
        <v>7804</v>
      </c>
      <c r="H8694">
        <v>6.9187243789513006E-2</v>
      </c>
      <c r="I8694">
        <v>0.34488527347228098</v>
      </c>
      <c r="J8694">
        <v>0.29644037458968397</v>
      </c>
      <c r="K8694" t="s">
        <v>29549</v>
      </c>
      <c r="L8694">
        <v>104</v>
      </c>
      <c r="M8694" t="s">
        <v>5133</v>
      </c>
      <c r="N8694">
        <v>0.845528455284553</v>
      </c>
      <c r="O8694">
        <v>1.69050715214564E-2</v>
      </c>
    </row>
    <row r="8695" spans="1:15">
      <c r="A8695" t="s">
        <v>9670</v>
      </c>
      <c r="B8695" t="s">
        <v>23513</v>
      </c>
      <c r="C8695" t="s">
        <v>9671</v>
      </c>
      <c r="D8695">
        <v>3</v>
      </c>
      <c r="E8695">
        <v>535</v>
      </c>
      <c r="F8695">
        <v>129</v>
      </c>
      <c r="G8695">
        <v>8124</v>
      </c>
      <c r="H8695">
        <v>0.99253301592728105</v>
      </c>
      <c r="I8695">
        <v>0.99999999999997702</v>
      </c>
      <c r="J8695">
        <v>0.95041217501583097</v>
      </c>
      <c r="K8695" t="s">
        <v>27604</v>
      </c>
      <c r="L8695">
        <v>3</v>
      </c>
      <c r="M8695" t="s">
        <v>5133</v>
      </c>
      <c r="N8695">
        <v>2.32558139534884E-2</v>
      </c>
      <c r="O8695">
        <v>5.60747663551402E-3</v>
      </c>
    </row>
    <row r="8696" spans="1:15">
      <c r="A8696" t="s">
        <v>9672</v>
      </c>
      <c r="B8696" t="s">
        <v>23518</v>
      </c>
      <c r="C8696" t="s">
        <v>9673</v>
      </c>
      <c r="D8696">
        <v>1</v>
      </c>
      <c r="E8696">
        <v>787</v>
      </c>
      <c r="F8696">
        <v>8</v>
      </c>
      <c r="G8696">
        <v>7393</v>
      </c>
      <c r="H8696">
        <v>0.59379355565791103</v>
      </c>
      <c r="I8696">
        <v>1</v>
      </c>
      <c r="J8696">
        <v>0.966855260484069</v>
      </c>
      <c r="K8696" t="s">
        <v>24091</v>
      </c>
      <c r="L8696">
        <v>1</v>
      </c>
      <c r="M8696" t="s">
        <v>2729</v>
      </c>
      <c r="N8696">
        <v>0.125</v>
      </c>
      <c r="O8696">
        <v>1.27064803049555E-3</v>
      </c>
    </row>
    <row r="8697" spans="1:15">
      <c r="A8697" t="s">
        <v>9672</v>
      </c>
      <c r="B8697" t="s">
        <v>23511</v>
      </c>
      <c r="C8697" t="s">
        <v>9673</v>
      </c>
      <c r="D8697">
        <v>6</v>
      </c>
      <c r="E8697">
        <v>6152</v>
      </c>
      <c r="F8697">
        <v>8</v>
      </c>
      <c r="G8697">
        <v>7804</v>
      </c>
      <c r="H8697">
        <v>0.77072248517942499</v>
      </c>
      <c r="I8697">
        <v>0.968912233598893</v>
      </c>
      <c r="J8697">
        <v>0.832812322140707</v>
      </c>
      <c r="K8697" t="s">
        <v>28344</v>
      </c>
      <c r="L8697">
        <v>6</v>
      </c>
      <c r="M8697" t="s">
        <v>2729</v>
      </c>
      <c r="N8697">
        <v>0.75</v>
      </c>
      <c r="O8697">
        <v>9.7529258777633303E-4</v>
      </c>
    </row>
    <row r="8698" spans="1:15">
      <c r="A8698" t="s">
        <v>9674</v>
      </c>
      <c r="B8698" t="s">
        <v>23513</v>
      </c>
      <c r="C8698" t="s">
        <v>9675</v>
      </c>
      <c r="D8698">
        <v>2</v>
      </c>
      <c r="E8698">
        <v>535</v>
      </c>
      <c r="F8698">
        <v>14</v>
      </c>
      <c r="G8698">
        <v>8124</v>
      </c>
      <c r="H8698">
        <v>0.23436885600732399</v>
      </c>
      <c r="I8698">
        <v>0.85273230586348503</v>
      </c>
      <c r="J8698">
        <v>0.81044716552199803</v>
      </c>
      <c r="K8698" t="s">
        <v>29328</v>
      </c>
      <c r="L8698">
        <v>2</v>
      </c>
      <c r="M8698" t="s">
        <v>5133</v>
      </c>
      <c r="N8698">
        <v>0.14285714285714299</v>
      </c>
      <c r="O8698">
        <v>3.7383177570093499E-3</v>
      </c>
    </row>
    <row r="8699" spans="1:15">
      <c r="A8699" t="s">
        <v>9674</v>
      </c>
      <c r="B8699" t="s">
        <v>23511</v>
      </c>
      <c r="C8699" t="s">
        <v>9675</v>
      </c>
      <c r="D8699">
        <v>10</v>
      </c>
      <c r="E8699">
        <v>6152</v>
      </c>
      <c r="F8699">
        <v>13</v>
      </c>
      <c r="G8699">
        <v>7804</v>
      </c>
      <c r="H8699">
        <v>0.71080626448881101</v>
      </c>
      <c r="I8699">
        <v>0.968912233598893</v>
      </c>
      <c r="J8699">
        <v>0.832812322140707</v>
      </c>
      <c r="K8699" t="s">
        <v>29550</v>
      </c>
      <c r="L8699">
        <v>10</v>
      </c>
      <c r="M8699" t="s">
        <v>5133</v>
      </c>
      <c r="N8699">
        <v>0.76923076923076905</v>
      </c>
      <c r="O8699">
        <v>1.62548764629389E-3</v>
      </c>
    </row>
    <row r="8700" spans="1:15">
      <c r="A8700" t="s">
        <v>9674</v>
      </c>
      <c r="B8700" t="s">
        <v>23518</v>
      </c>
      <c r="C8700" t="s">
        <v>9675</v>
      </c>
      <c r="D8700">
        <v>1</v>
      </c>
      <c r="E8700">
        <v>787</v>
      </c>
      <c r="F8700">
        <v>13</v>
      </c>
      <c r="G8700">
        <v>7393</v>
      </c>
      <c r="H8700">
        <v>0.76880113817690798</v>
      </c>
      <c r="I8700">
        <v>1</v>
      </c>
      <c r="J8700">
        <v>0.966855260484069</v>
      </c>
      <c r="K8700" t="s">
        <v>29551</v>
      </c>
      <c r="L8700">
        <v>1</v>
      </c>
      <c r="M8700" t="s">
        <v>5133</v>
      </c>
      <c r="N8700">
        <v>7.69230769230769E-2</v>
      </c>
      <c r="O8700">
        <v>1.27064803049555E-3</v>
      </c>
    </row>
    <row r="8701" spans="1:15">
      <c r="A8701" t="s">
        <v>9676</v>
      </c>
      <c r="B8701" t="s">
        <v>23518</v>
      </c>
      <c r="C8701" t="s">
        <v>9677</v>
      </c>
      <c r="D8701">
        <v>4</v>
      </c>
      <c r="E8701">
        <v>787</v>
      </c>
      <c r="F8701">
        <v>52</v>
      </c>
      <c r="G8701">
        <v>7393</v>
      </c>
      <c r="H8701">
        <v>0.81895694111588702</v>
      </c>
      <c r="I8701">
        <v>1</v>
      </c>
      <c r="J8701">
        <v>0.966855260484069</v>
      </c>
      <c r="K8701" t="s">
        <v>29552</v>
      </c>
      <c r="L8701">
        <v>4</v>
      </c>
      <c r="M8701" t="s">
        <v>5133</v>
      </c>
      <c r="N8701">
        <v>7.69230769230769E-2</v>
      </c>
      <c r="O8701">
        <v>5.0825921219822103E-3</v>
      </c>
    </row>
    <row r="8702" spans="1:15">
      <c r="A8702" t="s">
        <v>9676</v>
      </c>
      <c r="B8702" t="s">
        <v>23511</v>
      </c>
      <c r="C8702" t="s">
        <v>9677</v>
      </c>
      <c r="D8702">
        <v>56</v>
      </c>
      <c r="E8702">
        <v>6152</v>
      </c>
      <c r="F8702">
        <v>60</v>
      </c>
      <c r="G8702">
        <v>7804</v>
      </c>
      <c r="H8702">
        <v>2.05711908698295E-3</v>
      </c>
      <c r="I8702">
        <v>2.37982813294326E-2</v>
      </c>
      <c r="J8702">
        <v>2.0455415103291401E-2</v>
      </c>
      <c r="K8702" t="s">
        <v>29553</v>
      </c>
      <c r="L8702">
        <v>56</v>
      </c>
      <c r="M8702" t="s">
        <v>5133</v>
      </c>
      <c r="N8702">
        <v>0.93333333333333302</v>
      </c>
      <c r="O8702">
        <v>9.10273081924577E-3</v>
      </c>
    </row>
    <row r="8703" spans="1:15">
      <c r="A8703" t="s">
        <v>9678</v>
      </c>
      <c r="B8703" t="s">
        <v>23518</v>
      </c>
      <c r="C8703" t="s">
        <v>9679</v>
      </c>
      <c r="D8703">
        <v>5</v>
      </c>
      <c r="E8703">
        <v>787</v>
      </c>
      <c r="F8703">
        <v>43</v>
      </c>
      <c r="G8703">
        <v>7393</v>
      </c>
      <c r="H8703">
        <v>0.48889692583649103</v>
      </c>
      <c r="I8703">
        <v>1</v>
      </c>
      <c r="J8703">
        <v>0.966855260484069</v>
      </c>
      <c r="K8703" t="s">
        <v>29554</v>
      </c>
      <c r="L8703">
        <v>5</v>
      </c>
      <c r="M8703" t="s">
        <v>5133</v>
      </c>
      <c r="N8703">
        <v>0.116279069767442</v>
      </c>
      <c r="O8703">
        <v>6.35324015247776E-3</v>
      </c>
    </row>
    <row r="8704" spans="1:15">
      <c r="A8704" t="s">
        <v>9678</v>
      </c>
      <c r="B8704" t="s">
        <v>23511</v>
      </c>
      <c r="C8704" t="s">
        <v>9679</v>
      </c>
      <c r="D8704">
        <v>37</v>
      </c>
      <c r="E8704">
        <v>6152</v>
      </c>
      <c r="F8704">
        <v>45</v>
      </c>
      <c r="G8704">
        <v>7804</v>
      </c>
      <c r="H8704">
        <v>0.36540662576942501</v>
      </c>
      <c r="I8704">
        <v>0.90829480295553899</v>
      </c>
      <c r="J8704">
        <v>0.78070962240619901</v>
      </c>
      <c r="K8704" t="s">
        <v>29555</v>
      </c>
      <c r="L8704">
        <v>37</v>
      </c>
      <c r="M8704" t="s">
        <v>5133</v>
      </c>
      <c r="N8704">
        <v>0.82222222222222197</v>
      </c>
      <c r="O8704">
        <v>6.0143042912873899E-3</v>
      </c>
    </row>
    <row r="8705" spans="1:15">
      <c r="A8705" t="s">
        <v>9680</v>
      </c>
      <c r="B8705" t="s">
        <v>23511</v>
      </c>
      <c r="C8705" t="s">
        <v>9681</v>
      </c>
      <c r="D8705">
        <v>6</v>
      </c>
      <c r="E8705">
        <v>6152</v>
      </c>
      <c r="F8705">
        <v>6</v>
      </c>
      <c r="G8705">
        <v>7804</v>
      </c>
      <c r="H8705">
        <v>0.23986678822258201</v>
      </c>
      <c r="I8705">
        <v>0.71382528017432401</v>
      </c>
      <c r="J8705">
        <v>0.61355659322887801</v>
      </c>
      <c r="K8705" t="s">
        <v>25004</v>
      </c>
      <c r="L8705">
        <v>6</v>
      </c>
      <c r="M8705" t="s">
        <v>5133</v>
      </c>
      <c r="N8705">
        <v>1</v>
      </c>
      <c r="O8705">
        <v>9.7529258777633303E-4</v>
      </c>
    </row>
    <row r="8706" spans="1:15">
      <c r="A8706" t="s">
        <v>9682</v>
      </c>
      <c r="B8706" t="s">
        <v>23518</v>
      </c>
      <c r="C8706" t="s">
        <v>9683</v>
      </c>
      <c r="D8706">
        <v>1</v>
      </c>
      <c r="E8706">
        <v>787</v>
      </c>
      <c r="F8706">
        <v>7</v>
      </c>
      <c r="G8706">
        <v>7393</v>
      </c>
      <c r="H8706">
        <v>0.54534917443390396</v>
      </c>
      <c r="I8706">
        <v>1</v>
      </c>
      <c r="J8706">
        <v>0.966855260484069</v>
      </c>
      <c r="K8706" t="s">
        <v>24200</v>
      </c>
      <c r="L8706">
        <v>1</v>
      </c>
      <c r="M8706" t="s">
        <v>5133</v>
      </c>
      <c r="N8706">
        <v>0.14285714285714299</v>
      </c>
      <c r="O8706">
        <v>1.27064803049555E-3</v>
      </c>
    </row>
    <row r="8707" spans="1:15">
      <c r="A8707" t="s">
        <v>9682</v>
      </c>
      <c r="B8707" t="s">
        <v>23511</v>
      </c>
      <c r="C8707" t="s">
        <v>9683</v>
      </c>
      <c r="D8707">
        <v>6</v>
      </c>
      <c r="E8707">
        <v>6152</v>
      </c>
      <c r="F8707">
        <v>8</v>
      </c>
      <c r="G8707">
        <v>7804</v>
      </c>
      <c r="H8707">
        <v>0.77072248517942499</v>
      </c>
      <c r="I8707">
        <v>0.968912233598893</v>
      </c>
      <c r="J8707">
        <v>0.832812322140707</v>
      </c>
      <c r="K8707" t="s">
        <v>29556</v>
      </c>
      <c r="L8707">
        <v>6</v>
      </c>
      <c r="M8707" t="s">
        <v>5133</v>
      </c>
      <c r="N8707">
        <v>0.75</v>
      </c>
      <c r="O8707">
        <v>9.7529258777633303E-4</v>
      </c>
    </row>
    <row r="8708" spans="1:15">
      <c r="A8708" t="s">
        <v>9684</v>
      </c>
      <c r="B8708" t="s">
        <v>23511</v>
      </c>
      <c r="C8708" t="s">
        <v>9685</v>
      </c>
      <c r="D8708">
        <v>197</v>
      </c>
      <c r="E8708">
        <v>6152</v>
      </c>
      <c r="F8708">
        <v>228</v>
      </c>
      <c r="G8708">
        <v>7804</v>
      </c>
      <c r="H8708">
        <v>1.9954628141024399E-3</v>
      </c>
      <c r="I8708">
        <v>2.3527342999806699E-2</v>
      </c>
      <c r="J8708">
        <v>2.0222534588805002E-2</v>
      </c>
      <c r="K8708" t="s">
        <v>29557</v>
      </c>
      <c r="L8708">
        <v>197</v>
      </c>
      <c r="M8708" t="s">
        <v>5133</v>
      </c>
      <c r="N8708">
        <v>0.86403508771929804</v>
      </c>
      <c r="O8708">
        <v>3.2022106631989601E-2</v>
      </c>
    </row>
    <row r="8709" spans="1:15">
      <c r="A8709" t="s">
        <v>9684</v>
      </c>
      <c r="B8709" t="s">
        <v>23513</v>
      </c>
      <c r="C8709" t="s">
        <v>9685</v>
      </c>
      <c r="D8709">
        <v>10</v>
      </c>
      <c r="E8709">
        <v>535</v>
      </c>
      <c r="F8709">
        <v>222</v>
      </c>
      <c r="G8709">
        <v>8124</v>
      </c>
      <c r="H8709">
        <v>0.92666516572270197</v>
      </c>
      <c r="I8709">
        <v>0.99999999999997702</v>
      </c>
      <c r="J8709">
        <v>0.95041217501583097</v>
      </c>
      <c r="K8709" t="s">
        <v>29558</v>
      </c>
      <c r="L8709">
        <v>10</v>
      </c>
      <c r="M8709" t="s">
        <v>5133</v>
      </c>
      <c r="N8709">
        <v>4.5045045045045001E-2</v>
      </c>
      <c r="O8709">
        <v>1.86915887850467E-2</v>
      </c>
    </row>
    <row r="8710" spans="1:15">
      <c r="A8710" t="s">
        <v>9684</v>
      </c>
      <c r="B8710" t="s">
        <v>23518</v>
      </c>
      <c r="C8710" t="s">
        <v>9685</v>
      </c>
      <c r="D8710">
        <v>13</v>
      </c>
      <c r="E8710">
        <v>787</v>
      </c>
      <c r="F8710">
        <v>210</v>
      </c>
      <c r="G8710">
        <v>7393</v>
      </c>
      <c r="H8710">
        <v>0.99139240023605801</v>
      </c>
      <c r="I8710">
        <v>1</v>
      </c>
      <c r="J8710">
        <v>0.966855260484069</v>
      </c>
      <c r="K8710" t="s">
        <v>29559</v>
      </c>
      <c r="L8710">
        <v>13</v>
      </c>
      <c r="M8710" t="s">
        <v>5133</v>
      </c>
      <c r="N8710">
        <v>6.19047619047619E-2</v>
      </c>
      <c r="O8710">
        <v>1.6518424396442199E-2</v>
      </c>
    </row>
    <row r="8711" spans="1:15">
      <c r="A8711" t="s">
        <v>9686</v>
      </c>
      <c r="B8711" t="s">
        <v>23513</v>
      </c>
      <c r="C8711" t="s">
        <v>9687</v>
      </c>
      <c r="D8711">
        <v>1</v>
      </c>
      <c r="E8711">
        <v>535</v>
      </c>
      <c r="F8711">
        <v>27</v>
      </c>
      <c r="G8711">
        <v>8124</v>
      </c>
      <c r="H8711">
        <v>0.841558314604401</v>
      </c>
      <c r="I8711">
        <v>0.99999999999997702</v>
      </c>
      <c r="J8711">
        <v>0.95041217501583097</v>
      </c>
      <c r="K8711" t="s">
        <v>25472</v>
      </c>
      <c r="L8711">
        <v>1</v>
      </c>
      <c r="M8711" t="s">
        <v>5133</v>
      </c>
      <c r="N8711">
        <v>3.7037037037037E-2</v>
      </c>
      <c r="O8711">
        <v>1.8691588785046699E-3</v>
      </c>
    </row>
    <row r="8712" spans="1:15">
      <c r="A8712" t="s">
        <v>9686</v>
      </c>
      <c r="B8712" t="s">
        <v>23518</v>
      </c>
      <c r="C8712" t="s">
        <v>9687</v>
      </c>
      <c r="D8712">
        <v>3</v>
      </c>
      <c r="E8712">
        <v>787</v>
      </c>
      <c r="F8712">
        <v>28</v>
      </c>
      <c r="G8712">
        <v>7393</v>
      </c>
      <c r="H8712">
        <v>0.58534360028217403</v>
      </c>
      <c r="I8712">
        <v>1</v>
      </c>
      <c r="J8712">
        <v>0.966855260484069</v>
      </c>
      <c r="K8712" t="s">
        <v>27926</v>
      </c>
      <c r="L8712">
        <v>3</v>
      </c>
      <c r="M8712" t="s">
        <v>5133</v>
      </c>
      <c r="N8712">
        <v>0.107142857142857</v>
      </c>
      <c r="O8712">
        <v>3.8119440914866601E-3</v>
      </c>
    </row>
    <row r="8713" spans="1:15">
      <c r="A8713" t="s">
        <v>9686</v>
      </c>
      <c r="B8713" t="s">
        <v>23511</v>
      </c>
      <c r="C8713" t="s">
        <v>9687</v>
      </c>
      <c r="D8713">
        <v>23</v>
      </c>
      <c r="E8713">
        <v>6152</v>
      </c>
      <c r="F8713">
        <v>28</v>
      </c>
      <c r="G8713">
        <v>7804</v>
      </c>
      <c r="H8713">
        <v>0.43904239052723998</v>
      </c>
      <c r="I8713">
        <v>0.96083957126938102</v>
      </c>
      <c r="J8713">
        <v>0.82587360011061495</v>
      </c>
      <c r="K8713" t="s">
        <v>29560</v>
      </c>
      <c r="L8713">
        <v>23</v>
      </c>
      <c r="M8713" t="s">
        <v>5133</v>
      </c>
      <c r="N8713">
        <v>0.82142857142857095</v>
      </c>
      <c r="O8713">
        <v>3.73862158647594E-3</v>
      </c>
    </row>
    <row r="8714" spans="1:15">
      <c r="A8714" t="s">
        <v>9688</v>
      </c>
      <c r="B8714" t="s">
        <v>23518</v>
      </c>
      <c r="C8714" t="s">
        <v>9689</v>
      </c>
      <c r="D8714">
        <v>8</v>
      </c>
      <c r="E8714">
        <v>787</v>
      </c>
      <c r="F8714">
        <v>109</v>
      </c>
      <c r="G8714">
        <v>7393</v>
      </c>
      <c r="H8714">
        <v>0.90623298089161097</v>
      </c>
      <c r="I8714">
        <v>1</v>
      </c>
      <c r="J8714">
        <v>0.966855260484069</v>
      </c>
      <c r="K8714" t="s">
        <v>29561</v>
      </c>
      <c r="L8714">
        <v>8</v>
      </c>
      <c r="M8714" t="s">
        <v>5133</v>
      </c>
      <c r="N8714">
        <v>7.3394495412843999E-2</v>
      </c>
      <c r="O8714">
        <v>1.01651842439644E-2</v>
      </c>
    </row>
    <row r="8715" spans="1:15">
      <c r="A8715" t="s">
        <v>9688</v>
      </c>
      <c r="B8715" t="s">
        <v>23511</v>
      </c>
      <c r="C8715" t="s">
        <v>9689</v>
      </c>
      <c r="D8715">
        <v>103</v>
      </c>
      <c r="E8715">
        <v>6152</v>
      </c>
      <c r="F8715">
        <v>122</v>
      </c>
      <c r="G8715">
        <v>7804</v>
      </c>
      <c r="H8715">
        <v>7.5271859609398306E-2</v>
      </c>
      <c r="I8715">
        <v>0.35938480012343699</v>
      </c>
      <c r="J8715">
        <v>0.30890320046962699</v>
      </c>
      <c r="K8715" t="s">
        <v>29562</v>
      </c>
      <c r="L8715">
        <v>103</v>
      </c>
      <c r="M8715" t="s">
        <v>5133</v>
      </c>
      <c r="N8715">
        <v>0.84426229508196704</v>
      </c>
      <c r="O8715">
        <v>1.6742522756827E-2</v>
      </c>
    </row>
    <row r="8716" spans="1:15">
      <c r="A8716" t="s">
        <v>9688</v>
      </c>
      <c r="B8716" t="s">
        <v>23513</v>
      </c>
      <c r="C8716" t="s">
        <v>9689</v>
      </c>
      <c r="D8716">
        <v>8</v>
      </c>
      <c r="E8716">
        <v>535</v>
      </c>
      <c r="F8716">
        <v>119</v>
      </c>
      <c r="G8716">
        <v>8124</v>
      </c>
      <c r="H8716">
        <v>0.52891977388757805</v>
      </c>
      <c r="I8716">
        <v>0.99999999999997702</v>
      </c>
      <c r="J8716">
        <v>0.95041217501583097</v>
      </c>
      <c r="K8716" t="s">
        <v>29563</v>
      </c>
      <c r="L8716">
        <v>8</v>
      </c>
      <c r="M8716" t="s">
        <v>5133</v>
      </c>
      <c r="N8716">
        <v>6.7226890756302504E-2</v>
      </c>
      <c r="O8716">
        <v>1.4953271028037399E-2</v>
      </c>
    </row>
    <row r="8717" spans="1:15">
      <c r="A8717" t="s">
        <v>9690</v>
      </c>
      <c r="B8717" t="s">
        <v>23511</v>
      </c>
      <c r="C8717" t="s">
        <v>9691</v>
      </c>
      <c r="D8717">
        <v>109</v>
      </c>
      <c r="E8717">
        <v>6152</v>
      </c>
      <c r="F8717">
        <v>133</v>
      </c>
      <c r="G8717">
        <v>7804</v>
      </c>
      <c r="H8717">
        <v>0.21930983699909201</v>
      </c>
      <c r="I8717">
        <v>0.70283543544287297</v>
      </c>
      <c r="J8717">
        <v>0.60411045580446998</v>
      </c>
      <c r="K8717" t="s">
        <v>29564</v>
      </c>
      <c r="L8717">
        <v>109</v>
      </c>
      <c r="M8717" t="s">
        <v>5133</v>
      </c>
      <c r="N8717">
        <v>0.81954887218045103</v>
      </c>
      <c r="O8717">
        <v>1.7717815344603399E-2</v>
      </c>
    </row>
    <row r="8718" spans="1:15">
      <c r="A8718" t="s">
        <v>9690</v>
      </c>
      <c r="B8718" t="s">
        <v>23518</v>
      </c>
      <c r="C8718" t="s">
        <v>9691</v>
      </c>
      <c r="D8718">
        <v>11</v>
      </c>
      <c r="E8718">
        <v>787</v>
      </c>
      <c r="F8718">
        <v>117</v>
      </c>
      <c r="G8718">
        <v>7393</v>
      </c>
      <c r="H8718">
        <v>0.71388976026691697</v>
      </c>
      <c r="I8718">
        <v>1</v>
      </c>
      <c r="J8718">
        <v>0.966855260484069</v>
      </c>
      <c r="K8718" t="s">
        <v>29565</v>
      </c>
      <c r="L8718">
        <v>11</v>
      </c>
      <c r="M8718" t="s">
        <v>5133</v>
      </c>
      <c r="N8718">
        <v>9.4017094017094002E-2</v>
      </c>
      <c r="O8718">
        <v>1.3977128335451099E-2</v>
      </c>
    </row>
    <row r="8719" spans="1:15">
      <c r="A8719" t="s">
        <v>9690</v>
      </c>
      <c r="B8719" t="s">
        <v>23513</v>
      </c>
      <c r="C8719" t="s">
        <v>9691</v>
      </c>
      <c r="D8719">
        <v>11</v>
      </c>
      <c r="E8719">
        <v>535</v>
      </c>
      <c r="F8719">
        <v>141</v>
      </c>
      <c r="G8719">
        <v>8124</v>
      </c>
      <c r="H8719">
        <v>0.32441760455839502</v>
      </c>
      <c r="I8719">
        <v>0.97804040131218795</v>
      </c>
      <c r="J8719">
        <v>0.92954150506449396</v>
      </c>
      <c r="K8719" t="s">
        <v>29566</v>
      </c>
      <c r="L8719">
        <v>11</v>
      </c>
      <c r="M8719" t="s">
        <v>5133</v>
      </c>
      <c r="N8719">
        <v>7.8014184397163094E-2</v>
      </c>
      <c r="O8719">
        <v>2.0560747663551399E-2</v>
      </c>
    </row>
    <row r="8720" spans="1:15">
      <c r="A8720" t="s">
        <v>9692</v>
      </c>
      <c r="B8720" t="s">
        <v>23518</v>
      </c>
      <c r="C8720" t="s">
        <v>9693</v>
      </c>
      <c r="D8720">
        <v>2</v>
      </c>
      <c r="E8720">
        <v>787</v>
      </c>
      <c r="F8720">
        <v>21</v>
      </c>
      <c r="G8720">
        <v>7393</v>
      </c>
      <c r="H8720">
        <v>0.67096873526690604</v>
      </c>
      <c r="I8720">
        <v>1</v>
      </c>
      <c r="J8720">
        <v>0.966855260484069</v>
      </c>
      <c r="K8720" t="s">
        <v>24378</v>
      </c>
      <c r="L8720">
        <v>2</v>
      </c>
      <c r="M8720" t="s">
        <v>5133</v>
      </c>
      <c r="N8720">
        <v>9.5238095238095205E-2</v>
      </c>
      <c r="O8720">
        <v>2.5412960609911099E-3</v>
      </c>
    </row>
    <row r="8721" spans="1:15">
      <c r="A8721" t="s">
        <v>9692</v>
      </c>
      <c r="B8721" t="s">
        <v>23513</v>
      </c>
      <c r="C8721" t="s">
        <v>9693</v>
      </c>
      <c r="D8721">
        <v>10</v>
      </c>
      <c r="E8721">
        <v>535</v>
      </c>
      <c r="F8721">
        <v>25</v>
      </c>
      <c r="G8721">
        <v>8124</v>
      </c>
      <c r="H8721" s="34">
        <v>1.8715007010326001E-6</v>
      </c>
      <c r="I8721">
        <v>2.42058661686222E-4</v>
      </c>
      <c r="J8721">
        <v>2.3005549913462901E-4</v>
      </c>
      <c r="K8721" t="s">
        <v>29567</v>
      </c>
      <c r="L8721">
        <v>10</v>
      </c>
      <c r="M8721" t="s">
        <v>5133</v>
      </c>
      <c r="N8721">
        <v>0.4</v>
      </c>
      <c r="O8721">
        <v>1.86915887850467E-2</v>
      </c>
    </row>
    <row r="8722" spans="1:15">
      <c r="A8722" t="s">
        <v>9692</v>
      </c>
      <c r="B8722" t="s">
        <v>23511</v>
      </c>
      <c r="C8722" t="s">
        <v>9693</v>
      </c>
      <c r="D8722">
        <v>12</v>
      </c>
      <c r="E8722">
        <v>6152</v>
      </c>
      <c r="F8722">
        <v>22</v>
      </c>
      <c r="G8722">
        <v>7804</v>
      </c>
      <c r="H8722">
        <v>0.99745937532699203</v>
      </c>
      <c r="I8722">
        <v>1</v>
      </c>
      <c r="J8722">
        <v>0.85953329234717102</v>
      </c>
      <c r="K8722" t="s">
        <v>29568</v>
      </c>
      <c r="L8722">
        <v>12</v>
      </c>
      <c r="M8722" t="s">
        <v>5133</v>
      </c>
      <c r="N8722">
        <v>0.54545454545454497</v>
      </c>
      <c r="O8722">
        <v>1.95058517555267E-3</v>
      </c>
    </row>
    <row r="8723" spans="1:15">
      <c r="A8723" t="s">
        <v>9694</v>
      </c>
      <c r="B8723" t="s">
        <v>23511</v>
      </c>
      <c r="C8723" t="s">
        <v>9695</v>
      </c>
      <c r="D8723">
        <v>60</v>
      </c>
      <c r="E8723">
        <v>6152</v>
      </c>
      <c r="F8723">
        <v>75</v>
      </c>
      <c r="G8723">
        <v>7804</v>
      </c>
      <c r="H8723">
        <v>0.46811103812175697</v>
      </c>
      <c r="I8723">
        <v>0.96083957126938102</v>
      </c>
      <c r="J8723">
        <v>0.82587360011061495</v>
      </c>
      <c r="K8723" t="s">
        <v>29569</v>
      </c>
      <c r="L8723">
        <v>60</v>
      </c>
      <c r="M8723" t="s">
        <v>5133</v>
      </c>
      <c r="N8723">
        <v>0.8</v>
      </c>
      <c r="O8723">
        <v>9.7529258777633299E-3</v>
      </c>
    </row>
    <row r="8724" spans="1:15">
      <c r="A8724" t="s">
        <v>9694</v>
      </c>
      <c r="B8724" t="s">
        <v>23513</v>
      </c>
      <c r="C8724" t="s">
        <v>9695</v>
      </c>
      <c r="D8724">
        <v>7</v>
      </c>
      <c r="E8724">
        <v>535</v>
      </c>
      <c r="F8724">
        <v>82</v>
      </c>
      <c r="G8724">
        <v>8124</v>
      </c>
      <c r="H8724">
        <v>0.29449515415412703</v>
      </c>
      <c r="I8724">
        <v>0.93989994273760602</v>
      </c>
      <c r="J8724">
        <v>0.89329234887452402</v>
      </c>
      <c r="K8724" t="s">
        <v>24311</v>
      </c>
      <c r="L8724">
        <v>7</v>
      </c>
      <c r="M8724" t="s">
        <v>5133</v>
      </c>
      <c r="N8724">
        <v>8.5365853658536606E-2</v>
      </c>
      <c r="O8724">
        <v>1.3084112149532701E-2</v>
      </c>
    </row>
    <row r="8725" spans="1:15">
      <c r="A8725" t="s">
        <v>9694</v>
      </c>
      <c r="B8725" t="s">
        <v>23518</v>
      </c>
      <c r="C8725" t="s">
        <v>9695</v>
      </c>
      <c r="D8725">
        <v>7</v>
      </c>
      <c r="E8725">
        <v>787</v>
      </c>
      <c r="F8725">
        <v>68</v>
      </c>
      <c r="G8725">
        <v>7393</v>
      </c>
      <c r="H8725">
        <v>0.59610281649943597</v>
      </c>
      <c r="I8725">
        <v>1</v>
      </c>
      <c r="J8725">
        <v>0.966855260484069</v>
      </c>
      <c r="K8725" t="s">
        <v>29570</v>
      </c>
      <c r="L8725">
        <v>7</v>
      </c>
      <c r="M8725" t="s">
        <v>5133</v>
      </c>
      <c r="N8725">
        <v>0.10294117647058799</v>
      </c>
      <c r="O8725">
        <v>8.8945362134688708E-3</v>
      </c>
    </row>
    <row r="8726" spans="1:15">
      <c r="A8726" t="s">
        <v>9696</v>
      </c>
      <c r="B8726" t="s">
        <v>23511</v>
      </c>
      <c r="C8726" t="s">
        <v>9697</v>
      </c>
      <c r="D8726">
        <v>2</v>
      </c>
      <c r="E8726">
        <v>6152</v>
      </c>
      <c r="F8726">
        <v>2</v>
      </c>
      <c r="G8726">
        <v>7804</v>
      </c>
      <c r="H8726">
        <v>0.62141708038142995</v>
      </c>
      <c r="I8726">
        <v>0.968912233598893</v>
      </c>
      <c r="J8726">
        <v>0.832812322140707</v>
      </c>
      <c r="K8726" t="s">
        <v>29571</v>
      </c>
      <c r="L8726">
        <v>2</v>
      </c>
      <c r="M8726" t="s">
        <v>2729</v>
      </c>
      <c r="N8726">
        <v>1</v>
      </c>
      <c r="O8726">
        <v>3.2509752925877802E-4</v>
      </c>
    </row>
    <row r="8727" spans="1:15">
      <c r="A8727" t="s">
        <v>9698</v>
      </c>
      <c r="B8727" t="s">
        <v>23513</v>
      </c>
      <c r="C8727" t="s">
        <v>9699</v>
      </c>
      <c r="D8727">
        <v>1</v>
      </c>
      <c r="E8727">
        <v>535</v>
      </c>
      <c r="F8727">
        <v>15</v>
      </c>
      <c r="G8727">
        <v>8124</v>
      </c>
      <c r="H8727">
        <v>0.64039694135216896</v>
      </c>
      <c r="I8727">
        <v>0.99999999999997702</v>
      </c>
      <c r="J8727">
        <v>0.95041217501583097</v>
      </c>
      <c r="K8727" t="s">
        <v>24828</v>
      </c>
      <c r="L8727">
        <v>1</v>
      </c>
      <c r="M8727" t="s">
        <v>5133</v>
      </c>
      <c r="N8727">
        <v>6.6666666666666693E-2</v>
      </c>
      <c r="O8727">
        <v>1.8691588785046699E-3</v>
      </c>
    </row>
    <row r="8728" spans="1:15">
      <c r="A8728" t="s">
        <v>9698</v>
      </c>
      <c r="B8728" t="s">
        <v>23518</v>
      </c>
      <c r="C8728" t="s">
        <v>9699</v>
      </c>
      <c r="D8728">
        <v>5</v>
      </c>
      <c r="E8728">
        <v>787</v>
      </c>
      <c r="F8728">
        <v>13</v>
      </c>
      <c r="G8728">
        <v>7393</v>
      </c>
      <c r="H8728">
        <v>8.3719184348564294E-3</v>
      </c>
      <c r="I8728">
        <v>0.24323860088996599</v>
      </c>
      <c r="J8728">
        <v>0.235176520823249</v>
      </c>
      <c r="K8728" t="s">
        <v>25850</v>
      </c>
      <c r="L8728">
        <v>5</v>
      </c>
      <c r="M8728" t="s">
        <v>5133</v>
      </c>
      <c r="N8728">
        <v>0.38461538461538503</v>
      </c>
      <c r="O8728">
        <v>6.35324015247776E-3</v>
      </c>
    </row>
    <row r="8729" spans="1:15">
      <c r="A8729" t="s">
        <v>9698</v>
      </c>
      <c r="B8729" t="s">
        <v>23511</v>
      </c>
      <c r="C8729" t="s">
        <v>9699</v>
      </c>
      <c r="D8729">
        <v>8</v>
      </c>
      <c r="E8729">
        <v>6152</v>
      </c>
      <c r="F8729">
        <v>14</v>
      </c>
      <c r="G8729">
        <v>7804</v>
      </c>
      <c r="H8729">
        <v>0.98421397880453898</v>
      </c>
      <c r="I8729">
        <v>1</v>
      </c>
      <c r="J8729">
        <v>0.85953329234717102</v>
      </c>
      <c r="K8729" t="s">
        <v>29572</v>
      </c>
      <c r="L8729">
        <v>8</v>
      </c>
      <c r="M8729" t="s">
        <v>5133</v>
      </c>
      <c r="N8729">
        <v>0.57142857142857095</v>
      </c>
      <c r="O8729">
        <v>1.3003901170351099E-3</v>
      </c>
    </row>
    <row r="8730" spans="1:15">
      <c r="A8730" t="s">
        <v>9700</v>
      </c>
      <c r="B8730" t="s">
        <v>23511</v>
      </c>
      <c r="C8730" t="s">
        <v>9701</v>
      </c>
      <c r="D8730">
        <v>11</v>
      </c>
      <c r="E8730">
        <v>6152</v>
      </c>
      <c r="F8730">
        <v>15</v>
      </c>
      <c r="G8730">
        <v>7804</v>
      </c>
      <c r="H8730">
        <v>0.80452858844465402</v>
      </c>
      <c r="I8730">
        <v>0.96970910299187296</v>
      </c>
      <c r="J8730">
        <v>0.83349725791362606</v>
      </c>
      <c r="K8730" t="s">
        <v>29573</v>
      </c>
      <c r="L8730">
        <v>11</v>
      </c>
      <c r="M8730" t="s">
        <v>1463</v>
      </c>
      <c r="N8730">
        <v>0.73333333333333295</v>
      </c>
      <c r="O8730">
        <v>1.78803641092328E-3</v>
      </c>
    </row>
    <row r="8731" spans="1:15">
      <c r="A8731" t="s">
        <v>9700</v>
      </c>
      <c r="B8731" t="s">
        <v>23513</v>
      </c>
      <c r="C8731" t="s">
        <v>9701</v>
      </c>
      <c r="D8731">
        <v>2</v>
      </c>
      <c r="E8731">
        <v>535</v>
      </c>
      <c r="F8731">
        <v>15</v>
      </c>
      <c r="G8731">
        <v>8124</v>
      </c>
      <c r="H8731">
        <v>0.25943132476486302</v>
      </c>
      <c r="I8731">
        <v>0.90702611438431402</v>
      </c>
      <c r="J8731">
        <v>0.862048662168173</v>
      </c>
      <c r="K8731" t="s">
        <v>29574</v>
      </c>
      <c r="L8731">
        <v>2</v>
      </c>
      <c r="M8731" t="s">
        <v>1463</v>
      </c>
      <c r="N8731">
        <v>0.133333333333333</v>
      </c>
      <c r="O8731">
        <v>3.7383177570093499E-3</v>
      </c>
    </row>
    <row r="8732" spans="1:15">
      <c r="A8732" t="s">
        <v>9700</v>
      </c>
      <c r="B8732" t="s">
        <v>23518</v>
      </c>
      <c r="C8732" t="s">
        <v>9701</v>
      </c>
      <c r="D8732">
        <v>2</v>
      </c>
      <c r="E8732">
        <v>787</v>
      </c>
      <c r="F8732">
        <v>15</v>
      </c>
      <c r="G8732">
        <v>7393</v>
      </c>
      <c r="H8732">
        <v>0.48505374542886198</v>
      </c>
      <c r="I8732">
        <v>1</v>
      </c>
      <c r="J8732">
        <v>0.966855260484069</v>
      </c>
      <c r="K8732" t="s">
        <v>29575</v>
      </c>
      <c r="L8732">
        <v>2</v>
      </c>
      <c r="M8732" t="s">
        <v>1463</v>
      </c>
      <c r="N8732">
        <v>0.133333333333333</v>
      </c>
      <c r="O8732">
        <v>2.5412960609911099E-3</v>
      </c>
    </row>
    <row r="8733" spans="1:15">
      <c r="A8733" t="s">
        <v>9702</v>
      </c>
      <c r="B8733" t="s">
        <v>23511</v>
      </c>
      <c r="C8733" t="s">
        <v>9703</v>
      </c>
      <c r="D8733">
        <v>1</v>
      </c>
      <c r="E8733">
        <v>6152</v>
      </c>
      <c r="F8733">
        <v>1</v>
      </c>
      <c r="G8733">
        <v>7804</v>
      </c>
      <c r="H8733">
        <v>0.788313685289595</v>
      </c>
      <c r="I8733">
        <v>0.968912233598893</v>
      </c>
      <c r="J8733">
        <v>0.832812322140707</v>
      </c>
      <c r="K8733" t="s">
        <v>24304</v>
      </c>
      <c r="L8733">
        <v>1</v>
      </c>
      <c r="M8733" t="s">
        <v>1463</v>
      </c>
      <c r="N8733">
        <v>1</v>
      </c>
      <c r="O8733">
        <v>1.6254876462938901E-4</v>
      </c>
    </row>
    <row r="8734" spans="1:15">
      <c r="A8734" t="s">
        <v>9704</v>
      </c>
      <c r="B8734" t="s">
        <v>23511</v>
      </c>
      <c r="C8734" t="s">
        <v>9705</v>
      </c>
      <c r="D8734">
        <v>2</v>
      </c>
      <c r="E8734">
        <v>6152</v>
      </c>
      <c r="F8734">
        <v>3</v>
      </c>
      <c r="G8734">
        <v>7804</v>
      </c>
      <c r="H8734">
        <v>0.88457550560319997</v>
      </c>
      <c r="I8734">
        <v>1</v>
      </c>
      <c r="J8734">
        <v>0.85953329234717102</v>
      </c>
      <c r="K8734" t="s">
        <v>29576</v>
      </c>
      <c r="L8734">
        <v>2</v>
      </c>
      <c r="M8734" t="s">
        <v>2729</v>
      </c>
      <c r="N8734">
        <v>0.66666666666666696</v>
      </c>
      <c r="O8734">
        <v>3.2509752925877802E-4</v>
      </c>
    </row>
    <row r="8735" spans="1:15">
      <c r="A8735" t="s">
        <v>9704</v>
      </c>
      <c r="B8735" t="s">
        <v>23518</v>
      </c>
      <c r="C8735" t="s">
        <v>9705</v>
      </c>
      <c r="D8735">
        <v>1</v>
      </c>
      <c r="E8735">
        <v>787</v>
      </c>
      <c r="F8735">
        <v>3</v>
      </c>
      <c r="G8735">
        <v>7393</v>
      </c>
      <c r="H8735">
        <v>0.28660084727541502</v>
      </c>
      <c r="I8735">
        <v>0.97863801257884697</v>
      </c>
      <c r="J8735">
        <v>0.94620131057153301</v>
      </c>
      <c r="K8735" t="s">
        <v>26648</v>
      </c>
      <c r="L8735">
        <v>1</v>
      </c>
      <c r="M8735" t="s">
        <v>2729</v>
      </c>
      <c r="N8735">
        <v>0.33333333333333298</v>
      </c>
      <c r="O8735">
        <v>1.27064803049555E-3</v>
      </c>
    </row>
    <row r="8736" spans="1:15">
      <c r="A8736" t="s">
        <v>9706</v>
      </c>
      <c r="B8736" t="s">
        <v>23511</v>
      </c>
      <c r="C8736" t="s">
        <v>9707</v>
      </c>
      <c r="D8736">
        <v>7</v>
      </c>
      <c r="E8736">
        <v>6152</v>
      </c>
      <c r="F8736">
        <v>12</v>
      </c>
      <c r="G8736">
        <v>7804</v>
      </c>
      <c r="H8736">
        <v>0.97467981546748705</v>
      </c>
      <c r="I8736">
        <v>1</v>
      </c>
      <c r="J8736">
        <v>0.85953329234717102</v>
      </c>
      <c r="K8736" t="s">
        <v>29577</v>
      </c>
      <c r="L8736">
        <v>7</v>
      </c>
      <c r="M8736" t="s">
        <v>1463</v>
      </c>
      <c r="N8736">
        <v>0.58333333333333304</v>
      </c>
      <c r="O8736">
        <v>1.13784135240572E-3</v>
      </c>
    </row>
    <row r="8737" spans="1:15">
      <c r="A8737" t="s">
        <v>9706</v>
      </c>
      <c r="B8737" t="s">
        <v>23513</v>
      </c>
      <c r="C8737" t="s">
        <v>9707</v>
      </c>
      <c r="D8737">
        <v>3</v>
      </c>
      <c r="E8737">
        <v>535</v>
      </c>
      <c r="F8737">
        <v>11</v>
      </c>
      <c r="G8737">
        <v>8124</v>
      </c>
      <c r="H8737">
        <v>3.1482706494201498E-2</v>
      </c>
      <c r="I8737">
        <v>0.38884890461588101</v>
      </c>
      <c r="J8737">
        <v>0.36956673318851202</v>
      </c>
      <c r="K8737" t="s">
        <v>27283</v>
      </c>
      <c r="L8737">
        <v>3</v>
      </c>
      <c r="M8737" t="s">
        <v>1463</v>
      </c>
      <c r="N8737">
        <v>0.27272727272727298</v>
      </c>
      <c r="O8737">
        <v>5.60747663551402E-3</v>
      </c>
    </row>
    <row r="8738" spans="1:15">
      <c r="A8738" t="s">
        <v>9706</v>
      </c>
      <c r="B8738" t="s">
        <v>23518</v>
      </c>
      <c r="C8738" t="s">
        <v>9707</v>
      </c>
      <c r="D8738">
        <v>1</v>
      </c>
      <c r="E8738">
        <v>787</v>
      </c>
      <c r="F8738">
        <v>11</v>
      </c>
      <c r="G8738">
        <v>7393</v>
      </c>
      <c r="H8738">
        <v>0.71032488019926399</v>
      </c>
      <c r="I8738">
        <v>1</v>
      </c>
      <c r="J8738">
        <v>0.966855260484069</v>
      </c>
      <c r="K8738" t="s">
        <v>28826</v>
      </c>
      <c r="L8738">
        <v>1</v>
      </c>
      <c r="M8738" t="s">
        <v>1463</v>
      </c>
      <c r="N8738">
        <v>9.0909090909090898E-2</v>
      </c>
      <c r="O8738">
        <v>1.27064803049555E-3</v>
      </c>
    </row>
    <row r="8739" spans="1:15">
      <c r="A8739" t="s">
        <v>9708</v>
      </c>
      <c r="B8739" t="s">
        <v>23511</v>
      </c>
      <c r="C8739" t="s">
        <v>9709</v>
      </c>
      <c r="D8739">
        <v>1</v>
      </c>
      <c r="E8739">
        <v>6152</v>
      </c>
      <c r="F8739">
        <v>2</v>
      </c>
      <c r="G8739">
        <v>7804</v>
      </c>
      <c r="H8739">
        <v>0.95521029019776005</v>
      </c>
      <c r="I8739">
        <v>1</v>
      </c>
      <c r="J8739">
        <v>0.85953329234717102</v>
      </c>
      <c r="K8739" t="s">
        <v>29578</v>
      </c>
      <c r="L8739">
        <v>1</v>
      </c>
      <c r="M8739" t="s">
        <v>2729</v>
      </c>
      <c r="N8739">
        <v>0.5</v>
      </c>
      <c r="O8739">
        <v>1.6254876462938901E-4</v>
      </c>
    </row>
    <row r="8740" spans="1:15">
      <c r="A8740" t="s">
        <v>9710</v>
      </c>
      <c r="B8740" t="s">
        <v>23518</v>
      </c>
      <c r="C8740" t="s">
        <v>9711</v>
      </c>
      <c r="D8740">
        <v>2</v>
      </c>
      <c r="E8740">
        <v>787</v>
      </c>
      <c r="F8740">
        <v>5</v>
      </c>
      <c r="G8740">
        <v>7393</v>
      </c>
      <c r="H8740">
        <v>9.1006533730773498E-2</v>
      </c>
      <c r="I8740">
        <v>0.63266972740240601</v>
      </c>
      <c r="J8740">
        <v>0.61170005408803896</v>
      </c>
      <c r="K8740" t="s">
        <v>29579</v>
      </c>
      <c r="L8740">
        <v>2</v>
      </c>
      <c r="M8740" t="s">
        <v>2729</v>
      </c>
      <c r="N8740">
        <v>0.4</v>
      </c>
      <c r="O8740">
        <v>2.5412960609911099E-3</v>
      </c>
    </row>
    <row r="8741" spans="1:15">
      <c r="A8741" t="s">
        <v>9710</v>
      </c>
      <c r="B8741" t="s">
        <v>23511</v>
      </c>
      <c r="C8741" t="s">
        <v>9711</v>
      </c>
      <c r="D8741">
        <v>3</v>
      </c>
      <c r="E8741">
        <v>6152</v>
      </c>
      <c r="F8741">
        <v>5</v>
      </c>
      <c r="G8741">
        <v>7804</v>
      </c>
      <c r="H8741">
        <v>0.93277286492067202</v>
      </c>
      <c r="I8741">
        <v>1</v>
      </c>
      <c r="J8741">
        <v>0.85953329234717102</v>
      </c>
      <c r="K8741" t="s">
        <v>29580</v>
      </c>
      <c r="L8741">
        <v>3</v>
      </c>
      <c r="M8741" t="s">
        <v>2729</v>
      </c>
      <c r="N8741">
        <v>0.6</v>
      </c>
      <c r="O8741">
        <v>4.8764629388816603E-4</v>
      </c>
    </row>
    <row r="8742" spans="1:15">
      <c r="A8742" t="s">
        <v>9712</v>
      </c>
      <c r="B8742" t="s">
        <v>23518</v>
      </c>
      <c r="C8742" t="s">
        <v>9713</v>
      </c>
      <c r="D8742">
        <v>5</v>
      </c>
      <c r="E8742">
        <v>787</v>
      </c>
      <c r="F8742">
        <v>26</v>
      </c>
      <c r="G8742">
        <v>7393</v>
      </c>
      <c r="H8742">
        <v>0.13591641531923801</v>
      </c>
      <c r="I8742">
        <v>0.734130643124697</v>
      </c>
      <c r="J8742">
        <v>0.70979807418766605</v>
      </c>
      <c r="K8742" t="s">
        <v>29581</v>
      </c>
      <c r="L8742">
        <v>5</v>
      </c>
      <c r="M8742" t="s">
        <v>5133</v>
      </c>
      <c r="N8742">
        <v>0.19230769230769201</v>
      </c>
      <c r="O8742">
        <v>6.35324015247776E-3</v>
      </c>
    </row>
    <row r="8743" spans="1:15">
      <c r="A8743" t="s">
        <v>9712</v>
      </c>
      <c r="B8743" t="s">
        <v>23513</v>
      </c>
      <c r="C8743" t="s">
        <v>9713</v>
      </c>
      <c r="D8743">
        <v>4</v>
      </c>
      <c r="E8743">
        <v>535</v>
      </c>
      <c r="F8743">
        <v>41</v>
      </c>
      <c r="G8743">
        <v>8124</v>
      </c>
      <c r="H8743">
        <v>0.28331589722747502</v>
      </c>
      <c r="I8743">
        <v>0.92669970177713501</v>
      </c>
      <c r="J8743">
        <v>0.88074667915254901</v>
      </c>
      <c r="K8743" t="s">
        <v>29582</v>
      </c>
      <c r="L8743">
        <v>4</v>
      </c>
      <c r="M8743" t="s">
        <v>5133</v>
      </c>
      <c r="N8743">
        <v>9.7560975609756101E-2</v>
      </c>
      <c r="O8743">
        <v>7.4766355140186902E-3</v>
      </c>
    </row>
    <row r="8744" spans="1:15">
      <c r="A8744" t="s">
        <v>9712</v>
      </c>
      <c r="B8744" t="s">
        <v>23511</v>
      </c>
      <c r="C8744" t="s">
        <v>9713</v>
      </c>
      <c r="D8744">
        <v>25</v>
      </c>
      <c r="E8744">
        <v>6152</v>
      </c>
      <c r="F8744">
        <v>35</v>
      </c>
      <c r="G8744">
        <v>7804</v>
      </c>
      <c r="H8744">
        <v>0.89676502131771696</v>
      </c>
      <c r="I8744">
        <v>1</v>
      </c>
      <c r="J8744">
        <v>0.85953329234717102</v>
      </c>
      <c r="K8744" t="s">
        <v>29583</v>
      </c>
      <c r="L8744">
        <v>25</v>
      </c>
      <c r="M8744" t="s">
        <v>5133</v>
      </c>
      <c r="N8744">
        <v>0.71428571428571397</v>
      </c>
      <c r="O8744">
        <v>4.0637191157347199E-3</v>
      </c>
    </row>
    <row r="8745" spans="1:15">
      <c r="A8745" t="s">
        <v>9714</v>
      </c>
      <c r="B8745" t="s">
        <v>23511</v>
      </c>
      <c r="C8745" t="s">
        <v>9715</v>
      </c>
      <c r="D8745">
        <v>4</v>
      </c>
      <c r="E8745">
        <v>6152</v>
      </c>
      <c r="F8745">
        <v>5</v>
      </c>
      <c r="G8745">
        <v>7804</v>
      </c>
      <c r="H8745">
        <v>0.71320711691885297</v>
      </c>
      <c r="I8745">
        <v>0.968912233598893</v>
      </c>
      <c r="J8745">
        <v>0.832812322140707</v>
      </c>
      <c r="K8745" t="s">
        <v>29584</v>
      </c>
      <c r="L8745">
        <v>4</v>
      </c>
      <c r="M8745" t="s">
        <v>5133</v>
      </c>
      <c r="N8745">
        <v>0.8</v>
      </c>
      <c r="O8745">
        <v>6.5019505851755496E-4</v>
      </c>
    </row>
    <row r="8746" spans="1:15">
      <c r="A8746" t="s">
        <v>9714</v>
      </c>
      <c r="B8746" t="s">
        <v>23518</v>
      </c>
      <c r="C8746" t="s">
        <v>9715</v>
      </c>
      <c r="D8746">
        <v>1</v>
      </c>
      <c r="E8746">
        <v>787</v>
      </c>
      <c r="F8746">
        <v>5</v>
      </c>
      <c r="G8746">
        <v>7393</v>
      </c>
      <c r="H8746">
        <v>0.430466464429208</v>
      </c>
      <c r="I8746">
        <v>1</v>
      </c>
      <c r="J8746">
        <v>0.966855260484069</v>
      </c>
      <c r="K8746" t="s">
        <v>25544</v>
      </c>
      <c r="L8746">
        <v>1</v>
      </c>
      <c r="M8746" t="s">
        <v>5133</v>
      </c>
      <c r="N8746">
        <v>0.2</v>
      </c>
      <c r="O8746">
        <v>1.27064803049555E-3</v>
      </c>
    </row>
    <row r="8747" spans="1:15">
      <c r="A8747" t="s">
        <v>9716</v>
      </c>
      <c r="B8747" t="s">
        <v>23511</v>
      </c>
      <c r="C8747" t="s">
        <v>9717</v>
      </c>
      <c r="D8747">
        <v>11</v>
      </c>
      <c r="E8747">
        <v>6152</v>
      </c>
      <c r="F8747">
        <v>16</v>
      </c>
      <c r="G8747">
        <v>7804</v>
      </c>
      <c r="H8747">
        <v>0.89782721505622898</v>
      </c>
      <c r="I8747">
        <v>1</v>
      </c>
      <c r="J8747">
        <v>0.85953329234717102</v>
      </c>
      <c r="K8747" t="s">
        <v>29585</v>
      </c>
      <c r="L8747">
        <v>11</v>
      </c>
      <c r="M8747" t="s">
        <v>5133</v>
      </c>
      <c r="N8747">
        <v>0.6875</v>
      </c>
      <c r="O8747">
        <v>1.78803641092328E-3</v>
      </c>
    </row>
    <row r="8748" spans="1:15">
      <c r="A8748" t="s">
        <v>9716</v>
      </c>
      <c r="B8748" t="s">
        <v>23513</v>
      </c>
      <c r="C8748" t="s">
        <v>9717</v>
      </c>
      <c r="D8748">
        <v>1</v>
      </c>
      <c r="E8748">
        <v>535</v>
      </c>
      <c r="F8748">
        <v>21</v>
      </c>
      <c r="G8748">
        <v>8124</v>
      </c>
      <c r="H8748">
        <v>0.76126581765353996</v>
      </c>
      <c r="I8748">
        <v>0.99999999999997702</v>
      </c>
      <c r="J8748">
        <v>0.95041217501583097</v>
      </c>
      <c r="K8748" t="s">
        <v>26442</v>
      </c>
      <c r="L8748">
        <v>1</v>
      </c>
      <c r="M8748" t="s">
        <v>5133</v>
      </c>
      <c r="N8748">
        <v>4.7619047619047603E-2</v>
      </c>
      <c r="O8748">
        <v>1.8691588785046699E-3</v>
      </c>
    </row>
    <row r="8749" spans="1:15">
      <c r="A8749" t="s">
        <v>9716</v>
      </c>
      <c r="B8749" t="s">
        <v>23518</v>
      </c>
      <c r="C8749" t="s">
        <v>9717</v>
      </c>
      <c r="D8749">
        <v>3</v>
      </c>
      <c r="E8749">
        <v>787</v>
      </c>
      <c r="F8749">
        <v>11</v>
      </c>
      <c r="G8749">
        <v>7393</v>
      </c>
      <c r="H8749">
        <v>0.103649872042444</v>
      </c>
      <c r="I8749">
        <v>0.63266972740240601</v>
      </c>
      <c r="J8749">
        <v>0.61170005408803896</v>
      </c>
      <c r="K8749" t="s">
        <v>29586</v>
      </c>
      <c r="L8749">
        <v>3</v>
      </c>
      <c r="M8749" t="s">
        <v>5133</v>
      </c>
      <c r="N8749">
        <v>0.27272727272727298</v>
      </c>
      <c r="O8749">
        <v>3.8119440914866601E-3</v>
      </c>
    </row>
    <row r="8750" spans="1:15">
      <c r="A8750" t="s">
        <v>9718</v>
      </c>
      <c r="B8750" t="s">
        <v>23511</v>
      </c>
      <c r="C8750" t="s">
        <v>9719</v>
      </c>
      <c r="D8750">
        <v>354</v>
      </c>
      <c r="E8750">
        <v>6152</v>
      </c>
      <c r="F8750">
        <v>431</v>
      </c>
      <c r="G8750">
        <v>7804</v>
      </c>
      <c r="H8750">
        <v>4.5836333867221302E-2</v>
      </c>
      <c r="I8750">
        <v>0.25365863233434199</v>
      </c>
      <c r="J8750">
        <v>0.218028039382617</v>
      </c>
      <c r="K8750" t="s">
        <v>29587</v>
      </c>
      <c r="L8750">
        <v>354</v>
      </c>
      <c r="M8750" t="s">
        <v>5133</v>
      </c>
      <c r="N8750">
        <v>0.82134570765661297</v>
      </c>
      <c r="O8750">
        <v>5.75422626788036E-2</v>
      </c>
    </row>
    <row r="8751" spans="1:15">
      <c r="A8751" t="s">
        <v>9718</v>
      </c>
      <c r="B8751" t="s">
        <v>23518</v>
      </c>
      <c r="C8751" t="s">
        <v>9719</v>
      </c>
      <c r="D8751">
        <v>38</v>
      </c>
      <c r="E8751">
        <v>787</v>
      </c>
      <c r="F8751">
        <v>387</v>
      </c>
      <c r="G8751">
        <v>7393</v>
      </c>
      <c r="H8751">
        <v>0.73027869681770696</v>
      </c>
      <c r="I8751">
        <v>1</v>
      </c>
      <c r="J8751">
        <v>0.966855260484069</v>
      </c>
      <c r="K8751" t="s">
        <v>29588</v>
      </c>
      <c r="L8751">
        <v>38</v>
      </c>
      <c r="M8751" t="s">
        <v>5133</v>
      </c>
      <c r="N8751">
        <v>9.8191214470284199E-2</v>
      </c>
      <c r="O8751">
        <v>4.8284625158831002E-2</v>
      </c>
    </row>
    <row r="8752" spans="1:15">
      <c r="A8752" t="s">
        <v>9718</v>
      </c>
      <c r="B8752" t="s">
        <v>23513</v>
      </c>
      <c r="C8752" t="s">
        <v>9719</v>
      </c>
      <c r="D8752">
        <v>26</v>
      </c>
      <c r="E8752">
        <v>535</v>
      </c>
      <c r="F8752">
        <v>457</v>
      </c>
      <c r="G8752">
        <v>8124</v>
      </c>
      <c r="H8752">
        <v>0.81259228841327202</v>
      </c>
      <c r="I8752">
        <v>0.99999999999997702</v>
      </c>
      <c r="J8752">
        <v>0.95041217501583097</v>
      </c>
      <c r="K8752" t="s">
        <v>29589</v>
      </c>
      <c r="L8752">
        <v>26</v>
      </c>
      <c r="M8752" t="s">
        <v>5133</v>
      </c>
      <c r="N8752">
        <v>5.6892778993435401E-2</v>
      </c>
      <c r="O8752">
        <v>4.8598130841121502E-2</v>
      </c>
    </row>
    <row r="8753" spans="1:15">
      <c r="A8753" t="s">
        <v>9720</v>
      </c>
      <c r="B8753" t="s">
        <v>23513</v>
      </c>
      <c r="C8753" t="s">
        <v>9721</v>
      </c>
      <c r="D8753">
        <v>14</v>
      </c>
      <c r="E8753">
        <v>535</v>
      </c>
      <c r="F8753">
        <v>139</v>
      </c>
      <c r="G8753">
        <v>8124</v>
      </c>
      <c r="H8753">
        <v>7.3096296838131805E-2</v>
      </c>
      <c r="I8753">
        <v>0.47177236684019702</v>
      </c>
      <c r="J8753">
        <v>0.448378201280969</v>
      </c>
      <c r="K8753" t="s">
        <v>29590</v>
      </c>
      <c r="L8753">
        <v>14</v>
      </c>
      <c r="M8753" t="s">
        <v>5133</v>
      </c>
      <c r="N8753">
        <v>0.100719424460432</v>
      </c>
      <c r="O8753">
        <v>2.6168224299065401E-2</v>
      </c>
    </row>
    <row r="8754" spans="1:15">
      <c r="A8754" t="s">
        <v>9720</v>
      </c>
      <c r="B8754" t="s">
        <v>23511</v>
      </c>
      <c r="C8754" t="s">
        <v>9721</v>
      </c>
      <c r="D8754">
        <v>109</v>
      </c>
      <c r="E8754">
        <v>6152</v>
      </c>
      <c r="F8754">
        <v>132</v>
      </c>
      <c r="G8754">
        <v>7804</v>
      </c>
      <c r="H8754">
        <v>0.17022354616511301</v>
      </c>
      <c r="I8754">
        <v>0.60456378499117602</v>
      </c>
      <c r="J8754">
        <v>0.51964270054733297</v>
      </c>
      <c r="K8754" t="s">
        <v>29591</v>
      </c>
      <c r="L8754">
        <v>109</v>
      </c>
      <c r="M8754" t="s">
        <v>5133</v>
      </c>
      <c r="N8754">
        <v>0.82575757575757602</v>
      </c>
      <c r="O8754">
        <v>1.7717815344603399E-2</v>
      </c>
    </row>
    <row r="8755" spans="1:15">
      <c r="A8755" t="s">
        <v>9720</v>
      </c>
      <c r="B8755" t="s">
        <v>23518</v>
      </c>
      <c r="C8755" t="s">
        <v>9721</v>
      </c>
      <c r="D8755">
        <v>9</v>
      </c>
      <c r="E8755">
        <v>787</v>
      </c>
      <c r="F8755">
        <v>121</v>
      </c>
      <c r="G8755">
        <v>7393</v>
      </c>
      <c r="H8755">
        <v>0.90922325836718298</v>
      </c>
      <c r="I8755">
        <v>1</v>
      </c>
      <c r="J8755">
        <v>0.966855260484069</v>
      </c>
      <c r="K8755" t="s">
        <v>29592</v>
      </c>
      <c r="L8755">
        <v>9</v>
      </c>
      <c r="M8755" t="s">
        <v>5133</v>
      </c>
      <c r="N8755">
        <v>7.43801652892562E-2</v>
      </c>
      <c r="O8755">
        <v>1.143583227446E-2</v>
      </c>
    </row>
    <row r="8756" spans="1:15">
      <c r="A8756" t="s">
        <v>9722</v>
      </c>
      <c r="B8756" t="s">
        <v>23513</v>
      </c>
      <c r="C8756" t="s">
        <v>9723</v>
      </c>
      <c r="D8756">
        <v>7</v>
      </c>
      <c r="E8756">
        <v>535</v>
      </c>
      <c r="F8756">
        <v>224</v>
      </c>
      <c r="G8756">
        <v>8124</v>
      </c>
      <c r="H8756">
        <v>0.99320377717916297</v>
      </c>
      <c r="I8756">
        <v>0.99999999999997702</v>
      </c>
      <c r="J8756">
        <v>0.95041217501583097</v>
      </c>
      <c r="K8756" t="s">
        <v>29593</v>
      </c>
      <c r="L8756">
        <v>7</v>
      </c>
      <c r="M8756" t="s">
        <v>5133</v>
      </c>
      <c r="N8756">
        <v>3.125E-2</v>
      </c>
      <c r="O8756">
        <v>1.3084112149532701E-2</v>
      </c>
    </row>
    <row r="8757" spans="1:15">
      <c r="A8757" t="s">
        <v>9722</v>
      </c>
      <c r="B8757" t="s">
        <v>23511</v>
      </c>
      <c r="C8757" t="s">
        <v>9723</v>
      </c>
      <c r="D8757">
        <v>179</v>
      </c>
      <c r="E8757">
        <v>6152</v>
      </c>
      <c r="F8757">
        <v>215</v>
      </c>
      <c r="G8757">
        <v>7804</v>
      </c>
      <c r="H8757">
        <v>6.0687865555315502E-2</v>
      </c>
      <c r="I8757">
        <v>0.31297644651235201</v>
      </c>
      <c r="J8757">
        <v>0.26901367549788002</v>
      </c>
      <c r="K8757" t="s">
        <v>29594</v>
      </c>
      <c r="L8757">
        <v>179</v>
      </c>
      <c r="M8757" t="s">
        <v>5133</v>
      </c>
      <c r="N8757">
        <v>0.832558139534884</v>
      </c>
      <c r="O8757">
        <v>2.90962288686606E-2</v>
      </c>
    </row>
    <row r="8758" spans="1:15">
      <c r="A8758" t="s">
        <v>9722</v>
      </c>
      <c r="B8758" t="s">
        <v>23518</v>
      </c>
      <c r="C8758" t="s">
        <v>9723</v>
      </c>
      <c r="D8758">
        <v>15</v>
      </c>
      <c r="E8758">
        <v>787</v>
      </c>
      <c r="F8758">
        <v>188</v>
      </c>
      <c r="G8758">
        <v>7393</v>
      </c>
      <c r="H8758">
        <v>0.91114161312211495</v>
      </c>
      <c r="I8758">
        <v>1</v>
      </c>
      <c r="J8758">
        <v>0.966855260484069</v>
      </c>
      <c r="K8758" t="s">
        <v>29595</v>
      </c>
      <c r="L8758">
        <v>15</v>
      </c>
      <c r="M8758" t="s">
        <v>5133</v>
      </c>
      <c r="N8758">
        <v>7.9787234042553196E-2</v>
      </c>
      <c r="O8758">
        <v>1.9059720457433298E-2</v>
      </c>
    </row>
    <row r="8759" spans="1:15">
      <c r="A8759" t="s">
        <v>9724</v>
      </c>
      <c r="B8759" t="s">
        <v>23511</v>
      </c>
      <c r="C8759" t="s">
        <v>9725</v>
      </c>
      <c r="D8759">
        <v>5</v>
      </c>
      <c r="E8759">
        <v>6152</v>
      </c>
      <c r="F8759">
        <v>6</v>
      </c>
      <c r="G8759">
        <v>7804</v>
      </c>
      <c r="H8759">
        <v>0.62665052091531404</v>
      </c>
      <c r="I8759">
        <v>0.968912233598893</v>
      </c>
      <c r="J8759">
        <v>0.832812322140707</v>
      </c>
      <c r="K8759" t="s">
        <v>27099</v>
      </c>
      <c r="L8759">
        <v>5</v>
      </c>
      <c r="M8759" t="s">
        <v>1463</v>
      </c>
      <c r="N8759">
        <v>0.83333333333333304</v>
      </c>
      <c r="O8759">
        <v>8.1274382314694405E-4</v>
      </c>
    </row>
    <row r="8760" spans="1:15">
      <c r="A8760" t="s">
        <v>9726</v>
      </c>
      <c r="B8760" t="s">
        <v>23511</v>
      </c>
      <c r="C8760" t="s">
        <v>9727</v>
      </c>
      <c r="D8760">
        <v>10</v>
      </c>
      <c r="E8760">
        <v>6152</v>
      </c>
      <c r="F8760">
        <v>10</v>
      </c>
      <c r="G8760">
        <v>7804</v>
      </c>
      <c r="H8760">
        <v>9.2537459108980397E-2</v>
      </c>
      <c r="I8760">
        <v>0.40853420848785299</v>
      </c>
      <c r="J8760">
        <v>0.35114875325800998</v>
      </c>
      <c r="K8760" t="s">
        <v>28427</v>
      </c>
      <c r="L8760">
        <v>10</v>
      </c>
      <c r="M8760" t="s">
        <v>1463</v>
      </c>
      <c r="N8760">
        <v>1</v>
      </c>
      <c r="O8760">
        <v>1.62548764629389E-3</v>
      </c>
    </row>
    <row r="8761" spans="1:15">
      <c r="A8761" t="s">
        <v>9728</v>
      </c>
      <c r="B8761" t="s">
        <v>23511</v>
      </c>
      <c r="C8761" t="s">
        <v>9729</v>
      </c>
      <c r="D8761">
        <v>414</v>
      </c>
      <c r="E8761">
        <v>6152</v>
      </c>
      <c r="F8761">
        <v>493</v>
      </c>
      <c r="G8761">
        <v>7804</v>
      </c>
      <c r="H8761">
        <v>1.8152276376035301E-3</v>
      </c>
      <c r="I8761">
        <v>2.17672546799107E-2</v>
      </c>
      <c r="J8761">
        <v>1.8709680080383002E-2</v>
      </c>
      <c r="K8761" t="s">
        <v>29596</v>
      </c>
      <c r="L8761">
        <v>414</v>
      </c>
      <c r="M8761" t="s">
        <v>2729</v>
      </c>
      <c r="N8761">
        <v>0.83975659229208899</v>
      </c>
      <c r="O8761">
        <v>6.7295188556567007E-2</v>
      </c>
    </row>
    <row r="8762" spans="1:15">
      <c r="A8762" t="s">
        <v>9728</v>
      </c>
      <c r="B8762" t="s">
        <v>23513</v>
      </c>
      <c r="C8762" t="s">
        <v>9729</v>
      </c>
      <c r="D8762">
        <v>30</v>
      </c>
      <c r="E8762">
        <v>535</v>
      </c>
      <c r="F8762">
        <v>520</v>
      </c>
      <c r="G8762">
        <v>8124</v>
      </c>
      <c r="H8762">
        <v>0.80553928126984897</v>
      </c>
      <c r="I8762">
        <v>0.99999999999997702</v>
      </c>
      <c r="J8762">
        <v>0.95041217501583097</v>
      </c>
      <c r="K8762" t="s">
        <v>29597</v>
      </c>
      <c r="L8762">
        <v>30</v>
      </c>
      <c r="M8762" t="s">
        <v>2729</v>
      </c>
      <c r="N8762">
        <v>5.7692307692307702E-2</v>
      </c>
      <c r="O8762">
        <v>5.60747663551402E-2</v>
      </c>
    </row>
    <row r="8763" spans="1:15">
      <c r="A8763" t="s">
        <v>9728</v>
      </c>
      <c r="B8763" t="s">
        <v>23518</v>
      </c>
      <c r="C8763" t="s">
        <v>9729</v>
      </c>
      <c r="D8763">
        <v>43</v>
      </c>
      <c r="E8763">
        <v>787</v>
      </c>
      <c r="F8763">
        <v>431</v>
      </c>
      <c r="G8763">
        <v>7393</v>
      </c>
      <c r="H8763">
        <v>0.70221481891232895</v>
      </c>
      <c r="I8763">
        <v>1</v>
      </c>
      <c r="J8763">
        <v>0.966855260484069</v>
      </c>
      <c r="K8763" t="s">
        <v>29598</v>
      </c>
      <c r="L8763">
        <v>43</v>
      </c>
      <c r="M8763" t="s">
        <v>2729</v>
      </c>
      <c r="N8763">
        <v>9.9767981438515105E-2</v>
      </c>
      <c r="O8763">
        <v>5.4637865311308799E-2</v>
      </c>
    </row>
    <row r="8764" spans="1:15">
      <c r="A8764" t="s">
        <v>9730</v>
      </c>
      <c r="B8764" t="s">
        <v>23513</v>
      </c>
      <c r="C8764" t="s">
        <v>9731</v>
      </c>
      <c r="D8764">
        <v>1</v>
      </c>
      <c r="E8764">
        <v>535</v>
      </c>
      <c r="F8764">
        <v>7</v>
      </c>
      <c r="G8764">
        <v>8124</v>
      </c>
      <c r="H8764">
        <v>0.37938355156400999</v>
      </c>
      <c r="I8764">
        <v>0.99999999999997702</v>
      </c>
      <c r="J8764">
        <v>0.95041217501583097</v>
      </c>
      <c r="K8764" t="s">
        <v>24828</v>
      </c>
      <c r="L8764">
        <v>1</v>
      </c>
      <c r="M8764" t="s">
        <v>2729</v>
      </c>
      <c r="N8764">
        <v>0.14285714285714299</v>
      </c>
      <c r="O8764">
        <v>1.8691588785046699E-3</v>
      </c>
    </row>
    <row r="8765" spans="1:15">
      <c r="A8765" t="s">
        <v>9730</v>
      </c>
      <c r="B8765" t="s">
        <v>23511</v>
      </c>
      <c r="C8765" t="s">
        <v>9731</v>
      </c>
      <c r="D8765">
        <v>3</v>
      </c>
      <c r="E8765">
        <v>6152</v>
      </c>
      <c r="F8765">
        <v>7</v>
      </c>
      <c r="G8765">
        <v>7804</v>
      </c>
      <c r="H8765">
        <v>0.993960019178175</v>
      </c>
      <c r="I8765">
        <v>1</v>
      </c>
      <c r="J8765">
        <v>0.85953329234717102</v>
      </c>
      <c r="K8765" t="s">
        <v>25849</v>
      </c>
      <c r="L8765">
        <v>3</v>
      </c>
      <c r="M8765" t="s">
        <v>2729</v>
      </c>
      <c r="N8765">
        <v>0.42857142857142899</v>
      </c>
      <c r="O8765">
        <v>4.8764629388816603E-4</v>
      </c>
    </row>
    <row r="8766" spans="1:15">
      <c r="A8766" t="s">
        <v>9730</v>
      </c>
      <c r="B8766" t="s">
        <v>23518</v>
      </c>
      <c r="C8766" t="s">
        <v>9731</v>
      </c>
      <c r="D8766">
        <v>3</v>
      </c>
      <c r="E8766">
        <v>787</v>
      </c>
      <c r="F8766">
        <v>7</v>
      </c>
      <c r="G8766">
        <v>7393</v>
      </c>
      <c r="H8766">
        <v>3.0290596186512898E-2</v>
      </c>
      <c r="I8766">
        <v>0.44363642296891398</v>
      </c>
      <c r="J8766">
        <v>0.42893220928983</v>
      </c>
      <c r="K8766" t="s">
        <v>29599</v>
      </c>
      <c r="L8766">
        <v>3</v>
      </c>
      <c r="M8766" t="s">
        <v>2729</v>
      </c>
      <c r="N8766">
        <v>0.42857142857142899</v>
      </c>
      <c r="O8766">
        <v>3.8119440914866601E-3</v>
      </c>
    </row>
    <row r="8767" spans="1:15">
      <c r="A8767" t="s">
        <v>9732</v>
      </c>
      <c r="B8767" t="s">
        <v>23511</v>
      </c>
      <c r="C8767" t="s">
        <v>9733</v>
      </c>
      <c r="D8767">
        <v>1</v>
      </c>
      <c r="E8767">
        <v>6152</v>
      </c>
      <c r="F8767">
        <v>3</v>
      </c>
      <c r="G8767">
        <v>7804</v>
      </c>
      <c r="H8767">
        <v>0.99052768249503997</v>
      </c>
      <c r="I8767">
        <v>1</v>
      </c>
      <c r="J8767">
        <v>0.85953329234717102</v>
      </c>
      <c r="K8767" t="s">
        <v>29600</v>
      </c>
      <c r="L8767">
        <v>1</v>
      </c>
      <c r="M8767" t="s">
        <v>2729</v>
      </c>
      <c r="N8767">
        <v>0.33333333333333298</v>
      </c>
      <c r="O8767">
        <v>1.6254876462938901E-4</v>
      </c>
    </row>
    <row r="8768" spans="1:15">
      <c r="A8768" t="s">
        <v>9732</v>
      </c>
      <c r="B8768" t="s">
        <v>23513</v>
      </c>
      <c r="C8768" t="s">
        <v>9733</v>
      </c>
      <c r="D8768">
        <v>1</v>
      </c>
      <c r="E8768">
        <v>535</v>
      </c>
      <c r="F8768">
        <v>3</v>
      </c>
      <c r="G8768">
        <v>8124</v>
      </c>
      <c r="H8768">
        <v>0.184859247501582</v>
      </c>
      <c r="I8768">
        <v>0.75508452473579202</v>
      </c>
      <c r="J8768">
        <v>0.71764152547495597</v>
      </c>
      <c r="K8768" t="s">
        <v>24828</v>
      </c>
      <c r="L8768">
        <v>1</v>
      </c>
      <c r="M8768" t="s">
        <v>2729</v>
      </c>
      <c r="N8768">
        <v>0.33333333333333298</v>
      </c>
      <c r="O8768">
        <v>1.8691588785046699E-3</v>
      </c>
    </row>
    <row r="8769" spans="1:15">
      <c r="A8769" t="s">
        <v>9732</v>
      </c>
      <c r="B8769" t="s">
        <v>23518</v>
      </c>
      <c r="C8769" t="s">
        <v>9733</v>
      </c>
      <c r="D8769">
        <v>1</v>
      </c>
      <c r="E8769">
        <v>787</v>
      </c>
      <c r="F8769">
        <v>3</v>
      </c>
      <c r="G8769">
        <v>7393</v>
      </c>
      <c r="H8769">
        <v>0.28660084727541502</v>
      </c>
      <c r="I8769">
        <v>0.97863801257884697</v>
      </c>
      <c r="J8769">
        <v>0.94620131057153301</v>
      </c>
      <c r="K8769" t="s">
        <v>29601</v>
      </c>
      <c r="L8769">
        <v>1</v>
      </c>
      <c r="M8769" t="s">
        <v>2729</v>
      </c>
      <c r="N8769">
        <v>0.33333333333333298</v>
      </c>
      <c r="O8769">
        <v>1.27064803049555E-3</v>
      </c>
    </row>
    <row r="8770" spans="1:15">
      <c r="A8770" t="s">
        <v>9734</v>
      </c>
      <c r="B8770" t="s">
        <v>23518</v>
      </c>
      <c r="C8770" t="s">
        <v>9735</v>
      </c>
      <c r="D8770">
        <v>1</v>
      </c>
      <c r="E8770">
        <v>787</v>
      </c>
      <c r="F8770">
        <v>2</v>
      </c>
      <c r="G8770">
        <v>7393</v>
      </c>
      <c r="H8770">
        <v>0.20158492765181499</v>
      </c>
      <c r="I8770">
        <v>0.83876007220319604</v>
      </c>
      <c r="J8770">
        <v>0.81095958809365798</v>
      </c>
      <c r="K8770" t="s">
        <v>24324</v>
      </c>
      <c r="L8770">
        <v>1</v>
      </c>
      <c r="M8770" t="s">
        <v>2729</v>
      </c>
      <c r="N8770">
        <v>0.5</v>
      </c>
      <c r="O8770">
        <v>1.27064803049555E-3</v>
      </c>
    </row>
    <row r="8771" spans="1:15">
      <c r="A8771" t="s">
        <v>9734</v>
      </c>
      <c r="B8771" t="s">
        <v>23511</v>
      </c>
      <c r="C8771" t="s">
        <v>9735</v>
      </c>
      <c r="D8771">
        <v>1</v>
      </c>
      <c r="E8771">
        <v>6152</v>
      </c>
      <c r="F8771">
        <v>2</v>
      </c>
      <c r="G8771">
        <v>7804</v>
      </c>
      <c r="H8771">
        <v>0.95521029019776005</v>
      </c>
      <c r="I8771">
        <v>1</v>
      </c>
      <c r="J8771">
        <v>0.85953329234717102</v>
      </c>
      <c r="K8771" t="s">
        <v>29602</v>
      </c>
      <c r="L8771">
        <v>1</v>
      </c>
      <c r="M8771" t="s">
        <v>2729</v>
      </c>
      <c r="N8771">
        <v>0.5</v>
      </c>
      <c r="O8771">
        <v>1.6254876462938901E-4</v>
      </c>
    </row>
    <row r="8772" spans="1:15">
      <c r="A8772" t="s">
        <v>9736</v>
      </c>
      <c r="B8772" t="s">
        <v>23511</v>
      </c>
      <c r="C8772" t="s">
        <v>9737</v>
      </c>
      <c r="D8772">
        <v>1</v>
      </c>
      <c r="E8772">
        <v>6152</v>
      </c>
      <c r="F8772">
        <v>2</v>
      </c>
      <c r="G8772">
        <v>7804</v>
      </c>
      <c r="H8772">
        <v>0.95521029019776005</v>
      </c>
      <c r="I8772">
        <v>1</v>
      </c>
      <c r="J8772">
        <v>0.85953329234717102</v>
      </c>
      <c r="K8772" t="s">
        <v>29603</v>
      </c>
      <c r="L8772">
        <v>1</v>
      </c>
      <c r="M8772" t="s">
        <v>2729</v>
      </c>
      <c r="N8772">
        <v>0.5</v>
      </c>
      <c r="O8772">
        <v>1.6254876462938901E-4</v>
      </c>
    </row>
    <row r="8773" spans="1:15">
      <c r="A8773" t="s">
        <v>9736</v>
      </c>
      <c r="B8773" t="s">
        <v>23518</v>
      </c>
      <c r="C8773" t="s">
        <v>9737</v>
      </c>
      <c r="D8773">
        <v>1</v>
      </c>
      <c r="E8773">
        <v>787</v>
      </c>
      <c r="F8773">
        <v>2</v>
      </c>
      <c r="G8773">
        <v>7393</v>
      </c>
      <c r="H8773">
        <v>0.20158492765181499</v>
      </c>
      <c r="I8773">
        <v>0.83876007220319604</v>
      </c>
      <c r="J8773">
        <v>0.81095958809365798</v>
      </c>
      <c r="K8773" t="s">
        <v>29604</v>
      </c>
      <c r="L8773">
        <v>1</v>
      </c>
      <c r="M8773" t="s">
        <v>2729</v>
      </c>
      <c r="N8773">
        <v>0.5</v>
      </c>
      <c r="O8773">
        <v>1.27064803049555E-3</v>
      </c>
    </row>
    <row r="8774" spans="1:15">
      <c r="A8774" t="s">
        <v>9738</v>
      </c>
      <c r="B8774" t="s">
        <v>23511</v>
      </c>
      <c r="C8774" t="s">
        <v>9739</v>
      </c>
      <c r="D8774">
        <v>5</v>
      </c>
      <c r="E8774">
        <v>6152</v>
      </c>
      <c r="F8774">
        <v>6</v>
      </c>
      <c r="G8774">
        <v>7804</v>
      </c>
      <c r="H8774">
        <v>0.62665052091531404</v>
      </c>
      <c r="I8774">
        <v>0.968912233598893</v>
      </c>
      <c r="J8774">
        <v>0.832812322140707</v>
      </c>
      <c r="K8774" t="s">
        <v>27099</v>
      </c>
      <c r="L8774">
        <v>5</v>
      </c>
      <c r="M8774" t="s">
        <v>1463</v>
      </c>
      <c r="N8774">
        <v>0.83333333333333304</v>
      </c>
      <c r="O8774">
        <v>8.1274382314694405E-4</v>
      </c>
    </row>
    <row r="8775" spans="1:15">
      <c r="A8775" t="s">
        <v>9740</v>
      </c>
      <c r="B8775" t="s">
        <v>23511</v>
      </c>
      <c r="C8775" t="s">
        <v>9741</v>
      </c>
      <c r="D8775">
        <v>2</v>
      </c>
      <c r="E8775">
        <v>6152</v>
      </c>
      <c r="F8775">
        <v>2</v>
      </c>
      <c r="G8775">
        <v>7804</v>
      </c>
      <c r="H8775">
        <v>0.62141708038142995</v>
      </c>
      <c r="I8775">
        <v>0.968912233598893</v>
      </c>
      <c r="J8775">
        <v>0.832812322140707</v>
      </c>
      <c r="K8775" t="s">
        <v>29605</v>
      </c>
      <c r="L8775">
        <v>2</v>
      </c>
      <c r="M8775" t="s">
        <v>5133</v>
      </c>
      <c r="N8775">
        <v>1</v>
      </c>
      <c r="O8775">
        <v>3.2509752925877802E-4</v>
      </c>
    </row>
    <row r="8776" spans="1:15">
      <c r="A8776" t="s">
        <v>9742</v>
      </c>
      <c r="B8776" t="s">
        <v>23511</v>
      </c>
      <c r="C8776" t="s">
        <v>9743</v>
      </c>
      <c r="D8776">
        <v>4</v>
      </c>
      <c r="E8776">
        <v>6152</v>
      </c>
      <c r="F8776">
        <v>6</v>
      </c>
      <c r="G8776">
        <v>7804</v>
      </c>
      <c r="H8776">
        <v>0.88632030892592895</v>
      </c>
      <c r="I8776">
        <v>1</v>
      </c>
      <c r="J8776">
        <v>0.85953329234717102</v>
      </c>
      <c r="K8776" t="s">
        <v>29606</v>
      </c>
      <c r="L8776">
        <v>4</v>
      </c>
      <c r="M8776" t="s">
        <v>2729</v>
      </c>
      <c r="N8776">
        <v>0.66666666666666696</v>
      </c>
      <c r="O8776">
        <v>6.5019505851755496E-4</v>
      </c>
    </row>
    <row r="8777" spans="1:15">
      <c r="A8777" t="s">
        <v>9742</v>
      </c>
      <c r="B8777" t="s">
        <v>23518</v>
      </c>
      <c r="C8777" t="s">
        <v>9743</v>
      </c>
      <c r="D8777">
        <v>2</v>
      </c>
      <c r="E8777">
        <v>787</v>
      </c>
      <c r="F8777">
        <v>6</v>
      </c>
      <c r="G8777">
        <v>7393</v>
      </c>
      <c r="H8777">
        <v>0.127121247527331</v>
      </c>
      <c r="I8777">
        <v>0.70232558016992197</v>
      </c>
      <c r="J8777">
        <v>0.67904718175981504</v>
      </c>
      <c r="K8777" t="s">
        <v>29607</v>
      </c>
      <c r="L8777">
        <v>2</v>
      </c>
      <c r="M8777" t="s">
        <v>2729</v>
      </c>
      <c r="N8777">
        <v>0.33333333333333298</v>
      </c>
      <c r="O8777">
        <v>2.5412960609911099E-3</v>
      </c>
    </row>
    <row r="8778" spans="1:15">
      <c r="A8778" t="s">
        <v>9744</v>
      </c>
      <c r="B8778" t="s">
        <v>23513</v>
      </c>
      <c r="C8778" t="s">
        <v>9745</v>
      </c>
      <c r="D8778">
        <v>1</v>
      </c>
      <c r="E8778">
        <v>535</v>
      </c>
      <c r="F8778">
        <v>5</v>
      </c>
      <c r="G8778">
        <v>8124</v>
      </c>
      <c r="H8778">
        <v>0.28872836491514098</v>
      </c>
      <c r="I8778">
        <v>0.92669970177713501</v>
      </c>
      <c r="J8778">
        <v>0.88074667915254901</v>
      </c>
      <c r="K8778" t="s">
        <v>23845</v>
      </c>
      <c r="L8778">
        <v>1</v>
      </c>
      <c r="M8778" t="s">
        <v>2729</v>
      </c>
      <c r="N8778">
        <v>0.2</v>
      </c>
      <c r="O8778">
        <v>1.8691588785046699E-3</v>
      </c>
    </row>
    <row r="8779" spans="1:15">
      <c r="A8779" t="s">
        <v>9744</v>
      </c>
      <c r="B8779" t="s">
        <v>23511</v>
      </c>
      <c r="C8779" t="s">
        <v>9745</v>
      </c>
      <c r="D8779">
        <v>2</v>
      </c>
      <c r="E8779">
        <v>6152</v>
      </c>
      <c r="F8779">
        <v>5</v>
      </c>
      <c r="G8779">
        <v>7804</v>
      </c>
      <c r="H8779">
        <v>0.99168074853091603</v>
      </c>
      <c r="I8779">
        <v>1</v>
      </c>
      <c r="J8779">
        <v>0.85953329234717102</v>
      </c>
      <c r="K8779" t="s">
        <v>29457</v>
      </c>
      <c r="L8779">
        <v>2</v>
      </c>
      <c r="M8779" t="s">
        <v>2729</v>
      </c>
      <c r="N8779">
        <v>0.4</v>
      </c>
      <c r="O8779">
        <v>3.2509752925877802E-4</v>
      </c>
    </row>
    <row r="8780" spans="1:15">
      <c r="A8780" t="s">
        <v>9746</v>
      </c>
      <c r="B8780" t="s">
        <v>23518</v>
      </c>
      <c r="C8780" t="s">
        <v>9747</v>
      </c>
      <c r="D8780">
        <v>1</v>
      </c>
      <c r="E8780">
        <v>787</v>
      </c>
      <c r="F8780">
        <v>24</v>
      </c>
      <c r="G8780">
        <v>7393</v>
      </c>
      <c r="H8780">
        <v>0.93318210266502399</v>
      </c>
      <c r="I8780">
        <v>1</v>
      </c>
      <c r="J8780">
        <v>0.966855260484069</v>
      </c>
      <c r="K8780" t="s">
        <v>24685</v>
      </c>
      <c r="L8780">
        <v>1</v>
      </c>
      <c r="M8780" t="s">
        <v>2729</v>
      </c>
      <c r="N8780">
        <v>4.1666666666666699E-2</v>
      </c>
      <c r="O8780">
        <v>1.27064803049555E-3</v>
      </c>
    </row>
    <row r="8781" spans="1:15">
      <c r="A8781" t="s">
        <v>9746</v>
      </c>
      <c r="B8781" t="s">
        <v>23511</v>
      </c>
      <c r="C8781" t="s">
        <v>9747</v>
      </c>
      <c r="D8781">
        <v>25</v>
      </c>
      <c r="E8781">
        <v>6152</v>
      </c>
      <c r="F8781">
        <v>27</v>
      </c>
      <c r="G8781">
        <v>7804</v>
      </c>
      <c r="H8781">
        <v>5.4245613173786997E-2</v>
      </c>
      <c r="I8781">
        <v>0.28959482308693002</v>
      </c>
      <c r="J8781">
        <v>0.248916391734606</v>
      </c>
      <c r="K8781" t="s">
        <v>29608</v>
      </c>
      <c r="L8781">
        <v>25</v>
      </c>
      <c r="M8781" t="s">
        <v>2729</v>
      </c>
      <c r="N8781">
        <v>0.92592592592592604</v>
      </c>
      <c r="O8781">
        <v>4.0637191157347199E-3</v>
      </c>
    </row>
    <row r="8782" spans="1:15">
      <c r="A8782" t="s">
        <v>9748</v>
      </c>
      <c r="B8782" t="s">
        <v>23511</v>
      </c>
      <c r="C8782" t="s">
        <v>9749</v>
      </c>
      <c r="D8782">
        <v>1</v>
      </c>
      <c r="E8782">
        <v>6152</v>
      </c>
      <c r="F8782">
        <v>1</v>
      </c>
      <c r="G8782">
        <v>7804</v>
      </c>
      <c r="H8782">
        <v>0.788313685289595</v>
      </c>
      <c r="I8782">
        <v>0.968912233598893</v>
      </c>
      <c r="J8782">
        <v>0.832812322140707</v>
      </c>
      <c r="K8782" t="s">
        <v>29609</v>
      </c>
      <c r="L8782">
        <v>1</v>
      </c>
      <c r="M8782" t="s">
        <v>2729</v>
      </c>
      <c r="N8782">
        <v>1</v>
      </c>
      <c r="O8782">
        <v>1.6254876462938901E-4</v>
      </c>
    </row>
    <row r="8783" spans="1:15">
      <c r="A8783" t="s">
        <v>9750</v>
      </c>
      <c r="B8783" t="s">
        <v>23511</v>
      </c>
      <c r="C8783" t="s">
        <v>9751</v>
      </c>
      <c r="D8783">
        <v>3</v>
      </c>
      <c r="E8783">
        <v>6152</v>
      </c>
      <c r="F8783">
        <v>5</v>
      </c>
      <c r="G8783">
        <v>7804</v>
      </c>
      <c r="H8783">
        <v>0.93277286492067202</v>
      </c>
      <c r="I8783">
        <v>1</v>
      </c>
      <c r="J8783">
        <v>0.85953329234717102</v>
      </c>
      <c r="K8783" t="s">
        <v>29610</v>
      </c>
      <c r="L8783">
        <v>3</v>
      </c>
      <c r="M8783" t="s">
        <v>1463</v>
      </c>
      <c r="N8783">
        <v>0.6</v>
      </c>
      <c r="O8783">
        <v>4.8764629388816603E-4</v>
      </c>
    </row>
    <row r="8784" spans="1:15">
      <c r="A8784" t="s">
        <v>9750</v>
      </c>
      <c r="B8784" t="s">
        <v>23518</v>
      </c>
      <c r="C8784" t="s">
        <v>9751</v>
      </c>
      <c r="D8784">
        <v>2</v>
      </c>
      <c r="E8784">
        <v>787</v>
      </c>
      <c r="F8784">
        <v>5</v>
      </c>
      <c r="G8784">
        <v>7393</v>
      </c>
      <c r="H8784">
        <v>9.1006533730773498E-2</v>
      </c>
      <c r="I8784">
        <v>0.63266972740240601</v>
      </c>
      <c r="J8784">
        <v>0.61170005408803896</v>
      </c>
      <c r="K8784" t="s">
        <v>24124</v>
      </c>
      <c r="L8784">
        <v>2</v>
      </c>
      <c r="M8784" t="s">
        <v>1463</v>
      </c>
      <c r="N8784">
        <v>0.4</v>
      </c>
      <c r="O8784">
        <v>2.5412960609911099E-3</v>
      </c>
    </row>
    <row r="8785" spans="1:15">
      <c r="A8785" t="s">
        <v>9752</v>
      </c>
      <c r="B8785" t="s">
        <v>23511</v>
      </c>
      <c r="C8785" t="s">
        <v>9753</v>
      </c>
      <c r="D8785">
        <v>2</v>
      </c>
      <c r="E8785">
        <v>6152</v>
      </c>
      <c r="F8785">
        <v>2</v>
      </c>
      <c r="G8785">
        <v>7804</v>
      </c>
      <c r="H8785">
        <v>0.62141708038142995</v>
      </c>
      <c r="I8785">
        <v>0.968912233598893</v>
      </c>
      <c r="J8785">
        <v>0.832812322140707</v>
      </c>
      <c r="K8785" t="s">
        <v>29611</v>
      </c>
      <c r="L8785">
        <v>2</v>
      </c>
      <c r="M8785" t="s">
        <v>1463</v>
      </c>
      <c r="N8785">
        <v>1</v>
      </c>
      <c r="O8785">
        <v>3.2509752925877802E-4</v>
      </c>
    </row>
    <row r="8786" spans="1:15">
      <c r="A8786" t="s">
        <v>9754</v>
      </c>
      <c r="B8786" t="s">
        <v>23511</v>
      </c>
      <c r="C8786" t="s">
        <v>9755</v>
      </c>
      <c r="D8786">
        <v>10</v>
      </c>
      <c r="E8786">
        <v>6152</v>
      </c>
      <c r="F8786">
        <v>14</v>
      </c>
      <c r="G8786">
        <v>7804</v>
      </c>
      <c r="H8786">
        <v>0.84396758783017201</v>
      </c>
      <c r="I8786">
        <v>0.99914152262963496</v>
      </c>
      <c r="J8786">
        <v>0.85879540246661501</v>
      </c>
      <c r="K8786" t="s">
        <v>29612</v>
      </c>
      <c r="L8786">
        <v>10</v>
      </c>
      <c r="M8786" t="s">
        <v>5133</v>
      </c>
      <c r="N8786">
        <v>0.71428571428571397</v>
      </c>
      <c r="O8786">
        <v>1.62548764629389E-3</v>
      </c>
    </row>
    <row r="8787" spans="1:15">
      <c r="A8787" t="s">
        <v>9754</v>
      </c>
      <c r="B8787" t="s">
        <v>23513</v>
      </c>
      <c r="C8787" t="s">
        <v>9755</v>
      </c>
      <c r="D8787">
        <v>1</v>
      </c>
      <c r="E8787">
        <v>535</v>
      </c>
      <c r="F8787">
        <v>14</v>
      </c>
      <c r="G8787">
        <v>8124</v>
      </c>
      <c r="H8787">
        <v>0.614999233579681</v>
      </c>
      <c r="I8787">
        <v>0.99999999999997702</v>
      </c>
      <c r="J8787">
        <v>0.95041217501583097</v>
      </c>
      <c r="K8787" t="s">
        <v>24044</v>
      </c>
      <c r="L8787">
        <v>1</v>
      </c>
      <c r="M8787" t="s">
        <v>5133</v>
      </c>
      <c r="N8787">
        <v>7.1428571428571397E-2</v>
      </c>
      <c r="O8787">
        <v>1.8691588785046699E-3</v>
      </c>
    </row>
    <row r="8788" spans="1:15">
      <c r="A8788" t="s">
        <v>9754</v>
      </c>
      <c r="B8788" t="s">
        <v>23518</v>
      </c>
      <c r="C8788" t="s">
        <v>9755</v>
      </c>
      <c r="D8788">
        <v>3</v>
      </c>
      <c r="E8788">
        <v>787</v>
      </c>
      <c r="F8788">
        <v>13</v>
      </c>
      <c r="G8788">
        <v>7393</v>
      </c>
      <c r="H8788">
        <v>0.15356613518559101</v>
      </c>
      <c r="I8788">
        <v>0.80479121538689102</v>
      </c>
      <c r="J8788">
        <v>0.77811662018818395</v>
      </c>
      <c r="K8788" t="s">
        <v>29613</v>
      </c>
      <c r="L8788">
        <v>3</v>
      </c>
      <c r="M8788" t="s">
        <v>5133</v>
      </c>
      <c r="N8788">
        <v>0.230769230769231</v>
      </c>
      <c r="O8788">
        <v>3.8119440914866601E-3</v>
      </c>
    </row>
    <row r="8789" spans="1:15">
      <c r="A8789" t="s">
        <v>9756</v>
      </c>
      <c r="B8789" t="s">
        <v>23518</v>
      </c>
      <c r="C8789" t="s">
        <v>9757</v>
      </c>
      <c r="D8789">
        <v>2</v>
      </c>
      <c r="E8789">
        <v>787</v>
      </c>
      <c r="F8789">
        <v>5</v>
      </c>
      <c r="G8789">
        <v>7393</v>
      </c>
      <c r="H8789">
        <v>9.1006533730773498E-2</v>
      </c>
      <c r="I8789">
        <v>0.63266972740240601</v>
      </c>
      <c r="J8789">
        <v>0.61170005408803896</v>
      </c>
      <c r="K8789" t="s">
        <v>29614</v>
      </c>
      <c r="L8789">
        <v>2</v>
      </c>
      <c r="M8789" t="s">
        <v>5133</v>
      </c>
      <c r="N8789">
        <v>0.4</v>
      </c>
      <c r="O8789">
        <v>2.5412960609911099E-3</v>
      </c>
    </row>
    <row r="8790" spans="1:15">
      <c r="A8790" t="s">
        <v>9756</v>
      </c>
      <c r="B8790" t="s">
        <v>23511</v>
      </c>
      <c r="C8790" t="s">
        <v>9757</v>
      </c>
      <c r="D8790">
        <v>3</v>
      </c>
      <c r="E8790">
        <v>6152</v>
      </c>
      <c r="F8790">
        <v>5</v>
      </c>
      <c r="G8790">
        <v>7804</v>
      </c>
      <c r="H8790">
        <v>0.93277286492067202</v>
      </c>
      <c r="I8790">
        <v>1</v>
      </c>
      <c r="J8790">
        <v>0.85953329234717102</v>
      </c>
      <c r="K8790" t="s">
        <v>29615</v>
      </c>
      <c r="L8790">
        <v>3</v>
      </c>
      <c r="M8790" t="s">
        <v>5133</v>
      </c>
      <c r="N8790">
        <v>0.6</v>
      </c>
      <c r="O8790">
        <v>4.8764629388816603E-4</v>
      </c>
    </row>
    <row r="8791" spans="1:15">
      <c r="A8791" t="s">
        <v>9758</v>
      </c>
      <c r="B8791" t="s">
        <v>23518</v>
      </c>
      <c r="C8791" t="s">
        <v>9759</v>
      </c>
      <c r="D8791">
        <v>2</v>
      </c>
      <c r="E8791">
        <v>787</v>
      </c>
      <c r="F8791">
        <v>16</v>
      </c>
      <c r="G8791">
        <v>7393</v>
      </c>
      <c r="H8791">
        <v>0.52025553819376502</v>
      </c>
      <c r="I8791">
        <v>1</v>
      </c>
      <c r="J8791">
        <v>0.966855260484069</v>
      </c>
      <c r="K8791" t="s">
        <v>24124</v>
      </c>
      <c r="L8791">
        <v>2</v>
      </c>
      <c r="M8791" t="s">
        <v>5133</v>
      </c>
      <c r="N8791">
        <v>0.125</v>
      </c>
      <c r="O8791">
        <v>2.5412960609911099E-3</v>
      </c>
    </row>
    <row r="8792" spans="1:15">
      <c r="A8792" t="s">
        <v>9758</v>
      </c>
      <c r="B8792" t="s">
        <v>23511</v>
      </c>
      <c r="C8792" t="s">
        <v>9759</v>
      </c>
      <c r="D8792">
        <v>16</v>
      </c>
      <c r="E8792">
        <v>6152</v>
      </c>
      <c r="F8792">
        <v>18</v>
      </c>
      <c r="G8792">
        <v>7804</v>
      </c>
      <c r="H8792">
        <v>0.232813515319367</v>
      </c>
      <c r="I8792">
        <v>0.71382528017432401</v>
      </c>
      <c r="J8792">
        <v>0.61355659322887801</v>
      </c>
      <c r="K8792" t="s">
        <v>27865</v>
      </c>
      <c r="L8792">
        <v>16</v>
      </c>
      <c r="M8792" t="s">
        <v>5133</v>
      </c>
      <c r="N8792">
        <v>0.88888888888888895</v>
      </c>
      <c r="O8792">
        <v>2.6007802340702198E-3</v>
      </c>
    </row>
    <row r="8793" spans="1:15">
      <c r="A8793" t="s">
        <v>9760</v>
      </c>
      <c r="B8793" t="s">
        <v>23511</v>
      </c>
      <c r="C8793" t="s">
        <v>9761</v>
      </c>
      <c r="D8793">
        <v>5</v>
      </c>
      <c r="E8793">
        <v>6152</v>
      </c>
      <c r="F8793">
        <v>7</v>
      </c>
      <c r="G8793">
        <v>7804</v>
      </c>
      <c r="H8793">
        <v>0.83137607319657303</v>
      </c>
      <c r="I8793">
        <v>0.98923101772060196</v>
      </c>
      <c r="J8793">
        <v>0.85027699355333197</v>
      </c>
      <c r="K8793" t="s">
        <v>29616</v>
      </c>
      <c r="L8793">
        <v>5</v>
      </c>
      <c r="M8793" t="s">
        <v>5133</v>
      </c>
      <c r="N8793">
        <v>0.71428571428571397</v>
      </c>
      <c r="O8793">
        <v>8.1274382314694405E-4</v>
      </c>
    </row>
    <row r="8794" spans="1:15">
      <c r="A8794" t="s">
        <v>9760</v>
      </c>
      <c r="B8794" t="s">
        <v>23518</v>
      </c>
      <c r="C8794" t="s">
        <v>9761</v>
      </c>
      <c r="D8794">
        <v>2</v>
      </c>
      <c r="E8794">
        <v>787</v>
      </c>
      <c r="F8794">
        <v>6</v>
      </c>
      <c r="G8794">
        <v>7393</v>
      </c>
      <c r="H8794">
        <v>0.127121247527331</v>
      </c>
      <c r="I8794">
        <v>0.70232558016992197</v>
      </c>
      <c r="J8794">
        <v>0.67904718175981504</v>
      </c>
      <c r="K8794" t="s">
        <v>24124</v>
      </c>
      <c r="L8794">
        <v>2</v>
      </c>
      <c r="M8794" t="s">
        <v>5133</v>
      </c>
      <c r="N8794">
        <v>0.33333333333333298</v>
      </c>
      <c r="O8794">
        <v>2.5412960609911099E-3</v>
      </c>
    </row>
    <row r="8795" spans="1:15">
      <c r="A8795" t="s">
        <v>9762</v>
      </c>
      <c r="B8795" t="s">
        <v>23511</v>
      </c>
      <c r="C8795" t="s">
        <v>9763</v>
      </c>
      <c r="D8795">
        <v>9</v>
      </c>
      <c r="E8795">
        <v>6152</v>
      </c>
      <c r="F8795">
        <v>9</v>
      </c>
      <c r="G8795">
        <v>7804</v>
      </c>
      <c r="H8795">
        <v>0.117423000773971</v>
      </c>
      <c r="I8795">
        <v>0.47842873658393897</v>
      </c>
      <c r="J8795">
        <v>0.41122542710949</v>
      </c>
      <c r="K8795" t="s">
        <v>29617</v>
      </c>
      <c r="L8795">
        <v>9</v>
      </c>
      <c r="M8795" t="s">
        <v>5133</v>
      </c>
      <c r="N8795">
        <v>1</v>
      </c>
      <c r="O8795">
        <v>1.4629388816645001E-3</v>
      </c>
    </row>
    <row r="8796" spans="1:15">
      <c r="A8796" t="s">
        <v>9764</v>
      </c>
      <c r="B8796" t="s">
        <v>23511</v>
      </c>
      <c r="C8796" t="s">
        <v>9765</v>
      </c>
      <c r="D8796">
        <v>2</v>
      </c>
      <c r="E8796">
        <v>6152</v>
      </c>
      <c r="F8796">
        <v>2</v>
      </c>
      <c r="G8796">
        <v>7804</v>
      </c>
      <c r="H8796">
        <v>0.62141708038142995</v>
      </c>
      <c r="I8796">
        <v>0.968912233598893</v>
      </c>
      <c r="J8796">
        <v>0.832812322140707</v>
      </c>
      <c r="K8796" t="s">
        <v>29618</v>
      </c>
      <c r="L8796">
        <v>2</v>
      </c>
      <c r="M8796" t="s">
        <v>5133</v>
      </c>
      <c r="N8796">
        <v>1</v>
      </c>
      <c r="O8796">
        <v>3.2509752925877802E-4</v>
      </c>
    </row>
    <row r="8797" spans="1:15">
      <c r="A8797" t="s">
        <v>9766</v>
      </c>
      <c r="B8797" t="s">
        <v>23511</v>
      </c>
      <c r="C8797" t="s">
        <v>9767</v>
      </c>
      <c r="D8797">
        <v>46</v>
      </c>
      <c r="E8797">
        <v>6152</v>
      </c>
      <c r="F8797">
        <v>84</v>
      </c>
      <c r="G8797">
        <v>7804</v>
      </c>
      <c r="H8797">
        <v>0.99999981613916999</v>
      </c>
      <c r="I8797">
        <v>1</v>
      </c>
      <c r="J8797">
        <v>0.85953329234717102</v>
      </c>
      <c r="K8797" t="s">
        <v>29619</v>
      </c>
      <c r="L8797">
        <v>46</v>
      </c>
      <c r="M8797" t="s">
        <v>2729</v>
      </c>
      <c r="N8797">
        <v>0.547619047619048</v>
      </c>
      <c r="O8797">
        <v>7.4772431729518904E-3</v>
      </c>
    </row>
    <row r="8798" spans="1:15">
      <c r="A8798" t="s">
        <v>9766</v>
      </c>
      <c r="B8798" t="s">
        <v>23518</v>
      </c>
      <c r="C8798" t="s">
        <v>9767</v>
      </c>
      <c r="D8798">
        <v>14</v>
      </c>
      <c r="E8798">
        <v>787</v>
      </c>
      <c r="F8798">
        <v>80</v>
      </c>
      <c r="G8798">
        <v>7393</v>
      </c>
      <c r="H8798">
        <v>4.1418326209869002E-2</v>
      </c>
      <c r="I8798">
        <v>0.54194763032992099</v>
      </c>
      <c r="J8798">
        <v>0.52398491729135899</v>
      </c>
      <c r="K8798" t="s">
        <v>29620</v>
      </c>
      <c r="L8798">
        <v>14</v>
      </c>
      <c r="M8798" t="s">
        <v>2729</v>
      </c>
      <c r="N8798">
        <v>0.17499999999999999</v>
      </c>
      <c r="O8798">
        <v>1.77890724269377E-2</v>
      </c>
    </row>
    <row r="8799" spans="1:15">
      <c r="A8799" t="s">
        <v>9766</v>
      </c>
      <c r="B8799" t="s">
        <v>23513</v>
      </c>
      <c r="C8799" t="s">
        <v>9767</v>
      </c>
      <c r="D8799">
        <v>12</v>
      </c>
      <c r="E8799">
        <v>535</v>
      </c>
      <c r="F8799">
        <v>87</v>
      </c>
      <c r="G8799">
        <v>8124</v>
      </c>
      <c r="H8799">
        <v>1.12185346353021E-2</v>
      </c>
      <c r="I8799">
        <v>0.183294955655527</v>
      </c>
      <c r="J8799">
        <v>0.17420575747400299</v>
      </c>
      <c r="K8799" t="s">
        <v>28730</v>
      </c>
      <c r="L8799">
        <v>12</v>
      </c>
      <c r="M8799" t="s">
        <v>2729</v>
      </c>
      <c r="N8799">
        <v>0.13793103448275901</v>
      </c>
      <c r="O8799">
        <v>2.2429906542056101E-2</v>
      </c>
    </row>
    <row r="8800" spans="1:15">
      <c r="A8800" t="s">
        <v>9768</v>
      </c>
      <c r="B8800" t="s">
        <v>23518</v>
      </c>
      <c r="C8800" t="s">
        <v>9769</v>
      </c>
      <c r="D8800">
        <v>1</v>
      </c>
      <c r="E8800">
        <v>787</v>
      </c>
      <c r="F8800">
        <v>7</v>
      </c>
      <c r="G8800">
        <v>7393</v>
      </c>
      <c r="H8800">
        <v>0.54534917443390396</v>
      </c>
      <c r="I8800">
        <v>1</v>
      </c>
      <c r="J8800">
        <v>0.966855260484069</v>
      </c>
      <c r="K8800" t="s">
        <v>27955</v>
      </c>
      <c r="L8800">
        <v>1</v>
      </c>
      <c r="M8800" t="s">
        <v>2729</v>
      </c>
      <c r="N8800">
        <v>0.14285714285714299</v>
      </c>
      <c r="O8800">
        <v>1.27064803049555E-3</v>
      </c>
    </row>
    <row r="8801" spans="1:15">
      <c r="A8801" t="s">
        <v>9768</v>
      </c>
      <c r="B8801" t="s">
        <v>23511</v>
      </c>
      <c r="C8801" t="s">
        <v>9769</v>
      </c>
      <c r="D8801">
        <v>3</v>
      </c>
      <c r="E8801">
        <v>6152</v>
      </c>
      <c r="F8801">
        <v>6</v>
      </c>
      <c r="G8801">
        <v>7804</v>
      </c>
      <c r="H8801">
        <v>0.97922542091541498</v>
      </c>
      <c r="I8801">
        <v>1</v>
      </c>
      <c r="J8801">
        <v>0.85953329234717102</v>
      </c>
      <c r="K8801" t="s">
        <v>29621</v>
      </c>
      <c r="L8801">
        <v>3</v>
      </c>
      <c r="M8801" t="s">
        <v>2729</v>
      </c>
      <c r="N8801">
        <v>0.5</v>
      </c>
      <c r="O8801">
        <v>4.8764629388816603E-4</v>
      </c>
    </row>
    <row r="8802" spans="1:15">
      <c r="A8802" t="s">
        <v>9768</v>
      </c>
      <c r="B8802" t="s">
        <v>23513</v>
      </c>
      <c r="C8802" t="s">
        <v>9769</v>
      </c>
      <c r="D8802">
        <v>1</v>
      </c>
      <c r="E8802">
        <v>535</v>
      </c>
      <c r="F8802">
        <v>6</v>
      </c>
      <c r="G8802">
        <v>8124</v>
      </c>
      <c r="H8802">
        <v>0.33559747746230201</v>
      </c>
      <c r="I8802">
        <v>0.97804040131218795</v>
      </c>
      <c r="J8802">
        <v>0.92954150506449396</v>
      </c>
      <c r="K8802" t="s">
        <v>28834</v>
      </c>
      <c r="L8802">
        <v>1</v>
      </c>
      <c r="M8802" t="s">
        <v>2729</v>
      </c>
      <c r="N8802">
        <v>0.16666666666666699</v>
      </c>
      <c r="O8802">
        <v>1.8691588785046699E-3</v>
      </c>
    </row>
    <row r="8803" spans="1:15">
      <c r="A8803" t="s">
        <v>9770</v>
      </c>
      <c r="B8803" t="s">
        <v>23518</v>
      </c>
      <c r="C8803" t="s">
        <v>9771</v>
      </c>
      <c r="D8803">
        <v>6</v>
      </c>
      <c r="E8803">
        <v>787</v>
      </c>
      <c r="F8803">
        <v>17</v>
      </c>
      <c r="G8803">
        <v>7393</v>
      </c>
      <c r="H8803">
        <v>6.2982900626429496E-3</v>
      </c>
      <c r="I8803">
        <v>0.219814790058624</v>
      </c>
      <c r="J8803">
        <v>0.21252908610038199</v>
      </c>
      <c r="K8803" t="s">
        <v>29622</v>
      </c>
      <c r="L8803">
        <v>6</v>
      </c>
      <c r="M8803" t="s">
        <v>2729</v>
      </c>
      <c r="N8803">
        <v>0.35294117647058798</v>
      </c>
      <c r="O8803">
        <v>7.6238881829733202E-3</v>
      </c>
    </row>
    <row r="8804" spans="1:15">
      <c r="A8804" t="s">
        <v>9770</v>
      </c>
      <c r="B8804" t="s">
        <v>23511</v>
      </c>
      <c r="C8804" t="s">
        <v>9771</v>
      </c>
      <c r="D8804">
        <v>5</v>
      </c>
      <c r="E8804">
        <v>6152</v>
      </c>
      <c r="F8804">
        <v>18</v>
      </c>
      <c r="G8804">
        <v>7804</v>
      </c>
      <c r="H8804">
        <v>0.99999955576765998</v>
      </c>
      <c r="I8804">
        <v>1</v>
      </c>
      <c r="J8804">
        <v>0.85953329234717102</v>
      </c>
      <c r="K8804" t="s">
        <v>29623</v>
      </c>
      <c r="L8804">
        <v>5</v>
      </c>
      <c r="M8804" t="s">
        <v>2729</v>
      </c>
      <c r="N8804">
        <v>0.27777777777777801</v>
      </c>
      <c r="O8804">
        <v>8.1274382314694405E-4</v>
      </c>
    </row>
    <row r="8805" spans="1:15">
      <c r="A8805" t="s">
        <v>9770</v>
      </c>
      <c r="B8805" t="s">
        <v>23513</v>
      </c>
      <c r="C8805" t="s">
        <v>9771</v>
      </c>
      <c r="D8805">
        <v>2</v>
      </c>
      <c r="E8805">
        <v>535</v>
      </c>
      <c r="F8805">
        <v>19</v>
      </c>
      <c r="G8805">
        <v>8124</v>
      </c>
      <c r="H8805">
        <v>0.35888622660623998</v>
      </c>
      <c r="I8805">
        <v>0.99999999999997702</v>
      </c>
      <c r="J8805">
        <v>0.95041217501583097</v>
      </c>
      <c r="K8805" t="s">
        <v>29624</v>
      </c>
      <c r="L8805">
        <v>2</v>
      </c>
      <c r="M8805" t="s">
        <v>2729</v>
      </c>
      <c r="N8805">
        <v>0.105263157894737</v>
      </c>
      <c r="O8805">
        <v>3.7383177570093499E-3</v>
      </c>
    </row>
    <row r="8806" spans="1:15">
      <c r="A8806" t="s">
        <v>9772</v>
      </c>
      <c r="B8806" t="s">
        <v>23513</v>
      </c>
      <c r="C8806" t="s">
        <v>9773</v>
      </c>
      <c r="D8806">
        <v>1</v>
      </c>
      <c r="E8806">
        <v>535</v>
      </c>
      <c r="F8806">
        <v>3</v>
      </c>
      <c r="G8806">
        <v>8124</v>
      </c>
      <c r="H8806">
        <v>0.184859247501582</v>
      </c>
      <c r="I8806">
        <v>0.75508452473579202</v>
      </c>
      <c r="J8806">
        <v>0.71764152547495597</v>
      </c>
      <c r="K8806" t="s">
        <v>28834</v>
      </c>
      <c r="L8806">
        <v>1</v>
      </c>
      <c r="M8806" t="s">
        <v>2729</v>
      </c>
      <c r="N8806">
        <v>0.33333333333333298</v>
      </c>
      <c r="O8806">
        <v>1.8691588785046699E-3</v>
      </c>
    </row>
    <row r="8807" spans="1:15">
      <c r="A8807" t="s">
        <v>9772</v>
      </c>
      <c r="B8807" t="s">
        <v>23511</v>
      </c>
      <c r="C8807" t="s">
        <v>9773</v>
      </c>
      <c r="D8807">
        <v>1</v>
      </c>
      <c r="E8807">
        <v>6152</v>
      </c>
      <c r="F8807">
        <v>3</v>
      </c>
      <c r="G8807">
        <v>7804</v>
      </c>
      <c r="H8807">
        <v>0.99052768249503997</v>
      </c>
      <c r="I8807">
        <v>1</v>
      </c>
      <c r="J8807">
        <v>0.85953329234717102</v>
      </c>
      <c r="K8807" t="s">
        <v>29625</v>
      </c>
      <c r="L8807">
        <v>1</v>
      </c>
      <c r="M8807" t="s">
        <v>2729</v>
      </c>
      <c r="N8807">
        <v>0.33333333333333298</v>
      </c>
      <c r="O8807">
        <v>1.6254876462938901E-4</v>
      </c>
    </row>
    <row r="8808" spans="1:15">
      <c r="A8808" t="s">
        <v>9772</v>
      </c>
      <c r="B8808" t="s">
        <v>23518</v>
      </c>
      <c r="C8808" t="s">
        <v>9773</v>
      </c>
      <c r="D8808">
        <v>1</v>
      </c>
      <c r="E8808">
        <v>787</v>
      </c>
      <c r="F8808">
        <v>3</v>
      </c>
      <c r="G8808">
        <v>7393</v>
      </c>
      <c r="H8808">
        <v>0.28660084727541502</v>
      </c>
      <c r="I8808">
        <v>0.97863801257884697</v>
      </c>
      <c r="J8808">
        <v>0.94620131057153301</v>
      </c>
      <c r="K8808" t="s">
        <v>29626</v>
      </c>
      <c r="L8808">
        <v>1</v>
      </c>
      <c r="M8808" t="s">
        <v>2729</v>
      </c>
      <c r="N8808">
        <v>0.33333333333333298</v>
      </c>
      <c r="O8808">
        <v>1.27064803049555E-3</v>
      </c>
    </row>
    <row r="8809" spans="1:15">
      <c r="A8809" t="s">
        <v>9774</v>
      </c>
      <c r="B8809" t="s">
        <v>23513</v>
      </c>
      <c r="C8809" t="s">
        <v>9775</v>
      </c>
      <c r="D8809">
        <v>1</v>
      </c>
      <c r="E8809">
        <v>535</v>
      </c>
      <c r="F8809">
        <v>2</v>
      </c>
      <c r="G8809">
        <v>8124</v>
      </c>
      <c r="H8809">
        <v>0.12737930779067499</v>
      </c>
      <c r="I8809">
        <v>0.64703075560747003</v>
      </c>
      <c r="J8809">
        <v>0.614945907739046</v>
      </c>
      <c r="K8809" t="s">
        <v>28834</v>
      </c>
      <c r="L8809">
        <v>1</v>
      </c>
      <c r="M8809" t="s">
        <v>2729</v>
      </c>
      <c r="N8809">
        <v>0.5</v>
      </c>
      <c r="O8809">
        <v>1.8691588785046699E-3</v>
      </c>
    </row>
    <row r="8810" spans="1:15">
      <c r="A8810" t="s">
        <v>9774</v>
      </c>
      <c r="B8810" t="s">
        <v>23518</v>
      </c>
      <c r="C8810" t="s">
        <v>9775</v>
      </c>
      <c r="D8810">
        <v>1</v>
      </c>
      <c r="E8810">
        <v>787</v>
      </c>
      <c r="F8810">
        <v>2</v>
      </c>
      <c r="G8810">
        <v>7393</v>
      </c>
      <c r="H8810">
        <v>0.20158492765181499</v>
      </c>
      <c r="I8810">
        <v>0.83876007220319604</v>
      </c>
      <c r="J8810">
        <v>0.81095958809365798</v>
      </c>
      <c r="K8810" t="s">
        <v>27955</v>
      </c>
      <c r="L8810">
        <v>1</v>
      </c>
      <c r="M8810" t="s">
        <v>2729</v>
      </c>
      <c r="N8810">
        <v>0.5</v>
      </c>
      <c r="O8810">
        <v>1.27064803049555E-3</v>
      </c>
    </row>
    <row r="8811" spans="1:15">
      <c r="A8811" t="s">
        <v>9776</v>
      </c>
      <c r="B8811" t="s">
        <v>23511</v>
      </c>
      <c r="C8811" t="s">
        <v>9777</v>
      </c>
      <c r="D8811">
        <v>2</v>
      </c>
      <c r="E8811">
        <v>6152</v>
      </c>
      <c r="F8811">
        <v>3</v>
      </c>
      <c r="G8811">
        <v>7804</v>
      </c>
      <c r="H8811">
        <v>0.88457550560319997</v>
      </c>
      <c r="I8811">
        <v>1</v>
      </c>
      <c r="J8811">
        <v>0.85953329234717102</v>
      </c>
      <c r="K8811" t="s">
        <v>29627</v>
      </c>
      <c r="L8811">
        <v>2</v>
      </c>
      <c r="M8811" t="s">
        <v>5133</v>
      </c>
      <c r="N8811">
        <v>0.66666666666666696</v>
      </c>
      <c r="O8811">
        <v>3.2509752925877802E-4</v>
      </c>
    </row>
    <row r="8812" spans="1:15">
      <c r="A8812" t="s">
        <v>9776</v>
      </c>
      <c r="B8812" t="s">
        <v>23518</v>
      </c>
      <c r="C8812" t="s">
        <v>9777</v>
      </c>
      <c r="D8812">
        <v>1</v>
      </c>
      <c r="E8812">
        <v>787</v>
      </c>
      <c r="F8812">
        <v>3</v>
      </c>
      <c r="G8812">
        <v>7393</v>
      </c>
      <c r="H8812">
        <v>0.28660084727541502</v>
      </c>
      <c r="I8812">
        <v>0.97863801257884697</v>
      </c>
      <c r="J8812">
        <v>0.94620131057153301</v>
      </c>
      <c r="K8812" t="s">
        <v>26335</v>
      </c>
      <c r="L8812">
        <v>1</v>
      </c>
      <c r="M8812" t="s">
        <v>5133</v>
      </c>
      <c r="N8812">
        <v>0.33333333333333298</v>
      </c>
      <c r="O8812">
        <v>1.27064803049555E-3</v>
      </c>
    </row>
    <row r="8813" spans="1:15">
      <c r="A8813" t="s">
        <v>29628</v>
      </c>
      <c r="B8813" t="s">
        <v>23511</v>
      </c>
      <c r="C8813" t="s">
        <v>29629</v>
      </c>
      <c r="D8813">
        <v>2</v>
      </c>
      <c r="E8813">
        <v>6152</v>
      </c>
      <c r="F8813">
        <v>2</v>
      </c>
      <c r="G8813">
        <v>7804</v>
      </c>
      <c r="H8813">
        <v>0.62141708038142995</v>
      </c>
      <c r="I8813">
        <v>0.968912233598893</v>
      </c>
      <c r="J8813">
        <v>0.832812322140707</v>
      </c>
      <c r="K8813" t="s">
        <v>29630</v>
      </c>
      <c r="L8813">
        <v>2</v>
      </c>
      <c r="M8813" t="s">
        <v>1463</v>
      </c>
      <c r="N8813">
        <v>1</v>
      </c>
      <c r="O8813">
        <v>3.2509752925877802E-4</v>
      </c>
    </row>
    <row r="8814" spans="1:15">
      <c r="A8814" t="s">
        <v>9778</v>
      </c>
      <c r="B8814" t="s">
        <v>23511</v>
      </c>
      <c r="C8814" t="s">
        <v>9779</v>
      </c>
      <c r="D8814">
        <v>11</v>
      </c>
      <c r="E8814">
        <v>6152</v>
      </c>
      <c r="F8814">
        <v>11</v>
      </c>
      <c r="G8814">
        <v>7804</v>
      </c>
      <c r="H8814">
        <v>7.29234120922964E-2</v>
      </c>
      <c r="I8814">
        <v>0.34901846963959998</v>
      </c>
      <c r="J8814">
        <v>0.29999299429929699</v>
      </c>
      <c r="K8814" t="s">
        <v>29631</v>
      </c>
      <c r="L8814">
        <v>11</v>
      </c>
      <c r="M8814" t="s">
        <v>2729</v>
      </c>
      <c r="N8814">
        <v>1</v>
      </c>
      <c r="O8814">
        <v>1.78803641092328E-3</v>
      </c>
    </row>
    <row r="8815" spans="1:15">
      <c r="A8815" t="s">
        <v>9780</v>
      </c>
      <c r="B8815" t="s">
        <v>23511</v>
      </c>
      <c r="C8815" t="s">
        <v>9781</v>
      </c>
      <c r="D8815">
        <v>12</v>
      </c>
      <c r="E8815">
        <v>6152</v>
      </c>
      <c r="F8815">
        <v>12</v>
      </c>
      <c r="G8815">
        <v>7804</v>
      </c>
      <c r="H8815">
        <v>5.7464734204900801E-2</v>
      </c>
      <c r="I8815">
        <v>0.29901707624061702</v>
      </c>
      <c r="J8815">
        <v>0.25701513200912302</v>
      </c>
      <c r="K8815" t="s">
        <v>29632</v>
      </c>
      <c r="L8815">
        <v>12</v>
      </c>
      <c r="M8815" t="s">
        <v>2729</v>
      </c>
      <c r="N8815">
        <v>1</v>
      </c>
      <c r="O8815">
        <v>1.95058517555267E-3</v>
      </c>
    </row>
    <row r="8816" spans="1:15">
      <c r="A8816" t="s">
        <v>9782</v>
      </c>
      <c r="B8816" t="s">
        <v>23511</v>
      </c>
      <c r="C8816" t="s">
        <v>9783</v>
      </c>
      <c r="D8816">
        <v>8</v>
      </c>
      <c r="E8816">
        <v>6152</v>
      </c>
      <c r="F8816">
        <v>9</v>
      </c>
      <c r="G8816">
        <v>7804</v>
      </c>
      <c r="H8816">
        <v>0.40157748897504503</v>
      </c>
      <c r="I8816">
        <v>0.91525479399875698</v>
      </c>
      <c r="J8816">
        <v>0.78669196642228301</v>
      </c>
      <c r="K8816" t="s">
        <v>29633</v>
      </c>
      <c r="L8816">
        <v>8</v>
      </c>
      <c r="M8816" t="s">
        <v>2729</v>
      </c>
      <c r="N8816">
        <v>0.88888888888888895</v>
      </c>
      <c r="O8816">
        <v>1.3003901170351099E-3</v>
      </c>
    </row>
    <row r="8817" spans="1:15">
      <c r="A8817" t="s">
        <v>9784</v>
      </c>
      <c r="B8817" t="s">
        <v>23511</v>
      </c>
      <c r="C8817" t="s">
        <v>9785</v>
      </c>
      <c r="D8817">
        <v>8</v>
      </c>
      <c r="E8817">
        <v>6152</v>
      </c>
      <c r="F8817">
        <v>8</v>
      </c>
      <c r="G8817">
        <v>7804</v>
      </c>
      <c r="H8817">
        <v>0.148995721685201</v>
      </c>
      <c r="I8817">
        <v>0.54611425167193095</v>
      </c>
      <c r="J8817">
        <v>0.46940338073728599</v>
      </c>
      <c r="K8817" t="s">
        <v>28180</v>
      </c>
      <c r="L8817">
        <v>8</v>
      </c>
      <c r="M8817" t="s">
        <v>1463</v>
      </c>
      <c r="N8817">
        <v>1</v>
      </c>
      <c r="O8817">
        <v>1.3003901170351099E-3</v>
      </c>
    </row>
    <row r="8818" spans="1:15">
      <c r="A8818" t="s">
        <v>9786</v>
      </c>
      <c r="B8818" t="s">
        <v>23511</v>
      </c>
      <c r="C8818" t="s">
        <v>9787</v>
      </c>
      <c r="D8818">
        <v>47</v>
      </c>
      <c r="E8818">
        <v>6152</v>
      </c>
      <c r="F8818">
        <v>53</v>
      </c>
      <c r="G8818">
        <v>7804</v>
      </c>
      <c r="H8818">
        <v>4.8711916136638403E-2</v>
      </c>
      <c r="I8818">
        <v>0.26604356743715302</v>
      </c>
      <c r="J8818">
        <v>0.22867330342704301</v>
      </c>
      <c r="K8818" t="s">
        <v>29634</v>
      </c>
      <c r="L8818">
        <v>47</v>
      </c>
      <c r="M8818" t="s">
        <v>1463</v>
      </c>
      <c r="N8818">
        <v>0.88679245283018904</v>
      </c>
      <c r="O8818">
        <v>7.6397919375812704E-3</v>
      </c>
    </row>
    <row r="8819" spans="1:15">
      <c r="A8819" t="s">
        <v>9786</v>
      </c>
      <c r="B8819" t="s">
        <v>23518</v>
      </c>
      <c r="C8819" t="s">
        <v>9787</v>
      </c>
      <c r="D8819">
        <v>2</v>
      </c>
      <c r="E8819">
        <v>787</v>
      </c>
      <c r="F8819">
        <v>34</v>
      </c>
      <c r="G8819">
        <v>7393</v>
      </c>
      <c r="H8819">
        <v>0.89056573259025296</v>
      </c>
      <c r="I8819">
        <v>1</v>
      </c>
      <c r="J8819">
        <v>0.966855260484069</v>
      </c>
      <c r="K8819" t="s">
        <v>29635</v>
      </c>
      <c r="L8819">
        <v>2</v>
      </c>
      <c r="M8819" t="s">
        <v>1463</v>
      </c>
      <c r="N8819">
        <v>5.8823529411764698E-2</v>
      </c>
      <c r="O8819">
        <v>2.5412960609911099E-3</v>
      </c>
    </row>
    <row r="8820" spans="1:15">
      <c r="A8820" t="s">
        <v>9788</v>
      </c>
      <c r="B8820" t="s">
        <v>23511</v>
      </c>
      <c r="C8820" t="s">
        <v>9789</v>
      </c>
      <c r="D8820">
        <v>14</v>
      </c>
      <c r="E8820">
        <v>6152</v>
      </c>
      <c r="F8820">
        <v>15</v>
      </c>
      <c r="G8820">
        <v>7804</v>
      </c>
      <c r="H8820">
        <v>0.141611718708783</v>
      </c>
      <c r="I8820">
        <v>0.54611425167193095</v>
      </c>
      <c r="J8820">
        <v>0.46940338073728599</v>
      </c>
      <c r="K8820" t="s">
        <v>29636</v>
      </c>
      <c r="L8820">
        <v>14</v>
      </c>
      <c r="M8820" t="s">
        <v>1463</v>
      </c>
      <c r="N8820">
        <v>0.93333333333333302</v>
      </c>
      <c r="O8820">
        <v>2.2756827048114399E-3</v>
      </c>
    </row>
    <row r="8821" spans="1:15">
      <c r="A8821" t="s">
        <v>9788</v>
      </c>
      <c r="B8821" t="s">
        <v>23518</v>
      </c>
      <c r="C8821" t="s">
        <v>9789</v>
      </c>
      <c r="D8821">
        <v>1</v>
      </c>
      <c r="E8821">
        <v>787</v>
      </c>
      <c r="F8821">
        <v>14</v>
      </c>
      <c r="G8821">
        <v>7393</v>
      </c>
      <c r="H8821">
        <v>0.79345608455289296</v>
      </c>
      <c r="I8821">
        <v>1</v>
      </c>
      <c r="J8821">
        <v>0.966855260484069</v>
      </c>
      <c r="K8821" t="s">
        <v>24005</v>
      </c>
      <c r="L8821">
        <v>1</v>
      </c>
      <c r="M8821" t="s">
        <v>1463</v>
      </c>
      <c r="N8821">
        <v>7.1428571428571397E-2</v>
      </c>
      <c r="O8821">
        <v>1.27064803049555E-3</v>
      </c>
    </row>
    <row r="8822" spans="1:15">
      <c r="A8822" t="s">
        <v>9790</v>
      </c>
      <c r="B8822" t="s">
        <v>23511</v>
      </c>
      <c r="C8822" t="s">
        <v>9791</v>
      </c>
      <c r="D8822">
        <v>9</v>
      </c>
      <c r="E8822">
        <v>6152</v>
      </c>
      <c r="F8822">
        <v>9</v>
      </c>
      <c r="G8822">
        <v>7804</v>
      </c>
      <c r="H8822">
        <v>0.117423000773971</v>
      </c>
      <c r="I8822">
        <v>0.47842873658393897</v>
      </c>
      <c r="J8822">
        <v>0.41122542710949</v>
      </c>
      <c r="K8822" t="s">
        <v>29637</v>
      </c>
      <c r="L8822">
        <v>9</v>
      </c>
      <c r="M8822" t="s">
        <v>1463</v>
      </c>
      <c r="N8822">
        <v>1</v>
      </c>
      <c r="O8822">
        <v>1.4629388816645001E-3</v>
      </c>
    </row>
    <row r="8823" spans="1:15">
      <c r="A8823" t="s">
        <v>9792</v>
      </c>
      <c r="B8823" t="s">
        <v>23511</v>
      </c>
      <c r="C8823" t="s">
        <v>9793</v>
      </c>
      <c r="D8823">
        <v>1</v>
      </c>
      <c r="E8823">
        <v>6152</v>
      </c>
      <c r="F8823">
        <v>1</v>
      </c>
      <c r="G8823">
        <v>7804</v>
      </c>
      <c r="H8823">
        <v>0.788313685289595</v>
      </c>
      <c r="I8823">
        <v>0.968912233598893</v>
      </c>
      <c r="J8823">
        <v>0.832812322140707</v>
      </c>
      <c r="K8823" t="s">
        <v>25678</v>
      </c>
      <c r="L8823">
        <v>1</v>
      </c>
      <c r="M8823" t="s">
        <v>5133</v>
      </c>
      <c r="N8823">
        <v>1</v>
      </c>
      <c r="O8823">
        <v>1.6254876462938901E-4</v>
      </c>
    </row>
    <row r="8824" spans="1:15">
      <c r="A8824" t="s">
        <v>9794</v>
      </c>
      <c r="B8824" t="s">
        <v>23513</v>
      </c>
      <c r="C8824" t="s">
        <v>9795</v>
      </c>
      <c r="D8824">
        <v>1</v>
      </c>
      <c r="E8824">
        <v>535</v>
      </c>
      <c r="F8824">
        <v>46</v>
      </c>
      <c r="G8824">
        <v>8124</v>
      </c>
      <c r="H8824">
        <v>0.95683242262568702</v>
      </c>
      <c r="I8824">
        <v>0.99999999999997702</v>
      </c>
      <c r="J8824">
        <v>0.95041217501583097</v>
      </c>
      <c r="K8824" t="s">
        <v>25720</v>
      </c>
      <c r="L8824">
        <v>1</v>
      </c>
      <c r="M8824" t="s">
        <v>5133</v>
      </c>
      <c r="N8824">
        <v>2.1739130434782601E-2</v>
      </c>
      <c r="O8824">
        <v>1.8691588785046699E-3</v>
      </c>
    </row>
    <row r="8825" spans="1:15">
      <c r="A8825" t="s">
        <v>9794</v>
      </c>
      <c r="B8825" t="s">
        <v>23511</v>
      </c>
      <c r="C8825" t="s">
        <v>9795</v>
      </c>
      <c r="D8825">
        <v>40</v>
      </c>
      <c r="E8825">
        <v>6152</v>
      </c>
      <c r="F8825">
        <v>48</v>
      </c>
      <c r="G8825">
        <v>7804</v>
      </c>
      <c r="H8825">
        <v>0.28593425270351303</v>
      </c>
      <c r="I8825">
        <v>0.81015798566717701</v>
      </c>
      <c r="J8825">
        <v>0.69635776074186095</v>
      </c>
      <c r="K8825" t="s">
        <v>29638</v>
      </c>
      <c r="L8825">
        <v>40</v>
      </c>
      <c r="M8825" t="s">
        <v>5133</v>
      </c>
      <c r="N8825">
        <v>0.83333333333333304</v>
      </c>
      <c r="O8825">
        <v>6.5019505851755498E-3</v>
      </c>
    </row>
    <row r="8826" spans="1:15">
      <c r="A8826" t="s">
        <v>9794</v>
      </c>
      <c r="B8826" t="s">
        <v>23518</v>
      </c>
      <c r="C8826" t="s">
        <v>9795</v>
      </c>
      <c r="D8826">
        <v>4</v>
      </c>
      <c r="E8826">
        <v>787</v>
      </c>
      <c r="F8826">
        <v>40</v>
      </c>
      <c r="G8826">
        <v>7393</v>
      </c>
      <c r="H8826">
        <v>0.62880864510004697</v>
      </c>
      <c r="I8826">
        <v>1</v>
      </c>
      <c r="J8826">
        <v>0.966855260484069</v>
      </c>
      <c r="K8826" t="s">
        <v>25721</v>
      </c>
      <c r="L8826">
        <v>4</v>
      </c>
      <c r="M8826" t="s">
        <v>5133</v>
      </c>
      <c r="N8826">
        <v>0.1</v>
      </c>
      <c r="O8826">
        <v>5.0825921219822103E-3</v>
      </c>
    </row>
    <row r="8827" spans="1:15">
      <c r="A8827" t="s">
        <v>9796</v>
      </c>
      <c r="B8827" t="s">
        <v>23511</v>
      </c>
      <c r="C8827" t="s">
        <v>9797</v>
      </c>
      <c r="D8827">
        <v>1</v>
      </c>
      <c r="E8827">
        <v>6152</v>
      </c>
      <c r="F8827">
        <v>1</v>
      </c>
      <c r="G8827">
        <v>7804</v>
      </c>
      <c r="H8827">
        <v>0.788313685289595</v>
      </c>
      <c r="I8827">
        <v>0.968912233598893</v>
      </c>
      <c r="J8827">
        <v>0.832812322140707</v>
      </c>
      <c r="K8827" t="s">
        <v>25725</v>
      </c>
      <c r="L8827">
        <v>1</v>
      </c>
      <c r="M8827" t="s">
        <v>5133</v>
      </c>
      <c r="N8827">
        <v>1</v>
      </c>
      <c r="O8827">
        <v>1.6254876462938901E-4</v>
      </c>
    </row>
    <row r="8828" spans="1:15">
      <c r="A8828" t="s">
        <v>9798</v>
      </c>
      <c r="B8828" t="s">
        <v>23511</v>
      </c>
      <c r="C8828" t="s">
        <v>9799</v>
      </c>
      <c r="D8828">
        <v>1</v>
      </c>
      <c r="E8828">
        <v>6152</v>
      </c>
      <c r="F8828">
        <v>2</v>
      </c>
      <c r="G8828">
        <v>7804</v>
      </c>
      <c r="H8828">
        <v>0.95521029019776005</v>
      </c>
      <c r="I8828">
        <v>1</v>
      </c>
      <c r="J8828">
        <v>0.85953329234717102</v>
      </c>
      <c r="K8828" t="s">
        <v>24821</v>
      </c>
      <c r="L8828">
        <v>1</v>
      </c>
      <c r="M8828" t="s">
        <v>2729</v>
      </c>
      <c r="N8828">
        <v>0.5</v>
      </c>
      <c r="O8828">
        <v>1.6254876462938901E-4</v>
      </c>
    </row>
    <row r="8829" spans="1:15">
      <c r="A8829" t="s">
        <v>9800</v>
      </c>
      <c r="B8829" t="s">
        <v>23513</v>
      </c>
      <c r="C8829" t="s">
        <v>9801</v>
      </c>
      <c r="D8829">
        <v>4</v>
      </c>
      <c r="E8829">
        <v>535</v>
      </c>
      <c r="F8829">
        <v>88</v>
      </c>
      <c r="G8829">
        <v>8124</v>
      </c>
      <c r="H8829">
        <v>0.84032272567758504</v>
      </c>
      <c r="I8829">
        <v>0.99999999999997702</v>
      </c>
      <c r="J8829">
        <v>0.95041217501583097</v>
      </c>
      <c r="K8829" t="s">
        <v>29639</v>
      </c>
      <c r="L8829">
        <v>4</v>
      </c>
      <c r="M8829" t="s">
        <v>5133</v>
      </c>
      <c r="N8829">
        <v>4.5454545454545497E-2</v>
      </c>
      <c r="O8829">
        <v>7.4766355140186902E-3</v>
      </c>
    </row>
    <row r="8830" spans="1:15">
      <c r="A8830" t="s">
        <v>9800</v>
      </c>
      <c r="B8830" t="s">
        <v>23511</v>
      </c>
      <c r="C8830" t="s">
        <v>9801</v>
      </c>
      <c r="D8830">
        <v>69</v>
      </c>
      <c r="E8830">
        <v>6152</v>
      </c>
      <c r="F8830">
        <v>84</v>
      </c>
      <c r="G8830">
        <v>7804</v>
      </c>
      <c r="H8830">
        <v>0.27549135321450702</v>
      </c>
      <c r="I8830">
        <v>0.78683271610003602</v>
      </c>
      <c r="J8830">
        <v>0.67630891499593104</v>
      </c>
      <c r="K8830" t="s">
        <v>29640</v>
      </c>
      <c r="L8830">
        <v>69</v>
      </c>
      <c r="M8830" t="s">
        <v>5133</v>
      </c>
      <c r="N8830">
        <v>0.82142857142857095</v>
      </c>
      <c r="O8830">
        <v>1.1215864759427799E-2</v>
      </c>
    </row>
    <row r="8831" spans="1:15">
      <c r="A8831" t="s">
        <v>9800</v>
      </c>
      <c r="B8831" t="s">
        <v>23518</v>
      </c>
      <c r="C8831" t="s">
        <v>9801</v>
      </c>
      <c r="D8831">
        <v>7</v>
      </c>
      <c r="E8831">
        <v>787</v>
      </c>
      <c r="F8831">
        <v>79</v>
      </c>
      <c r="G8831">
        <v>7393</v>
      </c>
      <c r="H8831">
        <v>0.750307614349074</v>
      </c>
      <c r="I8831">
        <v>1</v>
      </c>
      <c r="J8831">
        <v>0.966855260484069</v>
      </c>
      <c r="K8831" t="s">
        <v>29641</v>
      </c>
      <c r="L8831">
        <v>7</v>
      </c>
      <c r="M8831" t="s">
        <v>5133</v>
      </c>
      <c r="N8831">
        <v>8.8607594936708903E-2</v>
      </c>
      <c r="O8831">
        <v>8.8945362134688708E-3</v>
      </c>
    </row>
    <row r="8832" spans="1:15">
      <c r="A8832" t="s">
        <v>9802</v>
      </c>
      <c r="B8832" t="s">
        <v>23518</v>
      </c>
      <c r="C8832" t="s">
        <v>9803</v>
      </c>
      <c r="D8832">
        <v>2</v>
      </c>
      <c r="E8832">
        <v>787</v>
      </c>
      <c r="F8832">
        <v>5</v>
      </c>
      <c r="G8832">
        <v>7393</v>
      </c>
      <c r="H8832">
        <v>9.1006533730773498E-2</v>
      </c>
      <c r="I8832">
        <v>0.63266972740240601</v>
      </c>
      <c r="J8832">
        <v>0.61170005408803896</v>
      </c>
      <c r="K8832" t="s">
        <v>29642</v>
      </c>
      <c r="L8832">
        <v>2</v>
      </c>
      <c r="M8832" t="s">
        <v>5133</v>
      </c>
      <c r="N8832">
        <v>0.4</v>
      </c>
      <c r="O8832">
        <v>2.5412960609911099E-3</v>
      </c>
    </row>
    <row r="8833" spans="1:15">
      <c r="A8833" t="s">
        <v>9802</v>
      </c>
      <c r="B8833" t="s">
        <v>23511</v>
      </c>
      <c r="C8833" t="s">
        <v>9803</v>
      </c>
      <c r="D8833">
        <v>3</v>
      </c>
      <c r="E8833">
        <v>6152</v>
      </c>
      <c r="F8833">
        <v>5</v>
      </c>
      <c r="G8833">
        <v>7804</v>
      </c>
      <c r="H8833">
        <v>0.93277286492067202</v>
      </c>
      <c r="I8833">
        <v>1</v>
      </c>
      <c r="J8833">
        <v>0.85953329234717102</v>
      </c>
      <c r="K8833" t="s">
        <v>29643</v>
      </c>
      <c r="L8833">
        <v>3</v>
      </c>
      <c r="M8833" t="s">
        <v>5133</v>
      </c>
      <c r="N8833">
        <v>0.6</v>
      </c>
      <c r="O8833">
        <v>4.8764629388816603E-4</v>
      </c>
    </row>
    <row r="8834" spans="1:15">
      <c r="A8834" t="s">
        <v>9804</v>
      </c>
      <c r="B8834" t="s">
        <v>23511</v>
      </c>
      <c r="C8834" t="s">
        <v>9805</v>
      </c>
      <c r="D8834">
        <v>1</v>
      </c>
      <c r="E8834">
        <v>6152</v>
      </c>
      <c r="F8834">
        <v>2</v>
      </c>
      <c r="G8834">
        <v>7804</v>
      </c>
      <c r="H8834">
        <v>0.95521029019776005</v>
      </c>
      <c r="I8834">
        <v>1</v>
      </c>
      <c r="J8834">
        <v>0.85953329234717102</v>
      </c>
      <c r="K8834" t="s">
        <v>28891</v>
      </c>
      <c r="L8834">
        <v>1</v>
      </c>
      <c r="M8834" t="s">
        <v>2729</v>
      </c>
      <c r="N8834">
        <v>0.5</v>
      </c>
      <c r="O8834">
        <v>1.6254876462938901E-4</v>
      </c>
    </row>
    <row r="8835" spans="1:15">
      <c r="A8835" t="s">
        <v>9804</v>
      </c>
      <c r="B8835" t="s">
        <v>23518</v>
      </c>
      <c r="C8835" t="s">
        <v>9805</v>
      </c>
      <c r="D8835">
        <v>1</v>
      </c>
      <c r="E8835">
        <v>787</v>
      </c>
      <c r="F8835">
        <v>2</v>
      </c>
      <c r="G8835">
        <v>7393</v>
      </c>
      <c r="H8835">
        <v>0.20158492765181499</v>
      </c>
      <c r="I8835">
        <v>0.83876007220319604</v>
      </c>
      <c r="J8835">
        <v>0.81095958809365798</v>
      </c>
      <c r="K8835" t="s">
        <v>27311</v>
      </c>
      <c r="L8835">
        <v>1</v>
      </c>
      <c r="M8835" t="s">
        <v>2729</v>
      </c>
      <c r="N8835">
        <v>0.5</v>
      </c>
      <c r="O8835">
        <v>1.27064803049555E-3</v>
      </c>
    </row>
    <row r="8836" spans="1:15">
      <c r="A8836" t="s">
        <v>9806</v>
      </c>
      <c r="B8836" t="s">
        <v>23511</v>
      </c>
      <c r="C8836" t="s">
        <v>9807</v>
      </c>
      <c r="D8836">
        <v>21</v>
      </c>
      <c r="E8836">
        <v>6152</v>
      </c>
      <c r="F8836">
        <v>22</v>
      </c>
      <c r="G8836">
        <v>7804</v>
      </c>
      <c r="H8836">
        <v>3.6687853312365099E-2</v>
      </c>
      <c r="I8836">
        <v>0.216932081597738</v>
      </c>
      <c r="J8836">
        <v>0.18646034631142899</v>
      </c>
      <c r="K8836" t="s">
        <v>29644</v>
      </c>
      <c r="L8836">
        <v>21</v>
      </c>
      <c r="M8836" t="s">
        <v>2729</v>
      </c>
      <c r="N8836">
        <v>0.95454545454545503</v>
      </c>
      <c r="O8836">
        <v>3.41352405721717E-3</v>
      </c>
    </row>
    <row r="8837" spans="1:15">
      <c r="A8837" t="s">
        <v>9806</v>
      </c>
      <c r="B8837" t="s">
        <v>23513</v>
      </c>
      <c r="C8837" t="s">
        <v>9807</v>
      </c>
      <c r="D8837">
        <v>1</v>
      </c>
      <c r="E8837">
        <v>535</v>
      </c>
      <c r="F8837">
        <v>30</v>
      </c>
      <c r="G8837">
        <v>8124</v>
      </c>
      <c r="H8837">
        <v>0.87093880909534505</v>
      </c>
      <c r="I8837">
        <v>0.99999999999997702</v>
      </c>
      <c r="J8837">
        <v>0.95041217501583097</v>
      </c>
      <c r="K8837" t="s">
        <v>29645</v>
      </c>
      <c r="L8837">
        <v>1</v>
      </c>
      <c r="M8837" t="s">
        <v>2729</v>
      </c>
      <c r="N8837">
        <v>3.3333333333333298E-2</v>
      </c>
      <c r="O8837">
        <v>1.8691588785046699E-3</v>
      </c>
    </row>
    <row r="8838" spans="1:15">
      <c r="A8838" t="s">
        <v>9808</v>
      </c>
      <c r="B8838" t="s">
        <v>23511</v>
      </c>
      <c r="C8838" t="s">
        <v>9809</v>
      </c>
      <c r="D8838">
        <v>1</v>
      </c>
      <c r="E8838">
        <v>6152</v>
      </c>
      <c r="F8838">
        <v>1</v>
      </c>
      <c r="G8838">
        <v>7804</v>
      </c>
      <c r="H8838">
        <v>0.788313685289595</v>
      </c>
      <c r="I8838">
        <v>0.968912233598893</v>
      </c>
      <c r="J8838">
        <v>0.832812322140707</v>
      </c>
      <c r="K8838" t="s">
        <v>29646</v>
      </c>
      <c r="L8838">
        <v>1</v>
      </c>
      <c r="M8838" t="s">
        <v>2729</v>
      </c>
      <c r="N8838">
        <v>1</v>
      </c>
      <c r="O8838">
        <v>1.6254876462938901E-4</v>
      </c>
    </row>
    <row r="8839" spans="1:15">
      <c r="A8839" t="s">
        <v>9810</v>
      </c>
      <c r="B8839" t="s">
        <v>23518</v>
      </c>
      <c r="C8839" t="s">
        <v>9811</v>
      </c>
      <c r="D8839">
        <v>2</v>
      </c>
      <c r="E8839">
        <v>787</v>
      </c>
      <c r="F8839">
        <v>22</v>
      </c>
      <c r="G8839">
        <v>7393</v>
      </c>
      <c r="H8839">
        <v>0.696053619096073</v>
      </c>
      <c r="I8839">
        <v>1</v>
      </c>
      <c r="J8839">
        <v>0.966855260484069</v>
      </c>
      <c r="K8839" t="s">
        <v>29647</v>
      </c>
      <c r="L8839">
        <v>2</v>
      </c>
      <c r="M8839" t="s">
        <v>2729</v>
      </c>
      <c r="N8839">
        <v>9.0909090909090898E-2</v>
      </c>
      <c r="O8839">
        <v>2.5412960609911099E-3</v>
      </c>
    </row>
    <row r="8840" spans="1:15">
      <c r="A8840" t="s">
        <v>9810</v>
      </c>
      <c r="B8840" t="s">
        <v>23511</v>
      </c>
      <c r="C8840" t="s">
        <v>9811</v>
      </c>
      <c r="D8840">
        <v>37</v>
      </c>
      <c r="E8840">
        <v>6152</v>
      </c>
      <c r="F8840">
        <v>42</v>
      </c>
      <c r="G8840">
        <v>7804</v>
      </c>
      <c r="H8840">
        <v>9.4146467235004694E-2</v>
      </c>
      <c r="I8840">
        <v>0.41240615057548502</v>
      </c>
      <c r="J8840">
        <v>0.35447681638836998</v>
      </c>
      <c r="K8840" t="s">
        <v>29648</v>
      </c>
      <c r="L8840">
        <v>37</v>
      </c>
      <c r="M8840" t="s">
        <v>2729</v>
      </c>
      <c r="N8840">
        <v>0.88095238095238104</v>
      </c>
      <c r="O8840">
        <v>6.0143042912873899E-3</v>
      </c>
    </row>
    <row r="8841" spans="1:15">
      <c r="A8841" t="s">
        <v>9812</v>
      </c>
      <c r="B8841" t="s">
        <v>23511</v>
      </c>
      <c r="C8841" t="s">
        <v>9813</v>
      </c>
      <c r="D8841">
        <v>13</v>
      </c>
      <c r="E8841">
        <v>6152</v>
      </c>
      <c r="F8841">
        <v>16</v>
      </c>
      <c r="G8841">
        <v>7804</v>
      </c>
      <c r="H8841">
        <v>0.55141591982388505</v>
      </c>
      <c r="I8841">
        <v>0.968912233598893</v>
      </c>
      <c r="J8841">
        <v>0.832812322140707</v>
      </c>
      <c r="K8841" t="s">
        <v>29649</v>
      </c>
      <c r="L8841">
        <v>13</v>
      </c>
      <c r="M8841" t="s">
        <v>2729</v>
      </c>
      <c r="N8841">
        <v>0.8125</v>
      </c>
      <c r="O8841">
        <v>2.1131339401820499E-3</v>
      </c>
    </row>
    <row r="8842" spans="1:15">
      <c r="A8842" t="s">
        <v>9812</v>
      </c>
      <c r="B8842" t="s">
        <v>23513</v>
      </c>
      <c r="C8842" t="s">
        <v>9813</v>
      </c>
      <c r="D8842">
        <v>1</v>
      </c>
      <c r="E8842">
        <v>535</v>
      </c>
      <c r="F8842">
        <v>15</v>
      </c>
      <c r="G8842">
        <v>8124</v>
      </c>
      <c r="H8842">
        <v>0.64039694135216896</v>
      </c>
      <c r="I8842">
        <v>0.99999999999997702</v>
      </c>
      <c r="J8842">
        <v>0.95041217501583097</v>
      </c>
      <c r="K8842" t="s">
        <v>23596</v>
      </c>
      <c r="L8842">
        <v>1</v>
      </c>
      <c r="M8842" t="s">
        <v>2729</v>
      </c>
      <c r="N8842">
        <v>6.6666666666666693E-2</v>
      </c>
      <c r="O8842">
        <v>1.8691588785046699E-3</v>
      </c>
    </row>
    <row r="8843" spans="1:15">
      <c r="A8843" t="s">
        <v>9814</v>
      </c>
      <c r="B8843" t="s">
        <v>23511</v>
      </c>
      <c r="C8843" t="s">
        <v>9815</v>
      </c>
      <c r="D8843">
        <v>2</v>
      </c>
      <c r="E8843">
        <v>6152</v>
      </c>
      <c r="F8843">
        <v>2</v>
      </c>
      <c r="G8843">
        <v>7804</v>
      </c>
      <c r="H8843">
        <v>0.62141708038142995</v>
      </c>
      <c r="I8843">
        <v>0.968912233598893</v>
      </c>
      <c r="J8843">
        <v>0.832812322140707</v>
      </c>
      <c r="K8843" t="s">
        <v>29650</v>
      </c>
      <c r="L8843">
        <v>2</v>
      </c>
      <c r="M8843" t="s">
        <v>2729</v>
      </c>
      <c r="N8843">
        <v>1</v>
      </c>
      <c r="O8843">
        <v>3.2509752925877802E-4</v>
      </c>
    </row>
    <row r="8844" spans="1:15">
      <c r="A8844" t="s">
        <v>9816</v>
      </c>
      <c r="B8844" t="s">
        <v>23511</v>
      </c>
      <c r="C8844" t="s">
        <v>9817</v>
      </c>
      <c r="D8844">
        <v>7</v>
      </c>
      <c r="E8844">
        <v>6152</v>
      </c>
      <c r="F8844">
        <v>7</v>
      </c>
      <c r="G8844">
        <v>7804</v>
      </c>
      <c r="H8844">
        <v>0.18905120292587699</v>
      </c>
      <c r="I8844">
        <v>0.631132279689813</v>
      </c>
      <c r="J8844">
        <v>0.54247920626835999</v>
      </c>
      <c r="K8844" t="s">
        <v>29651</v>
      </c>
      <c r="L8844">
        <v>7</v>
      </c>
      <c r="M8844" t="s">
        <v>2729</v>
      </c>
      <c r="N8844">
        <v>1</v>
      </c>
      <c r="O8844">
        <v>1.13784135240572E-3</v>
      </c>
    </row>
    <row r="8845" spans="1:15">
      <c r="A8845" t="s">
        <v>9818</v>
      </c>
      <c r="B8845" t="s">
        <v>23513</v>
      </c>
      <c r="C8845" t="s">
        <v>9819</v>
      </c>
      <c r="D8845">
        <v>1</v>
      </c>
      <c r="E8845">
        <v>535</v>
      </c>
      <c r="F8845">
        <v>34</v>
      </c>
      <c r="G8845">
        <v>8124</v>
      </c>
      <c r="H8845">
        <v>0.90183030156750899</v>
      </c>
      <c r="I8845">
        <v>0.99999999999997702</v>
      </c>
      <c r="J8845">
        <v>0.95041217501583097</v>
      </c>
      <c r="K8845" t="s">
        <v>23957</v>
      </c>
      <c r="L8845">
        <v>1</v>
      </c>
      <c r="M8845" t="s">
        <v>5133</v>
      </c>
      <c r="N8845">
        <v>2.9411764705882401E-2</v>
      </c>
      <c r="O8845">
        <v>1.8691588785046699E-3</v>
      </c>
    </row>
    <row r="8846" spans="1:15">
      <c r="A8846" t="s">
        <v>9818</v>
      </c>
      <c r="B8846" t="s">
        <v>23518</v>
      </c>
      <c r="C8846" t="s">
        <v>9819</v>
      </c>
      <c r="D8846">
        <v>8</v>
      </c>
      <c r="E8846">
        <v>787</v>
      </c>
      <c r="F8846">
        <v>35</v>
      </c>
      <c r="G8846">
        <v>7393</v>
      </c>
      <c r="H8846">
        <v>2.7688263869242599E-2</v>
      </c>
      <c r="I8846">
        <v>0.44363642296891398</v>
      </c>
      <c r="J8846">
        <v>0.42893220928983</v>
      </c>
      <c r="K8846" t="s">
        <v>29652</v>
      </c>
      <c r="L8846">
        <v>8</v>
      </c>
      <c r="M8846" t="s">
        <v>5133</v>
      </c>
      <c r="N8846">
        <v>0.22857142857142901</v>
      </c>
      <c r="O8846">
        <v>1.01651842439644E-2</v>
      </c>
    </row>
    <row r="8847" spans="1:15">
      <c r="A8847" t="s">
        <v>9818</v>
      </c>
      <c r="B8847" t="s">
        <v>23511</v>
      </c>
      <c r="C8847" t="s">
        <v>9819</v>
      </c>
      <c r="D8847">
        <v>26</v>
      </c>
      <c r="E8847">
        <v>6152</v>
      </c>
      <c r="F8847">
        <v>34</v>
      </c>
      <c r="G8847">
        <v>7804</v>
      </c>
      <c r="H8847">
        <v>0.71756029433889201</v>
      </c>
      <c r="I8847">
        <v>0.968912233598893</v>
      </c>
      <c r="J8847">
        <v>0.832812322140707</v>
      </c>
      <c r="K8847" t="s">
        <v>29653</v>
      </c>
      <c r="L8847">
        <v>26</v>
      </c>
      <c r="M8847" t="s">
        <v>5133</v>
      </c>
      <c r="N8847">
        <v>0.76470588235294101</v>
      </c>
      <c r="O8847">
        <v>4.2262678803641103E-3</v>
      </c>
    </row>
    <row r="8848" spans="1:15">
      <c r="A8848" t="s">
        <v>9820</v>
      </c>
      <c r="B8848" t="s">
        <v>23511</v>
      </c>
      <c r="C8848" t="s">
        <v>9821</v>
      </c>
      <c r="D8848">
        <v>2</v>
      </c>
      <c r="E8848">
        <v>6152</v>
      </c>
      <c r="F8848">
        <v>2</v>
      </c>
      <c r="G8848">
        <v>7804</v>
      </c>
      <c r="H8848">
        <v>0.62141708038142995</v>
      </c>
      <c r="I8848">
        <v>0.968912233598893</v>
      </c>
      <c r="J8848">
        <v>0.832812322140707</v>
      </c>
      <c r="K8848" t="s">
        <v>29654</v>
      </c>
      <c r="L8848">
        <v>2</v>
      </c>
      <c r="M8848" t="s">
        <v>5133</v>
      </c>
      <c r="N8848">
        <v>1</v>
      </c>
      <c r="O8848">
        <v>3.2509752925877802E-4</v>
      </c>
    </row>
    <row r="8849" spans="1:15">
      <c r="A8849" t="s">
        <v>9822</v>
      </c>
      <c r="B8849" t="s">
        <v>23511</v>
      </c>
      <c r="C8849" t="s">
        <v>9823</v>
      </c>
      <c r="D8849">
        <v>6</v>
      </c>
      <c r="E8849">
        <v>6152</v>
      </c>
      <c r="F8849">
        <v>6</v>
      </c>
      <c r="G8849">
        <v>7804</v>
      </c>
      <c r="H8849">
        <v>0.23986678822258201</v>
      </c>
      <c r="I8849">
        <v>0.71382528017432401</v>
      </c>
      <c r="J8849">
        <v>0.61355659322887801</v>
      </c>
      <c r="K8849" t="s">
        <v>29655</v>
      </c>
      <c r="L8849">
        <v>6</v>
      </c>
      <c r="M8849" t="s">
        <v>5133</v>
      </c>
      <c r="N8849">
        <v>1</v>
      </c>
      <c r="O8849">
        <v>9.7529258777633303E-4</v>
      </c>
    </row>
    <row r="8850" spans="1:15">
      <c r="A8850" t="s">
        <v>9824</v>
      </c>
      <c r="B8850" t="s">
        <v>23518</v>
      </c>
      <c r="C8850" t="s">
        <v>9825</v>
      </c>
      <c r="D8850">
        <v>1</v>
      </c>
      <c r="E8850">
        <v>787</v>
      </c>
      <c r="F8850">
        <v>4</v>
      </c>
      <c r="G8850">
        <v>7393</v>
      </c>
      <c r="H8850">
        <v>0.362574478289521</v>
      </c>
      <c r="I8850">
        <v>1</v>
      </c>
      <c r="J8850">
        <v>0.966855260484069</v>
      </c>
      <c r="K8850" t="s">
        <v>26346</v>
      </c>
      <c r="L8850">
        <v>1</v>
      </c>
      <c r="M8850" t="s">
        <v>5133</v>
      </c>
      <c r="N8850">
        <v>0.25</v>
      </c>
      <c r="O8850">
        <v>1.27064803049555E-3</v>
      </c>
    </row>
    <row r="8851" spans="1:15">
      <c r="A8851" t="s">
        <v>9824</v>
      </c>
      <c r="B8851" t="s">
        <v>23511</v>
      </c>
      <c r="C8851" t="s">
        <v>9825</v>
      </c>
      <c r="D8851">
        <v>3</v>
      </c>
      <c r="E8851">
        <v>6152</v>
      </c>
      <c r="F8851">
        <v>4</v>
      </c>
      <c r="G8851">
        <v>7804</v>
      </c>
      <c r="H8851">
        <v>0.80103341611958101</v>
      </c>
      <c r="I8851">
        <v>0.968912233598893</v>
      </c>
      <c r="J8851">
        <v>0.832812322140707</v>
      </c>
      <c r="K8851" t="s">
        <v>29656</v>
      </c>
      <c r="L8851">
        <v>3</v>
      </c>
      <c r="M8851" t="s">
        <v>5133</v>
      </c>
      <c r="N8851">
        <v>0.75</v>
      </c>
      <c r="O8851">
        <v>4.8764629388816603E-4</v>
      </c>
    </row>
    <row r="8852" spans="1:15">
      <c r="A8852" t="s">
        <v>9826</v>
      </c>
      <c r="B8852" t="s">
        <v>23511</v>
      </c>
      <c r="C8852" t="s">
        <v>9827</v>
      </c>
      <c r="D8852">
        <v>1</v>
      </c>
      <c r="E8852">
        <v>6152</v>
      </c>
      <c r="F8852">
        <v>1</v>
      </c>
      <c r="G8852">
        <v>7804</v>
      </c>
      <c r="H8852">
        <v>0.788313685289595</v>
      </c>
      <c r="I8852">
        <v>0.968912233598893</v>
      </c>
      <c r="J8852">
        <v>0.832812322140707</v>
      </c>
      <c r="K8852" t="s">
        <v>28689</v>
      </c>
      <c r="L8852">
        <v>1</v>
      </c>
      <c r="M8852" t="s">
        <v>1463</v>
      </c>
      <c r="N8852">
        <v>1</v>
      </c>
      <c r="O8852">
        <v>1.6254876462938901E-4</v>
      </c>
    </row>
    <row r="8853" spans="1:15">
      <c r="A8853" t="s">
        <v>9828</v>
      </c>
      <c r="B8853" t="s">
        <v>23511</v>
      </c>
      <c r="C8853" t="s">
        <v>9829</v>
      </c>
      <c r="D8853">
        <v>1</v>
      </c>
      <c r="E8853">
        <v>6152</v>
      </c>
      <c r="F8853">
        <v>1</v>
      </c>
      <c r="G8853">
        <v>7804</v>
      </c>
      <c r="H8853">
        <v>0.788313685289595</v>
      </c>
      <c r="I8853">
        <v>0.968912233598893</v>
      </c>
      <c r="J8853">
        <v>0.832812322140707</v>
      </c>
      <c r="K8853" t="s">
        <v>28689</v>
      </c>
      <c r="L8853">
        <v>1</v>
      </c>
      <c r="M8853" t="s">
        <v>1463</v>
      </c>
      <c r="N8853">
        <v>1</v>
      </c>
      <c r="O8853">
        <v>1.6254876462938901E-4</v>
      </c>
    </row>
    <row r="8854" spans="1:15">
      <c r="A8854" t="s">
        <v>9830</v>
      </c>
      <c r="B8854" t="s">
        <v>23511</v>
      </c>
      <c r="C8854" t="s">
        <v>9831</v>
      </c>
      <c r="D8854">
        <v>4</v>
      </c>
      <c r="E8854">
        <v>6152</v>
      </c>
      <c r="F8854">
        <v>4</v>
      </c>
      <c r="G8854">
        <v>7804</v>
      </c>
      <c r="H8854">
        <v>0.38610601832086699</v>
      </c>
      <c r="I8854">
        <v>0.90829480295553899</v>
      </c>
      <c r="J8854">
        <v>0.78070962240619901</v>
      </c>
      <c r="K8854" t="s">
        <v>29657</v>
      </c>
      <c r="L8854">
        <v>4</v>
      </c>
      <c r="M8854" t="s">
        <v>5133</v>
      </c>
      <c r="N8854">
        <v>1</v>
      </c>
      <c r="O8854">
        <v>6.5019505851755496E-4</v>
      </c>
    </row>
    <row r="8855" spans="1:15">
      <c r="A8855" t="s">
        <v>9832</v>
      </c>
      <c r="B8855" t="s">
        <v>23518</v>
      </c>
      <c r="C8855" t="s">
        <v>9833</v>
      </c>
      <c r="D8855">
        <v>5</v>
      </c>
      <c r="E8855">
        <v>787</v>
      </c>
      <c r="F8855">
        <v>49</v>
      </c>
      <c r="G8855">
        <v>7393</v>
      </c>
      <c r="H8855">
        <v>0.60876473249638696</v>
      </c>
      <c r="I8855">
        <v>1</v>
      </c>
      <c r="J8855">
        <v>0.966855260484069</v>
      </c>
      <c r="K8855" t="s">
        <v>29658</v>
      </c>
      <c r="L8855">
        <v>5</v>
      </c>
      <c r="M8855" t="s">
        <v>5133</v>
      </c>
      <c r="N8855">
        <v>0.102040816326531</v>
      </c>
      <c r="O8855">
        <v>6.35324015247776E-3</v>
      </c>
    </row>
    <row r="8856" spans="1:15">
      <c r="A8856" t="s">
        <v>9832</v>
      </c>
      <c r="B8856" t="s">
        <v>23511</v>
      </c>
      <c r="C8856" t="s">
        <v>9833</v>
      </c>
      <c r="D8856">
        <v>38</v>
      </c>
      <c r="E8856">
        <v>6152</v>
      </c>
      <c r="F8856">
        <v>49</v>
      </c>
      <c r="G8856">
        <v>7804</v>
      </c>
      <c r="H8856">
        <v>0.66391098812973504</v>
      </c>
      <c r="I8856">
        <v>0.968912233598893</v>
      </c>
      <c r="J8856">
        <v>0.832812322140707</v>
      </c>
      <c r="K8856" t="s">
        <v>29659</v>
      </c>
      <c r="L8856">
        <v>38</v>
      </c>
      <c r="M8856" t="s">
        <v>5133</v>
      </c>
      <c r="N8856">
        <v>0.77551020408163296</v>
      </c>
      <c r="O8856">
        <v>6.1768530559167803E-3</v>
      </c>
    </row>
    <row r="8857" spans="1:15">
      <c r="A8857" t="s">
        <v>9832</v>
      </c>
      <c r="B8857" t="s">
        <v>23513</v>
      </c>
      <c r="C8857" t="s">
        <v>9833</v>
      </c>
      <c r="D8857">
        <v>5</v>
      </c>
      <c r="E8857">
        <v>535</v>
      </c>
      <c r="F8857">
        <v>51</v>
      </c>
      <c r="G8857">
        <v>8124</v>
      </c>
      <c r="H8857">
        <v>0.24354699195823801</v>
      </c>
      <c r="I8857">
        <v>0.86460223834618299</v>
      </c>
      <c r="J8857">
        <v>0.821728493870171</v>
      </c>
      <c r="K8857" t="s">
        <v>29660</v>
      </c>
      <c r="L8857">
        <v>5</v>
      </c>
      <c r="M8857" t="s">
        <v>5133</v>
      </c>
      <c r="N8857">
        <v>9.8039215686274495E-2</v>
      </c>
      <c r="O8857">
        <v>9.3457943925233603E-3</v>
      </c>
    </row>
    <row r="8858" spans="1:15">
      <c r="A8858" t="s">
        <v>9834</v>
      </c>
      <c r="B8858" t="s">
        <v>23518</v>
      </c>
      <c r="C8858" t="s">
        <v>9835</v>
      </c>
      <c r="D8858">
        <v>1</v>
      </c>
      <c r="E8858">
        <v>787</v>
      </c>
      <c r="F8858">
        <v>2</v>
      </c>
      <c r="G8858">
        <v>7393</v>
      </c>
      <c r="H8858">
        <v>0.20158492765181499</v>
      </c>
      <c r="I8858">
        <v>0.83876007220319604</v>
      </c>
      <c r="J8858">
        <v>0.81095958809365798</v>
      </c>
      <c r="K8858" t="s">
        <v>26612</v>
      </c>
      <c r="L8858">
        <v>1</v>
      </c>
      <c r="M8858" t="s">
        <v>5133</v>
      </c>
      <c r="N8858">
        <v>0.5</v>
      </c>
      <c r="O8858">
        <v>1.27064803049555E-3</v>
      </c>
    </row>
    <row r="8859" spans="1:15">
      <c r="A8859" t="s">
        <v>9834</v>
      </c>
      <c r="B8859" t="s">
        <v>23511</v>
      </c>
      <c r="C8859" t="s">
        <v>9835</v>
      </c>
      <c r="D8859">
        <v>1</v>
      </c>
      <c r="E8859">
        <v>6152</v>
      </c>
      <c r="F8859">
        <v>2</v>
      </c>
      <c r="G8859">
        <v>7804</v>
      </c>
      <c r="H8859">
        <v>0.95521029019776005</v>
      </c>
      <c r="I8859">
        <v>1</v>
      </c>
      <c r="J8859">
        <v>0.85953329234717102</v>
      </c>
      <c r="K8859" t="s">
        <v>29661</v>
      </c>
      <c r="L8859">
        <v>1</v>
      </c>
      <c r="M8859" t="s">
        <v>5133</v>
      </c>
      <c r="N8859">
        <v>0.5</v>
      </c>
      <c r="O8859">
        <v>1.6254876462938901E-4</v>
      </c>
    </row>
    <row r="8860" spans="1:15">
      <c r="A8860" t="s">
        <v>9836</v>
      </c>
      <c r="B8860" t="s">
        <v>23518</v>
      </c>
      <c r="C8860" t="s">
        <v>9837</v>
      </c>
      <c r="D8860">
        <v>1</v>
      </c>
      <c r="E8860">
        <v>787</v>
      </c>
      <c r="F8860">
        <v>8</v>
      </c>
      <c r="G8860">
        <v>7393</v>
      </c>
      <c r="H8860">
        <v>0.59379355565791103</v>
      </c>
      <c r="I8860">
        <v>1</v>
      </c>
      <c r="J8860">
        <v>0.966855260484069</v>
      </c>
      <c r="K8860" t="s">
        <v>23873</v>
      </c>
      <c r="L8860">
        <v>1</v>
      </c>
      <c r="M8860" t="s">
        <v>5133</v>
      </c>
      <c r="N8860">
        <v>0.125</v>
      </c>
      <c r="O8860">
        <v>1.27064803049555E-3</v>
      </c>
    </row>
    <row r="8861" spans="1:15">
      <c r="A8861" t="s">
        <v>9836</v>
      </c>
      <c r="B8861" t="s">
        <v>23511</v>
      </c>
      <c r="C8861" t="s">
        <v>9837</v>
      </c>
      <c r="D8861">
        <v>7</v>
      </c>
      <c r="E8861">
        <v>6152</v>
      </c>
      <c r="F8861">
        <v>9</v>
      </c>
      <c r="G8861">
        <v>7804</v>
      </c>
      <c r="H8861">
        <v>0.70695686083507503</v>
      </c>
      <c r="I8861">
        <v>0.968912233598893</v>
      </c>
      <c r="J8861">
        <v>0.832812322140707</v>
      </c>
      <c r="K8861" t="s">
        <v>26344</v>
      </c>
      <c r="L8861">
        <v>7</v>
      </c>
      <c r="M8861" t="s">
        <v>5133</v>
      </c>
      <c r="N8861">
        <v>0.77777777777777801</v>
      </c>
      <c r="O8861">
        <v>1.13784135240572E-3</v>
      </c>
    </row>
    <row r="8862" spans="1:15">
      <c r="A8862" t="s">
        <v>9836</v>
      </c>
      <c r="B8862" t="s">
        <v>23513</v>
      </c>
      <c r="C8862" t="s">
        <v>9837</v>
      </c>
      <c r="D8862">
        <v>2</v>
      </c>
      <c r="E8862">
        <v>535</v>
      </c>
      <c r="F8862">
        <v>10</v>
      </c>
      <c r="G8862">
        <v>8124</v>
      </c>
      <c r="H8862">
        <v>0.13720826776095801</v>
      </c>
      <c r="I8862">
        <v>0.66676148853393002</v>
      </c>
      <c r="J8862">
        <v>0.63369823653433999</v>
      </c>
      <c r="K8862" t="s">
        <v>23860</v>
      </c>
      <c r="L8862">
        <v>2</v>
      </c>
      <c r="M8862" t="s">
        <v>5133</v>
      </c>
      <c r="N8862">
        <v>0.2</v>
      </c>
      <c r="O8862">
        <v>3.7383177570093499E-3</v>
      </c>
    </row>
    <row r="8863" spans="1:15">
      <c r="A8863" t="s">
        <v>9838</v>
      </c>
      <c r="B8863" t="s">
        <v>23513</v>
      </c>
      <c r="C8863" t="s">
        <v>9839</v>
      </c>
      <c r="D8863">
        <v>1</v>
      </c>
      <c r="E8863">
        <v>535</v>
      </c>
      <c r="F8863">
        <v>13</v>
      </c>
      <c r="G8863">
        <v>8124</v>
      </c>
      <c r="H8863">
        <v>0.58781134946737001</v>
      </c>
      <c r="I8863">
        <v>0.99999999999997702</v>
      </c>
      <c r="J8863">
        <v>0.95041217501583097</v>
      </c>
      <c r="K8863" t="s">
        <v>23867</v>
      </c>
      <c r="L8863">
        <v>1</v>
      </c>
      <c r="M8863" t="s">
        <v>5133</v>
      </c>
      <c r="N8863">
        <v>7.69230769230769E-2</v>
      </c>
      <c r="O8863">
        <v>1.8691588785046699E-3</v>
      </c>
    </row>
    <row r="8864" spans="1:15">
      <c r="A8864" t="s">
        <v>9838</v>
      </c>
      <c r="B8864" t="s">
        <v>23518</v>
      </c>
      <c r="C8864" t="s">
        <v>9839</v>
      </c>
      <c r="D8864">
        <v>1</v>
      </c>
      <c r="E8864">
        <v>787</v>
      </c>
      <c r="F8864">
        <v>11</v>
      </c>
      <c r="G8864">
        <v>7393</v>
      </c>
      <c r="H8864">
        <v>0.71032488019926399</v>
      </c>
      <c r="I8864">
        <v>1</v>
      </c>
      <c r="J8864">
        <v>0.966855260484069</v>
      </c>
      <c r="K8864" t="s">
        <v>23873</v>
      </c>
      <c r="L8864">
        <v>1</v>
      </c>
      <c r="M8864" t="s">
        <v>5133</v>
      </c>
      <c r="N8864">
        <v>9.0909090909090898E-2</v>
      </c>
      <c r="O8864">
        <v>1.27064803049555E-3</v>
      </c>
    </row>
    <row r="8865" spans="1:15">
      <c r="A8865" t="s">
        <v>9838</v>
      </c>
      <c r="B8865" t="s">
        <v>23511</v>
      </c>
      <c r="C8865" t="s">
        <v>9839</v>
      </c>
      <c r="D8865">
        <v>9</v>
      </c>
      <c r="E8865">
        <v>6152</v>
      </c>
      <c r="F8865">
        <v>11</v>
      </c>
      <c r="G8865">
        <v>7804</v>
      </c>
      <c r="H8865">
        <v>0.578610134932666</v>
      </c>
      <c r="I8865">
        <v>0.968912233598893</v>
      </c>
      <c r="J8865">
        <v>0.832812322140707</v>
      </c>
      <c r="K8865" t="s">
        <v>29662</v>
      </c>
      <c r="L8865">
        <v>9</v>
      </c>
      <c r="M8865" t="s">
        <v>5133</v>
      </c>
      <c r="N8865">
        <v>0.81818181818181801</v>
      </c>
      <c r="O8865">
        <v>1.4629388816645001E-3</v>
      </c>
    </row>
    <row r="8866" spans="1:15">
      <c r="A8866" t="s">
        <v>9840</v>
      </c>
      <c r="B8866" t="s">
        <v>23511</v>
      </c>
      <c r="C8866" t="s">
        <v>9841</v>
      </c>
      <c r="D8866">
        <v>14</v>
      </c>
      <c r="E8866">
        <v>6152</v>
      </c>
      <c r="F8866">
        <v>18</v>
      </c>
      <c r="G8866">
        <v>7804</v>
      </c>
      <c r="H8866">
        <v>0.67155994130583696</v>
      </c>
      <c r="I8866">
        <v>0.968912233598893</v>
      </c>
      <c r="J8866">
        <v>0.832812322140707</v>
      </c>
      <c r="K8866" t="s">
        <v>26343</v>
      </c>
      <c r="L8866">
        <v>14</v>
      </c>
      <c r="M8866" t="s">
        <v>5133</v>
      </c>
      <c r="N8866">
        <v>0.77777777777777801</v>
      </c>
      <c r="O8866">
        <v>2.2756827048114399E-3</v>
      </c>
    </row>
    <row r="8867" spans="1:15">
      <c r="A8867" t="s">
        <v>9840</v>
      </c>
      <c r="B8867" t="s">
        <v>23513</v>
      </c>
      <c r="C8867" t="s">
        <v>9841</v>
      </c>
      <c r="D8867">
        <v>2</v>
      </c>
      <c r="E8867">
        <v>535</v>
      </c>
      <c r="F8867">
        <v>20</v>
      </c>
      <c r="G8867">
        <v>8124</v>
      </c>
      <c r="H8867">
        <v>0.383095126126271</v>
      </c>
      <c r="I8867">
        <v>0.99999999999997702</v>
      </c>
      <c r="J8867">
        <v>0.95041217501583097</v>
      </c>
      <c r="K8867" t="s">
        <v>26333</v>
      </c>
      <c r="L8867">
        <v>2</v>
      </c>
      <c r="M8867" t="s">
        <v>5133</v>
      </c>
      <c r="N8867">
        <v>0.1</v>
      </c>
      <c r="O8867">
        <v>3.7383177570093499E-3</v>
      </c>
    </row>
    <row r="8868" spans="1:15">
      <c r="A8868" t="s">
        <v>9842</v>
      </c>
      <c r="B8868" t="s">
        <v>23511</v>
      </c>
      <c r="C8868" t="s">
        <v>9843</v>
      </c>
      <c r="D8868">
        <v>2</v>
      </c>
      <c r="E8868">
        <v>6152</v>
      </c>
      <c r="F8868">
        <v>2</v>
      </c>
      <c r="G8868">
        <v>7804</v>
      </c>
      <c r="H8868">
        <v>0.62141708038142995</v>
      </c>
      <c r="I8868">
        <v>0.968912233598893</v>
      </c>
      <c r="J8868">
        <v>0.832812322140707</v>
      </c>
      <c r="K8868" t="s">
        <v>24869</v>
      </c>
      <c r="L8868">
        <v>2</v>
      </c>
      <c r="M8868" t="s">
        <v>2729</v>
      </c>
      <c r="N8868">
        <v>1</v>
      </c>
      <c r="O8868">
        <v>3.2509752925877802E-4</v>
      </c>
    </row>
    <row r="8869" spans="1:15">
      <c r="A8869" t="s">
        <v>9844</v>
      </c>
      <c r="B8869" t="s">
        <v>23511</v>
      </c>
      <c r="C8869" t="s">
        <v>9845</v>
      </c>
      <c r="D8869">
        <v>52</v>
      </c>
      <c r="E8869">
        <v>6152</v>
      </c>
      <c r="F8869">
        <v>53</v>
      </c>
      <c r="G8869">
        <v>7804</v>
      </c>
      <c r="H8869" s="34">
        <v>4.9040892778711702E-5</v>
      </c>
      <c r="I8869">
        <v>1.0825282273686501E-3</v>
      </c>
      <c r="J8869">
        <v>9.3046905132892002E-4</v>
      </c>
      <c r="K8869" t="s">
        <v>29663</v>
      </c>
      <c r="L8869">
        <v>52</v>
      </c>
      <c r="M8869" t="s">
        <v>5133</v>
      </c>
      <c r="N8869">
        <v>0.98113207547169801</v>
      </c>
      <c r="O8869">
        <v>8.4525357607282206E-3</v>
      </c>
    </row>
    <row r="8870" spans="1:15">
      <c r="A8870" t="s">
        <v>9846</v>
      </c>
      <c r="B8870" t="s">
        <v>23518</v>
      </c>
      <c r="C8870" t="s">
        <v>9847</v>
      </c>
      <c r="D8870">
        <v>1</v>
      </c>
      <c r="E8870">
        <v>787</v>
      </c>
      <c r="F8870">
        <v>8</v>
      </c>
      <c r="G8870">
        <v>7393</v>
      </c>
      <c r="H8870">
        <v>0.59379355565791103</v>
      </c>
      <c r="I8870">
        <v>1</v>
      </c>
      <c r="J8870">
        <v>0.966855260484069</v>
      </c>
      <c r="K8870" t="s">
        <v>23870</v>
      </c>
      <c r="L8870">
        <v>1</v>
      </c>
      <c r="M8870" t="s">
        <v>1463</v>
      </c>
      <c r="N8870">
        <v>0.125</v>
      </c>
      <c r="O8870">
        <v>1.27064803049555E-3</v>
      </c>
    </row>
    <row r="8871" spans="1:15">
      <c r="A8871" t="s">
        <v>9846</v>
      </c>
      <c r="B8871" t="s">
        <v>23513</v>
      </c>
      <c r="C8871" t="s">
        <v>9847</v>
      </c>
      <c r="D8871">
        <v>1</v>
      </c>
      <c r="E8871">
        <v>535</v>
      </c>
      <c r="F8871">
        <v>9</v>
      </c>
      <c r="G8871">
        <v>8124</v>
      </c>
      <c r="H8871">
        <v>0.45850310076412798</v>
      </c>
      <c r="I8871">
        <v>0.99999999999997702</v>
      </c>
      <c r="J8871">
        <v>0.95041217501583097</v>
      </c>
      <c r="K8871" t="s">
        <v>24314</v>
      </c>
      <c r="L8871">
        <v>1</v>
      </c>
      <c r="M8871" t="s">
        <v>1463</v>
      </c>
      <c r="N8871">
        <v>0.11111111111111099</v>
      </c>
      <c r="O8871">
        <v>1.8691588785046699E-3</v>
      </c>
    </row>
    <row r="8872" spans="1:15">
      <c r="A8872" t="s">
        <v>9846</v>
      </c>
      <c r="B8872" t="s">
        <v>23511</v>
      </c>
      <c r="C8872" t="s">
        <v>9847</v>
      </c>
      <c r="D8872">
        <v>7</v>
      </c>
      <c r="E8872">
        <v>6152</v>
      </c>
      <c r="F8872">
        <v>9</v>
      </c>
      <c r="G8872">
        <v>7804</v>
      </c>
      <c r="H8872">
        <v>0.70695686083507503</v>
      </c>
      <c r="I8872">
        <v>0.968912233598893</v>
      </c>
      <c r="J8872">
        <v>0.832812322140707</v>
      </c>
      <c r="K8872" t="s">
        <v>29664</v>
      </c>
      <c r="L8872">
        <v>7</v>
      </c>
      <c r="M8872" t="s">
        <v>1463</v>
      </c>
      <c r="N8872">
        <v>0.77777777777777801</v>
      </c>
      <c r="O8872">
        <v>1.13784135240572E-3</v>
      </c>
    </row>
    <row r="8873" spans="1:15">
      <c r="A8873" t="s">
        <v>9848</v>
      </c>
      <c r="B8873" t="s">
        <v>23513</v>
      </c>
      <c r="C8873" t="s">
        <v>9849</v>
      </c>
      <c r="D8873">
        <v>5</v>
      </c>
      <c r="E8873">
        <v>535</v>
      </c>
      <c r="F8873">
        <v>122</v>
      </c>
      <c r="G8873">
        <v>8124</v>
      </c>
      <c r="H8873">
        <v>0.91152311153066001</v>
      </c>
      <c r="I8873">
        <v>0.99999999999997702</v>
      </c>
      <c r="J8873">
        <v>0.95041217501583097</v>
      </c>
      <c r="K8873" t="s">
        <v>29665</v>
      </c>
      <c r="L8873">
        <v>5</v>
      </c>
      <c r="M8873" t="s">
        <v>2729</v>
      </c>
      <c r="N8873">
        <v>4.0983606557376998E-2</v>
      </c>
      <c r="O8873">
        <v>9.3457943925233603E-3</v>
      </c>
    </row>
    <row r="8874" spans="1:15">
      <c r="A8874" t="s">
        <v>9848</v>
      </c>
      <c r="B8874" t="s">
        <v>23511</v>
      </c>
      <c r="C8874" t="s">
        <v>9849</v>
      </c>
      <c r="D8874">
        <v>112</v>
      </c>
      <c r="E8874">
        <v>6152</v>
      </c>
      <c r="F8874">
        <v>127</v>
      </c>
      <c r="G8874">
        <v>7804</v>
      </c>
      <c r="H8874">
        <v>4.2623568104800799E-3</v>
      </c>
      <c r="I8874">
        <v>4.3350106197496199E-2</v>
      </c>
      <c r="J8874">
        <v>3.7260859503533403E-2</v>
      </c>
      <c r="K8874" t="s">
        <v>29666</v>
      </c>
      <c r="L8874">
        <v>112</v>
      </c>
      <c r="M8874" t="s">
        <v>2729</v>
      </c>
      <c r="N8874">
        <v>0.88188976377952799</v>
      </c>
      <c r="O8874">
        <v>1.8205461638491498E-2</v>
      </c>
    </row>
    <row r="8875" spans="1:15">
      <c r="A8875" t="s">
        <v>9848</v>
      </c>
      <c r="B8875" t="s">
        <v>23518</v>
      </c>
      <c r="C8875" t="s">
        <v>9849</v>
      </c>
      <c r="D8875">
        <v>8</v>
      </c>
      <c r="E8875">
        <v>787</v>
      </c>
      <c r="F8875">
        <v>116</v>
      </c>
      <c r="G8875">
        <v>7393</v>
      </c>
      <c r="H8875">
        <v>0.93696325408528502</v>
      </c>
      <c r="I8875">
        <v>1</v>
      </c>
      <c r="J8875">
        <v>0.966855260484069</v>
      </c>
      <c r="K8875" t="s">
        <v>29667</v>
      </c>
      <c r="L8875">
        <v>8</v>
      </c>
      <c r="M8875" t="s">
        <v>2729</v>
      </c>
      <c r="N8875">
        <v>6.8965517241379296E-2</v>
      </c>
      <c r="O8875">
        <v>1.01651842439644E-2</v>
      </c>
    </row>
    <row r="8876" spans="1:15">
      <c r="A8876" t="s">
        <v>9850</v>
      </c>
      <c r="B8876" t="s">
        <v>23511</v>
      </c>
      <c r="C8876" t="s">
        <v>9851</v>
      </c>
      <c r="D8876">
        <v>7</v>
      </c>
      <c r="E8876">
        <v>6152</v>
      </c>
      <c r="F8876">
        <v>7</v>
      </c>
      <c r="G8876">
        <v>7804</v>
      </c>
      <c r="H8876">
        <v>0.18905120292587699</v>
      </c>
      <c r="I8876">
        <v>0.631132279689813</v>
      </c>
      <c r="J8876">
        <v>0.54247920626835999</v>
      </c>
      <c r="K8876" t="s">
        <v>29668</v>
      </c>
      <c r="L8876">
        <v>7</v>
      </c>
      <c r="M8876" t="s">
        <v>2729</v>
      </c>
      <c r="N8876">
        <v>1</v>
      </c>
      <c r="O8876">
        <v>1.13784135240572E-3</v>
      </c>
    </row>
    <row r="8877" spans="1:15">
      <c r="A8877" t="s">
        <v>9852</v>
      </c>
      <c r="B8877" t="s">
        <v>23511</v>
      </c>
      <c r="C8877" t="s">
        <v>9853</v>
      </c>
      <c r="D8877">
        <v>11</v>
      </c>
      <c r="E8877">
        <v>6152</v>
      </c>
      <c r="F8877">
        <v>12</v>
      </c>
      <c r="G8877">
        <v>7804</v>
      </c>
      <c r="H8877">
        <v>0.24296886885364699</v>
      </c>
      <c r="I8877">
        <v>0.71382528017432401</v>
      </c>
      <c r="J8877">
        <v>0.61355659322887801</v>
      </c>
      <c r="K8877" t="s">
        <v>29669</v>
      </c>
      <c r="L8877">
        <v>11</v>
      </c>
      <c r="M8877" t="s">
        <v>2729</v>
      </c>
      <c r="N8877">
        <v>0.91666666666666696</v>
      </c>
      <c r="O8877">
        <v>1.78803641092328E-3</v>
      </c>
    </row>
    <row r="8878" spans="1:15">
      <c r="A8878" t="s">
        <v>9852</v>
      </c>
      <c r="B8878" t="s">
        <v>23518</v>
      </c>
      <c r="C8878" t="s">
        <v>9853</v>
      </c>
      <c r="D8878">
        <v>1</v>
      </c>
      <c r="E8878">
        <v>787</v>
      </c>
      <c r="F8878">
        <v>11</v>
      </c>
      <c r="G8878">
        <v>7393</v>
      </c>
      <c r="H8878">
        <v>0.71032488019926399</v>
      </c>
      <c r="I8878">
        <v>1</v>
      </c>
      <c r="J8878">
        <v>0.966855260484069</v>
      </c>
      <c r="K8878" t="s">
        <v>29670</v>
      </c>
      <c r="L8878">
        <v>1</v>
      </c>
      <c r="M8878" t="s">
        <v>2729</v>
      </c>
      <c r="N8878">
        <v>9.0909090909090898E-2</v>
      </c>
      <c r="O8878">
        <v>1.27064803049555E-3</v>
      </c>
    </row>
    <row r="8879" spans="1:15">
      <c r="A8879" t="s">
        <v>9854</v>
      </c>
      <c r="B8879" t="s">
        <v>23511</v>
      </c>
      <c r="C8879" t="s">
        <v>9855</v>
      </c>
      <c r="D8879">
        <v>6</v>
      </c>
      <c r="E8879">
        <v>6152</v>
      </c>
      <c r="F8879">
        <v>6</v>
      </c>
      <c r="G8879">
        <v>7804</v>
      </c>
      <c r="H8879">
        <v>0.23986678822258201</v>
      </c>
      <c r="I8879">
        <v>0.71382528017432401</v>
      </c>
      <c r="J8879">
        <v>0.61355659322887801</v>
      </c>
      <c r="K8879" t="s">
        <v>29671</v>
      </c>
      <c r="L8879">
        <v>6</v>
      </c>
      <c r="M8879" t="s">
        <v>2729</v>
      </c>
      <c r="N8879">
        <v>1</v>
      </c>
      <c r="O8879">
        <v>9.7529258777633303E-4</v>
      </c>
    </row>
    <row r="8880" spans="1:15">
      <c r="A8880" t="s">
        <v>9856</v>
      </c>
      <c r="B8880" t="s">
        <v>23511</v>
      </c>
      <c r="C8880" t="s">
        <v>9857</v>
      </c>
      <c r="D8880">
        <v>1</v>
      </c>
      <c r="E8880">
        <v>6152</v>
      </c>
      <c r="F8880">
        <v>2</v>
      </c>
      <c r="G8880">
        <v>7804</v>
      </c>
      <c r="H8880">
        <v>0.95521029019776005</v>
      </c>
      <c r="I8880">
        <v>1</v>
      </c>
      <c r="J8880">
        <v>0.85953329234717102</v>
      </c>
      <c r="K8880" t="s">
        <v>24271</v>
      </c>
      <c r="L8880">
        <v>1</v>
      </c>
      <c r="M8880" t="s">
        <v>5133</v>
      </c>
      <c r="N8880">
        <v>0.5</v>
      </c>
      <c r="O8880">
        <v>1.6254876462938901E-4</v>
      </c>
    </row>
    <row r="8881" spans="1:15">
      <c r="A8881" t="s">
        <v>9856</v>
      </c>
      <c r="B8881" t="s">
        <v>23518</v>
      </c>
      <c r="C8881" t="s">
        <v>9857</v>
      </c>
      <c r="D8881">
        <v>1</v>
      </c>
      <c r="E8881">
        <v>787</v>
      </c>
      <c r="F8881">
        <v>2</v>
      </c>
      <c r="G8881">
        <v>7393</v>
      </c>
      <c r="H8881">
        <v>0.20158492765181499</v>
      </c>
      <c r="I8881">
        <v>0.83876007220319604</v>
      </c>
      <c r="J8881">
        <v>0.81095958809365798</v>
      </c>
      <c r="K8881" t="s">
        <v>25046</v>
      </c>
      <c r="L8881">
        <v>1</v>
      </c>
      <c r="M8881" t="s">
        <v>5133</v>
      </c>
      <c r="N8881">
        <v>0.5</v>
      </c>
      <c r="O8881">
        <v>1.27064803049555E-3</v>
      </c>
    </row>
    <row r="8882" spans="1:15">
      <c r="A8882" t="s">
        <v>9858</v>
      </c>
      <c r="B8882" t="s">
        <v>23518</v>
      </c>
      <c r="C8882" t="s">
        <v>9859</v>
      </c>
      <c r="D8882">
        <v>4</v>
      </c>
      <c r="E8882">
        <v>787</v>
      </c>
      <c r="F8882">
        <v>24</v>
      </c>
      <c r="G8882">
        <v>7393</v>
      </c>
      <c r="H8882">
        <v>0.24817624512183001</v>
      </c>
      <c r="I8882">
        <v>0.96239188514146901</v>
      </c>
      <c r="J8882">
        <v>0.93049365679620899</v>
      </c>
      <c r="K8882" t="s">
        <v>29672</v>
      </c>
      <c r="L8882">
        <v>4</v>
      </c>
      <c r="M8882" t="s">
        <v>1463</v>
      </c>
      <c r="N8882">
        <v>0.16666666666666699</v>
      </c>
      <c r="O8882">
        <v>5.0825921219822103E-3</v>
      </c>
    </row>
    <row r="8883" spans="1:15">
      <c r="A8883" t="s">
        <v>9858</v>
      </c>
      <c r="B8883" t="s">
        <v>23511</v>
      </c>
      <c r="C8883" t="s">
        <v>9859</v>
      </c>
      <c r="D8883">
        <v>26</v>
      </c>
      <c r="E8883">
        <v>6152</v>
      </c>
      <c r="F8883">
        <v>31</v>
      </c>
      <c r="G8883">
        <v>7804</v>
      </c>
      <c r="H8883">
        <v>0.33265853564489101</v>
      </c>
      <c r="I8883">
        <v>0.86893692847544601</v>
      </c>
      <c r="J8883">
        <v>0.74688021897453805</v>
      </c>
      <c r="K8883" t="s">
        <v>29673</v>
      </c>
      <c r="L8883">
        <v>26</v>
      </c>
      <c r="M8883" t="s">
        <v>1463</v>
      </c>
      <c r="N8883">
        <v>0.83870967741935498</v>
      </c>
      <c r="O8883">
        <v>4.2262678803641103E-3</v>
      </c>
    </row>
    <row r="8884" spans="1:15">
      <c r="A8884" t="s">
        <v>9860</v>
      </c>
      <c r="B8884" t="s">
        <v>23511</v>
      </c>
      <c r="C8884" t="s">
        <v>9861</v>
      </c>
      <c r="D8884">
        <v>42</v>
      </c>
      <c r="E8884">
        <v>6152</v>
      </c>
      <c r="F8884">
        <v>57</v>
      </c>
      <c r="G8884">
        <v>7804</v>
      </c>
      <c r="H8884">
        <v>0.86698933643597198</v>
      </c>
      <c r="I8884">
        <v>1</v>
      </c>
      <c r="J8884">
        <v>0.85953329234717102</v>
      </c>
      <c r="K8884" t="s">
        <v>29674</v>
      </c>
      <c r="L8884">
        <v>42</v>
      </c>
      <c r="M8884" t="s">
        <v>1463</v>
      </c>
      <c r="N8884">
        <v>0.73684210526315796</v>
      </c>
      <c r="O8884">
        <v>6.8270481144343297E-3</v>
      </c>
    </row>
    <row r="8885" spans="1:15">
      <c r="A8885" t="s">
        <v>9860</v>
      </c>
      <c r="B8885" t="s">
        <v>23518</v>
      </c>
      <c r="C8885" t="s">
        <v>9861</v>
      </c>
      <c r="D8885">
        <v>4</v>
      </c>
      <c r="E8885">
        <v>787</v>
      </c>
      <c r="F8885">
        <v>52</v>
      </c>
      <c r="G8885">
        <v>7393</v>
      </c>
      <c r="H8885">
        <v>0.81895694111588702</v>
      </c>
      <c r="I8885">
        <v>1</v>
      </c>
      <c r="J8885">
        <v>0.966855260484069</v>
      </c>
      <c r="K8885" t="s">
        <v>29675</v>
      </c>
      <c r="L8885">
        <v>4</v>
      </c>
      <c r="M8885" t="s">
        <v>1463</v>
      </c>
      <c r="N8885">
        <v>7.69230769230769E-2</v>
      </c>
      <c r="O8885">
        <v>5.0825921219822103E-3</v>
      </c>
    </row>
    <row r="8886" spans="1:15">
      <c r="A8886" t="s">
        <v>9860</v>
      </c>
      <c r="B8886" t="s">
        <v>23513</v>
      </c>
      <c r="C8886" t="s">
        <v>9861</v>
      </c>
      <c r="D8886">
        <v>4</v>
      </c>
      <c r="E8886">
        <v>535</v>
      </c>
      <c r="F8886">
        <v>59</v>
      </c>
      <c r="G8886">
        <v>8124</v>
      </c>
      <c r="H8886">
        <v>0.55051885300645198</v>
      </c>
      <c r="I8886">
        <v>0.99999999999997702</v>
      </c>
      <c r="J8886">
        <v>0.95041217501583097</v>
      </c>
      <c r="K8886" t="s">
        <v>29676</v>
      </c>
      <c r="L8886">
        <v>4</v>
      </c>
      <c r="M8886" t="s">
        <v>1463</v>
      </c>
      <c r="N8886">
        <v>6.7796610169491497E-2</v>
      </c>
      <c r="O8886">
        <v>7.4766355140186902E-3</v>
      </c>
    </row>
    <row r="8887" spans="1:15">
      <c r="A8887" t="s">
        <v>9862</v>
      </c>
      <c r="B8887" t="s">
        <v>23511</v>
      </c>
      <c r="C8887" t="s">
        <v>9863</v>
      </c>
      <c r="D8887">
        <v>9</v>
      </c>
      <c r="E8887">
        <v>6152</v>
      </c>
      <c r="F8887">
        <v>12</v>
      </c>
      <c r="G8887">
        <v>7804</v>
      </c>
      <c r="H8887">
        <v>0.76277084557059505</v>
      </c>
      <c r="I8887">
        <v>0.968912233598893</v>
      </c>
      <c r="J8887">
        <v>0.832812322140707</v>
      </c>
      <c r="K8887" t="s">
        <v>29677</v>
      </c>
      <c r="L8887">
        <v>9</v>
      </c>
      <c r="M8887" t="s">
        <v>5133</v>
      </c>
      <c r="N8887">
        <v>0.75</v>
      </c>
      <c r="O8887">
        <v>1.4629388816645001E-3</v>
      </c>
    </row>
    <row r="8888" spans="1:15">
      <c r="A8888" t="s">
        <v>9862</v>
      </c>
      <c r="B8888" t="s">
        <v>23513</v>
      </c>
      <c r="C8888" t="s">
        <v>9863</v>
      </c>
      <c r="D8888">
        <v>3</v>
      </c>
      <c r="E8888">
        <v>535</v>
      </c>
      <c r="F8888">
        <v>13</v>
      </c>
      <c r="G8888">
        <v>8124</v>
      </c>
      <c r="H8888">
        <v>4.9491240634379201E-2</v>
      </c>
      <c r="I8888">
        <v>0.448760549738495</v>
      </c>
      <c r="J8888">
        <v>0.42650749013827299</v>
      </c>
      <c r="K8888" t="s">
        <v>29678</v>
      </c>
      <c r="L8888">
        <v>3</v>
      </c>
      <c r="M8888" t="s">
        <v>5133</v>
      </c>
      <c r="N8888">
        <v>0.230769230769231</v>
      </c>
      <c r="O8888">
        <v>5.60747663551402E-3</v>
      </c>
    </row>
    <row r="8889" spans="1:15">
      <c r="A8889" t="s">
        <v>9864</v>
      </c>
      <c r="B8889" t="s">
        <v>23518</v>
      </c>
      <c r="C8889" t="s">
        <v>9865</v>
      </c>
      <c r="D8889">
        <v>1</v>
      </c>
      <c r="E8889">
        <v>787</v>
      </c>
      <c r="F8889">
        <v>8</v>
      </c>
      <c r="G8889">
        <v>7393</v>
      </c>
      <c r="H8889">
        <v>0.59379355565791103</v>
      </c>
      <c r="I8889">
        <v>1</v>
      </c>
      <c r="J8889">
        <v>0.966855260484069</v>
      </c>
      <c r="K8889" t="s">
        <v>29679</v>
      </c>
      <c r="L8889">
        <v>1</v>
      </c>
      <c r="M8889" t="s">
        <v>5133</v>
      </c>
      <c r="N8889">
        <v>0.125</v>
      </c>
      <c r="O8889">
        <v>1.27064803049555E-3</v>
      </c>
    </row>
    <row r="8890" spans="1:15">
      <c r="A8890" t="s">
        <v>9864</v>
      </c>
      <c r="B8890" t="s">
        <v>23511</v>
      </c>
      <c r="C8890" t="s">
        <v>9865</v>
      </c>
      <c r="D8890">
        <v>8</v>
      </c>
      <c r="E8890">
        <v>6152</v>
      </c>
      <c r="F8890">
        <v>9</v>
      </c>
      <c r="G8890">
        <v>7804</v>
      </c>
      <c r="H8890">
        <v>0.40157748897504503</v>
      </c>
      <c r="I8890">
        <v>0.91525479399875698</v>
      </c>
      <c r="J8890">
        <v>0.78669196642228301</v>
      </c>
      <c r="K8890" t="s">
        <v>29680</v>
      </c>
      <c r="L8890">
        <v>8</v>
      </c>
      <c r="M8890" t="s">
        <v>5133</v>
      </c>
      <c r="N8890">
        <v>0.88888888888888895</v>
      </c>
      <c r="O8890">
        <v>1.3003901170351099E-3</v>
      </c>
    </row>
    <row r="8891" spans="1:15">
      <c r="A8891" t="s">
        <v>9866</v>
      </c>
      <c r="B8891" t="s">
        <v>23511</v>
      </c>
      <c r="C8891" t="s">
        <v>9867</v>
      </c>
      <c r="D8891">
        <v>6</v>
      </c>
      <c r="E8891">
        <v>6152</v>
      </c>
      <c r="F8891">
        <v>6</v>
      </c>
      <c r="G8891">
        <v>7804</v>
      </c>
      <c r="H8891">
        <v>0.23986678822258201</v>
      </c>
      <c r="I8891">
        <v>0.71382528017432401</v>
      </c>
      <c r="J8891">
        <v>0.61355659322887801</v>
      </c>
      <c r="K8891" t="s">
        <v>25004</v>
      </c>
      <c r="L8891">
        <v>6</v>
      </c>
      <c r="M8891" t="s">
        <v>5133</v>
      </c>
      <c r="N8891">
        <v>1</v>
      </c>
      <c r="O8891">
        <v>9.7529258777633303E-4</v>
      </c>
    </row>
    <row r="8892" spans="1:15">
      <c r="A8892" t="s">
        <v>9868</v>
      </c>
      <c r="B8892" t="s">
        <v>23511</v>
      </c>
      <c r="C8892" t="s">
        <v>9869</v>
      </c>
      <c r="D8892">
        <v>10</v>
      </c>
      <c r="E8892">
        <v>6152</v>
      </c>
      <c r="F8892">
        <v>10</v>
      </c>
      <c r="G8892">
        <v>7804</v>
      </c>
      <c r="H8892">
        <v>9.2537459108980397E-2</v>
      </c>
      <c r="I8892">
        <v>0.40853420848785299</v>
      </c>
      <c r="J8892">
        <v>0.35114875325800998</v>
      </c>
      <c r="K8892" t="s">
        <v>29681</v>
      </c>
      <c r="L8892">
        <v>10</v>
      </c>
      <c r="M8892" t="s">
        <v>5133</v>
      </c>
      <c r="N8892">
        <v>1</v>
      </c>
      <c r="O8892">
        <v>1.62548764629389E-3</v>
      </c>
    </row>
    <row r="8893" spans="1:15">
      <c r="A8893" t="s">
        <v>9870</v>
      </c>
      <c r="B8893" t="s">
        <v>23511</v>
      </c>
      <c r="C8893" t="s">
        <v>9871</v>
      </c>
      <c r="D8893">
        <v>55</v>
      </c>
      <c r="E8893">
        <v>6152</v>
      </c>
      <c r="F8893">
        <v>57</v>
      </c>
      <c r="G8893">
        <v>7804</v>
      </c>
      <c r="H8893">
        <v>1.6351659530137099E-4</v>
      </c>
      <c r="I8893">
        <v>3.0090109920411102E-3</v>
      </c>
      <c r="J8893">
        <v>2.5863451246979198E-3</v>
      </c>
      <c r="K8893" t="s">
        <v>29682</v>
      </c>
      <c r="L8893">
        <v>55</v>
      </c>
      <c r="M8893" t="s">
        <v>5133</v>
      </c>
      <c r="N8893">
        <v>0.96491228070175405</v>
      </c>
      <c r="O8893">
        <v>8.9401820546163892E-3</v>
      </c>
    </row>
    <row r="8894" spans="1:15">
      <c r="A8894" t="s">
        <v>9870</v>
      </c>
      <c r="B8894" t="s">
        <v>23518</v>
      </c>
      <c r="C8894" t="s">
        <v>9871</v>
      </c>
      <c r="D8894">
        <v>2</v>
      </c>
      <c r="E8894">
        <v>787</v>
      </c>
      <c r="F8894">
        <v>29</v>
      </c>
      <c r="G8894">
        <v>7393</v>
      </c>
      <c r="H8894">
        <v>0.83023930425422798</v>
      </c>
      <c r="I8894">
        <v>1</v>
      </c>
      <c r="J8894">
        <v>0.966855260484069</v>
      </c>
      <c r="K8894" t="s">
        <v>29683</v>
      </c>
      <c r="L8894">
        <v>2</v>
      </c>
      <c r="M8894" t="s">
        <v>5133</v>
      </c>
      <c r="N8894">
        <v>6.8965517241379296E-2</v>
      </c>
      <c r="O8894">
        <v>2.5412960609911099E-3</v>
      </c>
    </row>
    <row r="8895" spans="1:15">
      <c r="A8895" t="s">
        <v>9872</v>
      </c>
      <c r="B8895" t="s">
        <v>23511</v>
      </c>
      <c r="C8895" t="s">
        <v>9873</v>
      </c>
      <c r="D8895">
        <v>3</v>
      </c>
      <c r="E8895">
        <v>6152</v>
      </c>
      <c r="F8895">
        <v>3</v>
      </c>
      <c r="G8895">
        <v>7804</v>
      </c>
      <c r="H8895">
        <v>0.489837867770546</v>
      </c>
      <c r="I8895">
        <v>0.96083957126938102</v>
      </c>
      <c r="J8895">
        <v>0.82587360011061495</v>
      </c>
      <c r="K8895" t="s">
        <v>28592</v>
      </c>
      <c r="L8895">
        <v>3</v>
      </c>
      <c r="M8895" t="s">
        <v>5133</v>
      </c>
      <c r="N8895">
        <v>1</v>
      </c>
      <c r="O8895">
        <v>4.8764629388816603E-4</v>
      </c>
    </row>
    <row r="8896" spans="1:15">
      <c r="A8896" t="s">
        <v>9874</v>
      </c>
      <c r="B8896" t="s">
        <v>23511</v>
      </c>
      <c r="C8896" t="s">
        <v>9875</v>
      </c>
      <c r="D8896">
        <v>3</v>
      </c>
      <c r="E8896">
        <v>6152</v>
      </c>
      <c r="F8896">
        <v>3</v>
      </c>
      <c r="G8896">
        <v>7804</v>
      </c>
      <c r="H8896">
        <v>0.489837867770546</v>
      </c>
      <c r="I8896">
        <v>0.96083957126938102</v>
      </c>
      <c r="J8896">
        <v>0.82587360011061495</v>
      </c>
      <c r="K8896" t="s">
        <v>29684</v>
      </c>
      <c r="L8896">
        <v>3</v>
      </c>
      <c r="M8896" t="s">
        <v>5133</v>
      </c>
      <c r="N8896">
        <v>1</v>
      </c>
      <c r="O8896">
        <v>4.8764629388816603E-4</v>
      </c>
    </row>
    <row r="8897" spans="1:15">
      <c r="A8897" t="s">
        <v>9876</v>
      </c>
      <c r="B8897" t="s">
        <v>23513</v>
      </c>
      <c r="C8897" t="s">
        <v>9877</v>
      </c>
      <c r="D8897">
        <v>11</v>
      </c>
      <c r="E8897">
        <v>535</v>
      </c>
      <c r="F8897">
        <v>73</v>
      </c>
      <c r="G8897">
        <v>8124</v>
      </c>
      <c r="H8897">
        <v>7.79655519731021E-3</v>
      </c>
      <c r="I8897">
        <v>0.141910982758059</v>
      </c>
      <c r="J8897">
        <v>0.134873925781724</v>
      </c>
      <c r="K8897" t="s">
        <v>29685</v>
      </c>
      <c r="L8897">
        <v>11</v>
      </c>
      <c r="M8897" t="s">
        <v>5133</v>
      </c>
      <c r="N8897">
        <v>0.150684931506849</v>
      </c>
      <c r="O8897">
        <v>2.0560747663551399E-2</v>
      </c>
    </row>
    <row r="8898" spans="1:15">
      <c r="A8898" t="s">
        <v>9876</v>
      </c>
      <c r="B8898" t="s">
        <v>23511</v>
      </c>
      <c r="C8898" t="s">
        <v>9877</v>
      </c>
      <c r="D8898">
        <v>61</v>
      </c>
      <c r="E8898">
        <v>6152</v>
      </c>
      <c r="F8898">
        <v>81</v>
      </c>
      <c r="G8898">
        <v>7804</v>
      </c>
      <c r="H8898">
        <v>0.82162342177938796</v>
      </c>
      <c r="I8898">
        <v>0.98512758341469697</v>
      </c>
      <c r="J8898">
        <v>0.84674995515444595</v>
      </c>
      <c r="K8898" t="s">
        <v>29686</v>
      </c>
      <c r="L8898">
        <v>61</v>
      </c>
      <c r="M8898" t="s">
        <v>5133</v>
      </c>
      <c r="N8898">
        <v>0.75308641975308599</v>
      </c>
      <c r="O8898">
        <v>9.9154746423927194E-3</v>
      </c>
    </row>
    <row r="8899" spans="1:15">
      <c r="A8899" t="s">
        <v>9876</v>
      </c>
      <c r="B8899" t="s">
        <v>23518</v>
      </c>
      <c r="C8899" t="s">
        <v>9877</v>
      </c>
      <c r="D8899">
        <v>6</v>
      </c>
      <c r="E8899">
        <v>787</v>
      </c>
      <c r="F8899">
        <v>73</v>
      </c>
      <c r="G8899">
        <v>7393</v>
      </c>
      <c r="H8899">
        <v>0.80362522418969595</v>
      </c>
      <c r="I8899">
        <v>1</v>
      </c>
      <c r="J8899">
        <v>0.966855260484069</v>
      </c>
      <c r="K8899" t="s">
        <v>29687</v>
      </c>
      <c r="L8899">
        <v>6</v>
      </c>
      <c r="M8899" t="s">
        <v>5133</v>
      </c>
      <c r="N8899">
        <v>8.2191780821917804E-2</v>
      </c>
      <c r="O8899">
        <v>7.6238881829733202E-3</v>
      </c>
    </row>
    <row r="8900" spans="1:15">
      <c r="A8900" t="s">
        <v>9878</v>
      </c>
      <c r="B8900" t="s">
        <v>23511</v>
      </c>
      <c r="C8900" t="s">
        <v>9879</v>
      </c>
      <c r="D8900">
        <v>1</v>
      </c>
      <c r="E8900">
        <v>6152</v>
      </c>
      <c r="F8900">
        <v>3</v>
      </c>
      <c r="G8900">
        <v>7804</v>
      </c>
      <c r="H8900">
        <v>0.99052768249503997</v>
      </c>
      <c r="I8900">
        <v>1</v>
      </c>
      <c r="J8900">
        <v>0.85953329234717102</v>
      </c>
      <c r="K8900" t="s">
        <v>29688</v>
      </c>
      <c r="L8900">
        <v>1</v>
      </c>
      <c r="M8900" t="s">
        <v>5133</v>
      </c>
      <c r="N8900">
        <v>0.33333333333333298</v>
      </c>
      <c r="O8900">
        <v>1.6254876462938901E-4</v>
      </c>
    </row>
    <row r="8901" spans="1:15">
      <c r="A8901" t="s">
        <v>9880</v>
      </c>
      <c r="B8901" t="s">
        <v>23511</v>
      </c>
      <c r="C8901" t="s">
        <v>9881</v>
      </c>
      <c r="D8901">
        <v>1</v>
      </c>
      <c r="E8901">
        <v>6152</v>
      </c>
      <c r="F8901">
        <v>1</v>
      </c>
      <c r="G8901">
        <v>7804</v>
      </c>
      <c r="H8901">
        <v>0.788313685289595</v>
      </c>
      <c r="I8901">
        <v>0.968912233598893</v>
      </c>
      <c r="J8901">
        <v>0.832812322140707</v>
      </c>
      <c r="K8901" t="s">
        <v>29689</v>
      </c>
      <c r="L8901">
        <v>1</v>
      </c>
      <c r="M8901" t="s">
        <v>5133</v>
      </c>
      <c r="N8901">
        <v>1</v>
      </c>
      <c r="O8901">
        <v>1.6254876462938901E-4</v>
      </c>
    </row>
    <row r="8902" spans="1:15">
      <c r="A8902" t="s">
        <v>9882</v>
      </c>
      <c r="B8902" t="s">
        <v>23511</v>
      </c>
      <c r="C8902" t="s">
        <v>9883</v>
      </c>
      <c r="D8902">
        <v>206</v>
      </c>
      <c r="E8902">
        <v>6152</v>
      </c>
      <c r="F8902">
        <v>239</v>
      </c>
      <c r="G8902">
        <v>7804</v>
      </c>
      <c r="H8902">
        <v>2.0867384091600499E-3</v>
      </c>
      <c r="I8902">
        <v>2.4112605209132301E-2</v>
      </c>
      <c r="J8902">
        <v>2.0725586942473E-2</v>
      </c>
      <c r="K8902" t="s">
        <v>29690</v>
      </c>
      <c r="L8902">
        <v>206</v>
      </c>
      <c r="M8902" t="s">
        <v>5133</v>
      </c>
      <c r="N8902">
        <v>0.86192468619246898</v>
      </c>
      <c r="O8902">
        <v>3.3485045513654103E-2</v>
      </c>
    </row>
    <row r="8903" spans="1:15">
      <c r="A8903" t="s">
        <v>9882</v>
      </c>
      <c r="B8903" t="s">
        <v>23518</v>
      </c>
      <c r="C8903" t="s">
        <v>9883</v>
      </c>
      <c r="D8903">
        <v>13</v>
      </c>
      <c r="E8903">
        <v>787</v>
      </c>
      <c r="F8903">
        <v>211</v>
      </c>
      <c r="G8903">
        <v>7393</v>
      </c>
      <c r="H8903">
        <v>0.99189032572080904</v>
      </c>
      <c r="I8903">
        <v>1</v>
      </c>
      <c r="J8903">
        <v>0.966855260484069</v>
      </c>
      <c r="K8903" t="s">
        <v>27645</v>
      </c>
      <c r="L8903">
        <v>13</v>
      </c>
      <c r="M8903" t="s">
        <v>5133</v>
      </c>
      <c r="N8903">
        <v>6.1611374407582901E-2</v>
      </c>
      <c r="O8903">
        <v>1.6518424396442199E-2</v>
      </c>
    </row>
    <row r="8904" spans="1:15">
      <c r="A8904" t="s">
        <v>9882</v>
      </c>
      <c r="B8904" t="s">
        <v>23513</v>
      </c>
      <c r="C8904" t="s">
        <v>9883</v>
      </c>
      <c r="D8904">
        <v>13</v>
      </c>
      <c r="E8904">
        <v>535</v>
      </c>
      <c r="F8904">
        <v>246</v>
      </c>
      <c r="G8904">
        <v>8124</v>
      </c>
      <c r="H8904">
        <v>0.832731332613875</v>
      </c>
      <c r="I8904">
        <v>0.99999999999997702</v>
      </c>
      <c r="J8904">
        <v>0.95041217501583097</v>
      </c>
      <c r="K8904" t="s">
        <v>27644</v>
      </c>
      <c r="L8904">
        <v>13</v>
      </c>
      <c r="M8904" t="s">
        <v>5133</v>
      </c>
      <c r="N8904">
        <v>5.2845528455284597E-2</v>
      </c>
      <c r="O8904">
        <v>2.4299065420560699E-2</v>
      </c>
    </row>
    <row r="8905" spans="1:15">
      <c r="A8905" t="s">
        <v>9884</v>
      </c>
      <c r="B8905" t="s">
        <v>23511</v>
      </c>
      <c r="C8905" t="s">
        <v>9885</v>
      </c>
      <c r="D8905">
        <v>101</v>
      </c>
      <c r="E8905">
        <v>6152</v>
      </c>
      <c r="F8905">
        <v>119</v>
      </c>
      <c r="G8905">
        <v>7804</v>
      </c>
      <c r="H8905">
        <v>6.1126452110733802E-2</v>
      </c>
      <c r="I8905">
        <v>0.31474368254716201</v>
      </c>
      <c r="J8905">
        <v>0.27053267370523498</v>
      </c>
      <c r="K8905" t="s">
        <v>29691</v>
      </c>
      <c r="L8905">
        <v>101</v>
      </c>
      <c r="M8905" t="s">
        <v>5133</v>
      </c>
      <c r="N8905">
        <v>0.84873949579831898</v>
      </c>
      <c r="O8905">
        <v>1.64174252275683E-2</v>
      </c>
    </row>
    <row r="8906" spans="1:15">
      <c r="A8906" t="s">
        <v>9884</v>
      </c>
      <c r="B8906" t="s">
        <v>23518</v>
      </c>
      <c r="C8906" t="s">
        <v>9885</v>
      </c>
      <c r="D8906">
        <v>10</v>
      </c>
      <c r="E8906">
        <v>787</v>
      </c>
      <c r="F8906">
        <v>117</v>
      </c>
      <c r="G8906">
        <v>7393</v>
      </c>
      <c r="H8906">
        <v>0.81217011061855304</v>
      </c>
      <c r="I8906">
        <v>1</v>
      </c>
      <c r="J8906">
        <v>0.966855260484069</v>
      </c>
      <c r="K8906" t="s">
        <v>27454</v>
      </c>
      <c r="L8906">
        <v>10</v>
      </c>
      <c r="M8906" t="s">
        <v>5133</v>
      </c>
      <c r="N8906">
        <v>8.54700854700855E-2</v>
      </c>
      <c r="O8906">
        <v>1.2706480304955499E-2</v>
      </c>
    </row>
    <row r="8907" spans="1:15">
      <c r="A8907" t="s">
        <v>9884</v>
      </c>
      <c r="B8907" t="s">
        <v>23513</v>
      </c>
      <c r="C8907" t="s">
        <v>9885</v>
      </c>
      <c r="D8907">
        <v>7</v>
      </c>
      <c r="E8907">
        <v>535</v>
      </c>
      <c r="F8907">
        <v>121</v>
      </c>
      <c r="G8907">
        <v>8124</v>
      </c>
      <c r="H8907">
        <v>0.69282848106861805</v>
      </c>
      <c r="I8907">
        <v>0.99999999999997702</v>
      </c>
      <c r="J8907">
        <v>0.95041217501583097</v>
      </c>
      <c r="K8907" t="s">
        <v>29692</v>
      </c>
      <c r="L8907">
        <v>7</v>
      </c>
      <c r="M8907" t="s">
        <v>5133</v>
      </c>
      <c r="N8907">
        <v>5.7851239669421503E-2</v>
      </c>
      <c r="O8907">
        <v>1.3084112149532701E-2</v>
      </c>
    </row>
    <row r="8908" spans="1:15">
      <c r="A8908" t="s">
        <v>9886</v>
      </c>
      <c r="B8908" t="s">
        <v>23511</v>
      </c>
      <c r="C8908" t="s">
        <v>9887</v>
      </c>
      <c r="D8908">
        <v>97</v>
      </c>
      <c r="E8908">
        <v>6152</v>
      </c>
      <c r="F8908">
        <v>115</v>
      </c>
      <c r="G8908">
        <v>7804</v>
      </c>
      <c r="H8908">
        <v>8.6197985017369097E-2</v>
      </c>
      <c r="I8908">
        <v>0.39618074813071802</v>
      </c>
      <c r="J8908">
        <v>0.34053054280536099</v>
      </c>
      <c r="K8908" t="s">
        <v>29693</v>
      </c>
      <c r="L8908">
        <v>97</v>
      </c>
      <c r="M8908" t="s">
        <v>5133</v>
      </c>
      <c r="N8908">
        <v>0.84347826086956501</v>
      </c>
      <c r="O8908">
        <v>1.5767230169050701E-2</v>
      </c>
    </row>
    <row r="8909" spans="1:15">
      <c r="A8909" t="s">
        <v>9886</v>
      </c>
      <c r="B8909" t="s">
        <v>23518</v>
      </c>
      <c r="C8909" t="s">
        <v>9887</v>
      </c>
      <c r="D8909">
        <v>10</v>
      </c>
      <c r="E8909">
        <v>787</v>
      </c>
      <c r="F8909">
        <v>113</v>
      </c>
      <c r="G8909">
        <v>7393</v>
      </c>
      <c r="H8909">
        <v>0.776914416149039</v>
      </c>
      <c r="I8909">
        <v>1</v>
      </c>
      <c r="J8909">
        <v>0.966855260484069</v>
      </c>
      <c r="K8909" t="s">
        <v>27454</v>
      </c>
      <c r="L8909">
        <v>10</v>
      </c>
      <c r="M8909" t="s">
        <v>5133</v>
      </c>
      <c r="N8909">
        <v>8.8495575221238895E-2</v>
      </c>
      <c r="O8909">
        <v>1.2706480304955499E-2</v>
      </c>
    </row>
    <row r="8910" spans="1:15">
      <c r="A8910" t="s">
        <v>9886</v>
      </c>
      <c r="B8910" t="s">
        <v>23513</v>
      </c>
      <c r="C8910" t="s">
        <v>9887</v>
      </c>
      <c r="D8910">
        <v>7</v>
      </c>
      <c r="E8910">
        <v>535</v>
      </c>
      <c r="F8910">
        <v>117</v>
      </c>
      <c r="G8910">
        <v>8124</v>
      </c>
      <c r="H8910">
        <v>0.65851789255381599</v>
      </c>
      <c r="I8910">
        <v>0.99999999999997702</v>
      </c>
      <c r="J8910">
        <v>0.95041217501583097</v>
      </c>
      <c r="K8910" t="s">
        <v>29692</v>
      </c>
      <c r="L8910">
        <v>7</v>
      </c>
      <c r="M8910" t="s">
        <v>5133</v>
      </c>
      <c r="N8910">
        <v>5.9829059829059797E-2</v>
      </c>
      <c r="O8910">
        <v>1.3084112149532701E-2</v>
      </c>
    </row>
    <row r="8911" spans="1:15">
      <c r="A8911" t="s">
        <v>9888</v>
      </c>
      <c r="B8911" t="s">
        <v>23511</v>
      </c>
      <c r="C8911" t="s">
        <v>9889</v>
      </c>
      <c r="D8911">
        <v>4</v>
      </c>
      <c r="E8911">
        <v>6152</v>
      </c>
      <c r="F8911">
        <v>5</v>
      </c>
      <c r="G8911">
        <v>7804</v>
      </c>
      <c r="H8911">
        <v>0.71320711691885297</v>
      </c>
      <c r="I8911">
        <v>0.968912233598893</v>
      </c>
      <c r="J8911">
        <v>0.832812322140707</v>
      </c>
      <c r="K8911" t="s">
        <v>29694</v>
      </c>
      <c r="L8911">
        <v>4</v>
      </c>
      <c r="M8911" t="s">
        <v>5133</v>
      </c>
      <c r="N8911">
        <v>0.8</v>
      </c>
      <c r="O8911">
        <v>6.5019505851755496E-4</v>
      </c>
    </row>
    <row r="8912" spans="1:15">
      <c r="A8912" t="s">
        <v>9888</v>
      </c>
      <c r="B8912" t="s">
        <v>23513</v>
      </c>
      <c r="C8912" t="s">
        <v>9889</v>
      </c>
      <c r="D8912">
        <v>1</v>
      </c>
      <c r="E8912">
        <v>535</v>
      </c>
      <c r="F8912">
        <v>3</v>
      </c>
      <c r="G8912">
        <v>8124</v>
      </c>
      <c r="H8912">
        <v>0.184859247501582</v>
      </c>
      <c r="I8912">
        <v>0.75508452473579202</v>
      </c>
      <c r="J8912">
        <v>0.71764152547495597</v>
      </c>
      <c r="K8912" t="s">
        <v>23888</v>
      </c>
      <c r="L8912">
        <v>1</v>
      </c>
      <c r="M8912" t="s">
        <v>5133</v>
      </c>
      <c r="N8912">
        <v>0.33333333333333298</v>
      </c>
      <c r="O8912">
        <v>1.8691588785046699E-3</v>
      </c>
    </row>
    <row r="8913" spans="1:15">
      <c r="A8913" t="s">
        <v>9890</v>
      </c>
      <c r="B8913" t="s">
        <v>23511</v>
      </c>
      <c r="C8913" t="s">
        <v>9891</v>
      </c>
      <c r="D8913">
        <v>38</v>
      </c>
      <c r="E8913">
        <v>6152</v>
      </c>
      <c r="F8913">
        <v>40</v>
      </c>
      <c r="G8913">
        <v>7804</v>
      </c>
      <c r="H8913">
        <v>4.9364215228166501E-3</v>
      </c>
      <c r="I8913">
        <v>4.8941661522789399E-2</v>
      </c>
      <c r="J8913">
        <v>4.2066987461624003E-2</v>
      </c>
      <c r="K8913" t="s">
        <v>29695</v>
      </c>
      <c r="L8913">
        <v>38</v>
      </c>
      <c r="M8913" t="s">
        <v>2729</v>
      </c>
      <c r="N8913">
        <v>0.95</v>
      </c>
      <c r="O8913">
        <v>6.1768530559167803E-3</v>
      </c>
    </row>
    <row r="8914" spans="1:15">
      <c r="A8914" t="s">
        <v>9890</v>
      </c>
      <c r="B8914" t="s">
        <v>23518</v>
      </c>
      <c r="C8914" t="s">
        <v>9891</v>
      </c>
      <c r="D8914">
        <v>1</v>
      </c>
      <c r="E8914">
        <v>787</v>
      </c>
      <c r="F8914">
        <v>36</v>
      </c>
      <c r="G8914">
        <v>7393</v>
      </c>
      <c r="H8914">
        <v>0.98278848660602003</v>
      </c>
      <c r="I8914">
        <v>1</v>
      </c>
      <c r="J8914">
        <v>0.966855260484069</v>
      </c>
      <c r="K8914" t="s">
        <v>24685</v>
      </c>
      <c r="L8914">
        <v>1</v>
      </c>
      <c r="M8914" t="s">
        <v>2729</v>
      </c>
      <c r="N8914">
        <v>2.7777777777777801E-2</v>
      </c>
      <c r="O8914">
        <v>1.27064803049555E-3</v>
      </c>
    </row>
    <row r="8915" spans="1:15">
      <c r="A8915" t="s">
        <v>9892</v>
      </c>
      <c r="B8915" t="s">
        <v>23511</v>
      </c>
      <c r="C8915" t="s">
        <v>9893</v>
      </c>
      <c r="D8915">
        <v>4</v>
      </c>
      <c r="E8915">
        <v>6152</v>
      </c>
      <c r="F8915">
        <v>4</v>
      </c>
      <c r="G8915">
        <v>7804</v>
      </c>
      <c r="H8915">
        <v>0.38610601832086699</v>
      </c>
      <c r="I8915">
        <v>0.90829480295553899</v>
      </c>
      <c r="J8915">
        <v>0.78070962240619901</v>
      </c>
      <c r="K8915" t="s">
        <v>29696</v>
      </c>
      <c r="L8915">
        <v>4</v>
      </c>
      <c r="M8915" t="s">
        <v>2729</v>
      </c>
      <c r="N8915">
        <v>1</v>
      </c>
      <c r="O8915">
        <v>6.5019505851755496E-4</v>
      </c>
    </row>
    <row r="8916" spans="1:15">
      <c r="A8916" t="s">
        <v>9894</v>
      </c>
      <c r="B8916" t="s">
        <v>23511</v>
      </c>
      <c r="C8916" t="s">
        <v>9895</v>
      </c>
      <c r="D8916">
        <v>60</v>
      </c>
      <c r="E8916">
        <v>6152</v>
      </c>
      <c r="F8916">
        <v>70</v>
      </c>
      <c r="G8916">
        <v>7804</v>
      </c>
      <c r="H8916">
        <v>9.8457162131509193E-2</v>
      </c>
      <c r="I8916">
        <v>0.42588346273493299</v>
      </c>
      <c r="J8916">
        <v>0.36606101488077097</v>
      </c>
      <c r="K8916" t="s">
        <v>29019</v>
      </c>
      <c r="L8916">
        <v>60</v>
      </c>
      <c r="M8916" t="s">
        <v>2729</v>
      </c>
      <c r="N8916">
        <v>0.85714285714285698</v>
      </c>
      <c r="O8916">
        <v>9.7529258777633299E-3</v>
      </c>
    </row>
    <row r="8917" spans="1:15">
      <c r="A8917" t="s">
        <v>9894</v>
      </c>
      <c r="B8917" t="s">
        <v>23518</v>
      </c>
      <c r="C8917" t="s">
        <v>9895</v>
      </c>
      <c r="D8917">
        <v>5</v>
      </c>
      <c r="E8917">
        <v>787</v>
      </c>
      <c r="F8917">
        <v>64</v>
      </c>
      <c r="G8917">
        <v>7393</v>
      </c>
      <c r="H8917">
        <v>0.82584365513978997</v>
      </c>
      <c r="I8917">
        <v>1</v>
      </c>
      <c r="J8917">
        <v>0.966855260484069</v>
      </c>
      <c r="K8917" t="s">
        <v>29017</v>
      </c>
      <c r="L8917">
        <v>5</v>
      </c>
      <c r="M8917" t="s">
        <v>2729</v>
      </c>
      <c r="N8917">
        <v>7.8125E-2</v>
      </c>
      <c r="O8917">
        <v>6.35324015247776E-3</v>
      </c>
    </row>
    <row r="8918" spans="1:15">
      <c r="A8918" t="s">
        <v>9896</v>
      </c>
      <c r="B8918" t="s">
        <v>23518</v>
      </c>
      <c r="C8918" t="s">
        <v>9897</v>
      </c>
      <c r="D8918">
        <v>2</v>
      </c>
      <c r="E8918">
        <v>787</v>
      </c>
      <c r="F8918">
        <v>9</v>
      </c>
      <c r="G8918">
        <v>7393</v>
      </c>
      <c r="H8918">
        <v>0.247486748132145</v>
      </c>
      <c r="I8918">
        <v>0.96239188514146901</v>
      </c>
      <c r="J8918">
        <v>0.93049365679620899</v>
      </c>
      <c r="K8918" t="s">
        <v>25436</v>
      </c>
      <c r="L8918">
        <v>2</v>
      </c>
      <c r="M8918" t="s">
        <v>1463</v>
      </c>
      <c r="N8918">
        <v>0.22222222222222199</v>
      </c>
      <c r="O8918">
        <v>2.5412960609911099E-3</v>
      </c>
    </row>
    <row r="8919" spans="1:15">
      <c r="A8919" t="s">
        <v>9896</v>
      </c>
      <c r="B8919" t="s">
        <v>23511</v>
      </c>
      <c r="C8919" t="s">
        <v>9897</v>
      </c>
      <c r="D8919">
        <v>7</v>
      </c>
      <c r="E8919">
        <v>6152</v>
      </c>
      <c r="F8919">
        <v>9</v>
      </c>
      <c r="G8919">
        <v>7804</v>
      </c>
      <c r="H8919">
        <v>0.70695686083507503</v>
      </c>
      <c r="I8919">
        <v>0.968912233598893</v>
      </c>
      <c r="J8919">
        <v>0.832812322140707</v>
      </c>
      <c r="K8919" t="s">
        <v>29697</v>
      </c>
      <c r="L8919">
        <v>7</v>
      </c>
      <c r="M8919" t="s">
        <v>1463</v>
      </c>
      <c r="N8919">
        <v>0.77777777777777801</v>
      </c>
      <c r="O8919">
        <v>1.13784135240572E-3</v>
      </c>
    </row>
    <row r="8920" spans="1:15">
      <c r="A8920" t="s">
        <v>9898</v>
      </c>
      <c r="B8920" t="s">
        <v>23511</v>
      </c>
      <c r="C8920" t="s">
        <v>9899</v>
      </c>
      <c r="D8920">
        <v>1</v>
      </c>
      <c r="E8920">
        <v>6152</v>
      </c>
      <c r="F8920">
        <v>1</v>
      </c>
      <c r="G8920">
        <v>7804</v>
      </c>
      <c r="H8920">
        <v>0.788313685289595</v>
      </c>
      <c r="I8920">
        <v>0.968912233598893</v>
      </c>
      <c r="J8920">
        <v>0.832812322140707</v>
      </c>
      <c r="K8920" t="s">
        <v>29698</v>
      </c>
      <c r="L8920">
        <v>1</v>
      </c>
      <c r="M8920" t="s">
        <v>1463</v>
      </c>
      <c r="N8920">
        <v>1</v>
      </c>
      <c r="O8920">
        <v>1.6254876462938901E-4</v>
      </c>
    </row>
    <row r="8921" spans="1:15">
      <c r="A8921" t="s">
        <v>9900</v>
      </c>
      <c r="B8921" t="s">
        <v>23511</v>
      </c>
      <c r="C8921" t="s">
        <v>9901</v>
      </c>
      <c r="D8921">
        <v>2</v>
      </c>
      <c r="E8921">
        <v>6152</v>
      </c>
      <c r="F8921">
        <v>2</v>
      </c>
      <c r="G8921">
        <v>7804</v>
      </c>
      <c r="H8921">
        <v>0.62141708038142995</v>
      </c>
      <c r="I8921">
        <v>0.968912233598893</v>
      </c>
      <c r="J8921">
        <v>0.832812322140707</v>
      </c>
      <c r="K8921" t="s">
        <v>29699</v>
      </c>
      <c r="L8921">
        <v>2</v>
      </c>
      <c r="M8921" t="s">
        <v>5133</v>
      </c>
      <c r="N8921">
        <v>1</v>
      </c>
      <c r="O8921">
        <v>3.2509752925877802E-4</v>
      </c>
    </row>
    <row r="8922" spans="1:15">
      <c r="A8922" t="s">
        <v>9902</v>
      </c>
      <c r="B8922" t="s">
        <v>23513</v>
      </c>
      <c r="C8922" t="s">
        <v>9903</v>
      </c>
      <c r="D8922">
        <v>1</v>
      </c>
      <c r="E8922">
        <v>535</v>
      </c>
      <c r="F8922">
        <v>3</v>
      </c>
      <c r="G8922">
        <v>8124</v>
      </c>
      <c r="H8922">
        <v>0.184859247501582</v>
      </c>
      <c r="I8922">
        <v>0.75508452473579202</v>
      </c>
      <c r="J8922">
        <v>0.71764152547495597</v>
      </c>
      <c r="K8922" t="s">
        <v>28683</v>
      </c>
      <c r="L8922">
        <v>1</v>
      </c>
      <c r="M8922" t="s">
        <v>5133</v>
      </c>
      <c r="N8922">
        <v>0.33333333333333298</v>
      </c>
      <c r="O8922">
        <v>1.8691588785046699E-3</v>
      </c>
    </row>
    <row r="8923" spans="1:15">
      <c r="A8923" t="s">
        <v>9902</v>
      </c>
      <c r="B8923" t="s">
        <v>23511</v>
      </c>
      <c r="C8923" t="s">
        <v>9903</v>
      </c>
      <c r="D8923">
        <v>2</v>
      </c>
      <c r="E8923">
        <v>6152</v>
      </c>
      <c r="F8923">
        <v>3</v>
      </c>
      <c r="G8923">
        <v>7804</v>
      </c>
      <c r="H8923">
        <v>0.88457550560319997</v>
      </c>
      <c r="I8923">
        <v>1</v>
      </c>
      <c r="J8923">
        <v>0.85953329234717102</v>
      </c>
      <c r="K8923" t="s">
        <v>29700</v>
      </c>
      <c r="L8923">
        <v>2</v>
      </c>
      <c r="M8923" t="s">
        <v>5133</v>
      </c>
      <c r="N8923">
        <v>0.66666666666666696</v>
      </c>
      <c r="O8923">
        <v>3.2509752925877802E-4</v>
      </c>
    </row>
    <row r="8924" spans="1:15">
      <c r="A8924" t="s">
        <v>9904</v>
      </c>
      <c r="B8924" t="s">
        <v>23511</v>
      </c>
      <c r="C8924" t="s">
        <v>9905</v>
      </c>
      <c r="D8924">
        <v>5</v>
      </c>
      <c r="E8924">
        <v>6152</v>
      </c>
      <c r="F8924">
        <v>5</v>
      </c>
      <c r="G8924">
        <v>7804</v>
      </c>
      <c r="H8924">
        <v>0.30433074367137097</v>
      </c>
      <c r="I8924">
        <v>0.81020448119108801</v>
      </c>
      <c r="J8924">
        <v>0.69639772519260701</v>
      </c>
      <c r="K8924" t="s">
        <v>29701</v>
      </c>
      <c r="L8924">
        <v>5</v>
      </c>
      <c r="M8924" t="s">
        <v>2729</v>
      </c>
      <c r="N8924">
        <v>1</v>
      </c>
      <c r="O8924">
        <v>8.1274382314694405E-4</v>
      </c>
    </row>
    <row r="8925" spans="1:15">
      <c r="A8925" t="s">
        <v>9906</v>
      </c>
      <c r="B8925" t="s">
        <v>23513</v>
      </c>
      <c r="C8925" t="s">
        <v>9907</v>
      </c>
      <c r="D8925">
        <v>2</v>
      </c>
      <c r="E8925">
        <v>535</v>
      </c>
      <c r="F8925">
        <v>33</v>
      </c>
      <c r="G8925">
        <v>8124</v>
      </c>
      <c r="H8925">
        <v>0.64929207077217699</v>
      </c>
      <c r="I8925">
        <v>0.99999999999997702</v>
      </c>
      <c r="J8925">
        <v>0.95041217501583097</v>
      </c>
      <c r="K8925" t="s">
        <v>25352</v>
      </c>
      <c r="L8925">
        <v>2</v>
      </c>
      <c r="M8925" t="s">
        <v>2729</v>
      </c>
      <c r="N8925">
        <v>6.0606060606060601E-2</v>
      </c>
      <c r="O8925">
        <v>3.7383177570093499E-3</v>
      </c>
    </row>
    <row r="8926" spans="1:15">
      <c r="A8926" t="s">
        <v>9906</v>
      </c>
      <c r="B8926" t="s">
        <v>23518</v>
      </c>
      <c r="C8926" t="s">
        <v>9907</v>
      </c>
      <c r="D8926">
        <v>2</v>
      </c>
      <c r="E8926">
        <v>787</v>
      </c>
      <c r="F8926">
        <v>27</v>
      </c>
      <c r="G8926">
        <v>7393</v>
      </c>
      <c r="H8926">
        <v>0.79863159465376998</v>
      </c>
      <c r="I8926">
        <v>1</v>
      </c>
      <c r="J8926">
        <v>0.966855260484069</v>
      </c>
      <c r="K8926" t="s">
        <v>29702</v>
      </c>
      <c r="L8926">
        <v>2</v>
      </c>
      <c r="M8926" t="s">
        <v>2729</v>
      </c>
      <c r="N8926">
        <v>7.4074074074074098E-2</v>
      </c>
      <c r="O8926">
        <v>2.5412960609911099E-3</v>
      </c>
    </row>
    <row r="8927" spans="1:15">
      <c r="A8927" t="s">
        <v>9906</v>
      </c>
      <c r="B8927" t="s">
        <v>23511</v>
      </c>
      <c r="C8927" t="s">
        <v>9907</v>
      </c>
      <c r="D8927">
        <v>23</v>
      </c>
      <c r="E8927">
        <v>6152</v>
      </c>
      <c r="F8927">
        <v>29</v>
      </c>
      <c r="G8927">
        <v>7804</v>
      </c>
      <c r="H8927">
        <v>0.58195437840030795</v>
      </c>
      <c r="I8927">
        <v>0.968912233598893</v>
      </c>
      <c r="J8927">
        <v>0.832812322140707</v>
      </c>
      <c r="K8927" t="s">
        <v>29703</v>
      </c>
      <c r="L8927">
        <v>23</v>
      </c>
      <c r="M8927" t="s">
        <v>2729</v>
      </c>
      <c r="N8927">
        <v>0.79310344827586199</v>
      </c>
      <c r="O8927">
        <v>3.73862158647594E-3</v>
      </c>
    </row>
    <row r="8928" spans="1:15">
      <c r="A8928" t="s">
        <v>9908</v>
      </c>
      <c r="B8928" t="s">
        <v>23511</v>
      </c>
      <c r="C8928" t="s">
        <v>9909</v>
      </c>
      <c r="D8928">
        <v>15</v>
      </c>
      <c r="E8928">
        <v>6152</v>
      </c>
      <c r="F8928">
        <v>19</v>
      </c>
      <c r="G8928">
        <v>7804</v>
      </c>
      <c r="H8928">
        <v>0.62495457453607595</v>
      </c>
      <c r="I8928">
        <v>0.968912233598893</v>
      </c>
      <c r="J8928">
        <v>0.832812322140707</v>
      </c>
      <c r="K8928" t="s">
        <v>25374</v>
      </c>
      <c r="L8928">
        <v>15</v>
      </c>
      <c r="M8928" t="s">
        <v>2729</v>
      </c>
      <c r="N8928">
        <v>0.78947368421052599</v>
      </c>
      <c r="O8928">
        <v>2.4382314694408299E-3</v>
      </c>
    </row>
    <row r="8929" spans="1:15">
      <c r="A8929" t="s">
        <v>9908</v>
      </c>
      <c r="B8929" t="s">
        <v>23518</v>
      </c>
      <c r="C8929" t="s">
        <v>9909</v>
      </c>
      <c r="D8929">
        <v>4</v>
      </c>
      <c r="E8929">
        <v>787</v>
      </c>
      <c r="F8929">
        <v>19</v>
      </c>
      <c r="G8929">
        <v>7393</v>
      </c>
      <c r="H8929">
        <v>0.13620428310767099</v>
      </c>
      <c r="I8929">
        <v>0.734130643124697</v>
      </c>
      <c r="J8929">
        <v>0.70979807418766605</v>
      </c>
      <c r="K8929" t="s">
        <v>25375</v>
      </c>
      <c r="L8929">
        <v>4</v>
      </c>
      <c r="M8929" t="s">
        <v>2729</v>
      </c>
      <c r="N8929">
        <v>0.21052631578947401</v>
      </c>
      <c r="O8929">
        <v>5.0825921219822103E-3</v>
      </c>
    </row>
    <row r="8930" spans="1:15">
      <c r="A8930" t="s">
        <v>9910</v>
      </c>
      <c r="B8930" t="s">
        <v>23511</v>
      </c>
      <c r="C8930" t="s">
        <v>9911</v>
      </c>
      <c r="D8930">
        <v>20</v>
      </c>
      <c r="E8930">
        <v>6152</v>
      </c>
      <c r="F8930">
        <v>29</v>
      </c>
      <c r="G8930">
        <v>7804</v>
      </c>
      <c r="H8930">
        <v>0.93161535631571402</v>
      </c>
      <c r="I8930">
        <v>1</v>
      </c>
      <c r="J8930">
        <v>0.85953329234717102</v>
      </c>
      <c r="K8930" t="s">
        <v>29704</v>
      </c>
      <c r="L8930">
        <v>20</v>
      </c>
      <c r="M8930" t="s">
        <v>5133</v>
      </c>
      <c r="N8930">
        <v>0.68965517241379304</v>
      </c>
      <c r="O8930">
        <v>3.2509752925877801E-3</v>
      </c>
    </row>
    <row r="8931" spans="1:15">
      <c r="A8931" t="s">
        <v>9910</v>
      </c>
      <c r="B8931" t="s">
        <v>23518</v>
      </c>
      <c r="C8931" t="s">
        <v>9911</v>
      </c>
      <c r="D8931">
        <v>3</v>
      </c>
      <c r="E8931">
        <v>787</v>
      </c>
      <c r="F8931">
        <v>26</v>
      </c>
      <c r="G8931">
        <v>7393</v>
      </c>
      <c r="H8931">
        <v>0.53353904930310803</v>
      </c>
      <c r="I8931">
        <v>1</v>
      </c>
      <c r="J8931">
        <v>0.966855260484069</v>
      </c>
      <c r="K8931" t="s">
        <v>29705</v>
      </c>
      <c r="L8931">
        <v>3</v>
      </c>
      <c r="M8931" t="s">
        <v>5133</v>
      </c>
      <c r="N8931">
        <v>0.115384615384615</v>
      </c>
      <c r="O8931">
        <v>3.8119440914866601E-3</v>
      </c>
    </row>
    <row r="8932" spans="1:15">
      <c r="A8932" t="s">
        <v>9910</v>
      </c>
      <c r="B8932" t="s">
        <v>23513</v>
      </c>
      <c r="C8932" t="s">
        <v>9911</v>
      </c>
      <c r="D8932">
        <v>1</v>
      </c>
      <c r="E8932">
        <v>535</v>
      </c>
      <c r="F8932">
        <v>27</v>
      </c>
      <c r="G8932">
        <v>8124</v>
      </c>
      <c r="H8932">
        <v>0.841558314604401</v>
      </c>
      <c r="I8932">
        <v>0.99999999999997702</v>
      </c>
      <c r="J8932">
        <v>0.95041217501583097</v>
      </c>
      <c r="K8932" t="s">
        <v>23888</v>
      </c>
      <c r="L8932">
        <v>1</v>
      </c>
      <c r="M8932" t="s">
        <v>5133</v>
      </c>
      <c r="N8932">
        <v>3.7037037037037E-2</v>
      </c>
      <c r="O8932">
        <v>1.8691588785046699E-3</v>
      </c>
    </row>
    <row r="8933" spans="1:15">
      <c r="A8933" t="s">
        <v>9912</v>
      </c>
      <c r="B8933" t="s">
        <v>23511</v>
      </c>
      <c r="C8933" t="s">
        <v>9913</v>
      </c>
      <c r="D8933">
        <v>3</v>
      </c>
      <c r="E8933">
        <v>6152</v>
      </c>
      <c r="F8933">
        <v>5</v>
      </c>
      <c r="G8933">
        <v>7804</v>
      </c>
      <c r="H8933">
        <v>0.93277286492067202</v>
      </c>
      <c r="I8933">
        <v>1</v>
      </c>
      <c r="J8933">
        <v>0.85953329234717102</v>
      </c>
      <c r="K8933" t="s">
        <v>29706</v>
      </c>
      <c r="L8933">
        <v>3</v>
      </c>
      <c r="M8933" t="s">
        <v>2729</v>
      </c>
      <c r="N8933">
        <v>0.6</v>
      </c>
      <c r="O8933">
        <v>4.8764629388816603E-4</v>
      </c>
    </row>
    <row r="8934" spans="1:15">
      <c r="A8934" t="s">
        <v>9912</v>
      </c>
      <c r="B8934" t="s">
        <v>23513</v>
      </c>
      <c r="C8934" t="s">
        <v>9913</v>
      </c>
      <c r="D8934">
        <v>1</v>
      </c>
      <c r="E8934">
        <v>535</v>
      </c>
      <c r="F8934">
        <v>5</v>
      </c>
      <c r="G8934">
        <v>8124</v>
      </c>
      <c r="H8934">
        <v>0.28872836491514098</v>
      </c>
      <c r="I8934">
        <v>0.92669970177713501</v>
      </c>
      <c r="J8934">
        <v>0.88074667915254901</v>
      </c>
      <c r="K8934" t="s">
        <v>23888</v>
      </c>
      <c r="L8934">
        <v>1</v>
      </c>
      <c r="M8934" t="s">
        <v>2729</v>
      </c>
      <c r="N8934">
        <v>0.2</v>
      </c>
      <c r="O8934">
        <v>1.8691588785046699E-3</v>
      </c>
    </row>
    <row r="8935" spans="1:15">
      <c r="A8935" t="s">
        <v>9912</v>
      </c>
      <c r="B8935" t="s">
        <v>23518</v>
      </c>
      <c r="C8935" t="s">
        <v>9913</v>
      </c>
      <c r="D8935">
        <v>1</v>
      </c>
      <c r="E8935">
        <v>787</v>
      </c>
      <c r="F8935">
        <v>5</v>
      </c>
      <c r="G8935">
        <v>7393</v>
      </c>
      <c r="H8935">
        <v>0.430466464429208</v>
      </c>
      <c r="I8935">
        <v>1</v>
      </c>
      <c r="J8935">
        <v>0.966855260484069</v>
      </c>
      <c r="K8935" t="s">
        <v>29707</v>
      </c>
      <c r="L8935">
        <v>1</v>
      </c>
      <c r="M8935" t="s">
        <v>2729</v>
      </c>
      <c r="N8935">
        <v>0.2</v>
      </c>
      <c r="O8935">
        <v>1.27064803049555E-3</v>
      </c>
    </row>
    <row r="8936" spans="1:15">
      <c r="A8936" t="s">
        <v>9914</v>
      </c>
      <c r="B8936" t="s">
        <v>23511</v>
      </c>
      <c r="C8936" t="s">
        <v>9915</v>
      </c>
      <c r="D8936">
        <v>4</v>
      </c>
      <c r="E8936">
        <v>6152</v>
      </c>
      <c r="F8936">
        <v>6</v>
      </c>
      <c r="G8936">
        <v>7804</v>
      </c>
      <c r="H8936">
        <v>0.88632030892592895</v>
      </c>
      <c r="I8936">
        <v>1</v>
      </c>
      <c r="J8936">
        <v>0.85953329234717102</v>
      </c>
      <c r="K8936" t="s">
        <v>29708</v>
      </c>
      <c r="L8936">
        <v>4</v>
      </c>
      <c r="M8936" t="s">
        <v>2729</v>
      </c>
      <c r="N8936">
        <v>0.66666666666666696</v>
      </c>
      <c r="O8936">
        <v>6.5019505851755496E-4</v>
      </c>
    </row>
    <row r="8937" spans="1:15">
      <c r="A8937" t="s">
        <v>9914</v>
      </c>
      <c r="B8937" t="s">
        <v>23518</v>
      </c>
      <c r="C8937" t="s">
        <v>9915</v>
      </c>
      <c r="D8937">
        <v>1</v>
      </c>
      <c r="E8937">
        <v>787</v>
      </c>
      <c r="F8937">
        <v>6</v>
      </c>
      <c r="G8937">
        <v>7393</v>
      </c>
      <c r="H8937">
        <v>0.49113550780958298</v>
      </c>
      <c r="I8937">
        <v>1</v>
      </c>
      <c r="J8937">
        <v>0.966855260484069</v>
      </c>
      <c r="K8937" t="s">
        <v>29370</v>
      </c>
      <c r="L8937">
        <v>1</v>
      </c>
      <c r="M8937" t="s">
        <v>2729</v>
      </c>
      <c r="N8937">
        <v>0.16666666666666699</v>
      </c>
      <c r="O8937">
        <v>1.27064803049555E-3</v>
      </c>
    </row>
    <row r="8938" spans="1:15">
      <c r="A8938" t="s">
        <v>9914</v>
      </c>
      <c r="B8938" t="s">
        <v>23513</v>
      </c>
      <c r="C8938" t="s">
        <v>9915</v>
      </c>
      <c r="D8938">
        <v>1</v>
      </c>
      <c r="E8938">
        <v>535</v>
      </c>
      <c r="F8938">
        <v>5</v>
      </c>
      <c r="G8938">
        <v>8124</v>
      </c>
      <c r="H8938">
        <v>0.28872836491514098</v>
      </c>
      <c r="I8938">
        <v>0.92669970177713501</v>
      </c>
      <c r="J8938">
        <v>0.88074667915254901</v>
      </c>
      <c r="K8938" t="s">
        <v>23888</v>
      </c>
      <c r="L8938">
        <v>1</v>
      </c>
      <c r="M8938" t="s">
        <v>2729</v>
      </c>
      <c r="N8938">
        <v>0.2</v>
      </c>
      <c r="O8938">
        <v>1.8691588785046699E-3</v>
      </c>
    </row>
    <row r="8939" spans="1:15">
      <c r="A8939" t="s">
        <v>9916</v>
      </c>
      <c r="B8939" t="s">
        <v>23511</v>
      </c>
      <c r="C8939" t="s">
        <v>9917</v>
      </c>
      <c r="D8939">
        <v>3</v>
      </c>
      <c r="E8939">
        <v>6152</v>
      </c>
      <c r="F8939">
        <v>3</v>
      </c>
      <c r="G8939">
        <v>7804</v>
      </c>
      <c r="H8939">
        <v>0.489837867770546</v>
      </c>
      <c r="I8939">
        <v>0.96083957126938102</v>
      </c>
      <c r="J8939">
        <v>0.82587360011061495</v>
      </c>
      <c r="K8939" t="s">
        <v>29709</v>
      </c>
      <c r="L8939">
        <v>3</v>
      </c>
      <c r="M8939" t="s">
        <v>2729</v>
      </c>
      <c r="N8939">
        <v>1</v>
      </c>
      <c r="O8939">
        <v>4.8764629388816603E-4</v>
      </c>
    </row>
    <row r="8940" spans="1:15">
      <c r="A8940" t="s">
        <v>9918</v>
      </c>
      <c r="B8940" t="s">
        <v>23513</v>
      </c>
      <c r="C8940" t="s">
        <v>9919</v>
      </c>
      <c r="D8940">
        <v>2</v>
      </c>
      <c r="E8940">
        <v>535</v>
      </c>
      <c r="F8940">
        <v>51</v>
      </c>
      <c r="G8940">
        <v>8124</v>
      </c>
      <c r="H8940">
        <v>0.85845786744572095</v>
      </c>
      <c r="I8940">
        <v>0.99999999999997702</v>
      </c>
      <c r="J8940">
        <v>0.95041217501583097</v>
      </c>
      <c r="K8940" t="s">
        <v>29710</v>
      </c>
      <c r="L8940">
        <v>2</v>
      </c>
      <c r="M8940" t="s">
        <v>5133</v>
      </c>
      <c r="N8940">
        <v>3.9215686274509803E-2</v>
      </c>
      <c r="O8940">
        <v>3.7383177570093499E-3</v>
      </c>
    </row>
    <row r="8941" spans="1:15">
      <c r="A8941" t="s">
        <v>9918</v>
      </c>
      <c r="B8941" t="s">
        <v>23511</v>
      </c>
      <c r="C8941" t="s">
        <v>9919</v>
      </c>
      <c r="D8941">
        <v>50</v>
      </c>
      <c r="E8941">
        <v>6152</v>
      </c>
      <c r="F8941">
        <v>54</v>
      </c>
      <c r="G8941">
        <v>7804</v>
      </c>
      <c r="H8941">
        <v>5.7977517216849196E-3</v>
      </c>
      <c r="I8941">
        <v>5.5148662512065703E-2</v>
      </c>
      <c r="J8941">
        <v>4.7402111457538802E-2</v>
      </c>
      <c r="K8941" t="s">
        <v>29711</v>
      </c>
      <c r="L8941">
        <v>50</v>
      </c>
      <c r="M8941" t="s">
        <v>5133</v>
      </c>
      <c r="N8941">
        <v>0.92592592592592604</v>
      </c>
      <c r="O8941">
        <v>8.1274382314694398E-3</v>
      </c>
    </row>
    <row r="8942" spans="1:15">
      <c r="A8942" t="s">
        <v>9918</v>
      </c>
      <c r="B8942" t="s">
        <v>23518</v>
      </c>
      <c r="C8942" t="s">
        <v>9919</v>
      </c>
      <c r="D8942">
        <v>1</v>
      </c>
      <c r="E8942">
        <v>787</v>
      </c>
      <c r="F8942">
        <v>41</v>
      </c>
      <c r="G8942">
        <v>7393</v>
      </c>
      <c r="H8942">
        <v>0.99022602139123905</v>
      </c>
      <c r="I8942">
        <v>1</v>
      </c>
      <c r="J8942">
        <v>0.966855260484069</v>
      </c>
      <c r="K8942" t="s">
        <v>23917</v>
      </c>
      <c r="L8942">
        <v>1</v>
      </c>
      <c r="M8942" t="s">
        <v>5133</v>
      </c>
      <c r="N8942">
        <v>2.4390243902439001E-2</v>
      </c>
      <c r="O8942">
        <v>1.27064803049555E-3</v>
      </c>
    </row>
    <row r="8943" spans="1:15">
      <c r="A8943" t="s">
        <v>9920</v>
      </c>
      <c r="B8943" t="s">
        <v>23513</v>
      </c>
      <c r="C8943" t="s">
        <v>9921</v>
      </c>
      <c r="D8943">
        <v>2</v>
      </c>
      <c r="E8943">
        <v>535</v>
      </c>
      <c r="F8943">
        <v>12</v>
      </c>
      <c r="G8943">
        <v>8124</v>
      </c>
      <c r="H8943">
        <v>0.184848987275576</v>
      </c>
      <c r="I8943">
        <v>0.75508452473579202</v>
      </c>
      <c r="J8943">
        <v>0.71764152547495597</v>
      </c>
      <c r="K8943" t="s">
        <v>29710</v>
      </c>
      <c r="L8943">
        <v>2</v>
      </c>
      <c r="M8943" t="s">
        <v>5133</v>
      </c>
      <c r="N8943">
        <v>0.16666666666666699</v>
      </c>
      <c r="O8943">
        <v>3.7383177570093499E-3</v>
      </c>
    </row>
    <row r="8944" spans="1:15">
      <c r="A8944" t="s">
        <v>9920</v>
      </c>
      <c r="B8944" t="s">
        <v>23511</v>
      </c>
      <c r="C8944" t="s">
        <v>9921</v>
      </c>
      <c r="D8944">
        <v>7</v>
      </c>
      <c r="E8944">
        <v>6152</v>
      </c>
      <c r="F8944">
        <v>11</v>
      </c>
      <c r="G8944">
        <v>7804</v>
      </c>
      <c r="H8944">
        <v>0.93756393373131197</v>
      </c>
      <c r="I8944">
        <v>1</v>
      </c>
      <c r="J8944">
        <v>0.85953329234717102</v>
      </c>
      <c r="K8944" t="s">
        <v>29712</v>
      </c>
      <c r="L8944">
        <v>7</v>
      </c>
      <c r="M8944" t="s">
        <v>5133</v>
      </c>
      <c r="N8944">
        <v>0.63636363636363602</v>
      </c>
      <c r="O8944">
        <v>1.13784135240572E-3</v>
      </c>
    </row>
    <row r="8945" spans="1:15">
      <c r="A8945" t="s">
        <v>9920</v>
      </c>
      <c r="B8945" t="s">
        <v>23518</v>
      </c>
      <c r="C8945" t="s">
        <v>9921</v>
      </c>
      <c r="D8945">
        <v>1</v>
      </c>
      <c r="E8945">
        <v>787</v>
      </c>
      <c r="F8945">
        <v>11</v>
      </c>
      <c r="G8945">
        <v>7393</v>
      </c>
      <c r="H8945">
        <v>0.71032488019926399</v>
      </c>
      <c r="I8945">
        <v>1</v>
      </c>
      <c r="J8945">
        <v>0.966855260484069</v>
      </c>
      <c r="K8945" t="s">
        <v>23917</v>
      </c>
      <c r="L8945">
        <v>1</v>
      </c>
      <c r="M8945" t="s">
        <v>5133</v>
      </c>
      <c r="N8945">
        <v>9.0909090909090898E-2</v>
      </c>
      <c r="O8945">
        <v>1.27064803049555E-3</v>
      </c>
    </row>
    <row r="8946" spans="1:15">
      <c r="A8946" t="s">
        <v>9922</v>
      </c>
      <c r="B8946" t="s">
        <v>23511</v>
      </c>
      <c r="C8946" t="s">
        <v>9923</v>
      </c>
      <c r="D8946">
        <v>21</v>
      </c>
      <c r="E8946">
        <v>6152</v>
      </c>
      <c r="F8946">
        <v>21</v>
      </c>
      <c r="G8946">
        <v>7804</v>
      </c>
      <c r="H8946">
        <v>6.7225794545058698E-3</v>
      </c>
      <c r="I8946">
        <v>6.1969845252444103E-2</v>
      </c>
      <c r="J8946">
        <v>5.3265145116078001E-2</v>
      </c>
      <c r="K8946" t="s">
        <v>29713</v>
      </c>
      <c r="L8946">
        <v>21</v>
      </c>
      <c r="M8946" t="s">
        <v>5133</v>
      </c>
      <c r="N8946">
        <v>1</v>
      </c>
      <c r="O8946">
        <v>3.41352405721717E-3</v>
      </c>
    </row>
    <row r="8947" spans="1:15">
      <c r="A8947" t="s">
        <v>9924</v>
      </c>
      <c r="B8947" t="s">
        <v>23511</v>
      </c>
      <c r="C8947" t="s">
        <v>9925</v>
      </c>
      <c r="D8947">
        <v>6</v>
      </c>
      <c r="E8947">
        <v>6152</v>
      </c>
      <c r="F8947">
        <v>6</v>
      </c>
      <c r="G8947">
        <v>7804</v>
      </c>
      <c r="H8947">
        <v>0.23986678822258201</v>
      </c>
      <c r="I8947">
        <v>0.71382528017432401</v>
      </c>
      <c r="J8947">
        <v>0.61355659322887801</v>
      </c>
      <c r="K8947" t="s">
        <v>29714</v>
      </c>
      <c r="L8947">
        <v>6</v>
      </c>
      <c r="M8947" t="s">
        <v>5133</v>
      </c>
      <c r="N8947">
        <v>1</v>
      </c>
      <c r="O8947">
        <v>9.7529258777633303E-4</v>
      </c>
    </row>
    <row r="8948" spans="1:15">
      <c r="A8948" t="s">
        <v>9926</v>
      </c>
      <c r="B8948" t="s">
        <v>23511</v>
      </c>
      <c r="C8948" t="s">
        <v>9927</v>
      </c>
      <c r="D8948">
        <v>5</v>
      </c>
      <c r="E8948">
        <v>6152</v>
      </c>
      <c r="F8948">
        <v>5</v>
      </c>
      <c r="G8948">
        <v>7804</v>
      </c>
      <c r="H8948">
        <v>0.30433074367137097</v>
      </c>
      <c r="I8948">
        <v>0.81020448119108801</v>
      </c>
      <c r="J8948">
        <v>0.69639772519260701</v>
      </c>
      <c r="K8948" t="s">
        <v>29616</v>
      </c>
      <c r="L8948">
        <v>5</v>
      </c>
      <c r="M8948" t="s">
        <v>5133</v>
      </c>
      <c r="N8948">
        <v>1</v>
      </c>
      <c r="O8948">
        <v>8.1274382314694405E-4</v>
      </c>
    </row>
    <row r="8949" spans="1:15">
      <c r="A8949" t="s">
        <v>9928</v>
      </c>
      <c r="B8949" t="s">
        <v>23511</v>
      </c>
      <c r="C8949" t="s">
        <v>9929</v>
      </c>
      <c r="D8949">
        <v>2</v>
      </c>
      <c r="E8949">
        <v>6152</v>
      </c>
      <c r="F8949">
        <v>2</v>
      </c>
      <c r="G8949">
        <v>7804</v>
      </c>
      <c r="H8949">
        <v>0.62141708038142995</v>
      </c>
      <c r="I8949">
        <v>0.968912233598893</v>
      </c>
      <c r="J8949">
        <v>0.832812322140707</v>
      </c>
      <c r="K8949" t="s">
        <v>25057</v>
      </c>
      <c r="L8949">
        <v>2</v>
      </c>
      <c r="M8949" t="s">
        <v>5133</v>
      </c>
      <c r="N8949">
        <v>1</v>
      </c>
      <c r="O8949">
        <v>3.2509752925877802E-4</v>
      </c>
    </row>
    <row r="8950" spans="1:15">
      <c r="A8950" t="s">
        <v>9930</v>
      </c>
      <c r="B8950" t="s">
        <v>23511</v>
      </c>
      <c r="C8950" t="s">
        <v>9931</v>
      </c>
      <c r="D8950">
        <v>2</v>
      </c>
      <c r="E8950">
        <v>6152</v>
      </c>
      <c r="F8950">
        <v>2</v>
      </c>
      <c r="G8950">
        <v>7804</v>
      </c>
      <c r="H8950">
        <v>0.62141708038142995</v>
      </c>
      <c r="I8950">
        <v>0.968912233598893</v>
      </c>
      <c r="J8950">
        <v>0.832812322140707</v>
      </c>
      <c r="K8950" t="s">
        <v>25057</v>
      </c>
      <c r="L8950">
        <v>2</v>
      </c>
      <c r="M8950" t="s">
        <v>5133</v>
      </c>
      <c r="N8950">
        <v>1</v>
      </c>
      <c r="O8950">
        <v>3.2509752925877802E-4</v>
      </c>
    </row>
    <row r="8951" spans="1:15">
      <c r="A8951" t="s">
        <v>9932</v>
      </c>
      <c r="B8951" t="s">
        <v>23511</v>
      </c>
      <c r="C8951" t="s">
        <v>9933</v>
      </c>
      <c r="D8951">
        <v>4</v>
      </c>
      <c r="E8951">
        <v>6152</v>
      </c>
      <c r="F8951">
        <v>4</v>
      </c>
      <c r="G8951">
        <v>7804</v>
      </c>
      <c r="H8951">
        <v>0.38610601832086699</v>
      </c>
      <c r="I8951">
        <v>0.90829480295553899</v>
      </c>
      <c r="J8951">
        <v>0.78070962240619901</v>
      </c>
      <c r="K8951" t="s">
        <v>29715</v>
      </c>
      <c r="L8951">
        <v>4</v>
      </c>
      <c r="M8951" t="s">
        <v>1463</v>
      </c>
      <c r="N8951">
        <v>1</v>
      </c>
      <c r="O8951">
        <v>6.5019505851755496E-4</v>
      </c>
    </row>
    <row r="8952" spans="1:15">
      <c r="A8952" t="s">
        <v>9934</v>
      </c>
      <c r="B8952" t="s">
        <v>23511</v>
      </c>
      <c r="C8952" t="s">
        <v>9935</v>
      </c>
      <c r="D8952">
        <v>1</v>
      </c>
      <c r="E8952">
        <v>6152</v>
      </c>
      <c r="F8952">
        <v>1</v>
      </c>
      <c r="G8952">
        <v>7804</v>
      </c>
      <c r="H8952">
        <v>0.788313685289595</v>
      </c>
      <c r="I8952">
        <v>0.968912233598893</v>
      </c>
      <c r="J8952">
        <v>0.832812322140707</v>
      </c>
      <c r="K8952" t="s">
        <v>24512</v>
      </c>
      <c r="L8952">
        <v>1</v>
      </c>
      <c r="M8952" t="s">
        <v>1463</v>
      </c>
      <c r="N8952">
        <v>1</v>
      </c>
      <c r="O8952">
        <v>1.6254876462938901E-4</v>
      </c>
    </row>
    <row r="8953" spans="1:15">
      <c r="A8953" t="s">
        <v>9936</v>
      </c>
      <c r="B8953" t="s">
        <v>23513</v>
      </c>
      <c r="C8953" t="s">
        <v>9937</v>
      </c>
      <c r="D8953">
        <v>2</v>
      </c>
      <c r="E8953">
        <v>535</v>
      </c>
      <c r="F8953">
        <v>35</v>
      </c>
      <c r="G8953">
        <v>8124</v>
      </c>
      <c r="H8953">
        <v>0.681100163806446</v>
      </c>
      <c r="I8953">
        <v>0.99999999999997702</v>
      </c>
      <c r="J8953">
        <v>0.95041217501583097</v>
      </c>
      <c r="K8953" t="s">
        <v>25219</v>
      </c>
      <c r="L8953">
        <v>2</v>
      </c>
      <c r="M8953" t="s">
        <v>2729</v>
      </c>
      <c r="N8953">
        <v>5.7142857142857099E-2</v>
      </c>
      <c r="O8953">
        <v>3.7383177570093499E-3</v>
      </c>
    </row>
    <row r="8954" spans="1:15">
      <c r="A8954" t="s">
        <v>9936</v>
      </c>
      <c r="B8954" t="s">
        <v>23511</v>
      </c>
      <c r="C8954" t="s">
        <v>9937</v>
      </c>
      <c r="D8954">
        <v>32</v>
      </c>
      <c r="E8954">
        <v>6152</v>
      </c>
      <c r="F8954">
        <v>35</v>
      </c>
      <c r="G8954">
        <v>7804</v>
      </c>
      <c r="H8954">
        <v>4.3299083431879701E-2</v>
      </c>
      <c r="I8954">
        <v>0.24798107992254501</v>
      </c>
      <c r="J8954">
        <v>0.21314799406563201</v>
      </c>
      <c r="K8954" t="s">
        <v>29716</v>
      </c>
      <c r="L8954">
        <v>32</v>
      </c>
      <c r="M8954" t="s">
        <v>2729</v>
      </c>
      <c r="N8954">
        <v>0.91428571428571404</v>
      </c>
      <c r="O8954">
        <v>5.2015604681404396E-3</v>
      </c>
    </row>
    <row r="8955" spans="1:15">
      <c r="A8955" t="s">
        <v>9938</v>
      </c>
      <c r="B8955" t="s">
        <v>23518</v>
      </c>
      <c r="C8955" t="s">
        <v>9939</v>
      </c>
      <c r="D8955">
        <v>41</v>
      </c>
      <c r="E8955">
        <v>787</v>
      </c>
      <c r="F8955">
        <v>209</v>
      </c>
      <c r="G8955">
        <v>7393</v>
      </c>
      <c r="H8955" s="34">
        <v>6.8658083078655899E-5</v>
      </c>
      <c r="I8955">
        <v>1.05517489198057E-2</v>
      </c>
      <c r="J8955">
        <v>1.02020139504213E-2</v>
      </c>
      <c r="K8955" t="s">
        <v>29717</v>
      </c>
      <c r="L8955">
        <v>41</v>
      </c>
      <c r="M8955" t="s">
        <v>2729</v>
      </c>
      <c r="N8955">
        <v>0.196172248803828</v>
      </c>
      <c r="O8955">
        <v>5.2096569250317699E-2</v>
      </c>
    </row>
    <row r="8956" spans="1:15">
      <c r="A8956" t="s">
        <v>9938</v>
      </c>
      <c r="B8956" t="s">
        <v>23511</v>
      </c>
      <c r="C8956" t="s">
        <v>9939</v>
      </c>
      <c r="D8956">
        <v>139</v>
      </c>
      <c r="E8956">
        <v>6152</v>
      </c>
      <c r="F8956">
        <v>213</v>
      </c>
      <c r="G8956">
        <v>7804</v>
      </c>
      <c r="H8956">
        <v>0.99999882712519805</v>
      </c>
      <c r="I8956">
        <v>1</v>
      </c>
      <c r="J8956">
        <v>0.85953329234717102</v>
      </c>
      <c r="K8956" t="s">
        <v>29718</v>
      </c>
      <c r="L8956">
        <v>139</v>
      </c>
      <c r="M8956" t="s">
        <v>2729</v>
      </c>
      <c r="N8956">
        <v>0.65258215962441302</v>
      </c>
      <c r="O8956">
        <v>2.2594278283485002E-2</v>
      </c>
    </row>
    <row r="8957" spans="1:15">
      <c r="A8957" t="s">
        <v>9938</v>
      </c>
      <c r="B8957" t="s">
        <v>23513</v>
      </c>
      <c r="C8957" t="s">
        <v>9939</v>
      </c>
      <c r="D8957">
        <v>10</v>
      </c>
      <c r="E8957">
        <v>535</v>
      </c>
      <c r="F8957">
        <v>213</v>
      </c>
      <c r="G8957">
        <v>8124</v>
      </c>
      <c r="H8957">
        <v>0.90277734985866198</v>
      </c>
      <c r="I8957">
        <v>0.99999999999997702</v>
      </c>
      <c r="J8957">
        <v>0.95041217501583097</v>
      </c>
      <c r="K8957" t="s">
        <v>29719</v>
      </c>
      <c r="L8957">
        <v>10</v>
      </c>
      <c r="M8957" t="s">
        <v>2729</v>
      </c>
      <c r="N8957">
        <v>4.69483568075117E-2</v>
      </c>
      <c r="O8957">
        <v>1.86915887850467E-2</v>
      </c>
    </row>
    <row r="8958" spans="1:15">
      <c r="A8958" t="s">
        <v>9940</v>
      </c>
      <c r="B8958" t="s">
        <v>23513</v>
      </c>
      <c r="C8958" t="s">
        <v>9941</v>
      </c>
      <c r="D8958">
        <v>17</v>
      </c>
      <c r="E8958">
        <v>535</v>
      </c>
      <c r="F8958">
        <v>355</v>
      </c>
      <c r="G8958">
        <v>8124</v>
      </c>
      <c r="H8958">
        <v>0.93935029712458396</v>
      </c>
      <c r="I8958">
        <v>0.99999999999997702</v>
      </c>
      <c r="J8958">
        <v>0.95041217501583097</v>
      </c>
      <c r="K8958" t="s">
        <v>29720</v>
      </c>
      <c r="L8958">
        <v>17</v>
      </c>
      <c r="M8958" t="s">
        <v>2729</v>
      </c>
      <c r="N8958">
        <v>4.7887323943661998E-2</v>
      </c>
      <c r="O8958">
        <v>3.1775700934579397E-2</v>
      </c>
    </row>
    <row r="8959" spans="1:15">
      <c r="A8959" t="s">
        <v>9940</v>
      </c>
      <c r="B8959" t="s">
        <v>23518</v>
      </c>
      <c r="C8959" t="s">
        <v>9941</v>
      </c>
      <c r="D8959">
        <v>49</v>
      </c>
      <c r="E8959">
        <v>787</v>
      </c>
      <c r="F8959">
        <v>336</v>
      </c>
      <c r="G8959">
        <v>7393</v>
      </c>
      <c r="H8959">
        <v>1.30223100680618E-2</v>
      </c>
      <c r="I8959">
        <v>0.273858067713385</v>
      </c>
      <c r="J8959">
        <v>0.26478111339468902</v>
      </c>
      <c r="K8959" t="s">
        <v>29721</v>
      </c>
      <c r="L8959">
        <v>49</v>
      </c>
      <c r="M8959" t="s">
        <v>2729</v>
      </c>
      <c r="N8959">
        <v>0.14583333333333301</v>
      </c>
      <c r="O8959">
        <v>6.2261753494282097E-2</v>
      </c>
    </row>
    <row r="8960" spans="1:15">
      <c r="A8960" t="s">
        <v>9940</v>
      </c>
      <c r="B8960" t="s">
        <v>23511</v>
      </c>
      <c r="C8960" t="s">
        <v>9941</v>
      </c>
      <c r="D8960">
        <v>261</v>
      </c>
      <c r="E8960">
        <v>6152</v>
      </c>
      <c r="F8960">
        <v>359</v>
      </c>
      <c r="G8960">
        <v>7804</v>
      </c>
      <c r="H8960">
        <v>0.99812248165751005</v>
      </c>
      <c r="I8960">
        <v>1</v>
      </c>
      <c r="J8960">
        <v>0.85953329234717102</v>
      </c>
      <c r="K8960" t="s">
        <v>29722</v>
      </c>
      <c r="L8960">
        <v>261</v>
      </c>
      <c r="M8960" t="s">
        <v>2729</v>
      </c>
      <c r="N8960">
        <v>0.72701949860724202</v>
      </c>
      <c r="O8960">
        <v>4.2425227568270503E-2</v>
      </c>
    </row>
    <row r="8961" spans="1:15">
      <c r="A8961" t="s">
        <v>9942</v>
      </c>
      <c r="B8961" t="s">
        <v>23518</v>
      </c>
      <c r="C8961" t="s">
        <v>9943</v>
      </c>
      <c r="D8961">
        <v>4</v>
      </c>
      <c r="E8961">
        <v>787</v>
      </c>
      <c r="F8961">
        <v>30</v>
      </c>
      <c r="G8961">
        <v>7393</v>
      </c>
      <c r="H8961">
        <v>0.39836146134286998</v>
      </c>
      <c r="I8961">
        <v>1</v>
      </c>
      <c r="J8961">
        <v>0.966855260484069</v>
      </c>
      <c r="K8961" t="s">
        <v>25321</v>
      </c>
      <c r="L8961">
        <v>4</v>
      </c>
      <c r="M8961" t="s">
        <v>2729</v>
      </c>
      <c r="N8961">
        <v>0.133333333333333</v>
      </c>
      <c r="O8961">
        <v>5.0825921219822103E-3</v>
      </c>
    </row>
    <row r="8962" spans="1:15">
      <c r="A8962" t="s">
        <v>9942</v>
      </c>
      <c r="B8962" t="s">
        <v>23513</v>
      </c>
      <c r="C8962" t="s">
        <v>9943</v>
      </c>
      <c r="D8962">
        <v>2</v>
      </c>
      <c r="E8962">
        <v>535</v>
      </c>
      <c r="F8962">
        <v>35</v>
      </c>
      <c r="G8962">
        <v>8124</v>
      </c>
      <c r="H8962">
        <v>0.681100163806446</v>
      </c>
      <c r="I8962">
        <v>0.99999999999997702</v>
      </c>
      <c r="J8962">
        <v>0.95041217501583097</v>
      </c>
      <c r="K8962" t="s">
        <v>25319</v>
      </c>
      <c r="L8962">
        <v>2</v>
      </c>
      <c r="M8962" t="s">
        <v>2729</v>
      </c>
      <c r="N8962">
        <v>5.7142857142857099E-2</v>
      </c>
      <c r="O8962">
        <v>3.7383177570093499E-3</v>
      </c>
    </row>
    <row r="8963" spans="1:15">
      <c r="A8963" t="s">
        <v>9942</v>
      </c>
      <c r="B8963" t="s">
        <v>23511</v>
      </c>
      <c r="C8963" t="s">
        <v>9943</v>
      </c>
      <c r="D8963">
        <v>24</v>
      </c>
      <c r="E8963">
        <v>6152</v>
      </c>
      <c r="F8963">
        <v>32</v>
      </c>
      <c r="G8963">
        <v>7804</v>
      </c>
      <c r="H8963">
        <v>0.778404388957044</v>
      </c>
      <c r="I8963">
        <v>0.968912233598893</v>
      </c>
      <c r="J8963">
        <v>0.832812322140707</v>
      </c>
      <c r="K8963" t="s">
        <v>28852</v>
      </c>
      <c r="L8963">
        <v>24</v>
      </c>
      <c r="M8963" t="s">
        <v>2729</v>
      </c>
      <c r="N8963">
        <v>0.75</v>
      </c>
      <c r="O8963">
        <v>3.90117035110533E-3</v>
      </c>
    </row>
    <row r="8964" spans="1:15">
      <c r="A8964" t="s">
        <v>9944</v>
      </c>
      <c r="B8964" t="s">
        <v>23518</v>
      </c>
      <c r="C8964" t="s">
        <v>9945</v>
      </c>
      <c r="D8964">
        <v>2</v>
      </c>
      <c r="E8964">
        <v>787</v>
      </c>
      <c r="F8964">
        <v>24</v>
      </c>
      <c r="G8964">
        <v>7393</v>
      </c>
      <c r="H8964">
        <v>0.74146761916767701</v>
      </c>
      <c r="I8964">
        <v>1</v>
      </c>
      <c r="J8964">
        <v>0.966855260484069</v>
      </c>
      <c r="K8964" t="s">
        <v>25342</v>
      </c>
      <c r="L8964">
        <v>2</v>
      </c>
      <c r="M8964" t="s">
        <v>2729</v>
      </c>
      <c r="N8964">
        <v>8.3333333333333301E-2</v>
      </c>
      <c r="O8964">
        <v>2.5412960609911099E-3</v>
      </c>
    </row>
    <row r="8965" spans="1:15">
      <c r="A8965" t="s">
        <v>9944</v>
      </c>
      <c r="B8965" t="s">
        <v>23511</v>
      </c>
      <c r="C8965" t="s">
        <v>9945</v>
      </c>
      <c r="D8965">
        <v>19</v>
      </c>
      <c r="E8965">
        <v>6152</v>
      </c>
      <c r="F8965">
        <v>27</v>
      </c>
      <c r="G8965">
        <v>7804</v>
      </c>
      <c r="H8965">
        <v>0.90163240070580097</v>
      </c>
      <c r="I8965">
        <v>1</v>
      </c>
      <c r="J8965">
        <v>0.85953329234717102</v>
      </c>
      <c r="K8965" t="s">
        <v>25341</v>
      </c>
      <c r="L8965">
        <v>19</v>
      </c>
      <c r="M8965" t="s">
        <v>2729</v>
      </c>
      <c r="N8965">
        <v>0.70370370370370405</v>
      </c>
      <c r="O8965">
        <v>3.0884265279583901E-3</v>
      </c>
    </row>
    <row r="8966" spans="1:15">
      <c r="A8966" t="s">
        <v>9944</v>
      </c>
      <c r="B8966" t="s">
        <v>23513</v>
      </c>
      <c r="C8966" t="s">
        <v>9945</v>
      </c>
      <c r="D8966">
        <v>1</v>
      </c>
      <c r="E8966">
        <v>535</v>
      </c>
      <c r="F8966">
        <v>27</v>
      </c>
      <c r="G8966">
        <v>8124</v>
      </c>
      <c r="H8966">
        <v>0.841558314604401</v>
      </c>
      <c r="I8966">
        <v>0.99999999999997702</v>
      </c>
      <c r="J8966">
        <v>0.95041217501583097</v>
      </c>
      <c r="K8966" t="s">
        <v>24396</v>
      </c>
      <c r="L8966">
        <v>1</v>
      </c>
      <c r="M8966" t="s">
        <v>2729</v>
      </c>
      <c r="N8966">
        <v>3.7037037037037E-2</v>
      </c>
      <c r="O8966">
        <v>1.8691588785046699E-3</v>
      </c>
    </row>
    <row r="8967" spans="1:15">
      <c r="A8967" t="s">
        <v>9946</v>
      </c>
      <c r="B8967" t="s">
        <v>23511</v>
      </c>
      <c r="C8967" t="s">
        <v>9947</v>
      </c>
      <c r="D8967">
        <v>809</v>
      </c>
      <c r="E8967">
        <v>6152</v>
      </c>
      <c r="F8967">
        <v>1050</v>
      </c>
      <c r="G8967">
        <v>7804</v>
      </c>
      <c r="H8967">
        <v>0.93987866118221897</v>
      </c>
      <c r="I8967">
        <v>1</v>
      </c>
      <c r="J8967">
        <v>0.85953329234717102</v>
      </c>
      <c r="K8967" t="s">
        <v>29723</v>
      </c>
      <c r="L8967">
        <v>809</v>
      </c>
      <c r="M8967" t="s">
        <v>2729</v>
      </c>
      <c r="N8967">
        <v>0.77047619047618998</v>
      </c>
      <c r="O8967">
        <v>0.131501950585176</v>
      </c>
    </row>
    <row r="8968" spans="1:15">
      <c r="A8968" t="s">
        <v>9946</v>
      </c>
      <c r="B8968" t="s">
        <v>23518</v>
      </c>
      <c r="C8968" t="s">
        <v>9947</v>
      </c>
      <c r="D8968">
        <v>122</v>
      </c>
      <c r="E8968">
        <v>787</v>
      </c>
      <c r="F8968">
        <v>972</v>
      </c>
      <c r="G8968">
        <v>7393</v>
      </c>
      <c r="H8968">
        <v>2.37551611614845E-2</v>
      </c>
      <c r="I8968">
        <v>0.39897320162342997</v>
      </c>
      <c r="J8968">
        <v>0.38574933878178502</v>
      </c>
      <c r="K8968" t="s">
        <v>29724</v>
      </c>
      <c r="L8968">
        <v>122</v>
      </c>
      <c r="M8968" t="s">
        <v>2729</v>
      </c>
      <c r="N8968">
        <v>0.125514403292181</v>
      </c>
      <c r="O8968">
        <v>0.15501905972045699</v>
      </c>
    </row>
    <row r="8969" spans="1:15">
      <c r="A8969" t="s">
        <v>9946</v>
      </c>
      <c r="B8969" t="s">
        <v>23513</v>
      </c>
      <c r="C8969" t="s">
        <v>9947</v>
      </c>
      <c r="D8969">
        <v>67</v>
      </c>
      <c r="E8969">
        <v>535</v>
      </c>
      <c r="F8969">
        <v>1062</v>
      </c>
      <c r="G8969">
        <v>8124</v>
      </c>
      <c r="H8969">
        <v>0.67174337966316999</v>
      </c>
      <c r="I8969">
        <v>0.99999999999997702</v>
      </c>
      <c r="J8969">
        <v>0.95041217501583097</v>
      </c>
      <c r="K8969" t="s">
        <v>29725</v>
      </c>
      <c r="L8969">
        <v>67</v>
      </c>
      <c r="M8969" t="s">
        <v>2729</v>
      </c>
      <c r="N8969">
        <v>6.3088512241054606E-2</v>
      </c>
      <c r="O8969">
        <v>0.125233644859813</v>
      </c>
    </row>
    <row r="8970" spans="1:15">
      <c r="A8970" t="s">
        <v>9948</v>
      </c>
      <c r="B8970" t="s">
        <v>23513</v>
      </c>
      <c r="C8970" t="s">
        <v>9949</v>
      </c>
      <c r="D8970">
        <v>17</v>
      </c>
      <c r="E8970">
        <v>535</v>
      </c>
      <c r="F8970">
        <v>355</v>
      </c>
      <c r="G8970">
        <v>8124</v>
      </c>
      <c r="H8970">
        <v>0.93935029712458396</v>
      </c>
      <c r="I8970">
        <v>0.99999999999997702</v>
      </c>
      <c r="J8970">
        <v>0.95041217501583097</v>
      </c>
      <c r="K8970" t="s">
        <v>29720</v>
      </c>
      <c r="L8970">
        <v>17</v>
      </c>
      <c r="M8970" t="s">
        <v>2729</v>
      </c>
      <c r="N8970">
        <v>4.7887323943661998E-2</v>
      </c>
      <c r="O8970">
        <v>3.1775700934579397E-2</v>
      </c>
    </row>
    <row r="8971" spans="1:15">
      <c r="A8971" t="s">
        <v>9948</v>
      </c>
      <c r="B8971" t="s">
        <v>23518</v>
      </c>
      <c r="C8971" t="s">
        <v>9949</v>
      </c>
      <c r="D8971">
        <v>49</v>
      </c>
      <c r="E8971">
        <v>787</v>
      </c>
      <c r="F8971">
        <v>336</v>
      </c>
      <c r="G8971">
        <v>7393</v>
      </c>
      <c r="H8971">
        <v>1.30223100680618E-2</v>
      </c>
      <c r="I8971">
        <v>0.273858067713385</v>
      </c>
      <c r="J8971">
        <v>0.26478111339468902</v>
      </c>
      <c r="K8971" t="s">
        <v>29721</v>
      </c>
      <c r="L8971">
        <v>49</v>
      </c>
      <c r="M8971" t="s">
        <v>2729</v>
      </c>
      <c r="N8971">
        <v>0.14583333333333301</v>
      </c>
      <c r="O8971">
        <v>6.2261753494282097E-2</v>
      </c>
    </row>
    <row r="8972" spans="1:15">
      <c r="A8972" t="s">
        <v>9948</v>
      </c>
      <c r="B8972" t="s">
        <v>23511</v>
      </c>
      <c r="C8972" t="s">
        <v>9949</v>
      </c>
      <c r="D8972">
        <v>261</v>
      </c>
      <c r="E8972">
        <v>6152</v>
      </c>
      <c r="F8972">
        <v>359</v>
      </c>
      <c r="G8972">
        <v>7804</v>
      </c>
      <c r="H8972">
        <v>0.99812248165751005</v>
      </c>
      <c r="I8972">
        <v>1</v>
      </c>
      <c r="J8972">
        <v>0.85953329234717102</v>
      </c>
      <c r="K8972" t="s">
        <v>29722</v>
      </c>
      <c r="L8972">
        <v>261</v>
      </c>
      <c r="M8972" t="s">
        <v>2729</v>
      </c>
      <c r="N8972">
        <v>0.72701949860724202</v>
      </c>
      <c r="O8972">
        <v>4.2425227568270503E-2</v>
      </c>
    </row>
    <row r="8973" spans="1:15">
      <c r="A8973" t="s">
        <v>9950</v>
      </c>
      <c r="B8973" t="s">
        <v>23518</v>
      </c>
      <c r="C8973" t="s">
        <v>9951</v>
      </c>
      <c r="D8973">
        <v>85</v>
      </c>
      <c r="E8973">
        <v>787</v>
      </c>
      <c r="F8973">
        <v>761</v>
      </c>
      <c r="G8973">
        <v>7393</v>
      </c>
      <c r="H8973">
        <v>0.32869261045863601</v>
      </c>
      <c r="I8973">
        <v>1</v>
      </c>
      <c r="J8973">
        <v>0.966855260484069</v>
      </c>
      <c r="K8973" t="s">
        <v>29726</v>
      </c>
      <c r="L8973">
        <v>85</v>
      </c>
      <c r="M8973" t="s">
        <v>2729</v>
      </c>
      <c r="N8973">
        <v>0.111695137976347</v>
      </c>
      <c r="O8973">
        <v>0.10800508259212201</v>
      </c>
    </row>
    <row r="8974" spans="1:15">
      <c r="A8974" t="s">
        <v>9950</v>
      </c>
      <c r="B8974" t="s">
        <v>23513</v>
      </c>
      <c r="C8974" t="s">
        <v>9951</v>
      </c>
      <c r="D8974">
        <v>49</v>
      </c>
      <c r="E8974">
        <v>535</v>
      </c>
      <c r="F8974">
        <v>849</v>
      </c>
      <c r="G8974">
        <v>8124</v>
      </c>
      <c r="H8974">
        <v>0.861504133150646</v>
      </c>
      <c r="I8974">
        <v>0.99999999999997702</v>
      </c>
      <c r="J8974">
        <v>0.95041217501583097</v>
      </c>
      <c r="K8974" t="s">
        <v>29727</v>
      </c>
      <c r="L8974">
        <v>49</v>
      </c>
      <c r="M8974" t="s">
        <v>2729</v>
      </c>
      <c r="N8974">
        <v>5.7714958775029399E-2</v>
      </c>
      <c r="O8974">
        <v>9.1588785046729002E-2</v>
      </c>
    </row>
    <row r="8975" spans="1:15">
      <c r="A8975" t="s">
        <v>9950</v>
      </c>
      <c r="B8975" t="s">
        <v>23511</v>
      </c>
      <c r="C8975" t="s">
        <v>9951</v>
      </c>
      <c r="D8975">
        <v>658</v>
      </c>
      <c r="E8975">
        <v>6152</v>
      </c>
      <c r="F8975">
        <v>835</v>
      </c>
      <c r="G8975">
        <v>7804</v>
      </c>
      <c r="H8975">
        <v>0.52919620758349994</v>
      </c>
      <c r="I8975">
        <v>0.968912233598893</v>
      </c>
      <c r="J8975">
        <v>0.832812322140707</v>
      </c>
      <c r="K8975" t="s">
        <v>29728</v>
      </c>
      <c r="L8975">
        <v>658</v>
      </c>
      <c r="M8975" t="s">
        <v>2729</v>
      </c>
      <c r="N8975">
        <v>0.788023952095808</v>
      </c>
      <c r="O8975">
        <v>0.106957087126138</v>
      </c>
    </row>
    <row r="8976" spans="1:15">
      <c r="A8976" t="s">
        <v>9952</v>
      </c>
      <c r="B8976" t="s">
        <v>23511</v>
      </c>
      <c r="C8976" t="s">
        <v>9953</v>
      </c>
      <c r="D8976">
        <v>441</v>
      </c>
      <c r="E8976">
        <v>6152</v>
      </c>
      <c r="F8976">
        <v>526</v>
      </c>
      <c r="G8976">
        <v>7804</v>
      </c>
      <c r="H8976">
        <v>1.6855924983717201E-3</v>
      </c>
      <c r="I8976">
        <v>2.0361543737999501E-2</v>
      </c>
      <c r="J8976">
        <v>1.75014247263936E-2</v>
      </c>
      <c r="K8976" t="s">
        <v>29729</v>
      </c>
      <c r="L8976">
        <v>441</v>
      </c>
      <c r="M8976" t="s">
        <v>2729</v>
      </c>
      <c r="N8976">
        <v>0.83840304182509495</v>
      </c>
      <c r="O8976">
        <v>7.1684005201560499E-2</v>
      </c>
    </row>
    <row r="8977" spans="1:15">
      <c r="A8977" t="s">
        <v>9952</v>
      </c>
      <c r="B8977" t="s">
        <v>23513</v>
      </c>
      <c r="C8977" t="s">
        <v>9953</v>
      </c>
      <c r="D8977">
        <v>32</v>
      </c>
      <c r="E8977">
        <v>535</v>
      </c>
      <c r="F8977">
        <v>554</v>
      </c>
      <c r="G8977">
        <v>8124</v>
      </c>
      <c r="H8977">
        <v>0.81050824901583995</v>
      </c>
      <c r="I8977">
        <v>0.99999999999997702</v>
      </c>
      <c r="J8977">
        <v>0.95041217501583097</v>
      </c>
      <c r="K8977" t="s">
        <v>29730</v>
      </c>
      <c r="L8977">
        <v>32</v>
      </c>
      <c r="M8977" t="s">
        <v>2729</v>
      </c>
      <c r="N8977">
        <v>5.7761732851985603E-2</v>
      </c>
      <c r="O8977">
        <v>5.98130841121495E-2</v>
      </c>
    </row>
    <row r="8978" spans="1:15">
      <c r="A8978" t="s">
        <v>9952</v>
      </c>
      <c r="B8978" t="s">
        <v>23518</v>
      </c>
      <c r="C8978" t="s">
        <v>9953</v>
      </c>
      <c r="D8978">
        <v>46</v>
      </c>
      <c r="E8978">
        <v>787</v>
      </c>
      <c r="F8978">
        <v>464</v>
      </c>
      <c r="G8978">
        <v>7393</v>
      </c>
      <c r="H8978">
        <v>0.72372672269222504</v>
      </c>
      <c r="I8978">
        <v>1</v>
      </c>
      <c r="J8978">
        <v>0.966855260484069</v>
      </c>
      <c r="K8978" t="s">
        <v>29731</v>
      </c>
      <c r="L8978">
        <v>46</v>
      </c>
      <c r="M8978" t="s">
        <v>2729</v>
      </c>
      <c r="N8978">
        <v>9.9137931034482804E-2</v>
      </c>
      <c r="O8978">
        <v>5.84498094027954E-2</v>
      </c>
    </row>
    <row r="8979" spans="1:15">
      <c r="A8979" t="s">
        <v>9954</v>
      </c>
      <c r="B8979" t="s">
        <v>23513</v>
      </c>
      <c r="C8979" t="s">
        <v>9955</v>
      </c>
      <c r="D8979">
        <v>26</v>
      </c>
      <c r="E8979">
        <v>535</v>
      </c>
      <c r="F8979">
        <v>341</v>
      </c>
      <c r="G8979">
        <v>8124</v>
      </c>
      <c r="H8979">
        <v>0.243533235502749</v>
      </c>
      <c r="I8979">
        <v>0.86460223834618299</v>
      </c>
      <c r="J8979">
        <v>0.821728493870171</v>
      </c>
      <c r="K8979" t="s">
        <v>29732</v>
      </c>
      <c r="L8979">
        <v>26</v>
      </c>
      <c r="M8979" t="s">
        <v>2729</v>
      </c>
      <c r="N8979">
        <v>7.62463343108504E-2</v>
      </c>
      <c r="O8979">
        <v>4.8598130841121502E-2</v>
      </c>
    </row>
    <row r="8980" spans="1:15">
      <c r="A8980" t="s">
        <v>9954</v>
      </c>
      <c r="B8980" t="s">
        <v>23518</v>
      </c>
      <c r="C8980" t="s">
        <v>9955</v>
      </c>
      <c r="D8980">
        <v>42</v>
      </c>
      <c r="E8980">
        <v>787</v>
      </c>
      <c r="F8980">
        <v>297</v>
      </c>
      <c r="G8980">
        <v>7393</v>
      </c>
      <c r="H8980">
        <v>3.2434946711021602E-2</v>
      </c>
      <c r="I8980">
        <v>0.45088240894050102</v>
      </c>
      <c r="J8980">
        <v>0.43593802894385297</v>
      </c>
      <c r="K8980" t="s">
        <v>29733</v>
      </c>
      <c r="L8980">
        <v>42</v>
      </c>
      <c r="M8980" t="s">
        <v>2729</v>
      </c>
      <c r="N8980">
        <v>0.14141414141414099</v>
      </c>
      <c r="O8980">
        <v>5.3367217280813201E-2</v>
      </c>
    </row>
    <row r="8981" spans="1:15">
      <c r="A8981" t="s">
        <v>9954</v>
      </c>
      <c r="B8981" t="s">
        <v>23511</v>
      </c>
      <c r="C8981" t="s">
        <v>9955</v>
      </c>
      <c r="D8981">
        <v>248</v>
      </c>
      <c r="E8981">
        <v>6152</v>
      </c>
      <c r="F8981">
        <v>328</v>
      </c>
      <c r="G8981">
        <v>7804</v>
      </c>
      <c r="H8981">
        <v>0.93493418869380795</v>
      </c>
      <c r="I8981">
        <v>1</v>
      </c>
      <c r="J8981">
        <v>0.85953329234717102</v>
      </c>
      <c r="K8981" t="s">
        <v>29734</v>
      </c>
      <c r="L8981">
        <v>248</v>
      </c>
      <c r="M8981" t="s">
        <v>2729</v>
      </c>
      <c r="N8981">
        <v>0.75609756097560998</v>
      </c>
      <c r="O8981">
        <v>4.0312093628088401E-2</v>
      </c>
    </row>
    <row r="8982" spans="1:15">
      <c r="A8982" t="s">
        <v>9956</v>
      </c>
      <c r="B8982" t="s">
        <v>23513</v>
      </c>
      <c r="C8982" t="s">
        <v>9957</v>
      </c>
      <c r="D8982">
        <v>2</v>
      </c>
      <c r="E8982">
        <v>535</v>
      </c>
      <c r="F8982">
        <v>55</v>
      </c>
      <c r="G8982">
        <v>8124</v>
      </c>
      <c r="H8982">
        <v>0.88575654288720795</v>
      </c>
      <c r="I8982">
        <v>0.99999999999997702</v>
      </c>
      <c r="J8982">
        <v>0.95041217501583097</v>
      </c>
      <c r="K8982" t="s">
        <v>29735</v>
      </c>
      <c r="L8982">
        <v>2</v>
      </c>
      <c r="M8982" t="s">
        <v>2729</v>
      </c>
      <c r="N8982">
        <v>3.6363636363636397E-2</v>
      </c>
      <c r="O8982">
        <v>3.7383177570093499E-3</v>
      </c>
    </row>
    <row r="8983" spans="1:15">
      <c r="A8983" t="s">
        <v>9956</v>
      </c>
      <c r="B8983" t="s">
        <v>23518</v>
      </c>
      <c r="C8983" t="s">
        <v>9957</v>
      </c>
      <c r="D8983">
        <v>6</v>
      </c>
      <c r="E8983">
        <v>787</v>
      </c>
      <c r="F8983">
        <v>52</v>
      </c>
      <c r="G8983">
        <v>7393</v>
      </c>
      <c r="H8983">
        <v>0.48255255755207599</v>
      </c>
      <c r="I8983">
        <v>1</v>
      </c>
      <c r="J8983">
        <v>0.966855260484069</v>
      </c>
      <c r="K8983" t="s">
        <v>29736</v>
      </c>
      <c r="L8983">
        <v>6</v>
      </c>
      <c r="M8983" t="s">
        <v>2729</v>
      </c>
      <c r="N8983">
        <v>0.115384615384615</v>
      </c>
      <c r="O8983">
        <v>7.6238881829733202E-3</v>
      </c>
    </row>
    <row r="8984" spans="1:15">
      <c r="A8984" t="s">
        <v>9956</v>
      </c>
      <c r="B8984" t="s">
        <v>23511</v>
      </c>
      <c r="C8984" t="s">
        <v>9957</v>
      </c>
      <c r="D8984">
        <v>42</v>
      </c>
      <c r="E8984">
        <v>6152</v>
      </c>
      <c r="F8984">
        <v>53</v>
      </c>
      <c r="G8984">
        <v>7804</v>
      </c>
      <c r="H8984">
        <v>0.550345695973397</v>
      </c>
      <c r="I8984">
        <v>0.968912233598893</v>
      </c>
      <c r="J8984">
        <v>0.832812322140707</v>
      </c>
      <c r="K8984" t="s">
        <v>29737</v>
      </c>
      <c r="L8984">
        <v>42</v>
      </c>
      <c r="M8984" t="s">
        <v>2729</v>
      </c>
      <c r="N8984">
        <v>0.79245283018867896</v>
      </c>
      <c r="O8984">
        <v>6.8270481144343297E-3</v>
      </c>
    </row>
    <row r="8985" spans="1:15">
      <c r="A8985" t="s">
        <v>9958</v>
      </c>
      <c r="B8985" t="s">
        <v>23511</v>
      </c>
      <c r="C8985" t="s">
        <v>9959</v>
      </c>
      <c r="D8985">
        <v>6</v>
      </c>
      <c r="E8985">
        <v>6152</v>
      </c>
      <c r="F8985">
        <v>7</v>
      </c>
      <c r="G8985">
        <v>7804</v>
      </c>
      <c r="H8985">
        <v>0.54476030000281095</v>
      </c>
      <c r="I8985">
        <v>0.968912233598893</v>
      </c>
      <c r="J8985">
        <v>0.832812322140707</v>
      </c>
      <c r="K8985" t="s">
        <v>29738</v>
      </c>
      <c r="L8985">
        <v>6</v>
      </c>
      <c r="M8985" t="s">
        <v>5133</v>
      </c>
      <c r="N8985">
        <v>0.85714285714285698</v>
      </c>
      <c r="O8985">
        <v>9.7529258777633303E-4</v>
      </c>
    </row>
    <row r="8986" spans="1:15">
      <c r="A8986" t="s">
        <v>9958</v>
      </c>
      <c r="B8986" t="s">
        <v>23518</v>
      </c>
      <c r="C8986" t="s">
        <v>9959</v>
      </c>
      <c r="D8986">
        <v>1</v>
      </c>
      <c r="E8986">
        <v>787</v>
      </c>
      <c r="F8986">
        <v>7</v>
      </c>
      <c r="G8986">
        <v>7393</v>
      </c>
      <c r="H8986">
        <v>0.54534917443390396</v>
      </c>
      <c r="I8986">
        <v>1</v>
      </c>
      <c r="J8986">
        <v>0.966855260484069</v>
      </c>
      <c r="K8986" t="s">
        <v>23776</v>
      </c>
      <c r="L8986">
        <v>1</v>
      </c>
      <c r="M8986" t="s">
        <v>5133</v>
      </c>
      <c r="N8986">
        <v>0.14285714285714299</v>
      </c>
      <c r="O8986">
        <v>1.27064803049555E-3</v>
      </c>
    </row>
    <row r="8987" spans="1:15">
      <c r="A8987" t="s">
        <v>9960</v>
      </c>
      <c r="B8987" t="s">
        <v>23511</v>
      </c>
      <c r="C8987" t="s">
        <v>9961</v>
      </c>
      <c r="D8987">
        <v>4</v>
      </c>
      <c r="E8987">
        <v>6152</v>
      </c>
      <c r="F8987">
        <v>4</v>
      </c>
      <c r="G8987">
        <v>7804</v>
      </c>
      <c r="H8987">
        <v>0.38610601832086699</v>
      </c>
      <c r="I8987">
        <v>0.90829480295553899</v>
      </c>
      <c r="J8987">
        <v>0.78070962240619901</v>
      </c>
      <c r="K8987" t="s">
        <v>28605</v>
      </c>
      <c r="L8987">
        <v>4</v>
      </c>
      <c r="M8987" t="s">
        <v>5133</v>
      </c>
      <c r="N8987">
        <v>1</v>
      </c>
      <c r="O8987">
        <v>6.5019505851755496E-4</v>
      </c>
    </row>
    <row r="8988" spans="1:15">
      <c r="A8988" t="s">
        <v>9962</v>
      </c>
      <c r="B8988" t="s">
        <v>23518</v>
      </c>
      <c r="C8988" t="s">
        <v>9963</v>
      </c>
      <c r="D8988">
        <v>1</v>
      </c>
      <c r="E8988">
        <v>787</v>
      </c>
      <c r="F8988">
        <v>1</v>
      </c>
      <c r="G8988">
        <v>7393</v>
      </c>
      <c r="H8988">
        <v>0.106452049235764</v>
      </c>
      <c r="I8988">
        <v>0.63266972740240601</v>
      </c>
      <c r="J8988">
        <v>0.61170005408803896</v>
      </c>
      <c r="K8988" t="s">
        <v>28758</v>
      </c>
      <c r="L8988">
        <v>1</v>
      </c>
      <c r="M8988" t="s">
        <v>5133</v>
      </c>
      <c r="N8988">
        <v>1</v>
      </c>
      <c r="O8988">
        <v>1.27064803049555E-3</v>
      </c>
    </row>
    <row r="8989" spans="1:15">
      <c r="A8989" t="s">
        <v>9964</v>
      </c>
      <c r="B8989" t="s">
        <v>23518</v>
      </c>
      <c r="C8989" t="s">
        <v>9965</v>
      </c>
      <c r="D8989">
        <v>7</v>
      </c>
      <c r="E8989">
        <v>787</v>
      </c>
      <c r="F8989">
        <v>60</v>
      </c>
      <c r="G8989">
        <v>7393</v>
      </c>
      <c r="H8989">
        <v>0.45921586899915601</v>
      </c>
      <c r="I8989">
        <v>1</v>
      </c>
      <c r="J8989">
        <v>0.966855260484069</v>
      </c>
      <c r="K8989" t="s">
        <v>29739</v>
      </c>
      <c r="L8989">
        <v>7</v>
      </c>
      <c r="M8989" t="s">
        <v>5133</v>
      </c>
      <c r="N8989">
        <v>0.116666666666667</v>
      </c>
      <c r="O8989">
        <v>8.8945362134688708E-3</v>
      </c>
    </row>
    <row r="8990" spans="1:15">
      <c r="A8990" t="s">
        <v>9964</v>
      </c>
      <c r="B8990" t="s">
        <v>23513</v>
      </c>
      <c r="C8990" t="s">
        <v>9965</v>
      </c>
      <c r="D8990">
        <v>3</v>
      </c>
      <c r="E8990">
        <v>535</v>
      </c>
      <c r="F8990">
        <v>67</v>
      </c>
      <c r="G8990">
        <v>8124</v>
      </c>
      <c r="H8990">
        <v>0.82705456409116296</v>
      </c>
      <c r="I8990">
        <v>0.99999999999997702</v>
      </c>
      <c r="J8990">
        <v>0.95041217501583097</v>
      </c>
      <c r="K8990" t="s">
        <v>29740</v>
      </c>
      <c r="L8990">
        <v>3</v>
      </c>
      <c r="M8990" t="s">
        <v>5133</v>
      </c>
      <c r="N8990">
        <v>4.47761194029851E-2</v>
      </c>
      <c r="O8990">
        <v>5.60747663551402E-3</v>
      </c>
    </row>
    <row r="8991" spans="1:15">
      <c r="A8991" t="s">
        <v>9964</v>
      </c>
      <c r="B8991" t="s">
        <v>23511</v>
      </c>
      <c r="C8991" t="s">
        <v>9965</v>
      </c>
      <c r="D8991">
        <v>49</v>
      </c>
      <c r="E8991">
        <v>6152</v>
      </c>
      <c r="F8991">
        <v>62</v>
      </c>
      <c r="G8991">
        <v>7804</v>
      </c>
      <c r="H8991">
        <v>0.55818283095535304</v>
      </c>
      <c r="I8991">
        <v>0.968912233598893</v>
      </c>
      <c r="J8991">
        <v>0.832812322140707</v>
      </c>
      <c r="K8991" t="s">
        <v>29741</v>
      </c>
      <c r="L8991">
        <v>49</v>
      </c>
      <c r="M8991" t="s">
        <v>5133</v>
      </c>
      <c r="N8991">
        <v>0.79032258064516103</v>
      </c>
      <c r="O8991">
        <v>7.9648894668400503E-3</v>
      </c>
    </row>
    <row r="8992" spans="1:15">
      <c r="A8992" t="s">
        <v>9966</v>
      </c>
      <c r="B8992" t="s">
        <v>23513</v>
      </c>
      <c r="C8992" t="s">
        <v>9967</v>
      </c>
      <c r="D8992">
        <v>1</v>
      </c>
      <c r="E8992">
        <v>535</v>
      </c>
      <c r="F8992">
        <v>28</v>
      </c>
      <c r="G8992">
        <v>8124</v>
      </c>
      <c r="H8992">
        <v>0.85202716747418605</v>
      </c>
      <c r="I8992">
        <v>0.99999999999997702</v>
      </c>
      <c r="J8992">
        <v>0.95041217501583097</v>
      </c>
      <c r="K8992" t="s">
        <v>29742</v>
      </c>
      <c r="L8992">
        <v>1</v>
      </c>
      <c r="M8992" t="s">
        <v>5133</v>
      </c>
      <c r="N8992">
        <v>3.5714285714285698E-2</v>
      </c>
      <c r="O8992">
        <v>1.8691588785046699E-3</v>
      </c>
    </row>
    <row r="8993" spans="1:15">
      <c r="A8993" t="s">
        <v>9966</v>
      </c>
      <c r="B8993" t="s">
        <v>23511</v>
      </c>
      <c r="C8993" t="s">
        <v>9967</v>
      </c>
      <c r="D8993">
        <v>21</v>
      </c>
      <c r="E8993">
        <v>6152</v>
      </c>
      <c r="F8993">
        <v>28</v>
      </c>
      <c r="G8993">
        <v>7804</v>
      </c>
      <c r="H8993">
        <v>0.77329188476158905</v>
      </c>
      <c r="I8993">
        <v>0.968912233598893</v>
      </c>
      <c r="J8993">
        <v>0.832812322140707</v>
      </c>
      <c r="K8993" t="s">
        <v>29743</v>
      </c>
      <c r="L8993">
        <v>21</v>
      </c>
      <c r="M8993" t="s">
        <v>5133</v>
      </c>
      <c r="N8993">
        <v>0.75</v>
      </c>
      <c r="O8993">
        <v>3.41352405721717E-3</v>
      </c>
    </row>
    <row r="8994" spans="1:15">
      <c r="A8994" t="s">
        <v>9966</v>
      </c>
      <c r="B8994" t="s">
        <v>23518</v>
      </c>
      <c r="C8994" t="s">
        <v>9967</v>
      </c>
      <c r="D8994">
        <v>4</v>
      </c>
      <c r="E8994">
        <v>787</v>
      </c>
      <c r="F8994">
        <v>26</v>
      </c>
      <c r="G8994">
        <v>7393</v>
      </c>
      <c r="H8994">
        <v>0.29751782480348699</v>
      </c>
      <c r="I8994">
        <v>0.99203470771967495</v>
      </c>
      <c r="J8994">
        <v>0.95915397574154404</v>
      </c>
      <c r="K8994" t="s">
        <v>29744</v>
      </c>
      <c r="L8994">
        <v>4</v>
      </c>
      <c r="M8994" t="s">
        <v>5133</v>
      </c>
      <c r="N8994">
        <v>0.15384615384615399</v>
      </c>
      <c r="O8994">
        <v>5.0825921219822103E-3</v>
      </c>
    </row>
    <row r="8995" spans="1:15">
      <c r="A8995" t="s">
        <v>9968</v>
      </c>
      <c r="B8995" t="s">
        <v>23518</v>
      </c>
      <c r="C8995" t="s">
        <v>9969</v>
      </c>
      <c r="D8995">
        <v>4</v>
      </c>
      <c r="E8995">
        <v>787</v>
      </c>
      <c r="F8995">
        <v>36</v>
      </c>
      <c r="G8995">
        <v>7393</v>
      </c>
      <c r="H8995">
        <v>0.54302942404966603</v>
      </c>
      <c r="I8995">
        <v>1</v>
      </c>
      <c r="J8995">
        <v>0.966855260484069</v>
      </c>
      <c r="K8995" t="s">
        <v>29745</v>
      </c>
      <c r="L8995">
        <v>4</v>
      </c>
      <c r="M8995" t="s">
        <v>5133</v>
      </c>
      <c r="N8995">
        <v>0.11111111111111099</v>
      </c>
      <c r="O8995">
        <v>5.0825921219822103E-3</v>
      </c>
    </row>
    <row r="8996" spans="1:15">
      <c r="A8996" t="s">
        <v>9968</v>
      </c>
      <c r="B8996" t="s">
        <v>23513</v>
      </c>
      <c r="C8996" t="s">
        <v>9969</v>
      </c>
      <c r="D8996">
        <v>2</v>
      </c>
      <c r="E8996">
        <v>535</v>
      </c>
      <c r="F8996">
        <v>42</v>
      </c>
      <c r="G8996">
        <v>8124</v>
      </c>
      <c r="H8996">
        <v>0.77420808602914903</v>
      </c>
      <c r="I8996">
        <v>0.99999999999997702</v>
      </c>
      <c r="J8996">
        <v>0.95041217501583097</v>
      </c>
      <c r="K8996" t="s">
        <v>24032</v>
      </c>
      <c r="L8996">
        <v>2</v>
      </c>
      <c r="M8996" t="s">
        <v>5133</v>
      </c>
      <c r="N8996">
        <v>4.7619047619047603E-2</v>
      </c>
      <c r="O8996">
        <v>3.7383177570093499E-3</v>
      </c>
    </row>
    <row r="8997" spans="1:15">
      <c r="A8997" t="s">
        <v>9968</v>
      </c>
      <c r="B8997" t="s">
        <v>23511</v>
      </c>
      <c r="C8997" t="s">
        <v>9969</v>
      </c>
      <c r="D8997">
        <v>29</v>
      </c>
      <c r="E8997">
        <v>6152</v>
      </c>
      <c r="F8997">
        <v>37</v>
      </c>
      <c r="G8997">
        <v>7804</v>
      </c>
      <c r="H8997">
        <v>0.61969383676604095</v>
      </c>
      <c r="I8997">
        <v>0.968912233598893</v>
      </c>
      <c r="J8997">
        <v>0.832812322140707</v>
      </c>
      <c r="K8997" t="s">
        <v>29746</v>
      </c>
      <c r="L8997">
        <v>29</v>
      </c>
      <c r="M8997" t="s">
        <v>5133</v>
      </c>
      <c r="N8997">
        <v>0.78378378378378399</v>
      </c>
      <c r="O8997">
        <v>4.7139141742522797E-3</v>
      </c>
    </row>
    <row r="8998" spans="1:15">
      <c r="A8998" t="s">
        <v>9970</v>
      </c>
      <c r="B8998" t="s">
        <v>23511</v>
      </c>
      <c r="C8998" t="s">
        <v>9971</v>
      </c>
      <c r="D8998">
        <v>4</v>
      </c>
      <c r="E8998">
        <v>6152</v>
      </c>
      <c r="F8998">
        <v>4</v>
      </c>
      <c r="G8998">
        <v>7804</v>
      </c>
      <c r="H8998">
        <v>0.38610601832086699</v>
      </c>
      <c r="I8998">
        <v>0.90829480295553899</v>
      </c>
      <c r="J8998">
        <v>0.78070962240619901</v>
      </c>
      <c r="K8998" t="s">
        <v>29747</v>
      </c>
      <c r="L8998">
        <v>4</v>
      </c>
      <c r="M8998" t="s">
        <v>5133</v>
      </c>
      <c r="N8998">
        <v>1</v>
      </c>
      <c r="O8998">
        <v>6.5019505851755496E-4</v>
      </c>
    </row>
    <row r="8999" spans="1:15">
      <c r="A8999" t="s">
        <v>9972</v>
      </c>
      <c r="B8999" t="s">
        <v>23511</v>
      </c>
      <c r="C8999" t="s">
        <v>9973</v>
      </c>
      <c r="D8999">
        <v>7</v>
      </c>
      <c r="E8999">
        <v>6152</v>
      </c>
      <c r="F8999">
        <v>8</v>
      </c>
      <c r="G8999">
        <v>7804</v>
      </c>
      <c r="H8999">
        <v>0.46943957161060701</v>
      </c>
      <c r="I8999">
        <v>0.96083957126938102</v>
      </c>
      <c r="J8999">
        <v>0.82587360011061495</v>
      </c>
      <c r="K8999" t="s">
        <v>29748</v>
      </c>
      <c r="L8999">
        <v>7</v>
      </c>
      <c r="M8999" t="s">
        <v>5133</v>
      </c>
      <c r="N8999">
        <v>0.875</v>
      </c>
      <c r="O8999">
        <v>1.13784135240572E-3</v>
      </c>
    </row>
    <row r="9000" spans="1:15">
      <c r="A9000" t="s">
        <v>9972</v>
      </c>
      <c r="B9000" t="s">
        <v>23513</v>
      </c>
      <c r="C9000" t="s">
        <v>9973</v>
      </c>
      <c r="D9000">
        <v>1</v>
      </c>
      <c r="E9000">
        <v>535</v>
      </c>
      <c r="F9000">
        <v>8</v>
      </c>
      <c r="G9000">
        <v>8124</v>
      </c>
      <c r="H9000">
        <v>0.42028903387437799</v>
      </c>
      <c r="I9000">
        <v>0.99999999999997702</v>
      </c>
      <c r="J9000">
        <v>0.95041217501583097</v>
      </c>
      <c r="K9000" t="s">
        <v>29749</v>
      </c>
      <c r="L9000">
        <v>1</v>
      </c>
      <c r="M9000" t="s">
        <v>5133</v>
      </c>
      <c r="N9000">
        <v>0.125</v>
      </c>
      <c r="O9000">
        <v>1.8691588785046699E-3</v>
      </c>
    </row>
    <row r="9001" spans="1:15">
      <c r="A9001" t="s">
        <v>9974</v>
      </c>
      <c r="B9001" t="s">
        <v>23511</v>
      </c>
      <c r="C9001" t="s">
        <v>9975</v>
      </c>
      <c r="D9001">
        <v>5</v>
      </c>
      <c r="E9001">
        <v>6152</v>
      </c>
      <c r="F9001">
        <v>5</v>
      </c>
      <c r="G9001">
        <v>7804</v>
      </c>
      <c r="H9001">
        <v>0.30433074367137097</v>
      </c>
      <c r="I9001">
        <v>0.81020448119108801</v>
      </c>
      <c r="J9001">
        <v>0.69639772519260701</v>
      </c>
      <c r="K9001" t="s">
        <v>29750</v>
      </c>
      <c r="L9001">
        <v>5</v>
      </c>
      <c r="M9001" t="s">
        <v>5133</v>
      </c>
      <c r="N9001">
        <v>1</v>
      </c>
      <c r="O9001">
        <v>8.1274382314694405E-4</v>
      </c>
    </row>
    <row r="9002" spans="1:15">
      <c r="A9002" t="s">
        <v>9976</v>
      </c>
      <c r="B9002" t="s">
        <v>23511</v>
      </c>
      <c r="C9002" t="s">
        <v>9977</v>
      </c>
      <c r="D9002">
        <v>1</v>
      </c>
      <c r="E9002">
        <v>6152</v>
      </c>
      <c r="F9002">
        <v>4</v>
      </c>
      <c r="G9002">
        <v>7804</v>
      </c>
      <c r="H9002">
        <v>0.99799771163111395</v>
      </c>
      <c r="I9002">
        <v>1</v>
      </c>
      <c r="J9002">
        <v>0.85953329234717102</v>
      </c>
      <c r="K9002" t="s">
        <v>29751</v>
      </c>
      <c r="L9002">
        <v>1</v>
      </c>
      <c r="M9002" t="s">
        <v>2729</v>
      </c>
      <c r="N9002">
        <v>0.25</v>
      </c>
      <c r="O9002">
        <v>1.6254876462938901E-4</v>
      </c>
    </row>
    <row r="9003" spans="1:15">
      <c r="A9003" t="s">
        <v>9976</v>
      </c>
      <c r="B9003" t="s">
        <v>23513</v>
      </c>
      <c r="C9003" t="s">
        <v>9977</v>
      </c>
      <c r="D9003">
        <v>1</v>
      </c>
      <c r="E9003">
        <v>535</v>
      </c>
      <c r="F9003">
        <v>4</v>
      </c>
      <c r="G9003">
        <v>8124</v>
      </c>
      <c r="H9003">
        <v>0.23855956797771199</v>
      </c>
      <c r="I9003">
        <v>0.85273230586348503</v>
      </c>
      <c r="J9003">
        <v>0.81044716552199803</v>
      </c>
      <c r="K9003" t="s">
        <v>28618</v>
      </c>
      <c r="L9003">
        <v>1</v>
      </c>
      <c r="M9003" t="s">
        <v>2729</v>
      </c>
      <c r="N9003">
        <v>0.25</v>
      </c>
      <c r="O9003">
        <v>1.8691588785046699E-3</v>
      </c>
    </row>
    <row r="9004" spans="1:15">
      <c r="A9004" t="s">
        <v>9976</v>
      </c>
      <c r="B9004" t="s">
        <v>23518</v>
      </c>
      <c r="C9004" t="s">
        <v>9977</v>
      </c>
      <c r="D9004">
        <v>2</v>
      </c>
      <c r="E9004">
        <v>787</v>
      </c>
      <c r="F9004">
        <v>4</v>
      </c>
      <c r="G9004">
        <v>7393</v>
      </c>
      <c r="H9004">
        <v>5.8679954233094203E-2</v>
      </c>
      <c r="I9004">
        <v>0.61178825165478101</v>
      </c>
      <c r="J9004">
        <v>0.59151068941477603</v>
      </c>
      <c r="K9004" t="s">
        <v>29752</v>
      </c>
      <c r="L9004">
        <v>2</v>
      </c>
      <c r="M9004" t="s">
        <v>2729</v>
      </c>
      <c r="N9004">
        <v>0.5</v>
      </c>
      <c r="O9004">
        <v>2.5412960609911099E-3</v>
      </c>
    </row>
    <row r="9005" spans="1:15">
      <c r="A9005" t="s">
        <v>9978</v>
      </c>
      <c r="B9005" t="s">
        <v>23513</v>
      </c>
      <c r="C9005" t="s">
        <v>9979</v>
      </c>
      <c r="D9005">
        <v>2</v>
      </c>
      <c r="E9005">
        <v>535</v>
      </c>
      <c r="F9005">
        <v>5</v>
      </c>
      <c r="G9005">
        <v>8124</v>
      </c>
      <c r="H9005">
        <v>3.7884380227996402E-2</v>
      </c>
      <c r="I9005">
        <v>0.42722874441898101</v>
      </c>
      <c r="J9005">
        <v>0.40604340021253599</v>
      </c>
      <c r="K9005" t="s">
        <v>26875</v>
      </c>
      <c r="L9005">
        <v>2</v>
      </c>
      <c r="M9005" t="s">
        <v>5133</v>
      </c>
      <c r="N9005">
        <v>0.4</v>
      </c>
      <c r="O9005">
        <v>3.7383177570093499E-3</v>
      </c>
    </row>
    <row r="9006" spans="1:15">
      <c r="A9006" t="s">
        <v>9978</v>
      </c>
      <c r="B9006" t="s">
        <v>23518</v>
      </c>
      <c r="C9006" t="s">
        <v>9979</v>
      </c>
      <c r="D9006">
        <v>2</v>
      </c>
      <c r="E9006">
        <v>787</v>
      </c>
      <c r="F9006">
        <v>4</v>
      </c>
      <c r="G9006">
        <v>7393</v>
      </c>
      <c r="H9006">
        <v>5.8679954233094203E-2</v>
      </c>
      <c r="I9006">
        <v>0.61178825165478101</v>
      </c>
      <c r="J9006">
        <v>0.59151068941477603</v>
      </c>
      <c r="K9006" t="s">
        <v>24367</v>
      </c>
      <c r="L9006">
        <v>2</v>
      </c>
      <c r="M9006" t="s">
        <v>5133</v>
      </c>
      <c r="N9006">
        <v>0.5</v>
      </c>
      <c r="O9006">
        <v>2.5412960609911099E-3</v>
      </c>
    </row>
    <row r="9007" spans="1:15">
      <c r="A9007" t="s">
        <v>9978</v>
      </c>
      <c r="B9007" t="s">
        <v>23511</v>
      </c>
      <c r="C9007" t="s">
        <v>9979</v>
      </c>
      <c r="D9007">
        <v>1</v>
      </c>
      <c r="E9007">
        <v>6152</v>
      </c>
      <c r="F9007">
        <v>5</v>
      </c>
      <c r="G9007">
        <v>7804</v>
      </c>
      <c r="H9007">
        <v>0.99957695240616395</v>
      </c>
      <c r="I9007">
        <v>1</v>
      </c>
      <c r="J9007">
        <v>0.85953329234717102</v>
      </c>
      <c r="K9007" t="s">
        <v>29753</v>
      </c>
      <c r="L9007">
        <v>1</v>
      </c>
      <c r="M9007" t="s">
        <v>5133</v>
      </c>
      <c r="N9007">
        <v>0.2</v>
      </c>
      <c r="O9007">
        <v>1.6254876462938901E-4</v>
      </c>
    </row>
    <row r="9008" spans="1:15">
      <c r="A9008" t="s">
        <v>9980</v>
      </c>
      <c r="B9008" t="s">
        <v>23513</v>
      </c>
      <c r="C9008" t="s">
        <v>9981</v>
      </c>
      <c r="D9008">
        <v>1</v>
      </c>
      <c r="E9008">
        <v>535</v>
      </c>
      <c r="F9008">
        <v>16</v>
      </c>
      <c r="G9008">
        <v>8124</v>
      </c>
      <c r="H9008">
        <v>0.66412214006675596</v>
      </c>
      <c r="I9008">
        <v>0.99999999999997702</v>
      </c>
      <c r="J9008">
        <v>0.95041217501583097</v>
      </c>
      <c r="K9008" t="s">
        <v>23957</v>
      </c>
      <c r="L9008">
        <v>1</v>
      </c>
      <c r="M9008" t="s">
        <v>1463</v>
      </c>
      <c r="N9008">
        <v>6.25E-2</v>
      </c>
      <c r="O9008">
        <v>1.8691588785046699E-3</v>
      </c>
    </row>
    <row r="9009" spans="1:15">
      <c r="A9009" t="s">
        <v>9980</v>
      </c>
      <c r="B9009" t="s">
        <v>23511</v>
      </c>
      <c r="C9009" t="s">
        <v>9981</v>
      </c>
      <c r="D9009">
        <v>13</v>
      </c>
      <c r="E9009">
        <v>6152</v>
      </c>
      <c r="F9009">
        <v>17</v>
      </c>
      <c r="G9009">
        <v>7804</v>
      </c>
      <c r="H9009">
        <v>0.71753351100929097</v>
      </c>
      <c r="I9009">
        <v>0.968912233598893</v>
      </c>
      <c r="J9009">
        <v>0.832812322140707</v>
      </c>
      <c r="K9009" t="s">
        <v>29754</v>
      </c>
      <c r="L9009">
        <v>13</v>
      </c>
      <c r="M9009" t="s">
        <v>1463</v>
      </c>
      <c r="N9009">
        <v>0.76470588235294101</v>
      </c>
      <c r="O9009">
        <v>2.1131339401820499E-3</v>
      </c>
    </row>
    <row r="9010" spans="1:15">
      <c r="A9010" t="s">
        <v>9982</v>
      </c>
      <c r="B9010" t="s">
        <v>23511</v>
      </c>
      <c r="C9010" t="s">
        <v>9983</v>
      </c>
      <c r="D9010">
        <v>8</v>
      </c>
      <c r="E9010">
        <v>6152</v>
      </c>
      <c r="F9010">
        <v>8</v>
      </c>
      <c r="G9010">
        <v>7804</v>
      </c>
      <c r="H9010">
        <v>0.148995721685201</v>
      </c>
      <c r="I9010">
        <v>0.54611425167193095</v>
      </c>
      <c r="J9010">
        <v>0.46940338073728599</v>
      </c>
      <c r="K9010" t="s">
        <v>28180</v>
      </c>
      <c r="L9010">
        <v>8</v>
      </c>
      <c r="M9010" t="s">
        <v>1463</v>
      </c>
      <c r="N9010">
        <v>1</v>
      </c>
      <c r="O9010">
        <v>1.3003901170351099E-3</v>
      </c>
    </row>
    <row r="9011" spans="1:15">
      <c r="A9011" t="s">
        <v>9984</v>
      </c>
      <c r="B9011" t="s">
        <v>23511</v>
      </c>
      <c r="C9011" t="s">
        <v>9985</v>
      </c>
      <c r="D9011">
        <v>5</v>
      </c>
      <c r="E9011">
        <v>6152</v>
      </c>
      <c r="F9011">
        <v>5</v>
      </c>
      <c r="G9011">
        <v>7804</v>
      </c>
      <c r="H9011">
        <v>0.30433074367137097</v>
      </c>
      <c r="I9011">
        <v>0.81020448119108801</v>
      </c>
      <c r="J9011">
        <v>0.69639772519260701</v>
      </c>
      <c r="K9011" t="s">
        <v>29755</v>
      </c>
      <c r="L9011">
        <v>5</v>
      </c>
      <c r="M9011" t="s">
        <v>1463</v>
      </c>
      <c r="N9011">
        <v>1</v>
      </c>
      <c r="O9011">
        <v>8.1274382314694405E-4</v>
      </c>
    </row>
    <row r="9012" spans="1:15">
      <c r="A9012" t="s">
        <v>9986</v>
      </c>
      <c r="B9012" t="s">
        <v>23511</v>
      </c>
      <c r="C9012" t="s">
        <v>9987</v>
      </c>
      <c r="D9012">
        <v>18</v>
      </c>
      <c r="E9012">
        <v>6152</v>
      </c>
      <c r="F9012">
        <v>18</v>
      </c>
      <c r="G9012">
        <v>7804</v>
      </c>
      <c r="H9012">
        <v>1.37496899434857E-2</v>
      </c>
      <c r="I9012">
        <v>0.10558946762372599</v>
      </c>
      <c r="J9012">
        <v>9.0757662743805895E-2</v>
      </c>
      <c r="K9012" t="s">
        <v>29756</v>
      </c>
      <c r="L9012">
        <v>18</v>
      </c>
      <c r="M9012" t="s">
        <v>1463</v>
      </c>
      <c r="N9012">
        <v>1</v>
      </c>
      <c r="O9012">
        <v>2.9258777633290002E-3</v>
      </c>
    </row>
    <row r="9013" spans="1:15">
      <c r="A9013" t="s">
        <v>9988</v>
      </c>
      <c r="B9013" t="s">
        <v>23511</v>
      </c>
      <c r="C9013" t="s">
        <v>9989</v>
      </c>
      <c r="D9013">
        <v>3</v>
      </c>
      <c r="E9013">
        <v>6152</v>
      </c>
      <c r="F9013">
        <v>3</v>
      </c>
      <c r="G9013">
        <v>7804</v>
      </c>
      <c r="H9013">
        <v>0.489837867770546</v>
      </c>
      <c r="I9013">
        <v>0.96083957126938102</v>
      </c>
      <c r="J9013">
        <v>0.82587360011061495</v>
      </c>
      <c r="K9013" t="s">
        <v>29757</v>
      </c>
      <c r="L9013">
        <v>3</v>
      </c>
      <c r="M9013" t="s">
        <v>1463</v>
      </c>
      <c r="N9013">
        <v>1</v>
      </c>
      <c r="O9013">
        <v>4.8764629388816603E-4</v>
      </c>
    </row>
    <row r="9014" spans="1:15">
      <c r="A9014" t="s">
        <v>9990</v>
      </c>
      <c r="B9014" t="s">
        <v>23513</v>
      </c>
      <c r="C9014" t="s">
        <v>9991</v>
      </c>
      <c r="D9014">
        <v>1</v>
      </c>
      <c r="E9014">
        <v>535</v>
      </c>
      <c r="F9014">
        <v>18</v>
      </c>
      <c r="G9014">
        <v>8124</v>
      </c>
      <c r="H9014">
        <v>0.70698758191645195</v>
      </c>
      <c r="I9014">
        <v>0.99999999999997702</v>
      </c>
      <c r="J9014">
        <v>0.95041217501583097</v>
      </c>
      <c r="K9014" t="s">
        <v>29758</v>
      </c>
      <c r="L9014">
        <v>1</v>
      </c>
      <c r="M9014" t="s">
        <v>2729</v>
      </c>
      <c r="N9014">
        <v>5.5555555555555601E-2</v>
      </c>
      <c r="O9014">
        <v>1.8691588785046699E-3</v>
      </c>
    </row>
    <row r="9015" spans="1:15">
      <c r="A9015" t="s">
        <v>9990</v>
      </c>
      <c r="B9015" t="s">
        <v>23518</v>
      </c>
      <c r="C9015" t="s">
        <v>9991</v>
      </c>
      <c r="D9015">
        <v>3</v>
      </c>
      <c r="E9015">
        <v>787</v>
      </c>
      <c r="F9015">
        <v>14</v>
      </c>
      <c r="G9015">
        <v>7393</v>
      </c>
      <c r="H9015">
        <v>0.18085133415340399</v>
      </c>
      <c r="I9015">
        <v>0.83876007220319604</v>
      </c>
      <c r="J9015">
        <v>0.81095958809365798</v>
      </c>
      <c r="K9015" t="s">
        <v>28213</v>
      </c>
      <c r="L9015">
        <v>3</v>
      </c>
      <c r="M9015" t="s">
        <v>2729</v>
      </c>
      <c r="N9015">
        <v>0.214285714285714</v>
      </c>
      <c r="O9015">
        <v>3.8119440914866601E-3</v>
      </c>
    </row>
    <row r="9016" spans="1:15">
      <c r="A9016" t="s">
        <v>9990</v>
      </c>
      <c r="B9016" t="s">
        <v>23511</v>
      </c>
      <c r="C9016" t="s">
        <v>9991</v>
      </c>
      <c r="D9016">
        <v>11</v>
      </c>
      <c r="E9016">
        <v>6152</v>
      </c>
      <c r="F9016">
        <v>17</v>
      </c>
      <c r="G9016">
        <v>7804</v>
      </c>
      <c r="H9016">
        <v>0.95044246519465203</v>
      </c>
      <c r="I9016">
        <v>1</v>
      </c>
      <c r="J9016">
        <v>0.85953329234717102</v>
      </c>
      <c r="K9016" t="s">
        <v>29759</v>
      </c>
      <c r="L9016">
        <v>11</v>
      </c>
      <c r="M9016" t="s">
        <v>2729</v>
      </c>
      <c r="N9016">
        <v>0.64705882352941202</v>
      </c>
      <c r="O9016">
        <v>1.78803641092328E-3</v>
      </c>
    </row>
    <row r="9017" spans="1:15">
      <c r="A9017" t="s">
        <v>9992</v>
      </c>
      <c r="B9017" t="s">
        <v>23511</v>
      </c>
      <c r="C9017" t="s">
        <v>9993</v>
      </c>
      <c r="D9017">
        <v>38</v>
      </c>
      <c r="E9017">
        <v>6152</v>
      </c>
      <c r="F9017">
        <v>47</v>
      </c>
      <c r="G9017">
        <v>7804</v>
      </c>
      <c r="H9017">
        <v>0.44955163977576101</v>
      </c>
      <c r="I9017">
        <v>0.96083957126938102</v>
      </c>
      <c r="J9017">
        <v>0.82587360011061495</v>
      </c>
      <c r="K9017" t="s">
        <v>29760</v>
      </c>
      <c r="L9017">
        <v>38</v>
      </c>
      <c r="M9017" t="s">
        <v>2729</v>
      </c>
      <c r="N9017">
        <v>0.80851063829787195</v>
      </c>
      <c r="O9017">
        <v>6.1768530559167803E-3</v>
      </c>
    </row>
    <row r="9018" spans="1:15">
      <c r="A9018" t="s">
        <v>9992</v>
      </c>
      <c r="B9018" t="s">
        <v>23513</v>
      </c>
      <c r="C9018" t="s">
        <v>9993</v>
      </c>
      <c r="D9018">
        <v>3</v>
      </c>
      <c r="E9018">
        <v>535</v>
      </c>
      <c r="F9018">
        <v>48</v>
      </c>
      <c r="G9018">
        <v>8124</v>
      </c>
      <c r="H9018">
        <v>0.62099400767037904</v>
      </c>
      <c r="I9018">
        <v>0.99999999999997702</v>
      </c>
      <c r="J9018">
        <v>0.95041217501583097</v>
      </c>
      <c r="K9018" t="s">
        <v>29225</v>
      </c>
      <c r="L9018">
        <v>3</v>
      </c>
      <c r="M9018" t="s">
        <v>2729</v>
      </c>
      <c r="N9018">
        <v>6.25E-2</v>
      </c>
      <c r="O9018">
        <v>5.60747663551402E-3</v>
      </c>
    </row>
    <row r="9019" spans="1:15">
      <c r="A9019" t="s">
        <v>9992</v>
      </c>
      <c r="B9019" t="s">
        <v>23518</v>
      </c>
      <c r="C9019" t="s">
        <v>9993</v>
      </c>
      <c r="D9019">
        <v>5</v>
      </c>
      <c r="E9019">
        <v>787</v>
      </c>
      <c r="F9019">
        <v>47</v>
      </c>
      <c r="G9019">
        <v>7393</v>
      </c>
      <c r="H9019">
        <v>0.57056621472191305</v>
      </c>
      <c r="I9019">
        <v>1</v>
      </c>
      <c r="J9019">
        <v>0.966855260484069</v>
      </c>
      <c r="K9019" t="s">
        <v>29761</v>
      </c>
      <c r="L9019">
        <v>5</v>
      </c>
      <c r="M9019" t="s">
        <v>2729</v>
      </c>
      <c r="N9019">
        <v>0.10638297872340401</v>
      </c>
      <c r="O9019">
        <v>6.35324015247776E-3</v>
      </c>
    </row>
    <row r="9020" spans="1:15">
      <c r="A9020" t="s">
        <v>9994</v>
      </c>
      <c r="B9020" t="s">
        <v>23511</v>
      </c>
      <c r="C9020" t="s">
        <v>9995</v>
      </c>
      <c r="D9020">
        <v>3</v>
      </c>
      <c r="E9020">
        <v>6152</v>
      </c>
      <c r="F9020">
        <v>3</v>
      </c>
      <c r="G9020">
        <v>7804</v>
      </c>
      <c r="H9020">
        <v>0.489837867770546</v>
      </c>
      <c r="I9020">
        <v>0.96083957126938102</v>
      </c>
      <c r="J9020">
        <v>0.82587360011061495</v>
      </c>
      <c r="K9020" t="s">
        <v>25669</v>
      </c>
      <c r="L9020">
        <v>3</v>
      </c>
      <c r="M9020" t="s">
        <v>5133</v>
      </c>
      <c r="N9020">
        <v>1</v>
      </c>
      <c r="O9020">
        <v>4.8764629388816603E-4</v>
      </c>
    </row>
    <row r="9021" spans="1:15">
      <c r="A9021" t="s">
        <v>9996</v>
      </c>
      <c r="B9021" t="s">
        <v>23511</v>
      </c>
      <c r="C9021" t="s">
        <v>9997</v>
      </c>
      <c r="D9021">
        <v>1</v>
      </c>
      <c r="E9021">
        <v>6152</v>
      </c>
      <c r="F9021">
        <v>2</v>
      </c>
      <c r="G9021">
        <v>7804</v>
      </c>
      <c r="H9021">
        <v>0.95521029019776005</v>
      </c>
      <c r="I9021">
        <v>1</v>
      </c>
      <c r="J9021">
        <v>0.85953329234717102</v>
      </c>
      <c r="K9021" t="s">
        <v>29762</v>
      </c>
      <c r="L9021">
        <v>1</v>
      </c>
      <c r="M9021" t="s">
        <v>2729</v>
      </c>
      <c r="N9021">
        <v>0.5</v>
      </c>
      <c r="O9021">
        <v>1.6254876462938901E-4</v>
      </c>
    </row>
    <row r="9022" spans="1:15">
      <c r="A9022" t="s">
        <v>9996</v>
      </c>
      <c r="B9022" t="s">
        <v>23513</v>
      </c>
      <c r="C9022" t="s">
        <v>9997</v>
      </c>
      <c r="D9022">
        <v>1</v>
      </c>
      <c r="E9022">
        <v>535</v>
      </c>
      <c r="F9022">
        <v>2</v>
      </c>
      <c r="G9022">
        <v>8124</v>
      </c>
      <c r="H9022">
        <v>0.12737930779067499</v>
      </c>
      <c r="I9022">
        <v>0.64703075560747003</v>
      </c>
      <c r="J9022">
        <v>0.614945907739046</v>
      </c>
      <c r="K9022" t="s">
        <v>29763</v>
      </c>
      <c r="L9022">
        <v>1</v>
      </c>
      <c r="M9022" t="s">
        <v>2729</v>
      </c>
      <c r="N9022">
        <v>0.5</v>
      </c>
      <c r="O9022">
        <v>1.8691588785046699E-3</v>
      </c>
    </row>
    <row r="9023" spans="1:15">
      <c r="A9023" t="s">
        <v>9998</v>
      </c>
      <c r="B9023" t="s">
        <v>23518</v>
      </c>
      <c r="C9023" t="s">
        <v>9999</v>
      </c>
      <c r="D9023">
        <v>1</v>
      </c>
      <c r="E9023">
        <v>787</v>
      </c>
      <c r="F9023">
        <v>2</v>
      </c>
      <c r="G9023">
        <v>7393</v>
      </c>
      <c r="H9023">
        <v>0.20158492765181499</v>
      </c>
      <c r="I9023">
        <v>0.83876007220319604</v>
      </c>
      <c r="J9023">
        <v>0.81095958809365798</v>
      </c>
      <c r="K9023" t="s">
        <v>29764</v>
      </c>
      <c r="L9023">
        <v>1</v>
      </c>
      <c r="M9023" t="s">
        <v>2729</v>
      </c>
      <c r="N9023">
        <v>0.5</v>
      </c>
      <c r="O9023">
        <v>1.27064803049555E-3</v>
      </c>
    </row>
    <row r="9024" spans="1:15">
      <c r="A9024" t="s">
        <v>9998</v>
      </c>
      <c r="B9024" t="s">
        <v>23511</v>
      </c>
      <c r="C9024" t="s">
        <v>9999</v>
      </c>
      <c r="D9024">
        <v>1</v>
      </c>
      <c r="E9024">
        <v>6152</v>
      </c>
      <c r="F9024">
        <v>2</v>
      </c>
      <c r="G9024">
        <v>7804</v>
      </c>
      <c r="H9024">
        <v>0.95521029019776005</v>
      </c>
      <c r="I9024">
        <v>1</v>
      </c>
      <c r="J9024">
        <v>0.85953329234717102</v>
      </c>
      <c r="K9024" t="s">
        <v>29765</v>
      </c>
      <c r="L9024">
        <v>1</v>
      </c>
      <c r="M9024" t="s">
        <v>2729</v>
      </c>
      <c r="N9024">
        <v>0.5</v>
      </c>
      <c r="O9024">
        <v>1.6254876462938901E-4</v>
      </c>
    </row>
    <row r="9025" spans="1:15">
      <c r="A9025" t="s">
        <v>10000</v>
      </c>
      <c r="B9025" t="s">
        <v>23511</v>
      </c>
      <c r="C9025" t="s">
        <v>10001</v>
      </c>
      <c r="D9025">
        <v>2</v>
      </c>
      <c r="E9025">
        <v>6152</v>
      </c>
      <c r="F9025">
        <v>3</v>
      </c>
      <c r="G9025">
        <v>7804</v>
      </c>
      <c r="H9025">
        <v>0.88457550560319997</v>
      </c>
      <c r="I9025">
        <v>1</v>
      </c>
      <c r="J9025">
        <v>0.85953329234717102</v>
      </c>
      <c r="K9025" t="s">
        <v>29766</v>
      </c>
      <c r="L9025">
        <v>2</v>
      </c>
      <c r="M9025" t="s">
        <v>5133</v>
      </c>
      <c r="N9025">
        <v>0.66666666666666696</v>
      </c>
      <c r="O9025">
        <v>3.2509752925877802E-4</v>
      </c>
    </row>
    <row r="9026" spans="1:15">
      <c r="A9026" t="s">
        <v>10000</v>
      </c>
      <c r="B9026" t="s">
        <v>23518</v>
      </c>
      <c r="C9026" t="s">
        <v>10001</v>
      </c>
      <c r="D9026">
        <v>1</v>
      </c>
      <c r="E9026">
        <v>787</v>
      </c>
      <c r="F9026">
        <v>3</v>
      </c>
      <c r="G9026">
        <v>7393</v>
      </c>
      <c r="H9026">
        <v>0.28660084727541502</v>
      </c>
      <c r="I9026">
        <v>0.97863801257884697</v>
      </c>
      <c r="J9026">
        <v>0.94620131057153301</v>
      </c>
      <c r="K9026" t="s">
        <v>24836</v>
      </c>
      <c r="L9026">
        <v>1</v>
      </c>
      <c r="M9026" t="s">
        <v>5133</v>
      </c>
      <c r="N9026">
        <v>0.33333333333333298</v>
      </c>
      <c r="O9026">
        <v>1.27064803049555E-3</v>
      </c>
    </row>
    <row r="9027" spans="1:15">
      <c r="A9027" t="s">
        <v>10002</v>
      </c>
      <c r="B9027" t="s">
        <v>23511</v>
      </c>
      <c r="C9027" t="s">
        <v>10003</v>
      </c>
      <c r="D9027">
        <v>2</v>
      </c>
      <c r="E9027">
        <v>6152</v>
      </c>
      <c r="F9027">
        <v>3</v>
      </c>
      <c r="G9027">
        <v>7804</v>
      </c>
      <c r="H9027">
        <v>0.88457550560319997</v>
      </c>
      <c r="I9027">
        <v>1</v>
      </c>
      <c r="J9027">
        <v>0.85953329234717102</v>
      </c>
      <c r="K9027" t="s">
        <v>29766</v>
      </c>
      <c r="L9027">
        <v>2</v>
      </c>
      <c r="M9027" t="s">
        <v>5133</v>
      </c>
      <c r="N9027">
        <v>0.66666666666666696</v>
      </c>
      <c r="O9027">
        <v>3.2509752925877802E-4</v>
      </c>
    </row>
    <row r="9028" spans="1:15">
      <c r="A9028" t="s">
        <v>10002</v>
      </c>
      <c r="B9028" t="s">
        <v>23518</v>
      </c>
      <c r="C9028" t="s">
        <v>10003</v>
      </c>
      <c r="D9028">
        <v>1</v>
      </c>
      <c r="E9028">
        <v>787</v>
      </c>
      <c r="F9028">
        <v>3</v>
      </c>
      <c r="G9028">
        <v>7393</v>
      </c>
      <c r="H9028">
        <v>0.28660084727541502</v>
      </c>
      <c r="I9028">
        <v>0.97863801257884697</v>
      </c>
      <c r="J9028">
        <v>0.94620131057153301</v>
      </c>
      <c r="K9028" t="s">
        <v>24836</v>
      </c>
      <c r="L9028">
        <v>1</v>
      </c>
      <c r="M9028" t="s">
        <v>5133</v>
      </c>
      <c r="N9028">
        <v>0.33333333333333298</v>
      </c>
      <c r="O9028">
        <v>1.27064803049555E-3</v>
      </c>
    </row>
    <row r="9029" spans="1:15">
      <c r="A9029" t="s">
        <v>10004</v>
      </c>
      <c r="B9029" t="s">
        <v>23511</v>
      </c>
      <c r="C9029" t="s">
        <v>10005</v>
      </c>
      <c r="D9029">
        <v>3</v>
      </c>
      <c r="E9029">
        <v>6152</v>
      </c>
      <c r="F9029">
        <v>3</v>
      </c>
      <c r="G9029">
        <v>7804</v>
      </c>
      <c r="H9029">
        <v>0.489837867770546</v>
      </c>
      <c r="I9029">
        <v>0.96083957126938102</v>
      </c>
      <c r="J9029">
        <v>0.82587360011061495</v>
      </c>
      <c r="K9029" t="s">
        <v>29767</v>
      </c>
      <c r="L9029">
        <v>3</v>
      </c>
      <c r="M9029" t="s">
        <v>1463</v>
      </c>
      <c r="N9029">
        <v>1</v>
      </c>
      <c r="O9029">
        <v>4.8764629388816603E-4</v>
      </c>
    </row>
    <row r="9030" spans="1:15">
      <c r="A9030" t="s">
        <v>10006</v>
      </c>
      <c r="B9030" t="s">
        <v>23511</v>
      </c>
      <c r="C9030" t="s">
        <v>10007</v>
      </c>
      <c r="D9030">
        <v>1</v>
      </c>
      <c r="E9030">
        <v>6152</v>
      </c>
      <c r="F9030">
        <v>1</v>
      </c>
      <c r="G9030">
        <v>7804</v>
      </c>
      <c r="H9030">
        <v>0.788313685289595</v>
      </c>
      <c r="I9030">
        <v>0.968912233598893</v>
      </c>
      <c r="J9030">
        <v>0.832812322140707</v>
      </c>
      <c r="K9030" t="s">
        <v>26846</v>
      </c>
      <c r="L9030">
        <v>1</v>
      </c>
      <c r="M9030" t="s">
        <v>1463</v>
      </c>
      <c r="N9030">
        <v>1</v>
      </c>
      <c r="O9030">
        <v>1.6254876462938901E-4</v>
      </c>
    </row>
    <row r="9031" spans="1:15">
      <c r="A9031" t="s">
        <v>10008</v>
      </c>
      <c r="B9031" t="s">
        <v>23511</v>
      </c>
      <c r="C9031" t="s">
        <v>10009</v>
      </c>
      <c r="D9031">
        <v>3</v>
      </c>
      <c r="E9031">
        <v>6152</v>
      </c>
      <c r="F9031">
        <v>3</v>
      </c>
      <c r="G9031">
        <v>7804</v>
      </c>
      <c r="H9031">
        <v>0.489837867770546</v>
      </c>
      <c r="I9031">
        <v>0.96083957126938102</v>
      </c>
      <c r="J9031">
        <v>0.82587360011061495</v>
      </c>
      <c r="K9031" t="s">
        <v>29768</v>
      </c>
      <c r="L9031">
        <v>3</v>
      </c>
      <c r="M9031" t="s">
        <v>5133</v>
      </c>
      <c r="N9031">
        <v>1</v>
      </c>
      <c r="O9031">
        <v>4.8764629388816603E-4</v>
      </c>
    </row>
    <row r="9032" spans="1:15">
      <c r="A9032" t="s">
        <v>10010</v>
      </c>
      <c r="B9032" t="s">
        <v>23511</v>
      </c>
      <c r="C9032" t="s">
        <v>10011</v>
      </c>
      <c r="D9032">
        <v>2</v>
      </c>
      <c r="E9032">
        <v>6152</v>
      </c>
      <c r="F9032">
        <v>2</v>
      </c>
      <c r="G9032">
        <v>7804</v>
      </c>
      <c r="H9032">
        <v>0.62141708038142995</v>
      </c>
      <c r="I9032">
        <v>0.968912233598893</v>
      </c>
      <c r="J9032">
        <v>0.832812322140707</v>
      </c>
      <c r="K9032" t="s">
        <v>26531</v>
      </c>
      <c r="L9032">
        <v>2</v>
      </c>
      <c r="M9032" t="s">
        <v>5133</v>
      </c>
      <c r="N9032">
        <v>1</v>
      </c>
      <c r="O9032">
        <v>3.2509752925877802E-4</v>
      </c>
    </row>
    <row r="9033" spans="1:15">
      <c r="A9033" t="s">
        <v>10012</v>
      </c>
      <c r="B9033" t="s">
        <v>23513</v>
      </c>
      <c r="C9033" t="s">
        <v>10013</v>
      </c>
      <c r="D9033">
        <v>1</v>
      </c>
      <c r="E9033">
        <v>535</v>
      </c>
      <c r="F9033">
        <v>1</v>
      </c>
      <c r="G9033">
        <v>8124</v>
      </c>
      <c r="H9033">
        <v>6.5854258985721295E-2</v>
      </c>
      <c r="I9033">
        <v>0.448760549738495</v>
      </c>
      <c r="J9033">
        <v>0.42650749013827299</v>
      </c>
      <c r="K9033" t="s">
        <v>27217</v>
      </c>
      <c r="L9033">
        <v>1</v>
      </c>
      <c r="M9033" t="s">
        <v>5133</v>
      </c>
      <c r="N9033">
        <v>1</v>
      </c>
      <c r="O9033">
        <v>1.8691588785046699E-3</v>
      </c>
    </row>
    <row r="9034" spans="1:15">
      <c r="A9034" t="s">
        <v>10014</v>
      </c>
      <c r="B9034" t="s">
        <v>23513</v>
      </c>
      <c r="C9034" t="s">
        <v>10015</v>
      </c>
      <c r="D9034">
        <v>1</v>
      </c>
      <c r="E9034">
        <v>535</v>
      </c>
      <c r="F9034">
        <v>1</v>
      </c>
      <c r="G9034">
        <v>8124</v>
      </c>
      <c r="H9034">
        <v>6.5854258985721295E-2</v>
      </c>
      <c r="I9034">
        <v>0.448760549738495</v>
      </c>
      <c r="J9034">
        <v>0.42650749013827299</v>
      </c>
      <c r="K9034" t="s">
        <v>27217</v>
      </c>
      <c r="L9034">
        <v>1</v>
      </c>
      <c r="M9034" t="s">
        <v>5133</v>
      </c>
      <c r="N9034">
        <v>1</v>
      </c>
      <c r="O9034">
        <v>1.8691588785046699E-3</v>
      </c>
    </row>
    <row r="9035" spans="1:15">
      <c r="A9035" t="s">
        <v>10016</v>
      </c>
      <c r="B9035" t="s">
        <v>23511</v>
      </c>
      <c r="C9035" t="s">
        <v>10017</v>
      </c>
      <c r="D9035">
        <v>2</v>
      </c>
      <c r="E9035">
        <v>6152</v>
      </c>
      <c r="F9035">
        <v>3</v>
      </c>
      <c r="G9035">
        <v>7804</v>
      </c>
      <c r="H9035">
        <v>0.88457550560319997</v>
      </c>
      <c r="I9035">
        <v>1</v>
      </c>
      <c r="J9035">
        <v>0.85953329234717102</v>
      </c>
      <c r="K9035" t="s">
        <v>24252</v>
      </c>
      <c r="L9035">
        <v>2</v>
      </c>
      <c r="M9035" t="s">
        <v>5133</v>
      </c>
      <c r="N9035">
        <v>0.66666666666666696</v>
      </c>
      <c r="O9035">
        <v>3.2509752925877802E-4</v>
      </c>
    </row>
    <row r="9036" spans="1:15">
      <c r="A9036" t="s">
        <v>10016</v>
      </c>
      <c r="B9036" t="s">
        <v>23518</v>
      </c>
      <c r="C9036" t="s">
        <v>10017</v>
      </c>
      <c r="D9036">
        <v>1</v>
      </c>
      <c r="E9036">
        <v>787</v>
      </c>
      <c r="F9036">
        <v>3</v>
      </c>
      <c r="G9036">
        <v>7393</v>
      </c>
      <c r="H9036">
        <v>0.28660084727541502</v>
      </c>
      <c r="I9036">
        <v>0.97863801257884697</v>
      </c>
      <c r="J9036">
        <v>0.94620131057153301</v>
      </c>
      <c r="K9036" t="s">
        <v>29769</v>
      </c>
      <c r="L9036">
        <v>1</v>
      </c>
      <c r="M9036" t="s">
        <v>5133</v>
      </c>
      <c r="N9036">
        <v>0.33333333333333298</v>
      </c>
      <c r="O9036">
        <v>1.27064803049555E-3</v>
      </c>
    </row>
    <row r="9037" spans="1:15">
      <c r="A9037" t="s">
        <v>10018</v>
      </c>
      <c r="B9037" t="s">
        <v>23511</v>
      </c>
      <c r="C9037" t="s">
        <v>10019</v>
      </c>
      <c r="D9037">
        <v>1</v>
      </c>
      <c r="E9037">
        <v>6152</v>
      </c>
      <c r="F9037">
        <v>1</v>
      </c>
      <c r="G9037">
        <v>7804</v>
      </c>
      <c r="H9037">
        <v>0.788313685289595</v>
      </c>
      <c r="I9037">
        <v>0.968912233598893</v>
      </c>
      <c r="J9037">
        <v>0.832812322140707</v>
      </c>
      <c r="K9037" t="s">
        <v>29770</v>
      </c>
      <c r="L9037">
        <v>1</v>
      </c>
      <c r="M9037" t="s">
        <v>5133</v>
      </c>
      <c r="N9037">
        <v>1</v>
      </c>
      <c r="O9037">
        <v>1.6254876462938901E-4</v>
      </c>
    </row>
    <row r="9038" spans="1:15">
      <c r="A9038" t="s">
        <v>10020</v>
      </c>
      <c r="B9038" t="s">
        <v>23511</v>
      </c>
      <c r="C9038" t="s">
        <v>10021</v>
      </c>
      <c r="D9038">
        <v>2</v>
      </c>
      <c r="E9038">
        <v>6152</v>
      </c>
      <c r="F9038">
        <v>4</v>
      </c>
      <c r="G9038">
        <v>7804</v>
      </c>
      <c r="H9038">
        <v>0.96811759508681905</v>
      </c>
      <c r="I9038">
        <v>1</v>
      </c>
      <c r="J9038">
        <v>0.85953329234717102</v>
      </c>
      <c r="K9038" t="s">
        <v>29771</v>
      </c>
      <c r="L9038">
        <v>2</v>
      </c>
      <c r="M9038" t="s">
        <v>1463</v>
      </c>
      <c r="N9038">
        <v>0.5</v>
      </c>
      <c r="O9038">
        <v>3.2509752925877802E-4</v>
      </c>
    </row>
    <row r="9039" spans="1:15">
      <c r="A9039" t="s">
        <v>10020</v>
      </c>
      <c r="B9039" t="s">
        <v>23513</v>
      </c>
      <c r="C9039" t="s">
        <v>10021</v>
      </c>
      <c r="D9039">
        <v>2</v>
      </c>
      <c r="E9039">
        <v>535</v>
      </c>
      <c r="F9039">
        <v>4</v>
      </c>
      <c r="G9039">
        <v>8124</v>
      </c>
      <c r="H9039">
        <v>2.3758286073191699E-2</v>
      </c>
      <c r="I9039">
        <v>0.31286866571479199</v>
      </c>
      <c r="J9039">
        <v>0.29735418907630301</v>
      </c>
      <c r="K9039" t="s">
        <v>29772</v>
      </c>
      <c r="L9039">
        <v>2</v>
      </c>
      <c r="M9039" t="s">
        <v>1463</v>
      </c>
      <c r="N9039">
        <v>0.5</v>
      </c>
      <c r="O9039">
        <v>3.7383177570093499E-3</v>
      </c>
    </row>
    <row r="9040" spans="1:15">
      <c r="A9040" t="s">
        <v>10022</v>
      </c>
      <c r="B9040" t="s">
        <v>23511</v>
      </c>
      <c r="C9040" t="s">
        <v>10023</v>
      </c>
      <c r="D9040">
        <v>215</v>
      </c>
      <c r="E9040">
        <v>6152</v>
      </c>
      <c r="F9040">
        <v>251</v>
      </c>
      <c r="G9040">
        <v>7804</v>
      </c>
      <c r="H9040">
        <v>3.3541209556775899E-3</v>
      </c>
      <c r="I9040">
        <v>3.5621705295195101E-2</v>
      </c>
      <c r="J9040">
        <v>3.0618041631399699E-2</v>
      </c>
      <c r="K9040" t="s">
        <v>29773</v>
      </c>
      <c r="L9040">
        <v>215</v>
      </c>
      <c r="M9040" t="s">
        <v>5133</v>
      </c>
      <c r="N9040">
        <v>0.856573705179283</v>
      </c>
      <c r="O9040">
        <v>3.4947984395318599E-2</v>
      </c>
    </row>
    <row r="9041" spans="1:15">
      <c r="A9041" t="s">
        <v>10022</v>
      </c>
      <c r="B9041" t="s">
        <v>23513</v>
      </c>
      <c r="C9041" t="s">
        <v>10023</v>
      </c>
      <c r="D9041">
        <v>14</v>
      </c>
      <c r="E9041">
        <v>535</v>
      </c>
      <c r="F9041">
        <v>253</v>
      </c>
      <c r="G9041">
        <v>8124</v>
      </c>
      <c r="H9041">
        <v>0.78888312748850598</v>
      </c>
      <c r="I9041">
        <v>0.99999999999997702</v>
      </c>
      <c r="J9041">
        <v>0.95041217501583097</v>
      </c>
      <c r="K9041" t="s">
        <v>29774</v>
      </c>
      <c r="L9041">
        <v>14</v>
      </c>
      <c r="M9041" t="s">
        <v>5133</v>
      </c>
      <c r="N9041">
        <v>5.5335968379446598E-2</v>
      </c>
      <c r="O9041">
        <v>2.6168224299065401E-2</v>
      </c>
    </row>
    <row r="9042" spans="1:15">
      <c r="A9042" t="s">
        <v>10022</v>
      </c>
      <c r="B9042" t="s">
        <v>23518</v>
      </c>
      <c r="C9042" t="s">
        <v>10023</v>
      </c>
      <c r="D9042">
        <v>16</v>
      </c>
      <c r="E9042">
        <v>787</v>
      </c>
      <c r="F9042">
        <v>226</v>
      </c>
      <c r="G9042">
        <v>7393</v>
      </c>
      <c r="H9042">
        <v>0.97490096304965301</v>
      </c>
      <c r="I9042">
        <v>1</v>
      </c>
      <c r="J9042">
        <v>0.966855260484069</v>
      </c>
      <c r="K9042" t="s">
        <v>29775</v>
      </c>
      <c r="L9042">
        <v>16</v>
      </c>
      <c r="M9042" t="s">
        <v>5133</v>
      </c>
      <c r="N9042">
        <v>7.0796460176991094E-2</v>
      </c>
      <c r="O9042">
        <v>2.0330368487928799E-2</v>
      </c>
    </row>
    <row r="9043" spans="1:15">
      <c r="A9043" t="s">
        <v>10024</v>
      </c>
      <c r="B9043" t="s">
        <v>23511</v>
      </c>
      <c r="C9043" t="s">
        <v>10025</v>
      </c>
      <c r="D9043">
        <v>26</v>
      </c>
      <c r="E9043">
        <v>6152</v>
      </c>
      <c r="F9043">
        <v>38</v>
      </c>
      <c r="G9043">
        <v>7804</v>
      </c>
      <c r="H9043">
        <v>0.95659936407730395</v>
      </c>
      <c r="I9043">
        <v>1</v>
      </c>
      <c r="J9043">
        <v>0.85953329234717102</v>
      </c>
      <c r="K9043" t="s">
        <v>29776</v>
      </c>
      <c r="L9043">
        <v>26</v>
      </c>
      <c r="M9043" t="s">
        <v>5133</v>
      </c>
      <c r="N9043">
        <v>0.68421052631578905</v>
      </c>
      <c r="O9043">
        <v>4.2262678803641103E-3</v>
      </c>
    </row>
    <row r="9044" spans="1:15">
      <c r="A9044" t="s">
        <v>10024</v>
      </c>
      <c r="B9044" t="s">
        <v>23518</v>
      </c>
      <c r="C9044" t="s">
        <v>10025</v>
      </c>
      <c r="D9044">
        <v>3</v>
      </c>
      <c r="E9044">
        <v>787</v>
      </c>
      <c r="F9044">
        <v>34</v>
      </c>
      <c r="G9044">
        <v>7393</v>
      </c>
      <c r="H9044">
        <v>0.71725102001761898</v>
      </c>
      <c r="I9044">
        <v>1</v>
      </c>
      <c r="J9044">
        <v>0.966855260484069</v>
      </c>
      <c r="K9044" t="s">
        <v>29777</v>
      </c>
      <c r="L9044">
        <v>3</v>
      </c>
      <c r="M9044" t="s">
        <v>5133</v>
      </c>
      <c r="N9044">
        <v>8.8235294117647106E-2</v>
      </c>
      <c r="O9044">
        <v>3.8119440914866601E-3</v>
      </c>
    </row>
    <row r="9045" spans="1:15">
      <c r="A9045" t="s">
        <v>10024</v>
      </c>
      <c r="B9045" t="s">
        <v>23513</v>
      </c>
      <c r="C9045" t="s">
        <v>10025</v>
      </c>
      <c r="D9045">
        <v>8</v>
      </c>
      <c r="E9045">
        <v>535</v>
      </c>
      <c r="F9045">
        <v>40</v>
      </c>
      <c r="G9045">
        <v>8124</v>
      </c>
      <c r="H9045">
        <v>3.9521415479862902E-3</v>
      </c>
      <c r="I9045">
        <v>8.6376068510507401E-2</v>
      </c>
      <c r="J9045">
        <v>8.2092867142389697E-2</v>
      </c>
      <c r="K9045" t="s">
        <v>24376</v>
      </c>
      <c r="L9045">
        <v>8</v>
      </c>
      <c r="M9045" t="s">
        <v>5133</v>
      </c>
      <c r="N9045">
        <v>0.2</v>
      </c>
      <c r="O9045">
        <v>1.4953271028037399E-2</v>
      </c>
    </row>
    <row r="9046" spans="1:15">
      <c r="A9046" t="s">
        <v>10026</v>
      </c>
      <c r="B9046" t="s">
        <v>23513</v>
      </c>
      <c r="C9046" t="s">
        <v>10027</v>
      </c>
      <c r="D9046">
        <v>11</v>
      </c>
      <c r="E9046">
        <v>535</v>
      </c>
      <c r="F9046">
        <v>118</v>
      </c>
      <c r="G9046">
        <v>8124</v>
      </c>
      <c r="H9046">
        <v>0.153273514891276</v>
      </c>
      <c r="I9046">
        <v>0.722411497193715</v>
      </c>
      <c r="J9046">
        <v>0.68658868230433701</v>
      </c>
      <c r="K9046" t="s">
        <v>29778</v>
      </c>
      <c r="L9046">
        <v>11</v>
      </c>
      <c r="M9046" t="s">
        <v>5133</v>
      </c>
      <c r="N9046">
        <v>9.3220338983050793E-2</v>
      </c>
      <c r="O9046">
        <v>2.0560747663551399E-2</v>
      </c>
    </row>
    <row r="9047" spans="1:15">
      <c r="A9047" t="s">
        <v>10026</v>
      </c>
      <c r="B9047" t="s">
        <v>23511</v>
      </c>
      <c r="C9047" t="s">
        <v>10027</v>
      </c>
      <c r="D9047">
        <v>92</v>
      </c>
      <c r="E9047">
        <v>6152</v>
      </c>
      <c r="F9047">
        <v>112</v>
      </c>
      <c r="G9047">
        <v>7804</v>
      </c>
      <c r="H9047">
        <v>0.23032385509916101</v>
      </c>
      <c r="I9047">
        <v>0.71382528017432401</v>
      </c>
      <c r="J9047">
        <v>0.61355659322887801</v>
      </c>
      <c r="K9047" t="s">
        <v>29779</v>
      </c>
      <c r="L9047">
        <v>92</v>
      </c>
      <c r="M9047" t="s">
        <v>5133</v>
      </c>
      <c r="N9047">
        <v>0.82142857142857095</v>
      </c>
      <c r="O9047">
        <v>1.49544863459038E-2</v>
      </c>
    </row>
    <row r="9048" spans="1:15">
      <c r="A9048" t="s">
        <v>10026</v>
      </c>
      <c r="B9048" t="s">
        <v>23518</v>
      </c>
      <c r="C9048" t="s">
        <v>10027</v>
      </c>
      <c r="D9048">
        <v>8</v>
      </c>
      <c r="E9048">
        <v>787</v>
      </c>
      <c r="F9048">
        <v>104</v>
      </c>
      <c r="G9048">
        <v>7393</v>
      </c>
      <c r="H9048">
        <v>0.87718945829888295</v>
      </c>
      <c r="I9048">
        <v>1</v>
      </c>
      <c r="J9048">
        <v>0.966855260484069</v>
      </c>
      <c r="K9048" t="s">
        <v>29780</v>
      </c>
      <c r="L9048">
        <v>8</v>
      </c>
      <c r="M9048" t="s">
        <v>5133</v>
      </c>
      <c r="N9048">
        <v>7.69230769230769E-2</v>
      </c>
      <c r="O9048">
        <v>1.01651842439644E-2</v>
      </c>
    </row>
    <row r="9049" spans="1:15">
      <c r="A9049" t="s">
        <v>10028</v>
      </c>
      <c r="B9049" t="s">
        <v>23511</v>
      </c>
      <c r="C9049" t="s">
        <v>10029</v>
      </c>
      <c r="D9049">
        <v>2</v>
      </c>
      <c r="E9049">
        <v>6152</v>
      </c>
      <c r="F9049">
        <v>2</v>
      </c>
      <c r="G9049">
        <v>7804</v>
      </c>
      <c r="H9049">
        <v>0.62141708038142995</v>
      </c>
      <c r="I9049">
        <v>0.968912233598893</v>
      </c>
      <c r="J9049">
        <v>0.832812322140707</v>
      </c>
      <c r="K9049" t="s">
        <v>29781</v>
      </c>
      <c r="L9049">
        <v>2</v>
      </c>
      <c r="M9049" t="s">
        <v>2729</v>
      </c>
      <c r="N9049">
        <v>1</v>
      </c>
      <c r="O9049">
        <v>3.2509752925877802E-4</v>
      </c>
    </row>
    <row r="9050" spans="1:15">
      <c r="A9050" t="s">
        <v>10030</v>
      </c>
      <c r="B9050" t="s">
        <v>23513</v>
      </c>
      <c r="C9050" t="s">
        <v>10031</v>
      </c>
      <c r="D9050">
        <v>1</v>
      </c>
      <c r="E9050">
        <v>535</v>
      </c>
      <c r="F9050">
        <v>2</v>
      </c>
      <c r="G9050">
        <v>8124</v>
      </c>
      <c r="H9050">
        <v>0.12737930779067499</v>
      </c>
      <c r="I9050">
        <v>0.64703075560747003</v>
      </c>
      <c r="J9050">
        <v>0.614945907739046</v>
      </c>
      <c r="K9050" t="s">
        <v>26358</v>
      </c>
      <c r="L9050">
        <v>1</v>
      </c>
      <c r="M9050" t="s">
        <v>2729</v>
      </c>
      <c r="N9050">
        <v>0.5</v>
      </c>
      <c r="O9050">
        <v>1.8691588785046699E-3</v>
      </c>
    </row>
    <row r="9051" spans="1:15">
      <c r="A9051" t="s">
        <v>10030</v>
      </c>
      <c r="B9051" t="s">
        <v>23511</v>
      </c>
      <c r="C9051" t="s">
        <v>10031</v>
      </c>
      <c r="D9051">
        <v>2</v>
      </c>
      <c r="E9051">
        <v>6152</v>
      </c>
      <c r="F9051">
        <v>3</v>
      </c>
      <c r="G9051">
        <v>7804</v>
      </c>
      <c r="H9051">
        <v>0.88457550560319997</v>
      </c>
      <c r="I9051">
        <v>1</v>
      </c>
      <c r="J9051">
        <v>0.85953329234717102</v>
      </c>
      <c r="K9051" t="s">
        <v>29782</v>
      </c>
      <c r="L9051">
        <v>2</v>
      </c>
      <c r="M9051" t="s">
        <v>2729</v>
      </c>
      <c r="N9051">
        <v>0.66666666666666696</v>
      </c>
      <c r="O9051">
        <v>3.2509752925877802E-4</v>
      </c>
    </row>
    <row r="9052" spans="1:15">
      <c r="A9052" t="s">
        <v>10032</v>
      </c>
      <c r="B9052" t="s">
        <v>23511</v>
      </c>
      <c r="C9052" t="s">
        <v>10033</v>
      </c>
      <c r="D9052">
        <v>3</v>
      </c>
      <c r="E9052">
        <v>6152</v>
      </c>
      <c r="F9052">
        <v>4</v>
      </c>
      <c r="G9052">
        <v>7804</v>
      </c>
      <c r="H9052">
        <v>0.80103341611958101</v>
      </c>
      <c r="I9052">
        <v>0.968912233598893</v>
      </c>
      <c r="J9052">
        <v>0.832812322140707</v>
      </c>
      <c r="K9052" t="s">
        <v>29384</v>
      </c>
      <c r="L9052">
        <v>3</v>
      </c>
      <c r="M9052" t="s">
        <v>1463</v>
      </c>
      <c r="N9052">
        <v>0.75</v>
      </c>
      <c r="O9052">
        <v>4.8764629388816603E-4</v>
      </c>
    </row>
    <row r="9053" spans="1:15">
      <c r="A9053" t="s">
        <v>10034</v>
      </c>
      <c r="B9053" t="s">
        <v>23511</v>
      </c>
      <c r="C9053" t="s">
        <v>10035</v>
      </c>
      <c r="D9053">
        <v>3</v>
      </c>
      <c r="E9053">
        <v>6152</v>
      </c>
      <c r="F9053">
        <v>4</v>
      </c>
      <c r="G9053">
        <v>7804</v>
      </c>
      <c r="H9053">
        <v>0.80103341611958101</v>
      </c>
      <c r="I9053">
        <v>0.968912233598893</v>
      </c>
      <c r="J9053">
        <v>0.832812322140707</v>
      </c>
      <c r="K9053" t="s">
        <v>29384</v>
      </c>
      <c r="L9053">
        <v>3</v>
      </c>
      <c r="M9053" t="s">
        <v>1463</v>
      </c>
      <c r="N9053">
        <v>0.75</v>
      </c>
      <c r="O9053">
        <v>4.8764629388816603E-4</v>
      </c>
    </row>
    <row r="9054" spans="1:15">
      <c r="A9054" t="s">
        <v>10036</v>
      </c>
      <c r="B9054" t="s">
        <v>23511</v>
      </c>
      <c r="C9054" t="s">
        <v>10037</v>
      </c>
      <c r="D9054">
        <v>3</v>
      </c>
      <c r="E9054">
        <v>6152</v>
      </c>
      <c r="F9054">
        <v>4</v>
      </c>
      <c r="G9054">
        <v>7804</v>
      </c>
      <c r="H9054">
        <v>0.80103341611958101</v>
      </c>
      <c r="I9054">
        <v>0.968912233598893</v>
      </c>
      <c r="J9054">
        <v>0.832812322140707</v>
      </c>
      <c r="K9054" t="s">
        <v>29384</v>
      </c>
      <c r="L9054">
        <v>3</v>
      </c>
      <c r="M9054" t="s">
        <v>1463</v>
      </c>
      <c r="N9054">
        <v>0.75</v>
      </c>
      <c r="O9054">
        <v>4.8764629388816603E-4</v>
      </c>
    </row>
    <row r="9055" spans="1:15">
      <c r="A9055" t="s">
        <v>10038</v>
      </c>
      <c r="B9055" t="s">
        <v>23513</v>
      </c>
      <c r="C9055" t="s">
        <v>10039</v>
      </c>
      <c r="D9055">
        <v>1</v>
      </c>
      <c r="E9055">
        <v>535</v>
      </c>
      <c r="F9055">
        <v>84</v>
      </c>
      <c r="G9055">
        <v>8124</v>
      </c>
      <c r="H9055">
        <v>0.99682606368005799</v>
      </c>
      <c r="I9055">
        <v>0.99999999999997702</v>
      </c>
      <c r="J9055">
        <v>0.95041217501583097</v>
      </c>
      <c r="K9055" t="s">
        <v>24213</v>
      </c>
      <c r="L9055">
        <v>1</v>
      </c>
      <c r="M9055" t="s">
        <v>5133</v>
      </c>
      <c r="N9055">
        <v>1.1904761904761901E-2</v>
      </c>
      <c r="O9055">
        <v>1.8691588785046699E-3</v>
      </c>
    </row>
    <row r="9056" spans="1:15">
      <c r="A9056" t="s">
        <v>10038</v>
      </c>
      <c r="B9056" t="s">
        <v>23518</v>
      </c>
      <c r="C9056" t="s">
        <v>10039</v>
      </c>
      <c r="D9056">
        <v>4</v>
      </c>
      <c r="E9056">
        <v>787</v>
      </c>
      <c r="F9056">
        <v>63</v>
      </c>
      <c r="G9056">
        <v>7393</v>
      </c>
      <c r="H9056">
        <v>0.91485133123029205</v>
      </c>
      <c r="I9056">
        <v>1</v>
      </c>
      <c r="J9056">
        <v>0.966855260484069</v>
      </c>
      <c r="K9056" t="s">
        <v>29783</v>
      </c>
      <c r="L9056">
        <v>4</v>
      </c>
      <c r="M9056" t="s">
        <v>5133</v>
      </c>
      <c r="N9056">
        <v>6.3492063492063502E-2</v>
      </c>
      <c r="O9056">
        <v>5.0825921219822103E-3</v>
      </c>
    </row>
    <row r="9057" spans="1:15">
      <c r="A9057" t="s">
        <v>10038</v>
      </c>
      <c r="B9057" t="s">
        <v>23511</v>
      </c>
      <c r="C9057" t="s">
        <v>10039</v>
      </c>
      <c r="D9057">
        <v>66</v>
      </c>
      <c r="E9057">
        <v>6152</v>
      </c>
      <c r="F9057">
        <v>75</v>
      </c>
      <c r="G9057">
        <v>7804</v>
      </c>
      <c r="H9057">
        <v>2.9375930860148201E-2</v>
      </c>
      <c r="I9057">
        <v>0.18950104557736</v>
      </c>
      <c r="J9057">
        <v>0.162882457608339</v>
      </c>
      <c r="K9057" t="s">
        <v>29784</v>
      </c>
      <c r="L9057">
        <v>66</v>
      </c>
      <c r="M9057" t="s">
        <v>5133</v>
      </c>
      <c r="N9057">
        <v>0.88</v>
      </c>
      <c r="O9057">
        <v>1.07282184655397E-2</v>
      </c>
    </row>
    <row r="9058" spans="1:15">
      <c r="A9058" t="s">
        <v>10040</v>
      </c>
      <c r="B9058" t="s">
        <v>23513</v>
      </c>
      <c r="C9058" t="s">
        <v>10041</v>
      </c>
      <c r="D9058">
        <v>1</v>
      </c>
      <c r="E9058">
        <v>535</v>
      </c>
      <c r="F9058">
        <v>84</v>
      </c>
      <c r="G9058">
        <v>8124</v>
      </c>
      <c r="H9058">
        <v>0.99682606368005799</v>
      </c>
      <c r="I9058">
        <v>0.99999999999997702</v>
      </c>
      <c r="J9058">
        <v>0.95041217501583097</v>
      </c>
      <c r="K9058" t="s">
        <v>28640</v>
      </c>
      <c r="L9058">
        <v>1</v>
      </c>
      <c r="M9058" t="s">
        <v>2729</v>
      </c>
      <c r="N9058">
        <v>1.1904761904761901E-2</v>
      </c>
      <c r="O9058">
        <v>1.8691588785046699E-3</v>
      </c>
    </row>
    <row r="9059" spans="1:15">
      <c r="A9059" t="s">
        <v>10040</v>
      </c>
      <c r="B9059" t="s">
        <v>23518</v>
      </c>
      <c r="C9059" t="s">
        <v>10041</v>
      </c>
      <c r="D9059">
        <v>4</v>
      </c>
      <c r="E9059">
        <v>787</v>
      </c>
      <c r="F9059">
        <v>53</v>
      </c>
      <c r="G9059">
        <v>7393</v>
      </c>
      <c r="H9059">
        <v>0.83038852188964296</v>
      </c>
      <c r="I9059">
        <v>1</v>
      </c>
      <c r="J9059">
        <v>0.966855260484069</v>
      </c>
      <c r="K9059" t="s">
        <v>29785</v>
      </c>
      <c r="L9059">
        <v>4</v>
      </c>
      <c r="M9059" t="s">
        <v>2729</v>
      </c>
      <c r="N9059">
        <v>7.5471698113207503E-2</v>
      </c>
      <c r="O9059">
        <v>5.0825921219822103E-3</v>
      </c>
    </row>
    <row r="9060" spans="1:15">
      <c r="A9060" t="s">
        <v>10040</v>
      </c>
      <c r="B9060" t="s">
        <v>23511</v>
      </c>
      <c r="C9060" t="s">
        <v>10041</v>
      </c>
      <c r="D9060">
        <v>66</v>
      </c>
      <c r="E9060">
        <v>6152</v>
      </c>
      <c r="F9060">
        <v>74</v>
      </c>
      <c r="G9060">
        <v>7804</v>
      </c>
      <c r="H9060">
        <v>1.52405025882257E-2</v>
      </c>
      <c r="I9060">
        <v>0.115863125854118</v>
      </c>
      <c r="J9060">
        <v>9.9588214027024197E-2</v>
      </c>
      <c r="K9060" t="s">
        <v>29786</v>
      </c>
      <c r="L9060">
        <v>66</v>
      </c>
      <c r="M9060" t="s">
        <v>2729</v>
      </c>
      <c r="N9060">
        <v>0.891891891891892</v>
      </c>
      <c r="O9060">
        <v>1.07282184655397E-2</v>
      </c>
    </row>
    <row r="9061" spans="1:15">
      <c r="A9061" t="s">
        <v>10042</v>
      </c>
      <c r="B9061" t="s">
        <v>23518</v>
      </c>
      <c r="C9061" t="s">
        <v>10043</v>
      </c>
      <c r="D9061">
        <v>3</v>
      </c>
      <c r="E9061">
        <v>787</v>
      </c>
      <c r="F9061">
        <v>43</v>
      </c>
      <c r="G9061">
        <v>7393</v>
      </c>
      <c r="H9061">
        <v>0.851008504701258</v>
      </c>
      <c r="I9061">
        <v>1</v>
      </c>
      <c r="J9061">
        <v>0.966855260484069</v>
      </c>
      <c r="K9061" t="s">
        <v>29787</v>
      </c>
      <c r="L9061">
        <v>3</v>
      </c>
      <c r="M9061" t="s">
        <v>2729</v>
      </c>
      <c r="N9061">
        <v>6.9767441860465101E-2</v>
      </c>
      <c r="O9061">
        <v>3.8119440914866601E-3</v>
      </c>
    </row>
    <row r="9062" spans="1:15">
      <c r="A9062" t="s">
        <v>10042</v>
      </c>
      <c r="B9062" t="s">
        <v>23513</v>
      </c>
      <c r="C9062" t="s">
        <v>10043</v>
      </c>
      <c r="D9062">
        <v>1</v>
      </c>
      <c r="E9062">
        <v>535</v>
      </c>
      <c r="F9062">
        <v>73</v>
      </c>
      <c r="G9062">
        <v>8124</v>
      </c>
      <c r="H9062">
        <v>0.993234448686524</v>
      </c>
      <c r="I9062">
        <v>0.99999999999997702</v>
      </c>
      <c r="J9062">
        <v>0.95041217501583097</v>
      </c>
      <c r="K9062" t="s">
        <v>28640</v>
      </c>
      <c r="L9062">
        <v>1</v>
      </c>
      <c r="M9062" t="s">
        <v>2729</v>
      </c>
      <c r="N9062">
        <v>1.3698630136986301E-2</v>
      </c>
      <c r="O9062">
        <v>1.8691588785046699E-3</v>
      </c>
    </row>
    <row r="9063" spans="1:15">
      <c r="A9063" t="s">
        <v>10042</v>
      </c>
      <c r="B9063" t="s">
        <v>23511</v>
      </c>
      <c r="C9063" t="s">
        <v>10043</v>
      </c>
      <c r="D9063">
        <v>56</v>
      </c>
      <c r="E9063">
        <v>6152</v>
      </c>
      <c r="F9063">
        <v>63</v>
      </c>
      <c r="G9063">
        <v>7804</v>
      </c>
      <c r="H9063">
        <v>2.9020790475968498E-2</v>
      </c>
      <c r="I9063">
        <v>0.18735061130223599</v>
      </c>
      <c r="J9063">
        <v>0.161034087755866</v>
      </c>
      <c r="K9063" t="s">
        <v>29788</v>
      </c>
      <c r="L9063">
        <v>56</v>
      </c>
      <c r="M9063" t="s">
        <v>2729</v>
      </c>
      <c r="N9063">
        <v>0.88888888888888895</v>
      </c>
      <c r="O9063">
        <v>9.10273081924577E-3</v>
      </c>
    </row>
    <row r="9064" spans="1:15">
      <c r="A9064" t="s">
        <v>10044</v>
      </c>
      <c r="B9064" t="s">
        <v>23518</v>
      </c>
      <c r="C9064" t="s">
        <v>10045</v>
      </c>
      <c r="D9064">
        <v>4</v>
      </c>
      <c r="E9064">
        <v>787</v>
      </c>
      <c r="F9064">
        <v>53</v>
      </c>
      <c r="G9064">
        <v>7393</v>
      </c>
      <c r="H9064">
        <v>0.83038852188964296</v>
      </c>
      <c r="I9064">
        <v>1</v>
      </c>
      <c r="J9064">
        <v>0.966855260484069</v>
      </c>
      <c r="K9064" t="s">
        <v>29785</v>
      </c>
      <c r="L9064">
        <v>4</v>
      </c>
      <c r="M9064" t="s">
        <v>2729</v>
      </c>
      <c r="N9064">
        <v>7.5471698113207503E-2</v>
      </c>
      <c r="O9064">
        <v>5.0825921219822103E-3</v>
      </c>
    </row>
    <row r="9065" spans="1:15">
      <c r="A9065" t="s">
        <v>10044</v>
      </c>
      <c r="B9065" t="s">
        <v>23513</v>
      </c>
      <c r="C9065" t="s">
        <v>10045</v>
      </c>
      <c r="D9065">
        <v>1</v>
      </c>
      <c r="E9065">
        <v>535</v>
      </c>
      <c r="F9065">
        <v>84</v>
      </c>
      <c r="G9065">
        <v>8124</v>
      </c>
      <c r="H9065">
        <v>0.99682606368005799</v>
      </c>
      <c r="I9065">
        <v>0.99999999999997702</v>
      </c>
      <c r="J9065">
        <v>0.95041217501583097</v>
      </c>
      <c r="K9065" t="s">
        <v>28640</v>
      </c>
      <c r="L9065">
        <v>1</v>
      </c>
      <c r="M9065" t="s">
        <v>2729</v>
      </c>
      <c r="N9065">
        <v>1.1904761904761901E-2</v>
      </c>
      <c r="O9065">
        <v>1.8691588785046699E-3</v>
      </c>
    </row>
    <row r="9066" spans="1:15">
      <c r="A9066" t="s">
        <v>10044</v>
      </c>
      <c r="B9066" t="s">
        <v>23511</v>
      </c>
      <c r="C9066" t="s">
        <v>10045</v>
      </c>
      <c r="D9066">
        <v>66</v>
      </c>
      <c r="E9066">
        <v>6152</v>
      </c>
      <c r="F9066">
        <v>74</v>
      </c>
      <c r="G9066">
        <v>7804</v>
      </c>
      <c r="H9066">
        <v>1.52405025882257E-2</v>
      </c>
      <c r="I9066">
        <v>0.115863125854118</v>
      </c>
      <c r="J9066">
        <v>9.9588214027024197E-2</v>
      </c>
      <c r="K9066" t="s">
        <v>29786</v>
      </c>
      <c r="L9066">
        <v>66</v>
      </c>
      <c r="M9066" t="s">
        <v>2729</v>
      </c>
      <c r="N9066">
        <v>0.891891891891892</v>
      </c>
      <c r="O9066">
        <v>1.07282184655397E-2</v>
      </c>
    </row>
    <row r="9067" spans="1:15">
      <c r="A9067" t="s">
        <v>10046</v>
      </c>
      <c r="B9067" t="s">
        <v>23511</v>
      </c>
      <c r="C9067" t="s">
        <v>10047</v>
      </c>
      <c r="D9067">
        <v>4</v>
      </c>
      <c r="E9067">
        <v>6152</v>
      </c>
      <c r="F9067">
        <v>6</v>
      </c>
      <c r="G9067">
        <v>7804</v>
      </c>
      <c r="H9067">
        <v>0.88632030892592895</v>
      </c>
      <c r="I9067">
        <v>1</v>
      </c>
      <c r="J9067">
        <v>0.85953329234717102</v>
      </c>
      <c r="K9067" t="s">
        <v>29789</v>
      </c>
      <c r="L9067">
        <v>4</v>
      </c>
      <c r="M9067" t="s">
        <v>2729</v>
      </c>
      <c r="N9067">
        <v>0.66666666666666696</v>
      </c>
      <c r="O9067">
        <v>6.5019505851755496E-4</v>
      </c>
    </row>
    <row r="9068" spans="1:15">
      <c r="A9068" t="s">
        <v>10046</v>
      </c>
      <c r="B9068" t="s">
        <v>23513</v>
      </c>
      <c r="C9068" t="s">
        <v>10047</v>
      </c>
      <c r="D9068">
        <v>1</v>
      </c>
      <c r="E9068">
        <v>535</v>
      </c>
      <c r="F9068">
        <v>6</v>
      </c>
      <c r="G9068">
        <v>8124</v>
      </c>
      <c r="H9068">
        <v>0.33559747746230201</v>
      </c>
      <c r="I9068">
        <v>0.97804040131218795</v>
      </c>
      <c r="J9068">
        <v>0.92954150506449396</v>
      </c>
      <c r="K9068" t="s">
        <v>25534</v>
      </c>
      <c r="L9068">
        <v>1</v>
      </c>
      <c r="M9068" t="s">
        <v>2729</v>
      </c>
      <c r="N9068">
        <v>0.16666666666666699</v>
      </c>
      <c r="O9068">
        <v>1.8691588785046699E-3</v>
      </c>
    </row>
    <row r="9069" spans="1:15">
      <c r="A9069" t="s">
        <v>10048</v>
      </c>
      <c r="B9069" t="s">
        <v>23513</v>
      </c>
      <c r="C9069" t="s">
        <v>10049</v>
      </c>
      <c r="D9069">
        <v>1</v>
      </c>
      <c r="E9069">
        <v>535</v>
      </c>
      <c r="F9069">
        <v>27</v>
      </c>
      <c r="G9069">
        <v>8124</v>
      </c>
      <c r="H9069">
        <v>0.841558314604401</v>
      </c>
      <c r="I9069">
        <v>0.99999999999997702</v>
      </c>
      <c r="J9069">
        <v>0.95041217501583097</v>
      </c>
      <c r="K9069" t="s">
        <v>23928</v>
      </c>
      <c r="L9069">
        <v>1</v>
      </c>
      <c r="M9069" t="s">
        <v>1463</v>
      </c>
      <c r="N9069">
        <v>3.7037037037037E-2</v>
      </c>
      <c r="O9069">
        <v>1.8691588785046699E-3</v>
      </c>
    </row>
    <row r="9070" spans="1:15">
      <c r="A9070" t="s">
        <v>10048</v>
      </c>
      <c r="B9070" t="s">
        <v>23518</v>
      </c>
      <c r="C9070" t="s">
        <v>10049</v>
      </c>
      <c r="D9070">
        <v>4</v>
      </c>
      <c r="E9070">
        <v>787</v>
      </c>
      <c r="F9070">
        <v>35</v>
      </c>
      <c r="G9070">
        <v>7393</v>
      </c>
      <c r="H9070">
        <v>0.52004734289552002</v>
      </c>
      <c r="I9070">
        <v>1</v>
      </c>
      <c r="J9070">
        <v>0.966855260484069</v>
      </c>
      <c r="K9070" t="s">
        <v>29790</v>
      </c>
      <c r="L9070">
        <v>4</v>
      </c>
      <c r="M9070" t="s">
        <v>1463</v>
      </c>
      <c r="N9070">
        <v>0.114285714285714</v>
      </c>
      <c r="O9070">
        <v>5.0825921219822103E-3</v>
      </c>
    </row>
    <row r="9071" spans="1:15">
      <c r="A9071" t="s">
        <v>10048</v>
      </c>
      <c r="B9071" t="s">
        <v>23511</v>
      </c>
      <c r="C9071" t="s">
        <v>10049</v>
      </c>
      <c r="D9071">
        <v>28</v>
      </c>
      <c r="E9071">
        <v>6152</v>
      </c>
      <c r="F9071">
        <v>36</v>
      </c>
      <c r="G9071">
        <v>7804</v>
      </c>
      <c r="H9071">
        <v>0.65285264862424697</v>
      </c>
      <c r="I9071">
        <v>0.968912233598893</v>
      </c>
      <c r="J9071">
        <v>0.832812322140707</v>
      </c>
      <c r="K9071" t="s">
        <v>29791</v>
      </c>
      <c r="L9071">
        <v>28</v>
      </c>
      <c r="M9071" t="s">
        <v>1463</v>
      </c>
      <c r="N9071">
        <v>0.77777777777777801</v>
      </c>
      <c r="O9071">
        <v>4.5513654096228902E-3</v>
      </c>
    </row>
    <row r="9072" spans="1:15">
      <c r="A9072" t="s">
        <v>10050</v>
      </c>
      <c r="B9072" t="s">
        <v>23511</v>
      </c>
      <c r="C9072" t="s">
        <v>10051</v>
      </c>
      <c r="D9072">
        <v>3</v>
      </c>
      <c r="E9072">
        <v>6152</v>
      </c>
      <c r="F9072">
        <v>3</v>
      </c>
      <c r="G9072">
        <v>7804</v>
      </c>
      <c r="H9072">
        <v>0.489837867770546</v>
      </c>
      <c r="I9072">
        <v>0.96083957126938102</v>
      </c>
      <c r="J9072">
        <v>0.82587360011061495</v>
      </c>
      <c r="K9072" t="s">
        <v>29792</v>
      </c>
      <c r="L9072">
        <v>3</v>
      </c>
      <c r="M9072" t="s">
        <v>5133</v>
      </c>
      <c r="N9072">
        <v>1</v>
      </c>
      <c r="O9072">
        <v>4.8764629388816603E-4</v>
      </c>
    </row>
    <row r="9073" spans="1:15">
      <c r="A9073" t="s">
        <v>10052</v>
      </c>
      <c r="B9073" t="s">
        <v>23511</v>
      </c>
      <c r="C9073" t="s">
        <v>10053</v>
      </c>
      <c r="D9073">
        <v>3</v>
      </c>
      <c r="E9073">
        <v>6152</v>
      </c>
      <c r="F9073">
        <v>3</v>
      </c>
      <c r="G9073">
        <v>7804</v>
      </c>
      <c r="H9073">
        <v>0.489837867770546</v>
      </c>
      <c r="I9073">
        <v>0.96083957126938102</v>
      </c>
      <c r="J9073">
        <v>0.82587360011061495</v>
      </c>
      <c r="K9073" t="s">
        <v>29793</v>
      </c>
      <c r="L9073">
        <v>3</v>
      </c>
      <c r="M9073" t="s">
        <v>5133</v>
      </c>
      <c r="N9073">
        <v>1</v>
      </c>
      <c r="O9073">
        <v>4.8764629388816603E-4</v>
      </c>
    </row>
    <row r="9074" spans="1:15">
      <c r="A9074" t="s">
        <v>10054</v>
      </c>
      <c r="B9074" t="s">
        <v>23511</v>
      </c>
      <c r="C9074" t="s">
        <v>10055</v>
      </c>
      <c r="D9074">
        <v>2</v>
      </c>
      <c r="E9074">
        <v>6152</v>
      </c>
      <c r="F9074">
        <v>2</v>
      </c>
      <c r="G9074">
        <v>7804</v>
      </c>
      <c r="H9074">
        <v>0.62141708038142995</v>
      </c>
      <c r="I9074">
        <v>0.968912233598893</v>
      </c>
      <c r="J9074">
        <v>0.832812322140707</v>
      </c>
      <c r="K9074" t="s">
        <v>29445</v>
      </c>
      <c r="L9074">
        <v>2</v>
      </c>
      <c r="M9074" t="s">
        <v>5133</v>
      </c>
      <c r="N9074">
        <v>1</v>
      </c>
      <c r="O9074">
        <v>3.2509752925877802E-4</v>
      </c>
    </row>
    <row r="9075" spans="1:15">
      <c r="A9075" t="s">
        <v>10056</v>
      </c>
      <c r="B9075" t="s">
        <v>23518</v>
      </c>
      <c r="C9075" t="s">
        <v>10057</v>
      </c>
      <c r="D9075">
        <v>1</v>
      </c>
      <c r="E9075">
        <v>787</v>
      </c>
      <c r="F9075">
        <v>1</v>
      </c>
      <c r="G9075">
        <v>7393</v>
      </c>
      <c r="H9075">
        <v>0.106452049235764</v>
      </c>
      <c r="I9075">
        <v>0.63266972740240601</v>
      </c>
      <c r="J9075">
        <v>0.61170005408803896</v>
      </c>
      <c r="K9075" t="s">
        <v>24858</v>
      </c>
      <c r="L9075">
        <v>1</v>
      </c>
      <c r="M9075" t="s">
        <v>5133</v>
      </c>
      <c r="N9075">
        <v>1</v>
      </c>
      <c r="O9075">
        <v>1.27064803049555E-3</v>
      </c>
    </row>
    <row r="9076" spans="1:15">
      <c r="A9076" t="s">
        <v>10058</v>
      </c>
      <c r="B9076" t="s">
        <v>23513</v>
      </c>
      <c r="C9076" t="s">
        <v>10059</v>
      </c>
      <c r="D9076">
        <v>4</v>
      </c>
      <c r="E9076">
        <v>535</v>
      </c>
      <c r="F9076">
        <v>24</v>
      </c>
      <c r="G9076">
        <v>8124</v>
      </c>
      <c r="H9076">
        <v>6.9216687333166604E-2</v>
      </c>
      <c r="I9076">
        <v>0.46480461558679798</v>
      </c>
      <c r="J9076">
        <v>0.441755965657256</v>
      </c>
      <c r="K9076" t="s">
        <v>23874</v>
      </c>
      <c r="L9076">
        <v>4</v>
      </c>
      <c r="M9076" t="s">
        <v>5133</v>
      </c>
      <c r="N9076">
        <v>0.16666666666666699</v>
      </c>
      <c r="O9076">
        <v>7.4766355140186902E-3</v>
      </c>
    </row>
    <row r="9077" spans="1:15">
      <c r="A9077" t="s">
        <v>10058</v>
      </c>
      <c r="B9077" t="s">
        <v>23518</v>
      </c>
      <c r="C9077" t="s">
        <v>10059</v>
      </c>
      <c r="D9077">
        <v>1</v>
      </c>
      <c r="E9077">
        <v>787</v>
      </c>
      <c r="F9077">
        <v>20</v>
      </c>
      <c r="G9077">
        <v>7393</v>
      </c>
      <c r="H9077">
        <v>0.89503969563115604</v>
      </c>
      <c r="I9077">
        <v>1</v>
      </c>
      <c r="J9077">
        <v>0.966855260484069</v>
      </c>
      <c r="K9077" t="s">
        <v>23873</v>
      </c>
      <c r="L9077">
        <v>1</v>
      </c>
      <c r="M9077" t="s">
        <v>5133</v>
      </c>
      <c r="N9077">
        <v>0.05</v>
      </c>
      <c r="O9077">
        <v>1.27064803049555E-3</v>
      </c>
    </row>
    <row r="9078" spans="1:15">
      <c r="A9078" t="s">
        <v>10058</v>
      </c>
      <c r="B9078" t="s">
        <v>23511</v>
      </c>
      <c r="C9078" t="s">
        <v>10059</v>
      </c>
      <c r="D9078">
        <v>17</v>
      </c>
      <c r="E9078">
        <v>6152</v>
      </c>
      <c r="F9078">
        <v>22</v>
      </c>
      <c r="G9078">
        <v>7804</v>
      </c>
      <c r="H9078">
        <v>0.68442605369422904</v>
      </c>
      <c r="I9078">
        <v>0.968912233598893</v>
      </c>
      <c r="J9078">
        <v>0.832812322140707</v>
      </c>
      <c r="K9078" t="s">
        <v>23872</v>
      </c>
      <c r="L9078">
        <v>17</v>
      </c>
      <c r="M9078" t="s">
        <v>5133</v>
      </c>
      <c r="N9078">
        <v>0.77272727272727304</v>
      </c>
      <c r="O9078">
        <v>2.7633289986996102E-3</v>
      </c>
    </row>
    <row r="9079" spans="1:15">
      <c r="A9079" t="s">
        <v>10060</v>
      </c>
      <c r="B9079" t="s">
        <v>23513</v>
      </c>
      <c r="C9079" t="s">
        <v>10061</v>
      </c>
      <c r="D9079">
        <v>2</v>
      </c>
      <c r="E9079">
        <v>535</v>
      </c>
      <c r="F9079">
        <v>2</v>
      </c>
      <c r="G9079">
        <v>8124</v>
      </c>
      <c r="H9079">
        <v>4.3292101807675997E-3</v>
      </c>
      <c r="I9079">
        <v>8.6376068510507401E-2</v>
      </c>
      <c r="J9079">
        <v>8.2092867142389697E-2</v>
      </c>
      <c r="K9079" t="s">
        <v>23514</v>
      </c>
      <c r="L9079">
        <v>2</v>
      </c>
      <c r="M9079" t="s">
        <v>5133</v>
      </c>
      <c r="N9079">
        <v>1</v>
      </c>
      <c r="O9079">
        <v>3.7383177570093499E-3</v>
      </c>
    </row>
    <row r="9080" spans="1:15">
      <c r="A9080" t="s">
        <v>10062</v>
      </c>
      <c r="B9080" t="s">
        <v>23513</v>
      </c>
      <c r="C9080" t="s">
        <v>10063</v>
      </c>
      <c r="D9080">
        <v>2</v>
      </c>
      <c r="E9080">
        <v>535</v>
      </c>
      <c r="F9080">
        <v>2</v>
      </c>
      <c r="G9080">
        <v>8124</v>
      </c>
      <c r="H9080">
        <v>4.3292101807675997E-3</v>
      </c>
      <c r="I9080">
        <v>8.6376068510507401E-2</v>
      </c>
      <c r="J9080">
        <v>8.2092867142389697E-2</v>
      </c>
      <c r="K9080" t="s">
        <v>23514</v>
      </c>
      <c r="L9080">
        <v>2</v>
      </c>
      <c r="M9080" t="s">
        <v>5133</v>
      </c>
      <c r="N9080">
        <v>1</v>
      </c>
      <c r="O9080">
        <v>3.7383177570093499E-3</v>
      </c>
    </row>
    <row r="9081" spans="1:15">
      <c r="A9081" t="s">
        <v>10064</v>
      </c>
      <c r="B9081" t="s">
        <v>23513</v>
      </c>
      <c r="C9081" t="s">
        <v>10065</v>
      </c>
      <c r="D9081">
        <v>2</v>
      </c>
      <c r="E9081">
        <v>535</v>
      </c>
      <c r="F9081">
        <v>2</v>
      </c>
      <c r="G9081">
        <v>8124</v>
      </c>
      <c r="H9081">
        <v>4.3292101807675997E-3</v>
      </c>
      <c r="I9081">
        <v>8.6376068510507401E-2</v>
      </c>
      <c r="J9081">
        <v>8.2092867142389697E-2</v>
      </c>
      <c r="K9081" t="s">
        <v>23514</v>
      </c>
      <c r="L9081">
        <v>2</v>
      </c>
      <c r="M9081" t="s">
        <v>5133</v>
      </c>
      <c r="N9081">
        <v>1</v>
      </c>
      <c r="O9081">
        <v>3.7383177570093499E-3</v>
      </c>
    </row>
    <row r="9082" spans="1:15">
      <c r="A9082" t="s">
        <v>10066</v>
      </c>
      <c r="B9082" t="s">
        <v>23513</v>
      </c>
      <c r="C9082" t="s">
        <v>10067</v>
      </c>
      <c r="D9082">
        <v>2</v>
      </c>
      <c r="E9082">
        <v>535</v>
      </c>
      <c r="F9082">
        <v>2</v>
      </c>
      <c r="G9082">
        <v>8124</v>
      </c>
      <c r="H9082">
        <v>4.3292101807675997E-3</v>
      </c>
      <c r="I9082">
        <v>8.6376068510507401E-2</v>
      </c>
      <c r="J9082">
        <v>8.2092867142389697E-2</v>
      </c>
      <c r="K9082" t="s">
        <v>23514</v>
      </c>
      <c r="L9082">
        <v>2</v>
      </c>
      <c r="M9082" t="s">
        <v>5133</v>
      </c>
      <c r="N9082">
        <v>1</v>
      </c>
      <c r="O9082">
        <v>3.7383177570093499E-3</v>
      </c>
    </row>
    <row r="9083" spans="1:15">
      <c r="A9083" t="s">
        <v>10068</v>
      </c>
      <c r="B9083" t="s">
        <v>23518</v>
      </c>
      <c r="C9083" t="s">
        <v>10069</v>
      </c>
      <c r="D9083">
        <v>1</v>
      </c>
      <c r="E9083">
        <v>787</v>
      </c>
      <c r="F9083">
        <v>2</v>
      </c>
      <c r="G9083">
        <v>7393</v>
      </c>
      <c r="H9083">
        <v>0.20158492765181499</v>
      </c>
      <c r="I9083">
        <v>0.83876007220319604</v>
      </c>
      <c r="J9083">
        <v>0.81095958809365798</v>
      </c>
      <c r="K9083" t="s">
        <v>24233</v>
      </c>
      <c r="L9083">
        <v>1</v>
      </c>
      <c r="M9083" t="s">
        <v>5133</v>
      </c>
      <c r="N9083">
        <v>0.5</v>
      </c>
      <c r="O9083">
        <v>1.27064803049555E-3</v>
      </c>
    </row>
    <row r="9084" spans="1:15">
      <c r="A9084" t="s">
        <v>10068</v>
      </c>
      <c r="B9084" t="s">
        <v>23511</v>
      </c>
      <c r="C9084" t="s">
        <v>10069</v>
      </c>
      <c r="D9084">
        <v>26</v>
      </c>
      <c r="E9084">
        <v>6152</v>
      </c>
      <c r="F9084">
        <v>27</v>
      </c>
      <c r="G9084">
        <v>7804</v>
      </c>
      <c r="H9084">
        <v>1.32954755474681E-2</v>
      </c>
      <c r="I9084">
        <v>0.104435008387272</v>
      </c>
      <c r="J9084">
        <v>8.9765366595416299E-2</v>
      </c>
      <c r="K9084" t="s">
        <v>29794</v>
      </c>
      <c r="L9084">
        <v>26</v>
      </c>
      <c r="M9084" t="s">
        <v>5133</v>
      </c>
      <c r="N9084">
        <v>0.96296296296296302</v>
      </c>
      <c r="O9084">
        <v>4.2262678803641103E-3</v>
      </c>
    </row>
    <row r="9085" spans="1:15">
      <c r="A9085" t="s">
        <v>10070</v>
      </c>
      <c r="B9085" t="s">
        <v>23511</v>
      </c>
      <c r="C9085" t="s">
        <v>10071</v>
      </c>
      <c r="D9085">
        <v>25</v>
      </c>
      <c r="E9085">
        <v>6152</v>
      </c>
      <c r="F9085">
        <v>25</v>
      </c>
      <c r="G9085">
        <v>7804</v>
      </c>
      <c r="H9085">
        <v>2.5881106702886699E-3</v>
      </c>
      <c r="I9085">
        <v>2.8856115004520899E-2</v>
      </c>
      <c r="J9085">
        <v>2.4802791534184399E-2</v>
      </c>
      <c r="K9085" t="s">
        <v>24192</v>
      </c>
      <c r="L9085">
        <v>25</v>
      </c>
      <c r="M9085" t="s">
        <v>5133</v>
      </c>
      <c r="N9085">
        <v>1</v>
      </c>
      <c r="O9085">
        <v>4.0637191157347199E-3</v>
      </c>
    </row>
    <row r="9086" spans="1:15">
      <c r="A9086" t="s">
        <v>10072</v>
      </c>
      <c r="B9086" t="s">
        <v>23511</v>
      </c>
      <c r="C9086" t="s">
        <v>10073</v>
      </c>
      <c r="D9086">
        <v>1</v>
      </c>
      <c r="E9086">
        <v>6152</v>
      </c>
      <c r="F9086">
        <v>2</v>
      </c>
      <c r="G9086">
        <v>7804</v>
      </c>
      <c r="H9086">
        <v>0.95521029019776005</v>
      </c>
      <c r="I9086">
        <v>1</v>
      </c>
      <c r="J9086">
        <v>0.85953329234717102</v>
      </c>
      <c r="K9086" t="s">
        <v>29795</v>
      </c>
      <c r="L9086">
        <v>1</v>
      </c>
      <c r="M9086" t="s">
        <v>5133</v>
      </c>
      <c r="N9086">
        <v>0.5</v>
      </c>
      <c r="O9086">
        <v>1.6254876462938901E-4</v>
      </c>
    </row>
    <row r="9087" spans="1:15">
      <c r="A9087" t="s">
        <v>10072</v>
      </c>
      <c r="B9087" t="s">
        <v>23518</v>
      </c>
      <c r="C9087" t="s">
        <v>10073</v>
      </c>
      <c r="D9087">
        <v>1</v>
      </c>
      <c r="E9087">
        <v>787</v>
      </c>
      <c r="F9087">
        <v>2</v>
      </c>
      <c r="G9087">
        <v>7393</v>
      </c>
      <c r="H9087">
        <v>0.20158492765181499</v>
      </c>
      <c r="I9087">
        <v>0.83876007220319604</v>
      </c>
      <c r="J9087">
        <v>0.81095958809365798</v>
      </c>
      <c r="K9087" t="s">
        <v>24233</v>
      </c>
      <c r="L9087">
        <v>1</v>
      </c>
      <c r="M9087" t="s">
        <v>5133</v>
      </c>
      <c r="N9087">
        <v>0.5</v>
      </c>
      <c r="O9087">
        <v>1.27064803049555E-3</v>
      </c>
    </row>
    <row r="9088" spans="1:15">
      <c r="A9088" t="s">
        <v>10074</v>
      </c>
      <c r="B9088" t="s">
        <v>23513</v>
      </c>
      <c r="C9088" t="s">
        <v>10075</v>
      </c>
      <c r="D9088">
        <v>1</v>
      </c>
      <c r="E9088">
        <v>535</v>
      </c>
      <c r="F9088">
        <v>1</v>
      </c>
      <c r="G9088">
        <v>8124</v>
      </c>
      <c r="H9088">
        <v>6.5854258985721295E-2</v>
      </c>
      <c r="I9088">
        <v>0.448760549738495</v>
      </c>
      <c r="J9088">
        <v>0.42650749013827299</v>
      </c>
      <c r="K9088" t="s">
        <v>29796</v>
      </c>
      <c r="L9088">
        <v>1</v>
      </c>
      <c r="M9088" t="s">
        <v>5133</v>
      </c>
      <c r="N9088">
        <v>1</v>
      </c>
      <c r="O9088">
        <v>1.8691588785046699E-3</v>
      </c>
    </row>
    <row r="9089" spans="1:15">
      <c r="A9089" t="s">
        <v>10076</v>
      </c>
      <c r="B9089" t="s">
        <v>23511</v>
      </c>
      <c r="C9089" t="s">
        <v>10077</v>
      </c>
      <c r="D9089">
        <v>1</v>
      </c>
      <c r="E9089">
        <v>6152</v>
      </c>
      <c r="F9089">
        <v>1</v>
      </c>
      <c r="G9089">
        <v>7804</v>
      </c>
      <c r="H9089">
        <v>0.788313685289595</v>
      </c>
      <c r="I9089">
        <v>0.968912233598893</v>
      </c>
      <c r="J9089">
        <v>0.832812322140707</v>
      </c>
      <c r="K9089" t="s">
        <v>29797</v>
      </c>
      <c r="L9089">
        <v>1</v>
      </c>
      <c r="M9089" t="s">
        <v>5133</v>
      </c>
      <c r="N9089">
        <v>1</v>
      </c>
      <c r="O9089">
        <v>1.6254876462938901E-4</v>
      </c>
    </row>
    <row r="9090" spans="1:15">
      <c r="A9090" t="s">
        <v>10078</v>
      </c>
      <c r="B9090" t="s">
        <v>23511</v>
      </c>
      <c r="C9090" t="s">
        <v>10079</v>
      </c>
      <c r="D9090">
        <v>1</v>
      </c>
      <c r="E9090">
        <v>6152</v>
      </c>
      <c r="F9090">
        <v>1</v>
      </c>
      <c r="G9090">
        <v>7804</v>
      </c>
      <c r="H9090">
        <v>0.788313685289595</v>
      </c>
      <c r="I9090">
        <v>0.968912233598893</v>
      </c>
      <c r="J9090">
        <v>0.832812322140707</v>
      </c>
      <c r="K9090" t="s">
        <v>29797</v>
      </c>
      <c r="L9090">
        <v>1</v>
      </c>
      <c r="M9090" t="s">
        <v>5133</v>
      </c>
      <c r="N9090">
        <v>1</v>
      </c>
      <c r="O9090">
        <v>1.6254876462938901E-4</v>
      </c>
    </row>
    <row r="9091" spans="1:15">
      <c r="A9091" t="s">
        <v>10080</v>
      </c>
      <c r="B9091" t="s">
        <v>23511</v>
      </c>
      <c r="C9091" t="s">
        <v>10081</v>
      </c>
      <c r="D9091">
        <v>24</v>
      </c>
      <c r="E9091">
        <v>6152</v>
      </c>
      <c r="F9091">
        <v>28</v>
      </c>
      <c r="G9091">
        <v>7804</v>
      </c>
      <c r="H9091">
        <v>0.26302534487887202</v>
      </c>
      <c r="I9091">
        <v>0.75893450185594702</v>
      </c>
      <c r="J9091">
        <v>0.65232947105610195</v>
      </c>
      <c r="K9091" t="s">
        <v>29798</v>
      </c>
      <c r="L9091">
        <v>24</v>
      </c>
      <c r="M9091" t="s">
        <v>5133</v>
      </c>
      <c r="N9091">
        <v>0.85714285714285698</v>
      </c>
      <c r="O9091">
        <v>3.90117035110533E-3</v>
      </c>
    </row>
    <row r="9092" spans="1:15">
      <c r="A9092" t="s">
        <v>10080</v>
      </c>
      <c r="B9092" t="s">
        <v>23513</v>
      </c>
      <c r="C9092" t="s">
        <v>10081</v>
      </c>
      <c r="D9092">
        <v>1</v>
      </c>
      <c r="E9092">
        <v>535</v>
      </c>
      <c r="F9092">
        <v>32</v>
      </c>
      <c r="G9092">
        <v>8124</v>
      </c>
      <c r="H9092">
        <v>0.88743738841378905</v>
      </c>
      <c r="I9092">
        <v>0.99999999999997702</v>
      </c>
      <c r="J9092">
        <v>0.95041217501583097</v>
      </c>
      <c r="K9092" t="s">
        <v>28652</v>
      </c>
      <c r="L9092">
        <v>1</v>
      </c>
      <c r="M9092" t="s">
        <v>5133</v>
      </c>
      <c r="N9092">
        <v>3.125E-2</v>
      </c>
      <c r="O9092">
        <v>1.8691588785046699E-3</v>
      </c>
    </row>
    <row r="9093" spans="1:15">
      <c r="A9093" t="s">
        <v>10080</v>
      </c>
      <c r="B9093" t="s">
        <v>23518</v>
      </c>
      <c r="C9093" t="s">
        <v>10081</v>
      </c>
      <c r="D9093">
        <v>2</v>
      </c>
      <c r="E9093">
        <v>787</v>
      </c>
      <c r="F9093">
        <v>26</v>
      </c>
      <c r="G9093">
        <v>7393</v>
      </c>
      <c r="H9093">
        <v>0.78094792205486097</v>
      </c>
      <c r="I9093">
        <v>1</v>
      </c>
      <c r="J9093">
        <v>0.966855260484069</v>
      </c>
      <c r="K9093" t="s">
        <v>29799</v>
      </c>
      <c r="L9093">
        <v>2</v>
      </c>
      <c r="M9093" t="s">
        <v>5133</v>
      </c>
      <c r="N9093">
        <v>7.69230769230769E-2</v>
      </c>
      <c r="O9093">
        <v>2.5412960609911099E-3</v>
      </c>
    </row>
    <row r="9094" spans="1:15">
      <c r="A9094" t="s">
        <v>10082</v>
      </c>
      <c r="B9094" t="s">
        <v>23511</v>
      </c>
      <c r="C9094" t="s">
        <v>10083</v>
      </c>
      <c r="D9094">
        <v>1</v>
      </c>
      <c r="E9094">
        <v>6152</v>
      </c>
      <c r="F9094">
        <v>1</v>
      </c>
      <c r="G9094">
        <v>7804</v>
      </c>
      <c r="H9094">
        <v>0.788313685289595</v>
      </c>
      <c r="I9094">
        <v>0.968912233598893</v>
      </c>
      <c r="J9094">
        <v>0.832812322140707</v>
      </c>
      <c r="K9094" t="s">
        <v>29800</v>
      </c>
      <c r="L9094">
        <v>1</v>
      </c>
      <c r="M9094" t="s">
        <v>5133</v>
      </c>
      <c r="N9094">
        <v>1</v>
      </c>
      <c r="O9094">
        <v>1.6254876462938901E-4</v>
      </c>
    </row>
    <row r="9095" spans="1:15">
      <c r="A9095" t="s">
        <v>10084</v>
      </c>
      <c r="B9095" t="s">
        <v>23511</v>
      </c>
      <c r="C9095" t="s">
        <v>10085</v>
      </c>
      <c r="D9095">
        <v>7</v>
      </c>
      <c r="E9095">
        <v>6152</v>
      </c>
      <c r="F9095">
        <v>9</v>
      </c>
      <c r="G9095">
        <v>7804</v>
      </c>
      <c r="H9095">
        <v>0.70695686083507503</v>
      </c>
      <c r="I9095">
        <v>0.968912233598893</v>
      </c>
      <c r="J9095">
        <v>0.832812322140707</v>
      </c>
      <c r="K9095" t="s">
        <v>29801</v>
      </c>
      <c r="L9095">
        <v>7</v>
      </c>
      <c r="M9095" t="s">
        <v>5133</v>
      </c>
      <c r="N9095">
        <v>0.77777777777777801</v>
      </c>
      <c r="O9095">
        <v>1.13784135240572E-3</v>
      </c>
    </row>
    <row r="9096" spans="1:15">
      <c r="A9096" t="s">
        <v>10084</v>
      </c>
      <c r="B9096" t="s">
        <v>23518</v>
      </c>
      <c r="C9096" t="s">
        <v>10085</v>
      </c>
      <c r="D9096">
        <v>2</v>
      </c>
      <c r="E9096">
        <v>787</v>
      </c>
      <c r="F9096">
        <v>8</v>
      </c>
      <c r="G9096">
        <v>7393</v>
      </c>
      <c r="H9096">
        <v>0.20623850586585399</v>
      </c>
      <c r="I9096">
        <v>0.83876007220319604</v>
      </c>
      <c r="J9096">
        <v>0.81095958809365798</v>
      </c>
      <c r="K9096" t="s">
        <v>29799</v>
      </c>
      <c r="L9096">
        <v>2</v>
      </c>
      <c r="M9096" t="s">
        <v>5133</v>
      </c>
      <c r="N9096">
        <v>0.25</v>
      </c>
      <c r="O9096">
        <v>2.5412960609911099E-3</v>
      </c>
    </row>
    <row r="9097" spans="1:15">
      <c r="A9097" t="s">
        <v>10086</v>
      </c>
      <c r="B9097" t="s">
        <v>23511</v>
      </c>
      <c r="C9097" t="s">
        <v>10087</v>
      </c>
      <c r="D9097">
        <v>1</v>
      </c>
      <c r="E9097">
        <v>6152</v>
      </c>
      <c r="F9097">
        <v>1</v>
      </c>
      <c r="G9097">
        <v>7804</v>
      </c>
      <c r="H9097">
        <v>0.788313685289595</v>
      </c>
      <c r="I9097">
        <v>0.968912233598893</v>
      </c>
      <c r="J9097">
        <v>0.832812322140707</v>
      </c>
      <c r="K9097" t="s">
        <v>24278</v>
      </c>
      <c r="L9097">
        <v>1</v>
      </c>
      <c r="M9097" t="s">
        <v>5133</v>
      </c>
      <c r="N9097">
        <v>1</v>
      </c>
      <c r="O9097">
        <v>1.6254876462938901E-4</v>
      </c>
    </row>
    <row r="9098" spans="1:15">
      <c r="A9098" t="s">
        <v>10088</v>
      </c>
      <c r="B9098" t="s">
        <v>23511</v>
      </c>
      <c r="C9098" t="s">
        <v>10089</v>
      </c>
      <c r="D9098">
        <v>8</v>
      </c>
      <c r="E9098">
        <v>6152</v>
      </c>
      <c r="F9098">
        <v>9</v>
      </c>
      <c r="G9098">
        <v>7804</v>
      </c>
      <c r="H9098">
        <v>0.40157748897504503</v>
      </c>
      <c r="I9098">
        <v>0.91525479399875698</v>
      </c>
      <c r="J9098">
        <v>0.78669196642228301</v>
      </c>
      <c r="K9098" t="s">
        <v>29802</v>
      </c>
      <c r="L9098">
        <v>8</v>
      </c>
      <c r="M9098" t="s">
        <v>5133</v>
      </c>
      <c r="N9098">
        <v>0.88888888888888895</v>
      </c>
      <c r="O9098">
        <v>1.3003901170351099E-3</v>
      </c>
    </row>
    <row r="9099" spans="1:15">
      <c r="A9099" t="s">
        <v>10090</v>
      </c>
      <c r="B9099" t="s">
        <v>23511</v>
      </c>
      <c r="C9099" t="s">
        <v>10091</v>
      </c>
      <c r="D9099">
        <v>6</v>
      </c>
      <c r="E9099">
        <v>6152</v>
      </c>
      <c r="F9099">
        <v>7</v>
      </c>
      <c r="G9099">
        <v>7804</v>
      </c>
      <c r="H9099">
        <v>0.54476030000281095</v>
      </c>
      <c r="I9099">
        <v>0.968912233598893</v>
      </c>
      <c r="J9099">
        <v>0.832812322140707</v>
      </c>
      <c r="K9099" t="s">
        <v>29803</v>
      </c>
      <c r="L9099">
        <v>6</v>
      </c>
      <c r="M9099" t="s">
        <v>5133</v>
      </c>
      <c r="N9099">
        <v>0.85714285714285698</v>
      </c>
      <c r="O9099">
        <v>9.7529258777633303E-4</v>
      </c>
    </row>
    <row r="9100" spans="1:15">
      <c r="A9100" t="s">
        <v>10092</v>
      </c>
      <c r="B9100" t="s">
        <v>23511</v>
      </c>
      <c r="C9100" t="s">
        <v>10093</v>
      </c>
      <c r="D9100">
        <v>3</v>
      </c>
      <c r="E9100">
        <v>6152</v>
      </c>
      <c r="F9100">
        <v>3</v>
      </c>
      <c r="G9100">
        <v>7804</v>
      </c>
      <c r="H9100">
        <v>0.489837867770546</v>
      </c>
      <c r="I9100">
        <v>0.96083957126938102</v>
      </c>
      <c r="J9100">
        <v>0.82587360011061495</v>
      </c>
      <c r="K9100" t="s">
        <v>29804</v>
      </c>
      <c r="L9100">
        <v>3</v>
      </c>
      <c r="M9100" t="s">
        <v>5133</v>
      </c>
      <c r="N9100">
        <v>1</v>
      </c>
      <c r="O9100">
        <v>4.8764629388816603E-4</v>
      </c>
    </row>
    <row r="9101" spans="1:15">
      <c r="A9101" t="s">
        <v>10094</v>
      </c>
      <c r="B9101" t="s">
        <v>23511</v>
      </c>
      <c r="C9101" t="s">
        <v>10095</v>
      </c>
      <c r="D9101">
        <v>2</v>
      </c>
      <c r="E9101">
        <v>6152</v>
      </c>
      <c r="F9101">
        <v>2</v>
      </c>
      <c r="G9101">
        <v>7804</v>
      </c>
      <c r="H9101">
        <v>0.62141708038142995</v>
      </c>
      <c r="I9101">
        <v>0.968912233598893</v>
      </c>
      <c r="J9101">
        <v>0.832812322140707</v>
      </c>
      <c r="K9101" t="s">
        <v>29805</v>
      </c>
      <c r="L9101">
        <v>2</v>
      </c>
      <c r="M9101" t="s">
        <v>5133</v>
      </c>
      <c r="N9101">
        <v>1</v>
      </c>
      <c r="O9101">
        <v>3.2509752925877802E-4</v>
      </c>
    </row>
    <row r="9102" spans="1:15">
      <c r="A9102" t="s">
        <v>10096</v>
      </c>
      <c r="B9102" t="s">
        <v>23513</v>
      </c>
      <c r="C9102" t="s">
        <v>10097</v>
      </c>
      <c r="D9102">
        <v>8</v>
      </c>
      <c r="E9102">
        <v>535</v>
      </c>
      <c r="F9102">
        <v>122</v>
      </c>
      <c r="G9102">
        <v>8124</v>
      </c>
      <c r="H9102">
        <v>0.55777843874683997</v>
      </c>
      <c r="I9102">
        <v>0.99999999999997702</v>
      </c>
      <c r="J9102">
        <v>0.95041217501583097</v>
      </c>
      <c r="K9102" t="s">
        <v>29806</v>
      </c>
      <c r="L9102">
        <v>8</v>
      </c>
      <c r="M9102" t="s">
        <v>5133</v>
      </c>
      <c r="N9102">
        <v>6.5573770491803296E-2</v>
      </c>
      <c r="O9102">
        <v>1.4953271028037399E-2</v>
      </c>
    </row>
    <row r="9103" spans="1:15">
      <c r="A9103" t="s">
        <v>10096</v>
      </c>
      <c r="B9103" t="s">
        <v>23511</v>
      </c>
      <c r="C9103" t="s">
        <v>10097</v>
      </c>
      <c r="D9103">
        <v>93</v>
      </c>
      <c r="E9103">
        <v>6152</v>
      </c>
      <c r="F9103">
        <v>121</v>
      </c>
      <c r="G9103">
        <v>7804</v>
      </c>
      <c r="H9103">
        <v>0.74514021279076303</v>
      </c>
      <c r="I9103">
        <v>0.968912233598893</v>
      </c>
      <c r="J9103">
        <v>0.832812322140707</v>
      </c>
      <c r="K9103" t="s">
        <v>29807</v>
      </c>
      <c r="L9103">
        <v>93</v>
      </c>
      <c r="M9103" t="s">
        <v>5133</v>
      </c>
      <c r="N9103">
        <v>0.76859504132231404</v>
      </c>
      <c r="O9103">
        <v>1.51170351105332E-2</v>
      </c>
    </row>
    <row r="9104" spans="1:15">
      <c r="A9104" t="s">
        <v>10096</v>
      </c>
      <c r="B9104" t="s">
        <v>23518</v>
      </c>
      <c r="C9104" t="s">
        <v>10097</v>
      </c>
      <c r="D9104">
        <v>15</v>
      </c>
      <c r="E9104">
        <v>787</v>
      </c>
      <c r="F9104">
        <v>122</v>
      </c>
      <c r="G9104">
        <v>7393</v>
      </c>
      <c r="H9104">
        <v>0.31646936975266399</v>
      </c>
      <c r="I9104">
        <v>1</v>
      </c>
      <c r="J9104">
        <v>0.966855260484069</v>
      </c>
      <c r="K9104" t="s">
        <v>29808</v>
      </c>
      <c r="L9104">
        <v>15</v>
      </c>
      <c r="M9104" t="s">
        <v>5133</v>
      </c>
      <c r="N9104">
        <v>0.12295081967213101</v>
      </c>
      <c r="O9104">
        <v>1.9059720457433298E-2</v>
      </c>
    </row>
    <row r="9105" spans="1:15">
      <c r="A9105" t="s">
        <v>10098</v>
      </c>
      <c r="B9105" t="s">
        <v>23511</v>
      </c>
      <c r="C9105" t="s">
        <v>10099</v>
      </c>
      <c r="D9105">
        <v>18</v>
      </c>
      <c r="E9105">
        <v>6152</v>
      </c>
      <c r="F9105">
        <v>20</v>
      </c>
      <c r="G9105">
        <v>7804</v>
      </c>
      <c r="H9105">
        <v>0.17205893363076399</v>
      </c>
      <c r="I9105">
        <v>0.60627065196666896</v>
      </c>
      <c r="J9105">
        <v>0.52110980953837704</v>
      </c>
      <c r="K9105" t="s">
        <v>29809</v>
      </c>
      <c r="L9105">
        <v>18</v>
      </c>
      <c r="M9105" t="s">
        <v>1463</v>
      </c>
      <c r="N9105">
        <v>0.9</v>
      </c>
      <c r="O9105">
        <v>2.9258777633290002E-3</v>
      </c>
    </row>
    <row r="9106" spans="1:15">
      <c r="A9106" t="s">
        <v>10098</v>
      </c>
      <c r="B9106" t="s">
        <v>23518</v>
      </c>
      <c r="C9106" t="s">
        <v>10099</v>
      </c>
      <c r="D9106">
        <v>2</v>
      </c>
      <c r="E9106">
        <v>787</v>
      </c>
      <c r="F9106">
        <v>14</v>
      </c>
      <c r="G9106">
        <v>7393</v>
      </c>
      <c r="H9106">
        <v>0.44828683528909402</v>
      </c>
      <c r="I9106">
        <v>1</v>
      </c>
      <c r="J9106">
        <v>0.966855260484069</v>
      </c>
      <c r="K9106" t="s">
        <v>29361</v>
      </c>
      <c r="L9106">
        <v>2</v>
      </c>
      <c r="M9106" t="s">
        <v>1463</v>
      </c>
      <c r="N9106">
        <v>0.14285714285714299</v>
      </c>
      <c r="O9106">
        <v>2.5412960609911099E-3</v>
      </c>
    </row>
    <row r="9107" spans="1:15">
      <c r="A9107" t="s">
        <v>10100</v>
      </c>
      <c r="B9107" t="s">
        <v>23511</v>
      </c>
      <c r="C9107" t="s">
        <v>10101</v>
      </c>
      <c r="D9107">
        <v>560</v>
      </c>
      <c r="E9107">
        <v>6152</v>
      </c>
      <c r="F9107">
        <v>681</v>
      </c>
      <c r="G9107">
        <v>7804</v>
      </c>
      <c r="H9107">
        <v>1.19600630157548E-2</v>
      </c>
      <c r="I9107">
        <v>9.5729122268379097E-2</v>
      </c>
      <c r="J9107">
        <v>8.2282367636844697E-2</v>
      </c>
      <c r="K9107" t="s">
        <v>29810</v>
      </c>
      <c r="L9107">
        <v>560</v>
      </c>
      <c r="M9107" t="s">
        <v>5133</v>
      </c>
      <c r="N9107">
        <v>0.822320117474302</v>
      </c>
      <c r="O9107">
        <v>9.1027308192457704E-2</v>
      </c>
    </row>
    <row r="9108" spans="1:15">
      <c r="A9108" t="s">
        <v>10100</v>
      </c>
      <c r="B9108" t="s">
        <v>23513</v>
      </c>
      <c r="C9108" t="s">
        <v>10101</v>
      </c>
      <c r="D9108">
        <v>39</v>
      </c>
      <c r="E9108">
        <v>535</v>
      </c>
      <c r="F9108">
        <v>717</v>
      </c>
      <c r="G9108">
        <v>8124</v>
      </c>
      <c r="H9108">
        <v>0.91828994538803599</v>
      </c>
      <c r="I9108">
        <v>0.99999999999997702</v>
      </c>
      <c r="J9108">
        <v>0.95041217501583097</v>
      </c>
      <c r="K9108" t="s">
        <v>29811</v>
      </c>
      <c r="L9108">
        <v>39</v>
      </c>
      <c r="M9108" t="s">
        <v>5133</v>
      </c>
      <c r="N9108">
        <v>5.4393305439330498E-2</v>
      </c>
      <c r="O9108">
        <v>7.2897196261682201E-2</v>
      </c>
    </row>
    <row r="9109" spans="1:15">
      <c r="A9109" t="s">
        <v>10100</v>
      </c>
      <c r="B9109" t="s">
        <v>23518</v>
      </c>
      <c r="C9109" t="s">
        <v>10101</v>
      </c>
      <c r="D9109">
        <v>60</v>
      </c>
      <c r="E9109">
        <v>787</v>
      </c>
      <c r="F9109">
        <v>631</v>
      </c>
      <c r="G9109">
        <v>7393</v>
      </c>
      <c r="H9109">
        <v>0.85008425473204297</v>
      </c>
      <c r="I9109">
        <v>1</v>
      </c>
      <c r="J9109">
        <v>0.966855260484069</v>
      </c>
      <c r="K9109" t="s">
        <v>29812</v>
      </c>
      <c r="L9109">
        <v>60</v>
      </c>
      <c r="M9109" t="s">
        <v>5133</v>
      </c>
      <c r="N9109">
        <v>9.5087163232963595E-2</v>
      </c>
      <c r="O9109">
        <v>7.6238881829733193E-2</v>
      </c>
    </row>
    <row r="9110" spans="1:15">
      <c r="A9110" t="s">
        <v>10102</v>
      </c>
      <c r="B9110" t="s">
        <v>23513</v>
      </c>
      <c r="C9110" t="s">
        <v>10103</v>
      </c>
      <c r="D9110">
        <v>21</v>
      </c>
      <c r="E9110">
        <v>535</v>
      </c>
      <c r="F9110">
        <v>245</v>
      </c>
      <c r="G9110">
        <v>8124</v>
      </c>
      <c r="H9110">
        <v>0.12835504186563801</v>
      </c>
      <c r="I9110">
        <v>0.65119000457505904</v>
      </c>
      <c r="J9110">
        <v>0.618898908596765</v>
      </c>
      <c r="K9110" t="s">
        <v>29813</v>
      </c>
      <c r="L9110">
        <v>21</v>
      </c>
      <c r="M9110" t="s">
        <v>5133</v>
      </c>
      <c r="N9110">
        <v>8.5714285714285701E-2</v>
      </c>
      <c r="O9110">
        <v>3.9252336448598102E-2</v>
      </c>
    </row>
    <row r="9111" spans="1:15">
      <c r="A9111" t="s">
        <v>10102</v>
      </c>
      <c r="B9111" t="s">
        <v>23518</v>
      </c>
      <c r="C9111" t="s">
        <v>10103</v>
      </c>
      <c r="D9111">
        <v>19</v>
      </c>
      <c r="E9111">
        <v>787</v>
      </c>
      <c r="F9111">
        <v>211</v>
      </c>
      <c r="G9111">
        <v>7393</v>
      </c>
      <c r="H9111">
        <v>0.81385453999667801</v>
      </c>
      <c r="I9111">
        <v>1</v>
      </c>
      <c r="J9111">
        <v>0.966855260484069</v>
      </c>
      <c r="K9111" t="s">
        <v>29814</v>
      </c>
      <c r="L9111">
        <v>19</v>
      </c>
      <c r="M9111" t="s">
        <v>5133</v>
      </c>
      <c r="N9111">
        <v>9.0047393364928896E-2</v>
      </c>
      <c r="O9111">
        <v>2.4142312579415501E-2</v>
      </c>
    </row>
    <row r="9112" spans="1:15">
      <c r="A9112" t="s">
        <v>10102</v>
      </c>
      <c r="B9112" t="s">
        <v>23511</v>
      </c>
      <c r="C9112" t="s">
        <v>10103</v>
      </c>
      <c r="D9112">
        <v>189</v>
      </c>
      <c r="E9112">
        <v>6152</v>
      </c>
      <c r="F9112">
        <v>230</v>
      </c>
      <c r="G9112">
        <v>7804</v>
      </c>
      <c r="H9112">
        <v>0.118152698164586</v>
      </c>
      <c r="I9112">
        <v>0.48046811789770899</v>
      </c>
      <c r="J9112">
        <v>0.41297834324446597</v>
      </c>
      <c r="K9112" t="s">
        <v>29815</v>
      </c>
      <c r="L9112">
        <v>189</v>
      </c>
      <c r="M9112" t="s">
        <v>5133</v>
      </c>
      <c r="N9112">
        <v>0.82173913043478297</v>
      </c>
      <c r="O9112">
        <v>3.0721716514954499E-2</v>
      </c>
    </row>
    <row r="9113" spans="1:15">
      <c r="A9113" t="s">
        <v>10104</v>
      </c>
      <c r="B9113" t="s">
        <v>23513</v>
      </c>
      <c r="C9113" t="s">
        <v>10105</v>
      </c>
      <c r="D9113">
        <v>11</v>
      </c>
      <c r="E9113">
        <v>535</v>
      </c>
      <c r="F9113">
        <v>378</v>
      </c>
      <c r="G9113">
        <v>8124</v>
      </c>
      <c r="H9113">
        <v>0.99964142267048195</v>
      </c>
      <c r="I9113">
        <v>0.99999999999997702</v>
      </c>
      <c r="J9113">
        <v>0.95041217501583097</v>
      </c>
      <c r="K9113" t="s">
        <v>29816</v>
      </c>
      <c r="L9113">
        <v>11</v>
      </c>
      <c r="M9113" t="s">
        <v>5133</v>
      </c>
      <c r="N9113">
        <v>2.9100529100529099E-2</v>
      </c>
      <c r="O9113">
        <v>2.0560747663551399E-2</v>
      </c>
    </row>
    <row r="9114" spans="1:15">
      <c r="A9114" t="s">
        <v>10104</v>
      </c>
      <c r="B9114" t="s">
        <v>23511</v>
      </c>
      <c r="C9114" t="s">
        <v>10105</v>
      </c>
      <c r="D9114">
        <v>304</v>
      </c>
      <c r="E9114">
        <v>6152</v>
      </c>
      <c r="F9114">
        <v>363</v>
      </c>
      <c r="G9114">
        <v>7804</v>
      </c>
      <c r="H9114">
        <v>9.7248264944921007E-3</v>
      </c>
      <c r="I9114">
        <v>8.2677821103864194E-2</v>
      </c>
      <c r="J9114">
        <v>7.1064339777494795E-2</v>
      </c>
      <c r="K9114" t="s">
        <v>29817</v>
      </c>
      <c r="L9114">
        <v>304</v>
      </c>
      <c r="M9114" t="s">
        <v>5133</v>
      </c>
      <c r="N9114">
        <v>0.83746556473829203</v>
      </c>
      <c r="O9114">
        <v>4.94148244473342E-2</v>
      </c>
    </row>
    <row r="9115" spans="1:15">
      <c r="A9115" t="s">
        <v>10104</v>
      </c>
      <c r="B9115" t="s">
        <v>23518</v>
      </c>
      <c r="C9115" t="s">
        <v>10105</v>
      </c>
      <c r="D9115">
        <v>26</v>
      </c>
      <c r="E9115">
        <v>787</v>
      </c>
      <c r="F9115">
        <v>330</v>
      </c>
      <c r="G9115">
        <v>7393</v>
      </c>
      <c r="H9115">
        <v>0.96500335227596801</v>
      </c>
      <c r="I9115">
        <v>1</v>
      </c>
      <c r="J9115">
        <v>0.966855260484069</v>
      </c>
      <c r="K9115" t="s">
        <v>29818</v>
      </c>
      <c r="L9115">
        <v>26</v>
      </c>
      <c r="M9115" t="s">
        <v>5133</v>
      </c>
      <c r="N9115">
        <v>7.8787878787878796E-2</v>
      </c>
      <c r="O9115">
        <v>3.3036848792884398E-2</v>
      </c>
    </row>
    <row r="9116" spans="1:15">
      <c r="A9116" t="s">
        <v>10106</v>
      </c>
      <c r="B9116" t="s">
        <v>23511</v>
      </c>
      <c r="C9116" t="s">
        <v>10107</v>
      </c>
      <c r="D9116">
        <v>68</v>
      </c>
      <c r="E9116">
        <v>6152</v>
      </c>
      <c r="F9116">
        <v>76</v>
      </c>
      <c r="G9116">
        <v>7804</v>
      </c>
      <c r="H9116">
        <v>1.16139079313327E-2</v>
      </c>
      <c r="I9116">
        <v>9.3261764750383405E-2</v>
      </c>
      <c r="J9116">
        <v>8.0161591706004398E-2</v>
      </c>
      <c r="K9116" t="s">
        <v>29819</v>
      </c>
      <c r="L9116">
        <v>68</v>
      </c>
      <c r="M9116" t="s">
        <v>5133</v>
      </c>
      <c r="N9116">
        <v>0.89473684210526305</v>
      </c>
      <c r="O9116">
        <v>1.1053315994798399E-2</v>
      </c>
    </row>
    <row r="9117" spans="1:15">
      <c r="A9117" t="s">
        <v>10106</v>
      </c>
      <c r="B9117" t="s">
        <v>23513</v>
      </c>
      <c r="C9117" t="s">
        <v>10107</v>
      </c>
      <c r="D9117">
        <v>3</v>
      </c>
      <c r="E9117">
        <v>535</v>
      </c>
      <c r="F9117">
        <v>75</v>
      </c>
      <c r="G9117">
        <v>8124</v>
      </c>
      <c r="H9117">
        <v>0.87986295143982995</v>
      </c>
      <c r="I9117">
        <v>0.99999999999997702</v>
      </c>
      <c r="J9117">
        <v>0.95041217501583097</v>
      </c>
      <c r="K9117" t="s">
        <v>26962</v>
      </c>
      <c r="L9117">
        <v>3</v>
      </c>
      <c r="M9117" t="s">
        <v>5133</v>
      </c>
      <c r="N9117">
        <v>0.04</v>
      </c>
      <c r="O9117">
        <v>5.60747663551402E-3</v>
      </c>
    </row>
    <row r="9118" spans="1:15">
      <c r="A9118" t="s">
        <v>10106</v>
      </c>
      <c r="B9118" t="s">
        <v>23518</v>
      </c>
      <c r="C9118" t="s">
        <v>10107</v>
      </c>
      <c r="D9118">
        <v>3</v>
      </c>
      <c r="E9118">
        <v>787</v>
      </c>
      <c r="F9118">
        <v>67</v>
      </c>
      <c r="G9118">
        <v>7393</v>
      </c>
      <c r="H9118">
        <v>0.97898790129527302</v>
      </c>
      <c r="I9118">
        <v>1</v>
      </c>
      <c r="J9118">
        <v>0.966855260484069</v>
      </c>
      <c r="K9118" t="s">
        <v>25486</v>
      </c>
      <c r="L9118">
        <v>3</v>
      </c>
      <c r="M9118" t="s">
        <v>5133</v>
      </c>
      <c r="N9118">
        <v>4.47761194029851E-2</v>
      </c>
      <c r="O9118">
        <v>3.8119440914866601E-3</v>
      </c>
    </row>
    <row r="9119" spans="1:15">
      <c r="A9119" t="s">
        <v>10108</v>
      </c>
      <c r="B9119" t="s">
        <v>23511</v>
      </c>
      <c r="C9119" t="s">
        <v>10109</v>
      </c>
      <c r="D9119">
        <v>9</v>
      </c>
      <c r="E9119">
        <v>6152</v>
      </c>
      <c r="F9119">
        <v>11</v>
      </c>
      <c r="G9119">
        <v>7804</v>
      </c>
      <c r="H9119">
        <v>0.578610134932666</v>
      </c>
      <c r="I9119">
        <v>0.968912233598893</v>
      </c>
      <c r="J9119">
        <v>0.832812322140707</v>
      </c>
      <c r="K9119" t="s">
        <v>29820</v>
      </c>
      <c r="L9119">
        <v>9</v>
      </c>
      <c r="M9119" t="s">
        <v>5133</v>
      </c>
      <c r="N9119">
        <v>0.81818181818181801</v>
      </c>
      <c r="O9119">
        <v>1.4629388816645001E-3</v>
      </c>
    </row>
    <row r="9120" spans="1:15">
      <c r="A9120" t="s">
        <v>10108</v>
      </c>
      <c r="B9120" t="s">
        <v>23513</v>
      </c>
      <c r="C9120" t="s">
        <v>10109</v>
      </c>
      <c r="D9120">
        <v>2</v>
      </c>
      <c r="E9120">
        <v>535</v>
      </c>
      <c r="F9120">
        <v>12</v>
      </c>
      <c r="G9120">
        <v>8124</v>
      </c>
      <c r="H9120">
        <v>0.184848987275576</v>
      </c>
      <c r="I9120">
        <v>0.75508452473579202</v>
      </c>
      <c r="J9120">
        <v>0.71764152547495597</v>
      </c>
      <c r="K9120" t="s">
        <v>29328</v>
      </c>
      <c r="L9120">
        <v>2</v>
      </c>
      <c r="M9120" t="s">
        <v>5133</v>
      </c>
      <c r="N9120">
        <v>0.16666666666666699</v>
      </c>
      <c r="O9120">
        <v>3.7383177570093499E-3</v>
      </c>
    </row>
    <row r="9121" spans="1:15">
      <c r="A9121" t="s">
        <v>10110</v>
      </c>
      <c r="B9121" t="s">
        <v>23518</v>
      </c>
      <c r="C9121" t="s">
        <v>10111</v>
      </c>
      <c r="D9121">
        <v>3</v>
      </c>
      <c r="E9121">
        <v>787</v>
      </c>
      <c r="F9121">
        <v>39</v>
      </c>
      <c r="G9121">
        <v>7393</v>
      </c>
      <c r="H9121">
        <v>0.80024434388118804</v>
      </c>
      <c r="I9121">
        <v>1</v>
      </c>
      <c r="J9121">
        <v>0.966855260484069</v>
      </c>
      <c r="K9121" t="s">
        <v>25486</v>
      </c>
      <c r="L9121">
        <v>3</v>
      </c>
      <c r="M9121" t="s">
        <v>5133</v>
      </c>
      <c r="N9121">
        <v>7.69230769230769E-2</v>
      </c>
      <c r="O9121">
        <v>3.8119440914866601E-3</v>
      </c>
    </row>
    <row r="9122" spans="1:15">
      <c r="A9122" t="s">
        <v>10110</v>
      </c>
      <c r="B9122" t="s">
        <v>23511</v>
      </c>
      <c r="C9122" t="s">
        <v>10111</v>
      </c>
      <c r="D9122">
        <v>42</v>
      </c>
      <c r="E9122">
        <v>6152</v>
      </c>
      <c r="F9122">
        <v>45</v>
      </c>
      <c r="G9122">
        <v>7804</v>
      </c>
      <c r="H9122">
        <v>7.93683390209763E-3</v>
      </c>
      <c r="I9122">
        <v>7.12289241259354E-2</v>
      </c>
      <c r="J9122">
        <v>6.1223631664312099E-2</v>
      </c>
      <c r="K9122" t="s">
        <v>29821</v>
      </c>
      <c r="L9122">
        <v>42</v>
      </c>
      <c r="M9122" t="s">
        <v>5133</v>
      </c>
      <c r="N9122">
        <v>0.93333333333333302</v>
      </c>
      <c r="O9122">
        <v>6.8270481144343297E-3</v>
      </c>
    </row>
    <row r="9123" spans="1:15">
      <c r="A9123" t="s">
        <v>10112</v>
      </c>
      <c r="B9123" t="s">
        <v>23511</v>
      </c>
      <c r="C9123" t="s">
        <v>10113</v>
      </c>
      <c r="D9123">
        <v>17</v>
      </c>
      <c r="E9123">
        <v>6152</v>
      </c>
      <c r="F9123">
        <v>17</v>
      </c>
      <c r="G9123">
        <v>7804</v>
      </c>
      <c r="H9123">
        <v>1.74521329404927E-2</v>
      </c>
      <c r="I9123">
        <v>0.12727129540677801</v>
      </c>
      <c r="J9123">
        <v>0.109393915562278</v>
      </c>
      <c r="K9123" t="s">
        <v>27967</v>
      </c>
      <c r="L9123">
        <v>17</v>
      </c>
      <c r="M9123" t="s">
        <v>2729</v>
      </c>
      <c r="N9123">
        <v>1</v>
      </c>
      <c r="O9123">
        <v>2.7633289986996102E-3</v>
      </c>
    </row>
    <row r="9124" spans="1:15">
      <c r="A9124" t="s">
        <v>10114</v>
      </c>
      <c r="B9124" t="s">
        <v>23511</v>
      </c>
      <c r="C9124" t="s">
        <v>10115</v>
      </c>
      <c r="D9124">
        <v>3</v>
      </c>
      <c r="E9124">
        <v>6152</v>
      </c>
      <c r="F9124">
        <v>3</v>
      </c>
      <c r="G9124">
        <v>7804</v>
      </c>
      <c r="H9124">
        <v>0.489837867770546</v>
      </c>
      <c r="I9124">
        <v>0.96083957126938102</v>
      </c>
      <c r="J9124">
        <v>0.82587360011061495</v>
      </c>
      <c r="K9124" t="s">
        <v>29822</v>
      </c>
      <c r="L9124">
        <v>3</v>
      </c>
      <c r="M9124" t="s">
        <v>2729</v>
      </c>
      <c r="N9124">
        <v>1</v>
      </c>
      <c r="O9124">
        <v>4.8764629388816603E-4</v>
      </c>
    </row>
    <row r="9125" spans="1:15">
      <c r="A9125" t="s">
        <v>10116</v>
      </c>
      <c r="B9125" t="s">
        <v>23511</v>
      </c>
      <c r="C9125" t="s">
        <v>10117</v>
      </c>
      <c r="D9125">
        <v>5</v>
      </c>
      <c r="E9125">
        <v>6152</v>
      </c>
      <c r="F9125">
        <v>5</v>
      </c>
      <c r="G9125">
        <v>7804</v>
      </c>
      <c r="H9125">
        <v>0.30433074367137097</v>
      </c>
      <c r="I9125">
        <v>0.81020448119108801</v>
      </c>
      <c r="J9125">
        <v>0.69639772519260701</v>
      </c>
      <c r="K9125" t="s">
        <v>27958</v>
      </c>
      <c r="L9125">
        <v>5</v>
      </c>
      <c r="M9125" t="s">
        <v>5133</v>
      </c>
      <c r="N9125">
        <v>1</v>
      </c>
      <c r="O9125">
        <v>8.1274382314694405E-4</v>
      </c>
    </row>
    <row r="9126" spans="1:15">
      <c r="A9126" t="s">
        <v>10118</v>
      </c>
      <c r="B9126" t="s">
        <v>23511</v>
      </c>
      <c r="C9126" t="s">
        <v>10119</v>
      </c>
      <c r="D9126">
        <v>4</v>
      </c>
      <c r="E9126">
        <v>6152</v>
      </c>
      <c r="F9126">
        <v>4</v>
      </c>
      <c r="G9126">
        <v>7804</v>
      </c>
      <c r="H9126">
        <v>0.38610601832086699</v>
      </c>
      <c r="I9126">
        <v>0.90829480295553899</v>
      </c>
      <c r="J9126">
        <v>0.78070962240619901</v>
      </c>
      <c r="K9126" t="s">
        <v>24785</v>
      </c>
      <c r="L9126">
        <v>4</v>
      </c>
      <c r="M9126" t="s">
        <v>1463</v>
      </c>
      <c r="N9126">
        <v>1</v>
      </c>
      <c r="O9126">
        <v>6.5019505851755496E-4</v>
      </c>
    </row>
    <row r="9127" spans="1:15">
      <c r="A9127" t="s">
        <v>10120</v>
      </c>
      <c r="B9127" t="s">
        <v>23511</v>
      </c>
      <c r="C9127" t="s">
        <v>10121</v>
      </c>
      <c r="D9127">
        <v>8</v>
      </c>
      <c r="E9127">
        <v>6152</v>
      </c>
      <c r="F9127">
        <v>9</v>
      </c>
      <c r="G9127">
        <v>7804</v>
      </c>
      <c r="H9127">
        <v>0.40157748897504503</v>
      </c>
      <c r="I9127">
        <v>0.91525479399875698</v>
      </c>
      <c r="J9127">
        <v>0.78669196642228301</v>
      </c>
      <c r="K9127" t="s">
        <v>29823</v>
      </c>
      <c r="L9127">
        <v>8</v>
      </c>
      <c r="M9127" t="s">
        <v>2729</v>
      </c>
      <c r="N9127">
        <v>0.88888888888888895</v>
      </c>
      <c r="O9127">
        <v>1.3003901170351099E-3</v>
      </c>
    </row>
    <row r="9128" spans="1:15">
      <c r="A9128" t="s">
        <v>10122</v>
      </c>
      <c r="B9128" t="s">
        <v>23511</v>
      </c>
      <c r="C9128" t="s">
        <v>10123</v>
      </c>
      <c r="D9128">
        <v>3</v>
      </c>
      <c r="E9128">
        <v>6152</v>
      </c>
      <c r="F9128">
        <v>4</v>
      </c>
      <c r="G9128">
        <v>7804</v>
      </c>
      <c r="H9128">
        <v>0.80103341611958101</v>
      </c>
      <c r="I9128">
        <v>0.968912233598893</v>
      </c>
      <c r="J9128">
        <v>0.832812322140707</v>
      </c>
      <c r="K9128" t="s">
        <v>29384</v>
      </c>
      <c r="L9128">
        <v>3</v>
      </c>
      <c r="M9128" t="s">
        <v>2729</v>
      </c>
      <c r="N9128">
        <v>0.75</v>
      </c>
      <c r="O9128">
        <v>4.8764629388816603E-4</v>
      </c>
    </row>
    <row r="9129" spans="1:15">
      <c r="A9129" t="s">
        <v>10124</v>
      </c>
      <c r="B9129" t="s">
        <v>23511</v>
      </c>
      <c r="C9129" t="s">
        <v>10125</v>
      </c>
      <c r="D9129">
        <v>2</v>
      </c>
      <c r="E9129">
        <v>6152</v>
      </c>
      <c r="F9129">
        <v>2</v>
      </c>
      <c r="G9129">
        <v>7804</v>
      </c>
      <c r="H9129">
        <v>0.62141708038142995</v>
      </c>
      <c r="I9129">
        <v>0.968912233598893</v>
      </c>
      <c r="J9129">
        <v>0.832812322140707</v>
      </c>
      <c r="K9129" t="s">
        <v>23801</v>
      </c>
      <c r="L9129">
        <v>2</v>
      </c>
      <c r="M9129" t="s">
        <v>2729</v>
      </c>
      <c r="N9129">
        <v>1</v>
      </c>
      <c r="O9129">
        <v>3.2509752925877802E-4</v>
      </c>
    </row>
    <row r="9130" spans="1:15">
      <c r="A9130" t="s">
        <v>10126</v>
      </c>
      <c r="B9130" t="s">
        <v>23511</v>
      </c>
      <c r="C9130" t="s">
        <v>10127</v>
      </c>
      <c r="D9130">
        <v>7</v>
      </c>
      <c r="E9130">
        <v>6152</v>
      </c>
      <c r="F9130">
        <v>9</v>
      </c>
      <c r="G9130">
        <v>7804</v>
      </c>
      <c r="H9130">
        <v>0.70695686083507503</v>
      </c>
      <c r="I9130">
        <v>0.968912233598893</v>
      </c>
      <c r="J9130">
        <v>0.832812322140707</v>
      </c>
      <c r="K9130" t="s">
        <v>29824</v>
      </c>
      <c r="L9130">
        <v>7</v>
      </c>
      <c r="M9130" t="s">
        <v>5133</v>
      </c>
      <c r="N9130">
        <v>0.77777777777777801</v>
      </c>
      <c r="O9130">
        <v>1.13784135240572E-3</v>
      </c>
    </row>
    <row r="9131" spans="1:15">
      <c r="A9131" t="s">
        <v>10128</v>
      </c>
      <c r="B9131" t="s">
        <v>23511</v>
      </c>
      <c r="C9131" t="s">
        <v>10129</v>
      </c>
      <c r="D9131">
        <v>2</v>
      </c>
      <c r="E9131">
        <v>6152</v>
      </c>
      <c r="F9131">
        <v>3</v>
      </c>
      <c r="G9131">
        <v>7804</v>
      </c>
      <c r="H9131">
        <v>0.88457550560319997</v>
      </c>
      <c r="I9131">
        <v>1</v>
      </c>
      <c r="J9131">
        <v>0.85953329234717102</v>
      </c>
      <c r="K9131" t="s">
        <v>28021</v>
      </c>
      <c r="L9131">
        <v>2</v>
      </c>
      <c r="M9131" t="s">
        <v>5133</v>
      </c>
      <c r="N9131">
        <v>0.66666666666666696</v>
      </c>
      <c r="O9131">
        <v>3.2509752925877802E-4</v>
      </c>
    </row>
    <row r="9132" spans="1:15">
      <c r="A9132" t="s">
        <v>10128</v>
      </c>
      <c r="B9132" t="s">
        <v>23518</v>
      </c>
      <c r="C9132" t="s">
        <v>10129</v>
      </c>
      <c r="D9132">
        <v>1</v>
      </c>
      <c r="E9132">
        <v>787</v>
      </c>
      <c r="F9132">
        <v>3</v>
      </c>
      <c r="G9132">
        <v>7393</v>
      </c>
      <c r="H9132">
        <v>0.28660084727541502</v>
      </c>
      <c r="I9132">
        <v>0.97863801257884697</v>
      </c>
      <c r="J9132">
        <v>0.94620131057153301</v>
      </c>
      <c r="K9132" t="s">
        <v>28017</v>
      </c>
      <c r="L9132">
        <v>1</v>
      </c>
      <c r="M9132" t="s">
        <v>5133</v>
      </c>
      <c r="N9132">
        <v>0.33333333333333298</v>
      </c>
      <c r="O9132">
        <v>1.27064803049555E-3</v>
      </c>
    </row>
    <row r="9133" spans="1:15">
      <c r="A9133" t="s">
        <v>10130</v>
      </c>
      <c r="B9133" t="s">
        <v>23518</v>
      </c>
      <c r="C9133" t="s">
        <v>10131</v>
      </c>
      <c r="D9133">
        <v>1</v>
      </c>
      <c r="E9133">
        <v>787</v>
      </c>
      <c r="F9133">
        <v>8</v>
      </c>
      <c r="G9133">
        <v>7393</v>
      </c>
      <c r="H9133">
        <v>0.59379355565791103</v>
      </c>
      <c r="I9133">
        <v>1</v>
      </c>
      <c r="J9133">
        <v>0.966855260484069</v>
      </c>
      <c r="K9133" t="s">
        <v>23748</v>
      </c>
      <c r="L9133">
        <v>1</v>
      </c>
      <c r="M9133" t="s">
        <v>5133</v>
      </c>
      <c r="N9133">
        <v>0.125</v>
      </c>
      <c r="O9133">
        <v>1.27064803049555E-3</v>
      </c>
    </row>
    <row r="9134" spans="1:15">
      <c r="A9134" t="s">
        <v>10130</v>
      </c>
      <c r="B9134" t="s">
        <v>23511</v>
      </c>
      <c r="C9134" t="s">
        <v>10131</v>
      </c>
      <c r="D9134">
        <v>6</v>
      </c>
      <c r="E9134">
        <v>6152</v>
      </c>
      <c r="F9134">
        <v>8</v>
      </c>
      <c r="G9134">
        <v>7804</v>
      </c>
      <c r="H9134">
        <v>0.77072248517942499</v>
      </c>
      <c r="I9134">
        <v>0.968912233598893</v>
      </c>
      <c r="J9134">
        <v>0.832812322140707</v>
      </c>
      <c r="K9134" t="s">
        <v>29825</v>
      </c>
      <c r="L9134">
        <v>6</v>
      </c>
      <c r="M9134" t="s">
        <v>5133</v>
      </c>
      <c r="N9134">
        <v>0.75</v>
      </c>
      <c r="O9134">
        <v>9.7529258777633303E-4</v>
      </c>
    </row>
    <row r="9135" spans="1:15">
      <c r="A9135" t="s">
        <v>10130</v>
      </c>
      <c r="B9135" t="s">
        <v>23513</v>
      </c>
      <c r="C9135" t="s">
        <v>10131</v>
      </c>
      <c r="D9135">
        <v>1</v>
      </c>
      <c r="E9135">
        <v>535</v>
      </c>
      <c r="F9135">
        <v>8</v>
      </c>
      <c r="G9135">
        <v>8124</v>
      </c>
      <c r="H9135">
        <v>0.42028903387437799</v>
      </c>
      <c r="I9135">
        <v>0.99999999999997702</v>
      </c>
      <c r="J9135">
        <v>0.95041217501583097</v>
      </c>
      <c r="K9135" t="s">
        <v>23774</v>
      </c>
      <c r="L9135">
        <v>1</v>
      </c>
      <c r="M9135" t="s">
        <v>5133</v>
      </c>
      <c r="N9135">
        <v>0.125</v>
      </c>
      <c r="O9135">
        <v>1.8691588785046699E-3</v>
      </c>
    </row>
    <row r="9136" spans="1:15">
      <c r="A9136" t="s">
        <v>10132</v>
      </c>
      <c r="B9136" t="s">
        <v>23511</v>
      </c>
      <c r="C9136" t="s">
        <v>10133</v>
      </c>
      <c r="D9136">
        <v>1</v>
      </c>
      <c r="E9136">
        <v>6152</v>
      </c>
      <c r="F9136">
        <v>1</v>
      </c>
      <c r="G9136">
        <v>7804</v>
      </c>
      <c r="H9136">
        <v>0.788313685289595</v>
      </c>
      <c r="I9136">
        <v>0.968912233598893</v>
      </c>
      <c r="J9136">
        <v>0.832812322140707</v>
      </c>
      <c r="K9136" t="s">
        <v>29826</v>
      </c>
      <c r="L9136">
        <v>1</v>
      </c>
      <c r="M9136" t="s">
        <v>5133</v>
      </c>
      <c r="N9136">
        <v>1</v>
      </c>
      <c r="O9136">
        <v>1.6254876462938901E-4</v>
      </c>
    </row>
    <row r="9137" spans="1:15">
      <c r="A9137" t="s">
        <v>10134</v>
      </c>
      <c r="B9137" t="s">
        <v>23511</v>
      </c>
      <c r="C9137" t="s">
        <v>10135</v>
      </c>
      <c r="D9137">
        <v>2</v>
      </c>
      <c r="E9137">
        <v>6152</v>
      </c>
      <c r="F9137">
        <v>4</v>
      </c>
      <c r="G9137">
        <v>7804</v>
      </c>
      <c r="H9137">
        <v>0.96811759508681905</v>
      </c>
      <c r="I9137">
        <v>1</v>
      </c>
      <c r="J9137">
        <v>0.85953329234717102</v>
      </c>
      <c r="K9137" t="s">
        <v>26823</v>
      </c>
      <c r="L9137">
        <v>2</v>
      </c>
      <c r="M9137" t="s">
        <v>5133</v>
      </c>
      <c r="N9137">
        <v>0.5</v>
      </c>
      <c r="O9137">
        <v>3.2509752925877802E-4</v>
      </c>
    </row>
    <row r="9138" spans="1:15">
      <c r="A9138" t="s">
        <v>10134</v>
      </c>
      <c r="B9138" t="s">
        <v>23518</v>
      </c>
      <c r="C9138" t="s">
        <v>10135</v>
      </c>
      <c r="D9138">
        <v>1</v>
      </c>
      <c r="E9138">
        <v>787</v>
      </c>
      <c r="F9138">
        <v>4</v>
      </c>
      <c r="G9138">
        <v>7393</v>
      </c>
      <c r="H9138">
        <v>0.362574478289521</v>
      </c>
      <c r="I9138">
        <v>1</v>
      </c>
      <c r="J9138">
        <v>0.966855260484069</v>
      </c>
      <c r="K9138" t="s">
        <v>23748</v>
      </c>
      <c r="L9138">
        <v>1</v>
      </c>
      <c r="M9138" t="s">
        <v>5133</v>
      </c>
      <c r="N9138">
        <v>0.25</v>
      </c>
      <c r="O9138">
        <v>1.27064803049555E-3</v>
      </c>
    </row>
    <row r="9139" spans="1:15">
      <c r="A9139" t="s">
        <v>10134</v>
      </c>
      <c r="B9139" t="s">
        <v>23513</v>
      </c>
      <c r="C9139" t="s">
        <v>10135</v>
      </c>
      <c r="D9139">
        <v>1</v>
      </c>
      <c r="E9139">
        <v>535</v>
      </c>
      <c r="F9139">
        <v>4</v>
      </c>
      <c r="G9139">
        <v>8124</v>
      </c>
      <c r="H9139">
        <v>0.23855956797771199</v>
      </c>
      <c r="I9139">
        <v>0.85273230586348503</v>
      </c>
      <c r="J9139">
        <v>0.81044716552199803</v>
      </c>
      <c r="K9139" t="s">
        <v>23774</v>
      </c>
      <c r="L9139">
        <v>1</v>
      </c>
      <c r="M9139" t="s">
        <v>5133</v>
      </c>
      <c r="N9139">
        <v>0.25</v>
      </c>
      <c r="O9139">
        <v>1.8691588785046699E-3</v>
      </c>
    </row>
    <row r="9140" spans="1:15">
      <c r="A9140" t="s">
        <v>10136</v>
      </c>
      <c r="B9140" t="s">
        <v>23511</v>
      </c>
      <c r="C9140" t="s">
        <v>10137</v>
      </c>
      <c r="D9140">
        <v>1</v>
      </c>
      <c r="E9140">
        <v>6152</v>
      </c>
      <c r="F9140">
        <v>1</v>
      </c>
      <c r="G9140">
        <v>7804</v>
      </c>
      <c r="H9140">
        <v>0.788313685289595</v>
      </c>
      <c r="I9140">
        <v>0.968912233598893</v>
      </c>
      <c r="J9140">
        <v>0.832812322140707</v>
      </c>
      <c r="K9140" t="s">
        <v>29826</v>
      </c>
      <c r="L9140">
        <v>1</v>
      </c>
      <c r="M9140" t="s">
        <v>5133</v>
      </c>
      <c r="N9140">
        <v>1</v>
      </c>
      <c r="O9140">
        <v>1.6254876462938901E-4</v>
      </c>
    </row>
    <row r="9141" spans="1:15">
      <c r="A9141" t="s">
        <v>10138</v>
      </c>
      <c r="B9141" t="s">
        <v>23511</v>
      </c>
      <c r="C9141" t="s">
        <v>10139</v>
      </c>
      <c r="D9141">
        <v>1</v>
      </c>
      <c r="E9141">
        <v>6152</v>
      </c>
      <c r="F9141">
        <v>2</v>
      </c>
      <c r="G9141">
        <v>7804</v>
      </c>
      <c r="H9141">
        <v>0.95521029019776005</v>
      </c>
      <c r="I9141">
        <v>1</v>
      </c>
      <c r="J9141">
        <v>0.85953329234717102</v>
      </c>
      <c r="K9141" t="s">
        <v>27249</v>
      </c>
      <c r="L9141">
        <v>1</v>
      </c>
      <c r="M9141" t="s">
        <v>1463</v>
      </c>
      <c r="N9141">
        <v>0.5</v>
      </c>
      <c r="O9141">
        <v>1.6254876462938901E-4</v>
      </c>
    </row>
    <row r="9142" spans="1:15">
      <c r="A9142" t="s">
        <v>10138</v>
      </c>
      <c r="B9142" t="s">
        <v>23518</v>
      </c>
      <c r="C9142" t="s">
        <v>10139</v>
      </c>
      <c r="D9142">
        <v>1</v>
      </c>
      <c r="E9142">
        <v>787</v>
      </c>
      <c r="F9142">
        <v>2</v>
      </c>
      <c r="G9142">
        <v>7393</v>
      </c>
      <c r="H9142">
        <v>0.20158492765181499</v>
      </c>
      <c r="I9142">
        <v>0.83876007220319604</v>
      </c>
      <c r="J9142">
        <v>0.81095958809365798</v>
      </c>
      <c r="K9142" t="s">
        <v>23564</v>
      </c>
      <c r="L9142">
        <v>1</v>
      </c>
      <c r="M9142" t="s">
        <v>1463</v>
      </c>
      <c r="N9142">
        <v>0.5</v>
      </c>
      <c r="O9142">
        <v>1.27064803049555E-3</v>
      </c>
    </row>
    <row r="9143" spans="1:15">
      <c r="A9143" t="s">
        <v>10140</v>
      </c>
      <c r="B9143" t="s">
        <v>23518</v>
      </c>
      <c r="C9143" t="s">
        <v>10141</v>
      </c>
      <c r="D9143">
        <v>1</v>
      </c>
      <c r="E9143">
        <v>787</v>
      </c>
      <c r="F9143">
        <v>2</v>
      </c>
      <c r="G9143">
        <v>7393</v>
      </c>
      <c r="H9143">
        <v>0.20158492765181499</v>
      </c>
      <c r="I9143">
        <v>0.83876007220319604</v>
      </c>
      <c r="J9143">
        <v>0.81095958809365798</v>
      </c>
      <c r="K9143" t="s">
        <v>23564</v>
      </c>
      <c r="L9143">
        <v>1</v>
      </c>
      <c r="M9143" t="s">
        <v>1463</v>
      </c>
      <c r="N9143">
        <v>0.5</v>
      </c>
      <c r="O9143">
        <v>1.27064803049555E-3</v>
      </c>
    </row>
    <row r="9144" spans="1:15">
      <c r="A9144" t="s">
        <v>10140</v>
      </c>
      <c r="B9144" t="s">
        <v>23511</v>
      </c>
      <c r="C9144" t="s">
        <v>10141</v>
      </c>
      <c r="D9144">
        <v>1</v>
      </c>
      <c r="E9144">
        <v>6152</v>
      </c>
      <c r="F9144">
        <v>2</v>
      </c>
      <c r="G9144">
        <v>7804</v>
      </c>
      <c r="H9144">
        <v>0.95521029019776005</v>
      </c>
      <c r="I9144">
        <v>1</v>
      </c>
      <c r="J9144">
        <v>0.85953329234717102</v>
      </c>
      <c r="K9144" t="s">
        <v>27249</v>
      </c>
      <c r="L9144">
        <v>1</v>
      </c>
      <c r="M9144" t="s">
        <v>1463</v>
      </c>
      <c r="N9144">
        <v>0.5</v>
      </c>
      <c r="O9144">
        <v>1.6254876462938901E-4</v>
      </c>
    </row>
    <row r="9145" spans="1:15">
      <c r="A9145" t="s">
        <v>10142</v>
      </c>
      <c r="B9145" t="s">
        <v>23511</v>
      </c>
      <c r="C9145" t="s">
        <v>10143</v>
      </c>
      <c r="D9145">
        <v>1</v>
      </c>
      <c r="E9145">
        <v>6152</v>
      </c>
      <c r="F9145">
        <v>2</v>
      </c>
      <c r="G9145">
        <v>7804</v>
      </c>
      <c r="H9145">
        <v>0.95521029019776005</v>
      </c>
      <c r="I9145">
        <v>1</v>
      </c>
      <c r="J9145">
        <v>0.85953329234717102</v>
      </c>
      <c r="K9145" t="s">
        <v>29827</v>
      </c>
      <c r="L9145">
        <v>1</v>
      </c>
      <c r="M9145" t="s">
        <v>5133</v>
      </c>
      <c r="N9145">
        <v>0.5</v>
      </c>
      <c r="O9145">
        <v>1.6254876462938901E-4</v>
      </c>
    </row>
    <row r="9146" spans="1:15">
      <c r="A9146" t="s">
        <v>10144</v>
      </c>
      <c r="B9146" t="s">
        <v>23518</v>
      </c>
      <c r="C9146" t="s">
        <v>10145</v>
      </c>
      <c r="D9146">
        <v>1</v>
      </c>
      <c r="E9146">
        <v>787</v>
      </c>
      <c r="F9146">
        <v>12</v>
      </c>
      <c r="G9146">
        <v>7393</v>
      </c>
      <c r="H9146">
        <v>0.74120734014009004</v>
      </c>
      <c r="I9146">
        <v>1</v>
      </c>
      <c r="J9146">
        <v>0.966855260484069</v>
      </c>
      <c r="K9146" t="s">
        <v>24050</v>
      </c>
      <c r="L9146">
        <v>1</v>
      </c>
      <c r="M9146" t="s">
        <v>5133</v>
      </c>
      <c r="N9146">
        <v>8.3333333333333301E-2</v>
      </c>
      <c r="O9146">
        <v>1.27064803049555E-3</v>
      </c>
    </row>
    <row r="9147" spans="1:15">
      <c r="A9147" t="s">
        <v>10144</v>
      </c>
      <c r="B9147" t="s">
        <v>23511</v>
      </c>
      <c r="C9147" t="s">
        <v>10145</v>
      </c>
      <c r="D9147">
        <v>11</v>
      </c>
      <c r="E9147">
        <v>6152</v>
      </c>
      <c r="F9147">
        <v>12</v>
      </c>
      <c r="G9147">
        <v>7804</v>
      </c>
      <c r="H9147">
        <v>0.24296886885364699</v>
      </c>
      <c r="I9147">
        <v>0.71382528017432401</v>
      </c>
      <c r="J9147">
        <v>0.61355659322887801</v>
      </c>
      <c r="K9147" t="s">
        <v>29828</v>
      </c>
      <c r="L9147">
        <v>11</v>
      </c>
      <c r="M9147" t="s">
        <v>5133</v>
      </c>
      <c r="N9147">
        <v>0.91666666666666696</v>
      </c>
      <c r="O9147">
        <v>1.78803641092328E-3</v>
      </c>
    </row>
    <row r="9148" spans="1:15">
      <c r="A9148" t="s">
        <v>10146</v>
      </c>
      <c r="B9148" t="s">
        <v>23511</v>
      </c>
      <c r="C9148" t="s">
        <v>10147</v>
      </c>
      <c r="D9148">
        <v>6</v>
      </c>
      <c r="E9148">
        <v>6152</v>
      </c>
      <c r="F9148">
        <v>7</v>
      </c>
      <c r="G9148">
        <v>7804</v>
      </c>
      <c r="H9148">
        <v>0.54476030000281095</v>
      </c>
      <c r="I9148">
        <v>0.968912233598893</v>
      </c>
      <c r="J9148">
        <v>0.832812322140707</v>
      </c>
      <c r="K9148" t="s">
        <v>29829</v>
      </c>
      <c r="L9148">
        <v>6</v>
      </c>
      <c r="M9148" t="s">
        <v>5133</v>
      </c>
      <c r="N9148">
        <v>0.85714285714285698</v>
      </c>
      <c r="O9148">
        <v>9.7529258777633303E-4</v>
      </c>
    </row>
    <row r="9149" spans="1:15">
      <c r="A9149" t="s">
        <v>10146</v>
      </c>
      <c r="B9149" t="s">
        <v>23518</v>
      </c>
      <c r="C9149" t="s">
        <v>10147</v>
      </c>
      <c r="D9149">
        <v>1</v>
      </c>
      <c r="E9149">
        <v>787</v>
      </c>
      <c r="F9149">
        <v>7</v>
      </c>
      <c r="G9149">
        <v>7393</v>
      </c>
      <c r="H9149">
        <v>0.54534917443390396</v>
      </c>
      <c r="I9149">
        <v>1</v>
      </c>
      <c r="J9149">
        <v>0.966855260484069</v>
      </c>
      <c r="K9149" t="s">
        <v>24050</v>
      </c>
      <c r="L9149">
        <v>1</v>
      </c>
      <c r="M9149" t="s">
        <v>5133</v>
      </c>
      <c r="N9149">
        <v>0.14285714285714299</v>
      </c>
      <c r="O9149">
        <v>1.27064803049555E-3</v>
      </c>
    </row>
    <row r="9150" spans="1:15">
      <c r="A9150" t="s">
        <v>10148</v>
      </c>
      <c r="B9150" t="s">
        <v>23511</v>
      </c>
      <c r="C9150" t="s">
        <v>10149</v>
      </c>
      <c r="D9150">
        <v>2</v>
      </c>
      <c r="E9150">
        <v>6152</v>
      </c>
      <c r="F9150">
        <v>2</v>
      </c>
      <c r="G9150">
        <v>7804</v>
      </c>
      <c r="H9150">
        <v>0.62141708038142995</v>
      </c>
      <c r="I9150">
        <v>0.968912233598893</v>
      </c>
      <c r="J9150">
        <v>0.832812322140707</v>
      </c>
      <c r="K9150" t="s">
        <v>29154</v>
      </c>
      <c r="L9150">
        <v>2</v>
      </c>
      <c r="M9150" t="s">
        <v>5133</v>
      </c>
      <c r="N9150">
        <v>1</v>
      </c>
      <c r="O9150">
        <v>3.2509752925877802E-4</v>
      </c>
    </row>
    <row r="9151" spans="1:15">
      <c r="A9151" t="s">
        <v>10150</v>
      </c>
      <c r="B9151" t="s">
        <v>23511</v>
      </c>
      <c r="C9151" t="s">
        <v>10151</v>
      </c>
      <c r="D9151">
        <v>2</v>
      </c>
      <c r="E9151">
        <v>6152</v>
      </c>
      <c r="F9151">
        <v>2</v>
      </c>
      <c r="G9151">
        <v>7804</v>
      </c>
      <c r="H9151">
        <v>0.62141708038142995</v>
      </c>
      <c r="I9151">
        <v>0.968912233598893</v>
      </c>
      <c r="J9151">
        <v>0.832812322140707</v>
      </c>
      <c r="K9151" t="s">
        <v>29154</v>
      </c>
      <c r="L9151">
        <v>2</v>
      </c>
      <c r="M9151" t="s">
        <v>5133</v>
      </c>
      <c r="N9151">
        <v>1</v>
      </c>
      <c r="O9151">
        <v>3.2509752925877802E-4</v>
      </c>
    </row>
    <row r="9152" spans="1:15">
      <c r="A9152" t="s">
        <v>10152</v>
      </c>
      <c r="B9152" t="s">
        <v>23518</v>
      </c>
      <c r="C9152" t="s">
        <v>10153</v>
      </c>
      <c r="D9152">
        <v>7</v>
      </c>
      <c r="E9152">
        <v>787</v>
      </c>
      <c r="F9152">
        <v>63</v>
      </c>
      <c r="G9152">
        <v>7393</v>
      </c>
      <c r="H9152">
        <v>0.51228074012545399</v>
      </c>
      <c r="I9152">
        <v>1</v>
      </c>
      <c r="J9152">
        <v>0.966855260484069</v>
      </c>
      <c r="K9152" t="s">
        <v>29830</v>
      </c>
      <c r="L9152">
        <v>7</v>
      </c>
      <c r="M9152" t="s">
        <v>5133</v>
      </c>
      <c r="N9152">
        <v>0.11111111111111099</v>
      </c>
      <c r="O9152">
        <v>8.8945362134688708E-3</v>
      </c>
    </row>
    <row r="9153" spans="1:15">
      <c r="A9153" t="s">
        <v>10152</v>
      </c>
      <c r="B9153" t="s">
        <v>23511</v>
      </c>
      <c r="C9153" t="s">
        <v>10153</v>
      </c>
      <c r="D9153">
        <v>60</v>
      </c>
      <c r="E9153">
        <v>6152</v>
      </c>
      <c r="F9153">
        <v>72</v>
      </c>
      <c r="G9153">
        <v>7804</v>
      </c>
      <c r="H9153">
        <v>0.216464237007017</v>
      </c>
      <c r="I9153">
        <v>0.69575266514335199</v>
      </c>
      <c r="J9153">
        <v>0.59802257892998401</v>
      </c>
      <c r="K9153" t="s">
        <v>29831</v>
      </c>
      <c r="L9153">
        <v>60</v>
      </c>
      <c r="M9153" t="s">
        <v>5133</v>
      </c>
      <c r="N9153">
        <v>0.83333333333333304</v>
      </c>
      <c r="O9153">
        <v>9.7529258777633299E-3</v>
      </c>
    </row>
    <row r="9154" spans="1:15">
      <c r="A9154" t="s">
        <v>10154</v>
      </c>
      <c r="B9154" t="s">
        <v>23511</v>
      </c>
      <c r="C9154" t="s">
        <v>10155</v>
      </c>
      <c r="D9154">
        <v>22</v>
      </c>
      <c r="E9154">
        <v>6152</v>
      </c>
      <c r="F9154">
        <v>25</v>
      </c>
      <c r="G9154">
        <v>7804</v>
      </c>
      <c r="H9154">
        <v>0.192768852775347</v>
      </c>
      <c r="I9154">
        <v>0.63663514108463504</v>
      </c>
      <c r="J9154">
        <v>0.54720909884038105</v>
      </c>
      <c r="K9154" t="s">
        <v>29832</v>
      </c>
      <c r="L9154">
        <v>22</v>
      </c>
      <c r="M9154" t="s">
        <v>5133</v>
      </c>
      <c r="N9154">
        <v>0.88</v>
      </c>
      <c r="O9154">
        <v>3.57607282184655E-3</v>
      </c>
    </row>
    <row r="9155" spans="1:15">
      <c r="A9155" t="s">
        <v>10156</v>
      </c>
      <c r="B9155" t="s">
        <v>23511</v>
      </c>
      <c r="C9155" t="s">
        <v>10157</v>
      </c>
      <c r="D9155">
        <v>17</v>
      </c>
      <c r="E9155">
        <v>6152</v>
      </c>
      <c r="F9155">
        <v>20</v>
      </c>
      <c r="G9155">
        <v>7804</v>
      </c>
      <c r="H9155">
        <v>0.36175190235100402</v>
      </c>
      <c r="I9155">
        <v>0.90829480295553899</v>
      </c>
      <c r="J9155">
        <v>0.78070962240619901</v>
      </c>
      <c r="K9155" t="s">
        <v>29833</v>
      </c>
      <c r="L9155">
        <v>17</v>
      </c>
      <c r="M9155" t="s">
        <v>5133</v>
      </c>
      <c r="N9155">
        <v>0.85</v>
      </c>
      <c r="O9155">
        <v>2.7633289986996102E-3</v>
      </c>
    </row>
    <row r="9156" spans="1:15">
      <c r="A9156" t="s">
        <v>10156</v>
      </c>
      <c r="B9156" t="s">
        <v>23518</v>
      </c>
      <c r="C9156" t="s">
        <v>10157</v>
      </c>
      <c r="D9156">
        <v>1</v>
      </c>
      <c r="E9156">
        <v>787</v>
      </c>
      <c r="F9156">
        <v>16</v>
      </c>
      <c r="G9156">
        <v>7393</v>
      </c>
      <c r="H9156">
        <v>0.83516677538628503</v>
      </c>
      <c r="I9156">
        <v>1</v>
      </c>
      <c r="J9156">
        <v>0.966855260484069</v>
      </c>
      <c r="K9156" t="s">
        <v>24196</v>
      </c>
      <c r="L9156">
        <v>1</v>
      </c>
      <c r="M9156" t="s">
        <v>5133</v>
      </c>
      <c r="N9156">
        <v>6.25E-2</v>
      </c>
      <c r="O9156">
        <v>1.27064803049555E-3</v>
      </c>
    </row>
    <row r="9157" spans="1:15">
      <c r="A9157" t="s">
        <v>10158</v>
      </c>
      <c r="B9157" t="s">
        <v>23511</v>
      </c>
      <c r="C9157" t="s">
        <v>10159</v>
      </c>
      <c r="D9157">
        <v>5</v>
      </c>
      <c r="E9157">
        <v>6152</v>
      </c>
      <c r="F9157">
        <v>5</v>
      </c>
      <c r="G9157">
        <v>7804</v>
      </c>
      <c r="H9157">
        <v>0.30433074367137097</v>
      </c>
      <c r="I9157">
        <v>0.81020448119108801</v>
      </c>
      <c r="J9157">
        <v>0.69639772519260701</v>
      </c>
      <c r="K9157" t="s">
        <v>29834</v>
      </c>
      <c r="L9157">
        <v>5</v>
      </c>
      <c r="M9157" t="s">
        <v>2729</v>
      </c>
      <c r="N9157">
        <v>1</v>
      </c>
      <c r="O9157">
        <v>8.1274382314694405E-4</v>
      </c>
    </row>
    <row r="9158" spans="1:15">
      <c r="A9158" t="s">
        <v>10160</v>
      </c>
      <c r="B9158" t="s">
        <v>23518</v>
      </c>
      <c r="C9158" t="s">
        <v>10161</v>
      </c>
      <c r="D9158">
        <v>2</v>
      </c>
      <c r="E9158">
        <v>787</v>
      </c>
      <c r="F9158">
        <v>28</v>
      </c>
      <c r="G9158">
        <v>7393</v>
      </c>
      <c r="H9158">
        <v>0.81503836345158498</v>
      </c>
      <c r="I9158">
        <v>1</v>
      </c>
      <c r="J9158">
        <v>0.966855260484069</v>
      </c>
      <c r="K9158" t="s">
        <v>24444</v>
      </c>
      <c r="L9158">
        <v>2</v>
      </c>
      <c r="M9158" t="s">
        <v>5133</v>
      </c>
      <c r="N9158">
        <v>7.1428571428571397E-2</v>
      </c>
      <c r="O9158">
        <v>2.5412960609911099E-3</v>
      </c>
    </row>
    <row r="9159" spans="1:15">
      <c r="A9159" t="s">
        <v>10160</v>
      </c>
      <c r="B9159" t="s">
        <v>23513</v>
      </c>
      <c r="C9159" t="s">
        <v>10161</v>
      </c>
      <c r="D9159">
        <v>3</v>
      </c>
      <c r="E9159">
        <v>535</v>
      </c>
      <c r="F9159">
        <v>33</v>
      </c>
      <c r="G9159">
        <v>8124</v>
      </c>
      <c r="H9159">
        <v>0.37166592711773799</v>
      </c>
      <c r="I9159">
        <v>0.99999999999997702</v>
      </c>
      <c r="J9159">
        <v>0.95041217501583097</v>
      </c>
      <c r="K9159" t="s">
        <v>24443</v>
      </c>
      <c r="L9159">
        <v>3</v>
      </c>
      <c r="M9159" t="s">
        <v>5133</v>
      </c>
      <c r="N9159">
        <v>9.0909090909090898E-2</v>
      </c>
      <c r="O9159">
        <v>5.60747663551402E-3</v>
      </c>
    </row>
    <row r="9160" spans="1:15">
      <c r="A9160" t="s">
        <v>10160</v>
      </c>
      <c r="B9160" t="s">
        <v>23511</v>
      </c>
      <c r="C9160" t="s">
        <v>10161</v>
      </c>
      <c r="D9160">
        <v>25</v>
      </c>
      <c r="E9160">
        <v>6152</v>
      </c>
      <c r="F9160">
        <v>31</v>
      </c>
      <c r="G9160">
        <v>7804</v>
      </c>
      <c r="H9160">
        <v>0.50621227056594298</v>
      </c>
      <c r="I9160">
        <v>0.968912233598893</v>
      </c>
      <c r="J9160">
        <v>0.832812322140707</v>
      </c>
      <c r="K9160" t="s">
        <v>29835</v>
      </c>
      <c r="L9160">
        <v>25</v>
      </c>
      <c r="M9160" t="s">
        <v>5133</v>
      </c>
      <c r="N9160">
        <v>0.80645161290322598</v>
      </c>
      <c r="O9160">
        <v>4.0637191157347199E-3</v>
      </c>
    </row>
    <row r="9161" spans="1:15">
      <c r="A9161" t="s">
        <v>10162</v>
      </c>
      <c r="B9161" t="s">
        <v>23511</v>
      </c>
      <c r="C9161" t="s">
        <v>10163</v>
      </c>
      <c r="D9161">
        <v>1</v>
      </c>
      <c r="E9161">
        <v>6152</v>
      </c>
      <c r="F9161">
        <v>1</v>
      </c>
      <c r="G9161">
        <v>7804</v>
      </c>
      <c r="H9161">
        <v>0.788313685289595</v>
      </c>
      <c r="I9161">
        <v>0.968912233598893</v>
      </c>
      <c r="J9161">
        <v>0.832812322140707</v>
      </c>
      <c r="K9161" t="s">
        <v>29836</v>
      </c>
      <c r="L9161">
        <v>1</v>
      </c>
      <c r="M9161" t="s">
        <v>5133</v>
      </c>
      <c r="N9161">
        <v>1</v>
      </c>
      <c r="O9161">
        <v>1.6254876462938901E-4</v>
      </c>
    </row>
    <row r="9162" spans="1:15">
      <c r="A9162" t="s">
        <v>10164</v>
      </c>
      <c r="B9162" t="s">
        <v>23511</v>
      </c>
      <c r="C9162" t="s">
        <v>10165</v>
      </c>
      <c r="D9162">
        <v>1</v>
      </c>
      <c r="E9162">
        <v>6152</v>
      </c>
      <c r="F9162">
        <v>1</v>
      </c>
      <c r="G9162">
        <v>7804</v>
      </c>
      <c r="H9162">
        <v>0.788313685289595</v>
      </c>
      <c r="I9162">
        <v>0.968912233598893</v>
      </c>
      <c r="J9162">
        <v>0.832812322140707</v>
      </c>
      <c r="K9162" t="s">
        <v>29836</v>
      </c>
      <c r="L9162">
        <v>1</v>
      </c>
      <c r="M9162" t="s">
        <v>5133</v>
      </c>
      <c r="N9162">
        <v>1</v>
      </c>
      <c r="O9162">
        <v>1.6254876462938901E-4</v>
      </c>
    </row>
    <row r="9163" spans="1:15">
      <c r="A9163" t="s">
        <v>10166</v>
      </c>
      <c r="B9163" t="s">
        <v>23511</v>
      </c>
      <c r="C9163" t="s">
        <v>10167</v>
      </c>
      <c r="D9163">
        <v>1</v>
      </c>
      <c r="E9163">
        <v>6152</v>
      </c>
      <c r="F9163">
        <v>1</v>
      </c>
      <c r="G9163">
        <v>7804</v>
      </c>
      <c r="H9163">
        <v>0.788313685289595</v>
      </c>
      <c r="I9163">
        <v>0.968912233598893</v>
      </c>
      <c r="J9163">
        <v>0.832812322140707</v>
      </c>
      <c r="K9163" t="s">
        <v>29836</v>
      </c>
      <c r="L9163">
        <v>1</v>
      </c>
      <c r="M9163" t="s">
        <v>5133</v>
      </c>
      <c r="N9163">
        <v>1</v>
      </c>
      <c r="O9163">
        <v>1.6254876462938901E-4</v>
      </c>
    </row>
    <row r="9164" spans="1:15">
      <c r="A9164" t="s">
        <v>10168</v>
      </c>
      <c r="B9164" t="s">
        <v>23511</v>
      </c>
      <c r="C9164" t="s">
        <v>10169</v>
      </c>
      <c r="D9164">
        <v>17</v>
      </c>
      <c r="E9164">
        <v>6152</v>
      </c>
      <c r="F9164">
        <v>18</v>
      </c>
      <c r="G9164">
        <v>7804</v>
      </c>
      <c r="H9164">
        <v>8.0393663889612596E-2</v>
      </c>
      <c r="I9164">
        <v>0.37475171448543398</v>
      </c>
      <c r="J9164">
        <v>0.32211157496441201</v>
      </c>
      <c r="K9164" t="s">
        <v>28987</v>
      </c>
      <c r="L9164">
        <v>17</v>
      </c>
      <c r="M9164" t="s">
        <v>5133</v>
      </c>
      <c r="N9164">
        <v>0.94444444444444398</v>
      </c>
      <c r="O9164">
        <v>2.7633289986996102E-3</v>
      </c>
    </row>
    <row r="9165" spans="1:15">
      <c r="A9165" t="s">
        <v>10168</v>
      </c>
      <c r="B9165" t="s">
        <v>23518</v>
      </c>
      <c r="C9165" t="s">
        <v>10169</v>
      </c>
      <c r="D9165">
        <v>1</v>
      </c>
      <c r="E9165">
        <v>787</v>
      </c>
      <c r="F9165">
        <v>13</v>
      </c>
      <c r="G9165">
        <v>7393</v>
      </c>
      <c r="H9165">
        <v>0.76880113817690798</v>
      </c>
      <c r="I9165">
        <v>1</v>
      </c>
      <c r="J9165">
        <v>0.966855260484069</v>
      </c>
      <c r="K9165" t="s">
        <v>25090</v>
      </c>
      <c r="L9165">
        <v>1</v>
      </c>
      <c r="M9165" t="s">
        <v>5133</v>
      </c>
      <c r="N9165">
        <v>7.69230769230769E-2</v>
      </c>
      <c r="O9165">
        <v>1.27064803049555E-3</v>
      </c>
    </row>
    <row r="9166" spans="1:15">
      <c r="A9166" t="s">
        <v>10170</v>
      </c>
      <c r="B9166" t="s">
        <v>23511</v>
      </c>
      <c r="C9166" t="s">
        <v>10171</v>
      </c>
      <c r="D9166">
        <v>3</v>
      </c>
      <c r="E9166">
        <v>6152</v>
      </c>
      <c r="F9166">
        <v>3</v>
      </c>
      <c r="G9166">
        <v>7804</v>
      </c>
      <c r="H9166">
        <v>0.489837867770546</v>
      </c>
      <c r="I9166">
        <v>0.96083957126938102</v>
      </c>
      <c r="J9166">
        <v>0.82587360011061495</v>
      </c>
      <c r="K9166" t="s">
        <v>29837</v>
      </c>
      <c r="L9166">
        <v>3</v>
      </c>
      <c r="M9166" t="s">
        <v>5133</v>
      </c>
      <c r="N9166">
        <v>1</v>
      </c>
      <c r="O9166">
        <v>4.8764629388816603E-4</v>
      </c>
    </row>
    <row r="9167" spans="1:15">
      <c r="A9167" t="s">
        <v>10172</v>
      </c>
      <c r="B9167" t="s">
        <v>23511</v>
      </c>
      <c r="C9167" t="s">
        <v>10173</v>
      </c>
      <c r="D9167">
        <v>13</v>
      </c>
      <c r="E9167">
        <v>6152</v>
      </c>
      <c r="F9167">
        <v>13</v>
      </c>
      <c r="G9167">
        <v>7804</v>
      </c>
      <c r="H9167">
        <v>4.52815025690569E-2</v>
      </c>
      <c r="I9167">
        <v>0.25239912466249798</v>
      </c>
      <c r="J9167">
        <v>0.21694545060670101</v>
      </c>
      <c r="K9167" t="s">
        <v>29838</v>
      </c>
      <c r="L9167">
        <v>13</v>
      </c>
      <c r="M9167" t="s">
        <v>5133</v>
      </c>
      <c r="N9167">
        <v>1</v>
      </c>
      <c r="O9167">
        <v>2.1131339401820499E-3</v>
      </c>
    </row>
    <row r="9168" spans="1:15">
      <c r="A9168" t="s">
        <v>10174</v>
      </c>
      <c r="B9168" t="s">
        <v>23511</v>
      </c>
      <c r="C9168" t="s">
        <v>10175</v>
      </c>
      <c r="D9168">
        <v>17</v>
      </c>
      <c r="E9168">
        <v>6152</v>
      </c>
      <c r="F9168">
        <v>18</v>
      </c>
      <c r="G9168">
        <v>7804</v>
      </c>
      <c r="H9168">
        <v>8.0393663889612596E-2</v>
      </c>
      <c r="I9168">
        <v>0.37475171448543398</v>
      </c>
      <c r="J9168">
        <v>0.32211157496441201</v>
      </c>
      <c r="K9168" t="s">
        <v>28987</v>
      </c>
      <c r="L9168">
        <v>17</v>
      </c>
      <c r="M9168" t="s">
        <v>5133</v>
      </c>
      <c r="N9168">
        <v>0.94444444444444398</v>
      </c>
      <c r="O9168">
        <v>2.7633289986996102E-3</v>
      </c>
    </row>
    <row r="9169" spans="1:15">
      <c r="A9169" t="s">
        <v>10174</v>
      </c>
      <c r="B9169" t="s">
        <v>23518</v>
      </c>
      <c r="C9169" t="s">
        <v>10175</v>
      </c>
      <c r="D9169">
        <v>1</v>
      </c>
      <c r="E9169">
        <v>787</v>
      </c>
      <c r="F9169">
        <v>13</v>
      </c>
      <c r="G9169">
        <v>7393</v>
      </c>
      <c r="H9169">
        <v>0.76880113817690798</v>
      </c>
      <c r="I9169">
        <v>1</v>
      </c>
      <c r="J9169">
        <v>0.966855260484069</v>
      </c>
      <c r="K9169" t="s">
        <v>25090</v>
      </c>
      <c r="L9169">
        <v>1</v>
      </c>
      <c r="M9169" t="s">
        <v>5133</v>
      </c>
      <c r="N9169">
        <v>7.69230769230769E-2</v>
      </c>
      <c r="O9169">
        <v>1.27064803049555E-3</v>
      </c>
    </row>
    <row r="9170" spans="1:15">
      <c r="A9170" t="s">
        <v>10176</v>
      </c>
      <c r="B9170" t="s">
        <v>23511</v>
      </c>
      <c r="C9170" t="s">
        <v>10177</v>
      </c>
      <c r="D9170">
        <v>3</v>
      </c>
      <c r="E9170">
        <v>6152</v>
      </c>
      <c r="F9170">
        <v>3</v>
      </c>
      <c r="G9170">
        <v>7804</v>
      </c>
      <c r="H9170">
        <v>0.489837867770546</v>
      </c>
      <c r="I9170">
        <v>0.96083957126938102</v>
      </c>
      <c r="J9170">
        <v>0.82587360011061495</v>
      </c>
      <c r="K9170" t="s">
        <v>29837</v>
      </c>
      <c r="L9170">
        <v>3</v>
      </c>
      <c r="M9170" t="s">
        <v>5133</v>
      </c>
      <c r="N9170">
        <v>1</v>
      </c>
      <c r="O9170">
        <v>4.8764629388816603E-4</v>
      </c>
    </row>
    <row r="9171" spans="1:15">
      <c r="A9171" t="s">
        <v>10178</v>
      </c>
      <c r="B9171" t="s">
        <v>23511</v>
      </c>
      <c r="C9171" t="s">
        <v>10179</v>
      </c>
      <c r="D9171">
        <v>13</v>
      </c>
      <c r="E9171">
        <v>6152</v>
      </c>
      <c r="F9171">
        <v>13</v>
      </c>
      <c r="G9171">
        <v>7804</v>
      </c>
      <c r="H9171">
        <v>4.52815025690569E-2</v>
      </c>
      <c r="I9171">
        <v>0.25239912466249798</v>
      </c>
      <c r="J9171">
        <v>0.21694545060670101</v>
      </c>
      <c r="K9171" t="s">
        <v>29838</v>
      </c>
      <c r="L9171">
        <v>13</v>
      </c>
      <c r="M9171" t="s">
        <v>5133</v>
      </c>
      <c r="N9171">
        <v>1</v>
      </c>
      <c r="O9171">
        <v>2.1131339401820499E-3</v>
      </c>
    </row>
    <row r="9172" spans="1:15">
      <c r="A9172" t="s">
        <v>10180</v>
      </c>
      <c r="B9172" t="s">
        <v>23511</v>
      </c>
      <c r="C9172" t="s">
        <v>10181</v>
      </c>
      <c r="D9172">
        <v>4</v>
      </c>
      <c r="E9172">
        <v>6152</v>
      </c>
      <c r="F9172">
        <v>4</v>
      </c>
      <c r="G9172">
        <v>7804</v>
      </c>
      <c r="H9172">
        <v>0.38610601832086699</v>
      </c>
      <c r="I9172">
        <v>0.90829480295553899</v>
      </c>
      <c r="J9172">
        <v>0.78070962240619901</v>
      </c>
      <c r="K9172" t="s">
        <v>29839</v>
      </c>
      <c r="L9172">
        <v>4</v>
      </c>
      <c r="M9172" t="s">
        <v>5133</v>
      </c>
      <c r="N9172">
        <v>1</v>
      </c>
      <c r="O9172">
        <v>6.5019505851755496E-4</v>
      </c>
    </row>
    <row r="9173" spans="1:15">
      <c r="A9173" t="s">
        <v>10182</v>
      </c>
      <c r="B9173" t="s">
        <v>23511</v>
      </c>
      <c r="C9173" t="s">
        <v>10183</v>
      </c>
      <c r="D9173">
        <v>6</v>
      </c>
      <c r="E9173">
        <v>6152</v>
      </c>
      <c r="F9173">
        <v>6</v>
      </c>
      <c r="G9173">
        <v>7804</v>
      </c>
      <c r="H9173">
        <v>0.23986678822258201</v>
      </c>
      <c r="I9173">
        <v>0.71382528017432401</v>
      </c>
      <c r="J9173">
        <v>0.61355659322887801</v>
      </c>
      <c r="K9173" t="s">
        <v>23753</v>
      </c>
      <c r="L9173">
        <v>6</v>
      </c>
      <c r="M9173" t="s">
        <v>2729</v>
      </c>
      <c r="N9173">
        <v>1</v>
      </c>
      <c r="O9173">
        <v>9.7529258777633303E-4</v>
      </c>
    </row>
    <row r="9174" spans="1:15">
      <c r="A9174" t="s">
        <v>10184</v>
      </c>
      <c r="B9174" t="s">
        <v>23511</v>
      </c>
      <c r="C9174" t="s">
        <v>10185</v>
      </c>
      <c r="D9174">
        <v>3</v>
      </c>
      <c r="E9174">
        <v>6152</v>
      </c>
      <c r="F9174">
        <v>3</v>
      </c>
      <c r="G9174">
        <v>7804</v>
      </c>
      <c r="H9174">
        <v>0.489837867770546</v>
      </c>
      <c r="I9174">
        <v>0.96083957126938102</v>
      </c>
      <c r="J9174">
        <v>0.82587360011061495</v>
      </c>
      <c r="K9174" t="s">
        <v>29840</v>
      </c>
      <c r="L9174">
        <v>3</v>
      </c>
      <c r="M9174" t="s">
        <v>2729</v>
      </c>
      <c r="N9174">
        <v>1</v>
      </c>
      <c r="O9174">
        <v>4.8764629388816603E-4</v>
      </c>
    </row>
    <row r="9175" spans="1:15">
      <c r="A9175" t="s">
        <v>10186</v>
      </c>
      <c r="B9175" t="s">
        <v>23511</v>
      </c>
      <c r="C9175" t="s">
        <v>10187</v>
      </c>
      <c r="D9175">
        <v>5</v>
      </c>
      <c r="E9175">
        <v>6152</v>
      </c>
      <c r="F9175">
        <v>6</v>
      </c>
      <c r="G9175">
        <v>7804</v>
      </c>
      <c r="H9175">
        <v>0.62665052091531404</v>
      </c>
      <c r="I9175">
        <v>0.968912233598893</v>
      </c>
      <c r="J9175">
        <v>0.832812322140707</v>
      </c>
      <c r="K9175" t="s">
        <v>26626</v>
      </c>
      <c r="L9175">
        <v>5</v>
      </c>
      <c r="M9175" t="s">
        <v>2729</v>
      </c>
      <c r="N9175">
        <v>0.83333333333333304</v>
      </c>
      <c r="O9175">
        <v>8.1274382314694405E-4</v>
      </c>
    </row>
    <row r="9176" spans="1:15">
      <c r="A9176" t="s">
        <v>10186</v>
      </c>
      <c r="B9176" t="s">
        <v>23518</v>
      </c>
      <c r="C9176" t="s">
        <v>10187</v>
      </c>
      <c r="D9176">
        <v>1</v>
      </c>
      <c r="E9176">
        <v>787</v>
      </c>
      <c r="F9176">
        <v>2</v>
      </c>
      <c r="G9176">
        <v>7393</v>
      </c>
      <c r="H9176">
        <v>0.20158492765181499</v>
      </c>
      <c r="I9176">
        <v>0.83876007220319604</v>
      </c>
      <c r="J9176">
        <v>0.81095958809365798</v>
      </c>
      <c r="K9176" t="s">
        <v>26612</v>
      </c>
      <c r="L9176">
        <v>1</v>
      </c>
      <c r="M9176" t="s">
        <v>2729</v>
      </c>
      <c r="N9176">
        <v>0.5</v>
      </c>
      <c r="O9176">
        <v>1.27064803049555E-3</v>
      </c>
    </row>
    <row r="9177" spans="1:15">
      <c r="A9177" t="s">
        <v>10188</v>
      </c>
      <c r="B9177" t="s">
        <v>23511</v>
      </c>
      <c r="C9177" t="s">
        <v>10189</v>
      </c>
      <c r="D9177">
        <v>39</v>
      </c>
      <c r="E9177">
        <v>6152</v>
      </c>
      <c r="F9177">
        <v>45</v>
      </c>
      <c r="G9177">
        <v>7804</v>
      </c>
      <c r="H9177">
        <v>0.13166687094877999</v>
      </c>
      <c r="I9177">
        <v>0.52142411282813494</v>
      </c>
      <c r="J9177">
        <v>0.44818138440836902</v>
      </c>
      <c r="K9177" t="s">
        <v>29841</v>
      </c>
      <c r="L9177">
        <v>39</v>
      </c>
      <c r="M9177" t="s">
        <v>5133</v>
      </c>
      <c r="N9177">
        <v>0.86666666666666703</v>
      </c>
      <c r="O9177">
        <v>6.3394018205461602E-3</v>
      </c>
    </row>
    <row r="9178" spans="1:15">
      <c r="A9178" t="s">
        <v>10188</v>
      </c>
      <c r="B9178" t="s">
        <v>23518</v>
      </c>
      <c r="C9178" t="s">
        <v>10189</v>
      </c>
      <c r="D9178">
        <v>5</v>
      </c>
      <c r="E9178">
        <v>787</v>
      </c>
      <c r="F9178">
        <v>40</v>
      </c>
      <c r="G9178">
        <v>7393</v>
      </c>
      <c r="H9178">
        <v>0.42423392996395098</v>
      </c>
      <c r="I9178">
        <v>1</v>
      </c>
      <c r="J9178">
        <v>0.966855260484069</v>
      </c>
      <c r="K9178" t="s">
        <v>29842</v>
      </c>
      <c r="L9178">
        <v>5</v>
      </c>
      <c r="M9178" t="s">
        <v>5133</v>
      </c>
      <c r="N9178">
        <v>0.125</v>
      </c>
      <c r="O9178">
        <v>6.35324015247776E-3</v>
      </c>
    </row>
    <row r="9179" spans="1:15">
      <c r="A9179" t="s">
        <v>10190</v>
      </c>
      <c r="B9179" t="s">
        <v>23511</v>
      </c>
      <c r="C9179" t="s">
        <v>10191</v>
      </c>
      <c r="D9179">
        <v>4</v>
      </c>
      <c r="E9179">
        <v>6152</v>
      </c>
      <c r="F9179">
        <v>5</v>
      </c>
      <c r="G9179">
        <v>7804</v>
      </c>
      <c r="H9179">
        <v>0.71320711691885297</v>
      </c>
      <c r="I9179">
        <v>0.968912233598893</v>
      </c>
      <c r="J9179">
        <v>0.832812322140707</v>
      </c>
      <c r="K9179" t="s">
        <v>29843</v>
      </c>
      <c r="L9179">
        <v>4</v>
      </c>
      <c r="M9179" t="s">
        <v>5133</v>
      </c>
      <c r="N9179">
        <v>0.8</v>
      </c>
      <c r="O9179">
        <v>6.5019505851755496E-4</v>
      </c>
    </row>
    <row r="9180" spans="1:15">
      <c r="A9180" t="s">
        <v>10190</v>
      </c>
      <c r="B9180" t="s">
        <v>23518</v>
      </c>
      <c r="C9180" t="s">
        <v>10191</v>
      </c>
      <c r="D9180">
        <v>1</v>
      </c>
      <c r="E9180">
        <v>787</v>
      </c>
      <c r="F9180">
        <v>4</v>
      </c>
      <c r="G9180">
        <v>7393</v>
      </c>
      <c r="H9180">
        <v>0.362574478289521</v>
      </c>
      <c r="I9180">
        <v>1</v>
      </c>
      <c r="J9180">
        <v>0.966855260484069</v>
      </c>
      <c r="K9180" t="s">
        <v>25031</v>
      </c>
      <c r="L9180">
        <v>1</v>
      </c>
      <c r="M9180" t="s">
        <v>5133</v>
      </c>
      <c r="N9180">
        <v>0.25</v>
      </c>
      <c r="O9180">
        <v>1.27064803049555E-3</v>
      </c>
    </row>
    <row r="9181" spans="1:15">
      <c r="A9181" t="s">
        <v>10192</v>
      </c>
      <c r="B9181" t="s">
        <v>23518</v>
      </c>
      <c r="C9181" t="s">
        <v>10193</v>
      </c>
      <c r="D9181">
        <v>5</v>
      </c>
      <c r="E9181">
        <v>787</v>
      </c>
      <c r="F9181">
        <v>46</v>
      </c>
      <c r="G9181">
        <v>7393</v>
      </c>
      <c r="H9181">
        <v>0.55076077836709703</v>
      </c>
      <c r="I9181">
        <v>1</v>
      </c>
      <c r="J9181">
        <v>0.966855260484069</v>
      </c>
      <c r="K9181" t="s">
        <v>29844</v>
      </c>
      <c r="L9181">
        <v>5</v>
      </c>
      <c r="M9181" t="s">
        <v>5133</v>
      </c>
      <c r="N9181">
        <v>0.108695652173913</v>
      </c>
      <c r="O9181">
        <v>6.35324015247776E-3</v>
      </c>
    </row>
    <row r="9182" spans="1:15">
      <c r="A9182" t="s">
        <v>10192</v>
      </c>
      <c r="B9182" t="s">
        <v>23511</v>
      </c>
      <c r="C9182" t="s">
        <v>10193</v>
      </c>
      <c r="D9182">
        <v>44</v>
      </c>
      <c r="E9182">
        <v>6152</v>
      </c>
      <c r="F9182">
        <v>51</v>
      </c>
      <c r="G9182">
        <v>7804</v>
      </c>
      <c r="H9182">
        <v>0.125866903845883</v>
      </c>
      <c r="I9182">
        <v>0.50249783794108704</v>
      </c>
      <c r="J9182">
        <v>0.43191362104283798</v>
      </c>
      <c r="K9182" t="s">
        <v>29845</v>
      </c>
      <c r="L9182">
        <v>44</v>
      </c>
      <c r="M9182" t="s">
        <v>5133</v>
      </c>
      <c r="N9182">
        <v>0.86274509803921595</v>
      </c>
      <c r="O9182">
        <v>7.1521456436931096E-3</v>
      </c>
    </row>
    <row r="9183" spans="1:15">
      <c r="A9183" t="s">
        <v>10194</v>
      </c>
      <c r="B9183" t="s">
        <v>23511</v>
      </c>
      <c r="C9183" t="s">
        <v>10195</v>
      </c>
      <c r="D9183">
        <v>2</v>
      </c>
      <c r="E9183">
        <v>6152</v>
      </c>
      <c r="F9183">
        <v>3</v>
      </c>
      <c r="G9183">
        <v>7804</v>
      </c>
      <c r="H9183">
        <v>0.88457550560319997</v>
      </c>
      <c r="I9183">
        <v>1</v>
      </c>
      <c r="J9183">
        <v>0.85953329234717102</v>
      </c>
      <c r="K9183" t="s">
        <v>29846</v>
      </c>
      <c r="L9183">
        <v>2</v>
      </c>
      <c r="M9183" t="s">
        <v>5133</v>
      </c>
      <c r="N9183">
        <v>0.66666666666666696</v>
      </c>
      <c r="O9183">
        <v>3.2509752925877802E-4</v>
      </c>
    </row>
    <row r="9184" spans="1:15">
      <c r="A9184" t="s">
        <v>10194</v>
      </c>
      <c r="B9184" t="s">
        <v>23513</v>
      </c>
      <c r="C9184" t="s">
        <v>10195</v>
      </c>
      <c r="D9184">
        <v>1</v>
      </c>
      <c r="E9184">
        <v>535</v>
      </c>
      <c r="F9184">
        <v>4</v>
      </c>
      <c r="G9184">
        <v>8124</v>
      </c>
      <c r="H9184">
        <v>0.23855956797771199</v>
      </c>
      <c r="I9184">
        <v>0.85273230586348503</v>
      </c>
      <c r="J9184">
        <v>0.81044716552199803</v>
      </c>
      <c r="K9184" t="s">
        <v>25516</v>
      </c>
      <c r="L9184">
        <v>1</v>
      </c>
      <c r="M9184" t="s">
        <v>5133</v>
      </c>
      <c r="N9184">
        <v>0.25</v>
      </c>
      <c r="O9184">
        <v>1.8691588785046699E-3</v>
      </c>
    </row>
    <row r="9185" spans="1:15">
      <c r="A9185" t="s">
        <v>10196</v>
      </c>
      <c r="B9185" t="s">
        <v>23518</v>
      </c>
      <c r="C9185" t="s">
        <v>10197</v>
      </c>
      <c r="D9185">
        <v>31</v>
      </c>
      <c r="E9185">
        <v>787</v>
      </c>
      <c r="F9185">
        <v>211</v>
      </c>
      <c r="G9185">
        <v>7393</v>
      </c>
      <c r="H9185">
        <v>3.8698248091248597E-2</v>
      </c>
      <c r="I9185">
        <v>0.51468669961360602</v>
      </c>
      <c r="J9185">
        <v>0.49762754302259898</v>
      </c>
      <c r="K9185" t="s">
        <v>29847</v>
      </c>
      <c r="L9185">
        <v>31</v>
      </c>
      <c r="M9185" t="s">
        <v>5133</v>
      </c>
      <c r="N9185">
        <v>0.14691943127962101</v>
      </c>
      <c r="O9185">
        <v>3.9390088945362098E-2</v>
      </c>
    </row>
    <row r="9186" spans="1:15">
      <c r="A9186" t="s">
        <v>10196</v>
      </c>
      <c r="B9186" t="s">
        <v>23513</v>
      </c>
      <c r="C9186" t="s">
        <v>10197</v>
      </c>
      <c r="D9186">
        <v>18</v>
      </c>
      <c r="E9186">
        <v>535</v>
      </c>
      <c r="F9186">
        <v>247</v>
      </c>
      <c r="G9186">
        <v>8124</v>
      </c>
      <c r="H9186">
        <v>0.36201453382855597</v>
      </c>
      <c r="I9186">
        <v>0.99999999999997702</v>
      </c>
      <c r="J9186">
        <v>0.95041217501583097</v>
      </c>
      <c r="K9186" t="s">
        <v>28394</v>
      </c>
      <c r="L9186">
        <v>18</v>
      </c>
      <c r="M9186" t="s">
        <v>5133</v>
      </c>
      <c r="N9186">
        <v>7.28744939271255E-2</v>
      </c>
      <c r="O9186">
        <v>3.3644859813084099E-2</v>
      </c>
    </row>
    <row r="9187" spans="1:15">
      <c r="A9187" t="s">
        <v>10196</v>
      </c>
      <c r="B9187" t="s">
        <v>23511</v>
      </c>
      <c r="C9187" t="s">
        <v>10197</v>
      </c>
      <c r="D9187">
        <v>164</v>
      </c>
      <c r="E9187">
        <v>6152</v>
      </c>
      <c r="F9187">
        <v>229</v>
      </c>
      <c r="G9187">
        <v>7804</v>
      </c>
      <c r="H9187">
        <v>0.99663045694732499</v>
      </c>
      <c r="I9187">
        <v>1</v>
      </c>
      <c r="J9187">
        <v>0.85953329234717102</v>
      </c>
      <c r="K9187" t="s">
        <v>29848</v>
      </c>
      <c r="L9187">
        <v>164</v>
      </c>
      <c r="M9187" t="s">
        <v>5133</v>
      </c>
      <c r="N9187">
        <v>0.71615720524017501</v>
      </c>
      <c r="O9187">
        <v>2.6657997399219799E-2</v>
      </c>
    </row>
    <row r="9188" spans="1:15">
      <c r="A9188" t="s">
        <v>10198</v>
      </c>
      <c r="B9188" t="s">
        <v>23511</v>
      </c>
      <c r="C9188" t="s">
        <v>10199</v>
      </c>
      <c r="D9188">
        <v>1</v>
      </c>
      <c r="E9188">
        <v>6152</v>
      </c>
      <c r="F9188">
        <v>2</v>
      </c>
      <c r="G9188">
        <v>7804</v>
      </c>
      <c r="H9188">
        <v>0.95521029019776005</v>
      </c>
      <c r="I9188">
        <v>1</v>
      </c>
      <c r="J9188">
        <v>0.85953329234717102</v>
      </c>
      <c r="K9188" t="s">
        <v>24933</v>
      </c>
      <c r="L9188">
        <v>1</v>
      </c>
      <c r="M9188" t="s">
        <v>5133</v>
      </c>
      <c r="N9188">
        <v>0.5</v>
      </c>
      <c r="O9188">
        <v>1.6254876462938901E-4</v>
      </c>
    </row>
    <row r="9189" spans="1:15">
      <c r="A9189" t="s">
        <v>10200</v>
      </c>
      <c r="B9189" t="s">
        <v>23511</v>
      </c>
      <c r="C9189" t="s">
        <v>10201</v>
      </c>
      <c r="D9189">
        <v>4</v>
      </c>
      <c r="E9189">
        <v>6152</v>
      </c>
      <c r="F9189">
        <v>4</v>
      </c>
      <c r="G9189">
        <v>7804</v>
      </c>
      <c r="H9189">
        <v>0.38610601832086699</v>
      </c>
      <c r="I9189">
        <v>0.90829480295553899</v>
      </c>
      <c r="J9189">
        <v>0.78070962240619901</v>
      </c>
      <c r="K9189" t="s">
        <v>23532</v>
      </c>
      <c r="L9189">
        <v>4</v>
      </c>
      <c r="M9189" t="s">
        <v>1463</v>
      </c>
      <c r="N9189">
        <v>1</v>
      </c>
      <c r="O9189">
        <v>6.5019505851755496E-4</v>
      </c>
    </row>
    <row r="9190" spans="1:15">
      <c r="A9190" t="s">
        <v>10202</v>
      </c>
      <c r="B9190" t="s">
        <v>23511</v>
      </c>
      <c r="C9190" t="s">
        <v>10203</v>
      </c>
      <c r="D9190">
        <v>13</v>
      </c>
      <c r="E9190">
        <v>6152</v>
      </c>
      <c r="F9190">
        <v>15</v>
      </c>
      <c r="G9190">
        <v>7804</v>
      </c>
      <c r="H9190">
        <v>0.35527829093487101</v>
      </c>
      <c r="I9190">
        <v>0.90637853699243498</v>
      </c>
      <c r="J9190">
        <v>0.77906252801391895</v>
      </c>
      <c r="K9190" t="s">
        <v>29849</v>
      </c>
      <c r="L9190">
        <v>13</v>
      </c>
      <c r="M9190" t="s">
        <v>1463</v>
      </c>
      <c r="N9190">
        <v>0.86666666666666703</v>
      </c>
      <c r="O9190">
        <v>2.1131339401820499E-3</v>
      </c>
    </row>
    <row r="9191" spans="1:15">
      <c r="A9191" t="s">
        <v>10202</v>
      </c>
      <c r="B9191" t="s">
        <v>23513</v>
      </c>
      <c r="C9191" t="s">
        <v>10203</v>
      </c>
      <c r="D9191">
        <v>2</v>
      </c>
      <c r="E9191">
        <v>535</v>
      </c>
      <c r="F9191">
        <v>15</v>
      </c>
      <c r="G9191">
        <v>8124</v>
      </c>
      <c r="H9191">
        <v>0.25943132476486302</v>
      </c>
      <c r="I9191">
        <v>0.90702611438431402</v>
      </c>
      <c r="J9191">
        <v>0.862048662168173</v>
      </c>
      <c r="K9191" t="s">
        <v>29850</v>
      </c>
      <c r="L9191">
        <v>2</v>
      </c>
      <c r="M9191" t="s">
        <v>1463</v>
      </c>
      <c r="N9191">
        <v>0.133333333333333</v>
      </c>
      <c r="O9191">
        <v>3.7383177570093499E-3</v>
      </c>
    </row>
    <row r="9192" spans="1:15">
      <c r="A9192" t="s">
        <v>10204</v>
      </c>
      <c r="B9192" t="s">
        <v>23511</v>
      </c>
      <c r="C9192" t="s">
        <v>10205</v>
      </c>
      <c r="D9192">
        <v>11</v>
      </c>
      <c r="E9192">
        <v>6152</v>
      </c>
      <c r="F9192">
        <v>12</v>
      </c>
      <c r="G9192">
        <v>7804</v>
      </c>
      <c r="H9192">
        <v>0.24296886885364699</v>
      </c>
      <c r="I9192">
        <v>0.71382528017432401</v>
      </c>
      <c r="J9192">
        <v>0.61355659322887801</v>
      </c>
      <c r="K9192" t="s">
        <v>28407</v>
      </c>
      <c r="L9192">
        <v>11</v>
      </c>
      <c r="M9192" t="s">
        <v>1463</v>
      </c>
      <c r="N9192">
        <v>0.91666666666666696</v>
      </c>
      <c r="O9192">
        <v>1.78803641092328E-3</v>
      </c>
    </row>
    <row r="9193" spans="1:15">
      <c r="A9193" t="s">
        <v>10204</v>
      </c>
      <c r="B9193" t="s">
        <v>23513</v>
      </c>
      <c r="C9193" t="s">
        <v>10205</v>
      </c>
      <c r="D9193">
        <v>1</v>
      </c>
      <c r="E9193">
        <v>535</v>
      </c>
      <c r="F9193">
        <v>12</v>
      </c>
      <c r="G9193">
        <v>8124</v>
      </c>
      <c r="H9193">
        <v>0.55870736002102495</v>
      </c>
      <c r="I9193">
        <v>0.99999999999997702</v>
      </c>
      <c r="J9193">
        <v>0.95041217501583097</v>
      </c>
      <c r="K9193" t="s">
        <v>23598</v>
      </c>
      <c r="L9193">
        <v>1</v>
      </c>
      <c r="M9193" t="s">
        <v>1463</v>
      </c>
      <c r="N9193">
        <v>8.3333333333333301E-2</v>
      </c>
      <c r="O9193">
        <v>1.8691588785046699E-3</v>
      </c>
    </row>
    <row r="9194" spans="1:15">
      <c r="A9194" t="s">
        <v>10206</v>
      </c>
      <c r="B9194" t="s">
        <v>23513</v>
      </c>
      <c r="C9194" t="s">
        <v>10207</v>
      </c>
      <c r="D9194">
        <v>1</v>
      </c>
      <c r="E9194">
        <v>535</v>
      </c>
      <c r="F9194">
        <v>6</v>
      </c>
      <c r="G9194">
        <v>8124</v>
      </c>
      <c r="H9194">
        <v>0.33559747746230201</v>
      </c>
      <c r="I9194">
        <v>0.97804040131218795</v>
      </c>
      <c r="J9194">
        <v>0.92954150506449396</v>
      </c>
      <c r="K9194" t="s">
        <v>23598</v>
      </c>
      <c r="L9194">
        <v>1</v>
      </c>
      <c r="M9194" t="s">
        <v>1463</v>
      </c>
      <c r="N9194">
        <v>0.16666666666666699</v>
      </c>
      <c r="O9194">
        <v>1.8691588785046699E-3</v>
      </c>
    </row>
    <row r="9195" spans="1:15">
      <c r="A9195" t="s">
        <v>10206</v>
      </c>
      <c r="B9195" t="s">
        <v>23511</v>
      </c>
      <c r="C9195" t="s">
        <v>10207</v>
      </c>
      <c r="D9195">
        <v>5</v>
      </c>
      <c r="E9195">
        <v>6152</v>
      </c>
      <c r="F9195">
        <v>6</v>
      </c>
      <c r="G9195">
        <v>7804</v>
      </c>
      <c r="H9195">
        <v>0.62665052091531404</v>
      </c>
      <c r="I9195">
        <v>0.968912233598893</v>
      </c>
      <c r="J9195">
        <v>0.832812322140707</v>
      </c>
      <c r="K9195" t="s">
        <v>29851</v>
      </c>
      <c r="L9195">
        <v>5</v>
      </c>
      <c r="M9195" t="s">
        <v>1463</v>
      </c>
      <c r="N9195">
        <v>0.83333333333333304</v>
      </c>
      <c r="O9195">
        <v>8.1274382314694405E-4</v>
      </c>
    </row>
    <row r="9196" spans="1:15">
      <c r="A9196" t="s">
        <v>10208</v>
      </c>
      <c r="B9196" t="s">
        <v>23511</v>
      </c>
      <c r="C9196" t="s">
        <v>10209</v>
      </c>
      <c r="D9196">
        <v>4</v>
      </c>
      <c r="E9196">
        <v>6152</v>
      </c>
      <c r="F9196">
        <v>4</v>
      </c>
      <c r="G9196">
        <v>7804</v>
      </c>
      <c r="H9196">
        <v>0.38610601832086699</v>
      </c>
      <c r="I9196">
        <v>0.90829480295553899</v>
      </c>
      <c r="J9196">
        <v>0.78070962240619901</v>
      </c>
      <c r="K9196" t="s">
        <v>29852</v>
      </c>
      <c r="L9196">
        <v>4</v>
      </c>
      <c r="M9196" t="s">
        <v>1463</v>
      </c>
      <c r="N9196">
        <v>1</v>
      </c>
      <c r="O9196">
        <v>6.5019505851755496E-4</v>
      </c>
    </row>
    <row r="9197" spans="1:15">
      <c r="A9197" t="s">
        <v>10210</v>
      </c>
      <c r="B9197" t="s">
        <v>23518</v>
      </c>
      <c r="C9197" t="s">
        <v>10211</v>
      </c>
      <c r="D9197">
        <v>2</v>
      </c>
      <c r="E9197">
        <v>787</v>
      </c>
      <c r="F9197">
        <v>27</v>
      </c>
      <c r="G9197">
        <v>7393</v>
      </c>
      <c r="H9197">
        <v>0.79863159465376998</v>
      </c>
      <c r="I9197">
        <v>1</v>
      </c>
      <c r="J9197">
        <v>0.966855260484069</v>
      </c>
      <c r="K9197" t="s">
        <v>29853</v>
      </c>
      <c r="L9197">
        <v>2</v>
      </c>
      <c r="M9197" t="s">
        <v>5133</v>
      </c>
      <c r="N9197">
        <v>7.4074074074074098E-2</v>
      </c>
      <c r="O9197">
        <v>2.5412960609911099E-3</v>
      </c>
    </row>
    <row r="9198" spans="1:15">
      <c r="A9198" t="s">
        <v>10210</v>
      </c>
      <c r="B9198" t="s">
        <v>23513</v>
      </c>
      <c r="C9198" t="s">
        <v>10211</v>
      </c>
      <c r="D9198">
        <v>2</v>
      </c>
      <c r="E9198">
        <v>535</v>
      </c>
      <c r="F9198">
        <v>33</v>
      </c>
      <c r="G9198">
        <v>8124</v>
      </c>
      <c r="H9198">
        <v>0.64929207077217699</v>
      </c>
      <c r="I9198">
        <v>0.99999999999997702</v>
      </c>
      <c r="J9198">
        <v>0.95041217501583097</v>
      </c>
      <c r="K9198" t="s">
        <v>29854</v>
      </c>
      <c r="L9198">
        <v>2</v>
      </c>
      <c r="M9198" t="s">
        <v>5133</v>
      </c>
      <c r="N9198">
        <v>6.0606060606060601E-2</v>
      </c>
      <c r="O9198">
        <v>3.7383177570093499E-3</v>
      </c>
    </row>
    <row r="9199" spans="1:15">
      <c r="A9199" t="s">
        <v>10210</v>
      </c>
      <c r="B9199" t="s">
        <v>23511</v>
      </c>
      <c r="C9199" t="s">
        <v>10211</v>
      </c>
      <c r="D9199">
        <v>24</v>
      </c>
      <c r="E9199">
        <v>6152</v>
      </c>
      <c r="F9199">
        <v>31</v>
      </c>
      <c r="G9199">
        <v>7804</v>
      </c>
      <c r="H9199">
        <v>0.672701831177686</v>
      </c>
      <c r="I9199">
        <v>0.968912233598893</v>
      </c>
      <c r="J9199">
        <v>0.832812322140707</v>
      </c>
      <c r="K9199" t="s">
        <v>29855</v>
      </c>
      <c r="L9199">
        <v>24</v>
      </c>
      <c r="M9199" t="s">
        <v>5133</v>
      </c>
      <c r="N9199">
        <v>0.77419354838709697</v>
      </c>
      <c r="O9199">
        <v>3.90117035110533E-3</v>
      </c>
    </row>
    <row r="9200" spans="1:15">
      <c r="A9200" t="s">
        <v>10212</v>
      </c>
      <c r="B9200" t="s">
        <v>23511</v>
      </c>
      <c r="C9200" t="s">
        <v>10213</v>
      </c>
      <c r="D9200">
        <v>1</v>
      </c>
      <c r="E9200">
        <v>6152</v>
      </c>
      <c r="F9200">
        <v>2</v>
      </c>
      <c r="G9200">
        <v>7804</v>
      </c>
      <c r="H9200">
        <v>0.95521029019776005</v>
      </c>
      <c r="I9200">
        <v>1</v>
      </c>
      <c r="J9200">
        <v>0.85953329234717102</v>
      </c>
      <c r="K9200" t="s">
        <v>29856</v>
      </c>
      <c r="L9200">
        <v>1</v>
      </c>
      <c r="M9200" t="s">
        <v>5133</v>
      </c>
      <c r="N9200">
        <v>0.5</v>
      </c>
      <c r="O9200">
        <v>1.6254876462938901E-4</v>
      </c>
    </row>
    <row r="9201" spans="1:15">
      <c r="A9201" t="s">
        <v>10212</v>
      </c>
      <c r="B9201" t="s">
        <v>23518</v>
      </c>
      <c r="C9201" t="s">
        <v>10213</v>
      </c>
      <c r="D9201">
        <v>1</v>
      </c>
      <c r="E9201">
        <v>787</v>
      </c>
      <c r="F9201">
        <v>2</v>
      </c>
      <c r="G9201">
        <v>7393</v>
      </c>
      <c r="H9201">
        <v>0.20158492765181499</v>
      </c>
      <c r="I9201">
        <v>0.83876007220319604</v>
      </c>
      <c r="J9201">
        <v>0.81095958809365798</v>
      </c>
      <c r="K9201" t="s">
        <v>29551</v>
      </c>
      <c r="L9201">
        <v>1</v>
      </c>
      <c r="M9201" t="s">
        <v>5133</v>
      </c>
      <c r="N9201">
        <v>0.5</v>
      </c>
      <c r="O9201">
        <v>1.27064803049555E-3</v>
      </c>
    </row>
    <row r="9202" spans="1:15">
      <c r="A9202" t="s">
        <v>10214</v>
      </c>
      <c r="B9202" t="s">
        <v>23518</v>
      </c>
      <c r="C9202" t="s">
        <v>10215</v>
      </c>
      <c r="D9202">
        <v>1</v>
      </c>
      <c r="E9202">
        <v>787</v>
      </c>
      <c r="F9202">
        <v>1</v>
      </c>
      <c r="G9202">
        <v>7393</v>
      </c>
      <c r="H9202">
        <v>0.106452049235764</v>
      </c>
      <c r="I9202">
        <v>0.63266972740240601</v>
      </c>
      <c r="J9202">
        <v>0.61170005408803896</v>
      </c>
      <c r="K9202" t="s">
        <v>29551</v>
      </c>
      <c r="L9202">
        <v>1</v>
      </c>
      <c r="M9202" t="s">
        <v>5133</v>
      </c>
      <c r="N9202">
        <v>1</v>
      </c>
      <c r="O9202">
        <v>1.27064803049555E-3</v>
      </c>
    </row>
    <row r="9203" spans="1:15">
      <c r="A9203" t="s">
        <v>10216</v>
      </c>
      <c r="B9203" t="s">
        <v>23511</v>
      </c>
      <c r="C9203" t="s">
        <v>10217</v>
      </c>
      <c r="D9203">
        <v>1</v>
      </c>
      <c r="E9203">
        <v>6152</v>
      </c>
      <c r="F9203">
        <v>1</v>
      </c>
      <c r="G9203">
        <v>7804</v>
      </c>
      <c r="H9203">
        <v>0.788313685289595</v>
      </c>
      <c r="I9203">
        <v>0.968912233598893</v>
      </c>
      <c r="J9203">
        <v>0.832812322140707</v>
      </c>
      <c r="K9203" t="s">
        <v>29856</v>
      </c>
      <c r="L9203">
        <v>1</v>
      </c>
      <c r="M9203" t="s">
        <v>5133</v>
      </c>
      <c r="N9203">
        <v>1</v>
      </c>
      <c r="O9203">
        <v>1.6254876462938901E-4</v>
      </c>
    </row>
    <row r="9204" spans="1:15">
      <c r="A9204" t="s">
        <v>10218</v>
      </c>
      <c r="B9204" t="s">
        <v>23518</v>
      </c>
      <c r="C9204" t="s">
        <v>10219</v>
      </c>
      <c r="D9204">
        <v>2</v>
      </c>
      <c r="E9204">
        <v>787</v>
      </c>
      <c r="F9204">
        <v>21</v>
      </c>
      <c r="G9204">
        <v>7393</v>
      </c>
      <c r="H9204">
        <v>0.67096873526690604</v>
      </c>
      <c r="I9204">
        <v>1</v>
      </c>
      <c r="J9204">
        <v>0.966855260484069</v>
      </c>
      <c r="K9204" t="s">
        <v>28681</v>
      </c>
      <c r="L9204">
        <v>2</v>
      </c>
      <c r="M9204" t="s">
        <v>5133</v>
      </c>
      <c r="N9204">
        <v>9.5238095238095205E-2</v>
      </c>
      <c r="O9204">
        <v>2.5412960609911099E-3</v>
      </c>
    </row>
    <row r="9205" spans="1:15">
      <c r="A9205" t="s">
        <v>10218</v>
      </c>
      <c r="B9205" t="s">
        <v>23513</v>
      </c>
      <c r="C9205" t="s">
        <v>10219</v>
      </c>
      <c r="D9205">
        <v>1</v>
      </c>
      <c r="E9205">
        <v>535</v>
      </c>
      <c r="F9205">
        <v>19</v>
      </c>
      <c r="G9205">
        <v>8124</v>
      </c>
      <c r="H9205">
        <v>0.72632654610035197</v>
      </c>
      <c r="I9205">
        <v>0.99999999999997702</v>
      </c>
      <c r="J9205">
        <v>0.95041217501583097</v>
      </c>
      <c r="K9205" t="s">
        <v>28640</v>
      </c>
      <c r="L9205">
        <v>1</v>
      </c>
      <c r="M9205" t="s">
        <v>5133</v>
      </c>
      <c r="N9205">
        <v>5.2631578947368397E-2</v>
      </c>
      <c r="O9205">
        <v>1.8691588785046699E-3</v>
      </c>
    </row>
    <row r="9206" spans="1:15">
      <c r="A9206" t="s">
        <v>10218</v>
      </c>
      <c r="B9206" t="s">
        <v>23511</v>
      </c>
      <c r="C9206" t="s">
        <v>10219</v>
      </c>
      <c r="D9206">
        <v>19</v>
      </c>
      <c r="E9206">
        <v>6152</v>
      </c>
      <c r="F9206">
        <v>21</v>
      </c>
      <c r="G9206">
        <v>7804</v>
      </c>
      <c r="H9206">
        <v>0.14714101732597901</v>
      </c>
      <c r="I9206">
        <v>0.54611425167193095</v>
      </c>
      <c r="J9206">
        <v>0.46940338073728599</v>
      </c>
      <c r="K9206" t="s">
        <v>29857</v>
      </c>
      <c r="L9206">
        <v>19</v>
      </c>
      <c r="M9206" t="s">
        <v>5133</v>
      </c>
      <c r="N9206">
        <v>0.90476190476190499</v>
      </c>
      <c r="O9206">
        <v>3.0884265279583901E-3</v>
      </c>
    </row>
    <row r="9207" spans="1:15">
      <c r="A9207" t="s">
        <v>10220</v>
      </c>
      <c r="B9207" t="s">
        <v>23511</v>
      </c>
      <c r="C9207" t="s">
        <v>10221</v>
      </c>
      <c r="D9207">
        <v>1</v>
      </c>
      <c r="E9207">
        <v>6152</v>
      </c>
      <c r="F9207">
        <v>1</v>
      </c>
      <c r="G9207">
        <v>7804</v>
      </c>
      <c r="H9207">
        <v>0.788313685289595</v>
      </c>
      <c r="I9207">
        <v>0.968912233598893</v>
      </c>
      <c r="J9207">
        <v>0.832812322140707</v>
      </c>
      <c r="K9207" t="s">
        <v>25221</v>
      </c>
      <c r="L9207">
        <v>1</v>
      </c>
      <c r="M9207" t="s">
        <v>5133</v>
      </c>
      <c r="N9207">
        <v>1</v>
      </c>
      <c r="O9207">
        <v>1.6254876462938901E-4</v>
      </c>
    </row>
    <row r="9208" spans="1:15">
      <c r="A9208" t="s">
        <v>10222</v>
      </c>
      <c r="B9208" t="s">
        <v>23513</v>
      </c>
      <c r="C9208" t="s">
        <v>10223</v>
      </c>
      <c r="D9208">
        <v>1</v>
      </c>
      <c r="E9208">
        <v>535</v>
      </c>
      <c r="F9208">
        <v>4</v>
      </c>
      <c r="G9208">
        <v>8124</v>
      </c>
      <c r="H9208">
        <v>0.23855956797771199</v>
      </c>
      <c r="I9208">
        <v>0.85273230586348503</v>
      </c>
      <c r="J9208">
        <v>0.81044716552199803</v>
      </c>
      <c r="K9208" t="s">
        <v>25983</v>
      </c>
      <c r="L9208">
        <v>1</v>
      </c>
      <c r="M9208" t="s">
        <v>5133</v>
      </c>
      <c r="N9208">
        <v>0.25</v>
      </c>
      <c r="O9208">
        <v>1.8691588785046699E-3</v>
      </c>
    </row>
    <row r="9209" spans="1:15">
      <c r="A9209" t="s">
        <v>10222</v>
      </c>
      <c r="B9209" t="s">
        <v>23511</v>
      </c>
      <c r="C9209" t="s">
        <v>10223</v>
      </c>
      <c r="D9209">
        <v>3</v>
      </c>
      <c r="E9209">
        <v>6152</v>
      </c>
      <c r="F9209">
        <v>4</v>
      </c>
      <c r="G9209">
        <v>7804</v>
      </c>
      <c r="H9209">
        <v>0.80103341611958101</v>
      </c>
      <c r="I9209">
        <v>0.968912233598893</v>
      </c>
      <c r="J9209">
        <v>0.832812322140707</v>
      </c>
      <c r="K9209" t="s">
        <v>29837</v>
      </c>
      <c r="L9209">
        <v>3</v>
      </c>
      <c r="M9209" t="s">
        <v>5133</v>
      </c>
      <c r="N9209">
        <v>0.75</v>
      </c>
      <c r="O9209">
        <v>4.8764629388816603E-4</v>
      </c>
    </row>
    <row r="9210" spans="1:15">
      <c r="A9210" t="s">
        <v>10224</v>
      </c>
      <c r="B9210" t="s">
        <v>23511</v>
      </c>
      <c r="C9210" t="s">
        <v>10225</v>
      </c>
      <c r="D9210">
        <v>3</v>
      </c>
      <c r="E9210">
        <v>6152</v>
      </c>
      <c r="F9210">
        <v>3</v>
      </c>
      <c r="G9210">
        <v>7804</v>
      </c>
      <c r="H9210">
        <v>0.489837867770546</v>
      </c>
      <c r="I9210">
        <v>0.96083957126938102</v>
      </c>
      <c r="J9210">
        <v>0.82587360011061495</v>
      </c>
      <c r="K9210" t="s">
        <v>29837</v>
      </c>
      <c r="L9210">
        <v>3</v>
      </c>
      <c r="M9210" t="s">
        <v>5133</v>
      </c>
      <c r="N9210">
        <v>1</v>
      </c>
      <c r="O9210">
        <v>4.8764629388816603E-4</v>
      </c>
    </row>
    <row r="9211" spans="1:15">
      <c r="A9211" t="s">
        <v>10226</v>
      </c>
      <c r="B9211" t="s">
        <v>23513</v>
      </c>
      <c r="C9211" t="s">
        <v>10227</v>
      </c>
      <c r="D9211">
        <v>2</v>
      </c>
      <c r="E9211">
        <v>535</v>
      </c>
      <c r="F9211">
        <v>33</v>
      </c>
      <c r="G9211">
        <v>8124</v>
      </c>
      <c r="H9211">
        <v>0.64929207077217699</v>
      </c>
      <c r="I9211">
        <v>0.99999999999997702</v>
      </c>
      <c r="J9211">
        <v>0.95041217501583097</v>
      </c>
      <c r="K9211" t="s">
        <v>29858</v>
      </c>
      <c r="L9211">
        <v>2</v>
      </c>
      <c r="M9211" t="s">
        <v>5133</v>
      </c>
      <c r="N9211">
        <v>6.0606060606060601E-2</v>
      </c>
      <c r="O9211">
        <v>3.7383177570093499E-3</v>
      </c>
    </row>
    <row r="9212" spans="1:15">
      <c r="A9212" t="s">
        <v>10226</v>
      </c>
      <c r="B9212" t="s">
        <v>23511</v>
      </c>
      <c r="C9212" t="s">
        <v>10227</v>
      </c>
      <c r="D9212">
        <v>22</v>
      </c>
      <c r="E9212">
        <v>6152</v>
      </c>
      <c r="F9212">
        <v>32</v>
      </c>
      <c r="G9212">
        <v>7804</v>
      </c>
      <c r="H9212">
        <v>0.94136030359795697</v>
      </c>
      <c r="I9212">
        <v>1</v>
      </c>
      <c r="J9212">
        <v>0.85953329234717102</v>
      </c>
      <c r="K9212" t="s">
        <v>29859</v>
      </c>
      <c r="L9212">
        <v>22</v>
      </c>
      <c r="M9212" t="s">
        <v>5133</v>
      </c>
      <c r="N9212">
        <v>0.6875</v>
      </c>
      <c r="O9212">
        <v>3.57607282184655E-3</v>
      </c>
    </row>
    <row r="9213" spans="1:15">
      <c r="A9213" t="s">
        <v>10226</v>
      </c>
      <c r="B9213" t="s">
        <v>23518</v>
      </c>
      <c r="C9213" t="s">
        <v>10227</v>
      </c>
      <c r="D9213">
        <v>7</v>
      </c>
      <c r="E9213">
        <v>787</v>
      </c>
      <c r="F9213">
        <v>31</v>
      </c>
      <c r="G9213">
        <v>7393</v>
      </c>
      <c r="H9213">
        <v>4.0743686109175302E-2</v>
      </c>
      <c r="I9213">
        <v>0.53609539931350703</v>
      </c>
      <c r="J9213">
        <v>0.51832665694757196</v>
      </c>
      <c r="K9213" t="s">
        <v>29860</v>
      </c>
      <c r="L9213">
        <v>7</v>
      </c>
      <c r="M9213" t="s">
        <v>5133</v>
      </c>
      <c r="N9213">
        <v>0.225806451612903</v>
      </c>
      <c r="O9213">
        <v>8.8945362134688708E-3</v>
      </c>
    </row>
    <row r="9214" spans="1:15">
      <c r="A9214" t="s">
        <v>10228</v>
      </c>
      <c r="B9214" t="s">
        <v>23518</v>
      </c>
      <c r="C9214" t="s">
        <v>10229</v>
      </c>
      <c r="D9214">
        <v>1</v>
      </c>
      <c r="E9214">
        <v>787</v>
      </c>
      <c r="F9214">
        <v>12</v>
      </c>
      <c r="G9214">
        <v>7393</v>
      </c>
      <c r="H9214">
        <v>0.74120734014009004</v>
      </c>
      <c r="I9214">
        <v>1</v>
      </c>
      <c r="J9214">
        <v>0.966855260484069</v>
      </c>
      <c r="K9214" t="s">
        <v>29382</v>
      </c>
      <c r="L9214">
        <v>1</v>
      </c>
      <c r="M9214" t="s">
        <v>5133</v>
      </c>
      <c r="N9214">
        <v>8.3333333333333301E-2</v>
      </c>
      <c r="O9214">
        <v>1.27064803049555E-3</v>
      </c>
    </row>
    <row r="9215" spans="1:15">
      <c r="A9215" t="s">
        <v>10228</v>
      </c>
      <c r="B9215" t="s">
        <v>23511</v>
      </c>
      <c r="C9215" t="s">
        <v>10229</v>
      </c>
      <c r="D9215">
        <v>12</v>
      </c>
      <c r="E9215">
        <v>6152</v>
      </c>
      <c r="F9215">
        <v>14</v>
      </c>
      <c r="G9215">
        <v>7804</v>
      </c>
      <c r="H9215">
        <v>0.40504102681163101</v>
      </c>
      <c r="I9215">
        <v>0.91525479399875698</v>
      </c>
      <c r="J9215">
        <v>0.78669196642228301</v>
      </c>
      <c r="K9215" t="s">
        <v>29861</v>
      </c>
      <c r="L9215">
        <v>12</v>
      </c>
      <c r="M9215" t="s">
        <v>5133</v>
      </c>
      <c r="N9215">
        <v>0.85714285714285698</v>
      </c>
      <c r="O9215">
        <v>1.95058517555267E-3</v>
      </c>
    </row>
    <row r="9216" spans="1:15">
      <c r="A9216" t="s">
        <v>10230</v>
      </c>
      <c r="B9216" t="s">
        <v>23513</v>
      </c>
      <c r="C9216" t="s">
        <v>10231</v>
      </c>
      <c r="D9216">
        <v>1</v>
      </c>
      <c r="E9216">
        <v>535</v>
      </c>
      <c r="F9216">
        <v>1</v>
      </c>
      <c r="G9216">
        <v>8124</v>
      </c>
      <c r="H9216">
        <v>6.5854258985721295E-2</v>
      </c>
      <c r="I9216">
        <v>0.448760549738495</v>
      </c>
      <c r="J9216">
        <v>0.42650749013827299</v>
      </c>
      <c r="K9216" t="s">
        <v>29862</v>
      </c>
      <c r="L9216">
        <v>1</v>
      </c>
      <c r="M9216" t="s">
        <v>5133</v>
      </c>
      <c r="N9216">
        <v>1</v>
      </c>
      <c r="O9216">
        <v>1.8691588785046699E-3</v>
      </c>
    </row>
    <row r="9217" spans="1:15">
      <c r="A9217" t="s">
        <v>10232</v>
      </c>
      <c r="B9217" t="s">
        <v>23513</v>
      </c>
      <c r="C9217" t="s">
        <v>10233</v>
      </c>
      <c r="D9217">
        <v>1</v>
      </c>
      <c r="E9217">
        <v>535</v>
      </c>
      <c r="F9217">
        <v>2</v>
      </c>
      <c r="G9217">
        <v>8124</v>
      </c>
      <c r="H9217">
        <v>0.12737930779067499</v>
      </c>
      <c r="I9217">
        <v>0.64703075560747003</v>
      </c>
      <c r="J9217">
        <v>0.614945907739046</v>
      </c>
      <c r="K9217" t="s">
        <v>29863</v>
      </c>
      <c r="L9217">
        <v>1</v>
      </c>
      <c r="M9217" t="s">
        <v>5133</v>
      </c>
      <c r="N9217">
        <v>0.5</v>
      </c>
      <c r="O9217">
        <v>1.8691588785046699E-3</v>
      </c>
    </row>
    <row r="9218" spans="1:15">
      <c r="A9218" t="s">
        <v>10232</v>
      </c>
      <c r="B9218" t="s">
        <v>23511</v>
      </c>
      <c r="C9218" t="s">
        <v>10233</v>
      </c>
      <c r="D9218">
        <v>1</v>
      </c>
      <c r="E9218">
        <v>6152</v>
      </c>
      <c r="F9218">
        <v>2</v>
      </c>
      <c r="G9218">
        <v>7804</v>
      </c>
      <c r="H9218">
        <v>0.95521029019776005</v>
      </c>
      <c r="I9218">
        <v>1</v>
      </c>
      <c r="J9218">
        <v>0.85953329234717102</v>
      </c>
      <c r="K9218" t="s">
        <v>29864</v>
      </c>
      <c r="L9218">
        <v>1</v>
      </c>
      <c r="M9218" t="s">
        <v>5133</v>
      </c>
      <c r="N9218">
        <v>0.5</v>
      </c>
      <c r="O9218">
        <v>1.6254876462938901E-4</v>
      </c>
    </row>
    <row r="9219" spans="1:15">
      <c r="A9219" t="s">
        <v>10234</v>
      </c>
      <c r="B9219" t="s">
        <v>23513</v>
      </c>
      <c r="C9219" t="s">
        <v>10235</v>
      </c>
      <c r="D9219">
        <v>1</v>
      </c>
      <c r="E9219">
        <v>535</v>
      </c>
      <c r="F9219">
        <v>1</v>
      </c>
      <c r="G9219">
        <v>8124</v>
      </c>
      <c r="H9219">
        <v>6.5854258985721295E-2</v>
      </c>
      <c r="I9219">
        <v>0.448760549738495</v>
      </c>
      <c r="J9219">
        <v>0.42650749013827299</v>
      </c>
      <c r="K9219" t="s">
        <v>29865</v>
      </c>
      <c r="L9219">
        <v>1</v>
      </c>
      <c r="M9219" t="s">
        <v>5133</v>
      </c>
      <c r="N9219">
        <v>1</v>
      </c>
      <c r="O9219">
        <v>1.8691588785046699E-3</v>
      </c>
    </row>
    <row r="9220" spans="1:15">
      <c r="A9220" t="s">
        <v>10236</v>
      </c>
      <c r="B9220" t="s">
        <v>23511</v>
      </c>
      <c r="C9220" t="s">
        <v>10237</v>
      </c>
      <c r="D9220">
        <v>2</v>
      </c>
      <c r="E9220">
        <v>6152</v>
      </c>
      <c r="F9220">
        <v>2</v>
      </c>
      <c r="G9220">
        <v>7804</v>
      </c>
      <c r="H9220">
        <v>0.62141708038142995</v>
      </c>
      <c r="I9220">
        <v>0.968912233598893</v>
      </c>
      <c r="J9220">
        <v>0.832812322140707</v>
      </c>
      <c r="K9220" t="s">
        <v>29866</v>
      </c>
      <c r="L9220">
        <v>2</v>
      </c>
      <c r="M9220" t="s">
        <v>5133</v>
      </c>
      <c r="N9220">
        <v>1</v>
      </c>
      <c r="O9220">
        <v>3.2509752925877802E-4</v>
      </c>
    </row>
    <row r="9221" spans="1:15">
      <c r="A9221" t="s">
        <v>10238</v>
      </c>
      <c r="B9221" t="s">
        <v>23513</v>
      </c>
      <c r="C9221" t="s">
        <v>10239</v>
      </c>
      <c r="D9221">
        <v>6</v>
      </c>
      <c r="E9221">
        <v>535</v>
      </c>
      <c r="F9221">
        <v>10</v>
      </c>
      <c r="G9221">
        <v>8124</v>
      </c>
      <c r="H9221" s="34">
        <v>1.32628365673213E-5</v>
      </c>
      <c r="I9221">
        <v>1.0387317194776799E-3</v>
      </c>
      <c r="J9221">
        <v>9.8722327276674297E-4</v>
      </c>
      <c r="K9221" t="s">
        <v>23715</v>
      </c>
      <c r="L9221">
        <v>6</v>
      </c>
      <c r="M9221" t="s">
        <v>5133</v>
      </c>
      <c r="N9221">
        <v>0.6</v>
      </c>
      <c r="O9221">
        <v>1.1214953271028E-2</v>
      </c>
    </row>
    <row r="9222" spans="1:15">
      <c r="A9222" t="s">
        <v>10238</v>
      </c>
      <c r="B9222" t="s">
        <v>23511</v>
      </c>
      <c r="C9222" t="s">
        <v>10239</v>
      </c>
      <c r="D9222">
        <v>3</v>
      </c>
      <c r="E9222">
        <v>6152</v>
      </c>
      <c r="F9222">
        <v>9</v>
      </c>
      <c r="G9222">
        <v>7804</v>
      </c>
      <c r="H9222">
        <v>0.999548279167224</v>
      </c>
      <c r="I9222">
        <v>1</v>
      </c>
      <c r="J9222">
        <v>0.85953329234717102</v>
      </c>
      <c r="K9222" t="s">
        <v>26946</v>
      </c>
      <c r="L9222">
        <v>3</v>
      </c>
      <c r="M9222" t="s">
        <v>5133</v>
      </c>
      <c r="N9222">
        <v>0.33333333333333298</v>
      </c>
      <c r="O9222">
        <v>4.8764629388816603E-4</v>
      </c>
    </row>
    <row r="9223" spans="1:15">
      <c r="A9223" t="s">
        <v>10240</v>
      </c>
      <c r="B9223" t="s">
        <v>23513</v>
      </c>
      <c r="C9223" t="s">
        <v>10241</v>
      </c>
      <c r="D9223">
        <v>7</v>
      </c>
      <c r="E9223">
        <v>535</v>
      </c>
      <c r="F9223">
        <v>7</v>
      </c>
      <c r="G9223">
        <v>8124</v>
      </c>
      <c r="H9223" s="34">
        <v>5.1771823492647597E-9</v>
      </c>
      <c r="I9223" s="34">
        <v>3.0693295356355399E-6</v>
      </c>
      <c r="J9223" s="34">
        <v>2.9171281598037701E-6</v>
      </c>
      <c r="K9223" t="s">
        <v>24316</v>
      </c>
      <c r="L9223">
        <v>7</v>
      </c>
      <c r="M9223" t="s">
        <v>5133</v>
      </c>
      <c r="N9223">
        <v>1</v>
      </c>
      <c r="O9223">
        <v>1.3084112149532701E-2</v>
      </c>
    </row>
    <row r="9224" spans="1:15">
      <c r="A9224" t="s">
        <v>10242</v>
      </c>
      <c r="B9224" t="s">
        <v>23511</v>
      </c>
      <c r="C9224" t="s">
        <v>10243</v>
      </c>
      <c r="D9224">
        <v>6</v>
      </c>
      <c r="E9224">
        <v>6152</v>
      </c>
      <c r="F9224">
        <v>6</v>
      </c>
      <c r="G9224">
        <v>7804</v>
      </c>
      <c r="H9224">
        <v>0.23986678822258201</v>
      </c>
      <c r="I9224">
        <v>0.71382528017432401</v>
      </c>
      <c r="J9224">
        <v>0.61355659322887801</v>
      </c>
      <c r="K9224" t="s">
        <v>29867</v>
      </c>
      <c r="L9224">
        <v>6</v>
      </c>
      <c r="M9224" t="s">
        <v>5133</v>
      </c>
      <c r="N9224">
        <v>1</v>
      </c>
      <c r="O9224">
        <v>9.7529258777633303E-4</v>
      </c>
    </row>
    <row r="9225" spans="1:15">
      <c r="A9225" t="s">
        <v>10244</v>
      </c>
      <c r="B9225" t="s">
        <v>23513</v>
      </c>
      <c r="C9225" t="s">
        <v>10245</v>
      </c>
      <c r="D9225">
        <v>6</v>
      </c>
      <c r="E9225">
        <v>535</v>
      </c>
      <c r="F9225">
        <v>6</v>
      </c>
      <c r="G9225">
        <v>8124</v>
      </c>
      <c r="H9225" s="34">
        <v>7.9448707582857104E-8</v>
      </c>
      <c r="I9225" s="34">
        <v>1.57005779270884E-5</v>
      </c>
      <c r="J9225" s="34">
        <v>1.492202041669E-5</v>
      </c>
      <c r="K9225" t="s">
        <v>23715</v>
      </c>
      <c r="L9225">
        <v>6</v>
      </c>
      <c r="M9225" t="s">
        <v>5133</v>
      </c>
      <c r="N9225">
        <v>1</v>
      </c>
      <c r="O9225">
        <v>1.1214953271028E-2</v>
      </c>
    </row>
    <row r="9226" spans="1:15">
      <c r="A9226" t="s">
        <v>10246</v>
      </c>
      <c r="B9226" t="s">
        <v>23513</v>
      </c>
      <c r="C9226" t="s">
        <v>10247</v>
      </c>
      <c r="D9226">
        <v>6</v>
      </c>
      <c r="E9226">
        <v>535</v>
      </c>
      <c r="F9226">
        <v>6</v>
      </c>
      <c r="G9226">
        <v>8124</v>
      </c>
      <c r="H9226" s="34">
        <v>7.9448707582857104E-8</v>
      </c>
      <c r="I9226" s="34">
        <v>1.57005779270884E-5</v>
      </c>
      <c r="J9226" s="34">
        <v>1.492202041669E-5</v>
      </c>
      <c r="K9226" t="s">
        <v>23715</v>
      </c>
      <c r="L9226">
        <v>6</v>
      </c>
      <c r="M9226" t="s">
        <v>1463</v>
      </c>
      <c r="N9226">
        <v>1</v>
      </c>
      <c r="O9226">
        <v>1.1214953271028E-2</v>
      </c>
    </row>
    <row r="9227" spans="1:15">
      <c r="A9227" t="s">
        <v>10248</v>
      </c>
      <c r="B9227" t="s">
        <v>23511</v>
      </c>
      <c r="C9227" t="s">
        <v>10249</v>
      </c>
      <c r="D9227">
        <v>3228</v>
      </c>
      <c r="E9227">
        <v>6152</v>
      </c>
      <c r="F9227">
        <v>3784</v>
      </c>
      <c r="G9227">
        <v>7804</v>
      </c>
      <c r="H9227" s="34">
        <v>7.5656470157742504E-43</v>
      </c>
      <c r="I9227" s="34">
        <v>7.4483794870297497E-39</v>
      </c>
      <c r="J9227" s="34">
        <v>6.4021301431378096E-39</v>
      </c>
      <c r="K9227" t="s">
        <v>29868</v>
      </c>
      <c r="L9227">
        <v>3228</v>
      </c>
      <c r="M9227" t="s">
        <v>5133</v>
      </c>
      <c r="N9227">
        <v>0.85306553911205096</v>
      </c>
      <c r="O9227">
        <v>0.52470741222366701</v>
      </c>
    </row>
    <row r="9228" spans="1:15">
      <c r="A9228" t="s">
        <v>10248</v>
      </c>
      <c r="B9228" t="s">
        <v>23513</v>
      </c>
      <c r="C9228" t="s">
        <v>10249</v>
      </c>
      <c r="D9228">
        <v>194</v>
      </c>
      <c r="E9228">
        <v>535</v>
      </c>
      <c r="F9228">
        <v>3925</v>
      </c>
      <c r="G9228">
        <v>8124</v>
      </c>
      <c r="H9228">
        <v>0.99999999765660696</v>
      </c>
      <c r="I9228">
        <v>0.99999999999997702</v>
      </c>
      <c r="J9228">
        <v>0.95041217501583097</v>
      </c>
      <c r="K9228" t="s">
        <v>29869</v>
      </c>
      <c r="L9228">
        <v>194</v>
      </c>
      <c r="M9228" t="s">
        <v>5133</v>
      </c>
      <c r="N9228">
        <v>4.9426751592356703E-2</v>
      </c>
      <c r="O9228">
        <v>0.362616822429907</v>
      </c>
    </row>
    <row r="9229" spans="1:15">
      <c r="A9229" t="s">
        <v>10248</v>
      </c>
      <c r="B9229" t="s">
        <v>23518</v>
      </c>
      <c r="C9229" t="s">
        <v>10249</v>
      </c>
      <c r="D9229">
        <v>223</v>
      </c>
      <c r="E9229">
        <v>787</v>
      </c>
      <c r="F9229">
        <v>3450</v>
      </c>
      <c r="G9229">
        <v>7393</v>
      </c>
      <c r="H9229">
        <v>1</v>
      </c>
      <c r="I9229">
        <v>1</v>
      </c>
      <c r="J9229">
        <v>0.966855260484069</v>
      </c>
      <c r="K9229" t="s">
        <v>29870</v>
      </c>
      <c r="L9229">
        <v>223</v>
      </c>
      <c r="M9229" t="s">
        <v>5133</v>
      </c>
      <c r="N9229">
        <v>6.4637681159420299E-2</v>
      </c>
      <c r="O9229">
        <v>0.283354510800508</v>
      </c>
    </row>
    <row r="9230" spans="1:15">
      <c r="A9230" t="s">
        <v>10250</v>
      </c>
      <c r="B9230" t="s">
        <v>23518</v>
      </c>
      <c r="C9230" t="s">
        <v>10251</v>
      </c>
      <c r="D9230">
        <v>212</v>
      </c>
      <c r="E9230">
        <v>787</v>
      </c>
      <c r="F9230">
        <v>2990</v>
      </c>
      <c r="G9230">
        <v>7393</v>
      </c>
      <c r="H9230">
        <v>1</v>
      </c>
      <c r="I9230">
        <v>1</v>
      </c>
      <c r="J9230">
        <v>0.966855260484069</v>
      </c>
      <c r="K9230" t="s">
        <v>29871</v>
      </c>
      <c r="L9230">
        <v>212</v>
      </c>
      <c r="M9230" t="s">
        <v>5133</v>
      </c>
      <c r="N9230">
        <v>7.0903010033444805E-2</v>
      </c>
      <c r="O9230">
        <v>0.26937738246505699</v>
      </c>
    </row>
    <row r="9231" spans="1:15">
      <c r="A9231" t="s">
        <v>10250</v>
      </c>
      <c r="B9231" t="s">
        <v>23513</v>
      </c>
      <c r="C9231" t="s">
        <v>10251</v>
      </c>
      <c r="D9231">
        <v>162</v>
      </c>
      <c r="E9231">
        <v>535</v>
      </c>
      <c r="F9231">
        <v>3394</v>
      </c>
      <c r="G9231">
        <v>8124</v>
      </c>
      <c r="H9231">
        <v>0.99999999463278999</v>
      </c>
      <c r="I9231">
        <v>0.99999999999997702</v>
      </c>
      <c r="J9231">
        <v>0.95041217501583097</v>
      </c>
      <c r="K9231" t="s">
        <v>29872</v>
      </c>
      <c r="L9231">
        <v>162</v>
      </c>
      <c r="M9231" t="s">
        <v>5133</v>
      </c>
      <c r="N9231">
        <v>4.7731290512669403E-2</v>
      </c>
      <c r="O9231">
        <v>0.30280373831775698</v>
      </c>
    </row>
    <row r="9232" spans="1:15">
      <c r="A9232" t="s">
        <v>10250</v>
      </c>
      <c r="B9232" t="s">
        <v>23511</v>
      </c>
      <c r="C9232" t="s">
        <v>10251</v>
      </c>
      <c r="D9232">
        <v>2793</v>
      </c>
      <c r="E9232">
        <v>6152</v>
      </c>
      <c r="F9232">
        <v>3292</v>
      </c>
      <c r="G9232">
        <v>7804</v>
      </c>
      <c r="H9232" s="34">
        <v>1.4661655265899301E-29</v>
      </c>
      <c r="I9232" s="34">
        <v>2.06205708703969E-26</v>
      </c>
      <c r="J9232" s="34">
        <v>1.7724067170310399E-26</v>
      </c>
      <c r="K9232" t="s">
        <v>29873</v>
      </c>
      <c r="L9232">
        <v>2793</v>
      </c>
      <c r="M9232" t="s">
        <v>5133</v>
      </c>
      <c r="N9232">
        <v>0.84842041312272198</v>
      </c>
      <c r="O9232">
        <v>0.45399869960988298</v>
      </c>
    </row>
    <row r="9233" spans="1:15">
      <c r="A9233" t="s">
        <v>10252</v>
      </c>
      <c r="B9233" t="s">
        <v>23518</v>
      </c>
      <c r="C9233" t="s">
        <v>10253</v>
      </c>
      <c r="D9233">
        <v>75</v>
      </c>
      <c r="E9233">
        <v>787</v>
      </c>
      <c r="F9233">
        <v>1449</v>
      </c>
      <c r="G9233">
        <v>7393</v>
      </c>
      <c r="H9233">
        <v>1</v>
      </c>
      <c r="I9233">
        <v>1</v>
      </c>
      <c r="J9233">
        <v>0.966855260484069</v>
      </c>
      <c r="K9233" t="s">
        <v>29874</v>
      </c>
      <c r="L9233">
        <v>75</v>
      </c>
      <c r="M9233" t="s">
        <v>5133</v>
      </c>
      <c r="N9233">
        <v>5.1759834368530003E-2</v>
      </c>
      <c r="O9233">
        <v>9.5298602287166495E-2</v>
      </c>
    </row>
    <row r="9234" spans="1:15">
      <c r="A9234" t="s">
        <v>10252</v>
      </c>
      <c r="B9234" t="s">
        <v>23513</v>
      </c>
      <c r="C9234" t="s">
        <v>10253</v>
      </c>
      <c r="D9234">
        <v>56</v>
      </c>
      <c r="E9234">
        <v>535</v>
      </c>
      <c r="F9234">
        <v>1625</v>
      </c>
      <c r="G9234">
        <v>8124</v>
      </c>
      <c r="H9234">
        <v>0.99999999967016495</v>
      </c>
      <c r="I9234">
        <v>0.99999999999997702</v>
      </c>
      <c r="J9234">
        <v>0.95041217501583097</v>
      </c>
      <c r="K9234" t="s">
        <v>29875</v>
      </c>
      <c r="L9234">
        <v>56</v>
      </c>
      <c r="M9234" t="s">
        <v>5133</v>
      </c>
      <c r="N9234">
        <v>3.4461538461538502E-2</v>
      </c>
      <c r="O9234">
        <v>0.10467289719626199</v>
      </c>
    </row>
    <row r="9235" spans="1:15">
      <c r="A9235" t="s">
        <v>10252</v>
      </c>
      <c r="B9235" t="s">
        <v>23511</v>
      </c>
      <c r="C9235" t="s">
        <v>10253</v>
      </c>
      <c r="D9235">
        <v>1379</v>
      </c>
      <c r="E9235">
        <v>6152</v>
      </c>
      <c r="F9235">
        <v>1571</v>
      </c>
      <c r="G9235">
        <v>7804</v>
      </c>
      <c r="H9235" s="34">
        <v>1.5107431312278001E-24</v>
      </c>
      <c r="I9235" s="34">
        <v>6.7605755122444002E-22</v>
      </c>
      <c r="J9235" s="34">
        <v>5.8109397282010901E-22</v>
      </c>
      <c r="K9235" t="s">
        <v>29876</v>
      </c>
      <c r="L9235">
        <v>1379</v>
      </c>
      <c r="M9235" t="s">
        <v>5133</v>
      </c>
      <c r="N9235">
        <v>0.87778485041374898</v>
      </c>
      <c r="O9235">
        <v>0.22415474642392699</v>
      </c>
    </row>
    <row r="9236" spans="1:15">
      <c r="A9236" t="s">
        <v>10254</v>
      </c>
      <c r="B9236" t="s">
        <v>23511</v>
      </c>
      <c r="C9236" t="s">
        <v>10255</v>
      </c>
      <c r="D9236">
        <v>46</v>
      </c>
      <c r="E9236">
        <v>6152</v>
      </c>
      <c r="F9236">
        <v>53</v>
      </c>
      <c r="G9236">
        <v>7804</v>
      </c>
      <c r="H9236">
        <v>0.100474453512953</v>
      </c>
      <c r="I9236">
        <v>0.433656727240257</v>
      </c>
      <c r="J9236">
        <v>0.37274239451331698</v>
      </c>
      <c r="K9236" t="s">
        <v>29877</v>
      </c>
      <c r="L9236">
        <v>46</v>
      </c>
      <c r="M9236" t="s">
        <v>5133</v>
      </c>
      <c r="N9236">
        <v>0.86792452830188704</v>
      </c>
      <c r="O9236">
        <v>7.4772431729518904E-3</v>
      </c>
    </row>
    <row r="9237" spans="1:15">
      <c r="A9237" t="s">
        <v>10254</v>
      </c>
      <c r="B9237" t="s">
        <v>23513</v>
      </c>
      <c r="C9237" t="s">
        <v>10255</v>
      </c>
      <c r="D9237">
        <v>2</v>
      </c>
      <c r="E9237">
        <v>535</v>
      </c>
      <c r="F9237">
        <v>56</v>
      </c>
      <c r="G9237">
        <v>8124</v>
      </c>
      <c r="H9237">
        <v>0.89177572366994995</v>
      </c>
      <c r="I9237">
        <v>0.99999999999997702</v>
      </c>
      <c r="J9237">
        <v>0.95041217501583097</v>
      </c>
      <c r="K9237" t="s">
        <v>23952</v>
      </c>
      <c r="L9237">
        <v>2</v>
      </c>
      <c r="M9237" t="s">
        <v>5133</v>
      </c>
      <c r="N9237">
        <v>3.5714285714285698E-2</v>
      </c>
      <c r="O9237">
        <v>3.7383177570093499E-3</v>
      </c>
    </row>
    <row r="9238" spans="1:15">
      <c r="A9238" t="s">
        <v>10254</v>
      </c>
      <c r="B9238" t="s">
        <v>23518</v>
      </c>
      <c r="C9238" t="s">
        <v>10255</v>
      </c>
      <c r="D9238">
        <v>4</v>
      </c>
      <c r="E9238">
        <v>787</v>
      </c>
      <c r="F9238">
        <v>49</v>
      </c>
      <c r="G9238">
        <v>7393</v>
      </c>
      <c r="H9238">
        <v>0.78082819623136301</v>
      </c>
      <c r="I9238">
        <v>1</v>
      </c>
      <c r="J9238">
        <v>0.966855260484069</v>
      </c>
      <c r="K9238" t="s">
        <v>23955</v>
      </c>
      <c r="L9238">
        <v>4</v>
      </c>
      <c r="M9238" t="s">
        <v>5133</v>
      </c>
      <c r="N9238">
        <v>8.1632653061224497E-2</v>
      </c>
      <c r="O9238">
        <v>5.0825921219822103E-3</v>
      </c>
    </row>
    <row r="9239" spans="1:15">
      <c r="A9239" t="s">
        <v>10256</v>
      </c>
      <c r="B9239" t="s">
        <v>23518</v>
      </c>
      <c r="C9239" t="s">
        <v>10257</v>
      </c>
      <c r="D9239">
        <v>4</v>
      </c>
      <c r="E9239">
        <v>787</v>
      </c>
      <c r="F9239">
        <v>59</v>
      </c>
      <c r="G9239">
        <v>7393</v>
      </c>
      <c r="H9239">
        <v>0.88697550472564102</v>
      </c>
      <c r="I9239">
        <v>1</v>
      </c>
      <c r="J9239">
        <v>0.966855260484069</v>
      </c>
      <c r="K9239" t="s">
        <v>26263</v>
      </c>
      <c r="L9239">
        <v>4</v>
      </c>
      <c r="M9239" t="s">
        <v>5133</v>
      </c>
      <c r="N9239">
        <v>6.7796610169491497E-2</v>
      </c>
      <c r="O9239">
        <v>5.0825921219822103E-3</v>
      </c>
    </row>
    <row r="9240" spans="1:15">
      <c r="A9240" t="s">
        <v>10256</v>
      </c>
      <c r="B9240" t="s">
        <v>23511</v>
      </c>
      <c r="C9240" t="s">
        <v>10257</v>
      </c>
      <c r="D9240">
        <v>55</v>
      </c>
      <c r="E9240">
        <v>6152</v>
      </c>
      <c r="F9240">
        <v>63</v>
      </c>
      <c r="G9240">
        <v>7804</v>
      </c>
      <c r="H9240">
        <v>6.1267666050173197E-2</v>
      </c>
      <c r="I9240">
        <v>0.31514115583278701</v>
      </c>
      <c r="J9240">
        <v>0.27087431522704802</v>
      </c>
      <c r="K9240" t="s">
        <v>29878</v>
      </c>
      <c r="L9240">
        <v>55</v>
      </c>
      <c r="M9240" t="s">
        <v>5133</v>
      </c>
      <c r="N9240">
        <v>0.87301587301587302</v>
      </c>
      <c r="O9240">
        <v>8.9401820546163892E-3</v>
      </c>
    </row>
    <row r="9241" spans="1:15">
      <c r="A9241" t="s">
        <v>10258</v>
      </c>
      <c r="B9241" t="s">
        <v>23518</v>
      </c>
      <c r="C9241" t="s">
        <v>10259</v>
      </c>
      <c r="D9241">
        <v>2</v>
      </c>
      <c r="E9241">
        <v>787</v>
      </c>
      <c r="F9241">
        <v>28</v>
      </c>
      <c r="G9241">
        <v>7393</v>
      </c>
      <c r="H9241">
        <v>0.81503836345158498</v>
      </c>
      <c r="I9241">
        <v>1</v>
      </c>
      <c r="J9241">
        <v>0.966855260484069</v>
      </c>
      <c r="K9241" t="s">
        <v>24444</v>
      </c>
      <c r="L9241">
        <v>2</v>
      </c>
      <c r="M9241" t="s">
        <v>5133</v>
      </c>
      <c r="N9241">
        <v>7.1428571428571397E-2</v>
      </c>
      <c r="O9241">
        <v>2.5412960609911099E-3</v>
      </c>
    </row>
    <row r="9242" spans="1:15">
      <c r="A9242" t="s">
        <v>10258</v>
      </c>
      <c r="B9242" t="s">
        <v>23513</v>
      </c>
      <c r="C9242" t="s">
        <v>10259</v>
      </c>
      <c r="D9242">
        <v>3</v>
      </c>
      <c r="E9242">
        <v>535</v>
      </c>
      <c r="F9242">
        <v>33</v>
      </c>
      <c r="G9242">
        <v>8124</v>
      </c>
      <c r="H9242">
        <v>0.37166592711773799</v>
      </c>
      <c r="I9242">
        <v>0.99999999999997702</v>
      </c>
      <c r="J9242">
        <v>0.95041217501583097</v>
      </c>
      <c r="K9242" t="s">
        <v>24443</v>
      </c>
      <c r="L9242">
        <v>3</v>
      </c>
      <c r="M9242" t="s">
        <v>5133</v>
      </c>
      <c r="N9242">
        <v>9.0909090909090898E-2</v>
      </c>
      <c r="O9242">
        <v>5.60747663551402E-3</v>
      </c>
    </row>
    <row r="9243" spans="1:15">
      <c r="A9243" t="s">
        <v>10258</v>
      </c>
      <c r="B9243" t="s">
        <v>23511</v>
      </c>
      <c r="C9243" t="s">
        <v>10259</v>
      </c>
      <c r="D9243">
        <v>25</v>
      </c>
      <c r="E9243">
        <v>6152</v>
      </c>
      <c r="F9243">
        <v>31</v>
      </c>
      <c r="G9243">
        <v>7804</v>
      </c>
      <c r="H9243">
        <v>0.50621227056594298</v>
      </c>
      <c r="I9243">
        <v>0.968912233598893</v>
      </c>
      <c r="J9243">
        <v>0.832812322140707</v>
      </c>
      <c r="K9243" t="s">
        <v>29835</v>
      </c>
      <c r="L9243">
        <v>25</v>
      </c>
      <c r="M9243" t="s">
        <v>5133</v>
      </c>
      <c r="N9243">
        <v>0.80645161290322598</v>
      </c>
      <c r="O9243">
        <v>4.0637191157347199E-3</v>
      </c>
    </row>
    <row r="9244" spans="1:15">
      <c r="A9244" t="s">
        <v>10260</v>
      </c>
      <c r="B9244" t="s">
        <v>23518</v>
      </c>
      <c r="C9244" t="s">
        <v>10261</v>
      </c>
      <c r="D9244">
        <v>3</v>
      </c>
      <c r="E9244">
        <v>787</v>
      </c>
      <c r="F9244">
        <v>34</v>
      </c>
      <c r="G9244">
        <v>7393</v>
      </c>
      <c r="H9244">
        <v>0.71725102001761898</v>
      </c>
      <c r="I9244">
        <v>1</v>
      </c>
      <c r="J9244">
        <v>0.966855260484069</v>
      </c>
      <c r="K9244" t="s">
        <v>29879</v>
      </c>
      <c r="L9244">
        <v>3</v>
      </c>
      <c r="M9244" t="s">
        <v>5133</v>
      </c>
      <c r="N9244">
        <v>8.8235294117647106E-2</v>
      </c>
      <c r="O9244">
        <v>3.8119440914866601E-3</v>
      </c>
    </row>
    <row r="9245" spans="1:15">
      <c r="A9245" t="s">
        <v>10260</v>
      </c>
      <c r="B9245" t="s">
        <v>23511</v>
      </c>
      <c r="C9245" t="s">
        <v>10261</v>
      </c>
      <c r="D9245">
        <v>29</v>
      </c>
      <c r="E9245">
        <v>6152</v>
      </c>
      <c r="F9245">
        <v>36</v>
      </c>
      <c r="G9245">
        <v>7804</v>
      </c>
      <c r="H9245">
        <v>0.49617524563486598</v>
      </c>
      <c r="I9245">
        <v>0.968912233598893</v>
      </c>
      <c r="J9245">
        <v>0.832812322140707</v>
      </c>
      <c r="K9245" t="s">
        <v>29880</v>
      </c>
      <c r="L9245">
        <v>29</v>
      </c>
      <c r="M9245" t="s">
        <v>5133</v>
      </c>
      <c r="N9245">
        <v>0.80555555555555602</v>
      </c>
      <c r="O9245">
        <v>4.7139141742522797E-3</v>
      </c>
    </row>
    <row r="9246" spans="1:15">
      <c r="A9246" t="s">
        <v>10260</v>
      </c>
      <c r="B9246" t="s">
        <v>23513</v>
      </c>
      <c r="C9246" t="s">
        <v>10261</v>
      </c>
      <c r="D9246">
        <v>3</v>
      </c>
      <c r="E9246">
        <v>535</v>
      </c>
      <c r="F9246">
        <v>31</v>
      </c>
      <c r="G9246">
        <v>8124</v>
      </c>
      <c r="H9246">
        <v>0.334822985012935</v>
      </c>
      <c r="I9246">
        <v>0.97804040131218795</v>
      </c>
      <c r="J9246">
        <v>0.92954150506449396</v>
      </c>
      <c r="K9246" t="s">
        <v>29881</v>
      </c>
      <c r="L9246">
        <v>3</v>
      </c>
      <c r="M9246" t="s">
        <v>5133</v>
      </c>
      <c r="N9246">
        <v>9.6774193548387094E-2</v>
      </c>
      <c r="O9246">
        <v>5.60747663551402E-3</v>
      </c>
    </row>
    <row r="9247" spans="1:15">
      <c r="A9247" t="s">
        <v>10262</v>
      </c>
      <c r="B9247" t="s">
        <v>23511</v>
      </c>
      <c r="C9247" t="s">
        <v>10263</v>
      </c>
      <c r="D9247">
        <v>5</v>
      </c>
      <c r="E9247">
        <v>6152</v>
      </c>
      <c r="F9247">
        <v>5</v>
      </c>
      <c r="G9247">
        <v>7804</v>
      </c>
      <c r="H9247">
        <v>0.30433074367137097</v>
      </c>
      <c r="I9247">
        <v>0.81020448119108801</v>
      </c>
      <c r="J9247">
        <v>0.69639772519260701</v>
      </c>
      <c r="K9247" t="s">
        <v>29882</v>
      </c>
      <c r="L9247">
        <v>5</v>
      </c>
      <c r="M9247" t="s">
        <v>5133</v>
      </c>
      <c r="N9247">
        <v>1</v>
      </c>
      <c r="O9247">
        <v>8.1274382314694405E-4</v>
      </c>
    </row>
    <row r="9248" spans="1:15">
      <c r="A9248" t="s">
        <v>10264</v>
      </c>
      <c r="B9248" t="s">
        <v>23518</v>
      </c>
      <c r="C9248" t="s">
        <v>10265</v>
      </c>
      <c r="D9248">
        <v>2</v>
      </c>
      <c r="E9248">
        <v>787</v>
      </c>
      <c r="F9248">
        <v>5</v>
      </c>
      <c r="G9248">
        <v>7393</v>
      </c>
      <c r="H9248">
        <v>9.1006533730773498E-2</v>
      </c>
      <c r="I9248">
        <v>0.63266972740240601</v>
      </c>
      <c r="J9248">
        <v>0.61170005408803896</v>
      </c>
      <c r="K9248" t="s">
        <v>29883</v>
      </c>
      <c r="L9248">
        <v>2</v>
      </c>
      <c r="M9248" t="s">
        <v>5133</v>
      </c>
      <c r="N9248">
        <v>0.4</v>
      </c>
      <c r="O9248">
        <v>2.5412960609911099E-3</v>
      </c>
    </row>
    <row r="9249" spans="1:15">
      <c r="A9249" t="s">
        <v>10264</v>
      </c>
      <c r="B9249" t="s">
        <v>23511</v>
      </c>
      <c r="C9249" t="s">
        <v>10265</v>
      </c>
      <c r="D9249">
        <v>1</v>
      </c>
      <c r="E9249">
        <v>6152</v>
      </c>
      <c r="F9249">
        <v>5</v>
      </c>
      <c r="G9249">
        <v>7804</v>
      </c>
      <c r="H9249">
        <v>0.99957695240616395</v>
      </c>
      <c r="I9249">
        <v>1</v>
      </c>
      <c r="J9249">
        <v>0.85953329234717102</v>
      </c>
      <c r="K9249" t="s">
        <v>23932</v>
      </c>
      <c r="L9249">
        <v>1</v>
      </c>
      <c r="M9249" t="s">
        <v>5133</v>
      </c>
      <c r="N9249">
        <v>0.2</v>
      </c>
      <c r="O9249">
        <v>1.6254876462938901E-4</v>
      </c>
    </row>
    <row r="9250" spans="1:15">
      <c r="A9250" t="s">
        <v>10264</v>
      </c>
      <c r="B9250" t="s">
        <v>23513</v>
      </c>
      <c r="C9250" t="s">
        <v>10265</v>
      </c>
      <c r="D9250">
        <v>3</v>
      </c>
      <c r="E9250">
        <v>535</v>
      </c>
      <c r="F9250">
        <v>6</v>
      </c>
      <c r="G9250">
        <v>8124</v>
      </c>
      <c r="H9250">
        <v>4.8875363253148701E-3</v>
      </c>
      <c r="I9250">
        <v>9.6129268957614797E-2</v>
      </c>
      <c r="J9250">
        <v>9.1362427592690601E-2</v>
      </c>
      <c r="K9250" t="s">
        <v>29881</v>
      </c>
      <c r="L9250">
        <v>3</v>
      </c>
      <c r="M9250" t="s">
        <v>5133</v>
      </c>
      <c r="N9250">
        <v>0.5</v>
      </c>
      <c r="O9250">
        <v>5.60747663551402E-3</v>
      </c>
    </row>
    <row r="9251" spans="1:15">
      <c r="A9251" t="s">
        <v>10266</v>
      </c>
      <c r="B9251" t="s">
        <v>23511</v>
      </c>
      <c r="C9251" t="s">
        <v>10267</v>
      </c>
      <c r="D9251">
        <v>5</v>
      </c>
      <c r="E9251">
        <v>6152</v>
      </c>
      <c r="F9251">
        <v>8</v>
      </c>
      <c r="G9251">
        <v>7804</v>
      </c>
      <c r="H9251">
        <v>0.93246538655848799</v>
      </c>
      <c r="I9251">
        <v>1</v>
      </c>
      <c r="J9251">
        <v>0.85953329234717102</v>
      </c>
      <c r="K9251" t="s">
        <v>29884</v>
      </c>
      <c r="L9251">
        <v>5</v>
      </c>
      <c r="M9251" t="s">
        <v>5133</v>
      </c>
      <c r="N9251">
        <v>0.625</v>
      </c>
      <c r="O9251">
        <v>8.1274382314694405E-4</v>
      </c>
    </row>
    <row r="9252" spans="1:15">
      <c r="A9252" t="s">
        <v>10266</v>
      </c>
      <c r="B9252" t="s">
        <v>23513</v>
      </c>
      <c r="C9252" t="s">
        <v>10267</v>
      </c>
      <c r="D9252">
        <v>1</v>
      </c>
      <c r="E9252">
        <v>535</v>
      </c>
      <c r="F9252">
        <v>8</v>
      </c>
      <c r="G9252">
        <v>8124</v>
      </c>
      <c r="H9252">
        <v>0.42028903387437799</v>
      </c>
      <c r="I9252">
        <v>0.99999999999997702</v>
      </c>
      <c r="J9252">
        <v>0.95041217501583097</v>
      </c>
      <c r="K9252" t="s">
        <v>24982</v>
      </c>
      <c r="L9252">
        <v>1</v>
      </c>
      <c r="M9252" t="s">
        <v>5133</v>
      </c>
      <c r="N9252">
        <v>0.125</v>
      </c>
      <c r="O9252">
        <v>1.8691588785046699E-3</v>
      </c>
    </row>
    <row r="9253" spans="1:15">
      <c r="A9253" t="s">
        <v>10266</v>
      </c>
      <c r="B9253" t="s">
        <v>23518</v>
      </c>
      <c r="C9253" t="s">
        <v>10267</v>
      </c>
      <c r="D9253">
        <v>2</v>
      </c>
      <c r="E9253">
        <v>787</v>
      </c>
      <c r="F9253">
        <v>8</v>
      </c>
      <c r="G9253">
        <v>7393</v>
      </c>
      <c r="H9253">
        <v>0.20623850586585399</v>
      </c>
      <c r="I9253">
        <v>0.83876007220319604</v>
      </c>
      <c r="J9253">
        <v>0.81095958809365798</v>
      </c>
      <c r="K9253" t="s">
        <v>24977</v>
      </c>
      <c r="L9253">
        <v>2</v>
      </c>
      <c r="M9253" t="s">
        <v>5133</v>
      </c>
      <c r="N9253">
        <v>0.25</v>
      </c>
      <c r="O9253">
        <v>2.5412960609911099E-3</v>
      </c>
    </row>
    <row r="9254" spans="1:15">
      <c r="A9254" t="s">
        <v>10268</v>
      </c>
      <c r="B9254" t="s">
        <v>23513</v>
      </c>
      <c r="C9254" t="s">
        <v>10269</v>
      </c>
      <c r="D9254">
        <v>1</v>
      </c>
      <c r="E9254">
        <v>535</v>
      </c>
      <c r="F9254">
        <v>1</v>
      </c>
      <c r="G9254">
        <v>8124</v>
      </c>
      <c r="H9254">
        <v>6.5854258985721295E-2</v>
      </c>
      <c r="I9254">
        <v>0.448760549738495</v>
      </c>
      <c r="J9254">
        <v>0.42650749013827299</v>
      </c>
      <c r="K9254" t="s">
        <v>25386</v>
      </c>
      <c r="L9254">
        <v>1</v>
      </c>
      <c r="M9254" t="s">
        <v>5133</v>
      </c>
      <c r="N9254">
        <v>1</v>
      </c>
      <c r="O9254">
        <v>1.8691588785046699E-3</v>
      </c>
    </row>
    <row r="9255" spans="1:15">
      <c r="A9255" t="s">
        <v>10270</v>
      </c>
      <c r="B9255" t="s">
        <v>23511</v>
      </c>
      <c r="C9255" t="s">
        <v>10271</v>
      </c>
      <c r="D9255">
        <v>15</v>
      </c>
      <c r="E9255">
        <v>6152</v>
      </c>
      <c r="F9255">
        <v>18</v>
      </c>
      <c r="G9255">
        <v>7804</v>
      </c>
      <c r="H9255">
        <v>0.45137220728316702</v>
      </c>
      <c r="I9255">
        <v>0.96083957126938102</v>
      </c>
      <c r="J9255">
        <v>0.82587360011061495</v>
      </c>
      <c r="K9255" t="s">
        <v>29885</v>
      </c>
      <c r="L9255">
        <v>15</v>
      </c>
      <c r="M9255" t="s">
        <v>5133</v>
      </c>
      <c r="N9255">
        <v>0.83333333333333304</v>
      </c>
      <c r="O9255">
        <v>2.4382314694408299E-3</v>
      </c>
    </row>
    <row r="9256" spans="1:15">
      <c r="A9256" t="s">
        <v>10272</v>
      </c>
      <c r="B9256" t="s">
        <v>23511</v>
      </c>
      <c r="C9256" t="s">
        <v>10273</v>
      </c>
      <c r="D9256">
        <v>9</v>
      </c>
      <c r="E9256">
        <v>6152</v>
      </c>
      <c r="F9256">
        <v>10</v>
      </c>
      <c r="G9256">
        <v>7804</v>
      </c>
      <c r="H9256">
        <v>0.341392875758884</v>
      </c>
      <c r="I9256">
        <v>0.87709103910391695</v>
      </c>
      <c r="J9256">
        <v>0.75388894852919097</v>
      </c>
      <c r="K9256" t="s">
        <v>29886</v>
      </c>
      <c r="L9256">
        <v>9</v>
      </c>
      <c r="M9256" t="s">
        <v>5133</v>
      </c>
      <c r="N9256">
        <v>0.9</v>
      </c>
      <c r="O9256">
        <v>1.4629388816645001E-3</v>
      </c>
    </row>
    <row r="9257" spans="1:15">
      <c r="A9257" t="s">
        <v>10274</v>
      </c>
      <c r="B9257" t="s">
        <v>23511</v>
      </c>
      <c r="C9257" t="s">
        <v>10275</v>
      </c>
      <c r="D9257">
        <v>2</v>
      </c>
      <c r="E9257">
        <v>6152</v>
      </c>
      <c r="F9257">
        <v>2</v>
      </c>
      <c r="G9257">
        <v>7804</v>
      </c>
      <c r="H9257">
        <v>0.62141708038142995</v>
      </c>
      <c r="I9257">
        <v>0.968912233598893</v>
      </c>
      <c r="J9257">
        <v>0.832812322140707</v>
      </c>
      <c r="K9257" t="s">
        <v>29887</v>
      </c>
      <c r="L9257">
        <v>2</v>
      </c>
      <c r="M9257" t="s">
        <v>5133</v>
      </c>
      <c r="N9257">
        <v>1</v>
      </c>
      <c r="O9257">
        <v>3.2509752925877802E-4</v>
      </c>
    </row>
    <row r="9258" spans="1:15">
      <c r="A9258" t="s">
        <v>10276</v>
      </c>
      <c r="B9258" t="s">
        <v>23511</v>
      </c>
      <c r="C9258" t="s">
        <v>10277</v>
      </c>
      <c r="D9258">
        <v>2</v>
      </c>
      <c r="E9258">
        <v>6152</v>
      </c>
      <c r="F9258">
        <v>2</v>
      </c>
      <c r="G9258">
        <v>7804</v>
      </c>
      <c r="H9258">
        <v>0.62141708038142995</v>
      </c>
      <c r="I9258">
        <v>0.968912233598893</v>
      </c>
      <c r="J9258">
        <v>0.832812322140707</v>
      </c>
      <c r="K9258" t="s">
        <v>29887</v>
      </c>
      <c r="L9258">
        <v>2</v>
      </c>
      <c r="M9258" t="s">
        <v>5133</v>
      </c>
      <c r="N9258">
        <v>1</v>
      </c>
      <c r="O9258">
        <v>3.2509752925877802E-4</v>
      </c>
    </row>
    <row r="9259" spans="1:15">
      <c r="A9259" t="s">
        <v>10278</v>
      </c>
      <c r="B9259" t="s">
        <v>23511</v>
      </c>
      <c r="C9259" t="s">
        <v>10279</v>
      </c>
      <c r="D9259">
        <v>2</v>
      </c>
      <c r="E9259">
        <v>6152</v>
      </c>
      <c r="F9259">
        <v>2</v>
      </c>
      <c r="G9259">
        <v>7804</v>
      </c>
      <c r="H9259">
        <v>0.62141708038142995</v>
      </c>
      <c r="I9259">
        <v>0.968912233598893</v>
      </c>
      <c r="J9259">
        <v>0.832812322140707</v>
      </c>
      <c r="K9259" t="s">
        <v>29887</v>
      </c>
      <c r="L9259">
        <v>2</v>
      </c>
      <c r="M9259" t="s">
        <v>5133</v>
      </c>
      <c r="N9259">
        <v>1</v>
      </c>
      <c r="O9259">
        <v>3.2509752925877802E-4</v>
      </c>
    </row>
    <row r="9260" spans="1:15">
      <c r="A9260" t="s">
        <v>10280</v>
      </c>
      <c r="B9260" t="s">
        <v>23511</v>
      </c>
      <c r="C9260" t="s">
        <v>10281</v>
      </c>
      <c r="D9260">
        <v>2</v>
      </c>
      <c r="E9260">
        <v>6152</v>
      </c>
      <c r="F9260">
        <v>2</v>
      </c>
      <c r="G9260">
        <v>7804</v>
      </c>
      <c r="H9260">
        <v>0.62141708038142995</v>
      </c>
      <c r="I9260">
        <v>0.968912233598893</v>
      </c>
      <c r="J9260">
        <v>0.832812322140707</v>
      </c>
      <c r="K9260" t="s">
        <v>29887</v>
      </c>
      <c r="L9260">
        <v>2</v>
      </c>
      <c r="M9260" t="s">
        <v>5133</v>
      </c>
      <c r="N9260">
        <v>1</v>
      </c>
      <c r="O9260">
        <v>3.2509752925877802E-4</v>
      </c>
    </row>
    <row r="9261" spans="1:15">
      <c r="A9261" t="s">
        <v>10282</v>
      </c>
      <c r="B9261" t="s">
        <v>23518</v>
      </c>
      <c r="C9261" t="s">
        <v>10283</v>
      </c>
      <c r="D9261">
        <v>16</v>
      </c>
      <c r="E9261">
        <v>787</v>
      </c>
      <c r="F9261">
        <v>270</v>
      </c>
      <c r="G9261">
        <v>7393</v>
      </c>
      <c r="H9261">
        <v>0.99784943774957902</v>
      </c>
      <c r="I9261">
        <v>1</v>
      </c>
      <c r="J9261">
        <v>0.966855260484069</v>
      </c>
      <c r="K9261" t="s">
        <v>29888</v>
      </c>
      <c r="L9261">
        <v>16</v>
      </c>
      <c r="M9261" t="s">
        <v>5133</v>
      </c>
      <c r="N9261">
        <v>5.9259259259259303E-2</v>
      </c>
      <c r="O9261">
        <v>2.0330368487928799E-2</v>
      </c>
    </row>
    <row r="9262" spans="1:15">
      <c r="A9262" t="s">
        <v>10282</v>
      </c>
      <c r="B9262" t="s">
        <v>23513</v>
      </c>
      <c r="C9262" t="s">
        <v>10283</v>
      </c>
      <c r="D9262">
        <v>14</v>
      </c>
      <c r="E9262">
        <v>535</v>
      </c>
      <c r="F9262">
        <v>281</v>
      </c>
      <c r="G9262">
        <v>8124</v>
      </c>
      <c r="H9262">
        <v>0.89363064656268199</v>
      </c>
      <c r="I9262">
        <v>0.99999999999997702</v>
      </c>
      <c r="J9262">
        <v>0.95041217501583097</v>
      </c>
      <c r="K9262" t="s">
        <v>29889</v>
      </c>
      <c r="L9262">
        <v>14</v>
      </c>
      <c r="M9262" t="s">
        <v>5133</v>
      </c>
      <c r="N9262">
        <v>4.9822064056939501E-2</v>
      </c>
      <c r="O9262">
        <v>2.6168224299065401E-2</v>
      </c>
    </row>
    <row r="9263" spans="1:15">
      <c r="A9263" t="s">
        <v>10282</v>
      </c>
      <c r="B9263" t="s">
        <v>23511</v>
      </c>
      <c r="C9263" t="s">
        <v>10283</v>
      </c>
      <c r="D9263">
        <v>249</v>
      </c>
      <c r="E9263">
        <v>6152</v>
      </c>
      <c r="F9263">
        <v>287</v>
      </c>
      <c r="G9263">
        <v>7804</v>
      </c>
      <c r="H9263">
        <v>2.9717494448333701E-4</v>
      </c>
      <c r="I9263">
        <v>4.8599457283030698E-3</v>
      </c>
      <c r="J9263">
        <v>4.1772851524769098E-3</v>
      </c>
      <c r="K9263" t="s">
        <v>29890</v>
      </c>
      <c r="L9263">
        <v>249</v>
      </c>
      <c r="M9263" t="s">
        <v>5133</v>
      </c>
      <c r="N9263">
        <v>0.86759581881533099</v>
      </c>
      <c r="O9263">
        <v>4.0474642392717801E-2</v>
      </c>
    </row>
    <row r="9264" spans="1:15">
      <c r="A9264" t="s">
        <v>10284</v>
      </c>
      <c r="B9264" t="s">
        <v>23511</v>
      </c>
      <c r="C9264" t="s">
        <v>10285</v>
      </c>
      <c r="D9264">
        <v>2</v>
      </c>
      <c r="E9264">
        <v>6152</v>
      </c>
      <c r="F9264">
        <v>2</v>
      </c>
      <c r="G9264">
        <v>7804</v>
      </c>
      <c r="H9264">
        <v>0.62141708038142995</v>
      </c>
      <c r="I9264">
        <v>0.968912233598893</v>
      </c>
      <c r="J9264">
        <v>0.832812322140707</v>
      </c>
      <c r="K9264" t="s">
        <v>29887</v>
      </c>
      <c r="L9264">
        <v>2</v>
      </c>
      <c r="M9264" t="s">
        <v>5133</v>
      </c>
      <c r="N9264">
        <v>1</v>
      </c>
      <c r="O9264">
        <v>3.2509752925877802E-4</v>
      </c>
    </row>
    <row r="9265" spans="1:15">
      <c r="A9265" t="s">
        <v>10286</v>
      </c>
      <c r="B9265" t="s">
        <v>23513</v>
      </c>
      <c r="C9265" t="s">
        <v>10287</v>
      </c>
      <c r="D9265">
        <v>12</v>
      </c>
      <c r="E9265">
        <v>535</v>
      </c>
      <c r="F9265">
        <v>111</v>
      </c>
      <c r="G9265">
        <v>8124</v>
      </c>
      <c r="H9265">
        <v>6.0644256755486299E-2</v>
      </c>
      <c r="I9265">
        <v>0.448760549738495</v>
      </c>
      <c r="J9265">
        <v>0.42650749013827299</v>
      </c>
      <c r="K9265" t="s">
        <v>23760</v>
      </c>
      <c r="L9265">
        <v>12</v>
      </c>
      <c r="M9265" t="s">
        <v>5133</v>
      </c>
      <c r="N9265">
        <v>0.108108108108108</v>
      </c>
      <c r="O9265">
        <v>2.2429906542056101E-2</v>
      </c>
    </row>
    <row r="9266" spans="1:15">
      <c r="A9266" t="s">
        <v>10286</v>
      </c>
      <c r="B9266" t="s">
        <v>23511</v>
      </c>
      <c r="C9266" t="s">
        <v>10287</v>
      </c>
      <c r="D9266">
        <v>58</v>
      </c>
      <c r="E9266">
        <v>6152</v>
      </c>
      <c r="F9266">
        <v>101</v>
      </c>
      <c r="G9266">
        <v>7804</v>
      </c>
      <c r="H9266">
        <v>0.99999970130342797</v>
      </c>
      <c r="I9266">
        <v>1</v>
      </c>
      <c r="J9266">
        <v>0.85953329234717102</v>
      </c>
      <c r="K9266" t="s">
        <v>29891</v>
      </c>
      <c r="L9266">
        <v>58</v>
      </c>
      <c r="M9266" t="s">
        <v>5133</v>
      </c>
      <c r="N9266">
        <v>0.57425742574257399</v>
      </c>
      <c r="O9266">
        <v>9.4278283485045508E-3</v>
      </c>
    </row>
    <row r="9267" spans="1:15">
      <c r="A9267" t="s">
        <v>10286</v>
      </c>
      <c r="B9267" t="s">
        <v>23518</v>
      </c>
      <c r="C9267" t="s">
        <v>10287</v>
      </c>
      <c r="D9267">
        <v>28</v>
      </c>
      <c r="E9267">
        <v>787</v>
      </c>
      <c r="F9267">
        <v>103</v>
      </c>
      <c r="G9267">
        <v>7393</v>
      </c>
      <c r="H9267" s="34">
        <v>1.89970669512203E-6</v>
      </c>
      <c r="I9267">
        <v>4.58192925470099E-4</v>
      </c>
      <c r="J9267">
        <v>4.4300624030734999E-4</v>
      </c>
      <c r="K9267" t="s">
        <v>29892</v>
      </c>
      <c r="L9267">
        <v>28</v>
      </c>
      <c r="M9267" t="s">
        <v>5133</v>
      </c>
      <c r="N9267">
        <v>0.27184466019417503</v>
      </c>
      <c r="O9267">
        <v>3.5578144853875497E-2</v>
      </c>
    </row>
    <row r="9268" spans="1:15">
      <c r="A9268" t="s">
        <v>10288</v>
      </c>
      <c r="B9268" t="s">
        <v>23511</v>
      </c>
      <c r="C9268" t="s">
        <v>10289</v>
      </c>
      <c r="D9268">
        <v>2</v>
      </c>
      <c r="E9268">
        <v>6152</v>
      </c>
      <c r="F9268">
        <v>2</v>
      </c>
      <c r="G9268">
        <v>7804</v>
      </c>
      <c r="H9268">
        <v>0.62141708038142995</v>
      </c>
      <c r="I9268">
        <v>0.968912233598893</v>
      </c>
      <c r="J9268">
        <v>0.832812322140707</v>
      </c>
      <c r="K9268" t="s">
        <v>29893</v>
      </c>
      <c r="L9268">
        <v>2</v>
      </c>
      <c r="M9268" t="s">
        <v>2729</v>
      </c>
      <c r="N9268">
        <v>1</v>
      </c>
      <c r="O9268">
        <v>3.2509752925877802E-4</v>
      </c>
    </row>
    <row r="9269" spans="1:15">
      <c r="A9269" t="s">
        <v>10290</v>
      </c>
      <c r="B9269" t="s">
        <v>23518</v>
      </c>
      <c r="C9269" t="s">
        <v>10291</v>
      </c>
      <c r="D9269">
        <v>4</v>
      </c>
      <c r="E9269">
        <v>787</v>
      </c>
      <c r="F9269">
        <v>38</v>
      </c>
      <c r="G9269">
        <v>7393</v>
      </c>
      <c r="H9269">
        <v>0.58721715878792802</v>
      </c>
      <c r="I9269">
        <v>1</v>
      </c>
      <c r="J9269">
        <v>0.966855260484069</v>
      </c>
      <c r="K9269" t="s">
        <v>24211</v>
      </c>
      <c r="L9269">
        <v>4</v>
      </c>
      <c r="M9269" t="s">
        <v>1463</v>
      </c>
      <c r="N9269">
        <v>0.105263157894737</v>
      </c>
      <c r="O9269">
        <v>5.0825921219822103E-3</v>
      </c>
    </row>
    <row r="9270" spans="1:15">
      <c r="A9270" t="s">
        <v>10290</v>
      </c>
      <c r="B9270" t="s">
        <v>23511</v>
      </c>
      <c r="C9270" t="s">
        <v>10291</v>
      </c>
      <c r="D9270">
        <v>39</v>
      </c>
      <c r="E9270">
        <v>6152</v>
      </c>
      <c r="F9270">
        <v>45</v>
      </c>
      <c r="G9270">
        <v>7804</v>
      </c>
      <c r="H9270">
        <v>0.13166687094877999</v>
      </c>
      <c r="I9270">
        <v>0.52142411282813494</v>
      </c>
      <c r="J9270">
        <v>0.44818138440836902</v>
      </c>
      <c r="K9270" t="s">
        <v>24210</v>
      </c>
      <c r="L9270">
        <v>39</v>
      </c>
      <c r="M9270" t="s">
        <v>1463</v>
      </c>
      <c r="N9270">
        <v>0.86666666666666703</v>
      </c>
      <c r="O9270">
        <v>6.3394018205461602E-3</v>
      </c>
    </row>
    <row r="9271" spans="1:15">
      <c r="A9271" t="s">
        <v>10292</v>
      </c>
      <c r="B9271" t="s">
        <v>23518</v>
      </c>
      <c r="C9271" t="s">
        <v>10293</v>
      </c>
      <c r="D9271">
        <v>4</v>
      </c>
      <c r="E9271">
        <v>787</v>
      </c>
      <c r="F9271">
        <v>38</v>
      </c>
      <c r="G9271">
        <v>7393</v>
      </c>
      <c r="H9271">
        <v>0.58721715878792802</v>
      </c>
      <c r="I9271">
        <v>1</v>
      </c>
      <c r="J9271">
        <v>0.966855260484069</v>
      </c>
      <c r="K9271" t="s">
        <v>24211</v>
      </c>
      <c r="L9271">
        <v>4</v>
      </c>
      <c r="M9271" t="s">
        <v>1463</v>
      </c>
      <c r="N9271">
        <v>0.105263157894737</v>
      </c>
      <c r="O9271">
        <v>5.0825921219822103E-3</v>
      </c>
    </row>
    <row r="9272" spans="1:15">
      <c r="A9272" t="s">
        <v>10292</v>
      </c>
      <c r="B9272" t="s">
        <v>23511</v>
      </c>
      <c r="C9272" t="s">
        <v>10293</v>
      </c>
      <c r="D9272">
        <v>39</v>
      </c>
      <c r="E9272">
        <v>6152</v>
      </c>
      <c r="F9272">
        <v>45</v>
      </c>
      <c r="G9272">
        <v>7804</v>
      </c>
      <c r="H9272">
        <v>0.13166687094877999</v>
      </c>
      <c r="I9272">
        <v>0.52142411282813494</v>
      </c>
      <c r="J9272">
        <v>0.44818138440836902</v>
      </c>
      <c r="K9272" t="s">
        <v>24210</v>
      </c>
      <c r="L9272">
        <v>39</v>
      </c>
      <c r="M9272" t="s">
        <v>1463</v>
      </c>
      <c r="N9272">
        <v>0.86666666666666703</v>
      </c>
      <c r="O9272">
        <v>6.3394018205461602E-3</v>
      </c>
    </row>
    <row r="9273" spans="1:15">
      <c r="A9273" t="s">
        <v>10294</v>
      </c>
      <c r="B9273" t="s">
        <v>23518</v>
      </c>
      <c r="C9273" t="s">
        <v>10295</v>
      </c>
      <c r="D9273">
        <v>5</v>
      </c>
      <c r="E9273">
        <v>787</v>
      </c>
      <c r="F9273">
        <v>77</v>
      </c>
      <c r="G9273">
        <v>7393</v>
      </c>
      <c r="H9273">
        <v>0.92391068362664996</v>
      </c>
      <c r="I9273">
        <v>1</v>
      </c>
      <c r="J9273">
        <v>0.966855260484069</v>
      </c>
      <c r="K9273" t="s">
        <v>28626</v>
      </c>
      <c r="L9273">
        <v>5</v>
      </c>
      <c r="M9273" t="s">
        <v>1463</v>
      </c>
      <c r="N9273">
        <v>6.4935064935064901E-2</v>
      </c>
      <c r="O9273">
        <v>6.35324015247776E-3</v>
      </c>
    </row>
    <row r="9274" spans="1:15">
      <c r="A9274" t="s">
        <v>10294</v>
      </c>
      <c r="B9274" t="s">
        <v>23513</v>
      </c>
      <c r="C9274" t="s">
        <v>10295</v>
      </c>
      <c r="D9274">
        <v>3</v>
      </c>
      <c r="E9274">
        <v>535</v>
      </c>
      <c r="F9274">
        <v>86</v>
      </c>
      <c r="G9274">
        <v>8124</v>
      </c>
      <c r="H9274">
        <v>0.92900067570764799</v>
      </c>
      <c r="I9274">
        <v>0.99999999999997702</v>
      </c>
      <c r="J9274">
        <v>0.95041217501583097</v>
      </c>
      <c r="K9274" t="s">
        <v>25181</v>
      </c>
      <c r="L9274">
        <v>3</v>
      </c>
      <c r="M9274" t="s">
        <v>1463</v>
      </c>
      <c r="N9274">
        <v>3.4883720930232599E-2</v>
      </c>
      <c r="O9274">
        <v>5.60747663551402E-3</v>
      </c>
    </row>
    <row r="9275" spans="1:15">
      <c r="A9275" t="s">
        <v>10294</v>
      </c>
      <c r="B9275" t="s">
        <v>23511</v>
      </c>
      <c r="C9275" t="s">
        <v>10295</v>
      </c>
      <c r="D9275">
        <v>75</v>
      </c>
      <c r="E9275">
        <v>6152</v>
      </c>
      <c r="F9275">
        <v>86</v>
      </c>
      <c r="G9275">
        <v>7804</v>
      </c>
      <c r="H9275">
        <v>3.22947956523119E-2</v>
      </c>
      <c r="I9275">
        <v>0.20440384129351999</v>
      </c>
      <c r="J9275">
        <v>0.175691906675428</v>
      </c>
      <c r="K9275" t="s">
        <v>29894</v>
      </c>
      <c r="L9275">
        <v>75</v>
      </c>
      <c r="M9275" t="s">
        <v>1463</v>
      </c>
      <c r="N9275">
        <v>0.87209302325581395</v>
      </c>
      <c r="O9275">
        <v>1.21911573472042E-2</v>
      </c>
    </row>
    <row r="9276" spans="1:15">
      <c r="A9276" t="s">
        <v>10296</v>
      </c>
      <c r="B9276" t="s">
        <v>23513</v>
      </c>
      <c r="C9276" t="s">
        <v>10297</v>
      </c>
      <c r="D9276">
        <v>3</v>
      </c>
      <c r="E9276">
        <v>535</v>
      </c>
      <c r="F9276">
        <v>86</v>
      </c>
      <c r="G9276">
        <v>8124</v>
      </c>
      <c r="H9276">
        <v>0.92900067570764799</v>
      </c>
      <c r="I9276">
        <v>0.99999999999997702</v>
      </c>
      <c r="J9276">
        <v>0.95041217501583097</v>
      </c>
      <c r="K9276" t="s">
        <v>25181</v>
      </c>
      <c r="L9276">
        <v>3</v>
      </c>
      <c r="M9276" t="s">
        <v>1463</v>
      </c>
      <c r="N9276">
        <v>3.4883720930232599E-2</v>
      </c>
      <c r="O9276">
        <v>5.60747663551402E-3</v>
      </c>
    </row>
    <row r="9277" spans="1:15">
      <c r="A9277" t="s">
        <v>10296</v>
      </c>
      <c r="B9277" t="s">
        <v>23511</v>
      </c>
      <c r="C9277" t="s">
        <v>10297</v>
      </c>
      <c r="D9277">
        <v>75</v>
      </c>
      <c r="E9277">
        <v>6152</v>
      </c>
      <c r="F9277">
        <v>86</v>
      </c>
      <c r="G9277">
        <v>7804</v>
      </c>
      <c r="H9277">
        <v>3.22947956523119E-2</v>
      </c>
      <c r="I9277">
        <v>0.20440384129351999</v>
      </c>
      <c r="J9277">
        <v>0.175691906675428</v>
      </c>
      <c r="K9277" t="s">
        <v>29894</v>
      </c>
      <c r="L9277">
        <v>75</v>
      </c>
      <c r="M9277" t="s">
        <v>1463</v>
      </c>
      <c r="N9277">
        <v>0.87209302325581395</v>
      </c>
      <c r="O9277">
        <v>1.21911573472042E-2</v>
      </c>
    </row>
    <row r="9278" spans="1:15">
      <c r="A9278" t="s">
        <v>10296</v>
      </c>
      <c r="B9278" t="s">
        <v>23518</v>
      </c>
      <c r="C9278" t="s">
        <v>10297</v>
      </c>
      <c r="D9278">
        <v>5</v>
      </c>
      <c r="E9278">
        <v>787</v>
      </c>
      <c r="F9278">
        <v>77</v>
      </c>
      <c r="G9278">
        <v>7393</v>
      </c>
      <c r="H9278">
        <v>0.92391068362664996</v>
      </c>
      <c r="I9278">
        <v>1</v>
      </c>
      <c r="J9278">
        <v>0.966855260484069</v>
      </c>
      <c r="K9278" t="s">
        <v>28626</v>
      </c>
      <c r="L9278">
        <v>5</v>
      </c>
      <c r="M9278" t="s">
        <v>1463</v>
      </c>
      <c r="N9278">
        <v>6.4935064935064901E-2</v>
      </c>
      <c r="O9278">
        <v>6.35324015247776E-3</v>
      </c>
    </row>
    <row r="9279" spans="1:15">
      <c r="A9279" t="s">
        <v>10298</v>
      </c>
      <c r="B9279" t="s">
        <v>23511</v>
      </c>
      <c r="C9279" t="s">
        <v>10299</v>
      </c>
      <c r="D9279">
        <v>37</v>
      </c>
      <c r="E9279">
        <v>6152</v>
      </c>
      <c r="F9279">
        <v>42</v>
      </c>
      <c r="G9279">
        <v>7804</v>
      </c>
      <c r="H9279">
        <v>9.4146467235004694E-2</v>
      </c>
      <c r="I9279">
        <v>0.41240615057548502</v>
      </c>
      <c r="J9279">
        <v>0.35447681638836998</v>
      </c>
      <c r="K9279" t="s">
        <v>29895</v>
      </c>
      <c r="L9279">
        <v>37</v>
      </c>
      <c r="M9279" t="s">
        <v>1463</v>
      </c>
      <c r="N9279">
        <v>0.88095238095238104</v>
      </c>
      <c r="O9279">
        <v>6.0143042912873899E-3</v>
      </c>
    </row>
    <row r="9280" spans="1:15">
      <c r="A9280" t="s">
        <v>10298</v>
      </c>
      <c r="B9280" t="s">
        <v>23513</v>
      </c>
      <c r="C9280" t="s">
        <v>10299</v>
      </c>
      <c r="D9280">
        <v>3</v>
      </c>
      <c r="E9280">
        <v>535</v>
      </c>
      <c r="F9280">
        <v>40</v>
      </c>
      <c r="G9280">
        <v>8124</v>
      </c>
      <c r="H9280">
        <v>0.495854370163751</v>
      </c>
      <c r="I9280">
        <v>0.99999999999997702</v>
      </c>
      <c r="J9280">
        <v>0.95041217501583097</v>
      </c>
      <c r="K9280" t="s">
        <v>25181</v>
      </c>
      <c r="L9280">
        <v>3</v>
      </c>
      <c r="M9280" t="s">
        <v>1463</v>
      </c>
      <c r="N9280">
        <v>7.4999999999999997E-2</v>
      </c>
      <c r="O9280">
        <v>5.60747663551402E-3</v>
      </c>
    </row>
    <row r="9281" spans="1:15">
      <c r="A9281" t="s">
        <v>10298</v>
      </c>
      <c r="B9281" t="s">
        <v>23518</v>
      </c>
      <c r="C9281" t="s">
        <v>10299</v>
      </c>
      <c r="D9281">
        <v>1</v>
      </c>
      <c r="E9281">
        <v>787</v>
      </c>
      <c r="F9281">
        <v>40</v>
      </c>
      <c r="G9281">
        <v>7393</v>
      </c>
      <c r="H9281">
        <v>0.98905451344650896</v>
      </c>
      <c r="I9281">
        <v>1</v>
      </c>
      <c r="J9281">
        <v>0.966855260484069</v>
      </c>
      <c r="K9281" t="s">
        <v>25179</v>
      </c>
      <c r="L9281">
        <v>1</v>
      </c>
      <c r="M9281" t="s">
        <v>1463</v>
      </c>
      <c r="N9281">
        <v>2.5000000000000001E-2</v>
      </c>
      <c r="O9281">
        <v>1.27064803049555E-3</v>
      </c>
    </row>
    <row r="9282" spans="1:15">
      <c r="A9282" t="s">
        <v>10300</v>
      </c>
      <c r="B9282" t="s">
        <v>23511</v>
      </c>
      <c r="C9282" t="s">
        <v>10301</v>
      </c>
      <c r="D9282">
        <v>39</v>
      </c>
      <c r="E9282">
        <v>6152</v>
      </c>
      <c r="F9282">
        <v>45</v>
      </c>
      <c r="G9282">
        <v>7804</v>
      </c>
      <c r="H9282">
        <v>0.13166687094877999</v>
      </c>
      <c r="I9282">
        <v>0.52142411282813494</v>
      </c>
      <c r="J9282">
        <v>0.44818138440836902</v>
      </c>
      <c r="K9282" t="s">
        <v>24210</v>
      </c>
      <c r="L9282">
        <v>39</v>
      </c>
      <c r="M9282" t="s">
        <v>1463</v>
      </c>
      <c r="N9282">
        <v>0.86666666666666703</v>
      </c>
      <c r="O9282">
        <v>6.3394018205461602E-3</v>
      </c>
    </row>
    <row r="9283" spans="1:15">
      <c r="A9283" t="s">
        <v>10300</v>
      </c>
      <c r="B9283" t="s">
        <v>23518</v>
      </c>
      <c r="C9283" t="s">
        <v>10301</v>
      </c>
      <c r="D9283">
        <v>4</v>
      </c>
      <c r="E9283">
        <v>787</v>
      </c>
      <c r="F9283">
        <v>38</v>
      </c>
      <c r="G9283">
        <v>7393</v>
      </c>
      <c r="H9283">
        <v>0.58721715878792802</v>
      </c>
      <c r="I9283">
        <v>1</v>
      </c>
      <c r="J9283">
        <v>0.966855260484069</v>
      </c>
      <c r="K9283" t="s">
        <v>24211</v>
      </c>
      <c r="L9283">
        <v>4</v>
      </c>
      <c r="M9283" t="s">
        <v>1463</v>
      </c>
      <c r="N9283">
        <v>0.105263157894737</v>
      </c>
      <c r="O9283">
        <v>5.0825921219822103E-3</v>
      </c>
    </row>
    <row r="9284" spans="1:15">
      <c r="A9284" t="s">
        <v>10302</v>
      </c>
      <c r="B9284" t="s">
        <v>23511</v>
      </c>
      <c r="C9284" t="s">
        <v>10303</v>
      </c>
      <c r="D9284">
        <v>1</v>
      </c>
      <c r="E9284">
        <v>6152</v>
      </c>
      <c r="F9284">
        <v>1</v>
      </c>
      <c r="G9284">
        <v>7804</v>
      </c>
      <c r="H9284">
        <v>0.788313685289595</v>
      </c>
      <c r="I9284">
        <v>0.968912233598893</v>
      </c>
      <c r="J9284">
        <v>0.832812322140707</v>
      </c>
      <c r="K9284" t="s">
        <v>29896</v>
      </c>
      <c r="L9284">
        <v>1</v>
      </c>
      <c r="M9284" t="s">
        <v>1463</v>
      </c>
      <c r="N9284">
        <v>1</v>
      </c>
      <c r="O9284">
        <v>1.6254876462938901E-4</v>
      </c>
    </row>
    <row r="9285" spans="1:15">
      <c r="A9285" t="s">
        <v>10304</v>
      </c>
      <c r="B9285" t="s">
        <v>23511</v>
      </c>
      <c r="C9285" t="s">
        <v>10305</v>
      </c>
      <c r="D9285">
        <v>1</v>
      </c>
      <c r="E9285">
        <v>6152</v>
      </c>
      <c r="F9285">
        <v>1</v>
      </c>
      <c r="G9285">
        <v>7804</v>
      </c>
      <c r="H9285">
        <v>0.788313685289595</v>
      </c>
      <c r="I9285">
        <v>0.968912233598893</v>
      </c>
      <c r="J9285">
        <v>0.832812322140707</v>
      </c>
      <c r="K9285" t="s">
        <v>29896</v>
      </c>
      <c r="L9285">
        <v>1</v>
      </c>
      <c r="M9285" t="s">
        <v>1463</v>
      </c>
      <c r="N9285">
        <v>1</v>
      </c>
      <c r="O9285">
        <v>1.6254876462938901E-4</v>
      </c>
    </row>
    <row r="9286" spans="1:15">
      <c r="A9286" t="s">
        <v>10306</v>
      </c>
      <c r="B9286" t="s">
        <v>23511</v>
      </c>
      <c r="C9286" t="s">
        <v>10307</v>
      </c>
      <c r="D9286">
        <v>1</v>
      </c>
      <c r="E9286">
        <v>6152</v>
      </c>
      <c r="F9286">
        <v>1</v>
      </c>
      <c r="G9286">
        <v>7804</v>
      </c>
      <c r="H9286">
        <v>0.788313685289595</v>
      </c>
      <c r="I9286">
        <v>0.968912233598893</v>
      </c>
      <c r="J9286">
        <v>0.832812322140707</v>
      </c>
      <c r="K9286" t="s">
        <v>29897</v>
      </c>
      <c r="L9286">
        <v>1</v>
      </c>
      <c r="M9286" t="s">
        <v>2729</v>
      </c>
      <c r="N9286">
        <v>1</v>
      </c>
      <c r="O9286">
        <v>1.6254876462938901E-4</v>
      </c>
    </row>
    <row r="9287" spans="1:15">
      <c r="A9287" t="s">
        <v>10308</v>
      </c>
      <c r="B9287" t="s">
        <v>23511</v>
      </c>
      <c r="C9287" t="s">
        <v>10309</v>
      </c>
      <c r="D9287">
        <v>2</v>
      </c>
      <c r="E9287">
        <v>6152</v>
      </c>
      <c r="F9287">
        <v>2</v>
      </c>
      <c r="G9287">
        <v>7804</v>
      </c>
      <c r="H9287">
        <v>0.62141708038142995</v>
      </c>
      <c r="I9287">
        <v>0.968912233598893</v>
      </c>
      <c r="J9287">
        <v>0.832812322140707</v>
      </c>
      <c r="K9287" t="s">
        <v>29898</v>
      </c>
      <c r="L9287">
        <v>2</v>
      </c>
      <c r="M9287" t="s">
        <v>2729</v>
      </c>
      <c r="N9287">
        <v>1</v>
      </c>
      <c r="O9287">
        <v>3.2509752925877802E-4</v>
      </c>
    </row>
    <row r="9288" spans="1:15">
      <c r="A9288" t="s">
        <v>10310</v>
      </c>
      <c r="B9288" t="s">
        <v>23511</v>
      </c>
      <c r="C9288" t="s">
        <v>10311</v>
      </c>
      <c r="D9288">
        <v>2</v>
      </c>
      <c r="E9288">
        <v>6152</v>
      </c>
      <c r="F9288">
        <v>2</v>
      </c>
      <c r="G9288">
        <v>7804</v>
      </c>
      <c r="H9288">
        <v>0.62141708038142995</v>
      </c>
      <c r="I9288">
        <v>0.968912233598893</v>
      </c>
      <c r="J9288">
        <v>0.832812322140707</v>
      </c>
      <c r="K9288" t="s">
        <v>29899</v>
      </c>
      <c r="L9288">
        <v>2</v>
      </c>
      <c r="M9288" t="s">
        <v>2729</v>
      </c>
      <c r="N9288">
        <v>1</v>
      </c>
      <c r="O9288">
        <v>3.2509752925877802E-4</v>
      </c>
    </row>
    <row r="9289" spans="1:15">
      <c r="A9289" t="s">
        <v>10312</v>
      </c>
      <c r="B9289" t="s">
        <v>23511</v>
      </c>
      <c r="C9289" t="s">
        <v>10313</v>
      </c>
      <c r="D9289">
        <v>19</v>
      </c>
      <c r="E9289">
        <v>6152</v>
      </c>
      <c r="F9289">
        <v>19</v>
      </c>
      <c r="G9289">
        <v>7804</v>
      </c>
      <c r="H9289">
        <v>1.08323398552968E-2</v>
      </c>
      <c r="I9289">
        <v>8.7990417388941602E-2</v>
      </c>
      <c r="J9289">
        <v>7.5630693153318704E-2</v>
      </c>
      <c r="K9289" t="s">
        <v>29900</v>
      </c>
      <c r="L9289">
        <v>19</v>
      </c>
      <c r="M9289" t="s">
        <v>2729</v>
      </c>
      <c r="N9289">
        <v>1</v>
      </c>
      <c r="O9289">
        <v>3.0884265279583901E-3</v>
      </c>
    </row>
    <row r="9290" spans="1:15">
      <c r="A9290" t="s">
        <v>10314</v>
      </c>
      <c r="B9290" t="s">
        <v>23511</v>
      </c>
      <c r="C9290" t="s">
        <v>10315</v>
      </c>
      <c r="D9290">
        <v>3</v>
      </c>
      <c r="E9290">
        <v>6152</v>
      </c>
      <c r="F9290">
        <v>3</v>
      </c>
      <c r="G9290">
        <v>7804</v>
      </c>
      <c r="H9290">
        <v>0.489837867770546</v>
      </c>
      <c r="I9290">
        <v>0.96083957126938102</v>
      </c>
      <c r="J9290">
        <v>0.82587360011061495</v>
      </c>
      <c r="K9290" t="s">
        <v>27668</v>
      </c>
      <c r="L9290">
        <v>3</v>
      </c>
      <c r="M9290" t="s">
        <v>2729</v>
      </c>
      <c r="N9290">
        <v>1</v>
      </c>
      <c r="O9290">
        <v>4.8764629388816603E-4</v>
      </c>
    </row>
    <row r="9291" spans="1:15">
      <c r="A9291" t="s">
        <v>10316</v>
      </c>
      <c r="B9291" t="s">
        <v>23513</v>
      </c>
      <c r="C9291" t="s">
        <v>10317</v>
      </c>
      <c r="D9291">
        <v>1</v>
      </c>
      <c r="E9291">
        <v>535</v>
      </c>
      <c r="F9291">
        <v>15</v>
      </c>
      <c r="G9291">
        <v>8124</v>
      </c>
      <c r="H9291">
        <v>0.64039694135216896</v>
      </c>
      <c r="I9291">
        <v>0.99999999999997702</v>
      </c>
      <c r="J9291">
        <v>0.95041217501583097</v>
      </c>
      <c r="K9291" t="s">
        <v>27809</v>
      </c>
      <c r="L9291">
        <v>1</v>
      </c>
      <c r="M9291" t="s">
        <v>2729</v>
      </c>
      <c r="N9291">
        <v>6.6666666666666693E-2</v>
      </c>
      <c r="O9291">
        <v>1.8691588785046699E-3</v>
      </c>
    </row>
    <row r="9292" spans="1:15">
      <c r="A9292" t="s">
        <v>10316</v>
      </c>
      <c r="B9292" t="s">
        <v>23518</v>
      </c>
      <c r="C9292" t="s">
        <v>10317</v>
      </c>
      <c r="D9292">
        <v>1</v>
      </c>
      <c r="E9292">
        <v>787</v>
      </c>
      <c r="F9292">
        <v>15</v>
      </c>
      <c r="G9292">
        <v>7393</v>
      </c>
      <c r="H9292">
        <v>0.81548482306175196</v>
      </c>
      <c r="I9292">
        <v>1</v>
      </c>
      <c r="J9292">
        <v>0.966855260484069</v>
      </c>
      <c r="K9292" t="s">
        <v>29525</v>
      </c>
      <c r="L9292">
        <v>1</v>
      </c>
      <c r="M9292" t="s">
        <v>2729</v>
      </c>
      <c r="N9292">
        <v>6.6666666666666693E-2</v>
      </c>
      <c r="O9292">
        <v>1.27064803049555E-3</v>
      </c>
    </row>
    <row r="9293" spans="1:15">
      <c r="A9293" t="s">
        <v>10316</v>
      </c>
      <c r="B9293" t="s">
        <v>23511</v>
      </c>
      <c r="C9293" t="s">
        <v>10317</v>
      </c>
      <c r="D9293">
        <v>10</v>
      </c>
      <c r="E9293">
        <v>6152</v>
      </c>
      <c r="F9293">
        <v>15</v>
      </c>
      <c r="G9293">
        <v>7804</v>
      </c>
      <c r="H9293">
        <v>0.92284558660120897</v>
      </c>
      <c r="I9293">
        <v>1</v>
      </c>
      <c r="J9293">
        <v>0.85953329234717102</v>
      </c>
      <c r="K9293" t="s">
        <v>29901</v>
      </c>
      <c r="L9293">
        <v>10</v>
      </c>
      <c r="M9293" t="s">
        <v>2729</v>
      </c>
      <c r="N9293">
        <v>0.66666666666666696</v>
      </c>
      <c r="O9293">
        <v>1.62548764629389E-3</v>
      </c>
    </row>
    <row r="9294" spans="1:15">
      <c r="A9294" t="s">
        <v>10318</v>
      </c>
      <c r="B9294" t="s">
        <v>23511</v>
      </c>
      <c r="C9294" t="s">
        <v>10319</v>
      </c>
      <c r="D9294">
        <v>4</v>
      </c>
      <c r="E9294">
        <v>6152</v>
      </c>
      <c r="F9294">
        <v>5</v>
      </c>
      <c r="G9294">
        <v>7804</v>
      </c>
      <c r="H9294">
        <v>0.71320711691885297</v>
      </c>
      <c r="I9294">
        <v>0.968912233598893</v>
      </c>
      <c r="J9294">
        <v>0.832812322140707</v>
      </c>
      <c r="K9294" t="s">
        <v>29902</v>
      </c>
      <c r="L9294">
        <v>4</v>
      </c>
      <c r="M9294" t="s">
        <v>2729</v>
      </c>
      <c r="N9294">
        <v>0.8</v>
      </c>
      <c r="O9294">
        <v>6.5019505851755496E-4</v>
      </c>
    </row>
    <row r="9295" spans="1:15">
      <c r="A9295" t="s">
        <v>10318</v>
      </c>
      <c r="B9295" t="s">
        <v>23518</v>
      </c>
      <c r="C9295" t="s">
        <v>10319</v>
      </c>
      <c r="D9295">
        <v>1</v>
      </c>
      <c r="E9295">
        <v>787</v>
      </c>
      <c r="F9295">
        <v>5</v>
      </c>
      <c r="G9295">
        <v>7393</v>
      </c>
      <c r="H9295">
        <v>0.430466464429208</v>
      </c>
      <c r="I9295">
        <v>1</v>
      </c>
      <c r="J9295">
        <v>0.966855260484069</v>
      </c>
      <c r="K9295" t="s">
        <v>29903</v>
      </c>
      <c r="L9295">
        <v>1</v>
      </c>
      <c r="M9295" t="s">
        <v>2729</v>
      </c>
      <c r="N9295">
        <v>0.2</v>
      </c>
      <c r="O9295">
        <v>1.27064803049555E-3</v>
      </c>
    </row>
    <row r="9296" spans="1:15">
      <c r="A9296" t="s">
        <v>10320</v>
      </c>
      <c r="B9296" t="s">
        <v>23518</v>
      </c>
      <c r="C9296" t="s">
        <v>10321</v>
      </c>
      <c r="D9296">
        <v>1</v>
      </c>
      <c r="E9296">
        <v>787</v>
      </c>
      <c r="F9296">
        <v>1</v>
      </c>
      <c r="G9296">
        <v>7393</v>
      </c>
      <c r="H9296">
        <v>0.106452049235764</v>
      </c>
      <c r="I9296">
        <v>0.63266972740240601</v>
      </c>
      <c r="J9296">
        <v>0.61170005408803896</v>
      </c>
      <c r="K9296" t="s">
        <v>29904</v>
      </c>
      <c r="L9296">
        <v>1</v>
      </c>
      <c r="M9296" t="s">
        <v>5133</v>
      </c>
      <c r="N9296">
        <v>1</v>
      </c>
      <c r="O9296">
        <v>1.27064803049555E-3</v>
      </c>
    </row>
    <row r="9297" spans="1:15">
      <c r="A9297" t="s">
        <v>10322</v>
      </c>
      <c r="B9297" t="s">
        <v>23518</v>
      </c>
      <c r="C9297" t="s">
        <v>10323</v>
      </c>
      <c r="D9297">
        <v>1</v>
      </c>
      <c r="E9297">
        <v>787</v>
      </c>
      <c r="F9297">
        <v>1</v>
      </c>
      <c r="G9297">
        <v>7393</v>
      </c>
      <c r="H9297">
        <v>0.106452049235764</v>
      </c>
      <c r="I9297">
        <v>0.63266972740240601</v>
      </c>
      <c r="J9297">
        <v>0.61170005408803896</v>
      </c>
      <c r="K9297" t="s">
        <v>29904</v>
      </c>
      <c r="L9297">
        <v>1</v>
      </c>
      <c r="M9297" t="s">
        <v>5133</v>
      </c>
      <c r="N9297">
        <v>1</v>
      </c>
      <c r="O9297">
        <v>1.27064803049555E-3</v>
      </c>
    </row>
    <row r="9298" spans="1:15">
      <c r="A9298" t="s">
        <v>10324</v>
      </c>
      <c r="B9298" t="s">
        <v>23518</v>
      </c>
      <c r="C9298" t="s">
        <v>10325</v>
      </c>
      <c r="D9298">
        <v>20</v>
      </c>
      <c r="E9298">
        <v>787</v>
      </c>
      <c r="F9298">
        <v>288</v>
      </c>
      <c r="G9298">
        <v>7393</v>
      </c>
      <c r="H9298">
        <v>0.98877192016228399</v>
      </c>
      <c r="I9298">
        <v>1</v>
      </c>
      <c r="J9298">
        <v>0.966855260484069</v>
      </c>
      <c r="K9298" t="s">
        <v>29905</v>
      </c>
      <c r="L9298">
        <v>20</v>
      </c>
      <c r="M9298" t="s">
        <v>5133</v>
      </c>
      <c r="N9298">
        <v>6.9444444444444406E-2</v>
      </c>
      <c r="O9298">
        <v>2.5412960609911099E-2</v>
      </c>
    </row>
    <row r="9299" spans="1:15">
      <c r="A9299" t="s">
        <v>10324</v>
      </c>
      <c r="B9299" t="s">
        <v>23513</v>
      </c>
      <c r="C9299" t="s">
        <v>10325</v>
      </c>
      <c r="D9299">
        <v>23</v>
      </c>
      <c r="E9299">
        <v>535</v>
      </c>
      <c r="F9299">
        <v>309</v>
      </c>
      <c r="G9299">
        <v>8124</v>
      </c>
      <c r="H9299">
        <v>0.29936079573982799</v>
      </c>
      <c r="I9299">
        <v>0.94546978867601805</v>
      </c>
      <c r="J9299">
        <v>0.89858599826735297</v>
      </c>
      <c r="K9299" t="s">
        <v>25735</v>
      </c>
      <c r="L9299">
        <v>23</v>
      </c>
      <c r="M9299" t="s">
        <v>5133</v>
      </c>
      <c r="N9299">
        <v>7.4433656957928807E-2</v>
      </c>
      <c r="O9299">
        <v>4.2990654205607499E-2</v>
      </c>
    </row>
    <row r="9300" spans="1:15">
      <c r="A9300" t="s">
        <v>10324</v>
      </c>
      <c r="B9300" t="s">
        <v>23511</v>
      </c>
      <c r="C9300" t="s">
        <v>10325</v>
      </c>
      <c r="D9300">
        <v>254</v>
      </c>
      <c r="E9300">
        <v>6152</v>
      </c>
      <c r="F9300">
        <v>309</v>
      </c>
      <c r="G9300">
        <v>7804</v>
      </c>
      <c r="H9300">
        <v>7.7499685547881794E-2</v>
      </c>
      <c r="I9300">
        <v>0.36629112060436703</v>
      </c>
      <c r="J9300">
        <v>0.31483941285060602</v>
      </c>
      <c r="K9300" t="s">
        <v>29906</v>
      </c>
      <c r="L9300">
        <v>254</v>
      </c>
      <c r="M9300" t="s">
        <v>5133</v>
      </c>
      <c r="N9300">
        <v>0.82200647249190895</v>
      </c>
      <c r="O9300">
        <v>4.1287386215864801E-2</v>
      </c>
    </row>
    <row r="9301" spans="1:15">
      <c r="A9301" t="s">
        <v>10326</v>
      </c>
      <c r="B9301" t="s">
        <v>23518</v>
      </c>
      <c r="C9301" t="s">
        <v>10327</v>
      </c>
      <c r="D9301">
        <v>1</v>
      </c>
      <c r="E9301">
        <v>787</v>
      </c>
      <c r="F9301">
        <v>1</v>
      </c>
      <c r="G9301">
        <v>7393</v>
      </c>
      <c r="H9301">
        <v>0.106452049235764</v>
      </c>
      <c r="I9301">
        <v>0.63266972740240601</v>
      </c>
      <c r="J9301">
        <v>0.61170005408803896</v>
      </c>
      <c r="K9301" t="s">
        <v>25705</v>
      </c>
      <c r="L9301">
        <v>1</v>
      </c>
      <c r="M9301" t="s">
        <v>5133</v>
      </c>
      <c r="N9301">
        <v>1</v>
      </c>
      <c r="O9301">
        <v>1.27064803049555E-3</v>
      </c>
    </row>
    <row r="9302" spans="1:15">
      <c r="A9302" t="s">
        <v>10328</v>
      </c>
      <c r="B9302" t="s">
        <v>23511</v>
      </c>
      <c r="C9302" t="s">
        <v>10329</v>
      </c>
      <c r="D9302">
        <v>1</v>
      </c>
      <c r="E9302">
        <v>6152</v>
      </c>
      <c r="F9302">
        <v>1</v>
      </c>
      <c r="G9302">
        <v>7804</v>
      </c>
      <c r="H9302">
        <v>0.788313685289595</v>
      </c>
      <c r="I9302">
        <v>0.968912233598893</v>
      </c>
      <c r="J9302">
        <v>0.832812322140707</v>
      </c>
      <c r="K9302" t="s">
        <v>24529</v>
      </c>
      <c r="L9302">
        <v>1</v>
      </c>
      <c r="M9302" t="s">
        <v>5133</v>
      </c>
      <c r="N9302">
        <v>1</v>
      </c>
      <c r="O9302">
        <v>1.6254876462938901E-4</v>
      </c>
    </row>
    <row r="9303" spans="1:15">
      <c r="A9303" t="s">
        <v>10330</v>
      </c>
      <c r="B9303" t="s">
        <v>23511</v>
      </c>
      <c r="C9303" t="s">
        <v>10331</v>
      </c>
      <c r="D9303">
        <v>1</v>
      </c>
      <c r="E9303">
        <v>6152</v>
      </c>
      <c r="F9303">
        <v>1</v>
      </c>
      <c r="G9303">
        <v>7804</v>
      </c>
      <c r="H9303">
        <v>0.788313685289595</v>
      </c>
      <c r="I9303">
        <v>0.968912233598893</v>
      </c>
      <c r="J9303">
        <v>0.832812322140707</v>
      </c>
      <c r="K9303" t="s">
        <v>29907</v>
      </c>
      <c r="L9303">
        <v>1</v>
      </c>
      <c r="M9303" t="s">
        <v>2729</v>
      </c>
      <c r="N9303">
        <v>1</v>
      </c>
      <c r="O9303">
        <v>1.6254876462938901E-4</v>
      </c>
    </row>
    <row r="9304" spans="1:15">
      <c r="A9304" t="s">
        <v>10332</v>
      </c>
      <c r="B9304" t="s">
        <v>23511</v>
      </c>
      <c r="C9304" t="s">
        <v>10333</v>
      </c>
      <c r="D9304">
        <v>3</v>
      </c>
      <c r="E9304">
        <v>6152</v>
      </c>
      <c r="F9304">
        <v>3</v>
      </c>
      <c r="G9304">
        <v>7804</v>
      </c>
      <c r="H9304">
        <v>0.489837867770546</v>
      </c>
      <c r="I9304">
        <v>0.96083957126938102</v>
      </c>
      <c r="J9304">
        <v>0.82587360011061495</v>
      </c>
      <c r="K9304" t="s">
        <v>29837</v>
      </c>
      <c r="L9304">
        <v>3</v>
      </c>
      <c r="M9304" t="s">
        <v>5133</v>
      </c>
      <c r="N9304">
        <v>1</v>
      </c>
      <c r="O9304">
        <v>4.8764629388816603E-4</v>
      </c>
    </row>
    <row r="9305" spans="1:15">
      <c r="A9305" t="s">
        <v>10334</v>
      </c>
      <c r="B9305" t="s">
        <v>23518</v>
      </c>
      <c r="C9305" t="s">
        <v>10335</v>
      </c>
      <c r="D9305">
        <v>1</v>
      </c>
      <c r="E9305">
        <v>787</v>
      </c>
      <c r="F9305">
        <v>16</v>
      </c>
      <c r="G9305">
        <v>7393</v>
      </c>
      <c r="H9305">
        <v>0.83516677538628503</v>
      </c>
      <c r="I9305">
        <v>1</v>
      </c>
      <c r="J9305">
        <v>0.966855260484069</v>
      </c>
      <c r="K9305" t="s">
        <v>29148</v>
      </c>
      <c r="L9305">
        <v>1</v>
      </c>
      <c r="M9305" t="s">
        <v>5133</v>
      </c>
      <c r="N9305">
        <v>6.25E-2</v>
      </c>
      <c r="O9305">
        <v>1.27064803049555E-3</v>
      </c>
    </row>
    <row r="9306" spans="1:15">
      <c r="A9306" t="s">
        <v>10334</v>
      </c>
      <c r="B9306" t="s">
        <v>23513</v>
      </c>
      <c r="C9306" t="s">
        <v>10335</v>
      </c>
      <c r="D9306">
        <v>2</v>
      </c>
      <c r="E9306">
        <v>535</v>
      </c>
      <c r="F9306">
        <v>17</v>
      </c>
      <c r="G9306">
        <v>8124</v>
      </c>
      <c r="H9306">
        <v>0.30951995937748999</v>
      </c>
      <c r="I9306">
        <v>0.96185933942670199</v>
      </c>
      <c r="J9306">
        <v>0.91416282684384298</v>
      </c>
      <c r="K9306" t="s">
        <v>29908</v>
      </c>
      <c r="L9306">
        <v>2</v>
      </c>
      <c r="M9306" t="s">
        <v>5133</v>
      </c>
      <c r="N9306">
        <v>0.11764705882352899</v>
      </c>
      <c r="O9306">
        <v>3.7383177570093499E-3</v>
      </c>
    </row>
    <row r="9307" spans="1:15">
      <c r="A9307" t="s">
        <v>10334</v>
      </c>
      <c r="B9307" t="s">
        <v>23511</v>
      </c>
      <c r="C9307" t="s">
        <v>10335</v>
      </c>
      <c r="D9307">
        <v>14</v>
      </c>
      <c r="E9307">
        <v>6152</v>
      </c>
      <c r="F9307">
        <v>17</v>
      </c>
      <c r="G9307">
        <v>7804</v>
      </c>
      <c r="H9307">
        <v>0.50030281484376005</v>
      </c>
      <c r="I9307">
        <v>0.968912233598893</v>
      </c>
      <c r="J9307">
        <v>0.832812322140707</v>
      </c>
      <c r="K9307" t="s">
        <v>29909</v>
      </c>
      <c r="L9307">
        <v>14</v>
      </c>
      <c r="M9307" t="s">
        <v>5133</v>
      </c>
      <c r="N9307">
        <v>0.82352941176470595</v>
      </c>
      <c r="O9307">
        <v>2.2756827048114399E-3</v>
      </c>
    </row>
    <row r="9308" spans="1:15">
      <c r="A9308" t="s">
        <v>10336</v>
      </c>
      <c r="B9308" t="s">
        <v>23511</v>
      </c>
      <c r="C9308" t="s">
        <v>10337</v>
      </c>
      <c r="D9308">
        <v>9</v>
      </c>
      <c r="E9308">
        <v>6152</v>
      </c>
      <c r="F9308">
        <v>10</v>
      </c>
      <c r="G9308">
        <v>7804</v>
      </c>
      <c r="H9308">
        <v>0.341392875758884</v>
      </c>
      <c r="I9308">
        <v>0.87709103910391695</v>
      </c>
      <c r="J9308">
        <v>0.75388894852919097</v>
      </c>
      <c r="K9308" t="s">
        <v>29910</v>
      </c>
      <c r="L9308">
        <v>9</v>
      </c>
      <c r="M9308" t="s">
        <v>2729</v>
      </c>
      <c r="N9308">
        <v>0.9</v>
      </c>
      <c r="O9308">
        <v>1.4629388816645001E-3</v>
      </c>
    </row>
    <row r="9309" spans="1:15">
      <c r="A9309" t="s">
        <v>10336</v>
      </c>
      <c r="B9309" t="s">
        <v>23513</v>
      </c>
      <c r="C9309" t="s">
        <v>10337</v>
      </c>
      <c r="D9309">
        <v>1</v>
      </c>
      <c r="E9309">
        <v>535</v>
      </c>
      <c r="F9309">
        <v>10</v>
      </c>
      <c r="G9309">
        <v>8124</v>
      </c>
      <c r="H9309">
        <v>0.494202526653369</v>
      </c>
      <c r="I9309">
        <v>0.99999999999997702</v>
      </c>
      <c r="J9309">
        <v>0.95041217501583097</v>
      </c>
      <c r="K9309" t="s">
        <v>29911</v>
      </c>
      <c r="L9309">
        <v>1</v>
      </c>
      <c r="M9309" t="s">
        <v>2729</v>
      </c>
      <c r="N9309">
        <v>0.1</v>
      </c>
      <c r="O9309">
        <v>1.8691588785046699E-3</v>
      </c>
    </row>
    <row r="9310" spans="1:15">
      <c r="A9310" t="s">
        <v>10338</v>
      </c>
      <c r="B9310" t="s">
        <v>23513</v>
      </c>
      <c r="C9310" t="s">
        <v>10339</v>
      </c>
      <c r="D9310">
        <v>2</v>
      </c>
      <c r="E9310">
        <v>535</v>
      </c>
      <c r="F9310">
        <v>25</v>
      </c>
      <c r="G9310">
        <v>8124</v>
      </c>
      <c r="H9310">
        <v>0.49719365521358</v>
      </c>
      <c r="I9310">
        <v>0.99999999999997702</v>
      </c>
      <c r="J9310">
        <v>0.95041217501583097</v>
      </c>
      <c r="K9310" t="s">
        <v>29912</v>
      </c>
      <c r="L9310">
        <v>2</v>
      </c>
      <c r="M9310" t="s">
        <v>5133</v>
      </c>
      <c r="N9310">
        <v>0.08</v>
      </c>
      <c r="O9310">
        <v>3.7383177570093499E-3</v>
      </c>
    </row>
    <row r="9311" spans="1:15">
      <c r="A9311" t="s">
        <v>10338</v>
      </c>
      <c r="B9311" t="s">
        <v>23511</v>
      </c>
      <c r="C9311" t="s">
        <v>10339</v>
      </c>
      <c r="D9311">
        <v>18</v>
      </c>
      <c r="E9311">
        <v>6152</v>
      </c>
      <c r="F9311">
        <v>25</v>
      </c>
      <c r="G9311">
        <v>7804</v>
      </c>
      <c r="H9311">
        <v>0.85976280782922199</v>
      </c>
      <c r="I9311">
        <v>1</v>
      </c>
      <c r="J9311">
        <v>0.85953329234717102</v>
      </c>
      <c r="K9311" t="s">
        <v>29913</v>
      </c>
      <c r="L9311">
        <v>18</v>
      </c>
      <c r="M9311" t="s">
        <v>5133</v>
      </c>
      <c r="N9311">
        <v>0.72</v>
      </c>
      <c r="O9311">
        <v>2.9258777633290002E-3</v>
      </c>
    </row>
    <row r="9312" spans="1:15">
      <c r="A9312" t="s">
        <v>10338</v>
      </c>
      <c r="B9312" t="s">
        <v>23518</v>
      </c>
      <c r="C9312" t="s">
        <v>10339</v>
      </c>
      <c r="D9312">
        <v>5</v>
      </c>
      <c r="E9312">
        <v>787</v>
      </c>
      <c r="F9312">
        <v>26</v>
      </c>
      <c r="G9312">
        <v>7393</v>
      </c>
      <c r="H9312">
        <v>0.13591641531923801</v>
      </c>
      <c r="I9312">
        <v>0.734130643124697</v>
      </c>
      <c r="J9312">
        <v>0.70979807418766605</v>
      </c>
      <c r="K9312" t="s">
        <v>29914</v>
      </c>
      <c r="L9312">
        <v>5</v>
      </c>
      <c r="M9312" t="s">
        <v>5133</v>
      </c>
      <c r="N9312">
        <v>0.19230769230769201</v>
      </c>
      <c r="O9312">
        <v>6.35324015247776E-3</v>
      </c>
    </row>
    <row r="9313" spans="1:15">
      <c r="A9313" t="s">
        <v>10340</v>
      </c>
      <c r="B9313" t="s">
        <v>23518</v>
      </c>
      <c r="C9313" t="s">
        <v>10341</v>
      </c>
      <c r="D9313">
        <v>2</v>
      </c>
      <c r="E9313">
        <v>787</v>
      </c>
      <c r="F9313">
        <v>6</v>
      </c>
      <c r="G9313">
        <v>7393</v>
      </c>
      <c r="H9313">
        <v>0.127121247527331</v>
      </c>
      <c r="I9313">
        <v>0.70232558016992197</v>
      </c>
      <c r="J9313">
        <v>0.67904718175981504</v>
      </c>
      <c r="K9313" t="s">
        <v>29752</v>
      </c>
      <c r="L9313">
        <v>2</v>
      </c>
      <c r="M9313" t="s">
        <v>5133</v>
      </c>
      <c r="N9313">
        <v>0.33333333333333298</v>
      </c>
      <c r="O9313">
        <v>2.5412960609911099E-3</v>
      </c>
    </row>
    <row r="9314" spans="1:15">
      <c r="A9314" t="s">
        <v>10340</v>
      </c>
      <c r="B9314" t="s">
        <v>23513</v>
      </c>
      <c r="C9314" t="s">
        <v>10341</v>
      </c>
      <c r="D9314">
        <v>2</v>
      </c>
      <c r="E9314">
        <v>535</v>
      </c>
      <c r="F9314">
        <v>6</v>
      </c>
      <c r="G9314">
        <v>8124</v>
      </c>
      <c r="H9314">
        <v>5.4382802179337199E-2</v>
      </c>
      <c r="I9314">
        <v>0.448760549738495</v>
      </c>
      <c r="J9314">
        <v>0.42650749013827299</v>
      </c>
      <c r="K9314" t="s">
        <v>29912</v>
      </c>
      <c r="L9314">
        <v>2</v>
      </c>
      <c r="M9314" t="s">
        <v>5133</v>
      </c>
      <c r="N9314">
        <v>0.33333333333333298</v>
      </c>
      <c r="O9314">
        <v>3.7383177570093499E-3</v>
      </c>
    </row>
    <row r="9315" spans="1:15">
      <c r="A9315" t="s">
        <v>10340</v>
      </c>
      <c r="B9315" t="s">
        <v>23511</v>
      </c>
      <c r="C9315" t="s">
        <v>10341</v>
      </c>
      <c r="D9315">
        <v>2</v>
      </c>
      <c r="E9315">
        <v>6152</v>
      </c>
      <c r="F9315">
        <v>6</v>
      </c>
      <c r="G9315">
        <v>7804</v>
      </c>
      <c r="H9315">
        <v>0.99790841233866701</v>
      </c>
      <c r="I9315">
        <v>1</v>
      </c>
      <c r="J9315">
        <v>0.85953329234717102</v>
      </c>
      <c r="K9315" t="s">
        <v>29915</v>
      </c>
      <c r="L9315">
        <v>2</v>
      </c>
      <c r="M9315" t="s">
        <v>5133</v>
      </c>
      <c r="N9315">
        <v>0.33333333333333298</v>
      </c>
      <c r="O9315">
        <v>3.2509752925877802E-4</v>
      </c>
    </row>
    <row r="9316" spans="1:15">
      <c r="A9316" t="s">
        <v>10342</v>
      </c>
      <c r="B9316" t="s">
        <v>23513</v>
      </c>
      <c r="C9316" t="s">
        <v>10343</v>
      </c>
      <c r="D9316">
        <v>1</v>
      </c>
      <c r="E9316">
        <v>535</v>
      </c>
      <c r="F9316">
        <v>19</v>
      </c>
      <c r="G9316">
        <v>8124</v>
      </c>
      <c r="H9316">
        <v>0.72632654610035197</v>
      </c>
      <c r="I9316">
        <v>0.99999999999997702</v>
      </c>
      <c r="J9316">
        <v>0.95041217501583097</v>
      </c>
      <c r="K9316" t="s">
        <v>29763</v>
      </c>
      <c r="L9316">
        <v>1</v>
      </c>
      <c r="M9316" t="s">
        <v>5133</v>
      </c>
      <c r="N9316">
        <v>5.2631578947368397E-2</v>
      </c>
      <c r="O9316">
        <v>1.8691588785046699E-3</v>
      </c>
    </row>
    <row r="9317" spans="1:15">
      <c r="A9317" t="s">
        <v>10342</v>
      </c>
      <c r="B9317" t="s">
        <v>23518</v>
      </c>
      <c r="C9317" t="s">
        <v>10343</v>
      </c>
      <c r="D9317">
        <v>3</v>
      </c>
      <c r="E9317">
        <v>787</v>
      </c>
      <c r="F9317">
        <v>20</v>
      </c>
      <c r="G9317">
        <v>7393</v>
      </c>
      <c r="H9317">
        <v>0.35995884913735199</v>
      </c>
      <c r="I9317">
        <v>1</v>
      </c>
      <c r="J9317">
        <v>0.966855260484069</v>
      </c>
      <c r="K9317" t="s">
        <v>29916</v>
      </c>
      <c r="L9317">
        <v>3</v>
      </c>
      <c r="M9317" t="s">
        <v>5133</v>
      </c>
      <c r="N9317">
        <v>0.15</v>
      </c>
      <c r="O9317">
        <v>3.8119440914866601E-3</v>
      </c>
    </row>
    <row r="9318" spans="1:15">
      <c r="A9318" t="s">
        <v>10342</v>
      </c>
      <c r="B9318" t="s">
        <v>23511</v>
      </c>
      <c r="C9318" t="s">
        <v>10343</v>
      </c>
      <c r="D9318">
        <v>15</v>
      </c>
      <c r="E9318">
        <v>6152</v>
      </c>
      <c r="F9318">
        <v>19</v>
      </c>
      <c r="G9318">
        <v>7804</v>
      </c>
      <c r="H9318">
        <v>0.62495457453607595</v>
      </c>
      <c r="I9318">
        <v>0.968912233598893</v>
      </c>
      <c r="J9318">
        <v>0.832812322140707</v>
      </c>
      <c r="K9318" t="s">
        <v>29917</v>
      </c>
      <c r="L9318">
        <v>15</v>
      </c>
      <c r="M9318" t="s">
        <v>5133</v>
      </c>
      <c r="N9318">
        <v>0.78947368421052599</v>
      </c>
      <c r="O9318">
        <v>2.4382314694408299E-3</v>
      </c>
    </row>
    <row r="9319" spans="1:15">
      <c r="A9319" t="s">
        <v>10344</v>
      </c>
      <c r="B9319" t="s">
        <v>23513</v>
      </c>
      <c r="C9319" t="s">
        <v>10345</v>
      </c>
      <c r="D9319">
        <v>15</v>
      </c>
      <c r="E9319">
        <v>535</v>
      </c>
      <c r="F9319">
        <v>173</v>
      </c>
      <c r="G9319">
        <v>8124</v>
      </c>
      <c r="H9319">
        <v>0.16647651797700699</v>
      </c>
      <c r="I9319">
        <v>0.75508452473579202</v>
      </c>
      <c r="J9319">
        <v>0.71764152547495597</v>
      </c>
      <c r="K9319" t="s">
        <v>25979</v>
      </c>
      <c r="L9319">
        <v>15</v>
      </c>
      <c r="M9319" t="s">
        <v>5133</v>
      </c>
      <c r="N9319">
        <v>8.6705202312138699E-2</v>
      </c>
      <c r="O9319">
        <v>2.80373831775701E-2</v>
      </c>
    </row>
    <row r="9320" spans="1:15">
      <c r="A9320" t="s">
        <v>10344</v>
      </c>
      <c r="B9320" t="s">
        <v>23511</v>
      </c>
      <c r="C9320" t="s">
        <v>10345</v>
      </c>
      <c r="D9320">
        <v>133</v>
      </c>
      <c r="E9320">
        <v>6152</v>
      </c>
      <c r="F9320">
        <v>168</v>
      </c>
      <c r="G9320">
        <v>7804</v>
      </c>
      <c r="H9320">
        <v>0.502215309354059</v>
      </c>
      <c r="I9320">
        <v>0.968912233598893</v>
      </c>
      <c r="J9320">
        <v>0.832812322140707</v>
      </c>
      <c r="K9320" t="s">
        <v>29918</v>
      </c>
      <c r="L9320">
        <v>133</v>
      </c>
      <c r="M9320" t="s">
        <v>5133</v>
      </c>
      <c r="N9320">
        <v>0.79166666666666696</v>
      </c>
      <c r="O9320">
        <v>2.1618985695708699E-2</v>
      </c>
    </row>
    <row r="9321" spans="1:15">
      <c r="A9321" t="s">
        <v>10344</v>
      </c>
      <c r="B9321" t="s">
        <v>23518</v>
      </c>
      <c r="C9321" t="s">
        <v>10345</v>
      </c>
      <c r="D9321">
        <v>23</v>
      </c>
      <c r="E9321">
        <v>787</v>
      </c>
      <c r="F9321">
        <v>157</v>
      </c>
      <c r="G9321">
        <v>7393</v>
      </c>
      <c r="H9321">
        <v>6.9598327487491396E-2</v>
      </c>
      <c r="I9321">
        <v>0.63266972740240601</v>
      </c>
      <c r="J9321">
        <v>0.61170005408803896</v>
      </c>
      <c r="K9321" t="s">
        <v>29919</v>
      </c>
      <c r="L9321">
        <v>23</v>
      </c>
      <c r="M9321" t="s">
        <v>5133</v>
      </c>
      <c r="N9321">
        <v>0.146496815286624</v>
      </c>
      <c r="O9321">
        <v>2.92249047013977E-2</v>
      </c>
    </row>
    <row r="9322" spans="1:15">
      <c r="A9322" t="s">
        <v>10346</v>
      </c>
      <c r="B9322" t="s">
        <v>23513</v>
      </c>
      <c r="C9322" t="s">
        <v>10347</v>
      </c>
      <c r="D9322">
        <v>1</v>
      </c>
      <c r="E9322">
        <v>535</v>
      </c>
      <c r="F9322">
        <v>16</v>
      </c>
      <c r="G9322">
        <v>8124</v>
      </c>
      <c r="H9322">
        <v>0.66412214006675596</v>
      </c>
      <c r="I9322">
        <v>0.99999999999997702</v>
      </c>
      <c r="J9322">
        <v>0.95041217501583097</v>
      </c>
      <c r="K9322" t="s">
        <v>24165</v>
      </c>
      <c r="L9322">
        <v>1</v>
      </c>
      <c r="M9322" t="s">
        <v>5133</v>
      </c>
      <c r="N9322">
        <v>6.25E-2</v>
      </c>
      <c r="O9322">
        <v>1.8691588785046699E-3</v>
      </c>
    </row>
    <row r="9323" spans="1:15">
      <c r="A9323" t="s">
        <v>10346</v>
      </c>
      <c r="B9323" t="s">
        <v>23511</v>
      </c>
      <c r="C9323" t="s">
        <v>10347</v>
      </c>
      <c r="D9323">
        <v>6</v>
      </c>
      <c r="E9323">
        <v>6152</v>
      </c>
      <c r="F9323">
        <v>8</v>
      </c>
      <c r="G9323">
        <v>7804</v>
      </c>
      <c r="H9323">
        <v>0.77072248517942499</v>
      </c>
      <c r="I9323">
        <v>0.968912233598893</v>
      </c>
      <c r="J9323">
        <v>0.832812322140707</v>
      </c>
      <c r="K9323" t="s">
        <v>29920</v>
      </c>
      <c r="L9323">
        <v>6</v>
      </c>
      <c r="M9323" t="s">
        <v>5133</v>
      </c>
      <c r="N9323">
        <v>0.75</v>
      </c>
      <c r="O9323">
        <v>9.7529258777633303E-4</v>
      </c>
    </row>
    <row r="9324" spans="1:15">
      <c r="A9324" t="s">
        <v>10346</v>
      </c>
      <c r="B9324" t="s">
        <v>23518</v>
      </c>
      <c r="C9324" t="s">
        <v>10347</v>
      </c>
      <c r="D9324">
        <v>1</v>
      </c>
      <c r="E9324">
        <v>787</v>
      </c>
      <c r="F9324">
        <v>4</v>
      </c>
      <c r="G9324">
        <v>7393</v>
      </c>
      <c r="H9324">
        <v>0.362574478289521</v>
      </c>
      <c r="I9324">
        <v>1</v>
      </c>
      <c r="J9324">
        <v>0.966855260484069</v>
      </c>
      <c r="K9324" t="s">
        <v>25179</v>
      </c>
      <c r="L9324">
        <v>1</v>
      </c>
      <c r="M9324" t="s">
        <v>5133</v>
      </c>
      <c r="N9324">
        <v>0.25</v>
      </c>
      <c r="O9324">
        <v>1.27064803049555E-3</v>
      </c>
    </row>
    <row r="9325" spans="1:15">
      <c r="A9325" t="s">
        <v>10348</v>
      </c>
      <c r="B9325" t="s">
        <v>23511</v>
      </c>
      <c r="C9325" t="s">
        <v>10349</v>
      </c>
      <c r="D9325">
        <v>2</v>
      </c>
      <c r="E9325">
        <v>6152</v>
      </c>
      <c r="F9325">
        <v>2</v>
      </c>
      <c r="G9325">
        <v>7804</v>
      </c>
      <c r="H9325">
        <v>0.62141708038142995</v>
      </c>
      <c r="I9325">
        <v>0.968912233598893</v>
      </c>
      <c r="J9325">
        <v>0.832812322140707</v>
      </c>
      <c r="K9325" t="s">
        <v>29921</v>
      </c>
      <c r="L9325">
        <v>2</v>
      </c>
      <c r="M9325" t="s">
        <v>5133</v>
      </c>
      <c r="N9325">
        <v>1</v>
      </c>
      <c r="O9325">
        <v>3.2509752925877802E-4</v>
      </c>
    </row>
    <row r="9326" spans="1:15">
      <c r="A9326" t="s">
        <v>10350</v>
      </c>
      <c r="B9326" t="s">
        <v>23511</v>
      </c>
      <c r="C9326" t="s">
        <v>10351</v>
      </c>
      <c r="D9326">
        <v>8</v>
      </c>
      <c r="E9326">
        <v>6152</v>
      </c>
      <c r="F9326">
        <v>10</v>
      </c>
      <c r="G9326">
        <v>7804</v>
      </c>
      <c r="H9326">
        <v>0.64231594183968699</v>
      </c>
      <c r="I9326">
        <v>0.968912233598893</v>
      </c>
      <c r="J9326">
        <v>0.832812322140707</v>
      </c>
      <c r="K9326" t="s">
        <v>29922</v>
      </c>
      <c r="L9326">
        <v>8</v>
      </c>
      <c r="M9326" t="s">
        <v>1463</v>
      </c>
      <c r="N9326">
        <v>0.8</v>
      </c>
      <c r="O9326">
        <v>1.3003901170351099E-3</v>
      </c>
    </row>
    <row r="9327" spans="1:15">
      <c r="A9327" t="s">
        <v>10350</v>
      </c>
      <c r="B9327" t="s">
        <v>23513</v>
      </c>
      <c r="C9327" t="s">
        <v>10351</v>
      </c>
      <c r="D9327">
        <v>1</v>
      </c>
      <c r="E9327">
        <v>535</v>
      </c>
      <c r="F9327">
        <v>10</v>
      </c>
      <c r="G9327">
        <v>8124</v>
      </c>
      <c r="H9327">
        <v>0.494202526653369</v>
      </c>
      <c r="I9327">
        <v>0.99999999999997702</v>
      </c>
      <c r="J9327">
        <v>0.95041217501583097</v>
      </c>
      <c r="K9327" t="s">
        <v>28640</v>
      </c>
      <c r="L9327">
        <v>1</v>
      </c>
      <c r="M9327" t="s">
        <v>1463</v>
      </c>
      <c r="N9327">
        <v>0.1</v>
      </c>
      <c r="O9327">
        <v>1.8691588785046699E-3</v>
      </c>
    </row>
    <row r="9328" spans="1:15">
      <c r="A9328" t="s">
        <v>10350</v>
      </c>
      <c r="B9328" t="s">
        <v>23518</v>
      </c>
      <c r="C9328" t="s">
        <v>10351</v>
      </c>
      <c r="D9328">
        <v>1</v>
      </c>
      <c r="E9328">
        <v>787</v>
      </c>
      <c r="F9328">
        <v>10</v>
      </c>
      <c r="G9328">
        <v>7393</v>
      </c>
      <c r="H9328">
        <v>0.67576236969544701</v>
      </c>
      <c r="I9328">
        <v>1</v>
      </c>
      <c r="J9328">
        <v>0.966855260484069</v>
      </c>
      <c r="K9328" t="s">
        <v>26621</v>
      </c>
      <c r="L9328">
        <v>1</v>
      </c>
      <c r="M9328" t="s">
        <v>1463</v>
      </c>
      <c r="N9328">
        <v>0.1</v>
      </c>
      <c r="O9328">
        <v>1.27064803049555E-3</v>
      </c>
    </row>
    <row r="9329" spans="1:15">
      <c r="A9329" t="s">
        <v>10352</v>
      </c>
      <c r="B9329" t="s">
        <v>23511</v>
      </c>
      <c r="C9329" t="s">
        <v>10353</v>
      </c>
      <c r="D9329">
        <v>2</v>
      </c>
      <c r="E9329">
        <v>6152</v>
      </c>
      <c r="F9329">
        <v>2</v>
      </c>
      <c r="G9329">
        <v>7804</v>
      </c>
      <c r="H9329">
        <v>0.62141708038142995</v>
      </c>
      <c r="I9329">
        <v>0.968912233598893</v>
      </c>
      <c r="J9329">
        <v>0.832812322140707</v>
      </c>
      <c r="K9329" t="s">
        <v>29923</v>
      </c>
      <c r="L9329">
        <v>2</v>
      </c>
      <c r="M9329" t="s">
        <v>1463</v>
      </c>
      <c r="N9329">
        <v>1</v>
      </c>
      <c r="O9329">
        <v>3.2509752925877802E-4</v>
      </c>
    </row>
    <row r="9330" spans="1:15">
      <c r="A9330" t="s">
        <v>10354</v>
      </c>
      <c r="B9330" t="s">
        <v>23511</v>
      </c>
      <c r="C9330" t="s">
        <v>10355</v>
      </c>
      <c r="D9330">
        <v>3</v>
      </c>
      <c r="E9330">
        <v>6152</v>
      </c>
      <c r="F9330">
        <v>4</v>
      </c>
      <c r="G9330">
        <v>7804</v>
      </c>
      <c r="H9330">
        <v>0.80103341611958101</v>
      </c>
      <c r="I9330">
        <v>0.968912233598893</v>
      </c>
      <c r="J9330">
        <v>0.832812322140707</v>
      </c>
      <c r="K9330" t="s">
        <v>29924</v>
      </c>
      <c r="L9330">
        <v>3</v>
      </c>
      <c r="M9330" t="s">
        <v>2729</v>
      </c>
      <c r="N9330">
        <v>0.75</v>
      </c>
      <c r="O9330">
        <v>4.8764629388816603E-4</v>
      </c>
    </row>
    <row r="9331" spans="1:15">
      <c r="A9331" t="s">
        <v>10354</v>
      </c>
      <c r="B9331" t="s">
        <v>23518</v>
      </c>
      <c r="C9331" t="s">
        <v>10355</v>
      </c>
      <c r="D9331">
        <v>1</v>
      </c>
      <c r="E9331">
        <v>787</v>
      </c>
      <c r="F9331">
        <v>4</v>
      </c>
      <c r="G9331">
        <v>7393</v>
      </c>
      <c r="H9331">
        <v>0.362574478289521</v>
      </c>
      <c r="I9331">
        <v>1</v>
      </c>
      <c r="J9331">
        <v>0.966855260484069</v>
      </c>
      <c r="K9331" t="s">
        <v>24233</v>
      </c>
      <c r="L9331">
        <v>1</v>
      </c>
      <c r="M9331" t="s">
        <v>2729</v>
      </c>
      <c r="N9331">
        <v>0.25</v>
      </c>
      <c r="O9331">
        <v>1.27064803049555E-3</v>
      </c>
    </row>
    <row r="9332" spans="1:15">
      <c r="A9332" t="s">
        <v>10356</v>
      </c>
      <c r="B9332" t="s">
        <v>23513</v>
      </c>
      <c r="C9332" t="s">
        <v>10357</v>
      </c>
      <c r="D9332">
        <v>1</v>
      </c>
      <c r="E9332">
        <v>535</v>
      </c>
      <c r="F9332">
        <v>17</v>
      </c>
      <c r="G9332">
        <v>8124</v>
      </c>
      <c r="H9332">
        <v>0.68628477635983498</v>
      </c>
      <c r="I9332">
        <v>0.99999999999997702</v>
      </c>
      <c r="J9332">
        <v>0.95041217501583097</v>
      </c>
      <c r="K9332" t="s">
        <v>23754</v>
      </c>
      <c r="L9332">
        <v>1</v>
      </c>
      <c r="M9332" t="s">
        <v>2729</v>
      </c>
      <c r="N9332">
        <v>5.8823529411764698E-2</v>
      </c>
      <c r="O9332">
        <v>1.8691588785046699E-3</v>
      </c>
    </row>
    <row r="9333" spans="1:15">
      <c r="A9333" t="s">
        <v>10356</v>
      </c>
      <c r="B9333" t="s">
        <v>23511</v>
      </c>
      <c r="C9333" t="s">
        <v>10357</v>
      </c>
      <c r="D9333">
        <v>15</v>
      </c>
      <c r="E9333">
        <v>6152</v>
      </c>
      <c r="F9333">
        <v>17</v>
      </c>
      <c r="G9333">
        <v>7804</v>
      </c>
      <c r="H9333">
        <v>0.26923996398</v>
      </c>
      <c r="I9333">
        <v>0.77166446736043703</v>
      </c>
      <c r="J9333">
        <v>0.66327130021764202</v>
      </c>
      <c r="K9333" t="s">
        <v>29925</v>
      </c>
      <c r="L9333">
        <v>15</v>
      </c>
      <c r="M9333" t="s">
        <v>2729</v>
      </c>
      <c r="N9333">
        <v>0.88235294117647101</v>
      </c>
      <c r="O9333">
        <v>2.4382314694408299E-3</v>
      </c>
    </row>
    <row r="9334" spans="1:15">
      <c r="A9334" t="s">
        <v>10358</v>
      </c>
      <c r="B9334" t="s">
        <v>23511</v>
      </c>
      <c r="C9334" t="s">
        <v>10359</v>
      </c>
      <c r="D9334">
        <v>1</v>
      </c>
      <c r="E9334">
        <v>6152</v>
      </c>
      <c r="F9334">
        <v>1</v>
      </c>
      <c r="G9334">
        <v>7804</v>
      </c>
      <c r="H9334">
        <v>0.788313685289595</v>
      </c>
      <c r="I9334">
        <v>0.968912233598893</v>
      </c>
      <c r="J9334">
        <v>0.832812322140707</v>
      </c>
      <c r="K9334" t="s">
        <v>25545</v>
      </c>
      <c r="L9334">
        <v>1</v>
      </c>
      <c r="M9334" t="s">
        <v>2729</v>
      </c>
      <c r="N9334">
        <v>1</v>
      </c>
      <c r="O9334">
        <v>1.6254876462938901E-4</v>
      </c>
    </row>
    <row r="9335" spans="1:15">
      <c r="A9335" t="s">
        <v>10360</v>
      </c>
      <c r="B9335" t="s">
        <v>23511</v>
      </c>
      <c r="C9335" t="s">
        <v>10361</v>
      </c>
      <c r="D9335">
        <v>5</v>
      </c>
      <c r="E9335">
        <v>6152</v>
      </c>
      <c r="F9335">
        <v>5</v>
      </c>
      <c r="G9335">
        <v>7804</v>
      </c>
      <c r="H9335">
        <v>0.30433074367137097</v>
      </c>
      <c r="I9335">
        <v>0.81020448119108801</v>
      </c>
      <c r="J9335">
        <v>0.69639772519260701</v>
      </c>
      <c r="K9335" t="s">
        <v>24995</v>
      </c>
      <c r="L9335">
        <v>5</v>
      </c>
      <c r="M9335" t="s">
        <v>2729</v>
      </c>
      <c r="N9335">
        <v>1</v>
      </c>
      <c r="O9335">
        <v>8.1274382314694405E-4</v>
      </c>
    </row>
    <row r="9336" spans="1:15">
      <c r="A9336" t="s">
        <v>10362</v>
      </c>
      <c r="B9336" t="s">
        <v>23511</v>
      </c>
      <c r="C9336" t="s">
        <v>10363</v>
      </c>
      <c r="D9336">
        <v>5</v>
      </c>
      <c r="E9336">
        <v>6152</v>
      </c>
      <c r="F9336">
        <v>5</v>
      </c>
      <c r="G9336">
        <v>7804</v>
      </c>
      <c r="H9336">
        <v>0.30433074367137097</v>
      </c>
      <c r="I9336">
        <v>0.81020448119108801</v>
      </c>
      <c r="J9336">
        <v>0.69639772519260701</v>
      </c>
      <c r="K9336" t="s">
        <v>29926</v>
      </c>
      <c r="L9336">
        <v>5</v>
      </c>
      <c r="M9336" t="s">
        <v>5133</v>
      </c>
      <c r="N9336">
        <v>1</v>
      </c>
      <c r="O9336">
        <v>8.1274382314694405E-4</v>
      </c>
    </row>
    <row r="9337" spans="1:15">
      <c r="A9337" t="s">
        <v>10364</v>
      </c>
      <c r="B9337" t="s">
        <v>23511</v>
      </c>
      <c r="C9337" t="s">
        <v>10365</v>
      </c>
      <c r="D9337">
        <v>40</v>
      </c>
      <c r="E9337">
        <v>6152</v>
      </c>
      <c r="F9337">
        <v>52</v>
      </c>
      <c r="G9337">
        <v>7804</v>
      </c>
      <c r="H9337">
        <v>0.70257537405053005</v>
      </c>
      <c r="I9337">
        <v>0.968912233598893</v>
      </c>
      <c r="J9337">
        <v>0.832812322140707</v>
      </c>
      <c r="K9337" t="s">
        <v>29927</v>
      </c>
      <c r="L9337">
        <v>40</v>
      </c>
      <c r="M9337" t="s">
        <v>2729</v>
      </c>
      <c r="N9337">
        <v>0.76923076923076905</v>
      </c>
      <c r="O9337">
        <v>6.5019505851755498E-3</v>
      </c>
    </row>
    <row r="9338" spans="1:15">
      <c r="A9338" t="s">
        <v>10364</v>
      </c>
      <c r="B9338" t="s">
        <v>23513</v>
      </c>
      <c r="C9338" t="s">
        <v>10365</v>
      </c>
      <c r="D9338">
        <v>4</v>
      </c>
      <c r="E9338">
        <v>535</v>
      </c>
      <c r="F9338">
        <v>60</v>
      </c>
      <c r="G9338">
        <v>8124</v>
      </c>
      <c r="H9338">
        <v>0.56404535454561899</v>
      </c>
      <c r="I9338">
        <v>0.99999999999997702</v>
      </c>
      <c r="J9338">
        <v>0.95041217501583097</v>
      </c>
      <c r="K9338" t="s">
        <v>25528</v>
      </c>
      <c r="L9338">
        <v>4</v>
      </c>
      <c r="M9338" t="s">
        <v>2729</v>
      </c>
      <c r="N9338">
        <v>6.6666666666666693E-2</v>
      </c>
      <c r="O9338">
        <v>7.4766355140186902E-3</v>
      </c>
    </row>
    <row r="9339" spans="1:15">
      <c r="A9339" t="s">
        <v>10364</v>
      </c>
      <c r="B9339" t="s">
        <v>23518</v>
      </c>
      <c r="C9339" t="s">
        <v>10365</v>
      </c>
      <c r="D9339">
        <v>2</v>
      </c>
      <c r="E9339">
        <v>787</v>
      </c>
      <c r="F9339">
        <v>38</v>
      </c>
      <c r="G9339">
        <v>7393</v>
      </c>
      <c r="H9339">
        <v>0.923785561797554</v>
      </c>
      <c r="I9339">
        <v>1</v>
      </c>
      <c r="J9339">
        <v>0.966855260484069</v>
      </c>
      <c r="K9339" t="s">
        <v>29614</v>
      </c>
      <c r="L9339">
        <v>2</v>
      </c>
      <c r="M9339" t="s">
        <v>2729</v>
      </c>
      <c r="N9339">
        <v>5.2631578947368397E-2</v>
      </c>
      <c r="O9339">
        <v>2.5412960609911099E-3</v>
      </c>
    </row>
    <row r="9340" spans="1:15">
      <c r="A9340" t="s">
        <v>10366</v>
      </c>
      <c r="B9340" t="s">
        <v>23518</v>
      </c>
      <c r="C9340" t="s">
        <v>10367</v>
      </c>
      <c r="D9340">
        <v>9</v>
      </c>
      <c r="E9340">
        <v>787</v>
      </c>
      <c r="F9340">
        <v>56</v>
      </c>
      <c r="G9340">
        <v>7393</v>
      </c>
      <c r="H9340">
        <v>0.13600217183532501</v>
      </c>
      <c r="I9340">
        <v>0.734130643124697</v>
      </c>
      <c r="J9340">
        <v>0.70979807418766605</v>
      </c>
      <c r="K9340" t="s">
        <v>29928</v>
      </c>
      <c r="L9340">
        <v>9</v>
      </c>
      <c r="M9340" t="s">
        <v>5133</v>
      </c>
      <c r="N9340">
        <v>0.160714285714286</v>
      </c>
      <c r="O9340">
        <v>1.143583227446E-2</v>
      </c>
    </row>
    <row r="9341" spans="1:15">
      <c r="A9341" t="s">
        <v>10366</v>
      </c>
      <c r="B9341" t="s">
        <v>23513</v>
      </c>
      <c r="C9341" t="s">
        <v>10367</v>
      </c>
      <c r="D9341">
        <v>3</v>
      </c>
      <c r="E9341">
        <v>535</v>
      </c>
      <c r="F9341">
        <v>52</v>
      </c>
      <c r="G9341">
        <v>8124</v>
      </c>
      <c r="H9341">
        <v>0.67506714902448195</v>
      </c>
      <c r="I9341">
        <v>0.99999999999997702</v>
      </c>
      <c r="J9341">
        <v>0.95041217501583097</v>
      </c>
      <c r="K9341" t="s">
        <v>27117</v>
      </c>
      <c r="L9341">
        <v>3</v>
      </c>
      <c r="M9341" t="s">
        <v>5133</v>
      </c>
      <c r="N9341">
        <v>5.7692307692307702E-2</v>
      </c>
      <c r="O9341">
        <v>5.60747663551402E-3</v>
      </c>
    </row>
    <row r="9342" spans="1:15">
      <c r="A9342" t="s">
        <v>10366</v>
      </c>
      <c r="B9342" t="s">
        <v>23511</v>
      </c>
      <c r="C9342" t="s">
        <v>10367</v>
      </c>
      <c r="D9342">
        <v>43</v>
      </c>
      <c r="E9342">
        <v>6152</v>
      </c>
      <c r="F9342">
        <v>57</v>
      </c>
      <c r="G9342">
        <v>7804</v>
      </c>
      <c r="H9342">
        <v>0.78923081254872796</v>
      </c>
      <c r="I9342">
        <v>0.968912233598893</v>
      </c>
      <c r="J9342">
        <v>0.832812322140707</v>
      </c>
      <c r="K9342" t="s">
        <v>29929</v>
      </c>
      <c r="L9342">
        <v>43</v>
      </c>
      <c r="M9342" t="s">
        <v>5133</v>
      </c>
      <c r="N9342">
        <v>0.75438596491228105</v>
      </c>
      <c r="O9342">
        <v>6.9895968790637201E-3</v>
      </c>
    </row>
    <row r="9343" spans="1:15">
      <c r="A9343" t="s">
        <v>10368</v>
      </c>
      <c r="B9343" t="s">
        <v>23513</v>
      </c>
      <c r="C9343" t="s">
        <v>10369</v>
      </c>
      <c r="D9343">
        <v>3</v>
      </c>
      <c r="E9343">
        <v>535</v>
      </c>
      <c r="F9343">
        <v>51</v>
      </c>
      <c r="G9343">
        <v>8124</v>
      </c>
      <c r="H9343">
        <v>0.66210332237746305</v>
      </c>
      <c r="I9343">
        <v>0.99999999999997702</v>
      </c>
      <c r="J9343">
        <v>0.95041217501583097</v>
      </c>
      <c r="K9343" t="s">
        <v>27117</v>
      </c>
      <c r="L9343">
        <v>3</v>
      </c>
      <c r="M9343" t="s">
        <v>5133</v>
      </c>
      <c r="N9343">
        <v>5.8823529411764698E-2</v>
      </c>
      <c r="O9343">
        <v>5.60747663551402E-3</v>
      </c>
    </row>
    <row r="9344" spans="1:15">
      <c r="A9344" t="s">
        <v>10368</v>
      </c>
      <c r="B9344" t="s">
        <v>23511</v>
      </c>
      <c r="C9344" t="s">
        <v>10369</v>
      </c>
      <c r="D9344">
        <v>42</v>
      </c>
      <c r="E9344">
        <v>6152</v>
      </c>
      <c r="F9344">
        <v>56</v>
      </c>
      <c r="G9344">
        <v>7804</v>
      </c>
      <c r="H9344">
        <v>0.80969358199274</v>
      </c>
      <c r="I9344">
        <v>0.97453872412074605</v>
      </c>
      <c r="J9344">
        <v>0.83764847806331599</v>
      </c>
      <c r="K9344" t="s">
        <v>29930</v>
      </c>
      <c r="L9344">
        <v>42</v>
      </c>
      <c r="M9344" t="s">
        <v>5133</v>
      </c>
      <c r="N9344">
        <v>0.75</v>
      </c>
      <c r="O9344">
        <v>6.8270481144343297E-3</v>
      </c>
    </row>
    <row r="9345" spans="1:15">
      <c r="A9345" t="s">
        <v>10368</v>
      </c>
      <c r="B9345" t="s">
        <v>23518</v>
      </c>
      <c r="C9345" t="s">
        <v>10369</v>
      </c>
      <c r="D9345">
        <v>9</v>
      </c>
      <c r="E9345">
        <v>787</v>
      </c>
      <c r="F9345">
        <v>55</v>
      </c>
      <c r="G9345">
        <v>7393</v>
      </c>
      <c r="H9345">
        <v>0.12523904238373501</v>
      </c>
      <c r="I9345">
        <v>0.70232558016992197</v>
      </c>
      <c r="J9345">
        <v>0.67904718175981504</v>
      </c>
      <c r="K9345" t="s">
        <v>29928</v>
      </c>
      <c r="L9345">
        <v>9</v>
      </c>
      <c r="M9345" t="s">
        <v>5133</v>
      </c>
      <c r="N9345">
        <v>0.163636363636364</v>
      </c>
      <c r="O9345">
        <v>1.143583227446E-2</v>
      </c>
    </row>
    <row r="9346" spans="1:15">
      <c r="A9346" t="s">
        <v>10370</v>
      </c>
      <c r="B9346" t="s">
        <v>23513</v>
      </c>
      <c r="C9346" t="s">
        <v>10371</v>
      </c>
      <c r="D9346">
        <v>3</v>
      </c>
      <c r="E9346">
        <v>535</v>
      </c>
      <c r="F9346">
        <v>130</v>
      </c>
      <c r="G9346">
        <v>8124</v>
      </c>
      <c r="H9346">
        <v>0.99293383814870895</v>
      </c>
      <c r="I9346">
        <v>0.99999999999997702</v>
      </c>
      <c r="J9346">
        <v>0.95041217501583097</v>
      </c>
      <c r="K9346" t="s">
        <v>27117</v>
      </c>
      <c r="L9346">
        <v>3</v>
      </c>
      <c r="M9346" t="s">
        <v>5133</v>
      </c>
      <c r="N9346">
        <v>2.3076923076923099E-2</v>
      </c>
      <c r="O9346">
        <v>5.60747663551402E-3</v>
      </c>
    </row>
    <row r="9347" spans="1:15">
      <c r="A9347" t="s">
        <v>10370</v>
      </c>
      <c r="B9347" t="s">
        <v>23511</v>
      </c>
      <c r="C9347" t="s">
        <v>10371</v>
      </c>
      <c r="D9347">
        <v>108</v>
      </c>
      <c r="E9347">
        <v>6152</v>
      </c>
      <c r="F9347">
        <v>129</v>
      </c>
      <c r="G9347">
        <v>7804</v>
      </c>
      <c r="H9347">
        <v>0.100916331504923</v>
      </c>
      <c r="I9347">
        <v>0.435373042798406</v>
      </c>
      <c r="J9347">
        <v>0.37421762487572002</v>
      </c>
      <c r="K9347" t="s">
        <v>29931</v>
      </c>
      <c r="L9347">
        <v>108</v>
      </c>
      <c r="M9347" t="s">
        <v>5133</v>
      </c>
      <c r="N9347">
        <v>0.837209302325581</v>
      </c>
      <c r="O9347">
        <v>1.7555266579973999E-2</v>
      </c>
    </row>
    <row r="9348" spans="1:15">
      <c r="A9348" t="s">
        <v>10370</v>
      </c>
      <c r="B9348" t="s">
        <v>23518</v>
      </c>
      <c r="C9348" t="s">
        <v>10371</v>
      </c>
      <c r="D9348">
        <v>9</v>
      </c>
      <c r="E9348">
        <v>787</v>
      </c>
      <c r="F9348">
        <v>117</v>
      </c>
      <c r="G9348">
        <v>7393</v>
      </c>
      <c r="H9348">
        <v>0.88818696258171603</v>
      </c>
      <c r="I9348">
        <v>1</v>
      </c>
      <c r="J9348">
        <v>0.966855260484069</v>
      </c>
      <c r="K9348" t="s">
        <v>29928</v>
      </c>
      <c r="L9348">
        <v>9</v>
      </c>
      <c r="M9348" t="s">
        <v>5133</v>
      </c>
      <c r="N9348">
        <v>7.69230769230769E-2</v>
      </c>
      <c r="O9348">
        <v>1.143583227446E-2</v>
      </c>
    </row>
    <row r="9349" spans="1:15">
      <c r="A9349" t="s">
        <v>10372</v>
      </c>
      <c r="B9349" t="s">
        <v>23513</v>
      </c>
      <c r="C9349" t="s">
        <v>10373</v>
      </c>
      <c r="D9349">
        <v>12</v>
      </c>
      <c r="E9349">
        <v>535</v>
      </c>
      <c r="F9349">
        <v>86</v>
      </c>
      <c r="G9349">
        <v>8124</v>
      </c>
      <c r="H9349">
        <v>1.0263437263046399E-2</v>
      </c>
      <c r="I9349">
        <v>0.169694281440808</v>
      </c>
      <c r="J9349">
        <v>0.16127951111191</v>
      </c>
      <c r="K9349" t="s">
        <v>29932</v>
      </c>
      <c r="L9349">
        <v>12</v>
      </c>
      <c r="M9349" t="s">
        <v>5133</v>
      </c>
      <c r="N9349">
        <v>0.13953488372093001</v>
      </c>
      <c r="O9349">
        <v>2.2429906542056101E-2</v>
      </c>
    </row>
    <row r="9350" spans="1:15">
      <c r="A9350" t="s">
        <v>10372</v>
      </c>
      <c r="B9350" t="s">
        <v>23511</v>
      </c>
      <c r="C9350" t="s">
        <v>10373</v>
      </c>
      <c r="D9350">
        <v>65</v>
      </c>
      <c r="E9350">
        <v>6152</v>
      </c>
      <c r="F9350">
        <v>86</v>
      </c>
      <c r="G9350">
        <v>7804</v>
      </c>
      <c r="H9350">
        <v>0.81080253620442999</v>
      </c>
      <c r="I9350">
        <v>0.97453872412074605</v>
      </c>
      <c r="J9350">
        <v>0.83764847806331599</v>
      </c>
      <c r="K9350" t="s">
        <v>29933</v>
      </c>
      <c r="L9350">
        <v>65</v>
      </c>
      <c r="M9350" t="s">
        <v>5133</v>
      </c>
      <c r="N9350">
        <v>0.75581395348837199</v>
      </c>
      <c r="O9350">
        <v>1.05656697009103E-2</v>
      </c>
    </row>
    <row r="9351" spans="1:15">
      <c r="A9351" t="s">
        <v>10372</v>
      </c>
      <c r="B9351" t="s">
        <v>23518</v>
      </c>
      <c r="C9351" t="s">
        <v>10373</v>
      </c>
      <c r="D9351">
        <v>7</v>
      </c>
      <c r="E9351">
        <v>787</v>
      </c>
      <c r="F9351">
        <v>76</v>
      </c>
      <c r="G9351">
        <v>7393</v>
      </c>
      <c r="H9351">
        <v>0.71290244495056598</v>
      </c>
      <c r="I9351">
        <v>1</v>
      </c>
      <c r="J9351">
        <v>0.966855260484069</v>
      </c>
      <c r="K9351" t="s">
        <v>29934</v>
      </c>
      <c r="L9351">
        <v>7</v>
      </c>
      <c r="M9351" t="s">
        <v>5133</v>
      </c>
      <c r="N9351">
        <v>9.2105263157894704E-2</v>
      </c>
      <c r="O9351">
        <v>8.8945362134688708E-3</v>
      </c>
    </row>
    <row r="9352" spans="1:15">
      <c r="A9352" t="s">
        <v>10374</v>
      </c>
      <c r="B9352" t="s">
        <v>23511</v>
      </c>
      <c r="C9352" t="s">
        <v>10375</v>
      </c>
      <c r="D9352">
        <v>30</v>
      </c>
      <c r="E9352">
        <v>6152</v>
      </c>
      <c r="F9352">
        <v>41</v>
      </c>
      <c r="G9352">
        <v>7804</v>
      </c>
      <c r="H9352">
        <v>0.85948427723001097</v>
      </c>
      <c r="I9352">
        <v>1</v>
      </c>
      <c r="J9352">
        <v>0.85953329234717102</v>
      </c>
      <c r="K9352" t="s">
        <v>29935</v>
      </c>
      <c r="L9352">
        <v>30</v>
      </c>
      <c r="M9352" t="s">
        <v>5133</v>
      </c>
      <c r="N9352">
        <v>0.73170731707317105</v>
      </c>
      <c r="O9352">
        <v>4.8764629388816597E-3</v>
      </c>
    </row>
    <row r="9353" spans="1:15">
      <c r="A9353" t="s">
        <v>10374</v>
      </c>
      <c r="B9353" t="s">
        <v>23513</v>
      </c>
      <c r="C9353" t="s">
        <v>10375</v>
      </c>
      <c r="D9353">
        <v>10</v>
      </c>
      <c r="E9353">
        <v>535</v>
      </c>
      <c r="F9353">
        <v>46</v>
      </c>
      <c r="G9353">
        <v>8124</v>
      </c>
      <c r="H9353">
        <v>6.6369536193054799E-4</v>
      </c>
      <c r="I9353">
        <v>2.1187198092398302E-2</v>
      </c>
      <c r="J9353">
        <v>2.0136571021488001E-2</v>
      </c>
      <c r="K9353" t="s">
        <v>29936</v>
      </c>
      <c r="L9353">
        <v>10</v>
      </c>
      <c r="M9353" t="s">
        <v>5133</v>
      </c>
      <c r="N9353">
        <v>0.217391304347826</v>
      </c>
      <c r="O9353">
        <v>1.86915887850467E-2</v>
      </c>
    </row>
    <row r="9354" spans="1:15">
      <c r="A9354" t="s">
        <v>10374</v>
      </c>
      <c r="B9354" t="s">
        <v>23518</v>
      </c>
      <c r="C9354" t="s">
        <v>10375</v>
      </c>
      <c r="D9354">
        <v>2</v>
      </c>
      <c r="E9354">
        <v>787</v>
      </c>
      <c r="F9354">
        <v>34</v>
      </c>
      <c r="G9354">
        <v>7393</v>
      </c>
      <c r="H9354">
        <v>0.89056573259025296</v>
      </c>
      <c r="I9354">
        <v>1</v>
      </c>
      <c r="J9354">
        <v>0.966855260484069</v>
      </c>
      <c r="K9354" t="s">
        <v>29937</v>
      </c>
      <c r="L9354">
        <v>2</v>
      </c>
      <c r="M9354" t="s">
        <v>5133</v>
      </c>
      <c r="N9354">
        <v>5.8823529411764698E-2</v>
      </c>
      <c r="O9354">
        <v>2.5412960609911099E-3</v>
      </c>
    </row>
    <row r="9355" spans="1:15">
      <c r="A9355" t="s">
        <v>10376</v>
      </c>
      <c r="B9355" t="s">
        <v>23513</v>
      </c>
      <c r="C9355" t="s">
        <v>10377</v>
      </c>
      <c r="D9355">
        <v>2</v>
      </c>
      <c r="E9355">
        <v>535</v>
      </c>
      <c r="F9355">
        <v>32</v>
      </c>
      <c r="G9355">
        <v>8124</v>
      </c>
      <c r="H9355">
        <v>0.63246624388402894</v>
      </c>
      <c r="I9355">
        <v>0.99999999999997702</v>
      </c>
      <c r="J9355">
        <v>0.95041217501583097</v>
      </c>
      <c r="K9355" t="s">
        <v>29938</v>
      </c>
      <c r="L9355">
        <v>2</v>
      </c>
      <c r="M9355" t="s">
        <v>5133</v>
      </c>
      <c r="N9355">
        <v>6.25E-2</v>
      </c>
      <c r="O9355">
        <v>3.7383177570093499E-3</v>
      </c>
    </row>
    <row r="9356" spans="1:15">
      <c r="A9356" t="s">
        <v>10376</v>
      </c>
      <c r="B9356" t="s">
        <v>23511</v>
      </c>
      <c r="C9356" t="s">
        <v>10377</v>
      </c>
      <c r="D9356">
        <v>28</v>
      </c>
      <c r="E9356">
        <v>6152</v>
      </c>
      <c r="F9356">
        <v>37</v>
      </c>
      <c r="G9356">
        <v>7804</v>
      </c>
      <c r="H9356">
        <v>0.75601339662755396</v>
      </c>
      <c r="I9356">
        <v>0.968912233598893</v>
      </c>
      <c r="J9356">
        <v>0.832812322140707</v>
      </c>
      <c r="K9356" t="s">
        <v>29939</v>
      </c>
      <c r="L9356">
        <v>28</v>
      </c>
      <c r="M9356" t="s">
        <v>5133</v>
      </c>
      <c r="N9356">
        <v>0.75675675675675702</v>
      </c>
      <c r="O9356">
        <v>4.5513654096228902E-3</v>
      </c>
    </row>
    <row r="9357" spans="1:15">
      <c r="A9357" t="s">
        <v>10376</v>
      </c>
      <c r="B9357" t="s">
        <v>23518</v>
      </c>
      <c r="C9357" t="s">
        <v>10377</v>
      </c>
      <c r="D9357">
        <v>4</v>
      </c>
      <c r="E9357">
        <v>787</v>
      </c>
      <c r="F9357">
        <v>35</v>
      </c>
      <c r="G9357">
        <v>7393</v>
      </c>
      <c r="H9357">
        <v>0.52004734289552002</v>
      </c>
      <c r="I9357">
        <v>1</v>
      </c>
      <c r="J9357">
        <v>0.966855260484069</v>
      </c>
      <c r="K9357" t="s">
        <v>29940</v>
      </c>
      <c r="L9357">
        <v>4</v>
      </c>
      <c r="M9357" t="s">
        <v>5133</v>
      </c>
      <c r="N9357">
        <v>0.114285714285714</v>
      </c>
      <c r="O9357">
        <v>5.0825921219822103E-3</v>
      </c>
    </row>
    <row r="9358" spans="1:15">
      <c r="A9358" t="s">
        <v>10378</v>
      </c>
      <c r="B9358" t="s">
        <v>23511</v>
      </c>
      <c r="C9358" t="s">
        <v>10379</v>
      </c>
      <c r="D9358">
        <v>19</v>
      </c>
      <c r="E9358">
        <v>6152</v>
      </c>
      <c r="F9358">
        <v>19</v>
      </c>
      <c r="G9358">
        <v>7804</v>
      </c>
      <c r="H9358">
        <v>1.08323398552968E-2</v>
      </c>
      <c r="I9358">
        <v>8.7990417388941602E-2</v>
      </c>
      <c r="J9358">
        <v>7.5630693153318704E-2</v>
      </c>
      <c r="K9358" t="s">
        <v>29941</v>
      </c>
      <c r="L9358">
        <v>19</v>
      </c>
      <c r="M9358" t="s">
        <v>5133</v>
      </c>
      <c r="N9358">
        <v>1</v>
      </c>
      <c r="O9358">
        <v>3.0884265279583901E-3</v>
      </c>
    </row>
    <row r="9359" spans="1:15">
      <c r="A9359" t="s">
        <v>10380</v>
      </c>
      <c r="B9359" t="s">
        <v>23511</v>
      </c>
      <c r="C9359" t="s">
        <v>10381</v>
      </c>
      <c r="D9359">
        <v>18</v>
      </c>
      <c r="E9359">
        <v>6152</v>
      </c>
      <c r="F9359">
        <v>18</v>
      </c>
      <c r="G9359">
        <v>7804</v>
      </c>
      <c r="H9359">
        <v>1.37496899434857E-2</v>
      </c>
      <c r="I9359">
        <v>0.10558946762372599</v>
      </c>
      <c r="J9359">
        <v>9.0757662743805895E-2</v>
      </c>
      <c r="K9359" t="s">
        <v>29942</v>
      </c>
      <c r="L9359">
        <v>18</v>
      </c>
      <c r="M9359" t="s">
        <v>5133</v>
      </c>
      <c r="N9359">
        <v>1</v>
      </c>
      <c r="O9359">
        <v>2.9258777633290002E-3</v>
      </c>
    </row>
    <row r="9360" spans="1:15">
      <c r="A9360" t="s">
        <v>10382</v>
      </c>
      <c r="B9360" t="s">
        <v>23511</v>
      </c>
      <c r="C9360" t="s">
        <v>10383</v>
      </c>
      <c r="D9360">
        <v>1</v>
      </c>
      <c r="E9360">
        <v>6152</v>
      </c>
      <c r="F9360">
        <v>1</v>
      </c>
      <c r="G9360">
        <v>7804</v>
      </c>
      <c r="H9360">
        <v>0.788313685289595</v>
      </c>
      <c r="I9360">
        <v>0.968912233598893</v>
      </c>
      <c r="J9360">
        <v>0.832812322140707</v>
      </c>
      <c r="K9360" t="s">
        <v>29943</v>
      </c>
      <c r="L9360">
        <v>1</v>
      </c>
      <c r="M9360" t="s">
        <v>5133</v>
      </c>
      <c r="N9360">
        <v>1</v>
      </c>
      <c r="O9360">
        <v>1.6254876462938901E-4</v>
      </c>
    </row>
    <row r="9361" spans="1:15">
      <c r="A9361" t="s">
        <v>10384</v>
      </c>
      <c r="B9361" t="s">
        <v>23511</v>
      </c>
      <c r="C9361" t="s">
        <v>10385</v>
      </c>
      <c r="D9361">
        <v>1</v>
      </c>
      <c r="E9361">
        <v>6152</v>
      </c>
      <c r="F9361">
        <v>2</v>
      </c>
      <c r="G9361">
        <v>7804</v>
      </c>
      <c r="H9361">
        <v>0.95521029019776005</v>
      </c>
      <c r="I9361">
        <v>1</v>
      </c>
      <c r="J9361">
        <v>0.85953329234717102</v>
      </c>
      <c r="K9361" t="s">
        <v>29944</v>
      </c>
      <c r="L9361">
        <v>1</v>
      </c>
      <c r="M9361" t="s">
        <v>5133</v>
      </c>
      <c r="N9361">
        <v>0.5</v>
      </c>
      <c r="O9361">
        <v>1.6254876462938901E-4</v>
      </c>
    </row>
    <row r="9362" spans="1:15">
      <c r="A9362" t="s">
        <v>10384</v>
      </c>
      <c r="B9362" t="s">
        <v>23518</v>
      </c>
      <c r="C9362" t="s">
        <v>10385</v>
      </c>
      <c r="D9362">
        <v>1</v>
      </c>
      <c r="E9362">
        <v>787</v>
      </c>
      <c r="F9362">
        <v>2</v>
      </c>
      <c r="G9362">
        <v>7393</v>
      </c>
      <c r="H9362">
        <v>0.20158492765181499</v>
      </c>
      <c r="I9362">
        <v>0.83876007220319604</v>
      </c>
      <c r="J9362">
        <v>0.81095958809365798</v>
      </c>
      <c r="K9362" t="s">
        <v>23612</v>
      </c>
      <c r="L9362">
        <v>1</v>
      </c>
      <c r="M9362" t="s">
        <v>5133</v>
      </c>
      <c r="N9362">
        <v>0.5</v>
      </c>
      <c r="O9362">
        <v>1.27064803049555E-3</v>
      </c>
    </row>
    <row r="9363" spans="1:15">
      <c r="A9363" t="s">
        <v>10386</v>
      </c>
      <c r="B9363" t="s">
        <v>23511</v>
      </c>
      <c r="C9363" t="s">
        <v>10387</v>
      </c>
      <c r="D9363">
        <v>600</v>
      </c>
      <c r="E9363">
        <v>6152</v>
      </c>
      <c r="F9363">
        <v>691</v>
      </c>
      <c r="G9363">
        <v>7804</v>
      </c>
      <c r="H9363" s="34">
        <v>1.0316532394190301E-8</v>
      </c>
      <c r="I9363" s="34">
        <v>5.3738762656509998E-7</v>
      </c>
      <c r="J9363" s="34">
        <v>4.6190255592813299E-7</v>
      </c>
      <c r="K9363" t="s">
        <v>29945</v>
      </c>
      <c r="L9363">
        <v>600</v>
      </c>
      <c r="M9363" t="s">
        <v>5133</v>
      </c>
      <c r="N9363">
        <v>0.86830680173661401</v>
      </c>
      <c r="O9363">
        <v>9.7529258777633299E-2</v>
      </c>
    </row>
    <row r="9364" spans="1:15">
      <c r="A9364" t="s">
        <v>10386</v>
      </c>
      <c r="B9364" t="s">
        <v>23513</v>
      </c>
      <c r="C9364" t="s">
        <v>10387</v>
      </c>
      <c r="D9364">
        <v>21</v>
      </c>
      <c r="E9364">
        <v>535</v>
      </c>
      <c r="F9364">
        <v>713</v>
      </c>
      <c r="G9364">
        <v>8124</v>
      </c>
      <c r="H9364">
        <v>0.99999800569327102</v>
      </c>
      <c r="I9364">
        <v>0.99999999999997702</v>
      </c>
      <c r="J9364">
        <v>0.95041217501583097</v>
      </c>
      <c r="K9364" t="s">
        <v>29946</v>
      </c>
      <c r="L9364">
        <v>21</v>
      </c>
      <c r="M9364" t="s">
        <v>5133</v>
      </c>
      <c r="N9364">
        <v>2.9453015427769999E-2</v>
      </c>
      <c r="O9364">
        <v>3.9252336448598102E-2</v>
      </c>
    </row>
    <row r="9365" spans="1:15">
      <c r="A9365" t="s">
        <v>10386</v>
      </c>
      <c r="B9365" t="s">
        <v>23518</v>
      </c>
      <c r="C9365" t="s">
        <v>10387</v>
      </c>
      <c r="D9365">
        <v>44</v>
      </c>
      <c r="E9365">
        <v>787</v>
      </c>
      <c r="F9365">
        <v>594</v>
      </c>
      <c r="G9365">
        <v>7393</v>
      </c>
      <c r="H9365">
        <v>0.99784517101870196</v>
      </c>
      <c r="I9365">
        <v>1</v>
      </c>
      <c r="J9365">
        <v>0.966855260484069</v>
      </c>
      <c r="K9365" t="s">
        <v>29947</v>
      </c>
      <c r="L9365">
        <v>44</v>
      </c>
      <c r="M9365" t="s">
        <v>5133</v>
      </c>
      <c r="N9365">
        <v>7.4074074074074098E-2</v>
      </c>
      <c r="O9365">
        <v>5.59085133418043E-2</v>
      </c>
    </row>
    <row r="9366" spans="1:15">
      <c r="A9366" t="s">
        <v>10388</v>
      </c>
      <c r="B9366" t="s">
        <v>23511</v>
      </c>
      <c r="C9366" t="s">
        <v>10389</v>
      </c>
      <c r="D9366">
        <v>121</v>
      </c>
      <c r="E9366">
        <v>6152</v>
      </c>
      <c r="F9366">
        <v>147</v>
      </c>
      <c r="G9366">
        <v>7804</v>
      </c>
      <c r="H9366">
        <v>0.173758132073636</v>
      </c>
      <c r="I9366">
        <v>0.61138270559862395</v>
      </c>
      <c r="J9366">
        <v>0.52550378982730594</v>
      </c>
      <c r="K9366" t="s">
        <v>29948</v>
      </c>
      <c r="L9366">
        <v>121</v>
      </c>
      <c r="M9366" t="s">
        <v>5133</v>
      </c>
      <c r="N9366">
        <v>0.82312925170067996</v>
      </c>
      <c r="O9366">
        <v>1.9668400520156001E-2</v>
      </c>
    </row>
    <row r="9367" spans="1:15">
      <c r="A9367" t="s">
        <v>10388</v>
      </c>
      <c r="B9367" t="s">
        <v>23513</v>
      </c>
      <c r="C9367" t="s">
        <v>10389</v>
      </c>
      <c r="D9367">
        <v>6</v>
      </c>
      <c r="E9367">
        <v>535</v>
      </c>
      <c r="F9367">
        <v>150</v>
      </c>
      <c r="G9367">
        <v>8124</v>
      </c>
      <c r="H9367">
        <v>0.93638220783158299</v>
      </c>
      <c r="I9367">
        <v>0.99999999999997702</v>
      </c>
      <c r="J9367">
        <v>0.95041217501583097</v>
      </c>
      <c r="K9367" t="s">
        <v>29949</v>
      </c>
      <c r="L9367">
        <v>6</v>
      </c>
      <c r="M9367" t="s">
        <v>5133</v>
      </c>
      <c r="N9367">
        <v>0.04</v>
      </c>
      <c r="O9367">
        <v>1.1214953271028E-2</v>
      </c>
    </row>
    <row r="9368" spans="1:15">
      <c r="A9368" t="s">
        <v>10388</v>
      </c>
      <c r="B9368" t="s">
        <v>23518</v>
      </c>
      <c r="C9368" t="s">
        <v>10389</v>
      </c>
      <c r="D9368">
        <v>11</v>
      </c>
      <c r="E9368">
        <v>787</v>
      </c>
      <c r="F9368">
        <v>131</v>
      </c>
      <c r="G9368">
        <v>7393</v>
      </c>
      <c r="H9368">
        <v>0.83777732437572205</v>
      </c>
      <c r="I9368">
        <v>1</v>
      </c>
      <c r="J9368">
        <v>0.966855260484069</v>
      </c>
      <c r="K9368" t="s">
        <v>29950</v>
      </c>
      <c r="L9368">
        <v>11</v>
      </c>
      <c r="M9368" t="s">
        <v>5133</v>
      </c>
      <c r="N9368">
        <v>8.3969465648855005E-2</v>
      </c>
      <c r="O9368">
        <v>1.3977128335451099E-2</v>
      </c>
    </row>
    <row r="9369" spans="1:15">
      <c r="A9369" t="s">
        <v>10390</v>
      </c>
      <c r="B9369" t="s">
        <v>23513</v>
      </c>
      <c r="C9369" t="s">
        <v>10391</v>
      </c>
      <c r="D9369">
        <v>2</v>
      </c>
      <c r="E9369">
        <v>535</v>
      </c>
      <c r="F9369">
        <v>7</v>
      </c>
      <c r="G9369">
        <v>8124</v>
      </c>
      <c r="H9369">
        <v>7.2881032852052594E-2</v>
      </c>
      <c r="I9369">
        <v>0.47111571080376702</v>
      </c>
      <c r="J9369">
        <v>0.447754107389148</v>
      </c>
      <c r="K9369" t="s">
        <v>25620</v>
      </c>
      <c r="L9369">
        <v>2</v>
      </c>
      <c r="M9369" t="s">
        <v>5133</v>
      </c>
      <c r="N9369">
        <v>0.28571428571428598</v>
      </c>
      <c r="O9369">
        <v>3.7383177570093499E-3</v>
      </c>
    </row>
    <row r="9370" spans="1:15">
      <c r="A9370" t="s">
        <v>10390</v>
      </c>
      <c r="B9370" t="s">
        <v>23511</v>
      </c>
      <c r="C9370" t="s">
        <v>10391</v>
      </c>
      <c r="D9370">
        <v>5</v>
      </c>
      <c r="E9370">
        <v>6152</v>
      </c>
      <c r="F9370">
        <v>7</v>
      </c>
      <c r="G9370">
        <v>7804</v>
      </c>
      <c r="H9370">
        <v>0.83137607319657303</v>
      </c>
      <c r="I9370">
        <v>0.98923101772060196</v>
      </c>
      <c r="J9370">
        <v>0.85027699355333197</v>
      </c>
      <c r="K9370" t="s">
        <v>29951</v>
      </c>
      <c r="L9370">
        <v>5</v>
      </c>
      <c r="M9370" t="s">
        <v>5133</v>
      </c>
      <c r="N9370">
        <v>0.71428571428571397</v>
      </c>
      <c r="O9370">
        <v>8.1274382314694405E-4</v>
      </c>
    </row>
    <row r="9371" spans="1:15">
      <c r="A9371" t="s">
        <v>10392</v>
      </c>
      <c r="B9371" t="s">
        <v>23511</v>
      </c>
      <c r="C9371" t="s">
        <v>10393</v>
      </c>
      <c r="D9371">
        <v>1</v>
      </c>
      <c r="E9371">
        <v>6152</v>
      </c>
      <c r="F9371">
        <v>1</v>
      </c>
      <c r="G9371">
        <v>7804</v>
      </c>
      <c r="H9371">
        <v>0.788313685289595</v>
      </c>
      <c r="I9371">
        <v>0.968912233598893</v>
      </c>
      <c r="J9371">
        <v>0.832812322140707</v>
      </c>
      <c r="K9371" t="s">
        <v>25560</v>
      </c>
      <c r="L9371">
        <v>1</v>
      </c>
      <c r="M9371" t="s">
        <v>5133</v>
      </c>
      <c r="N9371">
        <v>1</v>
      </c>
      <c r="O9371">
        <v>1.6254876462938901E-4</v>
      </c>
    </row>
    <row r="9372" spans="1:15">
      <c r="A9372" t="s">
        <v>10394</v>
      </c>
      <c r="B9372" t="s">
        <v>23513</v>
      </c>
      <c r="C9372" t="s">
        <v>10395</v>
      </c>
      <c r="D9372">
        <v>3</v>
      </c>
      <c r="E9372">
        <v>535</v>
      </c>
      <c r="F9372">
        <v>75</v>
      </c>
      <c r="G9372">
        <v>8124</v>
      </c>
      <c r="H9372">
        <v>0.87986295143982995</v>
      </c>
      <c r="I9372">
        <v>0.99999999999997702</v>
      </c>
      <c r="J9372">
        <v>0.95041217501583097</v>
      </c>
      <c r="K9372" t="s">
        <v>29952</v>
      </c>
      <c r="L9372">
        <v>3</v>
      </c>
      <c r="M9372" t="s">
        <v>5133</v>
      </c>
      <c r="N9372">
        <v>0.04</v>
      </c>
      <c r="O9372">
        <v>5.60747663551402E-3</v>
      </c>
    </row>
    <row r="9373" spans="1:15">
      <c r="A9373" t="s">
        <v>10394</v>
      </c>
      <c r="B9373" t="s">
        <v>23518</v>
      </c>
      <c r="C9373" t="s">
        <v>10395</v>
      </c>
      <c r="D9373">
        <v>3</v>
      </c>
      <c r="E9373">
        <v>787</v>
      </c>
      <c r="F9373">
        <v>61</v>
      </c>
      <c r="G9373">
        <v>7393</v>
      </c>
      <c r="H9373">
        <v>0.96482516337041302</v>
      </c>
      <c r="I9373">
        <v>1</v>
      </c>
      <c r="J9373">
        <v>0.966855260484069</v>
      </c>
      <c r="K9373" t="s">
        <v>29953</v>
      </c>
      <c r="L9373">
        <v>3</v>
      </c>
      <c r="M9373" t="s">
        <v>5133</v>
      </c>
      <c r="N9373">
        <v>4.91803278688525E-2</v>
      </c>
      <c r="O9373">
        <v>3.8119440914866601E-3</v>
      </c>
    </row>
    <row r="9374" spans="1:15">
      <c r="A9374" t="s">
        <v>10394</v>
      </c>
      <c r="B9374" t="s">
        <v>23511</v>
      </c>
      <c r="C9374" t="s">
        <v>10395</v>
      </c>
      <c r="D9374">
        <v>67</v>
      </c>
      <c r="E9374">
        <v>6152</v>
      </c>
      <c r="F9374">
        <v>75</v>
      </c>
      <c r="G9374">
        <v>7804</v>
      </c>
      <c r="H9374">
        <v>1.3312944187509E-2</v>
      </c>
      <c r="I9374">
        <v>0.104435008387272</v>
      </c>
      <c r="J9374">
        <v>8.9765366595416299E-2</v>
      </c>
      <c r="K9374" t="s">
        <v>29954</v>
      </c>
      <c r="L9374">
        <v>67</v>
      </c>
      <c r="M9374" t="s">
        <v>5133</v>
      </c>
      <c r="N9374">
        <v>0.89333333333333298</v>
      </c>
      <c r="O9374">
        <v>1.08907672301691E-2</v>
      </c>
    </row>
    <row r="9375" spans="1:15">
      <c r="A9375" t="s">
        <v>10396</v>
      </c>
      <c r="B9375" t="s">
        <v>23511</v>
      </c>
      <c r="C9375" t="s">
        <v>10397</v>
      </c>
      <c r="D9375">
        <v>4</v>
      </c>
      <c r="E9375">
        <v>6152</v>
      </c>
      <c r="F9375">
        <v>5</v>
      </c>
      <c r="G9375">
        <v>7804</v>
      </c>
      <c r="H9375">
        <v>0.71320711691885297</v>
      </c>
      <c r="I9375">
        <v>0.968912233598893</v>
      </c>
      <c r="J9375">
        <v>0.832812322140707</v>
      </c>
      <c r="K9375" t="s">
        <v>29955</v>
      </c>
      <c r="L9375">
        <v>4</v>
      </c>
      <c r="M9375" t="s">
        <v>5133</v>
      </c>
      <c r="N9375">
        <v>0.8</v>
      </c>
      <c r="O9375">
        <v>6.5019505851755496E-4</v>
      </c>
    </row>
    <row r="9376" spans="1:15">
      <c r="A9376" t="s">
        <v>10398</v>
      </c>
      <c r="B9376" t="s">
        <v>23511</v>
      </c>
      <c r="C9376" t="s">
        <v>10399</v>
      </c>
      <c r="D9376">
        <v>4</v>
      </c>
      <c r="E9376">
        <v>6152</v>
      </c>
      <c r="F9376">
        <v>5</v>
      </c>
      <c r="G9376">
        <v>7804</v>
      </c>
      <c r="H9376">
        <v>0.71320711691885297</v>
      </c>
      <c r="I9376">
        <v>0.968912233598893</v>
      </c>
      <c r="J9376">
        <v>0.832812322140707</v>
      </c>
      <c r="K9376" t="s">
        <v>29955</v>
      </c>
      <c r="L9376">
        <v>4</v>
      </c>
      <c r="M9376" t="s">
        <v>5133</v>
      </c>
      <c r="N9376">
        <v>0.8</v>
      </c>
      <c r="O9376">
        <v>6.5019505851755496E-4</v>
      </c>
    </row>
    <row r="9377" spans="1:15">
      <c r="A9377" t="s">
        <v>10400</v>
      </c>
      <c r="B9377" t="s">
        <v>23511</v>
      </c>
      <c r="C9377" t="s">
        <v>10401</v>
      </c>
      <c r="D9377">
        <v>1</v>
      </c>
      <c r="E9377">
        <v>6152</v>
      </c>
      <c r="F9377">
        <v>1</v>
      </c>
      <c r="G9377">
        <v>7804</v>
      </c>
      <c r="H9377">
        <v>0.788313685289595</v>
      </c>
      <c r="I9377">
        <v>0.968912233598893</v>
      </c>
      <c r="J9377">
        <v>0.832812322140707</v>
      </c>
      <c r="K9377" t="s">
        <v>29956</v>
      </c>
      <c r="L9377">
        <v>1</v>
      </c>
      <c r="M9377" t="s">
        <v>5133</v>
      </c>
      <c r="N9377">
        <v>1</v>
      </c>
      <c r="O9377">
        <v>1.6254876462938901E-4</v>
      </c>
    </row>
    <row r="9378" spans="1:15">
      <c r="A9378" t="s">
        <v>10402</v>
      </c>
      <c r="B9378" t="s">
        <v>23511</v>
      </c>
      <c r="C9378" t="s">
        <v>10403</v>
      </c>
      <c r="D9378">
        <v>2</v>
      </c>
      <c r="E9378">
        <v>6152</v>
      </c>
      <c r="F9378">
        <v>2</v>
      </c>
      <c r="G9378">
        <v>7804</v>
      </c>
      <c r="H9378">
        <v>0.62141708038142995</v>
      </c>
      <c r="I9378">
        <v>0.968912233598893</v>
      </c>
      <c r="J9378">
        <v>0.832812322140707</v>
      </c>
      <c r="K9378" t="s">
        <v>27960</v>
      </c>
      <c r="L9378">
        <v>2</v>
      </c>
      <c r="M9378" t="s">
        <v>5133</v>
      </c>
      <c r="N9378">
        <v>1</v>
      </c>
      <c r="O9378">
        <v>3.2509752925877802E-4</v>
      </c>
    </row>
    <row r="9379" spans="1:15">
      <c r="A9379" t="s">
        <v>10404</v>
      </c>
      <c r="B9379" t="s">
        <v>23511</v>
      </c>
      <c r="C9379" t="s">
        <v>10405</v>
      </c>
      <c r="D9379">
        <v>1</v>
      </c>
      <c r="E9379">
        <v>6152</v>
      </c>
      <c r="F9379">
        <v>1</v>
      </c>
      <c r="G9379">
        <v>7804</v>
      </c>
      <c r="H9379">
        <v>0.788313685289595</v>
      </c>
      <c r="I9379">
        <v>0.968912233598893</v>
      </c>
      <c r="J9379">
        <v>0.832812322140707</v>
      </c>
      <c r="K9379" t="s">
        <v>27961</v>
      </c>
      <c r="L9379">
        <v>1</v>
      </c>
      <c r="M9379" t="s">
        <v>5133</v>
      </c>
      <c r="N9379">
        <v>1</v>
      </c>
      <c r="O9379">
        <v>1.6254876462938901E-4</v>
      </c>
    </row>
    <row r="9380" spans="1:15">
      <c r="A9380" t="s">
        <v>10406</v>
      </c>
      <c r="B9380" t="s">
        <v>23511</v>
      </c>
      <c r="C9380" t="s">
        <v>10407</v>
      </c>
      <c r="D9380">
        <v>8</v>
      </c>
      <c r="E9380">
        <v>6152</v>
      </c>
      <c r="F9380">
        <v>8</v>
      </c>
      <c r="G9380">
        <v>7804</v>
      </c>
      <c r="H9380">
        <v>0.148995721685201</v>
      </c>
      <c r="I9380">
        <v>0.54611425167193095</v>
      </c>
      <c r="J9380">
        <v>0.46940338073728599</v>
      </c>
      <c r="K9380" t="s">
        <v>29957</v>
      </c>
      <c r="L9380">
        <v>8</v>
      </c>
      <c r="M9380" t="s">
        <v>5133</v>
      </c>
      <c r="N9380">
        <v>1</v>
      </c>
      <c r="O9380">
        <v>1.3003901170351099E-3</v>
      </c>
    </row>
    <row r="9381" spans="1:15">
      <c r="A9381" t="s">
        <v>10408</v>
      </c>
      <c r="B9381" t="s">
        <v>23511</v>
      </c>
      <c r="C9381" t="s">
        <v>10409</v>
      </c>
      <c r="D9381">
        <v>4</v>
      </c>
      <c r="E9381">
        <v>6152</v>
      </c>
      <c r="F9381">
        <v>9</v>
      </c>
      <c r="G9381">
        <v>7804</v>
      </c>
      <c r="H9381">
        <v>0.99586378589181801</v>
      </c>
      <c r="I9381">
        <v>1</v>
      </c>
      <c r="J9381">
        <v>0.85953329234717102</v>
      </c>
      <c r="K9381" t="s">
        <v>29958</v>
      </c>
      <c r="L9381">
        <v>4</v>
      </c>
      <c r="M9381" t="s">
        <v>5133</v>
      </c>
      <c r="N9381">
        <v>0.44444444444444398</v>
      </c>
      <c r="O9381">
        <v>6.5019505851755496E-4</v>
      </c>
    </row>
    <row r="9382" spans="1:15">
      <c r="A9382" t="s">
        <v>10408</v>
      </c>
      <c r="B9382" t="s">
        <v>23513</v>
      </c>
      <c r="C9382" t="s">
        <v>10409</v>
      </c>
      <c r="D9382">
        <v>1</v>
      </c>
      <c r="E9382">
        <v>535</v>
      </c>
      <c r="F9382">
        <v>9</v>
      </c>
      <c r="G9382">
        <v>8124</v>
      </c>
      <c r="H9382">
        <v>0.45850310076412798</v>
      </c>
      <c r="I9382">
        <v>0.99999999999997702</v>
      </c>
      <c r="J9382">
        <v>0.95041217501583097</v>
      </c>
      <c r="K9382" t="s">
        <v>23598</v>
      </c>
      <c r="L9382">
        <v>1</v>
      </c>
      <c r="M9382" t="s">
        <v>5133</v>
      </c>
      <c r="N9382">
        <v>0.11111111111111099</v>
      </c>
      <c r="O9382">
        <v>1.8691588785046699E-3</v>
      </c>
    </row>
    <row r="9383" spans="1:15">
      <c r="A9383" t="s">
        <v>10410</v>
      </c>
      <c r="B9383" t="s">
        <v>23511</v>
      </c>
      <c r="C9383" t="s">
        <v>10411</v>
      </c>
      <c r="D9383">
        <v>8</v>
      </c>
      <c r="E9383">
        <v>6152</v>
      </c>
      <c r="F9383">
        <v>8</v>
      </c>
      <c r="G9383">
        <v>7804</v>
      </c>
      <c r="H9383">
        <v>0.148995721685201</v>
      </c>
      <c r="I9383">
        <v>0.54611425167193095</v>
      </c>
      <c r="J9383">
        <v>0.46940338073728599</v>
      </c>
      <c r="K9383" t="s">
        <v>29959</v>
      </c>
      <c r="L9383">
        <v>8</v>
      </c>
      <c r="M9383" t="s">
        <v>5133</v>
      </c>
      <c r="N9383">
        <v>1</v>
      </c>
      <c r="O9383">
        <v>1.3003901170351099E-3</v>
      </c>
    </row>
    <row r="9384" spans="1:15">
      <c r="A9384" t="s">
        <v>10412</v>
      </c>
      <c r="B9384" t="s">
        <v>23511</v>
      </c>
      <c r="C9384" t="s">
        <v>10413</v>
      </c>
      <c r="D9384">
        <v>6</v>
      </c>
      <c r="E9384">
        <v>6152</v>
      </c>
      <c r="F9384">
        <v>8</v>
      </c>
      <c r="G9384">
        <v>7804</v>
      </c>
      <c r="H9384">
        <v>0.77072248517942499</v>
      </c>
      <c r="I9384">
        <v>0.968912233598893</v>
      </c>
      <c r="J9384">
        <v>0.832812322140707</v>
      </c>
      <c r="K9384" t="s">
        <v>29960</v>
      </c>
      <c r="L9384">
        <v>6</v>
      </c>
      <c r="M9384" t="s">
        <v>5133</v>
      </c>
      <c r="N9384">
        <v>0.75</v>
      </c>
      <c r="O9384">
        <v>9.7529258777633303E-4</v>
      </c>
    </row>
    <row r="9385" spans="1:15">
      <c r="A9385" t="s">
        <v>10412</v>
      </c>
      <c r="B9385" t="s">
        <v>23513</v>
      </c>
      <c r="C9385" t="s">
        <v>10413</v>
      </c>
      <c r="D9385">
        <v>2</v>
      </c>
      <c r="E9385">
        <v>535</v>
      </c>
      <c r="F9385">
        <v>8</v>
      </c>
      <c r="G9385">
        <v>8124</v>
      </c>
      <c r="H9385">
        <v>9.3045175391437404E-2</v>
      </c>
      <c r="I9385">
        <v>0.56952430364965301</v>
      </c>
      <c r="J9385">
        <v>0.54128283215605599</v>
      </c>
      <c r="K9385" t="s">
        <v>25056</v>
      </c>
      <c r="L9385">
        <v>2</v>
      </c>
      <c r="M9385" t="s">
        <v>5133</v>
      </c>
      <c r="N9385">
        <v>0.25</v>
      </c>
      <c r="O9385">
        <v>3.7383177570093499E-3</v>
      </c>
    </row>
    <row r="9386" spans="1:15">
      <c r="A9386" t="s">
        <v>10414</v>
      </c>
      <c r="B9386" t="s">
        <v>23511</v>
      </c>
      <c r="C9386" t="s">
        <v>10415</v>
      </c>
      <c r="D9386">
        <v>1</v>
      </c>
      <c r="E9386">
        <v>6152</v>
      </c>
      <c r="F9386">
        <v>1</v>
      </c>
      <c r="G9386">
        <v>7804</v>
      </c>
      <c r="H9386">
        <v>0.788313685289595</v>
      </c>
      <c r="I9386">
        <v>0.968912233598893</v>
      </c>
      <c r="J9386">
        <v>0.832812322140707</v>
      </c>
      <c r="K9386" t="s">
        <v>29961</v>
      </c>
      <c r="L9386">
        <v>1</v>
      </c>
      <c r="M9386" t="s">
        <v>5133</v>
      </c>
      <c r="N9386">
        <v>1</v>
      </c>
      <c r="O9386">
        <v>1.6254876462938901E-4</v>
      </c>
    </row>
    <row r="9387" spans="1:15">
      <c r="A9387" t="s">
        <v>10416</v>
      </c>
      <c r="B9387" t="s">
        <v>23511</v>
      </c>
      <c r="C9387" t="s">
        <v>10417</v>
      </c>
      <c r="D9387">
        <v>4</v>
      </c>
      <c r="E9387">
        <v>6152</v>
      </c>
      <c r="F9387">
        <v>4</v>
      </c>
      <c r="G9387">
        <v>7804</v>
      </c>
      <c r="H9387">
        <v>0.38610601832086699</v>
      </c>
      <c r="I9387">
        <v>0.90829480295553899</v>
      </c>
      <c r="J9387">
        <v>0.78070962240619901</v>
      </c>
      <c r="K9387" t="s">
        <v>29962</v>
      </c>
      <c r="L9387">
        <v>4</v>
      </c>
      <c r="M9387" t="s">
        <v>5133</v>
      </c>
      <c r="N9387">
        <v>1</v>
      </c>
      <c r="O9387">
        <v>6.5019505851755496E-4</v>
      </c>
    </row>
    <row r="9388" spans="1:15">
      <c r="A9388" t="s">
        <v>10418</v>
      </c>
      <c r="B9388" t="s">
        <v>23513</v>
      </c>
      <c r="C9388" t="s">
        <v>10419</v>
      </c>
      <c r="D9388">
        <v>2</v>
      </c>
      <c r="E9388">
        <v>535</v>
      </c>
      <c r="F9388">
        <v>21</v>
      </c>
      <c r="G9388">
        <v>8124</v>
      </c>
      <c r="H9388">
        <v>0.40690215816583097</v>
      </c>
      <c r="I9388">
        <v>0.99999999999997702</v>
      </c>
      <c r="J9388">
        <v>0.95041217501583097</v>
      </c>
      <c r="K9388" t="s">
        <v>25219</v>
      </c>
      <c r="L9388">
        <v>2</v>
      </c>
      <c r="M9388" t="s">
        <v>5133</v>
      </c>
      <c r="N9388">
        <v>9.5238095238095205E-2</v>
      </c>
      <c r="O9388">
        <v>3.7383177570093499E-3</v>
      </c>
    </row>
    <row r="9389" spans="1:15">
      <c r="A9389" t="s">
        <v>10418</v>
      </c>
      <c r="B9389" t="s">
        <v>23518</v>
      </c>
      <c r="C9389" t="s">
        <v>10419</v>
      </c>
      <c r="D9389">
        <v>2</v>
      </c>
      <c r="E9389">
        <v>787</v>
      </c>
      <c r="F9389">
        <v>15</v>
      </c>
      <c r="G9389">
        <v>7393</v>
      </c>
      <c r="H9389">
        <v>0.48505374542886198</v>
      </c>
      <c r="I9389">
        <v>1</v>
      </c>
      <c r="J9389">
        <v>0.966855260484069</v>
      </c>
      <c r="K9389" t="s">
        <v>26232</v>
      </c>
      <c r="L9389">
        <v>2</v>
      </c>
      <c r="M9389" t="s">
        <v>5133</v>
      </c>
      <c r="N9389">
        <v>0.133333333333333</v>
      </c>
      <c r="O9389">
        <v>2.5412960609911099E-3</v>
      </c>
    </row>
    <row r="9390" spans="1:15">
      <c r="A9390" t="s">
        <v>10418</v>
      </c>
      <c r="B9390" t="s">
        <v>23511</v>
      </c>
      <c r="C9390" t="s">
        <v>10419</v>
      </c>
      <c r="D9390">
        <v>14</v>
      </c>
      <c r="E9390">
        <v>6152</v>
      </c>
      <c r="F9390">
        <v>18</v>
      </c>
      <c r="G9390">
        <v>7804</v>
      </c>
      <c r="H9390">
        <v>0.67155994130583696</v>
      </c>
      <c r="I9390">
        <v>0.968912233598893</v>
      </c>
      <c r="J9390">
        <v>0.832812322140707</v>
      </c>
      <c r="K9390" t="s">
        <v>26237</v>
      </c>
      <c r="L9390">
        <v>14</v>
      </c>
      <c r="M9390" t="s">
        <v>5133</v>
      </c>
      <c r="N9390">
        <v>0.77777777777777801</v>
      </c>
      <c r="O9390">
        <v>2.2756827048114399E-3</v>
      </c>
    </row>
    <row r="9391" spans="1:15">
      <c r="A9391" t="s">
        <v>10420</v>
      </c>
      <c r="B9391" t="s">
        <v>23513</v>
      </c>
      <c r="C9391" t="s">
        <v>10421</v>
      </c>
      <c r="D9391">
        <v>3</v>
      </c>
      <c r="E9391">
        <v>535</v>
      </c>
      <c r="F9391">
        <v>16</v>
      </c>
      <c r="G9391">
        <v>8124</v>
      </c>
      <c r="H9391">
        <v>8.3817873685401098E-2</v>
      </c>
      <c r="I9391">
        <v>0.53535947244110405</v>
      </c>
      <c r="J9391">
        <v>0.50881216061808998</v>
      </c>
      <c r="K9391" t="s">
        <v>25158</v>
      </c>
      <c r="L9391">
        <v>3</v>
      </c>
      <c r="M9391" t="s">
        <v>1463</v>
      </c>
      <c r="N9391">
        <v>0.1875</v>
      </c>
      <c r="O9391">
        <v>5.60747663551402E-3</v>
      </c>
    </row>
    <row r="9392" spans="1:15">
      <c r="A9392" t="s">
        <v>10420</v>
      </c>
      <c r="B9392" t="s">
        <v>23511</v>
      </c>
      <c r="C9392" t="s">
        <v>10421</v>
      </c>
      <c r="D9392">
        <v>11</v>
      </c>
      <c r="E9392">
        <v>6152</v>
      </c>
      <c r="F9392">
        <v>14</v>
      </c>
      <c r="G9392">
        <v>7804</v>
      </c>
      <c r="H9392">
        <v>0.65754173515226599</v>
      </c>
      <c r="I9392">
        <v>0.968912233598893</v>
      </c>
      <c r="J9392">
        <v>0.832812322140707</v>
      </c>
      <c r="K9392" t="s">
        <v>25157</v>
      </c>
      <c r="L9392">
        <v>11</v>
      </c>
      <c r="M9392" t="s">
        <v>1463</v>
      </c>
      <c r="N9392">
        <v>0.78571428571428603</v>
      </c>
      <c r="O9392">
        <v>1.78803641092328E-3</v>
      </c>
    </row>
    <row r="9393" spans="1:15">
      <c r="A9393" t="s">
        <v>10422</v>
      </c>
      <c r="B9393" t="s">
        <v>23518</v>
      </c>
      <c r="C9393" t="s">
        <v>10423</v>
      </c>
      <c r="D9393">
        <v>14</v>
      </c>
      <c r="E9393">
        <v>787</v>
      </c>
      <c r="F9393">
        <v>221</v>
      </c>
      <c r="G9393">
        <v>7393</v>
      </c>
      <c r="H9393">
        <v>0.99079475924351601</v>
      </c>
      <c r="I9393">
        <v>1</v>
      </c>
      <c r="J9393">
        <v>0.966855260484069</v>
      </c>
      <c r="K9393" t="s">
        <v>29963</v>
      </c>
      <c r="L9393">
        <v>14</v>
      </c>
      <c r="M9393" t="s">
        <v>5133</v>
      </c>
      <c r="N9393">
        <v>6.3348416289592799E-2</v>
      </c>
      <c r="O9393">
        <v>1.77890724269377E-2</v>
      </c>
    </row>
    <row r="9394" spans="1:15">
      <c r="A9394" t="s">
        <v>10422</v>
      </c>
      <c r="B9394" t="s">
        <v>23513</v>
      </c>
      <c r="C9394" t="s">
        <v>10423</v>
      </c>
      <c r="D9394">
        <v>23</v>
      </c>
      <c r="E9394">
        <v>535</v>
      </c>
      <c r="F9394">
        <v>237</v>
      </c>
      <c r="G9394">
        <v>8124</v>
      </c>
      <c r="H9394">
        <v>3.89769671713193E-2</v>
      </c>
      <c r="I9394">
        <v>0.43365794573987998</v>
      </c>
      <c r="J9394">
        <v>0.41215379142354602</v>
      </c>
      <c r="K9394" t="s">
        <v>29964</v>
      </c>
      <c r="L9394">
        <v>23</v>
      </c>
      <c r="M9394" t="s">
        <v>5133</v>
      </c>
      <c r="N9394">
        <v>9.7046413502109699E-2</v>
      </c>
      <c r="O9394">
        <v>4.2990654205607499E-2</v>
      </c>
    </row>
    <row r="9395" spans="1:15">
      <c r="A9395" t="s">
        <v>10422</v>
      </c>
      <c r="B9395" t="s">
        <v>23511</v>
      </c>
      <c r="C9395" t="s">
        <v>10423</v>
      </c>
      <c r="D9395">
        <v>204</v>
      </c>
      <c r="E9395">
        <v>6152</v>
      </c>
      <c r="F9395">
        <v>242</v>
      </c>
      <c r="G9395">
        <v>7804</v>
      </c>
      <c r="H9395">
        <v>1.84406605661744E-2</v>
      </c>
      <c r="I9395">
        <v>0.13309992908650101</v>
      </c>
      <c r="J9395">
        <v>0.11440382025889501</v>
      </c>
      <c r="K9395" t="s">
        <v>29965</v>
      </c>
      <c r="L9395">
        <v>204</v>
      </c>
      <c r="M9395" t="s">
        <v>5133</v>
      </c>
      <c r="N9395">
        <v>0.84297520661156999</v>
      </c>
      <c r="O9395">
        <v>3.3159947984395297E-2</v>
      </c>
    </row>
    <row r="9396" spans="1:15">
      <c r="A9396" t="s">
        <v>10424</v>
      </c>
      <c r="B9396" t="s">
        <v>23511</v>
      </c>
      <c r="C9396" t="s">
        <v>10425</v>
      </c>
      <c r="D9396">
        <v>13</v>
      </c>
      <c r="E9396">
        <v>6152</v>
      </c>
      <c r="F9396">
        <v>14</v>
      </c>
      <c r="G9396">
        <v>7804</v>
      </c>
      <c r="H9396">
        <v>0.17010059500559399</v>
      </c>
      <c r="I9396">
        <v>0.60434513093831699</v>
      </c>
      <c r="J9396">
        <v>0.51945476010939395</v>
      </c>
      <c r="K9396" t="s">
        <v>29966</v>
      </c>
      <c r="L9396">
        <v>13</v>
      </c>
      <c r="M9396" t="s">
        <v>5133</v>
      </c>
      <c r="N9396">
        <v>0.92857142857142905</v>
      </c>
      <c r="O9396">
        <v>2.1131339401820499E-3</v>
      </c>
    </row>
    <row r="9397" spans="1:15">
      <c r="A9397" t="s">
        <v>10424</v>
      </c>
      <c r="B9397" t="s">
        <v>23518</v>
      </c>
      <c r="C9397" t="s">
        <v>10425</v>
      </c>
      <c r="D9397">
        <v>2</v>
      </c>
      <c r="E9397">
        <v>787</v>
      </c>
      <c r="F9397">
        <v>15</v>
      </c>
      <c r="G9397">
        <v>7393</v>
      </c>
      <c r="H9397">
        <v>0.48505374542886198</v>
      </c>
      <c r="I9397">
        <v>1</v>
      </c>
      <c r="J9397">
        <v>0.966855260484069</v>
      </c>
      <c r="K9397" t="s">
        <v>28681</v>
      </c>
      <c r="L9397">
        <v>2</v>
      </c>
      <c r="M9397" t="s">
        <v>5133</v>
      </c>
      <c r="N9397">
        <v>0.133333333333333</v>
      </c>
      <c r="O9397">
        <v>2.5412960609911099E-3</v>
      </c>
    </row>
    <row r="9398" spans="1:15">
      <c r="A9398" t="s">
        <v>10426</v>
      </c>
      <c r="B9398" t="s">
        <v>23513</v>
      </c>
      <c r="C9398" t="s">
        <v>10427</v>
      </c>
      <c r="D9398">
        <v>4</v>
      </c>
      <c r="E9398">
        <v>535</v>
      </c>
      <c r="F9398">
        <v>150</v>
      </c>
      <c r="G9398">
        <v>8124</v>
      </c>
      <c r="H9398">
        <v>0.99096265588659205</v>
      </c>
      <c r="I9398">
        <v>0.99999999999997702</v>
      </c>
      <c r="J9398">
        <v>0.95041217501583097</v>
      </c>
      <c r="K9398" t="s">
        <v>29967</v>
      </c>
      <c r="L9398">
        <v>4</v>
      </c>
      <c r="M9398" t="s">
        <v>5133</v>
      </c>
      <c r="N9398">
        <v>2.66666666666667E-2</v>
      </c>
      <c r="O9398">
        <v>7.4766355140186902E-3</v>
      </c>
    </row>
    <row r="9399" spans="1:15">
      <c r="A9399" t="s">
        <v>10426</v>
      </c>
      <c r="B9399" t="s">
        <v>23518</v>
      </c>
      <c r="C9399" t="s">
        <v>10427</v>
      </c>
      <c r="D9399">
        <v>9</v>
      </c>
      <c r="E9399">
        <v>787</v>
      </c>
      <c r="F9399">
        <v>135</v>
      </c>
      <c r="G9399">
        <v>7393</v>
      </c>
      <c r="H9399">
        <v>0.958490018018468</v>
      </c>
      <c r="I9399">
        <v>1</v>
      </c>
      <c r="J9399">
        <v>0.966855260484069</v>
      </c>
      <c r="K9399" t="s">
        <v>29968</v>
      </c>
      <c r="L9399">
        <v>9</v>
      </c>
      <c r="M9399" t="s">
        <v>5133</v>
      </c>
      <c r="N9399">
        <v>6.6666666666666693E-2</v>
      </c>
      <c r="O9399">
        <v>1.143583227446E-2</v>
      </c>
    </row>
    <row r="9400" spans="1:15">
      <c r="A9400" t="s">
        <v>10426</v>
      </c>
      <c r="B9400" t="s">
        <v>23511</v>
      </c>
      <c r="C9400" t="s">
        <v>10427</v>
      </c>
      <c r="D9400">
        <v>135</v>
      </c>
      <c r="E9400">
        <v>6152</v>
      </c>
      <c r="F9400">
        <v>153</v>
      </c>
      <c r="G9400">
        <v>7804</v>
      </c>
      <c r="H9400">
        <v>1.66266806786981E-3</v>
      </c>
      <c r="I9400">
        <v>2.0109296226263201E-2</v>
      </c>
      <c r="J9400">
        <v>1.72846095921446E-2</v>
      </c>
      <c r="K9400" t="s">
        <v>29969</v>
      </c>
      <c r="L9400">
        <v>135</v>
      </c>
      <c r="M9400" t="s">
        <v>5133</v>
      </c>
      <c r="N9400">
        <v>0.88235294117647101</v>
      </c>
      <c r="O9400">
        <v>2.1944083224967499E-2</v>
      </c>
    </row>
    <row r="9401" spans="1:15">
      <c r="A9401" t="s">
        <v>10428</v>
      </c>
      <c r="B9401" t="s">
        <v>23511</v>
      </c>
      <c r="C9401" t="s">
        <v>10429</v>
      </c>
      <c r="D9401">
        <v>6</v>
      </c>
      <c r="E9401">
        <v>6152</v>
      </c>
      <c r="F9401">
        <v>7</v>
      </c>
      <c r="G9401">
        <v>7804</v>
      </c>
      <c r="H9401">
        <v>0.54476030000281095</v>
      </c>
      <c r="I9401">
        <v>0.968912233598893</v>
      </c>
      <c r="J9401">
        <v>0.832812322140707</v>
      </c>
      <c r="K9401" t="s">
        <v>29970</v>
      </c>
      <c r="L9401">
        <v>6</v>
      </c>
      <c r="M9401" t="s">
        <v>5133</v>
      </c>
      <c r="N9401">
        <v>0.85714285714285698</v>
      </c>
      <c r="O9401">
        <v>9.7529258777633303E-4</v>
      </c>
    </row>
    <row r="9402" spans="1:15">
      <c r="A9402" t="s">
        <v>10428</v>
      </c>
      <c r="B9402" t="s">
        <v>23518</v>
      </c>
      <c r="C9402" t="s">
        <v>10429</v>
      </c>
      <c r="D9402">
        <v>2</v>
      </c>
      <c r="E9402">
        <v>787</v>
      </c>
      <c r="F9402">
        <v>8</v>
      </c>
      <c r="G9402">
        <v>7393</v>
      </c>
      <c r="H9402">
        <v>0.20623850586585399</v>
      </c>
      <c r="I9402">
        <v>0.83876007220319604</v>
      </c>
      <c r="J9402">
        <v>0.81095958809365798</v>
      </c>
      <c r="K9402" t="s">
        <v>25577</v>
      </c>
      <c r="L9402">
        <v>2</v>
      </c>
      <c r="M9402" t="s">
        <v>5133</v>
      </c>
      <c r="N9402">
        <v>0.25</v>
      </c>
      <c r="O9402">
        <v>2.5412960609911099E-3</v>
      </c>
    </row>
    <row r="9403" spans="1:15">
      <c r="A9403" t="s">
        <v>10430</v>
      </c>
      <c r="B9403" t="s">
        <v>23511</v>
      </c>
      <c r="C9403" t="s">
        <v>10431</v>
      </c>
      <c r="D9403">
        <v>13</v>
      </c>
      <c r="E9403">
        <v>6152</v>
      </c>
      <c r="F9403">
        <v>16</v>
      </c>
      <c r="G9403">
        <v>7804</v>
      </c>
      <c r="H9403">
        <v>0.55141591982388505</v>
      </c>
      <c r="I9403">
        <v>0.968912233598893</v>
      </c>
      <c r="J9403">
        <v>0.832812322140707</v>
      </c>
      <c r="K9403" t="s">
        <v>29971</v>
      </c>
      <c r="L9403">
        <v>13</v>
      </c>
      <c r="M9403" t="s">
        <v>5133</v>
      </c>
      <c r="N9403">
        <v>0.8125</v>
      </c>
      <c r="O9403">
        <v>2.1131339401820499E-3</v>
      </c>
    </row>
    <row r="9404" spans="1:15">
      <c r="A9404" t="s">
        <v>10430</v>
      </c>
      <c r="B9404" t="s">
        <v>23518</v>
      </c>
      <c r="C9404" t="s">
        <v>10431</v>
      </c>
      <c r="D9404">
        <v>3</v>
      </c>
      <c r="E9404">
        <v>787</v>
      </c>
      <c r="F9404">
        <v>17</v>
      </c>
      <c r="G9404">
        <v>7393</v>
      </c>
      <c r="H9404">
        <v>0.26860829090490701</v>
      </c>
      <c r="I9404">
        <v>0.97863801257884697</v>
      </c>
      <c r="J9404">
        <v>0.94620131057153301</v>
      </c>
      <c r="K9404" t="s">
        <v>29916</v>
      </c>
      <c r="L9404">
        <v>3</v>
      </c>
      <c r="M9404" t="s">
        <v>5133</v>
      </c>
      <c r="N9404">
        <v>0.17647058823529399</v>
      </c>
      <c r="O9404">
        <v>3.8119440914866601E-3</v>
      </c>
    </row>
    <row r="9405" spans="1:15">
      <c r="A9405" t="s">
        <v>10432</v>
      </c>
      <c r="B9405" t="s">
        <v>23518</v>
      </c>
      <c r="C9405" t="s">
        <v>10433</v>
      </c>
      <c r="D9405">
        <v>9</v>
      </c>
      <c r="E9405">
        <v>787</v>
      </c>
      <c r="F9405">
        <v>135</v>
      </c>
      <c r="G9405">
        <v>7393</v>
      </c>
      <c r="H9405">
        <v>0.958490018018468</v>
      </c>
      <c r="I9405">
        <v>1</v>
      </c>
      <c r="J9405">
        <v>0.966855260484069</v>
      </c>
      <c r="K9405" t="s">
        <v>29968</v>
      </c>
      <c r="L9405">
        <v>9</v>
      </c>
      <c r="M9405" t="s">
        <v>5133</v>
      </c>
      <c r="N9405">
        <v>6.6666666666666693E-2</v>
      </c>
      <c r="O9405">
        <v>1.143583227446E-2</v>
      </c>
    </row>
    <row r="9406" spans="1:15">
      <c r="A9406" t="s">
        <v>10432</v>
      </c>
      <c r="B9406" t="s">
        <v>23511</v>
      </c>
      <c r="C9406" t="s">
        <v>10433</v>
      </c>
      <c r="D9406">
        <v>135</v>
      </c>
      <c r="E9406">
        <v>6152</v>
      </c>
      <c r="F9406">
        <v>153</v>
      </c>
      <c r="G9406">
        <v>7804</v>
      </c>
      <c r="H9406">
        <v>1.66266806786981E-3</v>
      </c>
      <c r="I9406">
        <v>2.0109296226263201E-2</v>
      </c>
      <c r="J9406">
        <v>1.72846095921446E-2</v>
      </c>
      <c r="K9406" t="s">
        <v>29969</v>
      </c>
      <c r="L9406">
        <v>135</v>
      </c>
      <c r="M9406" t="s">
        <v>5133</v>
      </c>
      <c r="N9406">
        <v>0.88235294117647101</v>
      </c>
      <c r="O9406">
        <v>2.1944083224967499E-2</v>
      </c>
    </row>
    <row r="9407" spans="1:15">
      <c r="A9407" t="s">
        <v>10432</v>
      </c>
      <c r="B9407" t="s">
        <v>23513</v>
      </c>
      <c r="C9407" t="s">
        <v>10433</v>
      </c>
      <c r="D9407">
        <v>4</v>
      </c>
      <c r="E9407">
        <v>535</v>
      </c>
      <c r="F9407">
        <v>150</v>
      </c>
      <c r="G9407">
        <v>8124</v>
      </c>
      <c r="H9407">
        <v>0.99096265588659205</v>
      </c>
      <c r="I9407">
        <v>0.99999999999997702</v>
      </c>
      <c r="J9407">
        <v>0.95041217501583097</v>
      </c>
      <c r="K9407" t="s">
        <v>29967</v>
      </c>
      <c r="L9407">
        <v>4</v>
      </c>
      <c r="M9407" t="s">
        <v>5133</v>
      </c>
      <c r="N9407">
        <v>2.66666666666667E-2</v>
      </c>
      <c r="O9407">
        <v>7.4766355140186902E-3</v>
      </c>
    </row>
    <row r="9408" spans="1:15">
      <c r="A9408" t="s">
        <v>10434</v>
      </c>
      <c r="B9408" t="s">
        <v>23511</v>
      </c>
      <c r="C9408" t="s">
        <v>10435</v>
      </c>
      <c r="D9408">
        <v>1</v>
      </c>
      <c r="E9408">
        <v>6152</v>
      </c>
      <c r="F9408">
        <v>1</v>
      </c>
      <c r="G9408">
        <v>7804</v>
      </c>
      <c r="H9408">
        <v>0.788313685289595</v>
      </c>
      <c r="I9408">
        <v>0.968912233598893</v>
      </c>
      <c r="J9408">
        <v>0.832812322140707</v>
      </c>
      <c r="K9408" t="s">
        <v>29972</v>
      </c>
      <c r="L9408">
        <v>1</v>
      </c>
      <c r="M9408" t="s">
        <v>5133</v>
      </c>
      <c r="N9408">
        <v>1</v>
      </c>
      <c r="O9408">
        <v>1.6254876462938901E-4</v>
      </c>
    </row>
    <row r="9409" spans="1:15">
      <c r="A9409" t="s">
        <v>10436</v>
      </c>
      <c r="B9409" t="s">
        <v>23511</v>
      </c>
      <c r="C9409" t="s">
        <v>10437</v>
      </c>
      <c r="D9409">
        <v>1</v>
      </c>
      <c r="E9409">
        <v>6152</v>
      </c>
      <c r="F9409">
        <v>1</v>
      </c>
      <c r="G9409">
        <v>7804</v>
      </c>
      <c r="H9409">
        <v>0.788313685289595</v>
      </c>
      <c r="I9409">
        <v>0.968912233598893</v>
      </c>
      <c r="J9409">
        <v>0.832812322140707</v>
      </c>
      <c r="K9409" t="s">
        <v>29972</v>
      </c>
      <c r="L9409">
        <v>1</v>
      </c>
      <c r="M9409" t="s">
        <v>5133</v>
      </c>
      <c r="N9409">
        <v>1</v>
      </c>
      <c r="O9409">
        <v>1.6254876462938901E-4</v>
      </c>
    </row>
    <row r="9410" spans="1:15">
      <c r="A9410" t="s">
        <v>10438</v>
      </c>
      <c r="B9410" t="s">
        <v>23513</v>
      </c>
      <c r="C9410" t="s">
        <v>10439</v>
      </c>
      <c r="D9410">
        <v>1</v>
      </c>
      <c r="E9410">
        <v>535</v>
      </c>
      <c r="F9410">
        <v>8</v>
      </c>
      <c r="G9410">
        <v>8124</v>
      </c>
      <c r="H9410">
        <v>0.42028903387437799</v>
      </c>
      <c r="I9410">
        <v>0.99999999999997702</v>
      </c>
      <c r="J9410">
        <v>0.95041217501583097</v>
      </c>
      <c r="K9410" t="s">
        <v>27692</v>
      </c>
      <c r="L9410">
        <v>1</v>
      </c>
      <c r="M9410" t="s">
        <v>5133</v>
      </c>
      <c r="N9410">
        <v>0.125</v>
      </c>
      <c r="O9410">
        <v>1.8691588785046699E-3</v>
      </c>
    </row>
    <row r="9411" spans="1:15">
      <c r="A9411" t="s">
        <v>10438</v>
      </c>
      <c r="B9411" t="s">
        <v>23511</v>
      </c>
      <c r="C9411" t="s">
        <v>10439</v>
      </c>
      <c r="D9411">
        <v>8</v>
      </c>
      <c r="E9411">
        <v>6152</v>
      </c>
      <c r="F9411">
        <v>9</v>
      </c>
      <c r="G9411">
        <v>7804</v>
      </c>
      <c r="H9411">
        <v>0.40157748897504503</v>
      </c>
      <c r="I9411">
        <v>0.91525479399875698</v>
      </c>
      <c r="J9411">
        <v>0.78669196642228301</v>
      </c>
      <c r="K9411" t="s">
        <v>27691</v>
      </c>
      <c r="L9411">
        <v>8</v>
      </c>
      <c r="M9411" t="s">
        <v>5133</v>
      </c>
      <c r="N9411">
        <v>0.88888888888888895</v>
      </c>
      <c r="O9411">
        <v>1.3003901170351099E-3</v>
      </c>
    </row>
    <row r="9412" spans="1:15">
      <c r="A9412" t="s">
        <v>10440</v>
      </c>
      <c r="B9412" t="s">
        <v>23511</v>
      </c>
      <c r="C9412" t="s">
        <v>10441</v>
      </c>
      <c r="D9412">
        <v>7</v>
      </c>
      <c r="E9412">
        <v>6152</v>
      </c>
      <c r="F9412">
        <v>9</v>
      </c>
      <c r="G9412">
        <v>7804</v>
      </c>
      <c r="H9412">
        <v>0.70695686083507503</v>
      </c>
      <c r="I9412">
        <v>0.968912233598893</v>
      </c>
      <c r="J9412">
        <v>0.832812322140707</v>
      </c>
      <c r="K9412" t="s">
        <v>25465</v>
      </c>
      <c r="L9412">
        <v>7</v>
      </c>
      <c r="M9412" t="s">
        <v>2729</v>
      </c>
      <c r="N9412">
        <v>0.77777777777777801</v>
      </c>
      <c r="O9412">
        <v>1.13784135240572E-3</v>
      </c>
    </row>
    <row r="9413" spans="1:15">
      <c r="A9413" t="s">
        <v>10442</v>
      </c>
      <c r="B9413" t="s">
        <v>23513</v>
      </c>
      <c r="C9413" t="s">
        <v>10443</v>
      </c>
      <c r="D9413">
        <v>7</v>
      </c>
      <c r="E9413">
        <v>535</v>
      </c>
      <c r="F9413">
        <v>86</v>
      </c>
      <c r="G9413">
        <v>8124</v>
      </c>
      <c r="H9413">
        <v>0.33754300048694003</v>
      </c>
      <c r="I9413">
        <v>0.98164222285970704</v>
      </c>
      <c r="J9413">
        <v>0.93296472011549103</v>
      </c>
      <c r="K9413" t="s">
        <v>28930</v>
      </c>
      <c r="L9413">
        <v>7</v>
      </c>
      <c r="M9413" t="s">
        <v>5133</v>
      </c>
      <c r="N9413">
        <v>8.1395348837209294E-2</v>
      </c>
      <c r="O9413">
        <v>1.3084112149532701E-2</v>
      </c>
    </row>
    <row r="9414" spans="1:15">
      <c r="A9414" t="s">
        <v>10442</v>
      </c>
      <c r="B9414" t="s">
        <v>23511</v>
      </c>
      <c r="C9414" t="s">
        <v>10443</v>
      </c>
      <c r="D9414">
        <v>57</v>
      </c>
      <c r="E9414">
        <v>6152</v>
      </c>
      <c r="F9414">
        <v>75</v>
      </c>
      <c r="G9414">
        <v>7804</v>
      </c>
      <c r="H9414">
        <v>0.775500639461006</v>
      </c>
      <c r="I9414">
        <v>0.968912233598893</v>
      </c>
      <c r="J9414">
        <v>0.832812322140707</v>
      </c>
      <c r="K9414" t="s">
        <v>29973</v>
      </c>
      <c r="L9414">
        <v>57</v>
      </c>
      <c r="M9414" t="s">
        <v>5133</v>
      </c>
      <c r="N9414">
        <v>0.76</v>
      </c>
      <c r="O9414">
        <v>9.2652795838751596E-3</v>
      </c>
    </row>
    <row r="9415" spans="1:15">
      <c r="A9415" t="s">
        <v>10442</v>
      </c>
      <c r="B9415" t="s">
        <v>23518</v>
      </c>
      <c r="C9415" t="s">
        <v>10443</v>
      </c>
      <c r="D9415">
        <v>12</v>
      </c>
      <c r="E9415">
        <v>787</v>
      </c>
      <c r="F9415">
        <v>68</v>
      </c>
      <c r="G9415">
        <v>7393</v>
      </c>
      <c r="H9415">
        <v>5.3339221253199301E-2</v>
      </c>
      <c r="I9415">
        <v>0.61178825165478101</v>
      </c>
      <c r="J9415">
        <v>0.59151068941477603</v>
      </c>
      <c r="K9415" t="s">
        <v>29974</v>
      </c>
      <c r="L9415">
        <v>12</v>
      </c>
      <c r="M9415" t="s">
        <v>5133</v>
      </c>
      <c r="N9415">
        <v>0.17647058823529399</v>
      </c>
      <c r="O9415">
        <v>1.52477763659466E-2</v>
      </c>
    </row>
    <row r="9416" spans="1:15">
      <c r="A9416" t="s">
        <v>10444</v>
      </c>
      <c r="B9416" t="s">
        <v>23511</v>
      </c>
      <c r="C9416" t="s">
        <v>10445</v>
      </c>
      <c r="D9416">
        <v>1</v>
      </c>
      <c r="E9416">
        <v>6152</v>
      </c>
      <c r="F9416">
        <v>1</v>
      </c>
      <c r="G9416">
        <v>7804</v>
      </c>
      <c r="H9416">
        <v>0.788313685289595</v>
      </c>
      <c r="I9416">
        <v>0.968912233598893</v>
      </c>
      <c r="J9416">
        <v>0.832812322140707</v>
      </c>
      <c r="K9416" t="s">
        <v>25725</v>
      </c>
      <c r="L9416">
        <v>1</v>
      </c>
      <c r="M9416" t="s">
        <v>5133</v>
      </c>
      <c r="N9416">
        <v>1</v>
      </c>
      <c r="O9416">
        <v>1.6254876462938901E-4</v>
      </c>
    </row>
    <row r="9417" spans="1:15">
      <c r="A9417" t="s">
        <v>10446</v>
      </c>
      <c r="B9417" t="s">
        <v>23511</v>
      </c>
      <c r="C9417" t="s">
        <v>10447</v>
      </c>
      <c r="D9417">
        <v>9</v>
      </c>
      <c r="E9417">
        <v>6152</v>
      </c>
      <c r="F9417">
        <v>11</v>
      </c>
      <c r="G9417">
        <v>7804</v>
      </c>
      <c r="H9417">
        <v>0.578610134932666</v>
      </c>
      <c r="I9417">
        <v>0.968912233598893</v>
      </c>
      <c r="J9417">
        <v>0.832812322140707</v>
      </c>
      <c r="K9417" t="s">
        <v>29975</v>
      </c>
      <c r="L9417">
        <v>9</v>
      </c>
      <c r="M9417" t="s">
        <v>5133</v>
      </c>
      <c r="N9417">
        <v>0.81818181818181801</v>
      </c>
      <c r="O9417">
        <v>1.4629388816645001E-3</v>
      </c>
    </row>
    <row r="9418" spans="1:15">
      <c r="A9418" t="s">
        <v>10446</v>
      </c>
      <c r="B9418" t="s">
        <v>23518</v>
      </c>
      <c r="C9418" t="s">
        <v>10447</v>
      </c>
      <c r="D9418">
        <v>1</v>
      </c>
      <c r="E9418">
        <v>787</v>
      </c>
      <c r="F9418">
        <v>6</v>
      </c>
      <c r="G9418">
        <v>7393</v>
      </c>
      <c r="H9418">
        <v>0.49113550780958298</v>
      </c>
      <c r="I9418">
        <v>1</v>
      </c>
      <c r="J9418">
        <v>0.966855260484069</v>
      </c>
      <c r="K9418" t="s">
        <v>25179</v>
      </c>
      <c r="L9418">
        <v>1</v>
      </c>
      <c r="M9418" t="s">
        <v>5133</v>
      </c>
      <c r="N9418">
        <v>0.16666666666666699</v>
      </c>
      <c r="O9418">
        <v>1.27064803049555E-3</v>
      </c>
    </row>
    <row r="9419" spans="1:15">
      <c r="A9419" t="s">
        <v>10446</v>
      </c>
      <c r="B9419" t="s">
        <v>23513</v>
      </c>
      <c r="C9419" t="s">
        <v>10447</v>
      </c>
      <c r="D9419">
        <v>1</v>
      </c>
      <c r="E9419">
        <v>535</v>
      </c>
      <c r="F9419">
        <v>19</v>
      </c>
      <c r="G9419">
        <v>8124</v>
      </c>
      <c r="H9419">
        <v>0.72632654610035197</v>
      </c>
      <c r="I9419">
        <v>0.99999999999997702</v>
      </c>
      <c r="J9419">
        <v>0.95041217501583097</v>
      </c>
      <c r="K9419" t="s">
        <v>24165</v>
      </c>
      <c r="L9419">
        <v>1</v>
      </c>
      <c r="M9419" t="s">
        <v>5133</v>
      </c>
      <c r="N9419">
        <v>5.2631578947368397E-2</v>
      </c>
      <c r="O9419">
        <v>1.8691588785046699E-3</v>
      </c>
    </row>
    <row r="9420" spans="1:15">
      <c r="A9420" t="s">
        <v>10448</v>
      </c>
      <c r="B9420" t="s">
        <v>23513</v>
      </c>
      <c r="C9420" t="s">
        <v>10449</v>
      </c>
      <c r="D9420">
        <v>22</v>
      </c>
      <c r="E9420">
        <v>535</v>
      </c>
      <c r="F9420">
        <v>1093</v>
      </c>
      <c r="G9420">
        <v>8124</v>
      </c>
      <c r="H9420">
        <v>0.99999999999997702</v>
      </c>
      <c r="I9420">
        <v>0.99999999999997702</v>
      </c>
      <c r="J9420">
        <v>0.95041217501583097</v>
      </c>
      <c r="K9420" t="s">
        <v>29976</v>
      </c>
      <c r="L9420">
        <v>22</v>
      </c>
      <c r="M9420" t="s">
        <v>5133</v>
      </c>
      <c r="N9420">
        <v>2.0128087831656E-2</v>
      </c>
      <c r="O9420">
        <v>4.1121495327102797E-2</v>
      </c>
    </row>
    <row r="9421" spans="1:15">
      <c r="A9421" t="s">
        <v>10448</v>
      </c>
      <c r="B9421" t="s">
        <v>23518</v>
      </c>
      <c r="C9421" t="s">
        <v>10449</v>
      </c>
      <c r="D9421">
        <v>49</v>
      </c>
      <c r="E9421">
        <v>787</v>
      </c>
      <c r="F9421">
        <v>1039</v>
      </c>
      <c r="G9421">
        <v>7393</v>
      </c>
      <c r="H9421">
        <v>0.99999999999991596</v>
      </c>
      <c r="I9421">
        <v>1</v>
      </c>
      <c r="J9421">
        <v>0.966855260484069</v>
      </c>
      <c r="K9421" t="s">
        <v>29977</v>
      </c>
      <c r="L9421">
        <v>49</v>
      </c>
      <c r="M9421" t="s">
        <v>5133</v>
      </c>
      <c r="N9421">
        <v>4.71607314725698E-2</v>
      </c>
      <c r="O9421">
        <v>6.2261753494282097E-2</v>
      </c>
    </row>
    <row r="9422" spans="1:15">
      <c r="A9422" t="s">
        <v>10448</v>
      </c>
      <c r="B9422" t="s">
        <v>23511</v>
      </c>
      <c r="C9422" t="s">
        <v>10449</v>
      </c>
      <c r="D9422">
        <v>1006</v>
      </c>
      <c r="E9422">
        <v>6152</v>
      </c>
      <c r="F9422">
        <v>1113</v>
      </c>
      <c r="G9422">
        <v>7804</v>
      </c>
      <c r="H9422" s="34">
        <v>3.8632294385481002E-28</v>
      </c>
      <c r="I9422" s="34">
        <v>2.7166781301790001E-25</v>
      </c>
      <c r="J9422" s="34">
        <v>2.33507529748031E-25</v>
      </c>
      <c r="K9422" t="s">
        <v>29978</v>
      </c>
      <c r="L9422">
        <v>1006</v>
      </c>
      <c r="M9422" t="s">
        <v>5133</v>
      </c>
      <c r="N9422">
        <v>0.90386343216531895</v>
      </c>
      <c r="O9422">
        <v>0.16352405721716501</v>
      </c>
    </row>
    <row r="9423" spans="1:15">
      <c r="A9423" t="s">
        <v>10450</v>
      </c>
      <c r="B9423" t="s">
        <v>23513</v>
      </c>
      <c r="C9423" t="s">
        <v>10451</v>
      </c>
      <c r="D9423">
        <v>15</v>
      </c>
      <c r="E9423">
        <v>535</v>
      </c>
      <c r="F9423">
        <v>778</v>
      </c>
      <c r="G9423">
        <v>8124</v>
      </c>
      <c r="H9423">
        <v>0.99999999993528899</v>
      </c>
      <c r="I9423">
        <v>0.99999999999997702</v>
      </c>
      <c r="J9423">
        <v>0.95041217501583097</v>
      </c>
      <c r="K9423" t="s">
        <v>23947</v>
      </c>
      <c r="L9423">
        <v>15</v>
      </c>
      <c r="M9423" t="s">
        <v>5133</v>
      </c>
      <c r="N9423">
        <v>1.9280205655526999E-2</v>
      </c>
      <c r="O9423">
        <v>2.80373831775701E-2</v>
      </c>
    </row>
    <row r="9424" spans="1:15">
      <c r="A9424" t="s">
        <v>10450</v>
      </c>
      <c r="B9424" t="s">
        <v>23511</v>
      </c>
      <c r="C9424" t="s">
        <v>10451</v>
      </c>
      <c r="D9424">
        <v>734</v>
      </c>
      <c r="E9424">
        <v>6152</v>
      </c>
      <c r="F9424">
        <v>805</v>
      </c>
      <c r="G9424">
        <v>7804</v>
      </c>
      <c r="H9424" s="34">
        <v>4.7816644674066398E-23</v>
      </c>
      <c r="I9424" s="34">
        <v>1.74353654376364E-20</v>
      </c>
      <c r="J9424" s="34">
        <v>1.4986277057887699E-20</v>
      </c>
      <c r="K9424" t="s">
        <v>29979</v>
      </c>
      <c r="L9424">
        <v>734</v>
      </c>
      <c r="M9424" t="s">
        <v>5133</v>
      </c>
      <c r="N9424">
        <v>0.91180124223602499</v>
      </c>
      <c r="O9424">
        <v>0.119310793237971</v>
      </c>
    </row>
    <row r="9425" spans="1:15">
      <c r="A9425" t="s">
        <v>10450</v>
      </c>
      <c r="B9425" t="s">
        <v>23518</v>
      </c>
      <c r="C9425" t="s">
        <v>10451</v>
      </c>
      <c r="D9425">
        <v>35</v>
      </c>
      <c r="E9425">
        <v>787</v>
      </c>
      <c r="F9425">
        <v>739</v>
      </c>
      <c r="G9425">
        <v>7393</v>
      </c>
      <c r="H9425">
        <v>0.99999999946307006</v>
      </c>
      <c r="I9425">
        <v>1</v>
      </c>
      <c r="J9425">
        <v>0.966855260484069</v>
      </c>
      <c r="K9425" t="s">
        <v>29980</v>
      </c>
      <c r="L9425">
        <v>35</v>
      </c>
      <c r="M9425" t="s">
        <v>5133</v>
      </c>
      <c r="N9425">
        <v>4.7361299052774003E-2</v>
      </c>
      <c r="O9425">
        <v>4.4472681067344297E-2</v>
      </c>
    </row>
    <row r="9426" spans="1:15">
      <c r="A9426" t="s">
        <v>10452</v>
      </c>
      <c r="B9426" t="s">
        <v>23513</v>
      </c>
      <c r="C9426" t="s">
        <v>10453</v>
      </c>
      <c r="D9426">
        <v>160</v>
      </c>
      <c r="E9426">
        <v>535</v>
      </c>
      <c r="F9426">
        <v>2588</v>
      </c>
      <c r="G9426">
        <v>8124</v>
      </c>
      <c r="H9426">
        <v>0.85314385060119502</v>
      </c>
      <c r="I9426">
        <v>0.99999999999997702</v>
      </c>
      <c r="J9426">
        <v>0.95041217501583097</v>
      </c>
      <c r="K9426" t="s">
        <v>29981</v>
      </c>
      <c r="L9426">
        <v>160</v>
      </c>
      <c r="M9426" t="s">
        <v>2729</v>
      </c>
      <c r="N9426">
        <v>6.1823802163833097E-2</v>
      </c>
      <c r="O9426">
        <v>0.29906542056074797</v>
      </c>
    </row>
    <row r="9427" spans="1:15">
      <c r="A9427" t="s">
        <v>10452</v>
      </c>
      <c r="B9427" t="s">
        <v>23511</v>
      </c>
      <c r="C9427" t="s">
        <v>10453</v>
      </c>
      <c r="D9427">
        <v>1940</v>
      </c>
      <c r="E9427">
        <v>6152</v>
      </c>
      <c r="F9427">
        <v>2530</v>
      </c>
      <c r="G9427">
        <v>7804</v>
      </c>
      <c r="H9427">
        <v>0.99939059055463297</v>
      </c>
      <c r="I9427">
        <v>1</v>
      </c>
      <c r="J9427">
        <v>0.85953329234717102</v>
      </c>
      <c r="K9427" t="s">
        <v>29982</v>
      </c>
      <c r="L9427">
        <v>1940</v>
      </c>
      <c r="M9427" t="s">
        <v>2729</v>
      </c>
      <c r="N9427">
        <v>0.76679841897233203</v>
      </c>
      <c r="O9427">
        <v>0.315344603381014</v>
      </c>
    </row>
    <row r="9428" spans="1:15">
      <c r="A9428" t="s">
        <v>10452</v>
      </c>
      <c r="B9428" t="s">
        <v>23518</v>
      </c>
      <c r="C9428" t="s">
        <v>10453</v>
      </c>
      <c r="D9428">
        <v>287</v>
      </c>
      <c r="E9428">
        <v>787</v>
      </c>
      <c r="F9428">
        <v>2350</v>
      </c>
      <c r="G9428">
        <v>7393</v>
      </c>
      <c r="H9428">
        <v>1.7733621349792701E-3</v>
      </c>
      <c r="I9428">
        <v>8.3111572059361899E-2</v>
      </c>
      <c r="J9428">
        <v>8.03568606526949E-2</v>
      </c>
      <c r="K9428" t="s">
        <v>29983</v>
      </c>
      <c r="L9428">
        <v>287</v>
      </c>
      <c r="M9428" t="s">
        <v>2729</v>
      </c>
      <c r="N9428">
        <v>0.122127659574468</v>
      </c>
      <c r="O9428">
        <v>0.36467598475222401</v>
      </c>
    </row>
    <row r="9429" spans="1:15">
      <c r="A9429" t="s">
        <v>10454</v>
      </c>
      <c r="B9429" t="s">
        <v>23511</v>
      </c>
      <c r="C9429" t="s">
        <v>10455</v>
      </c>
      <c r="D9429">
        <v>20</v>
      </c>
      <c r="E9429">
        <v>6152</v>
      </c>
      <c r="F9429">
        <v>21</v>
      </c>
      <c r="G9429">
        <v>7804</v>
      </c>
      <c r="H9429">
        <v>4.4755802943696597E-2</v>
      </c>
      <c r="I9429">
        <v>0.25239912466249798</v>
      </c>
      <c r="J9429">
        <v>0.21694545060670101</v>
      </c>
      <c r="K9429" t="s">
        <v>24408</v>
      </c>
      <c r="L9429">
        <v>20</v>
      </c>
      <c r="M9429" t="s">
        <v>2729</v>
      </c>
      <c r="N9429">
        <v>0.952380952380952</v>
      </c>
      <c r="O9429">
        <v>3.2509752925877801E-3</v>
      </c>
    </row>
    <row r="9430" spans="1:15">
      <c r="A9430" t="s">
        <v>10456</v>
      </c>
      <c r="B9430" t="s">
        <v>23518</v>
      </c>
      <c r="C9430" t="s">
        <v>10457</v>
      </c>
      <c r="D9430">
        <v>4</v>
      </c>
      <c r="E9430">
        <v>787</v>
      </c>
      <c r="F9430">
        <v>43</v>
      </c>
      <c r="G9430">
        <v>7393</v>
      </c>
      <c r="H9430">
        <v>0.68595077315375197</v>
      </c>
      <c r="I9430">
        <v>1</v>
      </c>
      <c r="J9430">
        <v>0.966855260484069</v>
      </c>
      <c r="K9430" t="s">
        <v>29984</v>
      </c>
      <c r="L9430">
        <v>4</v>
      </c>
      <c r="M9430" t="s">
        <v>2729</v>
      </c>
      <c r="N9430">
        <v>9.3023255813953501E-2</v>
      </c>
      <c r="O9430">
        <v>5.0825921219822103E-3</v>
      </c>
    </row>
    <row r="9431" spans="1:15">
      <c r="A9431" t="s">
        <v>10456</v>
      </c>
      <c r="B9431" t="s">
        <v>23511</v>
      </c>
      <c r="C9431" t="s">
        <v>10457</v>
      </c>
      <c r="D9431">
        <v>42</v>
      </c>
      <c r="E9431">
        <v>6152</v>
      </c>
      <c r="F9431">
        <v>48</v>
      </c>
      <c r="G9431">
        <v>7804</v>
      </c>
      <c r="H9431">
        <v>9.2123132844940503E-2</v>
      </c>
      <c r="I9431">
        <v>0.40853420848785299</v>
      </c>
      <c r="J9431">
        <v>0.35114875325800998</v>
      </c>
      <c r="K9431" t="s">
        <v>29985</v>
      </c>
      <c r="L9431">
        <v>42</v>
      </c>
      <c r="M9431" t="s">
        <v>2729</v>
      </c>
      <c r="N9431">
        <v>0.875</v>
      </c>
      <c r="O9431">
        <v>6.8270481144343297E-3</v>
      </c>
    </row>
    <row r="9432" spans="1:15">
      <c r="A9432" t="s">
        <v>10458</v>
      </c>
      <c r="B9432" t="s">
        <v>23511</v>
      </c>
      <c r="C9432" t="s">
        <v>10459</v>
      </c>
      <c r="D9432">
        <v>2</v>
      </c>
      <c r="E9432">
        <v>6152</v>
      </c>
      <c r="F9432">
        <v>2</v>
      </c>
      <c r="G9432">
        <v>7804</v>
      </c>
      <c r="H9432">
        <v>0.62141708038142995</v>
      </c>
      <c r="I9432">
        <v>0.968912233598893</v>
      </c>
      <c r="J9432">
        <v>0.832812322140707</v>
      </c>
      <c r="K9432" t="s">
        <v>29700</v>
      </c>
      <c r="L9432">
        <v>2</v>
      </c>
      <c r="M9432" t="s">
        <v>2729</v>
      </c>
      <c r="N9432">
        <v>1</v>
      </c>
      <c r="O9432">
        <v>3.2509752925877802E-4</v>
      </c>
    </row>
    <row r="9433" spans="1:15">
      <c r="A9433" t="s">
        <v>10460</v>
      </c>
      <c r="B9433" t="s">
        <v>23518</v>
      </c>
      <c r="C9433" t="s">
        <v>10461</v>
      </c>
      <c r="D9433">
        <v>2</v>
      </c>
      <c r="E9433">
        <v>787</v>
      </c>
      <c r="F9433">
        <v>17</v>
      </c>
      <c r="G9433">
        <v>7393</v>
      </c>
      <c r="H9433">
        <v>0.55380850449894603</v>
      </c>
      <c r="I9433">
        <v>1</v>
      </c>
      <c r="J9433">
        <v>0.966855260484069</v>
      </c>
      <c r="K9433" t="s">
        <v>24730</v>
      </c>
      <c r="L9433">
        <v>2</v>
      </c>
      <c r="M9433" t="s">
        <v>5133</v>
      </c>
      <c r="N9433">
        <v>0.11764705882352899</v>
      </c>
      <c r="O9433">
        <v>2.5412960609911099E-3</v>
      </c>
    </row>
    <row r="9434" spans="1:15">
      <c r="A9434" t="s">
        <v>10460</v>
      </c>
      <c r="B9434" t="s">
        <v>23511</v>
      </c>
      <c r="C9434" t="s">
        <v>10461</v>
      </c>
      <c r="D9434">
        <v>14</v>
      </c>
      <c r="E9434">
        <v>6152</v>
      </c>
      <c r="F9434">
        <v>17</v>
      </c>
      <c r="G9434">
        <v>7804</v>
      </c>
      <c r="H9434">
        <v>0.50030281484376005</v>
      </c>
      <c r="I9434">
        <v>0.968912233598893</v>
      </c>
      <c r="J9434">
        <v>0.832812322140707</v>
      </c>
      <c r="K9434" t="s">
        <v>26070</v>
      </c>
      <c r="L9434">
        <v>14</v>
      </c>
      <c r="M9434" t="s">
        <v>5133</v>
      </c>
      <c r="N9434">
        <v>0.82352941176470595</v>
      </c>
      <c r="O9434">
        <v>2.2756827048114399E-3</v>
      </c>
    </row>
    <row r="9435" spans="1:15">
      <c r="A9435" t="s">
        <v>10462</v>
      </c>
      <c r="B9435" t="s">
        <v>23518</v>
      </c>
      <c r="C9435" t="s">
        <v>10463</v>
      </c>
      <c r="D9435">
        <v>2</v>
      </c>
      <c r="E9435">
        <v>787</v>
      </c>
      <c r="F9435">
        <v>17</v>
      </c>
      <c r="G9435">
        <v>7393</v>
      </c>
      <c r="H9435">
        <v>0.55380850449894603</v>
      </c>
      <c r="I9435">
        <v>1</v>
      </c>
      <c r="J9435">
        <v>0.966855260484069</v>
      </c>
      <c r="K9435" t="s">
        <v>24730</v>
      </c>
      <c r="L9435">
        <v>2</v>
      </c>
      <c r="M9435" t="s">
        <v>5133</v>
      </c>
      <c r="N9435">
        <v>0.11764705882352899</v>
      </c>
      <c r="O9435">
        <v>2.5412960609911099E-3</v>
      </c>
    </row>
    <row r="9436" spans="1:15">
      <c r="A9436" t="s">
        <v>10462</v>
      </c>
      <c r="B9436" t="s">
        <v>23511</v>
      </c>
      <c r="C9436" t="s">
        <v>10463</v>
      </c>
      <c r="D9436">
        <v>14</v>
      </c>
      <c r="E9436">
        <v>6152</v>
      </c>
      <c r="F9436">
        <v>17</v>
      </c>
      <c r="G9436">
        <v>7804</v>
      </c>
      <c r="H9436">
        <v>0.50030281484376005</v>
      </c>
      <c r="I9436">
        <v>0.968912233598893</v>
      </c>
      <c r="J9436">
        <v>0.832812322140707</v>
      </c>
      <c r="K9436" t="s">
        <v>26070</v>
      </c>
      <c r="L9436">
        <v>14</v>
      </c>
      <c r="M9436" t="s">
        <v>5133</v>
      </c>
      <c r="N9436">
        <v>0.82352941176470595</v>
      </c>
      <c r="O9436">
        <v>2.2756827048114399E-3</v>
      </c>
    </row>
    <row r="9437" spans="1:15">
      <c r="A9437" t="s">
        <v>10464</v>
      </c>
      <c r="B9437" t="s">
        <v>23518</v>
      </c>
      <c r="C9437" t="s">
        <v>10465</v>
      </c>
      <c r="D9437">
        <v>69</v>
      </c>
      <c r="E9437">
        <v>787</v>
      </c>
      <c r="F9437">
        <v>791</v>
      </c>
      <c r="G9437">
        <v>7393</v>
      </c>
      <c r="H9437">
        <v>0.97459234729190003</v>
      </c>
      <c r="I9437">
        <v>1</v>
      </c>
      <c r="J9437">
        <v>0.966855260484069</v>
      </c>
      <c r="K9437" t="s">
        <v>29986</v>
      </c>
      <c r="L9437">
        <v>69</v>
      </c>
      <c r="M9437" t="s">
        <v>5133</v>
      </c>
      <c r="N9437">
        <v>8.72313527180784E-2</v>
      </c>
      <c r="O9437">
        <v>8.7674714104193099E-2</v>
      </c>
    </row>
    <row r="9438" spans="1:15">
      <c r="A9438" t="s">
        <v>10464</v>
      </c>
      <c r="B9438" t="s">
        <v>23513</v>
      </c>
      <c r="C9438" t="s">
        <v>10465</v>
      </c>
      <c r="D9438">
        <v>47</v>
      </c>
      <c r="E9438">
        <v>535</v>
      </c>
      <c r="F9438">
        <v>891</v>
      </c>
      <c r="G9438">
        <v>8124</v>
      </c>
      <c r="H9438">
        <v>0.96247400786332105</v>
      </c>
      <c r="I9438">
        <v>0.99999999999997702</v>
      </c>
      <c r="J9438">
        <v>0.95041217501583097</v>
      </c>
      <c r="K9438" t="s">
        <v>29987</v>
      </c>
      <c r="L9438">
        <v>47</v>
      </c>
      <c r="M9438" t="s">
        <v>5133</v>
      </c>
      <c r="N9438">
        <v>5.27497194163861E-2</v>
      </c>
      <c r="O9438">
        <v>8.7850467289719597E-2</v>
      </c>
    </row>
    <row r="9439" spans="1:15">
      <c r="A9439" t="s">
        <v>10464</v>
      </c>
      <c r="B9439" t="s">
        <v>23511</v>
      </c>
      <c r="C9439" t="s">
        <v>10465</v>
      </c>
      <c r="D9439">
        <v>731</v>
      </c>
      <c r="E9439">
        <v>6152</v>
      </c>
      <c r="F9439">
        <v>871</v>
      </c>
      <c r="G9439">
        <v>7804</v>
      </c>
      <c r="H9439" s="34">
        <v>3.6576422341830701E-5</v>
      </c>
      <c r="I9439">
        <v>8.3355295822991598E-4</v>
      </c>
      <c r="J9439">
        <v>7.1646651853308303E-4</v>
      </c>
      <c r="K9439" t="s">
        <v>29988</v>
      </c>
      <c r="L9439">
        <v>731</v>
      </c>
      <c r="M9439" t="s">
        <v>5133</v>
      </c>
      <c r="N9439">
        <v>0.83926521239954099</v>
      </c>
      <c r="O9439">
        <v>0.118823146944083</v>
      </c>
    </row>
    <row r="9440" spans="1:15">
      <c r="A9440" t="s">
        <v>10466</v>
      </c>
      <c r="B9440" t="s">
        <v>23513</v>
      </c>
      <c r="C9440" t="s">
        <v>10467</v>
      </c>
      <c r="D9440">
        <v>18</v>
      </c>
      <c r="E9440">
        <v>535</v>
      </c>
      <c r="F9440">
        <v>539</v>
      </c>
      <c r="G9440">
        <v>8124</v>
      </c>
      <c r="H9440">
        <v>0.99978267876798799</v>
      </c>
      <c r="I9440">
        <v>0.99999999999997702</v>
      </c>
      <c r="J9440">
        <v>0.95041217501583097</v>
      </c>
      <c r="K9440" t="s">
        <v>29989</v>
      </c>
      <c r="L9440">
        <v>18</v>
      </c>
      <c r="M9440" t="s">
        <v>5133</v>
      </c>
      <c r="N9440">
        <v>3.3395176252319102E-2</v>
      </c>
      <c r="O9440">
        <v>3.3644859813084099E-2</v>
      </c>
    </row>
    <row r="9441" spans="1:15">
      <c r="A9441" t="s">
        <v>10466</v>
      </c>
      <c r="B9441" t="s">
        <v>23518</v>
      </c>
      <c r="C9441" t="s">
        <v>10467</v>
      </c>
      <c r="D9441">
        <v>31</v>
      </c>
      <c r="E9441">
        <v>787</v>
      </c>
      <c r="F9441">
        <v>482</v>
      </c>
      <c r="G9441">
        <v>7393</v>
      </c>
      <c r="H9441">
        <v>0.99963292095332501</v>
      </c>
      <c r="I9441">
        <v>1</v>
      </c>
      <c r="J9441">
        <v>0.966855260484069</v>
      </c>
      <c r="K9441" t="s">
        <v>29990</v>
      </c>
      <c r="L9441">
        <v>31</v>
      </c>
      <c r="M9441" t="s">
        <v>5133</v>
      </c>
      <c r="N9441">
        <v>6.4315352697095401E-2</v>
      </c>
      <c r="O9441">
        <v>3.9390088945362098E-2</v>
      </c>
    </row>
    <row r="9442" spans="1:15">
      <c r="A9442" t="s">
        <v>10466</v>
      </c>
      <c r="B9442" t="s">
        <v>23511</v>
      </c>
      <c r="C9442" t="s">
        <v>10467</v>
      </c>
      <c r="D9442">
        <v>468</v>
      </c>
      <c r="E9442">
        <v>6152</v>
      </c>
      <c r="F9442">
        <v>535</v>
      </c>
      <c r="G9442">
        <v>7804</v>
      </c>
      <c r="H9442" s="34">
        <v>5.9488818668040697E-8</v>
      </c>
      <c r="I9442" s="34">
        <v>2.6469949241366798E-6</v>
      </c>
      <c r="J9442" s="34">
        <v>2.2751802619694501E-6</v>
      </c>
      <c r="K9442" t="s">
        <v>29991</v>
      </c>
      <c r="L9442">
        <v>468</v>
      </c>
      <c r="M9442" t="s">
        <v>5133</v>
      </c>
      <c r="N9442">
        <v>0.87476635514018697</v>
      </c>
      <c r="O9442">
        <v>7.6072821846554006E-2</v>
      </c>
    </row>
    <row r="9443" spans="1:15">
      <c r="A9443" t="s">
        <v>10468</v>
      </c>
      <c r="B9443" t="s">
        <v>23518</v>
      </c>
      <c r="C9443" t="s">
        <v>10469</v>
      </c>
      <c r="D9443">
        <v>7</v>
      </c>
      <c r="E9443">
        <v>787</v>
      </c>
      <c r="F9443">
        <v>166</v>
      </c>
      <c r="G9443">
        <v>7393</v>
      </c>
      <c r="H9443">
        <v>0.99925549148900195</v>
      </c>
      <c r="I9443">
        <v>1</v>
      </c>
      <c r="J9443">
        <v>0.966855260484069</v>
      </c>
      <c r="K9443" t="s">
        <v>29992</v>
      </c>
      <c r="L9443">
        <v>7</v>
      </c>
      <c r="M9443" t="s">
        <v>5133</v>
      </c>
      <c r="N9443">
        <v>4.2168674698795199E-2</v>
      </c>
      <c r="O9443">
        <v>8.8945362134688708E-3</v>
      </c>
    </row>
    <row r="9444" spans="1:15">
      <c r="A9444" t="s">
        <v>10468</v>
      </c>
      <c r="B9444" t="s">
        <v>23511</v>
      </c>
      <c r="C9444" t="s">
        <v>10469</v>
      </c>
      <c r="D9444">
        <v>161</v>
      </c>
      <c r="E9444">
        <v>6152</v>
      </c>
      <c r="F9444">
        <v>181</v>
      </c>
      <c r="G9444">
        <v>7804</v>
      </c>
      <c r="H9444">
        <v>2.3470659650266001E-4</v>
      </c>
      <c r="I9444">
        <v>4.0116084072373097E-3</v>
      </c>
      <c r="J9444">
        <v>3.4481109818802701E-3</v>
      </c>
      <c r="K9444" t="s">
        <v>29993</v>
      </c>
      <c r="L9444">
        <v>161</v>
      </c>
      <c r="M9444" t="s">
        <v>5133</v>
      </c>
      <c r="N9444">
        <v>0.88950276243093895</v>
      </c>
      <c r="O9444">
        <v>2.6170351105331599E-2</v>
      </c>
    </row>
    <row r="9445" spans="1:15">
      <c r="A9445" t="s">
        <v>10468</v>
      </c>
      <c r="B9445" t="s">
        <v>23513</v>
      </c>
      <c r="C9445" t="s">
        <v>10469</v>
      </c>
      <c r="D9445">
        <v>6</v>
      </c>
      <c r="E9445">
        <v>535</v>
      </c>
      <c r="F9445">
        <v>187</v>
      </c>
      <c r="G9445">
        <v>8124</v>
      </c>
      <c r="H9445">
        <v>0.98659443370350597</v>
      </c>
      <c r="I9445">
        <v>0.99999999999997702</v>
      </c>
      <c r="J9445">
        <v>0.95041217501583097</v>
      </c>
      <c r="K9445" t="s">
        <v>29994</v>
      </c>
      <c r="L9445">
        <v>6</v>
      </c>
      <c r="M9445" t="s">
        <v>5133</v>
      </c>
      <c r="N9445">
        <v>3.20855614973262E-2</v>
      </c>
      <c r="O9445">
        <v>1.1214953271028E-2</v>
      </c>
    </row>
    <row r="9446" spans="1:15">
      <c r="A9446" t="s">
        <v>10470</v>
      </c>
      <c r="B9446" t="s">
        <v>23513</v>
      </c>
      <c r="C9446" t="s">
        <v>10471</v>
      </c>
      <c r="D9446">
        <v>2</v>
      </c>
      <c r="E9446">
        <v>535</v>
      </c>
      <c r="F9446">
        <v>59</v>
      </c>
      <c r="G9446">
        <v>8124</v>
      </c>
      <c r="H9446">
        <v>0.90811111707429704</v>
      </c>
      <c r="I9446">
        <v>0.99999999999997702</v>
      </c>
      <c r="J9446">
        <v>0.95041217501583097</v>
      </c>
      <c r="K9446" t="s">
        <v>26333</v>
      </c>
      <c r="L9446">
        <v>2</v>
      </c>
      <c r="M9446" t="s">
        <v>5133</v>
      </c>
      <c r="N9446">
        <v>3.3898305084745797E-2</v>
      </c>
      <c r="O9446">
        <v>3.7383177570093499E-3</v>
      </c>
    </row>
    <row r="9447" spans="1:15">
      <c r="A9447" t="s">
        <v>10470</v>
      </c>
      <c r="B9447" t="s">
        <v>23518</v>
      </c>
      <c r="C9447" t="s">
        <v>10471</v>
      </c>
      <c r="D9447">
        <v>2</v>
      </c>
      <c r="E9447">
        <v>787</v>
      </c>
      <c r="F9447">
        <v>51</v>
      </c>
      <c r="G9447">
        <v>7393</v>
      </c>
      <c r="H9447">
        <v>0.97757886550920003</v>
      </c>
      <c r="I9447">
        <v>1</v>
      </c>
      <c r="J9447">
        <v>0.966855260484069</v>
      </c>
      <c r="K9447" t="s">
        <v>27916</v>
      </c>
      <c r="L9447">
        <v>2</v>
      </c>
      <c r="M9447" t="s">
        <v>5133</v>
      </c>
      <c r="N9447">
        <v>3.9215686274509803E-2</v>
      </c>
      <c r="O9447">
        <v>2.5412960609911099E-3</v>
      </c>
    </row>
    <row r="9448" spans="1:15">
      <c r="A9448" t="s">
        <v>10470</v>
      </c>
      <c r="B9448" t="s">
        <v>23511</v>
      </c>
      <c r="C9448" t="s">
        <v>10471</v>
      </c>
      <c r="D9448">
        <v>51</v>
      </c>
      <c r="E9448">
        <v>6152</v>
      </c>
      <c r="F9448">
        <v>59</v>
      </c>
      <c r="G9448">
        <v>7804</v>
      </c>
      <c r="H9448">
        <v>9.6683200204317005E-2</v>
      </c>
      <c r="I9448">
        <v>0.42005565137312501</v>
      </c>
      <c r="J9448">
        <v>0.36105181699377698</v>
      </c>
      <c r="K9448" t="s">
        <v>29995</v>
      </c>
      <c r="L9448">
        <v>51</v>
      </c>
      <c r="M9448" t="s">
        <v>5133</v>
      </c>
      <c r="N9448">
        <v>0.86440677966101698</v>
      </c>
      <c r="O9448">
        <v>8.2899869960988293E-3</v>
      </c>
    </row>
    <row r="9449" spans="1:15">
      <c r="A9449" t="s">
        <v>10472</v>
      </c>
      <c r="B9449" t="s">
        <v>23513</v>
      </c>
      <c r="C9449" t="s">
        <v>10473</v>
      </c>
      <c r="D9449">
        <v>2</v>
      </c>
      <c r="E9449">
        <v>535</v>
      </c>
      <c r="F9449">
        <v>25</v>
      </c>
      <c r="G9449">
        <v>8124</v>
      </c>
      <c r="H9449">
        <v>0.49719365521358</v>
      </c>
      <c r="I9449">
        <v>0.99999999999997702</v>
      </c>
      <c r="J9449">
        <v>0.95041217501583097</v>
      </c>
      <c r="K9449" t="s">
        <v>26333</v>
      </c>
      <c r="L9449">
        <v>2</v>
      </c>
      <c r="M9449" t="s">
        <v>5133</v>
      </c>
      <c r="N9449">
        <v>0.08</v>
      </c>
      <c r="O9449">
        <v>3.7383177570093499E-3</v>
      </c>
    </row>
    <row r="9450" spans="1:15">
      <c r="A9450" t="s">
        <v>10472</v>
      </c>
      <c r="B9450" t="s">
        <v>23511</v>
      </c>
      <c r="C9450" t="s">
        <v>10473</v>
      </c>
      <c r="D9450">
        <v>19</v>
      </c>
      <c r="E9450">
        <v>6152</v>
      </c>
      <c r="F9450">
        <v>23</v>
      </c>
      <c r="G9450">
        <v>7804</v>
      </c>
      <c r="H9450">
        <v>0.444823886029166</v>
      </c>
      <c r="I9450">
        <v>0.96083957126938102</v>
      </c>
      <c r="J9450">
        <v>0.82587360011061495</v>
      </c>
      <c r="K9450" t="s">
        <v>29996</v>
      </c>
      <c r="L9450">
        <v>19</v>
      </c>
      <c r="M9450" t="s">
        <v>5133</v>
      </c>
      <c r="N9450">
        <v>0.82608695652173902</v>
      </c>
      <c r="O9450">
        <v>3.0884265279583901E-3</v>
      </c>
    </row>
    <row r="9451" spans="1:15">
      <c r="A9451" t="s">
        <v>10474</v>
      </c>
      <c r="B9451" t="s">
        <v>23513</v>
      </c>
      <c r="C9451" t="s">
        <v>10475</v>
      </c>
      <c r="D9451">
        <v>2</v>
      </c>
      <c r="E9451">
        <v>535</v>
      </c>
      <c r="F9451">
        <v>53</v>
      </c>
      <c r="G9451">
        <v>8124</v>
      </c>
      <c r="H9451">
        <v>0.87277908631852696</v>
      </c>
      <c r="I9451">
        <v>0.99999999999997702</v>
      </c>
      <c r="J9451">
        <v>0.95041217501583097</v>
      </c>
      <c r="K9451" t="s">
        <v>26333</v>
      </c>
      <c r="L9451">
        <v>2</v>
      </c>
      <c r="M9451" t="s">
        <v>5133</v>
      </c>
      <c r="N9451">
        <v>3.77358490566038E-2</v>
      </c>
      <c r="O9451">
        <v>3.7383177570093499E-3</v>
      </c>
    </row>
    <row r="9452" spans="1:15">
      <c r="A9452" t="s">
        <v>10474</v>
      </c>
      <c r="B9452" t="s">
        <v>23511</v>
      </c>
      <c r="C9452" t="s">
        <v>10475</v>
      </c>
      <c r="D9452">
        <v>45</v>
      </c>
      <c r="E9452">
        <v>6152</v>
      </c>
      <c r="F9452">
        <v>53</v>
      </c>
      <c r="G9452">
        <v>7804</v>
      </c>
      <c r="H9452">
        <v>0.180646207305031</v>
      </c>
      <c r="I9452">
        <v>0.63088396981838801</v>
      </c>
      <c r="J9452">
        <v>0.54226577566705203</v>
      </c>
      <c r="K9452" t="s">
        <v>29997</v>
      </c>
      <c r="L9452">
        <v>45</v>
      </c>
      <c r="M9452" t="s">
        <v>5133</v>
      </c>
      <c r="N9452">
        <v>0.84905660377358505</v>
      </c>
      <c r="O9452">
        <v>7.3146944083225E-3</v>
      </c>
    </row>
    <row r="9453" spans="1:15">
      <c r="A9453" t="s">
        <v>10474</v>
      </c>
      <c r="B9453" t="s">
        <v>23518</v>
      </c>
      <c r="C9453" t="s">
        <v>10475</v>
      </c>
      <c r="D9453">
        <v>2</v>
      </c>
      <c r="E9453">
        <v>787</v>
      </c>
      <c r="F9453">
        <v>45</v>
      </c>
      <c r="G9453">
        <v>7393</v>
      </c>
      <c r="H9453">
        <v>0.960251478328499</v>
      </c>
      <c r="I9453">
        <v>1</v>
      </c>
      <c r="J9453">
        <v>0.966855260484069</v>
      </c>
      <c r="K9453" t="s">
        <v>27916</v>
      </c>
      <c r="L9453">
        <v>2</v>
      </c>
      <c r="M9453" t="s">
        <v>5133</v>
      </c>
      <c r="N9453">
        <v>4.4444444444444398E-2</v>
      </c>
      <c r="O9453">
        <v>2.5412960609911099E-3</v>
      </c>
    </row>
    <row r="9454" spans="1:15">
      <c r="A9454" t="s">
        <v>10476</v>
      </c>
      <c r="B9454" t="s">
        <v>23511</v>
      </c>
      <c r="C9454" t="s">
        <v>10477</v>
      </c>
      <c r="D9454">
        <v>14</v>
      </c>
      <c r="E9454">
        <v>6152</v>
      </c>
      <c r="F9454">
        <v>18</v>
      </c>
      <c r="G9454">
        <v>7804</v>
      </c>
      <c r="H9454">
        <v>0.67155994130583696</v>
      </c>
      <c r="I9454">
        <v>0.968912233598893</v>
      </c>
      <c r="J9454">
        <v>0.832812322140707</v>
      </c>
      <c r="K9454" t="s">
        <v>26343</v>
      </c>
      <c r="L9454">
        <v>14</v>
      </c>
      <c r="M9454" t="s">
        <v>5133</v>
      </c>
      <c r="N9454">
        <v>0.77777777777777801</v>
      </c>
      <c r="O9454">
        <v>2.2756827048114399E-3</v>
      </c>
    </row>
    <row r="9455" spans="1:15">
      <c r="A9455" t="s">
        <v>10476</v>
      </c>
      <c r="B9455" t="s">
        <v>23513</v>
      </c>
      <c r="C9455" t="s">
        <v>10477</v>
      </c>
      <c r="D9455">
        <v>2</v>
      </c>
      <c r="E9455">
        <v>535</v>
      </c>
      <c r="F9455">
        <v>20</v>
      </c>
      <c r="G9455">
        <v>8124</v>
      </c>
      <c r="H9455">
        <v>0.383095126126271</v>
      </c>
      <c r="I9455">
        <v>0.99999999999997702</v>
      </c>
      <c r="J9455">
        <v>0.95041217501583097</v>
      </c>
      <c r="K9455" t="s">
        <v>26333</v>
      </c>
      <c r="L9455">
        <v>2</v>
      </c>
      <c r="M9455" t="s">
        <v>5133</v>
      </c>
      <c r="N9455">
        <v>0.1</v>
      </c>
      <c r="O9455">
        <v>3.7383177570093499E-3</v>
      </c>
    </row>
    <row r="9456" spans="1:15">
      <c r="A9456" t="s">
        <v>10478</v>
      </c>
      <c r="B9456" t="s">
        <v>23513</v>
      </c>
      <c r="C9456" t="s">
        <v>10479</v>
      </c>
      <c r="D9456">
        <v>2</v>
      </c>
      <c r="E9456">
        <v>535</v>
      </c>
      <c r="F9456">
        <v>23</v>
      </c>
      <c r="G9456">
        <v>8124</v>
      </c>
      <c r="H9456">
        <v>0.45311094658456502</v>
      </c>
      <c r="I9456">
        <v>0.99999999999997702</v>
      </c>
      <c r="J9456">
        <v>0.95041217501583097</v>
      </c>
      <c r="K9456" t="s">
        <v>29998</v>
      </c>
      <c r="L9456">
        <v>2</v>
      </c>
      <c r="M9456" t="s">
        <v>5133</v>
      </c>
      <c r="N9456">
        <v>8.6956521739130405E-2</v>
      </c>
      <c r="O9456">
        <v>3.7383177570093499E-3</v>
      </c>
    </row>
    <row r="9457" spans="1:15">
      <c r="A9457" t="s">
        <v>10478</v>
      </c>
      <c r="B9457" t="s">
        <v>23511</v>
      </c>
      <c r="C9457" t="s">
        <v>10479</v>
      </c>
      <c r="D9457">
        <v>17</v>
      </c>
      <c r="E9457">
        <v>6152</v>
      </c>
      <c r="F9457">
        <v>20</v>
      </c>
      <c r="G9457">
        <v>7804</v>
      </c>
      <c r="H9457">
        <v>0.36175190235100402</v>
      </c>
      <c r="I9457">
        <v>0.90829480295553899</v>
      </c>
      <c r="J9457">
        <v>0.78070962240619901</v>
      </c>
      <c r="K9457" t="s">
        <v>29999</v>
      </c>
      <c r="L9457">
        <v>17</v>
      </c>
      <c r="M9457" t="s">
        <v>5133</v>
      </c>
      <c r="N9457">
        <v>0.85</v>
      </c>
      <c r="O9457">
        <v>2.7633289986996102E-3</v>
      </c>
    </row>
    <row r="9458" spans="1:15">
      <c r="A9458" t="s">
        <v>10480</v>
      </c>
      <c r="B9458" t="s">
        <v>23518</v>
      </c>
      <c r="C9458" t="s">
        <v>10481</v>
      </c>
      <c r="D9458">
        <v>2</v>
      </c>
      <c r="E9458">
        <v>787</v>
      </c>
      <c r="F9458">
        <v>48</v>
      </c>
      <c r="G9458">
        <v>7393</v>
      </c>
      <c r="H9458">
        <v>0.97010240268475501</v>
      </c>
      <c r="I9458">
        <v>1</v>
      </c>
      <c r="J9458">
        <v>0.966855260484069</v>
      </c>
      <c r="K9458" t="s">
        <v>25927</v>
      </c>
      <c r="L9458">
        <v>2</v>
      </c>
      <c r="M9458" t="s">
        <v>5133</v>
      </c>
      <c r="N9458">
        <v>4.1666666666666699E-2</v>
      </c>
      <c r="O9458">
        <v>2.5412960609911099E-3</v>
      </c>
    </row>
    <row r="9459" spans="1:15">
      <c r="A9459" t="s">
        <v>10480</v>
      </c>
      <c r="B9459" t="s">
        <v>23511</v>
      </c>
      <c r="C9459" t="s">
        <v>10481</v>
      </c>
      <c r="D9459">
        <v>47</v>
      </c>
      <c r="E9459">
        <v>6152</v>
      </c>
      <c r="F9459">
        <v>52</v>
      </c>
      <c r="G9459">
        <v>7804</v>
      </c>
      <c r="H9459">
        <v>2.3351014092363401E-2</v>
      </c>
      <c r="I9459">
        <v>0.159093933383611</v>
      </c>
      <c r="J9459">
        <v>0.13674653235367701</v>
      </c>
      <c r="K9459" t="s">
        <v>26042</v>
      </c>
      <c r="L9459">
        <v>47</v>
      </c>
      <c r="M9459" t="s">
        <v>5133</v>
      </c>
      <c r="N9459">
        <v>0.90384615384615397</v>
      </c>
      <c r="O9459">
        <v>7.6397919375812704E-3</v>
      </c>
    </row>
    <row r="9460" spans="1:15">
      <c r="A9460" t="s">
        <v>10480</v>
      </c>
      <c r="B9460" t="s">
        <v>23513</v>
      </c>
      <c r="C9460" t="s">
        <v>10481</v>
      </c>
      <c r="D9460">
        <v>1</v>
      </c>
      <c r="E9460">
        <v>535</v>
      </c>
      <c r="F9460">
        <v>46</v>
      </c>
      <c r="G9460">
        <v>8124</v>
      </c>
      <c r="H9460">
        <v>0.95683242262568702</v>
      </c>
      <c r="I9460">
        <v>0.99999999999997702</v>
      </c>
      <c r="J9460">
        <v>0.95041217501583097</v>
      </c>
      <c r="K9460" t="s">
        <v>26041</v>
      </c>
      <c r="L9460">
        <v>1</v>
      </c>
      <c r="M9460" t="s">
        <v>5133</v>
      </c>
      <c r="N9460">
        <v>2.1739130434782601E-2</v>
      </c>
      <c r="O9460">
        <v>1.8691588785046699E-3</v>
      </c>
    </row>
    <row r="9461" spans="1:15">
      <c r="A9461" t="s">
        <v>10482</v>
      </c>
      <c r="B9461" t="s">
        <v>23511</v>
      </c>
      <c r="C9461" t="s">
        <v>10483</v>
      </c>
      <c r="D9461">
        <v>2</v>
      </c>
      <c r="E9461">
        <v>6152</v>
      </c>
      <c r="F9461">
        <v>4</v>
      </c>
      <c r="G9461">
        <v>7804</v>
      </c>
      <c r="H9461">
        <v>0.96811759508681905</v>
      </c>
      <c r="I9461">
        <v>1</v>
      </c>
      <c r="J9461">
        <v>0.85953329234717102</v>
      </c>
      <c r="K9461" t="s">
        <v>23863</v>
      </c>
      <c r="L9461">
        <v>2</v>
      </c>
      <c r="M9461" t="s">
        <v>2729</v>
      </c>
      <c r="N9461">
        <v>0.5</v>
      </c>
      <c r="O9461">
        <v>3.2509752925877802E-4</v>
      </c>
    </row>
    <row r="9462" spans="1:15">
      <c r="A9462" t="s">
        <v>10482</v>
      </c>
      <c r="B9462" t="s">
        <v>23518</v>
      </c>
      <c r="C9462" t="s">
        <v>10483</v>
      </c>
      <c r="D9462">
        <v>2</v>
      </c>
      <c r="E9462">
        <v>787</v>
      </c>
      <c r="F9462">
        <v>4</v>
      </c>
      <c r="G9462">
        <v>7393</v>
      </c>
      <c r="H9462">
        <v>5.8679954233094203E-2</v>
      </c>
      <c r="I9462">
        <v>0.61178825165478101</v>
      </c>
      <c r="J9462">
        <v>0.59151068941477603</v>
      </c>
      <c r="K9462" t="s">
        <v>23630</v>
      </c>
      <c r="L9462">
        <v>2</v>
      </c>
      <c r="M9462" t="s">
        <v>2729</v>
      </c>
      <c r="N9462">
        <v>0.5</v>
      </c>
      <c r="O9462">
        <v>2.5412960609911099E-3</v>
      </c>
    </row>
    <row r="9463" spans="1:15">
      <c r="A9463" t="s">
        <v>10484</v>
      </c>
      <c r="B9463" t="s">
        <v>23518</v>
      </c>
      <c r="C9463" t="s">
        <v>10485</v>
      </c>
      <c r="D9463">
        <v>2</v>
      </c>
      <c r="E9463">
        <v>787</v>
      </c>
      <c r="F9463">
        <v>4</v>
      </c>
      <c r="G9463">
        <v>7393</v>
      </c>
      <c r="H9463">
        <v>5.8679954233094203E-2</v>
      </c>
      <c r="I9463">
        <v>0.61178825165478101</v>
      </c>
      <c r="J9463">
        <v>0.59151068941477603</v>
      </c>
      <c r="K9463" t="s">
        <v>23630</v>
      </c>
      <c r="L9463">
        <v>2</v>
      </c>
      <c r="M9463" t="s">
        <v>2729</v>
      </c>
      <c r="N9463">
        <v>0.5</v>
      </c>
      <c r="O9463">
        <v>2.5412960609911099E-3</v>
      </c>
    </row>
    <row r="9464" spans="1:15">
      <c r="A9464" t="s">
        <v>10484</v>
      </c>
      <c r="B9464" t="s">
        <v>23511</v>
      </c>
      <c r="C9464" t="s">
        <v>10485</v>
      </c>
      <c r="D9464">
        <v>2</v>
      </c>
      <c r="E9464">
        <v>6152</v>
      </c>
      <c r="F9464">
        <v>4</v>
      </c>
      <c r="G9464">
        <v>7804</v>
      </c>
      <c r="H9464">
        <v>0.96811759508681905</v>
      </c>
      <c r="I9464">
        <v>1</v>
      </c>
      <c r="J9464">
        <v>0.85953329234717102</v>
      </c>
      <c r="K9464" t="s">
        <v>23863</v>
      </c>
      <c r="L9464">
        <v>2</v>
      </c>
      <c r="M9464" t="s">
        <v>2729</v>
      </c>
      <c r="N9464">
        <v>0.5</v>
      </c>
      <c r="O9464">
        <v>3.2509752925877802E-4</v>
      </c>
    </row>
    <row r="9465" spans="1:15">
      <c r="A9465" t="s">
        <v>10486</v>
      </c>
      <c r="B9465" t="s">
        <v>23511</v>
      </c>
      <c r="C9465" t="s">
        <v>10487</v>
      </c>
      <c r="D9465">
        <v>24</v>
      </c>
      <c r="E9465">
        <v>6152</v>
      </c>
      <c r="F9465">
        <v>37</v>
      </c>
      <c r="G9465">
        <v>7804</v>
      </c>
      <c r="H9465">
        <v>0.98497146219341403</v>
      </c>
      <c r="I9465">
        <v>1</v>
      </c>
      <c r="J9465">
        <v>0.85953329234717102</v>
      </c>
      <c r="K9465" t="s">
        <v>30000</v>
      </c>
      <c r="L9465">
        <v>24</v>
      </c>
      <c r="M9465" t="s">
        <v>5133</v>
      </c>
      <c r="N9465">
        <v>0.64864864864864902</v>
      </c>
      <c r="O9465">
        <v>3.90117035110533E-3</v>
      </c>
    </row>
    <row r="9466" spans="1:15">
      <c r="A9466" t="s">
        <v>10486</v>
      </c>
      <c r="B9466" t="s">
        <v>23518</v>
      </c>
      <c r="C9466" t="s">
        <v>10487</v>
      </c>
      <c r="D9466">
        <v>4</v>
      </c>
      <c r="E9466">
        <v>787</v>
      </c>
      <c r="F9466">
        <v>29</v>
      </c>
      <c r="G9466">
        <v>7393</v>
      </c>
      <c r="H9466">
        <v>0.373165726723103</v>
      </c>
      <c r="I9466">
        <v>1</v>
      </c>
      <c r="J9466">
        <v>0.966855260484069</v>
      </c>
      <c r="K9466" t="s">
        <v>30001</v>
      </c>
      <c r="L9466">
        <v>4</v>
      </c>
      <c r="M9466" t="s">
        <v>5133</v>
      </c>
      <c r="N9466">
        <v>0.13793103448275901</v>
      </c>
      <c r="O9466">
        <v>5.0825921219822103E-3</v>
      </c>
    </row>
    <row r="9467" spans="1:15">
      <c r="A9467" t="s">
        <v>10486</v>
      </c>
      <c r="B9467" t="s">
        <v>23513</v>
      </c>
      <c r="C9467" t="s">
        <v>10487</v>
      </c>
      <c r="D9467">
        <v>3</v>
      </c>
      <c r="E9467">
        <v>535</v>
      </c>
      <c r="F9467">
        <v>35</v>
      </c>
      <c r="G9467">
        <v>8124</v>
      </c>
      <c r="H9467">
        <v>0.40810874806039799</v>
      </c>
      <c r="I9467">
        <v>0.99999999999997702</v>
      </c>
      <c r="J9467">
        <v>0.95041217501583097</v>
      </c>
      <c r="K9467" t="s">
        <v>30002</v>
      </c>
      <c r="L9467">
        <v>3</v>
      </c>
      <c r="M9467" t="s">
        <v>5133</v>
      </c>
      <c r="N9467">
        <v>8.5714285714285701E-2</v>
      </c>
      <c r="O9467">
        <v>5.60747663551402E-3</v>
      </c>
    </row>
    <row r="9468" spans="1:15">
      <c r="A9468" t="s">
        <v>10488</v>
      </c>
      <c r="B9468" t="s">
        <v>23513</v>
      </c>
      <c r="C9468" t="s">
        <v>10489</v>
      </c>
      <c r="D9468">
        <v>2</v>
      </c>
      <c r="E9468">
        <v>535</v>
      </c>
      <c r="F9468">
        <v>10</v>
      </c>
      <c r="G9468">
        <v>8124</v>
      </c>
      <c r="H9468">
        <v>0.13720826776095801</v>
      </c>
      <c r="I9468">
        <v>0.66676148853393002</v>
      </c>
      <c r="J9468">
        <v>0.63369823653433999</v>
      </c>
      <c r="K9468" t="s">
        <v>28433</v>
      </c>
      <c r="L9468">
        <v>2</v>
      </c>
      <c r="M9468" t="s">
        <v>5133</v>
      </c>
      <c r="N9468">
        <v>0.2</v>
      </c>
      <c r="O9468">
        <v>3.7383177570093499E-3</v>
      </c>
    </row>
    <row r="9469" spans="1:15">
      <c r="A9469" t="s">
        <v>10488</v>
      </c>
      <c r="B9469" t="s">
        <v>23511</v>
      </c>
      <c r="C9469" t="s">
        <v>10489</v>
      </c>
      <c r="D9469">
        <v>8</v>
      </c>
      <c r="E9469">
        <v>6152</v>
      </c>
      <c r="F9469">
        <v>10</v>
      </c>
      <c r="G9469">
        <v>7804</v>
      </c>
      <c r="H9469">
        <v>0.64231594183968699</v>
      </c>
      <c r="I9469">
        <v>0.968912233598893</v>
      </c>
      <c r="J9469">
        <v>0.832812322140707</v>
      </c>
      <c r="K9469" t="s">
        <v>30003</v>
      </c>
      <c r="L9469">
        <v>8</v>
      </c>
      <c r="M9469" t="s">
        <v>5133</v>
      </c>
      <c r="N9469">
        <v>0.8</v>
      </c>
      <c r="O9469">
        <v>1.3003901170351099E-3</v>
      </c>
    </row>
    <row r="9470" spans="1:15">
      <c r="A9470" t="s">
        <v>10490</v>
      </c>
      <c r="B9470" t="s">
        <v>23518</v>
      </c>
      <c r="C9470" t="s">
        <v>10491</v>
      </c>
      <c r="D9470">
        <v>1</v>
      </c>
      <c r="E9470">
        <v>787</v>
      </c>
      <c r="F9470">
        <v>2</v>
      </c>
      <c r="G9470">
        <v>7393</v>
      </c>
      <c r="H9470">
        <v>0.20158492765181499</v>
      </c>
      <c r="I9470">
        <v>0.83876007220319604</v>
      </c>
      <c r="J9470">
        <v>0.81095958809365798</v>
      </c>
      <c r="K9470" t="s">
        <v>30004</v>
      </c>
      <c r="L9470">
        <v>1</v>
      </c>
      <c r="M9470" t="s">
        <v>5133</v>
      </c>
      <c r="N9470">
        <v>0.5</v>
      </c>
      <c r="O9470">
        <v>1.27064803049555E-3</v>
      </c>
    </row>
    <row r="9471" spans="1:15">
      <c r="A9471" t="s">
        <v>10490</v>
      </c>
      <c r="B9471" t="s">
        <v>23511</v>
      </c>
      <c r="C9471" t="s">
        <v>10491</v>
      </c>
      <c r="D9471">
        <v>1</v>
      </c>
      <c r="E9471">
        <v>6152</v>
      </c>
      <c r="F9471">
        <v>2</v>
      </c>
      <c r="G9471">
        <v>7804</v>
      </c>
      <c r="H9471">
        <v>0.95521029019776005</v>
      </c>
      <c r="I9471">
        <v>1</v>
      </c>
      <c r="J9471">
        <v>0.85953329234717102</v>
      </c>
      <c r="K9471" t="s">
        <v>27480</v>
      </c>
      <c r="L9471">
        <v>1</v>
      </c>
      <c r="M9471" t="s">
        <v>5133</v>
      </c>
      <c r="N9471">
        <v>0.5</v>
      </c>
      <c r="O9471">
        <v>1.6254876462938901E-4</v>
      </c>
    </row>
    <row r="9472" spans="1:15">
      <c r="A9472" t="s">
        <v>10492</v>
      </c>
      <c r="B9472" t="s">
        <v>23511</v>
      </c>
      <c r="C9472" t="s">
        <v>10493</v>
      </c>
      <c r="D9472">
        <v>3</v>
      </c>
      <c r="E9472">
        <v>6152</v>
      </c>
      <c r="F9472">
        <v>3</v>
      </c>
      <c r="G9472">
        <v>7804</v>
      </c>
      <c r="H9472">
        <v>0.489837867770546</v>
      </c>
      <c r="I9472">
        <v>0.96083957126938102</v>
      </c>
      <c r="J9472">
        <v>0.82587360011061495</v>
      </c>
      <c r="K9472" t="s">
        <v>30005</v>
      </c>
      <c r="L9472">
        <v>3</v>
      </c>
      <c r="M9472" t="s">
        <v>5133</v>
      </c>
      <c r="N9472">
        <v>1</v>
      </c>
      <c r="O9472">
        <v>4.8764629388816603E-4</v>
      </c>
    </row>
    <row r="9473" spans="1:15">
      <c r="A9473" t="s">
        <v>10494</v>
      </c>
      <c r="B9473" t="s">
        <v>23511</v>
      </c>
      <c r="C9473" t="s">
        <v>10495</v>
      </c>
      <c r="D9473">
        <v>2</v>
      </c>
      <c r="E9473">
        <v>6152</v>
      </c>
      <c r="F9473">
        <v>2</v>
      </c>
      <c r="G9473">
        <v>7804</v>
      </c>
      <c r="H9473">
        <v>0.62141708038142995</v>
      </c>
      <c r="I9473">
        <v>0.968912233598893</v>
      </c>
      <c r="J9473">
        <v>0.832812322140707</v>
      </c>
      <c r="K9473" t="s">
        <v>30006</v>
      </c>
      <c r="L9473">
        <v>2</v>
      </c>
      <c r="M9473" t="s">
        <v>5133</v>
      </c>
      <c r="N9473">
        <v>1</v>
      </c>
      <c r="O9473">
        <v>3.2509752925877802E-4</v>
      </c>
    </row>
    <row r="9474" spans="1:15">
      <c r="A9474" t="s">
        <v>10496</v>
      </c>
      <c r="B9474" t="s">
        <v>23511</v>
      </c>
      <c r="C9474" t="s">
        <v>10497</v>
      </c>
      <c r="D9474">
        <v>1</v>
      </c>
      <c r="E9474">
        <v>6152</v>
      </c>
      <c r="F9474">
        <v>1</v>
      </c>
      <c r="G9474">
        <v>7804</v>
      </c>
      <c r="H9474">
        <v>0.788313685289595</v>
      </c>
      <c r="I9474">
        <v>0.968912233598893</v>
      </c>
      <c r="J9474">
        <v>0.832812322140707</v>
      </c>
      <c r="K9474" t="s">
        <v>30007</v>
      </c>
      <c r="L9474">
        <v>1</v>
      </c>
      <c r="M9474" t="s">
        <v>5133</v>
      </c>
      <c r="N9474">
        <v>1</v>
      </c>
      <c r="O9474">
        <v>1.6254876462938901E-4</v>
      </c>
    </row>
    <row r="9475" spans="1:15">
      <c r="A9475" t="s">
        <v>10498</v>
      </c>
      <c r="B9475" t="s">
        <v>23511</v>
      </c>
      <c r="C9475" t="s">
        <v>10499</v>
      </c>
      <c r="D9475">
        <v>1</v>
      </c>
      <c r="E9475">
        <v>6152</v>
      </c>
      <c r="F9475">
        <v>2</v>
      </c>
      <c r="G9475">
        <v>7804</v>
      </c>
      <c r="H9475">
        <v>0.95521029019776005</v>
      </c>
      <c r="I9475">
        <v>1</v>
      </c>
      <c r="J9475">
        <v>0.85953329234717102</v>
      </c>
      <c r="K9475" t="s">
        <v>30008</v>
      </c>
      <c r="L9475">
        <v>1</v>
      </c>
      <c r="M9475" t="s">
        <v>1463</v>
      </c>
      <c r="N9475">
        <v>0.5</v>
      </c>
      <c r="O9475">
        <v>1.6254876462938901E-4</v>
      </c>
    </row>
    <row r="9476" spans="1:15">
      <c r="A9476" t="s">
        <v>10500</v>
      </c>
      <c r="B9476" t="s">
        <v>23518</v>
      </c>
      <c r="C9476" t="s">
        <v>10501</v>
      </c>
      <c r="D9476">
        <v>1</v>
      </c>
      <c r="E9476">
        <v>787</v>
      </c>
      <c r="F9476">
        <v>3</v>
      </c>
      <c r="G9476">
        <v>7393</v>
      </c>
      <c r="H9476">
        <v>0.28660084727541502</v>
      </c>
      <c r="I9476">
        <v>0.97863801257884697</v>
      </c>
      <c r="J9476">
        <v>0.94620131057153301</v>
      </c>
      <c r="K9476" t="s">
        <v>27311</v>
      </c>
      <c r="L9476">
        <v>1</v>
      </c>
      <c r="M9476" t="s">
        <v>1463</v>
      </c>
      <c r="N9476">
        <v>0.33333333333333298</v>
      </c>
      <c r="O9476">
        <v>1.27064803049555E-3</v>
      </c>
    </row>
    <row r="9477" spans="1:15">
      <c r="A9477" t="s">
        <v>10500</v>
      </c>
      <c r="B9477" t="s">
        <v>23511</v>
      </c>
      <c r="C9477" t="s">
        <v>10501</v>
      </c>
      <c r="D9477">
        <v>2</v>
      </c>
      <c r="E9477">
        <v>6152</v>
      </c>
      <c r="F9477">
        <v>3</v>
      </c>
      <c r="G9477">
        <v>7804</v>
      </c>
      <c r="H9477">
        <v>0.88457550560319997</v>
      </c>
      <c r="I9477">
        <v>1</v>
      </c>
      <c r="J9477">
        <v>0.85953329234717102</v>
      </c>
      <c r="K9477" t="s">
        <v>30009</v>
      </c>
      <c r="L9477">
        <v>2</v>
      </c>
      <c r="M9477" t="s">
        <v>1463</v>
      </c>
      <c r="N9477">
        <v>0.66666666666666696</v>
      </c>
      <c r="O9477">
        <v>3.2509752925877802E-4</v>
      </c>
    </row>
    <row r="9478" spans="1:15">
      <c r="A9478" t="s">
        <v>10502</v>
      </c>
      <c r="B9478" t="s">
        <v>23511</v>
      </c>
      <c r="C9478" t="s">
        <v>10503</v>
      </c>
      <c r="D9478">
        <v>1</v>
      </c>
      <c r="E9478">
        <v>6152</v>
      </c>
      <c r="F9478">
        <v>2</v>
      </c>
      <c r="G9478">
        <v>7804</v>
      </c>
      <c r="H9478">
        <v>0.95521029019776005</v>
      </c>
      <c r="I9478">
        <v>1</v>
      </c>
      <c r="J9478">
        <v>0.85953329234717102</v>
      </c>
      <c r="K9478" t="s">
        <v>30010</v>
      </c>
      <c r="L9478">
        <v>1</v>
      </c>
      <c r="M9478" t="s">
        <v>5133</v>
      </c>
      <c r="N9478">
        <v>0.5</v>
      </c>
      <c r="O9478">
        <v>1.6254876462938901E-4</v>
      </c>
    </row>
    <row r="9479" spans="1:15">
      <c r="A9479" t="s">
        <v>10504</v>
      </c>
      <c r="B9479" t="s">
        <v>23511</v>
      </c>
      <c r="C9479" t="s">
        <v>10505</v>
      </c>
      <c r="D9479">
        <v>1</v>
      </c>
      <c r="E9479">
        <v>6152</v>
      </c>
      <c r="F9479">
        <v>2</v>
      </c>
      <c r="G9479">
        <v>7804</v>
      </c>
      <c r="H9479">
        <v>0.95521029019776005</v>
      </c>
      <c r="I9479">
        <v>1</v>
      </c>
      <c r="J9479">
        <v>0.85953329234717102</v>
      </c>
      <c r="K9479" t="s">
        <v>30010</v>
      </c>
      <c r="L9479">
        <v>1</v>
      </c>
      <c r="M9479" t="s">
        <v>5133</v>
      </c>
      <c r="N9479">
        <v>0.5</v>
      </c>
      <c r="O9479">
        <v>1.6254876462938901E-4</v>
      </c>
    </row>
    <row r="9480" spans="1:15">
      <c r="A9480" t="s">
        <v>10506</v>
      </c>
      <c r="B9480" t="s">
        <v>23511</v>
      </c>
      <c r="C9480" t="s">
        <v>10507</v>
      </c>
      <c r="D9480">
        <v>1</v>
      </c>
      <c r="E9480">
        <v>6152</v>
      </c>
      <c r="F9480">
        <v>1</v>
      </c>
      <c r="G9480">
        <v>7804</v>
      </c>
      <c r="H9480">
        <v>0.788313685289595</v>
      </c>
      <c r="I9480">
        <v>0.968912233598893</v>
      </c>
      <c r="J9480">
        <v>0.832812322140707</v>
      </c>
      <c r="K9480" t="s">
        <v>30011</v>
      </c>
      <c r="L9480">
        <v>1</v>
      </c>
      <c r="M9480" t="s">
        <v>5133</v>
      </c>
      <c r="N9480">
        <v>1</v>
      </c>
      <c r="O9480">
        <v>1.6254876462938901E-4</v>
      </c>
    </row>
    <row r="9481" spans="1:15">
      <c r="A9481" t="s">
        <v>10508</v>
      </c>
      <c r="B9481" t="s">
        <v>23518</v>
      </c>
      <c r="C9481" t="s">
        <v>10509</v>
      </c>
      <c r="D9481">
        <v>3</v>
      </c>
      <c r="E9481">
        <v>787</v>
      </c>
      <c r="F9481">
        <v>35</v>
      </c>
      <c r="G9481">
        <v>7393</v>
      </c>
      <c r="H9481">
        <v>0.73573886474781602</v>
      </c>
      <c r="I9481">
        <v>1</v>
      </c>
      <c r="J9481">
        <v>0.966855260484069</v>
      </c>
      <c r="K9481" t="s">
        <v>30012</v>
      </c>
      <c r="L9481">
        <v>3</v>
      </c>
      <c r="M9481" t="s">
        <v>5133</v>
      </c>
      <c r="N9481">
        <v>8.5714285714285701E-2</v>
      </c>
      <c r="O9481">
        <v>3.8119440914866601E-3</v>
      </c>
    </row>
    <row r="9482" spans="1:15">
      <c r="A9482" t="s">
        <v>10508</v>
      </c>
      <c r="B9482" t="s">
        <v>23511</v>
      </c>
      <c r="C9482" t="s">
        <v>10509</v>
      </c>
      <c r="D9482">
        <v>35</v>
      </c>
      <c r="E9482">
        <v>6152</v>
      </c>
      <c r="F9482">
        <v>43</v>
      </c>
      <c r="G9482">
        <v>7804</v>
      </c>
      <c r="H9482">
        <v>0.42446687950570899</v>
      </c>
      <c r="I9482">
        <v>0.95190807032658398</v>
      </c>
      <c r="J9482">
        <v>0.81819667769965099</v>
      </c>
      <c r="K9482" t="s">
        <v>30013</v>
      </c>
      <c r="L9482">
        <v>35</v>
      </c>
      <c r="M9482" t="s">
        <v>5133</v>
      </c>
      <c r="N9482">
        <v>0.81395348837209303</v>
      </c>
      <c r="O9482">
        <v>5.68920676202861E-3</v>
      </c>
    </row>
    <row r="9483" spans="1:15">
      <c r="A9483" t="s">
        <v>10510</v>
      </c>
      <c r="B9483" t="s">
        <v>23511</v>
      </c>
      <c r="C9483" t="s">
        <v>10511</v>
      </c>
      <c r="D9483">
        <v>5</v>
      </c>
      <c r="E9483">
        <v>6152</v>
      </c>
      <c r="F9483">
        <v>6</v>
      </c>
      <c r="G9483">
        <v>7804</v>
      </c>
      <c r="H9483">
        <v>0.62665052091531404</v>
      </c>
      <c r="I9483">
        <v>0.968912233598893</v>
      </c>
      <c r="J9483">
        <v>0.832812322140707</v>
      </c>
      <c r="K9483" t="s">
        <v>30014</v>
      </c>
      <c r="L9483">
        <v>5</v>
      </c>
      <c r="M9483" t="s">
        <v>5133</v>
      </c>
      <c r="N9483">
        <v>0.83333333333333304</v>
      </c>
      <c r="O9483">
        <v>8.1274382314694405E-4</v>
      </c>
    </row>
    <row r="9484" spans="1:15">
      <c r="A9484" t="s">
        <v>10512</v>
      </c>
      <c r="B9484" t="s">
        <v>23511</v>
      </c>
      <c r="C9484" t="s">
        <v>10513</v>
      </c>
      <c r="D9484">
        <v>5</v>
      </c>
      <c r="E9484">
        <v>6152</v>
      </c>
      <c r="F9484">
        <v>6</v>
      </c>
      <c r="G9484">
        <v>7804</v>
      </c>
      <c r="H9484">
        <v>0.62665052091531404</v>
      </c>
      <c r="I9484">
        <v>0.968912233598893</v>
      </c>
      <c r="J9484">
        <v>0.832812322140707</v>
      </c>
      <c r="K9484" t="s">
        <v>30014</v>
      </c>
      <c r="L9484">
        <v>5</v>
      </c>
      <c r="M9484" t="s">
        <v>5133</v>
      </c>
      <c r="N9484">
        <v>0.83333333333333304</v>
      </c>
      <c r="O9484">
        <v>8.1274382314694405E-4</v>
      </c>
    </row>
    <row r="9485" spans="1:15">
      <c r="A9485" t="s">
        <v>10514</v>
      </c>
      <c r="B9485" t="s">
        <v>23511</v>
      </c>
      <c r="C9485" t="s">
        <v>10515</v>
      </c>
      <c r="D9485">
        <v>1</v>
      </c>
      <c r="E9485">
        <v>6152</v>
      </c>
      <c r="F9485">
        <v>1</v>
      </c>
      <c r="G9485">
        <v>7804</v>
      </c>
      <c r="H9485">
        <v>0.788313685289595</v>
      </c>
      <c r="I9485">
        <v>0.968912233598893</v>
      </c>
      <c r="J9485">
        <v>0.832812322140707</v>
      </c>
      <c r="K9485" t="s">
        <v>30015</v>
      </c>
      <c r="L9485">
        <v>1</v>
      </c>
      <c r="M9485" t="s">
        <v>5133</v>
      </c>
      <c r="N9485">
        <v>1</v>
      </c>
      <c r="O9485">
        <v>1.6254876462938901E-4</v>
      </c>
    </row>
    <row r="9486" spans="1:15">
      <c r="A9486" t="s">
        <v>10516</v>
      </c>
      <c r="B9486" t="s">
        <v>23511</v>
      </c>
      <c r="C9486" t="s">
        <v>10517</v>
      </c>
      <c r="D9486">
        <v>4</v>
      </c>
      <c r="E9486">
        <v>6152</v>
      </c>
      <c r="F9486">
        <v>4</v>
      </c>
      <c r="G9486">
        <v>7804</v>
      </c>
      <c r="H9486">
        <v>0.38610601832086699</v>
      </c>
      <c r="I9486">
        <v>0.90829480295553899</v>
      </c>
      <c r="J9486">
        <v>0.78070962240619901</v>
      </c>
      <c r="K9486" t="s">
        <v>29852</v>
      </c>
      <c r="L9486">
        <v>4</v>
      </c>
      <c r="M9486" t="s">
        <v>5133</v>
      </c>
      <c r="N9486">
        <v>1</v>
      </c>
      <c r="O9486">
        <v>6.5019505851755496E-4</v>
      </c>
    </row>
    <row r="9487" spans="1:15">
      <c r="A9487" t="s">
        <v>10518</v>
      </c>
      <c r="B9487" t="s">
        <v>23511</v>
      </c>
      <c r="C9487" t="s">
        <v>10519</v>
      </c>
      <c r="D9487">
        <v>1</v>
      </c>
      <c r="E9487">
        <v>6152</v>
      </c>
      <c r="F9487">
        <v>1</v>
      </c>
      <c r="G9487">
        <v>7804</v>
      </c>
      <c r="H9487">
        <v>0.788313685289595</v>
      </c>
      <c r="I9487">
        <v>0.968912233598893</v>
      </c>
      <c r="J9487">
        <v>0.832812322140707</v>
      </c>
      <c r="K9487" t="s">
        <v>30016</v>
      </c>
      <c r="L9487">
        <v>1</v>
      </c>
      <c r="M9487" t="s">
        <v>5133</v>
      </c>
      <c r="N9487">
        <v>1</v>
      </c>
      <c r="O9487">
        <v>1.6254876462938901E-4</v>
      </c>
    </row>
    <row r="9488" spans="1:15">
      <c r="A9488" t="s">
        <v>10520</v>
      </c>
      <c r="B9488" t="s">
        <v>23511</v>
      </c>
      <c r="C9488" t="s">
        <v>10521</v>
      </c>
      <c r="D9488">
        <v>10</v>
      </c>
      <c r="E9488">
        <v>6152</v>
      </c>
      <c r="F9488">
        <v>16</v>
      </c>
      <c r="G9488">
        <v>7804</v>
      </c>
      <c r="H9488">
        <v>0.96454287250950799</v>
      </c>
      <c r="I9488">
        <v>1</v>
      </c>
      <c r="J9488">
        <v>0.85953329234717102</v>
      </c>
      <c r="K9488" t="s">
        <v>28131</v>
      </c>
      <c r="L9488">
        <v>10</v>
      </c>
      <c r="M9488" t="s">
        <v>2729</v>
      </c>
      <c r="N9488">
        <v>0.625</v>
      </c>
      <c r="O9488">
        <v>1.62548764629389E-3</v>
      </c>
    </row>
    <row r="9489" spans="1:15">
      <c r="A9489" t="s">
        <v>10520</v>
      </c>
      <c r="B9489" t="s">
        <v>23518</v>
      </c>
      <c r="C9489" t="s">
        <v>10521</v>
      </c>
      <c r="D9489">
        <v>4</v>
      </c>
      <c r="E9489">
        <v>787</v>
      </c>
      <c r="F9489">
        <v>16</v>
      </c>
      <c r="G9489">
        <v>7393</v>
      </c>
      <c r="H9489">
        <v>8.2165053706869204E-2</v>
      </c>
      <c r="I9489">
        <v>0.63266972740240601</v>
      </c>
      <c r="J9489">
        <v>0.61170005408803896</v>
      </c>
      <c r="K9489" t="s">
        <v>28130</v>
      </c>
      <c r="L9489">
        <v>4</v>
      </c>
      <c r="M9489" t="s">
        <v>2729</v>
      </c>
      <c r="N9489">
        <v>0.25</v>
      </c>
      <c r="O9489">
        <v>5.0825921219822103E-3</v>
      </c>
    </row>
    <row r="9490" spans="1:15">
      <c r="A9490" t="s">
        <v>10520</v>
      </c>
      <c r="B9490" t="s">
        <v>23513</v>
      </c>
      <c r="C9490" t="s">
        <v>10521</v>
      </c>
      <c r="D9490">
        <v>1</v>
      </c>
      <c r="E9490">
        <v>535</v>
      </c>
      <c r="F9490">
        <v>16</v>
      </c>
      <c r="G9490">
        <v>8124</v>
      </c>
      <c r="H9490">
        <v>0.66412214006675596</v>
      </c>
      <c r="I9490">
        <v>0.99999999999997702</v>
      </c>
      <c r="J9490">
        <v>0.95041217501583097</v>
      </c>
      <c r="K9490" t="s">
        <v>23688</v>
      </c>
      <c r="L9490">
        <v>1</v>
      </c>
      <c r="M9490" t="s">
        <v>2729</v>
      </c>
      <c r="N9490">
        <v>6.25E-2</v>
      </c>
      <c r="O9490">
        <v>1.8691588785046699E-3</v>
      </c>
    </row>
    <row r="9491" spans="1:15">
      <c r="A9491" t="s">
        <v>10522</v>
      </c>
      <c r="B9491" t="s">
        <v>23513</v>
      </c>
      <c r="C9491" t="s">
        <v>10523</v>
      </c>
      <c r="D9491">
        <v>1</v>
      </c>
      <c r="E9491">
        <v>535</v>
      </c>
      <c r="F9491">
        <v>13</v>
      </c>
      <c r="G9491">
        <v>8124</v>
      </c>
      <c r="H9491">
        <v>0.58781134946737001</v>
      </c>
      <c r="I9491">
        <v>0.99999999999997702</v>
      </c>
      <c r="J9491">
        <v>0.95041217501583097</v>
      </c>
      <c r="K9491" t="s">
        <v>23688</v>
      </c>
      <c r="L9491">
        <v>1</v>
      </c>
      <c r="M9491" t="s">
        <v>2729</v>
      </c>
      <c r="N9491">
        <v>7.69230769230769E-2</v>
      </c>
      <c r="O9491">
        <v>1.8691588785046699E-3</v>
      </c>
    </row>
    <row r="9492" spans="1:15">
      <c r="A9492" t="s">
        <v>10522</v>
      </c>
      <c r="B9492" t="s">
        <v>23511</v>
      </c>
      <c r="C9492" t="s">
        <v>10523</v>
      </c>
      <c r="D9492">
        <v>4</v>
      </c>
      <c r="E9492">
        <v>6152</v>
      </c>
      <c r="F9492">
        <v>14</v>
      </c>
      <c r="G9492">
        <v>7804</v>
      </c>
      <c r="H9492">
        <v>0.99999286549565503</v>
      </c>
      <c r="I9492">
        <v>1</v>
      </c>
      <c r="J9492">
        <v>0.85953329234717102</v>
      </c>
      <c r="K9492" t="s">
        <v>30017</v>
      </c>
      <c r="L9492">
        <v>4</v>
      </c>
      <c r="M9492" t="s">
        <v>2729</v>
      </c>
      <c r="N9492">
        <v>0.28571428571428598</v>
      </c>
      <c r="O9492">
        <v>6.5019505851755496E-4</v>
      </c>
    </row>
    <row r="9493" spans="1:15">
      <c r="A9493" t="s">
        <v>10522</v>
      </c>
      <c r="B9493" t="s">
        <v>23518</v>
      </c>
      <c r="C9493" t="s">
        <v>10523</v>
      </c>
      <c r="D9493">
        <v>4</v>
      </c>
      <c r="E9493">
        <v>787</v>
      </c>
      <c r="F9493">
        <v>14</v>
      </c>
      <c r="G9493">
        <v>7393</v>
      </c>
      <c r="H9493">
        <v>5.3520405636941298E-2</v>
      </c>
      <c r="I9493">
        <v>0.61178825165478101</v>
      </c>
      <c r="J9493">
        <v>0.59151068941477603</v>
      </c>
      <c r="K9493" t="s">
        <v>30018</v>
      </c>
      <c r="L9493">
        <v>4</v>
      </c>
      <c r="M9493" t="s">
        <v>2729</v>
      </c>
      <c r="N9493">
        <v>0.28571428571428598</v>
      </c>
      <c r="O9493">
        <v>5.0825921219822103E-3</v>
      </c>
    </row>
    <row r="9494" spans="1:15">
      <c r="A9494" t="s">
        <v>10524</v>
      </c>
      <c r="B9494" t="s">
        <v>23511</v>
      </c>
      <c r="C9494" t="s">
        <v>10525</v>
      </c>
      <c r="D9494">
        <v>10</v>
      </c>
      <c r="E9494">
        <v>6152</v>
      </c>
      <c r="F9494">
        <v>16</v>
      </c>
      <c r="G9494">
        <v>7804</v>
      </c>
      <c r="H9494">
        <v>0.96454287250950799</v>
      </c>
      <c r="I9494">
        <v>1</v>
      </c>
      <c r="J9494">
        <v>0.85953329234717102</v>
      </c>
      <c r="K9494" t="s">
        <v>30019</v>
      </c>
      <c r="L9494">
        <v>10</v>
      </c>
      <c r="M9494" t="s">
        <v>2729</v>
      </c>
      <c r="N9494">
        <v>0.625</v>
      </c>
      <c r="O9494">
        <v>1.62548764629389E-3</v>
      </c>
    </row>
    <row r="9495" spans="1:15">
      <c r="A9495" t="s">
        <v>10524</v>
      </c>
      <c r="B9495" t="s">
        <v>23518</v>
      </c>
      <c r="C9495" t="s">
        <v>10525</v>
      </c>
      <c r="D9495">
        <v>6</v>
      </c>
      <c r="E9495">
        <v>787</v>
      </c>
      <c r="F9495">
        <v>18</v>
      </c>
      <c r="G9495">
        <v>7393</v>
      </c>
      <c r="H9495">
        <v>8.6116614105355704E-3</v>
      </c>
      <c r="I9495">
        <v>0.24323860088996599</v>
      </c>
      <c r="J9495">
        <v>0.235176520823249</v>
      </c>
      <c r="K9495" t="s">
        <v>30020</v>
      </c>
      <c r="L9495">
        <v>6</v>
      </c>
      <c r="M9495" t="s">
        <v>2729</v>
      </c>
      <c r="N9495">
        <v>0.33333333333333298</v>
      </c>
      <c r="O9495">
        <v>7.6238881829733202E-3</v>
      </c>
    </row>
    <row r="9496" spans="1:15">
      <c r="A9496" t="s">
        <v>10526</v>
      </c>
      <c r="B9496" t="s">
        <v>23513</v>
      </c>
      <c r="C9496" t="s">
        <v>10527</v>
      </c>
      <c r="D9496">
        <v>1</v>
      </c>
      <c r="E9496">
        <v>535</v>
      </c>
      <c r="F9496">
        <v>6</v>
      </c>
      <c r="G9496">
        <v>8124</v>
      </c>
      <c r="H9496">
        <v>0.33559747746230201</v>
      </c>
      <c r="I9496">
        <v>0.97804040131218795</v>
      </c>
      <c r="J9496">
        <v>0.92954150506449396</v>
      </c>
      <c r="K9496" t="s">
        <v>23688</v>
      </c>
      <c r="L9496">
        <v>1</v>
      </c>
      <c r="M9496" t="s">
        <v>2729</v>
      </c>
      <c r="N9496">
        <v>0.16666666666666699</v>
      </c>
      <c r="O9496">
        <v>1.8691588785046699E-3</v>
      </c>
    </row>
    <row r="9497" spans="1:15">
      <c r="A9497" t="s">
        <v>10526</v>
      </c>
      <c r="B9497" t="s">
        <v>23518</v>
      </c>
      <c r="C9497" t="s">
        <v>10527</v>
      </c>
      <c r="D9497">
        <v>1</v>
      </c>
      <c r="E9497">
        <v>787</v>
      </c>
      <c r="F9497">
        <v>6</v>
      </c>
      <c r="G9497">
        <v>7393</v>
      </c>
      <c r="H9497">
        <v>0.49113550780958298</v>
      </c>
      <c r="I9497">
        <v>1</v>
      </c>
      <c r="J9497">
        <v>0.966855260484069</v>
      </c>
      <c r="K9497" t="s">
        <v>23689</v>
      </c>
      <c r="L9497">
        <v>1</v>
      </c>
      <c r="M9497" t="s">
        <v>2729</v>
      </c>
      <c r="N9497">
        <v>0.16666666666666699</v>
      </c>
      <c r="O9497">
        <v>1.27064803049555E-3</v>
      </c>
    </row>
    <row r="9498" spans="1:15">
      <c r="A9498" t="s">
        <v>10526</v>
      </c>
      <c r="B9498" t="s">
        <v>23511</v>
      </c>
      <c r="C9498" t="s">
        <v>10527</v>
      </c>
      <c r="D9498">
        <v>3</v>
      </c>
      <c r="E9498">
        <v>6152</v>
      </c>
      <c r="F9498">
        <v>6</v>
      </c>
      <c r="G9498">
        <v>7804</v>
      </c>
      <c r="H9498">
        <v>0.97922542091541498</v>
      </c>
      <c r="I9498">
        <v>1</v>
      </c>
      <c r="J9498">
        <v>0.85953329234717102</v>
      </c>
      <c r="K9498" t="s">
        <v>23690</v>
      </c>
      <c r="L9498">
        <v>3</v>
      </c>
      <c r="M9498" t="s">
        <v>2729</v>
      </c>
      <c r="N9498">
        <v>0.5</v>
      </c>
      <c r="O9498">
        <v>4.8764629388816603E-4</v>
      </c>
    </row>
    <row r="9499" spans="1:15">
      <c r="A9499" t="s">
        <v>10528</v>
      </c>
      <c r="B9499" t="s">
        <v>23511</v>
      </c>
      <c r="C9499" t="s">
        <v>10529</v>
      </c>
      <c r="D9499">
        <v>6</v>
      </c>
      <c r="E9499">
        <v>6152</v>
      </c>
      <c r="F9499">
        <v>7</v>
      </c>
      <c r="G9499">
        <v>7804</v>
      </c>
      <c r="H9499">
        <v>0.54476030000281095</v>
      </c>
      <c r="I9499">
        <v>0.968912233598893</v>
      </c>
      <c r="J9499">
        <v>0.832812322140707</v>
      </c>
      <c r="K9499" t="s">
        <v>23691</v>
      </c>
      <c r="L9499">
        <v>6</v>
      </c>
      <c r="M9499" t="s">
        <v>2729</v>
      </c>
      <c r="N9499">
        <v>0.85714285714285698</v>
      </c>
      <c r="O9499">
        <v>9.7529258777633303E-4</v>
      </c>
    </row>
    <row r="9500" spans="1:15">
      <c r="A9500" t="s">
        <v>10528</v>
      </c>
      <c r="B9500" t="s">
        <v>23518</v>
      </c>
      <c r="C9500" t="s">
        <v>10529</v>
      </c>
      <c r="D9500">
        <v>1</v>
      </c>
      <c r="E9500">
        <v>787</v>
      </c>
      <c r="F9500">
        <v>7</v>
      </c>
      <c r="G9500">
        <v>7393</v>
      </c>
      <c r="H9500">
        <v>0.54534917443390396</v>
      </c>
      <c r="I9500">
        <v>1</v>
      </c>
      <c r="J9500">
        <v>0.966855260484069</v>
      </c>
      <c r="K9500" t="s">
        <v>23692</v>
      </c>
      <c r="L9500">
        <v>1</v>
      </c>
      <c r="M9500" t="s">
        <v>2729</v>
      </c>
      <c r="N9500">
        <v>0.14285714285714299</v>
      </c>
      <c r="O9500">
        <v>1.27064803049555E-3</v>
      </c>
    </row>
    <row r="9501" spans="1:15">
      <c r="A9501" t="s">
        <v>10530</v>
      </c>
      <c r="B9501" t="s">
        <v>23513</v>
      </c>
      <c r="C9501" t="s">
        <v>10531</v>
      </c>
      <c r="D9501">
        <v>1</v>
      </c>
      <c r="E9501">
        <v>535</v>
      </c>
      <c r="F9501">
        <v>15</v>
      </c>
      <c r="G9501">
        <v>8124</v>
      </c>
      <c r="H9501">
        <v>0.64039694135216896</v>
      </c>
      <c r="I9501">
        <v>0.99999999999997702</v>
      </c>
      <c r="J9501">
        <v>0.95041217501583097</v>
      </c>
      <c r="K9501" t="s">
        <v>23688</v>
      </c>
      <c r="L9501">
        <v>1</v>
      </c>
      <c r="M9501" t="s">
        <v>2729</v>
      </c>
      <c r="N9501">
        <v>6.6666666666666693E-2</v>
      </c>
      <c r="O9501">
        <v>1.8691588785046699E-3</v>
      </c>
    </row>
    <row r="9502" spans="1:15">
      <c r="A9502" t="s">
        <v>10530</v>
      </c>
      <c r="B9502" t="s">
        <v>23518</v>
      </c>
      <c r="C9502" t="s">
        <v>10531</v>
      </c>
      <c r="D9502">
        <v>4</v>
      </c>
      <c r="E9502">
        <v>787</v>
      </c>
      <c r="F9502">
        <v>14</v>
      </c>
      <c r="G9502">
        <v>7393</v>
      </c>
      <c r="H9502">
        <v>5.3520405636941298E-2</v>
      </c>
      <c r="I9502">
        <v>0.61178825165478101</v>
      </c>
      <c r="J9502">
        <v>0.59151068941477603</v>
      </c>
      <c r="K9502" t="s">
        <v>28130</v>
      </c>
      <c r="L9502">
        <v>4</v>
      </c>
      <c r="M9502" t="s">
        <v>2729</v>
      </c>
      <c r="N9502">
        <v>0.28571428571428598</v>
      </c>
      <c r="O9502">
        <v>5.0825921219822103E-3</v>
      </c>
    </row>
    <row r="9503" spans="1:15">
      <c r="A9503" t="s">
        <v>10530</v>
      </c>
      <c r="B9503" t="s">
        <v>23511</v>
      </c>
      <c r="C9503" t="s">
        <v>10531</v>
      </c>
      <c r="D9503">
        <v>9</v>
      </c>
      <c r="E9503">
        <v>6152</v>
      </c>
      <c r="F9503">
        <v>15</v>
      </c>
      <c r="G9503">
        <v>7804</v>
      </c>
      <c r="H9503">
        <v>0.97571554589467202</v>
      </c>
      <c r="I9503">
        <v>1</v>
      </c>
      <c r="J9503">
        <v>0.85953329234717102</v>
      </c>
      <c r="K9503" t="s">
        <v>30021</v>
      </c>
      <c r="L9503">
        <v>9</v>
      </c>
      <c r="M9503" t="s">
        <v>2729</v>
      </c>
      <c r="N9503">
        <v>0.6</v>
      </c>
      <c r="O9503">
        <v>1.4629388816645001E-3</v>
      </c>
    </row>
    <row r="9504" spans="1:15">
      <c r="A9504" t="s">
        <v>10532</v>
      </c>
      <c r="B9504" t="s">
        <v>23511</v>
      </c>
      <c r="C9504" t="s">
        <v>10533</v>
      </c>
      <c r="D9504">
        <v>1</v>
      </c>
      <c r="E9504">
        <v>6152</v>
      </c>
      <c r="F9504">
        <v>1</v>
      </c>
      <c r="G9504">
        <v>7804</v>
      </c>
      <c r="H9504">
        <v>0.788313685289595</v>
      </c>
      <c r="I9504">
        <v>0.968912233598893</v>
      </c>
      <c r="J9504">
        <v>0.832812322140707</v>
      </c>
      <c r="K9504" t="s">
        <v>30022</v>
      </c>
      <c r="L9504">
        <v>1</v>
      </c>
      <c r="M9504" t="s">
        <v>5133</v>
      </c>
      <c r="N9504">
        <v>1</v>
      </c>
      <c r="O9504">
        <v>1.6254876462938901E-4</v>
      </c>
    </row>
    <row r="9505" spans="1:15">
      <c r="A9505" t="s">
        <v>10534</v>
      </c>
      <c r="B9505" t="s">
        <v>23511</v>
      </c>
      <c r="C9505" t="s">
        <v>10535</v>
      </c>
      <c r="D9505">
        <v>1</v>
      </c>
      <c r="E9505">
        <v>6152</v>
      </c>
      <c r="F9505">
        <v>1</v>
      </c>
      <c r="G9505">
        <v>7804</v>
      </c>
      <c r="H9505">
        <v>0.788313685289595</v>
      </c>
      <c r="I9505">
        <v>0.968912233598893</v>
      </c>
      <c r="J9505">
        <v>0.832812322140707</v>
      </c>
      <c r="K9505" t="s">
        <v>30022</v>
      </c>
      <c r="L9505">
        <v>1</v>
      </c>
      <c r="M9505" t="s">
        <v>5133</v>
      </c>
      <c r="N9505">
        <v>1</v>
      </c>
      <c r="O9505">
        <v>1.6254876462938901E-4</v>
      </c>
    </row>
    <row r="9506" spans="1:15">
      <c r="A9506" t="s">
        <v>10536</v>
      </c>
      <c r="B9506" t="s">
        <v>23518</v>
      </c>
      <c r="C9506" t="s">
        <v>10537</v>
      </c>
      <c r="D9506">
        <v>1</v>
      </c>
      <c r="E9506">
        <v>787</v>
      </c>
      <c r="F9506">
        <v>3</v>
      </c>
      <c r="G9506">
        <v>7393</v>
      </c>
      <c r="H9506">
        <v>0.28660084727541502</v>
      </c>
      <c r="I9506">
        <v>0.97863801257884697</v>
      </c>
      <c r="J9506">
        <v>0.94620131057153301</v>
      </c>
      <c r="K9506" t="s">
        <v>30023</v>
      </c>
      <c r="L9506">
        <v>1</v>
      </c>
      <c r="M9506" t="s">
        <v>2729</v>
      </c>
      <c r="N9506">
        <v>0.33333333333333298</v>
      </c>
      <c r="O9506">
        <v>1.27064803049555E-3</v>
      </c>
    </row>
    <row r="9507" spans="1:15">
      <c r="A9507" t="s">
        <v>10536</v>
      </c>
      <c r="B9507" t="s">
        <v>23511</v>
      </c>
      <c r="C9507" t="s">
        <v>10537</v>
      </c>
      <c r="D9507">
        <v>1</v>
      </c>
      <c r="E9507">
        <v>6152</v>
      </c>
      <c r="F9507">
        <v>5</v>
      </c>
      <c r="G9507">
        <v>7804</v>
      </c>
      <c r="H9507">
        <v>0.99957695240616395</v>
      </c>
      <c r="I9507">
        <v>1</v>
      </c>
      <c r="J9507">
        <v>0.85953329234717102</v>
      </c>
      <c r="K9507" t="s">
        <v>30024</v>
      </c>
      <c r="L9507">
        <v>1</v>
      </c>
      <c r="M9507" t="s">
        <v>2729</v>
      </c>
      <c r="N9507">
        <v>0.2</v>
      </c>
      <c r="O9507">
        <v>1.6254876462938901E-4</v>
      </c>
    </row>
    <row r="9508" spans="1:15">
      <c r="A9508" t="s">
        <v>10538</v>
      </c>
      <c r="B9508" t="s">
        <v>23518</v>
      </c>
      <c r="C9508" t="s">
        <v>10539</v>
      </c>
      <c r="D9508">
        <v>1</v>
      </c>
      <c r="E9508">
        <v>787</v>
      </c>
      <c r="F9508">
        <v>1</v>
      </c>
      <c r="G9508">
        <v>7393</v>
      </c>
      <c r="H9508">
        <v>0.106452049235764</v>
      </c>
      <c r="I9508">
        <v>0.63266972740240601</v>
      </c>
      <c r="J9508">
        <v>0.61170005408803896</v>
      </c>
      <c r="K9508" t="s">
        <v>26018</v>
      </c>
      <c r="L9508">
        <v>1</v>
      </c>
      <c r="M9508" t="s">
        <v>1463</v>
      </c>
      <c r="N9508">
        <v>1</v>
      </c>
      <c r="O9508">
        <v>1.27064803049555E-3</v>
      </c>
    </row>
    <row r="9509" spans="1:15">
      <c r="A9509" t="s">
        <v>10540</v>
      </c>
      <c r="B9509" t="s">
        <v>23518</v>
      </c>
      <c r="C9509" t="s">
        <v>10541</v>
      </c>
      <c r="D9509">
        <v>2</v>
      </c>
      <c r="E9509">
        <v>787</v>
      </c>
      <c r="F9509">
        <v>2</v>
      </c>
      <c r="G9509">
        <v>7393</v>
      </c>
      <c r="H9509">
        <v>1.1319170819711901E-2</v>
      </c>
      <c r="I9509">
        <v>0.24323860088996599</v>
      </c>
      <c r="J9509">
        <v>0.235176520823249</v>
      </c>
      <c r="K9509" t="s">
        <v>24904</v>
      </c>
      <c r="L9509">
        <v>2</v>
      </c>
      <c r="M9509" t="s">
        <v>1463</v>
      </c>
      <c r="N9509">
        <v>1</v>
      </c>
      <c r="O9509">
        <v>2.5412960609911099E-3</v>
      </c>
    </row>
    <row r="9510" spans="1:15">
      <c r="A9510" t="s">
        <v>10542</v>
      </c>
      <c r="B9510" t="s">
        <v>23513</v>
      </c>
      <c r="C9510" t="s">
        <v>10543</v>
      </c>
      <c r="D9510">
        <v>1</v>
      </c>
      <c r="E9510">
        <v>535</v>
      </c>
      <c r="F9510">
        <v>17</v>
      </c>
      <c r="G9510">
        <v>8124</v>
      </c>
      <c r="H9510">
        <v>0.68628477635983498</v>
      </c>
      <c r="I9510">
        <v>0.99999999999997702</v>
      </c>
      <c r="J9510">
        <v>0.95041217501583097</v>
      </c>
      <c r="K9510" t="s">
        <v>23842</v>
      </c>
      <c r="L9510">
        <v>1</v>
      </c>
      <c r="M9510" t="s">
        <v>2729</v>
      </c>
      <c r="N9510">
        <v>5.8823529411764698E-2</v>
      </c>
      <c r="O9510">
        <v>1.8691588785046699E-3</v>
      </c>
    </row>
    <row r="9511" spans="1:15">
      <c r="A9511" t="s">
        <v>10542</v>
      </c>
      <c r="B9511" t="s">
        <v>23511</v>
      </c>
      <c r="C9511" t="s">
        <v>10543</v>
      </c>
      <c r="D9511">
        <v>14</v>
      </c>
      <c r="E9511">
        <v>6152</v>
      </c>
      <c r="F9511">
        <v>16</v>
      </c>
      <c r="G9511">
        <v>7804</v>
      </c>
      <c r="H9511">
        <v>0.31001576119125202</v>
      </c>
      <c r="I9511">
        <v>0.81979725192798203</v>
      </c>
      <c r="J9511">
        <v>0.70464303100682102</v>
      </c>
      <c r="K9511" t="s">
        <v>29394</v>
      </c>
      <c r="L9511">
        <v>14</v>
      </c>
      <c r="M9511" t="s">
        <v>2729</v>
      </c>
      <c r="N9511">
        <v>0.875</v>
      </c>
      <c r="O9511">
        <v>2.2756827048114399E-3</v>
      </c>
    </row>
    <row r="9512" spans="1:15">
      <c r="A9512" t="s">
        <v>10542</v>
      </c>
      <c r="B9512" t="s">
        <v>23518</v>
      </c>
      <c r="C9512" t="s">
        <v>10543</v>
      </c>
      <c r="D9512">
        <v>1</v>
      </c>
      <c r="E9512">
        <v>787</v>
      </c>
      <c r="F9512">
        <v>16</v>
      </c>
      <c r="G9512">
        <v>7393</v>
      </c>
      <c r="H9512">
        <v>0.83516677538628503</v>
      </c>
      <c r="I9512">
        <v>1</v>
      </c>
      <c r="J9512">
        <v>0.966855260484069</v>
      </c>
      <c r="K9512" t="s">
        <v>23927</v>
      </c>
      <c r="L9512">
        <v>1</v>
      </c>
      <c r="M9512" t="s">
        <v>2729</v>
      </c>
      <c r="N9512">
        <v>6.25E-2</v>
      </c>
      <c r="O9512">
        <v>1.27064803049555E-3</v>
      </c>
    </row>
    <row r="9513" spans="1:15">
      <c r="A9513" t="s">
        <v>10544</v>
      </c>
      <c r="B9513" t="s">
        <v>23518</v>
      </c>
      <c r="C9513" t="s">
        <v>10545</v>
      </c>
      <c r="D9513">
        <v>1</v>
      </c>
      <c r="E9513">
        <v>787</v>
      </c>
      <c r="F9513">
        <v>1</v>
      </c>
      <c r="G9513">
        <v>7393</v>
      </c>
      <c r="H9513">
        <v>0.106452049235764</v>
      </c>
      <c r="I9513">
        <v>0.63266972740240601</v>
      </c>
      <c r="J9513">
        <v>0.61170005408803896</v>
      </c>
      <c r="K9513" t="s">
        <v>23655</v>
      </c>
      <c r="L9513">
        <v>1</v>
      </c>
      <c r="M9513" t="s">
        <v>1463</v>
      </c>
      <c r="N9513">
        <v>1</v>
      </c>
      <c r="O9513">
        <v>1.27064803049555E-3</v>
      </c>
    </row>
    <row r="9514" spans="1:15">
      <c r="A9514" t="s">
        <v>10546</v>
      </c>
      <c r="B9514" t="s">
        <v>23518</v>
      </c>
      <c r="C9514" t="s">
        <v>10547</v>
      </c>
      <c r="D9514">
        <v>6</v>
      </c>
      <c r="E9514">
        <v>787</v>
      </c>
      <c r="F9514">
        <v>57</v>
      </c>
      <c r="G9514">
        <v>7393</v>
      </c>
      <c r="H9514">
        <v>0.57537527581499104</v>
      </c>
      <c r="I9514">
        <v>1</v>
      </c>
      <c r="J9514">
        <v>0.966855260484069</v>
      </c>
      <c r="K9514" t="s">
        <v>30025</v>
      </c>
      <c r="L9514">
        <v>6</v>
      </c>
      <c r="M9514" t="s">
        <v>5133</v>
      </c>
      <c r="N9514">
        <v>0.105263157894737</v>
      </c>
      <c r="O9514">
        <v>7.6238881829733202E-3</v>
      </c>
    </row>
    <row r="9515" spans="1:15">
      <c r="A9515" t="s">
        <v>10546</v>
      </c>
      <c r="B9515" t="s">
        <v>23513</v>
      </c>
      <c r="C9515" t="s">
        <v>10547</v>
      </c>
      <c r="D9515">
        <v>2</v>
      </c>
      <c r="E9515">
        <v>535</v>
      </c>
      <c r="F9515">
        <v>63</v>
      </c>
      <c r="G9515">
        <v>8124</v>
      </c>
      <c r="H9515">
        <v>0.92632244012588405</v>
      </c>
      <c r="I9515">
        <v>0.99999999999997702</v>
      </c>
      <c r="J9515">
        <v>0.95041217501583097</v>
      </c>
      <c r="K9515" t="s">
        <v>23952</v>
      </c>
      <c r="L9515">
        <v>2</v>
      </c>
      <c r="M9515" t="s">
        <v>5133</v>
      </c>
      <c r="N9515">
        <v>3.1746031746031703E-2</v>
      </c>
      <c r="O9515">
        <v>3.7383177570093499E-3</v>
      </c>
    </row>
    <row r="9516" spans="1:15">
      <c r="A9516" t="s">
        <v>10546</v>
      </c>
      <c r="B9516" t="s">
        <v>23511</v>
      </c>
      <c r="C9516" t="s">
        <v>10547</v>
      </c>
      <c r="D9516">
        <v>51</v>
      </c>
      <c r="E9516">
        <v>6152</v>
      </c>
      <c r="F9516">
        <v>61</v>
      </c>
      <c r="G9516">
        <v>7804</v>
      </c>
      <c r="H9516">
        <v>0.22780864954615901</v>
      </c>
      <c r="I9516">
        <v>0.71382528017432401</v>
      </c>
      <c r="J9516">
        <v>0.61355659322887801</v>
      </c>
      <c r="K9516" t="s">
        <v>30026</v>
      </c>
      <c r="L9516">
        <v>51</v>
      </c>
      <c r="M9516" t="s">
        <v>5133</v>
      </c>
      <c r="N9516">
        <v>0.83606557377049195</v>
      </c>
      <c r="O9516">
        <v>8.2899869960988293E-3</v>
      </c>
    </row>
    <row r="9517" spans="1:15">
      <c r="A9517" t="s">
        <v>10548</v>
      </c>
      <c r="B9517" t="s">
        <v>23511</v>
      </c>
      <c r="C9517" t="s">
        <v>10549</v>
      </c>
      <c r="D9517">
        <v>4</v>
      </c>
      <c r="E9517">
        <v>6152</v>
      </c>
      <c r="F9517">
        <v>4</v>
      </c>
      <c r="G9517">
        <v>7804</v>
      </c>
      <c r="H9517">
        <v>0.38610601832086699</v>
      </c>
      <c r="I9517">
        <v>0.90829480295553899</v>
      </c>
      <c r="J9517">
        <v>0.78070962240619901</v>
      </c>
      <c r="K9517" t="s">
        <v>30027</v>
      </c>
      <c r="L9517">
        <v>4</v>
      </c>
      <c r="M9517" t="s">
        <v>1463</v>
      </c>
      <c r="N9517">
        <v>1</v>
      </c>
      <c r="O9517">
        <v>6.5019505851755496E-4</v>
      </c>
    </row>
    <row r="9518" spans="1:15">
      <c r="A9518" t="s">
        <v>10550</v>
      </c>
      <c r="B9518" t="s">
        <v>23511</v>
      </c>
      <c r="C9518" t="s">
        <v>10551</v>
      </c>
      <c r="D9518">
        <v>1</v>
      </c>
      <c r="E9518">
        <v>6152</v>
      </c>
      <c r="F9518">
        <v>1</v>
      </c>
      <c r="G9518">
        <v>7804</v>
      </c>
      <c r="H9518">
        <v>0.788313685289595</v>
      </c>
      <c r="I9518">
        <v>0.968912233598893</v>
      </c>
      <c r="J9518">
        <v>0.832812322140707</v>
      </c>
      <c r="K9518" t="s">
        <v>26448</v>
      </c>
      <c r="L9518">
        <v>1</v>
      </c>
      <c r="M9518" t="s">
        <v>5133</v>
      </c>
      <c r="N9518">
        <v>1</v>
      </c>
      <c r="O9518">
        <v>1.6254876462938901E-4</v>
      </c>
    </row>
    <row r="9519" spans="1:15">
      <c r="A9519" t="s">
        <v>10552</v>
      </c>
      <c r="B9519" t="s">
        <v>23511</v>
      </c>
      <c r="C9519" t="s">
        <v>10553</v>
      </c>
      <c r="D9519">
        <v>1</v>
      </c>
      <c r="E9519">
        <v>6152</v>
      </c>
      <c r="F9519">
        <v>1</v>
      </c>
      <c r="G9519">
        <v>7804</v>
      </c>
      <c r="H9519">
        <v>0.788313685289595</v>
      </c>
      <c r="I9519">
        <v>0.968912233598893</v>
      </c>
      <c r="J9519">
        <v>0.832812322140707</v>
      </c>
      <c r="K9519" t="s">
        <v>29753</v>
      </c>
      <c r="L9519">
        <v>1</v>
      </c>
      <c r="M9519" t="s">
        <v>5133</v>
      </c>
      <c r="N9519">
        <v>1</v>
      </c>
      <c r="O9519">
        <v>1.6254876462938901E-4</v>
      </c>
    </row>
    <row r="9520" spans="1:15">
      <c r="A9520" t="s">
        <v>10554</v>
      </c>
      <c r="B9520" t="s">
        <v>23511</v>
      </c>
      <c r="C9520" t="s">
        <v>10555</v>
      </c>
      <c r="D9520">
        <v>21</v>
      </c>
      <c r="E9520">
        <v>6152</v>
      </c>
      <c r="F9520">
        <v>23</v>
      </c>
      <c r="G9520">
        <v>7804</v>
      </c>
      <c r="H9520">
        <v>0.106618377410615</v>
      </c>
      <c r="I9520">
        <v>0.45617467431877601</v>
      </c>
      <c r="J9520">
        <v>0.39209731970261602</v>
      </c>
      <c r="K9520" t="s">
        <v>30028</v>
      </c>
      <c r="L9520">
        <v>21</v>
      </c>
      <c r="M9520" t="s">
        <v>5133</v>
      </c>
      <c r="N9520">
        <v>0.91304347826086996</v>
      </c>
      <c r="O9520">
        <v>3.41352405721717E-3</v>
      </c>
    </row>
    <row r="9521" spans="1:15">
      <c r="A9521" t="s">
        <v>10554</v>
      </c>
      <c r="B9521" t="s">
        <v>23513</v>
      </c>
      <c r="C9521" t="s">
        <v>10555</v>
      </c>
      <c r="D9521">
        <v>2</v>
      </c>
      <c r="E9521">
        <v>535</v>
      </c>
      <c r="F9521">
        <v>23</v>
      </c>
      <c r="G9521">
        <v>8124</v>
      </c>
      <c r="H9521">
        <v>0.45311094658456502</v>
      </c>
      <c r="I9521">
        <v>0.99999999999997702</v>
      </c>
      <c r="J9521">
        <v>0.95041217501583097</v>
      </c>
      <c r="K9521" t="s">
        <v>23546</v>
      </c>
      <c r="L9521">
        <v>2</v>
      </c>
      <c r="M9521" t="s">
        <v>5133</v>
      </c>
      <c r="N9521">
        <v>8.6956521739130405E-2</v>
      </c>
      <c r="O9521">
        <v>3.7383177570093499E-3</v>
      </c>
    </row>
    <row r="9522" spans="1:15">
      <c r="A9522" t="s">
        <v>10556</v>
      </c>
      <c r="B9522" t="s">
        <v>23511</v>
      </c>
      <c r="C9522" t="s">
        <v>10557</v>
      </c>
      <c r="D9522">
        <v>3</v>
      </c>
      <c r="E9522">
        <v>6152</v>
      </c>
      <c r="F9522">
        <v>3</v>
      </c>
      <c r="G9522">
        <v>7804</v>
      </c>
      <c r="H9522">
        <v>0.489837867770546</v>
      </c>
      <c r="I9522">
        <v>0.96083957126938102</v>
      </c>
      <c r="J9522">
        <v>0.82587360011061495</v>
      </c>
      <c r="K9522" t="s">
        <v>24680</v>
      </c>
      <c r="L9522">
        <v>3</v>
      </c>
      <c r="M9522" t="s">
        <v>5133</v>
      </c>
      <c r="N9522">
        <v>1</v>
      </c>
      <c r="O9522">
        <v>4.8764629388816603E-4</v>
      </c>
    </row>
    <row r="9523" spans="1:15">
      <c r="A9523" t="s">
        <v>10558</v>
      </c>
      <c r="B9523" t="s">
        <v>23518</v>
      </c>
      <c r="C9523" t="s">
        <v>10559</v>
      </c>
      <c r="D9523">
        <v>4</v>
      </c>
      <c r="E9523">
        <v>787</v>
      </c>
      <c r="F9523">
        <v>58</v>
      </c>
      <c r="G9523">
        <v>7393</v>
      </c>
      <c r="H9523">
        <v>0.87886585036018905</v>
      </c>
      <c r="I9523">
        <v>1</v>
      </c>
      <c r="J9523">
        <v>0.966855260484069</v>
      </c>
      <c r="K9523" t="s">
        <v>30029</v>
      </c>
      <c r="L9523">
        <v>4</v>
      </c>
      <c r="M9523" t="s">
        <v>1463</v>
      </c>
      <c r="N9523">
        <v>6.8965517241379296E-2</v>
      </c>
      <c r="O9523">
        <v>5.0825921219822103E-3</v>
      </c>
    </row>
    <row r="9524" spans="1:15">
      <c r="A9524" t="s">
        <v>10558</v>
      </c>
      <c r="B9524" t="s">
        <v>23513</v>
      </c>
      <c r="C9524" t="s">
        <v>10559</v>
      </c>
      <c r="D9524">
        <v>11</v>
      </c>
      <c r="E9524">
        <v>535</v>
      </c>
      <c r="F9524">
        <v>77</v>
      </c>
      <c r="G9524">
        <v>8124</v>
      </c>
      <c r="H9524">
        <v>1.1555999127584701E-2</v>
      </c>
      <c r="I9524">
        <v>0.188068221095986</v>
      </c>
      <c r="J9524">
        <v>0.17874232706319901</v>
      </c>
      <c r="K9524" t="s">
        <v>30030</v>
      </c>
      <c r="L9524">
        <v>11</v>
      </c>
      <c r="M9524" t="s">
        <v>1463</v>
      </c>
      <c r="N9524">
        <v>0.14285714285714299</v>
      </c>
      <c r="O9524">
        <v>2.0560747663551399E-2</v>
      </c>
    </row>
    <row r="9525" spans="1:15">
      <c r="A9525" t="s">
        <v>10558</v>
      </c>
      <c r="B9525" t="s">
        <v>23511</v>
      </c>
      <c r="C9525" t="s">
        <v>10559</v>
      </c>
      <c r="D9525">
        <v>60</v>
      </c>
      <c r="E9525">
        <v>6152</v>
      </c>
      <c r="F9525">
        <v>78</v>
      </c>
      <c r="G9525">
        <v>7804</v>
      </c>
      <c r="H9525">
        <v>0.71627897383129302</v>
      </c>
      <c r="I9525">
        <v>0.968912233598893</v>
      </c>
      <c r="J9525">
        <v>0.832812322140707</v>
      </c>
      <c r="K9525" t="s">
        <v>30031</v>
      </c>
      <c r="L9525">
        <v>60</v>
      </c>
      <c r="M9525" t="s">
        <v>1463</v>
      </c>
      <c r="N9525">
        <v>0.76923076923076905</v>
      </c>
      <c r="O9525">
        <v>9.7529258777633299E-3</v>
      </c>
    </row>
    <row r="9526" spans="1:15">
      <c r="A9526" t="s">
        <v>10560</v>
      </c>
      <c r="B9526" t="s">
        <v>23511</v>
      </c>
      <c r="C9526" t="s">
        <v>10561</v>
      </c>
      <c r="D9526">
        <v>32</v>
      </c>
      <c r="E9526">
        <v>6152</v>
      </c>
      <c r="F9526">
        <v>40</v>
      </c>
      <c r="G9526">
        <v>7804</v>
      </c>
      <c r="H9526">
        <v>0.51998185045538403</v>
      </c>
      <c r="I9526">
        <v>0.968912233598893</v>
      </c>
      <c r="J9526">
        <v>0.832812322140707</v>
      </c>
      <c r="K9526" t="s">
        <v>30032</v>
      </c>
      <c r="L9526">
        <v>32</v>
      </c>
      <c r="M9526" t="s">
        <v>5133</v>
      </c>
      <c r="N9526">
        <v>0.8</v>
      </c>
      <c r="O9526">
        <v>5.2015604681404396E-3</v>
      </c>
    </row>
    <row r="9527" spans="1:15">
      <c r="A9527" t="s">
        <v>10560</v>
      </c>
      <c r="B9527" t="s">
        <v>23518</v>
      </c>
      <c r="C9527" t="s">
        <v>10561</v>
      </c>
      <c r="D9527">
        <v>9</v>
      </c>
      <c r="E9527">
        <v>787</v>
      </c>
      <c r="F9527">
        <v>35</v>
      </c>
      <c r="G9527">
        <v>7393</v>
      </c>
      <c r="H9527">
        <v>9.2574797159687295E-3</v>
      </c>
      <c r="I9527">
        <v>0.24323860088996599</v>
      </c>
      <c r="J9527">
        <v>0.235176520823249</v>
      </c>
      <c r="K9527" t="s">
        <v>30033</v>
      </c>
      <c r="L9527">
        <v>9</v>
      </c>
      <c r="M9527" t="s">
        <v>5133</v>
      </c>
      <c r="N9527">
        <v>0.25714285714285701</v>
      </c>
      <c r="O9527">
        <v>1.143583227446E-2</v>
      </c>
    </row>
    <row r="9528" spans="1:15">
      <c r="A9528" t="s">
        <v>10562</v>
      </c>
      <c r="B9528" t="s">
        <v>23513</v>
      </c>
      <c r="C9528" t="s">
        <v>10563</v>
      </c>
      <c r="D9528">
        <v>1</v>
      </c>
      <c r="E9528">
        <v>535</v>
      </c>
      <c r="F9528">
        <v>1</v>
      </c>
      <c r="G9528">
        <v>8124</v>
      </c>
      <c r="H9528">
        <v>6.5854258985721295E-2</v>
      </c>
      <c r="I9528">
        <v>0.448760549738495</v>
      </c>
      <c r="J9528">
        <v>0.42650749013827299</v>
      </c>
      <c r="K9528" t="s">
        <v>30034</v>
      </c>
      <c r="L9528">
        <v>1</v>
      </c>
      <c r="M9528" t="s">
        <v>5133</v>
      </c>
      <c r="N9528">
        <v>1</v>
      </c>
      <c r="O9528">
        <v>1.8691588785046699E-3</v>
      </c>
    </row>
    <row r="9529" spans="1:15">
      <c r="A9529" t="s">
        <v>10564</v>
      </c>
      <c r="B9529" t="s">
        <v>23513</v>
      </c>
      <c r="C9529" t="s">
        <v>10565</v>
      </c>
      <c r="D9529">
        <v>1</v>
      </c>
      <c r="E9529">
        <v>535</v>
      </c>
      <c r="F9529">
        <v>1</v>
      </c>
      <c r="G9529">
        <v>8124</v>
      </c>
      <c r="H9529">
        <v>6.5854258985721295E-2</v>
      </c>
      <c r="I9529">
        <v>0.448760549738495</v>
      </c>
      <c r="J9529">
        <v>0.42650749013827299</v>
      </c>
      <c r="K9529" t="s">
        <v>30034</v>
      </c>
      <c r="L9529">
        <v>1</v>
      </c>
      <c r="M9529" t="s">
        <v>5133</v>
      </c>
      <c r="N9529">
        <v>1</v>
      </c>
      <c r="O9529">
        <v>1.8691588785046699E-3</v>
      </c>
    </row>
    <row r="9530" spans="1:15">
      <c r="A9530" t="s">
        <v>10566</v>
      </c>
      <c r="B9530" t="s">
        <v>23511</v>
      </c>
      <c r="C9530" t="s">
        <v>10567</v>
      </c>
      <c r="D9530">
        <v>4</v>
      </c>
      <c r="E9530">
        <v>6152</v>
      </c>
      <c r="F9530">
        <v>6</v>
      </c>
      <c r="G9530">
        <v>7804</v>
      </c>
      <c r="H9530">
        <v>0.88632030892592895</v>
      </c>
      <c r="I9530">
        <v>1</v>
      </c>
      <c r="J9530">
        <v>0.85953329234717102</v>
      </c>
      <c r="K9530" t="s">
        <v>30035</v>
      </c>
      <c r="L9530">
        <v>4</v>
      </c>
      <c r="M9530" t="s">
        <v>5133</v>
      </c>
      <c r="N9530">
        <v>0.66666666666666696</v>
      </c>
      <c r="O9530">
        <v>6.5019505851755496E-4</v>
      </c>
    </row>
    <row r="9531" spans="1:15">
      <c r="A9531" t="s">
        <v>10566</v>
      </c>
      <c r="B9531" t="s">
        <v>23518</v>
      </c>
      <c r="C9531" t="s">
        <v>10567</v>
      </c>
      <c r="D9531">
        <v>2</v>
      </c>
      <c r="E9531">
        <v>787</v>
      </c>
      <c r="F9531">
        <v>6</v>
      </c>
      <c r="G9531">
        <v>7393</v>
      </c>
      <c r="H9531">
        <v>0.127121247527331</v>
      </c>
      <c r="I9531">
        <v>0.70232558016992197</v>
      </c>
      <c r="J9531">
        <v>0.67904718175981504</v>
      </c>
      <c r="K9531" t="s">
        <v>23937</v>
      </c>
      <c r="L9531">
        <v>2</v>
      </c>
      <c r="M9531" t="s">
        <v>5133</v>
      </c>
      <c r="N9531">
        <v>0.33333333333333298</v>
      </c>
      <c r="O9531">
        <v>2.5412960609911099E-3</v>
      </c>
    </row>
    <row r="9532" spans="1:15">
      <c r="A9532" t="s">
        <v>10568</v>
      </c>
      <c r="B9532" t="s">
        <v>23511</v>
      </c>
      <c r="C9532" t="s">
        <v>10569</v>
      </c>
      <c r="D9532">
        <v>1</v>
      </c>
      <c r="E9532">
        <v>6152</v>
      </c>
      <c r="F9532">
        <v>1</v>
      </c>
      <c r="G9532">
        <v>7804</v>
      </c>
      <c r="H9532">
        <v>0.788313685289595</v>
      </c>
      <c r="I9532">
        <v>0.968912233598893</v>
      </c>
      <c r="J9532">
        <v>0.832812322140707</v>
      </c>
      <c r="K9532" t="s">
        <v>30036</v>
      </c>
      <c r="L9532">
        <v>1</v>
      </c>
      <c r="M9532" t="s">
        <v>5133</v>
      </c>
      <c r="N9532">
        <v>1</v>
      </c>
      <c r="O9532">
        <v>1.6254876462938901E-4</v>
      </c>
    </row>
    <row r="9533" spans="1:15">
      <c r="A9533" t="s">
        <v>10570</v>
      </c>
      <c r="B9533" t="s">
        <v>23511</v>
      </c>
      <c r="C9533" t="s">
        <v>10571</v>
      </c>
      <c r="D9533">
        <v>6</v>
      </c>
      <c r="E9533">
        <v>6152</v>
      </c>
      <c r="F9533">
        <v>6</v>
      </c>
      <c r="G9533">
        <v>7804</v>
      </c>
      <c r="H9533">
        <v>0.23986678822258201</v>
      </c>
      <c r="I9533">
        <v>0.71382528017432401</v>
      </c>
      <c r="J9533">
        <v>0.61355659322887801</v>
      </c>
      <c r="K9533" t="s">
        <v>30037</v>
      </c>
      <c r="L9533">
        <v>6</v>
      </c>
      <c r="M9533" t="s">
        <v>2729</v>
      </c>
      <c r="N9533">
        <v>1</v>
      </c>
      <c r="O9533">
        <v>9.7529258777633303E-4</v>
      </c>
    </row>
    <row r="9534" spans="1:15">
      <c r="A9534" t="s">
        <v>10572</v>
      </c>
      <c r="B9534" t="s">
        <v>23518</v>
      </c>
      <c r="C9534" t="s">
        <v>10573</v>
      </c>
      <c r="D9534">
        <v>2</v>
      </c>
      <c r="E9534">
        <v>787</v>
      </c>
      <c r="F9534">
        <v>7</v>
      </c>
      <c r="G9534">
        <v>7393</v>
      </c>
      <c r="H9534">
        <v>0.16585350806365901</v>
      </c>
      <c r="I9534">
        <v>0.82859402353427802</v>
      </c>
      <c r="J9534">
        <v>0.80113049045977802</v>
      </c>
      <c r="K9534" t="s">
        <v>29509</v>
      </c>
      <c r="L9534">
        <v>2</v>
      </c>
      <c r="M9534" t="s">
        <v>5133</v>
      </c>
      <c r="N9534">
        <v>0.28571428571428598</v>
      </c>
      <c r="O9534">
        <v>2.5412960609911099E-3</v>
      </c>
    </row>
    <row r="9535" spans="1:15">
      <c r="A9535" t="s">
        <v>10572</v>
      </c>
      <c r="B9535" t="s">
        <v>23511</v>
      </c>
      <c r="C9535" t="s">
        <v>10573</v>
      </c>
      <c r="D9535">
        <v>4</v>
      </c>
      <c r="E9535">
        <v>6152</v>
      </c>
      <c r="F9535">
        <v>7</v>
      </c>
      <c r="G9535">
        <v>7804</v>
      </c>
      <c r="H9535">
        <v>0.95957928989840302</v>
      </c>
      <c r="I9535">
        <v>1</v>
      </c>
      <c r="J9535">
        <v>0.85953329234717102</v>
      </c>
      <c r="K9535" t="s">
        <v>30038</v>
      </c>
      <c r="L9535">
        <v>4</v>
      </c>
      <c r="M9535" t="s">
        <v>5133</v>
      </c>
      <c r="N9535">
        <v>0.57142857142857095</v>
      </c>
      <c r="O9535">
        <v>6.5019505851755496E-4</v>
      </c>
    </row>
    <row r="9536" spans="1:15">
      <c r="A9536" t="s">
        <v>10572</v>
      </c>
      <c r="B9536" t="s">
        <v>23513</v>
      </c>
      <c r="C9536" t="s">
        <v>10573</v>
      </c>
      <c r="D9536">
        <v>1</v>
      </c>
      <c r="E9536">
        <v>535</v>
      </c>
      <c r="F9536">
        <v>8</v>
      </c>
      <c r="G9536">
        <v>8124</v>
      </c>
      <c r="H9536">
        <v>0.42028903387437799</v>
      </c>
      <c r="I9536">
        <v>0.99999999999997702</v>
      </c>
      <c r="J9536">
        <v>0.95041217501583097</v>
      </c>
      <c r="K9536" t="s">
        <v>24980</v>
      </c>
      <c r="L9536">
        <v>1</v>
      </c>
      <c r="M9536" t="s">
        <v>5133</v>
      </c>
      <c r="N9536">
        <v>0.125</v>
      </c>
      <c r="O9536">
        <v>1.8691588785046699E-3</v>
      </c>
    </row>
    <row r="9537" spans="1:15">
      <c r="A9537" t="s">
        <v>10574</v>
      </c>
      <c r="B9537" t="s">
        <v>23511</v>
      </c>
      <c r="C9537" t="s">
        <v>10575</v>
      </c>
      <c r="D9537">
        <v>1</v>
      </c>
      <c r="E9537">
        <v>6152</v>
      </c>
      <c r="F9537">
        <v>1</v>
      </c>
      <c r="G9537">
        <v>7804</v>
      </c>
      <c r="H9537">
        <v>0.788313685289595</v>
      </c>
      <c r="I9537">
        <v>0.968912233598893</v>
      </c>
      <c r="J9537">
        <v>0.832812322140707</v>
      </c>
      <c r="K9537" t="s">
        <v>30039</v>
      </c>
      <c r="L9537">
        <v>1</v>
      </c>
      <c r="M9537" t="s">
        <v>5133</v>
      </c>
      <c r="N9537">
        <v>1</v>
      </c>
      <c r="O9537">
        <v>1.6254876462938901E-4</v>
      </c>
    </row>
    <row r="9538" spans="1:15">
      <c r="A9538" t="s">
        <v>10576</v>
      </c>
      <c r="B9538" t="s">
        <v>23511</v>
      </c>
      <c r="C9538" t="s">
        <v>10577</v>
      </c>
      <c r="D9538">
        <v>9</v>
      </c>
      <c r="E9538">
        <v>6152</v>
      </c>
      <c r="F9538">
        <v>9</v>
      </c>
      <c r="G9538">
        <v>7804</v>
      </c>
      <c r="H9538">
        <v>0.117423000773971</v>
      </c>
      <c r="I9538">
        <v>0.47842873658393897</v>
      </c>
      <c r="J9538">
        <v>0.41122542710949</v>
      </c>
      <c r="K9538" t="s">
        <v>30040</v>
      </c>
      <c r="L9538">
        <v>9</v>
      </c>
      <c r="M9538" t="s">
        <v>2729</v>
      </c>
      <c r="N9538">
        <v>1</v>
      </c>
      <c r="O9538">
        <v>1.4629388816645001E-3</v>
      </c>
    </row>
    <row r="9539" spans="1:15">
      <c r="A9539" t="s">
        <v>10578</v>
      </c>
      <c r="B9539" t="s">
        <v>23511</v>
      </c>
      <c r="C9539" t="s">
        <v>10579</v>
      </c>
      <c r="D9539">
        <v>3</v>
      </c>
      <c r="E9539">
        <v>6152</v>
      </c>
      <c r="F9539">
        <v>3</v>
      </c>
      <c r="G9539">
        <v>7804</v>
      </c>
      <c r="H9539">
        <v>0.489837867770546</v>
      </c>
      <c r="I9539">
        <v>0.96083957126938102</v>
      </c>
      <c r="J9539">
        <v>0.82587360011061495</v>
      </c>
      <c r="K9539" t="s">
        <v>25105</v>
      </c>
      <c r="L9539">
        <v>3</v>
      </c>
      <c r="M9539" t="s">
        <v>1463</v>
      </c>
      <c r="N9539">
        <v>1</v>
      </c>
      <c r="O9539">
        <v>4.8764629388816603E-4</v>
      </c>
    </row>
    <row r="9540" spans="1:15">
      <c r="A9540" t="s">
        <v>10580</v>
      </c>
      <c r="B9540" t="s">
        <v>23518</v>
      </c>
      <c r="C9540" t="s">
        <v>10581</v>
      </c>
      <c r="D9540">
        <v>10</v>
      </c>
      <c r="E9540">
        <v>787</v>
      </c>
      <c r="F9540">
        <v>191</v>
      </c>
      <c r="G9540">
        <v>7393</v>
      </c>
      <c r="H9540">
        <v>0.997466419503654</v>
      </c>
      <c r="I9540">
        <v>1</v>
      </c>
      <c r="J9540">
        <v>0.966855260484069</v>
      </c>
      <c r="K9540" t="s">
        <v>30041</v>
      </c>
      <c r="L9540">
        <v>10</v>
      </c>
      <c r="M9540" t="s">
        <v>2729</v>
      </c>
      <c r="N9540">
        <v>5.2356020942408397E-2</v>
      </c>
      <c r="O9540">
        <v>1.2706480304955499E-2</v>
      </c>
    </row>
    <row r="9541" spans="1:15">
      <c r="A9541" t="s">
        <v>10580</v>
      </c>
      <c r="B9541" t="s">
        <v>23511</v>
      </c>
      <c r="C9541" t="s">
        <v>10581</v>
      </c>
      <c r="D9541">
        <v>197</v>
      </c>
      <c r="E9541">
        <v>6152</v>
      </c>
      <c r="F9541">
        <v>214</v>
      </c>
      <c r="G9541">
        <v>7804</v>
      </c>
      <c r="H9541" s="34">
        <v>9.8418297655156195E-8</v>
      </c>
      <c r="I9541" s="34">
        <v>4.1230984698511197E-6</v>
      </c>
      <c r="J9541" s="34">
        <v>3.5439404024627098E-6</v>
      </c>
      <c r="K9541" t="s">
        <v>30042</v>
      </c>
      <c r="L9541">
        <v>197</v>
      </c>
      <c r="M9541" t="s">
        <v>2729</v>
      </c>
      <c r="N9541">
        <v>0.920560747663551</v>
      </c>
      <c r="O9541">
        <v>3.2022106631989601E-2</v>
      </c>
    </row>
    <row r="9542" spans="1:15">
      <c r="A9542" t="s">
        <v>10580</v>
      </c>
      <c r="B9542" t="s">
        <v>23513</v>
      </c>
      <c r="C9542" t="s">
        <v>10581</v>
      </c>
      <c r="D9542">
        <v>4</v>
      </c>
      <c r="E9542">
        <v>535</v>
      </c>
      <c r="F9542">
        <v>216</v>
      </c>
      <c r="G9542">
        <v>8124</v>
      </c>
      <c r="H9542">
        <v>0.99974563809742201</v>
      </c>
      <c r="I9542">
        <v>0.99999999999997702</v>
      </c>
      <c r="J9542">
        <v>0.95041217501583097</v>
      </c>
      <c r="K9542" t="s">
        <v>30043</v>
      </c>
      <c r="L9542">
        <v>4</v>
      </c>
      <c r="M9542" t="s">
        <v>2729</v>
      </c>
      <c r="N9542">
        <v>1.85185185185185E-2</v>
      </c>
      <c r="O9542">
        <v>7.4766355140186902E-3</v>
      </c>
    </row>
    <row r="9543" spans="1:15">
      <c r="A9543" t="s">
        <v>10582</v>
      </c>
      <c r="B9543" t="s">
        <v>23511</v>
      </c>
      <c r="C9543" t="s">
        <v>10583</v>
      </c>
      <c r="D9543">
        <v>36</v>
      </c>
      <c r="E9543">
        <v>6152</v>
      </c>
      <c r="F9543">
        <v>39</v>
      </c>
      <c r="G9543">
        <v>7804</v>
      </c>
      <c r="H9543">
        <v>2.2394023514431101E-2</v>
      </c>
      <c r="I9543">
        <v>0.15439016911734901</v>
      </c>
      <c r="J9543">
        <v>0.13270349036747101</v>
      </c>
      <c r="K9543" t="s">
        <v>30044</v>
      </c>
      <c r="L9543">
        <v>36</v>
      </c>
      <c r="M9543" t="s">
        <v>5133</v>
      </c>
      <c r="N9543">
        <v>0.92307692307692302</v>
      </c>
      <c r="O9543">
        <v>5.8517555266580003E-3</v>
      </c>
    </row>
    <row r="9544" spans="1:15">
      <c r="A9544" t="s">
        <v>10584</v>
      </c>
      <c r="B9544" t="s">
        <v>23518</v>
      </c>
      <c r="C9544" t="s">
        <v>10585</v>
      </c>
      <c r="D9544">
        <v>1</v>
      </c>
      <c r="E9544">
        <v>787</v>
      </c>
      <c r="F9544">
        <v>4</v>
      </c>
      <c r="G9544">
        <v>7393</v>
      </c>
      <c r="H9544">
        <v>0.362574478289521</v>
      </c>
      <c r="I9544">
        <v>1</v>
      </c>
      <c r="J9544">
        <v>0.966855260484069</v>
      </c>
      <c r="K9544" t="s">
        <v>30045</v>
      </c>
      <c r="L9544">
        <v>1</v>
      </c>
      <c r="M9544" t="s">
        <v>5133</v>
      </c>
      <c r="N9544">
        <v>0.25</v>
      </c>
      <c r="O9544">
        <v>1.27064803049555E-3</v>
      </c>
    </row>
    <row r="9545" spans="1:15">
      <c r="A9545" t="s">
        <v>10584</v>
      </c>
      <c r="B9545" t="s">
        <v>23511</v>
      </c>
      <c r="C9545" t="s">
        <v>10585</v>
      </c>
      <c r="D9545">
        <v>3</v>
      </c>
      <c r="E9545">
        <v>6152</v>
      </c>
      <c r="F9545">
        <v>4</v>
      </c>
      <c r="G9545">
        <v>7804</v>
      </c>
      <c r="H9545">
        <v>0.80103341611958101</v>
      </c>
      <c r="I9545">
        <v>0.968912233598893</v>
      </c>
      <c r="J9545">
        <v>0.832812322140707</v>
      </c>
      <c r="K9545" t="s">
        <v>30046</v>
      </c>
      <c r="L9545">
        <v>3</v>
      </c>
      <c r="M9545" t="s">
        <v>5133</v>
      </c>
      <c r="N9545">
        <v>0.75</v>
      </c>
      <c r="O9545">
        <v>4.8764629388816603E-4</v>
      </c>
    </row>
    <row r="9546" spans="1:15">
      <c r="A9546" t="s">
        <v>10586</v>
      </c>
      <c r="B9546" t="s">
        <v>23511</v>
      </c>
      <c r="C9546" t="s">
        <v>10587</v>
      </c>
      <c r="D9546">
        <v>9</v>
      </c>
      <c r="E9546">
        <v>6152</v>
      </c>
      <c r="F9546">
        <v>10</v>
      </c>
      <c r="G9546">
        <v>7804</v>
      </c>
      <c r="H9546">
        <v>0.341392875758884</v>
      </c>
      <c r="I9546">
        <v>0.87709103910391695</v>
      </c>
      <c r="J9546">
        <v>0.75388894852919097</v>
      </c>
      <c r="K9546" t="s">
        <v>30047</v>
      </c>
      <c r="L9546">
        <v>9</v>
      </c>
      <c r="M9546" t="s">
        <v>5133</v>
      </c>
      <c r="N9546">
        <v>0.9</v>
      </c>
      <c r="O9546">
        <v>1.4629388816645001E-3</v>
      </c>
    </row>
    <row r="9547" spans="1:15">
      <c r="A9547" t="s">
        <v>10586</v>
      </c>
      <c r="B9547" t="s">
        <v>23513</v>
      </c>
      <c r="C9547" t="s">
        <v>10587</v>
      </c>
      <c r="D9547">
        <v>1</v>
      </c>
      <c r="E9547">
        <v>535</v>
      </c>
      <c r="F9547">
        <v>11</v>
      </c>
      <c r="G9547">
        <v>8124</v>
      </c>
      <c r="H9547">
        <v>0.52755249562557105</v>
      </c>
      <c r="I9547">
        <v>0.99999999999997702</v>
      </c>
      <c r="J9547">
        <v>0.95041217501583097</v>
      </c>
      <c r="K9547" t="s">
        <v>30048</v>
      </c>
      <c r="L9547">
        <v>1</v>
      </c>
      <c r="M9547" t="s">
        <v>5133</v>
      </c>
      <c r="N9547">
        <v>9.0909090909090898E-2</v>
      </c>
      <c r="O9547">
        <v>1.8691588785046699E-3</v>
      </c>
    </row>
    <row r="9548" spans="1:15">
      <c r="A9548" t="s">
        <v>10588</v>
      </c>
      <c r="B9548" t="s">
        <v>23511</v>
      </c>
      <c r="C9548" t="s">
        <v>10589</v>
      </c>
      <c r="D9548">
        <v>1</v>
      </c>
      <c r="E9548">
        <v>6152</v>
      </c>
      <c r="F9548">
        <v>1</v>
      </c>
      <c r="G9548">
        <v>7804</v>
      </c>
      <c r="H9548">
        <v>0.788313685289595</v>
      </c>
      <c r="I9548">
        <v>0.968912233598893</v>
      </c>
      <c r="J9548">
        <v>0.832812322140707</v>
      </c>
      <c r="K9548" t="s">
        <v>23859</v>
      </c>
      <c r="L9548">
        <v>1</v>
      </c>
      <c r="M9548" t="s">
        <v>5133</v>
      </c>
      <c r="N9548">
        <v>1</v>
      </c>
      <c r="O9548">
        <v>1.6254876462938901E-4</v>
      </c>
    </row>
    <row r="9549" spans="1:15">
      <c r="A9549" t="s">
        <v>10590</v>
      </c>
      <c r="B9549" t="s">
        <v>23511</v>
      </c>
      <c r="C9549" t="s">
        <v>10591</v>
      </c>
      <c r="D9549">
        <v>1</v>
      </c>
      <c r="E9549">
        <v>6152</v>
      </c>
      <c r="F9549">
        <v>1</v>
      </c>
      <c r="G9549">
        <v>7804</v>
      </c>
      <c r="H9549">
        <v>0.788313685289595</v>
      </c>
      <c r="I9549">
        <v>0.968912233598893</v>
      </c>
      <c r="J9549">
        <v>0.832812322140707</v>
      </c>
      <c r="K9549" t="s">
        <v>30049</v>
      </c>
      <c r="L9549">
        <v>1</v>
      </c>
      <c r="M9549" t="s">
        <v>1463</v>
      </c>
      <c r="N9549">
        <v>1</v>
      </c>
      <c r="O9549">
        <v>1.6254876462938901E-4</v>
      </c>
    </row>
    <row r="9550" spans="1:15">
      <c r="A9550" t="s">
        <v>10592</v>
      </c>
      <c r="B9550" t="s">
        <v>23518</v>
      </c>
      <c r="C9550" t="s">
        <v>10593</v>
      </c>
      <c r="D9550">
        <v>2</v>
      </c>
      <c r="E9550">
        <v>787</v>
      </c>
      <c r="F9550">
        <v>2</v>
      </c>
      <c r="G9550">
        <v>7393</v>
      </c>
      <c r="H9550">
        <v>1.1319170819711901E-2</v>
      </c>
      <c r="I9550">
        <v>0.24323860088996599</v>
      </c>
      <c r="J9550">
        <v>0.235176520823249</v>
      </c>
      <c r="K9550" t="s">
        <v>25906</v>
      </c>
      <c r="L9550">
        <v>2</v>
      </c>
      <c r="M9550" t="s">
        <v>5133</v>
      </c>
      <c r="N9550">
        <v>1</v>
      </c>
      <c r="O9550">
        <v>2.5412960609911099E-3</v>
      </c>
    </row>
    <row r="9551" spans="1:15">
      <c r="A9551" t="s">
        <v>10594</v>
      </c>
      <c r="B9551" t="s">
        <v>23511</v>
      </c>
      <c r="C9551" t="s">
        <v>10595</v>
      </c>
      <c r="D9551">
        <v>4</v>
      </c>
      <c r="E9551">
        <v>6152</v>
      </c>
      <c r="F9551">
        <v>5</v>
      </c>
      <c r="G9551">
        <v>7804</v>
      </c>
      <c r="H9551">
        <v>0.71320711691885297</v>
      </c>
      <c r="I9551">
        <v>0.968912233598893</v>
      </c>
      <c r="J9551">
        <v>0.832812322140707</v>
      </c>
      <c r="K9551" t="s">
        <v>30050</v>
      </c>
      <c r="L9551">
        <v>4</v>
      </c>
      <c r="M9551" t="s">
        <v>5133</v>
      </c>
      <c r="N9551">
        <v>0.8</v>
      </c>
      <c r="O9551">
        <v>6.5019505851755496E-4</v>
      </c>
    </row>
    <row r="9552" spans="1:15">
      <c r="A9552" t="s">
        <v>10594</v>
      </c>
      <c r="B9552" t="s">
        <v>23513</v>
      </c>
      <c r="C9552" t="s">
        <v>10595</v>
      </c>
      <c r="D9552">
        <v>1</v>
      </c>
      <c r="E9552">
        <v>535</v>
      </c>
      <c r="F9552">
        <v>5</v>
      </c>
      <c r="G9552">
        <v>8124</v>
      </c>
      <c r="H9552">
        <v>0.28872836491514098</v>
      </c>
      <c r="I9552">
        <v>0.92669970177713501</v>
      </c>
      <c r="J9552">
        <v>0.88074667915254901</v>
      </c>
      <c r="K9552" t="s">
        <v>25912</v>
      </c>
      <c r="L9552">
        <v>1</v>
      </c>
      <c r="M9552" t="s">
        <v>5133</v>
      </c>
      <c r="N9552">
        <v>0.2</v>
      </c>
      <c r="O9552">
        <v>1.8691588785046699E-3</v>
      </c>
    </row>
    <row r="9553" spans="1:15">
      <c r="A9553" t="s">
        <v>10596</v>
      </c>
      <c r="B9553" t="s">
        <v>23511</v>
      </c>
      <c r="C9553" t="s">
        <v>10597</v>
      </c>
      <c r="D9553">
        <v>6</v>
      </c>
      <c r="E9553">
        <v>6152</v>
      </c>
      <c r="F9553">
        <v>7</v>
      </c>
      <c r="G9553">
        <v>7804</v>
      </c>
      <c r="H9553">
        <v>0.54476030000281095</v>
      </c>
      <c r="I9553">
        <v>0.968912233598893</v>
      </c>
      <c r="J9553">
        <v>0.832812322140707</v>
      </c>
      <c r="K9553" t="s">
        <v>30051</v>
      </c>
      <c r="L9553">
        <v>6</v>
      </c>
      <c r="M9553" t="s">
        <v>5133</v>
      </c>
      <c r="N9553">
        <v>0.85714285714285698</v>
      </c>
      <c r="O9553">
        <v>9.7529258777633303E-4</v>
      </c>
    </row>
    <row r="9554" spans="1:15">
      <c r="A9554" t="s">
        <v>10598</v>
      </c>
      <c r="B9554" t="s">
        <v>23513</v>
      </c>
      <c r="C9554" t="s">
        <v>10599</v>
      </c>
      <c r="D9554">
        <v>9</v>
      </c>
      <c r="E9554">
        <v>535</v>
      </c>
      <c r="F9554">
        <v>185</v>
      </c>
      <c r="G9554">
        <v>8124</v>
      </c>
      <c r="H9554">
        <v>0.86817415462094005</v>
      </c>
      <c r="I9554">
        <v>0.99999999999997702</v>
      </c>
      <c r="J9554">
        <v>0.95041217501583097</v>
      </c>
      <c r="K9554" t="s">
        <v>30052</v>
      </c>
      <c r="L9554">
        <v>9</v>
      </c>
      <c r="M9554" t="s">
        <v>5133</v>
      </c>
      <c r="N9554">
        <v>4.86486486486487E-2</v>
      </c>
      <c r="O9554">
        <v>1.6822429906542102E-2</v>
      </c>
    </row>
    <row r="9555" spans="1:15">
      <c r="A9555" t="s">
        <v>10598</v>
      </c>
      <c r="B9555" t="s">
        <v>23511</v>
      </c>
      <c r="C9555" t="s">
        <v>10599</v>
      </c>
      <c r="D9555">
        <v>138</v>
      </c>
      <c r="E9555">
        <v>6152</v>
      </c>
      <c r="F9555">
        <v>178</v>
      </c>
      <c r="G9555">
        <v>7804</v>
      </c>
      <c r="H9555">
        <v>0.70387948687231905</v>
      </c>
      <c r="I9555">
        <v>0.968912233598893</v>
      </c>
      <c r="J9555">
        <v>0.832812322140707</v>
      </c>
      <c r="K9555" t="s">
        <v>30053</v>
      </c>
      <c r="L9555">
        <v>138</v>
      </c>
      <c r="M9555" t="s">
        <v>5133</v>
      </c>
      <c r="N9555">
        <v>0.77528089887640494</v>
      </c>
      <c r="O9555">
        <v>2.2431729518855699E-2</v>
      </c>
    </row>
    <row r="9556" spans="1:15">
      <c r="A9556" t="s">
        <v>10598</v>
      </c>
      <c r="B9556" t="s">
        <v>23518</v>
      </c>
      <c r="C9556" t="s">
        <v>10599</v>
      </c>
      <c r="D9556">
        <v>20</v>
      </c>
      <c r="E9556">
        <v>787</v>
      </c>
      <c r="F9556">
        <v>155</v>
      </c>
      <c r="G9556">
        <v>7393</v>
      </c>
      <c r="H9556">
        <v>0.211125822312974</v>
      </c>
      <c r="I9556">
        <v>0.85229710549806803</v>
      </c>
      <c r="J9556">
        <v>0.824047939946153</v>
      </c>
      <c r="K9556" t="s">
        <v>30054</v>
      </c>
      <c r="L9556">
        <v>20</v>
      </c>
      <c r="M9556" t="s">
        <v>5133</v>
      </c>
      <c r="N9556">
        <v>0.12903225806451599</v>
      </c>
      <c r="O9556">
        <v>2.5412960609911099E-2</v>
      </c>
    </row>
    <row r="9557" spans="1:15">
      <c r="A9557" t="s">
        <v>10600</v>
      </c>
      <c r="B9557" t="s">
        <v>23511</v>
      </c>
      <c r="C9557" t="s">
        <v>10601</v>
      </c>
      <c r="D9557">
        <v>2</v>
      </c>
      <c r="E9557">
        <v>6152</v>
      </c>
      <c r="F9557">
        <v>2</v>
      </c>
      <c r="G9557">
        <v>7804</v>
      </c>
      <c r="H9557">
        <v>0.62141708038142995</v>
      </c>
      <c r="I9557">
        <v>0.968912233598893</v>
      </c>
      <c r="J9557">
        <v>0.832812322140707</v>
      </c>
      <c r="K9557" t="s">
        <v>24822</v>
      </c>
      <c r="L9557">
        <v>2</v>
      </c>
      <c r="M9557" t="s">
        <v>5133</v>
      </c>
      <c r="N9557">
        <v>1</v>
      </c>
      <c r="O9557">
        <v>3.2509752925877802E-4</v>
      </c>
    </row>
    <row r="9558" spans="1:15">
      <c r="A9558" t="s">
        <v>10602</v>
      </c>
      <c r="B9558" t="s">
        <v>23518</v>
      </c>
      <c r="C9558" t="s">
        <v>10603</v>
      </c>
      <c r="D9558">
        <v>6</v>
      </c>
      <c r="E9558">
        <v>787</v>
      </c>
      <c r="F9558">
        <v>81</v>
      </c>
      <c r="G9558">
        <v>7393</v>
      </c>
      <c r="H9558">
        <v>0.87501511624284101</v>
      </c>
      <c r="I9558">
        <v>1</v>
      </c>
      <c r="J9558">
        <v>0.966855260484069</v>
      </c>
      <c r="K9558" t="s">
        <v>30055</v>
      </c>
      <c r="L9558">
        <v>6</v>
      </c>
      <c r="M9558" t="s">
        <v>5133</v>
      </c>
      <c r="N9558">
        <v>7.4074074074074098E-2</v>
      </c>
      <c r="O9558">
        <v>7.6238881829733202E-3</v>
      </c>
    </row>
    <row r="9559" spans="1:15">
      <c r="A9559" t="s">
        <v>10602</v>
      </c>
      <c r="B9559" t="s">
        <v>23511</v>
      </c>
      <c r="C9559" t="s">
        <v>10603</v>
      </c>
      <c r="D9559">
        <v>68</v>
      </c>
      <c r="E9559">
        <v>6152</v>
      </c>
      <c r="F9559">
        <v>85</v>
      </c>
      <c r="G9559">
        <v>7804</v>
      </c>
      <c r="H9559">
        <v>0.45754246371461998</v>
      </c>
      <c r="I9559">
        <v>0.96083957126938102</v>
      </c>
      <c r="J9559">
        <v>0.82587360011061495</v>
      </c>
      <c r="K9559" t="s">
        <v>30056</v>
      </c>
      <c r="L9559">
        <v>68</v>
      </c>
      <c r="M9559" t="s">
        <v>5133</v>
      </c>
      <c r="N9559">
        <v>0.8</v>
      </c>
      <c r="O9559">
        <v>1.1053315994798399E-2</v>
      </c>
    </row>
    <row r="9560" spans="1:15">
      <c r="A9560" t="s">
        <v>10602</v>
      </c>
      <c r="B9560" t="s">
        <v>23513</v>
      </c>
      <c r="C9560" t="s">
        <v>10603</v>
      </c>
      <c r="D9560">
        <v>10</v>
      </c>
      <c r="E9560">
        <v>535</v>
      </c>
      <c r="F9560">
        <v>81</v>
      </c>
      <c r="G9560">
        <v>8124</v>
      </c>
      <c r="H9560">
        <v>3.9129107162257197E-2</v>
      </c>
      <c r="I9560">
        <v>0.43418661690739901</v>
      </c>
      <c r="J9560">
        <v>0.412656246937736</v>
      </c>
      <c r="K9560" t="s">
        <v>30057</v>
      </c>
      <c r="L9560">
        <v>10</v>
      </c>
      <c r="M9560" t="s">
        <v>5133</v>
      </c>
      <c r="N9560">
        <v>0.12345679012345701</v>
      </c>
      <c r="O9560">
        <v>1.86915887850467E-2</v>
      </c>
    </row>
    <row r="9561" spans="1:15">
      <c r="A9561" t="s">
        <v>10604</v>
      </c>
      <c r="B9561" t="s">
        <v>23513</v>
      </c>
      <c r="C9561" t="s">
        <v>10605</v>
      </c>
      <c r="D9561">
        <v>1</v>
      </c>
      <c r="E9561">
        <v>535</v>
      </c>
      <c r="F9561">
        <v>1</v>
      </c>
      <c r="G9561">
        <v>8124</v>
      </c>
      <c r="H9561">
        <v>6.5854258985721295E-2</v>
      </c>
      <c r="I9561">
        <v>0.448760549738495</v>
      </c>
      <c r="J9561">
        <v>0.42650749013827299</v>
      </c>
      <c r="K9561" t="s">
        <v>26992</v>
      </c>
      <c r="L9561">
        <v>1</v>
      </c>
      <c r="M9561" t="s">
        <v>5133</v>
      </c>
      <c r="N9561">
        <v>1</v>
      </c>
      <c r="O9561">
        <v>1.8691588785046699E-3</v>
      </c>
    </row>
    <row r="9562" spans="1:15">
      <c r="A9562" t="s">
        <v>10606</v>
      </c>
      <c r="B9562" t="s">
        <v>23511</v>
      </c>
      <c r="C9562" t="s">
        <v>10607</v>
      </c>
      <c r="D9562">
        <v>2</v>
      </c>
      <c r="E9562">
        <v>6152</v>
      </c>
      <c r="F9562">
        <v>2</v>
      </c>
      <c r="G9562">
        <v>7804</v>
      </c>
      <c r="H9562">
        <v>0.62141708038142995</v>
      </c>
      <c r="I9562">
        <v>0.968912233598893</v>
      </c>
      <c r="J9562">
        <v>0.832812322140707</v>
      </c>
      <c r="K9562" t="s">
        <v>29576</v>
      </c>
      <c r="L9562">
        <v>2</v>
      </c>
      <c r="M9562" t="s">
        <v>2729</v>
      </c>
      <c r="N9562">
        <v>1</v>
      </c>
      <c r="O9562">
        <v>3.2509752925877802E-4</v>
      </c>
    </row>
    <row r="9563" spans="1:15">
      <c r="A9563" t="s">
        <v>10608</v>
      </c>
      <c r="B9563" t="s">
        <v>23511</v>
      </c>
      <c r="C9563" t="s">
        <v>10609</v>
      </c>
      <c r="D9563">
        <v>2</v>
      </c>
      <c r="E9563">
        <v>6152</v>
      </c>
      <c r="F9563">
        <v>2</v>
      </c>
      <c r="G9563">
        <v>7804</v>
      </c>
      <c r="H9563">
        <v>0.62141708038142995</v>
      </c>
      <c r="I9563">
        <v>0.968912233598893</v>
      </c>
      <c r="J9563">
        <v>0.832812322140707</v>
      </c>
      <c r="K9563" t="s">
        <v>30058</v>
      </c>
      <c r="L9563">
        <v>2</v>
      </c>
      <c r="M9563" t="s">
        <v>5133</v>
      </c>
      <c r="N9563">
        <v>1</v>
      </c>
      <c r="O9563">
        <v>3.2509752925877802E-4</v>
      </c>
    </row>
    <row r="9564" spans="1:15">
      <c r="A9564" t="s">
        <v>10610</v>
      </c>
      <c r="B9564" t="s">
        <v>23511</v>
      </c>
      <c r="C9564" t="s">
        <v>10611</v>
      </c>
      <c r="D9564">
        <v>5</v>
      </c>
      <c r="E9564">
        <v>6152</v>
      </c>
      <c r="F9564">
        <v>7</v>
      </c>
      <c r="G9564">
        <v>7804</v>
      </c>
      <c r="H9564">
        <v>0.83137607319657303</v>
      </c>
      <c r="I9564">
        <v>0.98923101772060196</v>
      </c>
      <c r="J9564">
        <v>0.85027699355333197</v>
      </c>
      <c r="K9564" t="s">
        <v>30059</v>
      </c>
      <c r="L9564">
        <v>5</v>
      </c>
      <c r="M9564" t="s">
        <v>5133</v>
      </c>
      <c r="N9564">
        <v>0.71428571428571397</v>
      </c>
      <c r="O9564">
        <v>8.1274382314694405E-4</v>
      </c>
    </row>
    <row r="9565" spans="1:15">
      <c r="A9565" t="s">
        <v>10612</v>
      </c>
      <c r="B9565" t="s">
        <v>23518</v>
      </c>
      <c r="C9565" t="s">
        <v>10613</v>
      </c>
      <c r="D9565">
        <v>2</v>
      </c>
      <c r="E9565">
        <v>787</v>
      </c>
      <c r="F9565">
        <v>2</v>
      </c>
      <c r="G9565">
        <v>7393</v>
      </c>
      <c r="H9565">
        <v>1.1319170819711901E-2</v>
      </c>
      <c r="I9565">
        <v>0.24323860088996599</v>
      </c>
      <c r="J9565">
        <v>0.235176520823249</v>
      </c>
      <c r="K9565" t="s">
        <v>24672</v>
      </c>
      <c r="L9565">
        <v>2</v>
      </c>
      <c r="M9565" t="s">
        <v>5133</v>
      </c>
      <c r="N9565">
        <v>1</v>
      </c>
      <c r="O9565">
        <v>2.5412960609911099E-3</v>
      </c>
    </row>
    <row r="9566" spans="1:15">
      <c r="A9566" t="s">
        <v>10614</v>
      </c>
      <c r="B9566" t="s">
        <v>23513</v>
      </c>
      <c r="C9566" t="s">
        <v>10615</v>
      </c>
      <c r="D9566">
        <v>1</v>
      </c>
      <c r="E9566">
        <v>535</v>
      </c>
      <c r="F9566">
        <v>1</v>
      </c>
      <c r="G9566">
        <v>8124</v>
      </c>
      <c r="H9566">
        <v>6.5854258985721295E-2</v>
      </c>
      <c r="I9566">
        <v>0.448760549738495</v>
      </c>
      <c r="J9566">
        <v>0.42650749013827299</v>
      </c>
      <c r="K9566" t="s">
        <v>23676</v>
      </c>
      <c r="L9566">
        <v>1</v>
      </c>
      <c r="M9566" t="s">
        <v>1463</v>
      </c>
      <c r="N9566">
        <v>1</v>
      </c>
      <c r="O9566">
        <v>1.8691588785046699E-3</v>
      </c>
    </row>
    <row r="9567" spans="1:15">
      <c r="A9567" t="s">
        <v>10616</v>
      </c>
      <c r="B9567" t="s">
        <v>23511</v>
      </c>
      <c r="C9567" t="s">
        <v>10617</v>
      </c>
      <c r="D9567">
        <v>1</v>
      </c>
      <c r="E9567">
        <v>6152</v>
      </c>
      <c r="F9567">
        <v>1</v>
      </c>
      <c r="G9567">
        <v>7804</v>
      </c>
      <c r="H9567">
        <v>0.788313685289595</v>
      </c>
      <c r="I9567">
        <v>0.968912233598893</v>
      </c>
      <c r="J9567">
        <v>0.832812322140707</v>
      </c>
      <c r="K9567" t="s">
        <v>23669</v>
      </c>
      <c r="L9567">
        <v>1</v>
      </c>
      <c r="M9567" t="s">
        <v>2729</v>
      </c>
      <c r="N9567">
        <v>1</v>
      </c>
      <c r="O9567">
        <v>1.6254876462938901E-4</v>
      </c>
    </row>
    <row r="9568" spans="1:15">
      <c r="A9568" t="s">
        <v>10618</v>
      </c>
      <c r="B9568" t="s">
        <v>23518</v>
      </c>
      <c r="C9568" t="s">
        <v>10619</v>
      </c>
      <c r="D9568">
        <v>53</v>
      </c>
      <c r="E9568">
        <v>787</v>
      </c>
      <c r="F9568">
        <v>567</v>
      </c>
      <c r="G9568">
        <v>7393</v>
      </c>
      <c r="H9568">
        <v>0.86822232551823697</v>
      </c>
      <c r="I9568">
        <v>1</v>
      </c>
      <c r="J9568">
        <v>0.966855260484069</v>
      </c>
      <c r="K9568" t="s">
        <v>30060</v>
      </c>
      <c r="L9568">
        <v>53</v>
      </c>
      <c r="M9568" t="s">
        <v>5133</v>
      </c>
      <c r="N9568">
        <v>9.3474426807760094E-2</v>
      </c>
      <c r="O9568">
        <v>6.7344345616264303E-2</v>
      </c>
    </row>
    <row r="9569" spans="1:15">
      <c r="A9569" t="s">
        <v>10618</v>
      </c>
      <c r="B9569" t="s">
        <v>23513</v>
      </c>
      <c r="C9569" t="s">
        <v>10619</v>
      </c>
      <c r="D9569">
        <v>36</v>
      </c>
      <c r="E9569">
        <v>535</v>
      </c>
      <c r="F9569">
        <v>625</v>
      </c>
      <c r="G9569">
        <v>8124</v>
      </c>
      <c r="H9569">
        <v>0.82852292357739399</v>
      </c>
      <c r="I9569">
        <v>0.99999999999997702</v>
      </c>
      <c r="J9569">
        <v>0.95041217501583097</v>
      </c>
      <c r="K9569" t="s">
        <v>30061</v>
      </c>
      <c r="L9569">
        <v>36</v>
      </c>
      <c r="M9569" t="s">
        <v>5133</v>
      </c>
      <c r="N9569">
        <v>5.7599999999999998E-2</v>
      </c>
      <c r="O9569">
        <v>6.7289719626168198E-2</v>
      </c>
    </row>
    <row r="9570" spans="1:15">
      <c r="A9570" t="s">
        <v>10618</v>
      </c>
      <c r="B9570" t="s">
        <v>23511</v>
      </c>
      <c r="C9570" t="s">
        <v>10619</v>
      </c>
      <c r="D9570">
        <v>492</v>
      </c>
      <c r="E9570">
        <v>6152</v>
      </c>
      <c r="F9570">
        <v>599</v>
      </c>
      <c r="G9570">
        <v>7804</v>
      </c>
      <c r="H9570">
        <v>2.08186633273185E-2</v>
      </c>
      <c r="I9570">
        <v>0.14692454513078901</v>
      </c>
      <c r="J9570">
        <v>0.12628653800287801</v>
      </c>
      <c r="K9570" t="s">
        <v>30062</v>
      </c>
      <c r="L9570">
        <v>492</v>
      </c>
      <c r="M9570" t="s">
        <v>5133</v>
      </c>
      <c r="N9570">
        <v>0.82136894824707896</v>
      </c>
      <c r="O9570">
        <v>7.9973992197659299E-2</v>
      </c>
    </row>
    <row r="9571" spans="1:15">
      <c r="A9571" t="s">
        <v>10620</v>
      </c>
      <c r="B9571" t="s">
        <v>23511</v>
      </c>
      <c r="C9571" t="s">
        <v>10621</v>
      </c>
      <c r="D9571">
        <v>5</v>
      </c>
      <c r="E9571">
        <v>6152</v>
      </c>
      <c r="F9571">
        <v>7</v>
      </c>
      <c r="G9571">
        <v>7804</v>
      </c>
      <c r="H9571">
        <v>0.83137607319657303</v>
      </c>
      <c r="I9571">
        <v>0.98923101772060196</v>
      </c>
      <c r="J9571">
        <v>0.85027699355333197</v>
      </c>
      <c r="K9571" t="s">
        <v>30063</v>
      </c>
      <c r="L9571">
        <v>5</v>
      </c>
      <c r="M9571" t="s">
        <v>5133</v>
      </c>
      <c r="N9571">
        <v>0.71428571428571397</v>
      </c>
      <c r="O9571">
        <v>8.1274382314694405E-4</v>
      </c>
    </row>
    <row r="9572" spans="1:15">
      <c r="A9572" t="s">
        <v>10622</v>
      </c>
      <c r="B9572" t="s">
        <v>23518</v>
      </c>
      <c r="C9572" t="s">
        <v>10623</v>
      </c>
      <c r="D9572">
        <v>1</v>
      </c>
      <c r="E9572">
        <v>787</v>
      </c>
      <c r="F9572">
        <v>1</v>
      </c>
      <c r="G9572">
        <v>7393</v>
      </c>
      <c r="H9572">
        <v>0.106452049235764</v>
      </c>
      <c r="I9572">
        <v>0.63266972740240601</v>
      </c>
      <c r="J9572">
        <v>0.61170005408803896</v>
      </c>
      <c r="K9572" t="s">
        <v>30064</v>
      </c>
      <c r="L9572">
        <v>1</v>
      </c>
      <c r="M9572" t="s">
        <v>2729</v>
      </c>
      <c r="N9572">
        <v>1</v>
      </c>
      <c r="O9572">
        <v>1.27064803049555E-3</v>
      </c>
    </row>
    <row r="9573" spans="1:15">
      <c r="A9573" t="s">
        <v>10624</v>
      </c>
      <c r="B9573" t="s">
        <v>23518</v>
      </c>
      <c r="C9573" t="s">
        <v>10625</v>
      </c>
      <c r="D9573">
        <v>2</v>
      </c>
      <c r="E9573">
        <v>787</v>
      </c>
      <c r="F9573">
        <v>14</v>
      </c>
      <c r="G9573">
        <v>7393</v>
      </c>
      <c r="H9573">
        <v>0.44828683528909402</v>
      </c>
      <c r="I9573">
        <v>1</v>
      </c>
      <c r="J9573">
        <v>0.966855260484069</v>
      </c>
      <c r="K9573" t="s">
        <v>24728</v>
      </c>
      <c r="L9573">
        <v>2</v>
      </c>
      <c r="M9573" t="s">
        <v>1463</v>
      </c>
      <c r="N9573">
        <v>0.14285714285714299</v>
      </c>
      <c r="O9573">
        <v>2.5412960609911099E-3</v>
      </c>
    </row>
    <row r="9574" spans="1:15">
      <c r="A9574" t="s">
        <v>10624</v>
      </c>
      <c r="B9574" t="s">
        <v>23513</v>
      </c>
      <c r="C9574" t="s">
        <v>10625</v>
      </c>
      <c r="D9574">
        <v>1</v>
      </c>
      <c r="E9574">
        <v>535</v>
      </c>
      <c r="F9574">
        <v>16</v>
      </c>
      <c r="G9574">
        <v>8124</v>
      </c>
      <c r="H9574">
        <v>0.66412214006675596</v>
      </c>
      <c r="I9574">
        <v>0.99999999999997702</v>
      </c>
      <c r="J9574">
        <v>0.95041217501583097</v>
      </c>
      <c r="K9574" t="s">
        <v>24727</v>
      </c>
      <c r="L9574">
        <v>1</v>
      </c>
      <c r="M9574" t="s">
        <v>1463</v>
      </c>
      <c r="N9574">
        <v>6.25E-2</v>
      </c>
      <c r="O9574">
        <v>1.8691588785046699E-3</v>
      </c>
    </row>
    <row r="9575" spans="1:15">
      <c r="A9575" t="s">
        <v>10624</v>
      </c>
      <c r="B9575" t="s">
        <v>23511</v>
      </c>
      <c r="C9575" t="s">
        <v>10625</v>
      </c>
      <c r="D9575">
        <v>12</v>
      </c>
      <c r="E9575">
        <v>6152</v>
      </c>
      <c r="F9575">
        <v>16</v>
      </c>
      <c r="G9575">
        <v>7804</v>
      </c>
      <c r="H9575">
        <v>0.76212012180302802</v>
      </c>
      <c r="I9575">
        <v>0.968912233598893</v>
      </c>
      <c r="J9575">
        <v>0.832812322140707</v>
      </c>
      <c r="K9575" t="s">
        <v>24726</v>
      </c>
      <c r="L9575">
        <v>12</v>
      </c>
      <c r="M9575" t="s">
        <v>1463</v>
      </c>
      <c r="N9575">
        <v>0.75</v>
      </c>
      <c r="O9575">
        <v>1.95058517555267E-3</v>
      </c>
    </row>
    <row r="9576" spans="1:15">
      <c r="A9576" t="s">
        <v>10626</v>
      </c>
      <c r="B9576" t="s">
        <v>23511</v>
      </c>
      <c r="C9576" t="s">
        <v>10627</v>
      </c>
      <c r="D9576">
        <v>2</v>
      </c>
      <c r="E9576">
        <v>6152</v>
      </c>
      <c r="F9576">
        <v>4</v>
      </c>
      <c r="G9576">
        <v>7804</v>
      </c>
      <c r="H9576">
        <v>0.96811759508681905</v>
      </c>
      <c r="I9576">
        <v>1</v>
      </c>
      <c r="J9576">
        <v>0.85953329234717102</v>
      </c>
      <c r="K9576" t="s">
        <v>26021</v>
      </c>
      <c r="L9576">
        <v>2</v>
      </c>
      <c r="M9576" t="s">
        <v>5133</v>
      </c>
      <c r="N9576">
        <v>0.5</v>
      </c>
      <c r="O9576">
        <v>3.2509752925877802E-4</v>
      </c>
    </row>
    <row r="9577" spans="1:15">
      <c r="A9577" t="s">
        <v>10628</v>
      </c>
      <c r="B9577" t="s">
        <v>23511</v>
      </c>
      <c r="C9577" t="s">
        <v>10629</v>
      </c>
      <c r="D9577">
        <v>4</v>
      </c>
      <c r="E9577">
        <v>6152</v>
      </c>
      <c r="F9577">
        <v>5</v>
      </c>
      <c r="G9577">
        <v>7804</v>
      </c>
      <c r="H9577">
        <v>0.71320711691885297</v>
      </c>
      <c r="I9577">
        <v>0.968912233598893</v>
      </c>
      <c r="J9577">
        <v>0.832812322140707</v>
      </c>
      <c r="K9577" t="s">
        <v>24753</v>
      </c>
      <c r="L9577">
        <v>4</v>
      </c>
      <c r="M9577" t="s">
        <v>5133</v>
      </c>
      <c r="N9577">
        <v>0.8</v>
      </c>
      <c r="O9577">
        <v>6.5019505851755496E-4</v>
      </c>
    </row>
    <row r="9578" spans="1:15">
      <c r="A9578" t="s">
        <v>10628</v>
      </c>
      <c r="B9578" t="s">
        <v>23518</v>
      </c>
      <c r="C9578" t="s">
        <v>10629</v>
      </c>
      <c r="D9578">
        <v>1</v>
      </c>
      <c r="E9578">
        <v>787</v>
      </c>
      <c r="F9578">
        <v>5</v>
      </c>
      <c r="G9578">
        <v>7393</v>
      </c>
      <c r="H9578">
        <v>0.430466464429208</v>
      </c>
      <c r="I9578">
        <v>1</v>
      </c>
      <c r="J9578">
        <v>0.966855260484069</v>
      </c>
      <c r="K9578" t="s">
        <v>30065</v>
      </c>
      <c r="L9578">
        <v>1</v>
      </c>
      <c r="M9578" t="s">
        <v>5133</v>
      </c>
      <c r="N9578">
        <v>0.2</v>
      </c>
      <c r="O9578">
        <v>1.27064803049555E-3</v>
      </c>
    </row>
    <row r="9579" spans="1:15">
      <c r="A9579" t="s">
        <v>10630</v>
      </c>
      <c r="B9579" t="s">
        <v>23511</v>
      </c>
      <c r="C9579" t="s">
        <v>10631</v>
      </c>
      <c r="D9579">
        <v>2</v>
      </c>
      <c r="E9579">
        <v>6152</v>
      </c>
      <c r="F9579">
        <v>2</v>
      </c>
      <c r="G9579">
        <v>7804</v>
      </c>
      <c r="H9579">
        <v>0.62141708038142995</v>
      </c>
      <c r="I9579">
        <v>0.968912233598893</v>
      </c>
      <c r="J9579">
        <v>0.832812322140707</v>
      </c>
      <c r="K9579" t="s">
        <v>30066</v>
      </c>
      <c r="L9579">
        <v>2</v>
      </c>
      <c r="M9579" t="s">
        <v>2729</v>
      </c>
      <c r="N9579">
        <v>1</v>
      </c>
      <c r="O9579">
        <v>3.2509752925877802E-4</v>
      </c>
    </row>
    <row r="9580" spans="1:15">
      <c r="A9580" t="s">
        <v>10632</v>
      </c>
      <c r="B9580" t="s">
        <v>23511</v>
      </c>
      <c r="C9580" t="s">
        <v>10633</v>
      </c>
      <c r="D9580">
        <v>1</v>
      </c>
      <c r="E9580">
        <v>6152</v>
      </c>
      <c r="F9580">
        <v>4</v>
      </c>
      <c r="G9580">
        <v>7804</v>
      </c>
      <c r="H9580">
        <v>0.99799771163111395</v>
      </c>
      <c r="I9580">
        <v>1</v>
      </c>
      <c r="J9580">
        <v>0.85953329234717102</v>
      </c>
      <c r="K9580" t="s">
        <v>30067</v>
      </c>
      <c r="L9580">
        <v>1</v>
      </c>
      <c r="M9580" t="s">
        <v>5133</v>
      </c>
      <c r="N9580">
        <v>0.25</v>
      </c>
      <c r="O9580">
        <v>1.6254876462938901E-4</v>
      </c>
    </row>
    <row r="9581" spans="1:15">
      <c r="A9581" t="s">
        <v>10632</v>
      </c>
      <c r="B9581" t="s">
        <v>23513</v>
      </c>
      <c r="C9581" t="s">
        <v>10633</v>
      </c>
      <c r="D9581">
        <v>2</v>
      </c>
      <c r="E9581">
        <v>535</v>
      </c>
      <c r="F9581">
        <v>4</v>
      </c>
      <c r="G9581">
        <v>8124</v>
      </c>
      <c r="H9581">
        <v>2.3758286073191699E-2</v>
      </c>
      <c r="I9581">
        <v>0.31286866571479199</v>
      </c>
      <c r="J9581">
        <v>0.29735418907630301</v>
      </c>
      <c r="K9581" t="s">
        <v>24783</v>
      </c>
      <c r="L9581">
        <v>2</v>
      </c>
      <c r="M9581" t="s">
        <v>5133</v>
      </c>
      <c r="N9581">
        <v>0.5</v>
      </c>
      <c r="O9581">
        <v>3.7383177570093499E-3</v>
      </c>
    </row>
    <row r="9582" spans="1:15">
      <c r="A9582" t="s">
        <v>10634</v>
      </c>
      <c r="B9582" t="s">
        <v>23511</v>
      </c>
      <c r="C9582" t="s">
        <v>10635</v>
      </c>
      <c r="D9582">
        <v>3</v>
      </c>
      <c r="E9582">
        <v>6152</v>
      </c>
      <c r="F9582">
        <v>3</v>
      </c>
      <c r="G9582">
        <v>7804</v>
      </c>
      <c r="H9582">
        <v>0.489837867770546</v>
      </c>
      <c r="I9582">
        <v>0.96083957126938102</v>
      </c>
      <c r="J9582">
        <v>0.82587360011061495</v>
      </c>
      <c r="K9582" t="s">
        <v>24680</v>
      </c>
      <c r="L9582">
        <v>3</v>
      </c>
      <c r="M9582" t="s">
        <v>2729</v>
      </c>
      <c r="N9582">
        <v>1</v>
      </c>
      <c r="O9582">
        <v>4.8764629388816603E-4</v>
      </c>
    </row>
    <row r="9583" spans="1:15">
      <c r="A9583" t="s">
        <v>10636</v>
      </c>
      <c r="B9583" t="s">
        <v>23518</v>
      </c>
      <c r="C9583" t="s">
        <v>10637</v>
      </c>
      <c r="D9583">
        <v>1</v>
      </c>
      <c r="E9583">
        <v>787</v>
      </c>
      <c r="F9583">
        <v>3</v>
      </c>
      <c r="G9583">
        <v>7393</v>
      </c>
      <c r="H9583">
        <v>0.28660084727541502</v>
      </c>
      <c r="I9583">
        <v>0.97863801257884697</v>
      </c>
      <c r="J9583">
        <v>0.94620131057153301</v>
      </c>
      <c r="K9583" t="s">
        <v>30068</v>
      </c>
      <c r="L9583">
        <v>1</v>
      </c>
      <c r="M9583" t="s">
        <v>5133</v>
      </c>
      <c r="N9583">
        <v>0.33333333333333298</v>
      </c>
      <c r="O9583">
        <v>1.27064803049555E-3</v>
      </c>
    </row>
    <row r="9584" spans="1:15">
      <c r="A9584" t="s">
        <v>10636</v>
      </c>
      <c r="B9584" t="s">
        <v>23511</v>
      </c>
      <c r="C9584" t="s">
        <v>10637</v>
      </c>
      <c r="D9584">
        <v>2</v>
      </c>
      <c r="E9584">
        <v>6152</v>
      </c>
      <c r="F9584">
        <v>3</v>
      </c>
      <c r="G9584">
        <v>7804</v>
      </c>
      <c r="H9584">
        <v>0.88457550560319997</v>
      </c>
      <c r="I9584">
        <v>1</v>
      </c>
      <c r="J9584">
        <v>0.85953329234717102</v>
      </c>
      <c r="K9584" t="s">
        <v>30069</v>
      </c>
      <c r="L9584">
        <v>2</v>
      </c>
      <c r="M9584" t="s">
        <v>5133</v>
      </c>
      <c r="N9584">
        <v>0.66666666666666696</v>
      </c>
      <c r="O9584">
        <v>3.2509752925877802E-4</v>
      </c>
    </row>
    <row r="9585" spans="1:15">
      <c r="A9585" t="s">
        <v>10638</v>
      </c>
      <c r="B9585" t="s">
        <v>23511</v>
      </c>
      <c r="C9585" t="s">
        <v>10639</v>
      </c>
      <c r="D9585">
        <v>8</v>
      </c>
      <c r="E9585">
        <v>6152</v>
      </c>
      <c r="F9585">
        <v>9</v>
      </c>
      <c r="G9585">
        <v>7804</v>
      </c>
      <c r="H9585">
        <v>0.40157748897504503</v>
      </c>
      <c r="I9585">
        <v>0.91525479399875698</v>
      </c>
      <c r="J9585">
        <v>0.78669196642228301</v>
      </c>
      <c r="K9585" t="s">
        <v>30070</v>
      </c>
      <c r="L9585">
        <v>8</v>
      </c>
      <c r="M9585" t="s">
        <v>2729</v>
      </c>
      <c r="N9585">
        <v>0.88888888888888895</v>
      </c>
      <c r="O9585">
        <v>1.3003901170351099E-3</v>
      </c>
    </row>
    <row r="9586" spans="1:15">
      <c r="A9586" t="s">
        <v>10640</v>
      </c>
      <c r="B9586" t="s">
        <v>23511</v>
      </c>
      <c r="C9586" t="s">
        <v>10641</v>
      </c>
      <c r="D9586">
        <v>1</v>
      </c>
      <c r="E9586">
        <v>6152</v>
      </c>
      <c r="F9586">
        <v>2</v>
      </c>
      <c r="G9586">
        <v>7804</v>
      </c>
      <c r="H9586">
        <v>0.95521029019776005</v>
      </c>
      <c r="I9586">
        <v>1</v>
      </c>
      <c r="J9586">
        <v>0.85953329234717102</v>
      </c>
      <c r="K9586" t="s">
        <v>30071</v>
      </c>
      <c r="L9586">
        <v>1</v>
      </c>
      <c r="M9586" t="s">
        <v>2729</v>
      </c>
      <c r="N9586">
        <v>0.5</v>
      </c>
      <c r="O9586">
        <v>1.6254876462938901E-4</v>
      </c>
    </row>
    <row r="9587" spans="1:15">
      <c r="A9587" t="s">
        <v>10640</v>
      </c>
      <c r="B9587" t="s">
        <v>23513</v>
      </c>
      <c r="C9587" t="s">
        <v>10641</v>
      </c>
      <c r="D9587">
        <v>1</v>
      </c>
      <c r="E9587">
        <v>535</v>
      </c>
      <c r="F9587">
        <v>2</v>
      </c>
      <c r="G9587">
        <v>8124</v>
      </c>
      <c r="H9587">
        <v>0.12737930779067499</v>
      </c>
      <c r="I9587">
        <v>0.64703075560747003</v>
      </c>
      <c r="J9587">
        <v>0.614945907739046</v>
      </c>
      <c r="K9587" t="s">
        <v>27294</v>
      </c>
      <c r="L9587">
        <v>1</v>
      </c>
      <c r="M9587" t="s">
        <v>2729</v>
      </c>
      <c r="N9587">
        <v>0.5</v>
      </c>
      <c r="O9587">
        <v>1.8691588785046699E-3</v>
      </c>
    </row>
    <row r="9588" spans="1:15">
      <c r="A9588" t="s">
        <v>10642</v>
      </c>
      <c r="B9588" t="s">
        <v>23511</v>
      </c>
      <c r="C9588" t="s">
        <v>10643</v>
      </c>
      <c r="D9588">
        <v>2</v>
      </c>
      <c r="E9588">
        <v>6152</v>
      </c>
      <c r="F9588">
        <v>2</v>
      </c>
      <c r="G9588">
        <v>7804</v>
      </c>
      <c r="H9588">
        <v>0.62141708038142995</v>
      </c>
      <c r="I9588">
        <v>0.968912233598893</v>
      </c>
      <c r="J9588">
        <v>0.832812322140707</v>
      </c>
      <c r="K9588" t="s">
        <v>30072</v>
      </c>
      <c r="L9588">
        <v>2</v>
      </c>
      <c r="M9588" t="s">
        <v>1463</v>
      </c>
      <c r="N9588">
        <v>1</v>
      </c>
      <c r="O9588">
        <v>3.2509752925877802E-4</v>
      </c>
    </row>
    <row r="9589" spans="1:15">
      <c r="A9589" t="s">
        <v>10644</v>
      </c>
      <c r="B9589" t="s">
        <v>23511</v>
      </c>
      <c r="C9589" t="s">
        <v>10645</v>
      </c>
      <c r="D9589">
        <v>2</v>
      </c>
      <c r="E9589">
        <v>6152</v>
      </c>
      <c r="F9589">
        <v>3</v>
      </c>
      <c r="G9589">
        <v>7804</v>
      </c>
      <c r="H9589">
        <v>0.88457550560319997</v>
      </c>
      <c r="I9589">
        <v>1</v>
      </c>
      <c r="J9589">
        <v>0.85953329234717102</v>
      </c>
      <c r="K9589" t="s">
        <v>30073</v>
      </c>
      <c r="L9589">
        <v>2</v>
      </c>
      <c r="M9589" t="s">
        <v>2729</v>
      </c>
      <c r="N9589">
        <v>0.66666666666666696</v>
      </c>
      <c r="O9589">
        <v>3.2509752925877802E-4</v>
      </c>
    </row>
    <row r="9590" spans="1:15">
      <c r="A9590" t="s">
        <v>10646</v>
      </c>
      <c r="B9590" t="s">
        <v>23511</v>
      </c>
      <c r="C9590" t="s">
        <v>10647</v>
      </c>
      <c r="D9590">
        <v>1</v>
      </c>
      <c r="E9590">
        <v>6152</v>
      </c>
      <c r="F9590">
        <v>1</v>
      </c>
      <c r="G9590">
        <v>7804</v>
      </c>
      <c r="H9590">
        <v>0.788313685289595</v>
      </c>
      <c r="I9590">
        <v>0.968912233598893</v>
      </c>
      <c r="J9590">
        <v>0.832812322140707</v>
      </c>
      <c r="K9590" t="s">
        <v>30074</v>
      </c>
      <c r="L9590">
        <v>1</v>
      </c>
      <c r="M9590" t="s">
        <v>2729</v>
      </c>
      <c r="N9590">
        <v>1</v>
      </c>
      <c r="O9590">
        <v>1.6254876462938901E-4</v>
      </c>
    </row>
    <row r="9591" spans="1:15">
      <c r="A9591" t="s">
        <v>10648</v>
      </c>
      <c r="B9591" t="s">
        <v>23513</v>
      </c>
      <c r="C9591" t="s">
        <v>10649</v>
      </c>
      <c r="D9591">
        <v>2</v>
      </c>
      <c r="E9591">
        <v>535</v>
      </c>
      <c r="F9591">
        <v>2</v>
      </c>
      <c r="G9591">
        <v>8124</v>
      </c>
      <c r="H9591">
        <v>4.3292101807675997E-3</v>
      </c>
      <c r="I9591">
        <v>8.6376068510507401E-2</v>
      </c>
      <c r="J9591">
        <v>8.2092867142389697E-2</v>
      </c>
      <c r="K9591" t="s">
        <v>28896</v>
      </c>
      <c r="L9591">
        <v>2</v>
      </c>
      <c r="M9591" t="s">
        <v>1463</v>
      </c>
      <c r="N9591">
        <v>1</v>
      </c>
      <c r="O9591">
        <v>3.7383177570093499E-3</v>
      </c>
    </row>
    <row r="9592" spans="1:15">
      <c r="A9592" t="s">
        <v>10650</v>
      </c>
      <c r="B9592" t="s">
        <v>23511</v>
      </c>
      <c r="C9592" t="s">
        <v>10651</v>
      </c>
      <c r="D9592">
        <v>35</v>
      </c>
      <c r="E9592">
        <v>6152</v>
      </c>
      <c r="F9592">
        <v>37</v>
      </c>
      <c r="G9592">
        <v>7804</v>
      </c>
      <c r="H9592">
        <v>8.7648775757662393E-3</v>
      </c>
      <c r="I9592">
        <v>7.6145138391721004E-2</v>
      </c>
      <c r="J9592">
        <v>6.5449281498066905E-2</v>
      </c>
      <c r="K9592" t="s">
        <v>30075</v>
      </c>
      <c r="L9592">
        <v>35</v>
      </c>
      <c r="M9592" t="s">
        <v>1463</v>
      </c>
      <c r="N9592">
        <v>0.94594594594594605</v>
      </c>
      <c r="O9592">
        <v>5.68920676202861E-3</v>
      </c>
    </row>
    <row r="9593" spans="1:15">
      <c r="A9593" t="s">
        <v>10650</v>
      </c>
      <c r="B9593" t="s">
        <v>23513</v>
      </c>
      <c r="C9593" t="s">
        <v>10651</v>
      </c>
      <c r="D9593">
        <v>2</v>
      </c>
      <c r="E9593">
        <v>535</v>
      </c>
      <c r="F9593">
        <v>24</v>
      </c>
      <c r="G9593">
        <v>8124</v>
      </c>
      <c r="H9593">
        <v>0.47543339844096799</v>
      </c>
      <c r="I9593">
        <v>0.99999999999997702</v>
      </c>
      <c r="J9593">
        <v>0.95041217501583097</v>
      </c>
      <c r="K9593" t="s">
        <v>30076</v>
      </c>
      <c r="L9593">
        <v>2</v>
      </c>
      <c r="M9593" t="s">
        <v>1463</v>
      </c>
      <c r="N9593">
        <v>8.3333333333333301E-2</v>
      </c>
      <c r="O9593">
        <v>3.7383177570093499E-3</v>
      </c>
    </row>
    <row r="9594" spans="1:15">
      <c r="A9594" t="s">
        <v>10652</v>
      </c>
      <c r="B9594" t="s">
        <v>23511</v>
      </c>
      <c r="C9594" t="s">
        <v>10653</v>
      </c>
      <c r="D9594">
        <v>1</v>
      </c>
      <c r="E9594">
        <v>6152</v>
      </c>
      <c r="F9594">
        <v>2</v>
      </c>
      <c r="G9594">
        <v>7804</v>
      </c>
      <c r="H9594">
        <v>0.95521029019776005</v>
      </c>
      <c r="I9594">
        <v>1</v>
      </c>
      <c r="J9594">
        <v>0.85953329234717102</v>
      </c>
      <c r="K9594" t="s">
        <v>30077</v>
      </c>
      <c r="L9594">
        <v>1</v>
      </c>
      <c r="M9594" t="s">
        <v>5133</v>
      </c>
      <c r="N9594">
        <v>0.5</v>
      </c>
      <c r="O9594">
        <v>1.6254876462938901E-4</v>
      </c>
    </row>
    <row r="9595" spans="1:15">
      <c r="A9595" t="s">
        <v>10654</v>
      </c>
      <c r="B9595" t="s">
        <v>23511</v>
      </c>
      <c r="C9595" t="s">
        <v>10655</v>
      </c>
      <c r="D9595">
        <v>5</v>
      </c>
      <c r="E9595">
        <v>6152</v>
      </c>
      <c r="F9595">
        <v>12</v>
      </c>
      <c r="G9595">
        <v>7804</v>
      </c>
      <c r="H9595">
        <v>0.999138116542716</v>
      </c>
      <c r="I9595">
        <v>1</v>
      </c>
      <c r="J9595">
        <v>0.85953329234717102</v>
      </c>
      <c r="K9595" t="s">
        <v>30078</v>
      </c>
      <c r="L9595">
        <v>5</v>
      </c>
      <c r="M9595" t="s">
        <v>5133</v>
      </c>
      <c r="N9595">
        <v>0.41666666666666702</v>
      </c>
      <c r="O9595">
        <v>8.1274382314694405E-4</v>
      </c>
    </row>
    <row r="9596" spans="1:15">
      <c r="A9596" t="s">
        <v>10654</v>
      </c>
      <c r="B9596" t="s">
        <v>23518</v>
      </c>
      <c r="C9596" t="s">
        <v>10655</v>
      </c>
      <c r="D9596">
        <v>2</v>
      </c>
      <c r="E9596">
        <v>787</v>
      </c>
      <c r="F9596">
        <v>12</v>
      </c>
      <c r="G9596">
        <v>7393</v>
      </c>
      <c r="H9596">
        <v>0.37061782085017497</v>
      </c>
      <c r="I9596">
        <v>1</v>
      </c>
      <c r="J9596">
        <v>0.966855260484069</v>
      </c>
      <c r="K9596" t="s">
        <v>30079</v>
      </c>
      <c r="L9596">
        <v>2</v>
      </c>
      <c r="M9596" t="s">
        <v>5133</v>
      </c>
      <c r="N9596">
        <v>0.16666666666666699</v>
      </c>
      <c r="O9596">
        <v>2.5412960609911099E-3</v>
      </c>
    </row>
    <row r="9597" spans="1:15">
      <c r="A9597" t="s">
        <v>10654</v>
      </c>
      <c r="B9597" t="s">
        <v>23513</v>
      </c>
      <c r="C9597" t="s">
        <v>10655</v>
      </c>
      <c r="D9597">
        <v>1</v>
      </c>
      <c r="E9597">
        <v>535</v>
      </c>
      <c r="F9597">
        <v>11</v>
      </c>
      <c r="G9597">
        <v>8124</v>
      </c>
      <c r="H9597">
        <v>0.52755249562557105</v>
      </c>
      <c r="I9597">
        <v>0.99999999999997702</v>
      </c>
      <c r="J9597">
        <v>0.95041217501583097</v>
      </c>
      <c r="K9597" t="s">
        <v>27252</v>
      </c>
      <c r="L9597">
        <v>1</v>
      </c>
      <c r="M9597" t="s">
        <v>5133</v>
      </c>
      <c r="N9597">
        <v>9.0909090909090898E-2</v>
      </c>
      <c r="O9597">
        <v>1.8691588785046699E-3</v>
      </c>
    </row>
    <row r="9598" spans="1:15">
      <c r="A9598" t="s">
        <v>10656</v>
      </c>
      <c r="B9598" t="s">
        <v>23511</v>
      </c>
      <c r="C9598" t="s">
        <v>10657</v>
      </c>
      <c r="D9598">
        <v>13</v>
      </c>
      <c r="E9598">
        <v>6152</v>
      </c>
      <c r="F9598">
        <v>13</v>
      </c>
      <c r="G9598">
        <v>7804</v>
      </c>
      <c r="H9598">
        <v>4.52815025690569E-2</v>
      </c>
      <c r="I9598">
        <v>0.25239912466249798</v>
      </c>
      <c r="J9598">
        <v>0.21694545060670101</v>
      </c>
      <c r="K9598" t="s">
        <v>30080</v>
      </c>
      <c r="L9598">
        <v>13</v>
      </c>
      <c r="M9598" t="s">
        <v>5133</v>
      </c>
      <c r="N9598">
        <v>1</v>
      </c>
      <c r="O9598">
        <v>2.1131339401820499E-3</v>
      </c>
    </row>
    <row r="9599" spans="1:15">
      <c r="A9599" t="s">
        <v>10658</v>
      </c>
      <c r="B9599" t="s">
        <v>23511</v>
      </c>
      <c r="C9599" t="s">
        <v>10659</v>
      </c>
      <c r="D9599">
        <v>28</v>
      </c>
      <c r="E9599">
        <v>6152</v>
      </c>
      <c r="F9599">
        <v>32</v>
      </c>
      <c r="G9599">
        <v>7804</v>
      </c>
      <c r="H9599">
        <v>0.16192037343628701</v>
      </c>
      <c r="I9599">
        <v>0.58693154509582002</v>
      </c>
      <c r="J9599">
        <v>0.50448720333862196</v>
      </c>
      <c r="K9599" t="s">
        <v>30081</v>
      </c>
      <c r="L9599">
        <v>28</v>
      </c>
      <c r="M9599" t="s">
        <v>5133</v>
      </c>
      <c r="N9599">
        <v>0.875</v>
      </c>
      <c r="O9599">
        <v>4.5513654096228902E-3</v>
      </c>
    </row>
    <row r="9600" spans="1:15">
      <c r="A9600" t="s">
        <v>10658</v>
      </c>
      <c r="B9600" t="s">
        <v>23518</v>
      </c>
      <c r="C9600" t="s">
        <v>10659</v>
      </c>
      <c r="D9600">
        <v>2</v>
      </c>
      <c r="E9600">
        <v>787</v>
      </c>
      <c r="F9600">
        <v>31</v>
      </c>
      <c r="G9600">
        <v>7393</v>
      </c>
      <c r="H9600">
        <v>0.85730411555561403</v>
      </c>
      <c r="I9600">
        <v>1</v>
      </c>
      <c r="J9600">
        <v>0.966855260484069</v>
      </c>
      <c r="K9600" t="s">
        <v>30082</v>
      </c>
      <c r="L9600">
        <v>2</v>
      </c>
      <c r="M9600" t="s">
        <v>5133</v>
      </c>
      <c r="N9600">
        <v>6.4516129032258104E-2</v>
      </c>
      <c r="O9600">
        <v>2.5412960609911099E-3</v>
      </c>
    </row>
    <row r="9601" spans="1:15">
      <c r="A9601" t="s">
        <v>10660</v>
      </c>
      <c r="B9601" t="s">
        <v>23511</v>
      </c>
      <c r="C9601" t="s">
        <v>10661</v>
      </c>
      <c r="D9601">
        <v>9</v>
      </c>
      <c r="E9601">
        <v>6152</v>
      </c>
      <c r="F9601">
        <v>11</v>
      </c>
      <c r="G9601">
        <v>7804</v>
      </c>
      <c r="H9601">
        <v>0.578610134932666</v>
      </c>
      <c r="I9601">
        <v>0.968912233598893</v>
      </c>
      <c r="J9601">
        <v>0.832812322140707</v>
      </c>
      <c r="K9601" t="s">
        <v>30083</v>
      </c>
      <c r="L9601">
        <v>9</v>
      </c>
      <c r="M9601" t="s">
        <v>5133</v>
      </c>
      <c r="N9601">
        <v>0.81818181818181801</v>
      </c>
      <c r="O9601">
        <v>1.4629388816645001E-3</v>
      </c>
    </row>
    <row r="9602" spans="1:15">
      <c r="A9602" t="s">
        <v>10662</v>
      </c>
      <c r="B9602" t="s">
        <v>23511</v>
      </c>
      <c r="C9602" t="s">
        <v>10663</v>
      </c>
      <c r="D9602">
        <v>1</v>
      </c>
      <c r="E9602">
        <v>6152</v>
      </c>
      <c r="F9602">
        <v>1</v>
      </c>
      <c r="G9602">
        <v>7804</v>
      </c>
      <c r="H9602">
        <v>0.788313685289595</v>
      </c>
      <c r="I9602">
        <v>0.968912233598893</v>
      </c>
      <c r="J9602">
        <v>0.832812322140707</v>
      </c>
      <c r="K9602" t="s">
        <v>30084</v>
      </c>
      <c r="L9602">
        <v>1</v>
      </c>
      <c r="M9602" t="s">
        <v>5133</v>
      </c>
      <c r="N9602">
        <v>1</v>
      </c>
      <c r="O9602">
        <v>1.6254876462938901E-4</v>
      </c>
    </row>
    <row r="9603" spans="1:15">
      <c r="A9603" t="s">
        <v>10664</v>
      </c>
      <c r="B9603" t="s">
        <v>23511</v>
      </c>
      <c r="C9603" t="s">
        <v>10665</v>
      </c>
      <c r="D9603">
        <v>3</v>
      </c>
      <c r="E9603">
        <v>6152</v>
      </c>
      <c r="F9603">
        <v>5</v>
      </c>
      <c r="G9603">
        <v>7804</v>
      </c>
      <c r="H9603">
        <v>0.93277286492067202</v>
      </c>
      <c r="I9603">
        <v>1</v>
      </c>
      <c r="J9603">
        <v>0.85953329234717102</v>
      </c>
      <c r="K9603" t="s">
        <v>30085</v>
      </c>
      <c r="L9603">
        <v>3</v>
      </c>
      <c r="M9603" t="s">
        <v>5133</v>
      </c>
      <c r="N9603">
        <v>0.6</v>
      </c>
      <c r="O9603">
        <v>4.8764629388816603E-4</v>
      </c>
    </row>
    <row r="9604" spans="1:15">
      <c r="A9604" t="s">
        <v>10666</v>
      </c>
      <c r="B9604" t="s">
        <v>23511</v>
      </c>
      <c r="C9604" t="s">
        <v>10667</v>
      </c>
      <c r="D9604">
        <v>40</v>
      </c>
      <c r="E9604">
        <v>6152</v>
      </c>
      <c r="F9604">
        <v>43</v>
      </c>
      <c r="G9604">
        <v>7804</v>
      </c>
      <c r="H9604">
        <v>1.1279745862268299E-2</v>
      </c>
      <c r="I9604">
        <v>9.0828266261398199E-2</v>
      </c>
      <c r="J9604">
        <v>7.8069918737844995E-2</v>
      </c>
      <c r="K9604" t="s">
        <v>25841</v>
      </c>
      <c r="L9604">
        <v>40</v>
      </c>
      <c r="M9604" t="s">
        <v>5133</v>
      </c>
      <c r="N9604">
        <v>0.93023255813953498</v>
      </c>
      <c r="O9604">
        <v>6.5019505851755498E-3</v>
      </c>
    </row>
    <row r="9605" spans="1:15">
      <c r="A9605" t="s">
        <v>10666</v>
      </c>
      <c r="B9605" t="s">
        <v>23513</v>
      </c>
      <c r="C9605" t="s">
        <v>10667</v>
      </c>
      <c r="D9605">
        <v>2</v>
      </c>
      <c r="E9605">
        <v>535</v>
      </c>
      <c r="F9605">
        <v>43</v>
      </c>
      <c r="G9605">
        <v>8124</v>
      </c>
      <c r="H9605">
        <v>0.78537548713059002</v>
      </c>
      <c r="I9605">
        <v>0.99999999999997702</v>
      </c>
      <c r="J9605">
        <v>0.95041217501583097</v>
      </c>
      <c r="K9605" t="s">
        <v>25842</v>
      </c>
      <c r="L9605">
        <v>2</v>
      </c>
      <c r="M9605" t="s">
        <v>5133</v>
      </c>
      <c r="N9605">
        <v>4.6511627906976702E-2</v>
      </c>
      <c r="O9605">
        <v>3.7383177570093499E-3</v>
      </c>
    </row>
    <row r="9606" spans="1:15">
      <c r="A9606" t="s">
        <v>10668</v>
      </c>
      <c r="B9606" t="s">
        <v>23513</v>
      </c>
      <c r="C9606" t="s">
        <v>10669</v>
      </c>
      <c r="D9606">
        <v>2</v>
      </c>
      <c r="E9606">
        <v>535</v>
      </c>
      <c r="F9606">
        <v>110</v>
      </c>
      <c r="G9606">
        <v>8124</v>
      </c>
      <c r="H9606">
        <v>0.99531603920405198</v>
      </c>
      <c r="I9606">
        <v>0.99999999999997702</v>
      </c>
      <c r="J9606">
        <v>0.95041217501583097</v>
      </c>
      <c r="K9606" t="s">
        <v>30086</v>
      </c>
      <c r="L9606">
        <v>2</v>
      </c>
      <c r="M9606" t="s">
        <v>5133</v>
      </c>
      <c r="N9606">
        <v>1.8181818181818198E-2</v>
      </c>
      <c r="O9606">
        <v>3.7383177570093499E-3</v>
      </c>
    </row>
    <row r="9607" spans="1:15">
      <c r="A9607" t="s">
        <v>10668</v>
      </c>
      <c r="B9607" t="s">
        <v>23518</v>
      </c>
      <c r="C9607" t="s">
        <v>10669</v>
      </c>
      <c r="D9607">
        <v>9</v>
      </c>
      <c r="E9607">
        <v>787</v>
      </c>
      <c r="F9607">
        <v>88</v>
      </c>
      <c r="G9607">
        <v>7393</v>
      </c>
      <c r="H9607">
        <v>0.60249354187057802</v>
      </c>
      <c r="I9607">
        <v>1</v>
      </c>
      <c r="J9607">
        <v>0.966855260484069</v>
      </c>
      <c r="K9607" t="s">
        <v>30087</v>
      </c>
      <c r="L9607">
        <v>9</v>
      </c>
      <c r="M9607" t="s">
        <v>5133</v>
      </c>
      <c r="N9607">
        <v>0.102272727272727</v>
      </c>
      <c r="O9607">
        <v>1.143583227446E-2</v>
      </c>
    </row>
    <row r="9608" spans="1:15">
      <c r="A9608" t="s">
        <v>10668</v>
      </c>
      <c r="B9608" t="s">
        <v>23511</v>
      </c>
      <c r="C9608" t="s">
        <v>10669</v>
      </c>
      <c r="D9608">
        <v>87</v>
      </c>
      <c r="E9608">
        <v>6152</v>
      </c>
      <c r="F9608">
        <v>102</v>
      </c>
      <c r="G9608">
        <v>7804</v>
      </c>
      <c r="H9608">
        <v>6.4288516573512894E-2</v>
      </c>
      <c r="I9608">
        <v>0.32608366534539002</v>
      </c>
      <c r="J9608">
        <v>0.280279766454956</v>
      </c>
      <c r="K9608" t="s">
        <v>30088</v>
      </c>
      <c r="L9608">
        <v>87</v>
      </c>
      <c r="M9608" t="s">
        <v>5133</v>
      </c>
      <c r="N9608">
        <v>0.85294117647058798</v>
      </c>
      <c r="O9608">
        <v>1.41417425227568E-2</v>
      </c>
    </row>
    <row r="9609" spans="1:15">
      <c r="A9609" t="s">
        <v>10670</v>
      </c>
      <c r="B9609" t="s">
        <v>23511</v>
      </c>
      <c r="C9609" t="s">
        <v>10671</v>
      </c>
      <c r="D9609">
        <v>1</v>
      </c>
      <c r="E9609">
        <v>6152</v>
      </c>
      <c r="F9609">
        <v>1</v>
      </c>
      <c r="G9609">
        <v>7804</v>
      </c>
      <c r="H9609">
        <v>0.788313685289595</v>
      </c>
      <c r="I9609">
        <v>0.968912233598893</v>
      </c>
      <c r="J9609">
        <v>0.832812322140707</v>
      </c>
      <c r="K9609" t="s">
        <v>30089</v>
      </c>
      <c r="L9609">
        <v>1</v>
      </c>
      <c r="M9609" t="s">
        <v>1463</v>
      </c>
      <c r="N9609">
        <v>1</v>
      </c>
      <c r="O9609">
        <v>1.6254876462938901E-4</v>
      </c>
    </row>
    <row r="9610" spans="1:15">
      <c r="A9610" t="s">
        <v>10672</v>
      </c>
      <c r="B9610" t="s">
        <v>23511</v>
      </c>
      <c r="C9610" t="s">
        <v>10673</v>
      </c>
      <c r="D9610">
        <v>2</v>
      </c>
      <c r="E9610">
        <v>6152</v>
      </c>
      <c r="F9610">
        <v>4</v>
      </c>
      <c r="G9610">
        <v>7804</v>
      </c>
      <c r="H9610">
        <v>0.96811759508681905</v>
      </c>
      <c r="I9610">
        <v>1</v>
      </c>
      <c r="J9610">
        <v>0.85953329234717102</v>
      </c>
      <c r="K9610" t="s">
        <v>25694</v>
      </c>
      <c r="L9610">
        <v>2</v>
      </c>
      <c r="M9610" t="s">
        <v>5133</v>
      </c>
      <c r="N9610">
        <v>0.5</v>
      </c>
      <c r="O9610">
        <v>3.2509752925877802E-4</v>
      </c>
    </row>
    <row r="9611" spans="1:15">
      <c r="A9611" t="s">
        <v>10672</v>
      </c>
      <c r="B9611" t="s">
        <v>23518</v>
      </c>
      <c r="C9611" t="s">
        <v>10673</v>
      </c>
      <c r="D9611">
        <v>1</v>
      </c>
      <c r="E9611">
        <v>787</v>
      </c>
      <c r="F9611">
        <v>4</v>
      </c>
      <c r="G9611">
        <v>7393</v>
      </c>
      <c r="H9611">
        <v>0.362574478289521</v>
      </c>
      <c r="I9611">
        <v>1</v>
      </c>
      <c r="J9611">
        <v>0.966855260484069</v>
      </c>
      <c r="K9611" t="s">
        <v>23525</v>
      </c>
      <c r="L9611">
        <v>1</v>
      </c>
      <c r="M9611" t="s">
        <v>5133</v>
      </c>
      <c r="N9611">
        <v>0.25</v>
      </c>
      <c r="O9611">
        <v>1.27064803049555E-3</v>
      </c>
    </row>
    <row r="9612" spans="1:15">
      <c r="A9612" t="s">
        <v>10674</v>
      </c>
      <c r="B9612" t="s">
        <v>23511</v>
      </c>
      <c r="C9612" t="s">
        <v>10675</v>
      </c>
      <c r="D9612">
        <v>14</v>
      </c>
      <c r="E9612">
        <v>6152</v>
      </c>
      <c r="F9612">
        <v>14</v>
      </c>
      <c r="G9612">
        <v>7804</v>
      </c>
      <c r="H9612">
        <v>3.5680033920092398E-2</v>
      </c>
      <c r="I9612">
        <v>0.21445050912290001</v>
      </c>
      <c r="J9612">
        <v>0.18432735215193299</v>
      </c>
      <c r="K9612" t="s">
        <v>23716</v>
      </c>
      <c r="L9612">
        <v>14</v>
      </c>
      <c r="M9612" t="s">
        <v>5133</v>
      </c>
      <c r="N9612">
        <v>1</v>
      </c>
      <c r="O9612">
        <v>2.2756827048114399E-3</v>
      </c>
    </row>
    <row r="9613" spans="1:15">
      <c r="A9613" t="s">
        <v>10676</v>
      </c>
      <c r="B9613" t="s">
        <v>23511</v>
      </c>
      <c r="C9613" t="s">
        <v>10677</v>
      </c>
      <c r="D9613">
        <v>2</v>
      </c>
      <c r="E9613">
        <v>6152</v>
      </c>
      <c r="F9613">
        <v>2</v>
      </c>
      <c r="G9613">
        <v>7804</v>
      </c>
      <c r="H9613">
        <v>0.62141708038142995</v>
      </c>
      <c r="I9613">
        <v>0.968912233598893</v>
      </c>
      <c r="J9613">
        <v>0.832812322140707</v>
      </c>
      <c r="K9613" t="s">
        <v>29618</v>
      </c>
      <c r="L9613">
        <v>2</v>
      </c>
      <c r="M9613" t="s">
        <v>5133</v>
      </c>
      <c r="N9613">
        <v>1</v>
      </c>
      <c r="O9613">
        <v>3.2509752925877802E-4</v>
      </c>
    </row>
    <row r="9614" spans="1:15">
      <c r="A9614" t="s">
        <v>10678</v>
      </c>
      <c r="B9614" t="s">
        <v>23511</v>
      </c>
      <c r="C9614" t="s">
        <v>10679</v>
      </c>
      <c r="D9614">
        <v>2</v>
      </c>
      <c r="E9614">
        <v>6152</v>
      </c>
      <c r="F9614">
        <v>2</v>
      </c>
      <c r="G9614">
        <v>7804</v>
      </c>
      <c r="H9614">
        <v>0.62141708038142995</v>
      </c>
      <c r="I9614">
        <v>0.968912233598893</v>
      </c>
      <c r="J9614">
        <v>0.832812322140707</v>
      </c>
      <c r="K9614" t="s">
        <v>30090</v>
      </c>
      <c r="L9614">
        <v>2</v>
      </c>
      <c r="M9614" t="s">
        <v>1463</v>
      </c>
      <c r="N9614">
        <v>1</v>
      </c>
      <c r="O9614">
        <v>3.2509752925877802E-4</v>
      </c>
    </row>
    <row r="9615" spans="1:15">
      <c r="A9615" t="s">
        <v>10680</v>
      </c>
      <c r="B9615" t="s">
        <v>23518</v>
      </c>
      <c r="C9615" t="s">
        <v>10681</v>
      </c>
      <c r="D9615">
        <v>2</v>
      </c>
      <c r="E9615">
        <v>787</v>
      </c>
      <c r="F9615">
        <v>11</v>
      </c>
      <c r="G9615">
        <v>7393</v>
      </c>
      <c r="H9615">
        <v>0.330137264657273</v>
      </c>
      <c r="I9615">
        <v>1</v>
      </c>
      <c r="J9615">
        <v>0.966855260484069</v>
      </c>
      <c r="K9615" t="s">
        <v>23555</v>
      </c>
      <c r="L9615">
        <v>2</v>
      </c>
      <c r="M9615" t="s">
        <v>5133</v>
      </c>
      <c r="N9615">
        <v>0.18181818181818199</v>
      </c>
      <c r="O9615">
        <v>2.5412960609911099E-3</v>
      </c>
    </row>
    <row r="9616" spans="1:15">
      <c r="A9616" t="s">
        <v>10680</v>
      </c>
      <c r="B9616" t="s">
        <v>23511</v>
      </c>
      <c r="C9616" t="s">
        <v>10681</v>
      </c>
      <c r="D9616">
        <v>9</v>
      </c>
      <c r="E9616">
        <v>6152</v>
      </c>
      <c r="F9616">
        <v>11</v>
      </c>
      <c r="G9616">
        <v>7804</v>
      </c>
      <c r="H9616">
        <v>0.578610134932666</v>
      </c>
      <c r="I9616">
        <v>0.968912233598893</v>
      </c>
      <c r="J9616">
        <v>0.832812322140707</v>
      </c>
      <c r="K9616" t="s">
        <v>23556</v>
      </c>
      <c r="L9616">
        <v>9</v>
      </c>
      <c r="M9616" t="s">
        <v>5133</v>
      </c>
      <c r="N9616">
        <v>0.81818181818181801</v>
      </c>
      <c r="O9616">
        <v>1.4629388816645001E-3</v>
      </c>
    </row>
    <row r="9617" spans="1:15">
      <c r="A9617" t="s">
        <v>10682</v>
      </c>
      <c r="B9617" t="s">
        <v>23511</v>
      </c>
      <c r="C9617" t="s">
        <v>10683</v>
      </c>
      <c r="D9617">
        <v>2</v>
      </c>
      <c r="E9617">
        <v>6152</v>
      </c>
      <c r="F9617">
        <v>2</v>
      </c>
      <c r="G9617">
        <v>7804</v>
      </c>
      <c r="H9617">
        <v>0.62141708038142995</v>
      </c>
      <c r="I9617">
        <v>0.968912233598893</v>
      </c>
      <c r="J9617">
        <v>0.832812322140707</v>
      </c>
      <c r="K9617" t="s">
        <v>24676</v>
      </c>
      <c r="L9617">
        <v>2</v>
      </c>
      <c r="M9617" t="s">
        <v>1463</v>
      </c>
      <c r="N9617">
        <v>1</v>
      </c>
      <c r="O9617">
        <v>3.2509752925877802E-4</v>
      </c>
    </row>
    <row r="9618" spans="1:15">
      <c r="A9618" t="s">
        <v>10684</v>
      </c>
      <c r="B9618" t="s">
        <v>23513</v>
      </c>
      <c r="C9618" t="s">
        <v>10685</v>
      </c>
      <c r="D9618">
        <v>1</v>
      </c>
      <c r="E9618">
        <v>535</v>
      </c>
      <c r="F9618">
        <v>1</v>
      </c>
      <c r="G9618">
        <v>8124</v>
      </c>
      <c r="H9618">
        <v>6.5854258985721295E-2</v>
      </c>
      <c r="I9618">
        <v>0.448760549738495</v>
      </c>
      <c r="J9618">
        <v>0.42650749013827299</v>
      </c>
      <c r="K9618" t="s">
        <v>30034</v>
      </c>
      <c r="L9618">
        <v>1</v>
      </c>
      <c r="M9618" t="s">
        <v>2729</v>
      </c>
      <c r="N9618">
        <v>1</v>
      </c>
      <c r="O9618">
        <v>1.8691588785046699E-3</v>
      </c>
    </row>
    <row r="9619" spans="1:15">
      <c r="A9619" t="s">
        <v>10686</v>
      </c>
      <c r="B9619" t="s">
        <v>23518</v>
      </c>
      <c r="C9619" t="s">
        <v>10687</v>
      </c>
      <c r="D9619">
        <v>1</v>
      </c>
      <c r="E9619">
        <v>787</v>
      </c>
      <c r="F9619">
        <v>1</v>
      </c>
      <c r="G9619">
        <v>7393</v>
      </c>
      <c r="H9619">
        <v>0.106452049235764</v>
      </c>
      <c r="I9619">
        <v>0.63266972740240601</v>
      </c>
      <c r="J9619">
        <v>0.61170005408803896</v>
      </c>
      <c r="K9619" t="s">
        <v>30091</v>
      </c>
      <c r="L9619">
        <v>1</v>
      </c>
      <c r="M9619" t="s">
        <v>1463</v>
      </c>
      <c r="N9619">
        <v>1</v>
      </c>
      <c r="O9619">
        <v>1.27064803049555E-3</v>
      </c>
    </row>
    <row r="9620" spans="1:15">
      <c r="A9620" t="s">
        <v>10688</v>
      </c>
      <c r="B9620" t="s">
        <v>23511</v>
      </c>
      <c r="C9620" t="s">
        <v>10689</v>
      </c>
      <c r="D9620">
        <v>1</v>
      </c>
      <c r="E9620">
        <v>6152</v>
      </c>
      <c r="F9620">
        <v>1</v>
      </c>
      <c r="G9620">
        <v>7804</v>
      </c>
      <c r="H9620">
        <v>0.788313685289595</v>
      </c>
      <c r="I9620">
        <v>0.968912233598893</v>
      </c>
      <c r="J9620">
        <v>0.832812322140707</v>
      </c>
      <c r="K9620" t="s">
        <v>25570</v>
      </c>
      <c r="L9620">
        <v>1</v>
      </c>
      <c r="M9620" t="s">
        <v>1463</v>
      </c>
      <c r="N9620">
        <v>1</v>
      </c>
      <c r="O9620">
        <v>1.6254876462938901E-4</v>
      </c>
    </row>
    <row r="9621" spans="1:15">
      <c r="A9621" t="s">
        <v>10690</v>
      </c>
      <c r="B9621" t="s">
        <v>23511</v>
      </c>
      <c r="C9621" t="s">
        <v>10691</v>
      </c>
      <c r="D9621">
        <v>4</v>
      </c>
      <c r="E9621">
        <v>6152</v>
      </c>
      <c r="F9621">
        <v>4</v>
      </c>
      <c r="G9621">
        <v>7804</v>
      </c>
      <c r="H9621">
        <v>0.38610601832086699</v>
      </c>
      <c r="I9621">
        <v>0.90829480295553899</v>
      </c>
      <c r="J9621">
        <v>0.78070962240619901</v>
      </c>
      <c r="K9621" t="s">
        <v>30027</v>
      </c>
      <c r="L9621">
        <v>4</v>
      </c>
      <c r="M9621" t="s">
        <v>1463</v>
      </c>
      <c r="N9621">
        <v>1</v>
      </c>
      <c r="O9621">
        <v>6.5019505851755496E-4</v>
      </c>
    </row>
    <row r="9622" spans="1:15">
      <c r="A9622" t="s">
        <v>10692</v>
      </c>
      <c r="B9622" t="s">
        <v>23511</v>
      </c>
      <c r="C9622" t="s">
        <v>10693</v>
      </c>
      <c r="D9622">
        <v>2</v>
      </c>
      <c r="E9622">
        <v>6152</v>
      </c>
      <c r="F9622">
        <v>2</v>
      </c>
      <c r="G9622">
        <v>7804</v>
      </c>
      <c r="H9622">
        <v>0.62141708038142995</v>
      </c>
      <c r="I9622">
        <v>0.968912233598893</v>
      </c>
      <c r="J9622">
        <v>0.832812322140707</v>
      </c>
      <c r="K9622" t="s">
        <v>23940</v>
      </c>
      <c r="L9622">
        <v>2</v>
      </c>
      <c r="M9622" t="s">
        <v>1463</v>
      </c>
      <c r="N9622">
        <v>1</v>
      </c>
      <c r="O9622">
        <v>3.2509752925877802E-4</v>
      </c>
    </row>
    <row r="9623" spans="1:15">
      <c r="A9623" t="s">
        <v>10694</v>
      </c>
      <c r="B9623" t="s">
        <v>23511</v>
      </c>
      <c r="C9623" t="s">
        <v>10695</v>
      </c>
      <c r="D9623">
        <v>21</v>
      </c>
      <c r="E9623">
        <v>6152</v>
      </c>
      <c r="F9623">
        <v>28</v>
      </c>
      <c r="G9623">
        <v>7804</v>
      </c>
      <c r="H9623">
        <v>0.77329188476158905</v>
      </c>
      <c r="I9623">
        <v>0.968912233598893</v>
      </c>
      <c r="J9623">
        <v>0.832812322140707</v>
      </c>
      <c r="K9623" t="s">
        <v>30092</v>
      </c>
      <c r="L9623">
        <v>21</v>
      </c>
      <c r="M9623" t="s">
        <v>5133</v>
      </c>
      <c r="N9623">
        <v>0.75</v>
      </c>
      <c r="O9623">
        <v>3.41352405721717E-3</v>
      </c>
    </row>
    <row r="9624" spans="1:15">
      <c r="A9624" t="s">
        <v>10694</v>
      </c>
      <c r="B9624" t="s">
        <v>23518</v>
      </c>
      <c r="C9624" t="s">
        <v>10695</v>
      </c>
      <c r="D9624">
        <v>7</v>
      </c>
      <c r="E9624">
        <v>787</v>
      </c>
      <c r="F9624">
        <v>30</v>
      </c>
      <c r="G9624">
        <v>7393</v>
      </c>
      <c r="H9624">
        <v>3.4604718096702403E-2</v>
      </c>
      <c r="I9624">
        <v>0.47434489625034099</v>
      </c>
      <c r="J9624">
        <v>0.45862285822341198</v>
      </c>
      <c r="K9624" t="s">
        <v>30093</v>
      </c>
      <c r="L9624">
        <v>7</v>
      </c>
      <c r="M9624" t="s">
        <v>5133</v>
      </c>
      <c r="N9624">
        <v>0.233333333333333</v>
      </c>
      <c r="O9624">
        <v>8.8945362134688708E-3</v>
      </c>
    </row>
    <row r="9625" spans="1:15">
      <c r="A9625" t="s">
        <v>10694</v>
      </c>
      <c r="B9625" t="s">
        <v>23513</v>
      </c>
      <c r="C9625" t="s">
        <v>10695</v>
      </c>
      <c r="D9625">
        <v>2</v>
      </c>
      <c r="E9625">
        <v>535</v>
      </c>
      <c r="F9625">
        <v>26</v>
      </c>
      <c r="G9625">
        <v>8124</v>
      </c>
      <c r="H9625">
        <v>0.51836886495418399</v>
      </c>
      <c r="I9625">
        <v>0.99999999999997702</v>
      </c>
      <c r="J9625">
        <v>0.95041217501583097</v>
      </c>
      <c r="K9625" t="s">
        <v>30094</v>
      </c>
      <c r="L9625">
        <v>2</v>
      </c>
      <c r="M9625" t="s">
        <v>5133</v>
      </c>
      <c r="N9625">
        <v>7.69230769230769E-2</v>
      </c>
      <c r="O9625">
        <v>3.7383177570093499E-3</v>
      </c>
    </row>
    <row r="9626" spans="1:15">
      <c r="A9626" t="s">
        <v>10696</v>
      </c>
      <c r="B9626" t="s">
        <v>23518</v>
      </c>
      <c r="C9626" t="s">
        <v>10697</v>
      </c>
      <c r="D9626">
        <v>5</v>
      </c>
      <c r="E9626">
        <v>787</v>
      </c>
      <c r="F9626">
        <v>18</v>
      </c>
      <c r="G9626">
        <v>7393</v>
      </c>
      <c r="H9626">
        <v>3.5621170757778202E-2</v>
      </c>
      <c r="I9626">
        <v>0.48202705957083403</v>
      </c>
      <c r="J9626">
        <v>0.466050398241729</v>
      </c>
      <c r="K9626" t="s">
        <v>30095</v>
      </c>
      <c r="L9626">
        <v>5</v>
      </c>
      <c r="M9626" t="s">
        <v>5133</v>
      </c>
      <c r="N9626">
        <v>0.27777777777777801</v>
      </c>
      <c r="O9626">
        <v>6.35324015247776E-3</v>
      </c>
    </row>
    <row r="9627" spans="1:15">
      <c r="A9627" t="s">
        <v>10696</v>
      </c>
      <c r="B9627" t="s">
        <v>23513</v>
      </c>
      <c r="C9627" t="s">
        <v>10697</v>
      </c>
      <c r="D9627">
        <v>1</v>
      </c>
      <c r="E9627">
        <v>535</v>
      </c>
      <c r="F9627">
        <v>15</v>
      </c>
      <c r="G9627">
        <v>8124</v>
      </c>
      <c r="H9627">
        <v>0.64039694135216896</v>
      </c>
      <c r="I9627">
        <v>0.99999999999997702</v>
      </c>
      <c r="J9627">
        <v>0.95041217501583097</v>
      </c>
      <c r="K9627" t="s">
        <v>24628</v>
      </c>
      <c r="L9627">
        <v>1</v>
      </c>
      <c r="M9627" t="s">
        <v>5133</v>
      </c>
      <c r="N9627">
        <v>6.6666666666666693E-2</v>
      </c>
      <c r="O9627">
        <v>1.8691588785046699E-3</v>
      </c>
    </row>
    <row r="9628" spans="1:15">
      <c r="A9628" t="s">
        <v>10696</v>
      </c>
      <c r="B9628" t="s">
        <v>23511</v>
      </c>
      <c r="C9628" t="s">
        <v>10697</v>
      </c>
      <c r="D9628">
        <v>12</v>
      </c>
      <c r="E9628">
        <v>6152</v>
      </c>
      <c r="F9628">
        <v>16</v>
      </c>
      <c r="G9628">
        <v>7804</v>
      </c>
      <c r="H9628">
        <v>0.76212012180302802</v>
      </c>
      <c r="I9628">
        <v>0.968912233598893</v>
      </c>
      <c r="J9628">
        <v>0.832812322140707</v>
      </c>
      <c r="K9628" t="s">
        <v>30096</v>
      </c>
      <c r="L9628">
        <v>12</v>
      </c>
      <c r="M9628" t="s">
        <v>5133</v>
      </c>
      <c r="N9628">
        <v>0.75</v>
      </c>
      <c r="O9628">
        <v>1.95058517555267E-3</v>
      </c>
    </row>
    <row r="9629" spans="1:15">
      <c r="A9629" t="s">
        <v>10698</v>
      </c>
      <c r="B9629" t="s">
        <v>23511</v>
      </c>
      <c r="C9629" t="s">
        <v>10699</v>
      </c>
      <c r="D9629">
        <v>1</v>
      </c>
      <c r="E9629">
        <v>6152</v>
      </c>
      <c r="F9629">
        <v>1</v>
      </c>
      <c r="G9629">
        <v>7804</v>
      </c>
      <c r="H9629">
        <v>0.788313685289595</v>
      </c>
      <c r="I9629">
        <v>0.968912233598893</v>
      </c>
      <c r="J9629">
        <v>0.832812322140707</v>
      </c>
      <c r="K9629" t="s">
        <v>27332</v>
      </c>
      <c r="L9629">
        <v>1</v>
      </c>
      <c r="M9629" t="s">
        <v>5133</v>
      </c>
      <c r="N9629">
        <v>1</v>
      </c>
      <c r="O9629">
        <v>1.6254876462938901E-4</v>
      </c>
    </row>
    <row r="9630" spans="1:15">
      <c r="A9630" t="s">
        <v>10700</v>
      </c>
      <c r="B9630" t="s">
        <v>23518</v>
      </c>
      <c r="C9630" t="s">
        <v>10701</v>
      </c>
      <c r="D9630">
        <v>7</v>
      </c>
      <c r="E9630">
        <v>787</v>
      </c>
      <c r="F9630">
        <v>30</v>
      </c>
      <c r="G9630">
        <v>7393</v>
      </c>
      <c r="H9630">
        <v>3.4604718096702403E-2</v>
      </c>
      <c r="I9630">
        <v>0.47434489625034099</v>
      </c>
      <c r="J9630">
        <v>0.45862285822341198</v>
      </c>
      <c r="K9630" t="s">
        <v>30093</v>
      </c>
      <c r="L9630">
        <v>7</v>
      </c>
      <c r="M9630" t="s">
        <v>5133</v>
      </c>
      <c r="N9630">
        <v>0.233333333333333</v>
      </c>
      <c r="O9630">
        <v>8.8945362134688708E-3</v>
      </c>
    </row>
    <row r="9631" spans="1:15">
      <c r="A9631" t="s">
        <v>10700</v>
      </c>
      <c r="B9631" t="s">
        <v>23511</v>
      </c>
      <c r="C9631" t="s">
        <v>10701</v>
      </c>
      <c r="D9631">
        <v>21</v>
      </c>
      <c r="E9631">
        <v>6152</v>
      </c>
      <c r="F9631">
        <v>28</v>
      </c>
      <c r="G9631">
        <v>7804</v>
      </c>
      <c r="H9631">
        <v>0.77329188476158905</v>
      </c>
      <c r="I9631">
        <v>0.968912233598893</v>
      </c>
      <c r="J9631">
        <v>0.832812322140707</v>
      </c>
      <c r="K9631" t="s">
        <v>30092</v>
      </c>
      <c r="L9631">
        <v>21</v>
      </c>
      <c r="M9631" t="s">
        <v>5133</v>
      </c>
      <c r="N9631">
        <v>0.75</v>
      </c>
      <c r="O9631">
        <v>3.41352405721717E-3</v>
      </c>
    </row>
    <row r="9632" spans="1:15">
      <c r="A9632" t="s">
        <v>10700</v>
      </c>
      <c r="B9632" t="s">
        <v>23513</v>
      </c>
      <c r="C9632" t="s">
        <v>10701</v>
      </c>
      <c r="D9632">
        <v>2</v>
      </c>
      <c r="E9632">
        <v>535</v>
      </c>
      <c r="F9632">
        <v>26</v>
      </c>
      <c r="G9632">
        <v>8124</v>
      </c>
      <c r="H9632">
        <v>0.51836886495418399</v>
      </c>
      <c r="I9632">
        <v>0.99999999999997702</v>
      </c>
      <c r="J9632">
        <v>0.95041217501583097</v>
      </c>
      <c r="K9632" t="s">
        <v>30094</v>
      </c>
      <c r="L9632">
        <v>2</v>
      </c>
      <c r="M9632" t="s">
        <v>5133</v>
      </c>
      <c r="N9632">
        <v>7.69230769230769E-2</v>
      </c>
      <c r="O9632">
        <v>3.7383177570093499E-3</v>
      </c>
    </row>
    <row r="9633" spans="1:15">
      <c r="A9633" t="s">
        <v>10702</v>
      </c>
      <c r="B9633" t="s">
        <v>23511</v>
      </c>
      <c r="C9633" t="s">
        <v>10703</v>
      </c>
      <c r="D9633">
        <v>11</v>
      </c>
      <c r="E9633">
        <v>6152</v>
      </c>
      <c r="F9633">
        <v>11</v>
      </c>
      <c r="G9633">
        <v>7804</v>
      </c>
      <c r="H9633">
        <v>7.29234120922964E-2</v>
      </c>
      <c r="I9633">
        <v>0.34901846963959998</v>
      </c>
      <c r="J9633">
        <v>0.29999299429929699</v>
      </c>
      <c r="K9633" t="s">
        <v>24809</v>
      </c>
      <c r="L9633">
        <v>11</v>
      </c>
      <c r="M9633" t="s">
        <v>1463</v>
      </c>
      <c r="N9633">
        <v>1</v>
      </c>
      <c r="O9633">
        <v>1.78803641092328E-3</v>
      </c>
    </row>
    <row r="9634" spans="1:15">
      <c r="A9634" t="s">
        <v>10704</v>
      </c>
      <c r="B9634" t="s">
        <v>23511</v>
      </c>
      <c r="C9634" t="s">
        <v>10705</v>
      </c>
      <c r="D9634">
        <v>4</v>
      </c>
      <c r="E9634">
        <v>6152</v>
      </c>
      <c r="F9634">
        <v>8</v>
      </c>
      <c r="G9634">
        <v>7804</v>
      </c>
      <c r="H9634">
        <v>0.98669319323831794</v>
      </c>
      <c r="I9634">
        <v>1</v>
      </c>
      <c r="J9634">
        <v>0.85953329234717102</v>
      </c>
      <c r="K9634" t="s">
        <v>30097</v>
      </c>
      <c r="L9634">
        <v>4</v>
      </c>
      <c r="M9634" t="s">
        <v>5133</v>
      </c>
      <c r="N9634">
        <v>0.5</v>
      </c>
      <c r="O9634">
        <v>6.5019505851755496E-4</v>
      </c>
    </row>
    <row r="9635" spans="1:15">
      <c r="A9635" t="s">
        <v>10704</v>
      </c>
      <c r="B9635" t="s">
        <v>23518</v>
      </c>
      <c r="C9635" t="s">
        <v>10705</v>
      </c>
      <c r="D9635">
        <v>3</v>
      </c>
      <c r="E9635">
        <v>787</v>
      </c>
      <c r="F9635">
        <v>8</v>
      </c>
      <c r="G9635">
        <v>7393</v>
      </c>
      <c r="H9635">
        <v>4.46985146570733E-2</v>
      </c>
      <c r="I9635">
        <v>0.55827764118643997</v>
      </c>
      <c r="J9635">
        <v>0.53977367419174704</v>
      </c>
      <c r="K9635" t="s">
        <v>30098</v>
      </c>
      <c r="L9635">
        <v>3</v>
      </c>
      <c r="M9635" t="s">
        <v>5133</v>
      </c>
      <c r="N9635">
        <v>0.375</v>
      </c>
      <c r="O9635">
        <v>3.8119440914866601E-3</v>
      </c>
    </row>
    <row r="9636" spans="1:15">
      <c r="A9636" t="s">
        <v>10706</v>
      </c>
      <c r="B9636" t="s">
        <v>23511</v>
      </c>
      <c r="C9636" t="s">
        <v>10707</v>
      </c>
      <c r="D9636">
        <v>1</v>
      </c>
      <c r="E9636">
        <v>6152</v>
      </c>
      <c r="F9636">
        <v>1</v>
      </c>
      <c r="G9636">
        <v>7804</v>
      </c>
      <c r="H9636">
        <v>0.788313685289595</v>
      </c>
      <c r="I9636">
        <v>0.968912233598893</v>
      </c>
      <c r="J9636">
        <v>0.832812322140707</v>
      </c>
      <c r="K9636" t="s">
        <v>23844</v>
      </c>
      <c r="L9636">
        <v>1</v>
      </c>
      <c r="M9636" t="s">
        <v>5133</v>
      </c>
      <c r="N9636">
        <v>1</v>
      </c>
      <c r="O9636">
        <v>1.6254876462938901E-4</v>
      </c>
    </row>
    <row r="9637" spans="1:15">
      <c r="A9637" t="s">
        <v>10708</v>
      </c>
      <c r="B9637" t="s">
        <v>23513</v>
      </c>
      <c r="C9637" t="s">
        <v>10709</v>
      </c>
      <c r="D9637">
        <v>1</v>
      </c>
      <c r="E9637">
        <v>535</v>
      </c>
      <c r="F9637">
        <v>1</v>
      </c>
      <c r="G9637">
        <v>8124</v>
      </c>
      <c r="H9637">
        <v>6.5854258985721295E-2</v>
      </c>
      <c r="I9637">
        <v>0.448760549738495</v>
      </c>
      <c r="J9637">
        <v>0.42650749013827299</v>
      </c>
      <c r="K9637" t="s">
        <v>23845</v>
      </c>
      <c r="L9637">
        <v>1</v>
      </c>
      <c r="M9637" t="s">
        <v>5133</v>
      </c>
      <c r="N9637">
        <v>1</v>
      </c>
      <c r="O9637">
        <v>1.8691588785046699E-3</v>
      </c>
    </row>
    <row r="9638" spans="1:15">
      <c r="A9638" t="s">
        <v>10710</v>
      </c>
      <c r="B9638" t="s">
        <v>23513</v>
      </c>
      <c r="C9638" t="s">
        <v>10711</v>
      </c>
      <c r="D9638">
        <v>5</v>
      </c>
      <c r="E9638">
        <v>535</v>
      </c>
      <c r="F9638">
        <v>85</v>
      </c>
      <c r="G9638">
        <v>8124</v>
      </c>
      <c r="H9638">
        <v>0.66701689938360997</v>
      </c>
      <c r="I9638">
        <v>0.99999999999997702</v>
      </c>
      <c r="J9638">
        <v>0.95041217501583097</v>
      </c>
      <c r="K9638" t="s">
        <v>30099</v>
      </c>
      <c r="L9638">
        <v>5</v>
      </c>
      <c r="M9638" t="s">
        <v>5133</v>
      </c>
      <c r="N9638">
        <v>5.8823529411764698E-2</v>
      </c>
      <c r="O9638">
        <v>9.3457943925233603E-3</v>
      </c>
    </row>
    <row r="9639" spans="1:15">
      <c r="A9639" t="s">
        <v>10710</v>
      </c>
      <c r="B9639" t="s">
        <v>23518</v>
      </c>
      <c r="C9639" t="s">
        <v>10711</v>
      </c>
      <c r="D9639">
        <v>1</v>
      </c>
      <c r="E9639">
        <v>787</v>
      </c>
      <c r="F9639">
        <v>71</v>
      </c>
      <c r="G9639">
        <v>7393</v>
      </c>
      <c r="H9639">
        <v>0.99967501809745996</v>
      </c>
      <c r="I9639">
        <v>1</v>
      </c>
      <c r="J9639">
        <v>0.966855260484069</v>
      </c>
      <c r="K9639" t="s">
        <v>23927</v>
      </c>
      <c r="L9639">
        <v>1</v>
      </c>
      <c r="M9639" t="s">
        <v>5133</v>
      </c>
      <c r="N9639">
        <v>1.4084507042253501E-2</v>
      </c>
      <c r="O9639">
        <v>1.27064803049555E-3</v>
      </c>
    </row>
    <row r="9640" spans="1:15">
      <c r="A9640" t="s">
        <v>10710</v>
      </c>
      <c r="B9640" t="s">
        <v>23511</v>
      </c>
      <c r="C9640" t="s">
        <v>10711</v>
      </c>
      <c r="D9640">
        <v>74</v>
      </c>
      <c r="E9640">
        <v>6152</v>
      </c>
      <c r="F9640">
        <v>82</v>
      </c>
      <c r="G9640">
        <v>7804</v>
      </c>
      <c r="H9640">
        <v>4.9878002530049101E-3</v>
      </c>
      <c r="I9640">
        <v>4.9351651749581199E-2</v>
      </c>
      <c r="J9640">
        <v>4.2419387711088601E-2</v>
      </c>
      <c r="K9640" t="s">
        <v>30100</v>
      </c>
      <c r="L9640">
        <v>74</v>
      </c>
      <c r="M9640" t="s">
        <v>5133</v>
      </c>
      <c r="N9640">
        <v>0.90243902439024404</v>
      </c>
      <c r="O9640">
        <v>1.2028608582574801E-2</v>
      </c>
    </row>
    <row r="9641" spans="1:15">
      <c r="A9641" t="s">
        <v>10712</v>
      </c>
      <c r="B9641" t="s">
        <v>23513</v>
      </c>
      <c r="C9641" t="s">
        <v>10713</v>
      </c>
      <c r="D9641">
        <v>1</v>
      </c>
      <c r="E9641">
        <v>535</v>
      </c>
      <c r="F9641">
        <v>15</v>
      </c>
      <c r="G9641">
        <v>8124</v>
      </c>
      <c r="H9641">
        <v>0.64039694135216896</v>
      </c>
      <c r="I9641">
        <v>0.99999999999997702</v>
      </c>
      <c r="J9641">
        <v>0.95041217501583097</v>
      </c>
      <c r="K9641" t="s">
        <v>24628</v>
      </c>
      <c r="L9641">
        <v>1</v>
      </c>
      <c r="M9641" t="s">
        <v>5133</v>
      </c>
      <c r="N9641">
        <v>6.6666666666666693E-2</v>
      </c>
      <c r="O9641">
        <v>1.8691588785046699E-3</v>
      </c>
    </row>
    <row r="9642" spans="1:15">
      <c r="A9642" t="s">
        <v>10712</v>
      </c>
      <c r="B9642" t="s">
        <v>23518</v>
      </c>
      <c r="C9642" t="s">
        <v>10713</v>
      </c>
      <c r="D9642">
        <v>5</v>
      </c>
      <c r="E9642">
        <v>787</v>
      </c>
      <c r="F9642">
        <v>18</v>
      </c>
      <c r="G9642">
        <v>7393</v>
      </c>
      <c r="H9642">
        <v>3.5621170757778202E-2</v>
      </c>
      <c r="I9642">
        <v>0.48202705957083403</v>
      </c>
      <c r="J9642">
        <v>0.466050398241729</v>
      </c>
      <c r="K9642" t="s">
        <v>30095</v>
      </c>
      <c r="L9642">
        <v>5</v>
      </c>
      <c r="M9642" t="s">
        <v>5133</v>
      </c>
      <c r="N9642">
        <v>0.27777777777777801</v>
      </c>
      <c r="O9642">
        <v>6.35324015247776E-3</v>
      </c>
    </row>
    <row r="9643" spans="1:15">
      <c r="A9643" t="s">
        <v>10712</v>
      </c>
      <c r="B9643" t="s">
        <v>23511</v>
      </c>
      <c r="C9643" t="s">
        <v>10713</v>
      </c>
      <c r="D9643">
        <v>12</v>
      </c>
      <c r="E9643">
        <v>6152</v>
      </c>
      <c r="F9643">
        <v>16</v>
      </c>
      <c r="G9643">
        <v>7804</v>
      </c>
      <c r="H9643">
        <v>0.76212012180302802</v>
      </c>
      <c r="I9643">
        <v>0.968912233598893</v>
      </c>
      <c r="J9643">
        <v>0.832812322140707</v>
      </c>
      <c r="K9643" t="s">
        <v>30096</v>
      </c>
      <c r="L9643">
        <v>12</v>
      </c>
      <c r="M9643" t="s">
        <v>5133</v>
      </c>
      <c r="N9643">
        <v>0.75</v>
      </c>
      <c r="O9643">
        <v>1.95058517555267E-3</v>
      </c>
    </row>
    <row r="9644" spans="1:15">
      <c r="A9644" t="s">
        <v>10714</v>
      </c>
      <c r="B9644" t="s">
        <v>23511</v>
      </c>
      <c r="C9644" t="s">
        <v>10715</v>
      </c>
      <c r="D9644">
        <v>1</v>
      </c>
      <c r="E9644">
        <v>6152</v>
      </c>
      <c r="F9644">
        <v>1</v>
      </c>
      <c r="G9644">
        <v>7804</v>
      </c>
      <c r="H9644">
        <v>0.788313685289595</v>
      </c>
      <c r="I9644">
        <v>0.968912233598893</v>
      </c>
      <c r="J9644">
        <v>0.832812322140707</v>
      </c>
      <c r="K9644" t="s">
        <v>27332</v>
      </c>
      <c r="L9644">
        <v>1</v>
      </c>
      <c r="M9644" t="s">
        <v>5133</v>
      </c>
      <c r="N9644">
        <v>1</v>
      </c>
      <c r="O9644">
        <v>1.6254876462938901E-4</v>
      </c>
    </row>
    <row r="9645" spans="1:15">
      <c r="A9645" t="s">
        <v>10716</v>
      </c>
      <c r="B9645" t="s">
        <v>23518</v>
      </c>
      <c r="C9645" t="s">
        <v>10717</v>
      </c>
      <c r="D9645">
        <v>7</v>
      </c>
      <c r="E9645">
        <v>787</v>
      </c>
      <c r="F9645">
        <v>30</v>
      </c>
      <c r="G9645">
        <v>7393</v>
      </c>
      <c r="H9645">
        <v>3.4604718096702403E-2</v>
      </c>
      <c r="I9645">
        <v>0.47434489625034099</v>
      </c>
      <c r="J9645">
        <v>0.45862285822341198</v>
      </c>
      <c r="K9645" t="s">
        <v>30093</v>
      </c>
      <c r="L9645">
        <v>7</v>
      </c>
      <c r="M9645" t="s">
        <v>5133</v>
      </c>
      <c r="N9645">
        <v>0.233333333333333</v>
      </c>
      <c r="O9645">
        <v>8.8945362134688708E-3</v>
      </c>
    </row>
    <row r="9646" spans="1:15">
      <c r="A9646" t="s">
        <v>10716</v>
      </c>
      <c r="B9646" t="s">
        <v>23511</v>
      </c>
      <c r="C9646" t="s">
        <v>10717</v>
      </c>
      <c r="D9646">
        <v>21</v>
      </c>
      <c r="E9646">
        <v>6152</v>
      </c>
      <c r="F9646">
        <v>28</v>
      </c>
      <c r="G9646">
        <v>7804</v>
      </c>
      <c r="H9646">
        <v>0.77329188476158905</v>
      </c>
      <c r="I9646">
        <v>0.968912233598893</v>
      </c>
      <c r="J9646">
        <v>0.832812322140707</v>
      </c>
      <c r="K9646" t="s">
        <v>30092</v>
      </c>
      <c r="L9646">
        <v>21</v>
      </c>
      <c r="M9646" t="s">
        <v>5133</v>
      </c>
      <c r="N9646">
        <v>0.75</v>
      </c>
      <c r="O9646">
        <v>3.41352405721717E-3</v>
      </c>
    </row>
    <row r="9647" spans="1:15">
      <c r="A9647" t="s">
        <v>10716</v>
      </c>
      <c r="B9647" t="s">
        <v>23513</v>
      </c>
      <c r="C9647" t="s">
        <v>10717</v>
      </c>
      <c r="D9647">
        <v>2</v>
      </c>
      <c r="E9647">
        <v>535</v>
      </c>
      <c r="F9647">
        <v>26</v>
      </c>
      <c r="G9647">
        <v>8124</v>
      </c>
      <c r="H9647">
        <v>0.51836886495418399</v>
      </c>
      <c r="I9647">
        <v>0.99999999999997702</v>
      </c>
      <c r="J9647">
        <v>0.95041217501583097</v>
      </c>
      <c r="K9647" t="s">
        <v>30094</v>
      </c>
      <c r="L9647">
        <v>2</v>
      </c>
      <c r="M9647" t="s">
        <v>5133</v>
      </c>
      <c r="N9647">
        <v>7.69230769230769E-2</v>
      </c>
      <c r="O9647">
        <v>3.7383177570093499E-3</v>
      </c>
    </row>
    <row r="9648" spans="1:15">
      <c r="A9648" t="s">
        <v>10718</v>
      </c>
      <c r="B9648" t="s">
        <v>23511</v>
      </c>
      <c r="C9648" t="s">
        <v>10719</v>
      </c>
      <c r="D9648">
        <v>12</v>
      </c>
      <c r="E9648">
        <v>6152</v>
      </c>
      <c r="F9648">
        <v>16</v>
      </c>
      <c r="G9648">
        <v>7804</v>
      </c>
      <c r="H9648">
        <v>0.76212012180302802</v>
      </c>
      <c r="I9648">
        <v>0.968912233598893</v>
      </c>
      <c r="J9648">
        <v>0.832812322140707</v>
      </c>
      <c r="K9648" t="s">
        <v>30096</v>
      </c>
      <c r="L9648">
        <v>12</v>
      </c>
      <c r="M9648" t="s">
        <v>5133</v>
      </c>
      <c r="N9648">
        <v>0.75</v>
      </c>
      <c r="O9648">
        <v>1.95058517555267E-3</v>
      </c>
    </row>
    <row r="9649" spans="1:15">
      <c r="A9649" t="s">
        <v>10718</v>
      </c>
      <c r="B9649" t="s">
        <v>23518</v>
      </c>
      <c r="C9649" t="s">
        <v>10719</v>
      </c>
      <c r="D9649">
        <v>5</v>
      </c>
      <c r="E9649">
        <v>787</v>
      </c>
      <c r="F9649">
        <v>18</v>
      </c>
      <c r="G9649">
        <v>7393</v>
      </c>
      <c r="H9649">
        <v>3.5621170757778202E-2</v>
      </c>
      <c r="I9649">
        <v>0.48202705957083403</v>
      </c>
      <c r="J9649">
        <v>0.466050398241729</v>
      </c>
      <c r="K9649" t="s">
        <v>30095</v>
      </c>
      <c r="L9649">
        <v>5</v>
      </c>
      <c r="M9649" t="s">
        <v>5133</v>
      </c>
      <c r="N9649">
        <v>0.27777777777777801</v>
      </c>
      <c r="O9649">
        <v>6.35324015247776E-3</v>
      </c>
    </row>
    <row r="9650" spans="1:15">
      <c r="A9650" t="s">
        <v>10718</v>
      </c>
      <c r="B9650" t="s">
        <v>23513</v>
      </c>
      <c r="C9650" t="s">
        <v>10719</v>
      </c>
      <c r="D9650">
        <v>1</v>
      </c>
      <c r="E9650">
        <v>535</v>
      </c>
      <c r="F9650">
        <v>15</v>
      </c>
      <c r="G9650">
        <v>8124</v>
      </c>
      <c r="H9650">
        <v>0.64039694135216896</v>
      </c>
      <c r="I9650">
        <v>0.99999999999997702</v>
      </c>
      <c r="J9650">
        <v>0.95041217501583097</v>
      </c>
      <c r="K9650" t="s">
        <v>24628</v>
      </c>
      <c r="L9650">
        <v>1</v>
      </c>
      <c r="M9650" t="s">
        <v>5133</v>
      </c>
      <c r="N9650">
        <v>6.6666666666666693E-2</v>
      </c>
      <c r="O9650">
        <v>1.8691588785046699E-3</v>
      </c>
    </row>
    <row r="9651" spans="1:15">
      <c r="A9651" t="s">
        <v>10720</v>
      </c>
      <c r="B9651" t="s">
        <v>23511</v>
      </c>
      <c r="C9651" t="s">
        <v>10721</v>
      </c>
      <c r="D9651">
        <v>1</v>
      </c>
      <c r="E9651">
        <v>6152</v>
      </c>
      <c r="F9651">
        <v>1</v>
      </c>
      <c r="G9651">
        <v>7804</v>
      </c>
      <c r="H9651">
        <v>0.788313685289595</v>
      </c>
      <c r="I9651">
        <v>0.968912233598893</v>
      </c>
      <c r="J9651">
        <v>0.832812322140707</v>
      </c>
      <c r="K9651" t="s">
        <v>27332</v>
      </c>
      <c r="L9651">
        <v>1</v>
      </c>
      <c r="M9651" t="s">
        <v>5133</v>
      </c>
      <c r="N9651">
        <v>1</v>
      </c>
      <c r="O9651">
        <v>1.6254876462938901E-4</v>
      </c>
    </row>
    <row r="9652" spans="1:15">
      <c r="A9652" t="s">
        <v>10722</v>
      </c>
      <c r="B9652" t="s">
        <v>23511</v>
      </c>
      <c r="C9652" t="s">
        <v>10723</v>
      </c>
      <c r="D9652">
        <v>2</v>
      </c>
      <c r="E9652">
        <v>6152</v>
      </c>
      <c r="F9652">
        <v>2</v>
      </c>
      <c r="G9652">
        <v>7804</v>
      </c>
      <c r="H9652">
        <v>0.62141708038142995</v>
      </c>
      <c r="I9652">
        <v>0.968912233598893</v>
      </c>
      <c r="J9652">
        <v>0.832812322140707</v>
      </c>
      <c r="K9652" t="s">
        <v>30101</v>
      </c>
      <c r="L9652">
        <v>2</v>
      </c>
      <c r="M9652" t="s">
        <v>5133</v>
      </c>
      <c r="N9652">
        <v>1</v>
      </c>
      <c r="O9652">
        <v>3.2509752925877802E-4</v>
      </c>
    </row>
    <row r="9653" spans="1:15">
      <c r="A9653" t="s">
        <v>10724</v>
      </c>
      <c r="B9653" t="s">
        <v>23511</v>
      </c>
      <c r="C9653" t="s">
        <v>10725</v>
      </c>
      <c r="D9653">
        <v>1</v>
      </c>
      <c r="E9653">
        <v>6152</v>
      </c>
      <c r="F9653">
        <v>1</v>
      </c>
      <c r="G9653">
        <v>7804</v>
      </c>
      <c r="H9653">
        <v>0.788313685289595</v>
      </c>
      <c r="I9653">
        <v>0.968912233598893</v>
      </c>
      <c r="J9653">
        <v>0.832812322140707</v>
      </c>
      <c r="K9653" t="s">
        <v>23591</v>
      </c>
      <c r="L9653">
        <v>1</v>
      </c>
      <c r="M9653" t="s">
        <v>5133</v>
      </c>
      <c r="N9653">
        <v>1</v>
      </c>
      <c r="O9653">
        <v>1.6254876462938901E-4</v>
      </c>
    </row>
    <row r="9654" spans="1:15">
      <c r="A9654" t="s">
        <v>10726</v>
      </c>
      <c r="B9654" t="s">
        <v>23511</v>
      </c>
      <c r="C9654" t="s">
        <v>10727</v>
      </c>
      <c r="D9654">
        <v>1</v>
      </c>
      <c r="E9654">
        <v>6152</v>
      </c>
      <c r="F9654">
        <v>1</v>
      </c>
      <c r="G9654">
        <v>7804</v>
      </c>
      <c r="H9654">
        <v>0.788313685289595</v>
      </c>
      <c r="I9654">
        <v>0.968912233598893</v>
      </c>
      <c r="J9654">
        <v>0.832812322140707</v>
      </c>
      <c r="K9654" t="s">
        <v>27332</v>
      </c>
      <c r="L9654">
        <v>1</v>
      </c>
      <c r="M9654" t="s">
        <v>5133</v>
      </c>
      <c r="N9654">
        <v>1</v>
      </c>
      <c r="O9654">
        <v>1.6254876462938901E-4</v>
      </c>
    </row>
    <row r="9655" spans="1:15">
      <c r="A9655" t="s">
        <v>10728</v>
      </c>
      <c r="B9655" t="s">
        <v>23511</v>
      </c>
      <c r="C9655" t="s">
        <v>10729</v>
      </c>
      <c r="D9655">
        <v>1</v>
      </c>
      <c r="E9655">
        <v>6152</v>
      </c>
      <c r="F9655">
        <v>1</v>
      </c>
      <c r="G9655">
        <v>7804</v>
      </c>
      <c r="H9655">
        <v>0.788313685289595</v>
      </c>
      <c r="I9655">
        <v>0.968912233598893</v>
      </c>
      <c r="J9655">
        <v>0.832812322140707</v>
      </c>
      <c r="K9655" t="s">
        <v>27302</v>
      </c>
      <c r="L9655">
        <v>1</v>
      </c>
      <c r="M9655" t="s">
        <v>1463</v>
      </c>
      <c r="N9655">
        <v>1</v>
      </c>
      <c r="O9655">
        <v>1.6254876462938901E-4</v>
      </c>
    </row>
    <row r="9656" spans="1:15">
      <c r="A9656" t="s">
        <v>10730</v>
      </c>
      <c r="B9656" t="s">
        <v>23511</v>
      </c>
      <c r="C9656" t="s">
        <v>10731</v>
      </c>
      <c r="D9656">
        <v>5</v>
      </c>
      <c r="E9656">
        <v>6152</v>
      </c>
      <c r="F9656">
        <v>5</v>
      </c>
      <c r="G9656">
        <v>7804</v>
      </c>
      <c r="H9656">
        <v>0.30433074367137097</v>
      </c>
      <c r="I9656">
        <v>0.81020448119108801</v>
      </c>
      <c r="J9656">
        <v>0.69639772519260701</v>
      </c>
      <c r="K9656" t="s">
        <v>28029</v>
      </c>
      <c r="L9656">
        <v>5</v>
      </c>
      <c r="M9656" t="s">
        <v>1463</v>
      </c>
      <c r="N9656">
        <v>1</v>
      </c>
      <c r="O9656">
        <v>8.1274382314694405E-4</v>
      </c>
    </row>
    <row r="9657" spans="1:15">
      <c r="A9657" t="s">
        <v>10732</v>
      </c>
      <c r="B9657" t="s">
        <v>23511</v>
      </c>
      <c r="C9657" t="s">
        <v>10733</v>
      </c>
      <c r="D9657">
        <v>5</v>
      </c>
      <c r="E9657">
        <v>6152</v>
      </c>
      <c r="F9657">
        <v>5</v>
      </c>
      <c r="G9657">
        <v>7804</v>
      </c>
      <c r="H9657">
        <v>0.30433074367137097</v>
      </c>
      <c r="I9657">
        <v>0.81020448119108801</v>
      </c>
      <c r="J9657">
        <v>0.69639772519260701</v>
      </c>
      <c r="K9657" t="s">
        <v>28029</v>
      </c>
      <c r="L9657">
        <v>5</v>
      </c>
      <c r="M9657" t="s">
        <v>1463</v>
      </c>
      <c r="N9657">
        <v>1</v>
      </c>
      <c r="O9657">
        <v>8.1274382314694405E-4</v>
      </c>
    </row>
    <row r="9658" spans="1:15">
      <c r="A9658" t="s">
        <v>10734</v>
      </c>
      <c r="B9658" t="s">
        <v>23511</v>
      </c>
      <c r="C9658" t="s">
        <v>10735</v>
      </c>
      <c r="D9658">
        <v>5</v>
      </c>
      <c r="E9658">
        <v>6152</v>
      </c>
      <c r="F9658">
        <v>6</v>
      </c>
      <c r="G9658">
        <v>7804</v>
      </c>
      <c r="H9658">
        <v>0.62665052091531404</v>
      </c>
      <c r="I9658">
        <v>0.968912233598893</v>
      </c>
      <c r="J9658">
        <v>0.832812322140707</v>
      </c>
      <c r="K9658" t="s">
        <v>30102</v>
      </c>
      <c r="L9658">
        <v>5</v>
      </c>
      <c r="M9658" t="s">
        <v>2729</v>
      </c>
      <c r="N9658">
        <v>0.83333333333333304</v>
      </c>
      <c r="O9658">
        <v>8.1274382314694405E-4</v>
      </c>
    </row>
    <row r="9659" spans="1:15">
      <c r="A9659" t="s">
        <v>10734</v>
      </c>
      <c r="B9659" t="s">
        <v>23518</v>
      </c>
      <c r="C9659" t="s">
        <v>10735</v>
      </c>
      <c r="D9659">
        <v>1</v>
      </c>
      <c r="E9659">
        <v>787</v>
      </c>
      <c r="F9659">
        <v>6</v>
      </c>
      <c r="G9659">
        <v>7393</v>
      </c>
      <c r="H9659">
        <v>0.49113550780958298</v>
      </c>
      <c r="I9659">
        <v>1</v>
      </c>
      <c r="J9659">
        <v>0.966855260484069</v>
      </c>
      <c r="K9659" t="s">
        <v>28826</v>
      </c>
      <c r="L9659">
        <v>1</v>
      </c>
      <c r="M9659" t="s">
        <v>2729</v>
      </c>
      <c r="N9659">
        <v>0.16666666666666699</v>
      </c>
      <c r="O9659">
        <v>1.27064803049555E-3</v>
      </c>
    </row>
    <row r="9660" spans="1:15">
      <c r="A9660" t="s">
        <v>10736</v>
      </c>
      <c r="B9660" t="s">
        <v>23511</v>
      </c>
      <c r="C9660" t="s">
        <v>10737</v>
      </c>
      <c r="D9660">
        <v>2</v>
      </c>
      <c r="E9660">
        <v>6152</v>
      </c>
      <c r="F9660">
        <v>2</v>
      </c>
      <c r="G9660">
        <v>7804</v>
      </c>
      <c r="H9660">
        <v>0.62141708038142995</v>
      </c>
      <c r="I9660">
        <v>0.968912233598893</v>
      </c>
      <c r="J9660">
        <v>0.832812322140707</v>
      </c>
      <c r="K9660" t="s">
        <v>30072</v>
      </c>
      <c r="L9660">
        <v>2</v>
      </c>
      <c r="M9660" t="s">
        <v>1463</v>
      </c>
      <c r="N9660">
        <v>1</v>
      </c>
      <c r="O9660">
        <v>3.2509752925877802E-4</v>
      </c>
    </row>
    <row r="9661" spans="1:15">
      <c r="A9661" t="s">
        <v>10738</v>
      </c>
      <c r="B9661" t="s">
        <v>23511</v>
      </c>
      <c r="C9661" t="s">
        <v>10739</v>
      </c>
      <c r="D9661">
        <v>2</v>
      </c>
      <c r="E9661">
        <v>6152</v>
      </c>
      <c r="F9661">
        <v>3</v>
      </c>
      <c r="G9661">
        <v>7804</v>
      </c>
      <c r="H9661">
        <v>0.88457550560319997</v>
      </c>
      <c r="I9661">
        <v>1</v>
      </c>
      <c r="J9661">
        <v>0.85953329234717102</v>
      </c>
      <c r="K9661" t="s">
        <v>30103</v>
      </c>
      <c r="L9661">
        <v>2</v>
      </c>
      <c r="M9661" t="s">
        <v>5133</v>
      </c>
      <c r="N9661">
        <v>0.66666666666666696</v>
      </c>
      <c r="O9661">
        <v>3.2509752925877802E-4</v>
      </c>
    </row>
    <row r="9662" spans="1:15">
      <c r="A9662" t="s">
        <v>10738</v>
      </c>
      <c r="B9662" t="s">
        <v>23518</v>
      </c>
      <c r="C9662" t="s">
        <v>10739</v>
      </c>
      <c r="D9662">
        <v>1</v>
      </c>
      <c r="E9662">
        <v>787</v>
      </c>
      <c r="F9662">
        <v>3</v>
      </c>
      <c r="G9662">
        <v>7393</v>
      </c>
      <c r="H9662">
        <v>0.28660084727541502</v>
      </c>
      <c r="I9662">
        <v>0.97863801257884697</v>
      </c>
      <c r="J9662">
        <v>0.94620131057153301</v>
      </c>
      <c r="K9662" t="s">
        <v>23521</v>
      </c>
      <c r="L9662">
        <v>1</v>
      </c>
      <c r="M9662" t="s">
        <v>5133</v>
      </c>
      <c r="N9662">
        <v>0.33333333333333298</v>
      </c>
      <c r="O9662">
        <v>1.27064803049555E-3</v>
      </c>
    </row>
    <row r="9663" spans="1:15">
      <c r="A9663" t="s">
        <v>10740</v>
      </c>
      <c r="B9663" t="s">
        <v>23511</v>
      </c>
      <c r="C9663" t="s">
        <v>10741</v>
      </c>
      <c r="D9663">
        <v>24</v>
      </c>
      <c r="E9663">
        <v>6152</v>
      </c>
      <c r="F9663">
        <v>26</v>
      </c>
      <c r="G9663">
        <v>7804</v>
      </c>
      <c r="H9663">
        <v>6.4454932733583298E-2</v>
      </c>
      <c r="I9663">
        <v>0.32608366534539002</v>
      </c>
      <c r="J9663">
        <v>0.280279766454956</v>
      </c>
      <c r="K9663" t="s">
        <v>30104</v>
      </c>
      <c r="L9663">
        <v>24</v>
      </c>
      <c r="M9663" t="s">
        <v>5133</v>
      </c>
      <c r="N9663">
        <v>0.92307692307692302</v>
      </c>
      <c r="O9663">
        <v>3.90117035110533E-3</v>
      </c>
    </row>
    <row r="9664" spans="1:15">
      <c r="A9664" t="s">
        <v>10740</v>
      </c>
      <c r="B9664" t="s">
        <v>23513</v>
      </c>
      <c r="C9664" t="s">
        <v>10741</v>
      </c>
      <c r="D9664">
        <v>2</v>
      </c>
      <c r="E9664">
        <v>535</v>
      </c>
      <c r="F9664">
        <v>29</v>
      </c>
      <c r="G9664">
        <v>8124</v>
      </c>
      <c r="H9664">
        <v>0.57823356183724195</v>
      </c>
      <c r="I9664">
        <v>0.99999999999997702</v>
      </c>
      <c r="J9664">
        <v>0.95041217501583097</v>
      </c>
      <c r="K9664" t="s">
        <v>25056</v>
      </c>
      <c r="L9664">
        <v>2</v>
      </c>
      <c r="M9664" t="s">
        <v>5133</v>
      </c>
      <c r="N9664">
        <v>6.8965517241379296E-2</v>
      </c>
      <c r="O9664">
        <v>3.7383177570093499E-3</v>
      </c>
    </row>
    <row r="9665" spans="1:15">
      <c r="A9665" t="s">
        <v>10742</v>
      </c>
      <c r="B9665" t="s">
        <v>23511</v>
      </c>
      <c r="C9665" t="s">
        <v>10743</v>
      </c>
      <c r="D9665">
        <v>13</v>
      </c>
      <c r="E9665">
        <v>6152</v>
      </c>
      <c r="F9665">
        <v>16</v>
      </c>
      <c r="G9665">
        <v>7804</v>
      </c>
      <c r="H9665">
        <v>0.55141591982388505</v>
      </c>
      <c r="I9665">
        <v>0.968912233598893</v>
      </c>
      <c r="J9665">
        <v>0.832812322140707</v>
      </c>
      <c r="K9665" t="s">
        <v>24530</v>
      </c>
      <c r="L9665">
        <v>13</v>
      </c>
      <c r="M9665" t="s">
        <v>1463</v>
      </c>
      <c r="N9665">
        <v>0.8125</v>
      </c>
      <c r="O9665">
        <v>2.1131339401820499E-3</v>
      </c>
    </row>
    <row r="9666" spans="1:15">
      <c r="A9666" t="s">
        <v>10742</v>
      </c>
      <c r="B9666" t="s">
        <v>23518</v>
      </c>
      <c r="C9666" t="s">
        <v>10743</v>
      </c>
      <c r="D9666">
        <v>2</v>
      </c>
      <c r="E9666">
        <v>787</v>
      </c>
      <c r="F9666">
        <v>17</v>
      </c>
      <c r="G9666">
        <v>7393</v>
      </c>
      <c r="H9666">
        <v>0.55380850449894603</v>
      </c>
      <c r="I9666">
        <v>1</v>
      </c>
      <c r="J9666">
        <v>0.966855260484069</v>
      </c>
      <c r="K9666" t="s">
        <v>24531</v>
      </c>
      <c r="L9666">
        <v>2</v>
      </c>
      <c r="M9666" t="s">
        <v>1463</v>
      </c>
      <c r="N9666">
        <v>0.11764705882352899</v>
      </c>
      <c r="O9666">
        <v>2.5412960609911099E-3</v>
      </c>
    </row>
    <row r="9667" spans="1:15">
      <c r="A9667" t="s">
        <v>10744</v>
      </c>
      <c r="B9667" t="s">
        <v>23518</v>
      </c>
      <c r="C9667" t="s">
        <v>10745</v>
      </c>
      <c r="D9667">
        <v>2</v>
      </c>
      <c r="E9667">
        <v>787</v>
      </c>
      <c r="F9667">
        <v>14</v>
      </c>
      <c r="G9667">
        <v>7393</v>
      </c>
      <c r="H9667">
        <v>0.44828683528909402</v>
      </c>
      <c r="I9667">
        <v>1</v>
      </c>
      <c r="J9667">
        <v>0.966855260484069</v>
      </c>
      <c r="K9667" t="s">
        <v>24535</v>
      </c>
      <c r="L9667">
        <v>2</v>
      </c>
      <c r="M9667" t="s">
        <v>1463</v>
      </c>
      <c r="N9667">
        <v>0.14285714285714299</v>
      </c>
      <c r="O9667">
        <v>2.5412960609911099E-3</v>
      </c>
    </row>
    <row r="9668" spans="1:15">
      <c r="A9668" t="s">
        <v>10744</v>
      </c>
      <c r="B9668" t="s">
        <v>23511</v>
      </c>
      <c r="C9668" t="s">
        <v>10745</v>
      </c>
      <c r="D9668">
        <v>9</v>
      </c>
      <c r="E9668">
        <v>6152</v>
      </c>
      <c r="F9668">
        <v>14</v>
      </c>
      <c r="G9668">
        <v>7804</v>
      </c>
      <c r="H9668">
        <v>0.94399357031859399</v>
      </c>
      <c r="I9668">
        <v>1</v>
      </c>
      <c r="J9668">
        <v>0.85953329234717102</v>
      </c>
      <c r="K9668" t="s">
        <v>24533</v>
      </c>
      <c r="L9668">
        <v>9</v>
      </c>
      <c r="M9668" t="s">
        <v>1463</v>
      </c>
      <c r="N9668">
        <v>0.64285714285714302</v>
      </c>
      <c r="O9668">
        <v>1.4629388816645001E-3</v>
      </c>
    </row>
    <row r="9669" spans="1:15">
      <c r="A9669" t="s">
        <v>10744</v>
      </c>
      <c r="B9669" t="s">
        <v>23513</v>
      </c>
      <c r="C9669" t="s">
        <v>10745</v>
      </c>
      <c r="D9669">
        <v>1</v>
      </c>
      <c r="E9669">
        <v>535</v>
      </c>
      <c r="F9669">
        <v>14</v>
      </c>
      <c r="G9669">
        <v>8124</v>
      </c>
      <c r="H9669">
        <v>0.614999233579681</v>
      </c>
      <c r="I9669">
        <v>0.99999999999997702</v>
      </c>
      <c r="J9669">
        <v>0.95041217501583097</v>
      </c>
      <c r="K9669" t="s">
        <v>24534</v>
      </c>
      <c r="L9669">
        <v>1</v>
      </c>
      <c r="M9669" t="s">
        <v>1463</v>
      </c>
      <c r="N9669">
        <v>7.1428571428571397E-2</v>
      </c>
      <c r="O9669">
        <v>1.8691588785046699E-3</v>
      </c>
    </row>
    <row r="9670" spans="1:15">
      <c r="A9670" t="s">
        <v>10746</v>
      </c>
      <c r="B9670" t="s">
        <v>23518</v>
      </c>
      <c r="C9670" t="s">
        <v>10747</v>
      </c>
      <c r="D9670">
        <v>1</v>
      </c>
      <c r="E9670">
        <v>787</v>
      </c>
      <c r="F9670">
        <v>5</v>
      </c>
      <c r="G9670">
        <v>7393</v>
      </c>
      <c r="H9670">
        <v>0.430466464429208</v>
      </c>
      <c r="I9670">
        <v>1</v>
      </c>
      <c r="J9670">
        <v>0.966855260484069</v>
      </c>
      <c r="K9670" t="s">
        <v>29370</v>
      </c>
      <c r="L9670">
        <v>1</v>
      </c>
      <c r="M9670" t="s">
        <v>5133</v>
      </c>
      <c r="N9670">
        <v>0.2</v>
      </c>
      <c r="O9670">
        <v>1.27064803049555E-3</v>
      </c>
    </row>
    <row r="9671" spans="1:15">
      <c r="A9671" t="s">
        <v>10746</v>
      </c>
      <c r="B9671" t="s">
        <v>23511</v>
      </c>
      <c r="C9671" t="s">
        <v>10747</v>
      </c>
      <c r="D9671">
        <v>4</v>
      </c>
      <c r="E9671">
        <v>6152</v>
      </c>
      <c r="F9671">
        <v>5</v>
      </c>
      <c r="G9671">
        <v>7804</v>
      </c>
      <c r="H9671">
        <v>0.71320711691885297</v>
      </c>
      <c r="I9671">
        <v>0.968912233598893</v>
      </c>
      <c r="J9671">
        <v>0.832812322140707</v>
      </c>
      <c r="K9671" t="s">
        <v>30105</v>
      </c>
      <c r="L9671">
        <v>4</v>
      </c>
      <c r="M9671" t="s">
        <v>5133</v>
      </c>
      <c r="N9671">
        <v>0.8</v>
      </c>
      <c r="O9671">
        <v>6.5019505851755496E-4</v>
      </c>
    </row>
    <row r="9672" spans="1:15">
      <c r="A9672" t="s">
        <v>10748</v>
      </c>
      <c r="B9672" t="s">
        <v>23518</v>
      </c>
      <c r="C9672" t="s">
        <v>10749</v>
      </c>
      <c r="D9672">
        <v>1</v>
      </c>
      <c r="E9672">
        <v>787</v>
      </c>
      <c r="F9672">
        <v>2</v>
      </c>
      <c r="G9672">
        <v>7393</v>
      </c>
      <c r="H9672">
        <v>0.20158492765181499</v>
      </c>
      <c r="I9672">
        <v>0.83876007220319604</v>
      </c>
      <c r="J9672">
        <v>0.81095958809365798</v>
      </c>
      <c r="K9672" t="s">
        <v>29764</v>
      </c>
      <c r="L9672">
        <v>1</v>
      </c>
      <c r="M9672" t="s">
        <v>2729</v>
      </c>
      <c r="N9672">
        <v>0.5</v>
      </c>
      <c r="O9672">
        <v>1.27064803049555E-3</v>
      </c>
    </row>
    <row r="9673" spans="1:15">
      <c r="A9673" t="s">
        <v>10748</v>
      </c>
      <c r="B9673" t="s">
        <v>23511</v>
      </c>
      <c r="C9673" t="s">
        <v>10749</v>
      </c>
      <c r="D9673">
        <v>1</v>
      </c>
      <c r="E9673">
        <v>6152</v>
      </c>
      <c r="F9673">
        <v>2</v>
      </c>
      <c r="G9673">
        <v>7804</v>
      </c>
      <c r="H9673">
        <v>0.95521029019776005</v>
      </c>
      <c r="I9673">
        <v>1</v>
      </c>
      <c r="J9673">
        <v>0.85953329234717102</v>
      </c>
      <c r="K9673" t="s">
        <v>29765</v>
      </c>
      <c r="L9673">
        <v>1</v>
      </c>
      <c r="M9673" t="s">
        <v>2729</v>
      </c>
      <c r="N9673">
        <v>0.5</v>
      </c>
      <c r="O9673">
        <v>1.6254876462938901E-4</v>
      </c>
    </row>
    <row r="9674" spans="1:15">
      <c r="A9674" t="s">
        <v>10750</v>
      </c>
      <c r="B9674" t="s">
        <v>23511</v>
      </c>
      <c r="C9674" t="s">
        <v>10751</v>
      </c>
      <c r="D9674">
        <v>1</v>
      </c>
      <c r="E9674">
        <v>6152</v>
      </c>
      <c r="F9674">
        <v>4</v>
      </c>
      <c r="G9674">
        <v>7804</v>
      </c>
      <c r="H9674">
        <v>0.99799771163111395</v>
      </c>
      <c r="I9674">
        <v>1</v>
      </c>
      <c r="J9674">
        <v>0.85953329234717102</v>
      </c>
      <c r="K9674" t="s">
        <v>30106</v>
      </c>
      <c r="L9674">
        <v>1</v>
      </c>
      <c r="M9674" t="s">
        <v>5133</v>
      </c>
      <c r="N9674">
        <v>0.25</v>
      </c>
      <c r="O9674">
        <v>1.6254876462938901E-4</v>
      </c>
    </row>
    <row r="9675" spans="1:15">
      <c r="A9675" t="s">
        <v>10750</v>
      </c>
      <c r="B9675" t="s">
        <v>23518</v>
      </c>
      <c r="C9675" t="s">
        <v>10751</v>
      </c>
      <c r="D9675">
        <v>2</v>
      </c>
      <c r="E9675">
        <v>787</v>
      </c>
      <c r="F9675">
        <v>4</v>
      </c>
      <c r="G9675">
        <v>7393</v>
      </c>
      <c r="H9675">
        <v>5.8679954233094203E-2</v>
      </c>
      <c r="I9675">
        <v>0.61178825165478101</v>
      </c>
      <c r="J9675">
        <v>0.59151068941477603</v>
      </c>
      <c r="K9675" t="s">
        <v>30107</v>
      </c>
      <c r="L9675">
        <v>2</v>
      </c>
      <c r="M9675" t="s">
        <v>5133</v>
      </c>
      <c r="N9675">
        <v>0.5</v>
      </c>
      <c r="O9675">
        <v>2.5412960609911099E-3</v>
      </c>
    </row>
    <row r="9676" spans="1:15">
      <c r="A9676" t="s">
        <v>10752</v>
      </c>
      <c r="B9676" t="s">
        <v>23511</v>
      </c>
      <c r="C9676" t="s">
        <v>10753</v>
      </c>
      <c r="D9676">
        <v>1</v>
      </c>
      <c r="E9676">
        <v>6152</v>
      </c>
      <c r="F9676">
        <v>1</v>
      </c>
      <c r="G9676">
        <v>7804</v>
      </c>
      <c r="H9676">
        <v>0.788313685289595</v>
      </c>
      <c r="I9676">
        <v>0.968912233598893</v>
      </c>
      <c r="J9676">
        <v>0.832812322140707</v>
      </c>
      <c r="K9676" t="s">
        <v>29413</v>
      </c>
      <c r="L9676">
        <v>1</v>
      </c>
      <c r="M9676" t="s">
        <v>5133</v>
      </c>
      <c r="N9676">
        <v>1</v>
      </c>
      <c r="O9676">
        <v>1.6254876462938901E-4</v>
      </c>
    </row>
    <row r="9677" spans="1:15">
      <c r="A9677" t="s">
        <v>10754</v>
      </c>
      <c r="B9677" t="s">
        <v>23511</v>
      </c>
      <c r="C9677" t="s">
        <v>10755</v>
      </c>
      <c r="D9677">
        <v>1</v>
      </c>
      <c r="E9677">
        <v>6152</v>
      </c>
      <c r="F9677">
        <v>1</v>
      </c>
      <c r="G9677">
        <v>7804</v>
      </c>
      <c r="H9677">
        <v>0.788313685289595</v>
      </c>
      <c r="I9677">
        <v>0.968912233598893</v>
      </c>
      <c r="J9677">
        <v>0.832812322140707</v>
      </c>
      <c r="K9677" t="s">
        <v>30108</v>
      </c>
      <c r="L9677">
        <v>1</v>
      </c>
      <c r="M9677" t="s">
        <v>5133</v>
      </c>
      <c r="N9677">
        <v>1</v>
      </c>
      <c r="O9677">
        <v>1.6254876462938901E-4</v>
      </c>
    </row>
    <row r="9678" spans="1:15">
      <c r="A9678" t="s">
        <v>10756</v>
      </c>
      <c r="B9678" t="s">
        <v>23511</v>
      </c>
      <c r="C9678" t="s">
        <v>10757</v>
      </c>
      <c r="D9678">
        <v>4</v>
      </c>
      <c r="E9678">
        <v>6152</v>
      </c>
      <c r="F9678">
        <v>4</v>
      </c>
      <c r="G9678">
        <v>7804</v>
      </c>
      <c r="H9678">
        <v>0.38610601832086699</v>
      </c>
      <c r="I9678">
        <v>0.90829480295553899</v>
      </c>
      <c r="J9678">
        <v>0.78070962240619901</v>
      </c>
      <c r="K9678" t="s">
        <v>30109</v>
      </c>
      <c r="L9678">
        <v>4</v>
      </c>
      <c r="M9678" t="s">
        <v>5133</v>
      </c>
      <c r="N9678">
        <v>1</v>
      </c>
      <c r="O9678">
        <v>6.5019505851755496E-4</v>
      </c>
    </row>
    <row r="9679" spans="1:15">
      <c r="A9679" t="s">
        <v>10758</v>
      </c>
      <c r="B9679" t="s">
        <v>23511</v>
      </c>
      <c r="C9679" t="s">
        <v>10759</v>
      </c>
      <c r="D9679">
        <v>1</v>
      </c>
      <c r="E9679">
        <v>6152</v>
      </c>
      <c r="F9679">
        <v>1</v>
      </c>
      <c r="G9679">
        <v>7804</v>
      </c>
      <c r="H9679">
        <v>0.788313685289595</v>
      </c>
      <c r="I9679">
        <v>0.968912233598893</v>
      </c>
      <c r="J9679">
        <v>0.832812322140707</v>
      </c>
      <c r="K9679" t="s">
        <v>30108</v>
      </c>
      <c r="L9679">
        <v>1</v>
      </c>
      <c r="M9679" t="s">
        <v>5133</v>
      </c>
      <c r="N9679">
        <v>1</v>
      </c>
      <c r="O9679">
        <v>1.6254876462938901E-4</v>
      </c>
    </row>
    <row r="9680" spans="1:15">
      <c r="A9680" t="s">
        <v>10760</v>
      </c>
      <c r="B9680" t="s">
        <v>23511</v>
      </c>
      <c r="C9680" t="s">
        <v>10761</v>
      </c>
      <c r="D9680">
        <v>4</v>
      </c>
      <c r="E9680">
        <v>6152</v>
      </c>
      <c r="F9680">
        <v>4</v>
      </c>
      <c r="G9680">
        <v>7804</v>
      </c>
      <c r="H9680">
        <v>0.38610601832086699</v>
      </c>
      <c r="I9680">
        <v>0.90829480295553899</v>
      </c>
      <c r="J9680">
        <v>0.78070962240619901</v>
      </c>
      <c r="K9680" t="s">
        <v>30109</v>
      </c>
      <c r="L9680">
        <v>4</v>
      </c>
      <c r="M9680" t="s">
        <v>5133</v>
      </c>
      <c r="N9680">
        <v>1</v>
      </c>
      <c r="O9680">
        <v>6.5019505851755496E-4</v>
      </c>
    </row>
    <row r="9681" spans="1:15">
      <c r="A9681" t="s">
        <v>10762</v>
      </c>
      <c r="B9681" t="s">
        <v>23511</v>
      </c>
      <c r="C9681" t="s">
        <v>10763</v>
      </c>
      <c r="D9681">
        <v>17</v>
      </c>
      <c r="E9681">
        <v>6152</v>
      </c>
      <c r="F9681">
        <v>17</v>
      </c>
      <c r="G9681">
        <v>7804</v>
      </c>
      <c r="H9681">
        <v>1.74521329404927E-2</v>
      </c>
      <c r="I9681">
        <v>0.12727129540677801</v>
      </c>
      <c r="J9681">
        <v>0.109393915562278</v>
      </c>
      <c r="K9681" t="s">
        <v>30110</v>
      </c>
      <c r="L9681">
        <v>17</v>
      </c>
      <c r="M9681" t="s">
        <v>5133</v>
      </c>
      <c r="N9681">
        <v>1</v>
      </c>
      <c r="O9681">
        <v>2.7633289986996102E-3</v>
      </c>
    </row>
    <row r="9682" spans="1:15">
      <c r="A9682" t="s">
        <v>10764</v>
      </c>
      <c r="B9682" t="s">
        <v>23511</v>
      </c>
      <c r="C9682" t="s">
        <v>10765</v>
      </c>
      <c r="D9682">
        <v>2</v>
      </c>
      <c r="E9682">
        <v>6152</v>
      </c>
      <c r="F9682">
        <v>2</v>
      </c>
      <c r="G9682">
        <v>7804</v>
      </c>
      <c r="H9682">
        <v>0.62141708038142995</v>
      </c>
      <c r="I9682">
        <v>0.968912233598893</v>
      </c>
      <c r="J9682">
        <v>0.832812322140707</v>
      </c>
      <c r="K9682" t="s">
        <v>30111</v>
      </c>
      <c r="L9682">
        <v>2</v>
      </c>
      <c r="M9682" t="s">
        <v>5133</v>
      </c>
      <c r="N9682">
        <v>1</v>
      </c>
      <c r="O9682">
        <v>3.2509752925877802E-4</v>
      </c>
    </row>
    <row r="9683" spans="1:15">
      <c r="A9683" t="s">
        <v>10766</v>
      </c>
      <c r="B9683" t="s">
        <v>23511</v>
      </c>
      <c r="C9683" t="s">
        <v>10767</v>
      </c>
      <c r="D9683">
        <v>2</v>
      </c>
      <c r="E9683">
        <v>6152</v>
      </c>
      <c r="F9683">
        <v>2</v>
      </c>
      <c r="G9683">
        <v>7804</v>
      </c>
      <c r="H9683">
        <v>0.62141708038142995</v>
      </c>
      <c r="I9683">
        <v>0.968912233598893</v>
      </c>
      <c r="J9683">
        <v>0.832812322140707</v>
      </c>
      <c r="K9683" t="s">
        <v>29390</v>
      </c>
      <c r="L9683">
        <v>2</v>
      </c>
      <c r="M9683" t="s">
        <v>5133</v>
      </c>
      <c r="N9683">
        <v>1</v>
      </c>
      <c r="O9683">
        <v>3.2509752925877802E-4</v>
      </c>
    </row>
    <row r="9684" spans="1:15">
      <c r="A9684" t="s">
        <v>10768</v>
      </c>
      <c r="B9684" t="s">
        <v>23511</v>
      </c>
      <c r="C9684" t="s">
        <v>10769</v>
      </c>
      <c r="D9684">
        <v>2</v>
      </c>
      <c r="E9684">
        <v>6152</v>
      </c>
      <c r="F9684">
        <v>2</v>
      </c>
      <c r="G9684">
        <v>7804</v>
      </c>
      <c r="H9684">
        <v>0.62141708038142995</v>
      </c>
      <c r="I9684">
        <v>0.968912233598893</v>
      </c>
      <c r="J9684">
        <v>0.832812322140707</v>
      </c>
      <c r="K9684" t="s">
        <v>29390</v>
      </c>
      <c r="L9684">
        <v>2</v>
      </c>
      <c r="M9684" t="s">
        <v>5133</v>
      </c>
      <c r="N9684">
        <v>1</v>
      </c>
      <c r="O9684">
        <v>3.2509752925877802E-4</v>
      </c>
    </row>
    <row r="9685" spans="1:15">
      <c r="A9685" t="s">
        <v>10770</v>
      </c>
      <c r="B9685" t="s">
        <v>23511</v>
      </c>
      <c r="C9685" t="s">
        <v>10771</v>
      </c>
      <c r="D9685">
        <v>2</v>
      </c>
      <c r="E9685">
        <v>6152</v>
      </c>
      <c r="F9685">
        <v>2</v>
      </c>
      <c r="G9685">
        <v>7804</v>
      </c>
      <c r="H9685">
        <v>0.62141708038142995</v>
      </c>
      <c r="I9685">
        <v>0.968912233598893</v>
      </c>
      <c r="J9685">
        <v>0.832812322140707</v>
      </c>
      <c r="K9685" t="s">
        <v>29390</v>
      </c>
      <c r="L9685">
        <v>2</v>
      </c>
      <c r="M9685" t="s">
        <v>5133</v>
      </c>
      <c r="N9685">
        <v>1</v>
      </c>
      <c r="O9685">
        <v>3.2509752925877802E-4</v>
      </c>
    </row>
    <row r="9686" spans="1:15">
      <c r="A9686" t="s">
        <v>10772</v>
      </c>
      <c r="B9686" t="s">
        <v>23518</v>
      </c>
      <c r="C9686" t="s">
        <v>10773</v>
      </c>
      <c r="D9686">
        <v>1</v>
      </c>
      <c r="E9686">
        <v>787</v>
      </c>
      <c r="F9686">
        <v>12</v>
      </c>
      <c r="G9686">
        <v>7393</v>
      </c>
      <c r="H9686">
        <v>0.74120734014009004</v>
      </c>
      <c r="I9686">
        <v>1</v>
      </c>
      <c r="J9686">
        <v>0.966855260484069</v>
      </c>
      <c r="K9686" t="s">
        <v>27311</v>
      </c>
      <c r="L9686">
        <v>1</v>
      </c>
      <c r="M9686" t="s">
        <v>5133</v>
      </c>
      <c r="N9686">
        <v>8.3333333333333301E-2</v>
      </c>
      <c r="O9686">
        <v>1.27064803049555E-3</v>
      </c>
    </row>
    <row r="9687" spans="1:15">
      <c r="A9687" t="s">
        <v>10772</v>
      </c>
      <c r="B9687" t="s">
        <v>23511</v>
      </c>
      <c r="C9687" t="s">
        <v>10773</v>
      </c>
      <c r="D9687">
        <v>10</v>
      </c>
      <c r="E9687">
        <v>6152</v>
      </c>
      <c r="F9687">
        <v>12</v>
      </c>
      <c r="G9687">
        <v>7804</v>
      </c>
      <c r="H9687">
        <v>0.51722323138668902</v>
      </c>
      <c r="I9687">
        <v>0.968912233598893</v>
      </c>
      <c r="J9687">
        <v>0.832812322140707</v>
      </c>
      <c r="K9687" t="s">
        <v>30112</v>
      </c>
      <c r="L9687">
        <v>10</v>
      </c>
      <c r="M9687" t="s">
        <v>5133</v>
      </c>
      <c r="N9687">
        <v>0.83333333333333304</v>
      </c>
      <c r="O9687">
        <v>1.62548764629389E-3</v>
      </c>
    </row>
    <row r="9688" spans="1:15">
      <c r="A9688" t="s">
        <v>10774</v>
      </c>
      <c r="B9688" t="s">
        <v>23511</v>
      </c>
      <c r="C9688" t="s">
        <v>10775</v>
      </c>
      <c r="D9688">
        <v>1</v>
      </c>
      <c r="E9688">
        <v>6152</v>
      </c>
      <c r="F9688">
        <v>1</v>
      </c>
      <c r="G9688">
        <v>7804</v>
      </c>
      <c r="H9688">
        <v>0.788313685289595</v>
      </c>
      <c r="I9688">
        <v>0.968912233598893</v>
      </c>
      <c r="J9688">
        <v>0.832812322140707</v>
      </c>
      <c r="K9688" t="s">
        <v>30113</v>
      </c>
      <c r="L9688">
        <v>1</v>
      </c>
      <c r="M9688" t="s">
        <v>5133</v>
      </c>
      <c r="N9688">
        <v>1</v>
      </c>
      <c r="O9688">
        <v>1.6254876462938901E-4</v>
      </c>
    </row>
    <row r="9689" spans="1:15">
      <c r="A9689" t="s">
        <v>10776</v>
      </c>
      <c r="B9689" t="s">
        <v>23518</v>
      </c>
      <c r="C9689" t="s">
        <v>10777</v>
      </c>
      <c r="D9689">
        <v>1</v>
      </c>
      <c r="E9689">
        <v>787</v>
      </c>
      <c r="F9689">
        <v>11</v>
      </c>
      <c r="G9689">
        <v>7393</v>
      </c>
      <c r="H9689">
        <v>0.71032488019926399</v>
      </c>
      <c r="I9689">
        <v>1</v>
      </c>
      <c r="J9689">
        <v>0.966855260484069</v>
      </c>
      <c r="K9689" t="s">
        <v>27311</v>
      </c>
      <c r="L9689">
        <v>1</v>
      </c>
      <c r="M9689" t="s">
        <v>5133</v>
      </c>
      <c r="N9689">
        <v>9.0909090909090898E-2</v>
      </c>
      <c r="O9689">
        <v>1.27064803049555E-3</v>
      </c>
    </row>
    <row r="9690" spans="1:15">
      <c r="A9690" t="s">
        <v>10776</v>
      </c>
      <c r="B9690" t="s">
        <v>23511</v>
      </c>
      <c r="C9690" t="s">
        <v>10777</v>
      </c>
      <c r="D9690">
        <v>9</v>
      </c>
      <c r="E9690">
        <v>6152</v>
      </c>
      <c r="F9690">
        <v>11</v>
      </c>
      <c r="G9690">
        <v>7804</v>
      </c>
      <c r="H9690">
        <v>0.578610134932666</v>
      </c>
      <c r="I9690">
        <v>0.968912233598893</v>
      </c>
      <c r="J9690">
        <v>0.832812322140707</v>
      </c>
      <c r="K9690" t="s">
        <v>30114</v>
      </c>
      <c r="L9690">
        <v>9</v>
      </c>
      <c r="M9690" t="s">
        <v>5133</v>
      </c>
      <c r="N9690">
        <v>0.81818181818181801</v>
      </c>
      <c r="O9690">
        <v>1.4629388816645001E-3</v>
      </c>
    </row>
    <row r="9691" spans="1:15">
      <c r="A9691" t="s">
        <v>10778</v>
      </c>
      <c r="B9691" t="s">
        <v>23511</v>
      </c>
      <c r="C9691" t="s">
        <v>10779</v>
      </c>
      <c r="D9691">
        <v>10</v>
      </c>
      <c r="E9691">
        <v>6152</v>
      </c>
      <c r="F9691">
        <v>12</v>
      </c>
      <c r="G9691">
        <v>7804</v>
      </c>
      <c r="H9691">
        <v>0.51722323138668902</v>
      </c>
      <c r="I9691">
        <v>0.968912233598893</v>
      </c>
      <c r="J9691">
        <v>0.832812322140707</v>
      </c>
      <c r="K9691" t="s">
        <v>30112</v>
      </c>
      <c r="L9691">
        <v>10</v>
      </c>
      <c r="M9691" t="s">
        <v>5133</v>
      </c>
      <c r="N9691">
        <v>0.83333333333333304</v>
      </c>
      <c r="O9691">
        <v>1.62548764629389E-3</v>
      </c>
    </row>
    <row r="9692" spans="1:15">
      <c r="A9692" t="s">
        <v>10778</v>
      </c>
      <c r="B9692" t="s">
        <v>23518</v>
      </c>
      <c r="C9692" t="s">
        <v>10779</v>
      </c>
      <c r="D9692">
        <v>1</v>
      </c>
      <c r="E9692">
        <v>787</v>
      </c>
      <c r="F9692">
        <v>12</v>
      </c>
      <c r="G9692">
        <v>7393</v>
      </c>
      <c r="H9692">
        <v>0.74120734014009004</v>
      </c>
      <c r="I9692">
        <v>1</v>
      </c>
      <c r="J9692">
        <v>0.966855260484069</v>
      </c>
      <c r="K9692" t="s">
        <v>27311</v>
      </c>
      <c r="L9692">
        <v>1</v>
      </c>
      <c r="M9692" t="s">
        <v>5133</v>
      </c>
      <c r="N9692">
        <v>8.3333333333333301E-2</v>
      </c>
      <c r="O9692">
        <v>1.27064803049555E-3</v>
      </c>
    </row>
    <row r="9693" spans="1:15">
      <c r="A9693" t="s">
        <v>10780</v>
      </c>
      <c r="B9693" t="s">
        <v>23511</v>
      </c>
      <c r="C9693" t="s">
        <v>10781</v>
      </c>
      <c r="D9693">
        <v>1</v>
      </c>
      <c r="E9693">
        <v>6152</v>
      </c>
      <c r="F9693">
        <v>1</v>
      </c>
      <c r="G9693">
        <v>7804</v>
      </c>
      <c r="H9693">
        <v>0.788313685289595</v>
      </c>
      <c r="I9693">
        <v>0.968912233598893</v>
      </c>
      <c r="J9693">
        <v>0.832812322140707</v>
      </c>
      <c r="K9693" t="s">
        <v>30113</v>
      </c>
      <c r="L9693">
        <v>1</v>
      </c>
      <c r="M9693" t="s">
        <v>5133</v>
      </c>
      <c r="N9693">
        <v>1</v>
      </c>
      <c r="O9693">
        <v>1.6254876462938901E-4</v>
      </c>
    </row>
    <row r="9694" spans="1:15">
      <c r="A9694" t="s">
        <v>10782</v>
      </c>
      <c r="B9694" t="s">
        <v>23518</v>
      </c>
      <c r="C9694" t="s">
        <v>10783</v>
      </c>
      <c r="D9694">
        <v>1</v>
      </c>
      <c r="E9694">
        <v>787</v>
      </c>
      <c r="F9694">
        <v>11</v>
      </c>
      <c r="G9694">
        <v>7393</v>
      </c>
      <c r="H9694">
        <v>0.71032488019926399</v>
      </c>
      <c r="I9694">
        <v>1</v>
      </c>
      <c r="J9694">
        <v>0.966855260484069</v>
      </c>
      <c r="K9694" t="s">
        <v>27311</v>
      </c>
      <c r="L9694">
        <v>1</v>
      </c>
      <c r="M9694" t="s">
        <v>5133</v>
      </c>
      <c r="N9694">
        <v>9.0909090909090898E-2</v>
      </c>
      <c r="O9694">
        <v>1.27064803049555E-3</v>
      </c>
    </row>
    <row r="9695" spans="1:15">
      <c r="A9695" t="s">
        <v>10782</v>
      </c>
      <c r="B9695" t="s">
        <v>23511</v>
      </c>
      <c r="C9695" t="s">
        <v>10783</v>
      </c>
      <c r="D9695">
        <v>9</v>
      </c>
      <c r="E9695">
        <v>6152</v>
      </c>
      <c r="F9695">
        <v>11</v>
      </c>
      <c r="G9695">
        <v>7804</v>
      </c>
      <c r="H9695">
        <v>0.578610134932666</v>
      </c>
      <c r="I9695">
        <v>0.968912233598893</v>
      </c>
      <c r="J9695">
        <v>0.832812322140707</v>
      </c>
      <c r="K9695" t="s">
        <v>30114</v>
      </c>
      <c r="L9695">
        <v>9</v>
      </c>
      <c r="M9695" t="s">
        <v>5133</v>
      </c>
      <c r="N9695">
        <v>0.81818181818181801</v>
      </c>
      <c r="O9695">
        <v>1.4629388816645001E-3</v>
      </c>
    </row>
    <row r="9696" spans="1:15">
      <c r="A9696" t="s">
        <v>10784</v>
      </c>
      <c r="B9696" t="s">
        <v>23511</v>
      </c>
      <c r="C9696" t="s">
        <v>10785</v>
      </c>
      <c r="D9696">
        <v>2</v>
      </c>
      <c r="E9696">
        <v>6152</v>
      </c>
      <c r="F9696">
        <v>2</v>
      </c>
      <c r="G9696">
        <v>7804</v>
      </c>
      <c r="H9696">
        <v>0.62141708038142995</v>
      </c>
      <c r="I9696">
        <v>0.968912233598893</v>
      </c>
      <c r="J9696">
        <v>0.832812322140707</v>
      </c>
      <c r="K9696" t="s">
        <v>30115</v>
      </c>
      <c r="L9696">
        <v>2</v>
      </c>
      <c r="M9696" t="s">
        <v>1463</v>
      </c>
      <c r="N9696">
        <v>1</v>
      </c>
      <c r="O9696">
        <v>3.2509752925877802E-4</v>
      </c>
    </row>
    <row r="9697" spans="1:15">
      <c r="A9697" t="s">
        <v>10786</v>
      </c>
      <c r="B9697" t="s">
        <v>23511</v>
      </c>
      <c r="C9697" t="s">
        <v>10787</v>
      </c>
      <c r="D9697">
        <v>4</v>
      </c>
      <c r="E9697">
        <v>6152</v>
      </c>
      <c r="F9697">
        <v>4</v>
      </c>
      <c r="G9697">
        <v>7804</v>
      </c>
      <c r="H9697">
        <v>0.38610601832086699</v>
      </c>
      <c r="I9697">
        <v>0.90829480295553899</v>
      </c>
      <c r="J9697">
        <v>0.78070962240619901</v>
      </c>
      <c r="K9697" t="s">
        <v>30116</v>
      </c>
      <c r="L9697">
        <v>4</v>
      </c>
      <c r="M9697" t="s">
        <v>5133</v>
      </c>
      <c r="N9697">
        <v>1</v>
      </c>
      <c r="O9697">
        <v>6.5019505851755496E-4</v>
      </c>
    </row>
    <row r="9698" spans="1:15">
      <c r="A9698" t="s">
        <v>10788</v>
      </c>
      <c r="B9698" t="s">
        <v>23518</v>
      </c>
      <c r="C9698" t="s">
        <v>10789</v>
      </c>
      <c r="D9698">
        <v>1</v>
      </c>
      <c r="E9698">
        <v>787</v>
      </c>
      <c r="F9698">
        <v>22</v>
      </c>
      <c r="G9698">
        <v>7393</v>
      </c>
      <c r="H9698">
        <v>0.91625227339000104</v>
      </c>
      <c r="I9698">
        <v>1</v>
      </c>
      <c r="J9698">
        <v>0.966855260484069</v>
      </c>
      <c r="K9698" t="s">
        <v>25353</v>
      </c>
      <c r="L9698">
        <v>1</v>
      </c>
      <c r="M9698" t="s">
        <v>5133</v>
      </c>
      <c r="N9698">
        <v>4.5454545454545497E-2</v>
      </c>
      <c r="O9698">
        <v>1.27064803049555E-3</v>
      </c>
    </row>
    <row r="9699" spans="1:15">
      <c r="A9699" t="s">
        <v>10788</v>
      </c>
      <c r="B9699" t="s">
        <v>23511</v>
      </c>
      <c r="C9699" t="s">
        <v>10789</v>
      </c>
      <c r="D9699">
        <v>21</v>
      </c>
      <c r="E9699">
        <v>6152</v>
      </c>
      <c r="F9699">
        <v>22</v>
      </c>
      <c r="G9699">
        <v>7804</v>
      </c>
      <c r="H9699">
        <v>3.6687853312365099E-2</v>
      </c>
      <c r="I9699">
        <v>0.216932081597738</v>
      </c>
      <c r="J9699">
        <v>0.18646034631142899</v>
      </c>
      <c r="K9699" t="s">
        <v>30117</v>
      </c>
      <c r="L9699">
        <v>21</v>
      </c>
      <c r="M9699" t="s">
        <v>5133</v>
      </c>
      <c r="N9699">
        <v>0.95454545454545503</v>
      </c>
      <c r="O9699">
        <v>3.41352405721717E-3</v>
      </c>
    </row>
    <row r="9700" spans="1:15">
      <c r="A9700" t="s">
        <v>10790</v>
      </c>
      <c r="B9700" t="s">
        <v>23513</v>
      </c>
      <c r="C9700" t="s">
        <v>10791</v>
      </c>
      <c r="D9700">
        <v>1</v>
      </c>
      <c r="E9700">
        <v>535</v>
      </c>
      <c r="F9700">
        <v>1</v>
      </c>
      <c r="G9700">
        <v>8124</v>
      </c>
      <c r="H9700">
        <v>6.5854258985721295E-2</v>
      </c>
      <c r="I9700">
        <v>0.448760549738495</v>
      </c>
      <c r="J9700">
        <v>0.42650749013827299</v>
      </c>
      <c r="K9700" t="s">
        <v>30118</v>
      </c>
      <c r="L9700">
        <v>1</v>
      </c>
      <c r="M9700" t="s">
        <v>5133</v>
      </c>
      <c r="N9700">
        <v>1</v>
      </c>
      <c r="O9700">
        <v>1.8691588785046699E-3</v>
      </c>
    </row>
    <row r="9701" spans="1:15">
      <c r="A9701" t="s">
        <v>10792</v>
      </c>
      <c r="B9701" t="s">
        <v>23513</v>
      </c>
      <c r="C9701" t="s">
        <v>10793</v>
      </c>
      <c r="D9701">
        <v>1</v>
      </c>
      <c r="E9701">
        <v>535</v>
      </c>
      <c r="F9701">
        <v>9</v>
      </c>
      <c r="G9701">
        <v>8124</v>
      </c>
      <c r="H9701">
        <v>0.45850310076412798</v>
      </c>
      <c r="I9701">
        <v>0.99999999999997702</v>
      </c>
      <c r="J9701">
        <v>0.95041217501583097</v>
      </c>
      <c r="K9701" t="s">
        <v>30118</v>
      </c>
      <c r="L9701">
        <v>1</v>
      </c>
      <c r="M9701" t="s">
        <v>5133</v>
      </c>
      <c r="N9701">
        <v>0.11111111111111099</v>
      </c>
      <c r="O9701">
        <v>1.8691588785046699E-3</v>
      </c>
    </row>
    <row r="9702" spans="1:15">
      <c r="A9702" t="s">
        <v>10792</v>
      </c>
      <c r="B9702" t="s">
        <v>23511</v>
      </c>
      <c r="C9702" t="s">
        <v>10793</v>
      </c>
      <c r="D9702">
        <v>8</v>
      </c>
      <c r="E9702">
        <v>6152</v>
      </c>
      <c r="F9702">
        <v>9</v>
      </c>
      <c r="G9702">
        <v>7804</v>
      </c>
      <c r="H9702">
        <v>0.40157748897504503</v>
      </c>
      <c r="I9702">
        <v>0.91525479399875698</v>
      </c>
      <c r="J9702">
        <v>0.78669196642228301</v>
      </c>
      <c r="K9702" t="s">
        <v>30119</v>
      </c>
      <c r="L9702">
        <v>8</v>
      </c>
      <c r="M9702" t="s">
        <v>5133</v>
      </c>
      <c r="N9702">
        <v>0.88888888888888895</v>
      </c>
      <c r="O9702">
        <v>1.3003901170351099E-3</v>
      </c>
    </row>
    <row r="9703" spans="1:15">
      <c r="A9703" t="s">
        <v>10794</v>
      </c>
      <c r="B9703" t="s">
        <v>23518</v>
      </c>
      <c r="C9703" t="s">
        <v>10795</v>
      </c>
      <c r="D9703">
        <v>5</v>
      </c>
      <c r="E9703">
        <v>787</v>
      </c>
      <c r="F9703">
        <v>23</v>
      </c>
      <c r="G9703">
        <v>7393</v>
      </c>
      <c r="H9703">
        <v>9.0133217690754094E-2</v>
      </c>
      <c r="I9703">
        <v>0.63266972740240601</v>
      </c>
      <c r="J9703">
        <v>0.61170005408803896</v>
      </c>
      <c r="K9703" t="s">
        <v>30120</v>
      </c>
      <c r="L9703">
        <v>5</v>
      </c>
      <c r="M9703" t="s">
        <v>1463</v>
      </c>
      <c r="N9703">
        <v>0.217391304347826</v>
      </c>
      <c r="O9703">
        <v>6.35324015247776E-3</v>
      </c>
    </row>
    <row r="9704" spans="1:15">
      <c r="A9704" t="s">
        <v>10794</v>
      </c>
      <c r="B9704" t="s">
        <v>23511</v>
      </c>
      <c r="C9704" t="s">
        <v>10795</v>
      </c>
      <c r="D9704">
        <v>15</v>
      </c>
      <c r="E9704">
        <v>6152</v>
      </c>
      <c r="F9704">
        <v>22</v>
      </c>
      <c r="G9704">
        <v>7804</v>
      </c>
      <c r="H9704">
        <v>0.92555251552312101</v>
      </c>
      <c r="I9704">
        <v>1</v>
      </c>
      <c r="J9704">
        <v>0.85953329234717102</v>
      </c>
      <c r="K9704" t="s">
        <v>30121</v>
      </c>
      <c r="L9704">
        <v>15</v>
      </c>
      <c r="M9704" t="s">
        <v>1463</v>
      </c>
      <c r="N9704">
        <v>0.68181818181818199</v>
      </c>
      <c r="O9704">
        <v>2.4382314694408299E-3</v>
      </c>
    </row>
    <row r="9705" spans="1:15">
      <c r="A9705" t="s">
        <v>10794</v>
      </c>
      <c r="B9705" t="s">
        <v>23513</v>
      </c>
      <c r="C9705" t="s">
        <v>10795</v>
      </c>
      <c r="D9705">
        <v>1</v>
      </c>
      <c r="E9705">
        <v>535</v>
      </c>
      <c r="F9705">
        <v>22</v>
      </c>
      <c r="G9705">
        <v>8124</v>
      </c>
      <c r="H9705">
        <v>0.77702822510206004</v>
      </c>
      <c r="I9705">
        <v>0.99999999999997702</v>
      </c>
      <c r="J9705">
        <v>0.95041217501583097</v>
      </c>
      <c r="K9705" t="s">
        <v>24828</v>
      </c>
      <c r="L9705">
        <v>1</v>
      </c>
      <c r="M9705" t="s">
        <v>1463</v>
      </c>
      <c r="N9705">
        <v>4.5454545454545497E-2</v>
      </c>
      <c r="O9705">
        <v>1.8691588785046699E-3</v>
      </c>
    </row>
    <row r="9706" spans="1:15">
      <c r="A9706" t="s">
        <v>10796</v>
      </c>
      <c r="B9706" t="s">
        <v>23511</v>
      </c>
      <c r="C9706" t="s">
        <v>10797</v>
      </c>
      <c r="D9706">
        <v>1</v>
      </c>
      <c r="E9706">
        <v>6152</v>
      </c>
      <c r="F9706">
        <v>1</v>
      </c>
      <c r="G9706">
        <v>7804</v>
      </c>
      <c r="H9706">
        <v>0.788313685289595</v>
      </c>
      <c r="I9706">
        <v>0.968912233598893</v>
      </c>
      <c r="J9706">
        <v>0.832812322140707</v>
      </c>
      <c r="K9706" t="s">
        <v>30122</v>
      </c>
      <c r="L9706">
        <v>1</v>
      </c>
      <c r="M9706" t="s">
        <v>5133</v>
      </c>
      <c r="N9706">
        <v>1</v>
      </c>
      <c r="O9706">
        <v>1.6254876462938901E-4</v>
      </c>
    </row>
    <row r="9707" spans="1:15">
      <c r="A9707" t="s">
        <v>10798</v>
      </c>
      <c r="B9707" t="s">
        <v>23511</v>
      </c>
      <c r="C9707" t="s">
        <v>10799</v>
      </c>
      <c r="D9707">
        <v>12</v>
      </c>
      <c r="E9707">
        <v>6152</v>
      </c>
      <c r="F9707">
        <v>12</v>
      </c>
      <c r="G9707">
        <v>7804</v>
      </c>
      <c r="H9707">
        <v>5.7464734204900801E-2</v>
      </c>
      <c r="I9707">
        <v>0.29901707624061702</v>
      </c>
      <c r="J9707">
        <v>0.25701513200912302</v>
      </c>
      <c r="K9707" t="s">
        <v>27313</v>
      </c>
      <c r="L9707">
        <v>12</v>
      </c>
      <c r="M9707" t="s">
        <v>5133</v>
      </c>
      <c r="N9707">
        <v>1</v>
      </c>
      <c r="O9707">
        <v>1.95058517555267E-3</v>
      </c>
    </row>
    <row r="9708" spans="1:15">
      <c r="A9708" t="s">
        <v>10800</v>
      </c>
      <c r="B9708" t="s">
        <v>23511</v>
      </c>
      <c r="C9708" t="s">
        <v>10801</v>
      </c>
      <c r="D9708">
        <v>478</v>
      </c>
      <c r="E9708">
        <v>6152</v>
      </c>
      <c r="F9708">
        <v>547</v>
      </c>
      <c r="G9708">
        <v>7804</v>
      </c>
      <c r="H9708" s="34">
        <v>5.83063303170315E-8</v>
      </c>
      <c r="I9708" s="34">
        <v>2.6092082816871599E-6</v>
      </c>
      <c r="J9708" s="34">
        <v>2.2427013847780701E-6</v>
      </c>
      <c r="K9708" t="s">
        <v>30123</v>
      </c>
      <c r="L9708">
        <v>478</v>
      </c>
      <c r="M9708" t="s">
        <v>5133</v>
      </c>
      <c r="N9708">
        <v>0.87385740402193801</v>
      </c>
      <c r="O9708">
        <v>7.7698309492847895E-2</v>
      </c>
    </row>
    <row r="9709" spans="1:15">
      <c r="A9709" t="s">
        <v>10800</v>
      </c>
      <c r="B9709" t="s">
        <v>23518</v>
      </c>
      <c r="C9709" t="s">
        <v>10801</v>
      </c>
      <c r="D9709">
        <v>33</v>
      </c>
      <c r="E9709">
        <v>787</v>
      </c>
      <c r="F9709">
        <v>501</v>
      </c>
      <c r="G9709">
        <v>7393</v>
      </c>
      <c r="H9709">
        <v>0.99953328509524098</v>
      </c>
      <c r="I9709">
        <v>1</v>
      </c>
      <c r="J9709">
        <v>0.966855260484069</v>
      </c>
      <c r="K9709" t="s">
        <v>30124</v>
      </c>
      <c r="L9709">
        <v>33</v>
      </c>
      <c r="M9709" t="s">
        <v>5133</v>
      </c>
      <c r="N9709">
        <v>6.5868263473053898E-2</v>
      </c>
      <c r="O9709">
        <v>4.1931385006353197E-2</v>
      </c>
    </row>
    <row r="9710" spans="1:15">
      <c r="A9710" t="s">
        <v>10800</v>
      </c>
      <c r="B9710" t="s">
        <v>23513</v>
      </c>
      <c r="C9710" t="s">
        <v>10801</v>
      </c>
      <c r="D9710">
        <v>19</v>
      </c>
      <c r="E9710">
        <v>535</v>
      </c>
      <c r="F9710">
        <v>579</v>
      </c>
      <c r="G9710">
        <v>8124</v>
      </c>
      <c r="H9710">
        <v>0.99990035652647302</v>
      </c>
      <c r="I9710">
        <v>0.99999999999997702</v>
      </c>
      <c r="J9710">
        <v>0.95041217501583097</v>
      </c>
      <c r="K9710" t="s">
        <v>27996</v>
      </c>
      <c r="L9710">
        <v>19</v>
      </c>
      <c r="M9710" t="s">
        <v>5133</v>
      </c>
      <c r="N9710">
        <v>3.2815198618307402E-2</v>
      </c>
      <c r="O9710">
        <v>3.5514018691588801E-2</v>
      </c>
    </row>
    <row r="9711" spans="1:15">
      <c r="A9711" t="s">
        <v>10802</v>
      </c>
      <c r="B9711" t="s">
        <v>23511</v>
      </c>
      <c r="C9711" t="s">
        <v>10803</v>
      </c>
      <c r="D9711">
        <v>8</v>
      </c>
      <c r="E9711">
        <v>6152</v>
      </c>
      <c r="F9711">
        <v>10</v>
      </c>
      <c r="G9711">
        <v>7804</v>
      </c>
      <c r="H9711">
        <v>0.64231594183968699</v>
      </c>
      <c r="I9711">
        <v>0.968912233598893</v>
      </c>
      <c r="J9711">
        <v>0.832812322140707</v>
      </c>
      <c r="K9711" t="s">
        <v>30125</v>
      </c>
      <c r="L9711">
        <v>8</v>
      </c>
      <c r="M9711" t="s">
        <v>5133</v>
      </c>
      <c r="N9711">
        <v>0.8</v>
      </c>
      <c r="O9711">
        <v>1.3003901170351099E-3</v>
      </c>
    </row>
    <row r="9712" spans="1:15">
      <c r="A9712" t="s">
        <v>10802</v>
      </c>
      <c r="B9712" t="s">
        <v>23518</v>
      </c>
      <c r="C9712" t="s">
        <v>10803</v>
      </c>
      <c r="D9712">
        <v>1</v>
      </c>
      <c r="E9712">
        <v>787</v>
      </c>
      <c r="F9712">
        <v>10</v>
      </c>
      <c r="G9712">
        <v>7393</v>
      </c>
      <c r="H9712">
        <v>0.67576236969544701</v>
      </c>
      <c r="I9712">
        <v>1</v>
      </c>
      <c r="J9712">
        <v>0.966855260484069</v>
      </c>
      <c r="K9712" t="s">
        <v>24273</v>
      </c>
      <c r="L9712">
        <v>1</v>
      </c>
      <c r="M9712" t="s">
        <v>5133</v>
      </c>
      <c r="N9712">
        <v>0.1</v>
      </c>
      <c r="O9712">
        <v>1.27064803049555E-3</v>
      </c>
    </row>
    <row r="9713" spans="1:15">
      <c r="A9713" t="s">
        <v>10804</v>
      </c>
      <c r="B9713" t="s">
        <v>23511</v>
      </c>
      <c r="C9713" t="s">
        <v>10805</v>
      </c>
      <c r="D9713">
        <v>3</v>
      </c>
      <c r="E9713">
        <v>6152</v>
      </c>
      <c r="F9713">
        <v>3</v>
      </c>
      <c r="G9713">
        <v>7804</v>
      </c>
      <c r="H9713">
        <v>0.489837867770546</v>
      </c>
      <c r="I9713">
        <v>0.96083957126938102</v>
      </c>
      <c r="J9713">
        <v>0.82587360011061495</v>
      </c>
      <c r="K9713" t="s">
        <v>24842</v>
      </c>
      <c r="L9713">
        <v>3</v>
      </c>
      <c r="M9713" t="s">
        <v>1463</v>
      </c>
      <c r="N9713">
        <v>1</v>
      </c>
      <c r="O9713">
        <v>4.8764629388816603E-4</v>
      </c>
    </row>
    <row r="9714" spans="1:15">
      <c r="A9714" t="s">
        <v>10806</v>
      </c>
      <c r="B9714" t="s">
        <v>23511</v>
      </c>
      <c r="C9714" t="s">
        <v>10807</v>
      </c>
      <c r="D9714">
        <v>14</v>
      </c>
      <c r="E9714">
        <v>6152</v>
      </c>
      <c r="F9714">
        <v>21</v>
      </c>
      <c r="G9714">
        <v>7804</v>
      </c>
      <c r="H9714">
        <v>0.94229810285147897</v>
      </c>
      <c r="I9714">
        <v>1</v>
      </c>
      <c r="J9714">
        <v>0.85953329234717102</v>
      </c>
      <c r="K9714" t="s">
        <v>30126</v>
      </c>
      <c r="L9714">
        <v>14</v>
      </c>
      <c r="M9714" t="s">
        <v>5133</v>
      </c>
      <c r="N9714">
        <v>0.66666666666666696</v>
      </c>
      <c r="O9714">
        <v>2.2756827048114399E-3</v>
      </c>
    </row>
    <row r="9715" spans="1:15">
      <c r="A9715" t="s">
        <v>10806</v>
      </c>
      <c r="B9715" t="s">
        <v>23518</v>
      </c>
      <c r="C9715" t="s">
        <v>10807</v>
      </c>
      <c r="D9715">
        <v>5</v>
      </c>
      <c r="E9715">
        <v>787</v>
      </c>
      <c r="F9715">
        <v>22</v>
      </c>
      <c r="G9715">
        <v>7393</v>
      </c>
      <c r="H9715">
        <v>7.6969245802660999E-2</v>
      </c>
      <c r="I9715">
        <v>0.63266972740240601</v>
      </c>
      <c r="J9715">
        <v>0.61170005408803896</v>
      </c>
      <c r="K9715" t="s">
        <v>29914</v>
      </c>
      <c r="L9715">
        <v>5</v>
      </c>
      <c r="M9715" t="s">
        <v>5133</v>
      </c>
      <c r="N9715">
        <v>0.22727272727272699</v>
      </c>
      <c r="O9715">
        <v>6.35324015247776E-3</v>
      </c>
    </row>
    <row r="9716" spans="1:15">
      <c r="A9716" t="s">
        <v>10806</v>
      </c>
      <c r="B9716" t="s">
        <v>23513</v>
      </c>
      <c r="C9716" t="s">
        <v>10807</v>
      </c>
      <c r="D9716">
        <v>2</v>
      </c>
      <c r="E9716">
        <v>535</v>
      </c>
      <c r="F9716">
        <v>20</v>
      </c>
      <c r="G9716">
        <v>8124</v>
      </c>
      <c r="H9716">
        <v>0.383095126126271</v>
      </c>
      <c r="I9716">
        <v>0.99999999999997702</v>
      </c>
      <c r="J9716">
        <v>0.95041217501583097</v>
      </c>
      <c r="K9716" t="s">
        <v>29912</v>
      </c>
      <c r="L9716">
        <v>2</v>
      </c>
      <c r="M9716" t="s">
        <v>5133</v>
      </c>
      <c r="N9716">
        <v>0.1</v>
      </c>
      <c r="O9716">
        <v>3.7383177570093499E-3</v>
      </c>
    </row>
    <row r="9717" spans="1:15">
      <c r="A9717" t="s">
        <v>10808</v>
      </c>
      <c r="B9717" t="s">
        <v>23511</v>
      </c>
      <c r="C9717" t="s">
        <v>10809</v>
      </c>
      <c r="D9717">
        <v>1</v>
      </c>
      <c r="E9717">
        <v>6152</v>
      </c>
      <c r="F9717">
        <v>4</v>
      </c>
      <c r="G9717">
        <v>7804</v>
      </c>
      <c r="H9717">
        <v>0.99799771163111395</v>
      </c>
      <c r="I9717">
        <v>1</v>
      </c>
      <c r="J9717">
        <v>0.85953329234717102</v>
      </c>
      <c r="K9717" t="s">
        <v>29751</v>
      </c>
      <c r="L9717">
        <v>1</v>
      </c>
      <c r="M9717" t="s">
        <v>5133</v>
      </c>
      <c r="N9717">
        <v>0.25</v>
      </c>
      <c r="O9717">
        <v>1.6254876462938901E-4</v>
      </c>
    </row>
    <row r="9718" spans="1:15">
      <c r="A9718" t="s">
        <v>10808</v>
      </c>
      <c r="B9718" t="s">
        <v>23518</v>
      </c>
      <c r="C9718" t="s">
        <v>10809</v>
      </c>
      <c r="D9718">
        <v>2</v>
      </c>
      <c r="E9718">
        <v>787</v>
      </c>
      <c r="F9718">
        <v>4</v>
      </c>
      <c r="G9718">
        <v>7393</v>
      </c>
      <c r="H9718">
        <v>5.8679954233094203E-2</v>
      </c>
      <c r="I9718">
        <v>0.61178825165478101</v>
      </c>
      <c r="J9718">
        <v>0.59151068941477603</v>
      </c>
      <c r="K9718" t="s">
        <v>29752</v>
      </c>
      <c r="L9718">
        <v>2</v>
      </c>
      <c r="M9718" t="s">
        <v>5133</v>
      </c>
      <c r="N9718">
        <v>0.5</v>
      </c>
      <c r="O9718">
        <v>2.5412960609911099E-3</v>
      </c>
    </row>
    <row r="9719" spans="1:15">
      <c r="A9719" t="s">
        <v>10808</v>
      </c>
      <c r="B9719" t="s">
        <v>23513</v>
      </c>
      <c r="C9719" t="s">
        <v>10809</v>
      </c>
      <c r="D9719">
        <v>1</v>
      </c>
      <c r="E9719">
        <v>535</v>
      </c>
      <c r="F9719">
        <v>4</v>
      </c>
      <c r="G9719">
        <v>8124</v>
      </c>
      <c r="H9719">
        <v>0.23855956797771199</v>
      </c>
      <c r="I9719">
        <v>0.85273230586348503</v>
      </c>
      <c r="J9719">
        <v>0.81044716552199803</v>
      </c>
      <c r="K9719" t="s">
        <v>28618</v>
      </c>
      <c r="L9719">
        <v>1</v>
      </c>
      <c r="M9719" t="s">
        <v>5133</v>
      </c>
      <c r="N9719">
        <v>0.25</v>
      </c>
      <c r="O9719">
        <v>1.8691588785046699E-3</v>
      </c>
    </row>
    <row r="9720" spans="1:15">
      <c r="A9720" t="s">
        <v>10810</v>
      </c>
      <c r="B9720" t="s">
        <v>23511</v>
      </c>
      <c r="C9720" t="s">
        <v>10811</v>
      </c>
      <c r="D9720">
        <v>1</v>
      </c>
      <c r="E9720">
        <v>6152</v>
      </c>
      <c r="F9720">
        <v>1</v>
      </c>
      <c r="G9720">
        <v>7804</v>
      </c>
      <c r="H9720">
        <v>0.788313685289595</v>
      </c>
      <c r="I9720">
        <v>0.968912233598893</v>
      </c>
      <c r="J9720">
        <v>0.832812322140707</v>
      </c>
      <c r="K9720" t="s">
        <v>30127</v>
      </c>
      <c r="L9720">
        <v>1</v>
      </c>
      <c r="M9720" t="s">
        <v>2729</v>
      </c>
      <c r="N9720">
        <v>1</v>
      </c>
      <c r="O9720">
        <v>1.6254876462938901E-4</v>
      </c>
    </row>
    <row r="9721" spans="1:15">
      <c r="A9721" t="s">
        <v>10812</v>
      </c>
      <c r="B9721" t="s">
        <v>23513</v>
      </c>
      <c r="C9721" t="s">
        <v>10813</v>
      </c>
      <c r="D9721">
        <v>1</v>
      </c>
      <c r="E9721">
        <v>535</v>
      </c>
      <c r="F9721">
        <v>1</v>
      </c>
      <c r="G9721">
        <v>8124</v>
      </c>
      <c r="H9721">
        <v>6.5854258985721295E-2</v>
      </c>
      <c r="I9721">
        <v>0.448760549738495</v>
      </c>
      <c r="J9721">
        <v>0.42650749013827299</v>
      </c>
      <c r="K9721" t="s">
        <v>30128</v>
      </c>
      <c r="L9721">
        <v>1</v>
      </c>
      <c r="M9721" t="s">
        <v>5133</v>
      </c>
      <c r="N9721">
        <v>1</v>
      </c>
      <c r="O9721">
        <v>1.8691588785046699E-3</v>
      </c>
    </row>
    <row r="9722" spans="1:15">
      <c r="A9722" t="s">
        <v>10814</v>
      </c>
      <c r="B9722" t="s">
        <v>23518</v>
      </c>
      <c r="C9722" t="s">
        <v>10815</v>
      </c>
      <c r="D9722">
        <v>22</v>
      </c>
      <c r="E9722">
        <v>787</v>
      </c>
      <c r="F9722">
        <v>197</v>
      </c>
      <c r="G9722">
        <v>7393</v>
      </c>
      <c r="H9722">
        <v>0.439393853931625</v>
      </c>
      <c r="I9722">
        <v>1</v>
      </c>
      <c r="J9722">
        <v>0.966855260484069</v>
      </c>
      <c r="K9722" t="s">
        <v>30129</v>
      </c>
      <c r="L9722">
        <v>22</v>
      </c>
      <c r="M9722" t="s">
        <v>5133</v>
      </c>
      <c r="N9722">
        <v>0.111675126903553</v>
      </c>
      <c r="O9722">
        <v>2.7954256670902199E-2</v>
      </c>
    </row>
    <row r="9723" spans="1:15">
      <c r="A9723" t="s">
        <v>10814</v>
      </c>
      <c r="B9723" t="s">
        <v>23513</v>
      </c>
      <c r="C9723" t="s">
        <v>10815</v>
      </c>
      <c r="D9723">
        <v>15</v>
      </c>
      <c r="E9723">
        <v>535</v>
      </c>
      <c r="F9723">
        <v>219</v>
      </c>
      <c r="G9723">
        <v>8124</v>
      </c>
      <c r="H9723">
        <v>0.476235052304952</v>
      </c>
      <c r="I9723">
        <v>0.99999999999997702</v>
      </c>
      <c r="J9723">
        <v>0.95041217501583097</v>
      </c>
      <c r="K9723" t="s">
        <v>30130</v>
      </c>
      <c r="L9723">
        <v>15</v>
      </c>
      <c r="M9723" t="s">
        <v>5133</v>
      </c>
      <c r="N9723">
        <v>6.8493150684931503E-2</v>
      </c>
      <c r="O9723">
        <v>2.80373831775701E-2</v>
      </c>
    </row>
    <row r="9724" spans="1:15">
      <c r="A9724" t="s">
        <v>10814</v>
      </c>
      <c r="B9724" t="s">
        <v>23511</v>
      </c>
      <c r="C9724" t="s">
        <v>10815</v>
      </c>
      <c r="D9724">
        <v>170</v>
      </c>
      <c r="E9724">
        <v>6152</v>
      </c>
      <c r="F9724">
        <v>210</v>
      </c>
      <c r="G9724">
        <v>7804</v>
      </c>
      <c r="H9724">
        <v>0.25190349441128401</v>
      </c>
      <c r="I9724">
        <v>0.73502960950773299</v>
      </c>
      <c r="J9724">
        <v>0.63178242023283704</v>
      </c>
      <c r="K9724" t="s">
        <v>30131</v>
      </c>
      <c r="L9724">
        <v>170</v>
      </c>
      <c r="M9724" t="s">
        <v>5133</v>
      </c>
      <c r="N9724">
        <v>0.80952380952380998</v>
      </c>
      <c r="O9724">
        <v>2.7633289986996101E-2</v>
      </c>
    </row>
    <row r="9725" spans="1:15">
      <c r="A9725" t="s">
        <v>10816</v>
      </c>
      <c r="B9725" t="s">
        <v>23518</v>
      </c>
      <c r="C9725" t="s">
        <v>10817</v>
      </c>
      <c r="D9725">
        <v>10</v>
      </c>
      <c r="E9725">
        <v>787</v>
      </c>
      <c r="F9725">
        <v>56</v>
      </c>
      <c r="G9725">
        <v>7393</v>
      </c>
      <c r="H9725">
        <v>6.9031588580987902E-2</v>
      </c>
      <c r="I9725">
        <v>0.63266972740240601</v>
      </c>
      <c r="J9725">
        <v>0.61170005408803896</v>
      </c>
      <c r="K9725" t="s">
        <v>30132</v>
      </c>
      <c r="L9725">
        <v>10</v>
      </c>
      <c r="M9725" t="s">
        <v>5133</v>
      </c>
      <c r="N9725">
        <v>0.17857142857142899</v>
      </c>
      <c r="O9725">
        <v>1.2706480304955499E-2</v>
      </c>
    </row>
    <row r="9726" spans="1:15">
      <c r="A9726" t="s">
        <v>10816</v>
      </c>
      <c r="B9726" t="s">
        <v>23511</v>
      </c>
      <c r="C9726" t="s">
        <v>10817</v>
      </c>
      <c r="D9726">
        <v>47</v>
      </c>
      <c r="E9726">
        <v>6152</v>
      </c>
      <c r="F9726">
        <v>60</v>
      </c>
      <c r="G9726">
        <v>7804</v>
      </c>
      <c r="H9726">
        <v>0.61076703544390099</v>
      </c>
      <c r="I9726">
        <v>0.968912233598893</v>
      </c>
      <c r="J9726">
        <v>0.832812322140707</v>
      </c>
      <c r="K9726" t="s">
        <v>30133</v>
      </c>
      <c r="L9726">
        <v>47</v>
      </c>
      <c r="M9726" t="s">
        <v>5133</v>
      </c>
      <c r="N9726">
        <v>0.78333333333333299</v>
      </c>
      <c r="O9726">
        <v>7.6397919375812704E-3</v>
      </c>
    </row>
    <row r="9727" spans="1:15">
      <c r="A9727" t="s">
        <v>10816</v>
      </c>
      <c r="B9727" t="s">
        <v>23513</v>
      </c>
      <c r="C9727" t="s">
        <v>10817</v>
      </c>
      <c r="D9727">
        <v>2</v>
      </c>
      <c r="E9727">
        <v>535</v>
      </c>
      <c r="F9727">
        <v>60</v>
      </c>
      <c r="G9727">
        <v>8124</v>
      </c>
      <c r="H9727">
        <v>0.91302328635553898</v>
      </c>
      <c r="I9727">
        <v>0.99999999999997702</v>
      </c>
      <c r="J9727">
        <v>0.95041217501583097</v>
      </c>
      <c r="K9727" t="s">
        <v>28655</v>
      </c>
      <c r="L9727">
        <v>2</v>
      </c>
      <c r="M9727" t="s">
        <v>5133</v>
      </c>
      <c r="N9727">
        <v>3.3333333333333298E-2</v>
      </c>
      <c r="O9727">
        <v>3.7383177570093499E-3</v>
      </c>
    </row>
    <row r="9728" spans="1:15">
      <c r="A9728" t="s">
        <v>10818</v>
      </c>
      <c r="B9728" t="s">
        <v>23513</v>
      </c>
      <c r="C9728" t="s">
        <v>10819</v>
      </c>
      <c r="D9728">
        <v>9</v>
      </c>
      <c r="E9728">
        <v>535</v>
      </c>
      <c r="F9728">
        <v>98</v>
      </c>
      <c r="G9728">
        <v>8124</v>
      </c>
      <c r="H9728">
        <v>0.19546874662961899</v>
      </c>
      <c r="I9728">
        <v>0.78986883983731104</v>
      </c>
      <c r="J9728">
        <v>0.75070096204702697</v>
      </c>
      <c r="K9728" t="s">
        <v>30134</v>
      </c>
      <c r="L9728">
        <v>9</v>
      </c>
      <c r="M9728" t="s">
        <v>5133</v>
      </c>
      <c r="N9728">
        <v>9.1836734693877597E-2</v>
      </c>
      <c r="O9728">
        <v>1.6822429906542102E-2</v>
      </c>
    </row>
    <row r="9729" spans="1:15">
      <c r="A9729" t="s">
        <v>10818</v>
      </c>
      <c r="B9729" t="s">
        <v>23511</v>
      </c>
      <c r="C9729" t="s">
        <v>10819</v>
      </c>
      <c r="D9729">
        <v>72</v>
      </c>
      <c r="E9729">
        <v>6152</v>
      </c>
      <c r="F9729">
        <v>89</v>
      </c>
      <c r="G9729">
        <v>7804</v>
      </c>
      <c r="H9729">
        <v>0.371621024194978</v>
      </c>
      <c r="I9729">
        <v>0.90829480295553899</v>
      </c>
      <c r="J9729">
        <v>0.78070962240619901</v>
      </c>
      <c r="K9729" t="s">
        <v>30135</v>
      </c>
      <c r="L9729">
        <v>72</v>
      </c>
      <c r="M9729" t="s">
        <v>5133</v>
      </c>
      <c r="N9729">
        <v>0.80898876404494402</v>
      </c>
      <c r="O9729">
        <v>1.1703511053316001E-2</v>
      </c>
    </row>
    <row r="9730" spans="1:15">
      <c r="A9730" t="s">
        <v>10818</v>
      </c>
      <c r="B9730" t="s">
        <v>23518</v>
      </c>
      <c r="C9730" t="s">
        <v>10819</v>
      </c>
      <c r="D9730">
        <v>6</v>
      </c>
      <c r="E9730">
        <v>787</v>
      </c>
      <c r="F9730">
        <v>80</v>
      </c>
      <c r="G9730">
        <v>7393</v>
      </c>
      <c r="H9730">
        <v>0.86747631971289996</v>
      </c>
      <c r="I9730">
        <v>1</v>
      </c>
      <c r="J9730">
        <v>0.966855260484069</v>
      </c>
      <c r="K9730" t="s">
        <v>30136</v>
      </c>
      <c r="L9730">
        <v>6</v>
      </c>
      <c r="M9730" t="s">
        <v>5133</v>
      </c>
      <c r="N9730">
        <v>7.4999999999999997E-2</v>
      </c>
      <c r="O9730">
        <v>7.6238881829733202E-3</v>
      </c>
    </row>
    <row r="9731" spans="1:15">
      <c r="A9731" t="s">
        <v>10820</v>
      </c>
      <c r="B9731" t="s">
        <v>23513</v>
      </c>
      <c r="C9731" t="s">
        <v>10821</v>
      </c>
      <c r="D9731">
        <v>1</v>
      </c>
      <c r="E9731">
        <v>535</v>
      </c>
      <c r="F9731">
        <v>2</v>
      </c>
      <c r="G9731">
        <v>8124</v>
      </c>
      <c r="H9731">
        <v>0.12737930779067499</v>
      </c>
      <c r="I9731">
        <v>0.64703075560747003</v>
      </c>
      <c r="J9731">
        <v>0.614945907739046</v>
      </c>
      <c r="K9731" t="s">
        <v>30137</v>
      </c>
      <c r="L9731">
        <v>1</v>
      </c>
      <c r="M9731" t="s">
        <v>5133</v>
      </c>
      <c r="N9731">
        <v>0.5</v>
      </c>
      <c r="O9731">
        <v>1.8691588785046699E-3</v>
      </c>
    </row>
    <row r="9732" spans="1:15">
      <c r="A9732" t="s">
        <v>10820</v>
      </c>
      <c r="B9732" t="s">
        <v>23518</v>
      </c>
      <c r="C9732" t="s">
        <v>10821</v>
      </c>
      <c r="D9732">
        <v>1</v>
      </c>
      <c r="E9732">
        <v>787</v>
      </c>
      <c r="F9732">
        <v>2</v>
      </c>
      <c r="G9732">
        <v>7393</v>
      </c>
      <c r="H9732">
        <v>0.20158492765181499</v>
      </c>
      <c r="I9732">
        <v>0.83876007220319604</v>
      </c>
      <c r="J9732">
        <v>0.81095958809365798</v>
      </c>
      <c r="K9732" t="s">
        <v>30138</v>
      </c>
      <c r="L9732">
        <v>1</v>
      </c>
      <c r="M9732" t="s">
        <v>5133</v>
      </c>
      <c r="N9732">
        <v>0.5</v>
      </c>
      <c r="O9732">
        <v>1.27064803049555E-3</v>
      </c>
    </row>
    <row r="9733" spans="1:15">
      <c r="A9733" t="s">
        <v>10822</v>
      </c>
      <c r="B9733" t="s">
        <v>23511</v>
      </c>
      <c r="C9733" t="s">
        <v>10823</v>
      </c>
      <c r="D9733">
        <v>4</v>
      </c>
      <c r="E9733">
        <v>6152</v>
      </c>
      <c r="F9733">
        <v>5</v>
      </c>
      <c r="G9733">
        <v>7804</v>
      </c>
      <c r="H9733">
        <v>0.71320711691885297</v>
      </c>
      <c r="I9733">
        <v>0.968912233598893</v>
      </c>
      <c r="J9733">
        <v>0.832812322140707</v>
      </c>
      <c r="K9733" t="s">
        <v>30139</v>
      </c>
      <c r="L9733">
        <v>4</v>
      </c>
      <c r="M9733" t="s">
        <v>2729</v>
      </c>
      <c r="N9733">
        <v>0.8</v>
      </c>
      <c r="O9733">
        <v>6.5019505851755496E-4</v>
      </c>
    </row>
    <row r="9734" spans="1:15">
      <c r="A9734" t="s">
        <v>10822</v>
      </c>
      <c r="B9734" t="s">
        <v>23518</v>
      </c>
      <c r="C9734" t="s">
        <v>10823</v>
      </c>
      <c r="D9734">
        <v>1</v>
      </c>
      <c r="E9734">
        <v>787</v>
      </c>
      <c r="F9734">
        <v>5</v>
      </c>
      <c r="G9734">
        <v>7393</v>
      </c>
      <c r="H9734">
        <v>0.430466464429208</v>
      </c>
      <c r="I9734">
        <v>1</v>
      </c>
      <c r="J9734">
        <v>0.966855260484069</v>
      </c>
      <c r="K9734" t="s">
        <v>25536</v>
      </c>
      <c r="L9734">
        <v>1</v>
      </c>
      <c r="M9734" t="s">
        <v>2729</v>
      </c>
      <c r="N9734">
        <v>0.2</v>
      </c>
      <c r="O9734">
        <v>1.27064803049555E-3</v>
      </c>
    </row>
    <row r="9735" spans="1:15">
      <c r="A9735" t="s">
        <v>10824</v>
      </c>
      <c r="B9735" t="s">
        <v>23518</v>
      </c>
      <c r="C9735" t="s">
        <v>10825</v>
      </c>
      <c r="D9735">
        <v>1</v>
      </c>
      <c r="E9735">
        <v>787</v>
      </c>
      <c r="F9735">
        <v>4</v>
      </c>
      <c r="G9735">
        <v>7393</v>
      </c>
      <c r="H9735">
        <v>0.362574478289521</v>
      </c>
      <c r="I9735">
        <v>1</v>
      </c>
      <c r="J9735">
        <v>0.966855260484069</v>
      </c>
      <c r="K9735" t="s">
        <v>25536</v>
      </c>
      <c r="L9735">
        <v>1</v>
      </c>
      <c r="M9735" t="s">
        <v>2729</v>
      </c>
      <c r="N9735">
        <v>0.25</v>
      </c>
      <c r="O9735">
        <v>1.27064803049555E-3</v>
      </c>
    </row>
    <row r="9736" spans="1:15">
      <c r="A9736" t="s">
        <v>10824</v>
      </c>
      <c r="B9736" t="s">
        <v>23511</v>
      </c>
      <c r="C9736" t="s">
        <v>10825</v>
      </c>
      <c r="D9736">
        <v>3</v>
      </c>
      <c r="E9736">
        <v>6152</v>
      </c>
      <c r="F9736">
        <v>4</v>
      </c>
      <c r="G9736">
        <v>7804</v>
      </c>
      <c r="H9736">
        <v>0.80103341611958101</v>
      </c>
      <c r="I9736">
        <v>0.968912233598893</v>
      </c>
      <c r="J9736">
        <v>0.832812322140707</v>
      </c>
      <c r="K9736" t="s">
        <v>30140</v>
      </c>
      <c r="L9736">
        <v>3</v>
      </c>
      <c r="M9736" t="s">
        <v>2729</v>
      </c>
      <c r="N9736">
        <v>0.75</v>
      </c>
      <c r="O9736">
        <v>4.8764629388816603E-4</v>
      </c>
    </row>
    <row r="9737" spans="1:15">
      <c r="A9737" t="s">
        <v>10826</v>
      </c>
      <c r="B9737" t="s">
        <v>23511</v>
      </c>
      <c r="C9737" t="s">
        <v>10827</v>
      </c>
      <c r="D9737">
        <v>2</v>
      </c>
      <c r="E9737">
        <v>6152</v>
      </c>
      <c r="F9737">
        <v>6</v>
      </c>
      <c r="G9737">
        <v>7804</v>
      </c>
      <c r="H9737">
        <v>0.99790841233866701</v>
      </c>
      <c r="I9737">
        <v>1</v>
      </c>
      <c r="J9737">
        <v>0.85953329234717102</v>
      </c>
      <c r="K9737" t="s">
        <v>30141</v>
      </c>
      <c r="L9737">
        <v>2</v>
      </c>
      <c r="M9737" t="s">
        <v>2729</v>
      </c>
      <c r="N9737">
        <v>0.33333333333333298</v>
      </c>
      <c r="O9737">
        <v>3.2509752925877802E-4</v>
      </c>
    </row>
    <row r="9738" spans="1:15">
      <c r="A9738" t="s">
        <v>10826</v>
      </c>
      <c r="B9738" t="s">
        <v>23518</v>
      </c>
      <c r="C9738" t="s">
        <v>10827</v>
      </c>
      <c r="D9738">
        <v>3</v>
      </c>
      <c r="E9738">
        <v>787</v>
      </c>
      <c r="F9738">
        <v>5</v>
      </c>
      <c r="G9738">
        <v>7393</v>
      </c>
      <c r="H9738">
        <v>1.01900849865754E-2</v>
      </c>
      <c r="I9738">
        <v>0.24323860088996599</v>
      </c>
      <c r="J9738">
        <v>0.235176520823249</v>
      </c>
      <c r="K9738" t="s">
        <v>23719</v>
      </c>
      <c r="L9738">
        <v>3</v>
      </c>
      <c r="M9738" t="s">
        <v>2729</v>
      </c>
      <c r="N9738">
        <v>0.6</v>
      </c>
      <c r="O9738">
        <v>3.8119440914866601E-3</v>
      </c>
    </row>
    <row r="9739" spans="1:15">
      <c r="A9739" t="s">
        <v>10828</v>
      </c>
      <c r="B9739" t="s">
        <v>23511</v>
      </c>
      <c r="C9739" t="s">
        <v>10829</v>
      </c>
      <c r="D9739">
        <v>1</v>
      </c>
      <c r="E9739">
        <v>6152</v>
      </c>
      <c r="F9739">
        <v>1</v>
      </c>
      <c r="G9739">
        <v>7804</v>
      </c>
      <c r="H9739">
        <v>0.788313685289595</v>
      </c>
      <c r="I9739">
        <v>0.968912233598893</v>
      </c>
      <c r="J9739">
        <v>0.832812322140707</v>
      </c>
      <c r="K9739" t="s">
        <v>27229</v>
      </c>
      <c r="L9739">
        <v>1</v>
      </c>
      <c r="M9739" t="s">
        <v>5133</v>
      </c>
      <c r="N9739">
        <v>1</v>
      </c>
      <c r="O9739">
        <v>1.6254876462938901E-4</v>
      </c>
    </row>
    <row r="9740" spans="1:15">
      <c r="A9740" t="s">
        <v>10830</v>
      </c>
      <c r="B9740" t="s">
        <v>23513</v>
      </c>
      <c r="C9740" t="s">
        <v>10831</v>
      </c>
      <c r="D9740">
        <v>2</v>
      </c>
      <c r="E9740">
        <v>535</v>
      </c>
      <c r="F9740">
        <v>55</v>
      </c>
      <c r="G9740">
        <v>8124</v>
      </c>
      <c r="H9740">
        <v>0.88575654288720795</v>
      </c>
      <c r="I9740">
        <v>0.99999999999997702</v>
      </c>
      <c r="J9740">
        <v>0.95041217501583097</v>
      </c>
      <c r="K9740" t="s">
        <v>27551</v>
      </c>
      <c r="L9740">
        <v>2</v>
      </c>
      <c r="M9740" t="s">
        <v>5133</v>
      </c>
      <c r="N9740">
        <v>3.6363636363636397E-2</v>
      </c>
      <c r="O9740">
        <v>3.7383177570093499E-3</v>
      </c>
    </row>
    <row r="9741" spans="1:15">
      <c r="A9741" t="s">
        <v>10830</v>
      </c>
      <c r="B9741" t="s">
        <v>23511</v>
      </c>
      <c r="C9741" t="s">
        <v>10831</v>
      </c>
      <c r="D9741">
        <v>46</v>
      </c>
      <c r="E9741">
        <v>6152</v>
      </c>
      <c r="F9741">
        <v>51</v>
      </c>
      <c r="G9741">
        <v>7804</v>
      </c>
      <c r="H9741">
        <v>2.7066106044426001E-2</v>
      </c>
      <c r="I9741">
        <v>0.17943825859082399</v>
      </c>
      <c r="J9741">
        <v>0.154233157179614</v>
      </c>
      <c r="K9741" t="s">
        <v>30142</v>
      </c>
      <c r="L9741">
        <v>46</v>
      </c>
      <c r="M9741" t="s">
        <v>5133</v>
      </c>
      <c r="N9741">
        <v>0.90196078431372595</v>
      </c>
      <c r="O9741">
        <v>7.4772431729518904E-3</v>
      </c>
    </row>
    <row r="9742" spans="1:15">
      <c r="A9742" t="s">
        <v>10830</v>
      </c>
      <c r="B9742" t="s">
        <v>23518</v>
      </c>
      <c r="C9742" t="s">
        <v>10831</v>
      </c>
      <c r="D9742">
        <v>2</v>
      </c>
      <c r="E9742">
        <v>787</v>
      </c>
      <c r="F9742">
        <v>49</v>
      </c>
      <c r="G9742">
        <v>7393</v>
      </c>
      <c r="H9742">
        <v>0.97282846821279301</v>
      </c>
      <c r="I9742">
        <v>1</v>
      </c>
      <c r="J9742">
        <v>0.966855260484069</v>
      </c>
      <c r="K9742" t="s">
        <v>27550</v>
      </c>
      <c r="L9742">
        <v>2</v>
      </c>
      <c r="M9742" t="s">
        <v>5133</v>
      </c>
      <c r="N9742">
        <v>4.08163265306122E-2</v>
      </c>
      <c r="O9742">
        <v>2.5412960609911099E-3</v>
      </c>
    </row>
    <row r="9743" spans="1:15">
      <c r="A9743" t="s">
        <v>10832</v>
      </c>
      <c r="B9743" t="s">
        <v>23511</v>
      </c>
      <c r="C9743" t="s">
        <v>10833</v>
      </c>
      <c r="D9743">
        <v>4</v>
      </c>
      <c r="E9743">
        <v>6152</v>
      </c>
      <c r="F9743">
        <v>7</v>
      </c>
      <c r="G9743">
        <v>7804</v>
      </c>
      <c r="H9743">
        <v>0.95957928989840302</v>
      </c>
      <c r="I9743">
        <v>1</v>
      </c>
      <c r="J9743">
        <v>0.85953329234717102</v>
      </c>
      <c r="K9743" t="s">
        <v>30143</v>
      </c>
      <c r="L9743">
        <v>4</v>
      </c>
      <c r="M9743" t="s">
        <v>5133</v>
      </c>
      <c r="N9743">
        <v>0.57142857142857095</v>
      </c>
      <c r="O9743">
        <v>6.5019505851755496E-4</v>
      </c>
    </row>
    <row r="9744" spans="1:15">
      <c r="A9744" t="s">
        <v>10832</v>
      </c>
      <c r="B9744" t="s">
        <v>23513</v>
      </c>
      <c r="C9744" t="s">
        <v>10833</v>
      </c>
      <c r="D9744">
        <v>5</v>
      </c>
      <c r="E9744">
        <v>535</v>
      </c>
      <c r="F9744">
        <v>9</v>
      </c>
      <c r="G9744">
        <v>8124</v>
      </c>
      <c r="H9744">
        <v>1.2267276638176699E-4</v>
      </c>
      <c r="I9744">
        <v>6.2084387863943196E-3</v>
      </c>
      <c r="J9744">
        <v>5.90057581042981E-3</v>
      </c>
      <c r="K9744" t="s">
        <v>24076</v>
      </c>
      <c r="L9744">
        <v>5</v>
      </c>
      <c r="M9744" t="s">
        <v>5133</v>
      </c>
      <c r="N9744">
        <v>0.55555555555555602</v>
      </c>
      <c r="O9744">
        <v>9.3457943925233603E-3</v>
      </c>
    </row>
    <row r="9745" spans="1:15">
      <c r="A9745" t="s">
        <v>10834</v>
      </c>
      <c r="B9745" t="s">
        <v>23511</v>
      </c>
      <c r="C9745" t="s">
        <v>10835</v>
      </c>
      <c r="D9745">
        <v>2</v>
      </c>
      <c r="E9745">
        <v>6152</v>
      </c>
      <c r="F9745">
        <v>2</v>
      </c>
      <c r="G9745">
        <v>7804</v>
      </c>
      <c r="H9745">
        <v>0.62141708038142995</v>
      </c>
      <c r="I9745">
        <v>0.968912233598893</v>
      </c>
      <c r="J9745">
        <v>0.832812322140707</v>
      </c>
      <c r="K9745" t="s">
        <v>24551</v>
      </c>
      <c r="L9745">
        <v>2</v>
      </c>
      <c r="M9745" t="s">
        <v>5133</v>
      </c>
      <c r="N9745">
        <v>1</v>
      </c>
      <c r="O9745">
        <v>3.2509752925877802E-4</v>
      </c>
    </row>
    <row r="9746" spans="1:15">
      <c r="A9746" t="s">
        <v>10836</v>
      </c>
      <c r="B9746" t="s">
        <v>23511</v>
      </c>
      <c r="C9746" t="s">
        <v>10837</v>
      </c>
      <c r="D9746">
        <v>2</v>
      </c>
      <c r="E9746">
        <v>6152</v>
      </c>
      <c r="F9746">
        <v>2</v>
      </c>
      <c r="G9746">
        <v>7804</v>
      </c>
      <c r="H9746">
        <v>0.62141708038142995</v>
      </c>
      <c r="I9746">
        <v>0.968912233598893</v>
      </c>
      <c r="J9746">
        <v>0.832812322140707</v>
      </c>
      <c r="K9746" t="s">
        <v>24551</v>
      </c>
      <c r="L9746">
        <v>2</v>
      </c>
      <c r="M9746" t="s">
        <v>5133</v>
      </c>
      <c r="N9746">
        <v>1</v>
      </c>
      <c r="O9746">
        <v>3.2509752925877802E-4</v>
      </c>
    </row>
    <row r="9747" spans="1:15">
      <c r="A9747" t="s">
        <v>10838</v>
      </c>
      <c r="B9747" t="s">
        <v>23511</v>
      </c>
      <c r="C9747" t="s">
        <v>10839</v>
      </c>
      <c r="D9747">
        <v>9</v>
      </c>
      <c r="E9747">
        <v>6152</v>
      </c>
      <c r="F9747">
        <v>12</v>
      </c>
      <c r="G9747">
        <v>7804</v>
      </c>
      <c r="H9747">
        <v>0.76277084557059505</v>
      </c>
      <c r="I9747">
        <v>0.968912233598893</v>
      </c>
      <c r="J9747">
        <v>0.832812322140707</v>
      </c>
      <c r="K9747" t="s">
        <v>30144</v>
      </c>
      <c r="L9747">
        <v>9</v>
      </c>
      <c r="M9747" t="s">
        <v>5133</v>
      </c>
      <c r="N9747">
        <v>0.75</v>
      </c>
      <c r="O9747">
        <v>1.4629388816645001E-3</v>
      </c>
    </row>
    <row r="9748" spans="1:15">
      <c r="A9748" t="s">
        <v>10838</v>
      </c>
      <c r="B9748" t="s">
        <v>23518</v>
      </c>
      <c r="C9748" t="s">
        <v>10839</v>
      </c>
      <c r="D9748">
        <v>3</v>
      </c>
      <c r="E9748">
        <v>787</v>
      </c>
      <c r="F9748">
        <v>13</v>
      </c>
      <c r="G9748">
        <v>7393</v>
      </c>
      <c r="H9748">
        <v>0.15356613518559101</v>
      </c>
      <c r="I9748">
        <v>0.80479121538689102</v>
      </c>
      <c r="J9748">
        <v>0.77811662018818395</v>
      </c>
      <c r="K9748" t="s">
        <v>25486</v>
      </c>
      <c r="L9748">
        <v>3</v>
      </c>
      <c r="M9748" t="s">
        <v>5133</v>
      </c>
      <c r="N9748">
        <v>0.230769230769231</v>
      </c>
      <c r="O9748">
        <v>3.8119440914866601E-3</v>
      </c>
    </row>
    <row r="9749" spans="1:15">
      <c r="A9749" t="s">
        <v>10840</v>
      </c>
      <c r="B9749" t="s">
        <v>23511</v>
      </c>
      <c r="C9749" t="s">
        <v>10841</v>
      </c>
      <c r="D9749">
        <v>5</v>
      </c>
      <c r="E9749">
        <v>6152</v>
      </c>
      <c r="F9749">
        <v>5</v>
      </c>
      <c r="G9749">
        <v>7804</v>
      </c>
      <c r="H9749">
        <v>0.30433074367137097</v>
      </c>
      <c r="I9749">
        <v>0.81020448119108801</v>
      </c>
      <c r="J9749">
        <v>0.69639772519260701</v>
      </c>
      <c r="K9749" t="s">
        <v>30145</v>
      </c>
      <c r="L9749">
        <v>5</v>
      </c>
      <c r="M9749" t="s">
        <v>5133</v>
      </c>
      <c r="N9749">
        <v>1</v>
      </c>
      <c r="O9749">
        <v>8.1274382314694405E-4</v>
      </c>
    </row>
    <row r="9750" spans="1:15">
      <c r="A9750" t="s">
        <v>10842</v>
      </c>
      <c r="B9750" t="s">
        <v>23511</v>
      </c>
      <c r="C9750" t="s">
        <v>10843</v>
      </c>
      <c r="D9750">
        <v>3</v>
      </c>
      <c r="E9750">
        <v>6152</v>
      </c>
      <c r="F9750">
        <v>3</v>
      </c>
      <c r="G9750">
        <v>7804</v>
      </c>
      <c r="H9750">
        <v>0.489837867770546</v>
      </c>
      <c r="I9750">
        <v>0.96083957126938102</v>
      </c>
      <c r="J9750">
        <v>0.82587360011061495</v>
      </c>
      <c r="K9750" t="s">
        <v>30146</v>
      </c>
      <c r="L9750">
        <v>3</v>
      </c>
      <c r="M9750" t="s">
        <v>5133</v>
      </c>
      <c r="N9750">
        <v>1</v>
      </c>
      <c r="O9750">
        <v>4.8764629388816603E-4</v>
      </c>
    </row>
    <row r="9751" spans="1:15">
      <c r="A9751" t="s">
        <v>10844</v>
      </c>
      <c r="B9751" t="s">
        <v>23518</v>
      </c>
      <c r="C9751" t="s">
        <v>10845</v>
      </c>
      <c r="D9751">
        <v>5</v>
      </c>
      <c r="E9751">
        <v>787</v>
      </c>
      <c r="F9751">
        <v>94</v>
      </c>
      <c r="G9751">
        <v>7393</v>
      </c>
      <c r="H9751">
        <v>0.97736658603179605</v>
      </c>
      <c r="I9751">
        <v>1</v>
      </c>
      <c r="J9751">
        <v>0.966855260484069</v>
      </c>
      <c r="K9751" t="s">
        <v>26303</v>
      </c>
      <c r="L9751">
        <v>5</v>
      </c>
      <c r="M9751" t="s">
        <v>5133</v>
      </c>
      <c r="N9751">
        <v>5.31914893617021E-2</v>
      </c>
      <c r="O9751">
        <v>6.35324015247776E-3</v>
      </c>
    </row>
    <row r="9752" spans="1:15">
      <c r="A9752" t="s">
        <v>10844</v>
      </c>
      <c r="B9752" t="s">
        <v>23513</v>
      </c>
      <c r="C9752" t="s">
        <v>10845</v>
      </c>
      <c r="D9752">
        <v>2</v>
      </c>
      <c r="E9752">
        <v>535</v>
      </c>
      <c r="F9752">
        <v>102</v>
      </c>
      <c r="G9752">
        <v>8124</v>
      </c>
      <c r="H9752">
        <v>0.99239421969220198</v>
      </c>
      <c r="I9752">
        <v>0.99999999999997702</v>
      </c>
      <c r="J9752">
        <v>0.95041217501583097</v>
      </c>
      <c r="K9752" t="s">
        <v>30147</v>
      </c>
      <c r="L9752">
        <v>2</v>
      </c>
      <c r="M9752" t="s">
        <v>5133</v>
      </c>
      <c r="N9752">
        <v>1.9607843137254902E-2</v>
      </c>
      <c r="O9752">
        <v>3.7383177570093499E-3</v>
      </c>
    </row>
    <row r="9753" spans="1:15">
      <c r="A9753" t="s">
        <v>10844</v>
      </c>
      <c r="B9753" t="s">
        <v>23511</v>
      </c>
      <c r="C9753" t="s">
        <v>10845</v>
      </c>
      <c r="D9753">
        <v>90</v>
      </c>
      <c r="E9753">
        <v>6152</v>
      </c>
      <c r="F9753">
        <v>101</v>
      </c>
      <c r="G9753">
        <v>7804</v>
      </c>
      <c r="H9753">
        <v>5.0691545042105901E-3</v>
      </c>
      <c r="I9753">
        <v>5.0055994076181803E-2</v>
      </c>
      <c r="J9753">
        <v>4.3024793390011001E-2</v>
      </c>
      <c r="K9753" t="s">
        <v>30148</v>
      </c>
      <c r="L9753">
        <v>90</v>
      </c>
      <c r="M9753" t="s">
        <v>5133</v>
      </c>
      <c r="N9753">
        <v>0.89108910891089099</v>
      </c>
      <c r="O9753">
        <v>1.4629388816645E-2</v>
      </c>
    </row>
    <row r="9754" spans="1:15">
      <c r="A9754" t="s">
        <v>10846</v>
      </c>
      <c r="B9754" t="s">
        <v>23513</v>
      </c>
      <c r="C9754" t="s">
        <v>10847</v>
      </c>
      <c r="D9754">
        <v>2</v>
      </c>
      <c r="E9754">
        <v>535</v>
      </c>
      <c r="F9754">
        <v>142</v>
      </c>
      <c r="G9754">
        <v>8124</v>
      </c>
      <c r="H9754">
        <v>0.99935447777629305</v>
      </c>
      <c r="I9754">
        <v>0.99999999999997702</v>
      </c>
      <c r="J9754">
        <v>0.95041217501583097</v>
      </c>
      <c r="K9754" t="s">
        <v>30147</v>
      </c>
      <c r="L9754">
        <v>2</v>
      </c>
      <c r="M9754" t="s">
        <v>5133</v>
      </c>
      <c r="N9754">
        <v>1.4084507042253501E-2</v>
      </c>
      <c r="O9754">
        <v>3.7383177570093499E-3</v>
      </c>
    </row>
    <row r="9755" spans="1:15">
      <c r="A9755" t="s">
        <v>10846</v>
      </c>
      <c r="B9755" t="s">
        <v>23518</v>
      </c>
      <c r="C9755" t="s">
        <v>10847</v>
      </c>
      <c r="D9755">
        <v>7</v>
      </c>
      <c r="E9755">
        <v>787</v>
      </c>
      <c r="F9755">
        <v>132</v>
      </c>
      <c r="G9755">
        <v>7393</v>
      </c>
      <c r="H9755">
        <v>0.99014045348790902</v>
      </c>
      <c r="I9755">
        <v>1</v>
      </c>
      <c r="J9755">
        <v>0.966855260484069</v>
      </c>
      <c r="K9755" t="s">
        <v>30149</v>
      </c>
      <c r="L9755">
        <v>7</v>
      </c>
      <c r="M9755" t="s">
        <v>5133</v>
      </c>
      <c r="N9755">
        <v>5.3030303030302997E-2</v>
      </c>
      <c r="O9755">
        <v>8.8945362134688708E-3</v>
      </c>
    </row>
    <row r="9756" spans="1:15">
      <c r="A9756" t="s">
        <v>10846</v>
      </c>
      <c r="B9756" t="s">
        <v>23511</v>
      </c>
      <c r="C9756" t="s">
        <v>10847</v>
      </c>
      <c r="D9756">
        <v>128</v>
      </c>
      <c r="E9756">
        <v>6152</v>
      </c>
      <c r="F9756">
        <v>142</v>
      </c>
      <c r="G9756">
        <v>7804</v>
      </c>
      <c r="H9756">
        <v>2.5595190673927099E-4</v>
      </c>
      <c r="I9756">
        <v>4.2927538702693798E-3</v>
      </c>
      <c r="J9756">
        <v>3.6897648673487001E-3</v>
      </c>
      <c r="K9756" t="s">
        <v>30150</v>
      </c>
      <c r="L9756">
        <v>128</v>
      </c>
      <c r="M9756" t="s">
        <v>5133</v>
      </c>
      <c r="N9756">
        <v>0.90140845070422504</v>
      </c>
      <c r="O9756">
        <v>2.08062418725618E-2</v>
      </c>
    </row>
    <row r="9757" spans="1:15">
      <c r="A9757" t="s">
        <v>10848</v>
      </c>
      <c r="B9757" t="s">
        <v>23518</v>
      </c>
      <c r="C9757" t="s">
        <v>10849</v>
      </c>
      <c r="D9757">
        <v>3</v>
      </c>
      <c r="E9757">
        <v>787</v>
      </c>
      <c r="F9757">
        <v>21</v>
      </c>
      <c r="G9757">
        <v>7393</v>
      </c>
      <c r="H9757">
        <v>0.39022520469363298</v>
      </c>
      <c r="I9757">
        <v>1</v>
      </c>
      <c r="J9757">
        <v>0.966855260484069</v>
      </c>
      <c r="K9757" t="s">
        <v>30151</v>
      </c>
      <c r="L9757">
        <v>3</v>
      </c>
      <c r="M9757" t="s">
        <v>5133</v>
      </c>
      <c r="N9757">
        <v>0.14285714285714299</v>
      </c>
      <c r="O9757">
        <v>3.8119440914866601E-3</v>
      </c>
    </row>
    <row r="9758" spans="1:15">
      <c r="A9758" t="s">
        <v>10848</v>
      </c>
      <c r="B9758" t="s">
        <v>23511</v>
      </c>
      <c r="C9758" t="s">
        <v>10849</v>
      </c>
      <c r="D9758">
        <v>22</v>
      </c>
      <c r="E9758">
        <v>6152</v>
      </c>
      <c r="F9758">
        <v>25</v>
      </c>
      <c r="G9758">
        <v>7804</v>
      </c>
      <c r="H9758">
        <v>0.192768852775347</v>
      </c>
      <c r="I9758">
        <v>0.63663514108463504</v>
      </c>
      <c r="J9758">
        <v>0.54720909884038105</v>
      </c>
      <c r="K9758" t="s">
        <v>30152</v>
      </c>
      <c r="L9758">
        <v>22</v>
      </c>
      <c r="M9758" t="s">
        <v>5133</v>
      </c>
      <c r="N9758">
        <v>0.88</v>
      </c>
      <c r="O9758">
        <v>3.57607282184655E-3</v>
      </c>
    </row>
    <row r="9759" spans="1:15">
      <c r="A9759" t="s">
        <v>10850</v>
      </c>
      <c r="B9759" t="s">
        <v>23513</v>
      </c>
      <c r="C9759" t="s">
        <v>10851</v>
      </c>
      <c r="D9759">
        <v>2</v>
      </c>
      <c r="E9759">
        <v>535</v>
      </c>
      <c r="F9759">
        <v>70</v>
      </c>
      <c r="G9759">
        <v>8124</v>
      </c>
      <c r="H9759">
        <v>0.95027504790301898</v>
      </c>
      <c r="I9759">
        <v>0.99999999999997702</v>
      </c>
      <c r="J9759">
        <v>0.95041217501583097</v>
      </c>
      <c r="K9759" t="s">
        <v>30147</v>
      </c>
      <c r="L9759">
        <v>2</v>
      </c>
      <c r="M9759" t="s">
        <v>5133</v>
      </c>
      <c r="N9759">
        <v>2.8571428571428598E-2</v>
      </c>
      <c r="O9759">
        <v>3.7383177570093499E-3</v>
      </c>
    </row>
    <row r="9760" spans="1:15">
      <c r="A9760" t="s">
        <v>10850</v>
      </c>
      <c r="B9760" t="s">
        <v>23511</v>
      </c>
      <c r="C9760" t="s">
        <v>10851</v>
      </c>
      <c r="D9760">
        <v>66</v>
      </c>
      <c r="E9760">
        <v>6152</v>
      </c>
      <c r="F9760">
        <v>77</v>
      </c>
      <c r="G9760">
        <v>7804</v>
      </c>
      <c r="H9760">
        <v>8.4995827312085506E-2</v>
      </c>
      <c r="I9760">
        <v>0.39102052331190801</v>
      </c>
      <c r="J9760">
        <v>0.33609515777759802</v>
      </c>
      <c r="K9760" t="s">
        <v>30153</v>
      </c>
      <c r="L9760">
        <v>66</v>
      </c>
      <c r="M9760" t="s">
        <v>5133</v>
      </c>
      <c r="N9760">
        <v>0.85714285714285698</v>
      </c>
      <c r="O9760">
        <v>1.07282184655397E-2</v>
      </c>
    </row>
    <row r="9761" spans="1:15">
      <c r="A9761" t="s">
        <v>10850</v>
      </c>
      <c r="B9761" t="s">
        <v>23518</v>
      </c>
      <c r="C9761" t="s">
        <v>10851</v>
      </c>
      <c r="D9761">
        <v>5</v>
      </c>
      <c r="E9761">
        <v>787</v>
      </c>
      <c r="F9761">
        <v>73</v>
      </c>
      <c r="G9761">
        <v>7393</v>
      </c>
      <c r="H9761">
        <v>0.90079874770871005</v>
      </c>
      <c r="I9761">
        <v>1</v>
      </c>
      <c r="J9761">
        <v>0.966855260484069</v>
      </c>
      <c r="K9761" t="s">
        <v>30154</v>
      </c>
      <c r="L9761">
        <v>5</v>
      </c>
      <c r="M9761" t="s">
        <v>5133</v>
      </c>
      <c r="N9761">
        <v>6.8493150684931503E-2</v>
      </c>
      <c r="O9761">
        <v>6.35324015247776E-3</v>
      </c>
    </row>
    <row r="9762" spans="1:15">
      <c r="A9762" t="s">
        <v>10852</v>
      </c>
      <c r="B9762" t="s">
        <v>23518</v>
      </c>
      <c r="C9762" t="s">
        <v>10853</v>
      </c>
      <c r="D9762">
        <v>3</v>
      </c>
      <c r="E9762">
        <v>787</v>
      </c>
      <c r="F9762">
        <v>39</v>
      </c>
      <c r="G9762">
        <v>7393</v>
      </c>
      <c r="H9762">
        <v>0.80024434388118804</v>
      </c>
      <c r="I9762">
        <v>1</v>
      </c>
      <c r="J9762">
        <v>0.966855260484069</v>
      </c>
      <c r="K9762" t="s">
        <v>30155</v>
      </c>
      <c r="L9762">
        <v>3</v>
      </c>
      <c r="M9762" t="s">
        <v>5133</v>
      </c>
      <c r="N9762">
        <v>7.69230769230769E-2</v>
      </c>
      <c r="O9762">
        <v>3.8119440914866601E-3</v>
      </c>
    </row>
    <row r="9763" spans="1:15">
      <c r="A9763" t="s">
        <v>10852</v>
      </c>
      <c r="B9763" t="s">
        <v>23513</v>
      </c>
      <c r="C9763" t="s">
        <v>10853</v>
      </c>
      <c r="D9763">
        <v>2</v>
      </c>
      <c r="E9763">
        <v>535</v>
      </c>
      <c r="F9763">
        <v>35</v>
      </c>
      <c r="G9763">
        <v>8124</v>
      </c>
      <c r="H9763">
        <v>0.681100163806446</v>
      </c>
      <c r="I9763">
        <v>0.99999999999997702</v>
      </c>
      <c r="J9763">
        <v>0.95041217501583097</v>
      </c>
      <c r="K9763" t="s">
        <v>30147</v>
      </c>
      <c r="L9763">
        <v>2</v>
      </c>
      <c r="M9763" t="s">
        <v>5133</v>
      </c>
      <c r="N9763">
        <v>5.7142857142857099E-2</v>
      </c>
      <c r="O9763">
        <v>3.7383177570093499E-3</v>
      </c>
    </row>
    <row r="9764" spans="1:15">
      <c r="A9764" t="s">
        <v>10852</v>
      </c>
      <c r="B9764" t="s">
        <v>23511</v>
      </c>
      <c r="C9764" t="s">
        <v>10853</v>
      </c>
      <c r="D9764">
        <v>33</v>
      </c>
      <c r="E9764">
        <v>6152</v>
      </c>
      <c r="F9764">
        <v>42</v>
      </c>
      <c r="G9764">
        <v>7804</v>
      </c>
      <c r="H9764">
        <v>0.60436370239636905</v>
      </c>
      <c r="I9764">
        <v>0.968912233598893</v>
      </c>
      <c r="J9764">
        <v>0.832812322140707</v>
      </c>
      <c r="K9764" t="s">
        <v>30156</v>
      </c>
      <c r="L9764">
        <v>33</v>
      </c>
      <c r="M9764" t="s">
        <v>5133</v>
      </c>
      <c r="N9764">
        <v>0.78571428571428603</v>
      </c>
      <c r="O9764">
        <v>5.36410923276983E-3</v>
      </c>
    </row>
    <row r="9765" spans="1:15">
      <c r="A9765" t="s">
        <v>10854</v>
      </c>
      <c r="B9765" t="s">
        <v>23518</v>
      </c>
      <c r="C9765" t="s">
        <v>10855</v>
      </c>
      <c r="D9765">
        <v>3</v>
      </c>
      <c r="E9765">
        <v>787</v>
      </c>
      <c r="F9765">
        <v>19</v>
      </c>
      <c r="G9765">
        <v>7393</v>
      </c>
      <c r="H9765">
        <v>0.32947797866158601</v>
      </c>
      <c r="I9765">
        <v>1</v>
      </c>
      <c r="J9765">
        <v>0.966855260484069</v>
      </c>
      <c r="K9765" t="s">
        <v>30151</v>
      </c>
      <c r="L9765">
        <v>3</v>
      </c>
      <c r="M9765" t="s">
        <v>5133</v>
      </c>
      <c r="N9765">
        <v>0.157894736842105</v>
      </c>
      <c r="O9765">
        <v>3.8119440914866601E-3</v>
      </c>
    </row>
    <row r="9766" spans="1:15">
      <c r="A9766" t="s">
        <v>10854</v>
      </c>
      <c r="B9766" t="s">
        <v>23511</v>
      </c>
      <c r="C9766" t="s">
        <v>10855</v>
      </c>
      <c r="D9766">
        <v>18</v>
      </c>
      <c r="E9766">
        <v>6152</v>
      </c>
      <c r="F9766">
        <v>21</v>
      </c>
      <c r="G9766">
        <v>7804</v>
      </c>
      <c r="H9766">
        <v>0.321566431459473</v>
      </c>
      <c r="I9766">
        <v>0.84399400632325094</v>
      </c>
      <c r="J9766">
        <v>0.72544094697630301</v>
      </c>
      <c r="K9766" t="s">
        <v>30157</v>
      </c>
      <c r="L9766">
        <v>18</v>
      </c>
      <c r="M9766" t="s">
        <v>5133</v>
      </c>
      <c r="N9766">
        <v>0.85714285714285698</v>
      </c>
      <c r="O9766">
        <v>2.9258777633290002E-3</v>
      </c>
    </row>
    <row r="9767" spans="1:15">
      <c r="A9767" t="s">
        <v>10856</v>
      </c>
      <c r="B9767" t="s">
        <v>23511</v>
      </c>
      <c r="C9767" t="s">
        <v>10857</v>
      </c>
      <c r="D9767">
        <v>25</v>
      </c>
      <c r="E9767">
        <v>6152</v>
      </c>
      <c r="F9767">
        <v>25</v>
      </c>
      <c r="G9767">
        <v>7804</v>
      </c>
      <c r="H9767">
        <v>2.5881106702886699E-3</v>
      </c>
      <c r="I9767">
        <v>2.8856115004520899E-2</v>
      </c>
      <c r="J9767">
        <v>2.4802791534184399E-2</v>
      </c>
      <c r="K9767" t="s">
        <v>24748</v>
      </c>
      <c r="L9767">
        <v>25</v>
      </c>
      <c r="M9767" t="s">
        <v>1463</v>
      </c>
      <c r="N9767">
        <v>1</v>
      </c>
      <c r="O9767">
        <v>4.0637191157347199E-3</v>
      </c>
    </row>
    <row r="9768" spans="1:15">
      <c r="A9768" t="s">
        <v>10858</v>
      </c>
      <c r="B9768" t="s">
        <v>23511</v>
      </c>
      <c r="C9768" t="s">
        <v>10859</v>
      </c>
      <c r="D9768">
        <v>3</v>
      </c>
      <c r="E9768">
        <v>6152</v>
      </c>
      <c r="F9768">
        <v>3</v>
      </c>
      <c r="G9768">
        <v>7804</v>
      </c>
      <c r="H9768">
        <v>0.489837867770546</v>
      </c>
      <c r="I9768">
        <v>0.96083957126938102</v>
      </c>
      <c r="J9768">
        <v>0.82587360011061495</v>
      </c>
      <c r="K9768" t="s">
        <v>24842</v>
      </c>
      <c r="L9768">
        <v>3</v>
      </c>
      <c r="M9768" t="s">
        <v>5133</v>
      </c>
      <c r="N9768">
        <v>1</v>
      </c>
      <c r="O9768">
        <v>4.8764629388816603E-4</v>
      </c>
    </row>
    <row r="9769" spans="1:15">
      <c r="A9769" t="s">
        <v>10860</v>
      </c>
      <c r="B9769" t="s">
        <v>23513</v>
      </c>
      <c r="C9769" t="s">
        <v>10861</v>
      </c>
      <c r="D9769">
        <v>2</v>
      </c>
      <c r="E9769">
        <v>535</v>
      </c>
      <c r="F9769">
        <v>2</v>
      </c>
      <c r="G9769">
        <v>8124</v>
      </c>
      <c r="H9769">
        <v>4.3292101807675997E-3</v>
      </c>
      <c r="I9769">
        <v>8.6376068510507401E-2</v>
      </c>
      <c r="J9769">
        <v>8.2092867142389697E-2</v>
      </c>
      <c r="K9769" t="s">
        <v>23860</v>
      </c>
      <c r="L9769">
        <v>2</v>
      </c>
      <c r="M9769" t="s">
        <v>5133</v>
      </c>
      <c r="N9769">
        <v>1</v>
      </c>
      <c r="O9769">
        <v>3.7383177570093499E-3</v>
      </c>
    </row>
    <row r="9770" spans="1:15">
      <c r="A9770" t="s">
        <v>10862</v>
      </c>
      <c r="B9770" t="s">
        <v>23513</v>
      </c>
      <c r="C9770" t="s">
        <v>10863</v>
      </c>
      <c r="D9770">
        <v>2</v>
      </c>
      <c r="E9770">
        <v>535</v>
      </c>
      <c r="F9770">
        <v>2</v>
      </c>
      <c r="G9770">
        <v>8124</v>
      </c>
      <c r="H9770">
        <v>4.3292101807675997E-3</v>
      </c>
      <c r="I9770">
        <v>8.6376068510507401E-2</v>
      </c>
      <c r="J9770">
        <v>8.2092867142389697E-2</v>
      </c>
      <c r="K9770" t="s">
        <v>23860</v>
      </c>
      <c r="L9770">
        <v>2</v>
      </c>
      <c r="M9770" t="s">
        <v>5133</v>
      </c>
      <c r="N9770">
        <v>1</v>
      </c>
      <c r="O9770">
        <v>3.7383177570093499E-3</v>
      </c>
    </row>
    <row r="9771" spans="1:15">
      <c r="A9771" t="s">
        <v>10864</v>
      </c>
      <c r="B9771" t="s">
        <v>23511</v>
      </c>
      <c r="C9771" t="s">
        <v>10865</v>
      </c>
      <c r="D9771">
        <v>7</v>
      </c>
      <c r="E9771">
        <v>6152</v>
      </c>
      <c r="F9771">
        <v>8</v>
      </c>
      <c r="G9771">
        <v>7804</v>
      </c>
      <c r="H9771">
        <v>0.46943957161060701</v>
      </c>
      <c r="I9771">
        <v>0.96083957126938102</v>
      </c>
      <c r="J9771">
        <v>0.82587360011061495</v>
      </c>
      <c r="K9771" t="s">
        <v>24037</v>
      </c>
      <c r="L9771">
        <v>7</v>
      </c>
      <c r="M9771" t="s">
        <v>5133</v>
      </c>
      <c r="N9771">
        <v>0.875</v>
      </c>
      <c r="O9771">
        <v>1.13784135240572E-3</v>
      </c>
    </row>
    <row r="9772" spans="1:15">
      <c r="A9772" t="s">
        <v>10866</v>
      </c>
      <c r="B9772" t="s">
        <v>23513</v>
      </c>
      <c r="C9772" t="s">
        <v>10867</v>
      </c>
      <c r="D9772">
        <v>1</v>
      </c>
      <c r="E9772">
        <v>535</v>
      </c>
      <c r="F9772">
        <v>18</v>
      </c>
      <c r="G9772">
        <v>8124</v>
      </c>
      <c r="H9772">
        <v>0.70698758191645195</v>
      </c>
      <c r="I9772">
        <v>0.99999999999997702</v>
      </c>
      <c r="J9772">
        <v>0.95041217501583097</v>
      </c>
      <c r="K9772" t="s">
        <v>30158</v>
      </c>
      <c r="L9772">
        <v>1</v>
      </c>
      <c r="M9772" t="s">
        <v>2729</v>
      </c>
      <c r="N9772">
        <v>5.5555555555555601E-2</v>
      </c>
      <c r="O9772">
        <v>1.8691588785046699E-3</v>
      </c>
    </row>
    <row r="9773" spans="1:15">
      <c r="A9773" t="s">
        <v>10866</v>
      </c>
      <c r="B9773" t="s">
        <v>23518</v>
      </c>
      <c r="C9773" t="s">
        <v>10867</v>
      </c>
      <c r="D9773">
        <v>1</v>
      </c>
      <c r="E9773">
        <v>787</v>
      </c>
      <c r="F9773">
        <v>18</v>
      </c>
      <c r="G9773">
        <v>7393</v>
      </c>
      <c r="H9773">
        <v>0.86846268112120695</v>
      </c>
      <c r="I9773">
        <v>1</v>
      </c>
      <c r="J9773">
        <v>0.966855260484069</v>
      </c>
      <c r="K9773" t="s">
        <v>24128</v>
      </c>
      <c r="L9773">
        <v>1</v>
      </c>
      <c r="M9773" t="s">
        <v>2729</v>
      </c>
      <c r="N9773">
        <v>5.5555555555555601E-2</v>
      </c>
      <c r="O9773">
        <v>1.27064803049555E-3</v>
      </c>
    </row>
    <row r="9774" spans="1:15">
      <c r="A9774" t="s">
        <v>10866</v>
      </c>
      <c r="B9774" t="s">
        <v>23511</v>
      </c>
      <c r="C9774" t="s">
        <v>10867</v>
      </c>
      <c r="D9774">
        <v>15</v>
      </c>
      <c r="E9774">
        <v>6152</v>
      </c>
      <c r="F9774">
        <v>18</v>
      </c>
      <c r="G9774">
        <v>7804</v>
      </c>
      <c r="H9774">
        <v>0.45137220728316702</v>
      </c>
      <c r="I9774">
        <v>0.96083957126938102</v>
      </c>
      <c r="J9774">
        <v>0.82587360011061495</v>
      </c>
      <c r="K9774" t="s">
        <v>30159</v>
      </c>
      <c r="L9774">
        <v>15</v>
      </c>
      <c r="M9774" t="s">
        <v>2729</v>
      </c>
      <c r="N9774">
        <v>0.83333333333333304</v>
      </c>
      <c r="O9774">
        <v>2.4382314694408299E-3</v>
      </c>
    </row>
    <row r="9775" spans="1:15">
      <c r="A9775" t="s">
        <v>10868</v>
      </c>
      <c r="B9775" t="s">
        <v>23511</v>
      </c>
      <c r="C9775" t="s">
        <v>10869</v>
      </c>
      <c r="D9775">
        <v>15</v>
      </c>
      <c r="E9775">
        <v>6152</v>
      </c>
      <c r="F9775">
        <v>18</v>
      </c>
      <c r="G9775">
        <v>7804</v>
      </c>
      <c r="H9775">
        <v>0.45137220728316702</v>
      </c>
      <c r="I9775">
        <v>0.96083957126938102</v>
      </c>
      <c r="J9775">
        <v>0.82587360011061495</v>
      </c>
      <c r="K9775" t="s">
        <v>30160</v>
      </c>
      <c r="L9775">
        <v>15</v>
      </c>
      <c r="M9775" t="s">
        <v>5133</v>
      </c>
      <c r="N9775">
        <v>0.83333333333333304</v>
      </c>
      <c r="O9775">
        <v>2.4382314694408299E-3</v>
      </c>
    </row>
    <row r="9776" spans="1:15">
      <c r="A9776" t="s">
        <v>10868</v>
      </c>
      <c r="B9776" t="s">
        <v>23513</v>
      </c>
      <c r="C9776" t="s">
        <v>10869</v>
      </c>
      <c r="D9776">
        <v>1</v>
      </c>
      <c r="E9776">
        <v>535</v>
      </c>
      <c r="F9776">
        <v>19</v>
      </c>
      <c r="G9776">
        <v>8124</v>
      </c>
      <c r="H9776">
        <v>0.72632654610035197</v>
      </c>
      <c r="I9776">
        <v>0.99999999999997702</v>
      </c>
      <c r="J9776">
        <v>0.95041217501583097</v>
      </c>
      <c r="K9776" t="s">
        <v>28882</v>
      </c>
      <c r="L9776">
        <v>1</v>
      </c>
      <c r="M9776" t="s">
        <v>5133</v>
      </c>
      <c r="N9776">
        <v>5.2631578947368397E-2</v>
      </c>
      <c r="O9776">
        <v>1.8691588785046699E-3</v>
      </c>
    </row>
    <row r="9777" spans="1:15">
      <c r="A9777" t="s">
        <v>10868</v>
      </c>
      <c r="B9777" t="s">
        <v>23518</v>
      </c>
      <c r="C9777" t="s">
        <v>10869</v>
      </c>
      <c r="D9777">
        <v>1</v>
      </c>
      <c r="E9777">
        <v>787</v>
      </c>
      <c r="F9777">
        <v>18</v>
      </c>
      <c r="G9777">
        <v>7393</v>
      </c>
      <c r="H9777">
        <v>0.86846268112120695</v>
      </c>
      <c r="I9777">
        <v>1</v>
      </c>
      <c r="J9777">
        <v>0.966855260484069</v>
      </c>
      <c r="K9777" t="s">
        <v>30161</v>
      </c>
      <c r="L9777">
        <v>1</v>
      </c>
      <c r="M9777" t="s">
        <v>5133</v>
      </c>
      <c r="N9777">
        <v>5.5555555555555601E-2</v>
      </c>
      <c r="O9777">
        <v>1.27064803049555E-3</v>
      </c>
    </row>
    <row r="9778" spans="1:15">
      <c r="A9778" t="s">
        <v>10870</v>
      </c>
      <c r="B9778" t="s">
        <v>23511</v>
      </c>
      <c r="C9778" t="s">
        <v>10871</v>
      </c>
      <c r="D9778">
        <v>3</v>
      </c>
      <c r="E9778">
        <v>6152</v>
      </c>
      <c r="F9778">
        <v>4</v>
      </c>
      <c r="G9778">
        <v>7804</v>
      </c>
      <c r="H9778">
        <v>0.80103341611958101</v>
      </c>
      <c r="I9778">
        <v>0.968912233598893</v>
      </c>
      <c r="J9778">
        <v>0.832812322140707</v>
      </c>
      <c r="K9778" t="s">
        <v>30162</v>
      </c>
      <c r="L9778">
        <v>3</v>
      </c>
      <c r="M9778" t="s">
        <v>5133</v>
      </c>
      <c r="N9778">
        <v>0.75</v>
      </c>
      <c r="O9778">
        <v>4.8764629388816603E-4</v>
      </c>
    </row>
    <row r="9779" spans="1:15">
      <c r="A9779" t="s">
        <v>10872</v>
      </c>
      <c r="B9779" t="s">
        <v>23511</v>
      </c>
      <c r="C9779" t="s">
        <v>10873</v>
      </c>
      <c r="D9779">
        <v>8</v>
      </c>
      <c r="E9779">
        <v>6152</v>
      </c>
      <c r="F9779">
        <v>8</v>
      </c>
      <c r="G9779">
        <v>7804</v>
      </c>
      <c r="H9779">
        <v>0.148995721685201</v>
      </c>
      <c r="I9779">
        <v>0.54611425167193095</v>
      </c>
      <c r="J9779">
        <v>0.46940338073728599</v>
      </c>
      <c r="K9779" t="s">
        <v>29957</v>
      </c>
      <c r="L9779">
        <v>8</v>
      </c>
      <c r="M9779" t="s">
        <v>5133</v>
      </c>
      <c r="N9779">
        <v>1</v>
      </c>
      <c r="O9779">
        <v>1.3003901170351099E-3</v>
      </c>
    </row>
    <row r="9780" spans="1:15">
      <c r="A9780" t="s">
        <v>10874</v>
      </c>
      <c r="B9780" t="s">
        <v>23511</v>
      </c>
      <c r="C9780" t="s">
        <v>10875</v>
      </c>
      <c r="D9780">
        <v>8</v>
      </c>
      <c r="E9780">
        <v>6152</v>
      </c>
      <c r="F9780">
        <v>8</v>
      </c>
      <c r="G9780">
        <v>7804</v>
      </c>
      <c r="H9780">
        <v>0.148995721685201</v>
      </c>
      <c r="I9780">
        <v>0.54611425167193095</v>
      </c>
      <c r="J9780">
        <v>0.46940338073728599</v>
      </c>
      <c r="K9780" t="s">
        <v>29957</v>
      </c>
      <c r="L9780">
        <v>8</v>
      </c>
      <c r="M9780" t="s">
        <v>5133</v>
      </c>
      <c r="N9780">
        <v>1</v>
      </c>
      <c r="O9780">
        <v>1.3003901170351099E-3</v>
      </c>
    </row>
    <row r="9781" spans="1:15">
      <c r="A9781" t="s">
        <v>10876</v>
      </c>
      <c r="B9781" t="s">
        <v>23518</v>
      </c>
      <c r="C9781" t="s">
        <v>10877</v>
      </c>
      <c r="D9781">
        <v>6</v>
      </c>
      <c r="E9781">
        <v>787</v>
      </c>
      <c r="F9781">
        <v>30</v>
      </c>
      <c r="G9781">
        <v>7393</v>
      </c>
      <c r="H9781">
        <v>9.2480801932603204E-2</v>
      </c>
      <c r="I9781">
        <v>0.63266972740240601</v>
      </c>
      <c r="J9781">
        <v>0.61170005408803896</v>
      </c>
      <c r="K9781" t="s">
        <v>30163</v>
      </c>
      <c r="L9781">
        <v>6</v>
      </c>
      <c r="M9781" t="s">
        <v>2729</v>
      </c>
      <c r="N9781">
        <v>0.2</v>
      </c>
      <c r="O9781">
        <v>7.6238881829733202E-3</v>
      </c>
    </row>
    <row r="9782" spans="1:15">
      <c r="A9782" t="s">
        <v>10876</v>
      </c>
      <c r="B9782" t="s">
        <v>23511</v>
      </c>
      <c r="C9782" t="s">
        <v>10877</v>
      </c>
      <c r="D9782">
        <v>34</v>
      </c>
      <c r="E9782">
        <v>6152</v>
      </c>
      <c r="F9782">
        <v>44</v>
      </c>
      <c r="G9782">
        <v>7804</v>
      </c>
      <c r="H9782">
        <v>0.67966812803308196</v>
      </c>
      <c r="I9782">
        <v>0.968912233598893</v>
      </c>
      <c r="J9782">
        <v>0.832812322140707</v>
      </c>
      <c r="K9782" t="s">
        <v>30164</v>
      </c>
      <c r="L9782">
        <v>34</v>
      </c>
      <c r="M9782" t="s">
        <v>2729</v>
      </c>
      <c r="N9782">
        <v>0.77272727272727304</v>
      </c>
      <c r="O9782">
        <v>5.5266579973992204E-3</v>
      </c>
    </row>
    <row r="9783" spans="1:15">
      <c r="A9783" t="s">
        <v>10878</v>
      </c>
      <c r="B9783" t="s">
        <v>23511</v>
      </c>
      <c r="C9783" t="s">
        <v>10879</v>
      </c>
      <c r="D9783">
        <v>37</v>
      </c>
      <c r="E9783">
        <v>6152</v>
      </c>
      <c r="F9783">
        <v>39</v>
      </c>
      <c r="G9783">
        <v>7804</v>
      </c>
      <c r="H9783">
        <v>5.9843814032763303E-3</v>
      </c>
      <c r="I9783">
        <v>5.67047496778205E-2</v>
      </c>
      <c r="J9783">
        <v>4.8739620182299201E-2</v>
      </c>
      <c r="K9783" t="s">
        <v>30165</v>
      </c>
      <c r="L9783">
        <v>37</v>
      </c>
      <c r="M9783" t="s">
        <v>5133</v>
      </c>
      <c r="N9783">
        <v>0.94871794871794901</v>
      </c>
      <c r="O9783">
        <v>6.0143042912873899E-3</v>
      </c>
    </row>
    <row r="9784" spans="1:15">
      <c r="A9784" t="s">
        <v>10878</v>
      </c>
      <c r="B9784" t="s">
        <v>23518</v>
      </c>
      <c r="C9784" t="s">
        <v>10879</v>
      </c>
      <c r="D9784">
        <v>2</v>
      </c>
      <c r="E9784">
        <v>787</v>
      </c>
      <c r="F9784">
        <v>34</v>
      </c>
      <c r="G9784">
        <v>7393</v>
      </c>
      <c r="H9784">
        <v>0.89056573259025296</v>
      </c>
      <c r="I9784">
        <v>1</v>
      </c>
      <c r="J9784">
        <v>0.966855260484069</v>
      </c>
      <c r="K9784" t="s">
        <v>30166</v>
      </c>
      <c r="L9784">
        <v>2</v>
      </c>
      <c r="M9784" t="s">
        <v>5133</v>
      </c>
      <c r="N9784">
        <v>5.8823529411764698E-2</v>
      </c>
      <c r="O9784">
        <v>2.5412960609911099E-3</v>
      </c>
    </row>
    <row r="9785" spans="1:15">
      <c r="A9785" t="s">
        <v>10880</v>
      </c>
      <c r="B9785" t="s">
        <v>23511</v>
      </c>
      <c r="C9785" t="s">
        <v>10881</v>
      </c>
      <c r="D9785">
        <v>2</v>
      </c>
      <c r="E9785">
        <v>6152</v>
      </c>
      <c r="F9785">
        <v>2</v>
      </c>
      <c r="G9785">
        <v>7804</v>
      </c>
      <c r="H9785">
        <v>0.62141708038142995</v>
      </c>
      <c r="I9785">
        <v>0.968912233598893</v>
      </c>
      <c r="J9785">
        <v>0.832812322140707</v>
      </c>
      <c r="K9785" t="s">
        <v>30167</v>
      </c>
      <c r="L9785">
        <v>2</v>
      </c>
      <c r="M9785" t="s">
        <v>5133</v>
      </c>
      <c r="N9785">
        <v>1</v>
      </c>
      <c r="O9785">
        <v>3.2509752925877802E-4</v>
      </c>
    </row>
    <row r="9786" spans="1:15">
      <c r="A9786" t="s">
        <v>10882</v>
      </c>
      <c r="B9786" t="s">
        <v>23511</v>
      </c>
      <c r="C9786" t="s">
        <v>10883</v>
      </c>
      <c r="D9786">
        <v>41</v>
      </c>
      <c r="E9786">
        <v>6152</v>
      </c>
      <c r="F9786">
        <v>51</v>
      </c>
      <c r="G9786">
        <v>7804</v>
      </c>
      <c r="H9786">
        <v>0.47257736979495801</v>
      </c>
      <c r="I9786">
        <v>0.96083957126938102</v>
      </c>
      <c r="J9786">
        <v>0.82587360011061495</v>
      </c>
      <c r="K9786" t="s">
        <v>30168</v>
      </c>
      <c r="L9786">
        <v>41</v>
      </c>
      <c r="M9786" t="s">
        <v>5133</v>
      </c>
      <c r="N9786">
        <v>0.80392156862745101</v>
      </c>
      <c r="O9786">
        <v>6.6644993498049402E-3</v>
      </c>
    </row>
    <row r="9787" spans="1:15">
      <c r="A9787" t="s">
        <v>10882</v>
      </c>
      <c r="B9787" t="s">
        <v>23518</v>
      </c>
      <c r="C9787" t="s">
        <v>10883</v>
      </c>
      <c r="D9787">
        <v>3</v>
      </c>
      <c r="E9787">
        <v>787</v>
      </c>
      <c r="F9787">
        <v>49</v>
      </c>
      <c r="G9787">
        <v>7393</v>
      </c>
      <c r="H9787">
        <v>0.90603986277585902</v>
      </c>
      <c r="I9787">
        <v>1</v>
      </c>
      <c r="J9787">
        <v>0.966855260484069</v>
      </c>
      <c r="K9787" t="s">
        <v>30169</v>
      </c>
      <c r="L9787">
        <v>3</v>
      </c>
      <c r="M9787" t="s">
        <v>5133</v>
      </c>
      <c r="N9787">
        <v>6.1224489795918401E-2</v>
      </c>
      <c r="O9787">
        <v>3.8119440914866601E-3</v>
      </c>
    </row>
    <row r="9788" spans="1:15">
      <c r="A9788" t="s">
        <v>10882</v>
      </c>
      <c r="B9788" t="s">
        <v>23513</v>
      </c>
      <c r="C9788" t="s">
        <v>10883</v>
      </c>
      <c r="D9788">
        <v>2</v>
      </c>
      <c r="E9788">
        <v>535</v>
      </c>
      <c r="F9788">
        <v>52</v>
      </c>
      <c r="G9788">
        <v>8124</v>
      </c>
      <c r="H9788">
        <v>0.86579349618256995</v>
      </c>
      <c r="I9788">
        <v>0.99999999999997702</v>
      </c>
      <c r="J9788">
        <v>0.95041217501583097</v>
      </c>
      <c r="K9788" t="s">
        <v>30170</v>
      </c>
      <c r="L9788">
        <v>2</v>
      </c>
      <c r="M9788" t="s">
        <v>5133</v>
      </c>
      <c r="N9788">
        <v>3.8461538461538498E-2</v>
      </c>
      <c r="O9788">
        <v>3.7383177570093499E-3</v>
      </c>
    </row>
    <row r="9789" spans="1:15">
      <c r="A9789" t="s">
        <v>10884</v>
      </c>
      <c r="B9789" t="s">
        <v>23511</v>
      </c>
      <c r="C9789" t="s">
        <v>10885</v>
      </c>
      <c r="D9789">
        <v>1</v>
      </c>
      <c r="E9789">
        <v>6152</v>
      </c>
      <c r="F9789">
        <v>1</v>
      </c>
      <c r="G9789">
        <v>7804</v>
      </c>
      <c r="H9789">
        <v>0.788313685289595</v>
      </c>
      <c r="I9789">
        <v>0.968912233598893</v>
      </c>
      <c r="J9789">
        <v>0.832812322140707</v>
      </c>
      <c r="K9789" t="s">
        <v>30171</v>
      </c>
      <c r="L9789">
        <v>1</v>
      </c>
      <c r="M9789" t="s">
        <v>5133</v>
      </c>
      <c r="N9789">
        <v>1</v>
      </c>
      <c r="O9789">
        <v>1.6254876462938901E-4</v>
      </c>
    </row>
    <row r="9790" spans="1:15">
      <c r="A9790" t="s">
        <v>10886</v>
      </c>
      <c r="B9790" t="s">
        <v>23511</v>
      </c>
      <c r="C9790" t="s">
        <v>10887</v>
      </c>
      <c r="D9790">
        <v>4</v>
      </c>
      <c r="E9790">
        <v>6152</v>
      </c>
      <c r="F9790">
        <v>4</v>
      </c>
      <c r="G9790">
        <v>7804</v>
      </c>
      <c r="H9790">
        <v>0.38610601832086699</v>
      </c>
      <c r="I9790">
        <v>0.90829480295553899</v>
      </c>
      <c r="J9790">
        <v>0.78070962240619901</v>
      </c>
      <c r="K9790" t="s">
        <v>30172</v>
      </c>
      <c r="L9790">
        <v>4</v>
      </c>
      <c r="M9790" t="s">
        <v>1463</v>
      </c>
      <c r="N9790">
        <v>1</v>
      </c>
      <c r="O9790">
        <v>6.5019505851755496E-4</v>
      </c>
    </row>
    <row r="9791" spans="1:15">
      <c r="A9791" t="s">
        <v>10888</v>
      </c>
      <c r="B9791" t="s">
        <v>23511</v>
      </c>
      <c r="C9791" t="s">
        <v>10889</v>
      </c>
      <c r="D9791">
        <v>4</v>
      </c>
      <c r="E9791">
        <v>6152</v>
      </c>
      <c r="F9791">
        <v>4</v>
      </c>
      <c r="G9791">
        <v>7804</v>
      </c>
      <c r="H9791">
        <v>0.38610601832086699</v>
      </c>
      <c r="I9791">
        <v>0.90829480295553899</v>
      </c>
      <c r="J9791">
        <v>0.78070962240619901</v>
      </c>
      <c r="K9791" t="s">
        <v>30172</v>
      </c>
      <c r="L9791">
        <v>4</v>
      </c>
      <c r="M9791" t="s">
        <v>1463</v>
      </c>
      <c r="N9791">
        <v>1</v>
      </c>
      <c r="O9791">
        <v>6.5019505851755496E-4</v>
      </c>
    </row>
    <row r="9792" spans="1:15">
      <c r="A9792" t="s">
        <v>10890</v>
      </c>
      <c r="B9792" t="s">
        <v>23513</v>
      </c>
      <c r="C9792" t="s">
        <v>10891</v>
      </c>
      <c r="D9792">
        <v>2</v>
      </c>
      <c r="E9792">
        <v>535</v>
      </c>
      <c r="F9792">
        <v>9</v>
      </c>
      <c r="G9792">
        <v>8124</v>
      </c>
      <c r="H9792">
        <v>0.114576498756382</v>
      </c>
      <c r="I9792">
        <v>0.64703075560747003</v>
      </c>
      <c r="J9792">
        <v>0.614945907739046</v>
      </c>
      <c r="K9792" t="s">
        <v>23659</v>
      </c>
      <c r="L9792">
        <v>2</v>
      </c>
      <c r="M9792" t="s">
        <v>5133</v>
      </c>
      <c r="N9792">
        <v>0.22222222222222199</v>
      </c>
      <c r="O9792">
        <v>3.7383177570093499E-3</v>
      </c>
    </row>
    <row r="9793" spans="1:15">
      <c r="A9793" t="s">
        <v>10890</v>
      </c>
      <c r="B9793" t="s">
        <v>23511</v>
      </c>
      <c r="C9793" t="s">
        <v>10891</v>
      </c>
      <c r="D9793">
        <v>6</v>
      </c>
      <c r="E9793">
        <v>6152</v>
      </c>
      <c r="F9793">
        <v>9</v>
      </c>
      <c r="G9793">
        <v>7804</v>
      </c>
      <c r="H9793">
        <v>0.89825373386812402</v>
      </c>
      <c r="I9793">
        <v>1</v>
      </c>
      <c r="J9793">
        <v>0.85953329234717102</v>
      </c>
      <c r="K9793" t="s">
        <v>30173</v>
      </c>
      <c r="L9793">
        <v>6</v>
      </c>
      <c r="M9793" t="s">
        <v>5133</v>
      </c>
      <c r="N9793">
        <v>0.66666666666666696</v>
      </c>
      <c r="O9793">
        <v>9.7529258777633303E-4</v>
      </c>
    </row>
    <row r="9794" spans="1:15">
      <c r="A9794" t="s">
        <v>10892</v>
      </c>
      <c r="B9794" t="s">
        <v>23511</v>
      </c>
      <c r="C9794" t="s">
        <v>10893</v>
      </c>
      <c r="D9794">
        <v>1</v>
      </c>
      <c r="E9794">
        <v>6152</v>
      </c>
      <c r="F9794">
        <v>1</v>
      </c>
      <c r="G9794">
        <v>7804</v>
      </c>
      <c r="H9794">
        <v>0.788313685289595</v>
      </c>
      <c r="I9794">
        <v>0.968912233598893</v>
      </c>
      <c r="J9794">
        <v>0.832812322140707</v>
      </c>
      <c r="K9794" t="s">
        <v>30174</v>
      </c>
      <c r="L9794">
        <v>1</v>
      </c>
      <c r="M9794" t="s">
        <v>5133</v>
      </c>
      <c r="N9794">
        <v>1</v>
      </c>
      <c r="O9794">
        <v>1.6254876462938901E-4</v>
      </c>
    </row>
    <row r="9795" spans="1:15">
      <c r="A9795" t="s">
        <v>10894</v>
      </c>
      <c r="B9795" t="s">
        <v>23513</v>
      </c>
      <c r="C9795" t="s">
        <v>10895</v>
      </c>
      <c r="D9795">
        <v>1</v>
      </c>
      <c r="E9795">
        <v>535</v>
      </c>
      <c r="F9795">
        <v>1</v>
      </c>
      <c r="G9795">
        <v>8124</v>
      </c>
      <c r="H9795">
        <v>6.5854258985721295E-2</v>
      </c>
      <c r="I9795">
        <v>0.448760549738495</v>
      </c>
      <c r="J9795">
        <v>0.42650749013827299</v>
      </c>
      <c r="K9795" t="s">
        <v>23746</v>
      </c>
      <c r="L9795">
        <v>1</v>
      </c>
      <c r="M9795" t="s">
        <v>1463</v>
      </c>
      <c r="N9795">
        <v>1</v>
      </c>
      <c r="O9795">
        <v>1.8691588785046699E-3</v>
      </c>
    </row>
    <row r="9796" spans="1:15">
      <c r="A9796" t="s">
        <v>10896</v>
      </c>
      <c r="B9796" t="s">
        <v>23513</v>
      </c>
      <c r="C9796" t="s">
        <v>10897</v>
      </c>
      <c r="D9796">
        <v>1</v>
      </c>
      <c r="E9796">
        <v>535</v>
      </c>
      <c r="F9796">
        <v>1</v>
      </c>
      <c r="G9796">
        <v>8124</v>
      </c>
      <c r="H9796">
        <v>6.5854258985721295E-2</v>
      </c>
      <c r="I9796">
        <v>0.448760549738495</v>
      </c>
      <c r="J9796">
        <v>0.42650749013827299</v>
      </c>
      <c r="K9796" t="s">
        <v>23746</v>
      </c>
      <c r="L9796">
        <v>1</v>
      </c>
      <c r="M9796" t="s">
        <v>1463</v>
      </c>
      <c r="N9796">
        <v>1</v>
      </c>
      <c r="O9796">
        <v>1.8691588785046699E-3</v>
      </c>
    </row>
    <row r="9797" spans="1:15">
      <c r="A9797" t="s">
        <v>10898</v>
      </c>
      <c r="B9797" t="s">
        <v>23513</v>
      </c>
      <c r="C9797" t="s">
        <v>10899</v>
      </c>
      <c r="D9797">
        <v>3</v>
      </c>
      <c r="E9797">
        <v>535</v>
      </c>
      <c r="F9797">
        <v>44</v>
      </c>
      <c r="G9797">
        <v>8124</v>
      </c>
      <c r="H9797">
        <v>0.56111262541248497</v>
      </c>
      <c r="I9797">
        <v>0.99999999999997702</v>
      </c>
      <c r="J9797">
        <v>0.95041217501583097</v>
      </c>
      <c r="K9797" t="s">
        <v>27359</v>
      </c>
      <c r="L9797">
        <v>3</v>
      </c>
      <c r="M9797" t="s">
        <v>5133</v>
      </c>
      <c r="N9797">
        <v>6.8181818181818205E-2</v>
      </c>
      <c r="O9797">
        <v>5.60747663551402E-3</v>
      </c>
    </row>
    <row r="9798" spans="1:15">
      <c r="A9798" t="s">
        <v>10898</v>
      </c>
      <c r="B9798" t="s">
        <v>23518</v>
      </c>
      <c r="C9798" t="s">
        <v>10899</v>
      </c>
      <c r="D9798">
        <v>7</v>
      </c>
      <c r="E9798">
        <v>787</v>
      </c>
      <c r="F9798">
        <v>48</v>
      </c>
      <c r="G9798">
        <v>7393</v>
      </c>
      <c r="H9798">
        <v>0.24566647006548201</v>
      </c>
      <c r="I9798">
        <v>0.96239188514146901</v>
      </c>
      <c r="J9798">
        <v>0.93049365679620899</v>
      </c>
      <c r="K9798" t="s">
        <v>30175</v>
      </c>
      <c r="L9798">
        <v>7</v>
      </c>
      <c r="M9798" t="s">
        <v>5133</v>
      </c>
      <c r="N9798">
        <v>0.14583333333333301</v>
      </c>
      <c r="O9798">
        <v>8.8945362134688708E-3</v>
      </c>
    </row>
    <row r="9799" spans="1:15">
      <c r="A9799" t="s">
        <v>10898</v>
      </c>
      <c r="B9799" t="s">
        <v>23511</v>
      </c>
      <c r="C9799" t="s">
        <v>10899</v>
      </c>
      <c r="D9799">
        <v>37</v>
      </c>
      <c r="E9799">
        <v>6152</v>
      </c>
      <c r="F9799">
        <v>51</v>
      </c>
      <c r="G9799">
        <v>7804</v>
      </c>
      <c r="H9799">
        <v>0.89584839811206496</v>
      </c>
      <c r="I9799">
        <v>1</v>
      </c>
      <c r="J9799">
        <v>0.85953329234717102</v>
      </c>
      <c r="K9799" t="s">
        <v>30176</v>
      </c>
      <c r="L9799">
        <v>37</v>
      </c>
      <c r="M9799" t="s">
        <v>5133</v>
      </c>
      <c r="N9799">
        <v>0.72549019607843102</v>
      </c>
      <c r="O9799">
        <v>6.0143042912873899E-3</v>
      </c>
    </row>
    <row r="9800" spans="1:15">
      <c r="A9800" t="s">
        <v>10900</v>
      </c>
      <c r="B9800" t="s">
        <v>23511</v>
      </c>
      <c r="C9800" t="s">
        <v>10901</v>
      </c>
      <c r="D9800">
        <v>35</v>
      </c>
      <c r="E9800">
        <v>6152</v>
      </c>
      <c r="F9800">
        <v>36</v>
      </c>
      <c r="G9800">
        <v>7804</v>
      </c>
      <c r="H9800">
        <v>2.00452653131353E-3</v>
      </c>
      <c r="I9800">
        <v>2.3549598688283699E-2</v>
      </c>
      <c r="J9800">
        <v>2.0241664093995099E-2</v>
      </c>
      <c r="K9800" t="s">
        <v>30177</v>
      </c>
      <c r="L9800">
        <v>35</v>
      </c>
      <c r="M9800" t="s">
        <v>5133</v>
      </c>
      <c r="N9800">
        <v>0.97222222222222199</v>
      </c>
      <c r="O9800">
        <v>5.68920676202861E-3</v>
      </c>
    </row>
    <row r="9801" spans="1:15">
      <c r="A9801" t="s">
        <v>10902</v>
      </c>
      <c r="B9801" t="s">
        <v>23511</v>
      </c>
      <c r="C9801" t="s">
        <v>10903</v>
      </c>
      <c r="D9801">
        <v>2</v>
      </c>
      <c r="E9801">
        <v>6152</v>
      </c>
      <c r="F9801">
        <v>3</v>
      </c>
      <c r="G9801">
        <v>7804</v>
      </c>
      <c r="H9801">
        <v>0.88457550560319997</v>
      </c>
      <c r="I9801">
        <v>1</v>
      </c>
      <c r="J9801">
        <v>0.85953329234717102</v>
      </c>
      <c r="K9801" t="s">
        <v>30178</v>
      </c>
      <c r="L9801">
        <v>2</v>
      </c>
      <c r="M9801" t="s">
        <v>2729</v>
      </c>
      <c r="N9801">
        <v>0.66666666666666696</v>
      </c>
      <c r="O9801">
        <v>3.2509752925877802E-4</v>
      </c>
    </row>
    <row r="9802" spans="1:15">
      <c r="A9802" t="s">
        <v>10902</v>
      </c>
      <c r="B9802" t="s">
        <v>23513</v>
      </c>
      <c r="C9802" t="s">
        <v>10903</v>
      </c>
      <c r="D9802">
        <v>1</v>
      </c>
      <c r="E9802">
        <v>535</v>
      </c>
      <c r="F9802">
        <v>3</v>
      </c>
      <c r="G9802">
        <v>8124</v>
      </c>
      <c r="H9802">
        <v>0.184859247501582</v>
      </c>
      <c r="I9802">
        <v>0.75508452473579202</v>
      </c>
      <c r="J9802">
        <v>0.71764152547495597</v>
      </c>
      <c r="K9802" t="s">
        <v>30179</v>
      </c>
      <c r="L9802">
        <v>1</v>
      </c>
      <c r="M9802" t="s">
        <v>2729</v>
      </c>
      <c r="N9802">
        <v>0.33333333333333298</v>
      </c>
      <c r="O9802">
        <v>1.8691588785046699E-3</v>
      </c>
    </row>
    <row r="9803" spans="1:15">
      <c r="A9803" t="s">
        <v>10904</v>
      </c>
      <c r="B9803" t="s">
        <v>23511</v>
      </c>
      <c r="C9803" t="s">
        <v>10905</v>
      </c>
      <c r="D9803">
        <v>5</v>
      </c>
      <c r="E9803">
        <v>6152</v>
      </c>
      <c r="F9803">
        <v>6</v>
      </c>
      <c r="G9803">
        <v>7804</v>
      </c>
      <c r="H9803">
        <v>0.62665052091531404</v>
      </c>
      <c r="I9803">
        <v>0.968912233598893</v>
      </c>
      <c r="J9803">
        <v>0.832812322140707</v>
      </c>
      <c r="K9803" t="s">
        <v>30180</v>
      </c>
      <c r="L9803">
        <v>5</v>
      </c>
      <c r="M9803" t="s">
        <v>1463</v>
      </c>
      <c r="N9803">
        <v>0.83333333333333304</v>
      </c>
      <c r="O9803">
        <v>8.1274382314694405E-4</v>
      </c>
    </row>
    <row r="9804" spans="1:15">
      <c r="A9804" t="s">
        <v>10904</v>
      </c>
      <c r="B9804" t="s">
        <v>23518</v>
      </c>
      <c r="C9804" t="s">
        <v>10905</v>
      </c>
      <c r="D9804">
        <v>1</v>
      </c>
      <c r="E9804">
        <v>787</v>
      </c>
      <c r="F9804">
        <v>4</v>
      </c>
      <c r="G9804">
        <v>7393</v>
      </c>
      <c r="H9804">
        <v>0.362574478289521</v>
      </c>
      <c r="I9804">
        <v>1</v>
      </c>
      <c r="J9804">
        <v>0.966855260484069</v>
      </c>
      <c r="K9804" t="s">
        <v>30181</v>
      </c>
      <c r="L9804">
        <v>1</v>
      </c>
      <c r="M9804" t="s">
        <v>1463</v>
      </c>
      <c r="N9804">
        <v>0.25</v>
      </c>
      <c r="O9804">
        <v>1.27064803049555E-3</v>
      </c>
    </row>
    <row r="9805" spans="1:15">
      <c r="A9805" t="s">
        <v>10906</v>
      </c>
      <c r="B9805" t="s">
        <v>23511</v>
      </c>
      <c r="C9805" t="s">
        <v>10907</v>
      </c>
      <c r="D9805">
        <v>4</v>
      </c>
      <c r="E9805">
        <v>6152</v>
      </c>
      <c r="F9805">
        <v>4</v>
      </c>
      <c r="G9805">
        <v>7804</v>
      </c>
      <c r="H9805">
        <v>0.38610601832086699</v>
      </c>
      <c r="I9805">
        <v>0.90829480295553899</v>
      </c>
      <c r="J9805">
        <v>0.78070962240619901</v>
      </c>
      <c r="K9805" t="s">
        <v>30182</v>
      </c>
      <c r="L9805">
        <v>4</v>
      </c>
      <c r="M9805" t="s">
        <v>1463</v>
      </c>
      <c r="N9805">
        <v>1</v>
      </c>
      <c r="O9805">
        <v>6.5019505851755496E-4</v>
      </c>
    </row>
    <row r="9806" spans="1:15">
      <c r="A9806" t="s">
        <v>10908</v>
      </c>
      <c r="B9806" t="s">
        <v>23513</v>
      </c>
      <c r="C9806" t="s">
        <v>10909</v>
      </c>
      <c r="D9806">
        <v>1</v>
      </c>
      <c r="E9806">
        <v>535</v>
      </c>
      <c r="F9806">
        <v>7</v>
      </c>
      <c r="G9806">
        <v>8124</v>
      </c>
      <c r="H9806">
        <v>0.37938355156400999</v>
      </c>
      <c r="I9806">
        <v>0.99999999999997702</v>
      </c>
      <c r="J9806">
        <v>0.95041217501583097</v>
      </c>
      <c r="K9806" t="s">
        <v>25419</v>
      </c>
      <c r="L9806">
        <v>1</v>
      </c>
      <c r="M9806" t="s">
        <v>5133</v>
      </c>
      <c r="N9806">
        <v>0.14285714285714299</v>
      </c>
      <c r="O9806">
        <v>1.8691588785046699E-3</v>
      </c>
    </row>
    <row r="9807" spans="1:15">
      <c r="A9807" t="s">
        <v>10908</v>
      </c>
      <c r="B9807" t="s">
        <v>23511</v>
      </c>
      <c r="C9807" t="s">
        <v>10909</v>
      </c>
      <c r="D9807">
        <v>4</v>
      </c>
      <c r="E9807">
        <v>6152</v>
      </c>
      <c r="F9807">
        <v>7</v>
      </c>
      <c r="G9807">
        <v>7804</v>
      </c>
      <c r="H9807">
        <v>0.95957928989840302</v>
      </c>
      <c r="I9807">
        <v>1</v>
      </c>
      <c r="J9807">
        <v>0.85953329234717102</v>
      </c>
      <c r="K9807" t="s">
        <v>30183</v>
      </c>
      <c r="L9807">
        <v>4</v>
      </c>
      <c r="M9807" t="s">
        <v>5133</v>
      </c>
      <c r="N9807">
        <v>0.57142857142857095</v>
      </c>
      <c r="O9807">
        <v>6.5019505851755496E-4</v>
      </c>
    </row>
    <row r="9808" spans="1:15">
      <c r="A9808" t="s">
        <v>10910</v>
      </c>
      <c r="B9808" t="s">
        <v>23513</v>
      </c>
      <c r="C9808" t="s">
        <v>10911</v>
      </c>
      <c r="D9808">
        <v>1</v>
      </c>
      <c r="E9808">
        <v>535</v>
      </c>
      <c r="F9808">
        <v>4</v>
      </c>
      <c r="G9808">
        <v>8124</v>
      </c>
      <c r="H9808">
        <v>0.23855956797771199</v>
      </c>
      <c r="I9808">
        <v>0.85273230586348503</v>
      </c>
      <c r="J9808">
        <v>0.81044716552199803</v>
      </c>
      <c r="K9808" t="s">
        <v>25419</v>
      </c>
      <c r="L9808">
        <v>1</v>
      </c>
      <c r="M9808" t="s">
        <v>5133</v>
      </c>
      <c r="N9808">
        <v>0.25</v>
      </c>
      <c r="O9808">
        <v>1.8691588785046699E-3</v>
      </c>
    </row>
    <row r="9809" spans="1:15">
      <c r="A9809" t="s">
        <v>10910</v>
      </c>
      <c r="B9809" t="s">
        <v>23511</v>
      </c>
      <c r="C9809" t="s">
        <v>10911</v>
      </c>
      <c r="D9809">
        <v>2</v>
      </c>
      <c r="E9809">
        <v>6152</v>
      </c>
      <c r="F9809">
        <v>4</v>
      </c>
      <c r="G9809">
        <v>7804</v>
      </c>
      <c r="H9809">
        <v>0.96811759508681905</v>
      </c>
      <c r="I9809">
        <v>1</v>
      </c>
      <c r="J9809">
        <v>0.85953329234717102</v>
      </c>
      <c r="K9809" t="s">
        <v>30184</v>
      </c>
      <c r="L9809">
        <v>2</v>
      </c>
      <c r="M9809" t="s">
        <v>5133</v>
      </c>
      <c r="N9809">
        <v>0.5</v>
      </c>
      <c r="O9809">
        <v>3.2509752925877802E-4</v>
      </c>
    </row>
    <row r="9810" spans="1:15">
      <c r="A9810" t="s">
        <v>10912</v>
      </c>
      <c r="B9810" t="s">
        <v>23513</v>
      </c>
      <c r="C9810" t="s">
        <v>10913</v>
      </c>
      <c r="D9810">
        <v>2</v>
      </c>
      <c r="E9810">
        <v>535</v>
      </c>
      <c r="F9810">
        <v>3</v>
      </c>
      <c r="G9810">
        <v>8124</v>
      </c>
      <c r="H9810">
        <v>1.2419428368860499E-2</v>
      </c>
      <c r="I9810">
        <v>0.18879350817132301</v>
      </c>
      <c r="J9810">
        <v>0.17943164872997999</v>
      </c>
      <c r="K9810" t="s">
        <v>30185</v>
      </c>
      <c r="L9810">
        <v>2</v>
      </c>
      <c r="M9810" t="s">
        <v>2729</v>
      </c>
      <c r="N9810">
        <v>0.66666666666666696</v>
      </c>
      <c r="O9810">
        <v>3.7383177570093499E-3</v>
      </c>
    </row>
    <row r="9811" spans="1:15">
      <c r="A9811" t="s">
        <v>10912</v>
      </c>
      <c r="B9811" t="s">
        <v>23511</v>
      </c>
      <c r="C9811" t="s">
        <v>10913</v>
      </c>
      <c r="D9811">
        <v>1</v>
      </c>
      <c r="E9811">
        <v>6152</v>
      </c>
      <c r="F9811">
        <v>3</v>
      </c>
      <c r="G9811">
        <v>7804</v>
      </c>
      <c r="H9811">
        <v>0.99052768249503997</v>
      </c>
      <c r="I9811">
        <v>1</v>
      </c>
      <c r="J9811">
        <v>0.85953329234717102</v>
      </c>
      <c r="K9811" t="s">
        <v>30186</v>
      </c>
      <c r="L9811">
        <v>1</v>
      </c>
      <c r="M9811" t="s">
        <v>2729</v>
      </c>
      <c r="N9811">
        <v>0.33333333333333298</v>
      </c>
      <c r="O9811">
        <v>1.6254876462938901E-4</v>
      </c>
    </row>
    <row r="9812" spans="1:15">
      <c r="A9812" t="s">
        <v>10914</v>
      </c>
      <c r="B9812" t="s">
        <v>23511</v>
      </c>
      <c r="C9812" t="s">
        <v>10915</v>
      </c>
      <c r="D9812">
        <v>2</v>
      </c>
      <c r="E9812">
        <v>6152</v>
      </c>
      <c r="F9812">
        <v>2</v>
      </c>
      <c r="G9812">
        <v>7804</v>
      </c>
      <c r="H9812">
        <v>0.62141708038142995</v>
      </c>
      <c r="I9812">
        <v>0.968912233598893</v>
      </c>
      <c r="J9812">
        <v>0.832812322140707</v>
      </c>
      <c r="K9812" t="s">
        <v>29893</v>
      </c>
      <c r="L9812">
        <v>2</v>
      </c>
      <c r="M9812" t="s">
        <v>2729</v>
      </c>
      <c r="N9812">
        <v>1</v>
      </c>
      <c r="O9812">
        <v>3.2509752925877802E-4</v>
      </c>
    </row>
    <row r="9813" spans="1:15">
      <c r="A9813" t="s">
        <v>10916</v>
      </c>
      <c r="B9813" t="s">
        <v>23511</v>
      </c>
      <c r="C9813" t="s">
        <v>10917</v>
      </c>
      <c r="D9813">
        <v>3</v>
      </c>
      <c r="E9813">
        <v>6152</v>
      </c>
      <c r="F9813">
        <v>3</v>
      </c>
      <c r="G9813">
        <v>7804</v>
      </c>
      <c r="H9813">
        <v>0.489837867770546</v>
      </c>
      <c r="I9813">
        <v>0.96083957126938102</v>
      </c>
      <c r="J9813">
        <v>0.82587360011061495</v>
      </c>
      <c r="K9813" t="s">
        <v>30187</v>
      </c>
      <c r="L9813">
        <v>3</v>
      </c>
      <c r="M9813" t="s">
        <v>2729</v>
      </c>
      <c r="N9813">
        <v>1</v>
      </c>
      <c r="O9813">
        <v>4.8764629388816603E-4</v>
      </c>
    </row>
    <row r="9814" spans="1:15">
      <c r="A9814" t="s">
        <v>10918</v>
      </c>
      <c r="B9814" t="s">
        <v>23511</v>
      </c>
      <c r="C9814" t="s">
        <v>10919</v>
      </c>
      <c r="D9814">
        <v>1</v>
      </c>
      <c r="E9814">
        <v>6152</v>
      </c>
      <c r="F9814">
        <v>1</v>
      </c>
      <c r="G9814">
        <v>7804</v>
      </c>
      <c r="H9814">
        <v>0.788313685289595</v>
      </c>
      <c r="I9814">
        <v>0.968912233598893</v>
      </c>
      <c r="J9814">
        <v>0.832812322140707</v>
      </c>
      <c r="K9814" t="s">
        <v>23835</v>
      </c>
      <c r="L9814">
        <v>1</v>
      </c>
      <c r="M9814" t="s">
        <v>5133</v>
      </c>
      <c r="N9814">
        <v>1</v>
      </c>
      <c r="O9814">
        <v>1.6254876462938901E-4</v>
      </c>
    </row>
    <row r="9815" spans="1:15">
      <c r="A9815" t="s">
        <v>10920</v>
      </c>
      <c r="B9815" t="s">
        <v>23511</v>
      </c>
      <c r="C9815" t="s">
        <v>10921</v>
      </c>
      <c r="D9815">
        <v>5</v>
      </c>
      <c r="E9815">
        <v>6152</v>
      </c>
      <c r="F9815">
        <v>5</v>
      </c>
      <c r="G9815">
        <v>7804</v>
      </c>
      <c r="H9815">
        <v>0.30433074367137097</v>
      </c>
      <c r="I9815">
        <v>0.81020448119108801</v>
      </c>
      <c r="J9815">
        <v>0.69639772519260701</v>
      </c>
      <c r="K9815" t="s">
        <v>30188</v>
      </c>
      <c r="L9815">
        <v>5</v>
      </c>
      <c r="M9815" t="s">
        <v>2729</v>
      </c>
      <c r="N9815">
        <v>1</v>
      </c>
      <c r="O9815">
        <v>8.1274382314694405E-4</v>
      </c>
    </row>
    <row r="9816" spans="1:15">
      <c r="A9816" t="s">
        <v>10922</v>
      </c>
      <c r="B9816" t="s">
        <v>23511</v>
      </c>
      <c r="C9816" t="s">
        <v>10923</v>
      </c>
      <c r="D9816">
        <v>179</v>
      </c>
      <c r="E9816">
        <v>6152</v>
      </c>
      <c r="F9816">
        <v>241</v>
      </c>
      <c r="G9816">
        <v>7804</v>
      </c>
      <c r="H9816">
        <v>0.96476865152782199</v>
      </c>
      <c r="I9816">
        <v>1</v>
      </c>
      <c r="J9816">
        <v>0.85953329234717102</v>
      </c>
      <c r="K9816" t="s">
        <v>30189</v>
      </c>
      <c r="L9816">
        <v>179</v>
      </c>
      <c r="M9816" t="s">
        <v>5133</v>
      </c>
      <c r="N9816">
        <v>0.74273858921161795</v>
      </c>
      <c r="O9816">
        <v>2.90962288686606E-2</v>
      </c>
    </row>
    <row r="9817" spans="1:15">
      <c r="A9817" t="s">
        <v>10922</v>
      </c>
      <c r="B9817" t="s">
        <v>23518</v>
      </c>
      <c r="C9817" t="s">
        <v>10923</v>
      </c>
      <c r="D9817">
        <v>35</v>
      </c>
      <c r="E9817">
        <v>787</v>
      </c>
      <c r="F9817">
        <v>244</v>
      </c>
      <c r="G9817">
        <v>7393</v>
      </c>
      <c r="H9817">
        <v>4.0027708787207197E-2</v>
      </c>
      <c r="I9817">
        <v>0.52808674247143805</v>
      </c>
      <c r="J9817">
        <v>0.51058344495040597</v>
      </c>
      <c r="K9817" t="s">
        <v>30190</v>
      </c>
      <c r="L9817">
        <v>35</v>
      </c>
      <c r="M9817" t="s">
        <v>5133</v>
      </c>
      <c r="N9817">
        <v>0.14344262295082</v>
      </c>
      <c r="O9817">
        <v>4.4472681067344297E-2</v>
      </c>
    </row>
    <row r="9818" spans="1:15">
      <c r="A9818" t="s">
        <v>10922</v>
      </c>
      <c r="B9818" t="s">
        <v>23513</v>
      </c>
      <c r="C9818" t="s">
        <v>10923</v>
      </c>
      <c r="D9818">
        <v>18</v>
      </c>
      <c r="E9818">
        <v>535</v>
      </c>
      <c r="F9818">
        <v>247</v>
      </c>
      <c r="G9818">
        <v>8124</v>
      </c>
      <c r="H9818">
        <v>0.36201453382855597</v>
      </c>
      <c r="I9818">
        <v>0.99999999999997702</v>
      </c>
      <c r="J9818">
        <v>0.95041217501583097</v>
      </c>
      <c r="K9818" t="s">
        <v>30191</v>
      </c>
      <c r="L9818">
        <v>18</v>
      </c>
      <c r="M9818" t="s">
        <v>5133</v>
      </c>
      <c r="N9818">
        <v>7.28744939271255E-2</v>
      </c>
      <c r="O9818">
        <v>3.3644859813084099E-2</v>
      </c>
    </row>
    <row r="9819" spans="1:15">
      <c r="A9819" t="s">
        <v>10924</v>
      </c>
      <c r="B9819" t="s">
        <v>23518</v>
      </c>
      <c r="C9819" t="s">
        <v>10925</v>
      </c>
      <c r="D9819">
        <v>1</v>
      </c>
      <c r="E9819">
        <v>787</v>
      </c>
      <c r="F9819">
        <v>9</v>
      </c>
      <c r="G9819">
        <v>7393</v>
      </c>
      <c r="H9819">
        <v>0.63708190659863195</v>
      </c>
      <c r="I9819">
        <v>1</v>
      </c>
      <c r="J9819">
        <v>0.966855260484069</v>
      </c>
      <c r="K9819" t="s">
        <v>23655</v>
      </c>
      <c r="L9819">
        <v>1</v>
      </c>
      <c r="M9819" t="s">
        <v>5133</v>
      </c>
      <c r="N9819">
        <v>0.11111111111111099</v>
      </c>
      <c r="O9819">
        <v>1.27064803049555E-3</v>
      </c>
    </row>
    <row r="9820" spans="1:15">
      <c r="A9820" t="s">
        <v>10924</v>
      </c>
      <c r="B9820" t="s">
        <v>23513</v>
      </c>
      <c r="C9820" t="s">
        <v>10925</v>
      </c>
      <c r="D9820">
        <v>2</v>
      </c>
      <c r="E9820">
        <v>535</v>
      </c>
      <c r="F9820">
        <v>9</v>
      </c>
      <c r="G9820">
        <v>8124</v>
      </c>
      <c r="H9820">
        <v>0.114576498756382</v>
      </c>
      <c r="I9820">
        <v>0.64703075560747003</v>
      </c>
      <c r="J9820">
        <v>0.614945907739046</v>
      </c>
      <c r="K9820" t="s">
        <v>23978</v>
      </c>
      <c r="L9820">
        <v>2</v>
      </c>
      <c r="M9820" t="s">
        <v>5133</v>
      </c>
      <c r="N9820">
        <v>0.22222222222222199</v>
      </c>
      <c r="O9820">
        <v>3.7383177570093499E-3</v>
      </c>
    </row>
    <row r="9821" spans="1:15">
      <c r="A9821" t="s">
        <v>10924</v>
      </c>
      <c r="B9821" t="s">
        <v>23511</v>
      </c>
      <c r="C9821" t="s">
        <v>10925</v>
      </c>
      <c r="D9821">
        <v>4</v>
      </c>
      <c r="E9821">
        <v>6152</v>
      </c>
      <c r="F9821">
        <v>9</v>
      </c>
      <c r="G9821">
        <v>7804</v>
      </c>
      <c r="H9821">
        <v>0.99586378589181801</v>
      </c>
      <c r="I9821">
        <v>1</v>
      </c>
      <c r="J9821">
        <v>0.85953329234717102</v>
      </c>
      <c r="K9821" t="s">
        <v>23979</v>
      </c>
      <c r="L9821">
        <v>4</v>
      </c>
      <c r="M9821" t="s">
        <v>5133</v>
      </c>
      <c r="N9821">
        <v>0.44444444444444398</v>
      </c>
      <c r="O9821">
        <v>6.5019505851755496E-4</v>
      </c>
    </row>
    <row r="9822" spans="1:15">
      <c r="A9822" t="s">
        <v>10926</v>
      </c>
      <c r="B9822" t="s">
        <v>23511</v>
      </c>
      <c r="C9822" t="s">
        <v>10927</v>
      </c>
      <c r="D9822">
        <v>15</v>
      </c>
      <c r="E9822">
        <v>6152</v>
      </c>
      <c r="F9822">
        <v>24</v>
      </c>
      <c r="G9822">
        <v>7804</v>
      </c>
      <c r="H9822">
        <v>0.98148636605068396</v>
      </c>
      <c r="I9822">
        <v>1</v>
      </c>
      <c r="J9822">
        <v>0.85953329234717102</v>
      </c>
      <c r="K9822" t="s">
        <v>30192</v>
      </c>
      <c r="L9822">
        <v>15</v>
      </c>
      <c r="M9822" t="s">
        <v>5133</v>
      </c>
      <c r="N9822">
        <v>0.625</v>
      </c>
      <c r="O9822">
        <v>2.4382314694408299E-3</v>
      </c>
    </row>
    <row r="9823" spans="1:15">
      <c r="A9823" t="s">
        <v>10926</v>
      </c>
      <c r="B9823" t="s">
        <v>23513</v>
      </c>
      <c r="C9823" t="s">
        <v>10927</v>
      </c>
      <c r="D9823">
        <v>3</v>
      </c>
      <c r="E9823">
        <v>535</v>
      </c>
      <c r="F9823">
        <v>26</v>
      </c>
      <c r="G9823">
        <v>8124</v>
      </c>
      <c r="H9823">
        <v>0.243091138326335</v>
      </c>
      <c r="I9823">
        <v>0.86446291692741095</v>
      </c>
      <c r="J9823">
        <v>0.82159608109752902</v>
      </c>
      <c r="K9823" t="s">
        <v>28212</v>
      </c>
      <c r="L9823">
        <v>3</v>
      </c>
      <c r="M9823" t="s">
        <v>5133</v>
      </c>
      <c r="N9823">
        <v>0.115384615384615</v>
      </c>
      <c r="O9823">
        <v>5.60747663551402E-3</v>
      </c>
    </row>
    <row r="9824" spans="1:15">
      <c r="A9824" t="s">
        <v>10926</v>
      </c>
      <c r="B9824" t="s">
        <v>23518</v>
      </c>
      <c r="C9824" t="s">
        <v>10927</v>
      </c>
      <c r="D9824">
        <v>3</v>
      </c>
      <c r="E9824">
        <v>787</v>
      </c>
      <c r="F9824">
        <v>21</v>
      </c>
      <c r="G9824">
        <v>7393</v>
      </c>
      <c r="H9824">
        <v>0.39022520469363298</v>
      </c>
      <c r="I9824">
        <v>1</v>
      </c>
      <c r="J9824">
        <v>0.966855260484069</v>
      </c>
      <c r="K9824" t="s">
        <v>28213</v>
      </c>
      <c r="L9824">
        <v>3</v>
      </c>
      <c r="M9824" t="s">
        <v>5133</v>
      </c>
      <c r="N9824">
        <v>0.14285714285714299</v>
      </c>
      <c r="O9824">
        <v>3.8119440914866601E-3</v>
      </c>
    </row>
    <row r="9825" spans="1:15">
      <c r="A9825" t="s">
        <v>10928</v>
      </c>
      <c r="B9825" t="s">
        <v>23513</v>
      </c>
      <c r="C9825" t="s">
        <v>10929</v>
      </c>
      <c r="D9825">
        <v>1</v>
      </c>
      <c r="E9825">
        <v>535</v>
      </c>
      <c r="F9825">
        <v>2</v>
      </c>
      <c r="G9825">
        <v>8124</v>
      </c>
      <c r="H9825">
        <v>0.12737930779067499</v>
      </c>
      <c r="I9825">
        <v>0.64703075560747003</v>
      </c>
      <c r="J9825">
        <v>0.614945907739046</v>
      </c>
      <c r="K9825" t="s">
        <v>30193</v>
      </c>
      <c r="L9825">
        <v>1</v>
      </c>
      <c r="M9825" t="s">
        <v>5133</v>
      </c>
      <c r="N9825">
        <v>0.5</v>
      </c>
      <c r="O9825">
        <v>1.8691588785046699E-3</v>
      </c>
    </row>
    <row r="9826" spans="1:15">
      <c r="A9826" t="s">
        <v>10930</v>
      </c>
      <c r="B9826" t="s">
        <v>23511</v>
      </c>
      <c r="C9826" t="s">
        <v>10931</v>
      </c>
      <c r="D9826">
        <v>1</v>
      </c>
      <c r="E9826">
        <v>6152</v>
      </c>
      <c r="F9826">
        <v>1</v>
      </c>
      <c r="G9826">
        <v>7804</v>
      </c>
      <c r="H9826">
        <v>0.788313685289595</v>
      </c>
      <c r="I9826">
        <v>0.968912233598893</v>
      </c>
      <c r="J9826">
        <v>0.832812322140707</v>
      </c>
      <c r="K9826" t="s">
        <v>30194</v>
      </c>
      <c r="L9826">
        <v>1</v>
      </c>
      <c r="M9826" t="s">
        <v>5133</v>
      </c>
      <c r="N9826">
        <v>1</v>
      </c>
      <c r="O9826">
        <v>1.6254876462938901E-4</v>
      </c>
    </row>
    <row r="9827" spans="1:15">
      <c r="A9827" t="s">
        <v>10932</v>
      </c>
      <c r="B9827" t="s">
        <v>23513</v>
      </c>
      <c r="C9827" t="s">
        <v>10933</v>
      </c>
      <c r="D9827">
        <v>2</v>
      </c>
      <c r="E9827">
        <v>535</v>
      </c>
      <c r="F9827">
        <v>6</v>
      </c>
      <c r="G9827">
        <v>8124</v>
      </c>
      <c r="H9827">
        <v>5.4382802179337199E-2</v>
      </c>
      <c r="I9827">
        <v>0.448760549738495</v>
      </c>
      <c r="J9827">
        <v>0.42650749013827299</v>
      </c>
      <c r="K9827" t="s">
        <v>23659</v>
      </c>
      <c r="L9827">
        <v>2</v>
      </c>
      <c r="M9827" t="s">
        <v>5133</v>
      </c>
      <c r="N9827">
        <v>0.33333333333333298</v>
      </c>
      <c r="O9827">
        <v>3.7383177570093499E-3</v>
      </c>
    </row>
    <row r="9828" spans="1:15">
      <c r="A9828" t="s">
        <v>10932</v>
      </c>
      <c r="B9828" t="s">
        <v>23511</v>
      </c>
      <c r="C9828" t="s">
        <v>10933</v>
      </c>
      <c r="D9828">
        <v>3</v>
      </c>
      <c r="E9828">
        <v>6152</v>
      </c>
      <c r="F9828">
        <v>6</v>
      </c>
      <c r="G9828">
        <v>7804</v>
      </c>
      <c r="H9828">
        <v>0.97922542091541498</v>
      </c>
      <c r="I9828">
        <v>1</v>
      </c>
      <c r="J9828">
        <v>0.85953329234717102</v>
      </c>
      <c r="K9828" t="s">
        <v>30195</v>
      </c>
      <c r="L9828">
        <v>3</v>
      </c>
      <c r="M9828" t="s">
        <v>5133</v>
      </c>
      <c r="N9828">
        <v>0.5</v>
      </c>
      <c r="O9828">
        <v>4.8764629388816603E-4</v>
      </c>
    </row>
    <row r="9829" spans="1:15">
      <c r="A9829" t="s">
        <v>10934</v>
      </c>
      <c r="B9829" t="s">
        <v>23513</v>
      </c>
      <c r="C9829" t="s">
        <v>10935</v>
      </c>
      <c r="D9829">
        <v>1</v>
      </c>
      <c r="E9829">
        <v>535</v>
      </c>
      <c r="F9829">
        <v>2</v>
      </c>
      <c r="G9829">
        <v>8124</v>
      </c>
      <c r="H9829">
        <v>0.12737930779067499</v>
      </c>
      <c r="I9829">
        <v>0.64703075560747003</v>
      </c>
      <c r="J9829">
        <v>0.614945907739046</v>
      </c>
      <c r="K9829" t="s">
        <v>30193</v>
      </c>
      <c r="L9829">
        <v>1</v>
      </c>
      <c r="M9829" t="s">
        <v>5133</v>
      </c>
      <c r="N9829">
        <v>0.5</v>
      </c>
      <c r="O9829">
        <v>1.8691588785046699E-3</v>
      </c>
    </row>
    <row r="9830" spans="1:15">
      <c r="A9830" t="s">
        <v>10936</v>
      </c>
      <c r="B9830" t="s">
        <v>23511</v>
      </c>
      <c r="C9830" t="s">
        <v>10937</v>
      </c>
      <c r="D9830">
        <v>1</v>
      </c>
      <c r="E9830">
        <v>6152</v>
      </c>
      <c r="F9830">
        <v>1</v>
      </c>
      <c r="G9830">
        <v>7804</v>
      </c>
      <c r="H9830">
        <v>0.788313685289595</v>
      </c>
      <c r="I9830">
        <v>0.968912233598893</v>
      </c>
      <c r="J9830">
        <v>0.832812322140707</v>
      </c>
      <c r="K9830" t="s">
        <v>30196</v>
      </c>
      <c r="L9830">
        <v>1</v>
      </c>
      <c r="M9830" t="s">
        <v>5133</v>
      </c>
      <c r="N9830">
        <v>1</v>
      </c>
      <c r="O9830">
        <v>1.6254876462938901E-4</v>
      </c>
    </row>
    <row r="9831" spans="1:15">
      <c r="A9831" t="s">
        <v>10938</v>
      </c>
      <c r="B9831" t="s">
        <v>23511</v>
      </c>
      <c r="C9831" t="s">
        <v>10939</v>
      </c>
      <c r="D9831">
        <v>7</v>
      </c>
      <c r="E9831">
        <v>6152</v>
      </c>
      <c r="F9831">
        <v>7</v>
      </c>
      <c r="G9831">
        <v>7804</v>
      </c>
      <c r="H9831">
        <v>0.18905120292587699</v>
      </c>
      <c r="I9831">
        <v>0.631132279689813</v>
      </c>
      <c r="J9831">
        <v>0.54247920626835999</v>
      </c>
      <c r="K9831" t="s">
        <v>30197</v>
      </c>
      <c r="L9831">
        <v>7</v>
      </c>
      <c r="M9831" t="s">
        <v>1463</v>
      </c>
      <c r="N9831">
        <v>1</v>
      </c>
      <c r="O9831">
        <v>1.13784135240572E-3</v>
      </c>
    </row>
    <row r="9832" spans="1:15">
      <c r="A9832" t="s">
        <v>10940</v>
      </c>
      <c r="B9832" t="s">
        <v>23511</v>
      </c>
      <c r="C9832" t="s">
        <v>10941</v>
      </c>
      <c r="D9832">
        <v>4</v>
      </c>
      <c r="E9832">
        <v>6152</v>
      </c>
      <c r="F9832">
        <v>5</v>
      </c>
      <c r="G9832">
        <v>7804</v>
      </c>
      <c r="H9832">
        <v>0.71320711691885297</v>
      </c>
      <c r="I9832">
        <v>0.968912233598893</v>
      </c>
      <c r="J9832">
        <v>0.832812322140707</v>
      </c>
      <c r="K9832" t="s">
        <v>30198</v>
      </c>
      <c r="L9832">
        <v>4</v>
      </c>
      <c r="M9832" t="s">
        <v>5133</v>
      </c>
      <c r="N9832">
        <v>0.8</v>
      </c>
      <c r="O9832">
        <v>6.5019505851755496E-4</v>
      </c>
    </row>
    <row r="9833" spans="1:15">
      <c r="A9833" t="s">
        <v>10940</v>
      </c>
      <c r="B9833" t="s">
        <v>23513</v>
      </c>
      <c r="C9833" t="s">
        <v>10941</v>
      </c>
      <c r="D9833">
        <v>1</v>
      </c>
      <c r="E9833">
        <v>535</v>
      </c>
      <c r="F9833">
        <v>5</v>
      </c>
      <c r="G9833">
        <v>8124</v>
      </c>
      <c r="H9833">
        <v>0.28872836491514098</v>
      </c>
      <c r="I9833">
        <v>0.92669970177713501</v>
      </c>
      <c r="J9833">
        <v>0.88074667915254901</v>
      </c>
      <c r="K9833" t="s">
        <v>23549</v>
      </c>
      <c r="L9833">
        <v>1</v>
      </c>
      <c r="M9833" t="s">
        <v>5133</v>
      </c>
      <c r="N9833">
        <v>0.2</v>
      </c>
      <c r="O9833">
        <v>1.8691588785046699E-3</v>
      </c>
    </row>
    <row r="9834" spans="1:15">
      <c r="A9834" t="s">
        <v>10942</v>
      </c>
      <c r="B9834" t="s">
        <v>23511</v>
      </c>
      <c r="C9834" t="s">
        <v>10943</v>
      </c>
      <c r="D9834">
        <v>3</v>
      </c>
      <c r="E9834">
        <v>6152</v>
      </c>
      <c r="F9834">
        <v>4</v>
      </c>
      <c r="G9834">
        <v>7804</v>
      </c>
      <c r="H9834">
        <v>0.80103341611958101</v>
      </c>
      <c r="I9834">
        <v>0.968912233598893</v>
      </c>
      <c r="J9834">
        <v>0.832812322140707</v>
      </c>
      <c r="K9834" t="s">
        <v>30199</v>
      </c>
      <c r="L9834">
        <v>3</v>
      </c>
      <c r="M9834" t="s">
        <v>5133</v>
      </c>
      <c r="N9834">
        <v>0.75</v>
      </c>
      <c r="O9834">
        <v>4.8764629388816603E-4</v>
      </c>
    </row>
    <row r="9835" spans="1:15">
      <c r="A9835" t="s">
        <v>10942</v>
      </c>
      <c r="B9835" t="s">
        <v>23518</v>
      </c>
      <c r="C9835" t="s">
        <v>10943</v>
      </c>
      <c r="D9835">
        <v>1</v>
      </c>
      <c r="E9835">
        <v>787</v>
      </c>
      <c r="F9835">
        <v>4</v>
      </c>
      <c r="G9835">
        <v>7393</v>
      </c>
      <c r="H9835">
        <v>0.362574478289521</v>
      </c>
      <c r="I9835">
        <v>1</v>
      </c>
      <c r="J9835">
        <v>0.966855260484069</v>
      </c>
      <c r="K9835" t="s">
        <v>25327</v>
      </c>
      <c r="L9835">
        <v>1</v>
      </c>
      <c r="M9835" t="s">
        <v>5133</v>
      </c>
      <c r="N9835">
        <v>0.25</v>
      </c>
      <c r="O9835">
        <v>1.27064803049555E-3</v>
      </c>
    </row>
    <row r="9836" spans="1:15">
      <c r="A9836" t="s">
        <v>10944</v>
      </c>
      <c r="B9836" t="s">
        <v>23511</v>
      </c>
      <c r="C9836" t="s">
        <v>10945</v>
      </c>
      <c r="D9836">
        <v>7</v>
      </c>
      <c r="E9836">
        <v>6152</v>
      </c>
      <c r="F9836">
        <v>7</v>
      </c>
      <c r="G9836">
        <v>7804</v>
      </c>
      <c r="H9836">
        <v>0.18905120292587699</v>
      </c>
      <c r="I9836">
        <v>0.631132279689813</v>
      </c>
      <c r="J9836">
        <v>0.54247920626835999</v>
      </c>
      <c r="K9836" t="s">
        <v>30200</v>
      </c>
      <c r="L9836">
        <v>7</v>
      </c>
      <c r="M9836" t="s">
        <v>5133</v>
      </c>
      <c r="N9836">
        <v>1</v>
      </c>
      <c r="O9836">
        <v>1.13784135240572E-3</v>
      </c>
    </row>
    <row r="9837" spans="1:15">
      <c r="A9837" t="s">
        <v>10946</v>
      </c>
      <c r="B9837" t="s">
        <v>23511</v>
      </c>
      <c r="C9837" t="s">
        <v>10947</v>
      </c>
      <c r="D9837">
        <v>9</v>
      </c>
      <c r="E9837">
        <v>6152</v>
      </c>
      <c r="F9837">
        <v>10</v>
      </c>
      <c r="G9837">
        <v>7804</v>
      </c>
      <c r="H9837">
        <v>0.341392875758884</v>
      </c>
      <c r="I9837">
        <v>0.87709103910391695</v>
      </c>
      <c r="J9837">
        <v>0.75388894852919097</v>
      </c>
      <c r="K9837" t="s">
        <v>30201</v>
      </c>
      <c r="L9837">
        <v>9</v>
      </c>
      <c r="M9837" t="s">
        <v>5133</v>
      </c>
      <c r="N9837">
        <v>0.9</v>
      </c>
      <c r="O9837">
        <v>1.4629388816645001E-3</v>
      </c>
    </row>
    <row r="9838" spans="1:15">
      <c r="A9838" t="s">
        <v>10948</v>
      </c>
      <c r="B9838" t="s">
        <v>23518</v>
      </c>
      <c r="C9838" t="s">
        <v>10949</v>
      </c>
      <c r="D9838">
        <v>3</v>
      </c>
      <c r="E9838">
        <v>787</v>
      </c>
      <c r="F9838">
        <v>50</v>
      </c>
      <c r="G9838">
        <v>7393</v>
      </c>
      <c r="H9838">
        <v>0.913178895355924</v>
      </c>
      <c r="I9838">
        <v>1</v>
      </c>
      <c r="J9838">
        <v>0.966855260484069</v>
      </c>
      <c r="K9838" t="s">
        <v>30202</v>
      </c>
      <c r="L9838">
        <v>3</v>
      </c>
      <c r="M9838" t="s">
        <v>5133</v>
      </c>
      <c r="N9838">
        <v>0.06</v>
      </c>
      <c r="O9838">
        <v>3.8119440914866601E-3</v>
      </c>
    </row>
    <row r="9839" spans="1:15">
      <c r="A9839" t="s">
        <v>10948</v>
      </c>
      <c r="B9839" t="s">
        <v>23513</v>
      </c>
      <c r="C9839" t="s">
        <v>10949</v>
      </c>
      <c r="D9839">
        <v>2</v>
      </c>
      <c r="E9839">
        <v>535</v>
      </c>
      <c r="F9839">
        <v>70</v>
      </c>
      <c r="G9839">
        <v>8124</v>
      </c>
      <c r="H9839">
        <v>0.95027504790301898</v>
      </c>
      <c r="I9839">
        <v>0.99999999999997702</v>
      </c>
      <c r="J9839">
        <v>0.95041217501583097</v>
      </c>
      <c r="K9839" t="s">
        <v>25947</v>
      </c>
      <c r="L9839">
        <v>2</v>
      </c>
      <c r="M9839" t="s">
        <v>5133</v>
      </c>
      <c r="N9839">
        <v>2.8571428571428598E-2</v>
      </c>
      <c r="O9839">
        <v>3.7383177570093499E-3</v>
      </c>
    </row>
    <row r="9840" spans="1:15">
      <c r="A9840" t="s">
        <v>10948</v>
      </c>
      <c r="B9840" t="s">
        <v>23511</v>
      </c>
      <c r="C9840" t="s">
        <v>10949</v>
      </c>
      <c r="D9840">
        <v>57</v>
      </c>
      <c r="E9840">
        <v>6152</v>
      </c>
      <c r="F9840">
        <v>66</v>
      </c>
      <c r="G9840">
        <v>7804</v>
      </c>
      <c r="H9840">
        <v>8.3328260875673299E-2</v>
      </c>
      <c r="I9840">
        <v>0.38478739602298501</v>
      </c>
      <c r="J9840">
        <v>0.330737577357331</v>
      </c>
      <c r="K9840" t="s">
        <v>30203</v>
      </c>
      <c r="L9840">
        <v>57</v>
      </c>
      <c r="M9840" t="s">
        <v>5133</v>
      </c>
      <c r="N9840">
        <v>0.86363636363636398</v>
      </c>
      <c r="O9840">
        <v>9.2652795838751596E-3</v>
      </c>
    </row>
    <row r="9841" spans="1:15">
      <c r="A9841" t="s">
        <v>10950</v>
      </c>
      <c r="B9841" t="s">
        <v>23511</v>
      </c>
      <c r="C9841" t="s">
        <v>10951</v>
      </c>
      <c r="D9841">
        <v>1</v>
      </c>
      <c r="E9841">
        <v>6152</v>
      </c>
      <c r="F9841">
        <v>1</v>
      </c>
      <c r="G9841">
        <v>7804</v>
      </c>
      <c r="H9841">
        <v>0.788313685289595</v>
      </c>
      <c r="I9841">
        <v>0.968912233598893</v>
      </c>
      <c r="J9841">
        <v>0.832812322140707</v>
      </c>
      <c r="K9841" t="s">
        <v>23968</v>
      </c>
      <c r="L9841">
        <v>1</v>
      </c>
      <c r="M9841" t="s">
        <v>2729</v>
      </c>
      <c r="N9841">
        <v>1</v>
      </c>
      <c r="O9841">
        <v>1.6254876462938901E-4</v>
      </c>
    </row>
    <row r="9842" spans="1:15">
      <c r="A9842" t="s">
        <v>10952</v>
      </c>
      <c r="B9842" t="s">
        <v>23518</v>
      </c>
      <c r="C9842" t="s">
        <v>10953</v>
      </c>
      <c r="D9842">
        <v>3</v>
      </c>
      <c r="E9842">
        <v>787</v>
      </c>
      <c r="F9842">
        <v>5</v>
      </c>
      <c r="G9842">
        <v>7393</v>
      </c>
      <c r="H9842">
        <v>1.01900849865754E-2</v>
      </c>
      <c r="I9842">
        <v>0.24323860088996599</v>
      </c>
      <c r="J9842">
        <v>0.235176520823249</v>
      </c>
      <c r="K9842" t="s">
        <v>30204</v>
      </c>
      <c r="L9842">
        <v>3</v>
      </c>
      <c r="M9842" t="s">
        <v>5133</v>
      </c>
      <c r="N9842">
        <v>0.6</v>
      </c>
      <c r="O9842">
        <v>3.8119440914866601E-3</v>
      </c>
    </row>
    <row r="9843" spans="1:15">
      <c r="A9843" t="s">
        <v>10952</v>
      </c>
      <c r="B9843" t="s">
        <v>23511</v>
      </c>
      <c r="C9843" t="s">
        <v>10953</v>
      </c>
      <c r="D9843">
        <v>2</v>
      </c>
      <c r="E9843">
        <v>6152</v>
      </c>
      <c r="F9843">
        <v>4</v>
      </c>
      <c r="G9843">
        <v>7804</v>
      </c>
      <c r="H9843">
        <v>0.96811759508681905</v>
      </c>
      <c r="I9843">
        <v>1</v>
      </c>
      <c r="J9843">
        <v>0.85953329234717102</v>
      </c>
      <c r="K9843" t="s">
        <v>30205</v>
      </c>
      <c r="L9843">
        <v>2</v>
      </c>
      <c r="M9843" t="s">
        <v>5133</v>
      </c>
      <c r="N9843">
        <v>0.5</v>
      </c>
      <c r="O9843">
        <v>3.2509752925877802E-4</v>
      </c>
    </row>
    <row r="9844" spans="1:15">
      <c r="A9844" t="s">
        <v>10954</v>
      </c>
      <c r="B9844" t="s">
        <v>23511</v>
      </c>
      <c r="C9844" t="s">
        <v>10955</v>
      </c>
      <c r="D9844">
        <v>5</v>
      </c>
      <c r="E9844">
        <v>6152</v>
      </c>
      <c r="F9844">
        <v>6</v>
      </c>
      <c r="G9844">
        <v>7804</v>
      </c>
      <c r="H9844">
        <v>0.62665052091531404</v>
      </c>
      <c r="I9844">
        <v>0.968912233598893</v>
      </c>
      <c r="J9844">
        <v>0.832812322140707</v>
      </c>
      <c r="K9844" t="s">
        <v>30206</v>
      </c>
      <c r="L9844">
        <v>5</v>
      </c>
      <c r="M9844" t="s">
        <v>1463</v>
      </c>
      <c r="N9844">
        <v>0.83333333333333304</v>
      </c>
      <c r="O9844">
        <v>8.1274382314694405E-4</v>
      </c>
    </row>
    <row r="9845" spans="1:15">
      <c r="A9845" t="s">
        <v>10954</v>
      </c>
      <c r="B9845" t="s">
        <v>23518</v>
      </c>
      <c r="C9845" t="s">
        <v>10955</v>
      </c>
      <c r="D9845">
        <v>1</v>
      </c>
      <c r="E9845">
        <v>787</v>
      </c>
      <c r="F9845">
        <v>6</v>
      </c>
      <c r="G9845">
        <v>7393</v>
      </c>
      <c r="H9845">
        <v>0.49113550780958298</v>
      </c>
      <c r="I9845">
        <v>1</v>
      </c>
      <c r="J9845">
        <v>0.966855260484069</v>
      </c>
      <c r="K9845" t="s">
        <v>30207</v>
      </c>
      <c r="L9845">
        <v>1</v>
      </c>
      <c r="M9845" t="s">
        <v>1463</v>
      </c>
      <c r="N9845">
        <v>0.16666666666666699</v>
      </c>
      <c r="O9845">
        <v>1.27064803049555E-3</v>
      </c>
    </row>
    <row r="9846" spans="1:15">
      <c r="A9846" t="s">
        <v>10956</v>
      </c>
      <c r="B9846" t="s">
        <v>23511</v>
      </c>
      <c r="C9846" t="s">
        <v>10957</v>
      </c>
      <c r="D9846">
        <v>1</v>
      </c>
      <c r="E9846">
        <v>6152</v>
      </c>
      <c r="F9846">
        <v>1</v>
      </c>
      <c r="G9846">
        <v>7804</v>
      </c>
      <c r="H9846">
        <v>0.788313685289595</v>
      </c>
      <c r="I9846">
        <v>0.968912233598893</v>
      </c>
      <c r="J9846">
        <v>0.832812322140707</v>
      </c>
      <c r="K9846" t="s">
        <v>30208</v>
      </c>
      <c r="L9846">
        <v>1</v>
      </c>
      <c r="M9846" t="s">
        <v>1463</v>
      </c>
      <c r="N9846">
        <v>1</v>
      </c>
      <c r="O9846">
        <v>1.6254876462938901E-4</v>
      </c>
    </row>
    <row r="9847" spans="1:15">
      <c r="A9847" t="s">
        <v>10958</v>
      </c>
      <c r="B9847" t="s">
        <v>23511</v>
      </c>
      <c r="C9847" t="s">
        <v>10959</v>
      </c>
      <c r="D9847">
        <v>2</v>
      </c>
      <c r="E9847">
        <v>6152</v>
      </c>
      <c r="F9847">
        <v>4</v>
      </c>
      <c r="G9847">
        <v>7804</v>
      </c>
      <c r="H9847">
        <v>0.96811759508681905</v>
      </c>
      <c r="I9847">
        <v>1</v>
      </c>
      <c r="J9847">
        <v>0.85953329234717102</v>
      </c>
      <c r="K9847" t="s">
        <v>29457</v>
      </c>
      <c r="L9847">
        <v>2</v>
      </c>
      <c r="M9847" t="s">
        <v>1463</v>
      </c>
      <c r="N9847">
        <v>0.5</v>
      </c>
      <c r="O9847">
        <v>3.2509752925877802E-4</v>
      </c>
    </row>
    <row r="9848" spans="1:15">
      <c r="A9848" t="s">
        <v>10960</v>
      </c>
      <c r="B9848" t="s">
        <v>23518</v>
      </c>
      <c r="C9848" t="s">
        <v>10961</v>
      </c>
      <c r="D9848">
        <v>1</v>
      </c>
      <c r="E9848">
        <v>787</v>
      </c>
      <c r="F9848">
        <v>1</v>
      </c>
      <c r="G9848">
        <v>7393</v>
      </c>
      <c r="H9848">
        <v>0.106452049235764</v>
      </c>
      <c r="I9848">
        <v>0.63266972740240601</v>
      </c>
      <c r="J9848">
        <v>0.61170005408803896</v>
      </c>
      <c r="K9848" t="s">
        <v>26234</v>
      </c>
      <c r="L9848">
        <v>1</v>
      </c>
      <c r="M9848" t="s">
        <v>5133</v>
      </c>
      <c r="N9848">
        <v>1</v>
      </c>
      <c r="O9848">
        <v>1.27064803049555E-3</v>
      </c>
    </row>
    <row r="9849" spans="1:15">
      <c r="A9849" t="s">
        <v>10962</v>
      </c>
      <c r="B9849" t="s">
        <v>23511</v>
      </c>
      <c r="C9849" t="s">
        <v>10963</v>
      </c>
      <c r="D9849">
        <v>5</v>
      </c>
      <c r="E9849">
        <v>6152</v>
      </c>
      <c r="F9849">
        <v>6</v>
      </c>
      <c r="G9849">
        <v>7804</v>
      </c>
      <c r="H9849">
        <v>0.62665052091531404</v>
      </c>
      <c r="I9849">
        <v>0.968912233598893</v>
      </c>
      <c r="J9849">
        <v>0.832812322140707</v>
      </c>
      <c r="K9849" t="s">
        <v>30209</v>
      </c>
      <c r="L9849">
        <v>5</v>
      </c>
      <c r="M9849" t="s">
        <v>2729</v>
      </c>
      <c r="N9849">
        <v>0.83333333333333304</v>
      </c>
      <c r="O9849">
        <v>8.1274382314694405E-4</v>
      </c>
    </row>
    <row r="9850" spans="1:15">
      <c r="A9850" t="s">
        <v>10962</v>
      </c>
      <c r="B9850" t="s">
        <v>23518</v>
      </c>
      <c r="C9850" t="s">
        <v>10963</v>
      </c>
      <c r="D9850">
        <v>1</v>
      </c>
      <c r="E9850">
        <v>787</v>
      </c>
      <c r="F9850">
        <v>6</v>
      </c>
      <c r="G9850">
        <v>7393</v>
      </c>
      <c r="H9850">
        <v>0.49113550780958298</v>
      </c>
      <c r="I9850">
        <v>1</v>
      </c>
      <c r="J9850">
        <v>0.966855260484069</v>
      </c>
      <c r="K9850" t="s">
        <v>29670</v>
      </c>
      <c r="L9850">
        <v>1</v>
      </c>
      <c r="M9850" t="s">
        <v>2729</v>
      </c>
      <c r="N9850">
        <v>0.16666666666666699</v>
      </c>
      <c r="O9850">
        <v>1.27064803049555E-3</v>
      </c>
    </row>
    <row r="9851" spans="1:15">
      <c r="A9851" t="s">
        <v>10964</v>
      </c>
      <c r="B9851" t="s">
        <v>23511</v>
      </c>
      <c r="C9851" t="s">
        <v>10965</v>
      </c>
      <c r="D9851">
        <v>5</v>
      </c>
      <c r="E9851">
        <v>6152</v>
      </c>
      <c r="F9851">
        <v>5</v>
      </c>
      <c r="G9851">
        <v>7804</v>
      </c>
      <c r="H9851">
        <v>0.30433074367137097</v>
      </c>
      <c r="I9851">
        <v>0.81020448119108801</v>
      </c>
      <c r="J9851">
        <v>0.69639772519260701</v>
      </c>
      <c r="K9851" t="s">
        <v>30210</v>
      </c>
      <c r="L9851">
        <v>5</v>
      </c>
      <c r="M9851" t="s">
        <v>2729</v>
      </c>
      <c r="N9851">
        <v>1</v>
      </c>
      <c r="O9851">
        <v>8.1274382314694405E-4</v>
      </c>
    </row>
    <row r="9852" spans="1:15">
      <c r="A9852" t="s">
        <v>10966</v>
      </c>
      <c r="B9852" t="s">
        <v>23511</v>
      </c>
      <c r="C9852" t="s">
        <v>10967</v>
      </c>
      <c r="D9852">
        <v>2</v>
      </c>
      <c r="E9852">
        <v>6152</v>
      </c>
      <c r="F9852">
        <v>5</v>
      </c>
      <c r="G9852">
        <v>7804</v>
      </c>
      <c r="H9852">
        <v>0.99168074853091603</v>
      </c>
      <c r="I9852">
        <v>1</v>
      </c>
      <c r="J9852">
        <v>0.85953329234717102</v>
      </c>
      <c r="K9852" t="s">
        <v>28621</v>
      </c>
      <c r="L9852">
        <v>2</v>
      </c>
      <c r="M9852" t="s">
        <v>5133</v>
      </c>
      <c r="N9852">
        <v>0.4</v>
      </c>
      <c r="O9852">
        <v>3.2509752925877802E-4</v>
      </c>
    </row>
    <row r="9853" spans="1:15">
      <c r="A9853" t="s">
        <v>10966</v>
      </c>
      <c r="B9853" t="s">
        <v>23513</v>
      </c>
      <c r="C9853" t="s">
        <v>10967</v>
      </c>
      <c r="D9853">
        <v>1</v>
      </c>
      <c r="E9853">
        <v>535</v>
      </c>
      <c r="F9853">
        <v>4</v>
      </c>
      <c r="G9853">
        <v>8124</v>
      </c>
      <c r="H9853">
        <v>0.23855956797771199</v>
      </c>
      <c r="I9853">
        <v>0.85273230586348503</v>
      </c>
      <c r="J9853">
        <v>0.81044716552199803</v>
      </c>
      <c r="K9853" t="s">
        <v>25334</v>
      </c>
      <c r="L9853">
        <v>1</v>
      </c>
      <c r="M9853" t="s">
        <v>5133</v>
      </c>
      <c r="N9853">
        <v>0.25</v>
      </c>
      <c r="O9853">
        <v>1.8691588785046699E-3</v>
      </c>
    </row>
    <row r="9854" spans="1:15">
      <c r="A9854" t="s">
        <v>10968</v>
      </c>
      <c r="B9854" t="s">
        <v>23511</v>
      </c>
      <c r="C9854" t="s">
        <v>10969</v>
      </c>
      <c r="D9854">
        <v>10</v>
      </c>
      <c r="E9854">
        <v>6152</v>
      </c>
      <c r="F9854">
        <v>12</v>
      </c>
      <c r="G9854">
        <v>7804</v>
      </c>
      <c r="H9854">
        <v>0.51722323138668902</v>
      </c>
      <c r="I9854">
        <v>0.968912233598893</v>
      </c>
      <c r="J9854">
        <v>0.832812322140707</v>
      </c>
      <c r="K9854" t="s">
        <v>30211</v>
      </c>
      <c r="L9854">
        <v>10</v>
      </c>
      <c r="M9854" t="s">
        <v>5133</v>
      </c>
      <c r="N9854">
        <v>0.83333333333333304</v>
      </c>
      <c r="O9854">
        <v>1.62548764629389E-3</v>
      </c>
    </row>
    <row r="9855" spans="1:15">
      <c r="A9855" t="s">
        <v>10968</v>
      </c>
      <c r="B9855" t="s">
        <v>23518</v>
      </c>
      <c r="C9855" t="s">
        <v>10969</v>
      </c>
      <c r="D9855">
        <v>2</v>
      </c>
      <c r="E9855">
        <v>787</v>
      </c>
      <c r="F9855">
        <v>3</v>
      </c>
      <c r="G9855">
        <v>7393</v>
      </c>
      <c r="H9855">
        <v>3.1553088404617E-2</v>
      </c>
      <c r="I9855">
        <v>0.44363642296891398</v>
      </c>
      <c r="J9855">
        <v>0.42893220928983</v>
      </c>
      <c r="K9855" t="s">
        <v>30212</v>
      </c>
      <c r="L9855">
        <v>2</v>
      </c>
      <c r="M9855" t="s">
        <v>5133</v>
      </c>
      <c r="N9855">
        <v>0.66666666666666696</v>
      </c>
      <c r="O9855">
        <v>2.5412960609911099E-3</v>
      </c>
    </row>
    <row r="9856" spans="1:15">
      <c r="A9856" t="s">
        <v>10970</v>
      </c>
      <c r="B9856" t="s">
        <v>23518</v>
      </c>
      <c r="C9856" t="s">
        <v>10971</v>
      </c>
      <c r="D9856">
        <v>2</v>
      </c>
      <c r="E9856">
        <v>787</v>
      </c>
      <c r="F9856">
        <v>3</v>
      </c>
      <c r="G9856">
        <v>7393</v>
      </c>
      <c r="H9856">
        <v>3.1553088404617E-2</v>
      </c>
      <c r="I9856">
        <v>0.44363642296891398</v>
      </c>
      <c r="J9856">
        <v>0.42893220928983</v>
      </c>
      <c r="K9856" t="s">
        <v>30212</v>
      </c>
      <c r="L9856">
        <v>2</v>
      </c>
      <c r="M9856" t="s">
        <v>5133</v>
      </c>
      <c r="N9856">
        <v>0.66666666666666696</v>
      </c>
      <c r="O9856">
        <v>2.5412960609911099E-3</v>
      </c>
    </row>
    <row r="9857" spans="1:15">
      <c r="A9857" t="s">
        <v>10970</v>
      </c>
      <c r="B9857" t="s">
        <v>23511</v>
      </c>
      <c r="C9857" t="s">
        <v>10971</v>
      </c>
      <c r="D9857">
        <v>10</v>
      </c>
      <c r="E9857">
        <v>6152</v>
      </c>
      <c r="F9857">
        <v>12</v>
      </c>
      <c r="G9857">
        <v>7804</v>
      </c>
      <c r="H9857">
        <v>0.51722323138668902</v>
      </c>
      <c r="I9857">
        <v>0.968912233598893</v>
      </c>
      <c r="J9857">
        <v>0.832812322140707</v>
      </c>
      <c r="K9857" t="s">
        <v>30211</v>
      </c>
      <c r="L9857">
        <v>10</v>
      </c>
      <c r="M9857" t="s">
        <v>5133</v>
      </c>
      <c r="N9857">
        <v>0.83333333333333304</v>
      </c>
      <c r="O9857">
        <v>1.62548764629389E-3</v>
      </c>
    </row>
    <row r="9858" spans="1:15">
      <c r="A9858" t="s">
        <v>10972</v>
      </c>
      <c r="B9858" t="s">
        <v>23511</v>
      </c>
      <c r="C9858" t="s">
        <v>10973</v>
      </c>
      <c r="D9858">
        <v>3</v>
      </c>
      <c r="E9858">
        <v>6152</v>
      </c>
      <c r="F9858">
        <v>3</v>
      </c>
      <c r="G9858">
        <v>7804</v>
      </c>
      <c r="H9858">
        <v>0.489837867770546</v>
      </c>
      <c r="I9858">
        <v>0.96083957126938102</v>
      </c>
      <c r="J9858">
        <v>0.82587360011061495</v>
      </c>
      <c r="K9858" t="s">
        <v>29709</v>
      </c>
      <c r="L9858">
        <v>3</v>
      </c>
      <c r="M9858" t="s">
        <v>1463</v>
      </c>
      <c r="N9858">
        <v>1</v>
      </c>
      <c r="O9858">
        <v>4.8764629388816603E-4</v>
      </c>
    </row>
    <row r="9859" spans="1:15">
      <c r="A9859" t="s">
        <v>10974</v>
      </c>
      <c r="B9859" t="s">
        <v>23511</v>
      </c>
      <c r="C9859" t="s">
        <v>10975</v>
      </c>
      <c r="D9859">
        <v>17</v>
      </c>
      <c r="E9859">
        <v>6152</v>
      </c>
      <c r="F9859">
        <v>23</v>
      </c>
      <c r="G9859">
        <v>7804</v>
      </c>
      <c r="H9859">
        <v>0.80229279109174001</v>
      </c>
      <c r="I9859">
        <v>0.968912233598893</v>
      </c>
      <c r="J9859">
        <v>0.832812322140707</v>
      </c>
      <c r="K9859" t="s">
        <v>30213</v>
      </c>
      <c r="L9859">
        <v>17</v>
      </c>
      <c r="M9859" t="s">
        <v>5133</v>
      </c>
      <c r="N9859">
        <v>0.73913043478260898</v>
      </c>
      <c r="O9859">
        <v>2.7633289986996102E-3</v>
      </c>
    </row>
    <row r="9860" spans="1:15">
      <c r="A9860" t="s">
        <v>10974</v>
      </c>
      <c r="B9860" t="s">
        <v>23513</v>
      </c>
      <c r="C9860" t="s">
        <v>10975</v>
      </c>
      <c r="D9860">
        <v>4</v>
      </c>
      <c r="E9860">
        <v>535</v>
      </c>
      <c r="F9860">
        <v>24</v>
      </c>
      <c r="G9860">
        <v>8124</v>
      </c>
      <c r="H9860">
        <v>6.9216687333166604E-2</v>
      </c>
      <c r="I9860">
        <v>0.46480461558679798</v>
      </c>
      <c r="J9860">
        <v>0.441755965657256</v>
      </c>
      <c r="K9860" t="s">
        <v>30214</v>
      </c>
      <c r="L9860">
        <v>4</v>
      </c>
      <c r="M9860" t="s">
        <v>5133</v>
      </c>
      <c r="N9860">
        <v>0.16666666666666699</v>
      </c>
      <c r="O9860">
        <v>7.4766355140186902E-3</v>
      </c>
    </row>
    <row r="9861" spans="1:15">
      <c r="A9861" t="s">
        <v>10976</v>
      </c>
      <c r="B9861" t="s">
        <v>23513</v>
      </c>
      <c r="C9861" t="s">
        <v>10977</v>
      </c>
      <c r="D9861">
        <v>1</v>
      </c>
      <c r="E9861">
        <v>535</v>
      </c>
      <c r="F9861">
        <v>12</v>
      </c>
      <c r="G9861">
        <v>8124</v>
      </c>
      <c r="H9861">
        <v>0.55870736002102495</v>
      </c>
      <c r="I9861">
        <v>0.99999999999997702</v>
      </c>
      <c r="J9861">
        <v>0.95041217501583097</v>
      </c>
      <c r="K9861" t="s">
        <v>24740</v>
      </c>
      <c r="L9861">
        <v>1</v>
      </c>
      <c r="M9861" t="s">
        <v>1463</v>
      </c>
      <c r="N9861">
        <v>8.3333333333333301E-2</v>
      </c>
      <c r="O9861">
        <v>1.8691588785046699E-3</v>
      </c>
    </row>
    <row r="9862" spans="1:15">
      <c r="A9862" t="s">
        <v>10976</v>
      </c>
      <c r="B9862" t="s">
        <v>23511</v>
      </c>
      <c r="C9862" t="s">
        <v>10977</v>
      </c>
      <c r="D9862">
        <v>12</v>
      </c>
      <c r="E9862">
        <v>6152</v>
      </c>
      <c r="F9862">
        <v>14</v>
      </c>
      <c r="G9862">
        <v>7804</v>
      </c>
      <c r="H9862">
        <v>0.40504102681163101</v>
      </c>
      <c r="I9862">
        <v>0.91525479399875698</v>
      </c>
      <c r="J9862">
        <v>0.78669196642228301</v>
      </c>
      <c r="K9862" t="s">
        <v>30215</v>
      </c>
      <c r="L9862">
        <v>12</v>
      </c>
      <c r="M9862" t="s">
        <v>1463</v>
      </c>
      <c r="N9862">
        <v>0.85714285714285698</v>
      </c>
      <c r="O9862">
        <v>1.95058517555267E-3</v>
      </c>
    </row>
    <row r="9863" spans="1:15">
      <c r="A9863" t="s">
        <v>10978</v>
      </c>
      <c r="B9863" t="s">
        <v>23511</v>
      </c>
      <c r="C9863" t="s">
        <v>10979</v>
      </c>
      <c r="D9863">
        <v>6</v>
      </c>
      <c r="E9863">
        <v>6152</v>
      </c>
      <c r="F9863">
        <v>7</v>
      </c>
      <c r="G9863">
        <v>7804</v>
      </c>
      <c r="H9863">
        <v>0.54476030000281095</v>
      </c>
      <c r="I9863">
        <v>0.968912233598893</v>
      </c>
      <c r="J9863">
        <v>0.832812322140707</v>
      </c>
      <c r="K9863" t="s">
        <v>24235</v>
      </c>
      <c r="L9863">
        <v>6</v>
      </c>
      <c r="M9863" t="s">
        <v>1463</v>
      </c>
      <c r="N9863">
        <v>0.85714285714285698</v>
      </c>
      <c r="O9863">
        <v>9.7529258777633303E-4</v>
      </c>
    </row>
    <row r="9864" spans="1:15">
      <c r="A9864" t="s">
        <v>10980</v>
      </c>
      <c r="B9864" t="s">
        <v>23511</v>
      </c>
      <c r="C9864" t="s">
        <v>10981</v>
      </c>
      <c r="D9864">
        <v>2</v>
      </c>
      <c r="E9864">
        <v>6152</v>
      </c>
      <c r="F9864">
        <v>3</v>
      </c>
      <c r="G9864">
        <v>7804</v>
      </c>
      <c r="H9864">
        <v>0.88457550560319997</v>
      </c>
      <c r="I9864">
        <v>1</v>
      </c>
      <c r="J9864">
        <v>0.85953329234717102</v>
      </c>
      <c r="K9864" t="s">
        <v>24741</v>
      </c>
      <c r="L9864">
        <v>2</v>
      </c>
      <c r="M9864" t="s">
        <v>1463</v>
      </c>
      <c r="N9864">
        <v>0.66666666666666696</v>
      </c>
      <c r="O9864">
        <v>3.2509752925877802E-4</v>
      </c>
    </row>
    <row r="9865" spans="1:15">
      <c r="A9865" t="s">
        <v>10980</v>
      </c>
      <c r="B9865" t="s">
        <v>23513</v>
      </c>
      <c r="C9865" t="s">
        <v>10981</v>
      </c>
      <c r="D9865">
        <v>1</v>
      </c>
      <c r="E9865">
        <v>535</v>
      </c>
      <c r="F9865">
        <v>3</v>
      </c>
      <c r="G9865">
        <v>8124</v>
      </c>
      <c r="H9865">
        <v>0.184859247501582</v>
      </c>
      <c r="I9865">
        <v>0.75508452473579202</v>
      </c>
      <c r="J9865">
        <v>0.71764152547495597</v>
      </c>
      <c r="K9865" t="s">
        <v>24740</v>
      </c>
      <c r="L9865">
        <v>1</v>
      </c>
      <c r="M9865" t="s">
        <v>1463</v>
      </c>
      <c r="N9865">
        <v>0.33333333333333298</v>
      </c>
      <c r="O9865">
        <v>1.8691588785046699E-3</v>
      </c>
    </row>
    <row r="9866" spans="1:15">
      <c r="A9866" t="s">
        <v>10982</v>
      </c>
      <c r="B9866" t="s">
        <v>23511</v>
      </c>
      <c r="C9866" t="s">
        <v>10983</v>
      </c>
      <c r="D9866">
        <v>4</v>
      </c>
      <c r="E9866">
        <v>6152</v>
      </c>
      <c r="F9866">
        <v>4</v>
      </c>
      <c r="G9866">
        <v>7804</v>
      </c>
      <c r="H9866">
        <v>0.38610601832086699</v>
      </c>
      <c r="I9866">
        <v>0.90829480295553899</v>
      </c>
      <c r="J9866">
        <v>0.78070962240619901</v>
      </c>
      <c r="K9866" t="s">
        <v>30216</v>
      </c>
      <c r="L9866">
        <v>4</v>
      </c>
      <c r="M9866" t="s">
        <v>1463</v>
      </c>
      <c r="N9866">
        <v>1</v>
      </c>
      <c r="O9866">
        <v>6.5019505851755496E-4</v>
      </c>
    </row>
    <row r="9867" spans="1:15">
      <c r="A9867" t="s">
        <v>10984</v>
      </c>
      <c r="B9867" t="s">
        <v>23511</v>
      </c>
      <c r="C9867" t="s">
        <v>10985</v>
      </c>
      <c r="D9867">
        <v>1</v>
      </c>
      <c r="E9867">
        <v>6152</v>
      </c>
      <c r="F9867">
        <v>1</v>
      </c>
      <c r="G9867">
        <v>7804</v>
      </c>
      <c r="H9867">
        <v>0.788313685289595</v>
      </c>
      <c r="I9867">
        <v>0.968912233598893</v>
      </c>
      <c r="J9867">
        <v>0.832812322140707</v>
      </c>
      <c r="K9867" t="s">
        <v>30217</v>
      </c>
      <c r="L9867">
        <v>1</v>
      </c>
      <c r="M9867" t="s">
        <v>1463</v>
      </c>
      <c r="N9867">
        <v>1</v>
      </c>
      <c r="O9867">
        <v>1.6254876462938901E-4</v>
      </c>
    </row>
    <row r="9868" spans="1:15">
      <c r="A9868" t="s">
        <v>10986</v>
      </c>
      <c r="B9868" t="s">
        <v>23511</v>
      </c>
      <c r="C9868" t="s">
        <v>10987</v>
      </c>
      <c r="D9868">
        <v>24</v>
      </c>
      <c r="E9868">
        <v>6152</v>
      </c>
      <c r="F9868">
        <v>28</v>
      </c>
      <c r="G9868">
        <v>7804</v>
      </c>
      <c r="H9868">
        <v>0.26302534487887202</v>
      </c>
      <c r="I9868">
        <v>0.75893450185594702</v>
      </c>
      <c r="J9868">
        <v>0.65232947105610195</v>
      </c>
      <c r="K9868" t="s">
        <v>30218</v>
      </c>
      <c r="L9868">
        <v>24</v>
      </c>
      <c r="M9868" t="s">
        <v>5133</v>
      </c>
      <c r="N9868">
        <v>0.85714285714285698</v>
      </c>
      <c r="O9868">
        <v>3.90117035110533E-3</v>
      </c>
    </row>
    <row r="9869" spans="1:15">
      <c r="A9869" t="s">
        <v>10986</v>
      </c>
      <c r="B9869" t="s">
        <v>23513</v>
      </c>
      <c r="C9869" t="s">
        <v>10987</v>
      </c>
      <c r="D9869">
        <v>1</v>
      </c>
      <c r="E9869">
        <v>535</v>
      </c>
      <c r="F9869">
        <v>28</v>
      </c>
      <c r="G9869">
        <v>8124</v>
      </c>
      <c r="H9869">
        <v>0.85202716747418605</v>
      </c>
      <c r="I9869">
        <v>0.99999999999997702</v>
      </c>
      <c r="J9869">
        <v>0.95041217501583097</v>
      </c>
      <c r="K9869" t="s">
        <v>30219</v>
      </c>
      <c r="L9869">
        <v>1</v>
      </c>
      <c r="M9869" t="s">
        <v>5133</v>
      </c>
      <c r="N9869">
        <v>3.5714285714285698E-2</v>
      </c>
      <c r="O9869">
        <v>1.8691588785046699E-3</v>
      </c>
    </row>
    <row r="9870" spans="1:15">
      <c r="A9870" t="s">
        <v>10986</v>
      </c>
      <c r="B9870" t="s">
        <v>23518</v>
      </c>
      <c r="C9870" t="s">
        <v>10987</v>
      </c>
      <c r="D9870">
        <v>2</v>
      </c>
      <c r="E9870">
        <v>787</v>
      </c>
      <c r="F9870">
        <v>27</v>
      </c>
      <c r="G9870">
        <v>7393</v>
      </c>
      <c r="H9870">
        <v>0.79863159465376998</v>
      </c>
      <c r="I9870">
        <v>1</v>
      </c>
      <c r="J9870">
        <v>0.966855260484069</v>
      </c>
      <c r="K9870" t="s">
        <v>30220</v>
      </c>
      <c r="L9870">
        <v>2</v>
      </c>
      <c r="M9870" t="s">
        <v>5133</v>
      </c>
      <c r="N9870">
        <v>7.4074074074074098E-2</v>
      </c>
      <c r="O9870">
        <v>2.5412960609911099E-3</v>
      </c>
    </row>
    <row r="9871" spans="1:15">
      <c r="A9871" t="s">
        <v>10988</v>
      </c>
      <c r="B9871" t="s">
        <v>23518</v>
      </c>
      <c r="C9871" t="s">
        <v>10989</v>
      </c>
      <c r="D9871">
        <v>4</v>
      </c>
      <c r="E9871">
        <v>787</v>
      </c>
      <c r="F9871">
        <v>32</v>
      </c>
      <c r="G9871">
        <v>7393</v>
      </c>
      <c r="H9871">
        <v>0.44813237905842102</v>
      </c>
      <c r="I9871">
        <v>1</v>
      </c>
      <c r="J9871">
        <v>0.966855260484069</v>
      </c>
      <c r="K9871" t="s">
        <v>30221</v>
      </c>
      <c r="L9871">
        <v>4</v>
      </c>
      <c r="M9871" t="s">
        <v>5133</v>
      </c>
      <c r="N9871">
        <v>0.125</v>
      </c>
      <c r="O9871">
        <v>5.0825921219822103E-3</v>
      </c>
    </row>
    <row r="9872" spans="1:15">
      <c r="A9872" t="s">
        <v>10988</v>
      </c>
      <c r="B9872" t="s">
        <v>23511</v>
      </c>
      <c r="C9872" t="s">
        <v>10989</v>
      </c>
      <c r="D9872">
        <v>35</v>
      </c>
      <c r="E9872">
        <v>6152</v>
      </c>
      <c r="F9872">
        <v>42</v>
      </c>
      <c r="G9872">
        <v>7804</v>
      </c>
      <c r="H9872">
        <v>0.30888439560627001</v>
      </c>
      <c r="I9872">
        <v>0.81979725192798203</v>
      </c>
      <c r="J9872">
        <v>0.70464303100682102</v>
      </c>
      <c r="K9872" t="s">
        <v>30222</v>
      </c>
      <c r="L9872">
        <v>35</v>
      </c>
      <c r="M9872" t="s">
        <v>5133</v>
      </c>
      <c r="N9872">
        <v>0.83333333333333304</v>
      </c>
      <c r="O9872">
        <v>5.68920676202861E-3</v>
      </c>
    </row>
    <row r="9873" spans="1:15">
      <c r="A9873" t="s">
        <v>10988</v>
      </c>
      <c r="B9873" t="s">
        <v>23513</v>
      </c>
      <c r="C9873" t="s">
        <v>10989</v>
      </c>
      <c r="D9873">
        <v>1</v>
      </c>
      <c r="E9873">
        <v>535</v>
      </c>
      <c r="F9873">
        <v>41</v>
      </c>
      <c r="G9873">
        <v>8124</v>
      </c>
      <c r="H9873">
        <v>0.93920061161215296</v>
      </c>
      <c r="I9873">
        <v>0.99999999999997702</v>
      </c>
      <c r="J9873">
        <v>0.95041217501583097</v>
      </c>
      <c r="K9873" t="s">
        <v>25951</v>
      </c>
      <c r="L9873">
        <v>1</v>
      </c>
      <c r="M9873" t="s">
        <v>5133</v>
      </c>
      <c r="N9873">
        <v>2.4390243902439001E-2</v>
      </c>
      <c r="O9873">
        <v>1.8691588785046699E-3</v>
      </c>
    </row>
    <row r="9874" spans="1:15">
      <c r="A9874" t="s">
        <v>10990</v>
      </c>
      <c r="B9874" t="s">
        <v>23511</v>
      </c>
      <c r="C9874" t="s">
        <v>10991</v>
      </c>
      <c r="D9874">
        <v>1</v>
      </c>
      <c r="E9874">
        <v>6152</v>
      </c>
      <c r="F9874">
        <v>1</v>
      </c>
      <c r="G9874">
        <v>7804</v>
      </c>
      <c r="H9874">
        <v>0.788313685289595</v>
      </c>
      <c r="I9874">
        <v>0.968912233598893</v>
      </c>
      <c r="J9874">
        <v>0.832812322140707</v>
      </c>
      <c r="K9874" t="s">
        <v>26448</v>
      </c>
      <c r="L9874">
        <v>1</v>
      </c>
      <c r="M9874" t="s">
        <v>5133</v>
      </c>
      <c r="N9874">
        <v>1</v>
      </c>
      <c r="O9874">
        <v>1.6254876462938901E-4</v>
      </c>
    </row>
    <row r="9875" spans="1:15">
      <c r="A9875" t="s">
        <v>10992</v>
      </c>
      <c r="B9875" t="s">
        <v>23518</v>
      </c>
      <c r="C9875" t="s">
        <v>10993</v>
      </c>
      <c r="D9875">
        <v>41</v>
      </c>
      <c r="E9875">
        <v>787</v>
      </c>
      <c r="F9875">
        <v>435</v>
      </c>
      <c r="G9875">
        <v>7393</v>
      </c>
      <c r="H9875">
        <v>0.82337837445088502</v>
      </c>
      <c r="I9875">
        <v>1</v>
      </c>
      <c r="J9875">
        <v>0.966855260484069</v>
      </c>
      <c r="K9875" t="s">
        <v>30223</v>
      </c>
      <c r="L9875">
        <v>41</v>
      </c>
      <c r="M9875" t="s">
        <v>5133</v>
      </c>
      <c r="N9875">
        <v>9.4252873563218403E-2</v>
      </c>
      <c r="O9875">
        <v>5.2096569250317699E-2</v>
      </c>
    </row>
    <row r="9876" spans="1:15">
      <c r="A9876" t="s">
        <v>10992</v>
      </c>
      <c r="B9876" t="s">
        <v>23513</v>
      </c>
      <c r="C9876" t="s">
        <v>10993</v>
      </c>
      <c r="D9876">
        <v>21</v>
      </c>
      <c r="E9876">
        <v>535</v>
      </c>
      <c r="F9876">
        <v>468</v>
      </c>
      <c r="G9876">
        <v>8124</v>
      </c>
      <c r="H9876">
        <v>0.98068749946180001</v>
      </c>
      <c r="I9876">
        <v>0.99999999999997702</v>
      </c>
      <c r="J9876">
        <v>0.95041217501583097</v>
      </c>
      <c r="K9876" t="s">
        <v>30224</v>
      </c>
      <c r="L9876">
        <v>21</v>
      </c>
      <c r="M9876" t="s">
        <v>5133</v>
      </c>
      <c r="N9876">
        <v>4.48717948717949E-2</v>
      </c>
      <c r="O9876">
        <v>3.9252336448598102E-2</v>
      </c>
    </row>
    <row r="9877" spans="1:15">
      <c r="A9877" t="s">
        <v>10992</v>
      </c>
      <c r="B9877" t="s">
        <v>23511</v>
      </c>
      <c r="C9877" t="s">
        <v>10993</v>
      </c>
      <c r="D9877">
        <v>388</v>
      </c>
      <c r="E9877">
        <v>6152</v>
      </c>
      <c r="F9877">
        <v>472</v>
      </c>
      <c r="G9877">
        <v>7804</v>
      </c>
      <c r="H9877">
        <v>3.4696088846478998E-2</v>
      </c>
      <c r="I9877">
        <v>0.21445050912290001</v>
      </c>
      <c r="J9877">
        <v>0.18432735215193299</v>
      </c>
      <c r="K9877" t="s">
        <v>30225</v>
      </c>
      <c r="L9877">
        <v>388</v>
      </c>
      <c r="M9877" t="s">
        <v>5133</v>
      </c>
      <c r="N9877">
        <v>0.822033898305085</v>
      </c>
      <c r="O9877">
        <v>6.30689206762029E-2</v>
      </c>
    </row>
    <row r="9878" spans="1:15">
      <c r="A9878" t="s">
        <v>10994</v>
      </c>
      <c r="B9878" t="s">
        <v>23513</v>
      </c>
      <c r="C9878" t="s">
        <v>10995</v>
      </c>
      <c r="D9878">
        <v>1</v>
      </c>
      <c r="E9878">
        <v>535</v>
      </c>
      <c r="F9878">
        <v>11</v>
      </c>
      <c r="G9878">
        <v>8124</v>
      </c>
      <c r="H9878">
        <v>0.52755249562557105</v>
      </c>
      <c r="I9878">
        <v>0.99999999999997702</v>
      </c>
      <c r="J9878">
        <v>0.95041217501583097</v>
      </c>
      <c r="K9878" t="s">
        <v>30219</v>
      </c>
      <c r="L9878">
        <v>1</v>
      </c>
      <c r="M9878" t="s">
        <v>5133</v>
      </c>
      <c r="N9878">
        <v>9.0909090909090898E-2</v>
      </c>
      <c r="O9878">
        <v>1.8691588785046699E-3</v>
      </c>
    </row>
    <row r="9879" spans="1:15">
      <c r="A9879" t="s">
        <v>10994</v>
      </c>
      <c r="B9879" t="s">
        <v>23511</v>
      </c>
      <c r="C9879" t="s">
        <v>10995</v>
      </c>
      <c r="D9879">
        <v>10</v>
      </c>
      <c r="E9879">
        <v>6152</v>
      </c>
      <c r="F9879">
        <v>11</v>
      </c>
      <c r="G9879">
        <v>7804</v>
      </c>
      <c r="H9879">
        <v>0.28867792927582098</v>
      </c>
      <c r="I9879">
        <v>0.81015798566717701</v>
      </c>
      <c r="J9879">
        <v>0.69635776074186095</v>
      </c>
      <c r="K9879" t="s">
        <v>30226</v>
      </c>
      <c r="L9879">
        <v>10</v>
      </c>
      <c r="M9879" t="s">
        <v>5133</v>
      </c>
      <c r="N9879">
        <v>0.90909090909090895</v>
      </c>
      <c r="O9879">
        <v>1.62548764629389E-3</v>
      </c>
    </row>
    <row r="9880" spans="1:15">
      <c r="A9880" t="s">
        <v>10996</v>
      </c>
      <c r="B9880" t="s">
        <v>23511</v>
      </c>
      <c r="C9880" t="s">
        <v>10997</v>
      </c>
      <c r="D9880">
        <v>14</v>
      </c>
      <c r="E9880">
        <v>6152</v>
      </c>
      <c r="F9880">
        <v>19</v>
      </c>
      <c r="G9880">
        <v>7804</v>
      </c>
      <c r="H9880">
        <v>0.80205496826116796</v>
      </c>
      <c r="I9880">
        <v>0.968912233598893</v>
      </c>
      <c r="J9880">
        <v>0.832812322140707</v>
      </c>
      <c r="K9880" t="s">
        <v>30227</v>
      </c>
      <c r="L9880">
        <v>14</v>
      </c>
      <c r="M9880" t="s">
        <v>5133</v>
      </c>
      <c r="N9880">
        <v>0.73684210526315796</v>
      </c>
      <c r="O9880">
        <v>2.2756827048114399E-3</v>
      </c>
    </row>
    <row r="9881" spans="1:15">
      <c r="A9881" t="s">
        <v>10996</v>
      </c>
      <c r="B9881" t="s">
        <v>23513</v>
      </c>
      <c r="C9881" t="s">
        <v>10997</v>
      </c>
      <c r="D9881">
        <v>4</v>
      </c>
      <c r="E9881">
        <v>535</v>
      </c>
      <c r="F9881">
        <v>17</v>
      </c>
      <c r="G9881">
        <v>8124</v>
      </c>
      <c r="H9881">
        <v>2.2247757306284099E-2</v>
      </c>
      <c r="I9881">
        <v>0.31191957034148299</v>
      </c>
      <c r="J9881">
        <v>0.29645215727825902</v>
      </c>
      <c r="K9881" t="s">
        <v>26235</v>
      </c>
      <c r="L9881">
        <v>4</v>
      </c>
      <c r="M9881" t="s">
        <v>5133</v>
      </c>
      <c r="N9881">
        <v>0.23529411764705899</v>
      </c>
      <c r="O9881">
        <v>7.4766355140186902E-3</v>
      </c>
    </row>
    <row r="9882" spans="1:15">
      <c r="A9882" t="s">
        <v>10996</v>
      </c>
      <c r="B9882" t="s">
        <v>23518</v>
      </c>
      <c r="C9882" t="s">
        <v>10997</v>
      </c>
      <c r="D9882">
        <v>1</v>
      </c>
      <c r="E9882">
        <v>787</v>
      </c>
      <c r="F9882">
        <v>20</v>
      </c>
      <c r="G9882">
        <v>7393</v>
      </c>
      <c r="H9882">
        <v>0.89503969563115604</v>
      </c>
      <c r="I9882">
        <v>1</v>
      </c>
      <c r="J9882">
        <v>0.966855260484069</v>
      </c>
      <c r="K9882" t="s">
        <v>26234</v>
      </c>
      <c r="L9882">
        <v>1</v>
      </c>
      <c r="M9882" t="s">
        <v>5133</v>
      </c>
      <c r="N9882">
        <v>0.05</v>
      </c>
      <c r="O9882">
        <v>1.27064803049555E-3</v>
      </c>
    </row>
    <row r="9883" spans="1:15">
      <c r="A9883" t="s">
        <v>10998</v>
      </c>
      <c r="B9883" t="s">
        <v>23518</v>
      </c>
      <c r="C9883" t="s">
        <v>10999</v>
      </c>
      <c r="D9883">
        <v>41</v>
      </c>
      <c r="E9883">
        <v>787</v>
      </c>
      <c r="F9883">
        <v>365</v>
      </c>
      <c r="G9883">
        <v>7393</v>
      </c>
      <c r="H9883">
        <v>0.380133528338779</v>
      </c>
      <c r="I9883">
        <v>1</v>
      </c>
      <c r="J9883">
        <v>0.966855260484069</v>
      </c>
      <c r="K9883" t="s">
        <v>30228</v>
      </c>
      <c r="L9883">
        <v>41</v>
      </c>
      <c r="M9883" t="s">
        <v>5133</v>
      </c>
      <c r="N9883">
        <v>0.112328767123288</v>
      </c>
      <c r="O9883">
        <v>5.2096569250317699E-2</v>
      </c>
    </row>
    <row r="9884" spans="1:15">
      <c r="A9884" t="s">
        <v>10998</v>
      </c>
      <c r="B9884" t="s">
        <v>23511</v>
      </c>
      <c r="C9884" t="s">
        <v>10999</v>
      </c>
      <c r="D9884">
        <v>314</v>
      </c>
      <c r="E9884">
        <v>6152</v>
      </c>
      <c r="F9884">
        <v>411</v>
      </c>
      <c r="G9884">
        <v>7804</v>
      </c>
      <c r="H9884">
        <v>0.90241866994109199</v>
      </c>
      <c r="I9884">
        <v>1</v>
      </c>
      <c r="J9884">
        <v>0.85953329234717102</v>
      </c>
      <c r="K9884" t="s">
        <v>30229</v>
      </c>
      <c r="L9884">
        <v>314</v>
      </c>
      <c r="M9884" t="s">
        <v>5133</v>
      </c>
      <c r="N9884">
        <v>0.76399026763990296</v>
      </c>
      <c r="O9884">
        <v>5.1040312093628103E-2</v>
      </c>
    </row>
    <row r="9885" spans="1:15">
      <c r="A9885" t="s">
        <v>10998</v>
      </c>
      <c r="B9885" t="s">
        <v>23513</v>
      </c>
      <c r="C9885" t="s">
        <v>10999</v>
      </c>
      <c r="D9885">
        <v>23</v>
      </c>
      <c r="E9885">
        <v>535</v>
      </c>
      <c r="F9885">
        <v>424</v>
      </c>
      <c r="G9885">
        <v>8124</v>
      </c>
      <c r="H9885">
        <v>0.86368732812826299</v>
      </c>
      <c r="I9885">
        <v>0.99999999999997702</v>
      </c>
      <c r="J9885">
        <v>0.95041217501583097</v>
      </c>
      <c r="K9885" t="s">
        <v>30230</v>
      </c>
      <c r="L9885">
        <v>23</v>
      </c>
      <c r="M9885" t="s">
        <v>5133</v>
      </c>
      <c r="N9885">
        <v>5.4245283018867899E-2</v>
      </c>
      <c r="O9885">
        <v>4.2990654205607499E-2</v>
      </c>
    </row>
    <row r="9886" spans="1:15">
      <c r="A9886" t="s">
        <v>11000</v>
      </c>
      <c r="B9886" t="s">
        <v>23511</v>
      </c>
      <c r="C9886" t="s">
        <v>11001</v>
      </c>
      <c r="D9886">
        <v>11</v>
      </c>
      <c r="E9886">
        <v>6152</v>
      </c>
      <c r="F9886">
        <v>11</v>
      </c>
      <c r="G9886">
        <v>7804</v>
      </c>
      <c r="H9886">
        <v>7.29234120922964E-2</v>
      </c>
      <c r="I9886">
        <v>0.34901846963959998</v>
      </c>
      <c r="J9886">
        <v>0.29999299429929699</v>
      </c>
      <c r="K9886" t="s">
        <v>27611</v>
      </c>
      <c r="L9886">
        <v>11</v>
      </c>
      <c r="M9886" t="s">
        <v>5133</v>
      </c>
      <c r="N9886">
        <v>1</v>
      </c>
      <c r="O9886">
        <v>1.78803641092328E-3</v>
      </c>
    </row>
    <row r="9887" spans="1:15">
      <c r="A9887" t="s">
        <v>11002</v>
      </c>
      <c r="B9887" t="s">
        <v>23511</v>
      </c>
      <c r="C9887" t="s">
        <v>11003</v>
      </c>
      <c r="D9887">
        <v>11</v>
      </c>
      <c r="E9887">
        <v>6152</v>
      </c>
      <c r="F9887">
        <v>11</v>
      </c>
      <c r="G9887">
        <v>7804</v>
      </c>
      <c r="H9887">
        <v>7.29234120922964E-2</v>
      </c>
      <c r="I9887">
        <v>0.34901846963959998</v>
      </c>
      <c r="J9887">
        <v>0.29999299429929699</v>
      </c>
      <c r="K9887" t="s">
        <v>27611</v>
      </c>
      <c r="L9887">
        <v>11</v>
      </c>
      <c r="M9887" t="s">
        <v>5133</v>
      </c>
      <c r="N9887">
        <v>1</v>
      </c>
      <c r="O9887">
        <v>1.78803641092328E-3</v>
      </c>
    </row>
    <row r="9888" spans="1:15">
      <c r="A9888" t="s">
        <v>11004</v>
      </c>
      <c r="B9888" t="s">
        <v>23511</v>
      </c>
      <c r="C9888" t="s">
        <v>11005</v>
      </c>
      <c r="D9888">
        <v>1</v>
      </c>
      <c r="E9888">
        <v>6152</v>
      </c>
      <c r="F9888">
        <v>1</v>
      </c>
      <c r="G9888">
        <v>7804</v>
      </c>
      <c r="H9888">
        <v>0.788313685289595</v>
      </c>
      <c r="I9888">
        <v>0.968912233598893</v>
      </c>
      <c r="J9888">
        <v>0.832812322140707</v>
      </c>
      <c r="K9888" t="s">
        <v>23757</v>
      </c>
      <c r="L9888">
        <v>1</v>
      </c>
      <c r="M9888" t="s">
        <v>5133</v>
      </c>
      <c r="N9888">
        <v>1</v>
      </c>
      <c r="O9888">
        <v>1.6254876462938901E-4</v>
      </c>
    </row>
    <row r="9889" spans="1:15">
      <c r="A9889" t="s">
        <v>11006</v>
      </c>
      <c r="B9889" t="s">
        <v>23511</v>
      </c>
      <c r="C9889" t="s">
        <v>11007</v>
      </c>
      <c r="D9889">
        <v>1</v>
      </c>
      <c r="E9889">
        <v>6152</v>
      </c>
      <c r="F9889">
        <v>1</v>
      </c>
      <c r="G9889">
        <v>7804</v>
      </c>
      <c r="H9889">
        <v>0.788313685289595</v>
      </c>
      <c r="I9889">
        <v>0.968912233598893</v>
      </c>
      <c r="J9889">
        <v>0.832812322140707</v>
      </c>
      <c r="K9889" t="s">
        <v>23757</v>
      </c>
      <c r="L9889">
        <v>1</v>
      </c>
      <c r="M9889" t="s">
        <v>5133</v>
      </c>
      <c r="N9889">
        <v>1</v>
      </c>
      <c r="O9889">
        <v>1.6254876462938901E-4</v>
      </c>
    </row>
    <row r="9890" spans="1:15">
      <c r="A9890" t="s">
        <v>11008</v>
      </c>
      <c r="B9890" t="s">
        <v>23511</v>
      </c>
      <c r="C9890" t="s">
        <v>11009</v>
      </c>
      <c r="D9890">
        <v>10</v>
      </c>
      <c r="E9890">
        <v>6152</v>
      </c>
      <c r="F9890">
        <v>13</v>
      </c>
      <c r="G9890">
        <v>7804</v>
      </c>
      <c r="H9890">
        <v>0.71080626448881101</v>
      </c>
      <c r="I9890">
        <v>0.968912233598893</v>
      </c>
      <c r="J9890">
        <v>0.832812322140707</v>
      </c>
      <c r="K9890" t="s">
        <v>30231</v>
      </c>
      <c r="L9890">
        <v>10</v>
      </c>
      <c r="M9890" t="s">
        <v>5133</v>
      </c>
      <c r="N9890">
        <v>0.76923076923076905</v>
      </c>
      <c r="O9890">
        <v>1.62548764629389E-3</v>
      </c>
    </row>
    <row r="9891" spans="1:15">
      <c r="A9891" t="s">
        <v>11008</v>
      </c>
      <c r="B9891" t="s">
        <v>23518</v>
      </c>
      <c r="C9891" t="s">
        <v>11009</v>
      </c>
      <c r="D9891">
        <v>1</v>
      </c>
      <c r="E9891">
        <v>787</v>
      </c>
      <c r="F9891">
        <v>11</v>
      </c>
      <c r="G9891">
        <v>7393</v>
      </c>
      <c r="H9891">
        <v>0.71032488019926399</v>
      </c>
      <c r="I9891">
        <v>1</v>
      </c>
      <c r="J9891">
        <v>0.966855260484069</v>
      </c>
      <c r="K9891" t="s">
        <v>29469</v>
      </c>
      <c r="L9891">
        <v>1</v>
      </c>
      <c r="M9891" t="s">
        <v>5133</v>
      </c>
      <c r="N9891">
        <v>9.0909090909090898E-2</v>
      </c>
      <c r="O9891">
        <v>1.27064803049555E-3</v>
      </c>
    </row>
    <row r="9892" spans="1:15">
      <c r="A9892" t="s">
        <v>11010</v>
      </c>
      <c r="B9892" t="s">
        <v>23511</v>
      </c>
      <c r="C9892" t="s">
        <v>11011</v>
      </c>
      <c r="D9892">
        <v>2</v>
      </c>
      <c r="E9892">
        <v>6152</v>
      </c>
      <c r="F9892">
        <v>2</v>
      </c>
      <c r="G9892">
        <v>7804</v>
      </c>
      <c r="H9892">
        <v>0.62141708038142995</v>
      </c>
      <c r="I9892">
        <v>0.968912233598893</v>
      </c>
      <c r="J9892">
        <v>0.832812322140707</v>
      </c>
      <c r="K9892" t="s">
        <v>30115</v>
      </c>
      <c r="L9892">
        <v>2</v>
      </c>
      <c r="M9892" t="s">
        <v>5133</v>
      </c>
      <c r="N9892">
        <v>1</v>
      </c>
      <c r="O9892">
        <v>3.2509752925877802E-4</v>
      </c>
    </row>
    <row r="9893" spans="1:15">
      <c r="A9893" t="s">
        <v>11012</v>
      </c>
      <c r="B9893" t="s">
        <v>23511</v>
      </c>
      <c r="C9893" t="s">
        <v>11013</v>
      </c>
      <c r="D9893">
        <v>17</v>
      </c>
      <c r="E9893">
        <v>6152</v>
      </c>
      <c r="F9893">
        <v>18</v>
      </c>
      <c r="G9893">
        <v>7804</v>
      </c>
      <c r="H9893">
        <v>8.0393663889612596E-2</v>
      </c>
      <c r="I9893">
        <v>0.37475171448543398</v>
      </c>
      <c r="J9893">
        <v>0.32211157496441201</v>
      </c>
      <c r="K9893" t="s">
        <v>30232</v>
      </c>
      <c r="L9893">
        <v>17</v>
      </c>
      <c r="M9893" t="s">
        <v>5133</v>
      </c>
      <c r="N9893">
        <v>0.94444444444444398</v>
      </c>
      <c r="O9893">
        <v>2.7633289986996102E-3</v>
      </c>
    </row>
    <row r="9894" spans="1:15">
      <c r="A9894" t="s">
        <v>11012</v>
      </c>
      <c r="B9894" t="s">
        <v>23513</v>
      </c>
      <c r="C9894" t="s">
        <v>11013</v>
      </c>
      <c r="D9894">
        <v>1</v>
      </c>
      <c r="E9894">
        <v>535</v>
      </c>
      <c r="F9894">
        <v>17</v>
      </c>
      <c r="G9894">
        <v>8124</v>
      </c>
      <c r="H9894">
        <v>0.68628477635983498</v>
      </c>
      <c r="I9894">
        <v>0.99999999999997702</v>
      </c>
      <c r="J9894">
        <v>0.95041217501583097</v>
      </c>
      <c r="K9894" t="s">
        <v>25564</v>
      </c>
      <c r="L9894">
        <v>1</v>
      </c>
      <c r="M9894" t="s">
        <v>5133</v>
      </c>
      <c r="N9894">
        <v>5.8823529411764698E-2</v>
      </c>
      <c r="O9894">
        <v>1.8691588785046699E-3</v>
      </c>
    </row>
    <row r="9895" spans="1:15">
      <c r="A9895" t="s">
        <v>11014</v>
      </c>
      <c r="B9895" t="s">
        <v>23513</v>
      </c>
      <c r="C9895" t="s">
        <v>11015</v>
      </c>
      <c r="D9895">
        <v>133</v>
      </c>
      <c r="E9895">
        <v>535</v>
      </c>
      <c r="F9895">
        <v>2068</v>
      </c>
      <c r="G9895">
        <v>8124</v>
      </c>
      <c r="H9895">
        <v>0.64514599576656395</v>
      </c>
      <c r="I9895">
        <v>0.99999999999997702</v>
      </c>
      <c r="J9895">
        <v>0.95041217501583097</v>
      </c>
      <c r="K9895" t="s">
        <v>30233</v>
      </c>
      <c r="L9895">
        <v>133</v>
      </c>
      <c r="M9895" t="s">
        <v>5133</v>
      </c>
      <c r="N9895">
        <v>6.4313346228239907E-2</v>
      </c>
      <c r="O9895">
        <v>0.24859813084112201</v>
      </c>
    </row>
    <row r="9896" spans="1:15">
      <c r="A9896" t="s">
        <v>11014</v>
      </c>
      <c r="B9896" t="s">
        <v>23511</v>
      </c>
      <c r="C9896" t="s">
        <v>11015</v>
      </c>
      <c r="D9896">
        <v>1552</v>
      </c>
      <c r="E9896">
        <v>6152</v>
      </c>
      <c r="F9896">
        <v>2014</v>
      </c>
      <c r="G9896">
        <v>7804</v>
      </c>
      <c r="H9896">
        <v>0.98864616632753999</v>
      </c>
      <c r="I9896">
        <v>1</v>
      </c>
      <c r="J9896">
        <v>0.85953329234717102</v>
      </c>
      <c r="K9896" t="s">
        <v>30234</v>
      </c>
      <c r="L9896">
        <v>1552</v>
      </c>
      <c r="M9896" t="s">
        <v>5133</v>
      </c>
      <c r="N9896">
        <v>0.770605759682224</v>
      </c>
      <c r="O9896">
        <v>0.25227568270481099</v>
      </c>
    </row>
    <row r="9897" spans="1:15">
      <c r="A9897" t="s">
        <v>11014</v>
      </c>
      <c r="B9897" t="s">
        <v>23518</v>
      </c>
      <c r="C9897" t="s">
        <v>11015</v>
      </c>
      <c r="D9897">
        <v>236</v>
      </c>
      <c r="E9897">
        <v>787</v>
      </c>
      <c r="F9897">
        <v>1956</v>
      </c>
      <c r="G9897">
        <v>7393</v>
      </c>
      <c r="H9897">
        <v>1.04331103822295E-2</v>
      </c>
      <c r="I9897">
        <v>0.24323860088996599</v>
      </c>
      <c r="J9897">
        <v>0.235176520823249</v>
      </c>
      <c r="K9897" t="s">
        <v>30235</v>
      </c>
      <c r="L9897">
        <v>236</v>
      </c>
      <c r="M9897" t="s">
        <v>5133</v>
      </c>
      <c r="N9897">
        <v>0.12065439672801601</v>
      </c>
      <c r="O9897">
        <v>0.29987293519695002</v>
      </c>
    </row>
    <row r="9898" spans="1:15">
      <c r="A9898" t="s">
        <v>11016</v>
      </c>
      <c r="B9898" t="s">
        <v>23518</v>
      </c>
      <c r="C9898" t="s">
        <v>11017</v>
      </c>
      <c r="D9898">
        <v>1</v>
      </c>
      <c r="E9898">
        <v>787</v>
      </c>
      <c r="F9898">
        <v>17</v>
      </c>
      <c r="G9898">
        <v>7393</v>
      </c>
      <c r="H9898">
        <v>0.85275166731674401</v>
      </c>
      <c r="I9898">
        <v>1</v>
      </c>
      <c r="J9898">
        <v>0.966855260484069</v>
      </c>
      <c r="K9898" t="s">
        <v>23748</v>
      </c>
      <c r="L9898">
        <v>1</v>
      </c>
      <c r="M9898" t="s">
        <v>5133</v>
      </c>
      <c r="N9898">
        <v>5.8823529411764698E-2</v>
      </c>
      <c r="O9898">
        <v>1.27064803049555E-3</v>
      </c>
    </row>
    <row r="9899" spans="1:15">
      <c r="A9899" t="s">
        <v>11016</v>
      </c>
      <c r="B9899" t="s">
        <v>23511</v>
      </c>
      <c r="C9899" t="s">
        <v>11017</v>
      </c>
      <c r="D9899">
        <v>17</v>
      </c>
      <c r="E9899">
        <v>6152</v>
      </c>
      <c r="F9899">
        <v>18</v>
      </c>
      <c r="G9899">
        <v>7804</v>
      </c>
      <c r="H9899">
        <v>8.0393663889612596E-2</v>
      </c>
      <c r="I9899">
        <v>0.37475171448543398</v>
      </c>
      <c r="J9899">
        <v>0.32211157496441201</v>
      </c>
      <c r="K9899" t="s">
        <v>30236</v>
      </c>
      <c r="L9899">
        <v>17</v>
      </c>
      <c r="M9899" t="s">
        <v>5133</v>
      </c>
      <c r="N9899">
        <v>0.94444444444444398</v>
      </c>
      <c r="O9899">
        <v>2.7633289986996102E-3</v>
      </c>
    </row>
    <row r="9900" spans="1:15">
      <c r="A9900" t="s">
        <v>11018</v>
      </c>
      <c r="B9900" t="s">
        <v>23511</v>
      </c>
      <c r="C9900" t="s">
        <v>11019</v>
      </c>
      <c r="D9900">
        <v>12</v>
      </c>
      <c r="E9900">
        <v>6152</v>
      </c>
      <c r="F9900">
        <v>17</v>
      </c>
      <c r="G9900">
        <v>7804</v>
      </c>
      <c r="H9900">
        <v>0.86912798770799804</v>
      </c>
      <c r="I9900">
        <v>1</v>
      </c>
      <c r="J9900">
        <v>0.85953329234717102</v>
      </c>
      <c r="K9900" t="s">
        <v>30237</v>
      </c>
      <c r="L9900">
        <v>12</v>
      </c>
      <c r="M9900" t="s">
        <v>5133</v>
      </c>
      <c r="N9900">
        <v>0.70588235294117696</v>
      </c>
      <c r="O9900">
        <v>1.95058517555267E-3</v>
      </c>
    </row>
    <row r="9901" spans="1:15">
      <c r="A9901" t="s">
        <v>11018</v>
      </c>
      <c r="B9901" t="s">
        <v>23518</v>
      </c>
      <c r="C9901" t="s">
        <v>11019</v>
      </c>
      <c r="D9901">
        <v>1</v>
      </c>
      <c r="E9901">
        <v>787</v>
      </c>
      <c r="F9901">
        <v>11</v>
      </c>
      <c r="G9901">
        <v>7393</v>
      </c>
      <c r="H9901">
        <v>0.71032488019926399</v>
      </c>
      <c r="I9901">
        <v>1</v>
      </c>
      <c r="J9901">
        <v>0.966855260484069</v>
      </c>
      <c r="K9901" t="s">
        <v>23525</v>
      </c>
      <c r="L9901">
        <v>1</v>
      </c>
      <c r="M9901" t="s">
        <v>5133</v>
      </c>
      <c r="N9901">
        <v>9.0909090909090898E-2</v>
      </c>
      <c r="O9901">
        <v>1.27064803049555E-3</v>
      </c>
    </row>
    <row r="9902" spans="1:15">
      <c r="A9902" t="s">
        <v>11020</v>
      </c>
      <c r="B9902" t="s">
        <v>23513</v>
      </c>
      <c r="C9902" t="s">
        <v>11021</v>
      </c>
      <c r="D9902">
        <v>73</v>
      </c>
      <c r="E9902">
        <v>535</v>
      </c>
      <c r="F9902">
        <v>907</v>
      </c>
      <c r="G9902">
        <v>8124</v>
      </c>
      <c r="H9902">
        <v>3.7454311376557102E-2</v>
      </c>
      <c r="I9902">
        <v>0.42722874441898101</v>
      </c>
      <c r="J9902">
        <v>0.40604340021253599</v>
      </c>
      <c r="K9902" t="s">
        <v>27352</v>
      </c>
      <c r="L9902">
        <v>73</v>
      </c>
      <c r="M9902" t="s">
        <v>5133</v>
      </c>
      <c r="N9902">
        <v>8.0485115766262397E-2</v>
      </c>
      <c r="O9902">
        <v>0.13644859813084101</v>
      </c>
    </row>
    <row r="9903" spans="1:15">
      <c r="A9903" t="s">
        <v>11020</v>
      </c>
      <c r="B9903" t="s">
        <v>23511</v>
      </c>
      <c r="C9903" t="s">
        <v>11021</v>
      </c>
      <c r="D9903">
        <v>671</v>
      </c>
      <c r="E9903">
        <v>6152</v>
      </c>
      <c r="F9903">
        <v>896</v>
      </c>
      <c r="G9903">
        <v>7804</v>
      </c>
      <c r="H9903">
        <v>0.99890586112287605</v>
      </c>
      <c r="I9903">
        <v>1</v>
      </c>
      <c r="J9903">
        <v>0.85953329234717102</v>
      </c>
      <c r="K9903" t="s">
        <v>30238</v>
      </c>
      <c r="L9903">
        <v>671</v>
      </c>
      <c r="M9903" t="s">
        <v>5133</v>
      </c>
      <c r="N9903">
        <v>0.74888392857142905</v>
      </c>
      <c r="O9903">
        <v>0.10907022106632</v>
      </c>
    </row>
    <row r="9904" spans="1:15">
      <c r="A9904" t="s">
        <v>11020</v>
      </c>
      <c r="B9904" t="s">
        <v>23518</v>
      </c>
      <c r="C9904" t="s">
        <v>11021</v>
      </c>
      <c r="D9904">
        <v>112</v>
      </c>
      <c r="E9904">
        <v>787</v>
      </c>
      <c r="F9904">
        <v>876</v>
      </c>
      <c r="G9904">
        <v>7393</v>
      </c>
      <c r="H9904">
        <v>1.82356457301425E-2</v>
      </c>
      <c r="I9904">
        <v>0.338469374737777</v>
      </c>
      <c r="J9904">
        <v>0.32725089547797298</v>
      </c>
      <c r="K9904" t="s">
        <v>30239</v>
      </c>
      <c r="L9904">
        <v>112</v>
      </c>
      <c r="M9904" t="s">
        <v>5133</v>
      </c>
      <c r="N9904">
        <v>0.127853881278539</v>
      </c>
      <c r="O9904">
        <v>0.14231257941550199</v>
      </c>
    </row>
    <row r="9905" spans="1:15">
      <c r="A9905" t="s">
        <v>11022</v>
      </c>
      <c r="B9905" t="s">
        <v>23511</v>
      </c>
      <c r="C9905" t="s">
        <v>11023</v>
      </c>
      <c r="D9905">
        <v>1</v>
      </c>
      <c r="E9905">
        <v>6152</v>
      </c>
      <c r="F9905">
        <v>2</v>
      </c>
      <c r="G9905">
        <v>7804</v>
      </c>
      <c r="H9905">
        <v>0.95521029019776005</v>
      </c>
      <c r="I9905">
        <v>1</v>
      </c>
      <c r="J9905">
        <v>0.85953329234717102</v>
      </c>
      <c r="K9905" t="s">
        <v>30240</v>
      </c>
      <c r="L9905">
        <v>1</v>
      </c>
      <c r="M9905" t="s">
        <v>1463</v>
      </c>
      <c r="N9905">
        <v>0.5</v>
      </c>
      <c r="O9905">
        <v>1.6254876462938901E-4</v>
      </c>
    </row>
    <row r="9906" spans="1:15">
      <c r="A9906" t="s">
        <v>11022</v>
      </c>
      <c r="B9906" t="s">
        <v>23513</v>
      </c>
      <c r="C9906" t="s">
        <v>11023</v>
      </c>
      <c r="D9906">
        <v>1</v>
      </c>
      <c r="E9906">
        <v>535</v>
      </c>
      <c r="F9906">
        <v>2</v>
      </c>
      <c r="G9906">
        <v>8124</v>
      </c>
      <c r="H9906">
        <v>0.12737930779067499</v>
      </c>
      <c r="I9906">
        <v>0.64703075560747003</v>
      </c>
      <c r="J9906">
        <v>0.614945907739046</v>
      </c>
      <c r="K9906" t="s">
        <v>23598</v>
      </c>
      <c r="L9906">
        <v>1</v>
      </c>
      <c r="M9906" t="s">
        <v>1463</v>
      </c>
      <c r="N9906">
        <v>0.5</v>
      </c>
      <c r="O9906">
        <v>1.8691588785046699E-3</v>
      </c>
    </row>
    <row r="9907" spans="1:15">
      <c r="A9907" t="s">
        <v>11024</v>
      </c>
      <c r="B9907" t="s">
        <v>23513</v>
      </c>
      <c r="C9907" t="s">
        <v>11025</v>
      </c>
      <c r="D9907">
        <v>29</v>
      </c>
      <c r="E9907">
        <v>535</v>
      </c>
      <c r="F9907">
        <v>522</v>
      </c>
      <c r="G9907">
        <v>8124</v>
      </c>
      <c r="H9907">
        <v>0.85914412054047795</v>
      </c>
      <c r="I9907">
        <v>0.99999999999997702</v>
      </c>
      <c r="J9907">
        <v>0.95041217501583097</v>
      </c>
      <c r="K9907" t="s">
        <v>30241</v>
      </c>
      <c r="L9907">
        <v>29</v>
      </c>
      <c r="M9907" t="s">
        <v>5133</v>
      </c>
      <c r="N9907">
        <v>5.5555555555555601E-2</v>
      </c>
      <c r="O9907">
        <v>5.4205607476635498E-2</v>
      </c>
    </row>
    <row r="9908" spans="1:15">
      <c r="A9908" t="s">
        <v>11024</v>
      </c>
      <c r="B9908" t="s">
        <v>23518</v>
      </c>
      <c r="C9908" t="s">
        <v>11025</v>
      </c>
      <c r="D9908">
        <v>44</v>
      </c>
      <c r="E9908">
        <v>787</v>
      </c>
      <c r="F9908">
        <v>504</v>
      </c>
      <c r="G9908">
        <v>7393</v>
      </c>
      <c r="H9908">
        <v>0.93868416295858303</v>
      </c>
      <c r="I9908">
        <v>1</v>
      </c>
      <c r="J9908">
        <v>0.966855260484069</v>
      </c>
      <c r="K9908" t="s">
        <v>30242</v>
      </c>
      <c r="L9908">
        <v>44</v>
      </c>
      <c r="M9908" t="s">
        <v>5133</v>
      </c>
      <c r="N9908">
        <v>8.7301587301587297E-2</v>
      </c>
      <c r="O9908">
        <v>5.59085133418043E-2</v>
      </c>
    </row>
    <row r="9909" spans="1:15">
      <c r="A9909" t="s">
        <v>11024</v>
      </c>
      <c r="B9909" t="s">
        <v>23511</v>
      </c>
      <c r="C9909" t="s">
        <v>11025</v>
      </c>
      <c r="D9909">
        <v>423</v>
      </c>
      <c r="E9909">
        <v>6152</v>
      </c>
      <c r="F9909">
        <v>524</v>
      </c>
      <c r="G9909">
        <v>7804</v>
      </c>
      <c r="H9909">
        <v>0.14815518601323899</v>
      </c>
      <c r="I9909">
        <v>0.54611425167193095</v>
      </c>
      <c r="J9909">
        <v>0.46940338073728599</v>
      </c>
      <c r="K9909" t="s">
        <v>30243</v>
      </c>
      <c r="L9909">
        <v>423</v>
      </c>
      <c r="M9909" t="s">
        <v>5133</v>
      </c>
      <c r="N9909">
        <v>0.80725190839694705</v>
      </c>
      <c r="O9909">
        <v>6.8758127438231495E-2</v>
      </c>
    </row>
    <row r="9910" spans="1:15">
      <c r="A9910" t="s">
        <v>11026</v>
      </c>
      <c r="B9910" t="s">
        <v>23518</v>
      </c>
      <c r="C9910" t="s">
        <v>11027</v>
      </c>
      <c r="D9910">
        <v>12</v>
      </c>
      <c r="E9910">
        <v>787</v>
      </c>
      <c r="F9910">
        <v>132</v>
      </c>
      <c r="G9910">
        <v>7393</v>
      </c>
      <c r="H9910">
        <v>0.760934367109662</v>
      </c>
      <c r="I9910">
        <v>1</v>
      </c>
      <c r="J9910">
        <v>0.966855260484069</v>
      </c>
      <c r="K9910" t="s">
        <v>30244</v>
      </c>
      <c r="L9910">
        <v>12</v>
      </c>
      <c r="M9910" t="s">
        <v>5133</v>
      </c>
      <c r="N9910">
        <v>9.0909090909090898E-2</v>
      </c>
      <c r="O9910">
        <v>1.52477763659466E-2</v>
      </c>
    </row>
    <row r="9911" spans="1:15">
      <c r="A9911" t="s">
        <v>11026</v>
      </c>
      <c r="B9911" t="s">
        <v>23511</v>
      </c>
      <c r="C9911" t="s">
        <v>11027</v>
      </c>
      <c r="D9911">
        <v>102</v>
      </c>
      <c r="E9911">
        <v>6152</v>
      </c>
      <c r="F9911">
        <v>136</v>
      </c>
      <c r="G9911">
        <v>7804</v>
      </c>
      <c r="H9911">
        <v>0.88526020407742101</v>
      </c>
      <c r="I9911">
        <v>1</v>
      </c>
      <c r="J9911">
        <v>0.85953329234717102</v>
      </c>
      <c r="K9911" t="s">
        <v>30245</v>
      </c>
      <c r="L9911">
        <v>102</v>
      </c>
      <c r="M9911" t="s">
        <v>5133</v>
      </c>
      <c r="N9911">
        <v>0.75</v>
      </c>
      <c r="O9911">
        <v>1.65799739921977E-2</v>
      </c>
    </row>
    <row r="9912" spans="1:15">
      <c r="A9912" t="s">
        <v>11026</v>
      </c>
      <c r="B9912" t="s">
        <v>23513</v>
      </c>
      <c r="C9912" t="s">
        <v>11027</v>
      </c>
      <c r="D9912">
        <v>11</v>
      </c>
      <c r="E9912">
        <v>535</v>
      </c>
      <c r="F9912">
        <v>138</v>
      </c>
      <c r="G9912">
        <v>8124</v>
      </c>
      <c r="H9912">
        <v>0.29961592841756801</v>
      </c>
      <c r="I9912">
        <v>0.94555597181209805</v>
      </c>
      <c r="J9912">
        <v>0.89866790776916505</v>
      </c>
      <c r="K9912" t="s">
        <v>30246</v>
      </c>
      <c r="L9912">
        <v>11</v>
      </c>
      <c r="M9912" t="s">
        <v>5133</v>
      </c>
      <c r="N9912">
        <v>7.9710144927536197E-2</v>
      </c>
      <c r="O9912">
        <v>2.0560747663551399E-2</v>
      </c>
    </row>
    <row r="9913" spans="1:15">
      <c r="A9913" t="s">
        <v>11028</v>
      </c>
      <c r="B9913" t="s">
        <v>23513</v>
      </c>
      <c r="C9913" t="s">
        <v>11029</v>
      </c>
      <c r="D9913">
        <v>1</v>
      </c>
      <c r="E9913">
        <v>535</v>
      </c>
      <c r="F9913">
        <v>7</v>
      </c>
      <c r="G9913">
        <v>8124</v>
      </c>
      <c r="H9913">
        <v>0.37938355156400999</v>
      </c>
      <c r="I9913">
        <v>0.99999999999997702</v>
      </c>
      <c r="J9913">
        <v>0.95041217501583097</v>
      </c>
      <c r="K9913" t="s">
        <v>25639</v>
      </c>
      <c r="L9913">
        <v>1</v>
      </c>
      <c r="M9913" t="s">
        <v>5133</v>
      </c>
      <c r="N9913">
        <v>0.14285714285714299</v>
      </c>
      <c r="O9913">
        <v>1.8691588785046699E-3</v>
      </c>
    </row>
    <row r="9914" spans="1:15">
      <c r="A9914" t="s">
        <v>11028</v>
      </c>
      <c r="B9914" t="s">
        <v>23511</v>
      </c>
      <c r="C9914" t="s">
        <v>11029</v>
      </c>
      <c r="D9914">
        <v>5</v>
      </c>
      <c r="E9914">
        <v>6152</v>
      </c>
      <c r="F9914">
        <v>7</v>
      </c>
      <c r="G9914">
        <v>7804</v>
      </c>
      <c r="H9914">
        <v>0.83137607319657303</v>
      </c>
      <c r="I9914">
        <v>0.98923101772060196</v>
      </c>
      <c r="J9914">
        <v>0.85027699355333197</v>
      </c>
      <c r="K9914" t="s">
        <v>25640</v>
      </c>
      <c r="L9914">
        <v>5</v>
      </c>
      <c r="M9914" t="s">
        <v>5133</v>
      </c>
      <c r="N9914">
        <v>0.71428571428571397</v>
      </c>
      <c r="O9914">
        <v>8.1274382314694405E-4</v>
      </c>
    </row>
    <row r="9915" spans="1:15">
      <c r="A9915" t="s">
        <v>11028</v>
      </c>
      <c r="B9915" t="s">
        <v>23518</v>
      </c>
      <c r="C9915" t="s">
        <v>11029</v>
      </c>
      <c r="D9915">
        <v>1</v>
      </c>
      <c r="E9915">
        <v>787</v>
      </c>
      <c r="F9915">
        <v>7</v>
      </c>
      <c r="G9915">
        <v>7393</v>
      </c>
      <c r="H9915">
        <v>0.54534917443390396</v>
      </c>
      <c r="I9915">
        <v>1</v>
      </c>
      <c r="J9915">
        <v>0.966855260484069</v>
      </c>
      <c r="K9915" t="s">
        <v>24620</v>
      </c>
      <c r="L9915">
        <v>1</v>
      </c>
      <c r="M9915" t="s">
        <v>5133</v>
      </c>
      <c r="N9915">
        <v>0.14285714285714299</v>
      </c>
      <c r="O9915">
        <v>1.27064803049555E-3</v>
      </c>
    </row>
    <row r="9916" spans="1:15">
      <c r="A9916" t="s">
        <v>11030</v>
      </c>
      <c r="B9916" t="s">
        <v>23511</v>
      </c>
      <c r="C9916" t="s">
        <v>11031</v>
      </c>
      <c r="D9916">
        <v>2</v>
      </c>
      <c r="E9916">
        <v>6152</v>
      </c>
      <c r="F9916">
        <v>2</v>
      </c>
      <c r="G9916">
        <v>7804</v>
      </c>
      <c r="H9916">
        <v>0.62141708038142995</v>
      </c>
      <c r="I9916">
        <v>0.968912233598893</v>
      </c>
      <c r="J9916">
        <v>0.832812322140707</v>
      </c>
      <c r="K9916" t="s">
        <v>30247</v>
      </c>
      <c r="L9916">
        <v>2</v>
      </c>
      <c r="M9916" t="s">
        <v>2729</v>
      </c>
      <c r="N9916">
        <v>1</v>
      </c>
      <c r="O9916">
        <v>3.2509752925877802E-4</v>
      </c>
    </row>
    <row r="9917" spans="1:15">
      <c r="A9917" t="s">
        <v>11032</v>
      </c>
      <c r="B9917" t="s">
        <v>23518</v>
      </c>
      <c r="C9917" t="s">
        <v>11033</v>
      </c>
      <c r="D9917">
        <v>42</v>
      </c>
      <c r="E9917">
        <v>787</v>
      </c>
      <c r="F9917">
        <v>323</v>
      </c>
      <c r="G9917">
        <v>7393</v>
      </c>
      <c r="H9917">
        <v>9.6966811546802298E-2</v>
      </c>
      <c r="I9917">
        <v>0.63266972740240601</v>
      </c>
      <c r="J9917">
        <v>0.61170005408803896</v>
      </c>
      <c r="K9917" t="s">
        <v>30248</v>
      </c>
      <c r="L9917">
        <v>42</v>
      </c>
      <c r="M9917" t="s">
        <v>5133</v>
      </c>
      <c r="N9917">
        <v>0.13003095975232201</v>
      </c>
      <c r="O9917">
        <v>5.3367217280813201E-2</v>
      </c>
    </row>
    <row r="9918" spans="1:15">
      <c r="A9918" t="s">
        <v>11032</v>
      </c>
      <c r="B9918" t="s">
        <v>23513</v>
      </c>
      <c r="C9918" t="s">
        <v>11033</v>
      </c>
      <c r="D9918">
        <v>23</v>
      </c>
      <c r="E9918">
        <v>535</v>
      </c>
      <c r="F9918">
        <v>338</v>
      </c>
      <c r="G9918">
        <v>8124</v>
      </c>
      <c r="H9918">
        <v>0.46661499150348001</v>
      </c>
      <c r="I9918">
        <v>0.99999999999997702</v>
      </c>
      <c r="J9918">
        <v>0.95041217501583097</v>
      </c>
      <c r="K9918" t="s">
        <v>30249</v>
      </c>
      <c r="L9918">
        <v>23</v>
      </c>
      <c r="M9918" t="s">
        <v>5133</v>
      </c>
      <c r="N9918">
        <v>6.8047337278106496E-2</v>
      </c>
      <c r="O9918">
        <v>4.2990654205607499E-2</v>
      </c>
    </row>
    <row r="9919" spans="1:15">
      <c r="A9919" t="s">
        <v>11032</v>
      </c>
      <c r="B9919" t="s">
        <v>23511</v>
      </c>
      <c r="C9919" t="s">
        <v>11033</v>
      </c>
      <c r="D9919">
        <v>249</v>
      </c>
      <c r="E9919">
        <v>6152</v>
      </c>
      <c r="F9919">
        <v>326</v>
      </c>
      <c r="G9919">
        <v>7804</v>
      </c>
      <c r="H9919">
        <v>0.87935868523877403</v>
      </c>
      <c r="I9919">
        <v>1</v>
      </c>
      <c r="J9919">
        <v>0.85953329234717102</v>
      </c>
      <c r="K9919" t="s">
        <v>30250</v>
      </c>
      <c r="L9919">
        <v>249</v>
      </c>
      <c r="M9919" t="s">
        <v>5133</v>
      </c>
      <c r="N9919">
        <v>0.76380368098159501</v>
      </c>
      <c r="O9919">
        <v>4.0474642392717801E-2</v>
      </c>
    </row>
    <row r="9920" spans="1:15">
      <c r="A9920" t="s">
        <v>11034</v>
      </c>
      <c r="B9920" t="s">
        <v>23511</v>
      </c>
      <c r="C9920" t="s">
        <v>11035</v>
      </c>
      <c r="D9920">
        <v>6</v>
      </c>
      <c r="E9920">
        <v>6152</v>
      </c>
      <c r="F9920">
        <v>9</v>
      </c>
      <c r="G9920">
        <v>7804</v>
      </c>
      <c r="H9920">
        <v>0.89825373386812402</v>
      </c>
      <c r="I9920">
        <v>1</v>
      </c>
      <c r="J9920">
        <v>0.85953329234717102</v>
      </c>
      <c r="K9920" t="s">
        <v>30251</v>
      </c>
      <c r="L9920">
        <v>6</v>
      </c>
      <c r="M9920" t="s">
        <v>5133</v>
      </c>
      <c r="N9920">
        <v>0.66666666666666696</v>
      </c>
      <c r="O9920">
        <v>9.7529258777633303E-4</v>
      </c>
    </row>
    <row r="9921" spans="1:15">
      <c r="A9921" t="s">
        <v>11034</v>
      </c>
      <c r="B9921" t="s">
        <v>23513</v>
      </c>
      <c r="C9921" t="s">
        <v>11035</v>
      </c>
      <c r="D9921">
        <v>2</v>
      </c>
      <c r="E9921">
        <v>535</v>
      </c>
      <c r="F9921">
        <v>9</v>
      </c>
      <c r="G9921">
        <v>8124</v>
      </c>
      <c r="H9921">
        <v>0.114576498756382</v>
      </c>
      <c r="I9921">
        <v>0.64703075560747003</v>
      </c>
      <c r="J9921">
        <v>0.614945907739046</v>
      </c>
      <c r="K9921" t="s">
        <v>23659</v>
      </c>
      <c r="L9921">
        <v>2</v>
      </c>
      <c r="M9921" t="s">
        <v>5133</v>
      </c>
      <c r="N9921">
        <v>0.22222222222222199</v>
      </c>
      <c r="O9921">
        <v>3.7383177570093499E-3</v>
      </c>
    </row>
    <row r="9922" spans="1:15">
      <c r="A9922" t="s">
        <v>11036</v>
      </c>
      <c r="B9922" t="s">
        <v>23511</v>
      </c>
      <c r="C9922" t="s">
        <v>11037</v>
      </c>
      <c r="D9922">
        <v>1</v>
      </c>
      <c r="E9922">
        <v>6152</v>
      </c>
      <c r="F9922">
        <v>1</v>
      </c>
      <c r="G9922">
        <v>7804</v>
      </c>
      <c r="H9922">
        <v>0.788313685289595</v>
      </c>
      <c r="I9922">
        <v>0.968912233598893</v>
      </c>
      <c r="J9922">
        <v>0.832812322140707</v>
      </c>
      <c r="K9922" t="s">
        <v>25278</v>
      </c>
      <c r="L9922">
        <v>1</v>
      </c>
      <c r="M9922" t="s">
        <v>2729</v>
      </c>
      <c r="N9922">
        <v>1</v>
      </c>
      <c r="O9922">
        <v>1.6254876462938901E-4</v>
      </c>
    </row>
    <row r="9923" spans="1:15">
      <c r="A9923" t="s">
        <v>11038</v>
      </c>
      <c r="B9923" t="s">
        <v>23511</v>
      </c>
      <c r="C9923" t="s">
        <v>11039</v>
      </c>
      <c r="D9923">
        <v>102</v>
      </c>
      <c r="E9923">
        <v>6152</v>
      </c>
      <c r="F9923">
        <v>112</v>
      </c>
      <c r="G9923">
        <v>7804</v>
      </c>
      <c r="H9923">
        <v>4.1964785344246198E-4</v>
      </c>
      <c r="I9923">
        <v>6.4553642455328804E-3</v>
      </c>
      <c r="J9923">
        <v>5.5486004832630796E-3</v>
      </c>
      <c r="K9923" t="s">
        <v>30252</v>
      </c>
      <c r="L9923">
        <v>102</v>
      </c>
      <c r="M9923" t="s">
        <v>2729</v>
      </c>
      <c r="N9923">
        <v>0.91071428571428603</v>
      </c>
      <c r="O9923">
        <v>1.65799739921977E-2</v>
      </c>
    </row>
    <row r="9924" spans="1:15">
      <c r="A9924" t="s">
        <v>11038</v>
      </c>
      <c r="B9924" t="s">
        <v>23518</v>
      </c>
      <c r="C9924" t="s">
        <v>11039</v>
      </c>
      <c r="D9924">
        <v>4</v>
      </c>
      <c r="E9924">
        <v>787</v>
      </c>
      <c r="F9924">
        <v>102</v>
      </c>
      <c r="G9924">
        <v>7393</v>
      </c>
      <c r="H9924">
        <v>0.99628271973222204</v>
      </c>
      <c r="I9924">
        <v>1</v>
      </c>
      <c r="J9924">
        <v>0.966855260484069</v>
      </c>
      <c r="K9924" t="s">
        <v>28975</v>
      </c>
      <c r="L9924">
        <v>4</v>
      </c>
      <c r="M9924" t="s">
        <v>2729</v>
      </c>
      <c r="N9924">
        <v>3.9215686274509803E-2</v>
      </c>
      <c r="O9924">
        <v>5.0825921219822103E-3</v>
      </c>
    </row>
    <row r="9925" spans="1:15">
      <c r="A9925" t="s">
        <v>11038</v>
      </c>
      <c r="B9925" t="s">
        <v>23513</v>
      </c>
      <c r="C9925" t="s">
        <v>11039</v>
      </c>
      <c r="D9925">
        <v>2</v>
      </c>
      <c r="E9925">
        <v>535</v>
      </c>
      <c r="F9925">
        <v>118</v>
      </c>
      <c r="G9925">
        <v>8124</v>
      </c>
      <c r="H9925">
        <v>0.997129021500747</v>
      </c>
      <c r="I9925">
        <v>0.99999999999997702</v>
      </c>
      <c r="J9925">
        <v>0.95041217501583097</v>
      </c>
      <c r="K9925" t="s">
        <v>25082</v>
      </c>
      <c r="L9925">
        <v>2</v>
      </c>
      <c r="M9925" t="s">
        <v>2729</v>
      </c>
      <c r="N9925">
        <v>1.6949152542372899E-2</v>
      </c>
      <c r="O9925">
        <v>3.7383177570093499E-3</v>
      </c>
    </row>
    <row r="9926" spans="1:15">
      <c r="A9926" t="s">
        <v>11040</v>
      </c>
      <c r="B9926" t="s">
        <v>23518</v>
      </c>
      <c r="C9926" t="s">
        <v>11041</v>
      </c>
      <c r="D9926">
        <v>4</v>
      </c>
      <c r="E9926">
        <v>787</v>
      </c>
      <c r="F9926">
        <v>71</v>
      </c>
      <c r="G9926">
        <v>7393</v>
      </c>
      <c r="H9926">
        <v>0.95291633770682904</v>
      </c>
      <c r="I9926">
        <v>1</v>
      </c>
      <c r="J9926">
        <v>0.966855260484069</v>
      </c>
      <c r="K9926" t="s">
        <v>28975</v>
      </c>
      <c r="L9926">
        <v>4</v>
      </c>
      <c r="M9926" t="s">
        <v>2729</v>
      </c>
      <c r="N9926">
        <v>5.63380281690141E-2</v>
      </c>
      <c r="O9926">
        <v>5.0825921219822103E-3</v>
      </c>
    </row>
    <row r="9927" spans="1:15">
      <c r="A9927" t="s">
        <v>11040</v>
      </c>
      <c r="B9927" t="s">
        <v>23511</v>
      </c>
      <c r="C9927" t="s">
        <v>11041</v>
      </c>
      <c r="D9927">
        <v>65</v>
      </c>
      <c r="E9927">
        <v>6152</v>
      </c>
      <c r="F9927">
        <v>71</v>
      </c>
      <c r="G9927">
        <v>7804</v>
      </c>
      <c r="H9927">
        <v>3.5079204377581599E-3</v>
      </c>
      <c r="I9927">
        <v>3.68574991565946E-2</v>
      </c>
      <c r="J9927">
        <v>3.1680247597750802E-2</v>
      </c>
      <c r="K9927" t="s">
        <v>30253</v>
      </c>
      <c r="L9927">
        <v>65</v>
      </c>
      <c r="M9927" t="s">
        <v>2729</v>
      </c>
      <c r="N9927">
        <v>0.91549295774647899</v>
      </c>
      <c r="O9927">
        <v>1.05656697009103E-2</v>
      </c>
    </row>
    <row r="9928" spans="1:15">
      <c r="A9928" t="s">
        <v>11042</v>
      </c>
      <c r="B9928" t="s">
        <v>23511</v>
      </c>
      <c r="C9928" t="s">
        <v>11043</v>
      </c>
      <c r="D9928">
        <v>6</v>
      </c>
      <c r="E9928">
        <v>6152</v>
      </c>
      <c r="F9928">
        <v>8</v>
      </c>
      <c r="G9928">
        <v>7804</v>
      </c>
      <c r="H9928">
        <v>0.77072248517942499</v>
      </c>
      <c r="I9928">
        <v>0.968912233598893</v>
      </c>
      <c r="J9928">
        <v>0.832812322140707</v>
      </c>
      <c r="K9928" t="s">
        <v>30254</v>
      </c>
      <c r="L9928">
        <v>6</v>
      </c>
      <c r="M9928" t="s">
        <v>2729</v>
      </c>
      <c r="N9928">
        <v>0.75</v>
      </c>
      <c r="O9928">
        <v>9.7529258777633303E-4</v>
      </c>
    </row>
    <row r="9929" spans="1:15">
      <c r="A9929" t="s">
        <v>11042</v>
      </c>
      <c r="B9929" t="s">
        <v>23518</v>
      </c>
      <c r="C9929" t="s">
        <v>11043</v>
      </c>
      <c r="D9929">
        <v>1</v>
      </c>
      <c r="E9929">
        <v>787</v>
      </c>
      <c r="F9929">
        <v>8</v>
      </c>
      <c r="G9929">
        <v>7393</v>
      </c>
      <c r="H9929">
        <v>0.59379355565791103</v>
      </c>
      <c r="I9929">
        <v>1</v>
      </c>
      <c r="J9929">
        <v>0.966855260484069</v>
      </c>
      <c r="K9929" t="s">
        <v>25090</v>
      </c>
      <c r="L9929">
        <v>1</v>
      </c>
      <c r="M9929" t="s">
        <v>2729</v>
      </c>
      <c r="N9929">
        <v>0.125</v>
      </c>
      <c r="O9929">
        <v>1.27064803049555E-3</v>
      </c>
    </row>
    <row r="9930" spans="1:15">
      <c r="A9930" t="s">
        <v>11044</v>
      </c>
      <c r="B9930" t="s">
        <v>23511</v>
      </c>
      <c r="C9930" t="s">
        <v>11045</v>
      </c>
      <c r="D9930">
        <v>21</v>
      </c>
      <c r="E9930">
        <v>6152</v>
      </c>
      <c r="F9930">
        <v>22</v>
      </c>
      <c r="G9930">
        <v>7804</v>
      </c>
      <c r="H9930">
        <v>3.6687853312365099E-2</v>
      </c>
      <c r="I9930">
        <v>0.216932081597738</v>
      </c>
      <c r="J9930">
        <v>0.18646034631142899</v>
      </c>
      <c r="K9930" t="s">
        <v>30255</v>
      </c>
      <c r="L9930">
        <v>21</v>
      </c>
      <c r="M9930" t="s">
        <v>2729</v>
      </c>
      <c r="N9930">
        <v>0.95454545454545503</v>
      </c>
      <c r="O9930">
        <v>3.41352405721717E-3</v>
      </c>
    </row>
    <row r="9931" spans="1:15">
      <c r="A9931" t="s">
        <v>11046</v>
      </c>
      <c r="B9931" t="s">
        <v>23511</v>
      </c>
      <c r="C9931" t="s">
        <v>11047</v>
      </c>
      <c r="D9931">
        <v>5</v>
      </c>
      <c r="E9931">
        <v>6152</v>
      </c>
      <c r="F9931">
        <v>7</v>
      </c>
      <c r="G9931">
        <v>7804</v>
      </c>
      <c r="H9931">
        <v>0.83137607319657303</v>
      </c>
      <c r="I9931">
        <v>0.98923101772060196</v>
      </c>
      <c r="J9931">
        <v>0.85027699355333197</v>
      </c>
      <c r="K9931" t="s">
        <v>28739</v>
      </c>
      <c r="L9931">
        <v>5</v>
      </c>
      <c r="M9931" t="s">
        <v>2729</v>
      </c>
      <c r="N9931">
        <v>0.71428571428571397</v>
      </c>
      <c r="O9931">
        <v>8.1274382314694405E-4</v>
      </c>
    </row>
    <row r="9932" spans="1:15">
      <c r="A9932" t="s">
        <v>11048</v>
      </c>
      <c r="B9932" t="s">
        <v>23511</v>
      </c>
      <c r="C9932" t="s">
        <v>11049</v>
      </c>
      <c r="D9932">
        <v>45</v>
      </c>
      <c r="E9932">
        <v>6152</v>
      </c>
      <c r="F9932">
        <v>55</v>
      </c>
      <c r="G9932">
        <v>7804</v>
      </c>
      <c r="H9932">
        <v>0.363003134581938</v>
      </c>
      <c r="I9932">
        <v>0.90829480295553899</v>
      </c>
      <c r="J9932">
        <v>0.78070962240619901</v>
      </c>
      <c r="K9932" t="s">
        <v>30256</v>
      </c>
      <c r="L9932">
        <v>45</v>
      </c>
      <c r="M9932" t="s">
        <v>2729</v>
      </c>
      <c r="N9932">
        <v>0.81818181818181801</v>
      </c>
      <c r="O9932">
        <v>7.3146944083225E-3</v>
      </c>
    </row>
    <row r="9933" spans="1:15">
      <c r="A9933" t="s">
        <v>11048</v>
      </c>
      <c r="B9933" t="s">
        <v>23518</v>
      </c>
      <c r="C9933" t="s">
        <v>11049</v>
      </c>
      <c r="D9933">
        <v>4</v>
      </c>
      <c r="E9933">
        <v>787</v>
      </c>
      <c r="F9933">
        <v>54</v>
      </c>
      <c r="G9933">
        <v>7393</v>
      </c>
      <c r="H9933">
        <v>0.84121335671818798</v>
      </c>
      <c r="I9933">
        <v>1</v>
      </c>
      <c r="J9933">
        <v>0.966855260484069</v>
      </c>
      <c r="K9933" t="s">
        <v>30257</v>
      </c>
      <c r="L9933">
        <v>4</v>
      </c>
      <c r="M9933" t="s">
        <v>2729</v>
      </c>
      <c r="N9933">
        <v>7.4074074074074098E-2</v>
      </c>
      <c r="O9933">
        <v>5.0825921219822103E-3</v>
      </c>
    </row>
    <row r="9934" spans="1:15">
      <c r="A9934" t="s">
        <v>11048</v>
      </c>
      <c r="B9934" t="s">
        <v>23513</v>
      </c>
      <c r="C9934" t="s">
        <v>11049</v>
      </c>
      <c r="D9934">
        <v>1</v>
      </c>
      <c r="E9934">
        <v>535</v>
      </c>
      <c r="F9934">
        <v>57</v>
      </c>
      <c r="G9934">
        <v>8124</v>
      </c>
      <c r="H9934">
        <v>0.97969557902340199</v>
      </c>
      <c r="I9934">
        <v>0.99999999999997702</v>
      </c>
      <c r="J9934">
        <v>0.95041217501583097</v>
      </c>
      <c r="K9934" t="s">
        <v>28400</v>
      </c>
      <c r="L9934">
        <v>1</v>
      </c>
      <c r="M9934" t="s">
        <v>2729</v>
      </c>
      <c r="N9934">
        <v>1.7543859649122799E-2</v>
      </c>
      <c r="O9934">
        <v>1.8691588785046699E-3</v>
      </c>
    </row>
    <row r="9935" spans="1:15">
      <c r="A9935" t="s">
        <v>11050</v>
      </c>
      <c r="B9935" t="s">
        <v>23513</v>
      </c>
      <c r="C9935" t="s">
        <v>11051</v>
      </c>
      <c r="D9935">
        <v>1</v>
      </c>
      <c r="E9935">
        <v>535</v>
      </c>
      <c r="F9935">
        <v>3</v>
      </c>
      <c r="G9935">
        <v>8124</v>
      </c>
      <c r="H9935">
        <v>0.184859247501582</v>
      </c>
      <c r="I9935">
        <v>0.75508452473579202</v>
      </c>
      <c r="J9935">
        <v>0.71764152547495597</v>
      </c>
      <c r="K9935" t="s">
        <v>23707</v>
      </c>
      <c r="L9935">
        <v>1</v>
      </c>
      <c r="M9935" t="s">
        <v>2729</v>
      </c>
      <c r="N9935">
        <v>0.33333333333333298</v>
      </c>
      <c r="O9935">
        <v>1.8691588785046699E-3</v>
      </c>
    </row>
    <row r="9936" spans="1:15">
      <c r="A9936" t="s">
        <v>11050</v>
      </c>
      <c r="B9936" t="s">
        <v>23511</v>
      </c>
      <c r="C9936" t="s">
        <v>11051</v>
      </c>
      <c r="D9936">
        <v>1</v>
      </c>
      <c r="E9936">
        <v>6152</v>
      </c>
      <c r="F9936">
        <v>3</v>
      </c>
      <c r="G9936">
        <v>7804</v>
      </c>
      <c r="H9936">
        <v>0.99052768249503997</v>
      </c>
      <c r="I9936">
        <v>1</v>
      </c>
      <c r="J9936">
        <v>0.85953329234717102</v>
      </c>
      <c r="K9936" t="s">
        <v>30258</v>
      </c>
      <c r="L9936">
        <v>1</v>
      </c>
      <c r="M9936" t="s">
        <v>2729</v>
      </c>
      <c r="N9936">
        <v>0.33333333333333298</v>
      </c>
      <c r="O9936">
        <v>1.6254876462938901E-4</v>
      </c>
    </row>
    <row r="9937" spans="1:15">
      <c r="A9937" t="s">
        <v>11052</v>
      </c>
      <c r="B9937" t="s">
        <v>23518</v>
      </c>
      <c r="C9937" t="s">
        <v>11053</v>
      </c>
      <c r="D9937">
        <v>1</v>
      </c>
      <c r="E9937">
        <v>787</v>
      </c>
      <c r="F9937">
        <v>2</v>
      </c>
      <c r="G9937">
        <v>7393</v>
      </c>
      <c r="H9937">
        <v>0.20158492765181499</v>
      </c>
      <c r="I9937">
        <v>0.83876007220319604</v>
      </c>
      <c r="J9937">
        <v>0.81095958809365798</v>
      </c>
      <c r="K9937" t="s">
        <v>24233</v>
      </c>
      <c r="L9937">
        <v>1</v>
      </c>
      <c r="M9937" t="s">
        <v>2729</v>
      </c>
      <c r="N9937">
        <v>0.5</v>
      </c>
      <c r="O9937">
        <v>1.27064803049555E-3</v>
      </c>
    </row>
    <row r="9938" spans="1:15">
      <c r="A9938" t="s">
        <v>11052</v>
      </c>
      <c r="B9938" t="s">
        <v>23511</v>
      </c>
      <c r="C9938" t="s">
        <v>11053</v>
      </c>
      <c r="D9938">
        <v>1</v>
      </c>
      <c r="E9938">
        <v>6152</v>
      </c>
      <c r="F9938">
        <v>2</v>
      </c>
      <c r="G9938">
        <v>7804</v>
      </c>
      <c r="H9938">
        <v>0.95521029019776005</v>
      </c>
      <c r="I9938">
        <v>1</v>
      </c>
      <c r="J9938">
        <v>0.85953329234717102</v>
      </c>
      <c r="K9938" t="s">
        <v>30259</v>
      </c>
      <c r="L9938">
        <v>1</v>
      </c>
      <c r="M9938" t="s">
        <v>2729</v>
      </c>
      <c r="N9938">
        <v>0.5</v>
      </c>
      <c r="O9938">
        <v>1.6254876462938901E-4</v>
      </c>
    </row>
    <row r="9939" spans="1:15">
      <c r="A9939" t="s">
        <v>11054</v>
      </c>
      <c r="B9939" t="s">
        <v>23511</v>
      </c>
      <c r="C9939" t="s">
        <v>11055</v>
      </c>
      <c r="D9939">
        <v>2</v>
      </c>
      <c r="E9939">
        <v>6152</v>
      </c>
      <c r="F9939">
        <v>6</v>
      </c>
      <c r="G9939">
        <v>7804</v>
      </c>
      <c r="H9939">
        <v>0.99790841233866701</v>
      </c>
      <c r="I9939">
        <v>1</v>
      </c>
      <c r="J9939">
        <v>0.85953329234717102</v>
      </c>
      <c r="K9939" t="s">
        <v>30260</v>
      </c>
      <c r="L9939">
        <v>2</v>
      </c>
      <c r="M9939" t="s">
        <v>2729</v>
      </c>
      <c r="N9939">
        <v>0.33333333333333298</v>
      </c>
      <c r="O9939">
        <v>3.2509752925877802E-4</v>
      </c>
    </row>
    <row r="9940" spans="1:15">
      <c r="A9940" t="s">
        <v>11054</v>
      </c>
      <c r="B9940" t="s">
        <v>23518</v>
      </c>
      <c r="C9940" t="s">
        <v>11055</v>
      </c>
      <c r="D9940">
        <v>2</v>
      </c>
      <c r="E9940">
        <v>787</v>
      </c>
      <c r="F9940">
        <v>6</v>
      </c>
      <c r="G9940">
        <v>7393</v>
      </c>
      <c r="H9940">
        <v>0.127121247527331</v>
      </c>
      <c r="I9940">
        <v>0.70232558016992197</v>
      </c>
      <c r="J9940">
        <v>0.67904718175981504</v>
      </c>
      <c r="K9940" t="s">
        <v>30261</v>
      </c>
      <c r="L9940">
        <v>2</v>
      </c>
      <c r="M9940" t="s">
        <v>2729</v>
      </c>
      <c r="N9940">
        <v>0.33333333333333298</v>
      </c>
      <c r="O9940">
        <v>2.5412960609911099E-3</v>
      </c>
    </row>
    <row r="9941" spans="1:15">
      <c r="A9941" t="s">
        <v>11054</v>
      </c>
      <c r="B9941" t="s">
        <v>23513</v>
      </c>
      <c r="C9941" t="s">
        <v>11055</v>
      </c>
      <c r="D9941">
        <v>1</v>
      </c>
      <c r="E9941">
        <v>535</v>
      </c>
      <c r="F9941">
        <v>6</v>
      </c>
      <c r="G9941">
        <v>8124</v>
      </c>
      <c r="H9941">
        <v>0.33559747746230201</v>
      </c>
      <c r="I9941">
        <v>0.97804040131218795</v>
      </c>
      <c r="J9941">
        <v>0.92954150506449396</v>
      </c>
      <c r="K9941" t="s">
        <v>23707</v>
      </c>
      <c r="L9941">
        <v>1</v>
      </c>
      <c r="M9941" t="s">
        <v>2729</v>
      </c>
      <c r="N9941">
        <v>0.16666666666666699</v>
      </c>
      <c r="O9941">
        <v>1.8691588785046699E-3</v>
      </c>
    </row>
    <row r="9942" spans="1:15">
      <c r="A9942" t="s">
        <v>11056</v>
      </c>
      <c r="B9942" t="s">
        <v>23513</v>
      </c>
      <c r="C9942" t="s">
        <v>11057</v>
      </c>
      <c r="D9942">
        <v>1</v>
      </c>
      <c r="E9942">
        <v>535</v>
      </c>
      <c r="F9942">
        <v>6</v>
      </c>
      <c r="G9942">
        <v>8124</v>
      </c>
      <c r="H9942">
        <v>0.33559747746230201</v>
      </c>
      <c r="I9942">
        <v>0.97804040131218795</v>
      </c>
      <c r="J9942">
        <v>0.92954150506449396</v>
      </c>
      <c r="K9942" t="s">
        <v>23598</v>
      </c>
      <c r="L9942">
        <v>1</v>
      </c>
      <c r="M9942" t="s">
        <v>5133</v>
      </c>
      <c r="N9942">
        <v>0.16666666666666699</v>
      </c>
      <c r="O9942">
        <v>1.8691588785046699E-3</v>
      </c>
    </row>
    <row r="9943" spans="1:15">
      <c r="A9943" t="s">
        <v>11056</v>
      </c>
      <c r="B9943" t="s">
        <v>23511</v>
      </c>
      <c r="C9943" t="s">
        <v>11057</v>
      </c>
      <c r="D9943">
        <v>5</v>
      </c>
      <c r="E9943">
        <v>6152</v>
      </c>
      <c r="F9943">
        <v>6</v>
      </c>
      <c r="G9943">
        <v>7804</v>
      </c>
      <c r="H9943">
        <v>0.62665052091531404</v>
      </c>
      <c r="I9943">
        <v>0.968912233598893</v>
      </c>
      <c r="J9943">
        <v>0.832812322140707</v>
      </c>
      <c r="K9943" t="s">
        <v>29851</v>
      </c>
      <c r="L9943">
        <v>5</v>
      </c>
      <c r="M9943" t="s">
        <v>5133</v>
      </c>
      <c r="N9943">
        <v>0.83333333333333304</v>
      </c>
      <c r="O9943">
        <v>8.1274382314694405E-4</v>
      </c>
    </row>
    <row r="9944" spans="1:15">
      <c r="A9944" t="s">
        <v>11058</v>
      </c>
      <c r="B9944" t="s">
        <v>23513</v>
      </c>
      <c r="C9944" t="s">
        <v>11059</v>
      </c>
      <c r="D9944">
        <v>1</v>
      </c>
      <c r="E9944">
        <v>535</v>
      </c>
      <c r="F9944">
        <v>2</v>
      </c>
      <c r="G9944">
        <v>8124</v>
      </c>
      <c r="H9944">
        <v>0.12737930779067499</v>
      </c>
      <c r="I9944">
        <v>0.64703075560747003</v>
      </c>
      <c r="J9944">
        <v>0.614945907739046</v>
      </c>
      <c r="K9944" t="s">
        <v>23598</v>
      </c>
      <c r="L9944">
        <v>1</v>
      </c>
      <c r="M9944" t="s">
        <v>5133</v>
      </c>
      <c r="N9944">
        <v>0.5</v>
      </c>
      <c r="O9944">
        <v>1.8691588785046699E-3</v>
      </c>
    </row>
    <row r="9945" spans="1:15">
      <c r="A9945" t="s">
        <v>11058</v>
      </c>
      <c r="B9945" t="s">
        <v>23511</v>
      </c>
      <c r="C9945" t="s">
        <v>11059</v>
      </c>
      <c r="D9945">
        <v>1</v>
      </c>
      <c r="E9945">
        <v>6152</v>
      </c>
      <c r="F9945">
        <v>2</v>
      </c>
      <c r="G9945">
        <v>7804</v>
      </c>
      <c r="H9945">
        <v>0.95521029019776005</v>
      </c>
      <c r="I9945">
        <v>1</v>
      </c>
      <c r="J9945">
        <v>0.85953329234717102</v>
      </c>
      <c r="K9945" t="s">
        <v>30240</v>
      </c>
      <c r="L9945">
        <v>1</v>
      </c>
      <c r="M9945" t="s">
        <v>5133</v>
      </c>
      <c r="N9945">
        <v>0.5</v>
      </c>
      <c r="O9945">
        <v>1.6254876462938901E-4</v>
      </c>
    </row>
    <row r="9946" spans="1:15">
      <c r="A9946" t="s">
        <v>11060</v>
      </c>
      <c r="B9946" t="s">
        <v>23518</v>
      </c>
      <c r="C9946" t="s">
        <v>11061</v>
      </c>
      <c r="D9946">
        <v>2</v>
      </c>
      <c r="E9946">
        <v>787</v>
      </c>
      <c r="F9946">
        <v>2</v>
      </c>
      <c r="G9946">
        <v>7393</v>
      </c>
      <c r="H9946">
        <v>1.1319170819711901E-2</v>
      </c>
      <c r="I9946">
        <v>0.24323860088996599</v>
      </c>
      <c r="J9946">
        <v>0.235176520823249</v>
      </c>
      <c r="K9946" t="s">
        <v>27082</v>
      </c>
      <c r="L9946">
        <v>2</v>
      </c>
      <c r="M9946" t="s">
        <v>1463</v>
      </c>
      <c r="N9946">
        <v>1</v>
      </c>
      <c r="O9946">
        <v>2.5412960609911099E-3</v>
      </c>
    </row>
    <row r="9947" spans="1:15">
      <c r="A9947" t="s">
        <v>11062</v>
      </c>
      <c r="B9947" t="s">
        <v>23511</v>
      </c>
      <c r="C9947" t="s">
        <v>11063</v>
      </c>
      <c r="D9947">
        <v>6</v>
      </c>
      <c r="E9947">
        <v>6152</v>
      </c>
      <c r="F9947">
        <v>6</v>
      </c>
      <c r="G9947">
        <v>7804</v>
      </c>
      <c r="H9947">
        <v>0.23986678822258201</v>
      </c>
      <c r="I9947">
        <v>0.71382528017432401</v>
      </c>
      <c r="J9947">
        <v>0.61355659322887801</v>
      </c>
      <c r="K9947" t="s">
        <v>30262</v>
      </c>
      <c r="L9947">
        <v>6</v>
      </c>
      <c r="M9947" t="s">
        <v>5133</v>
      </c>
      <c r="N9947">
        <v>1</v>
      </c>
      <c r="O9947">
        <v>9.7529258777633303E-4</v>
      </c>
    </row>
    <row r="9948" spans="1:15">
      <c r="A9948" t="s">
        <v>11064</v>
      </c>
      <c r="B9948" t="s">
        <v>23511</v>
      </c>
      <c r="C9948" t="s">
        <v>11065</v>
      </c>
      <c r="D9948">
        <v>1</v>
      </c>
      <c r="E9948">
        <v>6152</v>
      </c>
      <c r="F9948">
        <v>1</v>
      </c>
      <c r="G9948">
        <v>7804</v>
      </c>
      <c r="H9948">
        <v>0.788313685289595</v>
      </c>
      <c r="I9948">
        <v>0.968912233598893</v>
      </c>
      <c r="J9948">
        <v>0.832812322140707</v>
      </c>
      <c r="K9948" t="s">
        <v>28246</v>
      </c>
      <c r="L9948">
        <v>1</v>
      </c>
      <c r="M9948" t="s">
        <v>5133</v>
      </c>
      <c r="N9948">
        <v>1</v>
      </c>
      <c r="O9948">
        <v>1.6254876462938901E-4</v>
      </c>
    </row>
    <row r="9949" spans="1:15">
      <c r="A9949" t="s">
        <v>11066</v>
      </c>
      <c r="B9949" t="s">
        <v>23518</v>
      </c>
      <c r="C9949" t="s">
        <v>11067</v>
      </c>
      <c r="D9949">
        <v>9</v>
      </c>
      <c r="E9949">
        <v>787</v>
      </c>
      <c r="F9949">
        <v>76</v>
      </c>
      <c r="G9949">
        <v>7393</v>
      </c>
      <c r="H9949">
        <v>0.42063373518951003</v>
      </c>
      <c r="I9949">
        <v>1</v>
      </c>
      <c r="J9949">
        <v>0.966855260484069</v>
      </c>
      <c r="K9949" t="s">
        <v>30263</v>
      </c>
      <c r="L9949">
        <v>9</v>
      </c>
      <c r="M9949" t="s">
        <v>5133</v>
      </c>
      <c r="N9949">
        <v>0.118421052631579</v>
      </c>
      <c r="O9949">
        <v>1.143583227446E-2</v>
      </c>
    </row>
    <row r="9950" spans="1:15">
      <c r="A9950" t="s">
        <v>11066</v>
      </c>
      <c r="B9950" t="s">
        <v>23513</v>
      </c>
      <c r="C9950" t="s">
        <v>11067</v>
      </c>
      <c r="D9950">
        <v>2</v>
      </c>
      <c r="E9950">
        <v>535</v>
      </c>
      <c r="F9950">
        <v>87</v>
      </c>
      <c r="G9950">
        <v>8124</v>
      </c>
      <c r="H9950">
        <v>0.98140418231623505</v>
      </c>
      <c r="I9950">
        <v>0.99999999999997702</v>
      </c>
      <c r="J9950">
        <v>0.95041217501583097</v>
      </c>
      <c r="K9950" t="s">
        <v>30264</v>
      </c>
      <c r="L9950">
        <v>2</v>
      </c>
      <c r="M9950" t="s">
        <v>5133</v>
      </c>
      <c r="N9950">
        <v>2.2988505747126398E-2</v>
      </c>
      <c r="O9950">
        <v>3.7383177570093499E-3</v>
      </c>
    </row>
    <row r="9951" spans="1:15">
      <c r="A9951" t="s">
        <v>11066</v>
      </c>
      <c r="B9951" t="s">
        <v>23511</v>
      </c>
      <c r="C9951" t="s">
        <v>11067</v>
      </c>
      <c r="D9951">
        <v>71</v>
      </c>
      <c r="E9951">
        <v>6152</v>
      </c>
      <c r="F9951">
        <v>87</v>
      </c>
      <c r="G9951">
        <v>7804</v>
      </c>
      <c r="H9951">
        <v>0.31323639897585898</v>
      </c>
      <c r="I9951">
        <v>0.82631627757699</v>
      </c>
      <c r="J9951">
        <v>0.71024635058580898</v>
      </c>
      <c r="K9951" t="s">
        <v>30265</v>
      </c>
      <c r="L9951">
        <v>71</v>
      </c>
      <c r="M9951" t="s">
        <v>5133</v>
      </c>
      <c r="N9951">
        <v>0.81609195402298895</v>
      </c>
      <c r="O9951">
        <v>1.1540962288686601E-2</v>
      </c>
    </row>
    <row r="9952" spans="1:15">
      <c r="A9952" t="s">
        <v>11068</v>
      </c>
      <c r="B9952" t="s">
        <v>23511</v>
      </c>
      <c r="C9952" t="s">
        <v>11069</v>
      </c>
      <c r="D9952">
        <v>1</v>
      </c>
      <c r="E9952">
        <v>6152</v>
      </c>
      <c r="F9952">
        <v>1</v>
      </c>
      <c r="G9952">
        <v>7804</v>
      </c>
      <c r="H9952">
        <v>0.788313685289595</v>
      </c>
      <c r="I9952">
        <v>0.968912233598893</v>
      </c>
      <c r="J9952">
        <v>0.832812322140707</v>
      </c>
      <c r="K9952" t="s">
        <v>29475</v>
      </c>
      <c r="L9952">
        <v>1</v>
      </c>
      <c r="M9952" t="s">
        <v>5133</v>
      </c>
      <c r="N9952">
        <v>1</v>
      </c>
      <c r="O9952">
        <v>1.6254876462938901E-4</v>
      </c>
    </row>
    <row r="9953" spans="1:15">
      <c r="A9953" t="s">
        <v>11070</v>
      </c>
      <c r="B9953" t="s">
        <v>23511</v>
      </c>
      <c r="C9953" t="s">
        <v>11071</v>
      </c>
      <c r="D9953">
        <v>1</v>
      </c>
      <c r="E9953">
        <v>6152</v>
      </c>
      <c r="F9953">
        <v>2</v>
      </c>
      <c r="G9953">
        <v>7804</v>
      </c>
      <c r="H9953">
        <v>0.95521029019776005</v>
      </c>
      <c r="I9953">
        <v>1</v>
      </c>
      <c r="J9953">
        <v>0.85953329234717102</v>
      </c>
      <c r="K9953" t="s">
        <v>30259</v>
      </c>
      <c r="L9953">
        <v>1</v>
      </c>
      <c r="M9953" t="s">
        <v>2729</v>
      </c>
      <c r="N9953">
        <v>0.5</v>
      </c>
      <c r="O9953">
        <v>1.6254876462938901E-4</v>
      </c>
    </row>
    <row r="9954" spans="1:15">
      <c r="A9954" t="s">
        <v>11070</v>
      </c>
      <c r="B9954" t="s">
        <v>23518</v>
      </c>
      <c r="C9954" t="s">
        <v>11071</v>
      </c>
      <c r="D9954">
        <v>1</v>
      </c>
      <c r="E9954">
        <v>787</v>
      </c>
      <c r="F9954">
        <v>2</v>
      </c>
      <c r="G9954">
        <v>7393</v>
      </c>
      <c r="H9954">
        <v>0.20158492765181499</v>
      </c>
      <c r="I9954">
        <v>0.83876007220319604</v>
      </c>
      <c r="J9954">
        <v>0.81095958809365798</v>
      </c>
      <c r="K9954" t="s">
        <v>24233</v>
      </c>
      <c r="L9954">
        <v>1</v>
      </c>
      <c r="M9954" t="s">
        <v>2729</v>
      </c>
      <c r="N9954">
        <v>0.5</v>
      </c>
      <c r="O9954">
        <v>1.27064803049555E-3</v>
      </c>
    </row>
    <row r="9955" spans="1:15">
      <c r="A9955" t="s">
        <v>11072</v>
      </c>
      <c r="B9955" t="s">
        <v>23511</v>
      </c>
      <c r="C9955" t="s">
        <v>11073</v>
      </c>
      <c r="D9955">
        <v>1</v>
      </c>
      <c r="E9955">
        <v>6152</v>
      </c>
      <c r="F9955">
        <v>1</v>
      </c>
      <c r="G9955">
        <v>7804</v>
      </c>
      <c r="H9955">
        <v>0.788313685289595</v>
      </c>
      <c r="I9955">
        <v>0.968912233598893</v>
      </c>
      <c r="J9955">
        <v>0.832812322140707</v>
      </c>
      <c r="K9955" t="s">
        <v>30266</v>
      </c>
      <c r="L9955">
        <v>1</v>
      </c>
      <c r="M9955" t="s">
        <v>2729</v>
      </c>
      <c r="N9955">
        <v>1</v>
      </c>
      <c r="O9955">
        <v>1.6254876462938901E-4</v>
      </c>
    </row>
    <row r="9956" spans="1:15">
      <c r="A9956" t="s">
        <v>11074</v>
      </c>
      <c r="B9956" t="s">
        <v>23511</v>
      </c>
      <c r="C9956" t="s">
        <v>11075</v>
      </c>
      <c r="D9956">
        <v>1</v>
      </c>
      <c r="E9956">
        <v>6152</v>
      </c>
      <c r="F9956">
        <v>1</v>
      </c>
      <c r="G9956">
        <v>7804</v>
      </c>
      <c r="H9956">
        <v>0.788313685289595</v>
      </c>
      <c r="I9956">
        <v>0.968912233598893</v>
      </c>
      <c r="J9956">
        <v>0.832812322140707</v>
      </c>
      <c r="K9956" t="s">
        <v>30266</v>
      </c>
      <c r="L9956">
        <v>1</v>
      </c>
      <c r="M9956" t="s">
        <v>2729</v>
      </c>
      <c r="N9956">
        <v>1</v>
      </c>
      <c r="O9956">
        <v>1.6254876462938901E-4</v>
      </c>
    </row>
    <row r="9957" spans="1:15">
      <c r="A9957" t="s">
        <v>11076</v>
      </c>
      <c r="B9957" t="s">
        <v>23513</v>
      </c>
      <c r="C9957" t="s">
        <v>11077</v>
      </c>
      <c r="D9957">
        <v>15</v>
      </c>
      <c r="E9957">
        <v>535</v>
      </c>
      <c r="F9957">
        <v>108</v>
      </c>
      <c r="G9957">
        <v>8124</v>
      </c>
      <c r="H9957">
        <v>4.5779581215265198E-3</v>
      </c>
      <c r="I9957">
        <v>9.0902039255191594E-2</v>
      </c>
      <c r="J9957">
        <v>8.6394404841903097E-2</v>
      </c>
      <c r="K9957" t="s">
        <v>30267</v>
      </c>
      <c r="L9957">
        <v>15</v>
      </c>
      <c r="M9957" t="s">
        <v>5133</v>
      </c>
      <c r="N9957">
        <v>0.13888888888888901</v>
      </c>
      <c r="O9957">
        <v>2.80373831775701E-2</v>
      </c>
    </row>
    <row r="9958" spans="1:15">
      <c r="A9958" t="s">
        <v>11076</v>
      </c>
      <c r="B9958" t="s">
        <v>23511</v>
      </c>
      <c r="C9958" t="s">
        <v>11077</v>
      </c>
      <c r="D9958">
        <v>75</v>
      </c>
      <c r="E9958">
        <v>6152</v>
      </c>
      <c r="F9958">
        <v>87</v>
      </c>
      <c r="G9958">
        <v>7804</v>
      </c>
      <c r="H9958">
        <v>5.4174080328794998E-2</v>
      </c>
      <c r="I9958">
        <v>0.28959482308693002</v>
      </c>
      <c r="J9958">
        <v>0.248916391734606</v>
      </c>
      <c r="K9958" t="s">
        <v>30268</v>
      </c>
      <c r="L9958">
        <v>75</v>
      </c>
      <c r="M9958" t="s">
        <v>5133</v>
      </c>
      <c r="N9958">
        <v>0.86206896551724099</v>
      </c>
      <c r="O9958">
        <v>1.21911573472042E-2</v>
      </c>
    </row>
    <row r="9959" spans="1:15">
      <c r="A9959" t="s">
        <v>11078</v>
      </c>
      <c r="B9959" t="s">
        <v>23511</v>
      </c>
      <c r="C9959" t="s">
        <v>11079</v>
      </c>
      <c r="D9959">
        <v>22</v>
      </c>
      <c r="E9959">
        <v>6152</v>
      </c>
      <c r="F9959">
        <v>25</v>
      </c>
      <c r="G9959">
        <v>7804</v>
      </c>
      <c r="H9959">
        <v>0.192768852775347</v>
      </c>
      <c r="I9959">
        <v>0.63663514108463504</v>
      </c>
      <c r="J9959">
        <v>0.54720909884038105</v>
      </c>
      <c r="K9959" t="s">
        <v>30269</v>
      </c>
      <c r="L9959">
        <v>22</v>
      </c>
      <c r="M9959" t="s">
        <v>5133</v>
      </c>
      <c r="N9959">
        <v>0.88</v>
      </c>
      <c r="O9959">
        <v>3.57607282184655E-3</v>
      </c>
    </row>
    <row r="9960" spans="1:15">
      <c r="A9960" t="s">
        <v>11078</v>
      </c>
      <c r="B9960" t="s">
        <v>23518</v>
      </c>
      <c r="C9960" t="s">
        <v>11079</v>
      </c>
      <c r="D9960">
        <v>1</v>
      </c>
      <c r="E9960">
        <v>787</v>
      </c>
      <c r="F9960">
        <v>6</v>
      </c>
      <c r="G9960">
        <v>7393</v>
      </c>
      <c r="H9960">
        <v>0.49113550780958298</v>
      </c>
      <c r="I9960">
        <v>1</v>
      </c>
      <c r="J9960">
        <v>0.966855260484069</v>
      </c>
      <c r="K9960" t="s">
        <v>25130</v>
      </c>
      <c r="L9960">
        <v>1</v>
      </c>
      <c r="M9960" t="s">
        <v>5133</v>
      </c>
      <c r="N9960">
        <v>0.16666666666666699</v>
      </c>
      <c r="O9960">
        <v>1.27064803049555E-3</v>
      </c>
    </row>
    <row r="9961" spans="1:15">
      <c r="A9961" t="s">
        <v>11078</v>
      </c>
      <c r="B9961" t="s">
        <v>23513</v>
      </c>
      <c r="C9961" t="s">
        <v>11079</v>
      </c>
      <c r="D9961">
        <v>2</v>
      </c>
      <c r="E9961">
        <v>535</v>
      </c>
      <c r="F9961">
        <v>27</v>
      </c>
      <c r="G9961">
        <v>8124</v>
      </c>
      <c r="H9961">
        <v>0.53894160886072595</v>
      </c>
      <c r="I9961">
        <v>0.99999999999997702</v>
      </c>
      <c r="J9961">
        <v>0.95041217501583097</v>
      </c>
      <c r="K9961" t="s">
        <v>23546</v>
      </c>
      <c r="L9961">
        <v>2</v>
      </c>
      <c r="M9961" t="s">
        <v>5133</v>
      </c>
      <c r="N9961">
        <v>7.4074074074074098E-2</v>
      </c>
      <c r="O9961">
        <v>3.7383177570093499E-3</v>
      </c>
    </row>
    <row r="9962" spans="1:15">
      <c r="A9962" t="s">
        <v>11080</v>
      </c>
      <c r="B9962" t="s">
        <v>23513</v>
      </c>
      <c r="C9962" t="s">
        <v>11081</v>
      </c>
      <c r="D9962">
        <v>2</v>
      </c>
      <c r="E9962">
        <v>535</v>
      </c>
      <c r="F9962">
        <v>23</v>
      </c>
      <c r="G9962">
        <v>8124</v>
      </c>
      <c r="H9962">
        <v>0.45311094658456502</v>
      </c>
      <c r="I9962">
        <v>0.99999999999997702</v>
      </c>
      <c r="J9962">
        <v>0.95041217501583097</v>
      </c>
      <c r="K9962" t="s">
        <v>23546</v>
      </c>
      <c r="L9962">
        <v>2</v>
      </c>
      <c r="M9962" t="s">
        <v>5133</v>
      </c>
      <c r="N9962">
        <v>8.6956521739130405E-2</v>
      </c>
      <c r="O9962">
        <v>3.7383177570093499E-3</v>
      </c>
    </row>
    <row r="9963" spans="1:15">
      <c r="A9963" t="s">
        <v>11080</v>
      </c>
      <c r="B9963" t="s">
        <v>23511</v>
      </c>
      <c r="C9963" t="s">
        <v>11081</v>
      </c>
      <c r="D9963">
        <v>19</v>
      </c>
      <c r="E9963">
        <v>6152</v>
      </c>
      <c r="F9963">
        <v>21</v>
      </c>
      <c r="G9963">
        <v>7804</v>
      </c>
      <c r="H9963">
        <v>0.14714101732597901</v>
      </c>
      <c r="I9963">
        <v>0.54611425167193095</v>
      </c>
      <c r="J9963">
        <v>0.46940338073728599</v>
      </c>
      <c r="K9963" t="s">
        <v>30270</v>
      </c>
      <c r="L9963">
        <v>19</v>
      </c>
      <c r="M9963" t="s">
        <v>5133</v>
      </c>
      <c r="N9963">
        <v>0.90476190476190499</v>
      </c>
      <c r="O9963">
        <v>3.0884265279583901E-3</v>
      </c>
    </row>
    <row r="9964" spans="1:15">
      <c r="A9964" t="s">
        <v>11082</v>
      </c>
      <c r="B9964" t="s">
        <v>23511</v>
      </c>
      <c r="C9964" t="s">
        <v>11083</v>
      </c>
      <c r="D9964">
        <v>19</v>
      </c>
      <c r="E9964">
        <v>6152</v>
      </c>
      <c r="F9964">
        <v>21</v>
      </c>
      <c r="G9964">
        <v>7804</v>
      </c>
      <c r="H9964">
        <v>0.14714101732597901</v>
      </c>
      <c r="I9964">
        <v>0.54611425167193095</v>
      </c>
      <c r="J9964">
        <v>0.46940338073728599</v>
      </c>
      <c r="K9964" t="s">
        <v>30270</v>
      </c>
      <c r="L9964">
        <v>19</v>
      </c>
      <c r="M9964" t="s">
        <v>5133</v>
      </c>
      <c r="N9964">
        <v>0.90476190476190499</v>
      </c>
      <c r="O9964">
        <v>3.0884265279583901E-3</v>
      </c>
    </row>
    <row r="9965" spans="1:15">
      <c r="A9965" t="s">
        <v>11082</v>
      </c>
      <c r="B9965" t="s">
        <v>23513</v>
      </c>
      <c r="C9965" t="s">
        <v>11083</v>
      </c>
      <c r="D9965">
        <v>2</v>
      </c>
      <c r="E9965">
        <v>535</v>
      </c>
      <c r="F9965">
        <v>23</v>
      </c>
      <c r="G9965">
        <v>8124</v>
      </c>
      <c r="H9965">
        <v>0.45311094658456502</v>
      </c>
      <c r="I9965">
        <v>0.99999999999997702</v>
      </c>
      <c r="J9965">
        <v>0.95041217501583097</v>
      </c>
      <c r="K9965" t="s">
        <v>23546</v>
      </c>
      <c r="L9965">
        <v>2</v>
      </c>
      <c r="M9965" t="s">
        <v>5133</v>
      </c>
      <c r="N9965">
        <v>8.6956521739130405E-2</v>
      </c>
      <c r="O9965">
        <v>3.7383177570093499E-3</v>
      </c>
    </row>
    <row r="9966" spans="1:15">
      <c r="A9966" t="s">
        <v>11084</v>
      </c>
      <c r="B9966" t="s">
        <v>23513</v>
      </c>
      <c r="C9966" t="s">
        <v>11085</v>
      </c>
      <c r="D9966">
        <v>2</v>
      </c>
      <c r="E9966">
        <v>535</v>
      </c>
      <c r="F9966">
        <v>23</v>
      </c>
      <c r="G9966">
        <v>8124</v>
      </c>
      <c r="H9966">
        <v>0.45311094658456502</v>
      </c>
      <c r="I9966">
        <v>0.99999999999997702</v>
      </c>
      <c r="J9966">
        <v>0.95041217501583097</v>
      </c>
      <c r="K9966" t="s">
        <v>23546</v>
      </c>
      <c r="L9966">
        <v>2</v>
      </c>
      <c r="M9966" t="s">
        <v>5133</v>
      </c>
      <c r="N9966">
        <v>8.6956521739130405E-2</v>
      </c>
      <c r="O9966">
        <v>3.7383177570093499E-3</v>
      </c>
    </row>
    <row r="9967" spans="1:15">
      <c r="A9967" t="s">
        <v>11084</v>
      </c>
      <c r="B9967" t="s">
        <v>23511</v>
      </c>
      <c r="C9967" t="s">
        <v>11085</v>
      </c>
      <c r="D9967">
        <v>19</v>
      </c>
      <c r="E9967">
        <v>6152</v>
      </c>
      <c r="F9967">
        <v>21</v>
      </c>
      <c r="G9967">
        <v>7804</v>
      </c>
      <c r="H9967">
        <v>0.14714101732597901</v>
      </c>
      <c r="I9967">
        <v>0.54611425167193095</v>
      </c>
      <c r="J9967">
        <v>0.46940338073728599</v>
      </c>
      <c r="K9967" t="s">
        <v>30270</v>
      </c>
      <c r="L9967">
        <v>19</v>
      </c>
      <c r="M9967" t="s">
        <v>5133</v>
      </c>
      <c r="N9967">
        <v>0.90476190476190499</v>
      </c>
      <c r="O9967">
        <v>3.0884265279583901E-3</v>
      </c>
    </row>
    <row r="9968" spans="1:15">
      <c r="A9968" t="s">
        <v>11086</v>
      </c>
      <c r="B9968" t="s">
        <v>23511</v>
      </c>
      <c r="C9968" t="s">
        <v>11087</v>
      </c>
      <c r="D9968">
        <v>19</v>
      </c>
      <c r="E9968">
        <v>6152</v>
      </c>
      <c r="F9968">
        <v>21</v>
      </c>
      <c r="G9968">
        <v>7804</v>
      </c>
      <c r="H9968">
        <v>0.14714101732597901</v>
      </c>
      <c r="I9968">
        <v>0.54611425167193095</v>
      </c>
      <c r="J9968">
        <v>0.46940338073728599</v>
      </c>
      <c r="K9968" t="s">
        <v>30270</v>
      </c>
      <c r="L9968">
        <v>19</v>
      </c>
      <c r="M9968" t="s">
        <v>5133</v>
      </c>
      <c r="N9968">
        <v>0.90476190476190499</v>
      </c>
      <c r="O9968">
        <v>3.0884265279583901E-3</v>
      </c>
    </row>
    <row r="9969" spans="1:15">
      <c r="A9969" t="s">
        <v>11086</v>
      </c>
      <c r="B9969" t="s">
        <v>23513</v>
      </c>
      <c r="C9969" t="s">
        <v>11087</v>
      </c>
      <c r="D9969">
        <v>2</v>
      </c>
      <c r="E9969">
        <v>535</v>
      </c>
      <c r="F9969">
        <v>23</v>
      </c>
      <c r="G9969">
        <v>8124</v>
      </c>
      <c r="H9969">
        <v>0.45311094658456502</v>
      </c>
      <c r="I9969">
        <v>0.99999999999997702</v>
      </c>
      <c r="J9969">
        <v>0.95041217501583097</v>
      </c>
      <c r="K9969" t="s">
        <v>23546</v>
      </c>
      <c r="L9969">
        <v>2</v>
      </c>
      <c r="M9969" t="s">
        <v>5133</v>
      </c>
      <c r="N9969">
        <v>8.6956521739130405E-2</v>
      </c>
      <c r="O9969">
        <v>3.7383177570093499E-3</v>
      </c>
    </row>
    <row r="9970" spans="1:15">
      <c r="A9970" t="s">
        <v>11088</v>
      </c>
      <c r="B9970" t="s">
        <v>23518</v>
      </c>
      <c r="C9970" t="s">
        <v>11089</v>
      </c>
      <c r="D9970">
        <v>1</v>
      </c>
      <c r="E9970">
        <v>787</v>
      </c>
      <c r="F9970">
        <v>16</v>
      </c>
      <c r="G9970">
        <v>7393</v>
      </c>
      <c r="H9970">
        <v>0.83516677538628503</v>
      </c>
      <c r="I9970">
        <v>1</v>
      </c>
      <c r="J9970">
        <v>0.966855260484069</v>
      </c>
      <c r="K9970" t="s">
        <v>25090</v>
      </c>
      <c r="L9970">
        <v>1</v>
      </c>
      <c r="M9970" t="s">
        <v>5133</v>
      </c>
      <c r="N9970">
        <v>6.25E-2</v>
      </c>
      <c r="O9970">
        <v>1.27064803049555E-3</v>
      </c>
    </row>
    <row r="9971" spans="1:15">
      <c r="A9971" t="s">
        <v>11088</v>
      </c>
      <c r="B9971" t="s">
        <v>23511</v>
      </c>
      <c r="C9971" t="s">
        <v>11089</v>
      </c>
      <c r="D9971">
        <v>37</v>
      </c>
      <c r="E9971">
        <v>6152</v>
      </c>
      <c r="F9971">
        <v>42</v>
      </c>
      <c r="G9971">
        <v>7804</v>
      </c>
      <c r="H9971">
        <v>9.4146467235004694E-2</v>
      </c>
      <c r="I9971">
        <v>0.41240615057548502</v>
      </c>
      <c r="J9971">
        <v>0.35447681638836998</v>
      </c>
      <c r="K9971" t="s">
        <v>30271</v>
      </c>
      <c r="L9971">
        <v>37</v>
      </c>
      <c r="M9971" t="s">
        <v>5133</v>
      </c>
      <c r="N9971">
        <v>0.88095238095238104</v>
      </c>
      <c r="O9971">
        <v>6.0143042912873899E-3</v>
      </c>
    </row>
    <row r="9972" spans="1:15">
      <c r="A9972" t="s">
        <v>11088</v>
      </c>
      <c r="B9972" t="s">
        <v>23513</v>
      </c>
      <c r="C9972" t="s">
        <v>11089</v>
      </c>
      <c r="D9972">
        <v>2</v>
      </c>
      <c r="E9972">
        <v>535</v>
      </c>
      <c r="F9972">
        <v>43</v>
      </c>
      <c r="G9972">
        <v>8124</v>
      </c>
      <c r="H9972">
        <v>0.78537548713059002</v>
      </c>
      <c r="I9972">
        <v>0.99999999999997702</v>
      </c>
      <c r="J9972">
        <v>0.95041217501583097</v>
      </c>
      <c r="K9972" t="s">
        <v>23546</v>
      </c>
      <c r="L9972">
        <v>2</v>
      </c>
      <c r="M9972" t="s">
        <v>5133</v>
      </c>
      <c r="N9972">
        <v>4.6511627906976702E-2</v>
      </c>
      <c r="O9972">
        <v>3.7383177570093499E-3</v>
      </c>
    </row>
    <row r="9973" spans="1:15">
      <c r="A9973" t="s">
        <v>11090</v>
      </c>
      <c r="B9973" t="s">
        <v>23511</v>
      </c>
      <c r="C9973" t="s">
        <v>11091</v>
      </c>
      <c r="D9973">
        <v>3</v>
      </c>
      <c r="E9973">
        <v>6152</v>
      </c>
      <c r="F9973">
        <v>3</v>
      </c>
      <c r="G9973">
        <v>7804</v>
      </c>
      <c r="H9973">
        <v>0.489837867770546</v>
      </c>
      <c r="I9973">
        <v>0.96083957126938102</v>
      </c>
      <c r="J9973">
        <v>0.82587360011061495</v>
      </c>
      <c r="K9973" t="s">
        <v>29837</v>
      </c>
      <c r="L9973">
        <v>3</v>
      </c>
      <c r="M9973" t="s">
        <v>5133</v>
      </c>
      <c r="N9973">
        <v>1</v>
      </c>
      <c r="O9973">
        <v>4.8764629388816603E-4</v>
      </c>
    </row>
    <row r="9974" spans="1:15">
      <c r="A9974" t="s">
        <v>11092</v>
      </c>
      <c r="B9974" t="s">
        <v>23513</v>
      </c>
      <c r="C9974" t="s">
        <v>11093</v>
      </c>
      <c r="D9974">
        <v>2</v>
      </c>
      <c r="E9974">
        <v>535</v>
      </c>
      <c r="F9974">
        <v>37</v>
      </c>
      <c r="G9974">
        <v>8124</v>
      </c>
      <c r="H9974">
        <v>0.71051239206074202</v>
      </c>
      <c r="I9974">
        <v>0.99999999999997702</v>
      </c>
      <c r="J9974">
        <v>0.95041217501583097</v>
      </c>
      <c r="K9974" t="s">
        <v>23546</v>
      </c>
      <c r="L9974">
        <v>2</v>
      </c>
      <c r="M9974" t="s">
        <v>5133</v>
      </c>
      <c r="N9974">
        <v>5.4054054054054099E-2</v>
      </c>
      <c r="O9974">
        <v>3.7383177570093499E-3</v>
      </c>
    </row>
    <row r="9975" spans="1:15">
      <c r="A9975" t="s">
        <v>11092</v>
      </c>
      <c r="B9975" t="s">
        <v>23511</v>
      </c>
      <c r="C9975" t="s">
        <v>11093</v>
      </c>
      <c r="D9975">
        <v>33</v>
      </c>
      <c r="E9975">
        <v>6152</v>
      </c>
      <c r="F9975">
        <v>35</v>
      </c>
      <c r="G9975">
        <v>7804</v>
      </c>
      <c r="H9975">
        <v>1.27741107377789E-2</v>
      </c>
      <c r="I9975">
        <v>0.10117547885232001</v>
      </c>
      <c r="J9975">
        <v>8.6963692442735996E-2</v>
      </c>
      <c r="K9975" t="s">
        <v>30272</v>
      </c>
      <c r="L9975">
        <v>33</v>
      </c>
      <c r="M9975" t="s">
        <v>5133</v>
      </c>
      <c r="N9975">
        <v>0.94285714285714295</v>
      </c>
      <c r="O9975">
        <v>5.36410923276983E-3</v>
      </c>
    </row>
    <row r="9976" spans="1:15">
      <c r="A9976" t="s">
        <v>11094</v>
      </c>
      <c r="B9976" t="s">
        <v>23511</v>
      </c>
      <c r="C9976" t="s">
        <v>11095</v>
      </c>
      <c r="D9976">
        <v>37</v>
      </c>
      <c r="E9976">
        <v>6152</v>
      </c>
      <c r="F9976">
        <v>42</v>
      </c>
      <c r="G9976">
        <v>7804</v>
      </c>
      <c r="H9976">
        <v>9.4146467235004694E-2</v>
      </c>
      <c r="I9976">
        <v>0.41240615057548502</v>
      </c>
      <c r="J9976">
        <v>0.35447681638836998</v>
      </c>
      <c r="K9976" t="s">
        <v>30271</v>
      </c>
      <c r="L9976">
        <v>37</v>
      </c>
      <c r="M9976" t="s">
        <v>5133</v>
      </c>
      <c r="N9976">
        <v>0.88095238095238104</v>
      </c>
      <c r="O9976">
        <v>6.0143042912873899E-3</v>
      </c>
    </row>
    <row r="9977" spans="1:15">
      <c r="A9977" t="s">
        <v>11094</v>
      </c>
      <c r="B9977" t="s">
        <v>23518</v>
      </c>
      <c r="C9977" t="s">
        <v>11095</v>
      </c>
      <c r="D9977">
        <v>1</v>
      </c>
      <c r="E9977">
        <v>787</v>
      </c>
      <c r="F9977">
        <v>16</v>
      </c>
      <c r="G9977">
        <v>7393</v>
      </c>
      <c r="H9977">
        <v>0.83516677538628503</v>
      </c>
      <c r="I9977">
        <v>1</v>
      </c>
      <c r="J9977">
        <v>0.966855260484069</v>
      </c>
      <c r="K9977" t="s">
        <v>25090</v>
      </c>
      <c r="L9977">
        <v>1</v>
      </c>
      <c r="M9977" t="s">
        <v>5133</v>
      </c>
      <c r="N9977">
        <v>6.25E-2</v>
      </c>
      <c r="O9977">
        <v>1.27064803049555E-3</v>
      </c>
    </row>
    <row r="9978" spans="1:15">
      <c r="A9978" t="s">
        <v>11094</v>
      </c>
      <c r="B9978" t="s">
        <v>23513</v>
      </c>
      <c r="C9978" t="s">
        <v>11095</v>
      </c>
      <c r="D9978">
        <v>2</v>
      </c>
      <c r="E9978">
        <v>535</v>
      </c>
      <c r="F9978">
        <v>43</v>
      </c>
      <c r="G9978">
        <v>8124</v>
      </c>
      <c r="H9978">
        <v>0.78537548713059002</v>
      </c>
      <c r="I9978">
        <v>0.99999999999997702</v>
      </c>
      <c r="J9978">
        <v>0.95041217501583097</v>
      </c>
      <c r="K9978" t="s">
        <v>23546</v>
      </c>
      <c r="L9978">
        <v>2</v>
      </c>
      <c r="M9978" t="s">
        <v>5133</v>
      </c>
      <c r="N9978">
        <v>4.6511627906976702E-2</v>
      </c>
      <c r="O9978">
        <v>3.7383177570093499E-3</v>
      </c>
    </row>
    <row r="9979" spans="1:15">
      <c r="A9979" t="s">
        <v>11096</v>
      </c>
      <c r="B9979" t="s">
        <v>23511</v>
      </c>
      <c r="C9979" t="s">
        <v>11097</v>
      </c>
      <c r="D9979">
        <v>3</v>
      </c>
      <c r="E9979">
        <v>6152</v>
      </c>
      <c r="F9979">
        <v>3</v>
      </c>
      <c r="G9979">
        <v>7804</v>
      </c>
      <c r="H9979">
        <v>0.489837867770546</v>
      </c>
      <c r="I9979">
        <v>0.96083957126938102</v>
      </c>
      <c r="J9979">
        <v>0.82587360011061495</v>
      </c>
      <c r="K9979" t="s">
        <v>29837</v>
      </c>
      <c r="L9979">
        <v>3</v>
      </c>
      <c r="M9979" t="s">
        <v>5133</v>
      </c>
      <c r="N9979">
        <v>1</v>
      </c>
      <c r="O9979">
        <v>4.8764629388816603E-4</v>
      </c>
    </row>
    <row r="9980" spans="1:15">
      <c r="A9980" t="s">
        <v>11098</v>
      </c>
      <c r="B9980" t="s">
        <v>23511</v>
      </c>
      <c r="C9980" t="s">
        <v>11099</v>
      </c>
      <c r="D9980">
        <v>33</v>
      </c>
      <c r="E9980">
        <v>6152</v>
      </c>
      <c r="F9980">
        <v>35</v>
      </c>
      <c r="G9980">
        <v>7804</v>
      </c>
      <c r="H9980">
        <v>1.27741107377789E-2</v>
      </c>
      <c r="I9980">
        <v>0.10117547885232001</v>
      </c>
      <c r="J9980">
        <v>8.6963692442735996E-2</v>
      </c>
      <c r="K9980" t="s">
        <v>30272</v>
      </c>
      <c r="L9980">
        <v>33</v>
      </c>
      <c r="M9980" t="s">
        <v>5133</v>
      </c>
      <c r="N9980">
        <v>0.94285714285714295</v>
      </c>
      <c r="O9980">
        <v>5.36410923276983E-3</v>
      </c>
    </row>
    <row r="9981" spans="1:15">
      <c r="A9981" t="s">
        <v>11098</v>
      </c>
      <c r="B9981" t="s">
        <v>23513</v>
      </c>
      <c r="C9981" t="s">
        <v>11099</v>
      </c>
      <c r="D9981">
        <v>2</v>
      </c>
      <c r="E9981">
        <v>535</v>
      </c>
      <c r="F9981">
        <v>37</v>
      </c>
      <c r="G9981">
        <v>8124</v>
      </c>
      <c r="H9981">
        <v>0.71051239206074202</v>
      </c>
      <c r="I9981">
        <v>0.99999999999997702</v>
      </c>
      <c r="J9981">
        <v>0.95041217501583097</v>
      </c>
      <c r="K9981" t="s">
        <v>23546</v>
      </c>
      <c r="L9981">
        <v>2</v>
      </c>
      <c r="M9981" t="s">
        <v>5133</v>
      </c>
      <c r="N9981">
        <v>5.4054054054054099E-2</v>
      </c>
      <c r="O9981">
        <v>3.7383177570093499E-3</v>
      </c>
    </row>
    <row r="9982" spans="1:15">
      <c r="A9982" t="s">
        <v>11100</v>
      </c>
      <c r="B9982" t="s">
        <v>23511</v>
      </c>
      <c r="C9982" t="s">
        <v>11101</v>
      </c>
      <c r="D9982">
        <v>6</v>
      </c>
      <c r="E9982">
        <v>6152</v>
      </c>
      <c r="F9982">
        <v>7</v>
      </c>
      <c r="G9982">
        <v>7804</v>
      </c>
      <c r="H9982">
        <v>0.54476030000281095</v>
      </c>
      <c r="I9982">
        <v>0.968912233598893</v>
      </c>
      <c r="J9982">
        <v>0.832812322140707</v>
      </c>
      <c r="K9982" t="s">
        <v>26828</v>
      </c>
      <c r="L9982">
        <v>6</v>
      </c>
      <c r="M9982" t="s">
        <v>5133</v>
      </c>
      <c r="N9982">
        <v>0.85714285714285698</v>
      </c>
      <c r="O9982">
        <v>9.7529258777633303E-4</v>
      </c>
    </row>
    <row r="9983" spans="1:15">
      <c r="A9983" t="s">
        <v>11102</v>
      </c>
      <c r="B9983" t="s">
        <v>23511</v>
      </c>
      <c r="C9983" t="s">
        <v>11103</v>
      </c>
      <c r="D9983">
        <v>1</v>
      </c>
      <c r="E9983">
        <v>6152</v>
      </c>
      <c r="F9983">
        <v>1</v>
      </c>
      <c r="G9983">
        <v>7804</v>
      </c>
      <c r="H9983">
        <v>0.788313685289595</v>
      </c>
      <c r="I9983">
        <v>0.968912233598893</v>
      </c>
      <c r="J9983">
        <v>0.832812322140707</v>
      </c>
      <c r="K9983" t="s">
        <v>30273</v>
      </c>
      <c r="L9983">
        <v>1</v>
      </c>
      <c r="M9983" t="s">
        <v>5133</v>
      </c>
      <c r="N9983">
        <v>1</v>
      </c>
      <c r="O9983">
        <v>1.6254876462938901E-4</v>
      </c>
    </row>
    <row r="9984" spans="1:15">
      <c r="A9984" t="s">
        <v>11104</v>
      </c>
      <c r="B9984" t="s">
        <v>23511</v>
      </c>
      <c r="C9984" t="s">
        <v>11105</v>
      </c>
      <c r="D9984">
        <v>1</v>
      </c>
      <c r="E9984">
        <v>6152</v>
      </c>
      <c r="F9984">
        <v>1</v>
      </c>
      <c r="G9984">
        <v>7804</v>
      </c>
      <c r="H9984">
        <v>0.788313685289595</v>
      </c>
      <c r="I9984">
        <v>0.968912233598893</v>
      </c>
      <c r="J9984">
        <v>0.832812322140707</v>
      </c>
      <c r="K9984" t="s">
        <v>30273</v>
      </c>
      <c r="L9984">
        <v>1</v>
      </c>
      <c r="M9984" t="s">
        <v>5133</v>
      </c>
      <c r="N9984">
        <v>1</v>
      </c>
      <c r="O9984">
        <v>1.6254876462938901E-4</v>
      </c>
    </row>
    <row r="9985" spans="1:15">
      <c r="A9985" t="s">
        <v>11106</v>
      </c>
      <c r="B9985" t="s">
        <v>23511</v>
      </c>
      <c r="C9985" t="s">
        <v>11107</v>
      </c>
      <c r="D9985">
        <v>1</v>
      </c>
      <c r="E9985">
        <v>6152</v>
      </c>
      <c r="F9985">
        <v>1</v>
      </c>
      <c r="G9985">
        <v>7804</v>
      </c>
      <c r="H9985">
        <v>0.788313685289595</v>
      </c>
      <c r="I9985">
        <v>0.968912233598893</v>
      </c>
      <c r="J9985">
        <v>0.832812322140707</v>
      </c>
      <c r="K9985" t="s">
        <v>23844</v>
      </c>
      <c r="L9985">
        <v>1</v>
      </c>
      <c r="M9985" t="s">
        <v>5133</v>
      </c>
      <c r="N9985">
        <v>1</v>
      </c>
      <c r="O9985">
        <v>1.6254876462938901E-4</v>
      </c>
    </row>
    <row r="9986" spans="1:15">
      <c r="A9986" t="s">
        <v>11108</v>
      </c>
      <c r="B9986" t="s">
        <v>23513</v>
      </c>
      <c r="C9986" t="s">
        <v>11109</v>
      </c>
      <c r="D9986">
        <v>1</v>
      </c>
      <c r="E9986">
        <v>535</v>
      </c>
      <c r="F9986">
        <v>1</v>
      </c>
      <c r="G9986">
        <v>8124</v>
      </c>
      <c r="H9986">
        <v>6.5854258985721295E-2</v>
      </c>
      <c r="I9986">
        <v>0.448760549738495</v>
      </c>
      <c r="J9986">
        <v>0.42650749013827299</v>
      </c>
      <c r="K9986" t="s">
        <v>23845</v>
      </c>
      <c r="L9986">
        <v>1</v>
      </c>
      <c r="M9986" t="s">
        <v>5133</v>
      </c>
      <c r="N9986">
        <v>1</v>
      </c>
      <c r="O9986">
        <v>1.8691588785046699E-3</v>
      </c>
    </row>
    <row r="9987" spans="1:15">
      <c r="A9987" t="s">
        <v>11110</v>
      </c>
      <c r="B9987" t="s">
        <v>23513</v>
      </c>
      <c r="C9987" t="s">
        <v>11111</v>
      </c>
      <c r="D9987">
        <v>1</v>
      </c>
      <c r="E9987">
        <v>535</v>
      </c>
      <c r="F9987">
        <v>44</v>
      </c>
      <c r="G9987">
        <v>8124</v>
      </c>
      <c r="H9987">
        <v>0.95049310131671705</v>
      </c>
      <c r="I9987">
        <v>0.99999999999997702</v>
      </c>
      <c r="J9987">
        <v>0.95041217501583097</v>
      </c>
      <c r="K9987" t="s">
        <v>28400</v>
      </c>
      <c r="L9987">
        <v>1</v>
      </c>
      <c r="M9987" t="s">
        <v>5133</v>
      </c>
      <c r="N9987">
        <v>2.27272727272727E-2</v>
      </c>
      <c r="O9987">
        <v>1.8691588785046699E-3</v>
      </c>
    </row>
    <row r="9988" spans="1:15">
      <c r="A9988" t="s">
        <v>11110</v>
      </c>
      <c r="B9988" t="s">
        <v>23511</v>
      </c>
      <c r="C9988" t="s">
        <v>11111</v>
      </c>
      <c r="D9988">
        <v>37</v>
      </c>
      <c r="E9988">
        <v>6152</v>
      </c>
      <c r="F9988">
        <v>43</v>
      </c>
      <c r="G9988">
        <v>7804</v>
      </c>
      <c r="H9988">
        <v>0.16512380885824901</v>
      </c>
      <c r="I9988">
        <v>0.59678557202990401</v>
      </c>
      <c r="J9988">
        <v>0.51295706755215298</v>
      </c>
      <c r="K9988" t="s">
        <v>30274</v>
      </c>
      <c r="L9988">
        <v>37</v>
      </c>
      <c r="M9988" t="s">
        <v>5133</v>
      </c>
      <c r="N9988">
        <v>0.86046511627906996</v>
      </c>
      <c r="O9988">
        <v>6.0143042912873899E-3</v>
      </c>
    </row>
    <row r="9989" spans="1:15">
      <c r="A9989" t="s">
        <v>11110</v>
      </c>
      <c r="B9989" t="s">
        <v>23518</v>
      </c>
      <c r="C9989" t="s">
        <v>11111</v>
      </c>
      <c r="D9989">
        <v>2</v>
      </c>
      <c r="E9989">
        <v>787</v>
      </c>
      <c r="F9989">
        <v>43</v>
      </c>
      <c r="G9989">
        <v>7393</v>
      </c>
      <c r="H9989">
        <v>0.95202783656463397</v>
      </c>
      <c r="I9989">
        <v>1</v>
      </c>
      <c r="J9989">
        <v>0.966855260484069</v>
      </c>
      <c r="K9989" t="s">
        <v>28399</v>
      </c>
      <c r="L9989">
        <v>2</v>
      </c>
      <c r="M9989" t="s">
        <v>5133</v>
      </c>
      <c r="N9989">
        <v>4.6511627906976702E-2</v>
      </c>
      <c r="O9989">
        <v>2.5412960609911099E-3</v>
      </c>
    </row>
    <row r="9990" spans="1:15">
      <c r="A9990" t="s">
        <v>11112</v>
      </c>
      <c r="B9990" t="s">
        <v>23511</v>
      </c>
      <c r="C9990" t="s">
        <v>11113</v>
      </c>
      <c r="D9990">
        <v>6</v>
      </c>
      <c r="E9990">
        <v>6152</v>
      </c>
      <c r="F9990">
        <v>6</v>
      </c>
      <c r="G9990">
        <v>7804</v>
      </c>
      <c r="H9990">
        <v>0.23986678822258201</v>
      </c>
      <c r="I9990">
        <v>0.71382528017432401</v>
      </c>
      <c r="J9990">
        <v>0.61355659322887801</v>
      </c>
      <c r="K9990" t="s">
        <v>27227</v>
      </c>
      <c r="L9990">
        <v>6</v>
      </c>
      <c r="M9990" t="s">
        <v>5133</v>
      </c>
      <c r="N9990">
        <v>1</v>
      </c>
      <c r="O9990">
        <v>9.7529258777633303E-4</v>
      </c>
    </row>
    <row r="9991" spans="1:15">
      <c r="A9991" t="s">
        <v>11114</v>
      </c>
      <c r="B9991" t="s">
        <v>23513</v>
      </c>
      <c r="C9991" t="s">
        <v>11115</v>
      </c>
      <c r="D9991">
        <v>1</v>
      </c>
      <c r="E9991">
        <v>535</v>
      </c>
      <c r="F9991">
        <v>14</v>
      </c>
      <c r="G9991">
        <v>8124</v>
      </c>
      <c r="H9991">
        <v>0.614999233579681</v>
      </c>
      <c r="I9991">
        <v>0.99999999999997702</v>
      </c>
      <c r="J9991">
        <v>0.95041217501583097</v>
      </c>
      <c r="K9991" t="s">
        <v>26550</v>
      </c>
      <c r="L9991">
        <v>1</v>
      </c>
      <c r="M9991" t="s">
        <v>5133</v>
      </c>
      <c r="N9991">
        <v>7.1428571428571397E-2</v>
      </c>
      <c r="O9991">
        <v>1.8691588785046699E-3</v>
      </c>
    </row>
    <row r="9992" spans="1:15">
      <c r="A9992" t="s">
        <v>11114</v>
      </c>
      <c r="B9992" t="s">
        <v>23511</v>
      </c>
      <c r="C9992" t="s">
        <v>11115</v>
      </c>
      <c r="D9992">
        <v>14</v>
      </c>
      <c r="E9992">
        <v>6152</v>
      </c>
      <c r="F9992">
        <v>16</v>
      </c>
      <c r="G9992">
        <v>7804</v>
      </c>
      <c r="H9992">
        <v>0.31001576119125202</v>
      </c>
      <c r="I9992">
        <v>0.81979725192798203</v>
      </c>
      <c r="J9992">
        <v>0.70464303100682102</v>
      </c>
      <c r="K9992" t="s">
        <v>30275</v>
      </c>
      <c r="L9992">
        <v>14</v>
      </c>
      <c r="M9992" t="s">
        <v>5133</v>
      </c>
      <c r="N9992">
        <v>0.875</v>
      </c>
      <c r="O9992">
        <v>2.2756827048114399E-3</v>
      </c>
    </row>
    <row r="9993" spans="1:15">
      <c r="A9993" t="s">
        <v>11116</v>
      </c>
      <c r="B9993" t="s">
        <v>23511</v>
      </c>
      <c r="C9993" t="s">
        <v>11117</v>
      </c>
      <c r="D9993">
        <v>101</v>
      </c>
      <c r="E9993">
        <v>6152</v>
      </c>
      <c r="F9993">
        <v>119</v>
      </c>
      <c r="G9993">
        <v>7804</v>
      </c>
      <c r="H9993">
        <v>6.1126452110733802E-2</v>
      </c>
      <c r="I9993">
        <v>0.31474368254716201</v>
      </c>
      <c r="J9993">
        <v>0.27053267370523498</v>
      </c>
      <c r="K9993" t="s">
        <v>30276</v>
      </c>
      <c r="L9993">
        <v>101</v>
      </c>
      <c r="M9993" t="s">
        <v>5133</v>
      </c>
      <c r="N9993">
        <v>0.84873949579831898</v>
      </c>
      <c r="O9993">
        <v>1.64174252275683E-2</v>
      </c>
    </row>
    <row r="9994" spans="1:15">
      <c r="A9994" t="s">
        <v>11116</v>
      </c>
      <c r="B9994" t="s">
        <v>23518</v>
      </c>
      <c r="C9994" t="s">
        <v>11117</v>
      </c>
      <c r="D9994">
        <v>6</v>
      </c>
      <c r="E9994">
        <v>787</v>
      </c>
      <c r="F9994">
        <v>118</v>
      </c>
      <c r="G9994">
        <v>7393</v>
      </c>
      <c r="H9994">
        <v>0.98969129859196503</v>
      </c>
      <c r="I9994">
        <v>1</v>
      </c>
      <c r="J9994">
        <v>0.966855260484069</v>
      </c>
      <c r="K9994" t="s">
        <v>30277</v>
      </c>
      <c r="L9994">
        <v>6</v>
      </c>
      <c r="M9994" t="s">
        <v>5133</v>
      </c>
      <c r="N9994">
        <v>5.0847457627118599E-2</v>
      </c>
      <c r="O9994">
        <v>7.6238881829733202E-3</v>
      </c>
    </row>
    <row r="9995" spans="1:15">
      <c r="A9995" t="s">
        <v>11116</v>
      </c>
      <c r="B9995" t="s">
        <v>23513</v>
      </c>
      <c r="C9995" t="s">
        <v>11117</v>
      </c>
      <c r="D9995">
        <v>14</v>
      </c>
      <c r="E9995">
        <v>535</v>
      </c>
      <c r="F9995">
        <v>132</v>
      </c>
      <c r="G9995">
        <v>8124</v>
      </c>
      <c r="H9995">
        <v>5.16435475669672E-2</v>
      </c>
      <c r="I9995">
        <v>0.448760549738495</v>
      </c>
      <c r="J9995">
        <v>0.42650749013827299</v>
      </c>
      <c r="K9995" t="s">
        <v>30278</v>
      </c>
      <c r="L9995">
        <v>14</v>
      </c>
      <c r="M9995" t="s">
        <v>5133</v>
      </c>
      <c r="N9995">
        <v>0.10606060606060599</v>
      </c>
      <c r="O9995">
        <v>2.6168224299065401E-2</v>
      </c>
    </row>
    <row r="9996" spans="1:15">
      <c r="A9996" t="s">
        <v>11118</v>
      </c>
      <c r="B9996" t="s">
        <v>23518</v>
      </c>
      <c r="C9996" t="s">
        <v>11119</v>
      </c>
      <c r="D9996">
        <v>2</v>
      </c>
      <c r="E9996">
        <v>787</v>
      </c>
      <c r="F9996">
        <v>2</v>
      </c>
      <c r="G9996">
        <v>7393</v>
      </c>
      <c r="H9996">
        <v>1.1319170819711901E-2</v>
      </c>
      <c r="I9996">
        <v>0.24323860088996599</v>
      </c>
      <c r="J9996">
        <v>0.235176520823249</v>
      </c>
      <c r="K9996" t="s">
        <v>24728</v>
      </c>
      <c r="L9996">
        <v>2</v>
      </c>
      <c r="M9996" t="s">
        <v>1463</v>
      </c>
      <c r="N9996">
        <v>1</v>
      </c>
      <c r="O9996">
        <v>2.5412960609911099E-3</v>
      </c>
    </row>
    <row r="9997" spans="1:15">
      <c r="A9997" t="s">
        <v>11120</v>
      </c>
      <c r="B9997" t="s">
        <v>23518</v>
      </c>
      <c r="C9997" t="s">
        <v>11121</v>
      </c>
      <c r="D9997">
        <v>1</v>
      </c>
      <c r="E9997">
        <v>787</v>
      </c>
      <c r="F9997">
        <v>6</v>
      </c>
      <c r="G9997">
        <v>7393</v>
      </c>
      <c r="H9997">
        <v>0.49113550780958298</v>
      </c>
      <c r="I9997">
        <v>1</v>
      </c>
      <c r="J9997">
        <v>0.966855260484069</v>
      </c>
      <c r="K9997" t="s">
        <v>24102</v>
      </c>
      <c r="L9997">
        <v>1</v>
      </c>
      <c r="M9997" t="s">
        <v>5133</v>
      </c>
      <c r="N9997">
        <v>0.16666666666666699</v>
      </c>
      <c r="O9997">
        <v>1.27064803049555E-3</v>
      </c>
    </row>
    <row r="9998" spans="1:15">
      <c r="A9998" t="s">
        <v>11120</v>
      </c>
      <c r="B9998" t="s">
        <v>23511</v>
      </c>
      <c r="C9998" t="s">
        <v>11121</v>
      </c>
      <c r="D9998">
        <v>5</v>
      </c>
      <c r="E9998">
        <v>6152</v>
      </c>
      <c r="F9998">
        <v>6</v>
      </c>
      <c r="G9998">
        <v>7804</v>
      </c>
      <c r="H9998">
        <v>0.62665052091531404</v>
      </c>
      <c r="I9998">
        <v>0.968912233598893</v>
      </c>
      <c r="J9998">
        <v>0.832812322140707</v>
      </c>
      <c r="K9998" t="s">
        <v>25973</v>
      </c>
      <c r="L9998">
        <v>5</v>
      </c>
      <c r="M9998" t="s">
        <v>5133</v>
      </c>
      <c r="N9998">
        <v>0.83333333333333304</v>
      </c>
      <c r="O9998">
        <v>8.1274382314694405E-4</v>
      </c>
    </row>
    <row r="9999" spans="1:15">
      <c r="A9999" t="s">
        <v>11122</v>
      </c>
      <c r="B9999" t="s">
        <v>23518</v>
      </c>
      <c r="C9999" t="s">
        <v>11123</v>
      </c>
      <c r="D9999">
        <v>1</v>
      </c>
      <c r="E9999">
        <v>787</v>
      </c>
      <c r="F9999">
        <v>1</v>
      </c>
      <c r="G9999">
        <v>7393</v>
      </c>
      <c r="H9999">
        <v>0.106452049235764</v>
      </c>
      <c r="I9999">
        <v>0.63266972740240601</v>
      </c>
      <c r="J9999">
        <v>0.61170005408803896</v>
      </c>
      <c r="K9999" t="s">
        <v>23748</v>
      </c>
      <c r="L9999">
        <v>1</v>
      </c>
      <c r="M9999" t="s">
        <v>1463</v>
      </c>
      <c r="N9999">
        <v>1</v>
      </c>
      <c r="O9999">
        <v>1.27064803049555E-3</v>
      </c>
    </row>
    <row r="10000" spans="1:15">
      <c r="A10000" t="s">
        <v>11124</v>
      </c>
      <c r="B10000" t="s">
        <v>23511</v>
      </c>
      <c r="C10000" t="s">
        <v>11125</v>
      </c>
      <c r="D10000">
        <v>2</v>
      </c>
      <c r="E10000">
        <v>6152</v>
      </c>
      <c r="F10000">
        <v>2</v>
      </c>
      <c r="G10000">
        <v>7804</v>
      </c>
      <c r="H10000">
        <v>0.62141708038142995</v>
      </c>
      <c r="I10000">
        <v>0.968912233598893</v>
      </c>
      <c r="J10000">
        <v>0.832812322140707</v>
      </c>
      <c r="K10000" t="s">
        <v>29352</v>
      </c>
      <c r="L10000">
        <v>2</v>
      </c>
      <c r="M10000" t="s">
        <v>2729</v>
      </c>
      <c r="N10000">
        <v>1</v>
      </c>
      <c r="O10000">
        <v>3.2509752925877802E-4</v>
      </c>
    </row>
    <row r="10001" spans="1:15">
      <c r="A10001" t="s">
        <v>30279</v>
      </c>
      <c r="B10001" t="s">
        <v>23511</v>
      </c>
      <c r="C10001" t="s">
        <v>30280</v>
      </c>
      <c r="D10001">
        <v>2</v>
      </c>
      <c r="E10001">
        <v>6152</v>
      </c>
      <c r="F10001">
        <v>2</v>
      </c>
      <c r="G10001">
        <v>7804</v>
      </c>
      <c r="H10001">
        <v>0.62141708038142995</v>
      </c>
      <c r="I10001">
        <v>0.968912233598893</v>
      </c>
      <c r="J10001">
        <v>0.832812322140707</v>
      </c>
      <c r="K10001" t="s">
        <v>30281</v>
      </c>
      <c r="L10001">
        <v>2</v>
      </c>
      <c r="M10001" t="s">
        <v>5133</v>
      </c>
      <c r="N10001">
        <v>1</v>
      </c>
      <c r="O10001">
        <v>3.2509752925877802E-4</v>
      </c>
    </row>
    <row r="10002" spans="1:15">
      <c r="A10002" t="s">
        <v>11126</v>
      </c>
      <c r="B10002" t="s">
        <v>23511</v>
      </c>
      <c r="C10002" t="s">
        <v>11127</v>
      </c>
      <c r="D10002">
        <v>32</v>
      </c>
      <c r="E10002">
        <v>6152</v>
      </c>
      <c r="F10002">
        <v>34</v>
      </c>
      <c r="G10002">
        <v>7804</v>
      </c>
      <c r="H10002">
        <v>1.5390536968701801E-2</v>
      </c>
      <c r="I10002">
        <v>0.11610715437308</v>
      </c>
      <c r="J10002">
        <v>9.9797964663354805E-2</v>
      </c>
      <c r="K10002" t="s">
        <v>30282</v>
      </c>
      <c r="L10002">
        <v>32</v>
      </c>
      <c r="M10002" t="s">
        <v>5133</v>
      </c>
      <c r="N10002">
        <v>0.94117647058823495</v>
      </c>
      <c r="O10002">
        <v>5.2015604681404396E-3</v>
      </c>
    </row>
    <row r="10003" spans="1:15">
      <c r="A10003" t="s">
        <v>11128</v>
      </c>
      <c r="B10003" t="s">
        <v>23518</v>
      </c>
      <c r="C10003" t="s">
        <v>11129</v>
      </c>
      <c r="D10003">
        <v>1</v>
      </c>
      <c r="E10003">
        <v>787</v>
      </c>
      <c r="F10003">
        <v>6</v>
      </c>
      <c r="G10003">
        <v>7393</v>
      </c>
      <c r="H10003">
        <v>0.49113550780958298</v>
      </c>
      <c r="I10003">
        <v>1</v>
      </c>
      <c r="J10003">
        <v>0.966855260484069</v>
      </c>
      <c r="K10003" t="s">
        <v>25031</v>
      </c>
      <c r="L10003">
        <v>1</v>
      </c>
      <c r="M10003" t="s">
        <v>5133</v>
      </c>
      <c r="N10003">
        <v>0.16666666666666699</v>
      </c>
      <c r="O10003">
        <v>1.27064803049555E-3</v>
      </c>
    </row>
    <row r="10004" spans="1:15">
      <c r="A10004" t="s">
        <v>11128</v>
      </c>
      <c r="B10004" t="s">
        <v>23511</v>
      </c>
      <c r="C10004" t="s">
        <v>11129</v>
      </c>
      <c r="D10004">
        <v>6</v>
      </c>
      <c r="E10004">
        <v>6152</v>
      </c>
      <c r="F10004">
        <v>7</v>
      </c>
      <c r="G10004">
        <v>7804</v>
      </c>
      <c r="H10004">
        <v>0.54476030000281095</v>
      </c>
      <c r="I10004">
        <v>0.968912233598893</v>
      </c>
      <c r="J10004">
        <v>0.832812322140707</v>
      </c>
      <c r="K10004" t="s">
        <v>30283</v>
      </c>
      <c r="L10004">
        <v>6</v>
      </c>
      <c r="M10004" t="s">
        <v>5133</v>
      </c>
      <c r="N10004">
        <v>0.85714285714285698</v>
      </c>
      <c r="O10004">
        <v>9.7529258777633303E-4</v>
      </c>
    </row>
    <row r="10005" spans="1:15">
      <c r="A10005" t="s">
        <v>11130</v>
      </c>
      <c r="B10005" t="s">
        <v>23511</v>
      </c>
      <c r="C10005" t="s">
        <v>11131</v>
      </c>
      <c r="D10005">
        <v>17</v>
      </c>
      <c r="E10005">
        <v>6152</v>
      </c>
      <c r="F10005">
        <v>22</v>
      </c>
      <c r="G10005">
        <v>7804</v>
      </c>
      <c r="H10005">
        <v>0.68442605369422904</v>
      </c>
      <c r="I10005">
        <v>0.968912233598893</v>
      </c>
      <c r="J10005">
        <v>0.832812322140707</v>
      </c>
      <c r="K10005" t="s">
        <v>30284</v>
      </c>
      <c r="L10005">
        <v>17</v>
      </c>
      <c r="M10005" t="s">
        <v>2729</v>
      </c>
      <c r="N10005">
        <v>0.77272727272727304</v>
      </c>
      <c r="O10005">
        <v>2.7633289986996102E-3</v>
      </c>
    </row>
    <row r="10006" spans="1:15">
      <c r="A10006" t="s">
        <v>11130</v>
      </c>
      <c r="B10006" t="s">
        <v>23518</v>
      </c>
      <c r="C10006" t="s">
        <v>11131</v>
      </c>
      <c r="D10006">
        <v>2</v>
      </c>
      <c r="E10006">
        <v>787</v>
      </c>
      <c r="F10006">
        <v>18</v>
      </c>
      <c r="G10006">
        <v>7393</v>
      </c>
      <c r="H10006">
        <v>0.58566443264086399</v>
      </c>
      <c r="I10006">
        <v>1</v>
      </c>
      <c r="J10006">
        <v>0.966855260484069</v>
      </c>
      <c r="K10006" t="s">
        <v>30285</v>
      </c>
      <c r="L10006">
        <v>2</v>
      </c>
      <c r="M10006" t="s">
        <v>2729</v>
      </c>
      <c r="N10006">
        <v>0.11111111111111099</v>
      </c>
      <c r="O10006">
        <v>2.5412960609911099E-3</v>
      </c>
    </row>
    <row r="10007" spans="1:15">
      <c r="A10007" t="s">
        <v>11132</v>
      </c>
      <c r="B10007" t="s">
        <v>23511</v>
      </c>
      <c r="C10007" t="s">
        <v>11133</v>
      </c>
      <c r="D10007">
        <v>4</v>
      </c>
      <c r="E10007">
        <v>6152</v>
      </c>
      <c r="F10007">
        <v>5</v>
      </c>
      <c r="G10007">
        <v>7804</v>
      </c>
      <c r="H10007">
        <v>0.71320711691885297</v>
      </c>
      <c r="I10007">
        <v>0.968912233598893</v>
      </c>
      <c r="J10007">
        <v>0.832812322140707</v>
      </c>
      <c r="K10007" t="s">
        <v>28273</v>
      </c>
      <c r="L10007">
        <v>4</v>
      </c>
      <c r="M10007" t="s">
        <v>1463</v>
      </c>
      <c r="N10007">
        <v>0.8</v>
      </c>
      <c r="O10007">
        <v>6.5019505851755496E-4</v>
      </c>
    </row>
    <row r="10008" spans="1:15">
      <c r="A10008" t="s">
        <v>11132</v>
      </c>
      <c r="B10008" t="s">
        <v>23518</v>
      </c>
      <c r="C10008" t="s">
        <v>11133</v>
      </c>
      <c r="D10008">
        <v>1</v>
      </c>
      <c r="E10008">
        <v>787</v>
      </c>
      <c r="F10008">
        <v>5</v>
      </c>
      <c r="G10008">
        <v>7393</v>
      </c>
      <c r="H10008">
        <v>0.430466464429208</v>
      </c>
      <c r="I10008">
        <v>1</v>
      </c>
      <c r="J10008">
        <v>0.966855260484069</v>
      </c>
      <c r="K10008" t="s">
        <v>25536</v>
      </c>
      <c r="L10008">
        <v>1</v>
      </c>
      <c r="M10008" t="s">
        <v>1463</v>
      </c>
      <c r="N10008">
        <v>0.2</v>
      </c>
      <c r="O10008">
        <v>1.27064803049555E-3</v>
      </c>
    </row>
    <row r="10009" spans="1:15">
      <c r="A10009" t="s">
        <v>11134</v>
      </c>
      <c r="B10009" t="s">
        <v>23511</v>
      </c>
      <c r="C10009" t="s">
        <v>11135</v>
      </c>
      <c r="D10009">
        <v>3</v>
      </c>
      <c r="E10009">
        <v>6152</v>
      </c>
      <c r="F10009">
        <v>3</v>
      </c>
      <c r="G10009">
        <v>7804</v>
      </c>
      <c r="H10009">
        <v>0.489837867770546</v>
      </c>
      <c r="I10009">
        <v>0.96083957126938102</v>
      </c>
      <c r="J10009">
        <v>0.82587360011061495</v>
      </c>
      <c r="K10009" t="s">
        <v>30286</v>
      </c>
      <c r="L10009">
        <v>3</v>
      </c>
      <c r="M10009" t="s">
        <v>1463</v>
      </c>
      <c r="N10009">
        <v>1</v>
      </c>
      <c r="O10009">
        <v>4.8764629388816603E-4</v>
      </c>
    </row>
    <row r="10010" spans="1:15">
      <c r="A10010" t="s">
        <v>11136</v>
      </c>
      <c r="B10010" t="s">
        <v>23511</v>
      </c>
      <c r="C10010" t="s">
        <v>11137</v>
      </c>
      <c r="D10010">
        <v>57</v>
      </c>
      <c r="E10010">
        <v>6152</v>
      </c>
      <c r="F10010">
        <v>63</v>
      </c>
      <c r="G10010">
        <v>7804</v>
      </c>
      <c r="H10010">
        <v>1.19466089409337E-2</v>
      </c>
      <c r="I10010">
        <v>9.5699239237991701E-2</v>
      </c>
      <c r="J10010">
        <v>8.2256682177350604E-2</v>
      </c>
      <c r="K10010" t="s">
        <v>25936</v>
      </c>
      <c r="L10010">
        <v>57</v>
      </c>
      <c r="M10010" t="s">
        <v>5133</v>
      </c>
      <c r="N10010">
        <v>0.90476190476190499</v>
      </c>
      <c r="O10010">
        <v>9.2652795838751596E-3</v>
      </c>
    </row>
    <row r="10011" spans="1:15">
      <c r="A10011" t="s">
        <v>11136</v>
      </c>
      <c r="B10011" t="s">
        <v>23518</v>
      </c>
      <c r="C10011" t="s">
        <v>11137</v>
      </c>
      <c r="D10011">
        <v>2</v>
      </c>
      <c r="E10011">
        <v>787</v>
      </c>
      <c r="F10011">
        <v>52</v>
      </c>
      <c r="G10011">
        <v>7393</v>
      </c>
      <c r="H10011">
        <v>0.97964214889002799</v>
      </c>
      <c r="I10011">
        <v>1</v>
      </c>
      <c r="J10011">
        <v>0.966855260484069</v>
      </c>
      <c r="K10011" t="s">
        <v>25937</v>
      </c>
      <c r="L10011">
        <v>2</v>
      </c>
      <c r="M10011" t="s">
        <v>5133</v>
      </c>
      <c r="N10011">
        <v>3.8461538461538498E-2</v>
      </c>
      <c r="O10011">
        <v>2.5412960609911099E-3</v>
      </c>
    </row>
    <row r="10012" spans="1:15">
      <c r="A10012" t="s">
        <v>11136</v>
      </c>
      <c r="B10012" t="s">
        <v>23513</v>
      </c>
      <c r="C10012" t="s">
        <v>11137</v>
      </c>
      <c r="D10012">
        <v>1</v>
      </c>
      <c r="E10012">
        <v>535</v>
      </c>
      <c r="F10012">
        <v>63</v>
      </c>
      <c r="G10012">
        <v>8124</v>
      </c>
      <c r="H10012">
        <v>0.98654998561378404</v>
      </c>
      <c r="I10012">
        <v>0.99999999999997702</v>
      </c>
      <c r="J10012">
        <v>0.95041217501583097</v>
      </c>
      <c r="K10012" t="s">
        <v>30287</v>
      </c>
      <c r="L10012">
        <v>1</v>
      </c>
      <c r="M10012" t="s">
        <v>5133</v>
      </c>
      <c r="N10012">
        <v>1.58730158730159E-2</v>
      </c>
      <c r="O10012">
        <v>1.8691588785046699E-3</v>
      </c>
    </row>
    <row r="10013" spans="1:15">
      <c r="A10013" t="s">
        <v>11138</v>
      </c>
      <c r="B10013" t="s">
        <v>23511</v>
      </c>
      <c r="C10013" t="s">
        <v>11139</v>
      </c>
      <c r="D10013">
        <v>15</v>
      </c>
      <c r="E10013">
        <v>6152</v>
      </c>
      <c r="F10013">
        <v>18</v>
      </c>
      <c r="G10013">
        <v>7804</v>
      </c>
      <c r="H10013">
        <v>0.45137220728316702</v>
      </c>
      <c r="I10013">
        <v>0.96083957126938102</v>
      </c>
      <c r="J10013">
        <v>0.82587360011061495</v>
      </c>
      <c r="K10013" t="s">
        <v>24312</v>
      </c>
      <c r="L10013">
        <v>15</v>
      </c>
      <c r="M10013" t="s">
        <v>5133</v>
      </c>
      <c r="N10013">
        <v>0.83333333333333304</v>
      </c>
      <c r="O10013">
        <v>2.4382314694408299E-3</v>
      </c>
    </row>
    <row r="10014" spans="1:15">
      <c r="A10014" t="s">
        <v>11138</v>
      </c>
      <c r="B10014" t="s">
        <v>23513</v>
      </c>
      <c r="C10014" t="s">
        <v>11139</v>
      </c>
      <c r="D10014">
        <v>6</v>
      </c>
      <c r="E10014">
        <v>535</v>
      </c>
      <c r="F10014">
        <v>33</v>
      </c>
      <c r="G10014">
        <v>8124</v>
      </c>
      <c r="H10014">
        <v>1.9132552032280099E-2</v>
      </c>
      <c r="I10014">
        <v>0.27550793987546801</v>
      </c>
      <c r="J10014">
        <v>0.26184610037118</v>
      </c>
      <c r="K10014" t="s">
        <v>23715</v>
      </c>
      <c r="L10014">
        <v>6</v>
      </c>
      <c r="M10014" t="s">
        <v>5133</v>
      </c>
      <c r="N10014">
        <v>0.18181818181818199</v>
      </c>
      <c r="O10014">
        <v>1.1214953271028E-2</v>
      </c>
    </row>
    <row r="10015" spans="1:15">
      <c r="A10015" t="s">
        <v>11140</v>
      </c>
      <c r="B10015" t="s">
        <v>23511</v>
      </c>
      <c r="C10015" t="s">
        <v>11141</v>
      </c>
      <c r="D10015">
        <v>50</v>
      </c>
      <c r="E10015">
        <v>6152</v>
      </c>
      <c r="F10015">
        <v>57</v>
      </c>
      <c r="G10015">
        <v>7804</v>
      </c>
      <c r="H10015">
        <v>6.2484804641635701E-2</v>
      </c>
      <c r="I10015">
        <v>0.31956514373865103</v>
      </c>
      <c r="J10015">
        <v>0.27467688011708002</v>
      </c>
      <c r="K10015" t="s">
        <v>30288</v>
      </c>
      <c r="L10015">
        <v>50</v>
      </c>
      <c r="M10015" t="s">
        <v>5133</v>
      </c>
      <c r="N10015">
        <v>0.87719298245613997</v>
      </c>
      <c r="O10015">
        <v>8.1274382314694398E-3</v>
      </c>
    </row>
    <row r="10016" spans="1:15">
      <c r="A10016" t="s">
        <v>11140</v>
      </c>
      <c r="B10016" t="s">
        <v>23518</v>
      </c>
      <c r="C10016" t="s">
        <v>11141</v>
      </c>
      <c r="D10016">
        <v>2</v>
      </c>
      <c r="E10016">
        <v>787</v>
      </c>
      <c r="F10016">
        <v>54</v>
      </c>
      <c r="G10016">
        <v>7393</v>
      </c>
      <c r="H10016">
        <v>0.98323104167878195</v>
      </c>
      <c r="I10016">
        <v>1</v>
      </c>
      <c r="J10016">
        <v>0.966855260484069</v>
      </c>
      <c r="K10016" t="s">
        <v>25937</v>
      </c>
      <c r="L10016">
        <v>2</v>
      </c>
      <c r="M10016" t="s">
        <v>5133</v>
      </c>
      <c r="N10016">
        <v>3.7037037037037E-2</v>
      </c>
      <c r="O10016">
        <v>2.5412960609911099E-3</v>
      </c>
    </row>
    <row r="10017" spans="1:15">
      <c r="A10017" t="s">
        <v>11140</v>
      </c>
      <c r="B10017" t="s">
        <v>23513</v>
      </c>
      <c r="C10017" t="s">
        <v>11141</v>
      </c>
      <c r="D10017">
        <v>2</v>
      </c>
      <c r="E10017">
        <v>535</v>
      </c>
      <c r="F10017">
        <v>55</v>
      </c>
      <c r="G10017">
        <v>8124</v>
      </c>
      <c r="H10017">
        <v>0.88575654288720795</v>
      </c>
      <c r="I10017">
        <v>0.99999999999997702</v>
      </c>
      <c r="J10017">
        <v>0.95041217501583097</v>
      </c>
      <c r="K10017" t="s">
        <v>30289</v>
      </c>
      <c r="L10017">
        <v>2</v>
      </c>
      <c r="M10017" t="s">
        <v>5133</v>
      </c>
      <c r="N10017">
        <v>3.6363636363636397E-2</v>
      </c>
      <c r="O10017">
        <v>3.7383177570093499E-3</v>
      </c>
    </row>
    <row r="10018" spans="1:15">
      <c r="A10018" t="s">
        <v>11142</v>
      </c>
      <c r="B10018" t="s">
        <v>23518</v>
      </c>
      <c r="C10018" t="s">
        <v>11143</v>
      </c>
      <c r="D10018">
        <v>2</v>
      </c>
      <c r="E10018">
        <v>787</v>
      </c>
      <c r="F10018">
        <v>47</v>
      </c>
      <c r="G10018">
        <v>7393</v>
      </c>
      <c r="H10018">
        <v>0.96711371267185597</v>
      </c>
      <c r="I10018">
        <v>1</v>
      </c>
      <c r="J10018">
        <v>0.966855260484069</v>
      </c>
      <c r="K10018" t="s">
        <v>25937</v>
      </c>
      <c r="L10018">
        <v>2</v>
      </c>
      <c r="M10018" t="s">
        <v>5133</v>
      </c>
      <c r="N10018">
        <v>4.2553191489361701E-2</v>
      </c>
      <c r="O10018">
        <v>2.5412960609911099E-3</v>
      </c>
    </row>
    <row r="10019" spans="1:15">
      <c r="A10019" t="s">
        <v>11142</v>
      </c>
      <c r="B10019" t="s">
        <v>23513</v>
      </c>
      <c r="C10019" t="s">
        <v>11143</v>
      </c>
      <c r="D10019">
        <v>1</v>
      </c>
      <c r="E10019">
        <v>535</v>
      </c>
      <c r="F10019">
        <v>46</v>
      </c>
      <c r="G10019">
        <v>8124</v>
      </c>
      <c r="H10019">
        <v>0.95683242262568702</v>
      </c>
      <c r="I10019">
        <v>0.99999999999997702</v>
      </c>
      <c r="J10019">
        <v>0.95041217501583097</v>
      </c>
      <c r="K10019" t="s">
        <v>30287</v>
      </c>
      <c r="L10019">
        <v>1</v>
      </c>
      <c r="M10019" t="s">
        <v>5133</v>
      </c>
      <c r="N10019">
        <v>2.1739130434782601E-2</v>
      </c>
      <c r="O10019">
        <v>1.8691588785046699E-3</v>
      </c>
    </row>
    <row r="10020" spans="1:15">
      <c r="A10020" t="s">
        <v>11142</v>
      </c>
      <c r="B10020" t="s">
        <v>23511</v>
      </c>
      <c r="C10020" t="s">
        <v>11143</v>
      </c>
      <c r="D10020">
        <v>43</v>
      </c>
      <c r="E10020">
        <v>6152</v>
      </c>
      <c r="F10020">
        <v>49</v>
      </c>
      <c r="G10020">
        <v>7804</v>
      </c>
      <c r="H10020">
        <v>8.1426613916673204E-2</v>
      </c>
      <c r="I10020">
        <v>0.37777804618739302</v>
      </c>
      <c r="J10020">
        <v>0.32471280781593098</v>
      </c>
      <c r="K10020" t="s">
        <v>30290</v>
      </c>
      <c r="L10020">
        <v>43</v>
      </c>
      <c r="M10020" t="s">
        <v>5133</v>
      </c>
      <c r="N10020">
        <v>0.87755102040816302</v>
      </c>
      <c r="O10020">
        <v>6.9895968790637201E-3</v>
      </c>
    </row>
    <row r="10021" spans="1:15">
      <c r="A10021" t="s">
        <v>11144</v>
      </c>
      <c r="B10021" t="s">
        <v>23511</v>
      </c>
      <c r="C10021" t="s">
        <v>11145</v>
      </c>
      <c r="D10021">
        <v>3</v>
      </c>
      <c r="E10021">
        <v>6152</v>
      </c>
      <c r="F10021">
        <v>5</v>
      </c>
      <c r="G10021">
        <v>7804</v>
      </c>
      <c r="H10021">
        <v>0.93277286492067202</v>
      </c>
      <c r="I10021">
        <v>1</v>
      </c>
      <c r="J10021">
        <v>0.85953329234717102</v>
      </c>
      <c r="K10021" t="s">
        <v>30291</v>
      </c>
      <c r="L10021">
        <v>3</v>
      </c>
      <c r="M10021" t="s">
        <v>2729</v>
      </c>
      <c r="N10021">
        <v>0.6</v>
      </c>
      <c r="O10021">
        <v>4.8764629388816603E-4</v>
      </c>
    </row>
    <row r="10022" spans="1:15">
      <c r="A10022" t="s">
        <v>11144</v>
      </c>
      <c r="B10022" t="s">
        <v>23513</v>
      </c>
      <c r="C10022" t="s">
        <v>11145</v>
      </c>
      <c r="D10022">
        <v>2</v>
      </c>
      <c r="E10022">
        <v>535</v>
      </c>
      <c r="F10022">
        <v>6</v>
      </c>
      <c r="G10022">
        <v>8124</v>
      </c>
      <c r="H10022">
        <v>5.4382802179337199E-2</v>
      </c>
      <c r="I10022">
        <v>0.448760549738495</v>
      </c>
      <c r="J10022">
        <v>0.42650749013827299</v>
      </c>
      <c r="K10022" t="s">
        <v>23898</v>
      </c>
      <c r="L10022">
        <v>2</v>
      </c>
      <c r="M10022" t="s">
        <v>2729</v>
      </c>
      <c r="N10022">
        <v>0.33333333333333298</v>
      </c>
      <c r="O10022">
        <v>3.7383177570093499E-3</v>
      </c>
    </row>
    <row r="10023" spans="1:15">
      <c r="A10023" t="s">
        <v>11146</v>
      </c>
      <c r="B10023" t="s">
        <v>23511</v>
      </c>
      <c r="C10023" t="s">
        <v>11147</v>
      </c>
      <c r="D10023">
        <v>2</v>
      </c>
      <c r="E10023">
        <v>6152</v>
      </c>
      <c r="F10023">
        <v>2</v>
      </c>
      <c r="G10023">
        <v>7804</v>
      </c>
      <c r="H10023">
        <v>0.62141708038142995</v>
      </c>
      <c r="I10023">
        <v>0.968912233598893</v>
      </c>
      <c r="J10023">
        <v>0.832812322140707</v>
      </c>
      <c r="K10023" t="s">
        <v>30292</v>
      </c>
      <c r="L10023">
        <v>2</v>
      </c>
      <c r="M10023" t="s">
        <v>1463</v>
      </c>
      <c r="N10023">
        <v>1</v>
      </c>
      <c r="O10023">
        <v>3.2509752925877802E-4</v>
      </c>
    </row>
    <row r="10024" spans="1:15">
      <c r="A10024" t="s">
        <v>11148</v>
      </c>
      <c r="B10024" t="s">
        <v>23511</v>
      </c>
      <c r="C10024" t="s">
        <v>11149</v>
      </c>
      <c r="D10024">
        <v>24</v>
      </c>
      <c r="E10024">
        <v>6152</v>
      </c>
      <c r="F10024">
        <v>24</v>
      </c>
      <c r="G10024">
        <v>7804</v>
      </c>
      <c r="H10024">
        <v>3.2858193562085298E-3</v>
      </c>
      <c r="I10024">
        <v>3.5047553154791897E-2</v>
      </c>
      <c r="J10024">
        <v>3.01245387518508E-2</v>
      </c>
      <c r="K10024" t="s">
        <v>30293</v>
      </c>
      <c r="L10024">
        <v>24</v>
      </c>
      <c r="M10024" t="s">
        <v>5133</v>
      </c>
      <c r="N10024">
        <v>1</v>
      </c>
      <c r="O10024">
        <v>3.90117035110533E-3</v>
      </c>
    </row>
    <row r="10025" spans="1:15">
      <c r="A10025" t="s">
        <v>11150</v>
      </c>
      <c r="B10025" t="s">
        <v>23518</v>
      </c>
      <c r="C10025" t="s">
        <v>11151</v>
      </c>
      <c r="D10025">
        <v>2</v>
      </c>
      <c r="E10025">
        <v>787</v>
      </c>
      <c r="F10025">
        <v>55</v>
      </c>
      <c r="G10025">
        <v>7393</v>
      </c>
      <c r="H10025">
        <v>0.98478705162983804</v>
      </c>
      <c r="I10025">
        <v>1</v>
      </c>
      <c r="J10025">
        <v>0.966855260484069</v>
      </c>
      <c r="K10025" t="s">
        <v>30294</v>
      </c>
      <c r="L10025">
        <v>2</v>
      </c>
      <c r="M10025" t="s">
        <v>5133</v>
      </c>
      <c r="N10025">
        <v>3.6363636363636397E-2</v>
      </c>
      <c r="O10025">
        <v>2.5412960609911099E-3</v>
      </c>
    </row>
    <row r="10026" spans="1:15">
      <c r="A10026" t="s">
        <v>11150</v>
      </c>
      <c r="B10026" t="s">
        <v>23513</v>
      </c>
      <c r="C10026" t="s">
        <v>11151</v>
      </c>
      <c r="D10026">
        <v>3</v>
      </c>
      <c r="E10026">
        <v>535</v>
      </c>
      <c r="F10026">
        <v>57</v>
      </c>
      <c r="G10026">
        <v>8124</v>
      </c>
      <c r="H10026">
        <v>0.73437280330023702</v>
      </c>
      <c r="I10026">
        <v>0.99999999999997702</v>
      </c>
      <c r="J10026">
        <v>0.95041217501583097</v>
      </c>
      <c r="K10026" t="s">
        <v>30295</v>
      </c>
      <c r="L10026">
        <v>3</v>
      </c>
      <c r="M10026" t="s">
        <v>5133</v>
      </c>
      <c r="N10026">
        <v>5.2631578947368397E-2</v>
      </c>
      <c r="O10026">
        <v>5.60747663551402E-3</v>
      </c>
    </row>
    <row r="10027" spans="1:15">
      <c r="A10027" t="s">
        <v>11150</v>
      </c>
      <c r="B10027" t="s">
        <v>23511</v>
      </c>
      <c r="C10027" t="s">
        <v>11151</v>
      </c>
      <c r="D10027">
        <v>52</v>
      </c>
      <c r="E10027">
        <v>6152</v>
      </c>
      <c r="F10027">
        <v>59</v>
      </c>
      <c r="G10027">
        <v>7804</v>
      </c>
      <c r="H10027">
        <v>4.8722859531659501E-2</v>
      </c>
      <c r="I10027">
        <v>0.26604356743715302</v>
      </c>
      <c r="J10027">
        <v>0.22867330342704301</v>
      </c>
      <c r="K10027" t="s">
        <v>30296</v>
      </c>
      <c r="L10027">
        <v>52</v>
      </c>
      <c r="M10027" t="s">
        <v>5133</v>
      </c>
      <c r="N10027">
        <v>0.88135593220339004</v>
      </c>
      <c r="O10027">
        <v>8.4525357607282206E-3</v>
      </c>
    </row>
    <row r="10028" spans="1:15">
      <c r="A10028" t="s">
        <v>11152</v>
      </c>
      <c r="B10028" t="s">
        <v>23511</v>
      </c>
      <c r="C10028" t="s">
        <v>11153</v>
      </c>
      <c r="D10028">
        <v>2</v>
      </c>
      <c r="E10028">
        <v>6152</v>
      </c>
      <c r="F10028">
        <v>2</v>
      </c>
      <c r="G10028">
        <v>7804</v>
      </c>
      <c r="H10028">
        <v>0.62141708038142995</v>
      </c>
      <c r="I10028">
        <v>0.968912233598893</v>
      </c>
      <c r="J10028">
        <v>0.832812322140707</v>
      </c>
      <c r="K10028" t="s">
        <v>30297</v>
      </c>
      <c r="L10028">
        <v>2</v>
      </c>
      <c r="M10028" t="s">
        <v>5133</v>
      </c>
      <c r="N10028">
        <v>1</v>
      </c>
      <c r="O10028">
        <v>3.2509752925877802E-4</v>
      </c>
    </row>
    <row r="10029" spans="1:15">
      <c r="A10029" t="s">
        <v>11154</v>
      </c>
      <c r="B10029" t="s">
        <v>23518</v>
      </c>
      <c r="C10029" t="s">
        <v>11155</v>
      </c>
      <c r="D10029">
        <v>1</v>
      </c>
      <c r="E10029">
        <v>787</v>
      </c>
      <c r="F10029">
        <v>25</v>
      </c>
      <c r="G10029">
        <v>7393</v>
      </c>
      <c r="H10029">
        <v>0.94031817068003598</v>
      </c>
      <c r="I10029">
        <v>1</v>
      </c>
      <c r="J10029">
        <v>0.966855260484069</v>
      </c>
      <c r="K10029" t="s">
        <v>24125</v>
      </c>
      <c r="L10029">
        <v>1</v>
      </c>
      <c r="M10029" t="s">
        <v>5133</v>
      </c>
      <c r="N10029">
        <v>0.04</v>
      </c>
      <c r="O10029">
        <v>1.27064803049555E-3</v>
      </c>
    </row>
    <row r="10030" spans="1:15">
      <c r="A10030" t="s">
        <v>11154</v>
      </c>
      <c r="B10030" t="s">
        <v>23511</v>
      </c>
      <c r="C10030" t="s">
        <v>11155</v>
      </c>
      <c r="D10030">
        <v>23</v>
      </c>
      <c r="E10030">
        <v>6152</v>
      </c>
      <c r="F10030">
        <v>25</v>
      </c>
      <c r="G10030">
        <v>7804</v>
      </c>
      <c r="H10030">
        <v>7.6414432343673497E-2</v>
      </c>
      <c r="I10030">
        <v>0.36255425851733297</v>
      </c>
      <c r="J10030">
        <v>0.31162745547789</v>
      </c>
      <c r="K10030" t="s">
        <v>30298</v>
      </c>
      <c r="L10030">
        <v>23</v>
      </c>
      <c r="M10030" t="s">
        <v>5133</v>
      </c>
      <c r="N10030">
        <v>0.92</v>
      </c>
      <c r="O10030">
        <v>3.73862158647594E-3</v>
      </c>
    </row>
    <row r="10031" spans="1:15">
      <c r="A10031" t="s">
        <v>11156</v>
      </c>
      <c r="B10031" t="s">
        <v>23513</v>
      </c>
      <c r="C10031" t="s">
        <v>11157</v>
      </c>
      <c r="D10031">
        <v>1</v>
      </c>
      <c r="E10031">
        <v>535</v>
      </c>
      <c r="F10031">
        <v>8</v>
      </c>
      <c r="G10031">
        <v>8124</v>
      </c>
      <c r="H10031">
        <v>0.42028903387437799</v>
      </c>
      <c r="I10031">
        <v>0.99999999999997702</v>
      </c>
      <c r="J10031">
        <v>0.95041217501583097</v>
      </c>
      <c r="K10031" t="s">
        <v>30299</v>
      </c>
      <c r="L10031">
        <v>1</v>
      </c>
      <c r="M10031" t="s">
        <v>5133</v>
      </c>
      <c r="N10031">
        <v>0.125</v>
      </c>
      <c r="O10031">
        <v>1.8691588785046699E-3</v>
      </c>
    </row>
    <row r="10032" spans="1:15">
      <c r="A10032" t="s">
        <v>11156</v>
      </c>
      <c r="B10032" t="s">
        <v>23511</v>
      </c>
      <c r="C10032" t="s">
        <v>11157</v>
      </c>
      <c r="D10032">
        <v>7</v>
      </c>
      <c r="E10032">
        <v>6152</v>
      </c>
      <c r="F10032">
        <v>8</v>
      </c>
      <c r="G10032">
        <v>7804</v>
      </c>
      <c r="H10032">
        <v>0.46943957161060701</v>
      </c>
      <c r="I10032">
        <v>0.96083957126938102</v>
      </c>
      <c r="J10032">
        <v>0.82587360011061495</v>
      </c>
      <c r="K10032" t="s">
        <v>30300</v>
      </c>
      <c r="L10032">
        <v>7</v>
      </c>
      <c r="M10032" t="s">
        <v>5133</v>
      </c>
      <c r="N10032">
        <v>0.875</v>
      </c>
      <c r="O10032">
        <v>1.13784135240572E-3</v>
      </c>
    </row>
    <row r="10033" spans="1:15">
      <c r="A10033" t="s">
        <v>11158</v>
      </c>
      <c r="B10033" t="s">
        <v>23511</v>
      </c>
      <c r="C10033" t="s">
        <v>11159</v>
      </c>
      <c r="D10033">
        <v>6</v>
      </c>
      <c r="E10033">
        <v>6152</v>
      </c>
      <c r="F10033">
        <v>6</v>
      </c>
      <c r="G10033">
        <v>7804</v>
      </c>
      <c r="H10033">
        <v>0.23986678822258201</v>
      </c>
      <c r="I10033">
        <v>0.71382528017432401</v>
      </c>
      <c r="J10033">
        <v>0.61355659322887801</v>
      </c>
      <c r="K10033" t="s">
        <v>28658</v>
      </c>
      <c r="L10033">
        <v>6</v>
      </c>
      <c r="M10033" t="s">
        <v>5133</v>
      </c>
      <c r="N10033">
        <v>1</v>
      </c>
      <c r="O10033">
        <v>9.7529258777633303E-4</v>
      </c>
    </row>
    <row r="10034" spans="1:15">
      <c r="A10034" t="s">
        <v>11160</v>
      </c>
      <c r="B10034" t="s">
        <v>23513</v>
      </c>
      <c r="C10034" t="s">
        <v>11161</v>
      </c>
      <c r="D10034">
        <v>1</v>
      </c>
      <c r="E10034">
        <v>535</v>
      </c>
      <c r="F10034">
        <v>2</v>
      </c>
      <c r="G10034">
        <v>8124</v>
      </c>
      <c r="H10034">
        <v>0.12737930779067499</v>
      </c>
      <c r="I10034">
        <v>0.64703075560747003</v>
      </c>
      <c r="J10034">
        <v>0.614945907739046</v>
      </c>
      <c r="K10034" t="s">
        <v>30299</v>
      </c>
      <c r="L10034">
        <v>1</v>
      </c>
      <c r="M10034" t="s">
        <v>5133</v>
      </c>
      <c r="N10034">
        <v>0.5</v>
      </c>
      <c r="O10034">
        <v>1.8691588785046699E-3</v>
      </c>
    </row>
    <row r="10035" spans="1:15">
      <c r="A10035" t="s">
        <v>11160</v>
      </c>
      <c r="B10035" t="s">
        <v>23511</v>
      </c>
      <c r="C10035" t="s">
        <v>11161</v>
      </c>
      <c r="D10035">
        <v>1</v>
      </c>
      <c r="E10035">
        <v>6152</v>
      </c>
      <c r="F10035">
        <v>2</v>
      </c>
      <c r="G10035">
        <v>7804</v>
      </c>
      <c r="H10035">
        <v>0.95521029019776005</v>
      </c>
      <c r="I10035">
        <v>1</v>
      </c>
      <c r="J10035">
        <v>0.85953329234717102</v>
      </c>
      <c r="K10035" t="s">
        <v>30301</v>
      </c>
      <c r="L10035">
        <v>1</v>
      </c>
      <c r="M10035" t="s">
        <v>5133</v>
      </c>
      <c r="N10035">
        <v>0.5</v>
      </c>
      <c r="O10035">
        <v>1.6254876462938901E-4</v>
      </c>
    </row>
    <row r="10036" spans="1:15">
      <c r="A10036" t="s">
        <v>11162</v>
      </c>
      <c r="B10036" t="s">
        <v>23518</v>
      </c>
      <c r="C10036" t="s">
        <v>11163</v>
      </c>
      <c r="D10036">
        <v>5</v>
      </c>
      <c r="E10036">
        <v>787</v>
      </c>
      <c r="F10036">
        <v>37</v>
      </c>
      <c r="G10036">
        <v>7393</v>
      </c>
      <c r="H10036">
        <v>0.358204384826321</v>
      </c>
      <c r="I10036">
        <v>1</v>
      </c>
      <c r="J10036">
        <v>0.966855260484069</v>
      </c>
      <c r="K10036" t="s">
        <v>30302</v>
      </c>
      <c r="L10036">
        <v>5</v>
      </c>
      <c r="M10036" t="s">
        <v>5133</v>
      </c>
      <c r="N10036">
        <v>0.135135135135135</v>
      </c>
      <c r="O10036">
        <v>6.35324015247776E-3</v>
      </c>
    </row>
    <row r="10037" spans="1:15">
      <c r="A10037" t="s">
        <v>11162</v>
      </c>
      <c r="B10037" t="s">
        <v>23511</v>
      </c>
      <c r="C10037" t="s">
        <v>11163</v>
      </c>
      <c r="D10037">
        <v>33</v>
      </c>
      <c r="E10037">
        <v>6152</v>
      </c>
      <c r="F10037">
        <v>38</v>
      </c>
      <c r="G10037">
        <v>7804</v>
      </c>
      <c r="H10037">
        <v>0.154893049883534</v>
      </c>
      <c r="I10037">
        <v>0.56598576324371597</v>
      </c>
      <c r="J10037">
        <v>0.486483606502498</v>
      </c>
      <c r="K10037" t="s">
        <v>30303</v>
      </c>
      <c r="L10037">
        <v>33</v>
      </c>
      <c r="M10037" t="s">
        <v>5133</v>
      </c>
      <c r="N10037">
        <v>0.86842105263157898</v>
      </c>
      <c r="O10037">
        <v>5.36410923276983E-3</v>
      </c>
    </row>
    <row r="10038" spans="1:15">
      <c r="A10038" t="s">
        <v>11164</v>
      </c>
      <c r="B10038" t="s">
        <v>23511</v>
      </c>
      <c r="C10038" t="s">
        <v>11165</v>
      </c>
      <c r="D10038">
        <v>1</v>
      </c>
      <c r="E10038">
        <v>6152</v>
      </c>
      <c r="F10038">
        <v>1</v>
      </c>
      <c r="G10038">
        <v>7804</v>
      </c>
      <c r="H10038">
        <v>0.788313685289595</v>
      </c>
      <c r="I10038">
        <v>0.968912233598893</v>
      </c>
      <c r="J10038">
        <v>0.832812322140707</v>
      </c>
      <c r="K10038" t="s">
        <v>30304</v>
      </c>
      <c r="L10038">
        <v>1</v>
      </c>
      <c r="M10038" t="s">
        <v>5133</v>
      </c>
      <c r="N10038">
        <v>1</v>
      </c>
      <c r="O10038">
        <v>1.6254876462938901E-4</v>
      </c>
    </row>
    <row r="10039" spans="1:15">
      <c r="A10039" t="s">
        <v>11166</v>
      </c>
      <c r="B10039" t="s">
        <v>23511</v>
      </c>
      <c r="C10039" t="s">
        <v>11167</v>
      </c>
      <c r="D10039">
        <v>25</v>
      </c>
      <c r="E10039">
        <v>6152</v>
      </c>
      <c r="F10039">
        <v>29</v>
      </c>
      <c r="G10039">
        <v>7804</v>
      </c>
      <c r="H10039">
        <v>0.234122082898128</v>
      </c>
      <c r="I10039">
        <v>0.71382528017432401</v>
      </c>
      <c r="J10039">
        <v>0.61355659322887801</v>
      </c>
      <c r="K10039" t="s">
        <v>30305</v>
      </c>
      <c r="L10039">
        <v>25</v>
      </c>
      <c r="M10039" t="s">
        <v>5133</v>
      </c>
      <c r="N10039">
        <v>0.86206896551724099</v>
      </c>
      <c r="O10039">
        <v>4.0637191157347199E-3</v>
      </c>
    </row>
    <row r="10040" spans="1:15">
      <c r="A10040" t="s">
        <v>11166</v>
      </c>
      <c r="B10040" t="s">
        <v>23518</v>
      </c>
      <c r="C10040" t="s">
        <v>11167</v>
      </c>
      <c r="D10040">
        <v>4</v>
      </c>
      <c r="E10040">
        <v>787</v>
      </c>
      <c r="F10040">
        <v>28</v>
      </c>
      <c r="G10040">
        <v>7393</v>
      </c>
      <c r="H10040">
        <v>0.34788880028786401</v>
      </c>
      <c r="I10040">
        <v>1</v>
      </c>
      <c r="J10040">
        <v>0.966855260484069</v>
      </c>
      <c r="K10040" t="s">
        <v>30306</v>
      </c>
      <c r="L10040">
        <v>4</v>
      </c>
      <c r="M10040" t="s">
        <v>5133</v>
      </c>
      <c r="N10040">
        <v>0.14285714285714299</v>
      </c>
      <c r="O10040">
        <v>5.0825921219822103E-3</v>
      </c>
    </row>
    <row r="10041" spans="1:15">
      <c r="A10041" t="s">
        <v>11168</v>
      </c>
      <c r="B10041" t="s">
        <v>23513</v>
      </c>
      <c r="C10041" t="s">
        <v>11169</v>
      </c>
      <c r="D10041">
        <v>1</v>
      </c>
      <c r="E10041">
        <v>535</v>
      </c>
      <c r="F10041">
        <v>13</v>
      </c>
      <c r="G10041">
        <v>8124</v>
      </c>
      <c r="H10041">
        <v>0.58781134946737001</v>
      </c>
      <c r="I10041">
        <v>0.99999999999997702</v>
      </c>
      <c r="J10041">
        <v>0.95041217501583097</v>
      </c>
      <c r="K10041" t="s">
        <v>26585</v>
      </c>
      <c r="L10041">
        <v>1</v>
      </c>
      <c r="M10041" t="s">
        <v>5133</v>
      </c>
      <c r="N10041">
        <v>7.69230769230769E-2</v>
      </c>
      <c r="O10041">
        <v>1.8691588785046699E-3</v>
      </c>
    </row>
    <row r="10042" spans="1:15">
      <c r="A10042" t="s">
        <v>11168</v>
      </c>
      <c r="B10042" t="s">
        <v>23511</v>
      </c>
      <c r="C10042" t="s">
        <v>11169</v>
      </c>
      <c r="D10042">
        <v>12</v>
      </c>
      <c r="E10042">
        <v>6152</v>
      </c>
      <c r="F10042">
        <v>14</v>
      </c>
      <c r="G10042">
        <v>7804</v>
      </c>
      <c r="H10042">
        <v>0.40504102681163101</v>
      </c>
      <c r="I10042">
        <v>0.91525479399875698</v>
      </c>
      <c r="J10042">
        <v>0.78669196642228301</v>
      </c>
      <c r="K10042" t="s">
        <v>30307</v>
      </c>
      <c r="L10042">
        <v>12</v>
      </c>
      <c r="M10042" t="s">
        <v>5133</v>
      </c>
      <c r="N10042">
        <v>0.85714285714285698</v>
      </c>
      <c r="O10042">
        <v>1.95058517555267E-3</v>
      </c>
    </row>
    <row r="10043" spans="1:15">
      <c r="A10043" t="s">
        <v>11170</v>
      </c>
      <c r="B10043" t="s">
        <v>23511</v>
      </c>
      <c r="C10043" t="s">
        <v>11171</v>
      </c>
      <c r="D10043">
        <v>6</v>
      </c>
      <c r="E10043">
        <v>6152</v>
      </c>
      <c r="F10043">
        <v>7</v>
      </c>
      <c r="G10043">
        <v>7804</v>
      </c>
      <c r="H10043">
        <v>0.54476030000281095</v>
      </c>
      <c r="I10043">
        <v>0.968912233598893</v>
      </c>
      <c r="J10043">
        <v>0.832812322140707</v>
      </c>
      <c r="K10043" t="s">
        <v>26623</v>
      </c>
      <c r="L10043">
        <v>6</v>
      </c>
      <c r="M10043" t="s">
        <v>5133</v>
      </c>
      <c r="N10043">
        <v>0.85714285714285698</v>
      </c>
      <c r="O10043">
        <v>9.7529258777633303E-4</v>
      </c>
    </row>
    <row r="10044" spans="1:15">
      <c r="A10044" t="s">
        <v>11170</v>
      </c>
      <c r="B10044" t="s">
        <v>23513</v>
      </c>
      <c r="C10044" t="s">
        <v>11171</v>
      </c>
      <c r="D10044">
        <v>1</v>
      </c>
      <c r="E10044">
        <v>535</v>
      </c>
      <c r="F10044">
        <v>7</v>
      </c>
      <c r="G10044">
        <v>8124</v>
      </c>
      <c r="H10044">
        <v>0.37938355156400999</v>
      </c>
      <c r="I10044">
        <v>0.99999999999997702</v>
      </c>
      <c r="J10044">
        <v>0.95041217501583097</v>
      </c>
      <c r="K10044" t="s">
        <v>26585</v>
      </c>
      <c r="L10044">
        <v>1</v>
      </c>
      <c r="M10044" t="s">
        <v>5133</v>
      </c>
      <c r="N10044">
        <v>0.14285714285714299</v>
      </c>
      <c r="O10044">
        <v>1.8691588785046699E-3</v>
      </c>
    </row>
    <row r="10045" spans="1:15">
      <c r="A10045" t="s">
        <v>11172</v>
      </c>
      <c r="B10045" t="s">
        <v>23513</v>
      </c>
      <c r="C10045" t="s">
        <v>11173</v>
      </c>
      <c r="D10045">
        <v>1</v>
      </c>
      <c r="E10045">
        <v>535</v>
      </c>
      <c r="F10045">
        <v>7</v>
      </c>
      <c r="G10045">
        <v>8124</v>
      </c>
      <c r="H10045">
        <v>0.37938355156400999</v>
      </c>
      <c r="I10045">
        <v>0.99999999999997702</v>
      </c>
      <c r="J10045">
        <v>0.95041217501583097</v>
      </c>
      <c r="K10045" t="s">
        <v>26585</v>
      </c>
      <c r="L10045">
        <v>1</v>
      </c>
      <c r="M10045" t="s">
        <v>5133</v>
      </c>
      <c r="N10045">
        <v>0.14285714285714299</v>
      </c>
      <c r="O10045">
        <v>1.8691588785046699E-3</v>
      </c>
    </row>
    <row r="10046" spans="1:15">
      <c r="A10046" t="s">
        <v>11172</v>
      </c>
      <c r="B10046" t="s">
        <v>23511</v>
      </c>
      <c r="C10046" t="s">
        <v>11173</v>
      </c>
      <c r="D10046">
        <v>6</v>
      </c>
      <c r="E10046">
        <v>6152</v>
      </c>
      <c r="F10046">
        <v>7</v>
      </c>
      <c r="G10046">
        <v>7804</v>
      </c>
      <c r="H10046">
        <v>0.54476030000281095</v>
      </c>
      <c r="I10046">
        <v>0.968912233598893</v>
      </c>
      <c r="J10046">
        <v>0.832812322140707</v>
      </c>
      <c r="K10046" t="s">
        <v>26623</v>
      </c>
      <c r="L10046">
        <v>6</v>
      </c>
      <c r="M10046" t="s">
        <v>5133</v>
      </c>
      <c r="N10046">
        <v>0.85714285714285698</v>
      </c>
      <c r="O10046">
        <v>9.7529258777633303E-4</v>
      </c>
    </row>
    <row r="10047" spans="1:15">
      <c r="A10047" t="s">
        <v>11174</v>
      </c>
      <c r="B10047" t="s">
        <v>23511</v>
      </c>
      <c r="C10047" t="s">
        <v>11175</v>
      </c>
      <c r="D10047">
        <v>6</v>
      </c>
      <c r="E10047">
        <v>6152</v>
      </c>
      <c r="F10047">
        <v>7</v>
      </c>
      <c r="G10047">
        <v>7804</v>
      </c>
      <c r="H10047">
        <v>0.54476030000281095</v>
      </c>
      <c r="I10047">
        <v>0.968912233598893</v>
      </c>
      <c r="J10047">
        <v>0.832812322140707</v>
      </c>
      <c r="K10047" t="s">
        <v>26623</v>
      </c>
      <c r="L10047">
        <v>6</v>
      </c>
      <c r="M10047" t="s">
        <v>5133</v>
      </c>
      <c r="N10047">
        <v>0.85714285714285698</v>
      </c>
      <c r="O10047">
        <v>9.7529258777633303E-4</v>
      </c>
    </row>
    <row r="10048" spans="1:15">
      <c r="A10048" t="s">
        <v>11174</v>
      </c>
      <c r="B10048" t="s">
        <v>23513</v>
      </c>
      <c r="C10048" t="s">
        <v>11175</v>
      </c>
      <c r="D10048">
        <v>1</v>
      </c>
      <c r="E10048">
        <v>535</v>
      </c>
      <c r="F10048">
        <v>7</v>
      </c>
      <c r="G10048">
        <v>8124</v>
      </c>
      <c r="H10048">
        <v>0.37938355156400999</v>
      </c>
      <c r="I10048">
        <v>0.99999999999997702</v>
      </c>
      <c r="J10048">
        <v>0.95041217501583097</v>
      </c>
      <c r="K10048" t="s">
        <v>26585</v>
      </c>
      <c r="L10048">
        <v>1</v>
      </c>
      <c r="M10048" t="s">
        <v>5133</v>
      </c>
      <c r="N10048">
        <v>0.14285714285714299</v>
      </c>
      <c r="O10048">
        <v>1.8691588785046699E-3</v>
      </c>
    </row>
    <row r="10049" spans="1:15">
      <c r="A10049" t="s">
        <v>11176</v>
      </c>
      <c r="B10049" t="s">
        <v>23511</v>
      </c>
      <c r="C10049" t="s">
        <v>11177</v>
      </c>
      <c r="D10049">
        <v>4</v>
      </c>
      <c r="E10049">
        <v>6152</v>
      </c>
      <c r="F10049">
        <v>5</v>
      </c>
      <c r="G10049">
        <v>7804</v>
      </c>
      <c r="H10049">
        <v>0.71320711691885297</v>
      </c>
      <c r="I10049">
        <v>0.968912233598893</v>
      </c>
      <c r="J10049">
        <v>0.832812322140707</v>
      </c>
      <c r="K10049" t="s">
        <v>30139</v>
      </c>
      <c r="L10049">
        <v>4</v>
      </c>
      <c r="M10049" t="s">
        <v>2729</v>
      </c>
      <c r="N10049">
        <v>0.8</v>
      </c>
      <c r="O10049">
        <v>6.5019505851755496E-4</v>
      </c>
    </row>
    <row r="10050" spans="1:15">
      <c r="A10050" t="s">
        <v>11176</v>
      </c>
      <c r="B10050" t="s">
        <v>23518</v>
      </c>
      <c r="C10050" t="s">
        <v>11177</v>
      </c>
      <c r="D10050">
        <v>1</v>
      </c>
      <c r="E10050">
        <v>787</v>
      </c>
      <c r="F10050">
        <v>5</v>
      </c>
      <c r="G10050">
        <v>7393</v>
      </c>
      <c r="H10050">
        <v>0.430466464429208</v>
      </c>
      <c r="I10050">
        <v>1</v>
      </c>
      <c r="J10050">
        <v>0.966855260484069</v>
      </c>
      <c r="K10050" t="s">
        <v>25536</v>
      </c>
      <c r="L10050">
        <v>1</v>
      </c>
      <c r="M10050" t="s">
        <v>2729</v>
      </c>
      <c r="N10050">
        <v>0.2</v>
      </c>
      <c r="O10050">
        <v>1.27064803049555E-3</v>
      </c>
    </row>
    <row r="10051" spans="1:15">
      <c r="A10051" t="s">
        <v>11178</v>
      </c>
      <c r="B10051" t="s">
        <v>23513</v>
      </c>
      <c r="C10051" t="s">
        <v>11179</v>
      </c>
      <c r="D10051">
        <v>1</v>
      </c>
      <c r="E10051">
        <v>535</v>
      </c>
      <c r="F10051">
        <v>6</v>
      </c>
      <c r="G10051">
        <v>8124</v>
      </c>
      <c r="H10051">
        <v>0.33559747746230201</v>
      </c>
      <c r="I10051">
        <v>0.97804040131218795</v>
      </c>
      <c r="J10051">
        <v>0.92954150506449396</v>
      </c>
      <c r="K10051" t="s">
        <v>30308</v>
      </c>
      <c r="L10051">
        <v>1</v>
      </c>
      <c r="M10051" t="s">
        <v>1463</v>
      </c>
      <c r="N10051">
        <v>0.16666666666666699</v>
      </c>
      <c r="O10051">
        <v>1.8691588785046699E-3</v>
      </c>
    </row>
    <row r="10052" spans="1:15">
      <c r="A10052" t="s">
        <v>11178</v>
      </c>
      <c r="B10052" t="s">
        <v>23511</v>
      </c>
      <c r="C10052" t="s">
        <v>11179</v>
      </c>
      <c r="D10052">
        <v>3</v>
      </c>
      <c r="E10052">
        <v>6152</v>
      </c>
      <c r="F10052">
        <v>6</v>
      </c>
      <c r="G10052">
        <v>7804</v>
      </c>
      <c r="H10052">
        <v>0.97922542091541498</v>
      </c>
      <c r="I10052">
        <v>1</v>
      </c>
      <c r="J10052">
        <v>0.85953329234717102</v>
      </c>
      <c r="K10052" t="s">
        <v>30309</v>
      </c>
      <c r="L10052">
        <v>3</v>
      </c>
      <c r="M10052" t="s">
        <v>1463</v>
      </c>
      <c r="N10052">
        <v>0.5</v>
      </c>
      <c r="O10052">
        <v>4.8764629388816603E-4</v>
      </c>
    </row>
    <row r="10053" spans="1:15">
      <c r="A10053" t="s">
        <v>11180</v>
      </c>
      <c r="B10053" t="s">
        <v>23518</v>
      </c>
      <c r="C10053" t="s">
        <v>11181</v>
      </c>
      <c r="D10053">
        <v>3</v>
      </c>
      <c r="E10053">
        <v>787</v>
      </c>
      <c r="F10053">
        <v>3</v>
      </c>
      <c r="G10053">
        <v>7393</v>
      </c>
      <c r="H10053">
        <v>1.20221202725935E-3</v>
      </c>
      <c r="I10053">
        <v>6.16258894389922E-2</v>
      </c>
      <c r="J10053">
        <v>5.9583315386099199E-2</v>
      </c>
      <c r="K10053" t="s">
        <v>24121</v>
      </c>
      <c r="L10053">
        <v>3</v>
      </c>
      <c r="M10053" t="s">
        <v>5133</v>
      </c>
      <c r="N10053">
        <v>1</v>
      </c>
      <c r="O10053">
        <v>3.8119440914866601E-3</v>
      </c>
    </row>
    <row r="10054" spans="1:15">
      <c r="A10054" t="s">
        <v>11182</v>
      </c>
      <c r="B10054" t="s">
        <v>23511</v>
      </c>
      <c r="C10054" t="s">
        <v>11183</v>
      </c>
      <c r="D10054">
        <v>1</v>
      </c>
      <c r="E10054">
        <v>6152</v>
      </c>
      <c r="F10054">
        <v>1</v>
      </c>
      <c r="G10054">
        <v>7804</v>
      </c>
      <c r="H10054">
        <v>0.788313685289595</v>
      </c>
      <c r="I10054">
        <v>0.968912233598893</v>
      </c>
      <c r="J10054">
        <v>0.832812322140707</v>
      </c>
      <c r="K10054" t="s">
        <v>30310</v>
      </c>
      <c r="L10054">
        <v>1</v>
      </c>
      <c r="M10054" t="s">
        <v>5133</v>
      </c>
      <c r="N10054">
        <v>1</v>
      </c>
      <c r="O10054">
        <v>1.6254876462938901E-4</v>
      </c>
    </row>
    <row r="10055" spans="1:15">
      <c r="A10055" t="s">
        <v>11184</v>
      </c>
      <c r="B10055" t="s">
        <v>23511</v>
      </c>
      <c r="C10055" t="s">
        <v>11185</v>
      </c>
      <c r="D10055">
        <v>21</v>
      </c>
      <c r="E10055">
        <v>6152</v>
      </c>
      <c r="F10055">
        <v>23</v>
      </c>
      <c r="G10055">
        <v>7804</v>
      </c>
      <c r="H10055">
        <v>0.106618377410615</v>
      </c>
      <c r="I10055">
        <v>0.45617467431877601</v>
      </c>
      <c r="J10055">
        <v>0.39209731970261602</v>
      </c>
      <c r="K10055" t="s">
        <v>30311</v>
      </c>
      <c r="L10055">
        <v>21</v>
      </c>
      <c r="M10055" t="s">
        <v>5133</v>
      </c>
      <c r="N10055">
        <v>0.91304347826086996</v>
      </c>
      <c r="O10055">
        <v>3.41352405721717E-3</v>
      </c>
    </row>
    <row r="10056" spans="1:15">
      <c r="A10056" t="s">
        <v>11186</v>
      </c>
      <c r="B10056" t="s">
        <v>23511</v>
      </c>
      <c r="C10056" t="s">
        <v>11187</v>
      </c>
      <c r="D10056">
        <v>21</v>
      </c>
      <c r="E10056">
        <v>6152</v>
      </c>
      <c r="F10056">
        <v>23</v>
      </c>
      <c r="G10056">
        <v>7804</v>
      </c>
      <c r="H10056">
        <v>0.106618377410615</v>
      </c>
      <c r="I10056">
        <v>0.45617467431877601</v>
      </c>
      <c r="J10056">
        <v>0.39209731970261602</v>
      </c>
      <c r="K10056" t="s">
        <v>30311</v>
      </c>
      <c r="L10056">
        <v>21</v>
      </c>
      <c r="M10056" t="s">
        <v>5133</v>
      </c>
      <c r="N10056">
        <v>0.91304347826086996</v>
      </c>
      <c r="O10056">
        <v>3.41352405721717E-3</v>
      </c>
    </row>
    <row r="10057" spans="1:15">
      <c r="A10057" t="s">
        <v>11188</v>
      </c>
      <c r="B10057" t="s">
        <v>23511</v>
      </c>
      <c r="C10057" t="s">
        <v>11189</v>
      </c>
      <c r="D10057">
        <v>4</v>
      </c>
      <c r="E10057">
        <v>6152</v>
      </c>
      <c r="F10057">
        <v>6</v>
      </c>
      <c r="G10057">
        <v>7804</v>
      </c>
      <c r="H10057">
        <v>0.88632030892592895</v>
      </c>
      <c r="I10057">
        <v>1</v>
      </c>
      <c r="J10057">
        <v>0.85953329234717102</v>
      </c>
      <c r="K10057" t="s">
        <v>30312</v>
      </c>
      <c r="L10057">
        <v>4</v>
      </c>
      <c r="M10057" t="s">
        <v>5133</v>
      </c>
      <c r="N10057">
        <v>0.66666666666666696</v>
      </c>
      <c r="O10057">
        <v>6.5019505851755496E-4</v>
      </c>
    </row>
    <row r="10058" spans="1:15">
      <c r="A10058" t="s">
        <v>11190</v>
      </c>
      <c r="B10058" t="s">
        <v>23511</v>
      </c>
      <c r="C10058" t="s">
        <v>11191</v>
      </c>
      <c r="D10058">
        <v>4</v>
      </c>
      <c r="E10058">
        <v>6152</v>
      </c>
      <c r="F10058">
        <v>4</v>
      </c>
      <c r="G10058">
        <v>7804</v>
      </c>
      <c r="H10058">
        <v>0.38610601832086699</v>
      </c>
      <c r="I10058">
        <v>0.90829480295553899</v>
      </c>
      <c r="J10058">
        <v>0.78070962240619901</v>
      </c>
      <c r="K10058" t="s">
        <v>30313</v>
      </c>
      <c r="L10058">
        <v>4</v>
      </c>
      <c r="M10058" t="s">
        <v>5133</v>
      </c>
      <c r="N10058">
        <v>1</v>
      </c>
      <c r="O10058">
        <v>6.5019505851755496E-4</v>
      </c>
    </row>
    <row r="10059" spans="1:15">
      <c r="A10059" t="s">
        <v>11192</v>
      </c>
      <c r="B10059" t="s">
        <v>23511</v>
      </c>
      <c r="C10059" t="s">
        <v>11193</v>
      </c>
      <c r="D10059">
        <v>4</v>
      </c>
      <c r="E10059">
        <v>6152</v>
      </c>
      <c r="F10059">
        <v>5</v>
      </c>
      <c r="G10059">
        <v>7804</v>
      </c>
      <c r="H10059">
        <v>0.71320711691885297</v>
      </c>
      <c r="I10059">
        <v>0.968912233598893</v>
      </c>
      <c r="J10059">
        <v>0.832812322140707</v>
      </c>
      <c r="K10059" t="s">
        <v>30313</v>
      </c>
      <c r="L10059">
        <v>4</v>
      </c>
      <c r="M10059" t="s">
        <v>5133</v>
      </c>
      <c r="N10059">
        <v>0.8</v>
      </c>
      <c r="O10059">
        <v>6.5019505851755496E-4</v>
      </c>
    </row>
    <row r="10060" spans="1:15">
      <c r="A10060" t="s">
        <v>11194</v>
      </c>
      <c r="B10060" t="s">
        <v>23513</v>
      </c>
      <c r="C10060" t="s">
        <v>11195</v>
      </c>
      <c r="D10060">
        <v>2</v>
      </c>
      <c r="E10060">
        <v>535</v>
      </c>
      <c r="F10060">
        <v>2</v>
      </c>
      <c r="G10060">
        <v>8124</v>
      </c>
      <c r="H10060">
        <v>4.3292101807675997E-3</v>
      </c>
      <c r="I10060">
        <v>8.6376068510507401E-2</v>
      </c>
      <c r="J10060">
        <v>8.2092867142389697E-2</v>
      </c>
      <c r="K10060" t="s">
        <v>26029</v>
      </c>
      <c r="L10060">
        <v>2</v>
      </c>
      <c r="M10060" t="s">
        <v>1463</v>
      </c>
      <c r="N10060">
        <v>1</v>
      </c>
      <c r="O10060">
        <v>3.7383177570093499E-3</v>
      </c>
    </row>
    <row r="10061" spans="1:15">
      <c r="A10061" t="s">
        <v>11196</v>
      </c>
      <c r="B10061" t="s">
        <v>23511</v>
      </c>
      <c r="C10061" t="s">
        <v>11197</v>
      </c>
      <c r="D10061">
        <v>49</v>
      </c>
      <c r="E10061">
        <v>6152</v>
      </c>
      <c r="F10061">
        <v>54</v>
      </c>
      <c r="G10061">
        <v>7804</v>
      </c>
      <c r="H10061">
        <v>1.7297789266972199E-2</v>
      </c>
      <c r="I10061">
        <v>0.12727129540677801</v>
      </c>
      <c r="J10061">
        <v>0.109393915562278</v>
      </c>
      <c r="K10061" t="s">
        <v>30314</v>
      </c>
      <c r="L10061">
        <v>49</v>
      </c>
      <c r="M10061" t="s">
        <v>5133</v>
      </c>
      <c r="N10061">
        <v>0.907407407407407</v>
      </c>
      <c r="O10061">
        <v>7.9648894668400503E-3</v>
      </c>
    </row>
    <row r="10062" spans="1:15">
      <c r="A10062" t="s">
        <v>11196</v>
      </c>
      <c r="B10062" t="s">
        <v>23518</v>
      </c>
      <c r="C10062" t="s">
        <v>11197</v>
      </c>
      <c r="D10062">
        <v>2</v>
      </c>
      <c r="E10062">
        <v>787</v>
      </c>
      <c r="F10062">
        <v>39</v>
      </c>
      <c r="G10062">
        <v>7393</v>
      </c>
      <c r="H10062">
        <v>0.93046346546870895</v>
      </c>
      <c r="I10062">
        <v>1</v>
      </c>
      <c r="J10062">
        <v>0.966855260484069</v>
      </c>
      <c r="K10062" t="s">
        <v>30315</v>
      </c>
      <c r="L10062">
        <v>2</v>
      </c>
      <c r="M10062" t="s">
        <v>5133</v>
      </c>
      <c r="N10062">
        <v>5.1282051282051301E-2</v>
      </c>
      <c r="O10062">
        <v>2.5412960609911099E-3</v>
      </c>
    </row>
    <row r="10063" spans="1:15">
      <c r="A10063" t="s">
        <v>11198</v>
      </c>
      <c r="B10063" t="s">
        <v>23511</v>
      </c>
      <c r="C10063" t="s">
        <v>11199</v>
      </c>
      <c r="D10063">
        <v>65</v>
      </c>
      <c r="E10063">
        <v>6152</v>
      </c>
      <c r="F10063">
        <v>67</v>
      </c>
      <c r="G10063">
        <v>7804</v>
      </c>
      <c r="H10063" s="34">
        <v>2.0210758740854899E-5</v>
      </c>
      <c r="I10063">
        <v>5.1547906684900604E-4</v>
      </c>
      <c r="J10063">
        <v>4.4307141946477299E-4</v>
      </c>
      <c r="K10063" t="s">
        <v>30316</v>
      </c>
      <c r="L10063">
        <v>65</v>
      </c>
      <c r="M10063" t="s">
        <v>5133</v>
      </c>
      <c r="N10063">
        <v>0.97014925373134298</v>
      </c>
      <c r="O10063">
        <v>1.05656697009103E-2</v>
      </c>
    </row>
    <row r="10064" spans="1:15">
      <c r="A10064" t="s">
        <v>11198</v>
      </c>
      <c r="B10064" t="s">
        <v>23518</v>
      </c>
      <c r="C10064" t="s">
        <v>11199</v>
      </c>
      <c r="D10064">
        <v>1</v>
      </c>
      <c r="E10064">
        <v>787</v>
      </c>
      <c r="F10064">
        <v>66</v>
      </c>
      <c r="G10064">
        <v>7393</v>
      </c>
      <c r="H10064">
        <v>0.99942631598221698</v>
      </c>
      <c r="I10064">
        <v>1</v>
      </c>
      <c r="J10064">
        <v>0.966855260484069</v>
      </c>
      <c r="K10064" t="s">
        <v>28415</v>
      </c>
      <c r="L10064">
        <v>1</v>
      </c>
      <c r="M10064" t="s">
        <v>5133</v>
      </c>
      <c r="N10064">
        <v>1.5151515151515201E-2</v>
      </c>
      <c r="O10064">
        <v>1.27064803049555E-3</v>
      </c>
    </row>
    <row r="10065" spans="1:15">
      <c r="A10065" t="s">
        <v>11200</v>
      </c>
      <c r="B10065" t="s">
        <v>23511</v>
      </c>
      <c r="C10065" t="s">
        <v>11201</v>
      </c>
      <c r="D10065">
        <v>11</v>
      </c>
      <c r="E10065">
        <v>6152</v>
      </c>
      <c r="F10065">
        <v>11</v>
      </c>
      <c r="G10065">
        <v>7804</v>
      </c>
      <c r="H10065">
        <v>7.29234120922964E-2</v>
      </c>
      <c r="I10065">
        <v>0.34901846963959998</v>
      </c>
      <c r="J10065">
        <v>0.29999299429929699</v>
      </c>
      <c r="K10065" t="s">
        <v>26608</v>
      </c>
      <c r="L10065">
        <v>11</v>
      </c>
      <c r="M10065" t="s">
        <v>5133</v>
      </c>
      <c r="N10065">
        <v>1</v>
      </c>
      <c r="O10065">
        <v>1.78803641092328E-3</v>
      </c>
    </row>
    <row r="10066" spans="1:15">
      <c r="A10066" t="s">
        <v>11202</v>
      </c>
      <c r="B10066" t="s">
        <v>23511</v>
      </c>
      <c r="C10066" t="s">
        <v>11203</v>
      </c>
      <c r="D10066">
        <v>12</v>
      </c>
      <c r="E10066">
        <v>6152</v>
      </c>
      <c r="F10066">
        <v>12</v>
      </c>
      <c r="G10066">
        <v>7804</v>
      </c>
      <c r="H10066">
        <v>5.7464734204900801E-2</v>
      </c>
      <c r="I10066">
        <v>0.29901707624061702</v>
      </c>
      <c r="J10066">
        <v>0.25701513200912302</v>
      </c>
      <c r="K10066" t="s">
        <v>30317</v>
      </c>
      <c r="L10066">
        <v>12</v>
      </c>
      <c r="M10066" t="s">
        <v>5133</v>
      </c>
      <c r="N10066">
        <v>1</v>
      </c>
      <c r="O10066">
        <v>1.95058517555267E-3</v>
      </c>
    </row>
    <row r="10067" spans="1:15">
      <c r="A10067" t="s">
        <v>11204</v>
      </c>
      <c r="B10067" t="s">
        <v>23511</v>
      </c>
      <c r="C10067" t="s">
        <v>11205</v>
      </c>
      <c r="D10067">
        <v>12</v>
      </c>
      <c r="E10067">
        <v>6152</v>
      </c>
      <c r="F10067">
        <v>12</v>
      </c>
      <c r="G10067">
        <v>7804</v>
      </c>
      <c r="H10067">
        <v>5.7464734204900801E-2</v>
      </c>
      <c r="I10067">
        <v>0.29901707624061702</v>
      </c>
      <c r="J10067">
        <v>0.25701513200912302</v>
      </c>
      <c r="K10067" t="s">
        <v>30317</v>
      </c>
      <c r="L10067">
        <v>12</v>
      </c>
      <c r="M10067" t="s">
        <v>5133</v>
      </c>
      <c r="N10067">
        <v>1</v>
      </c>
      <c r="O10067">
        <v>1.95058517555267E-3</v>
      </c>
    </row>
    <row r="10068" spans="1:15">
      <c r="A10068" t="s">
        <v>11206</v>
      </c>
      <c r="B10068" t="s">
        <v>23511</v>
      </c>
      <c r="C10068" t="s">
        <v>11207</v>
      </c>
      <c r="D10068">
        <v>12</v>
      </c>
      <c r="E10068">
        <v>6152</v>
      </c>
      <c r="F10068">
        <v>12</v>
      </c>
      <c r="G10068">
        <v>7804</v>
      </c>
      <c r="H10068">
        <v>5.7464734204900801E-2</v>
      </c>
      <c r="I10068">
        <v>0.29901707624061702</v>
      </c>
      <c r="J10068">
        <v>0.25701513200912302</v>
      </c>
      <c r="K10068" t="s">
        <v>30318</v>
      </c>
      <c r="L10068">
        <v>12</v>
      </c>
      <c r="M10068" t="s">
        <v>2729</v>
      </c>
      <c r="N10068">
        <v>1</v>
      </c>
      <c r="O10068">
        <v>1.95058517555267E-3</v>
      </c>
    </row>
    <row r="10069" spans="1:15">
      <c r="A10069" t="s">
        <v>11208</v>
      </c>
      <c r="B10069" t="s">
        <v>23518</v>
      </c>
      <c r="C10069" t="s">
        <v>11209</v>
      </c>
      <c r="D10069">
        <v>1</v>
      </c>
      <c r="E10069">
        <v>787</v>
      </c>
      <c r="F10069">
        <v>20</v>
      </c>
      <c r="G10069">
        <v>7393</v>
      </c>
      <c r="H10069">
        <v>0.89503969563115604</v>
      </c>
      <c r="I10069">
        <v>1</v>
      </c>
      <c r="J10069">
        <v>0.966855260484069</v>
      </c>
      <c r="K10069" t="s">
        <v>24050</v>
      </c>
      <c r="L10069">
        <v>1</v>
      </c>
      <c r="M10069" t="s">
        <v>2729</v>
      </c>
      <c r="N10069">
        <v>0.05</v>
      </c>
      <c r="O10069">
        <v>1.27064803049555E-3</v>
      </c>
    </row>
    <row r="10070" spans="1:15">
      <c r="A10070" t="s">
        <v>11208</v>
      </c>
      <c r="B10070" t="s">
        <v>23511</v>
      </c>
      <c r="C10070" t="s">
        <v>11209</v>
      </c>
      <c r="D10070">
        <v>20</v>
      </c>
      <c r="E10070">
        <v>6152</v>
      </c>
      <c r="F10070">
        <v>21</v>
      </c>
      <c r="G10070">
        <v>7804</v>
      </c>
      <c r="H10070">
        <v>4.4755802943696597E-2</v>
      </c>
      <c r="I10070">
        <v>0.25239912466249798</v>
      </c>
      <c r="J10070">
        <v>0.21694545060670101</v>
      </c>
      <c r="K10070" t="s">
        <v>30319</v>
      </c>
      <c r="L10070">
        <v>20</v>
      </c>
      <c r="M10070" t="s">
        <v>2729</v>
      </c>
      <c r="N10070">
        <v>0.952380952380952</v>
      </c>
      <c r="O10070">
        <v>3.2509752925877801E-3</v>
      </c>
    </row>
    <row r="10071" spans="1:15">
      <c r="A10071" t="s">
        <v>11210</v>
      </c>
      <c r="B10071" t="s">
        <v>23513</v>
      </c>
      <c r="C10071" t="s">
        <v>11211</v>
      </c>
      <c r="D10071">
        <v>2</v>
      </c>
      <c r="E10071">
        <v>535</v>
      </c>
      <c r="F10071">
        <v>5</v>
      </c>
      <c r="G10071">
        <v>8124</v>
      </c>
      <c r="H10071">
        <v>3.7884380227996402E-2</v>
      </c>
      <c r="I10071">
        <v>0.42722874441898101</v>
      </c>
      <c r="J10071">
        <v>0.40604340021253599</v>
      </c>
      <c r="K10071" t="s">
        <v>28433</v>
      </c>
      <c r="L10071">
        <v>2</v>
      </c>
      <c r="M10071" t="s">
        <v>2729</v>
      </c>
      <c r="N10071">
        <v>0.4</v>
      </c>
      <c r="O10071">
        <v>3.7383177570093499E-3</v>
      </c>
    </row>
    <row r="10072" spans="1:15">
      <c r="A10072" t="s">
        <v>11210</v>
      </c>
      <c r="B10072" t="s">
        <v>23511</v>
      </c>
      <c r="C10072" t="s">
        <v>11211</v>
      </c>
      <c r="D10072">
        <v>2</v>
      </c>
      <c r="E10072">
        <v>6152</v>
      </c>
      <c r="F10072">
        <v>4</v>
      </c>
      <c r="G10072">
        <v>7804</v>
      </c>
      <c r="H10072">
        <v>0.96811759508681905</v>
      </c>
      <c r="I10072">
        <v>1</v>
      </c>
      <c r="J10072">
        <v>0.85953329234717102</v>
      </c>
      <c r="K10072" t="s">
        <v>30320</v>
      </c>
      <c r="L10072">
        <v>2</v>
      </c>
      <c r="M10072" t="s">
        <v>2729</v>
      </c>
      <c r="N10072">
        <v>0.5</v>
      </c>
      <c r="O10072">
        <v>3.2509752925877802E-4</v>
      </c>
    </row>
    <row r="10073" spans="1:15">
      <c r="A10073" t="s">
        <v>11212</v>
      </c>
      <c r="B10073" t="s">
        <v>23511</v>
      </c>
      <c r="C10073" t="s">
        <v>11213</v>
      </c>
      <c r="D10073">
        <v>2</v>
      </c>
      <c r="E10073">
        <v>6152</v>
      </c>
      <c r="F10073">
        <v>2</v>
      </c>
      <c r="G10073">
        <v>7804</v>
      </c>
      <c r="H10073">
        <v>0.62141708038142995</v>
      </c>
      <c r="I10073">
        <v>0.968912233598893</v>
      </c>
      <c r="J10073">
        <v>0.832812322140707</v>
      </c>
      <c r="K10073" t="s">
        <v>29484</v>
      </c>
      <c r="L10073">
        <v>2</v>
      </c>
      <c r="M10073" t="s">
        <v>5133</v>
      </c>
      <c r="N10073">
        <v>1</v>
      </c>
      <c r="O10073">
        <v>3.2509752925877802E-4</v>
      </c>
    </row>
    <row r="10074" spans="1:15">
      <c r="A10074" t="s">
        <v>11214</v>
      </c>
      <c r="B10074" t="s">
        <v>23511</v>
      </c>
      <c r="C10074" t="s">
        <v>11215</v>
      </c>
      <c r="D10074">
        <v>19</v>
      </c>
      <c r="E10074">
        <v>6152</v>
      </c>
      <c r="F10074">
        <v>20</v>
      </c>
      <c r="G10074">
        <v>7804</v>
      </c>
      <c r="H10074">
        <v>5.4506775742009302E-2</v>
      </c>
      <c r="I10074">
        <v>0.28959482308693002</v>
      </c>
      <c r="J10074">
        <v>0.248916391734606</v>
      </c>
      <c r="K10074" t="s">
        <v>30321</v>
      </c>
      <c r="L10074">
        <v>19</v>
      </c>
      <c r="M10074" t="s">
        <v>1463</v>
      </c>
      <c r="N10074">
        <v>0.95</v>
      </c>
      <c r="O10074">
        <v>3.0884265279583901E-3</v>
      </c>
    </row>
    <row r="10075" spans="1:15">
      <c r="A10075" t="s">
        <v>11214</v>
      </c>
      <c r="B10075" t="s">
        <v>23513</v>
      </c>
      <c r="C10075" t="s">
        <v>11215</v>
      </c>
      <c r="D10075">
        <v>1</v>
      </c>
      <c r="E10075">
        <v>535</v>
      </c>
      <c r="F10075">
        <v>21</v>
      </c>
      <c r="G10075">
        <v>8124</v>
      </c>
      <c r="H10075">
        <v>0.76126581765353996</v>
      </c>
      <c r="I10075">
        <v>0.99999999999997702</v>
      </c>
      <c r="J10075">
        <v>0.95041217501583097</v>
      </c>
      <c r="K10075" t="s">
        <v>23919</v>
      </c>
      <c r="L10075">
        <v>1</v>
      </c>
      <c r="M10075" t="s">
        <v>1463</v>
      </c>
      <c r="N10075">
        <v>4.7619047619047603E-2</v>
      </c>
      <c r="O10075">
        <v>1.8691588785046699E-3</v>
      </c>
    </row>
    <row r="10076" spans="1:15">
      <c r="A10076" t="s">
        <v>11216</v>
      </c>
      <c r="B10076" t="s">
        <v>23511</v>
      </c>
      <c r="C10076" t="s">
        <v>11217</v>
      </c>
      <c r="D10076">
        <v>18</v>
      </c>
      <c r="E10076">
        <v>6152</v>
      </c>
      <c r="F10076">
        <v>20</v>
      </c>
      <c r="G10076">
        <v>7804</v>
      </c>
      <c r="H10076">
        <v>0.17205893363076399</v>
      </c>
      <c r="I10076">
        <v>0.60627065196666896</v>
      </c>
      <c r="J10076">
        <v>0.52110980953837704</v>
      </c>
      <c r="K10076" t="s">
        <v>30322</v>
      </c>
      <c r="L10076">
        <v>18</v>
      </c>
      <c r="M10076" t="s">
        <v>5133</v>
      </c>
      <c r="N10076">
        <v>0.9</v>
      </c>
      <c r="O10076">
        <v>2.9258777633290002E-3</v>
      </c>
    </row>
    <row r="10077" spans="1:15">
      <c r="A10077" t="s">
        <v>11216</v>
      </c>
      <c r="B10077" t="s">
        <v>23518</v>
      </c>
      <c r="C10077" t="s">
        <v>11217</v>
      </c>
      <c r="D10077">
        <v>1</v>
      </c>
      <c r="E10077">
        <v>787</v>
      </c>
      <c r="F10077">
        <v>18</v>
      </c>
      <c r="G10077">
        <v>7393</v>
      </c>
      <c r="H10077">
        <v>0.86846268112120695</v>
      </c>
      <c r="I10077">
        <v>1</v>
      </c>
      <c r="J10077">
        <v>0.966855260484069</v>
      </c>
      <c r="K10077" t="s">
        <v>30323</v>
      </c>
      <c r="L10077">
        <v>1</v>
      </c>
      <c r="M10077" t="s">
        <v>5133</v>
      </c>
      <c r="N10077">
        <v>5.5555555555555601E-2</v>
      </c>
      <c r="O10077">
        <v>1.27064803049555E-3</v>
      </c>
    </row>
    <row r="10078" spans="1:15">
      <c r="A10078" t="s">
        <v>11218</v>
      </c>
      <c r="B10078" t="s">
        <v>23511</v>
      </c>
      <c r="C10078" t="s">
        <v>11219</v>
      </c>
      <c r="D10078">
        <v>3</v>
      </c>
      <c r="E10078">
        <v>6152</v>
      </c>
      <c r="F10078">
        <v>4</v>
      </c>
      <c r="G10078">
        <v>7804</v>
      </c>
      <c r="H10078">
        <v>0.80103341611958101</v>
      </c>
      <c r="I10078">
        <v>0.968912233598893</v>
      </c>
      <c r="J10078">
        <v>0.832812322140707</v>
      </c>
      <c r="K10078" t="s">
        <v>30324</v>
      </c>
      <c r="L10078">
        <v>3</v>
      </c>
      <c r="M10078" t="s">
        <v>5133</v>
      </c>
      <c r="N10078">
        <v>0.75</v>
      </c>
      <c r="O10078">
        <v>4.8764629388816603E-4</v>
      </c>
    </row>
    <row r="10079" spans="1:15">
      <c r="A10079" t="s">
        <v>11220</v>
      </c>
      <c r="B10079" t="s">
        <v>23511</v>
      </c>
      <c r="C10079" t="s">
        <v>11221</v>
      </c>
      <c r="D10079">
        <v>3</v>
      </c>
      <c r="E10079">
        <v>6152</v>
      </c>
      <c r="F10079">
        <v>3</v>
      </c>
      <c r="G10079">
        <v>7804</v>
      </c>
      <c r="H10079">
        <v>0.489837867770546</v>
      </c>
      <c r="I10079">
        <v>0.96083957126938102</v>
      </c>
      <c r="J10079">
        <v>0.82587360011061495</v>
      </c>
      <c r="K10079" t="s">
        <v>30325</v>
      </c>
      <c r="L10079">
        <v>3</v>
      </c>
      <c r="M10079" t="s">
        <v>5133</v>
      </c>
      <c r="N10079">
        <v>1</v>
      </c>
      <c r="O10079">
        <v>4.8764629388816603E-4</v>
      </c>
    </row>
    <row r="10080" spans="1:15">
      <c r="A10080" t="s">
        <v>11222</v>
      </c>
      <c r="B10080" t="s">
        <v>23511</v>
      </c>
      <c r="C10080" t="s">
        <v>11223</v>
      </c>
      <c r="D10080">
        <v>34</v>
      </c>
      <c r="E10080">
        <v>6152</v>
      </c>
      <c r="F10080">
        <v>47</v>
      </c>
      <c r="G10080">
        <v>7804</v>
      </c>
      <c r="H10080">
        <v>0.89540179845481505</v>
      </c>
      <c r="I10080">
        <v>1</v>
      </c>
      <c r="J10080">
        <v>0.85953329234717102</v>
      </c>
      <c r="K10080" t="s">
        <v>30326</v>
      </c>
      <c r="L10080">
        <v>34</v>
      </c>
      <c r="M10080" t="s">
        <v>5133</v>
      </c>
      <c r="N10080">
        <v>0.72340425531914898</v>
      </c>
      <c r="O10080">
        <v>5.5266579973992204E-3</v>
      </c>
    </row>
    <row r="10081" spans="1:15">
      <c r="A10081" t="s">
        <v>11222</v>
      </c>
      <c r="B10081" t="s">
        <v>23513</v>
      </c>
      <c r="C10081" t="s">
        <v>11223</v>
      </c>
      <c r="D10081">
        <v>4</v>
      </c>
      <c r="E10081">
        <v>535</v>
      </c>
      <c r="F10081">
        <v>51</v>
      </c>
      <c r="G10081">
        <v>8124</v>
      </c>
      <c r="H10081">
        <v>0.43542287975059302</v>
      </c>
      <c r="I10081">
        <v>0.99999999999997702</v>
      </c>
      <c r="J10081">
        <v>0.95041217501583097</v>
      </c>
      <c r="K10081" t="s">
        <v>30327</v>
      </c>
      <c r="L10081">
        <v>4</v>
      </c>
      <c r="M10081" t="s">
        <v>5133</v>
      </c>
      <c r="N10081">
        <v>7.8431372549019607E-2</v>
      </c>
      <c r="O10081">
        <v>7.4766355140186902E-3</v>
      </c>
    </row>
    <row r="10082" spans="1:15">
      <c r="A10082" t="s">
        <v>11222</v>
      </c>
      <c r="B10082" t="s">
        <v>23518</v>
      </c>
      <c r="C10082" t="s">
        <v>11223</v>
      </c>
      <c r="D10082">
        <v>5</v>
      </c>
      <c r="E10082">
        <v>787</v>
      </c>
      <c r="F10082">
        <v>44</v>
      </c>
      <c r="G10082">
        <v>7393</v>
      </c>
      <c r="H10082">
        <v>0.50988919283641199</v>
      </c>
      <c r="I10082">
        <v>1</v>
      </c>
      <c r="J10082">
        <v>0.966855260484069</v>
      </c>
      <c r="K10082" t="s">
        <v>30328</v>
      </c>
      <c r="L10082">
        <v>5</v>
      </c>
      <c r="M10082" t="s">
        <v>5133</v>
      </c>
      <c r="N10082">
        <v>0.11363636363636399</v>
      </c>
      <c r="O10082">
        <v>6.35324015247776E-3</v>
      </c>
    </row>
    <row r="10083" spans="1:15">
      <c r="A10083" t="s">
        <v>11224</v>
      </c>
      <c r="B10083" t="s">
        <v>23511</v>
      </c>
      <c r="C10083" t="s">
        <v>11225</v>
      </c>
      <c r="D10083">
        <v>54</v>
      </c>
      <c r="E10083">
        <v>6152</v>
      </c>
      <c r="F10083">
        <v>63</v>
      </c>
      <c r="G10083">
        <v>7804</v>
      </c>
      <c r="H10083">
        <v>0.114395512874625</v>
      </c>
      <c r="I10083">
        <v>0.47842873658393897</v>
      </c>
      <c r="J10083">
        <v>0.41122542710949</v>
      </c>
      <c r="K10083" t="s">
        <v>30329</v>
      </c>
      <c r="L10083">
        <v>54</v>
      </c>
      <c r="M10083" t="s">
        <v>5133</v>
      </c>
      <c r="N10083">
        <v>0.85714285714285698</v>
      </c>
      <c r="O10083">
        <v>8.7776332899869997E-3</v>
      </c>
    </row>
    <row r="10084" spans="1:15">
      <c r="A10084" t="s">
        <v>11224</v>
      </c>
      <c r="B10084" t="s">
        <v>23513</v>
      </c>
      <c r="C10084" t="s">
        <v>11225</v>
      </c>
      <c r="D10084">
        <v>8</v>
      </c>
      <c r="E10084">
        <v>535</v>
      </c>
      <c r="F10084">
        <v>70</v>
      </c>
      <c r="G10084">
        <v>8124</v>
      </c>
      <c r="H10084">
        <v>8.7851448550997399E-2</v>
      </c>
      <c r="I10084">
        <v>0.55640239951011705</v>
      </c>
      <c r="J10084">
        <v>0.52881161470244997</v>
      </c>
      <c r="K10084" t="s">
        <v>30330</v>
      </c>
      <c r="L10084">
        <v>8</v>
      </c>
      <c r="M10084" t="s">
        <v>5133</v>
      </c>
      <c r="N10084">
        <v>0.114285714285714</v>
      </c>
      <c r="O10084">
        <v>1.4953271028037399E-2</v>
      </c>
    </row>
    <row r="10085" spans="1:15">
      <c r="A10085" t="s">
        <v>11224</v>
      </c>
      <c r="B10085" t="s">
        <v>23518</v>
      </c>
      <c r="C10085" t="s">
        <v>11225</v>
      </c>
      <c r="D10085">
        <v>1</v>
      </c>
      <c r="E10085">
        <v>787</v>
      </c>
      <c r="F10085">
        <v>53</v>
      </c>
      <c r="G10085">
        <v>7393</v>
      </c>
      <c r="H10085">
        <v>0.99749069021879799</v>
      </c>
      <c r="I10085">
        <v>1</v>
      </c>
      <c r="J10085">
        <v>0.966855260484069</v>
      </c>
      <c r="K10085" t="s">
        <v>23927</v>
      </c>
      <c r="L10085">
        <v>1</v>
      </c>
      <c r="M10085" t="s">
        <v>5133</v>
      </c>
      <c r="N10085">
        <v>1.88679245283019E-2</v>
      </c>
      <c r="O10085">
        <v>1.27064803049555E-3</v>
      </c>
    </row>
    <row r="10086" spans="1:15">
      <c r="A10086" t="s">
        <v>11226</v>
      </c>
      <c r="B10086" t="s">
        <v>23518</v>
      </c>
      <c r="C10086" t="s">
        <v>11227</v>
      </c>
      <c r="D10086">
        <v>1</v>
      </c>
      <c r="E10086">
        <v>787</v>
      </c>
      <c r="F10086">
        <v>39</v>
      </c>
      <c r="G10086">
        <v>7393</v>
      </c>
      <c r="H10086">
        <v>0.98774278847047803</v>
      </c>
      <c r="I10086">
        <v>1</v>
      </c>
      <c r="J10086">
        <v>0.966855260484069</v>
      </c>
      <c r="K10086" t="s">
        <v>23927</v>
      </c>
      <c r="L10086">
        <v>1</v>
      </c>
      <c r="M10086" t="s">
        <v>5133</v>
      </c>
      <c r="N10086">
        <v>2.5641025641025599E-2</v>
      </c>
      <c r="O10086">
        <v>1.27064803049555E-3</v>
      </c>
    </row>
    <row r="10087" spans="1:15">
      <c r="A10087" t="s">
        <v>11226</v>
      </c>
      <c r="B10087" t="s">
        <v>23513</v>
      </c>
      <c r="C10087" t="s">
        <v>11227</v>
      </c>
      <c r="D10087">
        <v>8</v>
      </c>
      <c r="E10087">
        <v>535</v>
      </c>
      <c r="F10087">
        <v>54</v>
      </c>
      <c r="G10087">
        <v>8124</v>
      </c>
      <c r="H10087">
        <v>2.3904222235164901E-2</v>
      </c>
      <c r="I10087">
        <v>0.31286866571479199</v>
      </c>
      <c r="J10087">
        <v>0.29735418907630301</v>
      </c>
      <c r="K10087" t="s">
        <v>30330</v>
      </c>
      <c r="L10087">
        <v>8</v>
      </c>
      <c r="M10087" t="s">
        <v>5133</v>
      </c>
      <c r="N10087">
        <v>0.148148148148148</v>
      </c>
      <c r="O10087">
        <v>1.4953271028037399E-2</v>
      </c>
    </row>
    <row r="10088" spans="1:15">
      <c r="A10088" t="s">
        <v>11226</v>
      </c>
      <c r="B10088" t="s">
        <v>23511</v>
      </c>
      <c r="C10088" t="s">
        <v>11227</v>
      </c>
      <c r="D10088">
        <v>41</v>
      </c>
      <c r="E10088">
        <v>6152</v>
      </c>
      <c r="F10088">
        <v>50</v>
      </c>
      <c r="G10088">
        <v>7804</v>
      </c>
      <c r="H10088">
        <v>0.36431025699436698</v>
      </c>
      <c r="I10088">
        <v>0.90829480295553899</v>
      </c>
      <c r="J10088">
        <v>0.78070962240619901</v>
      </c>
      <c r="K10088" t="s">
        <v>30331</v>
      </c>
      <c r="L10088">
        <v>41</v>
      </c>
      <c r="M10088" t="s">
        <v>5133</v>
      </c>
      <c r="N10088">
        <v>0.82</v>
      </c>
      <c r="O10088">
        <v>6.6644993498049402E-3</v>
      </c>
    </row>
    <row r="10089" spans="1:15">
      <c r="A10089" t="s">
        <v>11228</v>
      </c>
      <c r="B10089" t="s">
        <v>23518</v>
      </c>
      <c r="C10089" t="s">
        <v>11229</v>
      </c>
      <c r="D10089">
        <v>1</v>
      </c>
      <c r="E10089">
        <v>787</v>
      </c>
      <c r="F10089">
        <v>24</v>
      </c>
      <c r="G10089">
        <v>7393</v>
      </c>
      <c r="H10089">
        <v>0.93318210266502399</v>
      </c>
      <c r="I10089">
        <v>1</v>
      </c>
      <c r="J10089">
        <v>0.966855260484069</v>
      </c>
      <c r="K10089" t="s">
        <v>23927</v>
      </c>
      <c r="L10089">
        <v>1</v>
      </c>
      <c r="M10089" t="s">
        <v>5133</v>
      </c>
      <c r="N10089">
        <v>4.1666666666666699E-2</v>
      </c>
      <c r="O10089">
        <v>1.27064803049555E-3</v>
      </c>
    </row>
    <row r="10090" spans="1:15">
      <c r="A10090" t="s">
        <v>11228</v>
      </c>
      <c r="B10090" t="s">
        <v>23511</v>
      </c>
      <c r="C10090" t="s">
        <v>11229</v>
      </c>
      <c r="D10090">
        <v>24</v>
      </c>
      <c r="E10090">
        <v>6152</v>
      </c>
      <c r="F10090">
        <v>29</v>
      </c>
      <c r="G10090">
        <v>7804</v>
      </c>
      <c r="H10090">
        <v>0.40176100238644102</v>
      </c>
      <c r="I10090">
        <v>0.91525479399875698</v>
      </c>
      <c r="J10090">
        <v>0.78669196642228301</v>
      </c>
      <c r="K10090" t="s">
        <v>27935</v>
      </c>
      <c r="L10090">
        <v>24</v>
      </c>
      <c r="M10090" t="s">
        <v>5133</v>
      </c>
      <c r="N10090">
        <v>0.82758620689655205</v>
      </c>
      <c r="O10090">
        <v>3.90117035110533E-3</v>
      </c>
    </row>
    <row r="10091" spans="1:15">
      <c r="A10091" t="s">
        <v>11228</v>
      </c>
      <c r="B10091" t="s">
        <v>23513</v>
      </c>
      <c r="C10091" t="s">
        <v>11229</v>
      </c>
      <c r="D10091">
        <v>4</v>
      </c>
      <c r="E10091">
        <v>535</v>
      </c>
      <c r="F10091">
        <v>31</v>
      </c>
      <c r="G10091">
        <v>8124</v>
      </c>
      <c r="H10091">
        <v>0.14388893763074001</v>
      </c>
      <c r="I10091">
        <v>0.68244467562008204</v>
      </c>
      <c r="J10091">
        <v>0.64860372848407</v>
      </c>
      <c r="K10091" t="s">
        <v>27934</v>
      </c>
      <c r="L10091">
        <v>4</v>
      </c>
      <c r="M10091" t="s">
        <v>5133</v>
      </c>
      <c r="N10091">
        <v>0.12903225806451599</v>
      </c>
      <c r="O10091">
        <v>7.4766355140186902E-3</v>
      </c>
    </row>
    <row r="10092" spans="1:15">
      <c r="A10092" t="s">
        <v>11230</v>
      </c>
      <c r="B10092" t="s">
        <v>23511</v>
      </c>
      <c r="C10092" t="s">
        <v>11231</v>
      </c>
      <c r="D10092">
        <v>9</v>
      </c>
      <c r="E10092">
        <v>6152</v>
      </c>
      <c r="F10092">
        <v>11</v>
      </c>
      <c r="G10092">
        <v>7804</v>
      </c>
      <c r="H10092">
        <v>0.578610134932666</v>
      </c>
      <c r="I10092">
        <v>0.968912233598893</v>
      </c>
      <c r="J10092">
        <v>0.832812322140707</v>
      </c>
      <c r="K10092" t="s">
        <v>30332</v>
      </c>
      <c r="L10092">
        <v>9</v>
      </c>
      <c r="M10092" t="s">
        <v>5133</v>
      </c>
      <c r="N10092">
        <v>0.81818181818181801</v>
      </c>
      <c r="O10092">
        <v>1.4629388816645001E-3</v>
      </c>
    </row>
    <row r="10093" spans="1:15">
      <c r="A10093" t="s">
        <v>11230</v>
      </c>
      <c r="B10093" t="s">
        <v>23513</v>
      </c>
      <c r="C10093" t="s">
        <v>11231</v>
      </c>
      <c r="D10093">
        <v>1</v>
      </c>
      <c r="E10093">
        <v>535</v>
      </c>
      <c r="F10093">
        <v>10</v>
      </c>
      <c r="G10093">
        <v>8124</v>
      </c>
      <c r="H10093">
        <v>0.494202526653369</v>
      </c>
      <c r="I10093">
        <v>0.99999999999997702</v>
      </c>
      <c r="J10093">
        <v>0.95041217501583097</v>
      </c>
      <c r="K10093" t="s">
        <v>24034</v>
      </c>
      <c r="L10093">
        <v>1</v>
      </c>
      <c r="M10093" t="s">
        <v>5133</v>
      </c>
      <c r="N10093">
        <v>0.1</v>
      </c>
      <c r="O10093">
        <v>1.8691588785046699E-3</v>
      </c>
    </row>
    <row r="10094" spans="1:15">
      <c r="A10094" t="s">
        <v>11230</v>
      </c>
      <c r="B10094" t="s">
        <v>23518</v>
      </c>
      <c r="C10094" t="s">
        <v>11231</v>
      </c>
      <c r="D10094">
        <v>1</v>
      </c>
      <c r="E10094">
        <v>787</v>
      </c>
      <c r="F10094">
        <v>10</v>
      </c>
      <c r="G10094">
        <v>7393</v>
      </c>
      <c r="H10094">
        <v>0.67576236969544701</v>
      </c>
      <c r="I10094">
        <v>1</v>
      </c>
      <c r="J10094">
        <v>0.966855260484069</v>
      </c>
      <c r="K10094" t="s">
        <v>30333</v>
      </c>
      <c r="L10094">
        <v>1</v>
      </c>
      <c r="M10094" t="s">
        <v>5133</v>
      </c>
      <c r="N10094">
        <v>0.1</v>
      </c>
      <c r="O10094">
        <v>1.27064803049555E-3</v>
      </c>
    </row>
    <row r="10095" spans="1:15">
      <c r="A10095" t="s">
        <v>11232</v>
      </c>
      <c r="B10095" t="s">
        <v>23513</v>
      </c>
      <c r="C10095" t="s">
        <v>11233</v>
      </c>
      <c r="D10095">
        <v>1</v>
      </c>
      <c r="E10095">
        <v>535</v>
      </c>
      <c r="F10095">
        <v>4</v>
      </c>
      <c r="G10095">
        <v>8124</v>
      </c>
      <c r="H10095">
        <v>0.23855956797771199</v>
      </c>
      <c r="I10095">
        <v>0.85273230586348503</v>
      </c>
      <c r="J10095">
        <v>0.81044716552199803</v>
      </c>
      <c r="K10095" t="s">
        <v>24034</v>
      </c>
      <c r="L10095">
        <v>1</v>
      </c>
      <c r="M10095" t="s">
        <v>5133</v>
      </c>
      <c r="N10095">
        <v>0.25</v>
      </c>
      <c r="O10095">
        <v>1.8691588785046699E-3</v>
      </c>
    </row>
    <row r="10096" spans="1:15">
      <c r="A10096" t="s">
        <v>11232</v>
      </c>
      <c r="B10096" t="s">
        <v>23518</v>
      </c>
      <c r="C10096" t="s">
        <v>11233</v>
      </c>
      <c r="D10096">
        <v>4</v>
      </c>
      <c r="E10096">
        <v>787</v>
      </c>
      <c r="F10096">
        <v>7</v>
      </c>
      <c r="G10096">
        <v>7393</v>
      </c>
      <c r="H10096">
        <v>3.4257860725172302E-3</v>
      </c>
      <c r="I10096">
        <v>0.13932473770956399</v>
      </c>
      <c r="J10096">
        <v>0.13470685557005599</v>
      </c>
      <c r="K10096" t="s">
        <v>25707</v>
      </c>
      <c r="L10096">
        <v>4</v>
      </c>
      <c r="M10096" t="s">
        <v>5133</v>
      </c>
      <c r="N10096">
        <v>0.57142857142857095</v>
      </c>
      <c r="O10096">
        <v>5.0825921219822103E-3</v>
      </c>
    </row>
    <row r="10097" spans="1:15">
      <c r="A10097" t="s">
        <v>11232</v>
      </c>
      <c r="B10097" t="s">
        <v>23511</v>
      </c>
      <c r="C10097" t="s">
        <v>11233</v>
      </c>
      <c r="D10097">
        <v>3</v>
      </c>
      <c r="E10097">
        <v>6152</v>
      </c>
      <c r="F10097">
        <v>8</v>
      </c>
      <c r="G10097">
        <v>7804</v>
      </c>
      <c r="H10097">
        <v>0.99832011474208904</v>
      </c>
      <c r="I10097">
        <v>1</v>
      </c>
      <c r="J10097">
        <v>0.85953329234717102</v>
      </c>
      <c r="K10097" t="s">
        <v>30334</v>
      </c>
      <c r="L10097">
        <v>3</v>
      </c>
      <c r="M10097" t="s">
        <v>5133</v>
      </c>
      <c r="N10097">
        <v>0.375</v>
      </c>
      <c r="O10097">
        <v>4.8764629388816603E-4</v>
      </c>
    </row>
    <row r="10098" spans="1:15">
      <c r="A10098" t="s">
        <v>11234</v>
      </c>
      <c r="B10098" t="s">
        <v>23511</v>
      </c>
      <c r="C10098" t="s">
        <v>11235</v>
      </c>
      <c r="D10098">
        <v>59</v>
      </c>
      <c r="E10098">
        <v>6152</v>
      </c>
      <c r="F10098">
        <v>66</v>
      </c>
      <c r="G10098">
        <v>7804</v>
      </c>
      <c r="H10098">
        <v>1.93518351205577E-2</v>
      </c>
      <c r="I10098">
        <v>0.13845844241416499</v>
      </c>
      <c r="J10098">
        <v>0.119009640861508</v>
      </c>
      <c r="K10098" t="s">
        <v>30335</v>
      </c>
      <c r="L10098">
        <v>59</v>
      </c>
      <c r="M10098" t="s">
        <v>5133</v>
      </c>
      <c r="N10098">
        <v>0.89393939393939403</v>
      </c>
      <c r="O10098">
        <v>9.5903771131339403E-3</v>
      </c>
    </row>
    <row r="10099" spans="1:15">
      <c r="A10099" t="s">
        <v>11234</v>
      </c>
      <c r="B10099" t="s">
        <v>23518</v>
      </c>
      <c r="C10099" t="s">
        <v>11235</v>
      </c>
      <c r="D10099">
        <v>1</v>
      </c>
      <c r="E10099">
        <v>787</v>
      </c>
      <c r="F10099">
        <v>54</v>
      </c>
      <c r="G10099">
        <v>7393</v>
      </c>
      <c r="H10099">
        <v>0.99775974019125102</v>
      </c>
      <c r="I10099">
        <v>1</v>
      </c>
      <c r="J10099">
        <v>0.966855260484069</v>
      </c>
      <c r="K10099" t="s">
        <v>23927</v>
      </c>
      <c r="L10099">
        <v>1</v>
      </c>
      <c r="M10099" t="s">
        <v>5133</v>
      </c>
      <c r="N10099">
        <v>1.85185185185185E-2</v>
      </c>
      <c r="O10099">
        <v>1.27064803049555E-3</v>
      </c>
    </row>
    <row r="10100" spans="1:15">
      <c r="A10100" t="s">
        <v>11234</v>
      </c>
      <c r="B10100" t="s">
        <v>23513</v>
      </c>
      <c r="C10100" t="s">
        <v>11235</v>
      </c>
      <c r="D10100">
        <v>5</v>
      </c>
      <c r="E10100">
        <v>535</v>
      </c>
      <c r="F10100">
        <v>68</v>
      </c>
      <c r="G10100">
        <v>8124</v>
      </c>
      <c r="H10100">
        <v>0.46715559061020301</v>
      </c>
      <c r="I10100">
        <v>0.99999999999997702</v>
      </c>
      <c r="J10100">
        <v>0.95041217501583097</v>
      </c>
      <c r="K10100" t="s">
        <v>30099</v>
      </c>
      <c r="L10100">
        <v>5</v>
      </c>
      <c r="M10100" t="s">
        <v>5133</v>
      </c>
      <c r="N10100">
        <v>7.3529411764705899E-2</v>
      </c>
      <c r="O10100">
        <v>9.3457943925233603E-3</v>
      </c>
    </row>
    <row r="10101" spans="1:15">
      <c r="A10101" t="s">
        <v>11236</v>
      </c>
      <c r="B10101" t="s">
        <v>23511</v>
      </c>
      <c r="C10101" t="s">
        <v>11237</v>
      </c>
      <c r="D10101">
        <v>16</v>
      </c>
      <c r="E10101">
        <v>6152</v>
      </c>
      <c r="F10101">
        <v>17</v>
      </c>
      <c r="G10101">
        <v>7804</v>
      </c>
      <c r="H10101">
        <v>9.7329202937363093E-2</v>
      </c>
      <c r="I10101">
        <v>0.42156005407758002</v>
      </c>
      <c r="J10101">
        <v>0.362344901203354</v>
      </c>
      <c r="K10101" t="s">
        <v>30336</v>
      </c>
      <c r="L10101">
        <v>16</v>
      </c>
      <c r="M10101" t="s">
        <v>5133</v>
      </c>
      <c r="N10101">
        <v>0.94117647058823495</v>
      </c>
      <c r="O10101">
        <v>2.6007802340702198E-3</v>
      </c>
    </row>
    <row r="10102" spans="1:15">
      <c r="A10102" t="s">
        <v>11238</v>
      </c>
      <c r="B10102" t="s">
        <v>23511</v>
      </c>
      <c r="C10102" t="s">
        <v>11239</v>
      </c>
      <c r="D10102">
        <v>1</v>
      </c>
      <c r="E10102">
        <v>6152</v>
      </c>
      <c r="F10102">
        <v>1</v>
      </c>
      <c r="G10102">
        <v>7804</v>
      </c>
      <c r="H10102">
        <v>0.788313685289595</v>
      </c>
      <c r="I10102">
        <v>0.968912233598893</v>
      </c>
      <c r="J10102">
        <v>0.832812322140707</v>
      </c>
      <c r="K10102" t="s">
        <v>30337</v>
      </c>
      <c r="L10102">
        <v>1</v>
      </c>
      <c r="M10102" t="s">
        <v>5133</v>
      </c>
      <c r="N10102">
        <v>1</v>
      </c>
      <c r="O10102">
        <v>1.6254876462938901E-4</v>
      </c>
    </row>
    <row r="10103" spans="1:15">
      <c r="A10103" t="s">
        <v>11240</v>
      </c>
      <c r="B10103" t="s">
        <v>23513</v>
      </c>
      <c r="C10103" t="s">
        <v>11241</v>
      </c>
      <c r="D10103">
        <v>4</v>
      </c>
      <c r="E10103">
        <v>535</v>
      </c>
      <c r="F10103">
        <v>31</v>
      </c>
      <c r="G10103">
        <v>8124</v>
      </c>
      <c r="H10103">
        <v>0.14388893763074001</v>
      </c>
      <c r="I10103">
        <v>0.68244467562008204</v>
      </c>
      <c r="J10103">
        <v>0.64860372848407</v>
      </c>
      <c r="K10103" t="s">
        <v>27934</v>
      </c>
      <c r="L10103">
        <v>4</v>
      </c>
      <c r="M10103" t="s">
        <v>5133</v>
      </c>
      <c r="N10103">
        <v>0.12903225806451599</v>
      </c>
      <c r="O10103">
        <v>7.4766355140186902E-3</v>
      </c>
    </row>
    <row r="10104" spans="1:15">
      <c r="A10104" t="s">
        <v>11240</v>
      </c>
      <c r="B10104" t="s">
        <v>23511</v>
      </c>
      <c r="C10104" t="s">
        <v>11241</v>
      </c>
      <c r="D10104">
        <v>24</v>
      </c>
      <c r="E10104">
        <v>6152</v>
      </c>
      <c r="F10104">
        <v>29</v>
      </c>
      <c r="G10104">
        <v>7804</v>
      </c>
      <c r="H10104">
        <v>0.40176100238644102</v>
      </c>
      <c r="I10104">
        <v>0.91525479399875698</v>
      </c>
      <c r="J10104">
        <v>0.78669196642228301</v>
      </c>
      <c r="K10104" t="s">
        <v>27935</v>
      </c>
      <c r="L10104">
        <v>24</v>
      </c>
      <c r="M10104" t="s">
        <v>5133</v>
      </c>
      <c r="N10104">
        <v>0.82758620689655205</v>
      </c>
      <c r="O10104">
        <v>3.90117035110533E-3</v>
      </c>
    </row>
    <row r="10105" spans="1:15">
      <c r="A10105" t="s">
        <v>11240</v>
      </c>
      <c r="B10105" t="s">
        <v>23518</v>
      </c>
      <c r="C10105" t="s">
        <v>11241</v>
      </c>
      <c r="D10105">
        <v>1</v>
      </c>
      <c r="E10105">
        <v>787</v>
      </c>
      <c r="F10105">
        <v>24</v>
      </c>
      <c r="G10105">
        <v>7393</v>
      </c>
      <c r="H10105">
        <v>0.93318210266502399</v>
      </c>
      <c r="I10105">
        <v>1</v>
      </c>
      <c r="J10105">
        <v>0.966855260484069</v>
      </c>
      <c r="K10105" t="s">
        <v>23927</v>
      </c>
      <c r="L10105">
        <v>1</v>
      </c>
      <c r="M10105" t="s">
        <v>5133</v>
      </c>
      <c r="N10105">
        <v>4.1666666666666699E-2</v>
      </c>
      <c r="O10105">
        <v>1.27064803049555E-3</v>
      </c>
    </row>
    <row r="10106" spans="1:15">
      <c r="A10106" t="s">
        <v>11242</v>
      </c>
      <c r="B10106" t="s">
        <v>23511</v>
      </c>
      <c r="C10106" t="s">
        <v>11243</v>
      </c>
      <c r="D10106">
        <v>20</v>
      </c>
      <c r="E10106">
        <v>6152</v>
      </c>
      <c r="F10106">
        <v>22</v>
      </c>
      <c r="G10106">
        <v>7804</v>
      </c>
      <c r="H10106">
        <v>0.12543529925701299</v>
      </c>
      <c r="I10106">
        <v>0.50199614682328897</v>
      </c>
      <c r="J10106">
        <v>0.43148240082461498</v>
      </c>
      <c r="K10106" t="s">
        <v>30338</v>
      </c>
      <c r="L10106">
        <v>20</v>
      </c>
      <c r="M10106" t="s">
        <v>5133</v>
      </c>
      <c r="N10106">
        <v>0.90909090909090895</v>
      </c>
      <c r="O10106">
        <v>3.2509752925877801E-3</v>
      </c>
    </row>
    <row r="10107" spans="1:15">
      <c r="A10107" t="s">
        <v>11244</v>
      </c>
      <c r="B10107" t="s">
        <v>23511</v>
      </c>
      <c r="C10107" t="s">
        <v>11245</v>
      </c>
      <c r="D10107">
        <v>19</v>
      </c>
      <c r="E10107">
        <v>6152</v>
      </c>
      <c r="F10107">
        <v>21</v>
      </c>
      <c r="G10107">
        <v>7804</v>
      </c>
      <c r="H10107">
        <v>0.14714101732597901</v>
      </c>
      <c r="I10107">
        <v>0.54611425167193095</v>
      </c>
      <c r="J10107">
        <v>0.46940338073728599</v>
      </c>
      <c r="K10107" t="s">
        <v>30339</v>
      </c>
      <c r="L10107">
        <v>19</v>
      </c>
      <c r="M10107" t="s">
        <v>5133</v>
      </c>
      <c r="N10107">
        <v>0.90476190476190499</v>
      </c>
      <c r="O10107">
        <v>3.0884265279583901E-3</v>
      </c>
    </row>
    <row r="10108" spans="1:15">
      <c r="A10108" t="s">
        <v>11246</v>
      </c>
      <c r="B10108" t="s">
        <v>23511</v>
      </c>
      <c r="C10108" t="s">
        <v>11247</v>
      </c>
      <c r="D10108">
        <v>24</v>
      </c>
      <c r="E10108">
        <v>6152</v>
      </c>
      <c r="F10108">
        <v>29</v>
      </c>
      <c r="G10108">
        <v>7804</v>
      </c>
      <c r="H10108">
        <v>0.40176100238644102</v>
      </c>
      <c r="I10108">
        <v>0.91525479399875698</v>
      </c>
      <c r="J10108">
        <v>0.78669196642228301</v>
      </c>
      <c r="K10108" t="s">
        <v>27935</v>
      </c>
      <c r="L10108">
        <v>24</v>
      </c>
      <c r="M10108" t="s">
        <v>5133</v>
      </c>
      <c r="N10108">
        <v>0.82758620689655205</v>
      </c>
      <c r="O10108">
        <v>3.90117035110533E-3</v>
      </c>
    </row>
    <row r="10109" spans="1:15">
      <c r="A10109" t="s">
        <v>11246</v>
      </c>
      <c r="B10109" t="s">
        <v>23513</v>
      </c>
      <c r="C10109" t="s">
        <v>11247</v>
      </c>
      <c r="D10109">
        <v>4</v>
      </c>
      <c r="E10109">
        <v>535</v>
      </c>
      <c r="F10109">
        <v>31</v>
      </c>
      <c r="G10109">
        <v>8124</v>
      </c>
      <c r="H10109">
        <v>0.14388893763074001</v>
      </c>
      <c r="I10109">
        <v>0.68244467562008204</v>
      </c>
      <c r="J10109">
        <v>0.64860372848407</v>
      </c>
      <c r="K10109" t="s">
        <v>27934</v>
      </c>
      <c r="L10109">
        <v>4</v>
      </c>
      <c r="M10109" t="s">
        <v>5133</v>
      </c>
      <c r="N10109">
        <v>0.12903225806451599</v>
      </c>
      <c r="O10109">
        <v>7.4766355140186902E-3</v>
      </c>
    </row>
    <row r="10110" spans="1:15">
      <c r="A10110" t="s">
        <v>11246</v>
      </c>
      <c r="B10110" t="s">
        <v>23518</v>
      </c>
      <c r="C10110" t="s">
        <v>11247</v>
      </c>
      <c r="D10110">
        <v>1</v>
      </c>
      <c r="E10110">
        <v>787</v>
      </c>
      <c r="F10110">
        <v>24</v>
      </c>
      <c r="G10110">
        <v>7393</v>
      </c>
      <c r="H10110">
        <v>0.93318210266502399</v>
      </c>
      <c r="I10110">
        <v>1</v>
      </c>
      <c r="J10110">
        <v>0.966855260484069</v>
      </c>
      <c r="K10110" t="s">
        <v>23927</v>
      </c>
      <c r="L10110">
        <v>1</v>
      </c>
      <c r="M10110" t="s">
        <v>5133</v>
      </c>
      <c r="N10110">
        <v>4.1666666666666699E-2</v>
      </c>
      <c r="O10110">
        <v>1.27064803049555E-3</v>
      </c>
    </row>
    <row r="10111" spans="1:15">
      <c r="A10111" t="s">
        <v>11248</v>
      </c>
      <c r="B10111" t="s">
        <v>23518</v>
      </c>
      <c r="C10111" t="s">
        <v>11249</v>
      </c>
      <c r="D10111">
        <v>1</v>
      </c>
      <c r="E10111">
        <v>787</v>
      </c>
      <c r="F10111">
        <v>33</v>
      </c>
      <c r="G10111">
        <v>7393</v>
      </c>
      <c r="H10111">
        <v>0.975835222221483</v>
      </c>
      <c r="I10111">
        <v>1</v>
      </c>
      <c r="J10111">
        <v>0.966855260484069</v>
      </c>
      <c r="K10111" t="s">
        <v>24091</v>
      </c>
      <c r="L10111">
        <v>1</v>
      </c>
      <c r="M10111" t="s">
        <v>5133</v>
      </c>
      <c r="N10111">
        <v>3.03030303030303E-2</v>
      </c>
      <c r="O10111">
        <v>1.27064803049555E-3</v>
      </c>
    </row>
    <row r="10112" spans="1:15">
      <c r="A10112" t="s">
        <v>11248</v>
      </c>
      <c r="B10112" t="s">
        <v>23511</v>
      </c>
      <c r="C10112" t="s">
        <v>11249</v>
      </c>
      <c r="D10112">
        <v>35</v>
      </c>
      <c r="E10112">
        <v>6152</v>
      </c>
      <c r="F10112">
        <v>46</v>
      </c>
      <c r="G10112">
        <v>7804</v>
      </c>
      <c r="H10112">
        <v>0.74476502814968504</v>
      </c>
      <c r="I10112">
        <v>0.968912233598893</v>
      </c>
      <c r="J10112">
        <v>0.832812322140707</v>
      </c>
      <c r="K10112" t="s">
        <v>30340</v>
      </c>
      <c r="L10112">
        <v>35</v>
      </c>
      <c r="M10112" t="s">
        <v>5133</v>
      </c>
      <c r="N10112">
        <v>0.76086956521739102</v>
      </c>
      <c r="O10112">
        <v>5.68920676202861E-3</v>
      </c>
    </row>
    <row r="10113" spans="1:15">
      <c r="A10113" t="s">
        <v>11248</v>
      </c>
      <c r="B10113" t="s">
        <v>23513</v>
      </c>
      <c r="C10113" t="s">
        <v>11249</v>
      </c>
      <c r="D10113">
        <v>5</v>
      </c>
      <c r="E10113">
        <v>535</v>
      </c>
      <c r="F10113">
        <v>55</v>
      </c>
      <c r="G10113">
        <v>8124</v>
      </c>
      <c r="H10113">
        <v>0.29487945191430398</v>
      </c>
      <c r="I10113">
        <v>0.93989994273760602</v>
      </c>
      <c r="J10113">
        <v>0.89329234887452402</v>
      </c>
      <c r="K10113" t="s">
        <v>30341</v>
      </c>
      <c r="L10113">
        <v>5</v>
      </c>
      <c r="M10113" t="s">
        <v>5133</v>
      </c>
      <c r="N10113">
        <v>9.0909090909090898E-2</v>
      </c>
      <c r="O10113">
        <v>9.3457943925233603E-3</v>
      </c>
    </row>
    <row r="10114" spans="1:15">
      <c r="A10114" t="s">
        <v>11250</v>
      </c>
      <c r="B10114" t="s">
        <v>23511</v>
      </c>
      <c r="C10114" t="s">
        <v>11251</v>
      </c>
      <c r="D10114">
        <v>2</v>
      </c>
      <c r="E10114">
        <v>6152</v>
      </c>
      <c r="F10114">
        <v>2</v>
      </c>
      <c r="G10114">
        <v>7804</v>
      </c>
      <c r="H10114">
        <v>0.62141708038142995</v>
      </c>
      <c r="I10114">
        <v>0.968912233598893</v>
      </c>
      <c r="J10114">
        <v>0.832812322140707</v>
      </c>
      <c r="K10114" t="s">
        <v>24791</v>
      </c>
      <c r="L10114">
        <v>2</v>
      </c>
      <c r="M10114" t="s">
        <v>5133</v>
      </c>
      <c r="N10114">
        <v>1</v>
      </c>
      <c r="O10114">
        <v>3.2509752925877802E-4</v>
      </c>
    </row>
    <row r="10115" spans="1:15">
      <c r="A10115" t="s">
        <v>11252</v>
      </c>
      <c r="B10115" t="s">
        <v>23518</v>
      </c>
      <c r="C10115" t="s">
        <v>11253</v>
      </c>
      <c r="D10115">
        <v>6</v>
      </c>
      <c r="E10115">
        <v>787</v>
      </c>
      <c r="F10115">
        <v>62</v>
      </c>
      <c r="G10115">
        <v>7393</v>
      </c>
      <c r="H10115">
        <v>0.65912839202387097</v>
      </c>
      <c r="I10115">
        <v>1</v>
      </c>
      <c r="J10115">
        <v>0.966855260484069</v>
      </c>
      <c r="K10115" t="s">
        <v>30342</v>
      </c>
      <c r="L10115">
        <v>6</v>
      </c>
      <c r="M10115" t="s">
        <v>5133</v>
      </c>
      <c r="N10115">
        <v>9.6774193548387094E-2</v>
      </c>
      <c r="O10115">
        <v>7.6238881829733202E-3</v>
      </c>
    </row>
    <row r="10116" spans="1:15">
      <c r="A10116" t="s">
        <v>11252</v>
      </c>
      <c r="B10116" t="s">
        <v>23511</v>
      </c>
      <c r="C10116" t="s">
        <v>11253</v>
      </c>
      <c r="D10116">
        <v>57</v>
      </c>
      <c r="E10116">
        <v>6152</v>
      </c>
      <c r="F10116">
        <v>73</v>
      </c>
      <c r="G10116">
        <v>7804</v>
      </c>
      <c r="H10116">
        <v>0.62771162549146298</v>
      </c>
      <c r="I10116">
        <v>0.968912233598893</v>
      </c>
      <c r="J10116">
        <v>0.832812322140707</v>
      </c>
      <c r="K10116" t="s">
        <v>30343</v>
      </c>
      <c r="L10116">
        <v>57</v>
      </c>
      <c r="M10116" t="s">
        <v>5133</v>
      </c>
      <c r="N10116">
        <v>0.78082191780821897</v>
      </c>
      <c r="O10116">
        <v>9.2652795838751596E-3</v>
      </c>
    </row>
    <row r="10117" spans="1:15">
      <c r="A10117" t="s">
        <v>11252</v>
      </c>
      <c r="B10117" t="s">
        <v>23513</v>
      </c>
      <c r="C10117" t="s">
        <v>11253</v>
      </c>
      <c r="D10117">
        <v>5</v>
      </c>
      <c r="E10117">
        <v>535</v>
      </c>
      <c r="F10117">
        <v>72</v>
      </c>
      <c r="G10117">
        <v>8124</v>
      </c>
      <c r="H10117">
        <v>0.51826318275958005</v>
      </c>
      <c r="I10117">
        <v>0.99999999999997702</v>
      </c>
      <c r="J10117">
        <v>0.95041217501583097</v>
      </c>
      <c r="K10117" t="s">
        <v>30344</v>
      </c>
      <c r="L10117">
        <v>5</v>
      </c>
      <c r="M10117" t="s">
        <v>5133</v>
      </c>
      <c r="N10117">
        <v>6.9444444444444406E-2</v>
      </c>
      <c r="O10117">
        <v>9.3457943925233603E-3</v>
      </c>
    </row>
    <row r="10118" spans="1:15">
      <c r="A10118" t="s">
        <v>11254</v>
      </c>
      <c r="B10118" t="s">
        <v>23513</v>
      </c>
      <c r="C10118" t="s">
        <v>11255</v>
      </c>
      <c r="D10118">
        <v>2</v>
      </c>
      <c r="E10118">
        <v>535</v>
      </c>
      <c r="F10118">
        <v>31</v>
      </c>
      <c r="G10118">
        <v>8124</v>
      </c>
      <c r="H10118">
        <v>0.61501687753867296</v>
      </c>
      <c r="I10118">
        <v>0.99999999999997702</v>
      </c>
      <c r="J10118">
        <v>0.95041217501583097</v>
      </c>
      <c r="K10118" t="s">
        <v>29338</v>
      </c>
      <c r="L10118">
        <v>2</v>
      </c>
      <c r="M10118" t="s">
        <v>5133</v>
      </c>
      <c r="N10118">
        <v>6.4516129032258104E-2</v>
      </c>
      <c r="O10118">
        <v>3.7383177570093499E-3</v>
      </c>
    </row>
    <row r="10119" spans="1:15">
      <c r="A10119" t="s">
        <v>11254</v>
      </c>
      <c r="B10119" t="s">
        <v>23518</v>
      </c>
      <c r="C10119" t="s">
        <v>11255</v>
      </c>
      <c r="D10119">
        <v>1</v>
      </c>
      <c r="E10119">
        <v>787</v>
      </c>
      <c r="F10119">
        <v>23</v>
      </c>
      <c r="G10119">
        <v>7393</v>
      </c>
      <c r="H10119">
        <v>0.92519399918596801</v>
      </c>
      <c r="I10119">
        <v>1</v>
      </c>
      <c r="J10119">
        <v>0.966855260484069</v>
      </c>
      <c r="K10119" t="s">
        <v>26702</v>
      </c>
      <c r="L10119">
        <v>1</v>
      </c>
      <c r="M10119" t="s">
        <v>5133</v>
      </c>
      <c r="N10119">
        <v>4.3478260869565202E-2</v>
      </c>
      <c r="O10119">
        <v>1.27064803049555E-3</v>
      </c>
    </row>
    <row r="10120" spans="1:15">
      <c r="A10120" t="s">
        <v>11254</v>
      </c>
      <c r="B10120" t="s">
        <v>23511</v>
      </c>
      <c r="C10120" t="s">
        <v>11255</v>
      </c>
      <c r="D10120">
        <v>24</v>
      </c>
      <c r="E10120">
        <v>6152</v>
      </c>
      <c r="F10120">
        <v>31</v>
      </c>
      <c r="G10120">
        <v>7804</v>
      </c>
      <c r="H10120">
        <v>0.672701831177686</v>
      </c>
      <c r="I10120">
        <v>0.968912233598893</v>
      </c>
      <c r="J10120">
        <v>0.832812322140707</v>
      </c>
      <c r="K10120" t="s">
        <v>30345</v>
      </c>
      <c r="L10120">
        <v>24</v>
      </c>
      <c r="M10120" t="s">
        <v>5133</v>
      </c>
      <c r="N10120">
        <v>0.77419354838709697</v>
      </c>
      <c r="O10120">
        <v>3.90117035110533E-3</v>
      </c>
    </row>
    <row r="10121" spans="1:15">
      <c r="A10121" t="s">
        <v>11256</v>
      </c>
      <c r="B10121" t="s">
        <v>23513</v>
      </c>
      <c r="C10121" t="s">
        <v>11257</v>
      </c>
      <c r="D10121">
        <v>4</v>
      </c>
      <c r="E10121">
        <v>535</v>
      </c>
      <c r="F10121">
        <v>18</v>
      </c>
      <c r="G10121">
        <v>8124</v>
      </c>
      <c r="H10121">
        <v>2.7153924221407999E-2</v>
      </c>
      <c r="I10121">
        <v>0.34461402299340399</v>
      </c>
      <c r="J10121">
        <v>0.327525363134124</v>
      </c>
      <c r="K10121" t="s">
        <v>29011</v>
      </c>
      <c r="L10121">
        <v>4</v>
      </c>
      <c r="M10121" t="s">
        <v>5133</v>
      </c>
      <c r="N10121">
        <v>0.22222222222222199</v>
      </c>
      <c r="O10121">
        <v>7.4766355140186902E-3</v>
      </c>
    </row>
    <row r="10122" spans="1:15">
      <c r="A10122" t="s">
        <v>11256</v>
      </c>
      <c r="B10122" t="s">
        <v>23511</v>
      </c>
      <c r="C10122" t="s">
        <v>11257</v>
      </c>
      <c r="D10122">
        <v>12</v>
      </c>
      <c r="E10122">
        <v>6152</v>
      </c>
      <c r="F10122">
        <v>18</v>
      </c>
      <c r="G10122">
        <v>7804</v>
      </c>
      <c r="H10122">
        <v>0.93325437864745397</v>
      </c>
      <c r="I10122">
        <v>1</v>
      </c>
      <c r="J10122">
        <v>0.85953329234717102</v>
      </c>
      <c r="K10122" t="s">
        <v>30346</v>
      </c>
      <c r="L10122">
        <v>12</v>
      </c>
      <c r="M10122" t="s">
        <v>5133</v>
      </c>
      <c r="N10122">
        <v>0.66666666666666696</v>
      </c>
      <c r="O10122">
        <v>1.95058517555267E-3</v>
      </c>
    </row>
    <row r="10123" spans="1:15">
      <c r="A10123" t="s">
        <v>11256</v>
      </c>
      <c r="B10123" t="s">
        <v>23518</v>
      </c>
      <c r="C10123" t="s">
        <v>11257</v>
      </c>
      <c r="D10123">
        <v>1</v>
      </c>
      <c r="E10123">
        <v>787</v>
      </c>
      <c r="F10123">
        <v>16</v>
      </c>
      <c r="G10123">
        <v>7393</v>
      </c>
      <c r="H10123">
        <v>0.83516677538628503</v>
      </c>
      <c r="I10123">
        <v>1</v>
      </c>
      <c r="J10123">
        <v>0.966855260484069</v>
      </c>
      <c r="K10123" t="s">
        <v>25031</v>
      </c>
      <c r="L10123">
        <v>1</v>
      </c>
      <c r="M10123" t="s">
        <v>5133</v>
      </c>
      <c r="N10123">
        <v>6.25E-2</v>
      </c>
      <c r="O10123">
        <v>1.27064803049555E-3</v>
      </c>
    </row>
    <row r="10124" spans="1:15">
      <c r="A10124" t="s">
        <v>11258</v>
      </c>
      <c r="B10124" t="s">
        <v>23513</v>
      </c>
      <c r="C10124" t="s">
        <v>11259</v>
      </c>
      <c r="D10124">
        <v>10</v>
      </c>
      <c r="E10124">
        <v>535</v>
      </c>
      <c r="F10124">
        <v>65</v>
      </c>
      <c r="G10124">
        <v>8124</v>
      </c>
      <c r="H10124">
        <v>9.4786275995174894E-3</v>
      </c>
      <c r="I10124">
        <v>0.15931940320993099</v>
      </c>
      <c r="J10124">
        <v>0.15141910052697799</v>
      </c>
      <c r="K10124" t="s">
        <v>30347</v>
      </c>
      <c r="L10124">
        <v>10</v>
      </c>
      <c r="M10124" t="s">
        <v>1463</v>
      </c>
      <c r="N10124">
        <v>0.15384615384615399</v>
      </c>
      <c r="O10124">
        <v>1.86915887850467E-2</v>
      </c>
    </row>
    <row r="10125" spans="1:15">
      <c r="A10125" t="s">
        <v>11258</v>
      </c>
      <c r="B10125" t="s">
        <v>23518</v>
      </c>
      <c r="C10125" t="s">
        <v>11259</v>
      </c>
      <c r="D10125">
        <v>3</v>
      </c>
      <c r="E10125">
        <v>787</v>
      </c>
      <c r="F10125">
        <v>53</v>
      </c>
      <c r="G10125">
        <v>7393</v>
      </c>
      <c r="H10125">
        <v>0.93173327653444604</v>
      </c>
      <c r="I10125">
        <v>1</v>
      </c>
      <c r="J10125">
        <v>0.966855260484069</v>
      </c>
      <c r="K10125" t="s">
        <v>30348</v>
      </c>
      <c r="L10125">
        <v>3</v>
      </c>
      <c r="M10125" t="s">
        <v>1463</v>
      </c>
      <c r="N10125">
        <v>5.6603773584905703E-2</v>
      </c>
      <c r="O10125">
        <v>3.8119440914866601E-3</v>
      </c>
    </row>
    <row r="10126" spans="1:15">
      <c r="A10126" t="s">
        <v>11258</v>
      </c>
      <c r="B10126" t="s">
        <v>23511</v>
      </c>
      <c r="C10126" t="s">
        <v>11259</v>
      </c>
      <c r="D10126">
        <v>55</v>
      </c>
      <c r="E10126">
        <v>6152</v>
      </c>
      <c r="F10126">
        <v>67</v>
      </c>
      <c r="G10126">
        <v>7804</v>
      </c>
      <c r="H10126">
        <v>0.314407857584376</v>
      </c>
      <c r="I10126">
        <v>0.82763244864122398</v>
      </c>
      <c r="J10126">
        <v>0.71137764343394205</v>
      </c>
      <c r="K10126" t="s">
        <v>30349</v>
      </c>
      <c r="L10126">
        <v>55</v>
      </c>
      <c r="M10126" t="s">
        <v>1463</v>
      </c>
      <c r="N10126">
        <v>0.82089552238805996</v>
      </c>
      <c r="O10126">
        <v>8.9401820546163892E-3</v>
      </c>
    </row>
    <row r="10127" spans="1:15">
      <c r="A10127" t="s">
        <v>11260</v>
      </c>
      <c r="B10127" t="s">
        <v>23511</v>
      </c>
      <c r="C10127" t="s">
        <v>11261</v>
      </c>
      <c r="D10127">
        <v>4</v>
      </c>
      <c r="E10127">
        <v>6152</v>
      </c>
      <c r="F10127">
        <v>4</v>
      </c>
      <c r="G10127">
        <v>7804</v>
      </c>
      <c r="H10127">
        <v>0.38610601832086699</v>
      </c>
      <c r="I10127">
        <v>0.90829480295553899</v>
      </c>
      <c r="J10127">
        <v>0.78070962240619901</v>
      </c>
      <c r="K10127" t="s">
        <v>30350</v>
      </c>
      <c r="L10127">
        <v>4</v>
      </c>
      <c r="M10127" t="s">
        <v>5133</v>
      </c>
      <c r="N10127">
        <v>1</v>
      </c>
      <c r="O10127">
        <v>6.5019505851755496E-4</v>
      </c>
    </row>
    <row r="10128" spans="1:15">
      <c r="A10128" t="s">
        <v>11262</v>
      </c>
      <c r="B10128" t="s">
        <v>23511</v>
      </c>
      <c r="C10128" t="s">
        <v>11263</v>
      </c>
      <c r="D10128">
        <v>14</v>
      </c>
      <c r="E10128">
        <v>6152</v>
      </c>
      <c r="F10128">
        <v>15</v>
      </c>
      <c r="G10128">
        <v>7804</v>
      </c>
      <c r="H10128">
        <v>0.141611718708783</v>
      </c>
      <c r="I10128">
        <v>0.54611425167193095</v>
      </c>
      <c r="J10128">
        <v>0.46940338073728599</v>
      </c>
      <c r="K10128" t="s">
        <v>30351</v>
      </c>
      <c r="L10128">
        <v>14</v>
      </c>
      <c r="M10128" t="s">
        <v>5133</v>
      </c>
      <c r="N10128">
        <v>0.93333333333333302</v>
      </c>
      <c r="O10128">
        <v>2.2756827048114399E-3</v>
      </c>
    </row>
    <row r="10129" spans="1:15">
      <c r="A10129" t="s">
        <v>11262</v>
      </c>
      <c r="B10129" t="s">
        <v>23518</v>
      </c>
      <c r="C10129" t="s">
        <v>11263</v>
      </c>
      <c r="D10129">
        <v>1</v>
      </c>
      <c r="E10129">
        <v>787</v>
      </c>
      <c r="F10129">
        <v>10</v>
      </c>
      <c r="G10129">
        <v>7393</v>
      </c>
      <c r="H10129">
        <v>0.67576236969544701</v>
      </c>
      <c r="I10129">
        <v>1</v>
      </c>
      <c r="J10129">
        <v>0.966855260484069</v>
      </c>
      <c r="K10129" t="s">
        <v>27485</v>
      </c>
      <c r="L10129">
        <v>1</v>
      </c>
      <c r="M10129" t="s">
        <v>5133</v>
      </c>
      <c r="N10129">
        <v>0.1</v>
      </c>
      <c r="O10129">
        <v>1.27064803049555E-3</v>
      </c>
    </row>
    <row r="10130" spans="1:15">
      <c r="A10130" t="s">
        <v>11264</v>
      </c>
      <c r="B10130" t="s">
        <v>23511</v>
      </c>
      <c r="C10130" t="s">
        <v>11265</v>
      </c>
      <c r="D10130">
        <v>3</v>
      </c>
      <c r="E10130">
        <v>6152</v>
      </c>
      <c r="F10130">
        <v>3</v>
      </c>
      <c r="G10130">
        <v>7804</v>
      </c>
      <c r="H10130">
        <v>0.489837867770546</v>
      </c>
      <c r="I10130">
        <v>0.96083957126938102</v>
      </c>
      <c r="J10130">
        <v>0.82587360011061495</v>
      </c>
      <c r="K10130" t="s">
        <v>30352</v>
      </c>
      <c r="L10130">
        <v>3</v>
      </c>
      <c r="M10130" t="s">
        <v>5133</v>
      </c>
      <c r="N10130">
        <v>1</v>
      </c>
      <c r="O10130">
        <v>4.8764629388816603E-4</v>
      </c>
    </row>
    <row r="10131" spans="1:15">
      <c r="A10131" t="s">
        <v>11266</v>
      </c>
      <c r="B10131" t="s">
        <v>23518</v>
      </c>
      <c r="C10131" t="s">
        <v>11267</v>
      </c>
      <c r="D10131">
        <v>5</v>
      </c>
      <c r="E10131">
        <v>787</v>
      </c>
      <c r="F10131">
        <v>35</v>
      </c>
      <c r="G10131">
        <v>7393</v>
      </c>
      <c r="H10131">
        <v>0.31429567368523997</v>
      </c>
      <c r="I10131">
        <v>1</v>
      </c>
      <c r="J10131">
        <v>0.966855260484069</v>
      </c>
      <c r="K10131" t="s">
        <v>30328</v>
      </c>
      <c r="L10131">
        <v>5</v>
      </c>
      <c r="M10131" t="s">
        <v>5133</v>
      </c>
      <c r="N10131">
        <v>0.14285714285714299</v>
      </c>
      <c r="O10131">
        <v>6.35324015247776E-3</v>
      </c>
    </row>
    <row r="10132" spans="1:15">
      <c r="A10132" t="s">
        <v>11266</v>
      </c>
      <c r="B10132" t="s">
        <v>23513</v>
      </c>
      <c r="C10132" t="s">
        <v>11267</v>
      </c>
      <c r="D10132">
        <v>4</v>
      </c>
      <c r="E10132">
        <v>535</v>
      </c>
      <c r="F10132">
        <v>42</v>
      </c>
      <c r="G10132">
        <v>8124</v>
      </c>
      <c r="H10132">
        <v>0.29840894231783999</v>
      </c>
      <c r="I10132">
        <v>0.94341246630446296</v>
      </c>
      <c r="J10132">
        <v>0.89663069403749496</v>
      </c>
      <c r="K10132" t="s">
        <v>30327</v>
      </c>
      <c r="L10132">
        <v>4</v>
      </c>
      <c r="M10132" t="s">
        <v>5133</v>
      </c>
      <c r="N10132">
        <v>9.5238095238095205E-2</v>
      </c>
      <c r="O10132">
        <v>7.4766355140186902E-3</v>
      </c>
    </row>
    <row r="10133" spans="1:15">
      <c r="A10133" t="s">
        <v>11266</v>
      </c>
      <c r="B10133" t="s">
        <v>23511</v>
      </c>
      <c r="C10133" t="s">
        <v>11267</v>
      </c>
      <c r="D10133">
        <v>26</v>
      </c>
      <c r="E10133">
        <v>6152</v>
      </c>
      <c r="F10133">
        <v>37</v>
      </c>
      <c r="G10133">
        <v>7804</v>
      </c>
      <c r="H10133">
        <v>0.92576306181214896</v>
      </c>
      <c r="I10133">
        <v>1</v>
      </c>
      <c r="J10133">
        <v>0.85953329234717102</v>
      </c>
      <c r="K10133" t="s">
        <v>30353</v>
      </c>
      <c r="L10133">
        <v>26</v>
      </c>
      <c r="M10133" t="s">
        <v>5133</v>
      </c>
      <c r="N10133">
        <v>0.70270270270270296</v>
      </c>
      <c r="O10133">
        <v>4.2262678803641103E-3</v>
      </c>
    </row>
    <row r="10134" spans="1:15">
      <c r="A10134" t="s">
        <v>11268</v>
      </c>
      <c r="B10134" t="s">
        <v>23518</v>
      </c>
      <c r="C10134" t="s">
        <v>11269</v>
      </c>
      <c r="D10134">
        <v>3</v>
      </c>
      <c r="E10134">
        <v>787</v>
      </c>
      <c r="F10134">
        <v>39</v>
      </c>
      <c r="G10134">
        <v>7393</v>
      </c>
      <c r="H10134">
        <v>0.80024434388118804</v>
      </c>
      <c r="I10134">
        <v>1</v>
      </c>
      <c r="J10134">
        <v>0.966855260484069</v>
      </c>
      <c r="K10134" t="s">
        <v>30354</v>
      </c>
      <c r="L10134">
        <v>3</v>
      </c>
      <c r="M10134" t="s">
        <v>2729</v>
      </c>
      <c r="N10134">
        <v>7.69230769230769E-2</v>
      </c>
      <c r="O10134">
        <v>3.8119440914866601E-3</v>
      </c>
    </row>
    <row r="10135" spans="1:15">
      <c r="A10135" t="s">
        <v>11268</v>
      </c>
      <c r="B10135" t="s">
        <v>23511</v>
      </c>
      <c r="C10135" t="s">
        <v>11269</v>
      </c>
      <c r="D10135">
        <v>31</v>
      </c>
      <c r="E10135">
        <v>6152</v>
      </c>
      <c r="F10135">
        <v>40</v>
      </c>
      <c r="G10135">
        <v>7804</v>
      </c>
      <c r="H10135">
        <v>0.66683593793792495</v>
      </c>
      <c r="I10135">
        <v>0.968912233598893</v>
      </c>
      <c r="J10135">
        <v>0.832812322140707</v>
      </c>
      <c r="K10135" t="s">
        <v>30355</v>
      </c>
      <c r="L10135">
        <v>31</v>
      </c>
      <c r="M10135" t="s">
        <v>2729</v>
      </c>
      <c r="N10135">
        <v>0.77500000000000002</v>
      </c>
      <c r="O10135">
        <v>5.0390117035110501E-3</v>
      </c>
    </row>
    <row r="10136" spans="1:15">
      <c r="A10136" t="s">
        <v>11268</v>
      </c>
      <c r="B10136" t="s">
        <v>23513</v>
      </c>
      <c r="C10136" t="s">
        <v>11269</v>
      </c>
      <c r="D10136">
        <v>1</v>
      </c>
      <c r="E10136">
        <v>535</v>
      </c>
      <c r="F10136">
        <v>41</v>
      </c>
      <c r="G10136">
        <v>8124</v>
      </c>
      <c r="H10136">
        <v>0.93920061161215296</v>
      </c>
      <c r="I10136">
        <v>0.99999999999997702</v>
      </c>
      <c r="J10136">
        <v>0.95041217501583097</v>
      </c>
      <c r="K10136" t="s">
        <v>28400</v>
      </c>
      <c r="L10136">
        <v>1</v>
      </c>
      <c r="M10136" t="s">
        <v>2729</v>
      </c>
      <c r="N10136">
        <v>2.4390243902439001E-2</v>
      </c>
      <c r="O10136">
        <v>1.8691588785046699E-3</v>
      </c>
    </row>
    <row r="10137" spans="1:15">
      <c r="A10137" t="s">
        <v>11270</v>
      </c>
      <c r="B10137" t="s">
        <v>23511</v>
      </c>
      <c r="C10137" t="s">
        <v>11271</v>
      </c>
      <c r="D10137">
        <v>7</v>
      </c>
      <c r="E10137">
        <v>6152</v>
      </c>
      <c r="F10137">
        <v>12</v>
      </c>
      <c r="G10137">
        <v>7804</v>
      </c>
      <c r="H10137">
        <v>0.97467981546748705</v>
      </c>
      <c r="I10137">
        <v>1</v>
      </c>
      <c r="J10137">
        <v>0.85953329234717102</v>
      </c>
      <c r="K10137" t="s">
        <v>30356</v>
      </c>
      <c r="L10137">
        <v>7</v>
      </c>
      <c r="M10137" t="s">
        <v>2729</v>
      </c>
      <c r="N10137">
        <v>0.58333333333333304</v>
      </c>
      <c r="O10137">
        <v>1.13784135240572E-3</v>
      </c>
    </row>
    <row r="10138" spans="1:15">
      <c r="A10138" t="s">
        <v>11270</v>
      </c>
      <c r="B10138" t="s">
        <v>23518</v>
      </c>
      <c r="C10138" t="s">
        <v>11271</v>
      </c>
      <c r="D10138">
        <v>2</v>
      </c>
      <c r="E10138">
        <v>787</v>
      </c>
      <c r="F10138">
        <v>9</v>
      </c>
      <c r="G10138">
        <v>7393</v>
      </c>
      <c r="H10138">
        <v>0.247486748132145</v>
      </c>
      <c r="I10138">
        <v>0.96239188514146901</v>
      </c>
      <c r="J10138">
        <v>0.93049365679620899</v>
      </c>
      <c r="K10138" t="s">
        <v>29647</v>
      </c>
      <c r="L10138">
        <v>2</v>
      </c>
      <c r="M10138" t="s">
        <v>2729</v>
      </c>
      <c r="N10138">
        <v>0.22222222222222199</v>
      </c>
      <c r="O10138">
        <v>2.5412960609911099E-3</v>
      </c>
    </row>
    <row r="10139" spans="1:15">
      <c r="A10139" t="s">
        <v>11272</v>
      </c>
      <c r="B10139" t="s">
        <v>23511</v>
      </c>
      <c r="C10139" t="s">
        <v>11273</v>
      </c>
      <c r="D10139">
        <v>34</v>
      </c>
      <c r="E10139">
        <v>6152</v>
      </c>
      <c r="F10139">
        <v>36</v>
      </c>
      <c r="G10139">
        <v>7804</v>
      </c>
      <c r="H10139">
        <v>1.05881170696118E-2</v>
      </c>
      <c r="I10139">
        <v>8.7990417388941602E-2</v>
      </c>
      <c r="J10139">
        <v>7.5630693153318704E-2</v>
      </c>
      <c r="K10139" t="s">
        <v>30357</v>
      </c>
      <c r="L10139">
        <v>34</v>
      </c>
      <c r="M10139" t="s">
        <v>5133</v>
      </c>
      <c r="N10139">
        <v>0.94444444444444398</v>
      </c>
      <c r="O10139">
        <v>5.5266579973992204E-3</v>
      </c>
    </row>
    <row r="10140" spans="1:15">
      <c r="A10140" t="s">
        <v>11274</v>
      </c>
      <c r="B10140" t="s">
        <v>23511</v>
      </c>
      <c r="C10140" t="s">
        <v>11275</v>
      </c>
      <c r="D10140">
        <v>2</v>
      </c>
      <c r="E10140">
        <v>6152</v>
      </c>
      <c r="F10140">
        <v>3</v>
      </c>
      <c r="G10140">
        <v>7804</v>
      </c>
      <c r="H10140">
        <v>0.88457550560319997</v>
      </c>
      <c r="I10140">
        <v>1</v>
      </c>
      <c r="J10140">
        <v>0.85953329234717102</v>
      </c>
      <c r="K10140" t="s">
        <v>30358</v>
      </c>
      <c r="L10140">
        <v>2</v>
      </c>
      <c r="M10140" t="s">
        <v>1463</v>
      </c>
      <c r="N10140">
        <v>0.66666666666666696</v>
      </c>
      <c r="O10140">
        <v>3.2509752925877802E-4</v>
      </c>
    </row>
    <row r="10141" spans="1:15">
      <c r="A10141" t="s">
        <v>11274</v>
      </c>
      <c r="B10141" t="s">
        <v>23513</v>
      </c>
      <c r="C10141" t="s">
        <v>11275</v>
      </c>
      <c r="D10141">
        <v>1</v>
      </c>
      <c r="E10141">
        <v>535</v>
      </c>
      <c r="F10141">
        <v>4</v>
      </c>
      <c r="G10141">
        <v>8124</v>
      </c>
      <c r="H10141">
        <v>0.23855956797771199</v>
      </c>
      <c r="I10141">
        <v>0.85273230586348503</v>
      </c>
      <c r="J10141">
        <v>0.81044716552199803</v>
      </c>
      <c r="K10141" t="s">
        <v>30359</v>
      </c>
      <c r="L10141">
        <v>1</v>
      </c>
      <c r="M10141" t="s">
        <v>1463</v>
      </c>
      <c r="N10141">
        <v>0.25</v>
      </c>
      <c r="O10141">
        <v>1.8691588785046699E-3</v>
      </c>
    </row>
    <row r="10142" spans="1:15">
      <c r="A10142" t="s">
        <v>11276</v>
      </c>
      <c r="B10142" t="s">
        <v>23511</v>
      </c>
      <c r="C10142" t="s">
        <v>11277</v>
      </c>
      <c r="D10142">
        <v>2</v>
      </c>
      <c r="E10142">
        <v>6152</v>
      </c>
      <c r="F10142">
        <v>2</v>
      </c>
      <c r="G10142">
        <v>7804</v>
      </c>
      <c r="H10142">
        <v>0.62141708038142995</v>
      </c>
      <c r="I10142">
        <v>0.968912233598893</v>
      </c>
      <c r="J10142">
        <v>0.832812322140707</v>
      </c>
      <c r="K10142" t="s">
        <v>30360</v>
      </c>
      <c r="L10142">
        <v>2</v>
      </c>
      <c r="M10142" t="s">
        <v>2729</v>
      </c>
      <c r="N10142">
        <v>1</v>
      </c>
      <c r="O10142">
        <v>3.2509752925877802E-4</v>
      </c>
    </row>
    <row r="10143" spans="1:15">
      <c r="A10143" t="s">
        <v>11278</v>
      </c>
      <c r="B10143" t="s">
        <v>23511</v>
      </c>
      <c r="C10143" t="s">
        <v>11279</v>
      </c>
      <c r="D10143">
        <v>11</v>
      </c>
      <c r="E10143">
        <v>6152</v>
      </c>
      <c r="F10143">
        <v>11</v>
      </c>
      <c r="G10143">
        <v>7804</v>
      </c>
      <c r="H10143">
        <v>7.29234120922964E-2</v>
      </c>
      <c r="I10143">
        <v>0.34901846963959998</v>
      </c>
      <c r="J10143">
        <v>0.29999299429929699</v>
      </c>
      <c r="K10143" t="s">
        <v>30361</v>
      </c>
      <c r="L10143">
        <v>11</v>
      </c>
      <c r="M10143" t="s">
        <v>2729</v>
      </c>
      <c r="N10143">
        <v>1</v>
      </c>
      <c r="O10143">
        <v>1.78803641092328E-3</v>
      </c>
    </row>
    <row r="10144" spans="1:15">
      <c r="A10144" t="s">
        <v>11280</v>
      </c>
      <c r="B10144" t="s">
        <v>23511</v>
      </c>
      <c r="C10144" t="s">
        <v>11281</v>
      </c>
      <c r="D10144">
        <v>10</v>
      </c>
      <c r="E10144">
        <v>6152</v>
      </c>
      <c r="F10144">
        <v>12</v>
      </c>
      <c r="G10144">
        <v>7804</v>
      </c>
      <c r="H10144">
        <v>0.51722323138668902</v>
      </c>
      <c r="I10144">
        <v>0.968912233598893</v>
      </c>
      <c r="J10144">
        <v>0.832812322140707</v>
      </c>
      <c r="K10144" t="s">
        <v>30362</v>
      </c>
      <c r="L10144">
        <v>10</v>
      </c>
      <c r="M10144" t="s">
        <v>5133</v>
      </c>
      <c r="N10144">
        <v>0.83333333333333304</v>
      </c>
      <c r="O10144">
        <v>1.62548764629389E-3</v>
      </c>
    </row>
    <row r="10145" spans="1:15">
      <c r="A10145" t="s">
        <v>11280</v>
      </c>
      <c r="B10145" t="s">
        <v>23518</v>
      </c>
      <c r="C10145" t="s">
        <v>11281</v>
      </c>
      <c r="D10145">
        <v>2</v>
      </c>
      <c r="E10145">
        <v>787</v>
      </c>
      <c r="F10145">
        <v>12</v>
      </c>
      <c r="G10145">
        <v>7393</v>
      </c>
      <c r="H10145">
        <v>0.37061782085017497</v>
      </c>
      <c r="I10145">
        <v>1</v>
      </c>
      <c r="J10145">
        <v>0.966855260484069</v>
      </c>
      <c r="K10145" t="s">
        <v>26232</v>
      </c>
      <c r="L10145">
        <v>2</v>
      </c>
      <c r="M10145" t="s">
        <v>5133</v>
      </c>
      <c r="N10145">
        <v>0.16666666666666699</v>
      </c>
      <c r="O10145">
        <v>2.5412960609911099E-3</v>
      </c>
    </row>
    <row r="10146" spans="1:15">
      <c r="A10146" t="s">
        <v>11282</v>
      </c>
      <c r="B10146" t="s">
        <v>23511</v>
      </c>
      <c r="C10146" t="s">
        <v>11283</v>
      </c>
      <c r="D10146">
        <v>5</v>
      </c>
      <c r="E10146">
        <v>6152</v>
      </c>
      <c r="F10146">
        <v>5</v>
      </c>
      <c r="G10146">
        <v>7804</v>
      </c>
      <c r="H10146">
        <v>0.30433074367137097</v>
      </c>
      <c r="I10146">
        <v>0.81020448119108801</v>
      </c>
      <c r="J10146">
        <v>0.69639772519260701</v>
      </c>
      <c r="K10146" t="s">
        <v>30363</v>
      </c>
      <c r="L10146">
        <v>5</v>
      </c>
      <c r="M10146" t="s">
        <v>5133</v>
      </c>
      <c r="N10146">
        <v>1</v>
      </c>
      <c r="O10146">
        <v>8.1274382314694405E-4</v>
      </c>
    </row>
    <row r="10147" spans="1:15">
      <c r="A10147" t="s">
        <v>11284</v>
      </c>
      <c r="B10147" t="s">
        <v>23511</v>
      </c>
      <c r="C10147" t="s">
        <v>11285</v>
      </c>
      <c r="D10147">
        <v>561</v>
      </c>
      <c r="E10147">
        <v>6152</v>
      </c>
      <c r="F10147">
        <v>625</v>
      </c>
      <c r="G10147">
        <v>7804</v>
      </c>
      <c r="H10147" s="34">
        <v>4.6573299886053198E-14</v>
      </c>
      <c r="I10147" s="34">
        <v>6.1135218317092501E-12</v>
      </c>
      <c r="J10147" s="34">
        <v>5.2547755478453498E-12</v>
      </c>
      <c r="K10147" t="s">
        <v>30364</v>
      </c>
      <c r="L10147">
        <v>561</v>
      </c>
      <c r="M10147" t="s">
        <v>5133</v>
      </c>
      <c r="N10147">
        <v>0.89759999999999995</v>
      </c>
      <c r="O10147">
        <v>9.1189856957087104E-2</v>
      </c>
    </row>
    <row r="10148" spans="1:15">
      <c r="A10148" t="s">
        <v>11284</v>
      </c>
      <c r="B10148" t="s">
        <v>23518</v>
      </c>
      <c r="C10148" t="s">
        <v>11285</v>
      </c>
      <c r="D10148">
        <v>25</v>
      </c>
      <c r="E10148">
        <v>787</v>
      </c>
      <c r="F10148">
        <v>545</v>
      </c>
      <c r="G10148">
        <v>7393</v>
      </c>
      <c r="H10148">
        <v>0.99999995416892595</v>
      </c>
      <c r="I10148">
        <v>1</v>
      </c>
      <c r="J10148">
        <v>0.966855260484069</v>
      </c>
      <c r="K10148" t="s">
        <v>30365</v>
      </c>
      <c r="L10148">
        <v>25</v>
      </c>
      <c r="M10148" t="s">
        <v>5133</v>
      </c>
      <c r="N10148">
        <v>4.5871559633027498E-2</v>
      </c>
      <c r="O10148">
        <v>3.1766200762388799E-2</v>
      </c>
    </row>
    <row r="10149" spans="1:15">
      <c r="A10149" t="s">
        <v>11284</v>
      </c>
      <c r="B10149" t="s">
        <v>23513</v>
      </c>
      <c r="C10149" t="s">
        <v>11285</v>
      </c>
      <c r="D10149">
        <v>26</v>
      </c>
      <c r="E10149">
        <v>535</v>
      </c>
      <c r="F10149">
        <v>620</v>
      </c>
      <c r="G10149">
        <v>8124</v>
      </c>
      <c r="H10149">
        <v>0.99679872089148303</v>
      </c>
      <c r="I10149">
        <v>0.99999999999997702</v>
      </c>
      <c r="J10149">
        <v>0.95041217501583097</v>
      </c>
      <c r="K10149" t="s">
        <v>30366</v>
      </c>
      <c r="L10149">
        <v>26</v>
      </c>
      <c r="M10149" t="s">
        <v>5133</v>
      </c>
      <c r="N10149">
        <v>4.1935483870967703E-2</v>
      </c>
      <c r="O10149">
        <v>4.8598130841121502E-2</v>
      </c>
    </row>
    <row r="10150" spans="1:15">
      <c r="A10150" t="s">
        <v>11286</v>
      </c>
      <c r="B10150" t="s">
        <v>23511</v>
      </c>
      <c r="C10150" t="s">
        <v>11287</v>
      </c>
      <c r="D10150">
        <v>2</v>
      </c>
      <c r="E10150">
        <v>6152</v>
      </c>
      <c r="F10150">
        <v>2</v>
      </c>
      <c r="G10150">
        <v>7804</v>
      </c>
      <c r="H10150">
        <v>0.62141708038142995</v>
      </c>
      <c r="I10150">
        <v>0.968912233598893</v>
      </c>
      <c r="J10150">
        <v>0.832812322140707</v>
      </c>
      <c r="K10150" t="s">
        <v>30367</v>
      </c>
      <c r="L10150">
        <v>2</v>
      </c>
      <c r="M10150" t="s">
        <v>5133</v>
      </c>
      <c r="N10150">
        <v>1</v>
      </c>
      <c r="O10150">
        <v>3.2509752925877802E-4</v>
      </c>
    </row>
    <row r="10151" spans="1:15">
      <c r="A10151" t="s">
        <v>11288</v>
      </c>
      <c r="B10151" t="s">
        <v>23513</v>
      </c>
      <c r="C10151" t="s">
        <v>11289</v>
      </c>
      <c r="D10151">
        <v>3</v>
      </c>
      <c r="E10151">
        <v>535</v>
      </c>
      <c r="F10151">
        <v>29</v>
      </c>
      <c r="G10151">
        <v>8124</v>
      </c>
      <c r="H10151">
        <v>0.297886578440409</v>
      </c>
      <c r="I10151">
        <v>0.94296666706918197</v>
      </c>
      <c r="J10151">
        <v>0.89620700101667194</v>
      </c>
      <c r="K10151" t="s">
        <v>26753</v>
      </c>
      <c r="L10151">
        <v>3</v>
      </c>
      <c r="M10151" t="s">
        <v>5133</v>
      </c>
      <c r="N10151">
        <v>0.10344827586206901</v>
      </c>
      <c r="O10151">
        <v>5.60747663551402E-3</v>
      </c>
    </row>
    <row r="10152" spans="1:15">
      <c r="A10152" t="s">
        <v>11288</v>
      </c>
      <c r="B10152" t="s">
        <v>23511</v>
      </c>
      <c r="C10152" t="s">
        <v>11289</v>
      </c>
      <c r="D10152">
        <v>22</v>
      </c>
      <c r="E10152">
        <v>6152</v>
      </c>
      <c r="F10152">
        <v>28</v>
      </c>
      <c r="G10152">
        <v>7804</v>
      </c>
      <c r="H10152">
        <v>0.62032846193033597</v>
      </c>
      <c r="I10152">
        <v>0.968912233598893</v>
      </c>
      <c r="J10152">
        <v>0.832812322140707</v>
      </c>
      <c r="K10152" t="s">
        <v>30368</v>
      </c>
      <c r="L10152">
        <v>22</v>
      </c>
      <c r="M10152" t="s">
        <v>5133</v>
      </c>
      <c r="N10152">
        <v>0.78571428571428603</v>
      </c>
      <c r="O10152">
        <v>3.57607282184655E-3</v>
      </c>
    </row>
    <row r="10153" spans="1:15">
      <c r="A10153" t="s">
        <v>11290</v>
      </c>
      <c r="B10153" t="s">
        <v>23518</v>
      </c>
      <c r="C10153" t="s">
        <v>11291</v>
      </c>
      <c r="D10153">
        <v>25</v>
      </c>
      <c r="E10153">
        <v>787</v>
      </c>
      <c r="F10153">
        <v>542</v>
      </c>
      <c r="G10153">
        <v>7393</v>
      </c>
      <c r="H10153">
        <v>0.99999994276016402</v>
      </c>
      <c r="I10153">
        <v>1</v>
      </c>
      <c r="J10153">
        <v>0.966855260484069</v>
      </c>
      <c r="K10153" t="s">
        <v>30365</v>
      </c>
      <c r="L10153">
        <v>25</v>
      </c>
      <c r="M10153" t="s">
        <v>5133</v>
      </c>
      <c r="N10153">
        <v>4.6125461254612497E-2</v>
      </c>
      <c r="O10153">
        <v>3.1766200762388799E-2</v>
      </c>
    </row>
    <row r="10154" spans="1:15">
      <c r="A10154" t="s">
        <v>11290</v>
      </c>
      <c r="B10154" t="s">
        <v>23511</v>
      </c>
      <c r="C10154" t="s">
        <v>11291</v>
      </c>
      <c r="D10154">
        <v>552</v>
      </c>
      <c r="E10154">
        <v>6152</v>
      </c>
      <c r="F10154">
        <v>616</v>
      </c>
      <c r="G10154">
        <v>7804</v>
      </c>
      <c r="H10154" s="34">
        <v>1.67658413201282E-13</v>
      </c>
      <c r="I10154" s="34">
        <v>1.9953184125153799E-11</v>
      </c>
      <c r="J10154" s="34">
        <v>1.7150426043902699E-11</v>
      </c>
      <c r="K10154" t="s">
        <v>30369</v>
      </c>
      <c r="L10154">
        <v>552</v>
      </c>
      <c r="M10154" t="s">
        <v>5133</v>
      </c>
      <c r="N10154">
        <v>0.89610389610389596</v>
      </c>
      <c r="O10154">
        <v>8.9726918075422601E-2</v>
      </c>
    </row>
    <row r="10155" spans="1:15">
      <c r="A10155" t="s">
        <v>11290</v>
      </c>
      <c r="B10155" t="s">
        <v>23513</v>
      </c>
      <c r="C10155" t="s">
        <v>11291</v>
      </c>
      <c r="D10155">
        <v>26</v>
      </c>
      <c r="E10155">
        <v>535</v>
      </c>
      <c r="F10155">
        <v>610</v>
      </c>
      <c r="G10155">
        <v>8124</v>
      </c>
      <c r="H10155">
        <v>0.99563912835781898</v>
      </c>
      <c r="I10155">
        <v>0.99999999999997702</v>
      </c>
      <c r="J10155">
        <v>0.95041217501583097</v>
      </c>
      <c r="K10155" t="s">
        <v>30366</v>
      </c>
      <c r="L10155">
        <v>26</v>
      </c>
      <c r="M10155" t="s">
        <v>5133</v>
      </c>
      <c r="N10155">
        <v>4.2622950819672101E-2</v>
      </c>
      <c r="O10155">
        <v>4.8598130841121502E-2</v>
      </c>
    </row>
    <row r="10156" spans="1:15">
      <c r="A10156" t="s">
        <v>11292</v>
      </c>
      <c r="B10156" t="s">
        <v>23511</v>
      </c>
      <c r="C10156" t="s">
        <v>11293</v>
      </c>
      <c r="D10156">
        <v>549</v>
      </c>
      <c r="E10156">
        <v>6152</v>
      </c>
      <c r="F10156">
        <v>613</v>
      </c>
      <c r="G10156">
        <v>7804</v>
      </c>
      <c r="H10156" s="34">
        <v>2.55938684985122E-13</v>
      </c>
      <c r="I10156" s="34">
        <v>2.89622569388337E-11</v>
      </c>
      <c r="J10156" s="34">
        <v>2.4894024060440401E-11</v>
      </c>
      <c r="K10156" t="s">
        <v>30370</v>
      </c>
      <c r="L10156">
        <v>549</v>
      </c>
      <c r="M10156" t="s">
        <v>5133</v>
      </c>
      <c r="N10156">
        <v>0.89559543230016303</v>
      </c>
      <c r="O10156">
        <v>8.9239271781534499E-2</v>
      </c>
    </row>
    <row r="10157" spans="1:15">
      <c r="A10157" t="s">
        <v>11292</v>
      </c>
      <c r="B10157" t="s">
        <v>23513</v>
      </c>
      <c r="C10157" t="s">
        <v>11293</v>
      </c>
      <c r="D10157">
        <v>26</v>
      </c>
      <c r="E10157">
        <v>535</v>
      </c>
      <c r="F10157">
        <v>605</v>
      </c>
      <c r="G10157">
        <v>8124</v>
      </c>
      <c r="H10157">
        <v>0.99492341176689703</v>
      </c>
      <c r="I10157">
        <v>0.99999999999997702</v>
      </c>
      <c r="J10157">
        <v>0.95041217501583097</v>
      </c>
      <c r="K10157" t="s">
        <v>30366</v>
      </c>
      <c r="L10157">
        <v>26</v>
      </c>
      <c r="M10157" t="s">
        <v>5133</v>
      </c>
      <c r="N10157">
        <v>4.2975206611570199E-2</v>
      </c>
      <c r="O10157">
        <v>4.8598130841121502E-2</v>
      </c>
    </row>
    <row r="10158" spans="1:15">
      <c r="A10158" t="s">
        <v>11292</v>
      </c>
      <c r="B10158" t="s">
        <v>23518</v>
      </c>
      <c r="C10158" t="s">
        <v>11293</v>
      </c>
      <c r="D10158">
        <v>25</v>
      </c>
      <c r="E10158">
        <v>787</v>
      </c>
      <c r="F10158">
        <v>537</v>
      </c>
      <c r="G10158">
        <v>7393</v>
      </c>
      <c r="H10158">
        <v>0.999999917255184</v>
      </c>
      <c r="I10158">
        <v>1</v>
      </c>
      <c r="J10158">
        <v>0.966855260484069</v>
      </c>
      <c r="K10158" t="s">
        <v>30365</v>
      </c>
      <c r="L10158">
        <v>25</v>
      </c>
      <c r="M10158" t="s">
        <v>5133</v>
      </c>
      <c r="N10158">
        <v>4.6554934823091199E-2</v>
      </c>
      <c r="O10158">
        <v>3.1766200762388799E-2</v>
      </c>
    </row>
    <row r="10159" spans="1:15">
      <c r="A10159" t="s">
        <v>11294</v>
      </c>
      <c r="B10159" t="s">
        <v>23511</v>
      </c>
      <c r="C10159" t="s">
        <v>11295</v>
      </c>
      <c r="D10159">
        <v>22</v>
      </c>
      <c r="E10159">
        <v>6152</v>
      </c>
      <c r="F10159">
        <v>27</v>
      </c>
      <c r="G10159">
        <v>7804</v>
      </c>
      <c r="H10159">
        <v>0.47788940582790401</v>
      </c>
      <c r="I10159">
        <v>0.96083957126938102</v>
      </c>
      <c r="J10159">
        <v>0.82587360011061495</v>
      </c>
      <c r="K10159" t="s">
        <v>30368</v>
      </c>
      <c r="L10159">
        <v>22</v>
      </c>
      <c r="M10159" t="s">
        <v>5133</v>
      </c>
      <c r="N10159">
        <v>0.81481481481481499</v>
      </c>
      <c r="O10159">
        <v>3.57607282184655E-3</v>
      </c>
    </row>
    <row r="10160" spans="1:15">
      <c r="A10160" t="s">
        <v>11294</v>
      </c>
      <c r="B10160" t="s">
        <v>23513</v>
      </c>
      <c r="C10160" t="s">
        <v>11295</v>
      </c>
      <c r="D10160">
        <v>2</v>
      </c>
      <c r="E10160">
        <v>535</v>
      </c>
      <c r="F10160">
        <v>28</v>
      </c>
      <c r="G10160">
        <v>8124</v>
      </c>
      <c r="H10160">
        <v>0.55889928712021897</v>
      </c>
      <c r="I10160">
        <v>0.99999999999997702</v>
      </c>
      <c r="J10160">
        <v>0.95041217501583097</v>
      </c>
      <c r="K10160" t="s">
        <v>23931</v>
      </c>
      <c r="L10160">
        <v>2</v>
      </c>
      <c r="M10160" t="s">
        <v>5133</v>
      </c>
      <c r="N10160">
        <v>7.1428571428571397E-2</v>
      </c>
      <c r="O10160">
        <v>3.7383177570093499E-3</v>
      </c>
    </row>
    <row r="10161" spans="1:15">
      <c r="A10161" t="s">
        <v>11296</v>
      </c>
      <c r="B10161" t="s">
        <v>23513</v>
      </c>
      <c r="C10161" t="s">
        <v>11297</v>
      </c>
      <c r="D10161">
        <v>3</v>
      </c>
      <c r="E10161">
        <v>535</v>
      </c>
      <c r="F10161">
        <v>11</v>
      </c>
      <c r="G10161">
        <v>8124</v>
      </c>
      <c r="H10161">
        <v>3.1482706494201498E-2</v>
      </c>
      <c r="I10161">
        <v>0.38884890461588101</v>
      </c>
      <c r="J10161">
        <v>0.36956673318851202</v>
      </c>
      <c r="K10161" t="s">
        <v>30371</v>
      </c>
      <c r="L10161">
        <v>3</v>
      </c>
      <c r="M10161" t="s">
        <v>2729</v>
      </c>
      <c r="N10161">
        <v>0.27272727272727298</v>
      </c>
      <c r="O10161">
        <v>5.60747663551402E-3</v>
      </c>
    </row>
    <row r="10162" spans="1:15">
      <c r="A10162" t="s">
        <v>11296</v>
      </c>
      <c r="B10162" t="s">
        <v>23511</v>
      </c>
      <c r="C10162" t="s">
        <v>11297</v>
      </c>
      <c r="D10162">
        <v>5</v>
      </c>
      <c r="E10162">
        <v>6152</v>
      </c>
      <c r="F10162">
        <v>9</v>
      </c>
      <c r="G10162">
        <v>7804</v>
      </c>
      <c r="H10162">
        <v>0.97522995242144195</v>
      </c>
      <c r="I10162">
        <v>1</v>
      </c>
      <c r="J10162">
        <v>0.85953329234717102</v>
      </c>
      <c r="K10162" t="s">
        <v>30372</v>
      </c>
      <c r="L10162">
        <v>5</v>
      </c>
      <c r="M10162" t="s">
        <v>2729</v>
      </c>
      <c r="N10162">
        <v>0.55555555555555602</v>
      </c>
      <c r="O10162">
        <v>8.1274382314694405E-4</v>
      </c>
    </row>
    <row r="10163" spans="1:15">
      <c r="A10163" t="s">
        <v>11296</v>
      </c>
      <c r="B10163" t="s">
        <v>23518</v>
      </c>
      <c r="C10163" t="s">
        <v>11297</v>
      </c>
      <c r="D10163">
        <v>1</v>
      </c>
      <c r="E10163">
        <v>787</v>
      </c>
      <c r="F10163">
        <v>9</v>
      </c>
      <c r="G10163">
        <v>7393</v>
      </c>
      <c r="H10163">
        <v>0.63708190659863195</v>
      </c>
      <c r="I10163">
        <v>1</v>
      </c>
      <c r="J10163">
        <v>0.966855260484069</v>
      </c>
      <c r="K10163" t="s">
        <v>23527</v>
      </c>
      <c r="L10163">
        <v>1</v>
      </c>
      <c r="M10163" t="s">
        <v>2729</v>
      </c>
      <c r="N10163">
        <v>0.11111111111111099</v>
      </c>
      <c r="O10163">
        <v>1.27064803049555E-3</v>
      </c>
    </row>
    <row r="10164" spans="1:15">
      <c r="A10164" t="s">
        <v>11298</v>
      </c>
      <c r="B10164" t="s">
        <v>23511</v>
      </c>
      <c r="C10164" t="s">
        <v>11299</v>
      </c>
      <c r="D10164">
        <v>47</v>
      </c>
      <c r="E10164">
        <v>6152</v>
      </c>
      <c r="F10164">
        <v>52</v>
      </c>
      <c r="G10164">
        <v>7804</v>
      </c>
      <c r="H10164">
        <v>2.3351014092363401E-2</v>
      </c>
      <c r="I10164">
        <v>0.159093933383611</v>
      </c>
      <c r="J10164">
        <v>0.13674653235367701</v>
      </c>
      <c r="K10164" t="s">
        <v>30373</v>
      </c>
      <c r="L10164">
        <v>47</v>
      </c>
      <c r="M10164" t="s">
        <v>5133</v>
      </c>
      <c r="N10164">
        <v>0.90384615384615397</v>
      </c>
      <c r="O10164">
        <v>7.6397919375812704E-3</v>
      </c>
    </row>
    <row r="10165" spans="1:15">
      <c r="A10165" t="s">
        <v>11298</v>
      </c>
      <c r="B10165" t="s">
        <v>23518</v>
      </c>
      <c r="C10165" t="s">
        <v>11299</v>
      </c>
      <c r="D10165">
        <v>1</v>
      </c>
      <c r="E10165">
        <v>787</v>
      </c>
      <c r="F10165">
        <v>47</v>
      </c>
      <c r="G10165">
        <v>7393</v>
      </c>
      <c r="H10165">
        <v>0.99504617683821395</v>
      </c>
      <c r="I10165">
        <v>1</v>
      </c>
      <c r="J10165">
        <v>0.966855260484069</v>
      </c>
      <c r="K10165" t="s">
        <v>24718</v>
      </c>
      <c r="L10165">
        <v>1</v>
      </c>
      <c r="M10165" t="s">
        <v>5133</v>
      </c>
      <c r="N10165">
        <v>2.1276595744680899E-2</v>
      </c>
      <c r="O10165">
        <v>1.27064803049555E-3</v>
      </c>
    </row>
    <row r="10166" spans="1:15">
      <c r="A10166" t="s">
        <v>11298</v>
      </c>
      <c r="B10166" t="s">
        <v>23513</v>
      </c>
      <c r="C10166" t="s">
        <v>11299</v>
      </c>
      <c r="D10166">
        <v>3</v>
      </c>
      <c r="E10166">
        <v>535</v>
      </c>
      <c r="F10166">
        <v>53</v>
      </c>
      <c r="G10166">
        <v>8124</v>
      </c>
      <c r="H10166">
        <v>0.68766094771566899</v>
      </c>
      <c r="I10166">
        <v>0.99999999999997702</v>
      </c>
      <c r="J10166">
        <v>0.95041217501583097</v>
      </c>
      <c r="K10166" t="s">
        <v>30374</v>
      </c>
      <c r="L10166">
        <v>3</v>
      </c>
      <c r="M10166" t="s">
        <v>5133</v>
      </c>
      <c r="N10166">
        <v>5.6603773584905703E-2</v>
      </c>
      <c r="O10166">
        <v>5.60747663551402E-3</v>
      </c>
    </row>
    <row r="10167" spans="1:15">
      <c r="A10167" t="s">
        <v>11300</v>
      </c>
      <c r="B10167" t="s">
        <v>23511</v>
      </c>
      <c r="C10167" t="s">
        <v>11301</v>
      </c>
      <c r="D10167">
        <v>47</v>
      </c>
      <c r="E10167">
        <v>6152</v>
      </c>
      <c r="F10167">
        <v>52</v>
      </c>
      <c r="G10167">
        <v>7804</v>
      </c>
      <c r="H10167">
        <v>2.3351014092363401E-2</v>
      </c>
      <c r="I10167">
        <v>0.159093933383611</v>
      </c>
      <c r="J10167">
        <v>0.13674653235367701</v>
      </c>
      <c r="K10167" t="s">
        <v>30373</v>
      </c>
      <c r="L10167">
        <v>47</v>
      </c>
      <c r="M10167" t="s">
        <v>5133</v>
      </c>
      <c r="N10167">
        <v>0.90384615384615397</v>
      </c>
      <c r="O10167">
        <v>7.6397919375812704E-3</v>
      </c>
    </row>
    <row r="10168" spans="1:15">
      <c r="A10168" t="s">
        <v>11300</v>
      </c>
      <c r="B10168" t="s">
        <v>23518</v>
      </c>
      <c r="C10168" t="s">
        <v>11301</v>
      </c>
      <c r="D10168">
        <v>1</v>
      </c>
      <c r="E10168">
        <v>787</v>
      </c>
      <c r="F10168">
        <v>47</v>
      </c>
      <c r="G10168">
        <v>7393</v>
      </c>
      <c r="H10168">
        <v>0.99504617683821395</v>
      </c>
      <c r="I10168">
        <v>1</v>
      </c>
      <c r="J10168">
        <v>0.966855260484069</v>
      </c>
      <c r="K10168" t="s">
        <v>24718</v>
      </c>
      <c r="L10168">
        <v>1</v>
      </c>
      <c r="M10168" t="s">
        <v>5133</v>
      </c>
      <c r="N10168">
        <v>2.1276595744680899E-2</v>
      </c>
      <c r="O10168">
        <v>1.27064803049555E-3</v>
      </c>
    </row>
    <row r="10169" spans="1:15">
      <c r="A10169" t="s">
        <v>11300</v>
      </c>
      <c r="B10169" t="s">
        <v>23513</v>
      </c>
      <c r="C10169" t="s">
        <v>11301</v>
      </c>
      <c r="D10169">
        <v>3</v>
      </c>
      <c r="E10169">
        <v>535</v>
      </c>
      <c r="F10169">
        <v>53</v>
      </c>
      <c r="G10169">
        <v>8124</v>
      </c>
      <c r="H10169">
        <v>0.68766094771566899</v>
      </c>
      <c r="I10169">
        <v>0.99999999999997702</v>
      </c>
      <c r="J10169">
        <v>0.95041217501583097</v>
      </c>
      <c r="K10169" t="s">
        <v>30374</v>
      </c>
      <c r="L10169">
        <v>3</v>
      </c>
      <c r="M10169" t="s">
        <v>5133</v>
      </c>
      <c r="N10169">
        <v>5.6603773584905703E-2</v>
      </c>
      <c r="O10169">
        <v>5.60747663551402E-3</v>
      </c>
    </row>
    <row r="10170" spans="1:15">
      <c r="A10170" t="s">
        <v>11302</v>
      </c>
      <c r="B10170" t="s">
        <v>23513</v>
      </c>
      <c r="C10170" t="s">
        <v>11303</v>
      </c>
      <c r="D10170">
        <v>3</v>
      </c>
      <c r="E10170">
        <v>535</v>
      </c>
      <c r="F10170">
        <v>69</v>
      </c>
      <c r="G10170">
        <v>8124</v>
      </c>
      <c r="H10170">
        <v>0.841857783700108</v>
      </c>
      <c r="I10170">
        <v>0.99999999999997702</v>
      </c>
      <c r="J10170">
        <v>0.95041217501583097</v>
      </c>
      <c r="K10170" t="s">
        <v>30375</v>
      </c>
      <c r="L10170">
        <v>3</v>
      </c>
      <c r="M10170" t="s">
        <v>5133</v>
      </c>
      <c r="N10170">
        <v>4.3478260869565202E-2</v>
      </c>
      <c r="O10170">
        <v>5.60747663551402E-3</v>
      </c>
    </row>
    <row r="10171" spans="1:15">
      <c r="A10171" t="s">
        <v>11302</v>
      </c>
      <c r="B10171" t="s">
        <v>23511</v>
      </c>
      <c r="C10171" t="s">
        <v>11303</v>
      </c>
      <c r="D10171">
        <v>60</v>
      </c>
      <c r="E10171">
        <v>6152</v>
      </c>
      <c r="F10171">
        <v>67</v>
      </c>
      <c r="G10171">
        <v>7804</v>
      </c>
      <c r="H10171">
        <v>1.6856908826058802E-2</v>
      </c>
      <c r="I10171">
        <v>0.12487303791764399</v>
      </c>
      <c r="J10171">
        <v>0.10733253340674601</v>
      </c>
      <c r="K10171" t="s">
        <v>30376</v>
      </c>
      <c r="L10171">
        <v>60</v>
      </c>
      <c r="M10171" t="s">
        <v>5133</v>
      </c>
      <c r="N10171">
        <v>0.89552238805970197</v>
      </c>
      <c r="O10171">
        <v>9.7529258777633299E-3</v>
      </c>
    </row>
    <row r="10172" spans="1:15">
      <c r="A10172" t="s">
        <v>11302</v>
      </c>
      <c r="B10172" t="s">
        <v>23518</v>
      </c>
      <c r="C10172" t="s">
        <v>11303</v>
      </c>
      <c r="D10172">
        <v>1</v>
      </c>
      <c r="E10172">
        <v>787</v>
      </c>
      <c r="F10172">
        <v>61</v>
      </c>
      <c r="G10172">
        <v>7393</v>
      </c>
      <c r="H10172">
        <v>0.99898770280582905</v>
      </c>
      <c r="I10172">
        <v>1</v>
      </c>
      <c r="J10172">
        <v>0.966855260484069</v>
      </c>
      <c r="K10172" t="s">
        <v>30377</v>
      </c>
      <c r="L10172">
        <v>1</v>
      </c>
      <c r="M10172" t="s">
        <v>5133</v>
      </c>
      <c r="N10172">
        <v>1.63934426229508E-2</v>
      </c>
      <c r="O10172">
        <v>1.27064803049555E-3</v>
      </c>
    </row>
    <row r="10173" spans="1:15">
      <c r="A10173" t="s">
        <v>11304</v>
      </c>
      <c r="B10173" t="s">
        <v>23518</v>
      </c>
      <c r="C10173" t="s">
        <v>11305</v>
      </c>
      <c r="D10173">
        <v>1</v>
      </c>
      <c r="E10173">
        <v>787</v>
      </c>
      <c r="F10173">
        <v>21</v>
      </c>
      <c r="G10173">
        <v>7393</v>
      </c>
      <c r="H10173">
        <v>0.90624324364936804</v>
      </c>
      <c r="I10173">
        <v>1</v>
      </c>
      <c r="J10173">
        <v>0.966855260484069</v>
      </c>
      <c r="K10173" t="s">
        <v>30377</v>
      </c>
      <c r="L10173">
        <v>1</v>
      </c>
      <c r="M10173" t="s">
        <v>5133</v>
      </c>
      <c r="N10173">
        <v>4.7619047619047603E-2</v>
      </c>
      <c r="O10173">
        <v>1.27064803049555E-3</v>
      </c>
    </row>
    <row r="10174" spans="1:15">
      <c r="A10174" t="s">
        <v>11304</v>
      </c>
      <c r="B10174" t="s">
        <v>23513</v>
      </c>
      <c r="C10174" t="s">
        <v>11305</v>
      </c>
      <c r="D10174">
        <v>3</v>
      </c>
      <c r="E10174">
        <v>535</v>
      </c>
      <c r="F10174">
        <v>32</v>
      </c>
      <c r="G10174">
        <v>8124</v>
      </c>
      <c r="H10174">
        <v>0.35327638235832198</v>
      </c>
      <c r="I10174">
        <v>0.99999999999997702</v>
      </c>
      <c r="J10174">
        <v>0.95041217501583097</v>
      </c>
      <c r="K10174" t="s">
        <v>30375</v>
      </c>
      <c r="L10174">
        <v>3</v>
      </c>
      <c r="M10174" t="s">
        <v>5133</v>
      </c>
      <c r="N10174">
        <v>9.375E-2</v>
      </c>
      <c r="O10174">
        <v>5.60747663551402E-3</v>
      </c>
    </row>
    <row r="10175" spans="1:15">
      <c r="A10175" t="s">
        <v>11304</v>
      </c>
      <c r="B10175" t="s">
        <v>23511</v>
      </c>
      <c r="C10175" t="s">
        <v>11305</v>
      </c>
      <c r="D10175">
        <v>23</v>
      </c>
      <c r="E10175">
        <v>6152</v>
      </c>
      <c r="F10175">
        <v>28</v>
      </c>
      <c r="G10175">
        <v>7804</v>
      </c>
      <c r="H10175">
        <v>0.43904239052723998</v>
      </c>
      <c r="I10175">
        <v>0.96083957126938102</v>
      </c>
      <c r="J10175">
        <v>0.82587360011061495</v>
      </c>
      <c r="K10175" t="s">
        <v>30378</v>
      </c>
      <c r="L10175">
        <v>23</v>
      </c>
      <c r="M10175" t="s">
        <v>5133</v>
      </c>
      <c r="N10175">
        <v>0.82142857142857095</v>
      </c>
      <c r="O10175">
        <v>3.73862158647594E-3</v>
      </c>
    </row>
    <row r="10176" spans="1:15">
      <c r="A10176" t="s">
        <v>11306</v>
      </c>
      <c r="B10176" t="s">
        <v>23511</v>
      </c>
      <c r="C10176" t="s">
        <v>11307</v>
      </c>
      <c r="D10176">
        <v>105</v>
      </c>
      <c r="E10176">
        <v>6152</v>
      </c>
      <c r="F10176">
        <v>114</v>
      </c>
      <c r="G10176">
        <v>7804</v>
      </c>
      <c r="H10176">
        <v>1.02978350727235E-4</v>
      </c>
      <c r="I10176">
        <v>2.04912005900683E-3</v>
      </c>
      <c r="J10176">
        <v>1.7612869107327699E-3</v>
      </c>
      <c r="K10176" t="s">
        <v>30379</v>
      </c>
      <c r="L10176">
        <v>105</v>
      </c>
      <c r="M10176" t="s">
        <v>5133</v>
      </c>
      <c r="N10176">
        <v>0.92105263157894701</v>
      </c>
      <c r="O10176">
        <v>1.70676202860858E-2</v>
      </c>
    </row>
    <row r="10177" spans="1:15">
      <c r="A10177" t="s">
        <v>11306</v>
      </c>
      <c r="B10177" t="s">
        <v>23518</v>
      </c>
      <c r="C10177" t="s">
        <v>11307</v>
      </c>
      <c r="D10177">
        <v>1</v>
      </c>
      <c r="E10177">
        <v>787</v>
      </c>
      <c r="F10177">
        <v>106</v>
      </c>
      <c r="G10177">
        <v>7393</v>
      </c>
      <c r="H10177">
        <v>0.99999398618295099</v>
      </c>
      <c r="I10177">
        <v>1</v>
      </c>
      <c r="J10177">
        <v>0.966855260484069</v>
      </c>
      <c r="K10177" t="s">
        <v>26702</v>
      </c>
      <c r="L10177">
        <v>1</v>
      </c>
      <c r="M10177" t="s">
        <v>5133</v>
      </c>
      <c r="N10177">
        <v>9.4339622641509396E-3</v>
      </c>
      <c r="O10177">
        <v>1.27064803049555E-3</v>
      </c>
    </row>
    <row r="10178" spans="1:15">
      <c r="A10178" t="s">
        <v>11306</v>
      </c>
      <c r="B10178" t="s">
        <v>23513</v>
      </c>
      <c r="C10178" t="s">
        <v>11307</v>
      </c>
      <c r="D10178">
        <v>3</v>
      </c>
      <c r="E10178">
        <v>535</v>
      </c>
      <c r="F10178">
        <v>118</v>
      </c>
      <c r="G10178">
        <v>8124</v>
      </c>
      <c r="H10178">
        <v>0.98639775781362304</v>
      </c>
      <c r="I10178">
        <v>0.99999999999997702</v>
      </c>
      <c r="J10178">
        <v>0.95041217501583097</v>
      </c>
      <c r="K10178" t="s">
        <v>30380</v>
      </c>
      <c r="L10178">
        <v>3</v>
      </c>
      <c r="M10178" t="s">
        <v>5133</v>
      </c>
      <c r="N10178">
        <v>2.5423728813559299E-2</v>
      </c>
      <c r="O10178">
        <v>5.60747663551402E-3</v>
      </c>
    </row>
    <row r="10179" spans="1:15">
      <c r="A10179" t="s">
        <v>11308</v>
      </c>
      <c r="B10179" t="s">
        <v>23518</v>
      </c>
      <c r="C10179" t="s">
        <v>11309</v>
      </c>
      <c r="D10179">
        <v>1</v>
      </c>
      <c r="E10179">
        <v>787</v>
      </c>
      <c r="F10179">
        <v>104</v>
      </c>
      <c r="G10179">
        <v>7393</v>
      </c>
      <c r="H10179">
        <v>0.99999244213039196</v>
      </c>
      <c r="I10179">
        <v>1</v>
      </c>
      <c r="J10179">
        <v>0.966855260484069</v>
      </c>
      <c r="K10179" t="s">
        <v>26702</v>
      </c>
      <c r="L10179">
        <v>1</v>
      </c>
      <c r="M10179" t="s">
        <v>5133</v>
      </c>
      <c r="N10179">
        <v>9.6153846153846194E-3</v>
      </c>
      <c r="O10179">
        <v>1.27064803049555E-3</v>
      </c>
    </row>
    <row r="10180" spans="1:15">
      <c r="A10180" t="s">
        <v>11308</v>
      </c>
      <c r="B10180" t="s">
        <v>23511</v>
      </c>
      <c r="C10180" t="s">
        <v>11309</v>
      </c>
      <c r="D10180">
        <v>103</v>
      </c>
      <c r="E10180">
        <v>6152</v>
      </c>
      <c r="F10180">
        <v>112</v>
      </c>
      <c r="G10180">
        <v>7804</v>
      </c>
      <c r="H10180">
        <v>1.4226150675164799E-4</v>
      </c>
      <c r="I10180">
        <v>2.6475700075046802E-3</v>
      </c>
      <c r="J10180">
        <v>2.2756745652701199E-3</v>
      </c>
      <c r="K10180" t="s">
        <v>30381</v>
      </c>
      <c r="L10180">
        <v>103</v>
      </c>
      <c r="M10180" t="s">
        <v>5133</v>
      </c>
      <c r="N10180">
        <v>0.91964285714285698</v>
      </c>
      <c r="O10180">
        <v>1.6742522756827E-2</v>
      </c>
    </row>
    <row r="10181" spans="1:15">
      <c r="A10181" t="s">
        <v>11308</v>
      </c>
      <c r="B10181" t="s">
        <v>23513</v>
      </c>
      <c r="C10181" t="s">
        <v>11309</v>
      </c>
      <c r="D10181">
        <v>3</v>
      </c>
      <c r="E10181">
        <v>535</v>
      </c>
      <c r="F10181">
        <v>116</v>
      </c>
      <c r="G10181">
        <v>8124</v>
      </c>
      <c r="H10181">
        <v>0.98485335605290003</v>
      </c>
      <c r="I10181">
        <v>0.99999999999997702</v>
      </c>
      <c r="J10181">
        <v>0.95041217501583097</v>
      </c>
      <c r="K10181" t="s">
        <v>30380</v>
      </c>
      <c r="L10181">
        <v>3</v>
      </c>
      <c r="M10181" t="s">
        <v>5133</v>
      </c>
      <c r="N10181">
        <v>2.5862068965517199E-2</v>
      </c>
      <c r="O10181">
        <v>5.60747663551402E-3</v>
      </c>
    </row>
    <row r="10182" spans="1:15">
      <c r="A10182" t="s">
        <v>11310</v>
      </c>
      <c r="B10182" t="s">
        <v>23511</v>
      </c>
      <c r="C10182" t="s">
        <v>11311</v>
      </c>
      <c r="D10182">
        <v>154</v>
      </c>
      <c r="E10182">
        <v>6152</v>
      </c>
      <c r="F10182">
        <v>170</v>
      </c>
      <c r="G10182">
        <v>7804</v>
      </c>
      <c r="H10182" s="34">
        <v>3.05176592140872E-5</v>
      </c>
      <c r="I10182">
        <v>7.1194093380167205E-4</v>
      </c>
      <c r="J10182">
        <v>6.1193693478727004E-4</v>
      </c>
      <c r="K10182" t="s">
        <v>30382</v>
      </c>
      <c r="L10182">
        <v>154</v>
      </c>
      <c r="M10182" t="s">
        <v>5133</v>
      </c>
      <c r="N10182">
        <v>0.90588235294117603</v>
      </c>
      <c r="O10182">
        <v>2.50325097529259E-2</v>
      </c>
    </row>
    <row r="10183" spans="1:15">
      <c r="A10183" t="s">
        <v>11310</v>
      </c>
      <c r="B10183" t="s">
        <v>23513</v>
      </c>
      <c r="C10183" t="s">
        <v>11311</v>
      </c>
      <c r="D10183">
        <v>7</v>
      </c>
      <c r="E10183">
        <v>535</v>
      </c>
      <c r="F10183">
        <v>182</v>
      </c>
      <c r="G10183">
        <v>8124</v>
      </c>
      <c r="H10183">
        <v>0.96045402174314198</v>
      </c>
      <c r="I10183">
        <v>0.99999999999997702</v>
      </c>
      <c r="J10183">
        <v>0.95041217501583097</v>
      </c>
      <c r="K10183" t="s">
        <v>30383</v>
      </c>
      <c r="L10183">
        <v>7</v>
      </c>
      <c r="M10183" t="s">
        <v>5133</v>
      </c>
      <c r="N10183">
        <v>3.8461538461538498E-2</v>
      </c>
      <c r="O10183">
        <v>1.3084112149532701E-2</v>
      </c>
    </row>
    <row r="10184" spans="1:15">
      <c r="A10184" t="s">
        <v>11310</v>
      </c>
      <c r="B10184" t="s">
        <v>23518</v>
      </c>
      <c r="C10184" t="s">
        <v>11311</v>
      </c>
      <c r="D10184">
        <v>2</v>
      </c>
      <c r="E10184">
        <v>787</v>
      </c>
      <c r="F10184">
        <v>156</v>
      </c>
      <c r="G10184">
        <v>7393</v>
      </c>
      <c r="H10184">
        <v>0.99999961076664301</v>
      </c>
      <c r="I10184">
        <v>1</v>
      </c>
      <c r="J10184">
        <v>0.966855260484069</v>
      </c>
      <c r="K10184" t="s">
        <v>30384</v>
      </c>
      <c r="L10184">
        <v>2</v>
      </c>
      <c r="M10184" t="s">
        <v>5133</v>
      </c>
      <c r="N10184">
        <v>1.2820512820512799E-2</v>
      </c>
      <c r="O10184">
        <v>2.5412960609911099E-3</v>
      </c>
    </row>
    <row r="10185" spans="1:15">
      <c r="A10185" t="s">
        <v>11312</v>
      </c>
      <c r="B10185" t="s">
        <v>23511</v>
      </c>
      <c r="C10185" t="s">
        <v>11313</v>
      </c>
      <c r="D10185">
        <v>24</v>
      </c>
      <c r="E10185">
        <v>6152</v>
      </c>
      <c r="F10185">
        <v>26</v>
      </c>
      <c r="G10185">
        <v>7804</v>
      </c>
      <c r="H10185">
        <v>6.4454932733583298E-2</v>
      </c>
      <c r="I10185">
        <v>0.32608366534539002</v>
      </c>
      <c r="J10185">
        <v>0.280279766454956</v>
      </c>
      <c r="K10185" t="s">
        <v>30385</v>
      </c>
      <c r="L10185">
        <v>24</v>
      </c>
      <c r="M10185" t="s">
        <v>5133</v>
      </c>
      <c r="N10185">
        <v>0.92307692307692302</v>
      </c>
      <c r="O10185">
        <v>3.90117035110533E-3</v>
      </c>
    </row>
    <row r="10186" spans="1:15">
      <c r="A10186" t="s">
        <v>11312</v>
      </c>
      <c r="B10186" t="s">
        <v>23518</v>
      </c>
      <c r="C10186" t="s">
        <v>11313</v>
      </c>
      <c r="D10186">
        <v>2</v>
      </c>
      <c r="E10186">
        <v>787</v>
      </c>
      <c r="F10186">
        <v>27</v>
      </c>
      <c r="G10186">
        <v>7393</v>
      </c>
      <c r="H10186">
        <v>0.79863159465376998</v>
      </c>
      <c r="I10186">
        <v>1</v>
      </c>
      <c r="J10186">
        <v>0.966855260484069</v>
      </c>
      <c r="K10186" t="s">
        <v>30386</v>
      </c>
      <c r="L10186">
        <v>2</v>
      </c>
      <c r="M10186" t="s">
        <v>5133</v>
      </c>
      <c r="N10186">
        <v>7.4074074074074098E-2</v>
      </c>
      <c r="O10186">
        <v>2.5412960609911099E-3</v>
      </c>
    </row>
    <row r="10187" spans="1:15">
      <c r="A10187" t="s">
        <v>11314</v>
      </c>
      <c r="B10187" t="s">
        <v>23518</v>
      </c>
      <c r="C10187" t="s">
        <v>11315</v>
      </c>
      <c r="D10187">
        <v>1</v>
      </c>
      <c r="E10187">
        <v>787</v>
      </c>
      <c r="F10187">
        <v>4</v>
      </c>
      <c r="G10187">
        <v>7393</v>
      </c>
      <c r="H10187">
        <v>0.362574478289521</v>
      </c>
      <c r="I10187">
        <v>1</v>
      </c>
      <c r="J10187">
        <v>0.966855260484069</v>
      </c>
      <c r="K10187" t="s">
        <v>24233</v>
      </c>
      <c r="L10187">
        <v>1</v>
      </c>
      <c r="M10187" t="s">
        <v>5133</v>
      </c>
      <c r="N10187">
        <v>0.25</v>
      </c>
      <c r="O10187">
        <v>1.27064803049555E-3</v>
      </c>
    </row>
    <row r="10188" spans="1:15">
      <c r="A10188" t="s">
        <v>11314</v>
      </c>
      <c r="B10188" t="s">
        <v>23511</v>
      </c>
      <c r="C10188" t="s">
        <v>11315</v>
      </c>
      <c r="D10188">
        <v>3</v>
      </c>
      <c r="E10188">
        <v>6152</v>
      </c>
      <c r="F10188">
        <v>4</v>
      </c>
      <c r="G10188">
        <v>7804</v>
      </c>
      <c r="H10188">
        <v>0.80103341611958101</v>
      </c>
      <c r="I10188">
        <v>0.968912233598893</v>
      </c>
      <c r="J10188">
        <v>0.832812322140707</v>
      </c>
      <c r="K10188" t="s">
        <v>30387</v>
      </c>
      <c r="L10188">
        <v>3</v>
      </c>
      <c r="M10188" t="s">
        <v>5133</v>
      </c>
      <c r="N10188">
        <v>0.75</v>
      </c>
      <c r="O10188">
        <v>4.8764629388816603E-4</v>
      </c>
    </row>
    <row r="10189" spans="1:15">
      <c r="A10189" t="s">
        <v>11316</v>
      </c>
      <c r="B10189" t="s">
        <v>23511</v>
      </c>
      <c r="C10189" t="s">
        <v>11317</v>
      </c>
      <c r="D10189">
        <v>8</v>
      </c>
      <c r="E10189">
        <v>6152</v>
      </c>
      <c r="F10189">
        <v>11</v>
      </c>
      <c r="G10189">
        <v>7804</v>
      </c>
      <c r="H10189">
        <v>0.812198093591744</v>
      </c>
      <c r="I10189">
        <v>0.97453872412074605</v>
      </c>
      <c r="J10189">
        <v>0.83764847806331599</v>
      </c>
      <c r="K10189" t="s">
        <v>30388</v>
      </c>
      <c r="L10189">
        <v>8</v>
      </c>
      <c r="M10189" t="s">
        <v>5133</v>
      </c>
      <c r="N10189">
        <v>0.72727272727272696</v>
      </c>
      <c r="O10189">
        <v>1.3003901170351099E-3</v>
      </c>
    </row>
    <row r="10190" spans="1:15">
      <c r="A10190" t="s">
        <v>11316</v>
      </c>
      <c r="B10190" t="s">
        <v>23518</v>
      </c>
      <c r="C10190" t="s">
        <v>11317</v>
      </c>
      <c r="D10190">
        <v>2</v>
      </c>
      <c r="E10190">
        <v>787</v>
      </c>
      <c r="F10190">
        <v>10</v>
      </c>
      <c r="G10190">
        <v>7393</v>
      </c>
      <c r="H10190">
        <v>0.28895773872730401</v>
      </c>
      <c r="I10190">
        <v>0.97863801257884697</v>
      </c>
      <c r="J10190">
        <v>0.94620131057153301</v>
      </c>
      <c r="K10190" t="s">
        <v>24176</v>
      </c>
      <c r="L10190">
        <v>2</v>
      </c>
      <c r="M10190" t="s">
        <v>5133</v>
      </c>
      <c r="N10190">
        <v>0.2</v>
      </c>
      <c r="O10190">
        <v>2.5412960609911099E-3</v>
      </c>
    </row>
    <row r="10191" spans="1:15">
      <c r="A10191" t="s">
        <v>11316</v>
      </c>
      <c r="B10191" t="s">
        <v>23513</v>
      </c>
      <c r="C10191" t="s">
        <v>11317</v>
      </c>
      <c r="D10191">
        <v>1</v>
      </c>
      <c r="E10191">
        <v>535</v>
      </c>
      <c r="F10191">
        <v>10</v>
      </c>
      <c r="G10191">
        <v>8124</v>
      </c>
      <c r="H10191">
        <v>0.494202526653369</v>
      </c>
      <c r="I10191">
        <v>0.99999999999997702</v>
      </c>
      <c r="J10191">
        <v>0.95041217501583097</v>
      </c>
      <c r="K10191" t="s">
        <v>23649</v>
      </c>
      <c r="L10191">
        <v>1</v>
      </c>
      <c r="M10191" t="s">
        <v>5133</v>
      </c>
      <c r="N10191">
        <v>0.1</v>
      </c>
      <c r="O10191">
        <v>1.8691588785046699E-3</v>
      </c>
    </row>
    <row r="10192" spans="1:15">
      <c r="A10192" t="s">
        <v>11318</v>
      </c>
      <c r="B10192" t="s">
        <v>23518</v>
      </c>
      <c r="C10192" t="s">
        <v>11319</v>
      </c>
      <c r="D10192">
        <v>1</v>
      </c>
      <c r="E10192">
        <v>787</v>
      </c>
      <c r="F10192">
        <v>10</v>
      </c>
      <c r="G10192">
        <v>7393</v>
      </c>
      <c r="H10192">
        <v>0.67576236969544701</v>
      </c>
      <c r="I10192">
        <v>1</v>
      </c>
      <c r="J10192">
        <v>0.966855260484069</v>
      </c>
      <c r="K10192" t="s">
        <v>24718</v>
      </c>
      <c r="L10192">
        <v>1</v>
      </c>
      <c r="M10192" t="s">
        <v>5133</v>
      </c>
      <c r="N10192">
        <v>0.1</v>
      </c>
      <c r="O10192">
        <v>1.27064803049555E-3</v>
      </c>
    </row>
    <row r="10193" spans="1:15">
      <c r="A10193" t="s">
        <v>11318</v>
      </c>
      <c r="B10193" t="s">
        <v>23511</v>
      </c>
      <c r="C10193" t="s">
        <v>11319</v>
      </c>
      <c r="D10193">
        <v>8</v>
      </c>
      <c r="E10193">
        <v>6152</v>
      </c>
      <c r="F10193">
        <v>9</v>
      </c>
      <c r="G10193">
        <v>7804</v>
      </c>
      <c r="H10193">
        <v>0.40157748897504503</v>
      </c>
      <c r="I10193">
        <v>0.91525479399875698</v>
      </c>
      <c r="J10193">
        <v>0.78669196642228301</v>
      </c>
      <c r="K10193" t="s">
        <v>30389</v>
      </c>
      <c r="L10193">
        <v>8</v>
      </c>
      <c r="M10193" t="s">
        <v>5133</v>
      </c>
      <c r="N10193">
        <v>0.88888888888888895</v>
      </c>
      <c r="O10193">
        <v>1.3003901170351099E-3</v>
      </c>
    </row>
    <row r="10194" spans="1:15">
      <c r="A10194" t="s">
        <v>11320</v>
      </c>
      <c r="B10194" t="s">
        <v>23511</v>
      </c>
      <c r="C10194" t="s">
        <v>11321</v>
      </c>
      <c r="D10194">
        <v>8</v>
      </c>
      <c r="E10194">
        <v>6152</v>
      </c>
      <c r="F10194">
        <v>9</v>
      </c>
      <c r="G10194">
        <v>7804</v>
      </c>
      <c r="H10194">
        <v>0.40157748897504503</v>
      </c>
      <c r="I10194">
        <v>0.91525479399875698</v>
      </c>
      <c r="J10194">
        <v>0.78669196642228301</v>
      </c>
      <c r="K10194" t="s">
        <v>30390</v>
      </c>
      <c r="L10194">
        <v>8</v>
      </c>
      <c r="M10194" t="s">
        <v>5133</v>
      </c>
      <c r="N10194">
        <v>0.88888888888888895</v>
      </c>
      <c r="O10194">
        <v>1.3003901170351099E-3</v>
      </c>
    </row>
    <row r="10195" spans="1:15">
      <c r="A10195" t="s">
        <v>11320</v>
      </c>
      <c r="B10195" t="s">
        <v>23513</v>
      </c>
      <c r="C10195" t="s">
        <v>11321</v>
      </c>
      <c r="D10195">
        <v>1</v>
      </c>
      <c r="E10195">
        <v>535</v>
      </c>
      <c r="F10195">
        <v>9</v>
      </c>
      <c r="G10195">
        <v>8124</v>
      </c>
      <c r="H10195">
        <v>0.45850310076412798</v>
      </c>
      <c r="I10195">
        <v>0.99999999999997702</v>
      </c>
      <c r="J10195">
        <v>0.95041217501583097</v>
      </c>
      <c r="K10195" t="s">
        <v>23649</v>
      </c>
      <c r="L10195">
        <v>1</v>
      </c>
      <c r="M10195" t="s">
        <v>5133</v>
      </c>
      <c r="N10195">
        <v>0.11111111111111099</v>
      </c>
      <c r="O10195">
        <v>1.8691588785046699E-3</v>
      </c>
    </row>
    <row r="10196" spans="1:15">
      <c r="A10196" t="s">
        <v>11322</v>
      </c>
      <c r="B10196" t="s">
        <v>23511</v>
      </c>
      <c r="C10196" t="s">
        <v>11323</v>
      </c>
      <c r="D10196">
        <v>20</v>
      </c>
      <c r="E10196">
        <v>6152</v>
      </c>
      <c r="F10196">
        <v>20</v>
      </c>
      <c r="G10196">
        <v>7804</v>
      </c>
      <c r="H10196">
        <v>8.5336853349435304E-3</v>
      </c>
      <c r="I10196">
        <v>7.4878905635043805E-2</v>
      </c>
      <c r="J10196">
        <v>6.4360912287842298E-2</v>
      </c>
      <c r="K10196" t="s">
        <v>30391</v>
      </c>
      <c r="L10196">
        <v>20</v>
      </c>
      <c r="M10196" t="s">
        <v>5133</v>
      </c>
      <c r="N10196">
        <v>1</v>
      </c>
      <c r="O10196">
        <v>3.2509752925877801E-3</v>
      </c>
    </row>
    <row r="10197" spans="1:15">
      <c r="A10197" t="s">
        <v>11324</v>
      </c>
      <c r="B10197" t="s">
        <v>23511</v>
      </c>
      <c r="C10197" t="s">
        <v>11325</v>
      </c>
      <c r="D10197">
        <v>69</v>
      </c>
      <c r="E10197">
        <v>6152</v>
      </c>
      <c r="F10197">
        <v>78</v>
      </c>
      <c r="G10197">
        <v>7804</v>
      </c>
      <c r="H10197">
        <v>2.0190971468418601E-2</v>
      </c>
      <c r="I10197">
        <v>0.14300727633567001</v>
      </c>
      <c r="J10197">
        <v>0.1229195150584</v>
      </c>
      <c r="K10197" t="s">
        <v>30392</v>
      </c>
      <c r="L10197">
        <v>69</v>
      </c>
      <c r="M10197" t="s">
        <v>5133</v>
      </c>
      <c r="N10197">
        <v>0.88461538461538503</v>
      </c>
      <c r="O10197">
        <v>1.1215864759427799E-2</v>
      </c>
    </row>
    <row r="10198" spans="1:15">
      <c r="A10198" t="s">
        <v>11324</v>
      </c>
      <c r="B10198" t="s">
        <v>23513</v>
      </c>
      <c r="C10198" t="s">
        <v>11325</v>
      </c>
      <c r="D10198">
        <v>3</v>
      </c>
      <c r="E10198">
        <v>535</v>
      </c>
      <c r="F10198">
        <v>79</v>
      </c>
      <c r="G10198">
        <v>8124</v>
      </c>
      <c r="H10198">
        <v>0.90046958139405597</v>
      </c>
      <c r="I10198">
        <v>0.99999999999997702</v>
      </c>
      <c r="J10198">
        <v>0.95041217501583097</v>
      </c>
      <c r="K10198" t="s">
        <v>30380</v>
      </c>
      <c r="L10198">
        <v>3</v>
      </c>
      <c r="M10198" t="s">
        <v>5133</v>
      </c>
      <c r="N10198">
        <v>3.7974683544303799E-2</v>
      </c>
      <c r="O10198">
        <v>5.60747663551402E-3</v>
      </c>
    </row>
    <row r="10199" spans="1:15">
      <c r="A10199" t="s">
        <v>11324</v>
      </c>
      <c r="B10199" t="s">
        <v>23518</v>
      </c>
      <c r="C10199" t="s">
        <v>11325</v>
      </c>
      <c r="D10199">
        <v>1</v>
      </c>
      <c r="E10199">
        <v>787</v>
      </c>
      <c r="F10199">
        <v>73</v>
      </c>
      <c r="G10199">
        <v>7393</v>
      </c>
      <c r="H10199">
        <v>0.99974112878175703</v>
      </c>
      <c r="I10199">
        <v>1</v>
      </c>
      <c r="J10199">
        <v>0.966855260484069</v>
      </c>
      <c r="K10199" t="s">
        <v>26702</v>
      </c>
      <c r="L10199">
        <v>1</v>
      </c>
      <c r="M10199" t="s">
        <v>5133</v>
      </c>
      <c r="N10199">
        <v>1.3698630136986301E-2</v>
      </c>
      <c r="O10199">
        <v>1.27064803049555E-3</v>
      </c>
    </row>
    <row r="10200" spans="1:15">
      <c r="A10200" t="s">
        <v>11326</v>
      </c>
      <c r="B10200" t="s">
        <v>23513</v>
      </c>
      <c r="C10200" t="s">
        <v>11327</v>
      </c>
      <c r="D10200">
        <v>1</v>
      </c>
      <c r="E10200">
        <v>535</v>
      </c>
      <c r="F10200">
        <v>47</v>
      </c>
      <c r="G10200">
        <v>8124</v>
      </c>
      <c r="H10200">
        <v>0.95969137953275097</v>
      </c>
      <c r="I10200">
        <v>0.99999999999997702</v>
      </c>
      <c r="J10200">
        <v>0.95041217501583097</v>
      </c>
      <c r="K10200" t="s">
        <v>26585</v>
      </c>
      <c r="L10200">
        <v>1</v>
      </c>
      <c r="M10200" t="s">
        <v>5133</v>
      </c>
      <c r="N10200">
        <v>2.1276595744680899E-2</v>
      </c>
      <c r="O10200">
        <v>1.8691588785046699E-3</v>
      </c>
    </row>
    <row r="10201" spans="1:15">
      <c r="A10201" t="s">
        <v>11326</v>
      </c>
      <c r="B10201" t="s">
        <v>23511</v>
      </c>
      <c r="C10201" t="s">
        <v>11327</v>
      </c>
      <c r="D10201">
        <v>41</v>
      </c>
      <c r="E10201">
        <v>6152</v>
      </c>
      <c r="F10201">
        <v>43</v>
      </c>
      <c r="G10201">
        <v>7804</v>
      </c>
      <c r="H10201">
        <v>2.7533725947412398E-3</v>
      </c>
      <c r="I10201">
        <v>3.03549307897285E-2</v>
      </c>
      <c r="J10201">
        <v>2.6091073600665801E-2</v>
      </c>
      <c r="K10201" t="s">
        <v>30393</v>
      </c>
      <c r="L10201">
        <v>41</v>
      </c>
      <c r="M10201" t="s">
        <v>5133</v>
      </c>
      <c r="N10201">
        <v>0.95348837209302295</v>
      </c>
      <c r="O10201">
        <v>6.6644993498049402E-3</v>
      </c>
    </row>
    <row r="10202" spans="1:15">
      <c r="A10202" t="s">
        <v>11328</v>
      </c>
      <c r="B10202" t="s">
        <v>23511</v>
      </c>
      <c r="C10202" t="s">
        <v>11329</v>
      </c>
      <c r="D10202">
        <v>14</v>
      </c>
      <c r="E10202">
        <v>6152</v>
      </c>
      <c r="F10202">
        <v>14</v>
      </c>
      <c r="G10202">
        <v>7804</v>
      </c>
      <c r="H10202">
        <v>3.5680033920092398E-2</v>
      </c>
      <c r="I10202">
        <v>0.21445050912290001</v>
      </c>
      <c r="J10202">
        <v>0.18432735215193299</v>
      </c>
      <c r="K10202" t="s">
        <v>30394</v>
      </c>
      <c r="L10202">
        <v>14</v>
      </c>
      <c r="M10202" t="s">
        <v>5133</v>
      </c>
      <c r="N10202">
        <v>1</v>
      </c>
      <c r="O10202">
        <v>2.2756827048114399E-3</v>
      </c>
    </row>
    <row r="10203" spans="1:15">
      <c r="A10203" t="s">
        <v>11330</v>
      </c>
      <c r="B10203" t="s">
        <v>23511</v>
      </c>
      <c r="C10203" t="s">
        <v>11331</v>
      </c>
      <c r="D10203">
        <v>45</v>
      </c>
      <c r="E10203">
        <v>6152</v>
      </c>
      <c r="F10203">
        <v>47</v>
      </c>
      <c r="G10203">
        <v>7804</v>
      </c>
      <c r="H10203">
        <v>1.24766965091019E-3</v>
      </c>
      <c r="I10203">
        <v>1.60147427812397E-2</v>
      </c>
      <c r="J10203">
        <v>1.3765204588852E-2</v>
      </c>
      <c r="K10203" t="s">
        <v>30395</v>
      </c>
      <c r="L10203">
        <v>45</v>
      </c>
      <c r="M10203" t="s">
        <v>5133</v>
      </c>
      <c r="N10203">
        <v>0.95744680851063801</v>
      </c>
      <c r="O10203">
        <v>7.3146944083225E-3</v>
      </c>
    </row>
    <row r="10204" spans="1:15">
      <c r="A10204" t="s">
        <v>11332</v>
      </c>
      <c r="B10204" t="s">
        <v>23511</v>
      </c>
      <c r="C10204" t="s">
        <v>11333</v>
      </c>
      <c r="D10204">
        <v>4</v>
      </c>
      <c r="E10204">
        <v>6152</v>
      </c>
      <c r="F10204">
        <v>4</v>
      </c>
      <c r="G10204">
        <v>7804</v>
      </c>
      <c r="H10204">
        <v>0.38610601832086699</v>
      </c>
      <c r="I10204">
        <v>0.90829480295553899</v>
      </c>
      <c r="J10204">
        <v>0.78070962240619901</v>
      </c>
      <c r="K10204" t="s">
        <v>30396</v>
      </c>
      <c r="L10204">
        <v>4</v>
      </c>
      <c r="M10204" t="s">
        <v>5133</v>
      </c>
      <c r="N10204">
        <v>1</v>
      </c>
      <c r="O10204">
        <v>6.5019505851755496E-4</v>
      </c>
    </row>
    <row r="10205" spans="1:15">
      <c r="A10205" t="s">
        <v>11334</v>
      </c>
      <c r="B10205" t="s">
        <v>23511</v>
      </c>
      <c r="C10205" t="s">
        <v>11335</v>
      </c>
      <c r="D10205">
        <v>1</v>
      </c>
      <c r="E10205">
        <v>6152</v>
      </c>
      <c r="F10205">
        <v>1</v>
      </c>
      <c r="G10205">
        <v>7804</v>
      </c>
      <c r="H10205">
        <v>0.788313685289595</v>
      </c>
      <c r="I10205">
        <v>0.968912233598893</v>
      </c>
      <c r="J10205">
        <v>0.832812322140707</v>
      </c>
      <c r="K10205" t="s">
        <v>30397</v>
      </c>
      <c r="L10205">
        <v>1</v>
      </c>
      <c r="M10205" t="s">
        <v>5133</v>
      </c>
      <c r="N10205">
        <v>1</v>
      </c>
      <c r="O10205">
        <v>1.6254876462938901E-4</v>
      </c>
    </row>
    <row r="10206" spans="1:15">
      <c r="A10206" t="s">
        <v>11336</v>
      </c>
      <c r="B10206" t="s">
        <v>23511</v>
      </c>
      <c r="C10206" t="s">
        <v>11337</v>
      </c>
      <c r="D10206">
        <v>4</v>
      </c>
      <c r="E10206">
        <v>6152</v>
      </c>
      <c r="F10206">
        <v>4</v>
      </c>
      <c r="G10206">
        <v>7804</v>
      </c>
      <c r="H10206">
        <v>0.38610601832086699</v>
      </c>
      <c r="I10206">
        <v>0.90829480295553899</v>
      </c>
      <c r="J10206">
        <v>0.78070962240619901</v>
      </c>
      <c r="K10206" t="s">
        <v>30396</v>
      </c>
      <c r="L10206">
        <v>4</v>
      </c>
      <c r="M10206" t="s">
        <v>5133</v>
      </c>
      <c r="N10206">
        <v>1</v>
      </c>
      <c r="O10206">
        <v>6.5019505851755496E-4</v>
      </c>
    </row>
    <row r="10207" spans="1:15">
      <c r="A10207" t="s">
        <v>11338</v>
      </c>
      <c r="B10207" t="s">
        <v>23511</v>
      </c>
      <c r="C10207" t="s">
        <v>11339</v>
      </c>
      <c r="D10207">
        <v>62</v>
      </c>
      <c r="E10207">
        <v>6152</v>
      </c>
      <c r="F10207">
        <v>70</v>
      </c>
      <c r="G10207">
        <v>7804</v>
      </c>
      <c r="H10207">
        <v>2.5818130729810401E-2</v>
      </c>
      <c r="I10207">
        <v>0.17267628874659199</v>
      </c>
      <c r="J10207">
        <v>0.148421018976649</v>
      </c>
      <c r="K10207" t="s">
        <v>30398</v>
      </c>
      <c r="L10207">
        <v>62</v>
      </c>
      <c r="M10207" t="s">
        <v>5133</v>
      </c>
      <c r="N10207">
        <v>0.88571428571428601</v>
      </c>
      <c r="O10207">
        <v>1.00780234070221E-2</v>
      </c>
    </row>
    <row r="10208" spans="1:15">
      <c r="A10208" t="s">
        <v>11338</v>
      </c>
      <c r="B10208" t="s">
        <v>23513</v>
      </c>
      <c r="C10208" t="s">
        <v>11339</v>
      </c>
      <c r="D10208">
        <v>4</v>
      </c>
      <c r="E10208">
        <v>535</v>
      </c>
      <c r="F10208">
        <v>69</v>
      </c>
      <c r="G10208">
        <v>8124</v>
      </c>
      <c r="H10208">
        <v>0.67489454714921904</v>
      </c>
      <c r="I10208">
        <v>0.99999999999997702</v>
      </c>
      <c r="J10208">
        <v>0.95041217501583097</v>
      </c>
      <c r="K10208" t="s">
        <v>30399</v>
      </c>
      <c r="L10208">
        <v>4</v>
      </c>
      <c r="M10208" t="s">
        <v>5133</v>
      </c>
      <c r="N10208">
        <v>5.7971014492753603E-2</v>
      </c>
      <c r="O10208">
        <v>7.4766355140186902E-3</v>
      </c>
    </row>
    <row r="10209" spans="1:15">
      <c r="A10209" t="s">
        <v>11338</v>
      </c>
      <c r="B10209" t="s">
        <v>23518</v>
      </c>
      <c r="C10209" t="s">
        <v>11339</v>
      </c>
      <c r="D10209">
        <v>3</v>
      </c>
      <c r="E10209">
        <v>787</v>
      </c>
      <c r="F10209">
        <v>64</v>
      </c>
      <c r="G10209">
        <v>7393</v>
      </c>
      <c r="H10209">
        <v>0.97276637382175501</v>
      </c>
      <c r="I10209">
        <v>1</v>
      </c>
      <c r="J10209">
        <v>0.966855260484069</v>
      </c>
      <c r="K10209" t="s">
        <v>30400</v>
      </c>
      <c r="L10209">
        <v>3</v>
      </c>
      <c r="M10209" t="s">
        <v>5133</v>
      </c>
      <c r="N10209">
        <v>4.6875E-2</v>
      </c>
      <c r="O10209">
        <v>3.8119440914866601E-3</v>
      </c>
    </row>
    <row r="10210" spans="1:15">
      <c r="A10210" t="s">
        <v>11340</v>
      </c>
      <c r="B10210" t="s">
        <v>23511</v>
      </c>
      <c r="C10210" t="s">
        <v>11341</v>
      </c>
      <c r="D10210">
        <v>62</v>
      </c>
      <c r="E10210">
        <v>6152</v>
      </c>
      <c r="F10210">
        <v>70</v>
      </c>
      <c r="G10210">
        <v>7804</v>
      </c>
      <c r="H10210">
        <v>2.5818130729810401E-2</v>
      </c>
      <c r="I10210">
        <v>0.17267628874659199</v>
      </c>
      <c r="J10210">
        <v>0.148421018976649</v>
      </c>
      <c r="K10210" t="s">
        <v>30398</v>
      </c>
      <c r="L10210">
        <v>62</v>
      </c>
      <c r="M10210" t="s">
        <v>5133</v>
      </c>
      <c r="N10210">
        <v>0.88571428571428601</v>
      </c>
      <c r="O10210">
        <v>1.00780234070221E-2</v>
      </c>
    </row>
    <row r="10211" spans="1:15">
      <c r="A10211" t="s">
        <v>11340</v>
      </c>
      <c r="B10211" t="s">
        <v>23518</v>
      </c>
      <c r="C10211" t="s">
        <v>11341</v>
      </c>
      <c r="D10211">
        <v>3</v>
      </c>
      <c r="E10211">
        <v>787</v>
      </c>
      <c r="F10211">
        <v>64</v>
      </c>
      <c r="G10211">
        <v>7393</v>
      </c>
      <c r="H10211">
        <v>0.97276637382175501</v>
      </c>
      <c r="I10211">
        <v>1</v>
      </c>
      <c r="J10211">
        <v>0.966855260484069</v>
      </c>
      <c r="K10211" t="s">
        <v>30400</v>
      </c>
      <c r="L10211">
        <v>3</v>
      </c>
      <c r="M10211" t="s">
        <v>5133</v>
      </c>
      <c r="N10211">
        <v>4.6875E-2</v>
      </c>
      <c r="O10211">
        <v>3.8119440914866601E-3</v>
      </c>
    </row>
    <row r="10212" spans="1:15">
      <c r="A10212" t="s">
        <v>11340</v>
      </c>
      <c r="B10212" t="s">
        <v>23513</v>
      </c>
      <c r="C10212" t="s">
        <v>11341</v>
      </c>
      <c r="D10212">
        <v>4</v>
      </c>
      <c r="E10212">
        <v>535</v>
      </c>
      <c r="F10212">
        <v>69</v>
      </c>
      <c r="G10212">
        <v>8124</v>
      </c>
      <c r="H10212">
        <v>0.67489454714921904</v>
      </c>
      <c r="I10212">
        <v>0.99999999999997702</v>
      </c>
      <c r="J10212">
        <v>0.95041217501583097</v>
      </c>
      <c r="K10212" t="s">
        <v>30399</v>
      </c>
      <c r="L10212">
        <v>4</v>
      </c>
      <c r="M10212" t="s">
        <v>5133</v>
      </c>
      <c r="N10212">
        <v>5.7971014492753603E-2</v>
      </c>
      <c r="O10212">
        <v>7.4766355140186902E-3</v>
      </c>
    </row>
    <row r="10213" spans="1:15">
      <c r="A10213" t="s">
        <v>11342</v>
      </c>
      <c r="B10213" t="s">
        <v>23511</v>
      </c>
      <c r="C10213" t="s">
        <v>11343</v>
      </c>
      <c r="D10213">
        <v>30</v>
      </c>
      <c r="E10213">
        <v>6152</v>
      </c>
      <c r="F10213">
        <v>30</v>
      </c>
      <c r="G10213">
        <v>7804</v>
      </c>
      <c r="H10213">
        <v>7.8424686573554103E-4</v>
      </c>
      <c r="I10213">
        <v>1.08135999904291E-2</v>
      </c>
      <c r="J10213">
        <v>9.2946492018988903E-3</v>
      </c>
      <c r="K10213" t="s">
        <v>30401</v>
      </c>
      <c r="L10213">
        <v>30</v>
      </c>
      <c r="M10213" t="s">
        <v>5133</v>
      </c>
      <c r="N10213">
        <v>1</v>
      </c>
      <c r="O10213">
        <v>4.8764629388816597E-3</v>
      </c>
    </row>
    <row r="10214" spans="1:15">
      <c r="A10214" t="s">
        <v>11344</v>
      </c>
      <c r="B10214" t="s">
        <v>23511</v>
      </c>
      <c r="C10214" t="s">
        <v>11345</v>
      </c>
      <c r="D10214">
        <v>1</v>
      </c>
      <c r="E10214">
        <v>6152</v>
      </c>
      <c r="F10214">
        <v>1</v>
      </c>
      <c r="G10214">
        <v>7804</v>
      </c>
      <c r="H10214">
        <v>0.788313685289595</v>
      </c>
      <c r="I10214">
        <v>0.968912233598893</v>
      </c>
      <c r="J10214">
        <v>0.832812322140707</v>
      </c>
      <c r="K10214" t="s">
        <v>30397</v>
      </c>
      <c r="L10214">
        <v>1</v>
      </c>
      <c r="M10214" t="s">
        <v>5133</v>
      </c>
      <c r="N10214">
        <v>1</v>
      </c>
      <c r="O10214">
        <v>1.6254876462938901E-4</v>
      </c>
    </row>
    <row r="10215" spans="1:15">
      <c r="A10215" t="s">
        <v>11346</v>
      </c>
      <c r="B10215" t="s">
        <v>23511</v>
      </c>
      <c r="C10215" t="s">
        <v>11347</v>
      </c>
      <c r="D10215">
        <v>18</v>
      </c>
      <c r="E10215">
        <v>6152</v>
      </c>
      <c r="F10215">
        <v>18</v>
      </c>
      <c r="G10215">
        <v>7804</v>
      </c>
      <c r="H10215">
        <v>1.37496899434857E-2</v>
      </c>
      <c r="I10215">
        <v>0.10558946762372599</v>
      </c>
      <c r="J10215">
        <v>9.0757662743805895E-2</v>
      </c>
      <c r="K10215" t="s">
        <v>30402</v>
      </c>
      <c r="L10215">
        <v>18</v>
      </c>
      <c r="M10215" t="s">
        <v>5133</v>
      </c>
      <c r="N10215">
        <v>1</v>
      </c>
      <c r="O10215">
        <v>2.9258777633290002E-3</v>
      </c>
    </row>
    <row r="10216" spans="1:15">
      <c r="A10216" t="s">
        <v>11348</v>
      </c>
      <c r="B10216" t="s">
        <v>23511</v>
      </c>
      <c r="C10216" t="s">
        <v>11349</v>
      </c>
      <c r="D10216">
        <v>8</v>
      </c>
      <c r="E10216">
        <v>6152</v>
      </c>
      <c r="F10216">
        <v>8</v>
      </c>
      <c r="G10216">
        <v>7804</v>
      </c>
      <c r="H10216">
        <v>0.148995721685201</v>
      </c>
      <c r="I10216">
        <v>0.54611425167193095</v>
      </c>
      <c r="J10216">
        <v>0.46940338073728599</v>
      </c>
      <c r="K10216" t="s">
        <v>30403</v>
      </c>
      <c r="L10216">
        <v>8</v>
      </c>
      <c r="M10216" t="s">
        <v>5133</v>
      </c>
      <c r="N10216">
        <v>1</v>
      </c>
      <c r="O10216">
        <v>1.3003901170351099E-3</v>
      </c>
    </row>
    <row r="10217" spans="1:15">
      <c r="A10217" t="s">
        <v>11350</v>
      </c>
      <c r="B10217" t="s">
        <v>23518</v>
      </c>
      <c r="C10217" t="s">
        <v>11351</v>
      </c>
      <c r="D10217">
        <v>1</v>
      </c>
      <c r="E10217">
        <v>787</v>
      </c>
      <c r="F10217">
        <v>12</v>
      </c>
      <c r="G10217">
        <v>7393</v>
      </c>
      <c r="H10217">
        <v>0.74120734014009004</v>
      </c>
      <c r="I10217">
        <v>1</v>
      </c>
      <c r="J10217">
        <v>0.966855260484069</v>
      </c>
      <c r="K10217" t="s">
        <v>24050</v>
      </c>
      <c r="L10217">
        <v>1</v>
      </c>
      <c r="M10217" t="s">
        <v>5133</v>
      </c>
      <c r="N10217">
        <v>8.3333333333333301E-2</v>
      </c>
      <c r="O10217">
        <v>1.27064803049555E-3</v>
      </c>
    </row>
    <row r="10218" spans="1:15">
      <c r="A10218" t="s">
        <v>11350</v>
      </c>
      <c r="B10218" t="s">
        <v>23511</v>
      </c>
      <c r="C10218" t="s">
        <v>11351</v>
      </c>
      <c r="D10218">
        <v>28</v>
      </c>
      <c r="E10218">
        <v>6152</v>
      </c>
      <c r="F10218">
        <v>30</v>
      </c>
      <c r="G10218">
        <v>7804</v>
      </c>
      <c r="H10218">
        <v>3.1946165395575599E-2</v>
      </c>
      <c r="I10218">
        <v>0.202648194793455</v>
      </c>
      <c r="J10218">
        <v>0.17418287005902899</v>
      </c>
      <c r="K10218" t="s">
        <v>30404</v>
      </c>
      <c r="L10218">
        <v>28</v>
      </c>
      <c r="M10218" t="s">
        <v>5133</v>
      </c>
      <c r="N10218">
        <v>0.93333333333333302</v>
      </c>
      <c r="O10218">
        <v>4.5513654096228902E-3</v>
      </c>
    </row>
    <row r="10219" spans="1:15">
      <c r="A10219" t="s">
        <v>11352</v>
      </c>
      <c r="B10219" t="s">
        <v>23513</v>
      </c>
      <c r="C10219" t="s">
        <v>11353</v>
      </c>
      <c r="D10219">
        <v>4</v>
      </c>
      <c r="E10219">
        <v>535</v>
      </c>
      <c r="F10219">
        <v>12</v>
      </c>
      <c r="G10219">
        <v>8124</v>
      </c>
      <c r="H10219">
        <v>6.0145703461676704E-3</v>
      </c>
      <c r="I10219">
        <v>0.11397473487030101</v>
      </c>
      <c r="J10219">
        <v>0.108322975664938</v>
      </c>
      <c r="K10219" t="s">
        <v>28402</v>
      </c>
      <c r="L10219">
        <v>4</v>
      </c>
      <c r="M10219" t="s">
        <v>1463</v>
      </c>
      <c r="N10219">
        <v>0.33333333333333298</v>
      </c>
      <c r="O10219">
        <v>7.4766355140186902E-3</v>
      </c>
    </row>
    <row r="10220" spans="1:15">
      <c r="A10220" t="s">
        <v>11352</v>
      </c>
      <c r="B10220" t="s">
        <v>23511</v>
      </c>
      <c r="C10220" t="s">
        <v>11353</v>
      </c>
      <c r="D10220">
        <v>9</v>
      </c>
      <c r="E10220">
        <v>6152</v>
      </c>
      <c r="F10220">
        <v>12</v>
      </c>
      <c r="G10220">
        <v>7804</v>
      </c>
      <c r="H10220">
        <v>0.76277084557059505</v>
      </c>
      <c r="I10220">
        <v>0.968912233598893</v>
      </c>
      <c r="J10220">
        <v>0.832812322140707</v>
      </c>
      <c r="K10220" t="s">
        <v>30405</v>
      </c>
      <c r="L10220">
        <v>9</v>
      </c>
      <c r="M10220" t="s">
        <v>1463</v>
      </c>
      <c r="N10220">
        <v>0.75</v>
      </c>
      <c r="O10220">
        <v>1.4629388816645001E-3</v>
      </c>
    </row>
    <row r="10221" spans="1:15">
      <c r="A10221" t="s">
        <v>11354</v>
      </c>
      <c r="B10221" t="s">
        <v>23511</v>
      </c>
      <c r="C10221" t="s">
        <v>11355</v>
      </c>
      <c r="D10221">
        <v>7</v>
      </c>
      <c r="E10221">
        <v>6152</v>
      </c>
      <c r="F10221">
        <v>7</v>
      </c>
      <c r="G10221">
        <v>7804</v>
      </c>
      <c r="H10221">
        <v>0.18905120292587699</v>
      </c>
      <c r="I10221">
        <v>0.631132279689813</v>
      </c>
      <c r="J10221">
        <v>0.54247920626835999</v>
      </c>
      <c r="K10221" t="s">
        <v>30406</v>
      </c>
      <c r="L10221">
        <v>7</v>
      </c>
      <c r="M10221" t="s">
        <v>1463</v>
      </c>
      <c r="N10221">
        <v>1</v>
      </c>
      <c r="O10221">
        <v>1.13784135240572E-3</v>
      </c>
    </row>
    <row r="10222" spans="1:15">
      <c r="A10222" t="s">
        <v>11356</v>
      </c>
      <c r="B10222" t="s">
        <v>23511</v>
      </c>
      <c r="C10222" t="s">
        <v>11357</v>
      </c>
      <c r="D10222">
        <v>3</v>
      </c>
      <c r="E10222">
        <v>6152</v>
      </c>
      <c r="F10222">
        <v>3</v>
      </c>
      <c r="G10222">
        <v>7804</v>
      </c>
      <c r="H10222">
        <v>0.489837867770546</v>
      </c>
      <c r="I10222">
        <v>0.96083957126938102</v>
      </c>
      <c r="J10222">
        <v>0.82587360011061495</v>
      </c>
      <c r="K10222" t="s">
        <v>30407</v>
      </c>
      <c r="L10222">
        <v>3</v>
      </c>
      <c r="M10222" t="s">
        <v>1463</v>
      </c>
      <c r="N10222">
        <v>1</v>
      </c>
      <c r="O10222">
        <v>4.8764629388816603E-4</v>
      </c>
    </row>
    <row r="10223" spans="1:15">
      <c r="A10223" t="s">
        <v>11358</v>
      </c>
      <c r="B10223" t="s">
        <v>23511</v>
      </c>
      <c r="C10223" t="s">
        <v>11359</v>
      </c>
      <c r="D10223">
        <v>5</v>
      </c>
      <c r="E10223">
        <v>6152</v>
      </c>
      <c r="F10223">
        <v>6</v>
      </c>
      <c r="G10223">
        <v>7804</v>
      </c>
      <c r="H10223">
        <v>0.62665052091531404</v>
      </c>
      <c r="I10223">
        <v>0.968912233598893</v>
      </c>
      <c r="J10223">
        <v>0.832812322140707</v>
      </c>
      <c r="K10223" t="s">
        <v>30408</v>
      </c>
      <c r="L10223">
        <v>5</v>
      </c>
      <c r="M10223" t="s">
        <v>5133</v>
      </c>
      <c r="N10223">
        <v>0.83333333333333304</v>
      </c>
      <c r="O10223">
        <v>8.1274382314694405E-4</v>
      </c>
    </row>
    <row r="10224" spans="1:15">
      <c r="A10224" t="s">
        <v>11358</v>
      </c>
      <c r="B10224" t="s">
        <v>23518</v>
      </c>
      <c r="C10224" t="s">
        <v>11359</v>
      </c>
      <c r="D10224">
        <v>1</v>
      </c>
      <c r="E10224">
        <v>787</v>
      </c>
      <c r="F10224">
        <v>6</v>
      </c>
      <c r="G10224">
        <v>7393</v>
      </c>
      <c r="H10224">
        <v>0.49113550780958298</v>
      </c>
      <c r="I10224">
        <v>1</v>
      </c>
      <c r="J10224">
        <v>0.966855260484069</v>
      </c>
      <c r="K10224" t="s">
        <v>24091</v>
      </c>
      <c r="L10224">
        <v>1</v>
      </c>
      <c r="M10224" t="s">
        <v>5133</v>
      </c>
      <c r="N10224">
        <v>0.16666666666666699</v>
      </c>
      <c r="O10224">
        <v>1.27064803049555E-3</v>
      </c>
    </row>
    <row r="10225" spans="1:15">
      <c r="A10225" t="s">
        <v>11360</v>
      </c>
      <c r="B10225" t="s">
        <v>23511</v>
      </c>
      <c r="C10225" t="s">
        <v>11361</v>
      </c>
      <c r="D10225">
        <v>8</v>
      </c>
      <c r="E10225">
        <v>6152</v>
      </c>
      <c r="F10225">
        <v>8</v>
      </c>
      <c r="G10225">
        <v>7804</v>
      </c>
      <c r="H10225">
        <v>0.148995721685201</v>
      </c>
      <c r="I10225">
        <v>0.54611425167193095</v>
      </c>
      <c r="J10225">
        <v>0.46940338073728599</v>
      </c>
      <c r="K10225" t="s">
        <v>30409</v>
      </c>
      <c r="L10225">
        <v>8</v>
      </c>
      <c r="M10225" t="s">
        <v>5133</v>
      </c>
      <c r="N10225">
        <v>1</v>
      </c>
      <c r="O10225">
        <v>1.3003901170351099E-3</v>
      </c>
    </row>
    <row r="10226" spans="1:15">
      <c r="A10226" t="s">
        <v>11362</v>
      </c>
      <c r="B10226" t="s">
        <v>23518</v>
      </c>
      <c r="C10226" t="s">
        <v>11363</v>
      </c>
      <c r="D10226">
        <v>1</v>
      </c>
      <c r="E10226">
        <v>787</v>
      </c>
      <c r="F10226">
        <v>5</v>
      </c>
      <c r="G10226">
        <v>7393</v>
      </c>
      <c r="H10226">
        <v>0.430466464429208</v>
      </c>
      <c r="I10226">
        <v>1</v>
      </c>
      <c r="J10226">
        <v>0.966855260484069</v>
      </c>
      <c r="K10226" t="s">
        <v>27136</v>
      </c>
      <c r="L10226">
        <v>1</v>
      </c>
      <c r="M10226" t="s">
        <v>2729</v>
      </c>
      <c r="N10226">
        <v>0.2</v>
      </c>
      <c r="O10226">
        <v>1.27064803049555E-3</v>
      </c>
    </row>
    <row r="10227" spans="1:15">
      <c r="A10227" t="s">
        <v>11362</v>
      </c>
      <c r="B10227" t="s">
        <v>23511</v>
      </c>
      <c r="C10227" t="s">
        <v>11363</v>
      </c>
      <c r="D10227">
        <v>9</v>
      </c>
      <c r="E10227">
        <v>6152</v>
      </c>
      <c r="F10227">
        <v>11</v>
      </c>
      <c r="G10227">
        <v>7804</v>
      </c>
      <c r="H10227">
        <v>0.578610134932666</v>
      </c>
      <c r="I10227">
        <v>0.968912233598893</v>
      </c>
      <c r="J10227">
        <v>0.832812322140707</v>
      </c>
      <c r="K10227" t="s">
        <v>30410</v>
      </c>
      <c r="L10227">
        <v>9</v>
      </c>
      <c r="M10227" t="s">
        <v>2729</v>
      </c>
      <c r="N10227">
        <v>0.81818181818181801</v>
      </c>
      <c r="O10227">
        <v>1.4629388816645001E-3</v>
      </c>
    </row>
    <row r="10228" spans="1:15">
      <c r="A10228" t="s">
        <v>11364</v>
      </c>
      <c r="B10228" t="s">
        <v>23511</v>
      </c>
      <c r="C10228" t="s">
        <v>11365</v>
      </c>
      <c r="D10228">
        <v>8</v>
      </c>
      <c r="E10228">
        <v>6152</v>
      </c>
      <c r="F10228">
        <v>14</v>
      </c>
      <c r="G10228">
        <v>7804</v>
      </c>
      <c r="H10228">
        <v>0.98421397880453898</v>
      </c>
      <c r="I10228">
        <v>1</v>
      </c>
      <c r="J10228">
        <v>0.85953329234717102</v>
      </c>
      <c r="K10228" t="s">
        <v>30411</v>
      </c>
      <c r="L10228">
        <v>8</v>
      </c>
      <c r="M10228" t="s">
        <v>2729</v>
      </c>
      <c r="N10228">
        <v>0.57142857142857095</v>
      </c>
      <c r="O10228">
        <v>1.3003901170351099E-3</v>
      </c>
    </row>
    <row r="10229" spans="1:15">
      <c r="A10229" t="s">
        <v>11364</v>
      </c>
      <c r="B10229" t="s">
        <v>23518</v>
      </c>
      <c r="C10229" t="s">
        <v>11365</v>
      </c>
      <c r="D10229">
        <v>6</v>
      </c>
      <c r="E10229">
        <v>787</v>
      </c>
      <c r="F10229">
        <v>14</v>
      </c>
      <c r="G10229">
        <v>7393</v>
      </c>
      <c r="H10229">
        <v>2.0206310688426999E-3</v>
      </c>
      <c r="I10229">
        <v>9.3806844243159507E-2</v>
      </c>
      <c r="J10229">
        <v>9.0697640825908504E-2</v>
      </c>
      <c r="K10229" t="s">
        <v>26530</v>
      </c>
      <c r="L10229">
        <v>6</v>
      </c>
      <c r="M10229" t="s">
        <v>2729</v>
      </c>
      <c r="N10229">
        <v>0.42857142857142899</v>
      </c>
      <c r="O10229">
        <v>7.6238881829733202E-3</v>
      </c>
    </row>
    <row r="10230" spans="1:15">
      <c r="A10230" t="s">
        <v>11366</v>
      </c>
      <c r="B10230" t="s">
        <v>23513</v>
      </c>
      <c r="C10230" t="s">
        <v>11367</v>
      </c>
      <c r="D10230">
        <v>2</v>
      </c>
      <c r="E10230">
        <v>535</v>
      </c>
      <c r="F10230">
        <v>3</v>
      </c>
      <c r="G10230">
        <v>8124</v>
      </c>
      <c r="H10230">
        <v>1.2419428368860499E-2</v>
      </c>
      <c r="I10230">
        <v>0.18879350817132301</v>
      </c>
      <c r="J10230">
        <v>0.17943164872997999</v>
      </c>
      <c r="K10230" t="s">
        <v>28684</v>
      </c>
      <c r="L10230">
        <v>2</v>
      </c>
      <c r="M10230" t="s">
        <v>1463</v>
      </c>
      <c r="N10230">
        <v>0.66666666666666696</v>
      </c>
      <c r="O10230">
        <v>3.7383177570093499E-3</v>
      </c>
    </row>
    <row r="10231" spans="1:15">
      <c r="A10231" t="s">
        <v>11366</v>
      </c>
      <c r="B10231" t="s">
        <v>23511</v>
      </c>
      <c r="C10231" t="s">
        <v>11367</v>
      </c>
      <c r="D10231">
        <v>1</v>
      </c>
      <c r="E10231">
        <v>6152</v>
      </c>
      <c r="F10231">
        <v>3</v>
      </c>
      <c r="G10231">
        <v>7804</v>
      </c>
      <c r="H10231">
        <v>0.99052768249503997</v>
      </c>
      <c r="I10231">
        <v>1</v>
      </c>
      <c r="J10231">
        <v>0.85953329234717102</v>
      </c>
      <c r="K10231" t="s">
        <v>30412</v>
      </c>
      <c r="L10231">
        <v>1</v>
      </c>
      <c r="M10231" t="s">
        <v>1463</v>
      </c>
      <c r="N10231">
        <v>0.33333333333333298</v>
      </c>
      <c r="O10231">
        <v>1.6254876462938901E-4</v>
      </c>
    </row>
    <row r="10232" spans="1:15">
      <c r="A10232" t="s">
        <v>11368</v>
      </c>
      <c r="B10232" t="s">
        <v>23511</v>
      </c>
      <c r="C10232" t="s">
        <v>11369</v>
      </c>
      <c r="D10232">
        <v>13</v>
      </c>
      <c r="E10232">
        <v>6152</v>
      </c>
      <c r="F10232">
        <v>13</v>
      </c>
      <c r="G10232">
        <v>7804</v>
      </c>
      <c r="H10232">
        <v>4.52815025690569E-2</v>
      </c>
      <c r="I10232">
        <v>0.25239912466249798</v>
      </c>
      <c r="J10232">
        <v>0.21694545060670101</v>
      </c>
      <c r="K10232" t="s">
        <v>30413</v>
      </c>
      <c r="L10232">
        <v>13</v>
      </c>
      <c r="M10232" t="s">
        <v>5133</v>
      </c>
      <c r="N10232">
        <v>1</v>
      </c>
      <c r="O10232">
        <v>2.1131339401820499E-3</v>
      </c>
    </row>
    <row r="10233" spans="1:15">
      <c r="A10233" t="s">
        <v>11370</v>
      </c>
      <c r="B10233" t="s">
        <v>23511</v>
      </c>
      <c r="C10233" t="s">
        <v>11371</v>
      </c>
      <c r="D10233">
        <v>23</v>
      </c>
      <c r="E10233">
        <v>6152</v>
      </c>
      <c r="F10233">
        <v>26</v>
      </c>
      <c r="G10233">
        <v>7804</v>
      </c>
      <c r="H10233">
        <v>0.168103929354364</v>
      </c>
      <c r="I10233">
        <v>0.60434513093831699</v>
      </c>
      <c r="J10233">
        <v>0.51945476010939395</v>
      </c>
      <c r="K10233" t="s">
        <v>30414</v>
      </c>
      <c r="L10233">
        <v>23</v>
      </c>
      <c r="M10233" t="s">
        <v>5133</v>
      </c>
      <c r="N10233">
        <v>0.88461538461538503</v>
      </c>
      <c r="O10233">
        <v>3.73862158647594E-3</v>
      </c>
    </row>
    <row r="10234" spans="1:15">
      <c r="A10234" t="s">
        <v>11372</v>
      </c>
      <c r="B10234" t="s">
        <v>23511</v>
      </c>
      <c r="C10234" t="s">
        <v>11373</v>
      </c>
      <c r="D10234">
        <v>9</v>
      </c>
      <c r="E10234">
        <v>6152</v>
      </c>
      <c r="F10234">
        <v>11</v>
      </c>
      <c r="G10234">
        <v>7804</v>
      </c>
      <c r="H10234">
        <v>0.578610134932666</v>
      </c>
      <c r="I10234">
        <v>0.968912233598893</v>
      </c>
      <c r="J10234">
        <v>0.832812322140707</v>
      </c>
      <c r="K10234" t="s">
        <v>30415</v>
      </c>
      <c r="L10234">
        <v>9</v>
      </c>
      <c r="M10234" t="s">
        <v>5133</v>
      </c>
      <c r="N10234">
        <v>0.81818181818181801</v>
      </c>
      <c r="O10234">
        <v>1.4629388816645001E-3</v>
      </c>
    </row>
    <row r="10235" spans="1:15">
      <c r="A10235" t="s">
        <v>11372</v>
      </c>
      <c r="B10235" t="s">
        <v>23513</v>
      </c>
      <c r="C10235" t="s">
        <v>11373</v>
      </c>
      <c r="D10235">
        <v>2</v>
      </c>
      <c r="E10235">
        <v>535</v>
      </c>
      <c r="F10235">
        <v>12</v>
      </c>
      <c r="G10235">
        <v>8124</v>
      </c>
      <c r="H10235">
        <v>0.184848987275576</v>
      </c>
      <c r="I10235">
        <v>0.75508452473579202</v>
      </c>
      <c r="J10235">
        <v>0.71764152547495597</v>
      </c>
      <c r="K10235" t="s">
        <v>28612</v>
      </c>
      <c r="L10235">
        <v>2</v>
      </c>
      <c r="M10235" t="s">
        <v>5133</v>
      </c>
      <c r="N10235">
        <v>0.16666666666666699</v>
      </c>
      <c r="O10235">
        <v>3.7383177570093499E-3</v>
      </c>
    </row>
    <row r="10236" spans="1:15">
      <c r="A10236" t="s">
        <v>11374</v>
      </c>
      <c r="B10236" t="s">
        <v>23511</v>
      </c>
      <c r="C10236" t="s">
        <v>11375</v>
      </c>
      <c r="D10236">
        <v>10</v>
      </c>
      <c r="E10236">
        <v>6152</v>
      </c>
      <c r="F10236">
        <v>12</v>
      </c>
      <c r="G10236">
        <v>7804</v>
      </c>
      <c r="H10236">
        <v>0.51722323138668902</v>
      </c>
      <c r="I10236">
        <v>0.968912233598893</v>
      </c>
      <c r="J10236">
        <v>0.832812322140707</v>
      </c>
      <c r="K10236" t="s">
        <v>30416</v>
      </c>
      <c r="L10236">
        <v>10</v>
      </c>
      <c r="M10236" t="s">
        <v>5133</v>
      </c>
      <c r="N10236">
        <v>0.83333333333333304</v>
      </c>
      <c r="O10236">
        <v>1.62548764629389E-3</v>
      </c>
    </row>
    <row r="10237" spans="1:15">
      <c r="A10237" t="s">
        <v>11374</v>
      </c>
      <c r="B10237" t="s">
        <v>23513</v>
      </c>
      <c r="C10237" t="s">
        <v>11375</v>
      </c>
      <c r="D10237">
        <v>2</v>
      </c>
      <c r="E10237">
        <v>535</v>
      </c>
      <c r="F10237">
        <v>13</v>
      </c>
      <c r="G10237">
        <v>8124</v>
      </c>
      <c r="H10237">
        <v>0.20945948666488401</v>
      </c>
      <c r="I10237">
        <v>0.82628980005633901</v>
      </c>
      <c r="J10237">
        <v>0.78531588606495994</v>
      </c>
      <c r="K10237" t="s">
        <v>28612</v>
      </c>
      <c r="L10237">
        <v>2</v>
      </c>
      <c r="M10237" t="s">
        <v>5133</v>
      </c>
      <c r="N10237">
        <v>0.15384615384615399</v>
      </c>
      <c r="O10237">
        <v>3.7383177570093499E-3</v>
      </c>
    </row>
    <row r="10238" spans="1:15">
      <c r="A10238" t="s">
        <v>11376</v>
      </c>
      <c r="B10238" t="s">
        <v>23511</v>
      </c>
      <c r="C10238" t="s">
        <v>11377</v>
      </c>
      <c r="D10238">
        <v>5</v>
      </c>
      <c r="E10238">
        <v>6152</v>
      </c>
      <c r="F10238">
        <v>5</v>
      </c>
      <c r="G10238">
        <v>7804</v>
      </c>
      <c r="H10238">
        <v>0.30433074367137097</v>
      </c>
      <c r="I10238">
        <v>0.81020448119108801</v>
      </c>
      <c r="J10238">
        <v>0.69639772519260701</v>
      </c>
      <c r="K10238" t="s">
        <v>30417</v>
      </c>
      <c r="L10238">
        <v>5</v>
      </c>
      <c r="M10238" t="s">
        <v>2729</v>
      </c>
      <c r="N10238">
        <v>1</v>
      </c>
      <c r="O10238">
        <v>8.1274382314694405E-4</v>
      </c>
    </row>
    <row r="10239" spans="1:15">
      <c r="A10239" t="s">
        <v>11378</v>
      </c>
      <c r="B10239" t="s">
        <v>23511</v>
      </c>
      <c r="C10239" t="s">
        <v>11379</v>
      </c>
      <c r="D10239">
        <v>11</v>
      </c>
      <c r="E10239">
        <v>6152</v>
      </c>
      <c r="F10239">
        <v>11</v>
      </c>
      <c r="G10239">
        <v>7804</v>
      </c>
      <c r="H10239">
        <v>7.29234120922964E-2</v>
      </c>
      <c r="I10239">
        <v>0.34901846963959998</v>
      </c>
      <c r="J10239">
        <v>0.29999299429929699</v>
      </c>
      <c r="K10239" t="s">
        <v>30418</v>
      </c>
      <c r="L10239">
        <v>11</v>
      </c>
      <c r="M10239" t="s">
        <v>5133</v>
      </c>
      <c r="N10239">
        <v>1</v>
      </c>
      <c r="O10239">
        <v>1.78803641092328E-3</v>
      </c>
    </row>
    <row r="10240" spans="1:15">
      <c r="A10240" t="s">
        <v>11380</v>
      </c>
      <c r="B10240" t="s">
        <v>23511</v>
      </c>
      <c r="C10240" t="s">
        <v>11381</v>
      </c>
      <c r="D10240">
        <v>6</v>
      </c>
      <c r="E10240">
        <v>6152</v>
      </c>
      <c r="F10240">
        <v>6</v>
      </c>
      <c r="G10240">
        <v>7804</v>
      </c>
      <c r="H10240">
        <v>0.23986678822258201</v>
      </c>
      <c r="I10240">
        <v>0.71382528017432401</v>
      </c>
      <c r="J10240">
        <v>0.61355659322887801</v>
      </c>
      <c r="K10240" t="s">
        <v>30419</v>
      </c>
      <c r="L10240">
        <v>6</v>
      </c>
      <c r="M10240" t="s">
        <v>5133</v>
      </c>
      <c r="N10240">
        <v>1</v>
      </c>
      <c r="O10240">
        <v>9.7529258777633303E-4</v>
      </c>
    </row>
    <row r="10241" spans="1:15">
      <c r="A10241" t="s">
        <v>11382</v>
      </c>
      <c r="B10241" t="s">
        <v>23511</v>
      </c>
      <c r="C10241" t="s">
        <v>11383</v>
      </c>
      <c r="D10241">
        <v>2</v>
      </c>
      <c r="E10241">
        <v>6152</v>
      </c>
      <c r="F10241">
        <v>2</v>
      </c>
      <c r="G10241">
        <v>7804</v>
      </c>
      <c r="H10241">
        <v>0.62141708038142995</v>
      </c>
      <c r="I10241">
        <v>0.968912233598893</v>
      </c>
      <c r="J10241">
        <v>0.832812322140707</v>
      </c>
      <c r="K10241" t="s">
        <v>27271</v>
      </c>
      <c r="L10241">
        <v>2</v>
      </c>
      <c r="M10241" t="s">
        <v>5133</v>
      </c>
      <c r="N10241">
        <v>1</v>
      </c>
      <c r="O10241">
        <v>3.2509752925877802E-4</v>
      </c>
    </row>
    <row r="10242" spans="1:15">
      <c r="A10242" t="s">
        <v>11384</v>
      </c>
      <c r="B10242" t="s">
        <v>23511</v>
      </c>
      <c r="C10242" t="s">
        <v>11385</v>
      </c>
      <c r="D10242">
        <v>3</v>
      </c>
      <c r="E10242">
        <v>6152</v>
      </c>
      <c r="F10242">
        <v>3</v>
      </c>
      <c r="G10242">
        <v>7804</v>
      </c>
      <c r="H10242">
        <v>0.489837867770546</v>
      </c>
      <c r="I10242">
        <v>0.96083957126938102</v>
      </c>
      <c r="J10242">
        <v>0.82587360011061495</v>
      </c>
      <c r="K10242" t="s">
        <v>30420</v>
      </c>
      <c r="L10242">
        <v>3</v>
      </c>
      <c r="M10242" t="s">
        <v>5133</v>
      </c>
      <c r="N10242">
        <v>1</v>
      </c>
      <c r="O10242">
        <v>4.8764629388816603E-4</v>
      </c>
    </row>
    <row r="10243" spans="1:15">
      <c r="A10243" t="s">
        <v>11386</v>
      </c>
      <c r="B10243" t="s">
        <v>23511</v>
      </c>
      <c r="C10243" t="s">
        <v>11387</v>
      </c>
      <c r="D10243">
        <v>53</v>
      </c>
      <c r="E10243">
        <v>6152</v>
      </c>
      <c r="F10243">
        <v>54</v>
      </c>
      <c r="G10243">
        <v>7804</v>
      </c>
      <c r="H10243" s="34">
        <v>3.9275313468936402E-5</v>
      </c>
      <c r="I10243">
        <v>8.88886117475124E-4</v>
      </c>
      <c r="J10243">
        <v>7.6402721107508701E-4</v>
      </c>
      <c r="K10243" t="s">
        <v>30421</v>
      </c>
      <c r="L10243">
        <v>53</v>
      </c>
      <c r="M10243" t="s">
        <v>5133</v>
      </c>
      <c r="N10243">
        <v>0.98148148148148195</v>
      </c>
      <c r="O10243">
        <v>8.6150845253576101E-3</v>
      </c>
    </row>
    <row r="10244" spans="1:15">
      <c r="A10244" t="s">
        <v>11386</v>
      </c>
      <c r="B10244" t="s">
        <v>23518</v>
      </c>
      <c r="C10244" t="s">
        <v>11387</v>
      </c>
      <c r="D10244">
        <v>1</v>
      </c>
      <c r="E10244">
        <v>787</v>
      </c>
      <c r="F10244">
        <v>50</v>
      </c>
      <c r="G10244">
        <v>7393</v>
      </c>
      <c r="H10244">
        <v>0.99647402414567599</v>
      </c>
      <c r="I10244">
        <v>1</v>
      </c>
      <c r="J10244">
        <v>0.966855260484069</v>
      </c>
      <c r="K10244" t="s">
        <v>27730</v>
      </c>
      <c r="L10244">
        <v>1</v>
      </c>
      <c r="M10244" t="s">
        <v>5133</v>
      </c>
      <c r="N10244">
        <v>0.02</v>
      </c>
      <c r="O10244">
        <v>1.27064803049555E-3</v>
      </c>
    </row>
    <row r="10245" spans="1:15">
      <c r="A10245" t="s">
        <v>11388</v>
      </c>
      <c r="B10245" t="s">
        <v>23511</v>
      </c>
      <c r="C10245" t="s">
        <v>11389</v>
      </c>
      <c r="D10245">
        <v>21</v>
      </c>
      <c r="E10245">
        <v>6152</v>
      </c>
      <c r="F10245">
        <v>22</v>
      </c>
      <c r="G10245">
        <v>7804</v>
      </c>
      <c r="H10245">
        <v>3.6687853312365099E-2</v>
      </c>
      <c r="I10245">
        <v>0.216932081597738</v>
      </c>
      <c r="J10245">
        <v>0.18646034631142899</v>
      </c>
      <c r="K10245" t="s">
        <v>30422</v>
      </c>
      <c r="L10245">
        <v>21</v>
      </c>
      <c r="M10245" t="s">
        <v>5133</v>
      </c>
      <c r="N10245">
        <v>0.95454545454545503</v>
      </c>
      <c r="O10245">
        <v>3.41352405721717E-3</v>
      </c>
    </row>
    <row r="10246" spans="1:15">
      <c r="A10246" t="s">
        <v>11388</v>
      </c>
      <c r="B10246" t="s">
        <v>23518</v>
      </c>
      <c r="C10246" t="s">
        <v>11389</v>
      </c>
      <c r="D10246">
        <v>1</v>
      </c>
      <c r="E10246">
        <v>787</v>
      </c>
      <c r="F10246">
        <v>22</v>
      </c>
      <c r="G10246">
        <v>7393</v>
      </c>
      <c r="H10246">
        <v>0.91625227339000104</v>
      </c>
      <c r="I10246">
        <v>1</v>
      </c>
      <c r="J10246">
        <v>0.966855260484069</v>
      </c>
      <c r="K10246" t="s">
        <v>27730</v>
      </c>
      <c r="L10246">
        <v>1</v>
      </c>
      <c r="M10246" t="s">
        <v>5133</v>
      </c>
      <c r="N10246">
        <v>4.5454545454545497E-2</v>
      </c>
      <c r="O10246">
        <v>1.27064803049555E-3</v>
      </c>
    </row>
    <row r="10247" spans="1:15">
      <c r="A10247" t="s">
        <v>11390</v>
      </c>
      <c r="B10247" t="s">
        <v>23511</v>
      </c>
      <c r="C10247" t="s">
        <v>11391</v>
      </c>
      <c r="D10247">
        <v>16</v>
      </c>
      <c r="E10247">
        <v>6152</v>
      </c>
      <c r="F10247">
        <v>16</v>
      </c>
      <c r="G10247">
        <v>7804</v>
      </c>
      <c r="H10247">
        <v>2.2150784116779201E-2</v>
      </c>
      <c r="I10247">
        <v>0.15357019220850299</v>
      </c>
      <c r="J10247">
        <v>0.13199869291536201</v>
      </c>
      <c r="K10247" t="s">
        <v>30423</v>
      </c>
      <c r="L10247">
        <v>16</v>
      </c>
      <c r="M10247" t="s">
        <v>5133</v>
      </c>
      <c r="N10247">
        <v>1</v>
      </c>
      <c r="O10247">
        <v>2.6007802340702198E-3</v>
      </c>
    </row>
    <row r="10248" spans="1:15">
      <c r="A10248" t="s">
        <v>11392</v>
      </c>
      <c r="B10248" t="s">
        <v>23511</v>
      </c>
      <c r="C10248" t="s">
        <v>11393</v>
      </c>
      <c r="D10248">
        <v>2</v>
      </c>
      <c r="E10248">
        <v>6152</v>
      </c>
      <c r="F10248">
        <v>2</v>
      </c>
      <c r="G10248">
        <v>7804</v>
      </c>
      <c r="H10248">
        <v>0.62141708038142995</v>
      </c>
      <c r="I10248">
        <v>0.968912233598893</v>
      </c>
      <c r="J10248">
        <v>0.832812322140707</v>
      </c>
      <c r="K10248" t="s">
        <v>24791</v>
      </c>
      <c r="L10248">
        <v>2</v>
      </c>
      <c r="M10248" t="s">
        <v>1463</v>
      </c>
      <c r="N10248">
        <v>1</v>
      </c>
      <c r="O10248">
        <v>3.2509752925877802E-4</v>
      </c>
    </row>
    <row r="10249" spans="1:15">
      <c r="A10249" t="s">
        <v>11394</v>
      </c>
      <c r="B10249" t="s">
        <v>23511</v>
      </c>
      <c r="C10249" t="s">
        <v>11395</v>
      </c>
      <c r="D10249">
        <v>4</v>
      </c>
      <c r="E10249">
        <v>6152</v>
      </c>
      <c r="F10249">
        <v>4</v>
      </c>
      <c r="G10249">
        <v>7804</v>
      </c>
      <c r="H10249">
        <v>0.38610601832086699</v>
      </c>
      <c r="I10249">
        <v>0.90829480295553899</v>
      </c>
      <c r="J10249">
        <v>0.78070962240619901</v>
      </c>
      <c r="K10249" t="s">
        <v>30424</v>
      </c>
      <c r="L10249">
        <v>4</v>
      </c>
      <c r="M10249" t="s">
        <v>1463</v>
      </c>
      <c r="N10249">
        <v>1</v>
      </c>
      <c r="O10249">
        <v>6.5019505851755496E-4</v>
      </c>
    </row>
    <row r="10250" spans="1:15">
      <c r="A10250" t="s">
        <v>11396</v>
      </c>
      <c r="B10250" t="s">
        <v>23511</v>
      </c>
      <c r="C10250" t="s">
        <v>11397</v>
      </c>
      <c r="D10250">
        <v>11</v>
      </c>
      <c r="E10250">
        <v>6152</v>
      </c>
      <c r="F10250">
        <v>13</v>
      </c>
      <c r="G10250">
        <v>7804</v>
      </c>
      <c r="H10250">
        <v>0.459148321456053</v>
      </c>
      <c r="I10250">
        <v>0.96083957126938102</v>
      </c>
      <c r="J10250">
        <v>0.82587360011061495</v>
      </c>
      <c r="K10250" t="s">
        <v>30425</v>
      </c>
      <c r="L10250">
        <v>11</v>
      </c>
      <c r="M10250" t="s">
        <v>5133</v>
      </c>
      <c r="N10250">
        <v>0.84615384615384603</v>
      </c>
      <c r="O10250">
        <v>1.78803641092328E-3</v>
      </c>
    </row>
    <row r="10251" spans="1:15">
      <c r="A10251" t="s">
        <v>11396</v>
      </c>
      <c r="B10251" t="s">
        <v>23513</v>
      </c>
      <c r="C10251" t="s">
        <v>11397</v>
      </c>
      <c r="D10251">
        <v>1</v>
      </c>
      <c r="E10251">
        <v>535</v>
      </c>
      <c r="F10251">
        <v>12</v>
      </c>
      <c r="G10251">
        <v>8124</v>
      </c>
      <c r="H10251">
        <v>0.55870736002102495</v>
      </c>
      <c r="I10251">
        <v>0.99999999999997702</v>
      </c>
      <c r="J10251">
        <v>0.95041217501583097</v>
      </c>
      <c r="K10251" t="s">
        <v>26661</v>
      </c>
      <c r="L10251">
        <v>1</v>
      </c>
      <c r="M10251" t="s">
        <v>5133</v>
      </c>
      <c r="N10251">
        <v>8.3333333333333301E-2</v>
      </c>
      <c r="O10251">
        <v>1.8691588785046699E-3</v>
      </c>
    </row>
    <row r="10252" spans="1:15">
      <c r="A10252" t="s">
        <v>11398</v>
      </c>
      <c r="B10252" t="s">
        <v>23511</v>
      </c>
      <c r="C10252" t="s">
        <v>11399</v>
      </c>
      <c r="D10252">
        <v>14</v>
      </c>
      <c r="E10252">
        <v>6152</v>
      </c>
      <c r="F10252">
        <v>16</v>
      </c>
      <c r="G10252">
        <v>7804</v>
      </c>
      <c r="H10252">
        <v>0.31001576119125202</v>
      </c>
      <c r="I10252">
        <v>0.81979725192798203</v>
      </c>
      <c r="J10252">
        <v>0.70464303100682102</v>
      </c>
      <c r="K10252" t="s">
        <v>30426</v>
      </c>
      <c r="L10252">
        <v>14</v>
      </c>
      <c r="M10252" t="s">
        <v>5133</v>
      </c>
      <c r="N10252">
        <v>0.875</v>
      </c>
      <c r="O10252">
        <v>2.2756827048114399E-3</v>
      </c>
    </row>
    <row r="10253" spans="1:15">
      <c r="A10253" t="s">
        <v>11398</v>
      </c>
      <c r="B10253" t="s">
        <v>23518</v>
      </c>
      <c r="C10253" t="s">
        <v>11399</v>
      </c>
      <c r="D10253">
        <v>2</v>
      </c>
      <c r="E10253">
        <v>787</v>
      </c>
      <c r="F10253">
        <v>16</v>
      </c>
      <c r="G10253">
        <v>7393</v>
      </c>
      <c r="H10253">
        <v>0.52025553819376502</v>
      </c>
      <c r="I10253">
        <v>1</v>
      </c>
      <c r="J10253">
        <v>0.966855260484069</v>
      </c>
      <c r="K10253" t="s">
        <v>30427</v>
      </c>
      <c r="L10253">
        <v>2</v>
      </c>
      <c r="M10253" t="s">
        <v>5133</v>
      </c>
      <c r="N10253">
        <v>0.125</v>
      </c>
      <c r="O10253">
        <v>2.5412960609911099E-3</v>
      </c>
    </row>
    <row r="10254" spans="1:15">
      <c r="A10254" t="s">
        <v>11400</v>
      </c>
      <c r="B10254" t="s">
        <v>23518</v>
      </c>
      <c r="C10254" t="s">
        <v>11401</v>
      </c>
      <c r="D10254">
        <v>2</v>
      </c>
      <c r="E10254">
        <v>787</v>
      </c>
      <c r="F10254">
        <v>14</v>
      </c>
      <c r="G10254">
        <v>7393</v>
      </c>
      <c r="H10254">
        <v>0.44828683528909402</v>
      </c>
      <c r="I10254">
        <v>1</v>
      </c>
      <c r="J10254">
        <v>0.966855260484069</v>
      </c>
      <c r="K10254" t="s">
        <v>30427</v>
      </c>
      <c r="L10254">
        <v>2</v>
      </c>
      <c r="M10254" t="s">
        <v>5133</v>
      </c>
      <c r="N10254">
        <v>0.14285714285714299</v>
      </c>
      <c r="O10254">
        <v>2.5412960609911099E-3</v>
      </c>
    </row>
    <row r="10255" spans="1:15">
      <c r="A10255" t="s">
        <v>11400</v>
      </c>
      <c r="B10255" t="s">
        <v>23511</v>
      </c>
      <c r="C10255" t="s">
        <v>11401</v>
      </c>
      <c r="D10255">
        <v>12</v>
      </c>
      <c r="E10255">
        <v>6152</v>
      </c>
      <c r="F10255">
        <v>14</v>
      </c>
      <c r="G10255">
        <v>7804</v>
      </c>
      <c r="H10255">
        <v>0.40504102681163101</v>
      </c>
      <c r="I10255">
        <v>0.91525479399875698</v>
      </c>
      <c r="J10255">
        <v>0.78669196642228301</v>
      </c>
      <c r="K10255" t="s">
        <v>30428</v>
      </c>
      <c r="L10255">
        <v>12</v>
      </c>
      <c r="M10255" t="s">
        <v>5133</v>
      </c>
      <c r="N10255">
        <v>0.85714285714285698</v>
      </c>
      <c r="O10255">
        <v>1.95058517555267E-3</v>
      </c>
    </row>
    <row r="10256" spans="1:15">
      <c r="A10256" t="s">
        <v>11402</v>
      </c>
      <c r="B10256" t="s">
        <v>23518</v>
      </c>
      <c r="C10256" t="s">
        <v>11403</v>
      </c>
      <c r="D10256">
        <v>2</v>
      </c>
      <c r="E10256">
        <v>787</v>
      </c>
      <c r="F10256">
        <v>70</v>
      </c>
      <c r="G10256">
        <v>7393</v>
      </c>
      <c r="H10256">
        <v>0.99656735644047001</v>
      </c>
      <c r="I10256">
        <v>1</v>
      </c>
      <c r="J10256">
        <v>0.966855260484069</v>
      </c>
      <c r="K10256" t="s">
        <v>30429</v>
      </c>
      <c r="L10256">
        <v>2</v>
      </c>
      <c r="M10256" t="s">
        <v>5133</v>
      </c>
      <c r="N10256">
        <v>2.8571428571428598E-2</v>
      </c>
      <c r="O10256">
        <v>2.5412960609911099E-3</v>
      </c>
    </row>
    <row r="10257" spans="1:15">
      <c r="A10257" t="s">
        <v>11402</v>
      </c>
      <c r="B10257" t="s">
        <v>23513</v>
      </c>
      <c r="C10257" t="s">
        <v>11403</v>
      </c>
      <c r="D10257">
        <v>2</v>
      </c>
      <c r="E10257">
        <v>535</v>
      </c>
      <c r="F10257">
        <v>78</v>
      </c>
      <c r="G10257">
        <v>8124</v>
      </c>
      <c r="H10257">
        <v>0.96855659217516799</v>
      </c>
      <c r="I10257">
        <v>0.99999999999997702</v>
      </c>
      <c r="J10257">
        <v>0.95041217501583097</v>
      </c>
      <c r="K10257" t="s">
        <v>30430</v>
      </c>
      <c r="L10257">
        <v>2</v>
      </c>
      <c r="M10257" t="s">
        <v>5133</v>
      </c>
      <c r="N10257">
        <v>2.5641025641025599E-2</v>
      </c>
      <c r="O10257">
        <v>3.7383177570093499E-3</v>
      </c>
    </row>
    <row r="10258" spans="1:15">
      <c r="A10258" t="s">
        <v>11402</v>
      </c>
      <c r="B10258" t="s">
        <v>23511</v>
      </c>
      <c r="C10258" t="s">
        <v>11403</v>
      </c>
      <c r="D10258">
        <v>73</v>
      </c>
      <c r="E10258">
        <v>6152</v>
      </c>
      <c r="F10258">
        <v>80</v>
      </c>
      <c r="G10258">
        <v>7804</v>
      </c>
      <c r="H10258">
        <v>2.4928073058043099E-3</v>
      </c>
      <c r="I10258">
        <v>2.8241297958162801E-2</v>
      </c>
      <c r="J10258">
        <v>2.4274335814137099E-2</v>
      </c>
      <c r="K10258" t="s">
        <v>30431</v>
      </c>
      <c r="L10258">
        <v>73</v>
      </c>
      <c r="M10258" t="s">
        <v>5133</v>
      </c>
      <c r="N10258">
        <v>0.91249999999999998</v>
      </c>
      <c r="O10258">
        <v>1.1866059817945401E-2</v>
      </c>
    </row>
    <row r="10259" spans="1:15">
      <c r="A10259" t="s">
        <v>11404</v>
      </c>
      <c r="B10259" t="s">
        <v>23518</v>
      </c>
      <c r="C10259" t="s">
        <v>11405</v>
      </c>
      <c r="D10259">
        <v>1</v>
      </c>
      <c r="E10259">
        <v>787</v>
      </c>
      <c r="F10259">
        <v>8</v>
      </c>
      <c r="G10259">
        <v>7393</v>
      </c>
      <c r="H10259">
        <v>0.59379355565791103</v>
      </c>
      <c r="I10259">
        <v>1</v>
      </c>
      <c r="J10259">
        <v>0.966855260484069</v>
      </c>
      <c r="K10259" t="s">
        <v>24858</v>
      </c>
      <c r="L10259">
        <v>1</v>
      </c>
      <c r="M10259" t="s">
        <v>5133</v>
      </c>
      <c r="N10259">
        <v>0.125</v>
      </c>
      <c r="O10259">
        <v>1.27064803049555E-3</v>
      </c>
    </row>
    <row r="10260" spans="1:15">
      <c r="A10260" t="s">
        <v>11404</v>
      </c>
      <c r="B10260" t="s">
        <v>23511</v>
      </c>
      <c r="C10260" t="s">
        <v>11405</v>
      </c>
      <c r="D10260">
        <v>14</v>
      </c>
      <c r="E10260">
        <v>6152</v>
      </c>
      <c r="F10260">
        <v>15</v>
      </c>
      <c r="G10260">
        <v>7804</v>
      </c>
      <c r="H10260">
        <v>0.141611718708783</v>
      </c>
      <c r="I10260">
        <v>0.54611425167193095</v>
      </c>
      <c r="J10260">
        <v>0.46940338073728599</v>
      </c>
      <c r="K10260" t="s">
        <v>30432</v>
      </c>
      <c r="L10260">
        <v>14</v>
      </c>
      <c r="M10260" t="s">
        <v>5133</v>
      </c>
      <c r="N10260">
        <v>0.93333333333333302</v>
      </c>
      <c r="O10260">
        <v>2.2756827048114399E-3</v>
      </c>
    </row>
    <row r="10261" spans="1:15">
      <c r="A10261" t="s">
        <v>11406</v>
      </c>
      <c r="B10261" t="s">
        <v>23511</v>
      </c>
      <c r="C10261" t="s">
        <v>11407</v>
      </c>
      <c r="D10261">
        <v>3</v>
      </c>
      <c r="E10261">
        <v>6152</v>
      </c>
      <c r="F10261">
        <v>3</v>
      </c>
      <c r="G10261">
        <v>7804</v>
      </c>
      <c r="H10261">
        <v>0.489837867770546</v>
      </c>
      <c r="I10261">
        <v>0.96083957126938102</v>
      </c>
      <c r="J10261">
        <v>0.82587360011061495</v>
      </c>
      <c r="K10261" t="s">
        <v>30433</v>
      </c>
      <c r="L10261">
        <v>3</v>
      </c>
      <c r="M10261" t="s">
        <v>5133</v>
      </c>
      <c r="N10261">
        <v>1</v>
      </c>
      <c r="O10261">
        <v>4.8764629388816603E-4</v>
      </c>
    </row>
    <row r="10262" spans="1:15">
      <c r="A10262" t="s">
        <v>11408</v>
      </c>
      <c r="B10262" t="s">
        <v>23511</v>
      </c>
      <c r="C10262" t="s">
        <v>11409</v>
      </c>
      <c r="D10262">
        <v>32</v>
      </c>
      <c r="E10262">
        <v>6152</v>
      </c>
      <c r="F10262">
        <v>39</v>
      </c>
      <c r="G10262">
        <v>7804</v>
      </c>
      <c r="H10262">
        <v>0.39695805444982302</v>
      </c>
      <c r="I10262">
        <v>0.91525479399875698</v>
      </c>
      <c r="J10262">
        <v>0.78669196642228301</v>
      </c>
      <c r="K10262" t="s">
        <v>30434</v>
      </c>
      <c r="L10262">
        <v>32</v>
      </c>
      <c r="M10262" t="s">
        <v>5133</v>
      </c>
      <c r="N10262">
        <v>0.82051282051282004</v>
      </c>
      <c r="O10262">
        <v>5.2015604681404396E-3</v>
      </c>
    </row>
    <row r="10263" spans="1:15">
      <c r="A10263" t="s">
        <v>11408</v>
      </c>
      <c r="B10263" t="s">
        <v>23518</v>
      </c>
      <c r="C10263" t="s">
        <v>11409</v>
      </c>
      <c r="D10263">
        <v>5</v>
      </c>
      <c r="E10263">
        <v>787</v>
      </c>
      <c r="F10263">
        <v>37</v>
      </c>
      <c r="G10263">
        <v>7393</v>
      </c>
      <c r="H10263">
        <v>0.358204384826321</v>
      </c>
      <c r="I10263">
        <v>1</v>
      </c>
      <c r="J10263">
        <v>0.966855260484069</v>
      </c>
      <c r="K10263" t="s">
        <v>30435</v>
      </c>
      <c r="L10263">
        <v>5</v>
      </c>
      <c r="M10263" t="s">
        <v>5133</v>
      </c>
      <c r="N10263">
        <v>0.135135135135135</v>
      </c>
      <c r="O10263">
        <v>6.35324015247776E-3</v>
      </c>
    </row>
    <row r="10264" spans="1:15">
      <c r="A10264" t="s">
        <v>11408</v>
      </c>
      <c r="B10264" t="s">
        <v>23513</v>
      </c>
      <c r="C10264" t="s">
        <v>11409</v>
      </c>
      <c r="D10264">
        <v>1</v>
      </c>
      <c r="E10264">
        <v>535</v>
      </c>
      <c r="F10264">
        <v>47</v>
      </c>
      <c r="G10264">
        <v>8124</v>
      </c>
      <c r="H10264">
        <v>0.95969137953275097</v>
      </c>
      <c r="I10264">
        <v>0.99999999999997702</v>
      </c>
      <c r="J10264">
        <v>0.95041217501583097</v>
      </c>
      <c r="K10264" t="s">
        <v>24034</v>
      </c>
      <c r="L10264">
        <v>1</v>
      </c>
      <c r="M10264" t="s">
        <v>5133</v>
      </c>
      <c r="N10264">
        <v>2.1276595744680899E-2</v>
      </c>
      <c r="O10264">
        <v>1.8691588785046699E-3</v>
      </c>
    </row>
    <row r="10265" spans="1:15">
      <c r="A10265" t="s">
        <v>11410</v>
      </c>
      <c r="B10265" t="s">
        <v>23518</v>
      </c>
      <c r="C10265" t="s">
        <v>11411</v>
      </c>
      <c r="D10265">
        <v>1</v>
      </c>
      <c r="E10265">
        <v>787</v>
      </c>
      <c r="F10265">
        <v>11</v>
      </c>
      <c r="G10265">
        <v>7393</v>
      </c>
      <c r="H10265">
        <v>0.71032488019926399</v>
      </c>
      <c r="I10265">
        <v>1</v>
      </c>
      <c r="J10265">
        <v>0.966855260484069</v>
      </c>
      <c r="K10265" t="s">
        <v>30333</v>
      </c>
      <c r="L10265">
        <v>1</v>
      </c>
      <c r="M10265" t="s">
        <v>5133</v>
      </c>
      <c r="N10265">
        <v>9.0909090909090898E-2</v>
      </c>
      <c r="O10265">
        <v>1.27064803049555E-3</v>
      </c>
    </row>
    <row r="10266" spans="1:15">
      <c r="A10266" t="s">
        <v>11410</v>
      </c>
      <c r="B10266" t="s">
        <v>23511</v>
      </c>
      <c r="C10266" t="s">
        <v>11411</v>
      </c>
      <c r="D10266">
        <v>10</v>
      </c>
      <c r="E10266">
        <v>6152</v>
      </c>
      <c r="F10266">
        <v>12</v>
      </c>
      <c r="G10266">
        <v>7804</v>
      </c>
      <c r="H10266">
        <v>0.51722323138668902</v>
      </c>
      <c r="I10266">
        <v>0.968912233598893</v>
      </c>
      <c r="J10266">
        <v>0.832812322140707</v>
      </c>
      <c r="K10266" t="s">
        <v>30436</v>
      </c>
      <c r="L10266">
        <v>10</v>
      </c>
      <c r="M10266" t="s">
        <v>5133</v>
      </c>
      <c r="N10266">
        <v>0.83333333333333304</v>
      </c>
      <c r="O10266">
        <v>1.62548764629389E-3</v>
      </c>
    </row>
    <row r="10267" spans="1:15">
      <c r="A10267" t="s">
        <v>11410</v>
      </c>
      <c r="B10267" t="s">
        <v>23513</v>
      </c>
      <c r="C10267" t="s">
        <v>11411</v>
      </c>
      <c r="D10267">
        <v>1</v>
      </c>
      <c r="E10267">
        <v>535</v>
      </c>
      <c r="F10267">
        <v>11</v>
      </c>
      <c r="G10267">
        <v>8124</v>
      </c>
      <c r="H10267">
        <v>0.52755249562557105</v>
      </c>
      <c r="I10267">
        <v>0.99999999999997702</v>
      </c>
      <c r="J10267">
        <v>0.95041217501583097</v>
      </c>
      <c r="K10267" t="s">
        <v>24034</v>
      </c>
      <c r="L10267">
        <v>1</v>
      </c>
      <c r="M10267" t="s">
        <v>5133</v>
      </c>
      <c r="N10267">
        <v>9.0909090909090898E-2</v>
      </c>
      <c r="O10267">
        <v>1.8691588785046699E-3</v>
      </c>
    </row>
    <row r="10268" spans="1:15">
      <c r="A10268" t="s">
        <v>11412</v>
      </c>
      <c r="B10268" t="s">
        <v>23511</v>
      </c>
      <c r="C10268" t="s">
        <v>11413</v>
      </c>
      <c r="D10268">
        <v>4</v>
      </c>
      <c r="E10268">
        <v>6152</v>
      </c>
      <c r="F10268">
        <v>4</v>
      </c>
      <c r="G10268">
        <v>7804</v>
      </c>
      <c r="H10268">
        <v>0.38610601832086699</v>
      </c>
      <c r="I10268">
        <v>0.90829480295553899</v>
      </c>
      <c r="J10268">
        <v>0.78070962240619901</v>
      </c>
      <c r="K10268" t="s">
        <v>30437</v>
      </c>
      <c r="L10268">
        <v>4</v>
      </c>
      <c r="M10268" t="s">
        <v>5133</v>
      </c>
      <c r="N10268">
        <v>1</v>
      </c>
      <c r="O10268">
        <v>6.5019505851755496E-4</v>
      </c>
    </row>
    <row r="10269" spans="1:15">
      <c r="A10269" t="s">
        <v>11414</v>
      </c>
      <c r="B10269" t="s">
        <v>23511</v>
      </c>
      <c r="C10269" t="s">
        <v>11415</v>
      </c>
      <c r="D10269">
        <v>23</v>
      </c>
      <c r="E10269">
        <v>6152</v>
      </c>
      <c r="F10269">
        <v>27</v>
      </c>
      <c r="G10269">
        <v>7804</v>
      </c>
      <c r="H10269">
        <v>0.29445696017322298</v>
      </c>
      <c r="I10269">
        <v>0.81020448119108801</v>
      </c>
      <c r="J10269">
        <v>0.69639772519260701</v>
      </c>
      <c r="K10269" t="s">
        <v>30438</v>
      </c>
      <c r="L10269">
        <v>23</v>
      </c>
      <c r="M10269" t="s">
        <v>5133</v>
      </c>
      <c r="N10269">
        <v>0.85185185185185197</v>
      </c>
      <c r="O10269">
        <v>3.73862158647594E-3</v>
      </c>
    </row>
    <row r="10270" spans="1:15">
      <c r="A10270" t="s">
        <v>11414</v>
      </c>
      <c r="B10270" t="s">
        <v>23518</v>
      </c>
      <c r="C10270" t="s">
        <v>11415</v>
      </c>
      <c r="D10270">
        <v>3</v>
      </c>
      <c r="E10270">
        <v>787</v>
      </c>
      <c r="F10270">
        <v>25</v>
      </c>
      <c r="G10270">
        <v>7393</v>
      </c>
      <c r="H10270">
        <v>0.50630583109161398</v>
      </c>
      <c r="I10270">
        <v>1</v>
      </c>
      <c r="J10270">
        <v>0.966855260484069</v>
      </c>
      <c r="K10270" t="s">
        <v>30439</v>
      </c>
      <c r="L10270">
        <v>3</v>
      </c>
      <c r="M10270" t="s">
        <v>5133</v>
      </c>
      <c r="N10270">
        <v>0.12</v>
      </c>
      <c r="O10270">
        <v>3.8119440914866601E-3</v>
      </c>
    </row>
    <row r="10271" spans="1:15">
      <c r="A10271" t="s">
        <v>11416</v>
      </c>
      <c r="B10271" t="s">
        <v>23511</v>
      </c>
      <c r="C10271" t="s">
        <v>11417</v>
      </c>
      <c r="D10271">
        <v>31</v>
      </c>
      <c r="E10271">
        <v>6152</v>
      </c>
      <c r="F10271">
        <v>31</v>
      </c>
      <c r="G10271">
        <v>7804</v>
      </c>
      <c r="H10271">
        <v>6.1759188474826002E-4</v>
      </c>
      <c r="I10271">
        <v>8.8891697446588092E-3</v>
      </c>
      <c r="J10271">
        <v>7.6405373368594398E-3</v>
      </c>
      <c r="K10271" t="s">
        <v>30440</v>
      </c>
      <c r="L10271">
        <v>31</v>
      </c>
      <c r="M10271" t="s">
        <v>5133</v>
      </c>
      <c r="N10271">
        <v>1</v>
      </c>
      <c r="O10271">
        <v>5.0390117035110501E-3</v>
      </c>
    </row>
    <row r="10272" spans="1:15">
      <c r="A10272" t="s">
        <v>11418</v>
      </c>
      <c r="B10272" t="s">
        <v>23518</v>
      </c>
      <c r="C10272" t="s">
        <v>11419</v>
      </c>
      <c r="D10272">
        <v>6</v>
      </c>
      <c r="E10272">
        <v>787</v>
      </c>
      <c r="F10272">
        <v>124</v>
      </c>
      <c r="G10272">
        <v>7393</v>
      </c>
      <c r="H10272">
        <v>0.99344336141469602</v>
      </c>
      <c r="I10272">
        <v>1</v>
      </c>
      <c r="J10272">
        <v>0.966855260484069</v>
      </c>
      <c r="K10272" t="s">
        <v>30441</v>
      </c>
      <c r="L10272">
        <v>6</v>
      </c>
      <c r="M10272" t="s">
        <v>5133</v>
      </c>
      <c r="N10272">
        <v>4.8387096774193498E-2</v>
      </c>
      <c r="O10272">
        <v>7.6238881829733202E-3</v>
      </c>
    </row>
    <row r="10273" spans="1:15">
      <c r="A10273" t="s">
        <v>11418</v>
      </c>
      <c r="B10273" t="s">
        <v>23511</v>
      </c>
      <c r="C10273" t="s">
        <v>11419</v>
      </c>
      <c r="D10273">
        <v>114</v>
      </c>
      <c r="E10273">
        <v>6152</v>
      </c>
      <c r="F10273">
        <v>126</v>
      </c>
      <c r="G10273">
        <v>7804</v>
      </c>
      <c r="H10273">
        <v>3.84087719702347E-4</v>
      </c>
      <c r="I10273">
        <v>6.0021326991581102E-3</v>
      </c>
      <c r="J10273">
        <v>5.15903288001198E-3</v>
      </c>
      <c r="K10273" t="s">
        <v>30442</v>
      </c>
      <c r="L10273">
        <v>114</v>
      </c>
      <c r="M10273" t="s">
        <v>5133</v>
      </c>
      <c r="N10273">
        <v>0.90476190476190499</v>
      </c>
      <c r="O10273">
        <v>1.8530559167750298E-2</v>
      </c>
    </row>
    <row r="10274" spans="1:15">
      <c r="A10274" t="s">
        <v>11418</v>
      </c>
      <c r="B10274" t="s">
        <v>23513</v>
      </c>
      <c r="C10274" t="s">
        <v>11419</v>
      </c>
      <c r="D10274">
        <v>2</v>
      </c>
      <c r="E10274">
        <v>535</v>
      </c>
      <c r="F10274">
        <v>123</v>
      </c>
      <c r="G10274">
        <v>8124</v>
      </c>
      <c r="H10274">
        <v>0.99789031028088904</v>
      </c>
      <c r="I10274">
        <v>0.99999999999997702</v>
      </c>
      <c r="J10274">
        <v>0.95041217501583097</v>
      </c>
      <c r="K10274" t="s">
        <v>25029</v>
      </c>
      <c r="L10274">
        <v>2</v>
      </c>
      <c r="M10274" t="s">
        <v>5133</v>
      </c>
      <c r="N10274">
        <v>1.6260162601626001E-2</v>
      </c>
      <c r="O10274">
        <v>3.7383177570093499E-3</v>
      </c>
    </row>
    <row r="10275" spans="1:15">
      <c r="A10275" t="s">
        <v>11420</v>
      </c>
      <c r="B10275" t="s">
        <v>23513</v>
      </c>
      <c r="C10275" t="s">
        <v>11421</v>
      </c>
      <c r="D10275">
        <v>3</v>
      </c>
      <c r="E10275">
        <v>535</v>
      </c>
      <c r="F10275">
        <v>98</v>
      </c>
      <c r="G10275">
        <v>8124</v>
      </c>
      <c r="H10275">
        <v>0.96107323597946104</v>
      </c>
      <c r="I10275">
        <v>0.99999999999997702</v>
      </c>
      <c r="J10275">
        <v>0.95041217501583097</v>
      </c>
      <c r="K10275" t="s">
        <v>26753</v>
      </c>
      <c r="L10275">
        <v>3</v>
      </c>
      <c r="M10275" t="s">
        <v>5133</v>
      </c>
      <c r="N10275">
        <v>3.06122448979592E-2</v>
      </c>
      <c r="O10275">
        <v>5.60747663551402E-3</v>
      </c>
    </row>
    <row r="10276" spans="1:15">
      <c r="A10276" t="s">
        <v>11420</v>
      </c>
      <c r="B10276" t="s">
        <v>23511</v>
      </c>
      <c r="C10276" t="s">
        <v>11421</v>
      </c>
      <c r="D10276">
        <v>91</v>
      </c>
      <c r="E10276">
        <v>6152</v>
      </c>
      <c r="F10276">
        <v>98</v>
      </c>
      <c r="G10276">
        <v>7804</v>
      </c>
      <c r="H10276">
        <v>1.3309474593624501E-4</v>
      </c>
      <c r="I10276">
        <v>2.5006064384395601E-3</v>
      </c>
      <c r="J10276">
        <v>2.1493544848964902E-3</v>
      </c>
      <c r="K10276" t="s">
        <v>30443</v>
      </c>
      <c r="L10276">
        <v>91</v>
      </c>
      <c r="M10276" t="s">
        <v>5133</v>
      </c>
      <c r="N10276">
        <v>0.92857142857142905</v>
      </c>
      <c r="O10276">
        <v>1.47919375812744E-2</v>
      </c>
    </row>
    <row r="10277" spans="1:15">
      <c r="A10277" t="s">
        <v>11420</v>
      </c>
      <c r="B10277" t="s">
        <v>23518</v>
      </c>
      <c r="C10277" t="s">
        <v>11421</v>
      </c>
      <c r="D10277">
        <v>1</v>
      </c>
      <c r="E10277">
        <v>787</v>
      </c>
      <c r="F10277">
        <v>94</v>
      </c>
      <c r="G10277">
        <v>7393</v>
      </c>
      <c r="H10277">
        <v>0.99997632919652402</v>
      </c>
      <c r="I10277">
        <v>1</v>
      </c>
      <c r="J10277">
        <v>0.966855260484069</v>
      </c>
      <c r="K10277" t="s">
        <v>24310</v>
      </c>
      <c r="L10277">
        <v>1</v>
      </c>
      <c r="M10277" t="s">
        <v>5133</v>
      </c>
      <c r="N10277">
        <v>1.0638297872340399E-2</v>
      </c>
      <c r="O10277">
        <v>1.27064803049555E-3</v>
      </c>
    </row>
    <row r="10278" spans="1:15">
      <c r="A10278" t="s">
        <v>11422</v>
      </c>
      <c r="B10278" t="s">
        <v>23511</v>
      </c>
      <c r="C10278" t="s">
        <v>11423</v>
      </c>
      <c r="D10278">
        <v>27</v>
      </c>
      <c r="E10278">
        <v>6152</v>
      </c>
      <c r="F10278">
        <v>28</v>
      </c>
      <c r="G10278">
        <v>7804</v>
      </c>
      <c r="H10278">
        <v>1.0813784038615999E-2</v>
      </c>
      <c r="I10278">
        <v>8.7990417388941602E-2</v>
      </c>
      <c r="J10278">
        <v>7.5630693153318704E-2</v>
      </c>
      <c r="K10278" t="s">
        <v>26749</v>
      </c>
      <c r="L10278">
        <v>27</v>
      </c>
      <c r="M10278" t="s">
        <v>5133</v>
      </c>
      <c r="N10278">
        <v>0.96428571428571397</v>
      </c>
      <c r="O10278">
        <v>4.3888166449934998E-3</v>
      </c>
    </row>
    <row r="10279" spans="1:15">
      <c r="A10279" t="s">
        <v>11422</v>
      </c>
      <c r="B10279" t="s">
        <v>23518</v>
      </c>
      <c r="C10279" t="s">
        <v>11423</v>
      </c>
      <c r="D10279">
        <v>1</v>
      </c>
      <c r="E10279">
        <v>787</v>
      </c>
      <c r="F10279">
        <v>30</v>
      </c>
      <c r="G10279">
        <v>7393</v>
      </c>
      <c r="H10279">
        <v>0.96607788082639701</v>
      </c>
      <c r="I10279">
        <v>1</v>
      </c>
      <c r="J10279">
        <v>0.966855260484069</v>
      </c>
      <c r="K10279" t="s">
        <v>26750</v>
      </c>
      <c r="L10279">
        <v>1</v>
      </c>
      <c r="M10279" t="s">
        <v>5133</v>
      </c>
      <c r="N10279">
        <v>3.3333333333333298E-2</v>
      </c>
      <c r="O10279">
        <v>1.27064803049555E-3</v>
      </c>
    </row>
    <row r="10280" spans="1:15">
      <c r="A10280" t="s">
        <v>11424</v>
      </c>
      <c r="B10280" t="s">
        <v>23511</v>
      </c>
      <c r="C10280" t="s">
        <v>11425</v>
      </c>
      <c r="D10280">
        <v>18</v>
      </c>
      <c r="E10280">
        <v>6152</v>
      </c>
      <c r="F10280">
        <v>18</v>
      </c>
      <c r="G10280">
        <v>7804</v>
      </c>
      <c r="H10280">
        <v>1.37496899434857E-2</v>
      </c>
      <c r="I10280">
        <v>0.10558946762372599</v>
      </c>
      <c r="J10280">
        <v>9.0757662743805895E-2</v>
      </c>
      <c r="K10280" t="s">
        <v>30444</v>
      </c>
      <c r="L10280">
        <v>18</v>
      </c>
      <c r="M10280" t="s">
        <v>5133</v>
      </c>
      <c r="N10280">
        <v>1</v>
      </c>
      <c r="O10280">
        <v>2.9258777633290002E-3</v>
      </c>
    </row>
    <row r="10281" spans="1:15">
      <c r="A10281" t="s">
        <v>11426</v>
      </c>
      <c r="B10281" t="s">
        <v>23518</v>
      </c>
      <c r="C10281" t="s">
        <v>11427</v>
      </c>
      <c r="D10281">
        <v>11</v>
      </c>
      <c r="E10281">
        <v>787</v>
      </c>
      <c r="F10281">
        <v>199</v>
      </c>
      <c r="G10281">
        <v>7393</v>
      </c>
      <c r="H10281">
        <v>0.99643973701780497</v>
      </c>
      <c r="I10281">
        <v>1</v>
      </c>
      <c r="J10281">
        <v>0.966855260484069</v>
      </c>
      <c r="K10281" t="s">
        <v>30445</v>
      </c>
      <c r="L10281">
        <v>11</v>
      </c>
      <c r="M10281" t="s">
        <v>5133</v>
      </c>
      <c r="N10281">
        <v>5.52763819095477E-2</v>
      </c>
      <c r="O10281">
        <v>1.3977128335451099E-2</v>
      </c>
    </row>
    <row r="10282" spans="1:15">
      <c r="A10282" t="s">
        <v>11426</v>
      </c>
      <c r="B10282" t="s">
        <v>23513</v>
      </c>
      <c r="C10282" t="s">
        <v>11427</v>
      </c>
      <c r="D10282">
        <v>5</v>
      </c>
      <c r="E10282">
        <v>535</v>
      </c>
      <c r="F10282">
        <v>197</v>
      </c>
      <c r="G10282">
        <v>8124</v>
      </c>
      <c r="H10282">
        <v>0.99719753514573695</v>
      </c>
      <c r="I10282">
        <v>0.99999999999997702</v>
      </c>
      <c r="J10282">
        <v>0.95041217501583097</v>
      </c>
      <c r="K10282" t="s">
        <v>26742</v>
      </c>
      <c r="L10282">
        <v>5</v>
      </c>
      <c r="M10282" t="s">
        <v>5133</v>
      </c>
      <c r="N10282">
        <v>2.5380710659898501E-2</v>
      </c>
      <c r="O10282">
        <v>9.3457943925233603E-3</v>
      </c>
    </row>
    <row r="10283" spans="1:15">
      <c r="A10283" t="s">
        <v>11426</v>
      </c>
      <c r="B10283" t="s">
        <v>23511</v>
      </c>
      <c r="C10283" t="s">
        <v>11427</v>
      </c>
      <c r="D10283">
        <v>190</v>
      </c>
      <c r="E10283">
        <v>6152</v>
      </c>
      <c r="F10283">
        <v>207</v>
      </c>
      <c r="G10283">
        <v>7804</v>
      </c>
      <c r="H10283" s="34">
        <v>3.03193232517989E-7</v>
      </c>
      <c r="I10283" s="34">
        <v>1.15695247059674E-5</v>
      </c>
      <c r="J10283" s="34">
        <v>9.9443916614121207E-6</v>
      </c>
      <c r="K10283" t="s">
        <v>30446</v>
      </c>
      <c r="L10283">
        <v>190</v>
      </c>
      <c r="M10283" t="s">
        <v>5133</v>
      </c>
      <c r="N10283">
        <v>0.917874396135266</v>
      </c>
      <c r="O10283">
        <v>3.0884265279583899E-2</v>
      </c>
    </row>
    <row r="10284" spans="1:15">
      <c r="A10284" t="s">
        <v>11428</v>
      </c>
      <c r="B10284" t="s">
        <v>23511</v>
      </c>
      <c r="C10284" t="s">
        <v>11429</v>
      </c>
      <c r="D10284">
        <v>659</v>
      </c>
      <c r="E10284">
        <v>6152</v>
      </c>
      <c r="F10284">
        <v>741</v>
      </c>
      <c r="G10284">
        <v>7804</v>
      </c>
      <c r="H10284" s="34">
        <v>3.1285595984066899E-14</v>
      </c>
      <c r="I10284" s="34">
        <v>4.2778707286547003E-12</v>
      </c>
      <c r="J10284" s="34">
        <v>3.6769723116361702E-12</v>
      </c>
      <c r="K10284" t="s">
        <v>30447</v>
      </c>
      <c r="L10284">
        <v>659</v>
      </c>
      <c r="M10284" t="s">
        <v>5133</v>
      </c>
      <c r="N10284">
        <v>0.889338731443995</v>
      </c>
      <c r="O10284">
        <v>0.10711963589076701</v>
      </c>
    </row>
    <row r="10285" spans="1:15">
      <c r="A10285" t="s">
        <v>11428</v>
      </c>
      <c r="B10285" t="s">
        <v>23513</v>
      </c>
      <c r="C10285" t="s">
        <v>11429</v>
      </c>
      <c r="D10285">
        <v>31</v>
      </c>
      <c r="E10285">
        <v>535</v>
      </c>
      <c r="F10285">
        <v>711</v>
      </c>
      <c r="G10285">
        <v>8124</v>
      </c>
      <c r="H10285">
        <v>0.99666744650782901</v>
      </c>
      <c r="I10285">
        <v>0.99999999999997702</v>
      </c>
      <c r="J10285">
        <v>0.95041217501583097</v>
      </c>
      <c r="K10285" t="s">
        <v>30448</v>
      </c>
      <c r="L10285">
        <v>31</v>
      </c>
      <c r="M10285" t="s">
        <v>5133</v>
      </c>
      <c r="N10285">
        <v>4.3600562587904401E-2</v>
      </c>
      <c r="O10285">
        <v>5.7943925233644902E-2</v>
      </c>
    </row>
    <row r="10286" spans="1:15">
      <c r="A10286" t="s">
        <v>11428</v>
      </c>
      <c r="B10286" t="s">
        <v>23518</v>
      </c>
      <c r="C10286" t="s">
        <v>11429</v>
      </c>
      <c r="D10286">
        <v>34</v>
      </c>
      <c r="E10286">
        <v>787</v>
      </c>
      <c r="F10286">
        <v>653</v>
      </c>
      <c r="G10286">
        <v>7393</v>
      </c>
      <c r="H10286">
        <v>0.999999904140083</v>
      </c>
      <c r="I10286">
        <v>1</v>
      </c>
      <c r="J10286">
        <v>0.966855260484069</v>
      </c>
      <c r="K10286" t="s">
        <v>30449</v>
      </c>
      <c r="L10286">
        <v>34</v>
      </c>
      <c r="M10286" t="s">
        <v>5133</v>
      </c>
      <c r="N10286">
        <v>5.20673813169985E-2</v>
      </c>
      <c r="O10286">
        <v>4.3202033036848803E-2</v>
      </c>
    </row>
    <row r="10287" spans="1:15">
      <c r="A10287" t="s">
        <v>11430</v>
      </c>
      <c r="B10287" t="s">
        <v>23511</v>
      </c>
      <c r="C10287" t="s">
        <v>11431</v>
      </c>
      <c r="D10287">
        <v>31</v>
      </c>
      <c r="E10287">
        <v>6152</v>
      </c>
      <c r="F10287">
        <v>33</v>
      </c>
      <c r="G10287">
        <v>7804</v>
      </c>
      <c r="H10287">
        <v>1.85164593864953E-2</v>
      </c>
      <c r="I10287">
        <v>0.13315890625277299</v>
      </c>
      <c r="J10287">
        <v>0.114454513096794</v>
      </c>
      <c r="K10287" t="s">
        <v>30450</v>
      </c>
      <c r="L10287">
        <v>31</v>
      </c>
      <c r="M10287" t="s">
        <v>5133</v>
      </c>
      <c r="N10287">
        <v>0.939393939393939</v>
      </c>
      <c r="O10287">
        <v>5.0390117035110501E-3</v>
      </c>
    </row>
    <row r="10288" spans="1:15">
      <c r="A10288" t="s">
        <v>11430</v>
      </c>
      <c r="B10288" t="s">
        <v>23513</v>
      </c>
      <c r="C10288" t="s">
        <v>11431</v>
      </c>
      <c r="D10288">
        <v>1</v>
      </c>
      <c r="E10288">
        <v>535</v>
      </c>
      <c r="F10288">
        <v>34</v>
      </c>
      <c r="G10288">
        <v>8124</v>
      </c>
      <c r="H10288">
        <v>0.90183030156750899</v>
      </c>
      <c r="I10288">
        <v>0.99999999999997702</v>
      </c>
      <c r="J10288">
        <v>0.95041217501583097</v>
      </c>
      <c r="K10288" t="s">
        <v>24409</v>
      </c>
      <c r="L10288">
        <v>1</v>
      </c>
      <c r="M10288" t="s">
        <v>5133</v>
      </c>
      <c r="N10288">
        <v>2.9411764705882401E-2</v>
      </c>
      <c r="O10288">
        <v>1.8691588785046699E-3</v>
      </c>
    </row>
    <row r="10289" spans="1:15">
      <c r="A10289" t="s">
        <v>11430</v>
      </c>
      <c r="B10289" t="s">
        <v>23518</v>
      </c>
      <c r="C10289" t="s">
        <v>11431</v>
      </c>
      <c r="D10289">
        <v>1</v>
      </c>
      <c r="E10289">
        <v>787</v>
      </c>
      <c r="F10289">
        <v>34</v>
      </c>
      <c r="G10289">
        <v>7393</v>
      </c>
      <c r="H10289">
        <v>0.97841914614970205</v>
      </c>
      <c r="I10289">
        <v>1</v>
      </c>
      <c r="J10289">
        <v>0.966855260484069</v>
      </c>
      <c r="K10289" t="s">
        <v>24310</v>
      </c>
      <c r="L10289">
        <v>1</v>
      </c>
      <c r="M10289" t="s">
        <v>5133</v>
      </c>
      <c r="N10289">
        <v>2.9411764705882401E-2</v>
      </c>
      <c r="O10289">
        <v>1.27064803049555E-3</v>
      </c>
    </row>
    <row r="10290" spans="1:15">
      <c r="A10290" t="s">
        <v>11432</v>
      </c>
      <c r="B10290" t="s">
        <v>23511</v>
      </c>
      <c r="C10290" t="s">
        <v>11433</v>
      </c>
      <c r="D10290">
        <v>159</v>
      </c>
      <c r="E10290">
        <v>6152</v>
      </c>
      <c r="F10290">
        <v>168</v>
      </c>
      <c r="G10290">
        <v>7804</v>
      </c>
      <c r="H10290" s="34">
        <v>7.2216224431444798E-9</v>
      </c>
      <c r="I10290" s="34">
        <v>3.9041565342542498E-7</v>
      </c>
      <c r="J10290" s="34">
        <v>3.3557525197262699E-7</v>
      </c>
      <c r="K10290" t="s">
        <v>30451</v>
      </c>
      <c r="L10290">
        <v>159</v>
      </c>
      <c r="M10290" t="s">
        <v>5133</v>
      </c>
      <c r="N10290">
        <v>0.94642857142857095</v>
      </c>
      <c r="O10290">
        <v>2.5845253576072799E-2</v>
      </c>
    </row>
    <row r="10291" spans="1:15">
      <c r="A10291" t="s">
        <v>11432</v>
      </c>
      <c r="B10291" t="s">
        <v>23518</v>
      </c>
      <c r="C10291" t="s">
        <v>11433</v>
      </c>
      <c r="D10291">
        <v>6</v>
      </c>
      <c r="E10291">
        <v>787</v>
      </c>
      <c r="F10291">
        <v>156</v>
      </c>
      <c r="G10291">
        <v>7393</v>
      </c>
      <c r="H10291">
        <v>0.99949944950428704</v>
      </c>
      <c r="I10291">
        <v>1</v>
      </c>
      <c r="J10291">
        <v>0.966855260484069</v>
      </c>
      <c r="K10291" t="s">
        <v>30452</v>
      </c>
      <c r="L10291">
        <v>6</v>
      </c>
      <c r="M10291" t="s">
        <v>5133</v>
      </c>
      <c r="N10291">
        <v>3.8461538461538498E-2</v>
      </c>
      <c r="O10291">
        <v>7.6238881829733202E-3</v>
      </c>
    </row>
    <row r="10292" spans="1:15">
      <c r="A10292" t="s">
        <v>11432</v>
      </c>
      <c r="B10292" t="s">
        <v>23513</v>
      </c>
      <c r="C10292" t="s">
        <v>11433</v>
      </c>
      <c r="D10292">
        <v>2</v>
      </c>
      <c r="E10292">
        <v>535</v>
      </c>
      <c r="F10292">
        <v>141</v>
      </c>
      <c r="G10292">
        <v>8124</v>
      </c>
      <c r="H10292">
        <v>0.99931263046083896</v>
      </c>
      <c r="I10292">
        <v>0.99999999999997702</v>
      </c>
      <c r="J10292">
        <v>0.95041217501583097</v>
      </c>
      <c r="K10292" t="s">
        <v>26713</v>
      </c>
      <c r="L10292">
        <v>2</v>
      </c>
      <c r="M10292" t="s">
        <v>5133</v>
      </c>
      <c r="N10292">
        <v>1.41843971631206E-2</v>
      </c>
      <c r="O10292">
        <v>3.7383177570093499E-3</v>
      </c>
    </row>
    <row r="10293" spans="1:15">
      <c r="A10293" t="s">
        <v>11434</v>
      </c>
      <c r="B10293" t="s">
        <v>23518</v>
      </c>
      <c r="C10293" t="s">
        <v>11435</v>
      </c>
      <c r="D10293">
        <v>3</v>
      </c>
      <c r="E10293">
        <v>787</v>
      </c>
      <c r="F10293">
        <v>37</v>
      </c>
      <c r="G10293">
        <v>7393</v>
      </c>
      <c r="H10293">
        <v>0.76983073825577597</v>
      </c>
      <c r="I10293">
        <v>1</v>
      </c>
      <c r="J10293">
        <v>0.966855260484069</v>
      </c>
      <c r="K10293" t="s">
        <v>26745</v>
      </c>
      <c r="L10293">
        <v>3</v>
      </c>
      <c r="M10293" t="s">
        <v>5133</v>
      </c>
      <c r="N10293">
        <v>8.1081081081081099E-2</v>
      </c>
      <c r="O10293">
        <v>3.8119440914866601E-3</v>
      </c>
    </row>
    <row r="10294" spans="1:15">
      <c r="A10294" t="s">
        <v>11434</v>
      </c>
      <c r="B10294" t="s">
        <v>23511</v>
      </c>
      <c r="C10294" t="s">
        <v>11435</v>
      </c>
      <c r="D10294">
        <v>32</v>
      </c>
      <c r="E10294">
        <v>6152</v>
      </c>
      <c r="F10294">
        <v>35</v>
      </c>
      <c r="G10294">
        <v>7804</v>
      </c>
      <c r="H10294">
        <v>4.3299083431879701E-2</v>
      </c>
      <c r="I10294">
        <v>0.24798107992254501</v>
      </c>
      <c r="J10294">
        <v>0.21314799406563201</v>
      </c>
      <c r="K10294" t="s">
        <v>30453</v>
      </c>
      <c r="L10294">
        <v>32</v>
      </c>
      <c r="M10294" t="s">
        <v>5133</v>
      </c>
      <c r="N10294">
        <v>0.91428571428571404</v>
      </c>
      <c r="O10294">
        <v>5.2015604681404396E-3</v>
      </c>
    </row>
    <row r="10295" spans="1:15">
      <c r="A10295" t="s">
        <v>11436</v>
      </c>
      <c r="B10295" t="s">
        <v>23518</v>
      </c>
      <c r="C10295" t="s">
        <v>11437</v>
      </c>
      <c r="D10295">
        <v>1</v>
      </c>
      <c r="E10295">
        <v>787</v>
      </c>
      <c r="F10295">
        <v>34</v>
      </c>
      <c r="G10295">
        <v>7393</v>
      </c>
      <c r="H10295">
        <v>0.97841914614970205</v>
      </c>
      <c r="I10295">
        <v>1</v>
      </c>
      <c r="J10295">
        <v>0.966855260484069</v>
      </c>
      <c r="K10295" t="s">
        <v>24310</v>
      </c>
      <c r="L10295">
        <v>1</v>
      </c>
      <c r="M10295" t="s">
        <v>5133</v>
      </c>
      <c r="N10295">
        <v>2.9411764705882401E-2</v>
      </c>
      <c r="O10295">
        <v>1.27064803049555E-3</v>
      </c>
    </row>
    <row r="10296" spans="1:15">
      <c r="A10296" t="s">
        <v>11436</v>
      </c>
      <c r="B10296" t="s">
        <v>23513</v>
      </c>
      <c r="C10296" t="s">
        <v>11437</v>
      </c>
      <c r="D10296">
        <v>1</v>
      </c>
      <c r="E10296">
        <v>535</v>
      </c>
      <c r="F10296">
        <v>34</v>
      </c>
      <c r="G10296">
        <v>8124</v>
      </c>
      <c r="H10296">
        <v>0.90183030156750899</v>
      </c>
      <c r="I10296">
        <v>0.99999999999997702</v>
      </c>
      <c r="J10296">
        <v>0.95041217501583097</v>
      </c>
      <c r="K10296" t="s">
        <v>24409</v>
      </c>
      <c r="L10296">
        <v>1</v>
      </c>
      <c r="M10296" t="s">
        <v>5133</v>
      </c>
      <c r="N10296">
        <v>2.9411764705882401E-2</v>
      </c>
      <c r="O10296">
        <v>1.8691588785046699E-3</v>
      </c>
    </row>
    <row r="10297" spans="1:15">
      <c r="A10297" t="s">
        <v>11436</v>
      </c>
      <c r="B10297" t="s">
        <v>23511</v>
      </c>
      <c r="C10297" t="s">
        <v>11437</v>
      </c>
      <c r="D10297">
        <v>31</v>
      </c>
      <c r="E10297">
        <v>6152</v>
      </c>
      <c r="F10297">
        <v>33</v>
      </c>
      <c r="G10297">
        <v>7804</v>
      </c>
      <c r="H10297">
        <v>1.85164593864953E-2</v>
      </c>
      <c r="I10297">
        <v>0.13315890625277299</v>
      </c>
      <c r="J10297">
        <v>0.114454513096794</v>
      </c>
      <c r="K10297" t="s">
        <v>30450</v>
      </c>
      <c r="L10297">
        <v>31</v>
      </c>
      <c r="M10297" t="s">
        <v>5133</v>
      </c>
      <c r="N10297">
        <v>0.939393939393939</v>
      </c>
      <c r="O10297">
        <v>5.0390117035110501E-3</v>
      </c>
    </row>
    <row r="10298" spans="1:15">
      <c r="A10298" t="s">
        <v>11438</v>
      </c>
      <c r="B10298" t="s">
        <v>23513</v>
      </c>
      <c r="C10298" t="s">
        <v>11439</v>
      </c>
      <c r="D10298">
        <v>1</v>
      </c>
      <c r="E10298">
        <v>535</v>
      </c>
      <c r="F10298">
        <v>34</v>
      </c>
      <c r="G10298">
        <v>8124</v>
      </c>
      <c r="H10298">
        <v>0.90183030156750899</v>
      </c>
      <c r="I10298">
        <v>0.99999999999997702</v>
      </c>
      <c r="J10298">
        <v>0.95041217501583097</v>
      </c>
      <c r="K10298" t="s">
        <v>24409</v>
      </c>
      <c r="L10298">
        <v>1</v>
      </c>
      <c r="M10298" t="s">
        <v>5133</v>
      </c>
      <c r="N10298">
        <v>2.9411764705882401E-2</v>
      </c>
      <c r="O10298">
        <v>1.8691588785046699E-3</v>
      </c>
    </row>
    <row r="10299" spans="1:15">
      <c r="A10299" t="s">
        <v>11438</v>
      </c>
      <c r="B10299" t="s">
        <v>23511</v>
      </c>
      <c r="C10299" t="s">
        <v>11439</v>
      </c>
      <c r="D10299">
        <v>33</v>
      </c>
      <c r="E10299">
        <v>6152</v>
      </c>
      <c r="F10299">
        <v>34</v>
      </c>
      <c r="G10299">
        <v>7804</v>
      </c>
      <c r="H10299">
        <v>3.0695479903557399E-3</v>
      </c>
      <c r="I10299">
        <v>3.3244994461003603E-2</v>
      </c>
      <c r="J10299">
        <v>2.8575179543129901E-2</v>
      </c>
      <c r="K10299" t="s">
        <v>26701</v>
      </c>
      <c r="L10299">
        <v>33</v>
      </c>
      <c r="M10299" t="s">
        <v>5133</v>
      </c>
      <c r="N10299">
        <v>0.97058823529411797</v>
      </c>
      <c r="O10299">
        <v>5.36410923276983E-3</v>
      </c>
    </row>
    <row r="10300" spans="1:15">
      <c r="A10300" t="s">
        <v>11440</v>
      </c>
      <c r="B10300" t="s">
        <v>23511</v>
      </c>
      <c r="C10300" t="s">
        <v>11441</v>
      </c>
      <c r="D10300">
        <v>1</v>
      </c>
      <c r="E10300">
        <v>6152</v>
      </c>
      <c r="F10300">
        <v>1</v>
      </c>
      <c r="G10300">
        <v>7804</v>
      </c>
      <c r="H10300">
        <v>0.788313685289595</v>
      </c>
      <c r="I10300">
        <v>0.968912233598893</v>
      </c>
      <c r="J10300">
        <v>0.832812322140707</v>
      </c>
      <c r="K10300" t="s">
        <v>30454</v>
      </c>
      <c r="L10300">
        <v>1</v>
      </c>
      <c r="M10300" t="s">
        <v>1463</v>
      </c>
      <c r="N10300">
        <v>1</v>
      </c>
      <c r="O10300">
        <v>1.6254876462938901E-4</v>
      </c>
    </row>
    <row r="10301" spans="1:15">
      <c r="A10301" t="s">
        <v>11442</v>
      </c>
      <c r="B10301" t="s">
        <v>23511</v>
      </c>
      <c r="C10301" t="s">
        <v>11443</v>
      </c>
      <c r="D10301">
        <v>1</v>
      </c>
      <c r="E10301">
        <v>6152</v>
      </c>
      <c r="F10301">
        <v>1</v>
      </c>
      <c r="G10301">
        <v>7804</v>
      </c>
      <c r="H10301">
        <v>0.788313685289595</v>
      </c>
      <c r="I10301">
        <v>0.968912233598893</v>
      </c>
      <c r="J10301">
        <v>0.832812322140707</v>
      </c>
      <c r="K10301" t="s">
        <v>30454</v>
      </c>
      <c r="L10301">
        <v>1</v>
      </c>
      <c r="M10301" t="s">
        <v>5133</v>
      </c>
      <c r="N10301">
        <v>1</v>
      </c>
      <c r="O10301">
        <v>1.6254876462938901E-4</v>
      </c>
    </row>
    <row r="10302" spans="1:15">
      <c r="A10302" t="s">
        <v>11444</v>
      </c>
      <c r="B10302" t="s">
        <v>23511</v>
      </c>
      <c r="C10302" t="s">
        <v>11445</v>
      </c>
      <c r="D10302">
        <v>1</v>
      </c>
      <c r="E10302">
        <v>6152</v>
      </c>
      <c r="F10302">
        <v>1</v>
      </c>
      <c r="G10302">
        <v>7804</v>
      </c>
      <c r="H10302">
        <v>0.788313685289595</v>
      </c>
      <c r="I10302">
        <v>0.968912233598893</v>
      </c>
      <c r="J10302">
        <v>0.832812322140707</v>
      </c>
      <c r="K10302" t="s">
        <v>30454</v>
      </c>
      <c r="L10302">
        <v>1</v>
      </c>
      <c r="M10302" t="s">
        <v>5133</v>
      </c>
      <c r="N10302">
        <v>1</v>
      </c>
      <c r="O10302">
        <v>1.6254876462938901E-4</v>
      </c>
    </row>
    <row r="10303" spans="1:15">
      <c r="A10303" t="s">
        <v>11446</v>
      </c>
      <c r="B10303" t="s">
        <v>23511</v>
      </c>
      <c r="C10303" t="s">
        <v>11447</v>
      </c>
      <c r="D10303">
        <v>2</v>
      </c>
      <c r="E10303">
        <v>6152</v>
      </c>
      <c r="F10303">
        <v>2</v>
      </c>
      <c r="G10303">
        <v>7804</v>
      </c>
      <c r="H10303">
        <v>0.62141708038142995</v>
      </c>
      <c r="I10303">
        <v>0.968912233598893</v>
      </c>
      <c r="J10303">
        <v>0.832812322140707</v>
      </c>
      <c r="K10303" t="s">
        <v>24430</v>
      </c>
      <c r="L10303">
        <v>2</v>
      </c>
      <c r="M10303" t="s">
        <v>5133</v>
      </c>
      <c r="N10303">
        <v>1</v>
      </c>
      <c r="O10303">
        <v>3.2509752925877802E-4</v>
      </c>
    </row>
    <row r="10304" spans="1:15">
      <c r="A10304" t="s">
        <v>11448</v>
      </c>
      <c r="B10304" t="s">
        <v>23511</v>
      </c>
      <c r="C10304" t="s">
        <v>11449</v>
      </c>
      <c r="D10304">
        <v>3</v>
      </c>
      <c r="E10304">
        <v>6152</v>
      </c>
      <c r="F10304">
        <v>3</v>
      </c>
      <c r="G10304">
        <v>7804</v>
      </c>
      <c r="H10304">
        <v>0.489837867770546</v>
      </c>
      <c r="I10304">
        <v>0.96083957126938102</v>
      </c>
      <c r="J10304">
        <v>0.82587360011061495</v>
      </c>
      <c r="K10304" t="s">
        <v>30455</v>
      </c>
      <c r="L10304">
        <v>3</v>
      </c>
      <c r="M10304" t="s">
        <v>5133</v>
      </c>
      <c r="N10304">
        <v>1</v>
      </c>
      <c r="O10304">
        <v>4.8764629388816603E-4</v>
      </c>
    </row>
    <row r="10305" spans="1:15">
      <c r="A10305" t="s">
        <v>11450</v>
      </c>
      <c r="B10305" t="s">
        <v>23511</v>
      </c>
      <c r="C10305" t="s">
        <v>11451</v>
      </c>
      <c r="D10305">
        <v>4</v>
      </c>
      <c r="E10305">
        <v>6152</v>
      </c>
      <c r="F10305">
        <v>4</v>
      </c>
      <c r="G10305">
        <v>7804</v>
      </c>
      <c r="H10305">
        <v>0.38610601832086699</v>
      </c>
      <c r="I10305">
        <v>0.90829480295553899</v>
      </c>
      <c r="J10305">
        <v>0.78070962240619901</v>
      </c>
      <c r="K10305" t="s">
        <v>30456</v>
      </c>
      <c r="L10305">
        <v>4</v>
      </c>
      <c r="M10305" t="s">
        <v>5133</v>
      </c>
      <c r="N10305">
        <v>1</v>
      </c>
      <c r="O10305">
        <v>6.5019505851755496E-4</v>
      </c>
    </row>
    <row r="10306" spans="1:15">
      <c r="A10306" t="s">
        <v>11452</v>
      </c>
      <c r="B10306" t="s">
        <v>23511</v>
      </c>
      <c r="C10306" t="s">
        <v>11453</v>
      </c>
      <c r="D10306">
        <v>21</v>
      </c>
      <c r="E10306">
        <v>6152</v>
      </c>
      <c r="F10306">
        <v>22</v>
      </c>
      <c r="G10306">
        <v>7804</v>
      </c>
      <c r="H10306">
        <v>3.6687853312365099E-2</v>
      </c>
      <c r="I10306">
        <v>0.216932081597738</v>
      </c>
      <c r="J10306">
        <v>0.18646034631142899</v>
      </c>
      <c r="K10306" t="s">
        <v>30457</v>
      </c>
      <c r="L10306">
        <v>21</v>
      </c>
      <c r="M10306" t="s">
        <v>5133</v>
      </c>
      <c r="N10306">
        <v>0.95454545454545503</v>
      </c>
      <c r="O10306">
        <v>3.41352405721717E-3</v>
      </c>
    </row>
    <row r="10307" spans="1:15">
      <c r="A10307" t="s">
        <v>11452</v>
      </c>
      <c r="B10307" t="s">
        <v>23518</v>
      </c>
      <c r="C10307" t="s">
        <v>11453</v>
      </c>
      <c r="D10307">
        <v>1</v>
      </c>
      <c r="E10307">
        <v>787</v>
      </c>
      <c r="F10307">
        <v>14</v>
      </c>
      <c r="G10307">
        <v>7393</v>
      </c>
      <c r="H10307">
        <v>0.79345608455289296</v>
      </c>
      <c r="I10307">
        <v>1</v>
      </c>
      <c r="J10307">
        <v>0.966855260484069</v>
      </c>
      <c r="K10307" t="s">
        <v>27308</v>
      </c>
      <c r="L10307">
        <v>1</v>
      </c>
      <c r="M10307" t="s">
        <v>5133</v>
      </c>
      <c r="N10307">
        <v>7.1428571428571397E-2</v>
      </c>
      <c r="O10307">
        <v>1.27064803049555E-3</v>
      </c>
    </row>
    <row r="10308" spans="1:15">
      <c r="A10308" t="s">
        <v>11454</v>
      </c>
      <c r="B10308" t="s">
        <v>23511</v>
      </c>
      <c r="C10308" t="s">
        <v>11455</v>
      </c>
      <c r="D10308">
        <v>19</v>
      </c>
      <c r="E10308">
        <v>6152</v>
      </c>
      <c r="F10308">
        <v>20</v>
      </c>
      <c r="G10308">
        <v>7804</v>
      </c>
      <c r="H10308">
        <v>5.4506775742009302E-2</v>
      </c>
      <c r="I10308">
        <v>0.28959482308693002</v>
      </c>
      <c r="J10308">
        <v>0.248916391734606</v>
      </c>
      <c r="K10308" t="s">
        <v>25005</v>
      </c>
      <c r="L10308">
        <v>19</v>
      </c>
      <c r="M10308" t="s">
        <v>5133</v>
      </c>
      <c r="N10308">
        <v>0.95</v>
      </c>
      <c r="O10308">
        <v>3.0884265279583901E-3</v>
      </c>
    </row>
    <row r="10309" spans="1:15">
      <c r="A10309" t="s">
        <v>11456</v>
      </c>
      <c r="B10309" t="s">
        <v>23511</v>
      </c>
      <c r="C10309" t="s">
        <v>11457</v>
      </c>
      <c r="D10309">
        <v>3</v>
      </c>
      <c r="E10309">
        <v>6152</v>
      </c>
      <c r="F10309">
        <v>3</v>
      </c>
      <c r="G10309">
        <v>7804</v>
      </c>
      <c r="H10309">
        <v>0.489837867770546</v>
      </c>
      <c r="I10309">
        <v>0.96083957126938102</v>
      </c>
      <c r="J10309">
        <v>0.82587360011061495</v>
      </c>
      <c r="K10309" t="s">
        <v>24305</v>
      </c>
      <c r="L10309">
        <v>3</v>
      </c>
      <c r="M10309" t="s">
        <v>1463</v>
      </c>
      <c r="N10309">
        <v>1</v>
      </c>
      <c r="O10309">
        <v>4.8764629388816603E-4</v>
      </c>
    </row>
    <row r="10310" spans="1:15">
      <c r="A10310" t="s">
        <v>11458</v>
      </c>
      <c r="B10310" t="s">
        <v>23511</v>
      </c>
      <c r="C10310" t="s">
        <v>11459</v>
      </c>
      <c r="D10310">
        <v>5</v>
      </c>
      <c r="E10310">
        <v>6152</v>
      </c>
      <c r="F10310">
        <v>5</v>
      </c>
      <c r="G10310">
        <v>7804</v>
      </c>
      <c r="H10310">
        <v>0.30433074367137097</v>
      </c>
      <c r="I10310">
        <v>0.81020448119108801</v>
      </c>
      <c r="J10310">
        <v>0.69639772519260701</v>
      </c>
      <c r="K10310" t="s">
        <v>30458</v>
      </c>
      <c r="L10310">
        <v>5</v>
      </c>
      <c r="M10310" t="s">
        <v>1463</v>
      </c>
      <c r="N10310">
        <v>1</v>
      </c>
      <c r="O10310">
        <v>8.1274382314694405E-4</v>
      </c>
    </row>
    <row r="10311" spans="1:15">
      <c r="A10311" t="s">
        <v>11460</v>
      </c>
      <c r="B10311" t="s">
        <v>23511</v>
      </c>
      <c r="C10311" t="s">
        <v>11461</v>
      </c>
      <c r="D10311">
        <v>3</v>
      </c>
      <c r="E10311">
        <v>6152</v>
      </c>
      <c r="F10311">
        <v>3</v>
      </c>
      <c r="G10311">
        <v>7804</v>
      </c>
      <c r="H10311">
        <v>0.489837867770546</v>
      </c>
      <c r="I10311">
        <v>0.96083957126938102</v>
      </c>
      <c r="J10311">
        <v>0.82587360011061495</v>
      </c>
      <c r="K10311" t="s">
        <v>24513</v>
      </c>
      <c r="L10311">
        <v>3</v>
      </c>
      <c r="M10311" t="s">
        <v>5133</v>
      </c>
      <c r="N10311">
        <v>1</v>
      </c>
      <c r="O10311">
        <v>4.8764629388816603E-4</v>
      </c>
    </row>
    <row r="10312" spans="1:15">
      <c r="A10312" t="s">
        <v>11462</v>
      </c>
      <c r="B10312" t="s">
        <v>23513</v>
      </c>
      <c r="C10312" t="s">
        <v>11463</v>
      </c>
      <c r="D10312">
        <v>37</v>
      </c>
      <c r="E10312">
        <v>535</v>
      </c>
      <c r="F10312">
        <v>866</v>
      </c>
      <c r="G10312">
        <v>8124</v>
      </c>
      <c r="H10312">
        <v>0.99913502724493397</v>
      </c>
      <c r="I10312">
        <v>0.99999999999997702</v>
      </c>
      <c r="J10312">
        <v>0.95041217501583097</v>
      </c>
      <c r="K10312" t="s">
        <v>30459</v>
      </c>
      <c r="L10312">
        <v>37</v>
      </c>
      <c r="M10312" t="s">
        <v>5133</v>
      </c>
      <c r="N10312">
        <v>4.2725173210161699E-2</v>
      </c>
      <c r="O10312">
        <v>6.9158878504672894E-2</v>
      </c>
    </row>
    <row r="10313" spans="1:15">
      <c r="A10313" t="s">
        <v>11462</v>
      </c>
      <c r="B10313" t="s">
        <v>23518</v>
      </c>
      <c r="C10313" t="s">
        <v>11463</v>
      </c>
      <c r="D10313">
        <v>43</v>
      </c>
      <c r="E10313">
        <v>787</v>
      </c>
      <c r="F10313">
        <v>804</v>
      </c>
      <c r="G10313">
        <v>7393</v>
      </c>
      <c r="H10313">
        <v>0.99999999209533097</v>
      </c>
      <c r="I10313">
        <v>1</v>
      </c>
      <c r="J10313">
        <v>0.966855260484069</v>
      </c>
      <c r="K10313" t="s">
        <v>30460</v>
      </c>
      <c r="L10313">
        <v>43</v>
      </c>
      <c r="M10313" t="s">
        <v>5133</v>
      </c>
      <c r="N10313">
        <v>5.3482587064676602E-2</v>
      </c>
      <c r="O10313">
        <v>5.4637865311308799E-2</v>
      </c>
    </row>
    <row r="10314" spans="1:15">
      <c r="A10314" t="s">
        <v>11462</v>
      </c>
      <c r="B10314" t="s">
        <v>23511</v>
      </c>
      <c r="C10314" t="s">
        <v>11463</v>
      </c>
      <c r="D10314">
        <v>776</v>
      </c>
      <c r="E10314">
        <v>6152</v>
      </c>
      <c r="F10314">
        <v>881</v>
      </c>
      <c r="G10314">
        <v>7804</v>
      </c>
      <c r="H10314" s="34">
        <v>2.9986268756845998E-14</v>
      </c>
      <c r="I10314" s="34">
        <v>4.1579551536781497E-12</v>
      </c>
      <c r="J10314" s="34">
        <v>3.5739008826728701E-12</v>
      </c>
      <c r="K10314" t="s">
        <v>30461</v>
      </c>
      <c r="L10314">
        <v>776</v>
      </c>
      <c r="M10314" t="s">
        <v>5133</v>
      </c>
      <c r="N10314">
        <v>0.88081725312145298</v>
      </c>
      <c r="O10314">
        <v>0.12613784135240599</v>
      </c>
    </row>
    <row r="10315" spans="1:15">
      <c r="A10315" t="s">
        <v>11464</v>
      </c>
      <c r="B10315" t="s">
        <v>23511</v>
      </c>
      <c r="C10315" t="s">
        <v>11465</v>
      </c>
      <c r="D10315">
        <v>5</v>
      </c>
      <c r="E10315">
        <v>6152</v>
      </c>
      <c r="F10315">
        <v>5</v>
      </c>
      <c r="G10315">
        <v>7804</v>
      </c>
      <c r="H10315">
        <v>0.30433074367137097</v>
      </c>
      <c r="I10315">
        <v>0.81020448119108801</v>
      </c>
      <c r="J10315">
        <v>0.69639772519260701</v>
      </c>
      <c r="K10315" t="s">
        <v>28884</v>
      </c>
      <c r="L10315">
        <v>5</v>
      </c>
      <c r="M10315" t="s">
        <v>1463</v>
      </c>
      <c r="N10315">
        <v>1</v>
      </c>
      <c r="O10315">
        <v>8.1274382314694405E-4</v>
      </c>
    </row>
    <row r="10316" spans="1:15">
      <c r="A10316" t="s">
        <v>11466</v>
      </c>
      <c r="B10316" t="s">
        <v>23511</v>
      </c>
      <c r="C10316" t="s">
        <v>11467</v>
      </c>
      <c r="D10316">
        <v>5</v>
      </c>
      <c r="E10316">
        <v>6152</v>
      </c>
      <c r="F10316">
        <v>5</v>
      </c>
      <c r="G10316">
        <v>7804</v>
      </c>
      <c r="H10316">
        <v>0.30433074367137097</v>
      </c>
      <c r="I10316">
        <v>0.81020448119108801</v>
      </c>
      <c r="J10316">
        <v>0.69639772519260701</v>
      </c>
      <c r="K10316" t="s">
        <v>28884</v>
      </c>
      <c r="L10316">
        <v>5</v>
      </c>
      <c r="M10316" t="s">
        <v>1463</v>
      </c>
      <c r="N10316">
        <v>1</v>
      </c>
      <c r="O10316">
        <v>8.1274382314694405E-4</v>
      </c>
    </row>
    <row r="10317" spans="1:15">
      <c r="A10317" t="s">
        <v>11468</v>
      </c>
      <c r="B10317" t="s">
        <v>23511</v>
      </c>
      <c r="C10317" t="s">
        <v>11469</v>
      </c>
      <c r="D10317">
        <v>2</v>
      </c>
      <c r="E10317">
        <v>6152</v>
      </c>
      <c r="F10317">
        <v>2</v>
      </c>
      <c r="G10317">
        <v>7804</v>
      </c>
      <c r="H10317">
        <v>0.62141708038142995</v>
      </c>
      <c r="I10317">
        <v>0.968912233598893</v>
      </c>
      <c r="J10317">
        <v>0.832812322140707</v>
      </c>
      <c r="K10317" t="s">
        <v>28883</v>
      </c>
      <c r="L10317">
        <v>2</v>
      </c>
      <c r="M10317" t="s">
        <v>1463</v>
      </c>
      <c r="N10317">
        <v>1</v>
      </c>
      <c r="O10317">
        <v>3.2509752925877802E-4</v>
      </c>
    </row>
    <row r="10318" spans="1:15">
      <c r="A10318" t="s">
        <v>11470</v>
      </c>
      <c r="B10318" t="s">
        <v>23511</v>
      </c>
      <c r="C10318" t="s">
        <v>11471</v>
      </c>
      <c r="D10318">
        <v>6</v>
      </c>
      <c r="E10318">
        <v>6152</v>
      </c>
      <c r="F10318">
        <v>6</v>
      </c>
      <c r="G10318">
        <v>7804</v>
      </c>
      <c r="H10318">
        <v>0.23986678822258201</v>
      </c>
      <c r="I10318">
        <v>0.71382528017432401</v>
      </c>
      <c r="J10318">
        <v>0.61355659322887801</v>
      </c>
      <c r="K10318" t="s">
        <v>27227</v>
      </c>
      <c r="L10318">
        <v>6</v>
      </c>
      <c r="M10318" t="s">
        <v>5133</v>
      </c>
      <c r="N10318">
        <v>1</v>
      </c>
      <c r="O10318">
        <v>9.7529258777633303E-4</v>
      </c>
    </row>
    <row r="10319" spans="1:15">
      <c r="A10319" t="s">
        <v>11472</v>
      </c>
      <c r="B10319" t="s">
        <v>23511</v>
      </c>
      <c r="C10319" t="s">
        <v>11473</v>
      </c>
      <c r="D10319">
        <v>6</v>
      </c>
      <c r="E10319">
        <v>6152</v>
      </c>
      <c r="F10319">
        <v>6</v>
      </c>
      <c r="G10319">
        <v>7804</v>
      </c>
      <c r="H10319">
        <v>0.23986678822258201</v>
      </c>
      <c r="I10319">
        <v>0.71382528017432401</v>
      </c>
      <c r="J10319">
        <v>0.61355659322887801</v>
      </c>
      <c r="K10319" t="s">
        <v>27227</v>
      </c>
      <c r="L10319">
        <v>6</v>
      </c>
      <c r="M10319" t="s">
        <v>5133</v>
      </c>
      <c r="N10319">
        <v>1</v>
      </c>
      <c r="O10319">
        <v>9.7529258777633303E-4</v>
      </c>
    </row>
    <row r="10320" spans="1:15">
      <c r="A10320" t="s">
        <v>11474</v>
      </c>
      <c r="B10320" t="s">
        <v>23511</v>
      </c>
      <c r="C10320" t="s">
        <v>11475</v>
      </c>
      <c r="D10320">
        <v>5</v>
      </c>
      <c r="E10320">
        <v>6152</v>
      </c>
      <c r="F10320">
        <v>5</v>
      </c>
      <c r="G10320">
        <v>7804</v>
      </c>
      <c r="H10320">
        <v>0.30433074367137097</v>
      </c>
      <c r="I10320">
        <v>0.81020448119108801</v>
      </c>
      <c r="J10320">
        <v>0.69639772519260701</v>
      </c>
      <c r="K10320" t="s">
        <v>30462</v>
      </c>
      <c r="L10320">
        <v>5</v>
      </c>
      <c r="M10320" t="s">
        <v>1463</v>
      </c>
      <c r="N10320">
        <v>1</v>
      </c>
      <c r="O10320">
        <v>8.1274382314694405E-4</v>
      </c>
    </row>
    <row r="10321" spans="1:15">
      <c r="A10321" t="s">
        <v>11476</v>
      </c>
      <c r="B10321" t="s">
        <v>23511</v>
      </c>
      <c r="C10321" t="s">
        <v>11477</v>
      </c>
      <c r="D10321">
        <v>23</v>
      </c>
      <c r="E10321">
        <v>6152</v>
      </c>
      <c r="F10321">
        <v>24</v>
      </c>
      <c r="G10321">
        <v>7804</v>
      </c>
      <c r="H10321">
        <v>2.4541516180316102E-2</v>
      </c>
      <c r="I10321">
        <v>0.16617003218377699</v>
      </c>
      <c r="J10321">
        <v>0.14282867485235801</v>
      </c>
      <c r="K10321" t="s">
        <v>30463</v>
      </c>
      <c r="L10321">
        <v>23</v>
      </c>
      <c r="M10321" t="s">
        <v>5133</v>
      </c>
      <c r="N10321">
        <v>0.95833333333333304</v>
      </c>
      <c r="O10321">
        <v>3.73862158647594E-3</v>
      </c>
    </row>
    <row r="10322" spans="1:15">
      <c r="A10322" t="s">
        <v>11478</v>
      </c>
      <c r="B10322" t="s">
        <v>23511</v>
      </c>
      <c r="C10322" t="s">
        <v>11479</v>
      </c>
      <c r="D10322">
        <v>1</v>
      </c>
      <c r="E10322">
        <v>6152</v>
      </c>
      <c r="F10322">
        <v>1</v>
      </c>
      <c r="G10322">
        <v>7804</v>
      </c>
      <c r="H10322">
        <v>0.788313685289595</v>
      </c>
      <c r="I10322">
        <v>0.968912233598893</v>
      </c>
      <c r="J10322">
        <v>0.832812322140707</v>
      </c>
      <c r="K10322" t="s">
        <v>30464</v>
      </c>
      <c r="L10322">
        <v>1</v>
      </c>
      <c r="M10322" t="s">
        <v>1463</v>
      </c>
      <c r="N10322">
        <v>1</v>
      </c>
      <c r="O10322">
        <v>1.6254876462938901E-4</v>
      </c>
    </row>
    <row r="10323" spans="1:15">
      <c r="A10323" t="s">
        <v>11480</v>
      </c>
      <c r="B10323" t="s">
        <v>23511</v>
      </c>
      <c r="C10323" t="s">
        <v>11481</v>
      </c>
      <c r="D10323">
        <v>5</v>
      </c>
      <c r="E10323">
        <v>6152</v>
      </c>
      <c r="F10323">
        <v>8</v>
      </c>
      <c r="G10323">
        <v>7804</v>
      </c>
      <c r="H10323">
        <v>0.93246538655848799</v>
      </c>
      <c r="I10323">
        <v>1</v>
      </c>
      <c r="J10323">
        <v>0.85953329234717102</v>
      </c>
      <c r="K10323" t="s">
        <v>30465</v>
      </c>
      <c r="L10323">
        <v>5</v>
      </c>
      <c r="M10323" t="s">
        <v>1463</v>
      </c>
      <c r="N10323">
        <v>0.625</v>
      </c>
      <c r="O10323">
        <v>8.1274382314694405E-4</v>
      </c>
    </row>
    <row r="10324" spans="1:15">
      <c r="A10324" t="s">
        <v>11480</v>
      </c>
      <c r="B10324" t="s">
        <v>23513</v>
      </c>
      <c r="C10324" t="s">
        <v>11481</v>
      </c>
      <c r="D10324">
        <v>1</v>
      </c>
      <c r="E10324">
        <v>535</v>
      </c>
      <c r="F10324">
        <v>9</v>
      </c>
      <c r="G10324">
        <v>8124</v>
      </c>
      <c r="H10324">
        <v>0.45850310076412798</v>
      </c>
      <c r="I10324">
        <v>0.99999999999997702</v>
      </c>
      <c r="J10324">
        <v>0.95041217501583097</v>
      </c>
      <c r="K10324" t="s">
        <v>23718</v>
      </c>
      <c r="L10324">
        <v>1</v>
      </c>
      <c r="M10324" t="s">
        <v>1463</v>
      </c>
      <c r="N10324">
        <v>0.11111111111111099</v>
      </c>
      <c r="O10324">
        <v>1.8691588785046699E-3</v>
      </c>
    </row>
    <row r="10325" spans="1:15">
      <c r="A10325" t="s">
        <v>11480</v>
      </c>
      <c r="B10325" t="s">
        <v>23518</v>
      </c>
      <c r="C10325" t="s">
        <v>11481</v>
      </c>
      <c r="D10325">
        <v>2</v>
      </c>
      <c r="E10325">
        <v>787</v>
      </c>
      <c r="F10325">
        <v>8</v>
      </c>
      <c r="G10325">
        <v>7393</v>
      </c>
      <c r="H10325">
        <v>0.20623850586585399</v>
      </c>
      <c r="I10325">
        <v>0.83876007220319604</v>
      </c>
      <c r="J10325">
        <v>0.81095958809365798</v>
      </c>
      <c r="K10325" t="s">
        <v>24818</v>
      </c>
      <c r="L10325">
        <v>2</v>
      </c>
      <c r="M10325" t="s">
        <v>1463</v>
      </c>
      <c r="N10325">
        <v>0.25</v>
      </c>
      <c r="O10325">
        <v>2.5412960609911099E-3</v>
      </c>
    </row>
    <row r="10326" spans="1:15">
      <c r="A10326" t="s">
        <v>11482</v>
      </c>
      <c r="B10326" t="s">
        <v>23511</v>
      </c>
      <c r="C10326" t="s">
        <v>11483</v>
      </c>
      <c r="D10326">
        <v>2</v>
      </c>
      <c r="E10326">
        <v>6152</v>
      </c>
      <c r="F10326">
        <v>2</v>
      </c>
      <c r="G10326">
        <v>7804</v>
      </c>
      <c r="H10326">
        <v>0.62141708038142995</v>
      </c>
      <c r="I10326">
        <v>0.968912233598893</v>
      </c>
      <c r="J10326">
        <v>0.832812322140707</v>
      </c>
      <c r="K10326" t="s">
        <v>30466</v>
      </c>
      <c r="L10326">
        <v>2</v>
      </c>
      <c r="M10326" t="s">
        <v>1463</v>
      </c>
      <c r="N10326">
        <v>1</v>
      </c>
      <c r="O10326">
        <v>3.2509752925877802E-4</v>
      </c>
    </row>
    <row r="10327" spans="1:15">
      <c r="A10327" t="s">
        <v>11484</v>
      </c>
      <c r="B10327" t="s">
        <v>23511</v>
      </c>
      <c r="C10327" t="s">
        <v>11485</v>
      </c>
      <c r="D10327">
        <v>2</v>
      </c>
      <c r="E10327">
        <v>6152</v>
      </c>
      <c r="F10327">
        <v>2</v>
      </c>
      <c r="G10327">
        <v>7804</v>
      </c>
      <c r="H10327">
        <v>0.62141708038142995</v>
      </c>
      <c r="I10327">
        <v>0.968912233598893</v>
      </c>
      <c r="J10327">
        <v>0.832812322140707</v>
      </c>
      <c r="K10327" t="s">
        <v>30467</v>
      </c>
      <c r="L10327">
        <v>2</v>
      </c>
      <c r="M10327" t="s">
        <v>2729</v>
      </c>
      <c r="N10327">
        <v>1</v>
      </c>
      <c r="O10327">
        <v>3.2509752925877802E-4</v>
      </c>
    </row>
    <row r="10328" spans="1:15">
      <c r="A10328" t="s">
        <v>11486</v>
      </c>
      <c r="B10328" t="s">
        <v>23511</v>
      </c>
      <c r="C10328" t="s">
        <v>11487</v>
      </c>
      <c r="D10328">
        <v>4</v>
      </c>
      <c r="E10328">
        <v>6152</v>
      </c>
      <c r="F10328">
        <v>4</v>
      </c>
      <c r="G10328">
        <v>7804</v>
      </c>
      <c r="H10328">
        <v>0.38610601832086699</v>
      </c>
      <c r="I10328">
        <v>0.90829480295553899</v>
      </c>
      <c r="J10328">
        <v>0.78070962240619901</v>
      </c>
      <c r="K10328" t="s">
        <v>30468</v>
      </c>
      <c r="L10328">
        <v>4</v>
      </c>
      <c r="M10328" t="s">
        <v>1463</v>
      </c>
      <c r="N10328">
        <v>1</v>
      </c>
      <c r="O10328">
        <v>6.5019505851755496E-4</v>
      </c>
    </row>
    <row r="10329" spans="1:15">
      <c r="A10329" t="s">
        <v>11488</v>
      </c>
      <c r="B10329" t="s">
        <v>23511</v>
      </c>
      <c r="C10329" t="s">
        <v>11489</v>
      </c>
      <c r="D10329">
        <v>3</v>
      </c>
      <c r="E10329">
        <v>6152</v>
      </c>
      <c r="F10329">
        <v>3</v>
      </c>
      <c r="G10329">
        <v>7804</v>
      </c>
      <c r="H10329">
        <v>0.489837867770546</v>
      </c>
      <c r="I10329">
        <v>0.96083957126938102</v>
      </c>
      <c r="J10329">
        <v>0.82587360011061495</v>
      </c>
      <c r="K10329" t="s">
        <v>30469</v>
      </c>
      <c r="L10329">
        <v>3</v>
      </c>
      <c r="M10329" t="s">
        <v>1463</v>
      </c>
      <c r="N10329">
        <v>1</v>
      </c>
      <c r="O10329">
        <v>4.8764629388816603E-4</v>
      </c>
    </row>
    <row r="10330" spans="1:15">
      <c r="A10330" t="s">
        <v>11490</v>
      </c>
      <c r="B10330" t="s">
        <v>23511</v>
      </c>
      <c r="C10330" t="s">
        <v>11491</v>
      </c>
      <c r="D10330">
        <v>1</v>
      </c>
      <c r="E10330">
        <v>6152</v>
      </c>
      <c r="F10330">
        <v>1</v>
      </c>
      <c r="G10330">
        <v>7804</v>
      </c>
      <c r="H10330">
        <v>0.788313685289595</v>
      </c>
      <c r="I10330">
        <v>0.968912233598893</v>
      </c>
      <c r="J10330">
        <v>0.832812322140707</v>
      </c>
      <c r="K10330" t="s">
        <v>30470</v>
      </c>
      <c r="L10330">
        <v>1</v>
      </c>
      <c r="M10330" t="s">
        <v>1463</v>
      </c>
      <c r="N10330">
        <v>1</v>
      </c>
      <c r="O10330">
        <v>1.6254876462938901E-4</v>
      </c>
    </row>
    <row r="10331" spans="1:15">
      <c r="A10331" t="s">
        <v>11492</v>
      </c>
      <c r="B10331" t="s">
        <v>23518</v>
      </c>
      <c r="C10331" t="s">
        <v>11493</v>
      </c>
      <c r="D10331">
        <v>1</v>
      </c>
      <c r="E10331">
        <v>787</v>
      </c>
      <c r="F10331">
        <v>8</v>
      </c>
      <c r="G10331">
        <v>7393</v>
      </c>
      <c r="H10331">
        <v>0.59379355565791103</v>
      </c>
      <c r="I10331">
        <v>1</v>
      </c>
      <c r="J10331">
        <v>0.966855260484069</v>
      </c>
      <c r="K10331" t="s">
        <v>27064</v>
      </c>
      <c r="L10331">
        <v>1</v>
      </c>
      <c r="M10331" t="s">
        <v>1463</v>
      </c>
      <c r="N10331">
        <v>0.125</v>
      </c>
      <c r="O10331">
        <v>1.27064803049555E-3</v>
      </c>
    </row>
    <row r="10332" spans="1:15">
      <c r="A10332" t="s">
        <v>11492</v>
      </c>
      <c r="B10332" t="s">
        <v>23511</v>
      </c>
      <c r="C10332" t="s">
        <v>11493</v>
      </c>
      <c r="D10332">
        <v>6</v>
      </c>
      <c r="E10332">
        <v>6152</v>
      </c>
      <c r="F10332">
        <v>8</v>
      </c>
      <c r="G10332">
        <v>7804</v>
      </c>
      <c r="H10332">
        <v>0.77072248517942499</v>
      </c>
      <c r="I10332">
        <v>0.968912233598893</v>
      </c>
      <c r="J10332">
        <v>0.832812322140707</v>
      </c>
      <c r="K10332" t="s">
        <v>30471</v>
      </c>
      <c r="L10332">
        <v>6</v>
      </c>
      <c r="M10332" t="s">
        <v>1463</v>
      </c>
      <c r="N10332">
        <v>0.75</v>
      </c>
      <c r="O10332">
        <v>9.7529258777633303E-4</v>
      </c>
    </row>
    <row r="10333" spans="1:15">
      <c r="A10333" t="s">
        <v>11494</v>
      </c>
      <c r="B10333" t="s">
        <v>23511</v>
      </c>
      <c r="C10333" t="s">
        <v>11495</v>
      </c>
      <c r="D10333">
        <v>1</v>
      </c>
      <c r="E10333">
        <v>6152</v>
      </c>
      <c r="F10333">
        <v>2</v>
      </c>
      <c r="G10333">
        <v>7804</v>
      </c>
      <c r="H10333">
        <v>0.95521029019776005</v>
      </c>
      <c r="I10333">
        <v>1</v>
      </c>
      <c r="J10333">
        <v>0.85953329234717102</v>
      </c>
      <c r="K10333" t="s">
        <v>30472</v>
      </c>
      <c r="L10333">
        <v>1</v>
      </c>
      <c r="M10333" t="s">
        <v>1463</v>
      </c>
      <c r="N10333">
        <v>0.5</v>
      </c>
      <c r="O10333">
        <v>1.6254876462938901E-4</v>
      </c>
    </row>
    <row r="10334" spans="1:15">
      <c r="A10334" t="s">
        <v>11496</v>
      </c>
      <c r="B10334" t="s">
        <v>23511</v>
      </c>
      <c r="C10334" t="s">
        <v>11497</v>
      </c>
      <c r="D10334">
        <v>1</v>
      </c>
      <c r="E10334">
        <v>6152</v>
      </c>
      <c r="F10334">
        <v>1</v>
      </c>
      <c r="G10334">
        <v>7804</v>
      </c>
      <c r="H10334">
        <v>0.788313685289595</v>
      </c>
      <c r="I10334">
        <v>0.968912233598893</v>
      </c>
      <c r="J10334">
        <v>0.832812322140707</v>
      </c>
      <c r="K10334" t="s">
        <v>30473</v>
      </c>
      <c r="L10334">
        <v>1</v>
      </c>
      <c r="M10334" t="s">
        <v>5133</v>
      </c>
      <c r="N10334">
        <v>1</v>
      </c>
      <c r="O10334">
        <v>1.6254876462938901E-4</v>
      </c>
    </row>
    <row r="10335" spans="1:15">
      <c r="A10335" t="s">
        <v>11498</v>
      </c>
      <c r="B10335" t="s">
        <v>23513</v>
      </c>
      <c r="C10335" t="s">
        <v>11499</v>
      </c>
      <c r="D10335">
        <v>1</v>
      </c>
      <c r="E10335">
        <v>535</v>
      </c>
      <c r="F10335">
        <v>1</v>
      </c>
      <c r="G10335">
        <v>8124</v>
      </c>
      <c r="H10335">
        <v>6.5854258985721295E-2</v>
      </c>
      <c r="I10335">
        <v>0.448760549738495</v>
      </c>
      <c r="J10335">
        <v>0.42650749013827299</v>
      </c>
      <c r="K10335" t="s">
        <v>24409</v>
      </c>
      <c r="L10335">
        <v>1</v>
      </c>
      <c r="M10335" t="s">
        <v>5133</v>
      </c>
      <c r="N10335">
        <v>1</v>
      </c>
      <c r="O10335">
        <v>1.8691588785046699E-3</v>
      </c>
    </row>
    <row r="10336" spans="1:15">
      <c r="A10336" t="s">
        <v>11500</v>
      </c>
      <c r="B10336" t="s">
        <v>23518</v>
      </c>
      <c r="C10336" t="s">
        <v>11501</v>
      </c>
      <c r="D10336">
        <v>1</v>
      </c>
      <c r="E10336">
        <v>787</v>
      </c>
      <c r="F10336">
        <v>23</v>
      </c>
      <c r="G10336">
        <v>7393</v>
      </c>
      <c r="H10336">
        <v>0.92519399918596801</v>
      </c>
      <c r="I10336">
        <v>1</v>
      </c>
      <c r="J10336">
        <v>0.966855260484069</v>
      </c>
      <c r="K10336" t="s">
        <v>26612</v>
      </c>
      <c r="L10336">
        <v>1</v>
      </c>
      <c r="M10336" t="s">
        <v>5133</v>
      </c>
      <c r="N10336">
        <v>4.3478260869565202E-2</v>
      </c>
      <c r="O10336">
        <v>1.27064803049555E-3</v>
      </c>
    </row>
    <row r="10337" spans="1:15">
      <c r="A10337" t="s">
        <v>11500</v>
      </c>
      <c r="B10337" t="s">
        <v>23511</v>
      </c>
      <c r="C10337" t="s">
        <v>11501</v>
      </c>
      <c r="D10337">
        <v>25</v>
      </c>
      <c r="E10337">
        <v>6152</v>
      </c>
      <c r="F10337">
        <v>26</v>
      </c>
      <c r="G10337">
        <v>7804</v>
      </c>
      <c r="H10337">
        <v>1.6328819075343601E-2</v>
      </c>
      <c r="I10337">
        <v>0.121326206639062</v>
      </c>
      <c r="J10337">
        <v>0.10428391384046599</v>
      </c>
      <c r="K10337" t="s">
        <v>30474</v>
      </c>
      <c r="L10337">
        <v>25</v>
      </c>
      <c r="M10337" t="s">
        <v>5133</v>
      </c>
      <c r="N10337">
        <v>0.96153846153846201</v>
      </c>
      <c r="O10337">
        <v>4.0637191157347199E-3</v>
      </c>
    </row>
    <row r="10338" spans="1:15">
      <c r="A10338" t="s">
        <v>11502</v>
      </c>
      <c r="B10338" t="s">
        <v>23513</v>
      </c>
      <c r="C10338" t="s">
        <v>11503</v>
      </c>
      <c r="D10338">
        <v>1</v>
      </c>
      <c r="E10338">
        <v>535</v>
      </c>
      <c r="F10338">
        <v>18</v>
      </c>
      <c r="G10338">
        <v>8124</v>
      </c>
      <c r="H10338">
        <v>0.70698758191645195</v>
      </c>
      <c r="I10338">
        <v>0.99999999999997702</v>
      </c>
      <c r="J10338">
        <v>0.95041217501583097</v>
      </c>
      <c r="K10338" t="s">
        <v>24409</v>
      </c>
      <c r="L10338">
        <v>1</v>
      </c>
      <c r="M10338" t="s">
        <v>5133</v>
      </c>
      <c r="N10338">
        <v>5.5555555555555601E-2</v>
      </c>
      <c r="O10338">
        <v>1.8691588785046699E-3</v>
      </c>
    </row>
    <row r="10339" spans="1:15">
      <c r="A10339" t="s">
        <v>11502</v>
      </c>
      <c r="B10339" t="s">
        <v>23511</v>
      </c>
      <c r="C10339" t="s">
        <v>11503</v>
      </c>
      <c r="D10339">
        <v>17</v>
      </c>
      <c r="E10339">
        <v>6152</v>
      </c>
      <c r="F10339">
        <v>18</v>
      </c>
      <c r="G10339">
        <v>7804</v>
      </c>
      <c r="H10339">
        <v>8.0393663889612596E-2</v>
      </c>
      <c r="I10339">
        <v>0.37475171448543398</v>
      </c>
      <c r="J10339">
        <v>0.32211157496441201</v>
      </c>
      <c r="K10339" t="s">
        <v>30475</v>
      </c>
      <c r="L10339">
        <v>17</v>
      </c>
      <c r="M10339" t="s">
        <v>5133</v>
      </c>
      <c r="N10339">
        <v>0.94444444444444398</v>
      </c>
      <c r="O10339">
        <v>2.7633289986996102E-3</v>
      </c>
    </row>
    <row r="10340" spans="1:15">
      <c r="A10340" t="s">
        <v>11504</v>
      </c>
      <c r="B10340" t="s">
        <v>23511</v>
      </c>
      <c r="C10340" t="s">
        <v>11505</v>
      </c>
      <c r="D10340">
        <v>8</v>
      </c>
      <c r="E10340">
        <v>6152</v>
      </c>
      <c r="F10340">
        <v>15</v>
      </c>
      <c r="G10340">
        <v>7804</v>
      </c>
      <c r="H10340">
        <v>0.99392647355867303</v>
      </c>
      <c r="I10340">
        <v>1</v>
      </c>
      <c r="J10340">
        <v>0.85953329234717102</v>
      </c>
      <c r="K10340" t="s">
        <v>30476</v>
      </c>
      <c r="L10340">
        <v>8</v>
      </c>
      <c r="M10340" t="s">
        <v>5133</v>
      </c>
      <c r="N10340">
        <v>0.53333333333333299</v>
      </c>
      <c r="O10340">
        <v>1.3003901170351099E-3</v>
      </c>
    </row>
    <row r="10341" spans="1:15">
      <c r="A10341" t="s">
        <v>11504</v>
      </c>
      <c r="B10341" t="s">
        <v>23513</v>
      </c>
      <c r="C10341" t="s">
        <v>11505</v>
      </c>
      <c r="D10341">
        <v>5</v>
      </c>
      <c r="E10341">
        <v>535</v>
      </c>
      <c r="F10341">
        <v>15</v>
      </c>
      <c r="G10341">
        <v>8124</v>
      </c>
      <c r="H10341">
        <v>2.0976692364002201E-3</v>
      </c>
      <c r="I10341">
        <v>5.7978214884718902E-2</v>
      </c>
      <c r="J10341">
        <v>5.5103201312122201E-2</v>
      </c>
      <c r="K10341" t="s">
        <v>30477</v>
      </c>
      <c r="L10341">
        <v>5</v>
      </c>
      <c r="M10341" t="s">
        <v>5133</v>
      </c>
      <c r="N10341">
        <v>0.33333333333333298</v>
      </c>
      <c r="O10341">
        <v>9.3457943925233603E-3</v>
      </c>
    </row>
    <row r="10342" spans="1:15">
      <c r="A10342" t="s">
        <v>11504</v>
      </c>
      <c r="B10342" t="s">
        <v>23518</v>
      </c>
      <c r="C10342" t="s">
        <v>11505</v>
      </c>
      <c r="D10342">
        <v>1</v>
      </c>
      <c r="E10342">
        <v>787</v>
      </c>
      <c r="F10342">
        <v>15</v>
      </c>
      <c r="G10342">
        <v>7393</v>
      </c>
      <c r="H10342">
        <v>0.81548482306175196</v>
      </c>
      <c r="I10342">
        <v>1</v>
      </c>
      <c r="J10342">
        <v>0.966855260484069</v>
      </c>
      <c r="K10342" t="s">
        <v>23581</v>
      </c>
      <c r="L10342">
        <v>1</v>
      </c>
      <c r="M10342" t="s">
        <v>5133</v>
      </c>
      <c r="N10342">
        <v>6.6666666666666693E-2</v>
      </c>
      <c r="O10342">
        <v>1.27064803049555E-3</v>
      </c>
    </row>
    <row r="10343" spans="1:15">
      <c r="A10343" t="s">
        <v>11506</v>
      </c>
      <c r="B10343" t="s">
        <v>23511</v>
      </c>
      <c r="C10343" t="s">
        <v>11507</v>
      </c>
      <c r="D10343">
        <v>41</v>
      </c>
      <c r="E10343">
        <v>6152</v>
      </c>
      <c r="F10343">
        <v>44</v>
      </c>
      <c r="G10343">
        <v>7804</v>
      </c>
      <c r="H10343">
        <v>9.4681249992155606E-3</v>
      </c>
      <c r="I10343">
        <v>8.1267385019422198E-2</v>
      </c>
      <c r="J10343">
        <v>6.9852023006189104E-2</v>
      </c>
      <c r="K10343" t="s">
        <v>30478</v>
      </c>
      <c r="L10343">
        <v>41</v>
      </c>
      <c r="M10343" t="s">
        <v>5133</v>
      </c>
      <c r="N10343">
        <v>0.93181818181818199</v>
      </c>
      <c r="O10343">
        <v>6.6644993498049402E-3</v>
      </c>
    </row>
    <row r="10344" spans="1:15">
      <c r="A10344" t="s">
        <v>11506</v>
      </c>
      <c r="B10344" t="s">
        <v>23518</v>
      </c>
      <c r="C10344" t="s">
        <v>11507</v>
      </c>
      <c r="D10344">
        <v>1</v>
      </c>
      <c r="E10344">
        <v>787</v>
      </c>
      <c r="F10344">
        <v>39</v>
      </c>
      <c r="G10344">
        <v>7393</v>
      </c>
      <c r="H10344">
        <v>0.98774278847047803</v>
      </c>
      <c r="I10344">
        <v>1</v>
      </c>
      <c r="J10344">
        <v>0.966855260484069</v>
      </c>
      <c r="K10344" t="s">
        <v>26702</v>
      </c>
      <c r="L10344">
        <v>1</v>
      </c>
      <c r="M10344" t="s">
        <v>5133</v>
      </c>
      <c r="N10344">
        <v>2.5641025641025599E-2</v>
      </c>
      <c r="O10344">
        <v>1.27064803049555E-3</v>
      </c>
    </row>
    <row r="10345" spans="1:15">
      <c r="A10345" t="s">
        <v>11508</v>
      </c>
      <c r="B10345" t="s">
        <v>23511</v>
      </c>
      <c r="C10345" t="s">
        <v>11509</v>
      </c>
      <c r="D10345">
        <v>27</v>
      </c>
      <c r="E10345">
        <v>6152</v>
      </c>
      <c r="F10345">
        <v>32</v>
      </c>
      <c r="G10345">
        <v>7804</v>
      </c>
      <c r="H10345">
        <v>0.30108879025815999</v>
      </c>
      <c r="I10345">
        <v>0.81020448119108801</v>
      </c>
      <c r="J10345">
        <v>0.69639772519260701</v>
      </c>
      <c r="K10345" t="s">
        <v>30479</v>
      </c>
      <c r="L10345">
        <v>27</v>
      </c>
      <c r="M10345" t="s">
        <v>2729</v>
      </c>
      <c r="N10345">
        <v>0.84375</v>
      </c>
      <c r="O10345">
        <v>4.3888166449934998E-3</v>
      </c>
    </row>
    <row r="10346" spans="1:15">
      <c r="A10346" t="s">
        <v>11508</v>
      </c>
      <c r="B10346" t="s">
        <v>23518</v>
      </c>
      <c r="C10346" t="s">
        <v>11509</v>
      </c>
      <c r="D10346">
        <v>3</v>
      </c>
      <c r="E10346">
        <v>787</v>
      </c>
      <c r="F10346">
        <v>31</v>
      </c>
      <c r="G10346">
        <v>7393</v>
      </c>
      <c r="H10346">
        <v>0.65581547600962797</v>
      </c>
      <c r="I10346">
        <v>1</v>
      </c>
      <c r="J10346">
        <v>0.966855260484069</v>
      </c>
      <c r="K10346" t="s">
        <v>30480</v>
      </c>
      <c r="L10346">
        <v>3</v>
      </c>
      <c r="M10346" t="s">
        <v>2729</v>
      </c>
      <c r="N10346">
        <v>9.6774193548387094E-2</v>
      </c>
      <c r="O10346">
        <v>3.8119440914866601E-3</v>
      </c>
    </row>
    <row r="10347" spans="1:15">
      <c r="A10347" t="s">
        <v>11508</v>
      </c>
      <c r="B10347" t="s">
        <v>23513</v>
      </c>
      <c r="C10347" t="s">
        <v>11509</v>
      </c>
      <c r="D10347">
        <v>2</v>
      </c>
      <c r="E10347">
        <v>535</v>
      </c>
      <c r="F10347">
        <v>32</v>
      </c>
      <c r="G10347">
        <v>8124</v>
      </c>
      <c r="H10347">
        <v>0.63246624388402894</v>
      </c>
      <c r="I10347">
        <v>0.99999999999997702</v>
      </c>
      <c r="J10347">
        <v>0.95041217501583097</v>
      </c>
      <c r="K10347" t="s">
        <v>30481</v>
      </c>
      <c r="L10347">
        <v>2</v>
      </c>
      <c r="M10347" t="s">
        <v>2729</v>
      </c>
      <c r="N10347">
        <v>6.25E-2</v>
      </c>
      <c r="O10347">
        <v>3.7383177570093499E-3</v>
      </c>
    </row>
    <row r="10348" spans="1:15">
      <c r="A10348" t="s">
        <v>11510</v>
      </c>
      <c r="B10348" t="s">
        <v>23511</v>
      </c>
      <c r="C10348" t="s">
        <v>11511</v>
      </c>
      <c r="D10348">
        <v>10</v>
      </c>
      <c r="E10348">
        <v>6152</v>
      </c>
      <c r="F10348">
        <v>13</v>
      </c>
      <c r="G10348">
        <v>7804</v>
      </c>
      <c r="H10348">
        <v>0.71080626448881101</v>
      </c>
      <c r="I10348">
        <v>0.968912233598893</v>
      </c>
      <c r="J10348">
        <v>0.832812322140707</v>
      </c>
      <c r="K10348" t="s">
        <v>30482</v>
      </c>
      <c r="L10348">
        <v>10</v>
      </c>
      <c r="M10348" t="s">
        <v>5133</v>
      </c>
      <c r="N10348">
        <v>0.76923076923076905</v>
      </c>
      <c r="O10348">
        <v>1.62548764629389E-3</v>
      </c>
    </row>
    <row r="10349" spans="1:15">
      <c r="A10349" t="s">
        <v>11510</v>
      </c>
      <c r="B10349" t="s">
        <v>23518</v>
      </c>
      <c r="C10349" t="s">
        <v>11511</v>
      </c>
      <c r="D10349">
        <v>1</v>
      </c>
      <c r="E10349">
        <v>787</v>
      </c>
      <c r="F10349">
        <v>11</v>
      </c>
      <c r="G10349">
        <v>7393</v>
      </c>
      <c r="H10349">
        <v>0.71032488019926399</v>
      </c>
      <c r="I10349">
        <v>1</v>
      </c>
      <c r="J10349">
        <v>0.966855260484069</v>
      </c>
      <c r="K10349" t="s">
        <v>24647</v>
      </c>
      <c r="L10349">
        <v>1</v>
      </c>
      <c r="M10349" t="s">
        <v>5133</v>
      </c>
      <c r="N10349">
        <v>9.0909090909090898E-2</v>
      </c>
      <c r="O10349">
        <v>1.27064803049555E-3</v>
      </c>
    </row>
    <row r="10350" spans="1:15">
      <c r="A10350" t="s">
        <v>11512</v>
      </c>
      <c r="B10350" t="s">
        <v>23511</v>
      </c>
      <c r="C10350" t="s">
        <v>11513</v>
      </c>
      <c r="D10350">
        <v>8</v>
      </c>
      <c r="E10350">
        <v>6152</v>
      </c>
      <c r="F10350">
        <v>11</v>
      </c>
      <c r="G10350">
        <v>7804</v>
      </c>
      <c r="H10350">
        <v>0.812198093591744</v>
      </c>
      <c r="I10350">
        <v>0.97453872412074605</v>
      </c>
      <c r="J10350">
        <v>0.83764847806331599</v>
      </c>
      <c r="K10350" t="s">
        <v>30483</v>
      </c>
      <c r="L10350">
        <v>8</v>
      </c>
      <c r="M10350" t="s">
        <v>5133</v>
      </c>
      <c r="N10350">
        <v>0.72727272727272696</v>
      </c>
      <c r="O10350">
        <v>1.3003901170351099E-3</v>
      </c>
    </row>
    <row r="10351" spans="1:15">
      <c r="A10351" t="s">
        <v>11512</v>
      </c>
      <c r="B10351" t="s">
        <v>23518</v>
      </c>
      <c r="C10351" t="s">
        <v>11513</v>
      </c>
      <c r="D10351">
        <v>1</v>
      </c>
      <c r="E10351">
        <v>787</v>
      </c>
      <c r="F10351">
        <v>11</v>
      </c>
      <c r="G10351">
        <v>7393</v>
      </c>
      <c r="H10351">
        <v>0.71032488019926399</v>
      </c>
      <c r="I10351">
        <v>1</v>
      </c>
      <c r="J10351">
        <v>0.966855260484069</v>
      </c>
      <c r="K10351" t="s">
        <v>24647</v>
      </c>
      <c r="L10351">
        <v>1</v>
      </c>
      <c r="M10351" t="s">
        <v>5133</v>
      </c>
      <c r="N10351">
        <v>9.0909090909090898E-2</v>
      </c>
      <c r="O10351">
        <v>1.27064803049555E-3</v>
      </c>
    </row>
    <row r="10352" spans="1:15">
      <c r="A10352" t="s">
        <v>11514</v>
      </c>
      <c r="B10352" t="s">
        <v>23511</v>
      </c>
      <c r="C10352" t="s">
        <v>11515</v>
      </c>
      <c r="D10352">
        <v>14</v>
      </c>
      <c r="E10352">
        <v>6152</v>
      </c>
      <c r="F10352">
        <v>14</v>
      </c>
      <c r="G10352">
        <v>7804</v>
      </c>
      <c r="H10352">
        <v>3.5680033920092398E-2</v>
      </c>
      <c r="I10352">
        <v>0.21445050912290001</v>
      </c>
      <c r="J10352">
        <v>0.18432735215193299</v>
      </c>
      <c r="K10352" t="s">
        <v>30484</v>
      </c>
      <c r="L10352">
        <v>14</v>
      </c>
      <c r="M10352" t="s">
        <v>5133</v>
      </c>
      <c r="N10352">
        <v>1</v>
      </c>
      <c r="O10352">
        <v>2.2756827048114399E-3</v>
      </c>
    </row>
    <row r="10353" spans="1:15">
      <c r="A10353" t="s">
        <v>11516</v>
      </c>
      <c r="B10353" t="s">
        <v>23511</v>
      </c>
      <c r="C10353" t="s">
        <v>11517</v>
      </c>
      <c r="D10353">
        <v>14</v>
      </c>
      <c r="E10353">
        <v>6152</v>
      </c>
      <c r="F10353">
        <v>14</v>
      </c>
      <c r="G10353">
        <v>7804</v>
      </c>
      <c r="H10353">
        <v>3.5680033920092398E-2</v>
      </c>
      <c r="I10353">
        <v>0.21445050912290001</v>
      </c>
      <c r="J10353">
        <v>0.18432735215193299</v>
      </c>
      <c r="K10353" t="s">
        <v>30484</v>
      </c>
      <c r="L10353">
        <v>14</v>
      </c>
      <c r="M10353" t="s">
        <v>5133</v>
      </c>
      <c r="N10353">
        <v>1</v>
      </c>
      <c r="O10353">
        <v>2.2756827048114399E-3</v>
      </c>
    </row>
    <row r="10354" spans="1:15">
      <c r="A10354" t="s">
        <v>11518</v>
      </c>
      <c r="B10354" t="s">
        <v>23513</v>
      </c>
      <c r="C10354" t="s">
        <v>11519</v>
      </c>
      <c r="D10354">
        <v>13</v>
      </c>
      <c r="E10354">
        <v>535</v>
      </c>
      <c r="F10354">
        <v>292</v>
      </c>
      <c r="G10354">
        <v>8124</v>
      </c>
      <c r="H10354">
        <v>0.95371178007095003</v>
      </c>
      <c r="I10354">
        <v>0.99999999999997702</v>
      </c>
      <c r="J10354">
        <v>0.95041217501583097</v>
      </c>
      <c r="K10354" t="s">
        <v>26684</v>
      </c>
      <c r="L10354">
        <v>13</v>
      </c>
      <c r="M10354" t="s">
        <v>5133</v>
      </c>
      <c r="N10354">
        <v>4.4520547945205498E-2</v>
      </c>
      <c r="O10354">
        <v>2.4299065420560699E-2</v>
      </c>
    </row>
    <row r="10355" spans="1:15">
      <c r="A10355" t="s">
        <v>11518</v>
      </c>
      <c r="B10355" t="s">
        <v>23511</v>
      </c>
      <c r="C10355" t="s">
        <v>11519</v>
      </c>
      <c r="D10355">
        <v>251</v>
      </c>
      <c r="E10355">
        <v>6152</v>
      </c>
      <c r="F10355">
        <v>277</v>
      </c>
      <c r="G10355">
        <v>7804</v>
      </c>
      <c r="H10355" s="34">
        <v>8.5354548689817598E-8</v>
      </c>
      <c r="I10355" s="34">
        <v>3.6377295751136601E-6</v>
      </c>
      <c r="J10355" s="34">
        <v>3.1267496783661199E-6</v>
      </c>
      <c r="K10355" t="s">
        <v>26685</v>
      </c>
      <c r="L10355">
        <v>251</v>
      </c>
      <c r="M10355" t="s">
        <v>5133</v>
      </c>
      <c r="N10355">
        <v>0.90613718411552302</v>
      </c>
      <c r="O10355">
        <v>4.0799739921976601E-2</v>
      </c>
    </row>
    <row r="10356" spans="1:15">
      <c r="A10356" t="s">
        <v>11518</v>
      </c>
      <c r="B10356" t="s">
        <v>23518</v>
      </c>
      <c r="C10356" t="s">
        <v>11519</v>
      </c>
      <c r="D10356">
        <v>4</v>
      </c>
      <c r="E10356">
        <v>787</v>
      </c>
      <c r="F10356">
        <v>245</v>
      </c>
      <c r="G10356">
        <v>7393</v>
      </c>
      <c r="H10356">
        <v>0.99999999674092999</v>
      </c>
      <c r="I10356">
        <v>1</v>
      </c>
      <c r="J10356">
        <v>0.966855260484069</v>
      </c>
      <c r="K10356" t="s">
        <v>26686</v>
      </c>
      <c r="L10356">
        <v>4</v>
      </c>
      <c r="M10356" t="s">
        <v>5133</v>
      </c>
      <c r="N10356">
        <v>1.6326530612244899E-2</v>
      </c>
      <c r="O10356">
        <v>5.0825921219822103E-3</v>
      </c>
    </row>
    <row r="10357" spans="1:15">
      <c r="A10357" t="s">
        <v>11520</v>
      </c>
      <c r="B10357" t="s">
        <v>23513</v>
      </c>
      <c r="C10357" t="s">
        <v>11521</v>
      </c>
      <c r="D10357">
        <v>2</v>
      </c>
      <c r="E10357">
        <v>535</v>
      </c>
      <c r="F10357">
        <v>46</v>
      </c>
      <c r="G10357">
        <v>8124</v>
      </c>
      <c r="H10357">
        <v>0.81601136228875304</v>
      </c>
      <c r="I10357">
        <v>0.99999999999997702</v>
      </c>
      <c r="J10357">
        <v>0.95041217501583097</v>
      </c>
      <c r="K10357" t="s">
        <v>30485</v>
      </c>
      <c r="L10357">
        <v>2</v>
      </c>
      <c r="M10357" t="s">
        <v>5133</v>
      </c>
      <c r="N10357">
        <v>4.3478260869565202E-2</v>
      </c>
      <c r="O10357">
        <v>3.7383177570093499E-3</v>
      </c>
    </row>
    <row r="10358" spans="1:15">
      <c r="A10358" t="s">
        <v>11520</v>
      </c>
      <c r="B10358" t="s">
        <v>23518</v>
      </c>
      <c r="C10358" t="s">
        <v>11521</v>
      </c>
      <c r="D10358">
        <v>2</v>
      </c>
      <c r="E10358">
        <v>787</v>
      </c>
      <c r="F10358">
        <v>49</v>
      </c>
      <c r="G10358">
        <v>7393</v>
      </c>
      <c r="H10358">
        <v>0.97282846821279301</v>
      </c>
      <c r="I10358">
        <v>1</v>
      </c>
      <c r="J10358">
        <v>0.966855260484069</v>
      </c>
      <c r="K10358" t="s">
        <v>24176</v>
      </c>
      <c r="L10358">
        <v>2</v>
      </c>
      <c r="M10358" t="s">
        <v>5133</v>
      </c>
      <c r="N10358">
        <v>4.08163265306122E-2</v>
      </c>
      <c r="O10358">
        <v>2.5412960609911099E-3</v>
      </c>
    </row>
    <row r="10359" spans="1:15">
      <c r="A10359" t="s">
        <v>11520</v>
      </c>
      <c r="B10359" t="s">
        <v>23511</v>
      </c>
      <c r="C10359" t="s">
        <v>11521</v>
      </c>
      <c r="D10359">
        <v>43</v>
      </c>
      <c r="E10359">
        <v>6152</v>
      </c>
      <c r="F10359">
        <v>49</v>
      </c>
      <c r="G10359">
        <v>7804</v>
      </c>
      <c r="H10359">
        <v>8.1426613916673204E-2</v>
      </c>
      <c r="I10359">
        <v>0.37777804618739302</v>
      </c>
      <c r="J10359">
        <v>0.32471280781593098</v>
      </c>
      <c r="K10359" t="s">
        <v>30486</v>
      </c>
      <c r="L10359">
        <v>43</v>
      </c>
      <c r="M10359" t="s">
        <v>5133</v>
      </c>
      <c r="N10359">
        <v>0.87755102040816302</v>
      </c>
      <c r="O10359">
        <v>6.9895968790637201E-3</v>
      </c>
    </row>
    <row r="10360" spans="1:15">
      <c r="A10360" t="s">
        <v>11522</v>
      </c>
      <c r="B10360" t="s">
        <v>23511</v>
      </c>
      <c r="C10360" t="s">
        <v>11523</v>
      </c>
      <c r="D10360">
        <v>4</v>
      </c>
      <c r="E10360">
        <v>6152</v>
      </c>
      <c r="F10360">
        <v>4</v>
      </c>
      <c r="G10360">
        <v>7804</v>
      </c>
      <c r="H10360">
        <v>0.38610601832086699</v>
      </c>
      <c r="I10360">
        <v>0.90829480295553899</v>
      </c>
      <c r="J10360">
        <v>0.78070962240619901</v>
      </c>
      <c r="K10360" t="s">
        <v>30424</v>
      </c>
      <c r="L10360">
        <v>4</v>
      </c>
      <c r="M10360" t="s">
        <v>5133</v>
      </c>
      <c r="N10360">
        <v>1</v>
      </c>
      <c r="O10360">
        <v>6.5019505851755496E-4</v>
      </c>
    </row>
    <row r="10361" spans="1:15">
      <c r="A10361" t="s">
        <v>11524</v>
      </c>
      <c r="B10361" t="s">
        <v>23511</v>
      </c>
      <c r="C10361" t="s">
        <v>11525</v>
      </c>
      <c r="D10361">
        <v>1</v>
      </c>
      <c r="E10361">
        <v>6152</v>
      </c>
      <c r="F10361">
        <v>1</v>
      </c>
      <c r="G10361">
        <v>7804</v>
      </c>
      <c r="H10361">
        <v>0.788313685289595</v>
      </c>
      <c r="I10361">
        <v>0.968912233598893</v>
      </c>
      <c r="J10361">
        <v>0.832812322140707</v>
      </c>
      <c r="K10361" t="s">
        <v>29434</v>
      </c>
      <c r="L10361">
        <v>1</v>
      </c>
      <c r="M10361" t="s">
        <v>5133</v>
      </c>
      <c r="N10361">
        <v>1</v>
      </c>
      <c r="O10361">
        <v>1.6254876462938901E-4</v>
      </c>
    </row>
    <row r="10362" spans="1:15">
      <c r="A10362" t="s">
        <v>11526</v>
      </c>
      <c r="B10362" t="s">
        <v>23518</v>
      </c>
      <c r="C10362" t="s">
        <v>11527</v>
      </c>
      <c r="D10362">
        <v>17</v>
      </c>
      <c r="E10362">
        <v>787</v>
      </c>
      <c r="F10362">
        <v>356</v>
      </c>
      <c r="G10362">
        <v>7393</v>
      </c>
      <c r="H10362">
        <v>0.99998347611760696</v>
      </c>
      <c r="I10362">
        <v>1</v>
      </c>
      <c r="J10362">
        <v>0.966855260484069</v>
      </c>
      <c r="K10362" t="s">
        <v>30487</v>
      </c>
      <c r="L10362">
        <v>17</v>
      </c>
      <c r="M10362" t="s">
        <v>5133</v>
      </c>
      <c r="N10362">
        <v>4.7752808988764002E-2</v>
      </c>
      <c r="O10362">
        <v>2.1601016518424401E-2</v>
      </c>
    </row>
    <row r="10363" spans="1:15">
      <c r="A10363" t="s">
        <v>11526</v>
      </c>
      <c r="B10363" t="s">
        <v>23513</v>
      </c>
      <c r="C10363" t="s">
        <v>11527</v>
      </c>
      <c r="D10363">
        <v>16</v>
      </c>
      <c r="E10363">
        <v>535</v>
      </c>
      <c r="F10363">
        <v>393</v>
      </c>
      <c r="G10363">
        <v>8124</v>
      </c>
      <c r="H10363">
        <v>0.98899624890663695</v>
      </c>
      <c r="I10363">
        <v>0.99999999999997702</v>
      </c>
      <c r="J10363">
        <v>0.95041217501583097</v>
      </c>
      <c r="K10363" t="s">
        <v>30488</v>
      </c>
      <c r="L10363">
        <v>16</v>
      </c>
      <c r="M10363" t="s">
        <v>5133</v>
      </c>
      <c r="N10363">
        <v>4.0712468193384199E-2</v>
      </c>
      <c r="O10363">
        <v>2.9906542056074799E-2</v>
      </c>
    </row>
    <row r="10364" spans="1:15">
      <c r="A10364" t="s">
        <v>11526</v>
      </c>
      <c r="B10364" t="s">
        <v>23511</v>
      </c>
      <c r="C10364" t="s">
        <v>11527</v>
      </c>
      <c r="D10364">
        <v>348</v>
      </c>
      <c r="E10364">
        <v>6152</v>
      </c>
      <c r="F10364">
        <v>398</v>
      </c>
      <c r="G10364">
        <v>7804</v>
      </c>
      <c r="H10364" s="34">
        <v>3.6392001468383298E-6</v>
      </c>
      <c r="I10364">
        <v>1.13021846831619E-4</v>
      </c>
      <c r="J10364" s="34">
        <v>9.7146040114339403E-5</v>
      </c>
      <c r="K10364" t="s">
        <v>30489</v>
      </c>
      <c r="L10364">
        <v>348</v>
      </c>
      <c r="M10364" t="s">
        <v>5133</v>
      </c>
      <c r="N10364">
        <v>0.87437185929648198</v>
      </c>
      <c r="O10364">
        <v>5.6566970091027298E-2</v>
      </c>
    </row>
    <row r="10365" spans="1:15">
      <c r="A10365" t="s">
        <v>11528</v>
      </c>
      <c r="B10365" t="s">
        <v>23511</v>
      </c>
      <c r="C10365" t="s">
        <v>11529</v>
      </c>
      <c r="D10365">
        <v>36</v>
      </c>
      <c r="E10365">
        <v>6152</v>
      </c>
      <c r="F10365">
        <v>36</v>
      </c>
      <c r="G10365">
        <v>7804</v>
      </c>
      <c r="H10365">
        <v>1.8694733556E-4</v>
      </c>
      <c r="I10365">
        <v>3.3139073733262098E-3</v>
      </c>
      <c r="J10365">
        <v>2.84841371512865E-3</v>
      </c>
      <c r="K10365" t="s">
        <v>30490</v>
      </c>
      <c r="L10365">
        <v>36</v>
      </c>
      <c r="M10365" t="s">
        <v>5133</v>
      </c>
      <c r="N10365">
        <v>1</v>
      </c>
      <c r="O10365">
        <v>5.8517555266580003E-3</v>
      </c>
    </row>
    <row r="10366" spans="1:15">
      <c r="A10366" t="s">
        <v>11530</v>
      </c>
      <c r="B10366" t="s">
        <v>23511</v>
      </c>
      <c r="C10366" t="s">
        <v>11531</v>
      </c>
      <c r="D10366">
        <v>36</v>
      </c>
      <c r="E10366">
        <v>6152</v>
      </c>
      <c r="F10366">
        <v>36</v>
      </c>
      <c r="G10366">
        <v>7804</v>
      </c>
      <c r="H10366">
        <v>1.8694733556E-4</v>
      </c>
      <c r="I10366">
        <v>3.3139073733262098E-3</v>
      </c>
      <c r="J10366">
        <v>2.84841371512865E-3</v>
      </c>
      <c r="K10366" t="s">
        <v>30490</v>
      </c>
      <c r="L10366">
        <v>36</v>
      </c>
      <c r="M10366" t="s">
        <v>5133</v>
      </c>
      <c r="N10366">
        <v>1</v>
      </c>
      <c r="O10366">
        <v>5.8517555266580003E-3</v>
      </c>
    </row>
    <row r="10367" spans="1:15">
      <c r="A10367" t="s">
        <v>11532</v>
      </c>
      <c r="B10367" t="s">
        <v>23518</v>
      </c>
      <c r="C10367" t="s">
        <v>11533</v>
      </c>
      <c r="D10367">
        <v>2</v>
      </c>
      <c r="E10367">
        <v>787</v>
      </c>
      <c r="F10367">
        <v>38</v>
      </c>
      <c r="G10367">
        <v>7393</v>
      </c>
      <c r="H10367">
        <v>0.923785561797554</v>
      </c>
      <c r="I10367">
        <v>1</v>
      </c>
      <c r="J10367">
        <v>0.966855260484069</v>
      </c>
      <c r="K10367" t="s">
        <v>28319</v>
      </c>
      <c r="L10367">
        <v>2</v>
      </c>
      <c r="M10367" t="s">
        <v>5133</v>
      </c>
      <c r="N10367">
        <v>5.2631578947368397E-2</v>
      </c>
      <c r="O10367">
        <v>2.5412960609911099E-3</v>
      </c>
    </row>
    <row r="10368" spans="1:15">
      <c r="A10368" t="s">
        <v>11532</v>
      </c>
      <c r="B10368" t="s">
        <v>23513</v>
      </c>
      <c r="C10368" t="s">
        <v>11533</v>
      </c>
      <c r="D10368">
        <v>2</v>
      </c>
      <c r="E10368">
        <v>535</v>
      </c>
      <c r="F10368">
        <v>39</v>
      </c>
      <c r="G10368">
        <v>8124</v>
      </c>
      <c r="H10368">
        <v>0.73762186761452897</v>
      </c>
      <c r="I10368">
        <v>0.99999999999997702</v>
      </c>
      <c r="J10368">
        <v>0.95041217501583097</v>
      </c>
      <c r="K10368" t="s">
        <v>30491</v>
      </c>
      <c r="L10368">
        <v>2</v>
      </c>
      <c r="M10368" t="s">
        <v>5133</v>
      </c>
      <c r="N10368">
        <v>5.1282051282051301E-2</v>
      </c>
      <c r="O10368">
        <v>3.7383177570093499E-3</v>
      </c>
    </row>
    <row r="10369" spans="1:15">
      <c r="A10369" t="s">
        <v>11532</v>
      </c>
      <c r="B10369" t="s">
        <v>23511</v>
      </c>
      <c r="C10369" t="s">
        <v>11533</v>
      </c>
      <c r="D10369">
        <v>34</v>
      </c>
      <c r="E10369">
        <v>6152</v>
      </c>
      <c r="F10369">
        <v>39</v>
      </c>
      <c r="G10369">
        <v>7804</v>
      </c>
      <c r="H10369">
        <v>0.137277466737279</v>
      </c>
      <c r="I10369">
        <v>0.54124816180557001</v>
      </c>
      <c r="J10369">
        <v>0.46522081449359598</v>
      </c>
      <c r="K10369" t="s">
        <v>30492</v>
      </c>
      <c r="L10369">
        <v>34</v>
      </c>
      <c r="M10369" t="s">
        <v>5133</v>
      </c>
      <c r="N10369">
        <v>0.87179487179487203</v>
      </c>
      <c r="O10369">
        <v>5.5266579973992204E-3</v>
      </c>
    </row>
    <row r="10370" spans="1:15">
      <c r="A10370" t="s">
        <v>11534</v>
      </c>
      <c r="B10370" t="s">
        <v>23518</v>
      </c>
      <c r="C10370" t="s">
        <v>11535</v>
      </c>
      <c r="D10370">
        <v>1</v>
      </c>
      <c r="E10370">
        <v>787</v>
      </c>
      <c r="F10370">
        <v>67</v>
      </c>
      <c r="G10370">
        <v>7393</v>
      </c>
      <c r="H10370">
        <v>0.99948793592516705</v>
      </c>
      <c r="I10370">
        <v>1</v>
      </c>
      <c r="J10370">
        <v>0.966855260484069</v>
      </c>
      <c r="K10370" t="s">
        <v>26409</v>
      </c>
      <c r="L10370">
        <v>1</v>
      </c>
      <c r="M10370" t="s">
        <v>5133</v>
      </c>
      <c r="N10370">
        <v>1.49253731343284E-2</v>
      </c>
      <c r="O10370">
        <v>1.27064803049555E-3</v>
      </c>
    </row>
    <row r="10371" spans="1:15">
      <c r="A10371" t="s">
        <v>11534</v>
      </c>
      <c r="B10371" t="s">
        <v>23511</v>
      </c>
      <c r="C10371" t="s">
        <v>11535</v>
      </c>
      <c r="D10371">
        <v>65</v>
      </c>
      <c r="E10371">
        <v>6152</v>
      </c>
      <c r="F10371">
        <v>66</v>
      </c>
      <c r="G10371">
        <v>7804</v>
      </c>
      <c r="H10371" s="34">
        <v>2.6706853664563701E-6</v>
      </c>
      <c r="I10371" s="34">
        <v>8.50902829539254E-5</v>
      </c>
      <c r="J10371" s="34">
        <v>7.3137931054139806E-5</v>
      </c>
      <c r="K10371" t="s">
        <v>30493</v>
      </c>
      <c r="L10371">
        <v>65</v>
      </c>
      <c r="M10371" t="s">
        <v>5133</v>
      </c>
      <c r="N10371">
        <v>0.98484848484848497</v>
      </c>
      <c r="O10371">
        <v>1.05656697009103E-2</v>
      </c>
    </row>
    <row r="10372" spans="1:15">
      <c r="A10372" t="s">
        <v>11536</v>
      </c>
      <c r="B10372" t="s">
        <v>23511</v>
      </c>
      <c r="C10372" t="s">
        <v>11537</v>
      </c>
      <c r="D10372">
        <v>43</v>
      </c>
      <c r="E10372">
        <v>6152</v>
      </c>
      <c r="F10372">
        <v>43</v>
      </c>
      <c r="G10372">
        <v>7804</v>
      </c>
      <c r="H10372" s="34">
        <v>3.5035616832133398E-5</v>
      </c>
      <c r="I10372">
        <v>8.0215266909849502E-4</v>
      </c>
      <c r="J10372">
        <v>6.8947692463530003E-4</v>
      </c>
      <c r="K10372" t="s">
        <v>30494</v>
      </c>
      <c r="L10372">
        <v>43</v>
      </c>
      <c r="M10372" t="s">
        <v>5133</v>
      </c>
      <c r="N10372">
        <v>1</v>
      </c>
      <c r="O10372">
        <v>6.9895968790637201E-3</v>
      </c>
    </row>
    <row r="10373" spans="1:15">
      <c r="A10373" t="s">
        <v>11538</v>
      </c>
      <c r="B10373" t="s">
        <v>23518</v>
      </c>
      <c r="C10373" t="s">
        <v>11539</v>
      </c>
      <c r="D10373">
        <v>1</v>
      </c>
      <c r="E10373">
        <v>787</v>
      </c>
      <c r="F10373">
        <v>34</v>
      </c>
      <c r="G10373">
        <v>7393</v>
      </c>
      <c r="H10373">
        <v>0.97841914614970205</v>
      </c>
      <c r="I10373">
        <v>1</v>
      </c>
      <c r="J10373">
        <v>0.966855260484069</v>
      </c>
      <c r="K10373" t="s">
        <v>26409</v>
      </c>
      <c r="L10373">
        <v>1</v>
      </c>
      <c r="M10373" t="s">
        <v>5133</v>
      </c>
      <c r="N10373">
        <v>2.9411764705882401E-2</v>
      </c>
      <c r="O10373">
        <v>1.27064803049555E-3</v>
      </c>
    </row>
    <row r="10374" spans="1:15">
      <c r="A10374" t="s">
        <v>11538</v>
      </c>
      <c r="B10374" t="s">
        <v>23511</v>
      </c>
      <c r="C10374" t="s">
        <v>11539</v>
      </c>
      <c r="D10374">
        <v>33</v>
      </c>
      <c r="E10374">
        <v>6152</v>
      </c>
      <c r="F10374">
        <v>34</v>
      </c>
      <c r="G10374">
        <v>7804</v>
      </c>
      <c r="H10374">
        <v>3.0695479903557399E-3</v>
      </c>
      <c r="I10374">
        <v>3.3244994461003603E-2</v>
      </c>
      <c r="J10374">
        <v>2.8575179543129901E-2</v>
      </c>
      <c r="K10374" t="s">
        <v>30495</v>
      </c>
      <c r="L10374">
        <v>33</v>
      </c>
      <c r="M10374" t="s">
        <v>5133</v>
      </c>
      <c r="N10374">
        <v>0.97058823529411797</v>
      </c>
      <c r="O10374">
        <v>5.36410923276983E-3</v>
      </c>
    </row>
    <row r="10375" spans="1:15">
      <c r="A10375" t="s">
        <v>11540</v>
      </c>
      <c r="B10375" t="s">
        <v>23511</v>
      </c>
      <c r="C10375" t="s">
        <v>11541</v>
      </c>
      <c r="D10375">
        <v>35</v>
      </c>
      <c r="E10375">
        <v>6152</v>
      </c>
      <c r="F10375">
        <v>36</v>
      </c>
      <c r="G10375">
        <v>7804</v>
      </c>
      <c r="H10375">
        <v>2.00452653131353E-3</v>
      </c>
      <c r="I10375">
        <v>2.3549598688283699E-2</v>
      </c>
      <c r="J10375">
        <v>2.0241664093995099E-2</v>
      </c>
      <c r="K10375" t="s">
        <v>30496</v>
      </c>
      <c r="L10375">
        <v>35</v>
      </c>
      <c r="M10375" t="s">
        <v>5133</v>
      </c>
      <c r="N10375">
        <v>0.97222222222222199</v>
      </c>
      <c r="O10375">
        <v>5.68920676202861E-3</v>
      </c>
    </row>
    <row r="10376" spans="1:15">
      <c r="A10376" t="s">
        <v>11540</v>
      </c>
      <c r="B10376" t="s">
        <v>23513</v>
      </c>
      <c r="C10376" t="s">
        <v>11541</v>
      </c>
      <c r="D10376">
        <v>1</v>
      </c>
      <c r="E10376">
        <v>535</v>
      </c>
      <c r="F10376">
        <v>29</v>
      </c>
      <c r="G10376">
        <v>8124</v>
      </c>
      <c r="H10376">
        <v>0.86180551053264798</v>
      </c>
      <c r="I10376">
        <v>0.99999999999997702</v>
      </c>
      <c r="J10376">
        <v>0.95041217501583097</v>
      </c>
      <c r="K10376" t="s">
        <v>24409</v>
      </c>
      <c r="L10376">
        <v>1</v>
      </c>
      <c r="M10376" t="s">
        <v>5133</v>
      </c>
      <c r="N10376">
        <v>3.4482758620689703E-2</v>
      </c>
      <c r="O10376">
        <v>1.8691588785046699E-3</v>
      </c>
    </row>
    <row r="10377" spans="1:15">
      <c r="A10377" t="s">
        <v>11542</v>
      </c>
      <c r="B10377" t="s">
        <v>23511</v>
      </c>
      <c r="C10377" t="s">
        <v>11543</v>
      </c>
      <c r="D10377">
        <v>2</v>
      </c>
      <c r="E10377">
        <v>6152</v>
      </c>
      <c r="F10377">
        <v>2</v>
      </c>
      <c r="G10377">
        <v>7804</v>
      </c>
      <c r="H10377">
        <v>0.62141708038142995</v>
      </c>
      <c r="I10377">
        <v>0.968912233598893</v>
      </c>
      <c r="J10377">
        <v>0.832812322140707</v>
      </c>
      <c r="K10377" t="s">
        <v>30497</v>
      </c>
      <c r="L10377">
        <v>2</v>
      </c>
      <c r="M10377" t="s">
        <v>5133</v>
      </c>
      <c r="N10377">
        <v>1</v>
      </c>
      <c r="O10377">
        <v>3.2509752925877802E-4</v>
      </c>
    </row>
    <row r="10378" spans="1:15">
      <c r="A10378" t="s">
        <v>11544</v>
      </c>
      <c r="B10378" t="s">
        <v>23513</v>
      </c>
      <c r="C10378" t="s">
        <v>11545</v>
      </c>
      <c r="D10378">
        <v>1</v>
      </c>
      <c r="E10378">
        <v>535</v>
      </c>
      <c r="F10378">
        <v>19</v>
      </c>
      <c r="G10378">
        <v>8124</v>
      </c>
      <c r="H10378">
        <v>0.72632654610035197</v>
      </c>
      <c r="I10378">
        <v>0.99999999999997702</v>
      </c>
      <c r="J10378">
        <v>0.95041217501583097</v>
      </c>
      <c r="K10378" t="s">
        <v>24409</v>
      </c>
      <c r="L10378">
        <v>1</v>
      </c>
      <c r="M10378" t="s">
        <v>5133</v>
      </c>
      <c r="N10378">
        <v>5.2631578947368397E-2</v>
      </c>
      <c r="O10378">
        <v>1.8691588785046699E-3</v>
      </c>
    </row>
    <row r="10379" spans="1:15">
      <c r="A10379" t="s">
        <v>11544</v>
      </c>
      <c r="B10379" t="s">
        <v>23511</v>
      </c>
      <c r="C10379" t="s">
        <v>11545</v>
      </c>
      <c r="D10379">
        <v>18</v>
      </c>
      <c r="E10379">
        <v>6152</v>
      </c>
      <c r="F10379">
        <v>19</v>
      </c>
      <c r="G10379">
        <v>7804</v>
      </c>
      <c r="H10379">
        <v>6.6261991530884704E-2</v>
      </c>
      <c r="I10379">
        <v>0.33232262181434502</v>
      </c>
      <c r="J10379">
        <v>0.28564235724952802</v>
      </c>
      <c r="K10379" t="s">
        <v>30498</v>
      </c>
      <c r="L10379">
        <v>18</v>
      </c>
      <c r="M10379" t="s">
        <v>5133</v>
      </c>
      <c r="N10379">
        <v>0.94736842105263197</v>
      </c>
      <c r="O10379">
        <v>2.9258777633290002E-3</v>
      </c>
    </row>
    <row r="10380" spans="1:15">
      <c r="A10380" t="s">
        <v>11546</v>
      </c>
      <c r="B10380" t="s">
        <v>23513</v>
      </c>
      <c r="C10380" t="s">
        <v>11547</v>
      </c>
      <c r="D10380">
        <v>2</v>
      </c>
      <c r="E10380">
        <v>535</v>
      </c>
      <c r="F10380">
        <v>44</v>
      </c>
      <c r="G10380">
        <v>8124</v>
      </c>
      <c r="H10380">
        <v>0.79605467102192795</v>
      </c>
      <c r="I10380">
        <v>0.99999999999997702</v>
      </c>
      <c r="J10380">
        <v>0.95041217501583097</v>
      </c>
      <c r="K10380" t="s">
        <v>27184</v>
      </c>
      <c r="L10380">
        <v>2</v>
      </c>
      <c r="M10380" t="s">
        <v>5133</v>
      </c>
      <c r="N10380">
        <v>4.5454545454545497E-2</v>
      </c>
      <c r="O10380">
        <v>3.7383177570093499E-3</v>
      </c>
    </row>
    <row r="10381" spans="1:15">
      <c r="A10381" t="s">
        <v>11546</v>
      </c>
      <c r="B10381" t="s">
        <v>23518</v>
      </c>
      <c r="C10381" t="s">
        <v>11547</v>
      </c>
      <c r="D10381">
        <v>1</v>
      </c>
      <c r="E10381">
        <v>787</v>
      </c>
      <c r="F10381">
        <v>38</v>
      </c>
      <c r="G10381">
        <v>7393</v>
      </c>
      <c r="H10381">
        <v>0.98627408788068904</v>
      </c>
      <c r="I10381">
        <v>1</v>
      </c>
      <c r="J10381">
        <v>0.966855260484069</v>
      </c>
      <c r="K10381" t="s">
        <v>26842</v>
      </c>
      <c r="L10381">
        <v>1</v>
      </c>
      <c r="M10381" t="s">
        <v>5133</v>
      </c>
      <c r="N10381">
        <v>2.6315789473684199E-2</v>
      </c>
      <c r="O10381">
        <v>1.27064803049555E-3</v>
      </c>
    </row>
    <row r="10382" spans="1:15">
      <c r="A10382" t="s">
        <v>11546</v>
      </c>
      <c r="B10382" t="s">
        <v>23511</v>
      </c>
      <c r="C10382" t="s">
        <v>11547</v>
      </c>
      <c r="D10382">
        <v>42</v>
      </c>
      <c r="E10382">
        <v>6152</v>
      </c>
      <c r="F10382">
        <v>46</v>
      </c>
      <c r="G10382">
        <v>7804</v>
      </c>
      <c r="H10382">
        <v>2.15048644231681E-2</v>
      </c>
      <c r="I10382">
        <v>0.15079443749721499</v>
      </c>
      <c r="J10382">
        <v>0.129612839329621</v>
      </c>
      <c r="K10382" t="s">
        <v>30499</v>
      </c>
      <c r="L10382">
        <v>42</v>
      </c>
      <c r="M10382" t="s">
        <v>5133</v>
      </c>
      <c r="N10382">
        <v>0.91304347826086996</v>
      </c>
      <c r="O10382">
        <v>6.8270481144343297E-3</v>
      </c>
    </row>
    <row r="10383" spans="1:15">
      <c r="A10383" t="s">
        <v>11548</v>
      </c>
      <c r="B10383" t="s">
        <v>23518</v>
      </c>
      <c r="C10383" t="s">
        <v>11549</v>
      </c>
      <c r="D10383">
        <v>59</v>
      </c>
      <c r="E10383">
        <v>787</v>
      </c>
      <c r="F10383">
        <v>1061</v>
      </c>
      <c r="G10383">
        <v>7393</v>
      </c>
      <c r="H10383">
        <v>0.99999999984796495</v>
      </c>
      <c r="I10383">
        <v>1</v>
      </c>
      <c r="J10383">
        <v>0.966855260484069</v>
      </c>
      <c r="K10383" t="s">
        <v>30500</v>
      </c>
      <c r="L10383">
        <v>59</v>
      </c>
      <c r="M10383" t="s">
        <v>5133</v>
      </c>
      <c r="N10383">
        <v>5.5607917059377898E-2</v>
      </c>
      <c r="O10383">
        <v>7.4968233799237602E-2</v>
      </c>
    </row>
    <row r="10384" spans="1:15">
      <c r="A10384" t="s">
        <v>11548</v>
      </c>
      <c r="B10384" t="s">
        <v>23511</v>
      </c>
      <c r="C10384" t="s">
        <v>11549</v>
      </c>
      <c r="D10384">
        <v>1037</v>
      </c>
      <c r="E10384">
        <v>6152</v>
      </c>
      <c r="F10384">
        <v>1178</v>
      </c>
      <c r="G10384">
        <v>7804</v>
      </c>
      <c r="H10384" s="34">
        <v>6.0803822559223295E-19</v>
      </c>
      <c r="I10384" s="34">
        <v>1.36048552976262E-16</v>
      </c>
      <c r="J10384" s="34">
        <v>1.1693826065875499E-16</v>
      </c>
      <c r="K10384" t="s">
        <v>30501</v>
      </c>
      <c r="L10384">
        <v>1037</v>
      </c>
      <c r="M10384" t="s">
        <v>5133</v>
      </c>
      <c r="N10384">
        <v>0.88030560271646896</v>
      </c>
      <c r="O10384">
        <v>0.16856306892067599</v>
      </c>
    </row>
    <row r="10385" spans="1:15">
      <c r="A10385" t="s">
        <v>11548</v>
      </c>
      <c r="B10385" t="s">
        <v>23513</v>
      </c>
      <c r="C10385" t="s">
        <v>11549</v>
      </c>
      <c r="D10385">
        <v>46</v>
      </c>
      <c r="E10385">
        <v>535</v>
      </c>
      <c r="F10385">
        <v>1180</v>
      </c>
      <c r="G10385">
        <v>8124</v>
      </c>
      <c r="H10385">
        <v>0.99999307202061305</v>
      </c>
      <c r="I10385">
        <v>0.99999999999997702</v>
      </c>
      <c r="J10385">
        <v>0.95041217501583097</v>
      </c>
      <c r="K10385" t="s">
        <v>30502</v>
      </c>
      <c r="L10385">
        <v>46</v>
      </c>
      <c r="M10385" t="s">
        <v>5133</v>
      </c>
      <c r="N10385">
        <v>3.8983050847457602E-2</v>
      </c>
      <c r="O10385">
        <v>8.5981308411214999E-2</v>
      </c>
    </row>
    <row r="10386" spans="1:15">
      <c r="A10386" t="s">
        <v>11550</v>
      </c>
      <c r="B10386" t="s">
        <v>23511</v>
      </c>
      <c r="C10386" t="s">
        <v>11551</v>
      </c>
      <c r="D10386">
        <v>22</v>
      </c>
      <c r="E10386">
        <v>6152</v>
      </c>
      <c r="F10386">
        <v>22</v>
      </c>
      <c r="G10386">
        <v>7804</v>
      </c>
      <c r="H10386">
        <v>5.2956616517506796E-3</v>
      </c>
      <c r="I10386">
        <v>5.1365309321660502E-2</v>
      </c>
      <c r="J10386">
        <v>4.4150193433677702E-2</v>
      </c>
      <c r="K10386" t="s">
        <v>30503</v>
      </c>
      <c r="L10386">
        <v>22</v>
      </c>
      <c r="M10386" t="s">
        <v>5133</v>
      </c>
      <c r="N10386">
        <v>1</v>
      </c>
      <c r="O10386">
        <v>3.57607282184655E-3</v>
      </c>
    </row>
    <row r="10387" spans="1:15">
      <c r="A10387" t="s">
        <v>11552</v>
      </c>
      <c r="B10387" t="s">
        <v>23511</v>
      </c>
      <c r="C10387" t="s">
        <v>11553</v>
      </c>
      <c r="D10387">
        <v>2</v>
      </c>
      <c r="E10387">
        <v>6152</v>
      </c>
      <c r="F10387">
        <v>2</v>
      </c>
      <c r="G10387">
        <v>7804</v>
      </c>
      <c r="H10387">
        <v>0.62141708038142995</v>
      </c>
      <c r="I10387">
        <v>0.968912233598893</v>
      </c>
      <c r="J10387">
        <v>0.832812322140707</v>
      </c>
      <c r="K10387" t="s">
        <v>30504</v>
      </c>
      <c r="L10387">
        <v>2</v>
      </c>
      <c r="M10387" t="s">
        <v>5133</v>
      </c>
      <c r="N10387">
        <v>1</v>
      </c>
      <c r="O10387">
        <v>3.2509752925877802E-4</v>
      </c>
    </row>
    <row r="10388" spans="1:15">
      <c r="A10388" t="s">
        <v>11554</v>
      </c>
      <c r="B10388" t="s">
        <v>23511</v>
      </c>
      <c r="C10388" t="s">
        <v>11555</v>
      </c>
      <c r="D10388">
        <v>4</v>
      </c>
      <c r="E10388">
        <v>6152</v>
      </c>
      <c r="F10388">
        <v>4</v>
      </c>
      <c r="G10388">
        <v>7804</v>
      </c>
      <c r="H10388">
        <v>0.38610601832086699</v>
      </c>
      <c r="I10388">
        <v>0.90829480295553899</v>
      </c>
      <c r="J10388">
        <v>0.78070962240619901</v>
      </c>
      <c r="K10388" t="s">
        <v>30505</v>
      </c>
      <c r="L10388">
        <v>4</v>
      </c>
      <c r="M10388" t="s">
        <v>5133</v>
      </c>
      <c r="N10388">
        <v>1</v>
      </c>
      <c r="O10388">
        <v>6.5019505851755496E-4</v>
      </c>
    </row>
    <row r="10389" spans="1:15">
      <c r="A10389" t="s">
        <v>11556</v>
      </c>
      <c r="B10389" t="s">
        <v>23518</v>
      </c>
      <c r="C10389" t="s">
        <v>11557</v>
      </c>
      <c r="D10389">
        <v>2</v>
      </c>
      <c r="E10389">
        <v>787</v>
      </c>
      <c r="F10389">
        <v>2</v>
      </c>
      <c r="G10389">
        <v>7393</v>
      </c>
      <c r="H10389">
        <v>1.1319170819711901E-2</v>
      </c>
      <c r="I10389">
        <v>0.24323860088996599</v>
      </c>
      <c r="J10389">
        <v>0.235176520823249</v>
      </c>
      <c r="K10389" t="s">
        <v>25577</v>
      </c>
      <c r="L10389">
        <v>2</v>
      </c>
      <c r="M10389" t="s">
        <v>1463</v>
      </c>
      <c r="N10389">
        <v>1</v>
      </c>
      <c r="O10389">
        <v>2.5412960609911099E-3</v>
      </c>
    </row>
    <row r="10390" spans="1:15">
      <c r="A10390" t="s">
        <v>11558</v>
      </c>
      <c r="B10390" t="s">
        <v>23511</v>
      </c>
      <c r="C10390" t="s">
        <v>11559</v>
      </c>
      <c r="D10390">
        <v>1</v>
      </c>
      <c r="E10390">
        <v>6152</v>
      </c>
      <c r="F10390">
        <v>2</v>
      </c>
      <c r="G10390">
        <v>7804</v>
      </c>
      <c r="H10390">
        <v>0.95521029019776005</v>
      </c>
      <c r="I10390">
        <v>1</v>
      </c>
      <c r="J10390">
        <v>0.85953329234717102</v>
      </c>
      <c r="K10390" t="s">
        <v>30506</v>
      </c>
      <c r="L10390">
        <v>1</v>
      </c>
      <c r="M10390" t="s">
        <v>2729</v>
      </c>
      <c r="N10390">
        <v>0.5</v>
      </c>
      <c r="O10390">
        <v>1.6254876462938901E-4</v>
      </c>
    </row>
    <row r="10391" spans="1:15">
      <c r="A10391" t="s">
        <v>11558</v>
      </c>
      <c r="B10391" t="s">
        <v>23513</v>
      </c>
      <c r="C10391" t="s">
        <v>11559</v>
      </c>
      <c r="D10391">
        <v>1</v>
      </c>
      <c r="E10391">
        <v>535</v>
      </c>
      <c r="F10391">
        <v>2</v>
      </c>
      <c r="G10391">
        <v>8124</v>
      </c>
      <c r="H10391">
        <v>0.12737930779067499</v>
      </c>
      <c r="I10391">
        <v>0.64703075560747003</v>
      </c>
      <c r="J10391">
        <v>0.614945907739046</v>
      </c>
      <c r="K10391" t="s">
        <v>26442</v>
      </c>
      <c r="L10391">
        <v>1</v>
      </c>
      <c r="M10391" t="s">
        <v>2729</v>
      </c>
      <c r="N10391">
        <v>0.5</v>
      </c>
      <c r="O10391">
        <v>1.8691588785046699E-3</v>
      </c>
    </row>
    <row r="10392" spans="1:15">
      <c r="A10392" t="s">
        <v>11560</v>
      </c>
      <c r="B10392" t="s">
        <v>23511</v>
      </c>
      <c r="C10392" t="s">
        <v>11561</v>
      </c>
      <c r="D10392">
        <v>6</v>
      </c>
      <c r="E10392">
        <v>6152</v>
      </c>
      <c r="F10392">
        <v>6</v>
      </c>
      <c r="G10392">
        <v>7804</v>
      </c>
      <c r="H10392">
        <v>0.23986678822258201</v>
      </c>
      <c r="I10392">
        <v>0.71382528017432401</v>
      </c>
      <c r="J10392">
        <v>0.61355659322887801</v>
      </c>
      <c r="K10392" t="s">
        <v>30507</v>
      </c>
      <c r="L10392">
        <v>6</v>
      </c>
      <c r="M10392" t="s">
        <v>1463</v>
      </c>
      <c r="N10392">
        <v>1</v>
      </c>
      <c r="O10392">
        <v>9.7529258777633303E-4</v>
      </c>
    </row>
    <row r="10393" spans="1:15">
      <c r="A10393" t="s">
        <v>11562</v>
      </c>
      <c r="B10393" t="s">
        <v>23511</v>
      </c>
      <c r="C10393" t="s">
        <v>11563</v>
      </c>
      <c r="D10393">
        <v>15</v>
      </c>
      <c r="E10393">
        <v>6152</v>
      </c>
      <c r="F10393">
        <v>25</v>
      </c>
      <c r="G10393">
        <v>7804</v>
      </c>
      <c r="H10393">
        <v>0.99142644121661905</v>
      </c>
      <c r="I10393">
        <v>1</v>
      </c>
      <c r="J10393">
        <v>0.85953329234717102</v>
      </c>
      <c r="K10393" t="s">
        <v>30508</v>
      </c>
      <c r="L10393">
        <v>15</v>
      </c>
      <c r="M10393" t="s">
        <v>5133</v>
      </c>
      <c r="N10393">
        <v>0.6</v>
      </c>
      <c r="O10393">
        <v>2.4382314694408299E-3</v>
      </c>
    </row>
    <row r="10394" spans="1:15">
      <c r="A10394" t="s">
        <v>11562</v>
      </c>
      <c r="B10394" t="s">
        <v>23518</v>
      </c>
      <c r="C10394" t="s">
        <v>11563</v>
      </c>
      <c r="D10394">
        <v>6</v>
      </c>
      <c r="E10394">
        <v>787</v>
      </c>
      <c r="F10394">
        <v>24</v>
      </c>
      <c r="G10394">
        <v>7393</v>
      </c>
      <c r="H10394">
        <v>3.6004108426943897E-2</v>
      </c>
      <c r="I10394">
        <v>0.48276898520161099</v>
      </c>
      <c r="J10394">
        <v>0.46676773294073298</v>
      </c>
      <c r="K10394" t="s">
        <v>30509</v>
      </c>
      <c r="L10394">
        <v>6</v>
      </c>
      <c r="M10394" t="s">
        <v>5133</v>
      </c>
      <c r="N10394">
        <v>0.25</v>
      </c>
      <c r="O10394">
        <v>7.6238881829733202E-3</v>
      </c>
    </row>
    <row r="10395" spans="1:15">
      <c r="A10395" t="s">
        <v>11562</v>
      </c>
      <c r="B10395" t="s">
        <v>23513</v>
      </c>
      <c r="C10395" t="s">
        <v>11563</v>
      </c>
      <c r="D10395">
        <v>3</v>
      </c>
      <c r="E10395">
        <v>535</v>
      </c>
      <c r="F10395">
        <v>24</v>
      </c>
      <c r="G10395">
        <v>8124</v>
      </c>
      <c r="H10395">
        <v>0.20756397616413</v>
      </c>
      <c r="I10395">
        <v>0.82628980005633901</v>
      </c>
      <c r="J10395">
        <v>0.78531588606495994</v>
      </c>
      <c r="K10395" t="s">
        <v>30510</v>
      </c>
      <c r="L10395">
        <v>3</v>
      </c>
      <c r="M10395" t="s">
        <v>5133</v>
      </c>
      <c r="N10395">
        <v>0.125</v>
      </c>
      <c r="O10395">
        <v>5.60747663551402E-3</v>
      </c>
    </row>
    <row r="10396" spans="1:15">
      <c r="A10396" t="s">
        <v>11564</v>
      </c>
      <c r="B10396" t="s">
        <v>23518</v>
      </c>
      <c r="C10396" t="s">
        <v>11565</v>
      </c>
      <c r="D10396">
        <v>6</v>
      </c>
      <c r="E10396">
        <v>787</v>
      </c>
      <c r="F10396">
        <v>21</v>
      </c>
      <c r="G10396">
        <v>7393</v>
      </c>
      <c r="H10396">
        <v>1.9093335692830601E-2</v>
      </c>
      <c r="I10396">
        <v>0.34291352169496098</v>
      </c>
      <c r="J10396">
        <v>0.33154774234189099</v>
      </c>
      <c r="K10396" t="s">
        <v>30509</v>
      </c>
      <c r="L10396">
        <v>6</v>
      </c>
      <c r="M10396" t="s">
        <v>5133</v>
      </c>
      <c r="N10396">
        <v>0.28571428571428598</v>
      </c>
      <c r="O10396">
        <v>7.6238881829733202E-3</v>
      </c>
    </row>
    <row r="10397" spans="1:15">
      <c r="A10397" t="s">
        <v>11564</v>
      </c>
      <c r="B10397" t="s">
        <v>23513</v>
      </c>
      <c r="C10397" t="s">
        <v>11565</v>
      </c>
      <c r="D10397">
        <v>3</v>
      </c>
      <c r="E10397">
        <v>535</v>
      </c>
      <c r="F10397">
        <v>22</v>
      </c>
      <c r="G10397">
        <v>8124</v>
      </c>
      <c r="H10397">
        <v>0.17337112747789299</v>
      </c>
      <c r="I10397">
        <v>0.75508452473579202</v>
      </c>
      <c r="J10397">
        <v>0.71764152547495597</v>
      </c>
      <c r="K10397" t="s">
        <v>30510</v>
      </c>
      <c r="L10397">
        <v>3</v>
      </c>
      <c r="M10397" t="s">
        <v>5133</v>
      </c>
      <c r="N10397">
        <v>0.13636363636363599</v>
      </c>
      <c r="O10397">
        <v>5.60747663551402E-3</v>
      </c>
    </row>
    <row r="10398" spans="1:15">
      <c r="A10398" t="s">
        <v>11564</v>
      </c>
      <c r="B10398" t="s">
        <v>23511</v>
      </c>
      <c r="C10398" t="s">
        <v>11565</v>
      </c>
      <c r="D10398">
        <v>12</v>
      </c>
      <c r="E10398">
        <v>6152</v>
      </c>
      <c r="F10398">
        <v>22</v>
      </c>
      <c r="G10398">
        <v>7804</v>
      </c>
      <c r="H10398">
        <v>0.99745937532699203</v>
      </c>
      <c r="I10398">
        <v>1</v>
      </c>
      <c r="J10398">
        <v>0.85953329234717102</v>
      </c>
      <c r="K10398" t="s">
        <v>30511</v>
      </c>
      <c r="L10398">
        <v>12</v>
      </c>
      <c r="M10398" t="s">
        <v>5133</v>
      </c>
      <c r="N10398">
        <v>0.54545454545454497</v>
      </c>
      <c r="O10398">
        <v>1.95058517555267E-3</v>
      </c>
    </row>
    <row r="10399" spans="1:15">
      <c r="A10399" t="s">
        <v>11566</v>
      </c>
      <c r="B10399" t="s">
        <v>23518</v>
      </c>
      <c r="C10399" t="s">
        <v>11567</v>
      </c>
      <c r="D10399">
        <v>2</v>
      </c>
      <c r="E10399">
        <v>787</v>
      </c>
      <c r="F10399">
        <v>12</v>
      </c>
      <c r="G10399">
        <v>7393</v>
      </c>
      <c r="H10399">
        <v>0.37061782085017497</v>
      </c>
      <c r="I10399">
        <v>1</v>
      </c>
      <c r="J10399">
        <v>0.966855260484069</v>
      </c>
      <c r="K10399" t="s">
        <v>24977</v>
      </c>
      <c r="L10399">
        <v>2</v>
      </c>
      <c r="M10399" t="s">
        <v>5133</v>
      </c>
      <c r="N10399">
        <v>0.16666666666666699</v>
      </c>
      <c r="O10399">
        <v>2.5412960609911099E-3</v>
      </c>
    </row>
    <row r="10400" spans="1:15">
      <c r="A10400" t="s">
        <v>11566</v>
      </c>
      <c r="B10400" t="s">
        <v>23513</v>
      </c>
      <c r="C10400" t="s">
        <v>11567</v>
      </c>
      <c r="D10400">
        <v>2</v>
      </c>
      <c r="E10400">
        <v>535</v>
      </c>
      <c r="F10400">
        <v>11</v>
      </c>
      <c r="G10400">
        <v>8124</v>
      </c>
      <c r="H10400">
        <v>0.16070283693134901</v>
      </c>
      <c r="I10400">
        <v>0.73855678102447098</v>
      </c>
      <c r="J10400">
        <v>0.70193335662617495</v>
      </c>
      <c r="K10400" t="s">
        <v>30512</v>
      </c>
      <c r="L10400">
        <v>2</v>
      </c>
      <c r="M10400" t="s">
        <v>5133</v>
      </c>
      <c r="N10400">
        <v>0.18181818181818199</v>
      </c>
      <c r="O10400">
        <v>3.7383177570093499E-3</v>
      </c>
    </row>
    <row r="10401" spans="1:15">
      <c r="A10401" t="s">
        <v>11566</v>
      </c>
      <c r="B10401" t="s">
        <v>23511</v>
      </c>
      <c r="C10401" t="s">
        <v>11567</v>
      </c>
      <c r="D10401">
        <v>8</v>
      </c>
      <c r="E10401">
        <v>6152</v>
      </c>
      <c r="F10401">
        <v>12</v>
      </c>
      <c r="G10401">
        <v>7804</v>
      </c>
      <c r="H10401">
        <v>0.91105258963404401</v>
      </c>
      <c r="I10401">
        <v>1</v>
      </c>
      <c r="J10401">
        <v>0.85953329234717102</v>
      </c>
      <c r="K10401" t="s">
        <v>27894</v>
      </c>
      <c r="L10401">
        <v>8</v>
      </c>
      <c r="M10401" t="s">
        <v>5133</v>
      </c>
      <c r="N10401">
        <v>0.66666666666666696</v>
      </c>
      <c r="O10401">
        <v>1.3003901170351099E-3</v>
      </c>
    </row>
    <row r="10402" spans="1:15">
      <c r="A10402" t="s">
        <v>11568</v>
      </c>
      <c r="B10402" t="s">
        <v>23511</v>
      </c>
      <c r="C10402" t="s">
        <v>11569</v>
      </c>
      <c r="D10402">
        <v>1</v>
      </c>
      <c r="E10402">
        <v>6152</v>
      </c>
      <c r="F10402">
        <v>2</v>
      </c>
      <c r="G10402">
        <v>7804</v>
      </c>
      <c r="H10402">
        <v>0.95521029019776005</v>
      </c>
      <c r="I10402">
        <v>1</v>
      </c>
      <c r="J10402">
        <v>0.85953329234717102</v>
      </c>
      <c r="K10402" t="s">
        <v>30513</v>
      </c>
      <c r="L10402">
        <v>1</v>
      </c>
      <c r="M10402" t="s">
        <v>5133</v>
      </c>
      <c r="N10402">
        <v>0.5</v>
      </c>
      <c r="O10402">
        <v>1.6254876462938901E-4</v>
      </c>
    </row>
    <row r="10403" spans="1:15">
      <c r="A10403" t="s">
        <v>11568</v>
      </c>
      <c r="B10403" t="s">
        <v>23518</v>
      </c>
      <c r="C10403" t="s">
        <v>11569</v>
      </c>
      <c r="D10403">
        <v>1</v>
      </c>
      <c r="E10403">
        <v>787</v>
      </c>
      <c r="F10403">
        <v>2</v>
      </c>
      <c r="G10403">
        <v>7393</v>
      </c>
      <c r="H10403">
        <v>0.20158492765181499</v>
      </c>
      <c r="I10403">
        <v>0.83876007220319604</v>
      </c>
      <c r="J10403">
        <v>0.81095958809365798</v>
      </c>
      <c r="K10403" t="s">
        <v>26335</v>
      </c>
      <c r="L10403">
        <v>1</v>
      </c>
      <c r="M10403" t="s">
        <v>5133</v>
      </c>
      <c r="N10403">
        <v>0.5</v>
      </c>
      <c r="O10403">
        <v>1.27064803049555E-3</v>
      </c>
    </row>
    <row r="10404" spans="1:15">
      <c r="A10404" t="s">
        <v>11570</v>
      </c>
      <c r="B10404" t="s">
        <v>23511</v>
      </c>
      <c r="C10404" t="s">
        <v>11571</v>
      </c>
      <c r="D10404">
        <v>1</v>
      </c>
      <c r="E10404">
        <v>6152</v>
      </c>
      <c r="F10404">
        <v>2</v>
      </c>
      <c r="G10404">
        <v>7804</v>
      </c>
      <c r="H10404">
        <v>0.95521029019776005</v>
      </c>
      <c r="I10404">
        <v>1</v>
      </c>
      <c r="J10404">
        <v>0.85953329234717102</v>
      </c>
      <c r="K10404" t="s">
        <v>30513</v>
      </c>
      <c r="L10404">
        <v>1</v>
      </c>
      <c r="M10404" t="s">
        <v>5133</v>
      </c>
      <c r="N10404">
        <v>0.5</v>
      </c>
      <c r="O10404">
        <v>1.6254876462938901E-4</v>
      </c>
    </row>
    <row r="10405" spans="1:15">
      <c r="A10405" t="s">
        <v>11570</v>
      </c>
      <c r="B10405" t="s">
        <v>23518</v>
      </c>
      <c r="C10405" t="s">
        <v>11571</v>
      </c>
      <c r="D10405">
        <v>1</v>
      </c>
      <c r="E10405">
        <v>787</v>
      </c>
      <c r="F10405">
        <v>2</v>
      </c>
      <c r="G10405">
        <v>7393</v>
      </c>
      <c r="H10405">
        <v>0.20158492765181499</v>
      </c>
      <c r="I10405">
        <v>0.83876007220319604</v>
      </c>
      <c r="J10405">
        <v>0.81095958809365798</v>
      </c>
      <c r="K10405" t="s">
        <v>26335</v>
      </c>
      <c r="L10405">
        <v>1</v>
      </c>
      <c r="M10405" t="s">
        <v>5133</v>
      </c>
      <c r="N10405">
        <v>0.5</v>
      </c>
      <c r="O10405">
        <v>1.27064803049555E-3</v>
      </c>
    </row>
    <row r="10406" spans="1:15">
      <c r="A10406" t="s">
        <v>11572</v>
      </c>
      <c r="B10406" t="s">
        <v>23513</v>
      </c>
      <c r="C10406" t="s">
        <v>11573</v>
      </c>
      <c r="D10406">
        <v>2</v>
      </c>
      <c r="E10406">
        <v>535</v>
      </c>
      <c r="F10406">
        <v>9</v>
      </c>
      <c r="G10406">
        <v>8124</v>
      </c>
      <c r="H10406">
        <v>0.114576498756382</v>
      </c>
      <c r="I10406">
        <v>0.64703075560747003</v>
      </c>
      <c r="J10406">
        <v>0.614945907739046</v>
      </c>
      <c r="K10406" t="s">
        <v>30512</v>
      </c>
      <c r="L10406">
        <v>2</v>
      </c>
      <c r="M10406" t="s">
        <v>5133</v>
      </c>
      <c r="N10406">
        <v>0.22222222222222199</v>
      </c>
      <c r="O10406">
        <v>3.7383177570093499E-3</v>
      </c>
    </row>
    <row r="10407" spans="1:15">
      <c r="A10407" t="s">
        <v>11572</v>
      </c>
      <c r="B10407" t="s">
        <v>23518</v>
      </c>
      <c r="C10407" t="s">
        <v>11573</v>
      </c>
      <c r="D10407">
        <v>2</v>
      </c>
      <c r="E10407">
        <v>787</v>
      </c>
      <c r="F10407">
        <v>9</v>
      </c>
      <c r="G10407">
        <v>7393</v>
      </c>
      <c r="H10407">
        <v>0.247486748132145</v>
      </c>
      <c r="I10407">
        <v>0.96239188514146901</v>
      </c>
      <c r="J10407">
        <v>0.93049365679620899</v>
      </c>
      <c r="K10407" t="s">
        <v>24977</v>
      </c>
      <c r="L10407">
        <v>2</v>
      </c>
      <c r="M10407" t="s">
        <v>5133</v>
      </c>
      <c r="N10407">
        <v>0.22222222222222199</v>
      </c>
      <c r="O10407">
        <v>2.5412960609911099E-3</v>
      </c>
    </row>
    <row r="10408" spans="1:15">
      <c r="A10408" t="s">
        <v>11572</v>
      </c>
      <c r="B10408" t="s">
        <v>23511</v>
      </c>
      <c r="C10408" t="s">
        <v>11573</v>
      </c>
      <c r="D10408">
        <v>5</v>
      </c>
      <c r="E10408">
        <v>6152</v>
      </c>
      <c r="F10408">
        <v>9</v>
      </c>
      <c r="G10408">
        <v>7804</v>
      </c>
      <c r="H10408">
        <v>0.97522995242144195</v>
      </c>
      <c r="I10408">
        <v>1</v>
      </c>
      <c r="J10408">
        <v>0.85953329234717102</v>
      </c>
      <c r="K10408" t="s">
        <v>29884</v>
      </c>
      <c r="L10408">
        <v>5</v>
      </c>
      <c r="M10408" t="s">
        <v>5133</v>
      </c>
      <c r="N10408">
        <v>0.55555555555555602</v>
      </c>
      <c r="O10408">
        <v>8.1274382314694405E-4</v>
      </c>
    </row>
    <row r="10409" spans="1:15">
      <c r="A10409" t="s">
        <v>11574</v>
      </c>
      <c r="B10409" t="s">
        <v>23511</v>
      </c>
      <c r="C10409" t="s">
        <v>11575</v>
      </c>
      <c r="D10409">
        <v>33</v>
      </c>
      <c r="E10409">
        <v>6152</v>
      </c>
      <c r="F10409">
        <v>35</v>
      </c>
      <c r="G10409">
        <v>7804</v>
      </c>
      <c r="H10409">
        <v>1.27741107377789E-2</v>
      </c>
      <c r="I10409">
        <v>0.10117547885232001</v>
      </c>
      <c r="J10409">
        <v>8.6963692442735996E-2</v>
      </c>
      <c r="K10409" t="s">
        <v>30514</v>
      </c>
      <c r="L10409">
        <v>33</v>
      </c>
      <c r="M10409" t="s">
        <v>5133</v>
      </c>
      <c r="N10409">
        <v>0.94285714285714295</v>
      </c>
      <c r="O10409">
        <v>5.36410923276983E-3</v>
      </c>
    </row>
    <row r="10410" spans="1:15">
      <c r="A10410" t="s">
        <v>11574</v>
      </c>
      <c r="B10410" t="s">
        <v>23518</v>
      </c>
      <c r="C10410" t="s">
        <v>11575</v>
      </c>
      <c r="D10410">
        <v>2</v>
      </c>
      <c r="E10410">
        <v>787</v>
      </c>
      <c r="F10410">
        <v>38</v>
      </c>
      <c r="G10410">
        <v>7393</v>
      </c>
      <c r="H10410">
        <v>0.923785561797554</v>
      </c>
      <c r="I10410">
        <v>1</v>
      </c>
      <c r="J10410">
        <v>0.966855260484069</v>
      </c>
      <c r="K10410" t="s">
        <v>24176</v>
      </c>
      <c r="L10410">
        <v>2</v>
      </c>
      <c r="M10410" t="s">
        <v>5133</v>
      </c>
      <c r="N10410">
        <v>5.2631578947368397E-2</v>
      </c>
      <c r="O10410">
        <v>2.5412960609911099E-3</v>
      </c>
    </row>
    <row r="10411" spans="1:15">
      <c r="A10411" t="s">
        <v>11576</v>
      </c>
      <c r="B10411" t="s">
        <v>23518</v>
      </c>
      <c r="C10411" t="s">
        <v>11577</v>
      </c>
      <c r="D10411">
        <v>2</v>
      </c>
      <c r="E10411">
        <v>787</v>
      </c>
      <c r="F10411">
        <v>11</v>
      </c>
      <c r="G10411">
        <v>7393</v>
      </c>
      <c r="H10411">
        <v>0.330137264657273</v>
      </c>
      <c r="I10411">
        <v>1</v>
      </c>
      <c r="J10411">
        <v>0.966855260484069</v>
      </c>
      <c r="K10411" t="s">
        <v>24176</v>
      </c>
      <c r="L10411">
        <v>2</v>
      </c>
      <c r="M10411" t="s">
        <v>5133</v>
      </c>
      <c r="N10411">
        <v>0.18181818181818199</v>
      </c>
      <c r="O10411">
        <v>2.5412960609911099E-3</v>
      </c>
    </row>
    <row r="10412" spans="1:15">
      <c r="A10412" t="s">
        <v>11576</v>
      </c>
      <c r="B10412" t="s">
        <v>23511</v>
      </c>
      <c r="C10412" t="s">
        <v>11577</v>
      </c>
      <c r="D10412">
        <v>7</v>
      </c>
      <c r="E10412">
        <v>6152</v>
      </c>
      <c r="F10412">
        <v>9</v>
      </c>
      <c r="G10412">
        <v>7804</v>
      </c>
      <c r="H10412">
        <v>0.70695686083507503</v>
      </c>
      <c r="I10412">
        <v>0.968912233598893</v>
      </c>
      <c r="J10412">
        <v>0.832812322140707</v>
      </c>
      <c r="K10412" t="s">
        <v>30515</v>
      </c>
      <c r="L10412">
        <v>7</v>
      </c>
      <c r="M10412" t="s">
        <v>5133</v>
      </c>
      <c r="N10412">
        <v>0.77777777777777801</v>
      </c>
      <c r="O10412">
        <v>1.13784135240572E-3</v>
      </c>
    </row>
    <row r="10413" spans="1:15">
      <c r="A10413" t="s">
        <v>11578</v>
      </c>
      <c r="B10413" t="s">
        <v>23511</v>
      </c>
      <c r="C10413" t="s">
        <v>11579</v>
      </c>
      <c r="D10413">
        <v>15</v>
      </c>
      <c r="E10413">
        <v>6152</v>
      </c>
      <c r="F10413">
        <v>15</v>
      </c>
      <c r="G10413">
        <v>7804</v>
      </c>
      <c r="H10413">
        <v>2.8113485006614501E-2</v>
      </c>
      <c r="I10413">
        <v>0.182450402036994</v>
      </c>
      <c r="J10413">
        <v>0.156822194752923</v>
      </c>
      <c r="K10413" t="s">
        <v>30516</v>
      </c>
      <c r="L10413">
        <v>15</v>
      </c>
      <c r="M10413" t="s">
        <v>5133</v>
      </c>
      <c r="N10413">
        <v>1</v>
      </c>
      <c r="O10413">
        <v>2.4382314694408299E-3</v>
      </c>
    </row>
    <row r="10414" spans="1:15">
      <c r="A10414" t="s">
        <v>11580</v>
      </c>
      <c r="B10414" t="s">
        <v>23511</v>
      </c>
      <c r="C10414" t="s">
        <v>11581</v>
      </c>
      <c r="D10414">
        <v>3</v>
      </c>
      <c r="E10414">
        <v>6152</v>
      </c>
      <c r="F10414">
        <v>4</v>
      </c>
      <c r="G10414">
        <v>7804</v>
      </c>
      <c r="H10414">
        <v>0.80103341611958101</v>
      </c>
      <c r="I10414">
        <v>0.968912233598893</v>
      </c>
      <c r="J10414">
        <v>0.832812322140707</v>
      </c>
      <c r="K10414" t="s">
        <v>30517</v>
      </c>
      <c r="L10414">
        <v>3</v>
      </c>
      <c r="M10414" t="s">
        <v>1463</v>
      </c>
      <c r="N10414">
        <v>0.75</v>
      </c>
      <c r="O10414">
        <v>4.8764629388816603E-4</v>
      </c>
    </row>
    <row r="10415" spans="1:15">
      <c r="A10415" t="s">
        <v>11582</v>
      </c>
      <c r="B10415" t="s">
        <v>23511</v>
      </c>
      <c r="C10415" t="s">
        <v>11583</v>
      </c>
      <c r="D10415">
        <v>1</v>
      </c>
      <c r="E10415">
        <v>6152</v>
      </c>
      <c r="F10415">
        <v>1</v>
      </c>
      <c r="G10415">
        <v>7804</v>
      </c>
      <c r="H10415">
        <v>0.788313685289595</v>
      </c>
      <c r="I10415">
        <v>0.968912233598893</v>
      </c>
      <c r="J10415">
        <v>0.832812322140707</v>
      </c>
      <c r="K10415" t="s">
        <v>24882</v>
      </c>
      <c r="L10415">
        <v>1</v>
      </c>
      <c r="M10415" t="s">
        <v>5133</v>
      </c>
      <c r="N10415">
        <v>1</v>
      </c>
      <c r="O10415">
        <v>1.6254876462938901E-4</v>
      </c>
    </row>
    <row r="10416" spans="1:15">
      <c r="A10416" t="s">
        <v>11584</v>
      </c>
      <c r="B10416" t="s">
        <v>23511</v>
      </c>
      <c r="C10416" t="s">
        <v>11585</v>
      </c>
      <c r="D10416">
        <v>2</v>
      </c>
      <c r="E10416">
        <v>6152</v>
      </c>
      <c r="F10416">
        <v>2</v>
      </c>
      <c r="G10416">
        <v>7804</v>
      </c>
      <c r="H10416">
        <v>0.62141708038142995</v>
      </c>
      <c r="I10416">
        <v>0.968912233598893</v>
      </c>
      <c r="J10416">
        <v>0.832812322140707</v>
      </c>
      <c r="K10416" t="s">
        <v>30518</v>
      </c>
      <c r="L10416">
        <v>2</v>
      </c>
      <c r="M10416" t="s">
        <v>5133</v>
      </c>
      <c r="N10416">
        <v>1</v>
      </c>
      <c r="O10416">
        <v>3.2509752925877802E-4</v>
      </c>
    </row>
    <row r="10417" spans="1:15">
      <c r="A10417" t="s">
        <v>11586</v>
      </c>
      <c r="B10417" t="s">
        <v>23513</v>
      </c>
      <c r="C10417" t="s">
        <v>11587</v>
      </c>
      <c r="D10417">
        <v>9</v>
      </c>
      <c r="E10417">
        <v>535</v>
      </c>
      <c r="F10417">
        <v>94</v>
      </c>
      <c r="G10417">
        <v>8124</v>
      </c>
      <c r="H10417">
        <v>0.16494303164318599</v>
      </c>
      <c r="I10417">
        <v>0.75386958295068396</v>
      </c>
      <c r="J10417">
        <v>0.71648683001045399</v>
      </c>
      <c r="K10417" t="s">
        <v>27257</v>
      </c>
      <c r="L10417">
        <v>9</v>
      </c>
      <c r="M10417" t="s">
        <v>5133</v>
      </c>
      <c r="N10417">
        <v>9.5744680851063801E-2</v>
      </c>
      <c r="O10417">
        <v>1.6822429906542102E-2</v>
      </c>
    </row>
    <row r="10418" spans="1:15">
      <c r="A10418" t="s">
        <v>11586</v>
      </c>
      <c r="B10418" t="s">
        <v>23518</v>
      </c>
      <c r="C10418" t="s">
        <v>11587</v>
      </c>
      <c r="D10418">
        <v>2</v>
      </c>
      <c r="E10418">
        <v>787</v>
      </c>
      <c r="F10418">
        <v>82</v>
      </c>
      <c r="G10418">
        <v>7393</v>
      </c>
      <c r="H10418">
        <v>0.99898777041409104</v>
      </c>
      <c r="I10418">
        <v>1</v>
      </c>
      <c r="J10418">
        <v>0.966855260484069</v>
      </c>
      <c r="K10418" t="s">
        <v>24174</v>
      </c>
      <c r="L10418">
        <v>2</v>
      </c>
      <c r="M10418" t="s">
        <v>5133</v>
      </c>
      <c r="N10418">
        <v>2.4390243902439001E-2</v>
      </c>
      <c r="O10418">
        <v>2.5412960609911099E-3</v>
      </c>
    </row>
    <row r="10419" spans="1:15">
      <c r="A10419" t="s">
        <v>11586</v>
      </c>
      <c r="B10419" t="s">
        <v>23511</v>
      </c>
      <c r="C10419" t="s">
        <v>11587</v>
      </c>
      <c r="D10419">
        <v>80</v>
      </c>
      <c r="E10419">
        <v>6152</v>
      </c>
      <c r="F10419">
        <v>96</v>
      </c>
      <c r="G10419">
        <v>7804</v>
      </c>
      <c r="H10419">
        <v>0.16864827922797099</v>
      </c>
      <c r="I10419">
        <v>0.60434513093831699</v>
      </c>
      <c r="J10419">
        <v>0.51945476010939395</v>
      </c>
      <c r="K10419" t="s">
        <v>30519</v>
      </c>
      <c r="L10419">
        <v>80</v>
      </c>
      <c r="M10419" t="s">
        <v>5133</v>
      </c>
      <c r="N10419">
        <v>0.83333333333333304</v>
      </c>
      <c r="O10419">
        <v>1.30039011703511E-2</v>
      </c>
    </row>
    <row r="10420" spans="1:15">
      <c r="A10420" t="s">
        <v>11588</v>
      </c>
      <c r="B10420" t="s">
        <v>23513</v>
      </c>
      <c r="C10420" t="s">
        <v>11589</v>
      </c>
      <c r="D10420">
        <v>9</v>
      </c>
      <c r="E10420">
        <v>535</v>
      </c>
      <c r="F10420">
        <v>94</v>
      </c>
      <c r="G10420">
        <v>8124</v>
      </c>
      <c r="H10420">
        <v>0.16494303164318599</v>
      </c>
      <c r="I10420">
        <v>0.75386958295068396</v>
      </c>
      <c r="J10420">
        <v>0.71648683001045399</v>
      </c>
      <c r="K10420" t="s">
        <v>27257</v>
      </c>
      <c r="L10420">
        <v>9</v>
      </c>
      <c r="M10420" t="s">
        <v>5133</v>
      </c>
      <c r="N10420">
        <v>9.5744680851063801E-2</v>
      </c>
      <c r="O10420">
        <v>1.6822429906542102E-2</v>
      </c>
    </row>
    <row r="10421" spans="1:15">
      <c r="A10421" t="s">
        <v>11588</v>
      </c>
      <c r="B10421" t="s">
        <v>23511</v>
      </c>
      <c r="C10421" t="s">
        <v>11589</v>
      </c>
      <c r="D10421">
        <v>80</v>
      </c>
      <c r="E10421">
        <v>6152</v>
      </c>
      <c r="F10421">
        <v>96</v>
      </c>
      <c r="G10421">
        <v>7804</v>
      </c>
      <c r="H10421">
        <v>0.16864827922797099</v>
      </c>
      <c r="I10421">
        <v>0.60434513093831699</v>
      </c>
      <c r="J10421">
        <v>0.51945476010939395</v>
      </c>
      <c r="K10421" t="s">
        <v>30519</v>
      </c>
      <c r="L10421">
        <v>80</v>
      </c>
      <c r="M10421" t="s">
        <v>5133</v>
      </c>
      <c r="N10421">
        <v>0.83333333333333304</v>
      </c>
      <c r="O10421">
        <v>1.30039011703511E-2</v>
      </c>
    </row>
    <row r="10422" spans="1:15">
      <c r="A10422" t="s">
        <v>11588</v>
      </c>
      <c r="B10422" t="s">
        <v>23518</v>
      </c>
      <c r="C10422" t="s">
        <v>11589</v>
      </c>
      <c r="D10422">
        <v>2</v>
      </c>
      <c r="E10422">
        <v>787</v>
      </c>
      <c r="F10422">
        <v>82</v>
      </c>
      <c r="G10422">
        <v>7393</v>
      </c>
      <c r="H10422">
        <v>0.99898777041409104</v>
      </c>
      <c r="I10422">
        <v>1</v>
      </c>
      <c r="J10422">
        <v>0.966855260484069</v>
      </c>
      <c r="K10422" t="s">
        <v>24174</v>
      </c>
      <c r="L10422">
        <v>2</v>
      </c>
      <c r="M10422" t="s">
        <v>5133</v>
      </c>
      <c r="N10422">
        <v>2.4390243902439001E-2</v>
      </c>
      <c r="O10422">
        <v>2.5412960609911099E-3</v>
      </c>
    </row>
    <row r="10423" spans="1:15">
      <c r="A10423" t="s">
        <v>11590</v>
      </c>
      <c r="B10423" t="s">
        <v>23513</v>
      </c>
      <c r="C10423" t="s">
        <v>11591</v>
      </c>
      <c r="D10423">
        <v>8</v>
      </c>
      <c r="E10423">
        <v>535</v>
      </c>
      <c r="F10423">
        <v>93</v>
      </c>
      <c r="G10423">
        <v>8124</v>
      </c>
      <c r="H10423">
        <v>0.26822662917386902</v>
      </c>
      <c r="I10423">
        <v>0.92669970177713501</v>
      </c>
      <c r="J10423">
        <v>0.88074667915254901</v>
      </c>
      <c r="K10423" t="s">
        <v>30520</v>
      </c>
      <c r="L10423">
        <v>8</v>
      </c>
      <c r="M10423" t="s">
        <v>5133</v>
      </c>
      <c r="N10423">
        <v>8.6021505376344107E-2</v>
      </c>
      <c r="O10423">
        <v>1.4953271028037399E-2</v>
      </c>
    </row>
    <row r="10424" spans="1:15">
      <c r="A10424" t="s">
        <v>11590</v>
      </c>
      <c r="B10424" t="s">
        <v>23511</v>
      </c>
      <c r="C10424" t="s">
        <v>11591</v>
      </c>
      <c r="D10424">
        <v>80</v>
      </c>
      <c r="E10424">
        <v>6152</v>
      </c>
      <c r="F10424">
        <v>95</v>
      </c>
      <c r="G10424">
        <v>7804</v>
      </c>
      <c r="H10424">
        <v>0.11989899424559</v>
      </c>
      <c r="I10424">
        <v>0.48647098030570601</v>
      </c>
      <c r="J10424">
        <v>0.41813800333351903</v>
      </c>
      <c r="K10424" t="s">
        <v>30519</v>
      </c>
      <c r="L10424">
        <v>80</v>
      </c>
      <c r="M10424" t="s">
        <v>5133</v>
      </c>
      <c r="N10424">
        <v>0.84210526315789502</v>
      </c>
      <c r="O10424">
        <v>1.30039011703511E-2</v>
      </c>
    </row>
    <row r="10425" spans="1:15">
      <c r="A10425" t="s">
        <v>11590</v>
      </c>
      <c r="B10425" t="s">
        <v>23518</v>
      </c>
      <c r="C10425" t="s">
        <v>11591</v>
      </c>
      <c r="D10425">
        <v>2</v>
      </c>
      <c r="E10425">
        <v>787</v>
      </c>
      <c r="F10425">
        <v>81</v>
      </c>
      <c r="G10425">
        <v>7393</v>
      </c>
      <c r="H10425">
        <v>0.99887840118188498</v>
      </c>
      <c r="I10425">
        <v>1</v>
      </c>
      <c r="J10425">
        <v>0.966855260484069</v>
      </c>
      <c r="K10425" t="s">
        <v>24174</v>
      </c>
      <c r="L10425">
        <v>2</v>
      </c>
      <c r="M10425" t="s">
        <v>5133</v>
      </c>
      <c r="N10425">
        <v>2.4691358024691398E-2</v>
      </c>
      <c r="O10425">
        <v>2.5412960609911099E-3</v>
      </c>
    </row>
    <row r="10426" spans="1:15">
      <c r="A10426" t="s">
        <v>11592</v>
      </c>
      <c r="B10426" t="s">
        <v>23511</v>
      </c>
      <c r="C10426" t="s">
        <v>11593</v>
      </c>
      <c r="D10426">
        <v>4</v>
      </c>
      <c r="E10426">
        <v>6152</v>
      </c>
      <c r="F10426">
        <v>4</v>
      </c>
      <c r="G10426">
        <v>7804</v>
      </c>
      <c r="H10426">
        <v>0.38610601832086699</v>
      </c>
      <c r="I10426">
        <v>0.90829480295553899</v>
      </c>
      <c r="J10426">
        <v>0.78070962240619901</v>
      </c>
      <c r="K10426" t="s">
        <v>27781</v>
      </c>
      <c r="L10426">
        <v>4</v>
      </c>
      <c r="M10426" t="s">
        <v>5133</v>
      </c>
      <c r="N10426">
        <v>1</v>
      </c>
      <c r="O10426">
        <v>6.5019505851755496E-4</v>
      </c>
    </row>
    <row r="10427" spans="1:15">
      <c r="A10427" t="s">
        <v>11594</v>
      </c>
      <c r="B10427" t="s">
        <v>23513</v>
      </c>
      <c r="C10427" t="s">
        <v>11595</v>
      </c>
      <c r="D10427">
        <v>2</v>
      </c>
      <c r="E10427">
        <v>535</v>
      </c>
      <c r="F10427">
        <v>10</v>
      </c>
      <c r="G10427">
        <v>8124</v>
      </c>
      <c r="H10427">
        <v>0.13720826776095801</v>
      </c>
      <c r="I10427">
        <v>0.66676148853393002</v>
      </c>
      <c r="J10427">
        <v>0.63369823653433999</v>
      </c>
      <c r="K10427" t="s">
        <v>28946</v>
      </c>
      <c r="L10427">
        <v>2</v>
      </c>
      <c r="M10427" t="s">
        <v>5133</v>
      </c>
      <c r="N10427">
        <v>0.2</v>
      </c>
      <c r="O10427">
        <v>3.7383177570093499E-3</v>
      </c>
    </row>
    <row r="10428" spans="1:15">
      <c r="A10428" t="s">
        <v>11594</v>
      </c>
      <c r="B10428" t="s">
        <v>23511</v>
      </c>
      <c r="C10428" t="s">
        <v>11595</v>
      </c>
      <c r="D10428">
        <v>7</v>
      </c>
      <c r="E10428">
        <v>6152</v>
      </c>
      <c r="F10428">
        <v>9</v>
      </c>
      <c r="G10428">
        <v>7804</v>
      </c>
      <c r="H10428">
        <v>0.70695686083507503</v>
      </c>
      <c r="I10428">
        <v>0.968912233598893</v>
      </c>
      <c r="J10428">
        <v>0.832812322140707</v>
      </c>
      <c r="K10428" t="s">
        <v>28947</v>
      </c>
      <c r="L10428">
        <v>7</v>
      </c>
      <c r="M10428" t="s">
        <v>5133</v>
      </c>
      <c r="N10428">
        <v>0.77777777777777801</v>
      </c>
      <c r="O10428">
        <v>1.13784135240572E-3</v>
      </c>
    </row>
    <row r="10429" spans="1:15">
      <c r="A10429" t="s">
        <v>11596</v>
      </c>
      <c r="B10429" t="s">
        <v>23511</v>
      </c>
      <c r="C10429" t="s">
        <v>11597</v>
      </c>
      <c r="D10429">
        <v>3</v>
      </c>
      <c r="E10429">
        <v>6152</v>
      </c>
      <c r="F10429">
        <v>3</v>
      </c>
      <c r="G10429">
        <v>7804</v>
      </c>
      <c r="H10429">
        <v>0.489837867770546</v>
      </c>
      <c r="I10429">
        <v>0.96083957126938102</v>
      </c>
      <c r="J10429">
        <v>0.82587360011061495</v>
      </c>
      <c r="K10429" t="s">
        <v>30521</v>
      </c>
      <c r="L10429">
        <v>3</v>
      </c>
      <c r="M10429" t="s">
        <v>5133</v>
      </c>
      <c r="N10429">
        <v>1</v>
      </c>
      <c r="O10429">
        <v>4.8764629388816603E-4</v>
      </c>
    </row>
    <row r="10430" spans="1:15">
      <c r="A10430" t="s">
        <v>11598</v>
      </c>
      <c r="B10430" t="s">
        <v>23511</v>
      </c>
      <c r="C10430" t="s">
        <v>11599</v>
      </c>
      <c r="D10430">
        <v>6</v>
      </c>
      <c r="E10430">
        <v>6152</v>
      </c>
      <c r="F10430">
        <v>7</v>
      </c>
      <c r="G10430">
        <v>7804</v>
      </c>
      <c r="H10430">
        <v>0.54476030000281095</v>
      </c>
      <c r="I10430">
        <v>0.968912233598893</v>
      </c>
      <c r="J10430">
        <v>0.832812322140707</v>
      </c>
      <c r="K10430" t="s">
        <v>30522</v>
      </c>
      <c r="L10430">
        <v>6</v>
      </c>
      <c r="M10430" t="s">
        <v>2729</v>
      </c>
      <c r="N10430">
        <v>0.85714285714285698</v>
      </c>
      <c r="O10430">
        <v>9.7529258777633303E-4</v>
      </c>
    </row>
    <row r="10431" spans="1:15">
      <c r="A10431" t="s">
        <v>11600</v>
      </c>
      <c r="B10431" t="s">
        <v>23518</v>
      </c>
      <c r="C10431" t="s">
        <v>11601</v>
      </c>
      <c r="D10431">
        <v>6</v>
      </c>
      <c r="E10431">
        <v>787</v>
      </c>
      <c r="F10431">
        <v>22</v>
      </c>
      <c r="G10431">
        <v>7393</v>
      </c>
      <c r="H10431">
        <v>2.3954540622257301E-2</v>
      </c>
      <c r="I10431">
        <v>0.40095338232016398</v>
      </c>
      <c r="J10431">
        <v>0.38766388690513098</v>
      </c>
      <c r="K10431" t="s">
        <v>26530</v>
      </c>
      <c r="L10431">
        <v>6</v>
      </c>
      <c r="M10431" t="s">
        <v>2729</v>
      </c>
      <c r="N10431">
        <v>0.27272727272727298</v>
      </c>
      <c r="O10431">
        <v>7.6238881829733202E-3</v>
      </c>
    </row>
    <row r="10432" spans="1:15">
      <c r="A10432" t="s">
        <v>11600</v>
      </c>
      <c r="B10432" t="s">
        <v>23513</v>
      </c>
      <c r="C10432" t="s">
        <v>11601</v>
      </c>
      <c r="D10432">
        <v>1</v>
      </c>
      <c r="E10432">
        <v>535</v>
      </c>
      <c r="F10432">
        <v>28</v>
      </c>
      <c r="G10432">
        <v>8124</v>
      </c>
      <c r="H10432">
        <v>0.85202716747418605</v>
      </c>
      <c r="I10432">
        <v>0.99999999999997702</v>
      </c>
      <c r="J10432">
        <v>0.95041217501583097</v>
      </c>
      <c r="K10432" t="s">
        <v>30523</v>
      </c>
      <c r="L10432">
        <v>1</v>
      </c>
      <c r="M10432" t="s">
        <v>2729</v>
      </c>
      <c r="N10432">
        <v>3.5714285714285698E-2</v>
      </c>
      <c r="O10432">
        <v>1.8691588785046699E-3</v>
      </c>
    </row>
    <row r="10433" spans="1:15">
      <c r="A10433" t="s">
        <v>11600</v>
      </c>
      <c r="B10433" t="s">
        <v>23511</v>
      </c>
      <c r="C10433" t="s">
        <v>11601</v>
      </c>
      <c r="D10433">
        <v>21</v>
      </c>
      <c r="E10433">
        <v>6152</v>
      </c>
      <c r="F10433">
        <v>30</v>
      </c>
      <c r="G10433">
        <v>7804</v>
      </c>
      <c r="H10433">
        <v>0.91610867461169798</v>
      </c>
      <c r="I10433">
        <v>1</v>
      </c>
      <c r="J10433">
        <v>0.85953329234717102</v>
      </c>
      <c r="K10433" t="s">
        <v>30524</v>
      </c>
      <c r="L10433">
        <v>21</v>
      </c>
      <c r="M10433" t="s">
        <v>2729</v>
      </c>
      <c r="N10433">
        <v>0.7</v>
      </c>
      <c r="O10433">
        <v>3.41352405721717E-3</v>
      </c>
    </row>
    <row r="10434" spans="1:15">
      <c r="A10434" t="s">
        <v>11602</v>
      </c>
      <c r="B10434" t="s">
        <v>23511</v>
      </c>
      <c r="C10434" t="s">
        <v>11603</v>
      </c>
      <c r="D10434">
        <v>25</v>
      </c>
      <c r="E10434">
        <v>6152</v>
      </c>
      <c r="F10434">
        <v>27</v>
      </c>
      <c r="G10434">
        <v>7804</v>
      </c>
      <c r="H10434">
        <v>5.4245613173786997E-2</v>
      </c>
      <c r="I10434">
        <v>0.28959482308693002</v>
      </c>
      <c r="J10434">
        <v>0.248916391734606</v>
      </c>
      <c r="K10434" t="s">
        <v>30525</v>
      </c>
      <c r="L10434">
        <v>25</v>
      </c>
      <c r="M10434" t="s">
        <v>2729</v>
      </c>
      <c r="N10434">
        <v>0.92592592592592604</v>
      </c>
      <c r="O10434">
        <v>4.0637191157347199E-3</v>
      </c>
    </row>
    <row r="10435" spans="1:15">
      <c r="A10435" t="s">
        <v>11602</v>
      </c>
      <c r="B10435" t="s">
        <v>23518</v>
      </c>
      <c r="C10435" t="s">
        <v>11603</v>
      </c>
      <c r="D10435">
        <v>1</v>
      </c>
      <c r="E10435">
        <v>787</v>
      </c>
      <c r="F10435">
        <v>25</v>
      </c>
      <c r="G10435">
        <v>7393</v>
      </c>
      <c r="H10435">
        <v>0.94031817068003598</v>
      </c>
      <c r="I10435">
        <v>1</v>
      </c>
      <c r="J10435">
        <v>0.966855260484069</v>
      </c>
      <c r="K10435" t="s">
        <v>24005</v>
      </c>
      <c r="L10435">
        <v>1</v>
      </c>
      <c r="M10435" t="s">
        <v>2729</v>
      </c>
      <c r="N10435">
        <v>0.04</v>
      </c>
      <c r="O10435">
        <v>1.27064803049555E-3</v>
      </c>
    </row>
    <row r="10436" spans="1:15">
      <c r="A10436" t="s">
        <v>11604</v>
      </c>
      <c r="B10436" t="s">
        <v>23511</v>
      </c>
      <c r="C10436" t="s">
        <v>11605</v>
      </c>
      <c r="D10436">
        <v>1</v>
      </c>
      <c r="E10436">
        <v>6152</v>
      </c>
      <c r="F10436">
        <v>1</v>
      </c>
      <c r="G10436">
        <v>7804</v>
      </c>
      <c r="H10436">
        <v>0.788313685289595</v>
      </c>
      <c r="I10436">
        <v>0.968912233598893</v>
      </c>
      <c r="J10436">
        <v>0.832812322140707</v>
      </c>
      <c r="K10436" t="s">
        <v>30526</v>
      </c>
      <c r="L10436">
        <v>1</v>
      </c>
      <c r="M10436" t="s">
        <v>2729</v>
      </c>
      <c r="N10436">
        <v>1</v>
      </c>
      <c r="O10436">
        <v>1.6254876462938901E-4</v>
      </c>
    </row>
    <row r="10437" spans="1:15">
      <c r="A10437" t="s">
        <v>11606</v>
      </c>
      <c r="B10437" t="s">
        <v>23511</v>
      </c>
      <c r="C10437" t="s">
        <v>11607</v>
      </c>
      <c r="D10437">
        <v>10</v>
      </c>
      <c r="E10437">
        <v>6152</v>
      </c>
      <c r="F10437">
        <v>10</v>
      </c>
      <c r="G10437">
        <v>7804</v>
      </c>
      <c r="H10437">
        <v>9.2537459108980397E-2</v>
      </c>
      <c r="I10437">
        <v>0.40853420848785299</v>
      </c>
      <c r="J10437">
        <v>0.35114875325800998</v>
      </c>
      <c r="K10437" t="s">
        <v>30527</v>
      </c>
      <c r="L10437">
        <v>10</v>
      </c>
      <c r="M10437" t="s">
        <v>5133</v>
      </c>
      <c r="N10437">
        <v>1</v>
      </c>
      <c r="O10437">
        <v>1.62548764629389E-3</v>
      </c>
    </row>
    <row r="10438" spans="1:15">
      <c r="A10438" t="s">
        <v>11608</v>
      </c>
      <c r="B10438" t="s">
        <v>23511</v>
      </c>
      <c r="C10438" t="s">
        <v>11609</v>
      </c>
      <c r="D10438">
        <v>48</v>
      </c>
      <c r="E10438">
        <v>6152</v>
      </c>
      <c r="F10438">
        <v>56</v>
      </c>
      <c r="G10438">
        <v>7804</v>
      </c>
      <c r="H10438">
        <v>0.133407158142994</v>
      </c>
      <c r="I10438">
        <v>0.52746725779830295</v>
      </c>
      <c r="J10438">
        <v>0.453375668700709</v>
      </c>
      <c r="K10438" t="s">
        <v>30528</v>
      </c>
      <c r="L10438">
        <v>48</v>
      </c>
      <c r="M10438" t="s">
        <v>5133</v>
      </c>
      <c r="N10438">
        <v>0.85714285714285698</v>
      </c>
      <c r="O10438">
        <v>7.8023407022106599E-3</v>
      </c>
    </row>
    <row r="10439" spans="1:15">
      <c r="A10439" t="s">
        <v>11608</v>
      </c>
      <c r="B10439" t="s">
        <v>23513</v>
      </c>
      <c r="C10439" t="s">
        <v>11609</v>
      </c>
      <c r="D10439">
        <v>1</v>
      </c>
      <c r="E10439">
        <v>535</v>
      </c>
      <c r="F10439">
        <v>56</v>
      </c>
      <c r="G10439">
        <v>8124</v>
      </c>
      <c r="H10439">
        <v>0.97825354195683101</v>
      </c>
      <c r="I10439">
        <v>0.99999999999997702</v>
      </c>
      <c r="J10439">
        <v>0.95041217501583097</v>
      </c>
      <c r="K10439" t="s">
        <v>25507</v>
      </c>
      <c r="L10439">
        <v>1</v>
      </c>
      <c r="M10439" t="s">
        <v>5133</v>
      </c>
      <c r="N10439">
        <v>1.7857142857142901E-2</v>
      </c>
      <c r="O10439">
        <v>1.8691588785046699E-3</v>
      </c>
    </row>
    <row r="10440" spans="1:15">
      <c r="A10440" t="s">
        <v>11608</v>
      </c>
      <c r="B10440" t="s">
        <v>23518</v>
      </c>
      <c r="C10440" t="s">
        <v>11609</v>
      </c>
      <c r="D10440">
        <v>6</v>
      </c>
      <c r="E10440">
        <v>787</v>
      </c>
      <c r="F10440">
        <v>49</v>
      </c>
      <c r="G10440">
        <v>7393</v>
      </c>
      <c r="H10440">
        <v>0.42398399050608299</v>
      </c>
      <c r="I10440">
        <v>1</v>
      </c>
      <c r="J10440">
        <v>0.966855260484069</v>
      </c>
      <c r="K10440" t="s">
        <v>30529</v>
      </c>
      <c r="L10440">
        <v>6</v>
      </c>
      <c r="M10440" t="s">
        <v>5133</v>
      </c>
      <c r="N10440">
        <v>0.122448979591837</v>
      </c>
      <c r="O10440">
        <v>7.6238881829733202E-3</v>
      </c>
    </row>
    <row r="10441" spans="1:15">
      <c r="A10441" t="s">
        <v>11610</v>
      </c>
      <c r="B10441" t="s">
        <v>23511</v>
      </c>
      <c r="C10441" t="s">
        <v>11611</v>
      </c>
      <c r="D10441">
        <v>32</v>
      </c>
      <c r="E10441">
        <v>6152</v>
      </c>
      <c r="F10441">
        <v>33</v>
      </c>
      <c r="G10441">
        <v>7804</v>
      </c>
      <c r="H10441">
        <v>3.79431204790553E-3</v>
      </c>
      <c r="I10441">
        <v>3.93502309462085E-2</v>
      </c>
      <c r="J10441">
        <v>3.38228335598161E-2</v>
      </c>
      <c r="K10441" t="s">
        <v>30530</v>
      </c>
      <c r="L10441">
        <v>32</v>
      </c>
      <c r="M10441" t="s">
        <v>5133</v>
      </c>
      <c r="N10441">
        <v>0.96969696969696995</v>
      </c>
      <c r="O10441">
        <v>5.2015604681404396E-3</v>
      </c>
    </row>
    <row r="10442" spans="1:15">
      <c r="A10442" t="s">
        <v>11610</v>
      </c>
      <c r="B10442" t="s">
        <v>23518</v>
      </c>
      <c r="C10442" t="s">
        <v>11611</v>
      </c>
      <c r="D10442">
        <v>1</v>
      </c>
      <c r="E10442">
        <v>787</v>
      </c>
      <c r="F10442">
        <v>28</v>
      </c>
      <c r="G10442">
        <v>7393</v>
      </c>
      <c r="H10442">
        <v>0.95747465990382596</v>
      </c>
      <c r="I10442">
        <v>1</v>
      </c>
      <c r="J10442">
        <v>0.966855260484069</v>
      </c>
      <c r="K10442" t="s">
        <v>27136</v>
      </c>
      <c r="L10442">
        <v>1</v>
      </c>
      <c r="M10442" t="s">
        <v>5133</v>
      </c>
      <c r="N10442">
        <v>3.5714285714285698E-2</v>
      </c>
      <c r="O10442">
        <v>1.27064803049555E-3</v>
      </c>
    </row>
    <row r="10443" spans="1:15">
      <c r="A10443" t="s">
        <v>11612</v>
      </c>
      <c r="B10443" t="s">
        <v>23511</v>
      </c>
      <c r="C10443" t="s">
        <v>11613</v>
      </c>
      <c r="D10443">
        <v>24</v>
      </c>
      <c r="E10443">
        <v>6152</v>
      </c>
      <c r="F10443">
        <v>31</v>
      </c>
      <c r="G10443">
        <v>7804</v>
      </c>
      <c r="H10443">
        <v>0.672701831177686</v>
      </c>
      <c r="I10443">
        <v>0.968912233598893</v>
      </c>
      <c r="J10443">
        <v>0.832812322140707</v>
      </c>
      <c r="K10443" t="s">
        <v>30531</v>
      </c>
      <c r="L10443">
        <v>24</v>
      </c>
      <c r="M10443" t="s">
        <v>5133</v>
      </c>
      <c r="N10443">
        <v>0.77419354838709697</v>
      </c>
      <c r="O10443">
        <v>3.90117035110533E-3</v>
      </c>
    </row>
    <row r="10444" spans="1:15">
      <c r="A10444" t="s">
        <v>11612</v>
      </c>
      <c r="B10444" t="s">
        <v>23518</v>
      </c>
      <c r="C10444" t="s">
        <v>11613</v>
      </c>
      <c r="D10444">
        <v>5</v>
      </c>
      <c r="E10444">
        <v>787</v>
      </c>
      <c r="F10444">
        <v>24</v>
      </c>
      <c r="G10444">
        <v>7393</v>
      </c>
      <c r="H10444">
        <v>0.104377720128599</v>
      </c>
      <c r="I10444">
        <v>0.63266972740240601</v>
      </c>
      <c r="J10444">
        <v>0.61170005408803896</v>
      </c>
      <c r="K10444" t="s">
        <v>30532</v>
      </c>
      <c r="L10444">
        <v>5</v>
      </c>
      <c r="M10444" t="s">
        <v>5133</v>
      </c>
      <c r="N10444">
        <v>0.20833333333333301</v>
      </c>
      <c r="O10444">
        <v>6.35324015247776E-3</v>
      </c>
    </row>
    <row r="10445" spans="1:15">
      <c r="A10445" t="s">
        <v>11612</v>
      </c>
      <c r="B10445" t="s">
        <v>23513</v>
      </c>
      <c r="C10445" t="s">
        <v>11613</v>
      </c>
      <c r="D10445">
        <v>1</v>
      </c>
      <c r="E10445">
        <v>535</v>
      </c>
      <c r="F10445">
        <v>31</v>
      </c>
      <c r="G10445">
        <v>8124</v>
      </c>
      <c r="H10445">
        <v>0.879469540147234</v>
      </c>
      <c r="I10445">
        <v>0.99999999999997702</v>
      </c>
      <c r="J10445">
        <v>0.95041217501583097</v>
      </c>
      <c r="K10445" t="s">
        <v>25507</v>
      </c>
      <c r="L10445">
        <v>1</v>
      </c>
      <c r="M10445" t="s">
        <v>5133</v>
      </c>
      <c r="N10445">
        <v>3.2258064516128997E-2</v>
      </c>
      <c r="O10445">
        <v>1.8691588785046699E-3</v>
      </c>
    </row>
    <row r="10446" spans="1:15">
      <c r="A10446" t="s">
        <v>11614</v>
      </c>
      <c r="B10446" t="s">
        <v>23511</v>
      </c>
      <c r="C10446" t="s">
        <v>11615</v>
      </c>
      <c r="D10446">
        <v>37</v>
      </c>
      <c r="E10446">
        <v>6152</v>
      </c>
      <c r="F10446">
        <v>45</v>
      </c>
      <c r="G10446">
        <v>7804</v>
      </c>
      <c r="H10446">
        <v>0.36540662576942501</v>
      </c>
      <c r="I10446">
        <v>0.90829480295553899</v>
      </c>
      <c r="J10446">
        <v>0.78070962240619901</v>
      </c>
      <c r="K10446" t="s">
        <v>24905</v>
      </c>
      <c r="L10446">
        <v>37</v>
      </c>
      <c r="M10446" t="s">
        <v>5133</v>
      </c>
      <c r="N10446">
        <v>0.82222222222222197</v>
      </c>
      <c r="O10446">
        <v>6.0143042912873899E-3</v>
      </c>
    </row>
    <row r="10447" spans="1:15">
      <c r="A10447" t="s">
        <v>11614</v>
      </c>
      <c r="B10447" t="s">
        <v>23518</v>
      </c>
      <c r="C10447" t="s">
        <v>11615</v>
      </c>
      <c r="D10447">
        <v>5</v>
      </c>
      <c r="E10447">
        <v>787</v>
      </c>
      <c r="F10447">
        <v>37</v>
      </c>
      <c r="G10447">
        <v>7393</v>
      </c>
      <c r="H10447">
        <v>0.358204384826321</v>
      </c>
      <c r="I10447">
        <v>1</v>
      </c>
      <c r="J10447">
        <v>0.966855260484069</v>
      </c>
      <c r="K10447" t="s">
        <v>30533</v>
      </c>
      <c r="L10447">
        <v>5</v>
      </c>
      <c r="M10447" t="s">
        <v>5133</v>
      </c>
      <c r="N10447">
        <v>0.135135135135135</v>
      </c>
      <c r="O10447">
        <v>6.35324015247776E-3</v>
      </c>
    </row>
    <row r="10448" spans="1:15">
      <c r="A10448" t="s">
        <v>11614</v>
      </c>
      <c r="B10448" t="s">
        <v>23513</v>
      </c>
      <c r="C10448" t="s">
        <v>11615</v>
      </c>
      <c r="D10448">
        <v>1</v>
      </c>
      <c r="E10448">
        <v>535</v>
      </c>
      <c r="F10448">
        <v>40</v>
      </c>
      <c r="G10448">
        <v>8124</v>
      </c>
      <c r="H10448">
        <v>0.93489173986920704</v>
      </c>
      <c r="I10448">
        <v>0.99999999999997702</v>
      </c>
      <c r="J10448">
        <v>0.95041217501583097</v>
      </c>
      <c r="K10448" t="s">
        <v>24907</v>
      </c>
      <c r="L10448">
        <v>1</v>
      </c>
      <c r="M10448" t="s">
        <v>5133</v>
      </c>
      <c r="N10448">
        <v>2.5000000000000001E-2</v>
      </c>
      <c r="O10448">
        <v>1.8691588785046699E-3</v>
      </c>
    </row>
    <row r="10449" spans="1:15">
      <c r="A10449" t="s">
        <v>11616</v>
      </c>
      <c r="B10449" t="s">
        <v>23511</v>
      </c>
      <c r="C10449" t="s">
        <v>11617</v>
      </c>
      <c r="D10449">
        <v>7</v>
      </c>
      <c r="E10449">
        <v>6152</v>
      </c>
      <c r="F10449">
        <v>7</v>
      </c>
      <c r="G10449">
        <v>7804</v>
      </c>
      <c r="H10449">
        <v>0.18905120292587699</v>
      </c>
      <c r="I10449">
        <v>0.631132279689813</v>
      </c>
      <c r="J10449">
        <v>0.54247920626835999</v>
      </c>
      <c r="K10449" t="s">
        <v>30534</v>
      </c>
      <c r="L10449">
        <v>7</v>
      </c>
      <c r="M10449" t="s">
        <v>5133</v>
      </c>
      <c r="N10449">
        <v>1</v>
      </c>
      <c r="O10449">
        <v>1.13784135240572E-3</v>
      </c>
    </row>
    <row r="10450" spans="1:15">
      <c r="A10450" t="s">
        <v>11618</v>
      </c>
      <c r="B10450" t="s">
        <v>23511</v>
      </c>
      <c r="C10450" t="s">
        <v>11619</v>
      </c>
      <c r="D10450">
        <v>12</v>
      </c>
      <c r="E10450">
        <v>6152</v>
      </c>
      <c r="F10450">
        <v>12</v>
      </c>
      <c r="G10450">
        <v>7804</v>
      </c>
      <c r="H10450">
        <v>5.7464734204900801E-2</v>
      </c>
      <c r="I10450">
        <v>0.29901707624061702</v>
      </c>
      <c r="J10450">
        <v>0.25701513200912302</v>
      </c>
      <c r="K10450" t="s">
        <v>30535</v>
      </c>
      <c r="L10450">
        <v>12</v>
      </c>
      <c r="M10450" t="s">
        <v>5133</v>
      </c>
      <c r="N10450">
        <v>1</v>
      </c>
      <c r="O10450">
        <v>1.95058517555267E-3</v>
      </c>
    </row>
    <row r="10451" spans="1:15">
      <c r="A10451" t="s">
        <v>11620</v>
      </c>
      <c r="B10451" t="s">
        <v>23511</v>
      </c>
      <c r="C10451" t="s">
        <v>11621</v>
      </c>
      <c r="D10451">
        <v>2</v>
      </c>
      <c r="E10451">
        <v>6152</v>
      </c>
      <c r="F10451">
        <v>2</v>
      </c>
      <c r="G10451">
        <v>7804</v>
      </c>
      <c r="H10451">
        <v>0.62141708038142995</v>
      </c>
      <c r="I10451">
        <v>0.968912233598893</v>
      </c>
      <c r="J10451">
        <v>0.832812322140707</v>
      </c>
      <c r="K10451" t="s">
        <v>30536</v>
      </c>
      <c r="L10451">
        <v>2</v>
      </c>
      <c r="M10451" t="s">
        <v>5133</v>
      </c>
      <c r="N10451">
        <v>1</v>
      </c>
      <c r="O10451">
        <v>3.2509752925877802E-4</v>
      </c>
    </row>
    <row r="10452" spans="1:15">
      <c r="A10452" t="s">
        <v>11622</v>
      </c>
      <c r="B10452" t="s">
        <v>23518</v>
      </c>
      <c r="C10452" t="s">
        <v>11623</v>
      </c>
      <c r="D10452">
        <v>1</v>
      </c>
      <c r="E10452">
        <v>787</v>
      </c>
      <c r="F10452">
        <v>1</v>
      </c>
      <c r="G10452">
        <v>7393</v>
      </c>
      <c r="H10452">
        <v>0.106452049235764</v>
      </c>
      <c r="I10452">
        <v>0.63266972740240601</v>
      </c>
      <c r="J10452">
        <v>0.61170005408803896</v>
      </c>
      <c r="K10452" t="s">
        <v>24295</v>
      </c>
      <c r="L10452">
        <v>1</v>
      </c>
      <c r="M10452" t="s">
        <v>2729</v>
      </c>
      <c r="N10452">
        <v>1</v>
      </c>
      <c r="O10452">
        <v>1.27064803049555E-3</v>
      </c>
    </row>
    <row r="10453" spans="1:15">
      <c r="A10453" t="s">
        <v>11624</v>
      </c>
      <c r="B10453" t="s">
        <v>23511</v>
      </c>
      <c r="C10453" t="s">
        <v>11625</v>
      </c>
      <c r="D10453">
        <v>2</v>
      </c>
      <c r="E10453">
        <v>6152</v>
      </c>
      <c r="F10453">
        <v>2</v>
      </c>
      <c r="G10453">
        <v>7804</v>
      </c>
      <c r="H10453">
        <v>0.62141708038142995</v>
      </c>
      <c r="I10453">
        <v>0.968912233598893</v>
      </c>
      <c r="J10453">
        <v>0.832812322140707</v>
      </c>
      <c r="K10453" t="s">
        <v>28024</v>
      </c>
      <c r="L10453">
        <v>2</v>
      </c>
      <c r="M10453" t="s">
        <v>5133</v>
      </c>
      <c r="N10453">
        <v>1</v>
      </c>
      <c r="O10453">
        <v>3.2509752925877802E-4</v>
      </c>
    </row>
    <row r="10454" spans="1:15">
      <c r="A10454" t="s">
        <v>11626</v>
      </c>
      <c r="B10454" t="s">
        <v>23511</v>
      </c>
      <c r="C10454" t="s">
        <v>11627</v>
      </c>
      <c r="D10454">
        <v>1</v>
      </c>
      <c r="E10454">
        <v>6152</v>
      </c>
      <c r="F10454">
        <v>2</v>
      </c>
      <c r="G10454">
        <v>7804</v>
      </c>
      <c r="H10454">
        <v>0.95521029019776005</v>
      </c>
      <c r="I10454">
        <v>1</v>
      </c>
      <c r="J10454">
        <v>0.85953329234717102</v>
      </c>
      <c r="K10454" t="s">
        <v>28025</v>
      </c>
      <c r="L10454">
        <v>1</v>
      </c>
      <c r="M10454" t="s">
        <v>5133</v>
      </c>
      <c r="N10454">
        <v>0.5</v>
      </c>
      <c r="O10454">
        <v>1.6254876462938901E-4</v>
      </c>
    </row>
    <row r="10455" spans="1:15">
      <c r="A10455" t="s">
        <v>11626</v>
      </c>
      <c r="B10455" t="s">
        <v>23513</v>
      </c>
      <c r="C10455" t="s">
        <v>11627</v>
      </c>
      <c r="D10455">
        <v>1</v>
      </c>
      <c r="E10455">
        <v>535</v>
      </c>
      <c r="F10455">
        <v>2</v>
      </c>
      <c r="G10455">
        <v>8124</v>
      </c>
      <c r="H10455">
        <v>0.12737930779067499</v>
      </c>
      <c r="I10455">
        <v>0.64703075560747003</v>
      </c>
      <c r="J10455">
        <v>0.614945907739046</v>
      </c>
      <c r="K10455" t="s">
        <v>25106</v>
      </c>
      <c r="L10455">
        <v>1</v>
      </c>
      <c r="M10455" t="s">
        <v>5133</v>
      </c>
      <c r="N10455">
        <v>0.5</v>
      </c>
      <c r="O10455">
        <v>1.8691588785046699E-3</v>
      </c>
    </row>
    <row r="10456" spans="1:15">
      <c r="A10456" t="s">
        <v>11628</v>
      </c>
      <c r="B10456" t="s">
        <v>23511</v>
      </c>
      <c r="C10456" t="s">
        <v>11629</v>
      </c>
      <c r="D10456">
        <v>1</v>
      </c>
      <c r="E10456">
        <v>6152</v>
      </c>
      <c r="F10456">
        <v>1</v>
      </c>
      <c r="G10456">
        <v>7804</v>
      </c>
      <c r="H10456">
        <v>0.788313685289595</v>
      </c>
      <c r="I10456">
        <v>0.968912233598893</v>
      </c>
      <c r="J10456">
        <v>0.832812322140707</v>
      </c>
      <c r="K10456" t="s">
        <v>28025</v>
      </c>
      <c r="L10456">
        <v>1</v>
      </c>
      <c r="M10456" t="s">
        <v>5133</v>
      </c>
      <c r="N10456">
        <v>1</v>
      </c>
      <c r="O10456">
        <v>1.6254876462938901E-4</v>
      </c>
    </row>
    <row r="10457" spans="1:15">
      <c r="A10457" t="s">
        <v>11630</v>
      </c>
      <c r="B10457" t="s">
        <v>23518</v>
      </c>
      <c r="C10457" t="s">
        <v>11631</v>
      </c>
      <c r="D10457">
        <v>1</v>
      </c>
      <c r="E10457">
        <v>787</v>
      </c>
      <c r="F10457">
        <v>8</v>
      </c>
      <c r="G10457">
        <v>7393</v>
      </c>
      <c r="H10457">
        <v>0.59379355565791103</v>
      </c>
      <c r="I10457">
        <v>1</v>
      </c>
      <c r="J10457">
        <v>0.966855260484069</v>
      </c>
      <c r="K10457" t="s">
        <v>24005</v>
      </c>
      <c r="L10457">
        <v>1</v>
      </c>
      <c r="M10457" t="s">
        <v>2729</v>
      </c>
      <c r="N10457">
        <v>0.125</v>
      </c>
      <c r="O10457">
        <v>1.27064803049555E-3</v>
      </c>
    </row>
    <row r="10458" spans="1:15">
      <c r="A10458" t="s">
        <v>11630</v>
      </c>
      <c r="B10458" t="s">
        <v>23511</v>
      </c>
      <c r="C10458" t="s">
        <v>11631</v>
      </c>
      <c r="D10458">
        <v>9</v>
      </c>
      <c r="E10458">
        <v>6152</v>
      </c>
      <c r="F10458">
        <v>12</v>
      </c>
      <c r="G10458">
        <v>7804</v>
      </c>
      <c r="H10458">
        <v>0.76277084557059505</v>
      </c>
      <c r="I10458">
        <v>0.968912233598893</v>
      </c>
      <c r="J10458">
        <v>0.832812322140707</v>
      </c>
      <c r="K10458" t="s">
        <v>30537</v>
      </c>
      <c r="L10458">
        <v>9</v>
      </c>
      <c r="M10458" t="s">
        <v>2729</v>
      </c>
      <c r="N10458">
        <v>0.75</v>
      </c>
      <c r="O10458">
        <v>1.4629388816645001E-3</v>
      </c>
    </row>
    <row r="10459" spans="1:15">
      <c r="A10459" t="s">
        <v>11632</v>
      </c>
      <c r="B10459" t="s">
        <v>23511</v>
      </c>
      <c r="C10459" t="s">
        <v>11633</v>
      </c>
      <c r="D10459">
        <v>1</v>
      </c>
      <c r="E10459">
        <v>6152</v>
      </c>
      <c r="F10459">
        <v>1</v>
      </c>
      <c r="G10459">
        <v>7804</v>
      </c>
      <c r="H10459">
        <v>0.788313685289595</v>
      </c>
      <c r="I10459">
        <v>0.968912233598893</v>
      </c>
      <c r="J10459">
        <v>0.832812322140707</v>
      </c>
      <c r="K10459" t="s">
        <v>30538</v>
      </c>
      <c r="L10459">
        <v>1</v>
      </c>
      <c r="M10459" t="s">
        <v>1463</v>
      </c>
      <c r="N10459">
        <v>1</v>
      </c>
      <c r="O10459">
        <v>1.6254876462938901E-4</v>
      </c>
    </row>
    <row r="10460" spans="1:15">
      <c r="A10460" t="s">
        <v>11634</v>
      </c>
      <c r="B10460" t="s">
        <v>23518</v>
      </c>
      <c r="C10460" t="s">
        <v>11635</v>
      </c>
      <c r="D10460">
        <v>1</v>
      </c>
      <c r="E10460">
        <v>787</v>
      </c>
      <c r="F10460">
        <v>1</v>
      </c>
      <c r="G10460">
        <v>7393</v>
      </c>
      <c r="H10460">
        <v>0.106452049235764</v>
      </c>
      <c r="I10460">
        <v>0.63266972740240601</v>
      </c>
      <c r="J10460">
        <v>0.61170005408803896</v>
      </c>
      <c r="K10460" t="s">
        <v>26648</v>
      </c>
      <c r="L10460">
        <v>1</v>
      </c>
      <c r="M10460" t="s">
        <v>2729</v>
      </c>
      <c r="N10460">
        <v>1</v>
      </c>
      <c r="O10460">
        <v>1.27064803049555E-3</v>
      </c>
    </row>
    <row r="10461" spans="1:15">
      <c r="A10461" t="s">
        <v>11636</v>
      </c>
      <c r="B10461" t="s">
        <v>23513</v>
      </c>
      <c r="C10461" t="s">
        <v>11637</v>
      </c>
      <c r="D10461">
        <v>2</v>
      </c>
      <c r="E10461">
        <v>535</v>
      </c>
      <c r="F10461">
        <v>23</v>
      </c>
      <c r="G10461">
        <v>8124</v>
      </c>
      <c r="H10461">
        <v>0.45311094658456502</v>
      </c>
      <c r="I10461">
        <v>0.99999999999997702</v>
      </c>
      <c r="J10461">
        <v>0.95041217501583097</v>
      </c>
      <c r="K10461" t="s">
        <v>23703</v>
      </c>
      <c r="L10461">
        <v>2</v>
      </c>
      <c r="M10461" t="s">
        <v>2729</v>
      </c>
      <c r="N10461">
        <v>8.6956521739130405E-2</v>
      </c>
      <c r="O10461">
        <v>3.7383177570093499E-3</v>
      </c>
    </row>
    <row r="10462" spans="1:15">
      <c r="A10462" t="s">
        <v>11636</v>
      </c>
      <c r="B10462" t="s">
        <v>23511</v>
      </c>
      <c r="C10462" t="s">
        <v>11637</v>
      </c>
      <c r="D10462">
        <v>27</v>
      </c>
      <c r="E10462">
        <v>6152</v>
      </c>
      <c r="F10462">
        <v>29</v>
      </c>
      <c r="G10462">
        <v>7804</v>
      </c>
      <c r="H10462">
        <v>3.8185156282082001E-2</v>
      </c>
      <c r="I10462">
        <v>0.223105557030918</v>
      </c>
      <c r="J10462">
        <v>0.191766653975734</v>
      </c>
      <c r="K10462" t="s">
        <v>30539</v>
      </c>
      <c r="L10462">
        <v>27</v>
      </c>
      <c r="M10462" t="s">
        <v>2729</v>
      </c>
      <c r="N10462">
        <v>0.931034482758621</v>
      </c>
      <c r="O10462">
        <v>4.3888166449934998E-3</v>
      </c>
    </row>
    <row r="10463" spans="1:15">
      <c r="A10463" t="s">
        <v>11638</v>
      </c>
      <c r="B10463" t="s">
        <v>23511</v>
      </c>
      <c r="C10463" t="s">
        <v>11639</v>
      </c>
      <c r="D10463">
        <v>1</v>
      </c>
      <c r="E10463">
        <v>6152</v>
      </c>
      <c r="F10463">
        <v>1</v>
      </c>
      <c r="G10463">
        <v>7804</v>
      </c>
      <c r="H10463">
        <v>0.788313685289595</v>
      </c>
      <c r="I10463">
        <v>0.968912233598893</v>
      </c>
      <c r="J10463">
        <v>0.832812322140707</v>
      </c>
      <c r="K10463" t="s">
        <v>24404</v>
      </c>
      <c r="L10463">
        <v>1</v>
      </c>
      <c r="M10463" t="s">
        <v>5133</v>
      </c>
      <c r="N10463">
        <v>1</v>
      </c>
      <c r="O10463">
        <v>1.6254876462938901E-4</v>
      </c>
    </row>
    <row r="10464" spans="1:15">
      <c r="A10464" t="s">
        <v>11640</v>
      </c>
      <c r="B10464" t="s">
        <v>23513</v>
      </c>
      <c r="C10464" t="s">
        <v>11641</v>
      </c>
      <c r="D10464">
        <v>1</v>
      </c>
      <c r="E10464">
        <v>535</v>
      </c>
      <c r="F10464">
        <v>19</v>
      </c>
      <c r="G10464">
        <v>8124</v>
      </c>
      <c r="H10464">
        <v>0.72632654610035197</v>
      </c>
      <c r="I10464">
        <v>0.99999999999997702</v>
      </c>
      <c r="J10464">
        <v>0.95041217501583097</v>
      </c>
      <c r="K10464" t="s">
        <v>24642</v>
      </c>
      <c r="L10464">
        <v>1</v>
      </c>
      <c r="M10464" t="s">
        <v>5133</v>
      </c>
      <c r="N10464">
        <v>5.2631578947368397E-2</v>
      </c>
      <c r="O10464">
        <v>1.8691588785046699E-3</v>
      </c>
    </row>
    <row r="10465" spans="1:15">
      <c r="A10465" t="s">
        <v>11640</v>
      </c>
      <c r="B10465" t="s">
        <v>23511</v>
      </c>
      <c r="C10465" t="s">
        <v>11641</v>
      </c>
      <c r="D10465">
        <v>17</v>
      </c>
      <c r="E10465">
        <v>6152</v>
      </c>
      <c r="F10465">
        <v>21</v>
      </c>
      <c r="G10465">
        <v>7804</v>
      </c>
      <c r="H10465">
        <v>0.53254015364000995</v>
      </c>
      <c r="I10465">
        <v>0.968912233598893</v>
      </c>
      <c r="J10465">
        <v>0.832812322140707</v>
      </c>
      <c r="K10465" t="s">
        <v>25987</v>
      </c>
      <c r="L10465">
        <v>17</v>
      </c>
      <c r="M10465" t="s">
        <v>5133</v>
      </c>
      <c r="N10465">
        <v>0.80952380952380998</v>
      </c>
      <c r="O10465">
        <v>2.7633289986996102E-3</v>
      </c>
    </row>
    <row r="10466" spans="1:15">
      <c r="A10466" t="s">
        <v>11640</v>
      </c>
      <c r="B10466" t="s">
        <v>23518</v>
      </c>
      <c r="C10466" t="s">
        <v>11641</v>
      </c>
      <c r="D10466">
        <v>4</v>
      </c>
      <c r="E10466">
        <v>787</v>
      </c>
      <c r="F10466">
        <v>22</v>
      </c>
      <c r="G10466">
        <v>7393</v>
      </c>
      <c r="H10466">
        <v>0.200892153576778</v>
      </c>
      <c r="I10466">
        <v>0.83876007220319604</v>
      </c>
      <c r="J10466">
        <v>0.81095958809365798</v>
      </c>
      <c r="K10466" t="s">
        <v>25986</v>
      </c>
      <c r="L10466">
        <v>4</v>
      </c>
      <c r="M10466" t="s">
        <v>5133</v>
      </c>
      <c r="N10466">
        <v>0.18181818181818199</v>
      </c>
      <c r="O10466">
        <v>5.0825921219822103E-3</v>
      </c>
    </row>
    <row r="10467" spans="1:15">
      <c r="A10467" t="s">
        <v>11642</v>
      </c>
      <c r="B10467" t="s">
        <v>23518</v>
      </c>
      <c r="C10467" t="s">
        <v>11643</v>
      </c>
      <c r="D10467">
        <v>2</v>
      </c>
      <c r="E10467">
        <v>787</v>
      </c>
      <c r="F10467">
        <v>11</v>
      </c>
      <c r="G10467">
        <v>7393</v>
      </c>
      <c r="H10467">
        <v>0.330137264657273</v>
      </c>
      <c r="I10467">
        <v>1</v>
      </c>
      <c r="J10467">
        <v>0.966855260484069</v>
      </c>
      <c r="K10467" t="s">
        <v>24524</v>
      </c>
      <c r="L10467">
        <v>2</v>
      </c>
      <c r="M10467" t="s">
        <v>5133</v>
      </c>
      <c r="N10467">
        <v>0.18181818181818199</v>
      </c>
      <c r="O10467">
        <v>2.5412960609911099E-3</v>
      </c>
    </row>
    <row r="10468" spans="1:15">
      <c r="A10468" t="s">
        <v>11642</v>
      </c>
      <c r="B10468" t="s">
        <v>23511</v>
      </c>
      <c r="C10468" t="s">
        <v>11643</v>
      </c>
      <c r="D10468">
        <v>9</v>
      </c>
      <c r="E10468">
        <v>6152</v>
      </c>
      <c r="F10468">
        <v>10</v>
      </c>
      <c r="G10468">
        <v>7804</v>
      </c>
      <c r="H10468">
        <v>0.341392875758884</v>
      </c>
      <c r="I10468">
        <v>0.87709103910391695</v>
      </c>
      <c r="J10468">
        <v>0.75388894852919097</v>
      </c>
      <c r="K10468" t="s">
        <v>30540</v>
      </c>
      <c r="L10468">
        <v>9</v>
      </c>
      <c r="M10468" t="s">
        <v>5133</v>
      </c>
      <c r="N10468">
        <v>0.9</v>
      </c>
      <c r="O10468">
        <v>1.4629388816645001E-3</v>
      </c>
    </row>
    <row r="10469" spans="1:15">
      <c r="A10469" t="s">
        <v>11644</v>
      </c>
      <c r="B10469" t="s">
        <v>23511</v>
      </c>
      <c r="C10469" t="s">
        <v>11645</v>
      </c>
      <c r="D10469">
        <v>20</v>
      </c>
      <c r="E10469">
        <v>6152</v>
      </c>
      <c r="F10469">
        <v>22</v>
      </c>
      <c r="G10469">
        <v>7804</v>
      </c>
      <c r="H10469">
        <v>0.12543529925701299</v>
      </c>
      <c r="I10469">
        <v>0.50199614682328897</v>
      </c>
      <c r="J10469">
        <v>0.43148240082461498</v>
      </c>
      <c r="K10469" t="s">
        <v>24408</v>
      </c>
      <c r="L10469">
        <v>20</v>
      </c>
      <c r="M10469" t="s">
        <v>5133</v>
      </c>
      <c r="N10469">
        <v>0.90909090909090895</v>
      </c>
      <c r="O10469">
        <v>3.2509752925877801E-3</v>
      </c>
    </row>
    <row r="10470" spans="1:15">
      <c r="A10470" t="s">
        <v>11646</v>
      </c>
      <c r="B10470" t="s">
        <v>23511</v>
      </c>
      <c r="C10470" t="s">
        <v>11647</v>
      </c>
      <c r="D10470">
        <v>5</v>
      </c>
      <c r="E10470">
        <v>6152</v>
      </c>
      <c r="F10470">
        <v>5</v>
      </c>
      <c r="G10470">
        <v>7804</v>
      </c>
      <c r="H10470">
        <v>0.30433074367137097</v>
      </c>
      <c r="I10470">
        <v>0.81020448119108801</v>
      </c>
      <c r="J10470">
        <v>0.69639772519260701</v>
      </c>
      <c r="K10470" t="s">
        <v>30541</v>
      </c>
      <c r="L10470">
        <v>5</v>
      </c>
      <c r="M10470" t="s">
        <v>5133</v>
      </c>
      <c r="N10470">
        <v>1</v>
      </c>
      <c r="O10470">
        <v>8.1274382314694405E-4</v>
      </c>
    </row>
    <row r="10471" spans="1:15">
      <c r="A10471" t="s">
        <v>11648</v>
      </c>
      <c r="B10471" t="s">
        <v>23511</v>
      </c>
      <c r="C10471" t="s">
        <v>11649</v>
      </c>
      <c r="D10471">
        <v>7</v>
      </c>
      <c r="E10471">
        <v>6152</v>
      </c>
      <c r="F10471">
        <v>8</v>
      </c>
      <c r="G10471">
        <v>7804</v>
      </c>
      <c r="H10471">
        <v>0.46943957161060701</v>
      </c>
      <c r="I10471">
        <v>0.96083957126938102</v>
      </c>
      <c r="J10471">
        <v>0.82587360011061495</v>
      </c>
      <c r="K10471" t="s">
        <v>30406</v>
      </c>
      <c r="L10471">
        <v>7</v>
      </c>
      <c r="M10471" t="s">
        <v>5133</v>
      </c>
      <c r="N10471">
        <v>0.875</v>
      </c>
      <c r="O10471">
        <v>1.13784135240572E-3</v>
      </c>
    </row>
    <row r="10472" spans="1:15">
      <c r="A10472" t="s">
        <v>11650</v>
      </c>
      <c r="B10472" t="s">
        <v>23513</v>
      </c>
      <c r="C10472" t="s">
        <v>11651</v>
      </c>
      <c r="D10472">
        <v>2</v>
      </c>
      <c r="E10472">
        <v>535</v>
      </c>
      <c r="F10472">
        <v>3</v>
      </c>
      <c r="G10472">
        <v>8124</v>
      </c>
      <c r="H10472">
        <v>1.2419428368860499E-2</v>
      </c>
      <c r="I10472">
        <v>0.18879350817132301</v>
      </c>
      <c r="J10472">
        <v>0.17943164872997999</v>
      </c>
      <c r="K10472" t="s">
        <v>28684</v>
      </c>
      <c r="L10472">
        <v>2</v>
      </c>
      <c r="M10472" t="s">
        <v>5133</v>
      </c>
      <c r="N10472">
        <v>0.66666666666666696</v>
      </c>
      <c r="O10472">
        <v>3.7383177570093499E-3</v>
      </c>
    </row>
    <row r="10473" spans="1:15">
      <c r="A10473" t="s">
        <v>11650</v>
      </c>
      <c r="B10473" t="s">
        <v>23511</v>
      </c>
      <c r="C10473" t="s">
        <v>11651</v>
      </c>
      <c r="D10473">
        <v>1</v>
      </c>
      <c r="E10473">
        <v>6152</v>
      </c>
      <c r="F10473">
        <v>3</v>
      </c>
      <c r="G10473">
        <v>7804</v>
      </c>
      <c r="H10473">
        <v>0.99052768249503997</v>
      </c>
      <c r="I10473">
        <v>1</v>
      </c>
      <c r="J10473">
        <v>0.85953329234717102</v>
      </c>
      <c r="K10473" t="s">
        <v>30412</v>
      </c>
      <c r="L10473">
        <v>1</v>
      </c>
      <c r="M10473" t="s">
        <v>5133</v>
      </c>
      <c r="N10473">
        <v>0.33333333333333298</v>
      </c>
      <c r="O10473">
        <v>1.6254876462938901E-4</v>
      </c>
    </row>
    <row r="10474" spans="1:15">
      <c r="A10474" t="s">
        <v>11652</v>
      </c>
      <c r="B10474" t="s">
        <v>23511</v>
      </c>
      <c r="C10474" t="s">
        <v>11653</v>
      </c>
      <c r="D10474">
        <v>3</v>
      </c>
      <c r="E10474">
        <v>6152</v>
      </c>
      <c r="F10474">
        <v>3</v>
      </c>
      <c r="G10474">
        <v>7804</v>
      </c>
      <c r="H10474">
        <v>0.489837867770546</v>
      </c>
      <c r="I10474">
        <v>0.96083957126938102</v>
      </c>
      <c r="J10474">
        <v>0.82587360011061495</v>
      </c>
      <c r="K10474" t="s">
        <v>30542</v>
      </c>
      <c r="L10474">
        <v>3</v>
      </c>
      <c r="M10474" t="s">
        <v>5133</v>
      </c>
      <c r="N10474">
        <v>1</v>
      </c>
      <c r="O10474">
        <v>4.8764629388816603E-4</v>
      </c>
    </row>
    <row r="10475" spans="1:15">
      <c r="A10475" t="s">
        <v>11654</v>
      </c>
      <c r="B10475" t="s">
        <v>23513</v>
      </c>
      <c r="C10475" t="s">
        <v>11655</v>
      </c>
      <c r="D10475">
        <v>2</v>
      </c>
      <c r="E10475">
        <v>535</v>
      </c>
      <c r="F10475">
        <v>26</v>
      </c>
      <c r="G10475">
        <v>8124</v>
      </c>
      <c r="H10475">
        <v>0.51836886495418399</v>
      </c>
      <c r="I10475">
        <v>0.99999999999997702</v>
      </c>
      <c r="J10475">
        <v>0.95041217501583097</v>
      </c>
      <c r="K10475" t="s">
        <v>23546</v>
      </c>
      <c r="L10475">
        <v>2</v>
      </c>
      <c r="M10475" t="s">
        <v>5133</v>
      </c>
      <c r="N10475">
        <v>7.69230769230769E-2</v>
      </c>
      <c r="O10475">
        <v>3.7383177570093499E-3</v>
      </c>
    </row>
    <row r="10476" spans="1:15">
      <c r="A10476" t="s">
        <v>11654</v>
      </c>
      <c r="B10476" t="s">
        <v>23511</v>
      </c>
      <c r="C10476" t="s">
        <v>11655</v>
      </c>
      <c r="D10476">
        <v>22</v>
      </c>
      <c r="E10476">
        <v>6152</v>
      </c>
      <c r="F10476">
        <v>24</v>
      </c>
      <c r="G10476">
        <v>7804</v>
      </c>
      <c r="H10476">
        <v>9.0376962795474206E-2</v>
      </c>
      <c r="I10476">
        <v>0.40853420848785299</v>
      </c>
      <c r="J10476">
        <v>0.35114875325800998</v>
      </c>
      <c r="K10476" t="s">
        <v>25128</v>
      </c>
      <c r="L10476">
        <v>22</v>
      </c>
      <c r="M10476" t="s">
        <v>5133</v>
      </c>
      <c r="N10476">
        <v>0.91666666666666696</v>
      </c>
      <c r="O10476">
        <v>3.57607282184655E-3</v>
      </c>
    </row>
    <row r="10477" spans="1:15">
      <c r="A10477" t="s">
        <v>11656</v>
      </c>
      <c r="B10477" t="s">
        <v>23511</v>
      </c>
      <c r="C10477" t="s">
        <v>11657</v>
      </c>
      <c r="D10477">
        <v>11</v>
      </c>
      <c r="E10477">
        <v>6152</v>
      </c>
      <c r="F10477">
        <v>12</v>
      </c>
      <c r="G10477">
        <v>7804</v>
      </c>
      <c r="H10477">
        <v>0.24296886885364699</v>
      </c>
      <c r="I10477">
        <v>0.71382528017432401</v>
      </c>
      <c r="J10477">
        <v>0.61355659322887801</v>
      </c>
      <c r="K10477" t="s">
        <v>26097</v>
      </c>
      <c r="L10477">
        <v>11</v>
      </c>
      <c r="M10477" t="s">
        <v>5133</v>
      </c>
      <c r="N10477">
        <v>0.91666666666666696</v>
      </c>
      <c r="O10477">
        <v>1.78803641092328E-3</v>
      </c>
    </row>
    <row r="10478" spans="1:15">
      <c r="A10478" t="s">
        <v>11656</v>
      </c>
      <c r="B10478" t="s">
        <v>23518</v>
      </c>
      <c r="C10478" t="s">
        <v>11657</v>
      </c>
      <c r="D10478">
        <v>1</v>
      </c>
      <c r="E10478">
        <v>787</v>
      </c>
      <c r="F10478">
        <v>3</v>
      </c>
      <c r="G10478">
        <v>7393</v>
      </c>
      <c r="H10478">
        <v>0.28660084727541502</v>
      </c>
      <c r="I10478">
        <v>0.97863801257884697</v>
      </c>
      <c r="J10478">
        <v>0.94620131057153301</v>
      </c>
      <c r="K10478" t="s">
        <v>26096</v>
      </c>
      <c r="L10478">
        <v>1</v>
      </c>
      <c r="M10478" t="s">
        <v>5133</v>
      </c>
      <c r="N10478">
        <v>0.33333333333333298</v>
      </c>
      <c r="O10478">
        <v>1.27064803049555E-3</v>
      </c>
    </row>
    <row r="10479" spans="1:15">
      <c r="A10479" t="s">
        <v>11658</v>
      </c>
      <c r="B10479" t="s">
        <v>23511</v>
      </c>
      <c r="C10479" t="s">
        <v>11659</v>
      </c>
      <c r="D10479">
        <v>2</v>
      </c>
      <c r="E10479">
        <v>6152</v>
      </c>
      <c r="F10479">
        <v>2</v>
      </c>
      <c r="G10479">
        <v>7804</v>
      </c>
      <c r="H10479">
        <v>0.62141708038142995</v>
      </c>
      <c r="I10479">
        <v>0.968912233598893</v>
      </c>
      <c r="J10479">
        <v>0.832812322140707</v>
      </c>
      <c r="K10479" t="s">
        <v>25965</v>
      </c>
      <c r="L10479">
        <v>2</v>
      </c>
      <c r="M10479" t="s">
        <v>5133</v>
      </c>
      <c r="N10479">
        <v>1</v>
      </c>
      <c r="O10479">
        <v>3.2509752925877802E-4</v>
      </c>
    </row>
    <row r="10480" spans="1:15">
      <c r="A10480" t="s">
        <v>11660</v>
      </c>
      <c r="B10480" t="s">
        <v>23511</v>
      </c>
      <c r="C10480" t="s">
        <v>11661</v>
      </c>
      <c r="D10480">
        <v>1</v>
      </c>
      <c r="E10480">
        <v>6152</v>
      </c>
      <c r="F10480">
        <v>5</v>
      </c>
      <c r="G10480">
        <v>7804</v>
      </c>
      <c r="H10480">
        <v>0.99957695240616395</v>
      </c>
      <c r="I10480">
        <v>1</v>
      </c>
      <c r="J10480">
        <v>0.85953329234717102</v>
      </c>
      <c r="K10480" t="s">
        <v>25137</v>
      </c>
      <c r="L10480">
        <v>1</v>
      </c>
      <c r="M10480" t="s">
        <v>5133</v>
      </c>
      <c r="N10480">
        <v>0.2</v>
      </c>
      <c r="O10480">
        <v>1.6254876462938901E-4</v>
      </c>
    </row>
    <row r="10481" spans="1:15">
      <c r="A10481" t="s">
        <v>11660</v>
      </c>
      <c r="B10481" t="s">
        <v>23518</v>
      </c>
      <c r="C10481" t="s">
        <v>11661</v>
      </c>
      <c r="D10481">
        <v>4</v>
      </c>
      <c r="E10481">
        <v>787</v>
      </c>
      <c r="F10481">
        <v>4</v>
      </c>
      <c r="G10481">
        <v>7393</v>
      </c>
      <c r="H10481">
        <v>1.2754184429923201E-4</v>
      </c>
      <c r="I10481">
        <v>1.33866788828189E-2</v>
      </c>
      <c r="J10481">
        <v>1.2942980898264501E-2</v>
      </c>
      <c r="K10481" t="s">
        <v>25138</v>
      </c>
      <c r="L10481">
        <v>4</v>
      </c>
      <c r="M10481" t="s">
        <v>5133</v>
      </c>
      <c r="N10481">
        <v>1</v>
      </c>
      <c r="O10481">
        <v>5.0825921219822103E-3</v>
      </c>
    </row>
    <row r="10482" spans="1:15">
      <c r="A10482" t="s">
        <v>11662</v>
      </c>
      <c r="B10482" t="s">
        <v>23511</v>
      </c>
      <c r="C10482" t="s">
        <v>11663</v>
      </c>
      <c r="D10482">
        <v>3</v>
      </c>
      <c r="E10482">
        <v>6152</v>
      </c>
      <c r="F10482">
        <v>3</v>
      </c>
      <c r="G10482">
        <v>7804</v>
      </c>
      <c r="H10482">
        <v>0.489837867770546</v>
      </c>
      <c r="I10482">
        <v>0.96083957126938102</v>
      </c>
      <c r="J10482">
        <v>0.82587360011061495</v>
      </c>
      <c r="K10482" t="s">
        <v>30543</v>
      </c>
      <c r="L10482">
        <v>3</v>
      </c>
      <c r="M10482" t="s">
        <v>5133</v>
      </c>
      <c r="N10482">
        <v>1</v>
      </c>
      <c r="O10482">
        <v>4.8764629388816603E-4</v>
      </c>
    </row>
    <row r="10483" spans="1:15">
      <c r="A10483" t="s">
        <v>11664</v>
      </c>
      <c r="B10483" t="s">
        <v>23511</v>
      </c>
      <c r="C10483" t="s">
        <v>11665</v>
      </c>
      <c r="D10483">
        <v>1</v>
      </c>
      <c r="E10483">
        <v>6152</v>
      </c>
      <c r="F10483">
        <v>2</v>
      </c>
      <c r="G10483">
        <v>7804</v>
      </c>
      <c r="H10483">
        <v>0.95521029019776005</v>
      </c>
      <c r="I10483">
        <v>1</v>
      </c>
      <c r="J10483">
        <v>0.85953329234717102</v>
      </c>
      <c r="K10483" t="s">
        <v>28027</v>
      </c>
      <c r="L10483">
        <v>1</v>
      </c>
      <c r="M10483" t="s">
        <v>5133</v>
      </c>
      <c r="N10483">
        <v>0.5</v>
      </c>
      <c r="O10483">
        <v>1.6254876462938901E-4</v>
      </c>
    </row>
    <row r="10484" spans="1:15">
      <c r="A10484" t="s">
        <v>11664</v>
      </c>
      <c r="B10484" t="s">
        <v>23513</v>
      </c>
      <c r="C10484" t="s">
        <v>11665</v>
      </c>
      <c r="D10484">
        <v>1</v>
      </c>
      <c r="E10484">
        <v>535</v>
      </c>
      <c r="F10484">
        <v>2</v>
      </c>
      <c r="G10484">
        <v>8124</v>
      </c>
      <c r="H10484">
        <v>0.12737930779067499</v>
      </c>
      <c r="I10484">
        <v>0.64703075560747003</v>
      </c>
      <c r="J10484">
        <v>0.614945907739046</v>
      </c>
      <c r="K10484" t="s">
        <v>25106</v>
      </c>
      <c r="L10484">
        <v>1</v>
      </c>
      <c r="M10484" t="s">
        <v>5133</v>
      </c>
      <c r="N10484">
        <v>0.5</v>
      </c>
      <c r="O10484">
        <v>1.8691588785046699E-3</v>
      </c>
    </row>
    <row r="10485" spans="1:15">
      <c r="A10485" t="s">
        <v>11666</v>
      </c>
      <c r="B10485" t="s">
        <v>23511</v>
      </c>
      <c r="C10485" t="s">
        <v>11667</v>
      </c>
      <c r="D10485">
        <v>3</v>
      </c>
      <c r="E10485">
        <v>6152</v>
      </c>
      <c r="F10485">
        <v>3</v>
      </c>
      <c r="G10485">
        <v>7804</v>
      </c>
      <c r="H10485">
        <v>0.489837867770546</v>
      </c>
      <c r="I10485">
        <v>0.96083957126938102</v>
      </c>
      <c r="J10485">
        <v>0.82587360011061495</v>
      </c>
      <c r="K10485" t="s">
        <v>30544</v>
      </c>
      <c r="L10485">
        <v>3</v>
      </c>
      <c r="M10485" t="s">
        <v>5133</v>
      </c>
      <c r="N10485">
        <v>1</v>
      </c>
      <c r="O10485">
        <v>4.8764629388816603E-4</v>
      </c>
    </row>
    <row r="10486" spans="1:15">
      <c r="A10486" t="s">
        <v>11668</v>
      </c>
      <c r="B10486" t="s">
        <v>23511</v>
      </c>
      <c r="C10486" t="s">
        <v>11669</v>
      </c>
      <c r="D10486">
        <v>3</v>
      </c>
      <c r="E10486">
        <v>6152</v>
      </c>
      <c r="F10486">
        <v>3</v>
      </c>
      <c r="G10486">
        <v>7804</v>
      </c>
      <c r="H10486">
        <v>0.489837867770546</v>
      </c>
      <c r="I10486">
        <v>0.96083957126938102</v>
      </c>
      <c r="J10486">
        <v>0.82587360011061495</v>
      </c>
      <c r="K10486" t="s">
        <v>30544</v>
      </c>
      <c r="L10486">
        <v>3</v>
      </c>
      <c r="M10486" t="s">
        <v>5133</v>
      </c>
      <c r="N10486">
        <v>1</v>
      </c>
      <c r="O10486">
        <v>4.8764629388816603E-4</v>
      </c>
    </row>
    <row r="10487" spans="1:15">
      <c r="A10487" t="s">
        <v>11670</v>
      </c>
      <c r="B10487" t="s">
        <v>23511</v>
      </c>
      <c r="C10487" t="s">
        <v>11671</v>
      </c>
      <c r="D10487">
        <v>3</v>
      </c>
      <c r="E10487">
        <v>6152</v>
      </c>
      <c r="F10487">
        <v>3</v>
      </c>
      <c r="G10487">
        <v>7804</v>
      </c>
      <c r="H10487">
        <v>0.489837867770546</v>
      </c>
      <c r="I10487">
        <v>0.96083957126938102</v>
      </c>
      <c r="J10487">
        <v>0.82587360011061495</v>
      </c>
      <c r="K10487" t="s">
        <v>30545</v>
      </c>
      <c r="L10487">
        <v>3</v>
      </c>
      <c r="M10487" t="s">
        <v>5133</v>
      </c>
      <c r="N10487">
        <v>1</v>
      </c>
      <c r="O10487">
        <v>4.8764629388816603E-4</v>
      </c>
    </row>
    <row r="10488" spans="1:15">
      <c r="A10488" t="s">
        <v>11672</v>
      </c>
      <c r="B10488" t="s">
        <v>23511</v>
      </c>
      <c r="C10488" t="s">
        <v>11673</v>
      </c>
      <c r="D10488">
        <v>1</v>
      </c>
      <c r="E10488">
        <v>6152</v>
      </c>
      <c r="F10488">
        <v>2</v>
      </c>
      <c r="G10488">
        <v>7804</v>
      </c>
      <c r="H10488">
        <v>0.95521029019776005</v>
      </c>
      <c r="I10488">
        <v>1</v>
      </c>
      <c r="J10488">
        <v>0.85953329234717102</v>
      </c>
      <c r="K10488" t="s">
        <v>30122</v>
      </c>
      <c r="L10488">
        <v>1</v>
      </c>
      <c r="M10488" t="s">
        <v>5133</v>
      </c>
      <c r="N10488">
        <v>0.5</v>
      </c>
      <c r="O10488">
        <v>1.6254876462938901E-4</v>
      </c>
    </row>
    <row r="10489" spans="1:15">
      <c r="A10489" t="s">
        <v>11672</v>
      </c>
      <c r="B10489" t="s">
        <v>23513</v>
      </c>
      <c r="C10489" t="s">
        <v>11673</v>
      </c>
      <c r="D10489">
        <v>1</v>
      </c>
      <c r="E10489">
        <v>535</v>
      </c>
      <c r="F10489">
        <v>2</v>
      </c>
      <c r="G10489">
        <v>8124</v>
      </c>
      <c r="H10489">
        <v>0.12737930779067499</v>
      </c>
      <c r="I10489">
        <v>0.64703075560747003</v>
      </c>
      <c r="J10489">
        <v>0.614945907739046</v>
      </c>
      <c r="K10489" t="s">
        <v>26166</v>
      </c>
      <c r="L10489">
        <v>1</v>
      </c>
      <c r="M10489" t="s">
        <v>5133</v>
      </c>
      <c r="N10489">
        <v>0.5</v>
      </c>
      <c r="O10489">
        <v>1.8691588785046699E-3</v>
      </c>
    </row>
    <row r="10490" spans="1:15">
      <c r="A10490" t="s">
        <v>11674</v>
      </c>
      <c r="B10490" t="s">
        <v>23518</v>
      </c>
      <c r="C10490" t="s">
        <v>11675</v>
      </c>
      <c r="D10490">
        <v>1</v>
      </c>
      <c r="E10490">
        <v>787</v>
      </c>
      <c r="F10490">
        <v>1</v>
      </c>
      <c r="G10490">
        <v>7393</v>
      </c>
      <c r="H10490">
        <v>0.106452049235764</v>
      </c>
      <c r="I10490">
        <v>0.63266972740240601</v>
      </c>
      <c r="J10490">
        <v>0.61170005408803896</v>
      </c>
      <c r="K10490" t="s">
        <v>29322</v>
      </c>
      <c r="L10490">
        <v>1</v>
      </c>
      <c r="M10490" t="s">
        <v>5133</v>
      </c>
      <c r="N10490">
        <v>1</v>
      </c>
      <c r="O10490">
        <v>1.27064803049555E-3</v>
      </c>
    </row>
    <row r="10491" spans="1:15">
      <c r="A10491" t="s">
        <v>11676</v>
      </c>
      <c r="B10491" t="s">
        <v>23511</v>
      </c>
      <c r="C10491" t="s">
        <v>11677</v>
      </c>
      <c r="D10491">
        <v>2</v>
      </c>
      <c r="E10491">
        <v>6152</v>
      </c>
      <c r="F10491">
        <v>2</v>
      </c>
      <c r="G10491">
        <v>7804</v>
      </c>
      <c r="H10491">
        <v>0.62141708038142995</v>
      </c>
      <c r="I10491">
        <v>0.968912233598893</v>
      </c>
      <c r="J10491">
        <v>0.832812322140707</v>
      </c>
      <c r="K10491" t="s">
        <v>29630</v>
      </c>
      <c r="L10491">
        <v>2</v>
      </c>
      <c r="M10491" t="s">
        <v>5133</v>
      </c>
      <c r="N10491">
        <v>1</v>
      </c>
      <c r="O10491">
        <v>3.2509752925877802E-4</v>
      </c>
    </row>
    <row r="10492" spans="1:15">
      <c r="A10492" t="s">
        <v>11678</v>
      </c>
      <c r="B10492" t="s">
        <v>23511</v>
      </c>
      <c r="C10492" t="s">
        <v>11679</v>
      </c>
      <c r="D10492">
        <v>2</v>
      </c>
      <c r="E10492">
        <v>6152</v>
      </c>
      <c r="F10492">
        <v>2</v>
      </c>
      <c r="G10492">
        <v>7804</v>
      </c>
      <c r="H10492">
        <v>0.62141708038142995</v>
      </c>
      <c r="I10492">
        <v>0.968912233598893</v>
      </c>
      <c r="J10492">
        <v>0.832812322140707</v>
      </c>
      <c r="K10492" t="s">
        <v>29630</v>
      </c>
      <c r="L10492">
        <v>2</v>
      </c>
      <c r="M10492" t="s">
        <v>5133</v>
      </c>
      <c r="N10492">
        <v>1</v>
      </c>
      <c r="O10492">
        <v>3.2509752925877802E-4</v>
      </c>
    </row>
    <row r="10493" spans="1:15">
      <c r="A10493" t="s">
        <v>11680</v>
      </c>
      <c r="B10493" t="s">
        <v>23511</v>
      </c>
      <c r="C10493" t="s">
        <v>11681</v>
      </c>
      <c r="D10493">
        <v>4</v>
      </c>
      <c r="E10493">
        <v>6152</v>
      </c>
      <c r="F10493">
        <v>5</v>
      </c>
      <c r="G10493">
        <v>7804</v>
      </c>
      <c r="H10493">
        <v>0.71320711691885297</v>
      </c>
      <c r="I10493">
        <v>0.968912233598893</v>
      </c>
      <c r="J10493">
        <v>0.832812322140707</v>
      </c>
      <c r="K10493" t="s">
        <v>30546</v>
      </c>
      <c r="L10493">
        <v>4</v>
      </c>
      <c r="M10493" t="s">
        <v>5133</v>
      </c>
      <c r="N10493">
        <v>0.8</v>
      </c>
      <c r="O10493">
        <v>6.5019505851755496E-4</v>
      </c>
    </row>
    <row r="10494" spans="1:15">
      <c r="A10494" t="s">
        <v>11680</v>
      </c>
      <c r="B10494" t="s">
        <v>23518</v>
      </c>
      <c r="C10494" t="s">
        <v>11681</v>
      </c>
      <c r="D10494">
        <v>3</v>
      </c>
      <c r="E10494">
        <v>787</v>
      </c>
      <c r="F10494">
        <v>7</v>
      </c>
      <c r="G10494">
        <v>7393</v>
      </c>
      <c r="H10494">
        <v>3.0290596186512898E-2</v>
      </c>
      <c r="I10494">
        <v>0.44363642296891398</v>
      </c>
      <c r="J10494">
        <v>0.42893220928983</v>
      </c>
      <c r="K10494" t="s">
        <v>24539</v>
      </c>
      <c r="L10494">
        <v>3</v>
      </c>
      <c r="M10494" t="s">
        <v>5133</v>
      </c>
      <c r="N10494">
        <v>0.42857142857142899</v>
      </c>
      <c r="O10494">
        <v>3.8119440914866601E-3</v>
      </c>
    </row>
    <row r="10495" spans="1:15">
      <c r="A10495" t="s">
        <v>11682</v>
      </c>
      <c r="B10495" t="s">
        <v>23511</v>
      </c>
      <c r="C10495" t="s">
        <v>11683</v>
      </c>
      <c r="D10495">
        <v>3</v>
      </c>
      <c r="E10495">
        <v>6152</v>
      </c>
      <c r="F10495">
        <v>3</v>
      </c>
      <c r="G10495">
        <v>7804</v>
      </c>
      <c r="H10495">
        <v>0.489837867770546</v>
      </c>
      <c r="I10495">
        <v>0.96083957126938102</v>
      </c>
      <c r="J10495">
        <v>0.82587360011061495</v>
      </c>
      <c r="K10495" t="s">
        <v>30547</v>
      </c>
      <c r="L10495">
        <v>3</v>
      </c>
      <c r="M10495" t="s">
        <v>5133</v>
      </c>
      <c r="N10495">
        <v>1</v>
      </c>
      <c r="O10495">
        <v>4.8764629388816603E-4</v>
      </c>
    </row>
    <row r="10496" spans="1:15">
      <c r="A10496" t="s">
        <v>11684</v>
      </c>
      <c r="B10496" t="s">
        <v>23511</v>
      </c>
      <c r="C10496" t="s">
        <v>11685</v>
      </c>
      <c r="D10496">
        <v>2</v>
      </c>
      <c r="E10496">
        <v>6152</v>
      </c>
      <c r="F10496">
        <v>2</v>
      </c>
      <c r="G10496">
        <v>7804</v>
      </c>
      <c r="H10496">
        <v>0.62141708038142995</v>
      </c>
      <c r="I10496">
        <v>0.968912233598893</v>
      </c>
      <c r="J10496">
        <v>0.832812322140707</v>
      </c>
      <c r="K10496" t="s">
        <v>30548</v>
      </c>
      <c r="L10496">
        <v>2</v>
      </c>
      <c r="M10496" t="s">
        <v>1463</v>
      </c>
      <c r="N10496">
        <v>1</v>
      </c>
      <c r="O10496">
        <v>3.2509752925877802E-4</v>
      </c>
    </row>
    <row r="10497" spans="1:15">
      <c r="A10497" t="s">
        <v>11686</v>
      </c>
      <c r="B10497" t="s">
        <v>23511</v>
      </c>
      <c r="C10497" t="s">
        <v>11687</v>
      </c>
      <c r="D10497">
        <v>2</v>
      </c>
      <c r="E10497">
        <v>6152</v>
      </c>
      <c r="F10497">
        <v>2</v>
      </c>
      <c r="G10497">
        <v>7804</v>
      </c>
      <c r="H10497">
        <v>0.62141708038142995</v>
      </c>
      <c r="I10497">
        <v>0.968912233598893</v>
      </c>
      <c r="J10497">
        <v>0.832812322140707</v>
      </c>
      <c r="K10497" t="s">
        <v>30548</v>
      </c>
      <c r="L10497">
        <v>2</v>
      </c>
      <c r="M10497" t="s">
        <v>1463</v>
      </c>
      <c r="N10497">
        <v>1</v>
      </c>
      <c r="O10497">
        <v>3.2509752925877802E-4</v>
      </c>
    </row>
    <row r="10498" spans="1:15">
      <c r="A10498" t="s">
        <v>11688</v>
      </c>
      <c r="B10498" t="s">
        <v>23511</v>
      </c>
      <c r="C10498" t="s">
        <v>11689</v>
      </c>
      <c r="D10498">
        <v>3</v>
      </c>
      <c r="E10498">
        <v>6152</v>
      </c>
      <c r="F10498">
        <v>3</v>
      </c>
      <c r="G10498">
        <v>7804</v>
      </c>
      <c r="H10498">
        <v>0.489837867770546</v>
      </c>
      <c r="I10498">
        <v>0.96083957126938102</v>
      </c>
      <c r="J10498">
        <v>0.82587360011061495</v>
      </c>
      <c r="K10498" t="s">
        <v>30549</v>
      </c>
      <c r="L10498">
        <v>3</v>
      </c>
      <c r="M10498" t="s">
        <v>2729</v>
      </c>
      <c r="N10498">
        <v>1</v>
      </c>
      <c r="O10498">
        <v>4.8764629388816603E-4</v>
      </c>
    </row>
    <row r="10499" spans="1:15">
      <c r="A10499" t="s">
        <v>11690</v>
      </c>
      <c r="B10499" t="s">
        <v>23511</v>
      </c>
      <c r="C10499" t="s">
        <v>11691</v>
      </c>
      <c r="D10499">
        <v>1</v>
      </c>
      <c r="E10499">
        <v>6152</v>
      </c>
      <c r="F10499">
        <v>1</v>
      </c>
      <c r="G10499">
        <v>7804</v>
      </c>
      <c r="H10499">
        <v>0.788313685289595</v>
      </c>
      <c r="I10499">
        <v>0.968912233598893</v>
      </c>
      <c r="J10499">
        <v>0.832812322140707</v>
      </c>
      <c r="K10499" t="s">
        <v>30550</v>
      </c>
      <c r="L10499">
        <v>1</v>
      </c>
      <c r="M10499" t="s">
        <v>5133</v>
      </c>
      <c r="N10499">
        <v>1</v>
      </c>
      <c r="O10499">
        <v>1.6254876462938901E-4</v>
      </c>
    </row>
    <row r="10500" spans="1:15">
      <c r="A10500" t="s">
        <v>11692</v>
      </c>
      <c r="B10500" t="s">
        <v>23511</v>
      </c>
      <c r="C10500" t="s">
        <v>11693</v>
      </c>
      <c r="D10500">
        <v>3</v>
      </c>
      <c r="E10500">
        <v>6152</v>
      </c>
      <c r="F10500">
        <v>3</v>
      </c>
      <c r="G10500">
        <v>7804</v>
      </c>
      <c r="H10500">
        <v>0.489837867770546</v>
      </c>
      <c r="I10500">
        <v>0.96083957126938102</v>
      </c>
      <c r="J10500">
        <v>0.82587360011061495</v>
      </c>
      <c r="K10500" t="s">
        <v>30549</v>
      </c>
      <c r="L10500">
        <v>3</v>
      </c>
      <c r="M10500" t="s">
        <v>5133</v>
      </c>
      <c r="N10500">
        <v>1</v>
      </c>
      <c r="O10500">
        <v>4.8764629388816603E-4</v>
      </c>
    </row>
    <row r="10501" spans="1:15">
      <c r="A10501" t="s">
        <v>11694</v>
      </c>
      <c r="B10501" t="s">
        <v>23511</v>
      </c>
      <c r="C10501" t="s">
        <v>11695</v>
      </c>
      <c r="D10501">
        <v>3</v>
      </c>
      <c r="E10501">
        <v>6152</v>
      </c>
      <c r="F10501">
        <v>3</v>
      </c>
      <c r="G10501">
        <v>7804</v>
      </c>
      <c r="H10501">
        <v>0.489837867770546</v>
      </c>
      <c r="I10501">
        <v>0.96083957126938102</v>
      </c>
      <c r="J10501">
        <v>0.82587360011061495</v>
      </c>
      <c r="K10501" t="s">
        <v>30549</v>
      </c>
      <c r="L10501">
        <v>3</v>
      </c>
      <c r="M10501" t="s">
        <v>5133</v>
      </c>
      <c r="N10501">
        <v>1</v>
      </c>
      <c r="O10501">
        <v>4.8764629388816603E-4</v>
      </c>
    </row>
    <row r="10502" spans="1:15">
      <c r="A10502" t="s">
        <v>11696</v>
      </c>
      <c r="B10502" t="s">
        <v>23511</v>
      </c>
      <c r="C10502" t="s">
        <v>11697</v>
      </c>
      <c r="D10502">
        <v>3</v>
      </c>
      <c r="E10502">
        <v>6152</v>
      </c>
      <c r="F10502">
        <v>3</v>
      </c>
      <c r="G10502">
        <v>7804</v>
      </c>
      <c r="H10502">
        <v>0.489837867770546</v>
      </c>
      <c r="I10502">
        <v>0.96083957126938102</v>
      </c>
      <c r="J10502">
        <v>0.82587360011061495</v>
      </c>
      <c r="K10502" t="s">
        <v>30549</v>
      </c>
      <c r="L10502">
        <v>3</v>
      </c>
      <c r="M10502" t="s">
        <v>5133</v>
      </c>
      <c r="N10502">
        <v>1</v>
      </c>
      <c r="O10502">
        <v>4.8764629388816603E-4</v>
      </c>
    </row>
    <row r="10503" spans="1:15">
      <c r="A10503" t="s">
        <v>11698</v>
      </c>
      <c r="B10503" t="s">
        <v>23511</v>
      </c>
      <c r="C10503" t="s">
        <v>11699</v>
      </c>
      <c r="D10503">
        <v>1</v>
      </c>
      <c r="E10503">
        <v>6152</v>
      </c>
      <c r="F10503">
        <v>1</v>
      </c>
      <c r="G10503">
        <v>7804</v>
      </c>
      <c r="H10503">
        <v>0.788313685289595</v>
      </c>
      <c r="I10503">
        <v>0.968912233598893</v>
      </c>
      <c r="J10503">
        <v>0.832812322140707</v>
      </c>
      <c r="K10503" t="s">
        <v>30551</v>
      </c>
      <c r="L10503">
        <v>1</v>
      </c>
      <c r="M10503" t="s">
        <v>5133</v>
      </c>
      <c r="N10503">
        <v>1</v>
      </c>
      <c r="O10503">
        <v>1.6254876462938901E-4</v>
      </c>
    </row>
    <row r="10504" spans="1:15">
      <c r="A10504" t="s">
        <v>11700</v>
      </c>
      <c r="B10504" t="s">
        <v>23518</v>
      </c>
      <c r="C10504" t="s">
        <v>11701</v>
      </c>
      <c r="D10504">
        <v>1</v>
      </c>
      <c r="E10504">
        <v>787</v>
      </c>
      <c r="F10504">
        <v>8</v>
      </c>
      <c r="G10504">
        <v>7393</v>
      </c>
      <c r="H10504">
        <v>0.59379355565791103</v>
      </c>
      <c r="I10504">
        <v>1</v>
      </c>
      <c r="J10504">
        <v>0.966855260484069</v>
      </c>
      <c r="K10504" t="s">
        <v>25349</v>
      </c>
      <c r="L10504">
        <v>1</v>
      </c>
      <c r="M10504" t="s">
        <v>5133</v>
      </c>
      <c r="N10504">
        <v>0.125</v>
      </c>
      <c r="O10504">
        <v>1.27064803049555E-3</v>
      </c>
    </row>
    <row r="10505" spans="1:15">
      <c r="A10505" t="s">
        <v>11700</v>
      </c>
      <c r="B10505" t="s">
        <v>23511</v>
      </c>
      <c r="C10505" t="s">
        <v>11701</v>
      </c>
      <c r="D10505">
        <v>7</v>
      </c>
      <c r="E10505">
        <v>6152</v>
      </c>
      <c r="F10505">
        <v>8</v>
      </c>
      <c r="G10505">
        <v>7804</v>
      </c>
      <c r="H10505">
        <v>0.46943957161060701</v>
      </c>
      <c r="I10505">
        <v>0.96083957126938102</v>
      </c>
      <c r="J10505">
        <v>0.82587360011061495</v>
      </c>
      <c r="K10505" t="s">
        <v>29356</v>
      </c>
      <c r="L10505">
        <v>7</v>
      </c>
      <c r="M10505" t="s">
        <v>5133</v>
      </c>
      <c r="N10505">
        <v>0.875</v>
      </c>
      <c r="O10505">
        <v>1.13784135240572E-3</v>
      </c>
    </row>
    <row r="10506" spans="1:15">
      <c r="A10506" t="s">
        <v>11702</v>
      </c>
      <c r="B10506" t="s">
        <v>23511</v>
      </c>
      <c r="C10506" t="s">
        <v>11703</v>
      </c>
      <c r="D10506">
        <v>1</v>
      </c>
      <c r="E10506">
        <v>6152</v>
      </c>
      <c r="F10506">
        <v>1</v>
      </c>
      <c r="G10506">
        <v>7804</v>
      </c>
      <c r="H10506">
        <v>0.788313685289595</v>
      </c>
      <c r="I10506">
        <v>0.968912233598893</v>
      </c>
      <c r="J10506">
        <v>0.832812322140707</v>
      </c>
      <c r="K10506" t="s">
        <v>30552</v>
      </c>
      <c r="L10506">
        <v>1</v>
      </c>
      <c r="M10506" t="s">
        <v>5133</v>
      </c>
      <c r="N10506">
        <v>1</v>
      </c>
      <c r="O10506">
        <v>1.6254876462938901E-4</v>
      </c>
    </row>
    <row r="10507" spans="1:15">
      <c r="A10507" t="s">
        <v>11704</v>
      </c>
      <c r="B10507" t="s">
        <v>23513</v>
      </c>
      <c r="C10507" t="s">
        <v>11705</v>
      </c>
      <c r="D10507">
        <v>19</v>
      </c>
      <c r="E10507">
        <v>535</v>
      </c>
      <c r="F10507">
        <v>403</v>
      </c>
      <c r="G10507">
        <v>8124</v>
      </c>
      <c r="H10507">
        <v>0.95659276045303598</v>
      </c>
      <c r="I10507">
        <v>0.99999999999997702</v>
      </c>
      <c r="J10507">
        <v>0.95041217501583097</v>
      </c>
      <c r="K10507" t="s">
        <v>30553</v>
      </c>
      <c r="L10507">
        <v>19</v>
      </c>
      <c r="M10507" t="s">
        <v>5133</v>
      </c>
      <c r="N10507">
        <v>4.7146401985111698E-2</v>
      </c>
      <c r="O10507">
        <v>3.5514018691588801E-2</v>
      </c>
    </row>
    <row r="10508" spans="1:15">
      <c r="A10508" t="s">
        <v>11704</v>
      </c>
      <c r="B10508" t="s">
        <v>23511</v>
      </c>
      <c r="C10508" t="s">
        <v>11705</v>
      </c>
      <c r="D10508">
        <v>338</v>
      </c>
      <c r="E10508">
        <v>6152</v>
      </c>
      <c r="F10508">
        <v>407</v>
      </c>
      <c r="G10508">
        <v>7804</v>
      </c>
      <c r="H10508">
        <v>1.7187348240790198E-2</v>
      </c>
      <c r="I10508">
        <v>0.127034116689624</v>
      </c>
      <c r="J10508">
        <v>0.109190052558647</v>
      </c>
      <c r="K10508" t="s">
        <v>30554</v>
      </c>
      <c r="L10508">
        <v>338</v>
      </c>
      <c r="M10508" t="s">
        <v>5133</v>
      </c>
      <c r="N10508">
        <v>0.83046683046683001</v>
      </c>
      <c r="O10508">
        <v>5.4941482444733403E-2</v>
      </c>
    </row>
    <row r="10509" spans="1:15">
      <c r="A10509" t="s">
        <v>11704</v>
      </c>
      <c r="B10509" t="s">
        <v>23518</v>
      </c>
      <c r="C10509" t="s">
        <v>11705</v>
      </c>
      <c r="D10509">
        <v>33</v>
      </c>
      <c r="E10509">
        <v>787</v>
      </c>
      <c r="F10509">
        <v>380</v>
      </c>
      <c r="G10509">
        <v>7393</v>
      </c>
      <c r="H10509">
        <v>0.91581640979024204</v>
      </c>
      <c r="I10509">
        <v>1</v>
      </c>
      <c r="J10509">
        <v>0.966855260484069</v>
      </c>
      <c r="K10509" t="s">
        <v>30555</v>
      </c>
      <c r="L10509">
        <v>33</v>
      </c>
      <c r="M10509" t="s">
        <v>5133</v>
      </c>
      <c r="N10509">
        <v>8.6842105263157901E-2</v>
      </c>
      <c r="O10509">
        <v>4.1931385006353197E-2</v>
      </c>
    </row>
    <row r="10510" spans="1:15">
      <c r="A10510" t="s">
        <v>11706</v>
      </c>
      <c r="B10510" t="s">
        <v>23511</v>
      </c>
      <c r="C10510" t="s">
        <v>11707</v>
      </c>
      <c r="D10510">
        <v>5</v>
      </c>
      <c r="E10510">
        <v>6152</v>
      </c>
      <c r="F10510">
        <v>5</v>
      </c>
      <c r="G10510">
        <v>7804</v>
      </c>
      <c r="H10510">
        <v>0.30433074367137097</v>
      </c>
      <c r="I10510">
        <v>0.81020448119108801</v>
      </c>
      <c r="J10510">
        <v>0.69639772519260701</v>
      </c>
      <c r="K10510" t="s">
        <v>30556</v>
      </c>
      <c r="L10510">
        <v>5</v>
      </c>
      <c r="M10510" t="s">
        <v>5133</v>
      </c>
      <c r="N10510">
        <v>1</v>
      </c>
      <c r="O10510">
        <v>8.1274382314694405E-4</v>
      </c>
    </row>
    <row r="10511" spans="1:15">
      <c r="A10511" t="s">
        <v>11708</v>
      </c>
      <c r="B10511" t="s">
        <v>23511</v>
      </c>
      <c r="C10511" t="s">
        <v>11709</v>
      </c>
      <c r="D10511">
        <v>1</v>
      </c>
      <c r="E10511">
        <v>6152</v>
      </c>
      <c r="F10511">
        <v>1</v>
      </c>
      <c r="G10511">
        <v>7804</v>
      </c>
      <c r="H10511">
        <v>0.788313685289595</v>
      </c>
      <c r="I10511">
        <v>0.968912233598893</v>
      </c>
      <c r="J10511">
        <v>0.832812322140707</v>
      </c>
      <c r="K10511" t="s">
        <v>30557</v>
      </c>
      <c r="L10511">
        <v>1</v>
      </c>
      <c r="M10511" t="s">
        <v>5133</v>
      </c>
      <c r="N10511">
        <v>1</v>
      </c>
      <c r="O10511">
        <v>1.6254876462938901E-4</v>
      </c>
    </row>
    <row r="10512" spans="1:15">
      <c r="A10512" t="s">
        <v>11710</v>
      </c>
      <c r="B10512" t="s">
        <v>23513</v>
      </c>
      <c r="C10512" t="s">
        <v>11711</v>
      </c>
      <c r="D10512">
        <v>1</v>
      </c>
      <c r="E10512">
        <v>535</v>
      </c>
      <c r="F10512">
        <v>22</v>
      </c>
      <c r="G10512">
        <v>8124</v>
      </c>
      <c r="H10512">
        <v>0.77702822510206004</v>
      </c>
      <c r="I10512">
        <v>0.99999999999997702</v>
      </c>
      <c r="J10512">
        <v>0.95041217501583097</v>
      </c>
      <c r="K10512" t="s">
        <v>28652</v>
      </c>
      <c r="L10512">
        <v>1</v>
      </c>
      <c r="M10512" t="s">
        <v>5133</v>
      </c>
      <c r="N10512">
        <v>4.5454545454545497E-2</v>
      </c>
      <c r="O10512">
        <v>1.8691588785046699E-3</v>
      </c>
    </row>
    <row r="10513" spans="1:15">
      <c r="A10513" t="s">
        <v>11710</v>
      </c>
      <c r="B10513" t="s">
        <v>23511</v>
      </c>
      <c r="C10513" t="s">
        <v>11711</v>
      </c>
      <c r="D10513">
        <v>20</v>
      </c>
      <c r="E10513">
        <v>6152</v>
      </c>
      <c r="F10513">
        <v>21</v>
      </c>
      <c r="G10513">
        <v>7804</v>
      </c>
      <c r="H10513">
        <v>4.4755802943696597E-2</v>
      </c>
      <c r="I10513">
        <v>0.25239912466249798</v>
      </c>
      <c r="J10513">
        <v>0.21694545060670101</v>
      </c>
      <c r="K10513" t="s">
        <v>30558</v>
      </c>
      <c r="L10513">
        <v>20</v>
      </c>
      <c r="M10513" t="s">
        <v>5133</v>
      </c>
      <c r="N10513">
        <v>0.952380952380952</v>
      </c>
      <c r="O10513">
        <v>3.2509752925877801E-3</v>
      </c>
    </row>
    <row r="10514" spans="1:15">
      <c r="A10514" t="s">
        <v>11712</v>
      </c>
      <c r="B10514" t="s">
        <v>23511</v>
      </c>
      <c r="C10514" t="s">
        <v>11713</v>
      </c>
      <c r="D10514">
        <v>1</v>
      </c>
      <c r="E10514">
        <v>6152</v>
      </c>
      <c r="F10514">
        <v>1</v>
      </c>
      <c r="G10514">
        <v>7804</v>
      </c>
      <c r="H10514">
        <v>0.788313685289595</v>
      </c>
      <c r="I10514">
        <v>0.968912233598893</v>
      </c>
      <c r="J10514">
        <v>0.832812322140707</v>
      </c>
      <c r="K10514" t="s">
        <v>25859</v>
      </c>
      <c r="L10514">
        <v>1</v>
      </c>
      <c r="M10514" t="s">
        <v>5133</v>
      </c>
      <c r="N10514">
        <v>1</v>
      </c>
      <c r="O10514">
        <v>1.6254876462938901E-4</v>
      </c>
    </row>
    <row r="10515" spans="1:15">
      <c r="A10515" t="s">
        <v>11714</v>
      </c>
      <c r="B10515" t="s">
        <v>23518</v>
      </c>
      <c r="C10515" t="s">
        <v>11715</v>
      </c>
      <c r="D10515">
        <v>1</v>
      </c>
      <c r="E10515">
        <v>787</v>
      </c>
      <c r="F10515">
        <v>1</v>
      </c>
      <c r="G10515">
        <v>7393</v>
      </c>
      <c r="H10515">
        <v>0.106452049235764</v>
      </c>
      <c r="I10515">
        <v>0.63266972740240601</v>
      </c>
      <c r="J10515">
        <v>0.61170005408803896</v>
      </c>
      <c r="K10515" t="s">
        <v>24100</v>
      </c>
      <c r="L10515">
        <v>1</v>
      </c>
      <c r="M10515" t="s">
        <v>5133</v>
      </c>
      <c r="N10515">
        <v>1</v>
      </c>
      <c r="O10515">
        <v>1.27064803049555E-3</v>
      </c>
    </row>
    <row r="10516" spans="1:15">
      <c r="A10516" t="s">
        <v>11716</v>
      </c>
      <c r="B10516" t="s">
        <v>23511</v>
      </c>
      <c r="C10516" t="s">
        <v>11717</v>
      </c>
      <c r="D10516">
        <v>14</v>
      </c>
      <c r="E10516">
        <v>6152</v>
      </c>
      <c r="F10516">
        <v>16</v>
      </c>
      <c r="G10516">
        <v>7804</v>
      </c>
      <c r="H10516">
        <v>0.31001576119125202</v>
      </c>
      <c r="I10516">
        <v>0.81979725192798203</v>
      </c>
      <c r="J10516">
        <v>0.70464303100682102</v>
      </c>
      <c r="K10516" t="s">
        <v>30559</v>
      </c>
      <c r="L10516">
        <v>14</v>
      </c>
      <c r="M10516" t="s">
        <v>1463</v>
      </c>
      <c r="N10516">
        <v>0.875</v>
      </c>
      <c r="O10516">
        <v>2.2756827048114399E-3</v>
      </c>
    </row>
    <row r="10517" spans="1:15">
      <c r="A10517" t="s">
        <v>11718</v>
      </c>
      <c r="B10517" t="s">
        <v>23511</v>
      </c>
      <c r="C10517" t="s">
        <v>11719</v>
      </c>
      <c r="D10517">
        <v>5</v>
      </c>
      <c r="E10517">
        <v>6152</v>
      </c>
      <c r="F10517">
        <v>5</v>
      </c>
      <c r="G10517">
        <v>7804</v>
      </c>
      <c r="H10517">
        <v>0.30433074367137097</v>
      </c>
      <c r="I10517">
        <v>0.81020448119108801</v>
      </c>
      <c r="J10517">
        <v>0.69639772519260701</v>
      </c>
      <c r="K10517" t="s">
        <v>30560</v>
      </c>
      <c r="L10517">
        <v>5</v>
      </c>
      <c r="M10517" t="s">
        <v>5133</v>
      </c>
      <c r="N10517">
        <v>1</v>
      </c>
      <c r="O10517">
        <v>8.1274382314694405E-4</v>
      </c>
    </row>
    <row r="10518" spans="1:15">
      <c r="A10518" t="s">
        <v>11720</v>
      </c>
      <c r="B10518" t="s">
        <v>23511</v>
      </c>
      <c r="C10518" t="s">
        <v>11721</v>
      </c>
      <c r="D10518">
        <v>3</v>
      </c>
      <c r="E10518">
        <v>6152</v>
      </c>
      <c r="F10518">
        <v>3</v>
      </c>
      <c r="G10518">
        <v>7804</v>
      </c>
      <c r="H10518">
        <v>0.489837867770546</v>
      </c>
      <c r="I10518">
        <v>0.96083957126938102</v>
      </c>
      <c r="J10518">
        <v>0.82587360011061495</v>
      </c>
      <c r="K10518" t="s">
        <v>30561</v>
      </c>
      <c r="L10518">
        <v>3</v>
      </c>
      <c r="M10518" t="s">
        <v>5133</v>
      </c>
      <c r="N10518">
        <v>1</v>
      </c>
      <c r="O10518">
        <v>4.8764629388816603E-4</v>
      </c>
    </row>
    <row r="10519" spans="1:15">
      <c r="A10519" t="s">
        <v>11722</v>
      </c>
      <c r="B10519" t="s">
        <v>23511</v>
      </c>
      <c r="C10519" t="s">
        <v>11723</v>
      </c>
      <c r="D10519">
        <v>1</v>
      </c>
      <c r="E10519">
        <v>6152</v>
      </c>
      <c r="F10519">
        <v>1</v>
      </c>
      <c r="G10519">
        <v>7804</v>
      </c>
      <c r="H10519">
        <v>0.788313685289595</v>
      </c>
      <c r="I10519">
        <v>0.968912233598893</v>
      </c>
      <c r="J10519">
        <v>0.832812322140707</v>
      </c>
      <c r="K10519" t="s">
        <v>30562</v>
      </c>
      <c r="L10519">
        <v>1</v>
      </c>
      <c r="M10519" t="s">
        <v>1463</v>
      </c>
      <c r="N10519">
        <v>1</v>
      </c>
      <c r="O10519">
        <v>1.6254876462938901E-4</v>
      </c>
    </row>
    <row r="10520" spans="1:15">
      <c r="A10520" t="s">
        <v>11724</v>
      </c>
      <c r="B10520" t="s">
        <v>23511</v>
      </c>
      <c r="C10520" t="s">
        <v>11725</v>
      </c>
      <c r="D10520">
        <v>1</v>
      </c>
      <c r="E10520">
        <v>6152</v>
      </c>
      <c r="F10520">
        <v>1</v>
      </c>
      <c r="G10520">
        <v>7804</v>
      </c>
      <c r="H10520">
        <v>0.788313685289595</v>
      </c>
      <c r="I10520">
        <v>0.968912233598893</v>
      </c>
      <c r="J10520">
        <v>0.832812322140707</v>
      </c>
      <c r="K10520" t="s">
        <v>30562</v>
      </c>
      <c r="L10520">
        <v>1</v>
      </c>
      <c r="M10520" t="s">
        <v>1463</v>
      </c>
      <c r="N10520">
        <v>1</v>
      </c>
      <c r="O10520">
        <v>1.6254876462938901E-4</v>
      </c>
    </row>
    <row r="10521" spans="1:15">
      <c r="A10521" t="s">
        <v>11726</v>
      </c>
      <c r="B10521" t="s">
        <v>23511</v>
      </c>
      <c r="C10521" t="s">
        <v>11727</v>
      </c>
      <c r="D10521">
        <v>1</v>
      </c>
      <c r="E10521">
        <v>6152</v>
      </c>
      <c r="F10521">
        <v>1</v>
      </c>
      <c r="G10521">
        <v>7804</v>
      </c>
      <c r="H10521">
        <v>0.788313685289595</v>
      </c>
      <c r="I10521">
        <v>0.968912233598893</v>
      </c>
      <c r="J10521">
        <v>0.832812322140707</v>
      </c>
      <c r="K10521" t="s">
        <v>30562</v>
      </c>
      <c r="L10521">
        <v>1</v>
      </c>
      <c r="M10521" t="s">
        <v>5133</v>
      </c>
      <c r="N10521">
        <v>1</v>
      </c>
      <c r="O10521">
        <v>1.6254876462938901E-4</v>
      </c>
    </row>
    <row r="10522" spans="1:15">
      <c r="A10522" t="s">
        <v>11728</v>
      </c>
      <c r="B10522" t="s">
        <v>23513</v>
      </c>
      <c r="C10522" t="s">
        <v>11729</v>
      </c>
      <c r="D10522">
        <v>3</v>
      </c>
      <c r="E10522">
        <v>535</v>
      </c>
      <c r="F10522">
        <v>26</v>
      </c>
      <c r="G10522">
        <v>8124</v>
      </c>
      <c r="H10522">
        <v>0.243091138326335</v>
      </c>
      <c r="I10522">
        <v>0.86446291692741095</v>
      </c>
      <c r="J10522">
        <v>0.82159608109752902</v>
      </c>
      <c r="K10522" t="s">
        <v>30563</v>
      </c>
      <c r="L10522">
        <v>3</v>
      </c>
      <c r="M10522" t="s">
        <v>5133</v>
      </c>
      <c r="N10522">
        <v>0.115384615384615</v>
      </c>
      <c r="O10522">
        <v>5.60747663551402E-3</v>
      </c>
    </row>
    <row r="10523" spans="1:15">
      <c r="A10523" t="s">
        <v>11728</v>
      </c>
      <c r="B10523" t="s">
        <v>23511</v>
      </c>
      <c r="C10523" t="s">
        <v>11729</v>
      </c>
      <c r="D10523">
        <v>19</v>
      </c>
      <c r="E10523">
        <v>6152</v>
      </c>
      <c r="F10523">
        <v>25</v>
      </c>
      <c r="G10523">
        <v>7804</v>
      </c>
      <c r="H10523">
        <v>0.73309091277840199</v>
      </c>
      <c r="I10523">
        <v>0.968912233598893</v>
      </c>
      <c r="J10523">
        <v>0.832812322140707</v>
      </c>
      <c r="K10523" t="s">
        <v>30564</v>
      </c>
      <c r="L10523">
        <v>19</v>
      </c>
      <c r="M10523" t="s">
        <v>5133</v>
      </c>
      <c r="N10523">
        <v>0.76</v>
      </c>
      <c r="O10523">
        <v>3.0884265279583901E-3</v>
      </c>
    </row>
    <row r="10524" spans="1:15">
      <c r="A10524" t="s">
        <v>11728</v>
      </c>
      <c r="B10524" t="s">
        <v>23518</v>
      </c>
      <c r="C10524" t="s">
        <v>11729</v>
      </c>
      <c r="D10524">
        <v>2</v>
      </c>
      <c r="E10524">
        <v>787</v>
      </c>
      <c r="F10524">
        <v>22</v>
      </c>
      <c r="G10524">
        <v>7393</v>
      </c>
      <c r="H10524">
        <v>0.696053619096073</v>
      </c>
      <c r="I10524">
        <v>1</v>
      </c>
      <c r="J10524">
        <v>0.966855260484069</v>
      </c>
      <c r="K10524" t="s">
        <v>24728</v>
      </c>
      <c r="L10524">
        <v>2</v>
      </c>
      <c r="M10524" t="s">
        <v>5133</v>
      </c>
      <c r="N10524">
        <v>9.0909090909090898E-2</v>
      </c>
      <c r="O10524">
        <v>2.5412960609911099E-3</v>
      </c>
    </row>
    <row r="10525" spans="1:15">
      <c r="A10525" t="s">
        <v>11730</v>
      </c>
      <c r="B10525" t="s">
        <v>23511</v>
      </c>
      <c r="C10525" t="s">
        <v>11731</v>
      </c>
      <c r="D10525">
        <v>2</v>
      </c>
      <c r="E10525">
        <v>6152</v>
      </c>
      <c r="F10525">
        <v>3</v>
      </c>
      <c r="G10525">
        <v>7804</v>
      </c>
      <c r="H10525">
        <v>0.88457550560319997</v>
      </c>
      <c r="I10525">
        <v>1</v>
      </c>
      <c r="J10525">
        <v>0.85953329234717102</v>
      </c>
      <c r="K10525" t="s">
        <v>30565</v>
      </c>
      <c r="L10525">
        <v>2</v>
      </c>
      <c r="M10525" t="s">
        <v>1463</v>
      </c>
      <c r="N10525">
        <v>0.66666666666666696</v>
      </c>
      <c r="O10525">
        <v>3.2509752925877802E-4</v>
      </c>
    </row>
    <row r="10526" spans="1:15">
      <c r="A10526" t="s">
        <v>11730</v>
      </c>
      <c r="B10526" t="s">
        <v>23518</v>
      </c>
      <c r="C10526" t="s">
        <v>11731</v>
      </c>
      <c r="D10526">
        <v>1</v>
      </c>
      <c r="E10526">
        <v>787</v>
      </c>
      <c r="F10526">
        <v>3</v>
      </c>
      <c r="G10526">
        <v>7393</v>
      </c>
      <c r="H10526">
        <v>0.28660084727541502</v>
      </c>
      <c r="I10526">
        <v>0.97863801257884697</v>
      </c>
      <c r="J10526">
        <v>0.94620131057153301</v>
      </c>
      <c r="K10526" t="s">
        <v>30566</v>
      </c>
      <c r="L10526">
        <v>1</v>
      </c>
      <c r="M10526" t="s">
        <v>1463</v>
      </c>
      <c r="N10526">
        <v>0.33333333333333298</v>
      </c>
      <c r="O10526">
        <v>1.27064803049555E-3</v>
      </c>
    </row>
    <row r="10527" spans="1:15">
      <c r="A10527" t="s">
        <v>11732</v>
      </c>
      <c r="B10527" t="s">
        <v>23511</v>
      </c>
      <c r="C10527" t="s">
        <v>11733</v>
      </c>
      <c r="D10527">
        <v>2</v>
      </c>
      <c r="E10527">
        <v>6152</v>
      </c>
      <c r="F10527">
        <v>3</v>
      </c>
      <c r="G10527">
        <v>7804</v>
      </c>
      <c r="H10527">
        <v>0.88457550560319997</v>
      </c>
      <c r="I10527">
        <v>1</v>
      </c>
      <c r="J10527">
        <v>0.85953329234717102</v>
      </c>
      <c r="K10527" t="s">
        <v>30567</v>
      </c>
      <c r="L10527">
        <v>2</v>
      </c>
      <c r="M10527" t="s">
        <v>1463</v>
      </c>
      <c r="N10527">
        <v>0.66666666666666696</v>
      </c>
      <c r="O10527">
        <v>3.2509752925877802E-4</v>
      </c>
    </row>
    <row r="10528" spans="1:15">
      <c r="A10528" t="s">
        <v>11732</v>
      </c>
      <c r="B10528" t="s">
        <v>23518</v>
      </c>
      <c r="C10528" t="s">
        <v>11733</v>
      </c>
      <c r="D10528">
        <v>1</v>
      </c>
      <c r="E10528">
        <v>787</v>
      </c>
      <c r="F10528">
        <v>3</v>
      </c>
      <c r="G10528">
        <v>7393</v>
      </c>
      <c r="H10528">
        <v>0.28660084727541502</v>
      </c>
      <c r="I10528">
        <v>0.97863801257884697</v>
      </c>
      <c r="J10528">
        <v>0.94620131057153301</v>
      </c>
      <c r="K10528" t="s">
        <v>30568</v>
      </c>
      <c r="L10528">
        <v>1</v>
      </c>
      <c r="M10528" t="s">
        <v>1463</v>
      </c>
      <c r="N10528">
        <v>0.33333333333333298</v>
      </c>
      <c r="O10528">
        <v>1.27064803049555E-3</v>
      </c>
    </row>
    <row r="10529" spans="1:15">
      <c r="A10529" t="s">
        <v>11734</v>
      </c>
      <c r="B10529" t="s">
        <v>23511</v>
      </c>
      <c r="C10529" t="s">
        <v>11735</v>
      </c>
      <c r="D10529">
        <v>1</v>
      </c>
      <c r="E10529">
        <v>6152</v>
      </c>
      <c r="F10529">
        <v>1</v>
      </c>
      <c r="G10529">
        <v>7804</v>
      </c>
      <c r="H10529">
        <v>0.788313685289595</v>
      </c>
      <c r="I10529">
        <v>0.968912233598893</v>
      </c>
      <c r="J10529">
        <v>0.832812322140707</v>
      </c>
      <c r="K10529" t="s">
        <v>30569</v>
      </c>
      <c r="L10529">
        <v>1</v>
      </c>
      <c r="M10529" t="s">
        <v>1463</v>
      </c>
      <c r="N10529">
        <v>1</v>
      </c>
      <c r="O10529">
        <v>1.6254876462938901E-4</v>
      </c>
    </row>
    <row r="10530" spans="1:15">
      <c r="A10530" t="s">
        <v>11736</v>
      </c>
      <c r="B10530" t="s">
        <v>23511</v>
      </c>
      <c r="C10530" t="s">
        <v>11737</v>
      </c>
      <c r="D10530">
        <v>1</v>
      </c>
      <c r="E10530">
        <v>6152</v>
      </c>
      <c r="F10530">
        <v>1</v>
      </c>
      <c r="G10530">
        <v>7804</v>
      </c>
      <c r="H10530">
        <v>0.788313685289595</v>
      </c>
      <c r="I10530">
        <v>0.968912233598893</v>
      </c>
      <c r="J10530">
        <v>0.832812322140707</v>
      </c>
      <c r="K10530" t="s">
        <v>30570</v>
      </c>
      <c r="L10530">
        <v>1</v>
      </c>
      <c r="M10530" t="s">
        <v>5133</v>
      </c>
      <c r="N10530">
        <v>1</v>
      </c>
      <c r="O10530">
        <v>1.6254876462938901E-4</v>
      </c>
    </row>
    <row r="10531" spans="1:15">
      <c r="A10531" t="s">
        <v>11738</v>
      </c>
      <c r="B10531" t="s">
        <v>23511</v>
      </c>
      <c r="C10531" t="s">
        <v>11739</v>
      </c>
      <c r="D10531">
        <v>2</v>
      </c>
      <c r="E10531">
        <v>6152</v>
      </c>
      <c r="F10531">
        <v>2</v>
      </c>
      <c r="G10531">
        <v>7804</v>
      </c>
      <c r="H10531">
        <v>0.62141708038142995</v>
      </c>
      <c r="I10531">
        <v>0.968912233598893</v>
      </c>
      <c r="J10531">
        <v>0.832812322140707</v>
      </c>
      <c r="K10531" t="s">
        <v>30571</v>
      </c>
      <c r="L10531">
        <v>2</v>
      </c>
      <c r="M10531" t="s">
        <v>5133</v>
      </c>
      <c r="N10531">
        <v>1</v>
      </c>
      <c r="O10531">
        <v>3.2509752925877802E-4</v>
      </c>
    </row>
    <row r="10532" spans="1:15">
      <c r="A10532" t="s">
        <v>11740</v>
      </c>
      <c r="B10532" t="s">
        <v>23511</v>
      </c>
      <c r="C10532" t="s">
        <v>11741</v>
      </c>
      <c r="D10532">
        <v>1</v>
      </c>
      <c r="E10532">
        <v>6152</v>
      </c>
      <c r="F10532">
        <v>1</v>
      </c>
      <c r="G10532">
        <v>7804</v>
      </c>
      <c r="H10532">
        <v>0.788313685289595</v>
      </c>
      <c r="I10532">
        <v>0.968912233598893</v>
      </c>
      <c r="J10532">
        <v>0.832812322140707</v>
      </c>
      <c r="K10532" t="s">
        <v>29827</v>
      </c>
      <c r="L10532">
        <v>1</v>
      </c>
      <c r="M10532" t="s">
        <v>5133</v>
      </c>
      <c r="N10532">
        <v>1</v>
      </c>
      <c r="O10532">
        <v>1.6254876462938901E-4</v>
      </c>
    </row>
    <row r="10533" spans="1:15">
      <c r="A10533" t="s">
        <v>11742</v>
      </c>
      <c r="B10533" t="s">
        <v>23511</v>
      </c>
      <c r="C10533" t="s">
        <v>11743</v>
      </c>
      <c r="D10533">
        <v>12</v>
      </c>
      <c r="E10533">
        <v>6152</v>
      </c>
      <c r="F10533">
        <v>12</v>
      </c>
      <c r="G10533">
        <v>7804</v>
      </c>
      <c r="H10533">
        <v>5.7464734204900801E-2</v>
      </c>
      <c r="I10533">
        <v>0.29901707624061702</v>
      </c>
      <c r="J10533">
        <v>0.25701513200912302</v>
      </c>
      <c r="K10533" t="s">
        <v>30572</v>
      </c>
      <c r="L10533">
        <v>12</v>
      </c>
      <c r="M10533" t="s">
        <v>5133</v>
      </c>
      <c r="N10533">
        <v>1</v>
      </c>
      <c r="O10533">
        <v>1.95058517555267E-3</v>
      </c>
    </row>
    <row r="10534" spans="1:15">
      <c r="A10534" t="s">
        <v>11744</v>
      </c>
      <c r="B10534" t="s">
        <v>23511</v>
      </c>
      <c r="C10534" t="s">
        <v>11745</v>
      </c>
      <c r="D10534">
        <v>1</v>
      </c>
      <c r="E10534">
        <v>6152</v>
      </c>
      <c r="F10534">
        <v>1</v>
      </c>
      <c r="G10534">
        <v>7804</v>
      </c>
      <c r="H10534">
        <v>0.788313685289595</v>
      </c>
      <c r="I10534">
        <v>0.968912233598893</v>
      </c>
      <c r="J10534">
        <v>0.832812322140707</v>
      </c>
      <c r="K10534" t="s">
        <v>29827</v>
      </c>
      <c r="L10534">
        <v>1</v>
      </c>
      <c r="M10534" t="s">
        <v>5133</v>
      </c>
      <c r="N10534">
        <v>1</v>
      </c>
      <c r="O10534">
        <v>1.6254876462938901E-4</v>
      </c>
    </row>
    <row r="10535" spans="1:15">
      <c r="A10535" t="s">
        <v>11746</v>
      </c>
      <c r="B10535" t="s">
        <v>23511</v>
      </c>
      <c r="C10535" t="s">
        <v>11747</v>
      </c>
      <c r="D10535">
        <v>29</v>
      </c>
      <c r="E10535">
        <v>6152</v>
      </c>
      <c r="F10535">
        <v>29</v>
      </c>
      <c r="G10535">
        <v>7804</v>
      </c>
      <c r="H10535">
        <v>9.9583854011004911E-4</v>
      </c>
      <c r="I10535">
        <v>1.31774602518595E-2</v>
      </c>
      <c r="J10535">
        <v>1.13264657950547E-2</v>
      </c>
      <c r="K10535" t="s">
        <v>28769</v>
      </c>
      <c r="L10535">
        <v>29</v>
      </c>
      <c r="M10535" t="s">
        <v>5133</v>
      </c>
      <c r="N10535">
        <v>1</v>
      </c>
      <c r="O10535">
        <v>4.7139141742522797E-3</v>
      </c>
    </row>
    <row r="10536" spans="1:15">
      <c r="A10536" t="s">
        <v>11748</v>
      </c>
      <c r="B10536" t="s">
        <v>23511</v>
      </c>
      <c r="C10536" t="s">
        <v>11749</v>
      </c>
      <c r="D10536">
        <v>74</v>
      </c>
      <c r="E10536">
        <v>6152</v>
      </c>
      <c r="F10536">
        <v>85</v>
      </c>
      <c r="G10536">
        <v>7804</v>
      </c>
      <c r="H10536">
        <v>3.6171475996973103E-2</v>
      </c>
      <c r="I10536">
        <v>0.216796612635826</v>
      </c>
      <c r="J10536">
        <v>0.18634390622858599</v>
      </c>
      <c r="K10536" t="s">
        <v>30573</v>
      </c>
      <c r="L10536">
        <v>74</v>
      </c>
      <c r="M10536" t="s">
        <v>1463</v>
      </c>
      <c r="N10536">
        <v>0.870588235294118</v>
      </c>
      <c r="O10536">
        <v>1.2028608582574801E-2</v>
      </c>
    </row>
    <row r="10537" spans="1:15">
      <c r="A10537" t="s">
        <v>11748</v>
      </c>
      <c r="B10537" t="s">
        <v>23518</v>
      </c>
      <c r="C10537" t="s">
        <v>11749</v>
      </c>
      <c r="D10537">
        <v>5</v>
      </c>
      <c r="E10537">
        <v>787</v>
      </c>
      <c r="F10537">
        <v>76</v>
      </c>
      <c r="G10537">
        <v>7393</v>
      </c>
      <c r="H10537">
        <v>0.91862891585028095</v>
      </c>
      <c r="I10537">
        <v>1</v>
      </c>
      <c r="J10537">
        <v>0.966855260484069</v>
      </c>
      <c r="K10537" t="s">
        <v>28626</v>
      </c>
      <c r="L10537">
        <v>5</v>
      </c>
      <c r="M10537" t="s">
        <v>1463</v>
      </c>
      <c r="N10537">
        <v>6.5789473684210495E-2</v>
      </c>
      <c r="O10537">
        <v>6.35324015247776E-3</v>
      </c>
    </row>
    <row r="10538" spans="1:15">
      <c r="A10538" t="s">
        <v>11748</v>
      </c>
      <c r="B10538" t="s">
        <v>23513</v>
      </c>
      <c r="C10538" t="s">
        <v>11749</v>
      </c>
      <c r="D10538">
        <v>3</v>
      </c>
      <c r="E10538">
        <v>535</v>
      </c>
      <c r="F10538">
        <v>85</v>
      </c>
      <c r="G10538">
        <v>8124</v>
      </c>
      <c r="H10538">
        <v>0.92544418207277801</v>
      </c>
      <c r="I10538">
        <v>0.99999999999997702</v>
      </c>
      <c r="J10538">
        <v>0.95041217501583097</v>
      </c>
      <c r="K10538" t="s">
        <v>25181</v>
      </c>
      <c r="L10538">
        <v>3</v>
      </c>
      <c r="M10538" t="s">
        <v>1463</v>
      </c>
      <c r="N10538">
        <v>3.5294117647058802E-2</v>
      </c>
      <c r="O10538">
        <v>5.60747663551402E-3</v>
      </c>
    </row>
    <row r="10539" spans="1:15">
      <c r="A10539" t="s">
        <v>11750</v>
      </c>
      <c r="B10539" t="s">
        <v>23511</v>
      </c>
      <c r="C10539" t="s">
        <v>11751</v>
      </c>
      <c r="D10539">
        <v>2</v>
      </c>
      <c r="E10539">
        <v>6152</v>
      </c>
      <c r="F10539">
        <v>2</v>
      </c>
      <c r="G10539">
        <v>7804</v>
      </c>
      <c r="H10539">
        <v>0.62141708038142995</v>
      </c>
      <c r="I10539">
        <v>0.968912233598893</v>
      </c>
      <c r="J10539">
        <v>0.832812322140707</v>
      </c>
      <c r="K10539" t="s">
        <v>24252</v>
      </c>
      <c r="L10539">
        <v>2</v>
      </c>
      <c r="M10539" t="s">
        <v>5133</v>
      </c>
      <c r="N10539">
        <v>1</v>
      </c>
      <c r="O10539">
        <v>3.2509752925877802E-4</v>
      </c>
    </row>
    <row r="10540" spans="1:15">
      <c r="A10540" t="s">
        <v>11752</v>
      </c>
      <c r="B10540" t="s">
        <v>23511</v>
      </c>
      <c r="C10540" t="s">
        <v>11753</v>
      </c>
      <c r="D10540">
        <v>2</v>
      </c>
      <c r="E10540">
        <v>6152</v>
      </c>
      <c r="F10540">
        <v>2</v>
      </c>
      <c r="G10540">
        <v>7804</v>
      </c>
      <c r="H10540">
        <v>0.62141708038142995</v>
      </c>
      <c r="I10540">
        <v>0.968912233598893</v>
      </c>
      <c r="J10540">
        <v>0.832812322140707</v>
      </c>
      <c r="K10540" t="s">
        <v>24252</v>
      </c>
      <c r="L10540">
        <v>2</v>
      </c>
      <c r="M10540" t="s">
        <v>5133</v>
      </c>
      <c r="N10540">
        <v>1</v>
      </c>
      <c r="O10540">
        <v>3.2509752925877802E-4</v>
      </c>
    </row>
    <row r="10541" spans="1:15">
      <c r="A10541" t="s">
        <v>11754</v>
      </c>
      <c r="B10541" t="s">
        <v>23511</v>
      </c>
      <c r="C10541" t="s">
        <v>11755</v>
      </c>
      <c r="D10541">
        <v>1</v>
      </c>
      <c r="E10541">
        <v>6152</v>
      </c>
      <c r="F10541">
        <v>1</v>
      </c>
      <c r="G10541">
        <v>7804</v>
      </c>
      <c r="H10541">
        <v>0.788313685289595</v>
      </c>
      <c r="I10541">
        <v>0.968912233598893</v>
      </c>
      <c r="J10541">
        <v>0.832812322140707</v>
      </c>
      <c r="K10541" t="s">
        <v>30574</v>
      </c>
      <c r="L10541">
        <v>1</v>
      </c>
      <c r="M10541" t="s">
        <v>1463</v>
      </c>
      <c r="N10541">
        <v>1</v>
      </c>
      <c r="O10541">
        <v>1.6254876462938901E-4</v>
      </c>
    </row>
    <row r="10542" spans="1:15">
      <c r="A10542" t="s">
        <v>11756</v>
      </c>
      <c r="B10542" t="s">
        <v>23511</v>
      </c>
      <c r="C10542" t="s">
        <v>11757</v>
      </c>
      <c r="D10542">
        <v>1</v>
      </c>
      <c r="E10542">
        <v>6152</v>
      </c>
      <c r="F10542">
        <v>1</v>
      </c>
      <c r="G10542">
        <v>7804</v>
      </c>
      <c r="H10542">
        <v>0.788313685289595</v>
      </c>
      <c r="I10542">
        <v>0.968912233598893</v>
      </c>
      <c r="J10542">
        <v>0.832812322140707</v>
      </c>
      <c r="K10542" t="s">
        <v>30575</v>
      </c>
      <c r="L10542">
        <v>1</v>
      </c>
      <c r="M10542" t="s">
        <v>5133</v>
      </c>
      <c r="N10542">
        <v>1</v>
      </c>
      <c r="O10542">
        <v>1.6254876462938901E-4</v>
      </c>
    </row>
    <row r="10543" spans="1:15">
      <c r="A10543" t="s">
        <v>11758</v>
      </c>
      <c r="B10543" t="s">
        <v>23511</v>
      </c>
      <c r="C10543" t="s">
        <v>11759</v>
      </c>
      <c r="D10543">
        <v>2</v>
      </c>
      <c r="E10543">
        <v>6152</v>
      </c>
      <c r="F10543">
        <v>2</v>
      </c>
      <c r="G10543">
        <v>7804</v>
      </c>
      <c r="H10543">
        <v>0.62141708038142995</v>
      </c>
      <c r="I10543">
        <v>0.968912233598893</v>
      </c>
      <c r="J10543">
        <v>0.832812322140707</v>
      </c>
      <c r="K10543" t="s">
        <v>30576</v>
      </c>
      <c r="L10543">
        <v>2</v>
      </c>
      <c r="M10543" t="s">
        <v>2729</v>
      </c>
      <c r="N10543">
        <v>1</v>
      </c>
      <c r="O10543">
        <v>3.2509752925877802E-4</v>
      </c>
    </row>
    <row r="10544" spans="1:15">
      <c r="A10544" t="s">
        <v>11760</v>
      </c>
      <c r="B10544" t="s">
        <v>23511</v>
      </c>
      <c r="C10544" t="s">
        <v>11761</v>
      </c>
      <c r="D10544">
        <v>1</v>
      </c>
      <c r="E10544">
        <v>6152</v>
      </c>
      <c r="F10544">
        <v>5</v>
      </c>
      <c r="G10544">
        <v>7804</v>
      </c>
      <c r="H10544">
        <v>0.99957695240616395</v>
      </c>
      <c r="I10544">
        <v>1</v>
      </c>
      <c r="J10544">
        <v>0.85953329234717102</v>
      </c>
      <c r="K10544" t="s">
        <v>25137</v>
      </c>
      <c r="L10544">
        <v>1</v>
      </c>
      <c r="M10544" t="s">
        <v>5133</v>
      </c>
      <c r="N10544">
        <v>0.2</v>
      </c>
      <c r="O10544">
        <v>1.6254876462938901E-4</v>
      </c>
    </row>
    <row r="10545" spans="1:15">
      <c r="A10545" t="s">
        <v>11760</v>
      </c>
      <c r="B10545" t="s">
        <v>23518</v>
      </c>
      <c r="C10545" t="s">
        <v>11761</v>
      </c>
      <c r="D10545">
        <v>4</v>
      </c>
      <c r="E10545">
        <v>787</v>
      </c>
      <c r="F10545">
        <v>4</v>
      </c>
      <c r="G10545">
        <v>7393</v>
      </c>
      <c r="H10545">
        <v>1.2754184429923201E-4</v>
      </c>
      <c r="I10545">
        <v>1.33866788828189E-2</v>
      </c>
      <c r="J10545">
        <v>1.2942980898264501E-2</v>
      </c>
      <c r="K10545" t="s">
        <v>25138</v>
      </c>
      <c r="L10545">
        <v>4</v>
      </c>
      <c r="M10545" t="s">
        <v>5133</v>
      </c>
      <c r="N10545">
        <v>1</v>
      </c>
      <c r="O10545">
        <v>5.0825921219822103E-3</v>
      </c>
    </row>
    <row r="10546" spans="1:15">
      <c r="A10546" t="s">
        <v>11762</v>
      </c>
      <c r="B10546" t="s">
        <v>23518</v>
      </c>
      <c r="C10546" t="s">
        <v>11763</v>
      </c>
      <c r="D10546">
        <v>4</v>
      </c>
      <c r="E10546">
        <v>787</v>
      </c>
      <c r="F10546">
        <v>4</v>
      </c>
      <c r="G10546">
        <v>7393</v>
      </c>
      <c r="H10546">
        <v>1.2754184429923201E-4</v>
      </c>
      <c r="I10546">
        <v>1.33866788828189E-2</v>
      </c>
      <c r="J10546">
        <v>1.2942980898264501E-2</v>
      </c>
      <c r="K10546" t="s">
        <v>25138</v>
      </c>
      <c r="L10546">
        <v>4</v>
      </c>
      <c r="M10546" t="s">
        <v>1463</v>
      </c>
      <c r="N10546">
        <v>1</v>
      </c>
      <c r="O10546">
        <v>5.0825921219822103E-3</v>
      </c>
    </row>
    <row r="10547" spans="1:15">
      <c r="A10547" t="s">
        <v>11762</v>
      </c>
      <c r="B10547" t="s">
        <v>23511</v>
      </c>
      <c r="C10547" t="s">
        <v>11763</v>
      </c>
      <c r="D10547">
        <v>1</v>
      </c>
      <c r="E10547">
        <v>6152</v>
      </c>
      <c r="F10547">
        <v>5</v>
      </c>
      <c r="G10547">
        <v>7804</v>
      </c>
      <c r="H10547">
        <v>0.99957695240616395</v>
      </c>
      <c r="I10547">
        <v>1</v>
      </c>
      <c r="J10547">
        <v>0.85953329234717102</v>
      </c>
      <c r="K10547" t="s">
        <v>25137</v>
      </c>
      <c r="L10547">
        <v>1</v>
      </c>
      <c r="M10547" t="s">
        <v>1463</v>
      </c>
      <c r="N10547">
        <v>0.2</v>
      </c>
      <c r="O10547">
        <v>1.6254876462938901E-4</v>
      </c>
    </row>
    <row r="10548" spans="1:15">
      <c r="A10548" t="s">
        <v>11764</v>
      </c>
      <c r="B10548" t="s">
        <v>23518</v>
      </c>
      <c r="C10548" t="s">
        <v>11765</v>
      </c>
      <c r="D10548">
        <v>1</v>
      </c>
      <c r="E10548">
        <v>787</v>
      </c>
      <c r="F10548">
        <v>7</v>
      </c>
      <c r="G10548">
        <v>7393</v>
      </c>
      <c r="H10548">
        <v>0.54534917443390396</v>
      </c>
      <c r="I10548">
        <v>1</v>
      </c>
      <c r="J10548">
        <v>0.966855260484069</v>
      </c>
      <c r="K10548" t="s">
        <v>26116</v>
      </c>
      <c r="L10548">
        <v>1</v>
      </c>
      <c r="M10548" t="s">
        <v>5133</v>
      </c>
      <c r="N10548">
        <v>0.14285714285714299</v>
      </c>
      <c r="O10548">
        <v>1.27064803049555E-3</v>
      </c>
    </row>
    <row r="10549" spans="1:15">
      <c r="A10549" t="s">
        <v>11764</v>
      </c>
      <c r="B10549" t="s">
        <v>23511</v>
      </c>
      <c r="C10549" t="s">
        <v>11765</v>
      </c>
      <c r="D10549">
        <v>6</v>
      </c>
      <c r="E10549">
        <v>6152</v>
      </c>
      <c r="F10549">
        <v>7</v>
      </c>
      <c r="G10549">
        <v>7804</v>
      </c>
      <c r="H10549">
        <v>0.54476030000281095</v>
      </c>
      <c r="I10549">
        <v>0.968912233598893</v>
      </c>
      <c r="J10549">
        <v>0.832812322140707</v>
      </c>
      <c r="K10549" t="s">
        <v>26117</v>
      </c>
      <c r="L10549">
        <v>6</v>
      </c>
      <c r="M10549" t="s">
        <v>5133</v>
      </c>
      <c r="N10549">
        <v>0.85714285714285698</v>
      </c>
      <c r="O10549">
        <v>9.7529258777633303E-4</v>
      </c>
    </row>
    <row r="10550" spans="1:15">
      <c r="A10550" t="s">
        <v>11766</v>
      </c>
      <c r="B10550" t="s">
        <v>23511</v>
      </c>
      <c r="C10550" t="s">
        <v>11767</v>
      </c>
      <c r="D10550">
        <v>21</v>
      </c>
      <c r="E10550">
        <v>6152</v>
      </c>
      <c r="F10550">
        <v>27</v>
      </c>
      <c r="G10550">
        <v>7804</v>
      </c>
      <c r="H10550">
        <v>0.65856931763814897</v>
      </c>
      <c r="I10550">
        <v>0.968912233598893</v>
      </c>
      <c r="J10550">
        <v>0.832812322140707</v>
      </c>
      <c r="K10550" t="s">
        <v>30577</v>
      </c>
      <c r="L10550">
        <v>21</v>
      </c>
      <c r="M10550" t="s">
        <v>5133</v>
      </c>
      <c r="N10550">
        <v>0.77777777777777801</v>
      </c>
      <c r="O10550">
        <v>3.41352405721717E-3</v>
      </c>
    </row>
    <row r="10551" spans="1:15">
      <c r="A10551" t="s">
        <v>11766</v>
      </c>
      <c r="B10551" t="s">
        <v>23518</v>
      </c>
      <c r="C10551" t="s">
        <v>11767</v>
      </c>
      <c r="D10551">
        <v>2</v>
      </c>
      <c r="E10551">
        <v>787</v>
      </c>
      <c r="F10551">
        <v>24</v>
      </c>
      <c r="G10551">
        <v>7393</v>
      </c>
      <c r="H10551">
        <v>0.74146761916767701</v>
      </c>
      <c r="I10551">
        <v>1</v>
      </c>
      <c r="J10551">
        <v>0.966855260484069</v>
      </c>
      <c r="K10551" t="s">
        <v>25436</v>
      </c>
      <c r="L10551">
        <v>2</v>
      </c>
      <c r="M10551" t="s">
        <v>5133</v>
      </c>
      <c r="N10551">
        <v>8.3333333333333301E-2</v>
      </c>
      <c r="O10551">
        <v>2.5412960609911099E-3</v>
      </c>
    </row>
    <row r="10552" spans="1:15">
      <c r="A10552" t="s">
        <v>11766</v>
      </c>
      <c r="B10552" t="s">
        <v>23513</v>
      </c>
      <c r="C10552" t="s">
        <v>11767</v>
      </c>
      <c r="D10552">
        <v>2</v>
      </c>
      <c r="E10552">
        <v>535</v>
      </c>
      <c r="F10552">
        <v>17</v>
      </c>
      <c r="G10552">
        <v>8124</v>
      </c>
      <c r="H10552">
        <v>0.30951995937748999</v>
      </c>
      <c r="I10552">
        <v>0.96185933942670199</v>
      </c>
      <c r="J10552">
        <v>0.91416282684384298</v>
      </c>
      <c r="K10552" t="s">
        <v>24061</v>
      </c>
      <c r="L10552">
        <v>2</v>
      </c>
      <c r="M10552" t="s">
        <v>5133</v>
      </c>
      <c r="N10552">
        <v>0.11764705882352899</v>
      </c>
      <c r="O10552">
        <v>3.7383177570093499E-3</v>
      </c>
    </row>
    <row r="10553" spans="1:15">
      <c r="A10553" t="s">
        <v>11768</v>
      </c>
      <c r="B10553" t="s">
        <v>23511</v>
      </c>
      <c r="C10553" t="s">
        <v>11769</v>
      </c>
      <c r="D10553">
        <v>2</v>
      </c>
      <c r="E10553">
        <v>6152</v>
      </c>
      <c r="F10553">
        <v>2</v>
      </c>
      <c r="G10553">
        <v>7804</v>
      </c>
      <c r="H10553">
        <v>0.62141708038142995</v>
      </c>
      <c r="I10553">
        <v>0.968912233598893</v>
      </c>
      <c r="J10553">
        <v>0.832812322140707</v>
      </c>
      <c r="K10553" t="s">
        <v>30578</v>
      </c>
      <c r="L10553">
        <v>2</v>
      </c>
      <c r="M10553" t="s">
        <v>5133</v>
      </c>
      <c r="N10553">
        <v>1</v>
      </c>
      <c r="O10553">
        <v>3.2509752925877802E-4</v>
      </c>
    </row>
    <row r="10554" spans="1:15">
      <c r="A10554" t="s">
        <v>11770</v>
      </c>
      <c r="B10554" t="s">
        <v>23511</v>
      </c>
      <c r="C10554" t="s">
        <v>11771</v>
      </c>
      <c r="D10554">
        <v>2</v>
      </c>
      <c r="E10554">
        <v>6152</v>
      </c>
      <c r="F10554">
        <v>2</v>
      </c>
      <c r="G10554">
        <v>7804</v>
      </c>
      <c r="H10554">
        <v>0.62141708038142995</v>
      </c>
      <c r="I10554">
        <v>0.968912233598893</v>
      </c>
      <c r="J10554">
        <v>0.832812322140707</v>
      </c>
      <c r="K10554" t="s">
        <v>30578</v>
      </c>
      <c r="L10554">
        <v>2</v>
      </c>
      <c r="M10554" t="s">
        <v>5133</v>
      </c>
      <c r="N10554">
        <v>1</v>
      </c>
      <c r="O10554">
        <v>3.2509752925877802E-4</v>
      </c>
    </row>
    <row r="10555" spans="1:15">
      <c r="A10555" t="s">
        <v>11772</v>
      </c>
      <c r="B10555" t="s">
        <v>23511</v>
      </c>
      <c r="C10555" t="s">
        <v>11773</v>
      </c>
      <c r="D10555">
        <v>10</v>
      </c>
      <c r="E10555">
        <v>6152</v>
      </c>
      <c r="F10555">
        <v>11</v>
      </c>
      <c r="G10555">
        <v>7804</v>
      </c>
      <c r="H10555">
        <v>0.28867792927582098</v>
      </c>
      <c r="I10555">
        <v>0.81015798566717701</v>
      </c>
      <c r="J10555">
        <v>0.69635776074186095</v>
      </c>
      <c r="K10555" t="s">
        <v>30579</v>
      </c>
      <c r="L10555">
        <v>10</v>
      </c>
      <c r="M10555" t="s">
        <v>5133</v>
      </c>
      <c r="N10555">
        <v>0.90909090909090895</v>
      </c>
      <c r="O10555">
        <v>1.62548764629389E-3</v>
      </c>
    </row>
    <row r="10556" spans="1:15">
      <c r="A10556" t="s">
        <v>11774</v>
      </c>
      <c r="B10556" t="s">
        <v>23511</v>
      </c>
      <c r="C10556" t="s">
        <v>11775</v>
      </c>
      <c r="D10556">
        <v>87</v>
      </c>
      <c r="E10556">
        <v>6152</v>
      </c>
      <c r="F10556">
        <v>89</v>
      </c>
      <c r="G10556">
        <v>7804</v>
      </c>
      <c r="H10556" s="34">
        <v>1.7636107592809499E-7</v>
      </c>
      <c r="I10556" s="34">
        <v>6.9450991700483799E-6</v>
      </c>
      <c r="J10556" s="34">
        <v>5.9695439553092903E-6</v>
      </c>
      <c r="K10556" t="s">
        <v>26094</v>
      </c>
      <c r="L10556">
        <v>87</v>
      </c>
      <c r="M10556" t="s">
        <v>5133</v>
      </c>
      <c r="N10556">
        <v>0.97752808988763995</v>
      </c>
      <c r="O10556">
        <v>1.41417425227568E-2</v>
      </c>
    </row>
    <row r="10557" spans="1:15">
      <c r="A10557" t="s">
        <v>11776</v>
      </c>
      <c r="B10557" t="s">
        <v>23511</v>
      </c>
      <c r="C10557" t="s">
        <v>11777</v>
      </c>
      <c r="D10557">
        <v>2</v>
      </c>
      <c r="E10557">
        <v>6152</v>
      </c>
      <c r="F10557">
        <v>2</v>
      </c>
      <c r="G10557">
        <v>7804</v>
      </c>
      <c r="H10557">
        <v>0.62141708038142995</v>
      </c>
      <c r="I10557">
        <v>0.968912233598893</v>
      </c>
      <c r="J10557">
        <v>0.832812322140707</v>
      </c>
      <c r="K10557" t="s">
        <v>30580</v>
      </c>
      <c r="L10557">
        <v>2</v>
      </c>
      <c r="M10557" t="s">
        <v>5133</v>
      </c>
      <c r="N10557">
        <v>1</v>
      </c>
      <c r="O10557">
        <v>3.2509752925877802E-4</v>
      </c>
    </row>
    <row r="10558" spans="1:15">
      <c r="A10558" t="s">
        <v>11778</v>
      </c>
      <c r="B10558" t="s">
        <v>23518</v>
      </c>
      <c r="C10558" t="s">
        <v>11779</v>
      </c>
      <c r="D10558">
        <v>1</v>
      </c>
      <c r="E10558">
        <v>787</v>
      </c>
      <c r="F10558">
        <v>3</v>
      </c>
      <c r="G10558">
        <v>7393</v>
      </c>
      <c r="H10558">
        <v>0.28660084727541502</v>
      </c>
      <c r="I10558">
        <v>0.97863801257884697</v>
      </c>
      <c r="J10558">
        <v>0.94620131057153301</v>
      </c>
      <c r="K10558" t="s">
        <v>25353</v>
      </c>
      <c r="L10558">
        <v>1</v>
      </c>
      <c r="M10558" t="s">
        <v>5133</v>
      </c>
      <c r="N10558">
        <v>0.33333333333333298</v>
      </c>
      <c r="O10558">
        <v>1.27064803049555E-3</v>
      </c>
    </row>
    <row r="10559" spans="1:15">
      <c r="A10559" t="s">
        <v>11778</v>
      </c>
      <c r="B10559" t="s">
        <v>23511</v>
      </c>
      <c r="C10559" t="s">
        <v>11779</v>
      </c>
      <c r="D10559">
        <v>2</v>
      </c>
      <c r="E10559">
        <v>6152</v>
      </c>
      <c r="F10559">
        <v>3</v>
      </c>
      <c r="G10559">
        <v>7804</v>
      </c>
      <c r="H10559">
        <v>0.88457550560319997</v>
      </c>
      <c r="I10559">
        <v>1</v>
      </c>
      <c r="J10559">
        <v>0.85953329234717102</v>
      </c>
      <c r="K10559" t="s">
        <v>30581</v>
      </c>
      <c r="L10559">
        <v>2</v>
      </c>
      <c r="M10559" t="s">
        <v>5133</v>
      </c>
      <c r="N10559">
        <v>0.66666666666666696</v>
      </c>
      <c r="O10559">
        <v>3.2509752925877802E-4</v>
      </c>
    </row>
    <row r="10560" spans="1:15">
      <c r="A10560" t="s">
        <v>11780</v>
      </c>
      <c r="B10560" t="s">
        <v>23511</v>
      </c>
      <c r="C10560" t="s">
        <v>11781</v>
      </c>
      <c r="D10560">
        <v>1</v>
      </c>
      <c r="E10560">
        <v>6152</v>
      </c>
      <c r="F10560">
        <v>1</v>
      </c>
      <c r="G10560">
        <v>7804</v>
      </c>
      <c r="H10560">
        <v>0.788313685289595</v>
      </c>
      <c r="I10560">
        <v>0.968912233598893</v>
      </c>
      <c r="J10560">
        <v>0.832812322140707</v>
      </c>
      <c r="K10560" t="s">
        <v>30582</v>
      </c>
      <c r="L10560">
        <v>1</v>
      </c>
      <c r="M10560" t="s">
        <v>1463</v>
      </c>
      <c r="N10560">
        <v>1</v>
      </c>
      <c r="O10560">
        <v>1.6254876462938901E-4</v>
      </c>
    </row>
    <row r="10561" spans="1:15">
      <c r="A10561" t="s">
        <v>11782</v>
      </c>
      <c r="B10561" t="s">
        <v>23518</v>
      </c>
      <c r="C10561" t="s">
        <v>11783</v>
      </c>
      <c r="D10561">
        <v>7</v>
      </c>
      <c r="E10561">
        <v>787</v>
      </c>
      <c r="F10561">
        <v>82</v>
      </c>
      <c r="G10561">
        <v>7393</v>
      </c>
      <c r="H10561">
        <v>0.78411189115393598</v>
      </c>
      <c r="I10561">
        <v>1</v>
      </c>
      <c r="J10561">
        <v>0.966855260484069</v>
      </c>
      <c r="K10561" t="s">
        <v>30583</v>
      </c>
      <c r="L10561">
        <v>7</v>
      </c>
      <c r="M10561" t="s">
        <v>2729</v>
      </c>
      <c r="N10561">
        <v>8.5365853658536606E-2</v>
      </c>
      <c r="O10561">
        <v>8.8945362134688708E-3</v>
      </c>
    </row>
    <row r="10562" spans="1:15">
      <c r="A10562" t="s">
        <v>11782</v>
      </c>
      <c r="B10562" t="s">
        <v>23511</v>
      </c>
      <c r="C10562" t="s">
        <v>11783</v>
      </c>
      <c r="D10562">
        <v>75</v>
      </c>
      <c r="E10562">
        <v>6152</v>
      </c>
      <c r="F10562">
        <v>90</v>
      </c>
      <c r="G10562">
        <v>7804</v>
      </c>
      <c r="H10562">
        <v>0.17917777946177299</v>
      </c>
      <c r="I10562">
        <v>0.62820699387505596</v>
      </c>
      <c r="J10562">
        <v>0.53996482572094595</v>
      </c>
      <c r="K10562" t="s">
        <v>30584</v>
      </c>
      <c r="L10562">
        <v>75</v>
      </c>
      <c r="M10562" t="s">
        <v>2729</v>
      </c>
      <c r="N10562">
        <v>0.83333333333333304</v>
      </c>
      <c r="O10562">
        <v>1.21911573472042E-2</v>
      </c>
    </row>
    <row r="10563" spans="1:15">
      <c r="A10563" t="s">
        <v>11782</v>
      </c>
      <c r="B10563" t="s">
        <v>23513</v>
      </c>
      <c r="C10563" t="s">
        <v>11783</v>
      </c>
      <c r="D10563">
        <v>4</v>
      </c>
      <c r="E10563">
        <v>535</v>
      </c>
      <c r="F10563">
        <v>94</v>
      </c>
      <c r="G10563">
        <v>8124</v>
      </c>
      <c r="H10563">
        <v>0.87511189236803499</v>
      </c>
      <c r="I10563">
        <v>0.99999999999997702</v>
      </c>
      <c r="J10563">
        <v>0.95041217501583097</v>
      </c>
      <c r="K10563" t="s">
        <v>30214</v>
      </c>
      <c r="L10563">
        <v>4</v>
      </c>
      <c r="M10563" t="s">
        <v>2729</v>
      </c>
      <c r="N10563">
        <v>4.2553191489361701E-2</v>
      </c>
      <c r="O10563">
        <v>7.4766355140186902E-3</v>
      </c>
    </row>
    <row r="10564" spans="1:15">
      <c r="A10564" t="s">
        <v>11784</v>
      </c>
      <c r="B10564" t="s">
        <v>23511</v>
      </c>
      <c r="C10564" t="s">
        <v>11785</v>
      </c>
      <c r="D10564">
        <v>2</v>
      </c>
      <c r="E10564">
        <v>6152</v>
      </c>
      <c r="F10564">
        <v>2</v>
      </c>
      <c r="G10564">
        <v>7804</v>
      </c>
      <c r="H10564">
        <v>0.62141708038142995</v>
      </c>
      <c r="I10564">
        <v>0.968912233598893</v>
      </c>
      <c r="J10564">
        <v>0.832812322140707</v>
      </c>
      <c r="K10564" t="s">
        <v>27310</v>
      </c>
      <c r="L10564">
        <v>2</v>
      </c>
      <c r="M10564" t="s">
        <v>5133</v>
      </c>
      <c r="N10564">
        <v>1</v>
      </c>
      <c r="O10564">
        <v>3.2509752925877802E-4</v>
      </c>
    </row>
    <row r="10565" spans="1:15">
      <c r="A10565" t="s">
        <v>11786</v>
      </c>
      <c r="B10565" t="s">
        <v>23518</v>
      </c>
      <c r="C10565" t="s">
        <v>11787</v>
      </c>
      <c r="D10565">
        <v>1</v>
      </c>
      <c r="E10565">
        <v>787</v>
      </c>
      <c r="F10565">
        <v>3</v>
      </c>
      <c r="G10565">
        <v>7393</v>
      </c>
      <c r="H10565">
        <v>0.28660084727541502</v>
      </c>
      <c r="I10565">
        <v>0.97863801257884697</v>
      </c>
      <c r="J10565">
        <v>0.94620131057153301</v>
      </c>
      <c r="K10565" t="s">
        <v>24546</v>
      </c>
      <c r="L10565">
        <v>1</v>
      </c>
      <c r="M10565" t="s">
        <v>1463</v>
      </c>
      <c r="N10565">
        <v>0.33333333333333298</v>
      </c>
      <c r="O10565">
        <v>1.27064803049555E-3</v>
      </c>
    </row>
    <row r="10566" spans="1:15">
      <c r="A10566" t="s">
        <v>11786</v>
      </c>
      <c r="B10566" t="s">
        <v>23511</v>
      </c>
      <c r="C10566" t="s">
        <v>11787</v>
      </c>
      <c r="D10566">
        <v>2</v>
      </c>
      <c r="E10566">
        <v>6152</v>
      </c>
      <c r="F10566">
        <v>3</v>
      </c>
      <c r="G10566">
        <v>7804</v>
      </c>
      <c r="H10566">
        <v>0.88457550560319997</v>
      </c>
      <c r="I10566">
        <v>1</v>
      </c>
      <c r="J10566">
        <v>0.85953329234717102</v>
      </c>
      <c r="K10566" t="s">
        <v>30585</v>
      </c>
      <c r="L10566">
        <v>2</v>
      </c>
      <c r="M10566" t="s">
        <v>1463</v>
      </c>
      <c r="N10566">
        <v>0.66666666666666696</v>
      </c>
      <c r="O10566">
        <v>3.2509752925877802E-4</v>
      </c>
    </row>
    <row r="10567" spans="1:15">
      <c r="A10567" t="s">
        <v>11788</v>
      </c>
      <c r="B10567" t="s">
        <v>23511</v>
      </c>
      <c r="C10567" t="s">
        <v>11789</v>
      </c>
      <c r="D10567">
        <v>5</v>
      </c>
      <c r="E10567">
        <v>6152</v>
      </c>
      <c r="F10567">
        <v>5</v>
      </c>
      <c r="G10567">
        <v>7804</v>
      </c>
      <c r="H10567">
        <v>0.30433074367137097</v>
      </c>
      <c r="I10567">
        <v>0.81020448119108801</v>
      </c>
      <c r="J10567">
        <v>0.69639772519260701</v>
      </c>
      <c r="K10567" t="s">
        <v>26537</v>
      </c>
      <c r="L10567">
        <v>5</v>
      </c>
      <c r="M10567" t="s">
        <v>5133</v>
      </c>
      <c r="N10567">
        <v>1</v>
      </c>
      <c r="O10567">
        <v>8.1274382314694405E-4</v>
      </c>
    </row>
    <row r="10568" spans="1:15">
      <c r="A10568" t="s">
        <v>11790</v>
      </c>
      <c r="B10568" t="s">
        <v>23511</v>
      </c>
      <c r="C10568" t="s">
        <v>11791</v>
      </c>
      <c r="D10568">
        <v>1</v>
      </c>
      <c r="E10568">
        <v>6152</v>
      </c>
      <c r="F10568">
        <v>1</v>
      </c>
      <c r="G10568">
        <v>7804</v>
      </c>
      <c r="H10568">
        <v>0.788313685289595</v>
      </c>
      <c r="I10568">
        <v>0.968912233598893</v>
      </c>
      <c r="J10568">
        <v>0.832812322140707</v>
      </c>
      <c r="K10568" t="s">
        <v>30586</v>
      </c>
      <c r="L10568">
        <v>1</v>
      </c>
      <c r="M10568" t="s">
        <v>2729</v>
      </c>
      <c r="N10568">
        <v>1</v>
      </c>
      <c r="O10568">
        <v>1.6254876462938901E-4</v>
      </c>
    </row>
    <row r="10569" spans="1:15">
      <c r="A10569" t="s">
        <v>11792</v>
      </c>
      <c r="B10569" t="s">
        <v>23511</v>
      </c>
      <c r="C10569" t="s">
        <v>11793</v>
      </c>
      <c r="D10569">
        <v>9</v>
      </c>
      <c r="E10569">
        <v>6152</v>
      </c>
      <c r="F10569">
        <v>9</v>
      </c>
      <c r="G10569">
        <v>7804</v>
      </c>
      <c r="H10569">
        <v>0.117423000773971</v>
      </c>
      <c r="I10569">
        <v>0.47842873658393897</v>
      </c>
      <c r="J10569">
        <v>0.41122542710949</v>
      </c>
      <c r="K10569" t="s">
        <v>30587</v>
      </c>
      <c r="L10569">
        <v>9</v>
      </c>
      <c r="M10569" t="s">
        <v>5133</v>
      </c>
      <c r="N10569">
        <v>1</v>
      </c>
      <c r="O10569">
        <v>1.4629388816645001E-3</v>
      </c>
    </row>
    <row r="10570" spans="1:15">
      <c r="A10570" t="s">
        <v>11794</v>
      </c>
      <c r="B10570" t="s">
        <v>23511</v>
      </c>
      <c r="C10570" t="s">
        <v>11795</v>
      </c>
      <c r="D10570">
        <v>2</v>
      </c>
      <c r="E10570">
        <v>6152</v>
      </c>
      <c r="F10570">
        <v>2</v>
      </c>
      <c r="G10570">
        <v>7804</v>
      </c>
      <c r="H10570">
        <v>0.62141708038142995</v>
      </c>
      <c r="I10570">
        <v>0.968912233598893</v>
      </c>
      <c r="J10570">
        <v>0.832812322140707</v>
      </c>
      <c r="K10570" t="s">
        <v>23801</v>
      </c>
      <c r="L10570">
        <v>2</v>
      </c>
      <c r="M10570" t="s">
        <v>5133</v>
      </c>
      <c r="N10570">
        <v>1</v>
      </c>
      <c r="O10570">
        <v>3.2509752925877802E-4</v>
      </c>
    </row>
    <row r="10571" spans="1:15">
      <c r="A10571" t="s">
        <v>11796</v>
      </c>
      <c r="B10571" t="s">
        <v>23511</v>
      </c>
      <c r="C10571" t="s">
        <v>11797</v>
      </c>
      <c r="D10571">
        <v>29</v>
      </c>
      <c r="E10571">
        <v>6152</v>
      </c>
      <c r="F10571">
        <v>36</v>
      </c>
      <c r="G10571">
        <v>7804</v>
      </c>
      <c r="H10571">
        <v>0.49617524563486598</v>
      </c>
      <c r="I10571">
        <v>0.968912233598893</v>
      </c>
      <c r="J10571">
        <v>0.832812322140707</v>
      </c>
      <c r="K10571" t="s">
        <v>30588</v>
      </c>
      <c r="L10571">
        <v>29</v>
      </c>
      <c r="M10571" t="s">
        <v>5133</v>
      </c>
      <c r="N10571">
        <v>0.80555555555555602</v>
      </c>
      <c r="O10571">
        <v>4.7139141742522797E-3</v>
      </c>
    </row>
    <row r="10572" spans="1:15">
      <c r="A10572" t="s">
        <v>11796</v>
      </c>
      <c r="B10572" t="s">
        <v>23518</v>
      </c>
      <c r="C10572" t="s">
        <v>11797</v>
      </c>
      <c r="D10572">
        <v>6</v>
      </c>
      <c r="E10572">
        <v>787</v>
      </c>
      <c r="F10572">
        <v>34</v>
      </c>
      <c r="G10572">
        <v>7393</v>
      </c>
      <c r="H10572">
        <v>0.14692377012111499</v>
      </c>
      <c r="I10572">
        <v>0.78332813950813496</v>
      </c>
      <c r="J10572">
        <v>0.75736493236864</v>
      </c>
      <c r="K10572" t="s">
        <v>26367</v>
      </c>
      <c r="L10572">
        <v>6</v>
      </c>
      <c r="M10572" t="s">
        <v>5133</v>
      </c>
      <c r="N10572">
        <v>0.17647058823529399</v>
      </c>
      <c r="O10572">
        <v>7.6238881829733202E-3</v>
      </c>
    </row>
    <row r="10573" spans="1:15">
      <c r="A10573" t="s">
        <v>11796</v>
      </c>
      <c r="B10573" t="s">
        <v>23513</v>
      </c>
      <c r="C10573" t="s">
        <v>11797</v>
      </c>
      <c r="D10573">
        <v>1</v>
      </c>
      <c r="E10573">
        <v>535</v>
      </c>
      <c r="F10573">
        <v>38</v>
      </c>
      <c r="G10573">
        <v>8124</v>
      </c>
      <c r="H10573">
        <v>0.92533820458653904</v>
      </c>
      <c r="I10573">
        <v>0.99999999999997702</v>
      </c>
      <c r="J10573">
        <v>0.95041217501583097</v>
      </c>
      <c r="K10573" t="s">
        <v>23867</v>
      </c>
      <c r="L10573">
        <v>1</v>
      </c>
      <c r="M10573" t="s">
        <v>5133</v>
      </c>
      <c r="N10573">
        <v>2.6315789473684199E-2</v>
      </c>
      <c r="O10573">
        <v>1.8691588785046699E-3</v>
      </c>
    </row>
    <row r="10574" spans="1:15">
      <c r="A10574" t="s">
        <v>11798</v>
      </c>
      <c r="B10574" t="s">
        <v>23511</v>
      </c>
      <c r="C10574" t="s">
        <v>11799</v>
      </c>
      <c r="D10574">
        <v>3</v>
      </c>
      <c r="E10574">
        <v>6152</v>
      </c>
      <c r="F10574">
        <v>3</v>
      </c>
      <c r="G10574">
        <v>7804</v>
      </c>
      <c r="H10574">
        <v>0.489837867770546</v>
      </c>
      <c r="I10574">
        <v>0.96083957126938102</v>
      </c>
      <c r="J10574">
        <v>0.82587360011061495</v>
      </c>
      <c r="K10574" t="s">
        <v>25202</v>
      </c>
      <c r="L10574">
        <v>3</v>
      </c>
      <c r="M10574" t="s">
        <v>5133</v>
      </c>
      <c r="N10574">
        <v>1</v>
      </c>
      <c r="O10574">
        <v>4.8764629388816603E-4</v>
      </c>
    </row>
    <row r="10575" spans="1:15">
      <c r="A10575" t="s">
        <v>11800</v>
      </c>
      <c r="B10575" t="s">
        <v>23518</v>
      </c>
      <c r="C10575" t="s">
        <v>11801</v>
      </c>
      <c r="D10575">
        <v>1</v>
      </c>
      <c r="E10575">
        <v>787</v>
      </c>
      <c r="F10575">
        <v>8</v>
      </c>
      <c r="G10575">
        <v>7393</v>
      </c>
      <c r="H10575">
        <v>0.59379355565791103</v>
      </c>
      <c r="I10575">
        <v>1</v>
      </c>
      <c r="J10575">
        <v>0.966855260484069</v>
      </c>
      <c r="K10575" t="s">
        <v>25353</v>
      </c>
      <c r="L10575">
        <v>1</v>
      </c>
      <c r="M10575" t="s">
        <v>2729</v>
      </c>
      <c r="N10575">
        <v>0.125</v>
      </c>
      <c r="O10575">
        <v>1.27064803049555E-3</v>
      </c>
    </row>
    <row r="10576" spans="1:15">
      <c r="A10576" t="s">
        <v>11800</v>
      </c>
      <c r="B10576" t="s">
        <v>23511</v>
      </c>
      <c r="C10576" t="s">
        <v>11801</v>
      </c>
      <c r="D10576">
        <v>7</v>
      </c>
      <c r="E10576">
        <v>6152</v>
      </c>
      <c r="F10576">
        <v>8</v>
      </c>
      <c r="G10576">
        <v>7804</v>
      </c>
      <c r="H10576">
        <v>0.46943957161060701</v>
      </c>
      <c r="I10576">
        <v>0.96083957126938102</v>
      </c>
      <c r="J10576">
        <v>0.82587360011061495</v>
      </c>
      <c r="K10576" t="s">
        <v>30589</v>
      </c>
      <c r="L10576">
        <v>7</v>
      </c>
      <c r="M10576" t="s">
        <v>2729</v>
      </c>
      <c r="N10576">
        <v>0.875</v>
      </c>
      <c r="O10576">
        <v>1.13784135240572E-3</v>
      </c>
    </row>
    <row r="10577" spans="1:15">
      <c r="A10577" t="s">
        <v>11802</v>
      </c>
      <c r="B10577" t="s">
        <v>23511</v>
      </c>
      <c r="C10577" t="s">
        <v>11803</v>
      </c>
      <c r="D10577">
        <v>2</v>
      </c>
      <c r="E10577">
        <v>6152</v>
      </c>
      <c r="F10577">
        <v>3</v>
      </c>
      <c r="G10577">
        <v>7804</v>
      </c>
      <c r="H10577">
        <v>0.88457550560319997</v>
      </c>
      <c r="I10577">
        <v>1</v>
      </c>
      <c r="J10577">
        <v>0.85953329234717102</v>
      </c>
      <c r="K10577" t="s">
        <v>30590</v>
      </c>
      <c r="L10577">
        <v>2</v>
      </c>
      <c r="M10577" t="s">
        <v>2729</v>
      </c>
      <c r="N10577">
        <v>0.66666666666666696</v>
      </c>
      <c r="O10577">
        <v>3.2509752925877802E-4</v>
      </c>
    </row>
    <row r="10578" spans="1:15">
      <c r="A10578" t="s">
        <v>11804</v>
      </c>
      <c r="B10578" t="s">
        <v>23511</v>
      </c>
      <c r="C10578" t="s">
        <v>11805</v>
      </c>
      <c r="D10578">
        <v>6</v>
      </c>
      <c r="E10578">
        <v>6152</v>
      </c>
      <c r="F10578">
        <v>8</v>
      </c>
      <c r="G10578">
        <v>7804</v>
      </c>
      <c r="H10578">
        <v>0.77072248517942499</v>
      </c>
      <c r="I10578">
        <v>0.968912233598893</v>
      </c>
      <c r="J10578">
        <v>0.832812322140707</v>
      </c>
      <c r="K10578" t="s">
        <v>30591</v>
      </c>
      <c r="L10578">
        <v>6</v>
      </c>
      <c r="M10578" t="s">
        <v>2729</v>
      </c>
      <c r="N10578">
        <v>0.75</v>
      </c>
      <c r="O10578">
        <v>9.7529258777633303E-4</v>
      </c>
    </row>
    <row r="10579" spans="1:15">
      <c r="A10579" t="s">
        <v>11806</v>
      </c>
      <c r="B10579" t="s">
        <v>23511</v>
      </c>
      <c r="C10579" t="s">
        <v>11807</v>
      </c>
      <c r="D10579">
        <v>1</v>
      </c>
      <c r="E10579">
        <v>6152</v>
      </c>
      <c r="F10579">
        <v>1</v>
      </c>
      <c r="G10579">
        <v>7804</v>
      </c>
      <c r="H10579">
        <v>0.788313685289595</v>
      </c>
      <c r="I10579">
        <v>0.968912233598893</v>
      </c>
      <c r="J10579">
        <v>0.832812322140707</v>
      </c>
      <c r="K10579" t="s">
        <v>30592</v>
      </c>
      <c r="L10579">
        <v>1</v>
      </c>
      <c r="M10579" t="s">
        <v>5133</v>
      </c>
      <c r="N10579">
        <v>1</v>
      </c>
      <c r="O10579">
        <v>1.6254876462938901E-4</v>
      </c>
    </row>
    <row r="10580" spans="1:15">
      <c r="A10580" t="s">
        <v>11808</v>
      </c>
      <c r="B10580" t="s">
        <v>23518</v>
      </c>
      <c r="C10580" t="s">
        <v>11809</v>
      </c>
      <c r="D10580">
        <v>2</v>
      </c>
      <c r="E10580">
        <v>787</v>
      </c>
      <c r="F10580">
        <v>12</v>
      </c>
      <c r="G10580">
        <v>7393</v>
      </c>
      <c r="H10580">
        <v>0.37061782085017497</v>
      </c>
      <c r="I10580">
        <v>1</v>
      </c>
      <c r="J10580">
        <v>0.966855260484069</v>
      </c>
      <c r="K10580" t="s">
        <v>24266</v>
      </c>
      <c r="L10580">
        <v>2</v>
      </c>
      <c r="M10580" t="s">
        <v>5133</v>
      </c>
      <c r="N10580">
        <v>0.16666666666666699</v>
      </c>
      <c r="O10580">
        <v>2.5412960609911099E-3</v>
      </c>
    </row>
    <row r="10581" spans="1:15">
      <c r="A10581" t="s">
        <v>11808</v>
      </c>
      <c r="B10581" t="s">
        <v>23511</v>
      </c>
      <c r="C10581" t="s">
        <v>11809</v>
      </c>
      <c r="D10581">
        <v>12</v>
      </c>
      <c r="E10581">
        <v>6152</v>
      </c>
      <c r="F10581">
        <v>16</v>
      </c>
      <c r="G10581">
        <v>7804</v>
      </c>
      <c r="H10581">
        <v>0.76212012180302802</v>
      </c>
      <c r="I10581">
        <v>0.968912233598893</v>
      </c>
      <c r="J10581">
        <v>0.832812322140707</v>
      </c>
      <c r="K10581" t="s">
        <v>24265</v>
      </c>
      <c r="L10581">
        <v>12</v>
      </c>
      <c r="M10581" t="s">
        <v>5133</v>
      </c>
      <c r="N10581">
        <v>0.75</v>
      </c>
      <c r="O10581">
        <v>1.95058517555267E-3</v>
      </c>
    </row>
    <row r="10582" spans="1:15">
      <c r="A10582" t="s">
        <v>11810</v>
      </c>
      <c r="B10582" t="s">
        <v>23511</v>
      </c>
      <c r="C10582" t="s">
        <v>11811</v>
      </c>
      <c r="D10582">
        <v>3</v>
      </c>
      <c r="E10582">
        <v>6152</v>
      </c>
      <c r="F10582">
        <v>4</v>
      </c>
      <c r="G10582">
        <v>7804</v>
      </c>
      <c r="H10582">
        <v>0.80103341611958101</v>
      </c>
      <c r="I10582">
        <v>0.968912233598893</v>
      </c>
      <c r="J10582">
        <v>0.832812322140707</v>
      </c>
      <c r="K10582" t="s">
        <v>25014</v>
      </c>
      <c r="L10582">
        <v>3</v>
      </c>
      <c r="M10582" t="s">
        <v>5133</v>
      </c>
      <c r="N10582">
        <v>0.75</v>
      </c>
      <c r="O10582">
        <v>4.8764629388816603E-4</v>
      </c>
    </row>
    <row r="10583" spans="1:15">
      <c r="A10583" t="s">
        <v>11812</v>
      </c>
      <c r="B10583" t="s">
        <v>23511</v>
      </c>
      <c r="C10583" t="s">
        <v>11813</v>
      </c>
      <c r="D10583">
        <v>1</v>
      </c>
      <c r="E10583">
        <v>6152</v>
      </c>
      <c r="F10583">
        <v>1</v>
      </c>
      <c r="G10583">
        <v>7804</v>
      </c>
      <c r="H10583">
        <v>0.788313685289595</v>
      </c>
      <c r="I10583">
        <v>0.968912233598893</v>
      </c>
      <c r="J10583">
        <v>0.832812322140707</v>
      </c>
      <c r="K10583" t="s">
        <v>30593</v>
      </c>
      <c r="L10583">
        <v>1</v>
      </c>
      <c r="M10583" t="s">
        <v>1463</v>
      </c>
      <c r="N10583">
        <v>1</v>
      </c>
      <c r="O10583">
        <v>1.6254876462938901E-4</v>
      </c>
    </row>
    <row r="10584" spans="1:15">
      <c r="A10584" t="s">
        <v>11814</v>
      </c>
      <c r="B10584" t="s">
        <v>23511</v>
      </c>
      <c r="C10584" t="s">
        <v>11815</v>
      </c>
      <c r="D10584">
        <v>1</v>
      </c>
      <c r="E10584">
        <v>6152</v>
      </c>
      <c r="F10584">
        <v>1</v>
      </c>
      <c r="G10584">
        <v>7804</v>
      </c>
      <c r="H10584">
        <v>0.788313685289595</v>
      </c>
      <c r="I10584">
        <v>0.968912233598893</v>
      </c>
      <c r="J10584">
        <v>0.832812322140707</v>
      </c>
      <c r="K10584" t="s">
        <v>26254</v>
      </c>
      <c r="L10584">
        <v>1</v>
      </c>
      <c r="M10584" t="s">
        <v>5133</v>
      </c>
      <c r="N10584">
        <v>1</v>
      </c>
      <c r="O10584">
        <v>1.6254876462938901E-4</v>
      </c>
    </row>
    <row r="10585" spans="1:15">
      <c r="A10585" t="s">
        <v>11816</v>
      </c>
      <c r="B10585" t="s">
        <v>23511</v>
      </c>
      <c r="C10585" t="s">
        <v>11817</v>
      </c>
      <c r="D10585">
        <v>1</v>
      </c>
      <c r="E10585">
        <v>6152</v>
      </c>
      <c r="F10585">
        <v>1</v>
      </c>
      <c r="G10585">
        <v>7804</v>
      </c>
      <c r="H10585">
        <v>0.788313685289595</v>
      </c>
      <c r="I10585">
        <v>0.968912233598893</v>
      </c>
      <c r="J10585">
        <v>0.832812322140707</v>
      </c>
      <c r="K10585" t="s">
        <v>29896</v>
      </c>
      <c r="L10585">
        <v>1</v>
      </c>
      <c r="M10585" t="s">
        <v>5133</v>
      </c>
      <c r="N10585">
        <v>1</v>
      </c>
      <c r="O10585">
        <v>1.6254876462938901E-4</v>
      </c>
    </row>
    <row r="10586" spans="1:15">
      <c r="A10586" t="s">
        <v>11818</v>
      </c>
      <c r="B10586" t="s">
        <v>23518</v>
      </c>
      <c r="C10586" t="s">
        <v>11819</v>
      </c>
      <c r="D10586">
        <v>3</v>
      </c>
      <c r="E10586">
        <v>787</v>
      </c>
      <c r="F10586">
        <v>35</v>
      </c>
      <c r="G10586">
        <v>7393</v>
      </c>
      <c r="H10586">
        <v>0.73573886474781602</v>
      </c>
      <c r="I10586">
        <v>1</v>
      </c>
      <c r="J10586">
        <v>0.966855260484069</v>
      </c>
      <c r="K10586" t="s">
        <v>30594</v>
      </c>
      <c r="L10586">
        <v>3</v>
      </c>
      <c r="M10586" t="s">
        <v>5133</v>
      </c>
      <c r="N10586">
        <v>8.5714285714285701E-2</v>
      </c>
      <c r="O10586">
        <v>3.8119440914866601E-3</v>
      </c>
    </row>
    <row r="10587" spans="1:15">
      <c r="A10587" t="s">
        <v>11818</v>
      </c>
      <c r="B10587" t="s">
        <v>23513</v>
      </c>
      <c r="C10587" t="s">
        <v>11819</v>
      </c>
      <c r="D10587">
        <v>4</v>
      </c>
      <c r="E10587">
        <v>535</v>
      </c>
      <c r="F10587">
        <v>33</v>
      </c>
      <c r="G10587">
        <v>8124</v>
      </c>
      <c r="H10587">
        <v>0.169380934764153</v>
      </c>
      <c r="I10587">
        <v>0.75508452473579202</v>
      </c>
      <c r="J10587">
        <v>0.71764152547495597</v>
      </c>
      <c r="K10587" t="s">
        <v>26235</v>
      </c>
      <c r="L10587">
        <v>4</v>
      </c>
      <c r="M10587" t="s">
        <v>5133</v>
      </c>
      <c r="N10587">
        <v>0.12121212121212099</v>
      </c>
      <c r="O10587">
        <v>7.4766355140186902E-3</v>
      </c>
    </row>
    <row r="10588" spans="1:15">
      <c r="A10588" t="s">
        <v>11818</v>
      </c>
      <c r="B10588" t="s">
        <v>23511</v>
      </c>
      <c r="C10588" t="s">
        <v>11819</v>
      </c>
      <c r="D10588">
        <v>26</v>
      </c>
      <c r="E10588">
        <v>6152</v>
      </c>
      <c r="F10588">
        <v>35</v>
      </c>
      <c r="G10588">
        <v>7804</v>
      </c>
      <c r="H10588">
        <v>0.810002926391029</v>
      </c>
      <c r="I10588">
        <v>0.97453872412074605</v>
      </c>
      <c r="J10588">
        <v>0.83764847806331599</v>
      </c>
      <c r="K10588" t="s">
        <v>30595</v>
      </c>
      <c r="L10588">
        <v>26</v>
      </c>
      <c r="M10588" t="s">
        <v>5133</v>
      </c>
      <c r="N10588">
        <v>0.74285714285714299</v>
      </c>
      <c r="O10588">
        <v>4.2262678803641103E-3</v>
      </c>
    </row>
    <row r="10589" spans="1:15">
      <c r="A10589" t="s">
        <v>11820</v>
      </c>
      <c r="B10589" t="s">
        <v>23511</v>
      </c>
      <c r="C10589" t="s">
        <v>11821</v>
      </c>
      <c r="D10589">
        <v>25</v>
      </c>
      <c r="E10589">
        <v>6152</v>
      </c>
      <c r="F10589">
        <v>34</v>
      </c>
      <c r="G10589">
        <v>7804</v>
      </c>
      <c r="H10589">
        <v>0.834792096370083</v>
      </c>
      <c r="I10589">
        <v>0.99137855111742701</v>
      </c>
      <c r="J10589">
        <v>0.85212287000432996</v>
      </c>
      <c r="K10589" t="s">
        <v>30596</v>
      </c>
      <c r="L10589">
        <v>25</v>
      </c>
      <c r="M10589" t="s">
        <v>5133</v>
      </c>
      <c r="N10589">
        <v>0.73529411764705899</v>
      </c>
      <c r="O10589">
        <v>4.0637191157347199E-3</v>
      </c>
    </row>
    <row r="10590" spans="1:15">
      <c r="A10590" t="s">
        <v>11820</v>
      </c>
      <c r="B10590" t="s">
        <v>23513</v>
      </c>
      <c r="C10590" t="s">
        <v>11821</v>
      </c>
      <c r="D10590">
        <v>4</v>
      </c>
      <c r="E10590">
        <v>535</v>
      </c>
      <c r="F10590">
        <v>32</v>
      </c>
      <c r="G10590">
        <v>8124</v>
      </c>
      <c r="H10590">
        <v>0.15644014400752601</v>
      </c>
      <c r="I10590">
        <v>0.73193528481536996</v>
      </c>
      <c r="J10590">
        <v>0.69564020601222398</v>
      </c>
      <c r="K10590" t="s">
        <v>26235</v>
      </c>
      <c r="L10590">
        <v>4</v>
      </c>
      <c r="M10590" t="s">
        <v>5133</v>
      </c>
      <c r="N10590">
        <v>0.125</v>
      </c>
      <c r="O10590">
        <v>7.4766355140186902E-3</v>
      </c>
    </row>
    <row r="10591" spans="1:15">
      <c r="A10591" t="s">
        <v>11820</v>
      </c>
      <c r="B10591" t="s">
        <v>23518</v>
      </c>
      <c r="C10591" t="s">
        <v>11821</v>
      </c>
      <c r="D10591">
        <v>3</v>
      </c>
      <c r="E10591">
        <v>787</v>
      </c>
      <c r="F10591">
        <v>34</v>
      </c>
      <c r="G10591">
        <v>7393</v>
      </c>
      <c r="H10591">
        <v>0.71725102001761898</v>
      </c>
      <c r="I10591">
        <v>1</v>
      </c>
      <c r="J10591">
        <v>0.966855260484069</v>
      </c>
      <c r="K10591" t="s">
        <v>30594</v>
      </c>
      <c r="L10591">
        <v>3</v>
      </c>
      <c r="M10591" t="s">
        <v>5133</v>
      </c>
      <c r="N10591">
        <v>8.8235294117647106E-2</v>
      </c>
      <c r="O10591">
        <v>3.8119440914866601E-3</v>
      </c>
    </row>
    <row r="10592" spans="1:15">
      <c r="A10592" t="s">
        <v>11822</v>
      </c>
      <c r="B10592" t="s">
        <v>23511</v>
      </c>
      <c r="C10592" t="s">
        <v>11823</v>
      </c>
      <c r="D10592">
        <v>1</v>
      </c>
      <c r="E10592">
        <v>6152</v>
      </c>
      <c r="F10592">
        <v>1</v>
      </c>
      <c r="G10592">
        <v>7804</v>
      </c>
      <c r="H10592">
        <v>0.788313685289595</v>
      </c>
      <c r="I10592">
        <v>0.968912233598893</v>
      </c>
      <c r="J10592">
        <v>0.832812322140707</v>
      </c>
      <c r="K10592" t="s">
        <v>30597</v>
      </c>
      <c r="L10592">
        <v>1</v>
      </c>
      <c r="M10592" t="s">
        <v>5133</v>
      </c>
      <c r="N10592">
        <v>1</v>
      </c>
      <c r="O10592">
        <v>1.6254876462938901E-4</v>
      </c>
    </row>
    <row r="10593" spans="1:15">
      <c r="A10593" t="s">
        <v>11824</v>
      </c>
      <c r="B10593" t="s">
        <v>23518</v>
      </c>
      <c r="C10593" t="s">
        <v>11825</v>
      </c>
      <c r="D10593">
        <v>1</v>
      </c>
      <c r="E10593">
        <v>787</v>
      </c>
      <c r="F10593">
        <v>1</v>
      </c>
      <c r="G10593">
        <v>7393</v>
      </c>
      <c r="H10593">
        <v>0.106452049235764</v>
      </c>
      <c r="I10593">
        <v>0.63266972740240601</v>
      </c>
      <c r="J10593">
        <v>0.61170005408803896</v>
      </c>
      <c r="K10593" t="s">
        <v>30598</v>
      </c>
      <c r="L10593">
        <v>1</v>
      </c>
      <c r="M10593" t="s">
        <v>5133</v>
      </c>
      <c r="N10593">
        <v>1</v>
      </c>
      <c r="O10593">
        <v>1.27064803049555E-3</v>
      </c>
    </row>
    <row r="10594" spans="1:15">
      <c r="A10594" t="s">
        <v>11826</v>
      </c>
      <c r="B10594" t="s">
        <v>23511</v>
      </c>
      <c r="C10594" t="s">
        <v>11827</v>
      </c>
      <c r="D10594">
        <v>1</v>
      </c>
      <c r="E10594">
        <v>6152</v>
      </c>
      <c r="F10594">
        <v>1</v>
      </c>
      <c r="G10594">
        <v>7804</v>
      </c>
      <c r="H10594">
        <v>0.788313685289595</v>
      </c>
      <c r="I10594">
        <v>0.968912233598893</v>
      </c>
      <c r="J10594">
        <v>0.832812322140707</v>
      </c>
      <c r="K10594" t="s">
        <v>30599</v>
      </c>
      <c r="L10594">
        <v>1</v>
      </c>
      <c r="M10594" t="s">
        <v>2729</v>
      </c>
      <c r="N10594">
        <v>1</v>
      </c>
      <c r="O10594">
        <v>1.6254876462938901E-4</v>
      </c>
    </row>
    <row r="10595" spans="1:15">
      <c r="A10595" t="s">
        <v>11828</v>
      </c>
      <c r="B10595" t="s">
        <v>23511</v>
      </c>
      <c r="C10595" t="s">
        <v>11829</v>
      </c>
      <c r="D10595">
        <v>10</v>
      </c>
      <c r="E10595">
        <v>6152</v>
      </c>
      <c r="F10595">
        <v>11</v>
      </c>
      <c r="G10595">
        <v>7804</v>
      </c>
      <c r="H10595">
        <v>0.28867792927582098</v>
      </c>
      <c r="I10595">
        <v>0.81015798566717701</v>
      </c>
      <c r="J10595">
        <v>0.69635776074186095</v>
      </c>
      <c r="K10595" t="s">
        <v>24159</v>
      </c>
      <c r="L10595">
        <v>10</v>
      </c>
      <c r="M10595" t="s">
        <v>5133</v>
      </c>
      <c r="N10595">
        <v>0.90909090909090895</v>
      </c>
      <c r="O10595">
        <v>1.62548764629389E-3</v>
      </c>
    </row>
    <row r="10596" spans="1:15">
      <c r="A10596" t="s">
        <v>11830</v>
      </c>
      <c r="B10596" t="s">
        <v>23511</v>
      </c>
      <c r="C10596" t="s">
        <v>11831</v>
      </c>
      <c r="D10596">
        <v>1</v>
      </c>
      <c r="E10596">
        <v>6152</v>
      </c>
      <c r="F10596">
        <v>1</v>
      </c>
      <c r="G10596">
        <v>7804</v>
      </c>
      <c r="H10596">
        <v>0.788313685289595</v>
      </c>
      <c r="I10596">
        <v>0.968912233598893</v>
      </c>
      <c r="J10596">
        <v>0.832812322140707</v>
      </c>
      <c r="K10596" t="s">
        <v>25221</v>
      </c>
      <c r="L10596">
        <v>1</v>
      </c>
      <c r="M10596" t="s">
        <v>5133</v>
      </c>
      <c r="N10596">
        <v>1</v>
      </c>
      <c r="O10596">
        <v>1.6254876462938901E-4</v>
      </c>
    </row>
    <row r="10597" spans="1:15">
      <c r="A10597" t="s">
        <v>11832</v>
      </c>
      <c r="B10597" t="s">
        <v>23511</v>
      </c>
      <c r="C10597" t="s">
        <v>11833</v>
      </c>
      <c r="D10597">
        <v>6</v>
      </c>
      <c r="E10597">
        <v>6152</v>
      </c>
      <c r="F10597">
        <v>6</v>
      </c>
      <c r="G10597">
        <v>7804</v>
      </c>
      <c r="H10597">
        <v>0.23986678822258201</v>
      </c>
      <c r="I10597">
        <v>0.71382528017432401</v>
      </c>
      <c r="J10597">
        <v>0.61355659322887801</v>
      </c>
      <c r="K10597" t="s">
        <v>30600</v>
      </c>
      <c r="L10597">
        <v>6</v>
      </c>
      <c r="M10597" t="s">
        <v>2729</v>
      </c>
      <c r="N10597">
        <v>1</v>
      </c>
      <c r="O10597">
        <v>9.7529258777633303E-4</v>
      </c>
    </row>
    <row r="10598" spans="1:15">
      <c r="A10598" t="s">
        <v>11834</v>
      </c>
      <c r="B10598" t="s">
        <v>23511</v>
      </c>
      <c r="C10598" t="s">
        <v>11835</v>
      </c>
      <c r="D10598">
        <v>6</v>
      </c>
      <c r="E10598">
        <v>6152</v>
      </c>
      <c r="F10598">
        <v>6</v>
      </c>
      <c r="G10598">
        <v>7804</v>
      </c>
      <c r="H10598">
        <v>0.23986678822258201</v>
      </c>
      <c r="I10598">
        <v>0.71382528017432401</v>
      </c>
      <c r="J10598">
        <v>0.61355659322887801</v>
      </c>
      <c r="K10598" t="s">
        <v>30600</v>
      </c>
      <c r="L10598">
        <v>6</v>
      </c>
      <c r="M10598" t="s">
        <v>2729</v>
      </c>
      <c r="N10598">
        <v>1</v>
      </c>
      <c r="O10598">
        <v>9.7529258777633303E-4</v>
      </c>
    </row>
    <row r="10599" spans="1:15">
      <c r="A10599" t="s">
        <v>11836</v>
      </c>
      <c r="B10599" t="s">
        <v>23518</v>
      </c>
      <c r="C10599" t="s">
        <v>11837</v>
      </c>
      <c r="D10599">
        <v>1</v>
      </c>
      <c r="E10599">
        <v>787</v>
      </c>
      <c r="F10599">
        <v>1</v>
      </c>
      <c r="G10599">
        <v>7393</v>
      </c>
      <c r="H10599">
        <v>0.106452049235764</v>
      </c>
      <c r="I10599">
        <v>0.63266972740240601</v>
      </c>
      <c r="J10599">
        <v>0.61170005408803896</v>
      </c>
      <c r="K10599" t="s">
        <v>26045</v>
      </c>
      <c r="L10599">
        <v>1</v>
      </c>
      <c r="M10599" t="s">
        <v>5133</v>
      </c>
      <c r="N10599">
        <v>1</v>
      </c>
      <c r="O10599">
        <v>1.27064803049555E-3</v>
      </c>
    </row>
    <row r="10600" spans="1:15">
      <c r="A10600" t="s">
        <v>11838</v>
      </c>
      <c r="B10600" t="s">
        <v>23511</v>
      </c>
      <c r="C10600" t="s">
        <v>11839</v>
      </c>
      <c r="D10600">
        <v>11</v>
      </c>
      <c r="E10600">
        <v>6152</v>
      </c>
      <c r="F10600">
        <v>12</v>
      </c>
      <c r="G10600">
        <v>7804</v>
      </c>
      <c r="H10600">
        <v>0.24296886885364699</v>
      </c>
      <c r="I10600">
        <v>0.71382528017432401</v>
      </c>
      <c r="J10600">
        <v>0.61355659322887801</v>
      </c>
      <c r="K10600" t="s">
        <v>30601</v>
      </c>
      <c r="L10600">
        <v>11</v>
      </c>
      <c r="M10600" t="s">
        <v>1463</v>
      </c>
      <c r="N10600">
        <v>0.91666666666666696</v>
      </c>
      <c r="O10600">
        <v>1.78803641092328E-3</v>
      </c>
    </row>
    <row r="10601" spans="1:15">
      <c r="A10601" t="s">
        <v>11838</v>
      </c>
      <c r="B10601" t="s">
        <v>23513</v>
      </c>
      <c r="C10601" t="s">
        <v>11839</v>
      </c>
      <c r="D10601">
        <v>1</v>
      </c>
      <c r="E10601">
        <v>535</v>
      </c>
      <c r="F10601">
        <v>12</v>
      </c>
      <c r="G10601">
        <v>8124</v>
      </c>
      <c r="H10601">
        <v>0.55870736002102495</v>
      </c>
      <c r="I10601">
        <v>0.99999999999997702</v>
      </c>
      <c r="J10601">
        <v>0.95041217501583097</v>
      </c>
      <c r="K10601" t="s">
        <v>29259</v>
      </c>
      <c r="L10601">
        <v>1</v>
      </c>
      <c r="M10601" t="s">
        <v>1463</v>
      </c>
      <c r="N10601">
        <v>8.3333333333333301E-2</v>
      </c>
      <c r="O10601">
        <v>1.8691588785046699E-3</v>
      </c>
    </row>
    <row r="10602" spans="1:15">
      <c r="A10602" t="s">
        <v>11840</v>
      </c>
      <c r="B10602" t="s">
        <v>23511</v>
      </c>
      <c r="C10602" t="s">
        <v>11841</v>
      </c>
      <c r="D10602">
        <v>1</v>
      </c>
      <c r="E10602">
        <v>6152</v>
      </c>
      <c r="F10602">
        <v>1</v>
      </c>
      <c r="G10602">
        <v>7804</v>
      </c>
      <c r="H10602">
        <v>0.788313685289595</v>
      </c>
      <c r="I10602">
        <v>0.968912233598893</v>
      </c>
      <c r="J10602">
        <v>0.832812322140707</v>
      </c>
      <c r="K10602" t="s">
        <v>30602</v>
      </c>
      <c r="L10602">
        <v>1</v>
      </c>
      <c r="M10602" t="s">
        <v>5133</v>
      </c>
      <c r="N10602">
        <v>1</v>
      </c>
      <c r="O10602">
        <v>1.6254876462938901E-4</v>
      </c>
    </row>
    <row r="10603" spans="1:15">
      <c r="A10603" t="s">
        <v>11842</v>
      </c>
      <c r="B10603" t="s">
        <v>23511</v>
      </c>
      <c r="C10603" t="s">
        <v>11843</v>
      </c>
      <c r="D10603">
        <v>1</v>
      </c>
      <c r="E10603">
        <v>6152</v>
      </c>
      <c r="F10603">
        <v>1</v>
      </c>
      <c r="G10603">
        <v>7804</v>
      </c>
      <c r="H10603">
        <v>0.788313685289595</v>
      </c>
      <c r="I10603">
        <v>0.968912233598893</v>
      </c>
      <c r="J10603">
        <v>0.832812322140707</v>
      </c>
      <c r="K10603" t="s">
        <v>23844</v>
      </c>
      <c r="L10603">
        <v>1</v>
      </c>
      <c r="M10603" t="s">
        <v>1463</v>
      </c>
      <c r="N10603">
        <v>1</v>
      </c>
      <c r="O10603">
        <v>1.6254876462938901E-4</v>
      </c>
    </row>
    <row r="10604" spans="1:15">
      <c r="A10604" t="s">
        <v>11844</v>
      </c>
      <c r="B10604" t="s">
        <v>23513</v>
      </c>
      <c r="C10604" t="s">
        <v>11845</v>
      </c>
      <c r="D10604">
        <v>2</v>
      </c>
      <c r="E10604">
        <v>535</v>
      </c>
      <c r="F10604">
        <v>39</v>
      </c>
      <c r="G10604">
        <v>8124</v>
      </c>
      <c r="H10604">
        <v>0.73762186761452897</v>
      </c>
      <c r="I10604">
        <v>0.99999999999997702</v>
      </c>
      <c r="J10604">
        <v>0.95041217501583097</v>
      </c>
      <c r="K10604" t="s">
        <v>30491</v>
      </c>
      <c r="L10604">
        <v>2</v>
      </c>
      <c r="M10604" t="s">
        <v>5133</v>
      </c>
      <c r="N10604">
        <v>5.1282051282051301E-2</v>
      </c>
      <c r="O10604">
        <v>3.7383177570093499E-3</v>
      </c>
    </row>
    <row r="10605" spans="1:15">
      <c r="A10605" t="s">
        <v>11844</v>
      </c>
      <c r="B10605" t="s">
        <v>23518</v>
      </c>
      <c r="C10605" t="s">
        <v>11845</v>
      </c>
      <c r="D10605">
        <v>2</v>
      </c>
      <c r="E10605">
        <v>787</v>
      </c>
      <c r="F10605">
        <v>38</v>
      </c>
      <c r="G10605">
        <v>7393</v>
      </c>
      <c r="H10605">
        <v>0.923785561797554</v>
      </c>
      <c r="I10605">
        <v>1</v>
      </c>
      <c r="J10605">
        <v>0.966855260484069</v>
      </c>
      <c r="K10605" t="s">
        <v>28319</v>
      </c>
      <c r="L10605">
        <v>2</v>
      </c>
      <c r="M10605" t="s">
        <v>5133</v>
      </c>
      <c r="N10605">
        <v>5.2631578947368397E-2</v>
      </c>
      <c r="O10605">
        <v>2.5412960609911099E-3</v>
      </c>
    </row>
    <row r="10606" spans="1:15">
      <c r="A10606" t="s">
        <v>11844</v>
      </c>
      <c r="B10606" t="s">
        <v>23511</v>
      </c>
      <c r="C10606" t="s">
        <v>11845</v>
      </c>
      <c r="D10606">
        <v>34</v>
      </c>
      <c r="E10606">
        <v>6152</v>
      </c>
      <c r="F10606">
        <v>39</v>
      </c>
      <c r="G10606">
        <v>7804</v>
      </c>
      <c r="H10606">
        <v>0.137277466737279</v>
      </c>
      <c r="I10606">
        <v>0.54124816180557001</v>
      </c>
      <c r="J10606">
        <v>0.46522081449359598</v>
      </c>
      <c r="K10606" t="s">
        <v>30492</v>
      </c>
      <c r="L10606">
        <v>34</v>
      </c>
      <c r="M10606" t="s">
        <v>5133</v>
      </c>
      <c r="N10606">
        <v>0.87179487179487203</v>
      </c>
      <c r="O10606">
        <v>5.5266579973992204E-3</v>
      </c>
    </row>
    <row r="10607" spans="1:15">
      <c r="A10607" t="s">
        <v>11846</v>
      </c>
      <c r="B10607" t="s">
        <v>23511</v>
      </c>
      <c r="C10607" t="s">
        <v>11847</v>
      </c>
      <c r="D10607">
        <v>2</v>
      </c>
      <c r="E10607">
        <v>6152</v>
      </c>
      <c r="F10607">
        <v>2</v>
      </c>
      <c r="G10607">
        <v>7804</v>
      </c>
      <c r="H10607">
        <v>0.62141708038142995</v>
      </c>
      <c r="I10607">
        <v>0.968912233598893</v>
      </c>
      <c r="J10607">
        <v>0.832812322140707</v>
      </c>
      <c r="K10607" t="s">
        <v>30603</v>
      </c>
      <c r="L10607">
        <v>2</v>
      </c>
      <c r="M10607" t="s">
        <v>2729</v>
      </c>
      <c r="N10607">
        <v>1</v>
      </c>
      <c r="O10607">
        <v>3.2509752925877802E-4</v>
      </c>
    </row>
    <row r="10608" spans="1:15">
      <c r="A10608" t="s">
        <v>11848</v>
      </c>
      <c r="B10608" t="s">
        <v>23511</v>
      </c>
      <c r="C10608" t="s">
        <v>11849</v>
      </c>
      <c r="D10608">
        <v>2</v>
      </c>
      <c r="E10608">
        <v>6152</v>
      </c>
      <c r="F10608">
        <v>2</v>
      </c>
      <c r="G10608">
        <v>7804</v>
      </c>
      <c r="H10608">
        <v>0.62141708038142995</v>
      </c>
      <c r="I10608">
        <v>0.968912233598893</v>
      </c>
      <c r="J10608">
        <v>0.832812322140707</v>
      </c>
      <c r="K10608" t="s">
        <v>30603</v>
      </c>
      <c r="L10608">
        <v>2</v>
      </c>
      <c r="M10608" t="s">
        <v>2729</v>
      </c>
      <c r="N10608">
        <v>1</v>
      </c>
      <c r="O10608">
        <v>3.2509752925877802E-4</v>
      </c>
    </row>
    <row r="10609" spans="1:15">
      <c r="A10609" t="s">
        <v>11850</v>
      </c>
      <c r="B10609" t="s">
        <v>23511</v>
      </c>
      <c r="C10609" t="s">
        <v>11851</v>
      </c>
      <c r="D10609">
        <v>2</v>
      </c>
      <c r="E10609">
        <v>6152</v>
      </c>
      <c r="F10609">
        <v>2</v>
      </c>
      <c r="G10609">
        <v>7804</v>
      </c>
      <c r="H10609">
        <v>0.62141708038142995</v>
      </c>
      <c r="I10609">
        <v>0.968912233598893</v>
      </c>
      <c r="J10609">
        <v>0.832812322140707</v>
      </c>
      <c r="K10609" t="s">
        <v>30367</v>
      </c>
      <c r="L10609">
        <v>2</v>
      </c>
      <c r="M10609" t="s">
        <v>5133</v>
      </c>
      <c r="N10609">
        <v>1</v>
      </c>
      <c r="O10609">
        <v>3.2509752925877802E-4</v>
      </c>
    </row>
    <row r="10610" spans="1:15">
      <c r="A10610" t="s">
        <v>11852</v>
      </c>
      <c r="B10610" t="s">
        <v>23511</v>
      </c>
      <c r="C10610" t="s">
        <v>11853</v>
      </c>
      <c r="D10610">
        <v>4</v>
      </c>
      <c r="E10610">
        <v>6152</v>
      </c>
      <c r="F10610">
        <v>6</v>
      </c>
      <c r="G10610">
        <v>7804</v>
      </c>
      <c r="H10610">
        <v>0.88632030892592895</v>
      </c>
      <c r="I10610">
        <v>1</v>
      </c>
      <c r="J10610">
        <v>0.85953329234717102</v>
      </c>
      <c r="K10610" t="s">
        <v>30604</v>
      </c>
      <c r="L10610">
        <v>4</v>
      </c>
      <c r="M10610" t="s">
        <v>2729</v>
      </c>
      <c r="N10610">
        <v>0.66666666666666696</v>
      </c>
      <c r="O10610">
        <v>6.5019505851755496E-4</v>
      </c>
    </row>
    <row r="10611" spans="1:15">
      <c r="A10611" t="s">
        <v>11854</v>
      </c>
      <c r="B10611" t="s">
        <v>23511</v>
      </c>
      <c r="C10611" t="s">
        <v>11855</v>
      </c>
      <c r="D10611">
        <v>7</v>
      </c>
      <c r="E10611">
        <v>6152</v>
      </c>
      <c r="F10611">
        <v>8</v>
      </c>
      <c r="G10611">
        <v>7804</v>
      </c>
      <c r="H10611">
        <v>0.46943957161060701</v>
      </c>
      <c r="I10611">
        <v>0.96083957126938102</v>
      </c>
      <c r="J10611">
        <v>0.82587360011061495</v>
      </c>
      <c r="K10611" t="s">
        <v>25509</v>
      </c>
      <c r="L10611">
        <v>7</v>
      </c>
      <c r="M10611" t="s">
        <v>2729</v>
      </c>
      <c r="N10611">
        <v>0.875</v>
      </c>
      <c r="O10611">
        <v>1.13784135240572E-3</v>
      </c>
    </row>
    <row r="10612" spans="1:15">
      <c r="A10612" t="s">
        <v>11854</v>
      </c>
      <c r="B10612" t="s">
        <v>23518</v>
      </c>
      <c r="C10612" t="s">
        <v>11855</v>
      </c>
      <c r="D10612">
        <v>1</v>
      </c>
      <c r="E10612">
        <v>787</v>
      </c>
      <c r="F10612">
        <v>8</v>
      </c>
      <c r="G10612">
        <v>7393</v>
      </c>
      <c r="H10612">
        <v>0.59379355565791103</v>
      </c>
      <c r="I10612">
        <v>1</v>
      </c>
      <c r="J10612">
        <v>0.966855260484069</v>
      </c>
      <c r="K10612" t="s">
        <v>24718</v>
      </c>
      <c r="L10612">
        <v>1</v>
      </c>
      <c r="M10612" t="s">
        <v>2729</v>
      </c>
      <c r="N10612">
        <v>0.125</v>
      </c>
      <c r="O10612">
        <v>1.27064803049555E-3</v>
      </c>
    </row>
    <row r="10613" spans="1:15">
      <c r="A10613" t="s">
        <v>11856</v>
      </c>
      <c r="B10613" t="s">
        <v>23511</v>
      </c>
      <c r="C10613" t="s">
        <v>11857</v>
      </c>
      <c r="D10613">
        <v>14</v>
      </c>
      <c r="E10613">
        <v>6152</v>
      </c>
      <c r="F10613">
        <v>15</v>
      </c>
      <c r="G10613">
        <v>7804</v>
      </c>
      <c r="H10613">
        <v>0.141611718708783</v>
      </c>
      <c r="I10613">
        <v>0.54611425167193095</v>
      </c>
      <c r="J10613">
        <v>0.46940338073728599</v>
      </c>
      <c r="K10613" t="s">
        <v>30605</v>
      </c>
      <c r="L10613">
        <v>14</v>
      </c>
      <c r="M10613" t="s">
        <v>5133</v>
      </c>
      <c r="N10613">
        <v>0.93333333333333302</v>
      </c>
      <c r="O10613">
        <v>2.2756827048114399E-3</v>
      </c>
    </row>
    <row r="10614" spans="1:15">
      <c r="A10614" t="s">
        <v>11856</v>
      </c>
      <c r="B10614" t="s">
        <v>23518</v>
      </c>
      <c r="C10614" t="s">
        <v>11857</v>
      </c>
      <c r="D10614">
        <v>1</v>
      </c>
      <c r="E10614">
        <v>787</v>
      </c>
      <c r="F10614">
        <v>14</v>
      </c>
      <c r="G10614">
        <v>7393</v>
      </c>
      <c r="H10614">
        <v>0.79345608455289296</v>
      </c>
      <c r="I10614">
        <v>1</v>
      </c>
      <c r="J10614">
        <v>0.966855260484069</v>
      </c>
      <c r="K10614" t="s">
        <v>24718</v>
      </c>
      <c r="L10614">
        <v>1</v>
      </c>
      <c r="M10614" t="s">
        <v>5133</v>
      </c>
      <c r="N10614">
        <v>7.1428571428571397E-2</v>
      </c>
      <c r="O10614">
        <v>1.27064803049555E-3</v>
      </c>
    </row>
    <row r="10615" spans="1:15">
      <c r="A10615" t="s">
        <v>11858</v>
      </c>
      <c r="B10615" t="s">
        <v>23511</v>
      </c>
      <c r="C10615" t="s">
        <v>11859</v>
      </c>
      <c r="D10615">
        <v>11</v>
      </c>
      <c r="E10615">
        <v>6152</v>
      </c>
      <c r="F10615">
        <v>12</v>
      </c>
      <c r="G10615">
        <v>7804</v>
      </c>
      <c r="H10615">
        <v>0.24296886885364699</v>
      </c>
      <c r="I10615">
        <v>0.71382528017432401</v>
      </c>
      <c r="J10615">
        <v>0.61355659322887801</v>
      </c>
      <c r="K10615" t="s">
        <v>30606</v>
      </c>
      <c r="L10615">
        <v>11</v>
      </c>
      <c r="M10615" t="s">
        <v>5133</v>
      </c>
      <c r="N10615">
        <v>0.91666666666666696</v>
      </c>
      <c r="O10615">
        <v>1.78803641092328E-3</v>
      </c>
    </row>
    <row r="10616" spans="1:15">
      <c r="A10616" t="s">
        <v>11858</v>
      </c>
      <c r="B10616" t="s">
        <v>23518</v>
      </c>
      <c r="C10616" t="s">
        <v>11859</v>
      </c>
      <c r="D10616">
        <v>1</v>
      </c>
      <c r="E10616">
        <v>787</v>
      </c>
      <c r="F10616">
        <v>11</v>
      </c>
      <c r="G10616">
        <v>7393</v>
      </c>
      <c r="H10616">
        <v>0.71032488019926399</v>
      </c>
      <c r="I10616">
        <v>1</v>
      </c>
      <c r="J10616">
        <v>0.966855260484069</v>
      </c>
      <c r="K10616" t="s">
        <v>24718</v>
      </c>
      <c r="L10616">
        <v>1</v>
      </c>
      <c r="M10616" t="s">
        <v>5133</v>
      </c>
      <c r="N10616">
        <v>9.0909090909090898E-2</v>
      </c>
      <c r="O10616">
        <v>1.27064803049555E-3</v>
      </c>
    </row>
    <row r="10617" spans="1:15">
      <c r="A10617" t="s">
        <v>11860</v>
      </c>
      <c r="B10617" t="s">
        <v>23518</v>
      </c>
      <c r="C10617" t="s">
        <v>11861</v>
      </c>
      <c r="D10617">
        <v>1</v>
      </c>
      <c r="E10617">
        <v>787</v>
      </c>
      <c r="F10617">
        <v>4</v>
      </c>
      <c r="G10617">
        <v>7393</v>
      </c>
      <c r="H10617">
        <v>0.362574478289521</v>
      </c>
      <c r="I10617">
        <v>1</v>
      </c>
      <c r="J10617">
        <v>0.966855260484069</v>
      </c>
      <c r="K10617" t="s">
        <v>30607</v>
      </c>
      <c r="L10617">
        <v>1</v>
      </c>
      <c r="M10617" t="s">
        <v>2729</v>
      </c>
      <c r="N10617">
        <v>0.25</v>
      </c>
      <c r="O10617">
        <v>1.27064803049555E-3</v>
      </c>
    </row>
    <row r="10618" spans="1:15">
      <c r="A10618" t="s">
        <v>11860</v>
      </c>
      <c r="B10618" t="s">
        <v>23511</v>
      </c>
      <c r="C10618" t="s">
        <v>11861</v>
      </c>
      <c r="D10618">
        <v>3</v>
      </c>
      <c r="E10618">
        <v>6152</v>
      </c>
      <c r="F10618">
        <v>4</v>
      </c>
      <c r="G10618">
        <v>7804</v>
      </c>
      <c r="H10618">
        <v>0.80103341611958101</v>
      </c>
      <c r="I10618">
        <v>0.968912233598893</v>
      </c>
      <c r="J10618">
        <v>0.832812322140707</v>
      </c>
      <c r="K10618" t="s">
        <v>30608</v>
      </c>
      <c r="L10618">
        <v>3</v>
      </c>
      <c r="M10618" t="s">
        <v>2729</v>
      </c>
      <c r="N10618">
        <v>0.75</v>
      </c>
      <c r="O10618">
        <v>4.8764629388816603E-4</v>
      </c>
    </row>
    <row r="10619" spans="1:15">
      <c r="A10619" t="s">
        <v>11862</v>
      </c>
      <c r="B10619" t="s">
        <v>23511</v>
      </c>
      <c r="C10619" t="s">
        <v>11863</v>
      </c>
      <c r="D10619">
        <v>4</v>
      </c>
      <c r="E10619">
        <v>6152</v>
      </c>
      <c r="F10619">
        <v>4</v>
      </c>
      <c r="G10619">
        <v>7804</v>
      </c>
      <c r="H10619">
        <v>0.38610601832086699</v>
      </c>
      <c r="I10619">
        <v>0.90829480295553899</v>
      </c>
      <c r="J10619">
        <v>0.78070962240619901</v>
      </c>
      <c r="K10619" t="s">
        <v>30609</v>
      </c>
      <c r="L10619">
        <v>4</v>
      </c>
      <c r="M10619" t="s">
        <v>2729</v>
      </c>
      <c r="N10619">
        <v>1</v>
      </c>
      <c r="O10619">
        <v>6.5019505851755496E-4</v>
      </c>
    </row>
    <row r="10620" spans="1:15">
      <c r="A10620" t="s">
        <v>11864</v>
      </c>
      <c r="B10620" t="s">
        <v>23511</v>
      </c>
      <c r="C10620" t="s">
        <v>11865</v>
      </c>
      <c r="D10620">
        <v>12</v>
      </c>
      <c r="E10620">
        <v>6152</v>
      </c>
      <c r="F10620">
        <v>16</v>
      </c>
      <c r="G10620">
        <v>7804</v>
      </c>
      <c r="H10620">
        <v>0.76212012180302802</v>
      </c>
      <c r="I10620">
        <v>0.968912233598893</v>
      </c>
      <c r="J10620">
        <v>0.832812322140707</v>
      </c>
      <c r="K10620" t="s">
        <v>30610</v>
      </c>
      <c r="L10620">
        <v>12</v>
      </c>
      <c r="M10620" t="s">
        <v>2729</v>
      </c>
      <c r="N10620">
        <v>0.75</v>
      </c>
      <c r="O10620">
        <v>1.95058517555267E-3</v>
      </c>
    </row>
    <row r="10621" spans="1:15">
      <c r="A10621" t="s">
        <v>11864</v>
      </c>
      <c r="B10621" t="s">
        <v>23513</v>
      </c>
      <c r="C10621" t="s">
        <v>11865</v>
      </c>
      <c r="D10621">
        <v>1</v>
      </c>
      <c r="E10621">
        <v>535</v>
      </c>
      <c r="F10621">
        <v>19</v>
      </c>
      <c r="G10621">
        <v>8124</v>
      </c>
      <c r="H10621">
        <v>0.72632654610035197</v>
      </c>
      <c r="I10621">
        <v>0.99999999999997702</v>
      </c>
      <c r="J10621">
        <v>0.95041217501583097</v>
      </c>
      <c r="K10621" t="s">
        <v>30611</v>
      </c>
      <c r="L10621">
        <v>1</v>
      </c>
      <c r="M10621" t="s">
        <v>2729</v>
      </c>
      <c r="N10621">
        <v>5.2631578947368397E-2</v>
      </c>
      <c r="O10621">
        <v>1.8691588785046699E-3</v>
      </c>
    </row>
    <row r="10622" spans="1:15">
      <c r="A10622" t="s">
        <v>11864</v>
      </c>
      <c r="B10622" t="s">
        <v>23518</v>
      </c>
      <c r="C10622" t="s">
        <v>11865</v>
      </c>
      <c r="D10622">
        <v>2</v>
      </c>
      <c r="E10622">
        <v>787</v>
      </c>
      <c r="F10622">
        <v>12</v>
      </c>
      <c r="G10622">
        <v>7393</v>
      </c>
      <c r="H10622">
        <v>0.37061782085017497</v>
      </c>
      <c r="I10622">
        <v>1</v>
      </c>
      <c r="J10622">
        <v>0.966855260484069</v>
      </c>
      <c r="K10622" t="s">
        <v>30612</v>
      </c>
      <c r="L10622">
        <v>2</v>
      </c>
      <c r="M10622" t="s">
        <v>2729</v>
      </c>
      <c r="N10622">
        <v>0.16666666666666699</v>
      </c>
      <c r="O10622">
        <v>2.5412960609911099E-3</v>
      </c>
    </row>
    <row r="10623" spans="1:15">
      <c r="A10623" t="s">
        <v>11866</v>
      </c>
      <c r="B10623" t="s">
        <v>23518</v>
      </c>
      <c r="C10623" t="s">
        <v>11867</v>
      </c>
      <c r="D10623">
        <v>2</v>
      </c>
      <c r="E10623">
        <v>787</v>
      </c>
      <c r="F10623">
        <v>19</v>
      </c>
      <c r="G10623">
        <v>7393</v>
      </c>
      <c r="H10623">
        <v>0.61580401546195596</v>
      </c>
      <c r="I10623">
        <v>1</v>
      </c>
      <c r="J10623">
        <v>0.966855260484069</v>
      </c>
      <c r="K10623" t="s">
        <v>30613</v>
      </c>
      <c r="L10623">
        <v>2</v>
      </c>
      <c r="M10623" t="s">
        <v>5133</v>
      </c>
      <c r="N10623">
        <v>0.105263157894737</v>
      </c>
      <c r="O10623">
        <v>2.5412960609911099E-3</v>
      </c>
    </row>
    <row r="10624" spans="1:15">
      <c r="A10624" t="s">
        <v>11866</v>
      </c>
      <c r="B10624" t="s">
        <v>23511</v>
      </c>
      <c r="C10624" t="s">
        <v>11867</v>
      </c>
      <c r="D10624">
        <v>17</v>
      </c>
      <c r="E10624">
        <v>6152</v>
      </c>
      <c r="F10624">
        <v>20</v>
      </c>
      <c r="G10624">
        <v>7804</v>
      </c>
      <c r="H10624">
        <v>0.36175190235100402</v>
      </c>
      <c r="I10624">
        <v>0.90829480295553899</v>
      </c>
      <c r="J10624">
        <v>0.78070962240619901</v>
      </c>
      <c r="K10624" t="s">
        <v>30614</v>
      </c>
      <c r="L10624">
        <v>17</v>
      </c>
      <c r="M10624" t="s">
        <v>5133</v>
      </c>
      <c r="N10624">
        <v>0.85</v>
      </c>
      <c r="O10624">
        <v>2.7633289986996102E-3</v>
      </c>
    </row>
    <row r="10625" spans="1:15">
      <c r="A10625" t="s">
        <v>11868</v>
      </c>
      <c r="B10625" t="s">
        <v>23518</v>
      </c>
      <c r="C10625" t="s">
        <v>11869</v>
      </c>
      <c r="D10625">
        <v>2</v>
      </c>
      <c r="E10625">
        <v>787</v>
      </c>
      <c r="F10625">
        <v>6</v>
      </c>
      <c r="G10625">
        <v>7393</v>
      </c>
      <c r="H10625">
        <v>0.127121247527331</v>
      </c>
      <c r="I10625">
        <v>0.70232558016992197</v>
      </c>
      <c r="J10625">
        <v>0.67904718175981504</v>
      </c>
      <c r="K10625" t="s">
        <v>30613</v>
      </c>
      <c r="L10625">
        <v>2</v>
      </c>
      <c r="M10625" t="s">
        <v>5133</v>
      </c>
      <c r="N10625">
        <v>0.33333333333333298</v>
      </c>
      <c r="O10625">
        <v>2.5412960609911099E-3</v>
      </c>
    </row>
    <row r="10626" spans="1:15">
      <c r="A10626" t="s">
        <v>11868</v>
      </c>
      <c r="B10626" t="s">
        <v>23511</v>
      </c>
      <c r="C10626" t="s">
        <v>11869</v>
      </c>
      <c r="D10626">
        <v>4</v>
      </c>
      <c r="E10626">
        <v>6152</v>
      </c>
      <c r="F10626">
        <v>6</v>
      </c>
      <c r="G10626">
        <v>7804</v>
      </c>
      <c r="H10626">
        <v>0.88632030892592895</v>
      </c>
      <c r="I10626">
        <v>1</v>
      </c>
      <c r="J10626">
        <v>0.85953329234717102</v>
      </c>
      <c r="K10626" t="s">
        <v>30615</v>
      </c>
      <c r="L10626">
        <v>4</v>
      </c>
      <c r="M10626" t="s">
        <v>5133</v>
      </c>
      <c r="N10626">
        <v>0.66666666666666696</v>
      </c>
      <c r="O10626">
        <v>6.5019505851755496E-4</v>
      </c>
    </row>
    <row r="10627" spans="1:15">
      <c r="A10627" t="s">
        <v>11870</v>
      </c>
      <c r="B10627" t="s">
        <v>23511</v>
      </c>
      <c r="C10627" t="s">
        <v>11871</v>
      </c>
      <c r="D10627">
        <v>14</v>
      </c>
      <c r="E10627">
        <v>6152</v>
      </c>
      <c r="F10627">
        <v>14</v>
      </c>
      <c r="G10627">
        <v>7804</v>
      </c>
      <c r="H10627">
        <v>3.5680033920092398E-2</v>
      </c>
      <c r="I10627">
        <v>0.21445050912290001</v>
      </c>
      <c r="J10627">
        <v>0.18432735215193299</v>
      </c>
      <c r="K10627" t="s">
        <v>30616</v>
      </c>
      <c r="L10627">
        <v>14</v>
      </c>
      <c r="M10627" t="s">
        <v>5133</v>
      </c>
      <c r="N10627">
        <v>1</v>
      </c>
      <c r="O10627">
        <v>2.2756827048114399E-3</v>
      </c>
    </row>
    <row r="10628" spans="1:15">
      <c r="A10628" t="s">
        <v>11872</v>
      </c>
      <c r="B10628" t="s">
        <v>23511</v>
      </c>
      <c r="C10628" t="s">
        <v>11873</v>
      </c>
      <c r="D10628">
        <v>3</v>
      </c>
      <c r="E10628">
        <v>6152</v>
      </c>
      <c r="F10628">
        <v>4</v>
      </c>
      <c r="G10628">
        <v>7804</v>
      </c>
      <c r="H10628">
        <v>0.80103341611958101</v>
      </c>
      <c r="I10628">
        <v>0.968912233598893</v>
      </c>
      <c r="J10628">
        <v>0.832812322140707</v>
      </c>
      <c r="K10628" t="s">
        <v>25144</v>
      </c>
      <c r="L10628">
        <v>3</v>
      </c>
      <c r="M10628" t="s">
        <v>1463</v>
      </c>
      <c r="N10628">
        <v>0.75</v>
      </c>
      <c r="O10628">
        <v>4.8764629388816603E-4</v>
      </c>
    </row>
    <row r="10629" spans="1:15">
      <c r="A10629" t="s">
        <v>11872</v>
      </c>
      <c r="B10629" t="s">
        <v>23518</v>
      </c>
      <c r="C10629" t="s">
        <v>11873</v>
      </c>
      <c r="D10629">
        <v>1</v>
      </c>
      <c r="E10629">
        <v>787</v>
      </c>
      <c r="F10629">
        <v>4</v>
      </c>
      <c r="G10629">
        <v>7393</v>
      </c>
      <c r="H10629">
        <v>0.362574478289521</v>
      </c>
      <c r="I10629">
        <v>1</v>
      </c>
      <c r="J10629">
        <v>0.966855260484069</v>
      </c>
      <c r="K10629" t="s">
        <v>25143</v>
      </c>
      <c r="L10629">
        <v>1</v>
      </c>
      <c r="M10629" t="s">
        <v>1463</v>
      </c>
      <c r="N10629">
        <v>0.25</v>
      </c>
      <c r="O10629">
        <v>1.27064803049555E-3</v>
      </c>
    </row>
    <row r="10630" spans="1:15">
      <c r="A10630" t="s">
        <v>11874</v>
      </c>
      <c r="B10630" t="s">
        <v>23511</v>
      </c>
      <c r="C10630" t="s">
        <v>11875</v>
      </c>
      <c r="D10630">
        <v>2</v>
      </c>
      <c r="E10630">
        <v>6152</v>
      </c>
      <c r="F10630">
        <v>3</v>
      </c>
      <c r="G10630">
        <v>7804</v>
      </c>
      <c r="H10630">
        <v>0.88457550560319997</v>
      </c>
      <c r="I10630">
        <v>1</v>
      </c>
      <c r="J10630">
        <v>0.85953329234717102</v>
      </c>
      <c r="K10630" t="s">
        <v>25147</v>
      </c>
      <c r="L10630">
        <v>2</v>
      </c>
      <c r="M10630" t="s">
        <v>5133</v>
      </c>
      <c r="N10630">
        <v>0.66666666666666696</v>
      </c>
      <c r="O10630">
        <v>3.2509752925877802E-4</v>
      </c>
    </row>
    <row r="10631" spans="1:15">
      <c r="A10631" t="s">
        <v>11874</v>
      </c>
      <c r="B10631" t="s">
        <v>23518</v>
      </c>
      <c r="C10631" t="s">
        <v>11875</v>
      </c>
      <c r="D10631">
        <v>1</v>
      </c>
      <c r="E10631">
        <v>787</v>
      </c>
      <c r="F10631">
        <v>3</v>
      </c>
      <c r="G10631">
        <v>7393</v>
      </c>
      <c r="H10631">
        <v>0.28660084727541502</v>
      </c>
      <c r="I10631">
        <v>0.97863801257884697</v>
      </c>
      <c r="J10631">
        <v>0.94620131057153301</v>
      </c>
      <c r="K10631" t="s">
        <v>25143</v>
      </c>
      <c r="L10631">
        <v>1</v>
      </c>
      <c r="M10631" t="s">
        <v>5133</v>
      </c>
      <c r="N10631">
        <v>0.33333333333333298</v>
      </c>
      <c r="O10631">
        <v>1.27064803049555E-3</v>
      </c>
    </row>
    <row r="10632" spans="1:15">
      <c r="A10632" t="s">
        <v>11876</v>
      </c>
      <c r="B10632" t="s">
        <v>23511</v>
      </c>
      <c r="C10632" t="s">
        <v>11877</v>
      </c>
      <c r="D10632">
        <v>1</v>
      </c>
      <c r="E10632">
        <v>6152</v>
      </c>
      <c r="F10632">
        <v>1</v>
      </c>
      <c r="G10632">
        <v>7804</v>
      </c>
      <c r="H10632">
        <v>0.788313685289595</v>
      </c>
      <c r="I10632">
        <v>0.968912233598893</v>
      </c>
      <c r="J10632">
        <v>0.832812322140707</v>
      </c>
      <c r="K10632" t="s">
        <v>30617</v>
      </c>
      <c r="L10632">
        <v>1</v>
      </c>
      <c r="M10632" t="s">
        <v>5133</v>
      </c>
      <c r="N10632">
        <v>1</v>
      </c>
      <c r="O10632">
        <v>1.6254876462938901E-4</v>
      </c>
    </row>
    <row r="10633" spans="1:15">
      <c r="A10633" t="s">
        <v>11878</v>
      </c>
      <c r="B10633" t="s">
        <v>23511</v>
      </c>
      <c r="C10633" t="s">
        <v>11879</v>
      </c>
      <c r="D10633">
        <v>1</v>
      </c>
      <c r="E10633">
        <v>6152</v>
      </c>
      <c r="F10633">
        <v>1</v>
      </c>
      <c r="G10633">
        <v>7804</v>
      </c>
      <c r="H10633">
        <v>0.788313685289595</v>
      </c>
      <c r="I10633">
        <v>0.968912233598893</v>
      </c>
      <c r="J10633">
        <v>0.832812322140707</v>
      </c>
      <c r="K10633" t="s">
        <v>30618</v>
      </c>
      <c r="L10633">
        <v>1</v>
      </c>
      <c r="M10633" t="s">
        <v>5133</v>
      </c>
      <c r="N10633">
        <v>1</v>
      </c>
      <c r="O10633">
        <v>1.6254876462938901E-4</v>
      </c>
    </row>
    <row r="10634" spans="1:15">
      <c r="A10634" t="s">
        <v>11880</v>
      </c>
      <c r="B10634" t="s">
        <v>23511</v>
      </c>
      <c r="C10634" t="s">
        <v>11881</v>
      </c>
      <c r="D10634">
        <v>9</v>
      </c>
      <c r="E10634">
        <v>6152</v>
      </c>
      <c r="F10634">
        <v>9</v>
      </c>
      <c r="G10634">
        <v>7804</v>
      </c>
      <c r="H10634">
        <v>0.117423000773971</v>
      </c>
      <c r="I10634">
        <v>0.47842873658393897</v>
      </c>
      <c r="J10634">
        <v>0.41122542710949</v>
      </c>
      <c r="K10634" t="s">
        <v>30619</v>
      </c>
      <c r="L10634">
        <v>9</v>
      </c>
      <c r="M10634" t="s">
        <v>5133</v>
      </c>
      <c r="N10634">
        <v>1</v>
      </c>
      <c r="O10634">
        <v>1.4629388816645001E-3</v>
      </c>
    </row>
    <row r="10635" spans="1:15">
      <c r="A10635" t="s">
        <v>11882</v>
      </c>
      <c r="B10635" t="s">
        <v>23511</v>
      </c>
      <c r="C10635" t="s">
        <v>11883</v>
      </c>
      <c r="D10635">
        <v>6</v>
      </c>
      <c r="E10635">
        <v>6152</v>
      </c>
      <c r="F10635">
        <v>7</v>
      </c>
      <c r="G10635">
        <v>7804</v>
      </c>
      <c r="H10635">
        <v>0.54476030000281095</v>
      </c>
      <c r="I10635">
        <v>0.968912233598893</v>
      </c>
      <c r="J10635">
        <v>0.832812322140707</v>
      </c>
      <c r="K10635" t="s">
        <v>30620</v>
      </c>
      <c r="L10635">
        <v>6</v>
      </c>
      <c r="M10635" t="s">
        <v>5133</v>
      </c>
      <c r="N10635">
        <v>0.85714285714285698</v>
      </c>
      <c r="O10635">
        <v>9.7529258777633303E-4</v>
      </c>
    </row>
    <row r="10636" spans="1:15">
      <c r="A10636" t="s">
        <v>11882</v>
      </c>
      <c r="B10636" t="s">
        <v>23518</v>
      </c>
      <c r="C10636" t="s">
        <v>11883</v>
      </c>
      <c r="D10636">
        <v>1</v>
      </c>
      <c r="E10636">
        <v>787</v>
      </c>
      <c r="F10636">
        <v>7</v>
      </c>
      <c r="G10636">
        <v>7393</v>
      </c>
      <c r="H10636">
        <v>0.54534917443390396</v>
      </c>
      <c r="I10636">
        <v>1</v>
      </c>
      <c r="J10636">
        <v>0.966855260484069</v>
      </c>
      <c r="K10636" t="s">
        <v>25536</v>
      </c>
      <c r="L10636">
        <v>1</v>
      </c>
      <c r="M10636" t="s">
        <v>5133</v>
      </c>
      <c r="N10636">
        <v>0.14285714285714299</v>
      </c>
      <c r="O10636">
        <v>1.27064803049555E-3</v>
      </c>
    </row>
    <row r="10637" spans="1:15">
      <c r="A10637" t="s">
        <v>11884</v>
      </c>
      <c r="B10637" t="s">
        <v>23511</v>
      </c>
      <c r="C10637" t="s">
        <v>11885</v>
      </c>
      <c r="D10637">
        <v>3</v>
      </c>
      <c r="E10637">
        <v>6152</v>
      </c>
      <c r="F10637">
        <v>3</v>
      </c>
      <c r="G10637">
        <v>7804</v>
      </c>
      <c r="H10637">
        <v>0.489837867770546</v>
      </c>
      <c r="I10637">
        <v>0.96083957126938102</v>
      </c>
      <c r="J10637">
        <v>0.82587360011061495</v>
      </c>
      <c r="K10637" t="s">
        <v>30621</v>
      </c>
      <c r="L10637">
        <v>3</v>
      </c>
      <c r="M10637" t="s">
        <v>5133</v>
      </c>
      <c r="N10637">
        <v>1</v>
      </c>
      <c r="O10637">
        <v>4.8764629388816603E-4</v>
      </c>
    </row>
    <row r="10638" spans="1:15">
      <c r="A10638" t="s">
        <v>11886</v>
      </c>
      <c r="B10638" t="s">
        <v>23511</v>
      </c>
      <c r="C10638" t="s">
        <v>11887</v>
      </c>
      <c r="D10638">
        <v>149</v>
      </c>
      <c r="E10638">
        <v>6152</v>
      </c>
      <c r="F10638">
        <v>174</v>
      </c>
      <c r="G10638">
        <v>7804</v>
      </c>
      <c r="H10638">
        <v>1.39023843484105E-2</v>
      </c>
      <c r="I10638">
        <v>0.106264731296663</v>
      </c>
      <c r="J10638">
        <v>9.1338074351808005E-2</v>
      </c>
      <c r="K10638" t="s">
        <v>30622</v>
      </c>
      <c r="L10638">
        <v>149</v>
      </c>
      <c r="M10638" t="s">
        <v>1463</v>
      </c>
      <c r="N10638">
        <v>0.85632183908046</v>
      </c>
      <c r="O10638">
        <v>2.42197659297789E-2</v>
      </c>
    </row>
    <row r="10639" spans="1:15">
      <c r="A10639" t="s">
        <v>11886</v>
      </c>
      <c r="B10639" t="s">
        <v>23513</v>
      </c>
      <c r="C10639" t="s">
        <v>11887</v>
      </c>
      <c r="D10639">
        <v>7</v>
      </c>
      <c r="E10639">
        <v>535</v>
      </c>
      <c r="F10639">
        <v>168</v>
      </c>
      <c r="G10639">
        <v>8124</v>
      </c>
      <c r="H10639">
        <v>0.93266561216817001</v>
      </c>
      <c r="I10639">
        <v>0.99999999999997702</v>
      </c>
      <c r="J10639">
        <v>0.95041217501583097</v>
      </c>
      <c r="K10639" t="s">
        <v>30623</v>
      </c>
      <c r="L10639">
        <v>7</v>
      </c>
      <c r="M10639" t="s">
        <v>1463</v>
      </c>
      <c r="N10639">
        <v>4.1666666666666699E-2</v>
      </c>
      <c r="O10639">
        <v>1.3084112149532701E-2</v>
      </c>
    </row>
    <row r="10640" spans="1:15">
      <c r="A10640" t="s">
        <v>11886</v>
      </c>
      <c r="B10640" t="s">
        <v>23518</v>
      </c>
      <c r="C10640" t="s">
        <v>11887</v>
      </c>
      <c r="D10640">
        <v>13</v>
      </c>
      <c r="E10640">
        <v>787</v>
      </c>
      <c r="F10640">
        <v>163</v>
      </c>
      <c r="G10640">
        <v>7393</v>
      </c>
      <c r="H10640">
        <v>0.89766611627474002</v>
      </c>
      <c r="I10640">
        <v>1</v>
      </c>
      <c r="J10640">
        <v>0.966855260484069</v>
      </c>
      <c r="K10640" t="s">
        <v>30624</v>
      </c>
      <c r="L10640">
        <v>13</v>
      </c>
      <c r="M10640" t="s">
        <v>1463</v>
      </c>
      <c r="N10640">
        <v>7.9754601226993904E-2</v>
      </c>
      <c r="O10640">
        <v>1.6518424396442199E-2</v>
      </c>
    </row>
    <row r="10641" spans="1:15">
      <c r="A10641" t="s">
        <v>11888</v>
      </c>
      <c r="B10641" t="s">
        <v>23513</v>
      </c>
      <c r="C10641" t="s">
        <v>11889</v>
      </c>
      <c r="D10641">
        <v>1</v>
      </c>
      <c r="E10641">
        <v>535</v>
      </c>
      <c r="F10641">
        <v>24</v>
      </c>
      <c r="G10641">
        <v>8124</v>
      </c>
      <c r="H10641">
        <v>0.80550470903677196</v>
      </c>
      <c r="I10641">
        <v>0.99999999999997702</v>
      </c>
      <c r="J10641">
        <v>0.95041217501583097</v>
      </c>
      <c r="K10641" t="s">
        <v>23598</v>
      </c>
      <c r="L10641">
        <v>1</v>
      </c>
      <c r="M10641" t="s">
        <v>5133</v>
      </c>
      <c r="N10641">
        <v>4.1666666666666699E-2</v>
      </c>
      <c r="O10641">
        <v>1.8691588785046699E-3</v>
      </c>
    </row>
    <row r="10642" spans="1:15">
      <c r="A10642" t="s">
        <v>11888</v>
      </c>
      <c r="B10642" t="s">
        <v>23511</v>
      </c>
      <c r="C10642" t="s">
        <v>11889</v>
      </c>
      <c r="D10642">
        <v>21</v>
      </c>
      <c r="E10642">
        <v>6152</v>
      </c>
      <c r="F10642">
        <v>24</v>
      </c>
      <c r="G10642">
        <v>7804</v>
      </c>
      <c r="H10642">
        <v>0.220308279716599</v>
      </c>
      <c r="I10642">
        <v>0.70351443847223905</v>
      </c>
      <c r="J10642">
        <v>0.60469408151381498</v>
      </c>
      <c r="K10642" t="s">
        <v>30625</v>
      </c>
      <c r="L10642">
        <v>21</v>
      </c>
      <c r="M10642" t="s">
        <v>5133</v>
      </c>
      <c r="N10642">
        <v>0.875</v>
      </c>
      <c r="O10642">
        <v>3.41352405721717E-3</v>
      </c>
    </row>
    <row r="10643" spans="1:15">
      <c r="A10643" t="s">
        <v>11888</v>
      </c>
      <c r="B10643" t="s">
        <v>23518</v>
      </c>
      <c r="C10643" t="s">
        <v>11889</v>
      </c>
      <c r="D10643">
        <v>1</v>
      </c>
      <c r="E10643">
        <v>787</v>
      </c>
      <c r="F10643">
        <v>18</v>
      </c>
      <c r="G10643">
        <v>7393</v>
      </c>
      <c r="H10643">
        <v>0.86846268112120695</v>
      </c>
      <c r="I10643">
        <v>1</v>
      </c>
      <c r="J10643">
        <v>0.966855260484069</v>
      </c>
      <c r="K10643" t="s">
        <v>25757</v>
      </c>
      <c r="L10643">
        <v>1</v>
      </c>
      <c r="M10643" t="s">
        <v>5133</v>
      </c>
      <c r="N10643">
        <v>5.5555555555555601E-2</v>
      </c>
      <c r="O10643">
        <v>1.27064803049555E-3</v>
      </c>
    </row>
    <row r="10644" spans="1:15">
      <c r="A10644" t="s">
        <v>11890</v>
      </c>
      <c r="B10644" t="s">
        <v>23513</v>
      </c>
      <c r="C10644" t="s">
        <v>11891</v>
      </c>
      <c r="D10644">
        <v>5</v>
      </c>
      <c r="E10644">
        <v>535</v>
      </c>
      <c r="F10644">
        <v>38</v>
      </c>
      <c r="G10644">
        <v>8124</v>
      </c>
      <c r="H10644">
        <v>0.10172980622948299</v>
      </c>
      <c r="I10644">
        <v>0.61542083943491899</v>
      </c>
      <c r="J10644">
        <v>0.58490345855742298</v>
      </c>
      <c r="K10644" t="s">
        <v>30626</v>
      </c>
      <c r="L10644">
        <v>5</v>
      </c>
      <c r="M10644" t="s">
        <v>5133</v>
      </c>
      <c r="N10644">
        <v>0.13157894736842099</v>
      </c>
      <c r="O10644">
        <v>9.3457943925233603E-3</v>
      </c>
    </row>
    <row r="10645" spans="1:15">
      <c r="A10645" t="s">
        <v>11890</v>
      </c>
      <c r="B10645" t="s">
        <v>23511</v>
      </c>
      <c r="C10645" t="s">
        <v>11891</v>
      </c>
      <c r="D10645">
        <v>30</v>
      </c>
      <c r="E10645">
        <v>6152</v>
      </c>
      <c r="F10645">
        <v>37</v>
      </c>
      <c r="G10645">
        <v>7804</v>
      </c>
      <c r="H10645">
        <v>0.46210115152971398</v>
      </c>
      <c r="I10645">
        <v>0.96083957126938102</v>
      </c>
      <c r="J10645">
        <v>0.82587360011061495</v>
      </c>
      <c r="K10645" t="s">
        <v>30627</v>
      </c>
      <c r="L10645">
        <v>30</v>
      </c>
      <c r="M10645" t="s">
        <v>5133</v>
      </c>
      <c r="N10645">
        <v>0.81081081081081097</v>
      </c>
      <c r="O10645">
        <v>4.8764629388816597E-3</v>
      </c>
    </row>
    <row r="10646" spans="1:15">
      <c r="A10646" t="s">
        <v>11890</v>
      </c>
      <c r="B10646" t="s">
        <v>23518</v>
      </c>
      <c r="C10646" t="s">
        <v>11891</v>
      </c>
      <c r="D10646">
        <v>2</v>
      </c>
      <c r="E10646">
        <v>787</v>
      </c>
      <c r="F10646">
        <v>34</v>
      </c>
      <c r="G10646">
        <v>7393</v>
      </c>
      <c r="H10646">
        <v>0.89056573259025296</v>
      </c>
      <c r="I10646">
        <v>1</v>
      </c>
      <c r="J10646">
        <v>0.966855260484069</v>
      </c>
      <c r="K10646" t="s">
        <v>23772</v>
      </c>
      <c r="L10646">
        <v>2</v>
      </c>
      <c r="M10646" t="s">
        <v>5133</v>
      </c>
      <c r="N10646">
        <v>5.8823529411764698E-2</v>
      </c>
      <c r="O10646">
        <v>2.5412960609911099E-3</v>
      </c>
    </row>
    <row r="10647" spans="1:15">
      <c r="A10647" t="s">
        <v>11892</v>
      </c>
      <c r="B10647" t="s">
        <v>23513</v>
      </c>
      <c r="C10647" t="s">
        <v>11893</v>
      </c>
      <c r="D10647">
        <v>2</v>
      </c>
      <c r="E10647">
        <v>535</v>
      </c>
      <c r="F10647">
        <v>2</v>
      </c>
      <c r="G10647">
        <v>8124</v>
      </c>
      <c r="H10647">
        <v>4.3292101807675997E-3</v>
      </c>
      <c r="I10647">
        <v>8.6376068510507401E-2</v>
      </c>
      <c r="J10647">
        <v>8.2092867142389697E-2</v>
      </c>
      <c r="K10647" t="s">
        <v>28896</v>
      </c>
      <c r="L10647">
        <v>2</v>
      </c>
      <c r="M10647" t="s">
        <v>1463</v>
      </c>
      <c r="N10647">
        <v>1</v>
      </c>
      <c r="O10647">
        <v>3.7383177570093499E-3</v>
      </c>
    </row>
    <row r="10648" spans="1:15">
      <c r="A10648" t="s">
        <v>11894</v>
      </c>
      <c r="B10648" t="s">
        <v>23511</v>
      </c>
      <c r="C10648" t="s">
        <v>11895</v>
      </c>
      <c r="D10648">
        <v>2</v>
      </c>
      <c r="E10648">
        <v>6152</v>
      </c>
      <c r="F10648">
        <v>3</v>
      </c>
      <c r="G10648">
        <v>7804</v>
      </c>
      <c r="H10648">
        <v>0.88457550560319997</v>
      </c>
      <c r="I10648">
        <v>1</v>
      </c>
      <c r="J10648">
        <v>0.85953329234717102</v>
      </c>
      <c r="K10648" t="s">
        <v>24518</v>
      </c>
      <c r="L10648">
        <v>2</v>
      </c>
      <c r="M10648" t="s">
        <v>2729</v>
      </c>
      <c r="N10648">
        <v>0.66666666666666696</v>
      </c>
      <c r="O10648">
        <v>3.2509752925877802E-4</v>
      </c>
    </row>
    <row r="10649" spans="1:15">
      <c r="A10649" t="s">
        <v>11896</v>
      </c>
      <c r="B10649" t="s">
        <v>23511</v>
      </c>
      <c r="C10649" t="s">
        <v>11897</v>
      </c>
      <c r="D10649">
        <v>8</v>
      </c>
      <c r="E10649">
        <v>6152</v>
      </c>
      <c r="F10649">
        <v>8</v>
      </c>
      <c r="G10649">
        <v>7804</v>
      </c>
      <c r="H10649">
        <v>0.148995721685201</v>
      </c>
      <c r="I10649">
        <v>0.54611425167193095</v>
      </c>
      <c r="J10649">
        <v>0.46940338073728599</v>
      </c>
      <c r="K10649" t="s">
        <v>30628</v>
      </c>
      <c r="L10649">
        <v>8</v>
      </c>
      <c r="M10649" t="s">
        <v>2729</v>
      </c>
      <c r="N10649">
        <v>1</v>
      </c>
      <c r="O10649">
        <v>1.3003901170351099E-3</v>
      </c>
    </row>
    <row r="10650" spans="1:15">
      <c r="A10650" t="s">
        <v>11898</v>
      </c>
      <c r="B10650" t="s">
        <v>23511</v>
      </c>
      <c r="C10650" t="s">
        <v>11899</v>
      </c>
      <c r="D10650">
        <v>16</v>
      </c>
      <c r="E10650">
        <v>6152</v>
      </c>
      <c r="F10650">
        <v>18</v>
      </c>
      <c r="G10650">
        <v>7804</v>
      </c>
      <c r="H10650">
        <v>0.232813515319367</v>
      </c>
      <c r="I10650">
        <v>0.71382528017432401</v>
      </c>
      <c r="J10650">
        <v>0.61355659322887801</v>
      </c>
      <c r="K10650" t="s">
        <v>30629</v>
      </c>
      <c r="L10650">
        <v>16</v>
      </c>
      <c r="M10650" t="s">
        <v>2729</v>
      </c>
      <c r="N10650">
        <v>0.88888888888888895</v>
      </c>
      <c r="O10650">
        <v>2.6007802340702198E-3</v>
      </c>
    </row>
    <row r="10651" spans="1:15">
      <c r="A10651" t="s">
        <v>11900</v>
      </c>
      <c r="B10651" t="s">
        <v>23511</v>
      </c>
      <c r="C10651" t="s">
        <v>11901</v>
      </c>
      <c r="D10651">
        <v>17</v>
      </c>
      <c r="E10651">
        <v>6152</v>
      </c>
      <c r="F10651">
        <v>18</v>
      </c>
      <c r="G10651">
        <v>7804</v>
      </c>
      <c r="H10651">
        <v>8.0393663889612596E-2</v>
      </c>
      <c r="I10651">
        <v>0.37475171448543398</v>
      </c>
      <c r="J10651">
        <v>0.32211157496441201</v>
      </c>
      <c r="K10651" t="s">
        <v>30630</v>
      </c>
      <c r="L10651">
        <v>17</v>
      </c>
      <c r="M10651" t="s">
        <v>2729</v>
      </c>
      <c r="N10651">
        <v>0.94444444444444398</v>
      </c>
      <c r="O10651">
        <v>2.7633289986996102E-3</v>
      </c>
    </row>
    <row r="10652" spans="1:15">
      <c r="A10652" t="s">
        <v>11902</v>
      </c>
      <c r="B10652" t="s">
        <v>23513</v>
      </c>
      <c r="C10652" t="s">
        <v>11903</v>
      </c>
      <c r="D10652">
        <v>1</v>
      </c>
      <c r="E10652">
        <v>535</v>
      </c>
      <c r="F10652">
        <v>28</v>
      </c>
      <c r="G10652">
        <v>8124</v>
      </c>
      <c r="H10652">
        <v>0.85202716747418605</v>
      </c>
      <c r="I10652">
        <v>0.99999999999997702</v>
      </c>
      <c r="J10652">
        <v>0.95041217501583097</v>
      </c>
      <c r="K10652" t="s">
        <v>28770</v>
      </c>
      <c r="L10652">
        <v>1</v>
      </c>
      <c r="M10652" t="s">
        <v>5133</v>
      </c>
      <c r="N10652">
        <v>3.5714285714285698E-2</v>
      </c>
      <c r="O10652">
        <v>1.8691588785046699E-3</v>
      </c>
    </row>
    <row r="10653" spans="1:15">
      <c r="A10653" t="s">
        <v>11902</v>
      </c>
      <c r="B10653" t="s">
        <v>23511</v>
      </c>
      <c r="C10653" t="s">
        <v>11903</v>
      </c>
      <c r="D10653">
        <v>18</v>
      </c>
      <c r="E10653">
        <v>6152</v>
      </c>
      <c r="F10653">
        <v>20</v>
      </c>
      <c r="G10653">
        <v>7804</v>
      </c>
      <c r="H10653">
        <v>0.17205893363076399</v>
      </c>
      <c r="I10653">
        <v>0.60627065196666896</v>
      </c>
      <c r="J10653">
        <v>0.52110980953837704</v>
      </c>
      <c r="K10653" t="s">
        <v>30631</v>
      </c>
      <c r="L10653">
        <v>18</v>
      </c>
      <c r="M10653" t="s">
        <v>5133</v>
      </c>
      <c r="N10653">
        <v>0.9</v>
      </c>
      <c r="O10653">
        <v>2.9258777633290002E-3</v>
      </c>
    </row>
    <row r="10654" spans="1:15">
      <c r="A10654" t="s">
        <v>11904</v>
      </c>
      <c r="B10654" t="s">
        <v>23513</v>
      </c>
      <c r="C10654" t="s">
        <v>11905</v>
      </c>
      <c r="D10654">
        <v>1</v>
      </c>
      <c r="E10654">
        <v>535</v>
      </c>
      <c r="F10654">
        <v>28</v>
      </c>
      <c r="G10654">
        <v>8124</v>
      </c>
      <c r="H10654">
        <v>0.85202716747418605</v>
      </c>
      <c r="I10654">
        <v>0.99999999999997702</v>
      </c>
      <c r="J10654">
        <v>0.95041217501583097</v>
      </c>
      <c r="K10654" t="s">
        <v>30632</v>
      </c>
      <c r="L10654">
        <v>1</v>
      </c>
      <c r="M10654" t="s">
        <v>5133</v>
      </c>
      <c r="N10654">
        <v>3.5714285714285698E-2</v>
      </c>
      <c r="O10654">
        <v>1.8691588785046699E-3</v>
      </c>
    </row>
    <row r="10655" spans="1:15">
      <c r="A10655" t="s">
        <v>11904</v>
      </c>
      <c r="B10655" t="s">
        <v>23511</v>
      </c>
      <c r="C10655" t="s">
        <v>11905</v>
      </c>
      <c r="D10655">
        <v>17</v>
      </c>
      <c r="E10655">
        <v>6152</v>
      </c>
      <c r="F10655">
        <v>20</v>
      </c>
      <c r="G10655">
        <v>7804</v>
      </c>
      <c r="H10655">
        <v>0.36175190235100402</v>
      </c>
      <c r="I10655">
        <v>0.90829480295553899</v>
      </c>
      <c r="J10655">
        <v>0.78070962240619901</v>
      </c>
      <c r="K10655" t="s">
        <v>30633</v>
      </c>
      <c r="L10655">
        <v>17</v>
      </c>
      <c r="M10655" t="s">
        <v>5133</v>
      </c>
      <c r="N10655">
        <v>0.85</v>
      </c>
      <c r="O10655">
        <v>2.7633289986996102E-3</v>
      </c>
    </row>
    <row r="10656" spans="1:15">
      <c r="A10656" t="s">
        <v>11906</v>
      </c>
      <c r="B10656" t="s">
        <v>23511</v>
      </c>
      <c r="C10656" t="s">
        <v>11907</v>
      </c>
      <c r="D10656">
        <v>3</v>
      </c>
      <c r="E10656">
        <v>6152</v>
      </c>
      <c r="F10656">
        <v>3</v>
      </c>
      <c r="G10656">
        <v>7804</v>
      </c>
      <c r="H10656">
        <v>0.489837867770546</v>
      </c>
      <c r="I10656">
        <v>0.96083957126938102</v>
      </c>
      <c r="J10656">
        <v>0.82587360011061495</v>
      </c>
      <c r="K10656" t="s">
        <v>30634</v>
      </c>
      <c r="L10656">
        <v>3</v>
      </c>
      <c r="M10656" t="s">
        <v>2729</v>
      </c>
      <c r="N10656">
        <v>1</v>
      </c>
      <c r="O10656">
        <v>4.8764629388816603E-4</v>
      </c>
    </row>
    <row r="10657" spans="1:15">
      <c r="A10657" t="s">
        <v>11908</v>
      </c>
      <c r="B10657" t="s">
        <v>23518</v>
      </c>
      <c r="C10657" t="s">
        <v>11909</v>
      </c>
      <c r="D10657">
        <v>138</v>
      </c>
      <c r="E10657">
        <v>787</v>
      </c>
      <c r="F10657">
        <v>1067</v>
      </c>
      <c r="G10657">
        <v>7393</v>
      </c>
      <c r="H10657">
        <v>5.9409975283099097E-3</v>
      </c>
      <c r="I10657">
        <v>0.21339889661907399</v>
      </c>
      <c r="J10657">
        <v>0.20632584577764701</v>
      </c>
      <c r="K10657" t="s">
        <v>25836</v>
      </c>
      <c r="L10657">
        <v>138</v>
      </c>
      <c r="M10657" t="s">
        <v>5133</v>
      </c>
      <c r="N10657">
        <v>0.12933458294283001</v>
      </c>
      <c r="O10657">
        <v>0.175349428208386</v>
      </c>
    </row>
    <row r="10658" spans="1:15">
      <c r="A10658" t="s">
        <v>11908</v>
      </c>
      <c r="B10658" t="s">
        <v>23511</v>
      </c>
      <c r="C10658" t="s">
        <v>11909</v>
      </c>
      <c r="D10658">
        <v>897</v>
      </c>
      <c r="E10658">
        <v>6152</v>
      </c>
      <c r="F10658">
        <v>1150</v>
      </c>
      <c r="G10658">
        <v>7804</v>
      </c>
      <c r="H10658">
        <v>0.78480375520263201</v>
      </c>
      <c r="I10658">
        <v>0.968912233598893</v>
      </c>
      <c r="J10658">
        <v>0.832812322140707</v>
      </c>
      <c r="K10658" t="s">
        <v>25834</v>
      </c>
      <c r="L10658">
        <v>897</v>
      </c>
      <c r="M10658" t="s">
        <v>5133</v>
      </c>
      <c r="N10658">
        <v>0.78</v>
      </c>
      <c r="O10658">
        <v>0.145806241872562</v>
      </c>
    </row>
    <row r="10659" spans="1:15">
      <c r="A10659" t="s">
        <v>11908</v>
      </c>
      <c r="B10659" t="s">
        <v>23513</v>
      </c>
      <c r="C10659" t="s">
        <v>11909</v>
      </c>
      <c r="D10659">
        <v>63</v>
      </c>
      <c r="E10659">
        <v>535</v>
      </c>
      <c r="F10659">
        <v>1184</v>
      </c>
      <c r="G10659">
        <v>8124</v>
      </c>
      <c r="H10659">
        <v>0.97739547642041402</v>
      </c>
      <c r="I10659">
        <v>0.99999999999997702</v>
      </c>
      <c r="J10659">
        <v>0.95041217501583097</v>
      </c>
      <c r="K10659" t="s">
        <v>25835</v>
      </c>
      <c r="L10659">
        <v>63</v>
      </c>
      <c r="M10659" t="s">
        <v>5133</v>
      </c>
      <c r="N10659">
        <v>5.3209459459459499E-2</v>
      </c>
      <c r="O10659">
        <v>0.117757009345794</v>
      </c>
    </row>
    <row r="10660" spans="1:15">
      <c r="A10660" t="s">
        <v>11910</v>
      </c>
      <c r="B10660" t="s">
        <v>23511</v>
      </c>
      <c r="C10660" t="s">
        <v>11911</v>
      </c>
      <c r="D10660">
        <v>4</v>
      </c>
      <c r="E10660">
        <v>6152</v>
      </c>
      <c r="F10660">
        <v>4</v>
      </c>
      <c r="G10660">
        <v>7804</v>
      </c>
      <c r="H10660">
        <v>0.38610601832086699</v>
      </c>
      <c r="I10660">
        <v>0.90829480295553899</v>
      </c>
      <c r="J10660">
        <v>0.78070962240619901</v>
      </c>
      <c r="K10660" t="s">
        <v>29657</v>
      </c>
      <c r="L10660">
        <v>4</v>
      </c>
      <c r="M10660" t="s">
        <v>5133</v>
      </c>
      <c r="N10660">
        <v>1</v>
      </c>
      <c r="O10660">
        <v>6.5019505851755496E-4</v>
      </c>
    </row>
    <row r="10661" spans="1:15">
      <c r="A10661" t="s">
        <v>11912</v>
      </c>
      <c r="B10661" t="s">
        <v>23518</v>
      </c>
      <c r="C10661" t="s">
        <v>11913</v>
      </c>
      <c r="D10661">
        <v>4</v>
      </c>
      <c r="E10661">
        <v>787</v>
      </c>
      <c r="F10661">
        <v>14</v>
      </c>
      <c r="G10661">
        <v>7393</v>
      </c>
      <c r="H10661">
        <v>5.3520405636941298E-2</v>
      </c>
      <c r="I10661">
        <v>0.61178825165478101</v>
      </c>
      <c r="J10661">
        <v>0.59151068941477603</v>
      </c>
      <c r="K10661" t="s">
        <v>23955</v>
      </c>
      <c r="L10661">
        <v>4</v>
      </c>
      <c r="M10661" t="s">
        <v>5133</v>
      </c>
      <c r="N10661">
        <v>0.28571428571428598</v>
      </c>
      <c r="O10661">
        <v>5.0825921219822103E-3</v>
      </c>
    </row>
    <row r="10662" spans="1:15">
      <c r="A10662" t="s">
        <v>11912</v>
      </c>
      <c r="B10662" t="s">
        <v>23511</v>
      </c>
      <c r="C10662" t="s">
        <v>11913</v>
      </c>
      <c r="D10662">
        <v>11</v>
      </c>
      <c r="E10662">
        <v>6152</v>
      </c>
      <c r="F10662">
        <v>16</v>
      </c>
      <c r="G10662">
        <v>7804</v>
      </c>
      <c r="H10662">
        <v>0.89782721505622898</v>
      </c>
      <c r="I10662">
        <v>1</v>
      </c>
      <c r="J10662">
        <v>0.85953329234717102</v>
      </c>
      <c r="K10662" t="s">
        <v>23954</v>
      </c>
      <c r="L10662">
        <v>11</v>
      </c>
      <c r="M10662" t="s">
        <v>5133</v>
      </c>
      <c r="N10662">
        <v>0.6875</v>
      </c>
      <c r="O10662">
        <v>1.78803641092328E-3</v>
      </c>
    </row>
    <row r="10663" spans="1:15">
      <c r="A10663" t="s">
        <v>11914</v>
      </c>
      <c r="B10663" t="s">
        <v>23511</v>
      </c>
      <c r="C10663" t="s">
        <v>11915</v>
      </c>
      <c r="D10663">
        <v>3</v>
      </c>
      <c r="E10663">
        <v>6152</v>
      </c>
      <c r="F10663">
        <v>3</v>
      </c>
      <c r="G10663">
        <v>7804</v>
      </c>
      <c r="H10663">
        <v>0.489837867770546</v>
      </c>
      <c r="I10663">
        <v>0.96083957126938102</v>
      </c>
      <c r="J10663">
        <v>0.82587360011061495</v>
      </c>
      <c r="K10663" t="s">
        <v>29793</v>
      </c>
      <c r="L10663">
        <v>3</v>
      </c>
      <c r="M10663" t="s">
        <v>5133</v>
      </c>
      <c r="N10663">
        <v>1</v>
      </c>
      <c r="O10663">
        <v>4.8764629388816603E-4</v>
      </c>
    </row>
    <row r="10664" spans="1:15">
      <c r="A10664" t="s">
        <v>11916</v>
      </c>
      <c r="B10664" t="s">
        <v>23511</v>
      </c>
      <c r="C10664" t="s">
        <v>11917</v>
      </c>
      <c r="D10664">
        <v>3</v>
      </c>
      <c r="E10664">
        <v>6152</v>
      </c>
      <c r="F10664">
        <v>3</v>
      </c>
      <c r="G10664">
        <v>7804</v>
      </c>
      <c r="H10664">
        <v>0.489837867770546</v>
      </c>
      <c r="I10664">
        <v>0.96083957126938102</v>
      </c>
      <c r="J10664">
        <v>0.82587360011061495</v>
      </c>
      <c r="K10664" t="s">
        <v>30635</v>
      </c>
      <c r="L10664">
        <v>3</v>
      </c>
      <c r="M10664" t="s">
        <v>5133</v>
      </c>
      <c r="N10664">
        <v>1</v>
      </c>
      <c r="O10664">
        <v>4.8764629388816603E-4</v>
      </c>
    </row>
    <row r="10665" spans="1:15">
      <c r="A10665" t="s">
        <v>11918</v>
      </c>
      <c r="B10665" t="s">
        <v>23518</v>
      </c>
      <c r="C10665" t="s">
        <v>11919</v>
      </c>
      <c r="D10665">
        <v>1</v>
      </c>
      <c r="E10665">
        <v>787</v>
      </c>
      <c r="F10665">
        <v>3</v>
      </c>
      <c r="G10665">
        <v>7393</v>
      </c>
      <c r="H10665">
        <v>0.28660084727541502</v>
      </c>
      <c r="I10665">
        <v>0.97863801257884697</v>
      </c>
      <c r="J10665">
        <v>0.94620131057153301</v>
      </c>
      <c r="K10665" t="s">
        <v>23933</v>
      </c>
      <c r="L10665">
        <v>1</v>
      </c>
      <c r="M10665" t="s">
        <v>5133</v>
      </c>
      <c r="N10665">
        <v>0.33333333333333298</v>
      </c>
      <c r="O10665">
        <v>1.27064803049555E-3</v>
      </c>
    </row>
    <row r="10666" spans="1:15">
      <c r="A10666" t="s">
        <v>11918</v>
      </c>
      <c r="B10666" t="s">
        <v>23513</v>
      </c>
      <c r="C10666" t="s">
        <v>11919</v>
      </c>
      <c r="D10666">
        <v>1</v>
      </c>
      <c r="E10666">
        <v>535</v>
      </c>
      <c r="F10666">
        <v>3</v>
      </c>
      <c r="G10666">
        <v>8124</v>
      </c>
      <c r="H10666">
        <v>0.184859247501582</v>
      </c>
      <c r="I10666">
        <v>0.75508452473579202</v>
      </c>
      <c r="J10666">
        <v>0.71764152547495597</v>
      </c>
      <c r="K10666" t="s">
        <v>23928</v>
      </c>
      <c r="L10666">
        <v>1</v>
      </c>
      <c r="M10666" t="s">
        <v>5133</v>
      </c>
      <c r="N10666">
        <v>0.33333333333333298</v>
      </c>
      <c r="O10666">
        <v>1.8691588785046699E-3</v>
      </c>
    </row>
    <row r="10667" spans="1:15">
      <c r="A10667" t="s">
        <v>11918</v>
      </c>
      <c r="B10667" t="s">
        <v>23511</v>
      </c>
      <c r="C10667" t="s">
        <v>11919</v>
      </c>
      <c r="D10667">
        <v>1</v>
      </c>
      <c r="E10667">
        <v>6152</v>
      </c>
      <c r="F10667">
        <v>3</v>
      </c>
      <c r="G10667">
        <v>7804</v>
      </c>
      <c r="H10667">
        <v>0.99052768249503997</v>
      </c>
      <c r="I10667">
        <v>1</v>
      </c>
      <c r="J10667">
        <v>0.85953329234717102</v>
      </c>
      <c r="K10667" t="s">
        <v>30636</v>
      </c>
      <c r="L10667">
        <v>1</v>
      </c>
      <c r="M10667" t="s">
        <v>5133</v>
      </c>
      <c r="N10667">
        <v>0.33333333333333298</v>
      </c>
      <c r="O10667">
        <v>1.6254876462938901E-4</v>
      </c>
    </row>
    <row r="10668" spans="1:15">
      <c r="A10668" t="s">
        <v>11920</v>
      </c>
      <c r="B10668" t="s">
        <v>23513</v>
      </c>
      <c r="C10668" t="s">
        <v>11921</v>
      </c>
      <c r="D10668">
        <v>1</v>
      </c>
      <c r="E10668">
        <v>535</v>
      </c>
      <c r="F10668">
        <v>2</v>
      </c>
      <c r="G10668">
        <v>8124</v>
      </c>
      <c r="H10668">
        <v>0.12737930779067499</v>
      </c>
      <c r="I10668">
        <v>0.64703075560747003</v>
      </c>
      <c r="J10668">
        <v>0.614945907739046</v>
      </c>
      <c r="K10668" t="s">
        <v>23928</v>
      </c>
      <c r="L10668">
        <v>1</v>
      </c>
      <c r="M10668" t="s">
        <v>5133</v>
      </c>
      <c r="N10668">
        <v>0.5</v>
      </c>
      <c r="O10668">
        <v>1.8691588785046699E-3</v>
      </c>
    </row>
    <row r="10669" spans="1:15">
      <c r="A10669" t="s">
        <v>11920</v>
      </c>
      <c r="B10669" t="s">
        <v>23518</v>
      </c>
      <c r="C10669" t="s">
        <v>11921</v>
      </c>
      <c r="D10669">
        <v>1</v>
      </c>
      <c r="E10669">
        <v>787</v>
      </c>
      <c r="F10669">
        <v>2</v>
      </c>
      <c r="G10669">
        <v>7393</v>
      </c>
      <c r="H10669">
        <v>0.20158492765181499</v>
      </c>
      <c r="I10669">
        <v>0.83876007220319604</v>
      </c>
      <c r="J10669">
        <v>0.81095958809365798</v>
      </c>
      <c r="K10669" t="s">
        <v>23933</v>
      </c>
      <c r="L10669">
        <v>1</v>
      </c>
      <c r="M10669" t="s">
        <v>5133</v>
      </c>
      <c r="N10669">
        <v>0.5</v>
      </c>
      <c r="O10669">
        <v>1.27064803049555E-3</v>
      </c>
    </row>
    <row r="10670" spans="1:15">
      <c r="A10670" t="s">
        <v>11922</v>
      </c>
      <c r="B10670" t="s">
        <v>23518</v>
      </c>
      <c r="C10670" t="s">
        <v>11923</v>
      </c>
      <c r="D10670">
        <v>2</v>
      </c>
      <c r="E10670">
        <v>787</v>
      </c>
      <c r="F10670">
        <v>12</v>
      </c>
      <c r="G10670">
        <v>7393</v>
      </c>
      <c r="H10670">
        <v>0.37061782085017497</v>
      </c>
      <c r="I10670">
        <v>1</v>
      </c>
      <c r="J10670">
        <v>0.966855260484069</v>
      </c>
      <c r="K10670" t="s">
        <v>25769</v>
      </c>
      <c r="L10670">
        <v>2</v>
      </c>
      <c r="M10670" t="s">
        <v>5133</v>
      </c>
      <c r="N10670">
        <v>0.16666666666666699</v>
      </c>
      <c r="O10670">
        <v>2.5412960609911099E-3</v>
      </c>
    </row>
    <row r="10671" spans="1:15">
      <c r="A10671" t="s">
        <v>11922</v>
      </c>
      <c r="B10671" t="s">
        <v>23511</v>
      </c>
      <c r="C10671" t="s">
        <v>11923</v>
      </c>
      <c r="D10671">
        <v>10</v>
      </c>
      <c r="E10671">
        <v>6152</v>
      </c>
      <c r="F10671">
        <v>12</v>
      </c>
      <c r="G10671">
        <v>7804</v>
      </c>
      <c r="H10671">
        <v>0.51722323138668902</v>
      </c>
      <c r="I10671">
        <v>0.968912233598893</v>
      </c>
      <c r="J10671">
        <v>0.832812322140707</v>
      </c>
      <c r="K10671" t="s">
        <v>27497</v>
      </c>
      <c r="L10671">
        <v>10</v>
      </c>
      <c r="M10671" t="s">
        <v>5133</v>
      </c>
      <c r="N10671">
        <v>0.83333333333333304</v>
      </c>
      <c r="O10671">
        <v>1.62548764629389E-3</v>
      </c>
    </row>
    <row r="10672" spans="1:15">
      <c r="A10672" t="s">
        <v>11924</v>
      </c>
      <c r="B10672" t="s">
        <v>23511</v>
      </c>
      <c r="C10672" t="s">
        <v>11925</v>
      </c>
      <c r="D10672">
        <v>1</v>
      </c>
      <c r="E10672">
        <v>6152</v>
      </c>
      <c r="F10672">
        <v>1</v>
      </c>
      <c r="G10672">
        <v>7804</v>
      </c>
      <c r="H10672">
        <v>0.788313685289595</v>
      </c>
      <c r="I10672">
        <v>0.968912233598893</v>
      </c>
      <c r="J10672">
        <v>0.832812322140707</v>
      </c>
      <c r="K10672" t="s">
        <v>30637</v>
      </c>
      <c r="L10672">
        <v>1</v>
      </c>
      <c r="M10672" t="s">
        <v>5133</v>
      </c>
      <c r="N10672">
        <v>1</v>
      </c>
      <c r="O10672">
        <v>1.6254876462938901E-4</v>
      </c>
    </row>
    <row r="10673" spans="1:15">
      <c r="A10673" t="s">
        <v>11926</v>
      </c>
      <c r="B10673" t="s">
        <v>23518</v>
      </c>
      <c r="C10673" t="s">
        <v>11927</v>
      </c>
      <c r="D10673">
        <v>1</v>
      </c>
      <c r="E10673">
        <v>787</v>
      </c>
      <c r="F10673">
        <v>3</v>
      </c>
      <c r="G10673">
        <v>7393</v>
      </c>
      <c r="H10673">
        <v>0.28660084727541502</v>
      </c>
      <c r="I10673">
        <v>0.97863801257884697</v>
      </c>
      <c r="J10673">
        <v>0.94620131057153301</v>
      </c>
      <c r="K10673" t="s">
        <v>28716</v>
      </c>
      <c r="L10673">
        <v>1</v>
      </c>
      <c r="M10673" t="s">
        <v>5133</v>
      </c>
      <c r="N10673">
        <v>0.33333333333333298</v>
      </c>
      <c r="O10673">
        <v>1.27064803049555E-3</v>
      </c>
    </row>
    <row r="10674" spans="1:15">
      <c r="A10674" t="s">
        <v>11926</v>
      </c>
      <c r="B10674" t="s">
        <v>23511</v>
      </c>
      <c r="C10674" t="s">
        <v>11927</v>
      </c>
      <c r="D10674">
        <v>2</v>
      </c>
      <c r="E10674">
        <v>6152</v>
      </c>
      <c r="F10674">
        <v>3</v>
      </c>
      <c r="G10674">
        <v>7804</v>
      </c>
      <c r="H10674">
        <v>0.88457550560319997</v>
      </c>
      <c r="I10674">
        <v>1</v>
      </c>
      <c r="J10674">
        <v>0.85953329234717102</v>
      </c>
      <c r="K10674" t="s">
        <v>30638</v>
      </c>
      <c r="L10674">
        <v>2</v>
      </c>
      <c r="M10674" t="s">
        <v>5133</v>
      </c>
      <c r="N10674">
        <v>0.66666666666666696</v>
      </c>
      <c r="O10674">
        <v>3.2509752925877802E-4</v>
      </c>
    </row>
    <row r="10675" spans="1:15">
      <c r="A10675" t="s">
        <v>11928</v>
      </c>
      <c r="B10675" t="s">
        <v>23511</v>
      </c>
      <c r="C10675" t="s">
        <v>11929</v>
      </c>
      <c r="D10675">
        <v>30</v>
      </c>
      <c r="E10675">
        <v>6152</v>
      </c>
      <c r="F10675">
        <v>31</v>
      </c>
      <c r="G10675">
        <v>7804</v>
      </c>
      <c r="H10675">
        <v>5.7838962953539203E-3</v>
      </c>
      <c r="I10675">
        <v>5.5148662512065703E-2</v>
      </c>
      <c r="J10675">
        <v>4.7402111457538802E-2</v>
      </c>
      <c r="K10675" t="s">
        <v>29389</v>
      </c>
      <c r="L10675">
        <v>30</v>
      </c>
      <c r="M10675" t="s">
        <v>5133</v>
      </c>
      <c r="N10675">
        <v>0.967741935483871</v>
      </c>
      <c r="O10675">
        <v>4.8764629388816597E-3</v>
      </c>
    </row>
    <row r="10676" spans="1:15">
      <c r="A10676" t="s">
        <v>11928</v>
      </c>
      <c r="B10676" t="s">
        <v>23513</v>
      </c>
      <c r="C10676" t="s">
        <v>11929</v>
      </c>
      <c r="D10676">
        <v>2</v>
      </c>
      <c r="E10676">
        <v>535</v>
      </c>
      <c r="F10676">
        <v>30</v>
      </c>
      <c r="G10676">
        <v>8124</v>
      </c>
      <c r="H10676">
        <v>0.59693985221443202</v>
      </c>
      <c r="I10676">
        <v>0.99999999999997702</v>
      </c>
      <c r="J10676">
        <v>0.95041217501583097</v>
      </c>
      <c r="K10676" t="s">
        <v>23860</v>
      </c>
      <c r="L10676">
        <v>2</v>
      </c>
      <c r="M10676" t="s">
        <v>5133</v>
      </c>
      <c r="N10676">
        <v>6.6666666666666693E-2</v>
      </c>
      <c r="O10676">
        <v>3.7383177570093499E-3</v>
      </c>
    </row>
    <row r="10677" spans="1:15">
      <c r="A10677" t="s">
        <v>11930</v>
      </c>
      <c r="B10677" t="s">
        <v>23511</v>
      </c>
      <c r="C10677" t="s">
        <v>11931</v>
      </c>
      <c r="D10677">
        <v>1</v>
      </c>
      <c r="E10677">
        <v>6152</v>
      </c>
      <c r="F10677">
        <v>1</v>
      </c>
      <c r="G10677">
        <v>7804</v>
      </c>
      <c r="H10677">
        <v>0.788313685289595</v>
      </c>
      <c r="I10677">
        <v>0.968912233598893</v>
      </c>
      <c r="J10677">
        <v>0.832812322140707</v>
      </c>
      <c r="K10677" t="s">
        <v>30022</v>
      </c>
      <c r="L10677">
        <v>1</v>
      </c>
      <c r="M10677" t="s">
        <v>5133</v>
      </c>
      <c r="N10677">
        <v>1</v>
      </c>
      <c r="O10677">
        <v>1.6254876462938901E-4</v>
      </c>
    </row>
    <row r="10678" spans="1:15">
      <c r="A10678" t="s">
        <v>11932</v>
      </c>
      <c r="B10678" t="s">
        <v>23511</v>
      </c>
      <c r="C10678" t="s">
        <v>11933</v>
      </c>
      <c r="D10678">
        <v>1</v>
      </c>
      <c r="E10678">
        <v>6152</v>
      </c>
      <c r="F10678">
        <v>1</v>
      </c>
      <c r="G10678">
        <v>7804</v>
      </c>
      <c r="H10678">
        <v>0.788313685289595</v>
      </c>
      <c r="I10678">
        <v>0.968912233598893</v>
      </c>
      <c r="J10678">
        <v>0.832812322140707</v>
      </c>
      <c r="K10678" t="s">
        <v>30639</v>
      </c>
      <c r="L10678">
        <v>1</v>
      </c>
      <c r="M10678" t="s">
        <v>5133</v>
      </c>
      <c r="N10678">
        <v>1</v>
      </c>
      <c r="O10678">
        <v>1.6254876462938901E-4</v>
      </c>
    </row>
    <row r="10679" spans="1:15">
      <c r="A10679" t="s">
        <v>11934</v>
      </c>
      <c r="B10679" t="s">
        <v>23518</v>
      </c>
      <c r="C10679" t="s">
        <v>11935</v>
      </c>
      <c r="D10679">
        <v>1</v>
      </c>
      <c r="E10679">
        <v>787</v>
      </c>
      <c r="F10679">
        <v>2</v>
      </c>
      <c r="G10679">
        <v>7393</v>
      </c>
      <c r="H10679">
        <v>0.20158492765181499</v>
      </c>
      <c r="I10679">
        <v>0.83876007220319604</v>
      </c>
      <c r="J10679">
        <v>0.81095958809365798</v>
      </c>
      <c r="K10679" t="s">
        <v>23877</v>
      </c>
      <c r="L10679">
        <v>1</v>
      </c>
      <c r="M10679" t="s">
        <v>5133</v>
      </c>
      <c r="N10679">
        <v>0.5</v>
      </c>
      <c r="O10679">
        <v>1.27064803049555E-3</v>
      </c>
    </row>
    <row r="10680" spans="1:15">
      <c r="A10680" t="s">
        <v>11936</v>
      </c>
      <c r="B10680" t="s">
        <v>23513</v>
      </c>
      <c r="C10680" t="s">
        <v>11937</v>
      </c>
      <c r="D10680">
        <v>4</v>
      </c>
      <c r="E10680">
        <v>535</v>
      </c>
      <c r="F10680">
        <v>166</v>
      </c>
      <c r="G10680">
        <v>8124</v>
      </c>
      <c r="H10680">
        <v>0.99605804326125602</v>
      </c>
      <c r="I10680">
        <v>0.99999999999997702</v>
      </c>
      <c r="J10680">
        <v>0.95041217501583097</v>
      </c>
      <c r="K10680" t="s">
        <v>30640</v>
      </c>
      <c r="L10680">
        <v>4</v>
      </c>
      <c r="M10680" t="s">
        <v>5133</v>
      </c>
      <c r="N10680">
        <v>2.40963855421687E-2</v>
      </c>
      <c r="O10680">
        <v>7.4766355140186902E-3</v>
      </c>
    </row>
    <row r="10681" spans="1:15">
      <c r="A10681" t="s">
        <v>11936</v>
      </c>
      <c r="B10681" t="s">
        <v>23511</v>
      </c>
      <c r="C10681" t="s">
        <v>11937</v>
      </c>
      <c r="D10681">
        <v>167</v>
      </c>
      <c r="E10681">
        <v>6152</v>
      </c>
      <c r="F10681">
        <v>178</v>
      </c>
      <c r="G10681">
        <v>7804</v>
      </c>
      <c r="H10681" s="34">
        <v>2.2077883821896699E-8</v>
      </c>
      <c r="I10681" s="34">
        <v>1.08137694640086E-6</v>
      </c>
      <c r="J10681" s="34">
        <v>9.2947948700826204E-7</v>
      </c>
      <c r="K10681" t="s">
        <v>30641</v>
      </c>
      <c r="L10681">
        <v>167</v>
      </c>
      <c r="M10681" t="s">
        <v>5133</v>
      </c>
      <c r="N10681">
        <v>0.93820224719101097</v>
      </c>
      <c r="O10681">
        <v>2.7145643693107901E-2</v>
      </c>
    </row>
    <row r="10682" spans="1:15">
      <c r="A10682" t="s">
        <v>11936</v>
      </c>
      <c r="B10682" t="s">
        <v>23518</v>
      </c>
      <c r="C10682" t="s">
        <v>11937</v>
      </c>
      <c r="D10682">
        <v>3</v>
      </c>
      <c r="E10682">
        <v>787</v>
      </c>
      <c r="F10682">
        <v>156</v>
      </c>
      <c r="G10682">
        <v>7393</v>
      </c>
      <c r="H10682">
        <v>0.99999611936788602</v>
      </c>
      <c r="I10682">
        <v>1</v>
      </c>
      <c r="J10682">
        <v>0.966855260484069</v>
      </c>
      <c r="K10682" t="s">
        <v>24116</v>
      </c>
      <c r="L10682">
        <v>3</v>
      </c>
      <c r="M10682" t="s">
        <v>5133</v>
      </c>
      <c r="N10682">
        <v>1.9230769230769201E-2</v>
      </c>
      <c r="O10682">
        <v>3.8119440914866601E-3</v>
      </c>
    </row>
    <row r="10683" spans="1:15">
      <c r="A10683" t="s">
        <v>11938</v>
      </c>
      <c r="B10683" t="s">
        <v>23518</v>
      </c>
      <c r="C10683" t="s">
        <v>11939</v>
      </c>
      <c r="D10683">
        <v>2</v>
      </c>
      <c r="E10683">
        <v>787</v>
      </c>
      <c r="F10683">
        <v>39</v>
      </c>
      <c r="G10683">
        <v>7393</v>
      </c>
      <c r="H10683">
        <v>0.93046346546870895</v>
      </c>
      <c r="I10683">
        <v>1</v>
      </c>
      <c r="J10683">
        <v>0.966855260484069</v>
      </c>
      <c r="K10683" t="s">
        <v>30642</v>
      </c>
      <c r="L10683">
        <v>2</v>
      </c>
      <c r="M10683" t="s">
        <v>5133</v>
      </c>
      <c r="N10683">
        <v>5.1282051282051301E-2</v>
      </c>
      <c r="O10683">
        <v>2.5412960609911099E-3</v>
      </c>
    </row>
    <row r="10684" spans="1:15">
      <c r="A10684" t="s">
        <v>11938</v>
      </c>
      <c r="B10684" t="s">
        <v>23511</v>
      </c>
      <c r="C10684" t="s">
        <v>11939</v>
      </c>
      <c r="D10684">
        <v>35</v>
      </c>
      <c r="E10684">
        <v>6152</v>
      </c>
      <c r="F10684">
        <v>42</v>
      </c>
      <c r="G10684">
        <v>7804</v>
      </c>
      <c r="H10684">
        <v>0.30888439560627001</v>
      </c>
      <c r="I10684">
        <v>0.81979725192798203</v>
      </c>
      <c r="J10684">
        <v>0.70464303100682102</v>
      </c>
      <c r="K10684" t="s">
        <v>30643</v>
      </c>
      <c r="L10684">
        <v>35</v>
      </c>
      <c r="M10684" t="s">
        <v>5133</v>
      </c>
      <c r="N10684">
        <v>0.83333333333333304</v>
      </c>
      <c r="O10684">
        <v>5.68920676202861E-3</v>
      </c>
    </row>
    <row r="10685" spans="1:15">
      <c r="A10685" t="s">
        <v>11938</v>
      </c>
      <c r="B10685" t="s">
        <v>23513</v>
      </c>
      <c r="C10685" t="s">
        <v>11939</v>
      </c>
      <c r="D10685">
        <v>2</v>
      </c>
      <c r="E10685">
        <v>535</v>
      </c>
      <c r="F10685">
        <v>40</v>
      </c>
      <c r="G10685">
        <v>8124</v>
      </c>
      <c r="H10685">
        <v>0.75034647274351696</v>
      </c>
      <c r="I10685">
        <v>0.99999999999997702</v>
      </c>
      <c r="J10685">
        <v>0.95041217501583097</v>
      </c>
      <c r="K10685" t="s">
        <v>24115</v>
      </c>
      <c r="L10685">
        <v>2</v>
      </c>
      <c r="M10685" t="s">
        <v>5133</v>
      </c>
      <c r="N10685">
        <v>0.05</v>
      </c>
      <c r="O10685">
        <v>3.7383177570093499E-3</v>
      </c>
    </row>
    <row r="10686" spans="1:15">
      <c r="A10686" t="s">
        <v>11940</v>
      </c>
      <c r="B10686" t="s">
        <v>23513</v>
      </c>
      <c r="C10686" t="s">
        <v>11941</v>
      </c>
      <c r="D10686">
        <v>1</v>
      </c>
      <c r="E10686">
        <v>535</v>
      </c>
      <c r="F10686">
        <v>1</v>
      </c>
      <c r="G10686">
        <v>8124</v>
      </c>
      <c r="H10686">
        <v>6.5854258985721295E-2</v>
      </c>
      <c r="I10686">
        <v>0.448760549738495</v>
      </c>
      <c r="J10686">
        <v>0.42650749013827299</v>
      </c>
      <c r="K10686" t="s">
        <v>23688</v>
      </c>
      <c r="L10686">
        <v>1</v>
      </c>
      <c r="M10686" t="s">
        <v>5133</v>
      </c>
      <c r="N10686">
        <v>1</v>
      </c>
      <c r="O10686">
        <v>1.8691588785046699E-3</v>
      </c>
    </row>
    <row r="10687" spans="1:15">
      <c r="A10687" t="s">
        <v>11942</v>
      </c>
      <c r="B10687" t="s">
        <v>23518</v>
      </c>
      <c r="C10687" t="s">
        <v>11943</v>
      </c>
      <c r="D10687">
        <v>1</v>
      </c>
      <c r="E10687">
        <v>787</v>
      </c>
      <c r="F10687">
        <v>6</v>
      </c>
      <c r="G10687">
        <v>7393</v>
      </c>
      <c r="H10687">
        <v>0.49113550780958298</v>
      </c>
      <c r="I10687">
        <v>1</v>
      </c>
      <c r="J10687">
        <v>0.966855260484069</v>
      </c>
      <c r="K10687" t="s">
        <v>25615</v>
      </c>
      <c r="L10687">
        <v>1</v>
      </c>
      <c r="M10687" t="s">
        <v>5133</v>
      </c>
      <c r="N10687">
        <v>0.16666666666666699</v>
      </c>
      <c r="O10687">
        <v>1.27064803049555E-3</v>
      </c>
    </row>
    <row r="10688" spans="1:15">
      <c r="A10688" t="s">
        <v>11942</v>
      </c>
      <c r="B10688" t="s">
        <v>23511</v>
      </c>
      <c r="C10688" t="s">
        <v>11943</v>
      </c>
      <c r="D10688">
        <v>23</v>
      </c>
      <c r="E10688">
        <v>6152</v>
      </c>
      <c r="F10688">
        <v>26</v>
      </c>
      <c r="G10688">
        <v>7804</v>
      </c>
      <c r="H10688">
        <v>0.168103929354364</v>
      </c>
      <c r="I10688">
        <v>0.60434513093831699</v>
      </c>
      <c r="J10688">
        <v>0.51945476010939395</v>
      </c>
      <c r="K10688" t="s">
        <v>30644</v>
      </c>
      <c r="L10688">
        <v>23</v>
      </c>
      <c r="M10688" t="s">
        <v>5133</v>
      </c>
      <c r="N10688">
        <v>0.88461538461538503</v>
      </c>
      <c r="O10688">
        <v>3.73862158647594E-3</v>
      </c>
    </row>
    <row r="10689" spans="1:15">
      <c r="A10689" t="s">
        <v>11942</v>
      </c>
      <c r="B10689" t="s">
        <v>23513</v>
      </c>
      <c r="C10689" t="s">
        <v>11943</v>
      </c>
      <c r="D10689">
        <v>2</v>
      </c>
      <c r="E10689">
        <v>535</v>
      </c>
      <c r="F10689">
        <v>25</v>
      </c>
      <c r="G10689">
        <v>8124</v>
      </c>
      <c r="H10689">
        <v>0.49719365521358</v>
      </c>
      <c r="I10689">
        <v>0.99999999999997702</v>
      </c>
      <c r="J10689">
        <v>0.95041217501583097</v>
      </c>
      <c r="K10689" t="s">
        <v>30645</v>
      </c>
      <c r="L10689">
        <v>2</v>
      </c>
      <c r="M10689" t="s">
        <v>5133</v>
      </c>
      <c r="N10689">
        <v>0.08</v>
      </c>
      <c r="O10689">
        <v>3.7383177570093499E-3</v>
      </c>
    </row>
    <row r="10690" spans="1:15">
      <c r="A10690" t="s">
        <v>11944</v>
      </c>
      <c r="B10690" t="s">
        <v>23511</v>
      </c>
      <c r="C10690" t="s">
        <v>11945</v>
      </c>
      <c r="D10690">
        <v>11</v>
      </c>
      <c r="E10690">
        <v>6152</v>
      </c>
      <c r="F10690">
        <v>13</v>
      </c>
      <c r="G10690">
        <v>7804</v>
      </c>
      <c r="H10690">
        <v>0.459148321456053</v>
      </c>
      <c r="I10690">
        <v>0.96083957126938102</v>
      </c>
      <c r="J10690">
        <v>0.82587360011061495</v>
      </c>
      <c r="K10690" t="s">
        <v>30646</v>
      </c>
      <c r="L10690">
        <v>11</v>
      </c>
      <c r="M10690" t="s">
        <v>5133</v>
      </c>
      <c r="N10690">
        <v>0.84615384615384603</v>
      </c>
      <c r="O10690">
        <v>1.78803641092328E-3</v>
      </c>
    </row>
    <row r="10691" spans="1:15">
      <c r="A10691" t="s">
        <v>11946</v>
      </c>
      <c r="B10691" t="s">
        <v>23511</v>
      </c>
      <c r="C10691" t="s">
        <v>11947</v>
      </c>
      <c r="D10691">
        <v>3</v>
      </c>
      <c r="E10691">
        <v>6152</v>
      </c>
      <c r="F10691">
        <v>3</v>
      </c>
      <c r="G10691">
        <v>7804</v>
      </c>
      <c r="H10691">
        <v>0.489837867770546</v>
      </c>
      <c r="I10691">
        <v>0.96083957126938102</v>
      </c>
      <c r="J10691">
        <v>0.82587360011061495</v>
      </c>
      <c r="K10691" t="s">
        <v>30647</v>
      </c>
      <c r="L10691">
        <v>3</v>
      </c>
      <c r="M10691" t="s">
        <v>5133</v>
      </c>
      <c r="N10691">
        <v>1</v>
      </c>
      <c r="O10691">
        <v>4.8764629388816603E-4</v>
      </c>
    </row>
    <row r="10692" spans="1:15">
      <c r="A10692" t="s">
        <v>11948</v>
      </c>
      <c r="B10692" t="s">
        <v>23518</v>
      </c>
      <c r="C10692" t="s">
        <v>11949</v>
      </c>
      <c r="D10692">
        <v>1</v>
      </c>
      <c r="E10692">
        <v>787</v>
      </c>
      <c r="F10692">
        <v>1</v>
      </c>
      <c r="G10692">
        <v>7393</v>
      </c>
      <c r="H10692">
        <v>0.106452049235764</v>
      </c>
      <c r="I10692">
        <v>0.63266972740240601</v>
      </c>
      <c r="J10692">
        <v>0.61170005408803896</v>
      </c>
      <c r="K10692" t="s">
        <v>23877</v>
      </c>
      <c r="L10692">
        <v>1</v>
      </c>
      <c r="M10692" t="s">
        <v>1463</v>
      </c>
      <c r="N10692">
        <v>1</v>
      </c>
      <c r="O10692">
        <v>1.27064803049555E-3</v>
      </c>
    </row>
    <row r="10693" spans="1:15">
      <c r="A10693" t="s">
        <v>11950</v>
      </c>
      <c r="B10693" t="s">
        <v>23511</v>
      </c>
      <c r="C10693" t="s">
        <v>11951</v>
      </c>
      <c r="D10693">
        <v>3</v>
      </c>
      <c r="E10693">
        <v>6152</v>
      </c>
      <c r="F10693">
        <v>3</v>
      </c>
      <c r="G10693">
        <v>7804</v>
      </c>
      <c r="H10693">
        <v>0.489837867770546</v>
      </c>
      <c r="I10693">
        <v>0.96083957126938102</v>
      </c>
      <c r="J10693">
        <v>0.82587360011061495</v>
      </c>
      <c r="K10693" t="s">
        <v>30648</v>
      </c>
      <c r="L10693">
        <v>3</v>
      </c>
      <c r="M10693" t="s">
        <v>1463</v>
      </c>
      <c r="N10693">
        <v>1</v>
      </c>
      <c r="O10693">
        <v>4.8764629388816603E-4</v>
      </c>
    </row>
    <row r="10694" spans="1:15">
      <c r="A10694" t="s">
        <v>11952</v>
      </c>
      <c r="B10694" t="s">
        <v>23518</v>
      </c>
      <c r="C10694" t="s">
        <v>11953</v>
      </c>
      <c r="D10694">
        <v>1</v>
      </c>
      <c r="E10694">
        <v>787</v>
      </c>
      <c r="F10694">
        <v>54</v>
      </c>
      <c r="G10694">
        <v>7393</v>
      </c>
      <c r="H10694">
        <v>0.99775974019125102</v>
      </c>
      <c r="I10694">
        <v>1</v>
      </c>
      <c r="J10694">
        <v>0.966855260484069</v>
      </c>
      <c r="K10694" t="s">
        <v>23927</v>
      </c>
      <c r="L10694">
        <v>1</v>
      </c>
      <c r="M10694" t="s">
        <v>5133</v>
      </c>
      <c r="N10694">
        <v>1.85185185185185E-2</v>
      </c>
      <c r="O10694">
        <v>1.27064803049555E-3</v>
      </c>
    </row>
    <row r="10695" spans="1:15">
      <c r="A10695" t="s">
        <v>11952</v>
      </c>
      <c r="B10695" t="s">
        <v>23511</v>
      </c>
      <c r="C10695" t="s">
        <v>11953</v>
      </c>
      <c r="D10695">
        <v>59</v>
      </c>
      <c r="E10695">
        <v>6152</v>
      </c>
      <c r="F10695">
        <v>66</v>
      </c>
      <c r="G10695">
        <v>7804</v>
      </c>
      <c r="H10695">
        <v>1.93518351205577E-2</v>
      </c>
      <c r="I10695">
        <v>0.13845844241416499</v>
      </c>
      <c r="J10695">
        <v>0.119009640861508</v>
      </c>
      <c r="K10695" t="s">
        <v>30335</v>
      </c>
      <c r="L10695">
        <v>59</v>
      </c>
      <c r="M10695" t="s">
        <v>5133</v>
      </c>
      <c r="N10695">
        <v>0.89393939393939403</v>
      </c>
      <c r="O10695">
        <v>9.5903771131339403E-3</v>
      </c>
    </row>
    <row r="10696" spans="1:15">
      <c r="A10696" t="s">
        <v>11952</v>
      </c>
      <c r="B10696" t="s">
        <v>23513</v>
      </c>
      <c r="C10696" t="s">
        <v>11953</v>
      </c>
      <c r="D10696">
        <v>5</v>
      </c>
      <c r="E10696">
        <v>535</v>
      </c>
      <c r="F10696">
        <v>68</v>
      </c>
      <c r="G10696">
        <v>8124</v>
      </c>
      <c r="H10696">
        <v>0.46715559061020301</v>
      </c>
      <c r="I10696">
        <v>0.99999999999997702</v>
      </c>
      <c r="J10696">
        <v>0.95041217501583097</v>
      </c>
      <c r="K10696" t="s">
        <v>30099</v>
      </c>
      <c r="L10696">
        <v>5</v>
      </c>
      <c r="M10696" t="s">
        <v>5133</v>
      </c>
      <c r="N10696">
        <v>7.3529411764705899E-2</v>
      </c>
      <c r="O10696">
        <v>9.3457943925233603E-3</v>
      </c>
    </row>
    <row r="10697" spans="1:15">
      <c r="A10697" t="s">
        <v>11954</v>
      </c>
      <c r="B10697" t="s">
        <v>23511</v>
      </c>
      <c r="C10697" t="s">
        <v>11955</v>
      </c>
      <c r="D10697">
        <v>29</v>
      </c>
      <c r="E10697">
        <v>6152</v>
      </c>
      <c r="F10697">
        <v>30</v>
      </c>
      <c r="G10697">
        <v>7804</v>
      </c>
      <c r="H10697">
        <v>7.1319970969707996E-3</v>
      </c>
      <c r="I10697">
        <v>6.4953294560293695E-2</v>
      </c>
      <c r="J10697">
        <v>5.5829519122204803E-2</v>
      </c>
      <c r="K10697" t="s">
        <v>30649</v>
      </c>
      <c r="L10697">
        <v>29</v>
      </c>
      <c r="M10697" t="s">
        <v>5133</v>
      </c>
      <c r="N10697">
        <v>0.96666666666666701</v>
      </c>
      <c r="O10697">
        <v>4.7139141742522797E-3</v>
      </c>
    </row>
    <row r="10698" spans="1:15">
      <c r="A10698" t="s">
        <v>11956</v>
      </c>
      <c r="B10698" t="s">
        <v>23513</v>
      </c>
      <c r="C10698" t="s">
        <v>11957</v>
      </c>
      <c r="D10698">
        <v>1</v>
      </c>
      <c r="E10698">
        <v>535</v>
      </c>
      <c r="F10698">
        <v>51</v>
      </c>
      <c r="G10698">
        <v>8124</v>
      </c>
      <c r="H10698">
        <v>0.96935773784382295</v>
      </c>
      <c r="I10698">
        <v>0.99999999999997702</v>
      </c>
      <c r="J10698">
        <v>0.95041217501583097</v>
      </c>
      <c r="K10698" t="s">
        <v>23638</v>
      </c>
      <c r="L10698">
        <v>1</v>
      </c>
      <c r="M10698" t="s">
        <v>5133</v>
      </c>
      <c r="N10698">
        <v>1.9607843137254902E-2</v>
      </c>
      <c r="O10698">
        <v>1.8691588785046699E-3</v>
      </c>
    </row>
    <row r="10699" spans="1:15">
      <c r="A10699" t="s">
        <v>11956</v>
      </c>
      <c r="B10699" t="s">
        <v>23518</v>
      </c>
      <c r="C10699" t="s">
        <v>11957</v>
      </c>
      <c r="D10699">
        <v>3</v>
      </c>
      <c r="E10699">
        <v>787</v>
      </c>
      <c r="F10699">
        <v>47</v>
      </c>
      <c r="G10699">
        <v>7393</v>
      </c>
      <c r="H10699">
        <v>0.89014936467621297</v>
      </c>
      <c r="I10699">
        <v>1</v>
      </c>
      <c r="J10699">
        <v>0.966855260484069</v>
      </c>
      <c r="K10699" t="s">
        <v>30650</v>
      </c>
      <c r="L10699">
        <v>3</v>
      </c>
      <c r="M10699" t="s">
        <v>5133</v>
      </c>
      <c r="N10699">
        <v>6.3829787234042507E-2</v>
      </c>
      <c r="O10699">
        <v>3.8119440914866601E-3</v>
      </c>
    </row>
    <row r="10700" spans="1:15">
      <c r="A10700" t="s">
        <v>11956</v>
      </c>
      <c r="B10700" t="s">
        <v>23511</v>
      </c>
      <c r="C10700" t="s">
        <v>11957</v>
      </c>
      <c r="D10700">
        <v>44</v>
      </c>
      <c r="E10700">
        <v>6152</v>
      </c>
      <c r="F10700">
        <v>49</v>
      </c>
      <c r="G10700">
        <v>7804</v>
      </c>
      <c r="H10700">
        <v>3.6180480910174E-2</v>
      </c>
      <c r="I10700">
        <v>0.216796612635826</v>
      </c>
      <c r="J10700">
        <v>0.18634390622858599</v>
      </c>
      <c r="K10700" t="s">
        <v>30651</v>
      </c>
      <c r="L10700">
        <v>44</v>
      </c>
      <c r="M10700" t="s">
        <v>5133</v>
      </c>
      <c r="N10700">
        <v>0.89795918367346905</v>
      </c>
      <c r="O10700">
        <v>7.1521456436931096E-3</v>
      </c>
    </row>
    <row r="10701" spans="1:15">
      <c r="A10701" t="s">
        <v>11958</v>
      </c>
      <c r="B10701" t="s">
        <v>23511</v>
      </c>
      <c r="C10701" t="s">
        <v>11959</v>
      </c>
      <c r="D10701">
        <v>5</v>
      </c>
      <c r="E10701">
        <v>6152</v>
      </c>
      <c r="F10701">
        <v>5</v>
      </c>
      <c r="G10701">
        <v>7804</v>
      </c>
      <c r="H10701">
        <v>0.30433074367137097</v>
      </c>
      <c r="I10701">
        <v>0.81020448119108801</v>
      </c>
      <c r="J10701">
        <v>0.69639772519260701</v>
      </c>
      <c r="K10701" t="s">
        <v>28555</v>
      </c>
      <c r="L10701">
        <v>5</v>
      </c>
      <c r="M10701" t="s">
        <v>1463</v>
      </c>
      <c r="N10701">
        <v>1</v>
      </c>
      <c r="O10701">
        <v>8.1274382314694405E-4</v>
      </c>
    </row>
    <row r="10702" spans="1:15">
      <c r="A10702" t="s">
        <v>11960</v>
      </c>
      <c r="B10702" t="s">
        <v>23511</v>
      </c>
      <c r="C10702" t="s">
        <v>11961</v>
      </c>
      <c r="D10702">
        <v>13</v>
      </c>
      <c r="E10702">
        <v>6152</v>
      </c>
      <c r="F10702">
        <v>13</v>
      </c>
      <c r="G10702">
        <v>7804</v>
      </c>
      <c r="H10702">
        <v>4.52815025690569E-2</v>
      </c>
      <c r="I10702">
        <v>0.25239912466249798</v>
      </c>
      <c r="J10702">
        <v>0.21694545060670101</v>
      </c>
      <c r="K10702" t="s">
        <v>28181</v>
      </c>
      <c r="L10702">
        <v>13</v>
      </c>
      <c r="M10702" t="s">
        <v>5133</v>
      </c>
      <c r="N10702">
        <v>1</v>
      </c>
      <c r="O10702">
        <v>2.1131339401820499E-3</v>
      </c>
    </row>
    <row r="10703" spans="1:15">
      <c r="A10703" t="s">
        <v>11962</v>
      </c>
      <c r="B10703" t="s">
        <v>23511</v>
      </c>
      <c r="C10703" t="s">
        <v>11963</v>
      </c>
      <c r="D10703">
        <v>7</v>
      </c>
      <c r="E10703">
        <v>6152</v>
      </c>
      <c r="F10703">
        <v>7</v>
      </c>
      <c r="G10703">
        <v>7804</v>
      </c>
      <c r="H10703">
        <v>0.18905120292587699</v>
      </c>
      <c r="I10703">
        <v>0.631132279689813</v>
      </c>
      <c r="J10703">
        <v>0.54247920626835999</v>
      </c>
      <c r="K10703" t="s">
        <v>27083</v>
      </c>
      <c r="L10703">
        <v>7</v>
      </c>
      <c r="M10703" t="s">
        <v>1463</v>
      </c>
      <c r="N10703">
        <v>1</v>
      </c>
      <c r="O10703">
        <v>1.13784135240572E-3</v>
      </c>
    </row>
    <row r="10704" spans="1:15">
      <c r="A10704" t="s">
        <v>11964</v>
      </c>
      <c r="B10704" t="s">
        <v>23513</v>
      </c>
      <c r="C10704" t="s">
        <v>11965</v>
      </c>
      <c r="D10704">
        <v>1</v>
      </c>
      <c r="E10704">
        <v>535</v>
      </c>
      <c r="F10704">
        <v>5</v>
      </c>
      <c r="G10704">
        <v>8124</v>
      </c>
      <c r="H10704">
        <v>0.28872836491514098</v>
      </c>
      <c r="I10704">
        <v>0.92669970177713501</v>
      </c>
      <c r="J10704">
        <v>0.88074667915254901</v>
      </c>
      <c r="K10704" t="s">
        <v>25507</v>
      </c>
      <c r="L10704">
        <v>1</v>
      </c>
      <c r="M10704" t="s">
        <v>2729</v>
      </c>
      <c r="N10704">
        <v>0.2</v>
      </c>
      <c r="O10704">
        <v>1.8691588785046699E-3</v>
      </c>
    </row>
    <row r="10705" spans="1:15">
      <c r="A10705" t="s">
        <v>11964</v>
      </c>
      <c r="B10705" t="s">
        <v>23511</v>
      </c>
      <c r="C10705" t="s">
        <v>11965</v>
      </c>
      <c r="D10705">
        <v>4</v>
      </c>
      <c r="E10705">
        <v>6152</v>
      </c>
      <c r="F10705">
        <v>5</v>
      </c>
      <c r="G10705">
        <v>7804</v>
      </c>
      <c r="H10705">
        <v>0.71320711691885297</v>
      </c>
      <c r="I10705">
        <v>0.968912233598893</v>
      </c>
      <c r="J10705">
        <v>0.832812322140707</v>
      </c>
      <c r="K10705" t="s">
        <v>30652</v>
      </c>
      <c r="L10705">
        <v>4</v>
      </c>
      <c r="M10705" t="s">
        <v>2729</v>
      </c>
      <c r="N10705">
        <v>0.8</v>
      </c>
      <c r="O10705">
        <v>6.5019505851755496E-4</v>
      </c>
    </row>
    <row r="10706" spans="1:15">
      <c r="A10706" t="s">
        <v>11966</v>
      </c>
      <c r="B10706" t="s">
        <v>23511</v>
      </c>
      <c r="C10706" t="s">
        <v>11967</v>
      </c>
      <c r="D10706">
        <v>17</v>
      </c>
      <c r="E10706">
        <v>6152</v>
      </c>
      <c r="F10706">
        <v>19</v>
      </c>
      <c r="G10706">
        <v>7804</v>
      </c>
      <c r="H10706">
        <v>0.20051287893879999</v>
      </c>
      <c r="I10706">
        <v>0.65495995127819795</v>
      </c>
      <c r="J10706">
        <v>0.56295988327769197</v>
      </c>
      <c r="K10706" t="s">
        <v>30653</v>
      </c>
      <c r="L10706">
        <v>17</v>
      </c>
      <c r="M10706" t="s">
        <v>2729</v>
      </c>
      <c r="N10706">
        <v>0.89473684210526305</v>
      </c>
      <c r="O10706">
        <v>2.7633289986996102E-3</v>
      </c>
    </row>
    <row r="10707" spans="1:15">
      <c r="A10707" t="s">
        <v>11968</v>
      </c>
      <c r="B10707" t="s">
        <v>23518</v>
      </c>
      <c r="C10707" t="s">
        <v>11969</v>
      </c>
      <c r="D10707">
        <v>1</v>
      </c>
      <c r="E10707">
        <v>787</v>
      </c>
      <c r="F10707">
        <v>2</v>
      </c>
      <c r="G10707">
        <v>7393</v>
      </c>
      <c r="H10707">
        <v>0.20158492765181499</v>
      </c>
      <c r="I10707">
        <v>0.83876007220319604</v>
      </c>
      <c r="J10707">
        <v>0.81095958809365798</v>
      </c>
      <c r="K10707" t="s">
        <v>23899</v>
      </c>
      <c r="L10707">
        <v>1</v>
      </c>
      <c r="M10707" t="s">
        <v>2729</v>
      </c>
      <c r="N10707">
        <v>0.5</v>
      </c>
      <c r="O10707">
        <v>1.27064803049555E-3</v>
      </c>
    </row>
    <row r="10708" spans="1:15">
      <c r="A10708" t="s">
        <v>11968</v>
      </c>
      <c r="B10708" t="s">
        <v>23511</v>
      </c>
      <c r="C10708" t="s">
        <v>11969</v>
      </c>
      <c r="D10708">
        <v>1</v>
      </c>
      <c r="E10708">
        <v>6152</v>
      </c>
      <c r="F10708">
        <v>2</v>
      </c>
      <c r="G10708">
        <v>7804</v>
      </c>
      <c r="H10708">
        <v>0.95521029019776005</v>
      </c>
      <c r="I10708">
        <v>1</v>
      </c>
      <c r="J10708">
        <v>0.85953329234717102</v>
      </c>
      <c r="K10708" t="s">
        <v>25232</v>
      </c>
      <c r="L10708">
        <v>1</v>
      </c>
      <c r="M10708" t="s">
        <v>2729</v>
      </c>
      <c r="N10708">
        <v>0.5</v>
      </c>
      <c r="O10708">
        <v>1.6254876462938901E-4</v>
      </c>
    </row>
    <row r="10709" spans="1:15">
      <c r="A10709" t="s">
        <v>11970</v>
      </c>
      <c r="B10709" t="s">
        <v>23518</v>
      </c>
      <c r="C10709" t="s">
        <v>11971</v>
      </c>
      <c r="D10709">
        <v>1</v>
      </c>
      <c r="E10709">
        <v>787</v>
      </c>
      <c r="F10709">
        <v>2</v>
      </c>
      <c r="G10709">
        <v>7393</v>
      </c>
      <c r="H10709">
        <v>0.20158492765181499</v>
      </c>
      <c r="I10709">
        <v>0.83876007220319604</v>
      </c>
      <c r="J10709">
        <v>0.81095958809365798</v>
      </c>
      <c r="K10709" t="s">
        <v>23899</v>
      </c>
      <c r="L10709">
        <v>1</v>
      </c>
      <c r="M10709" t="s">
        <v>5133</v>
      </c>
      <c r="N10709">
        <v>0.5</v>
      </c>
      <c r="O10709">
        <v>1.27064803049555E-3</v>
      </c>
    </row>
    <row r="10710" spans="1:15">
      <c r="A10710" t="s">
        <v>11970</v>
      </c>
      <c r="B10710" t="s">
        <v>23511</v>
      </c>
      <c r="C10710" t="s">
        <v>11971</v>
      </c>
      <c r="D10710">
        <v>1</v>
      </c>
      <c r="E10710">
        <v>6152</v>
      </c>
      <c r="F10710">
        <v>2</v>
      </c>
      <c r="G10710">
        <v>7804</v>
      </c>
      <c r="H10710">
        <v>0.95521029019776005</v>
      </c>
      <c r="I10710">
        <v>1</v>
      </c>
      <c r="J10710">
        <v>0.85953329234717102</v>
      </c>
      <c r="K10710" t="s">
        <v>25232</v>
      </c>
      <c r="L10710">
        <v>1</v>
      </c>
      <c r="M10710" t="s">
        <v>5133</v>
      </c>
      <c r="N10710">
        <v>0.5</v>
      </c>
      <c r="O10710">
        <v>1.6254876462938901E-4</v>
      </c>
    </row>
    <row r="10711" spans="1:15">
      <c r="A10711" t="s">
        <v>11972</v>
      </c>
      <c r="B10711" t="s">
        <v>23511</v>
      </c>
      <c r="C10711" t="s">
        <v>11973</v>
      </c>
      <c r="D10711">
        <v>11</v>
      </c>
      <c r="E10711">
        <v>6152</v>
      </c>
      <c r="F10711">
        <v>12</v>
      </c>
      <c r="G10711">
        <v>7804</v>
      </c>
      <c r="H10711">
        <v>0.24296886885364699</v>
      </c>
      <c r="I10711">
        <v>0.71382528017432401</v>
      </c>
      <c r="J10711">
        <v>0.61355659322887801</v>
      </c>
      <c r="K10711" t="s">
        <v>30654</v>
      </c>
      <c r="L10711">
        <v>11</v>
      </c>
      <c r="M10711" t="s">
        <v>2729</v>
      </c>
      <c r="N10711">
        <v>0.91666666666666696</v>
      </c>
      <c r="O10711">
        <v>1.78803641092328E-3</v>
      </c>
    </row>
    <row r="10712" spans="1:15">
      <c r="A10712" t="s">
        <v>11972</v>
      </c>
      <c r="B10712" t="s">
        <v>23518</v>
      </c>
      <c r="C10712" t="s">
        <v>11973</v>
      </c>
      <c r="D10712">
        <v>1</v>
      </c>
      <c r="E10712">
        <v>787</v>
      </c>
      <c r="F10712">
        <v>12</v>
      </c>
      <c r="G10712">
        <v>7393</v>
      </c>
      <c r="H10712">
        <v>0.74120734014009004</v>
      </c>
      <c r="I10712">
        <v>1</v>
      </c>
      <c r="J10712">
        <v>0.966855260484069</v>
      </c>
      <c r="K10712" t="s">
        <v>29110</v>
      </c>
      <c r="L10712">
        <v>1</v>
      </c>
      <c r="M10712" t="s">
        <v>2729</v>
      </c>
      <c r="N10712">
        <v>8.3333333333333301E-2</v>
      </c>
      <c r="O10712">
        <v>1.27064803049555E-3</v>
      </c>
    </row>
    <row r="10713" spans="1:15">
      <c r="A10713" t="s">
        <v>30655</v>
      </c>
      <c r="B10713" t="s">
        <v>23511</v>
      </c>
      <c r="C10713" t="s">
        <v>30656</v>
      </c>
      <c r="D10713">
        <v>3</v>
      </c>
      <c r="E10713">
        <v>6152</v>
      </c>
      <c r="F10713">
        <v>3</v>
      </c>
      <c r="G10713">
        <v>7804</v>
      </c>
      <c r="H10713">
        <v>0.489837867770546</v>
      </c>
      <c r="I10713">
        <v>0.96083957126938102</v>
      </c>
      <c r="J10713">
        <v>0.82587360011061495</v>
      </c>
      <c r="K10713" t="s">
        <v>26425</v>
      </c>
      <c r="L10713">
        <v>3</v>
      </c>
      <c r="M10713" t="s">
        <v>1463</v>
      </c>
      <c r="N10713">
        <v>1</v>
      </c>
      <c r="O10713">
        <v>4.8764629388816603E-4</v>
      </c>
    </row>
    <row r="10714" spans="1:15">
      <c r="A10714" t="s">
        <v>11974</v>
      </c>
      <c r="B10714" t="s">
        <v>23511</v>
      </c>
      <c r="C10714" t="s">
        <v>11975</v>
      </c>
      <c r="D10714">
        <v>4</v>
      </c>
      <c r="E10714">
        <v>6152</v>
      </c>
      <c r="F10714">
        <v>4</v>
      </c>
      <c r="G10714">
        <v>7804</v>
      </c>
      <c r="H10714">
        <v>0.38610601832086699</v>
      </c>
      <c r="I10714">
        <v>0.90829480295553899</v>
      </c>
      <c r="J10714">
        <v>0.78070962240619901</v>
      </c>
      <c r="K10714" t="s">
        <v>30657</v>
      </c>
      <c r="L10714">
        <v>4</v>
      </c>
      <c r="M10714" t="s">
        <v>1463</v>
      </c>
      <c r="N10714">
        <v>1</v>
      </c>
      <c r="O10714">
        <v>6.5019505851755496E-4</v>
      </c>
    </row>
    <row r="10715" spans="1:15">
      <c r="A10715" t="s">
        <v>11976</v>
      </c>
      <c r="B10715" t="s">
        <v>23511</v>
      </c>
      <c r="C10715" t="s">
        <v>11977</v>
      </c>
      <c r="D10715">
        <v>6</v>
      </c>
      <c r="E10715">
        <v>6152</v>
      </c>
      <c r="F10715">
        <v>6</v>
      </c>
      <c r="G10715">
        <v>7804</v>
      </c>
      <c r="H10715">
        <v>0.23986678822258201</v>
      </c>
      <c r="I10715">
        <v>0.71382528017432401</v>
      </c>
      <c r="J10715">
        <v>0.61355659322887801</v>
      </c>
      <c r="K10715" t="s">
        <v>30658</v>
      </c>
      <c r="L10715">
        <v>6</v>
      </c>
      <c r="M10715" t="s">
        <v>1463</v>
      </c>
      <c r="N10715">
        <v>1</v>
      </c>
      <c r="O10715">
        <v>9.7529258777633303E-4</v>
      </c>
    </row>
    <row r="10716" spans="1:15">
      <c r="A10716" t="s">
        <v>11978</v>
      </c>
      <c r="B10716" t="s">
        <v>23511</v>
      </c>
      <c r="C10716" t="s">
        <v>11979</v>
      </c>
      <c r="D10716">
        <v>1</v>
      </c>
      <c r="E10716">
        <v>6152</v>
      </c>
      <c r="F10716">
        <v>1</v>
      </c>
      <c r="G10716">
        <v>7804</v>
      </c>
      <c r="H10716">
        <v>0.788313685289595</v>
      </c>
      <c r="I10716">
        <v>0.968912233598893</v>
      </c>
      <c r="J10716">
        <v>0.832812322140707</v>
      </c>
      <c r="K10716" t="s">
        <v>30015</v>
      </c>
      <c r="L10716">
        <v>1</v>
      </c>
      <c r="M10716" t="s">
        <v>5133</v>
      </c>
      <c r="N10716">
        <v>1</v>
      </c>
      <c r="O10716">
        <v>1.6254876462938901E-4</v>
      </c>
    </row>
    <row r="10717" spans="1:15">
      <c r="A10717" t="s">
        <v>11980</v>
      </c>
      <c r="B10717" t="s">
        <v>23511</v>
      </c>
      <c r="C10717" t="s">
        <v>11981</v>
      </c>
      <c r="D10717">
        <v>1</v>
      </c>
      <c r="E10717">
        <v>6152</v>
      </c>
      <c r="F10717">
        <v>2</v>
      </c>
      <c r="G10717">
        <v>7804</v>
      </c>
      <c r="H10717">
        <v>0.95521029019776005</v>
      </c>
      <c r="I10717">
        <v>1</v>
      </c>
      <c r="J10717">
        <v>0.85953329234717102</v>
      </c>
      <c r="K10717" t="s">
        <v>30659</v>
      </c>
      <c r="L10717">
        <v>1</v>
      </c>
      <c r="M10717" t="s">
        <v>1463</v>
      </c>
      <c r="N10717">
        <v>0.5</v>
      </c>
      <c r="O10717">
        <v>1.6254876462938901E-4</v>
      </c>
    </row>
    <row r="10718" spans="1:15">
      <c r="A10718" t="s">
        <v>11980</v>
      </c>
      <c r="B10718" t="s">
        <v>23518</v>
      </c>
      <c r="C10718" t="s">
        <v>11981</v>
      </c>
      <c r="D10718">
        <v>1</v>
      </c>
      <c r="E10718">
        <v>787</v>
      </c>
      <c r="F10718">
        <v>2</v>
      </c>
      <c r="G10718">
        <v>7393</v>
      </c>
      <c r="H10718">
        <v>0.20158492765181499</v>
      </c>
      <c r="I10718">
        <v>0.83876007220319604</v>
      </c>
      <c r="J10718">
        <v>0.81095958809365798</v>
      </c>
      <c r="K10718" t="s">
        <v>24040</v>
      </c>
      <c r="L10718">
        <v>1</v>
      </c>
      <c r="M10718" t="s">
        <v>1463</v>
      </c>
      <c r="N10718">
        <v>0.5</v>
      </c>
      <c r="O10718">
        <v>1.27064803049555E-3</v>
      </c>
    </row>
    <row r="10719" spans="1:15">
      <c r="A10719" t="s">
        <v>11982</v>
      </c>
      <c r="B10719" t="s">
        <v>23518</v>
      </c>
      <c r="C10719" t="s">
        <v>11983</v>
      </c>
      <c r="D10719">
        <v>2</v>
      </c>
      <c r="E10719">
        <v>787</v>
      </c>
      <c r="F10719">
        <v>2</v>
      </c>
      <c r="G10719">
        <v>7393</v>
      </c>
      <c r="H10719">
        <v>1.1319170819711901E-2</v>
      </c>
      <c r="I10719">
        <v>0.24323860088996599</v>
      </c>
      <c r="J10719">
        <v>0.235176520823249</v>
      </c>
      <c r="K10719" t="s">
        <v>23976</v>
      </c>
      <c r="L10719">
        <v>2</v>
      </c>
      <c r="M10719" t="s">
        <v>5133</v>
      </c>
      <c r="N10719">
        <v>1</v>
      </c>
      <c r="O10719">
        <v>2.5412960609911099E-3</v>
      </c>
    </row>
    <row r="10720" spans="1:15">
      <c r="A10720" t="s">
        <v>11984</v>
      </c>
      <c r="B10720" t="s">
        <v>23518</v>
      </c>
      <c r="C10720" t="s">
        <v>11985</v>
      </c>
      <c r="D10720">
        <v>2</v>
      </c>
      <c r="E10720">
        <v>787</v>
      </c>
      <c r="F10720">
        <v>2</v>
      </c>
      <c r="G10720">
        <v>7393</v>
      </c>
      <c r="H10720">
        <v>1.1319170819711901E-2</v>
      </c>
      <c r="I10720">
        <v>0.24323860088996599</v>
      </c>
      <c r="J10720">
        <v>0.235176520823249</v>
      </c>
      <c r="K10720" t="s">
        <v>23976</v>
      </c>
      <c r="L10720">
        <v>2</v>
      </c>
      <c r="M10720" t="s">
        <v>5133</v>
      </c>
      <c r="N10720">
        <v>1</v>
      </c>
      <c r="O10720">
        <v>2.5412960609911099E-3</v>
      </c>
    </row>
    <row r="10721" spans="1:15">
      <c r="A10721" t="s">
        <v>11986</v>
      </c>
      <c r="B10721" t="s">
        <v>23511</v>
      </c>
      <c r="C10721" t="s">
        <v>11987</v>
      </c>
      <c r="D10721">
        <v>3</v>
      </c>
      <c r="E10721">
        <v>6152</v>
      </c>
      <c r="F10721">
        <v>3</v>
      </c>
      <c r="G10721">
        <v>7804</v>
      </c>
      <c r="H10721">
        <v>0.489837867770546</v>
      </c>
      <c r="I10721">
        <v>0.96083957126938102</v>
      </c>
      <c r="J10721">
        <v>0.82587360011061495</v>
      </c>
      <c r="K10721" t="s">
        <v>27696</v>
      </c>
      <c r="L10721">
        <v>3</v>
      </c>
      <c r="M10721" t="s">
        <v>1463</v>
      </c>
      <c r="N10721">
        <v>1</v>
      </c>
      <c r="O10721">
        <v>4.8764629388816603E-4</v>
      </c>
    </row>
    <row r="10722" spans="1:15">
      <c r="A10722" t="s">
        <v>11988</v>
      </c>
      <c r="B10722" t="s">
        <v>23511</v>
      </c>
      <c r="C10722" t="s">
        <v>11989</v>
      </c>
      <c r="D10722">
        <v>1</v>
      </c>
      <c r="E10722">
        <v>6152</v>
      </c>
      <c r="F10722">
        <v>1</v>
      </c>
      <c r="G10722">
        <v>7804</v>
      </c>
      <c r="H10722">
        <v>0.788313685289595</v>
      </c>
      <c r="I10722">
        <v>0.968912233598893</v>
      </c>
      <c r="J10722">
        <v>0.832812322140707</v>
      </c>
      <c r="K10722" t="s">
        <v>24616</v>
      </c>
      <c r="L10722">
        <v>1</v>
      </c>
      <c r="M10722" t="s">
        <v>1463</v>
      </c>
      <c r="N10722">
        <v>1</v>
      </c>
      <c r="O10722">
        <v>1.6254876462938901E-4</v>
      </c>
    </row>
    <row r="10723" spans="1:15">
      <c r="A10723" t="s">
        <v>11990</v>
      </c>
      <c r="B10723" t="s">
        <v>23511</v>
      </c>
      <c r="C10723" t="s">
        <v>11991</v>
      </c>
      <c r="D10723">
        <v>2</v>
      </c>
      <c r="E10723">
        <v>6152</v>
      </c>
      <c r="F10723">
        <v>2</v>
      </c>
      <c r="G10723">
        <v>7804</v>
      </c>
      <c r="H10723">
        <v>0.62141708038142995</v>
      </c>
      <c r="I10723">
        <v>0.968912233598893</v>
      </c>
      <c r="J10723">
        <v>0.832812322140707</v>
      </c>
      <c r="K10723" t="s">
        <v>30660</v>
      </c>
      <c r="L10723">
        <v>2</v>
      </c>
      <c r="M10723" t="s">
        <v>5133</v>
      </c>
      <c r="N10723">
        <v>1</v>
      </c>
      <c r="O10723">
        <v>3.2509752925877802E-4</v>
      </c>
    </row>
    <row r="10724" spans="1:15">
      <c r="A10724" t="s">
        <v>11992</v>
      </c>
      <c r="B10724" t="s">
        <v>23511</v>
      </c>
      <c r="C10724" t="s">
        <v>11993</v>
      </c>
      <c r="D10724">
        <v>69</v>
      </c>
      <c r="E10724">
        <v>6152</v>
      </c>
      <c r="F10724">
        <v>78</v>
      </c>
      <c r="G10724">
        <v>7804</v>
      </c>
      <c r="H10724">
        <v>2.0190971468418601E-2</v>
      </c>
      <c r="I10724">
        <v>0.14300727633567001</v>
      </c>
      <c r="J10724">
        <v>0.1229195150584</v>
      </c>
      <c r="K10724" t="s">
        <v>30661</v>
      </c>
      <c r="L10724">
        <v>69</v>
      </c>
      <c r="M10724" t="s">
        <v>5133</v>
      </c>
      <c r="N10724">
        <v>0.88461538461538503</v>
      </c>
      <c r="O10724">
        <v>1.1215864759427799E-2</v>
      </c>
    </row>
    <row r="10725" spans="1:15">
      <c r="A10725" t="s">
        <v>11992</v>
      </c>
      <c r="B10725" t="s">
        <v>23513</v>
      </c>
      <c r="C10725" t="s">
        <v>11993</v>
      </c>
      <c r="D10725">
        <v>1</v>
      </c>
      <c r="E10725">
        <v>535</v>
      </c>
      <c r="F10725">
        <v>83</v>
      </c>
      <c r="G10725">
        <v>8124</v>
      </c>
      <c r="H10725">
        <v>0.99659983720375001</v>
      </c>
      <c r="I10725">
        <v>0.99999999999997702</v>
      </c>
      <c r="J10725">
        <v>0.95041217501583097</v>
      </c>
      <c r="K10725" t="s">
        <v>26632</v>
      </c>
      <c r="L10725">
        <v>1</v>
      </c>
      <c r="M10725" t="s">
        <v>5133</v>
      </c>
      <c r="N10725">
        <v>1.20481927710843E-2</v>
      </c>
      <c r="O10725">
        <v>1.8691588785046699E-3</v>
      </c>
    </row>
    <row r="10726" spans="1:15">
      <c r="A10726" t="s">
        <v>11992</v>
      </c>
      <c r="B10726" t="s">
        <v>23518</v>
      </c>
      <c r="C10726" t="s">
        <v>11993</v>
      </c>
      <c r="D10726">
        <v>3</v>
      </c>
      <c r="E10726">
        <v>787</v>
      </c>
      <c r="F10726">
        <v>66</v>
      </c>
      <c r="G10726">
        <v>7393</v>
      </c>
      <c r="H10726">
        <v>0.97708206276735698</v>
      </c>
      <c r="I10726">
        <v>1</v>
      </c>
      <c r="J10726">
        <v>0.966855260484069</v>
      </c>
      <c r="K10726" t="s">
        <v>30662</v>
      </c>
      <c r="L10726">
        <v>3</v>
      </c>
      <c r="M10726" t="s">
        <v>5133</v>
      </c>
      <c r="N10726">
        <v>4.5454545454545497E-2</v>
      </c>
      <c r="O10726">
        <v>3.8119440914866601E-3</v>
      </c>
    </row>
    <row r="10727" spans="1:15">
      <c r="A10727" t="s">
        <v>30663</v>
      </c>
      <c r="B10727" t="s">
        <v>23518</v>
      </c>
      <c r="C10727" t="s">
        <v>30664</v>
      </c>
      <c r="D10727">
        <v>1</v>
      </c>
      <c r="E10727">
        <v>787</v>
      </c>
      <c r="F10727">
        <v>1</v>
      </c>
      <c r="G10727">
        <v>7393</v>
      </c>
      <c r="H10727">
        <v>0.106452049235764</v>
      </c>
      <c r="I10727">
        <v>0.63266972740240601</v>
      </c>
      <c r="J10727">
        <v>0.61170005408803896</v>
      </c>
      <c r="K10727" t="s">
        <v>24759</v>
      </c>
      <c r="L10727">
        <v>1</v>
      </c>
      <c r="M10727" t="s">
        <v>5133</v>
      </c>
      <c r="N10727">
        <v>1</v>
      </c>
      <c r="O10727">
        <v>1.27064803049555E-3</v>
      </c>
    </row>
    <row r="10728" spans="1:15">
      <c r="A10728" t="s">
        <v>11994</v>
      </c>
      <c r="B10728" t="s">
        <v>23513</v>
      </c>
      <c r="C10728" t="s">
        <v>11995</v>
      </c>
      <c r="D10728">
        <v>3</v>
      </c>
      <c r="E10728">
        <v>535</v>
      </c>
      <c r="F10728">
        <v>24</v>
      </c>
      <c r="G10728">
        <v>8124</v>
      </c>
      <c r="H10728">
        <v>0.20756397616413</v>
      </c>
      <c r="I10728">
        <v>0.82628980005633901</v>
      </c>
      <c r="J10728">
        <v>0.78531588606495994</v>
      </c>
      <c r="K10728" t="s">
        <v>30665</v>
      </c>
      <c r="L10728">
        <v>3</v>
      </c>
      <c r="M10728" t="s">
        <v>2729</v>
      </c>
      <c r="N10728">
        <v>0.125</v>
      </c>
      <c r="O10728">
        <v>5.60747663551402E-3</v>
      </c>
    </row>
    <row r="10729" spans="1:15">
      <c r="A10729" t="s">
        <v>11994</v>
      </c>
      <c r="B10729" t="s">
        <v>23518</v>
      </c>
      <c r="C10729" t="s">
        <v>11995</v>
      </c>
      <c r="D10729">
        <v>3</v>
      </c>
      <c r="E10729">
        <v>787</v>
      </c>
      <c r="F10729">
        <v>31</v>
      </c>
      <c r="G10729">
        <v>7393</v>
      </c>
      <c r="H10729">
        <v>0.65581547600962797</v>
      </c>
      <c r="I10729">
        <v>1</v>
      </c>
      <c r="J10729">
        <v>0.966855260484069</v>
      </c>
      <c r="K10729" t="s">
        <v>30666</v>
      </c>
      <c r="L10729">
        <v>3</v>
      </c>
      <c r="M10729" t="s">
        <v>2729</v>
      </c>
      <c r="N10729">
        <v>9.6774193548387094E-2</v>
      </c>
      <c r="O10729">
        <v>3.8119440914866601E-3</v>
      </c>
    </row>
    <row r="10730" spans="1:15">
      <c r="A10730" t="s">
        <v>11994</v>
      </c>
      <c r="B10730" t="s">
        <v>23511</v>
      </c>
      <c r="C10730" t="s">
        <v>11995</v>
      </c>
      <c r="D10730">
        <v>26</v>
      </c>
      <c r="E10730">
        <v>6152</v>
      </c>
      <c r="F10730">
        <v>32</v>
      </c>
      <c r="G10730">
        <v>7804</v>
      </c>
      <c r="H10730">
        <v>0.46946076565406297</v>
      </c>
      <c r="I10730">
        <v>0.96083957126938102</v>
      </c>
      <c r="J10730">
        <v>0.82587360011061495</v>
      </c>
      <c r="K10730" t="s">
        <v>30667</v>
      </c>
      <c r="L10730">
        <v>26</v>
      </c>
      <c r="M10730" t="s">
        <v>2729</v>
      </c>
      <c r="N10730">
        <v>0.8125</v>
      </c>
      <c r="O10730">
        <v>4.2262678803641103E-3</v>
      </c>
    </row>
    <row r="10731" spans="1:15">
      <c r="A10731" t="s">
        <v>11996</v>
      </c>
      <c r="B10731" t="s">
        <v>23518</v>
      </c>
      <c r="C10731" t="s">
        <v>11997</v>
      </c>
      <c r="D10731">
        <v>1</v>
      </c>
      <c r="E10731">
        <v>787</v>
      </c>
      <c r="F10731">
        <v>1</v>
      </c>
      <c r="G10731">
        <v>7393</v>
      </c>
      <c r="H10731">
        <v>0.106452049235764</v>
      </c>
      <c r="I10731">
        <v>0.63266972740240601</v>
      </c>
      <c r="J10731">
        <v>0.61170005408803896</v>
      </c>
      <c r="K10731" t="s">
        <v>30668</v>
      </c>
      <c r="L10731">
        <v>1</v>
      </c>
      <c r="M10731" t="s">
        <v>1463</v>
      </c>
      <c r="N10731">
        <v>1</v>
      </c>
      <c r="O10731">
        <v>1.27064803049555E-3</v>
      </c>
    </row>
    <row r="10732" spans="1:15">
      <c r="A10732" t="s">
        <v>11998</v>
      </c>
      <c r="B10732" t="s">
        <v>23518</v>
      </c>
      <c r="C10732" t="s">
        <v>11999</v>
      </c>
      <c r="D10732">
        <v>7</v>
      </c>
      <c r="E10732">
        <v>787</v>
      </c>
      <c r="F10732">
        <v>79</v>
      </c>
      <c r="G10732">
        <v>7393</v>
      </c>
      <c r="H10732">
        <v>0.750307614349074</v>
      </c>
      <c r="I10732">
        <v>1</v>
      </c>
      <c r="J10732">
        <v>0.966855260484069</v>
      </c>
      <c r="K10732" t="s">
        <v>30583</v>
      </c>
      <c r="L10732">
        <v>7</v>
      </c>
      <c r="M10732" t="s">
        <v>2729</v>
      </c>
      <c r="N10732">
        <v>8.8607594936708903E-2</v>
      </c>
      <c r="O10732">
        <v>8.8945362134688708E-3</v>
      </c>
    </row>
    <row r="10733" spans="1:15">
      <c r="A10733" t="s">
        <v>11998</v>
      </c>
      <c r="B10733" t="s">
        <v>23513</v>
      </c>
      <c r="C10733" t="s">
        <v>11999</v>
      </c>
      <c r="D10733">
        <v>4</v>
      </c>
      <c r="E10733">
        <v>535</v>
      </c>
      <c r="F10733">
        <v>91</v>
      </c>
      <c r="G10733">
        <v>8124</v>
      </c>
      <c r="H10733">
        <v>0.85862581522048098</v>
      </c>
      <c r="I10733">
        <v>0.99999999999997702</v>
      </c>
      <c r="J10733">
        <v>0.95041217501583097</v>
      </c>
      <c r="K10733" t="s">
        <v>30214</v>
      </c>
      <c r="L10733">
        <v>4</v>
      </c>
      <c r="M10733" t="s">
        <v>2729</v>
      </c>
      <c r="N10733">
        <v>4.3956043956044001E-2</v>
      </c>
      <c r="O10733">
        <v>7.4766355140186902E-3</v>
      </c>
    </row>
    <row r="10734" spans="1:15">
      <c r="A10734" t="s">
        <v>11998</v>
      </c>
      <c r="B10734" t="s">
        <v>23511</v>
      </c>
      <c r="C10734" t="s">
        <v>11999</v>
      </c>
      <c r="D10734">
        <v>72</v>
      </c>
      <c r="E10734">
        <v>6152</v>
      </c>
      <c r="F10734">
        <v>87</v>
      </c>
      <c r="G10734">
        <v>7804</v>
      </c>
      <c r="H10734">
        <v>0.223808963856298</v>
      </c>
      <c r="I10734">
        <v>0.71376716850186195</v>
      </c>
      <c r="J10734">
        <v>0.61350664431172297</v>
      </c>
      <c r="K10734" t="s">
        <v>30669</v>
      </c>
      <c r="L10734">
        <v>72</v>
      </c>
      <c r="M10734" t="s">
        <v>2729</v>
      </c>
      <c r="N10734">
        <v>0.82758620689655205</v>
      </c>
      <c r="O10734">
        <v>1.1703511053316001E-2</v>
      </c>
    </row>
    <row r="10735" spans="1:15">
      <c r="A10735" t="s">
        <v>12000</v>
      </c>
      <c r="B10735" t="s">
        <v>23513</v>
      </c>
      <c r="C10735" t="s">
        <v>12001</v>
      </c>
      <c r="D10735">
        <v>1</v>
      </c>
      <c r="E10735">
        <v>535</v>
      </c>
      <c r="F10735">
        <v>85</v>
      </c>
      <c r="G10735">
        <v>8124</v>
      </c>
      <c r="H10735">
        <v>0.99703726466652198</v>
      </c>
      <c r="I10735">
        <v>0.99999999999997702</v>
      </c>
      <c r="J10735">
        <v>0.95041217501583097</v>
      </c>
      <c r="K10735" t="s">
        <v>26958</v>
      </c>
      <c r="L10735">
        <v>1</v>
      </c>
      <c r="M10735" t="s">
        <v>5133</v>
      </c>
      <c r="N10735">
        <v>1.1764705882352899E-2</v>
      </c>
      <c r="O10735">
        <v>1.8691588785046699E-3</v>
      </c>
    </row>
    <row r="10736" spans="1:15">
      <c r="A10736" t="s">
        <v>12000</v>
      </c>
      <c r="B10736" t="s">
        <v>23511</v>
      </c>
      <c r="C10736" t="s">
        <v>12001</v>
      </c>
      <c r="D10736">
        <v>77</v>
      </c>
      <c r="E10736">
        <v>6152</v>
      </c>
      <c r="F10736">
        <v>85</v>
      </c>
      <c r="G10736">
        <v>7804</v>
      </c>
      <c r="H10736">
        <v>3.2182514657486702E-3</v>
      </c>
      <c r="I10736">
        <v>3.47028320704224E-2</v>
      </c>
      <c r="J10736">
        <v>2.9828239503261099E-2</v>
      </c>
      <c r="K10736" t="s">
        <v>30670</v>
      </c>
      <c r="L10736">
        <v>77</v>
      </c>
      <c r="M10736" t="s">
        <v>5133</v>
      </c>
      <c r="N10736">
        <v>0.90588235294117603</v>
      </c>
      <c r="O10736">
        <v>1.25162548764629E-2</v>
      </c>
    </row>
    <row r="10737" spans="1:15">
      <c r="A10737" t="s">
        <v>12000</v>
      </c>
      <c r="B10737" t="s">
        <v>23518</v>
      </c>
      <c r="C10737" t="s">
        <v>12001</v>
      </c>
      <c r="D10737">
        <v>5</v>
      </c>
      <c r="E10737">
        <v>787</v>
      </c>
      <c r="F10737">
        <v>88</v>
      </c>
      <c r="G10737">
        <v>7393</v>
      </c>
      <c r="H10737">
        <v>0.96477803012557495</v>
      </c>
      <c r="I10737">
        <v>1</v>
      </c>
      <c r="J10737">
        <v>0.966855260484069</v>
      </c>
      <c r="K10737" t="s">
        <v>30671</v>
      </c>
      <c r="L10737">
        <v>5</v>
      </c>
      <c r="M10737" t="s">
        <v>5133</v>
      </c>
      <c r="N10737">
        <v>5.6818181818181802E-2</v>
      </c>
      <c r="O10737">
        <v>6.35324015247776E-3</v>
      </c>
    </row>
    <row r="10738" spans="1:15">
      <c r="A10738" t="s">
        <v>12002</v>
      </c>
      <c r="B10738" t="s">
        <v>23513</v>
      </c>
      <c r="C10738" t="s">
        <v>12003</v>
      </c>
      <c r="D10738">
        <v>1</v>
      </c>
      <c r="E10738">
        <v>535</v>
      </c>
      <c r="F10738">
        <v>2</v>
      </c>
      <c r="G10738">
        <v>8124</v>
      </c>
      <c r="H10738">
        <v>0.12737930779067499</v>
      </c>
      <c r="I10738">
        <v>0.64703075560747003</v>
      </c>
      <c r="J10738">
        <v>0.614945907739046</v>
      </c>
      <c r="K10738" t="s">
        <v>26958</v>
      </c>
      <c r="L10738">
        <v>1</v>
      </c>
      <c r="M10738" t="s">
        <v>5133</v>
      </c>
      <c r="N10738">
        <v>0.5</v>
      </c>
      <c r="O10738">
        <v>1.8691588785046699E-3</v>
      </c>
    </row>
    <row r="10739" spans="1:15">
      <c r="A10739" t="s">
        <v>12002</v>
      </c>
      <c r="B10739" t="s">
        <v>23511</v>
      </c>
      <c r="C10739" t="s">
        <v>12003</v>
      </c>
      <c r="D10739">
        <v>1</v>
      </c>
      <c r="E10739">
        <v>6152</v>
      </c>
      <c r="F10739">
        <v>2</v>
      </c>
      <c r="G10739">
        <v>7804</v>
      </c>
      <c r="H10739">
        <v>0.95521029019776005</v>
      </c>
      <c r="I10739">
        <v>1</v>
      </c>
      <c r="J10739">
        <v>0.85953329234717102</v>
      </c>
      <c r="K10739" t="s">
        <v>30036</v>
      </c>
      <c r="L10739">
        <v>1</v>
      </c>
      <c r="M10739" t="s">
        <v>5133</v>
      </c>
      <c r="N10739">
        <v>0.5</v>
      </c>
      <c r="O10739">
        <v>1.6254876462938901E-4</v>
      </c>
    </row>
    <row r="10740" spans="1:15">
      <c r="A10740" t="s">
        <v>12004</v>
      </c>
      <c r="B10740" t="s">
        <v>23513</v>
      </c>
      <c r="C10740" t="s">
        <v>12005</v>
      </c>
      <c r="D10740">
        <v>1</v>
      </c>
      <c r="E10740">
        <v>535</v>
      </c>
      <c r="F10740">
        <v>1</v>
      </c>
      <c r="G10740">
        <v>8124</v>
      </c>
      <c r="H10740">
        <v>6.5854258985721295E-2</v>
      </c>
      <c r="I10740">
        <v>0.448760549738495</v>
      </c>
      <c r="J10740">
        <v>0.42650749013827299</v>
      </c>
      <c r="K10740" t="s">
        <v>30219</v>
      </c>
      <c r="L10740">
        <v>1</v>
      </c>
      <c r="M10740" t="s">
        <v>5133</v>
      </c>
      <c r="N10740">
        <v>1</v>
      </c>
      <c r="O10740">
        <v>1.8691588785046699E-3</v>
      </c>
    </row>
    <row r="10741" spans="1:15">
      <c r="A10741" t="s">
        <v>12006</v>
      </c>
      <c r="B10741" t="s">
        <v>23513</v>
      </c>
      <c r="C10741" t="s">
        <v>12007</v>
      </c>
      <c r="D10741">
        <v>1</v>
      </c>
      <c r="E10741">
        <v>535</v>
      </c>
      <c r="F10741">
        <v>1</v>
      </c>
      <c r="G10741">
        <v>8124</v>
      </c>
      <c r="H10741">
        <v>6.5854258985721295E-2</v>
      </c>
      <c r="I10741">
        <v>0.448760549738495</v>
      </c>
      <c r="J10741">
        <v>0.42650749013827299</v>
      </c>
      <c r="K10741" t="s">
        <v>30219</v>
      </c>
      <c r="L10741">
        <v>1</v>
      </c>
      <c r="M10741" t="s">
        <v>5133</v>
      </c>
      <c r="N10741">
        <v>1</v>
      </c>
      <c r="O10741">
        <v>1.8691588785046699E-3</v>
      </c>
    </row>
    <row r="10742" spans="1:15">
      <c r="A10742" t="s">
        <v>12008</v>
      </c>
      <c r="B10742" t="s">
        <v>23518</v>
      </c>
      <c r="C10742" t="s">
        <v>12009</v>
      </c>
      <c r="D10742">
        <v>10</v>
      </c>
      <c r="E10742">
        <v>787</v>
      </c>
      <c r="F10742">
        <v>213</v>
      </c>
      <c r="G10742">
        <v>7393</v>
      </c>
      <c r="H10742">
        <v>0.99947705053301195</v>
      </c>
      <c r="I10742">
        <v>1</v>
      </c>
      <c r="J10742">
        <v>0.966855260484069</v>
      </c>
      <c r="K10742" t="s">
        <v>30672</v>
      </c>
      <c r="L10742">
        <v>10</v>
      </c>
      <c r="M10742" t="s">
        <v>2729</v>
      </c>
      <c r="N10742">
        <v>4.69483568075117E-2</v>
      </c>
      <c r="O10742">
        <v>1.2706480304955499E-2</v>
      </c>
    </row>
    <row r="10743" spans="1:15">
      <c r="A10743" t="s">
        <v>12008</v>
      </c>
      <c r="B10743" t="s">
        <v>23511</v>
      </c>
      <c r="C10743" t="s">
        <v>12009</v>
      </c>
      <c r="D10743">
        <v>209</v>
      </c>
      <c r="E10743">
        <v>6152</v>
      </c>
      <c r="F10743">
        <v>240</v>
      </c>
      <c r="G10743">
        <v>7804</v>
      </c>
      <c r="H10743">
        <v>5.6930358816994998E-4</v>
      </c>
      <c r="I10743">
        <v>8.3280740349675406E-3</v>
      </c>
      <c r="J10743">
        <v>7.1582568941866301E-3</v>
      </c>
      <c r="K10743" t="s">
        <v>30673</v>
      </c>
      <c r="L10743">
        <v>209</v>
      </c>
      <c r="M10743" t="s">
        <v>2729</v>
      </c>
      <c r="N10743">
        <v>0.87083333333333302</v>
      </c>
      <c r="O10743">
        <v>3.3972691807542303E-2</v>
      </c>
    </row>
    <row r="10744" spans="1:15">
      <c r="A10744" t="s">
        <v>12008</v>
      </c>
      <c r="B10744" t="s">
        <v>23513</v>
      </c>
      <c r="C10744" t="s">
        <v>12009</v>
      </c>
      <c r="D10744">
        <v>4</v>
      </c>
      <c r="E10744">
        <v>535</v>
      </c>
      <c r="F10744">
        <v>240</v>
      </c>
      <c r="G10744">
        <v>8124</v>
      </c>
      <c r="H10744">
        <v>0.99993585245436101</v>
      </c>
      <c r="I10744">
        <v>0.99999999999997702</v>
      </c>
      <c r="J10744">
        <v>0.95041217501583097</v>
      </c>
      <c r="K10744" t="s">
        <v>30674</v>
      </c>
      <c r="L10744">
        <v>4</v>
      </c>
      <c r="M10744" t="s">
        <v>2729</v>
      </c>
      <c r="N10744">
        <v>1.6666666666666701E-2</v>
      </c>
      <c r="O10744">
        <v>7.4766355140186902E-3</v>
      </c>
    </row>
    <row r="10745" spans="1:15">
      <c r="A10745" t="s">
        <v>12010</v>
      </c>
      <c r="B10745" t="s">
        <v>23513</v>
      </c>
      <c r="C10745" t="s">
        <v>12011</v>
      </c>
      <c r="D10745">
        <v>1</v>
      </c>
      <c r="E10745">
        <v>535</v>
      </c>
      <c r="F10745">
        <v>1</v>
      </c>
      <c r="G10745">
        <v>8124</v>
      </c>
      <c r="H10745">
        <v>6.5854258985721295E-2</v>
      </c>
      <c r="I10745">
        <v>0.448760549738495</v>
      </c>
      <c r="J10745">
        <v>0.42650749013827299</v>
      </c>
      <c r="K10745" t="s">
        <v>23638</v>
      </c>
      <c r="L10745">
        <v>1</v>
      </c>
      <c r="M10745" t="s">
        <v>5133</v>
      </c>
      <c r="N10745">
        <v>1</v>
      </c>
      <c r="O10745">
        <v>1.8691588785046699E-3</v>
      </c>
    </row>
    <row r="10746" spans="1:15">
      <c r="A10746" t="s">
        <v>12012</v>
      </c>
      <c r="B10746" t="s">
        <v>23511</v>
      </c>
      <c r="C10746" t="s">
        <v>12013</v>
      </c>
      <c r="D10746">
        <v>1</v>
      </c>
      <c r="E10746">
        <v>6152</v>
      </c>
      <c r="F10746">
        <v>1</v>
      </c>
      <c r="G10746">
        <v>7804</v>
      </c>
      <c r="H10746">
        <v>0.788313685289595</v>
      </c>
      <c r="I10746">
        <v>0.968912233598893</v>
      </c>
      <c r="J10746">
        <v>0.832812322140707</v>
      </c>
      <c r="K10746" t="s">
        <v>30675</v>
      </c>
      <c r="L10746">
        <v>1</v>
      </c>
      <c r="M10746" t="s">
        <v>5133</v>
      </c>
      <c r="N10746">
        <v>1</v>
      </c>
      <c r="O10746">
        <v>1.6254876462938901E-4</v>
      </c>
    </row>
    <row r="10747" spans="1:15">
      <c r="A10747" t="s">
        <v>12014</v>
      </c>
      <c r="B10747" t="s">
        <v>23513</v>
      </c>
      <c r="C10747" t="s">
        <v>12015</v>
      </c>
      <c r="D10747">
        <v>1</v>
      </c>
      <c r="E10747">
        <v>535</v>
      </c>
      <c r="F10747">
        <v>1</v>
      </c>
      <c r="G10747">
        <v>8124</v>
      </c>
      <c r="H10747">
        <v>6.5854258985721295E-2</v>
      </c>
      <c r="I10747">
        <v>0.448760549738495</v>
      </c>
      <c r="J10747">
        <v>0.42650749013827299</v>
      </c>
      <c r="K10747" t="s">
        <v>24034</v>
      </c>
      <c r="L10747">
        <v>1</v>
      </c>
      <c r="M10747" t="s">
        <v>5133</v>
      </c>
      <c r="N10747">
        <v>1</v>
      </c>
      <c r="O10747">
        <v>1.8691588785046699E-3</v>
      </c>
    </row>
    <row r="10748" spans="1:15">
      <c r="A10748" t="s">
        <v>12014</v>
      </c>
      <c r="B10748" t="s">
        <v>23511</v>
      </c>
      <c r="C10748" t="s">
        <v>12015</v>
      </c>
      <c r="D10748">
        <v>2</v>
      </c>
      <c r="E10748">
        <v>6152</v>
      </c>
      <c r="F10748">
        <v>3</v>
      </c>
      <c r="G10748">
        <v>7804</v>
      </c>
      <c r="H10748">
        <v>0.88457550560319997</v>
      </c>
      <c r="I10748">
        <v>1</v>
      </c>
      <c r="J10748">
        <v>0.85953329234717102</v>
      </c>
      <c r="K10748" t="s">
        <v>24871</v>
      </c>
      <c r="L10748">
        <v>2</v>
      </c>
      <c r="M10748" t="s">
        <v>5133</v>
      </c>
      <c r="N10748">
        <v>0.66666666666666696</v>
      </c>
      <c r="O10748">
        <v>3.2509752925877802E-4</v>
      </c>
    </row>
    <row r="10749" spans="1:15">
      <c r="A10749" t="s">
        <v>12016</v>
      </c>
      <c r="B10749" t="s">
        <v>23511</v>
      </c>
      <c r="C10749" t="s">
        <v>12017</v>
      </c>
      <c r="D10749">
        <v>1</v>
      </c>
      <c r="E10749">
        <v>6152</v>
      </c>
      <c r="F10749">
        <v>1</v>
      </c>
      <c r="G10749">
        <v>7804</v>
      </c>
      <c r="H10749">
        <v>0.788313685289595</v>
      </c>
      <c r="I10749">
        <v>0.968912233598893</v>
      </c>
      <c r="J10749">
        <v>0.832812322140707</v>
      </c>
      <c r="K10749" t="s">
        <v>30602</v>
      </c>
      <c r="L10749">
        <v>1</v>
      </c>
      <c r="M10749" t="s">
        <v>5133</v>
      </c>
      <c r="N10749">
        <v>1</v>
      </c>
      <c r="O10749">
        <v>1.6254876462938901E-4</v>
      </c>
    </row>
    <row r="10750" spans="1:15">
      <c r="A10750" t="s">
        <v>12018</v>
      </c>
      <c r="B10750" t="s">
        <v>23511</v>
      </c>
      <c r="C10750" t="s">
        <v>12019</v>
      </c>
      <c r="D10750">
        <v>20</v>
      </c>
      <c r="E10750">
        <v>6152</v>
      </c>
      <c r="F10750">
        <v>24</v>
      </c>
      <c r="G10750">
        <v>7804</v>
      </c>
      <c r="H10750">
        <v>0.403747270815001</v>
      </c>
      <c r="I10750">
        <v>0.91525479399875698</v>
      </c>
      <c r="J10750">
        <v>0.78669196642228301</v>
      </c>
      <c r="K10750" t="s">
        <v>30676</v>
      </c>
      <c r="L10750">
        <v>20</v>
      </c>
      <c r="M10750" t="s">
        <v>5133</v>
      </c>
      <c r="N10750">
        <v>0.83333333333333304</v>
      </c>
      <c r="O10750">
        <v>3.2509752925877801E-3</v>
      </c>
    </row>
    <row r="10751" spans="1:15">
      <c r="A10751" t="s">
        <v>12018</v>
      </c>
      <c r="B10751" t="s">
        <v>23518</v>
      </c>
      <c r="C10751" t="s">
        <v>12019</v>
      </c>
      <c r="D10751">
        <v>1</v>
      </c>
      <c r="E10751">
        <v>787</v>
      </c>
      <c r="F10751">
        <v>23</v>
      </c>
      <c r="G10751">
        <v>7393</v>
      </c>
      <c r="H10751">
        <v>0.92519399918596801</v>
      </c>
      <c r="I10751">
        <v>1</v>
      </c>
      <c r="J10751">
        <v>0.966855260484069</v>
      </c>
      <c r="K10751" t="s">
        <v>24647</v>
      </c>
      <c r="L10751">
        <v>1</v>
      </c>
      <c r="M10751" t="s">
        <v>5133</v>
      </c>
      <c r="N10751">
        <v>4.3478260869565202E-2</v>
      </c>
      <c r="O10751">
        <v>1.27064803049555E-3</v>
      </c>
    </row>
    <row r="10752" spans="1:15">
      <c r="A10752" t="s">
        <v>12018</v>
      </c>
      <c r="B10752" t="s">
        <v>23513</v>
      </c>
      <c r="C10752" t="s">
        <v>12019</v>
      </c>
      <c r="D10752">
        <v>3</v>
      </c>
      <c r="E10752">
        <v>535</v>
      </c>
      <c r="F10752">
        <v>25</v>
      </c>
      <c r="G10752">
        <v>8124</v>
      </c>
      <c r="H10752">
        <v>0.22519044555592699</v>
      </c>
      <c r="I10752">
        <v>0.85273230586348503</v>
      </c>
      <c r="J10752">
        <v>0.81044716552199803</v>
      </c>
      <c r="K10752" t="s">
        <v>29196</v>
      </c>
      <c r="L10752">
        <v>3</v>
      </c>
      <c r="M10752" t="s">
        <v>5133</v>
      </c>
      <c r="N10752">
        <v>0.12</v>
      </c>
      <c r="O10752">
        <v>5.60747663551402E-3</v>
      </c>
    </row>
    <row r="10753" spans="1:15">
      <c r="A10753" t="s">
        <v>12020</v>
      </c>
      <c r="B10753" t="s">
        <v>23513</v>
      </c>
      <c r="C10753" t="s">
        <v>12021</v>
      </c>
      <c r="D10753">
        <v>1</v>
      </c>
      <c r="E10753">
        <v>535</v>
      </c>
      <c r="F10753">
        <v>1</v>
      </c>
      <c r="G10753">
        <v>8124</v>
      </c>
      <c r="H10753">
        <v>6.5854258985721295E-2</v>
      </c>
      <c r="I10753">
        <v>0.448760549738495</v>
      </c>
      <c r="J10753">
        <v>0.42650749013827299</v>
      </c>
      <c r="K10753" t="s">
        <v>23638</v>
      </c>
      <c r="L10753">
        <v>1</v>
      </c>
      <c r="M10753" t="s">
        <v>2729</v>
      </c>
      <c r="N10753">
        <v>1</v>
      </c>
      <c r="O10753">
        <v>1.8691588785046699E-3</v>
      </c>
    </row>
    <row r="10754" spans="1:15">
      <c r="A10754" t="s">
        <v>12022</v>
      </c>
      <c r="B10754" t="s">
        <v>23511</v>
      </c>
      <c r="C10754" t="s">
        <v>12023</v>
      </c>
      <c r="D10754">
        <v>1</v>
      </c>
      <c r="E10754">
        <v>6152</v>
      </c>
      <c r="F10754">
        <v>1</v>
      </c>
      <c r="G10754">
        <v>7804</v>
      </c>
      <c r="H10754">
        <v>0.788313685289595</v>
      </c>
      <c r="I10754">
        <v>0.968912233598893</v>
      </c>
      <c r="J10754">
        <v>0.832812322140707</v>
      </c>
      <c r="K10754" t="s">
        <v>27698</v>
      </c>
      <c r="L10754">
        <v>1</v>
      </c>
      <c r="M10754" t="s">
        <v>1463</v>
      </c>
      <c r="N10754">
        <v>1</v>
      </c>
      <c r="O10754">
        <v>1.6254876462938901E-4</v>
      </c>
    </row>
    <row r="10755" spans="1:15">
      <c r="A10755" t="s">
        <v>12024</v>
      </c>
      <c r="B10755" t="s">
        <v>23511</v>
      </c>
      <c r="C10755" t="s">
        <v>12025</v>
      </c>
      <c r="D10755">
        <v>1</v>
      </c>
      <c r="E10755">
        <v>6152</v>
      </c>
      <c r="F10755">
        <v>1</v>
      </c>
      <c r="G10755">
        <v>7804</v>
      </c>
      <c r="H10755">
        <v>0.788313685289595</v>
      </c>
      <c r="I10755">
        <v>0.968912233598893</v>
      </c>
      <c r="J10755">
        <v>0.832812322140707</v>
      </c>
      <c r="K10755" t="s">
        <v>27698</v>
      </c>
      <c r="L10755">
        <v>1</v>
      </c>
      <c r="M10755" t="s">
        <v>5133</v>
      </c>
      <c r="N10755">
        <v>1</v>
      </c>
      <c r="O10755">
        <v>1.6254876462938901E-4</v>
      </c>
    </row>
    <row r="10756" spans="1:15">
      <c r="A10756" t="s">
        <v>12026</v>
      </c>
      <c r="B10756" t="s">
        <v>23511</v>
      </c>
      <c r="C10756" t="s">
        <v>12027</v>
      </c>
      <c r="D10756">
        <v>7</v>
      </c>
      <c r="E10756">
        <v>6152</v>
      </c>
      <c r="F10756">
        <v>7</v>
      </c>
      <c r="G10756">
        <v>7804</v>
      </c>
      <c r="H10756">
        <v>0.18905120292587699</v>
      </c>
      <c r="I10756">
        <v>0.631132279689813</v>
      </c>
      <c r="J10756">
        <v>0.54247920626835999</v>
      </c>
      <c r="K10756" t="s">
        <v>30677</v>
      </c>
      <c r="L10756">
        <v>7</v>
      </c>
      <c r="M10756" t="s">
        <v>5133</v>
      </c>
      <c r="N10756">
        <v>1</v>
      </c>
      <c r="O10756">
        <v>1.13784135240572E-3</v>
      </c>
    </row>
    <row r="10757" spans="1:15">
      <c r="A10757" t="s">
        <v>12028</v>
      </c>
      <c r="B10757" t="s">
        <v>23511</v>
      </c>
      <c r="C10757" t="s">
        <v>12029</v>
      </c>
      <c r="D10757">
        <v>3</v>
      </c>
      <c r="E10757">
        <v>6152</v>
      </c>
      <c r="F10757">
        <v>3</v>
      </c>
      <c r="G10757">
        <v>7804</v>
      </c>
      <c r="H10757">
        <v>0.489837867770546</v>
      </c>
      <c r="I10757">
        <v>0.96083957126938102</v>
      </c>
      <c r="J10757">
        <v>0.82587360011061495</v>
      </c>
      <c r="K10757" t="s">
        <v>30678</v>
      </c>
      <c r="L10757">
        <v>3</v>
      </c>
      <c r="M10757" t="s">
        <v>5133</v>
      </c>
      <c r="N10757">
        <v>1</v>
      </c>
      <c r="O10757">
        <v>4.8764629388816603E-4</v>
      </c>
    </row>
    <row r="10758" spans="1:15">
      <c r="A10758" t="s">
        <v>12030</v>
      </c>
      <c r="B10758" t="s">
        <v>23511</v>
      </c>
      <c r="C10758" t="s">
        <v>12031</v>
      </c>
      <c r="D10758">
        <v>5</v>
      </c>
      <c r="E10758">
        <v>6152</v>
      </c>
      <c r="F10758">
        <v>5</v>
      </c>
      <c r="G10758">
        <v>7804</v>
      </c>
      <c r="H10758">
        <v>0.30433074367137097</v>
      </c>
      <c r="I10758">
        <v>0.81020448119108801</v>
      </c>
      <c r="J10758">
        <v>0.69639772519260701</v>
      </c>
      <c r="K10758" t="s">
        <v>30679</v>
      </c>
      <c r="L10758">
        <v>5</v>
      </c>
      <c r="M10758" t="s">
        <v>5133</v>
      </c>
      <c r="N10758">
        <v>1</v>
      </c>
      <c r="O10758">
        <v>8.1274382314694405E-4</v>
      </c>
    </row>
    <row r="10759" spans="1:15">
      <c r="A10759" t="s">
        <v>12032</v>
      </c>
      <c r="B10759" t="s">
        <v>23511</v>
      </c>
      <c r="C10759" t="s">
        <v>12033</v>
      </c>
      <c r="D10759">
        <v>269</v>
      </c>
      <c r="E10759">
        <v>6152</v>
      </c>
      <c r="F10759">
        <v>305</v>
      </c>
      <c r="G10759">
        <v>7804</v>
      </c>
      <c r="H10759" s="34">
        <v>1.02178627203094E-5</v>
      </c>
      <c r="I10759">
        <v>2.8823741685228001E-4</v>
      </c>
      <c r="J10759">
        <v>2.4774965588468398E-4</v>
      </c>
      <c r="K10759" t="s">
        <v>30680</v>
      </c>
      <c r="L10759">
        <v>269</v>
      </c>
      <c r="M10759" t="s">
        <v>1463</v>
      </c>
      <c r="N10759">
        <v>0.88196721311475401</v>
      </c>
      <c r="O10759">
        <v>4.3725617685305598E-2</v>
      </c>
    </row>
    <row r="10760" spans="1:15">
      <c r="A10760" t="s">
        <v>12032</v>
      </c>
      <c r="B10760" t="s">
        <v>23518</v>
      </c>
      <c r="C10760" t="s">
        <v>12033</v>
      </c>
      <c r="D10760">
        <v>5</v>
      </c>
      <c r="E10760">
        <v>787</v>
      </c>
      <c r="F10760">
        <v>263</v>
      </c>
      <c r="G10760">
        <v>7393</v>
      </c>
      <c r="H10760">
        <v>0.99999999590038502</v>
      </c>
      <c r="I10760">
        <v>1</v>
      </c>
      <c r="J10760">
        <v>0.966855260484069</v>
      </c>
      <c r="K10760" t="s">
        <v>24994</v>
      </c>
      <c r="L10760">
        <v>5</v>
      </c>
      <c r="M10760" t="s">
        <v>1463</v>
      </c>
      <c r="N10760">
        <v>1.9011406844106502E-2</v>
      </c>
      <c r="O10760">
        <v>6.35324015247776E-3</v>
      </c>
    </row>
    <row r="10761" spans="1:15">
      <c r="A10761" t="s">
        <v>12032</v>
      </c>
      <c r="B10761" t="s">
        <v>23513</v>
      </c>
      <c r="C10761" t="s">
        <v>12033</v>
      </c>
      <c r="D10761">
        <v>12</v>
      </c>
      <c r="E10761">
        <v>535</v>
      </c>
      <c r="F10761">
        <v>313</v>
      </c>
      <c r="G10761">
        <v>8124</v>
      </c>
      <c r="H10761">
        <v>0.98801593831663803</v>
      </c>
      <c r="I10761">
        <v>0.99999999999997702</v>
      </c>
      <c r="J10761">
        <v>0.95041217501583097</v>
      </c>
      <c r="K10761" t="s">
        <v>30681</v>
      </c>
      <c r="L10761">
        <v>12</v>
      </c>
      <c r="M10761" t="s">
        <v>1463</v>
      </c>
      <c r="N10761">
        <v>3.8338658146964903E-2</v>
      </c>
      <c r="O10761">
        <v>2.2429906542056101E-2</v>
      </c>
    </row>
    <row r="10762" spans="1:15">
      <c r="A10762" t="s">
        <v>12034</v>
      </c>
      <c r="B10762" t="s">
        <v>23518</v>
      </c>
      <c r="C10762" t="s">
        <v>12035</v>
      </c>
      <c r="D10762">
        <v>1</v>
      </c>
      <c r="E10762">
        <v>787</v>
      </c>
      <c r="F10762">
        <v>3</v>
      </c>
      <c r="G10762">
        <v>7393</v>
      </c>
      <c r="H10762">
        <v>0.28660084727541502</v>
      </c>
      <c r="I10762">
        <v>0.97863801257884697</v>
      </c>
      <c r="J10762">
        <v>0.94620131057153301</v>
      </c>
      <c r="K10762" t="s">
        <v>24050</v>
      </c>
      <c r="L10762">
        <v>1</v>
      </c>
      <c r="M10762" t="s">
        <v>1463</v>
      </c>
      <c r="N10762">
        <v>0.33333333333333298</v>
      </c>
      <c r="O10762">
        <v>1.27064803049555E-3</v>
      </c>
    </row>
    <row r="10763" spans="1:15">
      <c r="A10763" t="s">
        <v>12034</v>
      </c>
      <c r="B10763" t="s">
        <v>23513</v>
      </c>
      <c r="C10763" t="s">
        <v>12035</v>
      </c>
      <c r="D10763">
        <v>7</v>
      </c>
      <c r="E10763">
        <v>535</v>
      </c>
      <c r="F10763">
        <v>21</v>
      </c>
      <c r="G10763">
        <v>8124</v>
      </c>
      <c r="H10763">
        <v>2.6633053981855201E-4</v>
      </c>
      <c r="I10763">
        <v>1.0526959909756699E-2</v>
      </c>
      <c r="J10763">
        <v>1.0004950864136501E-2</v>
      </c>
      <c r="K10763" t="s">
        <v>25018</v>
      </c>
      <c r="L10763">
        <v>7</v>
      </c>
      <c r="M10763" t="s">
        <v>1463</v>
      </c>
      <c r="N10763">
        <v>0.33333333333333298</v>
      </c>
      <c r="O10763">
        <v>1.3084112149532701E-2</v>
      </c>
    </row>
    <row r="10764" spans="1:15">
      <c r="A10764" t="s">
        <v>12034</v>
      </c>
      <c r="B10764" t="s">
        <v>23511</v>
      </c>
      <c r="C10764" t="s">
        <v>12035</v>
      </c>
      <c r="D10764">
        <v>12</v>
      </c>
      <c r="E10764">
        <v>6152</v>
      </c>
      <c r="F10764">
        <v>17</v>
      </c>
      <c r="G10764">
        <v>7804</v>
      </c>
      <c r="H10764">
        <v>0.86912798770799804</v>
      </c>
      <c r="I10764">
        <v>1</v>
      </c>
      <c r="J10764">
        <v>0.85953329234717102</v>
      </c>
      <c r="K10764" t="s">
        <v>30682</v>
      </c>
      <c r="L10764">
        <v>12</v>
      </c>
      <c r="M10764" t="s">
        <v>1463</v>
      </c>
      <c r="N10764">
        <v>0.70588235294117696</v>
      </c>
      <c r="O10764">
        <v>1.95058517555267E-3</v>
      </c>
    </row>
    <row r="10765" spans="1:15">
      <c r="A10765" t="s">
        <v>12036</v>
      </c>
      <c r="B10765" t="s">
        <v>23518</v>
      </c>
      <c r="C10765" t="s">
        <v>12037</v>
      </c>
      <c r="D10765">
        <v>1</v>
      </c>
      <c r="E10765">
        <v>787</v>
      </c>
      <c r="F10765">
        <v>1</v>
      </c>
      <c r="G10765">
        <v>7393</v>
      </c>
      <c r="H10765">
        <v>0.106452049235764</v>
      </c>
      <c r="I10765">
        <v>0.63266972740240601</v>
      </c>
      <c r="J10765">
        <v>0.61170005408803896</v>
      </c>
      <c r="K10765" t="s">
        <v>27308</v>
      </c>
      <c r="L10765">
        <v>1</v>
      </c>
      <c r="M10765" t="s">
        <v>5133</v>
      </c>
      <c r="N10765">
        <v>1</v>
      </c>
      <c r="O10765">
        <v>1.27064803049555E-3</v>
      </c>
    </row>
    <row r="10766" spans="1:15">
      <c r="A10766" t="s">
        <v>12038</v>
      </c>
      <c r="B10766" t="s">
        <v>23511</v>
      </c>
      <c r="C10766" t="s">
        <v>12039</v>
      </c>
      <c r="D10766">
        <v>11</v>
      </c>
      <c r="E10766">
        <v>6152</v>
      </c>
      <c r="F10766">
        <v>11</v>
      </c>
      <c r="G10766">
        <v>7804</v>
      </c>
      <c r="H10766">
        <v>7.29234120922964E-2</v>
      </c>
      <c r="I10766">
        <v>0.34901846963959998</v>
      </c>
      <c r="J10766">
        <v>0.29999299429929699</v>
      </c>
      <c r="K10766" t="s">
        <v>30683</v>
      </c>
      <c r="L10766">
        <v>11</v>
      </c>
      <c r="M10766" t="s">
        <v>2729</v>
      </c>
      <c r="N10766">
        <v>1</v>
      </c>
      <c r="O10766">
        <v>1.78803641092328E-3</v>
      </c>
    </row>
    <row r="10767" spans="1:15">
      <c r="A10767" t="s">
        <v>12040</v>
      </c>
      <c r="B10767" t="s">
        <v>23511</v>
      </c>
      <c r="C10767" t="s">
        <v>12041</v>
      </c>
      <c r="D10767">
        <v>5</v>
      </c>
      <c r="E10767">
        <v>6152</v>
      </c>
      <c r="F10767">
        <v>5</v>
      </c>
      <c r="G10767">
        <v>7804</v>
      </c>
      <c r="H10767">
        <v>0.30433074367137097</v>
      </c>
      <c r="I10767">
        <v>0.81020448119108801</v>
      </c>
      <c r="J10767">
        <v>0.69639772519260701</v>
      </c>
      <c r="K10767" t="s">
        <v>24101</v>
      </c>
      <c r="L10767">
        <v>5</v>
      </c>
      <c r="M10767" t="s">
        <v>2729</v>
      </c>
      <c r="N10767">
        <v>1</v>
      </c>
      <c r="O10767">
        <v>8.1274382314694405E-4</v>
      </c>
    </row>
    <row r="10768" spans="1:15">
      <c r="A10768" t="s">
        <v>12042</v>
      </c>
      <c r="B10768" t="s">
        <v>23511</v>
      </c>
      <c r="C10768" t="s">
        <v>12043</v>
      </c>
      <c r="D10768">
        <v>6</v>
      </c>
      <c r="E10768">
        <v>6152</v>
      </c>
      <c r="F10768">
        <v>6</v>
      </c>
      <c r="G10768">
        <v>7804</v>
      </c>
      <c r="H10768">
        <v>0.23986678822258201</v>
      </c>
      <c r="I10768">
        <v>0.71382528017432401</v>
      </c>
      <c r="J10768">
        <v>0.61355659322887801</v>
      </c>
      <c r="K10768" t="s">
        <v>25004</v>
      </c>
      <c r="L10768">
        <v>6</v>
      </c>
      <c r="M10768" t="s">
        <v>2729</v>
      </c>
      <c r="N10768">
        <v>1</v>
      </c>
      <c r="O10768">
        <v>9.7529258777633303E-4</v>
      </c>
    </row>
    <row r="10769" spans="1:15">
      <c r="A10769" t="s">
        <v>12044</v>
      </c>
      <c r="B10769" t="s">
        <v>23511</v>
      </c>
      <c r="C10769" t="s">
        <v>12045</v>
      </c>
      <c r="D10769">
        <v>6</v>
      </c>
      <c r="E10769">
        <v>6152</v>
      </c>
      <c r="F10769">
        <v>6</v>
      </c>
      <c r="G10769">
        <v>7804</v>
      </c>
      <c r="H10769">
        <v>0.23986678822258201</v>
      </c>
      <c r="I10769">
        <v>0.71382528017432401</v>
      </c>
      <c r="J10769">
        <v>0.61355659322887801</v>
      </c>
      <c r="K10769" t="s">
        <v>30037</v>
      </c>
      <c r="L10769">
        <v>6</v>
      </c>
      <c r="M10769" t="s">
        <v>5133</v>
      </c>
      <c r="N10769">
        <v>1</v>
      </c>
      <c r="O10769">
        <v>9.7529258777633303E-4</v>
      </c>
    </row>
    <row r="10770" spans="1:15">
      <c r="A10770" t="s">
        <v>12046</v>
      </c>
      <c r="B10770" t="s">
        <v>23511</v>
      </c>
      <c r="C10770" t="s">
        <v>12047</v>
      </c>
      <c r="D10770">
        <v>2</v>
      </c>
      <c r="E10770">
        <v>6152</v>
      </c>
      <c r="F10770">
        <v>2</v>
      </c>
      <c r="G10770">
        <v>7804</v>
      </c>
      <c r="H10770">
        <v>0.62141708038142995</v>
      </c>
      <c r="I10770">
        <v>0.968912233598893</v>
      </c>
      <c r="J10770">
        <v>0.832812322140707</v>
      </c>
      <c r="K10770" t="s">
        <v>30684</v>
      </c>
      <c r="L10770">
        <v>2</v>
      </c>
      <c r="M10770" t="s">
        <v>5133</v>
      </c>
      <c r="N10770">
        <v>1</v>
      </c>
      <c r="O10770">
        <v>3.2509752925877802E-4</v>
      </c>
    </row>
    <row r="10771" spans="1:15">
      <c r="A10771" t="s">
        <v>12048</v>
      </c>
      <c r="B10771" t="s">
        <v>23511</v>
      </c>
      <c r="C10771" t="s">
        <v>12049</v>
      </c>
      <c r="D10771">
        <v>2</v>
      </c>
      <c r="E10771">
        <v>6152</v>
      </c>
      <c r="F10771">
        <v>2</v>
      </c>
      <c r="G10771">
        <v>7804</v>
      </c>
      <c r="H10771">
        <v>0.62141708038142995</v>
      </c>
      <c r="I10771">
        <v>0.968912233598893</v>
      </c>
      <c r="J10771">
        <v>0.832812322140707</v>
      </c>
      <c r="K10771" t="s">
        <v>30684</v>
      </c>
      <c r="L10771">
        <v>2</v>
      </c>
      <c r="M10771" t="s">
        <v>5133</v>
      </c>
      <c r="N10771">
        <v>1</v>
      </c>
      <c r="O10771">
        <v>3.2509752925877802E-4</v>
      </c>
    </row>
    <row r="10772" spans="1:15">
      <c r="A10772" t="s">
        <v>12050</v>
      </c>
      <c r="B10772" t="s">
        <v>23511</v>
      </c>
      <c r="C10772" t="s">
        <v>12051</v>
      </c>
      <c r="D10772">
        <v>6</v>
      </c>
      <c r="E10772">
        <v>6152</v>
      </c>
      <c r="F10772">
        <v>8</v>
      </c>
      <c r="G10772">
        <v>7804</v>
      </c>
      <c r="H10772">
        <v>0.77072248517942499</v>
      </c>
      <c r="I10772">
        <v>0.968912233598893</v>
      </c>
      <c r="J10772">
        <v>0.832812322140707</v>
      </c>
      <c r="K10772" t="s">
        <v>30685</v>
      </c>
      <c r="L10772">
        <v>6</v>
      </c>
      <c r="M10772" t="s">
        <v>5133</v>
      </c>
      <c r="N10772">
        <v>0.75</v>
      </c>
      <c r="O10772">
        <v>9.7529258777633303E-4</v>
      </c>
    </row>
    <row r="10773" spans="1:15">
      <c r="A10773" t="s">
        <v>12050</v>
      </c>
      <c r="B10773" t="s">
        <v>23518</v>
      </c>
      <c r="C10773" t="s">
        <v>12051</v>
      </c>
      <c r="D10773">
        <v>2</v>
      </c>
      <c r="E10773">
        <v>787</v>
      </c>
      <c r="F10773">
        <v>8</v>
      </c>
      <c r="G10773">
        <v>7393</v>
      </c>
      <c r="H10773">
        <v>0.20623850586585399</v>
      </c>
      <c r="I10773">
        <v>0.83876007220319604</v>
      </c>
      <c r="J10773">
        <v>0.81095958809365798</v>
      </c>
      <c r="K10773" t="s">
        <v>24124</v>
      </c>
      <c r="L10773">
        <v>2</v>
      </c>
      <c r="M10773" t="s">
        <v>5133</v>
      </c>
      <c r="N10773">
        <v>0.25</v>
      </c>
      <c r="O10773">
        <v>2.5412960609911099E-3</v>
      </c>
    </row>
    <row r="10774" spans="1:15">
      <c r="A10774" t="s">
        <v>12052</v>
      </c>
      <c r="B10774" t="s">
        <v>23511</v>
      </c>
      <c r="C10774" t="s">
        <v>12053</v>
      </c>
      <c r="D10774">
        <v>17</v>
      </c>
      <c r="E10774">
        <v>6152</v>
      </c>
      <c r="F10774">
        <v>20</v>
      </c>
      <c r="G10774">
        <v>7804</v>
      </c>
      <c r="H10774">
        <v>0.36175190235100402</v>
      </c>
      <c r="I10774">
        <v>0.90829480295553899</v>
      </c>
      <c r="J10774">
        <v>0.78070962240619901</v>
      </c>
      <c r="K10774" t="s">
        <v>30686</v>
      </c>
      <c r="L10774">
        <v>17</v>
      </c>
      <c r="M10774" t="s">
        <v>5133</v>
      </c>
      <c r="N10774">
        <v>0.85</v>
      </c>
      <c r="O10774">
        <v>2.7633289986996102E-3</v>
      </c>
    </row>
    <row r="10775" spans="1:15">
      <c r="A10775" t="s">
        <v>12052</v>
      </c>
      <c r="B10775" t="s">
        <v>23518</v>
      </c>
      <c r="C10775" t="s">
        <v>12053</v>
      </c>
      <c r="D10775">
        <v>2</v>
      </c>
      <c r="E10775">
        <v>787</v>
      </c>
      <c r="F10775">
        <v>21</v>
      </c>
      <c r="G10775">
        <v>7393</v>
      </c>
      <c r="H10775">
        <v>0.67096873526690604</v>
      </c>
      <c r="I10775">
        <v>1</v>
      </c>
      <c r="J10775">
        <v>0.966855260484069</v>
      </c>
      <c r="K10775" t="s">
        <v>24894</v>
      </c>
      <c r="L10775">
        <v>2</v>
      </c>
      <c r="M10775" t="s">
        <v>5133</v>
      </c>
      <c r="N10775">
        <v>9.5238095238095205E-2</v>
      </c>
      <c r="O10775">
        <v>2.5412960609911099E-3</v>
      </c>
    </row>
    <row r="10776" spans="1:15">
      <c r="A10776" t="s">
        <v>12054</v>
      </c>
      <c r="B10776" t="s">
        <v>23511</v>
      </c>
      <c r="C10776" t="s">
        <v>12055</v>
      </c>
      <c r="D10776">
        <v>3</v>
      </c>
      <c r="E10776">
        <v>6152</v>
      </c>
      <c r="F10776">
        <v>4</v>
      </c>
      <c r="G10776">
        <v>7804</v>
      </c>
      <c r="H10776">
        <v>0.80103341611958101</v>
      </c>
      <c r="I10776">
        <v>0.968912233598893</v>
      </c>
      <c r="J10776">
        <v>0.832812322140707</v>
      </c>
      <c r="K10776" t="s">
        <v>25014</v>
      </c>
      <c r="L10776">
        <v>3</v>
      </c>
      <c r="M10776" t="s">
        <v>5133</v>
      </c>
      <c r="N10776">
        <v>0.75</v>
      </c>
      <c r="O10776">
        <v>4.8764629388816603E-4</v>
      </c>
    </row>
    <row r="10777" spans="1:15">
      <c r="A10777" t="s">
        <v>12056</v>
      </c>
      <c r="B10777" t="s">
        <v>23513</v>
      </c>
      <c r="C10777" t="s">
        <v>12057</v>
      </c>
      <c r="D10777">
        <v>2</v>
      </c>
      <c r="E10777">
        <v>535</v>
      </c>
      <c r="F10777">
        <v>40</v>
      </c>
      <c r="G10777">
        <v>8124</v>
      </c>
      <c r="H10777">
        <v>0.75034647274351696</v>
      </c>
      <c r="I10777">
        <v>0.99999999999997702</v>
      </c>
      <c r="J10777">
        <v>0.95041217501583097</v>
      </c>
      <c r="K10777" t="s">
        <v>26406</v>
      </c>
      <c r="L10777">
        <v>2</v>
      </c>
      <c r="M10777" t="s">
        <v>5133</v>
      </c>
      <c r="N10777">
        <v>0.05</v>
      </c>
      <c r="O10777">
        <v>3.7383177570093499E-3</v>
      </c>
    </row>
    <row r="10778" spans="1:15">
      <c r="A10778" t="s">
        <v>12056</v>
      </c>
      <c r="B10778" t="s">
        <v>23511</v>
      </c>
      <c r="C10778" t="s">
        <v>12057</v>
      </c>
      <c r="D10778">
        <v>35</v>
      </c>
      <c r="E10778">
        <v>6152</v>
      </c>
      <c r="F10778">
        <v>40</v>
      </c>
      <c r="G10778">
        <v>7804</v>
      </c>
      <c r="H10778">
        <v>0.121354583597982</v>
      </c>
      <c r="I10778">
        <v>0.49065128358198601</v>
      </c>
      <c r="J10778">
        <v>0.42173111317159001</v>
      </c>
      <c r="K10778" t="s">
        <v>26407</v>
      </c>
      <c r="L10778">
        <v>35</v>
      </c>
      <c r="M10778" t="s">
        <v>5133</v>
      </c>
      <c r="N10778">
        <v>0.875</v>
      </c>
      <c r="O10778">
        <v>5.68920676202861E-3</v>
      </c>
    </row>
    <row r="10779" spans="1:15">
      <c r="A10779" t="s">
        <v>12056</v>
      </c>
      <c r="B10779" t="s">
        <v>23518</v>
      </c>
      <c r="C10779" t="s">
        <v>12057</v>
      </c>
      <c r="D10779">
        <v>1</v>
      </c>
      <c r="E10779">
        <v>787</v>
      </c>
      <c r="F10779">
        <v>38</v>
      </c>
      <c r="G10779">
        <v>7393</v>
      </c>
      <c r="H10779">
        <v>0.98627408788068904</v>
      </c>
      <c r="I10779">
        <v>1</v>
      </c>
      <c r="J10779">
        <v>0.966855260484069</v>
      </c>
      <c r="K10779" t="s">
        <v>23527</v>
      </c>
      <c r="L10779">
        <v>1</v>
      </c>
      <c r="M10779" t="s">
        <v>5133</v>
      </c>
      <c r="N10779">
        <v>2.6315789473684199E-2</v>
      </c>
      <c r="O10779">
        <v>1.27064803049555E-3</v>
      </c>
    </row>
    <row r="10780" spans="1:15">
      <c r="A10780" t="s">
        <v>12058</v>
      </c>
      <c r="B10780" t="s">
        <v>23511</v>
      </c>
      <c r="C10780" t="s">
        <v>12059</v>
      </c>
      <c r="D10780">
        <v>15</v>
      </c>
      <c r="E10780">
        <v>6152</v>
      </c>
      <c r="F10780">
        <v>15</v>
      </c>
      <c r="G10780">
        <v>7804</v>
      </c>
      <c r="H10780">
        <v>2.8113485006614501E-2</v>
      </c>
      <c r="I10780">
        <v>0.182450402036994</v>
      </c>
      <c r="J10780">
        <v>0.156822194752923</v>
      </c>
      <c r="K10780" t="s">
        <v>24312</v>
      </c>
      <c r="L10780">
        <v>15</v>
      </c>
      <c r="M10780" t="s">
        <v>5133</v>
      </c>
      <c r="N10780">
        <v>1</v>
      </c>
      <c r="O10780">
        <v>2.4382314694408299E-3</v>
      </c>
    </row>
    <row r="10781" spans="1:15">
      <c r="A10781" t="s">
        <v>12060</v>
      </c>
      <c r="B10781" t="s">
        <v>23513</v>
      </c>
      <c r="C10781" t="s">
        <v>12061</v>
      </c>
      <c r="D10781">
        <v>6</v>
      </c>
      <c r="E10781">
        <v>535</v>
      </c>
      <c r="F10781">
        <v>6</v>
      </c>
      <c r="G10781">
        <v>8124</v>
      </c>
      <c r="H10781" s="34">
        <v>7.9448707582857104E-8</v>
      </c>
      <c r="I10781" s="34">
        <v>1.57005779270884E-5</v>
      </c>
      <c r="J10781" s="34">
        <v>1.492202041669E-5</v>
      </c>
      <c r="K10781" t="s">
        <v>23715</v>
      </c>
      <c r="L10781">
        <v>6</v>
      </c>
      <c r="M10781" t="s">
        <v>1463</v>
      </c>
      <c r="N10781">
        <v>1</v>
      </c>
      <c r="O10781">
        <v>1.1214953271028E-2</v>
      </c>
    </row>
    <row r="10782" spans="1:15">
      <c r="A10782" t="s">
        <v>12062</v>
      </c>
      <c r="B10782" t="s">
        <v>23518</v>
      </c>
      <c r="C10782" t="s">
        <v>12063</v>
      </c>
      <c r="D10782">
        <v>2</v>
      </c>
      <c r="E10782">
        <v>787</v>
      </c>
      <c r="F10782">
        <v>7</v>
      </c>
      <c r="G10782">
        <v>7393</v>
      </c>
      <c r="H10782">
        <v>0.16585350806365901</v>
      </c>
      <c r="I10782">
        <v>0.82859402353427802</v>
      </c>
      <c r="J10782">
        <v>0.80113049045977802</v>
      </c>
      <c r="K10782" t="s">
        <v>30687</v>
      </c>
      <c r="L10782">
        <v>2</v>
      </c>
      <c r="M10782" t="s">
        <v>2729</v>
      </c>
      <c r="N10782">
        <v>0.28571428571428598</v>
      </c>
      <c r="O10782">
        <v>2.5412960609911099E-3</v>
      </c>
    </row>
    <row r="10783" spans="1:15">
      <c r="A10783" t="s">
        <v>12062</v>
      </c>
      <c r="B10783" t="s">
        <v>23513</v>
      </c>
      <c r="C10783" t="s">
        <v>12063</v>
      </c>
      <c r="D10783">
        <v>1</v>
      </c>
      <c r="E10783">
        <v>535</v>
      </c>
      <c r="F10783">
        <v>6</v>
      </c>
      <c r="G10783">
        <v>8124</v>
      </c>
      <c r="H10783">
        <v>0.33559747746230201</v>
      </c>
      <c r="I10783">
        <v>0.97804040131218795</v>
      </c>
      <c r="J10783">
        <v>0.92954150506449396</v>
      </c>
      <c r="K10783" t="s">
        <v>23888</v>
      </c>
      <c r="L10783">
        <v>1</v>
      </c>
      <c r="M10783" t="s">
        <v>2729</v>
      </c>
      <c r="N10783">
        <v>0.16666666666666699</v>
      </c>
      <c r="O10783">
        <v>1.8691588785046699E-3</v>
      </c>
    </row>
    <row r="10784" spans="1:15">
      <c r="A10784" t="s">
        <v>12062</v>
      </c>
      <c r="B10784" t="s">
        <v>23511</v>
      </c>
      <c r="C10784" t="s">
        <v>12063</v>
      </c>
      <c r="D10784">
        <v>4</v>
      </c>
      <c r="E10784">
        <v>6152</v>
      </c>
      <c r="F10784">
        <v>7</v>
      </c>
      <c r="G10784">
        <v>7804</v>
      </c>
      <c r="H10784">
        <v>0.95957928989840302</v>
      </c>
      <c r="I10784">
        <v>1</v>
      </c>
      <c r="J10784">
        <v>0.85953329234717102</v>
      </c>
      <c r="K10784" t="s">
        <v>29708</v>
      </c>
      <c r="L10784">
        <v>4</v>
      </c>
      <c r="M10784" t="s">
        <v>2729</v>
      </c>
      <c r="N10784">
        <v>0.57142857142857095</v>
      </c>
      <c r="O10784">
        <v>6.5019505851755496E-4</v>
      </c>
    </row>
    <row r="10785" spans="1:15">
      <c r="A10785" t="s">
        <v>12064</v>
      </c>
      <c r="B10785" t="s">
        <v>23513</v>
      </c>
      <c r="C10785" t="s">
        <v>12065</v>
      </c>
      <c r="D10785">
        <v>1</v>
      </c>
      <c r="E10785">
        <v>535</v>
      </c>
      <c r="F10785">
        <v>25</v>
      </c>
      <c r="G10785">
        <v>8124</v>
      </c>
      <c r="H10785">
        <v>0.81835100294607099</v>
      </c>
      <c r="I10785">
        <v>0.99999999999997702</v>
      </c>
      <c r="J10785">
        <v>0.95041217501583097</v>
      </c>
      <c r="K10785" t="s">
        <v>23888</v>
      </c>
      <c r="L10785">
        <v>1</v>
      </c>
      <c r="M10785" t="s">
        <v>5133</v>
      </c>
      <c r="N10785">
        <v>0.04</v>
      </c>
      <c r="O10785">
        <v>1.8691588785046699E-3</v>
      </c>
    </row>
    <row r="10786" spans="1:15">
      <c r="A10786" t="s">
        <v>12064</v>
      </c>
      <c r="B10786" t="s">
        <v>23518</v>
      </c>
      <c r="C10786" t="s">
        <v>12065</v>
      </c>
      <c r="D10786">
        <v>2</v>
      </c>
      <c r="E10786">
        <v>787</v>
      </c>
      <c r="F10786">
        <v>23</v>
      </c>
      <c r="G10786">
        <v>7393</v>
      </c>
      <c r="H10786">
        <v>0.71953430587873801</v>
      </c>
      <c r="I10786">
        <v>1</v>
      </c>
      <c r="J10786">
        <v>0.966855260484069</v>
      </c>
      <c r="K10786" t="s">
        <v>30688</v>
      </c>
      <c r="L10786">
        <v>2</v>
      </c>
      <c r="M10786" t="s">
        <v>5133</v>
      </c>
      <c r="N10786">
        <v>8.6956521739130405E-2</v>
      </c>
      <c r="O10786">
        <v>2.5412960609911099E-3</v>
      </c>
    </row>
    <row r="10787" spans="1:15">
      <c r="A10787" t="s">
        <v>12064</v>
      </c>
      <c r="B10787" t="s">
        <v>23511</v>
      </c>
      <c r="C10787" t="s">
        <v>12065</v>
      </c>
      <c r="D10787">
        <v>18</v>
      </c>
      <c r="E10787">
        <v>6152</v>
      </c>
      <c r="F10787">
        <v>26</v>
      </c>
      <c r="G10787">
        <v>7804</v>
      </c>
      <c r="H10787">
        <v>0.92003332480529199</v>
      </c>
      <c r="I10787">
        <v>1</v>
      </c>
      <c r="J10787">
        <v>0.85953329234717102</v>
      </c>
      <c r="K10787" t="s">
        <v>30689</v>
      </c>
      <c r="L10787">
        <v>18</v>
      </c>
      <c r="M10787" t="s">
        <v>5133</v>
      </c>
      <c r="N10787">
        <v>0.69230769230769196</v>
      </c>
      <c r="O10787">
        <v>2.9258777633290002E-3</v>
      </c>
    </row>
    <row r="10788" spans="1:15">
      <c r="A10788" t="s">
        <v>12066</v>
      </c>
      <c r="B10788" t="s">
        <v>23518</v>
      </c>
      <c r="C10788" t="s">
        <v>12067</v>
      </c>
      <c r="D10788">
        <v>1</v>
      </c>
      <c r="E10788">
        <v>787</v>
      </c>
      <c r="F10788">
        <v>3</v>
      </c>
      <c r="G10788">
        <v>7393</v>
      </c>
      <c r="H10788">
        <v>0.28660084727541502</v>
      </c>
      <c r="I10788">
        <v>0.97863801257884697</v>
      </c>
      <c r="J10788">
        <v>0.94620131057153301</v>
      </c>
      <c r="K10788" t="s">
        <v>29370</v>
      </c>
      <c r="L10788">
        <v>1</v>
      </c>
      <c r="M10788" t="s">
        <v>5133</v>
      </c>
      <c r="N10788">
        <v>0.33333333333333298</v>
      </c>
      <c r="O10788">
        <v>1.27064803049555E-3</v>
      </c>
    </row>
    <row r="10789" spans="1:15">
      <c r="A10789" t="s">
        <v>12066</v>
      </c>
      <c r="B10789" t="s">
        <v>23511</v>
      </c>
      <c r="C10789" t="s">
        <v>12067</v>
      </c>
      <c r="D10789">
        <v>2</v>
      </c>
      <c r="E10789">
        <v>6152</v>
      </c>
      <c r="F10789">
        <v>3</v>
      </c>
      <c r="G10789">
        <v>7804</v>
      </c>
      <c r="H10789">
        <v>0.88457550560319997</v>
      </c>
      <c r="I10789">
        <v>1</v>
      </c>
      <c r="J10789">
        <v>0.85953329234717102</v>
      </c>
      <c r="K10789" t="s">
        <v>30690</v>
      </c>
      <c r="L10789">
        <v>2</v>
      </c>
      <c r="M10789" t="s">
        <v>5133</v>
      </c>
      <c r="N10789">
        <v>0.66666666666666696</v>
      </c>
      <c r="O10789">
        <v>3.2509752925877802E-4</v>
      </c>
    </row>
    <row r="10790" spans="1:15">
      <c r="A10790" t="s">
        <v>12068</v>
      </c>
      <c r="B10790" t="s">
        <v>23511</v>
      </c>
      <c r="C10790" t="s">
        <v>12069</v>
      </c>
      <c r="D10790">
        <v>28</v>
      </c>
      <c r="E10790">
        <v>6152</v>
      </c>
      <c r="F10790">
        <v>37</v>
      </c>
      <c r="G10790">
        <v>7804</v>
      </c>
      <c r="H10790">
        <v>0.75601339662755396</v>
      </c>
      <c r="I10790">
        <v>0.968912233598893</v>
      </c>
      <c r="J10790">
        <v>0.832812322140707</v>
      </c>
      <c r="K10790" t="s">
        <v>30691</v>
      </c>
      <c r="L10790">
        <v>28</v>
      </c>
      <c r="M10790" t="s">
        <v>5133</v>
      </c>
      <c r="N10790">
        <v>0.75675675675675702</v>
      </c>
      <c r="O10790">
        <v>4.5513654096228902E-3</v>
      </c>
    </row>
    <row r="10791" spans="1:15">
      <c r="A10791" t="s">
        <v>12068</v>
      </c>
      <c r="B10791" t="s">
        <v>23518</v>
      </c>
      <c r="C10791" t="s">
        <v>12069</v>
      </c>
      <c r="D10791">
        <v>2</v>
      </c>
      <c r="E10791">
        <v>787</v>
      </c>
      <c r="F10791">
        <v>30</v>
      </c>
      <c r="G10791">
        <v>7393</v>
      </c>
      <c r="H10791">
        <v>0.84430484848813103</v>
      </c>
      <c r="I10791">
        <v>1</v>
      </c>
      <c r="J10791">
        <v>0.966855260484069</v>
      </c>
      <c r="K10791" t="s">
        <v>30692</v>
      </c>
      <c r="L10791">
        <v>2</v>
      </c>
      <c r="M10791" t="s">
        <v>5133</v>
      </c>
      <c r="N10791">
        <v>6.6666666666666693E-2</v>
      </c>
      <c r="O10791">
        <v>2.5412960609911099E-3</v>
      </c>
    </row>
    <row r="10792" spans="1:15">
      <c r="A10792" t="s">
        <v>12068</v>
      </c>
      <c r="B10792" t="s">
        <v>23513</v>
      </c>
      <c r="C10792" t="s">
        <v>12069</v>
      </c>
      <c r="D10792">
        <v>3</v>
      </c>
      <c r="E10792">
        <v>535</v>
      </c>
      <c r="F10792">
        <v>39</v>
      </c>
      <c r="G10792">
        <v>8124</v>
      </c>
      <c r="H10792">
        <v>0.47879106558995999</v>
      </c>
      <c r="I10792">
        <v>0.99999999999997702</v>
      </c>
      <c r="J10792">
        <v>0.95041217501583097</v>
      </c>
      <c r="K10792" t="s">
        <v>30693</v>
      </c>
      <c r="L10792">
        <v>3</v>
      </c>
      <c r="M10792" t="s">
        <v>5133</v>
      </c>
      <c r="N10792">
        <v>7.69230769230769E-2</v>
      </c>
      <c r="O10792">
        <v>5.60747663551402E-3</v>
      </c>
    </row>
    <row r="10793" spans="1:15">
      <c r="A10793" t="s">
        <v>12070</v>
      </c>
      <c r="B10793" t="s">
        <v>23518</v>
      </c>
      <c r="C10793" t="s">
        <v>12071</v>
      </c>
      <c r="D10793">
        <v>5</v>
      </c>
      <c r="E10793">
        <v>787</v>
      </c>
      <c r="F10793">
        <v>132</v>
      </c>
      <c r="G10793">
        <v>7393</v>
      </c>
      <c r="H10793">
        <v>0.99894939501346902</v>
      </c>
      <c r="I10793">
        <v>1</v>
      </c>
      <c r="J10793">
        <v>0.966855260484069</v>
      </c>
      <c r="K10793" t="s">
        <v>30694</v>
      </c>
      <c r="L10793">
        <v>5</v>
      </c>
      <c r="M10793" t="s">
        <v>5133</v>
      </c>
      <c r="N10793">
        <v>3.7878787878787901E-2</v>
      </c>
      <c r="O10793">
        <v>6.35324015247776E-3</v>
      </c>
    </row>
    <row r="10794" spans="1:15">
      <c r="A10794" t="s">
        <v>12070</v>
      </c>
      <c r="B10794" t="s">
        <v>23513</v>
      </c>
      <c r="C10794" t="s">
        <v>12071</v>
      </c>
      <c r="D10794">
        <v>5</v>
      </c>
      <c r="E10794">
        <v>535</v>
      </c>
      <c r="F10794">
        <v>153</v>
      </c>
      <c r="G10794">
        <v>8124</v>
      </c>
      <c r="H10794">
        <v>0.97665183134489497</v>
      </c>
      <c r="I10794">
        <v>0.99999999999997702</v>
      </c>
      <c r="J10794">
        <v>0.95041217501583097</v>
      </c>
      <c r="K10794" t="s">
        <v>30695</v>
      </c>
      <c r="L10794">
        <v>5</v>
      </c>
      <c r="M10794" t="s">
        <v>5133</v>
      </c>
      <c r="N10794">
        <v>3.2679738562091498E-2</v>
      </c>
      <c r="O10794">
        <v>9.3457943925233603E-3</v>
      </c>
    </row>
    <row r="10795" spans="1:15">
      <c r="A10795" t="s">
        <v>12070</v>
      </c>
      <c r="B10795" t="s">
        <v>23511</v>
      </c>
      <c r="C10795" t="s">
        <v>12071</v>
      </c>
      <c r="D10795">
        <v>130</v>
      </c>
      <c r="E10795">
        <v>6152</v>
      </c>
      <c r="F10795">
        <v>145</v>
      </c>
      <c r="G10795">
        <v>7804</v>
      </c>
      <c r="H10795">
        <v>4.15453118270197E-4</v>
      </c>
      <c r="I10795">
        <v>6.4133228064237897E-3</v>
      </c>
      <c r="J10795">
        <v>5.51246446669064E-3</v>
      </c>
      <c r="K10795" t="s">
        <v>30696</v>
      </c>
      <c r="L10795">
        <v>130</v>
      </c>
      <c r="M10795" t="s">
        <v>5133</v>
      </c>
      <c r="N10795">
        <v>0.89655172413793105</v>
      </c>
      <c r="O10795">
        <v>2.1131339401820499E-2</v>
      </c>
    </row>
    <row r="10796" spans="1:15">
      <c r="A10796" t="s">
        <v>12072</v>
      </c>
      <c r="B10796" t="s">
        <v>23518</v>
      </c>
      <c r="C10796" t="s">
        <v>12073</v>
      </c>
      <c r="D10796">
        <v>18</v>
      </c>
      <c r="E10796">
        <v>787</v>
      </c>
      <c r="F10796">
        <v>357</v>
      </c>
      <c r="G10796">
        <v>7393</v>
      </c>
      <c r="H10796">
        <v>0.99996055493626002</v>
      </c>
      <c r="I10796">
        <v>1</v>
      </c>
      <c r="J10796">
        <v>0.966855260484069</v>
      </c>
      <c r="K10796" t="s">
        <v>30697</v>
      </c>
      <c r="L10796">
        <v>18</v>
      </c>
      <c r="M10796" t="s">
        <v>5133</v>
      </c>
      <c r="N10796">
        <v>5.0420168067226899E-2</v>
      </c>
      <c r="O10796">
        <v>2.2871664548919899E-2</v>
      </c>
    </row>
    <row r="10797" spans="1:15">
      <c r="A10797" t="s">
        <v>12072</v>
      </c>
      <c r="B10797" t="s">
        <v>23511</v>
      </c>
      <c r="C10797" t="s">
        <v>12073</v>
      </c>
      <c r="D10797">
        <v>349</v>
      </c>
      <c r="E10797">
        <v>6152</v>
      </c>
      <c r="F10797">
        <v>394</v>
      </c>
      <c r="G10797">
        <v>7804</v>
      </c>
      <c r="H10797" s="34">
        <v>1.59201309234053E-7</v>
      </c>
      <c r="I10797" s="34">
        <v>6.3712881683303104E-6</v>
      </c>
      <c r="J10797" s="34">
        <v>5.4763342958175198E-6</v>
      </c>
      <c r="K10797" t="s">
        <v>30698</v>
      </c>
      <c r="L10797">
        <v>349</v>
      </c>
      <c r="M10797" t="s">
        <v>5133</v>
      </c>
      <c r="N10797">
        <v>0.88578680203045701</v>
      </c>
      <c r="O10797">
        <v>5.6729518855656698E-2</v>
      </c>
    </row>
    <row r="10798" spans="1:15">
      <c r="A10798" t="s">
        <v>12072</v>
      </c>
      <c r="B10798" t="s">
        <v>23513</v>
      </c>
      <c r="C10798" t="s">
        <v>12073</v>
      </c>
      <c r="D10798">
        <v>16</v>
      </c>
      <c r="E10798">
        <v>535</v>
      </c>
      <c r="F10798">
        <v>411</v>
      </c>
      <c r="G10798">
        <v>8124</v>
      </c>
      <c r="H10798">
        <v>0.99405017702861098</v>
      </c>
      <c r="I10798">
        <v>0.99999999999997702</v>
      </c>
      <c r="J10798">
        <v>0.95041217501583097</v>
      </c>
      <c r="K10798" t="s">
        <v>30699</v>
      </c>
      <c r="L10798">
        <v>16</v>
      </c>
      <c r="M10798" t="s">
        <v>5133</v>
      </c>
      <c r="N10798">
        <v>3.8929440389294398E-2</v>
      </c>
      <c r="O10798">
        <v>2.9906542056074799E-2</v>
      </c>
    </row>
    <row r="10799" spans="1:15">
      <c r="A10799" t="s">
        <v>12074</v>
      </c>
      <c r="B10799" t="s">
        <v>23511</v>
      </c>
      <c r="C10799" t="s">
        <v>12075</v>
      </c>
      <c r="D10799">
        <v>471</v>
      </c>
      <c r="E10799">
        <v>6152</v>
      </c>
      <c r="F10799">
        <v>551</v>
      </c>
      <c r="G10799">
        <v>7804</v>
      </c>
      <c r="H10799" s="34">
        <v>2.44084817326586E-5</v>
      </c>
      <c r="I10799">
        <v>6.0682197640915102E-4</v>
      </c>
      <c r="J10799">
        <v>5.2158369125157502E-4</v>
      </c>
      <c r="K10799" t="s">
        <v>30700</v>
      </c>
      <c r="L10799">
        <v>471</v>
      </c>
      <c r="M10799" t="s">
        <v>5133</v>
      </c>
      <c r="N10799">
        <v>0.85480943738657</v>
      </c>
      <c r="O10799">
        <v>7.6560468140442095E-2</v>
      </c>
    </row>
    <row r="10800" spans="1:15">
      <c r="A10800" t="s">
        <v>12074</v>
      </c>
      <c r="B10800" t="s">
        <v>23513</v>
      </c>
      <c r="C10800" t="s">
        <v>12075</v>
      </c>
      <c r="D10800">
        <v>22</v>
      </c>
      <c r="E10800">
        <v>535</v>
      </c>
      <c r="F10800">
        <v>549</v>
      </c>
      <c r="G10800">
        <v>8124</v>
      </c>
      <c r="H10800">
        <v>0.99722709131444798</v>
      </c>
      <c r="I10800">
        <v>0.99999999999997702</v>
      </c>
      <c r="J10800">
        <v>0.95041217501583097</v>
      </c>
      <c r="K10800" t="s">
        <v>30701</v>
      </c>
      <c r="L10800">
        <v>22</v>
      </c>
      <c r="M10800" t="s">
        <v>5133</v>
      </c>
      <c r="N10800">
        <v>4.0072859744990898E-2</v>
      </c>
      <c r="O10800">
        <v>4.1121495327102797E-2</v>
      </c>
    </row>
    <row r="10801" spans="1:15">
      <c r="A10801" t="s">
        <v>12074</v>
      </c>
      <c r="B10801" t="s">
        <v>23518</v>
      </c>
      <c r="C10801" t="s">
        <v>12075</v>
      </c>
      <c r="D10801">
        <v>42</v>
      </c>
      <c r="E10801">
        <v>787</v>
      </c>
      <c r="F10801">
        <v>522</v>
      </c>
      <c r="G10801">
        <v>7393</v>
      </c>
      <c r="H10801">
        <v>0.98356141550888099</v>
      </c>
      <c r="I10801">
        <v>1</v>
      </c>
      <c r="J10801">
        <v>0.966855260484069</v>
      </c>
      <c r="K10801" t="s">
        <v>30702</v>
      </c>
      <c r="L10801">
        <v>42</v>
      </c>
      <c r="M10801" t="s">
        <v>5133</v>
      </c>
      <c r="N10801">
        <v>8.04597701149425E-2</v>
      </c>
      <c r="O10801">
        <v>5.3367217280813201E-2</v>
      </c>
    </row>
    <row r="10802" spans="1:15">
      <c r="A10802" t="s">
        <v>12076</v>
      </c>
      <c r="B10802" t="s">
        <v>23511</v>
      </c>
      <c r="C10802" t="s">
        <v>12077</v>
      </c>
      <c r="D10802">
        <v>2</v>
      </c>
      <c r="E10802">
        <v>6152</v>
      </c>
      <c r="F10802">
        <v>2</v>
      </c>
      <c r="G10802">
        <v>7804</v>
      </c>
      <c r="H10802">
        <v>0.62141708038142995</v>
      </c>
      <c r="I10802">
        <v>0.968912233598893</v>
      </c>
      <c r="J10802">
        <v>0.832812322140707</v>
      </c>
      <c r="K10802" t="s">
        <v>30703</v>
      </c>
      <c r="L10802">
        <v>2</v>
      </c>
      <c r="M10802" t="s">
        <v>5133</v>
      </c>
      <c r="N10802">
        <v>1</v>
      </c>
      <c r="O10802">
        <v>3.2509752925877802E-4</v>
      </c>
    </row>
    <row r="10803" spans="1:15">
      <c r="A10803" t="s">
        <v>12078</v>
      </c>
      <c r="B10803" t="s">
        <v>23511</v>
      </c>
      <c r="C10803" t="s">
        <v>12079</v>
      </c>
      <c r="D10803">
        <v>930</v>
      </c>
      <c r="E10803">
        <v>6152</v>
      </c>
      <c r="F10803">
        <v>1048</v>
      </c>
      <c r="G10803">
        <v>7804</v>
      </c>
      <c r="H10803" s="34">
        <v>2.1928524283311599E-19</v>
      </c>
      <c r="I10803" s="34">
        <v>5.02061212951633E-17</v>
      </c>
      <c r="J10803" s="34">
        <v>4.3153832732813101E-17</v>
      </c>
      <c r="K10803" t="s">
        <v>30704</v>
      </c>
      <c r="L10803">
        <v>930</v>
      </c>
      <c r="M10803" t="s">
        <v>5133</v>
      </c>
      <c r="N10803">
        <v>0.88740458015267198</v>
      </c>
      <c r="O10803">
        <v>0.151170351105332</v>
      </c>
    </row>
    <row r="10804" spans="1:15">
      <c r="A10804" t="s">
        <v>12078</v>
      </c>
      <c r="B10804" t="s">
        <v>23518</v>
      </c>
      <c r="C10804" t="s">
        <v>12079</v>
      </c>
      <c r="D10804">
        <v>47</v>
      </c>
      <c r="E10804">
        <v>787</v>
      </c>
      <c r="F10804">
        <v>953</v>
      </c>
      <c r="G10804">
        <v>7393</v>
      </c>
      <c r="H10804">
        <v>0.99999999999221101</v>
      </c>
      <c r="I10804">
        <v>1</v>
      </c>
      <c r="J10804">
        <v>0.966855260484069</v>
      </c>
      <c r="K10804" t="s">
        <v>30705</v>
      </c>
      <c r="L10804">
        <v>47</v>
      </c>
      <c r="M10804" t="s">
        <v>5133</v>
      </c>
      <c r="N10804">
        <v>4.9317943336831101E-2</v>
      </c>
      <c r="O10804">
        <v>5.9720457433290998E-2</v>
      </c>
    </row>
    <row r="10805" spans="1:15">
      <c r="A10805" t="s">
        <v>12078</v>
      </c>
      <c r="B10805" t="s">
        <v>23513</v>
      </c>
      <c r="C10805" t="s">
        <v>12079</v>
      </c>
      <c r="D10805">
        <v>34</v>
      </c>
      <c r="E10805">
        <v>535</v>
      </c>
      <c r="F10805">
        <v>1077</v>
      </c>
      <c r="G10805">
        <v>8124</v>
      </c>
      <c r="H10805">
        <v>0.99999996276252101</v>
      </c>
      <c r="I10805">
        <v>0.99999999999997702</v>
      </c>
      <c r="J10805">
        <v>0.95041217501583097</v>
      </c>
      <c r="K10805" t="s">
        <v>30706</v>
      </c>
      <c r="L10805">
        <v>34</v>
      </c>
      <c r="M10805" t="s">
        <v>5133</v>
      </c>
      <c r="N10805">
        <v>3.1569173630455E-2</v>
      </c>
      <c r="O10805">
        <v>6.3551401869158905E-2</v>
      </c>
    </row>
    <row r="10806" spans="1:15">
      <c r="A10806" t="s">
        <v>12080</v>
      </c>
      <c r="B10806" t="s">
        <v>23513</v>
      </c>
      <c r="C10806" t="s">
        <v>12081</v>
      </c>
      <c r="D10806">
        <v>6</v>
      </c>
      <c r="E10806">
        <v>535</v>
      </c>
      <c r="F10806">
        <v>181</v>
      </c>
      <c r="G10806">
        <v>8124</v>
      </c>
      <c r="H10806">
        <v>0.98251444271607602</v>
      </c>
      <c r="I10806">
        <v>0.99999999999997702</v>
      </c>
      <c r="J10806">
        <v>0.95041217501583097</v>
      </c>
      <c r="K10806" t="s">
        <v>30707</v>
      </c>
      <c r="L10806">
        <v>6</v>
      </c>
      <c r="M10806" t="s">
        <v>5133</v>
      </c>
      <c r="N10806">
        <v>3.3149171270718203E-2</v>
      </c>
      <c r="O10806">
        <v>1.1214953271028E-2</v>
      </c>
    </row>
    <row r="10807" spans="1:15">
      <c r="A10807" t="s">
        <v>12080</v>
      </c>
      <c r="B10807" t="s">
        <v>23518</v>
      </c>
      <c r="C10807" t="s">
        <v>12081</v>
      </c>
      <c r="D10807">
        <v>6</v>
      </c>
      <c r="E10807">
        <v>787</v>
      </c>
      <c r="F10807">
        <v>151</v>
      </c>
      <c r="G10807">
        <v>7393</v>
      </c>
      <c r="H10807">
        <v>0.99924016974430296</v>
      </c>
      <c r="I10807">
        <v>1</v>
      </c>
      <c r="J10807">
        <v>0.966855260484069</v>
      </c>
      <c r="K10807" t="s">
        <v>30708</v>
      </c>
      <c r="L10807">
        <v>6</v>
      </c>
      <c r="M10807" t="s">
        <v>5133</v>
      </c>
      <c r="N10807">
        <v>3.9735099337748297E-2</v>
      </c>
      <c r="O10807">
        <v>7.6238881829733202E-3</v>
      </c>
    </row>
    <row r="10808" spans="1:15">
      <c r="A10808" t="s">
        <v>12080</v>
      </c>
      <c r="B10808" t="s">
        <v>23511</v>
      </c>
      <c r="C10808" t="s">
        <v>12081</v>
      </c>
      <c r="D10808">
        <v>155</v>
      </c>
      <c r="E10808">
        <v>6152</v>
      </c>
      <c r="F10808">
        <v>173</v>
      </c>
      <c r="G10808">
        <v>7804</v>
      </c>
      <c r="H10808">
        <v>1.2652003240294001E-4</v>
      </c>
      <c r="I10808">
        <v>2.4429431002481899E-3</v>
      </c>
      <c r="J10808">
        <v>2.09979092597313E-3</v>
      </c>
      <c r="K10808" t="s">
        <v>30709</v>
      </c>
      <c r="L10808">
        <v>155</v>
      </c>
      <c r="M10808" t="s">
        <v>5133</v>
      </c>
      <c r="N10808">
        <v>0.89595375722543402</v>
      </c>
      <c r="O10808">
        <v>2.51950585175553E-2</v>
      </c>
    </row>
    <row r="10809" spans="1:15">
      <c r="A10809" t="s">
        <v>12082</v>
      </c>
      <c r="B10809" t="s">
        <v>23513</v>
      </c>
      <c r="C10809" t="s">
        <v>12083</v>
      </c>
      <c r="D10809">
        <v>1</v>
      </c>
      <c r="E10809">
        <v>535</v>
      </c>
      <c r="F10809">
        <v>33</v>
      </c>
      <c r="G10809">
        <v>8124</v>
      </c>
      <c r="H10809">
        <v>0.89487942959009004</v>
      </c>
      <c r="I10809">
        <v>0.99999999999997702</v>
      </c>
      <c r="J10809">
        <v>0.95041217501583097</v>
      </c>
      <c r="K10809" t="s">
        <v>30710</v>
      </c>
      <c r="L10809">
        <v>1</v>
      </c>
      <c r="M10809" t="s">
        <v>5133</v>
      </c>
      <c r="N10809">
        <v>3.03030303030303E-2</v>
      </c>
      <c r="O10809">
        <v>1.8691588785046699E-3</v>
      </c>
    </row>
    <row r="10810" spans="1:15">
      <c r="A10810" t="s">
        <v>12082</v>
      </c>
      <c r="B10810" t="s">
        <v>23518</v>
      </c>
      <c r="C10810" t="s">
        <v>12083</v>
      </c>
      <c r="D10810">
        <v>1</v>
      </c>
      <c r="E10810">
        <v>787</v>
      </c>
      <c r="F10810">
        <v>29</v>
      </c>
      <c r="G10810">
        <v>7393</v>
      </c>
      <c r="H10810">
        <v>0.96201877974845496</v>
      </c>
      <c r="I10810">
        <v>1</v>
      </c>
      <c r="J10810">
        <v>0.966855260484069</v>
      </c>
      <c r="K10810" t="s">
        <v>28413</v>
      </c>
      <c r="L10810">
        <v>1</v>
      </c>
      <c r="M10810" t="s">
        <v>5133</v>
      </c>
      <c r="N10810">
        <v>3.4482758620689703E-2</v>
      </c>
      <c r="O10810">
        <v>1.27064803049555E-3</v>
      </c>
    </row>
    <row r="10811" spans="1:15">
      <c r="A10811" t="s">
        <v>12082</v>
      </c>
      <c r="B10811" t="s">
        <v>23511</v>
      </c>
      <c r="C10811" t="s">
        <v>12083</v>
      </c>
      <c r="D10811">
        <v>25</v>
      </c>
      <c r="E10811">
        <v>6152</v>
      </c>
      <c r="F10811">
        <v>30</v>
      </c>
      <c r="G10811">
        <v>7804</v>
      </c>
      <c r="H10811">
        <v>0.36624958111348199</v>
      </c>
      <c r="I10811">
        <v>0.90829480295553899</v>
      </c>
      <c r="J10811">
        <v>0.78070962240619901</v>
      </c>
      <c r="K10811" t="s">
        <v>29171</v>
      </c>
      <c r="L10811">
        <v>25</v>
      </c>
      <c r="M10811" t="s">
        <v>5133</v>
      </c>
      <c r="N10811">
        <v>0.83333333333333304</v>
      </c>
      <c r="O10811">
        <v>4.0637191157347199E-3</v>
      </c>
    </row>
    <row r="10812" spans="1:15">
      <c r="A10812" t="s">
        <v>12084</v>
      </c>
      <c r="B10812" t="s">
        <v>23513</v>
      </c>
      <c r="C10812" t="s">
        <v>12085</v>
      </c>
      <c r="D10812">
        <v>4</v>
      </c>
      <c r="E10812">
        <v>535</v>
      </c>
      <c r="F10812">
        <v>121</v>
      </c>
      <c r="G10812">
        <v>8124</v>
      </c>
      <c r="H10812">
        <v>0.96245985833890901</v>
      </c>
      <c r="I10812">
        <v>0.99999999999997702</v>
      </c>
      <c r="J10812">
        <v>0.95041217501583097</v>
      </c>
      <c r="K10812" t="s">
        <v>30711</v>
      </c>
      <c r="L10812">
        <v>4</v>
      </c>
      <c r="M10812" t="s">
        <v>5133</v>
      </c>
      <c r="N10812">
        <v>3.3057851239669402E-2</v>
      </c>
      <c r="O10812">
        <v>7.4766355140186902E-3</v>
      </c>
    </row>
    <row r="10813" spans="1:15">
      <c r="A10813" t="s">
        <v>12084</v>
      </c>
      <c r="B10813" t="s">
        <v>23511</v>
      </c>
      <c r="C10813" t="s">
        <v>12085</v>
      </c>
      <c r="D10813">
        <v>109</v>
      </c>
      <c r="E10813">
        <v>6152</v>
      </c>
      <c r="F10813">
        <v>116</v>
      </c>
      <c r="G10813">
        <v>7804</v>
      </c>
      <c r="H10813" s="34">
        <v>5.6019451825009796E-6</v>
      </c>
      <c r="I10813">
        <v>1.64630299467827E-4</v>
      </c>
      <c r="J10813">
        <v>1.41505223321682E-4</v>
      </c>
      <c r="K10813" t="s">
        <v>30712</v>
      </c>
      <c r="L10813">
        <v>109</v>
      </c>
      <c r="M10813" t="s">
        <v>5133</v>
      </c>
      <c r="N10813">
        <v>0.93965517241379304</v>
      </c>
      <c r="O10813">
        <v>1.7717815344603399E-2</v>
      </c>
    </row>
    <row r="10814" spans="1:15">
      <c r="A10814" t="s">
        <v>12084</v>
      </c>
      <c r="B10814" t="s">
        <v>23518</v>
      </c>
      <c r="C10814" t="s">
        <v>12085</v>
      </c>
      <c r="D10814">
        <v>1</v>
      </c>
      <c r="E10814">
        <v>787</v>
      </c>
      <c r="F10814">
        <v>110</v>
      </c>
      <c r="G10814">
        <v>7393</v>
      </c>
      <c r="H10814">
        <v>0.99999619315451505</v>
      </c>
      <c r="I10814">
        <v>1</v>
      </c>
      <c r="J10814">
        <v>0.966855260484069</v>
      </c>
      <c r="K10814" t="s">
        <v>24102</v>
      </c>
      <c r="L10814">
        <v>1</v>
      </c>
      <c r="M10814" t="s">
        <v>5133</v>
      </c>
      <c r="N10814">
        <v>9.0909090909090905E-3</v>
      </c>
      <c r="O10814">
        <v>1.27064803049555E-3</v>
      </c>
    </row>
    <row r="10815" spans="1:15">
      <c r="A10815" t="s">
        <v>12086</v>
      </c>
      <c r="B10815" t="s">
        <v>23511</v>
      </c>
      <c r="C10815" t="s">
        <v>12087</v>
      </c>
      <c r="D10815">
        <v>36</v>
      </c>
      <c r="E10815">
        <v>6152</v>
      </c>
      <c r="F10815">
        <v>38</v>
      </c>
      <c r="G10815">
        <v>7804</v>
      </c>
      <c r="H10815">
        <v>7.2466615656728503E-3</v>
      </c>
      <c r="I10815">
        <v>6.5633287133439897E-2</v>
      </c>
      <c r="J10815">
        <v>5.6413995377372801E-2</v>
      </c>
      <c r="K10815" t="s">
        <v>30713</v>
      </c>
      <c r="L10815">
        <v>36</v>
      </c>
      <c r="M10815" t="s">
        <v>5133</v>
      </c>
      <c r="N10815">
        <v>0.94736842105263197</v>
      </c>
      <c r="O10815">
        <v>5.8517555266580003E-3</v>
      </c>
    </row>
    <row r="10816" spans="1:15">
      <c r="A10816" t="s">
        <v>12088</v>
      </c>
      <c r="B10816" t="s">
        <v>23511</v>
      </c>
      <c r="C10816" t="s">
        <v>12089</v>
      </c>
      <c r="D10816">
        <v>4</v>
      </c>
      <c r="E10816">
        <v>6152</v>
      </c>
      <c r="F10816">
        <v>6</v>
      </c>
      <c r="G10816">
        <v>7804</v>
      </c>
      <c r="H10816">
        <v>0.88632030892592895</v>
      </c>
      <c r="I10816">
        <v>1</v>
      </c>
      <c r="J10816">
        <v>0.85953329234717102</v>
      </c>
      <c r="K10816" t="s">
        <v>30714</v>
      </c>
      <c r="L10816">
        <v>4</v>
      </c>
      <c r="M10816" t="s">
        <v>5133</v>
      </c>
      <c r="N10816">
        <v>0.66666666666666696</v>
      </c>
      <c r="O10816">
        <v>6.5019505851755496E-4</v>
      </c>
    </row>
    <row r="10817" spans="1:15">
      <c r="A10817" t="s">
        <v>12088</v>
      </c>
      <c r="B10817" t="s">
        <v>23518</v>
      </c>
      <c r="C10817" t="s">
        <v>12089</v>
      </c>
      <c r="D10817">
        <v>1</v>
      </c>
      <c r="E10817">
        <v>787</v>
      </c>
      <c r="F10817">
        <v>5</v>
      </c>
      <c r="G10817">
        <v>7393</v>
      </c>
      <c r="H10817">
        <v>0.430466464429208</v>
      </c>
      <c r="I10817">
        <v>1</v>
      </c>
      <c r="J10817">
        <v>0.966855260484069</v>
      </c>
      <c r="K10817" t="s">
        <v>23704</v>
      </c>
      <c r="L10817">
        <v>1</v>
      </c>
      <c r="M10817" t="s">
        <v>5133</v>
      </c>
      <c r="N10817">
        <v>0.2</v>
      </c>
      <c r="O10817">
        <v>1.27064803049555E-3</v>
      </c>
    </row>
    <row r="10818" spans="1:15">
      <c r="A10818" t="s">
        <v>12090</v>
      </c>
      <c r="B10818" t="s">
        <v>23518</v>
      </c>
      <c r="C10818" t="s">
        <v>12091</v>
      </c>
      <c r="D10818">
        <v>3</v>
      </c>
      <c r="E10818">
        <v>787</v>
      </c>
      <c r="F10818">
        <v>54</v>
      </c>
      <c r="G10818">
        <v>7393</v>
      </c>
      <c r="H10818">
        <v>0.93705797770010801</v>
      </c>
      <c r="I10818">
        <v>1</v>
      </c>
      <c r="J10818">
        <v>0.966855260484069</v>
      </c>
      <c r="K10818" t="s">
        <v>30715</v>
      </c>
      <c r="L10818">
        <v>3</v>
      </c>
      <c r="M10818" t="s">
        <v>5133</v>
      </c>
      <c r="N10818">
        <v>5.5555555555555601E-2</v>
      </c>
      <c r="O10818">
        <v>3.8119440914866601E-3</v>
      </c>
    </row>
    <row r="10819" spans="1:15">
      <c r="A10819" t="s">
        <v>12090</v>
      </c>
      <c r="B10819" t="s">
        <v>23511</v>
      </c>
      <c r="C10819" t="s">
        <v>12091</v>
      </c>
      <c r="D10819">
        <v>65</v>
      </c>
      <c r="E10819">
        <v>6152</v>
      </c>
      <c r="F10819">
        <v>73</v>
      </c>
      <c r="G10819">
        <v>7804</v>
      </c>
      <c r="H10819">
        <v>1.7423714805839801E-2</v>
      </c>
      <c r="I10819">
        <v>0.12727129540677801</v>
      </c>
      <c r="J10819">
        <v>0.109393915562278</v>
      </c>
      <c r="K10819" t="s">
        <v>30716</v>
      </c>
      <c r="L10819">
        <v>65</v>
      </c>
      <c r="M10819" t="s">
        <v>5133</v>
      </c>
      <c r="N10819">
        <v>0.89041095890411004</v>
      </c>
      <c r="O10819">
        <v>1.05656697009103E-2</v>
      </c>
    </row>
    <row r="10820" spans="1:15">
      <c r="A10820" t="s">
        <v>12090</v>
      </c>
      <c r="B10820" t="s">
        <v>23513</v>
      </c>
      <c r="C10820" t="s">
        <v>12091</v>
      </c>
      <c r="D10820">
        <v>3</v>
      </c>
      <c r="E10820">
        <v>535</v>
      </c>
      <c r="F10820">
        <v>84</v>
      </c>
      <c r="G10820">
        <v>8124</v>
      </c>
      <c r="H10820">
        <v>0.92172526225135598</v>
      </c>
      <c r="I10820">
        <v>0.99999999999997702</v>
      </c>
      <c r="J10820">
        <v>0.95041217501583097</v>
      </c>
      <c r="K10820" t="s">
        <v>30717</v>
      </c>
      <c r="L10820">
        <v>3</v>
      </c>
      <c r="M10820" t="s">
        <v>5133</v>
      </c>
      <c r="N10820">
        <v>3.5714285714285698E-2</v>
      </c>
      <c r="O10820">
        <v>5.60747663551402E-3</v>
      </c>
    </row>
    <row r="10821" spans="1:15">
      <c r="A10821" t="s">
        <v>12092</v>
      </c>
      <c r="B10821" t="s">
        <v>23513</v>
      </c>
      <c r="C10821" t="s">
        <v>12093</v>
      </c>
      <c r="D10821">
        <v>3</v>
      </c>
      <c r="E10821">
        <v>535</v>
      </c>
      <c r="F10821">
        <v>66</v>
      </c>
      <c r="G10821">
        <v>8124</v>
      </c>
      <c r="H10821">
        <v>0.81921838910153799</v>
      </c>
      <c r="I10821">
        <v>0.99999999999997702</v>
      </c>
      <c r="J10821">
        <v>0.95041217501583097</v>
      </c>
      <c r="K10821" t="s">
        <v>27117</v>
      </c>
      <c r="L10821">
        <v>3</v>
      </c>
      <c r="M10821" t="s">
        <v>5133</v>
      </c>
      <c r="N10821">
        <v>4.5454545454545497E-2</v>
      </c>
      <c r="O10821">
        <v>5.60747663551402E-3</v>
      </c>
    </row>
    <row r="10822" spans="1:15">
      <c r="A10822" t="s">
        <v>12092</v>
      </c>
      <c r="B10822" t="s">
        <v>23511</v>
      </c>
      <c r="C10822" t="s">
        <v>12093</v>
      </c>
      <c r="D10822">
        <v>56</v>
      </c>
      <c r="E10822">
        <v>6152</v>
      </c>
      <c r="F10822">
        <v>59</v>
      </c>
      <c r="G10822">
        <v>7804</v>
      </c>
      <c r="H10822">
        <v>5.9769662861529295E-4</v>
      </c>
      <c r="I10822">
        <v>8.6789429332117408E-3</v>
      </c>
      <c r="J10822">
        <v>7.4598403934766997E-3</v>
      </c>
      <c r="K10822" t="s">
        <v>30718</v>
      </c>
      <c r="L10822">
        <v>56</v>
      </c>
      <c r="M10822" t="s">
        <v>5133</v>
      </c>
      <c r="N10822">
        <v>0.94915254237288105</v>
      </c>
      <c r="O10822">
        <v>9.10273081924577E-3</v>
      </c>
    </row>
    <row r="10823" spans="1:15">
      <c r="A10823" t="s">
        <v>12094</v>
      </c>
      <c r="B10823" t="s">
        <v>23511</v>
      </c>
      <c r="C10823" t="s">
        <v>12095</v>
      </c>
      <c r="D10823">
        <v>11</v>
      </c>
      <c r="E10823">
        <v>6152</v>
      </c>
      <c r="F10823">
        <v>12</v>
      </c>
      <c r="G10823">
        <v>7804</v>
      </c>
      <c r="H10823">
        <v>0.24296886885364699</v>
      </c>
      <c r="I10823">
        <v>0.71382528017432401</v>
      </c>
      <c r="J10823">
        <v>0.61355659322887801</v>
      </c>
      <c r="K10823" t="s">
        <v>30719</v>
      </c>
      <c r="L10823">
        <v>11</v>
      </c>
      <c r="M10823" t="s">
        <v>5133</v>
      </c>
      <c r="N10823">
        <v>0.91666666666666696</v>
      </c>
      <c r="O10823">
        <v>1.78803641092328E-3</v>
      </c>
    </row>
    <row r="10824" spans="1:15">
      <c r="A10824" t="s">
        <v>12094</v>
      </c>
      <c r="B10824" t="s">
        <v>23518</v>
      </c>
      <c r="C10824" t="s">
        <v>12095</v>
      </c>
      <c r="D10824">
        <v>1</v>
      </c>
      <c r="E10824">
        <v>787</v>
      </c>
      <c r="F10824">
        <v>8</v>
      </c>
      <c r="G10824">
        <v>7393</v>
      </c>
      <c r="H10824">
        <v>0.59379355565791103</v>
      </c>
      <c r="I10824">
        <v>1</v>
      </c>
      <c r="J10824">
        <v>0.966855260484069</v>
      </c>
      <c r="K10824" t="s">
        <v>26648</v>
      </c>
      <c r="L10824">
        <v>1</v>
      </c>
      <c r="M10824" t="s">
        <v>5133</v>
      </c>
      <c r="N10824">
        <v>0.125</v>
      </c>
      <c r="O10824">
        <v>1.27064803049555E-3</v>
      </c>
    </row>
    <row r="10825" spans="1:15">
      <c r="A10825" t="s">
        <v>12096</v>
      </c>
      <c r="B10825" t="s">
        <v>23518</v>
      </c>
      <c r="C10825" t="s">
        <v>12097</v>
      </c>
      <c r="D10825">
        <v>1</v>
      </c>
      <c r="E10825">
        <v>787</v>
      </c>
      <c r="F10825">
        <v>8</v>
      </c>
      <c r="G10825">
        <v>7393</v>
      </c>
      <c r="H10825">
        <v>0.59379355565791103</v>
      </c>
      <c r="I10825">
        <v>1</v>
      </c>
      <c r="J10825">
        <v>0.966855260484069</v>
      </c>
      <c r="K10825" t="s">
        <v>30045</v>
      </c>
      <c r="L10825">
        <v>1</v>
      </c>
      <c r="M10825" t="s">
        <v>5133</v>
      </c>
      <c r="N10825">
        <v>0.125</v>
      </c>
      <c r="O10825">
        <v>1.27064803049555E-3</v>
      </c>
    </row>
    <row r="10826" spans="1:15">
      <c r="A10826" t="s">
        <v>12096</v>
      </c>
      <c r="B10826" t="s">
        <v>23511</v>
      </c>
      <c r="C10826" t="s">
        <v>12097</v>
      </c>
      <c r="D10826">
        <v>7</v>
      </c>
      <c r="E10826">
        <v>6152</v>
      </c>
      <c r="F10826">
        <v>8</v>
      </c>
      <c r="G10826">
        <v>7804</v>
      </c>
      <c r="H10826">
        <v>0.46943957161060701</v>
      </c>
      <c r="I10826">
        <v>0.96083957126938102</v>
      </c>
      <c r="J10826">
        <v>0.82587360011061495</v>
      </c>
      <c r="K10826" t="s">
        <v>30720</v>
      </c>
      <c r="L10826">
        <v>7</v>
      </c>
      <c r="M10826" t="s">
        <v>5133</v>
      </c>
      <c r="N10826">
        <v>0.875</v>
      </c>
      <c r="O10826">
        <v>1.13784135240572E-3</v>
      </c>
    </row>
    <row r="10827" spans="1:15">
      <c r="A10827" t="s">
        <v>12098</v>
      </c>
      <c r="B10827" t="s">
        <v>23511</v>
      </c>
      <c r="C10827" t="s">
        <v>12099</v>
      </c>
      <c r="D10827">
        <v>163</v>
      </c>
      <c r="E10827">
        <v>6152</v>
      </c>
      <c r="F10827">
        <v>190</v>
      </c>
      <c r="G10827">
        <v>7804</v>
      </c>
      <c r="H10827">
        <v>8.8735579601348803E-3</v>
      </c>
      <c r="I10827">
        <v>7.6833929742768606E-2</v>
      </c>
      <c r="J10827">
        <v>6.6041320595773098E-2</v>
      </c>
      <c r="K10827" t="s">
        <v>30721</v>
      </c>
      <c r="L10827">
        <v>163</v>
      </c>
      <c r="M10827" t="s">
        <v>5133</v>
      </c>
      <c r="N10827">
        <v>0.85789473684210504</v>
      </c>
      <c r="O10827">
        <v>2.6495448634590399E-2</v>
      </c>
    </row>
    <row r="10828" spans="1:15">
      <c r="A10828" t="s">
        <v>12098</v>
      </c>
      <c r="B10828" t="s">
        <v>23518</v>
      </c>
      <c r="C10828" t="s">
        <v>12099</v>
      </c>
      <c r="D10828">
        <v>15</v>
      </c>
      <c r="E10828">
        <v>787</v>
      </c>
      <c r="F10828">
        <v>163</v>
      </c>
      <c r="G10828">
        <v>7393</v>
      </c>
      <c r="H10828">
        <v>0.76337640280050201</v>
      </c>
      <c r="I10828">
        <v>1</v>
      </c>
      <c r="J10828">
        <v>0.966855260484069</v>
      </c>
      <c r="K10828" t="s">
        <v>30722</v>
      </c>
      <c r="L10828">
        <v>15</v>
      </c>
      <c r="M10828" t="s">
        <v>5133</v>
      </c>
      <c r="N10828">
        <v>9.2024539877300596E-2</v>
      </c>
      <c r="O10828">
        <v>1.9059720457433298E-2</v>
      </c>
    </row>
    <row r="10829" spans="1:15">
      <c r="A10829" t="s">
        <v>12098</v>
      </c>
      <c r="B10829" t="s">
        <v>23513</v>
      </c>
      <c r="C10829" t="s">
        <v>12099</v>
      </c>
      <c r="D10829">
        <v>6</v>
      </c>
      <c r="E10829">
        <v>535</v>
      </c>
      <c r="F10829">
        <v>192</v>
      </c>
      <c r="G10829">
        <v>8124</v>
      </c>
      <c r="H10829">
        <v>0.98929393562443801</v>
      </c>
      <c r="I10829">
        <v>0.99999999999997702</v>
      </c>
      <c r="J10829">
        <v>0.95041217501583097</v>
      </c>
      <c r="K10829" t="s">
        <v>30723</v>
      </c>
      <c r="L10829">
        <v>6</v>
      </c>
      <c r="M10829" t="s">
        <v>5133</v>
      </c>
      <c r="N10829">
        <v>3.125E-2</v>
      </c>
      <c r="O10829">
        <v>1.1214953271028E-2</v>
      </c>
    </row>
    <row r="10830" spans="1:15">
      <c r="A10830" t="s">
        <v>12100</v>
      </c>
      <c r="B10830" t="s">
        <v>23511</v>
      </c>
      <c r="C10830" t="s">
        <v>12101</v>
      </c>
      <c r="D10830">
        <v>2</v>
      </c>
      <c r="E10830">
        <v>6152</v>
      </c>
      <c r="F10830">
        <v>4</v>
      </c>
      <c r="G10830">
        <v>7804</v>
      </c>
      <c r="H10830">
        <v>0.96811759508681905</v>
      </c>
      <c r="I10830">
        <v>1</v>
      </c>
      <c r="J10830">
        <v>0.85953329234717102</v>
      </c>
      <c r="K10830" t="s">
        <v>29457</v>
      </c>
      <c r="L10830">
        <v>2</v>
      </c>
      <c r="M10830" t="s">
        <v>5133</v>
      </c>
      <c r="N10830">
        <v>0.5</v>
      </c>
      <c r="O10830">
        <v>3.2509752925877802E-4</v>
      </c>
    </row>
    <row r="10831" spans="1:15">
      <c r="A10831" t="s">
        <v>12100</v>
      </c>
      <c r="B10831" t="s">
        <v>23513</v>
      </c>
      <c r="C10831" t="s">
        <v>12101</v>
      </c>
      <c r="D10831">
        <v>1</v>
      </c>
      <c r="E10831">
        <v>535</v>
      </c>
      <c r="F10831">
        <v>4</v>
      </c>
      <c r="G10831">
        <v>8124</v>
      </c>
      <c r="H10831">
        <v>0.23855956797771199</v>
      </c>
      <c r="I10831">
        <v>0.85273230586348503</v>
      </c>
      <c r="J10831">
        <v>0.81044716552199803</v>
      </c>
      <c r="K10831" t="s">
        <v>23845</v>
      </c>
      <c r="L10831">
        <v>1</v>
      </c>
      <c r="M10831" t="s">
        <v>5133</v>
      </c>
      <c r="N10831">
        <v>0.25</v>
      </c>
      <c r="O10831">
        <v>1.8691588785046699E-3</v>
      </c>
    </row>
    <row r="10832" spans="1:15">
      <c r="A10832" t="s">
        <v>12102</v>
      </c>
      <c r="B10832" t="s">
        <v>23513</v>
      </c>
      <c r="C10832" t="s">
        <v>12103</v>
      </c>
      <c r="D10832">
        <v>1</v>
      </c>
      <c r="E10832">
        <v>535</v>
      </c>
      <c r="F10832">
        <v>11</v>
      </c>
      <c r="G10832">
        <v>8124</v>
      </c>
      <c r="H10832">
        <v>0.52755249562557105</v>
      </c>
      <c r="I10832">
        <v>0.99999999999997702</v>
      </c>
      <c r="J10832">
        <v>0.95041217501583097</v>
      </c>
      <c r="K10832" t="s">
        <v>30724</v>
      </c>
      <c r="L10832">
        <v>1</v>
      </c>
      <c r="M10832" t="s">
        <v>5133</v>
      </c>
      <c r="N10832">
        <v>9.0909090909090898E-2</v>
      </c>
      <c r="O10832">
        <v>1.8691588785046699E-3</v>
      </c>
    </row>
    <row r="10833" spans="1:15">
      <c r="A10833" t="s">
        <v>12102</v>
      </c>
      <c r="B10833" t="s">
        <v>23511</v>
      </c>
      <c r="C10833" t="s">
        <v>12103</v>
      </c>
      <c r="D10833">
        <v>10</v>
      </c>
      <c r="E10833">
        <v>6152</v>
      </c>
      <c r="F10833">
        <v>11</v>
      </c>
      <c r="G10833">
        <v>7804</v>
      </c>
      <c r="H10833">
        <v>0.28867792927582098</v>
      </c>
      <c r="I10833">
        <v>0.81015798566717701</v>
      </c>
      <c r="J10833">
        <v>0.69635776074186095</v>
      </c>
      <c r="K10833" t="s">
        <v>30725</v>
      </c>
      <c r="L10833">
        <v>10</v>
      </c>
      <c r="M10833" t="s">
        <v>5133</v>
      </c>
      <c r="N10833">
        <v>0.90909090909090895</v>
      </c>
      <c r="O10833">
        <v>1.62548764629389E-3</v>
      </c>
    </row>
    <row r="10834" spans="1:15">
      <c r="A10834" t="s">
        <v>12104</v>
      </c>
      <c r="B10834" t="s">
        <v>23518</v>
      </c>
      <c r="C10834" t="s">
        <v>12105</v>
      </c>
      <c r="D10834">
        <v>1</v>
      </c>
      <c r="E10834">
        <v>787</v>
      </c>
      <c r="F10834">
        <v>13</v>
      </c>
      <c r="G10834">
        <v>7393</v>
      </c>
      <c r="H10834">
        <v>0.76880113817690798</v>
      </c>
      <c r="I10834">
        <v>1</v>
      </c>
      <c r="J10834">
        <v>0.966855260484069</v>
      </c>
      <c r="K10834" t="s">
        <v>30726</v>
      </c>
      <c r="L10834">
        <v>1</v>
      </c>
      <c r="M10834" t="s">
        <v>5133</v>
      </c>
      <c r="N10834">
        <v>7.69230769230769E-2</v>
      </c>
      <c r="O10834">
        <v>1.27064803049555E-3</v>
      </c>
    </row>
    <row r="10835" spans="1:15">
      <c r="A10835" t="s">
        <v>12104</v>
      </c>
      <c r="B10835" t="s">
        <v>23511</v>
      </c>
      <c r="C10835" t="s">
        <v>12105</v>
      </c>
      <c r="D10835">
        <v>11</v>
      </c>
      <c r="E10835">
        <v>6152</v>
      </c>
      <c r="F10835">
        <v>13</v>
      </c>
      <c r="G10835">
        <v>7804</v>
      </c>
      <c r="H10835">
        <v>0.459148321456053</v>
      </c>
      <c r="I10835">
        <v>0.96083957126938102</v>
      </c>
      <c r="J10835">
        <v>0.82587360011061495</v>
      </c>
      <c r="K10835" t="s">
        <v>30727</v>
      </c>
      <c r="L10835">
        <v>11</v>
      </c>
      <c r="M10835" t="s">
        <v>5133</v>
      </c>
      <c r="N10835">
        <v>0.84615384615384603</v>
      </c>
      <c r="O10835">
        <v>1.78803641092328E-3</v>
      </c>
    </row>
    <row r="10836" spans="1:15">
      <c r="A10836" t="s">
        <v>12106</v>
      </c>
      <c r="B10836" t="s">
        <v>23511</v>
      </c>
      <c r="C10836" t="s">
        <v>12107</v>
      </c>
      <c r="D10836">
        <v>6</v>
      </c>
      <c r="E10836">
        <v>6152</v>
      </c>
      <c r="F10836">
        <v>7</v>
      </c>
      <c r="G10836">
        <v>7804</v>
      </c>
      <c r="H10836">
        <v>0.54476030000281095</v>
      </c>
      <c r="I10836">
        <v>0.968912233598893</v>
      </c>
      <c r="J10836">
        <v>0.832812322140707</v>
      </c>
      <c r="K10836" t="s">
        <v>30728</v>
      </c>
      <c r="L10836">
        <v>6</v>
      </c>
      <c r="M10836" t="s">
        <v>5133</v>
      </c>
      <c r="N10836">
        <v>0.85714285714285698</v>
      </c>
      <c r="O10836">
        <v>9.7529258777633303E-4</v>
      </c>
    </row>
    <row r="10837" spans="1:15">
      <c r="A10837" t="s">
        <v>12108</v>
      </c>
      <c r="B10837" t="s">
        <v>23511</v>
      </c>
      <c r="C10837" t="s">
        <v>12109</v>
      </c>
      <c r="D10837">
        <v>54</v>
      </c>
      <c r="E10837">
        <v>6152</v>
      </c>
      <c r="F10837">
        <v>56</v>
      </c>
      <c r="G10837">
        <v>7804</v>
      </c>
      <c r="H10837">
        <v>2.00951635153719E-4</v>
      </c>
      <c r="I10837">
        <v>3.5202292670611498E-3</v>
      </c>
      <c r="J10837">
        <v>3.02575425173394E-3</v>
      </c>
      <c r="K10837" t="s">
        <v>30729</v>
      </c>
      <c r="L10837">
        <v>54</v>
      </c>
      <c r="M10837" t="s">
        <v>5133</v>
      </c>
      <c r="N10837">
        <v>0.96428571428571397</v>
      </c>
      <c r="O10837">
        <v>8.7776332899869997E-3</v>
      </c>
    </row>
    <row r="10838" spans="1:15">
      <c r="A10838" t="s">
        <v>12110</v>
      </c>
      <c r="B10838" t="s">
        <v>23513</v>
      </c>
      <c r="C10838" t="s">
        <v>12111</v>
      </c>
      <c r="D10838">
        <v>2</v>
      </c>
      <c r="E10838">
        <v>535</v>
      </c>
      <c r="F10838">
        <v>27</v>
      </c>
      <c r="G10838">
        <v>8124</v>
      </c>
      <c r="H10838">
        <v>0.53894160886072595</v>
      </c>
      <c r="I10838">
        <v>0.99999999999997702</v>
      </c>
      <c r="J10838">
        <v>0.95041217501583097</v>
      </c>
      <c r="K10838" t="s">
        <v>30730</v>
      </c>
      <c r="L10838">
        <v>2</v>
      </c>
      <c r="M10838" t="s">
        <v>5133</v>
      </c>
      <c r="N10838">
        <v>7.4074074074074098E-2</v>
      </c>
      <c r="O10838">
        <v>3.7383177570093499E-3</v>
      </c>
    </row>
    <row r="10839" spans="1:15">
      <c r="A10839" t="s">
        <v>12110</v>
      </c>
      <c r="B10839" t="s">
        <v>23511</v>
      </c>
      <c r="C10839" t="s">
        <v>12111</v>
      </c>
      <c r="D10839">
        <v>22</v>
      </c>
      <c r="E10839">
        <v>6152</v>
      </c>
      <c r="F10839">
        <v>25</v>
      </c>
      <c r="G10839">
        <v>7804</v>
      </c>
      <c r="H10839">
        <v>0.192768852775347</v>
      </c>
      <c r="I10839">
        <v>0.63663514108463504</v>
      </c>
      <c r="J10839">
        <v>0.54720909884038105</v>
      </c>
      <c r="K10839" t="s">
        <v>30731</v>
      </c>
      <c r="L10839">
        <v>22</v>
      </c>
      <c r="M10839" t="s">
        <v>5133</v>
      </c>
      <c r="N10839">
        <v>0.88</v>
      </c>
      <c r="O10839">
        <v>3.57607282184655E-3</v>
      </c>
    </row>
    <row r="10840" spans="1:15">
      <c r="A10840" t="s">
        <v>12112</v>
      </c>
      <c r="B10840" t="s">
        <v>23511</v>
      </c>
      <c r="C10840" t="s">
        <v>12113</v>
      </c>
      <c r="D10840">
        <v>5</v>
      </c>
      <c r="E10840">
        <v>6152</v>
      </c>
      <c r="F10840">
        <v>5</v>
      </c>
      <c r="G10840">
        <v>7804</v>
      </c>
      <c r="H10840">
        <v>0.30433074367137097</v>
      </c>
      <c r="I10840">
        <v>0.81020448119108801</v>
      </c>
      <c r="J10840">
        <v>0.69639772519260701</v>
      </c>
      <c r="K10840" t="s">
        <v>30732</v>
      </c>
      <c r="L10840">
        <v>5</v>
      </c>
      <c r="M10840" t="s">
        <v>5133</v>
      </c>
      <c r="N10840">
        <v>1</v>
      </c>
      <c r="O10840">
        <v>8.1274382314694405E-4</v>
      </c>
    </row>
    <row r="10841" spans="1:15">
      <c r="A10841" t="s">
        <v>12114</v>
      </c>
      <c r="B10841" t="s">
        <v>23511</v>
      </c>
      <c r="C10841" t="s">
        <v>12115</v>
      </c>
      <c r="D10841">
        <v>3</v>
      </c>
      <c r="E10841">
        <v>6152</v>
      </c>
      <c r="F10841">
        <v>3</v>
      </c>
      <c r="G10841">
        <v>7804</v>
      </c>
      <c r="H10841">
        <v>0.489837867770546</v>
      </c>
      <c r="I10841">
        <v>0.96083957126938102</v>
      </c>
      <c r="J10841">
        <v>0.82587360011061495</v>
      </c>
      <c r="K10841" t="s">
        <v>28712</v>
      </c>
      <c r="L10841">
        <v>3</v>
      </c>
      <c r="M10841" t="s">
        <v>5133</v>
      </c>
      <c r="N10841">
        <v>1</v>
      </c>
      <c r="O10841">
        <v>4.8764629388816603E-4</v>
      </c>
    </row>
    <row r="10842" spans="1:15">
      <c r="A10842" t="s">
        <v>12116</v>
      </c>
      <c r="B10842" t="s">
        <v>23518</v>
      </c>
      <c r="C10842" t="s">
        <v>12117</v>
      </c>
      <c r="D10842">
        <v>1</v>
      </c>
      <c r="E10842">
        <v>787</v>
      </c>
      <c r="F10842">
        <v>39</v>
      </c>
      <c r="G10842">
        <v>7393</v>
      </c>
      <c r="H10842">
        <v>0.98774278847047803</v>
      </c>
      <c r="I10842">
        <v>1</v>
      </c>
      <c r="J10842">
        <v>0.966855260484069</v>
      </c>
      <c r="K10842" t="s">
        <v>23667</v>
      </c>
      <c r="L10842">
        <v>1</v>
      </c>
      <c r="M10842" t="s">
        <v>1463</v>
      </c>
      <c r="N10842">
        <v>2.5641025641025599E-2</v>
      </c>
      <c r="O10842">
        <v>1.27064803049555E-3</v>
      </c>
    </row>
    <row r="10843" spans="1:15">
      <c r="A10843" t="s">
        <v>12116</v>
      </c>
      <c r="B10843" t="s">
        <v>23511</v>
      </c>
      <c r="C10843" t="s">
        <v>12117</v>
      </c>
      <c r="D10843">
        <v>34</v>
      </c>
      <c r="E10843">
        <v>6152</v>
      </c>
      <c r="F10843">
        <v>36</v>
      </c>
      <c r="G10843">
        <v>7804</v>
      </c>
      <c r="H10843">
        <v>1.05881170696118E-2</v>
      </c>
      <c r="I10843">
        <v>8.7990417388941602E-2</v>
      </c>
      <c r="J10843">
        <v>7.5630693153318704E-2</v>
      </c>
      <c r="K10843" t="s">
        <v>30733</v>
      </c>
      <c r="L10843">
        <v>34</v>
      </c>
      <c r="M10843" t="s">
        <v>1463</v>
      </c>
      <c r="N10843">
        <v>0.94444444444444398</v>
      </c>
      <c r="O10843">
        <v>5.5266579973992204E-3</v>
      </c>
    </row>
    <row r="10844" spans="1:15">
      <c r="A10844" t="s">
        <v>12118</v>
      </c>
      <c r="B10844" t="s">
        <v>23518</v>
      </c>
      <c r="C10844" t="s">
        <v>12119</v>
      </c>
      <c r="D10844">
        <v>1</v>
      </c>
      <c r="E10844">
        <v>787</v>
      </c>
      <c r="F10844">
        <v>22</v>
      </c>
      <c r="G10844">
        <v>7393</v>
      </c>
      <c r="H10844">
        <v>0.91625227339000104</v>
      </c>
      <c r="I10844">
        <v>1</v>
      </c>
      <c r="J10844">
        <v>0.966855260484069</v>
      </c>
      <c r="K10844" t="s">
        <v>25031</v>
      </c>
      <c r="L10844">
        <v>1</v>
      </c>
      <c r="M10844" t="s">
        <v>5133</v>
      </c>
      <c r="N10844">
        <v>4.5454545454545497E-2</v>
      </c>
      <c r="O10844">
        <v>1.27064803049555E-3</v>
      </c>
    </row>
    <row r="10845" spans="1:15">
      <c r="A10845" t="s">
        <v>12118</v>
      </c>
      <c r="B10845" t="s">
        <v>23511</v>
      </c>
      <c r="C10845" t="s">
        <v>12119</v>
      </c>
      <c r="D10845">
        <v>22</v>
      </c>
      <c r="E10845">
        <v>6152</v>
      </c>
      <c r="F10845">
        <v>23</v>
      </c>
      <c r="G10845">
        <v>7804</v>
      </c>
      <c r="H10845">
        <v>3.0027803398246001E-2</v>
      </c>
      <c r="I10845">
        <v>0.19196345743878701</v>
      </c>
      <c r="J10845">
        <v>0.16499898258270601</v>
      </c>
      <c r="K10845" t="s">
        <v>30734</v>
      </c>
      <c r="L10845">
        <v>22</v>
      </c>
      <c r="M10845" t="s">
        <v>5133</v>
      </c>
      <c r="N10845">
        <v>0.95652173913043503</v>
      </c>
      <c r="O10845">
        <v>3.57607282184655E-3</v>
      </c>
    </row>
    <row r="10846" spans="1:15">
      <c r="A10846" t="s">
        <v>12120</v>
      </c>
      <c r="B10846" t="s">
        <v>23518</v>
      </c>
      <c r="C10846" t="s">
        <v>12121</v>
      </c>
      <c r="D10846">
        <v>1</v>
      </c>
      <c r="E10846">
        <v>787</v>
      </c>
      <c r="F10846">
        <v>15</v>
      </c>
      <c r="G10846">
        <v>7393</v>
      </c>
      <c r="H10846">
        <v>0.81548482306175196</v>
      </c>
      <c r="I10846">
        <v>1</v>
      </c>
      <c r="J10846">
        <v>0.966855260484069</v>
      </c>
      <c r="K10846" t="s">
        <v>25031</v>
      </c>
      <c r="L10846">
        <v>1</v>
      </c>
      <c r="M10846" t="s">
        <v>5133</v>
      </c>
      <c r="N10846">
        <v>6.6666666666666693E-2</v>
      </c>
      <c r="O10846">
        <v>1.27064803049555E-3</v>
      </c>
    </row>
    <row r="10847" spans="1:15">
      <c r="A10847" t="s">
        <v>12120</v>
      </c>
      <c r="B10847" t="s">
        <v>23511</v>
      </c>
      <c r="C10847" t="s">
        <v>12121</v>
      </c>
      <c r="D10847">
        <v>15</v>
      </c>
      <c r="E10847">
        <v>6152</v>
      </c>
      <c r="F10847">
        <v>16</v>
      </c>
      <c r="G10847">
        <v>7804</v>
      </c>
      <c r="H10847">
        <v>0.117553998354144</v>
      </c>
      <c r="I10847">
        <v>0.47842873658393897</v>
      </c>
      <c r="J10847">
        <v>0.41122542710949</v>
      </c>
      <c r="K10847" t="s">
        <v>30735</v>
      </c>
      <c r="L10847">
        <v>15</v>
      </c>
      <c r="M10847" t="s">
        <v>5133</v>
      </c>
      <c r="N10847">
        <v>0.9375</v>
      </c>
      <c r="O10847">
        <v>2.4382314694408299E-3</v>
      </c>
    </row>
    <row r="10848" spans="1:15">
      <c r="A10848" t="s">
        <v>12122</v>
      </c>
      <c r="B10848" t="s">
        <v>23513</v>
      </c>
      <c r="C10848" t="s">
        <v>12123</v>
      </c>
      <c r="D10848">
        <v>12</v>
      </c>
      <c r="E10848">
        <v>535</v>
      </c>
      <c r="F10848">
        <v>119</v>
      </c>
      <c r="G10848">
        <v>8124</v>
      </c>
      <c r="H10848">
        <v>9.1608917325927797E-2</v>
      </c>
      <c r="I10848">
        <v>0.56952430364965301</v>
      </c>
      <c r="J10848">
        <v>0.54128283215605599</v>
      </c>
      <c r="K10848" t="s">
        <v>26910</v>
      </c>
      <c r="L10848">
        <v>12</v>
      </c>
      <c r="M10848" t="s">
        <v>5133</v>
      </c>
      <c r="N10848">
        <v>0.10084033613445401</v>
      </c>
      <c r="O10848">
        <v>2.2429906542056101E-2</v>
      </c>
    </row>
    <row r="10849" spans="1:15">
      <c r="A10849" t="s">
        <v>12122</v>
      </c>
      <c r="B10849" t="s">
        <v>23518</v>
      </c>
      <c r="C10849" t="s">
        <v>12123</v>
      </c>
      <c r="D10849">
        <v>4</v>
      </c>
      <c r="E10849">
        <v>787</v>
      </c>
      <c r="F10849">
        <v>112</v>
      </c>
      <c r="G10849">
        <v>7393</v>
      </c>
      <c r="H10849">
        <v>0.99845711044539298</v>
      </c>
      <c r="I10849">
        <v>1</v>
      </c>
      <c r="J10849">
        <v>0.966855260484069</v>
      </c>
      <c r="K10849" t="s">
        <v>26911</v>
      </c>
      <c r="L10849">
        <v>4</v>
      </c>
      <c r="M10849" t="s">
        <v>5133</v>
      </c>
      <c r="N10849">
        <v>3.5714285714285698E-2</v>
      </c>
      <c r="O10849">
        <v>5.0825921219822103E-3</v>
      </c>
    </row>
    <row r="10850" spans="1:15">
      <c r="A10850" t="s">
        <v>12122</v>
      </c>
      <c r="B10850" t="s">
        <v>23511</v>
      </c>
      <c r="C10850" t="s">
        <v>12123</v>
      </c>
      <c r="D10850">
        <v>106</v>
      </c>
      <c r="E10850">
        <v>6152</v>
      </c>
      <c r="F10850">
        <v>121</v>
      </c>
      <c r="G10850">
        <v>7804</v>
      </c>
      <c r="H10850">
        <v>8.6914750740461708E-3</v>
      </c>
      <c r="I10850">
        <v>7.6127733188598307E-2</v>
      </c>
      <c r="J10850">
        <v>6.5434321146522895E-2</v>
      </c>
      <c r="K10850" t="s">
        <v>30736</v>
      </c>
      <c r="L10850">
        <v>106</v>
      </c>
      <c r="M10850" t="s">
        <v>5133</v>
      </c>
      <c r="N10850">
        <v>0.87603305785123997</v>
      </c>
      <c r="O10850">
        <v>1.7230169050715199E-2</v>
      </c>
    </row>
    <row r="10851" spans="1:15">
      <c r="A10851" t="s">
        <v>12124</v>
      </c>
      <c r="B10851" t="s">
        <v>23511</v>
      </c>
      <c r="C10851" t="s">
        <v>12125</v>
      </c>
      <c r="D10851">
        <v>149</v>
      </c>
      <c r="E10851">
        <v>6152</v>
      </c>
      <c r="F10851">
        <v>163</v>
      </c>
      <c r="G10851">
        <v>7804</v>
      </c>
      <c r="H10851" s="34">
        <v>1.1308139845689E-5</v>
      </c>
      <c r="I10851">
        <v>3.1537857444988301E-4</v>
      </c>
      <c r="J10851">
        <v>2.7107838443266502E-4</v>
      </c>
      <c r="K10851" t="s">
        <v>30737</v>
      </c>
      <c r="L10851">
        <v>149</v>
      </c>
      <c r="M10851" t="s">
        <v>5133</v>
      </c>
      <c r="N10851">
        <v>0.91411042944785303</v>
      </c>
      <c r="O10851">
        <v>2.42197659297789E-2</v>
      </c>
    </row>
    <row r="10852" spans="1:15">
      <c r="A10852" t="s">
        <v>12124</v>
      </c>
      <c r="B10852" t="s">
        <v>23513</v>
      </c>
      <c r="C10852" t="s">
        <v>12125</v>
      </c>
      <c r="D10852">
        <v>4</v>
      </c>
      <c r="E10852">
        <v>535</v>
      </c>
      <c r="F10852">
        <v>142</v>
      </c>
      <c r="G10852">
        <v>8124</v>
      </c>
      <c r="H10852">
        <v>0.98646350118786696</v>
      </c>
      <c r="I10852">
        <v>0.99999999999997702</v>
      </c>
      <c r="J10852">
        <v>0.95041217501583097</v>
      </c>
      <c r="K10852" t="s">
        <v>30738</v>
      </c>
      <c r="L10852">
        <v>4</v>
      </c>
      <c r="M10852" t="s">
        <v>5133</v>
      </c>
      <c r="N10852">
        <v>2.8169014084507001E-2</v>
      </c>
      <c r="O10852">
        <v>7.4766355140186902E-3</v>
      </c>
    </row>
    <row r="10853" spans="1:15">
      <c r="A10853" t="s">
        <v>12124</v>
      </c>
      <c r="B10853" t="s">
        <v>23518</v>
      </c>
      <c r="C10853" t="s">
        <v>12125</v>
      </c>
      <c r="D10853">
        <v>5</v>
      </c>
      <c r="E10853">
        <v>787</v>
      </c>
      <c r="F10853">
        <v>155</v>
      </c>
      <c r="G10853">
        <v>7393</v>
      </c>
      <c r="H10853">
        <v>0.99986103991108599</v>
      </c>
      <c r="I10853">
        <v>1</v>
      </c>
      <c r="J10853">
        <v>0.966855260484069</v>
      </c>
      <c r="K10853" t="s">
        <v>30739</v>
      </c>
      <c r="L10853">
        <v>5</v>
      </c>
      <c r="M10853" t="s">
        <v>5133</v>
      </c>
      <c r="N10853">
        <v>3.2258064516128997E-2</v>
      </c>
      <c r="O10853">
        <v>6.35324015247776E-3</v>
      </c>
    </row>
    <row r="10854" spans="1:15">
      <c r="A10854" t="s">
        <v>12126</v>
      </c>
      <c r="B10854" t="s">
        <v>23511</v>
      </c>
      <c r="C10854" t="s">
        <v>12127</v>
      </c>
      <c r="D10854">
        <v>105</v>
      </c>
      <c r="E10854">
        <v>6152</v>
      </c>
      <c r="F10854">
        <v>114</v>
      </c>
      <c r="G10854">
        <v>7804</v>
      </c>
      <c r="H10854">
        <v>1.02978350727235E-4</v>
      </c>
      <c r="I10854">
        <v>2.04912005900683E-3</v>
      </c>
      <c r="J10854">
        <v>1.7612869107327699E-3</v>
      </c>
      <c r="K10854" t="s">
        <v>30740</v>
      </c>
      <c r="L10854">
        <v>105</v>
      </c>
      <c r="M10854" t="s">
        <v>5133</v>
      </c>
      <c r="N10854">
        <v>0.92105263157894701</v>
      </c>
      <c r="O10854">
        <v>1.70676202860858E-2</v>
      </c>
    </row>
    <row r="10855" spans="1:15">
      <c r="A10855" t="s">
        <v>12126</v>
      </c>
      <c r="B10855" t="s">
        <v>23518</v>
      </c>
      <c r="C10855" t="s">
        <v>12127</v>
      </c>
      <c r="D10855">
        <v>4</v>
      </c>
      <c r="E10855">
        <v>787</v>
      </c>
      <c r="F10855">
        <v>110</v>
      </c>
      <c r="G10855">
        <v>7393</v>
      </c>
      <c r="H10855">
        <v>0.99815700575359501</v>
      </c>
      <c r="I10855">
        <v>1</v>
      </c>
      <c r="J10855">
        <v>0.966855260484069</v>
      </c>
      <c r="K10855" t="s">
        <v>30741</v>
      </c>
      <c r="L10855">
        <v>4</v>
      </c>
      <c r="M10855" t="s">
        <v>5133</v>
      </c>
      <c r="N10855">
        <v>3.6363636363636397E-2</v>
      </c>
      <c r="O10855">
        <v>5.0825921219822103E-3</v>
      </c>
    </row>
    <row r="10856" spans="1:15">
      <c r="A10856" t="s">
        <v>12126</v>
      </c>
      <c r="B10856" t="s">
        <v>23513</v>
      </c>
      <c r="C10856" t="s">
        <v>12127</v>
      </c>
      <c r="D10856">
        <v>1</v>
      </c>
      <c r="E10856">
        <v>535</v>
      </c>
      <c r="F10856">
        <v>96</v>
      </c>
      <c r="G10856">
        <v>8124</v>
      </c>
      <c r="H10856">
        <v>0.99861171193378895</v>
      </c>
      <c r="I10856">
        <v>0.99999999999997702</v>
      </c>
      <c r="J10856">
        <v>0.95041217501583097</v>
      </c>
      <c r="K10856" t="s">
        <v>27020</v>
      </c>
      <c r="L10856">
        <v>1</v>
      </c>
      <c r="M10856" t="s">
        <v>5133</v>
      </c>
      <c r="N10856">
        <v>1.0416666666666701E-2</v>
      </c>
      <c r="O10856">
        <v>1.8691588785046699E-3</v>
      </c>
    </row>
    <row r="10857" spans="1:15">
      <c r="A10857" t="s">
        <v>12128</v>
      </c>
      <c r="B10857" t="s">
        <v>23511</v>
      </c>
      <c r="C10857" t="s">
        <v>12129</v>
      </c>
      <c r="D10857">
        <v>3</v>
      </c>
      <c r="E10857">
        <v>6152</v>
      </c>
      <c r="F10857">
        <v>3</v>
      </c>
      <c r="G10857">
        <v>7804</v>
      </c>
      <c r="H10857">
        <v>0.489837867770546</v>
      </c>
      <c r="I10857">
        <v>0.96083957126938102</v>
      </c>
      <c r="J10857">
        <v>0.82587360011061495</v>
      </c>
      <c r="K10857" t="s">
        <v>30742</v>
      </c>
      <c r="L10857">
        <v>3</v>
      </c>
      <c r="M10857" t="s">
        <v>5133</v>
      </c>
      <c r="N10857">
        <v>1</v>
      </c>
      <c r="O10857">
        <v>4.8764629388816603E-4</v>
      </c>
    </row>
    <row r="10858" spans="1:15">
      <c r="A10858" t="s">
        <v>12130</v>
      </c>
      <c r="B10858" t="s">
        <v>23511</v>
      </c>
      <c r="C10858" t="s">
        <v>12131</v>
      </c>
      <c r="D10858">
        <v>29</v>
      </c>
      <c r="E10858">
        <v>6152</v>
      </c>
      <c r="F10858">
        <v>29</v>
      </c>
      <c r="G10858">
        <v>7804</v>
      </c>
      <c r="H10858">
        <v>9.9583854011004911E-4</v>
      </c>
      <c r="I10858">
        <v>1.31774602518595E-2</v>
      </c>
      <c r="J10858">
        <v>1.13264657950547E-2</v>
      </c>
      <c r="K10858" t="s">
        <v>30743</v>
      </c>
      <c r="L10858">
        <v>29</v>
      </c>
      <c r="M10858" t="s">
        <v>1463</v>
      </c>
      <c r="N10858">
        <v>1</v>
      </c>
      <c r="O10858">
        <v>4.7139141742522797E-3</v>
      </c>
    </row>
    <row r="10859" spans="1:15">
      <c r="A10859" t="s">
        <v>12132</v>
      </c>
      <c r="B10859" t="s">
        <v>23511</v>
      </c>
      <c r="C10859" t="s">
        <v>12133</v>
      </c>
      <c r="D10859">
        <v>1</v>
      </c>
      <c r="E10859">
        <v>6152</v>
      </c>
      <c r="F10859">
        <v>1</v>
      </c>
      <c r="G10859">
        <v>7804</v>
      </c>
      <c r="H10859">
        <v>0.788313685289595</v>
      </c>
      <c r="I10859">
        <v>0.968912233598893</v>
      </c>
      <c r="J10859">
        <v>0.832812322140707</v>
      </c>
      <c r="K10859" t="s">
        <v>24343</v>
      </c>
      <c r="L10859">
        <v>1</v>
      </c>
      <c r="M10859" t="s">
        <v>1463</v>
      </c>
      <c r="N10859">
        <v>1</v>
      </c>
      <c r="O10859">
        <v>1.6254876462938901E-4</v>
      </c>
    </row>
    <row r="10860" spans="1:15">
      <c r="A10860" t="s">
        <v>12134</v>
      </c>
      <c r="B10860" t="s">
        <v>23511</v>
      </c>
      <c r="C10860" t="s">
        <v>12135</v>
      </c>
      <c r="D10860">
        <v>57</v>
      </c>
      <c r="E10860">
        <v>6152</v>
      </c>
      <c r="F10860">
        <v>69</v>
      </c>
      <c r="G10860">
        <v>7804</v>
      </c>
      <c r="H10860">
        <v>0.27239143205748101</v>
      </c>
      <c r="I10860">
        <v>0.77910913672454896</v>
      </c>
      <c r="J10860">
        <v>0.66967024138661302</v>
      </c>
      <c r="K10860" t="s">
        <v>30744</v>
      </c>
      <c r="L10860">
        <v>57</v>
      </c>
      <c r="M10860" t="s">
        <v>5133</v>
      </c>
      <c r="N10860">
        <v>0.82608695652173902</v>
      </c>
      <c r="O10860">
        <v>9.2652795838751596E-3</v>
      </c>
    </row>
    <row r="10861" spans="1:15">
      <c r="A10861" t="s">
        <v>12134</v>
      </c>
      <c r="B10861" t="s">
        <v>23513</v>
      </c>
      <c r="C10861" t="s">
        <v>12135</v>
      </c>
      <c r="D10861">
        <v>3</v>
      </c>
      <c r="E10861">
        <v>535</v>
      </c>
      <c r="F10861">
        <v>75</v>
      </c>
      <c r="G10861">
        <v>8124</v>
      </c>
      <c r="H10861">
        <v>0.87986295143982995</v>
      </c>
      <c r="I10861">
        <v>0.99999999999997702</v>
      </c>
      <c r="J10861">
        <v>0.95041217501583097</v>
      </c>
      <c r="K10861" t="s">
        <v>30745</v>
      </c>
      <c r="L10861">
        <v>3</v>
      </c>
      <c r="M10861" t="s">
        <v>5133</v>
      </c>
      <c r="N10861">
        <v>0.04</v>
      </c>
      <c r="O10861">
        <v>5.60747663551402E-3</v>
      </c>
    </row>
    <row r="10862" spans="1:15">
      <c r="A10862" t="s">
        <v>12134</v>
      </c>
      <c r="B10862" t="s">
        <v>23518</v>
      </c>
      <c r="C10862" t="s">
        <v>12135</v>
      </c>
      <c r="D10862">
        <v>6</v>
      </c>
      <c r="E10862">
        <v>787</v>
      </c>
      <c r="F10862">
        <v>65</v>
      </c>
      <c r="G10862">
        <v>7393</v>
      </c>
      <c r="H10862">
        <v>0.70412574917042803</v>
      </c>
      <c r="I10862">
        <v>1</v>
      </c>
      <c r="J10862">
        <v>0.966855260484069</v>
      </c>
      <c r="K10862" t="s">
        <v>30746</v>
      </c>
      <c r="L10862">
        <v>6</v>
      </c>
      <c r="M10862" t="s">
        <v>5133</v>
      </c>
      <c r="N10862">
        <v>9.2307692307692299E-2</v>
      </c>
      <c r="O10862">
        <v>7.6238881829733202E-3</v>
      </c>
    </row>
    <row r="10863" spans="1:15">
      <c r="A10863" t="s">
        <v>12136</v>
      </c>
      <c r="B10863" t="s">
        <v>23511</v>
      </c>
      <c r="C10863" t="s">
        <v>12137</v>
      </c>
      <c r="D10863">
        <v>44</v>
      </c>
      <c r="E10863">
        <v>6152</v>
      </c>
      <c r="F10863">
        <v>51</v>
      </c>
      <c r="G10863">
        <v>7804</v>
      </c>
      <c r="H10863">
        <v>0.125866903845883</v>
      </c>
      <c r="I10863">
        <v>0.50249783794108704</v>
      </c>
      <c r="J10863">
        <v>0.43191362104283798</v>
      </c>
      <c r="K10863" t="s">
        <v>30747</v>
      </c>
      <c r="L10863">
        <v>44</v>
      </c>
      <c r="M10863" t="s">
        <v>5133</v>
      </c>
      <c r="N10863">
        <v>0.86274509803921595</v>
      </c>
      <c r="O10863">
        <v>7.1521456436931096E-3</v>
      </c>
    </row>
    <row r="10864" spans="1:15">
      <c r="A10864" t="s">
        <v>12136</v>
      </c>
      <c r="B10864" t="s">
        <v>23518</v>
      </c>
      <c r="C10864" t="s">
        <v>12137</v>
      </c>
      <c r="D10864">
        <v>4</v>
      </c>
      <c r="E10864">
        <v>787</v>
      </c>
      <c r="F10864">
        <v>48</v>
      </c>
      <c r="G10864">
        <v>7393</v>
      </c>
      <c r="H10864">
        <v>0.76678219919177304</v>
      </c>
      <c r="I10864">
        <v>1</v>
      </c>
      <c r="J10864">
        <v>0.966855260484069</v>
      </c>
      <c r="K10864" t="s">
        <v>30748</v>
      </c>
      <c r="L10864">
        <v>4</v>
      </c>
      <c r="M10864" t="s">
        <v>5133</v>
      </c>
      <c r="N10864">
        <v>8.3333333333333301E-2</v>
      </c>
      <c r="O10864">
        <v>5.0825921219822103E-3</v>
      </c>
    </row>
    <row r="10865" spans="1:15">
      <c r="A10865" t="s">
        <v>12136</v>
      </c>
      <c r="B10865" t="s">
        <v>23513</v>
      </c>
      <c r="C10865" t="s">
        <v>12137</v>
      </c>
      <c r="D10865">
        <v>2</v>
      </c>
      <c r="E10865">
        <v>535</v>
      </c>
      <c r="F10865">
        <v>55</v>
      </c>
      <c r="G10865">
        <v>8124</v>
      </c>
      <c r="H10865">
        <v>0.88575654288720795</v>
      </c>
      <c r="I10865">
        <v>0.99999999999997702</v>
      </c>
      <c r="J10865">
        <v>0.95041217501583097</v>
      </c>
      <c r="K10865" t="s">
        <v>23931</v>
      </c>
      <c r="L10865">
        <v>2</v>
      </c>
      <c r="M10865" t="s">
        <v>5133</v>
      </c>
      <c r="N10865">
        <v>3.6363636363636397E-2</v>
      </c>
      <c r="O10865">
        <v>3.7383177570093499E-3</v>
      </c>
    </row>
    <row r="10866" spans="1:15">
      <c r="A10866" t="s">
        <v>12138</v>
      </c>
      <c r="B10866" t="s">
        <v>23518</v>
      </c>
      <c r="C10866" t="s">
        <v>12139</v>
      </c>
      <c r="D10866">
        <v>7</v>
      </c>
      <c r="E10866">
        <v>787</v>
      </c>
      <c r="F10866">
        <v>129</v>
      </c>
      <c r="G10866">
        <v>7393</v>
      </c>
      <c r="H10866">
        <v>0.98780192407532597</v>
      </c>
      <c r="I10866">
        <v>1</v>
      </c>
      <c r="J10866">
        <v>0.966855260484069</v>
      </c>
      <c r="K10866" t="s">
        <v>27513</v>
      </c>
      <c r="L10866">
        <v>7</v>
      </c>
      <c r="M10866" t="s">
        <v>5133</v>
      </c>
      <c r="N10866">
        <v>5.4263565891472902E-2</v>
      </c>
      <c r="O10866">
        <v>8.8945362134688708E-3</v>
      </c>
    </row>
    <row r="10867" spans="1:15">
      <c r="A10867" t="s">
        <v>12138</v>
      </c>
      <c r="B10867" t="s">
        <v>23513</v>
      </c>
      <c r="C10867" t="s">
        <v>12139</v>
      </c>
      <c r="D10867">
        <v>7</v>
      </c>
      <c r="E10867">
        <v>535</v>
      </c>
      <c r="F10867">
        <v>134</v>
      </c>
      <c r="G10867">
        <v>8124</v>
      </c>
      <c r="H10867">
        <v>0.78825260362138405</v>
      </c>
      <c r="I10867">
        <v>0.99999999999997702</v>
      </c>
      <c r="J10867">
        <v>0.95041217501583097</v>
      </c>
      <c r="K10867" t="s">
        <v>27514</v>
      </c>
      <c r="L10867">
        <v>7</v>
      </c>
      <c r="M10867" t="s">
        <v>5133</v>
      </c>
      <c r="N10867">
        <v>5.22388059701493E-2</v>
      </c>
      <c r="O10867">
        <v>1.3084112149532701E-2</v>
      </c>
    </row>
    <row r="10868" spans="1:15">
      <c r="A10868" t="s">
        <v>12138</v>
      </c>
      <c r="B10868" t="s">
        <v>23511</v>
      </c>
      <c r="C10868" t="s">
        <v>12139</v>
      </c>
      <c r="D10868">
        <v>117</v>
      </c>
      <c r="E10868">
        <v>6152</v>
      </c>
      <c r="F10868">
        <v>138</v>
      </c>
      <c r="G10868">
        <v>7804</v>
      </c>
      <c r="H10868">
        <v>4.8537472395010897E-2</v>
      </c>
      <c r="I10868">
        <v>0.26576830685699798</v>
      </c>
      <c r="J10868">
        <v>0.22843670779432901</v>
      </c>
      <c r="K10868" t="s">
        <v>30749</v>
      </c>
      <c r="L10868">
        <v>117</v>
      </c>
      <c r="M10868" t="s">
        <v>5133</v>
      </c>
      <c r="N10868">
        <v>0.84782608695652195</v>
      </c>
      <c r="O10868">
        <v>1.9018205461638502E-2</v>
      </c>
    </row>
    <row r="10869" spans="1:15">
      <c r="A10869" t="s">
        <v>12140</v>
      </c>
      <c r="B10869" t="s">
        <v>23511</v>
      </c>
      <c r="C10869" t="s">
        <v>12141</v>
      </c>
      <c r="D10869">
        <v>5</v>
      </c>
      <c r="E10869">
        <v>6152</v>
      </c>
      <c r="F10869">
        <v>7</v>
      </c>
      <c r="G10869">
        <v>7804</v>
      </c>
      <c r="H10869">
        <v>0.83137607319657303</v>
      </c>
      <c r="I10869">
        <v>0.98923101772060196</v>
      </c>
      <c r="J10869">
        <v>0.85027699355333197</v>
      </c>
      <c r="K10869" t="s">
        <v>30750</v>
      </c>
      <c r="L10869">
        <v>5</v>
      </c>
      <c r="M10869" t="s">
        <v>5133</v>
      </c>
      <c r="N10869">
        <v>0.71428571428571397</v>
      </c>
      <c r="O10869">
        <v>8.1274382314694405E-4</v>
      </c>
    </row>
    <row r="10870" spans="1:15">
      <c r="A10870" t="s">
        <v>12140</v>
      </c>
      <c r="B10870" t="s">
        <v>23513</v>
      </c>
      <c r="C10870" t="s">
        <v>12141</v>
      </c>
      <c r="D10870">
        <v>2</v>
      </c>
      <c r="E10870">
        <v>535</v>
      </c>
      <c r="F10870">
        <v>7</v>
      </c>
      <c r="G10870">
        <v>8124</v>
      </c>
      <c r="H10870">
        <v>7.2881032852052594E-2</v>
      </c>
      <c r="I10870">
        <v>0.47111571080376702</v>
      </c>
      <c r="J10870">
        <v>0.447754107389148</v>
      </c>
      <c r="K10870" t="s">
        <v>23703</v>
      </c>
      <c r="L10870">
        <v>2</v>
      </c>
      <c r="M10870" t="s">
        <v>5133</v>
      </c>
      <c r="N10870">
        <v>0.28571428571428598</v>
      </c>
      <c r="O10870">
        <v>3.7383177570093499E-3</v>
      </c>
    </row>
    <row r="10871" spans="1:15">
      <c r="A10871" t="s">
        <v>12142</v>
      </c>
      <c r="B10871" t="s">
        <v>23513</v>
      </c>
      <c r="C10871" t="s">
        <v>12143</v>
      </c>
      <c r="D10871">
        <v>1</v>
      </c>
      <c r="E10871">
        <v>535</v>
      </c>
      <c r="F10871">
        <v>185</v>
      </c>
      <c r="G10871">
        <v>8124</v>
      </c>
      <c r="H10871">
        <v>0.99999710570690703</v>
      </c>
      <c r="I10871">
        <v>0.99999999999997702</v>
      </c>
      <c r="J10871">
        <v>0.95041217501583097</v>
      </c>
      <c r="K10871" t="s">
        <v>27656</v>
      </c>
      <c r="L10871">
        <v>1</v>
      </c>
      <c r="M10871" t="s">
        <v>5133</v>
      </c>
      <c r="N10871">
        <v>5.40540540540541E-3</v>
      </c>
      <c r="O10871">
        <v>1.8691588785046699E-3</v>
      </c>
    </row>
    <row r="10872" spans="1:15">
      <c r="A10872" t="s">
        <v>12142</v>
      </c>
      <c r="B10872" t="s">
        <v>23518</v>
      </c>
      <c r="C10872" t="s">
        <v>12143</v>
      </c>
      <c r="D10872">
        <v>5</v>
      </c>
      <c r="E10872">
        <v>787</v>
      </c>
      <c r="F10872">
        <v>142</v>
      </c>
      <c r="G10872">
        <v>7393</v>
      </c>
      <c r="H10872">
        <v>0.99955864236666403</v>
      </c>
      <c r="I10872">
        <v>1</v>
      </c>
      <c r="J10872">
        <v>0.966855260484069</v>
      </c>
      <c r="K10872" t="s">
        <v>30751</v>
      </c>
      <c r="L10872">
        <v>5</v>
      </c>
      <c r="M10872" t="s">
        <v>5133</v>
      </c>
      <c r="N10872">
        <v>3.5211267605633798E-2</v>
      </c>
      <c r="O10872">
        <v>6.35324015247776E-3</v>
      </c>
    </row>
    <row r="10873" spans="1:15">
      <c r="A10873" t="s">
        <v>12142</v>
      </c>
      <c r="B10873" t="s">
        <v>23511</v>
      </c>
      <c r="C10873" t="s">
        <v>12143</v>
      </c>
      <c r="D10873">
        <v>162</v>
      </c>
      <c r="E10873">
        <v>6152</v>
      </c>
      <c r="F10873">
        <v>173</v>
      </c>
      <c r="G10873">
        <v>7804</v>
      </c>
      <c r="H10873" s="34">
        <v>5.4166625979828901E-8</v>
      </c>
      <c r="I10873" s="34">
        <v>2.4574674321263398E-6</v>
      </c>
      <c r="J10873" s="34">
        <v>2.1122750727714999E-6</v>
      </c>
      <c r="K10873" t="s">
        <v>30752</v>
      </c>
      <c r="L10873">
        <v>162</v>
      </c>
      <c r="M10873" t="s">
        <v>5133</v>
      </c>
      <c r="N10873">
        <v>0.93641618497109802</v>
      </c>
      <c r="O10873">
        <v>2.6332899869960999E-2</v>
      </c>
    </row>
    <row r="10874" spans="1:15">
      <c r="A10874" t="s">
        <v>12144</v>
      </c>
      <c r="B10874" t="s">
        <v>23511</v>
      </c>
      <c r="C10874" t="s">
        <v>12145</v>
      </c>
      <c r="D10874">
        <v>20</v>
      </c>
      <c r="E10874">
        <v>6152</v>
      </c>
      <c r="F10874">
        <v>22</v>
      </c>
      <c r="G10874">
        <v>7804</v>
      </c>
      <c r="H10874">
        <v>0.12543529925701299</v>
      </c>
      <c r="I10874">
        <v>0.50199614682328897</v>
      </c>
      <c r="J10874">
        <v>0.43148240082461498</v>
      </c>
      <c r="K10874" t="s">
        <v>30753</v>
      </c>
      <c r="L10874">
        <v>20</v>
      </c>
      <c r="M10874" t="s">
        <v>5133</v>
      </c>
      <c r="N10874">
        <v>0.90909090909090895</v>
      </c>
      <c r="O10874">
        <v>3.2509752925877801E-3</v>
      </c>
    </row>
    <row r="10875" spans="1:15">
      <c r="A10875" t="s">
        <v>12144</v>
      </c>
      <c r="B10875" t="s">
        <v>23513</v>
      </c>
      <c r="C10875" t="s">
        <v>12145</v>
      </c>
      <c r="D10875">
        <v>1</v>
      </c>
      <c r="E10875">
        <v>535</v>
      </c>
      <c r="F10875">
        <v>21</v>
      </c>
      <c r="G10875">
        <v>8124</v>
      </c>
      <c r="H10875">
        <v>0.76126581765353996</v>
      </c>
      <c r="I10875">
        <v>0.99999999999997702</v>
      </c>
      <c r="J10875">
        <v>0.95041217501583097</v>
      </c>
      <c r="K10875" t="s">
        <v>27656</v>
      </c>
      <c r="L10875">
        <v>1</v>
      </c>
      <c r="M10875" t="s">
        <v>5133</v>
      </c>
      <c r="N10875">
        <v>4.7619047619047603E-2</v>
      </c>
      <c r="O10875">
        <v>1.8691588785046699E-3</v>
      </c>
    </row>
    <row r="10876" spans="1:15">
      <c r="A10876" t="s">
        <v>12146</v>
      </c>
      <c r="B10876" t="s">
        <v>23511</v>
      </c>
      <c r="C10876" t="s">
        <v>12147</v>
      </c>
      <c r="D10876">
        <v>18</v>
      </c>
      <c r="E10876">
        <v>6152</v>
      </c>
      <c r="F10876">
        <v>18</v>
      </c>
      <c r="G10876">
        <v>7804</v>
      </c>
      <c r="H10876">
        <v>1.37496899434857E-2</v>
      </c>
      <c r="I10876">
        <v>0.10558946762372599</v>
      </c>
      <c r="J10876">
        <v>9.0757662743805895E-2</v>
      </c>
      <c r="K10876" t="s">
        <v>30754</v>
      </c>
      <c r="L10876">
        <v>18</v>
      </c>
      <c r="M10876" t="s">
        <v>5133</v>
      </c>
      <c r="N10876">
        <v>1</v>
      </c>
      <c r="O10876">
        <v>2.9258777633290002E-3</v>
      </c>
    </row>
    <row r="10877" spans="1:15">
      <c r="A10877" t="s">
        <v>12148</v>
      </c>
      <c r="B10877" t="s">
        <v>23511</v>
      </c>
      <c r="C10877" t="s">
        <v>12149</v>
      </c>
      <c r="D10877">
        <v>108</v>
      </c>
      <c r="E10877">
        <v>6152</v>
      </c>
      <c r="F10877">
        <v>128</v>
      </c>
      <c r="G10877">
        <v>7804</v>
      </c>
      <c r="H10877">
        <v>7.1509088742388094E-2</v>
      </c>
      <c r="I10877">
        <v>0.34901846963959998</v>
      </c>
      <c r="J10877">
        <v>0.29999299429929699</v>
      </c>
      <c r="K10877" t="s">
        <v>30755</v>
      </c>
      <c r="L10877">
        <v>108</v>
      </c>
      <c r="M10877" t="s">
        <v>5133</v>
      </c>
      <c r="N10877">
        <v>0.84375</v>
      </c>
      <c r="O10877">
        <v>1.7555266579973999E-2</v>
      </c>
    </row>
    <row r="10878" spans="1:15">
      <c r="A10878" t="s">
        <v>12148</v>
      </c>
      <c r="B10878" t="s">
        <v>23513</v>
      </c>
      <c r="C10878" t="s">
        <v>12149</v>
      </c>
      <c r="D10878">
        <v>10</v>
      </c>
      <c r="E10878">
        <v>535</v>
      </c>
      <c r="F10878">
        <v>131</v>
      </c>
      <c r="G10878">
        <v>8124</v>
      </c>
      <c r="H10878">
        <v>0.36133531414210102</v>
      </c>
      <c r="I10878">
        <v>0.99999999999997702</v>
      </c>
      <c r="J10878">
        <v>0.95041217501583097</v>
      </c>
      <c r="K10878" t="s">
        <v>30756</v>
      </c>
      <c r="L10878">
        <v>10</v>
      </c>
      <c r="M10878" t="s">
        <v>5133</v>
      </c>
      <c r="N10878">
        <v>7.6335877862595394E-2</v>
      </c>
      <c r="O10878">
        <v>1.86915887850467E-2</v>
      </c>
    </row>
    <row r="10879" spans="1:15">
      <c r="A10879" t="s">
        <v>12148</v>
      </c>
      <c r="B10879" t="s">
        <v>23518</v>
      </c>
      <c r="C10879" t="s">
        <v>12149</v>
      </c>
      <c r="D10879">
        <v>2</v>
      </c>
      <c r="E10879">
        <v>787</v>
      </c>
      <c r="F10879">
        <v>114</v>
      </c>
      <c r="G10879">
        <v>7393</v>
      </c>
      <c r="H10879">
        <v>0.999964301987327</v>
      </c>
      <c r="I10879">
        <v>1</v>
      </c>
      <c r="J10879">
        <v>0.966855260484069</v>
      </c>
      <c r="K10879" t="s">
        <v>30757</v>
      </c>
      <c r="L10879">
        <v>2</v>
      </c>
      <c r="M10879" t="s">
        <v>5133</v>
      </c>
      <c r="N10879">
        <v>1.7543859649122799E-2</v>
      </c>
      <c r="O10879">
        <v>2.5412960609911099E-3</v>
      </c>
    </row>
    <row r="10880" spans="1:15">
      <c r="A10880" t="s">
        <v>12150</v>
      </c>
      <c r="B10880" t="s">
        <v>23511</v>
      </c>
      <c r="C10880" t="s">
        <v>12151</v>
      </c>
      <c r="D10880">
        <v>4</v>
      </c>
      <c r="E10880">
        <v>6152</v>
      </c>
      <c r="F10880">
        <v>4</v>
      </c>
      <c r="G10880">
        <v>7804</v>
      </c>
      <c r="H10880">
        <v>0.38610601832086699</v>
      </c>
      <c r="I10880">
        <v>0.90829480295553899</v>
      </c>
      <c r="J10880">
        <v>0.78070962240619901</v>
      </c>
      <c r="K10880" t="s">
        <v>30035</v>
      </c>
      <c r="L10880">
        <v>4</v>
      </c>
      <c r="M10880" t="s">
        <v>5133</v>
      </c>
      <c r="N10880">
        <v>1</v>
      </c>
      <c r="O10880">
        <v>6.5019505851755496E-4</v>
      </c>
    </row>
    <row r="10881" spans="1:15">
      <c r="A10881" t="s">
        <v>12152</v>
      </c>
      <c r="B10881" t="s">
        <v>23513</v>
      </c>
      <c r="C10881" t="s">
        <v>12153</v>
      </c>
      <c r="D10881">
        <v>2</v>
      </c>
      <c r="E10881">
        <v>535</v>
      </c>
      <c r="F10881">
        <v>24</v>
      </c>
      <c r="G10881">
        <v>8124</v>
      </c>
      <c r="H10881">
        <v>0.47543339844096799</v>
      </c>
      <c r="I10881">
        <v>0.99999999999997702</v>
      </c>
      <c r="J10881">
        <v>0.95041217501583097</v>
      </c>
      <c r="K10881" t="s">
        <v>30758</v>
      </c>
      <c r="L10881">
        <v>2</v>
      </c>
      <c r="M10881" t="s">
        <v>5133</v>
      </c>
      <c r="N10881">
        <v>8.3333333333333301E-2</v>
      </c>
      <c r="O10881">
        <v>3.7383177570093499E-3</v>
      </c>
    </row>
    <row r="10882" spans="1:15">
      <c r="A10882" t="s">
        <v>12152</v>
      </c>
      <c r="B10882" t="s">
        <v>23518</v>
      </c>
      <c r="C10882" t="s">
        <v>12153</v>
      </c>
      <c r="D10882">
        <v>1</v>
      </c>
      <c r="E10882">
        <v>787</v>
      </c>
      <c r="F10882">
        <v>20</v>
      </c>
      <c r="G10882">
        <v>7393</v>
      </c>
      <c r="H10882">
        <v>0.89503969563115604</v>
      </c>
      <c r="I10882">
        <v>1</v>
      </c>
      <c r="J10882">
        <v>0.966855260484069</v>
      </c>
      <c r="K10882" t="s">
        <v>30759</v>
      </c>
      <c r="L10882">
        <v>1</v>
      </c>
      <c r="M10882" t="s">
        <v>5133</v>
      </c>
      <c r="N10882">
        <v>0.05</v>
      </c>
      <c r="O10882">
        <v>1.27064803049555E-3</v>
      </c>
    </row>
    <row r="10883" spans="1:15">
      <c r="A10883" t="s">
        <v>12152</v>
      </c>
      <c r="B10883" t="s">
        <v>23511</v>
      </c>
      <c r="C10883" t="s">
        <v>12153</v>
      </c>
      <c r="D10883">
        <v>19</v>
      </c>
      <c r="E10883">
        <v>6152</v>
      </c>
      <c r="F10883">
        <v>23</v>
      </c>
      <c r="G10883">
        <v>7804</v>
      </c>
      <c r="H10883">
        <v>0.444823886029166</v>
      </c>
      <c r="I10883">
        <v>0.96083957126938102</v>
      </c>
      <c r="J10883">
        <v>0.82587360011061495</v>
      </c>
      <c r="K10883" t="s">
        <v>30760</v>
      </c>
      <c r="L10883">
        <v>19</v>
      </c>
      <c r="M10883" t="s">
        <v>5133</v>
      </c>
      <c r="N10883">
        <v>0.82608695652173902</v>
      </c>
      <c r="O10883">
        <v>3.0884265279583901E-3</v>
      </c>
    </row>
    <row r="10884" spans="1:15">
      <c r="A10884" t="s">
        <v>12154</v>
      </c>
      <c r="B10884" t="s">
        <v>23518</v>
      </c>
      <c r="C10884" t="s">
        <v>12155</v>
      </c>
      <c r="D10884">
        <v>2</v>
      </c>
      <c r="E10884">
        <v>787</v>
      </c>
      <c r="F10884">
        <v>21</v>
      </c>
      <c r="G10884">
        <v>7393</v>
      </c>
      <c r="H10884">
        <v>0.67096873526690604</v>
      </c>
      <c r="I10884">
        <v>1</v>
      </c>
      <c r="J10884">
        <v>0.966855260484069</v>
      </c>
      <c r="K10884" t="s">
        <v>24818</v>
      </c>
      <c r="L10884">
        <v>2</v>
      </c>
      <c r="M10884" t="s">
        <v>5133</v>
      </c>
      <c r="N10884">
        <v>9.5238095238095205E-2</v>
      </c>
      <c r="O10884">
        <v>2.5412960609911099E-3</v>
      </c>
    </row>
    <row r="10885" spans="1:15">
      <c r="A10885" t="s">
        <v>12154</v>
      </c>
      <c r="B10885" t="s">
        <v>23513</v>
      </c>
      <c r="C10885" t="s">
        <v>12155</v>
      </c>
      <c r="D10885">
        <v>1</v>
      </c>
      <c r="E10885">
        <v>535</v>
      </c>
      <c r="F10885">
        <v>50</v>
      </c>
      <c r="G10885">
        <v>8124</v>
      </c>
      <c r="H10885">
        <v>0.96718323058111499</v>
      </c>
      <c r="I10885">
        <v>0.99999999999997702</v>
      </c>
      <c r="J10885">
        <v>0.95041217501583097</v>
      </c>
      <c r="K10885" t="s">
        <v>26782</v>
      </c>
      <c r="L10885">
        <v>1</v>
      </c>
      <c r="M10885" t="s">
        <v>5133</v>
      </c>
      <c r="N10885">
        <v>0.02</v>
      </c>
      <c r="O10885">
        <v>1.8691588785046699E-3</v>
      </c>
    </row>
    <row r="10886" spans="1:15">
      <c r="A10886" t="s">
        <v>12154</v>
      </c>
      <c r="B10886" t="s">
        <v>23511</v>
      </c>
      <c r="C10886" t="s">
        <v>12155</v>
      </c>
      <c r="D10886">
        <v>33</v>
      </c>
      <c r="E10886">
        <v>6152</v>
      </c>
      <c r="F10886">
        <v>39</v>
      </c>
      <c r="G10886">
        <v>7804</v>
      </c>
      <c r="H10886">
        <v>0.25177875718794002</v>
      </c>
      <c r="I10886">
        <v>0.73488344634309899</v>
      </c>
      <c r="J10886">
        <v>0.63165678812671899</v>
      </c>
      <c r="K10886" t="s">
        <v>30761</v>
      </c>
      <c r="L10886">
        <v>33</v>
      </c>
      <c r="M10886" t="s">
        <v>5133</v>
      </c>
      <c r="N10886">
        <v>0.84615384615384603</v>
      </c>
      <c r="O10886">
        <v>5.36410923276983E-3</v>
      </c>
    </row>
    <row r="10887" spans="1:15">
      <c r="A10887" t="s">
        <v>12156</v>
      </c>
      <c r="B10887" t="s">
        <v>23513</v>
      </c>
      <c r="C10887" t="s">
        <v>12157</v>
      </c>
      <c r="D10887">
        <v>3</v>
      </c>
      <c r="E10887">
        <v>535</v>
      </c>
      <c r="F10887">
        <v>78</v>
      </c>
      <c r="G10887">
        <v>8124</v>
      </c>
      <c r="H10887">
        <v>0.89563923709133597</v>
      </c>
      <c r="I10887">
        <v>0.99999999999997702</v>
      </c>
      <c r="J10887">
        <v>0.95041217501583097</v>
      </c>
      <c r="K10887" t="s">
        <v>30762</v>
      </c>
      <c r="L10887">
        <v>3</v>
      </c>
      <c r="M10887" t="s">
        <v>5133</v>
      </c>
      <c r="N10887">
        <v>3.8461538461538498E-2</v>
      </c>
      <c r="O10887">
        <v>5.60747663551402E-3</v>
      </c>
    </row>
    <row r="10888" spans="1:15">
      <c r="A10888" t="s">
        <v>12156</v>
      </c>
      <c r="B10888" t="s">
        <v>23511</v>
      </c>
      <c r="C10888" t="s">
        <v>12157</v>
      </c>
      <c r="D10888">
        <v>71</v>
      </c>
      <c r="E10888">
        <v>6152</v>
      </c>
      <c r="F10888">
        <v>80</v>
      </c>
      <c r="G10888">
        <v>7804</v>
      </c>
      <c r="H10888">
        <v>1.5617821367544801E-2</v>
      </c>
      <c r="I10888">
        <v>0.117466764339153</v>
      </c>
      <c r="J10888">
        <v>0.100966594693801</v>
      </c>
      <c r="K10888" t="s">
        <v>30763</v>
      </c>
      <c r="L10888">
        <v>71</v>
      </c>
      <c r="M10888" t="s">
        <v>5133</v>
      </c>
      <c r="N10888">
        <v>0.88749999999999996</v>
      </c>
      <c r="O10888">
        <v>1.1540962288686601E-2</v>
      </c>
    </row>
    <row r="10889" spans="1:15">
      <c r="A10889" t="s">
        <v>12156</v>
      </c>
      <c r="B10889" t="s">
        <v>23518</v>
      </c>
      <c r="C10889" t="s">
        <v>12157</v>
      </c>
      <c r="D10889">
        <v>6</v>
      </c>
      <c r="E10889">
        <v>787</v>
      </c>
      <c r="F10889">
        <v>77</v>
      </c>
      <c r="G10889">
        <v>7393</v>
      </c>
      <c r="H10889">
        <v>0.84257145987057303</v>
      </c>
      <c r="I10889">
        <v>1</v>
      </c>
      <c r="J10889">
        <v>0.966855260484069</v>
      </c>
      <c r="K10889" t="s">
        <v>30764</v>
      </c>
      <c r="L10889">
        <v>6</v>
      </c>
      <c r="M10889" t="s">
        <v>5133</v>
      </c>
      <c r="N10889">
        <v>7.7922077922077906E-2</v>
      </c>
      <c r="O10889">
        <v>7.6238881829733202E-3</v>
      </c>
    </row>
    <row r="10890" spans="1:15">
      <c r="A10890" t="s">
        <v>12158</v>
      </c>
      <c r="B10890" t="s">
        <v>23511</v>
      </c>
      <c r="C10890" t="s">
        <v>12159</v>
      </c>
      <c r="D10890">
        <v>6</v>
      </c>
      <c r="E10890">
        <v>6152</v>
      </c>
      <c r="F10890">
        <v>6</v>
      </c>
      <c r="G10890">
        <v>7804</v>
      </c>
      <c r="H10890">
        <v>0.23986678822258201</v>
      </c>
      <c r="I10890">
        <v>0.71382528017432401</v>
      </c>
      <c r="J10890">
        <v>0.61355659322887801</v>
      </c>
      <c r="K10890" t="s">
        <v>24325</v>
      </c>
      <c r="L10890">
        <v>6</v>
      </c>
      <c r="M10890" t="s">
        <v>5133</v>
      </c>
      <c r="N10890">
        <v>1</v>
      </c>
      <c r="O10890">
        <v>9.7529258777633303E-4</v>
      </c>
    </row>
    <row r="10891" spans="1:15">
      <c r="A10891" t="s">
        <v>12160</v>
      </c>
      <c r="B10891" t="s">
        <v>23518</v>
      </c>
      <c r="C10891" t="s">
        <v>12161</v>
      </c>
      <c r="D10891">
        <v>17</v>
      </c>
      <c r="E10891">
        <v>787</v>
      </c>
      <c r="F10891">
        <v>354</v>
      </c>
      <c r="G10891">
        <v>7393</v>
      </c>
      <c r="H10891">
        <v>0.99998092926606497</v>
      </c>
      <c r="I10891">
        <v>1</v>
      </c>
      <c r="J10891">
        <v>0.966855260484069</v>
      </c>
      <c r="K10891" t="s">
        <v>30765</v>
      </c>
      <c r="L10891">
        <v>17</v>
      </c>
      <c r="M10891" t="s">
        <v>5133</v>
      </c>
      <c r="N10891">
        <v>4.8022598870056499E-2</v>
      </c>
      <c r="O10891">
        <v>2.1601016518424401E-2</v>
      </c>
    </row>
    <row r="10892" spans="1:15">
      <c r="A10892" t="s">
        <v>12160</v>
      </c>
      <c r="B10892" t="s">
        <v>23511</v>
      </c>
      <c r="C10892" t="s">
        <v>12161</v>
      </c>
      <c r="D10892">
        <v>333</v>
      </c>
      <c r="E10892">
        <v>6152</v>
      </c>
      <c r="F10892">
        <v>387</v>
      </c>
      <c r="G10892">
        <v>7804</v>
      </c>
      <c r="H10892">
        <v>1.3075218588630601E-4</v>
      </c>
      <c r="I10892">
        <v>2.4886532237017498E-3</v>
      </c>
      <c r="J10892">
        <v>2.1390802988787601E-3</v>
      </c>
      <c r="K10892" t="s">
        <v>30766</v>
      </c>
      <c r="L10892">
        <v>333</v>
      </c>
      <c r="M10892" t="s">
        <v>5133</v>
      </c>
      <c r="N10892">
        <v>0.86046511627906996</v>
      </c>
      <c r="O10892">
        <v>5.41287386215865E-2</v>
      </c>
    </row>
    <row r="10893" spans="1:15">
      <c r="A10893" t="s">
        <v>12160</v>
      </c>
      <c r="B10893" t="s">
        <v>23513</v>
      </c>
      <c r="C10893" t="s">
        <v>12161</v>
      </c>
      <c r="D10893">
        <v>19</v>
      </c>
      <c r="E10893">
        <v>535</v>
      </c>
      <c r="F10893">
        <v>345</v>
      </c>
      <c r="G10893">
        <v>8124</v>
      </c>
      <c r="H10893">
        <v>0.82465583300457501</v>
      </c>
      <c r="I10893">
        <v>0.99999999999997702</v>
      </c>
      <c r="J10893">
        <v>0.95041217501583097</v>
      </c>
      <c r="K10893" t="s">
        <v>30767</v>
      </c>
      <c r="L10893">
        <v>19</v>
      </c>
      <c r="M10893" t="s">
        <v>5133</v>
      </c>
      <c r="N10893">
        <v>5.5072463768115899E-2</v>
      </c>
      <c r="O10893">
        <v>3.5514018691588801E-2</v>
      </c>
    </row>
    <row r="10894" spans="1:15">
      <c r="A10894" t="s">
        <v>12162</v>
      </c>
      <c r="B10894" t="s">
        <v>23513</v>
      </c>
      <c r="C10894" t="s">
        <v>12163</v>
      </c>
      <c r="D10894">
        <v>1</v>
      </c>
      <c r="E10894">
        <v>535</v>
      </c>
      <c r="F10894">
        <v>3</v>
      </c>
      <c r="G10894">
        <v>8124</v>
      </c>
      <c r="H10894">
        <v>0.184859247501582</v>
      </c>
      <c r="I10894">
        <v>0.75508452473579202</v>
      </c>
      <c r="J10894">
        <v>0.71764152547495597</v>
      </c>
      <c r="K10894" t="s">
        <v>25564</v>
      </c>
      <c r="L10894">
        <v>1</v>
      </c>
      <c r="M10894" t="s">
        <v>1463</v>
      </c>
      <c r="N10894">
        <v>0.33333333333333298</v>
      </c>
      <c r="O10894">
        <v>1.8691588785046699E-3</v>
      </c>
    </row>
    <row r="10895" spans="1:15">
      <c r="A10895" t="s">
        <v>12162</v>
      </c>
      <c r="B10895" t="s">
        <v>23511</v>
      </c>
      <c r="C10895" t="s">
        <v>12163</v>
      </c>
      <c r="D10895">
        <v>2</v>
      </c>
      <c r="E10895">
        <v>6152</v>
      </c>
      <c r="F10895">
        <v>3</v>
      </c>
      <c r="G10895">
        <v>7804</v>
      </c>
      <c r="H10895">
        <v>0.88457550560319997</v>
      </c>
      <c r="I10895">
        <v>1</v>
      </c>
      <c r="J10895">
        <v>0.85953329234717102</v>
      </c>
      <c r="K10895" t="s">
        <v>25565</v>
      </c>
      <c r="L10895">
        <v>2</v>
      </c>
      <c r="M10895" t="s">
        <v>1463</v>
      </c>
      <c r="N10895">
        <v>0.66666666666666696</v>
      </c>
      <c r="O10895">
        <v>3.2509752925877802E-4</v>
      </c>
    </row>
    <row r="10896" spans="1:15">
      <c r="A10896" t="s">
        <v>12164</v>
      </c>
      <c r="B10896" t="s">
        <v>23511</v>
      </c>
      <c r="C10896" t="s">
        <v>12165</v>
      </c>
      <c r="D10896">
        <v>62</v>
      </c>
      <c r="E10896">
        <v>6152</v>
      </c>
      <c r="F10896">
        <v>67</v>
      </c>
      <c r="G10896">
        <v>7804</v>
      </c>
      <c r="H10896">
        <v>2.1549654901328701E-3</v>
      </c>
      <c r="I10896">
        <v>2.4813608479951E-2</v>
      </c>
      <c r="J10896">
        <v>2.13281225917859E-2</v>
      </c>
      <c r="K10896" t="s">
        <v>30768</v>
      </c>
      <c r="L10896">
        <v>62</v>
      </c>
      <c r="M10896" t="s">
        <v>5133</v>
      </c>
      <c r="N10896">
        <v>0.92537313432835799</v>
      </c>
      <c r="O10896">
        <v>1.00780234070221E-2</v>
      </c>
    </row>
    <row r="10897" spans="1:15">
      <c r="A10897" t="s">
        <v>12164</v>
      </c>
      <c r="B10897" t="s">
        <v>23513</v>
      </c>
      <c r="C10897" t="s">
        <v>12165</v>
      </c>
      <c r="D10897">
        <v>5</v>
      </c>
      <c r="E10897">
        <v>535</v>
      </c>
      <c r="F10897">
        <v>76</v>
      </c>
      <c r="G10897">
        <v>8124</v>
      </c>
      <c r="H10897">
        <v>0.56719240383214897</v>
      </c>
      <c r="I10897">
        <v>0.99999999999997702</v>
      </c>
      <c r="J10897">
        <v>0.95041217501583097</v>
      </c>
      <c r="K10897" t="s">
        <v>30769</v>
      </c>
      <c r="L10897">
        <v>5</v>
      </c>
      <c r="M10897" t="s">
        <v>5133</v>
      </c>
      <c r="N10897">
        <v>6.5789473684210495E-2</v>
      </c>
      <c r="O10897">
        <v>9.3457943925233603E-3</v>
      </c>
    </row>
    <row r="10898" spans="1:15">
      <c r="A10898" t="s">
        <v>12166</v>
      </c>
      <c r="B10898" t="s">
        <v>23518</v>
      </c>
      <c r="C10898" t="s">
        <v>12167</v>
      </c>
      <c r="D10898">
        <v>1</v>
      </c>
      <c r="E10898">
        <v>787</v>
      </c>
      <c r="F10898">
        <v>3</v>
      </c>
      <c r="G10898">
        <v>7393</v>
      </c>
      <c r="H10898">
        <v>0.28660084727541502</v>
      </c>
      <c r="I10898">
        <v>0.97863801257884697</v>
      </c>
      <c r="J10898">
        <v>0.94620131057153301</v>
      </c>
      <c r="K10898" t="s">
        <v>23655</v>
      </c>
      <c r="L10898">
        <v>1</v>
      </c>
      <c r="M10898" t="s">
        <v>1463</v>
      </c>
      <c r="N10898">
        <v>0.33333333333333298</v>
      </c>
      <c r="O10898">
        <v>1.27064803049555E-3</v>
      </c>
    </row>
    <row r="10899" spans="1:15">
      <c r="A10899" t="s">
        <v>12166</v>
      </c>
      <c r="B10899" t="s">
        <v>23511</v>
      </c>
      <c r="C10899" t="s">
        <v>12167</v>
      </c>
      <c r="D10899">
        <v>1</v>
      </c>
      <c r="E10899">
        <v>6152</v>
      </c>
      <c r="F10899">
        <v>3</v>
      </c>
      <c r="G10899">
        <v>7804</v>
      </c>
      <c r="H10899">
        <v>0.99052768249503997</v>
      </c>
      <c r="I10899">
        <v>1</v>
      </c>
      <c r="J10899">
        <v>0.85953329234717102</v>
      </c>
      <c r="K10899" t="s">
        <v>30770</v>
      </c>
      <c r="L10899">
        <v>1</v>
      </c>
      <c r="M10899" t="s">
        <v>1463</v>
      </c>
      <c r="N10899">
        <v>0.33333333333333298</v>
      </c>
      <c r="O10899">
        <v>1.6254876462938901E-4</v>
      </c>
    </row>
    <row r="10900" spans="1:15">
      <c r="A10900" t="s">
        <v>12168</v>
      </c>
      <c r="B10900" t="s">
        <v>23511</v>
      </c>
      <c r="C10900" t="s">
        <v>12169</v>
      </c>
      <c r="D10900">
        <v>6</v>
      </c>
      <c r="E10900">
        <v>6152</v>
      </c>
      <c r="F10900">
        <v>7</v>
      </c>
      <c r="G10900">
        <v>7804</v>
      </c>
      <c r="H10900">
        <v>0.54476030000281095</v>
      </c>
      <c r="I10900">
        <v>0.968912233598893</v>
      </c>
      <c r="J10900">
        <v>0.832812322140707</v>
      </c>
      <c r="K10900" t="s">
        <v>30771</v>
      </c>
      <c r="L10900">
        <v>6</v>
      </c>
      <c r="M10900" t="s">
        <v>5133</v>
      </c>
      <c r="N10900">
        <v>0.85714285714285698</v>
      </c>
      <c r="O10900">
        <v>9.7529258777633303E-4</v>
      </c>
    </row>
    <row r="10901" spans="1:15">
      <c r="A10901" t="s">
        <v>12170</v>
      </c>
      <c r="B10901" t="s">
        <v>23511</v>
      </c>
      <c r="C10901" t="s">
        <v>12171</v>
      </c>
      <c r="D10901">
        <v>56</v>
      </c>
      <c r="E10901">
        <v>6152</v>
      </c>
      <c r="F10901">
        <v>58</v>
      </c>
      <c r="G10901">
        <v>7804</v>
      </c>
      <c r="H10901">
        <v>1.3297833236764199E-4</v>
      </c>
      <c r="I10901">
        <v>2.5006064384395601E-3</v>
      </c>
      <c r="J10901">
        <v>2.1493544848964902E-3</v>
      </c>
      <c r="K10901" t="s">
        <v>30772</v>
      </c>
      <c r="L10901">
        <v>56</v>
      </c>
      <c r="M10901" t="s">
        <v>5133</v>
      </c>
      <c r="N10901">
        <v>0.96551724137931005</v>
      </c>
      <c r="O10901">
        <v>9.10273081924577E-3</v>
      </c>
    </row>
    <row r="10902" spans="1:15">
      <c r="A10902" t="s">
        <v>12170</v>
      </c>
      <c r="B10902" t="s">
        <v>23513</v>
      </c>
      <c r="C10902" t="s">
        <v>12171</v>
      </c>
      <c r="D10902">
        <v>2</v>
      </c>
      <c r="E10902">
        <v>535</v>
      </c>
      <c r="F10902">
        <v>67</v>
      </c>
      <c r="G10902">
        <v>8124</v>
      </c>
      <c r="H10902">
        <v>0.94109132337517498</v>
      </c>
      <c r="I10902">
        <v>0.99999999999997702</v>
      </c>
      <c r="J10902">
        <v>0.95041217501583097</v>
      </c>
      <c r="K10902" t="s">
        <v>30773</v>
      </c>
      <c r="L10902">
        <v>2</v>
      </c>
      <c r="M10902" t="s">
        <v>5133</v>
      </c>
      <c r="N10902">
        <v>2.9850746268656699E-2</v>
      </c>
      <c r="O10902">
        <v>3.7383177570093499E-3</v>
      </c>
    </row>
    <row r="10903" spans="1:15">
      <c r="A10903" t="s">
        <v>12172</v>
      </c>
      <c r="B10903" t="s">
        <v>23518</v>
      </c>
      <c r="C10903" t="s">
        <v>12173</v>
      </c>
      <c r="D10903">
        <v>1</v>
      </c>
      <c r="E10903">
        <v>787</v>
      </c>
      <c r="F10903">
        <v>1</v>
      </c>
      <c r="G10903">
        <v>7393</v>
      </c>
      <c r="H10903">
        <v>0.106452049235764</v>
      </c>
      <c r="I10903">
        <v>0.63266972740240601</v>
      </c>
      <c r="J10903">
        <v>0.61170005408803896</v>
      </c>
      <c r="K10903" t="s">
        <v>23862</v>
      </c>
      <c r="L10903">
        <v>1</v>
      </c>
      <c r="M10903" t="s">
        <v>5133</v>
      </c>
      <c r="N10903">
        <v>1</v>
      </c>
      <c r="O10903">
        <v>1.27064803049555E-3</v>
      </c>
    </row>
    <row r="10904" spans="1:15">
      <c r="A10904" t="s">
        <v>12174</v>
      </c>
      <c r="B10904" t="s">
        <v>23518</v>
      </c>
      <c r="C10904" t="s">
        <v>12175</v>
      </c>
      <c r="D10904">
        <v>1</v>
      </c>
      <c r="E10904">
        <v>787</v>
      </c>
      <c r="F10904">
        <v>1</v>
      </c>
      <c r="G10904">
        <v>7393</v>
      </c>
      <c r="H10904">
        <v>0.106452049235764</v>
      </c>
      <c r="I10904">
        <v>0.63266972740240601</v>
      </c>
      <c r="J10904">
        <v>0.61170005408803896</v>
      </c>
      <c r="K10904" t="s">
        <v>23862</v>
      </c>
      <c r="L10904">
        <v>1</v>
      </c>
      <c r="M10904" t="s">
        <v>5133</v>
      </c>
      <c r="N10904">
        <v>1</v>
      </c>
      <c r="O10904">
        <v>1.27064803049555E-3</v>
      </c>
    </row>
    <row r="10905" spans="1:15">
      <c r="A10905" t="s">
        <v>12176</v>
      </c>
      <c r="B10905" t="s">
        <v>23518</v>
      </c>
      <c r="C10905" t="s">
        <v>12177</v>
      </c>
      <c r="D10905">
        <v>1</v>
      </c>
      <c r="E10905">
        <v>787</v>
      </c>
      <c r="F10905">
        <v>1</v>
      </c>
      <c r="G10905">
        <v>7393</v>
      </c>
      <c r="H10905">
        <v>0.106452049235764</v>
      </c>
      <c r="I10905">
        <v>0.63266972740240601</v>
      </c>
      <c r="J10905">
        <v>0.61170005408803896</v>
      </c>
      <c r="K10905" t="s">
        <v>23862</v>
      </c>
      <c r="L10905">
        <v>1</v>
      </c>
      <c r="M10905" t="s">
        <v>5133</v>
      </c>
      <c r="N10905">
        <v>1</v>
      </c>
      <c r="O10905">
        <v>1.27064803049555E-3</v>
      </c>
    </row>
    <row r="10906" spans="1:15">
      <c r="A10906" t="s">
        <v>12178</v>
      </c>
      <c r="B10906" t="s">
        <v>23511</v>
      </c>
      <c r="C10906" t="s">
        <v>12179</v>
      </c>
      <c r="D10906">
        <v>1</v>
      </c>
      <c r="E10906">
        <v>6152</v>
      </c>
      <c r="F10906">
        <v>1</v>
      </c>
      <c r="G10906">
        <v>7804</v>
      </c>
      <c r="H10906">
        <v>0.788313685289595</v>
      </c>
      <c r="I10906">
        <v>0.968912233598893</v>
      </c>
      <c r="J10906">
        <v>0.832812322140707</v>
      </c>
      <c r="K10906" t="s">
        <v>30774</v>
      </c>
      <c r="L10906">
        <v>1</v>
      </c>
      <c r="M10906" t="s">
        <v>5133</v>
      </c>
      <c r="N10906">
        <v>1</v>
      </c>
      <c r="O10906">
        <v>1.6254876462938901E-4</v>
      </c>
    </row>
    <row r="10907" spans="1:15">
      <c r="A10907" t="s">
        <v>12180</v>
      </c>
      <c r="B10907" t="s">
        <v>23513</v>
      </c>
      <c r="C10907" t="s">
        <v>12181</v>
      </c>
      <c r="D10907">
        <v>1</v>
      </c>
      <c r="E10907">
        <v>535</v>
      </c>
      <c r="F10907">
        <v>29</v>
      </c>
      <c r="G10907">
        <v>8124</v>
      </c>
      <c r="H10907">
        <v>0.86180551053264798</v>
      </c>
      <c r="I10907">
        <v>0.99999999999997702</v>
      </c>
      <c r="J10907">
        <v>0.95041217501583097</v>
      </c>
      <c r="K10907" t="s">
        <v>30775</v>
      </c>
      <c r="L10907">
        <v>1</v>
      </c>
      <c r="M10907" t="s">
        <v>5133</v>
      </c>
      <c r="N10907">
        <v>3.4482758620689703E-2</v>
      </c>
      <c r="O10907">
        <v>1.8691588785046699E-3</v>
      </c>
    </row>
    <row r="10908" spans="1:15">
      <c r="A10908" t="s">
        <v>12180</v>
      </c>
      <c r="B10908" t="s">
        <v>23511</v>
      </c>
      <c r="C10908" t="s">
        <v>12181</v>
      </c>
      <c r="D10908">
        <v>17</v>
      </c>
      <c r="E10908">
        <v>6152</v>
      </c>
      <c r="F10908">
        <v>27</v>
      </c>
      <c r="G10908">
        <v>7804</v>
      </c>
      <c r="H10908">
        <v>0.98344587859441202</v>
      </c>
      <c r="I10908">
        <v>1</v>
      </c>
      <c r="J10908">
        <v>0.85953329234717102</v>
      </c>
      <c r="K10908" t="s">
        <v>30776</v>
      </c>
      <c r="L10908">
        <v>17</v>
      </c>
      <c r="M10908" t="s">
        <v>5133</v>
      </c>
      <c r="N10908">
        <v>0.62962962962962998</v>
      </c>
      <c r="O10908">
        <v>2.7633289986996102E-3</v>
      </c>
    </row>
    <row r="10909" spans="1:15">
      <c r="A10909" t="s">
        <v>12180</v>
      </c>
      <c r="B10909" t="s">
        <v>23518</v>
      </c>
      <c r="C10909" t="s">
        <v>12181</v>
      </c>
      <c r="D10909">
        <v>8</v>
      </c>
      <c r="E10909">
        <v>787</v>
      </c>
      <c r="F10909">
        <v>26</v>
      </c>
      <c r="G10909">
        <v>7393</v>
      </c>
      <c r="H10909">
        <v>4.3290722140191503E-3</v>
      </c>
      <c r="I10909">
        <v>0.16627054425330801</v>
      </c>
      <c r="J10909">
        <v>0.16075955037486001</v>
      </c>
      <c r="K10909" t="s">
        <v>30777</v>
      </c>
      <c r="L10909">
        <v>8</v>
      </c>
      <c r="M10909" t="s">
        <v>5133</v>
      </c>
      <c r="N10909">
        <v>0.30769230769230799</v>
      </c>
      <c r="O10909">
        <v>1.01651842439644E-2</v>
      </c>
    </row>
    <row r="10910" spans="1:15">
      <c r="A10910" t="s">
        <v>12182</v>
      </c>
      <c r="B10910" t="s">
        <v>23518</v>
      </c>
      <c r="C10910" t="s">
        <v>12183</v>
      </c>
      <c r="D10910">
        <v>2</v>
      </c>
      <c r="E10910">
        <v>787</v>
      </c>
      <c r="F10910">
        <v>5</v>
      </c>
      <c r="G10910">
        <v>7393</v>
      </c>
      <c r="H10910">
        <v>9.1006533730773498E-2</v>
      </c>
      <c r="I10910">
        <v>0.63266972740240601</v>
      </c>
      <c r="J10910">
        <v>0.61170005408803896</v>
      </c>
      <c r="K10910" t="s">
        <v>23630</v>
      </c>
      <c r="L10910">
        <v>2</v>
      </c>
      <c r="M10910" t="s">
        <v>5133</v>
      </c>
      <c r="N10910">
        <v>0.4</v>
      </c>
      <c r="O10910">
        <v>2.5412960609911099E-3</v>
      </c>
    </row>
    <row r="10911" spans="1:15">
      <c r="A10911" t="s">
        <v>12182</v>
      </c>
      <c r="B10911" t="s">
        <v>23511</v>
      </c>
      <c r="C10911" t="s">
        <v>12183</v>
      </c>
      <c r="D10911">
        <v>3</v>
      </c>
      <c r="E10911">
        <v>6152</v>
      </c>
      <c r="F10911">
        <v>5</v>
      </c>
      <c r="G10911">
        <v>7804</v>
      </c>
      <c r="H10911">
        <v>0.93277286492067202</v>
      </c>
      <c r="I10911">
        <v>1</v>
      </c>
      <c r="J10911">
        <v>0.85953329234717102</v>
      </c>
      <c r="K10911" t="s">
        <v>23631</v>
      </c>
      <c r="L10911">
        <v>3</v>
      </c>
      <c r="M10911" t="s">
        <v>5133</v>
      </c>
      <c r="N10911">
        <v>0.6</v>
      </c>
      <c r="O10911">
        <v>4.8764629388816603E-4</v>
      </c>
    </row>
    <row r="10912" spans="1:15">
      <c r="A10912" t="s">
        <v>12184</v>
      </c>
      <c r="B10912" t="s">
        <v>23511</v>
      </c>
      <c r="C10912" t="s">
        <v>12185</v>
      </c>
      <c r="D10912">
        <v>3</v>
      </c>
      <c r="E10912">
        <v>6152</v>
      </c>
      <c r="F10912">
        <v>3</v>
      </c>
      <c r="G10912">
        <v>7804</v>
      </c>
      <c r="H10912">
        <v>0.489837867770546</v>
      </c>
      <c r="I10912">
        <v>0.96083957126938102</v>
      </c>
      <c r="J10912">
        <v>0.82587360011061495</v>
      </c>
      <c r="K10912" t="s">
        <v>30778</v>
      </c>
      <c r="L10912">
        <v>3</v>
      </c>
      <c r="M10912" t="s">
        <v>5133</v>
      </c>
      <c r="N10912">
        <v>1</v>
      </c>
      <c r="O10912">
        <v>4.8764629388816603E-4</v>
      </c>
    </row>
    <row r="10913" spans="1:15">
      <c r="A10913" t="s">
        <v>12186</v>
      </c>
      <c r="B10913" t="s">
        <v>23518</v>
      </c>
      <c r="C10913" t="s">
        <v>12187</v>
      </c>
      <c r="D10913">
        <v>7</v>
      </c>
      <c r="E10913">
        <v>787</v>
      </c>
      <c r="F10913">
        <v>54</v>
      </c>
      <c r="G10913">
        <v>7393</v>
      </c>
      <c r="H10913">
        <v>0.35063307375904001</v>
      </c>
      <c r="I10913">
        <v>1</v>
      </c>
      <c r="J10913">
        <v>0.966855260484069</v>
      </c>
      <c r="K10913" t="s">
        <v>25874</v>
      </c>
      <c r="L10913">
        <v>7</v>
      </c>
      <c r="M10913" t="s">
        <v>5133</v>
      </c>
      <c r="N10913">
        <v>0.12962962962963001</v>
      </c>
      <c r="O10913">
        <v>8.8945362134688708E-3</v>
      </c>
    </row>
    <row r="10914" spans="1:15">
      <c r="A10914" t="s">
        <v>12186</v>
      </c>
      <c r="B10914" t="s">
        <v>23513</v>
      </c>
      <c r="C10914" t="s">
        <v>12187</v>
      </c>
      <c r="D10914">
        <v>4</v>
      </c>
      <c r="E10914">
        <v>535</v>
      </c>
      <c r="F10914">
        <v>58</v>
      </c>
      <c r="G10914">
        <v>8124</v>
      </c>
      <c r="H10914">
        <v>0.53677526089487204</v>
      </c>
      <c r="I10914">
        <v>0.99999999999997702</v>
      </c>
      <c r="J10914">
        <v>0.95041217501583097</v>
      </c>
      <c r="K10914" t="s">
        <v>30779</v>
      </c>
      <c r="L10914">
        <v>4</v>
      </c>
      <c r="M10914" t="s">
        <v>5133</v>
      </c>
      <c r="N10914">
        <v>6.8965517241379296E-2</v>
      </c>
      <c r="O10914">
        <v>7.4766355140186902E-3</v>
      </c>
    </row>
    <row r="10915" spans="1:15">
      <c r="A10915" t="s">
        <v>12186</v>
      </c>
      <c r="B10915" t="s">
        <v>23511</v>
      </c>
      <c r="C10915" t="s">
        <v>12187</v>
      </c>
      <c r="D10915">
        <v>41</v>
      </c>
      <c r="E10915">
        <v>6152</v>
      </c>
      <c r="F10915">
        <v>57</v>
      </c>
      <c r="G10915">
        <v>7804</v>
      </c>
      <c r="H10915">
        <v>0.921667473722663</v>
      </c>
      <c r="I10915">
        <v>1</v>
      </c>
      <c r="J10915">
        <v>0.85953329234717102</v>
      </c>
      <c r="K10915" t="s">
        <v>30780</v>
      </c>
      <c r="L10915">
        <v>41</v>
      </c>
      <c r="M10915" t="s">
        <v>5133</v>
      </c>
      <c r="N10915">
        <v>0.71929824561403499</v>
      </c>
      <c r="O10915">
        <v>6.6644993498049402E-3</v>
      </c>
    </row>
    <row r="10916" spans="1:15">
      <c r="A10916" t="s">
        <v>12188</v>
      </c>
      <c r="B10916" t="s">
        <v>23511</v>
      </c>
      <c r="C10916" t="s">
        <v>12189</v>
      </c>
      <c r="D10916">
        <v>38</v>
      </c>
      <c r="E10916">
        <v>6152</v>
      </c>
      <c r="F10916">
        <v>52</v>
      </c>
      <c r="G10916">
        <v>7804</v>
      </c>
      <c r="H10916">
        <v>0.88092325104830205</v>
      </c>
      <c r="I10916">
        <v>1</v>
      </c>
      <c r="J10916">
        <v>0.85953329234717102</v>
      </c>
      <c r="K10916" t="s">
        <v>25873</v>
      </c>
      <c r="L10916">
        <v>38</v>
      </c>
      <c r="M10916" t="s">
        <v>5133</v>
      </c>
      <c r="N10916">
        <v>0.73076923076923095</v>
      </c>
      <c r="O10916">
        <v>6.1768530559167803E-3</v>
      </c>
    </row>
    <row r="10917" spans="1:15">
      <c r="A10917" t="s">
        <v>12188</v>
      </c>
      <c r="B10917" t="s">
        <v>23518</v>
      </c>
      <c r="C10917" t="s">
        <v>12189</v>
      </c>
      <c r="D10917">
        <v>7</v>
      </c>
      <c r="E10917">
        <v>787</v>
      </c>
      <c r="F10917">
        <v>50</v>
      </c>
      <c r="G10917">
        <v>7393</v>
      </c>
      <c r="H10917">
        <v>0.279695324692666</v>
      </c>
      <c r="I10917">
        <v>0.97863801257884697</v>
      </c>
      <c r="J10917">
        <v>0.94620131057153301</v>
      </c>
      <c r="K10917" t="s">
        <v>25874</v>
      </c>
      <c r="L10917">
        <v>7</v>
      </c>
      <c r="M10917" t="s">
        <v>5133</v>
      </c>
      <c r="N10917">
        <v>0.14000000000000001</v>
      </c>
      <c r="O10917">
        <v>8.8945362134688708E-3</v>
      </c>
    </row>
    <row r="10918" spans="1:15">
      <c r="A10918" t="s">
        <v>12188</v>
      </c>
      <c r="B10918" t="s">
        <v>23513</v>
      </c>
      <c r="C10918" t="s">
        <v>12189</v>
      </c>
      <c r="D10918">
        <v>2</v>
      </c>
      <c r="E10918">
        <v>535</v>
      </c>
      <c r="F10918">
        <v>53</v>
      </c>
      <c r="G10918">
        <v>8124</v>
      </c>
      <c r="H10918">
        <v>0.87277908631852696</v>
      </c>
      <c r="I10918">
        <v>0.99999999999997702</v>
      </c>
      <c r="J10918">
        <v>0.95041217501583097</v>
      </c>
      <c r="K10918" t="s">
        <v>25875</v>
      </c>
      <c r="L10918">
        <v>2</v>
      </c>
      <c r="M10918" t="s">
        <v>5133</v>
      </c>
      <c r="N10918">
        <v>3.77358490566038E-2</v>
      </c>
      <c r="O10918">
        <v>3.7383177570093499E-3</v>
      </c>
    </row>
    <row r="10919" spans="1:15">
      <c r="A10919" t="s">
        <v>12190</v>
      </c>
      <c r="B10919" t="s">
        <v>23513</v>
      </c>
      <c r="C10919" t="s">
        <v>12191</v>
      </c>
      <c r="D10919">
        <v>1</v>
      </c>
      <c r="E10919">
        <v>535</v>
      </c>
      <c r="F10919">
        <v>4</v>
      </c>
      <c r="G10919">
        <v>8124</v>
      </c>
      <c r="H10919">
        <v>0.23855956797771199</v>
      </c>
      <c r="I10919">
        <v>0.85273230586348503</v>
      </c>
      <c r="J10919">
        <v>0.81044716552199803</v>
      </c>
      <c r="K10919" t="s">
        <v>25884</v>
      </c>
      <c r="L10919">
        <v>1</v>
      </c>
      <c r="M10919" t="s">
        <v>5133</v>
      </c>
      <c r="N10919">
        <v>0.25</v>
      </c>
      <c r="O10919">
        <v>1.8691588785046699E-3</v>
      </c>
    </row>
    <row r="10920" spans="1:15">
      <c r="A10920" t="s">
        <v>12190</v>
      </c>
      <c r="B10920" t="s">
        <v>23511</v>
      </c>
      <c r="C10920" t="s">
        <v>12191</v>
      </c>
      <c r="D10920">
        <v>3</v>
      </c>
      <c r="E10920">
        <v>6152</v>
      </c>
      <c r="F10920">
        <v>4</v>
      </c>
      <c r="G10920">
        <v>7804</v>
      </c>
      <c r="H10920">
        <v>0.80103341611958101</v>
      </c>
      <c r="I10920">
        <v>0.968912233598893</v>
      </c>
      <c r="J10920">
        <v>0.832812322140707</v>
      </c>
      <c r="K10920" t="s">
        <v>24270</v>
      </c>
      <c r="L10920">
        <v>3</v>
      </c>
      <c r="M10920" t="s">
        <v>5133</v>
      </c>
      <c r="N10920">
        <v>0.75</v>
      </c>
      <c r="O10920">
        <v>4.8764629388816603E-4</v>
      </c>
    </row>
    <row r="10921" spans="1:15">
      <c r="A10921" t="s">
        <v>12192</v>
      </c>
      <c r="B10921" t="s">
        <v>23511</v>
      </c>
      <c r="C10921" t="s">
        <v>12193</v>
      </c>
      <c r="D10921">
        <v>4</v>
      </c>
      <c r="E10921">
        <v>6152</v>
      </c>
      <c r="F10921">
        <v>5</v>
      </c>
      <c r="G10921">
        <v>7804</v>
      </c>
      <c r="H10921">
        <v>0.71320711691885297</v>
      </c>
      <c r="I10921">
        <v>0.968912233598893</v>
      </c>
      <c r="J10921">
        <v>0.832812322140707</v>
      </c>
      <c r="K10921" t="s">
        <v>30781</v>
      </c>
      <c r="L10921">
        <v>4</v>
      </c>
      <c r="M10921" t="s">
        <v>1463</v>
      </c>
      <c r="N10921">
        <v>0.8</v>
      </c>
      <c r="O10921">
        <v>6.5019505851755496E-4</v>
      </c>
    </row>
    <row r="10922" spans="1:15">
      <c r="A10922" t="s">
        <v>12192</v>
      </c>
      <c r="B10922" t="s">
        <v>23513</v>
      </c>
      <c r="C10922" t="s">
        <v>12193</v>
      </c>
      <c r="D10922">
        <v>1</v>
      </c>
      <c r="E10922">
        <v>535</v>
      </c>
      <c r="F10922">
        <v>5</v>
      </c>
      <c r="G10922">
        <v>8124</v>
      </c>
      <c r="H10922">
        <v>0.28872836491514098</v>
      </c>
      <c r="I10922">
        <v>0.92669970177713501</v>
      </c>
      <c r="J10922">
        <v>0.88074667915254901</v>
      </c>
      <c r="K10922" t="s">
        <v>25283</v>
      </c>
      <c r="L10922">
        <v>1</v>
      </c>
      <c r="M10922" t="s">
        <v>1463</v>
      </c>
      <c r="N10922">
        <v>0.2</v>
      </c>
      <c r="O10922">
        <v>1.8691588785046699E-3</v>
      </c>
    </row>
    <row r="10923" spans="1:15">
      <c r="A10923" t="s">
        <v>12194</v>
      </c>
      <c r="B10923" t="s">
        <v>23511</v>
      </c>
      <c r="C10923" t="s">
        <v>12195</v>
      </c>
      <c r="D10923">
        <v>36</v>
      </c>
      <c r="E10923">
        <v>6152</v>
      </c>
      <c r="F10923">
        <v>36</v>
      </c>
      <c r="G10923">
        <v>7804</v>
      </c>
      <c r="H10923">
        <v>1.8694733556E-4</v>
      </c>
      <c r="I10923">
        <v>3.3139073733262098E-3</v>
      </c>
      <c r="J10923">
        <v>2.84841371512865E-3</v>
      </c>
      <c r="K10923" t="s">
        <v>30782</v>
      </c>
      <c r="L10923">
        <v>36</v>
      </c>
      <c r="M10923" t="s">
        <v>1463</v>
      </c>
      <c r="N10923">
        <v>1</v>
      </c>
      <c r="O10923">
        <v>5.8517555266580003E-3</v>
      </c>
    </row>
    <row r="10924" spans="1:15">
      <c r="A10924" t="s">
        <v>12196</v>
      </c>
      <c r="B10924" t="s">
        <v>23511</v>
      </c>
      <c r="C10924" t="s">
        <v>12197</v>
      </c>
      <c r="D10924">
        <v>16</v>
      </c>
      <c r="E10924">
        <v>6152</v>
      </c>
      <c r="F10924">
        <v>16</v>
      </c>
      <c r="G10924">
        <v>7804</v>
      </c>
      <c r="H10924">
        <v>2.2150784116779201E-2</v>
      </c>
      <c r="I10924">
        <v>0.15357019220850299</v>
      </c>
      <c r="J10924">
        <v>0.13199869291536201</v>
      </c>
      <c r="K10924" t="s">
        <v>30783</v>
      </c>
      <c r="L10924">
        <v>16</v>
      </c>
      <c r="M10924" t="s">
        <v>1463</v>
      </c>
      <c r="N10924">
        <v>1</v>
      </c>
      <c r="O10924">
        <v>2.6007802340702198E-3</v>
      </c>
    </row>
    <row r="10925" spans="1:15">
      <c r="A10925" t="s">
        <v>12198</v>
      </c>
      <c r="B10925" t="s">
        <v>23511</v>
      </c>
      <c r="C10925" t="s">
        <v>12199</v>
      </c>
      <c r="D10925">
        <v>14</v>
      </c>
      <c r="E10925">
        <v>6152</v>
      </c>
      <c r="F10925">
        <v>17</v>
      </c>
      <c r="G10925">
        <v>7804</v>
      </c>
      <c r="H10925">
        <v>0.50030281484376005</v>
      </c>
      <c r="I10925">
        <v>0.968912233598893</v>
      </c>
      <c r="J10925">
        <v>0.832812322140707</v>
      </c>
      <c r="K10925" t="s">
        <v>26070</v>
      </c>
      <c r="L10925">
        <v>14</v>
      </c>
      <c r="M10925" t="s">
        <v>5133</v>
      </c>
      <c r="N10925">
        <v>0.82352941176470595</v>
      </c>
      <c r="O10925">
        <v>2.2756827048114399E-3</v>
      </c>
    </row>
    <row r="10926" spans="1:15">
      <c r="A10926" t="s">
        <v>12198</v>
      </c>
      <c r="B10926" t="s">
        <v>23518</v>
      </c>
      <c r="C10926" t="s">
        <v>12199</v>
      </c>
      <c r="D10926">
        <v>2</v>
      </c>
      <c r="E10926">
        <v>787</v>
      </c>
      <c r="F10926">
        <v>17</v>
      </c>
      <c r="G10926">
        <v>7393</v>
      </c>
      <c r="H10926">
        <v>0.55380850449894603</v>
      </c>
      <c r="I10926">
        <v>1</v>
      </c>
      <c r="J10926">
        <v>0.966855260484069</v>
      </c>
      <c r="K10926" t="s">
        <v>24730</v>
      </c>
      <c r="L10926">
        <v>2</v>
      </c>
      <c r="M10926" t="s">
        <v>5133</v>
      </c>
      <c r="N10926">
        <v>0.11764705882352899</v>
      </c>
      <c r="O10926">
        <v>2.5412960609911099E-3</v>
      </c>
    </row>
    <row r="10927" spans="1:15">
      <c r="A10927" t="s">
        <v>12200</v>
      </c>
      <c r="B10927" t="s">
        <v>23513</v>
      </c>
      <c r="C10927" t="s">
        <v>12201</v>
      </c>
      <c r="D10927">
        <v>2</v>
      </c>
      <c r="E10927">
        <v>535</v>
      </c>
      <c r="F10927">
        <v>6</v>
      </c>
      <c r="G10927">
        <v>8124</v>
      </c>
      <c r="H10927">
        <v>5.4382802179337199E-2</v>
      </c>
      <c r="I10927">
        <v>0.448760549738495</v>
      </c>
      <c r="J10927">
        <v>0.42650749013827299</v>
      </c>
      <c r="K10927" t="s">
        <v>25056</v>
      </c>
      <c r="L10927">
        <v>2</v>
      </c>
      <c r="M10927" t="s">
        <v>1463</v>
      </c>
      <c r="N10927">
        <v>0.33333333333333298</v>
      </c>
      <c r="O10927">
        <v>3.7383177570093499E-3</v>
      </c>
    </row>
    <row r="10928" spans="1:15">
      <c r="A10928" t="s">
        <v>12200</v>
      </c>
      <c r="B10928" t="s">
        <v>23511</v>
      </c>
      <c r="C10928" t="s">
        <v>12201</v>
      </c>
      <c r="D10928">
        <v>4</v>
      </c>
      <c r="E10928">
        <v>6152</v>
      </c>
      <c r="F10928">
        <v>6</v>
      </c>
      <c r="G10928">
        <v>7804</v>
      </c>
      <c r="H10928">
        <v>0.88632030892592895</v>
      </c>
      <c r="I10928">
        <v>1</v>
      </c>
      <c r="J10928">
        <v>0.85953329234717102</v>
      </c>
      <c r="K10928" t="s">
        <v>30784</v>
      </c>
      <c r="L10928">
        <v>4</v>
      </c>
      <c r="M10928" t="s">
        <v>1463</v>
      </c>
      <c r="N10928">
        <v>0.66666666666666696</v>
      </c>
      <c r="O10928">
        <v>6.5019505851755496E-4</v>
      </c>
    </row>
    <row r="10929" spans="1:15">
      <c r="A10929" t="s">
        <v>12202</v>
      </c>
      <c r="B10929" t="s">
        <v>23511</v>
      </c>
      <c r="C10929" t="s">
        <v>12203</v>
      </c>
      <c r="D10929">
        <v>3</v>
      </c>
      <c r="E10929">
        <v>6152</v>
      </c>
      <c r="F10929">
        <v>3</v>
      </c>
      <c r="G10929">
        <v>7804</v>
      </c>
      <c r="H10929">
        <v>0.489837867770546</v>
      </c>
      <c r="I10929">
        <v>0.96083957126938102</v>
      </c>
      <c r="J10929">
        <v>0.82587360011061495</v>
      </c>
      <c r="K10929" t="s">
        <v>30785</v>
      </c>
      <c r="L10929">
        <v>3</v>
      </c>
      <c r="M10929" t="s">
        <v>1463</v>
      </c>
      <c r="N10929">
        <v>1</v>
      </c>
      <c r="O10929">
        <v>4.8764629388816603E-4</v>
      </c>
    </row>
    <row r="10930" spans="1:15">
      <c r="A10930" t="s">
        <v>12204</v>
      </c>
      <c r="B10930" t="s">
        <v>23518</v>
      </c>
      <c r="C10930" t="s">
        <v>12205</v>
      </c>
      <c r="D10930">
        <v>30</v>
      </c>
      <c r="E10930">
        <v>787</v>
      </c>
      <c r="F10930">
        <v>152</v>
      </c>
      <c r="G10930">
        <v>7393</v>
      </c>
      <c r="H10930">
        <v>5.6780887267184803E-4</v>
      </c>
      <c r="I10930">
        <v>4.5806351842920701E-2</v>
      </c>
      <c r="J10930">
        <v>4.4288112242912001E-2</v>
      </c>
      <c r="K10930" t="s">
        <v>25388</v>
      </c>
      <c r="L10930">
        <v>30</v>
      </c>
      <c r="M10930" t="s">
        <v>2729</v>
      </c>
      <c r="N10930">
        <v>0.197368421052632</v>
      </c>
      <c r="O10930">
        <v>3.8119440914866597E-2</v>
      </c>
    </row>
    <row r="10931" spans="1:15">
      <c r="A10931" t="s">
        <v>12204</v>
      </c>
      <c r="B10931" t="s">
        <v>23513</v>
      </c>
      <c r="C10931" t="s">
        <v>12205</v>
      </c>
      <c r="D10931">
        <v>8</v>
      </c>
      <c r="E10931">
        <v>535</v>
      </c>
      <c r="F10931">
        <v>169</v>
      </c>
      <c r="G10931">
        <v>8124</v>
      </c>
      <c r="H10931">
        <v>0.87611673408829505</v>
      </c>
      <c r="I10931">
        <v>0.99999999999997702</v>
      </c>
      <c r="J10931">
        <v>0.95041217501583097</v>
      </c>
      <c r="K10931" t="s">
        <v>25390</v>
      </c>
      <c r="L10931">
        <v>8</v>
      </c>
      <c r="M10931" t="s">
        <v>2729</v>
      </c>
      <c r="N10931">
        <v>4.7337278106508902E-2</v>
      </c>
      <c r="O10931">
        <v>1.4953271028037399E-2</v>
      </c>
    </row>
    <row r="10932" spans="1:15">
      <c r="A10932" t="s">
        <v>12204</v>
      </c>
      <c r="B10932" t="s">
        <v>23511</v>
      </c>
      <c r="C10932" t="s">
        <v>12205</v>
      </c>
      <c r="D10932">
        <v>128</v>
      </c>
      <c r="E10932">
        <v>6152</v>
      </c>
      <c r="F10932">
        <v>176</v>
      </c>
      <c r="G10932">
        <v>7804</v>
      </c>
      <c r="H10932">
        <v>0.979736880562176</v>
      </c>
      <c r="I10932">
        <v>1</v>
      </c>
      <c r="J10932">
        <v>0.85953329234717102</v>
      </c>
      <c r="K10932" t="s">
        <v>30786</v>
      </c>
      <c r="L10932">
        <v>128</v>
      </c>
      <c r="M10932" t="s">
        <v>2729</v>
      </c>
      <c r="N10932">
        <v>0.72727272727272696</v>
      </c>
      <c r="O10932">
        <v>2.08062418725618E-2</v>
      </c>
    </row>
    <row r="10933" spans="1:15">
      <c r="A10933" t="s">
        <v>12206</v>
      </c>
      <c r="B10933" t="s">
        <v>23513</v>
      </c>
      <c r="C10933" t="s">
        <v>12207</v>
      </c>
      <c r="D10933">
        <v>5</v>
      </c>
      <c r="E10933">
        <v>535</v>
      </c>
      <c r="F10933">
        <v>84</v>
      </c>
      <c r="G10933">
        <v>8124</v>
      </c>
      <c r="H10933">
        <v>0.65670273080164598</v>
      </c>
      <c r="I10933">
        <v>0.99999999999997702</v>
      </c>
      <c r="J10933">
        <v>0.95041217501583097</v>
      </c>
      <c r="K10933" t="s">
        <v>30787</v>
      </c>
      <c r="L10933">
        <v>5</v>
      </c>
      <c r="M10933" t="s">
        <v>5133</v>
      </c>
      <c r="N10933">
        <v>5.95238095238095E-2</v>
      </c>
      <c r="O10933">
        <v>9.3457943925233603E-3</v>
      </c>
    </row>
    <row r="10934" spans="1:15">
      <c r="A10934" t="s">
        <v>12206</v>
      </c>
      <c r="B10934" t="s">
        <v>23511</v>
      </c>
      <c r="C10934" t="s">
        <v>12207</v>
      </c>
      <c r="D10934">
        <v>65</v>
      </c>
      <c r="E10934">
        <v>6152</v>
      </c>
      <c r="F10934">
        <v>80</v>
      </c>
      <c r="G10934">
        <v>7804</v>
      </c>
      <c r="H10934">
        <v>0.35490498171486401</v>
      </c>
      <c r="I10934">
        <v>0.90637853699243498</v>
      </c>
      <c r="J10934">
        <v>0.77906252801391895</v>
      </c>
      <c r="K10934" t="s">
        <v>30788</v>
      </c>
      <c r="L10934">
        <v>65</v>
      </c>
      <c r="M10934" t="s">
        <v>5133</v>
      </c>
      <c r="N10934">
        <v>0.8125</v>
      </c>
      <c r="O10934">
        <v>1.05656697009103E-2</v>
      </c>
    </row>
    <row r="10935" spans="1:15">
      <c r="A10935" t="s">
        <v>12206</v>
      </c>
      <c r="B10935" t="s">
        <v>23518</v>
      </c>
      <c r="C10935" t="s">
        <v>12207</v>
      </c>
      <c r="D10935">
        <v>8</v>
      </c>
      <c r="E10935">
        <v>787</v>
      </c>
      <c r="F10935">
        <v>74</v>
      </c>
      <c r="G10935">
        <v>7393</v>
      </c>
      <c r="H10935">
        <v>0.53742200453756395</v>
      </c>
      <c r="I10935">
        <v>1</v>
      </c>
      <c r="J10935">
        <v>0.966855260484069</v>
      </c>
      <c r="K10935" t="s">
        <v>30789</v>
      </c>
      <c r="L10935">
        <v>8</v>
      </c>
      <c r="M10935" t="s">
        <v>5133</v>
      </c>
      <c r="N10935">
        <v>0.108108108108108</v>
      </c>
      <c r="O10935">
        <v>1.01651842439644E-2</v>
      </c>
    </row>
    <row r="10936" spans="1:15">
      <c r="A10936" t="s">
        <v>12208</v>
      </c>
      <c r="B10936" t="s">
        <v>23511</v>
      </c>
      <c r="C10936" t="s">
        <v>12209</v>
      </c>
      <c r="D10936">
        <v>8</v>
      </c>
      <c r="E10936">
        <v>6152</v>
      </c>
      <c r="F10936">
        <v>12</v>
      </c>
      <c r="G10936">
        <v>7804</v>
      </c>
      <c r="H10936">
        <v>0.91105258963404401</v>
      </c>
      <c r="I10936">
        <v>1</v>
      </c>
      <c r="J10936">
        <v>0.85953329234717102</v>
      </c>
      <c r="K10936" t="s">
        <v>30790</v>
      </c>
      <c r="L10936">
        <v>8</v>
      </c>
      <c r="M10936" t="s">
        <v>5133</v>
      </c>
      <c r="N10936">
        <v>0.66666666666666696</v>
      </c>
      <c r="O10936">
        <v>1.3003901170351099E-3</v>
      </c>
    </row>
    <row r="10937" spans="1:15">
      <c r="A10937" t="s">
        <v>12208</v>
      </c>
      <c r="B10937" t="s">
        <v>23513</v>
      </c>
      <c r="C10937" t="s">
        <v>12209</v>
      </c>
      <c r="D10937">
        <v>3</v>
      </c>
      <c r="E10937">
        <v>535</v>
      </c>
      <c r="F10937">
        <v>13</v>
      </c>
      <c r="G10937">
        <v>8124</v>
      </c>
      <c r="H10937">
        <v>4.9491240634379201E-2</v>
      </c>
      <c r="I10937">
        <v>0.448760549738495</v>
      </c>
      <c r="J10937">
        <v>0.42650749013827299</v>
      </c>
      <c r="K10937" t="s">
        <v>30791</v>
      </c>
      <c r="L10937">
        <v>3</v>
      </c>
      <c r="M10937" t="s">
        <v>5133</v>
      </c>
      <c r="N10937">
        <v>0.230769230769231</v>
      </c>
      <c r="O10937">
        <v>5.60747663551402E-3</v>
      </c>
    </row>
    <row r="10938" spans="1:15">
      <c r="A10938" t="s">
        <v>12208</v>
      </c>
      <c r="B10938" t="s">
        <v>23518</v>
      </c>
      <c r="C10938" t="s">
        <v>12209</v>
      </c>
      <c r="D10938">
        <v>1</v>
      </c>
      <c r="E10938">
        <v>787</v>
      </c>
      <c r="F10938">
        <v>11</v>
      </c>
      <c r="G10938">
        <v>7393</v>
      </c>
      <c r="H10938">
        <v>0.71032488019926399</v>
      </c>
      <c r="I10938">
        <v>1</v>
      </c>
      <c r="J10938">
        <v>0.966855260484069</v>
      </c>
      <c r="K10938" t="s">
        <v>25031</v>
      </c>
      <c r="L10938">
        <v>1</v>
      </c>
      <c r="M10938" t="s">
        <v>5133</v>
      </c>
      <c r="N10938">
        <v>9.0909090909090898E-2</v>
      </c>
      <c r="O10938">
        <v>1.27064803049555E-3</v>
      </c>
    </row>
    <row r="10939" spans="1:15">
      <c r="A10939" t="s">
        <v>12210</v>
      </c>
      <c r="B10939" t="s">
        <v>23513</v>
      </c>
      <c r="C10939" t="s">
        <v>12211</v>
      </c>
      <c r="D10939">
        <v>7</v>
      </c>
      <c r="E10939">
        <v>535</v>
      </c>
      <c r="F10939">
        <v>100</v>
      </c>
      <c r="G10939">
        <v>8124</v>
      </c>
      <c r="H10939">
        <v>0.49051658275909499</v>
      </c>
      <c r="I10939">
        <v>0.99999999999997702</v>
      </c>
      <c r="J10939">
        <v>0.95041217501583097</v>
      </c>
      <c r="K10939" t="s">
        <v>30792</v>
      </c>
      <c r="L10939">
        <v>7</v>
      </c>
      <c r="M10939" t="s">
        <v>5133</v>
      </c>
      <c r="N10939">
        <v>7.0000000000000007E-2</v>
      </c>
      <c r="O10939">
        <v>1.3084112149532701E-2</v>
      </c>
    </row>
    <row r="10940" spans="1:15">
      <c r="A10940" t="s">
        <v>12210</v>
      </c>
      <c r="B10940" t="s">
        <v>23511</v>
      </c>
      <c r="C10940" t="s">
        <v>12211</v>
      </c>
      <c r="D10940">
        <v>74</v>
      </c>
      <c r="E10940">
        <v>6152</v>
      </c>
      <c r="F10940">
        <v>84</v>
      </c>
      <c r="G10940">
        <v>7804</v>
      </c>
      <c r="H10940">
        <v>2.0296055177870299E-2</v>
      </c>
      <c r="I10940">
        <v>0.14344196929370701</v>
      </c>
      <c r="J10940">
        <v>0.123293148127782</v>
      </c>
      <c r="K10940" t="s">
        <v>30793</v>
      </c>
      <c r="L10940">
        <v>74</v>
      </c>
      <c r="M10940" t="s">
        <v>5133</v>
      </c>
      <c r="N10940">
        <v>0.88095238095238104</v>
      </c>
      <c r="O10940">
        <v>1.2028608582574801E-2</v>
      </c>
    </row>
    <row r="10941" spans="1:15">
      <c r="A10941" t="s">
        <v>12210</v>
      </c>
      <c r="B10941" t="s">
        <v>23518</v>
      </c>
      <c r="C10941" t="s">
        <v>12211</v>
      </c>
      <c r="D10941">
        <v>3</v>
      </c>
      <c r="E10941">
        <v>787</v>
      </c>
      <c r="F10941">
        <v>83</v>
      </c>
      <c r="G10941">
        <v>7393</v>
      </c>
      <c r="H10941">
        <v>0.99498510484380198</v>
      </c>
      <c r="I10941">
        <v>1</v>
      </c>
      <c r="J10941">
        <v>0.966855260484069</v>
      </c>
      <c r="K10941" t="s">
        <v>30794</v>
      </c>
      <c r="L10941">
        <v>3</v>
      </c>
      <c r="M10941" t="s">
        <v>5133</v>
      </c>
      <c r="N10941">
        <v>3.6144578313252997E-2</v>
      </c>
      <c r="O10941">
        <v>3.8119440914866601E-3</v>
      </c>
    </row>
    <row r="10942" spans="1:15">
      <c r="A10942" t="s">
        <v>12212</v>
      </c>
      <c r="B10942" t="s">
        <v>23513</v>
      </c>
      <c r="C10942" t="s">
        <v>12213</v>
      </c>
      <c r="D10942">
        <v>6</v>
      </c>
      <c r="E10942">
        <v>535</v>
      </c>
      <c r="F10942">
        <v>43</v>
      </c>
      <c r="G10942">
        <v>8124</v>
      </c>
      <c r="H10942">
        <v>6.0799368763816801E-2</v>
      </c>
      <c r="I10942">
        <v>0.448760549738495</v>
      </c>
      <c r="J10942">
        <v>0.42650749013827299</v>
      </c>
      <c r="K10942" t="s">
        <v>30795</v>
      </c>
      <c r="L10942">
        <v>6</v>
      </c>
      <c r="M10942" t="s">
        <v>5133</v>
      </c>
      <c r="N10942">
        <v>0.13953488372093001</v>
      </c>
      <c r="O10942">
        <v>1.1214953271028E-2</v>
      </c>
    </row>
    <row r="10943" spans="1:15">
      <c r="A10943" t="s">
        <v>12212</v>
      </c>
      <c r="B10943" t="s">
        <v>23511</v>
      </c>
      <c r="C10943" t="s">
        <v>12213</v>
      </c>
      <c r="D10943">
        <v>34</v>
      </c>
      <c r="E10943">
        <v>6152</v>
      </c>
      <c r="F10943">
        <v>41</v>
      </c>
      <c r="G10943">
        <v>7804</v>
      </c>
      <c r="H10943">
        <v>0.336816064530987</v>
      </c>
      <c r="I10943">
        <v>0.87709103910391695</v>
      </c>
      <c r="J10943">
        <v>0.75388894852919097</v>
      </c>
      <c r="K10943" t="s">
        <v>30796</v>
      </c>
      <c r="L10943">
        <v>34</v>
      </c>
      <c r="M10943" t="s">
        <v>5133</v>
      </c>
      <c r="N10943">
        <v>0.82926829268292701</v>
      </c>
      <c r="O10943">
        <v>5.5266579973992204E-3</v>
      </c>
    </row>
    <row r="10944" spans="1:15">
      <c r="A10944" t="s">
        <v>12212</v>
      </c>
      <c r="B10944" t="s">
        <v>23518</v>
      </c>
      <c r="C10944" t="s">
        <v>12213</v>
      </c>
      <c r="D10944">
        <v>1</v>
      </c>
      <c r="E10944">
        <v>787</v>
      </c>
      <c r="F10944">
        <v>41</v>
      </c>
      <c r="G10944">
        <v>7393</v>
      </c>
      <c r="H10944">
        <v>0.99022602139123905</v>
      </c>
      <c r="I10944">
        <v>1</v>
      </c>
      <c r="J10944">
        <v>0.966855260484069</v>
      </c>
      <c r="K10944" t="s">
        <v>24858</v>
      </c>
      <c r="L10944">
        <v>1</v>
      </c>
      <c r="M10944" t="s">
        <v>5133</v>
      </c>
      <c r="N10944">
        <v>2.4390243902439001E-2</v>
      </c>
      <c r="O10944">
        <v>1.27064803049555E-3</v>
      </c>
    </row>
    <row r="10945" spans="1:15">
      <c r="A10945" t="s">
        <v>12214</v>
      </c>
      <c r="B10945" t="s">
        <v>23511</v>
      </c>
      <c r="C10945" t="s">
        <v>12215</v>
      </c>
      <c r="D10945">
        <v>3</v>
      </c>
      <c r="E10945">
        <v>6152</v>
      </c>
      <c r="F10945">
        <v>3</v>
      </c>
      <c r="G10945">
        <v>7804</v>
      </c>
      <c r="H10945">
        <v>0.489837867770546</v>
      </c>
      <c r="I10945">
        <v>0.96083957126938102</v>
      </c>
      <c r="J10945">
        <v>0.82587360011061495</v>
      </c>
      <c r="K10945" t="s">
        <v>24513</v>
      </c>
      <c r="L10945">
        <v>3</v>
      </c>
      <c r="M10945" t="s">
        <v>5133</v>
      </c>
      <c r="N10945">
        <v>1</v>
      </c>
      <c r="O10945">
        <v>4.8764629388816603E-4</v>
      </c>
    </row>
    <row r="10946" spans="1:15">
      <c r="A10946" t="s">
        <v>12216</v>
      </c>
      <c r="B10946" t="s">
        <v>23518</v>
      </c>
      <c r="C10946" t="s">
        <v>12217</v>
      </c>
      <c r="D10946">
        <v>1</v>
      </c>
      <c r="E10946">
        <v>787</v>
      </c>
      <c r="F10946">
        <v>4</v>
      </c>
      <c r="G10946">
        <v>7393</v>
      </c>
      <c r="H10946">
        <v>0.362574478289521</v>
      </c>
      <c r="I10946">
        <v>1</v>
      </c>
      <c r="J10946">
        <v>0.966855260484069</v>
      </c>
      <c r="K10946" t="s">
        <v>24703</v>
      </c>
      <c r="L10946">
        <v>1</v>
      </c>
      <c r="M10946" t="s">
        <v>5133</v>
      </c>
      <c r="N10946">
        <v>0.25</v>
      </c>
      <c r="O10946">
        <v>1.27064803049555E-3</v>
      </c>
    </row>
    <row r="10947" spans="1:15">
      <c r="A10947" t="s">
        <v>12216</v>
      </c>
      <c r="B10947" t="s">
        <v>23511</v>
      </c>
      <c r="C10947" t="s">
        <v>12217</v>
      </c>
      <c r="D10947">
        <v>3</v>
      </c>
      <c r="E10947">
        <v>6152</v>
      </c>
      <c r="F10947">
        <v>4</v>
      </c>
      <c r="G10947">
        <v>7804</v>
      </c>
      <c r="H10947">
        <v>0.80103341611958101</v>
      </c>
      <c r="I10947">
        <v>0.968912233598893</v>
      </c>
      <c r="J10947">
        <v>0.832812322140707</v>
      </c>
      <c r="K10947" t="s">
        <v>30797</v>
      </c>
      <c r="L10947">
        <v>3</v>
      </c>
      <c r="M10947" t="s">
        <v>5133</v>
      </c>
      <c r="N10947">
        <v>0.75</v>
      </c>
      <c r="O10947">
        <v>4.8764629388816603E-4</v>
      </c>
    </row>
    <row r="10948" spans="1:15">
      <c r="A10948" t="s">
        <v>12218</v>
      </c>
      <c r="B10948" t="s">
        <v>23511</v>
      </c>
      <c r="C10948" t="s">
        <v>12219</v>
      </c>
      <c r="D10948">
        <v>28</v>
      </c>
      <c r="E10948">
        <v>6152</v>
      </c>
      <c r="F10948">
        <v>32</v>
      </c>
      <c r="G10948">
        <v>7804</v>
      </c>
      <c r="H10948">
        <v>0.16192037343628701</v>
      </c>
      <c r="I10948">
        <v>0.58693154509582002</v>
      </c>
      <c r="J10948">
        <v>0.50448720333862196</v>
      </c>
      <c r="K10948" t="s">
        <v>30798</v>
      </c>
      <c r="L10948">
        <v>28</v>
      </c>
      <c r="M10948" t="s">
        <v>5133</v>
      </c>
      <c r="N10948">
        <v>0.875</v>
      </c>
      <c r="O10948">
        <v>4.5513654096228902E-3</v>
      </c>
    </row>
    <row r="10949" spans="1:15">
      <c r="A10949" t="s">
        <v>12218</v>
      </c>
      <c r="B10949" t="s">
        <v>23518</v>
      </c>
      <c r="C10949" t="s">
        <v>12219</v>
      </c>
      <c r="D10949">
        <v>1</v>
      </c>
      <c r="E10949">
        <v>787</v>
      </c>
      <c r="F10949">
        <v>28</v>
      </c>
      <c r="G10949">
        <v>7393</v>
      </c>
      <c r="H10949">
        <v>0.95747465990382596</v>
      </c>
      <c r="I10949">
        <v>1</v>
      </c>
      <c r="J10949">
        <v>0.966855260484069</v>
      </c>
      <c r="K10949" t="s">
        <v>27485</v>
      </c>
      <c r="L10949">
        <v>1</v>
      </c>
      <c r="M10949" t="s">
        <v>5133</v>
      </c>
      <c r="N10949">
        <v>3.5714285714285698E-2</v>
      </c>
      <c r="O10949">
        <v>1.27064803049555E-3</v>
      </c>
    </row>
    <row r="10950" spans="1:15">
      <c r="A10950" t="s">
        <v>12220</v>
      </c>
      <c r="B10950" t="s">
        <v>23518</v>
      </c>
      <c r="C10950" t="s">
        <v>12221</v>
      </c>
      <c r="D10950">
        <v>57</v>
      </c>
      <c r="E10950">
        <v>787</v>
      </c>
      <c r="F10950">
        <v>1335</v>
      </c>
      <c r="G10950">
        <v>7393</v>
      </c>
      <c r="H10950">
        <v>1</v>
      </c>
      <c r="I10950">
        <v>1</v>
      </c>
      <c r="J10950">
        <v>0.966855260484069</v>
      </c>
      <c r="K10950" t="s">
        <v>30799</v>
      </c>
      <c r="L10950">
        <v>57</v>
      </c>
      <c r="M10950" t="s">
        <v>5133</v>
      </c>
      <c r="N10950">
        <v>4.2696629213483099E-2</v>
      </c>
      <c r="O10950">
        <v>7.2426937738246502E-2</v>
      </c>
    </row>
    <row r="10951" spans="1:15">
      <c r="A10951" t="s">
        <v>12220</v>
      </c>
      <c r="B10951" t="s">
        <v>23513</v>
      </c>
      <c r="C10951" t="s">
        <v>12221</v>
      </c>
      <c r="D10951">
        <v>62</v>
      </c>
      <c r="E10951">
        <v>535</v>
      </c>
      <c r="F10951">
        <v>1495</v>
      </c>
      <c r="G10951">
        <v>8124</v>
      </c>
      <c r="H10951">
        <v>0.99999642797927402</v>
      </c>
      <c r="I10951">
        <v>0.99999999999997702</v>
      </c>
      <c r="J10951">
        <v>0.95041217501583097</v>
      </c>
      <c r="K10951" t="s">
        <v>30800</v>
      </c>
      <c r="L10951">
        <v>62</v>
      </c>
      <c r="M10951" t="s">
        <v>5133</v>
      </c>
      <c r="N10951">
        <v>4.1471571906354497E-2</v>
      </c>
      <c r="O10951">
        <v>0.11588785046729</v>
      </c>
    </row>
    <row r="10952" spans="1:15">
      <c r="A10952" t="s">
        <v>12220</v>
      </c>
      <c r="B10952" t="s">
        <v>23511</v>
      </c>
      <c r="C10952" t="s">
        <v>12221</v>
      </c>
      <c r="D10952">
        <v>1309</v>
      </c>
      <c r="E10952">
        <v>6152</v>
      </c>
      <c r="F10952">
        <v>1471</v>
      </c>
      <c r="G10952">
        <v>7804</v>
      </c>
      <c r="H10952" s="34">
        <v>2.4420608184500299E-29</v>
      </c>
      <c r="I10952" s="34">
        <v>2.6713431952933901E-26</v>
      </c>
      <c r="J10952" s="34">
        <v>2.2961084116397401E-26</v>
      </c>
      <c r="K10952" t="s">
        <v>30801</v>
      </c>
      <c r="L10952">
        <v>1309</v>
      </c>
      <c r="M10952" t="s">
        <v>5133</v>
      </c>
      <c r="N10952">
        <v>0.88987083616587404</v>
      </c>
      <c r="O10952">
        <v>0.21277633289987</v>
      </c>
    </row>
    <row r="10953" spans="1:15">
      <c r="A10953" t="s">
        <v>12222</v>
      </c>
      <c r="B10953" t="s">
        <v>23511</v>
      </c>
      <c r="C10953" t="s">
        <v>12223</v>
      </c>
      <c r="D10953">
        <v>1</v>
      </c>
      <c r="E10953">
        <v>6152</v>
      </c>
      <c r="F10953">
        <v>1</v>
      </c>
      <c r="G10953">
        <v>7804</v>
      </c>
      <c r="H10953">
        <v>0.788313685289595</v>
      </c>
      <c r="I10953">
        <v>0.968912233598893</v>
      </c>
      <c r="J10953">
        <v>0.832812322140707</v>
      </c>
      <c r="K10953" t="s">
        <v>30552</v>
      </c>
      <c r="L10953">
        <v>1</v>
      </c>
      <c r="M10953" t="s">
        <v>5133</v>
      </c>
      <c r="N10953">
        <v>1</v>
      </c>
      <c r="O10953">
        <v>1.6254876462938901E-4</v>
      </c>
    </row>
    <row r="10954" spans="1:15">
      <c r="A10954" t="s">
        <v>12224</v>
      </c>
      <c r="B10954" t="s">
        <v>23511</v>
      </c>
      <c r="C10954" t="s">
        <v>12225</v>
      </c>
      <c r="D10954">
        <v>8</v>
      </c>
      <c r="E10954">
        <v>6152</v>
      </c>
      <c r="F10954">
        <v>11</v>
      </c>
      <c r="G10954">
        <v>7804</v>
      </c>
      <c r="H10954">
        <v>0.812198093591744</v>
      </c>
      <c r="I10954">
        <v>0.97453872412074605</v>
      </c>
      <c r="J10954">
        <v>0.83764847806331599</v>
      </c>
      <c r="K10954" t="s">
        <v>30802</v>
      </c>
      <c r="L10954">
        <v>8</v>
      </c>
      <c r="M10954" t="s">
        <v>5133</v>
      </c>
      <c r="N10954">
        <v>0.72727272727272696</v>
      </c>
      <c r="O10954">
        <v>1.3003901170351099E-3</v>
      </c>
    </row>
    <row r="10955" spans="1:15">
      <c r="A10955" t="s">
        <v>12224</v>
      </c>
      <c r="B10955" t="s">
        <v>23513</v>
      </c>
      <c r="C10955" t="s">
        <v>12225</v>
      </c>
      <c r="D10955">
        <v>1</v>
      </c>
      <c r="E10955">
        <v>535</v>
      </c>
      <c r="F10955">
        <v>10</v>
      </c>
      <c r="G10955">
        <v>8124</v>
      </c>
      <c r="H10955">
        <v>0.494202526653369</v>
      </c>
      <c r="I10955">
        <v>0.99999999999997702</v>
      </c>
      <c r="J10955">
        <v>0.95041217501583097</v>
      </c>
      <c r="K10955" t="s">
        <v>27989</v>
      </c>
      <c r="L10955">
        <v>1</v>
      </c>
      <c r="M10955" t="s">
        <v>5133</v>
      </c>
      <c r="N10955">
        <v>0.1</v>
      </c>
      <c r="O10955">
        <v>1.8691588785046699E-3</v>
      </c>
    </row>
    <row r="10956" spans="1:15">
      <c r="A10956" t="s">
        <v>12224</v>
      </c>
      <c r="B10956" t="s">
        <v>23518</v>
      </c>
      <c r="C10956" t="s">
        <v>12225</v>
      </c>
      <c r="D10956">
        <v>1</v>
      </c>
      <c r="E10956">
        <v>787</v>
      </c>
      <c r="F10956">
        <v>11</v>
      </c>
      <c r="G10956">
        <v>7393</v>
      </c>
      <c r="H10956">
        <v>0.71032488019926399</v>
      </c>
      <c r="I10956">
        <v>1</v>
      </c>
      <c r="J10956">
        <v>0.966855260484069</v>
      </c>
      <c r="K10956" t="s">
        <v>26409</v>
      </c>
      <c r="L10956">
        <v>1</v>
      </c>
      <c r="M10956" t="s">
        <v>5133</v>
      </c>
      <c r="N10956">
        <v>9.0909090909090898E-2</v>
      </c>
      <c r="O10956">
        <v>1.27064803049555E-3</v>
      </c>
    </row>
    <row r="10957" spans="1:15">
      <c r="A10957" t="s">
        <v>12226</v>
      </c>
      <c r="B10957" t="s">
        <v>23511</v>
      </c>
      <c r="C10957" t="s">
        <v>12227</v>
      </c>
      <c r="D10957">
        <v>4</v>
      </c>
      <c r="E10957">
        <v>6152</v>
      </c>
      <c r="F10957">
        <v>6</v>
      </c>
      <c r="G10957">
        <v>7804</v>
      </c>
      <c r="H10957">
        <v>0.88632030892592895</v>
      </c>
      <c r="I10957">
        <v>1</v>
      </c>
      <c r="J10957">
        <v>0.85953329234717102</v>
      </c>
      <c r="K10957" t="s">
        <v>30803</v>
      </c>
      <c r="L10957">
        <v>4</v>
      </c>
      <c r="M10957" t="s">
        <v>5133</v>
      </c>
      <c r="N10957">
        <v>0.66666666666666696</v>
      </c>
      <c r="O10957">
        <v>6.5019505851755496E-4</v>
      </c>
    </row>
    <row r="10958" spans="1:15">
      <c r="A10958" t="s">
        <v>12226</v>
      </c>
      <c r="B10958" t="s">
        <v>23518</v>
      </c>
      <c r="C10958" t="s">
        <v>12227</v>
      </c>
      <c r="D10958">
        <v>1</v>
      </c>
      <c r="E10958">
        <v>787</v>
      </c>
      <c r="F10958">
        <v>5</v>
      </c>
      <c r="G10958">
        <v>7393</v>
      </c>
      <c r="H10958">
        <v>0.430466464429208</v>
      </c>
      <c r="I10958">
        <v>1</v>
      </c>
      <c r="J10958">
        <v>0.966855260484069</v>
      </c>
      <c r="K10958" t="s">
        <v>28913</v>
      </c>
      <c r="L10958">
        <v>1</v>
      </c>
      <c r="M10958" t="s">
        <v>5133</v>
      </c>
      <c r="N10958">
        <v>0.2</v>
      </c>
      <c r="O10958">
        <v>1.27064803049555E-3</v>
      </c>
    </row>
    <row r="10959" spans="1:15">
      <c r="A10959" t="s">
        <v>12228</v>
      </c>
      <c r="B10959" t="s">
        <v>23511</v>
      </c>
      <c r="C10959" t="s">
        <v>12229</v>
      </c>
      <c r="D10959">
        <v>16</v>
      </c>
      <c r="E10959">
        <v>6152</v>
      </c>
      <c r="F10959">
        <v>16</v>
      </c>
      <c r="G10959">
        <v>7804</v>
      </c>
      <c r="H10959">
        <v>2.2150784116779201E-2</v>
      </c>
      <c r="I10959">
        <v>0.15357019220850299</v>
      </c>
      <c r="J10959">
        <v>0.13199869291536201</v>
      </c>
      <c r="K10959" t="s">
        <v>30804</v>
      </c>
      <c r="L10959">
        <v>16</v>
      </c>
      <c r="M10959" t="s">
        <v>5133</v>
      </c>
      <c r="N10959">
        <v>1</v>
      </c>
      <c r="O10959">
        <v>2.6007802340702198E-3</v>
      </c>
    </row>
    <row r="10960" spans="1:15">
      <c r="A10960" t="s">
        <v>12230</v>
      </c>
      <c r="B10960" t="s">
        <v>23511</v>
      </c>
      <c r="C10960" t="s">
        <v>12231</v>
      </c>
      <c r="D10960">
        <v>3</v>
      </c>
      <c r="E10960">
        <v>6152</v>
      </c>
      <c r="F10960">
        <v>4</v>
      </c>
      <c r="G10960">
        <v>7804</v>
      </c>
      <c r="H10960">
        <v>0.80103341611958101</v>
      </c>
      <c r="I10960">
        <v>0.968912233598893</v>
      </c>
      <c r="J10960">
        <v>0.832812322140707</v>
      </c>
      <c r="K10960" t="s">
        <v>30805</v>
      </c>
      <c r="L10960">
        <v>3</v>
      </c>
      <c r="M10960" t="s">
        <v>5133</v>
      </c>
      <c r="N10960">
        <v>0.75</v>
      </c>
      <c r="O10960">
        <v>4.8764629388816603E-4</v>
      </c>
    </row>
    <row r="10961" spans="1:15">
      <c r="A10961" t="s">
        <v>12230</v>
      </c>
      <c r="B10961" t="s">
        <v>23513</v>
      </c>
      <c r="C10961" t="s">
        <v>12231</v>
      </c>
      <c r="D10961">
        <v>1</v>
      </c>
      <c r="E10961">
        <v>535</v>
      </c>
      <c r="F10961">
        <v>4</v>
      </c>
      <c r="G10961">
        <v>8124</v>
      </c>
      <c r="H10961">
        <v>0.23855956797771199</v>
      </c>
      <c r="I10961">
        <v>0.85273230586348503</v>
      </c>
      <c r="J10961">
        <v>0.81044716552199803</v>
      </c>
      <c r="K10961" t="s">
        <v>25516</v>
      </c>
      <c r="L10961">
        <v>1</v>
      </c>
      <c r="M10961" t="s">
        <v>5133</v>
      </c>
      <c r="N10961">
        <v>0.25</v>
      </c>
      <c r="O10961">
        <v>1.8691588785046699E-3</v>
      </c>
    </row>
    <row r="10962" spans="1:15">
      <c r="A10962" t="s">
        <v>12232</v>
      </c>
      <c r="B10962" t="s">
        <v>23513</v>
      </c>
      <c r="C10962" t="s">
        <v>12233</v>
      </c>
      <c r="D10962">
        <v>16</v>
      </c>
      <c r="E10962">
        <v>535</v>
      </c>
      <c r="F10962">
        <v>204</v>
      </c>
      <c r="G10962">
        <v>8124</v>
      </c>
      <c r="H10962">
        <v>0.26889195689775403</v>
      </c>
      <c r="I10962">
        <v>0.92669970177713501</v>
      </c>
      <c r="J10962">
        <v>0.88074667915254901</v>
      </c>
      <c r="K10962" t="s">
        <v>30806</v>
      </c>
      <c r="L10962">
        <v>16</v>
      </c>
      <c r="M10962" t="s">
        <v>5133</v>
      </c>
      <c r="N10962">
        <v>7.8431372549019607E-2</v>
      </c>
      <c r="O10962">
        <v>2.9906542056074799E-2</v>
      </c>
    </row>
    <row r="10963" spans="1:15">
      <c r="A10963" t="s">
        <v>12232</v>
      </c>
      <c r="B10963" t="s">
        <v>23511</v>
      </c>
      <c r="C10963" t="s">
        <v>12233</v>
      </c>
      <c r="D10963">
        <v>148</v>
      </c>
      <c r="E10963">
        <v>6152</v>
      </c>
      <c r="F10963">
        <v>205</v>
      </c>
      <c r="G10963">
        <v>7804</v>
      </c>
      <c r="H10963">
        <v>0.99126723672346295</v>
      </c>
      <c r="I10963">
        <v>1</v>
      </c>
      <c r="J10963">
        <v>0.85953329234717102</v>
      </c>
      <c r="K10963" t="s">
        <v>30807</v>
      </c>
      <c r="L10963">
        <v>148</v>
      </c>
      <c r="M10963" t="s">
        <v>5133</v>
      </c>
      <c r="N10963">
        <v>0.72195121951219499</v>
      </c>
      <c r="O10963">
        <v>2.4057217165149501E-2</v>
      </c>
    </row>
    <row r="10964" spans="1:15">
      <c r="A10964" t="s">
        <v>12232</v>
      </c>
      <c r="B10964" t="s">
        <v>23518</v>
      </c>
      <c r="C10964" t="s">
        <v>12233</v>
      </c>
      <c r="D10964">
        <v>31</v>
      </c>
      <c r="E10964">
        <v>787</v>
      </c>
      <c r="F10964">
        <v>201</v>
      </c>
      <c r="G10964">
        <v>7393</v>
      </c>
      <c r="H10964">
        <v>2.1251899927132199E-2</v>
      </c>
      <c r="I10964">
        <v>0.37350214121934799</v>
      </c>
      <c r="J10964">
        <v>0.36112251003999102</v>
      </c>
      <c r="K10964" t="s">
        <v>30808</v>
      </c>
      <c r="L10964">
        <v>31</v>
      </c>
      <c r="M10964" t="s">
        <v>5133</v>
      </c>
      <c r="N10964">
        <v>0.154228855721393</v>
      </c>
      <c r="O10964">
        <v>3.9390088945362098E-2</v>
      </c>
    </row>
    <row r="10965" spans="1:15">
      <c r="A10965" t="s">
        <v>12234</v>
      </c>
      <c r="B10965" t="s">
        <v>23518</v>
      </c>
      <c r="C10965" t="s">
        <v>12235</v>
      </c>
      <c r="D10965">
        <v>3</v>
      </c>
      <c r="E10965">
        <v>787</v>
      </c>
      <c r="F10965">
        <v>41</v>
      </c>
      <c r="G10965">
        <v>7393</v>
      </c>
      <c r="H10965">
        <v>0.82721622999002098</v>
      </c>
      <c r="I10965">
        <v>1</v>
      </c>
      <c r="J10965">
        <v>0.966855260484069</v>
      </c>
      <c r="K10965" t="s">
        <v>30809</v>
      </c>
      <c r="L10965">
        <v>3</v>
      </c>
      <c r="M10965" t="s">
        <v>5133</v>
      </c>
      <c r="N10965">
        <v>7.3170731707317097E-2</v>
      </c>
      <c r="O10965">
        <v>3.8119440914866601E-3</v>
      </c>
    </row>
    <row r="10966" spans="1:15">
      <c r="A10966" t="s">
        <v>12234</v>
      </c>
      <c r="B10966" t="s">
        <v>23511</v>
      </c>
      <c r="C10966" t="s">
        <v>12235</v>
      </c>
      <c r="D10966">
        <v>31</v>
      </c>
      <c r="E10966">
        <v>6152</v>
      </c>
      <c r="F10966">
        <v>41</v>
      </c>
      <c r="G10966">
        <v>7804</v>
      </c>
      <c r="H10966">
        <v>0.76317441343700199</v>
      </c>
      <c r="I10966">
        <v>0.968912233598893</v>
      </c>
      <c r="J10966">
        <v>0.832812322140707</v>
      </c>
      <c r="K10966" t="s">
        <v>30810</v>
      </c>
      <c r="L10966">
        <v>31</v>
      </c>
      <c r="M10966" t="s">
        <v>5133</v>
      </c>
      <c r="N10966">
        <v>0.75609756097560998</v>
      </c>
      <c r="O10966">
        <v>5.0390117035110501E-3</v>
      </c>
    </row>
    <row r="10967" spans="1:15">
      <c r="A10967" t="s">
        <v>12234</v>
      </c>
      <c r="B10967" t="s">
        <v>23513</v>
      </c>
      <c r="C10967" t="s">
        <v>12235</v>
      </c>
      <c r="D10967">
        <v>4</v>
      </c>
      <c r="E10967">
        <v>535</v>
      </c>
      <c r="F10967">
        <v>39</v>
      </c>
      <c r="G10967">
        <v>8124</v>
      </c>
      <c r="H10967">
        <v>0.25352065441883598</v>
      </c>
      <c r="I10967">
        <v>0.89508737173835795</v>
      </c>
      <c r="J10967">
        <v>0.85070193580307596</v>
      </c>
      <c r="K10967" t="s">
        <v>23534</v>
      </c>
      <c r="L10967">
        <v>4</v>
      </c>
      <c r="M10967" t="s">
        <v>5133</v>
      </c>
      <c r="N10967">
        <v>0.102564102564103</v>
      </c>
      <c r="O10967">
        <v>7.4766355140186902E-3</v>
      </c>
    </row>
    <row r="10968" spans="1:15">
      <c r="A10968" t="s">
        <v>12236</v>
      </c>
      <c r="B10968" t="s">
        <v>23511</v>
      </c>
      <c r="C10968" t="s">
        <v>12237</v>
      </c>
      <c r="D10968">
        <v>3</v>
      </c>
      <c r="E10968">
        <v>6152</v>
      </c>
      <c r="F10968">
        <v>3</v>
      </c>
      <c r="G10968">
        <v>7804</v>
      </c>
      <c r="H10968">
        <v>0.489837867770546</v>
      </c>
      <c r="I10968">
        <v>0.96083957126938102</v>
      </c>
      <c r="J10968">
        <v>0.82587360011061495</v>
      </c>
      <c r="K10968" t="s">
        <v>26425</v>
      </c>
      <c r="L10968">
        <v>3</v>
      </c>
      <c r="M10968" t="s">
        <v>1463</v>
      </c>
      <c r="N10968">
        <v>1</v>
      </c>
      <c r="O10968">
        <v>4.8764629388816603E-4</v>
      </c>
    </row>
    <row r="10969" spans="1:15">
      <c r="A10969" t="s">
        <v>12238</v>
      </c>
      <c r="B10969" t="s">
        <v>23511</v>
      </c>
      <c r="C10969" t="s">
        <v>12239</v>
      </c>
      <c r="D10969">
        <v>40</v>
      </c>
      <c r="E10969">
        <v>6152</v>
      </c>
      <c r="F10969">
        <v>56</v>
      </c>
      <c r="G10969">
        <v>7804</v>
      </c>
      <c r="H10969">
        <v>0.93219491108098596</v>
      </c>
      <c r="I10969">
        <v>1</v>
      </c>
      <c r="J10969">
        <v>0.85953329234717102</v>
      </c>
      <c r="K10969" t="s">
        <v>30811</v>
      </c>
      <c r="L10969">
        <v>40</v>
      </c>
      <c r="M10969" t="s">
        <v>5133</v>
      </c>
      <c r="N10969">
        <v>0.71428571428571397</v>
      </c>
      <c r="O10969">
        <v>6.5019505851755498E-3</v>
      </c>
    </row>
    <row r="10970" spans="1:15">
      <c r="A10970" t="s">
        <v>12238</v>
      </c>
      <c r="B10970" t="s">
        <v>23518</v>
      </c>
      <c r="C10970" t="s">
        <v>12239</v>
      </c>
      <c r="D10970">
        <v>11</v>
      </c>
      <c r="E10970">
        <v>787</v>
      </c>
      <c r="F10970">
        <v>53</v>
      </c>
      <c r="G10970">
        <v>7393</v>
      </c>
      <c r="H10970">
        <v>2.1720286463479201E-2</v>
      </c>
      <c r="I10970">
        <v>0.38037555048676602</v>
      </c>
      <c r="J10970">
        <v>0.36776810194765402</v>
      </c>
      <c r="K10970" t="s">
        <v>30812</v>
      </c>
      <c r="L10970">
        <v>11</v>
      </c>
      <c r="M10970" t="s">
        <v>5133</v>
      </c>
      <c r="N10970">
        <v>0.20754716981132099</v>
      </c>
      <c r="O10970">
        <v>1.3977128335451099E-2</v>
      </c>
    </row>
    <row r="10971" spans="1:15">
      <c r="A10971" t="s">
        <v>12238</v>
      </c>
      <c r="B10971" t="s">
        <v>23513</v>
      </c>
      <c r="C10971" t="s">
        <v>12239</v>
      </c>
      <c r="D10971">
        <v>4</v>
      </c>
      <c r="E10971">
        <v>535</v>
      </c>
      <c r="F10971">
        <v>56</v>
      </c>
      <c r="G10971">
        <v>8124</v>
      </c>
      <c r="H10971">
        <v>0.50867595315054703</v>
      </c>
      <c r="I10971">
        <v>0.99999999999997702</v>
      </c>
      <c r="J10971">
        <v>0.95041217501583097</v>
      </c>
      <c r="K10971" t="s">
        <v>23534</v>
      </c>
      <c r="L10971">
        <v>4</v>
      </c>
      <c r="M10971" t="s">
        <v>5133</v>
      </c>
      <c r="N10971">
        <v>7.1428571428571397E-2</v>
      </c>
      <c r="O10971">
        <v>7.4766355140186902E-3</v>
      </c>
    </row>
    <row r="10972" spans="1:15">
      <c r="A10972" t="s">
        <v>12240</v>
      </c>
      <c r="B10972" t="s">
        <v>23518</v>
      </c>
      <c r="C10972" t="s">
        <v>12241</v>
      </c>
      <c r="D10972">
        <v>9</v>
      </c>
      <c r="E10972">
        <v>787</v>
      </c>
      <c r="F10972">
        <v>78</v>
      </c>
      <c r="G10972">
        <v>7393</v>
      </c>
      <c r="H10972">
        <v>0.45215137120426802</v>
      </c>
      <c r="I10972">
        <v>1</v>
      </c>
      <c r="J10972">
        <v>0.966855260484069</v>
      </c>
      <c r="K10972" t="s">
        <v>30813</v>
      </c>
      <c r="L10972">
        <v>9</v>
      </c>
      <c r="M10972" t="s">
        <v>5133</v>
      </c>
      <c r="N10972">
        <v>0.115384615384615</v>
      </c>
      <c r="O10972">
        <v>1.143583227446E-2</v>
      </c>
    </row>
    <row r="10973" spans="1:15">
      <c r="A10973" t="s">
        <v>12240</v>
      </c>
      <c r="B10973" t="s">
        <v>23513</v>
      </c>
      <c r="C10973" t="s">
        <v>12241</v>
      </c>
      <c r="D10973">
        <v>6</v>
      </c>
      <c r="E10973">
        <v>535</v>
      </c>
      <c r="F10973">
        <v>74</v>
      </c>
      <c r="G10973">
        <v>8124</v>
      </c>
      <c r="H10973">
        <v>0.36080456487854901</v>
      </c>
      <c r="I10973">
        <v>0.99999999999997702</v>
      </c>
      <c r="J10973">
        <v>0.95041217501583097</v>
      </c>
      <c r="K10973" t="s">
        <v>30814</v>
      </c>
      <c r="L10973">
        <v>6</v>
      </c>
      <c r="M10973" t="s">
        <v>5133</v>
      </c>
      <c r="N10973">
        <v>8.1081081081081099E-2</v>
      </c>
      <c r="O10973">
        <v>1.1214953271028E-2</v>
      </c>
    </row>
    <row r="10974" spans="1:15">
      <c r="A10974" t="s">
        <v>12240</v>
      </c>
      <c r="B10974" t="s">
        <v>23511</v>
      </c>
      <c r="C10974" t="s">
        <v>12241</v>
      </c>
      <c r="D10974">
        <v>59</v>
      </c>
      <c r="E10974">
        <v>6152</v>
      </c>
      <c r="F10974">
        <v>76</v>
      </c>
      <c r="G10974">
        <v>7804</v>
      </c>
      <c r="H10974">
        <v>0.66291985598913505</v>
      </c>
      <c r="I10974">
        <v>0.968912233598893</v>
      </c>
      <c r="J10974">
        <v>0.832812322140707</v>
      </c>
      <c r="K10974" t="s">
        <v>30815</v>
      </c>
      <c r="L10974">
        <v>59</v>
      </c>
      <c r="M10974" t="s">
        <v>5133</v>
      </c>
      <c r="N10974">
        <v>0.77631578947368396</v>
      </c>
      <c r="O10974">
        <v>9.5903771131339403E-3</v>
      </c>
    </row>
    <row r="10975" spans="1:15">
      <c r="A10975" t="s">
        <v>12242</v>
      </c>
      <c r="B10975" t="s">
        <v>23511</v>
      </c>
      <c r="C10975" t="s">
        <v>12243</v>
      </c>
      <c r="D10975">
        <v>1</v>
      </c>
      <c r="E10975">
        <v>6152</v>
      </c>
      <c r="F10975">
        <v>2</v>
      </c>
      <c r="G10975">
        <v>7804</v>
      </c>
      <c r="H10975">
        <v>0.95521029019776005</v>
      </c>
      <c r="I10975">
        <v>1</v>
      </c>
      <c r="J10975">
        <v>0.85953329234717102</v>
      </c>
      <c r="K10975" t="s">
        <v>29943</v>
      </c>
      <c r="L10975">
        <v>1</v>
      </c>
      <c r="M10975" t="s">
        <v>5133</v>
      </c>
      <c r="N10975">
        <v>0.5</v>
      </c>
      <c r="O10975">
        <v>1.6254876462938901E-4</v>
      </c>
    </row>
    <row r="10976" spans="1:15">
      <c r="A10976" t="s">
        <v>12242</v>
      </c>
      <c r="B10976" t="s">
        <v>23518</v>
      </c>
      <c r="C10976" t="s">
        <v>12243</v>
      </c>
      <c r="D10976">
        <v>1</v>
      </c>
      <c r="E10976">
        <v>787</v>
      </c>
      <c r="F10976">
        <v>2</v>
      </c>
      <c r="G10976">
        <v>7393</v>
      </c>
      <c r="H10976">
        <v>0.20158492765181499</v>
      </c>
      <c r="I10976">
        <v>0.83876007220319604</v>
      </c>
      <c r="J10976">
        <v>0.81095958809365798</v>
      </c>
      <c r="K10976" t="s">
        <v>28152</v>
      </c>
      <c r="L10976">
        <v>1</v>
      </c>
      <c r="M10976" t="s">
        <v>5133</v>
      </c>
      <c r="N10976">
        <v>0.5</v>
      </c>
      <c r="O10976">
        <v>1.27064803049555E-3</v>
      </c>
    </row>
    <row r="10977" spans="1:15">
      <c r="A10977" t="s">
        <v>12244</v>
      </c>
      <c r="B10977" t="s">
        <v>23511</v>
      </c>
      <c r="C10977" t="s">
        <v>12245</v>
      </c>
      <c r="D10977">
        <v>56</v>
      </c>
      <c r="E10977">
        <v>6152</v>
      </c>
      <c r="F10977">
        <v>74</v>
      </c>
      <c r="G10977">
        <v>7804</v>
      </c>
      <c r="H10977">
        <v>0.79392567275213299</v>
      </c>
      <c r="I10977">
        <v>0.968912233598893</v>
      </c>
      <c r="J10977">
        <v>0.832812322140707</v>
      </c>
      <c r="K10977" t="s">
        <v>30816</v>
      </c>
      <c r="L10977">
        <v>56</v>
      </c>
      <c r="M10977" t="s">
        <v>1463</v>
      </c>
      <c r="N10977">
        <v>0.75675675675675702</v>
      </c>
      <c r="O10977">
        <v>9.10273081924577E-3</v>
      </c>
    </row>
    <row r="10978" spans="1:15">
      <c r="A10978" t="s">
        <v>12244</v>
      </c>
      <c r="B10978" t="s">
        <v>23518</v>
      </c>
      <c r="C10978" t="s">
        <v>12245</v>
      </c>
      <c r="D10978">
        <v>4</v>
      </c>
      <c r="E10978">
        <v>787</v>
      </c>
      <c r="F10978">
        <v>54</v>
      </c>
      <c r="G10978">
        <v>7393</v>
      </c>
      <c r="H10978">
        <v>0.84121335671818798</v>
      </c>
      <c r="I10978">
        <v>1</v>
      </c>
      <c r="J10978">
        <v>0.966855260484069</v>
      </c>
      <c r="K10978" t="s">
        <v>30029</v>
      </c>
      <c r="L10978">
        <v>4</v>
      </c>
      <c r="M10978" t="s">
        <v>1463</v>
      </c>
      <c r="N10978">
        <v>7.4074074074074098E-2</v>
      </c>
      <c r="O10978">
        <v>5.0825921219822103E-3</v>
      </c>
    </row>
    <row r="10979" spans="1:15">
      <c r="A10979" t="s">
        <v>12244</v>
      </c>
      <c r="B10979" t="s">
        <v>23513</v>
      </c>
      <c r="C10979" t="s">
        <v>12245</v>
      </c>
      <c r="D10979">
        <v>11</v>
      </c>
      <c r="E10979">
        <v>535</v>
      </c>
      <c r="F10979">
        <v>74</v>
      </c>
      <c r="G10979">
        <v>8124</v>
      </c>
      <c r="H10979">
        <v>8.6315377427237001E-3</v>
      </c>
      <c r="I10979">
        <v>0.14824589933094101</v>
      </c>
      <c r="J10979">
        <v>0.14089470762030101</v>
      </c>
      <c r="K10979" t="s">
        <v>30030</v>
      </c>
      <c r="L10979">
        <v>11</v>
      </c>
      <c r="M10979" t="s">
        <v>1463</v>
      </c>
      <c r="N10979">
        <v>0.14864864864864899</v>
      </c>
      <c r="O10979">
        <v>2.0560747663551399E-2</v>
      </c>
    </row>
    <row r="10980" spans="1:15">
      <c r="A10980" t="s">
        <v>12246</v>
      </c>
      <c r="B10980" t="s">
        <v>23518</v>
      </c>
      <c r="C10980" t="s">
        <v>12247</v>
      </c>
      <c r="D10980">
        <v>2</v>
      </c>
      <c r="E10980">
        <v>787</v>
      </c>
      <c r="F10980">
        <v>35</v>
      </c>
      <c r="G10980">
        <v>7393</v>
      </c>
      <c r="H10980">
        <v>0.89994917912615902</v>
      </c>
      <c r="I10980">
        <v>1</v>
      </c>
      <c r="J10980">
        <v>0.966855260484069</v>
      </c>
      <c r="K10980" t="s">
        <v>30817</v>
      </c>
      <c r="L10980">
        <v>2</v>
      </c>
      <c r="M10980" t="s">
        <v>5133</v>
      </c>
      <c r="N10980">
        <v>5.7142857142857099E-2</v>
      </c>
      <c r="O10980">
        <v>2.5412960609911099E-3</v>
      </c>
    </row>
    <row r="10981" spans="1:15">
      <c r="A10981" t="s">
        <v>12246</v>
      </c>
      <c r="B10981" t="s">
        <v>23513</v>
      </c>
      <c r="C10981" t="s">
        <v>12247</v>
      </c>
      <c r="D10981">
        <v>2</v>
      </c>
      <c r="E10981">
        <v>535</v>
      </c>
      <c r="F10981">
        <v>36</v>
      </c>
      <c r="G10981">
        <v>8124</v>
      </c>
      <c r="H10981">
        <v>0.69610036842256995</v>
      </c>
      <c r="I10981">
        <v>0.99999999999997702</v>
      </c>
      <c r="J10981">
        <v>0.95041217501583097</v>
      </c>
      <c r="K10981" t="s">
        <v>27395</v>
      </c>
      <c r="L10981">
        <v>2</v>
      </c>
      <c r="M10981" t="s">
        <v>5133</v>
      </c>
      <c r="N10981">
        <v>5.5555555555555601E-2</v>
      </c>
      <c r="O10981">
        <v>3.7383177570093499E-3</v>
      </c>
    </row>
    <row r="10982" spans="1:15">
      <c r="A10982" t="s">
        <v>12246</v>
      </c>
      <c r="B10982" t="s">
        <v>23511</v>
      </c>
      <c r="C10982" t="s">
        <v>12247</v>
      </c>
      <c r="D10982">
        <v>28</v>
      </c>
      <c r="E10982">
        <v>6152</v>
      </c>
      <c r="F10982">
        <v>36</v>
      </c>
      <c r="G10982">
        <v>7804</v>
      </c>
      <c r="H10982">
        <v>0.65285264862424697</v>
      </c>
      <c r="I10982">
        <v>0.968912233598893</v>
      </c>
      <c r="J10982">
        <v>0.832812322140707</v>
      </c>
      <c r="K10982" t="s">
        <v>30818</v>
      </c>
      <c r="L10982">
        <v>28</v>
      </c>
      <c r="M10982" t="s">
        <v>5133</v>
      </c>
      <c r="N10982">
        <v>0.77777777777777801</v>
      </c>
      <c r="O10982">
        <v>4.5513654096228902E-3</v>
      </c>
    </row>
    <row r="10983" spans="1:15">
      <c r="A10983" t="s">
        <v>12248</v>
      </c>
      <c r="B10983" t="s">
        <v>23518</v>
      </c>
      <c r="C10983" t="s">
        <v>12249</v>
      </c>
      <c r="D10983">
        <v>2</v>
      </c>
      <c r="E10983">
        <v>787</v>
      </c>
      <c r="F10983">
        <v>2</v>
      </c>
      <c r="G10983">
        <v>7393</v>
      </c>
      <c r="H10983">
        <v>1.1319170819711901E-2</v>
      </c>
      <c r="I10983">
        <v>0.24323860088996599</v>
      </c>
      <c r="J10983">
        <v>0.235176520823249</v>
      </c>
      <c r="K10983" t="s">
        <v>30819</v>
      </c>
      <c r="L10983">
        <v>2</v>
      </c>
      <c r="M10983" t="s">
        <v>1463</v>
      </c>
      <c r="N10983">
        <v>1</v>
      </c>
      <c r="O10983">
        <v>2.5412960609911099E-3</v>
      </c>
    </row>
    <row r="10984" spans="1:15">
      <c r="A10984" t="s">
        <v>12250</v>
      </c>
      <c r="B10984" t="s">
        <v>23518</v>
      </c>
      <c r="C10984" t="s">
        <v>12251</v>
      </c>
      <c r="D10984">
        <v>1</v>
      </c>
      <c r="E10984">
        <v>787</v>
      </c>
      <c r="F10984">
        <v>1</v>
      </c>
      <c r="G10984">
        <v>7393</v>
      </c>
      <c r="H10984">
        <v>0.106452049235764</v>
      </c>
      <c r="I10984">
        <v>0.63266972740240601</v>
      </c>
      <c r="J10984">
        <v>0.61170005408803896</v>
      </c>
      <c r="K10984" t="s">
        <v>30820</v>
      </c>
      <c r="L10984">
        <v>1</v>
      </c>
      <c r="M10984" t="s">
        <v>1463</v>
      </c>
      <c r="N10984">
        <v>1</v>
      </c>
      <c r="O10984">
        <v>1.27064803049555E-3</v>
      </c>
    </row>
    <row r="10985" spans="1:15">
      <c r="A10985" t="s">
        <v>12252</v>
      </c>
      <c r="B10985" t="s">
        <v>23511</v>
      </c>
      <c r="C10985" t="s">
        <v>12253</v>
      </c>
      <c r="D10985">
        <v>1</v>
      </c>
      <c r="E10985">
        <v>6152</v>
      </c>
      <c r="F10985">
        <v>1</v>
      </c>
      <c r="G10985">
        <v>7804</v>
      </c>
      <c r="H10985">
        <v>0.788313685289595</v>
      </c>
      <c r="I10985">
        <v>0.968912233598893</v>
      </c>
      <c r="J10985">
        <v>0.832812322140707</v>
      </c>
      <c r="K10985" t="s">
        <v>30821</v>
      </c>
      <c r="L10985">
        <v>1</v>
      </c>
      <c r="M10985" t="s">
        <v>1463</v>
      </c>
      <c r="N10985">
        <v>1</v>
      </c>
      <c r="O10985">
        <v>1.6254876462938901E-4</v>
      </c>
    </row>
    <row r="10986" spans="1:15">
      <c r="A10986" t="s">
        <v>12254</v>
      </c>
      <c r="B10986" t="s">
        <v>23518</v>
      </c>
      <c r="C10986" t="s">
        <v>12255</v>
      </c>
      <c r="D10986">
        <v>2</v>
      </c>
      <c r="E10986">
        <v>787</v>
      </c>
      <c r="F10986">
        <v>5</v>
      </c>
      <c r="G10986">
        <v>7393</v>
      </c>
      <c r="H10986">
        <v>9.1006533730773498E-2</v>
      </c>
      <c r="I10986">
        <v>0.63266972740240601</v>
      </c>
      <c r="J10986">
        <v>0.61170005408803896</v>
      </c>
      <c r="K10986" t="s">
        <v>28489</v>
      </c>
      <c r="L10986">
        <v>2</v>
      </c>
      <c r="M10986" t="s">
        <v>1463</v>
      </c>
      <c r="N10986">
        <v>0.4</v>
      </c>
      <c r="O10986">
        <v>2.5412960609911099E-3</v>
      </c>
    </row>
    <row r="10987" spans="1:15">
      <c r="A10987" t="s">
        <v>12254</v>
      </c>
      <c r="B10987" t="s">
        <v>23511</v>
      </c>
      <c r="C10987" t="s">
        <v>12255</v>
      </c>
      <c r="D10987">
        <v>3</v>
      </c>
      <c r="E10987">
        <v>6152</v>
      </c>
      <c r="F10987">
        <v>5</v>
      </c>
      <c r="G10987">
        <v>7804</v>
      </c>
      <c r="H10987">
        <v>0.93277286492067202</v>
      </c>
      <c r="I10987">
        <v>1</v>
      </c>
      <c r="J10987">
        <v>0.85953329234717102</v>
      </c>
      <c r="K10987" t="s">
        <v>30822</v>
      </c>
      <c r="L10987">
        <v>3</v>
      </c>
      <c r="M10987" t="s">
        <v>1463</v>
      </c>
      <c r="N10987">
        <v>0.6</v>
      </c>
      <c r="O10987">
        <v>4.8764629388816603E-4</v>
      </c>
    </row>
    <row r="10988" spans="1:15">
      <c r="A10988" t="s">
        <v>12256</v>
      </c>
      <c r="B10988" t="s">
        <v>23511</v>
      </c>
      <c r="C10988" t="s">
        <v>12257</v>
      </c>
      <c r="D10988">
        <v>1</v>
      </c>
      <c r="E10988">
        <v>6152</v>
      </c>
      <c r="F10988">
        <v>2</v>
      </c>
      <c r="G10988">
        <v>7804</v>
      </c>
      <c r="H10988">
        <v>0.95521029019776005</v>
      </c>
      <c r="I10988">
        <v>1</v>
      </c>
      <c r="J10988">
        <v>0.85953329234717102</v>
      </c>
      <c r="K10988" t="s">
        <v>24933</v>
      </c>
      <c r="L10988">
        <v>1</v>
      </c>
      <c r="M10988" t="s">
        <v>1463</v>
      </c>
      <c r="N10988">
        <v>0.5</v>
      </c>
      <c r="O10988">
        <v>1.6254876462938901E-4</v>
      </c>
    </row>
    <row r="10989" spans="1:15">
      <c r="A10989" t="s">
        <v>12258</v>
      </c>
      <c r="B10989" t="s">
        <v>23513</v>
      </c>
      <c r="C10989" t="s">
        <v>12259</v>
      </c>
      <c r="D10989">
        <v>8</v>
      </c>
      <c r="E10989">
        <v>535</v>
      </c>
      <c r="F10989">
        <v>196</v>
      </c>
      <c r="G10989">
        <v>8124</v>
      </c>
      <c r="H10989">
        <v>0.951004948950818</v>
      </c>
      <c r="I10989">
        <v>0.99999999999997702</v>
      </c>
      <c r="J10989">
        <v>0.95041217501583097</v>
      </c>
      <c r="K10989" t="s">
        <v>26844</v>
      </c>
      <c r="L10989">
        <v>8</v>
      </c>
      <c r="M10989" t="s">
        <v>5133</v>
      </c>
      <c r="N10989">
        <v>4.08163265306122E-2</v>
      </c>
      <c r="O10989">
        <v>1.4953271028037399E-2</v>
      </c>
    </row>
    <row r="10990" spans="1:15">
      <c r="A10990" t="s">
        <v>12258</v>
      </c>
      <c r="B10990" t="s">
        <v>23511</v>
      </c>
      <c r="C10990" t="s">
        <v>12259</v>
      </c>
      <c r="D10990">
        <v>176</v>
      </c>
      <c r="E10990">
        <v>6152</v>
      </c>
      <c r="F10990">
        <v>186</v>
      </c>
      <c r="G10990">
        <v>7804</v>
      </c>
      <c r="H10990" s="34">
        <v>1.14054191749456E-9</v>
      </c>
      <c r="I10990" s="34">
        <v>6.9201570186533002E-8</v>
      </c>
      <c r="J10990" s="34">
        <v>5.9481053458024499E-8</v>
      </c>
      <c r="K10990" t="s">
        <v>26843</v>
      </c>
      <c r="L10990">
        <v>176</v>
      </c>
      <c r="M10990" t="s">
        <v>5133</v>
      </c>
      <c r="N10990">
        <v>0.94623655913978499</v>
      </c>
      <c r="O10990">
        <v>2.86085825747724E-2</v>
      </c>
    </row>
    <row r="10991" spans="1:15">
      <c r="A10991" t="s">
        <v>12258</v>
      </c>
      <c r="B10991" t="s">
        <v>23518</v>
      </c>
      <c r="C10991" t="s">
        <v>12259</v>
      </c>
      <c r="D10991">
        <v>1</v>
      </c>
      <c r="E10991">
        <v>787</v>
      </c>
      <c r="F10991">
        <v>175</v>
      </c>
      <c r="G10991">
        <v>7393</v>
      </c>
      <c r="H10991">
        <v>0.99999999782597504</v>
      </c>
      <c r="I10991">
        <v>1</v>
      </c>
      <c r="J10991">
        <v>0.966855260484069</v>
      </c>
      <c r="K10991" t="s">
        <v>26842</v>
      </c>
      <c r="L10991">
        <v>1</v>
      </c>
      <c r="M10991" t="s">
        <v>5133</v>
      </c>
      <c r="N10991">
        <v>5.7142857142857099E-3</v>
      </c>
      <c r="O10991">
        <v>1.27064803049555E-3</v>
      </c>
    </row>
    <row r="10992" spans="1:15">
      <c r="A10992" t="s">
        <v>12260</v>
      </c>
      <c r="B10992" t="s">
        <v>23511</v>
      </c>
      <c r="C10992" t="s">
        <v>12261</v>
      </c>
      <c r="D10992">
        <v>1</v>
      </c>
      <c r="E10992">
        <v>6152</v>
      </c>
      <c r="F10992">
        <v>1</v>
      </c>
      <c r="G10992">
        <v>7804</v>
      </c>
      <c r="H10992">
        <v>0.788313685289595</v>
      </c>
      <c r="I10992">
        <v>0.968912233598893</v>
      </c>
      <c r="J10992">
        <v>0.832812322140707</v>
      </c>
      <c r="K10992" t="s">
        <v>30823</v>
      </c>
      <c r="L10992">
        <v>1</v>
      </c>
      <c r="M10992" t="s">
        <v>5133</v>
      </c>
      <c r="N10992">
        <v>1</v>
      </c>
      <c r="O10992">
        <v>1.6254876462938901E-4</v>
      </c>
    </row>
    <row r="10993" spans="1:15">
      <c r="A10993" t="s">
        <v>12262</v>
      </c>
      <c r="B10993" t="s">
        <v>23511</v>
      </c>
      <c r="C10993" t="s">
        <v>12263</v>
      </c>
      <c r="D10993">
        <v>24</v>
      </c>
      <c r="E10993">
        <v>6152</v>
      </c>
      <c r="F10993">
        <v>27</v>
      </c>
      <c r="G10993">
        <v>7804</v>
      </c>
      <c r="H10993">
        <v>0.14612948921195401</v>
      </c>
      <c r="I10993">
        <v>0.54611425167193095</v>
      </c>
      <c r="J10993">
        <v>0.46940338073728599</v>
      </c>
      <c r="K10993" t="s">
        <v>30824</v>
      </c>
      <c r="L10993">
        <v>24</v>
      </c>
      <c r="M10993" t="s">
        <v>5133</v>
      </c>
      <c r="N10993">
        <v>0.88888888888888895</v>
      </c>
      <c r="O10993">
        <v>3.90117035110533E-3</v>
      </c>
    </row>
    <row r="10994" spans="1:15">
      <c r="A10994" t="s">
        <v>12264</v>
      </c>
      <c r="B10994" t="s">
        <v>23511</v>
      </c>
      <c r="C10994" t="s">
        <v>12265</v>
      </c>
      <c r="D10994">
        <v>6</v>
      </c>
      <c r="E10994">
        <v>6152</v>
      </c>
      <c r="F10994">
        <v>7</v>
      </c>
      <c r="G10994">
        <v>7804</v>
      </c>
      <c r="H10994">
        <v>0.54476030000281095</v>
      </c>
      <c r="I10994">
        <v>0.968912233598893</v>
      </c>
      <c r="J10994">
        <v>0.832812322140707</v>
      </c>
      <c r="K10994" t="s">
        <v>30825</v>
      </c>
      <c r="L10994">
        <v>6</v>
      </c>
      <c r="M10994" t="s">
        <v>5133</v>
      </c>
      <c r="N10994">
        <v>0.85714285714285698</v>
      </c>
      <c r="O10994">
        <v>9.7529258777633303E-4</v>
      </c>
    </row>
    <row r="10995" spans="1:15">
      <c r="A10995" t="s">
        <v>12266</v>
      </c>
      <c r="B10995" t="s">
        <v>23511</v>
      </c>
      <c r="C10995" t="s">
        <v>12267</v>
      </c>
      <c r="D10995">
        <v>13</v>
      </c>
      <c r="E10995">
        <v>6152</v>
      </c>
      <c r="F10995">
        <v>15</v>
      </c>
      <c r="G10995">
        <v>7804</v>
      </c>
      <c r="H10995">
        <v>0.35527829093487101</v>
      </c>
      <c r="I10995">
        <v>0.90637853699243498</v>
      </c>
      <c r="J10995">
        <v>0.77906252801391895</v>
      </c>
      <c r="K10995" t="s">
        <v>30826</v>
      </c>
      <c r="L10995">
        <v>13</v>
      </c>
      <c r="M10995" t="s">
        <v>5133</v>
      </c>
      <c r="N10995">
        <v>0.86666666666666703</v>
      </c>
      <c r="O10995">
        <v>2.1131339401820499E-3</v>
      </c>
    </row>
    <row r="10996" spans="1:15">
      <c r="A10996" t="s">
        <v>12268</v>
      </c>
      <c r="B10996" t="s">
        <v>23511</v>
      </c>
      <c r="C10996" t="s">
        <v>12269</v>
      </c>
      <c r="D10996">
        <v>13</v>
      </c>
      <c r="E10996">
        <v>6152</v>
      </c>
      <c r="F10996">
        <v>14</v>
      </c>
      <c r="G10996">
        <v>7804</v>
      </c>
      <c r="H10996">
        <v>0.17010059500559399</v>
      </c>
      <c r="I10996">
        <v>0.60434513093831699</v>
      </c>
      <c r="J10996">
        <v>0.51945476010939395</v>
      </c>
      <c r="K10996" t="s">
        <v>30827</v>
      </c>
      <c r="L10996">
        <v>13</v>
      </c>
      <c r="M10996" t="s">
        <v>5133</v>
      </c>
      <c r="N10996">
        <v>0.92857142857142905</v>
      </c>
      <c r="O10996">
        <v>2.1131339401820499E-3</v>
      </c>
    </row>
    <row r="10997" spans="1:15">
      <c r="A10997" t="s">
        <v>12268</v>
      </c>
      <c r="B10997" t="s">
        <v>23513</v>
      </c>
      <c r="C10997" t="s">
        <v>12269</v>
      </c>
      <c r="D10997">
        <v>1</v>
      </c>
      <c r="E10997">
        <v>535</v>
      </c>
      <c r="F10997">
        <v>5</v>
      </c>
      <c r="G10997">
        <v>8124</v>
      </c>
      <c r="H10997">
        <v>0.28872836491514098</v>
      </c>
      <c r="I10997">
        <v>0.92669970177713501</v>
      </c>
      <c r="J10997">
        <v>0.88074667915254901</v>
      </c>
      <c r="K10997" t="s">
        <v>25000</v>
      </c>
      <c r="L10997">
        <v>1</v>
      </c>
      <c r="M10997" t="s">
        <v>5133</v>
      </c>
      <c r="N10997">
        <v>0.2</v>
      </c>
      <c r="O10997">
        <v>1.8691588785046699E-3</v>
      </c>
    </row>
    <row r="10998" spans="1:15">
      <c r="A10998" t="s">
        <v>12270</v>
      </c>
      <c r="B10998" t="s">
        <v>23513</v>
      </c>
      <c r="C10998" t="s">
        <v>12271</v>
      </c>
      <c r="D10998">
        <v>22</v>
      </c>
      <c r="E10998">
        <v>535</v>
      </c>
      <c r="F10998">
        <v>337</v>
      </c>
      <c r="G10998">
        <v>8124</v>
      </c>
      <c r="H10998">
        <v>0.55014115220134896</v>
      </c>
      <c r="I10998">
        <v>0.99999999999997702</v>
      </c>
      <c r="J10998">
        <v>0.95041217501583097</v>
      </c>
      <c r="K10998" t="s">
        <v>30828</v>
      </c>
      <c r="L10998">
        <v>22</v>
      </c>
      <c r="M10998" t="s">
        <v>5133</v>
      </c>
      <c r="N10998">
        <v>6.5281899109792305E-2</v>
      </c>
      <c r="O10998">
        <v>4.1121495327102797E-2</v>
      </c>
    </row>
    <row r="10999" spans="1:15">
      <c r="A10999" t="s">
        <v>12270</v>
      </c>
      <c r="B10999" t="s">
        <v>23511</v>
      </c>
      <c r="C10999" t="s">
        <v>12271</v>
      </c>
      <c r="D10999">
        <v>266</v>
      </c>
      <c r="E10999">
        <v>6152</v>
      </c>
      <c r="F10999">
        <v>329</v>
      </c>
      <c r="G10999">
        <v>7804</v>
      </c>
      <c r="H10999">
        <v>0.19934823564901599</v>
      </c>
      <c r="I10999">
        <v>0.65495995127819795</v>
      </c>
      <c r="J10999">
        <v>0.56295988327769197</v>
      </c>
      <c r="K10999" t="s">
        <v>30829</v>
      </c>
      <c r="L10999">
        <v>266</v>
      </c>
      <c r="M10999" t="s">
        <v>5133</v>
      </c>
      <c r="N10999">
        <v>0.80851063829787195</v>
      </c>
      <c r="O10999">
        <v>4.3237971391417399E-2</v>
      </c>
    </row>
    <row r="11000" spans="1:15">
      <c r="A11000" t="s">
        <v>12270</v>
      </c>
      <c r="B11000" t="s">
        <v>23518</v>
      </c>
      <c r="C11000" t="s">
        <v>12271</v>
      </c>
      <c r="D11000">
        <v>26</v>
      </c>
      <c r="E11000">
        <v>787</v>
      </c>
      <c r="F11000">
        <v>297</v>
      </c>
      <c r="G11000">
        <v>7393</v>
      </c>
      <c r="H11000">
        <v>0.88202216665820798</v>
      </c>
      <c r="I11000">
        <v>1</v>
      </c>
      <c r="J11000">
        <v>0.966855260484069</v>
      </c>
      <c r="K11000" t="s">
        <v>30830</v>
      </c>
      <c r="L11000">
        <v>26</v>
      </c>
      <c r="M11000" t="s">
        <v>5133</v>
      </c>
      <c r="N11000">
        <v>8.7542087542087504E-2</v>
      </c>
      <c r="O11000">
        <v>3.3036848792884398E-2</v>
      </c>
    </row>
    <row r="11001" spans="1:15">
      <c r="A11001" t="s">
        <v>12272</v>
      </c>
      <c r="B11001" t="s">
        <v>23518</v>
      </c>
      <c r="C11001" t="s">
        <v>12273</v>
      </c>
      <c r="D11001">
        <v>7</v>
      </c>
      <c r="E11001">
        <v>787</v>
      </c>
      <c r="F11001">
        <v>92</v>
      </c>
      <c r="G11001">
        <v>7393</v>
      </c>
      <c r="H11001">
        <v>0.87215947105409297</v>
      </c>
      <c r="I11001">
        <v>1</v>
      </c>
      <c r="J11001">
        <v>0.966855260484069</v>
      </c>
      <c r="K11001" t="s">
        <v>30831</v>
      </c>
      <c r="L11001">
        <v>7</v>
      </c>
      <c r="M11001" t="s">
        <v>5133</v>
      </c>
      <c r="N11001">
        <v>7.6086956521739094E-2</v>
      </c>
      <c r="O11001">
        <v>8.8945362134688708E-3</v>
      </c>
    </row>
    <row r="11002" spans="1:15">
      <c r="A11002" t="s">
        <v>12272</v>
      </c>
      <c r="B11002" t="s">
        <v>23513</v>
      </c>
      <c r="C11002" t="s">
        <v>12273</v>
      </c>
      <c r="D11002">
        <v>12</v>
      </c>
      <c r="E11002">
        <v>535</v>
      </c>
      <c r="F11002">
        <v>106</v>
      </c>
      <c r="G11002">
        <v>8124</v>
      </c>
      <c r="H11002">
        <v>4.53428303880892E-2</v>
      </c>
      <c r="I11002">
        <v>0.448760549738495</v>
      </c>
      <c r="J11002">
        <v>0.42650749013827299</v>
      </c>
      <c r="K11002" t="s">
        <v>24227</v>
      </c>
      <c r="L11002">
        <v>12</v>
      </c>
      <c r="M11002" t="s">
        <v>5133</v>
      </c>
      <c r="N11002">
        <v>0.113207547169811</v>
      </c>
      <c r="O11002">
        <v>2.2429906542056101E-2</v>
      </c>
    </row>
    <row r="11003" spans="1:15">
      <c r="A11003" t="s">
        <v>12272</v>
      </c>
      <c r="B11003" t="s">
        <v>23511</v>
      </c>
      <c r="C11003" t="s">
        <v>12273</v>
      </c>
      <c r="D11003">
        <v>81</v>
      </c>
      <c r="E11003">
        <v>6152</v>
      </c>
      <c r="F11003">
        <v>100</v>
      </c>
      <c r="G11003">
        <v>7804</v>
      </c>
      <c r="H11003">
        <v>0.34777140650662303</v>
      </c>
      <c r="I11003">
        <v>0.89324536839491298</v>
      </c>
      <c r="J11003">
        <v>0.76777413237034098</v>
      </c>
      <c r="K11003" t="s">
        <v>24226</v>
      </c>
      <c r="L11003">
        <v>81</v>
      </c>
      <c r="M11003" t="s">
        <v>5133</v>
      </c>
      <c r="N11003">
        <v>0.81</v>
      </c>
      <c r="O11003">
        <v>1.3166449934980499E-2</v>
      </c>
    </row>
    <row r="11004" spans="1:15">
      <c r="A11004" t="s">
        <v>12274</v>
      </c>
      <c r="B11004" t="s">
        <v>23513</v>
      </c>
      <c r="C11004" t="s">
        <v>12275</v>
      </c>
      <c r="D11004">
        <v>6</v>
      </c>
      <c r="E11004">
        <v>535</v>
      </c>
      <c r="F11004">
        <v>184</v>
      </c>
      <c r="G11004">
        <v>8124</v>
      </c>
      <c r="H11004">
        <v>0.98468093613499996</v>
      </c>
      <c r="I11004">
        <v>0.99999999999997702</v>
      </c>
      <c r="J11004">
        <v>0.95041217501583097</v>
      </c>
      <c r="K11004" t="s">
        <v>24229</v>
      </c>
      <c r="L11004">
        <v>6</v>
      </c>
      <c r="M11004" t="s">
        <v>5133</v>
      </c>
      <c r="N11004">
        <v>3.2608695652173898E-2</v>
      </c>
      <c r="O11004">
        <v>1.1214953271028E-2</v>
      </c>
    </row>
    <row r="11005" spans="1:15">
      <c r="A11005" t="s">
        <v>12274</v>
      </c>
      <c r="B11005" t="s">
        <v>23518</v>
      </c>
      <c r="C11005" t="s">
        <v>12275</v>
      </c>
      <c r="D11005">
        <v>12</v>
      </c>
      <c r="E11005">
        <v>787</v>
      </c>
      <c r="F11005">
        <v>159</v>
      </c>
      <c r="G11005">
        <v>7393</v>
      </c>
      <c r="H11005">
        <v>0.92657483682820596</v>
      </c>
      <c r="I11005">
        <v>1</v>
      </c>
      <c r="J11005">
        <v>0.966855260484069</v>
      </c>
      <c r="K11005" t="s">
        <v>30832</v>
      </c>
      <c r="L11005">
        <v>12</v>
      </c>
      <c r="M11005" t="s">
        <v>5133</v>
      </c>
      <c r="N11005">
        <v>7.5471698113207503E-2</v>
      </c>
      <c r="O11005">
        <v>1.52477763659466E-2</v>
      </c>
    </row>
    <row r="11006" spans="1:15">
      <c r="A11006" t="s">
        <v>12274</v>
      </c>
      <c r="B11006" t="s">
        <v>23511</v>
      </c>
      <c r="C11006" t="s">
        <v>12275</v>
      </c>
      <c r="D11006">
        <v>150</v>
      </c>
      <c r="E11006">
        <v>6152</v>
      </c>
      <c r="F11006">
        <v>179</v>
      </c>
      <c r="G11006">
        <v>7804</v>
      </c>
      <c r="H11006">
        <v>5.6934764019763398E-2</v>
      </c>
      <c r="I11006">
        <v>0.29901707624061702</v>
      </c>
      <c r="J11006">
        <v>0.25701513200912302</v>
      </c>
      <c r="K11006" t="s">
        <v>30833</v>
      </c>
      <c r="L11006">
        <v>150</v>
      </c>
      <c r="M11006" t="s">
        <v>5133</v>
      </c>
      <c r="N11006">
        <v>0.83798882681564202</v>
      </c>
      <c r="O11006">
        <v>2.43823146944083E-2</v>
      </c>
    </row>
    <row r="11007" spans="1:15">
      <c r="A11007" t="s">
        <v>12276</v>
      </c>
      <c r="B11007" t="s">
        <v>23518</v>
      </c>
      <c r="C11007" t="s">
        <v>12277</v>
      </c>
      <c r="D11007">
        <v>25</v>
      </c>
      <c r="E11007">
        <v>787</v>
      </c>
      <c r="F11007">
        <v>579</v>
      </c>
      <c r="G11007">
        <v>7393</v>
      </c>
      <c r="H11007">
        <v>0.99999999652311999</v>
      </c>
      <c r="I11007">
        <v>1</v>
      </c>
      <c r="J11007">
        <v>0.966855260484069</v>
      </c>
      <c r="K11007" t="s">
        <v>30834</v>
      </c>
      <c r="L11007">
        <v>25</v>
      </c>
      <c r="M11007" t="s">
        <v>5133</v>
      </c>
      <c r="N11007">
        <v>4.3177892918825601E-2</v>
      </c>
      <c r="O11007">
        <v>3.1766200762388799E-2</v>
      </c>
    </row>
    <row r="11008" spans="1:15">
      <c r="A11008" t="s">
        <v>12276</v>
      </c>
      <c r="B11008" t="s">
        <v>23511</v>
      </c>
      <c r="C11008" t="s">
        <v>12277</v>
      </c>
      <c r="D11008">
        <v>573</v>
      </c>
      <c r="E11008">
        <v>6152</v>
      </c>
      <c r="F11008">
        <v>635</v>
      </c>
      <c r="G11008">
        <v>7804</v>
      </c>
      <c r="H11008" s="34">
        <v>1.62986639978668E-15</v>
      </c>
      <c r="I11008" s="34">
        <v>2.5880701138548199E-13</v>
      </c>
      <c r="J11008" s="34">
        <v>2.2245324257869499E-13</v>
      </c>
      <c r="K11008" t="s">
        <v>30835</v>
      </c>
      <c r="L11008">
        <v>573</v>
      </c>
      <c r="M11008" t="s">
        <v>5133</v>
      </c>
      <c r="N11008">
        <v>0.90236220472440898</v>
      </c>
      <c r="O11008">
        <v>9.3140442132639806E-2</v>
      </c>
    </row>
    <row r="11009" spans="1:15">
      <c r="A11009" t="s">
        <v>12276</v>
      </c>
      <c r="B11009" t="s">
        <v>23513</v>
      </c>
      <c r="C11009" t="s">
        <v>12277</v>
      </c>
      <c r="D11009">
        <v>17</v>
      </c>
      <c r="E11009">
        <v>535</v>
      </c>
      <c r="F11009">
        <v>649</v>
      </c>
      <c r="G11009">
        <v>8124</v>
      </c>
      <c r="H11009">
        <v>0.999999351925001</v>
      </c>
      <c r="I11009">
        <v>0.99999999999997702</v>
      </c>
      <c r="J11009">
        <v>0.95041217501583097</v>
      </c>
      <c r="K11009" t="s">
        <v>30836</v>
      </c>
      <c r="L11009">
        <v>17</v>
      </c>
      <c r="M11009" t="s">
        <v>5133</v>
      </c>
      <c r="N11009">
        <v>2.6194144838212599E-2</v>
      </c>
      <c r="O11009">
        <v>3.1775700934579397E-2</v>
      </c>
    </row>
    <row r="11010" spans="1:15">
      <c r="A11010" t="s">
        <v>12278</v>
      </c>
      <c r="B11010" t="s">
        <v>23518</v>
      </c>
      <c r="C11010" t="s">
        <v>12279</v>
      </c>
      <c r="D11010">
        <v>1</v>
      </c>
      <c r="E11010">
        <v>787</v>
      </c>
      <c r="F11010">
        <v>59</v>
      </c>
      <c r="G11010">
        <v>7393</v>
      </c>
      <c r="H11010">
        <v>0.99872968249761196</v>
      </c>
      <c r="I11010">
        <v>1</v>
      </c>
      <c r="J11010">
        <v>0.966855260484069</v>
      </c>
      <c r="K11010" t="s">
        <v>24717</v>
      </c>
      <c r="L11010">
        <v>1</v>
      </c>
      <c r="M11010" t="s">
        <v>5133</v>
      </c>
      <c r="N11010">
        <v>1.6949152542372899E-2</v>
      </c>
      <c r="O11010">
        <v>1.27064803049555E-3</v>
      </c>
    </row>
    <row r="11011" spans="1:15">
      <c r="A11011" t="s">
        <v>12278</v>
      </c>
      <c r="B11011" t="s">
        <v>23513</v>
      </c>
      <c r="C11011" t="s">
        <v>12279</v>
      </c>
      <c r="D11011">
        <v>1</v>
      </c>
      <c r="E11011">
        <v>535</v>
      </c>
      <c r="F11011">
        <v>66</v>
      </c>
      <c r="G11011">
        <v>8124</v>
      </c>
      <c r="H11011">
        <v>0.98905446144062803</v>
      </c>
      <c r="I11011">
        <v>0.99999999999997702</v>
      </c>
      <c r="J11011">
        <v>0.95041217501583097</v>
      </c>
      <c r="K11011" t="s">
        <v>26661</v>
      </c>
      <c r="L11011">
        <v>1</v>
      </c>
      <c r="M11011" t="s">
        <v>5133</v>
      </c>
      <c r="N11011">
        <v>1.5151515151515201E-2</v>
      </c>
      <c r="O11011">
        <v>1.8691588785046699E-3</v>
      </c>
    </row>
    <row r="11012" spans="1:15">
      <c r="A11012" t="s">
        <v>12278</v>
      </c>
      <c r="B11012" t="s">
        <v>23511</v>
      </c>
      <c r="C11012" t="s">
        <v>12279</v>
      </c>
      <c r="D11012">
        <v>56</v>
      </c>
      <c r="E11012">
        <v>6152</v>
      </c>
      <c r="F11012">
        <v>62</v>
      </c>
      <c r="G11012">
        <v>7804</v>
      </c>
      <c r="H11012">
        <v>1.3843740222604199E-2</v>
      </c>
      <c r="I11012">
        <v>0.105981043928101</v>
      </c>
      <c r="J11012">
        <v>9.1094235613910904E-2</v>
      </c>
      <c r="K11012" t="s">
        <v>27498</v>
      </c>
      <c r="L11012">
        <v>56</v>
      </c>
      <c r="M11012" t="s">
        <v>5133</v>
      </c>
      <c r="N11012">
        <v>0.90322580645161299</v>
      </c>
      <c r="O11012">
        <v>9.10273081924577E-3</v>
      </c>
    </row>
    <row r="11013" spans="1:15">
      <c r="A11013" t="s">
        <v>12280</v>
      </c>
      <c r="B11013" t="s">
        <v>23511</v>
      </c>
      <c r="C11013" t="s">
        <v>12281</v>
      </c>
      <c r="D11013">
        <v>30</v>
      </c>
      <c r="E11013">
        <v>6152</v>
      </c>
      <c r="F11013">
        <v>32</v>
      </c>
      <c r="G11013">
        <v>7804</v>
      </c>
      <c r="H11013">
        <v>2.2243889699271199E-2</v>
      </c>
      <c r="I11013">
        <v>0.15357019220850299</v>
      </c>
      <c r="J11013">
        <v>0.13199869291536201</v>
      </c>
      <c r="K11013" t="s">
        <v>27527</v>
      </c>
      <c r="L11013">
        <v>30</v>
      </c>
      <c r="M11013" t="s">
        <v>5133</v>
      </c>
      <c r="N11013">
        <v>0.9375</v>
      </c>
      <c r="O11013">
        <v>4.8764629388816597E-3</v>
      </c>
    </row>
    <row r="11014" spans="1:15">
      <c r="A11014" t="s">
        <v>12280</v>
      </c>
      <c r="B11014" t="s">
        <v>23518</v>
      </c>
      <c r="C11014" t="s">
        <v>12281</v>
      </c>
      <c r="D11014">
        <v>1</v>
      </c>
      <c r="E11014">
        <v>787</v>
      </c>
      <c r="F11014">
        <v>30</v>
      </c>
      <c r="G11014">
        <v>7393</v>
      </c>
      <c r="H11014">
        <v>0.96607788082639701</v>
      </c>
      <c r="I11014">
        <v>1</v>
      </c>
      <c r="J11014">
        <v>0.966855260484069</v>
      </c>
      <c r="K11014" t="s">
        <v>27528</v>
      </c>
      <c r="L11014">
        <v>1</v>
      </c>
      <c r="M11014" t="s">
        <v>5133</v>
      </c>
      <c r="N11014">
        <v>3.3333333333333298E-2</v>
      </c>
      <c r="O11014">
        <v>1.27064803049555E-3</v>
      </c>
    </row>
    <row r="11015" spans="1:15">
      <c r="A11015" t="s">
        <v>12282</v>
      </c>
      <c r="B11015" t="s">
        <v>23513</v>
      </c>
      <c r="C11015" t="s">
        <v>12283</v>
      </c>
      <c r="D11015">
        <v>9</v>
      </c>
      <c r="E11015">
        <v>535</v>
      </c>
      <c r="F11015">
        <v>243</v>
      </c>
      <c r="G11015">
        <v>8124</v>
      </c>
      <c r="H11015">
        <v>0.98241895633735699</v>
      </c>
      <c r="I11015">
        <v>0.99999999999997702</v>
      </c>
      <c r="J11015">
        <v>0.95041217501583097</v>
      </c>
      <c r="K11015" t="s">
        <v>30837</v>
      </c>
      <c r="L11015">
        <v>9</v>
      </c>
      <c r="M11015" t="s">
        <v>5133</v>
      </c>
      <c r="N11015">
        <v>3.7037037037037E-2</v>
      </c>
      <c r="O11015">
        <v>1.6822429906542102E-2</v>
      </c>
    </row>
    <row r="11016" spans="1:15">
      <c r="A11016" t="s">
        <v>12282</v>
      </c>
      <c r="B11016" t="s">
        <v>23511</v>
      </c>
      <c r="C11016" t="s">
        <v>12283</v>
      </c>
      <c r="D11016">
        <v>210</v>
      </c>
      <c r="E11016">
        <v>6152</v>
      </c>
      <c r="F11016">
        <v>232</v>
      </c>
      <c r="G11016">
        <v>7804</v>
      </c>
      <c r="H11016" s="34">
        <v>1.2408824453005E-6</v>
      </c>
      <c r="I11016" s="34">
        <v>4.1411822623672503E-5</v>
      </c>
      <c r="J11016" s="34">
        <v>3.5594840241822299E-5</v>
      </c>
      <c r="K11016" t="s">
        <v>30838</v>
      </c>
      <c r="L11016">
        <v>210</v>
      </c>
      <c r="M11016" t="s">
        <v>5133</v>
      </c>
      <c r="N11016">
        <v>0.90517241379310298</v>
      </c>
      <c r="O11016">
        <v>3.4135240572171703E-2</v>
      </c>
    </row>
    <row r="11017" spans="1:15">
      <c r="A11017" t="s">
        <v>12282</v>
      </c>
      <c r="B11017" t="s">
        <v>23518</v>
      </c>
      <c r="C11017" t="s">
        <v>12283</v>
      </c>
      <c r="D11017">
        <v>7</v>
      </c>
      <c r="E11017">
        <v>787</v>
      </c>
      <c r="F11017">
        <v>220</v>
      </c>
      <c r="G11017">
        <v>7393</v>
      </c>
      <c r="H11017">
        <v>0.99999237046128897</v>
      </c>
      <c r="I11017">
        <v>1</v>
      </c>
      <c r="J11017">
        <v>0.966855260484069</v>
      </c>
      <c r="K11017" t="s">
        <v>30839</v>
      </c>
      <c r="L11017">
        <v>7</v>
      </c>
      <c r="M11017" t="s">
        <v>5133</v>
      </c>
      <c r="N11017">
        <v>3.1818181818181801E-2</v>
      </c>
      <c r="O11017">
        <v>8.8945362134688708E-3</v>
      </c>
    </row>
    <row r="11018" spans="1:15">
      <c r="A11018" t="s">
        <v>12284</v>
      </c>
      <c r="B11018" t="s">
        <v>23518</v>
      </c>
      <c r="C11018" t="s">
        <v>12285</v>
      </c>
      <c r="D11018">
        <v>1</v>
      </c>
      <c r="E11018">
        <v>787</v>
      </c>
      <c r="F11018">
        <v>80</v>
      </c>
      <c r="G11018">
        <v>7393</v>
      </c>
      <c r="H11018">
        <v>0.99988328017649897</v>
      </c>
      <c r="I11018">
        <v>1</v>
      </c>
      <c r="J11018">
        <v>0.966855260484069</v>
      </c>
      <c r="K11018" t="s">
        <v>26842</v>
      </c>
      <c r="L11018">
        <v>1</v>
      </c>
      <c r="M11018" t="s">
        <v>5133</v>
      </c>
      <c r="N11018">
        <v>1.2500000000000001E-2</v>
      </c>
      <c r="O11018">
        <v>1.27064803049555E-3</v>
      </c>
    </row>
    <row r="11019" spans="1:15">
      <c r="A11019" t="s">
        <v>12284</v>
      </c>
      <c r="B11019" t="s">
        <v>23513</v>
      </c>
      <c r="C11019" t="s">
        <v>12285</v>
      </c>
      <c r="D11019">
        <v>2</v>
      </c>
      <c r="E11019">
        <v>535</v>
      </c>
      <c r="F11019">
        <v>98</v>
      </c>
      <c r="G11019">
        <v>8124</v>
      </c>
      <c r="H11019">
        <v>0.99032700425963704</v>
      </c>
      <c r="I11019">
        <v>0.99999999999997702</v>
      </c>
      <c r="J11019">
        <v>0.95041217501583097</v>
      </c>
      <c r="K11019" t="s">
        <v>27184</v>
      </c>
      <c r="L11019">
        <v>2</v>
      </c>
      <c r="M11019" t="s">
        <v>5133</v>
      </c>
      <c r="N11019">
        <v>2.04081632653061E-2</v>
      </c>
      <c r="O11019">
        <v>3.7383177570093499E-3</v>
      </c>
    </row>
    <row r="11020" spans="1:15">
      <c r="A11020" t="s">
        <v>12284</v>
      </c>
      <c r="B11020" t="s">
        <v>23511</v>
      </c>
      <c r="C11020" t="s">
        <v>12285</v>
      </c>
      <c r="D11020">
        <v>83</v>
      </c>
      <c r="E11020">
        <v>6152</v>
      </c>
      <c r="F11020">
        <v>87</v>
      </c>
      <c r="G11020">
        <v>7804</v>
      </c>
      <c r="H11020" s="34">
        <v>1.3230034344337601E-5</v>
      </c>
      <c r="I11020">
        <v>3.6180468922223302E-4</v>
      </c>
      <c r="J11020">
        <v>3.1098317571383099E-4</v>
      </c>
      <c r="K11020" t="s">
        <v>30840</v>
      </c>
      <c r="L11020">
        <v>83</v>
      </c>
      <c r="M11020" t="s">
        <v>5133</v>
      </c>
      <c r="N11020">
        <v>0.95402298850574696</v>
      </c>
      <c r="O11020">
        <v>1.3491547464239299E-2</v>
      </c>
    </row>
    <row r="11021" spans="1:15">
      <c r="A11021" t="s">
        <v>12286</v>
      </c>
      <c r="B11021" t="s">
        <v>23511</v>
      </c>
      <c r="C11021" t="s">
        <v>12287</v>
      </c>
      <c r="D11021">
        <v>3</v>
      </c>
      <c r="E11021">
        <v>6152</v>
      </c>
      <c r="F11021">
        <v>3</v>
      </c>
      <c r="G11021">
        <v>7804</v>
      </c>
      <c r="H11021">
        <v>0.489837867770546</v>
      </c>
      <c r="I11021">
        <v>0.96083957126938102</v>
      </c>
      <c r="J11021">
        <v>0.82587360011061495</v>
      </c>
      <c r="K11021" t="s">
        <v>30841</v>
      </c>
      <c r="L11021">
        <v>3</v>
      </c>
      <c r="M11021" t="s">
        <v>5133</v>
      </c>
      <c r="N11021">
        <v>1</v>
      </c>
      <c r="O11021">
        <v>4.8764629388816603E-4</v>
      </c>
    </row>
    <row r="11022" spans="1:15">
      <c r="A11022" t="s">
        <v>12288</v>
      </c>
      <c r="B11022" t="s">
        <v>23511</v>
      </c>
      <c r="C11022" t="s">
        <v>12289</v>
      </c>
      <c r="D11022">
        <v>1</v>
      </c>
      <c r="E11022">
        <v>6152</v>
      </c>
      <c r="F11022">
        <v>1</v>
      </c>
      <c r="G11022">
        <v>7804</v>
      </c>
      <c r="H11022">
        <v>0.788313685289595</v>
      </c>
      <c r="I11022">
        <v>0.968912233598893</v>
      </c>
      <c r="J11022">
        <v>0.832812322140707</v>
      </c>
      <c r="K11022" t="s">
        <v>24931</v>
      </c>
      <c r="L11022">
        <v>1</v>
      </c>
      <c r="M11022" t="s">
        <v>5133</v>
      </c>
      <c r="N11022">
        <v>1</v>
      </c>
      <c r="O11022">
        <v>1.6254876462938901E-4</v>
      </c>
    </row>
    <row r="11023" spans="1:15">
      <c r="A11023" t="s">
        <v>12290</v>
      </c>
      <c r="B11023" t="s">
        <v>23518</v>
      </c>
      <c r="C11023" t="s">
        <v>12291</v>
      </c>
      <c r="D11023">
        <v>1</v>
      </c>
      <c r="E11023">
        <v>787</v>
      </c>
      <c r="F11023">
        <v>4</v>
      </c>
      <c r="G11023">
        <v>7393</v>
      </c>
      <c r="H11023">
        <v>0.362574478289521</v>
      </c>
      <c r="I11023">
        <v>1</v>
      </c>
      <c r="J11023">
        <v>0.966855260484069</v>
      </c>
      <c r="K11023" t="s">
        <v>24858</v>
      </c>
      <c r="L11023">
        <v>1</v>
      </c>
      <c r="M11023" t="s">
        <v>5133</v>
      </c>
      <c r="N11023">
        <v>0.25</v>
      </c>
      <c r="O11023">
        <v>1.27064803049555E-3</v>
      </c>
    </row>
    <row r="11024" spans="1:15">
      <c r="A11024" t="s">
        <v>12290</v>
      </c>
      <c r="B11024" t="s">
        <v>23511</v>
      </c>
      <c r="C11024" t="s">
        <v>12291</v>
      </c>
      <c r="D11024">
        <v>3</v>
      </c>
      <c r="E11024">
        <v>6152</v>
      </c>
      <c r="F11024">
        <v>4</v>
      </c>
      <c r="G11024">
        <v>7804</v>
      </c>
      <c r="H11024">
        <v>0.80103341611958101</v>
      </c>
      <c r="I11024">
        <v>0.968912233598893</v>
      </c>
      <c r="J11024">
        <v>0.832812322140707</v>
      </c>
      <c r="K11024" t="s">
        <v>24513</v>
      </c>
      <c r="L11024">
        <v>3</v>
      </c>
      <c r="M11024" t="s">
        <v>5133</v>
      </c>
      <c r="N11024">
        <v>0.75</v>
      </c>
      <c r="O11024">
        <v>4.8764629388816603E-4</v>
      </c>
    </row>
    <row r="11025" spans="1:15">
      <c r="A11025" t="s">
        <v>12292</v>
      </c>
      <c r="B11025" t="s">
        <v>23518</v>
      </c>
      <c r="C11025" t="s">
        <v>12293</v>
      </c>
      <c r="D11025">
        <v>3</v>
      </c>
      <c r="E11025">
        <v>787</v>
      </c>
      <c r="F11025">
        <v>4</v>
      </c>
      <c r="G11025">
        <v>7393</v>
      </c>
      <c r="H11025">
        <v>4.4262225761396799E-3</v>
      </c>
      <c r="I11025">
        <v>0.16627054425330801</v>
      </c>
      <c r="J11025">
        <v>0.16075955037486001</v>
      </c>
      <c r="K11025" t="s">
        <v>26066</v>
      </c>
      <c r="L11025">
        <v>3</v>
      </c>
      <c r="M11025" t="s">
        <v>5133</v>
      </c>
      <c r="N11025">
        <v>0.75</v>
      </c>
      <c r="O11025">
        <v>3.8119440914866601E-3</v>
      </c>
    </row>
    <row r="11026" spans="1:15">
      <c r="A11026" t="s">
        <v>12292</v>
      </c>
      <c r="B11026" t="s">
        <v>23511</v>
      </c>
      <c r="C11026" t="s">
        <v>12293</v>
      </c>
      <c r="D11026">
        <v>1</v>
      </c>
      <c r="E11026">
        <v>6152</v>
      </c>
      <c r="F11026">
        <v>4</v>
      </c>
      <c r="G11026">
        <v>7804</v>
      </c>
      <c r="H11026">
        <v>0.99799771163111395</v>
      </c>
      <c r="I11026">
        <v>1</v>
      </c>
      <c r="J11026">
        <v>0.85953329234717102</v>
      </c>
      <c r="K11026" t="s">
        <v>27229</v>
      </c>
      <c r="L11026">
        <v>1</v>
      </c>
      <c r="M11026" t="s">
        <v>5133</v>
      </c>
      <c r="N11026">
        <v>0.25</v>
      </c>
      <c r="O11026">
        <v>1.6254876462938901E-4</v>
      </c>
    </row>
    <row r="11027" spans="1:15">
      <c r="A11027" t="s">
        <v>12294</v>
      </c>
      <c r="B11027" t="s">
        <v>23518</v>
      </c>
      <c r="C11027" t="s">
        <v>12295</v>
      </c>
      <c r="D11027">
        <v>1</v>
      </c>
      <c r="E11027">
        <v>787</v>
      </c>
      <c r="F11027">
        <v>1</v>
      </c>
      <c r="G11027">
        <v>7393</v>
      </c>
      <c r="H11027">
        <v>0.106452049235764</v>
      </c>
      <c r="I11027">
        <v>0.63266972740240601</v>
      </c>
      <c r="J11027">
        <v>0.61170005408803896</v>
      </c>
      <c r="K11027" t="s">
        <v>24858</v>
      </c>
      <c r="L11027">
        <v>1</v>
      </c>
      <c r="M11027" t="s">
        <v>5133</v>
      </c>
      <c r="N11027">
        <v>1</v>
      </c>
      <c r="O11027">
        <v>1.27064803049555E-3</v>
      </c>
    </row>
    <row r="11028" spans="1:15">
      <c r="A11028" t="s">
        <v>12296</v>
      </c>
      <c r="B11028" t="s">
        <v>23518</v>
      </c>
      <c r="C11028" t="s">
        <v>12297</v>
      </c>
      <c r="D11028">
        <v>1</v>
      </c>
      <c r="E11028">
        <v>787</v>
      </c>
      <c r="F11028">
        <v>1</v>
      </c>
      <c r="G11028">
        <v>7393</v>
      </c>
      <c r="H11028">
        <v>0.106452049235764</v>
      </c>
      <c r="I11028">
        <v>0.63266972740240601</v>
      </c>
      <c r="J11028">
        <v>0.61170005408803896</v>
      </c>
      <c r="K11028" t="s">
        <v>24858</v>
      </c>
      <c r="L11028">
        <v>1</v>
      </c>
      <c r="M11028" t="s">
        <v>5133</v>
      </c>
      <c r="N11028">
        <v>1</v>
      </c>
      <c r="O11028">
        <v>1.27064803049555E-3</v>
      </c>
    </row>
    <row r="11029" spans="1:15">
      <c r="A11029" t="s">
        <v>12298</v>
      </c>
      <c r="B11029" t="s">
        <v>23511</v>
      </c>
      <c r="C11029" t="s">
        <v>12299</v>
      </c>
      <c r="D11029">
        <v>6</v>
      </c>
      <c r="E11029">
        <v>6152</v>
      </c>
      <c r="F11029">
        <v>8</v>
      </c>
      <c r="G11029">
        <v>7804</v>
      </c>
      <c r="H11029">
        <v>0.77072248517942499</v>
      </c>
      <c r="I11029">
        <v>0.968912233598893</v>
      </c>
      <c r="J11029">
        <v>0.832812322140707</v>
      </c>
      <c r="K11029" t="s">
        <v>26847</v>
      </c>
      <c r="L11029">
        <v>6</v>
      </c>
      <c r="M11029" t="s">
        <v>5133</v>
      </c>
      <c r="N11029">
        <v>0.75</v>
      </c>
      <c r="O11029">
        <v>9.7529258777633303E-4</v>
      </c>
    </row>
    <row r="11030" spans="1:15">
      <c r="A11030" t="s">
        <v>12300</v>
      </c>
      <c r="B11030" t="s">
        <v>23518</v>
      </c>
      <c r="C11030" t="s">
        <v>12301</v>
      </c>
      <c r="D11030">
        <v>2</v>
      </c>
      <c r="E11030">
        <v>787</v>
      </c>
      <c r="F11030">
        <v>12</v>
      </c>
      <c r="G11030">
        <v>7393</v>
      </c>
      <c r="H11030">
        <v>0.37061782085017497</v>
      </c>
      <c r="I11030">
        <v>1</v>
      </c>
      <c r="J11030">
        <v>0.966855260484069</v>
      </c>
      <c r="K11030" t="s">
        <v>25622</v>
      </c>
      <c r="L11030">
        <v>2</v>
      </c>
      <c r="M11030" t="s">
        <v>2729</v>
      </c>
      <c r="N11030">
        <v>0.16666666666666699</v>
      </c>
      <c r="O11030">
        <v>2.5412960609911099E-3</v>
      </c>
    </row>
    <row r="11031" spans="1:15">
      <c r="A11031" t="s">
        <v>12300</v>
      </c>
      <c r="B11031" t="s">
        <v>23511</v>
      </c>
      <c r="C11031" t="s">
        <v>12301</v>
      </c>
      <c r="D11031">
        <v>10</v>
      </c>
      <c r="E11031">
        <v>6152</v>
      </c>
      <c r="F11031">
        <v>12</v>
      </c>
      <c r="G11031">
        <v>7804</v>
      </c>
      <c r="H11031">
        <v>0.51722323138668902</v>
      </c>
      <c r="I11031">
        <v>0.968912233598893</v>
      </c>
      <c r="J11031">
        <v>0.832812322140707</v>
      </c>
      <c r="K11031" t="s">
        <v>30842</v>
      </c>
      <c r="L11031">
        <v>10</v>
      </c>
      <c r="M11031" t="s">
        <v>2729</v>
      </c>
      <c r="N11031">
        <v>0.83333333333333304</v>
      </c>
      <c r="O11031">
        <v>1.62548764629389E-3</v>
      </c>
    </row>
    <row r="11032" spans="1:15">
      <c r="A11032" t="s">
        <v>12302</v>
      </c>
      <c r="B11032" t="s">
        <v>23511</v>
      </c>
      <c r="C11032" t="s">
        <v>12303</v>
      </c>
      <c r="D11032">
        <v>2</v>
      </c>
      <c r="E11032">
        <v>6152</v>
      </c>
      <c r="F11032">
        <v>2</v>
      </c>
      <c r="G11032">
        <v>7804</v>
      </c>
      <c r="H11032">
        <v>0.62141708038142995</v>
      </c>
      <c r="I11032">
        <v>0.968912233598893</v>
      </c>
      <c r="J11032">
        <v>0.832812322140707</v>
      </c>
      <c r="K11032" t="s">
        <v>29358</v>
      </c>
      <c r="L11032">
        <v>2</v>
      </c>
      <c r="M11032" t="s">
        <v>2729</v>
      </c>
      <c r="N11032">
        <v>1</v>
      </c>
      <c r="O11032">
        <v>3.2509752925877802E-4</v>
      </c>
    </row>
    <row r="11033" spans="1:15">
      <c r="A11033" t="s">
        <v>12304</v>
      </c>
      <c r="B11033" t="s">
        <v>23511</v>
      </c>
      <c r="C11033" t="s">
        <v>12305</v>
      </c>
      <c r="D11033">
        <v>54</v>
      </c>
      <c r="E11033">
        <v>6152</v>
      </c>
      <c r="F11033">
        <v>56</v>
      </c>
      <c r="G11033">
        <v>7804</v>
      </c>
      <c r="H11033">
        <v>2.00951635153719E-4</v>
      </c>
      <c r="I11033">
        <v>3.5202292670611498E-3</v>
      </c>
      <c r="J11033">
        <v>3.02575425173394E-3</v>
      </c>
      <c r="K11033" t="s">
        <v>30843</v>
      </c>
      <c r="L11033">
        <v>54</v>
      </c>
      <c r="M11033" t="s">
        <v>5133</v>
      </c>
      <c r="N11033">
        <v>0.96428571428571397</v>
      </c>
      <c r="O11033">
        <v>8.7776332899869997E-3</v>
      </c>
    </row>
    <row r="11034" spans="1:15">
      <c r="A11034" t="s">
        <v>12304</v>
      </c>
      <c r="B11034" t="s">
        <v>23513</v>
      </c>
      <c r="C11034" t="s">
        <v>12305</v>
      </c>
      <c r="D11034">
        <v>1</v>
      </c>
      <c r="E11034">
        <v>535</v>
      </c>
      <c r="F11034">
        <v>59</v>
      </c>
      <c r="G11034">
        <v>8124</v>
      </c>
      <c r="H11034">
        <v>0.98229959133125</v>
      </c>
      <c r="I11034">
        <v>0.99999999999997702</v>
      </c>
      <c r="J11034">
        <v>0.95041217501583097</v>
      </c>
      <c r="K11034" t="s">
        <v>30844</v>
      </c>
      <c r="L11034">
        <v>1</v>
      </c>
      <c r="M11034" t="s">
        <v>5133</v>
      </c>
      <c r="N11034">
        <v>1.6949152542372899E-2</v>
      </c>
      <c r="O11034">
        <v>1.8691588785046699E-3</v>
      </c>
    </row>
    <row r="11035" spans="1:15">
      <c r="A11035" t="s">
        <v>12306</v>
      </c>
      <c r="B11035" t="s">
        <v>23511</v>
      </c>
      <c r="C11035" t="s">
        <v>12307</v>
      </c>
      <c r="D11035">
        <v>9</v>
      </c>
      <c r="E11035">
        <v>6152</v>
      </c>
      <c r="F11035">
        <v>9</v>
      </c>
      <c r="G11035">
        <v>7804</v>
      </c>
      <c r="H11035">
        <v>0.117423000773971</v>
      </c>
      <c r="I11035">
        <v>0.47842873658393897</v>
      </c>
      <c r="J11035">
        <v>0.41122542710949</v>
      </c>
      <c r="K11035" t="s">
        <v>30845</v>
      </c>
      <c r="L11035">
        <v>9</v>
      </c>
      <c r="M11035" t="s">
        <v>5133</v>
      </c>
      <c r="N11035">
        <v>1</v>
      </c>
      <c r="O11035">
        <v>1.4629388816645001E-3</v>
      </c>
    </row>
    <row r="11036" spans="1:15">
      <c r="A11036" t="s">
        <v>12308</v>
      </c>
      <c r="B11036" t="s">
        <v>23511</v>
      </c>
      <c r="C11036" t="s">
        <v>12309</v>
      </c>
      <c r="D11036">
        <v>124</v>
      </c>
      <c r="E11036">
        <v>6152</v>
      </c>
      <c r="F11036">
        <v>136</v>
      </c>
      <c r="G11036">
        <v>7804</v>
      </c>
      <c r="H11036" s="34">
        <v>8.6563922633034701E-5</v>
      </c>
      <c r="I11036">
        <v>1.7941511964678399E-3</v>
      </c>
      <c r="J11036">
        <v>1.54213268486862E-3</v>
      </c>
      <c r="K11036" t="s">
        <v>30846</v>
      </c>
      <c r="L11036">
        <v>124</v>
      </c>
      <c r="M11036" t="s">
        <v>5133</v>
      </c>
      <c r="N11036">
        <v>0.91176470588235303</v>
      </c>
      <c r="O11036">
        <v>2.01560468140442E-2</v>
      </c>
    </row>
    <row r="11037" spans="1:15">
      <c r="A11037" t="s">
        <v>12308</v>
      </c>
      <c r="B11037" t="s">
        <v>23518</v>
      </c>
      <c r="C11037" t="s">
        <v>12309</v>
      </c>
      <c r="D11037">
        <v>6</v>
      </c>
      <c r="E11037">
        <v>787</v>
      </c>
      <c r="F11037">
        <v>133</v>
      </c>
      <c r="G11037">
        <v>7393</v>
      </c>
      <c r="H11037">
        <v>0.99673796938196402</v>
      </c>
      <c r="I11037">
        <v>1</v>
      </c>
      <c r="J11037">
        <v>0.966855260484069</v>
      </c>
      <c r="K11037" t="s">
        <v>30847</v>
      </c>
      <c r="L11037">
        <v>6</v>
      </c>
      <c r="M11037" t="s">
        <v>5133</v>
      </c>
      <c r="N11037">
        <v>4.5112781954887202E-2</v>
      </c>
      <c r="O11037">
        <v>7.6238881829733202E-3</v>
      </c>
    </row>
    <row r="11038" spans="1:15">
      <c r="A11038" t="s">
        <v>12308</v>
      </c>
      <c r="B11038" t="s">
        <v>23513</v>
      </c>
      <c r="C11038" t="s">
        <v>12309</v>
      </c>
      <c r="D11038">
        <v>4</v>
      </c>
      <c r="E11038">
        <v>535</v>
      </c>
      <c r="F11038">
        <v>137</v>
      </c>
      <c r="G11038">
        <v>8124</v>
      </c>
      <c r="H11038">
        <v>0.98264562329753402</v>
      </c>
      <c r="I11038">
        <v>0.99999999999997702</v>
      </c>
      <c r="J11038">
        <v>0.95041217501583097</v>
      </c>
      <c r="K11038" t="s">
        <v>25072</v>
      </c>
      <c r="L11038">
        <v>4</v>
      </c>
      <c r="M11038" t="s">
        <v>5133</v>
      </c>
      <c r="N11038">
        <v>2.9197080291970798E-2</v>
      </c>
      <c r="O11038">
        <v>7.4766355140186902E-3</v>
      </c>
    </row>
    <row r="11039" spans="1:15">
      <c r="A11039" t="s">
        <v>12310</v>
      </c>
      <c r="B11039" t="s">
        <v>23511</v>
      </c>
      <c r="C11039" t="s">
        <v>12311</v>
      </c>
      <c r="D11039">
        <v>44</v>
      </c>
      <c r="E11039">
        <v>6152</v>
      </c>
      <c r="F11039">
        <v>58</v>
      </c>
      <c r="G11039">
        <v>7804</v>
      </c>
      <c r="H11039">
        <v>0.76783747885236597</v>
      </c>
      <c r="I11039">
        <v>0.968912233598893</v>
      </c>
      <c r="J11039">
        <v>0.832812322140707</v>
      </c>
      <c r="K11039" t="s">
        <v>30848</v>
      </c>
      <c r="L11039">
        <v>44</v>
      </c>
      <c r="M11039" t="s">
        <v>1463</v>
      </c>
      <c r="N11039">
        <v>0.75862068965517204</v>
      </c>
      <c r="O11039">
        <v>7.1521456436931096E-3</v>
      </c>
    </row>
    <row r="11040" spans="1:15">
      <c r="A11040" t="s">
        <v>12310</v>
      </c>
      <c r="B11040" t="s">
        <v>23513</v>
      </c>
      <c r="C11040" t="s">
        <v>12311</v>
      </c>
      <c r="D11040">
        <v>2</v>
      </c>
      <c r="E11040">
        <v>535</v>
      </c>
      <c r="F11040">
        <v>57</v>
      </c>
      <c r="G11040">
        <v>8124</v>
      </c>
      <c r="H11040">
        <v>0.89749946622884902</v>
      </c>
      <c r="I11040">
        <v>0.99999999999997702</v>
      </c>
      <c r="J11040">
        <v>0.95041217501583097</v>
      </c>
      <c r="K11040" t="s">
        <v>30849</v>
      </c>
      <c r="L11040">
        <v>2</v>
      </c>
      <c r="M11040" t="s">
        <v>1463</v>
      </c>
      <c r="N11040">
        <v>3.5087719298245598E-2</v>
      </c>
      <c r="O11040">
        <v>3.7383177570093499E-3</v>
      </c>
    </row>
    <row r="11041" spans="1:15">
      <c r="A11041" t="s">
        <v>12310</v>
      </c>
      <c r="B11041" t="s">
        <v>23518</v>
      </c>
      <c r="C11041" t="s">
        <v>12311</v>
      </c>
      <c r="D11041">
        <v>6</v>
      </c>
      <c r="E11041">
        <v>787</v>
      </c>
      <c r="F11041">
        <v>44</v>
      </c>
      <c r="G11041">
        <v>7393</v>
      </c>
      <c r="H11041">
        <v>0.32515724323711198</v>
      </c>
      <c r="I11041">
        <v>1</v>
      </c>
      <c r="J11041">
        <v>0.966855260484069</v>
      </c>
      <c r="K11041" t="s">
        <v>30850</v>
      </c>
      <c r="L11041">
        <v>6</v>
      </c>
      <c r="M11041" t="s">
        <v>1463</v>
      </c>
      <c r="N11041">
        <v>0.13636363636363599</v>
      </c>
      <c r="O11041">
        <v>7.6238881829733202E-3</v>
      </c>
    </row>
    <row r="11042" spans="1:15">
      <c r="A11042" t="s">
        <v>12312</v>
      </c>
      <c r="B11042" t="s">
        <v>23518</v>
      </c>
      <c r="C11042" t="s">
        <v>12313</v>
      </c>
      <c r="D11042">
        <v>2</v>
      </c>
      <c r="E11042">
        <v>787</v>
      </c>
      <c r="F11042">
        <v>13</v>
      </c>
      <c r="G11042">
        <v>7393</v>
      </c>
      <c r="H11042">
        <v>0.41008176369828198</v>
      </c>
      <c r="I11042">
        <v>1</v>
      </c>
      <c r="J11042">
        <v>0.966855260484069</v>
      </c>
      <c r="K11042" t="s">
        <v>27478</v>
      </c>
      <c r="L11042">
        <v>2</v>
      </c>
      <c r="M11042" t="s">
        <v>5133</v>
      </c>
      <c r="N11042">
        <v>0.15384615384615399</v>
      </c>
      <c r="O11042">
        <v>2.5412960609911099E-3</v>
      </c>
    </row>
    <row r="11043" spans="1:15">
      <c r="A11043" t="s">
        <v>12312</v>
      </c>
      <c r="B11043" t="s">
        <v>23511</v>
      </c>
      <c r="C11043" t="s">
        <v>12313</v>
      </c>
      <c r="D11043">
        <v>11</v>
      </c>
      <c r="E11043">
        <v>6152</v>
      </c>
      <c r="F11043">
        <v>15</v>
      </c>
      <c r="G11043">
        <v>7804</v>
      </c>
      <c r="H11043">
        <v>0.80452858844465402</v>
      </c>
      <c r="I11043">
        <v>0.96970910299187296</v>
      </c>
      <c r="J11043">
        <v>0.83349725791362606</v>
      </c>
      <c r="K11043" t="s">
        <v>30851</v>
      </c>
      <c r="L11043">
        <v>11</v>
      </c>
      <c r="M11043" t="s">
        <v>5133</v>
      </c>
      <c r="N11043">
        <v>0.73333333333333295</v>
      </c>
      <c r="O11043">
        <v>1.78803641092328E-3</v>
      </c>
    </row>
    <row r="11044" spans="1:15">
      <c r="A11044" t="s">
        <v>12314</v>
      </c>
      <c r="B11044" t="s">
        <v>23511</v>
      </c>
      <c r="C11044" t="s">
        <v>12315</v>
      </c>
      <c r="D11044">
        <v>43</v>
      </c>
      <c r="E11044">
        <v>6152</v>
      </c>
      <c r="F11044">
        <v>45</v>
      </c>
      <c r="G11044">
        <v>7804</v>
      </c>
      <c r="H11044">
        <v>1.85670748707059E-3</v>
      </c>
      <c r="I11044">
        <v>2.1917608165719402E-2</v>
      </c>
      <c r="J11044">
        <v>1.8838913907055999E-2</v>
      </c>
      <c r="K11044" t="s">
        <v>27466</v>
      </c>
      <c r="L11044">
        <v>43</v>
      </c>
      <c r="M11044" t="s">
        <v>5133</v>
      </c>
      <c r="N11044">
        <v>0.95555555555555605</v>
      </c>
      <c r="O11044">
        <v>6.9895968790637201E-3</v>
      </c>
    </row>
    <row r="11045" spans="1:15">
      <c r="A11045" t="s">
        <v>12314</v>
      </c>
      <c r="B11045" t="s">
        <v>23513</v>
      </c>
      <c r="C11045" t="s">
        <v>12315</v>
      </c>
      <c r="D11045">
        <v>2</v>
      </c>
      <c r="E11045">
        <v>535</v>
      </c>
      <c r="F11045">
        <v>53</v>
      </c>
      <c r="G11045">
        <v>8124</v>
      </c>
      <c r="H11045">
        <v>0.87277908631852696</v>
      </c>
      <c r="I11045">
        <v>0.99999999999997702</v>
      </c>
      <c r="J11045">
        <v>0.95041217501583097</v>
      </c>
      <c r="K11045" t="s">
        <v>27465</v>
      </c>
      <c r="L11045">
        <v>2</v>
      </c>
      <c r="M11045" t="s">
        <v>5133</v>
      </c>
      <c r="N11045">
        <v>3.77358490566038E-2</v>
      </c>
      <c r="O11045">
        <v>3.7383177570093499E-3</v>
      </c>
    </row>
    <row r="11046" spans="1:15">
      <c r="A11046" t="s">
        <v>12316</v>
      </c>
      <c r="B11046" t="s">
        <v>23513</v>
      </c>
      <c r="C11046" t="s">
        <v>12317</v>
      </c>
      <c r="D11046">
        <v>1</v>
      </c>
      <c r="E11046">
        <v>535</v>
      </c>
      <c r="F11046">
        <v>4</v>
      </c>
      <c r="G11046">
        <v>8124</v>
      </c>
      <c r="H11046">
        <v>0.23855956797771199</v>
      </c>
      <c r="I11046">
        <v>0.85273230586348503</v>
      </c>
      <c r="J11046">
        <v>0.81044716552199803</v>
      </c>
      <c r="K11046" t="s">
        <v>24600</v>
      </c>
      <c r="L11046">
        <v>1</v>
      </c>
      <c r="M11046" t="s">
        <v>5133</v>
      </c>
      <c r="N11046">
        <v>0.25</v>
      </c>
      <c r="O11046">
        <v>1.8691588785046699E-3</v>
      </c>
    </row>
    <row r="11047" spans="1:15">
      <c r="A11047" t="s">
        <v>12316</v>
      </c>
      <c r="B11047" t="s">
        <v>23518</v>
      </c>
      <c r="C11047" t="s">
        <v>12317</v>
      </c>
      <c r="D11047">
        <v>2</v>
      </c>
      <c r="E11047">
        <v>787</v>
      </c>
      <c r="F11047">
        <v>4</v>
      </c>
      <c r="G11047">
        <v>7393</v>
      </c>
      <c r="H11047">
        <v>5.8679954233094203E-2</v>
      </c>
      <c r="I11047">
        <v>0.61178825165478101</v>
      </c>
      <c r="J11047">
        <v>0.59151068941477603</v>
      </c>
      <c r="K11047" t="s">
        <v>25927</v>
      </c>
      <c r="L11047">
        <v>2</v>
      </c>
      <c r="M11047" t="s">
        <v>5133</v>
      </c>
      <c r="N11047">
        <v>0.5</v>
      </c>
      <c r="O11047">
        <v>2.5412960609911099E-3</v>
      </c>
    </row>
    <row r="11048" spans="1:15">
      <c r="A11048" t="s">
        <v>12316</v>
      </c>
      <c r="B11048" t="s">
        <v>23511</v>
      </c>
      <c r="C11048" t="s">
        <v>12317</v>
      </c>
      <c r="D11048">
        <v>2</v>
      </c>
      <c r="E11048">
        <v>6152</v>
      </c>
      <c r="F11048">
        <v>6</v>
      </c>
      <c r="G11048">
        <v>7804</v>
      </c>
      <c r="H11048">
        <v>0.99790841233866701</v>
      </c>
      <c r="I11048">
        <v>1</v>
      </c>
      <c r="J11048">
        <v>0.85953329234717102</v>
      </c>
      <c r="K11048" t="s">
        <v>24573</v>
      </c>
      <c r="L11048">
        <v>2</v>
      </c>
      <c r="M11048" t="s">
        <v>5133</v>
      </c>
      <c r="N11048">
        <v>0.33333333333333298</v>
      </c>
      <c r="O11048">
        <v>3.2509752925877802E-4</v>
      </c>
    </row>
    <row r="11049" spans="1:15">
      <c r="A11049" t="s">
        <v>12318</v>
      </c>
      <c r="B11049" t="s">
        <v>23511</v>
      </c>
      <c r="C11049" t="s">
        <v>12319</v>
      </c>
      <c r="D11049">
        <v>1</v>
      </c>
      <c r="E11049">
        <v>6152</v>
      </c>
      <c r="F11049">
        <v>1</v>
      </c>
      <c r="G11049">
        <v>7804</v>
      </c>
      <c r="H11049">
        <v>0.788313685289595</v>
      </c>
      <c r="I11049">
        <v>0.968912233598893</v>
      </c>
      <c r="J11049">
        <v>0.832812322140707</v>
      </c>
      <c r="K11049" t="s">
        <v>28241</v>
      </c>
      <c r="L11049">
        <v>1</v>
      </c>
      <c r="M11049" t="s">
        <v>2729</v>
      </c>
      <c r="N11049">
        <v>1</v>
      </c>
      <c r="O11049">
        <v>1.6254876462938901E-4</v>
      </c>
    </row>
    <row r="11050" spans="1:15">
      <c r="A11050" t="s">
        <v>12320</v>
      </c>
      <c r="B11050" t="s">
        <v>23511</v>
      </c>
      <c r="C11050" t="s">
        <v>12321</v>
      </c>
      <c r="D11050">
        <v>1</v>
      </c>
      <c r="E11050">
        <v>6152</v>
      </c>
      <c r="F11050">
        <v>1</v>
      </c>
      <c r="G11050">
        <v>7804</v>
      </c>
      <c r="H11050">
        <v>0.788313685289595</v>
      </c>
      <c r="I11050">
        <v>0.968912233598893</v>
      </c>
      <c r="J11050">
        <v>0.832812322140707</v>
      </c>
      <c r="K11050" t="s">
        <v>30852</v>
      </c>
      <c r="L11050">
        <v>1</v>
      </c>
      <c r="M11050" t="s">
        <v>5133</v>
      </c>
      <c r="N11050">
        <v>1</v>
      </c>
      <c r="O11050">
        <v>1.6254876462938901E-4</v>
      </c>
    </row>
    <row r="11051" spans="1:15">
      <c r="A11051" t="s">
        <v>12322</v>
      </c>
      <c r="B11051" t="s">
        <v>23511</v>
      </c>
      <c r="C11051" t="s">
        <v>12323</v>
      </c>
      <c r="D11051">
        <v>8</v>
      </c>
      <c r="E11051">
        <v>6152</v>
      </c>
      <c r="F11051">
        <v>9</v>
      </c>
      <c r="G11051">
        <v>7804</v>
      </c>
      <c r="H11051">
        <v>0.40157748897504503</v>
      </c>
      <c r="I11051">
        <v>0.91525479399875698</v>
      </c>
      <c r="J11051">
        <v>0.78669196642228301</v>
      </c>
      <c r="K11051" t="s">
        <v>25940</v>
      </c>
      <c r="L11051">
        <v>8</v>
      </c>
      <c r="M11051" t="s">
        <v>5133</v>
      </c>
      <c r="N11051">
        <v>0.88888888888888895</v>
      </c>
      <c r="O11051">
        <v>1.3003901170351099E-3</v>
      </c>
    </row>
    <row r="11052" spans="1:15">
      <c r="A11052" t="s">
        <v>12322</v>
      </c>
      <c r="B11052" t="s">
        <v>23513</v>
      </c>
      <c r="C11052" t="s">
        <v>12323</v>
      </c>
      <c r="D11052">
        <v>1</v>
      </c>
      <c r="E11052">
        <v>535</v>
      </c>
      <c r="F11052">
        <v>10</v>
      </c>
      <c r="G11052">
        <v>8124</v>
      </c>
      <c r="H11052">
        <v>0.494202526653369</v>
      </c>
      <c r="I11052">
        <v>0.99999999999997702</v>
      </c>
      <c r="J11052">
        <v>0.95041217501583097</v>
      </c>
      <c r="K11052" t="s">
        <v>24765</v>
      </c>
      <c r="L11052">
        <v>1</v>
      </c>
      <c r="M11052" t="s">
        <v>5133</v>
      </c>
      <c r="N11052">
        <v>0.1</v>
      </c>
      <c r="O11052">
        <v>1.8691588785046699E-3</v>
      </c>
    </row>
    <row r="11053" spans="1:15">
      <c r="A11053" t="s">
        <v>12324</v>
      </c>
      <c r="B11053" t="s">
        <v>23511</v>
      </c>
      <c r="C11053" t="s">
        <v>12325</v>
      </c>
      <c r="D11053">
        <v>9</v>
      </c>
      <c r="E11053">
        <v>6152</v>
      </c>
      <c r="F11053">
        <v>9</v>
      </c>
      <c r="G11053">
        <v>7804</v>
      </c>
      <c r="H11053">
        <v>0.117423000773971</v>
      </c>
      <c r="I11053">
        <v>0.47842873658393897</v>
      </c>
      <c r="J11053">
        <v>0.41122542710949</v>
      </c>
      <c r="K11053" t="s">
        <v>30853</v>
      </c>
      <c r="L11053">
        <v>9</v>
      </c>
      <c r="M11053" t="s">
        <v>5133</v>
      </c>
      <c r="N11053">
        <v>1</v>
      </c>
      <c r="O11053">
        <v>1.4629388816645001E-3</v>
      </c>
    </row>
    <row r="11054" spans="1:15">
      <c r="A11054" t="s">
        <v>12326</v>
      </c>
      <c r="B11054" t="s">
        <v>23511</v>
      </c>
      <c r="C11054" t="s">
        <v>12327</v>
      </c>
      <c r="D11054">
        <v>18</v>
      </c>
      <c r="E11054">
        <v>6152</v>
      </c>
      <c r="F11054">
        <v>22</v>
      </c>
      <c r="G11054">
        <v>7804</v>
      </c>
      <c r="H11054">
        <v>0.48786783009465201</v>
      </c>
      <c r="I11054">
        <v>0.96083957126938102</v>
      </c>
      <c r="J11054">
        <v>0.82587360011061495</v>
      </c>
      <c r="K11054" t="s">
        <v>30854</v>
      </c>
      <c r="L11054">
        <v>18</v>
      </c>
      <c r="M11054" t="s">
        <v>5133</v>
      </c>
      <c r="N11054">
        <v>0.81818181818181801</v>
      </c>
      <c r="O11054">
        <v>2.9258777633290002E-3</v>
      </c>
    </row>
    <row r="11055" spans="1:15">
      <c r="A11055" t="s">
        <v>12326</v>
      </c>
      <c r="B11055" t="s">
        <v>23513</v>
      </c>
      <c r="C11055" t="s">
        <v>12327</v>
      </c>
      <c r="D11055">
        <v>5</v>
      </c>
      <c r="E11055">
        <v>535</v>
      </c>
      <c r="F11055">
        <v>25</v>
      </c>
      <c r="G11055">
        <v>8124</v>
      </c>
      <c r="H11055">
        <v>2.15124925547861E-2</v>
      </c>
      <c r="I11055">
        <v>0.30574261678891201</v>
      </c>
      <c r="J11055">
        <v>0.29058150541738897</v>
      </c>
      <c r="K11055" t="s">
        <v>25938</v>
      </c>
      <c r="L11055">
        <v>5</v>
      </c>
      <c r="M11055" t="s">
        <v>5133</v>
      </c>
      <c r="N11055">
        <v>0.2</v>
      </c>
      <c r="O11055">
        <v>9.3457943925233603E-3</v>
      </c>
    </row>
    <row r="11056" spans="1:15">
      <c r="A11056" t="s">
        <v>12328</v>
      </c>
      <c r="B11056" t="s">
        <v>23511</v>
      </c>
      <c r="C11056" t="s">
        <v>12329</v>
      </c>
      <c r="D11056">
        <v>8</v>
      </c>
      <c r="E11056">
        <v>6152</v>
      </c>
      <c r="F11056">
        <v>9</v>
      </c>
      <c r="G11056">
        <v>7804</v>
      </c>
      <c r="H11056">
        <v>0.40157748897504503</v>
      </c>
      <c r="I11056">
        <v>0.91525479399875698</v>
      </c>
      <c r="J11056">
        <v>0.78669196642228301</v>
      </c>
      <c r="K11056" t="s">
        <v>25940</v>
      </c>
      <c r="L11056">
        <v>8</v>
      </c>
      <c r="M11056" t="s">
        <v>5133</v>
      </c>
      <c r="N11056">
        <v>0.88888888888888895</v>
      </c>
      <c r="O11056">
        <v>1.3003901170351099E-3</v>
      </c>
    </row>
    <row r="11057" spans="1:15">
      <c r="A11057" t="s">
        <v>12328</v>
      </c>
      <c r="B11057" t="s">
        <v>23513</v>
      </c>
      <c r="C11057" t="s">
        <v>12329</v>
      </c>
      <c r="D11057">
        <v>1</v>
      </c>
      <c r="E11057">
        <v>535</v>
      </c>
      <c r="F11057">
        <v>10</v>
      </c>
      <c r="G11057">
        <v>8124</v>
      </c>
      <c r="H11057">
        <v>0.494202526653369</v>
      </c>
      <c r="I11057">
        <v>0.99999999999997702</v>
      </c>
      <c r="J11057">
        <v>0.95041217501583097</v>
      </c>
      <c r="K11057" t="s">
        <v>24765</v>
      </c>
      <c r="L11057">
        <v>1</v>
      </c>
      <c r="M11057" t="s">
        <v>5133</v>
      </c>
      <c r="N11057">
        <v>0.1</v>
      </c>
      <c r="O11057">
        <v>1.8691588785046699E-3</v>
      </c>
    </row>
    <row r="11058" spans="1:15">
      <c r="A11058" t="s">
        <v>12330</v>
      </c>
      <c r="B11058" t="s">
        <v>23513</v>
      </c>
      <c r="C11058" t="s">
        <v>12331</v>
      </c>
      <c r="D11058">
        <v>1</v>
      </c>
      <c r="E11058">
        <v>535</v>
      </c>
      <c r="F11058">
        <v>10</v>
      </c>
      <c r="G11058">
        <v>8124</v>
      </c>
      <c r="H11058">
        <v>0.494202526653369</v>
      </c>
      <c r="I11058">
        <v>0.99999999999997702</v>
      </c>
      <c r="J11058">
        <v>0.95041217501583097</v>
      </c>
      <c r="K11058" t="s">
        <v>24765</v>
      </c>
      <c r="L11058">
        <v>1</v>
      </c>
      <c r="M11058" t="s">
        <v>5133</v>
      </c>
      <c r="N11058">
        <v>0.1</v>
      </c>
      <c r="O11058">
        <v>1.8691588785046699E-3</v>
      </c>
    </row>
    <row r="11059" spans="1:15">
      <c r="A11059" t="s">
        <v>12330</v>
      </c>
      <c r="B11059" t="s">
        <v>23511</v>
      </c>
      <c r="C11059" t="s">
        <v>12331</v>
      </c>
      <c r="D11059">
        <v>8</v>
      </c>
      <c r="E11059">
        <v>6152</v>
      </c>
      <c r="F11059">
        <v>9</v>
      </c>
      <c r="G11059">
        <v>7804</v>
      </c>
      <c r="H11059">
        <v>0.40157748897504503</v>
      </c>
      <c r="I11059">
        <v>0.91525479399875698</v>
      </c>
      <c r="J11059">
        <v>0.78669196642228301</v>
      </c>
      <c r="K11059" t="s">
        <v>25940</v>
      </c>
      <c r="L11059">
        <v>8</v>
      </c>
      <c r="M11059" t="s">
        <v>5133</v>
      </c>
      <c r="N11059">
        <v>0.88888888888888895</v>
      </c>
      <c r="O11059">
        <v>1.3003901170351099E-3</v>
      </c>
    </row>
    <row r="11060" spans="1:15">
      <c r="A11060" t="s">
        <v>12332</v>
      </c>
      <c r="B11060" t="s">
        <v>23513</v>
      </c>
      <c r="C11060" t="s">
        <v>12333</v>
      </c>
      <c r="D11060">
        <v>1</v>
      </c>
      <c r="E11060">
        <v>535</v>
      </c>
      <c r="F11060">
        <v>20</v>
      </c>
      <c r="G11060">
        <v>8124</v>
      </c>
      <c r="H11060">
        <v>0.74439135767793496</v>
      </c>
      <c r="I11060">
        <v>0.99999999999997702</v>
      </c>
      <c r="J11060">
        <v>0.95041217501583097</v>
      </c>
      <c r="K11060" t="s">
        <v>24765</v>
      </c>
      <c r="L11060">
        <v>1</v>
      </c>
      <c r="M11060" t="s">
        <v>5133</v>
      </c>
      <c r="N11060">
        <v>0.05</v>
      </c>
      <c r="O11060">
        <v>1.8691588785046699E-3</v>
      </c>
    </row>
    <row r="11061" spans="1:15">
      <c r="A11061" t="s">
        <v>12332</v>
      </c>
      <c r="B11061" t="s">
        <v>23511</v>
      </c>
      <c r="C11061" t="s">
        <v>12333</v>
      </c>
      <c r="D11061">
        <v>17</v>
      </c>
      <c r="E11061">
        <v>6152</v>
      </c>
      <c r="F11061">
        <v>18</v>
      </c>
      <c r="G11061">
        <v>7804</v>
      </c>
      <c r="H11061">
        <v>8.0393663889612596E-2</v>
      </c>
      <c r="I11061">
        <v>0.37475171448543398</v>
      </c>
      <c r="J11061">
        <v>0.32211157496441201</v>
      </c>
      <c r="K11061" t="s">
        <v>27543</v>
      </c>
      <c r="L11061">
        <v>17</v>
      </c>
      <c r="M11061" t="s">
        <v>5133</v>
      </c>
      <c r="N11061">
        <v>0.94444444444444398</v>
      </c>
      <c r="O11061">
        <v>2.7633289986996102E-3</v>
      </c>
    </row>
    <row r="11062" spans="1:15">
      <c r="A11062" t="s">
        <v>12334</v>
      </c>
      <c r="B11062" t="s">
        <v>23511</v>
      </c>
      <c r="C11062" t="s">
        <v>12335</v>
      </c>
      <c r="D11062">
        <v>8</v>
      </c>
      <c r="E11062">
        <v>6152</v>
      </c>
      <c r="F11062">
        <v>9</v>
      </c>
      <c r="G11062">
        <v>7804</v>
      </c>
      <c r="H11062">
        <v>0.40157748897504503</v>
      </c>
      <c r="I11062">
        <v>0.91525479399875698</v>
      </c>
      <c r="J11062">
        <v>0.78669196642228301</v>
      </c>
      <c r="K11062" t="s">
        <v>25940</v>
      </c>
      <c r="L11062">
        <v>8</v>
      </c>
      <c r="M11062" t="s">
        <v>5133</v>
      </c>
      <c r="N11062">
        <v>0.88888888888888895</v>
      </c>
      <c r="O11062">
        <v>1.3003901170351099E-3</v>
      </c>
    </row>
    <row r="11063" spans="1:15">
      <c r="A11063" t="s">
        <v>12334</v>
      </c>
      <c r="B11063" t="s">
        <v>23513</v>
      </c>
      <c r="C11063" t="s">
        <v>12335</v>
      </c>
      <c r="D11063">
        <v>1</v>
      </c>
      <c r="E11063">
        <v>535</v>
      </c>
      <c r="F11063">
        <v>10</v>
      </c>
      <c r="G11063">
        <v>8124</v>
      </c>
      <c r="H11063">
        <v>0.494202526653369</v>
      </c>
      <c r="I11063">
        <v>0.99999999999997702</v>
      </c>
      <c r="J11063">
        <v>0.95041217501583097</v>
      </c>
      <c r="K11063" t="s">
        <v>24765</v>
      </c>
      <c r="L11063">
        <v>1</v>
      </c>
      <c r="M11063" t="s">
        <v>5133</v>
      </c>
      <c r="N11063">
        <v>0.1</v>
      </c>
      <c r="O11063">
        <v>1.8691588785046699E-3</v>
      </c>
    </row>
    <row r="11064" spans="1:15">
      <c r="A11064" t="s">
        <v>12336</v>
      </c>
      <c r="B11064" t="s">
        <v>23511</v>
      </c>
      <c r="C11064" t="s">
        <v>12337</v>
      </c>
      <c r="D11064">
        <v>2</v>
      </c>
      <c r="E11064">
        <v>6152</v>
      </c>
      <c r="F11064">
        <v>3</v>
      </c>
      <c r="G11064">
        <v>7804</v>
      </c>
      <c r="H11064">
        <v>0.88457550560319997</v>
      </c>
      <c r="I11064">
        <v>1</v>
      </c>
      <c r="J11064">
        <v>0.85953329234717102</v>
      </c>
      <c r="K11064" t="s">
        <v>24573</v>
      </c>
      <c r="L11064">
        <v>2</v>
      </c>
      <c r="M11064" t="s">
        <v>5133</v>
      </c>
      <c r="N11064">
        <v>0.66666666666666696</v>
      </c>
      <c r="O11064">
        <v>3.2509752925877802E-4</v>
      </c>
    </row>
    <row r="11065" spans="1:15">
      <c r="A11065" t="s">
        <v>12338</v>
      </c>
      <c r="B11065" t="s">
        <v>23511</v>
      </c>
      <c r="C11065" t="s">
        <v>12339</v>
      </c>
      <c r="D11065">
        <v>8</v>
      </c>
      <c r="E11065">
        <v>6152</v>
      </c>
      <c r="F11065">
        <v>8</v>
      </c>
      <c r="G11065">
        <v>7804</v>
      </c>
      <c r="H11065">
        <v>0.148995721685201</v>
      </c>
      <c r="I11065">
        <v>0.54611425167193095</v>
      </c>
      <c r="J11065">
        <v>0.46940338073728599</v>
      </c>
      <c r="K11065" t="s">
        <v>30855</v>
      </c>
      <c r="L11065">
        <v>8</v>
      </c>
      <c r="M11065" t="s">
        <v>5133</v>
      </c>
      <c r="N11065">
        <v>1</v>
      </c>
      <c r="O11065">
        <v>1.3003901170351099E-3</v>
      </c>
    </row>
    <row r="11066" spans="1:15">
      <c r="A11066" t="s">
        <v>12340</v>
      </c>
      <c r="B11066" t="s">
        <v>23511</v>
      </c>
      <c r="C11066" t="s">
        <v>12341</v>
      </c>
      <c r="D11066">
        <v>8</v>
      </c>
      <c r="E11066">
        <v>6152</v>
      </c>
      <c r="F11066">
        <v>8</v>
      </c>
      <c r="G11066">
        <v>7804</v>
      </c>
      <c r="H11066">
        <v>0.148995721685201</v>
      </c>
      <c r="I11066">
        <v>0.54611425167193095</v>
      </c>
      <c r="J11066">
        <v>0.46940338073728599</v>
      </c>
      <c r="K11066" t="s">
        <v>30855</v>
      </c>
      <c r="L11066">
        <v>8</v>
      </c>
      <c r="M11066" t="s">
        <v>5133</v>
      </c>
      <c r="N11066">
        <v>1</v>
      </c>
      <c r="O11066">
        <v>1.3003901170351099E-3</v>
      </c>
    </row>
    <row r="11067" spans="1:15">
      <c r="A11067" t="s">
        <v>12342</v>
      </c>
      <c r="B11067" t="s">
        <v>23513</v>
      </c>
      <c r="C11067" t="s">
        <v>12343</v>
      </c>
      <c r="D11067">
        <v>1</v>
      </c>
      <c r="E11067">
        <v>535</v>
      </c>
      <c r="F11067">
        <v>26</v>
      </c>
      <c r="G11067">
        <v>8124</v>
      </c>
      <c r="H11067">
        <v>0.83035028846574699</v>
      </c>
      <c r="I11067">
        <v>0.99999999999997702</v>
      </c>
      <c r="J11067">
        <v>0.95041217501583097</v>
      </c>
      <c r="K11067" t="s">
        <v>24600</v>
      </c>
      <c r="L11067">
        <v>1</v>
      </c>
      <c r="M11067" t="s">
        <v>5133</v>
      </c>
      <c r="N11067">
        <v>3.8461538461538498E-2</v>
      </c>
      <c r="O11067">
        <v>1.8691588785046699E-3</v>
      </c>
    </row>
    <row r="11068" spans="1:15">
      <c r="A11068" t="s">
        <v>12342</v>
      </c>
      <c r="B11068" t="s">
        <v>23511</v>
      </c>
      <c r="C11068" t="s">
        <v>12343</v>
      </c>
      <c r="D11068">
        <v>15</v>
      </c>
      <c r="E11068">
        <v>6152</v>
      </c>
      <c r="F11068">
        <v>19</v>
      </c>
      <c r="G11068">
        <v>7804</v>
      </c>
      <c r="H11068">
        <v>0.62495457453607595</v>
      </c>
      <c r="I11068">
        <v>0.968912233598893</v>
      </c>
      <c r="J11068">
        <v>0.832812322140707</v>
      </c>
      <c r="K11068" t="s">
        <v>30856</v>
      </c>
      <c r="L11068">
        <v>15</v>
      </c>
      <c r="M11068" t="s">
        <v>5133</v>
      </c>
      <c r="N11068">
        <v>0.78947368421052599</v>
      </c>
      <c r="O11068">
        <v>2.4382314694408299E-3</v>
      </c>
    </row>
    <row r="11069" spans="1:15">
      <c r="A11069" t="s">
        <v>12342</v>
      </c>
      <c r="B11069" t="s">
        <v>23518</v>
      </c>
      <c r="C11069" t="s">
        <v>12343</v>
      </c>
      <c r="D11069">
        <v>3</v>
      </c>
      <c r="E11069">
        <v>787</v>
      </c>
      <c r="F11069">
        <v>18</v>
      </c>
      <c r="G11069">
        <v>7393</v>
      </c>
      <c r="H11069">
        <v>0.2989610793636</v>
      </c>
      <c r="I11069">
        <v>0.99203470771967495</v>
      </c>
      <c r="J11069">
        <v>0.95915397574154404</v>
      </c>
      <c r="K11069" t="s">
        <v>25925</v>
      </c>
      <c r="L11069">
        <v>3</v>
      </c>
      <c r="M11069" t="s">
        <v>5133</v>
      </c>
      <c r="N11069">
        <v>0.16666666666666699</v>
      </c>
      <c r="O11069">
        <v>3.8119440914866601E-3</v>
      </c>
    </row>
    <row r="11070" spans="1:15">
      <c r="A11070" t="s">
        <v>12344</v>
      </c>
      <c r="B11070" t="s">
        <v>23511</v>
      </c>
      <c r="C11070" t="s">
        <v>12345</v>
      </c>
      <c r="D11070">
        <v>8</v>
      </c>
      <c r="E11070">
        <v>6152</v>
      </c>
      <c r="F11070">
        <v>8</v>
      </c>
      <c r="G11070">
        <v>7804</v>
      </c>
      <c r="H11070">
        <v>0.148995721685201</v>
      </c>
      <c r="I11070">
        <v>0.54611425167193095</v>
      </c>
      <c r="J11070">
        <v>0.46940338073728599</v>
      </c>
      <c r="K11070" t="s">
        <v>30855</v>
      </c>
      <c r="L11070">
        <v>8</v>
      </c>
      <c r="M11070" t="s">
        <v>5133</v>
      </c>
      <c r="N11070">
        <v>1</v>
      </c>
      <c r="O11070">
        <v>1.3003901170351099E-3</v>
      </c>
    </row>
    <row r="11071" spans="1:15">
      <c r="A11071" t="s">
        <v>12346</v>
      </c>
      <c r="B11071" t="s">
        <v>23513</v>
      </c>
      <c r="C11071" t="s">
        <v>12347</v>
      </c>
      <c r="D11071">
        <v>1</v>
      </c>
      <c r="E11071">
        <v>535</v>
      </c>
      <c r="F11071">
        <v>2</v>
      </c>
      <c r="G11071">
        <v>8124</v>
      </c>
      <c r="H11071">
        <v>0.12737930779067499</v>
      </c>
      <c r="I11071">
        <v>0.64703075560747003</v>
      </c>
      <c r="J11071">
        <v>0.614945907739046</v>
      </c>
      <c r="K11071" t="s">
        <v>24600</v>
      </c>
      <c r="L11071">
        <v>1</v>
      </c>
      <c r="M11071" t="s">
        <v>5133</v>
      </c>
      <c r="N11071">
        <v>0.5</v>
      </c>
      <c r="O11071">
        <v>1.8691588785046699E-3</v>
      </c>
    </row>
    <row r="11072" spans="1:15">
      <c r="A11072" t="s">
        <v>12346</v>
      </c>
      <c r="B11072" t="s">
        <v>23518</v>
      </c>
      <c r="C11072" t="s">
        <v>12347</v>
      </c>
      <c r="D11072">
        <v>2</v>
      </c>
      <c r="E11072">
        <v>787</v>
      </c>
      <c r="F11072">
        <v>3</v>
      </c>
      <c r="G11072">
        <v>7393</v>
      </c>
      <c r="H11072">
        <v>3.1553088404617E-2</v>
      </c>
      <c r="I11072">
        <v>0.44363642296891398</v>
      </c>
      <c r="J11072">
        <v>0.42893220928983</v>
      </c>
      <c r="K11072" t="s">
        <v>25927</v>
      </c>
      <c r="L11072">
        <v>2</v>
      </c>
      <c r="M11072" t="s">
        <v>5133</v>
      </c>
      <c r="N11072">
        <v>0.66666666666666696</v>
      </c>
      <c r="O11072">
        <v>2.5412960609911099E-3</v>
      </c>
    </row>
    <row r="11073" spans="1:15">
      <c r="A11073" t="s">
        <v>12348</v>
      </c>
      <c r="B11073" t="s">
        <v>23513</v>
      </c>
      <c r="C11073" t="s">
        <v>12349</v>
      </c>
      <c r="D11073">
        <v>3</v>
      </c>
      <c r="E11073">
        <v>535</v>
      </c>
      <c r="F11073">
        <v>3</v>
      </c>
      <c r="G11073">
        <v>8124</v>
      </c>
      <c r="H11073">
        <v>2.8410108672114397E-4</v>
      </c>
      <c r="I11073">
        <v>1.0526959909756699E-2</v>
      </c>
      <c r="J11073">
        <v>1.0004950864136501E-2</v>
      </c>
      <c r="K11073" t="s">
        <v>24136</v>
      </c>
      <c r="L11073">
        <v>3</v>
      </c>
      <c r="M11073" t="s">
        <v>5133</v>
      </c>
      <c r="N11073">
        <v>1</v>
      </c>
      <c r="O11073">
        <v>5.60747663551402E-3</v>
      </c>
    </row>
    <row r="11074" spans="1:15">
      <c r="A11074" t="s">
        <v>12350</v>
      </c>
      <c r="B11074" t="s">
        <v>23513</v>
      </c>
      <c r="C11074" t="s">
        <v>12351</v>
      </c>
      <c r="D11074">
        <v>1</v>
      </c>
      <c r="E11074">
        <v>535</v>
      </c>
      <c r="F11074">
        <v>12</v>
      </c>
      <c r="G11074">
        <v>8124</v>
      </c>
      <c r="H11074">
        <v>0.55870736002102495</v>
      </c>
      <c r="I11074">
        <v>0.99999999999997702</v>
      </c>
      <c r="J11074">
        <v>0.95041217501583097</v>
      </c>
      <c r="K11074" t="s">
        <v>24765</v>
      </c>
      <c r="L11074">
        <v>1</v>
      </c>
      <c r="M11074" t="s">
        <v>5133</v>
      </c>
      <c r="N11074">
        <v>8.3333333333333301E-2</v>
      </c>
      <c r="O11074">
        <v>1.8691588785046699E-3</v>
      </c>
    </row>
    <row r="11075" spans="1:15">
      <c r="A11075" t="s">
        <v>12350</v>
      </c>
      <c r="B11075" t="s">
        <v>23511</v>
      </c>
      <c r="C11075" t="s">
        <v>12351</v>
      </c>
      <c r="D11075">
        <v>10</v>
      </c>
      <c r="E11075">
        <v>6152</v>
      </c>
      <c r="F11075">
        <v>11</v>
      </c>
      <c r="G11075">
        <v>7804</v>
      </c>
      <c r="H11075">
        <v>0.28867792927582098</v>
      </c>
      <c r="I11075">
        <v>0.81015798566717701</v>
      </c>
      <c r="J11075">
        <v>0.69635776074186095</v>
      </c>
      <c r="K11075" t="s">
        <v>30857</v>
      </c>
      <c r="L11075">
        <v>10</v>
      </c>
      <c r="M11075" t="s">
        <v>5133</v>
      </c>
      <c r="N11075">
        <v>0.90909090909090895</v>
      </c>
      <c r="O11075">
        <v>1.62548764629389E-3</v>
      </c>
    </row>
    <row r="11076" spans="1:15">
      <c r="A11076" t="s">
        <v>12352</v>
      </c>
      <c r="B11076" t="s">
        <v>23511</v>
      </c>
      <c r="C11076" t="s">
        <v>12353</v>
      </c>
      <c r="D11076">
        <v>190</v>
      </c>
      <c r="E11076">
        <v>6152</v>
      </c>
      <c r="F11076">
        <v>213</v>
      </c>
      <c r="G11076">
        <v>7804</v>
      </c>
      <c r="H11076" s="34">
        <v>4.2663664025717598E-5</v>
      </c>
      <c r="I11076">
        <v>9.5895838432234998E-4</v>
      </c>
      <c r="J11076">
        <v>8.2425665730051305E-4</v>
      </c>
      <c r="K11076" t="s">
        <v>30858</v>
      </c>
      <c r="L11076">
        <v>190</v>
      </c>
      <c r="M11076" t="s">
        <v>5133</v>
      </c>
      <c r="N11076">
        <v>0.892018779342723</v>
      </c>
      <c r="O11076">
        <v>3.0884265279583899E-2</v>
      </c>
    </row>
    <row r="11077" spans="1:15">
      <c r="A11077" t="s">
        <v>12352</v>
      </c>
      <c r="B11077" t="s">
        <v>23518</v>
      </c>
      <c r="C11077" t="s">
        <v>12353</v>
      </c>
      <c r="D11077">
        <v>7</v>
      </c>
      <c r="E11077">
        <v>787</v>
      </c>
      <c r="F11077">
        <v>185</v>
      </c>
      <c r="G11077">
        <v>7393</v>
      </c>
      <c r="H11077">
        <v>0.99984290143524801</v>
      </c>
      <c r="I11077">
        <v>1</v>
      </c>
      <c r="J11077">
        <v>0.966855260484069</v>
      </c>
      <c r="K11077" t="s">
        <v>30859</v>
      </c>
      <c r="L11077">
        <v>7</v>
      </c>
      <c r="M11077" t="s">
        <v>5133</v>
      </c>
      <c r="N11077">
        <v>3.7837837837837798E-2</v>
      </c>
      <c r="O11077">
        <v>8.8945362134688708E-3</v>
      </c>
    </row>
    <row r="11078" spans="1:15">
      <c r="A11078" t="s">
        <v>12352</v>
      </c>
      <c r="B11078" t="s">
        <v>23513</v>
      </c>
      <c r="C11078" t="s">
        <v>12353</v>
      </c>
      <c r="D11078">
        <v>9</v>
      </c>
      <c r="E11078">
        <v>535</v>
      </c>
      <c r="F11078">
        <v>194</v>
      </c>
      <c r="G11078">
        <v>8124</v>
      </c>
      <c r="H11078">
        <v>0.90026702696875005</v>
      </c>
      <c r="I11078">
        <v>0.99999999999997702</v>
      </c>
      <c r="J11078">
        <v>0.95041217501583097</v>
      </c>
      <c r="K11078" t="s">
        <v>30860</v>
      </c>
      <c r="L11078">
        <v>9</v>
      </c>
      <c r="M11078" t="s">
        <v>5133</v>
      </c>
      <c r="N11078">
        <v>4.6391752577319603E-2</v>
      </c>
      <c r="O11078">
        <v>1.6822429906542102E-2</v>
      </c>
    </row>
    <row r="11079" spans="1:15">
      <c r="A11079" t="s">
        <v>12354</v>
      </c>
      <c r="B11079" t="s">
        <v>23513</v>
      </c>
      <c r="C11079" t="s">
        <v>12355</v>
      </c>
      <c r="D11079">
        <v>4</v>
      </c>
      <c r="E11079">
        <v>535</v>
      </c>
      <c r="F11079">
        <v>93</v>
      </c>
      <c r="G11079">
        <v>8124</v>
      </c>
      <c r="H11079">
        <v>0.86981037501229097</v>
      </c>
      <c r="I11079">
        <v>0.99999999999997702</v>
      </c>
      <c r="J11079">
        <v>0.95041217501583097</v>
      </c>
      <c r="K11079" t="s">
        <v>26040</v>
      </c>
      <c r="L11079">
        <v>4</v>
      </c>
      <c r="M11079" t="s">
        <v>5133</v>
      </c>
      <c r="N11079">
        <v>4.3010752688171998E-2</v>
      </c>
      <c r="O11079">
        <v>7.4766355140186902E-3</v>
      </c>
    </row>
    <row r="11080" spans="1:15">
      <c r="A11080" t="s">
        <v>12354</v>
      </c>
      <c r="B11080" t="s">
        <v>23511</v>
      </c>
      <c r="C11080" t="s">
        <v>12355</v>
      </c>
      <c r="D11080">
        <v>103</v>
      </c>
      <c r="E11080">
        <v>6152</v>
      </c>
      <c r="F11080">
        <v>112</v>
      </c>
      <c r="G11080">
        <v>7804</v>
      </c>
      <c r="H11080">
        <v>1.4226150675164799E-4</v>
      </c>
      <c r="I11080">
        <v>2.6475700075046802E-3</v>
      </c>
      <c r="J11080">
        <v>2.2756745652701199E-3</v>
      </c>
      <c r="K11080" t="s">
        <v>30861</v>
      </c>
      <c r="L11080">
        <v>103</v>
      </c>
      <c r="M11080" t="s">
        <v>5133</v>
      </c>
      <c r="N11080">
        <v>0.91964285714285698</v>
      </c>
      <c r="O11080">
        <v>1.6742522756827E-2</v>
      </c>
    </row>
    <row r="11081" spans="1:15">
      <c r="A11081" t="s">
        <v>12354</v>
      </c>
      <c r="B11081" t="s">
        <v>23518</v>
      </c>
      <c r="C11081" t="s">
        <v>12355</v>
      </c>
      <c r="D11081">
        <v>2</v>
      </c>
      <c r="E11081">
        <v>787</v>
      </c>
      <c r="F11081">
        <v>95</v>
      </c>
      <c r="G11081">
        <v>7393</v>
      </c>
      <c r="H11081">
        <v>0.99973641705793603</v>
      </c>
      <c r="I11081">
        <v>1</v>
      </c>
      <c r="J11081">
        <v>0.966855260484069</v>
      </c>
      <c r="K11081" t="s">
        <v>25927</v>
      </c>
      <c r="L11081">
        <v>2</v>
      </c>
      <c r="M11081" t="s">
        <v>5133</v>
      </c>
      <c r="N11081">
        <v>2.1052631578947399E-2</v>
      </c>
      <c r="O11081">
        <v>2.5412960609911099E-3</v>
      </c>
    </row>
    <row r="11082" spans="1:15">
      <c r="A11082" t="s">
        <v>12356</v>
      </c>
      <c r="B11082" t="s">
        <v>23513</v>
      </c>
      <c r="C11082" t="s">
        <v>12357</v>
      </c>
      <c r="D11082">
        <v>15</v>
      </c>
      <c r="E11082">
        <v>535</v>
      </c>
      <c r="F11082">
        <v>157</v>
      </c>
      <c r="G11082">
        <v>8124</v>
      </c>
      <c r="H11082">
        <v>9.2840659175372306E-2</v>
      </c>
      <c r="I11082">
        <v>0.56952430364965301</v>
      </c>
      <c r="J11082">
        <v>0.54128283215605599</v>
      </c>
      <c r="K11082" t="s">
        <v>30267</v>
      </c>
      <c r="L11082">
        <v>15</v>
      </c>
      <c r="M11082" t="s">
        <v>5133</v>
      </c>
      <c r="N11082">
        <v>9.5541401273885398E-2</v>
      </c>
      <c r="O11082">
        <v>2.80373831775701E-2</v>
      </c>
    </row>
    <row r="11083" spans="1:15">
      <c r="A11083" t="s">
        <v>12356</v>
      </c>
      <c r="B11083" t="s">
        <v>23518</v>
      </c>
      <c r="C11083" t="s">
        <v>12357</v>
      </c>
      <c r="D11083">
        <v>2</v>
      </c>
      <c r="E11083">
        <v>787</v>
      </c>
      <c r="F11083">
        <v>125</v>
      </c>
      <c r="G11083">
        <v>7393</v>
      </c>
      <c r="H11083">
        <v>0.99998894064975297</v>
      </c>
      <c r="I11083">
        <v>1</v>
      </c>
      <c r="J11083">
        <v>0.966855260484069</v>
      </c>
      <c r="K11083" t="s">
        <v>30862</v>
      </c>
      <c r="L11083">
        <v>2</v>
      </c>
      <c r="M11083" t="s">
        <v>5133</v>
      </c>
      <c r="N11083">
        <v>1.6E-2</v>
      </c>
      <c r="O11083">
        <v>2.5412960609911099E-3</v>
      </c>
    </row>
    <row r="11084" spans="1:15">
      <c r="A11084" t="s">
        <v>12356</v>
      </c>
      <c r="B11084" t="s">
        <v>23511</v>
      </c>
      <c r="C11084" t="s">
        <v>12357</v>
      </c>
      <c r="D11084">
        <v>115</v>
      </c>
      <c r="E11084">
        <v>6152</v>
      </c>
      <c r="F11084">
        <v>132</v>
      </c>
      <c r="G11084">
        <v>7804</v>
      </c>
      <c r="H11084">
        <v>9.5153818403670397E-3</v>
      </c>
      <c r="I11084">
        <v>8.1601859075273106E-2</v>
      </c>
      <c r="J11084">
        <v>7.0139514592619301E-2</v>
      </c>
      <c r="K11084" t="s">
        <v>30863</v>
      </c>
      <c r="L11084">
        <v>115</v>
      </c>
      <c r="M11084" t="s">
        <v>5133</v>
      </c>
      <c r="N11084">
        <v>0.87121212121212099</v>
      </c>
      <c r="O11084">
        <v>1.8693107932379702E-2</v>
      </c>
    </row>
    <row r="11085" spans="1:15">
      <c r="A11085" t="s">
        <v>12358</v>
      </c>
      <c r="B11085" t="s">
        <v>23511</v>
      </c>
      <c r="C11085" t="s">
        <v>12359</v>
      </c>
      <c r="D11085">
        <v>69</v>
      </c>
      <c r="E11085">
        <v>6152</v>
      </c>
      <c r="F11085">
        <v>76</v>
      </c>
      <c r="G11085">
        <v>7804</v>
      </c>
      <c r="H11085">
        <v>4.5853521578307797E-3</v>
      </c>
      <c r="I11085">
        <v>4.6300299480865698E-2</v>
      </c>
      <c r="J11085">
        <v>3.9796648849448502E-2</v>
      </c>
      <c r="K11085" t="s">
        <v>30864</v>
      </c>
      <c r="L11085">
        <v>69</v>
      </c>
      <c r="M11085" t="s">
        <v>5133</v>
      </c>
      <c r="N11085">
        <v>0.90789473684210498</v>
      </c>
      <c r="O11085">
        <v>1.1215864759427799E-2</v>
      </c>
    </row>
    <row r="11086" spans="1:15">
      <c r="A11086" t="s">
        <v>12358</v>
      </c>
      <c r="B11086" t="s">
        <v>23513</v>
      </c>
      <c r="C11086" t="s">
        <v>12359</v>
      </c>
      <c r="D11086">
        <v>7</v>
      </c>
      <c r="E11086">
        <v>535</v>
      </c>
      <c r="F11086">
        <v>82</v>
      </c>
      <c r="G11086">
        <v>8124</v>
      </c>
      <c r="H11086">
        <v>0.29449515415412703</v>
      </c>
      <c r="I11086">
        <v>0.93989994273760602</v>
      </c>
      <c r="J11086">
        <v>0.89329234887452402</v>
      </c>
      <c r="K11086" t="s">
        <v>30865</v>
      </c>
      <c r="L11086">
        <v>7</v>
      </c>
      <c r="M11086" t="s">
        <v>5133</v>
      </c>
      <c r="N11086">
        <v>8.5365853658536606E-2</v>
      </c>
      <c r="O11086">
        <v>1.3084112149532701E-2</v>
      </c>
    </row>
    <row r="11087" spans="1:15">
      <c r="A11087" t="s">
        <v>12360</v>
      </c>
      <c r="B11087" t="s">
        <v>23511</v>
      </c>
      <c r="C11087" t="s">
        <v>12361</v>
      </c>
      <c r="D11087">
        <v>27</v>
      </c>
      <c r="E11087">
        <v>6152</v>
      </c>
      <c r="F11087">
        <v>30</v>
      </c>
      <c r="G11087">
        <v>7804</v>
      </c>
      <c r="H11087">
        <v>9.4336074260639197E-2</v>
      </c>
      <c r="I11087">
        <v>0.41240615057548502</v>
      </c>
      <c r="J11087">
        <v>0.35447681638836998</v>
      </c>
      <c r="K11087" t="s">
        <v>30866</v>
      </c>
      <c r="L11087">
        <v>27</v>
      </c>
      <c r="M11087" t="s">
        <v>5133</v>
      </c>
      <c r="N11087">
        <v>0.9</v>
      </c>
      <c r="O11087">
        <v>4.3888166449934998E-3</v>
      </c>
    </row>
    <row r="11088" spans="1:15">
      <c r="A11088" t="s">
        <v>12360</v>
      </c>
      <c r="B11088" t="s">
        <v>23513</v>
      </c>
      <c r="C11088" t="s">
        <v>12361</v>
      </c>
      <c r="D11088">
        <v>3</v>
      </c>
      <c r="E11088">
        <v>535</v>
      </c>
      <c r="F11088">
        <v>34</v>
      </c>
      <c r="G11088">
        <v>8124</v>
      </c>
      <c r="H11088">
        <v>0.38995473376312401</v>
      </c>
      <c r="I11088">
        <v>0.99999999999997702</v>
      </c>
      <c r="J11088">
        <v>0.95041217501583097</v>
      </c>
      <c r="K11088" t="s">
        <v>26030</v>
      </c>
      <c r="L11088">
        <v>3</v>
      </c>
      <c r="M11088" t="s">
        <v>5133</v>
      </c>
      <c r="N11088">
        <v>8.8235294117647106E-2</v>
      </c>
      <c r="O11088">
        <v>5.60747663551402E-3</v>
      </c>
    </row>
    <row r="11089" spans="1:15">
      <c r="A11089" t="s">
        <v>12362</v>
      </c>
      <c r="B11089" t="s">
        <v>23511</v>
      </c>
      <c r="C11089" t="s">
        <v>12363</v>
      </c>
      <c r="D11089">
        <v>1</v>
      </c>
      <c r="E11089">
        <v>6152</v>
      </c>
      <c r="F11089">
        <v>1</v>
      </c>
      <c r="G11089">
        <v>7804</v>
      </c>
      <c r="H11089">
        <v>0.788313685289595</v>
      </c>
      <c r="I11089">
        <v>0.968912233598893</v>
      </c>
      <c r="J11089">
        <v>0.832812322140707</v>
      </c>
      <c r="K11089" t="s">
        <v>24597</v>
      </c>
      <c r="L11089">
        <v>1</v>
      </c>
      <c r="M11089" t="s">
        <v>5133</v>
      </c>
      <c r="N11089">
        <v>1</v>
      </c>
      <c r="O11089">
        <v>1.6254876462938901E-4</v>
      </c>
    </row>
    <row r="11090" spans="1:15">
      <c r="A11090" t="s">
        <v>12364</v>
      </c>
      <c r="B11090" t="s">
        <v>23511</v>
      </c>
      <c r="C11090" t="s">
        <v>12365</v>
      </c>
      <c r="D11090">
        <v>5</v>
      </c>
      <c r="E11090">
        <v>6152</v>
      </c>
      <c r="F11090">
        <v>8</v>
      </c>
      <c r="G11090">
        <v>7804</v>
      </c>
      <c r="H11090">
        <v>0.93246538655848799</v>
      </c>
      <c r="I11090">
        <v>1</v>
      </c>
      <c r="J11090">
        <v>0.85953329234717102</v>
      </c>
      <c r="K11090" t="s">
        <v>30867</v>
      </c>
      <c r="L11090">
        <v>5</v>
      </c>
      <c r="M11090" t="s">
        <v>5133</v>
      </c>
      <c r="N11090">
        <v>0.625</v>
      </c>
      <c r="O11090">
        <v>8.1274382314694405E-4</v>
      </c>
    </row>
    <row r="11091" spans="1:15">
      <c r="A11091" t="s">
        <v>12364</v>
      </c>
      <c r="B11091" t="s">
        <v>23513</v>
      </c>
      <c r="C11091" t="s">
        <v>12365</v>
      </c>
      <c r="D11091">
        <v>1</v>
      </c>
      <c r="E11091">
        <v>535</v>
      </c>
      <c r="F11091">
        <v>8</v>
      </c>
      <c r="G11091">
        <v>8124</v>
      </c>
      <c r="H11091">
        <v>0.42028903387437799</v>
      </c>
      <c r="I11091">
        <v>0.99999999999997702</v>
      </c>
      <c r="J11091">
        <v>0.95041217501583097</v>
      </c>
      <c r="K11091" t="s">
        <v>25639</v>
      </c>
      <c r="L11091">
        <v>1</v>
      </c>
      <c r="M11091" t="s">
        <v>5133</v>
      </c>
      <c r="N11091">
        <v>0.125</v>
      </c>
      <c r="O11091">
        <v>1.8691588785046699E-3</v>
      </c>
    </row>
    <row r="11092" spans="1:15">
      <c r="A11092" t="s">
        <v>12364</v>
      </c>
      <c r="B11092" t="s">
        <v>23518</v>
      </c>
      <c r="C11092" t="s">
        <v>12365</v>
      </c>
      <c r="D11092">
        <v>1</v>
      </c>
      <c r="E11092">
        <v>787</v>
      </c>
      <c r="F11092">
        <v>6</v>
      </c>
      <c r="G11092">
        <v>7393</v>
      </c>
      <c r="H11092">
        <v>0.49113550780958298</v>
      </c>
      <c r="I11092">
        <v>1</v>
      </c>
      <c r="J11092">
        <v>0.966855260484069</v>
      </c>
      <c r="K11092" t="s">
        <v>24546</v>
      </c>
      <c r="L11092">
        <v>1</v>
      </c>
      <c r="M11092" t="s">
        <v>5133</v>
      </c>
      <c r="N11092">
        <v>0.16666666666666699</v>
      </c>
      <c r="O11092">
        <v>1.27064803049555E-3</v>
      </c>
    </row>
    <row r="11093" spans="1:15">
      <c r="A11093" t="s">
        <v>12366</v>
      </c>
      <c r="B11093" t="s">
        <v>23513</v>
      </c>
      <c r="C11093" t="s">
        <v>12367</v>
      </c>
      <c r="D11093">
        <v>1</v>
      </c>
      <c r="E11093">
        <v>535</v>
      </c>
      <c r="F11093">
        <v>4</v>
      </c>
      <c r="G11093">
        <v>8124</v>
      </c>
      <c r="H11093">
        <v>0.23855956797771199</v>
      </c>
      <c r="I11093">
        <v>0.85273230586348503</v>
      </c>
      <c r="J11093">
        <v>0.81044716552199803</v>
      </c>
      <c r="K11093" t="s">
        <v>25639</v>
      </c>
      <c r="L11093">
        <v>1</v>
      </c>
      <c r="M11093" t="s">
        <v>5133</v>
      </c>
      <c r="N11093">
        <v>0.25</v>
      </c>
      <c r="O11093">
        <v>1.8691588785046699E-3</v>
      </c>
    </row>
    <row r="11094" spans="1:15">
      <c r="A11094" t="s">
        <v>12366</v>
      </c>
      <c r="B11094" t="s">
        <v>23511</v>
      </c>
      <c r="C11094" t="s">
        <v>12367</v>
      </c>
      <c r="D11094">
        <v>2</v>
      </c>
      <c r="E11094">
        <v>6152</v>
      </c>
      <c r="F11094">
        <v>4</v>
      </c>
      <c r="G11094">
        <v>7804</v>
      </c>
      <c r="H11094">
        <v>0.96811759508681905</v>
      </c>
      <c r="I11094">
        <v>1</v>
      </c>
      <c r="J11094">
        <v>0.85953329234717102</v>
      </c>
      <c r="K11094" t="s">
        <v>30868</v>
      </c>
      <c r="L11094">
        <v>2</v>
      </c>
      <c r="M11094" t="s">
        <v>5133</v>
      </c>
      <c r="N11094">
        <v>0.5</v>
      </c>
      <c r="O11094">
        <v>3.2509752925877802E-4</v>
      </c>
    </row>
    <row r="11095" spans="1:15">
      <c r="A11095" t="s">
        <v>12366</v>
      </c>
      <c r="B11095" t="s">
        <v>23518</v>
      </c>
      <c r="C11095" t="s">
        <v>12367</v>
      </c>
      <c r="D11095">
        <v>1</v>
      </c>
      <c r="E11095">
        <v>787</v>
      </c>
      <c r="F11095">
        <v>4</v>
      </c>
      <c r="G11095">
        <v>7393</v>
      </c>
      <c r="H11095">
        <v>0.362574478289521</v>
      </c>
      <c r="I11095">
        <v>1</v>
      </c>
      <c r="J11095">
        <v>0.966855260484069</v>
      </c>
      <c r="K11095" t="s">
        <v>24620</v>
      </c>
      <c r="L11095">
        <v>1</v>
      </c>
      <c r="M11095" t="s">
        <v>5133</v>
      </c>
      <c r="N11095">
        <v>0.25</v>
      </c>
      <c r="O11095">
        <v>1.27064803049555E-3</v>
      </c>
    </row>
    <row r="11096" spans="1:15">
      <c r="A11096" t="s">
        <v>12368</v>
      </c>
      <c r="B11096" t="s">
        <v>23518</v>
      </c>
      <c r="C11096" t="s">
        <v>12369</v>
      </c>
      <c r="D11096">
        <v>2</v>
      </c>
      <c r="E11096">
        <v>787</v>
      </c>
      <c r="F11096">
        <v>18</v>
      </c>
      <c r="G11096">
        <v>7393</v>
      </c>
      <c r="H11096">
        <v>0.58566443264086399</v>
      </c>
      <c r="I11096">
        <v>1</v>
      </c>
      <c r="J11096">
        <v>0.966855260484069</v>
      </c>
      <c r="K11096" t="s">
        <v>27427</v>
      </c>
      <c r="L11096">
        <v>2</v>
      </c>
      <c r="M11096" t="s">
        <v>5133</v>
      </c>
      <c r="N11096">
        <v>0.11111111111111099</v>
      </c>
      <c r="O11096">
        <v>2.5412960609911099E-3</v>
      </c>
    </row>
    <row r="11097" spans="1:15">
      <c r="A11097" t="s">
        <v>12368</v>
      </c>
      <c r="B11097" t="s">
        <v>23511</v>
      </c>
      <c r="C11097" t="s">
        <v>12369</v>
      </c>
      <c r="D11097">
        <v>16</v>
      </c>
      <c r="E11097">
        <v>6152</v>
      </c>
      <c r="F11097">
        <v>21</v>
      </c>
      <c r="G11097">
        <v>7804</v>
      </c>
      <c r="H11097">
        <v>0.72519464518531396</v>
      </c>
      <c r="I11097">
        <v>0.968912233598893</v>
      </c>
      <c r="J11097">
        <v>0.832812322140707</v>
      </c>
      <c r="K11097" t="s">
        <v>27428</v>
      </c>
      <c r="L11097">
        <v>16</v>
      </c>
      <c r="M11097" t="s">
        <v>5133</v>
      </c>
      <c r="N11097">
        <v>0.76190476190476197</v>
      </c>
      <c r="O11097">
        <v>2.6007802340702198E-3</v>
      </c>
    </row>
    <row r="11098" spans="1:15">
      <c r="A11098" t="s">
        <v>12368</v>
      </c>
      <c r="B11098" t="s">
        <v>23513</v>
      </c>
      <c r="C11098" t="s">
        <v>12369</v>
      </c>
      <c r="D11098">
        <v>1</v>
      </c>
      <c r="E11098">
        <v>535</v>
      </c>
      <c r="F11098">
        <v>21</v>
      </c>
      <c r="G11098">
        <v>8124</v>
      </c>
      <c r="H11098">
        <v>0.76126581765353996</v>
      </c>
      <c r="I11098">
        <v>0.99999999999997702</v>
      </c>
      <c r="J11098">
        <v>0.95041217501583097</v>
      </c>
      <c r="K11098" t="s">
        <v>25639</v>
      </c>
      <c r="L11098">
        <v>1</v>
      </c>
      <c r="M11098" t="s">
        <v>5133</v>
      </c>
      <c r="N11098">
        <v>4.7619047619047603E-2</v>
      </c>
      <c r="O11098">
        <v>1.8691588785046699E-3</v>
      </c>
    </row>
    <row r="11099" spans="1:15">
      <c r="A11099" t="s">
        <v>12370</v>
      </c>
      <c r="B11099" t="s">
        <v>23511</v>
      </c>
      <c r="C11099" t="s">
        <v>12371</v>
      </c>
      <c r="D11099">
        <v>169</v>
      </c>
      <c r="E11099">
        <v>6152</v>
      </c>
      <c r="F11099">
        <v>187</v>
      </c>
      <c r="G11099">
        <v>7804</v>
      </c>
      <c r="H11099" s="34">
        <v>1.78516894419402E-5</v>
      </c>
      <c r="I11099">
        <v>4.6991947207460099E-4</v>
      </c>
      <c r="J11099">
        <v>4.0391143097032601E-4</v>
      </c>
      <c r="K11099" t="s">
        <v>30869</v>
      </c>
      <c r="L11099">
        <v>169</v>
      </c>
      <c r="M11099" t="s">
        <v>5133</v>
      </c>
      <c r="N11099">
        <v>0.90374331550802101</v>
      </c>
      <c r="O11099">
        <v>2.7470741222366701E-2</v>
      </c>
    </row>
    <row r="11100" spans="1:15">
      <c r="A11100" t="s">
        <v>12370</v>
      </c>
      <c r="B11100" t="s">
        <v>23518</v>
      </c>
      <c r="C11100" t="s">
        <v>12371</v>
      </c>
      <c r="D11100">
        <v>7</v>
      </c>
      <c r="E11100">
        <v>787</v>
      </c>
      <c r="F11100">
        <v>179</v>
      </c>
      <c r="G11100">
        <v>7393</v>
      </c>
      <c r="H11100">
        <v>0.99974132669342297</v>
      </c>
      <c r="I11100">
        <v>1</v>
      </c>
      <c r="J11100">
        <v>0.966855260484069</v>
      </c>
      <c r="K11100" t="s">
        <v>30870</v>
      </c>
      <c r="L11100">
        <v>7</v>
      </c>
      <c r="M11100" t="s">
        <v>5133</v>
      </c>
      <c r="N11100">
        <v>3.91061452513966E-2</v>
      </c>
      <c r="O11100">
        <v>8.8945362134688708E-3</v>
      </c>
    </row>
    <row r="11101" spans="1:15">
      <c r="A11101" t="s">
        <v>12370</v>
      </c>
      <c r="B11101" t="s">
        <v>23513</v>
      </c>
      <c r="C11101" t="s">
        <v>12371</v>
      </c>
      <c r="D11101">
        <v>5</v>
      </c>
      <c r="E11101">
        <v>535</v>
      </c>
      <c r="F11101">
        <v>167</v>
      </c>
      <c r="G11101">
        <v>8124</v>
      </c>
      <c r="H11101">
        <v>0.987806522170669</v>
      </c>
      <c r="I11101">
        <v>0.99999999999997702</v>
      </c>
      <c r="J11101">
        <v>0.95041217501583097</v>
      </c>
      <c r="K11101" t="s">
        <v>30871</v>
      </c>
      <c r="L11101">
        <v>5</v>
      </c>
      <c r="M11101" t="s">
        <v>5133</v>
      </c>
      <c r="N11101">
        <v>2.9940119760479E-2</v>
      </c>
      <c r="O11101">
        <v>9.3457943925233603E-3</v>
      </c>
    </row>
    <row r="11102" spans="1:15">
      <c r="A11102" t="s">
        <v>12372</v>
      </c>
      <c r="B11102" t="s">
        <v>23518</v>
      </c>
      <c r="C11102" t="s">
        <v>12373</v>
      </c>
      <c r="D11102">
        <v>5</v>
      </c>
      <c r="E11102">
        <v>787</v>
      </c>
      <c r="F11102">
        <v>159</v>
      </c>
      <c r="G11102">
        <v>7393</v>
      </c>
      <c r="H11102">
        <v>0.99990318475539497</v>
      </c>
      <c r="I11102">
        <v>1</v>
      </c>
      <c r="J11102">
        <v>0.966855260484069</v>
      </c>
      <c r="K11102" t="s">
        <v>30739</v>
      </c>
      <c r="L11102">
        <v>5</v>
      </c>
      <c r="M11102" t="s">
        <v>5133</v>
      </c>
      <c r="N11102">
        <v>3.1446540880503103E-2</v>
      </c>
      <c r="O11102">
        <v>6.35324015247776E-3</v>
      </c>
    </row>
    <row r="11103" spans="1:15">
      <c r="A11103" t="s">
        <v>12372</v>
      </c>
      <c r="B11103" t="s">
        <v>23513</v>
      </c>
      <c r="C11103" t="s">
        <v>12373</v>
      </c>
      <c r="D11103">
        <v>4</v>
      </c>
      <c r="E11103">
        <v>535</v>
      </c>
      <c r="F11103">
        <v>147</v>
      </c>
      <c r="G11103">
        <v>8124</v>
      </c>
      <c r="H11103">
        <v>0.989474749112499</v>
      </c>
      <c r="I11103">
        <v>0.99999999999997702</v>
      </c>
      <c r="J11103">
        <v>0.95041217501583097</v>
      </c>
      <c r="K11103" t="s">
        <v>30738</v>
      </c>
      <c r="L11103">
        <v>4</v>
      </c>
      <c r="M11103" t="s">
        <v>5133</v>
      </c>
      <c r="N11103">
        <v>2.7210884353741499E-2</v>
      </c>
      <c r="O11103">
        <v>7.4766355140186902E-3</v>
      </c>
    </row>
    <row r="11104" spans="1:15">
      <c r="A11104" t="s">
        <v>12372</v>
      </c>
      <c r="B11104" t="s">
        <v>23511</v>
      </c>
      <c r="C11104" t="s">
        <v>12373</v>
      </c>
      <c r="D11104">
        <v>153</v>
      </c>
      <c r="E11104">
        <v>6152</v>
      </c>
      <c r="F11104">
        <v>167</v>
      </c>
      <c r="G11104">
        <v>7804</v>
      </c>
      <c r="H11104" s="34">
        <v>6.0584269512367003E-6</v>
      </c>
      <c r="I11104">
        <v>1.7594458210892401E-4</v>
      </c>
      <c r="J11104">
        <v>1.5123022593073099E-4</v>
      </c>
      <c r="K11104" t="s">
        <v>30872</v>
      </c>
      <c r="L11104">
        <v>153</v>
      </c>
      <c r="M11104" t="s">
        <v>5133</v>
      </c>
      <c r="N11104">
        <v>0.91616766467065902</v>
      </c>
      <c r="O11104">
        <v>2.48699609882965E-2</v>
      </c>
    </row>
    <row r="11105" spans="1:15">
      <c r="A11105" t="s">
        <v>12374</v>
      </c>
      <c r="B11105" t="s">
        <v>23511</v>
      </c>
      <c r="C11105" t="s">
        <v>12375</v>
      </c>
      <c r="D11105">
        <v>20</v>
      </c>
      <c r="E11105">
        <v>6152</v>
      </c>
      <c r="F11105">
        <v>20</v>
      </c>
      <c r="G11105">
        <v>7804</v>
      </c>
      <c r="H11105">
        <v>8.5336853349435304E-3</v>
      </c>
      <c r="I11105">
        <v>7.4878905635043805E-2</v>
      </c>
      <c r="J11105">
        <v>6.4360912287842298E-2</v>
      </c>
      <c r="K11105" t="s">
        <v>30873</v>
      </c>
      <c r="L11105">
        <v>20</v>
      </c>
      <c r="M11105" t="s">
        <v>5133</v>
      </c>
      <c r="N11105">
        <v>1</v>
      </c>
      <c r="O11105">
        <v>3.2509752925877801E-3</v>
      </c>
    </row>
    <row r="11106" spans="1:15">
      <c r="A11106" t="s">
        <v>12376</v>
      </c>
      <c r="B11106" t="s">
        <v>23511</v>
      </c>
      <c r="C11106" t="s">
        <v>12377</v>
      </c>
      <c r="D11106">
        <v>3</v>
      </c>
      <c r="E11106">
        <v>6152</v>
      </c>
      <c r="F11106">
        <v>3</v>
      </c>
      <c r="G11106">
        <v>7804</v>
      </c>
      <c r="H11106">
        <v>0.489837867770546</v>
      </c>
      <c r="I11106">
        <v>0.96083957126938102</v>
      </c>
      <c r="J11106">
        <v>0.82587360011061495</v>
      </c>
      <c r="K11106" t="s">
        <v>30874</v>
      </c>
      <c r="L11106">
        <v>3</v>
      </c>
      <c r="M11106" t="s">
        <v>2729</v>
      </c>
      <c r="N11106">
        <v>1</v>
      </c>
      <c r="O11106">
        <v>4.8764629388816603E-4</v>
      </c>
    </row>
    <row r="11107" spans="1:15">
      <c r="A11107" t="s">
        <v>12378</v>
      </c>
      <c r="B11107" t="s">
        <v>23511</v>
      </c>
      <c r="C11107" t="s">
        <v>12379</v>
      </c>
      <c r="D11107">
        <v>32</v>
      </c>
      <c r="E11107">
        <v>6152</v>
      </c>
      <c r="F11107">
        <v>32</v>
      </c>
      <c r="G11107">
        <v>7804</v>
      </c>
      <c r="H11107">
        <v>4.8633473903822298E-4</v>
      </c>
      <c r="I11107">
        <v>7.2987279052306401E-3</v>
      </c>
      <c r="J11107">
        <v>6.2734996263290599E-3</v>
      </c>
      <c r="K11107" t="s">
        <v>30875</v>
      </c>
      <c r="L11107">
        <v>32</v>
      </c>
      <c r="M11107" t="s">
        <v>5133</v>
      </c>
      <c r="N11107">
        <v>1</v>
      </c>
      <c r="O11107">
        <v>5.2015604681404396E-3</v>
      </c>
    </row>
    <row r="11108" spans="1:15">
      <c r="A11108" t="s">
        <v>12380</v>
      </c>
      <c r="B11108" t="s">
        <v>23511</v>
      </c>
      <c r="C11108" t="s">
        <v>12381</v>
      </c>
      <c r="D11108">
        <v>21</v>
      </c>
      <c r="E11108">
        <v>6152</v>
      </c>
      <c r="F11108">
        <v>21</v>
      </c>
      <c r="G11108">
        <v>7804</v>
      </c>
      <c r="H11108">
        <v>6.7225794545058698E-3</v>
      </c>
      <c r="I11108">
        <v>6.1969845252444103E-2</v>
      </c>
      <c r="J11108">
        <v>5.3265145116078001E-2</v>
      </c>
      <c r="K11108" t="s">
        <v>30876</v>
      </c>
      <c r="L11108">
        <v>21</v>
      </c>
      <c r="M11108" t="s">
        <v>5133</v>
      </c>
      <c r="N11108">
        <v>1</v>
      </c>
      <c r="O11108">
        <v>3.41352405721717E-3</v>
      </c>
    </row>
    <row r="11109" spans="1:15">
      <c r="A11109" t="s">
        <v>12382</v>
      </c>
      <c r="B11109" t="s">
        <v>23511</v>
      </c>
      <c r="C11109" t="s">
        <v>12383</v>
      </c>
      <c r="D11109">
        <v>1</v>
      </c>
      <c r="E11109">
        <v>6152</v>
      </c>
      <c r="F11109">
        <v>1</v>
      </c>
      <c r="G11109">
        <v>7804</v>
      </c>
      <c r="H11109">
        <v>0.788313685289595</v>
      </c>
      <c r="I11109">
        <v>0.968912233598893</v>
      </c>
      <c r="J11109">
        <v>0.832812322140707</v>
      </c>
      <c r="K11109" t="s">
        <v>24306</v>
      </c>
      <c r="L11109">
        <v>1</v>
      </c>
      <c r="M11109" t="s">
        <v>5133</v>
      </c>
      <c r="N11109">
        <v>1</v>
      </c>
      <c r="O11109">
        <v>1.6254876462938901E-4</v>
      </c>
    </row>
    <row r="11110" spans="1:15">
      <c r="A11110" t="s">
        <v>12384</v>
      </c>
      <c r="B11110" t="s">
        <v>23518</v>
      </c>
      <c r="C11110" t="s">
        <v>12385</v>
      </c>
      <c r="D11110">
        <v>12</v>
      </c>
      <c r="E11110">
        <v>787</v>
      </c>
      <c r="F11110">
        <v>348</v>
      </c>
      <c r="G11110">
        <v>7393</v>
      </c>
      <c r="H11110">
        <v>0.99999989379578402</v>
      </c>
      <c r="I11110">
        <v>1</v>
      </c>
      <c r="J11110">
        <v>0.966855260484069</v>
      </c>
      <c r="K11110" t="s">
        <v>30877</v>
      </c>
      <c r="L11110">
        <v>12</v>
      </c>
      <c r="M11110" t="s">
        <v>5133</v>
      </c>
      <c r="N11110">
        <v>3.4482758620689703E-2</v>
      </c>
      <c r="O11110">
        <v>1.52477763659466E-2</v>
      </c>
    </row>
    <row r="11111" spans="1:15">
      <c r="A11111" t="s">
        <v>12384</v>
      </c>
      <c r="B11111" t="s">
        <v>23513</v>
      </c>
      <c r="C11111" t="s">
        <v>12385</v>
      </c>
      <c r="D11111">
        <v>10</v>
      </c>
      <c r="E11111">
        <v>535</v>
      </c>
      <c r="F11111">
        <v>375</v>
      </c>
      <c r="G11111">
        <v>8124</v>
      </c>
      <c r="H11111">
        <v>0.99985428813378097</v>
      </c>
      <c r="I11111">
        <v>0.99999999999997702</v>
      </c>
      <c r="J11111">
        <v>0.95041217501583097</v>
      </c>
      <c r="K11111" t="s">
        <v>30878</v>
      </c>
      <c r="L11111">
        <v>10</v>
      </c>
      <c r="M11111" t="s">
        <v>5133</v>
      </c>
      <c r="N11111">
        <v>2.66666666666667E-2</v>
      </c>
      <c r="O11111">
        <v>1.86915887850467E-2</v>
      </c>
    </row>
    <row r="11112" spans="1:15">
      <c r="A11112" t="s">
        <v>12384</v>
      </c>
      <c r="B11112" t="s">
        <v>23511</v>
      </c>
      <c r="C11112" t="s">
        <v>12385</v>
      </c>
      <c r="D11112">
        <v>342</v>
      </c>
      <c r="E11112">
        <v>6152</v>
      </c>
      <c r="F11112">
        <v>372</v>
      </c>
      <c r="G11112">
        <v>7804</v>
      </c>
      <c r="H11112" s="34">
        <v>2.3197154461911301E-12</v>
      </c>
      <c r="I11112" s="34">
        <v>2.21724257939337E-10</v>
      </c>
      <c r="J11112" s="34">
        <v>1.9057938141983201E-10</v>
      </c>
      <c r="K11112" t="s">
        <v>30879</v>
      </c>
      <c r="L11112">
        <v>342</v>
      </c>
      <c r="M11112" t="s">
        <v>5133</v>
      </c>
      <c r="N11112">
        <v>0.91935483870967705</v>
      </c>
      <c r="O11112">
        <v>5.5591677503251002E-2</v>
      </c>
    </row>
    <row r="11113" spans="1:15">
      <c r="A11113" t="s">
        <v>12386</v>
      </c>
      <c r="B11113" t="s">
        <v>23511</v>
      </c>
      <c r="C11113" t="s">
        <v>12387</v>
      </c>
      <c r="D11113">
        <v>2</v>
      </c>
      <c r="E11113">
        <v>6152</v>
      </c>
      <c r="F11113">
        <v>3</v>
      </c>
      <c r="G11113">
        <v>7804</v>
      </c>
      <c r="H11113">
        <v>0.88457550560319997</v>
      </c>
      <c r="I11113">
        <v>1</v>
      </c>
      <c r="J11113">
        <v>0.85953329234717102</v>
      </c>
      <c r="K11113" t="s">
        <v>30880</v>
      </c>
      <c r="L11113">
        <v>2</v>
      </c>
      <c r="M11113" t="s">
        <v>1463</v>
      </c>
      <c r="N11113">
        <v>0.66666666666666696</v>
      </c>
      <c r="O11113">
        <v>3.2509752925877802E-4</v>
      </c>
    </row>
    <row r="11114" spans="1:15">
      <c r="A11114" t="s">
        <v>12386</v>
      </c>
      <c r="B11114" t="s">
        <v>23513</v>
      </c>
      <c r="C11114" t="s">
        <v>12387</v>
      </c>
      <c r="D11114">
        <v>1</v>
      </c>
      <c r="E11114">
        <v>535</v>
      </c>
      <c r="F11114">
        <v>2</v>
      </c>
      <c r="G11114">
        <v>8124</v>
      </c>
      <c r="H11114">
        <v>0.12737930779067499</v>
      </c>
      <c r="I11114">
        <v>0.64703075560747003</v>
      </c>
      <c r="J11114">
        <v>0.614945907739046</v>
      </c>
      <c r="K11114" t="s">
        <v>24662</v>
      </c>
      <c r="L11114">
        <v>1</v>
      </c>
      <c r="M11114" t="s">
        <v>1463</v>
      </c>
      <c r="N11114">
        <v>0.5</v>
      </c>
      <c r="O11114">
        <v>1.8691588785046699E-3</v>
      </c>
    </row>
    <row r="11115" spans="1:15">
      <c r="A11115" t="s">
        <v>12388</v>
      </c>
      <c r="B11115" t="s">
        <v>23511</v>
      </c>
      <c r="C11115" t="s">
        <v>12389</v>
      </c>
      <c r="D11115">
        <v>1</v>
      </c>
      <c r="E11115">
        <v>6152</v>
      </c>
      <c r="F11115">
        <v>1</v>
      </c>
      <c r="G11115">
        <v>7804</v>
      </c>
      <c r="H11115">
        <v>0.788313685289595</v>
      </c>
      <c r="I11115">
        <v>0.968912233598893</v>
      </c>
      <c r="J11115">
        <v>0.832812322140707</v>
      </c>
      <c r="K11115" t="s">
        <v>30881</v>
      </c>
      <c r="L11115">
        <v>1</v>
      </c>
      <c r="M11115" t="s">
        <v>5133</v>
      </c>
      <c r="N11115">
        <v>1</v>
      </c>
      <c r="O11115">
        <v>1.6254876462938901E-4</v>
      </c>
    </row>
    <row r="11116" spans="1:15">
      <c r="A11116" t="s">
        <v>12390</v>
      </c>
      <c r="B11116" t="s">
        <v>23511</v>
      </c>
      <c r="C11116" t="s">
        <v>12391</v>
      </c>
      <c r="D11116">
        <v>1</v>
      </c>
      <c r="E11116">
        <v>6152</v>
      </c>
      <c r="F11116">
        <v>1</v>
      </c>
      <c r="G11116">
        <v>7804</v>
      </c>
      <c r="H11116">
        <v>0.788313685289595</v>
      </c>
      <c r="I11116">
        <v>0.968912233598893</v>
      </c>
      <c r="J11116">
        <v>0.832812322140707</v>
      </c>
      <c r="K11116" t="s">
        <v>30881</v>
      </c>
      <c r="L11116">
        <v>1</v>
      </c>
      <c r="M11116" t="s">
        <v>5133</v>
      </c>
      <c r="N11116">
        <v>1</v>
      </c>
      <c r="O11116">
        <v>1.6254876462938901E-4</v>
      </c>
    </row>
    <row r="11117" spans="1:15">
      <c r="A11117" t="s">
        <v>12392</v>
      </c>
      <c r="B11117" t="s">
        <v>23513</v>
      </c>
      <c r="C11117" t="s">
        <v>12393</v>
      </c>
      <c r="D11117">
        <v>1</v>
      </c>
      <c r="E11117">
        <v>535</v>
      </c>
      <c r="F11117">
        <v>22</v>
      </c>
      <c r="G11117">
        <v>8124</v>
      </c>
      <c r="H11117">
        <v>0.77702822510206004</v>
      </c>
      <c r="I11117">
        <v>0.99999999999997702</v>
      </c>
      <c r="J11117">
        <v>0.95041217501583097</v>
      </c>
      <c r="K11117" t="s">
        <v>24600</v>
      </c>
      <c r="L11117">
        <v>1</v>
      </c>
      <c r="M11117" t="s">
        <v>5133</v>
      </c>
      <c r="N11117">
        <v>4.5454545454545497E-2</v>
      </c>
      <c r="O11117">
        <v>1.8691588785046699E-3</v>
      </c>
    </row>
    <row r="11118" spans="1:15">
      <c r="A11118" t="s">
        <v>12392</v>
      </c>
      <c r="B11118" t="s">
        <v>23511</v>
      </c>
      <c r="C11118" t="s">
        <v>12393</v>
      </c>
      <c r="D11118">
        <v>17</v>
      </c>
      <c r="E11118">
        <v>6152</v>
      </c>
      <c r="F11118">
        <v>20</v>
      </c>
      <c r="G11118">
        <v>7804</v>
      </c>
      <c r="H11118">
        <v>0.36175190235100402</v>
      </c>
      <c r="I11118">
        <v>0.90829480295553899</v>
      </c>
      <c r="J11118">
        <v>0.78070962240619901</v>
      </c>
      <c r="K11118" t="s">
        <v>30882</v>
      </c>
      <c r="L11118">
        <v>17</v>
      </c>
      <c r="M11118" t="s">
        <v>5133</v>
      </c>
      <c r="N11118">
        <v>0.85</v>
      </c>
      <c r="O11118">
        <v>2.7633289986996102E-3</v>
      </c>
    </row>
    <row r="11119" spans="1:15">
      <c r="A11119" t="s">
        <v>12392</v>
      </c>
      <c r="B11119" t="s">
        <v>23518</v>
      </c>
      <c r="C11119" t="s">
        <v>12393</v>
      </c>
      <c r="D11119">
        <v>2</v>
      </c>
      <c r="E11119">
        <v>787</v>
      </c>
      <c r="F11119">
        <v>19</v>
      </c>
      <c r="G11119">
        <v>7393</v>
      </c>
      <c r="H11119">
        <v>0.61580401546195596</v>
      </c>
      <c r="I11119">
        <v>1</v>
      </c>
      <c r="J11119">
        <v>0.966855260484069</v>
      </c>
      <c r="K11119" t="s">
        <v>25927</v>
      </c>
      <c r="L11119">
        <v>2</v>
      </c>
      <c r="M11119" t="s">
        <v>5133</v>
      </c>
      <c r="N11119">
        <v>0.105263157894737</v>
      </c>
      <c r="O11119">
        <v>2.5412960609911099E-3</v>
      </c>
    </row>
    <row r="11120" spans="1:15">
      <c r="A11120" t="s">
        <v>12394</v>
      </c>
      <c r="B11120" t="s">
        <v>23518</v>
      </c>
      <c r="C11120" t="s">
        <v>12395</v>
      </c>
      <c r="D11120">
        <v>2</v>
      </c>
      <c r="E11120">
        <v>787</v>
      </c>
      <c r="F11120">
        <v>2</v>
      </c>
      <c r="G11120">
        <v>7393</v>
      </c>
      <c r="H11120">
        <v>1.1319170819711901E-2</v>
      </c>
      <c r="I11120">
        <v>0.24323860088996599</v>
      </c>
      <c r="J11120">
        <v>0.235176520823249</v>
      </c>
      <c r="K11120" t="s">
        <v>24124</v>
      </c>
      <c r="L11120">
        <v>2</v>
      </c>
      <c r="M11120" t="s">
        <v>5133</v>
      </c>
      <c r="N11120">
        <v>1</v>
      </c>
      <c r="O11120">
        <v>2.5412960609911099E-3</v>
      </c>
    </row>
    <row r="11121" spans="1:15">
      <c r="A11121" t="s">
        <v>12396</v>
      </c>
      <c r="B11121" t="s">
        <v>23511</v>
      </c>
      <c r="C11121" t="s">
        <v>12397</v>
      </c>
      <c r="D11121">
        <v>6</v>
      </c>
      <c r="E11121">
        <v>6152</v>
      </c>
      <c r="F11121">
        <v>8</v>
      </c>
      <c r="G11121">
        <v>7804</v>
      </c>
      <c r="H11121">
        <v>0.77072248517942499</v>
      </c>
      <c r="I11121">
        <v>0.968912233598893</v>
      </c>
      <c r="J11121">
        <v>0.832812322140707</v>
      </c>
      <c r="K11121" t="s">
        <v>30883</v>
      </c>
      <c r="L11121">
        <v>6</v>
      </c>
      <c r="M11121" t="s">
        <v>5133</v>
      </c>
      <c r="N11121">
        <v>0.75</v>
      </c>
      <c r="O11121">
        <v>9.7529258777633303E-4</v>
      </c>
    </row>
    <row r="11122" spans="1:15">
      <c r="A11122" t="s">
        <v>12396</v>
      </c>
      <c r="B11122" t="s">
        <v>23518</v>
      </c>
      <c r="C11122" t="s">
        <v>12397</v>
      </c>
      <c r="D11122">
        <v>1</v>
      </c>
      <c r="E11122">
        <v>787</v>
      </c>
      <c r="F11122">
        <v>8</v>
      </c>
      <c r="G11122">
        <v>7393</v>
      </c>
      <c r="H11122">
        <v>0.59379355565791103</v>
      </c>
      <c r="I11122">
        <v>1</v>
      </c>
      <c r="J11122">
        <v>0.966855260484069</v>
      </c>
      <c r="K11122" t="s">
        <v>23748</v>
      </c>
      <c r="L11122">
        <v>1</v>
      </c>
      <c r="M11122" t="s">
        <v>5133</v>
      </c>
      <c r="N11122">
        <v>0.125</v>
      </c>
      <c r="O11122">
        <v>1.27064803049555E-3</v>
      </c>
    </row>
    <row r="11123" spans="1:15">
      <c r="A11123" t="s">
        <v>12396</v>
      </c>
      <c r="B11123" t="s">
        <v>23513</v>
      </c>
      <c r="C11123" t="s">
        <v>12397</v>
      </c>
      <c r="D11123">
        <v>1</v>
      </c>
      <c r="E11123">
        <v>535</v>
      </c>
      <c r="F11123">
        <v>8</v>
      </c>
      <c r="G11123">
        <v>8124</v>
      </c>
      <c r="H11123">
        <v>0.42028903387437799</v>
      </c>
      <c r="I11123">
        <v>0.99999999999997702</v>
      </c>
      <c r="J11123">
        <v>0.95041217501583097</v>
      </c>
      <c r="K11123" t="s">
        <v>30219</v>
      </c>
      <c r="L11123">
        <v>1</v>
      </c>
      <c r="M11123" t="s">
        <v>5133</v>
      </c>
      <c r="N11123">
        <v>0.125</v>
      </c>
      <c r="O11123">
        <v>1.8691588785046699E-3</v>
      </c>
    </row>
    <row r="11124" spans="1:15">
      <c r="A11124" t="s">
        <v>12398</v>
      </c>
      <c r="B11124" t="s">
        <v>23511</v>
      </c>
      <c r="C11124" t="s">
        <v>12399</v>
      </c>
      <c r="D11124">
        <v>3</v>
      </c>
      <c r="E11124">
        <v>6152</v>
      </c>
      <c r="F11124">
        <v>4</v>
      </c>
      <c r="G11124">
        <v>7804</v>
      </c>
      <c r="H11124">
        <v>0.80103341611958101</v>
      </c>
      <c r="I11124">
        <v>0.968912233598893</v>
      </c>
      <c r="J11124">
        <v>0.832812322140707</v>
      </c>
      <c r="K11124" t="s">
        <v>24613</v>
      </c>
      <c r="L11124">
        <v>3</v>
      </c>
      <c r="M11124" t="s">
        <v>5133</v>
      </c>
      <c r="N11124">
        <v>0.75</v>
      </c>
      <c r="O11124">
        <v>4.8764629388816603E-4</v>
      </c>
    </row>
    <row r="11125" spans="1:15">
      <c r="A11125" t="s">
        <v>12400</v>
      </c>
      <c r="B11125" t="s">
        <v>23513</v>
      </c>
      <c r="C11125" t="s">
        <v>12401</v>
      </c>
      <c r="D11125">
        <v>1</v>
      </c>
      <c r="E11125">
        <v>535</v>
      </c>
      <c r="F11125">
        <v>82</v>
      </c>
      <c r="G11125">
        <v>8124</v>
      </c>
      <c r="H11125">
        <v>0.99635751842181397</v>
      </c>
      <c r="I11125">
        <v>0.99999999999997702</v>
      </c>
      <c r="J11125">
        <v>0.95041217501583097</v>
      </c>
      <c r="K11125" t="s">
        <v>23928</v>
      </c>
      <c r="L11125">
        <v>1</v>
      </c>
      <c r="M11125" t="s">
        <v>5133</v>
      </c>
      <c r="N11125">
        <v>1.21951219512195E-2</v>
      </c>
      <c r="O11125">
        <v>1.8691588785046699E-3</v>
      </c>
    </row>
    <row r="11126" spans="1:15">
      <c r="A11126" t="s">
        <v>12400</v>
      </c>
      <c r="B11126" t="s">
        <v>23511</v>
      </c>
      <c r="C11126" t="s">
        <v>12401</v>
      </c>
      <c r="D11126">
        <v>67</v>
      </c>
      <c r="E11126">
        <v>6152</v>
      </c>
      <c r="F11126">
        <v>74</v>
      </c>
      <c r="G11126">
        <v>7804</v>
      </c>
      <c r="H11126">
        <v>6.1772261663643599E-3</v>
      </c>
      <c r="I11126">
        <v>5.84195884801701E-2</v>
      </c>
      <c r="J11126">
        <v>5.0213581223927502E-2</v>
      </c>
      <c r="K11126" t="s">
        <v>30884</v>
      </c>
      <c r="L11126">
        <v>67</v>
      </c>
      <c r="M11126" t="s">
        <v>5133</v>
      </c>
      <c r="N11126">
        <v>0.90540540540540504</v>
      </c>
      <c r="O11126">
        <v>1.08907672301691E-2</v>
      </c>
    </row>
    <row r="11127" spans="1:15">
      <c r="A11127" t="s">
        <v>12400</v>
      </c>
      <c r="B11127" t="s">
        <v>23518</v>
      </c>
      <c r="C11127" t="s">
        <v>12401</v>
      </c>
      <c r="D11127">
        <v>5</v>
      </c>
      <c r="E11127">
        <v>787</v>
      </c>
      <c r="F11127">
        <v>69</v>
      </c>
      <c r="G11127">
        <v>7393</v>
      </c>
      <c r="H11127">
        <v>0.87182146431424101</v>
      </c>
      <c r="I11127">
        <v>1</v>
      </c>
      <c r="J11127">
        <v>0.966855260484069</v>
      </c>
      <c r="K11127" t="s">
        <v>30885</v>
      </c>
      <c r="L11127">
        <v>5</v>
      </c>
      <c r="M11127" t="s">
        <v>5133</v>
      </c>
      <c r="N11127">
        <v>7.2463768115942004E-2</v>
      </c>
      <c r="O11127">
        <v>6.35324015247776E-3</v>
      </c>
    </row>
    <row r="11128" spans="1:15">
      <c r="A11128" t="s">
        <v>12402</v>
      </c>
      <c r="B11128" t="s">
        <v>23513</v>
      </c>
      <c r="C11128" t="s">
        <v>12403</v>
      </c>
      <c r="D11128">
        <v>4</v>
      </c>
      <c r="E11128">
        <v>535</v>
      </c>
      <c r="F11128">
        <v>21</v>
      </c>
      <c r="G11128">
        <v>8124</v>
      </c>
      <c r="H11128">
        <v>4.5472985978941803E-2</v>
      </c>
      <c r="I11128">
        <v>0.448760549738495</v>
      </c>
      <c r="J11128">
        <v>0.42650749013827299</v>
      </c>
      <c r="K11128" t="s">
        <v>26043</v>
      </c>
      <c r="L11128">
        <v>4</v>
      </c>
      <c r="M11128" t="s">
        <v>5133</v>
      </c>
      <c r="N11128">
        <v>0.19047619047618999</v>
      </c>
      <c r="O11128">
        <v>7.4766355140186902E-3</v>
      </c>
    </row>
    <row r="11129" spans="1:15">
      <c r="A11129" t="s">
        <v>12402</v>
      </c>
      <c r="B11129" t="s">
        <v>23511</v>
      </c>
      <c r="C11129" t="s">
        <v>12403</v>
      </c>
      <c r="D11129">
        <v>13</v>
      </c>
      <c r="E11129">
        <v>6152</v>
      </c>
      <c r="F11129">
        <v>22</v>
      </c>
      <c r="G11129">
        <v>7804</v>
      </c>
      <c r="H11129">
        <v>0.99078615707582496</v>
      </c>
      <c r="I11129">
        <v>1</v>
      </c>
      <c r="J11129">
        <v>0.85953329234717102</v>
      </c>
      <c r="K11129" t="s">
        <v>30886</v>
      </c>
      <c r="L11129">
        <v>13</v>
      </c>
      <c r="M11129" t="s">
        <v>5133</v>
      </c>
      <c r="N11129">
        <v>0.59090909090909105</v>
      </c>
      <c r="O11129">
        <v>2.1131339401820499E-3</v>
      </c>
    </row>
    <row r="11130" spans="1:15">
      <c r="A11130" t="s">
        <v>12402</v>
      </c>
      <c r="B11130" t="s">
        <v>23518</v>
      </c>
      <c r="C11130" t="s">
        <v>12403</v>
      </c>
      <c r="D11130">
        <v>4</v>
      </c>
      <c r="E11130">
        <v>787</v>
      </c>
      <c r="F11130">
        <v>21</v>
      </c>
      <c r="G11130">
        <v>7393</v>
      </c>
      <c r="H11130">
        <v>0.178360715799666</v>
      </c>
      <c r="I11130">
        <v>0.83876007220319604</v>
      </c>
      <c r="J11130">
        <v>0.81095958809365798</v>
      </c>
      <c r="K11130" t="s">
        <v>26063</v>
      </c>
      <c r="L11130">
        <v>4</v>
      </c>
      <c r="M11130" t="s">
        <v>5133</v>
      </c>
      <c r="N11130">
        <v>0.19047619047618999</v>
      </c>
      <c r="O11130">
        <v>5.0825921219822103E-3</v>
      </c>
    </row>
    <row r="11131" spans="1:15">
      <c r="A11131" t="s">
        <v>12404</v>
      </c>
      <c r="B11131" t="s">
        <v>23511</v>
      </c>
      <c r="C11131" t="s">
        <v>12405</v>
      </c>
      <c r="D11131">
        <v>7</v>
      </c>
      <c r="E11131">
        <v>6152</v>
      </c>
      <c r="F11131">
        <v>14</v>
      </c>
      <c r="G11131">
        <v>7804</v>
      </c>
      <c r="H11131">
        <v>0.99652648232523899</v>
      </c>
      <c r="I11131">
        <v>1</v>
      </c>
      <c r="J11131">
        <v>0.85953329234717102</v>
      </c>
      <c r="K11131" t="s">
        <v>30887</v>
      </c>
      <c r="L11131">
        <v>7</v>
      </c>
      <c r="M11131" t="s">
        <v>5133</v>
      </c>
      <c r="N11131">
        <v>0.5</v>
      </c>
      <c r="O11131">
        <v>1.13784135240572E-3</v>
      </c>
    </row>
    <row r="11132" spans="1:15">
      <c r="A11132" t="s">
        <v>12404</v>
      </c>
      <c r="B11132" t="s">
        <v>23518</v>
      </c>
      <c r="C11132" t="s">
        <v>12405</v>
      </c>
      <c r="D11132">
        <v>2</v>
      </c>
      <c r="E11132">
        <v>787</v>
      </c>
      <c r="F11132">
        <v>13</v>
      </c>
      <c r="G11132">
        <v>7393</v>
      </c>
      <c r="H11132">
        <v>0.41008176369828198</v>
      </c>
      <c r="I11132">
        <v>1</v>
      </c>
      <c r="J11132">
        <v>0.966855260484069</v>
      </c>
      <c r="K11132" t="s">
        <v>27478</v>
      </c>
      <c r="L11132">
        <v>2</v>
      </c>
      <c r="M11132" t="s">
        <v>5133</v>
      </c>
      <c r="N11132">
        <v>0.15384615384615399</v>
      </c>
      <c r="O11132">
        <v>2.5412960609911099E-3</v>
      </c>
    </row>
    <row r="11133" spans="1:15">
      <c r="A11133" t="s">
        <v>12404</v>
      </c>
      <c r="B11133" t="s">
        <v>23513</v>
      </c>
      <c r="C11133" t="s">
        <v>12405</v>
      </c>
      <c r="D11133">
        <v>4</v>
      </c>
      <c r="E11133">
        <v>535</v>
      </c>
      <c r="F11133">
        <v>13</v>
      </c>
      <c r="G11133">
        <v>8124</v>
      </c>
      <c r="H11133">
        <v>8.2415671296578105E-3</v>
      </c>
      <c r="I11133">
        <v>0.14431436113113899</v>
      </c>
      <c r="J11133">
        <v>0.13715812584866899</v>
      </c>
      <c r="K11133" t="s">
        <v>26043</v>
      </c>
      <c r="L11133">
        <v>4</v>
      </c>
      <c r="M11133" t="s">
        <v>5133</v>
      </c>
      <c r="N11133">
        <v>0.30769230769230799</v>
      </c>
      <c r="O11133">
        <v>7.4766355140186902E-3</v>
      </c>
    </row>
    <row r="11134" spans="1:15">
      <c r="A11134" t="s">
        <v>12406</v>
      </c>
      <c r="B11134" t="s">
        <v>23518</v>
      </c>
      <c r="C11134" t="s">
        <v>12407</v>
      </c>
      <c r="D11134">
        <v>1</v>
      </c>
      <c r="E11134">
        <v>787</v>
      </c>
      <c r="F11134">
        <v>53</v>
      </c>
      <c r="G11134">
        <v>7393</v>
      </c>
      <c r="H11134">
        <v>0.99749069021879799</v>
      </c>
      <c r="I11134">
        <v>1</v>
      </c>
      <c r="J11134">
        <v>0.966855260484069</v>
      </c>
      <c r="K11134" t="s">
        <v>30888</v>
      </c>
      <c r="L11134">
        <v>1</v>
      </c>
      <c r="M11134" t="s">
        <v>1463</v>
      </c>
      <c r="N11134">
        <v>1.88679245283019E-2</v>
      </c>
      <c r="O11134">
        <v>1.27064803049555E-3</v>
      </c>
    </row>
    <row r="11135" spans="1:15">
      <c r="A11135" t="s">
        <v>12406</v>
      </c>
      <c r="B11135" t="s">
        <v>23513</v>
      </c>
      <c r="C11135" t="s">
        <v>12407</v>
      </c>
      <c r="D11135">
        <v>1</v>
      </c>
      <c r="E11135">
        <v>535</v>
      </c>
      <c r="F11135">
        <v>61</v>
      </c>
      <c r="G11135">
        <v>8124</v>
      </c>
      <c r="H11135">
        <v>0.98457018652686901</v>
      </c>
      <c r="I11135">
        <v>0.99999999999997702</v>
      </c>
      <c r="J11135">
        <v>0.95041217501583097</v>
      </c>
      <c r="K11135" t="s">
        <v>30359</v>
      </c>
      <c r="L11135">
        <v>1</v>
      </c>
      <c r="M11135" t="s">
        <v>1463</v>
      </c>
      <c r="N11135">
        <v>1.63934426229508E-2</v>
      </c>
      <c r="O11135">
        <v>1.8691588785046699E-3</v>
      </c>
    </row>
    <row r="11136" spans="1:15">
      <c r="A11136" t="s">
        <v>12406</v>
      </c>
      <c r="B11136" t="s">
        <v>23511</v>
      </c>
      <c r="C11136" t="s">
        <v>12407</v>
      </c>
      <c r="D11136">
        <v>52</v>
      </c>
      <c r="E11136">
        <v>6152</v>
      </c>
      <c r="F11136">
        <v>57</v>
      </c>
      <c r="G11136">
        <v>7804</v>
      </c>
      <c r="H11136">
        <v>1.09055767245534E-2</v>
      </c>
      <c r="I11136">
        <v>8.8293916820088997E-2</v>
      </c>
      <c r="J11136">
        <v>7.5891561018598397E-2</v>
      </c>
      <c r="K11136" t="s">
        <v>30889</v>
      </c>
      <c r="L11136">
        <v>52</v>
      </c>
      <c r="M11136" t="s">
        <v>1463</v>
      </c>
      <c r="N11136">
        <v>0.91228070175438603</v>
      </c>
      <c r="O11136">
        <v>8.4525357607282206E-3</v>
      </c>
    </row>
    <row r="11137" spans="1:15">
      <c r="A11137" t="s">
        <v>12408</v>
      </c>
      <c r="B11137" t="s">
        <v>23518</v>
      </c>
      <c r="C11137" t="s">
        <v>12409</v>
      </c>
      <c r="D11137">
        <v>1</v>
      </c>
      <c r="E11137">
        <v>787</v>
      </c>
      <c r="F11137">
        <v>2</v>
      </c>
      <c r="G11137">
        <v>7393</v>
      </c>
      <c r="H11137">
        <v>0.20158492765181499</v>
      </c>
      <c r="I11137">
        <v>0.83876007220319604</v>
      </c>
      <c r="J11137">
        <v>0.81095958809365798</v>
      </c>
      <c r="K11137" t="s">
        <v>29425</v>
      </c>
      <c r="L11137">
        <v>1</v>
      </c>
      <c r="M11137" t="s">
        <v>2729</v>
      </c>
      <c r="N11137">
        <v>0.5</v>
      </c>
      <c r="O11137">
        <v>1.27064803049555E-3</v>
      </c>
    </row>
    <row r="11138" spans="1:15">
      <c r="A11138" t="s">
        <v>12408</v>
      </c>
      <c r="B11138" t="s">
        <v>23511</v>
      </c>
      <c r="C11138" t="s">
        <v>12409</v>
      </c>
      <c r="D11138">
        <v>1</v>
      </c>
      <c r="E11138">
        <v>6152</v>
      </c>
      <c r="F11138">
        <v>2</v>
      </c>
      <c r="G11138">
        <v>7804</v>
      </c>
      <c r="H11138">
        <v>0.95521029019776005</v>
      </c>
      <c r="I11138">
        <v>1</v>
      </c>
      <c r="J11138">
        <v>0.85953329234717102</v>
      </c>
      <c r="K11138" t="s">
        <v>29426</v>
      </c>
      <c r="L11138">
        <v>1</v>
      </c>
      <c r="M11138" t="s">
        <v>2729</v>
      </c>
      <c r="N11138">
        <v>0.5</v>
      </c>
      <c r="O11138">
        <v>1.6254876462938901E-4</v>
      </c>
    </row>
    <row r="11139" spans="1:15">
      <c r="A11139" t="s">
        <v>12410</v>
      </c>
      <c r="B11139" t="s">
        <v>23513</v>
      </c>
      <c r="C11139" t="s">
        <v>12411</v>
      </c>
      <c r="D11139">
        <v>5</v>
      </c>
      <c r="E11139">
        <v>535</v>
      </c>
      <c r="F11139">
        <v>5</v>
      </c>
      <c r="G11139">
        <v>8124</v>
      </c>
      <c r="H11139" s="34">
        <v>1.2170642582362501E-6</v>
      </c>
      <c r="I11139">
        <v>1.8038630970287301E-4</v>
      </c>
      <c r="J11139">
        <v>1.7144134494779099E-4</v>
      </c>
      <c r="K11139" t="s">
        <v>24076</v>
      </c>
      <c r="L11139">
        <v>5</v>
      </c>
      <c r="M11139" t="s">
        <v>5133</v>
      </c>
      <c r="N11139">
        <v>1</v>
      </c>
      <c r="O11139">
        <v>9.3457943925233603E-3</v>
      </c>
    </row>
    <row r="11140" spans="1:15">
      <c r="A11140" t="s">
        <v>12412</v>
      </c>
      <c r="B11140" t="s">
        <v>23511</v>
      </c>
      <c r="C11140" t="s">
        <v>12413</v>
      </c>
      <c r="D11140">
        <v>3</v>
      </c>
      <c r="E11140">
        <v>6152</v>
      </c>
      <c r="F11140">
        <v>6</v>
      </c>
      <c r="G11140">
        <v>7804</v>
      </c>
      <c r="H11140">
        <v>0.97922542091541498</v>
      </c>
      <c r="I11140">
        <v>1</v>
      </c>
      <c r="J11140">
        <v>0.85953329234717102</v>
      </c>
      <c r="K11140" t="s">
        <v>24513</v>
      </c>
      <c r="L11140">
        <v>3</v>
      </c>
      <c r="M11140" t="s">
        <v>5133</v>
      </c>
      <c r="N11140">
        <v>0.5</v>
      </c>
      <c r="O11140">
        <v>4.8764629388816603E-4</v>
      </c>
    </row>
    <row r="11141" spans="1:15">
      <c r="A11141" t="s">
        <v>12412</v>
      </c>
      <c r="B11141" t="s">
        <v>23513</v>
      </c>
      <c r="C11141" t="s">
        <v>12413</v>
      </c>
      <c r="D11141">
        <v>5</v>
      </c>
      <c r="E11141">
        <v>535</v>
      </c>
      <c r="F11141">
        <v>11</v>
      </c>
      <c r="G11141">
        <v>8124</v>
      </c>
      <c r="H11141">
        <v>4.0252163048936301E-4</v>
      </c>
      <c r="I11141">
        <v>1.4156481072295401E-2</v>
      </c>
      <c r="J11141">
        <v>1.3454491966491001E-2</v>
      </c>
      <c r="K11141" t="s">
        <v>24076</v>
      </c>
      <c r="L11141">
        <v>5</v>
      </c>
      <c r="M11141" t="s">
        <v>5133</v>
      </c>
      <c r="N11141">
        <v>0.45454545454545497</v>
      </c>
      <c r="O11141">
        <v>9.3457943925233603E-3</v>
      </c>
    </row>
    <row r="11142" spans="1:15">
      <c r="A11142" t="s">
        <v>12414</v>
      </c>
      <c r="B11142" t="s">
        <v>23511</v>
      </c>
      <c r="C11142" t="s">
        <v>12415</v>
      </c>
      <c r="D11142">
        <v>5</v>
      </c>
      <c r="E11142">
        <v>6152</v>
      </c>
      <c r="F11142">
        <v>6</v>
      </c>
      <c r="G11142">
        <v>7804</v>
      </c>
      <c r="H11142">
        <v>0.62665052091531404</v>
      </c>
      <c r="I11142">
        <v>0.968912233598893</v>
      </c>
      <c r="J11142">
        <v>0.832812322140707</v>
      </c>
      <c r="K11142" t="s">
        <v>30890</v>
      </c>
      <c r="L11142">
        <v>5</v>
      </c>
      <c r="M11142" t="s">
        <v>2729</v>
      </c>
      <c r="N11142">
        <v>0.83333333333333304</v>
      </c>
      <c r="O11142">
        <v>8.1274382314694405E-4</v>
      </c>
    </row>
    <row r="11143" spans="1:15">
      <c r="A11143" t="s">
        <v>12414</v>
      </c>
      <c r="B11143" t="s">
        <v>23518</v>
      </c>
      <c r="C11143" t="s">
        <v>12415</v>
      </c>
      <c r="D11143">
        <v>1</v>
      </c>
      <c r="E11143">
        <v>787</v>
      </c>
      <c r="F11143">
        <v>6</v>
      </c>
      <c r="G11143">
        <v>7393</v>
      </c>
      <c r="H11143">
        <v>0.49113550780958298</v>
      </c>
      <c r="I11143">
        <v>1</v>
      </c>
      <c r="J11143">
        <v>0.966855260484069</v>
      </c>
      <c r="K11143" t="s">
        <v>28152</v>
      </c>
      <c r="L11143">
        <v>1</v>
      </c>
      <c r="M11143" t="s">
        <v>2729</v>
      </c>
      <c r="N11143">
        <v>0.16666666666666699</v>
      </c>
      <c r="O11143">
        <v>1.27064803049555E-3</v>
      </c>
    </row>
    <row r="11144" spans="1:15">
      <c r="A11144" t="s">
        <v>12416</v>
      </c>
      <c r="B11144" t="s">
        <v>23511</v>
      </c>
      <c r="C11144" t="s">
        <v>12417</v>
      </c>
      <c r="D11144">
        <v>4</v>
      </c>
      <c r="E11144">
        <v>6152</v>
      </c>
      <c r="F11144">
        <v>4</v>
      </c>
      <c r="G11144">
        <v>7804</v>
      </c>
      <c r="H11144">
        <v>0.38610601832086699</v>
      </c>
      <c r="I11144">
        <v>0.90829480295553899</v>
      </c>
      <c r="J11144">
        <v>0.78070962240619901</v>
      </c>
      <c r="K11144" t="s">
        <v>30456</v>
      </c>
      <c r="L11144">
        <v>4</v>
      </c>
      <c r="M11144" t="s">
        <v>1463</v>
      </c>
      <c r="N11144">
        <v>1</v>
      </c>
      <c r="O11144">
        <v>6.5019505851755496E-4</v>
      </c>
    </row>
    <row r="11145" spans="1:15">
      <c r="A11145" t="s">
        <v>12418</v>
      </c>
      <c r="B11145" t="s">
        <v>23511</v>
      </c>
      <c r="C11145" t="s">
        <v>12419</v>
      </c>
      <c r="D11145">
        <v>140</v>
      </c>
      <c r="E11145">
        <v>6152</v>
      </c>
      <c r="F11145">
        <v>182</v>
      </c>
      <c r="G11145">
        <v>7804</v>
      </c>
      <c r="H11145">
        <v>0.76953784029015404</v>
      </c>
      <c r="I11145">
        <v>0.968912233598893</v>
      </c>
      <c r="J11145">
        <v>0.832812322140707</v>
      </c>
      <c r="K11145" t="s">
        <v>30891</v>
      </c>
      <c r="L11145">
        <v>140</v>
      </c>
      <c r="M11145" t="s">
        <v>1463</v>
      </c>
      <c r="N11145">
        <v>0.76923076923076905</v>
      </c>
      <c r="O11145">
        <v>2.2756827048114402E-2</v>
      </c>
    </row>
    <row r="11146" spans="1:15">
      <c r="A11146" t="s">
        <v>12418</v>
      </c>
      <c r="B11146" t="s">
        <v>23518</v>
      </c>
      <c r="C11146" t="s">
        <v>12419</v>
      </c>
      <c r="D11146">
        <v>20</v>
      </c>
      <c r="E11146">
        <v>787</v>
      </c>
      <c r="F11146">
        <v>163</v>
      </c>
      <c r="G11146">
        <v>7393</v>
      </c>
      <c r="H11146">
        <v>0.28299310751185303</v>
      </c>
      <c r="I11146">
        <v>0.97863801257884697</v>
      </c>
      <c r="J11146">
        <v>0.94620131057153301</v>
      </c>
      <c r="K11146" t="s">
        <v>30892</v>
      </c>
      <c r="L11146">
        <v>20</v>
      </c>
      <c r="M11146" t="s">
        <v>1463</v>
      </c>
      <c r="N11146">
        <v>0.122699386503067</v>
      </c>
      <c r="O11146">
        <v>2.5412960609911099E-2</v>
      </c>
    </row>
    <row r="11147" spans="1:15">
      <c r="A11147" t="s">
        <v>12418</v>
      </c>
      <c r="B11147" t="s">
        <v>23513</v>
      </c>
      <c r="C11147" t="s">
        <v>12419</v>
      </c>
      <c r="D11147">
        <v>13</v>
      </c>
      <c r="E11147">
        <v>535</v>
      </c>
      <c r="F11147">
        <v>181</v>
      </c>
      <c r="G11147">
        <v>8124</v>
      </c>
      <c r="H11147">
        <v>0.414279519695542</v>
      </c>
      <c r="I11147">
        <v>0.99999999999997702</v>
      </c>
      <c r="J11147">
        <v>0.95041217501583097</v>
      </c>
      <c r="K11147" t="s">
        <v>28282</v>
      </c>
      <c r="L11147">
        <v>13</v>
      </c>
      <c r="M11147" t="s">
        <v>1463</v>
      </c>
      <c r="N11147">
        <v>7.18232044198895E-2</v>
      </c>
      <c r="O11147">
        <v>2.4299065420560699E-2</v>
      </c>
    </row>
    <row r="11148" spans="1:15">
      <c r="A11148" t="s">
        <v>12420</v>
      </c>
      <c r="B11148" t="s">
        <v>23513</v>
      </c>
      <c r="C11148" t="s">
        <v>12421</v>
      </c>
      <c r="D11148">
        <v>6</v>
      </c>
      <c r="E11148">
        <v>535</v>
      </c>
      <c r="F11148">
        <v>109</v>
      </c>
      <c r="G11148">
        <v>8124</v>
      </c>
      <c r="H11148">
        <v>0.73221902095605895</v>
      </c>
      <c r="I11148">
        <v>0.99999999999997702</v>
      </c>
      <c r="J11148">
        <v>0.95041217501583097</v>
      </c>
      <c r="K11148" t="s">
        <v>25372</v>
      </c>
      <c r="L11148">
        <v>6</v>
      </c>
      <c r="M11148" t="s">
        <v>2729</v>
      </c>
      <c r="N11148">
        <v>5.5045871559633003E-2</v>
      </c>
      <c r="O11148">
        <v>1.1214953271028E-2</v>
      </c>
    </row>
    <row r="11149" spans="1:15">
      <c r="A11149" t="s">
        <v>12420</v>
      </c>
      <c r="B11149" t="s">
        <v>23511</v>
      </c>
      <c r="C11149" t="s">
        <v>12421</v>
      </c>
      <c r="D11149">
        <v>86</v>
      </c>
      <c r="E11149">
        <v>6152</v>
      </c>
      <c r="F11149">
        <v>115</v>
      </c>
      <c r="G11149">
        <v>7804</v>
      </c>
      <c r="H11149">
        <v>0.88073168390450696</v>
      </c>
      <c r="I11149">
        <v>1</v>
      </c>
      <c r="J11149">
        <v>0.85953329234717102</v>
      </c>
      <c r="K11149" t="s">
        <v>25371</v>
      </c>
      <c r="L11149">
        <v>86</v>
      </c>
      <c r="M11149" t="s">
        <v>2729</v>
      </c>
      <c r="N11149">
        <v>0.74782608695652197</v>
      </c>
      <c r="O11149">
        <v>1.39791937581274E-2</v>
      </c>
    </row>
    <row r="11150" spans="1:15">
      <c r="A11150" t="s">
        <v>12420</v>
      </c>
      <c r="B11150" t="s">
        <v>23518</v>
      </c>
      <c r="C11150" t="s">
        <v>12421</v>
      </c>
      <c r="D11150">
        <v>19</v>
      </c>
      <c r="E11150">
        <v>787</v>
      </c>
      <c r="F11150">
        <v>110</v>
      </c>
      <c r="G11150">
        <v>7393</v>
      </c>
      <c r="H11150">
        <v>2.2339193529086001E-2</v>
      </c>
      <c r="I11150">
        <v>0.38807624224378701</v>
      </c>
      <c r="J11150">
        <v>0.37521355628229502</v>
      </c>
      <c r="K11150" t="s">
        <v>25373</v>
      </c>
      <c r="L11150">
        <v>19</v>
      </c>
      <c r="M11150" t="s">
        <v>2729</v>
      </c>
      <c r="N11150">
        <v>0.17272727272727301</v>
      </c>
      <c r="O11150">
        <v>2.4142312579415501E-2</v>
      </c>
    </row>
    <row r="11151" spans="1:15">
      <c r="A11151" t="s">
        <v>12422</v>
      </c>
      <c r="B11151" t="s">
        <v>23518</v>
      </c>
      <c r="C11151" t="s">
        <v>12423</v>
      </c>
      <c r="D11151">
        <v>1</v>
      </c>
      <c r="E11151">
        <v>787</v>
      </c>
      <c r="F11151">
        <v>19</v>
      </c>
      <c r="G11151">
        <v>7393</v>
      </c>
      <c r="H11151">
        <v>0.88249927365783198</v>
      </c>
      <c r="I11151">
        <v>1</v>
      </c>
      <c r="J11151">
        <v>0.966855260484069</v>
      </c>
      <c r="K11151" t="s">
        <v>24128</v>
      </c>
      <c r="L11151">
        <v>1</v>
      </c>
      <c r="M11151" t="s">
        <v>2729</v>
      </c>
      <c r="N11151">
        <v>5.2631578947368397E-2</v>
      </c>
      <c r="O11151">
        <v>1.27064803049555E-3</v>
      </c>
    </row>
    <row r="11152" spans="1:15">
      <c r="A11152" t="s">
        <v>12422</v>
      </c>
      <c r="B11152" t="s">
        <v>23511</v>
      </c>
      <c r="C11152" t="s">
        <v>12423</v>
      </c>
      <c r="D11152">
        <v>18</v>
      </c>
      <c r="E11152">
        <v>6152</v>
      </c>
      <c r="F11152">
        <v>19</v>
      </c>
      <c r="G11152">
        <v>7804</v>
      </c>
      <c r="H11152">
        <v>6.6261991530884704E-2</v>
      </c>
      <c r="I11152">
        <v>0.33232262181434502</v>
      </c>
      <c r="J11152">
        <v>0.28564235724952802</v>
      </c>
      <c r="K11152" t="s">
        <v>30893</v>
      </c>
      <c r="L11152">
        <v>18</v>
      </c>
      <c r="M11152" t="s">
        <v>2729</v>
      </c>
      <c r="N11152">
        <v>0.94736842105263197</v>
      </c>
      <c r="O11152">
        <v>2.9258777633290002E-3</v>
      </c>
    </row>
    <row r="11153" spans="1:15">
      <c r="A11153" t="s">
        <v>12424</v>
      </c>
      <c r="B11153" t="s">
        <v>23511</v>
      </c>
      <c r="C11153" t="s">
        <v>12425</v>
      </c>
      <c r="D11153">
        <v>1</v>
      </c>
      <c r="E11153">
        <v>6152</v>
      </c>
      <c r="F11153">
        <v>1</v>
      </c>
      <c r="G11153">
        <v>7804</v>
      </c>
      <c r="H11153">
        <v>0.788313685289595</v>
      </c>
      <c r="I11153">
        <v>0.968912233598893</v>
      </c>
      <c r="J11153">
        <v>0.832812322140707</v>
      </c>
      <c r="K11153" t="s">
        <v>30894</v>
      </c>
      <c r="L11153">
        <v>1</v>
      </c>
      <c r="M11153" t="s">
        <v>1463</v>
      </c>
      <c r="N11153">
        <v>1</v>
      </c>
      <c r="O11153">
        <v>1.6254876462938901E-4</v>
      </c>
    </row>
    <row r="11154" spans="1:15">
      <c r="A11154" t="s">
        <v>12426</v>
      </c>
      <c r="B11154" t="s">
        <v>23511</v>
      </c>
      <c r="C11154" t="s">
        <v>12427</v>
      </c>
      <c r="D11154">
        <v>564</v>
      </c>
      <c r="E11154">
        <v>6152</v>
      </c>
      <c r="F11154">
        <v>671</v>
      </c>
      <c r="G11154">
        <v>7804</v>
      </c>
      <c r="H11154">
        <v>2.2377626462285601E-4</v>
      </c>
      <c r="I11154">
        <v>3.8650479389684498E-3</v>
      </c>
      <c r="J11154">
        <v>3.3221373800612001E-3</v>
      </c>
      <c r="K11154" t="s">
        <v>30895</v>
      </c>
      <c r="L11154">
        <v>564</v>
      </c>
      <c r="M11154" t="s">
        <v>5133</v>
      </c>
      <c r="N11154">
        <v>0.84053651266766005</v>
      </c>
      <c r="O11154">
        <v>9.1677503250975304E-2</v>
      </c>
    </row>
    <row r="11155" spans="1:15">
      <c r="A11155" t="s">
        <v>12426</v>
      </c>
      <c r="B11155" t="s">
        <v>23513</v>
      </c>
      <c r="C11155" t="s">
        <v>12427</v>
      </c>
      <c r="D11155">
        <v>42</v>
      </c>
      <c r="E11155">
        <v>535</v>
      </c>
      <c r="F11155">
        <v>688</v>
      </c>
      <c r="G11155">
        <v>8124</v>
      </c>
      <c r="H11155">
        <v>0.72558646449226505</v>
      </c>
      <c r="I11155">
        <v>0.99999999999997702</v>
      </c>
      <c r="J11155">
        <v>0.95041217501583097</v>
      </c>
      <c r="K11155" t="s">
        <v>30896</v>
      </c>
      <c r="L11155">
        <v>42</v>
      </c>
      <c r="M11155" t="s">
        <v>5133</v>
      </c>
      <c r="N11155">
        <v>6.1046511627907002E-2</v>
      </c>
      <c r="O11155">
        <v>7.8504672897196301E-2</v>
      </c>
    </row>
    <row r="11156" spans="1:15">
      <c r="A11156" t="s">
        <v>12426</v>
      </c>
      <c r="B11156" t="s">
        <v>23518</v>
      </c>
      <c r="C11156" t="s">
        <v>12427</v>
      </c>
      <c r="D11156">
        <v>50</v>
      </c>
      <c r="E11156">
        <v>787</v>
      </c>
      <c r="F11156">
        <v>616</v>
      </c>
      <c r="G11156">
        <v>7393</v>
      </c>
      <c r="H11156">
        <v>0.98803411108027706</v>
      </c>
      <c r="I11156">
        <v>1</v>
      </c>
      <c r="J11156">
        <v>0.966855260484069</v>
      </c>
      <c r="K11156" t="s">
        <v>30897</v>
      </c>
      <c r="L11156">
        <v>50</v>
      </c>
      <c r="M11156" t="s">
        <v>5133</v>
      </c>
      <c r="N11156">
        <v>8.1168831168831196E-2</v>
      </c>
      <c r="O11156">
        <v>6.3532401524777599E-2</v>
      </c>
    </row>
    <row r="11157" spans="1:15">
      <c r="A11157" t="s">
        <v>12428</v>
      </c>
      <c r="B11157" t="s">
        <v>23513</v>
      </c>
      <c r="C11157" t="s">
        <v>12429</v>
      </c>
      <c r="D11157">
        <v>5</v>
      </c>
      <c r="E11157">
        <v>535</v>
      </c>
      <c r="F11157">
        <v>59</v>
      </c>
      <c r="G11157">
        <v>8124</v>
      </c>
      <c r="H11157">
        <v>0.34780086936065602</v>
      </c>
      <c r="I11157">
        <v>0.99999999999997702</v>
      </c>
      <c r="J11157">
        <v>0.95041217501583097</v>
      </c>
      <c r="K11157" t="s">
        <v>30898</v>
      </c>
      <c r="L11157">
        <v>5</v>
      </c>
      <c r="M11157" t="s">
        <v>5133</v>
      </c>
      <c r="N11157">
        <v>8.4745762711864403E-2</v>
      </c>
      <c r="O11157">
        <v>9.3457943925233603E-3</v>
      </c>
    </row>
    <row r="11158" spans="1:15">
      <c r="A11158" t="s">
        <v>12428</v>
      </c>
      <c r="B11158" t="s">
        <v>23518</v>
      </c>
      <c r="C11158" t="s">
        <v>12429</v>
      </c>
      <c r="D11158">
        <v>5</v>
      </c>
      <c r="E11158">
        <v>787</v>
      </c>
      <c r="F11158">
        <v>63</v>
      </c>
      <c r="G11158">
        <v>7393</v>
      </c>
      <c r="H11158">
        <v>0.81519862529728704</v>
      </c>
      <c r="I11158">
        <v>1</v>
      </c>
      <c r="J11158">
        <v>0.966855260484069</v>
      </c>
      <c r="K11158" t="s">
        <v>30899</v>
      </c>
      <c r="L11158">
        <v>5</v>
      </c>
      <c r="M11158" t="s">
        <v>5133</v>
      </c>
      <c r="N11158">
        <v>7.9365079365079402E-2</v>
      </c>
      <c r="O11158">
        <v>6.35324015247776E-3</v>
      </c>
    </row>
    <row r="11159" spans="1:15">
      <c r="A11159" t="s">
        <v>12428</v>
      </c>
      <c r="B11159" t="s">
        <v>23511</v>
      </c>
      <c r="C11159" t="s">
        <v>12429</v>
      </c>
      <c r="D11159">
        <v>53</v>
      </c>
      <c r="E11159">
        <v>6152</v>
      </c>
      <c r="F11159">
        <v>63</v>
      </c>
      <c r="G11159">
        <v>7804</v>
      </c>
      <c r="H11159">
        <v>0.19168045837321601</v>
      </c>
      <c r="I11159">
        <v>0.63663514108463504</v>
      </c>
      <c r="J11159">
        <v>0.54720909884038105</v>
      </c>
      <c r="K11159" t="s">
        <v>30900</v>
      </c>
      <c r="L11159">
        <v>53</v>
      </c>
      <c r="M11159" t="s">
        <v>5133</v>
      </c>
      <c r="N11159">
        <v>0.84126984126984095</v>
      </c>
      <c r="O11159">
        <v>8.6150845253576101E-3</v>
      </c>
    </row>
    <row r="11160" spans="1:15">
      <c r="A11160" t="s">
        <v>12430</v>
      </c>
      <c r="B11160" t="s">
        <v>23511</v>
      </c>
      <c r="C11160" t="s">
        <v>12431</v>
      </c>
      <c r="D11160">
        <v>170</v>
      </c>
      <c r="E11160">
        <v>6152</v>
      </c>
      <c r="F11160">
        <v>199</v>
      </c>
      <c r="G11160">
        <v>7804</v>
      </c>
      <c r="H11160">
        <v>1.08812019581028E-2</v>
      </c>
      <c r="I11160">
        <v>8.8293916820088997E-2</v>
      </c>
      <c r="J11160">
        <v>7.5891561018598397E-2</v>
      </c>
      <c r="K11160" t="s">
        <v>30901</v>
      </c>
      <c r="L11160">
        <v>170</v>
      </c>
      <c r="M11160" t="s">
        <v>5133</v>
      </c>
      <c r="N11160">
        <v>0.85427135678391997</v>
      </c>
      <c r="O11160">
        <v>2.7633289986996101E-2</v>
      </c>
    </row>
    <row r="11161" spans="1:15">
      <c r="A11161" t="s">
        <v>12430</v>
      </c>
      <c r="B11161" t="s">
        <v>23513</v>
      </c>
      <c r="C11161" t="s">
        <v>12431</v>
      </c>
      <c r="D11161">
        <v>11</v>
      </c>
      <c r="E11161">
        <v>535</v>
      </c>
      <c r="F11161">
        <v>201</v>
      </c>
      <c r="G11161">
        <v>8124</v>
      </c>
      <c r="H11161">
        <v>0.780302335339077</v>
      </c>
      <c r="I11161">
        <v>0.99999999999997702</v>
      </c>
      <c r="J11161">
        <v>0.95041217501583097</v>
      </c>
      <c r="K11161" t="s">
        <v>30902</v>
      </c>
      <c r="L11161">
        <v>11</v>
      </c>
      <c r="M11161" t="s">
        <v>5133</v>
      </c>
      <c r="N11161">
        <v>5.4726368159204002E-2</v>
      </c>
      <c r="O11161">
        <v>2.0560747663551399E-2</v>
      </c>
    </row>
    <row r="11162" spans="1:15">
      <c r="A11162" t="s">
        <v>12430</v>
      </c>
      <c r="B11162" t="s">
        <v>23518</v>
      </c>
      <c r="C11162" t="s">
        <v>12431</v>
      </c>
      <c r="D11162">
        <v>13</v>
      </c>
      <c r="E11162">
        <v>787</v>
      </c>
      <c r="F11162">
        <v>189</v>
      </c>
      <c r="G11162">
        <v>7393</v>
      </c>
      <c r="H11162">
        <v>0.97172427523183902</v>
      </c>
      <c r="I11162">
        <v>1</v>
      </c>
      <c r="J11162">
        <v>0.966855260484069</v>
      </c>
      <c r="K11162" t="s">
        <v>27645</v>
      </c>
      <c r="L11162">
        <v>13</v>
      </c>
      <c r="M11162" t="s">
        <v>5133</v>
      </c>
      <c r="N11162">
        <v>6.8783068783068793E-2</v>
      </c>
      <c r="O11162">
        <v>1.6518424396442199E-2</v>
      </c>
    </row>
    <row r="11163" spans="1:15">
      <c r="A11163" t="s">
        <v>12432</v>
      </c>
      <c r="B11163" t="s">
        <v>23511</v>
      </c>
      <c r="C11163" t="s">
        <v>12433</v>
      </c>
      <c r="D11163">
        <v>14</v>
      </c>
      <c r="E11163">
        <v>6152</v>
      </c>
      <c r="F11163">
        <v>14</v>
      </c>
      <c r="G11163">
        <v>7804</v>
      </c>
      <c r="H11163">
        <v>3.5680033920092398E-2</v>
      </c>
      <c r="I11163">
        <v>0.21445050912290001</v>
      </c>
      <c r="J11163">
        <v>0.18432735215193299</v>
      </c>
      <c r="K11163" t="s">
        <v>30903</v>
      </c>
      <c r="L11163">
        <v>14</v>
      </c>
      <c r="M11163" t="s">
        <v>5133</v>
      </c>
      <c r="N11163">
        <v>1</v>
      </c>
      <c r="O11163">
        <v>2.2756827048114399E-3</v>
      </c>
    </row>
    <row r="11164" spans="1:15">
      <c r="A11164" t="s">
        <v>12434</v>
      </c>
      <c r="B11164" t="s">
        <v>23511</v>
      </c>
      <c r="C11164" t="s">
        <v>12435</v>
      </c>
      <c r="D11164">
        <v>39</v>
      </c>
      <c r="E11164">
        <v>6152</v>
      </c>
      <c r="F11164">
        <v>40</v>
      </c>
      <c r="G11164">
        <v>7804</v>
      </c>
      <c r="H11164">
        <v>8.4820801786551E-4</v>
      </c>
      <c r="I11164">
        <v>1.1581980493600499E-2</v>
      </c>
      <c r="J11164">
        <v>9.9550978255651297E-3</v>
      </c>
      <c r="K11164" t="s">
        <v>30904</v>
      </c>
      <c r="L11164">
        <v>39</v>
      </c>
      <c r="M11164" t="s">
        <v>2729</v>
      </c>
      <c r="N11164">
        <v>0.97499999999999998</v>
      </c>
      <c r="O11164">
        <v>6.3394018205461602E-3</v>
      </c>
    </row>
    <row r="11165" spans="1:15">
      <c r="A11165" t="s">
        <v>12436</v>
      </c>
      <c r="B11165" t="s">
        <v>23511</v>
      </c>
      <c r="C11165" t="s">
        <v>12437</v>
      </c>
      <c r="D11165">
        <v>24</v>
      </c>
      <c r="E11165">
        <v>6152</v>
      </c>
      <c r="F11165">
        <v>33</v>
      </c>
      <c r="G11165">
        <v>7804</v>
      </c>
      <c r="H11165">
        <v>0.85790344768147497</v>
      </c>
      <c r="I11165">
        <v>1</v>
      </c>
      <c r="J11165">
        <v>0.85953329234717102</v>
      </c>
      <c r="K11165" t="s">
        <v>28843</v>
      </c>
      <c r="L11165">
        <v>24</v>
      </c>
      <c r="M11165" t="s">
        <v>1463</v>
      </c>
      <c r="N11165">
        <v>0.72727272727272696</v>
      </c>
      <c r="O11165">
        <v>3.90117035110533E-3</v>
      </c>
    </row>
    <row r="11166" spans="1:15">
      <c r="A11166" t="s">
        <v>12436</v>
      </c>
      <c r="B11166" t="s">
        <v>23518</v>
      </c>
      <c r="C11166" t="s">
        <v>12437</v>
      </c>
      <c r="D11166">
        <v>5</v>
      </c>
      <c r="E11166">
        <v>787</v>
      </c>
      <c r="F11166">
        <v>34</v>
      </c>
      <c r="G11166">
        <v>7393</v>
      </c>
      <c r="H11166">
        <v>0.29259681086484901</v>
      </c>
      <c r="I11166">
        <v>0.98553655459679801</v>
      </c>
      <c r="J11166">
        <v>0.95287120221125898</v>
      </c>
      <c r="K11166" t="s">
        <v>28980</v>
      </c>
      <c r="L11166">
        <v>5</v>
      </c>
      <c r="M11166" t="s">
        <v>1463</v>
      </c>
      <c r="N11166">
        <v>0.14705882352941199</v>
      </c>
      <c r="O11166">
        <v>6.35324015247776E-3</v>
      </c>
    </row>
    <row r="11167" spans="1:15">
      <c r="A11167" t="s">
        <v>12436</v>
      </c>
      <c r="B11167" t="s">
        <v>23513</v>
      </c>
      <c r="C11167" t="s">
        <v>12437</v>
      </c>
      <c r="D11167">
        <v>1</v>
      </c>
      <c r="E11167">
        <v>535</v>
      </c>
      <c r="F11167">
        <v>31</v>
      </c>
      <c r="G11167">
        <v>8124</v>
      </c>
      <c r="H11167">
        <v>0.879469540147234</v>
      </c>
      <c r="I11167">
        <v>0.99999999999997702</v>
      </c>
      <c r="J11167">
        <v>0.95041217501583097</v>
      </c>
      <c r="K11167" t="s">
        <v>23688</v>
      </c>
      <c r="L11167">
        <v>1</v>
      </c>
      <c r="M11167" t="s">
        <v>1463</v>
      </c>
      <c r="N11167">
        <v>3.2258064516128997E-2</v>
      </c>
      <c r="O11167">
        <v>1.8691588785046699E-3</v>
      </c>
    </row>
    <row r="11168" spans="1:15">
      <c r="A11168" t="s">
        <v>12438</v>
      </c>
      <c r="B11168" t="s">
        <v>23518</v>
      </c>
      <c r="C11168" t="s">
        <v>12439</v>
      </c>
      <c r="D11168">
        <v>5</v>
      </c>
      <c r="E11168">
        <v>787</v>
      </c>
      <c r="F11168">
        <v>75</v>
      </c>
      <c r="G11168">
        <v>7393</v>
      </c>
      <c r="H11168">
        <v>0.91302636676837901</v>
      </c>
      <c r="I11168">
        <v>1</v>
      </c>
      <c r="J11168">
        <v>0.966855260484069</v>
      </c>
      <c r="K11168" t="s">
        <v>28980</v>
      </c>
      <c r="L11168">
        <v>5</v>
      </c>
      <c r="M11168" t="s">
        <v>1463</v>
      </c>
      <c r="N11168">
        <v>6.6666666666666693E-2</v>
      </c>
      <c r="O11168">
        <v>6.35324015247776E-3</v>
      </c>
    </row>
    <row r="11169" spans="1:15">
      <c r="A11169" t="s">
        <v>12438</v>
      </c>
      <c r="B11169" t="s">
        <v>23511</v>
      </c>
      <c r="C11169" t="s">
        <v>12439</v>
      </c>
      <c r="D11169">
        <v>69</v>
      </c>
      <c r="E11169">
        <v>6152</v>
      </c>
      <c r="F11169">
        <v>78</v>
      </c>
      <c r="G11169">
        <v>7804</v>
      </c>
      <c r="H11169">
        <v>2.0190971468418601E-2</v>
      </c>
      <c r="I11169">
        <v>0.14300727633567001</v>
      </c>
      <c r="J11169">
        <v>0.1229195150584</v>
      </c>
      <c r="K11169" t="s">
        <v>30905</v>
      </c>
      <c r="L11169">
        <v>69</v>
      </c>
      <c r="M11169" t="s">
        <v>1463</v>
      </c>
      <c r="N11169">
        <v>0.88461538461538503</v>
      </c>
      <c r="O11169">
        <v>1.1215864759427799E-2</v>
      </c>
    </row>
    <row r="11170" spans="1:15">
      <c r="A11170" t="s">
        <v>12438</v>
      </c>
      <c r="B11170" t="s">
        <v>23513</v>
      </c>
      <c r="C11170" t="s">
        <v>12439</v>
      </c>
      <c r="D11170">
        <v>1</v>
      </c>
      <c r="E11170">
        <v>535</v>
      </c>
      <c r="F11170">
        <v>82</v>
      </c>
      <c r="G11170">
        <v>8124</v>
      </c>
      <c r="H11170">
        <v>0.99635751842181397</v>
      </c>
      <c r="I11170">
        <v>0.99999999999997702</v>
      </c>
      <c r="J11170">
        <v>0.95041217501583097</v>
      </c>
      <c r="K11170" t="s">
        <v>23688</v>
      </c>
      <c r="L11170">
        <v>1</v>
      </c>
      <c r="M11170" t="s">
        <v>1463</v>
      </c>
      <c r="N11170">
        <v>1.21951219512195E-2</v>
      </c>
      <c r="O11170">
        <v>1.8691588785046699E-3</v>
      </c>
    </row>
    <row r="11171" spans="1:15">
      <c r="A11171" t="s">
        <v>12440</v>
      </c>
      <c r="B11171" t="s">
        <v>23511</v>
      </c>
      <c r="C11171" t="s">
        <v>12441</v>
      </c>
      <c r="D11171">
        <v>4</v>
      </c>
      <c r="E11171">
        <v>6152</v>
      </c>
      <c r="F11171">
        <v>4</v>
      </c>
      <c r="G11171">
        <v>7804</v>
      </c>
      <c r="H11171">
        <v>0.38610601832086699</v>
      </c>
      <c r="I11171">
        <v>0.90829480295553899</v>
      </c>
      <c r="J11171">
        <v>0.78070962240619901</v>
      </c>
      <c r="K11171" t="s">
        <v>30657</v>
      </c>
      <c r="L11171">
        <v>4</v>
      </c>
      <c r="M11171" t="s">
        <v>5133</v>
      </c>
      <c r="N11171">
        <v>1</v>
      </c>
      <c r="O11171">
        <v>6.5019505851755496E-4</v>
      </c>
    </row>
    <row r="11172" spans="1:15">
      <c r="A11172" t="s">
        <v>12442</v>
      </c>
      <c r="B11172" t="s">
        <v>23518</v>
      </c>
      <c r="C11172" t="s">
        <v>12443</v>
      </c>
      <c r="D11172">
        <v>1</v>
      </c>
      <c r="E11172">
        <v>787</v>
      </c>
      <c r="F11172">
        <v>23</v>
      </c>
      <c r="G11172">
        <v>7393</v>
      </c>
      <c r="H11172">
        <v>0.92519399918596801</v>
      </c>
      <c r="I11172">
        <v>1</v>
      </c>
      <c r="J11172">
        <v>0.966855260484069</v>
      </c>
      <c r="K11172" t="s">
        <v>23581</v>
      </c>
      <c r="L11172">
        <v>1</v>
      </c>
      <c r="M11172" t="s">
        <v>5133</v>
      </c>
      <c r="N11172">
        <v>4.3478260869565202E-2</v>
      </c>
      <c r="O11172">
        <v>1.27064803049555E-3</v>
      </c>
    </row>
    <row r="11173" spans="1:15">
      <c r="A11173" t="s">
        <v>12442</v>
      </c>
      <c r="B11173" t="s">
        <v>23511</v>
      </c>
      <c r="C11173" t="s">
        <v>12443</v>
      </c>
      <c r="D11173">
        <v>20</v>
      </c>
      <c r="E11173">
        <v>6152</v>
      </c>
      <c r="F11173">
        <v>22</v>
      </c>
      <c r="G11173">
        <v>7804</v>
      </c>
      <c r="H11173">
        <v>0.12543529925701299</v>
      </c>
      <c r="I11173">
        <v>0.50199614682328897</v>
      </c>
      <c r="J11173">
        <v>0.43148240082461498</v>
      </c>
      <c r="K11173" t="s">
        <v>30906</v>
      </c>
      <c r="L11173">
        <v>20</v>
      </c>
      <c r="M11173" t="s">
        <v>5133</v>
      </c>
      <c r="N11173">
        <v>0.90909090909090895</v>
      </c>
      <c r="O11173">
        <v>3.2509752925877801E-3</v>
      </c>
    </row>
    <row r="11174" spans="1:15">
      <c r="A11174" t="s">
        <v>12444</v>
      </c>
      <c r="B11174" t="s">
        <v>23511</v>
      </c>
      <c r="C11174" t="s">
        <v>12445</v>
      </c>
      <c r="D11174">
        <v>4</v>
      </c>
      <c r="E11174">
        <v>6152</v>
      </c>
      <c r="F11174">
        <v>4</v>
      </c>
      <c r="G11174">
        <v>7804</v>
      </c>
      <c r="H11174">
        <v>0.38610601832086699</v>
      </c>
      <c r="I11174">
        <v>0.90829480295553899</v>
      </c>
      <c r="J11174">
        <v>0.78070962240619901</v>
      </c>
      <c r="K11174" t="s">
        <v>30907</v>
      </c>
      <c r="L11174">
        <v>4</v>
      </c>
      <c r="M11174" t="s">
        <v>2729</v>
      </c>
      <c r="N11174">
        <v>1</v>
      </c>
      <c r="O11174">
        <v>6.5019505851755496E-4</v>
      </c>
    </row>
    <row r="11175" spans="1:15">
      <c r="A11175" t="s">
        <v>12446</v>
      </c>
      <c r="B11175" t="s">
        <v>23511</v>
      </c>
      <c r="C11175" t="s">
        <v>12447</v>
      </c>
      <c r="D11175">
        <v>2</v>
      </c>
      <c r="E11175">
        <v>6152</v>
      </c>
      <c r="F11175">
        <v>2</v>
      </c>
      <c r="G11175">
        <v>7804</v>
      </c>
      <c r="H11175">
        <v>0.62141708038142995</v>
      </c>
      <c r="I11175">
        <v>0.968912233598893</v>
      </c>
      <c r="J11175">
        <v>0.832812322140707</v>
      </c>
      <c r="K11175" t="s">
        <v>29327</v>
      </c>
      <c r="L11175">
        <v>2</v>
      </c>
      <c r="M11175" t="s">
        <v>2729</v>
      </c>
      <c r="N11175">
        <v>1</v>
      </c>
      <c r="O11175">
        <v>3.2509752925877802E-4</v>
      </c>
    </row>
    <row r="11176" spans="1:15">
      <c r="A11176" t="s">
        <v>12448</v>
      </c>
      <c r="B11176" t="s">
        <v>23511</v>
      </c>
      <c r="C11176" t="s">
        <v>12449</v>
      </c>
      <c r="D11176">
        <v>2</v>
      </c>
      <c r="E11176">
        <v>6152</v>
      </c>
      <c r="F11176">
        <v>2</v>
      </c>
      <c r="G11176">
        <v>7804</v>
      </c>
      <c r="H11176">
        <v>0.62141708038142995</v>
      </c>
      <c r="I11176">
        <v>0.968912233598893</v>
      </c>
      <c r="J11176">
        <v>0.832812322140707</v>
      </c>
      <c r="K11176" t="s">
        <v>27458</v>
      </c>
      <c r="L11176">
        <v>2</v>
      </c>
      <c r="M11176" t="s">
        <v>2729</v>
      </c>
      <c r="N11176">
        <v>1</v>
      </c>
      <c r="O11176">
        <v>3.2509752925877802E-4</v>
      </c>
    </row>
    <row r="11177" spans="1:15">
      <c r="A11177" t="s">
        <v>12450</v>
      </c>
      <c r="B11177" t="s">
        <v>23511</v>
      </c>
      <c r="C11177" t="s">
        <v>12451</v>
      </c>
      <c r="D11177">
        <v>2</v>
      </c>
      <c r="E11177">
        <v>6152</v>
      </c>
      <c r="F11177">
        <v>2</v>
      </c>
      <c r="G11177">
        <v>7804</v>
      </c>
      <c r="H11177">
        <v>0.62141708038142995</v>
      </c>
      <c r="I11177">
        <v>0.968912233598893</v>
      </c>
      <c r="J11177">
        <v>0.832812322140707</v>
      </c>
      <c r="K11177" t="s">
        <v>30908</v>
      </c>
      <c r="L11177">
        <v>2</v>
      </c>
      <c r="M11177" t="s">
        <v>1463</v>
      </c>
      <c r="N11177">
        <v>1</v>
      </c>
      <c r="O11177">
        <v>3.2509752925877802E-4</v>
      </c>
    </row>
    <row r="11178" spans="1:15">
      <c r="A11178" t="s">
        <v>12452</v>
      </c>
      <c r="B11178" t="s">
        <v>23511</v>
      </c>
      <c r="C11178" t="s">
        <v>12453</v>
      </c>
      <c r="D11178">
        <v>1</v>
      </c>
      <c r="E11178">
        <v>6152</v>
      </c>
      <c r="F11178">
        <v>1</v>
      </c>
      <c r="G11178">
        <v>7804</v>
      </c>
      <c r="H11178">
        <v>0.788313685289595</v>
      </c>
      <c r="I11178">
        <v>0.968912233598893</v>
      </c>
      <c r="J11178">
        <v>0.832812322140707</v>
      </c>
      <c r="K11178" t="s">
        <v>30909</v>
      </c>
      <c r="L11178">
        <v>1</v>
      </c>
      <c r="M11178" t="s">
        <v>5133</v>
      </c>
      <c r="N11178">
        <v>1</v>
      </c>
      <c r="O11178">
        <v>1.6254876462938901E-4</v>
      </c>
    </row>
    <row r="11179" spans="1:15">
      <c r="A11179" t="s">
        <v>12454</v>
      </c>
      <c r="B11179" t="s">
        <v>23511</v>
      </c>
      <c r="C11179" t="s">
        <v>12455</v>
      </c>
      <c r="D11179">
        <v>1</v>
      </c>
      <c r="E11179">
        <v>6152</v>
      </c>
      <c r="F11179">
        <v>1</v>
      </c>
      <c r="G11179">
        <v>7804</v>
      </c>
      <c r="H11179">
        <v>0.788313685289595</v>
      </c>
      <c r="I11179">
        <v>0.968912233598893</v>
      </c>
      <c r="J11179">
        <v>0.832812322140707</v>
      </c>
      <c r="K11179" t="s">
        <v>30909</v>
      </c>
      <c r="L11179">
        <v>1</v>
      </c>
      <c r="M11179" t="s">
        <v>1463</v>
      </c>
      <c r="N11179">
        <v>1</v>
      </c>
      <c r="O11179">
        <v>1.6254876462938901E-4</v>
      </c>
    </row>
    <row r="11180" spans="1:15">
      <c r="A11180" t="s">
        <v>12456</v>
      </c>
      <c r="B11180" t="s">
        <v>23518</v>
      </c>
      <c r="C11180" t="s">
        <v>12457</v>
      </c>
      <c r="D11180">
        <v>3</v>
      </c>
      <c r="E11180">
        <v>787</v>
      </c>
      <c r="F11180">
        <v>73</v>
      </c>
      <c r="G11180">
        <v>7393</v>
      </c>
      <c r="H11180">
        <v>0.98760940311294398</v>
      </c>
      <c r="I11180">
        <v>1</v>
      </c>
      <c r="J11180">
        <v>0.966855260484069</v>
      </c>
      <c r="K11180" t="s">
        <v>27652</v>
      </c>
      <c r="L11180">
        <v>3</v>
      </c>
      <c r="M11180" t="s">
        <v>5133</v>
      </c>
      <c r="N11180">
        <v>4.1095890410958902E-2</v>
      </c>
      <c r="O11180">
        <v>3.8119440914866601E-3</v>
      </c>
    </row>
    <row r="11181" spans="1:15">
      <c r="A11181" t="s">
        <v>12456</v>
      </c>
      <c r="B11181" t="s">
        <v>23513</v>
      </c>
      <c r="C11181" t="s">
        <v>12457</v>
      </c>
      <c r="D11181">
        <v>3</v>
      </c>
      <c r="E11181">
        <v>535</v>
      </c>
      <c r="F11181">
        <v>64</v>
      </c>
      <c r="G11181">
        <v>8124</v>
      </c>
      <c r="H11181">
        <v>0.80263967272646897</v>
      </c>
      <c r="I11181">
        <v>0.99999999999997702</v>
      </c>
      <c r="J11181">
        <v>0.95041217501583097</v>
      </c>
      <c r="K11181" t="s">
        <v>27716</v>
      </c>
      <c r="L11181">
        <v>3</v>
      </c>
      <c r="M11181" t="s">
        <v>5133</v>
      </c>
      <c r="N11181">
        <v>4.6875E-2</v>
      </c>
      <c r="O11181">
        <v>5.60747663551402E-3</v>
      </c>
    </row>
    <row r="11182" spans="1:15">
      <c r="A11182" t="s">
        <v>12456</v>
      </c>
      <c r="B11182" t="s">
        <v>23511</v>
      </c>
      <c r="C11182" t="s">
        <v>12457</v>
      </c>
      <c r="D11182">
        <v>70</v>
      </c>
      <c r="E11182">
        <v>6152</v>
      </c>
      <c r="F11182">
        <v>76</v>
      </c>
      <c r="G11182">
        <v>7804</v>
      </c>
      <c r="H11182">
        <v>1.5714420515986101E-3</v>
      </c>
      <c r="I11182">
        <v>1.9290332915197401E-2</v>
      </c>
      <c r="J11182">
        <v>1.6580683361072601E-2</v>
      </c>
      <c r="K11182" t="s">
        <v>30910</v>
      </c>
      <c r="L11182">
        <v>70</v>
      </c>
      <c r="M11182" t="s">
        <v>5133</v>
      </c>
      <c r="N11182">
        <v>0.92105263157894701</v>
      </c>
      <c r="O11182">
        <v>1.1378413524057201E-2</v>
      </c>
    </row>
    <row r="11183" spans="1:15">
      <c r="A11183" t="s">
        <v>12458</v>
      </c>
      <c r="B11183" t="s">
        <v>23511</v>
      </c>
      <c r="C11183" t="s">
        <v>12459</v>
      </c>
      <c r="D11183">
        <v>2</v>
      </c>
      <c r="E11183">
        <v>6152</v>
      </c>
      <c r="F11183">
        <v>2</v>
      </c>
      <c r="G11183">
        <v>7804</v>
      </c>
      <c r="H11183">
        <v>0.62141708038142995</v>
      </c>
      <c r="I11183">
        <v>0.968912233598893</v>
      </c>
      <c r="J11183">
        <v>0.832812322140707</v>
      </c>
      <c r="K11183" t="s">
        <v>30911</v>
      </c>
      <c r="L11183">
        <v>2</v>
      </c>
      <c r="M11183" t="s">
        <v>5133</v>
      </c>
      <c r="N11183">
        <v>1</v>
      </c>
      <c r="O11183">
        <v>3.2509752925877802E-4</v>
      </c>
    </row>
    <row r="11184" spans="1:15">
      <c r="A11184" t="s">
        <v>12460</v>
      </c>
      <c r="B11184" t="s">
        <v>23511</v>
      </c>
      <c r="C11184" t="s">
        <v>12461</v>
      </c>
      <c r="D11184">
        <v>10</v>
      </c>
      <c r="E11184">
        <v>6152</v>
      </c>
      <c r="F11184">
        <v>10</v>
      </c>
      <c r="G11184">
        <v>7804</v>
      </c>
      <c r="H11184">
        <v>9.2537459108980397E-2</v>
      </c>
      <c r="I11184">
        <v>0.40853420848785299</v>
      </c>
      <c r="J11184">
        <v>0.35114875325800998</v>
      </c>
      <c r="K11184" t="s">
        <v>30912</v>
      </c>
      <c r="L11184">
        <v>10</v>
      </c>
      <c r="M11184" t="s">
        <v>5133</v>
      </c>
      <c r="N11184">
        <v>1</v>
      </c>
      <c r="O11184">
        <v>1.62548764629389E-3</v>
      </c>
    </row>
    <row r="11185" spans="1:15">
      <c r="A11185" t="s">
        <v>12462</v>
      </c>
      <c r="B11185" t="s">
        <v>23511</v>
      </c>
      <c r="C11185" t="s">
        <v>12463</v>
      </c>
      <c r="D11185">
        <v>33</v>
      </c>
      <c r="E11185">
        <v>6152</v>
      </c>
      <c r="F11185">
        <v>34</v>
      </c>
      <c r="G11185">
        <v>7804</v>
      </c>
      <c r="H11185">
        <v>3.0695479903557399E-3</v>
      </c>
      <c r="I11185">
        <v>3.3244994461003603E-2</v>
      </c>
      <c r="J11185">
        <v>2.8575179543129901E-2</v>
      </c>
      <c r="K11185" t="s">
        <v>30913</v>
      </c>
      <c r="L11185">
        <v>33</v>
      </c>
      <c r="M11185" t="s">
        <v>5133</v>
      </c>
      <c r="N11185">
        <v>0.97058823529411797</v>
      </c>
      <c r="O11185">
        <v>5.36410923276983E-3</v>
      </c>
    </row>
    <row r="11186" spans="1:15">
      <c r="A11186" t="s">
        <v>12464</v>
      </c>
      <c r="B11186" t="s">
        <v>23511</v>
      </c>
      <c r="C11186" t="s">
        <v>12465</v>
      </c>
      <c r="D11186">
        <v>22</v>
      </c>
      <c r="E11186">
        <v>6152</v>
      </c>
      <c r="F11186">
        <v>23</v>
      </c>
      <c r="G11186">
        <v>7804</v>
      </c>
      <c r="H11186">
        <v>3.0027803398246001E-2</v>
      </c>
      <c r="I11186">
        <v>0.19196345743878701</v>
      </c>
      <c r="J11186">
        <v>0.16499898258270601</v>
      </c>
      <c r="K11186" t="s">
        <v>30914</v>
      </c>
      <c r="L11186">
        <v>22</v>
      </c>
      <c r="M11186" t="s">
        <v>5133</v>
      </c>
      <c r="N11186">
        <v>0.95652173913043503</v>
      </c>
      <c r="O11186">
        <v>3.57607282184655E-3</v>
      </c>
    </row>
    <row r="11187" spans="1:15">
      <c r="A11187" t="s">
        <v>12466</v>
      </c>
      <c r="B11187" t="s">
        <v>23511</v>
      </c>
      <c r="C11187" t="s">
        <v>12467</v>
      </c>
      <c r="D11187">
        <v>14</v>
      </c>
      <c r="E11187">
        <v>6152</v>
      </c>
      <c r="F11187">
        <v>14</v>
      </c>
      <c r="G11187">
        <v>7804</v>
      </c>
      <c r="H11187">
        <v>3.5680033920092398E-2</v>
      </c>
      <c r="I11187">
        <v>0.21445050912290001</v>
      </c>
      <c r="J11187">
        <v>0.18432735215193299</v>
      </c>
      <c r="K11187" t="s">
        <v>30915</v>
      </c>
      <c r="L11187">
        <v>14</v>
      </c>
      <c r="M11187" t="s">
        <v>5133</v>
      </c>
      <c r="N11187">
        <v>1</v>
      </c>
      <c r="O11187">
        <v>2.2756827048114399E-3</v>
      </c>
    </row>
    <row r="11188" spans="1:15">
      <c r="A11188" t="s">
        <v>12468</v>
      </c>
      <c r="B11188" t="s">
        <v>23511</v>
      </c>
      <c r="C11188" t="s">
        <v>12469</v>
      </c>
      <c r="D11188">
        <v>6</v>
      </c>
      <c r="E11188">
        <v>6152</v>
      </c>
      <c r="F11188">
        <v>6</v>
      </c>
      <c r="G11188">
        <v>7804</v>
      </c>
      <c r="H11188">
        <v>0.23986678822258201</v>
      </c>
      <c r="I11188">
        <v>0.71382528017432401</v>
      </c>
      <c r="J11188">
        <v>0.61355659322887801</v>
      </c>
      <c r="K11188" t="s">
        <v>30916</v>
      </c>
      <c r="L11188">
        <v>6</v>
      </c>
      <c r="M11188" t="s">
        <v>5133</v>
      </c>
      <c r="N11188">
        <v>1</v>
      </c>
      <c r="O11188">
        <v>9.7529258777633303E-4</v>
      </c>
    </row>
    <row r="11189" spans="1:15">
      <c r="A11189" t="s">
        <v>12470</v>
      </c>
      <c r="B11189" t="s">
        <v>23511</v>
      </c>
      <c r="C11189" t="s">
        <v>12471</v>
      </c>
      <c r="D11189">
        <v>23</v>
      </c>
      <c r="E11189">
        <v>6152</v>
      </c>
      <c r="F11189">
        <v>23</v>
      </c>
      <c r="G11189">
        <v>7804</v>
      </c>
      <c r="H11189">
        <v>4.1714733905463498E-3</v>
      </c>
      <c r="I11189">
        <v>4.2610218944902301E-2</v>
      </c>
      <c r="J11189">
        <v>3.6624901777345703E-2</v>
      </c>
      <c r="K11189" t="s">
        <v>30917</v>
      </c>
      <c r="L11189">
        <v>23</v>
      </c>
      <c r="M11189" t="s">
        <v>5133</v>
      </c>
      <c r="N11189">
        <v>1</v>
      </c>
      <c r="O11189">
        <v>3.73862158647594E-3</v>
      </c>
    </row>
    <row r="11190" spans="1:15">
      <c r="A11190" t="s">
        <v>30918</v>
      </c>
      <c r="B11190" t="s">
        <v>23511</v>
      </c>
      <c r="C11190" t="s">
        <v>30919</v>
      </c>
      <c r="D11190">
        <v>3</v>
      </c>
      <c r="E11190">
        <v>6152</v>
      </c>
      <c r="F11190">
        <v>3</v>
      </c>
      <c r="G11190">
        <v>7804</v>
      </c>
      <c r="H11190">
        <v>0.489837867770546</v>
      </c>
      <c r="I11190">
        <v>0.96083957126938102</v>
      </c>
      <c r="J11190">
        <v>0.82587360011061495</v>
      </c>
      <c r="K11190" t="s">
        <v>26946</v>
      </c>
      <c r="L11190">
        <v>3</v>
      </c>
      <c r="M11190" t="s">
        <v>5133</v>
      </c>
      <c r="N11190">
        <v>1</v>
      </c>
      <c r="O11190">
        <v>4.8764629388816603E-4</v>
      </c>
    </row>
    <row r="11191" spans="1:15">
      <c r="A11191" t="s">
        <v>12472</v>
      </c>
      <c r="B11191" t="s">
        <v>23511</v>
      </c>
      <c r="C11191" t="s">
        <v>12473</v>
      </c>
      <c r="D11191">
        <v>4</v>
      </c>
      <c r="E11191">
        <v>6152</v>
      </c>
      <c r="F11191">
        <v>6</v>
      </c>
      <c r="G11191">
        <v>7804</v>
      </c>
      <c r="H11191">
        <v>0.88632030892592895</v>
      </c>
      <c r="I11191">
        <v>1</v>
      </c>
      <c r="J11191">
        <v>0.85953329234717102</v>
      </c>
      <c r="K11191" t="s">
        <v>30920</v>
      </c>
      <c r="L11191">
        <v>4</v>
      </c>
      <c r="M11191" t="s">
        <v>5133</v>
      </c>
      <c r="N11191">
        <v>0.66666666666666696</v>
      </c>
      <c r="O11191">
        <v>6.5019505851755496E-4</v>
      </c>
    </row>
    <row r="11192" spans="1:15">
      <c r="A11192" t="s">
        <v>12472</v>
      </c>
      <c r="B11192" t="s">
        <v>23518</v>
      </c>
      <c r="C11192" t="s">
        <v>12473</v>
      </c>
      <c r="D11192">
        <v>1</v>
      </c>
      <c r="E11192">
        <v>787</v>
      </c>
      <c r="F11192">
        <v>5</v>
      </c>
      <c r="G11192">
        <v>7393</v>
      </c>
      <c r="H11192">
        <v>0.430466464429208</v>
      </c>
      <c r="I11192">
        <v>1</v>
      </c>
      <c r="J11192">
        <v>0.966855260484069</v>
      </c>
      <c r="K11192" t="s">
        <v>27654</v>
      </c>
      <c r="L11192">
        <v>1</v>
      </c>
      <c r="M11192" t="s">
        <v>5133</v>
      </c>
      <c r="N11192">
        <v>0.2</v>
      </c>
      <c r="O11192">
        <v>1.27064803049555E-3</v>
      </c>
    </row>
    <row r="11193" spans="1:15">
      <c r="A11193" t="s">
        <v>12472</v>
      </c>
      <c r="B11193" t="s">
        <v>23513</v>
      </c>
      <c r="C11193" t="s">
        <v>12473</v>
      </c>
      <c r="D11193">
        <v>1</v>
      </c>
      <c r="E11193">
        <v>535</v>
      </c>
      <c r="F11193">
        <v>6</v>
      </c>
      <c r="G11193">
        <v>8124</v>
      </c>
      <c r="H11193">
        <v>0.33559747746230201</v>
      </c>
      <c r="I11193">
        <v>0.97804040131218795</v>
      </c>
      <c r="J11193">
        <v>0.92954150506449396</v>
      </c>
      <c r="K11193" t="s">
        <v>24409</v>
      </c>
      <c r="L11193">
        <v>1</v>
      </c>
      <c r="M11193" t="s">
        <v>5133</v>
      </c>
      <c r="N11193">
        <v>0.16666666666666699</v>
      </c>
      <c r="O11193">
        <v>1.8691588785046699E-3</v>
      </c>
    </row>
    <row r="11194" spans="1:15">
      <c r="A11194" t="s">
        <v>12474</v>
      </c>
      <c r="B11194" t="s">
        <v>23511</v>
      </c>
      <c r="C11194" t="s">
        <v>12475</v>
      </c>
      <c r="D11194">
        <v>25</v>
      </c>
      <c r="E11194">
        <v>6152</v>
      </c>
      <c r="F11194">
        <v>25</v>
      </c>
      <c r="G11194">
        <v>7804</v>
      </c>
      <c r="H11194">
        <v>2.5881106702886699E-3</v>
      </c>
      <c r="I11194">
        <v>2.8856115004520899E-2</v>
      </c>
      <c r="J11194">
        <v>2.4802791534184399E-2</v>
      </c>
      <c r="K11194" t="s">
        <v>30921</v>
      </c>
      <c r="L11194">
        <v>25</v>
      </c>
      <c r="M11194" t="s">
        <v>5133</v>
      </c>
      <c r="N11194">
        <v>1</v>
      </c>
      <c r="O11194">
        <v>4.0637191157347199E-3</v>
      </c>
    </row>
    <row r="11195" spans="1:15">
      <c r="A11195" t="s">
        <v>12476</v>
      </c>
      <c r="B11195" t="s">
        <v>23511</v>
      </c>
      <c r="C11195" t="s">
        <v>12477</v>
      </c>
      <c r="D11195">
        <v>33</v>
      </c>
      <c r="E11195">
        <v>6152</v>
      </c>
      <c r="F11195">
        <v>33</v>
      </c>
      <c r="G11195">
        <v>7804</v>
      </c>
      <c r="H11195">
        <v>3.8296044813611899E-4</v>
      </c>
      <c r="I11195">
        <v>6.0021326991581102E-3</v>
      </c>
      <c r="J11195">
        <v>5.15903288001198E-3</v>
      </c>
      <c r="K11195" t="s">
        <v>30922</v>
      </c>
      <c r="L11195">
        <v>33</v>
      </c>
      <c r="M11195" t="s">
        <v>5133</v>
      </c>
      <c r="N11195">
        <v>1</v>
      </c>
      <c r="O11195">
        <v>5.36410923276983E-3</v>
      </c>
    </row>
    <row r="11196" spans="1:15">
      <c r="A11196" t="s">
        <v>12478</v>
      </c>
      <c r="B11196" t="s">
        <v>23511</v>
      </c>
      <c r="C11196" t="s">
        <v>12479</v>
      </c>
      <c r="D11196">
        <v>8</v>
      </c>
      <c r="E11196">
        <v>6152</v>
      </c>
      <c r="F11196">
        <v>8</v>
      </c>
      <c r="G11196">
        <v>7804</v>
      </c>
      <c r="H11196">
        <v>0.148995721685201</v>
      </c>
      <c r="I11196">
        <v>0.54611425167193095</v>
      </c>
      <c r="J11196">
        <v>0.46940338073728599</v>
      </c>
      <c r="K11196" t="s">
        <v>30923</v>
      </c>
      <c r="L11196">
        <v>8</v>
      </c>
      <c r="M11196" t="s">
        <v>5133</v>
      </c>
      <c r="N11196">
        <v>1</v>
      </c>
      <c r="O11196">
        <v>1.3003901170351099E-3</v>
      </c>
    </row>
    <row r="11197" spans="1:15">
      <c r="A11197" t="s">
        <v>12480</v>
      </c>
      <c r="B11197" t="s">
        <v>23511</v>
      </c>
      <c r="C11197" t="s">
        <v>12481</v>
      </c>
      <c r="D11197">
        <v>21</v>
      </c>
      <c r="E11197">
        <v>6152</v>
      </c>
      <c r="F11197">
        <v>21</v>
      </c>
      <c r="G11197">
        <v>7804</v>
      </c>
      <c r="H11197">
        <v>6.7225794545058698E-3</v>
      </c>
      <c r="I11197">
        <v>6.1969845252444103E-2</v>
      </c>
      <c r="J11197">
        <v>5.3265145116078001E-2</v>
      </c>
      <c r="K11197" t="s">
        <v>30924</v>
      </c>
      <c r="L11197">
        <v>21</v>
      </c>
      <c r="M11197" t="s">
        <v>5133</v>
      </c>
      <c r="N11197">
        <v>1</v>
      </c>
      <c r="O11197">
        <v>3.41352405721717E-3</v>
      </c>
    </row>
    <row r="11198" spans="1:15">
      <c r="A11198" t="s">
        <v>12482</v>
      </c>
      <c r="B11198" t="s">
        <v>23513</v>
      </c>
      <c r="C11198" t="s">
        <v>12483</v>
      </c>
      <c r="D11198">
        <v>3</v>
      </c>
      <c r="E11198">
        <v>535</v>
      </c>
      <c r="F11198">
        <v>218</v>
      </c>
      <c r="G11198">
        <v>8124</v>
      </c>
      <c r="H11198">
        <v>0.99995933402505299</v>
      </c>
      <c r="I11198">
        <v>0.99999999999997702</v>
      </c>
      <c r="J11198">
        <v>0.95041217501583097</v>
      </c>
      <c r="K11198" t="s">
        <v>30925</v>
      </c>
      <c r="L11198">
        <v>3</v>
      </c>
      <c r="M11198" t="s">
        <v>5133</v>
      </c>
      <c r="N11198">
        <v>1.3761467889908299E-2</v>
      </c>
      <c r="O11198">
        <v>5.60747663551402E-3</v>
      </c>
    </row>
    <row r="11199" spans="1:15">
      <c r="A11199" t="s">
        <v>12482</v>
      </c>
      <c r="B11199" t="s">
        <v>23511</v>
      </c>
      <c r="C11199" t="s">
        <v>12483</v>
      </c>
      <c r="D11199">
        <v>207</v>
      </c>
      <c r="E11199">
        <v>6152</v>
      </c>
      <c r="F11199">
        <v>224</v>
      </c>
      <c r="G11199">
        <v>7804</v>
      </c>
      <c r="H11199" s="34">
        <v>1.90515972716512E-8</v>
      </c>
      <c r="I11199" s="34">
        <v>9.3781487569703104E-7</v>
      </c>
      <c r="J11199" s="34">
        <v>8.0608310772002197E-7</v>
      </c>
      <c r="K11199" t="s">
        <v>30926</v>
      </c>
      <c r="L11199">
        <v>207</v>
      </c>
      <c r="M11199" t="s">
        <v>5133</v>
      </c>
      <c r="N11199">
        <v>0.92410714285714302</v>
      </c>
      <c r="O11199">
        <v>3.3647594278283503E-2</v>
      </c>
    </row>
    <row r="11200" spans="1:15">
      <c r="A11200" t="s">
        <v>12482</v>
      </c>
      <c r="B11200" t="s">
        <v>23518</v>
      </c>
      <c r="C11200" t="s">
        <v>12483</v>
      </c>
      <c r="D11200">
        <v>7</v>
      </c>
      <c r="E11200">
        <v>787</v>
      </c>
      <c r="F11200">
        <v>218</v>
      </c>
      <c r="G11200">
        <v>7393</v>
      </c>
      <c r="H11200">
        <v>0.99999088742071596</v>
      </c>
      <c r="I11200">
        <v>1</v>
      </c>
      <c r="J11200">
        <v>0.966855260484069</v>
      </c>
      <c r="K11200" t="s">
        <v>30927</v>
      </c>
      <c r="L11200">
        <v>7</v>
      </c>
      <c r="M11200" t="s">
        <v>5133</v>
      </c>
      <c r="N11200">
        <v>3.2110091743119303E-2</v>
      </c>
      <c r="O11200">
        <v>8.8945362134688708E-3</v>
      </c>
    </row>
    <row r="11201" spans="1:15">
      <c r="A11201" t="s">
        <v>12484</v>
      </c>
      <c r="B11201" t="s">
        <v>23511</v>
      </c>
      <c r="C11201" t="s">
        <v>12485</v>
      </c>
      <c r="D11201">
        <v>27</v>
      </c>
      <c r="E11201">
        <v>6152</v>
      </c>
      <c r="F11201">
        <v>29</v>
      </c>
      <c r="G11201">
        <v>7804</v>
      </c>
      <c r="H11201">
        <v>3.8185156282082001E-2</v>
      </c>
      <c r="I11201">
        <v>0.223105557030918</v>
      </c>
      <c r="J11201">
        <v>0.191766653975734</v>
      </c>
      <c r="K11201" t="s">
        <v>30928</v>
      </c>
      <c r="L11201">
        <v>27</v>
      </c>
      <c r="M11201" t="s">
        <v>5133</v>
      </c>
      <c r="N11201">
        <v>0.931034482758621</v>
      </c>
      <c r="O11201">
        <v>4.3888166449934998E-3</v>
      </c>
    </row>
    <row r="11202" spans="1:15">
      <c r="A11202" t="s">
        <v>12484</v>
      </c>
      <c r="B11202" t="s">
        <v>23513</v>
      </c>
      <c r="C11202" t="s">
        <v>12485</v>
      </c>
      <c r="D11202">
        <v>1</v>
      </c>
      <c r="E11202">
        <v>535</v>
      </c>
      <c r="F11202">
        <v>28</v>
      </c>
      <c r="G11202">
        <v>8124</v>
      </c>
      <c r="H11202">
        <v>0.85202716747418605</v>
      </c>
      <c r="I11202">
        <v>0.99999999999997702</v>
      </c>
      <c r="J11202">
        <v>0.95041217501583097</v>
      </c>
      <c r="K11202" t="s">
        <v>26772</v>
      </c>
      <c r="L11202">
        <v>1</v>
      </c>
      <c r="M11202" t="s">
        <v>5133</v>
      </c>
      <c r="N11202">
        <v>3.5714285714285698E-2</v>
      </c>
      <c r="O11202">
        <v>1.8691588785046699E-3</v>
      </c>
    </row>
    <row r="11203" spans="1:15">
      <c r="A11203" t="s">
        <v>12486</v>
      </c>
      <c r="B11203" t="s">
        <v>23511</v>
      </c>
      <c r="C11203" t="s">
        <v>12487</v>
      </c>
      <c r="D11203">
        <v>19</v>
      </c>
      <c r="E11203">
        <v>6152</v>
      </c>
      <c r="F11203">
        <v>19</v>
      </c>
      <c r="G11203">
        <v>7804</v>
      </c>
      <c r="H11203">
        <v>1.08323398552968E-2</v>
      </c>
      <c r="I11203">
        <v>8.7990417388941602E-2</v>
      </c>
      <c r="J11203">
        <v>7.5630693153318704E-2</v>
      </c>
      <c r="K11203" t="s">
        <v>30929</v>
      </c>
      <c r="L11203">
        <v>19</v>
      </c>
      <c r="M11203" t="s">
        <v>5133</v>
      </c>
      <c r="N11203">
        <v>1</v>
      </c>
      <c r="O11203">
        <v>3.0884265279583901E-3</v>
      </c>
    </row>
    <row r="11204" spans="1:15">
      <c r="A11204" t="s">
        <v>12488</v>
      </c>
      <c r="B11204" t="s">
        <v>23511</v>
      </c>
      <c r="C11204" t="s">
        <v>12489</v>
      </c>
      <c r="D11204">
        <v>20</v>
      </c>
      <c r="E11204">
        <v>6152</v>
      </c>
      <c r="F11204">
        <v>20</v>
      </c>
      <c r="G11204">
        <v>7804</v>
      </c>
      <c r="H11204">
        <v>8.5336853349435304E-3</v>
      </c>
      <c r="I11204">
        <v>7.4878905635043805E-2</v>
      </c>
      <c r="J11204">
        <v>6.4360912287842298E-2</v>
      </c>
      <c r="K11204" t="s">
        <v>30873</v>
      </c>
      <c r="L11204">
        <v>20</v>
      </c>
      <c r="M11204" t="s">
        <v>5133</v>
      </c>
      <c r="N11204">
        <v>1</v>
      </c>
      <c r="O11204">
        <v>3.2509752925877801E-3</v>
      </c>
    </row>
    <row r="11205" spans="1:15">
      <c r="A11205" t="s">
        <v>12490</v>
      </c>
      <c r="B11205" t="s">
        <v>23518</v>
      </c>
      <c r="C11205" t="s">
        <v>12491</v>
      </c>
      <c r="D11205">
        <v>3</v>
      </c>
      <c r="E11205">
        <v>787</v>
      </c>
      <c r="F11205">
        <v>99</v>
      </c>
      <c r="G11205">
        <v>7393</v>
      </c>
      <c r="H11205">
        <v>0.99887877750920695</v>
      </c>
      <c r="I11205">
        <v>1</v>
      </c>
      <c r="J11205">
        <v>0.966855260484069</v>
      </c>
      <c r="K11205" t="s">
        <v>24188</v>
      </c>
      <c r="L11205">
        <v>3</v>
      </c>
      <c r="M11205" t="s">
        <v>5133</v>
      </c>
      <c r="N11205">
        <v>3.03030303030303E-2</v>
      </c>
      <c r="O11205">
        <v>3.8119440914866601E-3</v>
      </c>
    </row>
    <row r="11206" spans="1:15">
      <c r="A11206" t="s">
        <v>12490</v>
      </c>
      <c r="B11206" t="s">
        <v>23513</v>
      </c>
      <c r="C11206" t="s">
        <v>12491</v>
      </c>
      <c r="D11206">
        <v>6</v>
      </c>
      <c r="E11206">
        <v>535</v>
      </c>
      <c r="F11206">
        <v>106</v>
      </c>
      <c r="G11206">
        <v>8124</v>
      </c>
      <c r="H11206">
        <v>0.70713387581637499</v>
      </c>
      <c r="I11206">
        <v>0.99999999999997702</v>
      </c>
      <c r="J11206">
        <v>0.95041217501583097</v>
      </c>
      <c r="K11206" t="s">
        <v>24190</v>
      </c>
      <c r="L11206">
        <v>6</v>
      </c>
      <c r="M11206" t="s">
        <v>5133</v>
      </c>
      <c r="N11206">
        <v>5.6603773584905703E-2</v>
      </c>
      <c r="O11206">
        <v>1.1214953271028E-2</v>
      </c>
    </row>
    <row r="11207" spans="1:15">
      <c r="A11207" t="s">
        <v>12490</v>
      </c>
      <c r="B11207" t="s">
        <v>23511</v>
      </c>
      <c r="C11207" t="s">
        <v>12491</v>
      </c>
      <c r="D11207">
        <v>95</v>
      </c>
      <c r="E11207">
        <v>6152</v>
      </c>
      <c r="F11207">
        <v>108</v>
      </c>
      <c r="G11207">
        <v>7804</v>
      </c>
      <c r="H11207">
        <v>9.8314980846045293E-3</v>
      </c>
      <c r="I11207">
        <v>8.3225364267352997E-2</v>
      </c>
      <c r="J11207">
        <v>7.1534971355510499E-2</v>
      </c>
      <c r="K11207" t="s">
        <v>24189</v>
      </c>
      <c r="L11207">
        <v>95</v>
      </c>
      <c r="M11207" t="s">
        <v>5133</v>
      </c>
      <c r="N11207">
        <v>0.87962962962962998</v>
      </c>
      <c r="O11207">
        <v>1.5442132639791901E-2</v>
      </c>
    </row>
    <row r="11208" spans="1:15">
      <c r="A11208" t="s">
        <v>12492</v>
      </c>
      <c r="B11208" t="s">
        <v>23511</v>
      </c>
      <c r="C11208" t="s">
        <v>12493</v>
      </c>
      <c r="D11208">
        <v>4</v>
      </c>
      <c r="E11208">
        <v>6152</v>
      </c>
      <c r="F11208">
        <v>4</v>
      </c>
      <c r="G11208">
        <v>7804</v>
      </c>
      <c r="H11208">
        <v>0.38610601832086699</v>
      </c>
      <c r="I11208">
        <v>0.90829480295553899</v>
      </c>
      <c r="J11208">
        <v>0.78070962240619901</v>
      </c>
      <c r="K11208" t="s">
        <v>24927</v>
      </c>
      <c r="L11208">
        <v>4</v>
      </c>
      <c r="M11208" t="s">
        <v>2729</v>
      </c>
      <c r="N11208">
        <v>1</v>
      </c>
      <c r="O11208">
        <v>6.5019505851755496E-4</v>
      </c>
    </row>
    <row r="11209" spans="1:15">
      <c r="A11209" t="s">
        <v>12494</v>
      </c>
      <c r="B11209" t="s">
        <v>23511</v>
      </c>
      <c r="C11209" t="s">
        <v>12495</v>
      </c>
      <c r="D11209">
        <v>4</v>
      </c>
      <c r="E11209">
        <v>6152</v>
      </c>
      <c r="F11209">
        <v>6</v>
      </c>
      <c r="G11209">
        <v>7804</v>
      </c>
      <c r="H11209">
        <v>0.88632030892592895</v>
      </c>
      <c r="I11209">
        <v>1</v>
      </c>
      <c r="J11209">
        <v>0.85953329234717102</v>
      </c>
      <c r="K11209" t="s">
        <v>30930</v>
      </c>
      <c r="L11209">
        <v>4</v>
      </c>
      <c r="M11209" t="s">
        <v>5133</v>
      </c>
      <c r="N11209">
        <v>0.66666666666666696</v>
      </c>
      <c r="O11209">
        <v>6.5019505851755496E-4</v>
      </c>
    </row>
    <row r="11210" spans="1:15">
      <c r="A11210" t="s">
        <v>12494</v>
      </c>
      <c r="B11210" t="s">
        <v>23518</v>
      </c>
      <c r="C11210" t="s">
        <v>12495</v>
      </c>
      <c r="D11210">
        <v>1</v>
      </c>
      <c r="E11210">
        <v>787</v>
      </c>
      <c r="F11210">
        <v>5</v>
      </c>
      <c r="G11210">
        <v>7393</v>
      </c>
      <c r="H11210">
        <v>0.430466464429208</v>
      </c>
      <c r="I11210">
        <v>1</v>
      </c>
      <c r="J11210">
        <v>0.966855260484069</v>
      </c>
      <c r="K11210" t="s">
        <v>23917</v>
      </c>
      <c r="L11210">
        <v>1</v>
      </c>
      <c r="M11210" t="s">
        <v>5133</v>
      </c>
      <c r="N11210">
        <v>0.2</v>
      </c>
      <c r="O11210">
        <v>1.27064803049555E-3</v>
      </c>
    </row>
    <row r="11211" spans="1:15">
      <c r="A11211" t="s">
        <v>12496</v>
      </c>
      <c r="B11211" t="s">
        <v>23511</v>
      </c>
      <c r="C11211" t="s">
        <v>12497</v>
      </c>
      <c r="D11211">
        <v>5</v>
      </c>
      <c r="E11211">
        <v>6152</v>
      </c>
      <c r="F11211">
        <v>6</v>
      </c>
      <c r="G11211">
        <v>7804</v>
      </c>
      <c r="H11211">
        <v>0.62665052091531404</v>
      </c>
      <c r="I11211">
        <v>0.968912233598893</v>
      </c>
      <c r="J11211">
        <v>0.832812322140707</v>
      </c>
      <c r="K11211" t="s">
        <v>30931</v>
      </c>
      <c r="L11211">
        <v>5</v>
      </c>
      <c r="M11211" t="s">
        <v>2729</v>
      </c>
      <c r="N11211">
        <v>0.83333333333333304</v>
      </c>
      <c r="O11211">
        <v>8.1274382314694405E-4</v>
      </c>
    </row>
    <row r="11212" spans="1:15">
      <c r="A11212" t="s">
        <v>12496</v>
      </c>
      <c r="B11212" t="s">
        <v>23518</v>
      </c>
      <c r="C11212" t="s">
        <v>12497</v>
      </c>
      <c r="D11212">
        <v>1</v>
      </c>
      <c r="E11212">
        <v>787</v>
      </c>
      <c r="F11212">
        <v>6</v>
      </c>
      <c r="G11212">
        <v>7393</v>
      </c>
      <c r="H11212">
        <v>0.49113550780958298</v>
      </c>
      <c r="I11212">
        <v>1</v>
      </c>
      <c r="J11212">
        <v>0.966855260484069</v>
      </c>
      <c r="K11212" t="s">
        <v>26252</v>
      </c>
      <c r="L11212">
        <v>1</v>
      </c>
      <c r="M11212" t="s">
        <v>2729</v>
      </c>
      <c r="N11212">
        <v>0.16666666666666699</v>
      </c>
      <c r="O11212">
        <v>1.27064803049555E-3</v>
      </c>
    </row>
    <row r="11213" spans="1:15">
      <c r="A11213" t="s">
        <v>12498</v>
      </c>
      <c r="B11213" t="s">
        <v>23511</v>
      </c>
      <c r="C11213" t="s">
        <v>12499</v>
      </c>
      <c r="D11213">
        <v>2</v>
      </c>
      <c r="E11213">
        <v>6152</v>
      </c>
      <c r="F11213">
        <v>2</v>
      </c>
      <c r="G11213">
        <v>7804</v>
      </c>
      <c r="H11213">
        <v>0.62141708038142995</v>
      </c>
      <c r="I11213">
        <v>0.968912233598893</v>
      </c>
      <c r="J11213">
        <v>0.832812322140707</v>
      </c>
      <c r="K11213" t="s">
        <v>30932</v>
      </c>
      <c r="L11213">
        <v>2</v>
      </c>
      <c r="M11213" t="s">
        <v>2729</v>
      </c>
      <c r="N11213">
        <v>1</v>
      </c>
      <c r="O11213">
        <v>3.2509752925877802E-4</v>
      </c>
    </row>
    <row r="11214" spans="1:15">
      <c r="A11214" t="s">
        <v>12500</v>
      </c>
      <c r="B11214" t="s">
        <v>23511</v>
      </c>
      <c r="C11214" t="s">
        <v>12501</v>
      </c>
      <c r="D11214">
        <v>3</v>
      </c>
      <c r="E11214">
        <v>6152</v>
      </c>
      <c r="F11214">
        <v>3</v>
      </c>
      <c r="G11214">
        <v>7804</v>
      </c>
      <c r="H11214">
        <v>0.489837867770546</v>
      </c>
      <c r="I11214">
        <v>0.96083957126938102</v>
      </c>
      <c r="J11214">
        <v>0.82587360011061495</v>
      </c>
      <c r="K11214" t="s">
        <v>30933</v>
      </c>
      <c r="L11214">
        <v>3</v>
      </c>
      <c r="M11214" t="s">
        <v>2729</v>
      </c>
      <c r="N11214">
        <v>1</v>
      </c>
      <c r="O11214">
        <v>4.8764629388816603E-4</v>
      </c>
    </row>
    <row r="11215" spans="1:15">
      <c r="A11215" t="s">
        <v>12502</v>
      </c>
      <c r="B11215" t="s">
        <v>23511</v>
      </c>
      <c r="C11215" t="s">
        <v>12503</v>
      </c>
      <c r="D11215">
        <v>3</v>
      </c>
      <c r="E11215">
        <v>6152</v>
      </c>
      <c r="F11215">
        <v>3</v>
      </c>
      <c r="G11215">
        <v>7804</v>
      </c>
      <c r="H11215">
        <v>0.489837867770546</v>
      </c>
      <c r="I11215">
        <v>0.96083957126938102</v>
      </c>
      <c r="J11215">
        <v>0.82587360011061495</v>
      </c>
      <c r="K11215" t="s">
        <v>30934</v>
      </c>
      <c r="L11215">
        <v>3</v>
      </c>
      <c r="M11215" t="s">
        <v>5133</v>
      </c>
      <c r="N11215">
        <v>1</v>
      </c>
      <c r="O11215">
        <v>4.8764629388816603E-4</v>
      </c>
    </row>
    <row r="11216" spans="1:15">
      <c r="A11216" t="s">
        <v>12504</v>
      </c>
      <c r="B11216" t="s">
        <v>23511</v>
      </c>
      <c r="C11216" t="s">
        <v>12505</v>
      </c>
      <c r="D11216">
        <v>3</v>
      </c>
      <c r="E11216">
        <v>6152</v>
      </c>
      <c r="F11216">
        <v>3</v>
      </c>
      <c r="G11216">
        <v>7804</v>
      </c>
      <c r="H11216">
        <v>0.489837867770546</v>
      </c>
      <c r="I11216">
        <v>0.96083957126938102</v>
      </c>
      <c r="J11216">
        <v>0.82587360011061495</v>
      </c>
      <c r="K11216" t="s">
        <v>30934</v>
      </c>
      <c r="L11216">
        <v>3</v>
      </c>
      <c r="M11216" t="s">
        <v>5133</v>
      </c>
      <c r="N11216">
        <v>1</v>
      </c>
      <c r="O11216">
        <v>4.8764629388816603E-4</v>
      </c>
    </row>
    <row r="11217" spans="1:15">
      <c r="A11217" t="s">
        <v>12506</v>
      </c>
      <c r="B11217" t="s">
        <v>23511</v>
      </c>
      <c r="C11217" t="s">
        <v>12507</v>
      </c>
      <c r="D11217">
        <v>1</v>
      </c>
      <c r="E11217">
        <v>6152</v>
      </c>
      <c r="F11217">
        <v>1</v>
      </c>
      <c r="G11217">
        <v>7804</v>
      </c>
      <c r="H11217">
        <v>0.788313685289595</v>
      </c>
      <c r="I11217">
        <v>0.968912233598893</v>
      </c>
      <c r="J11217">
        <v>0.832812322140707</v>
      </c>
      <c r="K11217" t="s">
        <v>29090</v>
      </c>
      <c r="L11217">
        <v>1</v>
      </c>
      <c r="M11217" t="s">
        <v>5133</v>
      </c>
      <c r="N11217">
        <v>1</v>
      </c>
      <c r="O11217">
        <v>1.6254876462938901E-4</v>
      </c>
    </row>
    <row r="11218" spans="1:15">
      <c r="A11218" t="s">
        <v>12508</v>
      </c>
      <c r="B11218" t="s">
        <v>23518</v>
      </c>
      <c r="C11218" t="s">
        <v>12509</v>
      </c>
      <c r="D11218">
        <v>2</v>
      </c>
      <c r="E11218">
        <v>787</v>
      </c>
      <c r="F11218">
        <v>25</v>
      </c>
      <c r="G11218">
        <v>7393</v>
      </c>
      <c r="H11218">
        <v>0.76191647030472598</v>
      </c>
      <c r="I11218">
        <v>1</v>
      </c>
      <c r="J11218">
        <v>0.966855260484069</v>
      </c>
      <c r="K11218" t="s">
        <v>30935</v>
      </c>
      <c r="L11218">
        <v>2</v>
      </c>
      <c r="M11218" t="s">
        <v>2729</v>
      </c>
      <c r="N11218">
        <v>0.08</v>
      </c>
      <c r="O11218">
        <v>2.5412960609911099E-3</v>
      </c>
    </row>
    <row r="11219" spans="1:15">
      <c r="A11219" t="s">
        <v>12508</v>
      </c>
      <c r="B11219" t="s">
        <v>23511</v>
      </c>
      <c r="C11219" t="s">
        <v>12509</v>
      </c>
      <c r="D11219">
        <v>22</v>
      </c>
      <c r="E11219">
        <v>6152</v>
      </c>
      <c r="F11219">
        <v>27</v>
      </c>
      <c r="G11219">
        <v>7804</v>
      </c>
      <c r="H11219">
        <v>0.47788940582790401</v>
      </c>
      <c r="I11219">
        <v>0.96083957126938102</v>
      </c>
      <c r="J11219">
        <v>0.82587360011061495</v>
      </c>
      <c r="K11219" t="s">
        <v>30936</v>
      </c>
      <c r="L11219">
        <v>22</v>
      </c>
      <c r="M11219" t="s">
        <v>2729</v>
      </c>
      <c r="N11219">
        <v>0.81481481481481499</v>
      </c>
      <c r="O11219">
        <v>3.57607282184655E-3</v>
      </c>
    </row>
    <row r="11220" spans="1:15">
      <c r="A11220" t="s">
        <v>12510</v>
      </c>
      <c r="B11220" t="s">
        <v>23513</v>
      </c>
      <c r="C11220" t="s">
        <v>12511</v>
      </c>
      <c r="D11220">
        <v>3</v>
      </c>
      <c r="E11220">
        <v>535</v>
      </c>
      <c r="F11220">
        <v>63</v>
      </c>
      <c r="G11220">
        <v>8124</v>
      </c>
      <c r="H11220">
        <v>0.79388264363190397</v>
      </c>
      <c r="I11220">
        <v>0.99999999999997702</v>
      </c>
      <c r="J11220">
        <v>0.95041217501583097</v>
      </c>
      <c r="K11220" t="s">
        <v>30937</v>
      </c>
      <c r="L11220">
        <v>3</v>
      </c>
      <c r="M11220" t="s">
        <v>5133</v>
      </c>
      <c r="N11220">
        <v>4.7619047619047603E-2</v>
      </c>
      <c r="O11220">
        <v>5.60747663551402E-3</v>
      </c>
    </row>
    <row r="11221" spans="1:15">
      <c r="A11221" t="s">
        <v>12510</v>
      </c>
      <c r="B11221" t="s">
        <v>23511</v>
      </c>
      <c r="C11221" t="s">
        <v>12511</v>
      </c>
      <c r="D11221">
        <v>56</v>
      </c>
      <c r="E11221">
        <v>6152</v>
      </c>
      <c r="F11221">
        <v>63</v>
      </c>
      <c r="G11221">
        <v>7804</v>
      </c>
      <c r="H11221">
        <v>2.9020790475968498E-2</v>
      </c>
      <c r="I11221">
        <v>0.18735061130223599</v>
      </c>
      <c r="J11221">
        <v>0.161034087755866</v>
      </c>
      <c r="K11221" t="s">
        <v>30938</v>
      </c>
      <c r="L11221">
        <v>56</v>
      </c>
      <c r="M11221" t="s">
        <v>5133</v>
      </c>
      <c r="N11221">
        <v>0.88888888888888895</v>
      </c>
      <c r="O11221">
        <v>9.10273081924577E-3</v>
      </c>
    </row>
    <row r="11222" spans="1:15">
      <c r="A11222" t="s">
        <v>12512</v>
      </c>
      <c r="B11222" t="s">
        <v>23513</v>
      </c>
      <c r="C11222" t="s">
        <v>12513</v>
      </c>
      <c r="D11222">
        <v>19</v>
      </c>
      <c r="E11222">
        <v>535</v>
      </c>
      <c r="F11222">
        <v>220</v>
      </c>
      <c r="G11222">
        <v>8124</v>
      </c>
      <c r="H11222">
        <v>0.135589455125014</v>
      </c>
      <c r="I11222">
        <v>0.66676148853393002</v>
      </c>
      <c r="J11222">
        <v>0.63369823653433999</v>
      </c>
      <c r="K11222" t="s">
        <v>30939</v>
      </c>
      <c r="L11222">
        <v>19</v>
      </c>
      <c r="M11222" t="s">
        <v>5133</v>
      </c>
      <c r="N11222">
        <v>8.6363636363636406E-2</v>
      </c>
      <c r="O11222">
        <v>3.5514018691588801E-2</v>
      </c>
    </row>
    <row r="11223" spans="1:15">
      <c r="A11223" t="s">
        <v>12512</v>
      </c>
      <c r="B11223" t="s">
        <v>23518</v>
      </c>
      <c r="C11223" t="s">
        <v>12513</v>
      </c>
      <c r="D11223">
        <v>10</v>
      </c>
      <c r="E11223">
        <v>787</v>
      </c>
      <c r="F11223">
        <v>169</v>
      </c>
      <c r="G11223">
        <v>7393</v>
      </c>
      <c r="H11223">
        <v>0.989050861239259</v>
      </c>
      <c r="I11223">
        <v>1</v>
      </c>
      <c r="J11223">
        <v>0.966855260484069</v>
      </c>
      <c r="K11223" t="s">
        <v>27519</v>
      </c>
      <c r="L11223">
        <v>10</v>
      </c>
      <c r="M11223" t="s">
        <v>5133</v>
      </c>
      <c r="N11223">
        <v>5.9171597633136098E-2</v>
      </c>
      <c r="O11223">
        <v>1.2706480304955499E-2</v>
      </c>
    </row>
    <row r="11224" spans="1:15">
      <c r="A11224" t="s">
        <v>12512</v>
      </c>
      <c r="B11224" t="s">
        <v>23511</v>
      </c>
      <c r="C11224" t="s">
        <v>12513</v>
      </c>
      <c r="D11224">
        <v>195</v>
      </c>
      <c r="E11224">
        <v>6152</v>
      </c>
      <c r="F11224">
        <v>223</v>
      </c>
      <c r="G11224">
        <v>7804</v>
      </c>
      <c r="H11224">
        <v>5.2597875082798905E-4</v>
      </c>
      <c r="I11224">
        <v>7.82214622643739E-3</v>
      </c>
      <c r="J11224">
        <v>6.7233950992307296E-3</v>
      </c>
      <c r="K11224" t="s">
        <v>30940</v>
      </c>
      <c r="L11224">
        <v>195</v>
      </c>
      <c r="M11224" t="s">
        <v>5133</v>
      </c>
      <c r="N11224">
        <v>0.87443946188340804</v>
      </c>
      <c r="O11224">
        <v>3.1697009102730801E-2</v>
      </c>
    </row>
    <row r="11225" spans="1:15">
      <c r="A11225" t="s">
        <v>12514</v>
      </c>
      <c r="B11225" t="s">
        <v>23511</v>
      </c>
      <c r="C11225" t="s">
        <v>12515</v>
      </c>
      <c r="D11225">
        <v>5</v>
      </c>
      <c r="E11225">
        <v>6152</v>
      </c>
      <c r="F11225">
        <v>7</v>
      </c>
      <c r="G11225">
        <v>7804</v>
      </c>
      <c r="H11225">
        <v>0.83137607319657303</v>
      </c>
      <c r="I11225">
        <v>0.98923101772060196</v>
      </c>
      <c r="J11225">
        <v>0.85027699355333197</v>
      </c>
      <c r="K11225" t="s">
        <v>28599</v>
      </c>
      <c r="L11225">
        <v>5</v>
      </c>
      <c r="M11225" t="s">
        <v>5133</v>
      </c>
      <c r="N11225">
        <v>0.71428571428571397</v>
      </c>
      <c r="O11225">
        <v>8.1274382314694405E-4</v>
      </c>
    </row>
    <row r="11226" spans="1:15">
      <c r="A11226" t="s">
        <v>12514</v>
      </c>
      <c r="B11226" t="s">
        <v>23513</v>
      </c>
      <c r="C11226" t="s">
        <v>12515</v>
      </c>
      <c r="D11226">
        <v>1</v>
      </c>
      <c r="E11226">
        <v>535</v>
      </c>
      <c r="F11226">
        <v>6</v>
      </c>
      <c r="G11226">
        <v>8124</v>
      </c>
      <c r="H11226">
        <v>0.33559747746230201</v>
      </c>
      <c r="I11226">
        <v>0.97804040131218795</v>
      </c>
      <c r="J11226">
        <v>0.92954150506449396</v>
      </c>
      <c r="K11226" t="s">
        <v>24832</v>
      </c>
      <c r="L11226">
        <v>1</v>
      </c>
      <c r="M11226" t="s">
        <v>5133</v>
      </c>
      <c r="N11226">
        <v>0.16666666666666699</v>
      </c>
      <c r="O11226">
        <v>1.8691588785046699E-3</v>
      </c>
    </row>
    <row r="11227" spans="1:15">
      <c r="A11227" t="s">
        <v>12516</v>
      </c>
      <c r="B11227" t="s">
        <v>23513</v>
      </c>
      <c r="C11227" t="s">
        <v>12517</v>
      </c>
      <c r="D11227">
        <v>1</v>
      </c>
      <c r="E11227">
        <v>535</v>
      </c>
      <c r="F11227">
        <v>6</v>
      </c>
      <c r="G11227">
        <v>8124</v>
      </c>
      <c r="H11227">
        <v>0.33559747746230201</v>
      </c>
      <c r="I11227">
        <v>0.97804040131218795</v>
      </c>
      <c r="J11227">
        <v>0.92954150506449396</v>
      </c>
      <c r="K11227" t="s">
        <v>24832</v>
      </c>
      <c r="L11227">
        <v>1</v>
      </c>
      <c r="M11227" t="s">
        <v>5133</v>
      </c>
      <c r="N11227">
        <v>0.16666666666666699</v>
      </c>
      <c r="O11227">
        <v>1.8691588785046699E-3</v>
      </c>
    </row>
    <row r="11228" spans="1:15">
      <c r="A11228" t="s">
        <v>12516</v>
      </c>
      <c r="B11228" t="s">
        <v>23511</v>
      </c>
      <c r="C11228" t="s">
        <v>12517</v>
      </c>
      <c r="D11228">
        <v>5</v>
      </c>
      <c r="E11228">
        <v>6152</v>
      </c>
      <c r="F11228">
        <v>7</v>
      </c>
      <c r="G11228">
        <v>7804</v>
      </c>
      <c r="H11228">
        <v>0.83137607319657303</v>
      </c>
      <c r="I11228">
        <v>0.98923101772060196</v>
      </c>
      <c r="J11228">
        <v>0.85027699355333197</v>
      </c>
      <c r="K11228" t="s">
        <v>28599</v>
      </c>
      <c r="L11228">
        <v>5</v>
      </c>
      <c r="M11228" t="s">
        <v>5133</v>
      </c>
      <c r="N11228">
        <v>0.71428571428571397</v>
      </c>
      <c r="O11228">
        <v>8.1274382314694405E-4</v>
      </c>
    </row>
    <row r="11229" spans="1:15">
      <c r="A11229" t="s">
        <v>12518</v>
      </c>
      <c r="B11229" t="s">
        <v>23511</v>
      </c>
      <c r="C11229" t="s">
        <v>12519</v>
      </c>
      <c r="D11229">
        <v>24</v>
      </c>
      <c r="E11229">
        <v>6152</v>
      </c>
      <c r="F11229">
        <v>26</v>
      </c>
      <c r="G11229">
        <v>7804</v>
      </c>
      <c r="H11229">
        <v>6.4454932733583298E-2</v>
      </c>
      <c r="I11229">
        <v>0.32608366534539002</v>
      </c>
      <c r="J11229">
        <v>0.280279766454956</v>
      </c>
      <c r="K11229" t="s">
        <v>30941</v>
      </c>
      <c r="L11229">
        <v>24</v>
      </c>
      <c r="M11229" t="s">
        <v>5133</v>
      </c>
      <c r="N11229">
        <v>0.92307692307692302</v>
      </c>
      <c r="O11229">
        <v>3.90117035110533E-3</v>
      </c>
    </row>
    <row r="11230" spans="1:15">
      <c r="A11230" t="s">
        <v>12518</v>
      </c>
      <c r="B11230" t="s">
        <v>23518</v>
      </c>
      <c r="C11230" t="s">
        <v>12519</v>
      </c>
      <c r="D11230">
        <v>1</v>
      </c>
      <c r="E11230">
        <v>787</v>
      </c>
      <c r="F11230">
        <v>24</v>
      </c>
      <c r="G11230">
        <v>7393</v>
      </c>
      <c r="H11230">
        <v>0.93318210266502399</v>
      </c>
      <c r="I11230">
        <v>1</v>
      </c>
      <c r="J11230">
        <v>0.966855260484069</v>
      </c>
      <c r="K11230" t="s">
        <v>24091</v>
      </c>
      <c r="L11230">
        <v>1</v>
      </c>
      <c r="M11230" t="s">
        <v>5133</v>
      </c>
      <c r="N11230">
        <v>4.1666666666666699E-2</v>
      </c>
      <c r="O11230">
        <v>1.27064803049555E-3</v>
      </c>
    </row>
    <row r="11231" spans="1:15">
      <c r="A11231" t="s">
        <v>12520</v>
      </c>
      <c r="B11231" t="s">
        <v>23511</v>
      </c>
      <c r="C11231" t="s">
        <v>12521</v>
      </c>
      <c r="D11231">
        <v>71</v>
      </c>
      <c r="E11231">
        <v>6152</v>
      </c>
      <c r="F11231">
        <v>85</v>
      </c>
      <c r="G11231">
        <v>7804</v>
      </c>
      <c r="H11231">
        <v>0.17623954153634699</v>
      </c>
      <c r="I11231">
        <v>0.61834578988785904</v>
      </c>
      <c r="J11231">
        <v>0.53148879259132298</v>
      </c>
      <c r="K11231" t="s">
        <v>30942</v>
      </c>
      <c r="L11231">
        <v>71</v>
      </c>
      <c r="M11231" t="s">
        <v>5133</v>
      </c>
      <c r="N11231">
        <v>0.83529411764705896</v>
      </c>
      <c r="O11231">
        <v>1.1540962288686601E-2</v>
      </c>
    </row>
    <row r="11232" spans="1:15">
      <c r="A11232" t="s">
        <v>12520</v>
      </c>
      <c r="B11232" t="s">
        <v>23518</v>
      </c>
      <c r="C11232" t="s">
        <v>12521</v>
      </c>
      <c r="D11232">
        <v>3</v>
      </c>
      <c r="E11232">
        <v>787</v>
      </c>
      <c r="F11232">
        <v>60</v>
      </c>
      <c r="G11232">
        <v>7393</v>
      </c>
      <c r="H11232">
        <v>0.96172473842864603</v>
      </c>
      <c r="I11232">
        <v>1</v>
      </c>
      <c r="J11232">
        <v>0.966855260484069</v>
      </c>
      <c r="K11232" t="s">
        <v>30943</v>
      </c>
      <c r="L11232">
        <v>3</v>
      </c>
      <c r="M11232" t="s">
        <v>5133</v>
      </c>
      <c r="N11232">
        <v>0.05</v>
      </c>
      <c r="O11232">
        <v>3.8119440914866601E-3</v>
      </c>
    </row>
    <row r="11233" spans="1:15">
      <c r="A11233" t="s">
        <v>12520</v>
      </c>
      <c r="B11233" t="s">
        <v>23513</v>
      </c>
      <c r="C11233" t="s">
        <v>12521</v>
      </c>
      <c r="D11233">
        <v>12</v>
      </c>
      <c r="E11233">
        <v>535</v>
      </c>
      <c r="F11233">
        <v>84</v>
      </c>
      <c r="G11233">
        <v>8124</v>
      </c>
      <c r="H11233">
        <v>8.5429576144098497E-3</v>
      </c>
      <c r="I11233">
        <v>0.14772197541583701</v>
      </c>
      <c r="J11233">
        <v>0.140396763952604</v>
      </c>
      <c r="K11233" t="s">
        <v>30944</v>
      </c>
      <c r="L11233">
        <v>12</v>
      </c>
      <c r="M11233" t="s">
        <v>5133</v>
      </c>
      <c r="N11233">
        <v>0.14285714285714299</v>
      </c>
      <c r="O11233">
        <v>2.2429906542056101E-2</v>
      </c>
    </row>
    <row r="11234" spans="1:15">
      <c r="A11234" t="s">
        <v>12522</v>
      </c>
      <c r="B11234" t="s">
        <v>23511</v>
      </c>
      <c r="C11234" t="s">
        <v>12523</v>
      </c>
      <c r="D11234">
        <v>149</v>
      </c>
      <c r="E11234">
        <v>6152</v>
      </c>
      <c r="F11234">
        <v>168</v>
      </c>
      <c r="G11234">
        <v>7804</v>
      </c>
      <c r="H11234">
        <v>5.5582669079441802E-4</v>
      </c>
      <c r="I11234">
        <v>8.1551621026394201E-3</v>
      </c>
      <c r="J11234">
        <v>7.0096333317065298E-3</v>
      </c>
      <c r="K11234" t="s">
        <v>30945</v>
      </c>
      <c r="L11234">
        <v>149</v>
      </c>
      <c r="M11234" t="s">
        <v>5133</v>
      </c>
      <c r="N11234">
        <v>0.88690476190476197</v>
      </c>
      <c r="O11234">
        <v>2.42197659297789E-2</v>
      </c>
    </row>
    <row r="11235" spans="1:15">
      <c r="A11235" t="s">
        <v>12522</v>
      </c>
      <c r="B11235" t="s">
        <v>23518</v>
      </c>
      <c r="C11235" t="s">
        <v>12523</v>
      </c>
      <c r="D11235">
        <v>3</v>
      </c>
      <c r="E11235">
        <v>787</v>
      </c>
      <c r="F11235">
        <v>143</v>
      </c>
      <c r="G11235">
        <v>7393</v>
      </c>
      <c r="H11235">
        <v>0.99998538072695198</v>
      </c>
      <c r="I11235">
        <v>1</v>
      </c>
      <c r="J11235">
        <v>0.966855260484069</v>
      </c>
      <c r="K11235" t="s">
        <v>30943</v>
      </c>
      <c r="L11235">
        <v>3</v>
      </c>
      <c r="M11235" t="s">
        <v>5133</v>
      </c>
      <c r="N11235">
        <v>2.0979020979021001E-2</v>
      </c>
      <c r="O11235">
        <v>3.8119440914866601E-3</v>
      </c>
    </row>
    <row r="11236" spans="1:15">
      <c r="A11236" t="s">
        <v>12522</v>
      </c>
      <c r="B11236" t="s">
        <v>23513</v>
      </c>
      <c r="C11236" t="s">
        <v>12523</v>
      </c>
      <c r="D11236">
        <v>15</v>
      </c>
      <c r="E11236">
        <v>535</v>
      </c>
      <c r="F11236">
        <v>173</v>
      </c>
      <c r="G11236">
        <v>8124</v>
      </c>
      <c r="H11236">
        <v>0.16647651797700699</v>
      </c>
      <c r="I11236">
        <v>0.75508452473579202</v>
      </c>
      <c r="J11236">
        <v>0.71764152547495597</v>
      </c>
      <c r="K11236" t="s">
        <v>30946</v>
      </c>
      <c r="L11236">
        <v>15</v>
      </c>
      <c r="M11236" t="s">
        <v>5133</v>
      </c>
      <c r="N11236">
        <v>8.6705202312138699E-2</v>
      </c>
      <c r="O11236">
        <v>2.80373831775701E-2</v>
      </c>
    </row>
    <row r="11237" spans="1:15">
      <c r="A11237" t="s">
        <v>12524</v>
      </c>
      <c r="B11237" t="s">
        <v>23518</v>
      </c>
      <c r="C11237" t="s">
        <v>12525</v>
      </c>
      <c r="D11237">
        <v>1</v>
      </c>
      <c r="E11237">
        <v>787</v>
      </c>
      <c r="F11237">
        <v>23</v>
      </c>
      <c r="G11237">
        <v>7393</v>
      </c>
      <c r="H11237">
        <v>0.92519399918596801</v>
      </c>
      <c r="I11237">
        <v>1</v>
      </c>
      <c r="J11237">
        <v>0.966855260484069</v>
      </c>
      <c r="K11237" t="s">
        <v>23612</v>
      </c>
      <c r="L11237">
        <v>1</v>
      </c>
      <c r="M11237" t="s">
        <v>5133</v>
      </c>
      <c r="N11237">
        <v>4.3478260869565202E-2</v>
      </c>
      <c r="O11237">
        <v>1.27064803049555E-3</v>
      </c>
    </row>
    <row r="11238" spans="1:15">
      <c r="A11238" t="s">
        <v>12524</v>
      </c>
      <c r="B11238" t="s">
        <v>23513</v>
      </c>
      <c r="C11238" t="s">
        <v>12525</v>
      </c>
      <c r="D11238">
        <v>10</v>
      </c>
      <c r="E11238">
        <v>535</v>
      </c>
      <c r="F11238">
        <v>51</v>
      </c>
      <c r="G11238">
        <v>8124</v>
      </c>
      <c r="H11238">
        <v>1.54574725000383E-3</v>
      </c>
      <c r="I11238">
        <v>4.4547576996638097E-2</v>
      </c>
      <c r="J11238">
        <v>4.2338559545061001E-2</v>
      </c>
      <c r="K11238" t="s">
        <v>30947</v>
      </c>
      <c r="L11238">
        <v>10</v>
      </c>
      <c r="M11238" t="s">
        <v>5133</v>
      </c>
      <c r="N11238">
        <v>0.19607843137254899</v>
      </c>
      <c r="O11238">
        <v>1.86915887850467E-2</v>
      </c>
    </row>
    <row r="11239" spans="1:15">
      <c r="A11239" t="s">
        <v>12524</v>
      </c>
      <c r="B11239" t="s">
        <v>23511</v>
      </c>
      <c r="C11239" t="s">
        <v>12525</v>
      </c>
      <c r="D11239">
        <v>34</v>
      </c>
      <c r="E11239">
        <v>6152</v>
      </c>
      <c r="F11239">
        <v>41</v>
      </c>
      <c r="G11239">
        <v>7804</v>
      </c>
      <c r="H11239">
        <v>0.336816064530987</v>
      </c>
      <c r="I11239">
        <v>0.87709103910391695</v>
      </c>
      <c r="J11239">
        <v>0.75388894852919097</v>
      </c>
      <c r="K11239" t="s">
        <v>30948</v>
      </c>
      <c r="L11239">
        <v>34</v>
      </c>
      <c r="M11239" t="s">
        <v>5133</v>
      </c>
      <c r="N11239">
        <v>0.82926829268292701</v>
      </c>
      <c r="O11239">
        <v>5.5266579973992204E-3</v>
      </c>
    </row>
    <row r="11240" spans="1:15">
      <c r="A11240" t="s">
        <v>12526</v>
      </c>
      <c r="B11240" t="s">
        <v>23511</v>
      </c>
      <c r="C11240" t="s">
        <v>12527</v>
      </c>
      <c r="D11240">
        <v>13</v>
      </c>
      <c r="E11240">
        <v>6152</v>
      </c>
      <c r="F11240">
        <v>14</v>
      </c>
      <c r="G11240">
        <v>7804</v>
      </c>
      <c r="H11240">
        <v>0.17010059500559399</v>
      </c>
      <c r="I11240">
        <v>0.60434513093831699</v>
      </c>
      <c r="J11240">
        <v>0.51945476010939395</v>
      </c>
      <c r="K11240" t="s">
        <v>30827</v>
      </c>
      <c r="L11240">
        <v>13</v>
      </c>
      <c r="M11240" t="s">
        <v>5133</v>
      </c>
      <c r="N11240">
        <v>0.92857142857142905</v>
      </c>
      <c r="O11240">
        <v>2.1131339401820499E-3</v>
      </c>
    </row>
    <row r="11241" spans="1:15">
      <c r="A11241" t="s">
        <v>12526</v>
      </c>
      <c r="B11241" t="s">
        <v>23513</v>
      </c>
      <c r="C11241" t="s">
        <v>12527</v>
      </c>
      <c r="D11241">
        <v>1</v>
      </c>
      <c r="E11241">
        <v>535</v>
      </c>
      <c r="F11241">
        <v>5</v>
      </c>
      <c r="G11241">
        <v>8124</v>
      </c>
      <c r="H11241">
        <v>0.28872836491514098</v>
      </c>
      <c r="I11241">
        <v>0.92669970177713501</v>
      </c>
      <c r="J11241">
        <v>0.88074667915254901</v>
      </c>
      <c r="K11241" t="s">
        <v>25000</v>
      </c>
      <c r="L11241">
        <v>1</v>
      </c>
      <c r="M11241" t="s">
        <v>5133</v>
      </c>
      <c r="N11241">
        <v>0.2</v>
      </c>
      <c r="O11241">
        <v>1.8691588785046699E-3</v>
      </c>
    </row>
    <row r="11242" spans="1:15">
      <c r="A11242" t="s">
        <v>12528</v>
      </c>
      <c r="B11242" t="s">
        <v>23511</v>
      </c>
      <c r="C11242" t="s">
        <v>12529</v>
      </c>
      <c r="D11242">
        <v>3</v>
      </c>
      <c r="E11242">
        <v>6152</v>
      </c>
      <c r="F11242">
        <v>3</v>
      </c>
      <c r="G11242">
        <v>7804</v>
      </c>
      <c r="H11242">
        <v>0.489837867770546</v>
      </c>
      <c r="I11242">
        <v>0.96083957126938102</v>
      </c>
      <c r="J11242">
        <v>0.82587360011061495</v>
      </c>
      <c r="K11242" t="s">
        <v>30949</v>
      </c>
      <c r="L11242">
        <v>3</v>
      </c>
      <c r="M11242" t="s">
        <v>5133</v>
      </c>
      <c r="N11242">
        <v>1</v>
      </c>
      <c r="O11242">
        <v>4.8764629388816603E-4</v>
      </c>
    </row>
    <row r="11243" spans="1:15">
      <c r="A11243" t="s">
        <v>12530</v>
      </c>
      <c r="B11243" t="s">
        <v>23511</v>
      </c>
      <c r="C11243" t="s">
        <v>12531</v>
      </c>
      <c r="D11243">
        <v>11</v>
      </c>
      <c r="E11243">
        <v>6152</v>
      </c>
      <c r="F11243">
        <v>11</v>
      </c>
      <c r="G11243">
        <v>7804</v>
      </c>
      <c r="H11243">
        <v>7.29234120922964E-2</v>
      </c>
      <c r="I11243">
        <v>0.34901846963959998</v>
      </c>
      <c r="J11243">
        <v>0.29999299429929699</v>
      </c>
      <c r="K11243" t="s">
        <v>27611</v>
      </c>
      <c r="L11243">
        <v>11</v>
      </c>
      <c r="M11243" t="s">
        <v>5133</v>
      </c>
      <c r="N11243">
        <v>1</v>
      </c>
      <c r="O11243">
        <v>1.78803641092328E-3</v>
      </c>
    </row>
    <row r="11244" spans="1:15">
      <c r="A11244" t="s">
        <v>12532</v>
      </c>
      <c r="B11244" t="s">
        <v>23511</v>
      </c>
      <c r="C11244" t="s">
        <v>12533</v>
      </c>
      <c r="D11244">
        <v>2</v>
      </c>
      <c r="E11244">
        <v>6152</v>
      </c>
      <c r="F11244">
        <v>3</v>
      </c>
      <c r="G11244">
        <v>7804</v>
      </c>
      <c r="H11244">
        <v>0.88457550560319997</v>
      </c>
      <c r="I11244">
        <v>1</v>
      </c>
      <c r="J11244">
        <v>0.85953329234717102</v>
      </c>
      <c r="K11244" t="s">
        <v>30950</v>
      </c>
      <c r="L11244">
        <v>2</v>
      </c>
      <c r="M11244" t="s">
        <v>5133</v>
      </c>
      <c r="N11244">
        <v>0.66666666666666696</v>
      </c>
      <c r="O11244">
        <v>3.2509752925877802E-4</v>
      </c>
    </row>
    <row r="11245" spans="1:15">
      <c r="A11245" t="s">
        <v>12532</v>
      </c>
      <c r="B11245" t="s">
        <v>23518</v>
      </c>
      <c r="C11245" t="s">
        <v>12533</v>
      </c>
      <c r="D11245">
        <v>1</v>
      </c>
      <c r="E11245">
        <v>787</v>
      </c>
      <c r="F11245">
        <v>3</v>
      </c>
      <c r="G11245">
        <v>7393</v>
      </c>
      <c r="H11245">
        <v>0.28660084727541502</v>
      </c>
      <c r="I11245">
        <v>0.97863801257884697</v>
      </c>
      <c r="J11245">
        <v>0.94620131057153301</v>
      </c>
      <c r="K11245" t="s">
        <v>30951</v>
      </c>
      <c r="L11245">
        <v>1</v>
      </c>
      <c r="M11245" t="s">
        <v>5133</v>
      </c>
      <c r="N11245">
        <v>0.33333333333333298</v>
      </c>
      <c r="O11245">
        <v>1.27064803049555E-3</v>
      </c>
    </row>
    <row r="11246" spans="1:15">
      <c r="A11246" t="s">
        <v>12534</v>
      </c>
      <c r="B11246" t="s">
        <v>23518</v>
      </c>
      <c r="C11246" t="s">
        <v>12535</v>
      </c>
      <c r="D11246">
        <v>1</v>
      </c>
      <c r="E11246">
        <v>787</v>
      </c>
      <c r="F11246">
        <v>14</v>
      </c>
      <c r="G11246">
        <v>7393</v>
      </c>
      <c r="H11246">
        <v>0.79345608455289296</v>
      </c>
      <c r="I11246">
        <v>1</v>
      </c>
      <c r="J11246">
        <v>0.966855260484069</v>
      </c>
      <c r="K11246" t="s">
        <v>28719</v>
      </c>
      <c r="L11246">
        <v>1</v>
      </c>
      <c r="M11246" t="s">
        <v>5133</v>
      </c>
      <c r="N11246">
        <v>7.1428571428571397E-2</v>
      </c>
      <c r="O11246">
        <v>1.27064803049555E-3</v>
      </c>
    </row>
    <row r="11247" spans="1:15">
      <c r="A11247" t="s">
        <v>12534</v>
      </c>
      <c r="B11247" t="s">
        <v>23511</v>
      </c>
      <c r="C11247" t="s">
        <v>12535</v>
      </c>
      <c r="D11247">
        <v>13</v>
      </c>
      <c r="E11247">
        <v>6152</v>
      </c>
      <c r="F11247">
        <v>14</v>
      </c>
      <c r="G11247">
        <v>7804</v>
      </c>
      <c r="H11247">
        <v>0.17010059500559399</v>
      </c>
      <c r="I11247">
        <v>0.60434513093831699</v>
      </c>
      <c r="J11247">
        <v>0.51945476010939395</v>
      </c>
      <c r="K11247" t="s">
        <v>30952</v>
      </c>
      <c r="L11247">
        <v>13</v>
      </c>
      <c r="M11247" t="s">
        <v>5133</v>
      </c>
      <c r="N11247">
        <v>0.92857142857142905</v>
      </c>
      <c r="O11247">
        <v>2.1131339401820499E-3</v>
      </c>
    </row>
    <row r="11248" spans="1:15">
      <c r="A11248" t="s">
        <v>12536</v>
      </c>
      <c r="B11248" t="s">
        <v>23511</v>
      </c>
      <c r="C11248" t="s">
        <v>12537</v>
      </c>
      <c r="D11248">
        <v>3</v>
      </c>
      <c r="E11248">
        <v>6152</v>
      </c>
      <c r="F11248">
        <v>3</v>
      </c>
      <c r="G11248">
        <v>7804</v>
      </c>
      <c r="H11248">
        <v>0.489837867770546</v>
      </c>
      <c r="I11248">
        <v>0.96083957126938102</v>
      </c>
      <c r="J11248">
        <v>0.82587360011061495</v>
      </c>
      <c r="K11248" t="s">
        <v>28254</v>
      </c>
      <c r="L11248">
        <v>3</v>
      </c>
      <c r="M11248" t="s">
        <v>2729</v>
      </c>
      <c r="N11248">
        <v>1</v>
      </c>
      <c r="O11248">
        <v>4.8764629388816603E-4</v>
      </c>
    </row>
    <row r="11249" spans="1:15">
      <c r="A11249" t="s">
        <v>12538</v>
      </c>
      <c r="B11249" t="s">
        <v>23518</v>
      </c>
      <c r="C11249" t="s">
        <v>12539</v>
      </c>
      <c r="D11249">
        <v>3</v>
      </c>
      <c r="E11249">
        <v>787</v>
      </c>
      <c r="F11249">
        <v>11</v>
      </c>
      <c r="G11249">
        <v>7393</v>
      </c>
      <c r="H11249">
        <v>0.103649872042444</v>
      </c>
      <c r="I11249">
        <v>0.63266972740240601</v>
      </c>
      <c r="J11249">
        <v>0.61170005408803896</v>
      </c>
      <c r="K11249" t="s">
        <v>30953</v>
      </c>
      <c r="L11249">
        <v>3</v>
      </c>
      <c r="M11249" t="s">
        <v>5133</v>
      </c>
      <c r="N11249">
        <v>0.27272727272727298</v>
      </c>
      <c r="O11249">
        <v>3.8119440914866601E-3</v>
      </c>
    </row>
    <row r="11250" spans="1:15">
      <c r="A11250" t="s">
        <v>12538</v>
      </c>
      <c r="B11250" t="s">
        <v>23511</v>
      </c>
      <c r="C11250" t="s">
        <v>12539</v>
      </c>
      <c r="D11250">
        <v>9</v>
      </c>
      <c r="E11250">
        <v>6152</v>
      </c>
      <c r="F11250">
        <v>14</v>
      </c>
      <c r="G11250">
        <v>7804</v>
      </c>
      <c r="H11250">
        <v>0.94399357031859399</v>
      </c>
      <c r="I11250">
        <v>1</v>
      </c>
      <c r="J11250">
        <v>0.85953329234717102</v>
      </c>
      <c r="K11250" t="s">
        <v>30954</v>
      </c>
      <c r="L11250">
        <v>9</v>
      </c>
      <c r="M11250" t="s">
        <v>5133</v>
      </c>
      <c r="N11250">
        <v>0.64285714285714302</v>
      </c>
      <c r="O11250">
        <v>1.4629388816645001E-3</v>
      </c>
    </row>
    <row r="11251" spans="1:15">
      <c r="A11251" t="s">
        <v>12540</v>
      </c>
      <c r="B11251" t="s">
        <v>23511</v>
      </c>
      <c r="C11251" t="s">
        <v>12541</v>
      </c>
      <c r="D11251">
        <v>7</v>
      </c>
      <c r="E11251">
        <v>6152</v>
      </c>
      <c r="F11251">
        <v>7</v>
      </c>
      <c r="G11251">
        <v>7804</v>
      </c>
      <c r="H11251">
        <v>0.18905120292587699</v>
      </c>
      <c r="I11251">
        <v>0.631132279689813</v>
      </c>
      <c r="J11251">
        <v>0.54247920626835999</v>
      </c>
      <c r="K11251" t="s">
        <v>26760</v>
      </c>
      <c r="L11251">
        <v>7</v>
      </c>
      <c r="M11251" t="s">
        <v>1463</v>
      </c>
      <c r="N11251">
        <v>1</v>
      </c>
      <c r="O11251">
        <v>1.13784135240572E-3</v>
      </c>
    </row>
    <row r="11252" spans="1:15">
      <c r="A11252" t="s">
        <v>12542</v>
      </c>
      <c r="B11252" t="s">
        <v>23511</v>
      </c>
      <c r="C11252" t="s">
        <v>12543</v>
      </c>
      <c r="D11252">
        <v>1</v>
      </c>
      <c r="E11252">
        <v>6152</v>
      </c>
      <c r="F11252">
        <v>1</v>
      </c>
      <c r="G11252">
        <v>7804</v>
      </c>
      <c r="H11252">
        <v>0.788313685289595</v>
      </c>
      <c r="I11252">
        <v>0.968912233598893</v>
      </c>
      <c r="J11252">
        <v>0.832812322140707</v>
      </c>
      <c r="K11252" t="s">
        <v>30955</v>
      </c>
      <c r="L11252">
        <v>1</v>
      </c>
      <c r="M11252" t="s">
        <v>1463</v>
      </c>
      <c r="N11252">
        <v>1</v>
      </c>
      <c r="O11252">
        <v>1.6254876462938901E-4</v>
      </c>
    </row>
    <row r="11253" spans="1:15">
      <c r="A11253" t="s">
        <v>12544</v>
      </c>
      <c r="B11253" t="s">
        <v>23511</v>
      </c>
      <c r="C11253" t="s">
        <v>12545</v>
      </c>
      <c r="D11253">
        <v>7</v>
      </c>
      <c r="E11253">
        <v>6152</v>
      </c>
      <c r="F11253">
        <v>7</v>
      </c>
      <c r="G11253">
        <v>7804</v>
      </c>
      <c r="H11253">
        <v>0.18905120292587699</v>
      </c>
      <c r="I11253">
        <v>0.631132279689813</v>
      </c>
      <c r="J11253">
        <v>0.54247920626835999</v>
      </c>
      <c r="K11253" t="s">
        <v>30956</v>
      </c>
      <c r="L11253">
        <v>7</v>
      </c>
      <c r="M11253" t="s">
        <v>5133</v>
      </c>
      <c r="N11253">
        <v>1</v>
      </c>
      <c r="O11253">
        <v>1.13784135240572E-3</v>
      </c>
    </row>
    <row r="11254" spans="1:15">
      <c r="A11254" t="s">
        <v>12546</v>
      </c>
      <c r="B11254" t="s">
        <v>23511</v>
      </c>
      <c r="C11254" t="s">
        <v>12547</v>
      </c>
      <c r="D11254">
        <v>8</v>
      </c>
      <c r="E11254">
        <v>6152</v>
      </c>
      <c r="F11254">
        <v>8</v>
      </c>
      <c r="G11254">
        <v>7804</v>
      </c>
      <c r="H11254">
        <v>0.148995721685201</v>
      </c>
      <c r="I11254">
        <v>0.54611425167193095</v>
      </c>
      <c r="J11254">
        <v>0.46940338073728599</v>
      </c>
      <c r="K11254" t="s">
        <v>30957</v>
      </c>
      <c r="L11254">
        <v>8</v>
      </c>
      <c r="M11254" t="s">
        <v>5133</v>
      </c>
      <c r="N11254">
        <v>1</v>
      </c>
      <c r="O11254">
        <v>1.3003901170351099E-3</v>
      </c>
    </row>
    <row r="11255" spans="1:15">
      <c r="A11255" t="s">
        <v>12548</v>
      </c>
      <c r="B11255" t="s">
        <v>23518</v>
      </c>
      <c r="C11255" t="s">
        <v>12549</v>
      </c>
      <c r="D11255">
        <v>13</v>
      </c>
      <c r="E11255">
        <v>787</v>
      </c>
      <c r="F11255">
        <v>60</v>
      </c>
      <c r="G11255">
        <v>7393</v>
      </c>
      <c r="H11255">
        <v>9.2121986841302E-3</v>
      </c>
      <c r="I11255">
        <v>0.24323860088996599</v>
      </c>
      <c r="J11255">
        <v>0.235176520823249</v>
      </c>
      <c r="K11255" t="s">
        <v>30958</v>
      </c>
      <c r="L11255">
        <v>13</v>
      </c>
      <c r="M11255" t="s">
        <v>5133</v>
      </c>
      <c r="N11255">
        <v>0.21666666666666701</v>
      </c>
      <c r="O11255">
        <v>1.6518424396442199E-2</v>
      </c>
    </row>
    <row r="11256" spans="1:15">
      <c r="A11256" t="s">
        <v>12548</v>
      </c>
      <c r="B11256" t="s">
        <v>23513</v>
      </c>
      <c r="C11256" t="s">
        <v>12549</v>
      </c>
      <c r="D11256">
        <v>4</v>
      </c>
      <c r="E11256">
        <v>535</v>
      </c>
      <c r="F11256">
        <v>65</v>
      </c>
      <c r="G11256">
        <v>8124</v>
      </c>
      <c r="H11256">
        <v>0.62815387613718698</v>
      </c>
      <c r="I11256">
        <v>0.99999999999997702</v>
      </c>
      <c r="J11256">
        <v>0.95041217501583097</v>
      </c>
      <c r="K11256" t="s">
        <v>25329</v>
      </c>
      <c r="L11256">
        <v>4</v>
      </c>
      <c r="M11256" t="s">
        <v>5133</v>
      </c>
      <c r="N11256">
        <v>6.15384615384615E-2</v>
      </c>
      <c r="O11256">
        <v>7.4766355140186902E-3</v>
      </c>
    </row>
    <row r="11257" spans="1:15">
      <c r="A11257" t="s">
        <v>12548</v>
      </c>
      <c r="B11257" t="s">
        <v>23511</v>
      </c>
      <c r="C11257" t="s">
        <v>12549</v>
      </c>
      <c r="D11257">
        <v>42</v>
      </c>
      <c r="E11257">
        <v>6152</v>
      </c>
      <c r="F11257">
        <v>68</v>
      </c>
      <c r="G11257">
        <v>7804</v>
      </c>
      <c r="H11257">
        <v>0.99962590623367198</v>
      </c>
      <c r="I11257">
        <v>1</v>
      </c>
      <c r="J11257">
        <v>0.85953329234717102</v>
      </c>
      <c r="K11257" t="s">
        <v>30959</v>
      </c>
      <c r="L11257">
        <v>42</v>
      </c>
      <c r="M11257" t="s">
        <v>5133</v>
      </c>
      <c r="N11257">
        <v>0.61764705882352899</v>
      </c>
      <c r="O11257">
        <v>6.8270481144343297E-3</v>
      </c>
    </row>
    <row r="11258" spans="1:15">
      <c r="A11258" t="s">
        <v>12550</v>
      </c>
      <c r="B11258" t="s">
        <v>23518</v>
      </c>
      <c r="C11258" t="s">
        <v>12551</v>
      </c>
      <c r="D11258">
        <v>13</v>
      </c>
      <c r="E11258">
        <v>787</v>
      </c>
      <c r="F11258">
        <v>59</v>
      </c>
      <c r="G11258">
        <v>7393</v>
      </c>
      <c r="H11258">
        <v>7.9696592378393095E-3</v>
      </c>
      <c r="I11258">
        <v>0.24323860088996599</v>
      </c>
      <c r="J11258">
        <v>0.235176520823249</v>
      </c>
      <c r="K11258" t="s">
        <v>30958</v>
      </c>
      <c r="L11258">
        <v>13</v>
      </c>
      <c r="M11258" t="s">
        <v>5133</v>
      </c>
      <c r="N11258">
        <v>0.22033898305084701</v>
      </c>
      <c r="O11258">
        <v>1.6518424396442199E-2</v>
      </c>
    </row>
    <row r="11259" spans="1:15">
      <c r="A11259" t="s">
        <v>12550</v>
      </c>
      <c r="B11259" t="s">
        <v>23511</v>
      </c>
      <c r="C11259" t="s">
        <v>12551</v>
      </c>
      <c r="D11259">
        <v>42</v>
      </c>
      <c r="E11259">
        <v>6152</v>
      </c>
      <c r="F11259">
        <v>67</v>
      </c>
      <c r="G11259">
        <v>7804</v>
      </c>
      <c r="H11259">
        <v>0.99927788032758602</v>
      </c>
      <c r="I11259">
        <v>1</v>
      </c>
      <c r="J11259">
        <v>0.85953329234717102</v>
      </c>
      <c r="K11259" t="s">
        <v>30959</v>
      </c>
      <c r="L11259">
        <v>42</v>
      </c>
      <c r="M11259" t="s">
        <v>5133</v>
      </c>
      <c r="N11259">
        <v>0.62686567164179097</v>
      </c>
      <c r="O11259">
        <v>6.8270481144343297E-3</v>
      </c>
    </row>
    <row r="11260" spans="1:15">
      <c r="A11260" t="s">
        <v>12550</v>
      </c>
      <c r="B11260" t="s">
        <v>23513</v>
      </c>
      <c r="C11260" t="s">
        <v>12551</v>
      </c>
      <c r="D11260">
        <v>4</v>
      </c>
      <c r="E11260">
        <v>535</v>
      </c>
      <c r="F11260">
        <v>64</v>
      </c>
      <c r="G11260">
        <v>8124</v>
      </c>
      <c r="H11260">
        <v>0.61582305204240795</v>
      </c>
      <c r="I11260">
        <v>0.99999999999997702</v>
      </c>
      <c r="J11260">
        <v>0.95041217501583097</v>
      </c>
      <c r="K11260" t="s">
        <v>25329</v>
      </c>
      <c r="L11260">
        <v>4</v>
      </c>
      <c r="M11260" t="s">
        <v>5133</v>
      </c>
      <c r="N11260">
        <v>6.25E-2</v>
      </c>
      <c r="O11260">
        <v>7.4766355140186902E-3</v>
      </c>
    </row>
    <row r="11261" spans="1:15">
      <c r="A11261" t="s">
        <v>12552</v>
      </c>
      <c r="B11261" t="s">
        <v>23511</v>
      </c>
      <c r="C11261" t="s">
        <v>12553</v>
      </c>
      <c r="D11261">
        <v>2</v>
      </c>
      <c r="E11261">
        <v>6152</v>
      </c>
      <c r="F11261">
        <v>4</v>
      </c>
      <c r="G11261">
        <v>7804</v>
      </c>
      <c r="H11261">
        <v>0.96811759508681905</v>
      </c>
      <c r="I11261">
        <v>1</v>
      </c>
      <c r="J11261">
        <v>0.85953329234717102</v>
      </c>
      <c r="K11261" t="s">
        <v>30960</v>
      </c>
      <c r="L11261">
        <v>2</v>
      </c>
      <c r="M11261" t="s">
        <v>5133</v>
      </c>
      <c r="N11261">
        <v>0.5</v>
      </c>
      <c r="O11261">
        <v>3.2509752925877802E-4</v>
      </c>
    </row>
    <row r="11262" spans="1:15">
      <c r="A11262" t="s">
        <v>12552</v>
      </c>
      <c r="B11262" t="s">
        <v>23518</v>
      </c>
      <c r="C11262" t="s">
        <v>12553</v>
      </c>
      <c r="D11262">
        <v>1</v>
      </c>
      <c r="E11262">
        <v>787</v>
      </c>
      <c r="F11262">
        <v>4</v>
      </c>
      <c r="G11262">
        <v>7393</v>
      </c>
      <c r="H11262">
        <v>0.362574478289521</v>
      </c>
      <c r="I11262">
        <v>1</v>
      </c>
      <c r="J11262">
        <v>0.966855260484069</v>
      </c>
      <c r="K11262" t="s">
        <v>25340</v>
      </c>
      <c r="L11262">
        <v>1</v>
      </c>
      <c r="M11262" t="s">
        <v>5133</v>
      </c>
      <c r="N11262">
        <v>0.25</v>
      </c>
      <c r="O11262">
        <v>1.27064803049555E-3</v>
      </c>
    </row>
    <row r="11263" spans="1:15">
      <c r="A11263" t="s">
        <v>12554</v>
      </c>
      <c r="B11263" t="s">
        <v>23511</v>
      </c>
      <c r="C11263" t="s">
        <v>12555</v>
      </c>
      <c r="D11263">
        <v>1</v>
      </c>
      <c r="E11263">
        <v>6152</v>
      </c>
      <c r="F11263">
        <v>1</v>
      </c>
      <c r="G11263">
        <v>7804</v>
      </c>
      <c r="H11263">
        <v>0.788313685289595</v>
      </c>
      <c r="I11263">
        <v>0.968912233598893</v>
      </c>
      <c r="J11263">
        <v>0.832812322140707</v>
      </c>
      <c r="K11263" t="s">
        <v>30171</v>
      </c>
      <c r="L11263">
        <v>1</v>
      </c>
      <c r="M11263" t="s">
        <v>5133</v>
      </c>
      <c r="N11263">
        <v>1</v>
      </c>
      <c r="O11263">
        <v>1.6254876462938901E-4</v>
      </c>
    </row>
    <row r="11264" spans="1:15">
      <c r="A11264" t="s">
        <v>12556</v>
      </c>
      <c r="B11264" t="s">
        <v>23518</v>
      </c>
      <c r="C11264" t="s">
        <v>12557</v>
      </c>
      <c r="D11264">
        <v>1</v>
      </c>
      <c r="E11264">
        <v>787</v>
      </c>
      <c r="F11264">
        <v>2</v>
      </c>
      <c r="G11264">
        <v>7393</v>
      </c>
      <c r="H11264">
        <v>0.20158492765181499</v>
      </c>
      <c r="I11264">
        <v>0.83876007220319604</v>
      </c>
      <c r="J11264">
        <v>0.81095958809365798</v>
      </c>
      <c r="K11264" t="s">
        <v>30961</v>
      </c>
      <c r="L11264">
        <v>1</v>
      </c>
      <c r="M11264" t="s">
        <v>5133</v>
      </c>
      <c r="N11264">
        <v>0.5</v>
      </c>
      <c r="O11264">
        <v>1.27064803049555E-3</v>
      </c>
    </row>
    <row r="11265" spans="1:15">
      <c r="A11265" t="s">
        <v>12556</v>
      </c>
      <c r="B11265" t="s">
        <v>23511</v>
      </c>
      <c r="C11265" t="s">
        <v>12557</v>
      </c>
      <c r="D11265">
        <v>1</v>
      </c>
      <c r="E11265">
        <v>6152</v>
      </c>
      <c r="F11265">
        <v>2</v>
      </c>
      <c r="G11265">
        <v>7804</v>
      </c>
      <c r="H11265">
        <v>0.95521029019776005</v>
      </c>
      <c r="I11265">
        <v>1</v>
      </c>
      <c r="J11265">
        <v>0.85953329234717102</v>
      </c>
      <c r="K11265" t="s">
        <v>30171</v>
      </c>
      <c r="L11265">
        <v>1</v>
      </c>
      <c r="M11265" t="s">
        <v>5133</v>
      </c>
      <c r="N11265">
        <v>0.5</v>
      </c>
      <c r="O11265">
        <v>1.6254876462938901E-4</v>
      </c>
    </row>
    <row r="11266" spans="1:15">
      <c r="A11266" t="s">
        <v>12558</v>
      </c>
      <c r="B11266" t="s">
        <v>23511</v>
      </c>
      <c r="C11266" t="s">
        <v>12559</v>
      </c>
      <c r="D11266">
        <v>1</v>
      </c>
      <c r="E11266">
        <v>6152</v>
      </c>
      <c r="F11266">
        <v>1</v>
      </c>
      <c r="G11266">
        <v>7804</v>
      </c>
      <c r="H11266">
        <v>0.788313685289595</v>
      </c>
      <c r="I11266">
        <v>0.968912233598893</v>
      </c>
      <c r="J11266">
        <v>0.832812322140707</v>
      </c>
      <c r="K11266" t="s">
        <v>30171</v>
      </c>
      <c r="L11266">
        <v>1</v>
      </c>
      <c r="M11266" t="s">
        <v>1463</v>
      </c>
      <c r="N11266">
        <v>1</v>
      </c>
      <c r="O11266">
        <v>1.6254876462938901E-4</v>
      </c>
    </row>
    <row r="11267" spans="1:15">
      <c r="A11267" t="s">
        <v>12560</v>
      </c>
      <c r="B11267" t="s">
        <v>23518</v>
      </c>
      <c r="C11267" t="s">
        <v>12561</v>
      </c>
      <c r="D11267">
        <v>1</v>
      </c>
      <c r="E11267">
        <v>787</v>
      </c>
      <c r="F11267">
        <v>3</v>
      </c>
      <c r="G11267">
        <v>7393</v>
      </c>
      <c r="H11267">
        <v>0.28660084727541502</v>
      </c>
      <c r="I11267">
        <v>0.97863801257884697</v>
      </c>
      <c r="J11267">
        <v>0.94620131057153301</v>
      </c>
      <c r="K11267" t="s">
        <v>30962</v>
      </c>
      <c r="L11267">
        <v>1</v>
      </c>
      <c r="M11267" t="s">
        <v>2729</v>
      </c>
      <c r="N11267">
        <v>0.33333333333333298</v>
      </c>
      <c r="O11267">
        <v>1.27064803049555E-3</v>
      </c>
    </row>
    <row r="11268" spans="1:15">
      <c r="A11268" t="s">
        <v>12560</v>
      </c>
      <c r="B11268" t="s">
        <v>23511</v>
      </c>
      <c r="C11268" t="s">
        <v>12561</v>
      </c>
      <c r="D11268">
        <v>1</v>
      </c>
      <c r="E11268">
        <v>6152</v>
      </c>
      <c r="F11268">
        <v>4</v>
      </c>
      <c r="G11268">
        <v>7804</v>
      </c>
      <c r="H11268">
        <v>0.99799771163111395</v>
      </c>
      <c r="I11268">
        <v>1</v>
      </c>
      <c r="J11268">
        <v>0.85953329234717102</v>
      </c>
      <c r="K11268" t="s">
        <v>30963</v>
      </c>
      <c r="L11268">
        <v>1</v>
      </c>
      <c r="M11268" t="s">
        <v>2729</v>
      </c>
      <c r="N11268">
        <v>0.25</v>
      </c>
      <c r="O11268">
        <v>1.6254876462938901E-4</v>
      </c>
    </row>
    <row r="11269" spans="1:15">
      <c r="A11269" t="s">
        <v>12562</v>
      </c>
      <c r="B11269" t="s">
        <v>23518</v>
      </c>
      <c r="C11269" t="s">
        <v>12563</v>
      </c>
      <c r="D11269">
        <v>1</v>
      </c>
      <c r="E11269">
        <v>787</v>
      </c>
      <c r="F11269">
        <v>4</v>
      </c>
      <c r="G11269">
        <v>7393</v>
      </c>
      <c r="H11269">
        <v>0.362574478289521</v>
      </c>
      <c r="I11269">
        <v>1</v>
      </c>
      <c r="J11269">
        <v>0.966855260484069</v>
      </c>
      <c r="K11269" t="s">
        <v>24005</v>
      </c>
      <c r="L11269">
        <v>1</v>
      </c>
      <c r="M11269" t="s">
        <v>5133</v>
      </c>
      <c r="N11269">
        <v>0.25</v>
      </c>
      <c r="O11269">
        <v>1.27064803049555E-3</v>
      </c>
    </row>
    <row r="11270" spans="1:15">
      <c r="A11270" t="s">
        <v>12562</v>
      </c>
      <c r="B11270" t="s">
        <v>23511</v>
      </c>
      <c r="C11270" t="s">
        <v>12563</v>
      </c>
      <c r="D11270">
        <v>3</v>
      </c>
      <c r="E11270">
        <v>6152</v>
      </c>
      <c r="F11270">
        <v>4</v>
      </c>
      <c r="G11270">
        <v>7804</v>
      </c>
      <c r="H11270">
        <v>0.80103341611958101</v>
      </c>
      <c r="I11270">
        <v>0.968912233598893</v>
      </c>
      <c r="J11270">
        <v>0.832812322140707</v>
      </c>
      <c r="K11270" t="s">
        <v>27459</v>
      </c>
      <c r="L11270">
        <v>3</v>
      </c>
      <c r="M11270" t="s">
        <v>5133</v>
      </c>
      <c r="N11270">
        <v>0.75</v>
      </c>
      <c r="O11270">
        <v>4.8764629388816603E-4</v>
      </c>
    </row>
    <row r="11271" spans="1:15">
      <c r="A11271" t="s">
        <v>12564</v>
      </c>
      <c r="B11271" t="s">
        <v>23511</v>
      </c>
      <c r="C11271" t="s">
        <v>12565</v>
      </c>
      <c r="D11271">
        <v>1</v>
      </c>
      <c r="E11271">
        <v>6152</v>
      </c>
      <c r="F11271">
        <v>1</v>
      </c>
      <c r="G11271">
        <v>7804</v>
      </c>
      <c r="H11271">
        <v>0.788313685289595</v>
      </c>
      <c r="I11271">
        <v>0.968912233598893</v>
      </c>
      <c r="J11271">
        <v>0.832812322140707</v>
      </c>
      <c r="K11271" t="s">
        <v>24015</v>
      </c>
      <c r="L11271">
        <v>1</v>
      </c>
      <c r="M11271" t="s">
        <v>5133</v>
      </c>
      <c r="N11271">
        <v>1</v>
      </c>
      <c r="O11271">
        <v>1.6254876462938901E-4</v>
      </c>
    </row>
    <row r="11272" spans="1:15">
      <c r="A11272" t="s">
        <v>12566</v>
      </c>
      <c r="B11272" t="s">
        <v>23511</v>
      </c>
      <c r="C11272" t="s">
        <v>12567</v>
      </c>
      <c r="D11272">
        <v>1</v>
      </c>
      <c r="E11272">
        <v>6152</v>
      </c>
      <c r="F11272">
        <v>1</v>
      </c>
      <c r="G11272">
        <v>7804</v>
      </c>
      <c r="H11272">
        <v>0.788313685289595</v>
      </c>
      <c r="I11272">
        <v>0.968912233598893</v>
      </c>
      <c r="J11272">
        <v>0.832812322140707</v>
      </c>
      <c r="K11272" t="s">
        <v>24012</v>
      </c>
      <c r="L11272">
        <v>1</v>
      </c>
      <c r="M11272" t="s">
        <v>5133</v>
      </c>
      <c r="N11272">
        <v>1</v>
      </c>
      <c r="O11272">
        <v>1.6254876462938901E-4</v>
      </c>
    </row>
    <row r="11273" spans="1:15">
      <c r="A11273" t="s">
        <v>12568</v>
      </c>
      <c r="B11273" t="s">
        <v>23511</v>
      </c>
      <c r="C11273" t="s">
        <v>12569</v>
      </c>
      <c r="D11273">
        <v>3</v>
      </c>
      <c r="E11273">
        <v>6152</v>
      </c>
      <c r="F11273">
        <v>5</v>
      </c>
      <c r="G11273">
        <v>7804</v>
      </c>
      <c r="H11273">
        <v>0.93277286492067202</v>
      </c>
      <c r="I11273">
        <v>1</v>
      </c>
      <c r="J11273">
        <v>0.85953329234717102</v>
      </c>
      <c r="K11273" t="s">
        <v>27460</v>
      </c>
      <c r="L11273">
        <v>3</v>
      </c>
      <c r="M11273" t="s">
        <v>5133</v>
      </c>
      <c r="N11273">
        <v>0.6</v>
      </c>
      <c r="O11273">
        <v>4.8764629388816603E-4</v>
      </c>
    </row>
    <row r="11274" spans="1:15">
      <c r="A11274" t="s">
        <v>12568</v>
      </c>
      <c r="B11274" t="s">
        <v>23518</v>
      </c>
      <c r="C11274" t="s">
        <v>12569</v>
      </c>
      <c r="D11274">
        <v>1</v>
      </c>
      <c r="E11274">
        <v>787</v>
      </c>
      <c r="F11274">
        <v>4</v>
      </c>
      <c r="G11274">
        <v>7393</v>
      </c>
      <c r="H11274">
        <v>0.362574478289521</v>
      </c>
      <c r="I11274">
        <v>1</v>
      </c>
      <c r="J11274">
        <v>0.966855260484069</v>
      </c>
      <c r="K11274" t="s">
        <v>24014</v>
      </c>
      <c r="L11274">
        <v>1</v>
      </c>
      <c r="M11274" t="s">
        <v>5133</v>
      </c>
      <c r="N11274">
        <v>0.25</v>
      </c>
      <c r="O11274">
        <v>1.27064803049555E-3</v>
      </c>
    </row>
    <row r="11275" spans="1:15">
      <c r="A11275" t="s">
        <v>12568</v>
      </c>
      <c r="B11275" t="s">
        <v>23513</v>
      </c>
      <c r="C11275" t="s">
        <v>12569</v>
      </c>
      <c r="D11275">
        <v>1</v>
      </c>
      <c r="E11275">
        <v>535</v>
      </c>
      <c r="F11275">
        <v>5</v>
      </c>
      <c r="G11275">
        <v>8124</v>
      </c>
      <c r="H11275">
        <v>0.28872836491514098</v>
      </c>
      <c r="I11275">
        <v>0.92669970177713501</v>
      </c>
      <c r="J11275">
        <v>0.88074667915254901</v>
      </c>
      <c r="K11275" t="s">
        <v>23990</v>
      </c>
      <c r="L11275">
        <v>1</v>
      </c>
      <c r="M11275" t="s">
        <v>5133</v>
      </c>
      <c r="N11275">
        <v>0.2</v>
      </c>
      <c r="O11275">
        <v>1.8691588785046699E-3</v>
      </c>
    </row>
    <row r="11276" spans="1:15">
      <c r="A11276" t="s">
        <v>12570</v>
      </c>
      <c r="B11276" t="s">
        <v>23511</v>
      </c>
      <c r="C11276" t="s">
        <v>12571</v>
      </c>
      <c r="D11276">
        <v>3</v>
      </c>
      <c r="E11276">
        <v>6152</v>
      </c>
      <c r="F11276">
        <v>5</v>
      </c>
      <c r="G11276">
        <v>7804</v>
      </c>
      <c r="H11276">
        <v>0.93277286492067202</v>
      </c>
      <c r="I11276">
        <v>1</v>
      </c>
      <c r="J11276">
        <v>0.85953329234717102</v>
      </c>
      <c r="K11276" t="s">
        <v>27460</v>
      </c>
      <c r="L11276">
        <v>3</v>
      </c>
      <c r="M11276" t="s">
        <v>5133</v>
      </c>
      <c r="N11276">
        <v>0.6</v>
      </c>
      <c r="O11276">
        <v>4.8764629388816603E-4</v>
      </c>
    </row>
    <row r="11277" spans="1:15">
      <c r="A11277" t="s">
        <v>12570</v>
      </c>
      <c r="B11277" t="s">
        <v>23513</v>
      </c>
      <c r="C11277" t="s">
        <v>12571</v>
      </c>
      <c r="D11277">
        <v>1</v>
      </c>
      <c r="E11277">
        <v>535</v>
      </c>
      <c r="F11277">
        <v>5</v>
      </c>
      <c r="G11277">
        <v>8124</v>
      </c>
      <c r="H11277">
        <v>0.28872836491514098</v>
      </c>
      <c r="I11277">
        <v>0.92669970177713501</v>
      </c>
      <c r="J11277">
        <v>0.88074667915254901</v>
      </c>
      <c r="K11277" t="s">
        <v>23990</v>
      </c>
      <c r="L11277">
        <v>1</v>
      </c>
      <c r="M11277" t="s">
        <v>5133</v>
      </c>
      <c r="N11277">
        <v>0.2</v>
      </c>
      <c r="O11277">
        <v>1.8691588785046699E-3</v>
      </c>
    </row>
    <row r="11278" spans="1:15">
      <c r="A11278" t="s">
        <v>12570</v>
      </c>
      <c r="B11278" t="s">
        <v>23518</v>
      </c>
      <c r="C11278" t="s">
        <v>12571</v>
      </c>
      <c r="D11278">
        <v>1</v>
      </c>
      <c r="E11278">
        <v>787</v>
      </c>
      <c r="F11278">
        <v>4</v>
      </c>
      <c r="G11278">
        <v>7393</v>
      </c>
      <c r="H11278">
        <v>0.362574478289521</v>
      </c>
      <c r="I11278">
        <v>1</v>
      </c>
      <c r="J11278">
        <v>0.966855260484069</v>
      </c>
      <c r="K11278" t="s">
        <v>24014</v>
      </c>
      <c r="L11278">
        <v>1</v>
      </c>
      <c r="M11278" t="s">
        <v>5133</v>
      </c>
      <c r="N11278">
        <v>0.25</v>
      </c>
      <c r="O11278">
        <v>1.27064803049555E-3</v>
      </c>
    </row>
    <row r="11279" spans="1:15">
      <c r="A11279" t="s">
        <v>12572</v>
      </c>
      <c r="B11279" t="s">
        <v>23511</v>
      </c>
      <c r="C11279" t="s">
        <v>12573</v>
      </c>
      <c r="D11279">
        <v>2</v>
      </c>
      <c r="E11279">
        <v>6152</v>
      </c>
      <c r="F11279">
        <v>2</v>
      </c>
      <c r="G11279">
        <v>7804</v>
      </c>
      <c r="H11279">
        <v>0.62141708038142995</v>
      </c>
      <c r="I11279">
        <v>0.968912233598893</v>
      </c>
      <c r="J11279">
        <v>0.832812322140707</v>
      </c>
      <c r="K11279" t="s">
        <v>30964</v>
      </c>
      <c r="L11279">
        <v>2</v>
      </c>
      <c r="M11279" t="s">
        <v>5133</v>
      </c>
      <c r="N11279">
        <v>1</v>
      </c>
      <c r="O11279">
        <v>3.2509752925877802E-4</v>
      </c>
    </row>
    <row r="11280" spans="1:15">
      <c r="A11280" t="s">
        <v>12574</v>
      </c>
      <c r="B11280" t="s">
        <v>23511</v>
      </c>
      <c r="C11280" t="s">
        <v>12575</v>
      </c>
      <c r="D11280">
        <v>1</v>
      </c>
      <c r="E11280">
        <v>6152</v>
      </c>
      <c r="F11280">
        <v>1</v>
      </c>
      <c r="G11280">
        <v>7804</v>
      </c>
      <c r="H11280">
        <v>0.788313685289595</v>
      </c>
      <c r="I11280">
        <v>0.968912233598893</v>
      </c>
      <c r="J11280">
        <v>0.832812322140707</v>
      </c>
      <c r="K11280" t="s">
        <v>30273</v>
      </c>
      <c r="L11280">
        <v>1</v>
      </c>
      <c r="M11280" t="s">
        <v>1463</v>
      </c>
      <c r="N11280">
        <v>1</v>
      </c>
      <c r="O11280">
        <v>1.6254876462938901E-4</v>
      </c>
    </row>
    <row r="11281" spans="1:15">
      <c r="A11281" t="s">
        <v>12576</v>
      </c>
      <c r="B11281" t="s">
        <v>23511</v>
      </c>
      <c r="C11281" t="s">
        <v>12577</v>
      </c>
      <c r="D11281">
        <v>9</v>
      </c>
      <c r="E11281">
        <v>6152</v>
      </c>
      <c r="F11281">
        <v>9</v>
      </c>
      <c r="G11281">
        <v>7804</v>
      </c>
      <c r="H11281">
        <v>0.117423000773971</v>
      </c>
      <c r="I11281">
        <v>0.47842873658393897</v>
      </c>
      <c r="J11281">
        <v>0.41122542710949</v>
      </c>
      <c r="K11281" t="s">
        <v>30965</v>
      </c>
      <c r="L11281">
        <v>9</v>
      </c>
      <c r="M11281" t="s">
        <v>1463</v>
      </c>
      <c r="N11281">
        <v>1</v>
      </c>
      <c r="O11281">
        <v>1.4629388816645001E-3</v>
      </c>
    </row>
    <row r="11282" spans="1:15">
      <c r="A11282" t="s">
        <v>12578</v>
      </c>
      <c r="B11282" t="s">
        <v>23513</v>
      </c>
      <c r="C11282" t="s">
        <v>12579</v>
      </c>
      <c r="D11282">
        <v>11</v>
      </c>
      <c r="E11282">
        <v>535</v>
      </c>
      <c r="F11282">
        <v>263</v>
      </c>
      <c r="G11282">
        <v>8124</v>
      </c>
      <c r="H11282">
        <v>0.964803329847017</v>
      </c>
      <c r="I11282">
        <v>0.99999999999997702</v>
      </c>
      <c r="J11282">
        <v>0.95041217501583097</v>
      </c>
      <c r="K11282" t="s">
        <v>30966</v>
      </c>
      <c r="L11282">
        <v>11</v>
      </c>
      <c r="M11282" t="s">
        <v>1463</v>
      </c>
      <c r="N11282">
        <v>4.1825095057034203E-2</v>
      </c>
      <c r="O11282">
        <v>2.0560747663551399E-2</v>
      </c>
    </row>
    <row r="11283" spans="1:15">
      <c r="A11283" t="s">
        <v>12578</v>
      </c>
      <c r="B11283" t="s">
        <v>23518</v>
      </c>
      <c r="C11283" t="s">
        <v>12579</v>
      </c>
      <c r="D11283">
        <v>14</v>
      </c>
      <c r="E11283">
        <v>787</v>
      </c>
      <c r="F11283">
        <v>253</v>
      </c>
      <c r="G11283">
        <v>7393</v>
      </c>
      <c r="H11283">
        <v>0.99871265704616596</v>
      </c>
      <c r="I11283">
        <v>1</v>
      </c>
      <c r="J11283">
        <v>0.966855260484069</v>
      </c>
      <c r="K11283" t="s">
        <v>30967</v>
      </c>
      <c r="L11283">
        <v>14</v>
      </c>
      <c r="M11283" t="s">
        <v>1463</v>
      </c>
      <c r="N11283">
        <v>5.5335968379446598E-2</v>
      </c>
      <c r="O11283">
        <v>1.77890724269377E-2</v>
      </c>
    </row>
    <row r="11284" spans="1:15">
      <c r="A11284" t="s">
        <v>12578</v>
      </c>
      <c r="B11284" t="s">
        <v>23511</v>
      </c>
      <c r="C11284" t="s">
        <v>12579</v>
      </c>
      <c r="D11284">
        <v>248</v>
      </c>
      <c r="E11284">
        <v>6152</v>
      </c>
      <c r="F11284">
        <v>287</v>
      </c>
      <c r="G11284">
        <v>7804</v>
      </c>
      <c r="H11284">
        <v>5.37299049160799E-4</v>
      </c>
      <c r="I11284">
        <v>7.9784451568447497E-3</v>
      </c>
      <c r="J11284">
        <v>6.8577392334741097E-3</v>
      </c>
      <c r="K11284" t="s">
        <v>30968</v>
      </c>
      <c r="L11284">
        <v>248</v>
      </c>
      <c r="M11284" t="s">
        <v>1463</v>
      </c>
      <c r="N11284">
        <v>0.86411149825783995</v>
      </c>
      <c r="O11284">
        <v>4.0312093628088401E-2</v>
      </c>
    </row>
    <row r="11285" spans="1:15">
      <c r="A11285" t="s">
        <v>12580</v>
      </c>
      <c r="B11285" t="s">
        <v>23511</v>
      </c>
      <c r="C11285" t="s">
        <v>12581</v>
      </c>
      <c r="D11285">
        <v>228</v>
      </c>
      <c r="E11285">
        <v>6152</v>
      </c>
      <c r="F11285">
        <v>266</v>
      </c>
      <c r="G11285">
        <v>7804</v>
      </c>
      <c r="H11285">
        <v>2.3664761501875201E-3</v>
      </c>
      <c r="I11285">
        <v>2.6996474737654898E-2</v>
      </c>
      <c r="J11285">
        <v>2.32043688130237E-2</v>
      </c>
      <c r="K11285" t="s">
        <v>30969</v>
      </c>
      <c r="L11285">
        <v>228</v>
      </c>
      <c r="M11285" t="s">
        <v>1463</v>
      </c>
      <c r="N11285">
        <v>0.85714285714285698</v>
      </c>
      <c r="O11285">
        <v>3.7061118335500701E-2</v>
      </c>
    </row>
    <row r="11286" spans="1:15">
      <c r="A11286" t="s">
        <v>12580</v>
      </c>
      <c r="B11286" t="s">
        <v>23513</v>
      </c>
      <c r="C11286" t="s">
        <v>12581</v>
      </c>
      <c r="D11286">
        <v>11</v>
      </c>
      <c r="E11286">
        <v>535</v>
      </c>
      <c r="F11286">
        <v>240</v>
      </c>
      <c r="G11286">
        <v>8124</v>
      </c>
      <c r="H11286">
        <v>0.92582610823424405</v>
      </c>
      <c r="I11286">
        <v>0.99999999999997702</v>
      </c>
      <c r="J11286">
        <v>0.95041217501583097</v>
      </c>
      <c r="K11286" t="s">
        <v>30966</v>
      </c>
      <c r="L11286">
        <v>11</v>
      </c>
      <c r="M11286" t="s">
        <v>1463</v>
      </c>
      <c r="N11286">
        <v>4.5833333333333302E-2</v>
      </c>
      <c r="O11286">
        <v>2.0560747663551399E-2</v>
      </c>
    </row>
    <row r="11287" spans="1:15">
      <c r="A11287" t="s">
        <v>12580</v>
      </c>
      <c r="B11287" t="s">
        <v>23518</v>
      </c>
      <c r="C11287" t="s">
        <v>12581</v>
      </c>
      <c r="D11287">
        <v>13</v>
      </c>
      <c r="E11287">
        <v>787</v>
      </c>
      <c r="F11287">
        <v>232</v>
      </c>
      <c r="G11287">
        <v>7393</v>
      </c>
      <c r="H11287">
        <v>0.99780528809406399</v>
      </c>
      <c r="I11287">
        <v>1</v>
      </c>
      <c r="J11287">
        <v>0.966855260484069</v>
      </c>
      <c r="K11287" t="s">
        <v>30970</v>
      </c>
      <c r="L11287">
        <v>13</v>
      </c>
      <c r="M11287" t="s">
        <v>1463</v>
      </c>
      <c r="N11287">
        <v>5.6034482758620698E-2</v>
      </c>
      <c r="O11287">
        <v>1.6518424396442199E-2</v>
      </c>
    </row>
    <row r="11288" spans="1:15">
      <c r="A11288" t="s">
        <v>12582</v>
      </c>
      <c r="B11288" t="s">
        <v>23511</v>
      </c>
      <c r="C11288" t="s">
        <v>12583</v>
      </c>
      <c r="D11288">
        <v>6</v>
      </c>
      <c r="E11288">
        <v>6152</v>
      </c>
      <c r="F11288">
        <v>7</v>
      </c>
      <c r="G11288">
        <v>7804</v>
      </c>
      <c r="H11288">
        <v>0.54476030000281095</v>
      </c>
      <c r="I11288">
        <v>0.968912233598893</v>
      </c>
      <c r="J11288">
        <v>0.832812322140707</v>
      </c>
      <c r="K11288" t="s">
        <v>30971</v>
      </c>
      <c r="L11288">
        <v>6</v>
      </c>
      <c r="M11288" t="s">
        <v>1463</v>
      </c>
      <c r="N11288">
        <v>0.85714285714285698</v>
      </c>
      <c r="O11288">
        <v>9.7529258777633303E-4</v>
      </c>
    </row>
    <row r="11289" spans="1:15">
      <c r="A11289" t="s">
        <v>12582</v>
      </c>
      <c r="B11289" t="s">
        <v>23518</v>
      </c>
      <c r="C11289" t="s">
        <v>12583</v>
      </c>
      <c r="D11289">
        <v>1</v>
      </c>
      <c r="E11289">
        <v>787</v>
      </c>
      <c r="F11289">
        <v>7</v>
      </c>
      <c r="G11289">
        <v>7393</v>
      </c>
      <c r="H11289">
        <v>0.54534917443390396</v>
      </c>
      <c r="I11289">
        <v>1</v>
      </c>
      <c r="J11289">
        <v>0.966855260484069</v>
      </c>
      <c r="K11289" t="s">
        <v>24233</v>
      </c>
      <c r="L11289">
        <v>1</v>
      </c>
      <c r="M11289" t="s">
        <v>1463</v>
      </c>
      <c r="N11289">
        <v>0.14285714285714299</v>
      </c>
      <c r="O11289">
        <v>1.27064803049555E-3</v>
      </c>
    </row>
    <row r="11290" spans="1:15">
      <c r="A11290" t="s">
        <v>12584</v>
      </c>
      <c r="B11290" t="s">
        <v>23518</v>
      </c>
      <c r="C11290" t="s">
        <v>12585</v>
      </c>
      <c r="D11290">
        <v>3</v>
      </c>
      <c r="E11290">
        <v>787</v>
      </c>
      <c r="F11290">
        <v>3</v>
      </c>
      <c r="G11290">
        <v>7393</v>
      </c>
      <c r="H11290">
        <v>1.20221202725935E-3</v>
      </c>
      <c r="I11290">
        <v>6.16258894389922E-2</v>
      </c>
      <c r="J11290">
        <v>5.9583315386099199E-2</v>
      </c>
      <c r="K11290" t="s">
        <v>24121</v>
      </c>
      <c r="L11290">
        <v>3</v>
      </c>
      <c r="M11290" t="s">
        <v>1463</v>
      </c>
      <c r="N11290">
        <v>1</v>
      </c>
      <c r="O11290">
        <v>3.8119440914866601E-3</v>
      </c>
    </row>
    <row r="11291" spans="1:15">
      <c r="A11291" t="s">
        <v>12586</v>
      </c>
      <c r="B11291" t="s">
        <v>23511</v>
      </c>
      <c r="C11291" t="s">
        <v>12587</v>
      </c>
      <c r="D11291">
        <v>35</v>
      </c>
      <c r="E11291">
        <v>6152</v>
      </c>
      <c r="F11291">
        <v>35</v>
      </c>
      <c r="G11291">
        <v>7804</v>
      </c>
      <c r="H11291">
        <v>2.3743564655315401E-4</v>
      </c>
      <c r="I11291">
        <v>4.0233286408189297E-3</v>
      </c>
      <c r="J11291">
        <v>3.4581849128377598E-3</v>
      </c>
      <c r="K11291" t="s">
        <v>30972</v>
      </c>
      <c r="L11291">
        <v>35</v>
      </c>
      <c r="M11291" t="s">
        <v>5133</v>
      </c>
      <c r="N11291">
        <v>1</v>
      </c>
      <c r="O11291">
        <v>5.68920676202861E-3</v>
      </c>
    </row>
    <row r="11292" spans="1:15">
      <c r="A11292" t="s">
        <v>12588</v>
      </c>
      <c r="B11292" t="s">
        <v>23511</v>
      </c>
      <c r="C11292" t="s">
        <v>12589</v>
      </c>
      <c r="D11292">
        <v>35</v>
      </c>
      <c r="E11292">
        <v>6152</v>
      </c>
      <c r="F11292">
        <v>35</v>
      </c>
      <c r="G11292">
        <v>7804</v>
      </c>
      <c r="H11292">
        <v>2.3743564655315401E-4</v>
      </c>
      <c r="I11292">
        <v>4.0233286408189297E-3</v>
      </c>
      <c r="J11292">
        <v>3.4581849128377598E-3</v>
      </c>
      <c r="K11292" t="s">
        <v>30972</v>
      </c>
      <c r="L11292">
        <v>35</v>
      </c>
      <c r="M11292" t="s">
        <v>5133</v>
      </c>
      <c r="N11292">
        <v>1</v>
      </c>
      <c r="O11292">
        <v>5.68920676202861E-3</v>
      </c>
    </row>
    <row r="11293" spans="1:15">
      <c r="A11293" t="s">
        <v>12590</v>
      </c>
      <c r="B11293" t="s">
        <v>23511</v>
      </c>
      <c r="C11293" t="s">
        <v>12591</v>
      </c>
      <c r="D11293">
        <v>8</v>
      </c>
      <c r="E11293">
        <v>6152</v>
      </c>
      <c r="F11293">
        <v>10</v>
      </c>
      <c r="G11293">
        <v>7804</v>
      </c>
      <c r="H11293">
        <v>0.64231594183968699</v>
      </c>
      <c r="I11293">
        <v>0.968912233598893</v>
      </c>
      <c r="J11293">
        <v>0.832812322140707</v>
      </c>
      <c r="K11293" t="s">
        <v>30973</v>
      </c>
      <c r="L11293">
        <v>8</v>
      </c>
      <c r="M11293" t="s">
        <v>1463</v>
      </c>
      <c r="N11293">
        <v>0.8</v>
      </c>
      <c r="O11293">
        <v>1.3003901170351099E-3</v>
      </c>
    </row>
    <row r="11294" spans="1:15">
      <c r="A11294" t="s">
        <v>12590</v>
      </c>
      <c r="B11294" t="s">
        <v>23518</v>
      </c>
      <c r="C11294" t="s">
        <v>12591</v>
      </c>
      <c r="D11294">
        <v>1</v>
      </c>
      <c r="E11294">
        <v>787</v>
      </c>
      <c r="F11294">
        <v>10</v>
      </c>
      <c r="G11294">
        <v>7393</v>
      </c>
      <c r="H11294">
        <v>0.67576236969544701</v>
      </c>
      <c r="I11294">
        <v>1</v>
      </c>
      <c r="J11294">
        <v>0.966855260484069</v>
      </c>
      <c r="K11294" t="s">
        <v>26750</v>
      </c>
      <c r="L11294">
        <v>1</v>
      </c>
      <c r="M11294" t="s">
        <v>1463</v>
      </c>
      <c r="N11294">
        <v>0.1</v>
      </c>
      <c r="O11294">
        <v>1.27064803049555E-3</v>
      </c>
    </row>
    <row r="11295" spans="1:15">
      <c r="A11295" t="s">
        <v>12590</v>
      </c>
      <c r="B11295" t="s">
        <v>23513</v>
      </c>
      <c r="C11295" t="s">
        <v>12591</v>
      </c>
      <c r="D11295">
        <v>1</v>
      </c>
      <c r="E11295">
        <v>535</v>
      </c>
      <c r="F11295">
        <v>11</v>
      </c>
      <c r="G11295">
        <v>8124</v>
      </c>
      <c r="H11295">
        <v>0.52755249562557105</v>
      </c>
      <c r="I11295">
        <v>0.99999999999997702</v>
      </c>
      <c r="J11295">
        <v>0.95041217501583097</v>
      </c>
      <c r="K11295" t="s">
        <v>28652</v>
      </c>
      <c r="L11295">
        <v>1</v>
      </c>
      <c r="M11295" t="s">
        <v>1463</v>
      </c>
      <c r="N11295">
        <v>9.0909090909090898E-2</v>
      </c>
      <c r="O11295">
        <v>1.8691588785046699E-3</v>
      </c>
    </row>
    <row r="11296" spans="1:15">
      <c r="A11296" t="s">
        <v>12592</v>
      </c>
      <c r="B11296" t="s">
        <v>23518</v>
      </c>
      <c r="C11296" t="s">
        <v>12593</v>
      </c>
      <c r="D11296">
        <v>1</v>
      </c>
      <c r="E11296">
        <v>787</v>
      </c>
      <c r="F11296">
        <v>2</v>
      </c>
      <c r="G11296">
        <v>7393</v>
      </c>
      <c r="H11296">
        <v>0.20158492765181499</v>
      </c>
      <c r="I11296">
        <v>0.83876007220319604</v>
      </c>
      <c r="J11296">
        <v>0.81095958809365798</v>
      </c>
      <c r="K11296" t="s">
        <v>24910</v>
      </c>
      <c r="L11296">
        <v>1</v>
      </c>
      <c r="M11296" t="s">
        <v>5133</v>
      </c>
      <c r="N11296">
        <v>0.5</v>
      </c>
      <c r="O11296">
        <v>1.27064803049555E-3</v>
      </c>
    </row>
    <row r="11297" spans="1:15">
      <c r="A11297" t="s">
        <v>12592</v>
      </c>
      <c r="B11297" t="s">
        <v>23511</v>
      </c>
      <c r="C11297" t="s">
        <v>12593</v>
      </c>
      <c r="D11297">
        <v>8</v>
      </c>
      <c r="E11297">
        <v>6152</v>
      </c>
      <c r="F11297">
        <v>9</v>
      </c>
      <c r="G11297">
        <v>7804</v>
      </c>
      <c r="H11297">
        <v>0.40157748897504503</v>
      </c>
      <c r="I11297">
        <v>0.91525479399875698</v>
      </c>
      <c r="J11297">
        <v>0.78669196642228301</v>
      </c>
      <c r="K11297" t="s">
        <v>30974</v>
      </c>
      <c r="L11297">
        <v>8</v>
      </c>
      <c r="M11297" t="s">
        <v>5133</v>
      </c>
      <c r="N11297">
        <v>0.88888888888888895</v>
      </c>
      <c r="O11297">
        <v>1.3003901170351099E-3</v>
      </c>
    </row>
    <row r="11298" spans="1:15">
      <c r="A11298" t="s">
        <v>12594</v>
      </c>
      <c r="B11298" t="s">
        <v>23511</v>
      </c>
      <c r="C11298" t="s">
        <v>12595</v>
      </c>
      <c r="D11298">
        <v>7</v>
      </c>
      <c r="E11298">
        <v>6152</v>
      </c>
      <c r="F11298">
        <v>7</v>
      </c>
      <c r="G11298">
        <v>7804</v>
      </c>
      <c r="H11298">
        <v>0.18905120292587699</v>
      </c>
      <c r="I11298">
        <v>0.631132279689813</v>
      </c>
      <c r="J11298">
        <v>0.54247920626835999</v>
      </c>
      <c r="K11298" t="s">
        <v>24591</v>
      </c>
      <c r="L11298">
        <v>7</v>
      </c>
      <c r="M11298" t="s">
        <v>5133</v>
      </c>
      <c r="N11298">
        <v>1</v>
      </c>
      <c r="O11298">
        <v>1.13784135240572E-3</v>
      </c>
    </row>
    <row r="11299" spans="1:15">
      <c r="A11299" t="s">
        <v>12596</v>
      </c>
      <c r="B11299" t="s">
        <v>23518</v>
      </c>
      <c r="C11299" t="s">
        <v>12597</v>
      </c>
      <c r="D11299">
        <v>1</v>
      </c>
      <c r="E11299">
        <v>787</v>
      </c>
      <c r="F11299">
        <v>2</v>
      </c>
      <c r="G11299">
        <v>7393</v>
      </c>
      <c r="H11299">
        <v>0.20158492765181499</v>
      </c>
      <c r="I11299">
        <v>0.83876007220319604</v>
      </c>
      <c r="J11299">
        <v>0.81095958809365798</v>
      </c>
      <c r="K11299" t="s">
        <v>24910</v>
      </c>
      <c r="L11299">
        <v>1</v>
      </c>
      <c r="M11299" t="s">
        <v>5133</v>
      </c>
      <c r="N11299">
        <v>0.5</v>
      </c>
      <c r="O11299">
        <v>1.27064803049555E-3</v>
      </c>
    </row>
    <row r="11300" spans="1:15">
      <c r="A11300" t="s">
        <v>12596</v>
      </c>
      <c r="B11300" t="s">
        <v>23511</v>
      </c>
      <c r="C11300" t="s">
        <v>12597</v>
      </c>
      <c r="D11300">
        <v>1</v>
      </c>
      <c r="E11300">
        <v>6152</v>
      </c>
      <c r="F11300">
        <v>2</v>
      </c>
      <c r="G11300">
        <v>7804</v>
      </c>
      <c r="H11300">
        <v>0.95521029019776005</v>
      </c>
      <c r="I11300">
        <v>1</v>
      </c>
      <c r="J11300">
        <v>0.85953329234717102</v>
      </c>
      <c r="K11300" t="s">
        <v>27229</v>
      </c>
      <c r="L11300">
        <v>1</v>
      </c>
      <c r="M11300" t="s">
        <v>5133</v>
      </c>
      <c r="N11300">
        <v>0.5</v>
      </c>
      <c r="O11300">
        <v>1.6254876462938901E-4</v>
      </c>
    </row>
    <row r="11301" spans="1:15">
      <c r="A11301" t="s">
        <v>12598</v>
      </c>
      <c r="B11301" t="s">
        <v>23511</v>
      </c>
      <c r="C11301" t="s">
        <v>12599</v>
      </c>
      <c r="D11301">
        <v>1</v>
      </c>
      <c r="E11301">
        <v>6152</v>
      </c>
      <c r="F11301">
        <v>2</v>
      </c>
      <c r="G11301">
        <v>7804</v>
      </c>
      <c r="H11301">
        <v>0.95521029019776005</v>
      </c>
      <c r="I11301">
        <v>1</v>
      </c>
      <c r="J11301">
        <v>0.85953329234717102</v>
      </c>
      <c r="K11301" t="s">
        <v>27229</v>
      </c>
      <c r="L11301">
        <v>1</v>
      </c>
      <c r="M11301" t="s">
        <v>5133</v>
      </c>
      <c r="N11301">
        <v>0.5</v>
      </c>
      <c r="O11301">
        <v>1.6254876462938901E-4</v>
      </c>
    </row>
    <row r="11302" spans="1:15">
      <c r="A11302" t="s">
        <v>12598</v>
      </c>
      <c r="B11302" t="s">
        <v>23518</v>
      </c>
      <c r="C11302" t="s">
        <v>12599</v>
      </c>
      <c r="D11302">
        <v>1</v>
      </c>
      <c r="E11302">
        <v>787</v>
      </c>
      <c r="F11302">
        <v>2</v>
      </c>
      <c r="G11302">
        <v>7393</v>
      </c>
      <c r="H11302">
        <v>0.20158492765181499</v>
      </c>
      <c r="I11302">
        <v>0.83876007220319604</v>
      </c>
      <c r="J11302">
        <v>0.81095958809365798</v>
      </c>
      <c r="K11302" t="s">
        <v>24910</v>
      </c>
      <c r="L11302">
        <v>1</v>
      </c>
      <c r="M11302" t="s">
        <v>5133</v>
      </c>
      <c r="N11302">
        <v>0.5</v>
      </c>
      <c r="O11302">
        <v>1.27064803049555E-3</v>
      </c>
    </row>
    <row r="11303" spans="1:15">
      <c r="A11303" t="s">
        <v>12600</v>
      </c>
      <c r="B11303" t="s">
        <v>23518</v>
      </c>
      <c r="C11303" t="s">
        <v>12601</v>
      </c>
      <c r="D11303">
        <v>1</v>
      </c>
      <c r="E11303">
        <v>787</v>
      </c>
      <c r="F11303">
        <v>2</v>
      </c>
      <c r="G11303">
        <v>7393</v>
      </c>
      <c r="H11303">
        <v>0.20158492765181499</v>
      </c>
      <c r="I11303">
        <v>0.83876007220319604</v>
      </c>
      <c r="J11303">
        <v>0.81095958809365798</v>
      </c>
      <c r="K11303" t="s">
        <v>24910</v>
      </c>
      <c r="L11303">
        <v>1</v>
      </c>
      <c r="M11303" t="s">
        <v>5133</v>
      </c>
      <c r="N11303">
        <v>0.5</v>
      </c>
      <c r="O11303">
        <v>1.27064803049555E-3</v>
      </c>
    </row>
    <row r="11304" spans="1:15">
      <c r="A11304" t="s">
        <v>12600</v>
      </c>
      <c r="B11304" t="s">
        <v>23511</v>
      </c>
      <c r="C11304" t="s">
        <v>12601</v>
      </c>
      <c r="D11304">
        <v>1</v>
      </c>
      <c r="E11304">
        <v>6152</v>
      </c>
      <c r="F11304">
        <v>2</v>
      </c>
      <c r="G11304">
        <v>7804</v>
      </c>
      <c r="H11304">
        <v>0.95521029019776005</v>
      </c>
      <c r="I11304">
        <v>1</v>
      </c>
      <c r="J11304">
        <v>0.85953329234717102</v>
      </c>
      <c r="K11304" t="s">
        <v>27229</v>
      </c>
      <c r="L11304">
        <v>1</v>
      </c>
      <c r="M11304" t="s">
        <v>5133</v>
      </c>
      <c r="N11304">
        <v>0.5</v>
      </c>
      <c r="O11304">
        <v>1.6254876462938901E-4</v>
      </c>
    </row>
    <row r="11305" spans="1:15">
      <c r="A11305" t="s">
        <v>12602</v>
      </c>
      <c r="B11305" t="s">
        <v>23511</v>
      </c>
      <c r="C11305" t="s">
        <v>12603</v>
      </c>
      <c r="D11305">
        <v>6</v>
      </c>
      <c r="E11305">
        <v>6152</v>
      </c>
      <c r="F11305">
        <v>8</v>
      </c>
      <c r="G11305">
        <v>7804</v>
      </c>
      <c r="H11305">
        <v>0.77072248517942499</v>
      </c>
      <c r="I11305">
        <v>0.968912233598893</v>
      </c>
      <c r="J11305">
        <v>0.832812322140707</v>
      </c>
      <c r="K11305" t="s">
        <v>30975</v>
      </c>
      <c r="L11305">
        <v>6</v>
      </c>
      <c r="M11305" t="s">
        <v>1463</v>
      </c>
      <c r="N11305">
        <v>0.75</v>
      </c>
      <c r="O11305">
        <v>9.7529258777633303E-4</v>
      </c>
    </row>
    <row r="11306" spans="1:15">
      <c r="A11306" t="s">
        <v>12604</v>
      </c>
      <c r="B11306" t="s">
        <v>23511</v>
      </c>
      <c r="C11306" t="s">
        <v>12605</v>
      </c>
      <c r="D11306">
        <v>4</v>
      </c>
      <c r="E11306">
        <v>6152</v>
      </c>
      <c r="F11306">
        <v>7</v>
      </c>
      <c r="G11306">
        <v>7804</v>
      </c>
      <c r="H11306">
        <v>0.95957928989840302</v>
      </c>
      <c r="I11306">
        <v>1</v>
      </c>
      <c r="J11306">
        <v>0.85953329234717102</v>
      </c>
      <c r="K11306" t="s">
        <v>24078</v>
      </c>
      <c r="L11306">
        <v>4</v>
      </c>
      <c r="M11306" t="s">
        <v>1463</v>
      </c>
      <c r="N11306">
        <v>0.57142857142857095</v>
      </c>
      <c r="O11306">
        <v>6.5019505851755496E-4</v>
      </c>
    </row>
    <row r="11307" spans="1:15">
      <c r="A11307" t="s">
        <v>12604</v>
      </c>
      <c r="B11307" t="s">
        <v>23513</v>
      </c>
      <c r="C11307" t="s">
        <v>12605</v>
      </c>
      <c r="D11307">
        <v>6</v>
      </c>
      <c r="E11307">
        <v>535</v>
      </c>
      <c r="F11307">
        <v>11</v>
      </c>
      <c r="G11307">
        <v>8124</v>
      </c>
      <c r="H11307" s="34">
        <v>2.7555975044436599E-5</v>
      </c>
      <c r="I11307">
        <v>1.7593430220678699E-3</v>
      </c>
      <c r="J11307">
        <v>1.6721010282024901E-3</v>
      </c>
      <c r="K11307" t="s">
        <v>23715</v>
      </c>
      <c r="L11307">
        <v>6</v>
      </c>
      <c r="M11307" t="s">
        <v>1463</v>
      </c>
      <c r="N11307">
        <v>0.54545454545454497</v>
      </c>
      <c r="O11307">
        <v>1.1214953271028E-2</v>
      </c>
    </row>
    <row r="11308" spans="1:15">
      <c r="A11308" t="s">
        <v>12606</v>
      </c>
      <c r="B11308" t="s">
        <v>23511</v>
      </c>
      <c r="C11308" t="s">
        <v>12607</v>
      </c>
      <c r="D11308">
        <v>16</v>
      </c>
      <c r="E11308">
        <v>6152</v>
      </c>
      <c r="F11308">
        <v>18</v>
      </c>
      <c r="G11308">
        <v>7804</v>
      </c>
      <c r="H11308">
        <v>0.232813515319367</v>
      </c>
      <c r="I11308">
        <v>0.71382528017432401</v>
      </c>
      <c r="J11308">
        <v>0.61355659322887801</v>
      </c>
      <c r="K11308" t="s">
        <v>25611</v>
      </c>
      <c r="L11308">
        <v>16</v>
      </c>
      <c r="M11308" t="s">
        <v>5133</v>
      </c>
      <c r="N11308">
        <v>0.88888888888888895</v>
      </c>
      <c r="O11308">
        <v>2.6007802340702198E-3</v>
      </c>
    </row>
    <row r="11309" spans="1:15">
      <c r="A11309" t="s">
        <v>12606</v>
      </c>
      <c r="B11309" t="s">
        <v>23518</v>
      </c>
      <c r="C11309" t="s">
        <v>12607</v>
      </c>
      <c r="D11309">
        <v>1</v>
      </c>
      <c r="E11309">
        <v>787</v>
      </c>
      <c r="F11309">
        <v>17</v>
      </c>
      <c r="G11309">
        <v>7393</v>
      </c>
      <c r="H11309">
        <v>0.85275166731674401</v>
      </c>
      <c r="I11309">
        <v>1</v>
      </c>
      <c r="J11309">
        <v>0.966855260484069</v>
      </c>
      <c r="K11309" t="s">
        <v>24685</v>
      </c>
      <c r="L11309">
        <v>1</v>
      </c>
      <c r="M11309" t="s">
        <v>5133</v>
      </c>
      <c r="N11309">
        <v>5.8823529411764698E-2</v>
      </c>
      <c r="O11309">
        <v>1.27064803049555E-3</v>
      </c>
    </row>
    <row r="11310" spans="1:15">
      <c r="A11310" t="s">
        <v>12608</v>
      </c>
      <c r="B11310" t="s">
        <v>23518</v>
      </c>
      <c r="C11310" t="s">
        <v>12609</v>
      </c>
      <c r="D11310">
        <v>37</v>
      </c>
      <c r="E11310">
        <v>787</v>
      </c>
      <c r="F11310">
        <v>342</v>
      </c>
      <c r="G11310">
        <v>7393</v>
      </c>
      <c r="H11310">
        <v>0.48476409848457602</v>
      </c>
      <c r="I11310">
        <v>1</v>
      </c>
      <c r="J11310">
        <v>0.966855260484069</v>
      </c>
      <c r="K11310" t="s">
        <v>28101</v>
      </c>
      <c r="L11310">
        <v>37</v>
      </c>
      <c r="M11310" t="s">
        <v>5133</v>
      </c>
      <c r="N11310">
        <v>0.108187134502924</v>
      </c>
      <c r="O11310">
        <v>4.70139771283355E-2</v>
      </c>
    </row>
    <row r="11311" spans="1:15">
      <c r="A11311" t="s">
        <v>12608</v>
      </c>
      <c r="B11311" t="s">
        <v>23511</v>
      </c>
      <c r="C11311" t="s">
        <v>12609</v>
      </c>
      <c r="D11311">
        <v>301</v>
      </c>
      <c r="E11311">
        <v>6152</v>
      </c>
      <c r="F11311">
        <v>373</v>
      </c>
      <c r="G11311">
        <v>7804</v>
      </c>
      <c r="H11311">
        <v>0.20167883683854401</v>
      </c>
      <c r="I11311">
        <v>0.658478585781888</v>
      </c>
      <c r="J11311">
        <v>0.56598426677721503</v>
      </c>
      <c r="K11311" t="s">
        <v>30976</v>
      </c>
      <c r="L11311">
        <v>301</v>
      </c>
      <c r="M11311" t="s">
        <v>5133</v>
      </c>
      <c r="N11311">
        <v>0.806970509383378</v>
      </c>
      <c r="O11311">
        <v>4.8927178153446001E-2</v>
      </c>
    </row>
    <row r="11312" spans="1:15">
      <c r="A11312" t="s">
        <v>12608</v>
      </c>
      <c r="B11312" t="s">
        <v>23513</v>
      </c>
      <c r="C11312" t="s">
        <v>12609</v>
      </c>
      <c r="D11312">
        <v>30</v>
      </c>
      <c r="E11312">
        <v>535</v>
      </c>
      <c r="F11312">
        <v>403</v>
      </c>
      <c r="G11312">
        <v>8124</v>
      </c>
      <c r="H11312">
        <v>0.26540184313570703</v>
      </c>
      <c r="I11312">
        <v>0.92323357000266804</v>
      </c>
      <c r="J11312">
        <v>0.87745242531388701</v>
      </c>
      <c r="K11312" t="s">
        <v>30977</v>
      </c>
      <c r="L11312">
        <v>30</v>
      </c>
      <c r="M11312" t="s">
        <v>5133</v>
      </c>
      <c r="N11312">
        <v>7.4441687344913104E-2</v>
      </c>
      <c r="O11312">
        <v>5.60747663551402E-2</v>
      </c>
    </row>
    <row r="11313" spans="1:15">
      <c r="A11313" t="s">
        <v>12610</v>
      </c>
      <c r="B11313" t="s">
        <v>23518</v>
      </c>
      <c r="C11313" t="s">
        <v>12611</v>
      </c>
      <c r="D11313">
        <v>5</v>
      </c>
      <c r="E11313">
        <v>787</v>
      </c>
      <c r="F11313">
        <v>39</v>
      </c>
      <c r="G11313">
        <v>7393</v>
      </c>
      <c r="H11313">
        <v>0.40229452930097598</v>
      </c>
      <c r="I11313">
        <v>1</v>
      </c>
      <c r="J11313">
        <v>0.966855260484069</v>
      </c>
      <c r="K11313" t="s">
        <v>30978</v>
      </c>
      <c r="L11313">
        <v>5</v>
      </c>
      <c r="M11313" t="s">
        <v>1463</v>
      </c>
      <c r="N11313">
        <v>0.128205128205128</v>
      </c>
      <c r="O11313">
        <v>6.35324015247776E-3</v>
      </c>
    </row>
    <row r="11314" spans="1:15">
      <c r="A11314" t="s">
        <v>12610</v>
      </c>
      <c r="B11314" t="s">
        <v>23513</v>
      </c>
      <c r="C11314" t="s">
        <v>12611</v>
      </c>
      <c r="D11314">
        <v>1</v>
      </c>
      <c r="E11314">
        <v>535</v>
      </c>
      <c r="F11314">
        <v>48</v>
      </c>
      <c r="G11314">
        <v>8124</v>
      </c>
      <c r="H11314">
        <v>0.96236132034616895</v>
      </c>
      <c r="I11314">
        <v>0.99999999999997702</v>
      </c>
      <c r="J11314">
        <v>0.95041217501583097</v>
      </c>
      <c r="K11314" t="s">
        <v>25106</v>
      </c>
      <c r="L11314">
        <v>1</v>
      </c>
      <c r="M11314" t="s">
        <v>1463</v>
      </c>
      <c r="N11314">
        <v>2.0833333333333301E-2</v>
      </c>
      <c r="O11314">
        <v>1.8691588785046699E-3</v>
      </c>
    </row>
    <row r="11315" spans="1:15">
      <c r="A11315" t="s">
        <v>12610</v>
      </c>
      <c r="B11315" t="s">
        <v>23511</v>
      </c>
      <c r="C11315" t="s">
        <v>12611</v>
      </c>
      <c r="D11315">
        <v>36</v>
      </c>
      <c r="E11315">
        <v>6152</v>
      </c>
      <c r="F11315">
        <v>42</v>
      </c>
      <c r="G11315">
        <v>7804</v>
      </c>
      <c r="H11315">
        <v>0.184225951486087</v>
      </c>
      <c r="I11315">
        <v>0.631132279689813</v>
      </c>
      <c r="J11315">
        <v>0.54247920626835999</v>
      </c>
      <c r="K11315" t="s">
        <v>30979</v>
      </c>
      <c r="L11315">
        <v>36</v>
      </c>
      <c r="M11315" t="s">
        <v>1463</v>
      </c>
      <c r="N11315">
        <v>0.85714285714285698</v>
      </c>
      <c r="O11315">
        <v>5.8517555266580003E-3</v>
      </c>
    </row>
    <row r="11316" spans="1:15">
      <c r="A11316" t="s">
        <v>12612</v>
      </c>
      <c r="B11316" t="s">
        <v>23518</v>
      </c>
      <c r="C11316" t="s">
        <v>12613</v>
      </c>
      <c r="D11316">
        <v>1</v>
      </c>
      <c r="E11316">
        <v>787</v>
      </c>
      <c r="F11316">
        <v>14</v>
      </c>
      <c r="G11316">
        <v>7393</v>
      </c>
      <c r="H11316">
        <v>0.79345608455289296</v>
      </c>
      <c r="I11316">
        <v>1</v>
      </c>
      <c r="J11316">
        <v>0.966855260484069</v>
      </c>
      <c r="K11316" t="s">
        <v>26116</v>
      </c>
      <c r="L11316">
        <v>1</v>
      </c>
      <c r="M11316" t="s">
        <v>5133</v>
      </c>
      <c r="N11316">
        <v>7.1428571428571397E-2</v>
      </c>
      <c r="O11316">
        <v>1.27064803049555E-3</v>
      </c>
    </row>
    <row r="11317" spans="1:15">
      <c r="A11317" t="s">
        <v>12612</v>
      </c>
      <c r="B11317" t="s">
        <v>23511</v>
      </c>
      <c r="C11317" t="s">
        <v>12613</v>
      </c>
      <c r="D11317">
        <v>12</v>
      </c>
      <c r="E11317">
        <v>6152</v>
      </c>
      <c r="F11317">
        <v>13</v>
      </c>
      <c r="G11317">
        <v>7804</v>
      </c>
      <c r="H11317">
        <v>0.20366351383502801</v>
      </c>
      <c r="I11317">
        <v>0.658478585781888</v>
      </c>
      <c r="J11317">
        <v>0.56598426677721503</v>
      </c>
      <c r="K11317" t="s">
        <v>30980</v>
      </c>
      <c r="L11317">
        <v>12</v>
      </c>
      <c r="M11317" t="s">
        <v>5133</v>
      </c>
      <c r="N11317">
        <v>0.92307692307692302</v>
      </c>
      <c r="O11317">
        <v>1.95058517555267E-3</v>
      </c>
    </row>
    <row r="11318" spans="1:15">
      <c r="A11318" t="s">
        <v>12614</v>
      </c>
      <c r="B11318" t="s">
        <v>23518</v>
      </c>
      <c r="C11318" t="s">
        <v>12615</v>
      </c>
      <c r="D11318">
        <v>1</v>
      </c>
      <c r="E11318">
        <v>787</v>
      </c>
      <c r="F11318">
        <v>14</v>
      </c>
      <c r="G11318">
        <v>7393</v>
      </c>
      <c r="H11318">
        <v>0.79345608455289296</v>
      </c>
      <c r="I11318">
        <v>1</v>
      </c>
      <c r="J11318">
        <v>0.966855260484069</v>
      </c>
      <c r="K11318" t="s">
        <v>26116</v>
      </c>
      <c r="L11318">
        <v>1</v>
      </c>
      <c r="M11318" t="s">
        <v>1463</v>
      </c>
      <c r="N11318">
        <v>7.1428571428571397E-2</v>
      </c>
      <c r="O11318">
        <v>1.27064803049555E-3</v>
      </c>
    </row>
    <row r="11319" spans="1:15">
      <c r="A11319" t="s">
        <v>12614</v>
      </c>
      <c r="B11319" t="s">
        <v>23511</v>
      </c>
      <c r="C11319" t="s">
        <v>12615</v>
      </c>
      <c r="D11319">
        <v>12</v>
      </c>
      <c r="E11319">
        <v>6152</v>
      </c>
      <c r="F11319">
        <v>13</v>
      </c>
      <c r="G11319">
        <v>7804</v>
      </c>
      <c r="H11319">
        <v>0.20366351383502801</v>
      </c>
      <c r="I11319">
        <v>0.658478585781888</v>
      </c>
      <c r="J11319">
        <v>0.56598426677721503</v>
      </c>
      <c r="K11319" t="s">
        <v>30980</v>
      </c>
      <c r="L11319">
        <v>12</v>
      </c>
      <c r="M11319" t="s">
        <v>1463</v>
      </c>
      <c r="N11319">
        <v>0.92307692307692302</v>
      </c>
      <c r="O11319">
        <v>1.95058517555267E-3</v>
      </c>
    </row>
    <row r="11320" spans="1:15">
      <c r="A11320" t="s">
        <v>12616</v>
      </c>
      <c r="B11320" t="s">
        <v>23511</v>
      </c>
      <c r="C11320" t="s">
        <v>12617</v>
      </c>
      <c r="D11320">
        <v>15</v>
      </c>
      <c r="E11320">
        <v>6152</v>
      </c>
      <c r="F11320">
        <v>15</v>
      </c>
      <c r="G11320">
        <v>7804</v>
      </c>
      <c r="H11320">
        <v>2.8113485006614501E-2</v>
      </c>
      <c r="I11320">
        <v>0.182450402036994</v>
      </c>
      <c r="J11320">
        <v>0.156822194752923</v>
      </c>
      <c r="K11320" t="s">
        <v>30981</v>
      </c>
      <c r="L11320">
        <v>15</v>
      </c>
      <c r="M11320" t="s">
        <v>5133</v>
      </c>
      <c r="N11320">
        <v>1</v>
      </c>
      <c r="O11320">
        <v>2.4382314694408299E-3</v>
      </c>
    </row>
    <row r="11321" spans="1:15">
      <c r="A11321" t="s">
        <v>12618</v>
      </c>
      <c r="B11321" t="s">
        <v>23511</v>
      </c>
      <c r="C11321" t="s">
        <v>12619</v>
      </c>
      <c r="D11321">
        <v>15</v>
      </c>
      <c r="E11321">
        <v>6152</v>
      </c>
      <c r="F11321">
        <v>15</v>
      </c>
      <c r="G11321">
        <v>7804</v>
      </c>
      <c r="H11321">
        <v>2.8113485006614501E-2</v>
      </c>
      <c r="I11321">
        <v>0.182450402036994</v>
      </c>
      <c r="J11321">
        <v>0.156822194752923</v>
      </c>
      <c r="K11321" t="s">
        <v>30981</v>
      </c>
      <c r="L11321">
        <v>15</v>
      </c>
      <c r="M11321" t="s">
        <v>1463</v>
      </c>
      <c r="N11321">
        <v>1</v>
      </c>
      <c r="O11321">
        <v>2.4382314694408299E-3</v>
      </c>
    </row>
    <row r="11322" spans="1:15">
      <c r="A11322" t="s">
        <v>12620</v>
      </c>
      <c r="B11322" t="s">
        <v>23511</v>
      </c>
      <c r="C11322" t="s">
        <v>12621</v>
      </c>
      <c r="D11322">
        <v>2</v>
      </c>
      <c r="E11322">
        <v>6152</v>
      </c>
      <c r="F11322">
        <v>4</v>
      </c>
      <c r="G11322">
        <v>7804</v>
      </c>
      <c r="H11322">
        <v>0.96811759508681905</v>
      </c>
      <c r="I11322">
        <v>1</v>
      </c>
      <c r="J11322">
        <v>0.85953329234717102</v>
      </c>
      <c r="K11322" t="s">
        <v>30982</v>
      </c>
      <c r="L11322">
        <v>2</v>
      </c>
      <c r="M11322" t="s">
        <v>1463</v>
      </c>
      <c r="N11322">
        <v>0.5</v>
      </c>
      <c r="O11322">
        <v>3.2509752925877802E-4</v>
      </c>
    </row>
    <row r="11323" spans="1:15">
      <c r="A11323" t="s">
        <v>12620</v>
      </c>
      <c r="B11323" t="s">
        <v>23518</v>
      </c>
      <c r="C11323" t="s">
        <v>12621</v>
      </c>
      <c r="D11323">
        <v>1</v>
      </c>
      <c r="E11323">
        <v>787</v>
      </c>
      <c r="F11323">
        <v>2</v>
      </c>
      <c r="G11323">
        <v>7393</v>
      </c>
      <c r="H11323">
        <v>0.20158492765181499</v>
      </c>
      <c r="I11323">
        <v>0.83876007220319604</v>
      </c>
      <c r="J11323">
        <v>0.81095958809365798</v>
      </c>
      <c r="K11323" t="s">
        <v>24103</v>
      </c>
      <c r="L11323">
        <v>1</v>
      </c>
      <c r="M11323" t="s">
        <v>1463</v>
      </c>
      <c r="N11323">
        <v>0.5</v>
      </c>
      <c r="O11323">
        <v>1.27064803049555E-3</v>
      </c>
    </row>
    <row r="11324" spans="1:15">
      <c r="A11324" t="s">
        <v>12622</v>
      </c>
      <c r="B11324" t="s">
        <v>23518</v>
      </c>
      <c r="C11324" t="s">
        <v>12623</v>
      </c>
      <c r="D11324">
        <v>4</v>
      </c>
      <c r="E11324">
        <v>787</v>
      </c>
      <c r="F11324">
        <v>4</v>
      </c>
      <c r="G11324">
        <v>7393</v>
      </c>
      <c r="H11324">
        <v>1.2754184429923201E-4</v>
      </c>
      <c r="I11324">
        <v>1.33866788828189E-2</v>
      </c>
      <c r="J11324">
        <v>1.2942980898264501E-2</v>
      </c>
      <c r="K11324" t="s">
        <v>25138</v>
      </c>
      <c r="L11324">
        <v>4</v>
      </c>
      <c r="M11324" t="s">
        <v>5133</v>
      </c>
      <c r="N11324">
        <v>1</v>
      </c>
      <c r="O11324">
        <v>5.0825921219822103E-3</v>
      </c>
    </row>
    <row r="11325" spans="1:15">
      <c r="A11325" t="s">
        <v>12622</v>
      </c>
      <c r="B11325" t="s">
        <v>23511</v>
      </c>
      <c r="C11325" t="s">
        <v>12623</v>
      </c>
      <c r="D11325">
        <v>1</v>
      </c>
      <c r="E11325">
        <v>6152</v>
      </c>
      <c r="F11325">
        <v>5</v>
      </c>
      <c r="G11325">
        <v>7804</v>
      </c>
      <c r="H11325">
        <v>0.99957695240616395</v>
      </c>
      <c r="I11325">
        <v>1</v>
      </c>
      <c r="J11325">
        <v>0.85953329234717102</v>
      </c>
      <c r="K11325" t="s">
        <v>25137</v>
      </c>
      <c r="L11325">
        <v>1</v>
      </c>
      <c r="M11325" t="s">
        <v>5133</v>
      </c>
      <c r="N11325">
        <v>0.2</v>
      </c>
      <c r="O11325">
        <v>1.6254876462938901E-4</v>
      </c>
    </row>
    <row r="11326" spans="1:15">
      <c r="A11326" t="s">
        <v>12624</v>
      </c>
      <c r="B11326" t="s">
        <v>23511</v>
      </c>
      <c r="C11326" t="s">
        <v>12625</v>
      </c>
      <c r="D11326">
        <v>14</v>
      </c>
      <c r="E11326">
        <v>6152</v>
      </c>
      <c r="F11326">
        <v>14</v>
      </c>
      <c r="G11326">
        <v>7804</v>
      </c>
      <c r="H11326">
        <v>3.5680033920092398E-2</v>
      </c>
      <c r="I11326">
        <v>0.21445050912290001</v>
      </c>
      <c r="J11326">
        <v>0.18432735215193299</v>
      </c>
      <c r="K11326" t="s">
        <v>24239</v>
      </c>
      <c r="L11326">
        <v>14</v>
      </c>
      <c r="M11326" t="s">
        <v>5133</v>
      </c>
      <c r="N11326">
        <v>1</v>
      </c>
      <c r="O11326">
        <v>2.2756827048114399E-3</v>
      </c>
    </row>
    <row r="11327" spans="1:15">
      <c r="A11327" t="s">
        <v>12626</v>
      </c>
      <c r="B11327" t="s">
        <v>23511</v>
      </c>
      <c r="C11327" t="s">
        <v>12627</v>
      </c>
      <c r="D11327">
        <v>14</v>
      </c>
      <c r="E11327">
        <v>6152</v>
      </c>
      <c r="F11327">
        <v>14</v>
      </c>
      <c r="G11327">
        <v>7804</v>
      </c>
      <c r="H11327">
        <v>3.5680033920092398E-2</v>
      </c>
      <c r="I11327">
        <v>0.21445050912290001</v>
      </c>
      <c r="J11327">
        <v>0.18432735215193299</v>
      </c>
      <c r="K11327" t="s">
        <v>24239</v>
      </c>
      <c r="L11327">
        <v>14</v>
      </c>
      <c r="M11327" t="s">
        <v>1463</v>
      </c>
      <c r="N11327">
        <v>1</v>
      </c>
      <c r="O11327">
        <v>2.2756827048114399E-3</v>
      </c>
    </row>
    <row r="11328" spans="1:15">
      <c r="A11328" t="s">
        <v>12628</v>
      </c>
      <c r="B11328" t="s">
        <v>23513</v>
      </c>
      <c r="C11328" t="s">
        <v>12629</v>
      </c>
      <c r="D11328">
        <v>1</v>
      </c>
      <c r="E11328">
        <v>535</v>
      </c>
      <c r="F11328">
        <v>1</v>
      </c>
      <c r="G11328">
        <v>8124</v>
      </c>
      <c r="H11328">
        <v>6.5854258985721295E-2</v>
      </c>
      <c r="I11328">
        <v>0.448760549738495</v>
      </c>
      <c r="J11328">
        <v>0.42650749013827299</v>
      </c>
      <c r="K11328" t="s">
        <v>30983</v>
      </c>
      <c r="L11328">
        <v>1</v>
      </c>
      <c r="M11328" t="s">
        <v>5133</v>
      </c>
      <c r="N11328">
        <v>1</v>
      </c>
      <c r="O11328">
        <v>1.8691588785046699E-3</v>
      </c>
    </row>
    <row r="11329" spans="1:15">
      <c r="A11329" t="s">
        <v>12630</v>
      </c>
      <c r="B11329" t="s">
        <v>23513</v>
      </c>
      <c r="C11329" t="s">
        <v>12631</v>
      </c>
      <c r="D11329">
        <v>13</v>
      </c>
      <c r="E11329">
        <v>535</v>
      </c>
      <c r="F11329">
        <v>318</v>
      </c>
      <c r="G11329">
        <v>8124</v>
      </c>
      <c r="H11329">
        <v>0.98009852269345599</v>
      </c>
      <c r="I11329">
        <v>0.99999999999997702</v>
      </c>
      <c r="J11329">
        <v>0.95041217501583097</v>
      </c>
      <c r="K11329" t="s">
        <v>30984</v>
      </c>
      <c r="L11329">
        <v>13</v>
      </c>
      <c r="M11329" t="s">
        <v>5133</v>
      </c>
      <c r="N11329">
        <v>4.08805031446541E-2</v>
      </c>
      <c r="O11329">
        <v>2.4299065420560699E-2</v>
      </c>
    </row>
    <row r="11330" spans="1:15">
      <c r="A11330" t="s">
        <v>12630</v>
      </c>
      <c r="B11330" t="s">
        <v>23511</v>
      </c>
      <c r="C11330" t="s">
        <v>12631</v>
      </c>
      <c r="D11330">
        <v>264</v>
      </c>
      <c r="E11330">
        <v>6152</v>
      </c>
      <c r="F11330">
        <v>312</v>
      </c>
      <c r="G11330">
        <v>7804</v>
      </c>
      <c r="H11330">
        <v>5.28015123807674E-3</v>
      </c>
      <c r="I11330">
        <v>5.1365309321660502E-2</v>
      </c>
      <c r="J11330">
        <v>4.4150193433677702E-2</v>
      </c>
      <c r="K11330" t="s">
        <v>30985</v>
      </c>
      <c r="L11330">
        <v>264</v>
      </c>
      <c r="M11330" t="s">
        <v>5133</v>
      </c>
      <c r="N11330">
        <v>0.84615384615384603</v>
      </c>
      <c r="O11330">
        <v>4.2912873862158599E-2</v>
      </c>
    </row>
    <row r="11331" spans="1:15">
      <c r="A11331" t="s">
        <v>12630</v>
      </c>
      <c r="B11331" t="s">
        <v>23518</v>
      </c>
      <c r="C11331" t="s">
        <v>12631</v>
      </c>
      <c r="D11331">
        <v>21</v>
      </c>
      <c r="E11331">
        <v>787</v>
      </c>
      <c r="F11331">
        <v>285</v>
      </c>
      <c r="G11331">
        <v>7393</v>
      </c>
      <c r="H11331">
        <v>0.97750284554799205</v>
      </c>
      <c r="I11331">
        <v>1</v>
      </c>
      <c r="J11331">
        <v>0.966855260484069</v>
      </c>
      <c r="K11331" t="s">
        <v>30986</v>
      </c>
      <c r="L11331">
        <v>21</v>
      </c>
      <c r="M11331" t="s">
        <v>5133</v>
      </c>
      <c r="N11331">
        <v>7.3684210526315796E-2</v>
      </c>
      <c r="O11331">
        <v>2.66836086404066E-2</v>
      </c>
    </row>
    <row r="11332" spans="1:15">
      <c r="A11332" t="s">
        <v>12632</v>
      </c>
      <c r="B11332" t="s">
        <v>23511</v>
      </c>
      <c r="C11332" t="s">
        <v>12633</v>
      </c>
      <c r="D11332">
        <v>3</v>
      </c>
      <c r="E11332">
        <v>6152</v>
      </c>
      <c r="F11332">
        <v>3</v>
      </c>
      <c r="G11332">
        <v>7804</v>
      </c>
      <c r="H11332">
        <v>0.489837867770546</v>
      </c>
      <c r="I11332">
        <v>0.96083957126938102</v>
      </c>
      <c r="J11332">
        <v>0.82587360011061495</v>
      </c>
      <c r="K11332" t="s">
        <v>30987</v>
      </c>
      <c r="L11332">
        <v>3</v>
      </c>
      <c r="M11332" t="s">
        <v>5133</v>
      </c>
      <c r="N11332">
        <v>1</v>
      </c>
      <c r="O11332">
        <v>4.8764629388816603E-4</v>
      </c>
    </row>
    <row r="11333" spans="1:15">
      <c r="A11333" t="s">
        <v>12634</v>
      </c>
      <c r="B11333" t="s">
        <v>23511</v>
      </c>
      <c r="C11333" t="s">
        <v>12635</v>
      </c>
      <c r="D11333">
        <v>1</v>
      </c>
      <c r="E11333">
        <v>6152</v>
      </c>
      <c r="F11333">
        <v>1</v>
      </c>
      <c r="G11333">
        <v>7804</v>
      </c>
      <c r="H11333">
        <v>0.788313685289595</v>
      </c>
      <c r="I11333">
        <v>0.968912233598893</v>
      </c>
      <c r="J11333">
        <v>0.832812322140707</v>
      </c>
      <c r="K11333" t="s">
        <v>27762</v>
      </c>
      <c r="L11333">
        <v>1</v>
      </c>
      <c r="M11333" t="s">
        <v>5133</v>
      </c>
      <c r="N11333">
        <v>1</v>
      </c>
      <c r="O11333">
        <v>1.6254876462938901E-4</v>
      </c>
    </row>
    <row r="11334" spans="1:15">
      <c r="A11334" t="s">
        <v>12636</v>
      </c>
      <c r="B11334" t="s">
        <v>23511</v>
      </c>
      <c r="C11334" t="s">
        <v>12637</v>
      </c>
      <c r="D11334">
        <v>1</v>
      </c>
      <c r="E11334">
        <v>6152</v>
      </c>
      <c r="F11334">
        <v>1</v>
      </c>
      <c r="G11334">
        <v>7804</v>
      </c>
      <c r="H11334">
        <v>0.788313685289595</v>
      </c>
      <c r="I11334">
        <v>0.968912233598893</v>
      </c>
      <c r="J11334">
        <v>0.832812322140707</v>
      </c>
      <c r="K11334" t="s">
        <v>27762</v>
      </c>
      <c r="L11334">
        <v>1</v>
      </c>
      <c r="M11334" t="s">
        <v>5133</v>
      </c>
      <c r="N11334">
        <v>1</v>
      </c>
      <c r="O11334">
        <v>1.6254876462938901E-4</v>
      </c>
    </row>
    <row r="11335" spans="1:15">
      <c r="A11335" t="s">
        <v>12638</v>
      </c>
      <c r="B11335" t="s">
        <v>23511</v>
      </c>
      <c r="C11335" t="s">
        <v>12639</v>
      </c>
      <c r="D11335">
        <v>1</v>
      </c>
      <c r="E11335">
        <v>6152</v>
      </c>
      <c r="F11335">
        <v>1</v>
      </c>
      <c r="G11335">
        <v>7804</v>
      </c>
      <c r="H11335">
        <v>0.788313685289595</v>
      </c>
      <c r="I11335">
        <v>0.968912233598893</v>
      </c>
      <c r="J11335">
        <v>0.832812322140707</v>
      </c>
      <c r="K11335" t="s">
        <v>30988</v>
      </c>
      <c r="L11335">
        <v>1</v>
      </c>
      <c r="M11335" t="s">
        <v>5133</v>
      </c>
      <c r="N11335">
        <v>1</v>
      </c>
      <c r="O11335">
        <v>1.6254876462938901E-4</v>
      </c>
    </row>
    <row r="11336" spans="1:15">
      <c r="A11336" t="s">
        <v>12640</v>
      </c>
      <c r="B11336" t="s">
        <v>23518</v>
      </c>
      <c r="C11336" t="s">
        <v>12641</v>
      </c>
      <c r="D11336">
        <v>33</v>
      </c>
      <c r="E11336">
        <v>787</v>
      </c>
      <c r="F11336">
        <v>508</v>
      </c>
      <c r="G11336">
        <v>7393</v>
      </c>
      <c r="H11336">
        <v>0.99967792349102802</v>
      </c>
      <c r="I11336">
        <v>1</v>
      </c>
      <c r="J11336">
        <v>0.966855260484069</v>
      </c>
      <c r="K11336" t="s">
        <v>30989</v>
      </c>
      <c r="L11336">
        <v>33</v>
      </c>
      <c r="M11336" t="s">
        <v>2729</v>
      </c>
      <c r="N11336">
        <v>6.4960629921259797E-2</v>
      </c>
      <c r="O11336">
        <v>4.1931385006353197E-2</v>
      </c>
    </row>
    <row r="11337" spans="1:15">
      <c r="A11337" t="s">
        <v>12640</v>
      </c>
      <c r="B11337" t="s">
        <v>23511</v>
      </c>
      <c r="C11337" t="s">
        <v>12641</v>
      </c>
      <c r="D11337">
        <v>502</v>
      </c>
      <c r="E11337">
        <v>6152</v>
      </c>
      <c r="F11337">
        <v>580</v>
      </c>
      <c r="G11337">
        <v>7804</v>
      </c>
      <c r="H11337" s="34">
        <v>4.79855045656851E-7</v>
      </c>
      <c r="I11337" s="34">
        <v>1.7116568566998899E-5</v>
      </c>
      <c r="J11337" s="34">
        <v>1.47122605340787E-5</v>
      </c>
      <c r="K11337" t="s">
        <v>30990</v>
      </c>
      <c r="L11337">
        <v>502</v>
      </c>
      <c r="M11337" t="s">
        <v>2729</v>
      </c>
      <c r="N11337">
        <v>0.86551724137930997</v>
      </c>
      <c r="O11337">
        <v>8.1599479843953202E-2</v>
      </c>
    </row>
    <row r="11338" spans="1:15">
      <c r="A11338" t="s">
        <v>12640</v>
      </c>
      <c r="B11338" t="s">
        <v>23513</v>
      </c>
      <c r="C11338" t="s">
        <v>12641</v>
      </c>
      <c r="D11338">
        <v>15</v>
      </c>
      <c r="E11338">
        <v>535</v>
      </c>
      <c r="F11338">
        <v>587</v>
      </c>
      <c r="G11338">
        <v>8124</v>
      </c>
      <c r="H11338">
        <v>0.99999858072047898</v>
      </c>
      <c r="I11338">
        <v>0.99999999999997702</v>
      </c>
      <c r="J11338">
        <v>0.95041217501583097</v>
      </c>
      <c r="K11338" t="s">
        <v>30991</v>
      </c>
      <c r="L11338">
        <v>15</v>
      </c>
      <c r="M11338" t="s">
        <v>2729</v>
      </c>
      <c r="N11338">
        <v>2.55536626916525E-2</v>
      </c>
      <c r="O11338">
        <v>2.80373831775701E-2</v>
      </c>
    </row>
    <row r="11339" spans="1:15">
      <c r="A11339" t="s">
        <v>12642</v>
      </c>
      <c r="B11339" t="s">
        <v>23518</v>
      </c>
      <c r="C11339" t="s">
        <v>12643</v>
      </c>
      <c r="D11339">
        <v>1</v>
      </c>
      <c r="E11339">
        <v>787</v>
      </c>
      <c r="F11339">
        <v>8</v>
      </c>
      <c r="G11339">
        <v>7393</v>
      </c>
      <c r="H11339">
        <v>0.59379355565791103</v>
      </c>
      <c r="I11339">
        <v>1</v>
      </c>
      <c r="J11339">
        <v>0.966855260484069</v>
      </c>
      <c r="K11339" t="s">
        <v>26621</v>
      </c>
      <c r="L11339">
        <v>1</v>
      </c>
      <c r="M11339" t="s">
        <v>5133</v>
      </c>
      <c r="N11339">
        <v>0.125</v>
      </c>
      <c r="O11339">
        <v>1.27064803049555E-3</v>
      </c>
    </row>
    <row r="11340" spans="1:15">
      <c r="A11340" t="s">
        <v>12642</v>
      </c>
      <c r="B11340" t="s">
        <v>23511</v>
      </c>
      <c r="C11340" t="s">
        <v>12643</v>
      </c>
      <c r="D11340">
        <v>7</v>
      </c>
      <c r="E11340">
        <v>6152</v>
      </c>
      <c r="F11340">
        <v>9</v>
      </c>
      <c r="G11340">
        <v>7804</v>
      </c>
      <c r="H11340">
        <v>0.70695686083507503</v>
      </c>
      <c r="I11340">
        <v>0.968912233598893</v>
      </c>
      <c r="J11340">
        <v>0.832812322140707</v>
      </c>
      <c r="K11340" t="s">
        <v>30992</v>
      </c>
      <c r="L11340">
        <v>7</v>
      </c>
      <c r="M11340" t="s">
        <v>5133</v>
      </c>
      <c r="N11340">
        <v>0.77777777777777801</v>
      </c>
      <c r="O11340">
        <v>1.13784135240572E-3</v>
      </c>
    </row>
    <row r="11341" spans="1:15">
      <c r="A11341" t="s">
        <v>12644</v>
      </c>
      <c r="B11341" t="s">
        <v>23511</v>
      </c>
      <c r="C11341" t="s">
        <v>12645</v>
      </c>
      <c r="D11341">
        <v>7</v>
      </c>
      <c r="E11341">
        <v>6152</v>
      </c>
      <c r="F11341">
        <v>9</v>
      </c>
      <c r="G11341">
        <v>7804</v>
      </c>
      <c r="H11341">
        <v>0.70695686083507503</v>
      </c>
      <c r="I11341">
        <v>0.968912233598893</v>
      </c>
      <c r="J11341">
        <v>0.832812322140707</v>
      </c>
      <c r="K11341" t="s">
        <v>30992</v>
      </c>
      <c r="L11341">
        <v>7</v>
      </c>
      <c r="M11341" t="s">
        <v>5133</v>
      </c>
      <c r="N11341">
        <v>0.77777777777777801</v>
      </c>
      <c r="O11341">
        <v>1.13784135240572E-3</v>
      </c>
    </row>
    <row r="11342" spans="1:15">
      <c r="A11342" t="s">
        <v>12644</v>
      </c>
      <c r="B11342" t="s">
        <v>23518</v>
      </c>
      <c r="C11342" t="s">
        <v>12645</v>
      </c>
      <c r="D11342">
        <v>1</v>
      </c>
      <c r="E11342">
        <v>787</v>
      </c>
      <c r="F11342">
        <v>8</v>
      </c>
      <c r="G11342">
        <v>7393</v>
      </c>
      <c r="H11342">
        <v>0.59379355565791103</v>
      </c>
      <c r="I11342">
        <v>1</v>
      </c>
      <c r="J11342">
        <v>0.966855260484069</v>
      </c>
      <c r="K11342" t="s">
        <v>26621</v>
      </c>
      <c r="L11342">
        <v>1</v>
      </c>
      <c r="M11342" t="s">
        <v>5133</v>
      </c>
      <c r="N11342">
        <v>0.125</v>
      </c>
      <c r="O11342">
        <v>1.27064803049555E-3</v>
      </c>
    </row>
    <row r="11343" spans="1:15">
      <c r="A11343" t="s">
        <v>12646</v>
      </c>
      <c r="B11343" t="s">
        <v>23511</v>
      </c>
      <c r="C11343" t="s">
        <v>12647</v>
      </c>
      <c r="D11343">
        <v>8</v>
      </c>
      <c r="E11343">
        <v>6152</v>
      </c>
      <c r="F11343">
        <v>10</v>
      </c>
      <c r="G11343">
        <v>7804</v>
      </c>
      <c r="H11343">
        <v>0.64231594183968699</v>
      </c>
      <c r="I11343">
        <v>0.968912233598893</v>
      </c>
      <c r="J11343">
        <v>0.832812322140707</v>
      </c>
      <c r="K11343" t="s">
        <v>30993</v>
      </c>
      <c r="L11343">
        <v>8</v>
      </c>
      <c r="M11343" t="s">
        <v>5133</v>
      </c>
      <c r="N11343">
        <v>0.8</v>
      </c>
      <c r="O11343">
        <v>1.3003901170351099E-3</v>
      </c>
    </row>
    <row r="11344" spans="1:15">
      <c r="A11344" t="s">
        <v>12646</v>
      </c>
      <c r="B11344" t="s">
        <v>23513</v>
      </c>
      <c r="C11344" t="s">
        <v>12647</v>
      </c>
      <c r="D11344">
        <v>1</v>
      </c>
      <c r="E11344">
        <v>535</v>
      </c>
      <c r="F11344">
        <v>10</v>
      </c>
      <c r="G11344">
        <v>8124</v>
      </c>
      <c r="H11344">
        <v>0.494202526653369</v>
      </c>
      <c r="I11344">
        <v>0.99999999999997702</v>
      </c>
      <c r="J11344">
        <v>0.95041217501583097</v>
      </c>
      <c r="K11344" t="s">
        <v>24296</v>
      </c>
      <c r="L11344">
        <v>1</v>
      </c>
      <c r="M11344" t="s">
        <v>5133</v>
      </c>
      <c r="N11344">
        <v>0.1</v>
      </c>
      <c r="O11344">
        <v>1.8691588785046699E-3</v>
      </c>
    </row>
    <row r="11345" spans="1:15">
      <c r="A11345" t="s">
        <v>12648</v>
      </c>
      <c r="B11345" t="s">
        <v>23518</v>
      </c>
      <c r="C11345" t="s">
        <v>12649</v>
      </c>
      <c r="D11345">
        <v>23</v>
      </c>
      <c r="E11345">
        <v>787</v>
      </c>
      <c r="F11345">
        <v>359</v>
      </c>
      <c r="G11345">
        <v>7393</v>
      </c>
      <c r="H11345">
        <v>0.99830184091219099</v>
      </c>
      <c r="I11345">
        <v>1</v>
      </c>
      <c r="J11345">
        <v>0.966855260484069</v>
      </c>
      <c r="K11345" t="s">
        <v>30994</v>
      </c>
      <c r="L11345">
        <v>23</v>
      </c>
      <c r="M11345" t="s">
        <v>2729</v>
      </c>
      <c r="N11345">
        <v>6.4066852367687999E-2</v>
      </c>
      <c r="O11345">
        <v>2.92249047013977E-2</v>
      </c>
    </row>
    <row r="11346" spans="1:15">
      <c r="A11346" t="s">
        <v>12648</v>
      </c>
      <c r="B11346" t="s">
        <v>23513</v>
      </c>
      <c r="C11346" t="s">
        <v>12649</v>
      </c>
      <c r="D11346">
        <v>6</v>
      </c>
      <c r="E11346">
        <v>535</v>
      </c>
      <c r="F11346">
        <v>399</v>
      </c>
      <c r="G11346">
        <v>8124</v>
      </c>
      <c r="H11346">
        <v>0.99999983103888002</v>
      </c>
      <c r="I11346">
        <v>0.99999999999997702</v>
      </c>
      <c r="J11346">
        <v>0.95041217501583097</v>
      </c>
      <c r="K11346" t="s">
        <v>30995</v>
      </c>
      <c r="L11346">
        <v>6</v>
      </c>
      <c r="M11346" t="s">
        <v>2729</v>
      </c>
      <c r="N11346">
        <v>1.50375939849624E-2</v>
      </c>
      <c r="O11346">
        <v>1.1214953271028E-2</v>
      </c>
    </row>
    <row r="11347" spans="1:15">
      <c r="A11347" t="s">
        <v>12648</v>
      </c>
      <c r="B11347" t="s">
        <v>23511</v>
      </c>
      <c r="C11347" t="s">
        <v>12649</v>
      </c>
      <c r="D11347">
        <v>354</v>
      </c>
      <c r="E11347">
        <v>6152</v>
      </c>
      <c r="F11347">
        <v>398</v>
      </c>
      <c r="G11347">
        <v>7804</v>
      </c>
      <c r="H11347" s="34">
        <v>4.3124897475578402E-8</v>
      </c>
      <c r="I11347" s="34">
        <v>2.0314096442443499E-6</v>
      </c>
      <c r="J11347" s="34">
        <v>1.7460642196231399E-6</v>
      </c>
      <c r="K11347" t="s">
        <v>30996</v>
      </c>
      <c r="L11347">
        <v>354</v>
      </c>
      <c r="M11347" t="s">
        <v>2729</v>
      </c>
      <c r="N11347">
        <v>0.88944723618090404</v>
      </c>
      <c r="O11347">
        <v>5.75422626788036E-2</v>
      </c>
    </row>
    <row r="11348" spans="1:15">
      <c r="A11348" t="s">
        <v>12650</v>
      </c>
      <c r="B11348" t="s">
        <v>23511</v>
      </c>
      <c r="C11348" t="s">
        <v>12651</v>
      </c>
      <c r="D11348">
        <v>17</v>
      </c>
      <c r="E11348">
        <v>6152</v>
      </c>
      <c r="F11348">
        <v>17</v>
      </c>
      <c r="G11348">
        <v>7804</v>
      </c>
      <c r="H11348">
        <v>1.74521329404927E-2</v>
      </c>
      <c r="I11348">
        <v>0.12727129540677801</v>
      </c>
      <c r="J11348">
        <v>0.109393915562278</v>
      </c>
      <c r="K11348" t="s">
        <v>24433</v>
      </c>
      <c r="L11348">
        <v>17</v>
      </c>
      <c r="M11348" t="s">
        <v>5133</v>
      </c>
      <c r="N11348">
        <v>1</v>
      </c>
      <c r="O11348">
        <v>2.7633289986996102E-3</v>
      </c>
    </row>
    <row r="11349" spans="1:15">
      <c r="A11349" t="s">
        <v>12652</v>
      </c>
      <c r="B11349" t="s">
        <v>23511</v>
      </c>
      <c r="C11349" t="s">
        <v>12653</v>
      </c>
      <c r="D11349">
        <v>8</v>
      </c>
      <c r="E11349">
        <v>6152</v>
      </c>
      <c r="F11349">
        <v>8</v>
      </c>
      <c r="G11349">
        <v>7804</v>
      </c>
      <c r="H11349">
        <v>0.148995721685201</v>
      </c>
      <c r="I11349">
        <v>0.54611425167193095</v>
      </c>
      <c r="J11349">
        <v>0.46940338073728599</v>
      </c>
      <c r="K11349" t="s">
        <v>30997</v>
      </c>
      <c r="L11349">
        <v>8</v>
      </c>
      <c r="M11349" t="s">
        <v>1463</v>
      </c>
      <c r="N11349">
        <v>1</v>
      </c>
      <c r="O11349">
        <v>1.3003901170351099E-3</v>
      </c>
    </row>
    <row r="11350" spans="1:15">
      <c r="A11350" t="s">
        <v>12654</v>
      </c>
      <c r="B11350" t="s">
        <v>23518</v>
      </c>
      <c r="C11350" t="s">
        <v>12655</v>
      </c>
      <c r="D11350">
        <v>1</v>
      </c>
      <c r="E11350">
        <v>787</v>
      </c>
      <c r="F11350">
        <v>5</v>
      </c>
      <c r="G11350">
        <v>7393</v>
      </c>
      <c r="H11350">
        <v>0.430466464429208</v>
      </c>
      <c r="I11350">
        <v>1</v>
      </c>
      <c r="J11350">
        <v>0.966855260484069</v>
      </c>
      <c r="K11350" t="s">
        <v>23961</v>
      </c>
      <c r="L11350">
        <v>1</v>
      </c>
      <c r="M11350" t="s">
        <v>1463</v>
      </c>
      <c r="N11350">
        <v>0.2</v>
      </c>
      <c r="O11350">
        <v>1.27064803049555E-3</v>
      </c>
    </row>
    <row r="11351" spans="1:15">
      <c r="A11351" t="s">
        <v>12654</v>
      </c>
      <c r="B11351" t="s">
        <v>23511</v>
      </c>
      <c r="C11351" t="s">
        <v>12655</v>
      </c>
      <c r="D11351">
        <v>4</v>
      </c>
      <c r="E11351">
        <v>6152</v>
      </c>
      <c r="F11351">
        <v>6</v>
      </c>
      <c r="G11351">
        <v>7804</v>
      </c>
      <c r="H11351">
        <v>0.88632030892592895</v>
      </c>
      <c r="I11351">
        <v>1</v>
      </c>
      <c r="J11351">
        <v>0.85953329234717102</v>
      </c>
      <c r="K11351" t="s">
        <v>23960</v>
      </c>
      <c r="L11351">
        <v>4</v>
      </c>
      <c r="M11351" t="s">
        <v>1463</v>
      </c>
      <c r="N11351">
        <v>0.66666666666666696</v>
      </c>
      <c r="O11351">
        <v>6.5019505851755496E-4</v>
      </c>
    </row>
    <row r="11352" spans="1:15">
      <c r="A11352" t="s">
        <v>12654</v>
      </c>
      <c r="B11352" t="s">
        <v>23513</v>
      </c>
      <c r="C11352" t="s">
        <v>12655</v>
      </c>
      <c r="D11352">
        <v>1</v>
      </c>
      <c r="E11352">
        <v>535</v>
      </c>
      <c r="F11352">
        <v>6</v>
      </c>
      <c r="G11352">
        <v>8124</v>
      </c>
      <c r="H11352">
        <v>0.33559747746230201</v>
      </c>
      <c r="I11352">
        <v>0.97804040131218795</v>
      </c>
      <c r="J11352">
        <v>0.92954150506449396</v>
      </c>
      <c r="K11352" t="s">
        <v>23682</v>
      </c>
      <c r="L11352">
        <v>1</v>
      </c>
      <c r="M11352" t="s">
        <v>1463</v>
      </c>
      <c r="N11352">
        <v>0.16666666666666699</v>
      </c>
      <c r="O11352">
        <v>1.8691588785046699E-3</v>
      </c>
    </row>
    <row r="11353" spans="1:15">
      <c r="A11353" t="s">
        <v>12656</v>
      </c>
      <c r="B11353" t="s">
        <v>23518</v>
      </c>
      <c r="C11353" t="s">
        <v>12657</v>
      </c>
      <c r="D11353">
        <v>9</v>
      </c>
      <c r="E11353">
        <v>787</v>
      </c>
      <c r="F11353">
        <v>37</v>
      </c>
      <c r="G11353">
        <v>7393</v>
      </c>
      <c r="H11353">
        <v>1.34522631277699E-2</v>
      </c>
      <c r="I11353">
        <v>0.28050248665998201</v>
      </c>
      <c r="J11353">
        <v>0.27120530480606603</v>
      </c>
      <c r="K11353" t="s">
        <v>30998</v>
      </c>
      <c r="L11353">
        <v>9</v>
      </c>
      <c r="M11353" t="s">
        <v>1463</v>
      </c>
      <c r="N11353">
        <v>0.24324324324324301</v>
      </c>
      <c r="O11353">
        <v>1.143583227446E-2</v>
      </c>
    </row>
    <row r="11354" spans="1:15">
      <c r="A11354" t="s">
        <v>12656</v>
      </c>
      <c r="B11354" t="s">
        <v>23513</v>
      </c>
      <c r="C11354" t="s">
        <v>12657</v>
      </c>
      <c r="D11354">
        <v>3</v>
      </c>
      <c r="E11354">
        <v>535</v>
      </c>
      <c r="F11354">
        <v>58</v>
      </c>
      <c r="G11354">
        <v>8124</v>
      </c>
      <c r="H11354">
        <v>0.74515085106780299</v>
      </c>
      <c r="I11354">
        <v>0.99999999999997702</v>
      </c>
      <c r="J11354">
        <v>0.95041217501583097</v>
      </c>
      <c r="K11354" t="s">
        <v>30999</v>
      </c>
      <c r="L11354">
        <v>3</v>
      </c>
      <c r="M11354" t="s">
        <v>1463</v>
      </c>
      <c r="N11354">
        <v>5.1724137931034503E-2</v>
      </c>
      <c r="O11354">
        <v>5.60747663551402E-3</v>
      </c>
    </row>
    <row r="11355" spans="1:15">
      <c r="A11355" t="s">
        <v>12656</v>
      </c>
      <c r="B11355" t="s">
        <v>23511</v>
      </c>
      <c r="C11355" t="s">
        <v>12657</v>
      </c>
      <c r="D11355">
        <v>34</v>
      </c>
      <c r="E11355">
        <v>6152</v>
      </c>
      <c r="F11355">
        <v>47</v>
      </c>
      <c r="G11355">
        <v>7804</v>
      </c>
      <c r="H11355">
        <v>0.89540179845481505</v>
      </c>
      <c r="I11355">
        <v>1</v>
      </c>
      <c r="J11355">
        <v>0.85953329234717102</v>
      </c>
      <c r="K11355" t="s">
        <v>31000</v>
      </c>
      <c r="L11355">
        <v>34</v>
      </c>
      <c r="M11355" t="s">
        <v>1463</v>
      </c>
      <c r="N11355">
        <v>0.72340425531914898</v>
      </c>
      <c r="O11355">
        <v>5.5266579973992204E-3</v>
      </c>
    </row>
    <row r="11356" spans="1:15">
      <c r="A11356" t="s">
        <v>12658</v>
      </c>
      <c r="B11356" t="s">
        <v>23511</v>
      </c>
      <c r="C11356" t="s">
        <v>12659</v>
      </c>
      <c r="D11356">
        <v>14</v>
      </c>
      <c r="E11356">
        <v>6152</v>
      </c>
      <c r="F11356">
        <v>17</v>
      </c>
      <c r="G11356">
        <v>7804</v>
      </c>
      <c r="H11356">
        <v>0.50030281484376005</v>
      </c>
      <c r="I11356">
        <v>0.968912233598893</v>
      </c>
      <c r="J11356">
        <v>0.832812322140707</v>
      </c>
      <c r="K11356" t="s">
        <v>31001</v>
      </c>
      <c r="L11356">
        <v>14</v>
      </c>
      <c r="M11356" t="s">
        <v>1463</v>
      </c>
      <c r="N11356">
        <v>0.82352941176470595</v>
      </c>
      <c r="O11356">
        <v>2.2756827048114399E-3</v>
      </c>
    </row>
    <row r="11357" spans="1:15">
      <c r="A11357" t="s">
        <v>12658</v>
      </c>
      <c r="B11357" t="s">
        <v>23518</v>
      </c>
      <c r="C11357" t="s">
        <v>12659</v>
      </c>
      <c r="D11357">
        <v>2</v>
      </c>
      <c r="E11357">
        <v>787</v>
      </c>
      <c r="F11357">
        <v>13</v>
      </c>
      <c r="G11357">
        <v>7393</v>
      </c>
      <c r="H11357">
        <v>0.41008176369828198</v>
      </c>
      <c r="I11357">
        <v>1</v>
      </c>
      <c r="J11357">
        <v>0.966855260484069</v>
      </c>
      <c r="K11357" t="s">
        <v>31002</v>
      </c>
      <c r="L11357">
        <v>2</v>
      </c>
      <c r="M11357" t="s">
        <v>1463</v>
      </c>
      <c r="N11357">
        <v>0.15384615384615399</v>
      </c>
      <c r="O11357">
        <v>2.5412960609911099E-3</v>
      </c>
    </row>
    <row r="11358" spans="1:15">
      <c r="A11358" t="s">
        <v>12660</v>
      </c>
      <c r="B11358" t="s">
        <v>23518</v>
      </c>
      <c r="C11358" t="s">
        <v>12661</v>
      </c>
      <c r="D11358">
        <v>3</v>
      </c>
      <c r="E11358">
        <v>787</v>
      </c>
      <c r="F11358">
        <v>5</v>
      </c>
      <c r="G11358">
        <v>7393</v>
      </c>
      <c r="H11358">
        <v>1.01900849865754E-2</v>
      </c>
      <c r="I11358">
        <v>0.24323860088996599</v>
      </c>
      <c r="J11358">
        <v>0.235176520823249</v>
      </c>
      <c r="K11358" t="s">
        <v>31003</v>
      </c>
      <c r="L11358">
        <v>3</v>
      </c>
      <c r="M11358" t="s">
        <v>1463</v>
      </c>
      <c r="N11358">
        <v>0.6</v>
      </c>
      <c r="O11358">
        <v>3.8119440914866601E-3</v>
      </c>
    </row>
    <row r="11359" spans="1:15">
      <c r="A11359" t="s">
        <v>12660</v>
      </c>
      <c r="B11359" t="s">
        <v>23511</v>
      </c>
      <c r="C11359" t="s">
        <v>12661</v>
      </c>
      <c r="D11359">
        <v>2</v>
      </c>
      <c r="E11359">
        <v>6152</v>
      </c>
      <c r="F11359">
        <v>5</v>
      </c>
      <c r="G11359">
        <v>7804</v>
      </c>
      <c r="H11359">
        <v>0.99168074853091603</v>
      </c>
      <c r="I11359">
        <v>1</v>
      </c>
      <c r="J11359">
        <v>0.85953329234717102</v>
      </c>
      <c r="K11359" t="s">
        <v>31004</v>
      </c>
      <c r="L11359">
        <v>2</v>
      </c>
      <c r="M11359" t="s">
        <v>1463</v>
      </c>
      <c r="N11359">
        <v>0.4</v>
      </c>
      <c r="O11359">
        <v>3.2509752925877802E-4</v>
      </c>
    </row>
    <row r="11360" spans="1:15">
      <c r="A11360" t="s">
        <v>12662</v>
      </c>
      <c r="B11360" t="s">
        <v>23511</v>
      </c>
      <c r="C11360" t="s">
        <v>12663</v>
      </c>
      <c r="D11360">
        <v>8</v>
      </c>
      <c r="E11360">
        <v>6152</v>
      </c>
      <c r="F11360">
        <v>10</v>
      </c>
      <c r="G11360">
        <v>7804</v>
      </c>
      <c r="H11360">
        <v>0.64231594183968699</v>
      </c>
      <c r="I11360">
        <v>0.968912233598893</v>
      </c>
      <c r="J11360">
        <v>0.832812322140707</v>
      </c>
      <c r="K11360" t="s">
        <v>31005</v>
      </c>
      <c r="L11360">
        <v>8</v>
      </c>
      <c r="M11360" t="s">
        <v>1463</v>
      </c>
      <c r="N11360">
        <v>0.8</v>
      </c>
      <c r="O11360">
        <v>1.3003901170351099E-3</v>
      </c>
    </row>
    <row r="11361" spans="1:15">
      <c r="A11361" t="s">
        <v>12662</v>
      </c>
      <c r="B11361" t="s">
        <v>23518</v>
      </c>
      <c r="C11361" t="s">
        <v>12663</v>
      </c>
      <c r="D11361">
        <v>2</v>
      </c>
      <c r="E11361">
        <v>787</v>
      </c>
      <c r="F11361">
        <v>6</v>
      </c>
      <c r="G11361">
        <v>7393</v>
      </c>
      <c r="H11361">
        <v>0.127121247527331</v>
      </c>
      <c r="I11361">
        <v>0.70232558016992197</v>
      </c>
      <c r="J11361">
        <v>0.67904718175981504</v>
      </c>
      <c r="K11361" t="s">
        <v>31006</v>
      </c>
      <c r="L11361">
        <v>2</v>
      </c>
      <c r="M11361" t="s">
        <v>1463</v>
      </c>
      <c r="N11361">
        <v>0.33333333333333298</v>
      </c>
      <c r="O11361">
        <v>2.5412960609911099E-3</v>
      </c>
    </row>
    <row r="11362" spans="1:15">
      <c r="A11362" t="s">
        <v>12664</v>
      </c>
      <c r="B11362" t="s">
        <v>23513</v>
      </c>
      <c r="C11362" t="s">
        <v>12665</v>
      </c>
      <c r="D11362">
        <v>3</v>
      </c>
      <c r="E11362">
        <v>535</v>
      </c>
      <c r="F11362">
        <v>125</v>
      </c>
      <c r="G11362">
        <v>8124</v>
      </c>
      <c r="H11362">
        <v>0.99069890240619296</v>
      </c>
      <c r="I11362">
        <v>0.99999999999997702</v>
      </c>
      <c r="J11362">
        <v>0.95041217501583097</v>
      </c>
      <c r="K11362" t="s">
        <v>31007</v>
      </c>
      <c r="L11362">
        <v>3</v>
      </c>
      <c r="M11362" t="s">
        <v>2729</v>
      </c>
      <c r="N11362">
        <v>2.4E-2</v>
      </c>
      <c r="O11362">
        <v>5.60747663551402E-3</v>
      </c>
    </row>
    <row r="11363" spans="1:15">
      <c r="A11363" t="s">
        <v>12664</v>
      </c>
      <c r="B11363" t="s">
        <v>23511</v>
      </c>
      <c r="C11363" t="s">
        <v>12665</v>
      </c>
      <c r="D11363">
        <v>106</v>
      </c>
      <c r="E11363">
        <v>6152</v>
      </c>
      <c r="F11363">
        <v>126</v>
      </c>
      <c r="G11363">
        <v>7804</v>
      </c>
      <c r="H11363">
        <v>8.4189435218132005E-2</v>
      </c>
      <c r="I11363">
        <v>0.38839971402179502</v>
      </c>
      <c r="J11363">
        <v>0.33384248493985302</v>
      </c>
      <c r="K11363" t="s">
        <v>31008</v>
      </c>
      <c r="L11363">
        <v>106</v>
      </c>
      <c r="M11363" t="s">
        <v>2729</v>
      </c>
      <c r="N11363">
        <v>0.84126984126984095</v>
      </c>
      <c r="O11363">
        <v>1.7230169050715199E-2</v>
      </c>
    </row>
    <row r="11364" spans="1:15">
      <c r="A11364" t="s">
        <v>12664</v>
      </c>
      <c r="B11364" t="s">
        <v>23518</v>
      </c>
      <c r="C11364" t="s">
        <v>12665</v>
      </c>
      <c r="D11364">
        <v>5</v>
      </c>
      <c r="E11364">
        <v>787</v>
      </c>
      <c r="F11364">
        <v>109</v>
      </c>
      <c r="G11364">
        <v>7393</v>
      </c>
      <c r="H11364">
        <v>0.99292100057285504</v>
      </c>
      <c r="I11364">
        <v>1</v>
      </c>
      <c r="J11364">
        <v>0.966855260484069</v>
      </c>
      <c r="K11364" t="s">
        <v>31009</v>
      </c>
      <c r="L11364">
        <v>5</v>
      </c>
      <c r="M11364" t="s">
        <v>2729</v>
      </c>
      <c r="N11364">
        <v>4.5871559633027498E-2</v>
      </c>
      <c r="O11364">
        <v>6.35324015247776E-3</v>
      </c>
    </row>
    <row r="11365" spans="1:15">
      <c r="A11365" t="s">
        <v>12666</v>
      </c>
      <c r="B11365" t="s">
        <v>23511</v>
      </c>
      <c r="C11365" t="s">
        <v>12667</v>
      </c>
      <c r="D11365">
        <v>4</v>
      </c>
      <c r="E11365">
        <v>6152</v>
      </c>
      <c r="F11365">
        <v>6</v>
      </c>
      <c r="G11365">
        <v>7804</v>
      </c>
      <c r="H11365">
        <v>0.88632030892592895</v>
      </c>
      <c r="I11365">
        <v>1</v>
      </c>
      <c r="J11365">
        <v>0.85953329234717102</v>
      </c>
      <c r="K11365" t="s">
        <v>24989</v>
      </c>
      <c r="L11365">
        <v>4</v>
      </c>
      <c r="M11365" t="s">
        <v>1463</v>
      </c>
      <c r="N11365">
        <v>0.66666666666666696</v>
      </c>
      <c r="O11365">
        <v>6.5019505851755496E-4</v>
      </c>
    </row>
    <row r="11366" spans="1:15">
      <c r="A11366" t="s">
        <v>12666</v>
      </c>
      <c r="B11366" t="s">
        <v>23513</v>
      </c>
      <c r="C11366" t="s">
        <v>12667</v>
      </c>
      <c r="D11366">
        <v>1</v>
      </c>
      <c r="E11366">
        <v>535</v>
      </c>
      <c r="F11366">
        <v>9</v>
      </c>
      <c r="G11366">
        <v>8124</v>
      </c>
      <c r="H11366">
        <v>0.45850310076412798</v>
      </c>
      <c r="I11366">
        <v>0.99999999999997702</v>
      </c>
      <c r="J11366">
        <v>0.95041217501583097</v>
      </c>
      <c r="K11366" t="s">
        <v>31010</v>
      </c>
      <c r="L11366">
        <v>1</v>
      </c>
      <c r="M11366" t="s">
        <v>1463</v>
      </c>
      <c r="N11366">
        <v>0.11111111111111099</v>
      </c>
      <c r="O11366">
        <v>1.8691588785046699E-3</v>
      </c>
    </row>
    <row r="11367" spans="1:15">
      <c r="A11367" t="s">
        <v>12668</v>
      </c>
      <c r="B11367" t="s">
        <v>23513</v>
      </c>
      <c r="C11367" t="s">
        <v>12669</v>
      </c>
      <c r="D11367">
        <v>1</v>
      </c>
      <c r="E11367">
        <v>535</v>
      </c>
      <c r="F11367">
        <v>16</v>
      </c>
      <c r="G11367">
        <v>8124</v>
      </c>
      <c r="H11367">
        <v>0.66412214006675596</v>
      </c>
      <c r="I11367">
        <v>0.99999999999997702</v>
      </c>
      <c r="J11367">
        <v>0.95041217501583097</v>
      </c>
      <c r="K11367" t="s">
        <v>31010</v>
      </c>
      <c r="L11367">
        <v>1</v>
      </c>
      <c r="M11367" t="s">
        <v>1463</v>
      </c>
      <c r="N11367">
        <v>6.25E-2</v>
      </c>
      <c r="O11367">
        <v>1.8691588785046699E-3</v>
      </c>
    </row>
    <row r="11368" spans="1:15">
      <c r="A11368" t="s">
        <v>12668</v>
      </c>
      <c r="B11368" t="s">
        <v>23511</v>
      </c>
      <c r="C11368" t="s">
        <v>12669</v>
      </c>
      <c r="D11368">
        <v>19</v>
      </c>
      <c r="E11368">
        <v>6152</v>
      </c>
      <c r="F11368">
        <v>21</v>
      </c>
      <c r="G11368">
        <v>7804</v>
      </c>
      <c r="H11368">
        <v>0.14714101732597901</v>
      </c>
      <c r="I11368">
        <v>0.54611425167193095</v>
      </c>
      <c r="J11368">
        <v>0.46940338073728599</v>
      </c>
      <c r="K11368" t="s">
        <v>31011</v>
      </c>
      <c r="L11368">
        <v>19</v>
      </c>
      <c r="M11368" t="s">
        <v>1463</v>
      </c>
      <c r="N11368">
        <v>0.90476190476190499</v>
      </c>
      <c r="O11368">
        <v>3.0884265279583901E-3</v>
      </c>
    </row>
    <row r="11369" spans="1:15">
      <c r="A11369" t="s">
        <v>12670</v>
      </c>
      <c r="B11369" t="s">
        <v>23511</v>
      </c>
      <c r="C11369" t="s">
        <v>12671</v>
      </c>
      <c r="D11369">
        <v>8</v>
      </c>
      <c r="E11369">
        <v>6152</v>
      </c>
      <c r="F11369">
        <v>9</v>
      </c>
      <c r="G11369">
        <v>7804</v>
      </c>
      <c r="H11369">
        <v>0.40157748897504503</v>
      </c>
      <c r="I11369">
        <v>0.91525479399875698</v>
      </c>
      <c r="J11369">
        <v>0.78669196642228301</v>
      </c>
      <c r="K11369" t="s">
        <v>31012</v>
      </c>
      <c r="L11369">
        <v>8</v>
      </c>
      <c r="M11369" t="s">
        <v>2729</v>
      </c>
      <c r="N11369">
        <v>0.88888888888888895</v>
      </c>
      <c r="O11369">
        <v>1.3003901170351099E-3</v>
      </c>
    </row>
    <row r="11370" spans="1:15">
      <c r="A11370" t="s">
        <v>12672</v>
      </c>
      <c r="B11370" t="s">
        <v>23511</v>
      </c>
      <c r="C11370" t="s">
        <v>12673</v>
      </c>
      <c r="D11370">
        <v>4</v>
      </c>
      <c r="E11370">
        <v>6152</v>
      </c>
      <c r="F11370">
        <v>6</v>
      </c>
      <c r="G11370">
        <v>7804</v>
      </c>
      <c r="H11370">
        <v>0.88632030892592895</v>
      </c>
      <c r="I11370">
        <v>1</v>
      </c>
      <c r="J11370">
        <v>0.85953329234717102</v>
      </c>
      <c r="K11370" t="s">
        <v>31013</v>
      </c>
      <c r="L11370">
        <v>4</v>
      </c>
      <c r="M11370" t="s">
        <v>1463</v>
      </c>
      <c r="N11370">
        <v>0.66666666666666696</v>
      </c>
      <c r="O11370">
        <v>6.5019505851755496E-4</v>
      </c>
    </row>
    <row r="11371" spans="1:15">
      <c r="A11371" t="s">
        <v>12674</v>
      </c>
      <c r="B11371" t="s">
        <v>23518</v>
      </c>
      <c r="C11371" t="s">
        <v>12675</v>
      </c>
      <c r="D11371">
        <v>5</v>
      </c>
      <c r="E11371">
        <v>787</v>
      </c>
      <c r="F11371">
        <v>59</v>
      </c>
      <c r="G11371">
        <v>7393</v>
      </c>
      <c r="H11371">
        <v>0.76735810283522898</v>
      </c>
      <c r="I11371">
        <v>1</v>
      </c>
      <c r="J11371">
        <v>0.966855260484069</v>
      </c>
      <c r="K11371" t="s">
        <v>24939</v>
      </c>
      <c r="L11371">
        <v>5</v>
      </c>
      <c r="M11371" t="s">
        <v>5133</v>
      </c>
      <c r="N11371">
        <v>8.4745762711864403E-2</v>
      </c>
      <c r="O11371">
        <v>6.35324015247776E-3</v>
      </c>
    </row>
    <row r="11372" spans="1:15">
      <c r="A11372" t="s">
        <v>12674</v>
      </c>
      <c r="B11372" t="s">
        <v>23511</v>
      </c>
      <c r="C11372" t="s">
        <v>12675</v>
      </c>
      <c r="D11372">
        <v>47</v>
      </c>
      <c r="E11372">
        <v>6152</v>
      </c>
      <c r="F11372">
        <v>53</v>
      </c>
      <c r="G11372">
        <v>7804</v>
      </c>
      <c r="H11372">
        <v>4.8711916136638403E-2</v>
      </c>
      <c r="I11372">
        <v>0.26604356743715302</v>
      </c>
      <c r="J11372">
        <v>0.22867330342704301</v>
      </c>
      <c r="K11372" t="s">
        <v>31014</v>
      </c>
      <c r="L11372">
        <v>47</v>
      </c>
      <c r="M11372" t="s">
        <v>5133</v>
      </c>
      <c r="N11372">
        <v>0.88679245283018904</v>
      </c>
      <c r="O11372">
        <v>7.6397919375812704E-3</v>
      </c>
    </row>
    <row r="11373" spans="1:15">
      <c r="A11373" t="s">
        <v>12674</v>
      </c>
      <c r="B11373" t="s">
        <v>23513</v>
      </c>
      <c r="C11373" t="s">
        <v>12675</v>
      </c>
      <c r="D11373">
        <v>3</v>
      </c>
      <c r="E11373">
        <v>535</v>
      </c>
      <c r="F11373">
        <v>56</v>
      </c>
      <c r="G11373">
        <v>8124</v>
      </c>
      <c r="H11373">
        <v>0.72323866175318197</v>
      </c>
      <c r="I11373">
        <v>0.99999999999997702</v>
      </c>
      <c r="J11373">
        <v>0.95041217501583097</v>
      </c>
      <c r="K11373" t="s">
        <v>24136</v>
      </c>
      <c r="L11373">
        <v>3</v>
      </c>
      <c r="M11373" t="s">
        <v>5133</v>
      </c>
      <c r="N11373">
        <v>5.3571428571428603E-2</v>
      </c>
      <c r="O11373">
        <v>5.60747663551402E-3</v>
      </c>
    </row>
    <row r="11374" spans="1:15">
      <c r="A11374" t="s">
        <v>12676</v>
      </c>
      <c r="B11374" t="s">
        <v>23518</v>
      </c>
      <c r="C11374" t="s">
        <v>12677</v>
      </c>
      <c r="D11374">
        <v>5</v>
      </c>
      <c r="E11374">
        <v>787</v>
      </c>
      <c r="F11374">
        <v>57</v>
      </c>
      <c r="G11374">
        <v>7393</v>
      </c>
      <c r="H11374">
        <v>0.74014498825115604</v>
      </c>
      <c r="I11374">
        <v>1</v>
      </c>
      <c r="J11374">
        <v>0.966855260484069</v>
      </c>
      <c r="K11374" t="s">
        <v>24939</v>
      </c>
      <c r="L11374">
        <v>5</v>
      </c>
      <c r="M11374" t="s">
        <v>5133</v>
      </c>
      <c r="N11374">
        <v>8.7719298245614002E-2</v>
      </c>
      <c r="O11374">
        <v>6.35324015247776E-3</v>
      </c>
    </row>
    <row r="11375" spans="1:15">
      <c r="A11375" t="s">
        <v>12676</v>
      </c>
      <c r="B11375" t="s">
        <v>23511</v>
      </c>
      <c r="C11375" t="s">
        <v>12677</v>
      </c>
      <c r="D11375">
        <v>47</v>
      </c>
      <c r="E11375">
        <v>6152</v>
      </c>
      <c r="F11375">
        <v>51</v>
      </c>
      <c r="G11375">
        <v>7804</v>
      </c>
      <c r="H11375">
        <v>9.5778802372968805E-3</v>
      </c>
      <c r="I11375">
        <v>8.1852631020996394E-2</v>
      </c>
      <c r="J11375">
        <v>7.0355061428755195E-2</v>
      </c>
      <c r="K11375" t="s">
        <v>31014</v>
      </c>
      <c r="L11375">
        <v>47</v>
      </c>
      <c r="M11375" t="s">
        <v>5133</v>
      </c>
      <c r="N11375">
        <v>0.92156862745098</v>
      </c>
      <c r="O11375">
        <v>7.6397919375812704E-3</v>
      </c>
    </row>
    <row r="11376" spans="1:15">
      <c r="A11376" t="s">
        <v>12678</v>
      </c>
      <c r="B11376" t="s">
        <v>23513</v>
      </c>
      <c r="C11376" t="s">
        <v>12679</v>
      </c>
      <c r="D11376">
        <v>3</v>
      </c>
      <c r="E11376">
        <v>535</v>
      </c>
      <c r="F11376">
        <v>3</v>
      </c>
      <c r="G11376">
        <v>8124</v>
      </c>
      <c r="H11376">
        <v>2.8410108672114397E-4</v>
      </c>
      <c r="I11376">
        <v>1.0526959909756699E-2</v>
      </c>
      <c r="J11376">
        <v>1.0004950864136501E-2</v>
      </c>
      <c r="K11376" t="s">
        <v>24136</v>
      </c>
      <c r="L11376">
        <v>3</v>
      </c>
      <c r="M11376" t="s">
        <v>5133</v>
      </c>
      <c r="N11376">
        <v>1</v>
      </c>
      <c r="O11376">
        <v>5.60747663551402E-3</v>
      </c>
    </row>
    <row r="11377" spans="1:15">
      <c r="A11377" t="s">
        <v>12680</v>
      </c>
      <c r="B11377" t="s">
        <v>23513</v>
      </c>
      <c r="C11377" t="s">
        <v>12681</v>
      </c>
      <c r="D11377">
        <v>3</v>
      </c>
      <c r="E11377">
        <v>535</v>
      </c>
      <c r="F11377">
        <v>3</v>
      </c>
      <c r="G11377">
        <v>8124</v>
      </c>
      <c r="H11377">
        <v>2.8410108672114397E-4</v>
      </c>
      <c r="I11377">
        <v>1.0526959909756699E-2</v>
      </c>
      <c r="J11377">
        <v>1.0004950864136501E-2</v>
      </c>
      <c r="K11377" t="s">
        <v>24136</v>
      </c>
      <c r="L11377">
        <v>3</v>
      </c>
      <c r="M11377" t="s">
        <v>5133</v>
      </c>
      <c r="N11377">
        <v>1</v>
      </c>
      <c r="O11377">
        <v>5.60747663551402E-3</v>
      </c>
    </row>
    <row r="11378" spans="1:15">
      <c r="A11378" t="s">
        <v>12682</v>
      </c>
      <c r="B11378" t="s">
        <v>23511</v>
      </c>
      <c r="C11378" t="s">
        <v>12683</v>
      </c>
      <c r="D11378">
        <v>204</v>
      </c>
      <c r="E11378">
        <v>6152</v>
      </c>
      <c r="F11378">
        <v>311</v>
      </c>
      <c r="G11378">
        <v>7804</v>
      </c>
      <c r="H11378">
        <v>0.99999998792073397</v>
      </c>
      <c r="I11378">
        <v>1</v>
      </c>
      <c r="J11378">
        <v>0.85953329234717102</v>
      </c>
      <c r="K11378" t="s">
        <v>31015</v>
      </c>
      <c r="L11378">
        <v>204</v>
      </c>
      <c r="M11378" t="s">
        <v>5133</v>
      </c>
      <c r="N11378">
        <v>0.65594855305466204</v>
      </c>
      <c r="O11378">
        <v>3.3159947984395297E-2</v>
      </c>
    </row>
    <row r="11379" spans="1:15">
      <c r="A11379" t="s">
        <v>12682</v>
      </c>
      <c r="B11379" t="s">
        <v>23518</v>
      </c>
      <c r="C11379" t="s">
        <v>12683</v>
      </c>
      <c r="D11379">
        <v>62</v>
      </c>
      <c r="E11379">
        <v>787</v>
      </c>
      <c r="F11379">
        <v>322</v>
      </c>
      <c r="G11379">
        <v>7393</v>
      </c>
      <c r="H11379" s="34">
        <v>1.8590447822282399E-6</v>
      </c>
      <c r="I11379">
        <v>4.58192925470099E-4</v>
      </c>
      <c r="J11379">
        <v>4.4300624030734999E-4</v>
      </c>
      <c r="K11379" t="s">
        <v>25809</v>
      </c>
      <c r="L11379">
        <v>62</v>
      </c>
      <c r="M11379" t="s">
        <v>5133</v>
      </c>
      <c r="N11379">
        <v>0.19254658385093201</v>
      </c>
      <c r="O11379">
        <v>7.8780177890724307E-2</v>
      </c>
    </row>
    <row r="11380" spans="1:15">
      <c r="A11380" t="s">
        <v>12682</v>
      </c>
      <c r="B11380" t="s">
        <v>23513</v>
      </c>
      <c r="C11380" t="s">
        <v>12683</v>
      </c>
      <c r="D11380">
        <v>35</v>
      </c>
      <c r="E11380">
        <v>535</v>
      </c>
      <c r="F11380">
        <v>313</v>
      </c>
      <c r="G11380">
        <v>8124</v>
      </c>
      <c r="H11380">
        <v>1.34611704804038E-3</v>
      </c>
      <c r="I11380">
        <v>3.93407447138562E-2</v>
      </c>
      <c r="J11380">
        <v>3.7389922750239502E-2</v>
      </c>
      <c r="K11380" t="s">
        <v>31016</v>
      </c>
      <c r="L11380">
        <v>35</v>
      </c>
      <c r="M11380" t="s">
        <v>5133</v>
      </c>
      <c r="N11380">
        <v>0.11182108626198101</v>
      </c>
      <c r="O11380">
        <v>6.5420560747663503E-2</v>
      </c>
    </row>
    <row r="11381" spans="1:15">
      <c r="A11381" t="s">
        <v>12684</v>
      </c>
      <c r="B11381" t="s">
        <v>23511</v>
      </c>
      <c r="C11381" t="s">
        <v>12685</v>
      </c>
      <c r="D11381">
        <v>41</v>
      </c>
      <c r="E11381">
        <v>6152</v>
      </c>
      <c r="F11381">
        <v>50</v>
      </c>
      <c r="G11381">
        <v>7804</v>
      </c>
      <c r="H11381">
        <v>0.36431025699436698</v>
      </c>
      <c r="I11381">
        <v>0.90829480295553899</v>
      </c>
      <c r="J11381">
        <v>0.78070962240619901</v>
      </c>
      <c r="K11381" t="s">
        <v>31017</v>
      </c>
      <c r="L11381">
        <v>41</v>
      </c>
      <c r="M11381" t="s">
        <v>5133</v>
      </c>
      <c r="N11381">
        <v>0.82</v>
      </c>
      <c r="O11381">
        <v>6.6644993498049402E-3</v>
      </c>
    </row>
    <row r="11382" spans="1:15">
      <c r="A11382" t="s">
        <v>12684</v>
      </c>
      <c r="B11382" t="s">
        <v>23518</v>
      </c>
      <c r="C11382" t="s">
        <v>12685</v>
      </c>
      <c r="D11382">
        <v>4</v>
      </c>
      <c r="E11382">
        <v>787</v>
      </c>
      <c r="F11382">
        <v>46</v>
      </c>
      <c r="G11382">
        <v>7393</v>
      </c>
      <c r="H11382">
        <v>0.73659799535155701</v>
      </c>
      <c r="I11382">
        <v>1</v>
      </c>
      <c r="J11382">
        <v>0.966855260484069</v>
      </c>
      <c r="K11382" t="s">
        <v>31018</v>
      </c>
      <c r="L11382">
        <v>4</v>
      </c>
      <c r="M11382" t="s">
        <v>5133</v>
      </c>
      <c r="N11382">
        <v>8.6956521739130405E-2</v>
      </c>
      <c r="O11382">
        <v>5.0825921219822103E-3</v>
      </c>
    </row>
    <row r="11383" spans="1:15">
      <c r="A11383" t="s">
        <v>12684</v>
      </c>
      <c r="B11383" t="s">
        <v>23513</v>
      </c>
      <c r="C11383" t="s">
        <v>12685</v>
      </c>
      <c r="D11383">
        <v>3</v>
      </c>
      <c r="E11383">
        <v>535</v>
      </c>
      <c r="F11383">
        <v>53</v>
      </c>
      <c r="G11383">
        <v>8124</v>
      </c>
      <c r="H11383">
        <v>0.68766094771566899</v>
      </c>
      <c r="I11383">
        <v>0.99999999999997702</v>
      </c>
      <c r="J11383">
        <v>0.95041217501583097</v>
      </c>
      <c r="K11383" t="s">
        <v>31019</v>
      </c>
      <c r="L11383">
        <v>3</v>
      </c>
      <c r="M11383" t="s">
        <v>5133</v>
      </c>
      <c r="N11383">
        <v>5.6603773584905703E-2</v>
      </c>
      <c r="O11383">
        <v>5.60747663551402E-3</v>
      </c>
    </row>
    <row r="11384" spans="1:15">
      <c r="A11384" t="s">
        <v>12686</v>
      </c>
      <c r="B11384" t="s">
        <v>23511</v>
      </c>
      <c r="C11384" t="s">
        <v>12687</v>
      </c>
      <c r="D11384">
        <v>1</v>
      </c>
      <c r="E11384">
        <v>6152</v>
      </c>
      <c r="F11384">
        <v>1</v>
      </c>
      <c r="G11384">
        <v>7804</v>
      </c>
      <c r="H11384">
        <v>0.788313685289595</v>
      </c>
      <c r="I11384">
        <v>0.968912233598893</v>
      </c>
      <c r="J11384">
        <v>0.832812322140707</v>
      </c>
      <c r="K11384" t="s">
        <v>24529</v>
      </c>
      <c r="L11384">
        <v>1</v>
      </c>
      <c r="M11384" t="s">
        <v>5133</v>
      </c>
      <c r="N11384">
        <v>1</v>
      </c>
      <c r="O11384">
        <v>1.6254876462938901E-4</v>
      </c>
    </row>
    <row r="11385" spans="1:15">
      <c r="A11385" t="s">
        <v>12688</v>
      </c>
      <c r="B11385" t="s">
        <v>23511</v>
      </c>
      <c r="C11385" t="s">
        <v>12689</v>
      </c>
      <c r="D11385">
        <v>1</v>
      </c>
      <c r="E11385">
        <v>6152</v>
      </c>
      <c r="F11385">
        <v>1</v>
      </c>
      <c r="G11385">
        <v>7804</v>
      </c>
      <c r="H11385">
        <v>0.788313685289595</v>
      </c>
      <c r="I11385">
        <v>0.968912233598893</v>
      </c>
      <c r="J11385">
        <v>0.832812322140707</v>
      </c>
      <c r="K11385" t="s">
        <v>23871</v>
      </c>
      <c r="L11385">
        <v>1</v>
      </c>
      <c r="M11385" t="s">
        <v>1463</v>
      </c>
      <c r="N11385">
        <v>1</v>
      </c>
      <c r="O11385">
        <v>1.6254876462938901E-4</v>
      </c>
    </row>
    <row r="11386" spans="1:15">
      <c r="A11386" t="s">
        <v>12690</v>
      </c>
      <c r="B11386" t="s">
        <v>23511</v>
      </c>
      <c r="C11386" t="s">
        <v>12691</v>
      </c>
      <c r="D11386">
        <v>1</v>
      </c>
      <c r="E11386">
        <v>6152</v>
      </c>
      <c r="F11386">
        <v>1</v>
      </c>
      <c r="G11386">
        <v>7804</v>
      </c>
      <c r="H11386">
        <v>0.788313685289595</v>
      </c>
      <c r="I11386">
        <v>0.968912233598893</v>
      </c>
      <c r="J11386">
        <v>0.832812322140707</v>
      </c>
      <c r="K11386" t="s">
        <v>24645</v>
      </c>
      <c r="L11386">
        <v>1</v>
      </c>
      <c r="M11386" t="s">
        <v>5133</v>
      </c>
      <c r="N11386">
        <v>1</v>
      </c>
      <c r="O11386">
        <v>1.6254876462938901E-4</v>
      </c>
    </row>
    <row r="11387" spans="1:15">
      <c r="A11387" t="s">
        <v>12692</v>
      </c>
      <c r="B11387" t="s">
        <v>23511</v>
      </c>
      <c r="C11387" t="s">
        <v>12693</v>
      </c>
      <c r="D11387">
        <v>38</v>
      </c>
      <c r="E11387">
        <v>6152</v>
      </c>
      <c r="F11387">
        <v>44</v>
      </c>
      <c r="G11387">
        <v>7804</v>
      </c>
      <c r="H11387">
        <v>0.14762942674181101</v>
      </c>
      <c r="I11387">
        <v>0.54611425167193095</v>
      </c>
      <c r="J11387">
        <v>0.46940338073728599</v>
      </c>
      <c r="K11387" t="s">
        <v>31020</v>
      </c>
      <c r="L11387">
        <v>38</v>
      </c>
      <c r="M11387" t="s">
        <v>5133</v>
      </c>
      <c r="N11387">
        <v>0.86363636363636398</v>
      </c>
      <c r="O11387">
        <v>6.1768530559167803E-3</v>
      </c>
    </row>
    <row r="11388" spans="1:15">
      <c r="A11388" t="s">
        <v>12692</v>
      </c>
      <c r="B11388" t="s">
        <v>23518</v>
      </c>
      <c r="C11388" t="s">
        <v>12693</v>
      </c>
      <c r="D11388">
        <v>2</v>
      </c>
      <c r="E11388">
        <v>787</v>
      </c>
      <c r="F11388">
        <v>39</v>
      </c>
      <c r="G11388">
        <v>7393</v>
      </c>
      <c r="H11388">
        <v>0.93046346546870895</v>
      </c>
      <c r="I11388">
        <v>1</v>
      </c>
      <c r="J11388">
        <v>0.966855260484069</v>
      </c>
      <c r="K11388" t="s">
        <v>25436</v>
      </c>
      <c r="L11388">
        <v>2</v>
      </c>
      <c r="M11388" t="s">
        <v>5133</v>
      </c>
      <c r="N11388">
        <v>5.1282051282051301E-2</v>
      </c>
      <c r="O11388">
        <v>2.5412960609911099E-3</v>
      </c>
    </row>
    <row r="11389" spans="1:15">
      <c r="A11389" t="s">
        <v>12694</v>
      </c>
      <c r="B11389" t="s">
        <v>23511</v>
      </c>
      <c r="C11389" t="s">
        <v>12695</v>
      </c>
      <c r="D11389">
        <v>8</v>
      </c>
      <c r="E11389">
        <v>6152</v>
      </c>
      <c r="F11389">
        <v>9</v>
      </c>
      <c r="G11389">
        <v>7804</v>
      </c>
      <c r="H11389">
        <v>0.40157748897504503</v>
      </c>
      <c r="I11389">
        <v>0.91525479399875698</v>
      </c>
      <c r="J11389">
        <v>0.78669196642228301</v>
      </c>
      <c r="K11389" t="s">
        <v>25940</v>
      </c>
      <c r="L11389">
        <v>8</v>
      </c>
      <c r="M11389" t="s">
        <v>5133</v>
      </c>
      <c r="N11389">
        <v>0.88888888888888895</v>
      </c>
      <c r="O11389">
        <v>1.3003901170351099E-3</v>
      </c>
    </row>
    <row r="11390" spans="1:15">
      <c r="A11390" t="s">
        <v>12694</v>
      </c>
      <c r="B11390" t="s">
        <v>23513</v>
      </c>
      <c r="C11390" t="s">
        <v>12695</v>
      </c>
      <c r="D11390">
        <v>1</v>
      </c>
      <c r="E11390">
        <v>535</v>
      </c>
      <c r="F11390">
        <v>3</v>
      </c>
      <c r="G11390">
        <v>8124</v>
      </c>
      <c r="H11390">
        <v>0.184859247501582</v>
      </c>
      <c r="I11390">
        <v>0.75508452473579202</v>
      </c>
      <c r="J11390">
        <v>0.71764152547495597</v>
      </c>
      <c r="K11390" t="s">
        <v>24765</v>
      </c>
      <c r="L11390">
        <v>1</v>
      </c>
      <c r="M11390" t="s">
        <v>5133</v>
      </c>
      <c r="N11390">
        <v>0.33333333333333298</v>
      </c>
      <c r="O11390">
        <v>1.8691588785046699E-3</v>
      </c>
    </row>
    <row r="11391" spans="1:15">
      <c r="A11391" t="s">
        <v>12696</v>
      </c>
      <c r="B11391" t="s">
        <v>23511</v>
      </c>
      <c r="C11391" t="s">
        <v>12697</v>
      </c>
      <c r="D11391">
        <v>1</v>
      </c>
      <c r="E11391">
        <v>6152</v>
      </c>
      <c r="F11391">
        <v>1</v>
      </c>
      <c r="G11391">
        <v>7804</v>
      </c>
      <c r="H11391">
        <v>0.788313685289595</v>
      </c>
      <c r="I11391">
        <v>0.968912233598893</v>
      </c>
      <c r="J11391">
        <v>0.832812322140707</v>
      </c>
      <c r="K11391" t="s">
        <v>23859</v>
      </c>
      <c r="L11391">
        <v>1</v>
      </c>
      <c r="M11391" t="s">
        <v>5133</v>
      </c>
      <c r="N11391">
        <v>1</v>
      </c>
      <c r="O11391">
        <v>1.6254876462938901E-4</v>
      </c>
    </row>
    <row r="11392" spans="1:15">
      <c r="A11392" t="s">
        <v>12698</v>
      </c>
      <c r="B11392" t="s">
        <v>23513</v>
      </c>
      <c r="C11392" t="s">
        <v>12699</v>
      </c>
      <c r="D11392">
        <v>16</v>
      </c>
      <c r="E11392">
        <v>535</v>
      </c>
      <c r="F11392">
        <v>126</v>
      </c>
      <c r="G11392">
        <v>8124</v>
      </c>
      <c r="H11392">
        <v>8.3224089736218896E-3</v>
      </c>
      <c r="I11392">
        <v>0.145117635464415</v>
      </c>
      <c r="J11392">
        <v>0.13792156755489299</v>
      </c>
      <c r="K11392" t="s">
        <v>31021</v>
      </c>
      <c r="L11392">
        <v>16</v>
      </c>
      <c r="M11392" t="s">
        <v>5133</v>
      </c>
      <c r="N11392">
        <v>0.126984126984127</v>
      </c>
      <c r="O11392">
        <v>2.9906542056074799E-2</v>
      </c>
    </row>
    <row r="11393" spans="1:15">
      <c r="A11393" t="s">
        <v>12698</v>
      </c>
      <c r="B11393" t="s">
        <v>23511</v>
      </c>
      <c r="C11393" t="s">
        <v>12699</v>
      </c>
      <c r="D11393">
        <v>95</v>
      </c>
      <c r="E11393">
        <v>6152</v>
      </c>
      <c r="F11393">
        <v>125</v>
      </c>
      <c r="G11393">
        <v>7804</v>
      </c>
      <c r="H11393">
        <v>0.81489293835782295</v>
      </c>
      <c r="I11393">
        <v>0.97729577026833603</v>
      </c>
      <c r="J11393">
        <v>0.84001825101570704</v>
      </c>
      <c r="K11393" t="s">
        <v>31022</v>
      </c>
      <c r="L11393">
        <v>95</v>
      </c>
      <c r="M11393" t="s">
        <v>5133</v>
      </c>
      <c r="N11393">
        <v>0.76</v>
      </c>
      <c r="O11393">
        <v>1.5442132639791901E-2</v>
      </c>
    </row>
    <row r="11394" spans="1:15">
      <c r="A11394" t="s">
        <v>12698</v>
      </c>
      <c r="B11394" t="s">
        <v>23518</v>
      </c>
      <c r="C11394" t="s">
        <v>12699</v>
      </c>
      <c r="D11394">
        <v>10</v>
      </c>
      <c r="E11394">
        <v>787</v>
      </c>
      <c r="F11394">
        <v>101</v>
      </c>
      <c r="G11394">
        <v>7393</v>
      </c>
      <c r="H11394">
        <v>0.64456408195993198</v>
      </c>
      <c r="I11394">
        <v>1</v>
      </c>
      <c r="J11394">
        <v>0.966855260484069</v>
      </c>
      <c r="K11394" t="s">
        <v>31023</v>
      </c>
      <c r="L11394">
        <v>10</v>
      </c>
      <c r="M11394" t="s">
        <v>5133</v>
      </c>
      <c r="N11394">
        <v>9.9009900990099001E-2</v>
      </c>
      <c r="O11394">
        <v>1.2706480304955499E-2</v>
      </c>
    </row>
    <row r="11395" spans="1:15">
      <c r="A11395" t="s">
        <v>12700</v>
      </c>
      <c r="B11395" t="s">
        <v>23518</v>
      </c>
      <c r="C11395" t="s">
        <v>12701</v>
      </c>
      <c r="D11395">
        <v>7</v>
      </c>
      <c r="E11395">
        <v>787</v>
      </c>
      <c r="F11395">
        <v>33</v>
      </c>
      <c r="G11395">
        <v>7393</v>
      </c>
      <c r="H11395">
        <v>5.5038260852837702E-2</v>
      </c>
      <c r="I11395">
        <v>0.61178825165478101</v>
      </c>
      <c r="J11395">
        <v>0.59151068941477603</v>
      </c>
      <c r="K11395" t="s">
        <v>29315</v>
      </c>
      <c r="L11395">
        <v>7</v>
      </c>
      <c r="M11395" t="s">
        <v>5133</v>
      </c>
      <c r="N11395">
        <v>0.21212121212121199</v>
      </c>
      <c r="O11395">
        <v>8.8945362134688708E-3</v>
      </c>
    </row>
    <row r="11396" spans="1:15">
      <c r="A11396" t="s">
        <v>12700</v>
      </c>
      <c r="B11396" t="s">
        <v>23511</v>
      </c>
      <c r="C11396" t="s">
        <v>12701</v>
      </c>
      <c r="D11396">
        <v>26</v>
      </c>
      <c r="E11396">
        <v>6152</v>
      </c>
      <c r="F11396">
        <v>35</v>
      </c>
      <c r="G11396">
        <v>7804</v>
      </c>
      <c r="H11396">
        <v>0.810002926391029</v>
      </c>
      <c r="I11396">
        <v>0.97453872412074605</v>
      </c>
      <c r="J11396">
        <v>0.83764847806331599</v>
      </c>
      <c r="K11396" t="s">
        <v>29316</v>
      </c>
      <c r="L11396">
        <v>26</v>
      </c>
      <c r="M11396" t="s">
        <v>5133</v>
      </c>
      <c r="N11396">
        <v>0.74285714285714299</v>
      </c>
      <c r="O11396">
        <v>4.2262678803641103E-3</v>
      </c>
    </row>
    <row r="11397" spans="1:15">
      <c r="A11397" t="s">
        <v>12700</v>
      </c>
      <c r="B11397" t="s">
        <v>23513</v>
      </c>
      <c r="C11397" t="s">
        <v>12701</v>
      </c>
      <c r="D11397">
        <v>1</v>
      </c>
      <c r="E11397">
        <v>535</v>
      </c>
      <c r="F11397">
        <v>36</v>
      </c>
      <c r="G11397">
        <v>8124</v>
      </c>
      <c r="H11397">
        <v>0.91438585004341399</v>
      </c>
      <c r="I11397">
        <v>0.99999999999997702</v>
      </c>
      <c r="J11397">
        <v>0.95041217501583097</v>
      </c>
      <c r="K11397" t="s">
        <v>28640</v>
      </c>
      <c r="L11397">
        <v>1</v>
      </c>
      <c r="M11397" t="s">
        <v>5133</v>
      </c>
      <c r="N11397">
        <v>2.7777777777777801E-2</v>
      </c>
      <c r="O11397">
        <v>1.8691588785046699E-3</v>
      </c>
    </row>
    <row r="11398" spans="1:15">
      <c r="A11398" t="s">
        <v>12702</v>
      </c>
      <c r="B11398" t="s">
        <v>23518</v>
      </c>
      <c r="C11398" t="s">
        <v>12703</v>
      </c>
      <c r="D11398">
        <v>6</v>
      </c>
      <c r="E11398">
        <v>787</v>
      </c>
      <c r="F11398">
        <v>107</v>
      </c>
      <c r="G11398">
        <v>7393</v>
      </c>
      <c r="H11398">
        <v>0.97707121963074095</v>
      </c>
      <c r="I11398">
        <v>1</v>
      </c>
      <c r="J11398">
        <v>0.966855260484069</v>
      </c>
      <c r="K11398" t="s">
        <v>31024</v>
      </c>
      <c r="L11398">
        <v>6</v>
      </c>
      <c r="M11398" t="s">
        <v>5133</v>
      </c>
      <c r="N11398">
        <v>5.60747663551402E-2</v>
      </c>
      <c r="O11398">
        <v>7.6238881829733202E-3</v>
      </c>
    </row>
    <row r="11399" spans="1:15">
      <c r="A11399" t="s">
        <v>12702</v>
      </c>
      <c r="B11399" t="s">
        <v>23511</v>
      </c>
      <c r="C11399" t="s">
        <v>12703</v>
      </c>
      <c r="D11399">
        <v>94</v>
      </c>
      <c r="E11399">
        <v>6152</v>
      </c>
      <c r="F11399">
        <v>112</v>
      </c>
      <c r="G11399">
        <v>7804</v>
      </c>
      <c r="H11399">
        <v>0.110099138118348</v>
      </c>
      <c r="I11399">
        <v>0.46674789314579801</v>
      </c>
      <c r="J11399">
        <v>0.40118535329171301</v>
      </c>
      <c r="K11399" t="s">
        <v>31025</v>
      </c>
      <c r="L11399">
        <v>94</v>
      </c>
      <c r="M11399" t="s">
        <v>5133</v>
      </c>
      <c r="N11399">
        <v>0.83928571428571397</v>
      </c>
      <c r="O11399">
        <v>1.5279583875162501E-2</v>
      </c>
    </row>
    <row r="11400" spans="1:15">
      <c r="A11400" t="s">
        <v>12702</v>
      </c>
      <c r="B11400" t="s">
        <v>23513</v>
      </c>
      <c r="C11400" t="s">
        <v>12703</v>
      </c>
      <c r="D11400">
        <v>4</v>
      </c>
      <c r="E11400">
        <v>535</v>
      </c>
      <c r="F11400">
        <v>116</v>
      </c>
      <c r="G11400">
        <v>8124</v>
      </c>
      <c r="H11400">
        <v>0.95261224924256405</v>
      </c>
      <c r="I11400">
        <v>0.99999999999997702</v>
      </c>
      <c r="J11400">
        <v>0.95041217501583097</v>
      </c>
      <c r="K11400" t="s">
        <v>31026</v>
      </c>
      <c r="L11400">
        <v>4</v>
      </c>
      <c r="M11400" t="s">
        <v>5133</v>
      </c>
      <c r="N11400">
        <v>3.4482758620689703E-2</v>
      </c>
      <c r="O11400">
        <v>7.4766355140186902E-3</v>
      </c>
    </row>
    <row r="11401" spans="1:15">
      <c r="A11401" t="s">
        <v>12704</v>
      </c>
      <c r="B11401" t="s">
        <v>23511</v>
      </c>
      <c r="C11401" t="s">
        <v>12705</v>
      </c>
      <c r="D11401">
        <v>131</v>
      </c>
      <c r="E11401">
        <v>6152</v>
      </c>
      <c r="F11401">
        <v>153</v>
      </c>
      <c r="G11401">
        <v>7804</v>
      </c>
      <c r="H11401">
        <v>2.0632554406433301E-2</v>
      </c>
      <c r="I11401">
        <v>0.145715565373985</v>
      </c>
      <c r="J11401">
        <v>0.12524737965213101</v>
      </c>
      <c r="K11401" t="s">
        <v>31027</v>
      </c>
      <c r="L11401">
        <v>131</v>
      </c>
      <c r="M11401" t="s">
        <v>5133</v>
      </c>
      <c r="N11401">
        <v>0.85620915032679701</v>
      </c>
      <c r="O11401">
        <v>2.1293888166449899E-2</v>
      </c>
    </row>
    <row r="11402" spans="1:15">
      <c r="A11402" t="s">
        <v>12704</v>
      </c>
      <c r="B11402" t="s">
        <v>23518</v>
      </c>
      <c r="C11402" t="s">
        <v>12705</v>
      </c>
      <c r="D11402">
        <v>9</v>
      </c>
      <c r="E11402">
        <v>787</v>
      </c>
      <c r="F11402">
        <v>134</v>
      </c>
      <c r="G11402">
        <v>7393</v>
      </c>
      <c r="H11402">
        <v>0.95599147594940004</v>
      </c>
      <c r="I11402">
        <v>1</v>
      </c>
      <c r="J11402">
        <v>0.966855260484069</v>
      </c>
      <c r="K11402" t="s">
        <v>31028</v>
      </c>
      <c r="L11402">
        <v>9</v>
      </c>
      <c r="M11402" t="s">
        <v>5133</v>
      </c>
      <c r="N11402">
        <v>6.7164179104477598E-2</v>
      </c>
      <c r="O11402">
        <v>1.143583227446E-2</v>
      </c>
    </row>
    <row r="11403" spans="1:15">
      <c r="A11403" t="s">
        <v>12704</v>
      </c>
      <c r="B11403" t="s">
        <v>23513</v>
      </c>
      <c r="C11403" t="s">
        <v>12705</v>
      </c>
      <c r="D11403">
        <v>6</v>
      </c>
      <c r="E11403">
        <v>535</v>
      </c>
      <c r="F11403">
        <v>158</v>
      </c>
      <c r="G11403">
        <v>8124</v>
      </c>
      <c r="H11403">
        <v>0.95376081592704298</v>
      </c>
      <c r="I11403">
        <v>0.99999999999997702</v>
      </c>
      <c r="J11403">
        <v>0.95041217501583097</v>
      </c>
      <c r="K11403" t="s">
        <v>31029</v>
      </c>
      <c r="L11403">
        <v>6</v>
      </c>
      <c r="M11403" t="s">
        <v>5133</v>
      </c>
      <c r="N11403">
        <v>3.7974683544303799E-2</v>
      </c>
      <c r="O11403">
        <v>1.1214953271028E-2</v>
      </c>
    </row>
    <row r="11404" spans="1:15">
      <c r="A11404" t="s">
        <v>12706</v>
      </c>
      <c r="B11404" t="s">
        <v>23518</v>
      </c>
      <c r="C11404" t="s">
        <v>12707</v>
      </c>
      <c r="D11404">
        <v>26</v>
      </c>
      <c r="E11404">
        <v>787</v>
      </c>
      <c r="F11404">
        <v>329</v>
      </c>
      <c r="G11404">
        <v>7393</v>
      </c>
      <c r="H11404">
        <v>0.96355915592950303</v>
      </c>
      <c r="I11404">
        <v>1</v>
      </c>
      <c r="J11404">
        <v>0.966855260484069</v>
      </c>
      <c r="K11404" t="s">
        <v>31030</v>
      </c>
      <c r="L11404">
        <v>26</v>
      </c>
      <c r="M11404" t="s">
        <v>5133</v>
      </c>
      <c r="N11404">
        <v>7.9027355623100301E-2</v>
      </c>
      <c r="O11404">
        <v>3.3036848792884398E-2</v>
      </c>
    </row>
    <row r="11405" spans="1:15">
      <c r="A11405" t="s">
        <v>12706</v>
      </c>
      <c r="B11405" t="s">
        <v>23513</v>
      </c>
      <c r="C11405" t="s">
        <v>12707</v>
      </c>
      <c r="D11405">
        <v>18</v>
      </c>
      <c r="E11405">
        <v>535</v>
      </c>
      <c r="F11405">
        <v>371</v>
      </c>
      <c r="G11405">
        <v>8124</v>
      </c>
      <c r="H11405">
        <v>0.93652120239539405</v>
      </c>
      <c r="I11405">
        <v>0.99999999999997702</v>
      </c>
      <c r="J11405">
        <v>0.95041217501583097</v>
      </c>
      <c r="K11405" t="s">
        <v>31031</v>
      </c>
      <c r="L11405">
        <v>18</v>
      </c>
      <c r="M11405" t="s">
        <v>5133</v>
      </c>
      <c r="N11405">
        <v>4.8517520215633402E-2</v>
      </c>
      <c r="O11405">
        <v>3.3644859813084099E-2</v>
      </c>
    </row>
    <row r="11406" spans="1:15">
      <c r="A11406" t="s">
        <v>12706</v>
      </c>
      <c r="B11406" t="s">
        <v>23511</v>
      </c>
      <c r="C11406" t="s">
        <v>12707</v>
      </c>
      <c r="D11406">
        <v>302</v>
      </c>
      <c r="E11406">
        <v>6152</v>
      </c>
      <c r="F11406">
        <v>362</v>
      </c>
      <c r="G11406">
        <v>7804</v>
      </c>
      <c r="H11406">
        <v>1.49707388597224E-2</v>
      </c>
      <c r="I11406">
        <v>0.114076566620718</v>
      </c>
      <c r="J11406">
        <v>9.8052606887166702E-2</v>
      </c>
      <c r="K11406" t="s">
        <v>31032</v>
      </c>
      <c r="L11406">
        <v>302</v>
      </c>
      <c r="M11406" t="s">
        <v>5133</v>
      </c>
      <c r="N11406">
        <v>0.83425414364640904</v>
      </c>
      <c r="O11406">
        <v>4.9089726918075401E-2</v>
      </c>
    </row>
    <row r="11407" spans="1:15">
      <c r="A11407" t="s">
        <v>12708</v>
      </c>
      <c r="B11407" t="s">
        <v>23518</v>
      </c>
      <c r="C11407" t="s">
        <v>12709</v>
      </c>
      <c r="D11407">
        <v>10</v>
      </c>
      <c r="E11407">
        <v>787</v>
      </c>
      <c r="F11407">
        <v>147</v>
      </c>
      <c r="G11407">
        <v>7393</v>
      </c>
      <c r="H11407">
        <v>0.95884061602849102</v>
      </c>
      <c r="I11407">
        <v>1</v>
      </c>
      <c r="J11407">
        <v>0.966855260484069</v>
      </c>
      <c r="K11407" t="s">
        <v>31033</v>
      </c>
      <c r="L11407">
        <v>10</v>
      </c>
      <c r="M11407" t="s">
        <v>5133</v>
      </c>
      <c r="N11407">
        <v>6.8027210884353706E-2</v>
      </c>
      <c r="O11407">
        <v>1.2706480304955499E-2</v>
      </c>
    </row>
    <row r="11408" spans="1:15">
      <c r="A11408" t="s">
        <v>12708</v>
      </c>
      <c r="B11408" t="s">
        <v>23513</v>
      </c>
      <c r="C11408" t="s">
        <v>12709</v>
      </c>
      <c r="D11408">
        <v>9</v>
      </c>
      <c r="E11408">
        <v>535</v>
      </c>
      <c r="F11408">
        <v>161</v>
      </c>
      <c r="G11408">
        <v>8124</v>
      </c>
      <c r="H11408">
        <v>0.74209477687987402</v>
      </c>
      <c r="I11408">
        <v>0.99999999999997702</v>
      </c>
      <c r="J11408">
        <v>0.95041217501583097</v>
      </c>
      <c r="K11408" t="s">
        <v>31034</v>
      </c>
      <c r="L11408">
        <v>9</v>
      </c>
      <c r="M11408" t="s">
        <v>5133</v>
      </c>
      <c r="N11408">
        <v>5.5900621118012403E-2</v>
      </c>
      <c r="O11408">
        <v>1.6822429906542102E-2</v>
      </c>
    </row>
    <row r="11409" spans="1:15">
      <c r="A11409" t="s">
        <v>12708</v>
      </c>
      <c r="B11409" t="s">
        <v>23511</v>
      </c>
      <c r="C11409" t="s">
        <v>12709</v>
      </c>
      <c r="D11409">
        <v>130</v>
      </c>
      <c r="E11409">
        <v>6152</v>
      </c>
      <c r="F11409">
        <v>157</v>
      </c>
      <c r="G11409">
        <v>7804</v>
      </c>
      <c r="H11409">
        <v>0.12756568021011699</v>
      </c>
      <c r="I11409">
        <v>0.50701821625700505</v>
      </c>
      <c r="J11409">
        <v>0.43579903669937398</v>
      </c>
      <c r="K11409" t="s">
        <v>31035</v>
      </c>
      <c r="L11409">
        <v>130</v>
      </c>
      <c r="M11409" t="s">
        <v>5133</v>
      </c>
      <c r="N11409">
        <v>0.82802547770700596</v>
      </c>
      <c r="O11409">
        <v>2.1131339401820499E-2</v>
      </c>
    </row>
    <row r="11410" spans="1:15">
      <c r="A11410" t="s">
        <v>12710</v>
      </c>
      <c r="B11410" t="s">
        <v>23518</v>
      </c>
      <c r="C11410" t="s">
        <v>12711</v>
      </c>
      <c r="D11410">
        <v>11</v>
      </c>
      <c r="E11410">
        <v>787</v>
      </c>
      <c r="F11410">
        <v>151</v>
      </c>
      <c r="G11410">
        <v>7393</v>
      </c>
      <c r="H11410">
        <v>0.93786711051332805</v>
      </c>
      <c r="I11410">
        <v>1</v>
      </c>
      <c r="J11410">
        <v>0.966855260484069</v>
      </c>
      <c r="K11410" t="s">
        <v>31036</v>
      </c>
      <c r="L11410">
        <v>11</v>
      </c>
      <c r="M11410" t="s">
        <v>5133</v>
      </c>
      <c r="N11410">
        <v>7.2847682119205295E-2</v>
      </c>
      <c r="O11410">
        <v>1.3977128335451099E-2</v>
      </c>
    </row>
    <row r="11411" spans="1:15">
      <c r="A11411" t="s">
        <v>12710</v>
      </c>
      <c r="B11411" t="s">
        <v>23511</v>
      </c>
      <c r="C11411" t="s">
        <v>12711</v>
      </c>
      <c r="D11411">
        <v>145</v>
      </c>
      <c r="E11411">
        <v>6152</v>
      </c>
      <c r="F11411">
        <v>171</v>
      </c>
      <c r="G11411">
        <v>7804</v>
      </c>
      <c r="H11411">
        <v>2.9762897113864099E-2</v>
      </c>
      <c r="I11411">
        <v>0.191638797963369</v>
      </c>
      <c r="J11411">
        <v>0.164719926954909</v>
      </c>
      <c r="K11411" t="s">
        <v>31037</v>
      </c>
      <c r="L11411">
        <v>145</v>
      </c>
      <c r="M11411" t="s">
        <v>5133</v>
      </c>
      <c r="N11411">
        <v>0.84795321637426901</v>
      </c>
      <c r="O11411">
        <v>2.3569570871261401E-2</v>
      </c>
    </row>
    <row r="11412" spans="1:15">
      <c r="A11412" t="s">
        <v>12710</v>
      </c>
      <c r="B11412" t="s">
        <v>23513</v>
      </c>
      <c r="C11412" t="s">
        <v>12711</v>
      </c>
      <c r="D11412">
        <v>6</v>
      </c>
      <c r="E11412">
        <v>535</v>
      </c>
      <c r="F11412">
        <v>168</v>
      </c>
      <c r="G11412">
        <v>8124</v>
      </c>
      <c r="H11412">
        <v>0.969414662531357</v>
      </c>
      <c r="I11412">
        <v>0.99999999999997702</v>
      </c>
      <c r="J11412">
        <v>0.95041217501583097</v>
      </c>
      <c r="K11412" t="s">
        <v>31029</v>
      </c>
      <c r="L11412">
        <v>6</v>
      </c>
      <c r="M11412" t="s">
        <v>5133</v>
      </c>
      <c r="N11412">
        <v>3.5714285714285698E-2</v>
      </c>
      <c r="O11412">
        <v>1.1214953271028E-2</v>
      </c>
    </row>
    <row r="11413" spans="1:15">
      <c r="A11413" t="s">
        <v>12712</v>
      </c>
      <c r="B11413" t="s">
        <v>23518</v>
      </c>
      <c r="C11413" t="s">
        <v>12713</v>
      </c>
      <c r="D11413">
        <v>2</v>
      </c>
      <c r="E11413">
        <v>787</v>
      </c>
      <c r="F11413">
        <v>27</v>
      </c>
      <c r="G11413">
        <v>7393</v>
      </c>
      <c r="H11413">
        <v>0.79863159465376998</v>
      </c>
      <c r="I11413">
        <v>1</v>
      </c>
      <c r="J11413">
        <v>0.966855260484069</v>
      </c>
      <c r="K11413" t="s">
        <v>31038</v>
      </c>
      <c r="L11413">
        <v>2</v>
      </c>
      <c r="M11413" t="s">
        <v>2729</v>
      </c>
      <c r="N11413">
        <v>7.4074074074074098E-2</v>
      </c>
      <c r="O11413">
        <v>2.5412960609911099E-3</v>
      </c>
    </row>
    <row r="11414" spans="1:15">
      <c r="A11414" t="s">
        <v>12712</v>
      </c>
      <c r="B11414" t="s">
        <v>23511</v>
      </c>
      <c r="C11414" t="s">
        <v>12713</v>
      </c>
      <c r="D11414">
        <v>25</v>
      </c>
      <c r="E11414">
        <v>6152</v>
      </c>
      <c r="F11414">
        <v>27</v>
      </c>
      <c r="G11414">
        <v>7804</v>
      </c>
      <c r="H11414">
        <v>5.4245613173786997E-2</v>
      </c>
      <c r="I11414">
        <v>0.28959482308693002</v>
      </c>
      <c r="J11414">
        <v>0.248916391734606</v>
      </c>
      <c r="K11414" t="s">
        <v>31039</v>
      </c>
      <c r="L11414">
        <v>25</v>
      </c>
      <c r="M11414" t="s">
        <v>2729</v>
      </c>
      <c r="N11414">
        <v>0.92592592592592604</v>
      </c>
      <c r="O11414">
        <v>4.0637191157347199E-3</v>
      </c>
    </row>
    <row r="11415" spans="1:15">
      <c r="A11415" t="s">
        <v>12714</v>
      </c>
      <c r="B11415" t="s">
        <v>23511</v>
      </c>
      <c r="C11415" t="s">
        <v>12715</v>
      </c>
      <c r="D11415">
        <v>7</v>
      </c>
      <c r="E11415">
        <v>6152</v>
      </c>
      <c r="F11415">
        <v>8</v>
      </c>
      <c r="G11415">
        <v>7804</v>
      </c>
      <c r="H11415">
        <v>0.46943957161060701</v>
      </c>
      <c r="I11415">
        <v>0.96083957126938102</v>
      </c>
      <c r="J11415">
        <v>0.82587360011061495</v>
      </c>
      <c r="K11415" t="s">
        <v>31040</v>
      </c>
      <c r="L11415">
        <v>7</v>
      </c>
      <c r="M11415" t="s">
        <v>2729</v>
      </c>
      <c r="N11415">
        <v>0.875</v>
      </c>
      <c r="O11415">
        <v>1.13784135240572E-3</v>
      </c>
    </row>
    <row r="11416" spans="1:15">
      <c r="A11416" t="s">
        <v>12716</v>
      </c>
      <c r="B11416" t="s">
        <v>23513</v>
      </c>
      <c r="C11416" t="s">
        <v>12717</v>
      </c>
      <c r="D11416">
        <v>12</v>
      </c>
      <c r="E11416">
        <v>535</v>
      </c>
      <c r="F11416">
        <v>331</v>
      </c>
      <c r="G11416">
        <v>8124</v>
      </c>
      <c r="H11416">
        <v>0.99387489341458901</v>
      </c>
      <c r="I11416">
        <v>0.99999999999997702</v>
      </c>
      <c r="J11416">
        <v>0.95041217501583097</v>
      </c>
      <c r="K11416" t="s">
        <v>31041</v>
      </c>
      <c r="L11416">
        <v>12</v>
      </c>
      <c r="M11416" t="s">
        <v>5133</v>
      </c>
      <c r="N11416">
        <v>3.62537764350453E-2</v>
      </c>
      <c r="O11416">
        <v>2.2429906542056101E-2</v>
      </c>
    </row>
    <row r="11417" spans="1:15">
      <c r="A11417" t="s">
        <v>12716</v>
      </c>
      <c r="B11417" t="s">
        <v>23518</v>
      </c>
      <c r="C11417" t="s">
        <v>12717</v>
      </c>
      <c r="D11417">
        <v>29</v>
      </c>
      <c r="E11417">
        <v>787</v>
      </c>
      <c r="F11417">
        <v>293</v>
      </c>
      <c r="G11417">
        <v>7393</v>
      </c>
      <c r="H11417">
        <v>0.69240177547256598</v>
      </c>
      <c r="I11417">
        <v>1</v>
      </c>
      <c r="J11417">
        <v>0.966855260484069</v>
      </c>
      <c r="K11417" t="s">
        <v>31042</v>
      </c>
      <c r="L11417">
        <v>29</v>
      </c>
      <c r="M11417" t="s">
        <v>5133</v>
      </c>
      <c r="N11417">
        <v>9.8976109215017094E-2</v>
      </c>
      <c r="O11417">
        <v>3.6848792884370998E-2</v>
      </c>
    </row>
    <row r="11418" spans="1:15">
      <c r="A11418" t="s">
        <v>12716</v>
      </c>
      <c r="B11418" t="s">
        <v>23511</v>
      </c>
      <c r="C11418" t="s">
        <v>12717</v>
      </c>
      <c r="D11418">
        <v>259</v>
      </c>
      <c r="E11418">
        <v>6152</v>
      </c>
      <c r="F11418">
        <v>314</v>
      </c>
      <c r="G11418">
        <v>7804</v>
      </c>
      <c r="H11418">
        <v>5.8660400493549703E-2</v>
      </c>
      <c r="I11418">
        <v>0.30427378443572001</v>
      </c>
      <c r="J11418">
        <v>0.26153344771096798</v>
      </c>
      <c r="K11418" t="s">
        <v>31043</v>
      </c>
      <c r="L11418">
        <v>259</v>
      </c>
      <c r="M11418" t="s">
        <v>5133</v>
      </c>
      <c r="N11418">
        <v>0.82484076433121001</v>
      </c>
      <c r="O11418">
        <v>4.2100130039011703E-2</v>
      </c>
    </row>
    <row r="11419" spans="1:15">
      <c r="A11419" t="s">
        <v>12718</v>
      </c>
      <c r="B11419" t="s">
        <v>23513</v>
      </c>
      <c r="C11419" t="s">
        <v>12719</v>
      </c>
      <c r="D11419">
        <v>10</v>
      </c>
      <c r="E11419">
        <v>535</v>
      </c>
      <c r="F11419">
        <v>103</v>
      </c>
      <c r="G11419">
        <v>8124</v>
      </c>
      <c r="H11419">
        <v>0.1395584845133</v>
      </c>
      <c r="I11419">
        <v>0.677389135356954</v>
      </c>
      <c r="J11419">
        <v>0.64379888146671005</v>
      </c>
      <c r="K11419" t="s">
        <v>31044</v>
      </c>
      <c r="L11419">
        <v>10</v>
      </c>
      <c r="M11419" t="s">
        <v>5133</v>
      </c>
      <c r="N11419">
        <v>9.7087378640776698E-2</v>
      </c>
      <c r="O11419">
        <v>1.86915887850467E-2</v>
      </c>
    </row>
    <row r="11420" spans="1:15">
      <c r="A11420" t="s">
        <v>12718</v>
      </c>
      <c r="B11420" t="s">
        <v>23511</v>
      </c>
      <c r="C11420" t="s">
        <v>12719</v>
      </c>
      <c r="D11420">
        <v>82</v>
      </c>
      <c r="E11420">
        <v>6152</v>
      </c>
      <c r="F11420">
        <v>98</v>
      </c>
      <c r="G11420">
        <v>7804</v>
      </c>
      <c r="H11420">
        <v>0.14451749870292199</v>
      </c>
      <c r="I11420">
        <v>0.54611425167193095</v>
      </c>
      <c r="J11420">
        <v>0.46940338073728599</v>
      </c>
      <c r="K11420" t="s">
        <v>31045</v>
      </c>
      <c r="L11420">
        <v>82</v>
      </c>
      <c r="M11420" t="s">
        <v>5133</v>
      </c>
      <c r="N11420">
        <v>0.83673469387755095</v>
      </c>
      <c r="O11420">
        <v>1.3328998699609899E-2</v>
      </c>
    </row>
    <row r="11421" spans="1:15">
      <c r="A11421" t="s">
        <v>12718</v>
      </c>
      <c r="B11421" t="s">
        <v>23518</v>
      </c>
      <c r="C11421" t="s">
        <v>12719</v>
      </c>
      <c r="D11421">
        <v>4</v>
      </c>
      <c r="E11421">
        <v>787</v>
      </c>
      <c r="F11421">
        <v>93</v>
      </c>
      <c r="G11421">
        <v>7393</v>
      </c>
      <c r="H11421">
        <v>0.99197540493606395</v>
      </c>
      <c r="I11421">
        <v>1</v>
      </c>
      <c r="J11421">
        <v>0.966855260484069</v>
      </c>
      <c r="K11421" t="s">
        <v>31046</v>
      </c>
      <c r="L11421">
        <v>4</v>
      </c>
      <c r="M11421" t="s">
        <v>5133</v>
      </c>
      <c r="N11421">
        <v>4.3010752688171998E-2</v>
      </c>
      <c r="O11421">
        <v>5.0825921219822103E-3</v>
      </c>
    </row>
    <row r="11422" spans="1:15">
      <c r="A11422" t="s">
        <v>12720</v>
      </c>
      <c r="B11422" t="s">
        <v>23518</v>
      </c>
      <c r="C11422" t="s">
        <v>12721</v>
      </c>
      <c r="D11422">
        <v>10</v>
      </c>
      <c r="E11422">
        <v>787</v>
      </c>
      <c r="F11422">
        <v>125</v>
      </c>
      <c r="G11422">
        <v>7393</v>
      </c>
      <c r="H11422">
        <v>0.86989064985459197</v>
      </c>
      <c r="I11422">
        <v>1</v>
      </c>
      <c r="J11422">
        <v>0.966855260484069</v>
      </c>
      <c r="K11422" t="s">
        <v>31047</v>
      </c>
      <c r="L11422">
        <v>10</v>
      </c>
      <c r="M11422" t="s">
        <v>5133</v>
      </c>
      <c r="N11422">
        <v>0.08</v>
      </c>
      <c r="O11422">
        <v>1.2706480304955499E-2</v>
      </c>
    </row>
    <row r="11423" spans="1:15">
      <c r="A11423" t="s">
        <v>12720</v>
      </c>
      <c r="B11423" t="s">
        <v>23511</v>
      </c>
      <c r="C11423" t="s">
        <v>12721</v>
      </c>
      <c r="D11423">
        <v>108</v>
      </c>
      <c r="E11423">
        <v>6152</v>
      </c>
      <c r="F11423">
        <v>131</v>
      </c>
      <c r="G11423">
        <v>7804</v>
      </c>
      <c r="H11423">
        <v>0.181552287615035</v>
      </c>
      <c r="I11423">
        <v>0.631132279689813</v>
      </c>
      <c r="J11423">
        <v>0.54247920626835999</v>
      </c>
      <c r="K11423" t="s">
        <v>31048</v>
      </c>
      <c r="L11423">
        <v>108</v>
      </c>
      <c r="M11423" t="s">
        <v>5133</v>
      </c>
      <c r="N11423">
        <v>0.82442748091603102</v>
      </c>
      <c r="O11423">
        <v>1.7555266579973999E-2</v>
      </c>
    </row>
    <row r="11424" spans="1:15">
      <c r="A11424" t="s">
        <v>12720</v>
      </c>
      <c r="B11424" t="s">
        <v>23513</v>
      </c>
      <c r="C11424" t="s">
        <v>12721</v>
      </c>
      <c r="D11424">
        <v>6</v>
      </c>
      <c r="E11424">
        <v>535</v>
      </c>
      <c r="F11424">
        <v>135</v>
      </c>
      <c r="G11424">
        <v>8124</v>
      </c>
      <c r="H11424">
        <v>0.88780581574339701</v>
      </c>
      <c r="I11424">
        <v>0.99999999999997702</v>
      </c>
      <c r="J11424">
        <v>0.95041217501583097</v>
      </c>
      <c r="K11424" t="s">
        <v>25039</v>
      </c>
      <c r="L11424">
        <v>6</v>
      </c>
      <c r="M11424" t="s">
        <v>5133</v>
      </c>
      <c r="N11424">
        <v>4.4444444444444398E-2</v>
      </c>
      <c r="O11424">
        <v>1.1214953271028E-2</v>
      </c>
    </row>
    <row r="11425" spans="1:15">
      <c r="A11425" t="s">
        <v>12722</v>
      </c>
      <c r="B11425" t="s">
        <v>23511</v>
      </c>
      <c r="C11425" t="s">
        <v>12723</v>
      </c>
      <c r="D11425">
        <v>33</v>
      </c>
      <c r="E11425">
        <v>6152</v>
      </c>
      <c r="F11425">
        <v>33</v>
      </c>
      <c r="G11425">
        <v>7804</v>
      </c>
      <c r="H11425">
        <v>3.8296044813611899E-4</v>
      </c>
      <c r="I11425">
        <v>6.0021326991581102E-3</v>
      </c>
      <c r="J11425">
        <v>5.15903288001198E-3</v>
      </c>
      <c r="K11425" t="s">
        <v>31049</v>
      </c>
      <c r="L11425">
        <v>33</v>
      </c>
      <c r="M11425" t="s">
        <v>5133</v>
      </c>
      <c r="N11425">
        <v>1</v>
      </c>
      <c r="O11425">
        <v>5.36410923276983E-3</v>
      </c>
    </row>
    <row r="11426" spans="1:15">
      <c r="A11426" t="s">
        <v>12724</v>
      </c>
      <c r="B11426" t="s">
        <v>23511</v>
      </c>
      <c r="C11426" t="s">
        <v>12725</v>
      </c>
      <c r="D11426">
        <v>8</v>
      </c>
      <c r="E11426">
        <v>6152</v>
      </c>
      <c r="F11426">
        <v>11</v>
      </c>
      <c r="G11426">
        <v>7804</v>
      </c>
      <c r="H11426">
        <v>0.812198093591744</v>
      </c>
      <c r="I11426">
        <v>0.97453872412074605</v>
      </c>
      <c r="J11426">
        <v>0.83764847806331599</v>
      </c>
      <c r="K11426" t="s">
        <v>31050</v>
      </c>
      <c r="L11426">
        <v>8</v>
      </c>
      <c r="M11426" t="s">
        <v>5133</v>
      </c>
      <c r="N11426">
        <v>0.72727272727272696</v>
      </c>
      <c r="O11426">
        <v>1.3003901170351099E-3</v>
      </c>
    </row>
    <row r="11427" spans="1:15">
      <c r="A11427" t="s">
        <v>12724</v>
      </c>
      <c r="B11427" t="s">
        <v>23518</v>
      </c>
      <c r="C11427" t="s">
        <v>12725</v>
      </c>
      <c r="D11427">
        <v>2</v>
      </c>
      <c r="E11427">
        <v>787</v>
      </c>
      <c r="F11427">
        <v>10</v>
      </c>
      <c r="G11427">
        <v>7393</v>
      </c>
      <c r="H11427">
        <v>0.28895773872730401</v>
      </c>
      <c r="I11427">
        <v>0.97863801257884697</v>
      </c>
      <c r="J11427">
        <v>0.94620131057153301</v>
      </c>
      <c r="K11427" t="s">
        <v>23587</v>
      </c>
      <c r="L11427">
        <v>2</v>
      </c>
      <c r="M11427" t="s">
        <v>5133</v>
      </c>
      <c r="N11427">
        <v>0.2</v>
      </c>
      <c r="O11427">
        <v>2.5412960609911099E-3</v>
      </c>
    </row>
    <row r="11428" spans="1:15">
      <c r="A11428" t="s">
        <v>12726</v>
      </c>
      <c r="B11428" t="s">
        <v>23511</v>
      </c>
      <c r="C11428" t="s">
        <v>12727</v>
      </c>
      <c r="D11428">
        <v>4</v>
      </c>
      <c r="E11428">
        <v>6152</v>
      </c>
      <c r="F11428">
        <v>4</v>
      </c>
      <c r="G11428">
        <v>7804</v>
      </c>
      <c r="H11428">
        <v>0.38610601832086699</v>
      </c>
      <c r="I11428">
        <v>0.90829480295553899</v>
      </c>
      <c r="J11428">
        <v>0.78070962240619901</v>
      </c>
      <c r="K11428" t="s">
        <v>31051</v>
      </c>
      <c r="L11428">
        <v>4</v>
      </c>
      <c r="M11428" t="s">
        <v>5133</v>
      </c>
      <c r="N11428">
        <v>1</v>
      </c>
      <c r="O11428">
        <v>6.5019505851755496E-4</v>
      </c>
    </row>
    <row r="11429" spans="1:15">
      <c r="A11429" t="s">
        <v>12728</v>
      </c>
      <c r="B11429" t="s">
        <v>23511</v>
      </c>
      <c r="C11429" t="s">
        <v>12729</v>
      </c>
      <c r="D11429">
        <v>4</v>
      </c>
      <c r="E11429">
        <v>6152</v>
      </c>
      <c r="F11429">
        <v>4</v>
      </c>
      <c r="G11429">
        <v>7804</v>
      </c>
      <c r="H11429">
        <v>0.38610601832086699</v>
      </c>
      <c r="I11429">
        <v>0.90829480295553899</v>
      </c>
      <c r="J11429">
        <v>0.78070962240619901</v>
      </c>
      <c r="K11429" t="s">
        <v>24973</v>
      </c>
      <c r="L11429">
        <v>4</v>
      </c>
      <c r="M11429" t="s">
        <v>5133</v>
      </c>
      <c r="N11429">
        <v>1</v>
      </c>
      <c r="O11429">
        <v>6.5019505851755496E-4</v>
      </c>
    </row>
    <row r="11430" spans="1:15">
      <c r="A11430" t="s">
        <v>12730</v>
      </c>
      <c r="B11430" t="s">
        <v>23511</v>
      </c>
      <c r="C11430" t="s">
        <v>12731</v>
      </c>
      <c r="D11430">
        <v>2</v>
      </c>
      <c r="E11430">
        <v>6152</v>
      </c>
      <c r="F11430">
        <v>3</v>
      </c>
      <c r="G11430">
        <v>7804</v>
      </c>
      <c r="H11430">
        <v>0.88457550560319997</v>
      </c>
      <c r="I11430">
        <v>1</v>
      </c>
      <c r="J11430">
        <v>0.85953329234717102</v>
      </c>
      <c r="K11430" t="s">
        <v>24581</v>
      </c>
      <c r="L11430">
        <v>2</v>
      </c>
      <c r="M11430" t="s">
        <v>5133</v>
      </c>
      <c r="N11430">
        <v>0.66666666666666696</v>
      </c>
      <c r="O11430">
        <v>3.2509752925877802E-4</v>
      </c>
    </row>
    <row r="11431" spans="1:15">
      <c r="A11431" t="s">
        <v>12732</v>
      </c>
      <c r="B11431" t="s">
        <v>23511</v>
      </c>
      <c r="C11431" t="s">
        <v>12733</v>
      </c>
      <c r="D11431">
        <v>1</v>
      </c>
      <c r="E11431">
        <v>6152</v>
      </c>
      <c r="F11431">
        <v>3</v>
      </c>
      <c r="G11431">
        <v>7804</v>
      </c>
      <c r="H11431">
        <v>0.99052768249503997</v>
      </c>
      <c r="I11431">
        <v>1</v>
      </c>
      <c r="J11431">
        <v>0.85953329234717102</v>
      </c>
      <c r="K11431" t="s">
        <v>27697</v>
      </c>
      <c r="L11431">
        <v>1</v>
      </c>
      <c r="M11431" t="s">
        <v>5133</v>
      </c>
      <c r="N11431">
        <v>0.33333333333333298</v>
      </c>
      <c r="O11431">
        <v>1.6254876462938901E-4</v>
      </c>
    </row>
    <row r="11432" spans="1:15">
      <c r="A11432" t="s">
        <v>12732</v>
      </c>
      <c r="B11432" t="s">
        <v>23518</v>
      </c>
      <c r="C11432" t="s">
        <v>12733</v>
      </c>
      <c r="D11432">
        <v>2</v>
      </c>
      <c r="E11432">
        <v>787</v>
      </c>
      <c r="F11432">
        <v>4</v>
      </c>
      <c r="G11432">
        <v>7393</v>
      </c>
      <c r="H11432">
        <v>5.8679954233094203E-2</v>
      </c>
      <c r="I11432">
        <v>0.61178825165478101</v>
      </c>
      <c r="J11432">
        <v>0.59151068941477603</v>
      </c>
      <c r="K11432" t="s">
        <v>23587</v>
      </c>
      <c r="L11432">
        <v>2</v>
      </c>
      <c r="M11432" t="s">
        <v>5133</v>
      </c>
      <c r="N11432">
        <v>0.5</v>
      </c>
      <c r="O11432">
        <v>2.5412960609911099E-3</v>
      </c>
    </row>
    <row r="11433" spans="1:15">
      <c r="A11433" t="s">
        <v>12734</v>
      </c>
      <c r="B11433" t="s">
        <v>23511</v>
      </c>
      <c r="C11433" t="s">
        <v>12735</v>
      </c>
      <c r="D11433">
        <v>2</v>
      </c>
      <c r="E11433">
        <v>6152</v>
      </c>
      <c r="F11433">
        <v>2</v>
      </c>
      <c r="G11433">
        <v>7804</v>
      </c>
      <c r="H11433">
        <v>0.62141708038142995</v>
      </c>
      <c r="I11433">
        <v>0.968912233598893</v>
      </c>
      <c r="J11433">
        <v>0.832812322140707</v>
      </c>
      <c r="K11433" t="s">
        <v>31052</v>
      </c>
      <c r="L11433">
        <v>2</v>
      </c>
      <c r="M11433" t="s">
        <v>5133</v>
      </c>
      <c r="N11433">
        <v>1</v>
      </c>
      <c r="O11433">
        <v>3.2509752925877802E-4</v>
      </c>
    </row>
    <row r="11434" spans="1:15">
      <c r="A11434" t="s">
        <v>12736</v>
      </c>
      <c r="B11434" t="s">
        <v>23511</v>
      </c>
      <c r="C11434" t="s">
        <v>12737</v>
      </c>
      <c r="D11434">
        <v>1</v>
      </c>
      <c r="E11434">
        <v>6152</v>
      </c>
      <c r="F11434">
        <v>1</v>
      </c>
      <c r="G11434">
        <v>7804</v>
      </c>
      <c r="H11434">
        <v>0.788313685289595</v>
      </c>
      <c r="I11434">
        <v>0.968912233598893</v>
      </c>
      <c r="J11434">
        <v>0.832812322140707</v>
      </c>
      <c r="K11434" t="s">
        <v>30039</v>
      </c>
      <c r="L11434">
        <v>1</v>
      </c>
      <c r="M11434" t="s">
        <v>5133</v>
      </c>
      <c r="N11434">
        <v>1</v>
      </c>
      <c r="O11434">
        <v>1.6254876462938901E-4</v>
      </c>
    </row>
    <row r="11435" spans="1:15">
      <c r="A11435" t="s">
        <v>12738</v>
      </c>
      <c r="B11435" t="s">
        <v>23513</v>
      </c>
      <c r="C11435" t="s">
        <v>12739</v>
      </c>
      <c r="D11435">
        <v>1</v>
      </c>
      <c r="E11435">
        <v>535</v>
      </c>
      <c r="F11435">
        <v>12</v>
      </c>
      <c r="G11435">
        <v>8124</v>
      </c>
      <c r="H11435">
        <v>0.55870736002102495</v>
      </c>
      <c r="I11435">
        <v>0.99999999999997702</v>
      </c>
      <c r="J11435">
        <v>0.95041217501583097</v>
      </c>
      <c r="K11435" t="s">
        <v>24209</v>
      </c>
      <c r="L11435">
        <v>1</v>
      </c>
      <c r="M11435" t="s">
        <v>5133</v>
      </c>
      <c r="N11435">
        <v>8.3333333333333301E-2</v>
      </c>
      <c r="O11435">
        <v>1.8691588785046699E-3</v>
      </c>
    </row>
    <row r="11436" spans="1:15">
      <c r="A11436" t="s">
        <v>12738</v>
      </c>
      <c r="B11436" t="s">
        <v>23518</v>
      </c>
      <c r="C11436" t="s">
        <v>12739</v>
      </c>
      <c r="D11436">
        <v>1</v>
      </c>
      <c r="E11436">
        <v>787</v>
      </c>
      <c r="F11436">
        <v>11</v>
      </c>
      <c r="G11436">
        <v>7393</v>
      </c>
      <c r="H11436">
        <v>0.71032488019926399</v>
      </c>
      <c r="I11436">
        <v>1</v>
      </c>
      <c r="J11436">
        <v>0.966855260484069</v>
      </c>
      <c r="K11436" t="s">
        <v>25046</v>
      </c>
      <c r="L11436">
        <v>1</v>
      </c>
      <c r="M11436" t="s">
        <v>5133</v>
      </c>
      <c r="N11436">
        <v>9.0909090909090898E-2</v>
      </c>
      <c r="O11436">
        <v>1.27064803049555E-3</v>
      </c>
    </row>
    <row r="11437" spans="1:15">
      <c r="A11437" t="s">
        <v>12738</v>
      </c>
      <c r="B11437" t="s">
        <v>23511</v>
      </c>
      <c r="C11437" t="s">
        <v>12739</v>
      </c>
      <c r="D11437">
        <v>9</v>
      </c>
      <c r="E11437">
        <v>6152</v>
      </c>
      <c r="F11437">
        <v>12</v>
      </c>
      <c r="G11437">
        <v>7804</v>
      </c>
      <c r="H11437">
        <v>0.76277084557059505</v>
      </c>
      <c r="I11437">
        <v>0.968912233598893</v>
      </c>
      <c r="J11437">
        <v>0.832812322140707</v>
      </c>
      <c r="K11437" t="s">
        <v>31053</v>
      </c>
      <c r="L11437">
        <v>9</v>
      </c>
      <c r="M11437" t="s">
        <v>5133</v>
      </c>
      <c r="N11437">
        <v>0.75</v>
      </c>
      <c r="O11437">
        <v>1.4629388816645001E-3</v>
      </c>
    </row>
    <row r="11438" spans="1:15">
      <c r="A11438" t="s">
        <v>12740</v>
      </c>
      <c r="B11438" t="s">
        <v>23518</v>
      </c>
      <c r="C11438" t="s">
        <v>12741</v>
      </c>
      <c r="D11438">
        <v>1</v>
      </c>
      <c r="E11438">
        <v>787</v>
      </c>
      <c r="F11438">
        <v>8</v>
      </c>
      <c r="G11438">
        <v>7393</v>
      </c>
      <c r="H11438">
        <v>0.59379355565791103</v>
      </c>
      <c r="I11438">
        <v>1</v>
      </c>
      <c r="J11438">
        <v>0.966855260484069</v>
      </c>
      <c r="K11438" t="s">
        <v>24233</v>
      </c>
      <c r="L11438">
        <v>1</v>
      </c>
      <c r="M11438" t="s">
        <v>5133</v>
      </c>
      <c r="N11438">
        <v>0.125</v>
      </c>
      <c r="O11438">
        <v>1.27064803049555E-3</v>
      </c>
    </row>
    <row r="11439" spans="1:15">
      <c r="A11439" t="s">
        <v>12740</v>
      </c>
      <c r="B11439" t="s">
        <v>23511</v>
      </c>
      <c r="C11439" t="s">
        <v>12741</v>
      </c>
      <c r="D11439">
        <v>7</v>
      </c>
      <c r="E11439">
        <v>6152</v>
      </c>
      <c r="F11439">
        <v>8</v>
      </c>
      <c r="G11439">
        <v>7804</v>
      </c>
      <c r="H11439">
        <v>0.46943957161060701</v>
      </c>
      <c r="I11439">
        <v>0.96083957126938102</v>
      </c>
      <c r="J11439">
        <v>0.82587360011061495</v>
      </c>
      <c r="K11439" t="s">
        <v>31054</v>
      </c>
      <c r="L11439">
        <v>7</v>
      </c>
      <c r="M11439" t="s">
        <v>5133</v>
      </c>
      <c r="N11439">
        <v>0.875</v>
      </c>
      <c r="O11439">
        <v>1.13784135240572E-3</v>
      </c>
    </row>
    <row r="11440" spans="1:15">
      <c r="A11440" t="s">
        <v>12742</v>
      </c>
      <c r="B11440" t="s">
        <v>23518</v>
      </c>
      <c r="C11440" t="s">
        <v>12743</v>
      </c>
      <c r="D11440">
        <v>1</v>
      </c>
      <c r="E11440">
        <v>787</v>
      </c>
      <c r="F11440">
        <v>5</v>
      </c>
      <c r="G11440">
        <v>7393</v>
      </c>
      <c r="H11440">
        <v>0.430466464429208</v>
      </c>
      <c r="I11440">
        <v>1</v>
      </c>
      <c r="J11440">
        <v>0.966855260484069</v>
      </c>
      <c r="K11440" t="s">
        <v>31055</v>
      </c>
      <c r="L11440">
        <v>1</v>
      </c>
      <c r="M11440" t="s">
        <v>5133</v>
      </c>
      <c r="N11440">
        <v>0.2</v>
      </c>
      <c r="O11440">
        <v>1.27064803049555E-3</v>
      </c>
    </row>
    <row r="11441" spans="1:15">
      <c r="A11441" t="s">
        <v>12742</v>
      </c>
      <c r="B11441" t="s">
        <v>23513</v>
      </c>
      <c r="C11441" t="s">
        <v>12743</v>
      </c>
      <c r="D11441">
        <v>1</v>
      </c>
      <c r="E11441">
        <v>535</v>
      </c>
      <c r="F11441">
        <v>5</v>
      </c>
      <c r="G11441">
        <v>8124</v>
      </c>
      <c r="H11441">
        <v>0.28872836491514098</v>
      </c>
      <c r="I11441">
        <v>0.92669970177713501</v>
      </c>
      <c r="J11441">
        <v>0.88074667915254901</v>
      </c>
      <c r="K11441" t="s">
        <v>24314</v>
      </c>
      <c r="L11441">
        <v>1</v>
      </c>
      <c r="M11441" t="s">
        <v>5133</v>
      </c>
      <c r="N11441">
        <v>0.2</v>
      </c>
      <c r="O11441">
        <v>1.8691588785046699E-3</v>
      </c>
    </row>
    <row r="11442" spans="1:15">
      <c r="A11442" t="s">
        <v>12742</v>
      </c>
      <c r="B11442" t="s">
        <v>23511</v>
      </c>
      <c r="C11442" t="s">
        <v>12743</v>
      </c>
      <c r="D11442">
        <v>4</v>
      </c>
      <c r="E11442">
        <v>6152</v>
      </c>
      <c r="F11442">
        <v>6</v>
      </c>
      <c r="G11442">
        <v>7804</v>
      </c>
      <c r="H11442">
        <v>0.88632030892592895</v>
      </c>
      <c r="I11442">
        <v>1</v>
      </c>
      <c r="J11442">
        <v>0.85953329234717102</v>
      </c>
      <c r="K11442" t="s">
        <v>31056</v>
      </c>
      <c r="L11442">
        <v>4</v>
      </c>
      <c r="M11442" t="s">
        <v>5133</v>
      </c>
      <c r="N11442">
        <v>0.66666666666666696</v>
      </c>
      <c r="O11442">
        <v>6.5019505851755496E-4</v>
      </c>
    </row>
    <row r="11443" spans="1:15">
      <c r="A11443" t="s">
        <v>12744</v>
      </c>
      <c r="B11443" t="s">
        <v>23518</v>
      </c>
      <c r="C11443" t="s">
        <v>12745</v>
      </c>
      <c r="D11443">
        <v>1</v>
      </c>
      <c r="E11443">
        <v>787</v>
      </c>
      <c r="F11443">
        <v>1</v>
      </c>
      <c r="G11443">
        <v>7393</v>
      </c>
      <c r="H11443">
        <v>0.106452049235764</v>
      </c>
      <c r="I11443">
        <v>0.63266972740240601</v>
      </c>
      <c r="J11443">
        <v>0.61170005408803896</v>
      </c>
      <c r="K11443" t="s">
        <v>31055</v>
      </c>
      <c r="L11443">
        <v>1</v>
      </c>
      <c r="M11443" t="s">
        <v>5133</v>
      </c>
      <c r="N11443">
        <v>1</v>
      </c>
      <c r="O11443">
        <v>1.27064803049555E-3</v>
      </c>
    </row>
    <row r="11444" spans="1:15">
      <c r="A11444" t="s">
        <v>12746</v>
      </c>
      <c r="B11444" t="s">
        <v>23518</v>
      </c>
      <c r="C11444" t="s">
        <v>12747</v>
      </c>
      <c r="D11444">
        <v>2</v>
      </c>
      <c r="E11444">
        <v>787</v>
      </c>
      <c r="F11444">
        <v>31</v>
      </c>
      <c r="G11444">
        <v>7393</v>
      </c>
      <c r="H11444">
        <v>0.85730411555561403</v>
      </c>
      <c r="I11444">
        <v>1</v>
      </c>
      <c r="J11444">
        <v>0.966855260484069</v>
      </c>
      <c r="K11444" t="s">
        <v>31057</v>
      </c>
      <c r="L11444">
        <v>2</v>
      </c>
      <c r="M11444" t="s">
        <v>1463</v>
      </c>
      <c r="N11444">
        <v>6.4516129032258104E-2</v>
      </c>
      <c r="O11444">
        <v>2.5412960609911099E-3</v>
      </c>
    </row>
    <row r="11445" spans="1:15">
      <c r="A11445" t="s">
        <v>12746</v>
      </c>
      <c r="B11445" t="s">
        <v>23513</v>
      </c>
      <c r="C11445" t="s">
        <v>12747</v>
      </c>
      <c r="D11445">
        <v>1</v>
      </c>
      <c r="E11445">
        <v>535</v>
      </c>
      <c r="F11445">
        <v>23</v>
      </c>
      <c r="G11445">
        <v>8124</v>
      </c>
      <c r="H11445">
        <v>0.79175173776194596</v>
      </c>
      <c r="I11445">
        <v>0.99999999999997702</v>
      </c>
      <c r="J11445">
        <v>0.95041217501583097</v>
      </c>
      <c r="K11445" t="s">
        <v>23928</v>
      </c>
      <c r="L11445">
        <v>1</v>
      </c>
      <c r="M11445" t="s">
        <v>1463</v>
      </c>
      <c r="N11445">
        <v>4.3478260869565202E-2</v>
      </c>
      <c r="O11445">
        <v>1.8691588785046699E-3</v>
      </c>
    </row>
    <row r="11446" spans="1:15">
      <c r="A11446" t="s">
        <v>12746</v>
      </c>
      <c r="B11446" t="s">
        <v>23511</v>
      </c>
      <c r="C11446" t="s">
        <v>12747</v>
      </c>
      <c r="D11446">
        <v>26</v>
      </c>
      <c r="E11446">
        <v>6152</v>
      </c>
      <c r="F11446">
        <v>32</v>
      </c>
      <c r="G11446">
        <v>7804</v>
      </c>
      <c r="H11446">
        <v>0.46946076565406297</v>
      </c>
      <c r="I11446">
        <v>0.96083957126938102</v>
      </c>
      <c r="J11446">
        <v>0.82587360011061495</v>
      </c>
      <c r="K11446" t="s">
        <v>31058</v>
      </c>
      <c r="L11446">
        <v>26</v>
      </c>
      <c r="M11446" t="s">
        <v>1463</v>
      </c>
      <c r="N11446">
        <v>0.8125</v>
      </c>
      <c r="O11446">
        <v>4.2262678803641103E-3</v>
      </c>
    </row>
    <row r="11447" spans="1:15">
      <c r="A11447" t="s">
        <v>12748</v>
      </c>
      <c r="B11447" t="s">
        <v>23511</v>
      </c>
      <c r="C11447" t="s">
        <v>12749</v>
      </c>
      <c r="D11447">
        <v>1</v>
      </c>
      <c r="E11447">
        <v>6152</v>
      </c>
      <c r="F11447">
        <v>1</v>
      </c>
      <c r="G11447">
        <v>7804</v>
      </c>
      <c r="H11447">
        <v>0.788313685289595</v>
      </c>
      <c r="I11447">
        <v>0.968912233598893</v>
      </c>
      <c r="J11447">
        <v>0.832812322140707</v>
      </c>
      <c r="K11447" t="s">
        <v>28025</v>
      </c>
      <c r="L11447">
        <v>1</v>
      </c>
      <c r="M11447" t="s">
        <v>5133</v>
      </c>
      <c r="N11447">
        <v>1</v>
      </c>
      <c r="O11447">
        <v>1.6254876462938901E-4</v>
      </c>
    </row>
    <row r="11448" spans="1:15">
      <c r="A11448" t="s">
        <v>12750</v>
      </c>
      <c r="B11448" t="s">
        <v>23513</v>
      </c>
      <c r="C11448" t="s">
        <v>12751</v>
      </c>
      <c r="D11448">
        <v>2</v>
      </c>
      <c r="E11448">
        <v>535</v>
      </c>
      <c r="F11448">
        <v>3</v>
      </c>
      <c r="G11448">
        <v>8124</v>
      </c>
      <c r="H11448">
        <v>1.2419428368860499E-2</v>
      </c>
      <c r="I11448">
        <v>0.18879350817132301</v>
      </c>
      <c r="J11448">
        <v>0.17943164872997999</v>
      </c>
      <c r="K11448" t="s">
        <v>24783</v>
      </c>
      <c r="L11448">
        <v>2</v>
      </c>
      <c r="M11448" t="s">
        <v>5133</v>
      </c>
      <c r="N11448">
        <v>0.66666666666666696</v>
      </c>
      <c r="O11448">
        <v>3.7383177570093499E-3</v>
      </c>
    </row>
    <row r="11449" spans="1:15">
      <c r="A11449" t="s">
        <v>12752</v>
      </c>
      <c r="B11449" t="s">
        <v>23511</v>
      </c>
      <c r="C11449" t="s">
        <v>12753</v>
      </c>
      <c r="D11449">
        <v>6</v>
      </c>
      <c r="E11449">
        <v>6152</v>
      </c>
      <c r="F11449">
        <v>7</v>
      </c>
      <c r="G11449">
        <v>7804</v>
      </c>
      <c r="H11449">
        <v>0.54476030000281095</v>
      </c>
      <c r="I11449">
        <v>0.968912233598893</v>
      </c>
      <c r="J11449">
        <v>0.832812322140707</v>
      </c>
      <c r="K11449" t="s">
        <v>31059</v>
      </c>
      <c r="L11449">
        <v>6</v>
      </c>
      <c r="M11449" t="s">
        <v>1463</v>
      </c>
      <c r="N11449">
        <v>0.85714285714285698</v>
      </c>
      <c r="O11449">
        <v>9.7529258777633303E-4</v>
      </c>
    </row>
    <row r="11450" spans="1:15">
      <c r="A11450" t="s">
        <v>12754</v>
      </c>
      <c r="B11450" t="s">
        <v>23513</v>
      </c>
      <c r="C11450" t="s">
        <v>12755</v>
      </c>
      <c r="D11450">
        <v>2</v>
      </c>
      <c r="E11450">
        <v>535</v>
      </c>
      <c r="F11450">
        <v>4</v>
      </c>
      <c r="G11450">
        <v>8124</v>
      </c>
      <c r="H11450">
        <v>2.3758286073191699E-2</v>
      </c>
      <c r="I11450">
        <v>0.31286866571479199</v>
      </c>
      <c r="J11450">
        <v>0.29735418907630301</v>
      </c>
      <c r="K11450" t="s">
        <v>23514</v>
      </c>
      <c r="L11450">
        <v>2</v>
      </c>
      <c r="M11450" t="s">
        <v>1463</v>
      </c>
      <c r="N11450">
        <v>0.5</v>
      </c>
      <c r="O11450">
        <v>3.7383177570093499E-3</v>
      </c>
    </row>
    <row r="11451" spans="1:15">
      <c r="A11451" t="s">
        <v>12754</v>
      </c>
      <c r="B11451" t="s">
        <v>23511</v>
      </c>
      <c r="C11451" t="s">
        <v>12755</v>
      </c>
      <c r="D11451">
        <v>2</v>
      </c>
      <c r="E11451">
        <v>6152</v>
      </c>
      <c r="F11451">
        <v>4</v>
      </c>
      <c r="G11451">
        <v>7804</v>
      </c>
      <c r="H11451">
        <v>0.96811759508681905</v>
      </c>
      <c r="I11451">
        <v>1</v>
      </c>
      <c r="J11451">
        <v>0.85953329234717102</v>
      </c>
      <c r="K11451" t="s">
        <v>31060</v>
      </c>
      <c r="L11451">
        <v>2</v>
      </c>
      <c r="M11451" t="s">
        <v>1463</v>
      </c>
      <c r="N11451">
        <v>0.5</v>
      </c>
      <c r="O11451">
        <v>3.2509752925877802E-4</v>
      </c>
    </row>
    <row r="11452" spans="1:15">
      <c r="A11452" t="s">
        <v>12756</v>
      </c>
      <c r="B11452" t="s">
        <v>23511</v>
      </c>
      <c r="C11452" t="s">
        <v>12757</v>
      </c>
      <c r="D11452">
        <v>1</v>
      </c>
      <c r="E11452">
        <v>6152</v>
      </c>
      <c r="F11452">
        <v>1</v>
      </c>
      <c r="G11452">
        <v>7804</v>
      </c>
      <c r="H11452">
        <v>0.788313685289595</v>
      </c>
      <c r="I11452">
        <v>0.968912233598893</v>
      </c>
      <c r="J11452">
        <v>0.832812322140707</v>
      </c>
      <c r="K11452" t="s">
        <v>29198</v>
      </c>
      <c r="L11452">
        <v>1</v>
      </c>
      <c r="M11452" t="s">
        <v>5133</v>
      </c>
      <c r="N11452">
        <v>1</v>
      </c>
      <c r="O11452">
        <v>1.6254876462938901E-4</v>
      </c>
    </row>
    <row r="11453" spans="1:15">
      <c r="A11453" t="s">
        <v>12758</v>
      </c>
      <c r="B11453" t="s">
        <v>23513</v>
      </c>
      <c r="C11453" t="s">
        <v>12759</v>
      </c>
      <c r="D11453">
        <v>3</v>
      </c>
      <c r="E11453">
        <v>535</v>
      </c>
      <c r="F11453">
        <v>7</v>
      </c>
      <c r="G11453">
        <v>8124</v>
      </c>
      <c r="H11453">
        <v>8.1372254975486599E-3</v>
      </c>
      <c r="I11453">
        <v>0.143699939637561</v>
      </c>
      <c r="J11453">
        <v>0.13657417218058199</v>
      </c>
      <c r="K11453" t="s">
        <v>28194</v>
      </c>
      <c r="L11453">
        <v>3</v>
      </c>
      <c r="M11453" t="s">
        <v>5133</v>
      </c>
      <c r="N11453">
        <v>0.42857142857142899</v>
      </c>
      <c r="O11453">
        <v>5.60747663551402E-3</v>
      </c>
    </row>
    <row r="11454" spans="1:15">
      <c r="A11454" t="s">
        <v>12758</v>
      </c>
      <c r="B11454" t="s">
        <v>23511</v>
      </c>
      <c r="C11454" t="s">
        <v>12759</v>
      </c>
      <c r="D11454">
        <v>4</v>
      </c>
      <c r="E11454">
        <v>6152</v>
      </c>
      <c r="F11454">
        <v>7</v>
      </c>
      <c r="G11454">
        <v>7804</v>
      </c>
      <c r="H11454">
        <v>0.95957928989840302</v>
      </c>
      <c r="I11454">
        <v>1</v>
      </c>
      <c r="J11454">
        <v>0.85953329234717102</v>
      </c>
      <c r="K11454" t="s">
        <v>28193</v>
      </c>
      <c r="L11454">
        <v>4</v>
      </c>
      <c r="M11454" t="s">
        <v>5133</v>
      </c>
      <c r="N11454">
        <v>0.57142857142857095</v>
      </c>
      <c r="O11454">
        <v>6.5019505851755496E-4</v>
      </c>
    </row>
    <row r="11455" spans="1:15">
      <c r="A11455" t="s">
        <v>12760</v>
      </c>
      <c r="B11455" t="s">
        <v>23511</v>
      </c>
      <c r="C11455" t="s">
        <v>12761</v>
      </c>
      <c r="D11455">
        <v>1</v>
      </c>
      <c r="E11455">
        <v>6152</v>
      </c>
      <c r="F11455">
        <v>1</v>
      </c>
      <c r="G11455">
        <v>7804</v>
      </c>
      <c r="H11455">
        <v>0.788313685289595</v>
      </c>
      <c r="I11455">
        <v>0.968912233598893</v>
      </c>
      <c r="J11455">
        <v>0.832812322140707</v>
      </c>
      <c r="K11455" t="s">
        <v>25467</v>
      </c>
      <c r="L11455">
        <v>1</v>
      </c>
      <c r="M11455" t="s">
        <v>5133</v>
      </c>
      <c r="N11455">
        <v>1</v>
      </c>
      <c r="O11455">
        <v>1.6254876462938901E-4</v>
      </c>
    </row>
    <row r="11456" spans="1:15">
      <c r="A11456" t="s">
        <v>12762</v>
      </c>
      <c r="B11456" t="s">
        <v>23518</v>
      </c>
      <c r="C11456" t="s">
        <v>12763</v>
      </c>
      <c r="D11456">
        <v>1</v>
      </c>
      <c r="E11456">
        <v>787</v>
      </c>
      <c r="F11456">
        <v>4</v>
      </c>
      <c r="G11456">
        <v>7393</v>
      </c>
      <c r="H11456">
        <v>0.362574478289521</v>
      </c>
      <c r="I11456">
        <v>1</v>
      </c>
      <c r="J11456">
        <v>0.966855260484069</v>
      </c>
      <c r="K11456" t="s">
        <v>31061</v>
      </c>
      <c r="L11456">
        <v>1</v>
      </c>
      <c r="M11456" t="s">
        <v>5133</v>
      </c>
      <c r="N11456">
        <v>0.25</v>
      </c>
      <c r="O11456">
        <v>1.27064803049555E-3</v>
      </c>
    </row>
    <row r="11457" spans="1:15">
      <c r="A11457" t="s">
        <v>12762</v>
      </c>
      <c r="B11457" t="s">
        <v>23511</v>
      </c>
      <c r="C11457" t="s">
        <v>12763</v>
      </c>
      <c r="D11457">
        <v>3</v>
      </c>
      <c r="E11457">
        <v>6152</v>
      </c>
      <c r="F11457">
        <v>4</v>
      </c>
      <c r="G11457">
        <v>7804</v>
      </c>
      <c r="H11457">
        <v>0.80103341611958101</v>
      </c>
      <c r="I11457">
        <v>0.968912233598893</v>
      </c>
      <c r="J11457">
        <v>0.832812322140707</v>
      </c>
      <c r="K11457" t="s">
        <v>23866</v>
      </c>
      <c r="L11457">
        <v>3</v>
      </c>
      <c r="M11457" t="s">
        <v>5133</v>
      </c>
      <c r="N11457">
        <v>0.75</v>
      </c>
      <c r="O11457">
        <v>4.8764629388816603E-4</v>
      </c>
    </row>
    <row r="11458" spans="1:15">
      <c r="A11458" t="s">
        <v>12764</v>
      </c>
      <c r="B11458" t="s">
        <v>23511</v>
      </c>
      <c r="C11458" t="s">
        <v>12765</v>
      </c>
      <c r="D11458">
        <v>4</v>
      </c>
      <c r="E11458">
        <v>6152</v>
      </c>
      <c r="F11458">
        <v>7</v>
      </c>
      <c r="G11458">
        <v>7804</v>
      </c>
      <c r="H11458">
        <v>0.95957928989840302</v>
      </c>
      <c r="I11458">
        <v>1</v>
      </c>
      <c r="J11458">
        <v>0.85953329234717102</v>
      </c>
      <c r="K11458" t="s">
        <v>27536</v>
      </c>
      <c r="L11458">
        <v>4</v>
      </c>
      <c r="M11458" t="s">
        <v>5133</v>
      </c>
      <c r="N11458">
        <v>0.57142857142857095</v>
      </c>
      <c r="O11458">
        <v>6.5019505851755496E-4</v>
      </c>
    </row>
    <row r="11459" spans="1:15">
      <c r="A11459" t="s">
        <v>12766</v>
      </c>
      <c r="B11459" t="s">
        <v>23511</v>
      </c>
      <c r="C11459" t="s">
        <v>12767</v>
      </c>
      <c r="D11459">
        <v>4</v>
      </c>
      <c r="E11459">
        <v>6152</v>
      </c>
      <c r="F11459">
        <v>7</v>
      </c>
      <c r="G11459">
        <v>7804</v>
      </c>
      <c r="H11459">
        <v>0.95957928989840302</v>
      </c>
      <c r="I11459">
        <v>1</v>
      </c>
      <c r="J11459">
        <v>0.85953329234717102</v>
      </c>
      <c r="K11459" t="s">
        <v>24989</v>
      </c>
      <c r="L11459">
        <v>4</v>
      </c>
      <c r="M11459" t="s">
        <v>5133</v>
      </c>
      <c r="N11459">
        <v>0.57142857142857095</v>
      </c>
      <c r="O11459">
        <v>6.5019505851755496E-4</v>
      </c>
    </row>
    <row r="11460" spans="1:15">
      <c r="A11460" t="s">
        <v>12766</v>
      </c>
      <c r="B11460" t="s">
        <v>23513</v>
      </c>
      <c r="C11460" t="s">
        <v>12767</v>
      </c>
      <c r="D11460">
        <v>2</v>
      </c>
      <c r="E11460">
        <v>535</v>
      </c>
      <c r="F11460">
        <v>10</v>
      </c>
      <c r="G11460">
        <v>8124</v>
      </c>
      <c r="H11460">
        <v>0.13720826776095801</v>
      </c>
      <c r="I11460">
        <v>0.66676148853393002</v>
      </c>
      <c r="J11460">
        <v>0.63369823653433999</v>
      </c>
      <c r="K11460" t="s">
        <v>24988</v>
      </c>
      <c r="L11460">
        <v>2</v>
      </c>
      <c r="M11460" t="s">
        <v>5133</v>
      </c>
      <c r="N11460">
        <v>0.2</v>
      </c>
      <c r="O11460">
        <v>3.7383177570093499E-3</v>
      </c>
    </row>
    <row r="11461" spans="1:15">
      <c r="A11461" t="s">
        <v>12768</v>
      </c>
      <c r="B11461" t="s">
        <v>23513</v>
      </c>
      <c r="C11461" t="s">
        <v>12769</v>
      </c>
      <c r="D11461">
        <v>18</v>
      </c>
      <c r="E11461">
        <v>535</v>
      </c>
      <c r="F11461">
        <v>152</v>
      </c>
      <c r="G11461">
        <v>8124</v>
      </c>
      <c r="H11461">
        <v>1.08144951928571E-2</v>
      </c>
      <c r="I11461">
        <v>0.17809585337443301</v>
      </c>
      <c r="J11461">
        <v>0.16926446736689901</v>
      </c>
      <c r="K11461" t="s">
        <v>31062</v>
      </c>
      <c r="L11461">
        <v>18</v>
      </c>
      <c r="M11461" t="s">
        <v>5133</v>
      </c>
      <c r="N11461">
        <v>0.118421052631579</v>
      </c>
      <c r="O11461">
        <v>3.3644859813084099E-2</v>
      </c>
    </row>
    <row r="11462" spans="1:15">
      <c r="A11462" t="s">
        <v>12768</v>
      </c>
      <c r="B11462" t="s">
        <v>23518</v>
      </c>
      <c r="C11462" t="s">
        <v>12769</v>
      </c>
      <c r="D11462">
        <v>15</v>
      </c>
      <c r="E11462">
        <v>787</v>
      </c>
      <c r="F11462">
        <v>142</v>
      </c>
      <c r="G11462">
        <v>7393</v>
      </c>
      <c r="H11462">
        <v>0.55370082238484097</v>
      </c>
      <c r="I11462">
        <v>1</v>
      </c>
      <c r="J11462">
        <v>0.966855260484069</v>
      </c>
      <c r="K11462" t="s">
        <v>31063</v>
      </c>
      <c r="L11462">
        <v>15</v>
      </c>
      <c r="M11462" t="s">
        <v>5133</v>
      </c>
      <c r="N11462">
        <v>0.105633802816901</v>
      </c>
      <c r="O11462">
        <v>1.9059720457433298E-2</v>
      </c>
    </row>
    <row r="11463" spans="1:15">
      <c r="A11463" t="s">
        <v>12768</v>
      </c>
      <c r="B11463" t="s">
        <v>23511</v>
      </c>
      <c r="C11463" t="s">
        <v>12769</v>
      </c>
      <c r="D11463">
        <v>105</v>
      </c>
      <c r="E11463">
        <v>6152</v>
      </c>
      <c r="F11463">
        <v>149</v>
      </c>
      <c r="G11463">
        <v>7804</v>
      </c>
      <c r="H11463">
        <v>0.99434809077834396</v>
      </c>
      <c r="I11463">
        <v>1</v>
      </c>
      <c r="J11463">
        <v>0.85953329234717102</v>
      </c>
      <c r="K11463" t="s">
        <v>31064</v>
      </c>
      <c r="L11463">
        <v>105</v>
      </c>
      <c r="M11463" t="s">
        <v>5133</v>
      </c>
      <c r="N11463">
        <v>0.70469798657718097</v>
      </c>
      <c r="O11463">
        <v>1.70676202860858E-2</v>
      </c>
    </row>
    <row r="11464" spans="1:15">
      <c r="A11464" t="s">
        <v>12770</v>
      </c>
      <c r="B11464" t="s">
        <v>23511</v>
      </c>
      <c r="C11464" t="s">
        <v>12771</v>
      </c>
      <c r="D11464">
        <v>7</v>
      </c>
      <c r="E11464">
        <v>6152</v>
      </c>
      <c r="F11464">
        <v>13</v>
      </c>
      <c r="G11464">
        <v>7804</v>
      </c>
      <c r="H11464">
        <v>0.99037023056488904</v>
      </c>
      <c r="I11464">
        <v>1</v>
      </c>
      <c r="J11464">
        <v>0.85953329234717102</v>
      </c>
      <c r="K11464" t="s">
        <v>31065</v>
      </c>
      <c r="L11464">
        <v>7</v>
      </c>
      <c r="M11464" t="s">
        <v>5133</v>
      </c>
      <c r="N11464">
        <v>0.53846153846153799</v>
      </c>
      <c r="O11464">
        <v>1.13784135240572E-3</v>
      </c>
    </row>
    <row r="11465" spans="1:15">
      <c r="A11465" t="s">
        <v>12770</v>
      </c>
      <c r="B11465" t="s">
        <v>23513</v>
      </c>
      <c r="C11465" t="s">
        <v>12771</v>
      </c>
      <c r="D11465">
        <v>2</v>
      </c>
      <c r="E11465">
        <v>535</v>
      </c>
      <c r="F11465">
        <v>14</v>
      </c>
      <c r="G11465">
        <v>8124</v>
      </c>
      <c r="H11465">
        <v>0.23436885600732399</v>
      </c>
      <c r="I11465">
        <v>0.85273230586348503</v>
      </c>
      <c r="J11465">
        <v>0.81044716552199803</v>
      </c>
      <c r="K11465" t="s">
        <v>23931</v>
      </c>
      <c r="L11465">
        <v>2</v>
      </c>
      <c r="M11465" t="s">
        <v>5133</v>
      </c>
      <c r="N11465">
        <v>0.14285714285714299</v>
      </c>
      <c r="O11465">
        <v>3.7383177570093499E-3</v>
      </c>
    </row>
    <row r="11466" spans="1:15">
      <c r="A11466" t="s">
        <v>12770</v>
      </c>
      <c r="B11466" t="s">
        <v>23518</v>
      </c>
      <c r="C11466" t="s">
        <v>12771</v>
      </c>
      <c r="D11466">
        <v>4</v>
      </c>
      <c r="E11466">
        <v>787</v>
      </c>
      <c r="F11466">
        <v>12</v>
      </c>
      <c r="G11466">
        <v>7393</v>
      </c>
      <c r="H11466">
        <v>3.1396037091493398E-2</v>
      </c>
      <c r="I11466">
        <v>0.44363642296891398</v>
      </c>
      <c r="J11466">
        <v>0.42893220928983</v>
      </c>
      <c r="K11466" t="s">
        <v>31066</v>
      </c>
      <c r="L11466">
        <v>4</v>
      </c>
      <c r="M11466" t="s">
        <v>5133</v>
      </c>
      <c r="N11466">
        <v>0.33333333333333298</v>
      </c>
      <c r="O11466">
        <v>5.0825921219822103E-3</v>
      </c>
    </row>
    <row r="11467" spans="1:15">
      <c r="A11467" t="s">
        <v>12772</v>
      </c>
      <c r="B11467" t="s">
        <v>23511</v>
      </c>
      <c r="C11467" t="s">
        <v>12773</v>
      </c>
      <c r="D11467">
        <v>631</v>
      </c>
      <c r="E11467">
        <v>6152</v>
      </c>
      <c r="F11467">
        <v>749</v>
      </c>
      <c r="G11467">
        <v>7804</v>
      </c>
      <c r="H11467" s="34">
        <v>5.2446267688203302E-5</v>
      </c>
      <c r="I11467">
        <v>1.1499632636756401E-3</v>
      </c>
      <c r="J11467">
        <v>9.8843171010541903E-4</v>
      </c>
      <c r="K11467" t="s">
        <v>31067</v>
      </c>
      <c r="L11467">
        <v>631</v>
      </c>
      <c r="M11467" t="s">
        <v>1463</v>
      </c>
      <c r="N11467">
        <v>0.842456608811749</v>
      </c>
      <c r="O11467">
        <v>0.102568270481144</v>
      </c>
    </row>
    <row r="11468" spans="1:15">
      <c r="A11468" t="s">
        <v>12772</v>
      </c>
      <c r="B11468" t="s">
        <v>23518</v>
      </c>
      <c r="C11468" t="s">
        <v>12773</v>
      </c>
      <c r="D11468">
        <v>48</v>
      </c>
      <c r="E11468">
        <v>787</v>
      </c>
      <c r="F11468">
        <v>647</v>
      </c>
      <c r="G11468">
        <v>7393</v>
      </c>
      <c r="H11468">
        <v>0.99852942474862605</v>
      </c>
      <c r="I11468">
        <v>1</v>
      </c>
      <c r="J11468">
        <v>0.966855260484069</v>
      </c>
      <c r="K11468" t="s">
        <v>31068</v>
      </c>
      <c r="L11468">
        <v>48</v>
      </c>
      <c r="M11468" t="s">
        <v>1463</v>
      </c>
      <c r="N11468">
        <v>7.41885625965997E-2</v>
      </c>
      <c r="O11468">
        <v>6.0991105463786499E-2</v>
      </c>
    </row>
    <row r="11469" spans="1:15">
      <c r="A11469" t="s">
        <v>12772</v>
      </c>
      <c r="B11469" t="s">
        <v>23513</v>
      </c>
      <c r="C11469" t="s">
        <v>12773</v>
      </c>
      <c r="D11469">
        <v>43</v>
      </c>
      <c r="E11469">
        <v>535</v>
      </c>
      <c r="F11469">
        <v>780</v>
      </c>
      <c r="G11469">
        <v>8124</v>
      </c>
      <c r="H11469">
        <v>0.91348263502849303</v>
      </c>
      <c r="I11469">
        <v>0.99999999999997702</v>
      </c>
      <c r="J11469">
        <v>0.95041217501583097</v>
      </c>
      <c r="K11469" t="s">
        <v>31069</v>
      </c>
      <c r="L11469">
        <v>43</v>
      </c>
      <c r="M11469" t="s">
        <v>1463</v>
      </c>
      <c r="N11469">
        <v>5.5128205128205099E-2</v>
      </c>
      <c r="O11469">
        <v>8.0373831775700899E-2</v>
      </c>
    </row>
    <row r="11470" spans="1:15">
      <c r="A11470" t="s">
        <v>12774</v>
      </c>
      <c r="B11470" t="s">
        <v>23511</v>
      </c>
      <c r="C11470" t="s">
        <v>12775</v>
      </c>
      <c r="D11470">
        <v>266</v>
      </c>
      <c r="E11470">
        <v>6152</v>
      </c>
      <c r="F11470">
        <v>311</v>
      </c>
      <c r="G11470">
        <v>7804</v>
      </c>
      <c r="H11470">
        <v>1.3962113571634001E-3</v>
      </c>
      <c r="I11470">
        <v>1.7510446893342201E-2</v>
      </c>
      <c r="J11470">
        <v>1.50508120687047E-2</v>
      </c>
      <c r="K11470" t="s">
        <v>31070</v>
      </c>
      <c r="L11470">
        <v>266</v>
      </c>
      <c r="M11470" t="s">
        <v>1463</v>
      </c>
      <c r="N11470">
        <v>0.85530546623794201</v>
      </c>
      <c r="O11470">
        <v>4.3237971391417399E-2</v>
      </c>
    </row>
    <row r="11471" spans="1:15">
      <c r="A11471" t="s">
        <v>12774</v>
      </c>
      <c r="B11471" t="s">
        <v>23513</v>
      </c>
      <c r="C11471" t="s">
        <v>12775</v>
      </c>
      <c r="D11471">
        <v>24</v>
      </c>
      <c r="E11471">
        <v>535</v>
      </c>
      <c r="F11471">
        <v>329</v>
      </c>
      <c r="G11471">
        <v>8124</v>
      </c>
      <c r="H11471">
        <v>0.32962443447637702</v>
      </c>
      <c r="I11471">
        <v>0.97804040131218795</v>
      </c>
      <c r="J11471">
        <v>0.92954150506449396</v>
      </c>
      <c r="K11471" t="s">
        <v>31071</v>
      </c>
      <c r="L11471">
        <v>24</v>
      </c>
      <c r="M11471" t="s">
        <v>1463</v>
      </c>
      <c r="N11471">
        <v>7.29483282674772E-2</v>
      </c>
      <c r="O11471">
        <v>4.4859813084112098E-2</v>
      </c>
    </row>
    <row r="11472" spans="1:15">
      <c r="A11472" t="s">
        <v>12774</v>
      </c>
      <c r="B11472" t="s">
        <v>23518</v>
      </c>
      <c r="C11472" t="s">
        <v>12775</v>
      </c>
      <c r="D11472">
        <v>15</v>
      </c>
      <c r="E11472">
        <v>787</v>
      </c>
      <c r="F11472">
        <v>262</v>
      </c>
      <c r="G11472">
        <v>7393</v>
      </c>
      <c r="H11472">
        <v>0.99837060090729801</v>
      </c>
      <c r="I11472">
        <v>1</v>
      </c>
      <c r="J11472">
        <v>0.966855260484069</v>
      </c>
      <c r="K11472" t="s">
        <v>31072</v>
      </c>
      <c r="L11472">
        <v>15</v>
      </c>
      <c r="M11472" t="s">
        <v>1463</v>
      </c>
      <c r="N11472">
        <v>5.7251908396946598E-2</v>
      </c>
      <c r="O11472">
        <v>1.9059720457433298E-2</v>
      </c>
    </row>
    <row r="11473" spans="1:15">
      <c r="A11473" t="s">
        <v>12776</v>
      </c>
      <c r="B11473" t="s">
        <v>23518</v>
      </c>
      <c r="C11473" t="s">
        <v>12777</v>
      </c>
      <c r="D11473">
        <v>37</v>
      </c>
      <c r="E11473">
        <v>787</v>
      </c>
      <c r="F11473">
        <v>407</v>
      </c>
      <c r="G11473">
        <v>7393</v>
      </c>
      <c r="H11473">
        <v>0.87178880531286196</v>
      </c>
      <c r="I11473">
        <v>1</v>
      </c>
      <c r="J11473">
        <v>0.966855260484069</v>
      </c>
      <c r="K11473" t="s">
        <v>31073</v>
      </c>
      <c r="L11473">
        <v>37</v>
      </c>
      <c r="M11473" t="s">
        <v>1463</v>
      </c>
      <c r="N11473">
        <v>9.0909090909090898E-2</v>
      </c>
      <c r="O11473">
        <v>4.70139771283355E-2</v>
      </c>
    </row>
    <row r="11474" spans="1:15">
      <c r="A11474" t="s">
        <v>12776</v>
      </c>
      <c r="B11474" t="s">
        <v>23513</v>
      </c>
      <c r="C11474" t="s">
        <v>12777</v>
      </c>
      <c r="D11474">
        <v>20</v>
      </c>
      <c r="E11474">
        <v>535</v>
      </c>
      <c r="F11474">
        <v>467</v>
      </c>
      <c r="G11474">
        <v>8124</v>
      </c>
      <c r="H11474">
        <v>0.98851137813328804</v>
      </c>
      <c r="I11474">
        <v>0.99999999999997702</v>
      </c>
      <c r="J11474">
        <v>0.95041217501583097</v>
      </c>
      <c r="K11474" t="s">
        <v>31074</v>
      </c>
      <c r="L11474">
        <v>20</v>
      </c>
      <c r="M11474" t="s">
        <v>1463</v>
      </c>
      <c r="N11474">
        <v>4.2826552462526798E-2</v>
      </c>
      <c r="O11474">
        <v>3.7383177570093497E-2</v>
      </c>
    </row>
    <row r="11475" spans="1:15">
      <c r="A11475" t="s">
        <v>12776</v>
      </c>
      <c r="B11475" t="s">
        <v>23511</v>
      </c>
      <c r="C11475" t="s">
        <v>12777</v>
      </c>
      <c r="D11475">
        <v>380</v>
      </c>
      <c r="E11475">
        <v>6152</v>
      </c>
      <c r="F11475">
        <v>458</v>
      </c>
      <c r="G11475">
        <v>7804</v>
      </c>
      <c r="H11475">
        <v>1.3308048036031601E-2</v>
      </c>
      <c r="I11475">
        <v>0.104435008387272</v>
      </c>
      <c r="J11475">
        <v>8.9765366595416299E-2</v>
      </c>
      <c r="K11475" t="s">
        <v>31075</v>
      </c>
      <c r="L11475">
        <v>380</v>
      </c>
      <c r="M11475" t="s">
        <v>1463</v>
      </c>
      <c r="N11475">
        <v>0.82969432314410496</v>
      </c>
      <c r="O11475">
        <v>6.17685305591677E-2</v>
      </c>
    </row>
    <row r="11476" spans="1:15">
      <c r="A11476" t="s">
        <v>12778</v>
      </c>
      <c r="B11476" t="s">
        <v>23513</v>
      </c>
      <c r="C11476" t="s">
        <v>12779</v>
      </c>
      <c r="D11476">
        <v>199</v>
      </c>
      <c r="E11476">
        <v>535</v>
      </c>
      <c r="F11476">
        <v>3110</v>
      </c>
      <c r="G11476">
        <v>8124</v>
      </c>
      <c r="H11476">
        <v>0.71845600014561595</v>
      </c>
      <c r="I11476">
        <v>0.99999999999997702</v>
      </c>
      <c r="J11476">
        <v>0.95041217501583097</v>
      </c>
      <c r="K11476" t="s">
        <v>31076</v>
      </c>
      <c r="L11476">
        <v>199</v>
      </c>
      <c r="M11476" t="s">
        <v>5133</v>
      </c>
      <c r="N11476">
        <v>6.3987138263665602E-2</v>
      </c>
      <c r="O11476">
        <v>0.37196261682242998</v>
      </c>
    </row>
    <row r="11477" spans="1:15">
      <c r="A11477" t="s">
        <v>12778</v>
      </c>
      <c r="B11477" t="s">
        <v>23518</v>
      </c>
      <c r="C11477" t="s">
        <v>12779</v>
      </c>
      <c r="D11477">
        <v>338</v>
      </c>
      <c r="E11477">
        <v>787</v>
      </c>
      <c r="F11477">
        <v>2828</v>
      </c>
      <c r="G11477">
        <v>7393</v>
      </c>
      <c r="H11477">
        <v>2.4487398610367698E-3</v>
      </c>
      <c r="I11477">
        <v>0.107591507644303</v>
      </c>
      <c r="J11477">
        <v>0.10402541514930699</v>
      </c>
      <c r="K11477" t="s">
        <v>31077</v>
      </c>
      <c r="L11477">
        <v>338</v>
      </c>
      <c r="M11477" t="s">
        <v>5133</v>
      </c>
      <c r="N11477">
        <v>0.11951909476662</v>
      </c>
      <c r="O11477">
        <v>0.42947903430749701</v>
      </c>
    </row>
    <row r="11478" spans="1:15">
      <c r="A11478" t="s">
        <v>12778</v>
      </c>
      <c r="B11478" t="s">
        <v>23511</v>
      </c>
      <c r="C11478" t="s">
        <v>12779</v>
      </c>
      <c r="D11478">
        <v>2362</v>
      </c>
      <c r="E11478">
        <v>6152</v>
      </c>
      <c r="F11478">
        <v>3016</v>
      </c>
      <c r="G11478">
        <v>7804</v>
      </c>
      <c r="H11478">
        <v>0.819589086725521</v>
      </c>
      <c r="I11478">
        <v>0.98280810704174804</v>
      </c>
      <c r="J11478">
        <v>0.84475628799108404</v>
      </c>
      <c r="K11478" t="s">
        <v>31078</v>
      </c>
      <c r="L11478">
        <v>2362</v>
      </c>
      <c r="M11478" t="s">
        <v>5133</v>
      </c>
      <c r="N11478">
        <v>0.78315649867374004</v>
      </c>
      <c r="O11478">
        <v>0.383940182054616</v>
      </c>
    </row>
    <row r="11479" spans="1:15">
      <c r="A11479" t="s">
        <v>12780</v>
      </c>
      <c r="B11479" t="s">
        <v>23511</v>
      </c>
      <c r="C11479" t="s">
        <v>12781</v>
      </c>
      <c r="D11479">
        <v>12</v>
      </c>
      <c r="E11479">
        <v>6152</v>
      </c>
      <c r="F11479">
        <v>14</v>
      </c>
      <c r="G11479">
        <v>7804</v>
      </c>
      <c r="H11479">
        <v>0.40504102681163101</v>
      </c>
      <c r="I11479">
        <v>0.91525479399875698</v>
      </c>
      <c r="J11479">
        <v>0.78669196642228301</v>
      </c>
      <c r="K11479" t="s">
        <v>31079</v>
      </c>
      <c r="L11479">
        <v>12</v>
      </c>
      <c r="M11479" t="s">
        <v>5133</v>
      </c>
      <c r="N11479">
        <v>0.85714285714285698</v>
      </c>
      <c r="O11479">
        <v>1.95058517555267E-3</v>
      </c>
    </row>
    <row r="11480" spans="1:15">
      <c r="A11480" t="s">
        <v>12780</v>
      </c>
      <c r="B11480" t="s">
        <v>23513</v>
      </c>
      <c r="C11480" t="s">
        <v>12781</v>
      </c>
      <c r="D11480">
        <v>2</v>
      </c>
      <c r="E11480">
        <v>535</v>
      </c>
      <c r="F11480">
        <v>16</v>
      </c>
      <c r="G11480">
        <v>8124</v>
      </c>
      <c r="H11480">
        <v>0.28451896063335702</v>
      </c>
      <c r="I11480">
        <v>0.92669970177713501</v>
      </c>
      <c r="J11480">
        <v>0.88074667915254901</v>
      </c>
      <c r="K11480" t="s">
        <v>24656</v>
      </c>
      <c r="L11480">
        <v>2</v>
      </c>
      <c r="M11480" t="s">
        <v>5133</v>
      </c>
      <c r="N11480">
        <v>0.125</v>
      </c>
      <c r="O11480">
        <v>3.7383177570093499E-3</v>
      </c>
    </row>
    <row r="11481" spans="1:15">
      <c r="A11481" t="s">
        <v>12782</v>
      </c>
      <c r="B11481" t="s">
        <v>23511</v>
      </c>
      <c r="C11481" t="s">
        <v>12783</v>
      </c>
      <c r="D11481">
        <v>6</v>
      </c>
      <c r="E11481">
        <v>6152</v>
      </c>
      <c r="F11481">
        <v>7</v>
      </c>
      <c r="G11481">
        <v>7804</v>
      </c>
      <c r="H11481">
        <v>0.54476030000281095</v>
      </c>
      <c r="I11481">
        <v>0.968912233598893</v>
      </c>
      <c r="J11481">
        <v>0.832812322140707</v>
      </c>
      <c r="K11481" t="s">
        <v>31080</v>
      </c>
      <c r="L11481">
        <v>6</v>
      </c>
      <c r="M11481" t="s">
        <v>5133</v>
      </c>
      <c r="N11481">
        <v>0.85714285714285698</v>
      </c>
      <c r="O11481">
        <v>9.7529258777633303E-4</v>
      </c>
    </row>
    <row r="11482" spans="1:15">
      <c r="A11482" t="s">
        <v>12784</v>
      </c>
      <c r="B11482" t="s">
        <v>23518</v>
      </c>
      <c r="C11482" t="s">
        <v>12785</v>
      </c>
      <c r="D11482">
        <v>1</v>
      </c>
      <c r="E11482">
        <v>787</v>
      </c>
      <c r="F11482">
        <v>10</v>
      </c>
      <c r="G11482">
        <v>7393</v>
      </c>
      <c r="H11482">
        <v>0.67576236969544701</v>
      </c>
      <c r="I11482">
        <v>1</v>
      </c>
      <c r="J11482">
        <v>0.966855260484069</v>
      </c>
      <c r="K11482" t="s">
        <v>24008</v>
      </c>
      <c r="L11482">
        <v>1</v>
      </c>
      <c r="M11482" t="s">
        <v>1463</v>
      </c>
      <c r="N11482">
        <v>0.1</v>
      </c>
      <c r="O11482">
        <v>1.27064803049555E-3</v>
      </c>
    </row>
    <row r="11483" spans="1:15">
      <c r="A11483" t="s">
        <v>12784</v>
      </c>
      <c r="B11483" t="s">
        <v>23513</v>
      </c>
      <c r="C11483" t="s">
        <v>12785</v>
      </c>
      <c r="D11483">
        <v>2</v>
      </c>
      <c r="E11483">
        <v>535</v>
      </c>
      <c r="F11483">
        <v>10</v>
      </c>
      <c r="G11483">
        <v>8124</v>
      </c>
      <c r="H11483">
        <v>0.13720826776095801</v>
      </c>
      <c r="I11483">
        <v>0.66676148853393002</v>
      </c>
      <c r="J11483">
        <v>0.63369823653433999</v>
      </c>
      <c r="K11483" t="s">
        <v>24009</v>
      </c>
      <c r="L11483">
        <v>2</v>
      </c>
      <c r="M11483" t="s">
        <v>1463</v>
      </c>
      <c r="N11483">
        <v>0.2</v>
      </c>
      <c r="O11483">
        <v>3.7383177570093499E-3</v>
      </c>
    </row>
    <row r="11484" spans="1:15">
      <c r="A11484" t="s">
        <v>12784</v>
      </c>
      <c r="B11484" t="s">
        <v>23511</v>
      </c>
      <c r="C11484" t="s">
        <v>12785</v>
      </c>
      <c r="D11484">
        <v>7</v>
      </c>
      <c r="E11484">
        <v>6152</v>
      </c>
      <c r="F11484">
        <v>10</v>
      </c>
      <c r="G11484">
        <v>7804</v>
      </c>
      <c r="H11484">
        <v>0.85778567182431398</v>
      </c>
      <c r="I11484">
        <v>1</v>
      </c>
      <c r="J11484">
        <v>0.85953329234717102</v>
      </c>
      <c r="K11484" t="s">
        <v>31081</v>
      </c>
      <c r="L11484">
        <v>7</v>
      </c>
      <c r="M11484" t="s">
        <v>1463</v>
      </c>
      <c r="N11484">
        <v>0.7</v>
      </c>
      <c r="O11484">
        <v>1.13784135240572E-3</v>
      </c>
    </row>
    <row r="11485" spans="1:15">
      <c r="A11485" t="s">
        <v>12786</v>
      </c>
      <c r="B11485" t="s">
        <v>23511</v>
      </c>
      <c r="C11485" t="s">
        <v>12787</v>
      </c>
      <c r="D11485">
        <v>10</v>
      </c>
      <c r="E11485">
        <v>6152</v>
      </c>
      <c r="F11485">
        <v>10</v>
      </c>
      <c r="G11485">
        <v>7804</v>
      </c>
      <c r="H11485">
        <v>9.2537459108980397E-2</v>
      </c>
      <c r="I11485">
        <v>0.40853420848785299</v>
      </c>
      <c r="J11485">
        <v>0.35114875325800998</v>
      </c>
      <c r="K11485" t="s">
        <v>28427</v>
      </c>
      <c r="L11485">
        <v>10</v>
      </c>
      <c r="M11485" t="s">
        <v>1463</v>
      </c>
      <c r="N11485">
        <v>1</v>
      </c>
      <c r="O11485">
        <v>1.62548764629389E-3</v>
      </c>
    </row>
    <row r="11486" spans="1:15">
      <c r="A11486" t="s">
        <v>12788</v>
      </c>
      <c r="B11486" t="s">
        <v>23511</v>
      </c>
      <c r="C11486" t="s">
        <v>12789</v>
      </c>
      <c r="D11486">
        <v>9</v>
      </c>
      <c r="E11486">
        <v>6152</v>
      </c>
      <c r="F11486">
        <v>12</v>
      </c>
      <c r="G11486">
        <v>7804</v>
      </c>
      <c r="H11486">
        <v>0.76277084557059505</v>
      </c>
      <c r="I11486">
        <v>0.968912233598893</v>
      </c>
      <c r="J11486">
        <v>0.832812322140707</v>
      </c>
      <c r="K11486" t="s">
        <v>31082</v>
      </c>
      <c r="L11486">
        <v>9</v>
      </c>
      <c r="M11486" t="s">
        <v>1463</v>
      </c>
      <c r="N11486">
        <v>0.75</v>
      </c>
      <c r="O11486">
        <v>1.4629388816645001E-3</v>
      </c>
    </row>
    <row r="11487" spans="1:15">
      <c r="A11487" t="s">
        <v>12788</v>
      </c>
      <c r="B11487" t="s">
        <v>23513</v>
      </c>
      <c r="C11487" t="s">
        <v>12789</v>
      </c>
      <c r="D11487">
        <v>3</v>
      </c>
      <c r="E11487">
        <v>535</v>
      </c>
      <c r="F11487">
        <v>13</v>
      </c>
      <c r="G11487">
        <v>8124</v>
      </c>
      <c r="H11487">
        <v>4.9491240634379201E-2</v>
      </c>
      <c r="I11487">
        <v>0.448760549738495</v>
      </c>
      <c r="J11487">
        <v>0.42650749013827299</v>
      </c>
      <c r="K11487" t="s">
        <v>25158</v>
      </c>
      <c r="L11487">
        <v>3</v>
      </c>
      <c r="M11487" t="s">
        <v>1463</v>
      </c>
      <c r="N11487">
        <v>0.230769230769231</v>
      </c>
      <c r="O11487">
        <v>5.60747663551402E-3</v>
      </c>
    </row>
    <row r="11488" spans="1:15">
      <c r="A11488" t="s">
        <v>12790</v>
      </c>
      <c r="B11488" t="s">
        <v>23511</v>
      </c>
      <c r="C11488" t="s">
        <v>12791</v>
      </c>
      <c r="D11488">
        <v>7</v>
      </c>
      <c r="E11488">
        <v>6152</v>
      </c>
      <c r="F11488">
        <v>7</v>
      </c>
      <c r="G11488">
        <v>7804</v>
      </c>
      <c r="H11488">
        <v>0.18905120292587699</v>
      </c>
      <c r="I11488">
        <v>0.631132279689813</v>
      </c>
      <c r="J11488">
        <v>0.54247920626835999</v>
      </c>
      <c r="K11488" t="s">
        <v>31083</v>
      </c>
      <c r="L11488">
        <v>7</v>
      </c>
      <c r="M11488" t="s">
        <v>5133</v>
      </c>
      <c r="N11488">
        <v>1</v>
      </c>
      <c r="O11488">
        <v>1.13784135240572E-3</v>
      </c>
    </row>
    <row r="11489" spans="1:15">
      <c r="A11489" t="s">
        <v>12792</v>
      </c>
      <c r="B11489" t="s">
        <v>23511</v>
      </c>
      <c r="C11489" t="s">
        <v>12793</v>
      </c>
      <c r="D11489">
        <v>42</v>
      </c>
      <c r="E11489">
        <v>6152</v>
      </c>
      <c r="F11489">
        <v>52</v>
      </c>
      <c r="G11489">
        <v>7804</v>
      </c>
      <c r="H11489">
        <v>0.444054958139526</v>
      </c>
      <c r="I11489">
        <v>0.96083957126938102</v>
      </c>
      <c r="J11489">
        <v>0.82587360011061495</v>
      </c>
      <c r="K11489" t="s">
        <v>31084</v>
      </c>
      <c r="L11489">
        <v>42</v>
      </c>
      <c r="M11489" t="s">
        <v>2729</v>
      </c>
      <c r="N11489">
        <v>0.80769230769230804</v>
      </c>
      <c r="O11489">
        <v>6.8270481144343297E-3</v>
      </c>
    </row>
    <row r="11490" spans="1:15">
      <c r="A11490" t="s">
        <v>12792</v>
      </c>
      <c r="B11490" t="s">
        <v>23518</v>
      </c>
      <c r="C11490" t="s">
        <v>12793</v>
      </c>
      <c r="D11490">
        <v>3</v>
      </c>
      <c r="E11490">
        <v>787</v>
      </c>
      <c r="F11490">
        <v>44</v>
      </c>
      <c r="G11490">
        <v>7393</v>
      </c>
      <c r="H11490">
        <v>0.86179764422680205</v>
      </c>
      <c r="I11490">
        <v>1</v>
      </c>
      <c r="J11490">
        <v>0.966855260484069</v>
      </c>
      <c r="K11490" t="s">
        <v>31085</v>
      </c>
      <c r="L11490">
        <v>3</v>
      </c>
      <c r="M11490" t="s">
        <v>2729</v>
      </c>
      <c r="N11490">
        <v>6.8181818181818205E-2</v>
      </c>
      <c r="O11490">
        <v>3.8119440914866601E-3</v>
      </c>
    </row>
    <row r="11491" spans="1:15">
      <c r="A11491" t="s">
        <v>12792</v>
      </c>
      <c r="B11491" t="s">
        <v>23513</v>
      </c>
      <c r="C11491" t="s">
        <v>12793</v>
      </c>
      <c r="D11491">
        <v>4</v>
      </c>
      <c r="E11491">
        <v>535</v>
      </c>
      <c r="F11491">
        <v>55</v>
      </c>
      <c r="G11491">
        <v>8124</v>
      </c>
      <c r="H11491">
        <v>0.49434235572697899</v>
      </c>
      <c r="I11491">
        <v>0.99999999999997702</v>
      </c>
      <c r="J11491">
        <v>0.95041217501583097</v>
      </c>
      <c r="K11491" t="s">
        <v>30214</v>
      </c>
      <c r="L11491">
        <v>4</v>
      </c>
      <c r="M11491" t="s">
        <v>2729</v>
      </c>
      <c r="N11491">
        <v>7.2727272727272696E-2</v>
      </c>
      <c r="O11491">
        <v>7.4766355140186902E-3</v>
      </c>
    </row>
    <row r="11492" spans="1:15">
      <c r="A11492" t="s">
        <v>12794</v>
      </c>
      <c r="B11492" t="s">
        <v>23518</v>
      </c>
      <c r="C11492" t="s">
        <v>12795</v>
      </c>
      <c r="D11492">
        <v>3</v>
      </c>
      <c r="E11492">
        <v>787</v>
      </c>
      <c r="F11492">
        <v>31</v>
      </c>
      <c r="G11492">
        <v>7393</v>
      </c>
      <c r="H11492">
        <v>0.65581547600962797</v>
      </c>
      <c r="I11492">
        <v>1</v>
      </c>
      <c r="J11492">
        <v>0.966855260484069</v>
      </c>
      <c r="K11492" t="s">
        <v>30480</v>
      </c>
      <c r="L11492">
        <v>3</v>
      </c>
      <c r="M11492" t="s">
        <v>2729</v>
      </c>
      <c r="N11492">
        <v>9.6774193548387094E-2</v>
      </c>
      <c r="O11492">
        <v>3.8119440914866601E-3</v>
      </c>
    </row>
    <row r="11493" spans="1:15">
      <c r="A11493" t="s">
        <v>12794</v>
      </c>
      <c r="B11493" t="s">
        <v>23511</v>
      </c>
      <c r="C11493" t="s">
        <v>12795</v>
      </c>
      <c r="D11493">
        <v>27</v>
      </c>
      <c r="E11493">
        <v>6152</v>
      </c>
      <c r="F11493">
        <v>32</v>
      </c>
      <c r="G11493">
        <v>7804</v>
      </c>
      <c r="H11493">
        <v>0.30108879025815999</v>
      </c>
      <c r="I11493">
        <v>0.81020448119108801</v>
      </c>
      <c r="J11493">
        <v>0.69639772519260701</v>
      </c>
      <c r="K11493" t="s">
        <v>30479</v>
      </c>
      <c r="L11493">
        <v>27</v>
      </c>
      <c r="M11493" t="s">
        <v>2729</v>
      </c>
      <c r="N11493">
        <v>0.84375</v>
      </c>
      <c r="O11493">
        <v>4.3888166449934998E-3</v>
      </c>
    </row>
    <row r="11494" spans="1:15">
      <c r="A11494" t="s">
        <v>12794</v>
      </c>
      <c r="B11494" t="s">
        <v>23513</v>
      </c>
      <c r="C11494" t="s">
        <v>12795</v>
      </c>
      <c r="D11494">
        <v>2</v>
      </c>
      <c r="E11494">
        <v>535</v>
      </c>
      <c r="F11494">
        <v>32</v>
      </c>
      <c r="G11494">
        <v>8124</v>
      </c>
      <c r="H11494">
        <v>0.63246624388402894</v>
      </c>
      <c r="I11494">
        <v>0.99999999999997702</v>
      </c>
      <c r="J11494">
        <v>0.95041217501583097</v>
      </c>
      <c r="K11494" t="s">
        <v>30481</v>
      </c>
      <c r="L11494">
        <v>2</v>
      </c>
      <c r="M11494" t="s">
        <v>2729</v>
      </c>
      <c r="N11494">
        <v>6.25E-2</v>
      </c>
      <c r="O11494">
        <v>3.7383177570093499E-3</v>
      </c>
    </row>
    <row r="11495" spans="1:15">
      <c r="A11495" t="s">
        <v>12796</v>
      </c>
      <c r="B11495" t="s">
        <v>23511</v>
      </c>
      <c r="C11495" t="s">
        <v>12797</v>
      </c>
      <c r="D11495">
        <v>11</v>
      </c>
      <c r="E11495">
        <v>6152</v>
      </c>
      <c r="F11495">
        <v>11</v>
      </c>
      <c r="G11495">
        <v>7804</v>
      </c>
      <c r="H11495">
        <v>7.29234120922964E-2</v>
      </c>
      <c r="I11495">
        <v>0.34901846963959998</v>
      </c>
      <c r="J11495">
        <v>0.29999299429929699</v>
      </c>
      <c r="K11495" t="s">
        <v>27261</v>
      </c>
      <c r="L11495">
        <v>11</v>
      </c>
      <c r="M11495" t="s">
        <v>2729</v>
      </c>
      <c r="N11495">
        <v>1</v>
      </c>
      <c r="O11495">
        <v>1.78803641092328E-3</v>
      </c>
    </row>
    <row r="11496" spans="1:15">
      <c r="A11496" t="s">
        <v>12798</v>
      </c>
      <c r="B11496" t="s">
        <v>23513</v>
      </c>
      <c r="C11496" t="s">
        <v>12799</v>
      </c>
      <c r="D11496">
        <v>1</v>
      </c>
      <c r="E11496">
        <v>535</v>
      </c>
      <c r="F11496">
        <v>102</v>
      </c>
      <c r="G11496">
        <v>8124</v>
      </c>
      <c r="H11496">
        <v>0.99908227653252102</v>
      </c>
      <c r="I11496">
        <v>0.99999999999997702</v>
      </c>
      <c r="J11496">
        <v>0.95041217501583097</v>
      </c>
      <c r="K11496" t="s">
        <v>26166</v>
      </c>
      <c r="L11496">
        <v>1</v>
      </c>
      <c r="M11496" t="s">
        <v>2729</v>
      </c>
      <c r="N11496">
        <v>9.8039215686274508E-3</v>
      </c>
      <c r="O11496">
        <v>1.8691588785046699E-3</v>
      </c>
    </row>
    <row r="11497" spans="1:15">
      <c r="A11497" t="s">
        <v>12798</v>
      </c>
      <c r="B11497" t="s">
        <v>23511</v>
      </c>
      <c r="C11497" t="s">
        <v>12799</v>
      </c>
      <c r="D11497">
        <v>94</v>
      </c>
      <c r="E11497">
        <v>6152</v>
      </c>
      <c r="F11497">
        <v>104</v>
      </c>
      <c r="G11497">
        <v>7804</v>
      </c>
      <c r="H11497">
        <v>1.37523678962179E-3</v>
      </c>
      <c r="I11497">
        <v>1.7269395655390901E-2</v>
      </c>
      <c r="J11497">
        <v>1.48436205045241E-2</v>
      </c>
      <c r="K11497" t="s">
        <v>31086</v>
      </c>
      <c r="L11497">
        <v>94</v>
      </c>
      <c r="M11497" t="s">
        <v>2729</v>
      </c>
      <c r="N11497">
        <v>0.90384615384615397</v>
      </c>
      <c r="O11497">
        <v>1.5279583875162501E-2</v>
      </c>
    </row>
    <row r="11498" spans="1:15">
      <c r="A11498" t="s">
        <v>12798</v>
      </c>
      <c r="B11498" t="s">
        <v>23518</v>
      </c>
      <c r="C11498" t="s">
        <v>12799</v>
      </c>
      <c r="D11498">
        <v>8</v>
      </c>
      <c r="E11498">
        <v>787</v>
      </c>
      <c r="F11498">
        <v>96</v>
      </c>
      <c r="G11498">
        <v>7393</v>
      </c>
      <c r="H11498">
        <v>0.81576523239423304</v>
      </c>
      <c r="I11498">
        <v>1</v>
      </c>
      <c r="J11498">
        <v>0.966855260484069</v>
      </c>
      <c r="K11498" t="s">
        <v>31087</v>
      </c>
      <c r="L11498">
        <v>8</v>
      </c>
      <c r="M11498" t="s">
        <v>2729</v>
      </c>
      <c r="N11498">
        <v>8.3333333333333301E-2</v>
      </c>
      <c r="O11498">
        <v>1.01651842439644E-2</v>
      </c>
    </row>
    <row r="11499" spans="1:15">
      <c r="A11499" t="s">
        <v>12800</v>
      </c>
      <c r="B11499" t="s">
        <v>23511</v>
      </c>
      <c r="C11499" t="s">
        <v>12801</v>
      </c>
      <c r="D11499">
        <v>12</v>
      </c>
      <c r="E11499">
        <v>6152</v>
      </c>
      <c r="F11499">
        <v>12</v>
      </c>
      <c r="G11499">
        <v>7804</v>
      </c>
      <c r="H11499">
        <v>5.7464734204900801E-2</v>
      </c>
      <c r="I11499">
        <v>0.29901707624061702</v>
      </c>
      <c r="J11499">
        <v>0.25701513200912302</v>
      </c>
      <c r="K11499" t="s">
        <v>31088</v>
      </c>
      <c r="L11499">
        <v>12</v>
      </c>
      <c r="M11499" t="s">
        <v>2729</v>
      </c>
      <c r="N11499">
        <v>1</v>
      </c>
      <c r="O11499">
        <v>1.95058517555267E-3</v>
      </c>
    </row>
    <row r="11500" spans="1:15">
      <c r="A11500" t="s">
        <v>12802</v>
      </c>
      <c r="B11500" t="s">
        <v>23511</v>
      </c>
      <c r="C11500" t="s">
        <v>12803</v>
      </c>
      <c r="D11500">
        <v>2</v>
      </c>
      <c r="E11500">
        <v>6152</v>
      </c>
      <c r="F11500">
        <v>2</v>
      </c>
      <c r="G11500">
        <v>7804</v>
      </c>
      <c r="H11500">
        <v>0.62141708038142995</v>
      </c>
      <c r="I11500">
        <v>0.968912233598893</v>
      </c>
      <c r="J11500">
        <v>0.832812322140707</v>
      </c>
      <c r="K11500" t="s">
        <v>31089</v>
      </c>
      <c r="L11500">
        <v>2</v>
      </c>
      <c r="M11500" t="s">
        <v>2729</v>
      </c>
      <c r="N11500">
        <v>1</v>
      </c>
      <c r="O11500">
        <v>3.2509752925877802E-4</v>
      </c>
    </row>
    <row r="11501" spans="1:15">
      <c r="A11501" t="s">
        <v>12804</v>
      </c>
      <c r="B11501" t="s">
        <v>23513</v>
      </c>
      <c r="C11501" t="s">
        <v>12805</v>
      </c>
      <c r="D11501">
        <v>2</v>
      </c>
      <c r="E11501">
        <v>535</v>
      </c>
      <c r="F11501">
        <v>12</v>
      </c>
      <c r="G11501">
        <v>8124</v>
      </c>
      <c r="H11501">
        <v>0.184848987275576</v>
      </c>
      <c r="I11501">
        <v>0.75508452473579202</v>
      </c>
      <c r="J11501">
        <v>0.71764152547495597</v>
      </c>
      <c r="K11501" t="s">
        <v>24032</v>
      </c>
      <c r="L11501">
        <v>2</v>
      </c>
      <c r="M11501" t="s">
        <v>5133</v>
      </c>
      <c r="N11501">
        <v>0.16666666666666699</v>
      </c>
      <c r="O11501">
        <v>3.7383177570093499E-3</v>
      </c>
    </row>
    <row r="11502" spans="1:15">
      <c r="A11502" t="s">
        <v>12804</v>
      </c>
      <c r="B11502" t="s">
        <v>23511</v>
      </c>
      <c r="C11502" t="s">
        <v>12805</v>
      </c>
      <c r="D11502">
        <v>4</v>
      </c>
      <c r="E11502">
        <v>6152</v>
      </c>
      <c r="F11502">
        <v>10</v>
      </c>
      <c r="G11502">
        <v>7804</v>
      </c>
      <c r="H11502">
        <v>0.99877025788033302</v>
      </c>
      <c r="I11502">
        <v>1</v>
      </c>
      <c r="J11502">
        <v>0.85953329234717102</v>
      </c>
      <c r="K11502" t="s">
        <v>31090</v>
      </c>
      <c r="L11502">
        <v>4</v>
      </c>
      <c r="M11502" t="s">
        <v>5133</v>
      </c>
      <c r="N11502">
        <v>0.4</v>
      </c>
      <c r="O11502">
        <v>6.5019505851755496E-4</v>
      </c>
    </row>
    <row r="11503" spans="1:15">
      <c r="A11503" t="s">
        <v>12804</v>
      </c>
      <c r="B11503" t="s">
        <v>23518</v>
      </c>
      <c r="C11503" t="s">
        <v>12805</v>
      </c>
      <c r="D11503">
        <v>3</v>
      </c>
      <c r="E11503">
        <v>787</v>
      </c>
      <c r="F11503">
        <v>10</v>
      </c>
      <c r="G11503">
        <v>7393</v>
      </c>
      <c r="H11503">
        <v>8.1602785751505494E-2</v>
      </c>
      <c r="I11503">
        <v>0.63266972740240601</v>
      </c>
      <c r="J11503">
        <v>0.61170005408803896</v>
      </c>
      <c r="K11503" t="s">
        <v>24031</v>
      </c>
      <c r="L11503">
        <v>3</v>
      </c>
      <c r="M11503" t="s">
        <v>5133</v>
      </c>
      <c r="N11503">
        <v>0.3</v>
      </c>
      <c r="O11503">
        <v>3.8119440914866601E-3</v>
      </c>
    </row>
    <row r="11504" spans="1:15">
      <c r="A11504" t="s">
        <v>12806</v>
      </c>
      <c r="B11504" t="s">
        <v>23511</v>
      </c>
      <c r="C11504" t="s">
        <v>12807</v>
      </c>
      <c r="D11504">
        <v>6</v>
      </c>
      <c r="E11504">
        <v>6152</v>
      </c>
      <c r="F11504">
        <v>6</v>
      </c>
      <c r="G11504">
        <v>7804</v>
      </c>
      <c r="H11504">
        <v>0.23986678822258201</v>
      </c>
      <c r="I11504">
        <v>0.71382528017432401</v>
      </c>
      <c r="J11504">
        <v>0.61355659322887801</v>
      </c>
      <c r="K11504" t="s">
        <v>31091</v>
      </c>
      <c r="L11504">
        <v>6</v>
      </c>
      <c r="M11504" t="s">
        <v>2729</v>
      </c>
      <c r="N11504">
        <v>1</v>
      </c>
      <c r="O11504">
        <v>9.7529258777633303E-4</v>
      </c>
    </row>
    <row r="11505" spans="1:15">
      <c r="A11505" t="s">
        <v>12808</v>
      </c>
      <c r="B11505" t="s">
        <v>23511</v>
      </c>
      <c r="C11505" t="s">
        <v>12809</v>
      </c>
      <c r="D11505">
        <v>356</v>
      </c>
      <c r="E11505">
        <v>6152</v>
      </c>
      <c r="F11505">
        <v>399</v>
      </c>
      <c r="G11505">
        <v>7804</v>
      </c>
      <c r="H11505" s="34">
        <v>1.65295068114752E-8</v>
      </c>
      <c r="I11505" s="34">
        <v>8.2188381090390798E-7</v>
      </c>
      <c r="J11505" s="34">
        <v>7.0643649791307501E-7</v>
      </c>
      <c r="K11505" t="s">
        <v>27510</v>
      </c>
      <c r="L11505">
        <v>356</v>
      </c>
      <c r="M11505" t="s">
        <v>5133</v>
      </c>
      <c r="N11505">
        <v>0.89223057644110304</v>
      </c>
      <c r="O11505">
        <v>5.78673602080624E-2</v>
      </c>
    </row>
    <row r="11506" spans="1:15">
      <c r="A11506" t="s">
        <v>12808</v>
      </c>
      <c r="B11506" t="s">
        <v>23513</v>
      </c>
      <c r="C11506" t="s">
        <v>12809</v>
      </c>
      <c r="D11506">
        <v>23</v>
      </c>
      <c r="E11506">
        <v>535</v>
      </c>
      <c r="F11506">
        <v>405</v>
      </c>
      <c r="G11506">
        <v>8124</v>
      </c>
      <c r="H11506">
        <v>0.80247967989532998</v>
      </c>
      <c r="I11506">
        <v>0.99999999999997702</v>
      </c>
      <c r="J11506">
        <v>0.95041217501583097</v>
      </c>
      <c r="K11506" t="s">
        <v>27511</v>
      </c>
      <c r="L11506">
        <v>23</v>
      </c>
      <c r="M11506" t="s">
        <v>5133</v>
      </c>
      <c r="N11506">
        <v>5.6790123456790097E-2</v>
      </c>
      <c r="O11506">
        <v>4.2990654205607499E-2</v>
      </c>
    </row>
    <row r="11507" spans="1:15">
      <c r="A11507" t="s">
        <v>12808</v>
      </c>
      <c r="B11507" t="s">
        <v>23518</v>
      </c>
      <c r="C11507" t="s">
        <v>12809</v>
      </c>
      <c r="D11507">
        <v>15</v>
      </c>
      <c r="E11507">
        <v>787</v>
      </c>
      <c r="F11507">
        <v>320</v>
      </c>
      <c r="G11507">
        <v>7393</v>
      </c>
      <c r="H11507">
        <v>0.99996868450023002</v>
      </c>
      <c r="I11507">
        <v>1</v>
      </c>
      <c r="J11507">
        <v>0.966855260484069</v>
      </c>
      <c r="K11507" t="s">
        <v>27509</v>
      </c>
      <c r="L11507">
        <v>15</v>
      </c>
      <c r="M11507" t="s">
        <v>5133</v>
      </c>
      <c r="N11507">
        <v>4.6875E-2</v>
      </c>
      <c r="O11507">
        <v>1.9059720457433298E-2</v>
      </c>
    </row>
    <row r="11508" spans="1:15">
      <c r="A11508" t="s">
        <v>12810</v>
      </c>
      <c r="B11508" t="s">
        <v>23518</v>
      </c>
      <c r="C11508" t="s">
        <v>12811</v>
      </c>
      <c r="D11508">
        <v>1</v>
      </c>
      <c r="E11508">
        <v>787</v>
      </c>
      <c r="F11508">
        <v>2</v>
      </c>
      <c r="G11508">
        <v>7393</v>
      </c>
      <c r="H11508">
        <v>0.20158492765181499</v>
      </c>
      <c r="I11508">
        <v>0.83876007220319604</v>
      </c>
      <c r="J11508">
        <v>0.81095958809365798</v>
      </c>
      <c r="K11508" t="s">
        <v>27955</v>
      </c>
      <c r="L11508">
        <v>1</v>
      </c>
      <c r="M11508" t="s">
        <v>2729</v>
      </c>
      <c r="N11508">
        <v>0.5</v>
      </c>
      <c r="O11508">
        <v>1.27064803049555E-3</v>
      </c>
    </row>
    <row r="11509" spans="1:15">
      <c r="A11509" t="s">
        <v>12810</v>
      </c>
      <c r="B11509" t="s">
        <v>23513</v>
      </c>
      <c r="C11509" t="s">
        <v>12811</v>
      </c>
      <c r="D11509">
        <v>1</v>
      </c>
      <c r="E11509">
        <v>535</v>
      </c>
      <c r="F11509">
        <v>2</v>
      </c>
      <c r="G11509">
        <v>8124</v>
      </c>
      <c r="H11509">
        <v>0.12737930779067499</v>
      </c>
      <c r="I11509">
        <v>0.64703075560747003</v>
      </c>
      <c r="J11509">
        <v>0.614945907739046</v>
      </c>
      <c r="K11509" t="s">
        <v>28834</v>
      </c>
      <c r="L11509">
        <v>1</v>
      </c>
      <c r="M11509" t="s">
        <v>2729</v>
      </c>
      <c r="N11509">
        <v>0.5</v>
      </c>
      <c r="O11509">
        <v>1.8691588785046699E-3</v>
      </c>
    </row>
    <row r="11510" spans="1:15">
      <c r="A11510" t="s">
        <v>12812</v>
      </c>
      <c r="B11510" t="s">
        <v>23511</v>
      </c>
      <c r="C11510" t="s">
        <v>12813</v>
      </c>
      <c r="D11510">
        <v>16</v>
      </c>
      <c r="E11510">
        <v>6152</v>
      </c>
      <c r="F11510">
        <v>16</v>
      </c>
      <c r="G11510">
        <v>7804</v>
      </c>
      <c r="H11510">
        <v>2.2150784116779201E-2</v>
      </c>
      <c r="I11510">
        <v>0.15357019220850299</v>
      </c>
      <c r="J11510">
        <v>0.13199869291536201</v>
      </c>
      <c r="K11510" t="s">
        <v>31092</v>
      </c>
      <c r="L11510">
        <v>16</v>
      </c>
      <c r="M11510" t="s">
        <v>1463</v>
      </c>
      <c r="N11510">
        <v>1</v>
      </c>
      <c r="O11510">
        <v>2.6007802340702198E-3</v>
      </c>
    </row>
    <row r="11511" spans="1:15">
      <c r="A11511" t="s">
        <v>12814</v>
      </c>
      <c r="B11511" t="s">
        <v>23513</v>
      </c>
      <c r="C11511" t="s">
        <v>12815</v>
      </c>
      <c r="D11511">
        <v>260</v>
      </c>
      <c r="E11511">
        <v>535</v>
      </c>
      <c r="F11511">
        <v>4685</v>
      </c>
      <c r="G11511">
        <v>8124</v>
      </c>
      <c r="H11511">
        <v>0.99999489683162002</v>
      </c>
      <c r="I11511">
        <v>0.99999999999997702</v>
      </c>
      <c r="J11511">
        <v>0.95041217501583097</v>
      </c>
      <c r="K11511" t="s">
        <v>31093</v>
      </c>
      <c r="L11511">
        <v>260</v>
      </c>
      <c r="M11511" t="s">
        <v>2729</v>
      </c>
      <c r="N11511">
        <v>5.5496264674493097E-2</v>
      </c>
      <c r="O11511">
        <v>0.48598130841121501</v>
      </c>
    </row>
    <row r="11512" spans="1:15">
      <c r="A11512" t="s">
        <v>12814</v>
      </c>
      <c r="B11512" t="s">
        <v>23518</v>
      </c>
      <c r="C11512" t="s">
        <v>12815</v>
      </c>
      <c r="D11512">
        <v>480</v>
      </c>
      <c r="E11512">
        <v>787</v>
      </c>
      <c r="F11512">
        <v>4300</v>
      </c>
      <c r="G11512">
        <v>7393</v>
      </c>
      <c r="H11512">
        <v>4.7823671188058699E-2</v>
      </c>
      <c r="I11512">
        <v>0.58688350602602701</v>
      </c>
      <c r="J11512">
        <v>0.56743140509259904</v>
      </c>
      <c r="K11512" t="s">
        <v>31094</v>
      </c>
      <c r="L11512">
        <v>480</v>
      </c>
      <c r="M11512" t="s">
        <v>2729</v>
      </c>
      <c r="N11512">
        <v>0.111627906976744</v>
      </c>
      <c r="O11512">
        <v>0.60991105463786499</v>
      </c>
    </row>
    <row r="11513" spans="1:15">
      <c r="A11513" t="s">
        <v>12814</v>
      </c>
      <c r="B11513" t="s">
        <v>23511</v>
      </c>
      <c r="C11513" t="s">
        <v>12815</v>
      </c>
      <c r="D11513">
        <v>3618</v>
      </c>
      <c r="E11513">
        <v>6152</v>
      </c>
      <c r="F11513">
        <v>4576</v>
      </c>
      <c r="G11513">
        <v>7804</v>
      </c>
      <c r="H11513">
        <v>0.28324802769354901</v>
      </c>
      <c r="I11513">
        <v>0.80687987055641897</v>
      </c>
      <c r="J11513">
        <v>0.69354011166801799</v>
      </c>
      <c r="K11513" t="s">
        <v>31095</v>
      </c>
      <c r="L11513">
        <v>3618</v>
      </c>
      <c r="M11513" t="s">
        <v>2729</v>
      </c>
      <c r="N11513">
        <v>0.79064685314685301</v>
      </c>
      <c r="O11513">
        <v>0.58810143042912899</v>
      </c>
    </row>
    <row r="11514" spans="1:15">
      <c r="A11514" t="s">
        <v>12816</v>
      </c>
      <c r="B11514" t="s">
        <v>23513</v>
      </c>
      <c r="C11514" t="s">
        <v>12817</v>
      </c>
      <c r="D11514">
        <v>226</v>
      </c>
      <c r="E11514">
        <v>535</v>
      </c>
      <c r="F11514">
        <v>4149</v>
      </c>
      <c r="G11514">
        <v>8124</v>
      </c>
      <c r="H11514">
        <v>0.99999049840042098</v>
      </c>
      <c r="I11514">
        <v>0.99999999999997702</v>
      </c>
      <c r="J11514">
        <v>0.95041217501583097</v>
      </c>
      <c r="K11514" t="s">
        <v>31096</v>
      </c>
      <c r="L11514">
        <v>226</v>
      </c>
      <c r="M11514" t="s">
        <v>2729</v>
      </c>
      <c r="N11514">
        <v>5.4470956857074003E-2</v>
      </c>
      <c r="O11514">
        <v>0.42242990654205598</v>
      </c>
    </row>
    <row r="11515" spans="1:15">
      <c r="A11515" t="s">
        <v>12816</v>
      </c>
      <c r="B11515" t="s">
        <v>23518</v>
      </c>
      <c r="C11515" t="s">
        <v>12817</v>
      </c>
      <c r="D11515">
        <v>431</v>
      </c>
      <c r="E11515">
        <v>787</v>
      </c>
      <c r="F11515">
        <v>3805</v>
      </c>
      <c r="G11515">
        <v>7393</v>
      </c>
      <c r="H11515">
        <v>2.7336124965665901E-2</v>
      </c>
      <c r="I11515">
        <v>0.44250352288171702</v>
      </c>
      <c r="J11515">
        <v>0.42783685888091999</v>
      </c>
      <c r="K11515" t="s">
        <v>31097</v>
      </c>
      <c r="L11515">
        <v>431</v>
      </c>
      <c r="M11515" t="s">
        <v>2729</v>
      </c>
      <c r="N11515">
        <v>0.11327201051248401</v>
      </c>
      <c r="O11515">
        <v>0.54764930114358301</v>
      </c>
    </row>
    <row r="11516" spans="1:15">
      <c r="A11516" t="s">
        <v>12816</v>
      </c>
      <c r="B11516" t="s">
        <v>23511</v>
      </c>
      <c r="C11516" t="s">
        <v>12817</v>
      </c>
      <c r="D11516">
        <v>3212</v>
      </c>
      <c r="E11516">
        <v>6152</v>
      </c>
      <c r="F11516">
        <v>4047</v>
      </c>
      <c r="G11516">
        <v>7804</v>
      </c>
      <c r="H11516">
        <v>0.119922381571256</v>
      </c>
      <c r="I11516">
        <v>0.48647098030570601</v>
      </c>
      <c r="J11516">
        <v>0.41813800333351903</v>
      </c>
      <c r="K11516" t="s">
        <v>31098</v>
      </c>
      <c r="L11516">
        <v>3212</v>
      </c>
      <c r="M11516" t="s">
        <v>2729</v>
      </c>
      <c r="N11516">
        <v>0.79367432666172499</v>
      </c>
      <c r="O11516">
        <v>0.52210663198959695</v>
      </c>
    </row>
    <row r="11517" spans="1:15">
      <c r="A11517" t="s">
        <v>12818</v>
      </c>
      <c r="B11517" t="s">
        <v>23511</v>
      </c>
      <c r="C11517" t="s">
        <v>12819</v>
      </c>
      <c r="D11517">
        <v>1119</v>
      </c>
      <c r="E11517">
        <v>6152</v>
      </c>
      <c r="F11517">
        <v>1428</v>
      </c>
      <c r="G11517">
        <v>7804</v>
      </c>
      <c r="H11517">
        <v>0.69848254550449695</v>
      </c>
      <c r="I11517">
        <v>0.968912233598893</v>
      </c>
      <c r="J11517">
        <v>0.832812322140707</v>
      </c>
      <c r="K11517" t="s">
        <v>31099</v>
      </c>
      <c r="L11517">
        <v>1119</v>
      </c>
      <c r="M11517" t="s">
        <v>2729</v>
      </c>
      <c r="N11517">
        <v>0.78361344537815103</v>
      </c>
      <c r="O11517">
        <v>0.18189206762028601</v>
      </c>
    </row>
    <row r="11518" spans="1:15">
      <c r="A11518" t="s">
        <v>12818</v>
      </c>
      <c r="B11518" t="s">
        <v>23518</v>
      </c>
      <c r="C11518" t="s">
        <v>12819</v>
      </c>
      <c r="D11518">
        <v>143</v>
      </c>
      <c r="E11518">
        <v>787</v>
      </c>
      <c r="F11518">
        <v>1315</v>
      </c>
      <c r="G11518">
        <v>7393</v>
      </c>
      <c r="H11518">
        <v>0.39903197999532802</v>
      </c>
      <c r="I11518">
        <v>1</v>
      </c>
      <c r="J11518">
        <v>0.966855260484069</v>
      </c>
      <c r="K11518" t="s">
        <v>31100</v>
      </c>
      <c r="L11518">
        <v>143</v>
      </c>
      <c r="M11518" t="s">
        <v>2729</v>
      </c>
      <c r="N11518">
        <v>0.108745247148289</v>
      </c>
      <c r="O11518">
        <v>0.18170266836086399</v>
      </c>
    </row>
    <row r="11519" spans="1:15">
      <c r="A11519" t="s">
        <v>12818</v>
      </c>
      <c r="B11519" t="s">
        <v>23513</v>
      </c>
      <c r="C11519" t="s">
        <v>12819</v>
      </c>
      <c r="D11519">
        <v>87</v>
      </c>
      <c r="E11519">
        <v>535</v>
      </c>
      <c r="F11519">
        <v>1428</v>
      </c>
      <c r="G11519">
        <v>8124</v>
      </c>
      <c r="H11519">
        <v>0.81159287715107997</v>
      </c>
      <c r="I11519">
        <v>0.99999999999997702</v>
      </c>
      <c r="J11519">
        <v>0.95041217501583097</v>
      </c>
      <c r="K11519" t="s">
        <v>31101</v>
      </c>
      <c r="L11519">
        <v>87</v>
      </c>
      <c r="M11519" t="s">
        <v>2729</v>
      </c>
      <c r="N11519">
        <v>6.09243697478992E-2</v>
      </c>
      <c r="O11519">
        <v>0.16261682242990699</v>
      </c>
    </row>
    <row r="11520" spans="1:15">
      <c r="A11520" t="s">
        <v>12820</v>
      </c>
      <c r="B11520" t="s">
        <v>23518</v>
      </c>
      <c r="C11520" t="s">
        <v>12821</v>
      </c>
      <c r="D11520">
        <v>479</v>
      </c>
      <c r="E11520">
        <v>787</v>
      </c>
      <c r="F11520">
        <v>4226</v>
      </c>
      <c r="G11520">
        <v>7393</v>
      </c>
      <c r="H11520">
        <v>1.43277517464494E-2</v>
      </c>
      <c r="I11520">
        <v>0.29624733758099903</v>
      </c>
      <c r="J11520">
        <v>0.28642829674458897</v>
      </c>
      <c r="K11520" t="s">
        <v>31102</v>
      </c>
      <c r="L11520">
        <v>479</v>
      </c>
      <c r="M11520" t="s">
        <v>2729</v>
      </c>
      <c r="N11520">
        <v>0.113345953620445</v>
      </c>
      <c r="O11520">
        <v>0.60864040660736995</v>
      </c>
    </row>
    <row r="11521" spans="1:15">
      <c r="A11521" t="s">
        <v>12820</v>
      </c>
      <c r="B11521" t="s">
        <v>23511</v>
      </c>
      <c r="C11521" t="s">
        <v>12821</v>
      </c>
      <c r="D11521">
        <v>3548</v>
      </c>
      <c r="E11521">
        <v>6152</v>
      </c>
      <c r="F11521">
        <v>4498</v>
      </c>
      <c r="G11521">
        <v>7804</v>
      </c>
      <c r="H11521">
        <v>0.46248013229016399</v>
      </c>
      <c r="I11521">
        <v>0.96083957126938102</v>
      </c>
      <c r="J11521">
        <v>0.82587360011061495</v>
      </c>
      <c r="K11521" t="s">
        <v>31103</v>
      </c>
      <c r="L11521">
        <v>3548</v>
      </c>
      <c r="M11521" t="s">
        <v>2729</v>
      </c>
      <c r="N11521">
        <v>0.78879502000889301</v>
      </c>
      <c r="O11521">
        <v>0.57672301690507199</v>
      </c>
    </row>
    <row r="11522" spans="1:15">
      <c r="A11522" t="s">
        <v>12820</v>
      </c>
      <c r="B11522" t="s">
        <v>23513</v>
      </c>
      <c r="C11522" t="s">
        <v>12821</v>
      </c>
      <c r="D11522">
        <v>256</v>
      </c>
      <c r="E11522">
        <v>535</v>
      </c>
      <c r="F11522">
        <v>4602</v>
      </c>
      <c r="G11522">
        <v>8124</v>
      </c>
      <c r="H11522">
        <v>0.99999036741371905</v>
      </c>
      <c r="I11522">
        <v>0.99999999999997702</v>
      </c>
      <c r="J11522">
        <v>0.95041217501583097</v>
      </c>
      <c r="K11522" t="s">
        <v>31104</v>
      </c>
      <c r="L11522">
        <v>256</v>
      </c>
      <c r="M11522" t="s">
        <v>2729</v>
      </c>
      <c r="N11522">
        <v>5.56279878313777E-2</v>
      </c>
      <c r="O11522">
        <v>0.478504672897196</v>
      </c>
    </row>
    <row r="11523" spans="1:15">
      <c r="A11523" t="s">
        <v>12822</v>
      </c>
      <c r="B11523" t="s">
        <v>23513</v>
      </c>
      <c r="C11523" t="s">
        <v>12823</v>
      </c>
      <c r="D11523">
        <v>2</v>
      </c>
      <c r="E11523">
        <v>535</v>
      </c>
      <c r="F11523">
        <v>17</v>
      </c>
      <c r="G11523">
        <v>8124</v>
      </c>
      <c r="H11523">
        <v>0.30951995937748999</v>
      </c>
      <c r="I11523">
        <v>0.96185933942670199</v>
      </c>
      <c r="J11523">
        <v>0.91416282684384298</v>
      </c>
      <c r="K11523" t="s">
        <v>28741</v>
      </c>
      <c r="L11523">
        <v>2</v>
      </c>
      <c r="M11523" t="s">
        <v>2729</v>
      </c>
      <c r="N11523">
        <v>0.11764705882352899</v>
      </c>
      <c r="O11523">
        <v>3.7383177570093499E-3</v>
      </c>
    </row>
    <row r="11524" spans="1:15">
      <c r="A11524" t="s">
        <v>12822</v>
      </c>
      <c r="B11524" t="s">
        <v>23518</v>
      </c>
      <c r="C11524" t="s">
        <v>12823</v>
      </c>
      <c r="D11524">
        <v>1</v>
      </c>
      <c r="E11524">
        <v>787</v>
      </c>
      <c r="F11524">
        <v>15</v>
      </c>
      <c r="G11524">
        <v>7393</v>
      </c>
      <c r="H11524">
        <v>0.81548482306175196</v>
      </c>
      <c r="I11524">
        <v>1</v>
      </c>
      <c r="J11524">
        <v>0.966855260484069</v>
      </c>
      <c r="K11524" t="s">
        <v>26234</v>
      </c>
      <c r="L11524">
        <v>1</v>
      </c>
      <c r="M11524" t="s">
        <v>2729</v>
      </c>
      <c r="N11524">
        <v>6.6666666666666693E-2</v>
      </c>
      <c r="O11524">
        <v>1.27064803049555E-3</v>
      </c>
    </row>
    <row r="11525" spans="1:15">
      <c r="A11525" t="s">
        <v>12822</v>
      </c>
      <c r="B11525" t="s">
        <v>23511</v>
      </c>
      <c r="C11525" t="s">
        <v>12823</v>
      </c>
      <c r="D11525">
        <v>13</v>
      </c>
      <c r="E11525">
        <v>6152</v>
      </c>
      <c r="F11525">
        <v>16</v>
      </c>
      <c r="G11525">
        <v>7804</v>
      </c>
      <c r="H11525">
        <v>0.55141591982388505</v>
      </c>
      <c r="I11525">
        <v>0.968912233598893</v>
      </c>
      <c r="J11525">
        <v>0.832812322140707</v>
      </c>
      <c r="K11525" t="s">
        <v>31105</v>
      </c>
      <c r="L11525">
        <v>13</v>
      </c>
      <c r="M11525" t="s">
        <v>2729</v>
      </c>
      <c r="N11525">
        <v>0.8125</v>
      </c>
      <c r="O11525">
        <v>2.1131339401820499E-3</v>
      </c>
    </row>
    <row r="11526" spans="1:15">
      <c r="A11526" t="s">
        <v>12824</v>
      </c>
      <c r="B11526" t="s">
        <v>23511</v>
      </c>
      <c r="C11526" t="s">
        <v>12825</v>
      </c>
      <c r="D11526">
        <v>2925</v>
      </c>
      <c r="E11526">
        <v>6152</v>
      </c>
      <c r="F11526">
        <v>3717</v>
      </c>
      <c r="G11526">
        <v>7804</v>
      </c>
      <c r="H11526">
        <v>0.62337802289696997</v>
      </c>
      <c r="I11526">
        <v>0.968912233598893</v>
      </c>
      <c r="J11526">
        <v>0.832812322140707</v>
      </c>
      <c r="K11526" t="s">
        <v>31106</v>
      </c>
      <c r="L11526">
        <v>2925</v>
      </c>
      <c r="M11526" t="s">
        <v>2729</v>
      </c>
      <c r="N11526">
        <v>0.78692493946731201</v>
      </c>
      <c r="O11526">
        <v>0.475455136540962</v>
      </c>
    </row>
    <row r="11527" spans="1:15">
      <c r="A11527" t="s">
        <v>12824</v>
      </c>
      <c r="B11527" t="s">
        <v>23518</v>
      </c>
      <c r="C11527" t="s">
        <v>12825</v>
      </c>
      <c r="D11527">
        <v>402</v>
      </c>
      <c r="E11527">
        <v>787</v>
      </c>
      <c r="F11527">
        <v>3526</v>
      </c>
      <c r="G11527">
        <v>7393</v>
      </c>
      <c r="H11527">
        <v>2.4219934491297598E-2</v>
      </c>
      <c r="I11527">
        <v>0.40297218696355303</v>
      </c>
      <c r="J11527">
        <v>0.389615778794481</v>
      </c>
      <c r="K11527" t="s">
        <v>31107</v>
      </c>
      <c r="L11527">
        <v>402</v>
      </c>
      <c r="M11527" t="s">
        <v>2729</v>
      </c>
      <c r="N11527">
        <v>0.114010209869541</v>
      </c>
      <c r="O11527">
        <v>0.51080050825921197</v>
      </c>
    </row>
    <row r="11528" spans="1:15">
      <c r="A11528" t="s">
        <v>12824</v>
      </c>
      <c r="B11528" t="s">
        <v>23513</v>
      </c>
      <c r="C11528" t="s">
        <v>12825</v>
      </c>
      <c r="D11528">
        <v>214</v>
      </c>
      <c r="E11528">
        <v>535</v>
      </c>
      <c r="F11528">
        <v>3804</v>
      </c>
      <c r="G11528">
        <v>8124</v>
      </c>
      <c r="H11528">
        <v>0.99956678690086398</v>
      </c>
      <c r="I11528">
        <v>0.99999999999997702</v>
      </c>
      <c r="J11528">
        <v>0.95041217501583097</v>
      </c>
      <c r="K11528" t="s">
        <v>31108</v>
      </c>
      <c r="L11528">
        <v>214</v>
      </c>
      <c r="M11528" t="s">
        <v>2729</v>
      </c>
      <c r="N11528">
        <v>5.6256572029442703E-2</v>
      </c>
      <c r="O11528">
        <v>0.4</v>
      </c>
    </row>
    <row r="11529" spans="1:15">
      <c r="A11529" t="s">
        <v>12826</v>
      </c>
      <c r="B11529" t="s">
        <v>23511</v>
      </c>
      <c r="C11529" t="s">
        <v>12827</v>
      </c>
      <c r="D11529">
        <v>1119</v>
      </c>
      <c r="E11529">
        <v>6152</v>
      </c>
      <c r="F11529">
        <v>1428</v>
      </c>
      <c r="G11529">
        <v>7804</v>
      </c>
      <c r="H11529">
        <v>0.69848254550449695</v>
      </c>
      <c r="I11529">
        <v>0.968912233598893</v>
      </c>
      <c r="J11529">
        <v>0.832812322140707</v>
      </c>
      <c r="K11529" t="s">
        <v>31099</v>
      </c>
      <c r="L11529">
        <v>1119</v>
      </c>
      <c r="M11529" t="s">
        <v>2729</v>
      </c>
      <c r="N11529">
        <v>0.78361344537815103</v>
      </c>
      <c r="O11529">
        <v>0.18189206762028601</v>
      </c>
    </row>
    <row r="11530" spans="1:15">
      <c r="A11530" t="s">
        <v>12826</v>
      </c>
      <c r="B11530" t="s">
        <v>23518</v>
      </c>
      <c r="C11530" t="s">
        <v>12827</v>
      </c>
      <c r="D11530">
        <v>143</v>
      </c>
      <c r="E11530">
        <v>787</v>
      </c>
      <c r="F11530">
        <v>1315</v>
      </c>
      <c r="G11530">
        <v>7393</v>
      </c>
      <c r="H11530">
        <v>0.39903197999532802</v>
      </c>
      <c r="I11530">
        <v>1</v>
      </c>
      <c r="J11530">
        <v>0.966855260484069</v>
      </c>
      <c r="K11530" t="s">
        <v>31100</v>
      </c>
      <c r="L11530">
        <v>143</v>
      </c>
      <c r="M11530" t="s">
        <v>2729</v>
      </c>
      <c r="N11530">
        <v>0.108745247148289</v>
      </c>
      <c r="O11530">
        <v>0.18170266836086399</v>
      </c>
    </row>
    <row r="11531" spans="1:15">
      <c r="A11531" t="s">
        <v>12826</v>
      </c>
      <c r="B11531" t="s">
        <v>23513</v>
      </c>
      <c r="C11531" t="s">
        <v>12827</v>
      </c>
      <c r="D11531">
        <v>87</v>
      </c>
      <c r="E11531">
        <v>535</v>
      </c>
      <c r="F11531">
        <v>1428</v>
      </c>
      <c r="G11531">
        <v>8124</v>
      </c>
      <c r="H11531">
        <v>0.81159287715107997</v>
      </c>
      <c r="I11531">
        <v>0.99999999999997702</v>
      </c>
      <c r="J11531">
        <v>0.95041217501583097</v>
      </c>
      <c r="K11531" t="s">
        <v>31101</v>
      </c>
      <c r="L11531">
        <v>87</v>
      </c>
      <c r="M11531" t="s">
        <v>2729</v>
      </c>
      <c r="N11531">
        <v>6.09243697478992E-2</v>
      </c>
      <c r="O11531">
        <v>0.16261682242990699</v>
      </c>
    </row>
    <row r="11532" spans="1:15">
      <c r="A11532" t="s">
        <v>12828</v>
      </c>
      <c r="B11532" t="s">
        <v>23513</v>
      </c>
      <c r="C11532" t="s">
        <v>12829</v>
      </c>
      <c r="D11532">
        <v>67</v>
      </c>
      <c r="E11532">
        <v>535</v>
      </c>
      <c r="F11532">
        <v>1062</v>
      </c>
      <c r="G11532">
        <v>8124</v>
      </c>
      <c r="H11532">
        <v>0.67174337966316999</v>
      </c>
      <c r="I11532">
        <v>0.99999999999997702</v>
      </c>
      <c r="J11532">
        <v>0.95041217501583097</v>
      </c>
      <c r="K11532" t="s">
        <v>29725</v>
      </c>
      <c r="L11532">
        <v>67</v>
      </c>
      <c r="M11532" t="s">
        <v>2729</v>
      </c>
      <c r="N11532">
        <v>6.3088512241054606E-2</v>
      </c>
      <c r="O11532">
        <v>0.125233644859813</v>
      </c>
    </row>
    <row r="11533" spans="1:15">
      <c r="A11533" t="s">
        <v>12828</v>
      </c>
      <c r="B11533" t="s">
        <v>23511</v>
      </c>
      <c r="C11533" t="s">
        <v>12829</v>
      </c>
      <c r="D11533">
        <v>809</v>
      </c>
      <c r="E11533">
        <v>6152</v>
      </c>
      <c r="F11533">
        <v>1050</v>
      </c>
      <c r="G11533">
        <v>7804</v>
      </c>
      <c r="H11533">
        <v>0.93987866118221897</v>
      </c>
      <c r="I11533">
        <v>1</v>
      </c>
      <c r="J11533">
        <v>0.85953329234717102</v>
      </c>
      <c r="K11533" t="s">
        <v>29723</v>
      </c>
      <c r="L11533">
        <v>809</v>
      </c>
      <c r="M11533" t="s">
        <v>2729</v>
      </c>
      <c r="N11533">
        <v>0.77047619047618998</v>
      </c>
      <c r="O11533">
        <v>0.131501950585176</v>
      </c>
    </row>
    <row r="11534" spans="1:15">
      <c r="A11534" t="s">
        <v>12828</v>
      </c>
      <c r="B11534" t="s">
        <v>23518</v>
      </c>
      <c r="C11534" t="s">
        <v>12829</v>
      </c>
      <c r="D11534">
        <v>122</v>
      </c>
      <c r="E11534">
        <v>787</v>
      </c>
      <c r="F11534">
        <v>972</v>
      </c>
      <c r="G11534">
        <v>7393</v>
      </c>
      <c r="H11534">
        <v>2.37551611614845E-2</v>
      </c>
      <c r="I11534">
        <v>0.39897320162342997</v>
      </c>
      <c r="J11534">
        <v>0.38574933878178502</v>
      </c>
      <c r="K11534" t="s">
        <v>29724</v>
      </c>
      <c r="L11534">
        <v>122</v>
      </c>
      <c r="M11534" t="s">
        <v>2729</v>
      </c>
      <c r="N11534">
        <v>0.125514403292181</v>
      </c>
      <c r="O11534">
        <v>0.15501905972045699</v>
      </c>
    </row>
    <row r="11535" spans="1:15">
      <c r="A11535" t="s">
        <v>12830</v>
      </c>
      <c r="B11535" t="s">
        <v>23511</v>
      </c>
      <c r="C11535" t="s">
        <v>12831</v>
      </c>
      <c r="D11535">
        <v>83</v>
      </c>
      <c r="E11535">
        <v>6152</v>
      </c>
      <c r="F11535">
        <v>90</v>
      </c>
      <c r="G11535">
        <v>7804</v>
      </c>
      <c r="H11535">
        <v>5.0656399141872795E-4</v>
      </c>
      <c r="I11535">
        <v>7.5792135190233699E-3</v>
      </c>
      <c r="J11535">
        <v>6.5145863494083401E-3</v>
      </c>
      <c r="K11535" t="s">
        <v>31109</v>
      </c>
      <c r="L11535">
        <v>83</v>
      </c>
      <c r="M11535" t="s">
        <v>2729</v>
      </c>
      <c r="N11535">
        <v>0.92222222222222205</v>
      </c>
      <c r="O11535">
        <v>1.3491547464239299E-2</v>
      </c>
    </row>
    <row r="11536" spans="1:15">
      <c r="A11536" t="s">
        <v>12830</v>
      </c>
      <c r="B11536" t="s">
        <v>23513</v>
      </c>
      <c r="C11536" t="s">
        <v>12831</v>
      </c>
      <c r="D11536">
        <v>2</v>
      </c>
      <c r="E11536">
        <v>535</v>
      </c>
      <c r="F11536">
        <v>96</v>
      </c>
      <c r="G11536">
        <v>8124</v>
      </c>
      <c r="H11536">
        <v>0.98909710356968294</v>
      </c>
      <c r="I11536">
        <v>0.99999999999997702</v>
      </c>
      <c r="J11536">
        <v>0.95041217501583097</v>
      </c>
      <c r="K11536" t="s">
        <v>25082</v>
      </c>
      <c r="L11536">
        <v>2</v>
      </c>
      <c r="M11536" t="s">
        <v>2729</v>
      </c>
      <c r="N11536">
        <v>2.0833333333333301E-2</v>
      </c>
      <c r="O11536">
        <v>3.7383177570093499E-3</v>
      </c>
    </row>
    <row r="11537" spans="1:15">
      <c r="A11537" t="s">
        <v>12830</v>
      </c>
      <c r="B11537" t="s">
        <v>23518</v>
      </c>
      <c r="C11537" t="s">
        <v>12831</v>
      </c>
      <c r="D11537">
        <v>2</v>
      </c>
      <c r="E11537">
        <v>787</v>
      </c>
      <c r="F11537">
        <v>82</v>
      </c>
      <c r="G11537">
        <v>7393</v>
      </c>
      <c r="H11537">
        <v>0.99898777041409104</v>
      </c>
      <c r="I11537">
        <v>1</v>
      </c>
      <c r="J11537">
        <v>0.966855260484069</v>
      </c>
      <c r="K11537" t="s">
        <v>31110</v>
      </c>
      <c r="L11537">
        <v>2</v>
      </c>
      <c r="M11537" t="s">
        <v>2729</v>
      </c>
      <c r="N11537">
        <v>2.4390243902439001E-2</v>
      </c>
      <c r="O11537">
        <v>2.5412960609911099E-3</v>
      </c>
    </row>
    <row r="11538" spans="1:15">
      <c r="A11538" t="s">
        <v>12832</v>
      </c>
      <c r="B11538" t="s">
        <v>23513</v>
      </c>
      <c r="C11538" t="s">
        <v>12833</v>
      </c>
      <c r="D11538">
        <v>3</v>
      </c>
      <c r="E11538">
        <v>535</v>
      </c>
      <c r="F11538">
        <v>32</v>
      </c>
      <c r="G11538">
        <v>8124</v>
      </c>
      <c r="H11538">
        <v>0.35327638235832198</v>
      </c>
      <c r="I11538">
        <v>0.99999999999997702</v>
      </c>
      <c r="J11538">
        <v>0.95041217501583097</v>
      </c>
      <c r="K11538" t="s">
        <v>31111</v>
      </c>
      <c r="L11538">
        <v>3</v>
      </c>
      <c r="M11538" t="s">
        <v>5133</v>
      </c>
      <c r="N11538">
        <v>9.375E-2</v>
      </c>
      <c r="O11538">
        <v>5.60747663551402E-3</v>
      </c>
    </row>
    <row r="11539" spans="1:15">
      <c r="A11539" t="s">
        <v>12832</v>
      </c>
      <c r="B11539" t="s">
        <v>23511</v>
      </c>
      <c r="C11539" t="s">
        <v>12833</v>
      </c>
      <c r="D11539">
        <v>28</v>
      </c>
      <c r="E11539">
        <v>6152</v>
      </c>
      <c r="F11539">
        <v>32</v>
      </c>
      <c r="G11539">
        <v>7804</v>
      </c>
      <c r="H11539">
        <v>0.16192037343628701</v>
      </c>
      <c r="I11539">
        <v>0.58693154509582002</v>
      </c>
      <c r="J11539">
        <v>0.50448720333862196</v>
      </c>
      <c r="K11539" t="s">
        <v>31112</v>
      </c>
      <c r="L11539">
        <v>28</v>
      </c>
      <c r="M11539" t="s">
        <v>5133</v>
      </c>
      <c r="N11539">
        <v>0.875</v>
      </c>
      <c r="O11539">
        <v>4.5513654096228902E-3</v>
      </c>
    </row>
    <row r="11540" spans="1:15">
      <c r="A11540" t="s">
        <v>12834</v>
      </c>
      <c r="B11540" t="s">
        <v>23511</v>
      </c>
      <c r="C11540" t="s">
        <v>12835</v>
      </c>
      <c r="D11540">
        <v>8</v>
      </c>
      <c r="E11540">
        <v>6152</v>
      </c>
      <c r="F11540">
        <v>9</v>
      </c>
      <c r="G11540">
        <v>7804</v>
      </c>
      <c r="H11540">
        <v>0.40157748897504503</v>
      </c>
      <c r="I11540">
        <v>0.91525479399875698</v>
      </c>
      <c r="J11540">
        <v>0.78669196642228301</v>
      </c>
      <c r="K11540" t="s">
        <v>31113</v>
      </c>
      <c r="L11540">
        <v>8</v>
      </c>
      <c r="M11540" t="s">
        <v>5133</v>
      </c>
      <c r="N11540">
        <v>0.88888888888888895</v>
      </c>
      <c r="O11540">
        <v>1.3003901170351099E-3</v>
      </c>
    </row>
    <row r="11541" spans="1:15">
      <c r="A11541" t="s">
        <v>12834</v>
      </c>
      <c r="B11541" t="s">
        <v>23518</v>
      </c>
      <c r="C11541" t="s">
        <v>12835</v>
      </c>
      <c r="D11541">
        <v>1</v>
      </c>
      <c r="E11541">
        <v>787</v>
      </c>
      <c r="F11541">
        <v>8</v>
      </c>
      <c r="G11541">
        <v>7393</v>
      </c>
      <c r="H11541">
        <v>0.59379355565791103</v>
      </c>
      <c r="I11541">
        <v>1</v>
      </c>
      <c r="J11541">
        <v>0.966855260484069</v>
      </c>
      <c r="K11541" t="s">
        <v>31114</v>
      </c>
      <c r="L11541">
        <v>1</v>
      </c>
      <c r="M11541" t="s">
        <v>5133</v>
      </c>
      <c r="N11541">
        <v>0.125</v>
      </c>
      <c r="O11541">
        <v>1.27064803049555E-3</v>
      </c>
    </row>
    <row r="11542" spans="1:15">
      <c r="A11542" t="s">
        <v>12836</v>
      </c>
      <c r="B11542" t="s">
        <v>23518</v>
      </c>
      <c r="C11542" t="s">
        <v>12837</v>
      </c>
      <c r="D11542">
        <v>1</v>
      </c>
      <c r="E11542">
        <v>787</v>
      </c>
      <c r="F11542">
        <v>36</v>
      </c>
      <c r="G11542">
        <v>7393</v>
      </c>
      <c r="H11542">
        <v>0.98278848660602003</v>
      </c>
      <c r="I11542">
        <v>1</v>
      </c>
      <c r="J11542">
        <v>0.966855260484069</v>
      </c>
      <c r="K11542" t="s">
        <v>31114</v>
      </c>
      <c r="L11542">
        <v>1</v>
      </c>
      <c r="M11542" t="s">
        <v>5133</v>
      </c>
      <c r="N11542">
        <v>2.7777777777777801E-2</v>
      </c>
      <c r="O11542">
        <v>1.27064803049555E-3</v>
      </c>
    </row>
    <row r="11543" spans="1:15">
      <c r="A11543" t="s">
        <v>12836</v>
      </c>
      <c r="B11543" t="s">
        <v>23511</v>
      </c>
      <c r="C11543" t="s">
        <v>12837</v>
      </c>
      <c r="D11543">
        <v>40</v>
      </c>
      <c r="E11543">
        <v>6152</v>
      </c>
      <c r="F11543">
        <v>45</v>
      </c>
      <c r="G11543">
        <v>7804</v>
      </c>
      <c r="H11543">
        <v>6.3252720477763799E-2</v>
      </c>
      <c r="I11543">
        <v>0.32248732941666702</v>
      </c>
      <c r="J11543">
        <v>0.277188595993755</v>
      </c>
      <c r="K11543" t="s">
        <v>31115</v>
      </c>
      <c r="L11543">
        <v>40</v>
      </c>
      <c r="M11543" t="s">
        <v>5133</v>
      </c>
      <c r="N11543">
        <v>0.88888888888888895</v>
      </c>
      <c r="O11543">
        <v>6.5019505851755498E-3</v>
      </c>
    </row>
    <row r="11544" spans="1:15">
      <c r="A11544" t="s">
        <v>12836</v>
      </c>
      <c r="B11544" t="s">
        <v>23513</v>
      </c>
      <c r="C11544" t="s">
        <v>12837</v>
      </c>
      <c r="D11544">
        <v>3</v>
      </c>
      <c r="E11544">
        <v>535</v>
      </c>
      <c r="F11544">
        <v>45</v>
      </c>
      <c r="G11544">
        <v>8124</v>
      </c>
      <c r="H11544">
        <v>0.57661065886667195</v>
      </c>
      <c r="I11544">
        <v>0.99999999999997702</v>
      </c>
      <c r="J11544">
        <v>0.95041217501583097</v>
      </c>
      <c r="K11544" t="s">
        <v>31111</v>
      </c>
      <c r="L11544">
        <v>3</v>
      </c>
      <c r="M11544" t="s">
        <v>5133</v>
      </c>
      <c r="N11544">
        <v>6.6666666666666693E-2</v>
      </c>
      <c r="O11544">
        <v>5.60747663551402E-3</v>
      </c>
    </row>
    <row r="11545" spans="1:15">
      <c r="A11545" t="s">
        <v>12838</v>
      </c>
      <c r="B11545" t="s">
        <v>23511</v>
      </c>
      <c r="C11545" t="s">
        <v>12839</v>
      </c>
      <c r="D11545">
        <v>2</v>
      </c>
      <c r="E11545">
        <v>6152</v>
      </c>
      <c r="F11545">
        <v>2</v>
      </c>
      <c r="G11545">
        <v>7804</v>
      </c>
      <c r="H11545">
        <v>0.62141708038142995</v>
      </c>
      <c r="I11545">
        <v>0.968912233598893</v>
      </c>
      <c r="J11545">
        <v>0.832812322140707</v>
      </c>
      <c r="K11545" t="s">
        <v>29699</v>
      </c>
      <c r="L11545">
        <v>2</v>
      </c>
      <c r="M11545" t="s">
        <v>5133</v>
      </c>
      <c r="N11545">
        <v>1</v>
      </c>
      <c r="O11545">
        <v>3.2509752925877802E-4</v>
      </c>
    </row>
    <row r="11546" spans="1:15">
      <c r="A11546" t="s">
        <v>12840</v>
      </c>
      <c r="B11546" t="s">
        <v>23513</v>
      </c>
      <c r="C11546" t="s">
        <v>12841</v>
      </c>
      <c r="D11546">
        <v>1</v>
      </c>
      <c r="E11546">
        <v>535</v>
      </c>
      <c r="F11546">
        <v>12</v>
      </c>
      <c r="G11546">
        <v>8124</v>
      </c>
      <c r="H11546">
        <v>0.55870736002102495</v>
      </c>
      <c r="I11546">
        <v>0.99999999999997702</v>
      </c>
      <c r="J11546">
        <v>0.95041217501583097</v>
      </c>
      <c r="K11546" t="s">
        <v>25951</v>
      </c>
      <c r="L11546">
        <v>1</v>
      </c>
      <c r="M11546" t="s">
        <v>5133</v>
      </c>
      <c r="N11546">
        <v>8.3333333333333301E-2</v>
      </c>
      <c r="O11546">
        <v>1.8691588785046699E-3</v>
      </c>
    </row>
    <row r="11547" spans="1:15">
      <c r="A11547" t="s">
        <v>12840</v>
      </c>
      <c r="B11547" t="s">
        <v>23518</v>
      </c>
      <c r="C11547" t="s">
        <v>12841</v>
      </c>
      <c r="D11547">
        <v>3</v>
      </c>
      <c r="E11547">
        <v>787</v>
      </c>
      <c r="F11547">
        <v>12</v>
      </c>
      <c r="G11547">
        <v>7393</v>
      </c>
      <c r="H11547">
        <v>0.127734483692762</v>
      </c>
      <c r="I11547">
        <v>0.70232558016992197</v>
      </c>
      <c r="J11547">
        <v>0.67904718175981504</v>
      </c>
      <c r="K11547" t="s">
        <v>31116</v>
      </c>
      <c r="L11547">
        <v>3</v>
      </c>
      <c r="M11547" t="s">
        <v>5133</v>
      </c>
      <c r="N11547">
        <v>0.25</v>
      </c>
      <c r="O11547">
        <v>3.8119440914866601E-3</v>
      </c>
    </row>
    <row r="11548" spans="1:15">
      <c r="A11548" t="s">
        <v>12840</v>
      </c>
      <c r="B11548" t="s">
        <v>23511</v>
      </c>
      <c r="C11548" t="s">
        <v>12841</v>
      </c>
      <c r="D11548">
        <v>8</v>
      </c>
      <c r="E11548">
        <v>6152</v>
      </c>
      <c r="F11548">
        <v>12</v>
      </c>
      <c r="G11548">
        <v>7804</v>
      </c>
      <c r="H11548">
        <v>0.91105258963404401</v>
      </c>
      <c r="I11548">
        <v>1</v>
      </c>
      <c r="J11548">
        <v>0.85953329234717102</v>
      </c>
      <c r="K11548" t="s">
        <v>31117</v>
      </c>
      <c r="L11548">
        <v>8</v>
      </c>
      <c r="M11548" t="s">
        <v>5133</v>
      </c>
      <c r="N11548">
        <v>0.66666666666666696</v>
      </c>
      <c r="O11548">
        <v>1.3003901170351099E-3</v>
      </c>
    </row>
    <row r="11549" spans="1:15">
      <c r="A11549" t="s">
        <v>12842</v>
      </c>
      <c r="B11549" t="s">
        <v>23511</v>
      </c>
      <c r="C11549" t="s">
        <v>12843</v>
      </c>
      <c r="D11549">
        <v>7</v>
      </c>
      <c r="E11549">
        <v>6152</v>
      </c>
      <c r="F11549">
        <v>10</v>
      </c>
      <c r="G11549">
        <v>7804</v>
      </c>
      <c r="H11549">
        <v>0.85778567182431398</v>
      </c>
      <c r="I11549">
        <v>1</v>
      </c>
      <c r="J11549">
        <v>0.85953329234717102</v>
      </c>
      <c r="K11549" t="s">
        <v>28052</v>
      </c>
      <c r="L11549">
        <v>7</v>
      </c>
      <c r="M11549" t="s">
        <v>5133</v>
      </c>
      <c r="N11549">
        <v>0.7</v>
      </c>
      <c r="O11549">
        <v>1.13784135240572E-3</v>
      </c>
    </row>
    <row r="11550" spans="1:15">
      <c r="A11550" t="s">
        <v>12842</v>
      </c>
      <c r="B11550" t="s">
        <v>23513</v>
      </c>
      <c r="C11550" t="s">
        <v>12843</v>
      </c>
      <c r="D11550">
        <v>2</v>
      </c>
      <c r="E11550">
        <v>535</v>
      </c>
      <c r="F11550">
        <v>10</v>
      </c>
      <c r="G11550">
        <v>8124</v>
      </c>
      <c r="H11550">
        <v>0.13720826776095801</v>
      </c>
      <c r="I11550">
        <v>0.66676148853393002</v>
      </c>
      <c r="J11550">
        <v>0.63369823653433999</v>
      </c>
      <c r="K11550" t="s">
        <v>28051</v>
      </c>
      <c r="L11550">
        <v>2</v>
      </c>
      <c r="M11550" t="s">
        <v>5133</v>
      </c>
      <c r="N11550">
        <v>0.2</v>
      </c>
      <c r="O11550">
        <v>3.7383177570093499E-3</v>
      </c>
    </row>
    <row r="11551" spans="1:15">
      <c r="A11551" t="s">
        <v>12844</v>
      </c>
      <c r="B11551" t="s">
        <v>23511</v>
      </c>
      <c r="C11551" t="s">
        <v>12845</v>
      </c>
      <c r="D11551">
        <v>112</v>
      </c>
      <c r="E11551">
        <v>6152</v>
      </c>
      <c r="F11551">
        <v>125</v>
      </c>
      <c r="G11551">
        <v>7804</v>
      </c>
      <c r="H11551">
        <v>1.1060525489485799E-3</v>
      </c>
      <c r="I11551">
        <v>1.43845275355334E-2</v>
      </c>
      <c r="J11551">
        <v>1.2363980311475601E-2</v>
      </c>
      <c r="K11551" t="s">
        <v>31118</v>
      </c>
      <c r="L11551">
        <v>112</v>
      </c>
      <c r="M11551" t="s">
        <v>5133</v>
      </c>
      <c r="N11551">
        <v>0.89600000000000002</v>
      </c>
      <c r="O11551">
        <v>1.8205461638491498E-2</v>
      </c>
    </row>
    <row r="11552" spans="1:15">
      <c r="A11552" t="s">
        <v>12844</v>
      </c>
      <c r="B11552" t="s">
        <v>23518</v>
      </c>
      <c r="C11552" t="s">
        <v>12845</v>
      </c>
      <c r="D11552">
        <v>7</v>
      </c>
      <c r="E11552">
        <v>787</v>
      </c>
      <c r="F11552">
        <v>113</v>
      </c>
      <c r="G11552">
        <v>7393</v>
      </c>
      <c r="H11552">
        <v>0.96393669925969705</v>
      </c>
      <c r="I11552">
        <v>1</v>
      </c>
      <c r="J11552">
        <v>0.966855260484069</v>
      </c>
      <c r="K11552" t="s">
        <v>31119</v>
      </c>
      <c r="L11552">
        <v>7</v>
      </c>
      <c r="M11552" t="s">
        <v>5133</v>
      </c>
      <c r="N11552">
        <v>6.1946902654867297E-2</v>
      </c>
      <c r="O11552">
        <v>8.8945362134688708E-3</v>
      </c>
    </row>
    <row r="11553" spans="1:15">
      <c r="A11553" t="s">
        <v>12844</v>
      </c>
      <c r="B11553" t="s">
        <v>23513</v>
      </c>
      <c r="C11553" t="s">
        <v>12845</v>
      </c>
      <c r="D11553">
        <v>4</v>
      </c>
      <c r="E11553">
        <v>535</v>
      </c>
      <c r="F11553">
        <v>123</v>
      </c>
      <c r="G11553">
        <v>8124</v>
      </c>
      <c r="H11553">
        <v>0.96583925900314804</v>
      </c>
      <c r="I11553">
        <v>0.99999999999997702</v>
      </c>
      <c r="J11553">
        <v>0.95041217501583097</v>
      </c>
      <c r="K11553" t="s">
        <v>31120</v>
      </c>
      <c r="L11553">
        <v>4</v>
      </c>
      <c r="M11553" t="s">
        <v>5133</v>
      </c>
      <c r="N11553">
        <v>3.2520325203252001E-2</v>
      </c>
      <c r="O11553">
        <v>7.4766355140186902E-3</v>
      </c>
    </row>
    <row r="11554" spans="1:15">
      <c r="A11554" t="s">
        <v>12846</v>
      </c>
      <c r="B11554" t="s">
        <v>23518</v>
      </c>
      <c r="C11554" t="s">
        <v>12847</v>
      </c>
      <c r="D11554">
        <v>1</v>
      </c>
      <c r="E11554">
        <v>787</v>
      </c>
      <c r="F11554">
        <v>2</v>
      </c>
      <c r="G11554">
        <v>7393</v>
      </c>
      <c r="H11554">
        <v>0.20158492765181499</v>
      </c>
      <c r="I11554">
        <v>0.83876007220319604</v>
      </c>
      <c r="J11554">
        <v>0.81095958809365798</v>
      </c>
      <c r="K11554" t="s">
        <v>25615</v>
      </c>
      <c r="L11554">
        <v>1</v>
      </c>
      <c r="M11554" t="s">
        <v>5133</v>
      </c>
      <c r="N11554">
        <v>0.5</v>
      </c>
      <c r="O11554">
        <v>1.27064803049555E-3</v>
      </c>
    </row>
    <row r="11555" spans="1:15">
      <c r="A11555" t="s">
        <v>12846</v>
      </c>
      <c r="B11555" t="s">
        <v>23511</v>
      </c>
      <c r="C11555" t="s">
        <v>12847</v>
      </c>
      <c r="D11555">
        <v>1</v>
      </c>
      <c r="E11555">
        <v>6152</v>
      </c>
      <c r="F11555">
        <v>2</v>
      </c>
      <c r="G11555">
        <v>7804</v>
      </c>
      <c r="H11555">
        <v>0.95521029019776005</v>
      </c>
      <c r="I11555">
        <v>1</v>
      </c>
      <c r="J11555">
        <v>0.85953329234717102</v>
      </c>
      <c r="K11555" t="s">
        <v>25560</v>
      </c>
      <c r="L11555">
        <v>1</v>
      </c>
      <c r="M11555" t="s">
        <v>5133</v>
      </c>
      <c r="N11555">
        <v>0.5</v>
      </c>
      <c r="O11555">
        <v>1.6254876462938901E-4</v>
      </c>
    </row>
    <row r="11556" spans="1:15">
      <c r="A11556" t="s">
        <v>12848</v>
      </c>
      <c r="B11556" t="s">
        <v>23511</v>
      </c>
      <c r="C11556" t="s">
        <v>12849</v>
      </c>
      <c r="D11556">
        <v>1</v>
      </c>
      <c r="E11556">
        <v>6152</v>
      </c>
      <c r="F11556">
        <v>1</v>
      </c>
      <c r="G11556">
        <v>7804</v>
      </c>
      <c r="H11556">
        <v>0.788313685289595</v>
      </c>
      <c r="I11556">
        <v>0.968912233598893</v>
      </c>
      <c r="J11556">
        <v>0.832812322140707</v>
      </c>
      <c r="K11556" t="s">
        <v>28633</v>
      </c>
      <c r="L11556">
        <v>1</v>
      </c>
      <c r="M11556" t="s">
        <v>1463</v>
      </c>
      <c r="N11556">
        <v>1</v>
      </c>
      <c r="O11556">
        <v>1.6254876462938901E-4</v>
      </c>
    </row>
    <row r="11557" spans="1:15">
      <c r="A11557" t="s">
        <v>12850</v>
      </c>
      <c r="B11557" t="s">
        <v>23511</v>
      </c>
      <c r="C11557" t="s">
        <v>12851</v>
      </c>
      <c r="D11557">
        <v>8</v>
      </c>
      <c r="E11557">
        <v>6152</v>
      </c>
      <c r="F11557">
        <v>8</v>
      </c>
      <c r="G11557">
        <v>7804</v>
      </c>
      <c r="H11557">
        <v>0.148995721685201</v>
      </c>
      <c r="I11557">
        <v>0.54611425167193095</v>
      </c>
      <c r="J11557">
        <v>0.46940338073728599</v>
      </c>
      <c r="K11557" t="s">
        <v>31121</v>
      </c>
      <c r="L11557">
        <v>8</v>
      </c>
      <c r="M11557" t="s">
        <v>5133</v>
      </c>
      <c r="N11557">
        <v>1</v>
      </c>
      <c r="O11557">
        <v>1.3003901170351099E-3</v>
      </c>
    </row>
    <row r="11558" spans="1:15">
      <c r="A11558" t="s">
        <v>12852</v>
      </c>
      <c r="B11558" t="s">
        <v>23511</v>
      </c>
      <c r="C11558" t="s">
        <v>12853</v>
      </c>
      <c r="D11558">
        <v>1</v>
      </c>
      <c r="E11558">
        <v>6152</v>
      </c>
      <c r="F11558">
        <v>1</v>
      </c>
      <c r="G11558">
        <v>7804</v>
      </c>
      <c r="H11558">
        <v>0.788313685289595</v>
      </c>
      <c r="I11558">
        <v>0.968912233598893</v>
      </c>
      <c r="J11558">
        <v>0.832812322140707</v>
      </c>
      <c r="K11558" t="s">
        <v>31122</v>
      </c>
      <c r="L11558">
        <v>1</v>
      </c>
      <c r="M11558" t="s">
        <v>5133</v>
      </c>
      <c r="N11558">
        <v>1</v>
      </c>
      <c r="O11558">
        <v>1.6254876462938901E-4</v>
      </c>
    </row>
    <row r="11559" spans="1:15">
      <c r="A11559" t="s">
        <v>12854</v>
      </c>
      <c r="B11559" t="s">
        <v>23513</v>
      </c>
      <c r="C11559" t="s">
        <v>12855</v>
      </c>
      <c r="D11559">
        <v>2</v>
      </c>
      <c r="E11559">
        <v>535</v>
      </c>
      <c r="F11559">
        <v>76</v>
      </c>
      <c r="G11559">
        <v>8124</v>
      </c>
      <c r="H11559">
        <v>0.96471062046641298</v>
      </c>
      <c r="I11559">
        <v>0.99999999999997702</v>
      </c>
      <c r="J11559">
        <v>0.95041217501583097</v>
      </c>
      <c r="K11559" t="s">
        <v>23546</v>
      </c>
      <c r="L11559">
        <v>2</v>
      </c>
      <c r="M11559" t="s">
        <v>5133</v>
      </c>
      <c r="N11559">
        <v>2.6315789473684199E-2</v>
      </c>
      <c r="O11559">
        <v>3.7383177570093499E-3</v>
      </c>
    </row>
    <row r="11560" spans="1:15">
      <c r="A11560" t="s">
        <v>12854</v>
      </c>
      <c r="B11560" t="s">
        <v>23518</v>
      </c>
      <c r="C11560" t="s">
        <v>12855</v>
      </c>
      <c r="D11560">
        <v>4</v>
      </c>
      <c r="E11560">
        <v>787</v>
      </c>
      <c r="F11560">
        <v>44</v>
      </c>
      <c r="G11560">
        <v>7393</v>
      </c>
      <c r="H11560">
        <v>0.70355693118548501</v>
      </c>
      <c r="I11560">
        <v>1</v>
      </c>
      <c r="J11560">
        <v>0.966855260484069</v>
      </c>
      <c r="K11560" t="s">
        <v>27911</v>
      </c>
      <c r="L11560">
        <v>4</v>
      </c>
      <c r="M11560" t="s">
        <v>5133</v>
      </c>
      <c r="N11560">
        <v>9.0909090909090898E-2</v>
      </c>
      <c r="O11560">
        <v>5.0825921219822103E-3</v>
      </c>
    </row>
    <row r="11561" spans="1:15">
      <c r="A11561" t="s">
        <v>12854</v>
      </c>
      <c r="B11561" t="s">
        <v>23511</v>
      </c>
      <c r="C11561" t="s">
        <v>12855</v>
      </c>
      <c r="D11561">
        <v>62</v>
      </c>
      <c r="E11561">
        <v>6152</v>
      </c>
      <c r="F11561">
        <v>70</v>
      </c>
      <c r="G11561">
        <v>7804</v>
      </c>
      <c r="H11561">
        <v>2.5818130729810401E-2</v>
      </c>
      <c r="I11561">
        <v>0.17267628874659199</v>
      </c>
      <c r="J11561">
        <v>0.148421018976649</v>
      </c>
      <c r="K11561" t="s">
        <v>31123</v>
      </c>
      <c r="L11561">
        <v>62</v>
      </c>
      <c r="M11561" t="s">
        <v>5133</v>
      </c>
      <c r="N11561">
        <v>0.88571428571428601</v>
      </c>
      <c r="O11561">
        <v>1.00780234070221E-2</v>
      </c>
    </row>
    <row r="11562" spans="1:15">
      <c r="A11562" t="s">
        <v>12856</v>
      </c>
      <c r="B11562" t="s">
        <v>23518</v>
      </c>
      <c r="C11562" t="s">
        <v>12857</v>
      </c>
      <c r="D11562">
        <v>1</v>
      </c>
      <c r="E11562">
        <v>787</v>
      </c>
      <c r="F11562">
        <v>21</v>
      </c>
      <c r="G11562">
        <v>7393</v>
      </c>
      <c r="H11562">
        <v>0.90624324364936804</v>
      </c>
      <c r="I11562">
        <v>1</v>
      </c>
      <c r="J11562">
        <v>0.966855260484069</v>
      </c>
      <c r="K11562" t="s">
        <v>24277</v>
      </c>
      <c r="L11562">
        <v>1</v>
      </c>
      <c r="M11562" t="s">
        <v>5133</v>
      </c>
      <c r="N11562">
        <v>4.7619047619047603E-2</v>
      </c>
      <c r="O11562">
        <v>1.27064803049555E-3</v>
      </c>
    </row>
    <row r="11563" spans="1:15">
      <c r="A11563" t="s">
        <v>12856</v>
      </c>
      <c r="B11563" t="s">
        <v>23511</v>
      </c>
      <c r="C11563" t="s">
        <v>12857</v>
      </c>
      <c r="D11563">
        <v>42</v>
      </c>
      <c r="E11563">
        <v>6152</v>
      </c>
      <c r="F11563">
        <v>45</v>
      </c>
      <c r="G11563">
        <v>7804</v>
      </c>
      <c r="H11563">
        <v>7.93683390209763E-3</v>
      </c>
      <c r="I11563">
        <v>7.12289241259354E-2</v>
      </c>
      <c r="J11563">
        <v>6.1223631664312099E-2</v>
      </c>
      <c r="K11563" t="s">
        <v>31124</v>
      </c>
      <c r="L11563">
        <v>42</v>
      </c>
      <c r="M11563" t="s">
        <v>5133</v>
      </c>
      <c r="N11563">
        <v>0.93333333333333302</v>
      </c>
      <c r="O11563">
        <v>6.8270481144343297E-3</v>
      </c>
    </row>
    <row r="11564" spans="1:15">
      <c r="A11564" t="s">
        <v>12856</v>
      </c>
      <c r="B11564" t="s">
        <v>23513</v>
      </c>
      <c r="C11564" t="s">
        <v>12857</v>
      </c>
      <c r="D11564">
        <v>2</v>
      </c>
      <c r="E11564">
        <v>535</v>
      </c>
      <c r="F11564">
        <v>48</v>
      </c>
      <c r="G11564">
        <v>8124</v>
      </c>
      <c r="H11564">
        <v>0.83420416130209796</v>
      </c>
      <c r="I11564">
        <v>0.99999999999997702</v>
      </c>
      <c r="J11564">
        <v>0.95041217501583097</v>
      </c>
      <c r="K11564" t="s">
        <v>23546</v>
      </c>
      <c r="L11564">
        <v>2</v>
      </c>
      <c r="M11564" t="s">
        <v>5133</v>
      </c>
      <c r="N11564">
        <v>4.1666666666666699E-2</v>
      </c>
      <c r="O11564">
        <v>3.7383177570093499E-3</v>
      </c>
    </row>
    <row r="11565" spans="1:15">
      <c r="A11565" t="s">
        <v>12858</v>
      </c>
      <c r="B11565" t="s">
        <v>23511</v>
      </c>
      <c r="C11565" t="s">
        <v>12859</v>
      </c>
      <c r="D11565">
        <v>8</v>
      </c>
      <c r="E11565">
        <v>6152</v>
      </c>
      <c r="F11565">
        <v>9</v>
      </c>
      <c r="G11565">
        <v>7804</v>
      </c>
      <c r="H11565">
        <v>0.40157748897504503</v>
      </c>
      <c r="I11565">
        <v>0.91525479399875698</v>
      </c>
      <c r="J11565">
        <v>0.78669196642228301</v>
      </c>
      <c r="K11565" t="s">
        <v>31125</v>
      </c>
      <c r="L11565">
        <v>8</v>
      </c>
      <c r="M11565" t="s">
        <v>5133</v>
      </c>
      <c r="N11565">
        <v>0.88888888888888895</v>
      </c>
      <c r="O11565">
        <v>1.3003901170351099E-3</v>
      </c>
    </row>
    <row r="11566" spans="1:15">
      <c r="A11566" t="s">
        <v>12858</v>
      </c>
      <c r="B11566" t="s">
        <v>23518</v>
      </c>
      <c r="C11566" t="s">
        <v>12859</v>
      </c>
      <c r="D11566">
        <v>1</v>
      </c>
      <c r="E11566">
        <v>787</v>
      </c>
      <c r="F11566">
        <v>9</v>
      </c>
      <c r="G11566">
        <v>7393</v>
      </c>
      <c r="H11566">
        <v>0.63708190659863195</v>
      </c>
      <c r="I11566">
        <v>1</v>
      </c>
      <c r="J11566">
        <v>0.966855260484069</v>
      </c>
      <c r="K11566" t="s">
        <v>24100</v>
      </c>
      <c r="L11566">
        <v>1</v>
      </c>
      <c r="M11566" t="s">
        <v>5133</v>
      </c>
      <c r="N11566">
        <v>0.11111111111111099</v>
      </c>
      <c r="O11566">
        <v>1.27064803049555E-3</v>
      </c>
    </row>
    <row r="11567" spans="1:15">
      <c r="A11567" t="s">
        <v>12860</v>
      </c>
      <c r="B11567" t="s">
        <v>23511</v>
      </c>
      <c r="C11567" t="s">
        <v>12861</v>
      </c>
      <c r="D11567">
        <v>27</v>
      </c>
      <c r="E11567">
        <v>6152</v>
      </c>
      <c r="F11567">
        <v>30</v>
      </c>
      <c r="G11567">
        <v>7804</v>
      </c>
      <c r="H11567">
        <v>9.4336074260639197E-2</v>
      </c>
      <c r="I11567">
        <v>0.41240615057548502</v>
      </c>
      <c r="J11567">
        <v>0.35447681638836998</v>
      </c>
      <c r="K11567" t="s">
        <v>31126</v>
      </c>
      <c r="L11567">
        <v>27</v>
      </c>
      <c r="M11567" t="s">
        <v>5133</v>
      </c>
      <c r="N11567">
        <v>0.9</v>
      </c>
      <c r="O11567">
        <v>4.3888166449934998E-3</v>
      </c>
    </row>
    <row r="11568" spans="1:15">
      <c r="A11568" t="s">
        <v>12860</v>
      </c>
      <c r="B11568" t="s">
        <v>23518</v>
      </c>
      <c r="C11568" t="s">
        <v>12861</v>
      </c>
      <c r="D11568">
        <v>3</v>
      </c>
      <c r="E11568">
        <v>787</v>
      </c>
      <c r="F11568">
        <v>31</v>
      </c>
      <c r="G11568">
        <v>7393</v>
      </c>
      <c r="H11568">
        <v>0.65581547600962797</v>
      </c>
      <c r="I11568">
        <v>1</v>
      </c>
      <c r="J11568">
        <v>0.966855260484069</v>
      </c>
      <c r="K11568" t="s">
        <v>31127</v>
      </c>
      <c r="L11568">
        <v>3</v>
      </c>
      <c r="M11568" t="s">
        <v>5133</v>
      </c>
      <c r="N11568">
        <v>9.6774193548387094E-2</v>
      </c>
      <c r="O11568">
        <v>3.8119440914866601E-3</v>
      </c>
    </row>
    <row r="11569" spans="1:15">
      <c r="A11569" t="s">
        <v>12862</v>
      </c>
      <c r="B11569" t="s">
        <v>23513</v>
      </c>
      <c r="C11569" t="s">
        <v>12863</v>
      </c>
      <c r="D11569">
        <v>2</v>
      </c>
      <c r="E11569">
        <v>535</v>
      </c>
      <c r="F11569">
        <v>63</v>
      </c>
      <c r="G11569">
        <v>8124</v>
      </c>
      <c r="H11569">
        <v>0.92632244012588405</v>
      </c>
      <c r="I11569">
        <v>0.99999999999997702</v>
      </c>
      <c r="J11569">
        <v>0.95041217501583097</v>
      </c>
      <c r="K11569" t="s">
        <v>23860</v>
      </c>
      <c r="L11569">
        <v>2</v>
      </c>
      <c r="M11569" t="s">
        <v>5133</v>
      </c>
      <c r="N11569">
        <v>3.1746031746031703E-2</v>
      </c>
      <c r="O11569">
        <v>3.7383177570093499E-3</v>
      </c>
    </row>
    <row r="11570" spans="1:15">
      <c r="A11570" t="s">
        <v>12862</v>
      </c>
      <c r="B11570" t="s">
        <v>23511</v>
      </c>
      <c r="C11570" t="s">
        <v>12863</v>
      </c>
      <c r="D11570">
        <v>66</v>
      </c>
      <c r="E11570">
        <v>6152</v>
      </c>
      <c r="F11570">
        <v>71</v>
      </c>
      <c r="G11570">
        <v>7804</v>
      </c>
      <c r="H11570">
        <v>1.09242286206058E-3</v>
      </c>
      <c r="I11570">
        <v>1.42260622711461E-2</v>
      </c>
      <c r="J11570">
        <v>1.2227774141054099E-2</v>
      </c>
      <c r="K11570" t="s">
        <v>31128</v>
      </c>
      <c r="L11570">
        <v>66</v>
      </c>
      <c r="M11570" t="s">
        <v>5133</v>
      </c>
      <c r="N11570">
        <v>0.92957746478873204</v>
      </c>
      <c r="O11570">
        <v>1.07282184655397E-2</v>
      </c>
    </row>
    <row r="11571" spans="1:15">
      <c r="A11571" t="s">
        <v>12862</v>
      </c>
      <c r="B11571" t="s">
        <v>23518</v>
      </c>
      <c r="C11571" t="s">
        <v>12863</v>
      </c>
      <c r="D11571">
        <v>1</v>
      </c>
      <c r="E11571">
        <v>787</v>
      </c>
      <c r="F11571">
        <v>63</v>
      </c>
      <c r="G11571">
        <v>7393</v>
      </c>
      <c r="H11571">
        <v>0.99919336827509797</v>
      </c>
      <c r="I11571">
        <v>1</v>
      </c>
      <c r="J11571">
        <v>0.966855260484069</v>
      </c>
      <c r="K11571" t="s">
        <v>27485</v>
      </c>
      <c r="L11571">
        <v>1</v>
      </c>
      <c r="M11571" t="s">
        <v>5133</v>
      </c>
      <c r="N11571">
        <v>1.58730158730159E-2</v>
      </c>
      <c r="O11571">
        <v>1.27064803049555E-3</v>
      </c>
    </row>
    <row r="11572" spans="1:15">
      <c r="A11572" t="s">
        <v>12864</v>
      </c>
      <c r="B11572" t="s">
        <v>23511</v>
      </c>
      <c r="C11572" t="s">
        <v>12865</v>
      </c>
      <c r="D11572">
        <v>32</v>
      </c>
      <c r="E11572">
        <v>6152</v>
      </c>
      <c r="F11572">
        <v>36</v>
      </c>
      <c r="G11572">
        <v>7804</v>
      </c>
      <c r="H11572">
        <v>9.5131422185976297E-2</v>
      </c>
      <c r="I11572">
        <v>0.414594445073456</v>
      </c>
      <c r="J11572">
        <v>0.35635772836283602</v>
      </c>
      <c r="K11572" t="s">
        <v>31129</v>
      </c>
      <c r="L11572">
        <v>32</v>
      </c>
      <c r="M11572" t="s">
        <v>5133</v>
      </c>
      <c r="N11572">
        <v>0.88888888888888895</v>
      </c>
      <c r="O11572">
        <v>5.2015604681404396E-3</v>
      </c>
    </row>
    <row r="11573" spans="1:15">
      <c r="A11573" t="s">
        <v>12864</v>
      </c>
      <c r="B11573" t="s">
        <v>23518</v>
      </c>
      <c r="C11573" t="s">
        <v>12865</v>
      </c>
      <c r="D11573">
        <v>1</v>
      </c>
      <c r="E11573">
        <v>787</v>
      </c>
      <c r="F11573">
        <v>36</v>
      </c>
      <c r="G11573">
        <v>7393</v>
      </c>
      <c r="H11573">
        <v>0.98278848660602003</v>
      </c>
      <c r="I11573">
        <v>1</v>
      </c>
      <c r="J11573">
        <v>0.966855260484069</v>
      </c>
      <c r="K11573" t="s">
        <v>24920</v>
      </c>
      <c r="L11573">
        <v>1</v>
      </c>
      <c r="M11573" t="s">
        <v>5133</v>
      </c>
      <c r="N11573">
        <v>2.7777777777777801E-2</v>
      </c>
      <c r="O11573">
        <v>1.27064803049555E-3</v>
      </c>
    </row>
    <row r="11574" spans="1:15">
      <c r="A11574" t="s">
        <v>12866</v>
      </c>
      <c r="B11574" t="s">
        <v>23513</v>
      </c>
      <c r="C11574" t="s">
        <v>12867</v>
      </c>
      <c r="D11574">
        <v>2</v>
      </c>
      <c r="E11574">
        <v>535</v>
      </c>
      <c r="F11574">
        <v>52</v>
      </c>
      <c r="G11574">
        <v>8124</v>
      </c>
      <c r="H11574">
        <v>0.86579349618256995</v>
      </c>
      <c r="I11574">
        <v>0.99999999999997702</v>
      </c>
      <c r="J11574">
        <v>0.95041217501583097</v>
      </c>
      <c r="K11574" t="s">
        <v>24988</v>
      </c>
      <c r="L11574">
        <v>2</v>
      </c>
      <c r="M11574" t="s">
        <v>5133</v>
      </c>
      <c r="N11574">
        <v>3.8461538461538498E-2</v>
      </c>
      <c r="O11574">
        <v>3.7383177570093499E-3</v>
      </c>
    </row>
    <row r="11575" spans="1:15">
      <c r="A11575" t="s">
        <v>12866</v>
      </c>
      <c r="B11575" t="s">
        <v>23518</v>
      </c>
      <c r="C11575" t="s">
        <v>12867</v>
      </c>
      <c r="D11575">
        <v>2</v>
      </c>
      <c r="E11575">
        <v>787</v>
      </c>
      <c r="F11575">
        <v>42</v>
      </c>
      <c r="G11575">
        <v>7393</v>
      </c>
      <c r="H11575">
        <v>0.94732926298959397</v>
      </c>
      <c r="I11575">
        <v>1</v>
      </c>
      <c r="J11575">
        <v>0.966855260484069</v>
      </c>
      <c r="K11575" t="s">
        <v>31130</v>
      </c>
      <c r="L11575">
        <v>2</v>
      </c>
      <c r="M11575" t="s">
        <v>5133</v>
      </c>
      <c r="N11575">
        <v>4.7619047619047603E-2</v>
      </c>
      <c r="O11575">
        <v>2.5412960609911099E-3</v>
      </c>
    </row>
    <row r="11576" spans="1:15">
      <c r="A11576" t="s">
        <v>12866</v>
      </c>
      <c r="B11576" t="s">
        <v>23511</v>
      </c>
      <c r="C11576" t="s">
        <v>12867</v>
      </c>
      <c r="D11576">
        <v>36</v>
      </c>
      <c r="E11576">
        <v>6152</v>
      </c>
      <c r="F11576">
        <v>44</v>
      </c>
      <c r="G11576">
        <v>7804</v>
      </c>
      <c r="H11576">
        <v>0.39438696730065798</v>
      </c>
      <c r="I11576">
        <v>0.91525479399875698</v>
      </c>
      <c r="J11576">
        <v>0.78669196642228301</v>
      </c>
      <c r="K11576" t="s">
        <v>31131</v>
      </c>
      <c r="L11576">
        <v>36</v>
      </c>
      <c r="M11576" t="s">
        <v>5133</v>
      </c>
      <c r="N11576">
        <v>0.81818181818181801</v>
      </c>
      <c r="O11576">
        <v>5.8517555266580003E-3</v>
      </c>
    </row>
    <row r="11577" spans="1:15">
      <c r="A11577" t="s">
        <v>12868</v>
      </c>
      <c r="B11577" t="s">
        <v>23511</v>
      </c>
      <c r="C11577" t="s">
        <v>12869</v>
      </c>
      <c r="D11577">
        <v>2</v>
      </c>
      <c r="E11577">
        <v>6152</v>
      </c>
      <c r="F11577">
        <v>2</v>
      </c>
      <c r="G11577">
        <v>7804</v>
      </c>
      <c r="H11577">
        <v>0.62141708038142995</v>
      </c>
      <c r="I11577">
        <v>0.968912233598893</v>
      </c>
      <c r="J11577">
        <v>0.832812322140707</v>
      </c>
      <c r="K11577" t="s">
        <v>31132</v>
      </c>
      <c r="L11577">
        <v>2</v>
      </c>
      <c r="M11577" t="s">
        <v>2729</v>
      </c>
      <c r="N11577">
        <v>1</v>
      </c>
      <c r="O11577">
        <v>3.2509752925877802E-4</v>
      </c>
    </row>
    <row r="11578" spans="1:15">
      <c r="A11578" t="s">
        <v>12870</v>
      </c>
      <c r="B11578" t="s">
        <v>23511</v>
      </c>
      <c r="C11578" t="s">
        <v>12871</v>
      </c>
      <c r="D11578">
        <v>93</v>
      </c>
      <c r="E11578">
        <v>6152</v>
      </c>
      <c r="F11578">
        <v>104</v>
      </c>
      <c r="G11578">
        <v>7804</v>
      </c>
      <c r="H11578">
        <v>3.39545821229884E-3</v>
      </c>
      <c r="I11578">
        <v>3.5905785284728299E-2</v>
      </c>
      <c r="J11578">
        <v>3.08622178400931E-2</v>
      </c>
      <c r="K11578" t="s">
        <v>31133</v>
      </c>
      <c r="L11578">
        <v>93</v>
      </c>
      <c r="M11578" t="s">
        <v>2729</v>
      </c>
      <c r="N11578">
        <v>0.89423076923076905</v>
      </c>
      <c r="O11578">
        <v>1.51170351105332E-2</v>
      </c>
    </row>
    <row r="11579" spans="1:15">
      <c r="A11579" t="s">
        <v>12870</v>
      </c>
      <c r="B11579" t="s">
        <v>23518</v>
      </c>
      <c r="C11579" t="s">
        <v>12871</v>
      </c>
      <c r="D11579">
        <v>5</v>
      </c>
      <c r="E11579">
        <v>787</v>
      </c>
      <c r="F11579">
        <v>97</v>
      </c>
      <c r="G11579">
        <v>7393</v>
      </c>
      <c r="H11579">
        <v>0.98195044512517804</v>
      </c>
      <c r="I11579">
        <v>1</v>
      </c>
      <c r="J11579">
        <v>0.966855260484069</v>
      </c>
      <c r="K11579" t="s">
        <v>29017</v>
      </c>
      <c r="L11579">
        <v>5</v>
      </c>
      <c r="M11579" t="s">
        <v>2729</v>
      </c>
      <c r="N11579">
        <v>5.1546391752577303E-2</v>
      </c>
      <c r="O11579">
        <v>6.35324015247776E-3</v>
      </c>
    </row>
    <row r="11580" spans="1:15">
      <c r="A11580" t="s">
        <v>12872</v>
      </c>
      <c r="B11580" t="s">
        <v>23511</v>
      </c>
      <c r="C11580" t="s">
        <v>12873</v>
      </c>
      <c r="D11580">
        <v>8</v>
      </c>
      <c r="E11580">
        <v>6152</v>
      </c>
      <c r="F11580">
        <v>8</v>
      </c>
      <c r="G11580">
        <v>7804</v>
      </c>
      <c r="H11580">
        <v>0.148995721685201</v>
      </c>
      <c r="I11580">
        <v>0.54611425167193095</v>
      </c>
      <c r="J11580">
        <v>0.46940338073728599</v>
      </c>
      <c r="K11580" t="s">
        <v>27898</v>
      </c>
      <c r="L11580">
        <v>8</v>
      </c>
      <c r="M11580" t="s">
        <v>2729</v>
      </c>
      <c r="N11580">
        <v>1</v>
      </c>
      <c r="O11580">
        <v>1.3003901170351099E-3</v>
      </c>
    </row>
    <row r="11581" spans="1:15">
      <c r="A11581" t="s">
        <v>12874</v>
      </c>
      <c r="B11581" t="s">
        <v>23513</v>
      </c>
      <c r="C11581" t="s">
        <v>12875</v>
      </c>
      <c r="D11581">
        <v>3</v>
      </c>
      <c r="E11581">
        <v>535</v>
      </c>
      <c r="F11581">
        <v>3</v>
      </c>
      <c r="G11581">
        <v>8124</v>
      </c>
      <c r="H11581">
        <v>2.8410108672114397E-4</v>
      </c>
      <c r="I11581">
        <v>1.0526959909756699E-2</v>
      </c>
      <c r="J11581">
        <v>1.0004950864136501E-2</v>
      </c>
      <c r="K11581" t="s">
        <v>24911</v>
      </c>
      <c r="L11581">
        <v>3</v>
      </c>
      <c r="M11581" t="s">
        <v>1463</v>
      </c>
      <c r="N11581">
        <v>1</v>
      </c>
      <c r="O11581">
        <v>5.60747663551402E-3</v>
      </c>
    </row>
    <row r="11582" spans="1:15">
      <c r="A11582" t="s">
        <v>12876</v>
      </c>
      <c r="B11582" t="s">
        <v>23511</v>
      </c>
      <c r="C11582" t="s">
        <v>12877</v>
      </c>
      <c r="D11582">
        <v>90</v>
      </c>
      <c r="E11582">
        <v>6152</v>
      </c>
      <c r="F11582">
        <v>104</v>
      </c>
      <c r="G11582">
        <v>7804</v>
      </c>
      <c r="H11582">
        <v>3.0021565216845601E-2</v>
      </c>
      <c r="I11582">
        <v>0.19196345743878701</v>
      </c>
      <c r="J11582">
        <v>0.16499898258270601</v>
      </c>
      <c r="K11582" t="s">
        <v>31134</v>
      </c>
      <c r="L11582">
        <v>90</v>
      </c>
      <c r="M11582" t="s">
        <v>2729</v>
      </c>
      <c r="N11582">
        <v>0.86538461538461497</v>
      </c>
      <c r="O11582">
        <v>1.4629388816645E-2</v>
      </c>
    </row>
    <row r="11583" spans="1:15">
      <c r="A11583" t="s">
        <v>12876</v>
      </c>
      <c r="B11583" t="s">
        <v>23513</v>
      </c>
      <c r="C11583" t="s">
        <v>12877</v>
      </c>
      <c r="D11583">
        <v>6</v>
      </c>
      <c r="E11583">
        <v>535</v>
      </c>
      <c r="F11583">
        <v>114</v>
      </c>
      <c r="G11583">
        <v>8124</v>
      </c>
      <c r="H11583">
        <v>0.77057913475862105</v>
      </c>
      <c r="I11583">
        <v>0.99999999999997702</v>
      </c>
      <c r="J11583">
        <v>0.95041217501583097</v>
      </c>
      <c r="K11583" t="s">
        <v>25501</v>
      </c>
      <c r="L11583">
        <v>6</v>
      </c>
      <c r="M11583" t="s">
        <v>2729</v>
      </c>
      <c r="N11583">
        <v>5.2631578947368397E-2</v>
      </c>
      <c r="O11583">
        <v>1.1214953271028E-2</v>
      </c>
    </row>
    <row r="11584" spans="1:15">
      <c r="A11584" t="s">
        <v>12876</v>
      </c>
      <c r="B11584" t="s">
        <v>23518</v>
      </c>
      <c r="C11584" t="s">
        <v>12877</v>
      </c>
      <c r="D11584">
        <v>4</v>
      </c>
      <c r="E11584">
        <v>787</v>
      </c>
      <c r="F11584">
        <v>95</v>
      </c>
      <c r="G11584">
        <v>7393</v>
      </c>
      <c r="H11584">
        <v>0.99322342369118599</v>
      </c>
      <c r="I11584">
        <v>1</v>
      </c>
      <c r="J11584">
        <v>0.966855260484069</v>
      </c>
      <c r="K11584" t="s">
        <v>31135</v>
      </c>
      <c r="L11584">
        <v>4</v>
      </c>
      <c r="M11584" t="s">
        <v>2729</v>
      </c>
      <c r="N11584">
        <v>4.2105263157894701E-2</v>
      </c>
      <c r="O11584">
        <v>5.0825921219822103E-3</v>
      </c>
    </row>
    <row r="11585" spans="1:15">
      <c r="A11585" t="s">
        <v>12878</v>
      </c>
      <c r="B11585" t="s">
        <v>23518</v>
      </c>
      <c r="C11585" t="s">
        <v>12879</v>
      </c>
      <c r="D11585">
        <v>4</v>
      </c>
      <c r="E11585">
        <v>787</v>
      </c>
      <c r="F11585">
        <v>74</v>
      </c>
      <c r="G11585">
        <v>7393</v>
      </c>
      <c r="H11585">
        <v>0.96259573665984999</v>
      </c>
      <c r="I11585">
        <v>1</v>
      </c>
      <c r="J11585">
        <v>0.966855260484069</v>
      </c>
      <c r="K11585" t="s">
        <v>31136</v>
      </c>
      <c r="L11585">
        <v>4</v>
      </c>
      <c r="M11585" t="s">
        <v>5133</v>
      </c>
      <c r="N11585">
        <v>5.4054054054054099E-2</v>
      </c>
      <c r="O11585">
        <v>5.0825921219822103E-3</v>
      </c>
    </row>
    <row r="11586" spans="1:15">
      <c r="A11586" t="s">
        <v>12878</v>
      </c>
      <c r="B11586" t="s">
        <v>23513</v>
      </c>
      <c r="C11586" t="s">
        <v>12879</v>
      </c>
      <c r="D11586">
        <v>1</v>
      </c>
      <c r="E11586">
        <v>535</v>
      </c>
      <c r="F11586">
        <v>79</v>
      </c>
      <c r="G11586">
        <v>8124</v>
      </c>
      <c r="H11586">
        <v>0.99552217375157204</v>
      </c>
      <c r="I11586">
        <v>0.99999999999997702</v>
      </c>
      <c r="J11586">
        <v>0.95041217501583097</v>
      </c>
      <c r="K11586" t="s">
        <v>25511</v>
      </c>
      <c r="L11586">
        <v>1</v>
      </c>
      <c r="M11586" t="s">
        <v>5133</v>
      </c>
      <c r="N11586">
        <v>1.26582278481013E-2</v>
      </c>
      <c r="O11586">
        <v>1.8691588785046699E-3</v>
      </c>
    </row>
    <row r="11587" spans="1:15">
      <c r="A11587" t="s">
        <v>12878</v>
      </c>
      <c r="B11587" t="s">
        <v>23511</v>
      </c>
      <c r="C11587" t="s">
        <v>12879</v>
      </c>
      <c r="D11587">
        <v>71</v>
      </c>
      <c r="E11587">
        <v>6152</v>
      </c>
      <c r="F11587">
        <v>80</v>
      </c>
      <c r="G11587">
        <v>7804</v>
      </c>
      <c r="H11587">
        <v>1.5617821367544801E-2</v>
      </c>
      <c r="I11587">
        <v>0.117466764339153</v>
      </c>
      <c r="J11587">
        <v>0.100966594693801</v>
      </c>
      <c r="K11587" t="s">
        <v>31137</v>
      </c>
      <c r="L11587">
        <v>71</v>
      </c>
      <c r="M11587" t="s">
        <v>5133</v>
      </c>
      <c r="N11587">
        <v>0.88749999999999996</v>
      </c>
      <c r="O11587">
        <v>1.1540962288686601E-2</v>
      </c>
    </row>
    <row r="11588" spans="1:15">
      <c r="A11588" t="s">
        <v>12880</v>
      </c>
      <c r="B11588" t="s">
        <v>23511</v>
      </c>
      <c r="C11588" t="s">
        <v>12881</v>
      </c>
      <c r="D11588">
        <v>103</v>
      </c>
      <c r="E11588">
        <v>6152</v>
      </c>
      <c r="F11588">
        <v>112</v>
      </c>
      <c r="G11588">
        <v>7804</v>
      </c>
      <c r="H11588">
        <v>1.4226150675164799E-4</v>
      </c>
      <c r="I11588">
        <v>2.6475700075046802E-3</v>
      </c>
      <c r="J11588">
        <v>2.2756745652701199E-3</v>
      </c>
      <c r="K11588" t="s">
        <v>30861</v>
      </c>
      <c r="L11588">
        <v>103</v>
      </c>
      <c r="M11588" t="s">
        <v>5133</v>
      </c>
      <c r="N11588">
        <v>0.91964285714285698</v>
      </c>
      <c r="O11588">
        <v>1.6742522756827E-2</v>
      </c>
    </row>
    <row r="11589" spans="1:15">
      <c r="A11589" t="s">
        <v>12880</v>
      </c>
      <c r="B11589" t="s">
        <v>23518</v>
      </c>
      <c r="C11589" t="s">
        <v>12881</v>
      </c>
      <c r="D11589">
        <v>2</v>
      </c>
      <c r="E11589">
        <v>787</v>
      </c>
      <c r="F11589">
        <v>95</v>
      </c>
      <c r="G11589">
        <v>7393</v>
      </c>
      <c r="H11589">
        <v>0.99973641705793603</v>
      </c>
      <c r="I11589">
        <v>1</v>
      </c>
      <c r="J11589">
        <v>0.966855260484069</v>
      </c>
      <c r="K11589" t="s">
        <v>25927</v>
      </c>
      <c r="L11589">
        <v>2</v>
      </c>
      <c r="M11589" t="s">
        <v>5133</v>
      </c>
      <c r="N11589">
        <v>2.1052631578947399E-2</v>
      </c>
      <c r="O11589">
        <v>2.5412960609911099E-3</v>
      </c>
    </row>
    <row r="11590" spans="1:15">
      <c r="A11590" t="s">
        <v>12880</v>
      </c>
      <c r="B11590" t="s">
        <v>23513</v>
      </c>
      <c r="C11590" t="s">
        <v>12881</v>
      </c>
      <c r="D11590">
        <v>4</v>
      </c>
      <c r="E11590">
        <v>535</v>
      </c>
      <c r="F11590">
        <v>93</v>
      </c>
      <c r="G11590">
        <v>8124</v>
      </c>
      <c r="H11590">
        <v>0.86981037501229097</v>
      </c>
      <c r="I11590">
        <v>0.99999999999997702</v>
      </c>
      <c r="J11590">
        <v>0.95041217501583097</v>
      </c>
      <c r="K11590" t="s">
        <v>26040</v>
      </c>
      <c r="L11590">
        <v>4</v>
      </c>
      <c r="M11590" t="s">
        <v>5133</v>
      </c>
      <c r="N11590">
        <v>4.3010752688171998E-2</v>
      </c>
      <c r="O11590">
        <v>7.4766355140186902E-3</v>
      </c>
    </row>
    <row r="11591" spans="1:15">
      <c r="A11591" t="s">
        <v>12882</v>
      </c>
      <c r="B11591" t="s">
        <v>23518</v>
      </c>
      <c r="C11591" t="s">
        <v>12883</v>
      </c>
      <c r="D11591">
        <v>2</v>
      </c>
      <c r="E11591">
        <v>787</v>
      </c>
      <c r="F11591">
        <v>4</v>
      </c>
      <c r="G11591">
        <v>7393</v>
      </c>
      <c r="H11591">
        <v>5.8679954233094203E-2</v>
      </c>
      <c r="I11591">
        <v>0.61178825165478101</v>
      </c>
      <c r="J11591">
        <v>0.59151068941477603</v>
      </c>
      <c r="K11591" t="s">
        <v>29883</v>
      </c>
      <c r="L11591">
        <v>2</v>
      </c>
      <c r="M11591" t="s">
        <v>5133</v>
      </c>
      <c r="N11591">
        <v>0.5</v>
      </c>
      <c r="O11591">
        <v>2.5412960609911099E-3</v>
      </c>
    </row>
    <row r="11592" spans="1:15">
      <c r="A11592" t="s">
        <v>12882</v>
      </c>
      <c r="B11592" t="s">
        <v>23513</v>
      </c>
      <c r="C11592" t="s">
        <v>12883</v>
      </c>
      <c r="D11592">
        <v>2</v>
      </c>
      <c r="E11592">
        <v>535</v>
      </c>
      <c r="F11592">
        <v>5</v>
      </c>
      <c r="G11592">
        <v>8124</v>
      </c>
      <c r="H11592">
        <v>3.7884380227996402E-2</v>
      </c>
      <c r="I11592">
        <v>0.42722874441898101</v>
      </c>
      <c r="J11592">
        <v>0.40604340021253599</v>
      </c>
      <c r="K11592" t="s">
        <v>23931</v>
      </c>
      <c r="L11592">
        <v>2</v>
      </c>
      <c r="M11592" t="s">
        <v>5133</v>
      </c>
      <c r="N11592">
        <v>0.4</v>
      </c>
      <c r="O11592">
        <v>3.7383177570093499E-3</v>
      </c>
    </row>
    <row r="11593" spans="1:15">
      <c r="A11593" t="s">
        <v>12882</v>
      </c>
      <c r="B11593" t="s">
        <v>23511</v>
      </c>
      <c r="C11593" t="s">
        <v>12883</v>
      </c>
      <c r="D11593">
        <v>1</v>
      </c>
      <c r="E11593">
        <v>6152</v>
      </c>
      <c r="F11593">
        <v>4</v>
      </c>
      <c r="G11593">
        <v>7804</v>
      </c>
      <c r="H11593">
        <v>0.99799771163111395</v>
      </c>
      <c r="I11593">
        <v>1</v>
      </c>
      <c r="J11593">
        <v>0.85953329234717102</v>
      </c>
      <c r="K11593" t="s">
        <v>23932</v>
      </c>
      <c r="L11593">
        <v>1</v>
      </c>
      <c r="M11593" t="s">
        <v>5133</v>
      </c>
      <c r="N11593">
        <v>0.25</v>
      </c>
      <c r="O11593">
        <v>1.6254876462938901E-4</v>
      </c>
    </row>
    <row r="11594" spans="1:15">
      <c r="A11594" t="s">
        <v>12884</v>
      </c>
      <c r="B11594" t="s">
        <v>23511</v>
      </c>
      <c r="C11594" t="s">
        <v>12885</v>
      </c>
      <c r="D11594">
        <v>19</v>
      </c>
      <c r="E11594">
        <v>6152</v>
      </c>
      <c r="F11594">
        <v>19</v>
      </c>
      <c r="G11594">
        <v>7804</v>
      </c>
      <c r="H11594">
        <v>1.08323398552968E-2</v>
      </c>
      <c r="I11594">
        <v>8.7990417388941602E-2</v>
      </c>
      <c r="J11594">
        <v>7.5630693153318704E-2</v>
      </c>
      <c r="K11594" t="s">
        <v>29410</v>
      </c>
      <c r="L11594">
        <v>19</v>
      </c>
      <c r="M11594" t="s">
        <v>5133</v>
      </c>
      <c r="N11594">
        <v>1</v>
      </c>
      <c r="O11594">
        <v>3.0884265279583901E-3</v>
      </c>
    </row>
    <row r="11595" spans="1:15">
      <c r="A11595" t="s">
        <v>12886</v>
      </c>
      <c r="B11595" t="s">
        <v>23511</v>
      </c>
      <c r="C11595" t="s">
        <v>12887</v>
      </c>
      <c r="D11595">
        <v>1</v>
      </c>
      <c r="E11595">
        <v>6152</v>
      </c>
      <c r="F11595">
        <v>1</v>
      </c>
      <c r="G11595">
        <v>7804</v>
      </c>
      <c r="H11595">
        <v>0.788313685289595</v>
      </c>
      <c r="I11595">
        <v>0.968912233598893</v>
      </c>
      <c r="J11595">
        <v>0.832812322140707</v>
      </c>
      <c r="K11595" t="s">
        <v>27215</v>
      </c>
      <c r="L11595">
        <v>1</v>
      </c>
      <c r="M11595" t="s">
        <v>1463</v>
      </c>
      <c r="N11595">
        <v>1</v>
      </c>
      <c r="O11595">
        <v>1.6254876462938901E-4</v>
      </c>
    </row>
    <row r="11596" spans="1:15">
      <c r="A11596" t="s">
        <v>12888</v>
      </c>
      <c r="B11596" t="s">
        <v>23511</v>
      </c>
      <c r="C11596" t="s">
        <v>12889</v>
      </c>
      <c r="D11596">
        <v>3</v>
      </c>
      <c r="E11596">
        <v>6152</v>
      </c>
      <c r="F11596">
        <v>3</v>
      </c>
      <c r="G11596">
        <v>7804</v>
      </c>
      <c r="H11596">
        <v>0.489837867770546</v>
      </c>
      <c r="I11596">
        <v>0.96083957126938102</v>
      </c>
      <c r="J11596">
        <v>0.82587360011061495</v>
      </c>
      <c r="K11596" t="s">
        <v>31138</v>
      </c>
      <c r="L11596">
        <v>3</v>
      </c>
      <c r="M11596" t="s">
        <v>5133</v>
      </c>
      <c r="N11596">
        <v>1</v>
      </c>
      <c r="O11596">
        <v>4.8764629388816603E-4</v>
      </c>
    </row>
    <row r="11597" spans="1:15">
      <c r="A11597" t="s">
        <v>12890</v>
      </c>
      <c r="B11597" t="s">
        <v>23511</v>
      </c>
      <c r="C11597" t="s">
        <v>12891</v>
      </c>
      <c r="D11597">
        <v>4</v>
      </c>
      <c r="E11597">
        <v>6152</v>
      </c>
      <c r="F11597">
        <v>6</v>
      </c>
      <c r="G11597">
        <v>7804</v>
      </c>
      <c r="H11597">
        <v>0.88632030892592895</v>
      </c>
      <c r="I11597">
        <v>1</v>
      </c>
      <c r="J11597">
        <v>0.85953329234717102</v>
      </c>
      <c r="K11597" t="s">
        <v>31139</v>
      </c>
      <c r="L11597">
        <v>4</v>
      </c>
      <c r="M11597" t="s">
        <v>5133</v>
      </c>
      <c r="N11597">
        <v>0.66666666666666696</v>
      </c>
      <c r="O11597">
        <v>6.5019505851755496E-4</v>
      </c>
    </row>
    <row r="11598" spans="1:15">
      <c r="A11598" t="s">
        <v>12892</v>
      </c>
      <c r="B11598" t="s">
        <v>23511</v>
      </c>
      <c r="C11598" t="s">
        <v>12893</v>
      </c>
      <c r="D11598">
        <v>3</v>
      </c>
      <c r="E11598">
        <v>6152</v>
      </c>
      <c r="F11598">
        <v>6</v>
      </c>
      <c r="G11598">
        <v>7804</v>
      </c>
      <c r="H11598">
        <v>0.97922542091541498</v>
      </c>
      <c r="I11598">
        <v>1</v>
      </c>
      <c r="J11598">
        <v>0.85953329234717102</v>
      </c>
      <c r="K11598" t="s">
        <v>31140</v>
      </c>
      <c r="L11598">
        <v>3</v>
      </c>
      <c r="M11598" t="s">
        <v>5133</v>
      </c>
      <c r="N11598">
        <v>0.5</v>
      </c>
      <c r="O11598">
        <v>4.8764629388816603E-4</v>
      </c>
    </row>
    <row r="11599" spans="1:15">
      <c r="A11599" t="s">
        <v>12892</v>
      </c>
      <c r="B11599" t="s">
        <v>23518</v>
      </c>
      <c r="C11599" t="s">
        <v>12893</v>
      </c>
      <c r="D11599">
        <v>2</v>
      </c>
      <c r="E11599">
        <v>787</v>
      </c>
      <c r="F11599">
        <v>5</v>
      </c>
      <c r="G11599">
        <v>7393</v>
      </c>
      <c r="H11599">
        <v>9.1006533730773498E-2</v>
      </c>
      <c r="I11599">
        <v>0.63266972740240601</v>
      </c>
      <c r="J11599">
        <v>0.61170005408803896</v>
      </c>
      <c r="K11599" t="s">
        <v>31141</v>
      </c>
      <c r="L11599">
        <v>2</v>
      </c>
      <c r="M11599" t="s">
        <v>5133</v>
      </c>
      <c r="N11599">
        <v>0.4</v>
      </c>
      <c r="O11599">
        <v>2.5412960609911099E-3</v>
      </c>
    </row>
    <row r="11600" spans="1:15">
      <c r="A11600" t="s">
        <v>12894</v>
      </c>
      <c r="B11600" t="s">
        <v>23513</v>
      </c>
      <c r="C11600" t="s">
        <v>12895</v>
      </c>
      <c r="D11600">
        <v>2</v>
      </c>
      <c r="E11600">
        <v>535</v>
      </c>
      <c r="F11600">
        <v>14</v>
      </c>
      <c r="G11600">
        <v>8124</v>
      </c>
      <c r="H11600">
        <v>0.23436885600732399</v>
      </c>
      <c r="I11600">
        <v>0.85273230586348503</v>
      </c>
      <c r="J11600">
        <v>0.81044716552199803</v>
      </c>
      <c r="K11600" t="s">
        <v>28896</v>
      </c>
      <c r="L11600">
        <v>2</v>
      </c>
      <c r="M11600" t="s">
        <v>1463</v>
      </c>
      <c r="N11600">
        <v>0.14285714285714299</v>
      </c>
      <c r="O11600">
        <v>3.7383177570093499E-3</v>
      </c>
    </row>
    <row r="11601" spans="1:15">
      <c r="A11601" t="s">
        <v>12894</v>
      </c>
      <c r="B11601" t="s">
        <v>23511</v>
      </c>
      <c r="C11601" t="s">
        <v>12895</v>
      </c>
      <c r="D11601">
        <v>12</v>
      </c>
      <c r="E11601">
        <v>6152</v>
      </c>
      <c r="F11601">
        <v>14</v>
      </c>
      <c r="G11601">
        <v>7804</v>
      </c>
      <c r="H11601">
        <v>0.40504102681163101</v>
      </c>
      <c r="I11601">
        <v>0.91525479399875698</v>
      </c>
      <c r="J11601">
        <v>0.78669196642228301</v>
      </c>
      <c r="K11601" t="s">
        <v>31142</v>
      </c>
      <c r="L11601">
        <v>12</v>
      </c>
      <c r="M11601" t="s">
        <v>1463</v>
      </c>
      <c r="N11601">
        <v>0.85714285714285698</v>
      </c>
      <c r="O11601">
        <v>1.95058517555267E-3</v>
      </c>
    </row>
    <row r="11602" spans="1:15">
      <c r="A11602" t="s">
        <v>12896</v>
      </c>
      <c r="B11602" t="s">
        <v>23513</v>
      </c>
      <c r="C11602" t="s">
        <v>12897</v>
      </c>
      <c r="D11602">
        <v>2</v>
      </c>
      <c r="E11602">
        <v>535</v>
      </c>
      <c r="F11602">
        <v>14</v>
      </c>
      <c r="G11602">
        <v>8124</v>
      </c>
      <c r="H11602">
        <v>0.23436885600732399</v>
      </c>
      <c r="I11602">
        <v>0.85273230586348503</v>
      </c>
      <c r="J11602">
        <v>0.81044716552199803</v>
      </c>
      <c r="K11602" t="s">
        <v>28896</v>
      </c>
      <c r="L11602">
        <v>2</v>
      </c>
      <c r="M11602" t="s">
        <v>1463</v>
      </c>
      <c r="N11602">
        <v>0.14285714285714299</v>
      </c>
      <c r="O11602">
        <v>3.7383177570093499E-3</v>
      </c>
    </row>
    <row r="11603" spans="1:15">
      <c r="A11603" t="s">
        <v>12896</v>
      </c>
      <c r="B11603" t="s">
        <v>23511</v>
      </c>
      <c r="C11603" t="s">
        <v>12897</v>
      </c>
      <c r="D11603">
        <v>12</v>
      </c>
      <c r="E11603">
        <v>6152</v>
      </c>
      <c r="F11603">
        <v>14</v>
      </c>
      <c r="G11603">
        <v>7804</v>
      </c>
      <c r="H11603">
        <v>0.40504102681163101</v>
      </c>
      <c r="I11603">
        <v>0.91525479399875698</v>
      </c>
      <c r="J11603">
        <v>0.78669196642228301</v>
      </c>
      <c r="K11603" t="s">
        <v>31142</v>
      </c>
      <c r="L11603">
        <v>12</v>
      </c>
      <c r="M11603" t="s">
        <v>1463</v>
      </c>
      <c r="N11603">
        <v>0.85714285714285698</v>
      </c>
      <c r="O11603">
        <v>1.95058517555267E-3</v>
      </c>
    </row>
    <row r="11604" spans="1:15">
      <c r="A11604" t="s">
        <v>12898</v>
      </c>
      <c r="B11604" t="s">
        <v>23511</v>
      </c>
      <c r="C11604" t="s">
        <v>12899</v>
      </c>
      <c r="D11604">
        <v>25</v>
      </c>
      <c r="E11604">
        <v>6152</v>
      </c>
      <c r="F11604">
        <v>26</v>
      </c>
      <c r="G11604">
        <v>7804</v>
      </c>
      <c r="H11604">
        <v>1.6328819075343601E-2</v>
      </c>
      <c r="I11604">
        <v>0.121326206639062</v>
      </c>
      <c r="J11604">
        <v>0.10428391384046599</v>
      </c>
      <c r="K11604" t="s">
        <v>31143</v>
      </c>
      <c r="L11604">
        <v>25</v>
      </c>
      <c r="M11604" t="s">
        <v>5133</v>
      </c>
      <c r="N11604">
        <v>0.96153846153846201</v>
      </c>
      <c r="O11604">
        <v>4.0637191157347199E-3</v>
      </c>
    </row>
    <row r="11605" spans="1:15">
      <c r="A11605" t="s">
        <v>12900</v>
      </c>
      <c r="B11605" t="s">
        <v>23518</v>
      </c>
      <c r="C11605" t="s">
        <v>12901</v>
      </c>
      <c r="D11605">
        <v>3</v>
      </c>
      <c r="E11605">
        <v>787</v>
      </c>
      <c r="F11605">
        <v>39</v>
      </c>
      <c r="G11605">
        <v>7393</v>
      </c>
      <c r="H11605">
        <v>0.80024434388118804</v>
      </c>
      <c r="I11605">
        <v>1</v>
      </c>
      <c r="J11605">
        <v>0.966855260484069</v>
      </c>
      <c r="K11605" t="s">
        <v>23673</v>
      </c>
      <c r="L11605">
        <v>3</v>
      </c>
      <c r="M11605" t="s">
        <v>5133</v>
      </c>
      <c r="N11605">
        <v>7.69230769230769E-2</v>
      </c>
      <c r="O11605">
        <v>3.8119440914866601E-3</v>
      </c>
    </row>
    <row r="11606" spans="1:15">
      <c r="A11606" t="s">
        <v>12900</v>
      </c>
      <c r="B11606" t="s">
        <v>23511</v>
      </c>
      <c r="C11606" t="s">
        <v>12901</v>
      </c>
      <c r="D11606">
        <v>37</v>
      </c>
      <c r="E11606">
        <v>6152</v>
      </c>
      <c r="F11606">
        <v>41</v>
      </c>
      <c r="G11606">
        <v>7804</v>
      </c>
      <c r="H11606">
        <v>4.6360351728055298E-2</v>
      </c>
      <c r="I11606">
        <v>0.25569616961496</v>
      </c>
      <c r="J11606">
        <v>0.219779370509707</v>
      </c>
      <c r="K11606" t="s">
        <v>31144</v>
      </c>
      <c r="L11606">
        <v>37</v>
      </c>
      <c r="M11606" t="s">
        <v>5133</v>
      </c>
      <c r="N11606">
        <v>0.90243902439024404</v>
      </c>
      <c r="O11606">
        <v>6.0143042912873899E-3</v>
      </c>
    </row>
    <row r="11607" spans="1:15">
      <c r="A11607" t="s">
        <v>12900</v>
      </c>
      <c r="B11607" t="s">
        <v>23513</v>
      </c>
      <c r="C11607" t="s">
        <v>12901</v>
      </c>
      <c r="D11607">
        <v>1</v>
      </c>
      <c r="E11607">
        <v>535</v>
      </c>
      <c r="F11607">
        <v>39</v>
      </c>
      <c r="G11607">
        <v>8124</v>
      </c>
      <c r="H11607">
        <v>0.93027810819106505</v>
      </c>
      <c r="I11607">
        <v>0.99999999999997702</v>
      </c>
      <c r="J11607">
        <v>0.95041217501583097</v>
      </c>
      <c r="K11607" t="s">
        <v>23676</v>
      </c>
      <c r="L11607">
        <v>1</v>
      </c>
      <c r="M11607" t="s">
        <v>5133</v>
      </c>
      <c r="N11607">
        <v>2.5641025641025599E-2</v>
      </c>
      <c r="O11607">
        <v>1.8691588785046699E-3</v>
      </c>
    </row>
    <row r="11608" spans="1:15">
      <c r="A11608" t="s">
        <v>12902</v>
      </c>
      <c r="B11608" t="s">
        <v>23511</v>
      </c>
      <c r="C11608" t="s">
        <v>12903</v>
      </c>
      <c r="D11608">
        <v>28</v>
      </c>
      <c r="E11608">
        <v>6152</v>
      </c>
      <c r="F11608">
        <v>31</v>
      </c>
      <c r="G11608">
        <v>7804</v>
      </c>
      <c r="H11608">
        <v>8.1102094363740496E-2</v>
      </c>
      <c r="I11608">
        <v>0.37698305902314699</v>
      </c>
      <c r="J11608">
        <v>0.324029489881273</v>
      </c>
      <c r="K11608" t="s">
        <v>31145</v>
      </c>
      <c r="L11608">
        <v>28</v>
      </c>
      <c r="M11608" t="s">
        <v>5133</v>
      </c>
      <c r="N11608">
        <v>0.90322580645161299</v>
      </c>
      <c r="O11608">
        <v>4.5513654096228902E-3</v>
      </c>
    </row>
    <row r="11609" spans="1:15">
      <c r="A11609" t="s">
        <v>12902</v>
      </c>
      <c r="B11609" t="s">
        <v>23518</v>
      </c>
      <c r="C11609" t="s">
        <v>12903</v>
      </c>
      <c r="D11609">
        <v>3</v>
      </c>
      <c r="E11609">
        <v>787</v>
      </c>
      <c r="F11609">
        <v>29</v>
      </c>
      <c r="G11609">
        <v>7393</v>
      </c>
      <c r="H11609">
        <v>0.60982566261591298</v>
      </c>
      <c r="I11609">
        <v>1</v>
      </c>
      <c r="J11609">
        <v>0.966855260484069</v>
      </c>
      <c r="K11609" t="s">
        <v>23673</v>
      </c>
      <c r="L11609">
        <v>3</v>
      </c>
      <c r="M11609" t="s">
        <v>5133</v>
      </c>
      <c r="N11609">
        <v>0.10344827586206901</v>
      </c>
      <c r="O11609">
        <v>3.8119440914866601E-3</v>
      </c>
    </row>
    <row r="11610" spans="1:15">
      <c r="A11610" t="s">
        <v>12904</v>
      </c>
      <c r="B11610" t="s">
        <v>23513</v>
      </c>
      <c r="C11610" t="s">
        <v>12905</v>
      </c>
      <c r="D11610">
        <v>1</v>
      </c>
      <c r="E11610">
        <v>535</v>
      </c>
      <c r="F11610">
        <v>10</v>
      </c>
      <c r="G11610">
        <v>8124</v>
      </c>
      <c r="H11610">
        <v>0.494202526653369</v>
      </c>
      <c r="I11610">
        <v>0.99999999999997702</v>
      </c>
      <c r="J11610">
        <v>0.95041217501583097</v>
      </c>
      <c r="K11610" t="s">
        <v>23676</v>
      </c>
      <c r="L11610">
        <v>1</v>
      </c>
      <c r="M11610" t="s">
        <v>5133</v>
      </c>
      <c r="N11610">
        <v>0.1</v>
      </c>
      <c r="O11610">
        <v>1.8691588785046699E-3</v>
      </c>
    </row>
    <row r="11611" spans="1:15">
      <c r="A11611" t="s">
        <v>12904</v>
      </c>
      <c r="B11611" t="s">
        <v>23511</v>
      </c>
      <c r="C11611" t="s">
        <v>12905</v>
      </c>
      <c r="D11611">
        <v>8</v>
      </c>
      <c r="E11611">
        <v>6152</v>
      </c>
      <c r="F11611">
        <v>9</v>
      </c>
      <c r="G11611">
        <v>7804</v>
      </c>
      <c r="H11611">
        <v>0.40157748897504503</v>
      </c>
      <c r="I11611">
        <v>0.91525479399875698</v>
      </c>
      <c r="J11611">
        <v>0.78669196642228301</v>
      </c>
      <c r="K11611" t="s">
        <v>31146</v>
      </c>
      <c r="L11611">
        <v>8</v>
      </c>
      <c r="M11611" t="s">
        <v>5133</v>
      </c>
      <c r="N11611">
        <v>0.88888888888888895</v>
      </c>
      <c r="O11611">
        <v>1.3003901170351099E-3</v>
      </c>
    </row>
    <row r="11612" spans="1:15">
      <c r="A11612" t="s">
        <v>12906</v>
      </c>
      <c r="B11612" t="s">
        <v>23511</v>
      </c>
      <c r="C11612" t="s">
        <v>12907</v>
      </c>
      <c r="D11612">
        <v>109</v>
      </c>
      <c r="E11612">
        <v>6152</v>
      </c>
      <c r="F11612">
        <v>136</v>
      </c>
      <c r="G11612">
        <v>7804</v>
      </c>
      <c r="H11612">
        <v>0.39955214419137802</v>
      </c>
      <c r="I11612">
        <v>0.91525479399875698</v>
      </c>
      <c r="J11612">
        <v>0.78669196642228301</v>
      </c>
      <c r="K11612" t="s">
        <v>31147</v>
      </c>
      <c r="L11612">
        <v>109</v>
      </c>
      <c r="M11612" t="s">
        <v>5133</v>
      </c>
      <c r="N11612">
        <v>0.80147058823529405</v>
      </c>
      <c r="O11612">
        <v>1.7717815344603399E-2</v>
      </c>
    </row>
    <row r="11613" spans="1:15">
      <c r="A11613" t="s">
        <v>12906</v>
      </c>
      <c r="B11613" t="s">
        <v>23513</v>
      </c>
      <c r="C11613" t="s">
        <v>12907</v>
      </c>
      <c r="D11613">
        <v>14</v>
      </c>
      <c r="E11613">
        <v>535</v>
      </c>
      <c r="F11613">
        <v>135</v>
      </c>
      <c r="G11613">
        <v>8124</v>
      </c>
      <c r="H11613">
        <v>6.02250427314414E-2</v>
      </c>
      <c r="I11613">
        <v>0.448760549738495</v>
      </c>
      <c r="J11613">
        <v>0.42650749013827299</v>
      </c>
      <c r="K11613" t="s">
        <v>31148</v>
      </c>
      <c r="L11613">
        <v>14</v>
      </c>
      <c r="M11613" t="s">
        <v>5133</v>
      </c>
      <c r="N11613">
        <v>0.10370370370370401</v>
      </c>
      <c r="O11613">
        <v>2.6168224299065401E-2</v>
      </c>
    </row>
    <row r="11614" spans="1:15">
      <c r="A11614" t="s">
        <v>12906</v>
      </c>
      <c r="B11614" t="s">
        <v>23518</v>
      </c>
      <c r="C11614" t="s">
        <v>12907</v>
      </c>
      <c r="D11614">
        <v>10</v>
      </c>
      <c r="E11614">
        <v>787</v>
      </c>
      <c r="F11614">
        <v>121</v>
      </c>
      <c r="G11614">
        <v>7393</v>
      </c>
      <c r="H11614">
        <v>0.843085350308315</v>
      </c>
      <c r="I11614">
        <v>1</v>
      </c>
      <c r="J11614">
        <v>0.966855260484069</v>
      </c>
      <c r="K11614" t="s">
        <v>31149</v>
      </c>
      <c r="L11614">
        <v>10</v>
      </c>
      <c r="M11614" t="s">
        <v>5133</v>
      </c>
      <c r="N11614">
        <v>8.2644628099173598E-2</v>
      </c>
      <c r="O11614">
        <v>1.2706480304955499E-2</v>
      </c>
    </row>
    <row r="11615" spans="1:15">
      <c r="A11615" t="s">
        <v>12908</v>
      </c>
      <c r="B11615" t="s">
        <v>23518</v>
      </c>
      <c r="C11615" t="s">
        <v>12909</v>
      </c>
      <c r="D11615">
        <v>4</v>
      </c>
      <c r="E11615">
        <v>787</v>
      </c>
      <c r="F11615">
        <v>41</v>
      </c>
      <c r="G11615">
        <v>7393</v>
      </c>
      <c r="H11615">
        <v>0.64856974100786302</v>
      </c>
      <c r="I11615">
        <v>1</v>
      </c>
      <c r="J11615">
        <v>0.966855260484069</v>
      </c>
      <c r="K11615" t="s">
        <v>31150</v>
      </c>
      <c r="L11615">
        <v>4</v>
      </c>
      <c r="M11615" t="s">
        <v>5133</v>
      </c>
      <c r="N11615">
        <v>9.7560975609756101E-2</v>
      </c>
      <c r="O11615">
        <v>5.0825921219822103E-3</v>
      </c>
    </row>
    <row r="11616" spans="1:15">
      <c r="A11616" t="s">
        <v>12908</v>
      </c>
      <c r="B11616" t="s">
        <v>23513</v>
      </c>
      <c r="C11616" t="s">
        <v>12909</v>
      </c>
      <c r="D11616">
        <v>11</v>
      </c>
      <c r="E11616">
        <v>535</v>
      </c>
      <c r="F11616">
        <v>54</v>
      </c>
      <c r="G11616">
        <v>8124</v>
      </c>
      <c r="H11616">
        <v>6.5045923799488404E-4</v>
      </c>
      <c r="I11616">
        <v>2.1187198092398302E-2</v>
      </c>
      <c r="J11616">
        <v>2.0136571021488001E-2</v>
      </c>
      <c r="K11616" t="s">
        <v>31151</v>
      </c>
      <c r="L11616">
        <v>11</v>
      </c>
      <c r="M11616" t="s">
        <v>5133</v>
      </c>
      <c r="N11616">
        <v>0.203703703703704</v>
      </c>
      <c r="O11616">
        <v>2.0560747663551399E-2</v>
      </c>
    </row>
    <row r="11617" spans="1:15">
      <c r="A11617" t="s">
        <v>12908</v>
      </c>
      <c r="B11617" t="s">
        <v>23511</v>
      </c>
      <c r="C11617" t="s">
        <v>12909</v>
      </c>
      <c r="D11617">
        <v>34</v>
      </c>
      <c r="E11617">
        <v>6152</v>
      </c>
      <c r="F11617">
        <v>48</v>
      </c>
      <c r="G11617">
        <v>7804</v>
      </c>
      <c r="H11617">
        <v>0.93344509682229904</v>
      </c>
      <c r="I11617">
        <v>1</v>
      </c>
      <c r="J11617">
        <v>0.85953329234717102</v>
      </c>
      <c r="K11617" t="s">
        <v>31152</v>
      </c>
      <c r="L11617">
        <v>34</v>
      </c>
      <c r="M11617" t="s">
        <v>5133</v>
      </c>
      <c r="N11617">
        <v>0.70833333333333304</v>
      </c>
      <c r="O11617">
        <v>5.5266579973992204E-3</v>
      </c>
    </row>
    <row r="11618" spans="1:15">
      <c r="A11618" t="s">
        <v>12910</v>
      </c>
      <c r="B11618" t="s">
        <v>23511</v>
      </c>
      <c r="C11618" t="s">
        <v>12911</v>
      </c>
      <c r="D11618">
        <v>57</v>
      </c>
      <c r="E11618">
        <v>6152</v>
      </c>
      <c r="F11618">
        <v>69</v>
      </c>
      <c r="G11618">
        <v>7804</v>
      </c>
      <c r="H11618">
        <v>0.27239143205748101</v>
      </c>
      <c r="I11618">
        <v>0.77910913672454896</v>
      </c>
      <c r="J11618">
        <v>0.66967024138661302</v>
      </c>
      <c r="K11618" t="s">
        <v>31153</v>
      </c>
      <c r="L11618">
        <v>57</v>
      </c>
      <c r="M11618" t="s">
        <v>5133</v>
      </c>
      <c r="N11618">
        <v>0.82608695652173902</v>
      </c>
      <c r="O11618">
        <v>9.2652795838751596E-3</v>
      </c>
    </row>
    <row r="11619" spans="1:15">
      <c r="A11619" t="s">
        <v>12910</v>
      </c>
      <c r="B11619" t="s">
        <v>23518</v>
      </c>
      <c r="C11619" t="s">
        <v>12911</v>
      </c>
      <c r="D11619">
        <v>5</v>
      </c>
      <c r="E11619">
        <v>787</v>
      </c>
      <c r="F11619">
        <v>61</v>
      </c>
      <c r="G11619">
        <v>7393</v>
      </c>
      <c r="H11619">
        <v>0.79235256528523001</v>
      </c>
      <c r="I11619">
        <v>1</v>
      </c>
      <c r="J11619">
        <v>0.966855260484069</v>
      </c>
      <c r="K11619" t="s">
        <v>31154</v>
      </c>
      <c r="L11619">
        <v>5</v>
      </c>
      <c r="M11619" t="s">
        <v>5133</v>
      </c>
      <c r="N11619">
        <v>8.1967213114754106E-2</v>
      </c>
      <c r="O11619">
        <v>6.35324015247776E-3</v>
      </c>
    </row>
    <row r="11620" spans="1:15">
      <c r="A11620" t="s">
        <v>12910</v>
      </c>
      <c r="B11620" t="s">
        <v>23513</v>
      </c>
      <c r="C11620" t="s">
        <v>12911</v>
      </c>
      <c r="D11620">
        <v>3</v>
      </c>
      <c r="E11620">
        <v>535</v>
      </c>
      <c r="F11620">
        <v>63</v>
      </c>
      <c r="G11620">
        <v>8124</v>
      </c>
      <c r="H11620">
        <v>0.79388264363190397</v>
      </c>
      <c r="I11620">
        <v>0.99999999999997702</v>
      </c>
      <c r="J11620">
        <v>0.95041217501583097</v>
      </c>
      <c r="K11620" t="s">
        <v>31155</v>
      </c>
      <c r="L11620">
        <v>3</v>
      </c>
      <c r="M11620" t="s">
        <v>5133</v>
      </c>
      <c r="N11620">
        <v>4.7619047619047603E-2</v>
      </c>
      <c r="O11620">
        <v>5.60747663551402E-3</v>
      </c>
    </row>
    <row r="11621" spans="1:15">
      <c r="A11621" t="s">
        <v>12912</v>
      </c>
      <c r="B11621" t="s">
        <v>23513</v>
      </c>
      <c r="C11621" t="s">
        <v>12913</v>
      </c>
      <c r="D11621">
        <v>73</v>
      </c>
      <c r="E11621">
        <v>535</v>
      </c>
      <c r="F11621">
        <v>1291</v>
      </c>
      <c r="G11621">
        <v>8124</v>
      </c>
      <c r="H11621">
        <v>0.93935921565927005</v>
      </c>
      <c r="I11621">
        <v>0.99999999999997702</v>
      </c>
      <c r="J11621">
        <v>0.95041217501583097</v>
      </c>
      <c r="K11621" t="s">
        <v>31156</v>
      </c>
      <c r="L11621">
        <v>73</v>
      </c>
      <c r="M11621" t="s">
        <v>5133</v>
      </c>
      <c r="N11621">
        <v>5.6545313710302102E-2</v>
      </c>
      <c r="O11621">
        <v>0.13644859813084101</v>
      </c>
    </row>
    <row r="11622" spans="1:15">
      <c r="A11622" t="s">
        <v>12912</v>
      </c>
      <c r="B11622" t="s">
        <v>23518</v>
      </c>
      <c r="C11622" t="s">
        <v>12913</v>
      </c>
      <c r="D11622">
        <v>151</v>
      </c>
      <c r="E11622">
        <v>787</v>
      </c>
      <c r="F11622">
        <v>1178</v>
      </c>
      <c r="G11622">
        <v>7393</v>
      </c>
      <c r="H11622">
        <v>5.5668841350877503E-3</v>
      </c>
      <c r="I11622">
        <v>0.20292323576864299</v>
      </c>
      <c r="J11622">
        <v>0.19619739797736199</v>
      </c>
      <c r="K11622" t="s">
        <v>31157</v>
      </c>
      <c r="L11622">
        <v>151</v>
      </c>
      <c r="M11622" t="s">
        <v>5133</v>
      </c>
      <c r="N11622">
        <v>0.128183361629881</v>
      </c>
      <c r="O11622">
        <v>0.191867852604828</v>
      </c>
    </row>
    <row r="11623" spans="1:15">
      <c r="A11623" t="s">
        <v>12912</v>
      </c>
      <c r="B11623" t="s">
        <v>23511</v>
      </c>
      <c r="C11623" t="s">
        <v>12913</v>
      </c>
      <c r="D11623">
        <v>978</v>
      </c>
      <c r="E11623">
        <v>6152</v>
      </c>
      <c r="F11623">
        <v>1253</v>
      </c>
      <c r="G11623">
        <v>7804</v>
      </c>
      <c r="H11623">
        <v>0.78117517887371402</v>
      </c>
      <c r="I11623">
        <v>0.968912233598893</v>
      </c>
      <c r="J11623">
        <v>0.832812322140707</v>
      </c>
      <c r="K11623" t="s">
        <v>31158</v>
      </c>
      <c r="L11623">
        <v>978</v>
      </c>
      <c r="M11623" t="s">
        <v>5133</v>
      </c>
      <c r="N11623">
        <v>0.78052673583399801</v>
      </c>
      <c r="O11623">
        <v>0.158972691807542</v>
      </c>
    </row>
    <row r="11624" spans="1:15">
      <c r="A11624" t="s">
        <v>12914</v>
      </c>
      <c r="B11624" t="s">
        <v>23518</v>
      </c>
      <c r="C11624" t="s">
        <v>12915</v>
      </c>
      <c r="D11624">
        <v>14</v>
      </c>
      <c r="E11624">
        <v>787</v>
      </c>
      <c r="F11624">
        <v>94</v>
      </c>
      <c r="G11624">
        <v>7393</v>
      </c>
      <c r="H11624">
        <v>0.122119723328275</v>
      </c>
      <c r="I11624">
        <v>0.70232558016992197</v>
      </c>
      <c r="J11624">
        <v>0.67904718175981504</v>
      </c>
      <c r="K11624" t="s">
        <v>25863</v>
      </c>
      <c r="L11624">
        <v>14</v>
      </c>
      <c r="M11624" t="s">
        <v>5133</v>
      </c>
      <c r="N11624">
        <v>0.14893617021276601</v>
      </c>
      <c r="O11624">
        <v>1.77890724269377E-2</v>
      </c>
    </row>
    <row r="11625" spans="1:15">
      <c r="A11625" t="s">
        <v>12914</v>
      </c>
      <c r="B11625" t="s">
        <v>23511</v>
      </c>
      <c r="C11625" t="s">
        <v>12915</v>
      </c>
      <c r="D11625">
        <v>77</v>
      </c>
      <c r="E11625">
        <v>6152</v>
      </c>
      <c r="F11625">
        <v>101</v>
      </c>
      <c r="G11625">
        <v>7804</v>
      </c>
      <c r="H11625">
        <v>0.78065812971246895</v>
      </c>
      <c r="I11625">
        <v>0.968912233598893</v>
      </c>
      <c r="J11625">
        <v>0.832812322140707</v>
      </c>
      <c r="K11625" t="s">
        <v>25862</v>
      </c>
      <c r="L11625">
        <v>77</v>
      </c>
      <c r="M11625" t="s">
        <v>5133</v>
      </c>
      <c r="N11625">
        <v>0.76237623762376205</v>
      </c>
      <c r="O11625">
        <v>1.25162548764629E-2</v>
      </c>
    </row>
    <row r="11626" spans="1:15">
      <c r="A11626" t="s">
        <v>12914</v>
      </c>
      <c r="B11626" t="s">
        <v>23513</v>
      </c>
      <c r="C11626" t="s">
        <v>12915</v>
      </c>
      <c r="D11626">
        <v>4</v>
      </c>
      <c r="E11626">
        <v>535</v>
      </c>
      <c r="F11626">
        <v>106</v>
      </c>
      <c r="G11626">
        <v>8124</v>
      </c>
      <c r="H11626">
        <v>0.92548908872910096</v>
      </c>
      <c r="I11626">
        <v>0.99999999999997702</v>
      </c>
      <c r="J11626">
        <v>0.95041217501583097</v>
      </c>
      <c r="K11626" t="s">
        <v>25861</v>
      </c>
      <c r="L11626">
        <v>4</v>
      </c>
      <c r="M11626" t="s">
        <v>5133</v>
      </c>
      <c r="N11626">
        <v>3.77358490566038E-2</v>
      </c>
      <c r="O11626">
        <v>7.4766355140186902E-3</v>
      </c>
    </row>
    <row r="11627" spans="1:15">
      <c r="A11627" t="s">
        <v>12916</v>
      </c>
      <c r="B11627" t="s">
        <v>23511</v>
      </c>
      <c r="C11627" t="s">
        <v>12917</v>
      </c>
      <c r="D11627">
        <v>85</v>
      </c>
      <c r="E11627">
        <v>6152</v>
      </c>
      <c r="F11627">
        <v>108</v>
      </c>
      <c r="G11627">
        <v>7804</v>
      </c>
      <c r="H11627">
        <v>0.56864144800295902</v>
      </c>
      <c r="I11627">
        <v>0.968912233598893</v>
      </c>
      <c r="J11627">
        <v>0.832812322140707</v>
      </c>
      <c r="K11627" t="s">
        <v>31159</v>
      </c>
      <c r="L11627">
        <v>85</v>
      </c>
      <c r="M11627" t="s">
        <v>5133</v>
      </c>
      <c r="N11627">
        <v>0.78703703703703698</v>
      </c>
      <c r="O11627">
        <v>1.3816644993498E-2</v>
      </c>
    </row>
    <row r="11628" spans="1:15">
      <c r="A11628" t="s">
        <v>12916</v>
      </c>
      <c r="B11628" t="s">
        <v>23518</v>
      </c>
      <c r="C11628" t="s">
        <v>12917</v>
      </c>
      <c r="D11628">
        <v>11</v>
      </c>
      <c r="E11628">
        <v>787</v>
      </c>
      <c r="F11628">
        <v>109</v>
      </c>
      <c r="G11628">
        <v>7393</v>
      </c>
      <c r="H11628">
        <v>0.62131629127405896</v>
      </c>
      <c r="I11628">
        <v>1</v>
      </c>
      <c r="J11628">
        <v>0.966855260484069</v>
      </c>
      <c r="K11628" t="s">
        <v>31160</v>
      </c>
      <c r="L11628">
        <v>11</v>
      </c>
      <c r="M11628" t="s">
        <v>5133</v>
      </c>
      <c r="N11628">
        <v>0.100917431192661</v>
      </c>
      <c r="O11628">
        <v>1.3977128335451099E-2</v>
      </c>
    </row>
    <row r="11629" spans="1:15">
      <c r="A11629" t="s">
        <v>12916</v>
      </c>
      <c r="B11629" t="s">
        <v>23513</v>
      </c>
      <c r="C11629" t="s">
        <v>12917</v>
      </c>
      <c r="D11629">
        <v>5</v>
      </c>
      <c r="E11629">
        <v>535</v>
      </c>
      <c r="F11629">
        <v>109</v>
      </c>
      <c r="G11629">
        <v>8124</v>
      </c>
      <c r="H11629">
        <v>0.85344744079215595</v>
      </c>
      <c r="I11629">
        <v>0.99999999999997702</v>
      </c>
      <c r="J11629">
        <v>0.95041217501583097</v>
      </c>
      <c r="K11629" t="s">
        <v>31161</v>
      </c>
      <c r="L11629">
        <v>5</v>
      </c>
      <c r="M11629" t="s">
        <v>5133</v>
      </c>
      <c r="N11629">
        <v>4.5871559633027498E-2</v>
      </c>
      <c r="O11629">
        <v>9.3457943925233603E-3</v>
      </c>
    </row>
    <row r="11630" spans="1:15">
      <c r="A11630" t="s">
        <v>12918</v>
      </c>
      <c r="B11630" t="s">
        <v>23513</v>
      </c>
      <c r="C11630" t="s">
        <v>12919</v>
      </c>
      <c r="D11630">
        <v>1</v>
      </c>
      <c r="E11630">
        <v>535</v>
      </c>
      <c r="F11630">
        <v>1</v>
      </c>
      <c r="G11630">
        <v>8124</v>
      </c>
      <c r="H11630">
        <v>6.5854258985721295E-2</v>
      </c>
      <c r="I11630">
        <v>0.448760549738495</v>
      </c>
      <c r="J11630">
        <v>0.42650749013827299</v>
      </c>
      <c r="K11630" t="s">
        <v>23589</v>
      </c>
      <c r="L11630">
        <v>1</v>
      </c>
      <c r="M11630" t="s">
        <v>5133</v>
      </c>
      <c r="N11630">
        <v>1</v>
      </c>
      <c r="O11630">
        <v>1.8691588785046699E-3</v>
      </c>
    </row>
    <row r="11631" spans="1:15">
      <c r="A11631" t="s">
        <v>12920</v>
      </c>
      <c r="B11631" t="s">
        <v>23511</v>
      </c>
      <c r="C11631" t="s">
        <v>12921</v>
      </c>
      <c r="D11631">
        <v>4</v>
      </c>
      <c r="E11631">
        <v>6152</v>
      </c>
      <c r="F11631">
        <v>5</v>
      </c>
      <c r="G11631">
        <v>7804</v>
      </c>
      <c r="H11631">
        <v>0.71320711691885297</v>
      </c>
      <c r="I11631">
        <v>0.968912233598893</v>
      </c>
      <c r="J11631">
        <v>0.832812322140707</v>
      </c>
      <c r="K11631" t="s">
        <v>31162</v>
      </c>
      <c r="L11631">
        <v>4</v>
      </c>
      <c r="M11631" t="s">
        <v>1463</v>
      </c>
      <c r="N11631">
        <v>0.8</v>
      </c>
      <c r="O11631">
        <v>6.5019505851755496E-4</v>
      </c>
    </row>
    <row r="11632" spans="1:15">
      <c r="A11632" t="s">
        <v>12920</v>
      </c>
      <c r="B11632" t="s">
        <v>23513</v>
      </c>
      <c r="C11632" t="s">
        <v>12921</v>
      </c>
      <c r="D11632">
        <v>1</v>
      </c>
      <c r="E11632">
        <v>535</v>
      </c>
      <c r="F11632">
        <v>3</v>
      </c>
      <c r="G11632">
        <v>8124</v>
      </c>
      <c r="H11632">
        <v>0.184859247501582</v>
      </c>
      <c r="I11632">
        <v>0.75508452473579202</v>
      </c>
      <c r="J11632">
        <v>0.71764152547495597</v>
      </c>
      <c r="K11632" t="s">
        <v>26727</v>
      </c>
      <c r="L11632">
        <v>1</v>
      </c>
      <c r="M11632" t="s">
        <v>1463</v>
      </c>
      <c r="N11632">
        <v>0.33333333333333298</v>
      </c>
      <c r="O11632">
        <v>1.8691588785046699E-3</v>
      </c>
    </row>
    <row r="11633" spans="1:15">
      <c r="A11633" t="s">
        <v>12922</v>
      </c>
      <c r="B11633" t="s">
        <v>23511</v>
      </c>
      <c r="C11633" t="s">
        <v>12923</v>
      </c>
      <c r="D11633">
        <v>4</v>
      </c>
      <c r="E11633">
        <v>6152</v>
      </c>
      <c r="F11633">
        <v>5</v>
      </c>
      <c r="G11633">
        <v>7804</v>
      </c>
      <c r="H11633">
        <v>0.71320711691885297</v>
      </c>
      <c r="I11633">
        <v>0.968912233598893</v>
      </c>
      <c r="J11633">
        <v>0.832812322140707</v>
      </c>
      <c r="K11633" t="s">
        <v>31163</v>
      </c>
      <c r="L11633">
        <v>4</v>
      </c>
      <c r="M11633" t="s">
        <v>5133</v>
      </c>
      <c r="N11633">
        <v>0.8</v>
      </c>
      <c r="O11633">
        <v>6.5019505851755496E-4</v>
      </c>
    </row>
    <row r="11634" spans="1:15">
      <c r="A11634" t="s">
        <v>12922</v>
      </c>
      <c r="B11634" t="s">
        <v>23518</v>
      </c>
      <c r="C11634" t="s">
        <v>12923</v>
      </c>
      <c r="D11634">
        <v>1</v>
      </c>
      <c r="E11634">
        <v>787</v>
      </c>
      <c r="F11634">
        <v>6</v>
      </c>
      <c r="G11634">
        <v>7393</v>
      </c>
      <c r="H11634">
        <v>0.49113550780958298</v>
      </c>
      <c r="I11634">
        <v>1</v>
      </c>
      <c r="J11634">
        <v>0.966855260484069</v>
      </c>
      <c r="K11634" t="s">
        <v>29769</v>
      </c>
      <c r="L11634">
        <v>1</v>
      </c>
      <c r="M11634" t="s">
        <v>5133</v>
      </c>
      <c r="N11634">
        <v>0.16666666666666699</v>
      </c>
      <c r="O11634">
        <v>1.27064803049555E-3</v>
      </c>
    </row>
    <row r="11635" spans="1:15">
      <c r="A11635" t="s">
        <v>12924</v>
      </c>
      <c r="B11635" t="s">
        <v>23511</v>
      </c>
      <c r="C11635" t="s">
        <v>12925</v>
      </c>
      <c r="D11635">
        <v>43</v>
      </c>
      <c r="E11635">
        <v>6152</v>
      </c>
      <c r="F11635">
        <v>57</v>
      </c>
      <c r="G11635">
        <v>7804</v>
      </c>
      <c r="H11635">
        <v>0.78923081254872796</v>
      </c>
      <c r="I11635">
        <v>0.968912233598893</v>
      </c>
      <c r="J11635">
        <v>0.832812322140707</v>
      </c>
      <c r="K11635" t="s">
        <v>29929</v>
      </c>
      <c r="L11635">
        <v>43</v>
      </c>
      <c r="M11635" t="s">
        <v>5133</v>
      </c>
      <c r="N11635">
        <v>0.75438596491228105</v>
      </c>
      <c r="O11635">
        <v>6.9895968790637201E-3</v>
      </c>
    </row>
    <row r="11636" spans="1:15">
      <c r="A11636" t="s">
        <v>12924</v>
      </c>
      <c r="B11636" t="s">
        <v>23513</v>
      </c>
      <c r="C11636" t="s">
        <v>12925</v>
      </c>
      <c r="D11636">
        <v>3</v>
      </c>
      <c r="E11636">
        <v>535</v>
      </c>
      <c r="F11636">
        <v>52</v>
      </c>
      <c r="G11636">
        <v>8124</v>
      </c>
      <c r="H11636">
        <v>0.67506714902448195</v>
      </c>
      <c r="I11636">
        <v>0.99999999999997702</v>
      </c>
      <c r="J11636">
        <v>0.95041217501583097</v>
      </c>
      <c r="K11636" t="s">
        <v>27117</v>
      </c>
      <c r="L11636">
        <v>3</v>
      </c>
      <c r="M11636" t="s">
        <v>5133</v>
      </c>
      <c r="N11636">
        <v>5.7692307692307702E-2</v>
      </c>
      <c r="O11636">
        <v>5.60747663551402E-3</v>
      </c>
    </row>
    <row r="11637" spans="1:15">
      <c r="A11637" t="s">
        <v>12924</v>
      </c>
      <c r="B11637" t="s">
        <v>23518</v>
      </c>
      <c r="C11637" t="s">
        <v>12925</v>
      </c>
      <c r="D11637">
        <v>9</v>
      </c>
      <c r="E11637">
        <v>787</v>
      </c>
      <c r="F11637">
        <v>56</v>
      </c>
      <c r="G11637">
        <v>7393</v>
      </c>
      <c r="H11637">
        <v>0.13600217183532501</v>
      </c>
      <c r="I11637">
        <v>0.734130643124697</v>
      </c>
      <c r="J11637">
        <v>0.70979807418766605</v>
      </c>
      <c r="K11637" t="s">
        <v>29928</v>
      </c>
      <c r="L11637">
        <v>9</v>
      </c>
      <c r="M11637" t="s">
        <v>5133</v>
      </c>
      <c r="N11637">
        <v>0.160714285714286</v>
      </c>
      <c r="O11637">
        <v>1.143583227446E-2</v>
      </c>
    </row>
    <row r="11638" spans="1:15">
      <c r="A11638" t="s">
        <v>12926</v>
      </c>
      <c r="B11638" t="s">
        <v>23513</v>
      </c>
      <c r="C11638" t="s">
        <v>12927</v>
      </c>
      <c r="D11638">
        <v>27</v>
      </c>
      <c r="E11638">
        <v>535</v>
      </c>
      <c r="F11638">
        <v>441</v>
      </c>
      <c r="G11638">
        <v>8124</v>
      </c>
      <c r="H11638">
        <v>0.68523122215125098</v>
      </c>
      <c r="I11638">
        <v>0.99999999999997702</v>
      </c>
      <c r="J11638">
        <v>0.95041217501583097</v>
      </c>
      <c r="K11638" t="s">
        <v>25601</v>
      </c>
      <c r="L11638">
        <v>27</v>
      </c>
      <c r="M11638" t="s">
        <v>5133</v>
      </c>
      <c r="N11638">
        <v>6.1224489795918401E-2</v>
      </c>
      <c r="O11638">
        <v>5.0467289719626197E-2</v>
      </c>
    </row>
    <row r="11639" spans="1:15">
      <c r="A11639" t="s">
        <v>12926</v>
      </c>
      <c r="B11639" t="s">
        <v>23511</v>
      </c>
      <c r="C11639" t="s">
        <v>12927</v>
      </c>
      <c r="D11639">
        <v>345</v>
      </c>
      <c r="E11639">
        <v>6152</v>
      </c>
      <c r="F11639">
        <v>424</v>
      </c>
      <c r="G11639">
        <v>7804</v>
      </c>
      <c r="H11639">
        <v>0.103792236807286</v>
      </c>
      <c r="I11639">
        <v>0.44641090929127503</v>
      </c>
      <c r="J11639">
        <v>0.38370503860282401</v>
      </c>
      <c r="K11639" t="s">
        <v>25600</v>
      </c>
      <c r="L11639">
        <v>345</v>
      </c>
      <c r="M11639" t="s">
        <v>5133</v>
      </c>
      <c r="N11639">
        <v>0.81367924528301905</v>
      </c>
      <c r="O11639">
        <v>5.6079323797139098E-2</v>
      </c>
    </row>
    <row r="11640" spans="1:15">
      <c r="A11640" t="s">
        <v>12926</v>
      </c>
      <c r="B11640" t="s">
        <v>23518</v>
      </c>
      <c r="C11640" t="s">
        <v>12927</v>
      </c>
      <c r="D11640">
        <v>50</v>
      </c>
      <c r="E11640">
        <v>787</v>
      </c>
      <c r="F11640">
        <v>395</v>
      </c>
      <c r="G11640">
        <v>7393</v>
      </c>
      <c r="H11640">
        <v>0.107500511749376</v>
      </c>
      <c r="I11640">
        <v>0.63736146785382997</v>
      </c>
      <c r="J11640">
        <v>0.61623628802432295</v>
      </c>
      <c r="K11640" t="s">
        <v>25602</v>
      </c>
      <c r="L11640">
        <v>50</v>
      </c>
      <c r="M11640" t="s">
        <v>5133</v>
      </c>
      <c r="N11640">
        <v>0.126582278481013</v>
      </c>
      <c r="O11640">
        <v>6.3532401524777599E-2</v>
      </c>
    </row>
    <row r="11641" spans="1:15">
      <c r="A11641" t="s">
        <v>12928</v>
      </c>
      <c r="B11641" t="s">
        <v>23511</v>
      </c>
      <c r="C11641" t="s">
        <v>12929</v>
      </c>
      <c r="D11641">
        <v>15</v>
      </c>
      <c r="E11641">
        <v>6152</v>
      </c>
      <c r="F11641">
        <v>20</v>
      </c>
      <c r="G11641">
        <v>7804</v>
      </c>
      <c r="H11641">
        <v>0.76458748612048399</v>
      </c>
      <c r="I11641">
        <v>0.968912233598893</v>
      </c>
      <c r="J11641">
        <v>0.832812322140707</v>
      </c>
      <c r="K11641" t="s">
        <v>24312</v>
      </c>
      <c r="L11641">
        <v>15</v>
      </c>
      <c r="M11641" t="s">
        <v>5133</v>
      </c>
      <c r="N11641">
        <v>0.75</v>
      </c>
      <c r="O11641">
        <v>2.4382314694408299E-3</v>
      </c>
    </row>
    <row r="11642" spans="1:15">
      <c r="A11642" t="s">
        <v>12928</v>
      </c>
      <c r="B11642" t="s">
        <v>23513</v>
      </c>
      <c r="C11642" t="s">
        <v>12929</v>
      </c>
      <c r="D11642">
        <v>9</v>
      </c>
      <c r="E11642">
        <v>535</v>
      </c>
      <c r="F11642">
        <v>36</v>
      </c>
      <c r="G11642">
        <v>8124</v>
      </c>
      <c r="H11642">
        <v>4.11285271070956E-4</v>
      </c>
      <c r="I11642">
        <v>1.4343141806256E-2</v>
      </c>
      <c r="J11642">
        <v>1.3631896600644599E-2</v>
      </c>
      <c r="K11642" t="s">
        <v>31164</v>
      </c>
      <c r="L11642">
        <v>9</v>
      </c>
      <c r="M11642" t="s">
        <v>5133</v>
      </c>
      <c r="N11642">
        <v>0.25</v>
      </c>
      <c r="O11642">
        <v>1.6822429906542102E-2</v>
      </c>
    </row>
    <row r="11643" spans="1:15">
      <c r="A11643" t="s">
        <v>12930</v>
      </c>
      <c r="B11643" t="s">
        <v>23511</v>
      </c>
      <c r="C11643" t="s">
        <v>12931</v>
      </c>
      <c r="D11643">
        <v>4</v>
      </c>
      <c r="E11643">
        <v>6152</v>
      </c>
      <c r="F11643">
        <v>4</v>
      </c>
      <c r="G11643">
        <v>7804</v>
      </c>
      <c r="H11643">
        <v>0.38610601832086699</v>
      </c>
      <c r="I11643">
        <v>0.90829480295553899</v>
      </c>
      <c r="J11643">
        <v>0.78070962240619901</v>
      </c>
      <c r="K11643" t="s">
        <v>31165</v>
      </c>
      <c r="L11643">
        <v>4</v>
      </c>
      <c r="M11643" t="s">
        <v>5133</v>
      </c>
      <c r="N11643">
        <v>1</v>
      </c>
      <c r="O11643">
        <v>6.5019505851755496E-4</v>
      </c>
    </row>
    <row r="11644" spans="1:15">
      <c r="A11644" t="s">
        <v>12932</v>
      </c>
      <c r="B11644" t="s">
        <v>23511</v>
      </c>
      <c r="C11644" t="s">
        <v>12933</v>
      </c>
      <c r="D11644">
        <v>1</v>
      </c>
      <c r="E11644">
        <v>6152</v>
      </c>
      <c r="F11644">
        <v>2</v>
      </c>
      <c r="G11644">
        <v>7804</v>
      </c>
      <c r="H11644">
        <v>0.95521029019776005</v>
      </c>
      <c r="I11644">
        <v>1</v>
      </c>
      <c r="J11644">
        <v>0.85953329234717102</v>
      </c>
      <c r="K11644" t="s">
        <v>30077</v>
      </c>
      <c r="L11644">
        <v>1</v>
      </c>
      <c r="M11644" t="s">
        <v>5133</v>
      </c>
      <c r="N11644">
        <v>0.5</v>
      </c>
      <c r="O11644">
        <v>1.6254876462938901E-4</v>
      </c>
    </row>
    <row r="11645" spans="1:15">
      <c r="A11645" t="s">
        <v>12934</v>
      </c>
      <c r="B11645" t="s">
        <v>23513</v>
      </c>
      <c r="C11645" t="s">
        <v>12935</v>
      </c>
      <c r="D11645">
        <v>2</v>
      </c>
      <c r="E11645">
        <v>535</v>
      </c>
      <c r="F11645">
        <v>24</v>
      </c>
      <c r="G11645">
        <v>8124</v>
      </c>
      <c r="H11645">
        <v>0.47543339844096799</v>
      </c>
      <c r="I11645">
        <v>0.99999999999997702</v>
      </c>
      <c r="J11645">
        <v>0.95041217501583097</v>
      </c>
      <c r="K11645" t="s">
        <v>29908</v>
      </c>
      <c r="L11645">
        <v>2</v>
      </c>
      <c r="M11645" t="s">
        <v>5133</v>
      </c>
      <c r="N11645">
        <v>8.3333333333333301E-2</v>
      </c>
      <c r="O11645">
        <v>3.7383177570093499E-3</v>
      </c>
    </row>
    <row r="11646" spans="1:15">
      <c r="A11646" t="s">
        <v>12934</v>
      </c>
      <c r="B11646" t="s">
        <v>23511</v>
      </c>
      <c r="C11646" t="s">
        <v>12935</v>
      </c>
      <c r="D11646">
        <v>19</v>
      </c>
      <c r="E11646">
        <v>6152</v>
      </c>
      <c r="F11646">
        <v>22</v>
      </c>
      <c r="G11646">
        <v>7804</v>
      </c>
      <c r="H11646">
        <v>0.284610565096101</v>
      </c>
      <c r="I11646">
        <v>0.807955886208509</v>
      </c>
      <c r="J11646">
        <v>0.69446498294407599</v>
      </c>
      <c r="K11646" t="s">
        <v>31166</v>
      </c>
      <c r="L11646">
        <v>19</v>
      </c>
      <c r="M11646" t="s">
        <v>5133</v>
      </c>
      <c r="N11646">
        <v>0.86363636363636398</v>
      </c>
      <c r="O11646">
        <v>3.0884265279583901E-3</v>
      </c>
    </row>
    <row r="11647" spans="1:15">
      <c r="A11647" t="s">
        <v>12934</v>
      </c>
      <c r="B11647" t="s">
        <v>23518</v>
      </c>
      <c r="C11647" t="s">
        <v>12935</v>
      </c>
      <c r="D11647">
        <v>1</v>
      </c>
      <c r="E11647">
        <v>787</v>
      </c>
      <c r="F11647">
        <v>20</v>
      </c>
      <c r="G11647">
        <v>7393</v>
      </c>
      <c r="H11647">
        <v>0.89503969563115604</v>
      </c>
      <c r="I11647">
        <v>1</v>
      </c>
      <c r="J11647">
        <v>0.966855260484069</v>
      </c>
      <c r="K11647" t="s">
        <v>29148</v>
      </c>
      <c r="L11647">
        <v>1</v>
      </c>
      <c r="M11647" t="s">
        <v>5133</v>
      </c>
      <c r="N11647">
        <v>0.05</v>
      </c>
      <c r="O11647">
        <v>1.27064803049555E-3</v>
      </c>
    </row>
    <row r="11648" spans="1:15">
      <c r="A11648" t="s">
        <v>12936</v>
      </c>
      <c r="B11648" t="s">
        <v>23513</v>
      </c>
      <c r="C11648" t="s">
        <v>12937</v>
      </c>
      <c r="D11648">
        <v>3</v>
      </c>
      <c r="E11648">
        <v>535</v>
      </c>
      <c r="F11648">
        <v>17</v>
      </c>
      <c r="G11648">
        <v>8124</v>
      </c>
      <c r="H11648">
        <v>9.7011470052354901E-2</v>
      </c>
      <c r="I11648">
        <v>0.59118590413696503</v>
      </c>
      <c r="J11648">
        <v>0.56187028098952596</v>
      </c>
      <c r="K11648" t="s">
        <v>31167</v>
      </c>
      <c r="L11648">
        <v>3</v>
      </c>
      <c r="M11648" t="s">
        <v>5133</v>
      </c>
      <c r="N11648">
        <v>0.17647058823529399</v>
      </c>
      <c r="O11648">
        <v>5.60747663551402E-3</v>
      </c>
    </row>
    <row r="11649" spans="1:15">
      <c r="A11649" t="s">
        <v>12936</v>
      </c>
      <c r="B11649" t="s">
        <v>23518</v>
      </c>
      <c r="C11649" t="s">
        <v>12937</v>
      </c>
      <c r="D11649">
        <v>3</v>
      </c>
      <c r="E11649">
        <v>787</v>
      </c>
      <c r="F11649">
        <v>18</v>
      </c>
      <c r="G11649">
        <v>7393</v>
      </c>
      <c r="H11649">
        <v>0.2989610793636</v>
      </c>
      <c r="I11649">
        <v>0.99203470771967495</v>
      </c>
      <c r="J11649">
        <v>0.95915397574154404</v>
      </c>
      <c r="K11649" t="s">
        <v>25637</v>
      </c>
      <c r="L11649">
        <v>3</v>
      </c>
      <c r="M11649" t="s">
        <v>5133</v>
      </c>
      <c r="N11649">
        <v>0.16666666666666699</v>
      </c>
      <c r="O11649">
        <v>3.8119440914866601E-3</v>
      </c>
    </row>
    <row r="11650" spans="1:15">
      <c r="A11650" t="s">
        <v>12936</v>
      </c>
      <c r="B11650" t="s">
        <v>23511</v>
      </c>
      <c r="C11650" t="s">
        <v>12937</v>
      </c>
      <c r="D11650">
        <v>12</v>
      </c>
      <c r="E11650">
        <v>6152</v>
      </c>
      <c r="F11650">
        <v>18</v>
      </c>
      <c r="G11650">
        <v>7804</v>
      </c>
      <c r="H11650">
        <v>0.93325437864745397</v>
      </c>
      <c r="I11650">
        <v>1</v>
      </c>
      <c r="J11650">
        <v>0.85953329234717102</v>
      </c>
      <c r="K11650" t="s">
        <v>31168</v>
      </c>
      <c r="L11650">
        <v>12</v>
      </c>
      <c r="M11650" t="s">
        <v>5133</v>
      </c>
      <c r="N11650">
        <v>0.66666666666666696</v>
      </c>
      <c r="O11650">
        <v>1.95058517555267E-3</v>
      </c>
    </row>
    <row r="11651" spans="1:15">
      <c r="A11651" t="s">
        <v>12938</v>
      </c>
      <c r="B11651" t="s">
        <v>23513</v>
      </c>
      <c r="C11651" t="s">
        <v>12939</v>
      </c>
      <c r="D11651">
        <v>1</v>
      </c>
      <c r="E11651">
        <v>535</v>
      </c>
      <c r="F11651">
        <v>6</v>
      </c>
      <c r="G11651">
        <v>8124</v>
      </c>
      <c r="H11651">
        <v>0.33559747746230201</v>
      </c>
      <c r="I11651">
        <v>0.97804040131218795</v>
      </c>
      <c r="J11651">
        <v>0.92954150506449396</v>
      </c>
      <c r="K11651" t="s">
        <v>23718</v>
      </c>
      <c r="L11651">
        <v>1</v>
      </c>
      <c r="M11651" t="s">
        <v>5133</v>
      </c>
      <c r="N11651">
        <v>0.16666666666666699</v>
      </c>
      <c r="O11651">
        <v>1.8691588785046699E-3</v>
      </c>
    </row>
    <row r="11652" spans="1:15">
      <c r="A11652" t="s">
        <v>12938</v>
      </c>
      <c r="B11652" t="s">
        <v>23511</v>
      </c>
      <c r="C11652" t="s">
        <v>12939</v>
      </c>
      <c r="D11652">
        <v>4</v>
      </c>
      <c r="E11652">
        <v>6152</v>
      </c>
      <c r="F11652">
        <v>7</v>
      </c>
      <c r="G11652">
        <v>7804</v>
      </c>
      <c r="H11652">
        <v>0.95957928989840302</v>
      </c>
      <c r="I11652">
        <v>1</v>
      </c>
      <c r="J11652">
        <v>0.85953329234717102</v>
      </c>
      <c r="K11652" t="s">
        <v>31169</v>
      </c>
      <c r="L11652">
        <v>4</v>
      </c>
      <c r="M11652" t="s">
        <v>5133</v>
      </c>
      <c r="N11652">
        <v>0.57142857142857095</v>
      </c>
      <c r="O11652">
        <v>6.5019505851755496E-4</v>
      </c>
    </row>
    <row r="11653" spans="1:15">
      <c r="A11653" t="s">
        <v>12938</v>
      </c>
      <c r="B11653" t="s">
        <v>23518</v>
      </c>
      <c r="C11653" t="s">
        <v>12939</v>
      </c>
      <c r="D11653">
        <v>2</v>
      </c>
      <c r="E11653">
        <v>787</v>
      </c>
      <c r="F11653">
        <v>7</v>
      </c>
      <c r="G11653">
        <v>7393</v>
      </c>
      <c r="H11653">
        <v>0.16585350806365901</v>
      </c>
      <c r="I11653">
        <v>0.82859402353427802</v>
      </c>
      <c r="J11653">
        <v>0.80113049045977802</v>
      </c>
      <c r="K11653" t="s">
        <v>25622</v>
      </c>
      <c r="L11653">
        <v>2</v>
      </c>
      <c r="M11653" t="s">
        <v>5133</v>
      </c>
      <c r="N11653">
        <v>0.28571428571428598</v>
      </c>
      <c r="O11653">
        <v>2.5412960609911099E-3</v>
      </c>
    </row>
    <row r="11654" spans="1:15">
      <c r="A11654" t="s">
        <v>12940</v>
      </c>
      <c r="B11654" t="s">
        <v>23513</v>
      </c>
      <c r="C11654" t="s">
        <v>12941</v>
      </c>
      <c r="D11654">
        <v>1</v>
      </c>
      <c r="E11654">
        <v>535</v>
      </c>
      <c r="F11654">
        <v>4</v>
      </c>
      <c r="G11654">
        <v>8124</v>
      </c>
      <c r="H11654">
        <v>0.23855956797771199</v>
      </c>
      <c r="I11654">
        <v>0.85273230586348503</v>
      </c>
      <c r="J11654">
        <v>0.81044716552199803</v>
      </c>
      <c r="K11654" t="s">
        <v>23718</v>
      </c>
      <c r="L11654">
        <v>1</v>
      </c>
      <c r="M11654" t="s">
        <v>5133</v>
      </c>
      <c r="N11654">
        <v>0.25</v>
      </c>
      <c r="O11654">
        <v>1.8691588785046699E-3</v>
      </c>
    </row>
    <row r="11655" spans="1:15">
      <c r="A11655" t="s">
        <v>12940</v>
      </c>
      <c r="B11655" t="s">
        <v>23511</v>
      </c>
      <c r="C11655" t="s">
        <v>12941</v>
      </c>
      <c r="D11655">
        <v>3</v>
      </c>
      <c r="E11655">
        <v>6152</v>
      </c>
      <c r="F11655">
        <v>4</v>
      </c>
      <c r="G11655">
        <v>7804</v>
      </c>
      <c r="H11655">
        <v>0.80103341611958101</v>
      </c>
      <c r="I11655">
        <v>0.968912233598893</v>
      </c>
      <c r="J11655">
        <v>0.832812322140707</v>
      </c>
      <c r="K11655" t="s">
        <v>25561</v>
      </c>
      <c r="L11655">
        <v>3</v>
      </c>
      <c r="M11655" t="s">
        <v>5133</v>
      </c>
      <c r="N11655">
        <v>0.75</v>
      </c>
      <c r="O11655">
        <v>4.8764629388816603E-4</v>
      </c>
    </row>
    <row r="11656" spans="1:15">
      <c r="A11656" t="s">
        <v>12942</v>
      </c>
      <c r="B11656" t="s">
        <v>23511</v>
      </c>
      <c r="C11656" t="s">
        <v>12943</v>
      </c>
      <c r="D11656">
        <v>197</v>
      </c>
      <c r="E11656">
        <v>6152</v>
      </c>
      <c r="F11656">
        <v>212</v>
      </c>
      <c r="G11656">
        <v>7804</v>
      </c>
      <c r="H11656" s="34">
        <v>1.20212216524369E-8</v>
      </c>
      <c r="I11656" s="34">
        <v>6.1962789093320205E-7</v>
      </c>
      <c r="J11656" s="34">
        <v>5.3259080112394895E-7</v>
      </c>
      <c r="K11656" t="s">
        <v>31170</v>
      </c>
      <c r="L11656">
        <v>197</v>
      </c>
      <c r="M11656" t="s">
        <v>5133</v>
      </c>
      <c r="N11656">
        <v>0.929245283018868</v>
      </c>
      <c r="O11656">
        <v>3.2022106631989601E-2</v>
      </c>
    </row>
    <row r="11657" spans="1:15">
      <c r="A11657" t="s">
        <v>12942</v>
      </c>
      <c r="B11657" t="s">
        <v>23518</v>
      </c>
      <c r="C11657" t="s">
        <v>12943</v>
      </c>
      <c r="D11657">
        <v>2</v>
      </c>
      <c r="E11657">
        <v>787</v>
      </c>
      <c r="F11657">
        <v>186</v>
      </c>
      <c r="G11657">
        <v>7393</v>
      </c>
      <c r="H11657">
        <v>0.99999998548335101</v>
      </c>
      <c r="I11657">
        <v>1</v>
      </c>
      <c r="J11657">
        <v>0.966855260484069</v>
      </c>
      <c r="K11657" t="s">
        <v>25927</v>
      </c>
      <c r="L11657">
        <v>2</v>
      </c>
      <c r="M11657" t="s">
        <v>5133</v>
      </c>
      <c r="N11657">
        <v>1.0752688172042999E-2</v>
      </c>
      <c r="O11657">
        <v>2.5412960609911099E-3</v>
      </c>
    </row>
    <row r="11658" spans="1:15">
      <c r="A11658" t="s">
        <v>12942</v>
      </c>
      <c r="B11658" t="s">
        <v>23513</v>
      </c>
      <c r="C11658" t="s">
        <v>12943</v>
      </c>
      <c r="D11658">
        <v>11</v>
      </c>
      <c r="E11658">
        <v>535</v>
      </c>
      <c r="F11658">
        <v>202</v>
      </c>
      <c r="G11658">
        <v>8124</v>
      </c>
      <c r="H11658">
        <v>0.78566320381125598</v>
      </c>
      <c r="I11658">
        <v>0.99999999999997702</v>
      </c>
      <c r="J11658">
        <v>0.95041217501583097</v>
      </c>
      <c r="K11658" t="s">
        <v>31171</v>
      </c>
      <c r="L11658">
        <v>11</v>
      </c>
      <c r="M11658" t="s">
        <v>5133</v>
      </c>
      <c r="N11658">
        <v>5.4455445544554497E-2</v>
      </c>
      <c r="O11658">
        <v>2.0560747663551399E-2</v>
      </c>
    </row>
    <row r="11659" spans="1:15">
      <c r="A11659" t="s">
        <v>12944</v>
      </c>
      <c r="B11659" t="s">
        <v>23513</v>
      </c>
      <c r="C11659" t="s">
        <v>12945</v>
      </c>
      <c r="D11659">
        <v>4</v>
      </c>
      <c r="E11659">
        <v>535</v>
      </c>
      <c r="F11659">
        <v>93</v>
      </c>
      <c r="G11659">
        <v>8124</v>
      </c>
      <c r="H11659">
        <v>0.86981037501229097</v>
      </c>
      <c r="I11659">
        <v>0.99999999999997702</v>
      </c>
      <c r="J11659">
        <v>0.95041217501583097</v>
      </c>
      <c r="K11659" t="s">
        <v>26040</v>
      </c>
      <c r="L11659">
        <v>4</v>
      </c>
      <c r="M11659" t="s">
        <v>5133</v>
      </c>
      <c r="N11659">
        <v>4.3010752688171998E-2</v>
      </c>
      <c r="O11659">
        <v>7.4766355140186902E-3</v>
      </c>
    </row>
    <row r="11660" spans="1:15">
      <c r="A11660" t="s">
        <v>12944</v>
      </c>
      <c r="B11660" t="s">
        <v>23511</v>
      </c>
      <c r="C11660" t="s">
        <v>12945</v>
      </c>
      <c r="D11660">
        <v>103</v>
      </c>
      <c r="E11660">
        <v>6152</v>
      </c>
      <c r="F11660">
        <v>112</v>
      </c>
      <c r="G11660">
        <v>7804</v>
      </c>
      <c r="H11660">
        <v>1.4226150675164799E-4</v>
      </c>
      <c r="I11660">
        <v>2.6475700075046802E-3</v>
      </c>
      <c r="J11660">
        <v>2.2756745652701199E-3</v>
      </c>
      <c r="K11660" t="s">
        <v>30861</v>
      </c>
      <c r="L11660">
        <v>103</v>
      </c>
      <c r="M11660" t="s">
        <v>5133</v>
      </c>
      <c r="N11660">
        <v>0.91964285714285698</v>
      </c>
      <c r="O11660">
        <v>1.6742522756827E-2</v>
      </c>
    </row>
    <row r="11661" spans="1:15">
      <c r="A11661" t="s">
        <v>12944</v>
      </c>
      <c r="B11661" t="s">
        <v>23518</v>
      </c>
      <c r="C11661" t="s">
        <v>12945</v>
      </c>
      <c r="D11661">
        <v>2</v>
      </c>
      <c r="E11661">
        <v>787</v>
      </c>
      <c r="F11661">
        <v>95</v>
      </c>
      <c r="G11661">
        <v>7393</v>
      </c>
      <c r="H11661">
        <v>0.99973641705793603</v>
      </c>
      <c r="I11661">
        <v>1</v>
      </c>
      <c r="J11661">
        <v>0.966855260484069</v>
      </c>
      <c r="K11661" t="s">
        <v>25927</v>
      </c>
      <c r="L11661">
        <v>2</v>
      </c>
      <c r="M11661" t="s">
        <v>5133</v>
      </c>
      <c r="N11661">
        <v>2.1052631578947399E-2</v>
      </c>
      <c r="O11661">
        <v>2.5412960609911099E-3</v>
      </c>
    </row>
    <row r="11662" spans="1:15">
      <c r="A11662" t="s">
        <v>12946</v>
      </c>
      <c r="B11662" t="s">
        <v>23513</v>
      </c>
      <c r="C11662" t="s">
        <v>12947</v>
      </c>
      <c r="D11662">
        <v>6</v>
      </c>
      <c r="E11662">
        <v>535</v>
      </c>
      <c r="F11662">
        <v>89</v>
      </c>
      <c r="G11662">
        <v>8124</v>
      </c>
      <c r="H11662">
        <v>0.53732171883827595</v>
      </c>
      <c r="I11662">
        <v>0.99999999999997702</v>
      </c>
      <c r="J11662">
        <v>0.95041217501583097</v>
      </c>
      <c r="K11662" t="s">
        <v>31172</v>
      </c>
      <c r="L11662">
        <v>6</v>
      </c>
      <c r="M11662" t="s">
        <v>5133</v>
      </c>
      <c r="N11662">
        <v>6.7415730337078594E-2</v>
      </c>
      <c r="O11662">
        <v>1.1214953271028E-2</v>
      </c>
    </row>
    <row r="11663" spans="1:15">
      <c r="A11663" t="s">
        <v>12946</v>
      </c>
      <c r="B11663" t="s">
        <v>23511</v>
      </c>
      <c r="C11663" t="s">
        <v>12947</v>
      </c>
      <c r="D11663">
        <v>75</v>
      </c>
      <c r="E11663">
        <v>6152</v>
      </c>
      <c r="F11663">
        <v>89</v>
      </c>
      <c r="G11663">
        <v>7804</v>
      </c>
      <c r="H11663">
        <v>0.126839137129793</v>
      </c>
      <c r="I11663">
        <v>0.50453790102739804</v>
      </c>
      <c r="J11663">
        <v>0.43366712318401002</v>
      </c>
      <c r="K11663" t="s">
        <v>31173</v>
      </c>
      <c r="L11663">
        <v>75</v>
      </c>
      <c r="M11663" t="s">
        <v>5133</v>
      </c>
      <c r="N11663">
        <v>0.84269662921348298</v>
      </c>
      <c r="O11663">
        <v>1.21911573472042E-2</v>
      </c>
    </row>
    <row r="11664" spans="1:15">
      <c r="A11664" t="s">
        <v>12946</v>
      </c>
      <c r="B11664" t="s">
        <v>23518</v>
      </c>
      <c r="C11664" t="s">
        <v>12947</v>
      </c>
      <c r="D11664">
        <v>6</v>
      </c>
      <c r="E11664">
        <v>787</v>
      </c>
      <c r="F11664">
        <v>85</v>
      </c>
      <c r="G11664">
        <v>7393</v>
      </c>
      <c r="H11664">
        <v>0.901666700618731</v>
      </c>
      <c r="I11664">
        <v>1</v>
      </c>
      <c r="J11664">
        <v>0.966855260484069</v>
      </c>
      <c r="K11664" t="s">
        <v>31174</v>
      </c>
      <c r="L11664">
        <v>6</v>
      </c>
      <c r="M11664" t="s">
        <v>5133</v>
      </c>
      <c r="N11664">
        <v>7.0588235294117604E-2</v>
      </c>
      <c r="O11664">
        <v>7.6238881829733202E-3</v>
      </c>
    </row>
    <row r="11665" spans="1:15">
      <c r="A11665" t="s">
        <v>12948</v>
      </c>
      <c r="B11665" t="s">
        <v>23511</v>
      </c>
      <c r="C11665" t="s">
        <v>12949</v>
      </c>
      <c r="D11665">
        <v>30</v>
      </c>
      <c r="E11665">
        <v>6152</v>
      </c>
      <c r="F11665">
        <v>37</v>
      </c>
      <c r="G11665">
        <v>7804</v>
      </c>
      <c r="H11665">
        <v>0.46210115152971398</v>
      </c>
      <c r="I11665">
        <v>0.96083957126938102</v>
      </c>
      <c r="J11665">
        <v>0.82587360011061495</v>
      </c>
      <c r="K11665" t="s">
        <v>31175</v>
      </c>
      <c r="L11665">
        <v>30</v>
      </c>
      <c r="M11665" t="s">
        <v>5133</v>
      </c>
      <c r="N11665">
        <v>0.81081081081081097</v>
      </c>
      <c r="O11665">
        <v>4.8764629388816597E-3</v>
      </c>
    </row>
    <row r="11666" spans="1:15">
      <c r="A11666" t="s">
        <v>12948</v>
      </c>
      <c r="B11666" t="s">
        <v>23518</v>
      </c>
      <c r="C11666" t="s">
        <v>12949</v>
      </c>
      <c r="D11666">
        <v>3</v>
      </c>
      <c r="E11666">
        <v>787</v>
      </c>
      <c r="F11666">
        <v>34</v>
      </c>
      <c r="G11666">
        <v>7393</v>
      </c>
      <c r="H11666">
        <v>0.71725102001761898</v>
      </c>
      <c r="I11666">
        <v>1</v>
      </c>
      <c r="J11666">
        <v>0.966855260484069</v>
      </c>
      <c r="K11666" t="s">
        <v>30480</v>
      </c>
      <c r="L11666">
        <v>3</v>
      </c>
      <c r="M11666" t="s">
        <v>5133</v>
      </c>
      <c r="N11666">
        <v>8.8235294117647106E-2</v>
      </c>
      <c r="O11666">
        <v>3.8119440914866601E-3</v>
      </c>
    </row>
    <row r="11667" spans="1:15">
      <c r="A11667" t="s">
        <v>12948</v>
      </c>
      <c r="B11667" t="s">
        <v>23513</v>
      </c>
      <c r="C11667" t="s">
        <v>12949</v>
      </c>
      <c r="D11667">
        <v>2</v>
      </c>
      <c r="E11667">
        <v>535</v>
      </c>
      <c r="F11667">
        <v>39</v>
      </c>
      <c r="G11667">
        <v>8124</v>
      </c>
      <c r="H11667">
        <v>0.73762186761452897</v>
      </c>
      <c r="I11667">
        <v>0.99999999999997702</v>
      </c>
      <c r="J11667">
        <v>0.95041217501583097</v>
      </c>
      <c r="K11667" t="s">
        <v>30264</v>
      </c>
      <c r="L11667">
        <v>2</v>
      </c>
      <c r="M11667" t="s">
        <v>5133</v>
      </c>
      <c r="N11667">
        <v>5.1282051282051301E-2</v>
      </c>
      <c r="O11667">
        <v>3.7383177570093499E-3</v>
      </c>
    </row>
    <row r="11668" spans="1:15">
      <c r="A11668" t="s">
        <v>12950</v>
      </c>
      <c r="B11668" t="s">
        <v>23513</v>
      </c>
      <c r="C11668" t="s">
        <v>12951</v>
      </c>
      <c r="D11668">
        <v>2</v>
      </c>
      <c r="E11668">
        <v>535</v>
      </c>
      <c r="F11668">
        <v>14</v>
      </c>
      <c r="G11668">
        <v>8124</v>
      </c>
      <c r="H11668">
        <v>0.23436885600732399</v>
      </c>
      <c r="I11668">
        <v>0.85273230586348503</v>
      </c>
      <c r="J11668">
        <v>0.81044716552199803</v>
      </c>
      <c r="K11668" t="s">
        <v>31176</v>
      </c>
      <c r="L11668">
        <v>2</v>
      </c>
      <c r="M11668" t="s">
        <v>5133</v>
      </c>
      <c r="N11668">
        <v>0.14285714285714299</v>
      </c>
      <c r="O11668">
        <v>3.7383177570093499E-3</v>
      </c>
    </row>
    <row r="11669" spans="1:15">
      <c r="A11669" t="s">
        <v>12950</v>
      </c>
      <c r="B11669" t="s">
        <v>23511</v>
      </c>
      <c r="C11669" t="s">
        <v>12951</v>
      </c>
      <c r="D11669">
        <v>9</v>
      </c>
      <c r="E11669">
        <v>6152</v>
      </c>
      <c r="F11669">
        <v>14</v>
      </c>
      <c r="G11669">
        <v>7804</v>
      </c>
      <c r="H11669">
        <v>0.94399357031859399</v>
      </c>
      <c r="I11669">
        <v>1</v>
      </c>
      <c r="J11669">
        <v>0.85953329234717102</v>
      </c>
      <c r="K11669" t="s">
        <v>31177</v>
      </c>
      <c r="L11669">
        <v>9</v>
      </c>
      <c r="M11669" t="s">
        <v>5133</v>
      </c>
      <c r="N11669">
        <v>0.64285714285714302</v>
      </c>
      <c r="O11669">
        <v>1.4629388816645001E-3</v>
      </c>
    </row>
    <row r="11670" spans="1:15">
      <c r="A11670" t="s">
        <v>12950</v>
      </c>
      <c r="B11670" t="s">
        <v>23518</v>
      </c>
      <c r="C11670" t="s">
        <v>12951</v>
      </c>
      <c r="D11670">
        <v>3</v>
      </c>
      <c r="E11670">
        <v>787</v>
      </c>
      <c r="F11670">
        <v>14</v>
      </c>
      <c r="G11670">
        <v>7393</v>
      </c>
      <c r="H11670">
        <v>0.18085133415340399</v>
      </c>
      <c r="I11670">
        <v>0.83876007220319604</v>
      </c>
      <c r="J11670">
        <v>0.81095958809365798</v>
      </c>
      <c r="K11670" t="s">
        <v>31178</v>
      </c>
      <c r="L11670">
        <v>3</v>
      </c>
      <c r="M11670" t="s">
        <v>5133</v>
      </c>
      <c r="N11670">
        <v>0.214285714285714</v>
      </c>
      <c r="O11670">
        <v>3.8119440914866601E-3</v>
      </c>
    </row>
    <row r="11671" spans="1:15">
      <c r="A11671" t="s">
        <v>12952</v>
      </c>
      <c r="B11671" t="s">
        <v>23518</v>
      </c>
      <c r="C11671" t="s">
        <v>12953</v>
      </c>
      <c r="D11671">
        <v>1</v>
      </c>
      <c r="E11671">
        <v>787</v>
      </c>
      <c r="F11671">
        <v>9</v>
      </c>
      <c r="G11671">
        <v>7393</v>
      </c>
      <c r="H11671">
        <v>0.63708190659863195</v>
      </c>
      <c r="I11671">
        <v>1</v>
      </c>
      <c r="J11671">
        <v>0.966855260484069</v>
      </c>
      <c r="K11671" t="s">
        <v>27008</v>
      </c>
      <c r="L11671">
        <v>1</v>
      </c>
      <c r="M11671" t="s">
        <v>5133</v>
      </c>
      <c r="N11671">
        <v>0.11111111111111099</v>
      </c>
      <c r="O11671">
        <v>1.27064803049555E-3</v>
      </c>
    </row>
    <row r="11672" spans="1:15">
      <c r="A11672" t="s">
        <v>12952</v>
      </c>
      <c r="B11672" t="s">
        <v>23511</v>
      </c>
      <c r="C11672" t="s">
        <v>12953</v>
      </c>
      <c r="D11672">
        <v>7</v>
      </c>
      <c r="E11672">
        <v>6152</v>
      </c>
      <c r="F11672">
        <v>9</v>
      </c>
      <c r="G11672">
        <v>7804</v>
      </c>
      <c r="H11672">
        <v>0.70695686083507503</v>
      </c>
      <c r="I11672">
        <v>0.968912233598893</v>
      </c>
      <c r="J11672">
        <v>0.832812322140707</v>
      </c>
      <c r="K11672" t="s">
        <v>31179</v>
      </c>
      <c r="L11672">
        <v>7</v>
      </c>
      <c r="M11672" t="s">
        <v>5133</v>
      </c>
      <c r="N11672">
        <v>0.77777777777777801</v>
      </c>
      <c r="O11672">
        <v>1.13784135240572E-3</v>
      </c>
    </row>
    <row r="11673" spans="1:15">
      <c r="A11673" t="s">
        <v>12952</v>
      </c>
      <c r="B11673" t="s">
        <v>23513</v>
      </c>
      <c r="C11673" t="s">
        <v>12953</v>
      </c>
      <c r="D11673">
        <v>1</v>
      </c>
      <c r="E11673">
        <v>535</v>
      </c>
      <c r="F11673">
        <v>9</v>
      </c>
      <c r="G11673">
        <v>8124</v>
      </c>
      <c r="H11673">
        <v>0.45850310076412798</v>
      </c>
      <c r="I11673">
        <v>0.99999999999997702</v>
      </c>
      <c r="J11673">
        <v>0.95041217501583097</v>
      </c>
      <c r="K11673" t="s">
        <v>24765</v>
      </c>
      <c r="L11673">
        <v>1</v>
      </c>
      <c r="M11673" t="s">
        <v>5133</v>
      </c>
      <c r="N11673">
        <v>0.11111111111111099</v>
      </c>
      <c r="O11673">
        <v>1.8691588785046699E-3</v>
      </c>
    </row>
    <row r="11674" spans="1:15">
      <c r="A11674" t="s">
        <v>12954</v>
      </c>
      <c r="B11674" t="s">
        <v>23511</v>
      </c>
      <c r="C11674" t="s">
        <v>12955</v>
      </c>
      <c r="D11674">
        <v>2</v>
      </c>
      <c r="E11674">
        <v>6152</v>
      </c>
      <c r="F11674">
        <v>4</v>
      </c>
      <c r="G11674">
        <v>7804</v>
      </c>
      <c r="H11674">
        <v>0.96811759508681905</v>
      </c>
      <c r="I11674">
        <v>1</v>
      </c>
      <c r="J11674">
        <v>0.85953329234717102</v>
      </c>
      <c r="K11674" t="s">
        <v>31180</v>
      </c>
      <c r="L11674">
        <v>2</v>
      </c>
      <c r="M11674" t="s">
        <v>5133</v>
      </c>
      <c r="N11674">
        <v>0.5</v>
      </c>
      <c r="O11674">
        <v>3.2509752925877802E-4</v>
      </c>
    </row>
    <row r="11675" spans="1:15">
      <c r="A11675" t="s">
        <v>12954</v>
      </c>
      <c r="B11675" t="s">
        <v>23518</v>
      </c>
      <c r="C11675" t="s">
        <v>12955</v>
      </c>
      <c r="D11675">
        <v>2</v>
      </c>
      <c r="E11675">
        <v>787</v>
      </c>
      <c r="F11675">
        <v>4</v>
      </c>
      <c r="G11675">
        <v>7393</v>
      </c>
      <c r="H11675">
        <v>5.8679954233094203E-2</v>
      </c>
      <c r="I11675">
        <v>0.61178825165478101</v>
      </c>
      <c r="J11675">
        <v>0.59151068941477603</v>
      </c>
      <c r="K11675" t="s">
        <v>23976</v>
      </c>
      <c r="L11675">
        <v>2</v>
      </c>
      <c r="M11675" t="s">
        <v>5133</v>
      </c>
      <c r="N11675">
        <v>0.5</v>
      </c>
      <c r="O11675">
        <v>2.5412960609911099E-3</v>
      </c>
    </row>
    <row r="11676" spans="1:15">
      <c r="A11676" t="s">
        <v>12956</v>
      </c>
      <c r="B11676" t="s">
        <v>23511</v>
      </c>
      <c r="C11676" t="s">
        <v>12957</v>
      </c>
      <c r="D11676">
        <v>1</v>
      </c>
      <c r="E11676">
        <v>6152</v>
      </c>
      <c r="F11676">
        <v>1</v>
      </c>
      <c r="G11676">
        <v>7804</v>
      </c>
      <c r="H11676">
        <v>0.788313685289595</v>
      </c>
      <c r="I11676">
        <v>0.968912233598893</v>
      </c>
      <c r="J11676">
        <v>0.832812322140707</v>
      </c>
      <c r="K11676" t="s">
        <v>31181</v>
      </c>
      <c r="L11676">
        <v>1</v>
      </c>
      <c r="M11676" t="s">
        <v>5133</v>
      </c>
      <c r="N11676">
        <v>1</v>
      </c>
      <c r="O11676">
        <v>1.6254876462938901E-4</v>
      </c>
    </row>
    <row r="11677" spans="1:15">
      <c r="A11677" t="s">
        <v>12958</v>
      </c>
      <c r="B11677" t="s">
        <v>23513</v>
      </c>
      <c r="C11677" t="s">
        <v>12959</v>
      </c>
      <c r="D11677">
        <v>2</v>
      </c>
      <c r="E11677">
        <v>535</v>
      </c>
      <c r="F11677">
        <v>8</v>
      </c>
      <c r="G11677">
        <v>8124</v>
      </c>
      <c r="H11677">
        <v>9.3045175391437404E-2</v>
      </c>
      <c r="I11677">
        <v>0.56952430364965301</v>
      </c>
      <c r="J11677">
        <v>0.54128283215605599</v>
      </c>
      <c r="K11677" t="s">
        <v>25056</v>
      </c>
      <c r="L11677">
        <v>2</v>
      </c>
      <c r="M11677" t="s">
        <v>5133</v>
      </c>
      <c r="N11677">
        <v>0.25</v>
      </c>
      <c r="O11677">
        <v>3.7383177570093499E-3</v>
      </c>
    </row>
    <row r="11678" spans="1:15">
      <c r="A11678" t="s">
        <v>12958</v>
      </c>
      <c r="B11678" t="s">
        <v>23511</v>
      </c>
      <c r="C11678" t="s">
        <v>12959</v>
      </c>
      <c r="D11678">
        <v>6</v>
      </c>
      <c r="E11678">
        <v>6152</v>
      </c>
      <c r="F11678">
        <v>9</v>
      </c>
      <c r="G11678">
        <v>7804</v>
      </c>
      <c r="H11678">
        <v>0.89825373386812402</v>
      </c>
      <c r="I11678">
        <v>1</v>
      </c>
      <c r="J11678">
        <v>0.85953329234717102</v>
      </c>
      <c r="K11678" t="s">
        <v>24235</v>
      </c>
      <c r="L11678">
        <v>6</v>
      </c>
      <c r="M11678" t="s">
        <v>5133</v>
      </c>
      <c r="N11678">
        <v>0.66666666666666696</v>
      </c>
      <c r="O11678">
        <v>9.7529258777633303E-4</v>
      </c>
    </row>
    <row r="11679" spans="1:15">
      <c r="A11679" t="s">
        <v>12960</v>
      </c>
      <c r="B11679" t="s">
        <v>23511</v>
      </c>
      <c r="C11679" t="s">
        <v>12961</v>
      </c>
      <c r="D11679">
        <v>1</v>
      </c>
      <c r="E11679">
        <v>6152</v>
      </c>
      <c r="F11679">
        <v>2</v>
      </c>
      <c r="G11679">
        <v>7804</v>
      </c>
      <c r="H11679">
        <v>0.95521029019776005</v>
      </c>
      <c r="I11679">
        <v>1</v>
      </c>
      <c r="J11679">
        <v>0.85953329234717102</v>
      </c>
      <c r="K11679" t="s">
        <v>31182</v>
      </c>
      <c r="L11679">
        <v>1</v>
      </c>
      <c r="M11679" t="s">
        <v>1463</v>
      </c>
      <c r="N11679">
        <v>0.5</v>
      </c>
      <c r="O11679">
        <v>1.6254876462938901E-4</v>
      </c>
    </row>
    <row r="11680" spans="1:15">
      <c r="A11680" t="s">
        <v>12960</v>
      </c>
      <c r="B11680" t="s">
        <v>23518</v>
      </c>
      <c r="C11680" t="s">
        <v>12961</v>
      </c>
      <c r="D11680">
        <v>1</v>
      </c>
      <c r="E11680">
        <v>787</v>
      </c>
      <c r="F11680">
        <v>2</v>
      </c>
      <c r="G11680">
        <v>7393</v>
      </c>
      <c r="H11680">
        <v>0.20158492765181499</v>
      </c>
      <c r="I11680">
        <v>0.83876007220319604</v>
      </c>
      <c r="J11680">
        <v>0.81095958809365798</v>
      </c>
      <c r="K11680" t="s">
        <v>29469</v>
      </c>
      <c r="L11680">
        <v>1</v>
      </c>
      <c r="M11680" t="s">
        <v>1463</v>
      </c>
      <c r="N11680">
        <v>0.5</v>
      </c>
      <c r="O11680">
        <v>1.27064803049555E-3</v>
      </c>
    </row>
    <row r="11681" spans="1:15">
      <c r="A11681" t="s">
        <v>12962</v>
      </c>
      <c r="B11681" t="s">
        <v>23511</v>
      </c>
      <c r="C11681" t="s">
        <v>12963</v>
      </c>
      <c r="D11681">
        <v>1</v>
      </c>
      <c r="E11681">
        <v>6152</v>
      </c>
      <c r="F11681">
        <v>1</v>
      </c>
      <c r="G11681">
        <v>7804</v>
      </c>
      <c r="H11681">
        <v>0.788313685289595</v>
      </c>
      <c r="I11681">
        <v>0.968912233598893</v>
      </c>
      <c r="J11681">
        <v>0.832812322140707</v>
      </c>
      <c r="K11681" t="s">
        <v>23968</v>
      </c>
      <c r="L11681">
        <v>1</v>
      </c>
      <c r="M11681" t="s">
        <v>2729</v>
      </c>
      <c r="N11681">
        <v>1</v>
      </c>
      <c r="O11681">
        <v>1.6254876462938901E-4</v>
      </c>
    </row>
    <row r="11682" spans="1:15">
      <c r="A11682" t="s">
        <v>12964</v>
      </c>
      <c r="B11682" t="s">
        <v>23511</v>
      </c>
      <c r="C11682" t="s">
        <v>12965</v>
      </c>
      <c r="D11682">
        <v>14</v>
      </c>
      <c r="E11682">
        <v>6152</v>
      </c>
      <c r="F11682">
        <v>14</v>
      </c>
      <c r="G11682">
        <v>7804</v>
      </c>
      <c r="H11682">
        <v>3.5680033920092398E-2</v>
      </c>
      <c r="I11682">
        <v>0.21445050912290001</v>
      </c>
      <c r="J11682">
        <v>0.18432735215193299</v>
      </c>
      <c r="K11682" t="s">
        <v>31183</v>
      </c>
      <c r="L11682">
        <v>14</v>
      </c>
      <c r="M11682" t="s">
        <v>5133</v>
      </c>
      <c r="N11682">
        <v>1</v>
      </c>
      <c r="O11682">
        <v>2.2756827048114399E-3</v>
      </c>
    </row>
    <row r="11683" spans="1:15">
      <c r="A11683" t="s">
        <v>12966</v>
      </c>
      <c r="B11683" t="s">
        <v>23511</v>
      </c>
      <c r="C11683" t="s">
        <v>12967</v>
      </c>
      <c r="D11683">
        <v>9</v>
      </c>
      <c r="E11683">
        <v>6152</v>
      </c>
      <c r="F11683">
        <v>9</v>
      </c>
      <c r="G11683">
        <v>7804</v>
      </c>
      <c r="H11683">
        <v>0.117423000773971</v>
      </c>
      <c r="I11683">
        <v>0.47842873658393897</v>
      </c>
      <c r="J11683">
        <v>0.41122542710949</v>
      </c>
      <c r="K11683" t="s">
        <v>31184</v>
      </c>
      <c r="L11683">
        <v>9</v>
      </c>
      <c r="M11683" t="s">
        <v>5133</v>
      </c>
      <c r="N11683">
        <v>1</v>
      </c>
      <c r="O11683">
        <v>1.4629388816645001E-3</v>
      </c>
    </row>
    <row r="11684" spans="1:15">
      <c r="A11684" t="s">
        <v>12968</v>
      </c>
      <c r="B11684" t="s">
        <v>23511</v>
      </c>
      <c r="C11684" t="s">
        <v>12969</v>
      </c>
      <c r="D11684">
        <v>5</v>
      </c>
      <c r="E11684">
        <v>6152</v>
      </c>
      <c r="F11684">
        <v>5</v>
      </c>
      <c r="G11684">
        <v>7804</v>
      </c>
      <c r="H11684">
        <v>0.30433074367137097</v>
      </c>
      <c r="I11684">
        <v>0.81020448119108801</v>
      </c>
      <c r="J11684">
        <v>0.69639772519260701</v>
      </c>
      <c r="K11684" t="s">
        <v>31185</v>
      </c>
      <c r="L11684">
        <v>5</v>
      </c>
      <c r="M11684" t="s">
        <v>5133</v>
      </c>
      <c r="N11684">
        <v>1</v>
      </c>
      <c r="O11684">
        <v>8.1274382314694405E-4</v>
      </c>
    </row>
    <row r="11685" spans="1:15">
      <c r="A11685" t="s">
        <v>12970</v>
      </c>
      <c r="B11685" t="s">
        <v>23511</v>
      </c>
      <c r="C11685" t="s">
        <v>12971</v>
      </c>
      <c r="D11685">
        <v>1</v>
      </c>
      <c r="E11685">
        <v>6152</v>
      </c>
      <c r="F11685">
        <v>1</v>
      </c>
      <c r="G11685">
        <v>7804</v>
      </c>
      <c r="H11685">
        <v>0.788313685289595</v>
      </c>
      <c r="I11685">
        <v>0.968912233598893</v>
      </c>
      <c r="J11685">
        <v>0.832812322140707</v>
      </c>
      <c r="K11685" t="s">
        <v>24253</v>
      </c>
      <c r="L11685">
        <v>1</v>
      </c>
      <c r="M11685" t="s">
        <v>5133</v>
      </c>
      <c r="N11685">
        <v>1</v>
      </c>
      <c r="O11685">
        <v>1.6254876462938901E-4</v>
      </c>
    </row>
    <row r="11686" spans="1:15">
      <c r="A11686" t="s">
        <v>12972</v>
      </c>
      <c r="B11686" t="s">
        <v>23511</v>
      </c>
      <c r="C11686" t="s">
        <v>12973</v>
      </c>
      <c r="D11686">
        <v>1</v>
      </c>
      <c r="E11686">
        <v>6152</v>
      </c>
      <c r="F11686">
        <v>1</v>
      </c>
      <c r="G11686">
        <v>7804</v>
      </c>
      <c r="H11686">
        <v>0.788313685289595</v>
      </c>
      <c r="I11686">
        <v>0.968912233598893</v>
      </c>
      <c r="J11686">
        <v>0.832812322140707</v>
      </c>
      <c r="K11686" t="s">
        <v>24253</v>
      </c>
      <c r="L11686">
        <v>1</v>
      </c>
      <c r="M11686" t="s">
        <v>5133</v>
      </c>
      <c r="N11686">
        <v>1</v>
      </c>
      <c r="O11686">
        <v>1.6254876462938901E-4</v>
      </c>
    </row>
    <row r="11687" spans="1:15">
      <c r="A11687" t="s">
        <v>12974</v>
      </c>
      <c r="B11687" t="s">
        <v>23511</v>
      </c>
      <c r="C11687" t="s">
        <v>12975</v>
      </c>
      <c r="D11687">
        <v>15</v>
      </c>
      <c r="E11687">
        <v>6152</v>
      </c>
      <c r="F11687">
        <v>16</v>
      </c>
      <c r="G11687">
        <v>7804</v>
      </c>
      <c r="H11687">
        <v>0.117553998354144</v>
      </c>
      <c r="I11687">
        <v>0.47842873658393897</v>
      </c>
      <c r="J11687">
        <v>0.41122542710949</v>
      </c>
      <c r="K11687" t="s">
        <v>31186</v>
      </c>
      <c r="L11687">
        <v>15</v>
      </c>
      <c r="M11687" t="s">
        <v>5133</v>
      </c>
      <c r="N11687">
        <v>0.9375</v>
      </c>
      <c r="O11687">
        <v>2.4382314694408299E-3</v>
      </c>
    </row>
    <row r="11688" spans="1:15">
      <c r="A11688" t="s">
        <v>12976</v>
      </c>
      <c r="B11688" t="s">
        <v>23511</v>
      </c>
      <c r="C11688" t="s">
        <v>12977</v>
      </c>
      <c r="D11688">
        <v>6</v>
      </c>
      <c r="E11688">
        <v>6152</v>
      </c>
      <c r="F11688">
        <v>6</v>
      </c>
      <c r="G11688">
        <v>7804</v>
      </c>
      <c r="H11688">
        <v>0.23986678822258201</v>
      </c>
      <c r="I11688">
        <v>0.71382528017432401</v>
      </c>
      <c r="J11688">
        <v>0.61355659322887801</v>
      </c>
      <c r="K11688" t="s">
        <v>31187</v>
      </c>
      <c r="L11688">
        <v>6</v>
      </c>
      <c r="M11688" t="s">
        <v>5133</v>
      </c>
      <c r="N11688">
        <v>1</v>
      </c>
      <c r="O11688">
        <v>9.7529258777633303E-4</v>
      </c>
    </row>
    <row r="11689" spans="1:15">
      <c r="A11689" t="s">
        <v>12978</v>
      </c>
      <c r="B11689" t="s">
        <v>23518</v>
      </c>
      <c r="C11689" t="s">
        <v>12979</v>
      </c>
      <c r="D11689">
        <v>5</v>
      </c>
      <c r="E11689">
        <v>787</v>
      </c>
      <c r="F11689">
        <v>31</v>
      </c>
      <c r="G11689">
        <v>7393</v>
      </c>
      <c r="H11689">
        <v>0.22948878668777101</v>
      </c>
      <c r="I11689">
        <v>0.91516557478972405</v>
      </c>
      <c r="J11689">
        <v>0.88483265019937196</v>
      </c>
      <c r="K11689" t="s">
        <v>31188</v>
      </c>
      <c r="L11689">
        <v>5</v>
      </c>
      <c r="M11689" t="s">
        <v>5133</v>
      </c>
      <c r="N11689">
        <v>0.16129032258064499</v>
      </c>
      <c r="O11689">
        <v>6.35324015247776E-3</v>
      </c>
    </row>
    <row r="11690" spans="1:15">
      <c r="A11690" t="s">
        <v>12978</v>
      </c>
      <c r="B11690" t="s">
        <v>23511</v>
      </c>
      <c r="C11690" t="s">
        <v>12979</v>
      </c>
      <c r="D11690">
        <v>25</v>
      </c>
      <c r="E11690">
        <v>6152</v>
      </c>
      <c r="F11690">
        <v>31</v>
      </c>
      <c r="G11690">
        <v>7804</v>
      </c>
      <c r="H11690">
        <v>0.50621227056594298</v>
      </c>
      <c r="I11690">
        <v>0.968912233598893</v>
      </c>
      <c r="J11690">
        <v>0.832812322140707</v>
      </c>
      <c r="K11690" t="s">
        <v>31189</v>
      </c>
      <c r="L11690">
        <v>25</v>
      </c>
      <c r="M11690" t="s">
        <v>5133</v>
      </c>
      <c r="N11690">
        <v>0.80645161290322598</v>
      </c>
      <c r="O11690">
        <v>4.0637191157347199E-3</v>
      </c>
    </row>
    <row r="11691" spans="1:15">
      <c r="A11691" t="s">
        <v>12980</v>
      </c>
      <c r="B11691" t="s">
        <v>23518</v>
      </c>
      <c r="C11691" t="s">
        <v>12981</v>
      </c>
      <c r="D11691">
        <v>4</v>
      </c>
      <c r="E11691">
        <v>787</v>
      </c>
      <c r="F11691">
        <v>24</v>
      </c>
      <c r="G11691">
        <v>7393</v>
      </c>
      <c r="H11691">
        <v>0.24817624512183001</v>
      </c>
      <c r="I11691">
        <v>0.96239188514146901</v>
      </c>
      <c r="J11691">
        <v>0.93049365679620899</v>
      </c>
      <c r="K11691" t="s">
        <v>31190</v>
      </c>
      <c r="L11691">
        <v>4</v>
      </c>
      <c r="M11691" t="s">
        <v>5133</v>
      </c>
      <c r="N11691">
        <v>0.16666666666666699</v>
      </c>
      <c r="O11691">
        <v>5.0825921219822103E-3</v>
      </c>
    </row>
    <row r="11692" spans="1:15">
      <c r="A11692" t="s">
        <v>12980</v>
      </c>
      <c r="B11692" t="s">
        <v>23511</v>
      </c>
      <c r="C11692" t="s">
        <v>12981</v>
      </c>
      <c r="D11692">
        <v>19</v>
      </c>
      <c r="E11692">
        <v>6152</v>
      </c>
      <c r="F11692">
        <v>24</v>
      </c>
      <c r="G11692">
        <v>7804</v>
      </c>
      <c r="H11692">
        <v>0.600915023842992</v>
      </c>
      <c r="I11692">
        <v>0.968912233598893</v>
      </c>
      <c r="J11692">
        <v>0.832812322140707</v>
      </c>
      <c r="K11692" t="s">
        <v>31191</v>
      </c>
      <c r="L11692">
        <v>19</v>
      </c>
      <c r="M11692" t="s">
        <v>5133</v>
      </c>
      <c r="N11692">
        <v>0.79166666666666696</v>
      </c>
      <c r="O11692">
        <v>3.0884265279583901E-3</v>
      </c>
    </row>
    <row r="11693" spans="1:15">
      <c r="A11693" t="s">
        <v>12982</v>
      </c>
      <c r="B11693" t="s">
        <v>23518</v>
      </c>
      <c r="C11693" t="s">
        <v>12983</v>
      </c>
      <c r="D11693">
        <v>1</v>
      </c>
      <c r="E11693">
        <v>787</v>
      </c>
      <c r="F11693">
        <v>7</v>
      </c>
      <c r="G11693">
        <v>7393</v>
      </c>
      <c r="H11693">
        <v>0.54534917443390396</v>
      </c>
      <c r="I11693">
        <v>1</v>
      </c>
      <c r="J11693">
        <v>0.966855260484069</v>
      </c>
      <c r="K11693" t="s">
        <v>26135</v>
      </c>
      <c r="L11693">
        <v>1</v>
      </c>
      <c r="M11693" t="s">
        <v>5133</v>
      </c>
      <c r="N11693">
        <v>0.14285714285714299</v>
      </c>
      <c r="O11693">
        <v>1.27064803049555E-3</v>
      </c>
    </row>
    <row r="11694" spans="1:15">
      <c r="A11694" t="s">
        <v>12982</v>
      </c>
      <c r="B11694" t="s">
        <v>23511</v>
      </c>
      <c r="C11694" t="s">
        <v>12983</v>
      </c>
      <c r="D11694">
        <v>6</v>
      </c>
      <c r="E11694">
        <v>6152</v>
      </c>
      <c r="F11694">
        <v>7</v>
      </c>
      <c r="G11694">
        <v>7804</v>
      </c>
      <c r="H11694">
        <v>0.54476030000281095</v>
      </c>
      <c r="I11694">
        <v>0.968912233598893</v>
      </c>
      <c r="J11694">
        <v>0.832812322140707</v>
      </c>
      <c r="K11694" t="s">
        <v>31192</v>
      </c>
      <c r="L11694">
        <v>6</v>
      </c>
      <c r="M11694" t="s">
        <v>5133</v>
      </c>
      <c r="N11694">
        <v>0.85714285714285698</v>
      </c>
      <c r="O11694">
        <v>9.7529258777633303E-4</v>
      </c>
    </row>
    <row r="11695" spans="1:15">
      <c r="A11695" t="s">
        <v>12984</v>
      </c>
      <c r="B11695" t="s">
        <v>23511</v>
      </c>
      <c r="C11695" t="s">
        <v>12985</v>
      </c>
      <c r="D11695">
        <v>3</v>
      </c>
      <c r="E11695">
        <v>6152</v>
      </c>
      <c r="F11695">
        <v>3</v>
      </c>
      <c r="G11695">
        <v>7804</v>
      </c>
      <c r="H11695">
        <v>0.489837867770546</v>
      </c>
      <c r="I11695">
        <v>0.96083957126938102</v>
      </c>
      <c r="J11695">
        <v>0.82587360011061495</v>
      </c>
      <c r="K11695" t="s">
        <v>31193</v>
      </c>
      <c r="L11695">
        <v>3</v>
      </c>
      <c r="M11695" t="s">
        <v>2729</v>
      </c>
      <c r="N11695">
        <v>1</v>
      </c>
      <c r="O11695">
        <v>4.8764629388816603E-4</v>
      </c>
    </row>
    <row r="11696" spans="1:15">
      <c r="A11696" t="s">
        <v>12986</v>
      </c>
      <c r="B11696" t="s">
        <v>23511</v>
      </c>
      <c r="C11696" t="s">
        <v>12987</v>
      </c>
      <c r="D11696">
        <v>2</v>
      </c>
      <c r="E11696">
        <v>6152</v>
      </c>
      <c r="F11696">
        <v>4</v>
      </c>
      <c r="G11696">
        <v>7804</v>
      </c>
      <c r="H11696">
        <v>0.96811759508681905</v>
      </c>
      <c r="I11696">
        <v>1</v>
      </c>
      <c r="J11696">
        <v>0.85953329234717102</v>
      </c>
      <c r="K11696" t="s">
        <v>31194</v>
      </c>
      <c r="L11696">
        <v>2</v>
      </c>
      <c r="M11696" t="s">
        <v>1463</v>
      </c>
      <c r="N11696">
        <v>0.5</v>
      </c>
      <c r="O11696">
        <v>3.2509752925877802E-4</v>
      </c>
    </row>
    <row r="11697" spans="1:15">
      <c r="A11697" t="s">
        <v>12988</v>
      </c>
      <c r="B11697" t="s">
        <v>23518</v>
      </c>
      <c r="C11697" t="s">
        <v>12989</v>
      </c>
      <c r="D11697">
        <v>1</v>
      </c>
      <c r="E11697">
        <v>787</v>
      </c>
      <c r="F11697">
        <v>1</v>
      </c>
      <c r="G11697">
        <v>7393</v>
      </c>
      <c r="H11697">
        <v>0.106452049235764</v>
      </c>
      <c r="I11697">
        <v>0.63266972740240601</v>
      </c>
      <c r="J11697">
        <v>0.61170005408803896</v>
      </c>
      <c r="K11697" t="s">
        <v>31195</v>
      </c>
      <c r="L11697">
        <v>1</v>
      </c>
      <c r="M11697" t="s">
        <v>2729</v>
      </c>
      <c r="N11697">
        <v>1</v>
      </c>
      <c r="O11697">
        <v>1.27064803049555E-3</v>
      </c>
    </row>
    <row r="11698" spans="1:15">
      <c r="A11698" t="s">
        <v>12990</v>
      </c>
      <c r="B11698" t="s">
        <v>23513</v>
      </c>
      <c r="C11698" t="s">
        <v>12991</v>
      </c>
      <c r="D11698">
        <v>7</v>
      </c>
      <c r="E11698">
        <v>535</v>
      </c>
      <c r="F11698">
        <v>112</v>
      </c>
      <c r="G11698">
        <v>8124</v>
      </c>
      <c r="H11698">
        <v>0.61254986273164103</v>
      </c>
      <c r="I11698">
        <v>0.99999999999997702</v>
      </c>
      <c r="J11698">
        <v>0.95041217501583097</v>
      </c>
      <c r="K11698" t="s">
        <v>31196</v>
      </c>
      <c r="L11698">
        <v>7</v>
      </c>
      <c r="M11698" t="s">
        <v>5133</v>
      </c>
      <c r="N11698">
        <v>6.25E-2</v>
      </c>
      <c r="O11698">
        <v>1.3084112149532701E-2</v>
      </c>
    </row>
    <row r="11699" spans="1:15">
      <c r="A11699" t="s">
        <v>12990</v>
      </c>
      <c r="B11699" t="s">
        <v>23511</v>
      </c>
      <c r="C11699" t="s">
        <v>12991</v>
      </c>
      <c r="D11699">
        <v>79</v>
      </c>
      <c r="E11699">
        <v>6152</v>
      </c>
      <c r="F11699">
        <v>110</v>
      </c>
      <c r="G11699">
        <v>7804</v>
      </c>
      <c r="H11699">
        <v>0.97000982201460295</v>
      </c>
      <c r="I11699">
        <v>1</v>
      </c>
      <c r="J11699">
        <v>0.85953329234717102</v>
      </c>
      <c r="K11699" t="s">
        <v>31197</v>
      </c>
      <c r="L11699">
        <v>79</v>
      </c>
      <c r="M11699" t="s">
        <v>5133</v>
      </c>
      <c r="N11699">
        <v>0.71818181818181803</v>
      </c>
      <c r="O11699">
        <v>1.28413524057217E-2</v>
      </c>
    </row>
    <row r="11700" spans="1:15">
      <c r="A11700" t="s">
        <v>12990</v>
      </c>
      <c r="B11700" t="s">
        <v>23518</v>
      </c>
      <c r="C11700" t="s">
        <v>12991</v>
      </c>
      <c r="D11700">
        <v>15</v>
      </c>
      <c r="E11700">
        <v>787</v>
      </c>
      <c r="F11700">
        <v>104</v>
      </c>
      <c r="G11700">
        <v>7393</v>
      </c>
      <c r="H11700">
        <v>0.13716802980464801</v>
      </c>
      <c r="I11700">
        <v>0.73851627425456601</v>
      </c>
      <c r="J11700">
        <v>0.71403834471612304</v>
      </c>
      <c r="K11700" t="s">
        <v>25846</v>
      </c>
      <c r="L11700">
        <v>15</v>
      </c>
      <c r="M11700" t="s">
        <v>5133</v>
      </c>
      <c r="N11700">
        <v>0.144230769230769</v>
      </c>
      <c r="O11700">
        <v>1.9059720457433298E-2</v>
      </c>
    </row>
    <row r="11701" spans="1:15">
      <c r="A11701" t="s">
        <v>12992</v>
      </c>
      <c r="B11701" t="s">
        <v>23511</v>
      </c>
      <c r="C11701" t="s">
        <v>12993</v>
      </c>
      <c r="D11701">
        <v>9</v>
      </c>
      <c r="E11701">
        <v>6152</v>
      </c>
      <c r="F11701">
        <v>11</v>
      </c>
      <c r="G11701">
        <v>7804</v>
      </c>
      <c r="H11701">
        <v>0.578610134932666</v>
      </c>
      <c r="I11701">
        <v>0.968912233598893</v>
      </c>
      <c r="J11701">
        <v>0.832812322140707</v>
      </c>
      <c r="K11701" t="s">
        <v>31198</v>
      </c>
      <c r="L11701">
        <v>9</v>
      </c>
      <c r="M11701" t="s">
        <v>5133</v>
      </c>
      <c r="N11701">
        <v>0.81818181818181801</v>
      </c>
      <c r="O11701">
        <v>1.4629388816645001E-3</v>
      </c>
    </row>
    <row r="11702" spans="1:15">
      <c r="A11702" t="s">
        <v>12994</v>
      </c>
      <c r="B11702" t="s">
        <v>23511</v>
      </c>
      <c r="C11702" t="s">
        <v>12995</v>
      </c>
      <c r="D11702">
        <v>7</v>
      </c>
      <c r="E11702">
        <v>6152</v>
      </c>
      <c r="F11702">
        <v>7</v>
      </c>
      <c r="G11702">
        <v>7804</v>
      </c>
      <c r="H11702">
        <v>0.18905120292587699</v>
      </c>
      <c r="I11702">
        <v>0.631132279689813</v>
      </c>
      <c r="J11702">
        <v>0.54247920626835999</v>
      </c>
      <c r="K11702" t="s">
        <v>24591</v>
      </c>
      <c r="L11702">
        <v>7</v>
      </c>
      <c r="M11702" t="s">
        <v>1463</v>
      </c>
      <c r="N11702">
        <v>1</v>
      </c>
      <c r="O11702">
        <v>1.13784135240572E-3</v>
      </c>
    </row>
    <row r="11703" spans="1:15">
      <c r="A11703" t="s">
        <v>12996</v>
      </c>
      <c r="B11703" t="s">
        <v>23513</v>
      </c>
      <c r="C11703" t="s">
        <v>12997</v>
      </c>
      <c r="D11703">
        <v>6</v>
      </c>
      <c r="E11703">
        <v>535</v>
      </c>
      <c r="F11703">
        <v>125</v>
      </c>
      <c r="G11703">
        <v>8124</v>
      </c>
      <c r="H11703">
        <v>0.84028543306735404</v>
      </c>
      <c r="I11703">
        <v>0.99999999999997702</v>
      </c>
      <c r="J11703">
        <v>0.95041217501583097</v>
      </c>
      <c r="K11703" t="s">
        <v>25039</v>
      </c>
      <c r="L11703">
        <v>6</v>
      </c>
      <c r="M11703" t="s">
        <v>5133</v>
      </c>
      <c r="N11703">
        <v>4.8000000000000001E-2</v>
      </c>
      <c r="O11703">
        <v>1.1214953271028E-2</v>
      </c>
    </row>
    <row r="11704" spans="1:15">
      <c r="A11704" t="s">
        <v>12996</v>
      </c>
      <c r="B11704" t="s">
        <v>23518</v>
      </c>
      <c r="C11704" t="s">
        <v>12997</v>
      </c>
      <c r="D11704">
        <v>8</v>
      </c>
      <c r="E11704">
        <v>787</v>
      </c>
      <c r="F11704">
        <v>114</v>
      </c>
      <c r="G11704">
        <v>7393</v>
      </c>
      <c r="H11704">
        <v>0.92923418705393102</v>
      </c>
      <c r="I11704">
        <v>1</v>
      </c>
      <c r="J11704">
        <v>0.966855260484069</v>
      </c>
      <c r="K11704" t="s">
        <v>31199</v>
      </c>
      <c r="L11704">
        <v>8</v>
      </c>
      <c r="M11704" t="s">
        <v>5133</v>
      </c>
      <c r="N11704">
        <v>7.0175438596491196E-2</v>
      </c>
      <c r="O11704">
        <v>1.01651842439644E-2</v>
      </c>
    </row>
    <row r="11705" spans="1:15">
      <c r="A11705" t="s">
        <v>12996</v>
      </c>
      <c r="B11705" t="s">
        <v>23511</v>
      </c>
      <c r="C11705" t="s">
        <v>12997</v>
      </c>
      <c r="D11705">
        <v>99</v>
      </c>
      <c r="E11705">
        <v>6152</v>
      </c>
      <c r="F11705">
        <v>120</v>
      </c>
      <c r="G11705">
        <v>7804</v>
      </c>
      <c r="H11705">
        <v>0.19101218355822999</v>
      </c>
      <c r="I11705">
        <v>0.63663514108463504</v>
      </c>
      <c r="J11705">
        <v>0.54720909884038105</v>
      </c>
      <c r="K11705" t="s">
        <v>31200</v>
      </c>
      <c r="L11705">
        <v>99</v>
      </c>
      <c r="M11705" t="s">
        <v>5133</v>
      </c>
      <c r="N11705">
        <v>0.82499999999999996</v>
      </c>
      <c r="O11705">
        <v>1.6092327698309501E-2</v>
      </c>
    </row>
    <row r="11706" spans="1:15">
      <c r="A11706" t="s">
        <v>12998</v>
      </c>
      <c r="B11706" t="s">
        <v>23511</v>
      </c>
      <c r="C11706" t="s">
        <v>12999</v>
      </c>
      <c r="D11706">
        <v>5</v>
      </c>
      <c r="E11706">
        <v>6152</v>
      </c>
      <c r="F11706">
        <v>7</v>
      </c>
      <c r="G11706">
        <v>7804</v>
      </c>
      <c r="H11706">
        <v>0.83137607319657303</v>
      </c>
      <c r="I11706">
        <v>0.98923101772060196</v>
      </c>
      <c r="J11706">
        <v>0.85027699355333197</v>
      </c>
      <c r="K11706" t="s">
        <v>31201</v>
      </c>
      <c r="L11706">
        <v>5</v>
      </c>
      <c r="M11706" t="s">
        <v>1463</v>
      </c>
      <c r="N11706">
        <v>0.71428571428571397</v>
      </c>
      <c r="O11706">
        <v>8.1274382314694405E-4</v>
      </c>
    </row>
    <row r="11707" spans="1:15">
      <c r="A11707" t="s">
        <v>12998</v>
      </c>
      <c r="B11707" t="s">
        <v>23513</v>
      </c>
      <c r="C11707" t="s">
        <v>12999</v>
      </c>
      <c r="D11707">
        <v>2</v>
      </c>
      <c r="E11707">
        <v>535</v>
      </c>
      <c r="F11707">
        <v>7</v>
      </c>
      <c r="G11707">
        <v>8124</v>
      </c>
      <c r="H11707">
        <v>7.2881032852052594E-2</v>
      </c>
      <c r="I11707">
        <v>0.47111571080376702</v>
      </c>
      <c r="J11707">
        <v>0.447754107389148</v>
      </c>
      <c r="K11707" t="s">
        <v>25056</v>
      </c>
      <c r="L11707">
        <v>2</v>
      </c>
      <c r="M11707" t="s">
        <v>1463</v>
      </c>
      <c r="N11707">
        <v>0.28571428571428598</v>
      </c>
      <c r="O11707">
        <v>3.7383177570093499E-3</v>
      </c>
    </row>
    <row r="11708" spans="1:15">
      <c r="A11708" t="s">
        <v>13000</v>
      </c>
      <c r="B11708" t="s">
        <v>23511</v>
      </c>
      <c r="C11708" t="s">
        <v>13001</v>
      </c>
      <c r="D11708">
        <v>145</v>
      </c>
      <c r="E11708">
        <v>6152</v>
      </c>
      <c r="F11708">
        <v>170</v>
      </c>
      <c r="G11708">
        <v>7804</v>
      </c>
      <c r="H11708">
        <v>2.0072690579540399E-2</v>
      </c>
      <c r="I11708">
        <v>0.142682771664675</v>
      </c>
      <c r="J11708">
        <v>0.122640592490158</v>
      </c>
      <c r="K11708" t="s">
        <v>31202</v>
      </c>
      <c r="L11708">
        <v>145</v>
      </c>
      <c r="M11708" t="s">
        <v>5133</v>
      </c>
      <c r="N11708">
        <v>0.85294117647058798</v>
      </c>
      <c r="O11708">
        <v>2.3569570871261401E-2</v>
      </c>
    </row>
    <row r="11709" spans="1:15">
      <c r="A11709" t="s">
        <v>13000</v>
      </c>
      <c r="B11709" t="s">
        <v>23518</v>
      </c>
      <c r="C11709" t="s">
        <v>13001</v>
      </c>
      <c r="D11709">
        <v>13</v>
      </c>
      <c r="E11709">
        <v>787</v>
      </c>
      <c r="F11709">
        <v>153</v>
      </c>
      <c r="G11709">
        <v>7393</v>
      </c>
      <c r="H11709">
        <v>0.84255551937303497</v>
      </c>
      <c r="I11709">
        <v>1</v>
      </c>
      <c r="J11709">
        <v>0.966855260484069</v>
      </c>
      <c r="K11709" t="s">
        <v>31203</v>
      </c>
      <c r="L11709">
        <v>13</v>
      </c>
      <c r="M11709" t="s">
        <v>5133</v>
      </c>
      <c r="N11709">
        <v>8.4967320261437898E-2</v>
      </c>
      <c r="O11709">
        <v>1.6518424396442199E-2</v>
      </c>
    </row>
    <row r="11710" spans="1:15">
      <c r="A11710" t="s">
        <v>13000</v>
      </c>
      <c r="B11710" t="s">
        <v>23513</v>
      </c>
      <c r="C11710" t="s">
        <v>13001</v>
      </c>
      <c r="D11710">
        <v>5</v>
      </c>
      <c r="E11710">
        <v>535</v>
      </c>
      <c r="F11710">
        <v>176</v>
      </c>
      <c r="G11710">
        <v>8124</v>
      </c>
      <c r="H11710">
        <v>0.99207345865414098</v>
      </c>
      <c r="I11710">
        <v>0.99999999999997702</v>
      </c>
      <c r="J11710">
        <v>0.95041217501583097</v>
      </c>
      <c r="K11710" t="s">
        <v>31204</v>
      </c>
      <c r="L11710">
        <v>5</v>
      </c>
      <c r="M11710" t="s">
        <v>5133</v>
      </c>
      <c r="N11710">
        <v>2.8409090909090901E-2</v>
      </c>
      <c r="O11710">
        <v>9.3457943925233603E-3</v>
      </c>
    </row>
    <row r="11711" spans="1:15">
      <c r="A11711" t="s">
        <v>13002</v>
      </c>
      <c r="B11711" t="s">
        <v>23511</v>
      </c>
      <c r="C11711" t="s">
        <v>13003</v>
      </c>
      <c r="D11711">
        <v>8</v>
      </c>
      <c r="E11711">
        <v>6152</v>
      </c>
      <c r="F11711">
        <v>9</v>
      </c>
      <c r="G11711">
        <v>7804</v>
      </c>
      <c r="H11711">
        <v>0.40157748897504503</v>
      </c>
      <c r="I11711">
        <v>0.91525479399875698</v>
      </c>
      <c r="J11711">
        <v>0.78669196642228301</v>
      </c>
      <c r="K11711" t="s">
        <v>31205</v>
      </c>
      <c r="L11711">
        <v>8</v>
      </c>
      <c r="M11711" t="s">
        <v>5133</v>
      </c>
      <c r="N11711">
        <v>0.88888888888888895</v>
      </c>
      <c r="O11711">
        <v>1.3003901170351099E-3</v>
      </c>
    </row>
    <row r="11712" spans="1:15">
      <c r="A11712" t="s">
        <v>13004</v>
      </c>
      <c r="B11712" t="s">
        <v>23511</v>
      </c>
      <c r="C11712" t="s">
        <v>13005</v>
      </c>
      <c r="D11712">
        <v>8</v>
      </c>
      <c r="E11712">
        <v>6152</v>
      </c>
      <c r="F11712">
        <v>9</v>
      </c>
      <c r="G11712">
        <v>7804</v>
      </c>
      <c r="H11712">
        <v>0.40157748897504503</v>
      </c>
      <c r="I11712">
        <v>0.91525479399875698</v>
      </c>
      <c r="J11712">
        <v>0.78669196642228301</v>
      </c>
      <c r="K11712" t="s">
        <v>31205</v>
      </c>
      <c r="L11712">
        <v>8</v>
      </c>
      <c r="M11712" t="s">
        <v>5133</v>
      </c>
      <c r="N11712">
        <v>0.88888888888888895</v>
      </c>
      <c r="O11712">
        <v>1.3003901170351099E-3</v>
      </c>
    </row>
    <row r="11713" spans="1:15">
      <c r="A11713" t="s">
        <v>13006</v>
      </c>
      <c r="B11713" t="s">
        <v>23511</v>
      </c>
      <c r="C11713" t="s">
        <v>13007</v>
      </c>
      <c r="D11713">
        <v>6</v>
      </c>
      <c r="E11713">
        <v>6152</v>
      </c>
      <c r="F11713">
        <v>7</v>
      </c>
      <c r="G11713">
        <v>7804</v>
      </c>
      <c r="H11713">
        <v>0.54476030000281095</v>
      </c>
      <c r="I11713">
        <v>0.968912233598893</v>
      </c>
      <c r="J11713">
        <v>0.832812322140707</v>
      </c>
      <c r="K11713" t="s">
        <v>24235</v>
      </c>
      <c r="L11713">
        <v>6</v>
      </c>
      <c r="M11713" t="s">
        <v>5133</v>
      </c>
      <c r="N11713">
        <v>0.85714285714285698</v>
      </c>
      <c r="O11713">
        <v>9.7529258777633303E-4</v>
      </c>
    </row>
    <row r="11714" spans="1:15">
      <c r="A11714" t="s">
        <v>13008</v>
      </c>
      <c r="B11714" t="s">
        <v>23513</v>
      </c>
      <c r="C11714" t="s">
        <v>13009</v>
      </c>
      <c r="D11714">
        <v>1</v>
      </c>
      <c r="E11714">
        <v>535</v>
      </c>
      <c r="F11714">
        <v>8</v>
      </c>
      <c r="G11714">
        <v>8124</v>
      </c>
      <c r="H11714">
        <v>0.42028903387437799</v>
      </c>
      <c r="I11714">
        <v>0.99999999999997702</v>
      </c>
      <c r="J11714">
        <v>0.95041217501583097</v>
      </c>
      <c r="K11714" t="s">
        <v>23638</v>
      </c>
      <c r="L11714">
        <v>1</v>
      </c>
      <c r="M11714" t="s">
        <v>5133</v>
      </c>
      <c r="N11714">
        <v>0.125</v>
      </c>
      <c r="O11714">
        <v>1.8691588785046699E-3</v>
      </c>
    </row>
    <row r="11715" spans="1:15">
      <c r="A11715" t="s">
        <v>13008</v>
      </c>
      <c r="B11715" t="s">
        <v>23511</v>
      </c>
      <c r="C11715" t="s">
        <v>13009</v>
      </c>
      <c r="D11715">
        <v>9</v>
      </c>
      <c r="E11715">
        <v>6152</v>
      </c>
      <c r="F11715">
        <v>10</v>
      </c>
      <c r="G11715">
        <v>7804</v>
      </c>
      <c r="H11715">
        <v>0.341392875758884</v>
      </c>
      <c r="I11715">
        <v>0.87709103910391695</v>
      </c>
      <c r="J11715">
        <v>0.75388894852919097</v>
      </c>
      <c r="K11715" t="s">
        <v>27931</v>
      </c>
      <c r="L11715">
        <v>9</v>
      </c>
      <c r="M11715" t="s">
        <v>5133</v>
      </c>
      <c r="N11715">
        <v>0.9</v>
      </c>
      <c r="O11715">
        <v>1.4629388816645001E-3</v>
      </c>
    </row>
    <row r="11716" spans="1:15">
      <c r="A11716" t="s">
        <v>13010</v>
      </c>
      <c r="B11716" t="s">
        <v>23511</v>
      </c>
      <c r="C11716" t="s">
        <v>13011</v>
      </c>
      <c r="D11716">
        <v>9</v>
      </c>
      <c r="E11716">
        <v>6152</v>
      </c>
      <c r="F11716">
        <v>9</v>
      </c>
      <c r="G11716">
        <v>7804</v>
      </c>
      <c r="H11716">
        <v>0.117423000773971</v>
      </c>
      <c r="I11716">
        <v>0.47842873658393897</v>
      </c>
      <c r="J11716">
        <v>0.41122542710949</v>
      </c>
      <c r="K11716" t="s">
        <v>27931</v>
      </c>
      <c r="L11716">
        <v>9</v>
      </c>
      <c r="M11716" t="s">
        <v>5133</v>
      </c>
      <c r="N11716">
        <v>1</v>
      </c>
      <c r="O11716">
        <v>1.4629388816645001E-3</v>
      </c>
    </row>
    <row r="11717" spans="1:15">
      <c r="A11717" t="s">
        <v>13012</v>
      </c>
      <c r="B11717" t="s">
        <v>23511</v>
      </c>
      <c r="C11717" t="s">
        <v>13013</v>
      </c>
      <c r="D11717">
        <v>2</v>
      </c>
      <c r="E11717">
        <v>6152</v>
      </c>
      <c r="F11717">
        <v>2</v>
      </c>
      <c r="G11717">
        <v>7804</v>
      </c>
      <c r="H11717">
        <v>0.62141708038142995</v>
      </c>
      <c r="I11717">
        <v>0.968912233598893</v>
      </c>
      <c r="J11717">
        <v>0.832812322140707</v>
      </c>
      <c r="K11717" t="s">
        <v>25013</v>
      </c>
      <c r="L11717">
        <v>2</v>
      </c>
      <c r="M11717" t="s">
        <v>1463</v>
      </c>
      <c r="N11717">
        <v>1</v>
      </c>
      <c r="O11717">
        <v>3.2509752925877802E-4</v>
      </c>
    </row>
    <row r="11718" spans="1:15">
      <c r="A11718" t="s">
        <v>13014</v>
      </c>
      <c r="B11718" t="s">
        <v>23511</v>
      </c>
      <c r="C11718" t="s">
        <v>13015</v>
      </c>
      <c r="D11718">
        <v>4</v>
      </c>
      <c r="E11718">
        <v>6152</v>
      </c>
      <c r="F11718">
        <v>4</v>
      </c>
      <c r="G11718">
        <v>7804</v>
      </c>
      <c r="H11718">
        <v>0.38610601832086699</v>
      </c>
      <c r="I11718">
        <v>0.90829480295553899</v>
      </c>
      <c r="J11718">
        <v>0.78070962240619901</v>
      </c>
      <c r="K11718" t="s">
        <v>31206</v>
      </c>
      <c r="L11718">
        <v>4</v>
      </c>
      <c r="M11718" t="s">
        <v>1463</v>
      </c>
      <c r="N11718">
        <v>1</v>
      </c>
      <c r="O11718">
        <v>6.5019505851755496E-4</v>
      </c>
    </row>
    <row r="11719" spans="1:15">
      <c r="A11719" t="s">
        <v>13016</v>
      </c>
      <c r="B11719" t="s">
        <v>23511</v>
      </c>
      <c r="C11719" t="s">
        <v>13017</v>
      </c>
      <c r="D11719">
        <v>8</v>
      </c>
      <c r="E11719">
        <v>6152</v>
      </c>
      <c r="F11719">
        <v>8</v>
      </c>
      <c r="G11719">
        <v>7804</v>
      </c>
      <c r="H11719">
        <v>0.148995721685201</v>
      </c>
      <c r="I11719">
        <v>0.54611425167193095</v>
      </c>
      <c r="J11719">
        <v>0.46940338073728599</v>
      </c>
      <c r="K11719" t="s">
        <v>26238</v>
      </c>
      <c r="L11719">
        <v>8</v>
      </c>
      <c r="M11719" t="s">
        <v>5133</v>
      </c>
      <c r="N11719">
        <v>1</v>
      </c>
      <c r="O11719">
        <v>1.3003901170351099E-3</v>
      </c>
    </row>
    <row r="11720" spans="1:15">
      <c r="A11720" t="s">
        <v>13018</v>
      </c>
      <c r="B11720" t="s">
        <v>23511</v>
      </c>
      <c r="C11720" t="s">
        <v>13019</v>
      </c>
      <c r="D11720">
        <v>1</v>
      </c>
      <c r="E11720">
        <v>6152</v>
      </c>
      <c r="F11720">
        <v>1</v>
      </c>
      <c r="G11720">
        <v>7804</v>
      </c>
      <c r="H11720">
        <v>0.788313685289595</v>
      </c>
      <c r="I11720">
        <v>0.968912233598893</v>
      </c>
      <c r="J11720">
        <v>0.832812322140707</v>
      </c>
      <c r="K11720" t="s">
        <v>31207</v>
      </c>
      <c r="L11720">
        <v>1</v>
      </c>
      <c r="M11720" t="s">
        <v>2729</v>
      </c>
      <c r="N11720">
        <v>1</v>
      </c>
      <c r="O11720">
        <v>1.6254876462938901E-4</v>
      </c>
    </row>
    <row r="11721" spans="1:15">
      <c r="A11721" t="s">
        <v>13020</v>
      </c>
      <c r="B11721" t="s">
        <v>23513</v>
      </c>
      <c r="C11721" t="s">
        <v>13021</v>
      </c>
      <c r="D11721">
        <v>16</v>
      </c>
      <c r="E11721">
        <v>535</v>
      </c>
      <c r="F11721">
        <v>336</v>
      </c>
      <c r="G11721">
        <v>8124</v>
      </c>
      <c r="H11721">
        <v>0.937346575863099</v>
      </c>
      <c r="I11721">
        <v>0.99999999999997702</v>
      </c>
      <c r="J11721">
        <v>0.95041217501583097</v>
      </c>
      <c r="K11721" t="s">
        <v>31208</v>
      </c>
      <c r="L11721">
        <v>16</v>
      </c>
      <c r="M11721" t="s">
        <v>1463</v>
      </c>
      <c r="N11721">
        <v>4.7619047619047603E-2</v>
      </c>
      <c r="O11721">
        <v>2.9906542056074799E-2</v>
      </c>
    </row>
    <row r="11722" spans="1:15">
      <c r="A11722" t="s">
        <v>13020</v>
      </c>
      <c r="B11722" t="s">
        <v>23518</v>
      </c>
      <c r="C11722" t="s">
        <v>13021</v>
      </c>
      <c r="D11722">
        <v>28</v>
      </c>
      <c r="E11722">
        <v>787</v>
      </c>
      <c r="F11722">
        <v>319</v>
      </c>
      <c r="G11722">
        <v>7393</v>
      </c>
      <c r="H11722">
        <v>0.88687697373941898</v>
      </c>
      <c r="I11722">
        <v>1</v>
      </c>
      <c r="J11722">
        <v>0.966855260484069</v>
      </c>
      <c r="K11722" t="s">
        <v>31209</v>
      </c>
      <c r="L11722">
        <v>28</v>
      </c>
      <c r="M11722" t="s">
        <v>1463</v>
      </c>
      <c r="N11722">
        <v>8.7774294670846395E-2</v>
      </c>
      <c r="O11722">
        <v>3.5578144853875497E-2</v>
      </c>
    </row>
    <row r="11723" spans="1:15">
      <c r="A11723" t="s">
        <v>13020</v>
      </c>
      <c r="B11723" t="s">
        <v>23511</v>
      </c>
      <c r="C11723" t="s">
        <v>13021</v>
      </c>
      <c r="D11723">
        <v>297</v>
      </c>
      <c r="E11723">
        <v>6152</v>
      </c>
      <c r="F11723">
        <v>350</v>
      </c>
      <c r="G11723">
        <v>7804</v>
      </c>
      <c r="H11723">
        <v>2.2049822486761299E-3</v>
      </c>
      <c r="I11723">
        <v>2.5287196960052299E-2</v>
      </c>
      <c r="J11723">
        <v>2.1735187657305099E-2</v>
      </c>
      <c r="K11723" t="s">
        <v>31210</v>
      </c>
      <c r="L11723">
        <v>297</v>
      </c>
      <c r="M11723" t="s">
        <v>1463</v>
      </c>
      <c r="N11723">
        <v>0.84857142857142898</v>
      </c>
      <c r="O11723">
        <v>4.8276983094928498E-2</v>
      </c>
    </row>
    <row r="11724" spans="1:15">
      <c r="A11724" t="s">
        <v>13022</v>
      </c>
      <c r="B11724" t="s">
        <v>23511</v>
      </c>
      <c r="C11724" t="s">
        <v>13023</v>
      </c>
      <c r="D11724">
        <v>8</v>
      </c>
      <c r="E11724">
        <v>6152</v>
      </c>
      <c r="F11724">
        <v>8</v>
      </c>
      <c r="G11724">
        <v>7804</v>
      </c>
      <c r="H11724">
        <v>0.148995721685201</v>
      </c>
      <c r="I11724">
        <v>0.54611425167193095</v>
      </c>
      <c r="J11724">
        <v>0.46940338073728599</v>
      </c>
      <c r="K11724" t="s">
        <v>31211</v>
      </c>
      <c r="L11724">
        <v>8</v>
      </c>
      <c r="M11724" t="s">
        <v>5133</v>
      </c>
      <c r="N11724">
        <v>1</v>
      </c>
      <c r="O11724">
        <v>1.3003901170351099E-3</v>
      </c>
    </row>
    <row r="11725" spans="1:15">
      <c r="A11725" t="s">
        <v>13024</v>
      </c>
      <c r="B11725" t="s">
        <v>23511</v>
      </c>
      <c r="C11725" t="s">
        <v>13025</v>
      </c>
      <c r="D11725">
        <v>3</v>
      </c>
      <c r="E11725">
        <v>6152</v>
      </c>
      <c r="F11725">
        <v>4</v>
      </c>
      <c r="G11725">
        <v>7804</v>
      </c>
      <c r="H11725">
        <v>0.80103341611958101</v>
      </c>
      <c r="I11725">
        <v>0.968912233598893</v>
      </c>
      <c r="J11725">
        <v>0.832812322140707</v>
      </c>
      <c r="K11725" t="s">
        <v>29384</v>
      </c>
      <c r="L11725">
        <v>3</v>
      </c>
      <c r="M11725" t="s">
        <v>5133</v>
      </c>
      <c r="N11725">
        <v>0.75</v>
      </c>
      <c r="O11725">
        <v>4.8764629388816603E-4</v>
      </c>
    </row>
    <row r="11726" spans="1:15">
      <c r="A11726" t="s">
        <v>13026</v>
      </c>
      <c r="B11726" t="s">
        <v>23518</v>
      </c>
      <c r="C11726" t="s">
        <v>13027</v>
      </c>
      <c r="D11726">
        <v>4</v>
      </c>
      <c r="E11726">
        <v>787</v>
      </c>
      <c r="F11726">
        <v>6</v>
      </c>
      <c r="G11726">
        <v>7393</v>
      </c>
      <c r="H11726">
        <v>1.60306383549315E-3</v>
      </c>
      <c r="I11726">
        <v>7.5852664754440302E-2</v>
      </c>
      <c r="J11726">
        <v>7.3338547939565096E-2</v>
      </c>
      <c r="K11726" t="s">
        <v>25969</v>
      </c>
      <c r="L11726">
        <v>4</v>
      </c>
      <c r="M11726" t="s">
        <v>5133</v>
      </c>
      <c r="N11726">
        <v>0.66666666666666696</v>
      </c>
      <c r="O11726">
        <v>5.0825921219822103E-3</v>
      </c>
    </row>
    <row r="11727" spans="1:15">
      <c r="A11727" t="s">
        <v>13026</v>
      </c>
      <c r="B11727" t="s">
        <v>23511</v>
      </c>
      <c r="C11727" t="s">
        <v>13027</v>
      </c>
      <c r="D11727">
        <v>2</v>
      </c>
      <c r="E11727">
        <v>6152</v>
      </c>
      <c r="F11727">
        <v>6</v>
      </c>
      <c r="G11727">
        <v>7804</v>
      </c>
      <c r="H11727">
        <v>0.99790841233866701</v>
      </c>
      <c r="I11727">
        <v>1</v>
      </c>
      <c r="J11727">
        <v>0.85953329234717102</v>
      </c>
      <c r="K11727" t="s">
        <v>25970</v>
      </c>
      <c r="L11727">
        <v>2</v>
      </c>
      <c r="M11727" t="s">
        <v>5133</v>
      </c>
      <c r="N11727">
        <v>0.33333333333333298</v>
      </c>
      <c r="O11727">
        <v>3.2509752925877802E-4</v>
      </c>
    </row>
    <row r="11728" spans="1:15">
      <c r="A11728" t="s">
        <v>13028</v>
      </c>
      <c r="B11728" t="s">
        <v>23518</v>
      </c>
      <c r="C11728" t="s">
        <v>13029</v>
      </c>
      <c r="D11728">
        <v>2</v>
      </c>
      <c r="E11728">
        <v>787</v>
      </c>
      <c r="F11728">
        <v>15</v>
      </c>
      <c r="G11728">
        <v>7393</v>
      </c>
      <c r="H11728">
        <v>0.48505374542886198</v>
      </c>
      <c r="I11728">
        <v>1</v>
      </c>
      <c r="J11728">
        <v>0.966855260484069</v>
      </c>
      <c r="K11728" t="s">
        <v>29353</v>
      </c>
      <c r="L11728">
        <v>2</v>
      </c>
      <c r="M11728" t="s">
        <v>2729</v>
      </c>
      <c r="N11728">
        <v>0.133333333333333</v>
      </c>
      <c r="O11728">
        <v>2.5412960609911099E-3</v>
      </c>
    </row>
    <row r="11729" spans="1:15">
      <c r="A11729" t="s">
        <v>13028</v>
      </c>
      <c r="B11729" t="s">
        <v>23511</v>
      </c>
      <c r="C11729" t="s">
        <v>13029</v>
      </c>
      <c r="D11729">
        <v>13</v>
      </c>
      <c r="E11729">
        <v>6152</v>
      </c>
      <c r="F11729">
        <v>16</v>
      </c>
      <c r="G11729">
        <v>7804</v>
      </c>
      <c r="H11729">
        <v>0.55141591982388505</v>
      </c>
      <c r="I11729">
        <v>0.968912233598893</v>
      </c>
      <c r="J11729">
        <v>0.832812322140707</v>
      </c>
      <c r="K11729" t="s">
        <v>31212</v>
      </c>
      <c r="L11729">
        <v>13</v>
      </c>
      <c r="M11729" t="s">
        <v>2729</v>
      </c>
      <c r="N11729">
        <v>0.8125</v>
      </c>
      <c r="O11729">
        <v>2.1131339401820499E-3</v>
      </c>
    </row>
    <row r="11730" spans="1:15">
      <c r="A11730" t="s">
        <v>13030</v>
      </c>
      <c r="B11730" t="s">
        <v>23518</v>
      </c>
      <c r="C11730" t="s">
        <v>13031</v>
      </c>
      <c r="D11730">
        <v>2</v>
      </c>
      <c r="E11730">
        <v>787</v>
      </c>
      <c r="F11730">
        <v>9</v>
      </c>
      <c r="G11730">
        <v>7393</v>
      </c>
      <c r="H11730">
        <v>0.247486748132145</v>
      </c>
      <c r="I11730">
        <v>0.96239188514146901</v>
      </c>
      <c r="J11730">
        <v>0.93049365679620899</v>
      </c>
      <c r="K11730" t="s">
        <v>29353</v>
      </c>
      <c r="L11730">
        <v>2</v>
      </c>
      <c r="M11730" t="s">
        <v>2729</v>
      </c>
      <c r="N11730">
        <v>0.22222222222222199</v>
      </c>
      <c r="O11730">
        <v>2.5412960609911099E-3</v>
      </c>
    </row>
    <row r="11731" spans="1:15">
      <c r="A11731" t="s">
        <v>13030</v>
      </c>
      <c r="B11731" t="s">
        <v>23511</v>
      </c>
      <c r="C11731" t="s">
        <v>13031</v>
      </c>
      <c r="D11731">
        <v>6</v>
      </c>
      <c r="E11731">
        <v>6152</v>
      </c>
      <c r="F11731">
        <v>9</v>
      </c>
      <c r="G11731">
        <v>7804</v>
      </c>
      <c r="H11731">
        <v>0.89825373386812402</v>
      </c>
      <c r="I11731">
        <v>1</v>
      </c>
      <c r="J11731">
        <v>0.85953329234717102</v>
      </c>
      <c r="K11731" t="s">
        <v>29354</v>
      </c>
      <c r="L11731">
        <v>6</v>
      </c>
      <c r="M11731" t="s">
        <v>2729</v>
      </c>
      <c r="N11731">
        <v>0.66666666666666696</v>
      </c>
      <c r="O11731">
        <v>9.7529258777633303E-4</v>
      </c>
    </row>
    <row r="11732" spans="1:15">
      <c r="A11732" t="s">
        <v>13032</v>
      </c>
      <c r="B11732" t="s">
        <v>23513</v>
      </c>
      <c r="C11732" t="s">
        <v>13033</v>
      </c>
      <c r="D11732">
        <v>46</v>
      </c>
      <c r="E11732">
        <v>535</v>
      </c>
      <c r="F11732">
        <v>468</v>
      </c>
      <c r="G11732">
        <v>8124</v>
      </c>
      <c r="H11732">
        <v>3.7074245286166999E-3</v>
      </c>
      <c r="I11732">
        <v>8.6376068510507401E-2</v>
      </c>
      <c r="J11732">
        <v>8.2092867142389697E-2</v>
      </c>
      <c r="K11732" t="s">
        <v>31213</v>
      </c>
      <c r="L11732">
        <v>46</v>
      </c>
      <c r="M11732" t="s">
        <v>5133</v>
      </c>
      <c r="N11732">
        <v>9.8290598290598302E-2</v>
      </c>
      <c r="O11732">
        <v>8.5981308411214999E-2</v>
      </c>
    </row>
    <row r="11733" spans="1:15">
      <c r="A11733" t="s">
        <v>13032</v>
      </c>
      <c r="B11733" t="s">
        <v>23518</v>
      </c>
      <c r="C11733" t="s">
        <v>13033</v>
      </c>
      <c r="D11733">
        <v>80</v>
      </c>
      <c r="E11733">
        <v>787</v>
      </c>
      <c r="F11733">
        <v>472</v>
      </c>
      <c r="G11733">
        <v>7393</v>
      </c>
      <c r="H11733" s="34">
        <v>1.12081235425567E-5</v>
      </c>
      <c r="I11733">
        <v>2.2062070381168699E-3</v>
      </c>
      <c r="J11733">
        <v>2.1330828805202701E-3</v>
      </c>
      <c r="K11733" t="s">
        <v>31214</v>
      </c>
      <c r="L11733">
        <v>80</v>
      </c>
      <c r="M11733" t="s">
        <v>5133</v>
      </c>
      <c r="N11733">
        <v>0.169491525423729</v>
      </c>
      <c r="O11733">
        <v>0.10165184243964399</v>
      </c>
    </row>
    <row r="11734" spans="1:15">
      <c r="A11734" t="s">
        <v>13032</v>
      </c>
      <c r="B11734" t="s">
        <v>23511</v>
      </c>
      <c r="C11734" t="s">
        <v>13033</v>
      </c>
      <c r="D11734">
        <v>326</v>
      </c>
      <c r="E11734">
        <v>6152</v>
      </c>
      <c r="F11734">
        <v>465</v>
      </c>
      <c r="G11734">
        <v>7804</v>
      </c>
      <c r="H11734">
        <v>0.99999813486445499</v>
      </c>
      <c r="I11734">
        <v>1</v>
      </c>
      <c r="J11734">
        <v>0.85953329234717102</v>
      </c>
      <c r="K11734" t="s">
        <v>31215</v>
      </c>
      <c r="L11734">
        <v>326</v>
      </c>
      <c r="M11734" t="s">
        <v>5133</v>
      </c>
      <c r="N11734">
        <v>0.70107526881720394</v>
      </c>
      <c r="O11734">
        <v>5.2990897269180798E-2</v>
      </c>
    </row>
    <row r="11735" spans="1:15">
      <c r="A11735" t="s">
        <v>13034</v>
      </c>
      <c r="B11735" t="s">
        <v>23513</v>
      </c>
      <c r="C11735" t="s">
        <v>13035</v>
      </c>
      <c r="D11735">
        <v>37</v>
      </c>
      <c r="E11735">
        <v>535</v>
      </c>
      <c r="F11735">
        <v>341</v>
      </c>
      <c r="G11735">
        <v>8124</v>
      </c>
      <c r="H11735">
        <v>1.7082528601305999E-3</v>
      </c>
      <c r="I11735">
        <v>4.8556502531109401E-2</v>
      </c>
      <c r="J11735">
        <v>4.6148691181754499E-2</v>
      </c>
      <c r="K11735" t="s">
        <v>31216</v>
      </c>
      <c r="L11735">
        <v>37</v>
      </c>
      <c r="M11735" t="s">
        <v>5133</v>
      </c>
      <c r="N11735">
        <v>0.108504398826979</v>
      </c>
      <c r="O11735">
        <v>6.9158878504672894E-2</v>
      </c>
    </row>
    <row r="11736" spans="1:15">
      <c r="A11736" t="s">
        <v>13034</v>
      </c>
      <c r="B11736" t="s">
        <v>23511</v>
      </c>
      <c r="C11736" t="s">
        <v>13035</v>
      </c>
      <c r="D11736">
        <v>226</v>
      </c>
      <c r="E11736">
        <v>6152</v>
      </c>
      <c r="F11736">
        <v>341</v>
      </c>
      <c r="G11736">
        <v>7804</v>
      </c>
      <c r="H11736">
        <v>0.99999998686126501</v>
      </c>
      <c r="I11736">
        <v>1</v>
      </c>
      <c r="J11736">
        <v>0.85953329234717102</v>
      </c>
      <c r="K11736" t="s">
        <v>31217</v>
      </c>
      <c r="L11736">
        <v>226</v>
      </c>
      <c r="M11736" t="s">
        <v>5133</v>
      </c>
      <c r="N11736">
        <v>0.66275659824046895</v>
      </c>
      <c r="O11736">
        <v>3.6736020806241901E-2</v>
      </c>
    </row>
    <row r="11737" spans="1:15">
      <c r="A11737" t="s">
        <v>13034</v>
      </c>
      <c r="B11737" t="s">
        <v>23518</v>
      </c>
      <c r="C11737" t="s">
        <v>13035</v>
      </c>
      <c r="D11737">
        <v>67</v>
      </c>
      <c r="E11737">
        <v>787</v>
      </c>
      <c r="F11737">
        <v>352</v>
      </c>
      <c r="G11737">
        <v>7393</v>
      </c>
      <c r="H11737" s="34">
        <v>1.0811098761596801E-6</v>
      </c>
      <c r="I11737">
        <v>4.1410750191370801E-4</v>
      </c>
      <c r="J11737">
        <v>4.00382016631185E-4</v>
      </c>
      <c r="K11737" t="s">
        <v>31218</v>
      </c>
      <c r="L11737">
        <v>67</v>
      </c>
      <c r="M11737" t="s">
        <v>5133</v>
      </c>
      <c r="N11737">
        <v>0.19034090909090901</v>
      </c>
      <c r="O11737">
        <v>8.5133418043202E-2</v>
      </c>
    </row>
    <row r="11738" spans="1:15">
      <c r="A11738" t="s">
        <v>13036</v>
      </c>
      <c r="B11738" t="s">
        <v>23513</v>
      </c>
      <c r="C11738" t="s">
        <v>13037</v>
      </c>
      <c r="D11738">
        <v>1</v>
      </c>
      <c r="E11738">
        <v>535</v>
      </c>
      <c r="F11738">
        <v>5</v>
      </c>
      <c r="G11738">
        <v>8124</v>
      </c>
      <c r="H11738">
        <v>0.28872836491514098</v>
      </c>
      <c r="I11738">
        <v>0.92669970177713501</v>
      </c>
      <c r="J11738">
        <v>0.88074667915254901</v>
      </c>
      <c r="K11738" t="s">
        <v>24167</v>
      </c>
      <c r="L11738">
        <v>1</v>
      </c>
      <c r="M11738" t="s">
        <v>2729</v>
      </c>
      <c r="N11738">
        <v>0.2</v>
      </c>
      <c r="O11738">
        <v>1.8691588785046699E-3</v>
      </c>
    </row>
    <row r="11739" spans="1:15">
      <c r="A11739" t="s">
        <v>13036</v>
      </c>
      <c r="B11739" t="s">
        <v>23511</v>
      </c>
      <c r="C11739" t="s">
        <v>13037</v>
      </c>
      <c r="D11739">
        <v>2</v>
      </c>
      <c r="E11739">
        <v>6152</v>
      </c>
      <c r="F11739">
        <v>5</v>
      </c>
      <c r="G11739">
        <v>7804</v>
      </c>
      <c r="H11739">
        <v>0.99168074853091603</v>
      </c>
      <c r="I11739">
        <v>1</v>
      </c>
      <c r="J11739">
        <v>0.85953329234717102</v>
      </c>
      <c r="K11739" t="s">
        <v>31219</v>
      </c>
      <c r="L11739">
        <v>2</v>
      </c>
      <c r="M11739" t="s">
        <v>2729</v>
      </c>
      <c r="N11739">
        <v>0.4</v>
      </c>
      <c r="O11739">
        <v>3.2509752925877802E-4</v>
      </c>
    </row>
    <row r="11740" spans="1:15">
      <c r="A11740" t="s">
        <v>13038</v>
      </c>
      <c r="B11740" t="s">
        <v>23511</v>
      </c>
      <c r="C11740" t="s">
        <v>13039</v>
      </c>
      <c r="D11740">
        <v>3</v>
      </c>
      <c r="E11740">
        <v>6152</v>
      </c>
      <c r="F11740">
        <v>3</v>
      </c>
      <c r="G11740">
        <v>7804</v>
      </c>
      <c r="H11740">
        <v>0.489837867770546</v>
      </c>
      <c r="I11740">
        <v>0.96083957126938102</v>
      </c>
      <c r="J11740">
        <v>0.82587360011061495</v>
      </c>
      <c r="K11740" t="s">
        <v>31220</v>
      </c>
      <c r="L11740">
        <v>3</v>
      </c>
      <c r="M11740" t="s">
        <v>5133</v>
      </c>
      <c r="N11740">
        <v>1</v>
      </c>
      <c r="O11740">
        <v>4.8764629388816603E-4</v>
      </c>
    </row>
    <row r="11741" spans="1:15">
      <c r="A11741" t="s">
        <v>13040</v>
      </c>
      <c r="B11741" t="s">
        <v>23513</v>
      </c>
      <c r="C11741" t="s">
        <v>13041</v>
      </c>
      <c r="D11741">
        <v>1</v>
      </c>
      <c r="E11741">
        <v>535</v>
      </c>
      <c r="F11741">
        <v>4</v>
      </c>
      <c r="G11741">
        <v>8124</v>
      </c>
      <c r="H11741">
        <v>0.23855956797771199</v>
      </c>
      <c r="I11741">
        <v>0.85273230586348503</v>
      </c>
      <c r="J11741">
        <v>0.81044716552199803</v>
      </c>
      <c r="K11741" t="s">
        <v>29911</v>
      </c>
      <c r="L11741">
        <v>1</v>
      </c>
      <c r="M11741" t="s">
        <v>5133</v>
      </c>
      <c r="N11741">
        <v>0.25</v>
      </c>
      <c r="O11741">
        <v>1.8691588785046699E-3</v>
      </c>
    </row>
    <row r="11742" spans="1:15">
      <c r="A11742" t="s">
        <v>13040</v>
      </c>
      <c r="B11742" t="s">
        <v>23511</v>
      </c>
      <c r="C11742" t="s">
        <v>13041</v>
      </c>
      <c r="D11742">
        <v>3</v>
      </c>
      <c r="E11742">
        <v>6152</v>
      </c>
      <c r="F11742">
        <v>4</v>
      </c>
      <c r="G11742">
        <v>7804</v>
      </c>
      <c r="H11742">
        <v>0.80103341611958101</v>
      </c>
      <c r="I11742">
        <v>0.968912233598893</v>
      </c>
      <c r="J11742">
        <v>0.832812322140707</v>
      </c>
      <c r="K11742" t="s">
        <v>31220</v>
      </c>
      <c r="L11742">
        <v>3</v>
      </c>
      <c r="M11742" t="s">
        <v>5133</v>
      </c>
      <c r="N11742">
        <v>0.75</v>
      </c>
      <c r="O11742">
        <v>4.8764629388816603E-4</v>
      </c>
    </row>
    <row r="11743" spans="1:15">
      <c r="A11743" t="s">
        <v>13042</v>
      </c>
      <c r="B11743" t="s">
        <v>23518</v>
      </c>
      <c r="C11743" t="s">
        <v>13043</v>
      </c>
      <c r="D11743">
        <v>1</v>
      </c>
      <c r="E11743">
        <v>787</v>
      </c>
      <c r="F11743">
        <v>7</v>
      </c>
      <c r="G11743">
        <v>7393</v>
      </c>
      <c r="H11743">
        <v>0.54534917443390396</v>
      </c>
      <c r="I11743">
        <v>1</v>
      </c>
      <c r="J11743">
        <v>0.966855260484069</v>
      </c>
      <c r="K11743" t="s">
        <v>24091</v>
      </c>
      <c r="L11743">
        <v>1</v>
      </c>
      <c r="M11743" t="s">
        <v>1463</v>
      </c>
      <c r="N11743">
        <v>0.14285714285714299</v>
      </c>
      <c r="O11743">
        <v>1.27064803049555E-3</v>
      </c>
    </row>
    <row r="11744" spans="1:15">
      <c r="A11744" t="s">
        <v>13042</v>
      </c>
      <c r="B11744" t="s">
        <v>23511</v>
      </c>
      <c r="C11744" t="s">
        <v>13043</v>
      </c>
      <c r="D11744">
        <v>5</v>
      </c>
      <c r="E11744">
        <v>6152</v>
      </c>
      <c r="F11744">
        <v>7</v>
      </c>
      <c r="G11744">
        <v>7804</v>
      </c>
      <c r="H11744">
        <v>0.83137607319657303</v>
      </c>
      <c r="I11744">
        <v>0.98923101772060196</v>
      </c>
      <c r="J11744">
        <v>0.85027699355333197</v>
      </c>
      <c r="K11744" t="s">
        <v>31221</v>
      </c>
      <c r="L11744">
        <v>5</v>
      </c>
      <c r="M11744" t="s">
        <v>1463</v>
      </c>
      <c r="N11744">
        <v>0.71428571428571397</v>
      </c>
      <c r="O11744">
        <v>8.1274382314694405E-4</v>
      </c>
    </row>
    <row r="11745" spans="1:15">
      <c r="A11745" t="s">
        <v>13042</v>
      </c>
      <c r="B11745" t="s">
        <v>23513</v>
      </c>
      <c r="C11745" t="s">
        <v>13043</v>
      </c>
      <c r="D11745">
        <v>1</v>
      </c>
      <c r="E11745">
        <v>535</v>
      </c>
      <c r="F11745">
        <v>7</v>
      </c>
      <c r="G11745">
        <v>8124</v>
      </c>
      <c r="H11745">
        <v>0.37938355156400999</v>
      </c>
      <c r="I11745">
        <v>0.99999999999997702</v>
      </c>
      <c r="J11745">
        <v>0.95041217501583097</v>
      </c>
      <c r="K11745" t="s">
        <v>23888</v>
      </c>
      <c r="L11745">
        <v>1</v>
      </c>
      <c r="M11745" t="s">
        <v>1463</v>
      </c>
      <c r="N11745">
        <v>0.14285714285714299</v>
      </c>
      <c r="O11745">
        <v>1.8691588785046699E-3</v>
      </c>
    </row>
    <row r="11746" spans="1:15">
      <c r="A11746" t="s">
        <v>13044</v>
      </c>
      <c r="B11746" t="s">
        <v>23513</v>
      </c>
      <c r="C11746" t="s">
        <v>13045</v>
      </c>
      <c r="D11746">
        <v>2</v>
      </c>
      <c r="E11746">
        <v>535</v>
      </c>
      <c r="F11746">
        <v>13</v>
      </c>
      <c r="G11746">
        <v>8124</v>
      </c>
      <c r="H11746">
        <v>0.20945948666488401</v>
      </c>
      <c r="I11746">
        <v>0.82628980005633901</v>
      </c>
      <c r="J11746">
        <v>0.78531588606495994</v>
      </c>
      <c r="K11746" t="s">
        <v>23703</v>
      </c>
      <c r="L11746">
        <v>2</v>
      </c>
      <c r="M11746" t="s">
        <v>5133</v>
      </c>
      <c r="N11746">
        <v>0.15384615384615399</v>
      </c>
      <c r="O11746">
        <v>3.7383177570093499E-3</v>
      </c>
    </row>
    <row r="11747" spans="1:15">
      <c r="A11747" t="s">
        <v>13044</v>
      </c>
      <c r="B11747" t="s">
        <v>23511</v>
      </c>
      <c r="C11747" t="s">
        <v>13045</v>
      </c>
      <c r="D11747">
        <v>10</v>
      </c>
      <c r="E11747">
        <v>6152</v>
      </c>
      <c r="F11747">
        <v>13</v>
      </c>
      <c r="G11747">
        <v>7804</v>
      </c>
      <c r="H11747">
        <v>0.71080626448881101</v>
      </c>
      <c r="I11747">
        <v>0.968912233598893</v>
      </c>
      <c r="J11747">
        <v>0.832812322140707</v>
      </c>
      <c r="K11747" t="s">
        <v>31222</v>
      </c>
      <c r="L11747">
        <v>10</v>
      </c>
      <c r="M11747" t="s">
        <v>5133</v>
      </c>
      <c r="N11747">
        <v>0.76923076923076905</v>
      </c>
      <c r="O11747">
        <v>1.62548764629389E-3</v>
      </c>
    </row>
    <row r="11748" spans="1:15">
      <c r="A11748" t="s">
        <v>13046</v>
      </c>
      <c r="B11748" t="s">
        <v>23518</v>
      </c>
      <c r="C11748" t="s">
        <v>13047</v>
      </c>
      <c r="D11748">
        <v>6</v>
      </c>
      <c r="E11748">
        <v>787</v>
      </c>
      <c r="F11748">
        <v>24</v>
      </c>
      <c r="G11748">
        <v>7393</v>
      </c>
      <c r="H11748">
        <v>3.6004108426943897E-2</v>
      </c>
      <c r="I11748">
        <v>0.48276898520161099</v>
      </c>
      <c r="J11748">
        <v>0.46676773294073298</v>
      </c>
      <c r="K11748" t="s">
        <v>31223</v>
      </c>
      <c r="L11748">
        <v>6</v>
      </c>
      <c r="M11748" t="s">
        <v>5133</v>
      </c>
      <c r="N11748">
        <v>0.25</v>
      </c>
      <c r="O11748">
        <v>7.6238881829733202E-3</v>
      </c>
    </row>
    <row r="11749" spans="1:15">
      <c r="A11749" t="s">
        <v>13046</v>
      </c>
      <c r="B11749" t="s">
        <v>23513</v>
      </c>
      <c r="C11749" t="s">
        <v>13047</v>
      </c>
      <c r="D11749">
        <v>2</v>
      </c>
      <c r="E11749">
        <v>535</v>
      </c>
      <c r="F11749">
        <v>23</v>
      </c>
      <c r="G11749">
        <v>8124</v>
      </c>
      <c r="H11749">
        <v>0.45311094658456502</v>
      </c>
      <c r="I11749">
        <v>0.99999999999997702</v>
      </c>
      <c r="J11749">
        <v>0.95041217501583097</v>
      </c>
      <c r="K11749" t="s">
        <v>31224</v>
      </c>
      <c r="L11749">
        <v>2</v>
      </c>
      <c r="M11749" t="s">
        <v>5133</v>
      </c>
      <c r="N11749">
        <v>8.6956521739130405E-2</v>
      </c>
      <c r="O11749">
        <v>3.7383177570093499E-3</v>
      </c>
    </row>
    <row r="11750" spans="1:15">
      <c r="A11750" t="s">
        <v>13046</v>
      </c>
      <c r="B11750" t="s">
        <v>23511</v>
      </c>
      <c r="C11750" t="s">
        <v>13047</v>
      </c>
      <c r="D11750">
        <v>16</v>
      </c>
      <c r="E11750">
        <v>6152</v>
      </c>
      <c r="F11750">
        <v>24</v>
      </c>
      <c r="G11750">
        <v>7804</v>
      </c>
      <c r="H11750">
        <v>0.95010726895554298</v>
      </c>
      <c r="I11750">
        <v>1</v>
      </c>
      <c r="J11750">
        <v>0.85953329234717102</v>
      </c>
      <c r="K11750" t="s">
        <v>31225</v>
      </c>
      <c r="L11750">
        <v>16</v>
      </c>
      <c r="M11750" t="s">
        <v>5133</v>
      </c>
      <c r="N11750">
        <v>0.66666666666666696</v>
      </c>
      <c r="O11750">
        <v>2.6007802340702198E-3</v>
      </c>
    </row>
    <row r="11751" spans="1:15">
      <c r="A11751" t="s">
        <v>13048</v>
      </c>
      <c r="B11751" t="s">
        <v>23511</v>
      </c>
      <c r="C11751" t="s">
        <v>13049</v>
      </c>
      <c r="D11751">
        <v>2</v>
      </c>
      <c r="E11751">
        <v>6152</v>
      </c>
      <c r="F11751">
        <v>2</v>
      </c>
      <c r="G11751">
        <v>7804</v>
      </c>
      <c r="H11751">
        <v>0.62141708038142995</v>
      </c>
      <c r="I11751">
        <v>0.968912233598893</v>
      </c>
      <c r="J11751">
        <v>0.832812322140707</v>
      </c>
      <c r="K11751" t="s">
        <v>31226</v>
      </c>
      <c r="L11751">
        <v>2</v>
      </c>
      <c r="M11751" t="s">
        <v>2729</v>
      </c>
      <c r="N11751">
        <v>1</v>
      </c>
      <c r="O11751">
        <v>3.2509752925877802E-4</v>
      </c>
    </row>
    <row r="11752" spans="1:15">
      <c r="A11752" t="s">
        <v>13050</v>
      </c>
      <c r="B11752" t="s">
        <v>23511</v>
      </c>
      <c r="C11752" t="s">
        <v>13051</v>
      </c>
      <c r="D11752">
        <v>2</v>
      </c>
      <c r="E11752">
        <v>6152</v>
      </c>
      <c r="F11752">
        <v>2</v>
      </c>
      <c r="G11752">
        <v>7804</v>
      </c>
      <c r="H11752">
        <v>0.62141708038142995</v>
      </c>
      <c r="I11752">
        <v>0.968912233598893</v>
      </c>
      <c r="J11752">
        <v>0.832812322140707</v>
      </c>
      <c r="K11752" t="s">
        <v>29172</v>
      </c>
      <c r="L11752">
        <v>2</v>
      </c>
      <c r="M11752" t="s">
        <v>2729</v>
      </c>
      <c r="N11752">
        <v>1</v>
      </c>
      <c r="O11752">
        <v>3.2509752925877802E-4</v>
      </c>
    </row>
    <row r="11753" spans="1:15">
      <c r="A11753" t="s">
        <v>13052</v>
      </c>
      <c r="B11753" t="s">
        <v>23513</v>
      </c>
      <c r="C11753" t="s">
        <v>13053</v>
      </c>
      <c r="D11753">
        <v>4</v>
      </c>
      <c r="E11753">
        <v>535</v>
      </c>
      <c r="F11753">
        <v>34</v>
      </c>
      <c r="G11753">
        <v>8124</v>
      </c>
      <c r="H11753">
        <v>0.18268159178208701</v>
      </c>
      <c r="I11753">
        <v>0.75508452473579202</v>
      </c>
      <c r="J11753">
        <v>0.71764152547495597</v>
      </c>
      <c r="K11753" t="s">
        <v>31227</v>
      </c>
      <c r="L11753">
        <v>4</v>
      </c>
      <c r="M11753" t="s">
        <v>5133</v>
      </c>
      <c r="N11753">
        <v>0.11764705882352899</v>
      </c>
      <c r="O11753">
        <v>7.4766355140186902E-3</v>
      </c>
    </row>
    <row r="11754" spans="1:15">
      <c r="A11754" t="s">
        <v>13052</v>
      </c>
      <c r="B11754" t="s">
        <v>23511</v>
      </c>
      <c r="C11754" t="s">
        <v>13053</v>
      </c>
      <c r="D11754">
        <v>20</v>
      </c>
      <c r="E11754">
        <v>6152</v>
      </c>
      <c r="F11754">
        <v>32</v>
      </c>
      <c r="G11754">
        <v>7804</v>
      </c>
      <c r="H11754">
        <v>0.99023715215460195</v>
      </c>
      <c r="I11754">
        <v>1</v>
      </c>
      <c r="J11754">
        <v>0.85953329234717102</v>
      </c>
      <c r="K11754" t="s">
        <v>31228</v>
      </c>
      <c r="L11754">
        <v>20</v>
      </c>
      <c r="M11754" t="s">
        <v>5133</v>
      </c>
      <c r="N11754">
        <v>0.625</v>
      </c>
      <c r="O11754">
        <v>3.2509752925877801E-3</v>
      </c>
    </row>
    <row r="11755" spans="1:15">
      <c r="A11755" t="s">
        <v>13052</v>
      </c>
      <c r="B11755" t="s">
        <v>23518</v>
      </c>
      <c r="C11755" t="s">
        <v>13053</v>
      </c>
      <c r="D11755">
        <v>5</v>
      </c>
      <c r="E11755">
        <v>787</v>
      </c>
      <c r="F11755">
        <v>27</v>
      </c>
      <c r="G11755">
        <v>7393</v>
      </c>
      <c r="H11755">
        <v>0.15309218613858999</v>
      </c>
      <c r="I11755">
        <v>0.80479121538689102</v>
      </c>
      <c r="J11755">
        <v>0.77811662018818395</v>
      </c>
      <c r="K11755" t="s">
        <v>31229</v>
      </c>
      <c r="L11755">
        <v>5</v>
      </c>
      <c r="M11755" t="s">
        <v>5133</v>
      </c>
      <c r="N11755">
        <v>0.18518518518518501</v>
      </c>
      <c r="O11755">
        <v>6.35324015247776E-3</v>
      </c>
    </row>
    <row r="11756" spans="1:15">
      <c r="A11756" t="s">
        <v>13054</v>
      </c>
      <c r="B11756" t="s">
        <v>23511</v>
      </c>
      <c r="C11756" t="s">
        <v>13055</v>
      </c>
      <c r="D11756">
        <v>1</v>
      </c>
      <c r="E11756">
        <v>6152</v>
      </c>
      <c r="F11756">
        <v>1</v>
      </c>
      <c r="G11756">
        <v>7804</v>
      </c>
      <c r="H11756">
        <v>0.788313685289595</v>
      </c>
      <c r="I11756">
        <v>0.968912233598893</v>
      </c>
      <c r="J11756">
        <v>0.832812322140707</v>
      </c>
      <c r="K11756" t="s">
        <v>31230</v>
      </c>
      <c r="L11756">
        <v>1</v>
      </c>
      <c r="M11756" t="s">
        <v>5133</v>
      </c>
      <c r="N11756">
        <v>1</v>
      </c>
      <c r="O11756">
        <v>1.6254876462938901E-4</v>
      </c>
    </row>
    <row r="11757" spans="1:15">
      <c r="A11757" t="s">
        <v>13056</v>
      </c>
      <c r="B11757" t="s">
        <v>23511</v>
      </c>
      <c r="C11757" t="s">
        <v>13057</v>
      </c>
      <c r="D11757">
        <v>1</v>
      </c>
      <c r="E11757">
        <v>6152</v>
      </c>
      <c r="F11757">
        <v>1</v>
      </c>
      <c r="G11757">
        <v>7804</v>
      </c>
      <c r="H11757">
        <v>0.788313685289595</v>
      </c>
      <c r="I11757">
        <v>0.968912233598893</v>
      </c>
      <c r="J11757">
        <v>0.832812322140707</v>
      </c>
      <c r="K11757" t="s">
        <v>31230</v>
      </c>
      <c r="L11757">
        <v>1</v>
      </c>
      <c r="M11757" t="s">
        <v>5133</v>
      </c>
      <c r="N11757">
        <v>1</v>
      </c>
      <c r="O11757">
        <v>1.6254876462938901E-4</v>
      </c>
    </row>
    <row r="11758" spans="1:15">
      <c r="A11758" t="s">
        <v>13058</v>
      </c>
      <c r="B11758" t="s">
        <v>23518</v>
      </c>
      <c r="C11758" t="s">
        <v>13059</v>
      </c>
      <c r="D11758">
        <v>5</v>
      </c>
      <c r="E11758">
        <v>787</v>
      </c>
      <c r="F11758">
        <v>31</v>
      </c>
      <c r="G11758">
        <v>7393</v>
      </c>
      <c r="H11758">
        <v>0.22948878668777101</v>
      </c>
      <c r="I11758">
        <v>0.91516557478972405</v>
      </c>
      <c r="J11758">
        <v>0.88483265019937196</v>
      </c>
      <c r="K11758" t="s">
        <v>25771</v>
      </c>
      <c r="L11758">
        <v>5</v>
      </c>
      <c r="M11758" t="s">
        <v>5133</v>
      </c>
      <c r="N11758">
        <v>0.16129032258064499</v>
      </c>
      <c r="O11758">
        <v>6.35324015247776E-3</v>
      </c>
    </row>
    <row r="11759" spans="1:15">
      <c r="A11759" t="s">
        <v>13058</v>
      </c>
      <c r="B11759" t="s">
        <v>23513</v>
      </c>
      <c r="C11759" t="s">
        <v>13059</v>
      </c>
      <c r="D11759">
        <v>1</v>
      </c>
      <c r="E11759">
        <v>535</v>
      </c>
      <c r="F11759">
        <v>34</v>
      </c>
      <c r="G11759">
        <v>8124</v>
      </c>
      <c r="H11759">
        <v>0.90183030156750899</v>
      </c>
      <c r="I11759">
        <v>0.99999999999997702</v>
      </c>
      <c r="J11759">
        <v>0.95041217501583097</v>
      </c>
      <c r="K11759" t="s">
        <v>25451</v>
      </c>
      <c r="L11759">
        <v>1</v>
      </c>
      <c r="M11759" t="s">
        <v>5133</v>
      </c>
      <c r="N11759">
        <v>2.9411764705882401E-2</v>
      </c>
      <c r="O11759">
        <v>1.8691588785046699E-3</v>
      </c>
    </row>
    <row r="11760" spans="1:15">
      <c r="A11760" t="s">
        <v>13058</v>
      </c>
      <c r="B11760" t="s">
        <v>23511</v>
      </c>
      <c r="C11760" t="s">
        <v>13059</v>
      </c>
      <c r="D11760">
        <v>27</v>
      </c>
      <c r="E11760">
        <v>6152</v>
      </c>
      <c r="F11760">
        <v>33</v>
      </c>
      <c r="G11760">
        <v>7804</v>
      </c>
      <c r="H11760">
        <v>0.43380195563068902</v>
      </c>
      <c r="I11760">
        <v>0.96083957126938102</v>
      </c>
      <c r="J11760">
        <v>0.82587360011061495</v>
      </c>
      <c r="K11760" t="s">
        <v>31231</v>
      </c>
      <c r="L11760">
        <v>27</v>
      </c>
      <c r="M11760" t="s">
        <v>5133</v>
      </c>
      <c r="N11760">
        <v>0.81818181818181801</v>
      </c>
      <c r="O11760">
        <v>4.3888166449934998E-3</v>
      </c>
    </row>
    <row r="11761" spans="1:15">
      <c r="A11761" t="s">
        <v>13060</v>
      </c>
      <c r="B11761" t="s">
        <v>23513</v>
      </c>
      <c r="C11761" t="s">
        <v>13061</v>
      </c>
      <c r="D11761">
        <v>26</v>
      </c>
      <c r="E11761">
        <v>535</v>
      </c>
      <c r="F11761">
        <v>243</v>
      </c>
      <c r="G11761">
        <v>8124</v>
      </c>
      <c r="H11761">
        <v>9.46134958483116E-3</v>
      </c>
      <c r="I11761">
        <v>0.15931940320993099</v>
      </c>
      <c r="J11761">
        <v>0.15141910052697799</v>
      </c>
      <c r="K11761" t="s">
        <v>31232</v>
      </c>
      <c r="L11761">
        <v>26</v>
      </c>
      <c r="M11761" t="s">
        <v>5133</v>
      </c>
      <c r="N11761">
        <v>0.10699588477366299</v>
      </c>
      <c r="O11761">
        <v>4.8598130841121502E-2</v>
      </c>
    </row>
    <row r="11762" spans="1:15">
      <c r="A11762" t="s">
        <v>13060</v>
      </c>
      <c r="B11762" t="s">
        <v>23511</v>
      </c>
      <c r="C11762" t="s">
        <v>13061</v>
      </c>
      <c r="D11762">
        <v>168</v>
      </c>
      <c r="E11762">
        <v>6152</v>
      </c>
      <c r="F11762">
        <v>230</v>
      </c>
      <c r="G11762">
        <v>7804</v>
      </c>
      <c r="H11762">
        <v>0.98644826265507002</v>
      </c>
      <c r="I11762">
        <v>1</v>
      </c>
      <c r="J11762">
        <v>0.85953329234717102</v>
      </c>
      <c r="K11762" t="s">
        <v>31233</v>
      </c>
      <c r="L11762">
        <v>168</v>
      </c>
      <c r="M11762" t="s">
        <v>5133</v>
      </c>
      <c r="N11762">
        <v>0.73043478260869599</v>
      </c>
      <c r="O11762">
        <v>2.7308192457737301E-2</v>
      </c>
    </row>
    <row r="11763" spans="1:15">
      <c r="A11763" t="s">
        <v>13060</v>
      </c>
      <c r="B11763" t="s">
        <v>23518</v>
      </c>
      <c r="C11763" t="s">
        <v>13061</v>
      </c>
      <c r="D11763">
        <v>22</v>
      </c>
      <c r="E11763">
        <v>787</v>
      </c>
      <c r="F11763">
        <v>215</v>
      </c>
      <c r="G11763">
        <v>7393</v>
      </c>
      <c r="H11763">
        <v>0.61247725865532798</v>
      </c>
      <c r="I11763">
        <v>1</v>
      </c>
      <c r="J11763">
        <v>0.966855260484069</v>
      </c>
      <c r="K11763" t="s">
        <v>25891</v>
      </c>
      <c r="L11763">
        <v>22</v>
      </c>
      <c r="M11763" t="s">
        <v>5133</v>
      </c>
      <c r="N11763">
        <v>0.102325581395349</v>
      </c>
      <c r="O11763">
        <v>2.7954256670902199E-2</v>
      </c>
    </row>
    <row r="11764" spans="1:15">
      <c r="A11764" t="s">
        <v>13062</v>
      </c>
      <c r="B11764" t="s">
        <v>23513</v>
      </c>
      <c r="C11764" t="s">
        <v>13063</v>
      </c>
      <c r="D11764">
        <v>2</v>
      </c>
      <c r="E11764">
        <v>535</v>
      </c>
      <c r="F11764">
        <v>5</v>
      </c>
      <c r="G11764">
        <v>8124</v>
      </c>
      <c r="H11764">
        <v>3.7884380227996402E-2</v>
      </c>
      <c r="I11764">
        <v>0.42722874441898101</v>
      </c>
      <c r="J11764">
        <v>0.40604340021253599</v>
      </c>
      <c r="K11764" t="s">
        <v>23659</v>
      </c>
      <c r="L11764">
        <v>2</v>
      </c>
      <c r="M11764" t="s">
        <v>5133</v>
      </c>
      <c r="N11764">
        <v>0.4</v>
      </c>
      <c r="O11764">
        <v>3.7383177570093499E-3</v>
      </c>
    </row>
    <row r="11765" spans="1:15">
      <c r="A11765" t="s">
        <v>13062</v>
      </c>
      <c r="B11765" t="s">
        <v>23511</v>
      </c>
      <c r="C11765" t="s">
        <v>13063</v>
      </c>
      <c r="D11765">
        <v>2</v>
      </c>
      <c r="E11765">
        <v>6152</v>
      </c>
      <c r="F11765">
        <v>5</v>
      </c>
      <c r="G11765">
        <v>7804</v>
      </c>
      <c r="H11765">
        <v>0.99168074853091603</v>
      </c>
      <c r="I11765">
        <v>1</v>
      </c>
      <c r="J11765">
        <v>0.85953329234717102</v>
      </c>
      <c r="K11765" t="s">
        <v>31234</v>
      </c>
      <c r="L11765">
        <v>2</v>
      </c>
      <c r="M11765" t="s">
        <v>5133</v>
      </c>
      <c r="N11765">
        <v>0.4</v>
      </c>
      <c r="O11765">
        <v>3.2509752925877802E-4</v>
      </c>
    </row>
    <row r="11766" spans="1:15">
      <c r="A11766" t="s">
        <v>13064</v>
      </c>
      <c r="B11766" t="s">
        <v>23513</v>
      </c>
      <c r="C11766" t="s">
        <v>13065</v>
      </c>
      <c r="D11766">
        <v>2</v>
      </c>
      <c r="E11766">
        <v>535</v>
      </c>
      <c r="F11766">
        <v>5</v>
      </c>
      <c r="G11766">
        <v>8124</v>
      </c>
      <c r="H11766">
        <v>3.7884380227996402E-2</v>
      </c>
      <c r="I11766">
        <v>0.42722874441898101</v>
      </c>
      <c r="J11766">
        <v>0.40604340021253599</v>
      </c>
      <c r="K11766" t="s">
        <v>23659</v>
      </c>
      <c r="L11766">
        <v>2</v>
      </c>
      <c r="M11766" t="s">
        <v>5133</v>
      </c>
      <c r="N11766">
        <v>0.4</v>
      </c>
      <c r="O11766">
        <v>3.7383177570093499E-3</v>
      </c>
    </row>
    <row r="11767" spans="1:15">
      <c r="A11767" t="s">
        <v>13064</v>
      </c>
      <c r="B11767" t="s">
        <v>23511</v>
      </c>
      <c r="C11767" t="s">
        <v>13065</v>
      </c>
      <c r="D11767">
        <v>2</v>
      </c>
      <c r="E11767">
        <v>6152</v>
      </c>
      <c r="F11767">
        <v>5</v>
      </c>
      <c r="G11767">
        <v>7804</v>
      </c>
      <c r="H11767">
        <v>0.99168074853091603</v>
      </c>
      <c r="I11767">
        <v>1</v>
      </c>
      <c r="J11767">
        <v>0.85953329234717102</v>
      </c>
      <c r="K11767" t="s">
        <v>31234</v>
      </c>
      <c r="L11767">
        <v>2</v>
      </c>
      <c r="M11767" t="s">
        <v>5133</v>
      </c>
      <c r="N11767">
        <v>0.4</v>
      </c>
      <c r="O11767">
        <v>3.2509752925877802E-4</v>
      </c>
    </row>
    <row r="11768" spans="1:15">
      <c r="A11768" t="s">
        <v>13066</v>
      </c>
      <c r="B11768" t="s">
        <v>23518</v>
      </c>
      <c r="C11768" t="s">
        <v>13067</v>
      </c>
      <c r="D11768">
        <v>3</v>
      </c>
      <c r="E11768">
        <v>787</v>
      </c>
      <c r="F11768">
        <v>21</v>
      </c>
      <c r="G11768">
        <v>7393</v>
      </c>
      <c r="H11768">
        <v>0.39022520469363298</v>
      </c>
      <c r="I11768">
        <v>1</v>
      </c>
      <c r="J11768">
        <v>0.966855260484069</v>
      </c>
      <c r="K11768" t="s">
        <v>28820</v>
      </c>
      <c r="L11768">
        <v>3</v>
      </c>
      <c r="M11768" t="s">
        <v>5133</v>
      </c>
      <c r="N11768">
        <v>0.14285714285714299</v>
      </c>
      <c r="O11768">
        <v>3.8119440914866601E-3</v>
      </c>
    </row>
    <row r="11769" spans="1:15">
      <c r="A11769" t="s">
        <v>13066</v>
      </c>
      <c r="B11769" t="s">
        <v>23513</v>
      </c>
      <c r="C11769" t="s">
        <v>13067</v>
      </c>
      <c r="D11769">
        <v>1</v>
      </c>
      <c r="E11769">
        <v>535</v>
      </c>
      <c r="F11769">
        <v>18</v>
      </c>
      <c r="G11769">
        <v>8124</v>
      </c>
      <c r="H11769">
        <v>0.70698758191645195</v>
      </c>
      <c r="I11769">
        <v>0.99999999999997702</v>
      </c>
      <c r="J11769">
        <v>0.95041217501583097</v>
      </c>
      <c r="K11769" t="s">
        <v>23746</v>
      </c>
      <c r="L11769">
        <v>1</v>
      </c>
      <c r="M11769" t="s">
        <v>5133</v>
      </c>
      <c r="N11769">
        <v>5.5555555555555601E-2</v>
      </c>
      <c r="O11769">
        <v>1.8691588785046699E-3</v>
      </c>
    </row>
    <row r="11770" spans="1:15">
      <c r="A11770" t="s">
        <v>13066</v>
      </c>
      <c r="B11770" t="s">
        <v>23511</v>
      </c>
      <c r="C11770" t="s">
        <v>13067</v>
      </c>
      <c r="D11770">
        <v>15</v>
      </c>
      <c r="E11770">
        <v>6152</v>
      </c>
      <c r="F11770">
        <v>20</v>
      </c>
      <c r="G11770">
        <v>7804</v>
      </c>
      <c r="H11770">
        <v>0.76458748612048399</v>
      </c>
      <c r="I11770">
        <v>0.968912233598893</v>
      </c>
      <c r="J11770">
        <v>0.832812322140707</v>
      </c>
      <c r="K11770" t="s">
        <v>31235</v>
      </c>
      <c r="L11770">
        <v>15</v>
      </c>
      <c r="M11770" t="s">
        <v>5133</v>
      </c>
      <c r="N11770">
        <v>0.75</v>
      </c>
      <c r="O11770">
        <v>2.4382314694408299E-3</v>
      </c>
    </row>
    <row r="11771" spans="1:15">
      <c r="A11771" t="s">
        <v>13068</v>
      </c>
      <c r="B11771" t="s">
        <v>23518</v>
      </c>
      <c r="C11771" t="s">
        <v>13069</v>
      </c>
      <c r="D11771">
        <v>3</v>
      </c>
      <c r="E11771">
        <v>787</v>
      </c>
      <c r="F11771">
        <v>30</v>
      </c>
      <c r="G11771">
        <v>7393</v>
      </c>
      <c r="H11771">
        <v>0.63332168497958496</v>
      </c>
      <c r="I11771">
        <v>1</v>
      </c>
      <c r="J11771">
        <v>0.966855260484069</v>
      </c>
      <c r="K11771" t="s">
        <v>31236</v>
      </c>
      <c r="L11771">
        <v>3</v>
      </c>
      <c r="M11771" t="s">
        <v>5133</v>
      </c>
      <c r="N11771">
        <v>0.1</v>
      </c>
      <c r="O11771">
        <v>3.8119440914866601E-3</v>
      </c>
    </row>
    <row r="11772" spans="1:15">
      <c r="A11772" t="s">
        <v>13068</v>
      </c>
      <c r="B11772" t="s">
        <v>23513</v>
      </c>
      <c r="C11772" t="s">
        <v>13069</v>
      </c>
      <c r="D11772">
        <v>4</v>
      </c>
      <c r="E11772">
        <v>535</v>
      </c>
      <c r="F11772">
        <v>31</v>
      </c>
      <c r="G11772">
        <v>8124</v>
      </c>
      <c r="H11772">
        <v>0.14388893763074001</v>
      </c>
      <c r="I11772">
        <v>0.68244467562008204</v>
      </c>
      <c r="J11772">
        <v>0.64860372848407</v>
      </c>
      <c r="K11772" t="s">
        <v>25914</v>
      </c>
      <c r="L11772">
        <v>4</v>
      </c>
      <c r="M11772" t="s">
        <v>5133</v>
      </c>
      <c r="N11772">
        <v>0.12903225806451599</v>
      </c>
      <c r="O11772">
        <v>7.4766355140186902E-3</v>
      </c>
    </row>
    <row r="11773" spans="1:15">
      <c r="A11773" t="s">
        <v>13068</v>
      </c>
      <c r="B11773" t="s">
        <v>23511</v>
      </c>
      <c r="C11773" t="s">
        <v>13069</v>
      </c>
      <c r="D11773">
        <v>22</v>
      </c>
      <c r="E11773">
        <v>6152</v>
      </c>
      <c r="F11773">
        <v>31</v>
      </c>
      <c r="G11773">
        <v>7804</v>
      </c>
      <c r="H11773">
        <v>0.89863523343248697</v>
      </c>
      <c r="I11773">
        <v>1</v>
      </c>
      <c r="J11773">
        <v>0.85953329234717102</v>
      </c>
      <c r="K11773" t="s">
        <v>31237</v>
      </c>
      <c r="L11773">
        <v>22</v>
      </c>
      <c r="M11773" t="s">
        <v>5133</v>
      </c>
      <c r="N11773">
        <v>0.70967741935483897</v>
      </c>
      <c r="O11773">
        <v>3.57607282184655E-3</v>
      </c>
    </row>
    <row r="11774" spans="1:15">
      <c r="A11774" t="s">
        <v>13070</v>
      </c>
      <c r="B11774" t="s">
        <v>23511</v>
      </c>
      <c r="C11774" t="s">
        <v>13071</v>
      </c>
      <c r="D11774">
        <v>9</v>
      </c>
      <c r="E11774">
        <v>6152</v>
      </c>
      <c r="F11774">
        <v>10</v>
      </c>
      <c r="G11774">
        <v>7804</v>
      </c>
      <c r="H11774">
        <v>0.341392875758884</v>
      </c>
      <c r="I11774">
        <v>0.87709103910391695</v>
      </c>
      <c r="J11774">
        <v>0.75388894852919097</v>
      </c>
      <c r="K11774" t="s">
        <v>31238</v>
      </c>
      <c r="L11774">
        <v>9</v>
      </c>
      <c r="M11774" t="s">
        <v>5133</v>
      </c>
      <c r="N11774">
        <v>0.9</v>
      </c>
      <c r="O11774">
        <v>1.4629388816645001E-3</v>
      </c>
    </row>
    <row r="11775" spans="1:15">
      <c r="A11775" t="s">
        <v>13072</v>
      </c>
      <c r="B11775" t="s">
        <v>23513</v>
      </c>
      <c r="C11775" t="s">
        <v>13073</v>
      </c>
      <c r="D11775">
        <v>4</v>
      </c>
      <c r="E11775">
        <v>535</v>
      </c>
      <c r="F11775">
        <v>15</v>
      </c>
      <c r="G11775">
        <v>8124</v>
      </c>
      <c r="H11775">
        <v>1.4165116717944499E-2</v>
      </c>
      <c r="I11775">
        <v>0.212989979635759</v>
      </c>
      <c r="J11775">
        <v>0.20242826980220399</v>
      </c>
      <c r="K11775" t="s">
        <v>25914</v>
      </c>
      <c r="L11775">
        <v>4</v>
      </c>
      <c r="M11775" t="s">
        <v>5133</v>
      </c>
      <c r="N11775">
        <v>0.266666666666667</v>
      </c>
      <c r="O11775">
        <v>7.4766355140186902E-3</v>
      </c>
    </row>
    <row r="11776" spans="1:15">
      <c r="A11776" t="s">
        <v>13072</v>
      </c>
      <c r="B11776" t="s">
        <v>23518</v>
      </c>
      <c r="C11776" t="s">
        <v>13073</v>
      </c>
      <c r="D11776">
        <v>2</v>
      </c>
      <c r="E11776">
        <v>787</v>
      </c>
      <c r="F11776">
        <v>15</v>
      </c>
      <c r="G11776">
        <v>7393</v>
      </c>
      <c r="H11776">
        <v>0.48505374542886198</v>
      </c>
      <c r="I11776">
        <v>1</v>
      </c>
      <c r="J11776">
        <v>0.966855260484069</v>
      </c>
      <c r="K11776" t="s">
        <v>31239</v>
      </c>
      <c r="L11776">
        <v>2</v>
      </c>
      <c r="M11776" t="s">
        <v>5133</v>
      </c>
      <c r="N11776">
        <v>0.133333333333333</v>
      </c>
      <c r="O11776">
        <v>2.5412960609911099E-3</v>
      </c>
    </row>
    <row r="11777" spans="1:15">
      <c r="A11777" t="s">
        <v>13072</v>
      </c>
      <c r="B11777" t="s">
        <v>23511</v>
      </c>
      <c r="C11777" t="s">
        <v>13073</v>
      </c>
      <c r="D11777">
        <v>9</v>
      </c>
      <c r="E11777">
        <v>6152</v>
      </c>
      <c r="F11777">
        <v>16</v>
      </c>
      <c r="G11777">
        <v>7804</v>
      </c>
      <c r="H11777">
        <v>0.99008041167559702</v>
      </c>
      <c r="I11777">
        <v>1</v>
      </c>
      <c r="J11777">
        <v>0.85953329234717102</v>
      </c>
      <c r="K11777" t="s">
        <v>31240</v>
      </c>
      <c r="L11777">
        <v>9</v>
      </c>
      <c r="M11777" t="s">
        <v>5133</v>
      </c>
      <c r="N11777">
        <v>0.5625</v>
      </c>
      <c r="O11777">
        <v>1.4629388816645001E-3</v>
      </c>
    </row>
    <row r="11778" spans="1:15">
      <c r="A11778" t="s">
        <v>13074</v>
      </c>
      <c r="B11778" t="s">
        <v>23518</v>
      </c>
      <c r="C11778" t="s">
        <v>13075</v>
      </c>
      <c r="D11778">
        <v>2</v>
      </c>
      <c r="E11778">
        <v>787</v>
      </c>
      <c r="F11778">
        <v>4</v>
      </c>
      <c r="G11778">
        <v>7393</v>
      </c>
      <c r="H11778">
        <v>5.8679954233094203E-2</v>
      </c>
      <c r="I11778">
        <v>0.61178825165478101</v>
      </c>
      <c r="J11778">
        <v>0.59151068941477603</v>
      </c>
      <c r="K11778" t="s">
        <v>24124</v>
      </c>
      <c r="L11778">
        <v>2</v>
      </c>
      <c r="M11778" t="s">
        <v>5133</v>
      </c>
      <c r="N11778">
        <v>0.5</v>
      </c>
      <c r="O11778">
        <v>2.5412960609911099E-3</v>
      </c>
    </row>
    <row r="11779" spans="1:15">
      <c r="A11779" t="s">
        <v>13074</v>
      </c>
      <c r="B11779" t="s">
        <v>23511</v>
      </c>
      <c r="C11779" t="s">
        <v>13075</v>
      </c>
      <c r="D11779">
        <v>2</v>
      </c>
      <c r="E11779">
        <v>6152</v>
      </c>
      <c r="F11779">
        <v>4</v>
      </c>
      <c r="G11779">
        <v>7804</v>
      </c>
      <c r="H11779">
        <v>0.96811759508681905</v>
      </c>
      <c r="I11779">
        <v>1</v>
      </c>
      <c r="J11779">
        <v>0.85953329234717102</v>
      </c>
      <c r="K11779" t="s">
        <v>31241</v>
      </c>
      <c r="L11779">
        <v>2</v>
      </c>
      <c r="M11779" t="s">
        <v>5133</v>
      </c>
      <c r="N11779">
        <v>0.5</v>
      </c>
      <c r="O11779">
        <v>3.2509752925877802E-4</v>
      </c>
    </row>
    <row r="11780" spans="1:15">
      <c r="A11780" t="s">
        <v>13076</v>
      </c>
      <c r="B11780" t="s">
        <v>23513</v>
      </c>
      <c r="C11780" t="s">
        <v>13077</v>
      </c>
      <c r="D11780">
        <v>2</v>
      </c>
      <c r="E11780">
        <v>535</v>
      </c>
      <c r="F11780">
        <v>19</v>
      </c>
      <c r="G11780">
        <v>8124</v>
      </c>
      <c r="H11780">
        <v>0.35888622660623998</v>
      </c>
      <c r="I11780">
        <v>0.99999999999997702</v>
      </c>
      <c r="J11780">
        <v>0.95041217501583097</v>
      </c>
      <c r="K11780" t="s">
        <v>27891</v>
      </c>
      <c r="L11780">
        <v>2</v>
      </c>
      <c r="M11780" t="s">
        <v>5133</v>
      </c>
      <c r="N11780">
        <v>0.105263157894737</v>
      </c>
      <c r="O11780">
        <v>3.7383177570093499E-3</v>
      </c>
    </row>
    <row r="11781" spans="1:15">
      <c r="A11781" t="s">
        <v>13076</v>
      </c>
      <c r="B11781" t="s">
        <v>23518</v>
      </c>
      <c r="C11781" t="s">
        <v>13077</v>
      </c>
      <c r="D11781">
        <v>5</v>
      </c>
      <c r="E11781">
        <v>787</v>
      </c>
      <c r="F11781">
        <v>18</v>
      </c>
      <c r="G11781">
        <v>7393</v>
      </c>
      <c r="H11781">
        <v>3.5621170757778202E-2</v>
      </c>
      <c r="I11781">
        <v>0.48202705957083403</v>
      </c>
      <c r="J11781">
        <v>0.466050398241729</v>
      </c>
      <c r="K11781" t="s">
        <v>27892</v>
      </c>
      <c r="L11781">
        <v>5</v>
      </c>
      <c r="M11781" t="s">
        <v>5133</v>
      </c>
      <c r="N11781">
        <v>0.27777777777777801</v>
      </c>
      <c r="O11781">
        <v>6.35324015247776E-3</v>
      </c>
    </row>
    <row r="11782" spans="1:15">
      <c r="A11782" t="s">
        <v>13076</v>
      </c>
      <c r="B11782" t="s">
        <v>23511</v>
      </c>
      <c r="C11782" t="s">
        <v>13077</v>
      </c>
      <c r="D11782">
        <v>11</v>
      </c>
      <c r="E11782">
        <v>6152</v>
      </c>
      <c r="F11782">
        <v>19</v>
      </c>
      <c r="G11782">
        <v>7804</v>
      </c>
      <c r="H11782">
        <v>0.99029205455068203</v>
      </c>
      <c r="I11782">
        <v>1</v>
      </c>
      <c r="J11782">
        <v>0.85953329234717102</v>
      </c>
      <c r="K11782" t="s">
        <v>31242</v>
      </c>
      <c r="L11782">
        <v>11</v>
      </c>
      <c r="M11782" t="s">
        <v>5133</v>
      </c>
      <c r="N11782">
        <v>0.57894736842105299</v>
      </c>
      <c r="O11782">
        <v>1.78803641092328E-3</v>
      </c>
    </row>
    <row r="11783" spans="1:15">
      <c r="A11783" t="s">
        <v>13078</v>
      </c>
      <c r="B11783" t="s">
        <v>23511</v>
      </c>
      <c r="C11783" t="s">
        <v>13079</v>
      </c>
      <c r="D11783">
        <v>145</v>
      </c>
      <c r="E11783">
        <v>6152</v>
      </c>
      <c r="F11783">
        <v>155</v>
      </c>
      <c r="G11783">
        <v>7804</v>
      </c>
      <c r="H11783" s="34">
        <v>3.3689456309270101E-7</v>
      </c>
      <c r="I11783" s="34">
        <v>1.2611129177367499E-5</v>
      </c>
      <c r="J11783" s="34">
        <v>1.08396853820381E-5</v>
      </c>
      <c r="K11783" t="s">
        <v>31243</v>
      </c>
      <c r="L11783">
        <v>145</v>
      </c>
      <c r="M11783" t="s">
        <v>2729</v>
      </c>
      <c r="N11783">
        <v>0.93548387096774199</v>
      </c>
      <c r="O11783">
        <v>2.3569570871261401E-2</v>
      </c>
    </row>
    <row r="11784" spans="1:15">
      <c r="A11784" t="s">
        <v>13078</v>
      </c>
      <c r="B11784" t="s">
        <v>23513</v>
      </c>
      <c r="C11784" t="s">
        <v>13079</v>
      </c>
      <c r="D11784">
        <v>1</v>
      </c>
      <c r="E11784">
        <v>535</v>
      </c>
      <c r="F11784">
        <v>157</v>
      </c>
      <c r="G11784">
        <v>8124</v>
      </c>
      <c r="H11784">
        <v>0.99997966123360504</v>
      </c>
      <c r="I11784">
        <v>0.99999999999997702</v>
      </c>
      <c r="J11784">
        <v>0.95041217501583097</v>
      </c>
      <c r="K11784" t="s">
        <v>26166</v>
      </c>
      <c r="L11784">
        <v>1</v>
      </c>
      <c r="M11784" t="s">
        <v>2729</v>
      </c>
      <c r="N11784">
        <v>6.3694267515923596E-3</v>
      </c>
      <c r="O11784">
        <v>1.8691588785046699E-3</v>
      </c>
    </row>
    <row r="11785" spans="1:15">
      <c r="A11785" t="s">
        <v>13078</v>
      </c>
      <c r="B11785" t="s">
        <v>23518</v>
      </c>
      <c r="C11785" t="s">
        <v>13079</v>
      </c>
      <c r="D11785">
        <v>8</v>
      </c>
      <c r="E11785">
        <v>787</v>
      </c>
      <c r="F11785">
        <v>142</v>
      </c>
      <c r="G11785">
        <v>7393</v>
      </c>
      <c r="H11785">
        <v>0.987814713183779</v>
      </c>
      <c r="I11785">
        <v>1</v>
      </c>
      <c r="J11785">
        <v>0.966855260484069</v>
      </c>
      <c r="K11785" t="s">
        <v>31087</v>
      </c>
      <c r="L11785">
        <v>8</v>
      </c>
      <c r="M11785" t="s">
        <v>2729</v>
      </c>
      <c r="N11785">
        <v>5.63380281690141E-2</v>
      </c>
      <c r="O11785">
        <v>1.01651842439644E-2</v>
      </c>
    </row>
    <row r="11786" spans="1:15">
      <c r="A11786" t="s">
        <v>13080</v>
      </c>
      <c r="B11786" t="s">
        <v>23511</v>
      </c>
      <c r="C11786" t="s">
        <v>13081</v>
      </c>
      <c r="D11786">
        <v>1</v>
      </c>
      <c r="E11786">
        <v>6152</v>
      </c>
      <c r="F11786">
        <v>1</v>
      </c>
      <c r="G11786">
        <v>7804</v>
      </c>
      <c r="H11786">
        <v>0.788313685289595</v>
      </c>
      <c r="I11786">
        <v>0.968912233598893</v>
      </c>
      <c r="J11786">
        <v>0.832812322140707</v>
      </c>
      <c r="K11786" t="s">
        <v>30894</v>
      </c>
      <c r="L11786">
        <v>1</v>
      </c>
      <c r="M11786" t="s">
        <v>5133</v>
      </c>
      <c r="N11786">
        <v>1</v>
      </c>
      <c r="O11786">
        <v>1.6254876462938901E-4</v>
      </c>
    </row>
    <row r="11787" spans="1:15">
      <c r="A11787" t="s">
        <v>13082</v>
      </c>
      <c r="B11787" t="s">
        <v>23518</v>
      </c>
      <c r="C11787" t="s">
        <v>13083</v>
      </c>
      <c r="D11787">
        <v>2</v>
      </c>
      <c r="E11787">
        <v>787</v>
      </c>
      <c r="F11787">
        <v>12</v>
      </c>
      <c r="G11787">
        <v>7393</v>
      </c>
      <c r="H11787">
        <v>0.37061782085017497</v>
      </c>
      <c r="I11787">
        <v>1</v>
      </c>
      <c r="J11787">
        <v>0.966855260484069</v>
      </c>
      <c r="K11787" t="s">
        <v>25878</v>
      </c>
      <c r="L11787">
        <v>2</v>
      </c>
      <c r="M11787" t="s">
        <v>5133</v>
      </c>
      <c r="N11787">
        <v>0.16666666666666699</v>
      </c>
      <c r="O11787">
        <v>2.5412960609911099E-3</v>
      </c>
    </row>
    <row r="11788" spans="1:15">
      <c r="A11788" t="s">
        <v>13082</v>
      </c>
      <c r="B11788" t="s">
        <v>23513</v>
      </c>
      <c r="C11788" t="s">
        <v>13083</v>
      </c>
      <c r="D11788">
        <v>4</v>
      </c>
      <c r="E11788">
        <v>535</v>
      </c>
      <c r="F11788">
        <v>11</v>
      </c>
      <c r="G11788">
        <v>8124</v>
      </c>
      <c r="H11788">
        <v>4.2273327217442402E-3</v>
      </c>
      <c r="I11788">
        <v>8.6376068510507401E-2</v>
      </c>
      <c r="J11788">
        <v>8.2092867142389697E-2</v>
      </c>
      <c r="K11788" t="s">
        <v>31244</v>
      </c>
      <c r="L11788">
        <v>4</v>
      </c>
      <c r="M11788" t="s">
        <v>5133</v>
      </c>
      <c r="N11788">
        <v>0.36363636363636398</v>
      </c>
      <c r="O11788">
        <v>7.4766355140186902E-3</v>
      </c>
    </row>
    <row r="11789" spans="1:15">
      <c r="A11789" t="s">
        <v>13082</v>
      </c>
      <c r="B11789" t="s">
        <v>23511</v>
      </c>
      <c r="C11789" t="s">
        <v>13083</v>
      </c>
      <c r="D11789">
        <v>7</v>
      </c>
      <c r="E11789">
        <v>6152</v>
      </c>
      <c r="F11789">
        <v>13</v>
      </c>
      <c r="G11789">
        <v>7804</v>
      </c>
      <c r="H11789">
        <v>0.99037023056488904</v>
      </c>
      <c r="I11789">
        <v>1</v>
      </c>
      <c r="J11789">
        <v>0.85953329234717102</v>
      </c>
      <c r="K11789" t="s">
        <v>31245</v>
      </c>
      <c r="L11789">
        <v>7</v>
      </c>
      <c r="M11789" t="s">
        <v>5133</v>
      </c>
      <c r="N11789">
        <v>0.53846153846153799</v>
      </c>
      <c r="O11789">
        <v>1.13784135240572E-3</v>
      </c>
    </row>
    <row r="11790" spans="1:15">
      <c r="A11790" t="s">
        <v>13084</v>
      </c>
      <c r="B11790" t="s">
        <v>23511</v>
      </c>
      <c r="C11790" t="s">
        <v>13085</v>
      </c>
      <c r="D11790">
        <v>13</v>
      </c>
      <c r="E11790">
        <v>6152</v>
      </c>
      <c r="F11790">
        <v>15</v>
      </c>
      <c r="G11790">
        <v>7804</v>
      </c>
      <c r="H11790">
        <v>0.35527829093487101</v>
      </c>
      <c r="I11790">
        <v>0.90637853699243498</v>
      </c>
      <c r="J11790">
        <v>0.77906252801391895</v>
      </c>
      <c r="K11790" t="s">
        <v>31246</v>
      </c>
      <c r="L11790">
        <v>13</v>
      </c>
      <c r="M11790" t="s">
        <v>5133</v>
      </c>
      <c r="N11790">
        <v>0.86666666666666703</v>
      </c>
      <c r="O11790">
        <v>2.1131339401820499E-3</v>
      </c>
    </row>
    <row r="11791" spans="1:15">
      <c r="A11791" t="s">
        <v>13084</v>
      </c>
      <c r="B11791" t="s">
        <v>23513</v>
      </c>
      <c r="C11791" t="s">
        <v>13085</v>
      </c>
      <c r="D11791">
        <v>1</v>
      </c>
      <c r="E11791">
        <v>535</v>
      </c>
      <c r="F11791">
        <v>17</v>
      </c>
      <c r="G11791">
        <v>8124</v>
      </c>
      <c r="H11791">
        <v>0.68628477635983498</v>
      </c>
      <c r="I11791">
        <v>0.99999999999997702</v>
      </c>
      <c r="J11791">
        <v>0.95041217501583097</v>
      </c>
      <c r="K11791" t="s">
        <v>28903</v>
      </c>
      <c r="L11791">
        <v>1</v>
      </c>
      <c r="M11791" t="s">
        <v>5133</v>
      </c>
      <c r="N11791">
        <v>5.8823529411764698E-2</v>
      </c>
      <c r="O11791">
        <v>1.8691588785046699E-3</v>
      </c>
    </row>
    <row r="11792" spans="1:15">
      <c r="A11792" t="s">
        <v>13084</v>
      </c>
      <c r="B11792" t="s">
        <v>23518</v>
      </c>
      <c r="C11792" t="s">
        <v>13085</v>
      </c>
      <c r="D11792">
        <v>1</v>
      </c>
      <c r="E11792">
        <v>787</v>
      </c>
      <c r="F11792">
        <v>13</v>
      </c>
      <c r="G11792">
        <v>7393</v>
      </c>
      <c r="H11792">
        <v>0.76880113817690798</v>
      </c>
      <c r="I11792">
        <v>1</v>
      </c>
      <c r="J11792">
        <v>0.966855260484069</v>
      </c>
      <c r="K11792" t="s">
        <v>24050</v>
      </c>
      <c r="L11792">
        <v>1</v>
      </c>
      <c r="M11792" t="s">
        <v>5133</v>
      </c>
      <c r="N11792">
        <v>7.69230769230769E-2</v>
      </c>
      <c r="O11792">
        <v>1.27064803049555E-3</v>
      </c>
    </row>
    <row r="11793" spans="1:15">
      <c r="A11793" t="s">
        <v>13086</v>
      </c>
      <c r="B11793" t="s">
        <v>23518</v>
      </c>
      <c r="C11793" t="s">
        <v>13087</v>
      </c>
      <c r="D11793">
        <v>1</v>
      </c>
      <c r="E11793">
        <v>787</v>
      </c>
      <c r="F11793">
        <v>13</v>
      </c>
      <c r="G11793">
        <v>7393</v>
      </c>
      <c r="H11793">
        <v>0.76880113817690798</v>
      </c>
      <c r="I11793">
        <v>1</v>
      </c>
      <c r="J11793">
        <v>0.966855260484069</v>
      </c>
      <c r="K11793" t="s">
        <v>24050</v>
      </c>
      <c r="L11793">
        <v>1</v>
      </c>
      <c r="M11793" t="s">
        <v>5133</v>
      </c>
      <c r="N11793">
        <v>7.69230769230769E-2</v>
      </c>
      <c r="O11793">
        <v>1.27064803049555E-3</v>
      </c>
    </row>
    <row r="11794" spans="1:15">
      <c r="A11794" t="s">
        <v>13086</v>
      </c>
      <c r="B11794" t="s">
        <v>23513</v>
      </c>
      <c r="C11794" t="s">
        <v>13087</v>
      </c>
      <c r="D11794">
        <v>1</v>
      </c>
      <c r="E11794">
        <v>535</v>
      </c>
      <c r="F11794">
        <v>17</v>
      </c>
      <c r="G11794">
        <v>8124</v>
      </c>
      <c r="H11794">
        <v>0.68628477635983498</v>
      </c>
      <c r="I11794">
        <v>0.99999999999997702</v>
      </c>
      <c r="J11794">
        <v>0.95041217501583097</v>
      </c>
      <c r="K11794" t="s">
        <v>28903</v>
      </c>
      <c r="L11794">
        <v>1</v>
      </c>
      <c r="M11794" t="s">
        <v>5133</v>
      </c>
      <c r="N11794">
        <v>5.8823529411764698E-2</v>
      </c>
      <c r="O11794">
        <v>1.8691588785046699E-3</v>
      </c>
    </row>
    <row r="11795" spans="1:15">
      <c r="A11795" t="s">
        <v>13086</v>
      </c>
      <c r="B11795" t="s">
        <v>23511</v>
      </c>
      <c r="C11795" t="s">
        <v>13087</v>
      </c>
      <c r="D11795">
        <v>13</v>
      </c>
      <c r="E11795">
        <v>6152</v>
      </c>
      <c r="F11795">
        <v>15</v>
      </c>
      <c r="G11795">
        <v>7804</v>
      </c>
      <c r="H11795">
        <v>0.35527829093487101</v>
      </c>
      <c r="I11795">
        <v>0.90637853699243498</v>
      </c>
      <c r="J11795">
        <v>0.77906252801391895</v>
      </c>
      <c r="K11795" t="s">
        <v>31246</v>
      </c>
      <c r="L11795">
        <v>13</v>
      </c>
      <c r="M11795" t="s">
        <v>5133</v>
      </c>
      <c r="N11795">
        <v>0.86666666666666703</v>
      </c>
      <c r="O11795">
        <v>2.1131339401820499E-3</v>
      </c>
    </row>
    <row r="11796" spans="1:15">
      <c r="A11796" t="s">
        <v>13088</v>
      </c>
      <c r="B11796" t="s">
        <v>23511</v>
      </c>
      <c r="C11796" t="s">
        <v>13089</v>
      </c>
      <c r="D11796">
        <v>21</v>
      </c>
      <c r="E11796">
        <v>6152</v>
      </c>
      <c r="F11796">
        <v>22</v>
      </c>
      <c r="G11796">
        <v>7804</v>
      </c>
      <c r="H11796">
        <v>3.6687853312365099E-2</v>
      </c>
      <c r="I11796">
        <v>0.216932081597738</v>
      </c>
      <c r="J11796">
        <v>0.18646034631142899</v>
      </c>
      <c r="K11796" t="s">
        <v>31247</v>
      </c>
      <c r="L11796">
        <v>21</v>
      </c>
      <c r="M11796" t="s">
        <v>5133</v>
      </c>
      <c r="N11796">
        <v>0.95454545454545503</v>
      </c>
      <c r="O11796">
        <v>3.41352405721717E-3</v>
      </c>
    </row>
    <row r="11797" spans="1:15">
      <c r="A11797" t="s">
        <v>13088</v>
      </c>
      <c r="B11797" t="s">
        <v>23518</v>
      </c>
      <c r="C11797" t="s">
        <v>13089</v>
      </c>
      <c r="D11797">
        <v>1</v>
      </c>
      <c r="E11797">
        <v>787</v>
      </c>
      <c r="F11797">
        <v>20</v>
      </c>
      <c r="G11797">
        <v>7393</v>
      </c>
      <c r="H11797">
        <v>0.89503969563115604</v>
      </c>
      <c r="I11797">
        <v>1</v>
      </c>
      <c r="J11797">
        <v>0.966855260484069</v>
      </c>
      <c r="K11797" t="s">
        <v>26719</v>
      </c>
      <c r="L11797">
        <v>1</v>
      </c>
      <c r="M11797" t="s">
        <v>5133</v>
      </c>
      <c r="N11797">
        <v>0.05</v>
      </c>
      <c r="O11797">
        <v>1.27064803049555E-3</v>
      </c>
    </row>
    <row r="11798" spans="1:15">
      <c r="A11798" t="s">
        <v>13090</v>
      </c>
      <c r="B11798" t="s">
        <v>23511</v>
      </c>
      <c r="C11798" t="s">
        <v>13091</v>
      </c>
      <c r="D11798">
        <v>1</v>
      </c>
      <c r="E11798">
        <v>6152</v>
      </c>
      <c r="F11798">
        <v>1</v>
      </c>
      <c r="G11798">
        <v>7804</v>
      </c>
      <c r="H11798">
        <v>0.788313685289595</v>
      </c>
      <c r="I11798">
        <v>0.968912233598893</v>
      </c>
      <c r="J11798">
        <v>0.832812322140707</v>
      </c>
      <c r="K11798" t="s">
        <v>30552</v>
      </c>
      <c r="L11798">
        <v>1</v>
      </c>
      <c r="M11798" t="s">
        <v>1463</v>
      </c>
      <c r="N11798">
        <v>1</v>
      </c>
      <c r="O11798">
        <v>1.6254876462938901E-4</v>
      </c>
    </row>
    <row r="11799" spans="1:15">
      <c r="A11799" t="s">
        <v>13092</v>
      </c>
      <c r="B11799" t="s">
        <v>23511</v>
      </c>
      <c r="C11799" t="s">
        <v>13093</v>
      </c>
      <c r="D11799">
        <v>1</v>
      </c>
      <c r="E11799">
        <v>6152</v>
      </c>
      <c r="F11799">
        <v>1</v>
      </c>
      <c r="G11799">
        <v>7804</v>
      </c>
      <c r="H11799">
        <v>0.788313685289595</v>
      </c>
      <c r="I11799">
        <v>0.968912233598893</v>
      </c>
      <c r="J11799">
        <v>0.832812322140707</v>
      </c>
      <c r="K11799" t="s">
        <v>24648</v>
      </c>
      <c r="L11799">
        <v>1</v>
      </c>
      <c r="M11799" t="s">
        <v>1463</v>
      </c>
      <c r="N11799">
        <v>1</v>
      </c>
      <c r="O11799">
        <v>1.6254876462938901E-4</v>
      </c>
    </row>
    <row r="11800" spans="1:15">
      <c r="A11800" t="s">
        <v>13094</v>
      </c>
      <c r="B11800" t="s">
        <v>23511</v>
      </c>
      <c r="C11800" t="s">
        <v>13095</v>
      </c>
      <c r="D11800">
        <v>1</v>
      </c>
      <c r="E11800">
        <v>6152</v>
      </c>
      <c r="F11800">
        <v>1</v>
      </c>
      <c r="G11800">
        <v>7804</v>
      </c>
      <c r="H11800">
        <v>0.788313685289595</v>
      </c>
      <c r="I11800">
        <v>0.968912233598893</v>
      </c>
      <c r="J11800">
        <v>0.832812322140707</v>
      </c>
      <c r="K11800" t="s">
        <v>31248</v>
      </c>
      <c r="L11800">
        <v>1</v>
      </c>
      <c r="M11800" t="s">
        <v>1463</v>
      </c>
      <c r="N11800">
        <v>1</v>
      </c>
      <c r="O11800">
        <v>1.6254876462938901E-4</v>
      </c>
    </row>
    <row r="11801" spans="1:15">
      <c r="A11801" t="s">
        <v>13096</v>
      </c>
      <c r="B11801" t="s">
        <v>23511</v>
      </c>
      <c r="C11801" t="s">
        <v>13097</v>
      </c>
      <c r="D11801">
        <v>6</v>
      </c>
      <c r="E11801">
        <v>6152</v>
      </c>
      <c r="F11801">
        <v>7</v>
      </c>
      <c r="G11801">
        <v>7804</v>
      </c>
      <c r="H11801">
        <v>0.54476030000281095</v>
      </c>
      <c r="I11801">
        <v>0.968912233598893</v>
      </c>
      <c r="J11801">
        <v>0.832812322140707</v>
      </c>
      <c r="K11801" t="s">
        <v>25077</v>
      </c>
      <c r="L11801">
        <v>6</v>
      </c>
      <c r="M11801" t="s">
        <v>1463</v>
      </c>
      <c r="N11801">
        <v>0.85714285714285698</v>
      </c>
      <c r="O11801">
        <v>9.7529258777633303E-4</v>
      </c>
    </row>
    <row r="11802" spans="1:15">
      <c r="A11802" t="s">
        <v>13096</v>
      </c>
      <c r="B11802" t="s">
        <v>23518</v>
      </c>
      <c r="C11802" t="s">
        <v>13097</v>
      </c>
      <c r="D11802">
        <v>1</v>
      </c>
      <c r="E11802">
        <v>787</v>
      </c>
      <c r="F11802">
        <v>7</v>
      </c>
      <c r="G11802">
        <v>7393</v>
      </c>
      <c r="H11802">
        <v>0.54534917443390396</v>
      </c>
      <c r="I11802">
        <v>1</v>
      </c>
      <c r="J11802">
        <v>0.966855260484069</v>
      </c>
      <c r="K11802" t="s">
        <v>25078</v>
      </c>
      <c r="L11802">
        <v>1</v>
      </c>
      <c r="M11802" t="s">
        <v>1463</v>
      </c>
      <c r="N11802">
        <v>0.14285714285714299</v>
      </c>
      <c r="O11802">
        <v>1.27064803049555E-3</v>
      </c>
    </row>
    <row r="11803" spans="1:15">
      <c r="A11803" t="s">
        <v>13098</v>
      </c>
      <c r="B11803" t="s">
        <v>23511</v>
      </c>
      <c r="C11803" t="s">
        <v>13099</v>
      </c>
      <c r="D11803">
        <v>2</v>
      </c>
      <c r="E11803">
        <v>6152</v>
      </c>
      <c r="F11803">
        <v>2</v>
      </c>
      <c r="G11803">
        <v>7804</v>
      </c>
      <c r="H11803">
        <v>0.62141708038142995</v>
      </c>
      <c r="I11803">
        <v>0.968912233598893</v>
      </c>
      <c r="J11803">
        <v>0.832812322140707</v>
      </c>
      <c r="K11803" t="s">
        <v>24708</v>
      </c>
      <c r="L11803">
        <v>2</v>
      </c>
      <c r="M11803" t="s">
        <v>1463</v>
      </c>
      <c r="N11803">
        <v>1</v>
      </c>
      <c r="O11803">
        <v>3.2509752925877802E-4</v>
      </c>
    </row>
    <row r="11804" spans="1:15">
      <c r="A11804" t="s">
        <v>13100</v>
      </c>
      <c r="B11804" t="s">
        <v>23518</v>
      </c>
      <c r="C11804" t="s">
        <v>13101</v>
      </c>
      <c r="D11804">
        <v>18</v>
      </c>
      <c r="E11804">
        <v>787</v>
      </c>
      <c r="F11804">
        <v>185</v>
      </c>
      <c r="G11804">
        <v>7393</v>
      </c>
      <c r="H11804">
        <v>0.694052105379664</v>
      </c>
      <c r="I11804">
        <v>1</v>
      </c>
      <c r="J11804">
        <v>0.966855260484069</v>
      </c>
      <c r="K11804" t="s">
        <v>31249</v>
      </c>
      <c r="L11804">
        <v>18</v>
      </c>
      <c r="M11804" t="s">
        <v>5133</v>
      </c>
      <c r="N11804">
        <v>9.7297297297297303E-2</v>
      </c>
      <c r="O11804">
        <v>2.2871664548919899E-2</v>
      </c>
    </row>
    <row r="11805" spans="1:15">
      <c r="A11805" t="s">
        <v>13100</v>
      </c>
      <c r="B11805" t="s">
        <v>23513</v>
      </c>
      <c r="C11805" t="s">
        <v>13101</v>
      </c>
      <c r="D11805">
        <v>14</v>
      </c>
      <c r="E11805">
        <v>535</v>
      </c>
      <c r="F11805">
        <v>224</v>
      </c>
      <c r="G11805">
        <v>8124</v>
      </c>
      <c r="H11805">
        <v>0.62095820787662503</v>
      </c>
      <c r="I11805">
        <v>0.99999999999997702</v>
      </c>
      <c r="J11805">
        <v>0.95041217501583097</v>
      </c>
      <c r="K11805" t="s">
        <v>31250</v>
      </c>
      <c r="L11805">
        <v>14</v>
      </c>
      <c r="M11805" t="s">
        <v>5133</v>
      </c>
      <c r="N11805">
        <v>6.25E-2</v>
      </c>
      <c r="O11805">
        <v>2.6168224299065401E-2</v>
      </c>
    </row>
    <row r="11806" spans="1:15">
      <c r="A11806" t="s">
        <v>13100</v>
      </c>
      <c r="B11806" t="s">
        <v>23511</v>
      </c>
      <c r="C11806" t="s">
        <v>13101</v>
      </c>
      <c r="D11806">
        <v>179</v>
      </c>
      <c r="E11806">
        <v>6152</v>
      </c>
      <c r="F11806">
        <v>213</v>
      </c>
      <c r="G11806">
        <v>7804</v>
      </c>
      <c r="H11806">
        <v>3.28212602307612E-2</v>
      </c>
      <c r="I11806">
        <v>0.207334226554857</v>
      </c>
      <c r="J11806">
        <v>0.17821067036695001</v>
      </c>
      <c r="K11806" t="s">
        <v>31251</v>
      </c>
      <c r="L11806">
        <v>179</v>
      </c>
      <c r="M11806" t="s">
        <v>5133</v>
      </c>
      <c r="N11806">
        <v>0.84037558685446001</v>
      </c>
      <c r="O11806">
        <v>2.90962288686606E-2</v>
      </c>
    </row>
    <row r="11807" spans="1:15">
      <c r="A11807" t="s">
        <v>13102</v>
      </c>
      <c r="B11807" t="s">
        <v>23513</v>
      </c>
      <c r="C11807" t="s">
        <v>13103</v>
      </c>
      <c r="D11807">
        <v>9</v>
      </c>
      <c r="E11807">
        <v>535</v>
      </c>
      <c r="F11807">
        <v>59</v>
      </c>
      <c r="G11807">
        <v>8124</v>
      </c>
      <c r="H11807">
        <v>1.4268125665385E-2</v>
      </c>
      <c r="I11807">
        <v>0.21376433758609301</v>
      </c>
      <c r="J11807">
        <v>0.20316422902602199</v>
      </c>
      <c r="K11807" t="s">
        <v>31252</v>
      </c>
      <c r="L11807">
        <v>9</v>
      </c>
      <c r="M11807" t="s">
        <v>5133</v>
      </c>
      <c r="N11807">
        <v>0.152542372881356</v>
      </c>
      <c r="O11807">
        <v>1.6822429906542102E-2</v>
      </c>
    </row>
    <row r="11808" spans="1:15">
      <c r="A11808" t="s">
        <v>13102</v>
      </c>
      <c r="B11808" t="s">
        <v>23518</v>
      </c>
      <c r="C11808" t="s">
        <v>13103</v>
      </c>
      <c r="D11808">
        <v>4</v>
      </c>
      <c r="E11808">
        <v>787</v>
      </c>
      <c r="F11808">
        <v>40</v>
      </c>
      <c r="G11808">
        <v>7393</v>
      </c>
      <c r="H11808">
        <v>0.62880864510004697</v>
      </c>
      <c r="I11808">
        <v>1</v>
      </c>
      <c r="J11808">
        <v>0.966855260484069</v>
      </c>
      <c r="K11808" t="s">
        <v>31253</v>
      </c>
      <c r="L11808">
        <v>4</v>
      </c>
      <c r="M11808" t="s">
        <v>5133</v>
      </c>
      <c r="N11808">
        <v>0.1</v>
      </c>
      <c r="O11808">
        <v>5.0825921219822103E-3</v>
      </c>
    </row>
    <row r="11809" spans="1:15">
      <c r="A11809" t="s">
        <v>13102</v>
      </c>
      <c r="B11809" t="s">
        <v>23511</v>
      </c>
      <c r="C11809" t="s">
        <v>13103</v>
      </c>
      <c r="D11809">
        <v>41</v>
      </c>
      <c r="E11809">
        <v>6152</v>
      </c>
      <c r="F11809">
        <v>53</v>
      </c>
      <c r="G11809">
        <v>7804</v>
      </c>
      <c r="H11809">
        <v>0.67640831995235895</v>
      </c>
      <c r="I11809">
        <v>0.968912233598893</v>
      </c>
      <c r="J11809">
        <v>0.832812322140707</v>
      </c>
      <c r="K11809" t="s">
        <v>31254</v>
      </c>
      <c r="L11809">
        <v>41</v>
      </c>
      <c r="M11809" t="s">
        <v>5133</v>
      </c>
      <c r="N11809">
        <v>0.77358490566037696</v>
      </c>
      <c r="O11809">
        <v>6.6644993498049402E-3</v>
      </c>
    </row>
    <row r="11810" spans="1:15">
      <c r="A11810" t="s">
        <v>13104</v>
      </c>
      <c r="B11810" t="s">
        <v>23513</v>
      </c>
      <c r="C11810" t="s">
        <v>13105</v>
      </c>
      <c r="D11810">
        <v>8</v>
      </c>
      <c r="E11810">
        <v>535</v>
      </c>
      <c r="F11810">
        <v>88</v>
      </c>
      <c r="G11810">
        <v>8124</v>
      </c>
      <c r="H11810">
        <v>0.22182214371550801</v>
      </c>
      <c r="I11810">
        <v>0.85273230586348503</v>
      </c>
      <c r="J11810">
        <v>0.81044716552199803</v>
      </c>
      <c r="K11810" t="s">
        <v>31255</v>
      </c>
      <c r="L11810">
        <v>8</v>
      </c>
      <c r="M11810" t="s">
        <v>5133</v>
      </c>
      <c r="N11810">
        <v>9.0909090909090898E-2</v>
      </c>
      <c r="O11810">
        <v>1.4953271028037399E-2</v>
      </c>
    </row>
    <row r="11811" spans="1:15">
      <c r="A11811" t="s">
        <v>13104</v>
      </c>
      <c r="B11811" t="s">
        <v>23518</v>
      </c>
      <c r="C11811" t="s">
        <v>13105</v>
      </c>
      <c r="D11811">
        <v>7</v>
      </c>
      <c r="E11811">
        <v>787</v>
      </c>
      <c r="F11811">
        <v>70</v>
      </c>
      <c r="G11811">
        <v>7393</v>
      </c>
      <c r="H11811">
        <v>0.62749965030963994</v>
      </c>
      <c r="I11811">
        <v>1</v>
      </c>
      <c r="J11811">
        <v>0.966855260484069</v>
      </c>
      <c r="K11811" t="s">
        <v>31256</v>
      </c>
      <c r="L11811">
        <v>7</v>
      </c>
      <c r="M11811" t="s">
        <v>5133</v>
      </c>
      <c r="N11811">
        <v>0.1</v>
      </c>
      <c r="O11811">
        <v>8.8945362134688708E-3</v>
      </c>
    </row>
    <row r="11812" spans="1:15">
      <c r="A11812" t="s">
        <v>13104</v>
      </c>
      <c r="B11812" t="s">
        <v>23511</v>
      </c>
      <c r="C11812" t="s">
        <v>13105</v>
      </c>
      <c r="D11812">
        <v>65</v>
      </c>
      <c r="E11812">
        <v>6152</v>
      </c>
      <c r="F11812">
        <v>80</v>
      </c>
      <c r="G11812">
        <v>7804</v>
      </c>
      <c r="H11812">
        <v>0.35490498171486401</v>
      </c>
      <c r="I11812">
        <v>0.90637853699243498</v>
      </c>
      <c r="J11812">
        <v>0.77906252801391895</v>
      </c>
      <c r="K11812" t="s">
        <v>31257</v>
      </c>
      <c r="L11812">
        <v>65</v>
      </c>
      <c r="M11812" t="s">
        <v>5133</v>
      </c>
      <c r="N11812">
        <v>0.8125</v>
      </c>
      <c r="O11812">
        <v>1.05656697009103E-2</v>
      </c>
    </row>
    <row r="11813" spans="1:15">
      <c r="A11813" t="s">
        <v>13106</v>
      </c>
      <c r="B11813" t="s">
        <v>23513</v>
      </c>
      <c r="C11813" t="s">
        <v>13107</v>
      </c>
      <c r="D11813">
        <v>1</v>
      </c>
      <c r="E11813">
        <v>535</v>
      </c>
      <c r="F11813">
        <v>31</v>
      </c>
      <c r="G11813">
        <v>8124</v>
      </c>
      <c r="H11813">
        <v>0.879469540147234</v>
      </c>
      <c r="I11813">
        <v>0.99999999999997702</v>
      </c>
      <c r="J11813">
        <v>0.95041217501583097</v>
      </c>
      <c r="K11813" t="s">
        <v>23928</v>
      </c>
      <c r="L11813">
        <v>1</v>
      </c>
      <c r="M11813" t="s">
        <v>5133</v>
      </c>
      <c r="N11813">
        <v>3.2258064516128997E-2</v>
      </c>
      <c r="O11813">
        <v>1.8691588785046699E-3</v>
      </c>
    </row>
    <row r="11814" spans="1:15">
      <c r="A11814" t="s">
        <v>13106</v>
      </c>
      <c r="B11814" t="s">
        <v>23511</v>
      </c>
      <c r="C11814" t="s">
        <v>13107</v>
      </c>
      <c r="D11814">
        <v>26</v>
      </c>
      <c r="E11814">
        <v>6152</v>
      </c>
      <c r="F11814">
        <v>29</v>
      </c>
      <c r="G11814">
        <v>7804</v>
      </c>
      <c r="H11814">
        <v>0.10945080879322799</v>
      </c>
      <c r="I11814">
        <v>0.46425816999971298</v>
      </c>
      <c r="J11814">
        <v>0.39904535335892499</v>
      </c>
      <c r="K11814" t="s">
        <v>31258</v>
      </c>
      <c r="L11814">
        <v>26</v>
      </c>
      <c r="M11814" t="s">
        <v>5133</v>
      </c>
      <c r="N11814">
        <v>0.89655172413793105</v>
      </c>
      <c r="O11814">
        <v>4.2262678803641103E-3</v>
      </c>
    </row>
    <row r="11815" spans="1:15">
      <c r="A11815" t="s">
        <v>13106</v>
      </c>
      <c r="B11815" t="s">
        <v>23518</v>
      </c>
      <c r="C11815" t="s">
        <v>13107</v>
      </c>
      <c r="D11815">
        <v>2</v>
      </c>
      <c r="E11815">
        <v>787</v>
      </c>
      <c r="F11815">
        <v>20</v>
      </c>
      <c r="G11815">
        <v>7393</v>
      </c>
      <c r="H11815">
        <v>0.64423125616468901</v>
      </c>
      <c r="I11815">
        <v>1</v>
      </c>
      <c r="J11815">
        <v>0.966855260484069</v>
      </c>
      <c r="K11815" t="s">
        <v>31259</v>
      </c>
      <c r="L11815">
        <v>2</v>
      </c>
      <c r="M11815" t="s">
        <v>5133</v>
      </c>
      <c r="N11815">
        <v>0.1</v>
      </c>
      <c r="O11815">
        <v>2.5412960609911099E-3</v>
      </c>
    </row>
    <row r="11816" spans="1:15">
      <c r="A11816" t="s">
        <v>13108</v>
      </c>
      <c r="B11816" t="s">
        <v>23511</v>
      </c>
      <c r="C11816" t="s">
        <v>13109</v>
      </c>
      <c r="D11816">
        <v>8</v>
      </c>
      <c r="E11816">
        <v>6152</v>
      </c>
      <c r="F11816">
        <v>8</v>
      </c>
      <c r="G11816">
        <v>7804</v>
      </c>
      <c r="H11816">
        <v>0.148995721685201</v>
      </c>
      <c r="I11816">
        <v>0.54611425167193095</v>
      </c>
      <c r="J11816">
        <v>0.46940338073728599</v>
      </c>
      <c r="K11816" t="s">
        <v>29957</v>
      </c>
      <c r="L11816">
        <v>8</v>
      </c>
      <c r="M11816" t="s">
        <v>5133</v>
      </c>
      <c r="N11816">
        <v>1</v>
      </c>
      <c r="O11816">
        <v>1.3003901170351099E-3</v>
      </c>
    </row>
    <row r="11817" spans="1:15">
      <c r="A11817" t="s">
        <v>13110</v>
      </c>
      <c r="B11817" t="s">
        <v>23511</v>
      </c>
      <c r="C11817" t="s">
        <v>13111</v>
      </c>
      <c r="D11817">
        <v>8</v>
      </c>
      <c r="E11817">
        <v>6152</v>
      </c>
      <c r="F11817">
        <v>8</v>
      </c>
      <c r="G11817">
        <v>7804</v>
      </c>
      <c r="H11817">
        <v>0.148995721685201</v>
      </c>
      <c r="I11817">
        <v>0.54611425167193095</v>
      </c>
      <c r="J11817">
        <v>0.46940338073728599</v>
      </c>
      <c r="K11817" t="s">
        <v>29957</v>
      </c>
      <c r="L11817">
        <v>8</v>
      </c>
      <c r="M11817" t="s">
        <v>5133</v>
      </c>
      <c r="N11817">
        <v>1</v>
      </c>
      <c r="O11817">
        <v>1.3003901170351099E-3</v>
      </c>
    </row>
    <row r="11818" spans="1:15">
      <c r="A11818" t="s">
        <v>13112</v>
      </c>
      <c r="B11818" t="s">
        <v>23513</v>
      </c>
      <c r="C11818" t="s">
        <v>13113</v>
      </c>
      <c r="D11818">
        <v>2</v>
      </c>
      <c r="E11818">
        <v>535</v>
      </c>
      <c r="F11818">
        <v>9</v>
      </c>
      <c r="G11818">
        <v>8124</v>
      </c>
      <c r="H11818">
        <v>0.114576498756382</v>
      </c>
      <c r="I11818">
        <v>0.64703075560747003</v>
      </c>
      <c r="J11818">
        <v>0.614945907739046</v>
      </c>
      <c r="K11818" t="s">
        <v>23659</v>
      </c>
      <c r="L11818">
        <v>2</v>
      </c>
      <c r="M11818" t="s">
        <v>5133</v>
      </c>
      <c r="N11818">
        <v>0.22222222222222199</v>
      </c>
      <c r="O11818">
        <v>3.7383177570093499E-3</v>
      </c>
    </row>
    <row r="11819" spans="1:15">
      <c r="A11819" t="s">
        <v>13112</v>
      </c>
      <c r="B11819" t="s">
        <v>23511</v>
      </c>
      <c r="C11819" t="s">
        <v>13113</v>
      </c>
      <c r="D11819">
        <v>6</v>
      </c>
      <c r="E11819">
        <v>6152</v>
      </c>
      <c r="F11819">
        <v>9</v>
      </c>
      <c r="G11819">
        <v>7804</v>
      </c>
      <c r="H11819">
        <v>0.89825373386812402</v>
      </c>
      <c r="I11819">
        <v>1</v>
      </c>
      <c r="J11819">
        <v>0.85953329234717102</v>
      </c>
      <c r="K11819" t="s">
        <v>31260</v>
      </c>
      <c r="L11819">
        <v>6</v>
      </c>
      <c r="M11819" t="s">
        <v>5133</v>
      </c>
      <c r="N11819">
        <v>0.66666666666666696</v>
      </c>
      <c r="O11819">
        <v>9.7529258777633303E-4</v>
      </c>
    </row>
    <row r="11820" spans="1:15">
      <c r="A11820" t="s">
        <v>13114</v>
      </c>
      <c r="B11820" t="s">
        <v>23511</v>
      </c>
      <c r="C11820" t="s">
        <v>13115</v>
      </c>
      <c r="D11820">
        <v>468</v>
      </c>
      <c r="E11820">
        <v>6152</v>
      </c>
      <c r="F11820">
        <v>591</v>
      </c>
      <c r="G11820">
        <v>7804</v>
      </c>
      <c r="H11820">
        <v>0.43646772767222197</v>
      </c>
      <c r="I11820">
        <v>0.96083957126938102</v>
      </c>
      <c r="J11820">
        <v>0.82587360011061495</v>
      </c>
      <c r="K11820" t="s">
        <v>31261</v>
      </c>
      <c r="L11820">
        <v>468</v>
      </c>
      <c r="M11820" t="s">
        <v>5133</v>
      </c>
      <c r="N11820">
        <v>0.79187817258883297</v>
      </c>
      <c r="O11820">
        <v>7.6072821846554006E-2</v>
      </c>
    </row>
    <row r="11821" spans="1:15">
      <c r="A11821" t="s">
        <v>13114</v>
      </c>
      <c r="B11821" t="s">
        <v>23518</v>
      </c>
      <c r="C11821" t="s">
        <v>13115</v>
      </c>
      <c r="D11821">
        <v>61</v>
      </c>
      <c r="E11821">
        <v>787</v>
      </c>
      <c r="F11821">
        <v>516</v>
      </c>
      <c r="G11821">
        <v>7393</v>
      </c>
      <c r="H11821">
        <v>0.20328974567039501</v>
      </c>
      <c r="I11821">
        <v>0.83876007220319604</v>
      </c>
      <c r="J11821">
        <v>0.81095958809365798</v>
      </c>
      <c r="K11821" t="s">
        <v>31262</v>
      </c>
      <c r="L11821">
        <v>61</v>
      </c>
      <c r="M11821" t="s">
        <v>5133</v>
      </c>
      <c r="N11821">
        <v>0.118217054263566</v>
      </c>
      <c r="O11821">
        <v>7.7509529860228701E-2</v>
      </c>
    </row>
    <row r="11822" spans="1:15">
      <c r="A11822" t="s">
        <v>13114</v>
      </c>
      <c r="B11822" t="s">
        <v>23513</v>
      </c>
      <c r="C11822" t="s">
        <v>13115</v>
      </c>
      <c r="D11822">
        <v>27</v>
      </c>
      <c r="E11822">
        <v>535</v>
      </c>
      <c r="F11822">
        <v>615</v>
      </c>
      <c r="G11822">
        <v>8124</v>
      </c>
      <c r="H11822">
        <v>0.99348647201402696</v>
      </c>
      <c r="I11822">
        <v>0.99999999999997702</v>
      </c>
      <c r="J11822">
        <v>0.95041217501583097</v>
      </c>
      <c r="K11822" t="s">
        <v>31263</v>
      </c>
      <c r="L11822">
        <v>27</v>
      </c>
      <c r="M11822" t="s">
        <v>5133</v>
      </c>
      <c r="N11822">
        <v>4.39024390243902E-2</v>
      </c>
      <c r="O11822">
        <v>5.0467289719626197E-2</v>
      </c>
    </row>
    <row r="11823" spans="1:15">
      <c r="A11823" t="s">
        <v>13116</v>
      </c>
      <c r="B11823" t="s">
        <v>23518</v>
      </c>
      <c r="C11823" t="s">
        <v>13117</v>
      </c>
      <c r="D11823">
        <v>1</v>
      </c>
      <c r="E11823">
        <v>787</v>
      </c>
      <c r="F11823">
        <v>3</v>
      </c>
      <c r="G11823">
        <v>7393</v>
      </c>
      <c r="H11823">
        <v>0.28660084727541502</v>
      </c>
      <c r="I11823">
        <v>0.97863801257884697</v>
      </c>
      <c r="J11823">
        <v>0.94620131057153301</v>
      </c>
      <c r="K11823" t="s">
        <v>24880</v>
      </c>
      <c r="L11823">
        <v>1</v>
      </c>
      <c r="M11823" t="s">
        <v>5133</v>
      </c>
      <c r="N11823">
        <v>0.33333333333333298</v>
      </c>
      <c r="O11823">
        <v>1.27064803049555E-3</v>
      </c>
    </row>
    <row r="11824" spans="1:15">
      <c r="A11824" t="s">
        <v>13116</v>
      </c>
      <c r="B11824" t="s">
        <v>23511</v>
      </c>
      <c r="C11824" t="s">
        <v>13117</v>
      </c>
      <c r="D11824">
        <v>2</v>
      </c>
      <c r="E11824">
        <v>6152</v>
      </c>
      <c r="F11824">
        <v>3</v>
      </c>
      <c r="G11824">
        <v>7804</v>
      </c>
      <c r="H11824">
        <v>0.88457550560319997</v>
      </c>
      <c r="I11824">
        <v>1</v>
      </c>
      <c r="J11824">
        <v>0.85953329234717102</v>
      </c>
      <c r="K11824" t="s">
        <v>25653</v>
      </c>
      <c r="L11824">
        <v>2</v>
      </c>
      <c r="M11824" t="s">
        <v>5133</v>
      </c>
      <c r="N11824">
        <v>0.66666666666666696</v>
      </c>
      <c r="O11824">
        <v>3.2509752925877802E-4</v>
      </c>
    </row>
    <row r="11825" spans="1:15">
      <c r="A11825" t="s">
        <v>13118</v>
      </c>
      <c r="B11825" t="s">
        <v>23518</v>
      </c>
      <c r="C11825" t="s">
        <v>13119</v>
      </c>
      <c r="D11825">
        <v>1</v>
      </c>
      <c r="E11825">
        <v>787</v>
      </c>
      <c r="F11825">
        <v>1</v>
      </c>
      <c r="G11825">
        <v>7393</v>
      </c>
      <c r="H11825">
        <v>0.106452049235764</v>
      </c>
      <c r="I11825">
        <v>0.63266972740240601</v>
      </c>
      <c r="J11825">
        <v>0.61170005408803896</v>
      </c>
      <c r="K11825" t="s">
        <v>24880</v>
      </c>
      <c r="L11825">
        <v>1</v>
      </c>
      <c r="M11825" t="s">
        <v>5133</v>
      </c>
      <c r="N11825">
        <v>1</v>
      </c>
      <c r="O11825">
        <v>1.27064803049555E-3</v>
      </c>
    </row>
    <row r="11826" spans="1:15">
      <c r="A11826" t="s">
        <v>13120</v>
      </c>
      <c r="B11826" t="s">
        <v>23511</v>
      </c>
      <c r="C11826" t="s">
        <v>13121</v>
      </c>
      <c r="D11826">
        <v>2</v>
      </c>
      <c r="E11826">
        <v>6152</v>
      </c>
      <c r="F11826">
        <v>2</v>
      </c>
      <c r="G11826">
        <v>7804</v>
      </c>
      <c r="H11826">
        <v>0.62141708038142995</v>
      </c>
      <c r="I11826">
        <v>0.968912233598893</v>
      </c>
      <c r="J11826">
        <v>0.832812322140707</v>
      </c>
      <c r="K11826" t="s">
        <v>25653</v>
      </c>
      <c r="L11826">
        <v>2</v>
      </c>
      <c r="M11826" t="s">
        <v>5133</v>
      </c>
      <c r="N11826">
        <v>1</v>
      </c>
      <c r="O11826">
        <v>3.2509752925877802E-4</v>
      </c>
    </row>
    <row r="11827" spans="1:15">
      <c r="A11827" t="s">
        <v>13122</v>
      </c>
      <c r="B11827" t="s">
        <v>23511</v>
      </c>
      <c r="C11827" t="s">
        <v>13123</v>
      </c>
      <c r="D11827">
        <v>42</v>
      </c>
      <c r="E11827">
        <v>6152</v>
      </c>
      <c r="F11827">
        <v>49</v>
      </c>
      <c r="G11827">
        <v>7804</v>
      </c>
      <c r="H11827">
        <v>0.15630224641454599</v>
      </c>
      <c r="I11827">
        <v>0.56908121891686403</v>
      </c>
      <c r="J11827">
        <v>0.48914425370855302</v>
      </c>
      <c r="K11827" t="s">
        <v>31264</v>
      </c>
      <c r="L11827">
        <v>42</v>
      </c>
      <c r="M11827" t="s">
        <v>5133</v>
      </c>
      <c r="N11827">
        <v>0.85714285714285698</v>
      </c>
      <c r="O11827">
        <v>6.8270481144343297E-3</v>
      </c>
    </row>
    <row r="11828" spans="1:15">
      <c r="A11828" t="s">
        <v>13122</v>
      </c>
      <c r="B11828" t="s">
        <v>23513</v>
      </c>
      <c r="C11828" t="s">
        <v>13123</v>
      </c>
      <c r="D11828">
        <v>2</v>
      </c>
      <c r="E11828">
        <v>535</v>
      </c>
      <c r="F11828">
        <v>52</v>
      </c>
      <c r="G11828">
        <v>8124</v>
      </c>
      <c r="H11828">
        <v>0.86579349618256995</v>
      </c>
      <c r="I11828">
        <v>0.99999999999997702</v>
      </c>
      <c r="J11828">
        <v>0.95041217501583097</v>
      </c>
      <c r="K11828" t="s">
        <v>23703</v>
      </c>
      <c r="L11828">
        <v>2</v>
      </c>
      <c r="M11828" t="s">
        <v>5133</v>
      </c>
      <c r="N11828">
        <v>3.8461538461538498E-2</v>
      </c>
      <c r="O11828">
        <v>3.7383177570093499E-3</v>
      </c>
    </row>
    <row r="11829" spans="1:15">
      <c r="A11829" t="s">
        <v>13122</v>
      </c>
      <c r="B11829" t="s">
        <v>23518</v>
      </c>
      <c r="C11829" t="s">
        <v>13123</v>
      </c>
      <c r="D11829">
        <v>5</v>
      </c>
      <c r="E11829">
        <v>787</v>
      </c>
      <c r="F11829">
        <v>39</v>
      </c>
      <c r="G11829">
        <v>7393</v>
      </c>
      <c r="H11829">
        <v>0.40229452930097598</v>
      </c>
      <c r="I11829">
        <v>1</v>
      </c>
      <c r="J11829">
        <v>0.966855260484069</v>
      </c>
      <c r="K11829" t="s">
        <v>31265</v>
      </c>
      <c r="L11829">
        <v>5</v>
      </c>
      <c r="M11829" t="s">
        <v>5133</v>
      </c>
      <c r="N11829">
        <v>0.128205128205128</v>
      </c>
      <c r="O11829">
        <v>6.35324015247776E-3</v>
      </c>
    </row>
    <row r="11830" spans="1:15">
      <c r="A11830" t="s">
        <v>13124</v>
      </c>
      <c r="B11830" t="s">
        <v>23511</v>
      </c>
      <c r="C11830" t="s">
        <v>13125</v>
      </c>
      <c r="D11830">
        <v>29</v>
      </c>
      <c r="E11830">
        <v>6152</v>
      </c>
      <c r="F11830">
        <v>39</v>
      </c>
      <c r="G11830">
        <v>7804</v>
      </c>
      <c r="H11830">
        <v>0.81358686852072903</v>
      </c>
      <c r="I11830">
        <v>0.97596718905648605</v>
      </c>
      <c r="J11830">
        <v>0.83887629123253504</v>
      </c>
      <c r="K11830" t="s">
        <v>31266</v>
      </c>
      <c r="L11830">
        <v>29</v>
      </c>
      <c r="M11830" t="s">
        <v>5133</v>
      </c>
      <c r="N11830">
        <v>0.74358974358974395</v>
      </c>
      <c r="O11830">
        <v>4.7139141742522797E-3</v>
      </c>
    </row>
    <row r="11831" spans="1:15">
      <c r="A11831" t="s">
        <v>13124</v>
      </c>
      <c r="B11831" t="s">
        <v>23518</v>
      </c>
      <c r="C11831" t="s">
        <v>13125</v>
      </c>
      <c r="D11831">
        <v>4</v>
      </c>
      <c r="E11831">
        <v>787</v>
      </c>
      <c r="F11831">
        <v>37</v>
      </c>
      <c r="G11831">
        <v>7393</v>
      </c>
      <c r="H11831">
        <v>0.56543245910703999</v>
      </c>
      <c r="I11831">
        <v>1</v>
      </c>
      <c r="J11831">
        <v>0.966855260484069</v>
      </c>
      <c r="K11831" t="s">
        <v>31267</v>
      </c>
      <c r="L11831">
        <v>4</v>
      </c>
      <c r="M11831" t="s">
        <v>5133</v>
      </c>
      <c r="N11831">
        <v>0.108108108108108</v>
      </c>
      <c r="O11831">
        <v>5.0825921219822103E-3</v>
      </c>
    </row>
    <row r="11832" spans="1:15">
      <c r="A11832" t="s">
        <v>13124</v>
      </c>
      <c r="B11832" t="s">
        <v>23513</v>
      </c>
      <c r="C11832" t="s">
        <v>13125</v>
      </c>
      <c r="D11832">
        <v>3</v>
      </c>
      <c r="E11832">
        <v>535</v>
      </c>
      <c r="F11832">
        <v>38</v>
      </c>
      <c r="G11832">
        <v>8124</v>
      </c>
      <c r="H11832">
        <v>0.46146257242295102</v>
      </c>
      <c r="I11832">
        <v>0.99999999999997702</v>
      </c>
      <c r="J11832">
        <v>0.95041217501583097</v>
      </c>
      <c r="K11832" t="s">
        <v>31268</v>
      </c>
      <c r="L11832">
        <v>3</v>
      </c>
      <c r="M11832" t="s">
        <v>5133</v>
      </c>
      <c r="N11832">
        <v>7.8947368421052599E-2</v>
      </c>
      <c r="O11832">
        <v>5.60747663551402E-3</v>
      </c>
    </row>
    <row r="11833" spans="1:15">
      <c r="A11833" t="s">
        <v>13126</v>
      </c>
      <c r="B11833" t="s">
        <v>23513</v>
      </c>
      <c r="C11833" t="s">
        <v>13127</v>
      </c>
      <c r="D11833">
        <v>2</v>
      </c>
      <c r="E11833">
        <v>535</v>
      </c>
      <c r="F11833">
        <v>23</v>
      </c>
      <c r="G11833">
        <v>8124</v>
      </c>
      <c r="H11833">
        <v>0.45311094658456502</v>
      </c>
      <c r="I11833">
        <v>0.99999999999997702</v>
      </c>
      <c r="J11833">
        <v>0.95041217501583097</v>
      </c>
      <c r="K11833" t="s">
        <v>31269</v>
      </c>
      <c r="L11833">
        <v>2</v>
      </c>
      <c r="M11833" t="s">
        <v>5133</v>
      </c>
      <c r="N11833">
        <v>8.6956521739130405E-2</v>
      </c>
      <c r="O11833">
        <v>3.7383177570093499E-3</v>
      </c>
    </row>
    <row r="11834" spans="1:15">
      <c r="A11834" t="s">
        <v>13126</v>
      </c>
      <c r="B11834" t="s">
        <v>23511</v>
      </c>
      <c r="C11834" t="s">
        <v>13127</v>
      </c>
      <c r="D11834">
        <v>16</v>
      </c>
      <c r="E11834">
        <v>6152</v>
      </c>
      <c r="F11834">
        <v>23</v>
      </c>
      <c r="G11834">
        <v>7804</v>
      </c>
      <c r="H11834">
        <v>0.90618082760680196</v>
      </c>
      <c r="I11834">
        <v>1</v>
      </c>
      <c r="J11834">
        <v>0.85953329234717102</v>
      </c>
      <c r="K11834" t="s">
        <v>31270</v>
      </c>
      <c r="L11834">
        <v>16</v>
      </c>
      <c r="M11834" t="s">
        <v>5133</v>
      </c>
      <c r="N11834">
        <v>0.69565217391304301</v>
      </c>
      <c r="O11834">
        <v>2.6007802340702198E-3</v>
      </c>
    </row>
    <row r="11835" spans="1:15">
      <c r="A11835" t="s">
        <v>13126</v>
      </c>
      <c r="B11835" t="s">
        <v>23518</v>
      </c>
      <c r="C11835" t="s">
        <v>13127</v>
      </c>
      <c r="D11835">
        <v>1</v>
      </c>
      <c r="E11835">
        <v>787</v>
      </c>
      <c r="F11835">
        <v>21</v>
      </c>
      <c r="G11835">
        <v>7393</v>
      </c>
      <c r="H11835">
        <v>0.90624324364936804</v>
      </c>
      <c r="I11835">
        <v>1</v>
      </c>
      <c r="J11835">
        <v>0.966855260484069</v>
      </c>
      <c r="K11835" t="s">
        <v>24040</v>
      </c>
      <c r="L11835">
        <v>1</v>
      </c>
      <c r="M11835" t="s">
        <v>5133</v>
      </c>
      <c r="N11835">
        <v>4.7619047619047603E-2</v>
      </c>
      <c r="O11835">
        <v>1.27064803049555E-3</v>
      </c>
    </row>
    <row r="11836" spans="1:15">
      <c r="A11836" t="s">
        <v>13128</v>
      </c>
      <c r="B11836" t="s">
        <v>23511</v>
      </c>
      <c r="C11836" t="s">
        <v>13129</v>
      </c>
      <c r="D11836">
        <v>3</v>
      </c>
      <c r="E11836">
        <v>6152</v>
      </c>
      <c r="F11836">
        <v>4</v>
      </c>
      <c r="G11836">
        <v>7804</v>
      </c>
      <c r="H11836">
        <v>0.80103341611958101</v>
      </c>
      <c r="I11836">
        <v>0.968912233598893</v>
      </c>
      <c r="J11836">
        <v>0.832812322140707</v>
      </c>
      <c r="K11836" t="s">
        <v>31271</v>
      </c>
      <c r="L11836">
        <v>3</v>
      </c>
      <c r="M11836" t="s">
        <v>5133</v>
      </c>
      <c r="N11836">
        <v>0.75</v>
      </c>
      <c r="O11836">
        <v>4.8764629388816603E-4</v>
      </c>
    </row>
    <row r="11837" spans="1:15">
      <c r="A11837" t="s">
        <v>13128</v>
      </c>
      <c r="B11837" t="s">
        <v>23513</v>
      </c>
      <c r="C11837" t="s">
        <v>13129</v>
      </c>
      <c r="D11837">
        <v>1</v>
      </c>
      <c r="E11837">
        <v>535</v>
      </c>
      <c r="F11837">
        <v>4</v>
      </c>
      <c r="G11837">
        <v>8124</v>
      </c>
      <c r="H11837">
        <v>0.23855956797771199</v>
      </c>
      <c r="I11837">
        <v>0.85273230586348503</v>
      </c>
      <c r="J11837">
        <v>0.81044716552199803</v>
      </c>
      <c r="K11837" t="s">
        <v>23919</v>
      </c>
      <c r="L11837">
        <v>1</v>
      </c>
      <c r="M11837" t="s">
        <v>5133</v>
      </c>
      <c r="N11837">
        <v>0.25</v>
      </c>
      <c r="O11837">
        <v>1.8691588785046699E-3</v>
      </c>
    </row>
    <row r="11838" spans="1:15">
      <c r="A11838" t="s">
        <v>13130</v>
      </c>
      <c r="B11838" t="s">
        <v>23513</v>
      </c>
      <c r="C11838" t="s">
        <v>13131</v>
      </c>
      <c r="D11838">
        <v>1</v>
      </c>
      <c r="E11838">
        <v>535</v>
      </c>
      <c r="F11838">
        <v>2</v>
      </c>
      <c r="G11838">
        <v>8124</v>
      </c>
      <c r="H11838">
        <v>0.12737930779067499</v>
      </c>
      <c r="I11838">
        <v>0.64703075560747003</v>
      </c>
      <c r="J11838">
        <v>0.614945907739046</v>
      </c>
      <c r="K11838" t="s">
        <v>23598</v>
      </c>
      <c r="L11838">
        <v>1</v>
      </c>
      <c r="M11838" t="s">
        <v>5133</v>
      </c>
      <c r="N11838">
        <v>0.5</v>
      </c>
      <c r="O11838">
        <v>1.8691588785046699E-3</v>
      </c>
    </row>
    <row r="11839" spans="1:15">
      <c r="A11839" t="s">
        <v>13132</v>
      </c>
      <c r="B11839" t="s">
        <v>23511</v>
      </c>
      <c r="C11839" t="s">
        <v>13133</v>
      </c>
      <c r="D11839">
        <v>3</v>
      </c>
      <c r="E11839">
        <v>6152</v>
      </c>
      <c r="F11839">
        <v>4</v>
      </c>
      <c r="G11839">
        <v>7804</v>
      </c>
      <c r="H11839">
        <v>0.80103341611958101</v>
      </c>
      <c r="I11839">
        <v>0.968912233598893</v>
      </c>
      <c r="J11839">
        <v>0.832812322140707</v>
      </c>
      <c r="K11839" t="s">
        <v>31272</v>
      </c>
      <c r="L11839">
        <v>3</v>
      </c>
      <c r="M11839" t="s">
        <v>5133</v>
      </c>
      <c r="N11839">
        <v>0.75</v>
      </c>
      <c r="O11839">
        <v>4.8764629388816603E-4</v>
      </c>
    </row>
    <row r="11840" spans="1:15">
      <c r="A11840" t="s">
        <v>13134</v>
      </c>
      <c r="B11840" t="s">
        <v>23511</v>
      </c>
      <c r="C11840" t="s">
        <v>13135</v>
      </c>
      <c r="D11840">
        <v>4</v>
      </c>
      <c r="E11840">
        <v>6152</v>
      </c>
      <c r="F11840">
        <v>4</v>
      </c>
      <c r="G11840">
        <v>7804</v>
      </c>
      <c r="H11840">
        <v>0.38610601832086699</v>
      </c>
      <c r="I11840">
        <v>0.90829480295553899</v>
      </c>
      <c r="J11840">
        <v>0.78070962240619901</v>
      </c>
      <c r="K11840" t="s">
        <v>24753</v>
      </c>
      <c r="L11840">
        <v>4</v>
      </c>
      <c r="M11840" t="s">
        <v>5133</v>
      </c>
      <c r="N11840">
        <v>1</v>
      </c>
      <c r="O11840">
        <v>6.5019505851755496E-4</v>
      </c>
    </row>
    <row r="11841" spans="1:15">
      <c r="A11841" t="s">
        <v>13136</v>
      </c>
      <c r="B11841" t="s">
        <v>23518</v>
      </c>
      <c r="C11841" t="s">
        <v>13137</v>
      </c>
      <c r="D11841">
        <v>1</v>
      </c>
      <c r="E11841">
        <v>787</v>
      </c>
      <c r="F11841">
        <v>7</v>
      </c>
      <c r="G11841">
        <v>7393</v>
      </c>
      <c r="H11841">
        <v>0.54534917443390396</v>
      </c>
      <c r="I11841">
        <v>1</v>
      </c>
      <c r="J11841">
        <v>0.966855260484069</v>
      </c>
      <c r="K11841" t="s">
        <v>24050</v>
      </c>
      <c r="L11841">
        <v>1</v>
      </c>
      <c r="M11841" t="s">
        <v>5133</v>
      </c>
      <c r="N11841">
        <v>0.14285714285714299</v>
      </c>
      <c r="O11841">
        <v>1.27064803049555E-3</v>
      </c>
    </row>
    <row r="11842" spans="1:15">
      <c r="A11842" t="s">
        <v>13136</v>
      </c>
      <c r="B11842" t="s">
        <v>23511</v>
      </c>
      <c r="C11842" t="s">
        <v>13137</v>
      </c>
      <c r="D11842">
        <v>5</v>
      </c>
      <c r="E11842">
        <v>6152</v>
      </c>
      <c r="F11842">
        <v>7</v>
      </c>
      <c r="G11842">
        <v>7804</v>
      </c>
      <c r="H11842">
        <v>0.83137607319657303</v>
      </c>
      <c r="I11842">
        <v>0.98923101772060196</v>
      </c>
      <c r="J11842">
        <v>0.85027699355333197</v>
      </c>
      <c r="K11842" t="s">
        <v>31273</v>
      </c>
      <c r="L11842">
        <v>5</v>
      </c>
      <c r="M11842" t="s">
        <v>5133</v>
      </c>
      <c r="N11842">
        <v>0.71428571428571397</v>
      </c>
      <c r="O11842">
        <v>8.1274382314694405E-4</v>
      </c>
    </row>
    <row r="11843" spans="1:15">
      <c r="A11843" t="s">
        <v>13138</v>
      </c>
      <c r="B11843" t="s">
        <v>23511</v>
      </c>
      <c r="C11843" t="s">
        <v>13139</v>
      </c>
      <c r="D11843">
        <v>3</v>
      </c>
      <c r="E11843">
        <v>6152</v>
      </c>
      <c r="F11843">
        <v>4</v>
      </c>
      <c r="G11843">
        <v>7804</v>
      </c>
      <c r="H11843">
        <v>0.80103341611958101</v>
      </c>
      <c r="I11843">
        <v>0.968912233598893</v>
      </c>
      <c r="J11843">
        <v>0.832812322140707</v>
      </c>
      <c r="K11843" t="s">
        <v>31272</v>
      </c>
      <c r="L11843">
        <v>3</v>
      </c>
      <c r="M11843" t="s">
        <v>5133</v>
      </c>
      <c r="N11843">
        <v>0.75</v>
      </c>
      <c r="O11843">
        <v>4.8764629388816603E-4</v>
      </c>
    </row>
    <row r="11844" spans="1:15">
      <c r="A11844" t="s">
        <v>13140</v>
      </c>
      <c r="B11844" t="s">
        <v>23511</v>
      </c>
      <c r="C11844" t="s">
        <v>13141</v>
      </c>
      <c r="D11844">
        <v>3</v>
      </c>
      <c r="E11844">
        <v>6152</v>
      </c>
      <c r="F11844">
        <v>5</v>
      </c>
      <c r="G11844">
        <v>7804</v>
      </c>
      <c r="H11844">
        <v>0.93277286492067202</v>
      </c>
      <c r="I11844">
        <v>1</v>
      </c>
      <c r="J11844">
        <v>0.85953329234717102</v>
      </c>
      <c r="K11844" t="s">
        <v>31272</v>
      </c>
      <c r="L11844">
        <v>3</v>
      </c>
      <c r="M11844" t="s">
        <v>5133</v>
      </c>
      <c r="N11844">
        <v>0.6</v>
      </c>
      <c r="O11844">
        <v>4.8764629388816603E-4</v>
      </c>
    </row>
    <row r="11845" spans="1:15">
      <c r="A11845" t="s">
        <v>13142</v>
      </c>
      <c r="B11845" t="s">
        <v>23511</v>
      </c>
      <c r="C11845" t="s">
        <v>13143</v>
      </c>
      <c r="D11845">
        <v>4</v>
      </c>
      <c r="E11845">
        <v>6152</v>
      </c>
      <c r="F11845">
        <v>5</v>
      </c>
      <c r="G11845">
        <v>7804</v>
      </c>
      <c r="H11845">
        <v>0.71320711691885297</v>
      </c>
      <c r="I11845">
        <v>0.968912233598893</v>
      </c>
      <c r="J11845">
        <v>0.832812322140707</v>
      </c>
      <c r="K11845" t="s">
        <v>24753</v>
      </c>
      <c r="L11845">
        <v>4</v>
      </c>
      <c r="M11845" t="s">
        <v>5133</v>
      </c>
      <c r="N11845">
        <v>0.8</v>
      </c>
      <c r="O11845">
        <v>6.5019505851755496E-4</v>
      </c>
    </row>
    <row r="11846" spans="1:15">
      <c r="A11846" t="s">
        <v>13144</v>
      </c>
      <c r="B11846" t="s">
        <v>23511</v>
      </c>
      <c r="C11846" t="s">
        <v>13145</v>
      </c>
      <c r="D11846">
        <v>3</v>
      </c>
      <c r="E11846">
        <v>6152</v>
      </c>
      <c r="F11846">
        <v>3</v>
      </c>
      <c r="G11846">
        <v>7804</v>
      </c>
      <c r="H11846">
        <v>0.489837867770546</v>
      </c>
      <c r="I11846">
        <v>0.96083957126938102</v>
      </c>
      <c r="J11846">
        <v>0.82587360011061495</v>
      </c>
      <c r="K11846" t="s">
        <v>31274</v>
      </c>
      <c r="L11846">
        <v>3</v>
      </c>
      <c r="M11846" t="s">
        <v>5133</v>
      </c>
      <c r="N11846">
        <v>1</v>
      </c>
      <c r="O11846">
        <v>4.8764629388816603E-4</v>
      </c>
    </row>
    <row r="11847" spans="1:15">
      <c r="A11847" t="s">
        <v>13146</v>
      </c>
      <c r="B11847" t="s">
        <v>23511</v>
      </c>
      <c r="C11847" t="s">
        <v>13147</v>
      </c>
      <c r="D11847">
        <v>3</v>
      </c>
      <c r="E11847">
        <v>6152</v>
      </c>
      <c r="F11847">
        <v>4</v>
      </c>
      <c r="G11847">
        <v>7804</v>
      </c>
      <c r="H11847">
        <v>0.80103341611958101</v>
      </c>
      <c r="I11847">
        <v>0.968912233598893</v>
      </c>
      <c r="J11847">
        <v>0.832812322140707</v>
      </c>
      <c r="K11847" t="s">
        <v>30407</v>
      </c>
      <c r="L11847">
        <v>3</v>
      </c>
      <c r="M11847" t="s">
        <v>5133</v>
      </c>
      <c r="N11847">
        <v>0.75</v>
      </c>
      <c r="O11847">
        <v>4.8764629388816603E-4</v>
      </c>
    </row>
    <row r="11848" spans="1:15">
      <c r="A11848" t="s">
        <v>13148</v>
      </c>
      <c r="B11848" t="s">
        <v>23511</v>
      </c>
      <c r="C11848" t="s">
        <v>13149</v>
      </c>
      <c r="D11848">
        <v>3</v>
      </c>
      <c r="E11848">
        <v>6152</v>
      </c>
      <c r="F11848">
        <v>4</v>
      </c>
      <c r="G11848">
        <v>7804</v>
      </c>
      <c r="H11848">
        <v>0.80103341611958101</v>
      </c>
      <c r="I11848">
        <v>0.968912233598893</v>
      </c>
      <c r="J11848">
        <v>0.832812322140707</v>
      </c>
      <c r="K11848" t="s">
        <v>31272</v>
      </c>
      <c r="L11848">
        <v>3</v>
      </c>
      <c r="M11848" t="s">
        <v>1463</v>
      </c>
      <c r="N11848">
        <v>0.75</v>
      </c>
      <c r="O11848">
        <v>4.8764629388816603E-4</v>
      </c>
    </row>
    <row r="11849" spans="1:15">
      <c r="A11849" t="s">
        <v>13150</v>
      </c>
      <c r="B11849" t="s">
        <v>23511</v>
      </c>
      <c r="C11849" t="s">
        <v>13151</v>
      </c>
      <c r="D11849">
        <v>4</v>
      </c>
      <c r="E11849">
        <v>6152</v>
      </c>
      <c r="F11849">
        <v>4</v>
      </c>
      <c r="G11849">
        <v>7804</v>
      </c>
      <c r="H11849">
        <v>0.38610601832086699</v>
      </c>
      <c r="I11849">
        <v>0.90829480295553899</v>
      </c>
      <c r="J11849">
        <v>0.78070962240619901</v>
      </c>
      <c r="K11849" t="s">
        <v>24753</v>
      </c>
      <c r="L11849">
        <v>4</v>
      </c>
      <c r="M11849" t="s">
        <v>1463</v>
      </c>
      <c r="N11849">
        <v>1</v>
      </c>
      <c r="O11849">
        <v>6.5019505851755496E-4</v>
      </c>
    </row>
    <row r="11850" spans="1:15">
      <c r="A11850" t="s">
        <v>13152</v>
      </c>
      <c r="B11850" t="s">
        <v>23511</v>
      </c>
      <c r="C11850" t="s">
        <v>13153</v>
      </c>
      <c r="D11850">
        <v>1</v>
      </c>
      <c r="E11850">
        <v>6152</v>
      </c>
      <c r="F11850">
        <v>1</v>
      </c>
      <c r="G11850">
        <v>7804</v>
      </c>
      <c r="H11850">
        <v>0.788313685289595</v>
      </c>
      <c r="I11850">
        <v>0.968912233598893</v>
      </c>
      <c r="J11850">
        <v>0.832812322140707</v>
      </c>
      <c r="K11850" t="s">
        <v>31275</v>
      </c>
      <c r="L11850">
        <v>1</v>
      </c>
      <c r="M11850" t="s">
        <v>1463</v>
      </c>
      <c r="N11850">
        <v>1</v>
      </c>
      <c r="O11850">
        <v>1.6254876462938901E-4</v>
      </c>
    </row>
    <row r="11851" spans="1:15">
      <c r="A11851" t="s">
        <v>13154</v>
      </c>
      <c r="B11851" t="s">
        <v>23511</v>
      </c>
      <c r="C11851" t="s">
        <v>13155</v>
      </c>
      <c r="D11851">
        <v>3</v>
      </c>
      <c r="E11851">
        <v>6152</v>
      </c>
      <c r="F11851">
        <v>4</v>
      </c>
      <c r="G11851">
        <v>7804</v>
      </c>
      <c r="H11851">
        <v>0.80103341611958101</v>
      </c>
      <c r="I11851">
        <v>0.968912233598893</v>
      </c>
      <c r="J11851">
        <v>0.832812322140707</v>
      </c>
      <c r="K11851" t="s">
        <v>31272</v>
      </c>
      <c r="L11851">
        <v>3</v>
      </c>
      <c r="M11851" t="s">
        <v>1463</v>
      </c>
      <c r="N11851">
        <v>0.75</v>
      </c>
      <c r="O11851">
        <v>4.8764629388816603E-4</v>
      </c>
    </row>
    <row r="11852" spans="1:15">
      <c r="A11852" t="s">
        <v>13156</v>
      </c>
      <c r="B11852" t="s">
        <v>23511</v>
      </c>
      <c r="C11852" t="s">
        <v>13157</v>
      </c>
      <c r="D11852">
        <v>3</v>
      </c>
      <c r="E11852">
        <v>6152</v>
      </c>
      <c r="F11852">
        <v>3</v>
      </c>
      <c r="G11852">
        <v>7804</v>
      </c>
      <c r="H11852">
        <v>0.489837867770546</v>
      </c>
      <c r="I11852">
        <v>0.96083957126938102</v>
      </c>
      <c r="J11852">
        <v>0.82587360011061495</v>
      </c>
      <c r="K11852" t="s">
        <v>31274</v>
      </c>
      <c r="L11852">
        <v>3</v>
      </c>
      <c r="M11852" t="s">
        <v>1463</v>
      </c>
      <c r="N11852">
        <v>1</v>
      </c>
      <c r="O11852">
        <v>4.8764629388816603E-4</v>
      </c>
    </row>
    <row r="11853" spans="1:15">
      <c r="A11853" t="s">
        <v>13158</v>
      </c>
      <c r="B11853" t="s">
        <v>23511</v>
      </c>
      <c r="C11853" t="s">
        <v>13159</v>
      </c>
      <c r="D11853">
        <v>8</v>
      </c>
      <c r="E11853">
        <v>6152</v>
      </c>
      <c r="F11853">
        <v>9</v>
      </c>
      <c r="G11853">
        <v>7804</v>
      </c>
      <c r="H11853">
        <v>0.40157748897504503</v>
      </c>
      <c r="I11853">
        <v>0.91525479399875698</v>
      </c>
      <c r="J11853">
        <v>0.78669196642228301</v>
      </c>
      <c r="K11853" t="s">
        <v>31276</v>
      </c>
      <c r="L11853">
        <v>8</v>
      </c>
      <c r="M11853" t="s">
        <v>5133</v>
      </c>
      <c r="N11853">
        <v>0.88888888888888895</v>
      </c>
      <c r="O11853">
        <v>1.3003901170351099E-3</v>
      </c>
    </row>
    <row r="11854" spans="1:15">
      <c r="A11854" t="s">
        <v>13160</v>
      </c>
      <c r="B11854" t="s">
        <v>23511</v>
      </c>
      <c r="C11854" t="s">
        <v>13161</v>
      </c>
      <c r="D11854">
        <v>3</v>
      </c>
      <c r="E11854">
        <v>6152</v>
      </c>
      <c r="F11854">
        <v>4</v>
      </c>
      <c r="G11854">
        <v>7804</v>
      </c>
      <c r="H11854">
        <v>0.80103341611958101</v>
      </c>
      <c r="I11854">
        <v>0.968912233598893</v>
      </c>
      <c r="J11854">
        <v>0.832812322140707</v>
      </c>
      <c r="K11854" t="s">
        <v>24613</v>
      </c>
      <c r="L11854">
        <v>3</v>
      </c>
      <c r="M11854" t="s">
        <v>5133</v>
      </c>
      <c r="N11854">
        <v>0.75</v>
      </c>
      <c r="O11854">
        <v>4.8764629388816603E-4</v>
      </c>
    </row>
    <row r="11855" spans="1:15">
      <c r="A11855" t="s">
        <v>13162</v>
      </c>
      <c r="B11855" t="s">
        <v>23513</v>
      </c>
      <c r="C11855" t="s">
        <v>13163</v>
      </c>
      <c r="D11855">
        <v>1</v>
      </c>
      <c r="E11855">
        <v>535</v>
      </c>
      <c r="F11855">
        <v>54</v>
      </c>
      <c r="G11855">
        <v>8124</v>
      </c>
      <c r="H11855">
        <v>0.97505560879598896</v>
      </c>
      <c r="I11855">
        <v>0.99999999999997702</v>
      </c>
      <c r="J11855">
        <v>0.95041217501583097</v>
      </c>
      <c r="K11855" t="s">
        <v>23718</v>
      </c>
      <c r="L11855">
        <v>1</v>
      </c>
      <c r="M11855" t="s">
        <v>5133</v>
      </c>
      <c r="N11855">
        <v>1.85185185185185E-2</v>
      </c>
      <c r="O11855">
        <v>1.8691588785046699E-3</v>
      </c>
    </row>
    <row r="11856" spans="1:15">
      <c r="A11856" t="s">
        <v>13162</v>
      </c>
      <c r="B11856" t="s">
        <v>23518</v>
      </c>
      <c r="C11856" t="s">
        <v>13163</v>
      </c>
      <c r="D11856">
        <v>4</v>
      </c>
      <c r="E11856">
        <v>787</v>
      </c>
      <c r="F11856">
        <v>45</v>
      </c>
      <c r="G11856">
        <v>7393</v>
      </c>
      <c r="H11856">
        <v>0.72043823735290902</v>
      </c>
      <c r="I11856">
        <v>1</v>
      </c>
      <c r="J11856">
        <v>0.966855260484069</v>
      </c>
      <c r="K11856" t="s">
        <v>25557</v>
      </c>
      <c r="L11856">
        <v>4</v>
      </c>
      <c r="M11856" t="s">
        <v>5133</v>
      </c>
      <c r="N11856">
        <v>8.8888888888888906E-2</v>
      </c>
      <c r="O11856">
        <v>5.0825921219822103E-3</v>
      </c>
    </row>
    <row r="11857" spans="1:15">
      <c r="A11857" t="s">
        <v>13162</v>
      </c>
      <c r="B11857" t="s">
        <v>23511</v>
      </c>
      <c r="C11857" t="s">
        <v>13163</v>
      </c>
      <c r="D11857">
        <v>41</v>
      </c>
      <c r="E11857">
        <v>6152</v>
      </c>
      <c r="F11857">
        <v>49</v>
      </c>
      <c r="G11857">
        <v>7804</v>
      </c>
      <c r="H11857">
        <v>0.262118754540834</v>
      </c>
      <c r="I11857">
        <v>0.75893450185594702</v>
      </c>
      <c r="J11857">
        <v>0.65232947105610195</v>
      </c>
      <c r="K11857" t="s">
        <v>25558</v>
      </c>
      <c r="L11857">
        <v>41</v>
      </c>
      <c r="M11857" t="s">
        <v>5133</v>
      </c>
      <c r="N11857">
        <v>0.83673469387755095</v>
      </c>
      <c r="O11857">
        <v>6.6644993498049402E-3</v>
      </c>
    </row>
    <row r="11858" spans="1:15">
      <c r="A11858" t="s">
        <v>13164</v>
      </c>
      <c r="B11858" t="s">
        <v>23518</v>
      </c>
      <c r="C11858" t="s">
        <v>13165</v>
      </c>
      <c r="D11858">
        <v>3</v>
      </c>
      <c r="E11858">
        <v>787</v>
      </c>
      <c r="F11858">
        <v>85</v>
      </c>
      <c r="G11858">
        <v>7393</v>
      </c>
      <c r="H11858">
        <v>0.99582834653965602</v>
      </c>
      <c r="I11858">
        <v>1</v>
      </c>
      <c r="J11858">
        <v>0.966855260484069</v>
      </c>
      <c r="K11858" t="s">
        <v>31277</v>
      </c>
      <c r="L11858">
        <v>3</v>
      </c>
      <c r="M11858" t="s">
        <v>5133</v>
      </c>
      <c r="N11858">
        <v>3.5294117647058802E-2</v>
      </c>
      <c r="O11858">
        <v>3.8119440914866601E-3</v>
      </c>
    </row>
    <row r="11859" spans="1:15">
      <c r="A11859" t="s">
        <v>13164</v>
      </c>
      <c r="B11859" t="s">
        <v>23511</v>
      </c>
      <c r="C11859" t="s">
        <v>13165</v>
      </c>
      <c r="D11859">
        <v>128</v>
      </c>
      <c r="E11859">
        <v>6152</v>
      </c>
      <c r="F11859">
        <v>133</v>
      </c>
      <c r="G11859">
        <v>7804</v>
      </c>
      <c r="H11859" s="34">
        <v>7.7257548615730703E-9</v>
      </c>
      <c r="I11859" s="34">
        <v>4.1336987289232E-7</v>
      </c>
      <c r="J11859" s="34">
        <v>3.5530516780426701E-7</v>
      </c>
      <c r="K11859" t="s">
        <v>31278</v>
      </c>
      <c r="L11859">
        <v>128</v>
      </c>
      <c r="M11859" t="s">
        <v>5133</v>
      </c>
      <c r="N11859">
        <v>0.96240601503759404</v>
      </c>
      <c r="O11859">
        <v>2.08062418725618E-2</v>
      </c>
    </row>
    <row r="11860" spans="1:15">
      <c r="A11860" t="s">
        <v>13166</v>
      </c>
      <c r="B11860" t="s">
        <v>23511</v>
      </c>
      <c r="C11860" t="s">
        <v>13167</v>
      </c>
      <c r="D11860">
        <v>2</v>
      </c>
      <c r="E11860">
        <v>6152</v>
      </c>
      <c r="F11860">
        <v>2</v>
      </c>
      <c r="G11860">
        <v>7804</v>
      </c>
      <c r="H11860">
        <v>0.62141708038142995</v>
      </c>
      <c r="I11860">
        <v>0.968912233598893</v>
      </c>
      <c r="J11860">
        <v>0.832812322140707</v>
      </c>
      <c r="K11860" t="s">
        <v>24869</v>
      </c>
      <c r="L11860">
        <v>2</v>
      </c>
      <c r="M11860" t="s">
        <v>5133</v>
      </c>
      <c r="N11860">
        <v>1</v>
      </c>
      <c r="O11860">
        <v>3.2509752925877802E-4</v>
      </c>
    </row>
    <row r="11861" spans="1:15">
      <c r="A11861" t="s">
        <v>13168</v>
      </c>
      <c r="B11861" t="s">
        <v>23511</v>
      </c>
      <c r="C11861" t="s">
        <v>13169</v>
      </c>
      <c r="D11861">
        <v>4</v>
      </c>
      <c r="E11861">
        <v>6152</v>
      </c>
      <c r="F11861">
        <v>4</v>
      </c>
      <c r="G11861">
        <v>7804</v>
      </c>
      <c r="H11861">
        <v>0.38610601832086699</v>
      </c>
      <c r="I11861">
        <v>0.90829480295553899</v>
      </c>
      <c r="J11861">
        <v>0.78070962240619901</v>
      </c>
      <c r="K11861" t="s">
        <v>26824</v>
      </c>
      <c r="L11861">
        <v>4</v>
      </c>
      <c r="M11861" t="s">
        <v>5133</v>
      </c>
      <c r="N11861">
        <v>1</v>
      </c>
      <c r="O11861">
        <v>6.5019505851755496E-4</v>
      </c>
    </row>
    <row r="11862" spans="1:15">
      <c r="A11862" t="s">
        <v>13170</v>
      </c>
      <c r="B11862" t="s">
        <v>23511</v>
      </c>
      <c r="C11862" t="s">
        <v>13171</v>
      </c>
      <c r="D11862">
        <v>2</v>
      </c>
      <c r="E11862">
        <v>6152</v>
      </c>
      <c r="F11862">
        <v>2</v>
      </c>
      <c r="G11862">
        <v>7804</v>
      </c>
      <c r="H11862">
        <v>0.62141708038142995</v>
      </c>
      <c r="I11862">
        <v>0.968912233598893</v>
      </c>
      <c r="J11862">
        <v>0.832812322140707</v>
      </c>
      <c r="K11862" t="s">
        <v>27960</v>
      </c>
      <c r="L11862">
        <v>2</v>
      </c>
      <c r="M11862" t="s">
        <v>5133</v>
      </c>
      <c r="N11862">
        <v>1</v>
      </c>
      <c r="O11862">
        <v>3.2509752925877802E-4</v>
      </c>
    </row>
    <row r="11863" spans="1:15">
      <c r="A11863" t="s">
        <v>13172</v>
      </c>
      <c r="B11863" t="s">
        <v>23518</v>
      </c>
      <c r="C11863" t="s">
        <v>13173</v>
      </c>
      <c r="D11863">
        <v>121</v>
      </c>
      <c r="E11863">
        <v>787</v>
      </c>
      <c r="F11863">
        <v>1241</v>
      </c>
      <c r="G11863">
        <v>7393</v>
      </c>
      <c r="H11863">
        <v>0.87993479254083495</v>
      </c>
      <c r="I11863">
        <v>1</v>
      </c>
      <c r="J11863">
        <v>0.966855260484069</v>
      </c>
      <c r="K11863" t="s">
        <v>31279</v>
      </c>
      <c r="L11863">
        <v>121</v>
      </c>
      <c r="M11863" t="s">
        <v>5133</v>
      </c>
      <c r="N11863">
        <v>9.7502014504431897E-2</v>
      </c>
      <c r="O11863">
        <v>0.15374841168996201</v>
      </c>
    </row>
    <row r="11864" spans="1:15">
      <c r="A11864" t="s">
        <v>13172</v>
      </c>
      <c r="B11864" t="s">
        <v>23513</v>
      </c>
      <c r="C11864" t="s">
        <v>13173</v>
      </c>
      <c r="D11864">
        <v>58</v>
      </c>
      <c r="E11864">
        <v>535</v>
      </c>
      <c r="F11864">
        <v>1406</v>
      </c>
      <c r="G11864">
        <v>8124</v>
      </c>
      <c r="H11864">
        <v>0.99999387129675599</v>
      </c>
      <c r="I11864">
        <v>0.99999999999997702</v>
      </c>
      <c r="J11864">
        <v>0.95041217501583097</v>
      </c>
      <c r="K11864" t="s">
        <v>31280</v>
      </c>
      <c r="L11864">
        <v>58</v>
      </c>
      <c r="M11864" t="s">
        <v>5133</v>
      </c>
      <c r="N11864">
        <v>4.1251778093883397E-2</v>
      </c>
      <c r="O11864">
        <v>0.108411214953271</v>
      </c>
    </row>
    <row r="11865" spans="1:15">
      <c r="A11865" t="s">
        <v>13172</v>
      </c>
      <c r="B11865" t="s">
        <v>23511</v>
      </c>
      <c r="C11865" t="s">
        <v>13173</v>
      </c>
      <c r="D11865">
        <v>1103</v>
      </c>
      <c r="E11865">
        <v>6152</v>
      </c>
      <c r="F11865">
        <v>1356</v>
      </c>
      <c r="G11865">
        <v>7804</v>
      </c>
      <c r="H11865">
        <v>6.6054045183355E-3</v>
      </c>
      <c r="I11865">
        <v>6.1969845252444103E-2</v>
      </c>
      <c r="J11865">
        <v>5.3265145116078001E-2</v>
      </c>
      <c r="K11865" t="s">
        <v>31281</v>
      </c>
      <c r="L11865">
        <v>1103</v>
      </c>
      <c r="M11865" t="s">
        <v>5133</v>
      </c>
      <c r="N11865">
        <v>0.81342182890855497</v>
      </c>
      <c r="O11865">
        <v>0.179291287386216</v>
      </c>
    </row>
    <row r="11866" spans="1:15">
      <c r="A11866" t="s">
        <v>13174</v>
      </c>
      <c r="B11866" t="s">
        <v>23518</v>
      </c>
      <c r="C11866" t="s">
        <v>13175</v>
      </c>
      <c r="D11866">
        <v>43</v>
      </c>
      <c r="E11866">
        <v>787</v>
      </c>
      <c r="F11866">
        <v>414</v>
      </c>
      <c r="G11866">
        <v>7393</v>
      </c>
      <c r="H11866">
        <v>0.59469849621566795</v>
      </c>
      <c r="I11866">
        <v>1</v>
      </c>
      <c r="J11866">
        <v>0.966855260484069</v>
      </c>
      <c r="K11866" t="s">
        <v>31282</v>
      </c>
      <c r="L11866">
        <v>43</v>
      </c>
      <c r="M11866" t="s">
        <v>5133</v>
      </c>
      <c r="N11866">
        <v>0.10386473429951699</v>
      </c>
      <c r="O11866">
        <v>5.4637865311308799E-2</v>
      </c>
    </row>
    <row r="11867" spans="1:15">
      <c r="A11867" t="s">
        <v>13174</v>
      </c>
      <c r="B11867" t="s">
        <v>23513</v>
      </c>
      <c r="C11867" t="s">
        <v>13175</v>
      </c>
      <c r="D11867">
        <v>21</v>
      </c>
      <c r="E11867">
        <v>535</v>
      </c>
      <c r="F11867">
        <v>464</v>
      </c>
      <c r="G11867">
        <v>8124</v>
      </c>
      <c r="H11867">
        <v>0.97834135563070401</v>
      </c>
      <c r="I11867">
        <v>0.99999999999997702</v>
      </c>
      <c r="J11867">
        <v>0.95041217501583097</v>
      </c>
      <c r="K11867" t="s">
        <v>31283</v>
      </c>
      <c r="L11867">
        <v>21</v>
      </c>
      <c r="M11867" t="s">
        <v>5133</v>
      </c>
      <c r="N11867">
        <v>4.52586206896552E-2</v>
      </c>
      <c r="O11867">
        <v>3.9252336448598102E-2</v>
      </c>
    </row>
    <row r="11868" spans="1:15">
      <c r="A11868" t="s">
        <v>13174</v>
      </c>
      <c r="B11868" t="s">
        <v>23511</v>
      </c>
      <c r="C11868" t="s">
        <v>13175</v>
      </c>
      <c r="D11868">
        <v>385</v>
      </c>
      <c r="E11868">
        <v>6152</v>
      </c>
      <c r="F11868">
        <v>460</v>
      </c>
      <c r="G11868">
        <v>7804</v>
      </c>
      <c r="H11868">
        <v>4.1760545281393502E-3</v>
      </c>
      <c r="I11868">
        <v>4.2610218944902301E-2</v>
      </c>
      <c r="J11868">
        <v>3.6624901777345703E-2</v>
      </c>
      <c r="K11868" t="s">
        <v>31284</v>
      </c>
      <c r="L11868">
        <v>385</v>
      </c>
      <c r="M11868" t="s">
        <v>5133</v>
      </c>
      <c r="N11868">
        <v>0.83695652173913004</v>
      </c>
      <c r="O11868">
        <v>6.25812743823147E-2</v>
      </c>
    </row>
    <row r="11869" spans="1:15">
      <c r="A11869" t="s">
        <v>13176</v>
      </c>
      <c r="B11869" t="s">
        <v>23511</v>
      </c>
      <c r="C11869" t="s">
        <v>13177</v>
      </c>
      <c r="D11869">
        <v>6</v>
      </c>
      <c r="E11869">
        <v>6152</v>
      </c>
      <c r="F11869">
        <v>6</v>
      </c>
      <c r="G11869">
        <v>7804</v>
      </c>
      <c r="H11869">
        <v>0.23986678822258201</v>
      </c>
      <c r="I11869">
        <v>0.71382528017432401</v>
      </c>
      <c r="J11869">
        <v>0.61355659322887801</v>
      </c>
      <c r="K11869" t="s">
        <v>31285</v>
      </c>
      <c r="L11869">
        <v>6</v>
      </c>
      <c r="M11869" t="s">
        <v>5133</v>
      </c>
      <c r="N11869">
        <v>1</v>
      </c>
      <c r="O11869">
        <v>9.7529258777633303E-4</v>
      </c>
    </row>
    <row r="11870" spans="1:15">
      <c r="A11870" t="s">
        <v>13178</v>
      </c>
      <c r="B11870" t="s">
        <v>23513</v>
      </c>
      <c r="C11870" t="s">
        <v>13179</v>
      </c>
      <c r="D11870">
        <v>9</v>
      </c>
      <c r="E11870">
        <v>535</v>
      </c>
      <c r="F11870">
        <v>187</v>
      </c>
      <c r="G11870">
        <v>8124</v>
      </c>
      <c r="H11870">
        <v>0.87594872073170904</v>
      </c>
      <c r="I11870">
        <v>0.99999999999997702</v>
      </c>
      <c r="J11870">
        <v>0.95041217501583097</v>
      </c>
      <c r="K11870" t="s">
        <v>31286</v>
      </c>
      <c r="L11870">
        <v>9</v>
      </c>
      <c r="M11870" t="s">
        <v>5133</v>
      </c>
      <c r="N11870">
        <v>4.8128342245989303E-2</v>
      </c>
      <c r="O11870">
        <v>1.6822429906542102E-2</v>
      </c>
    </row>
    <row r="11871" spans="1:15">
      <c r="A11871" t="s">
        <v>13178</v>
      </c>
      <c r="B11871" t="s">
        <v>23518</v>
      </c>
      <c r="C11871" t="s">
        <v>13179</v>
      </c>
      <c r="D11871">
        <v>16</v>
      </c>
      <c r="E11871">
        <v>787</v>
      </c>
      <c r="F11871">
        <v>160</v>
      </c>
      <c r="G11871">
        <v>7393</v>
      </c>
      <c r="H11871">
        <v>0.64392367336562195</v>
      </c>
      <c r="I11871">
        <v>1</v>
      </c>
      <c r="J11871">
        <v>0.966855260484069</v>
      </c>
      <c r="K11871" t="s">
        <v>31287</v>
      </c>
      <c r="L11871">
        <v>16</v>
      </c>
      <c r="M11871" t="s">
        <v>5133</v>
      </c>
      <c r="N11871">
        <v>0.1</v>
      </c>
      <c r="O11871">
        <v>2.0330368487928799E-2</v>
      </c>
    </row>
    <row r="11872" spans="1:15">
      <c r="A11872" t="s">
        <v>13178</v>
      </c>
      <c r="B11872" t="s">
        <v>23511</v>
      </c>
      <c r="C11872" t="s">
        <v>13179</v>
      </c>
      <c r="D11872">
        <v>158</v>
      </c>
      <c r="E11872">
        <v>6152</v>
      </c>
      <c r="F11872">
        <v>184</v>
      </c>
      <c r="G11872">
        <v>7804</v>
      </c>
      <c r="H11872">
        <v>9.1859166670715704E-3</v>
      </c>
      <c r="I11872">
        <v>7.9459316185177403E-2</v>
      </c>
      <c r="J11872">
        <v>6.8297927648300394E-2</v>
      </c>
      <c r="K11872" t="s">
        <v>31288</v>
      </c>
      <c r="L11872">
        <v>158</v>
      </c>
      <c r="M11872" t="s">
        <v>5133</v>
      </c>
      <c r="N11872">
        <v>0.85869565217391297</v>
      </c>
      <c r="O11872">
        <v>2.5682704811443399E-2</v>
      </c>
    </row>
    <row r="11873" spans="1:15">
      <c r="A11873" t="s">
        <v>13180</v>
      </c>
      <c r="B11873" t="s">
        <v>23511</v>
      </c>
      <c r="C11873" t="s">
        <v>13181</v>
      </c>
      <c r="D11873">
        <v>2</v>
      </c>
      <c r="E11873">
        <v>6152</v>
      </c>
      <c r="F11873">
        <v>2</v>
      </c>
      <c r="G11873">
        <v>7804</v>
      </c>
      <c r="H11873">
        <v>0.62141708038142995</v>
      </c>
      <c r="I11873">
        <v>0.968912233598893</v>
      </c>
      <c r="J11873">
        <v>0.832812322140707</v>
      </c>
      <c r="K11873" t="s">
        <v>31289</v>
      </c>
      <c r="L11873">
        <v>2</v>
      </c>
      <c r="M11873" t="s">
        <v>5133</v>
      </c>
      <c r="N11873">
        <v>1</v>
      </c>
      <c r="O11873">
        <v>3.2509752925877802E-4</v>
      </c>
    </row>
    <row r="11874" spans="1:15">
      <c r="A11874" t="s">
        <v>13182</v>
      </c>
      <c r="B11874" t="s">
        <v>23511</v>
      </c>
      <c r="C11874" t="s">
        <v>13183</v>
      </c>
      <c r="D11874">
        <v>42</v>
      </c>
      <c r="E11874">
        <v>6152</v>
      </c>
      <c r="F11874">
        <v>45</v>
      </c>
      <c r="G11874">
        <v>7804</v>
      </c>
      <c r="H11874">
        <v>7.93683390209763E-3</v>
      </c>
      <c r="I11874">
        <v>7.12289241259354E-2</v>
      </c>
      <c r="J11874">
        <v>6.1223631664312099E-2</v>
      </c>
      <c r="K11874" t="s">
        <v>31290</v>
      </c>
      <c r="L11874">
        <v>42</v>
      </c>
      <c r="M11874" t="s">
        <v>5133</v>
      </c>
      <c r="N11874">
        <v>0.93333333333333302</v>
      </c>
      <c r="O11874">
        <v>6.8270481144343297E-3</v>
      </c>
    </row>
    <row r="11875" spans="1:15">
      <c r="A11875" t="s">
        <v>13182</v>
      </c>
      <c r="B11875" t="s">
        <v>23518</v>
      </c>
      <c r="C11875" t="s">
        <v>13183</v>
      </c>
      <c r="D11875">
        <v>1</v>
      </c>
      <c r="E11875">
        <v>787</v>
      </c>
      <c r="F11875">
        <v>47</v>
      </c>
      <c r="G11875">
        <v>7393</v>
      </c>
      <c r="H11875">
        <v>0.99504617683821395</v>
      </c>
      <c r="I11875">
        <v>1</v>
      </c>
      <c r="J11875">
        <v>0.966855260484069</v>
      </c>
      <c r="K11875" t="s">
        <v>31291</v>
      </c>
      <c r="L11875">
        <v>1</v>
      </c>
      <c r="M11875" t="s">
        <v>5133</v>
      </c>
      <c r="N11875">
        <v>2.1276595744680899E-2</v>
      </c>
      <c r="O11875">
        <v>1.27064803049555E-3</v>
      </c>
    </row>
    <row r="11876" spans="1:15">
      <c r="A11876" t="s">
        <v>13184</v>
      </c>
      <c r="B11876" t="s">
        <v>23513</v>
      </c>
      <c r="C11876" t="s">
        <v>13185</v>
      </c>
      <c r="D11876">
        <v>10</v>
      </c>
      <c r="E11876">
        <v>535</v>
      </c>
      <c r="F11876">
        <v>115</v>
      </c>
      <c r="G11876">
        <v>8124</v>
      </c>
      <c r="H11876">
        <v>0.22500087991786299</v>
      </c>
      <c r="I11876">
        <v>0.85273230586348503</v>
      </c>
      <c r="J11876">
        <v>0.81044716552199803</v>
      </c>
      <c r="K11876" t="s">
        <v>31044</v>
      </c>
      <c r="L11876">
        <v>10</v>
      </c>
      <c r="M11876" t="s">
        <v>5133</v>
      </c>
      <c r="N11876">
        <v>8.6956521739130405E-2</v>
      </c>
      <c r="O11876">
        <v>1.86915887850467E-2</v>
      </c>
    </row>
    <row r="11877" spans="1:15">
      <c r="A11877" t="s">
        <v>13184</v>
      </c>
      <c r="B11877" t="s">
        <v>23518</v>
      </c>
      <c r="C11877" t="s">
        <v>13185</v>
      </c>
      <c r="D11877">
        <v>5</v>
      </c>
      <c r="E11877">
        <v>787</v>
      </c>
      <c r="F11877">
        <v>105</v>
      </c>
      <c r="G11877">
        <v>7393</v>
      </c>
      <c r="H11877">
        <v>0.99027908493642103</v>
      </c>
      <c r="I11877">
        <v>1</v>
      </c>
      <c r="J11877">
        <v>0.966855260484069</v>
      </c>
      <c r="K11877" t="s">
        <v>31292</v>
      </c>
      <c r="L11877">
        <v>5</v>
      </c>
      <c r="M11877" t="s">
        <v>5133</v>
      </c>
      <c r="N11877">
        <v>4.7619047619047603E-2</v>
      </c>
      <c r="O11877">
        <v>6.35324015247776E-3</v>
      </c>
    </row>
    <row r="11878" spans="1:15">
      <c r="A11878" t="s">
        <v>13184</v>
      </c>
      <c r="B11878" t="s">
        <v>23511</v>
      </c>
      <c r="C11878" t="s">
        <v>13185</v>
      </c>
      <c r="D11878">
        <v>91</v>
      </c>
      <c r="E11878">
        <v>6152</v>
      </c>
      <c r="F11878">
        <v>110</v>
      </c>
      <c r="G11878">
        <v>7804</v>
      </c>
      <c r="H11878">
        <v>0.18796093235749001</v>
      </c>
      <c r="I11878">
        <v>0.631132279689813</v>
      </c>
      <c r="J11878">
        <v>0.54247920626835999</v>
      </c>
      <c r="K11878" t="s">
        <v>31293</v>
      </c>
      <c r="L11878">
        <v>91</v>
      </c>
      <c r="M11878" t="s">
        <v>5133</v>
      </c>
      <c r="N11878">
        <v>0.82727272727272705</v>
      </c>
      <c r="O11878">
        <v>1.47919375812744E-2</v>
      </c>
    </row>
    <row r="11879" spans="1:15">
      <c r="A11879" t="s">
        <v>13186</v>
      </c>
      <c r="B11879" t="s">
        <v>23511</v>
      </c>
      <c r="C11879" t="s">
        <v>13187</v>
      </c>
      <c r="D11879">
        <v>300</v>
      </c>
      <c r="E11879">
        <v>6152</v>
      </c>
      <c r="F11879">
        <v>359</v>
      </c>
      <c r="G11879">
        <v>7804</v>
      </c>
      <c r="H11879">
        <v>1.2836019474465801E-2</v>
      </c>
      <c r="I11879">
        <v>0.10158409302742399</v>
      </c>
      <c r="J11879">
        <v>8.73149099299632E-2</v>
      </c>
      <c r="K11879" t="s">
        <v>31294</v>
      </c>
      <c r="L11879">
        <v>300</v>
      </c>
      <c r="M11879" t="s">
        <v>5133</v>
      </c>
      <c r="N11879">
        <v>0.83565459610027903</v>
      </c>
      <c r="O11879">
        <v>4.8764629388816601E-2</v>
      </c>
    </row>
    <row r="11880" spans="1:15">
      <c r="A11880" t="s">
        <v>13186</v>
      </c>
      <c r="B11880" t="s">
        <v>23513</v>
      </c>
      <c r="C11880" t="s">
        <v>13187</v>
      </c>
      <c r="D11880">
        <v>13</v>
      </c>
      <c r="E11880">
        <v>535</v>
      </c>
      <c r="F11880">
        <v>378</v>
      </c>
      <c r="G11880">
        <v>8124</v>
      </c>
      <c r="H11880">
        <v>0.99782403166214095</v>
      </c>
      <c r="I11880">
        <v>0.99999999999997702</v>
      </c>
      <c r="J11880">
        <v>0.95041217501583097</v>
      </c>
      <c r="K11880" t="s">
        <v>31295</v>
      </c>
      <c r="L11880">
        <v>13</v>
      </c>
      <c r="M11880" t="s">
        <v>5133</v>
      </c>
      <c r="N11880">
        <v>3.4391534391534397E-2</v>
      </c>
      <c r="O11880">
        <v>2.4299065420560699E-2</v>
      </c>
    </row>
    <row r="11881" spans="1:15">
      <c r="A11881" t="s">
        <v>13186</v>
      </c>
      <c r="B11881" t="s">
        <v>23518</v>
      </c>
      <c r="C11881" t="s">
        <v>13187</v>
      </c>
      <c r="D11881">
        <v>32</v>
      </c>
      <c r="E11881">
        <v>787</v>
      </c>
      <c r="F11881">
        <v>327</v>
      </c>
      <c r="G11881">
        <v>7393</v>
      </c>
      <c r="H11881">
        <v>0.72339385185293104</v>
      </c>
      <c r="I11881">
        <v>1</v>
      </c>
      <c r="J11881">
        <v>0.966855260484069</v>
      </c>
      <c r="K11881" t="s">
        <v>31296</v>
      </c>
      <c r="L11881">
        <v>32</v>
      </c>
      <c r="M11881" t="s">
        <v>5133</v>
      </c>
      <c r="N11881">
        <v>9.7859327217125397E-2</v>
      </c>
      <c r="O11881">
        <v>4.0660736975857703E-2</v>
      </c>
    </row>
    <row r="11882" spans="1:15">
      <c r="A11882" t="s">
        <v>13188</v>
      </c>
      <c r="B11882" t="s">
        <v>23511</v>
      </c>
      <c r="C11882" t="s">
        <v>13189</v>
      </c>
      <c r="D11882">
        <v>59</v>
      </c>
      <c r="E11882">
        <v>6152</v>
      </c>
      <c r="F11882">
        <v>68</v>
      </c>
      <c r="G11882">
        <v>7804</v>
      </c>
      <c r="H11882">
        <v>6.6857831388359698E-2</v>
      </c>
      <c r="I11882">
        <v>0.334289156941798</v>
      </c>
      <c r="J11882">
        <v>0.287332659662144</v>
      </c>
      <c r="K11882" t="s">
        <v>25934</v>
      </c>
      <c r="L11882">
        <v>59</v>
      </c>
      <c r="M11882" t="s">
        <v>5133</v>
      </c>
      <c r="N11882">
        <v>0.86764705882352899</v>
      </c>
      <c r="O11882">
        <v>9.5903771131339403E-3</v>
      </c>
    </row>
    <row r="11883" spans="1:15">
      <c r="A11883" t="s">
        <v>13188</v>
      </c>
      <c r="B11883" t="s">
        <v>23518</v>
      </c>
      <c r="C11883" t="s">
        <v>13189</v>
      </c>
      <c r="D11883">
        <v>3</v>
      </c>
      <c r="E11883">
        <v>787</v>
      </c>
      <c r="F11883">
        <v>62</v>
      </c>
      <c r="G11883">
        <v>7393</v>
      </c>
      <c r="H11883">
        <v>0.96768792547578797</v>
      </c>
      <c r="I11883">
        <v>1</v>
      </c>
      <c r="J11883">
        <v>0.966855260484069</v>
      </c>
      <c r="K11883" t="s">
        <v>25925</v>
      </c>
      <c r="L11883">
        <v>3</v>
      </c>
      <c r="M11883" t="s">
        <v>5133</v>
      </c>
      <c r="N11883">
        <v>4.8387096774193498E-2</v>
      </c>
      <c r="O11883">
        <v>3.8119440914866601E-3</v>
      </c>
    </row>
    <row r="11884" spans="1:15">
      <c r="A11884" t="s">
        <v>13188</v>
      </c>
      <c r="B11884" t="s">
        <v>23513</v>
      </c>
      <c r="C11884" t="s">
        <v>13189</v>
      </c>
      <c r="D11884">
        <v>6</v>
      </c>
      <c r="E11884">
        <v>535</v>
      </c>
      <c r="F11884">
        <v>83</v>
      </c>
      <c r="G11884">
        <v>8124</v>
      </c>
      <c r="H11884">
        <v>0.46830512401486502</v>
      </c>
      <c r="I11884">
        <v>0.99999999999997702</v>
      </c>
      <c r="J11884">
        <v>0.95041217501583097</v>
      </c>
      <c r="K11884" t="s">
        <v>25933</v>
      </c>
      <c r="L11884">
        <v>6</v>
      </c>
      <c r="M11884" t="s">
        <v>5133</v>
      </c>
      <c r="N11884">
        <v>7.2289156626505993E-2</v>
      </c>
      <c r="O11884">
        <v>1.1214953271028E-2</v>
      </c>
    </row>
    <row r="11885" spans="1:15">
      <c r="A11885" t="s">
        <v>13190</v>
      </c>
      <c r="B11885" t="s">
        <v>23518</v>
      </c>
      <c r="C11885" t="s">
        <v>13191</v>
      </c>
      <c r="D11885">
        <v>1</v>
      </c>
      <c r="E11885">
        <v>787</v>
      </c>
      <c r="F11885">
        <v>1</v>
      </c>
      <c r="G11885">
        <v>7393</v>
      </c>
      <c r="H11885">
        <v>0.106452049235764</v>
      </c>
      <c r="I11885">
        <v>0.63266972740240601</v>
      </c>
      <c r="J11885">
        <v>0.61170005408803896</v>
      </c>
      <c r="K11885" t="s">
        <v>26024</v>
      </c>
      <c r="L11885">
        <v>1</v>
      </c>
      <c r="M11885" t="s">
        <v>5133</v>
      </c>
      <c r="N11885">
        <v>1</v>
      </c>
      <c r="O11885">
        <v>1.27064803049555E-3</v>
      </c>
    </row>
    <row r="11886" spans="1:15">
      <c r="A11886" t="s">
        <v>13192</v>
      </c>
      <c r="B11886" t="s">
        <v>23518</v>
      </c>
      <c r="C11886" t="s">
        <v>13193</v>
      </c>
      <c r="D11886">
        <v>1</v>
      </c>
      <c r="E11886">
        <v>787</v>
      </c>
      <c r="F11886">
        <v>1</v>
      </c>
      <c r="G11886">
        <v>7393</v>
      </c>
      <c r="H11886">
        <v>0.106452049235764</v>
      </c>
      <c r="I11886">
        <v>0.63266972740240601</v>
      </c>
      <c r="J11886">
        <v>0.61170005408803896</v>
      </c>
      <c r="K11886" t="s">
        <v>26024</v>
      </c>
      <c r="L11886">
        <v>1</v>
      </c>
      <c r="M11886" t="s">
        <v>5133</v>
      </c>
      <c r="N11886">
        <v>1</v>
      </c>
      <c r="O11886">
        <v>1.27064803049555E-3</v>
      </c>
    </row>
    <row r="11887" spans="1:15">
      <c r="A11887" t="s">
        <v>13194</v>
      </c>
      <c r="B11887" t="s">
        <v>23513</v>
      </c>
      <c r="C11887" t="s">
        <v>13195</v>
      </c>
      <c r="D11887">
        <v>1</v>
      </c>
      <c r="E11887">
        <v>535</v>
      </c>
      <c r="F11887">
        <v>11</v>
      </c>
      <c r="G11887">
        <v>8124</v>
      </c>
      <c r="H11887">
        <v>0.52755249562557105</v>
      </c>
      <c r="I11887">
        <v>0.99999999999997702</v>
      </c>
      <c r="J11887">
        <v>0.95041217501583097</v>
      </c>
      <c r="K11887" t="s">
        <v>23928</v>
      </c>
      <c r="L11887">
        <v>1</v>
      </c>
      <c r="M11887" t="s">
        <v>5133</v>
      </c>
      <c r="N11887">
        <v>9.0909090909090898E-2</v>
      </c>
      <c r="O11887">
        <v>1.8691588785046699E-3</v>
      </c>
    </row>
    <row r="11888" spans="1:15">
      <c r="A11888" t="s">
        <v>13194</v>
      </c>
      <c r="B11888" t="s">
        <v>23518</v>
      </c>
      <c r="C11888" t="s">
        <v>13195</v>
      </c>
      <c r="D11888">
        <v>2</v>
      </c>
      <c r="E11888">
        <v>787</v>
      </c>
      <c r="F11888">
        <v>9</v>
      </c>
      <c r="G11888">
        <v>7393</v>
      </c>
      <c r="H11888">
        <v>0.247486748132145</v>
      </c>
      <c r="I11888">
        <v>0.96239188514146901</v>
      </c>
      <c r="J11888">
        <v>0.93049365679620899</v>
      </c>
      <c r="K11888" t="s">
        <v>31259</v>
      </c>
      <c r="L11888">
        <v>2</v>
      </c>
      <c r="M11888" t="s">
        <v>5133</v>
      </c>
      <c r="N11888">
        <v>0.22222222222222199</v>
      </c>
      <c r="O11888">
        <v>2.5412960609911099E-3</v>
      </c>
    </row>
    <row r="11889" spans="1:15">
      <c r="A11889" t="s">
        <v>13194</v>
      </c>
      <c r="B11889" t="s">
        <v>23511</v>
      </c>
      <c r="C11889" t="s">
        <v>13195</v>
      </c>
      <c r="D11889">
        <v>8</v>
      </c>
      <c r="E11889">
        <v>6152</v>
      </c>
      <c r="F11889">
        <v>11</v>
      </c>
      <c r="G11889">
        <v>7804</v>
      </c>
      <c r="H11889">
        <v>0.812198093591744</v>
      </c>
      <c r="I11889">
        <v>0.97453872412074605</v>
      </c>
      <c r="J11889">
        <v>0.83764847806331599</v>
      </c>
      <c r="K11889" t="s">
        <v>31297</v>
      </c>
      <c r="L11889">
        <v>8</v>
      </c>
      <c r="M11889" t="s">
        <v>5133</v>
      </c>
      <c r="N11889">
        <v>0.72727272727272696</v>
      </c>
      <c r="O11889">
        <v>1.3003901170351099E-3</v>
      </c>
    </row>
    <row r="11890" spans="1:15">
      <c r="A11890" t="s">
        <v>13196</v>
      </c>
      <c r="B11890" t="s">
        <v>23518</v>
      </c>
      <c r="C11890" t="s">
        <v>13197</v>
      </c>
      <c r="D11890">
        <v>2</v>
      </c>
      <c r="E11890">
        <v>787</v>
      </c>
      <c r="F11890">
        <v>9</v>
      </c>
      <c r="G11890">
        <v>7393</v>
      </c>
      <c r="H11890">
        <v>0.247486748132145</v>
      </c>
      <c r="I11890">
        <v>0.96239188514146901</v>
      </c>
      <c r="J11890">
        <v>0.93049365679620899</v>
      </c>
      <c r="K11890" t="s">
        <v>31259</v>
      </c>
      <c r="L11890">
        <v>2</v>
      </c>
      <c r="M11890" t="s">
        <v>5133</v>
      </c>
      <c r="N11890">
        <v>0.22222222222222199</v>
      </c>
      <c r="O11890">
        <v>2.5412960609911099E-3</v>
      </c>
    </row>
    <row r="11891" spans="1:15">
      <c r="A11891" t="s">
        <v>13196</v>
      </c>
      <c r="B11891" t="s">
        <v>23511</v>
      </c>
      <c r="C11891" t="s">
        <v>13197</v>
      </c>
      <c r="D11891">
        <v>8</v>
      </c>
      <c r="E11891">
        <v>6152</v>
      </c>
      <c r="F11891">
        <v>11</v>
      </c>
      <c r="G11891">
        <v>7804</v>
      </c>
      <c r="H11891">
        <v>0.812198093591744</v>
      </c>
      <c r="I11891">
        <v>0.97453872412074605</v>
      </c>
      <c r="J11891">
        <v>0.83764847806331599</v>
      </c>
      <c r="K11891" t="s">
        <v>31297</v>
      </c>
      <c r="L11891">
        <v>8</v>
      </c>
      <c r="M11891" t="s">
        <v>5133</v>
      </c>
      <c r="N11891">
        <v>0.72727272727272696</v>
      </c>
      <c r="O11891">
        <v>1.3003901170351099E-3</v>
      </c>
    </row>
    <row r="11892" spans="1:15">
      <c r="A11892" t="s">
        <v>13196</v>
      </c>
      <c r="B11892" t="s">
        <v>23513</v>
      </c>
      <c r="C11892" t="s">
        <v>13197</v>
      </c>
      <c r="D11892">
        <v>1</v>
      </c>
      <c r="E11892">
        <v>535</v>
      </c>
      <c r="F11892">
        <v>11</v>
      </c>
      <c r="G11892">
        <v>8124</v>
      </c>
      <c r="H11892">
        <v>0.52755249562557105</v>
      </c>
      <c r="I11892">
        <v>0.99999999999997702</v>
      </c>
      <c r="J11892">
        <v>0.95041217501583097</v>
      </c>
      <c r="K11892" t="s">
        <v>23928</v>
      </c>
      <c r="L11892">
        <v>1</v>
      </c>
      <c r="M11892" t="s">
        <v>5133</v>
      </c>
      <c r="N11892">
        <v>9.0909090909090898E-2</v>
      </c>
      <c r="O11892">
        <v>1.8691588785046699E-3</v>
      </c>
    </row>
    <row r="11893" spans="1:15">
      <c r="A11893" t="s">
        <v>13198</v>
      </c>
      <c r="B11893" t="s">
        <v>23511</v>
      </c>
      <c r="C11893" t="s">
        <v>13199</v>
      </c>
      <c r="D11893">
        <v>8</v>
      </c>
      <c r="E11893">
        <v>6152</v>
      </c>
      <c r="F11893">
        <v>11</v>
      </c>
      <c r="G11893">
        <v>7804</v>
      </c>
      <c r="H11893">
        <v>0.812198093591744</v>
      </c>
      <c r="I11893">
        <v>0.97453872412074605</v>
      </c>
      <c r="J11893">
        <v>0.83764847806331599</v>
      </c>
      <c r="K11893" t="s">
        <v>31297</v>
      </c>
      <c r="L11893">
        <v>8</v>
      </c>
      <c r="M11893" t="s">
        <v>5133</v>
      </c>
      <c r="N11893">
        <v>0.72727272727272696</v>
      </c>
      <c r="O11893">
        <v>1.3003901170351099E-3</v>
      </c>
    </row>
    <row r="11894" spans="1:15">
      <c r="A11894" t="s">
        <v>13198</v>
      </c>
      <c r="B11894" t="s">
        <v>23513</v>
      </c>
      <c r="C11894" t="s">
        <v>13199</v>
      </c>
      <c r="D11894">
        <v>1</v>
      </c>
      <c r="E11894">
        <v>535</v>
      </c>
      <c r="F11894">
        <v>11</v>
      </c>
      <c r="G11894">
        <v>8124</v>
      </c>
      <c r="H11894">
        <v>0.52755249562557105</v>
      </c>
      <c r="I11894">
        <v>0.99999999999997702</v>
      </c>
      <c r="J11894">
        <v>0.95041217501583097</v>
      </c>
      <c r="K11894" t="s">
        <v>23928</v>
      </c>
      <c r="L11894">
        <v>1</v>
      </c>
      <c r="M11894" t="s">
        <v>5133</v>
      </c>
      <c r="N11894">
        <v>9.0909090909090898E-2</v>
      </c>
      <c r="O11894">
        <v>1.8691588785046699E-3</v>
      </c>
    </row>
    <row r="11895" spans="1:15">
      <c r="A11895" t="s">
        <v>13198</v>
      </c>
      <c r="B11895" t="s">
        <v>23518</v>
      </c>
      <c r="C11895" t="s">
        <v>13199</v>
      </c>
      <c r="D11895">
        <v>2</v>
      </c>
      <c r="E11895">
        <v>787</v>
      </c>
      <c r="F11895">
        <v>9</v>
      </c>
      <c r="G11895">
        <v>7393</v>
      </c>
      <c r="H11895">
        <v>0.247486748132145</v>
      </c>
      <c r="I11895">
        <v>0.96239188514146901</v>
      </c>
      <c r="J11895">
        <v>0.93049365679620899</v>
      </c>
      <c r="K11895" t="s">
        <v>31259</v>
      </c>
      <c r="L11895">
        <v>2</v>
      </c>
      <c r="M11895" t="s">
        <v>5133</v>
      </c>
      <c r="N11895">
        <v>0.22222222222222199</v>
      </c>
      <c r="O11895">
        <v>2.5412960609911099E-3</v>
      </c>
    </row>
    <row r="11896" spans="1:15">
      <c r="A11896" t="s">
        <v>13200</v>
      </c>
      <c r="B11896" t="s">
        <v>23518</v>
      </c>
      <c r="C11896" t="s">
        <v>13201</v>
      </c>
      <c r="D11896">
        <v>2</v>
      </c>
      <c r="E11896">
        <v>787</v>
      </c>
      <c r="F11896">
        <v>9</v>
      </c>
      <c r="G11896">
        <v>7393</v>
      </c>
      <c r="H11896">
        <v>0.247486748132145</v>
      </c>
      <c r="I11896">
        <v>0.96239188514146901</v>
      </c>
      <c r="J11896">
        <v>0.93049365679620899</v>
      </c>
      <c r="K11896" t="s">
        <v>31259</v>
      </c>
      <c r="L11896">
        <v>2</v>
      </c>
      <c r="M11896" t="s">
        <v>5133</v>
      </c>
      <c r="N11896">
        <v>0.22222222222222199</v>
      </c>
      <c r="O11896">
        <v>2.5412960609911099E-3</v>
      </c>
    </row>
    <row r="11897" spans="1:15">
      <c r="A11897" t="s">
        <v>13200</v>
      </c>
      <c r="B11897" t="s">
        <v>23511</v>
      </c>
      <c r="C11897" t="s">
        <v>13201</v>
      </c>
      <c r="D11897">
        <v>8</v>
      </c>
      <c r="E11897">
        <v>6152</v>
      </c>
      <c r="F11897">
        <v>11</v>
      </c>
      <c r="G11897">
        <v>7804</v>
      </c>
      <c r="H11897">
        <v>0.812198093591744</v>
      </c>
      <c r="I11897">
        <v>0.97453872412074605</v>
      </c>
      <c r="J11897">
        <v>0.83764847806331599</v>
      </c>
      <c r="K11897" t="s">
        <v>31297</v>
      </c>
      <c r="L11897">
        <v>8</v>
      </c>
      <c r="M11897" t="s">
        <v>5133</v>
      </c>
      <c r="N11897">
        <v>0.72727272727272696</v>
      </c>
      <c r="O11897">
        <v>1.3003901170351099E-3</v>
      </c>
    </row>
    <row r="11898" spans="1:15">
      <c r="A11898" t="s">
        <v>13200</v>
      </c>
      <c r="B11898" t="s">
        <v>23513</v>
      </c>
      <c r="C11898" t="s">
        <v>13201</v>
      </c>
      <c r="D11898">
        <v>1</v>
      </c>
      <c r="E11898">
        <v>535</v>
      </c>
      <c r="F11898">
        <v>11</v>
      </c>
      <c r="G11898">
        <v>8124</v>
      </c>
      <c r="H11898">
        <v>0.52755249562557105</v>
      </c>
      <c r="I11898">
        <v>0.99999999999997702</v>
      </c>
      <c r="J11898">
        <v>0.95041217501583097</v>
      </c>
      <c r="K11898" t="s">
        <v>23928</v>
      </c>
      <c r="L11898">
        <v>1</v>
      </c>
      <c r="M11898" t="s">
        <v>5133</v>
      </c>
      <c r="N11898">
        <v>9.0909090909090898E-2</v>
      </c>
      <c r="O11898">
        <v>1.8691588785046699E-3</v>
      </c>
    </row>
    <row r="11899" spans="1:15">
      <c r="A11899" t="s">
        <v>13202</v>
      </c>
      <c r="B11899" t="s">
        <v>23518</v>
      </c>
      <c r="C11899" t="s">
        <v>13203</v>
      </c>
      <c r="D11899">
        <v>1</v>
      </c>
      <c r="E11899">
        <v>787</v>
      </c>
      <c r="F11899">
        <v>2</v>
      </c>
      <c r="G11899">
        <v>7393</v>
      </c>
      <c r="H11899">
        <v>0.20158492765181499</v>
      </c>
      <c r="I11899">
        <v>0.83876007220319604</v>
      </c>
      <c r="J11899">
        <v>0.81095958809365798</v>
      </c>
      <c r="K11899" t="s">
        <v>24040</v>
      </c>
      <c r="L11899">
        <v>1</v>
      </c>
      <c r="M11899" t="s">
        <v>5133</v>
      </c>
      <c r="N11899">
        <v>0.5</v>
      </c>
      <c r="O11899">
        <v>1.27064803049555E-3</v>
      </c>
    </row>
    <row r="11900" spans="1:15">
      <c r="A11900" t="s">
        <v>13202</v>
      </c>
      <c r="B11900" t="s">
        <v>23511</v>
      </c>
      <c r="C11900" t="s">
        <v>13203</v>
      </c>
      <c r="D11900">
        <v>1</v>
      </c>
      <c r="E11900">
        <v>6152</v>
      </c>
      <c r="F11900">
        <v>3</v>
      </c>
      <c r="G11900">
        <v>7804</v>
      </c>
      <c r="H11900">
        <v>0.99052768249503997</v>
      </c>
      <c r="I11900">
        <v>1</v>
      </c>
      <c r="J11900">
        <v>0.85953329234717102</v>
      </c>
      <c r="K11900" t="s">
        <v>30659</v>
      </c>
      <c r="L11900">
        <v>1</v>
      </c>
      <c r="M11900" t="s">
        <v>5133</v>
      </c>
      <c r="N11900">
        <v>0.33333333333333298</v>
      </c>
      <c r="O11900">
        <v>1.6254876462938901E-4</v>
      </c>
    </row>
    <row r="11901" spans="1:15">
      <c r="A11901" t="s">
        <v>13204</v>
      </c>
      <c r="B11901" t="s">
        <v>23511</v>
      </c>
      <c r="C11901" t="s">
        <v>13205</v>
      </c>
      <c r="D11901">
        <v>10</v>
      </c>
      <c r="E11901">
        <v>6152</v>
      </c>
      <c r="F11901">
        <v>15</v>
      </c>
      <c r="G11901">
        <v>7804</v>
      </c>
      <c r="H11901">
        <v>0.92284558660120897</v>
      </c>
      <c r="I11901">
        <v>1</v>
      </c>
      <c r="J11901">
        <v>0.85953329234717102</v>
      </c>
      <c r="K11901" t="s">
        <v>31298</v>
      </c>
      <c r="L11901">
        <v>10</v>
      </c>
      <c r="M11901" t="s">
        <v>1463</v>
      </c>
      <c r="N11901">
        <v>0.66666666666666696</v>
      </c>
      <c r="O11901">
        <v>1.62548764629389E-3</v>
      </c>
    </row>
    <row r="11902" spans="1:15">
      <c r="A11902" t="s">
        <v>13204</v>
      </c>
      <c r="B11902" t="s">
        <v>23513</v>
      </c>
      <c r="C11902" t="s">
        <v>13205</v>
      </c>
      <c r="D11902">
        <v>1</v>
      </c>
      <c r="E11902">
        <v>535</v>
      </c>
      <c r="F11902">
        <v>17</v>
      </c>
      <c r="G11902">
        <v>8124</v>
      </c>
      <c r="H11902">
        <v>0.68628477635983498</v>
      </c>
      <c r="I11902">
        <v>0.99999999999997702</v>
      </c>
      <c r="J11902">
        <v>0.95041217501583097</v>
      </c>
      <c r="K11902" t="s">
        <v>25434</v>
      </c>
      <c r="L11902">
        <v>1</v>
      </c>
      <c r="M11902" t="s">
        <v>1463</v>
      </c>
      <c r="N11902">
        <v>5.8823529411764698E-2</v>
      </c>
      <c r="O11902">
        <v>1.8691588785046699E-3</v>
      </c>
    </row>
    <row r="11903" spans="1:15">
      <c r="A11903" t="s">
        <v>13204</v>
      </c>
      <c r="B11903" t="s">
        <v>23518</v>
      </c>
      <c r="C11903" t="s">
        <v>13205</v>
      </c>
      <c r="D11903">
        <v>1</v>
      </c>
      <c r="E11903">
        <v>787</v>
      </c>
      <c r="F11903">
        <v>12</v>
      </c>
      <c r="G11903">
        <v>7393</v>
      </c>
      <c r="H11903">
        <v>0.74120734014009004</v>
      </c>
      <c r="I11903">
        <v>1</v>
      </c>
      <c r="J11903">
        <v>0.966855260484069</v>
      </c>
      <c r="K11903" t="s">
        <v>25435</v>
      </c>
      <c r="L11903">
        <v>1</v>
      </c>
      <c r="M11903" t="s">
        <v>1463</v>
      </c>
      <c r="N11903">
        <v>8.3333333333333301E-2</v>
      </c>
      <c r="O11903">
        <v>1.27064803049555E-3</v>
      </c>
    </row>
    <row r="11904" spans="1:15">
      <c r="A11904" t="s">
        <v>13206</v>
      </c>
      <c r="B11904" t="s">
        <v>23518</v>
      </c>
      <c r="C11904" t="s">
        <v>13207</v>
      </c>
      <c r="D11904">
        <v>1</v>
      </c>
      <c r="E11904">
        <v>787</v>
      </c>
      <c r="F11904">
        <v>2</v>
      </c>
      <c r="G11904">
        <v>7393</v>
      </c>
      <c r="H11904">
        <v>0.20158492765181499</v>
      </c>
      <c r="I11904">
        <v>0.83876007220319604</v>
      </c>
      <c r="J11904">
        <v>0.81095958809365798</v>
      </c>
      <c r="K11904" t="s">
        <v>24588</v>
      </c>
      <c r="L11904">
        <v>1</v>
      </c>
      <c r="M11904" t="s">
        <v>5133</v>
      </c>
      <c r="N11904">
        <v>0.5</v>
      </c>
      <c r="O11904">
        <v>1.27064803049555E-3</v>
      </c>
    </row>
    <row r="11905" spans="1:15">
      <c r="A11905" t="s">
        <v>13206</v>
      </c>
      <c r="B11905" t="s">
        <v>23511</v>
      </c>
      <c r="C11905" t="s">
        <v>13207</v>
      </c>
      <c r="D11905">
        <v>1</v>
      </c>
      <c r="E11905">
        <v>6152</v>
      </c>
      <c r="F11905">
        <v>2</v>
      </c>
      <c r="G11905">
        <v>7804</v>
      </c>
      <c r="H11905">
        <v>0.95521029019776005</v>
      </c>
      <c r="I11905">
        <v>1</v>
      </c>
      <c r="J11905">
        <v>0.85953329234717102</v>
      </c>
      <c r="K11905" t="s">
        <v>24587</v>
      </c>
      <c r="L11905">
        <v>1</v>
      </c>
      <c r="M11905" t="s">
        <v>5133</v>
      </c>
      <c r="N11905">
        <v>0.5</v>
      </c>
      <c r="O11905">
        <v>1.6254876462938901E-4</v>
      </c>
    </row>
    <row r="11906" spans="1:15">
      <c r="A11906" t="s">
        <v>13208</v>
      </c>
      <c r="B11906" t="s">
        <v>23518</v>
      </c>
      <c r="C11906" t="s">
        <v>13209</v>
      </c>
      <c r="D11906">
        <v>1</v>
      </c>
      <c r="E11906">
        <v>787</v>
      </c>
      <c r="F11906">
        <v>6</v>
      </c>
      <c r="G11906">
        <v>7393</v>
      </c>
      <c r="H11906">
        <v>0.49113550780958298</v>
      </c>
      <c r="I11906">
        <v>1</v>
      </c>
      <c r="J11906">
        <v>0.966855260484069</v>
      </c>
      <c r="K11906" t="s">
        <v>26135</v>
      </c>
      <c r="L11906">
        <v>1</v>
      </c>
      <c r="M11906" t="s">
        <v>2729</v>
      </c>
      <c r="N11906">
        <v>0.16666666666666699</v>
      </c>
      <c r="O11906">
        <v>1.27064803049555E-3</v>
      </c>
    </row>
    <row r="11907" spans="1:15">
      <c r="A11907" t="s">
        <v>13208</v>
      </c>
      <c r="B11907" t="s">
        <v>23513</v>
      </c>
      <c r="C11907" t="s">
        <v>13209</v>
      </c>
      <c r="D11907">
        <v>7</v>
      </c>
      <c r="E11907">
        <v>535</v>
      </c>
      <c r="F11907">
        <v>10</v>
      </c>
      <c r="G11907">
        <v>8124</v>
      </c>
      <c r="H11907" s="34">
        <v>5.2118356761642302E-7</v>
      </c>
      <c r="I11907" s="34">
        <v>8.6516472224326194E-5</v>
      </c>
      <c r="J11907" s="34">
        <v>8.2226308541420503E-5</v>
      </c>
      <c r="K11907" t="s">
        <v>31299</v>
      </c>
      <c r="L11907">
        <v>7</v>
      </c>
      <c r="M11907" t="s">
        <v>2729</v>
      </c>
      <c r="N11907">
        <v>0.7</v>
      </c>
      <c r="O11907">
        <v>1.3084112149532701E-2</v>
      </c>
    </row>
    <row r="11908" spans="1:15">
      <c r="A11908" t="s">
        <v>13208</v>
      </c>
      <c r="B11908" t="s">
        <v>23511</v>
      </c>
      <c r="C11908" t="s">
        <v>13209</v>
      </c>
      <c r="D11908">
        <v>2</v>
      </c>
      <c r="E11908">
        <v>6152</v>
      </c>
      <c r="F11908">
        <v>7</v>
      </c>
      <c r="G11908">
        <v>7804</v>
      </c>
      <c r="H11908">
        <v>0.99948776960286401</v>
      </c>
      <c r="I11908">
        <v>1</v>
      </c>
      <c r="J11908">
        <v>0.85953329234717102</v>
      </c>
      <c r="K11908" t="s">
        <v>31300</v>
      </c>
      <c r="L11908">
        <v>2</v>
      </c>
      <c r="M11908" t="s">
        <v>2729</v>
      </c>
      <c r="N11908">
        <v>0.28571428571428598</v>
      </c>
      <c r="O11908">
        <v>3.2509752925877802E-4</v>
      </c>
    </row>
    <row r="11909" spans="1:15">
      <c r="A11909" t="s">
        <v>13210</v>
      </c>
      <c r="B11909" t="s">
        <v>23511</v>
      </c>
      <c r="C11909" t="s">
        <v>13211</v>
      </c>
      <c r="D11909">
        <v>1</v>
      </c>
      <c r="E11909">
        <v>6152</v>
      </c>
      <c r="F11909">
        <v>1</v>
      </c>
      <c r="G11909">
        <v>7804</v>
      </c>
      <c r="H11909">
        <v>0.788313685289595</v>
      </c>
      <c r="I11909">
        <v>0.968912233598893</v>
      </c>
      <c r="J11909">
        <v>0.832812322140707</v>
      </c>
      <c r="K11909" t="s">
        <v>31301</v>
      </c>
      <c r="L11909">
        <v>1</v>
      </c>
      <c r="M11909" t="s">
        <v>2729</v>
      </c>
      <c r="N11909">
        <v>1</v>
      </c>
      <c r="O11909">
        <v>1.6254876462938901E-4</v>
      </c>
    </row>
    <row r="11910" spans="1:15">
      <c r="A11910" t="s">
        <v>13212</v>
      </c>
      <c r="B11910" t="s">
        <v>23511</v>
      </c>
      <c r="C11910" t="s">
        <v>13213</v>
      </c>
      <c r="D11910">
        <v>3055</v>
      </c>
      <c r="E11910">
        <v>6152</v>
      </c>
      <c r="F11910">
        <v>3905</v>
      </c>
      <c r="G11910">
        <v>7804</v>
      </c>
      <c r="H11910">
        <v>0.90702531343548198</v>
      </c>
      <c r="I11910">
        <v>1</v>
      </c>
      <c r="J11910">
        <v>0.85953329234717102</v>
      </c>
      <c r="K11910" t="s">
        <v>31302</v>
      </c>
      <c r="L11910">
        <v>3055</v>
      </c>
      <c r="M11910" t="s">
        <v>5133</v>
      </c>
      <c r="N11910">
        <v>0.78233034571062698</v>
      </c>
      <c r="O11910">
        <v>0.49658647594278299</v>
      </c>
    </row>
    <row r="11911" spans="1:15">
      <c r="A11911" t="s">
        <v>13212</v>
      </c>
      <c r="B11911" t="s">
        <v>23513</v>
      </c>
      <c r="C11911" t="s">
        <v>13213</v>
      </c>
      <c r="D11911">
        <v>258</v>
      </c>
      <c r="E11911">
        <v>535</v>
      </c>
      <c r="F11911">
        <v>4025</v>
      </c>
      <c r="G11911">
        <v>8124</v>
      </c>
      <c r="H11911">
        <v>0.75065782341682696</v>
      </c>
      <c r="I11911">
        <v>0.99999999999997702</v>
      </c>
      <c r="J11911">
        <v>0.95041217501583097</v>
      </c>
      <c r="K11911" t="s">
        <v>31303</v>
      </c>
      <c r="L11911">
        <v>258</v>
      </c>
      <c r="M11911" t="s">
        <v>5133</v>
      </c>
      <c r="N11911">
        <v>6.4099378881987606E-2</v>
      </c>
      <c r="O11911">
        <v>0.48224299065420601</v>
      </c>
    </row>
    <row r="11912" spans="1:15">
      <c r="A11912" t="s">
        <v>13212</v>
      </c>
      <c r="B11912" t="s">
        <v>23518</v>
      </c>
      <c r="C11912" t="s">
        <v>13213</v>
      </c>
      <c r="D11912">
        <v>432</v>
      </c>
      <c r="E11912">
        <v>787</v>
      </c>
      <c r="F11912">
        <v>3736</v>
      </c>
      <c r="G11912">
        <v>7393</v>
      </c>
      <c r="H11912">
        <v>5.3748421897793696E-3</v>
      </c>
      <c r="I11912">
        <v>0.19886916102183699</v>
      </c>
      <c r="J11912">
        <v>0.19227769448201601</v>
      </c>
      <c r="K11912" t="s">
        <v>31304</v>
      </c>
      <c r="L11912">
        <v>432</v>
      </c>
      <c r="M11912" t="s">
        <v>5133</v>
      </c>
      <c r="N11912">
        <v>0.115631691648822</v>
      </c>
      <c r="O11912">
        <v>0.54891994917407905</v>
      </c>
    </row>
    <row r="11913" spans="1:15">
      <c r="A11913" t="s">
        <v>13214</v>
      </c>
      <c r="B11913" t="s">
        <v>23518</v>
      </c>
      <c r="C11913" t="s">
        <v>13215</v>
      </c>
      <c r="D11913">
        <v>422</v>
      </c>
      <c r="E11913">
        <v>787</v>
      </c>
      <c r="F11913">
        <v>3554</v>
      </c>
      <c r="G11913">
        <v>7393</v>
      </c>
      <c r="H11913">
        <v>5.6254134547271495E-4</v>
      </c>
      <c r="I11913">
        <v>4.5806351842920701E-2</v>
      </c>
      <c r="J11913">
        <v>4.4288112242912001E-2</v>
      </c>
      <c r="K11913" t="s">
        <v>31305</v>
      </c>
      <c r="L11913">
        <v>422</v>
      </c>
      <c r="M11913" t="s">
        <v>5133</v>
      </c>
      <c r="N11913">
        <v>0.11873944850872301</v>
      </c>
      <c r="O11913">
        <v>0.53621346886912302</v>
      </c>
    </row>
    <row r="11914" spans="1:15">
      <c r="A11914" t="s">
        <v>13214</v>
      </c>
      <c r="B11914" t="s">
        <v>23513</v>
      </c>
      <c r="C11914" t="s">
        <v>13215</v>
      </c>
      <c r="D11914">
        <v>242</v>
      </c>
      <c r="E11914">
        <v>535</v>
      </c>
      <c r="F11914">
        <v>3905</v>
      </c>
      <c r="G11914">
        <v>8124</v>
      </c>
      <c r="H11914">
        <v>0.91966094625967898</v>
      </c>
      <c r="I11914">
        <v>0.99999999999997702</v>
      </c>
      <c r="J11914">
        <v>0.95041217501583097</v>
      </c>
      <c r="K11914" t="s">
        <v>31306</v>
      </c>
      <c r="L11914">
        <v>242</v>
      </c>
      <c r="M11914" t="s">
        <v>5133</v>
      </c>
      <c r="N11914">
        <v>6.1971830985915501E-2</v>
      </c>
      <c r="O11914">
        <v>0.45233644859813099</v>
      </c>
    </row>
    <row r="11915" spans="1:15">
      <c r="A11915" t="s">
        <v>13214</v>
      </c>
      <c r="B11915" t="s">
        <v>23511</v>
      </c>
      <c r="C11915" t="s">
        <v>13215</v>
      </c>
      <c r="D11915">
        <v>2948</v>
      </c>
      <c r="E11915">
        <v>6152</v>
      </c>
      <c r="F11915">
        <v>3763</v>
      </c>
      <c r="G11915">
        <v>7804</v>
      </c>
      <c r="H11915">
        <v>0.85301722683127201</v>
      </c>
      <c r="I11915">
        <v>1</v>
      </c>
      <c r="J11915">
        <v>0.85953329234717102</v>
      </c>
      <c r="K11915" t="s">
        <v>31307</v>
      </c>
      <c r="L11915">
        <v>2948</v>
      </c>
      <c r="M11915" t="s">
        <v>5133</v>
      </c>
      <c r="N11915">
        <v>0.78341748604836603</v>
      </c>
      <c r="O11915">
        <v>0.47919375812743797</v>
      </c>
    </row>
    <row r="11916" spans="1:15">
      <c r="A11916" t="s">
        <v>13216</v>
      </c>
      <c r="B11916" t="s">
        <v>23511</v>
      </c>
      <c r="C11916" t="s">
        <v>13217</v>
      </c>
      <c r="D11916">
        <v>2</v>
      </c>
      <c r="E11916">
        <v>6152</v>
      </c>
      <c r="F11916">
        <v>2</v>
      </c>
      <c r="G11916">
        <v>7804</v>
      </c>
      <c r="H11916">
        <v>0.62141708038142995</v>
      </c>
      <c r="I11916">
        <v>0.968912233598893</v>
      </c>
      <c r="J11916">
        <v>0.832812322140707</v>
      </c>
      <c r="K11916" t="s">
        <v>29154</v>
      </c>
      <c r="L11916">
        <v>2</v>
      </c>
      <c r="M11916" t="s">
        <v>5133</v>
      </c>
      <c r="N11916">
        <v>1</v>
      </c>
      <c r="O11916">
        <v>3.2509752925877802E-4</v>
      </c>
    </row>
    <row r="11917" spans="1:15">
      <c r="A11917" t="s">
        <v>13218</v>
      </c>
      <c r="B11917" t="s">
        <v>23513</v>
      </c>
      <c r="C11917" t="s">
        <v>13219</v>
      </c>
      <c r="D11917">
        <v>10</v>
      </c>
      <c r="E11917">
        <v>535</v>
      </c>
      <c r="F11917">
        <v>97</v>
      </c>
      <c r="G11917">
        <v>8124</v>
      </c>
      <c r="H11917">
        <v>0.104553701097527</v>
      </c>
      <c r="I11917">
        <v>0.62975015900542497</v>
      </c>
      <c r="J11917">
        <v>0.59852221833692498</v>
      </c>
      <c r="K11917" t="s">
        <v>28155</v>
      </c>
      <c r="L11917">
        <v>10</v>
      </c>
      <c r="M11917" t="s">
        <v>5133</v>
      </c>
      <c r="N11917">
        <v>0.10309278350515499</v>
      </c>
      <c r="O11917">
        <v>1.86915887850467E-2</v>
      </c>
    </row>
    <row r="11918" spans="1:15">
      <c r="A11918" t="s">
        <v>13218</v>
      </c>
      <c r="B11918" t="s">
        <v>23511</v>
      </c>
      <c r="C11918" t="s">
        <v>13219</v>
      </c>
      <c r="D11918">
        <v>73</v>
      </c>
      <c r="E11918">
        <v>6152</v>
      </c>
      <c r="F11918">
        <v>95</v>
      </c>
      <c r="G11918">
        <v>7804</v>
      </c>
      <c r="H11918">
        <v>0.73195385627948695</v>
      </c>
      <c r="I11918">
        <v>0.968912233598893</v>
      </c>
      <c r="J11918">
        <v>0.832812322140707</v>
      </c>
      <c r="K11918" t="s">
        <v>31308</v>
      </c>
      <c r="L11918">
        <v>73</v>
      </c>
      <c r="M11918" t="s">
        <v>5133</v>
      </c>
      <c r="N11918">
        <v>0.768421052631579</v>
      </c>
      <c r="O11918">
        <v>1.1866059817945401E-2</v>
      </c>
    </row>
    <row r="11919" spans="1:15">
      <c r="A11919" t="s">
        <v>13218</v>
      </c>
      <c r="B11919" t="s">
        <v>23518</v>
      </c>
      <c r="C11919" t="s">
        <v>13219</v>
      </c>
      <c r="D11919">
        <v>8</v>
      </c>
      <c r="E11919">
        <v>787</v>
      </c>
      <c r="F11919">
        <v>93</v>
      </c>
      <c r="G11919">
        <v>7393</v>
      </c>
      <c r="H11919">
        <v>0.78740648663012702</v>
      </c>
      <c r="I11919">
        <v>1</v>
      </c>
      <c r="J11919">
        <v>0.966855260484069</v>
      </c>
      <c r="K11919" t="s">
        <v>31309</v>
      </c>
      <c r="L11919">
        <v>8</v>
      </c>
      <c r="M11919" t="s">
        <v>5133</v>
      </c>
      <c r="N11919">
        <v>8.6021505376344107E-2</v>
      </c>
      <c r="O11919">
        <v>1.01651842439644E-2</v>
      </c>
    </row>
    <row r="11920" spans="1:15">
      <c r="A11920" t="s">
        <v>13220</v>
      </c>
      <c r="B11920" t="s">
        <v>23513</v>
      </c>
      <c r="C11920" t="s">
        <v>13221</v>
      </c>
      <c r="D11920">
        <v>1</v>
      </c>
      <c r="E11920">
        <v>535</v>
      </c>
      <c r="F11920">
        <v>20</v>
      </c>
      <c r="G11920">
        <v>8124</v>
      </c>
      <c r="H11920">
        <v>0.74439135767793496</v>
      </c>
      <c r="I11920">
        <v>0.99999999999997702</v>
      </c>
      <c r="J11920">
        <v>0.95041217501583097</v>
      </c>
      <c r="K11920" t="s">
        <v>23718</v>
      </c>
      <c r="L11920">
        <v>1</v>
      </c>
      <c r="M11920" t="s">
        <v>5133</v>
      </c>
      <c r="N11920">
        <v>0.05</v>
      </c>
      <c r="O11920">
        <v>1.8691588785046699E-3</v>
      </c>
    </row>
    <row r="11921" spans="1:15">
      <c r="A11921" t="s">
        <v>13220</v>
      </c>
      <c r="B11921" t="s">
        <v>23518</v>
      </c>
      <c r="C11921" t="s">
        <v>13221</v>
      </c>
      <c r="D11921">
        <v>3</v>
      </c>
      <c r="E11921">
        <v>787</v>
      </c>
      <c r="F11921">
        <v>18</v>
      </c>
      <c r="G11921">
        <v>7393</v>
      </c>
      <c r="H11921">
        <v>0.2989610793636</v>
      </c>
      <c r="I11921">
        <v>0.99203470771967495</v>
      </c>
      <c r="J11921">
        <v>0.95915397574154404</v>
      </c>
      <c r="K11921" t="s">
        <v>23719</v>
      </c>
      <c r="L11921">
        <v>3</v>
      </c>
      <c r="M11921" t="s">
        <v>5133</v>
      </c>
      <c r="N11921">
        <v>0.16666666666666699</v>
      </c>
      <c r="O11921">
        <v>3.8119440914866601E-3</v>
      </c>
    </row>
    <row r="11922" spans="1:15">
      <c r="A11922" t="s">
        <v>13220</v>
      </c>
      <c r="B11922" t="s">
        <v>23511</v>
      </c>
      <c r="C11922" t="s">
        <v>13221</v>
      </c>
      <c r="D11922">
        <v>14</v>
      </c>
      <c r="E11922">
        <v>6152</v>
      </c>
      <c r="F11922">
        <v>19</v>
      </c>
      <c r="G11922">
        <v>7804</v>
      </c>
      <c r="H11922">
        <v>0.80205496826116796</v>
      </c>
      <c r="I11922">
        <v>0.968912233598893</v>
      </c>
      <c r="J11922">
        <v>0.832812322140707</v>
      </c>
      <c r="K11922" t="s">
        <v>23717</v>
      </c>
      <c r="L11922">
        <v>14</v>
      </c>
      <c r="M11922" t="s">
        <v>5133</v>
      </c>
      <c r="N11922">
        <v>0.73684210526315796</v>
      </c>
      <c r="O11922">
        <v>2.2756827048114399E-3</v>
      </c>
    </row>
    <row r="11923" spans="1:15">
      <c r="A11923" t="s">
        <v>13222</v>
      </c>
      <c r="B11923" t="s">
        <v>23513</v>
      </c>
      <c r="C11923" t="s">
        <v>13223</v>
      </c>
      <c r="D11923">
        <v>64</v>
      </c>
      <c r="E11923">
        <v>535</v>
      </c>
      <c r="F11923">
        <v>749</v>
      </c>
      <c r="G11923">
        <v>8124</v>
      </c>
      <c r="H11923">
        <v>1.6550680306676301E-2</v>
      </c>
      <c r="I11923">
        <v>0.245304725973952</v>
      </c>
      <c r="J11923">
        <v>0.233140598154571</v>
      </c>
      <c r="K11923" t="s">
        <v>31310</v>
      </c>
      <c r="L11923">
        <v>64</v>
      </c>
      <c r="M11923" t="s">
        <v>5133</v>
      </c>
      <c r="N11923">
        <v>8.5447263017356501E-2</v>
      </c>
      <c r="O11923">
        <v>0.119626168224299</v>
      </c>
    </row>
    <row r="11924" spans="1:15">
      <c r="A11924" t="s">
        <v>13222</v>
      </c>
      <c r="B11924" t="s">
        <v>23511</v>
      </c>
      <c r="C11924" t="s">
        <v>13223</v>
      </c>
      <c r="D11924">
        <v>551</v>
      </c>
      <c r="E11924">
        <v>6152</v>
      </c>
      <c r="F11924">
        <v>717</v>
      </c>
      <c r="G11924">
        <v>7804</v>
      </c>
      <c r="H11924">
        <v>0.92002105168831905</v>
      </c>
      <c r="I11924">
        <v>1</v>
      </c>
      <c r="J11924">
        <v>0.85953329234717102</v>
      </c>
      <c r="K11924" t="s">
        <v>31311</v>
      </c>
      <c r="L11924">
        <v>551</v>
      </c>
      <c r="M11924" t="s">
        <v>5133</v>
      </c>
      <c r="N11924">
        <v>0.76847977684797797</v>
      </c>
      <c r="O11924">
        <v>8.9564369310793202E-2</v>
      </c>
    </row>
    <row r="11925" spans="1:15">
      <c r="A11925" t="s">
        <v>13222</v>
      </c>
      <c r="B11925" t="s">
        <v>23518</v>
      </c>
      <c r="C11925" t="s">
        <v>13223</v>
      </c>
      <c r="D11925">
        <v>68</v>
      </c>
      <c r="E11925">
        <v>787</v>
      </c>
      <c r="F11925">
        <v>695</v>
      </c>
      <c r="G11925">
        <v>7393</v>
      </c>
      <c r="H11925">
        <v>0.79780296731318601</v>
      </c>
      <c r="I11925">
        <v>1</v>
      </c>
      <c r="J11925">
        <v>0.966855260484069</v>
      </c>
      <c r="K11925" t="s">
        <v>31312</v>
      </c>
      <c r="L11925">
        <v>68</v>
      </c>
      <c r="M11925" t="s">
        <v>5133</v>
      </c>
      <c r="N11925">
        <v>9.7841726618704994E-2</v>
      </c>
      <c r="O11925">
        <v>8.6404066073697605E-2</v>
      </c>
    </row>
    <row r="11926" spans="1:15">
      <c r="A11926" t="s">
        <v>13224</v>
      </c>
      <c r="B11926" t="s">
        <v>23511</v>
      </c>
      <c r="C11926" t="s">
        <v>13225</v>
      </c>
      <c r="D11926">
        <v>1172</v>
      </c>
      <c r="E11926">
        <v>6152</v>
      </c>
      <c r="F11926">
        <v>1503</v>
      </c>
      <c r="G11926">
        <v>7804</v>
      </c>
      <c r="H11926">
        <v>0.82578058489330897</v>
      </c>
      <c r="I11926">
        <v>0.98923101772060196</v>
      </c>
      <c r="J11926">
        <v>0.85027699355333197</v>
      </c>
      <c r="K11926" t="s">
        <v>31313</v>
      </c>
      <c r="L11926">
        <v>1172</v>
      </c>
      <c r="M11926" t="s">
        <v>5133</v>
      </c>
      <c r="N11926">
        <v>0.77977378576181</v>
      </c>
      <c r="O11926">
        <v>0.19050715214564401</v>
      </c>
    </row>
    <row r="11927" spans="1:15">
      <c r="A11927" t="s">
        <v>13224</v>
      </c>
      <c r="B11927" t="s">
        <v>23513</v>
      </c>
      <c r="C11927" t="s">
        <v>13225</v>
      </c>
      <c r="D11927">
        <v>111</v>
      </c>
      <c r="E11927">
        <v>535</v>
      </c>
      <c r="F11927">
        <v>1536</v>
      </c>
      <c r="G11927">
        <v>8124</v>
      </c>
      <c r="H11927">
        <v>0.14305921961382001</v>
      </c>
      <c r="I11927">
        <v>0.68244467562008204</v>
      </c>
      <c r="J11927">
        <v>0.64860372848407</v>
      </c>
      <c r="K11927" t="s">
        <v>31314</v>
      </c>
      <c r="L11927">
        <v>111</v>
      </c>
      <c r="M11927" t="s">
        <v>5133</v>
      </c>
      <c r="N11927">
        <v>7.2265625E-2</v>
      </c>
      <c r="O11927">
        <v>0.20747663551401899</v>
      </c>
    </row>
    <row r="11928" spans="1:15">
      <c r="A11928" t="s">
        <v>13224</v>
      </c>
      <c r="B11928" t="s">
        <v>23518</v>
      </c>
      <c r="C11928" t="s">
        <v>13225</v>
      </c>
      <c r="D11928">
        <v>164</v>
      </c>
      <c r="E11928">
        <v>787</v>
      </c>
      <c r="F11928">
        <v>1473</v>
      </c>
      <c r="G11928">
        <v>7393</v>
      </c>
      <c r="H11928">
        <v>0.26218911348669999</v>
      </c>
      <c r="I11928">
        <v>0.97863801257884697</v>
      </c>
      <c r="J11928">
        <v>0.94620131057153301</v>
      </c>
      <c r="K11928" t="s">
        <v>31315</v>
      </c>
      <c r="L11928">
        <v>164</v>
      </c>
      <c r="M11928" t="s">
        <v>5133</v>
      </c>
      <c r="N11928">
        <v>0.111337406653089</v>
      </c>
      <c r="O11928">
        <v>0.20838627700127099</v>
      </c>
    </row>
    <row r="11929" spans="1:15">
      <c r="A11929" t="s">
        <v>13226</v>
      </c>
      <c r="B11929" t="s">
        <v>23511</v>
      </c>
      <c r="C11929" t="s">
        <v>13227</v>
      </c>
      <c r="D11929">
        <v>347</v>
      </c>
      <c r="E11929">
        <v>6152</v>
      </c>
      <c r="F11929">
        <v>432</v>
      </c>
      <c r="G11929">
        <v>7804</v>
      </c>
      <c r="H11929">
        <v>0.23705870416571101</v>
      </c>
      <c r="I11929">
        <v>0.71382528017432401</v>
      </c>
      <c r="J11929">
        <v>0.61355659322887801</v>
      </c>
      <c r="K11929" t="s">
        <v>31316</v>
      </c>
      <c r="L11929">
        <v>347</v>
      </c>
      <c r="M11929" t="s">
        <v>5133</v>
      </c>
      <c r="N11929">
        <v>0.80324074074074103</v>
      </c>
      <c r="O11929">
        <v>5.6404421326397898E-2</v>
      </c>
    </row>
    <row r="11930" spans="1:15">
      <c r="A11930" t="s">
        <v>13226</v>
      </c>
      <c r="B11930" t="s">
        <v>23513</v>
      </c>
      <c r="C11930" t="s">
        <v>13227</v>
      </c>
      <c r="D11930">
        <v>39</v>
      </c>
      <c r="E11930">
        <v>535</v>
      </c>
      <c r="F11930">
        <v>437</v>
      </c>
      <c r="G11930">
        <v>8124</v>
      </c>
      <c r="H11930">
        <v>3.0866497420156399E-2</v>
      </c>
      <c r="I11930">
        <v>0.38699687097779101</v>
      </c>
      <c r="J11930">
        <v>0.36780653787033202</v>
      </c>
      <c r="K11930" t="s">
        <v>31317</v>
      </c>
      <c r="L11930">
        <v>39</v>
      </c>
      <c r="M11930" t="s">
        <v>5133</v>
      </c>
      <c r="N11930">
        <v>8.9244851258581198E-2</v>
      </c>
      <c r="O11930">
        <v>7.2897196261682201E-2</v>
      </c>
    </row>
    <row r="11931" spans="1:15">
      <c r="A11931" t="s">
        <v>13226</v>
      </c>
      <c r="B11931" t="s">
        <v>23518</v>
      </c>
      <c r="C11931" t="s">
        <v>13227</v>
      </c>
      <c r="D11931">
        <v>41</v>
      </c>
      <c r="E11931">
        <v>787</v>
      </c>
      <c r="F11931">
        <v>394</v>
      </c>
      <c r="G11931">
        <v>7393</v>
      </c>
      <c r="H11931">
        <v>0.58837822827022002</v>
      </c>
      <c r="I11931">
        <v>1</v>
      </c>
      <c r="J11931">
        <v>0.966855260484069</v>
      </c>
      <c r="K11931" t="s">
        <v>31318</v>
      </c>
      <c r="L11931">
        <v>41</v>
      </c>
      <c r="M11931" t="s">
        <v>5133</v>
      </c>
      <c r="N11931">
        <v>0.104060913705584</v>
      </c>
      <c r="O11931">
        <v>5.2096569250317699E-2</v>
      </c>
    </row>
    <row r="11932" spans="1:15">
      <c r="A11932" t="s">
        <v>13228</v>
      </c>
      <c r="B11932" t="s">
        <v>23518</v>
      </c>
      <c r="C11932" t="s">
        <v>13229</v>
      </c>
      <c r="D11932">
        <v>30</v>
      </c>
      <c r="E11932">
        <v>787</v>
      </c>
      <c r="F11932">
        <v>239</v>
      </c>
      <c r="G11932">
        <v>7393</v>
      </c>
      <c r="H11932">
        <v>0.19153604432160501</v>
      </c>
      <c r="I11932">
        <v>0.83876007220319604</v>
      </c>
      <c r="J11932">
        <v>0.81095958809365798</v>
      </c>
      <c r="K11932" t="s">
        <v>29097</v>
      </c>
      <c r="L11932">
        <v>30</v>
      </c>
      <c r="M11932" t="s">
        <v>5133</v>
      </c>
      <c r="N11932">
        <v>0.125523012552301</v>
      </c>
      <c r="O11932">
        <v>3.8119440914866597E-2</v>
      </c>
    </row>
    <row r="11933" spans="1:15">
      <c r="A11933" t="s">
        <v>13228</v>
      </c>
      <c r="B11933" t="s">
        <v>23513</v>
      </c>
      <c r="C11933" t="s">
        <v>13229</v>
      </c>
      <c r="D11933">
        <v>25</v>
      </c>
      <c r="E11933">
        <v>535</v>
      </c>
      <c r="F11933">
        <v>261</v>
      </c>
      <c r="G11933">
        <v>8124</v>
      </c>
      <c r="H11933">
        <v>3.7036879357724803E-2</v>
      </c>
      <c r="I11933">
        <v>0.42722874441898101</v>
      </c>
      <c r="J11933">
        <v>0.40604340021253599</v>
      </c>
      <c r="K11933" t="s">
        <v>31319</v>
      </c>
      <c r="L11933">
        <v>25</v>
      </c>
      <c r="M11933" t="s">
        <v>5133</v>
      </c>
      <c r="N11933">
        <v>9.5785440613026795E-2</v>
      </c>
      <c r="O11933">
        <v>4.67289719626168E-2</v>
      </c>
    </row>
    <row r="11934" spans="1:15">
      <c r="A11934" t="s">
        <v>13228</v>
      </c>
      <c r="B11934" t="s">
        <v>23511</v>
      </c>
      <c r="C11934" t="s">
        <v>13229</v>
      </c>
      <c r="D11934">
        <v>184</v>
      </c>
      <c r="E11934">
        <v>6152</v>
      </c>
      <c r="F11934">
        <v>250</v>
      </c>
      <c r="G11934">
        <v>7804</v>
      </c>
      <c r="H11934">
        <v>0.98180016521677804</v>
      </c>
      <c r="I11934">
        <v>1</v>
      </c>
      <c r="J11934">
        <v>0.85953329234717102</v>
      </c>
      <c r="K11934" t="s">
        <v>31320</v>
      </c>
      <c r="L11934">
        <v>184</v>
      </c>
      <c r="M11934" t="s">
        <v>5133</v>
      </c>
      <c r="N11934">
        <v>0.73599999999999999</v>
      </c>
      <c r="O11934">
        <v>2.9908972691807499E-2</v>
      </c>
    </row>
    <row r="11935" spans="1:15">
      <c r="A11935" t="s">
        <v>13230</v>
      </c>
      <c r="B11935" t="s">
        <v>23518</v>
      </c>
      <c r="C11935" t="s">
        <v>13231</v>
      </c>
      <c r="D11935">
        <v>276</v>
      </c>
      <c r="E11935">
        <v>787</v>
      </c>
      <c r="F11935">
        <v>2228</v>
      </c>
      <c r="G11935">
        <v>7393</v>
      </c>
      <c r="H11935">
        <v>9.1927194500529205E-4</v>
      </c>
      <c r="I11935">
        <v>6.1131584342851902E-2</v>
      </c>
      <c r="J11935">
        <v>5.91053939036119E-2</v>
      </c>
      <c r="K11935" t="s">
        <v>31321</v>
      </c>
      <c r="L11935">
        <v>276</v>
      </c>
      <c r="M11935" t="s">
        <v>5133</v>
      </c>
      <c r="N11935">
        <v>0.123877917414722</v>
      </c>
      <c r="O11935">
        <v>0.35069885641677301</v>
      </c>
    </row>
    <row r="11936" spans="1:15">
      <c r="A11936" t="s">
        <v>13230</v>
      </c>
      <c r="B11936" t="s">
        <v>23511</v>
      </c>
      <c r="C11936" t="s">
        <v>13231</v>
      </c>
      <c r="D11936">
        <v>1817</v>
      </c>
      <c r="E11936">
        <v>6152</v>
      </c>
      <c r="F11936">
        <v>2340</v>
      </c>
      <c r="G11936">
        <v>7804</v>
      </c>
      <c r="H11936">
        <v>0.95529051113622299</v>
      </c>
      <c r="I11936">
        <v>1</v>
      </c>
      <c r="J11936">
        <v>0.85953329234717102</v>
      </c>
      <c r="K11936" t="s">
        <v>31322</v>
      </c>
      <c r="L11936">
        <v>1817</v>
      </c>
      <c r="M11936" t="s">
        <v>5133</v>
      </c>
      <c r="N11936">
        <v>0.77649572649572696</v>
      </c>
      <c r="O11936">
        <v>0.29535110533159897</v>
      </c>
    </row>
    <row r="11937" spans="1:15">
      <c r="A11937" t="s">
        <v>13230</v>
      </c>
      <c r="B11937" t="s">
        <v>23513</v>
      </c>
      <c r="C11937" t="s">
        <v>13231</v>
      </c>
      <c r="D11937">
        <v>148</v>
      </c>
      <c r="E11937">
        <v>535</v>
      </c>
      <c r="F11937">
        <v>2377</v>
      </c>
      <c r="G11937">
        <v>8124</v>
      </c>
      <c r="H11937">
        <v>0.81250067598690001</v>
      </c>
      <c r="I11937">
        <v>0.99999999999997702</v>
      </c>
      <c r="J11937">
        <v>0.95041217501583097</v>
      </c>
      <c r="K11937" t="s">
        <v>31323</v>
      </c>
      <c r="L11937">
        <v>148</v>
      </c>
      <c r="M11937" t="s">
        <v>5133</v>
      </c>
      <c r="N11937">
        <v>6.2263357172907E-2</v>
      </c>
      <c r="O11937">
        <v>0.27663551401869202</v>
      </c>
    </row>
    <row r="11938" spans="1:15">
      <c r="A11938" t="s">
        <v>13232</v>
      </c>
      <c r="B11938" t="s">
        <v>23518</v>
      </c>
      <c r="C11938" t="s">
        <v>13233</v>
      </c>
      <c r="D11938">
        <v>7</v>
      </c>
      <c r="E11938">
        <v>787</v>
      </c>
      <c r="F11938">
        <v>99</v>
      </c>
      <c r="G11938">
        <v>7393</v>
      </c>
      <c r="H11938">
        <v>0.91422560347312498</v>
      </c>
      <c r="I11938">
        <v>1</v>
      </c>
      <c r="J11938">
        <v>0.966855260484069</v>
      </c>
      <c r="K11938" t="s">
        <v>31324</v>
      </c>
      <c r="L11938">
        <v>7</v>
      </c>
      <c r="M11938" t="s">
        <v>5133</v>
      </c>
      <c r="N11938">
        <v>7.0707070707070704E-2</v>
      </c>
      <c r="O11938">
        <v>8.8945362134688708E-3</v>
      </c>
    </row>
    <row r="11939" spans="1:15">
      <c r="A11939" t="s">
        <v>13232</v>
      </c>
      <c r="B11939" t="s">
        <v>23513</v>
      </c>
      <c r="C11939" t="s">
        <v>13233</v>
      </c>
      <c r="D11939">
        <v>5</v>
      </c>
      <c r="E11939">
        <v>535</v>
      </c>
      <c r="F11939">
        <v>107</v>
      </c>
      <c r="G11939">
        <v>8124</v>
      </c>
      <c r="H11939">
        <v>0.84215240201988895</v>
      </c>
      <c r="I11939">
        <v>0.99999999999997702</v>
      </c>
      <c r="J11939">
        <v>0.95041217501583097</v>
      </c>
      <c r="K11939" t="s">
        <v>31325</v>
      </c>
      <c r="L11939">
        <v>5</v>
      </c>
      <c r="M11939" t="s">
        <v>5133</v>
      </c>
      <c r="N11939">
        <v>4.67289719626168E-2</v>
      </c>
      <c r="O11939">
        <v>9.3457943925233603E-3</v>
      </c>
    </row>
    <row r="11940" spans="1:15">
      <c r="A11940" t="s">
        <v>13232</v>
      </c>
      <c r="B11940" t="s">
        <v>23511</v>
      </c>
      <c r="C11940" t="s">
        <v>13233</v>
      </c>
      <c r="D11940">
        <v>87</v>
      </c>
      <c r="E11940">
        <v>6152</v>
      </c>
      <c r="F11940">
        <v>104</v>
      </c>
      <c r="G11940">
        <v>7804</v>
      </c>
      <c r="H11940">
        <v>0.136371678966935</v>
      </c>
      <c r="I11940">
        <v>0.53853958260307899</v>
      </c>
      <c r="J11940">
        <v>0.46289270049409498</v>
      </c>
      <c r="K11940" t="s">
        <v>31326</v>
      </c>
      <c r="L11940">
        <v>87</v>
      </c>
      <c r="M11940" t="s">
        <v>5133</v>
      </c>
      <c r="N11940">
        <v>0.83653846153846201</v>
      </c>
      <c r="O11940">
        <v>1.41417425227568E-2</v>
      </c>
    </row>
    <row r="11941" spans="1:15">
      <c r="A11941" t="s">
        <v>13234</v>
      </c>
      <c r="B11941" t="s">
        <v>23518</v>
      </c>
      <c r="C11941" t="s">
        <v>13235</v>
      </c>
      <c r="D11941">
        <v>4</v>
      </c>
      <c r="E11941">
        <v>787</v>
      </c>
      <c r="F11941">
        <v>58</v>
      </c>
      <c r="G11941">
        <v>7393</v>
      </c>
      <c r="H11941">
        <v>0.87886585036018905</v>
      </c>
      <c r="I11941">
        <v>1</v>
      </c>
      <c r="J11941">
        <v>0.966855260484069</v>
      </c>
      <c r="K11941" t="s">
        <v>25557</v>
      </c>
      <c r="L11941">
        <v>4</v>
      </c>
      <c r="M11941" t="s">
        <v>5133</v>
      </c>
      <c r="N11941">
        <v>6.8965517241379296E-2</v>
      </c>
      <c r="O11941">
        <v>5.0825921219822103E-3</v>
      </c>
    </row>
    <row r="11942" spans="1:15">
      <c r="A11942" t="s">
        <v>13234</v>
      </c>
      <c r="B11942" t="s">
        <v>23511</v>
      </c>
      <c r="C11942" t="s">
        <v>13235</v>
      </c>
      <c r="D11942">
        <v>52</v>
      </c>
      <c r="E11942">
        <v>6152</v>
      </c>
      <c r="F11942">
        <v>60</v>
      </c>
      <c r="G11942">
        <v>7804</v>
      </c>
      <c r="H11942">
        <v>8.6502851583807203E-2</v>
      </c>
      <c r="I11942">
        <v>0.39684090113820197</v>
      </c>
      <c r="J11942">
        <v>0.341097966293337</v>
      </c>
      <c r="K11942" t="s">
        <v>25556</v>
      </c>
      <c r="L11942">
        <v>52</v>
      </c>
      <c r="M11942" t="s">
        <v>5133</v>
      </c>
      <c r="N11942">
        <v>0.86666666666666703</v>
      </c>
      <c r="O11942">
        <v>8.4525357607282206E-3</v>
      </c>
    </row>
    <row r="11943" spans="1:15">
      <c r="A11943" t="s">
        <v>13234</v>
      </c>
      <c r="B11943" t="s">
        <v>23513</v>
      </c>
      <c r="C11943" t="s">
        <v>13235</v>
      </c>
      <c r="D11943">
        <v>1</v>
      </c>
      <c r="E11943">
        <v>535</v>
      </c>
      <c r="F11943">
        <v>64</v>
      </c>
      <c r="G11943">
        <v>8124</v>
      </c>
      <c r="H11943">
        <v>0.98744264876930099</v>
      </c>
      <c r="I11943">
        <v>0.99999999999997702</v>
      </c>
      <c r="J11943">
        <v>0.95041217501583097</v>
      </c>
      <c r="K11943" t="s">
        <v>23718</v>
      </c>
      <c r="L11943">
        <v>1</v>
      </c>
      <c r="M11943" t="s">
        <v>5133</v>
      </c>
      <c r="N11943">
        <v>1.5625E-2</v>
      </c>
      <c r="O11943">
        <v>1.8691588785046699E-3</v>
      </c>
    </row>
    <row r="11944" spans="1:15">
      <c r="A11944" t="s">
        <v>13236</v>
      </c>
      <c r="B11944" t="s">
        <v>23511</v>
      </c>
      <c r="C11944" t="s">
        <v>13237</v>
      </c>
      <c r="D11944">
        <v>258</v>
      </c>
      <c r="E11944">
        <v>6152</v>
      </c>
      <c r="F11944">
        <v>351</v>
      </c>
      <c r="G11944">
        <v>7804</v>
      </c>
      <c r="H11944">
        <v>0.993951015015892</v>
      </c>
      <c r="I11944">
        <v>1</v>
      </c>
      <c r="J11944">
        <v>0.85953329234717102</v>
      </c>
      <c r="K11944" t="s">
        <v>31327</v>
      </c>
      <c r="L11944">
        <v>258</v>
      </c>
      <c r="M11944" t="s">
        <v>5133</v>
      </c>
      <c r="N11944">
        <v>0.73504273504273498</v>
      </c>
      <c r="O11944">
        <v>4.1937581274382303E-2</v>
      </c>
    </row>
    <row r="11945" spans="1:15">
      <c r="A11945" t="s">
        <v>13236</v>
      </c>
      <c r="B11945" t="s">
        <v>23518</v>
      </c>
      <c r="C11945" t="s">
        <v>13237</v>
      </c>
      <c r="D11945">
        <v>40</v>
      </c>
      <c r="E11945">
        <v>787</v>
      </c>
      <c r="F11945">
        <v>335</v>
      </c>
      <c r="G11945">
        <v>7393</v>
      </c>
      <c r="H11945">
        <v>0.23974219682947401</v>
      </c>
      <c r="I11945">
        <v>0.95142850854664496</v>
      </c>
      <c r="J11945">
        <v>0.91989365846283599</v>
      </c>
      <c r="K11945" t="s">
        <v>31328</v>
      </c>
      <c r="L11945">
        <v>40</v>
      </c>
      <c r="M11945" t="s">
        <v>5133</v>
      </c>
      <c r="N11945">
        <v>0.119402985074627</v>
      </c>
      <c r="O11945">
        <v>5.0825921219822101E-2</v>
      </c>
    </row>
    <row r="11946" spans="1:15">
      <c r="A11946" t="s">
        <v>13236</v>
      </c>
      <c r="B11946" t="s">
        <v>23513</v>
      </c>
      <c r="C11946" t="s">
        <v>13237</v>
      </c>
      <c r="D11946">
        <v>34</v>
      </c>
      <c r="E11946">
        <v>535</v>
      </c>
      <c r="F11946">
        <v>363</v>
      </c>
      <c r="G11946">
        <v>8124</v>
      </c>
      <c r="H11946">
        <v>2.2842974246382999E-2</v>
      </c>
      <c r="I11946">
        <v>0.31286866571479199</v>
      </c>
      <c r="J11946">
        <v>0.29735418907630301</v>
      </c>
      <c r="K11946" t="s">
        <v>31329</v>
      </c>
      <c r="L11946">
        <v>34</v>
      </c>
      <c r="M11946" t="s">
        <v>5133</v>
      </c>
      <c r="N11946">
        <v>9.3663911845730002E-2</v>
      </c>
      <c r="O11946">
        <v>6.3551401869158905E-2</v>
      </c>
    </row>
    <row r="11947" spans="1:15">
      <c r="A11947" t="s">
        <v>13238</v>
      </c>
      <c r="B11947" t="s">
        <v>23518</v>
      </c>
      <c r="C11947" t="s">
        <v>13239</v>
      </c>
      <c r="D11947">
        <v>220</v>
      </c>
      <c r="E11947">
        <v>787</v>
      </c>
      <c r="F11947">
        <v>1583</v>
      </c>
      <c r="G11947">
        <v>7393</v>
      </c>
      <c r="H11947" s="34">
        <v>2.53492832510059E-6</v>
      </c>
      <c r="I11947">
        <v>5.6701737671909197E-4</v>
      </c>
      <c r="J11947">
        <v>5.4822373346673095E-4</v>
      </c>
      <c r="K11947" t="s">
        <v>31330</v>
      </c>
      <c r="L11947">
        <v>220</v>
      </c>
      <c r="M11947" t="s">
        <v>5133</v>
      </c>
      <c r="N11947">
        <v>0.13897662665824401</v>
      </c>
      <c r="O11947">
        <v>0.279542566709022</v>
      </c>
    </row>
    <row r="11948" spans="1:15">
      <c r="A11948" t="s">
        <v>13238</v>
      </c>
      <c r="B11948" t="s">
        <v>23511</v>
      </c>
      <c r="C11948" t="s">
        <v>13239</v>
      </c>
      <c r="D11948">
        <v>1276</v>
      </c>
      <c r="E11948">
        <v>6152</v>
      </c>
      <c r="F11948">
        <v>1673</v>
      </c>
      <c r="G11948">
        <v>7804</v>
      </c>
      <c r="H11948">
        <v>0.99813916564363303</v>
      </c>
      <c r="I11948">
        <v>1</v>
      </c>
      <c r="J11948">
        <v>0.85953329234717102</v>
      </c>
      <c r="K11948" t="s">
        <v>31331</v>
      </c>
      <c r="L11948">
        <v>1276</v>
      </c>
      <c r="M11948" t="s">
        <v>5133</v>
      </c>
      <c r="N11948">
        <v>0.76270173341303005</v>
      </c>
      <c r="O11948">
        <v>0.20741222366709999</v>
      </c>
    </row>
    <row r="11949" spans="1:15">
      <c r="A11949" t="s">
        <v>13238</v>
      </c>
      <c r="B11949" t="s">
        <v>23513</v>
      </c>
      <c r="C11949" t="s">
        <v>13239</v>
      </c>
      <c r="D11949">
        <v>107</v>
      </c>
      <c r="E11949">
        <v>535</v>
      </c>
      <c r="F11949">
        <v>1697</v>
      </c>
      <c r="G11949">
        <v>8124</v>
      </c>
      <c r="H11949">
        <v>0.71632440657367502</v>
      </c>
      <c r="I11949">
        <v>0.99999999999997702</v>
      </c>
      <c r="J11949">
        <v>0.95041217501583097</v>
      </c>
      <c r="K11949" t="s">
        <v>31332</v>
      </c>
      <c r="L11949">
        <v>107</v>
      </c>
      <c r="M11949" t="s">
        <v>5133</v>
      </c>
      <c r="N11949">
        <v>6.3052445492044806E-2</v>
      </c>
      <c r="O11949">
        <v>0.2</v>
      </c>
    </row>
    <row r="11950" spans="1:15">
      <c r="A11950" t="s">
        <v>13240</v>
      </c>
      <c r="B11950" t="s">
        <v>23513</v>
      </c>
      <c r="C11950" t="s">
        <v>13241</v>
      </c>
      <c r="D11950">
        <v>12</v>
      </c>
      <c r="E11950">
        <v>535</v>
      </c>
      <c r="F11950">
        <v>158</v>
      </c>
      <c r="G11950">
        <v>8124</v>
      </c>
      <c r="H11950">
        <v>0.34682892314864899</v>
      </c>
      <c r="I11950">
        <v>0.99999999999997702</v>
      </c>
      <c r="J11950">
        <v>0.95041217501583097</v>
      </c>
      <c r="K11950" t="s">
        <v>31333</v>
      </c>
      <c r="L11950">
        <v>12</v>
      </c>
      <c r="M11950" t="s">
        <v>5133</v>
      </c>
      <c r="N11950">
        <v>7.5949367088607597E-2</v>
      </c>
      <c r="O11950">
        <v>2.2429906542056101E-2</v>
      </c>
    </row>
    <row r="11951" spans="1:15">
      <c r="A11951" t="s">
        <v>13240</v>
      </c>
      <c r="B11951" t="s">
        <v>23511</v>
      </c>
      <c r="C11951" t="s">
        <v>13241</v>
      </c>
      <c r="D11951">
        <v>112</v>
      </c>
      <c r="E11951">
        <v>6152</v>
      </c>
      <c r="F11951">
        <v>149</v>
      </c>
      <c r="G11951">
        <v>7804</v>
      </c>
      <c r="H11951">
        <v>0.884806903795613</v>
      </c>
      <c r="I11951">
        <v>1</v>
      </c>
      <c r="J11951">
        <v>0.85953329234717102</v>
      </c>
      <c r="K11951" t="s">
        <v>31334</v>
      </c>
      <c r="L11951">
        <v>112</v>
      </c>
      <c r="M11951" t="s">
        <v>5133</v>
      </c>
      <c r="N11951">
        <v>0.75167785234899298</v>
      </c>
      <c r="O11951">
        <v>1.8205461638491498E-2</v>
      </c>
    </row>
    <row r="11952" spans="1:15">
      <c r="A11952" t="s">
        <v>13240</v>
      </c>
      <c r="B11952" t="s">
        <v>23518</v>
      </c>
      <c r="C11952" t="s">
        <v>13241</v>
      </c>
      <c r="D11952">
        <v>14</v>
      </c>
      <c r="E11952">
        <v>787</v>
      </c>
      <c r="F11952">
        <v>143</v>
      </c>
      <c r="G11952">
        <v>7393</v>
      </c>
      <c r="H11952">
        <v>0.67146786046332496</v>
      </c>
      <c r="I11952">
        <v>1</v>
      </c>
      <c r="J11952">
        <v>0.966855260484069</v>
      </c>
      <c r="K11952" t="s">
        <v>28794</v>
      </c>
      <c r="L11952">
        <v>14</v>
      </c>
      <c r="M11952" t="s">
        <v>5133</v>
      </c>
      <c r="N11952">
        <v>9.7902097902097904E-2</v>
      </c>
      <c r="O11952">
        <v>1.77890724269377E-2</v>
      </c>
    </row>
    <row r="11953" spans="1:15">
      <c r="A11953" t="s">
        <v>13242</v>
      </c>
      <c r="B11953" t="s">
        <v>23518</v>
      </c>
      <c r="C11953" t="s">
        <v>13243</v>
      </c>
      <c r="D11953">
        <v>112</v>
      </c>
      <c r="E11953">
        <v>787</v>
      </c>
      <c r="F11953">
        <v>939</v>
      </c>
      <c r="G11953">
        <v>7393</v>
      </c>
      <c r="H11953">
        <v>9.6831453450820906E-2</v>
      </c>
      <c r="I11953">
        <v>0.63266972740240601</v>
      </c>
      <c r="J11953">
        <v>0.61170005408803896</v>
      </c>
      <c r="K11953" t="s">
        <v>31335</v>
      </c>
      <c r="L11953">
        <v>112</v>
      </c>
      <c r="M11953" t="s">
        <v>5133</v>
      </c>
      <c r="N11953">
        <v>0.119275825346113</v>
      </c>
      <c r="O11953">
        <v>0.14231257941550199</v>
      </c>
    </row>
    <row r="11954" spans="1:15">
      <c r="A11954" t="s">
        <v>13242</v>
      </c>
      <c r="B11954" t="s">
        <v>23513</v>
      </c>
      <c r="C11954" t="s">
        <v>13243</v>
      </c>
      <c r="D11954">
        <v>72</v>
      </c>
      <c r="E11954">
        <v>535</v>
      </c>
      <c r="F11954">
        <v>955</v>
      </c>
      <c r="G11954">
        <v>8124</v>
      </c>
      <c r="H11954">
        <v>0.117049206770228</v>
      </c>
      <c r="I11954">
        <v>0.64703075560747003</v>
      </c>
      <c r="J11954">
        <v>0.614945907739046</v>
      </c>
      <c r="K11954" t="s">
        <v>31336</v>
      </c>
      <c r="L11954">
        <v>72</v>
      </c>
      <c r="M11954" t="s">
        <v>5133</v>
      </c>
      <c r="N11954">
        <v>7.5392670157068103E-2</v>
      </c>
      <c r="O11954">
        <v>0.13457943925233601</v>
      </c>
    </row>
    <row r="11955" spans="1:15">
      <c r="A11955" t="s">
        <v>13242</v>
      </c>
      <c r="B11955" t="s">
        <v>23511</v>
      </c>
      <c r="C11955" t="s">
        <v>13243</v>
      </c>
      <c r="D11955">
        <v>723</v>
      </c>
      <c r="E11955">
        <v>6152</v>
      </c>
      <c r="F11955">
        <v>948</v>
      </c>
      <c r="G11955">
        <v>7804</v>
      </c>
      <c r="H11955">
        <v>0.98149465843773398</v>
      </c>
      <c r="I11955">
        <v>1</v>
      </c>
      <c r="J11955">
        <v>0.85953329234717102</v>
      </c>
      <c r="K11955" t="s">
        <v>31337</v>
      </c>
      <c r="L11955">
        <v>723</v>
      </c>
      <c r="M11955" t="s">
        <v>5133</v>
      </c>
      <c r="N11955">
        <v>0.762658227848101</v>
      </c>
      <c r="O11955">
        <v>0.11752275682704801</v>
      </c>
    </row>
    <row r="11956" spans="1:15">
      <c r="A11956" t="s">
        <v>13244</v>
      </c>
      <c r="B11956" t="s">
        <v>23511</v>
      </c>
      <c r="C11956" t="s">
        <v>13245</v>
      </c>
      <c r="D11956">
        <v>35</v>
      </c>
      <c r="E11956">
        <v>6152</v>
      </c>
      <c r="F11956">
        <v>42</v>
      </c>
      <c r="G11956">
        <v>7804</v>
      </c>
      <c r="H11956">
        <v>0.30888439560627001</v>
      </c>
      <c r="I11956">
        <v>0.81979725192798203</v>
      </c>
      <c r="J11956">
        <v>0.70464303100682102</v>
      </c>
      <c r="K11956" t="s">
        <v>31338</v>
      </c>
      <c r="L11956">
        <v>35</v>
      </c>
      <c r="M11956" t="s">
        <v>5133</v>
      </c>
      <c r="N11956">
        <v>0.83333333333333304</v>
      </c>
      <c r="O11956">
        <v>5.68920676202861E-3</v>
      </c>
    </row>
    <row r="11957" spans="1:15">
      <c r="A11957" t="s">
        <v>13244</v>
      </c>
      <c r="B11957" t="s">
        <v>23513</v>
      </c>
      <c r="C11957" t="s">
        <v>13245</v>
      </c>
      <c r="D11957">
        <v>1</v>
      </c>
      <c r="E11957">
        <v>535</v>
      </c>
      <c r="F11957">
        <v>40</v>
      </c>
      <c r="G11957">
        <v>8124</v>
      </c>
      <c r="H11957">
        <v>0.93489173986920704</v>
      </c>
      <c r="I11957">
        <v>0.99999999999997702</v>
      </c>
      <c r="J11957">
        <v>0.95041217501583097</v>
      </c>
      <c r="K11957" t="s">
        <v>25582</v>
      </c>
      <c r="L11957">
        <v>1</v>
      </c>
      <c r="M11957" t="s">
        <v>5133</v>
      </c>
      <c r="N11957">
        <v>2.5000000000000001E-2</v>
      </c>
      <c r="O11957">
        <v>1.8691588785046699E-3</v>
      </c>
    </row>
    <row r="11958" spans="1:15">
      <c r="A11958" t="s">
        <v>13244</v>
      </c>
      <c r="B11958" t="s">
        <v>23518</v>
      </c>
      <c r="C11958" t="s">
        <v>13245</v>
      </c>
      <c r="D11958">
        <v>6</v>
      </c>
      <c r="E11958">
        <v>787</v>
      </c>
      <c r="F11958">
        <v>45</v>
      </c>
      <c r="G11958">
        <v>7393</v>
      </c>
      <c r="H11958">
        <v>0.344814391772512</v>
      </c>
      <c r="I11958">
        <v>1</v>
      </c>
      <c r="J11958">
        <v>0.966855260484069</v>
      </c>
      <c r="K11958" t="s">
        <v>31339</v>
      </c>
      <c r="L11958">
        <v>6</v>
      </c>
      <c r="M11958" t="s">
        <v>5133</v>
      </c>
      <c r="N11958">
        <v>0.133333333333333</v>
      </c>
      <c r="O11958">
        <v>7.6238881829733202E-3</v>
      </c>
    </row>
    <row r="11959" spans="1:15">
      <c r="A11959" t="s">
        <v>13246</v>
      </c>
      <c r="B11959" t="s">
        <v>23513</v>
      </c>
      <c r="C11959" t="s">
        <v>13247</v>
      </c>
      <c r="D11959">
        <v>1</v>
      </c>
      <c r="E11959">
        <v>535</v>
      </c>
      <c r="F11959">
        <v>4</v>
      </c>
      <c r="G11959">
        <v>8124</v>
      </c>
      <c r="H11959">
        <v>0.23855956797771199</v>
      </c>
      <c r="I11959">
        <v>0.85273230586348503</v>
      </c>
      <c r="J11959">
        <v>0.81044716552199803</v>
      </c>
      <c r="K11959" t="s">
        <v>23589</v>
      </c>
      <c r="L11959">
        <v>1</v>
      </c>
      <c r="M11959" t="s">
        <v>5133</v>
      </c>
      <c r="N11959">
        <v>0.25</v>
      </c>
      <c r="O11959">
        <v>1.8691588785046699E-3</v>
      </c>
    </row>
    <row r="11960" spans="1:15">
      <c r="A11960" t="s">
        <v>13246</v>
      </c>
      <c r="B11960" t="s">
        <v>23511</v>
      </c>
      <c r="C11960" t="s">
        <v>13247</v>
      </c>
      <c r="D11960">
        <v>3</v>
      </c>
      <c r="E11960">
        <v>6152</v>
      </c>
      <c r="F11960">
        <v>4</v>
      </c>
      <c r="G11960">
        <v>7804</v>
      </c>
      <c r="H11960">
        <v>0.80103341611958101</v>
      </c>
      <c r="I11960">
        <v>0.968912233598893</v>
      </c>
      <c r="J11960">
        <v>0.832812322140707</v>
      </c>
      <c r="K11960" t="s">
        <v>31340</v>
      </c>
      <c r="L11960">
        <v>3</v>
      </c>
      <c r="M11960" t="s">
        <v>5133</v>
      </c>
      <c r="N11960">
        <v>0.75</v>
      </c>
      <c r="O11960">
        <v>4.8764629388816603E-4</v>
      </c>
    </row>
    <row r="11961" spans="1:15">
      <c r="A11961" t="s">
        <v>13248</v>
      </c>
      <c r="B11961" t="s">
        <v>23511</v>
      </c>
      <c r="C11961" t="s">
        <v>13249</v>
      </c>
      <c r="D11961">
        <v>16</v>
      </c>
      <c r="E11961">
        <v>6152</v>
      </c>
      <c r="F11961">
        <v>21</v>
      </c>
      <c r="G11961">
        <v>7804</v>
      </c>
      <c r="H11961">
        <v>0.72519464518531396</v>
      </c>
      <c r="I11961">
        <v>0.968912233598893</v>
      </c>
      <c r="J11961">
        <v>0.832812322140707</v>
      </c>
      <c r="K11961" t="s">
        <v>31341</v>
      </c>
      <c r="L11961">
        <v>16</v>
      </c>
      <c r="M11961" t="s">
        <v>5133</v>
      </c>
      <c r="N11961">
        <v>0.76190476190476197</v>
      </c>
      <c r="O11961">
        <v>2.6007802340702198E-3</v>
      </c>
    </row>
    <row r="11962" spans="1:15">
      <c r="A11962" t="s">
        <v>13248</v>
      </c>
      <c r="B11962" t="s">
        <v>23518</v>
      </c>
      <c r="C11962" t="s">
        <v>13249</v>
      </c>
      <c r="D11962">
        <v>3</v>
      </c>
      <c r="E11962">
        <v>787</v>
      </c>
      <c r="F11962">
        <v>20</v>
      </c>
      <c r="G11962">
        <v>7393</v>
      </c>
      <c r="H11962">
        <v>0.35995884913735199</v>
      </c>
      <c r="I11962">
        <v>1</v>
      </c>
      <c r="J11962">
        <v>0.966855260484069</v>
      </c>
      <c r="K11962" t="s">
        <v>23719</v>
      </c>
      <c r="L11962">
        <v>3</v>
      </c>
      <c r="M11962" t="s">
        <v>5133</v>
      </c>
      <c r="N11962">
        <v>0.15</v>
      </c>
      <c r="O11962">
        <v>3.8119440914866601E-3</v>
      </c>
    </row>
    <row r="11963" spans="1:15">
      <c r="A11963" t="s">
        <v>13248</v>
      </c>
      <c r="B11963" t="s">
        <v>23513</v>
      </c>
      <c r="C11963" t="s">
        <v>13249</v>
      </c>
      <c r="D11963">
        <v>1</v>
      </c>
      <c r="E11963">
        <v>535</v>
      </c>
      <c r="F11963">
        <v>22</v>
      </c>
      <c r="G11963">
        <v>8124</v>
      </c>
      <c r="H11963">
        <v>0.77702822510206004</v>
      </c>
      <c r="I11963">
        <v>0.99999999999997702</v>
      </c>
      <c r="J11963">
        <v>0.95041217501583097</v>
      </c>
      <c r="K11963" t="s">
        <v>23718</v>
      </c>
      <c r="L11963">
        <v>1</v>
      </c>
      <c r="M11963" t="s">
        <v>5133</v>
      </c>
      <c r="N11963">
        <v>4.5454545454545497E-2</v>
      </c>
      <c r="O11963">
        <v>1.8691588785046699E-3</v>
      </c>
    </row>
    <row r="11964" spans="1:15">
      <c r="A11964" t="s">
        <v>13250</v>
      </c>
      <c r="B11964" t="s">
        <v>23518</v>
      </c>
      <c r="C11964" t="s">
        <v>13251</v>
      </c>
      <c r="D11964">
        <v>97</v>
      </c>
      <c r="E11964">
        <v>787</v>
      </c>
      <c r="F11964">
        <v>838</v>
      </c>
      <c r="G11964">
        <v>7393</v>
      </c>
      <c r="H11964">
        <v>0.19198567050818</v>
      </c>
      <c r="I11964">
        <v>0.83876007220319604</v>
      </c>
      <c r="J11964">
        <v>0.81095958809365798</v>
      </c>
      <c r="K11964" t="s">
        <v>31342</v>
      </c>
      <c r="L11964">
        <v>97</v>
      </c>
      <c r="M11964" t="s">
        <v>5133</v>
      </c>
      <c r="N11964">
        <v>0.115751789976134</v>
      </c>
      <c r="O11964">
        <v>0.12325285895806901</v>
      </c>
    </row>
    <row r="11965" spans="1:15">
      <c r="A11965" t="s">
        <v>13250</v>
      </c>
      <c r="B11965" t="s">
        <v>23513</v>
      </c>
      <c r="C11965" t="s">
        <v>13251</v>
      </c>
      <c r="D11965">
        <v>50</v>
      </c>
      <c r="E11965">
        <v>535</v>
      </c>
      <c r="F11965">
        <v>897</v>
      </c>
      <c r="G11965">
        <v>8124</v>
      </c>
      <c r="H11965">
        <v>0.916466322375179</v>
      </c>
      <c r="I11965">
        <v>0.99999999999997702</v>
      </c>
      <c r="J11965">
        <v>0.95041217501583097</v>
      </c>
      <c r="K11965" t="s">
        <v>31343</v>
      </c>
      <c r="L11965">
        <v>50</v>
      </c>
      <c r="M11965" t="s">
        <v>5133</v>
      </c>
      <c r="N11965">
        <v>5.5741360089186197E-2</v>
      </c>
      <c r="O11965">
        <v>9.34579439252336E-2</v>
      </c>
    </row>
    <row r="11966" spans="1:15">
      <c r="A11966" t="s">
        <v>13250</v>
      </c>
      <c r="B11966" t="s">
        <v>23511</v>
      </c>
      <c r="C11966" t="s">
        <v>13251</v>
      </c>
      <c r="D11966">
        <v>689</v>
      </c>
      <c r="E11966">
        <v>6152</v>
      </c>
      <c r="F11966">
        <v>862</v>
      </c>
      <c r="G11966">
        <v>7804</v>
      </c>
      <c r="H11966">
        <v>0.21452306549885</v>
      </c>
      <c r="I11966">
        <v>0.68973859563559103</v>
      </c>
      <c r="J11966">
        <v>0.59285328596557396</v>
      </c>
      <c r="K11966" t="s">
        <v>31344</v>
      </c>
      <c r="L11966">
        <v>689</v>
      </c>
      <c r="M11966" t="s">
        <v>5133</v>
      </c>
      <c r="N11966">
        <v>0.79930394431554497</v>
      </c>
      <c r="O11966">
        <v>0.111996098829649</v>
      </c>
    </row>
    <row r="11967" spans="1:15">
      <c r="A11967" t="s">
        <v>13252</v>
      </c>
      <c r="B11967" t="s">
        <v>23511</v>
      </c>
      <c r="C11967" t="s">
        <v>13253</v>
      </c>
      <c r="D11967">
        <v>81</v>
      </c>
      <c r="E11967">
        <v>6152</v>
      </c>
      <c r="F11967">
        <v>109</v>
      </c>
      <c r="G11967">
        <v>7804</v>
      </c>
      <c r="H11967">
        <v>0.89785804201854402</v>
      </c>
      <c r="I11967">
        <v>1</v>
      </c>
      <c r="J11967">
        <v>0.85953329234717102</v>
      </c>
      <c r="K11967" t="s">
        <v>31345</v>
      </c>
      <c r="L11967">
        <v>81</v>
      </c>
      <c r="M11967" t="s">
        <v>5133</v>
      </c>
      <c r="N11967">
        <v>0.74311926605504597</v>
      </c>
      <c r="O11967">
        <v>1.3166449934980499E-2</v>
      </c>
    </row>
    <row r="11968" spans="1:15">
      <c r="A11968" t="s">
        <v>13252</v>
      </c>
      <c r="B11968" t="s">
        <v>23518</v>
      </c>
      <c r="C11968" t="s">
        <v>13253</v>
      </c>
      <c r="D11968">
        <v>14</v>
      </c>
      <c r="E11968">
        <v>787</v>
      </c>
      <c r="F11968">
        <v>106</v>
      </c>
      <c r="G11968">
        <v>7393</v>
      </c>
      <c r="H11968">
        <v>0.23462294119926699</v>
      </c>
      <c r="I11968">
        <v>0.93337064966984096</v>
      </c>
      <c r="J11968">
        <v>0.90243432261471901</v>
      </c>
      <c r="K11968" t="s">
        <v>31346</v>
      </c>
      <c r="L11968">
        <v>14</v>
      </c>
      <c r="M11968" t="s">
        <v>5133</v>
      </c>
      <c r="N11968">
        <v>0.13207547169811301</v>
      </c>
      <c r="O11968">
        <v>1.77890724269377E-2</v>
      </c>
    </row>
    <row r="11969" spans="1:15">
      <c r="A11969" t="s">
        <v>13252</v>
      </c>
      <c r="B11969" t="s">
        <v>23513</v>
      </c>
      <c r="C11969" t="s">
        <v>13253</v>
      </c>
      <c r="D11969">
        <v>7</v>
      </c>
      <c r="E11969">
        <v>535</v>
      </c>
      <c r="F11969">
        <v>107</v>
      </c>
      <c r="G11969">
        <v>8124</v>
      </c>
      <c r="H11969">
        <v>0.56347474235482597</v>
      </c>
      <c r="I11969">
        <v>0.99999999999997702</v>
      </c>
      <c r="J11969">
        <v>0.95041217501583097</v>
      </c>
      <c r="K11969" t="s">
        <v>31347</v>
      </c>
      <c r="L11969">
        <v>7</v>
      </c>
      <c r="M11969" t="s">
        <v>5133</v>
      </c>
      <c r="N11969">
        <v>6.5420560747663503E-2</v>
      </c>
      <c r="O11969">
        <v>1.3084112149532701E-2</v>
      </c>
    </row>
    <row r="11970" spans="1:15">
      <c r="A11970" t="s">
        <v>13254</v>
      </c>
      <c r="B11970" t="s">
        <v>23513</v>
      </c>
      <c r="C11970" t="s">
        <v>13255</v>
      </c>
      <c r="D11970">
        <v>27</v>
      </c>
      <c r="E11970">
        <v>535</v>
      </c>
      <c r="F11970">
        <v>247</v>
      </c>
      <c r="G11970">
        <v>8124</v>
      </c>
      <c r="H11970">
        <v>6.2580253790404296E-3</v>
      </c>
      <c r="I11970">
        <v>0.11698560956314299</v>
      </c>
      <c r="J11970">
        <v>0.111184547630462</v>
      </c>
      <c r="K11970" t="s">
        <v>31348</v>
      </c>
      <c r="L11970">
        <v>27</v>
      </c>
      <c r="M11970" t="s">
        <v>5133</v>
      </c>
      <c r="N11970">
        <v>0.109311740890688</v>
      </c>
      <c r="O11970">
        <v>5.0467289719626197E-2</v>
      </c>
    </row>
    <row r="11971" spans="1:15">
      <c r="A11971" t="s">
        <v>13254</v>
      </c>
      <c r="B11971" t="s">
        <v>23511</v>
      </c>
      <c r="C11971" t="s">
        <v>13255</v>
      </c>
      <c r="D11971">
        <v>181</v>
      </c>
      <c r="E11971">
        <v>6152</v>
      </c>
      <c r="F11971">
        <v>235</v>
      </c>
      <c r="G11971">
        <v>7804</v>
      </c>
      <c r="H11971">
        <v>0.78134607354942798</v>
      </c>
      <c r="I11971">
        <v>0.968912233598893</v>
      </c>
      <c r="J11971">
        <v>0.832812322140707</v>
      </c>
      <c r="K11971" t="s">
        <v>31349</v>
      </c>
      <c r="L11971">
        <v>181</v>
      </c>
      <c r="M11971" t="s">
        <v>5133</v>
      </c>
      <c r="N11971">
        <v>0.77021276595744703</v>
      </c>
      <c r="O11971">
        <v>2.94213263979194E-2</v>
      </c>
    </row>
    <row r="11972" spans="1:15">
      <c r="A11972" t="s">
        <v>13254</v>
      </c>
      <c r="B11972" t="s">
        <v>23518</v>
      </c>
      <c r="C11972" t="s">
        <v>13255</v>
      </c>
      <c r="D11972">
        <v>28</v>
      </c>
      <c r="E11972">
        <v>787</v>
      </c>
      <c r="F11972">
        <v>242</v>
      </c>
      <c r="G11972">
        <v>7393</v>
      </c>
      <c r="H11972">
        <v>0.34799206121177001</v>
      </c>
      <c r="I11972">
        <v>1</v>
      </c>
      <c r="J11972">
        <v>0.966855260484069</v>
      </c>
      <c r="K11972" t="s">
        <v>31350</v>
      </c>
      <c r="L11972">
        <v>28</v>
      </c>
      <c r="M11972" t="s">
        <v>5133</v>
      </c>
      <c r="N11972">
        <v>0.11570247933884301</v>
      </c>
      <c r="O11972">
        <v>3.5578144853875497E-2</v>
      </c>
    </row>
    <row r="11973" spans="1:15">
      <c r="A11973" t="s">
        <v>13256</v>
      </c>
      <c r="B11973" t="s">
        <v>23511</v>
      </c>
      <c r="C11973" t="s">
        <v>13257</v>
      </c>
      <c r="D11973">
        <v>8</v>
      </c>
      <c r="E11973">
        <v>6152</v>
      </c>
      <c r="F11973">
        <v>9</v>
      </c>
      <c r="G11973">
        <v>7804</v>
      </c>
      <c r="H11973">
        <v>0.40157748897504503</v>
      </c>
      <c r="I11973">
        <v>0.91525479399875698</v>
      </c>
      <c r="J11973">
        <v>0.78669196642228301</v>
      </c>
      <c r="K11973" t="s">
        <v>31351</v>
      </c>
      <c r="L11973">
        <v>8</v>
      </c>
      <c r="M11973" t="s">
        <v>2729</v>
      </c>
      <c r="N11973">
        <v>0.88888888888888895</v>
      </c>
      <c r="O11973">
        <v>1.3003901170351099E-3</v>
      </c>
    </row>
    <row r="11974" spans="1:15">
      <c r="A11974" t="s">
        <v>13258</v>
      </c>
      <c r="B11974" t="s">
        <v>23511</v>
      </c>
      <c r="C11974" t="s">
        <v>13259</v>
      </c>
      <c r="D11974">
        <v>2</v>
      </c>
      <c r="E11974">
        <v>6152</v>
      </c>
      <c r="F11974">
        <v>2</v>
      </c>
      <c r="G11974">
        <v>7804</v>
      </c>
      <c r="H11974">
        <v>0.62141708038142995</v>
      </c>
      <c r="I11974">
        <v>0.968912233598893</v>
      </c>
      <c r="J11974">
        <v>0.832812322140707</v>
      </c>
      <c r="K11974" t="s">
        <v>31352</v>
      </c>
      <c r="L11974">
        <v>2</v>
      </c>
      <c r="M11974" t="s">
        <v>2729</v>
      </c>
      <c r="N11974">
        <v>1</v>
      </c>
      <c r="O11974">
        <v>3.2509752925877802E-4</v>
      </c>
    </row>
    <row r="11975" spans="1:15">
      <c r="A11975" t="s">
        <v>13260</v>
      </c>
      <c r="B11975" t="s">
        <v>23513</v>
      </c>
      <c r="C11975" t="s">
        <v>13261</v>
      </c>
      <c r="D11975">
        <v>3</v>
      </c>
      <c r="E11975">
        <v>535</v>
      </c>
      <c r="F11975">
        <v>30</v>
      </c>
      <c r="G11975">
        <v>8124</v>
      </c>
      <c r="H11975">
        <v>0.316345496556594</v>
      </c>
      <c r="I11975">
        <v>0.97804040131218795</v>
      </c>
      <c r="J11975">
        <v>0.92954150506449396</v>
      </c>
      <c r="K11975" t="s">
        <v>29191</v>
      </c>
      <c r="L11975">
        <v>3</v>
      </c>
      <c r="M11975" t="s">
        <v>2729</v>
      </c>
      <c r="N11975">
        <v>0.1</v>
      </c>
      <c r="O11975">
        <v>5.60747663551402E-3</v>
      </c>
    </row>
    <row r="11976" spans="1:15">
      <c r="A11976" t="s">
        <v>13260</v>
      </c>
      <c r="B11976" t="s">
        <v>23518</v>
      </c>
      <c r="C11976" t="s">
        <v>13261</v>
      </c>
      <c r="D11976">
        <v>1</v>
      </c>
      <c r="E11976">
        <v>787</v>
      </c>
      <c r="F11976">
        <v>21</v>
      </c>
      <c r="G11976">
        <v>7393</v>
      </c>
      <c r="H11976">
        <v>0.90624324364936804</v>
      </c>
      <c r="I11976">
        <v>1</v>
      </c>
      <c r="J11976">
        <v>0.966855260484069</v>
      </c>
      <c r="K11976" t="s">
        <v>23531</v>
      </c>
      <c r="L11976">
        <v>1</v>
      </c>
      <c r="M11976" t="s">
        <v>2729</v>
      </c>
      <c r="N11976">
        <v>4.7619047619047603E-2</v>
      </c>
      <c r="O11976">
        <v>1.27064803049555E-3</v>
      </c>
    </row>
    <row r="11977" spans="1:15">
      <c r="A11977" t="s">
        <v>13260</v>
      </c>
      <c r="B11977" t="s">
        <v>23511</v>
      </c>
      <c r="C11977" t="s">
        <v>13261</v>
      </c>
      <c r="D11977">
        <v>23</v>
      </c>
      <c r="E11977">
        <v>6152</v>
      </c>
      <c r="F11977">
        <v>28</v>
      </c>
      <c r="G11977">
        <v>7804</v>
      </c>
      <c r="H11977">
        <v>0.43904239052723998</v>
      </c>
      <c r="I11977">
        <v>0.96083957126938102</v>
      </c>
      <c r="J11977">
        <v>0.82587360011061495</v>
      </c>
      <c r="K11977" t="s">
        <v>31353</v>
      </c>
      <c r="L11977">
        <v>23</v>
      </c>
      <c r="M11977" t="s">
        <v>2729</v>
      </c>
      <c r="N11977">
        <v>0.82142857142857095</v>
      </c>
      <c r="O11977">
        <v>3.73862158647594E-3</v>
      </c>
    </row>
    <row r="11978" spans="1:15">
      <c r="A11978" t="s">
        <v>13262</v>
      </c>
      <c r="B11978" t="s">
        <v>23518</v>
      </c>
      <c r="C11978" t="s">
        <v>13263</v>
      </c>
      <c r="D11978">
        <v>5</v>
      </c>
      <c r="E11978">
        <v>787</v>
      </c>
      <c r="F11978">
        <v>123</v>
      </c>
      <c r="G11978">
        <v>7393</v>
      </c>
      <c r="H11978">
        <v>0.99774861796474801</v>
      </c>
      <c r="I11978">
        <v>1</v>
      </c>
      <c r="J11978">
        <v>0.966855260484069</v>
      </c>
      <c r="K11978" t="s">
        <v>31009</v>
      </c>
      <c r="L11978">
        <v>5</v>
      </c>
      <c r="M11978" t="s">
        <v>2729</v>
      </c>
      <c r="N11978">
        <v>4.0650406504064998E-2</v>
      </c>
      <c r="O11978">
        <v>6.35324015247776E-3</v>
      </c>
    </row>
    <row r="11979" spans="1:15">
      <c r="A11979" t="s">
        <v>13262</v>
      </c>
      <c r="B11979" t="s">
        <v>23511</v>
      </c>
      <c r="C11979" t="s">
        <v>13263</v>
      </c>
      <c r="D11979">
        <v>124</v>
      </c>
      <c r="E11979">
        <v>6152</v>
      </c>
      <c r="F11979">
        <v>144</v>
      </c>
      <c r="G11979">
        <v>7804</v>
      </c>
      <c r="H11979">
        <v>1.6569123509817499E-2</v>
      </c>
      <c r="I11979">
        <v>0.123018869497853</v>
      </c>
      <c r="J11979">
        <v>0.105738813920316</v>
      </c>
      <c r="K11979" t="s">
        <v>31354</v>
      </c>
      <c r="L11979">
        <v>124</v>
      </c>
      <c r="M11979" t="s">
        <v>2729</v>
      </c>
      <c r="N11979">
        <v>0.86111111111111105</v>
      </c>
      <c r="O11979">
        <v>2.01560468140442E-2</v>
      </c>
    </row>
    <row r="11980" spans="1:15">
      <c r="A11980" t="s">
        <v>13262</v>
      </c>
      <c r="B11980" t="s">
        <v>23513</v>
      </c>
      <c r="C11980" t="s">
        <v>13263</v>
      </c>
      <c r="D11980">
        <v>3</v>
      </c>
      <c r="E11980">
        <v>535</v>
      </c>
      <c r="F11980">
        <v>143</v>
      </c>
      <c r="G11980">
        <v>8124</v>
      </c>
      <c r="H11980">
        <v>0.99658171827364805</v>
      </c>
      <c r="I11980">
        <v>0.99999999999997702</v>
      </c>
      <c r="J11980">
        <v>0.95041217501583097</v>
      </c>
      <c r="K11980" t="s">
        <v>31007</v>
      </c>
      <c r="L11980">
        <v>3</v>
      </c>
      <c r="M11980" t="s">
        <v>2729</v>
      </c>
      <c r="N11980">
        <v>2.0979020979021001E-2</v>
      </c>
      <c r="O11980">
        <v>5.60747663551402E-3</v>
      </c>
    </row>
    <row r="11981" spans="1:15">
      <c r="A11981" t="s">
        <v>13264</v>
      </c>
      <c r="B11981" t="s">
        <v>23511</v>
      </c>
      <c r="C11981" t="s">
        <v>13265</v>
      </c>
      <c r="D11981">
        <v>5</v>
      </c>
      <c r="E11981">
        <v>6152</v>
      </c>
      <c r="F11981">
        <v>5</v>
      </c>
      <c r="G11981">
        <v>7804</v>
      </c>
      <c r="H11981">
        <v>0.30433074367137097</v>
      </c>
      <c r="I11981">
        <v>0.81020448119108801</v>
      </c>
      <c r="J11981">
        <v>0.69639772519260701</v>
      </c>
      <c r="K11981" t="s">
        <v>24995</v>
      </c>
      <c r="L11981">
        <v>5</v>
      </c>
      <c r="M11981" t="s">
        <v>2729</v>
      </c>
      <c r="N11981">
        <v>1</v>
      </c>
      <c r="O11981">
        <v>8.1274382314694405E-4</v>
      </c>
    </row>
    <row r="11982" spans="1:15">
      <c r="A11982" t="s">
        <v>13266</v>
      </c>
      <c r="B11982" t="s">
        <v>23511</v>
      </c>
      <c r="C11982" t="s">
        <v>13267</v>
      </c>
      <c r="D11982">
        <v>4</v>
      </c>
      <c r="E11982">
        <v>6152</v>
      </c>
      <c r="F11982">
        <v>4</v>
      </c>
      <c r="G11982">
        <v>7804</v>
      </c>
      <c r="H11982">
        <v>0.38610601832086699</v>
      </c>
      <c r="I11982">
        <v>0.90829480295553899</v>
      </c>
      <c r="J11982">
        <v>0.78070962240619901</v>
      </c>
      <c r="K11982" t="s">
        <v>29270</v>
      </c>
      <c r="L11982">
        <v>4</v>
      </c>
      <c r="M11982" t="s">
        <v>2729</v>
      </c>
      <c r="N11982">
        <v>1</v>
      </c>
      <c r="O11982">
        <v>6.5019505851755496E-4</v>
      </c>
    </row>
    <row r="11983" spans="1:15">
      <c r="A11983" t="s">
        <v>13268</v>
      </c>
      <c r="B11983" t="s">
        <v>23518</v>
      </c>
      <c r="C11983" t="s">
        <v>13269</v>
      </c>
      <c r="D11983">
        <v>8</v>
      </c>
      <c r="E11983">
        <v>787</v>
      </c>
      <c r="F11983">
        <v>142</v>
      </c>
      <c r="G11983">
        <v>7393</v>
      </c>
      <c r="H11983">
        <v>0.987814713183779</v>
      </c>
      <c r="I11983">
        <v>1</v>
      </c>
      <c r="J11983">
        <v>0.966855260484069</v>
      </c>
      <c r="K11983" t="s">
        <v>31087</v>
      </c>
      <c r="L11983">
        <v>8</v>
      </c>
      <c r="M11983" t="s">
        <v>2729</v>
      </c>
      <c r="N11983">
        <v>5.63380281690141E-2</v>
      </c>
      <c r="O11983">
        <v>1.01651842439644E-2</v>
      </c>
    </row>
    <row r="11984" spans="1:15">
      <c r="A11984" t="s">
        <v>13268</v>
      </c>
      <c r="B11984" t="s">
        <v>23511</v>
      </c>
      <c r="C11984" t="s">
        <v>13269</v>
      </c>
      <c r="D11984">
        <v>145</v>
      </c>
      <c r="E11984">
        <v>6152</v>
      </c>
      <c r="F11984">
        <v>155</v>
      </c>
      <c r="G11984">
        <v>7804</v>
      </c>
      <c r="H11984" s="34">
        <v>3.3689456309270101E-7</v>
      </c>
      <c r="I11984" s="34">
        <v>1.2611129177367499E-5</v>
      </c>
      <c r="J11984" s="34">
        <v>1.08396853820381E-5</v>
      </c>
      <c r="K11984" t="s">
        <v>31243</v>
      </c>
      <c r="L11984">
        <v>145</v>
      </c>
      <c r="M11984" t="s">
        <v>2729</v>
      </c>
      <c r="N11984">
        <v>0.93548387096774199</v>
      </c>
      <c r="O11984">
        <v>2.3569570871261401E-2</v>
      </c>
    </row>
    <row r="11985" spans="1:15">
      <c r="A11985" t="s">
        <v>13268</v>
      </c>
      <c r="B11985" t="s">
        <v>23513</v>
      </c>
      <c r="C11985" t="s">
        <v>13269</v>
      </c>
      <c r="D11985">
        <v>1</v>
      </c>
      <c r="E11985">
        <v>535</v>
      </c>
      <c r="F11985">
        <v>157</v>
      </c>
      <c r="G11985">
        <v>8124</v>
      </c>
      <c r="H11985">
        <v>0.99997966123360504</v>
      </c>
      <c r="I11985">
        <v>0.99999999999997702</v>
      </c>
      <c r="J11985">
        <v>0.95041217501583097</v>
      </c>
      <c r="K11985" t="s">
        <v>26166</v>
      </c>
      <c r="L11985">
        <v>1</v>
      </c>
      <c r="M11985" t="s">
        <v>2729</v>
      </c>
      <c r="N11985">
        <v>6.3694267515923596E-3</v>
      </c>
      <c r="O11985">
        <v>1.8691588785046699E-3</v>
      </c>
    </row>
    <row r="11986" spans="1:15">
      <c r="A11986" t="s">
        <v>13270</v>
      </c>
      <c r="B11986" t="s">
        <v>23511</v>
      </c>
      <c r="C11986" t="s">
        <v>13271</v>
      </c>
      <c r="D11986">
        <v>12</v>
      </c>
      <c r="E11986">
        <v>6152</v>
      </c>
      <c r="F11986">
        <v>12</v>
      </c>
      <c r="G11986">
        <v>7804</v>
      </c>
      <c r="H11986">
        <v>5.7464734204900801E-2</v>
      </c>
      <c r="I11986">
        <v>0.29901707624061702</v>
      </c>
      <c r="J11986">
        <v>0.25701513200912302</v>
      </c>
      <c r="K11986" t="s">
        <v>31088</v>
      </c>
      <c r="L11986">
        <v>12</v>
      </c>
      <c r="M11986" t="s">
        <v>2729</v>
      </c>
      <c r="N11986">
        <v>1</v>
      </c>
      <c r="O11986">
        <v>1.95058517555267E-3</v>
      </c>
    </row>
    <row r="11987" spans="1:15">
      <c r="A11987" t="s">
        <v>13272</v>
      </c>
      <c r="B11987" t="s">
        <v>23511</v>
      </c>
      <c r="C11987" t="s">
        <v>13273</v>
      </c>
      <c r="D11987">
        <v>1</v>
      </c>
      <c r="E11987">
        <v>6152</v>
      </c>
      <c r="F11987">
        <v>1</v>
      </c>
      <c r="G11987">
        <v>7804</v>
      </c>
      <c r="H11987">
        <v>0.788313685289595</v>
      </c>
      <c r="I11987">
        <v>0.968912233598893</v>
      </c>
      <c r="J11987">
        <v>0.832812322140707</v>
      </c>
      <c r="K11987" t="s">
        <v>30592</v>
      </c>
      <c r="L11987">
        <v>1</v>
      </c>
      <c r="M11987" t="s">
        <v>5133</v>
      </c>
      <c r="N11987">
        <v>1</v>
      </c>
      <c r="O11987">
        <v>1.6254876462938901E-4</v>
      </c>
    </row>
    <row r="11988" spans="1:15">
      <c r="A11988" t="s">
        <v>13274</v>
      </c>
      <c r="B11988" t="s">
        <v>23511</v>
      </c>
      <c r="C11988" t="s">
        <v>13275</v>
      </c>
      <c r="D11988">
        <v>3</v>
      </c>
      <c r="E11988">
        <v>6152</v>
      </c>
      <c r="F11988">
        <v>3</v>
      </c>
      <c r="G11988">
        <v>7804</v>
      </c>
      <c r="H11988">
        <v>0.489837867770546</v>
      </c>
      <c r="I11988">
        <v>0.96083957126938102</v>
      </c>
      <c r="J11988">
        <v>0.82587360011061495</v>
      </c>
      <c r="K11988" t="s">
        <v>31355</v>
      </c>
      <c r="L11988">
        <v>3</v>
      </c>
      <c r="M11988" t="s">
        <v>5133</v>
      </c>
      <c r="N11988">
        <v>1</v>
      </c>
      <c r="O11988">
        <v>4.8764629388816603E-4</v>
      </c>
    </row>
    <row r="11989" spans="1:15">
      <c r="A11989" t="s">
        <v>13276</v>
      </c>
      <c r="B11989" t="s">
        <v>23513</v>
      </c>
      <c r="C11989" t="s">
        <v>13277</v>
      </c>
      <c r="D11989">
        <v>1</v>
      </c>
      <c r="E11989">
        <v>535</v>
      </c>
      <c r="F11989">
        <v>1</v>
      </c>
      <c r="G11989">
        <v>8124</v>
      </c>
      <c r="H11989">
        <v>6.5854258985721295E-2</v>
      </c>
      <c r="I11989">
        <v>0.448760549738495</v>
      </c>
      <c r="J11989">
        <v>0.42650749013827299</v>
      </c>
      <c r="K11989" t="s">
        <v>23638</v>
      </c>
      <c r="L11989">
        <v>1</v>
      </c>
      <c r="M11989" t="s">
        <v>2729</v>
      </c>
      <c r="N11989">
        <v>1</v>
      </c>
      <c r="O11989">
        <v>1.8691588785046699E-3</v>
      </c>
    </row>
    <row r="11990" spans="1:15">
      <c r="A11990" t="s">
        <v>13278</v>
      </c>
      <c r="B11990" t="s">
        <v>23511</v>
      </c>
      <c r="C11990" t="s">
        <v>13279</v>
      </c>
      <c r="D11990">
        <v>4</v>
      </c>
      <c r="E11990">
        <v>6152</v>
      </c>
      <c r="F11990">
        <v>4</v>
      </c>
      <c r="G11990">
        <v>7804</v>
      </c>
      <c r="H11990">
        <v>0.38610601832086699</v>
      </c>
      <c r="I11990">
        <v>0.90829480295553899</v>
      </c>
      <c r="J11990">
        <v>0.78070962240619901</v>
      </c>
      <c r="K11990" t="s">
        <v>31356</v>
      </c>
      <c r="L11990">
        <v>4</v>
      </c>
      <c r="M11990" t="s">
        <v>5133</v>
      </c>
      <c r="N11990">
        <v>1</v>
      </c>
      <c r="O11990">
        <v>6.5019505851755496E-4</v>
      </c>
    </row>
    <row r="11991" spans="1:15">
      <c r="A11991" t="s">
        <v>13280</v>
      </c>
      <c r="B11991" t="s">
        <v>23511</v>
      </c>
      <c r="C11991" t="s">
        <v>13281</v>
      </c>
      <c r="D11991">
        <v>3</v>
      </c>
      <c r="E11991">
        <v>6152</v>
      </c>
      <c r="F11991">
        <v>3</v>
      </c>
      <c r="G11991">
        <v>7804</v>
      </c>
      <c r="H11991">
        <v>0.489837867770546</v>
      </c>
      <c r="I11991">
        <v>0.96083957126938102</v>
      </c>
      <c r="J11991">
        <v>0.82587360011061495</v>
      </c>
      <c r="K11991" t="s">
        <v>29837</v>
      </c>
      <c r="L11991">
        <v>3</v>
      </c>
      <c r="M11991" t="s">
        <v>1463</v>
      </c>
      <c r="N11991">
        <v>1</v>
      </c>
      <c r="O11991">
        <v>4.8764629388816603E-4</v>
      </c>
    </row>
    <row r="11992" spans="1:15">
      <c r="A11992" t="s">
        <v>13282</v>
      </c>
      <c r="B11992" t="s">
        <v>23511</v>
      </c>
      <c r="C11992" t="s">
        <v>13283</v>
      </c>
      <c r="D11992">
        <v>22</v>
      </c>
      <c r="E11992">
        <v>6152</v>
      </c>
      <c r="F11992">
        <v>25</v>
      </c>
      <c r="G11992">
        <v>7804</v>
      </c>
      <c r="H11992">
        <v>0.192768852775347</v>
      </c>
      <c r="I11992">
        <v>0.63663514108463504</v>
      </c>
      <c r="J11992">
        <v>0.54720909884038105</v>
      </c>
      <c r="K11992" t="s">
        <v>31357</v>
      </c>
      <c r="L11992">
        <v>22</v>
      </c>
      <c r="M11992" t="s">
        <v>5133</v>
      </c>
      <c r="N11992">
        <v>0.88</v>
      </c>
      <c r="O11992">
        <v>3.57607282184655E-3</v>
      </c>
    </row>
    <row r="11993" spans="1:15">
      <c r="A11993" t="s">
        <v>13284</v>
      </c>
      <c r="B11993" t="s">
        <v>23511</v>
      </c>
      <c r="C11993" t="s">
        <v>13285</v>
      </c>
      <c r="D11993">
        <v>10</v>
      </c>
      <c r="E11993">
        <v>6152</v>
      </c>
      <c r="F11993">
        <v>10</v>
      </c>
      <c r="G11993">
        <v>7804</v>
      </c>
      <c r="H11993">
        <v>9.2537459108980397E-2</v>
      </c>
      <c r="I11993">
        <v>0.40853420848785299</v>
      </c>
      <c r="J11993">
        <v>0.35114875325800998</v>
      </c>
      <c r="K11993" t="s">
        <v>28007</v>
      </c>
      <c r="L11993">
        <v>10</v>
      </c>
      <c r="M11993" t="s">
        <v>5133</v>
      </c>
      <c r="N11993">
        <v>1</v>
      </c>
      <c r="O11993">
        <v>1.62548764629389E-3</v>
      </c>
    </row>
    <row r="11994" spans="1:15">
      <c r="A11994" t="s">
        <v>13286</v>
      </c>
      <c r="B11994" t="s">
        <v>23511</v>
      </c>
      <c r="C11994" t="s">
        <v>13287</v>
      </c>
      <c r="D11994">
        <v>8</v>
      </c>
      <c r="E11994">
        <v>6152</v>
      </c>
      <c r="F11994">
        <v>9</v>
      </c>
      <c r="G11994">
        <v>7804</v>
      </c>
      <c r="H11994">
        <v>0.40157748897504503</v>
      </c>
      <c r="I11994">
        <v>0.91525479399875698</v>
      </c>
      <c r="J11994">
        <v>0.78669196642228301</v>
      </c>
      <c r="K11994" t="s">
        <v>27256</v>
      </c>
      <c r="L11994">
        <v>8</v>
      </c>
      <c r="M11994" t="s">
        <v>5133</v>
      </c>
      <c r="N11994">
        <v>0.88888888888888895</v>
      </c>
      <c r="O11994">
        <v>1.3003901170351099E-3</v>
      </c>
    </row>
    <row r="11995" spans="1:15">
      <c r="A11995" t="s">
        <v>13288</v>
      </c>
      <c r="B11995" t="s">
        <v>23511</v>
      </c>
      <c r="C11995" t="s">
        <v>13289</v>
      </c>
      <c r="D11995">
        <v>1</v>
      </c>
      <c r="E11995">
        <v>6152</v>
      </c>
      <c r="F11995">
        <v>1</v>
      </c>
      <c r="G11995">
        <v>7804</v>
      </c>
      <c r="H11995">
        <v>0.788313685289595</v>
      </c>
      <c r="I11995">
        <v>0.968912233598893</v>
      </c>
      <c r="J11995">
        <v>0.832812322140707</v>
      </c>
      <c r="K11995" t="s">
        <v>26181</v>
      </c>
      <c r="L11995">
        <v>1</v>
      </c>
      <c r="M11995" t="s">
        <v>5133</v>
      </c>
      <c r="N11995">
        <v>1</v>
      </c>
      <c r="O11995">
        <v>1.6254876462938901E-4</v>
      </c>
    </row>
    <row r="11996" spans="1:15">
      <c r="A11996" t="s">
        <v>13290</v>
      </c>
      <c r="B11996" t="s">
        <v>23511</v>
      </c>
      <c r="C11996" t="s">
        <v>13291</v>
      </c>
      <c r="D11996">
        <v>1</v>
      </c>
      <c r="E11996">
        <v>6152</v>
      </c>
      <c r="F11996">
        <v>1</v>
      </c>
      <c r="G11996">
        <v>7804</v>
      </c>
      <c r="H11996">
        <v>0.788313685289595</v>
      </c>
      <c r="I11996">
        <v>0.968912233598893</v>
      </c>
      <c r="J11996">
        <v>0.832812322140707</v>
      </c>
      <c r="K11996" t="s">
        <v>28390</v>
      </c>
      <c r="L11996">
        <v>1</v>
      </c>
      <c r="M11996" t="s">
        <v>5133</v>
      </c>
      <c r="N11996">
        <v>1</v>
      </c>
      <c r="O11996">
        <v>1.6254876462938901E-4</v>
      </c>
    </row>
    <row r="11997" spans="1:15">
      <c r="A11997" t="s">
        <v>13292</v>
      </c>
      <c r="B11997" t="s">
        <v>23511</v>
      </c>
      <c r="C11997" t="s">
        <v>13293</v>
      </c>
      <c r="D11997">
        <v>2</v>
      </c>
      <c r="E11997">
        <v>6152</v>
      </c>
      <c r="F11997">
        <v>3</v>
      </c>
      <c r="G11997">
        <v>7804</v>
      </c>
      <c r="H11997">
        <v>0.88457550560319997</v>
      </c>
      <c r="I11997">
        <v>1</v>
      </c>
      <c r="J11997">
        <v>0.85953329234717102</v>
      </c>
      <c r="K11997" t="s">
        <v>31358</v>
      </c>
      <c r="L11997">
        <v>2</v>
      </c>
      <c r="M11997" t="s">
        <v>5133</v>
      </c>
      <c r="N11997">
        <v>0.66666666666666696</v>
      </c>
      <c r="O11997">
        <v>3.2509752925877802E-4</v>
      </c>
    </row>
    <row r="11998" spans="1:15">
      <c r="A11998" t="s">
        <v>13294</v>
      </c>
      <c r="B11998" t="s">
        <v>23511</v>
      </c>
      <c r="C11998" t="s">
        <v>13295</v>
      </c>
      <c r="D11998">
        <v>2</v>
      </c>
      <c r="E11998">
        <v>6152</v>
      </c>
      <c r="F11998">
        <v>3</v>
      </c>
      <c r="G11998">
        <v>7804</v>
      </c>
      <c r="H11998">
        <v>0.88457550560319997</v>
      </c>
      <c r="I11998">
        <v>1</v>
      </c>
      <c r="J11998">
        <v>0.85953329234717102</v>
      </c>
      <c r="K11998" t="s">
        <v>30009</v>
      </c>
      <c r="L11998">
        <v>2</v>
      </c>
      <c r="M11998" t="s">
        <v>1463</v>
      </c>
      <c r="N11998">
        <v>0.66666666666666696</v>
      </c>
      <c r="O11998">
        <v>3.2509752925877802E-4</v>
      </c>
    </row>
    <row r="11999" spans="1:15">
      <c r="A11999" t="s">
        <v>13294</v>
      </c>
      <c r="B11999" t="s">
        <v>23518</v>
      </c>
      <c r="C11999" t="s">
        <v>13295</v>
      </c>
      <c r="D11999">
        <v>1</v>
      </c>
      <c r="E11999">
        <v>787</v>
      </c>
      <c r="F11999">
        <v>3</v>
      </c>
      <c r="G11999">
        <v>7393</v>
      </c>
      <c r="H11999">
        <v>0.28660084727541502</v>
      </c>
      <c r="I11999">
        <v>0.97863801257884697</v>
      </c>
      <c r="J11999">
        <v>0.94620131057153301</v>
      </c>
      <c r="K11999" t="s">
        <v>27311</v>
      </c>
      <c r="L11999">
        <v>1</v>
      </c>
      <c r="M11999" t="s">
        <v>1463</v>
      </c>
      <c r="N11999">
        <v>0.33333333333333298</v>
      </c>
      <c r="O11999">
        <v>1.27064803049555E-3</v>
      </c>
    </row>
    <row r="12000" spans="1:15">
      <c r="A12000" t="s">
        <v>13296</v>
      </c>
      <c r="B12000" t="s">
        <v>23518</v>
      </c>
      <c r="C12000" t="s">
        <v>13297</v>
      </c>
      <c r="D12000">
        <v>4</v>
      </c>
      <c r="E12000">
        <v>787</v>
      </c>
      <c r="F12000">
        <v>53</v>
      </c>
      <c r="G12000">
        <v>7393</v>
      </c>
      <c r="H12000">
        <v>0.83038852188964296</v>
      </c>
      <c r="I12000">
        <v>1</v>
      </c>
      <c r="J12000">
        <v>0.966855260484069</v>
      </c>
      <c r="K12000" t="s">
        <v>29675</v>
      </c>
      <c r="L12000">
        <v>4</v>
      </c>
      <c r="M12000" t="s">
        <v>1463</v>
      </c>
      <c r="N12000">
        <v>7.5471698113207503E-2</v>
      </c>
      <c r="O12000">
        <v>5.0825921219822103E-3</v>
      </c>
    </row>
    <row r="12001" spans="1:15">
      <c r="A12001" t="s">
        <v>13296</v>
      </c>
      <c r="B12001" t="s">
        <v>23511</v>
      </c>
      <c r="C12001" t="s">
        <v>13297</v>
      </c>
      <c r="D12001">
        <v>43</v>
      </c>
      <c r="E12001">
        <v>6152</v>
      </c>
      <c r="F12001">
        <v>58</v>
      </c>
      <c r="G12001">
        <v>7804</v>
      </c>
      <c r="H12001">
        <v>0.85055836914496596</v>
      </c>
      <c r="I12001">
        <v>1</v>
      </c>
      <c r="J12001">
        <v>0.85953329234717102</v>
      </c>
      <c r="K12001" t="s">
        <v>31359</v>
      </c>
      <c r="L12001">
        <v>43</v>
      </c>
      <c r="M12001" t="s">
        <v>1463</v>
      </c>
      <c r="N12001">
        <v>0.74137931034482796</v>
      </c>
      <c r="O12001">
        <v>6.9895968790637201E-3</v>
      </c>
    </row>
    <row r="12002" spans="1:15">
      <c r="A12002" t="s">
        <v>13296</v>
      </c>
      <c r="B12002" t="s">
        <v>23513</v>
      </c>
      <c r="C12002" t="s">
        <v>13297</v>
      </c>
      <c r="D12002">
        <v>4</v>
      </c>
      <c r="E12002">
        <v>535</v>
      </c>
      <c r="F12002">
        <v>60</v>
      </c>
      <c r="G12002">
        <v>8124</v>
      </c>
      <c r="H12002">
        <v>0.56404535454561899</v>
      </c>
      <c r="I12002">
        <v>0.99999999999997702</v>
      </c>
      <c r="J12002">
        <v>0.95041217501583097</v>
      </c>
      <c r="K12002" t="s">
        <v>29676</v>
      </c>
      <c r="L12002">
        <v>4</v>
      </c>
      <c r="M12002" t="s">
        <v>1463</v>
      </c>
      <c r="N12002">
        <v>6.6666666666666693E-2</v>
      </c>
      <c r="O12002">
        <v>7.4766355140186902E-3</v>
      </c>
    </row>
    <row r="12003" spans="1:15">
      <c r="A12003" t="s">
        <v>13298</v>
      </c>
      <c r="B12003" t="s">
        <v>23518</v>
      </c>
      <c r="C12003" t="s">
        <v>13299</v>
      </c>
      <c r="D12003">
        <v>4</v>
      </c>
      <c r="E12003">
        <v>787</v>
      </c>
      <c r="F12003">
        <v>24</v>
      </c>
      <c r="G12003">
        <v>7393</v>
      </c>
      <c r="H12003">
        <v>0.24817624512183001</v>
      </c>
      <c r="I12003">
        <v>0.96239188514146901</v>
      </c>
      <c r="J12003">
        <v>0.93049365679620899</v>
      </c>
      <c r="K12003" t="s">
        <v>29672</v>
      </c>
      <c r="L12003">
        <v>4</v>
      </c>
      <c r="M12003" t="s">
        <v>1463</v>
      </c>
      <c r="N12003">
        <v>0.16666666666666699</v>
      </c>
      <c r="O12003">
        <v>5.0825921219822103E-3</v>
      </c>
    </row>
    <row r="12004" spans="1:15">
      <c r="A12004" t="s">
        <v>13298</v>
      </c>
      <c r="B12004" t="s">
        <v>23511</v>
      </c>
      <c r="C12004" t="s">
        <v>13299</v>
      </c>
      <c r="D12004">
        <v>26</v>
      </c>
      <c r="E12004">
        <v>6152</v>
      </c>
      <c r="F12004">
        <v>31</v>
      </c>
      <c r="G12004">
        <v>7804</v>
      </c>
      <c r="H12004">
        <v>0.33265853564489101</v>
      </c>
      <c r="I12004">
        <v>0.86893692847544601</v>
      </c>
      <c r="J12004">
        <v>0.74688021897453805</v>
      </c>
      <c r="K12004" t="s">
        <v>29673</v>
      </c>
      <c r="L12004">
        <v>26</v>
      </c>
      <c r="M12004" t="s">
        <v>1463</v>
      </c>
      <c r="N12004">
        <v>0.83870967741935498</v>
      </c>
      <c r="O12004">
        <v>4.2262678803641103E-3</v>
      </c>
    </row>
    <row r="12005" spans="1:15">
      <c r="A12005" t="s">
        <v>13300</v>
      </c>
      <c r="B12005" t="s">
        <v>23518</v>
      </c>
      <c r="C12005" t="s">
        <v>13301</v>
      </c>
      <c r="D12005">
        <v>47</v>
      </c>
      <c r="E12005">
        <v>787</v>
      </c>
      <c r="F12005">
        <v>170</v>
      </c>
      <c r="G12005">
        <v>7393</v>
      </c>
      <c r="H12005" s="34">
        <v>3.3184944490262601E-10</v>
      </c>
      <c r="I12005" s="34">
        <v>1.5536038972346001E-6</v>
      </c>
      <c r="J12005" s="34">
        <v>1.50211010074982E-6</v>
      </c>
      <c r="K12005" t="s">
        <v>25442</v>
      </c>
      <c r="L12005">
        <v>47</v>
      </c>
      <c r="M12005" t="s">
        <v>2729</v>
      </c>
      <c r="N12005">
        <v>0.27647058823529402</v>
      </c>
      <c r="O12005">
        <v>5.9720457433290998E-2</v>
      </c>
    </row>
    <row r="12006" spans="1:15">
      <c r="A12006" t="s">
        <v>13300</v>
      </c>
      <c r="B12006" t="s">
        <v>23511</v>
      </c>
      <c r="C12006" t="s">
        <v>13301</v>
      </c>
      <c r="D12006">
        <v>86</v>
      </c>
      <c r="E12006">
        <v>6152</v>
      </c>
      <c r="F12006">
        <v>170</v>
      </c>
      <c r="G12006">
        <v>7804</v>
      </c>
      <c r="H12006">
        <v>1</v>
      </c>
      <c r="I12006">
        <v>1</v>
      </c>
      <c r="J12006">
        <v>0.85953329234717102</v>
      </c>
      <c r="K12006" t="s">
        <v>31360</v>
      </c>
      <c r="L12006">
        <v>86</v>
      </c>
      <c r="M12006" t="s">
        <v>2729</v>
      </c>
      <c r="N12006">
        <v>0.50588235294117601</v>
      </c>
      <c r="O12006">
        <v>1.39791937581274E-2</v>
      </c>
    </row>
    <row r="12007" spans="1:15">
      <c r="A12007" t="s">
        <v>13300</v>
      </c>
      <c r="B12007" t="s">
        <v>23513</v>
      </c>
      <c r="C12007" t="s">
        <v>13301</v>
      </c>
      <c r="D12007">
        <v>24</v>
      </c>
      <c r="E12007">
        <v>535</v>
      </c>
      <c r="F12007">
        <v>163</v>
      </c>
      <c r="G12007">
        <v>8124</v>
      </c>
      <c r="H12007">
        <v>1.55779158278607E-4</v>
      </c>
      <c r="I12007">
        <v>7.5829192856158101E-3</v>
      </c>
      <c r="J12007">
        <v>7.2068988112117798E-3</v>
      </c>
      <c r="K12007" t="s">
        <v>24488</v>
      </c>
      <c r="L12007">
        <v>24</v>
      </c>
      <c r="M12007" t="s">
        <v>2729</v>
      </c>
      <c r="N12007">
        <v>0.14723926380368099</v>
      </c>
      <c r="O12007">
        <v>4.4859813084112098E-2</v>
      </c>
    </row>
    <row r="12008" spans="1:15">
      <c r="A12008" t="s">
        <v>13302</v>
      </c>
      <c r="B12008" t="s">
        <v>23511</v>
      </c>
      <c r="C12008" t="s">
        <v>13303</v>
      </c>
      <c r="D12008">
        <v>27</v>
      </c>
      <c r="E12008">
        <v>6152</v>
      </c>
      <c r="F12008">
        <v>29</v>
      </c>
      <c r="G12008">
        <v>7804</v>
      </c>
      <c r="H12008">
        <v>3.8185156282082001E-2</v>
      </c>
      <c r="I12008">
        <v>0.223105557030918</v>
      </c>
      <c r="J12008">
        <v>0.191766653975734</v>
      </c>
      <c r="K12008" t="s">
        <v>31361</v>
      </c>
      <c r="L12008">
        <v>27</v>
      </c>
      <c r="M12008" t="s">
        <v>5133</v>
      </c>
      <c r="N12008">
        <v>0.931034482758621</v>
      </c>
      <c r="O12008">
        <v>4.3888166449934998E-3</v>
      </c>
    </row>
    <row r="12009" spans="1:15">
      <c r="A12009" t="s">
        <v>13302</v>
      </c>
      <c r="B12009" t="s">
        <v>23513</v>
      </c>
      <c r="C12009" t="s">
        <v>13303</v>
      </c>
      <c r="D12009">
        <v>2</v>
      </c>
      <c r="E12009">
        <v>535</v>
      </c>
      <c r="F12009">
        <v>30</v>
      </c>
      <c r="G12009">
        <v>8124</v>
      </c>
      <c r="H12009">
        <v>0.59693985221443202</v>
      </c>
      <c r="I12009">
        <v>0.99999999999997702</v>
      </c>
      <c r="J12009">
        <v>0.95041217501583097</v>
      </c>
      <c r="K12009" t="s">
        <v>23546</v>
      </c>
      <c r="L12009">
        <v>2</v>
      </c>
      <c r="M12009" t="s">
        <v>5133</v>
      </c>
      <c r="N12009">
        <v>6.6666666666666693E-2</v>
      </c>
      <c r="O12009">
        <v>3.7383177570093499E-3</v>
      </c>
    </row>
    <row r="12010" spans="1:15">
      <c r="A12010" t="s">
        <v>13304</v>
      </c>
      <c r="B12010" t="s">
        <v>23513</v>
      </c>
      <c r="C12010" t="s">
        <v>13305</v>
      </c>
      <c r="D12010">
        <v>2</v>
      </c>
      <c r="E12010">
        <v>535</v>
      </c>
      <c r="F12010">
        <v>22</v>
      </c>
      <c r="G12010">
        <v>8124</v>
      </c>
      <c r="H12010">
        <v>0.43025526123462499</v>
      </c>
      <c r="I12010">
        <v>0.99999999999997702</v>
      </c>
      <c r="J12010">
        <v>0.95041217501583097</v>
      </c>
      <c r="K12010" t="s">
        <v>23546</v>
      </c>
      <c r="L12010">
        <v>2</v>
      </c>
      <c r="M12010" t="s">
        <v>5133</v>
      </c>
      <c r="N12010">
        <v>9.0909090909090898E-2</v>
      </c>
      <c r="O12010">
        <v>3.7383177570093499E-3</v>
      </c>
    </row>
    <row r="12011" spans="1:15">
      <c r="A12011" t="s">
        <v>13304</v>
      </c>
      <c r="B12011" t="s">
        <v>23511</v>
      </c>
      <c r="C12011" t="s">
        <v>13305</v>
      </c>
      <c r="D12011">
        <v>18</v>
      </c>
      <c r="E12011">
        <v>6152</v>
      </c>
      <c r="F12011">
        <v>20</v>
      </c>
      <c r="G12011">
        <v>7804</v>
      </c>
      <c r="H12011">
        <v>0.17205893363076399</v>
      </c>
      <c r="I12011">
        <v>0.60627065196666896</v>
      </c>
      <c r="J12011">
        <v>0.52110980953837704</v>
      </c>
      <c r="K12011" t="s">
        <v>28732</v>
      </c>
      <c r="L12011">
        <v>18</v>
      </c>
      <c r="M12011" t="s">
        <v>5133</v>
      </c>
      <c r="N12011">
        <v>0.9</v>
      </c>
      <c r="O12011">
        <v>2.9258777633290002E-3</v>
      </c>
    </row>
    <row r="12012" spans="1:15">
      <c r="A12012" t="s">
        <v>13306</v>
      </c>
      <c r="B12012" t="s">
        <v>23511</v>
      </c>
      <c r="C12012" t="s">
        <v>13307</v>
      </c>
      <c r="D12012">
        <v>28</v>
      </c>
      <c r="E12012">
        <v>6152</v>
      </c>
      <c r="F12012">
        <v>30</v>
      </c>
      <c r="G12012">
        <v>7804</v>
      </c>
      <c r="H12012">
        <v>3.1946165395575599E-2</v>
      </c>
      <c r="I12012">
        <v>0.202648194793455</v>
      </c>
      <c r="J12012">
        <v>0.17418287005902899</v>
      </c>
      <c r="K12012" t="s">
        <v>31362</v>
      </c>
      <c r="L12012">
        <v>28</v>
      </c>
      <c r="M12012" t="s">
        <v>5133</v>
      </c>
      <c r="N12012">
        <v>0.93333333333333302</v>
      </c>
      <c r="O12012">
        <v>4.5513654096228902E-3</v>
      </c>
    </row>
    <row r="12013" spans="1:15">
      <c r="A12013" t="s">
        <v>13306</v>
      </c>
      <c r="B12013" t="s">
        <v>23513</v>
      </c>
      <c r="C12013" t="s">
        <v>13307</v>
      </c>
      <c r="D12013">
        <v>2</v>
      </c>
      <c r="E12013">
        <v>535</v>
      </c>
      <c r="F12013">
        <v>31</v>
      </c>
      <c r="G12013">
        <v>8124</v>
      </c>
      <c r="H12013">
        <v>0.61501687753867296</v>
      </c>
      <c r="I12013">
        <v>0.99999999999997702</v>
      </c>
      <c r="J12013">
        <v>0.95041217501583097</v>
      </c>
      <c r="K12013" t="s">
        <v>23546</v>
      </c>
      <c r="L12013">
        <v>2</v>
      </c>
      <c r="M12013" t="s">
        <v>5133</v>
      </c>
      <c r="N12013">
        <v>6.4516129032258104E-2</v>
      </c>
      <c r="O12013">
        <v>3.7383177570093499E-3</v>
      </c>
    </row>
    <row r="12014" spans="1:15">
      <c r="A12014" t="s">
        <v>13308</v>
      </c>
      <c r="B12014" t="s">
        <v>23511</v>
      </c>
      <c r="C12014" t="s">
        <v>13309</v>
      </c>
      <c r="D12014">
        <v>7</v>
      </c>
      <c r="E12014">
        <v>6152</v>
      </c>
      <c r="F12014">
        <v>7</v>
      </c>
      <c r="G12014">
        <v>7804</v>
      </c>
      <c r="H12014">
        <v>0.18905120292587699</v>
      </c>
      <c r="I12014">
        <v>0.631132279689813</v>
      </c>
      <c r="J12014">
        <v>0.54247920626835999</v>
      </c>
      <c r="K12014" t="s">
        <v>31363</v>
      </c>
      <c r="L12014">
        <v>7</v>
      </c>
      <c r="M12014" t="s">
        <v>2729</v>
      </c>
      <c r="N12014">
        <v>1</v>
      </c>
      <c r="O12014">
        <v>1.13784135240572E-3</v>
      </c>
    </row>
    <row r="12015" spans="1:15">
      <c r="A12015" t="s">
        <v>13310</v>
      </c>
      <c r="B12015" t="s">
        <v>23518</v>
      </c>
      <c r="C12015" t="s">
        <v>13311</v>
      </c>
      <c r="D12015">
        <v>13</v>
      </c>
      <c r="E12015">
        <v>787</v>
      </c>
      <c r="F12015">
        <v>411</v>
      </c>
      <c r="G12015">
        <v>7393</v>
      </c>
      <c r="H12015">
        <v>0.99999999829487696</v>
      </c>
      <c r="I12015">
        <v>1</v>
      </c>
      <c r="J12015">
        <v>0.966855260484069</v>
      </c>
      <c r="K12015" t="s">
        <v>31364</v>
      </c>
      <c r="L12015">
        <v>13</v>
      </c>
      <c r="M12015" t="s">
        <v>2729</v>
      </c>
      <c r="N12015">
        <v>3.1630170316301699E-2</v>
      </c>
      <c r="O12015">
        <v>1.6518424396442199E-2</v>
      </c>
    </row>
    <row r="12016" spans="1:15">
      <c r="A12016" t="s">
        <v>13310</v>
      </c>
      <c r="B12016" t="s">
        <v>23513</v>
      </c>
      <c r="C12016" t="s">
        <v>13311</v>
      </c>
      <c r="D12016">
        <v>40</v>
      </c>
      <c r="E12016">
        <v>535</v>
      </c>
      <c r="F12016">
        <v>537</v>
      </c>
      <c r="G12016">
        <v>8124</v>
      </c>
      <c r="H12016">
        <v>0.22516176529804199</v>
      </c>
      <c r="I12016">
        <v>0.85273230586348503</v>
      </c>
      <c r="J12016">
        <v>0.81044716552199803</v>
      </c>
      <c r="K12016" t="s">
        <v>31365</v>
      </c>
      <c r="L12016">
        <v>40</v>
      </c>
      <c r="M12016" t="s">
        <v>2729</v>
      </c>
      <c r="N12016">
        <v>7.4487895716946001E-2</v>
      </c>
      <c r="O12016">
        <v>7.4766355140186896E-2</v>
      </c>
    </row>
    <row r="12017" spans="1:15">
      <c r="A12017" t="s">
        <v>13310</v>
      </c>
      <c r="B12017" t="s">
        <v>23511</v>
      </c>
      <c r="C12017" t="s">
        <v>13311</v>
      </c>
      <c r="D12017">
        <v>425</v>
      </c>
      <c r="E12017">
        <v>6152</v>
      </c>
      <c r="F12017">
        <v>485</v>
      </c>
      <c r="G12017">
        <v>7804</v>
      </c>
      <c r="H12017" s="34">
        <v>1.56807046077896E-7</v>
      </c>
      <c r="I12017" s="34">
        <v>6.3010831372934298E-6</v>
      </c>
      <c r="J12017" s="34">
        <v>5.4159907343510604E-6</v>
      </c>
      <c r="K12017" t="s">
        <v>31366</v>
      </c>
      <c r="L12017">
        <v>425</v>
      </c>
      <c r="M12017" t="s">
        <v>2729</v>
      </c>
      <c r="N12017">
        <v>0.87628865979381398</v>
      </c>
      <c r="O12017">
        <v>6.9083224967490295E-2</v>
      </c>
    </row>
    <row r="12018" spans="1:15">
      <c r="A12018" t="s">
        <v>13312</v>
      </c>
      <c r="B12018" t="s">
        <v>23511</v>
      </c>
      <c r="C12018" t="s">
        <v>13313</v>
      </c>
      <c r="D12018">
        <v>2022</v>
      </c>
      <c r="E12018">
        <v>6152</v>
      </c>
      <c r="F12018">
        <v>2647</v>
      </c>
      <c r="G12018">
        <v>7804</v>
      </c>
      <c r="H12018">
        <v>0.99992527588091495</v>
      </c>
      <c r="I12018">
        <v>1</v>
      </c>
      <c r="J12018">
        <v>0.85953329234717102</v>
      </c>
      <c r="K12018" t="s">
        <v>31367</v>
      </c>
      <c r="L12018">
        <v>2022</v>
      </c>
      <c r="M12018" t="s">
        <v>2729</v>
      </c>
      <c r="N12018">
        <v>0.76388364185870805</v>
      </c>
      <c r="O12018">
        <v>0.32867360208062402</v>
      </c>
    </row>
    <row r="12019" spans="1:15">
      <c r="A12019" t="s">
        <v>13312</v>
      </c>
      <c r="B12019" t="s">
        <v>23518</v>
      </c>
      <c r="C12019" t="s">
        <v>13313</v>
      </c>
      <c r="D12019">
        <v>307</v>
      </c>
      <c r="E12019">
        <v>787</v>
      </c>
      <c r="F12019">
        <v>2446</v>
      </c>
      <c r="G12019">
        <v>7393</v>
      </c>
      <c r="H12019">
        <v>1.2785488874059899E-4</v>
      </c>
      <c r="I12019">
        <v>1.33866788828189E-2</v>
      </c>
      <c r="J12019">
        <v>1.2942980898264501E-2</v>
      </c>
      <c r="K12019" t="s">
        <v>31368</v>
      </c>
      <c r="L12019">
        <v>307</v>
      </c>
      <c r="M12019" t="s">
        <v>2729</v>
      </c>
      <c r="N12019">
        <v>0.12551103843009001</v>
      </c>
      <c r="O12019">
        <v>0.39008894536213501</v>
      </c>
    </row>
    <row r="12020" spans="1:15">
      <c r="A12020" t="s">
        <v>13312</v>
      </c>
      <c r="B12020" t="s">
        <v>23513</v>
      </c>
      <c r="C12020" t="s">
        <v>13313</v>
      </c>
      <c r="D12020">
        <v>170</v>
      </c>
      <c r="E12020">
        <v>535</v>
      </c>
      <c r="F12020">
        <v>2680</v>
      </c>
      <c r="G12020">
        <v>8124</v>
      </c>
      <c r="H12020">
        <v>0.74610977582754701</v>
      </c>
      <c r="I12020">
        <v>0.99999999999997702</v>
      </c>
      <c r="J12020">
        <v>0.95041217501583097</v>
      </c>
      <c r="K12020" t="s">
        <v>31369</v>
      </c>
      <c r="L12020">
        <v>170</v>
      </c>
      <c r="M12020" t="s">
        <v>2729</v>
      </c>
      <c r="N12020">
        <v>6.3432835820895497E-2</v>
      </c>
      <c r="O12020">
        <v>0.31775700934579398</v>
      </c>
    </row>
    <row r="12021" spans="1:15">
      <c r="A12021" t="s">
        <v>13314</v>
      </c>
      <c r="B12021" t="s">
        <v>23518</v>
      </c>
      <c r="C12021" t="s">
        <v>13315</v>
      </c>
      <c r="D12021">
        <v>573</v>
      </c>
      <c r="E12021">
        <v>787</v>
      </c>
      <c r="F12021">
        <v>5197</v>
      </c>
      <c r="G12021">
        <v>7393</v>
      </c>
      <c r="H12021">
        <v>5.5103936950087598E-2</v>
      </c>
      <c r="I12021">
        <v>0.61178825165478101</v>
      </c>
      <c r="J12021">
        <v>0.59151068941477603</v>
      </c>
      <c r="K12021" t="s">
        <v>31370</v>
      </c>
      <c r="L12021">
        <v>573</v>
      </c>
      <c r="M12021" t="s">
        <v>2729</v>
      </c>
      <c r="N12021">
        <v>0.11025591687512</v>
      </c>
      <c r="O12021">
        <v>0.72808132147395199</v>
      </c>
    </row>
    <row r="12022" spans="1:15">
      <c r="A12022" t="s">
        <v>13314</v>
      </c>
      <c r="B12022" t="s">
        <v>23513</v>
      </c>
      <c r="C12022" t="s">
        <v>13315</v>
      </c>
      <c r="D12022">
        <v>335</v>
      </c>
      <c r="E12022">
        <v>535</v>
      </c>
      <c r="F12022">
        <v>5601</v>
      </c>
      <c r="G12022">
        <v>8124</v>
      </c>
      <c r="H12022">
        <v>0.99946992671620505</v>
      </c>
      <c r="I12022">
        <v>0.99999999999997702</v>
      </c>
      <c r="J12022">
        <v>0.95041217501583097</v>
      </c>
      <c r="K12022" t="s">
        <v>31371</v>
      </c>
      <c r="L12022">
        <v>335</v>
      </c>
      <c r="M12022" t="s">
        <v>2729</v>
      </c>
      <c r="N12022">
        <v>5.9810748080699902E-2</v>
      </c>
      <c r="O12022">
        <v>0.62616822429906505</v>
      </c>
    </row>
    <row r="12023" spans="1:15">
      <c r="A12023" t="s">
        <v>13314</v>
      </c>
      <c r="B12023" t="s">
        <v>23511</v>
      </c>
      <c r="C12023" t="s">
        <v>13315</v>
      </c>
      <c r="D12023">
        <v>4296</v>
      </c>
      <c r="E12023">
        <v>6152</v>
      </c>
      <c r="F12023">
        <v>5459</v>
      </c>
      <c r="G12023">
        <v>7804</v>
      </c>
      <c r="H12023">
        <v>0.68294430934581896</v>
      </c>
      <c r="I12023">
        <v>0.968912233598893</v>
      </c>
      <c r="J12023">
        <v>0.832812322140707</v>
      </c>
      <c r="K12023" t="s">
        <v>31372</v>
      </c>
      <c r="L12023">
        <v>4296</v>
      </c>
      <c r="M12023" t="s">
        <v>2729</v>
      </c>
      <c r="N12023">
        <v>0.78695731819014503</v>
      </c>
      <c r="O12023">
        <v>0.69830949284785404</v>
      </c>
    </row>
    <row r="12024" spans="1:15">
      <c r="A12024" t="s">
        <v>13316</v>
      </c>
      <c r="B12024" t="s">
        <v>23518</v>
      </c>
      <c r="C12024" t="s">
        <v>13317</v>
      </c>
      <c r="D12024">
        <v>134</v>
      </c>
      <c r="E12024">
        <v>787</v>
      </c>
      <c r="F12024">
        <v>1606</v>
      </c>
      <c r="G12024">
        <v>7393</v>
      </c>
      <c r="H12024">
        <v>0.99977442128788196</v>
      </c>
      <c r="I12024">
        <v>1</v>
      </c>
      <c r="J12024">
        <v>0.966855260484069</v>
      </c>
      <c r="K12024" t="s">
        <v>31373</v>
      </c>
      <c r="L12024">
        <v>134</v>
      </c>
      <c r="M12024" t="s">
        <v>2729</v>
      </c>
      <c r="N12024">
        <v>8.3437110834371095E-2</v>
      </c>
      <c r="O12024">
        <v>0.170266836086404</v>
      </c>
    </row>
    <row r="12025" spans="1:15">
      <c r="A12025" t="s">
        <v>13316</v>
      </c>
      <c r="B12025" t="s">
        <v>23513</v>
      </c>
      <c r="C12025" t="s">
        <v>13317</v>
      </c>
      <c r="D12025">
        <v>79</v>
      </c>
      <c r="E12025">
        <v>535</v>
      </c>
      <c r="F12025">
        <v>1800</v>
      </c>
      <c r="G12025">
        <v>8124</v>
      </c>
      <c r="H12025">
        <v>0.99999656862792896</v>
      </c>
      <c r="I12025">
        <v>0.99999999999997702</v>
      </c>
      <c r="J12025">
        <v>0.95041217501583097</v>
      </c>
      <c r="K12025" t="s">
        <v>31374</v>
      </c>
      <c r="L12025">
        <v>79</v>
      </c>
      <c r="M12025" t="s">
        <v>2729</v>
      </c>
      <c r="N12025">
        <v>4.3888888888888901E-2</v>
      </c>
      <c r="O12025">
        <v>0.14766355140186899</v>
      </c>
    </row>
    <row r="12026" spans="1:15">
      <c r="A12026" t="s">
        <v>13316</v>
      </c>
      <c r="B12026" t="s">
        <v>23511</v>
      </c>
      <c r="C12026" t="s">
        <v>13317</v>
      </c>
      <c r="D12026">
        <v>1464</v>
      </c>
      <c r="E12026">
        <v>6152</v>
      </c>
      <c r="F12026">
        <v>1745</v>
      </c>
      <c r="G12026">
        <v>7804</v>
      </c>
      <c r="H12026" s="34">
        <v>1.1087606420723401E-9</v>
      </c>
      <c r="I12026" s="34">
        <v>6.8652506422655406E-8</v>
      </c>
      <c r="J12026" s="34">
        <v>5.9009114873350201E-8</v>
      </c>
      <c r="K12026" t="s">
        <v>31375</v>
      </c>
      <c r="L12026">
        <v>1464</v>
      </c>
      <c r="M12026" t="s">
        <v>2729</v>
      </c>
      <c r="N12026">
        <v>0.83896848137535796</v>
      </c>
      <c r="O12026">
        <v>0.23797139141742499</v>
      </c>
    </row>
    <row r="12027" spans="1:15">
      <c r="A12027" t="s">
        <v>13318</v>
      </c>
      <c r="B12027" t="s">
        <v>23511</v>
      </c>
      <c r="C12027" t="s">
        <v>13319</v>
      </c>
      <c r="D12027">
        <v>395</v>
      </c>
      <c r="E12027">
        <v>6152</v>
      </c>
      <c r="F12027">
        <v>474</v>
      </c>
      <c r="G12027">
        <v>7804</v>
      </c>
      <c r="H12027">
        <v>6.7352301711265704E-3</v>
      </c>
      <c r="I12027">
        <v>6.2028382633059903E-2</v>
      </c>
      <c r="J12027">
        <v>5.3315459943564097E-2</v>
      </c>
      <c r="K12027" t="s">
        <v>31376</v>
      </c>
      <c r="L12027">
        <v>395</v>
      </c>
      <c r="M12027" t="s">
        <v>2729</v>
      </c>
      <c r="N12027">
        <v>0.83333333333333304</v>
      </c>
      <c r="O12027">
        <v>6.4206762028608602E-2</v>
      </c>
    </row>
    <row r="12028" spans="1:15">
      <c r="A12028" t="s">
        <v>13318</v>
      </c>
      <c r="B12028" t="s">
        <v>23518</v>
      </c>
      <c r="C12028" t="s">
        <v>13319</v>
      </c>
      <c r="D12028">
        <v>33</v>
      </c>
      <c r="E12028">
        <v>787</v>
      </c>
      <c r="F12028">
        <v>416</v>
      </c>
      <c r="G12028">
        <v>7393</v>
      </c>
      <c r="H12028">
        <v>0.97662282059518501</v>
      </c>
      <c r="I12028">
        <v>1</v>
      </c>
      <c r="J12028">
        <v>0.966855260484069</v>
      </c>
      <c r="K12028" t="s">
        <v>31377</v>
      </c>
      <c r="L12028">
        <v>33</v>
      </c>
      <c r="M12028" t="s">
        <v>2729</v>
      </c>
      <c r="N12028">
        <v>7.93269230769231E-2</v>
      </c>
      <c r="O12028">
        <v>4.1931385006353197E-2</v>
      </c>
    </row>
    <row r="12029" spans="1:15">
      <c r="A12029" t="s">
        <v>13318</v>
      </c>
      <c r="B12029" t="s">
        <v>23513</v>
      </c>
      <c r="C12029" t="s">
        <v>13319</v>
      </c>
      <c r="D12029">
        <v>27</v>
      </c>
      <c r="E12029">
        <v>535</v>
      </c>
      <c r="F12029">
        <v>478</v>
      </c>
      <c r="G12029">
        <v>8124</v>
      </c>
      <c r="H12029">
        <v>0.82751920726170902</v>
      </c>
      <c r="I12029">
        <v>0.99999999999997702</v>
      </c>
      <c r="J12029">
        <v>0.95041217501583097</v>
      </c>
      <c r="K12029" t="s">
        <v>31378</v>
      </c>
      <c r="L12029">
        <v>27</v>
      </c>
      <c r="M12029" t="s">
        <v>2729</v>
      </c>
      <c r="N12029">
        <v>5.6485355648535601E-2</v>
      </c>
      <c r="O12029">
        <v>5.0467289719626197E-2</v>
      </c>
    </row>
    <row r="12030" spans="1:15">
      <c r="A12030" t="s">
        <v>13320</v>
      </c>
      <c r="B12030" t="s">
        <v>23511</v>
      </c>
      <c r="C12030" t="s">
        <v>13321</v>
      </c>
      <c r="D12030">
        <v>901</v>
      </c>
      <c r="E12030">
        <v>6152</v>
      </c>
      <c r="F12030">
        <v>1138</v>
      </c>
      <c r="G12030">
        <v>7804</v>
      </c>
      <c r="H12030">
        <v>0.39670492832353599</v>
      </c>
      <c r="I12030">
        <v>0.91525479399875698</v>
      </c>
      <c r="J12030">
        <v>0.78669196642228301</v>
      </c>
      <c r="K12030" t="s">
        <v>31379</v>
      </c>
      <c r="L12030">
        <v>901</v>
      </c>
      <c r="M12030" t="s">
        <v>2729</v>
      </c>
      <c r="N12030">
        <v>0.79173989455184501</v>
      </c>
      <c r="O12030">
        <v>0.14645643693107899</v>
      </c>
    </row>
    <row r="12031" spans="1:15">
      <c r="A12031" t="s">
        <v>13320</v>
      </c>
      <c r="B12031" t="s">
        <v>23518</v>
      </c>
      <c r="C12031" t="s">
        <v>13321</v>
      </c>
      <c r="D12031">
        <v>110</v>
      </c>
      <c r="E12031">
        <v>787</v>
      </c>
      <c r="F12031">
        <v>1037</v>
      </c>
      <c r="G12031">
        <v>7393</v>
      </c>
      <c r="H12031">
        <v>0.53448159459591105</v>
      </c>
      <c r="I12031">
        <v>1</v>
      </c>
      <c r="J12031">
        <v>0.966855260484069</v>
      </c>
      <c r="K12031" t="s">
        <v>31380</v>
      </c>
      <c r="L12031">
        <v>110</v>
      </c>
      <c r="M12031" t="s">
        <v>2729</v>
      </c>
      <c r="N12031">
        <v>0.10607521697203499</v>
      </c>
      <c r="O12031">
        <v>0.139771283354511</v>
      </c>
    </row>
    <row r="12032" spans="1:15">
      <c r="A12032" t="s">
        <v>13320</v>
      </c>
      <c r="B12032" t="s">
        <v>23513</v>
      </c>
      <c r="C12032" t="s">
        <v>13321</v>
      </c>
      <c r="D12032">
        <v>68</v>
      </c>
      <c r="E12032">
        <v>535</v>
      </c>
      <c r="F12032">
        <v>1156</v>
      </c>
      <c r="G12032">
        <v>8124</v>
      </c>
      <c r="H12032">
        <v>0.86608125439123695</v>
      </c>
      <c r="I12032">
        <v>0.99999999999997702</v>
      </c>
      <c r="J12032">
        <v>0.95041217501583097</v>
      </c>
      <c r="K12032" t="s">
        <v>31381</v>
      </c>
      <c r="L12032">
        <v>68</v>
      </c>
      <c r="M12032" t="s">
        <v>2729</v>
      </c>
      <c r="N12032">
        <v>5.8823529411764698E-2</v>
      </c>
      <c r="O12032">
        <v>0.127102803738318</v>
      </c>
    </row>
    <row r="12033" spans="1:15">
      <c r="A12033" t="s">
        <v>13322</v>
      </c>
      <c r="B12033" t="s">
        <v>23518</v>
      </c>
      <c r="C12033" t="s">
        <v>13323</v>
      </c>
      <c r="D12033">
        <v>76</v>
      </c>
      <c r="E12033">
        <v>787</v>
      </c>
      <c r="F12033">
        <v>406</v>
      </c>
      <c r="G12033">
        <v>7393</v>
      </c>
      <c r="H12033" s="34">
        <v>3.9384889030651798E-7</v>
      </c>
      <c r="I12033">
        <v>3.8762607783967499E-4</v>
      </c>
      <c r="J12033">
        <v>3.74778312460097E-4</v>
      </c>
      <c r="K12033" t="s">
        <v>31382</v>
      </c>
      <c r="L12033">
        <v>76</v>
      </c>
      <c r="M12033" t="s">
        <v>2729</v>
      </c>
      <c r="N12033">
        <v>0.18719211822660101</v>
      </c>
      <c r="O12033">
        <v>9.6569250317662003E-2</v>
      </c>
    </row>
    <row r="12034" spans="1:15">
      <c r="A12034" t="s">
        <v>13322</v>
      </c>
      <c r="B12034" t="s">
        <v>23511</v>
      </c>
      <c r="C12034" t="s">
        <v>13323</v>
      </c>
      <c r="D12034">
        <v>280</v>
      </c>
      <c r="E12034">
        <v>6152</v>
      </c>
      <c r="F12034">
        <v>415</v>
      </c>
      <c r="G12034">
        <v>7804</v>
      </c>
      <c r="H12034">
        <v>0.99999998948189095</v>
      </c>
      <c r="I12034">
        <v>1</v>
      </c>
      <c r="J12034">
        <v>0.85953329234717102</v>
      </c>
      <c r="K12034" t="s">
        <v>31383</v>
      </c>
      <c r="L12034">
        <v>280</v>
      </c>
      <c r="M12034" t="s">
        <v>2729</v>
      </c>
      <c r="N12034">
        <v>0.67469879518072295</v>
      </c>
      <c r="O12034">
        <v>4.55136540962289E-2</v>
      </c>
    </row>
    <row r="12035" spans="1:15">
      <c r="A12035" t="s">
        <v>13322</v>
      </c>
      <c r="B12035" t="s">
        <v>23513</v>
      </c>
      <c r="C12035" t="s">
        <v>13323</v>
      </c>
      <c r="D12035">
        <v>27</v>
      </c>
      <c r="E12035">
        <v>535</v>
      </c>
      <c r="F12035">
        <v>414</v>
      </c>
      <c r="G12035">
        <v>8124</v>
      </c>
      <c r="H12035">
        <v>0.551421345648062</v>
      </c>
      <c r="I12035">
        <v>0.99999999999997702</v>
      </c>
      <c r="J12035">
        <v>0.95041217501583097</v>
      </c>
      <c r="K12035" t="s">
        <v>31384</v>
      </c>
      <c r="L12035">
        <v>27</v>
      </c>
      <c r="M12035" t="s">
        <v>2729</v>
      </c>
      <c r="N12035">
        <v>6.5217391304347797E-2</v>
      </c>
      <c r="O12035">
        <v>5.0467289719626197E-2</v>
      </c>
    </row>
    <row r="12036" spans="1:15">
      <c r="A12036" t="s">
        <v>13324</v>
      </c>
      <c r="B12036" t="s">
        <v>23518</v>
      </c>
      <c r="C12036" t="s">
        <v>13325</v>
      </c>
      <c r="D12036">
        <v>27</v>
      </c>
      <c r="E12036">
        <v>787</v>
      </c>
      <c r="F12036">
        <v>342</v>
      </c>
      <c r="G12036">
        <v>7393</v>
      </c>
      <c r="H12036">
        <v>0.96657556629813601</v>
      </c>
      <c r="I12036">
        <v>1</v>
      </c>
      <c r="J12036">
        <v>0.966855260484069</v>
      </c>
      <c r="K12036" t="s">
        <v>31385</v>
      </c>
      <c r="L12036">
        <v>27</v>
      </c>
      <c r="M12036" t="s">
        <v>2729</v>
      </c>
      <c r="N12036">
        <v>7.8947368421052599E-2</v>
      </c>
      <c r="O12036">
        <v>3.4307496823379899E-2</v>
      </c>
    </row>
    <row r="12037" spans="1:15">
      <c r="A12037" t="s">
        <v>13324</v>
      </c>
      <c r="B12037" t="s">
        <v>23513</v>
      </c>
      <c r="C12037" t="s">
        <v>13325</v>
      </c>
      <c r="D12037">
        <v>23</v>
      </c>
      <c r="E12037">
        <v>535</v>
      </c>
      <c r="F12037">
        <v>395</v>
      </c>
      <c r="G12037">
        <v>8124</v>
      </c>
      <c r="H12037">
        <v>0.76355399854933304</v>
      </c>
      <c r="I12037">
        <v>0.99999999999997702</v>
      </c>
      <c r="J12037">
        <v>0.95041217501583097</v>
      </c>
      <c r="K12037" t="s">
        <v>31386</v>
      </c>
      <c r="L12037">
        <v>23</v>
      </c>
      <c r="M12037" t="s">
        <v>2729</v>
      </c>
      <c r="N12037">
        <v>5.82278481012658E-2</v>
      </c>
      <c r="O12037">
        <v>4.2990654205607499E-2</v>
      </c>
    </row>
    <row r="12038" spans="1:15">
      <c r="A12038" t="s">
        <v>13324</v>
      </c>
      <c r="B12038" t="s">
        <v>23511</v>
      </c>
      <c r="C12038" t="s">
        <v>13325</v>
      </c>
      <c r="D12038">
        <v>317</v>
      </c>
      <c r="E12038">
        <v>6152</v>
      </c>
      <c r="F12038">
        <v>393</v>
      </c>
      <c r="G12038">
        <v>7804</v>
      </c>
      <c r="H12038">
        <v>0.19905354399866201</v>
      </c>
      <c r="I12038">
        <v>0.65495995127819795</v>
      </c>
      <c r="J12038">
        <v>0.56295988327769197</v>
      </c>
      <c r="K12038" t="s">
        <v>31387</v>
      </c>
      <c r="L12038">
        <v>317</v>
      </c>
      <c r="M12038" t="s">
        <v>2729</v>
      </c>
      <c r="N12038">
        <v>0.80661577608142498</v>
      </c>
      <c r="O12038">
        <v>5.1527958387516302E-2</v>
      </c>
    </row>
    <row r="12039" spans="1:15">
      <c r="A12039" t="s">
        <v>13326</v>
      </c>
      <c r="B12039" t="s">
        <v>23518</v>
      </c>
      <c r="C12039" t="s">
        <v>13327</v>
      </c>
      <c r="D12039">
        <v>16</v>
      </c>
      <c r="E12039">
        <v>787</v>
      </c>
      <c r="F12039">
        <v>185</v>
      </c>
      <c r="G12039">
        <v>7393</v>
      </c>
      <c r="H12039">
        <v>0.84485555691353897</v>
      </c>
      <c r="I12039">
        <v>1</v>
      </c>
      <c r="J12039">
        <v>0.966855260484069</v>
      </c>
      <c r="K12039" t="s">
        <v>31388</v>
      </c>
      <c r="L12039">
        <v>16</v>
      </c>
      <c r="M12039" t="s">
        <v>2729</v>
      </c>
      <c r="N12039">
        <v>8.6486486486486505E-2</v>
      </c>
      <c r="O12039">
        <v>2.0330368487928799E-2</v>
      </c>
    </row>
    <row r="12040" spans="1:15">
      <c r="A12040" t="s">
        <v>13326</v>
      </c>
      <c r="B12040" t="s">
        <v>23513</v>
      </c>
      <c r="C12040" t="s">
        <v>13327</v>
      </c>
      <c r="D12040">
        <v>20</v>
      </c>
      <c r="E12040">
        <v>535</v>
      </c>
      <c r="F12040">
        <v>219</v>
      </c>
      <c r="G12040">
        <v>8124</v>
      </c>
      <c r="H12040">
        <v>8.4845149747637294E-2</v>
      </c>
      <c r="I12040">
        <v>0.54087153832979196</v>
      </c>
      <c r="J12040">
        <v>0.51405089514818803</v>
      </c>
      <c r="K12040" t="s">
        <v>31389</v>
      </c>
      <c r="L12040">
        <v>20</v>
      </c>
      <c r="M12040" t="s">
        <v>2729</v>
      </c>
      <c r="N12040">
        <v>9.1324200913242004E-2</v>
      </c>
      <c r="O12040">
        <v>3.7383177570093497E-2</v>
      </c>
    </row>
    <row r="12041" spans="1:15">
      <c r="A12041" t="s">
        <v>13326</v>
      </c>
      <c r="B12041" t="s">
        <v>23511</v>
      </c>
      <c r="C12041" t="s">
        <v>13327</v>
      </c>
      <c r="D12041">
        <v>155</v>
      </c>
      <c r="E12041">
        <v>6152</v>
      </c>
      <c r="F12041">
        <v>195</v>
      </c>
      <c r="G12041">
        <v>7804</v>
      </c>
      <c r="H12041">
        <v>0.45136356202849498</v>
      </c>
      <c r="I12041">
        <v>0.96083957126938102</v>
      </c>
      <c r="J12041">
        <v>0.82587360011061495</v>
      </c>
      <c r="K12041" t="s">
        <v>31390</v>
      </c>
      <c r="L12041">
        <v>155</v>
      </c>
      <c r="M12041" t="s">
        <v>2729</v>
      </c>
      <c r="N12041">
        <v>0.79487179487179505</v>
      </c>
      <c r="O12041">
        <v>2.51950585175553E-2</v>
      </c>
    </row>
    <row r="12042" spans="1:15">
      <c r="A12042" t="s">
        <v>13328</v>
      </c>
      <c r="B12042" t="s">
        <v>23511</v>
      </c>
      <c r="C12042" t="s">
        <v>13329</v>
      </c>
      <c r="D12042">
        <v>146</v>
      </c>
      <c r="E12042">
        <v>6152</v>
      </c>
      <c r="F12042">
        <v>196</v>
      </c>
      <c r="G12042">
        <v>7804</v>
      </c>
      <c r="H12042">
        <v>0.942196120087193</v>
      </c>
      <c r="I12042">
        <v>1</v>
      </c>
      <c r="J12042">
        <v>0.85953329234717102</v>
      </c>
      <c r="K12042" t="s">
        <v>31391</v>
      </c>
      <c r="L12042">
        <v>146</v>
      </c>
      <c r="M12042" t="s">
        <v>2729</v>
      </c>
      <c r="N12042">
        <v>0.74489795918367396</v>
      </c>
      <c r="O12042">
        <v>2.3732119635890801E-2</v>
      </c>
    </row>
    <row r="12043" spans="1:15">
      <c r="A12043" t="s">
        <v>13328</v>
      </c>
      <c r="B12043" t="s">
        <v>23518</v>
      </c>
      <c r="C12043" t="s">
        <v>13329</v>
      </c>
      <c r="D12043">
        <v>30</v>
      </c>
      <c r="E12043">
        <v>787</v>
      </c>
      <c r="F12043">
        <v>173</v>
      </c>
      <c r="G12043">
        <v>7393</v>
      </c>
      <c r="H12043">
        <v>4.6367520305016898E-3</v>
      </c>
      <c r="I12043">
        <v>0.17285952077347599</v>
      </c>
      <c r="J12043">
        <v>0.16713013698459001</v>
      </c>
      <c r="K12043" t="s">
        <v>25388</v>
      </c>
      <c r="L12043">
        <v>30</v>
      </c>
      <c r="M12043" t="s">
        <v>2729</v>
      </c>
      <c r="N12043">
        <v>0.17341040462427701</v>
      </c>
      <c r="O12043">
        <v>3.8119440914866597E-2</v>
      </c>
    </row>
    <row r="12044" spans="1:15">
      <c r="A12044" t="s">
        <v>13328</v>
      </c>
      <c r="B12044" t="s">
        <v>23513</v>
      </c>
      <c r="C12044" t="s">
        <v>13329</v>
      </c>
      <c r="D12044">
        <v>9</v>
      </c>
      <c r="E12044">
        <v>535</v>
      </c>
      <c r="F12044">
        <v>191</v>
      </c>
      <c r="G12044">
        <v>8124</v>
      </c>
      <c r="H12044">
        <v>0.89037858630202804</v>
      </c>
      <c r="I12044">
        <v>0.99999999999997702</v>
      </c>
      <c r="J12044">
        <v>0.95041217501583097</v>
      </c>
      <c r="K12044" t="s">
        <v>31392</v>
      </c>
      <c r="L12044">
        <v>9</v>
      </c>
      <c r="M12044" t="s">
        <v>2729</v>
      </c>
      <c r="N12044">
        <v>4.7120418848167499E-2</v>
      </c>
      <c r="O12044">
        <v>1.6822429906542102E-2</v>
      </c>
    </row>
    <row r="12045" spans="1:15">
      <c r="A12045" t="s">
        <v>13330</v>
      </c>
      <c r="B12045" t="s">
        <v>23513</v>
      </c>
      <c r="C12045" t="s">
        <v>13331</v>
      </c>
      <c r="D12045">
        <v>20</v>
      </c>
      <c r="E12045">
        <v>535</v>
      </c>
      <c r="F12045">
        <v>178</v>
      </c>
      <c r="G12045">
        <v>8124</v>
      </c>
      <c r="H12045">
        <v>1.30092721455272E-2</v>
      </c>
      <c r="I12045">
        <v>0.19703824599977299</v>
      </c>
      <c r="J12045">
        <v>0.18726754794195299</v>
      </c>
      <c r="K12045" t="s">
        <v>31393</v>
      </c>
      <c r="L12045">
        <v>20</v>
      </c>
      <c r="M12045" t="s">
        <v>2729</v>
      </c>
      <c r="N12045">
        <v>0.112359550561798</v>
      </c>
      <c r="O12045">
        <v>3.7383177570093497E-2</v>
      </c>
    </row>
    <row r="12046" spans="1:15">
      <c r="A12046" t="s">
        <v>13330</v>
      </c>
      <c r="B12046" t="s">
        <v>23518</v>
      </c>
      <c r="C12046" t="s">
        <v>13331</v>
      </c>
      <c r="D12046">
        <v>20</v>
      </c>
      <c r="E12046">
        <v>787</v>
      </c>
      <c r="F12046">
        <v>170</v>
      </c>
      <c r="G12046">
        <v>7393</v>
      </c>
      <c r="H12046">
        <v>0.35182854965798299</v>
      </c>
      <c r="I12046">
        <v>1</v>
      </c>
      <c r="J12046">
        <v>0.966855260484069</v>
      </c>
      <c r="K12046" t="s">
        <v>31394</v>
      </c>
      <c r="L12046">
        <v>20</v>
      </c>
      <c r="M12046" t="s">
        <v>2729</v>
      </c>
      <c r="N12046">
        <v>0.11764705882352899</v>
      </c>
      <c r="O12046">
        <v>2.5412960609911099E-2</v>
      </c>
    </row>
    <row r="12047" spans="1:15">
      <c r="A12047" t="s">
        <v>13330</v>
      </c>
      <c r="B12047" t="s">
        <v>23511</v>
      </c>
      <c r="C12047" t="s">
        <v>13331</v>
      </c>
      <c r="D12047">
        <v>146</v>
      </c>
      <c r="E12047">
        <v>6152</v>
      </c>
      <c r="F12047">
        <v>183</v>
      </c>
      <c r="G12047">
        <v>7804</v>
      </c>
      <c r="H12047">
        <v>0.41656978801529898</v>
      </c>
      <c r="I12047">
        <v>0.93825887966383503</v>
      </c>
      <c r="J12047">
        <v>0.80646474391142398</v>
      </c>
      <c r="K12047" t="s">
        <v>31395</v>
      </c>
      <c r="L12047">
        <v>146</v>
      </c>
      <c r="M12047" t="s">
        <v>2729</v>
      </c>
      <c r="N12047">
        <v>0.797814207650273</v>
      </c>
      <c r="O12047">
        <v>2.3732119635890801E-2</v>
      </c>
    </row>
    <row r="12048" spans="1:15">
      <c r="A12048" t="s">
        <v>13332</v>
      </c>
      <c r="B12048" t="s">
        <v>23513</v>
      </c>
      <c r="C12048" t="s">
        <v>13333</v>
      </c>
      <c r="D12048">
        <v>3</v>
      </c>
      <c r="E12048">
        <v>535</v>
      </c>
      <c r="F12048">
        <v>71</v>
      </c>
      <c r="G12048">
        <v>8124</v>
      </c>
      <c r="H12048">
        <v>0.85555279154991204</v>
      </c>
      <c r="I12048">
        <v>0.99999999999997702</v>
      </c>
      <c r="J12048">
        <v>0.95041217501583097</v>
      </c>
      <c r="K12048" t="s">
        <v>25368</v>
      </c>
      <c r="L12048">
        <v>3</v>
      </c>
      <c r="M12048" t="s">
        <v>2729</v>
      </c>
      <c r="N12048">
        <v>4.2253521126760597E-2</v>
      </c>
      <c r="O12048">
        <v>5.60747663551402E-3</v>
      </c>
    </row>
    <row r="12049" spans="1:15">
      <c r="A12049" t="s">
        <v>13332</v>
      </c>
      <c r="B12049" t="s">
        <v>23518</v>
      </c>
      <c r="C12049" t="s">
        <v>13333</v>
      </c>
      <c r="D12049">
        <v>6</v>
      </c>
      <c r="E12049">
        <v>787</v>
      </c>
      <c r="F12049">
        <v>55</v>
      </c>
      <c r="G12049">
        <v>7393</v>
      </c>
      <c r="H12049">
        <v>0.53916595060811301</v>
      </c>
      <c r="I12049">
        <v>1</v>
      </c>
      <c r="J12049">
        <v>0.966855260484069</v>
      </c>
      <c r="K12049" t="s">
        <v>31396</v>
      </c>
      <c r="L12049">
        <v>6</v>
      </c>
      <c r="M12049" t="s">
        <v>2729</v>
      </c>
      <c r="N12049">
        <v>0.109090909090909</v>
      </c>
      <c r="O12049">
        <v>7.6238881829733202E-3</v>
      </c>
    </row>
    <row r="12050" spans="1:15">
      <c r="A12050" t="s">
        <v>13332</v>
      </c>
      <c r="B12050" t="s">
        <v>23511</v>
      </c>
      <c r="C12050" t="s">
        <v>13333</v>
      </c>
      <c r="D12050">
        <v>54</v>
      </c>
      <c r="E12050">
        <v>6152</v>
      </c>
      <c r="F12050">
        <v>66</v>
      </c>
      <c r="G12050">
        <v>7804</v>
      </c>
      <c r="H12050">
        <v>0.336769160006122</v>
      </c>
      <c r="I12050">
        <v>0.87709103910391695</v>
      </c>
      <c r="J12050">
        <v>0.75388894852919097</v>
      </c>
      <c r="K12050" t="s">
        <v>25367</v>
      </c>
      <c r="L12050">
        <v>54</v>
      </c>
      <c r="M12050" t="s">
        <v>2729</v>
      </c>
      <c r="N12050">
        <v>0.81818181818181801</v>
      </c>
      <c r="O12050">
        <v>8.7776332899869997E-3</v>
      </c>
    </row>
    <row r="12051" spans="1:15">
      <c r="A12051" t="s">
        <v>13334</v>
      </c>
      <c r="B12051" t="s">
        <v>23511</v>
      </c>
      <c r="C12051" t="s">
        <v>13335</v>
      </c>
      <c r="D12051">
        <v>15</v>
      </c>
      <c r="E12051">
        <v>6152</v>
      </c>
      <c r="F12051">
        <v>19</v>
      </c>
      <c r="G12051">
        <v>7804</v>
      </c>
      <c r="H12051">
        <v>0.62495457453607595</v>
      </c>
      <c r="I12051">
        <v>0.968912233598893</v>
      </c>
      <c r="J12051">
        <v>0.832812322140707</v>
      </c>
      <c r="K12051" t="s">
        <v>25374</v>
      </c>
      <c r="L12051">
        <v>15</v>
      </c>
      <c r="M12051" t="s">
        <v>2729</v>
      </c>
      <c r="N12051">
        <v>0.78947368421052599</v>
      </c>
      <c r="O12051">
        <v>2.4382314694408299E-3</v>
      </c>
    </row>
    <row r="12052" spans="1:15">
      <c r="A12052" t="s">
        <v>13334</v>
      </c>
      <c r="B12052" t="s">
        <v>23518</v>
      </c>
      <c r="C12052" t="s">
        <v>13335</v>
      </c>
      <c r="D12052">
        <v>4</v>
      </c>
      <c r="E12052">
        <v>787</v>
      </c>
      <c r="F12052">
        <v>19</v>
      </c>
      <c r="G12052">
        <v>7393</v>
      </c>
      <c r="H12052">
        <v>0.13620428310767099</v>
      </c>
      <c r="I12052">
        <v>0.734130643124697</v>
      </c>
      <c r="J12052">
        <v>0.70979807418766605</v>
      </c>
      <c r="K12052" t="s">
        <v>25375</v>
      </c>
      <c r="L12052">
        <v>4</v>
      </c>
      <c r="M12052" t="s">
        <v>2729</v>
      </c>
      <c r="N12052">
        <v>0.21052631578947401</v>
      </c>
      <c r="O12052">
        <v>5.0825921219822103E-3</v>
      </c>
    </row>
    <row r="12053" spans="1:15">
      <c r="A12053" t="s">
        <v>13336</v>
      </c>
      <c r="B12053" t="s">
        <v>23518</v>
      </c>
      <c r="C12053" t="s">
        <v>13337</v>
      </c>
      <c r="D12053">
        <v>4</v>
      </c>
      <c r="E12053">
        <v>787</v>
      </c>
      <c r="F12053">
        <v>19</v>
      </c>
      <c r="G12053">
        <v>7393</v>
      </c>
      <c r="H12053">
        <v>0.13620428310767099</v>
      </c>
      <c r="I12053">
        <v>0.734130643124697</v>
      </c>
      <c r="J12053">
        <v>0.70979807418766605</v>
      </c>
      <c r="K12053" t="s">
        <v>25375</v>
      </c>
      <c r="L12053">
        <v>4</v>
      </c>
      <c r="M12053" t="s">
        <v>2729</v>
      </c>
      <c r="N12053">
        <v>0.21052631578947401</v>
      </c>
      <c r="O12053">
        <v>5.0825921219822103E-3</v>
      </c>
    </row>
    <row r="12054" spans="1:15">
      <c r="A12054" t="s">
        <v>13336</v>
      </c>
      <c r="B12054" t="s">
        <v>23511</v>
      </c>
      <c r="C12054" t="s">
        <v>13337</v>
      </c>
      <c r="D12054">
        <v>15</v>
      </c>
      <c r="E12054">
        <v>6152</v>
      </c>
      <c r="F12054">
        <v>19</v>
      </c>
      <c r="G12054">
        <v>7804</v>
      </c>
      <c r="H12054">
        <v>0.62495457453607595</v>
      </c>
      <c r="I12054">
        <v>0.968912233598893</v>
      </c>
      <c r="J12054">
        <v>0.832812322140707</v>
      </c>
      <c r="K12054" t="s">
        <v>25374</v>
      </c>
      <c r="L12054">
        <v>15</v>
      </c>
      <c r="M12054" t="s">
        <v>2729</v>
      </c>
      <c r="N12054">
        <v>0.78947368421052599</v>
      </c>
      <c r="O12054">
        <v>2.4382314694408299E-3</v>
      </c>
    </row>
    <row r="12055" spans="1:15">
      <c r="A12055" t="s">
        <v>13338</v>
      </c>
      <c r="B12055" t="s">
        <v>23511</v>
      </c>
      <c r="C12055" t="s">
        <v>13339</v>
      </c>
      <c r="D12055">
        <v>70</v>
      </c>
      <c r="E12055">
        <v>6152</v>
      </c>
      <c r="F12055">
        <v>86</v>
      </c>
      <c r="G12055">
        <v>7804</v>
      </c>
      <c r="H12055">
        <v>0.33286759476699601</v>
      </c>
      <c r="I12055">
        <v>0.86925237943795097</v>
      </c>
      <c r="J12055">
        <v>0.74715135957891399</v>
      </c>
      <c r="K12055" t="s">
        <v>31397</v>
      </c>
      <c r="L12055">
        <v>70</v>
      </c>
      <c r="M12055" t="s">
        <v>2729</v>
      </c>
      <c r="N12055">
        <v>0.81395348837209303</v>
      </c>
      <c r="O12055">
        <v>1.1378413524057201E-2</v>
      </c>
    </row>
    <row r="12056" spans="1:15">
      <c r="A12056" t="s">
        <v>13338</v>
      </c>
      <c r="B12056" t="s">
        <v>23518</v>
      </c>
      <c r="C12056" t="s">
        <v>13339</v>
      </c>
      <c r="D12056">
        <v>7</v>
      </c>
      <c r="E12056">
        <v>787</v>
      </c>
      <c r="F12056">
        <v>83</v>
      </c>
      <c r="G12056">
        <v>7393</v>
      </c>
      <c r="H12056">
        <v>0.79458929783950605</v>
      </c>
      <c r="I12056">
        <v>1</v>
      </c>
      <c r="J12056">
        <v>0.966855260484069</v>
      </c>
      <c r="K12056" t="s">
        <v>27661</v>
      </c>
      <c r="L12056">
        <v>7</v>
      </c>
      <c r="M12056" t="s">
        <v>2729</v>
      </c>
      <c r="N12056">
        <v>8.4337349397590397E-2</v>
      </c>
      <c r="O12056">
        <v>8.8945362134688708E-3</v>
      </c>
    </row>
    <row r="12057" spans="1:15">
      <c r="A12057" t="s">
        <v>13338</v>
      </c>
      <c r="B12057" t="s">
        <v>23513</v>
      </c>
      <c r="C12057" t="s">
        <v>13339</v>
      </c>
      <c r="D12057">
        <v>7</v>
      </c>
      <c r="E12057">
        <v>535</v>
      </c>
      <c r="F12057">
        <v>86</v>
      </c>
      <c r="G12057">
        <v>8124</v>
      </c>
      <c r="H12057">
        <v>0.33754300048694003</v>
      </c>
      <c r="I12057">
        <v>0.98164222285970704</v>
      </c>
      <c r="J12057">
        <v>0.93296472011549103</v>
      </c>
      <c r="K12057" t="s">
        <v>31398</v>
      </c>
      <c r="L12057">
        <v>7</v>
      </c>
      <c r="M12057" t="s">
        <v>2729</v>
      </c>
      <c r="N12057">
        <v>8.1395348837209294E-2</v>
      </c>
      <c r="O12057">
        <v>1.3084112149532701E-2</v>
      </c>
    </row>
    <row r="12058" spans="1:15">
      <c r="A12058" t="s">
        <v>13340</v>
      </c>
      <c r="B12058" t="s">
        <v>23511</v>
      </c>
      <c r="C12058" t="s">
        <v>13341</v>
      </c>
      <c r="D12058">
        <v>51</v>
      </c>
      <c r="E12058">
        <v>6152</v>
      </c>
      <c r="F12058">
        <v>67</v>
      </c>
      <c r="G12058">
        <v>7804</v>
      </c>
      <c r="H12058">
        <v>0.76128820485899995</v>
      </c>
      <c r="I12058">
        <v>0.968912233598893</v>
      </c>
      <c r="J12058">
        <v>0.832812322140707</v>
      </c>
      <c r="K12058" t="s">
        <v>31399</v>
      </c>
      <c r="L12058">
        <v>51</v>
      </c>
      <c r="M12058" t="s">
        <v>2729</v>
      </c>
      <c r="N12058">
        <v>0.76119402985074602</v>
      </c>
      <c r="O12058">
        <v>8.2899869960988293E-3</v>
      </c>
    </row>
    <row r="12059" spans="1:15">
      <c r="A12059" t="s">
        <v>13340</v>
      </c>
      <c r="B12059" t="s">
        <v>23513</v>
      </c>
      <c r="C12059" t="s">
        <v>13341</v>
      </c>
      <c r="D12059">
        <v>6</v>
      </c>
      <c r="E12059">
        <v>535</v>
      </c>
      <c r="F12059">
        <v>78</v>
      </c>
      <c r="G12059">
        <v>8124</v>
      </c>
      <c r="H12059">
        <v>0.408823097935955</v>
      </c>
      <c r="I12059">
        <v>0.99999999999997702</v>
      </c>
      <c r="J12059">
        <v>0.95041217501583097</v>
      </c>
      <c r="K12059" t="s">
        <v>31400</v>
      </c>
      <c r="L12059">
        <v>6</v>
      </c>
      <c r="M12059" t="s">
        <v>2729</v>
      </c>
      <c r="N12059">
        <v>7.69230769230769E-2</v>
      </c>
      <c r="O12059">
        <v>1.1214953271028E-2</v>
      </c>
    </row>
    <row r="12060" spans="1:15">
      <c r="A12060" t="s">
        <v>13340</v>
      </c>
      <c r="B12060" t="s">
        <v>23518</v>
      </c>
      <c r="C12060" t="s">
        <v>13341</v>
      </c>
      <c r="D12060">
        <v>2</v>
      </c>
      <c r="E12060">
        <v>787</v>
      </c>
      <c r="F12060">
        <v>52</v>
      </c>
      <c r="G12060">
        <v>7393</v>
      </c>
      <c r="H12060">
        <v>0.97964214889002799</v>
      </c>
      <c r="I12060">
        <v>1</v>
      </c>
      <c r="J12060">
        <v>0.966855260484069</v>
      </c>
      <c r="K12060" t="s">
        <v>30612</v>
      </c>
      <c r="L12060">
        <v>2</v>
      </c>
      <c r="M12060" t="s">
        <v>2729</v>
      </c>
      <c r="N12060">
        <v>3.8461538461538498E-2</v>
      </c>
      <c r="O12060">
        <v>2.5412960609911099E-3</v>
      </c>
    </row>
    <row r="12061" spans="1:15">
      <c r="A12061" t="s">
        <v>13342</v>
      </c>
      <c r="B12061" t="s">
        <v>23513</v>
      </c>
      <c r="C12061" t="s">
        <v>13343</v>
      </c>
      <c r="D12061">
        <v>176</v>
      </c>
      <c r="E12061">
        <v>535</v>
      </c>
      <c r="F12061">
        <v>3056</v>
      </c>
      <c r="G12061">
        <v>8124</v>
      </c>
      <c r="H12061">
        <v>0.99169435719201104</v>
      </c>
      <c r="I12061">
        <v>0.99999999999997702</v>
      </c>
      <c r="J12061">
        <v>0.95041217501583097</v>
      </c>
      <c r="K12061" t="s">
        <v>31401</v>
      </c>
      <c r="L12061">
        <v>176</v>
      </c>
      <c r="M12061" t="s">
        <v>2729</v>
      </c>
      <c r="N12061">
        <v>5.7591623036649199E-2</v>
      </c>
      <c r="O12061">
        <v>0.32897196261682199</v>
      </c>
    </row>
    <row r="12062" spans="1:15">
      <c r="A12062" t="s">
        <v>13342</v>
      </c>
      <c r="B12062" t="s">
        <v>23518</v>
      </c>
      <c r="C12062" t="s">
        <v>13343</v>
      </c>
      <c r="D12062">
        <v>326</v>
      </c>
      <c r="E12062">
        <v>787</v>
      </c>
      <c r="F12062">
        <v>2815</v>
      </c>
      <c r="G12062">
        <v>7393</v>
      </c>
      <c r="H12062">
        <v>2.2760685293992201E-2</v>
      </c>
      <c r="I12062">
        <v>0.38807624224378701</v>
      </c>
      <c r="J12062">
        <v>0.37521355628229502</v>
      </c>
      <c r="K12062" t="s">
        <v>31402</v>
      </c>
      <c r="L12062">
        <v>326</v>
      </c>
      <c r="M12062" t="s">
        <v>2729</v>
      </c>
      <c r="N12062">
        <v>0.11580817051509799</v>
      </c>
      <c r="O12062">
        <v>0.41423125794155002</v>
      </c>
    </row>
    <row r="12063" spans="1:15">
      <c r="A12063" t="s">
        <v>13342</v>
      </c>
      <c r="B12063" t="s">
        <v>23511</v>
      </c>
      <c r="C12063" t="s">
        <v>13343</v>
      </c>
      <c r="D12063">
        <v>2345</v>
      </c>
      <c r="E12063">
        <v>6152</v>
      </c>
      <c r="F12063">
        <v>2980</v>
      </c>
      <c r="G12063">
        <v>7804</v>
      </c>
      <c r="H12063">
        <v>0.60558363722577402</v>
      </c>
      <c r="I12063">
        <v>0.968912233598893</v>
      </c>
      <c r="J12063">
        <v>0.832812322140707</v>
      </c>
      <c r="K12063" t="s">
        <v>31403</v>
      </c>
      <c r="L12063">
        <v>2345</v>
      </c>
      <c r="M12063" t="s">
        <v>2729</v>
      </c>
      <c r="N12063">
        <v>0.78691275167785202</v>
      </c>
      <c r="O12063">
        <v>0.38117685305591698</v>
      </c>
    </row>
    <row r="12064" spans="1:15">
      <c r="A12064" t="s">
        <v>13344</v>
      </c>
      <c r="B12064" t="s">
        <v>23511</v>
      </c>
      <c r="C12064" t="s">
        <v>13345</v>
      </c>
      <c r="D12064">
        <v>122</v>
      </c>
      <c r="E12064">
        <v>6152</v>
      </c>
      <c r="F12064">
        <v>187</v>
      </c>
      <c r="G12064">
        <v>7804</v>
      </c>
      <c r="H12064">
        <v>0.99999533193354695</v>
      </c>
      <c r="I12064">
        <v>1</v>
      </c>
      <c r="J12064">
        <v>0.85953329234717102</v>
      </c>
      <c r="K12064" t="s">
        <v>31404</v>
      </c>
      <c r="L12064">
        <v>122</v>
      </c>
      <c r="M12064" t="s">
        <v>2729</v>
      </c>
      <c r="N12064">
        <v>0.65240641711229996</v>
      </c>
      <c r="O12064">
        <v>1.9830949284785401E-2</v>
      </c>
    </row>
    <row r="12065" spans="1:15">
      <c r="A12065" t="s">
        <v>13344</v>
      </c>
      <c r="B12065" t="s">
        <v>23518</v>
      </c>
      <c r="C12065" t="s">
        <v>13345</v>
      </c>
      <c r="D12065">
        <v>32</v>
      </c>
      <c r="E12065">
        <v>787</v>
      </c>
      <c r="F12065">
        <v>170</v>
      </c>
      <c r="G12065">
        <v>7393</v>
      </c>
      <c r="H12065">
        <v>8.8948604196686595E-4</v>
      </c>
      <c r="I12065">
        <v>6.0793900173874302E-2</v>
      </c>
      <c r="J12065">
        <v>5.8778902188453698E-2</v>
      </c>
      <c r="K12065" t="s">
        <v>31405</v>
      </c>
      <c r="L12065">
        <v>32</v>
      </c>
      <c r="M12065" t="s">
        <v>2729</v>
      </c>
      <c r="N12065">
        <v>0.188235294117647</v>
      </c>
      <c r="O12065">
        <v>4.0660736975857703E-2</v>
      </c>
    </row>
    <row r="12066" spans="1:15">
      <c r="A12066" t="s">
        <v>13344</v>
      </c>
      <c r="B12066" t="s">
        <v>23513</v>
      </c>
      <c r="C12066" t="s">
        <v>13345</v>
      </c>
      <c r="D12066">
        <v>18</v>
      </c>
      <c r="E12066">
        <v>535</v>
      </c>
      <c r="F12066">
        <v>183</v>
      </c>
      <c r="G12066">
        <v>8124</v>
      </c>
      <c r="H12066">
        <v>5.63320232556778E-2</v>
      </c>
      <c r="I12066">
        <v>0.448760549738495</v>
      </c>
      <c r="J12066">
        <v>0.42650749013827299</v>
      </c>
      <c r="K12066" t="s">
        <v>31406</v>
      </c>
      <c r="L12066">
        <v>18</v>
      </c>
      <c r="M12066" t="s">
        <v>2729</v>
      </c>
      <c r="N12066">
        <v>9.8360655737704902E-2</v>
      </c>
      <c r="O12066">
        <v>3.3644859813084099E-2</v>
      </c>
    </row>
    <row r="12067" spans="1:15">
      <c r="A12067" t="s">
        <v>13346</v>
      </c>
      <c r="B12067" t="s">
        <v>23518</v>
      </c>
      <c r="C12067" t="s">
        <v>13347</v>
      </c>
      <c r="D12067">
        <v>301</v>
      </c>
      <c r="E12067">
        <v>787</v>
      </c>
      <c r="F12067">
        <v>2379</v>
      </c>
      <c r="G12067">
        <v>7393</v>
      </c>
      <c r="H12067" s="34">
        <v>8.1922294100732895E-5</v>
      </c>
      <c r="I12067">
        <v>1.1518274550563101E-2</v>
      </c>
      <c r="J12067">
        <v>1.11365043409117E-2</v>
      </c>
      <c r="K12067" t="s">
        <v>31407</v>
      </c>
      <c r="L12067">
        <v>301</v>
      </c>
      <c r="M12067" t="s">
        <v>2729</v>
      </c>
      <c r="N12067">
        <v>0.12652374947456899</v>
      </c>
      <c r="O12067">
        <v>0.38246505717916102</v>
      </c>
    </row>
    <row r="12068" spans="1:15">
      <c r="A12068" t="s">
        <v>13346</v>
      </c>
      <c r="B12068" t="s">
        <v>23511</v>
      </c>
      <c r="C12068" t="s">
        <v>13347</v>
      </c>
      <c r="D12068">
        <v>1960</v>
      </c>
      <c r="E12068">
        <v>6152</v>
      </c>
      <c r="F12068">
        <v>2573</v>
      </c>
      <c r="G12068">
        <v>7804</v>
      </c>
      <c r="H12068">
        <v>0.99997214196714002</v>
      </c>
      <c r="I12068">
        <v>1</v>
      </c>
      <c r="J12068">
        <v>0.85953329234717102</v>
      </c>
      <c r="K12068" t="s">
        <v>31408</v>
      </c>
      <c r="L12068">
        <v>1960</v>
      </c>
      <c r="M12068" t="s">
        <v>2729</v>
      </c>
      <c r="N12068">
        <v>0.76175670423630004</v>
      </c>
      <c r="O12068">
        <v>0.318595578673602</v>
      </c>
    </row>
    <row r="12069" spans="1:15">
      <c r="A12069" t="s">
        <v>13346</v>
      </c>
      <c r="B12069" t="s">
        <v>23513</v>
      </c>
      <c r="C12069" t="s">
        <v>13347</v>
      </c>
      <c r="D12069">
        <v>169</v>
      </c>
      <c r="E12069">
        <v>535</v>
      </c>
      <c r="F12069">
        <v>2597</v>
      </c>
      <c r="G12069">
        <v>8124</v>
      </c>
      <c r="H12069">
        <v>0.593786740414178</v>
      </c>
      <c r="I12069">
        <v>0.99999999999997702</v>
      </c>
      <c r="J12069">
        <v>0.95041217501583097</v>
      </c>
      <c r="K12069" t="s">
        <v>31409</v>
      </c>
      <c r="L12069">
        <v>169</v>
      </c>
      <c r="M12069" t="s">
        <v>2729</v>
      </c>
      <c r="N12069">
        <v>6.5075086638428994E-2</v>
      </c>
      <c r="O12069">
        <v>0.31588785046729001</v>
      </c>
    </row>
    <row r="12070" spans="1:15">
      <c r="A12070" t="s">
        <v>13348</v>
      </c>
      <c r="B12070" t="s">
        <v>23511</v>
      </c>
      <c r="C12070" t="s">
        <v>13349</v>
      </c>
      <c r="D12070">
        <v>22</v>
      </c>
      <c r="E12070">
        <v>6152</v>
      </c>
      <c r="F12070">
        <v>25</v>
      </c>
      <c r="G12070">
        <v>7804</v>
      </c>
      <c r="H12070">
        <v>0.192768852775347</v>
      </c>
      <c r="I12070">
        <v>0.63663514108463504</v>
      </c>
      <c r="J12070">
        <v>0.54720909884038105</v>
      </c>
      <c r="K12070" t="s">
        <v>31410</v>
      </c>
      <c r="L12070">
        <v>22</v>
      </c>
      <c r="M12070" t="s">
        <v>2729</v>
      </c>
      <c r="N12070">
        <v>0.88</v>
      </c>
      <c r="O12070">
        <v>3.57607282184655E-3</v>
      </c>
    </row>
    <row r="12071" spans="1:15">
      <c r="A12071" t="s">
        <v>13350</v>
      </c>
      <c r="B12071" t="s">
        <v>23511</v>
      </c>
      <c r="C12071" t="s">
        <v>13351</v>
      </c>
      <c r="D12071">
        <v>118</v>
      </c>
      <c r="E12071">
        <v>6152</v>
      </c>
      <c r="F12071">
        <v>142</v>
      </c>
      <c r="G12071">
        <v>7804</v>
      </c>
      <c r="H12071">
        <v>0.122989925781474</v>
      </c>
      <c r="I12071">
        <v>0.49609503753575002</v>
      </c>
      <c r="J12071">
        <v>0.42641020093019599</v>
      </c>
      <c r="K12071" t="s">
        <v>31411</v>
      </c>
      <c r="L12071">
        <v>118</v>
      </c>
      <c r="M12071" t="s">
        <v>2729</v>
      </c>
      <c r="N12071">
        <v>0.83098591549295797</v>
      </c>
      <c r="O12071">
        <v>1.9180754226267901E-2</v>
      </c>
    </row>
    <row r="12072" spans="1:15">
      <c r="A12072" t="s">
        <v>13350</v>
      </c>
      <c r="B12072" t="s">
        <v>23518</v>
      </c>
      <c r="C12072" t="s">
        <v>13351</v>
      </c>
      <c r="D12072">
        <v>5</v>
      </c>
      <c r="E12072">
        <v>787</v>
      </c>
      <c r="F12072">
        <v>124</v>
      </c>
      <c r="G12072">
        <v>7393</v>
      </c>
      <c r="H12072">
        <v>0.99792951109710304</v>
      </c>
      <c r="I12072">
        <v>1</v>
      </c>
      <c r="J12072">
        <v>0.966855260484069</v>
      </c>
      <c r="K12072" t="s">
        <v>31412</v>
      </c>
      <c r="L12072">
        <v>5</v>
      </c>
      <c r="M12072" t="s">
        <v>2729</v>
      </c>
      <c r="N12072">
        <v>4.0322580645161303E-2</v>
      </c>
      <c r="O12072">
        <v>6.35324015247776E-3</v>
      </c>
    </row>
    <row r="12073" spans="1:15">
      <c r="A12073" t="s">
        <v>13350</v>
      </c>
      <c r="B12073" t="s">
        <v>23513</v>
      </c>
      <c r="C12073" t="s">
        <v>13351</v>
      </c>
      <c r="D12073">
        <v>14</v>
      </c>
      <c r="E12073">
        <v>535</v>
      </c>
      <c r="F12073">
        <v>142</v>
      </c>
      <c r="G12073">
        <v>8124</v>
      </c>
      <c r="H12073">
        <v>8.3851483635353705E-2</v>
      </c>
      <c r="I12073">
        <v>0.53535947244110405</v>
      </c>
      <c r="J12073">
        <v>0.50881216061808998</v>
      </c>
      <c r="K12073" t="s">
        <v>31413</v>
      </c>
      <c r="L12073">
        <v>14</v>
      </c>
      <c r="M12073" t="s">
        <v>2729</v>
      </c>
      <c r="N12073">
        <v>9.85915492957746E-2</v>
      </c>
      <c r="O12073">
        <v>2.6168224299065401E-2</v>
      </c>
    </row>
    <row r="12074" spans="1:15">
      <c r="A12074" t="s">
        <v>13352</v>
      </c>
      <c r="B12074" t="s">
        <v>23518</v>
      </c>
      <c r="C12074" t="s">
        <v>13353</v>
      </c>
      <c r="D12074">
        <v>5</v>
      </c>
      <c r="E12074">
        <v>787</v>
      </c>
      <c r="F12074">
        <v>92</v>
      </c>
      <c r="G12074">
        <v>7393</v>
      </c>
      <c r="H12074">
        <v>0.97373013359727001</v>
      </c>
      <c r="I12074">
        <v>1</v>
      </c>
      <c r="J12074">
        <v>0.966855260484069</v>
      </c>
      <c r="K12074" t="s">
        <v>29017</v>
      </c>
      <c r="L12074">
        <v>5</v>
      </c>
      <c r="M12074" t="s">
        <v>2729</v>
      </c>
      <c r="N12074">
        <v>5.4347826086956499E-2</v>
      </c>
      <c r="O12074">
        <v>6.35324015247776E-3</v>
      </c>
    </row>
    <row r="12075" spans="1:15">
      <c r="A12075" t="s">
        <v>13352</v>
      </c>
      <c r="B12075" t="s">
        <v>23511</v>
      </c>
      <c r="C12075" t="s">
        <v>13353</v>
      </c>
      <c r="D12075">
        <v>88</v>
      </c>
      <c r="E12075">
        <v>6152</v>
      </c>
      <c r="F12075">
        <v>99</v>
      </c>
      <c r="G12075">
        <v>7804</v>
      </c>
      <c r="H12075">
        <v>6.5871916297124099E-3</v>
      </c>
      <c r="I12075">
        <v>6.1969845252444103E-2</v>
      </c>
      <c r="J12075">
        <v>5.3265145116078001E-2</v>
      </c>
      <c r="K12075" t="s">
        <v>31414</v>
      </c>
      <c r="L12075">
        <v>88</v>
      </c>
      <c r="M12075" t="s">
        <v>2729</v>
      </c>
      <c r="N12075">
        <v>0.88888888888888895</v>
      </c>
      <c r="O12075">
        <v>1.43042912873862E-2</v>
      </c>
    </row>
    <row r="12076" spans="1:15">
      <c r="A12076" t="s">
        <v>13354</v>
      </c>
      <c r="B12076" t="s">
        <v>23511</v>
      </c>
      <c r="C12076" t="s">
        <v>13355</v>
      </c>
      <c r="D12076">
        <v>32</v>
      </c>
      <c r="E12076">
        <v>6152</v>
      </c>
      <c r="F12076">
        <v>41</v>
      </c>
      <c r="G12076">
        <v>7804</v>
      </c>
      <c r="H12076">
        <v>0.63575901035757798</v>
      </c>
      <c r="I12076">
        <v>0.968912233598893</v>
      </c>
      <c r="J12076">
        <v>0.832812322140707</v>
      </c>
      <c r="K12076" t="s">
        <v>31415</v>
      </c>
      <c r="L12076">
        <v>32</v>
      </c>
      <c r="M12076" t="s">
        <v>2729</v>
      </c>
      <c r="N12076">
        <v>0.78048780487804903</v>
      </c>
      <c r="O12076">
        <v>5.2015604681404396E-3</v>
      </c>
    </row>
    <row r="12077" spans="1:15">
      <c r="A12077" t="s">
        <v>13354</v>
      </c>
      <c r="B12077" t="s">
        <v>23518</v>
      </c>
      <c r="C12077" t="s">
        <v>13355</v>
      </c>
      <c r="D12077">
        <v>4</v>
      </c>
      <c r="E12077">
        <v>787</v>
      </c>
      <c r="F12077">
        <v>33</v>
      </c>
      <c r="G12077">
        <v>7393</v>
      </c>
      <c r="H12077">
        <v>0.472540389290875</v>
      </c>
      <c r="I12077">
        <v>1</v>
      </c>
      <c r="J12077">
        <v>0.966855260484069</v>
      </c>
      <c r="K12077" t="s">
        <v>31416</v>
      </c>
      <c r="L12077">
        <v>4</v>
      </c>
      <c r="M12077" t="s">
        <v>2729</v>
      </c>
      <c r="N12077">
        <v>0.12121212121212099</v>
      </c>
      <c r="O12077">
        <v>5.0825921219822103E-3</v>
      </c>
    </row>
    <row r="12078" spans="1:15">
      <c r="A12078" t="s">
        <v>13354</v>
      </c>
      <c r="B12078" t="s">
        <v>23513</v>
      </c>
      <c r="C12078" t="s">
        <v>13355</v>
      </c>
      <c r="D12078">
        <v>2</v>
      </c>
      <c r="E12078">
        <v>535</v>
      </c>
      <c r="F12078">
        <v>40</v>
      </c>
      <c r="G12078">
        <v>8124</v>
      </c>
      <c r="H12078">
        <v>0.75034647274351696</v>
      </c>
      <c r="I12078">
        <v>0.99999999999997702</v>
      </c>
      <c r="J12078">
        <v>0.95041217501583097</v>
      </c>
      <c r="K12078" t="s">
        <v>31417</v>
      </c>
      <c r="L12078">
        <v>2</v>
      </c>
      <c r="M12078" t="s">
        <v>2729</v>
      </c>
      <c r="N12078">
        <v>0.05</v>
      </c>
      <c r="O12078">
        <v>3.7383177570093499E-3</v>
      </c>
    </row>
    <row r="12079" spans="1:15">
      <c r="A12079" t="s">
        <v>13356</v>
      </c>
      <c r="B12079" t="s">
        <v>23518</v>
      </c>
      <c r="C12079" t="s">
        <v>13357</v>
      </c>
      <c r="D12079">
        <v>38</v>
      </c>
      <c r="E12079">
        <v>787</v>
      </c>
      <c r="F12079">
        <v>324</v>
      </c>
      <c r="G12079">
        <v>7393</v>
      </c>
      <c r="H12079">
        <v>0.28448513728212899</v>
      </c>
      <c r="I12079">
        <v>0.97863801257884697</v>
      </c>
      <c r="J12079">
        <v>0.94620131057153301</v>
      </c>
      <c r="K12079" t="s">
        <v>31418</v>
      </c>
      <c r="L12079">
        <v>38</v>
      </c>
      <c r="M12079" t="s">
        <v>2729</v>
      </c>
      <c r="N12079">
        <v>0.117283950617284</v>
      </c>
      <c r="O12079">
        <v>4.8284625158831002E-2</v>
      </c>
    </row>
    <row r="12080" spans="1:15">
      <c r="A12080" t="s">
        <v>13356</v>
      </c>
      <c r="B12080" t="s">
        <v>23513</v>
      </c>
      <c r="C12080" t="s">
        <v>13357</v>
      </c>
      <c r="D12080">
        <v>24</v>
      </c>
      <c r="E12080">
        <v>535</v>
      </c>
      <c r="F12080">
        <v>362</v>
      </c>
      <c r="G12080">
        <v>8124</v>
      </c>
      <c r="H12080">
        <v>0.51789878196804695</v>
      </c>
      <c r="I12080">
        <v>0.99999999999997702</v>
      </c>
      <c r="J12080">
        <v>0.95041217501583097</v>
      </c>
      <c r="K12080" t="s">
        <v>31419</v>
      </c>
      <c r="L12080">
        <v>24</v>
      </c>
      <c r="M12080" t="s">
        <v>2729</v>
      </c>
      <c r="N12080">
        <v>6.6298342541436503E-2</v>
      </c>
      <c r="O12080">
        <v>4.4859813084112098E-2</v>
      </c>
    </row>
    <row r="12081" spans="1:15">
      <c r="A12081" t="s">
        <v>13356</v>
      </c>
      <c r="B12081" t="s">
        <v>23511</v>
      </c>
      <c r="C12081" t="s">
        <v>13357</v>
      </c>
      <c r="D12081">
        <v>270</v>
      </c>
      <c r="E12081">
        <v>6152</v>
      </c>
      <c r="F12081">
        <v>352</v>
      </c>
      <c r="G12081">
        <v>7804</v>
      </c>
      <c r="H12081">
        <v>0.85657699051745595</v>
      </c>
      <c r="I12081">
        <v>1</v>
      </c>
      <c r="J12081">
        <v>0.85953329234717102</v>
      </c>
      <c r="K12081" t="s">
        <v>31420</v>
      </c>
      <c r="L12081">
        <v>270</v>
      </c>
      <c r="M12081" t="s">
        <v>2729</v>
      </c>
      <c r="N12081">
        <v>0.76704545454545503</v>
      </c>
      <c r="O12081">
        <v>4.3888166449934998E-2</v>
      </c>
    </row>
    <row r="12082" spans="1:15">
      <c r="A12082" t="s">
        <v>13358</v>
      </c>
      <c r="B12082" t="s">
        <v>23511</v>
      </c>
      <c r="C12082" t="s">
        <v>13359</v>
      </c>
      <c r="D12082">
        <v>39</v>
      </c>
      <c r="E12082">
        <v>6152</v>
      </c>
      <c r="F12082">
        <v>58</v>
      </c>
      <c r="G12082">
        <v>7804</v>
      </c>
      <c r="H12082">
        <v>0.98702805270859595</v>
      </c>
      <c r="I12082">
        <v>1</v>
      </c>
      <c r="J12082">
        <v>0.85953329234717102</v>
      </c>
      <c r="K12082" t="s">
        <v>31421</v>
      </c>
      <c r="L12082">
        <v>39</v>
      </c>
      <c r="M12082" t="s">
        <v>2729</v>
      </c>
      <c r="N12082">
        <v>0.67241379310344795</v>
      </c>
      <c r="O12082">
        <v>6.3394018205461602E-3</v>
      </c>
    </row>
    <row r="12083" spans="1:15">
      <c r="A12083" t="s">
        <v>13358</v>
      </c>
      <c r="B12083" t="s">
        <v>23518</v>
      </c>
      <c r="C12083" t="s">
        <v>13359</v>
      </c>
      <c r="D12083">
        <v>6</v>
      </c>
      <c r="E12083">
        <v>787</v>
      </c>
      <c r="F12083">
        <v>59</v>
      </c>
      <c r="G12083">
        <v>7393</v>
      </c>
      <c r="H12083">
        <v>0.61011379842709101</v>
      </c>
      <c r="I12083">
        <v>1</v>
      </c>
      <c r="J12083">
        <v>0.966855260484069</v>
      </c>
      <c r="K12083" t="s">
        <v>31422</v>
      </c>
      <c r="L12083">
        <v>6</v>
      </c>
      <c r="M12083" t="s">
        <v>2729</v>
      </c>
      <c r="N12083">
        <v>0.101694915254237</v>
      </c>
      <c r="O12083">
        <v>7.6238881829733202E-3</v>
      </c>
    </row>
    <row r="12084" spans="1:15">
      <c r="A12084" t="s">
        <v>13358</v>
      </c>
      <c r="B12084" t="s">
        <v>23513</v>
      </c>
      <c r="C12084" t="s">
        <v>13359</v>
      </c>
      <c r="D12084">
        <v>6</v>
      </c>
      <c r="E12084">
        <v>535</v>
      </c>
      <c r="F12084">
        <v>58</v>
      </c>
      <c r="G12084">
        <v>8124</v>
      </c>
      <c r="H12084">
        <v>0.180542275076048</v>
      </c>
      <c r="I12084">
        <v>0.75508452473579202</v>
      </c>
      <c r="J12084">
        <v>0.71764152547495597</v>
      </c>
      <c r="K12084" t="s">
        <v>31423</v>
      </c>
      <c r="L12084">
        <v>6</v>
      </c>
      <c r="M12084" t="s">
        <v>2729</v>
      </c>
      <c r="N12084">
        <v>0.10344827586206901</v>
      </c>
      <c r="O12084">
        <v>1.1214953271028E-2</v>
      </c>
    </row>
    <row r="12085" spans="1:15">
      <c r="A12085" t="s">
        <v>13360</v>
      </c>
      <c r="B12085" t="s">
        <v>23511</v>
      </c>
      <c r="C12085" t="s">
        <v>13361</v>
      </c>
      <c r="D12085">
        <v>4</v>
      </c>
      <c r="E12085">
        <v>6152</v>
      </c>
      <c r="F12085">
        <v>5</v>
      </c>
      <c r="G12085">
        <v>7804</v>
      </c>
      <c r="H12085">
        <v>0.71320711691885297</v>
      </c>
      <c r="I12085">
        <v>0.968912233598893</v>
      </c>
      <c r="J12085">
        <v>0.832812322140707</v>
      </c>
      <c r="K12085" t="s">
        <v>25177</v>
      </c>
      <c r="L12085">
        <v>4</v>
      </c>
      <c r="M12085" t="s">
        <v>2729</v>
      </c>
      <c r="N12085">
        <v>0.8</v>
      </c>
      <c r="O12085">
        <v>6.5019505851755496E-4</v>
      </c>
    </row>
    <row r="12086" spans="1:15">
      <c r="A12086" t="s">
        <v>13362</v>
      </c>
      <c r="B12086" t="s">
        <v>23511</v>
      </c>
      <c r="C12086" t="s">
        <v>13363</v>
      </c>
      <c r="D12086">
        <v>181</v>
      </c>
      <c r="E12086">
        <v>6152</v>
      </c>
      <c r="F12086">
        <v>220</v>
      </c>
      <c r="G12086">
        <v>7804</v>
      </c>
      <c r="H12086">
        <v>0.116864823814759</v>
      </c>
      <c r="I12086">
        <v>0.47842873658393897</v>
      </c>
      <c r="J12086">
        <v>0.41122542710949</v>
      </c>
      <c r="K12086" t="s">
        <v>31424</v>
      </c>
      <c r="L12086">
        <v>181</v>
      </c>
      <c r="M12086" t="s">
        <v>2729</v>
      </c>
      <c r="N12086">
        <v>0.82272727272727297</v>
      </c>
      <c r="O12086">
        <v>2.94213263979194E-2</v>
      </c>
    </row>
    <row r="12087" spans="1:15">
      <c r="A12087" t="s">
        <v>13362</v>
      </c>
      <c r="B12087" t="s">
        <v>23518</v>
      </c>
      <c r="C12087" t="s">
        <v>13363</v>
      </c>
      <c r="D12087">
        <v>21</v>
      </c>
      <c r="E12087">
        <v>787</v>
      </c>
      <c r="F12087">
        <v>189</v>
      </c>
      <c r="G12087">
        <v>7393</v>
      </c>
      <c r="H12087">
        <v>0.45204899210761901</v>
      </c>
      <c r="I12087">
        <v>1</v>
      </c>
      <c r="J12087">
        <v>0.966855260484069</v>
      </c>
      <c r="K12087" t="s">
        <v>31425</v>
      </c>
      <c r="L12087">
        <v>21</v>
      </c>
      <c r="M12087" t="s">
        <v>2729</v>
      </c>
      <c r="N12087">
        <v>0.11111111111111099</v>
      </c>
      <c r="O12087">
        <v>2.66836086404066E-2</v>
      </c>
    </row>
    <row r="12088" spans="1:15">
      <c r="A12088" t="s">
        <v>13362</v>
      </c>
      <c r="B12088" t="s">
        <v>23513</v>
      </c>
      <c r="C12088" t="s">
        <v>13363</v>
      </c>
      <c r="D12088">
        <v>8</v>
      </c>
      <c r="E12088">
        <v>535</v>
      </c>
      <c r="F12088">
        <v>224</v>
      </c>
      <c r="G12088">
        <v>8124</v>
      </c>
      <c r="H12088">
        <v>0.98332692880624895</v>
      </c>
      <c r="I12088">
        <v>0.99999999999997702</v>
      </c>
      <c r="J12088">
        <v>0.95041217501583097</v>
      </c>
      <c r="K12088" t="s">
        <v>31426</v>
      </c>
      <c r="L12088">
        <v>8</v>
      </c>
      <c r="M12088" t="s">
        <v>2729</v>
      </c>
      <c r="N12088">
        <v>3.5714285714285698E-2</v>
      </c>
      <c r="O12088">
        <v>1.4953271028037399E-2</v>
      </c>
    </row>
    <row r="12089" spans="1:15">
      <c r="A12089" t="s">
        <v>13364</v>
      </c>
      <c r="B12089" t="s">
        <v>23513</v>
      </c>
      <c r="C12089" t="s">
        <v>13365</v>
      </c>
      <c r="D12089">
        <v>5</v>
      </c>
      <c r="E12089">
        <v>535</v>
      </c>
      <c r="F12089">
        <v>112</v>
      </c>
      <c r="G12089">
        <v>8124</v>
      </c>
      <c r="H12089">
        <v>0.86912431919513899</v>
      </c>
      <c r="I12089">
        <v>0.99999999999997702</v>
      </c>
      <c r="J12089">
        <v>0.95041217501583097</v>
      </c>
      <c r="K12089" t="s">
        <v>31427</v>
      </c>
      <c r="L12089">
        <v>5</v>
      </c>
      <c r="M12089" t="s">
        <v>2729</v>
      </c>
      <c r="N12089">
        <v>4.4642857142857102E-2</v>
      </c>
      <c r="O12089">
        <v>9.3457943925233603E-3</v>
      </c>
    </row>
    <row r="12090" spans="1:15">
      <c r="A12090" t="s">
        <v>13364</v>
      </c>
      <c r="B12090" t="s">
        <v>23518</v>
      </c>
      <c r="C12090" t="s">
        <v>13365</v>
      </c>
      <c r="D12090">
        <v>28</v>
      </c>
      <c r="E12090">
        <v>787</v>
      </c>
      <c r="F12090">
        <v>120</v>
      </c>
      <c r="G12090">
        <v>7393</v>
      </c>
      <c r="H12090" s="34">
        <v>4.3465500446466803E-5</v>
      </c>
      <c r="I12090">
        <v>7.3756457826573496E-3</v>
      </c>
      <c r="J12090">
        <v>7.1311819244293997E-3</v>
      </c>
      <c r="K12090" t="s">
        <v>31428</v>
      </c>
      <c r="L12090">
        <v>28</v>
      </c>
      <c r="M12090" t="s">
        <v>2729</v>
      </c>
      <c r="N12090">
        <v>0.233333333333333</v>
      </c>
      <c r="O12090">
        <v>3.5578144853875497E-2</v>
      </c>
    </row>
    <row r="12091" spans="1:15">
      <c r="A12091" t="s">
        <v>13364</v>
      </c>
      <c r="B12091" t="s">
        <v>23511</v>
      </c>
      <c r="C12091" t="s">
        <v>13365</v>
      </c>
      <c r="D12091">
        <v>68</v>
      </c>
      <c r="E12091">
        <v>6152</v>
      </c>
      <c r="F12091">
        <v>120</v>
      </c>
      <c r="G12091">
        <v>7804</v>
      </c>
      <c r="H12091">
        <v>0.99999998958213498</v>
      </c>
      <c r="I12091">
        <v>1</v>
      </c>
      <c r="J12091">
        <v>0.85953329234717102</v>
      </c>
      <c r="K12091" t="s">
        <v>31429</v>
      </c>
      <c r="L12091">
        <v>68</v>
      </c>
      <c r="M12091" t="s">
        <v>2729</v>
      </c>
      <c r="N12091">
        <v>0.56666666666666698</v>
      </c>
      <c r="O12091">
        <v>1.1053315994798399E-2</v>
      </c>
    </row>
    <row r="12092" spans="1:15">
      <c r="A12092" t="s">
        <v>13366</v>
      </c>
      <c r="B12092" t="s">
        <v>23511</v>
      </c>
      <c r="C12092" t="s">
        <v>13367</v>
      </c>
      <c r="D12092">
        <v>307</v>
      </c>
      <c r="E12092">
        <v>6152</v>
      </c>
      <c r="F12092">
        <v>332</v>
      </c>
      <c r="G12092">
        <v>7804</v>
      </c>
      <c r="H12092" s="34">
        <v>4.5837652005995404E-12</v>
      </c>
      <c r="I12092" s="34">
        <v>4.1784415185094898E-10</v>
      </c>
      <c r="J12092" s="34">
        <v>3.5915095952845699E-10</v>
      </c>
      <c r="K12092" t="s">
        <v>31430</v>
      </c>
      <c r="L12092">
        <v>307</v>
      </c>
      <c r="M12092" t="s">
        <v>2729</v>
      </c>
      <c r="N12092">
        <v>0.92469879518072295</v>
      </c>
      <c r="O12092">
        <v>4.99024707412224E-2</v>
      </c>
    </row>
    <row r="12093" spans="1:15">
      <c r="A12093" t="s">
        <v>13366</v>
      </c>
      <c r="B12093" t="s">
        <v>23513</v>
      </c>
      <c r="C12093" t="s">
        <v>13367</v>
      </c>
      <c r="D12093">
        <v>11</v>
      </c>
      <c r="E12093">
        <v>535</v>
      </c>
      <c r="F12093">
        <v>333</v>
      </c>
      <c r="G12093">
        <v>8124</v>
      </c>
      <c r="H12093">
        <v>0.99750479312838802</v>
      </c>
      <c r="I12093">
        <v>0.99999999999997702</v>
      </c>
      <c r="J12093">
        <v>0.95041217501583097</v>
      </c>
      <c r="K12093" t="s">
        <v>31431</v>
      </c>
      <c r="L12093">
        <v>11</v>
      </c>
      <c r="M12093" t="s">
        <v>2729</v>
      </c>
      <c r="N12093">
        <v>3.3033033033033003E-2</v>
      </c>
      <c r="O12093">
        <v>2.0560747663551399E-2</v>
      </c>
    </row>
    <row r="12094" spans="1:15">
      <c r="A12094" t="s">
        <v>13366</v>
      </c>
      <c r="B12094" t="s">
        <v>23518</v>
      </c>
      <c r="C12094" t="s">
        <v>13367</v>
      </c>
      <c r="D12094">
        <v>11</v>
      </c>
      <c r="E12094">
        <v>787</v>
      </c>
      <c r="F12094">
        <v>303</v>
      </c>
      <c r="G12094">
        <v>7393</v>
      </c>
      <c r="H12094">
        <v>0.99999868682501303</v>
      </c>
      <c r="I12094">
        <v>1</v>
      </c>
      <c r="J12094">
        <v>0.966855260484069</v>
      </c>
      <c r="K12094" t="s">
        <v>31432</v>
      </c>
      <c r="L12094">
        <v>11</v>
      </c>
      <c r="M12094" t="s">
        <v>2729</v>
      </c>
      <c r="N12094">
        <v>3.6303630363036299E-2</v>
      </c>
      <c r="O12094">
        <v>1.3977128335451099E-2</v>
      </c>
    </row>
    <row r="12095" spans="1:15">
      <c r="A12095" t="s">
        <v>13368</v>
      </c>
      <c r="B12095" t="s">
        <v>23513</v>
      </c>
      <c r="C12095" t="s">
        <v>13369</v>
      </c>
      <c r="D12095">
        <v>2</v>
      </c>
      <c r="E12095">
        <v>535</v>
      </c>
      <c r="F12095">
        <v>2</v>
      </c>
      <c r="G12095">
        <v>8124</v>
      </c>
      <c r="H12095">
        <v>4.3292101807675997E-3</v>
      </c>
      <c r="I12095">
        <v>8.6376068510507401E-2</v>
      </c>
      <c r="J12095">
        <v>8.2092867142389697E-2</v>
      </c>
      <c r="K12095" t="s">
        <v>31433</v>
      </c>
      <c r="L12095">
        <v>2</v>
      </c>
      <c r="M12095" t="s">
        <v>5133</v>
      </c>
      <c r="N12095">
        <v>1</v>
      </c>
      <c r="O12095">
        <v>3.7383177570093499E-3</v>
      </c>
    </row>
    <row r="12096" spans="1:15">
      <c r="A12096" t="s">
        <v>13370</v>
      </c>
      <c r="B12096" t="s">
        <v>23511</v>
      </c>
      <c r="C12096" t="s">
        <v>13371</v>
      </c>
      <c r="D12096">
        <v>882</v>
      </c>
      <c r="E12096">
        <v>6152</v>
      </c>
      <c r="F12096">
        <v>994</v>
      </c>
      <c r="G12096">
        <v>7804</v>
      </c>
      <c r="H12096" s="34">
        <v>2.4945373009798302E-18</v>
      </c>
      <c r="I12096" s="34">
        <v>4.91174394562929E-16</v>
      </c>
      <c r="J12096" s="34">
        <v>4.2218074447530298E-16</v>
      </c>
      <c r="K12096" t="s">
        <v>31434</v>
      </c>
      <c r="L12096">
        <v>882</v>
      </c>
      <c r="M12096" t="s">
        <v>2729</v>
      </c>
      <c r="N12096">
        <v>0.88732394366197198</v>
      </c>
      <c r="O12096">
        <v>0.143368010403121</v>
      </c>
    </row>
    <row r="12097" spans="1:15">
      <c r="A12097" t="s">
        <v>13370</v>
      </c>
      <c r="B12097" t="s">
        <v>23513</v>
      </c>
      <c r="C12097" t="s">
        <v>13371</v>
      </c>
      <c r="D12097">
        <v>32</v>
      </c>
      <c r="E12097">
        <v>535</v>
      </c>
      <c r="F12097">
        <v>1016</v>
      </c>
      <c r="G12097">
        <v>8124</v>
      </c>
      <c r="H12097">
        <v>0.99999991208908001</v>
      </c>
      <c r="I12097">
        <v>0.99999999999997702</v>
      </c>
      <c r="J12097">
        <v>0.95041217501583097</v>
      </c>
      <c r="K12097" t="s">
        <v>31435</v>
      </c>
      <c r="L12097">
        <v>32</v>
      </c>
      <c r="M12097" t="s">
        <v>2729</v>
      </c>
      <c r="N12097">
        <v>3.1496062992125998E-2</v>
      </c>
      <c r="O12097">
        <v>5.98130841121495E-2</v>
      </c>
    </row>
    <row r="12098" spans="1:15">
      <c r="A12098" t="s">
        <v>13370</v>
      </c>
      <c r="B12098" t="s">
        <v>23518</v>
      </c>
      <c r="C12098" t="s">
        <v>13371</v>
      </c>
      <c r="D12098">
        <v>40</v>
      </c>
      <c r="E12098">
        <v>787</v>
      </c>
      <c r="F12098">
        <v>904</v>
      </c>
      <c r="G12098">
        <v>7393</v>
      </c>
      <c r="H12098">
        <v>0.99999999999970901</v>
      </c>
      <c r="I12098">
        <v>1</v>
      </c>
      <c r="J12098">
        <v>0.966855260484069</v>
      </c>
      <c r="K12098" t="s">
        <v>31436</v>
      </c>
      <c r="L12098">
        <v>40</v>
      </c>
      <c r="M12098" t="s">
        <v>2729</v>
      </c>
      <c r="N12098">
        <v>4.4247787610619503E-2</v>
      </c>
      <c r="O12098">
        <v>5.0825921219822101E-2</v>
      </c>
    </row>
    <row r="12099" spans="1:15">
      <c r="A12099" t="s">
        <v>13372</v>
      </c>
      <c r="B12099" t="s">
        <v>23511</v>
      </c>
      <c r="C12099" t="s">
        <v>13373</v>
      </c>
      <c r="D12099">
        <v>7</v>
      </c>
      <c r="E12099">
        <v>6152</v>
      </c>
      <c r="F12099">
        <v>8</v>
      </c>
      <c r="G12099">
        <v>7804</v>
      </c>
      <c r="H12099">
        <v>0.46943957161060701</v>
      </c>
      <c r="I12099">
        <v>0.96083957126938102</v>
      </c>
      <c r="J12099">
        <v>0.82587360011061495</v>
      </c>
      <c r="K12099" t="s">
        <v>31437</v>
      </c>
      <c r="L12099">
        <v>7</v>
      </c>
      <c r="M12099" t="s">
        <v>2729</v>
      </c>
      <c r="N12099">
        <v>0.875</v>
      </c>
      <c r="O12099">
        <v>1.13784135240572E-3</v>
      </c>
    </row>
    <row r="12100" spans="1:15">
      <c r="A12100" t="s">
        <v>13374</v>
      </c>
      <c r="B12100" t="s">
        <v>23513</v>
      </c>
      <c r="C12100" t="s">
        <v>13375</v>
      </c>
      <c r="D12100">
        <v>11</v>
      </c>
      <c r="E12100">
        <v>535</v>
      </c>
      <c r="F12100">
        <v>439</v>
      </c>
      <c r="G12100">
        <v>8124</v>
      </c>
      <c r="H12100">
        <v>0.99997944706702102</v>
      </c>
      <c r="I12100">
        <v>0.99999999999997702</v>
      </c>
      <c r="J12100">
        <v>0.95041217501583097</v>
      </c>
      <c r="K12100" t="s">
        <v>31438</v>
      </c>
      <c r="L12100">
        <v>11</v>
      </c>
      <c r="M12100" t="s">
        <v>2729</v>
      </c>
      <c r="N12100">
        <v>2.50569476082005E-2</v>
      </c>
      <c r="O12100">
        <v>2.0560747663551399E-2</v>
      </c>
    </row>
    <row r="12101" spans="1:15">
      <c r="A12101" t="s">
        <v>13374</v>
      </c>
      <c r="B12101" t="s">
        <v>23511</v>
      </c>
      <c r="C12101" t="s">
        <v>13375</v>
      </c>
      <c r="D12101">
        <v>376</v>
      </c>
      <c r="E12101">
        <v>6152</v>
      </c>
      <c r="F12101">
        <v>432</v>
      </c>
      <c r="G12101">
        <v>7804</v>
      </c>
      <c r="H12101" s="34">
        <v>4.2220016572386998E-6</v>
      </c>
      <c r="I12101">
        <v>1.2828890838121899E-4</v>
      </c>
      <c r="J12101">
        <v>1.10268587792534E-4</v>
      </c>
      <c r="K12101" t="s">
        <v>31439</v>
      </c>
      <c r="L12101">
        <v>376</v>
      </c>
      <c r="M12101" t="s">
        <v>2729</v>
      </c>
      <c r="N12101">
        <v>0.87037037037037002</v>
      </c>
      <c r="O12101">
        <v>6.1118335500650198E-2</v>
      </c>
    </row>
    <row r="12102" spans="1:15">
      <c r="A12102" t="s">
        <v>13374</v>
      </c>
      <c r="B12102" t="s">
        <v>23518</v>
      </c>
      <c r="C12102" t="s">
        <v>13375</v>
      </c>
      <c r="D12102">
        <v>22</v>
      </c>
      <c r="E12102">
        <v>787</v>
      </c>
      <c r="F12102">
        <v>384</v>
      </c>
      <c r="G12102">
        <v>7393</v>
      </c>
      <c r="H12102">
        <v>0.99980675398871399</v>
      </c>
      <c r="I12102">
        <v>1</v>
      </c>
      <c r="J12102">
        <v>0.966855260484069</v>
      </c>
      <c r="K12102" t="s">
        <v>31440</v>
      </c>
      <c r="L12102">
        <v>22</v>
      </c>
      <c r="M12102" t="s">
        <v>2729</v>
      </c>
      <c r="N12102">
        <v>5.7291666666666699E-2</v>
      </c>
      <c r="O12102">
        <v>2.7954256670902199E-2</v>
      </c>
    </row>
    <row r="12103" spans="1:15">
      <c r="A12103" t="s">
        <v>13376</v>
      </c>
      <c r="B12103" t="s">
        <v>23511</v>
      </c>
      <c r="C12103" t="s">
        <v>13377</v>
      </c>
      <c r="D12103">
        <v>5022</v>
      </c>
      <c r="E12103">
        <v>6152</v>
      </c>
      <c r="F12103">
        <v>6289</v>
      </c>
      <c r="G12103">
        <v>7804</v>
      </c>
      <c r="H12103" s="34">
        <v>5.4359497722780602E-6</v>
      </c>
      <c r="I12103">
        <v>1.6071148801224499E-4</v>
      </c>
      <c r="J12103">
        <v>1.38136874409177E-4</v>
      </c>
      <c r="K12103" t="s">
        <v>25212</v>
      </c>
      <c r="L12103">
        <v>5022</v>
      </c>
      <c r="M12103" t="s">
        <v>2729</v>
      </c>
      <c r="N12103">
        <v>0.79853712831928803</v>
      </c>
      <c r="O12103">
        <v>0.81631989596879095</v>
      </c>
    </row>
    <row r="12104" spans="1:15">
      <c r="A12104" t="s">
        <v>13376</v>
      </c>
      <c r="B12104" t="s">
        <v>23518</v>
      </c>
      <c r="C12104" t="s">
        <v>13377</v>
      </c>
      <c r="D12104">
        <v>602</v>
      </c>
      <c r="E12104">
        <v>787</v>
      </c>
      <c r="F12104">
        <v>5996</v>
      </c>
      <c r="G12104">
        <v>7393</v>
      </c>
      <c r="H12104">
        <v>0.99973253500277803</v>
      </c>
      <c r="I12104">
        <v>1</v>
      </c>
      <c r="J12104">
        <v>0.966855260484069</v>
      </c>
      <c r="K12104" t="s">
        <v>25210</v>
      </c>
      <c r="L12104">
        <v>602</v>
      </c>
      <c r="M12104" t="s">
        <v>2729</v>
      </c>
      <c r="N12104">
        <v>0.100400266844563</v>
      </c>
      <c r="O12104">
        <v>0.76493011435832303</v>
      </c>
    </row>
    <row r="12105" spans="1:15">
      <c r="A12105" t="s">
        <v>13376</v>
      </c>
      <c r="B12105" t="s">
        <v>23513</v>
      </c>
      <c r="C12105" t="s">
        <v>13377</v>
      </c>
      <c r="D12105">
        <v>369</v>
      </c>
      <c r="E12105">
        <v>535</v>
      </c>
      <c r="F12105">
        <v>6453</v>
      </c>
      <c r="G12105">
        <v>8124</v>
      </c>
      <c r="H12105">
        <v>0.99999999874915801</v>
      </c>
      <c r="I12105">
        <v>0.99999999999997702</v>
      </c>
      <c r="J12105">
        <v>0.95041217501583097</v>
      </c>
      <c r="K12105" t="s">
        <v>25211</v>
      </c>
      <c r="L12105">
        <v>369</v>
      </c>
      <c r="M12105" t="s">
        <v>2729</v>
      </c>
      <c r="N12105">
        <v>5.7182705718270603E-2</v>
      </c>
      <c r="O12105">
        <v>0.68971962616822402</v>
      </c>
    </row>
    <row r="12106" spans="1:15">
      <c r="A12106" t="s">
        <v>13378</v>
      </c>
      <c r="B12106" t="s">
        <v>23511</v>
      </c>
      <c r="C12106" t="s">
        <v>13379</v>
      </c>
      <c r="D12106">
        <v>3</v>
      </c>
      <c r="E12106">
        <v>6152</v>
      </c>
      <c r="F12106">
        <v>3</v>
      </c>
      <c r="G12106">
        <v>7804</v>
      </c>
      <c r="H12106">
        <v>0.489837867770546</v>
      </c>
      <c r="I12106">
        <v>0.96083957126938102</v>
      </c>
      <c r="J12106">
        <v>0.82587360011061495</v>
      </c>
      <c r="K12106" t="s">
        <v>31441</v>
      </c>
      <c r="L12106">
        <v>3</v>
      </c>
      <c r="M12106" t="s">
        <v>5133</v>
      </c>
      <c r="N12106">
        <v>1</v>
      </c>
      <c r="O12106">
        <v>4.8764629388816603E-4</v>
      </c>
    </row>
    <row r="12107" spans="1:15">
      <c r="A12107" t="s">
        <v>13380</v>
      </c>
      <c r="B12107" t="s">
        <v>23513</v>
      </c>
      <c r="C12107" t="s">
        <v>13381</v>
      </c>
      <c r="D12107">
        <v>1</v>
      </c>
      <c r="E12107">
        <v>535</v>
      </c>
      <c r="F12107">
        <v>10</v>
      </c>
      <c r="G12107">
        <v>8124</v>
      </c>
      <c r="H12107">
        <v>0.494202526653369</v>
      </c>
      <c r="I12107">
        <v>0.99999999999997702</v>
      </c>
      <c r="J12107">
        <v>0.95041217501583097</v>
      </c>
      <c r="K12107" t="s">
        <v>30308</v>
      </c>
      <c r="L12107">
        <v>1</v>
      </c>
      <c r="M12107" t="s">
        <v>2729</v>
      </c>
      <c r="N12107">
        <v>0.1</v>
      </c>
      <c r="O12107">
        <v>1.8691588785046699E-3</v>
      </c>
    </row>
    <row r="12108" spans="1:15">
      <c r="A12108" t="s">
        <v>13380</v>
      </c>
      <c r="B12108" t="s">
        <v>23518</v>
      </c>
      <c r="C12108" t="s">
        <v>13381</v>
      </c>
      <c r="D12108">
        <v>2</v>
      </c>
      <c r="E12108">
        <v>787</v>
      </c>
      <c r="F12108">
        <v>8</v>
      </c>
      <c r="G12108">
        <v>7393</v>
      </c>
      <c r="H12108">
        <v>0.20623850586585399</v>
      </c>
      <c r="I12108">
        <v>0.83876007220319604</v>
      </c>
      <c r="J12108">
        <v>0.81095958809365798</v>
      </c>
      <c r="K12108" t="s">
        <v>31442</v>
      </c>
      <c r="L12108">
        <v>2</v>
      </c>
      <c r="M12108" t="s">
        <v>2729</v>
      </c>
      <c r="N12108">
        <v>0.25</v>
      </c>
      <c r="O12108">
        <v>2.5412960609911099E-3</v>
      </c>
    </row>
    <row r="12109" spans="1:15">
      <c r="A12109" t="s">
        <v>13380</v>
      </c>
      <c r="B12109" t="s">
        <v>23511</v>
      </c>
      <c r="C12109" t="s">
        <v>13381</v>
      </c>
      <c r="D12109">
        <v>7</v>
      </c>
      <c r="E12109">
        <v>6152</v>
      </c>
      <c r="F12109">
        <v>10</v>
      </c>
      <c r="G12109">
        <v>7804</v>
      </c>
      <c r="H12109">
        <v>0.85778567182431398</v>
      </c>
      <c r="I12109">
        <v>1</v>
      </c>
      <c r="J12109">
        <v>0.85953329234717102</v>
      </c>
      <c r="K12109" t="s">
        <v>31443</v>
      </c>
      <c r="L12109">
        <v>7</v>
      </c>
      <c r="M12109" t="s">
        <v>2729</v>
      </c>
      <c r="N12109">
        <v>0.7</v>
      </c>
      <c r="O12109">
        <v>1.13784135240572E-3</v>
      </c>
    </row>
    <row r="12110" spans="1:15">
      <c r="A12110" t="s">
        <v>13382</v>
      </c>
      <c r="B12110" t="s">
        <v>23511</v>
      </c>
      <c r="C12110" t="s">
        <v>13383</v>
      </c>
      <c r="D12110">
        <v>5</v>
      </c>
      <c r="E12110">
        <v>6152</v>
      </c>
      <c r="F12110">
        <v>5</v>
      </c>
      <c r="G12110">
        <v>7804</v>
      </c>
      <c r="H12110">
        <v>0.30433074367137097</v>
      </c>
      <c r="I12110">
        <v>0.81020448119108801</v>
      </c>
      <c r="J12110">
        <v>0.69639772519260701</v>
      </c>
      <c r="K12110" t="s">
        <v>31444</v>
      </c>
      <c r="L12110">
        <v>5</v>
      </c>
      <c r="M12110" t="s">
        <v>1463</v>
      </c>
      <c r="N12110">
        <v>1</v>
      </c>
      <c r="O12110">
        <v>8.1274382314694405E-4</v>
      </c>
    </row>
    <row r="12111" spans="1:15">
      <c r="A12111" t="s">
        <v>13384</v>
      </c>
      <c r="B12111" t="s">
        <v>23518</v>
      </c>
      <c r="C12111" t="s">
        <v>13385</v>
      </c>
      <c r="D12111">
        <v>2</v>
      </c>
      <c r="E12111">
        <v>787</v>
      </c>
      <c r="F12111">
        <v>89</v>
      </c>
      <c r="G12111">
        <v>7393</v>
      </c>
      <c r="H12111">
        <v>0.99950825121649201</v>
      </c>
      <c r="I12111">
        <v>1</v>
      </c>
      <c r="J12111">
        <v>0.966855260484069</v>
      </c>
      <c r="K12111" t="s">
        <v>25927</v>
      </c>
      <c r="L12111">
        <v>2</v>
      </c>
      <c r="M12111" t="s">
        <v>5133</v>
      </c>
      <c r="N12111">
        <v>2.2471910112359501E-2</v>
      </c>
      <c r="O12111">
        <v>2.5412960609911099E-3</v>
      </c>
    </row>
    <row r="12112" spans="1:15">
      <c r="A12112" t="s">
        <v>13384</v>
      </c>
      <c r="B12112" t="s">
        <v>23513</v>
      </c>
      <c r="C12112" t="s">
        <v>13385</v>
      </c>
      <c r="D12112">
        <v>4</v>
      </c>
      <c r="E12112">
        <v>535</v>
      </c>
      <c r="F12112">
        <v>88</v>
      </c>
      <c r="G12112">
        <v>8124</v>
      </c>
      <c r="H12112">
        <v>0.84032272567758504</v>
      </c>
      <c r="I12112">
        <v>0.99999999999997702</v>
      </c>
      <c r="J12112">
        <v>0.95041217501583097</v>
      </c>
      <c r="K12112" t="s">
        <v>31445</v>
      </c>
      <c r="L12112">
        <v>4</v>
      </c>
      <c r="M12112" t="s">
        <v>5133</v>
      </c>
      <c r="N12112">
        <v>4.5454545454545497E-2</v>
      </c>
      <c r="O12112">
        <v>7.4766355140186902E-3</v>
      </c>
    </row>
    <row r="12113" spans="1:15">
      <c r="A12113" t="s">
        <v>13384</v>
      </c>
      <c r="B12113" t="s">
        <v>23511</v>
      </c>
      <c r="C12113" t="s">
        <v>13385</v>
      </c>
      <c r="D12113">
        <v>82</v>
      </c>
      <c r="E12113">
        <v>6152</v>
      </c>
      <c r="F12113">
        <v>89</v>
      </c>
      <c r="G12113">
        <v>7804</v>
      </c>
      <c r="H12113">
        <v>5.9650980059514601E-4</v>
      </c>
      <c r="I12113">
        <v>8.6745036733518605E-3</v>
      </c>
      <c r="J12113">
        <v>7.4560247018337503E-3</v>
      </c>
      <c r="K12113" t="s">
        <v>31446</v>
      </c>
      <c r="L12113">
        <v>82</v>
      </c>
      <c r="M12113" t="s">
        <v>5133</v>
      </c>
      <c r="N12113">
        <v>0.92134831460674205</v>
      </c>
      <c r="O12113">
        <v>1.3328998699609899E-2</v>
      </c>
    </row>
    <row r="12114" spans="1:15">
      <c r="A12114" t="s">
        <v>13386</v>
      </c>
      <c r="B12114" t="s">
        <v>23511</v>
      </c>
      <c r="C12114" t="s">
        <v>13387</v>
      </c>
      <c r="D12114">
        <v>1</v>
      </c>
      <c r="E12114">
        <v>6152</v>
      </c>
      <c r="F12114">
        <v>1</v>
      </c>
      <c r="G12114">
        <v>7804</v>
      </c>
      <c r="H12114">
        <v>0.788313685289595</v>
      </c>
      <c r="I12114">
        <v>0.968912233598893</v>
      </c>
      <c r="J12114">
        <v>0.832812322140707</v>
      </c>
      <c r="K12114" t="s">
        <v>28688</v>
      </c>
      <c r="L12114">
        <v>1</v>
      </c>
      <c r="M12114" t="s">
        <v>5133</v>
      </c>
      <c r="N12114">
        <v>1</v>
      </c>
      <c r="O12114">
        <v>1.6254876462938901E-4</v>
      </c>
    </row>
    <row r="12115" spans="1:15">
      <c r="A12115" t="s">
        <v>13388</v>
      </c>
      <c r="B12115" t="s">
        <v>23511</v>
      </c>
      <c r="C12115" t="s">
        <v>13389</v>
      </c>
      <c r="D12115">
        <v>1</v>
      </c>
      <c r="E12115">
        <v>6152</v>
      </c>
      <c r="F12115">
        <v>1</v>
      </c>
      <c r="G12115">
        <v>7804</v>
      </c>
      <c r="H12115">
        <v>0.788313685289595</v>
      </c>
      <c r="I12115">
        <v>0.968912233598893</v>
      </c>
      <c r="J12115">
        <v>0.832812322140707</v>
      </c>
      <c r="K12115" t="s">
        <v>28688</v>
      </c>
      <c r="L12115">
        <v>1</v>
      </c>
      <c r="M12115" t="s">
        <v>5133</v>
      </c>
      <c r="N12115">
        <v>1</v>
      </c>
      <c r="O12115">
        <v>1.6254876462938901E-4</v>
      </c>
    </row>
    <row r="12116" spans="1:15">
      <c r="A12116" t="s">
        <v>13390</v>
      </c>
      <c r="B12116" t="s">
        <v>23511</v>
      </c>
      <c r="C12116" t="s">
        <v>13391</v>
      </c>
      <c r="D12116">
        <v>1</v>
      </c>
      <c r="E12116">
        <v>6152</v>
      </c>
      <c r="F12116">
        <v>1</v>
      </c>
      <c r="G12116">
        <v>7804</v>
      </c>
      <c r="H12116">
        <v>0.788313685289595</v>
      </c>
      <c r="I12116">
        <v>0.968912233598893</v>
      </c>
      <c r="J12116">
        <v>0.832812322140707</v>
      </c>
      <c r="K12116" t="s">
        <v>28688</v>
      </c>
      <c r="L12116">
        <v>1</v>
      </c>
      <c r="M12116" t="s">
        <v>1463</v>
      </c>
      <c r="N12116">
        <v>1</v>
      </c>
      <c r="O12116">
        <v>1.6254876462938901E-4</v>
      </c>
    </row>
    <row r="12117" spans="1:15">
      <c r="A12117" t="s">
        <v>13392</v>
      </c>
      <c r="B12117" t="s">
        <v>23511</v>
      </c>
      <c r="C12117" t="s">
        <v>13393</v>
      </c>
      <c r="D12117">
        <v>1</v>
      </c>
      <c r="E12117">
        <v>6152</v>
      </c>
      <c r="F12117">
        <v>1</v>
      </c>
      <c r="G12117">
        <v>7804</v>
      </c>
      <c r="H12117">
        <v>0.788313685289595</v>
      </c>
      <c r="I12117">
        <v>0.968912233598893</v>
      </c>
      <c r="J12117">
        <v>0.832812322140707</v>
      </c>
      <c r="K12117" t="s">
        <v>28025</v>
      </c>
      <c r="L12117">
        <v>1</v>
      </c>
      <c r="M12117" t="s">
        <v>1463</v>
      </c>
      <c r="N12117">
        <v>1</v>
      </c>
      <c r="O12117">
        <v>1.6254876462938901E-4</v>
      </c>
    </row>
    <row r="12118" spans="1:15">
      <c r="A12118" t="s">
        <v>13394</v>
      </c>
      <c r="B12118" t="s">
        <v>23511</v>
      </c>
      <c r="C12118" t="s">
        <v>13395</v>
      </c>
      <c r="D12118">
        <v>4</v>
      </c>
      <c r="E12118">
        <v>6152</v>
      </c>
      <c r="F12118">
        <v>4</v>
      </c>
      <c r="G12118">
        <v>7804</v>
      </c>
      <c r="H12118">
        <v>0.38610601832086699</v>
      </c>
      <c r="I12118">
        <v>0.90829480295553899</v>
      </c>
      <c r="J12118">
        <v>0.78070962240619901</v>
      </c>
      <c r="K12118" t="s">
        <v>31447</v>
      </c>
      <c r="L12118">
        <v>4</v>
      </c>
      <c r="M12118" t="s">
        <v>2729</v>
      </c>
      <c r="N12118">
        <v>1</v>
      </c>
      <c r="O12118">
        <v>6.5019505851755496E-4</v>
      </c>
    </row>
    <row r="12119" spans="1:15">
      <c r="A12119" t="s">
        <v>13396</v>
      </c>
      <c r="B12119" t="s">
        <v>23511</v>
      </c>
      <c r="C12119" t="s">
        <v>13397</v>
      </c>
      <c r="D12119">
        <v>12</v>
      </c>
      <c r="E12119">
        <v>6152</v>
      </c>
      <c r="F12119">
        <v>13</v>
      </c>
      <c r="G12119">
        <v>7804</v>
      </c>
      <c r="H12119">
        <v>0.20366351383502801</v>
      </c>
      <c r="I12119">
        <v>0.658478585781888</v>
      </c>
      <c r="J12119">
        <v>0.56598426677721503</v>
      </c>
      <c r="K12119" t="s">
        <v>31448</v>
      </c>
      <c r="L12119">
        <v>12</v>
      </c>
      <c r="M12119" t="s">
        <v>2729</v>
      </c>
      <c r="N12119">
        <v>0.92307692307692302</v>
      </c>
      <c r="O12119">
        <v>1.95058517555267E-3</v>
      </c>
    </row>
    <row r="12120" spans="1:15">
      <c r="A12120" t="s">
        <v>13398</v>
      </c>
      <c r="B12120" t="s">
        <v>23511</v>
      </c>
      <c r="C12120" t="s">
        <v>13399</v>
      </c>
      <c r="D12120">
        <v>11</v>
      </c>
      <c r="E12120">
        <v>6152</v>
      </c>
      <c r="F12120">
        <v>11</v>
      </c>
      <c r="G12120">
        <v>7804</v>
      </c>
      <c r="H12120">
        <v>7.29234120922964E-2</v>
      </c>
      <c r="I12120">
        <v>0.34901846963959998</v>
      </c>
      <c r="J12120">
        <v>0.29999299429929699</v>
      </c>
      <c r="K12120" t="s">
        <v>31449</v>
      </c>
      <c r="L12120">
        <v>11</v>
      </c>
      <c r="M12120" t="s">
        <v>2729</v>
      </c>
      <c r="N12120">
        <v>1</v>
      </c>
      <c r="O12120">
        <v>1.78803641092328E-3</v>
      </c>
    </row>
    <row r="12121" spans="1:15">
      <c r="A12121" t="s">
        <v>13400</v>
      </c>
      <c r="B12121" t="s">
        <v>23511</v>
      </c>
      <c r="C12121" t="s">
        <v>13401</v>
      </c>
      <c r="D12121">
        <v>3</v>
      </c>
      <c r="E12121">
        <v>6152</v>
      </c>
      <c r="F12121">
        <v>4</v>
      </c>
      <c r="G12121">
        <v>7804</v>
      </c>
      <c r="H12121">
        <v>0.80103341611958101</v>
      </c>
      <c r="I12121">
        <v>0.968912233598893</v>
      </c>
      <c r="J12121">
        <v>0.832812322140707</v>
      </c>
      <c r="K12121" t="s">
        <v>31450</v>
      </c>
      <c r="L12121">
        <v>3</v>
      </c>
      <c r="M12121" t="s">
        <v>2729</v>
      </c>
      <c r="N12121">
        <v>0.75</v>
      </c>
      <c r="O12121">
        <v>4.8764629388816603E-4</v>
      </c>
    </row>
    <row r="12122" spans="1:15">
      <c r="A12122" t="s">
        <v>13402</v>
      </c>
      <c r="B12122" t="s">
        <v>23511</v>
      </c>
      <c r="C12122" t="s">
        <v>13403</v>
      </c>
      <c r="D12122">
        <v>2</v>
      </c>
      <c r="E12122">
        <v>6152</v>
      </c>
      <c r="F12122">
        <v>2</v>
      </c>
      <c r="G12122">
        <v>7804</v>
      </c>
      <c r="H12122">
        <v>0.62141708038142995</v>
      </c>
      <c r="I12122">
        <v>0.968912233598893</v>
      </c>
      <c r="J12122">
        <v>0.832812322140707</v>
      </c>
      <c r="K12122" t="s">
        <v>23542</v>
      </c>
      <c r="L12122">
        <v>2</v>
      </c>
      <c r="M12122" t="s">
        <v>1463</v>
      </c>
      <c r="N12122">
        <v>1</v>
      </c>
      <c r="O12122">
        <v>3.2509752925877802E-4</v>
      </c>
    </row>
    <row r="12123" spans="1:15">
      <c r="A12123" t="s">
        <v>13404</v>
      </c>
      <c r="B12123" t="s">
        <v>23511</v>
      </c>
      <c r="C12123" t="s">
        <v>13405</v>
      </c>
      <c r="D12123">
        <v>3</v>
      </c>
      <c r="E12123">
        <v>6152</v>
      </c>
      <c r="F12123">
        <v>3</v>
      </c>
      <c r="G12123">
        <v>7804</v>
      </c>
      <c r="H12123">
        <v>0.489837867770546</v>
      </c>
      <c r="I12123">
        <v>0.96083957126938102</v>
      </c>
      <c r="J12123">
        <v>0.82587360011061495</v>
      </c>
      <c r="K12123" t="s">
        <v>31451</v>
      </c>
      <c r="L12123">
        <v>3</v>
      </c>
      <c r="M12123" t="s">
        <v>5133</v>
      </c>
      <c r="N12123">
        <v>1</v>
      </c>
      <c r="O12123">
        <v>4.8764629388816603E-4</v>
      </c>
    </row>
    <row r="12124" spans="1:15">
      <c r="A12124" t="s">
        <v>13406</v>
      </c>
      <c r="B12124" t="s">
        <v>23518</v>
      </c>
      <c r="C12124" t="s">
        <v>13407</v>
      </c>
      <c r="D12124">
        <v>1</v>
      </c>
      <c r="E12124">
        <v>787</v>
      </c>
      <c r="F12124">
        <v>11</v>
      </c>
      <c r="G12124">
        <v>7393</v>
      </c>
      <c r="H12124">
        <v>0.71032488019926399</v>
      </c>
      <c r="I12124">
        <v>1</v>
      </c>
      <c r="J12124">
        <v>0.966855260484069</v>
      </c>
      <c r="K12124" t="s">
        <v>25733</v>
      </c>
      <c r="L12124">
        <v>1</v>
      </c>
      <c r="M12124" t="s">
        <v>2729</v>
      </c>
      <c r="N12124">
        <v>9.0909090909090898E-2</v>
      </c>
      <c r="O12124">
        <v>1.27064803049555E-3</v>
      </c>
    </row>
    <row r="12125" spans="1:15">
      <c r="A12125" t="s">
        <v>13406</v>
      </c>
      <c r="B12125" t="s">
        <v>23511</v>
      </c>
      <c r="C12125" t="s">
        <v>13407</v>
      </c>
      <c r="D12125">
        <v>8</v>
      </c>
      <c r="E12125">
        <v>6152</v>
      </c>
      <c r="F12125">
        <v>10</v>
      </c>
      <c r="G12125">
        <v>7804</v>
      </c>
      <c r="H12125">
        <v>0.64231594183968699</v>
      </c>
      <c r="I12125">
        <v>0.968912233598893</v>
      </c>
      <c r="J12125">
        <v>0.832812322140707</v>
      </c>
      <c r="K12125" t="s">
        <v>31452</v>
      </c>
      <c r="L12125">
        <v>8</v>
      </c>
      <c r="M12125" t="s">
        <v>2729</v>
      </c>
      <c r="N12125">
        <v>0.8</v>
      </c>
      <c r="O12125">
        <v>1.3003901170351099E-3</v>
      </c>
    </row>
    <row r="12126" spans="1:15">
      <c r="A12126" t="s">
        <v>13408</v>
      </c>
      <c r="B12126" t="s">
        <v>23518</v>
      </c>
      <c r="C12126" t="s">
        <v>13409</v>
      </c>
      <c r="D12126">
        <v>1</v>
      </c>
      <c r="E12126">
        <v>787</v>
      </c>
      <c r="F12126">
        <v>12</v>
      </c>
      <c r="G12126">
        <v>7393</v>
      </c>
      <c r="H12126">
        <v>0.74120734014009004</v>
      </c>
      <c r="I12126">
        <v>1</v>
      </c>
      <c r="J12126">
        <v>0.966855260484069</v>
      </c>
      <c r="K12126" t="s">
        <v>25733</v>
      </c>
      <c r="L12126">
        <v>1</v>
      </c>
      <c r="M12126" t="s">
        <v>2729</v>
      </c>
      <c r="N12126">
        <v>8.3333333333333301E-2</v>
      </c>
      <c r="O12126">
        <v>1.27064803049555E-3</v>
      </c>
    </row>
    <row r="12127" spans="1:15">
      <c r="A12127" t="s">
        <v>13408</v>
      </c>
      <c r="B12127" t="s">
        <v>23511</v>
      </c>
      <c r="C12127" t="s">
        <v>13409</v>
      </c>
      <c r="D12127">
        <v>10</v>
      </c>
      <c r="E12127">
        <v>6152</v>
      </c>
      <c r="F12127">
        <v>12</v>
      </c>
      <c r="G12127">
        <v>7804</v>
      </c>
      <c r="H12127">
        <v>0.51722323138668902</v>
      </c>
      <c r="I12127">
        <v>0.968912233598893</v>
      </c>
      <c r="J12127">
        <v>0.832812322140707</v>
      </c>
      <c r="K12127" t="s">
        <v>31453</v>
      </c>
      <c r="L12127">
        <v>10</v>
      </c>
      <c r="M12127" t="s">
        <v>2729</v>
      </c>
      <c r="N12127">
        <v>0.83333333333333304</v>
      </c>
      <c r="O12127">
        <v>1.62548764629389E-3</v>
      </c>
    </row>
    <row r="12128" spans="1:15">
      <c r="A12128" t="s">
        <v>13410</v>
      </c>
      <c r="B12128" t="s">
        <v>23518</v>
      </c>
      <c r="C12128" t="s">
        <v>13411</v>
      </c>
      <c r="D12128">
        <v>78</v>
      </c>
      <c r="E12128">
        <v>787</v>
      </c>
      <c r="F12128">
        <v>1379</v>
      </c>
      <c r="G12128">
        <v>7393</v>
      </c>
      <c r="H12128">
        <v>0.99999999999962597</v>
      </c>
      <c r="I12128">
        <v>1</v>
      </c>
      <c r="J12128">
        <v>0.966855260484069</v>
      </c>
      <c r="K12128" t="s">
        <v>28892</v>
      </c>
      <c r="L12128">
        <v>78</v>
      </c>
      <c r="M12128" t="s">
        <v>5133</v>
      </c>
      <c r="N12128">
        <v>5.6562726613487997E-2</v>
      </c>
      <c r="O12128">
        <v>9.9110546378653103E-2</v>
      </c>
    </row>
    <row r="12129" spans="1:15">
      <c r="A12129" t="s">
        <v>13410</v>
      </c>
      <c r="B12129" t="s">
        <v>23511</v>
      </c>
      <c r="C12129" t="s">
        <v>13411</v>
      </c>
      <c r="D12129">
        <v>1297</v>
      </c>
      <c r="E12129">
        <v>6152</v>
      </c>
      <c r="F12129">
        <v>1489</v>
      </c>
      <c r="G12129">
        <v>7804</v>
      </c>
      <c r="H12129" s="34">
        <v>7.3544032805866104E-20</v>
      </c>
      <c r="I12129" s="34">
        <v>1.7659536657896401E-17</v>
      </c>
      <c r="J12129" s="34">
        <v>1.51789596848872E-17</v>
      </c>
      <c r="K12129" t="s">
        <v>28893</v>
      </c>
      <c r="L12129">
        <v>1297</v>
      </c>
      <c r="M12129" t="s">
        <v>5133</v>
      </c>
      <c r="N12129">
        <v>0.871054398925453</v>
      </c>
      <c r="O12129">
        <v>0.210825747724317</v>
      </c>
    </row>
    <row r="12130" spans="1:15">
      <c r="A12130" t="s">
        <v>13410</v>
      </c>
      <c r="B12130" t="s">
        <v>23513</v>
      </c>
      <c r="C12130" t="s">
        <v>13411</v>
      </c>
      <c r="D12130">
        <v>55</v>
      </c>
      <c r="E12130">
        <v>535</v>
      </c>
      <c r="F12130">
        <v>1542</v>
      </c>
      <c r="G12130">
        <v>8124</v>
      </c>
      <c r="H12130">
        <v>0.99999999523523397</v>
      </c>
      <c r="I12130">
        <v>0.99999999999997702</v>
      </c>
      <c r="J12130">
        <v>0.95041217501583097</v>
      </c>
      <c r="K12130" t="s">
        <v>28894</v>
      </c>
      <c r="L12130">
        <v>55</v>
      </c>
      <c r="M12130" t="s">
        <v>5133</v>
      </c>
      <c r="N12130">
        <v>3.5667963683527898E-2</v>
      </c>
      <c r="O12130">
        <v>0.10280373831775701</v>
      </c>
    </row>
    <row r="12131" spans="1:15">
      <c r="A12131" t="s">
        <v>13412</v>
      </c>
      <c r="B12131" t="s">
        <v>23511</v>
      </c>
      <c r="C12131" t="s">
        <v>13413</v>
      </c>
      <c r="D12131">
        <v>83</v>
      </c>
      <c r="E12131">
        <v>6152</v>
      </c>
      <c r="F12131">
        <v>89</v>
      </c>
      <c r="G12131">
        <v>7804</v>
      </c>
      <c r="H12131">
        <v>1.7466668947291799E-4</v>
      </c>
      <c r="I12131">
        <v>3.1783707453157299E-3</v>
      </c>
      <c r="J12131">
        <v>2.7319154710211601E-3</v>
      </c>
      <c r="K12131" t="s">
        <v>26568</v>
      </c>
      <c r="L12131">
        <v>83</v>
      </c>
      <c r="M12131" t="s">
        <v>5133</v>
      </c>
      <c r="N12131">
        <v>0.93258426966292096</v>
      </c>
      <c r="O12131">
        <v>1.3491547464239299E-2</v>
      </c>
    </row>
    <row r="12132" spans="1:15">
      <c r="A12132" t="s">
        <v>13412</v>
      </c>
      <c r="B12132" t="s">
        <v>23513</v>
      </c>
      <c r="C12132" t="s">
        <v>13413</v>
      </c>
      <c r="D12132">
        <v>3</v>
      </c>
      <c r="E12132">
        <v>535</v>
      </c>
      <c r="F12132">
        <v>117</v>
      </c>
      <c r="G12132">
        <v>8124</v>
      </c>
      <c r="H12132">
        <v>0.98564544066077298</v>
      </c>
      <c r="I12132">
        <v>0.99999999999997702</v>
      </c>
      <c r="J12132">
        <v>0.95041217501583097</v>
      </c>
      <c r="K12132" t="s">
        <v>26569</v>
      </c>
      <c r="L12132">
        <v>3</v>
      </c>
      <c r="M12132" t="s">
        <v>5133</v>
      </c>
      <c r="N12132">
        <v>2.5641025641025599E-2</v>
      </c>
      <c r="O12132">
        <v>5.60747663551402E-3</v>
      </c>
    </row>
    <row r="12133" spans="1:15">
      <c r="A12133" t="s">
        <v>13414</v>
      </c>
      <c r="B12133" t="s">
        <v>23511</v>
      </c>
      <c r="C12133" t="s">
        <v>13415</v>
      </c>
      <c r="D12133">
        <v>41</v>
      </c>
      <c r="E12133">
        <v>6152</v>
      </c>
      <c r="F12133">
        <v>49</v>
      </c>
      <c r="G12133">
        <v>7804</v>
      </c>
      <c r="H12133">
        <v>0.262118754540834</v>
      </c>
      <c r="I12133">
        <v>0.75893450185594702</v>
      </c>
      <c r="J12133">
        <v>0.65232947105610195</v>
      </c>
      <c r="K12133" t="s">
        <v>31454</v>
      </c>
      <c r="L12133">
        <v>41</v>
      </c>
      <c r="M12133" t="s">
        <v>5133</v>
      </c>
      <c r="N12133">
        <v>0.83673469387755095</v>
      </c>
      <c r="O12133">
        <v>6.6644993498049402E-3</v>
      </c>
    </row>
    <row r="12134" spans="1:15">
      <c r="A12134" t="s">
        <v>13414</v>
      </c>
      <c r="B12134" t="s">
        <v>23518</v>
      </c>
      <c r="C12134" t="s">
        <v>13415</v>
      </c>
      <c r="D12134">
        <v>4</v>
      </c>
      <c r="E12134">
        <v>787</v>
      </c>
      <c r="F12134">
        <v>31</v>
      </c>
      <c r="G12134">
        <v>7393</v>
      </c>
      <c r="H12134">
        <v>0.423379635365847</v>
      </c>
      <c r="I12134">
        <v>1</v>
      </c>
      <c r="J12134">
        <v>0.966855260484069</v>
      </c>
      <c r="K12134" t="s">
        <v>31455</v>
      </c>
      <c r="L12134">
        <v>4</v>
      </c>
      <c r="M12134" t="s">
        <v>5133</v>
      </c>
      <c r="N12134">
        <v>0.12903225806451599</v>
      </c>
      <c r="O12134">
        <v>5.0825921219822103E-3</v>
      </c>
    </row>
    <row r="12135" spans="1:15">
      <c r="A12135" t="s">
        <v>13414</v>
      </c>
      <c r="B12135" t="s">
        <v>23513</v>
      </c>
      <c r="C12135" t="s">
        <v>13415</v>
      </c>
      <c r="D12135">
        <v>3</v>
      </c>
      <c r="E12135">
        <v>535</v>
      </c>
      <c r="F12135">
        <v>54</v>
      </c>
      <c r="G12135">
        <v>8124</v>
      </c>
      <c r="H12135">
        <v>0.69988594683291805</v>
      </c>
      <c r="I12135">
        <v>0.99999999999997702</v>
      </c>
      <c r="J12135">
        <v>0.95041217501583097</v>
      </c>
      <c r="K12135" t="s">
        <v>31456</v>
      </c>
      <c r="L12135">
        <v>3</v>
      </c>
      <c r="M12135" t="s">
        <v>5133</v>
      </c>
      <c r="N12135">
        <v>5.5555555555555601E-2</v>
      </c>
      <c r="O12135">
        <v>5.60747663551402E-3</v>
      </c>
    </row>
    <row r="12136" spans="1:15">
      <c r="A12136" t="s">
        <v>13416</v>
      </c>
      <c r="B12136" t="s">
        <v>23518</v>
      </c>
      <c r="C12136" t="s">
        <v>13417</v>
      </c>
      <c r="D12136">
        <v>2</v>
      </c>
      <c r="E12136">
        <v>787</v>
      </c>
      <c r="F12136">
        <v>2</v>
      </c>
      <c r="G12136">
        <v>7393</v>
      </c>
      <c r="H12136">
        <v>1.1319170819711901E-2</v>
      </c>
      <c r="I12136">
        <v>0.24323860088996599</v>
      </c>
      <c r="J12136">
        <v>0.235176520823249</v>
      </c>
      <c r="K12136" t="s">
        <v>24688</v>
      </c>
      <c r="L12136">
        <v>2</v>
      </c>
      <c r="M12136" t="s">
        <v>5133</v>
      </c>
      <c r="N12136">
        <v>1</v>
      </c>
      <c r="O12136">
        <v>2.5412960609911099E-3</v>
      </c>
    </row>
    <row r="12137" spans="1:15">
      <c r="A12137" t="s">
        <v>13418</v>
      </c>
      <c r="B12137" t="s">
        <v>23518</v>
      </c>
      <c r="C12137" t="s">
        <v>13419</v>
      </c>
      <c r="D12137">
        <v>1</v>
      </c>
      <c r="E12137">
        <v>787</v>
      </c>
      <c r="F12137">
        <v>7</v>
      </c>
      <c r="G12137">
        <v>7393</v>
      </c>
      <c r="H12137">
        <v>0.54534917443390396</v>
      </c>
      <c r="I12137">
        <v>1</v>
      </c>
      <c r="J12137">
        <v>0.966855260484069</v>
      </c>
      <c r="K12137" t="s">
        <v>25705</v>
      </c>
      <c r="L12137">
        <v>1</v>
      </c>
      <c r="M12137" t="s">
        <v>5133</v>
      </c>
      <c r="N12137">
        <v>0.14285714285714299</v>
      </c>
      <c r="O12137">
        <v>1.27064803049555E-3</v>
      </c>
    </row>
    <row r="12138" spans="1:15">
      <c r="A12138" t="s">
        <v>13418</v>
      </c>
      <c r="B12138" t="s">
        <v>23511</v>
      </c>
      <c r="C12138" t="s">
        <v>13419</v>
      </c>
      <c r="D12138">
        <v>6</v>
      </c>
      <c r="E12138">
        <v>6152</v>
      </c>
      <c r="F12138">
        <v>7</v>
      </c>
      <c r="G12138">
        <v>7804</v>
      </c>
      <c r="H12138">
        <v>0.54476030000281095</v>
      </c>
      <c r="I12138">
        <v>0.968912233598893</v>
      </c>
      <c r="J12138">
        <v>0.832812322140707</v>
      </c>
      <c r="K12138" t="s">
        <v>25702</v>
      </c>
      <c r="L12138">
        <v>6</v>
      </c>
      <c r="M12138" t="s">
        <v>5133</v>
      </c>
      <c r="N12138">
        <v>0.85714285714285698</v>
      </c>
      <c r="O12138">
        <v>9.7529258777633303E-4</v>
      </c>
    </row>
    <row r="12139" spans="1:15">
      <c r="A12139" t="s">
        <v>13420</v>
      </c>
      <c r="B12139" t="s">
        <v>23511</v>
      </c>
      <c r="C12139" t="s">
        <v>13421</v>
      </c>
      <c r="D12139">
        <v>23</v>
      </c>
      <c r="E12139">
        <v>6152</v>
      </c>
      <c r="F12139">
        <v>29</v>
      </c>
      <c r="G12139">
        <v>7804</v>
      </c>
      <c r="H12139">
        <v>0.58195437840030795</v>
      </c>
      <c r="I12139">
        <v>0.968912233598893</v>
      </c>
      <c r="J12139">
        <v>0.832812322140707</v>
      </c>
      <c r="K12139" t="s">
        <v>31457</v>
      </c>
      <c r="L12139">
        <v>23</v>
      </c>
      <c r="M12139" t="s">
        <v>5133</v>
      </c>
      <c r="N12139">
        <v>0.79310344827586199</v>
      </c>
      <c r="O12139">
        <v>3.73862158647594E-3</v>
      </c>
    </row>
    <row r="12140" spans="1:15">
      <c r="A12140" t="s">
        <v>13420</v>
      </c>
      <c r="B12140" t="s">
        <v>23518</v>
      </c>
      <c r="C12140" t="s">
        <v>13421</v>
      </c>
      <c r="D12140">
        <v>6</v>
      </c>
      <c r="E12140">
        <v>787</v>
      </c>
      <c r="F12140">
        <v>26</v>
      </c>
      <c r="G12140">
        <v>7393</v>
      </c>
      <c r="H12140">
        <v>5.1368324817319601E-2</v>
      </c>
      <c r="I12140">
        <v>0.61178825165478101</v>
      </c>
      <c r="J12140">
        <v>0.59151068941477603</v>
      </c>
      <c r="K12140" t="s">
        <v>31458</v>
      </c>
      <c r="L12140">
        <v>6</v>
      </c>
      <c r="M12140" t="s">
        <v>5133</v>
      </c>
      <c r="N12140">
        <v>0.230769230769231</v>
      </c>
      <c r="O12140">
        <v>7.6238881829733202E-3</v>
      </c>
    </row>
    <row r="12141" spans="1:15">
      <c r="A12141" t="s">
        <v>13422</v>
      </c>
      <c r="B12141" t="s">
        <v>23511</v>
      </c>
      <c r="C12141" t="s">
        <v>13423</v>
      </c>
      <c r="D12141">
        <v>2</v>
      </c>
      <c r="E12141">
        <v>6152</v>
      </c>
      <c r="F12141">
        <v>2</v>
      </c>
      <c r="G12141">
        <v>7804</v>
      </c>
      <c r="H12141">
        <v>0.62141708038142995</v>
      </c>
      <c r="I12141">
        <v>0.968912233598893</v>
      </c>
      <c r="J12141">
        <v>0.832812322140707</v>
      </c>
      <c r="K12141" t="s">
        <v>31459</v>
      </c>
      <c r="L12141">
        <v>2</v>
      </c>
      <c r="M12141" t="s">
        <v>5133</v>
      </c>
      <c r="N12141">
        <v>1</v>
      </c>
      <c r="O12141">
        <v>3.2509752925877802E-4</v>
      </c>
    </row>
    <row r="12142" spans="1:15">
      <c r="A12142" t="s">
        <v>13424</v>
      </c>
      <c r="B12142" t="s">
        <v>23511</v>
      </c>
      <c r="C12142" t="s">
        <v>13425</v>
      </c>
      <c r="D12142">
        <v>2</v>
      </c>
      <c r="E12142">
        <v>6152</v>
      </c>
      <c r="F12142">
        <v>2</v>
      </c>
      <c r="G12142">
        <v>7804</v>
      </c>
      <c r="H12142">
        <v>0.62141708038142995</v>
      </c>
      <c r="I12142">
        <v>0.968912233598893</v>
      </c>
      <c r="J12142">
        <v>0.832812322140707</v>
      </c>
      <c r="K12142" t="s">
        <v>31459</v>
      </c>
      <c r="L12142">
        <v>2</v>
      </c>
      <c r="M12142" t="s">
        <v>1463</v>
      </c>
      <c r="N12142">
        <v>1</v>
      </c>
      <c r="O12142">
        <v>3.2509752925877802E-4</v>
      </c>
    </row>
    <row r="12143" spans="1:15">
      <c r="A12143" t="s">
        <v>13426</v>
      </c>
      <c r="B12143" t="s">
        <v>23511</v>
      </c>
      <c r="C12143" t="s">
        <v>13427</v>
      </c>
      <c r="D12143">
        <v>2</v>
      </c>
      <c r="E12143">
        <v>6152</v>
      </c>
      <c r="F12143">
        <v>2</v>
      </c>
      <c r="G12143">
        <v>7804</v>
      </c>
      <c r="H12143">
        <v>0.62141708038142995</v>
      </c>
      <c r="I12143">
        <v>0.968912233598893</v>
      </c>
      <c r="J12143">
        <v>0.832812322140707</v>
      </c>
      <c r="K12143" t="s">
        <v>31460</v>
      </c>
      <c r="L12143">
        <v>2</v>
      </c>
      <c r="M12143" t="s">
        <v>2729</v>
      </c>
      <c r="N12143">
        <v>1</v>
      </c>
      <c r="O12143">
        <v>3.2509752925877802E-4</v>
      </c>
    </row>
    <row r="12144" spans="1:15">
      <c r="A12144" t="s">
        <v>13428</v>
      </c>
      <c r="B12144" t="s">
        <v>23511</v>
      </c>
      <c r="C12144" t="s">
        <v>13429</v>
      </c>
      <c r="D12144">
        <v>12</v>
      </c>
      <c r="E12144">
        <v>6152</v>
      </c>
      <c r="F12144">
        <v>15</v>
      </c>
      <c r="G12144">
        <v>7804</v>
      </c>
      <c r="H12144">
        <v>0.60409197031867101</v>
      </c>
      <c r="I12144">
        <v>0.968912233598893</v>
      </c>
      <c r="J12144">
        <v>0.832812322140707</v>
      </c>
      <c r="K12144" t="s">
        <v>25351</v>
      </c>
      <c r="L12144">
        <v>12</v>
      </c>
      <c r="M12144" t="s">
        <v>2729</v>
      </c>
      <c r="N12144">
        <v>0.8</v>
      </c>
      <c r="O12144">
        <v>1.95058517555267E-3</v>
      </c>
    </row>
    <row r="12145" spans="1:15">
      <c r="A12145" t="s">
        <v>13428</v>
      </c>
      <c r="B12145" t="s">
        <v>23513</v>
      </c>
      <c r="C12145" t="s">
        <v>13429</v>
      </c>
      <c r="D12145">
        <v>2</v>
      </c>
      <c r="E12145">
        <v>535</v>
      </c>
      <c r="F12145">
        <v>17</v>
      </c>
      <c r="G12145">
        <v>8124</v>
      </c>
      <c r="H12145">
        <v>0.30951995937748999</v>
      </c>
      <c r="I12145">
        <v>0.96185933942670199</v>
      </c>
      <c r="J12145">
        <v>0.91416282684384298</v>
      </c>
      <c r="K12145" t="s">
        <v>25352</v>
      </c>
      <c r="L12145">
        <v>2</v>
      </c>
      <c r="M12145" t="s">
        <v>2729</v>
      </c>
      <c r="N12145">
        <v>0.11764705882352899</v>
      </c>
      <c r="O12145">
        <v>3.7383177570093499E-3</v>
      </c>
    </row>
    <row r="12146" spans="1:15">
      <c r="A12146" t="s">
        <v>13428</v>
      </c>
      <c r="B12146" t="s">
        <v>23518</v>
      </c>
      <c r="C12146" t="s">
        <v>13429</v>
      </c>
      <c r="D12146">
        <v>1</v>
      </c>
      <c r="E12146">
        <v>787</v>
      </c>
      <c r="F12146">
        <v>15</v>
      </c>
      <c r="G12146">
        <v>7393</v>
      </c>
      <c r="H12146">
        <v>0.81548482306175196</v>
      </c>
      <c r="I12146">
        <v>1</v>
      </c>
      <c r="J12146">
        <v>0.966855260484069</v>
      </c>
      <c r="K12146" t="s">
        <v>25353</v>
      </c>
      <c r="L12146">
        <v>1</v>
      </c>
      <c r="M12146" t="s">
        <v>2729</v>
      </c>
      <c r="N12146">
        <v>6.6666666666666693E-2</v>
      </c>
      <c r="O12146">
        <v>1.27064803049555E-3</v>
      </c>
    </row>
    <row r="12147" spans="1:15">
      <c r="A12147" t="s">
        <v>13430</v>
      </c>
      <c r="B12147" t="s">
        <v>23518</v>
      </c>
      <c r="C12147" t="s">
        <v>13431</v>
      </c>
      <c r="D12147">
        <v>4</v>
      </c>
      <c r="E12147">
        <v>787</v>
      </c>
      <c r="F12147">
        <v>17</v>
      </c>
      <c r="G12147">
        <v>7393</v>
      </c>
      <c r="H12147">
        <v>9.87947535328495E-2</v>
      </c>
      <c r="I12147">
        <v>0.63266972740240601</v>
      </c>
      <c r="J12147">
        <v>0.61170005408803896</v>
      </c>
      <c r="K12147" t="s">
        <v>28842</v>
      </c>
      <c r="L12147">
        <v>4</v>
      </c>
      <c r="M12147" t="s">
        <v>1463</v>
      </c>
      <c r="N12147">
        <v>0.23529411764705899</v>
      </c>
      <c r="O12147">
        <v>5.0825921219822103E-3</v>
      </c>
    </row>
    <row r="12148" spans="1:15">
      <c r="A12148" t="s">
        <v>13430</v>
      </c>
      <c r="B12148" t="s">
        <v>23511</v>
      </c>
      <c r="C12148" t="s">
        <v>13431</v>
      </c>
      <c r="D12148">
        <v>8</v>
      </c>
      <c r="E12148">
        <v>6152</v>
      </c>
      <c r="F12148">
        <v>15</v>
      </c>
      <c r="G12148">
        <v>7804</v>
      </c>
      <c r="H12148">
        <v>0.99392647355867303</v>
      </c>
      <c r="I12148">
        <v>1</v>
      </c>
      <c r="J12148">
        <v>0.85953329234717102</v>
      </c>
      <c r="K12148" t="s">
        <v>31461</v>
      </c>
      <c r="L12148">
        <v>8</v>
      </c>
      <c r="M12148" t="s">
        <v>1463</v>
      </c>
      <c r="N12148">
        <v>0.53333333333333299</v>
      </c>
      <c r="O12148">
        <v>1.3003901170351099E-3</v>
      </c>
    </row>
    <row r="12149" spans="1:15">
      <c r="A12149" t="s">
        <v>13430</v>
      </c>
      <c r="B12149" t="s">
        <v>23513</v>
      </c>
      <c r="C12149" t="s">
        <v>13431</v>
      </c>
      <c r="D12149">
        <v>1</v>
      </c>
      <c r="E12149">
        <v>535</v>
      </c>
      <c r="F12149">
        <v>13</v>
      </c>
      <c r="G12149">
        <v>8124</v>
      </c>
      <c r="H12149">
        <v>0.58781134946737001</v>
      </c>
      <c r="I12149">
        <v>0.99999999999997702</v>
      </c>
      <c r="J12149">
        <v>0.95041217501583097</v>
      </c>
      <c r="K12149" t="s">
        <v>23688</v>
      </c>
      <c r="L12149">
        <v>1</v>
      </c>
      <c r="M12149" t="s">
        <v>1463</v>
      </c>
      <c r="N12149">
        <v>7.69230769230769E-2</v>
      </c>
      <c r="O12149">
        <v>1.8691588785046699E-3</v>
      </c>
    </row>
    <row r="12150" spans="1:15">
      <c r="A12150" t="s">
        <v>13432</v>
      </c>
      <c r="B12150" t="s">
        <v>23511</v>
      </c>
      <c r="C12150" t="s">
        <v>13433</v>
      </c>
      <c r="D12150">
        <v>57</v>
      </c>
      <c r="E12150">
        <v>6152</v>
      </c>
      <c r="F12150">
        <v>62</v>
      </c>
      <c r="G12150">
        <v>7804</v>
      </c>
      <c r="H12150">
        <v>4.92053828901167E-3</v>
      </c>
      <c r="I12150">
        <v>4.8941661522789399E-2</v>
      </c>
      <c r="J12150">
        <v>4.2066987461624003E-2</v>
      </c>
      <c r="K12150" t="s">
        <v>31462</v>
      </c>
      <c r="L12150">
        <v>57</v>
      </c>
      <c r="M12150" t="s">
        <v>5133</v>
      </c>
      <c r="N12150">
        <v>0.91935483870967705</v>
      </c>
      <c r="O12150">
        <v>9.2652795838751596E-3</v>
      </c>
    </row>
    <row r="12151" spans="1:15">
      <c r="A12151" t="s">
        <v>13432</v>
      </c>
      <c r="B12151" t="s">
        <v>23513</v>
      </c>
      <c r="C12151" t="s">
        <v>13433</v>
      </c>
      <c r="D12151">
        <v>2</v>
      </c>
      <c r="E12151">
        <v>535</v>
      </c>
      <c r="F12151">
        <v>59</v>
      </c>
      <c r="G12151">
        <v>8124</v>
      </c>
      <c r="H12151">
        <v>0.90811111707429704</v>
      </c>
      <c r="I12151">
        <v>0.99999999999997702</v>
      </c>
      <c r="J12151">
        <v>0.95041217501583097</v>
      </c>
      <c r="K12151" t="s">
        <v>23582</v>
      </c>
      <c r="L12151">
        <v>2</v>
      </c>
      <c r="M12151" t="s">
        <v>5133</v>
      </c>
      <c r="N12151">
        <v>3.3898305084745797E-2</v>
      </c>
      <c r="O12151">
        <v>3.7383177570093499E-3</v>
      </c>
    </row>
    <row r="12152" spans="1:15">
      <c r="A12152" t="s">
        <v>13432</v>
      </c>
      <c r="B12152" t="s">
        <v>23518</v>
      </c>
      <c r="C12152" t="s">
        <v>13433</v>
      </c>
      <c r="D12152">
        <v>1</v>
      </c>
      <c r="E12152">
        <v>787</v>
      </c>
      <c r="F12152">
        <v>56</v>
      </c>
      <c r="G12152">
        <v>7393</v>
      </c>
      <c r="H12152">
        <v>0.99821447769192795</v>
      </c>
      <c r="I12152">
        <v>1</v>
      </c>
      <c r="J12152">
        <v>0.966855260484069</v>
      </c>
      <c r="K12152" t="s">
        <v>23581</v>
      </c>
      <c r="L12152">
        <v>1</v>
      </c>
      <c r="M12152" t="s">
        <v>5133</v>
      </c>
      <c r="N12152">
        <v>1.7857142857142901E-2</v>
      </c>
      <c r="O12152">
        <v>1.27064803049555E-3</v>
      </c>
    </row>
    <row r="12153" spans="1:15">
      <c r="A12153" t="s">
        <v>13434</v>
      </c>
      <c r="B12153" t="s">
        <v>23511</v>
      </c>
      <c r="C12153" t="s">
        <v>13435</v>
      </c>
      <c r="D12153">
        <v>3</v>
      </c>
      <c r="E12153">
        <v>6152</v>
      </c>
      <c r="F12153">
        <v>3</v>
      </c>
      <c r="G12153">
        <v>7804</v>
      </c>
      <c r="H12153">
        <v>0.489837867770546</v>
      </c>
      <c r="I12153">
        <v>0.96083957126938102</v>
      </c>
      <c r="J12153">
        <v>0.82587360011061495</v>
      </c>
      <c r="K12153" t="s">
        <v>27145</v>
      </c>
      <c r="L12153">
        <v>3</v>
      </c>
      <c r="M12153" t="s">
        <v>5133</v>
      </c>
      <c r="N12153">
        <v>1</v>
      </c>
      <c r="O12153">
        <v>4.8764629388816603E-4</v>
      </c>
    </row>
    <row r="12154" spans="1:15">
      <c r="A12154" t="s">
        <v>13436</v>
      </c>
      <c r="B12154" t="s">
        <v>23511</v>
      </c>
      <c r="C12154" t="s">
        <v>13437</v>
      </c>
      <c r="D12154">
        <v>53</v>
      </c>
      <c r="E12154">
        <v>6152</v>
      </c>
      <c r="F12154">
        <v>58</v>
      </c>
      <c r="G12154">
        <v>7804</v>
      </c>
      <c r="H12154">
        <v>9.3249803831142505E-3</v>
      </c>
      <c r="I12154">
        <v>8.0389169765113705E-2</v>
      </c>
      <c r="J12154">
        <v>6.9097167757263794E-2</v>
      </c>
      <c r="K12154" t="s">
        <v>31463</v>
      </c>
      <c r="L12154">
        <v>53</v>
      </c>
      <c r="M12154" t="s">
        <v>5133</v>
      </c>
      <c r="N12154">
        <v>0.91379310344827602</v>
      </c>
      <c r="O12154">
        <v>8.6150845253576101E-3</v>
      </c>
    </row>
    <row r="12155" spans="1:15">
      <c r="A12155" t="s">
        <v>13436</v>
      </c>
      <c r="B12155" t="s">
        <v>23518</v>
      </c>
      <c r="C12155" t="s">
        <v>13437</v>
      </c>
      <c r="D12155">
        <v>1</v>
      </c>
      <c r="E12155">
        <v>787</v>
      </c>
      <c r="F12155">
        <v>52</v>
      </c>
      <c r="G12155">
        <v>7393</v>
      </c>
      <c r="H12155">
        <v>0.997189373954256</v>
      </c>
      <c r="I12155">
        <v>1</v>
      </c>
      <c r="J12155">
        <v>0.966855260484069</v>
      </c>
      <c r="K12155" t="s">
        <v>23581</v>
      </c>
      <c r="L12155">
        <v>1</v>
      </c>
      <c r="M12155" t="s">
        <v>5133</v>
      </c>
      <c r="N12155">
        <v>1.9230769230769201E-2</v>
      </c>
      <c r="O12155">
        <v>1.27064803049555E-3</v>
      </c>
    </row>
    <row r="12156" spans="1:15">
      <c r="A12156" t="s">
        <v>13436</v>
      </c>
      <c r="B12156" t="s">
        <v>23513</v>
      </c>
      <c r="C12156" t="s">
        <v>13437</v>
      </c>
      <c r="D12156">
        <v>2</v>
      </c>
      <c r="E12156">
        <v>535</v>
      </c>
      <c r="F12156">
        <v>57</v>
      </c>
      <c r="G12156">
        <v>8124</v>
      </c>
      <c r="H12156">
        <v>0.89749946622884902</v>
      </c>
      <c r="I12156">
        <v>0.99999999999997702</v>
      </c>
      <c r="J12156">
        <v>0.95041217501583097</v>
      </c>
      <c r="K12156" t="s">
        <v>23582</v>
      </c>
      <c r="L12156">
        <v>2</v>
      </c>
      <c r="M12156" t="s">
        <v>5133</v>
      </c>
      <c r="N12156">
        <v>3.5087719298245598E-2</v>
      </c>
      <c r="O12156">
        <v>3.7383177570093499E-3</v>
      </c>
    </row>
    <row r="12157" spans="1:15">
      <c r="A12157" t="s">
        <v>13438</v>
      </c>
      <c r="B12157" t="s">
        <v>23511</v>
      </c>
      <c r="C12157" t="s">
        <v>13439</v>
      </c>
      <c r="D12157">
        <v>18</v>
      </c>
      <c r="E12157">
        <v>6152</v>
      </c>
      <c r="F12157">
        <v>22</v>
      </c>
      <c r="G12157">
        <v>7804</v>
      </c>
      <c r="H12157">
        <v>0.48786783009465201</v>
      </c>
      <c r="I12157">
        <v>0.96083957126938102</v>
      </c>
      <c r="J12157">
        <v>0.82587360011061495</v>
      </c>
      <c r="K12157" t="s">
        <v>31464</v>
      </c>
      <c r="L12157">
        <v>18</v>
      </c>
      <c r="M12157" t="s">
        <v>5133</v>
      </c>
      <c r="N12157">
        <v>0.81818181818181801</v>
      </c>
      <c r="O12157">
        <v>2.9258777633290002E-3</v>
      </c>
    </row>
    <row r="12158" spans="1:15">
      <c r="A12158" t="s">
        <v>13438</v>
      </c>
      <c r="B12158" t="s">
        <v>23518</v>
      </c>
      <c r="C12158" t="s">
        <v>13439</v>
      </c>
      <c r="D12158">
        <v>2</v>
      </c>
      <c r="E12158">
        <v>787</v>
      </c>
      <c r="F12158">
        <v>21</v>
      </c>
      <c r="G12158">
        <v>7393</v>
      </c>
      <c r="H12158">
        <v>0.67096873526690604</v>
      </c>
      <c r="I12158">
        <v>1</v>
      </c>
      <c r="J12158">
        <v>0.966855260484069</v>
      </c>
      <c r="K12158" t="s">
        <v>31465</v>
      </c>
      <c r="L12158">
        <v>2</v>
      </c>
      <c r="M12158" t="s">
        <v>5133</v>
      </c>
      <c r="N12158">
        <v>9.5238095238095205E-2</v>
      </c>
      <c r="O12158">
        <v>2.5412960609911099E-3</v>
      </c>
    </row>
    <row r="12159" spans="1:15">
      <c r="A12159" t="s">
        <v>13438</v>
      </c>
      <c r="B12159" t="s">
        <v>23513</v>
      </c>
      <c r="C12159" t="s">
        <v>13439</v>
      </c>
      <c r="D12159">
        <v>3</v>
      </c>
      <c r="E12159">
        <v>535</v>
      </c>
      <c r="F12159">
        <v>25</v>
      </c>
      <c r="G12159">
        <v>8124</v>
      </c>
      <c r="H12159">
        <v>0.22519044555592699</v>
      </c>
      <c r="I12159">
        <v>0.85273230586348503</v>
      </c>
      <c r="J12159">
        <v>0.81044716552199803</v>
      </c>
      <c r="K12159" t="s">
        <v>23574</v>
      </c>
      <c r="L12159">
        <v>3</v>
      </c>
      <c r="M12159" t="s">
        <v>5133</v>
      </c>
      <c r="N12159">
        <v>0.12</v>
      </c>
      <c r="O12159">
        <v>5.60747663551402E-3</v>
      </c>
    </row>
    <row r="12160" spans="1:15">
      <c r="A12160" t="s">
        <v>13440</v>
      </c>
      <c r="B12160" t="s">
        <v>23518</v>
      </c>
      <c r="C12160" t="s">
        <v>13441</v>
      </c>
      <c r="D12160">
        <v>3</v>
      </c>
      <c r="E12160">
        <v>787</v>
      </c>
      <c r="F12160">
        <v>30</v>
      </c>
      <c r="G12160">
        <v>7393</v>
      </c>
      <c r="H12160">
        <v>0.63332168497958496</v>
      </c>
      <c r="I12160">
        <v>1</v>
      </c>
      <c r="J12160">
        <v>0.966855260484069</v>
      </c>
      <c r="K12160" t="s">
        <v>26341</v>
      </c>
      <c r="L12160">
        <v>3</v>
      </c>
      <c r="M12160" t="s">
        <v>5133</v>
      </c>
      <c r="N12160">
        <v>0.1</v>
      </c>
      <c r="O12160">
        <v>3.8119440914866601E-3</v>
      </c>
    </row>
    <row r="12161" spans="1:15">
      <c r="A12161" t="s">
        <v>13440</v>
      </c>
      <c r="B12161" t="s">
        <v>23513</v>
      </c>
      <c r="C12161" t="s">
        <v>13441</v>
      </c>
      <c r="D12161">
        <v>4</v>
      </c>
      <c r="E12161">
        <v>535</v>
      </c>
      <c r="F12161">
        <v>34</v>
      </c>
      <c r="G12161">
        <v>8124</v>
      </c>
      <c r="H12161">
        <v>0.18268159178208701</v>
      </c>
      <c r="I12161">
        <v>0.75508452473579202</v>
      </c>
      <c r="J12161">
        <v>0.71764152547495597</v>
      </c>
      <c r="K12161" t="s">
        <v>31466</v>
      </c>
      <c r="L12161">
        <v>4</v>
      </c>
      <c r="M12161" t="s">
        <v>5133</v>
      </c>
      <c r="N12161">
        <v>0.11764705882352899</v>
      </c>
      <c r="O12161">
        <v>7.4766355140186902E-3</v>
      </c>
    </row>
    <row r="12162" spans="1:15">
      <c r="A12162" t="s">
        <v>13440</v>
      </c>
      <c r="B12162" t="s">
        <v>23511</v>
      </c>
      <c r="C12162" t="s">
        <v>13441</v>
      </c>
      <c r="D12162">
        <v>25</v>
      </c>
      <c r="E12162">
        <v>6152</v>
      </c>
      <c r="F12162">
        <v>31</v>
      </c>
      <c r="G12162">
        <v>7804</v>
      </c>
      <c r="H12162">
        <v>0.50621227056594298</v>
      </c>
      <c r="I12162">
        <v>0.968912233598893</v>
      </c>
      <c r="J12162">
        <v>0.832812322140707</v>
      </c>
      <c r="K12162" t="s">
        <v>31467</v>
      </c>
      <c r="L12162">
        <v>25</v>
      </c>
      <c r="M12162" t="s">
        <v>5133</v>
      </c>
      <c r="N12162">
        <v>0.80645161290322598</v>
      </c>
      <c r="O12162">
        <v>4.0637191157347199E-3</v>
      </c>
    </row>
    <row r="12163" spans="1:15">
      <c r="A12163" t="s">
        <v>13442</v>
      </c>
      <c r="B12163" t="s">
        <v>23511</v>
      </c>
      <c r="C12163" t="s">
        <v>13443</v>
      </c>
      <c r="D12163">
        <v>1</v>
      </c>
      <c r="E12163">
        <v>6152</v>
      </c>
      <c r="F12163">
        <v>1</v>
      </c>
      <c r="G12163">
        <v>7804</v>
      </c>
      <c r="H12163">
        <v>0.788313685289595</v>
      </c>
      <c r="I12163">
        <v>0.968912233598893</v>
      </c>
      <c r="J12163">
        <v>0.832812322140707</v>
      </c>
      <c r="K12163" t="s">
        <v>30310</v>
      </c>
      <c r="L12163">
        <v>1</v>
      </c>
      <c r="M12163" t="s">
        <v>5133</v>
      </c>
      <c r="N12163">
        <v>1</v>
      </c>
      <c r="O12163">
        <v>1.6254876462938901E-4</v>
      </c>
    </row>
    <row r="12164" spans="1:15">
      <c r="A12164" t="s">
        <v>13444</v>
      </c>
      <c r="B12164" t="s">
        <v>23511</v>
      </c>
      <c r="C12164" t="s">
        <v>13445</v>
      </c>
      <c r="D12164">
        <v>1</v>
      </c>
      <c r="E12164">
        <v>6152</v>
      </c>
      <c r="F12164">
        <v>1</v>
      </c>
      <c r="G12164">
        <v>7804</v>
      </c>
      <c r="H12164">
        <v>0.788313685289595</v>
      </c>
      <c r="I12164">
        <v>0.968912233598893</v>
      </c>
      <c r="J12164">
        <v>0.832812322140707</v>
      </c>
      <c r="K12164" t="s">
        <v>23859</v>
      </c>
      <c r="L12164">
        <v>1</v>
      </c>
      <c r="M12164" t="s">
        <v>5133</v>
      </c>
      <c r="N12164">
        <v>1</v>
      </c>
      <c r="O12164">
        <v>1.6254876462938901E-4</v>
      </c>
    </row>
    <row r="12165" spans="1:15">
      <c r="A12165" t="s">
        <v>13446</v>
      </c>
      <c r="B12165" t="s">
        <v>23511</v>
      </c>
      <c r="C12165" t="s">
        <v>13447</v>
      </c>
      <c r="D12165">
        <v>87</v>
      </c>
      <c r="E12165">
        <v>6152</v>
      </c>
      <c r="F12165">
        <v>113</v>
      </c>
      <c r="G12165">
        <v>7804</v>
      </c>
      <c r="H12165">
        <v>0.72974955506417305</v>
      </c>
      <c r="I12165">
        <v>0.968912233598893</v>
      </c>
      <c r="J12165">
        <v>0.832812322140707</v>
      </c>
      <c r="K12165" t="s">
        <v>31468</v>
      </c>
      <c r="L12165">
        <v>87</v>
      </c>
      <c r="M12165" t="s">
        <v>5133</v>
      </c>
      <c r="N12165">
        <v>0.76991150442477896</v>
      </c>
      <c r="O12165">
        <v>1.41417425227568E-2</v>
      </c>
    </row>
    <row r="12166" spans="1:15">
      <c r="A12166" t="s">
        <v>13446</v>
      </c>
      <c r="B12166" t="s">
        <v>23513</v>
      </c>
      <c r="C12166" t="s">
        <v>13447</v>
      </c>
      <c r="D12166">
        <v>11</v>
      </c>
      <c r="E12166">
        <v>535</v>
      </c>
      <c r="F12166">
        <v>126</v>
      </c>
      <c r="G12166">
        <v>8124</v>
      </c>
      <c r="H12166">
        <v>0.20693610253089501</v>
      </c>
      <c r="I12166">
        <v>0.82628980005633901</v>
      </c>
      <c r="J12166">
        <v>0.78531588606495994</v>
      </c>
      <c r="K12166" t="s">
        <v>31469</v>
      </c>
      <c r="L12166">
        <v>11</v>
      </c>
      <c r="M12166" t="s">
        <v>5133</v>
      </c>
      <c r="N12166">
        <v>8.7301587301587297E-2</v>
      </c>
      <c r="O12166">
        <v>2.0560747663551399E-2</v>
      </c>
    </row>
    <row r="12167" spans="1:15">
      <c r="A12167" t="s">
        <v>13446</v>
      </c>
      <c r="B12167" t="s">
        <v>23518</v>
      </c>
      <c r="C12167" t="s">
        <v>13447</v>
      </c>
      <c r="D12167">
        <v>6</v>
      </c>
      <c r="E12167">
        <v>787</v>
      </c>
      <c r="F12167">
        <v>91</v>
      </c>
      <c r="G12167">
        <v>7393</v>
      </c>
      <c r="H12167">
        <v>0.93244270290505904</v>
      </c>
      <c r="I12167">
        <v>1</v>
      </c>
      <c r="J12167">
        <v>0.966855260484069</v>
      </c>
      <c r="K12167" t="s">
        <v>31470</v>
      </c>
      <c r="L12167">
        <v>6</v>
      </c>
      <c r="M12167" t="s">
        <v>5133</v>
      </c>
      <c r="N12167">
        <v>6.5934065934065894E-2</v>
      </c>
      <c r="O12167">
        <v>7.6238881829733202E-3</v>
      </c>
    </row>
    <row r="12168" spans="1:15">
      <c r="A12168" t="s">
        <v>13448</v>
      </c>
      <c r="B12168" t="s">
        <v>23511</v>
      </c>
      <c r="C12168" t="s">
        <v>13449</v>
      </c>
      <c r="D12168">
        <v>1</v>
      </c>
      <c r="E12168">
        <v>6152</v>
      </c>
      <c r="F12168">
        <v>2</v>
      </c>
      <c r="G12168">
        <v>7804</v>
      </c>
      <c r="H12168">
        <v>0.95521029019776005</v>
      </c>
      <c r="I12168">
        <v>1</v>
      </c>
      <c r="J12168">
        <v>0.85953329234717102</v>
      </c>
      <c r="K12168" t="s">
        <v>29661</v>
      </c>
      <c r="L12168">
        <v>1</v>
      </c>
      <c r="M12168" t="s">
        <v>5133</v>
      </c>
      <c r="N12168">
        <v>0.5</v>
      </c>
      <c r="O12168">
        <v>1.6254876462938901E-4</v>
      </c>
    </row>
    <row r="12169" spans="1:15">
      <c r="A12169" t="s">
        <v>13448</v>
      </c>
      <c r="B12169" t="s">
        <v>23518</v>
      </c>
      <c r="C12169" t="s">
        <v>13449</v>
      </c>
      <c r="D12169">
        <v>1</v>
      </c>
      <c r="E12169">
        <v>787</v>
      </c>
      <c r="F12169">
        <v>2</v>
      </c>
      <c r="G12169">
        <v>7393</v>
      </c>
      <c r="H12169">
        <v>0.20158492765181499</v>
      </c>
      <c r="I12169">
        <v>0.83876007220319604</v>
      </c>
      <c r="J12169">
        <v>0.81095958809365798</v>
      </c>
      <c r="K12169" t="s">
        <v>26612</v>
      </c>
      <c r="L12169">
        <v>1</v>
      </c>
      <c r="M12169" t="s">
        <v>5133</v>
      </c>
      <c r="N12169">
        <v>0.5</v>
      </c>
      <c r="O12169">
        <v>1.27064803049555E-3</v>
      </c>
    </row>
    <row r="12170" spans="1:15">
      <c r="A12170" t="s">
        <v>13450</v>
      </c>
      <c r="B12170" t="s">
        <v>23511</v>
      </c>
      <c r="C12170" t="s">
        <v>13451</v>
      </c>
      <c r="D12170">
        <v>14</v>
      </c>
      <c r="E12170">
        <v>6152</v>
      </c>
      <c r="F12170">
        <v>14</v>
      </c>
      <c r="G12170">
        <v>7804</v>
      </c>
      <c r="H12170">
        <v>3.5680033920092398E-2</v>
      </c>
      <c r="I12170">
        <v>0.21445050912290001</v>
      </c>
      <c r="J12170">
        <v>0.18432735215193299</v>
      </c>
      <c r="K12170" t="s">
        <v>26339</v>
      </c>
      <c r="L12170">
        <v>14</v>
      </c>
      <c r="M12170" t="s">
        <v>5133</v>
      </c>
      <c r="N12170">
        <v>1</v>
      </c>
      <c r="O12170">
        <v>2.2756827048114399E-3</v>
      </c>
    </row>
    <row r="12171" spans="1:15">
      <c r="A12171" t="s">
        <v>13452</v>
      </c>
      <c r="B12171" t="s">
        <v>23513</v>
      </c>
      <c r="C12171" t="s">
        <v>13453</v>
      </c>
      <c r="D12171">
        <v>3</v>
      </c>
      <c r="E12171">
        <v>535</v>
      </c>
      <c r="F12171">
        <v>35</v>
      </c>
      <c r="G12171">
        <v>8124</v>
      </c>
      <c r="H12171">
        <v>0.40810874806039799</v>
      </c>
      <c r="I12171">
        <v>0.99999999999997702</v>
      </c>
      <c r="J12171">
        <v>0.95041217501583097</v>
      </c>
      <c r="K12171" t="s">
        <v>31471</v>
      </c>
      <c r="L12171">
        <v>3</v>
      </c>
      <c r="M12171" t="s">
        <v>5133</v>
      </c>
      <c r="N12171">
        <v>8.5714285714285701E-2</v>
      </c>
      <c r="O12171">
        <v>5.60747663551402E-3</v>
      </c>
    </row>
    <row r="12172" spans="1:15">
      <c r="A12172" t="s">
        <v>13452</v>
      </c>
      <c r="B12172" t="s">
        <v>23518</v>
      </c>
      <c r="C12172" t="s">
        <v>13453</v>
      </c>
      <c r="D12172">
        <v>2</v>
      </c>
      <c r="E12172">
        <v>787</v>
      </c>
      <c r="F12172">
        <v>30</v>
      </c>
      <c r="G12172">
        <v>7393</v>
      </c>
      <c r="H12172">
        <v>0.84430484848813103</v>
      </c>
      <c r="I12172">
        <v>1</v>
      </c>
      <c r="J12172">
        <v>0.966855260484069</v>
      </c>
      <c r="K12172" t="s">
        <v>29509</v>
      </c>
      <c r="L12172">
        <v>2</v>
      </c>
      <c r="M12172" t="s">
        <v>5133</v>
      </c>
      <c r="N12172">
        <v>6.6666666666666693E-2</v>
      </c>
      <c r="O12172">
        <v>2.5412960609911099E-3</v>
      </c>
    </row>
    <row r="12173" spans="1:15">
      <c r="A12173" t="s">
        <v>13452</v>
      </c>
      <c r="B12173" t="s">
        <v>23511</v>
      </c>
      <c r="C12173" t="s">
        <v>13453</v>
      </c>
      <c r="D12173">
        <v>26</v>
      </c>
      <c r="E12173">
        <v>6152</v>
      </c>
      <c r="F12173">
        <v>32</v>
      </c>
      <c r="G12173">
        <v>7804</v>
      </c>
      <c r="H12173">
        <v>0.46946076565406297</v>
      </c>
      <c r="I12173">
        <v>0.96083957126938102</v>
      </c>
      <c r="J12173">
        <v>0.82587360011061495</v>
      </c>
      <c r="K12173" t="s">
        <v>31472</v>
      </c>
      <c r="L12173">
        <v>26</v>
      </c>
      <c r="M12173" t="s">
        <v>5133</v>
      </c>
      <c r="N12173">
        <v>0.8125</v>
      </c>
      <c r="O12173">
        <v>4.2262678803641103E-3</v>
      </c>
    </row>
    <row r="12174" spans="1:15">
      <c r="A12174" t="s">
        <v>13454</v>
      </c>
      <c r="B12174" t="s">
        <v>23511</v>
      </c>
      <c r="C12174" t="s">
        <v>13455</v>
      </c>
      <c r="D12174">
        <v>1</v>
      </c>
      <c r="E12174">
        <v>6152</v>
      </c>
      <c r="F12174">
        <v>1</v>
      </c>
      <c r="G12174">
        <v>7804</v>
      </c>
      <c r="H12174">
        <v>0.788313685289595</v>
      </c>
      <c r="I12174">
        <v>0.968912233598893</v>
      </c>
      <c r="J12174">
        <v>0.832812322140707</v>
      </c>
      <c r="K12174" t="s">
        <v>25560</v>
      </c>
      <c r="L12174">
        <v>1</v>
      </c>
      <c r="M12174" t="s">
        <v>5133</v>
      </c>
      <c r="N12174">
        <v>1</v>
      </c>
      <c r="O12174">
        <v>1.6254876462938901E-4</v>
      </c>
    </row>
    <row r="12175" spans="1:15">
      <c r="A12175" t="s">
        <v>13456</v>
      </c>
      <c r="B12175" t="s">
        <v>23511</v>
      </c>
      <c r="C12175" t="s">
        <v>13457</v>
      </c>
      <c r="D12175">
        <v>1</v>
      </c>
      <c r="E12175">
        <v>6152</v>
      </c>
      <c r="F12175">
        <v>1</v>
      </c>
      <c r="G12175">
        <v>7804</v>
      </c>
      <c r="H12175">
        <v>0.788313685289595</v>
      </c>
      <c r="I12175">
        <v>0.968912233598893</v>
      </c>
      <c r="J12175">
        <v>0.832812322140707</v>
      </c>
      <c r="K12175" t="s">
        <v>25560</v>
      </c>
      <c r="L12175">
        <v>1</v>
      </c>
      <c r="M12175" t="s">
        <v>5133</v>
      </c>
      <c r="N12175">
        <v>1</v>
      </c>
      <c r="O12175">
        <v>1.6254876462938901E-4</v>
      </c>
    </row>
    <row r="12176" spans="1:15">
      <c r="A12176" t="s">
        <v>13458</v>
      </c>
      <c r="B12176" t="s">
        <v>23511</v>
      </c>
      <c r="C12176" t="s">
        <v>13459</v>
      </c>
      <c r="D12176">
        <v>2</v>
      </c>
      <c r="E12176">
        <v>6152</v>
      </c>
      <c r="F12176">
        <v>2</v>
      </c>
      <c r="G12176">
        <v>7804</v>
      </c>
      <c r="H12176">
        <v>0.62141708038142995</v>
      </c>
      <c r="I12176">
        <v>0.968912233598893</v>
      </c>
      <c r="J12176">
        <v>0.832812322140707</v>
      </c>
      <c r="K12176" t="s">
        <v>29172</v>
      </c>
      <c r="L12176">
        <v>2</v>
      </c>
      <c r="M12176" t="s">
        <v>2729</v>
      </c>
      <c r="N12176">
        <v>1</v>
      </c>
      <c r="O12176">
        <v>3.2509752925877802E-4</v>
      </c>
    </row>
    <row r="12177" spans="1:15">
      <c r="A12177" t="s">
        <v>13460</v>
      </c>
      <c r="B12177" t="s">
        <v>23513</v>
      </c>
      <c r="C12177" t="s">
        <v>13461</v>
      </c>
      <c r="D12177">
        <v>1</v>
      </c>
      <c r="E12177">
        <v>535</v>
      </c>
      <c r="F12177">
        <v>14</v>
      </c>
      <c r="G12177">
        <v>8124</v>
      </c>
      <c r="H12177">
        <v>0.614999233579681</v>
      </c>
      <c r="I12177">
        <v>0.99999999999997702</v>
      </c>
      <c r="J12177">
        <v>0.95041217501583097</v>
      </c>
      <c r="K12177" t="s">
        <v>23549</v>
      </c>
      <c r="L12177">
        <v>1</v>
      </c>
      <c r="M12177" t="s">
        <v>5133</v>
      </c>
      <c r="N12177">
        <v>7.1428571428571397E-2</v>
      </c>
      <c r="O12177">
        <v>1.8691588785046699E-3</v>
      </c>
    </row>
    <row r="12178" spans="1:15">
      <c r="A12178" t="s">
        <v>13460</v>
      </c>
      <c r="B12178" t="s">
        <v>23518</v>
      </c>
      <c r="C12178" t="s">
        <v>13461</v>
      </c>
      <c r="D12178">
        <v>2</v>
      </c>
      <c r="E12178">
        <v>787</v>
      </c>
      <c r="F12178">
        <v>14</v>
      </c>
      <c r="G12178">
        <v>7393</v>
      </c>
      <c r="H12178">
        <v>0.44828683528909402</v>
      </c>
      <c r="I12178">
        <v>1</v>
      </c>
      <c r="J12178">
        <v>0.966855260484069</v>
      </c>
      <c r="K12178" t="s">
        <v>25878</v>
      </c>
      <c r="L12178">
        <v>2</v>
      </c>
      <c r="M12178" t="s">
        <v>5133</v>
      </c>
      <c r="N12178">
        <v>0.14285714285714299</v>
      </c>
      <c r="O12178">
        <v>2.5412960609911099E-3</v>
      </c>
    </row>
    <row r="12179" spans="1:15">
      <c r="A12179" t="s">
        <v>13460</v>
      </c>
      <c r="B12179" t="s">
        <v>23511</v>
      </c>
      <c r="C12179" t="s">
        <v>13461</v>
      </c>
      <c r="D12179">
        <v>11</v>
      </c>
      <c r="E12179">
        <v>6152</v>
      </c>
      <c r="F12179">
        <v>14</v>
      </c>
      <c r="G12179">
        <v>7804</v>
      </c>
      <c r="H12179">
        <v>0.65754173515226599</v>
      </c>
      <c r="I12179">
        <v>0.968912233598893</v>
      </c>
      <c r="J12179">
        <v>0.832812322140707</v>
      </c>
      <c r="K12179" t="s">
        <v>31473</v>
      </c>
      <c r="L12179">
        <v>11</v>
      </c>
      <c r="M12179" t="s">
        <v>5133</v>
      </c>
      <c r="N12179">
        <v>0.78571428571428603</v>
      </c>
      <c r="O12179">
        <v>1.78803641092328E-3</v>
      </c>
    </row>
    <row r="12180" spans="1:15">
      <c r="A12180" t="s">
        <v>13462</v>
      </c>
      <c r="B12180" t="s">
        <v>23511</v>
      </c>
      <c r="C12180" t="s">
        <v>13463</v>
      </c>
      <c r="D12180">
        <v>2</v>
      </c>
      <c r="E12180">
        <v>6152</v>
      </c>
      <c r="F12180">
        <v>2</v>
      </c>
      <c r="G12180">
        <v>7804</v>
      </c>
      <c r="H12180">
        <v>0.62141708038142995</v>
      </c>
      <c r="I12180">
        <v>0.968912233598893</v>
      </c>
      <c r="J12180">
        <v>0.832812322140707</v>
      </c>
      <c r="K12180" t="s">
        <v>31474</v>
      </c>
      <c r="L12180">
        <v>2</v>
      </c>
      <c r="M12180" t="s">
        <v>5133</v>
      </c>
      <c r="N12180">
        <v>1</v>
      </c>
      <c r="O12180">
        <v>3.2509752925877802E-4</v>
      </c>
    </row>
    <row r="12181" spans="1:15">
      <c r="A12181" t="s">
        <v>13464</v>
      </c>
      <c r="B12181" t="s">
        <v>23513</v>
      </c>
      <c r="C12181" t="s">
        <v>13465</v>
      </c>
      <c r="D12181">
        <v>2</v>
      </c>
      <c r="E12181">
        <v>535</v>
      </c>
      <c r="F12181">
        <v>5</v>
      </c>
      <c r="G12181">
        <v>8124</v>
      </c>
      <c r="H12181">
        <v>3.7884380227996402E-2</v>
      </c>
      <c r="I12181">
        <v>0.42722874441898101</v>
      </c>
      <c r="J12181">
        <v>0.40604340021253599</v>
      </c>
      <c r="K12181" t="s">
        <v>23514</v>
      </c>
      <c r="L12181">
        <v>2</v>
      </c>
      <c r="M12181" t="s">
        <v>5133</v>
      </c>
      <c r="N12181">
        <v>0.4</v>
      </c>
      <c r="O12181">
        <v>3.7383177570093499E-3</v>
      </c>
    </row>
    <row r="12182" spans="1:15">
      <c r="A12182" t="s">
        <v>13464</v>
      </c>
      <c r="B12182" t="s">
        <v>23511</v>
      </c>
      <c r="C12182" t="s">
        <v>13465</v>
      </c>
      <c r="D12182">
        <v>3</v>
      </c>
      <c r="E12182">
        <v>6152</v>
      </c>
      <c r="F12182">
        <v>5</v>
      </c>
      <c r="G12182">
        <v>7804</v>
      </c>
      <c r="H12182">
        <v>0.93277286492067202</v>
      </c>
      <c r="I12182">
        <v>1</v>
      </c>
      <c r="J12182">
        <v>0.85953329234717102</v>
      </c>
      <c r="K12182" t="s">
        <v>24284</v>
      </c>
      <c r="L12182">
        <v>3</v>
      </c>
      <c r="M12182" t="s">
        <v>5133</v>
      </c>
      <c r="N12182">
        <v>0.6</v>
      </c>
      <c r="O12182">
        <v>4.8764629388816603E-4</v>
      </c>
    </row>
    <row r="12183" spans="1:15">
      <c r="A12183" t="s">
        <v>13466</v>
      </c>
      <c r="B12183" t="s">
        <v>23511</v>
      </c>
      <c r="C12183" t="s">
        <v>13467</v>
      </c>
      <c r="D12183">
        <v>39</v>
      </c>
      <c r="E12183">
        <v>6152</v>
      </c>
      <c r="F12183">
        <v>43</v>
      </c>
      <c r="G12183">
        <v>7804</v>
      </c>
      <c r="H12183">
        <v>3.4279892301254097E-2</v>
      </c>
      <c r="I12183">
        <v>0.214412668173981</v>
      </c>
      <c r="J12183">
        <v>0.18429482659652399</v>
      </c>
      <c r="K12183" t="s">
        <v>31475</v>
      </c>
      <c r="L12183">
        <v>39</v>
      </c>
      <c r="M12183" t="s">
        <v>2729</v>
      </c>
      <c r="N12183">
        <v>0.90697674418604601</v>
      </c>
      <c r="O12183">
        <v>6.3394018205461602E-3</v>
      </c>
    </row>
    <row r="12184" spans="1:15">
      <c r="A12184" t="s">
        <v>13466</v>
      </c>
      <c r="B12184" t="s">
        <v>23518</v>
      </c>
      <c r="C12184" t="s">
        <v>13467</v>
      </c>
      <c r="D12184">
        <v>2</v>
      </c>
      <c r="E12184">
        <v>787</v>
      </c>
      <c r="F12184">
        <v>35</v>
      </c>
      <c r="G12184">
        <v>7393</v>
      </c>
      <c r="H12184">
        <v>0.89994917912615902</v>
      </c>
      <c r="I12184">
        <v>1</v>
      </c>
      <c r="J12184">
        <v>0.966855260484069</v>
      </c>
      <c r="K12184" t="s">
        <v>23912</v>
      </c>
      <c r="L12184">
        <v>2</v>
      </c>
      <c r="M12184" t="s">
        <v>2729</v>
      </c>
      <c r="N12184">
        <v>5.7142857142857099E-2</v>
      </c>
      <c r="O12184">
        <v>2.5412960609911099E-3</v>
      </c>
    </row>
    <row r="12185" spans="1:15">
      <c r="A12185" t="s">
        <v>13468</v>
      </c>
      <c r="B12185" t="s">
        <v>23518</v>
      </c>
      <c r="C12185" t="s">
        <v>13469</v>
      </c>
      <c r="D12185">
        <v>1</v>
      </c>
      <c r="E12185">
        <v>787</v>
      </c>
      <c r="F12185">
        <v>17</v>
      </c>
      <c r="G12185">
        <v>7393</v>
      </c>
      <c r="H12185">
        <v>0.85275166731674401</v>
      </c>
      <c r="I12185">
        <v>1</v>
      </c>
      <c r="J12185">
        <v>0.966855260484069</v>
      </c>
      <c r="K12185" t="s">
        <v>23873</v>
      </c>
      <c r="L12185">
        <v>1</v>
      </c>
      <c r="M12185" t="s">
        <v>5133</v>
      </c>
      <c r="N12185">
        <v>5.8823529411764698E-2</v>
      </c>
      <c r="O12185">
        <v>1.27064803049555E-3</v>
      </c>
    </row>
    <row r="12186" spans="1:15">
      <c r="A12186" t="s">
        <v>13468</v>
      </c>
      <c r="B12186" t="s">
        <v>23513</v>
      </c>
      <c r="C12186" t="s">
        <v>13469</v>
      </c>
      <c r="D12186">
        <v>3</v>
      </c>
      <c r="E12186">
        <v>535</v>
      </c>
      <c r="F12186">
        <v>20</v>
      </c>
      <c r="G12186">
        <v>8124</v>
      </c>
      <c r="H12186">
        <v>0.14100613092595701</v>
      </c>
      <c r="I12186">
        <v>0.67807119738438004</v>
      </c>
      <c r="J12186">
        <v>0.64444712152169303</v>
      </c>
      <c r="K12186" t="s">
        <v>27921</v>
      </c>
      <c r="L12186">
        <v>3</v>
      </c>
      <c r="M12186" t="s">
        <v>5133</v>
      </c>
      <c r="N12186">
        <v>0.15</v>
      </c>
      <c r="O12186">
        <v>5.60747663551402E-3</v>
      </c>
    </row>
    <row r="12187" spans="1:15">
      <c r="A12187" t="s">
        <v>13468</v>
      </c>
      <c r="B12187" t="s">
        <v>23511</v>
      </c>
      <c r="C12187" t="s">
        <v>13469</v>
      </c>
      <c r="D12187">
        <v>15</v>
      </c>
      <c r="E12187">
        <v>6152</v>
      </c>
      <c r="F12187">
        <v>18</v>
      </c>
      <c r="G12187">
        <v>7804</v>
      </c>
      <c r="H12187">
        <v>0.45137220728316702</v>
      </c>
      <c r="I12187">
        <v>0.96083957126938102</v>
      </c>
      <c r="J12187">
        <v>0.82587360011061495</v>
      </c>
      <c r="K12187" t="s">
        <v>31476</v>
      </c>
      <c r="L12187">
        <v>15</v>
      </c>
      <c r="M12187" t="s">
        <v>5133</v>
      </c>
      <c r="N12187">
        <v>0.83333333333333304</v>
      </c>
      <c r="O12187">
        <v>2.4382314694408299E-3</v>
      </c>
    </row>
    <row r="12188" spans="1:15">
      <c r="A12188" t="s">
        <v>13470</v>
      </c>
      <c r="B12188" t="s">
        <v>23511</v>
      </c>
      <c r="C12188" t="s">
        <v>13471</v>
      </c>
      <c r="D12188">
        <v>3</v>
      </c>
      <c r="E12188">
        <v>6152</v>
      </c>
      <c r="F12188">
        <v>4</v>
      </c>
      <c r="G12188">
        <v>7804</v>
      </c>
      <c r="H12188">
        <v>0.80103341611958101</v>
      </c>
      <c r="I12188">
        <v>0.968912233598893</v>
      </c>
      <c r="J12188">
        <v>0.832812322140707</v>
      </c>
      <c r="K12188" t="s">
        <v>31477</v>
      </c>
      <c r="L12188">
        <v>3</v>
      </c>
      <c r="M12188" t="s">
        <v>5133</v>
      </c>
      <c r="N12188">
        <v>0.75</v>
      </c>
      <c r="O12188">
        <v>4.8764629388816603E-4</v>
      </c>
    </row>
    <row r="12189" spans="1:15">
      <c r="A12189" t="s">
        <v>13470</v>
      </c>
      <c r="B12189" t="s">
        <v>23518</v>
      </c>
      <c r="C12189" t="s">
        <v>13471</v>
      </c>
      <c r="D12189">
        <v>1</v>
      </c>
      <c r="E12189">
        <v>787</v>
      </c>
      <c r="F12189">
        <v>4</v>
      </c>
      <c r="G12189">
        <v>7393</v>
      </c>
      <c r="H12189">
        <v>0.362574478289521</v>
      </c>
      <c r="I12189">
        <v>1</v>
      </c>
      <c r="J12189">
        <v>0.966855260484069</v>
      </c>
      <c r="K12189" t="s">
        <v>26612</v>
      </c>
      <c r="L12189">
        <v>1</v>
      </c>
      <c r="M12189" t="s">
        <v>5133</v>
      </c>
      <c r="N12189">
        <v>0.25</v>
      </c>
      <c r="O12189">
        <v>1.27064803049555E-3</v>
      </c>
    </row>
    <row r="12190" spans="1:15">
      <c r="A12190" t="s">
        <v>13472</v>
      </c>
      <c r="B12190" t="s">
        <v>23511</v>
      </c>
      <c r="C12190" t="s">
        <v>13473</v>
      </c>
      <c r="D12190">
        <v>1</v>
      </c>
      <c r="E12190">
        <v>6152</v>
      </c>
      <c r="F12190">
        <v>1</v>
      </c>
      <c r="G12190">
        <v>7804</v>
      </c>
      <c r="H12190">
        <v>0.788313685289595</v>
      </c>
      <c r="I12190">
        <v>0.968912233598893</v>
      </c>
      <c r="J12190">
        <v>0.832812322140707</v>
      </c>
      <c r="K12190" t="s">
        <v>25560</v>
      </c>
      <c r="L12190">
        <v>1</v>
      </c>
      <c r="M12190" t="s">
        <v>5133</v>
      </c>
      <c r="N12190">
        <v>1</v>
      </c>
      <c r="O12190">
        <v>1.6254876462938901E-4</v>
      </c>
    </row>
    <row r="12191" spans="1:15">
      <c r="A12191" t="s">
        <v>13474</v>
      </c>
      <c r="B12191" t="s">
        <v>23511</v>
      </c>
      <c r="C12191" t="s">
        <v>13475</v>
      </c>
      <c r="D12191">
        <v>1</v>
      </c>
      <c r="E12191">
        <v>6152</v>
      </c>
      <c r="F12191">
        <v>1</v>
      </c>
      <c r="G12191">
        <v>7804</v>
      </c>
      <c r="H12191">
        <v>0.788313685289595</v>
      </c>
      <c r="I12191">
        <v>0.968912233598893</v>
      </c>
      <c r="J12191">
        <v>0.832812322140707</v>
      </c>
      <c r="K12191" t="s">
        <v>25560</v>
      </c>
      <c r="L12191">
        <v>1</v>
      </c>
      <c r="M12191" t="s">
        <v>5133</v>
      </c>
      <c r="N12191">
        <v>1</v>
      </c>
      <c r="O12191">
        <v>1.6254876462938901E-4</v>
      </c>
    </row>
    <row r="12192" spans="1:15">
      <c r="A12192" t="s">
        <v>13476</v>
      </c>
      <c r="B12192" t="s">
        <v>23511</v>
      </c>
      <c r="C12192" t="s">
        <v>13477</v>
      </c>
      <c r="D12192">
        <v>31</v>
      </c>
      <c r="E12192">
        <v>6152</v>
      </c>
      <c r="F12192">
        <v>38</v>
      </c>
      <c r="G12192">
        <v>7804</v>
      </c>
      <c r="H12192">
        <v>0.42897158587323397</v>
      </c>
      <c r="I12192">
        <v>0.96083957126938102</v>
      </c>
      <c r="J12192">
        <v>0.82587360011061495</v>
      </c>
      <c r="K12192" t="s">
        <v>31478</v>
      </c>
      <c r="L12192">
        <v>31</v>
      </c>
      <c r="M12192" t="s">
        <v>5133</v>
      </c>
      <c r="N12192">
        <v>0.81578947368421095</v>
      </c>
      <c r="O12192">
        <v>5.0390117035110501E-3</v>
      </c>
    </row>
    <row r="12193" spans="1:15">
      <c r="A12193" t="s">
        <v>13476</v>
      </c>
      <c r="B12193" t="s">
        <v>23518</v>
      </c>
      <c r="C12193" t="s">
        <v>13477</v>
      </c>
      <c r="D12193">
        <v>4</v>
      </c>
      <c r="E12193">
        <v>787</v>
      </c>
      <c r="F12193">
        <v>34</v>
      </c>
      <c r="G12193">
        <v>7393</v>
      </c>
      <c r="H12193">
        <v>0.49653286641434502</v>
      </c>
      <c r="I12193">
        <v>1</v>
      </c>
      <c r="J12193">
        <v>0.966855260484069</v>
      </c>
      <c r="K12193" t="s">
        <v>23955</v>
      </c>
      <c r="L12193">
        <v>4</v>
      </c>
      <c r="M12193" t="s">
        <v>5133</v>
      </c>
      <c r="N12193">
        <v>0.11764705882352899</v>
      </c>
      <c r="O12193">
        <v>5.0825921219822103E-3</v>
      </c>
    </row>
    <row r="12194" spans="1:15">
      <c r="A12194" t="s">
        <v>13476</v>
      </c>
      <c r="B12194" t="s">
        <v>23513</v>
      </c>
      <c r="C12194" t="s">
        <v>13477</v>
      </c>
      <c r="D12194">
        <v>2</v>
      </c>
      <c r="E12194">
        <v>535</v>
      </c>
      <c r="F12194">
        <v>40</v>
      </c>
      <c r="G12194">
        <v>8124</v>
      </c>
      <c r="H12194">
        <v>0.75034647274351696</v>
      </c>
      <c r="I12194">
        <v>0.99999999999997702</v>
      </c>
      <c r="J12194">
        <v>0.95041217501583097</v>
      </c>
      <c r="K12194" t="s">
        <v>23952</v>
      </c>
      <c r="L12194">
        <v>2</v>
      </c>
      <c r="M12194" t="s">
        <v>5133</v>
      </c>
      <c r="N12194">
        <v>0.05</v>
      </c>
      <c r="O12194">
        <v>3.7383177570093499E-3</v>
      </c>
    </row>
    <row r="12195" spans="1:15">
      <c r="A12195" t="s">
        <v>13478</v>
      </c>
      <c r="B12195" t="s">
        <v>23513</v>
      </c>
      <c r="C12195" t="s">
        <v>13479</v>
      </c>
      <c r="D12195">
        <v>2</v>
      </c>
      <c r="E12195">
        <v>535</v>
      </c>
      <c r="F12195">
        <v>21</v>
      </c>
      <c r="G12195">
        <v>8124</v>
      </c>
      <c r="H12195">
        <v>0.40690215816583097</v>
      </c>
      <c r="I12195">
        <v>0.99999999999997702</v>
      </c>
      <c r="J12195">
        <v>0.95041217501583097</v>
      </c>
      <c r="K12195" t="s">
        <v>23582</v>
      </c>
      <c r="L12195">
        <v>2</v>
      </c>
      <c r="M12195" t="s">
        <v>5133</v>
      </c>
      <c r="N12195">
        <v>9.5238095238095205E-2</v>
      </c>
      <c r="O12195">
        <v>3.7383177570093499E-3</v>
      </c>
    </row>
    <row r="12196" spans="1:15">
      <c r="A12196" t="s">
        <v>13478</v>
      </c>
      <c r="B12196" t="s">
        <v>23511</v>
      </c>
      <c r="C12196" t="s">
        <v>13479</v>
      </c>
      <c r="D12196">
        <v>22</v>
      </c>
      <c r="E12196">
        <v>6152</v>
      </c>
      <c r="F12196">
        <v>24</v>
      </c>
      <c r="G12196">
        <v>7804</v>
      </c>
      <c r="H12196">
        <v>9.0376962795474206E-2</v>
      </c>
      <c r="I12196">
        <v>0.40853420848785299</v>
      </c>
      <c r="J12196">
        <v>0.35114875325800998</v>
      </c>
      <c r="K12196" t="s">
        <v>31479</v>
      </c>
      <c r="L12196">
        <v>22</v>
      </c>
      <c r="M12196" t="s">
        <v>5133</v>
      </c>
      <c r="N12196">
        <v>0.91666666666666696</v>
      </c>
      <c r="O12196">
        <v>3.57607282184655E-3</v>
      </c>
    </row>
    <row r="12197" spans="1:15">
      <c r="A12197" t="s">
        <v>13480</v>
      </c>
      <c r="B12197" t="s">
        <v>23511</v>
      </c>
      <c r="C12197" t="s">
        <v>13481</v>
      </c>
      <c r="D12197">
        <v>25</v>
      </c>
      <c r="E12197">
        <v>6152</v>
      </c>
      <c r="F12197">
        <v>26</v>
      </c>
      <c r="G12197">
        <v>7804</v>
      </c>
      <c r="H12197">
        <v>1.6328819075343601E-2</v>
      </c>
      <c r="I12197">
        <v>0.121326206639062</v>
      </c>
      <c r="J12197">
        <v>0.10428391384046599</v>
      </c>
      <c r="K12197" t="s">
        <v>23580</v>
      </c>
      <c r="L12197">
        <v>25</v>
      </c>
      <c r="M12197" t="s">
        <v>5133</v>
      </c>
      <c r="N12197">
        <v>0.96153846153846201</v>
      </c>
      <c r="O12197">
        <v>4.0637191157347199E-3</v>
      </c>
    </row>
    <row r="12198" spans="1:15">
      <c r="A12198" t="s">
        <v>13480</v>
      </c>
      <c r="B12198" t="s">
        <v>23518</v>
      </c>
      <c r="C12198" t="s">
        <v>13481</v>
      </c>
      <c r="D12198">
        <v>1</v>
      </c>
      <c r="E12198">
        <v>787</v>
      </c>
      <c r="F12198">
        <v>21</v>
      </c>
      <c r="G12198">
        <v>7393</v>
      </c>
      <c r="H12198">
        <v>0.90624324364936804</v>
      </c>
      <c r="I12198">
        <v>1</v>
      </c>
      <c r="J12198">
        <v>0.966855260484069</v>
      </c>
      <c r="K12198" t="s">
        <v>23581</v>
      </c>
      <c r="L12198">
        <v>1</v>
      </c>
      <c r="M12198" t="s">
        <v>5133</v>
      </c>
      <c r="N12198">
        <v>4.7619047619047603E-2</v>
      </c>
      <c r="O12198">
        <v>1.27064803049555E-3</v>
      </c>
    </row>
    <row r="12199" spans="1:15">
      <c r="A12199" t="s">
        <v>13482</v>
      </c>
      <c r="B12199" t="s">
        <v>23511</v>
      </c>
      <c r="C12199" t="s">
        <v>13483</v>
      </c>
      <c r="D12199">
        <v>3</v>
      </c>
      <c r="E12199">
        <v>6152</v>
      </c>
      <c r="F12199">
        <v>3</v>
      </c>
      <c r="G12199">
        <v>7804</v>
      </c>
      <c r="H12199">
        <v>0.489837867770546</v>
      </c>
      <c r="I12199">
        <v>0.96083957126938102</v>
      </c>
      <c r="J12199">
        <v>0.82587360011061495</v>
      </c>
      <c r="K12199" t="s">
        <v>25496</v>
      </c>
      <c r="L12199">
        <v>3</v>
      </c>
      <c r="M12199" t="s">
        <v>2729</v>
      </c>
      <c r="N12199">
        <v>1</v>
      </c>
      <c r="O12199">
        <v>4.8764629388816603E-4</v>
      </c>
    </row>
    <row r="12200" spans="1:15">
      <c r="A12200" t="s">
        <v>13484</v>
      </c>
      <c r="B12200" t="s">
        <v>23513</v>
      </c>
      <c r="C12200" t="s">
        <v>13485</v>
      </c>
      <c r="D12200">
        <v>1</v>
      </c>
      <c r="E12200">
        <v>535</v>
      </c>
      <c r="F12200">
        <v>1</v>
      </c>
      <c r="G12200">
        <v>8124</v>
      </c>
      <c r="H12200">
        <v>6.5854258985721295E-2</v>
      </c>
      <c r="I12200">
        <v>0.448760549738495</v>
      </c>
      <c r="J12200">
        <v>0.42650749013827299</v>
      </c>
      <c r="K12200" t="s">
        <v>30983</v>
      </c>
      <c r="L12200">
        <v>1</v>
      </c>
      <c r="M12200" t="s">
        <v>5133</v>
      </c>
      <c r="N12200">
        <v>1</v>
      </c>
      <c r="O12200">
        <v>1.8691588785046699E-3</v>
      </c>
    </row>
    <row r="12201" spans="1:15">
      <c r="A12201" t="s">
        <v>13486</v>
      </c>
      <c r="B12201" t="s">
        <v>23511</v>
      </c>
      <c r="C12201" t="s">
        <v>13487</v>
      </c>
      <c r="D12201">
        <v>140</v>
      </c>
      <c r="E12201">
        <v>6152</v>
      </c>
      <c r="F12201">
        <v>174</v>
      </c>
      <c r="G12201">
        <v>7804</v>
      </c>
      <c r="H12201">
        <v>0.33589286791727202</v>
      </c>
      <c r="I12201">
        <v>0.87622291591031798</v>
      </c>
      <c r="J12201">
        <v>0.75314276774243405</v>
      </c>
      <c r="K12201" t="s">
        <v>31480</v>
      </c>
      <c r="L12201">
        <v>140</v>
      </c>
      <c r="M12201" t="s">
        <v>1463</v>
      </c>
      <c r="N12201">
        <v>0.80459770114942497</v>
      </c>
      <c r="O12201">
        <v>2.2756827048114402E-2</v>
      </c>
    </row>
    <row r="12202" spans="1:15">
      <c r="A12202" t="s">
        <v>13486</v>
      </c>
      <c r="B12202" t="s">
        <v>23513</v>
      </c>
      <c r="C12202" t="s">
        <v>13487</v>
      </c>
      <c r="D12202">
        <v>11</v>
      </c>
      <c r="E12202">
        <v>535</v>
      </c>
      <c r="F12202">
        <v>183</v>
      </c>
      <c r="G12202">
        <v>8124</v>
      </c>
      <c r="H12202">
        <v>0.66785247823515004</v>
      </c>
      <c r="I12202">
        <v>0.99999999999997702</v>
      </c>
      <c r="J12202">
        <v>0.95041217501583097</v>
      </c>
      <c r="K12202" t="s">
        <v>31481</v>
      </c>
      <c r="L12202">
        <v>11</v>
      </c>
      <c r="M12202" t="s">
        <v>1463</v>
      </c>
      <c r="N12202">
        <v>6.0109289617486301E-2</v>
      </c>
      <c r="O12202">
        <v>2.0560747663551399E-2</v>
      </c>
    </row>
    <row r="12203" spans="1:15">
      <c r="A12203" t="s">
        <v>13486</v>
      </c>
      <c r="B12203" t="s">
        <v>23518</v>
      </c>
      <c r="C12203" t="s">
        <v>13487</v>
      </c>
      <c r="D12203">
        <v>20</v>
      </c>
      <c r="E12203">
        <v>787</v>
      </c>
      <c r="F12203">
        <v>156</v>
      </c>
      <c r="G12203">
        <v>7393</v>
      </c>
      <c r="H12203">
        <v>0.21961260062836199</v>
      </c>
      <c r="I12203">
        <v>0.88160666434859303</v>
      </c>
      <c r="J12203">
        <v>0.852386041103251</v>
      </c>
      <c r="K12203" t="s">
        <v>31482</v>
      </c>
      <c r="L12203">
        <v>20</v>
      </c>
      <c r="M12203" t="s">
        <v>1463</v>
      </c>
      <c r="N12203">
        <v>0.128205128205128</v>
      </c>
      <c r="O12203">
        <v>2.5412960609911099E-2</v>
      </c>
    </row>
    <row r="12204" spans="1:15">
      <c r="A12204" t="s">
        <v>13488</v>
      </c>
      <c r="B12204" t="s">
        <v>23511</v>
      </c>
      <c r="C12204" t="s">
        <v>13489</v>
      </c>
      <c r="D12204">
        <v>5</v>
      </c>
      <c r="E12204">
        <v>6152</v>
      </c>
      <c r="F12204">
        <v>6</v>
      </c>
      <c r="G12204">
        <v>7804</v>
      </c>
      <c r="H12204">
        <v>0.62665052091531404</v>
      </c>
      <c r="I12204">
        <v>0.968912233598893</v>
      </c>
      <c r="J12204">
        <v>0.832812322140707</v>
      </c>
      <c r="K12204" t="s">
        <v>31483</v>
      </c>
      <c r="L12204">
        <v>5</v>
      </c>
      <c r="M12204" t="s">
        <v>5133</v>
      </c>
      <c r="N12204">
        <v>0.83333333333333304</v>
      </c>
      <c r="O12204">
        <v>8.1274382314694405E-4</v>
      </c>
    </row>
    <row r="12205" spans="1:15">
      <c r="A12205" t="s">
        <v>13488</v>
      </c>
      <c r="B12205" t="s">
        <v>23518</v>
      </c>
      <c r="C12205" t="s">
        <v>13489</v>
      </c>
      <c r="D12205">
        <v>1</v>
      </c>
      <c r="E12205">
        <v>787</v>
      </c>
      <c r="F12205">
        <v>5</v>
      </c>
      <c r="G12205">
        <v>7393</v>
      </c>
      <c r="H12205">
        <v>0.430466464429208</v>
      </c>
      <c r="I12205">
        <v>1</v>
      </c>
      <c r="J12205">
        <v>0.966855260484069</v>
      </c>
      <c r="K12205" t="s">
        <v>23877</v>
      </c>
      <c r="L12205">
        <v>1</v>
      </c>
      <c r="M12205" t="s">
        <v>5133</v>
      </c>
      <c r="N12205">
        <v>0.2</v>
      </c>
      <c r="O12205">
        <v>1.27064803049555E-3</v>
      </c>
    </row>
    <row r="12206" spans="1:15">
      <c r="A12206" t="s">
        <v>13490</v>
      </c>
      <c r="B12206" t="s">
        <v>23518</v>
      </c>
      <c r="C12206" t="s">
        <v>13491</v>
      </c>
      <c r="D12206">
        <v>4</v>
      </c>
      <c r="E12206">
        <v>787</v>
      </c>
      <c r="F12206">
        <v>14</v>
      </c>
      <c r="G12206">
        <v>7393</v>
      </c>
      <c r="H12206">
        <v>5.3520405636941298E-2</v>
      </c>
      <c r="I12206">
        <v>0.61178825165478101</v>
      </c>
      <c r="J12206">
        <v>0.59151068941477603</v>
      </c>
      <c r="K12206" t="s">
        <v>31484</v>
      </c>
      <c r="L12206">
        <v>4</v>
      </c>
      <c r="M12206" t="s">
        <v>5133</v>
      </c>
      <c r="N12206">
        <v>0.28571428571428598</v>
      </c>
      <c r="O12206">
        <v>5.0825921219822103E-3</v>
      </c>
    </row>
    <row r="12207" spans="1:15">
      <c r="A12207" t="s">
        <v>13490</v>
      </c>
      <c r="B12207" t="s">
        <v>23511</v>
      </c>
      <c r="C12207" t="s">
        <v>13491</v>
      </c>
      <c r="D12207">
        <v>12</v>
      </c>
      <c r="E12207">
        <v>6152</v>
      </c>
      <c r="F12207">
        <v>16</v>
      </c>
      <c r="G12207">
        <v>7804</v>
      </c>
      <c r="H12207">
        <v>0.76212012180302802</v>
      </c>
      <c r="I12207">
        <v>0.968912233598893</v>
      </c>
      <c r="J12207">
        <v>0.832812322140707</v>
      </c>
      <c r="K12207" t="s">
        <v>31485</v>
      </c>
      <c r="L12207">
        <v>12</v>
      </c>
      <c r="M12207" t="s">
        <v>5133</v>
      </c>
      <c r="N12207">
        <v>0.75</v>
      </c>
      <c r="O12207">
        <v>1.95058517555267E-3</v>
      </c>
    </row>
    <row r="12208" spans="1:15">
      <c r="A12208" t="s">
        <v>13492</v>
      </c>
      <c r="B12208" t="s">
        <v>23511</v>
      </c>
      <c r="C12208" t="s">
        <v>13493</v>
      </c>
      <c r="D12208">
        <v>2</v>
      </c>
      <c r="E12208">
        <v>6152</v>
      </c>
      <c r="F12208">
        <v>2</v>
      </c>
      <c r="G12208">
        <v>7804</v>
      </c>
      <c r="H12208">
        <v>0.62141708038142995</v>
      </c>
      <c r="I12208">
        <v>0.968912233598893</v>
      </c>
      <c r="J12208">
        <v>0.832812322140707</v>
      </c>
      <c r="K12208" t="s">
        <v>25691</v>
      </c>
      <c r="L12208">
        <v>2</v>
      </c>
      <c r="M12208" t="s">
        <v>5133</v>
      </c>
      <c r="N12208">
        <v>1</v>
      </c>
      <c r="O12208">
        <v>3.2509752925877802E-4</v>
      </c>
    </row>
    <row r="12209" spans="1:15">
      <c r="A12209" t="s">
        <v>13494</v>
      </c>
      <c r="B12209" t="s">
        <v>23511</v>
      </c>
      <c r="C12209" t="s">
        <v>13495</v>
      </c>
      <c r="D12209">
        <v>5</v>
      </c>
      <c r="E12209">
        <v>6152</v>
      </c>
      <c r="F12209">
        <v>7</v>
      </c>
      <c r="G12209">
        <v>7804</v>
      </c>
      <c r="H12209">
        <v>0.83137607319657303</v>
      </c>
      <c r="I12209">
        <v>0.98923101772060196</v>
      </c>
      <c r="J12209">
        <v>0.85027699355333197</v>
      </c>
      <c r="K12209" t="s">
        <v>31486</v>
      </c>
      <c r="L12209">
        <v>5</v>
      </c>
      <c r="M12209" t="s">
        <v>5133</v>
      </c>
      <c r="N12209">
        <v>0.71428571428571397</v>
      </c>
      <c r="O12209">
        <v>8.1274382314694405E-4</v>
      </c>
    </row>
    <row r="12210" spans="1:15">
      <c r="A12210" t="s">
        <v>13494</v>
      </c>
      <c r="B12210" t="s">
        <v>23513</v>
      </c>
      <c r="C12210" t="s">
        <v>13495</v>
      </c>
      <c r="D12210">
        <v>1</v>
      </c>
      <c r="E12210">
        <v>535</v>
      </c>
      <c r="F12210">
        <v>8</v>
      </c>
      <c r="G12210">
        <v>8124</v>
      </c>
      <c r="H12210">
        <v>0.42028903387437799</v>
      </c>
      <c r="I12210">
        <v>0.99999999999997702</v>
      </c>
      <c r="J12210">
        <v>0.95041217501583097</v>
      </c>
      <c r="K12210" t="s">
        <v>23867</v>
      </c>
      <c r="L12210">
        <v>1</v>
      </c>
      <c r="M12210" t="s">
        <v>5133</v>
      </c>
      <c r="N12210">
        <v>0.125</v>
      </c>
      <c r="O12210">
        <v>1.8691588785046699E-3</v>
      </c>
    </row>
    <row r="12211" spans="1:15">
      <c r="A12211" t="s">
        <v>13496</v>
      </c>
      <c r="B12211" t="s">
        <v>23518</v>
      </c>
      <c r="C12211" t="s">
        <v>13497</v>
      </c>
      <c r="D12211">
        <v>3</v>
      </c>
      <c r="E12211">
        <v>787</v>
      </c>
      <c r="F12211">
        <v>18</v>
      </c>
      <c r="G12211">
        <v>7393</v>
      </c>
      <c r="H12211">
        <v>0.2989610793636</v>
      </c>
      <c r="I12211">
        <v>0.99203470771967495</v>
      </c>
      <c r="J12211">
        <v>0.95915397574154404</v>
      </c>
      <c r="K12211" t="s">
        <v>25486</v>
      </c>
      <c r="L12211">
        <v>3</v>
      </c>
      <c r="M12211" t="s">
        <v>5133</v>
      </c>
      <c r="N12211">
        <v>0.16666666666666699</v>
      </c>
      <c r="O12211">
        <v>3.8119440914866601E-3</v>
      </c>
    </row>
    <row r="12212" spans="1:15">
      <c r="A12212" t="s">
        <v>13496</v>
      </c>
      <c r="B12212" t="s">
        <v>23511</v>
      </c>
      <c r="C12212" t="s">
        <v>13497</v>
      </c>
      <c r="D12212">
        <v>14</v>
      </c>
      <c r="E12212">
        <v>6152</v>
      </c>
      <c r="F12212">
        <v>17</v>
      </c>
      <c r="G12212">
        <v>7804</v>
      </c>
      <c r="H12212">
        <v>0.50030281484376005</v>
      </c>
      <c r="I12212">
        <v>0.968912233598893</v>
      </c>
      <c r="J12212">
        <v>0.832812322140707</v>
      </c>
      <c r="K12212" t="s">
        <v>31487</v>
      </c>
      <c r="L12212">
        <v>14</v>
      </c>
      <c r="M12212" t="s">
        <v>5133</v>
      </c>
      <c r="N12212">
        <v>0.82352941176470595</v>
      </c>
      <c r="O12212">
        <v>2.2756827048114399E-3</v>
      </c>
    </row>
    <row r="12213" spans="1:15">
      <c r="A12213" t="s">
        <v>13498</v>
      </c>
      <c r="B12213" t="s">
        <v>23511</v>
      </c>
      <c r="C12213" t="s">
        <v>13499</v>
      </c>
      <c r="D12213">
        <v>1</v>
      </c>
      <c r="E12213">
        <v>6152</v>
      </c>
      <c r="F12213">
        <v>1</v>
      </c>
      <c r="G12213">
        <v>7804</v>
      </c>
      <c r="H12213">
        <v>0.788313685289595</v>
      </c>
      <c r="I12213">
        <v>0.968912233598893</v>
      </c>
      <c r="J12213">
        <v>0.832812322140707</v>
      </c>
      <c r="K12213" t="s">
        <v>25149</v>
      </c>
      <c r="L12213">
        <v>1</v>
      </c>
      <c r="M12213" t="s">
        <v>5133</v>
      </c>
      <c r="N12213">
        <v>1</v>
      </c>
      <c r="O12213">
        <v>1.6254876462938901E-4</v>
      </c>
    </row>
    <row r="12214" spans="1:15">
      <c r="A12214" t="s">
        <v>13500</v>
      </c>
      <c r="B12214" t="s">
        <v>23518</v>
      </c>
      <c r="C12214" t="s">
        <v>13501</v>
      </c>
      <c r="D12214">
        <v>7</v>
      </c>
      <c r="E12214">
        <v>787</v>
      </c>
      <c r="F12214">
        <v>64</v>
      </c>
      <c r="G12214">
        <v>7393</v>
      </c>
      <c r="H12214">
        <v>0.52957411514366304</v>
      </c>
      <c r="I12214">
        <v>1</v>
      </c>
      <c r="J12214">
        <v>0.966855260484069</v>
      </c>
      <c r="K12214" t="s">
        <v>31488</v>
      </c>
      <c r="L12214">
        <v>7</v>
      </c>
      <c r="M12214" t="s">
        <v>5133</v>
      </c>
      <c r="N12214">
        <v>0.109375</v>
      </c>
      <c r="O12214">
        <v>8.8945362134688708E-3</v>
      </c>
    </row>
    <row r="12215" spans="1:15">
      <c r="A12215" t="s">
        <v>13500</v>
      </c>
      <c r="B12215" t="s">
        <v>23511</v>
      </c>
      <c r="C12215" t="s">
        <v>13501</v>
      </c>
      <c r="D12215">
        <v>61</v>
      </c>
      <c r="E12215">
        <v>6152</v>
      </c>
      <c r="F12215">
        <v>74</v>
      </c>
      <c r="G12215">
        <v>7804</v>
      </c>
      <c r="H12215">
        <v>0.273727054628987</v>
      </c>
      <c r="I12215">
        <v>0.78247469594145702</v>
      </c>
      <c r="J12215">
        <v>0.67256305158091201</v>
      </c>
      <c r="K12215" t="s">
        <v>31489</v>
      </c>
      <c r="L12215">
        <v>61</v>
      </c>
      <c r="M12215" t="s">
        <v>5133</v>
      </c>
      <c r="N12215">
        <v>0.82432432432432401</v>
      </c>
      <c r="O12215">
        <v>9.9154746423927194E-3</v>
      </c>
    </row>
    <row r="12216" spans="1:15">
      <c r="A12216" t="s">
        <v>13500</v>
      </c>
      <c r="B12216" t="s">
        <v>23513</v>
      </c>
      <c r="C12216" t="s">
        <v>13501</v>
      </c>
      <c r="D12216">
        <v>1</v>
      </c>
      <c r="E12216">
        <v>535</v>
      </c>
      <c r="F12216">
        <v>83</v>
      </c>
      <c r="G12216">
        <v>8124</v>
      </c>
      <c r="H12216">
        <v>0.99659983720375001</v>
      </c>
      <c r="I12216">
        <v>0.99999999999997702</v>
      </c>
      <c r="J12216">
        <v>0.95041217501583097</v>
      </c>
      <c r="K12216" t="s">
        <v>23848</v>
      </c>
      <c r="L12216">
        <v>1</v>
      </c>
      <c r="M12216" t="s">
        <v>5133</v>
      </c>
      <c r="N12216">
        <v>1.20481927710843E-2</v>
      </c>
      <c r="O12216">
        <v>1.8691588785046699E-3</v>
      </c>
    </row>
    <row r="12217" spans="1:15">
      <c r="A12217" t="s">
        <v>13502</v>
      </c>
      <c r="B12217" t="s">
        <v>23513</v>
      </c>
      <c r="C12217" t="s">
        <v>13503</v>
      </c>
      <c r="D12217">
        <v>1</v>
      </c>
      <c r="E12217">
        <v>535</v>
      </c>
      <c r="F12217">
        <v>16</v>
      </c>
      <c r="G12217">
        <v>8124</v>
      </c>
      <c r="H12217">
        <v>0.66412214006675596</v>
      </c>
      <c r="I12217">
        <v>0.99999999999997702</v>
      </c>
      <c r="J12217">
        <v>0.95041217501583097</v>
      </c>
      <c r="K12217" t="s">
        <v>24209</v>
      </c>
      <c r="L12217">
        <v>1</v>
      </c>
      <c r="M12217" t="s">
        <v>5133</v>
      </c>
      <c r="N12217">
        <v>6.25E-2</v>
      </c>
      <c r="O12217">
        <v>1.8691588785046699E-3</v>
      </c>
    </row>
    <row r="12218" spans="1:15">
      <c r="A12218" t="s">
        <v>13502</v>
      </c>
      <c r="B12218" t="s">
        <v>23511</v>
      </c>
      <c r="C12218" t="s">
        <v>13503</v>
      </c>
      <c r="D12218">
        <v>13</v>
      </c>
      <c r="E12218">
        <v>6152</v>
      </c>
      <c r="F12218">
        <v>14</v>
      </c>
      <c r="G12218">
        <v>7804</v>
      </c>
      <c r="H12218">
        <v>0.17010059500559399</v>
      </c>
      <c r="I12218">
        <v>0.60434513093831699</v>
      </c>
      <c r="J12218">
        <v>0.51945476010939395</v>
      </c>
      <c r="K12218" t="s">
        <v>31490</v>
      </c>
      <c r="L12218">
        <v>13</v>
      </c>
      <c r="M12218" t="s">
        <v>5133</v>
      </c>
      <c r="N12218">
        <v>0.92857142857142905</v>
      </c>
      <c r="O12218">
        <v>2.1131339401820499E-3</v>
      </c>
    </row>
    <row r="12219" spans="1:15">
      <c r="A12219" t="s">
        <v>13504</v>
      </c>
      <c r="B12219" t="s">
        <v>23511</v>
      </c>
      <c r="C12219" t="s">
        <v>13505</v>
      </c>
      <c r="D12219">
        <v>1</v>
      </c>
      <c r="E12219">
        <v>6152</v>
      </c>
      <c r="F12219">
        <v>1</v>
      </c>
      <c r="G12219">
        <v>7804</v>
      </c>
      <c r="H12219">
        <v>0.788313685289595</v>
      </c>
      <c r="I12219">
        <v>0.968912233598893</v>
      </c>
      <c r="J12219">
        <v>0.832812322140707</v>
      </c>
      <c r="K12219" t="s">
        <v>31491</v>
      </c>
      <c r="L12219">
        <v>1</v>
      </c>
      <c r="M12219" t="s">
        <v>2729</v>
      </c>
      <c r="N12219">
        <v>1</v>
      </c>
      <c r="O12219">
        <v>1.6254876462938901E-4</v>
      </c>
    </row>
    <row r="12220" spans="1:15">
      <c r="A12220" t="s">
        <v>13506</v>
      </c>
      <c r="B12220" t="s">
        <v>23513</v>
      </c>
      <c r="C12220" t="s">
        <v>13507</v>
      </c>
      <c r="D12220">
        <v>3</v>
      </c>
      <c r="E12220">
        <v>535</v>
      </c>
      <c r="F12220">
        <v>13</v>
      </c>
      <c r="G12220">
        <v>8124</v>
      </c>
      <c r="H12220">
        <v>4.9491240634379201E-2</v>
      </c>
      <c r="I12220">
        <v>0.448760549738495</v>
      </c>
      <c r="J12220">
        <v>0.42650749013827299</v>
      </c>
      <c r="K12220" t="s">
        <v>29678</v>
      </c>
      <c r="L12220">
        <v>3</v>
      </c>
      <c r="M12220" t="s">
        <v>5133</v>
      </c>
      <c r="N12220">
        <v>0.230769230769231</v>
      </c>
      <c r="O12220">
        <v>5.60747663551402E-3</v>
      </c>
    </row>
    <row r="12221" spans="1:15">
      <c r="A12221" t="s">
        <v>13506</v>
      </c>
      <c r="B12221" t="s">
        <v>23511</v>
      </c>
      <c r="C12221" t="s">
        <v>13507</v>
      </c>
      <c r="D12221">
        <v>9</v>
      </c>
      <c r="E12221">
        <v>6152</v>
      </c>
      <c r="F12221">
        <v>12</v>
      </c>
      <c r="G12221">
        <v>7804</v>
      </c>
      <c r="H12221">
        <v>0.76277084557059505</v>
      </c>
      <c r="I12221">
        <v>0.968912233598893</v>
      </c>
      <c r="J12221">
        <v>0.832812322140707</v>
      </c>
      <c r="K12221" t="s">
        <v>29677</v>
      </c>
      <c r="L12221">
        <v>9</v>
      </c>
      <c r="M12221" t="s">
        <v>5133</v>
      </c>
      <c r="N12221">
        <v>0.75</v>
      </c>
      <c r="O12221">
        <v>1.4629388816645001E-3</v>
      </c>
    </row>
    <row r="12222" spans="1:15">
      <c r="A12222" t="s">
        <v>13508</v>
      </c>
      <c r="B12222" t="s">
        <v>23511</v>
      </c>
      <c r="C12222" t="s">
        <v>13509</v>
      </c>
      <c r="D12222">
        <v>11</v>
      </c>
      <c r="E12222">
        <v>6152</v>
      </c>
      <c r="F12222">
        <v>12</v>
      </c>
      <c r="G12222">
        <v>7804</v>
      </c>
      <c r="H12222">
        <v>0.24296886885364699</v>
      </c>
      <c r="I12222">
        <v>0.71382528017432401</v>
      </c>
      <c r="J12222">
        <v>0.61355659322887801</v>
      </c>
      <c r="K12222" t="s">
        <v>31492</v>
      </c>
      <c r="L12222">
        <v>11</v>
      </c>
      <c r="M12222" t="s">
        <v>5133</v>
      </c>
      <c r="N12222">
        <v>0.91666666666666696</v>
      </c>
      <c r="O12222">
        <v>1.78803641092328E-3</v>
      </c>
    </row>
    <row r="12223" spans="1:15">
      <c r="A12223" t="s">
        <v>13508</v>
      </c>
      <c r="B12223" t="s">
        <v>23513</v>
      </c>
      <c r="C12223" t="s">
        <v>13509</v>
      </c>
      <c r="D12223">
        <v>1</v>
      </c>
      <c r="E12223">
        <v>535</v>
      </c>
      <c r="F12223">
        <v>16</v>
      </c>
      <c r="G12223">
        <v>8124</v>
      </c>
      <c r="H12223">
        <v>0.66412214006675596</v>
      </c>
      <c r="I12223">
        <v>0.99999999999997702</v>
      </c>
      <c r="J12223">
        <v>0.95041217501583097</v>
      </c>
      <c r="K12223" t="s">
        <v>24980</v>
      </c>
      <c r="L12223">
        <v>1</v>
      </c>
      <c r="M12223" t="s">
        <v>5133</v>
      </c>
      <c r="N12223">
        <v>6.25E-2</v>
      </c>
      <c r="O12223">
        <v>1.8691588785046699E-3</v>
      </c>
    </row>
    <row r="12224" spans="1:15">
      <c r="A12224" t="s">
        <v>13510</v>
      </c>
      <c r="B12224" t="s">
        <v>23518</v>
      </c>
      <c r="C12224" t="s">
        <v>13511</v>
      </c>
      <c r="D12224">
        <v>1</v>
      </c>
      <c r="E12224">
        <v>787</v>
      </c>
      <c r="F12224">
        <v>6</v>
      </c>
      <c r="G12224">
        <v>7393</v>
      </c>
      <c r="H12224">
        <v>0.49113550780958298</v>
      </c>
      <c r="I12224">
        <v>1</v>
      </c>
      <c r="J12224">
        <v>0.966855260484069</v>
      </c>
      <c r="K12224" t="s">
        <v>26252</v>
      </c>
      <c r="L12224">
        <v>1</v>
      </c>
      <c r="M12224" t="s">
        <v>5133</v>
      </c>
      <c r="N12224">
        <v>0.16666666666666699</v>
      </c>
      <c r="O12224">
        <v>1.27064803049555E-3</v>
      </c>
    </row>
    <row r="12225" spans="1:15">
      <c r="A12225" t="s">
        <v>13510</v>
      </c>
      <c r="B12225" t="s">
        <v>23511</v>
      </c>
      <c r="C12225" t="s">
        <v>13511</v>
      </c>
      <c r="D12225">
        <v>5</v>
      </c>
      <c r="E12225">
        <v>6152</v>
      </c>
      <c r="F12225">
        <v>6</v>
      </c>
      <c r="G12225">
        <v>7804</v>
      </c>
      <c r="H12225">
        <v>0.62665052091531404</v>
      </c>
      <c r="I12225">
        <v>0.968912233598893</v>
      </c>
      <c r="J12225">
        <v>0.832812322140707</v>
      </c>
      <c r="K12225" t="s">
        <v>31493</v>
      </c>
      <c r="L12225">
        <v>5</v>
      </c>
      <c r="M12225" t="s">
        <v>5133</v>
      </c>
      <c r="N12225">
        <v>0.83333333333333304</v>
      </c>
      <c r="O12225">
        <v>8.1274382314694405E-4</v>
      </c>
    </row>
    <row r="12226" spans="1:15">
      <c r="A12226" t="s">
        <v>13512</v>
      </c>
      <c r="B12226" t="s">
        <v>23511</v>
      </c>
      <c r="C12226" t="s">
        <v>13513</v>
      </c>
      <c r="D12226">
        <v>1</v>
      </c>
      <c r="E12226">
        <v>6152</v>
      </c>
      <c r="F12226">
        <v>1</v>
      </c>
      <c r="G12226">
        <v>7804</v>
      </c>
      <c r="H12226">
        <v>0.788313685289595</v>
      </c>
      <c r="I12226">
        <v>0.968912233598893</v>
      </c>
      <c r="J12226">
        <v>0.832812322140707</v>
      </c>
      <c r="K12226" t="s">
        <v>31494</v>
      </c>
      <c r="L12226">
        <v>1</v>
      </c>
      <c r="M12226" t="s">
        <v>5133</v>
      </c>
      <c r="N12226">
        <v>1</v>
      </c>
      <c r="O12226">
        <v>1.6254876462938901E-4</v>
      </c>
    </row>
    <row r="12227" spans="1:15">
      <c r="A12227" t="s">
        <v>13514</v>
      </c>
      <c r="B12227" t="s">
        <v>23518</v>
      </c>
      <c r="C12227" t="s">
        <v>13515</v>
      </c>
      <c r="D12227">
        <v>5</v>
      </c>
      <c r="E12227">
        <v>787</v>
      </c>
      <c r="F12227">
        <v>14</v>
      </c>
      <c r="G12227">
        <v>7393</v>
      </c>
      <c r="H12227">
        <v>1.19004114159752E-2</v>
      </c>
      <c r="I12227">
        <v>0.25351482501304801</v>
      </c>
      <c r="J12227">
        <v>0.24511214217456401</v>
      </c>
      <c r="K12227" t="s">
        <v>31495</v>
      </c>
      <c r="L12227">
        <v>5</v>
      </c>
      <c r="M12227" t="s">
        <v>5133</v>
      </c>
      <c r="N12227">
        <v>0.35714285714285698</v>
      </c>
      <c r="O12227">
        <v>6.35324015247776E-3</v>
      </c>
    </row>
    <row r="12228" spans="1:15">
      <c r="A12228" t="s">
        <v>13514</v>
      </c>
      <c r="B12228" t="s">
        <v>23511</v>
      </c>
      <c r="C12228" t="s">
        <v>13515</v>
      </c>
      <c r="D12228">
        <v>5</v>
      </c>
      <c r="E12228">
        <v>6152</v>
      </c>
      <c r="F12228">
        <v>14</v>
      </c>
      <c r="G12228">
        <v>7804</v>
      </c>
      <c r="H12228">
        <v>0.99992416674849105</v>
      </c>
      <c r="I12228">
        <v>1</v>
      </c>
      <c r="J12228">
        <v>0.85953329234717102</v>
      </c>
      <c r="K12228" t="s">
        <v>31496</v>
      </c>
      <c r="L12228">
        <v>5</v>
      </c>
      <c r="M12228" t="s">
        <v>5133</v>
      </c>
      <c r="N12228">
        <v>0.35714285714285698</v>
      </c>
      <c r="O12228">
        <v>8.1274382314694405E-4</v>
      </c>
    </row>
    <row r="12229" spans="1:15">
      <c r="A12229" t="s">
        <v>13514</v>
      </c>
      <c r="B12229" t="s">
        <v>23513</v>
      </c>
      <c r="C12229" t="s">
        <v>13515</v>
      </c>
      <c r="D12229">
        <v>2</v>
      </c>
      <c r="E12229">
        <v>535</v>
      </c>
      <c r="F12229">
        <v>13</v>
      </c>
      <c r="G12229">
        <v>8124</v>
      </c>
      <c r="H12229">
        <v>0.20945948666488401</v>
      </c>
      <c r="I12229">
        <v>0.82628980005633901</v>
      </c>
      <c r="J12229">
        <v>0.78531588606495994</v>
      </c>
      <c r="K12229" t="s">
        <v>31497</v>
      </c>
      <c r="L12229">
        <v>2</v>
      </c>
      <c r="M12229" t="s">
        <v>5133</v>
      </c>
      <c r="N12229">
        <v>0.15384615384615399</v>
      </c>
      <c r="O12229">
        <v>3.7383177570093499E-3</v>
      </c>
    </row>
    <row r="12230" spans="1:15">
      <c r="A12230" t="s">
        <v>13516</v>
      </c>
      <c r="B12230" t="s">
        <v>23511</v>
      </c>
      <c r="C12230" t="s">
        <v>13517</v>
      </c>
      <c r="D12230">
        <v>2</v>
      </c>
      <c r="E12230">
        <v>6152</v>
      </c>
      <c r="F12230">
        <v>2</v>
      </c>
      <c r="G12230">
        <v>7804</v>
      </c>
      <c r="H12230">
        <v>0.62141708038142995</v>
      </c>
      <c r="I12230">
        <v>0.968912233598893</v>
      </c>
      <c r="J12230">
        <v>0.832812322140707</v>
      </c>
      <c r="K12230" t="s">
        <v>31498</v>
      </c>
      <c r="L12230">
        <v>2</v>
      </c>
      <c r="M12230" t="s">
        <v>5133</v>
      </c>
      <c r="N12230">
        <v>1</v>
      </c>
      <c r="O12230">
        <v>3.2509752925877802E-4</v>
      </c>
    </row>
    <row r="12231" spans="1:15">
      <c r="A12231" t="s">
        <v>13518</v>
      </c>
      <c r="B12231" t="s">
        <v>23511</v>
      </c>
      <c r="C12231" t="s">
        <v>13519</v>
      </c>
      <c r="D12231">
        <v>1</v>
      </c>
      <c r="E12231">
        <v>6152</v>
      </c>
      <c r="F12231">
        <v>1</v>
      </c>
      <c r="G12231">
        <v>7804</v>
      </c>
      <c r="H12231">
        <v>0.788313685289595</v>
      </c>
      <c r="I12231">
        <v>0.968912233598893</v>
      </c>
      <c r="J12231">
        <v>0.832812322140707</v>
      </c>
      <c r="K12231" t="s">
        <v>24821</v>
      </c>
      <c r="L12231">
        <v>1</v>
      </c>
      <c r="M12231" t="s">
        <v>5133</v>
      </c>
      <c r="N12231">
        <v>1</v>
      </c>
      <c r="O12231">
        <v>1.6254876462938901E-4</v>
      </c>
    </row>
    <row r="12232" spans="1:15">
      <c r="A12232" t="s">
        <v>13520</v>
      </c>
      <c r="B12232" t="s">
        <v>23511</v>
      </c>
      <c r="C12232" t="s">
        <v>13521</v>
      </c>
      <c r="D12232">
        <v>78</v>
      </c>
      <c r="E12232">
        <v>6152</v>
      </c>
      <c r="F12232">
        <v>90</v>
      </c>
      <c r="G12232">
        <v>7804</v>
      </c>
      <c r="H12232">
        <v>3.9384179162749201E-2</v>
      </c>
      <c r="I12232">
        <v>0.22983831882469799</v>
      </c>
      <c r="J12232">
        <v>0.19755368688693201</v>
      </c>
      <c r="K12232" t="s">
        <v>31499</v>
      </c>
      <c r="L12232">
        <v>78</v>
      </c>
      <c r="M12232" t="s">
        <v>5133</v>
      </c>
      <c r="N12232">
        <v>0.86666666666666703</v>
      </c>
      <c r="O12232">
        <v>1.26788036410923E-2</v>
      </c>
    </row>
    <row r="12233" spans="1:15">
      <c r="A12233" t="s">
        <v>13520</v>
      </c>
      <c r="B12233" t="s">
        <v>23518</v>
      </c>
      <c r="C12233" t="s">
        <v>13521</v>
      </c>
      <c r="D12233">
        <v>3</v>
      </c>
      <c r="E12233">
        <v>787</v>
      </c>
      <c r="F12233">
        <v>79</v>
      </c>
      <c r="G12233">
        <v>7393</v>
      </c>
      <c r="H12233">
        <v>0.99277497432314299</v>
      </c>
      <c r="I12233">
        <v>1</v>
      </c>
      <c r="J12233">
        <v>0.966855260484069</v>
      </c>
      <c r="K12233" t="s">
        <v>28197</v>
      </c>
      <c r="L12233">
        <v>3</v>
      </c>
      <c r="M12233" t="s">
        <v>5133</v>
      </c>
      <c r="N12233">
        <v>3.7974683544303799E-2</v>
      </c>
      <c r="O12233">
        <v>3.8119440914866601E-3</v>
      </c>
    </row>
    <row r="12234" spans="1:15">
      <c r="A12234" t="s">
        <v>13520</v>
      </c>
      <c r="B12234" t="s">
        <v>23513</v>
      </c>
      <c r="C12234" t="s">
        <v>13521</v>
      </c>
      <c r="D12234">
        <v>7</v>
      </c>
      <c r="E12234">
        <v>535</v>
      </c>
      <c r="F12234">
        <v>82</v>
      </c>
      <c r="G12234">
        <v>8124</v>
      </c>
      <c r="H12234">
        <v>0.29449515415412703</v>
      </c>
      <c r="I12234">
        <v>0.93989994273760602</v>
      </c>
      <c r="J12234">
        <v>0.89329234887452402</v>
      </c>
      <c r="K12234" t="s">
        <v>28198</v>
      </c>
      <c r="L12234">
        <v>7</v>
      </c>
      <c r="M12234" t="s">
        <v>5133</v>
      </c>
      <c r="N12234">
        <v>8.5365853658536606E-2</v>
      </c>
      <c r="O12234">
        <v>1.3084112149532701E-2</v>
      </c>
    </row>
    <row r="12235" spans="1:15">
      <c r="A12235" t="s">
        <v>13522</v>
      </c>
      <c r="B12235" t="s">
        <v>23511</v>
      </c>
      <c r="C12235" t="s">
        <v>13523</v>
      </c>
      <c r="D12235">
        <v>2</v>
      </c>
      <c r="E12235">
        <v>6152</v>
      </c>
      <c r="F12235">
        <v>3</v>
      </c>
      <c r="G12235">
        <v>7804</v>
      </c>
      <c r="H12235">
        <v>0.88457550560319997</v>
      </c>
      <c r="I12235">
        <v>1</v>
      </c>
      <c r="J12235">
        <v>0.85953329234717102</v>
      </c>
      <c r="K12235" t="s">
        <v>31500</v>
      </c>
      <c r="L12235">
        <v>2</v>
      </c>
      <c r="M12235" t="s">
        <v>5133</v>
      </c>
      <c r="N12235">
        <v>0.66666666666666696</v>
      </c>
      <c r="O12235">
        <v>3.2509752925877802E-4</v>
      </c>
    </row>
    <row r="12236" spans="1:15">
      <c r="A12236" t="s">
        <v>13524</v>
      </c>
      <c r="B12236" t="s">
        <v>23511</v>
      </c>
      <c r="C12236" t="s">
        <v>13525</v>
      </c>
      <c r="D12236">
        <v>4</v>
      </c>
      <c r="E12236">
        <v>6152</v>
      </c>
      <c r="F12236">
        <v>4</v>
      </c>
      <c r="G12236">
        <v>7804</v>
      </c>
      <c r="H12236">
        <v>0.38610601832086699</v>
      </c>
      <c r="I12236">
        <v>0.90829480295553899</v>
      </c>
      <c r="J12236">
        <v>0.78070962240619901</v>
      </c>
      <c r="K12236" t="s">
        <v>31501</v>
      </c>
      <c r="L12236">
        <v>4</v>
      </c>
      <c r="M12236" t="s">
        <v>5133</v>
      </c>
      <c r="N12236">
        <v>1</v>
      </c>
      <c r="O12236">
        <v>6.5019505851755496E-4</v>
      </c>
    </row>
    <row r="12237" spans="1:15">
      <c r="A12237" t="s">
        <v>13526</v>
      </c>
      <c r="B12237" t="s">
        <v>23511</v>
      </c>
      <c r="C12237" t="s">
        <v>13527</v>
      </c>
      <c r="D12237">
        <v>1</v>
      </c>
      <c r="E12237">
        <v>6152</v>
      </c>
      <c r="F12237">
        <v>1</v>
      </c>
      <c r="G12237">
        <v>7804</v>
      </c>
      <c r="H12237">
        <v>0.788313685289595</v>
      </c>
      <c r="I12237">
        <v>0.968912233598893</v>
      </c>
      <c r="J12237">
        <v>0.832812322140707</v>
      </c>
      <c r="K12237" t="s">
        <v>25560</v>
      </c>
      <c r="L12237">
        <v>1</v>
      </c>
      <c r="M12237" t="s">
        <v>5133</v>
      </c>
      <c r="N12237">
        <v>1</v>
      </c>
      <c r="O12237">
        <v>1.6254876462938901E-4</v>
      </c>
    </row>
    <row r="12238" spans="1:15">
      <c r="A12238" t="s">
        <v>13528</v>
      </c>
      <c r="B12238" t="s">
        <v>23511</v>
      </c>
      <c r="C12238" t="s">
        <v>13529</v>
      </c>
      <c r="D12238">
        <v>3</v>
      </c>
      <c r="E12238">
        <v>6152</v>
      </c>
      <c r="F12238">
        <v>3</v>
      </c>
      <c r="G12238">
        <v>7804</v>
      </c>
      <c r="H12238">
        <v>0.489837867770546</v>
      </c>
      <c r="I12238">
        <v>0.96083957126938102</v>
      </c>
      <c r="J12238">
        <v>0.82587360011061495</v>
      </c>
      <c r="K12238" t="s">
        <v>31502</v>
      </c>
      <c r="L12238">
        <v>3</v>
      </c>
      <c r="M12238" t="s">
        <v>5133</v>
      </c>
      <c r="N12238">
        <v>1</v>
      </c>
      <c r="O12238">
        <v>4.8764629388816603E-4</v>
      </c>
    </row>
    <row r="12239" spans="1:15">
      <c r="A12239" t="s">
        <v>13530</v>
      </c>
      <c r="B12239" t="s">
        <v>23511</v>
      </c>
      <c r="C12239" t="s">
        <v>13531</v>
      </c>
      <c r="D12239">
        <v>123</v>
      </c>
      <c r="E12239">
        <v>6152</v>
      </c>
      <c r="F12239">
        <v>145</v>
      </c>
      <c r="G12239">
        <v>7804</v>
      </c>
      <c r="H12239">
        <v>4.2478537922338098E-2</v>
      </c>
      <c r="I12239">
        <v>0.24571163680694399</v>
      </c>
      <c r="J12239">
        <v>0.21119733215268499</v>
      </c>
      <c r="K12239" t="s">
        <v>31503</v>
      </c>
      <c r="L12239">
        <v>123</v>
      </c>
      <c r="M12239" t="s">
        <v>5133</v>
      </c>
      <c r="N12239">
        <v>0.84827586206896599</v>
      </c>
      <c r="O12239">
        <v>1.9993498049414801E-2</v>
      </c>
    </row>
    <row r="12240" spans="1:15">
      <c r="A12240" t="s">
        <v>13530</v>
      </c>
      <c r="B12240" t="s">
        <v>23518</v>
      </c>
      <c r="C12240" t="s">
        <v>13531</v>
      </c>
      <c r="D12240">
        <v>5</v>
      </c>
      <c r="E12240">
        <v>787</v>
      </c>
      <c r="F12240">
        <v>133</v>
      </c>
      <c r="G12240">
        <v>7393</v>
      </c>
      <c r="H12240">
        <v>0.99903577882719996</v>
      </c>
      <c r="I12240">
        <v>1</v>
      </c>
      <c r="J12240">
        <v>0.966855260484069</v>
      </c>
      <c r="K12240" t="s">
        <v>31504</v>
      </c>
      <c r="L12240">
        <v>5</v>
      </c>
      <c r="M12240" t="s">
        <v>5133</v>
      </c>
      <c r="N12240">
        <v>3.7593984962405999E-2</v>
      </c>
      <c r="O12240">
        <v>6.35324015247776E-3</v>
      </c>
    </row>
    <row r="12241" spans="1:15">
      <c r="A12241" t="s">
        <v>13530</v>
      </c>
      <c r="B12241" t="s">
        <v>23513</v>
      </c>
      <c r="C12241" t="s">
        <v>13531</v>
      </c>
      <c r="D12241">
        <v>9</v>
      </c>
      <c r="E12241">
        <v>535</v>
      </c>
      <c r="F12241">
        <v>165</v>
      </c>
      <c r="G12241">
        <v>8124</v>
      </c>
      <c r="H12241">
        <v>0.76756443121865403</v>
      </c>
      <c r="I12241">
        <v>0.99999999999997702</v>
      </c>
      <c r="J12241">
        <v>0.95041217501583097</v>
      </c>
      <c r="K12241" t="s">
        <v>31505</v>
      </c>
      <c r="L12241">
        <v>9</v>
      </c>
      <c r="M12241" t="s">
        <v>5133</v>
      </c>
      <c r="N12241">
        <v>5.4545454545454501E-2</v>
      </c>
      <c r="O12241">
        <v>1.6822429906542102E-2</v>
      </c>
    </row>
    <row r="12242" spans="1:15">
      <c r="A12242" t="s">
        <v>13532</v>
      </c>
      <c r="B12242" t="s">
        <v>23513</v>
      </c>
      <c r="C12242" t="s">
        <v>13533</v>
      </c>
      <c r="D12242">
        <v>10</v>
      </c>
      <c r="E12242">
        <v>535</v>
      </c>
      <c r="F12242">
        <v>82</v>
      </c>
      <c r="G12242">
        <v>8124</v>
      </c>
      <c r="H12242">
        <v>4.2058629972937703E-2</v>
      </c>
      <c r="I12242">
        <v>0.448760549738495</v>
      </c>
      <c r="J12242">
        <v>0.42650749013827299</v>
      </c>
      <c r="K12242" t="s">
        <v>29567</v>
      </c>
      <c r="L12242">
        <v>10</v>
      </c>
      <c r="M12242" t="s">
        <v>5133</v>
      </c>
      <c r="N12242">
        <v>0.12195121951219499</v>
      </c>
      <c r="O12242">
        <v>1.86915887850467E-2</v>
      </c>
    </row>
    <row r="12243" spans="1:15">
      <c r="A12243" t="s">
        <v>13532</v>
      </c>
      <c r="B12243" t="s">
        <v>23511</v>
      </c>
      <c r="C12243" t="s">
        <v>13533</v>
      </c>
      <c r="D12243">
        <v>58</v>
      </c>
      <c r="E12243">
        <v>6152</v>
      </c>
      <c r="F12243">
        <v>70</v>
      </c>
      <c r="G12243">
        <v>7804</v>
      </c>
      <c r="H12243">
        <v>0.25278929025452301</v>
      </c>
      <c r="I12243">
        <v>0.73652280632014699</v>
      </c>
      <c r="J12243">
        <v>0.63306587260513303</v>
      </c>
      <c r="K12243" t="s">
        <v>31506</v>
      </c>
      <c r="L12243">
        <v>58</v>
      </c>
      <c r="M12243" t="s">
        <v>5133</v>
      </c>
      <c r="N12243">
        <v>0.82857142857142896</v>
      </c>
      <c r="O12243">
        <v>9.4278283485045508E-3</v>
      </c>
    </row>
    <row r="12244" spans="1:15">
      <c r="A12244" t="s">
        <v>13532</v>
      </c>
      <c r="B12244" t="s">
        <v>23518</v>
      </c>
      <c r="C12244" t="s">
        <v>13533</v>
      </c>
      <c r="D12244">
        <v>3</v>
      </c>
      <c r="E12244">
        <v>787</v>
      </c>
      <c r="F12244">
        <v>54</v>
      </c>
      <c r="G12244">
        <v>7393</v>
      </c>
      <c r="H12244">
        <v>0.93705797770010801</v>
      </c>
      <c r="I12244">
        <v>1</v>
      </c>
      <c r="J12244">
        <v>0.966855260484069</v>
      </c>
      <c r="K12244" t="s">
        <v>31507</v>
      </c>
      <c r="L12244">
        <v>3</v>
      </c>
      <c r="M12244" t="s">
        <v>5133</v>
      </c>
      <c r="N12244">
        <v>5.5555555555555601E-2</v>
      </c>
      <c r="O12244">
        <v>3.8119440914866601E-3</v>
      </c>
    </row>
    <row r="12245" spans="1:15">
      <c r="A12245" t="s">
        <v>13534</v>
      </c>
      <c r="B12245" t="s">
        <v>23518</v>
      </c>
      <c r="C12245" t="s">
        <v>13535</v>
      </c>
      <c r="D12245">
        <v>2</v>
      </c>
      <c r="E12245">
        <v>787</v>
      </c>
      <c r="F12245">
        <v>32</v>
      </c>
      <c r="G12245">
        <v>7393</v>
      </c>
      <c r="H12245">
        <v>0.86930439430499296</v>
      </c>
      <c r="I12245">
        <v>1</v>
      </c>
      <c r="J12245">
        <v>0.966855260484069</v>
      </c>
      <c r="K12245" t="s">
        <v>31508</v>
      </c>
      <c r="L12245">
        <v>2</v>
      </c>
      <c r="M12245" t="s">
        <v>5133</v>
      </c>
      <c r="N12245">
        <v>6.25E-2</v>
      </c>
      <c r="O12245">
        <v>2.5412960609911099E-3</v>
      </c>
    </row>
    <row r="12246" spans="1:15">
      <c r="A12246" t="s">
        <v>13534</v>
      </c>
      <c r="B12246" t="s">
        <v>23513</v>
      </c>
      <c r="C12246" t="s">
        <v>13535</v>
      </c>
      <c r="D12246">
        <v>6</v>
      </c>
      <c r="E12246">
        <v>535</v>
      </c>
      <c r="F12246">
        <v>32</v>
      </c>
      <c r="G12246">
        <v>8124</v>
      </c>
      <c r="H12246">
        <v>1.6546475768155801E-2</v>
      </c>
      <c r="I12246">
        <v>0.245304725973952</v>
      </c>
      <c r="J12246">
        <v>0.233140598154571</v>
      </c>
      <c r="K12246" t="s">
        <v>23715</v>
      </c>
      <c r="L12246">
        <v>6</v>
      </c>
      <c r="M12246" t="s">
        <v>5133</v>
      </c>
      <c r="N12246">
        <v>0.1875</v>
      </c>
      <c r="O12246">
        <v>1.1214953271028E-2</v>
      </c>
    </row>
    <row r="12247" spans="1:15">
      <c r="A12247" t="s">
        <v>13534</v>
      </c>
      <c r="B12247" t="s">
        <v>23511</v>
      </c>
      <c r="C12247" t="s">
        <v>13535</v>
      </c>
      <c r="D12247">
        <v>26</v>
      </c>
      <c r="E12247">
        <v>6152</v>
      </c>
      <c r="F12247">
        <v>33</v>
      </c>
      <c r="G12247">
        <v>7804</v>
      </c>
      <c r="H12247">
        <v>0.60190777431230602</v>
      </c>
      <c r="I12247">
        <v>0.968912233598893</v>
      </c>
      <c r="J12247">
        <v>0.832812322140707</v>
      </c>
      <c r="K12247" t="s">
        <v>31509</v>
      </c>
      <c r="L12247">
        <v>26</v>
      </c>
      <c r="M12247" t="s">
        <v>5133</v>
      </c>
      <c r="N12247">
        <v>0.78787878787878796</v>
      </c>
      <c r="O12247">
        <v>4.2262678803641103E-3</v>
      </c>
    </row>
    <row r="12248" spans="1:15">
      <c r="A12248" t="s">
        <v>13536</v>
      </c>
      <c r="B12248" t="s">
        <v>23511</v>
      </c>
      <c r="C12248" t="s">
        <v>13537</v>
      </c>
      <c r="D12248">
        <v>1</v>
      </c>
      <c r="E12248">
        <v>6152</v>
      </c>
      <c r="F12248">
        <v>1</v>
      </c>
      <c r="G12248">
        <v>7804</v>
      </c>
      <c r="H12248">
        <v>0.788313685289595</v>
      </c>
      <c r="I12248">
        <v>0.968912233598893</v>
      </c>
      <c r="J12248">
        <v>0.832812322140707</v>
      </c>
      <c r="K12248" t="s">
        <v>31510</v>
      </c>
      <c r="L12248">
        <v>1</v>
      </c>
      <c r="M12248" t="s">
        <v>5133</v>
      </c>
      <c r="N12248">
        <v>1</v>
      </c>
      <c r="O12248">
        <v>1.6254876462938901E-4</v>
      </c>
    </row>
    <row r="12249" spans="1:15">
      <c r="A12249" t="s">
        <v>13538</v>
      </c>
      <c r="B12249" t="s">
        <v>23511</v>
      </c>
      <c r="C12249" t="s">
        <v>13539</v>
      </c>
      <c r="D12249">
        <v>1</v>
      </c>
      <c r="E12249">
        <v>6152</v>
      </c>
      <c r="F12249">
        <v>1</v>
      </c>
      <c r="G12249">
        <v>7804</v>
      </c>
      <c r="H12249">
        <v>0.788313685289595</v>
      </c>
      <c r="I12249">
        <v>0.968912233598893</v>
      </c>
      <c r="J12249">
        <v>0.832812322140707</v>
      </c>
      <c r="K12249" t="s">
        <v>31510</v>
      </c>
      <c r="L12249">
        <v>1</v>
      </c>
      <c r="M12249" t="s">
        <v>5133</v>
      </c>
      <c r="N12249">
        <v>1</v>
      </c>
      <c r="O12249">
        <v>1.6254876462938901E-4</v>
      </c>
    </row>
    <row r="12250" spans="1:15">
      <c r="A12250" t="s">
        <v>13540</v>
      </c>
      <c r="B12250" t="s">
        <v>23511</v>
      </c>
      <c r="C12250" t="s">
        <v>13541</v>
      </c>
      <c r="D12250">
        <v>1</v>
      </c>
      <c r="E12250">
        <v>6152</v>
      </c>
      <c r="F12250">
        <v>1</v>
      </c>
      <c r="G12250">
        <v>7804</v>
      </c>
      <c r="H12250">
        <v>0.788313685289595</v>
      </c>
      <c r="I12250">
        <v>0.968912233598893</v>
      </c>
      <c r="J12250">
        <v>0.832812322140707</v>
      </c>
      <c r="K12250" t="s">
        <v>25221</v>
      </c>
      <c r="L12250">
        <v>1</v>
      </c>
      <c r="M12250" t="s">
        <v>2729</v>
      </c>
      <c r="N12250">
        <v>1</v>
      </c>
      <c r="O12250">
        <v>1.6254876462938901E-4</v>
      </c>
    </row>
    <row r="12251" spans="1:15">
      <c r="A12251" t="s">
        <v>13542</v>
      </c>
      <c r="B12251" t="s">
        <v>23511</v>
      </c>
      <c r="C12251" t="s">
        <v>13543</v>
      </c>
      <c r="D12251">
        <v>7</v>
      </c>
      <c r="E12251">
        <v>6152</v>
      </c>
      <c r="F12251">
        <v>13</v>
      </c>
      <c r="G12251">
        <v>7804</v>
      </c>
      <c r="H12251">
        <v>0.99037023056488904</v>
      </c>
      <c r="I12251">
        <v>1</v>
      </c>
      <c r="J12251">
        <v>0.85953329234717102</v>
      </c>
      <c r="K12251" t="s">
        <v>31511</v>
      </c>
      <c r="L12251">
        <v>7</v>
      </c>
      <c r="M12251" t="s">
        <v>5133</v>
      </c>
      <c r="N12251">
        <v>0.53846153846153799</v>
      </c>
      <c r="O12251">
        <v>1.13784135240572E-3</v>
      </c>
    </row>
    <row r="12252" spans="1:15">
      <c r="A12252" t="s">
        <v>13542</v>
      </c>
      <c r="B12252" t="s">
        <v>23518</v>
      </c>
      <c r="C12252" t="s">
        <v>13543</v>
      </c>
      <c r="D12252">
        <v>2</v>
      </c>
      <c r="E12252">
        <v>787</v>
      </c>
      <c r="F12252">
        <v>8</v>
      </c>
      <c r="G12252">
        <v>7393</v>
      </c>
      <c r="H12252">
        <v>0.20623850586585399</v>
      </c>
      <c r="I12252">
        <v>0.83876007220319604</v>
      </c>
      <c r="J12252">
        <v>0.81095958809365798</v>
      </c>
      <c r="K12252" t="s">
        <v>31512</v>
      </c>
      <c r="L12252">
        <v>2</v>
      </c>
      <c r="M12252" t="s">
        <v>5133</v>
      </c>
      <c r="N12252">
        <v>0.25</v>
      </c>
      <c r="O12252">
        <v>2.5412960609911099E-3</v>
      </c>
    </row>
    <row r="12253" spans="1:15">
      <c r="A12253" t="s">
        <v>13542</v>
      </c>
      <c r="B12253" t="s">
        <v>23513</v>
      </c>
      <c r="C12253" t="s">
        <v>13543</v>
      </c>
      <c r="D12253">
        <v>4</v>
      </c>
      <c r="E12253">
        <v>535</v>
      </c>
      <c r="F12253">
        <v>17</v>
      </c>
      <c r="G12253">
        <v>8124</v>
      </c>
      <c r="H12253">
        <v>2.2247757306284099E-2</v>
      </c>
      <c r="I12253">
        <v>0.31191957034148299</v>
      </c>
      <c r="J12253">
        <v>0.29645215727825902</v>
      </c>
      <c r="K12253" t="s">
        <v>31513</v>
      </c>
      <c r="L12253">
        <v>4</v>
      </c>
      <c r="M12253" t="s">
        <v>5133</v>
      </c>
      <c r="N12253">
        <v>0.23529411764705899</v>
      </c>
      <c r="O12253">
        <v>7.4766355140186902E-3</v>
      </c>
    </row>
    <row r="12254" spans="1:15">
      <c r="A12254" t="s">
        <v>13544</v>
      </c>
      <c r="B12254" t="s">
        <v>23511</v>
      </c>
      <c r="C12254" t="s">
        <v>13545</v>
      </c>
      <c r="D12254">
        <v>34</v>
      </c>
      <c r="E12254">
        <v>6152</v>
      </c>
      <c r="F12254">
        <v>34</v>
      </c>
      <c r="G12254">
        <v>7804</v>
      </c>
      <c r="H12254">
        <v>3.0154870443249498E-4</v>
      </c>
      <c r="I12254">
        <v>4.9070198266742398E-3</v>
      </c>
      <c r="J12254">
        <v>4.2177469072341503E-3</v>
      </c>
      <c r="K12254" t="s">
        <v>31514</v>
      </c>
      <c r="L12254">
        <v>34</v>
      </c>
      <c r="M12254" t="s">
        <v>5133</v>
      </c>
      <c r="N12254">
        <v>1</v>
      </c>
      <c r="O12254">
        <v>5.5266579973992204E-3</v>
      </c>
    </row>
    <row r="12255" spans="1:15">
      <c r="A12255" t="s">
        <v>13546</v>
      </c>
      <c r="B12255" t="s">
        <v>23511</v>
      </c>
      <c r="C12255" t="s">
        <v>13547</v>
      </c>
      <c r="D12255">
        <v>2</v>
      </c>
      <c r="E12255">
        <v>6152</v>
      </c>
      <c r="F12255">
        <v>2</v>
      </c>
      <c r="G12255">
        <v>7804</v>
      </c>
      <c r="H12255">
        <v>0.62141708038142995</v>
      </c>
      <c r="I12255">
        <v>0.968912233598893</v>
      </c>
      <c r="J12255">
        <v>0.832812322140707</v>
      </c>
      <c r="K12255" t="s">
        <v>24231</v>
      </c>
      <c r="L12255">
        <v>2</v>
      </c>
      <c r="M12255" t="s">
        <v>2729</v>
      </c>
      <c r="N12255">
        <v>1</v>
      </c>
      <c r="O12255">
        <v>3.2509752925877802E-4</v>
      </c>
    </row>
    <row r="12256" spans="1:15">
      <c r="A12256" t="s">
        <v>13548</v>
      </c>
      <c r="B12256" t="s">
        <v>23518</v>
      </c>
      <c r="C12256" t="s">
        <v>13549</v>
      </c>
      <c r="D12256">
        <v>2</v>
      </c>
      <c r="E12256">
        <v>787</v>
      </c>
      <c r="F12256">
        <v>27</v>
      </c>
      <c r="G12256">
        <v>7393</v>
      </c>
      <c r="H12256">
        <v>0.79863159465376998</v>
      </c>
      <c r="I12256">
        <v>1</v>
      </c>
      <c r="J12256">
        <v>0.966855260484069</v>
      </c>
      <c r="K12256" t="s">
        <v>29702</v>
      </c>
      <c r="L12256">
        <v>2</v>
      </c>
      <c r="M12256" t="s">
        <v>2729</v>
      </c>
      <c r="N12256">
        <v>7.4074074074074098E-2</v>
      </c>
      <c r="O12256">
        <v>2.5412960609911099E-3</v>
      </c>
    </row>
    <row r="12257" spans="1:15">
      <c r="A12257" t="s">
        <v>13548</v>
      </c>
      <c r="B12257" t="s">
        <v>23511</v>
      </c>
      <c r="C12257" t="s">
        <v>13549</v>
      </c>
      <c r="D12257">
        <v>24</v>
      </c>
      <c r="E12257">
        <v>6152</v>
      </c>
      <c r="F12257">
        <v>27</v>
      </c>
      <c r="G12257">
        <v>7804</v>
      </c>
      <c r="H12257">
        <v>0.14612948921195401</v>
      </c>
      <c r="I12257">
        <v>0.54611425167193095</v>
      </c>
      <c r="J12257">
        <v>0.46940338073728599</v>
      </c>
      <c r="K12257" t="s">
        <v>31515</v>
      </c>
      <c r="L12257">
        <v>24</v>
      </c>
      <c r="M12257" t="s">
        <v>2729</v>
      </c>
      <c r="N12257">
        <v>0.88888888888888895</v>
      </c>
      <c r="O12257">
        <v>3.90117035110533E-3</v>
      </c>
    </row>
    <row r="12258" spans="1:15">
      <c r="A12258" t="s">
        <v>13550</v>
      </c>
      <c r="B12258" t="s">
        <v>23513</v>
      </c>
      <c r="C12258" t="s">
        <v>13551</v>
      </c>
      <c r="D12258">
        <v>2</v>
      </c>
      <c r="E12258">
        <v>535</v>
      </c>
      <c r="F12258">
        <v>2</v>
      </c>
      <c r="G12258">
        <v>8124</v>
      </c>
      <c r="H12258">
        <v>4.3292101807675997E-3</v>
      </c>
      <c r="I12258">
        <v>8.6376068510507401E-2</v>
      </c>
      <c r="J12258">
        <v>8.2092867142389697E-2</v>
      </c>
      <c r="K12258" t="s">
        <v>28741</v>
      </c>
      <c r="L12258">
        <v>2</v>
      </c>
      <c r="M12258" t="s">
        <v>1463</v>
      </c>
      <c r="N12258">
        <v>1</v>
      </c>
      <c r="O12258">
        <v>3.7383177570093499E-3</v>
      </c>
    </row>
    <row r="12259" spans="1:15">
      <c r="A12259" t="s">
        <v>13552</v>
      </c>
      <c r="B12259" t="s">
        <v>23511</v>
      </c>
      <c r="C12259" t="s">
        <v>13553</v>
      </c>
      <c r="D12259">
        <v>2</v>
      </c>
      <c r="E12259">
        <v>6152</v>
      </c>
      <c r="F12259">
        <v>2</v>
      </c>
      <c r="G12259">
        <v>7804</v>
      </c>
      <c r="H12259">
        <v>0.62141708038142995</v>
      </c>
      <c r="I12259">
        <v>0.968912233598893</v>
      </c>
      <c r="J12259">
        <v>0.832812322140707</v>
      </c>
      <c r="K12259" t="s">
        <v>23801</v>
      </c>
      <c r="L12259">
        <v>2</v>
      </c>
      <c r="M12259" t="s">
        <v>5133</v>
      </c>
      <c r="N12259">
        <v>1</v>
      </c>
      <c r="O12259">
        <v>3.2509752925877802E-4</v>
      </c>
    </row>
    <row r="12260" spans="1:15">
      <c r="A12260" t="s">
        <v>13554</v>
      </c>
      <c r="B12260" t="s">
        <v>23518</v>
      </c>
      <c r="C12260" t="s">
        <v>13555</v>
      </c>
      <c r="D12260">
        <v>5</v>
      </c>
      <c r="E12260">
        <v>787</v>
      </c>
      <c r="F12260">
        <v>54</v>
      </c>
      <c r="G12260">
        <v>7393</v>
      </c>
      <c r="H12260">
        <v>0.69507808653282099</v>
      </c>
      <c r="I12260">
        <v>1</v>
      </c>
      <c r="J12260">
        <v>0.966855260484069</v>
      </c>
      <c r="K12260" t="s">
        <v>31516</v>
      </c>
      <c r="L12260">
        <v>5</v>
      </c>
      <c r="M12260" t="s">
        <v>5133</v>
      </c>
      <c r="N12260">
        <v>9.2592592592592601E-2</v>
      </c>
      <c r="O12260">
        <v>6.35324015247776E-3</v>
      </c>
    </row>
    <row r="12261" spans="1:15">
      <c r="A12261" t="s">
        <v>13554</v>
      </c>
      <c r="B12261" t="s">
        <v>23511</v>
      </c>
      <c r="C12261" t="s">
        <v>13555</v>
      </c>
      <c r="D12261">
        <v>51</v>
      </c>
      <c r="E12261">
        <v>6152</v>
      </c>
      <c r="F12261">
        <v>59</v>
      </c>
      <c r="G12261">
        <v>7804</v>
      </c>
      <c r="H12261">
        <v>9.6683200204317005E-2</v>
      </c>
      <c r="I12261">
        <v>0.42005565137312501</v>
      </c>
      <c r="J12261">
        <v>0.36105181699377698</v>
      </c>
      <c r="K12261" t="s">
        <v>31517</v>
      </c>
      <c r="L12261">
        <v>51</v>
      </c>
      <c r="M12261" t="s">
        <v>5133</v>
      </c>
      <c r="N12261">
        <v>0.86440677966101698</v>
      </c>
      <c r="O12261">
        <v>8.2899869960988293E-3</v>
      </c>
    </row>
    <row r="12262" spans="1:15">
      <c r="A12262" t="s">
        <v>13554</v>
      </c>
      <c r="B12262" t="s">
        <v>23513</v>
      </c>
      <c r="C12262" t="s">
        <v>13555</v>
      </c>
      <c r="D12262">
        <v>4</v>
      </c>
      <c r="E12262">
        <v>535</v>
      </c>
      <c r="F12262">
        <v>57</v>
      </c>
      <c r="G12262">
        <v>8124</v>
      </c>
      <c r="H12262">
        <v>0.52282411390619898</v>
      </c>
      <c r="I12262">
        <v>0.99999999999997702</v>
      </c>
      <c r="J12262">
        <v>0.95041217501583097</v>
      </c>
      <c r="K12262" t="s">
        <v>31518</v>
      </c>
      <c r="L12262">
        <v>4</v>
      </c>
      <c r="M12262" t="s">
        <v>5133</v>
      </c>
      <c r="N12262">
        <v>7.0175438596491196E-2</v>
      </c>
      <c r="O12262">
        <v>7.4766355140186902E-3</v>
      </c>
    </row>
    <row r="12263" spans="1:15">
      <c r="A12263" t="s">
        <v>13556</v>
      </c>
      <c r="B12263" t="s">
        <v>23513</v>
      </c>
      <c r="C12263" t="s">
        <v>13557</v>
      </c>
      <c r="D12263">
        <v>2</v>
      </c>
      <c r="E12263">
        <v>535</v>
      </c>
      <c r="F12263">
        <v>2</v>
      </c>
      <c r="G12263">
        <v>8124</v>
      </c>
      <c r="H12263">
        <v>4.3292101807675997E-3</v>
      </c>
      <c r="I12263">
        <v>8.6376068510507401E-2</v>
      </c>
      <c r="J12263">
        <v>8.2092867142389697E-2</v>
      </c>
      <c r="K12263" t="s">
        <v>24715</v>
      </c>
      <c r="L12263">
        <v>2</v>
      </c>
      <c r="M12263" t="s">
        <v>1463</v>
      </c>
      <c r="N12263">
        <v>1</v>
      </c>
      <c r="O12263">
        <v>3.7383177570093499E-3</v>
      </c>
    </row>
    <row r="12264" spans="1:15">
      <c r="A12264" t="s">
        <v>13558</v>
      </c>
      <c r="B12264" t="s">
        <v>23518</v>
      </c>
      <c r="C12264" t="s">
        <v>13559</v>
      </c>
      <c r="D12264">
        <v>4</v>
      </c>
      <c r="E12264">
        <v>787</v>
      </c>
      <c r="F12264">
        <v>113</v>
      </c>
      <c r="G12264">
        <v>7393</v>
      </c>
      <c r="H12264">
        <v>0.99858877406838098</v>
      </c>
      <c r="I12264">
        <v>1</v>
      </c>
      <c r="J12264">
        <v>0.966855260484069</v>
      </c>
      <c r="K12264" t="s">
        <v>27202</v>
      </c>
      <c r="L12264">
        <v>4</v>
      </c>
      <c r="M12264" t="s">
        <v>5133</v>
      </c>
      <c r="N12264">
        <v>3.5398230088495602E-2</v>
      </c>
      <c r="O12264">
        <v>5.0825921219822103E-3</v>
      </c>
    </row>
    <row r="12265" spans="1:15">
      <c r="A12265" t="s">
        <v>13558</v>
      </c>
      <c r="B12265" t="s">
        <v>23513</v>
      </c>
      <c r="C12265" t="s">
        <v>13559</v>
      </c>
      <c r="D12265">
        <v>6</v>
      </c>
      <c r="E12265">
        <v>535</v>
      </c>
      <c r="F12265">
        <v>144</v>
      </c>
      <c r="G12265">
        <v>8124</v>
      </c>
      <c r="H12265">
        <v>0.91977021423121696</v>
      </c>
      <c r="I12265">
        <v>0.99999999999997702</v>
      </c>
      <c r="J12265">
        <v>0.95041217501583097</v>
      </c>
      <c r="K12265" t="s">
        <v>27203</v>
      </c>
      <c r="L12265">
        <v>6</v>
      </c>
      <c r="M12265" t="s">
        <v>5133</v>
      </c>
      <c r="N12265">
        <v>4.1666666666666699E-2</v>
      </c>
      <c r="O12265">
        <v>1.1214953271028E-2</v>
      </c>
    </row>
    <row r="12266" spans="1:15">
      <c r="A12266" t="s">
        <v>13558</v>
      </c>
      <c r="B12266" t="s">
        <v>23511</v>
      </c>
      <c r="C12266" t="s">
        <v>13559</v>
      </c>
      <c r="D12266">
        <v>120</v>
      </c>
      <c r="E12266">
        <v>6152</v>
      </c>
      <c r="F12266">
        <v>133</v>
      </c>
      <c r="G12266">
        <v>7804</v>
      </c>
      <c r="H12266">
        <v>3.6230956927152299E-4</v>
      </c>
      <c r="I12266">
        <v>5.7531253378679797E-3</v>
      </c>
      <c r="J12266">
        <v>4.9450027629435898E-3</v>
      </c>
      <c r="K12266" t="s">
        <v>27201</v>
      </c>
      <c r="L12266">
        <v>120</v>
      </c>
      <c r="M12266" t="s">
        <v>5133</v>
      </c>
      <c r="N12266">
        <v>0.90225563909774398</v>
      </c>
      <c r="O12266">
        <v>1.9505851755526701E-2</v>
      </c>
    </row>
    <row r="12267" spans="1:15">
      <c r="A12267" t="s">
        <v>13560</v>
      </c>
      <c r="B12267" t="s">
        <v>23511</v>
      </c>
      <c r="C12267" t="s">
        <v>13561</v>
      </c>
      <c r="D12267">
        <v>5</v>
      </c>
      <c r="E12267">
        <v>6152</v>
      </c>
      <c r="F12267">
        <v>5</v>
      </c>
      <c r="G12267">
        <v>7804</v>
      </c>
      <c r="H12267">
        <v>0.30433074367137097</v>
      </c>
      <c r="I12267">
        <v>0.81020448119108801</v>
      </c>
      <c r="J12267">
        <v>0.69639772519260701</v>
      </c>
      <c r="K12267" t="s">
        <v>31519</v>
      </c>
      <c r="L12267">
        <v>5</v>
      </c>
      <c r="M12267" t="s">
        <v>5133</v>
      </c>
      <c r="N12267">
        <v>1</v>
      </c>
      <c r="O12267">
        <v>8.1274382314694405E-4</v>
      </c>
    </row>
    <row r="12268" spans="1:15">
      <c r="A12268" t="s">
        <v>13562</v>
      </c>
      <c r="B12268" t="s">
        <v>23511</v>
      </c>
      <c r="C12268" t="s">
        <v>13563</v>
      </c>
      <c r="D12268">
        <v>2</v>
      </c>
      <c r="E12268">
        <v>6152</v>
      </c>
      <c r="F12268">
        <v>2</v>
      </c>
      <c r="G12268">
        <v>7804</v>
      </c>
      <c r="H12268">
        <v>0.62141708038142995</v>
      </c>
      <c r="I12268">
        <v>0.968912233598893</v>
      </c>
      <c r="J12268">
        <v>0.832812322140707</v>
      </c>
      <c r="K12268" t="s">
        <v>26329</v>
      </c>
      <c r="L12268">
        <v>2</v>
      </c>
      <c r="M12268" t="s">
        <v>5133</v>
      </c>
      <c r="N12268">
        <v>1</v>
      </c>
      <c r="O12268">
        <v>3.2509752925877802E-4</v>
      </c>
    </row>
    <row r="12269" spans="1:15">
      <c r="A12269" t="s">
        <v>13564</v>
      </c>
      <c r="B12269" t="s">
        <v>23511</v>
      </c>
      <c r="C12269" t="s">
        <v>13565</v>
      </c>
      <c r="D12269">
        <v>1</v>
      </c>
      <c r="E12269">
        <v>6152</v>
      </c>
      <c r="F12269">
        <v>1</v>
      </c>
      <c r="G12269">
        <v>7804</v>
      </c>
      <c r="H12269">
        <v>0.788313685289595</v>
      </c>
      <c r="I12269">
        <v>0.968912233598893</v>
      </c>
      <c r="J12269">
        <v>0.832812322140707</v>
      </c>
      <c r="K12269" t="s">
        <v>27143</v>
      </c>
      <c r="L12269">
        <v>1</v>
      </c>
      <c r="M12269" t="s">
        <v>1463</v>
      </c>
      <c r="N12269">
        <v>1</v>
      </c>
      <c r="O12269">
        <v>1.6254876462938901E-4</v>
      </c>
    </row>
    <row r="12270" spans="1:15">
      <c r="A12270" t="s">
        <v>13566</v>
      </c>
      <c r="B12270" t="s">
        <v>23511</v>
      </c>
      <c r="C12270" t="s">
        <v>13567</v>
      </c>
      <c r="D12270">
        <v>1</v>
      </c>
      <c r="E12270">
        <v>6152</v>
      </c>
      <c r="F12270">
        <v>1</v>
      </c>
      <c r="G12270">
        <v>7804</v>
      </c>
      <c r="H12270">
        <v>0.788313685289595</v>
      </c>
      <c r="I12270">
        <v>0.968912233598893</v>
      </c>
      <c r="J12270">
        <v>0.832812322140707</v>
      </c>
      <c r="K12270" t="s">
        <v>31520</v>
      </c>
      <c r="L12270">
        <v>1</v>
      </c>
      <c r="M12270" t="s">
        <v>1463</v>
      </c>
      <c r="N12270">
        <v>1</v>
      </c>
      <c r="O12270">
        <v>1.6254876462938901E-4</v>
      </c>
    </row>
    <row r="12271" spans="1:15">
      <c r="A12271" t="s">
        <v>13568</v>
      </c>
      <c r="B12271" t="s">
        <v>23511</v>
      </c>
      <c r="C12271" t="s">
        <v>13569</v>
      </c>
      <c r="D12271">
        <v>7</v>
      </c>
      <c r="E12271">
        <v>6152</v>
      </c>
      <c r="F12271">
        <v>7</v>
      </c>
      <c r="G12271">
        <v>7804</v>
      </c>
      <c r="H12271">
        <v>0.18905120292587699</v>
      </c>
      <c r="I12271">
        <v>0.631132279689813</v>
      </c>
      <c r="J12271">
        <v>0.54247920626835999</v>
      </c>
      <c r="K12271" t="s">
        <v>31521</v>
      </c>
      <c r="L12271">
        <v>7</v>
      </c>
      <c r="M12271" t="s">
        <v>1463</v>
      </c>
      <c r="N12271">
        <v>1</v>
      </c>
      <c r="O12271">
        <v>1.13784135240572E-3</v>
      </c>
    </row>
    <row r="12272" spans="1:15">
      <c r="A12272" t="s">
        <v>13570</v>
      </c>
      <c r="B12272" t="s">
        <v>23518</v>
      </c>
      <c r="C12272" t="s">
        <v>13571</v>
      </c>
      <c r="D12272">
        <v>1</v>
      </c>
      <c r="E12272">
        <v>787</v>
      </c>
      <c r="F12272">
        <v>3</v>
      </c>
      <c r="G12272">
        <v>7393</v>
      </c>
      <c r="H12272">
        <v>0.28660084727541502</v>
      </c>
      <c r="I12272">
        <v>0.97863801257884697</v>
      </c>
      <c r="J12272">
        <v>0.94620131057153301</v>
      </c>
      <c r="K12272" t="s">
        <v>26468</v>
      </c>
      <c r="L12272">
        <v>1</v>
      </c>
      <c r="M12272" t="s">
        <v>5133</v>
      </c>
      <c r="N12272">
        <v>0.33333333333333298</v>
      </c>
      <c r="O12272">
        <v>1.27064803049555E-3</v>
      </c>
    </row>
    <row r="12273" spans="1:15">
      <c r="A12273" t="s">
        <v>13570</v>
      </c>
      <c r="B12273" t="s">
        <v>23511</v>
      </c>
      <c r="C12273" t="s">
        <v>13571</v>
      </c>
      <c r="D12273">
        <v>2</v>
      </c>
      <c r="E12273">
        <v>6152</v>
      </c>
      <c r="F12273">
        <v>3</v>
      </c>
      <c r="G12273">
        <v>7804</v>
      </c>
      <c r="H12273">
        <v>0.88457550560319997</v>
      </c>
      <c r="I12273">
        <v>1</v>
      </c>
      <c r="J12273">
        <v>0.85953329234717102</v>
      </c>
      <c r="K12273" t="s">
        <v>31522</v>
      </c>
      <c r="L12273">
        <v>2</v>
      </c>
      <c r="M12273" t="s">
        <v>5133</v>
      </c>
      <c r="N12273">
        <v>0.66666666666666696</v>
      </c>
      <c r="O12273">
        <v>3.2509752925877802E-4</v>
      </c>
    </row>
    <row r="12274" spans="1:15">
      <c r="A12274" t="s">
        <v>13572</v>
      </c>
      <c r="B12274" t="s">
        <v>23518</v>
      </c>
      <c r="C12274" t="s">
        <v>13573</v>
      </c>
      <c r="D12274">
        <v>20</v>
      </c>
      <c r="E12274">
        <v>787</v>
      </c>
      <c r="F12274">
        <v>482</v>
      </c>
      <c r="G12274">
        <v>7393</v>
      </c>
      <c r="H12274">
        <v>0.99999997162563703</v>
      </c>
      <c r="I12274">
        <v>1</v>
      </c>
      <c r="J12274">
        <v>0.966855260484069</v>
      </c>
      <c r="K12274" t="s">
        <v>31523</v>
      </c>
      <c r="L12274">
        <v>20</v>
      </c>
      <c r="M12274" t="s">
        <v>5133</v>
      </c>
      <c r="N12274">
        <v>4.1493775933609998E-2</v>
      </c>
      <c r="O12274">
        <v>2.5412960609911099E-2</v>
      </c>
    </row>
    <row r="12275" spans="1:15">
      <c r="A12275" t="s">
        <v>13572</v>
      </c>
      <c r="B12275" t="s">
        <v>23513</v>
      </c>
      <c r="C12275" t="s">
        <v>13573</v>
      </c>
      <c r="D12275">
        <v>22</v>
      </c>
      <c r="E12275">
        <v>535</v>
      </c>
      <c r="F12275">
        <v>550</v>
      </c>
      <c r="G12275">
        <v>8124</v>
      </c>
      <c r="H12275">
        <v>0.99731794753562297</v>
      </c>
      <c r="I12275">
        <v>0.99999999999997702</v>
      </c>
      <c r="J12275">
        <v>0.95041217501583097</v>
      </c>
      <c r="K12275" t="s">
        <v>31524</v>
      </c>
      <c r="L12275">
        <v>22</v>
      </c>
      <c r="M12275" t="s">
        <v>5133</v>
      </c>
      <c r="N12275">
        <v>0.04</v>
      </c>
      <c r="O12275">
        <v>4.1121495327102797E-2</v>
      </c>
    </row>
    <row r="12276" spans="1:15">
      <c r="A12276" t="s">
        <v>13572</v>
      </c>
      <c r="B12276" t="s">
        <v>23511</v>
      </c>
      <c r="C12276" t="s">
        <v>13573</v>
      </c>
      <c r="D12276">
        <v>484</v>
      </c>
      <c r="E12276">
        <v>6152</v>
      </c>
      <c r="F12276">
        <v>545</v>
      </c>
      <c r="G12276">
        <v>7804</v>
      </c>
      <c r="H12276" s="34">
        <v>2.02497157582803E-10</v>
      </c>
      <c r="I12276" s="34">
        <v>1.45517117985598E-8</v>
      </c>
      <c r="J12276" s="34">
        <v>1.25076807515033E-8</v>
      </c>
      <c r="K12276" t="s">
        <v>31525</v>
      </c>
      <c r="L12276">
        <v>484</v>
      </c>
      <c r="M12276" t="s">
        <v>5133</v>
      </c>
      <c r="N12276">
        <v>0.888073394495413</v>
      </c>
      <c r="O12276">
        <v>7.8673602080624197E-2</v>
      </c>
    </row>
    <row r="12277" spans="1:15">
      <c r="A12277" t="s">
        <v>13574</v>
      </c>
      <c r="B12277" t="s">
        <v>23513</v>
      </c>
      <c r="C12277" t="s">
        <v>13575</v>
      </c>
      <c r="D12277">
        <v>1</v>
      </c>
      <c r="E12277">
        <v>535</v>
      </c>
      <c r="F12277">
        <v>36</v>
      </c>
      <c r="G12277">
        <v>8124</v>
      </c>
      <c r="H12277">
        <v>0.91438585004341399</v>
      </c>
      <c r="I12277">
        <v>0.99999999999997702</v>
      </c>
      <c r="J12277">
        <v>0.95041217501583097</v>
      </c>
      <c r="K12277" t="s">
        <v>26632</v>
      </c>
      <c r="L12277">
        <v>1</v>
      </c>
      <c r="M12277" t="s">
        <v>5133</v>
      </c>
      <c r="N12277">
        <v>2.7777777777777801E-2</v>
      </c>
      <c r="O12277">
        <v>1.8691588785046699E-3</v>
      </c>
    </row>
    <row r="12278" spans="1:15">
      <c r="A12278" t="s">
        <v>13574</v>
      </c>
      <c r="B12278" t="s">
        <v>23511</v>
      </c>
      <c r="C12278" t="s">
        <v>13575</v>
      </c>
      <c r="D12278">
        <v>35</v>
      </c>
      <c r="E12278">
        <v>6152</v>
      </c>
      <c r="F12278">
        <v>38</v>
      </c>
      <c r="G12278">
        <v>7804</v>
      </c>
      <c r="H12278">
        <v>2.64773976935225E-2</v>
      </c>
      <c r="I12278">
        <v>0.176486107171787</v>
      </c>
      <c r="J12278">
        <v>0.15169568475090101</v>
      </c>
      <c r="K12278" t="s">
        <v>31526</v>
      </c>
      <c r="L12278">
        <v>35</v>
      </c>
      <c r="M12278" t="s">
        <v>5133</v>
      </c>
      <c r="N12278">
        <v>0.92105263157894701</v>
      </c>
      <c r="O12278">
        <v>5.68920676202861E-3</v>
      </c>
    </row>
    <row r="12279" spans="1:15">
      <c r="A12279" t="s">
        <v>13576</v>
      </c>
      <c r="B12279" t="s">
        <v>23513</v>
      </c>
      <c r="C12279" t="s">
        <v>13577</v>
      </c>
      <c r="D12279">
        <v>3</v>
      </c>
      <c r="E12279">
        <v>535</v>
      </c>
      <c r="F12279">
        <v>111</v>
      </c>
      <c r="G12279">
        <v>8124</v>
      </c>
      <c r="H12279">
        <v>0.98022433993299996</v>
      </c>
      <c r="I12279">
        <v>0.99999999999997702</v>
      </c>
      <c r="J12279">
        <v>0.95041217501583097</v>
      </c>
      <c r="K12279" t="s">
        <v>31527</v>
      </c>
      <c r="L12279">
        <v>3</v>
      </c>
      <c r="M12279" t="s">
        <v>5133</v>
      </c>
      <c r="N12279">
        <v>2.7027027027027001E-2</v>
      </c>
      <c r="O12279">
        <v>5.60747663551402E-3</v>
      </c>
    </row>
    <row r="12280" spans="1:15">
      <c r="A12280" t="s">
        <v>13576</v>
      </c>
      <c r="B12280" t="s">
        <v>23518</v>
      </c>
      <c r="C12280" t="s">
        <v>13577</v>
      </c>
      <c r="D12280">
        <v>4</v>
      </c>
      <c r="E12280">
        <v>787</v>
      </c>
      <c r="F12280">
        <v>59</v>
      </c>
      <c r="G12280">
        <v>7393</v>
      </c>
      <c r="H12280">
        <v>0.88697550472564102</v>
      </c>
      <c r="I12280">
        <v>1</v>
      </c>
      <c r="J12280">
        <v>0.966855260484069</v>
      </c>
      <c r="K12280" t="s">
        <v>31528</v>
      </c>
      <c r="L12280">
        <v>4</v>
      </c>
      <c r="M12280" t="s">
        <v>5133</v>
      </c>
      <c r="N12280">
        <v>6.7796610169491497E-2</v>
      </c>
      <c r="O12280">
        <v>5.0825921219822103E-3</v>
      </c>
    </row>
    <row r="12281" spans="1:15">
      <c r="A12281" t="s">
        <v>13576</v>
      </c>
      <c r="B12281" t="s">
        <v>23511</v>
      </c>
      <c r="C12281" t="s">
        <v>13577</v>
      </c>
      <c r="D12281">
        <v>81</v>
      </c>
      <c r="E12281">
        <v>6152</v>
      </c>
      <c r="F12281">
        <v>92</v>
      </c>
      <c r="G12281">
        <v>7804</v>
      </c>
      <c r="H12281">
        <v>1.59077464490078E-2</v>
      </c>
      <c r="I12281">
        <v>0.119459774058339</v>
      </c>
      <c r="J12281">
        <v>0.102679652899413</v>
      </c>
      <c r="K12281" t="s">
        <v>31529</v>
      </c>
      <c r="L12281">
        <v>81</v>
      </c>
      <c r="M12281" t="s">
        <v>5133</v>
      </c>
      <c r="N12281">
        <v>0.88043478260869601</v>
      </c>
      <c r="O12281">
        <v>1.3166449934980499E-2</v>
      </c>
    </row>
    <row r="12282" spans="1:15">
      <c r="A12282" t="s">
        <v>13578</v>
      </c>
      <c r="B12282" t="s">
        <v>23511</v>
      </c>
      <c r="C12282" t="s">
        <v>13579</v>
      </c>
      <c r="D12282">
        <v>72</v>
      </c>
      <c r="E12282">
        <v>6152</v>
      </c>
      <c r="F12282">
        <v>82</v>
      </c>
      <c r="G12282">
        <v>7804</v>
      </c>
      <c r="H12282">
        <v>2.5884930000836401E-2</v>
      </c>
      <c r="I12282">
        <v>0.17300552332534599</v>
      </c>
      <c r="J12282">
        <v>0.14870400705808001</v>
      </c>
      <c r="K12282" t="s">
        <v>31530</v>
      </c>
      <c r="L12282">
        <v>72</v>
      </c>
      <c r="M12282" t="s">
        <v>2729</v>
      </c>
      <c r="N12282">
        <v>0.87804878048780499</v>
      </c>
      <c r="O12282">
        <v>1.1703511053316001E-2</v>
      </c>
    </row>
    <row r="12283" spans="1:15">
      <c r="A12283" t="s">
        <v>13578</v>
      </c>
      <c r="B12283" t="s">
        <v>23518</v>
      </c>
      <c r="C12283" t="s">
        <v>13579</v>
      </c>
      <c r="D12283">
        <v>4</v>
      </c>
      <c r="E12283">
        <v>787</v>
      </c>
      <c r="F12283">
        <v>73</v>
      </c>
      <c r="G12283">
        <v>7393</v>
      </c>
      <c r="H12283">
        <v>0.95959532134479097</v>
      </c>
      <c r="I12283">
        <v>1</v>
      </c>
      <c r="J12283">
        <v>0.966855260484069</v>
      </c>
      <c r="K12283" t="s">
        <v>31531</v>
      </c>
      <c r="L12283">
        <v>4</v>
      </c>
      <c r="M12283" t="s">
        <v>2729</v>
      </c>
      <c r="N12283">
        <v>5.4794520547945202E-2</v>
      </c>
      <c r="O12283">
        <v>5.0825921219822103E-3</v>
      </c>
    </row>
    <row r="12284" spans="1:15">
      <c r="A12284" t="s">
        <v>13578</v>
      </c>
      <c r="B12284" t="s">
        <v>23513</v>
      </c>
      <c r="C12284" t="s">
        <v>13579</v>
      </c>
      <c r="D12284">
        <v>3</v>
      </c>
      <c r="E12284">
        <v>535</v>
      </c>
      <c r="F12284">
        <v>72</v>
      </c>
      <c r="G12284">
        <v>8124</v>
      </c>
      <c r="H12284">
        <v>0.86200384741201797</v>
      </c>
      <c r="I12284">
        <v>0.99999999999997702</v>
      </c>
      <c r="J12284">
        <v>0.95041217501583097</v>
      </c>
      <c r="K12284" t="s">
        <v>28304</v>
      </c>
      <c r="L12284">
        <v>3</v>
      </c>
      <c r="M12284" t="s">
        <v>2729</v>
      </c>
      <c r="N12284">
        <v>4.1666666666666699E-2</v>
      </c>
      <c r="O12284">
        <v>5.60747663551402E-3</v>
      </c>
    </row>
    <row r="12285" spans="1:15">
      <c r="A12285" t="s">
        <v>13580</v>
      </c>
      <c r="B12285" t="s">
        <v>23511</v>
      </c>
      <c r="C12285" t="s">
        <v>13581</v>
      </c>
      <c r="D12285">
        <v>6</v>
      </c>
      <c r="E12285">
        <v>6152</v>
      </c>
      <c r="F12285">
        <v>9</v>
      </c>
      <c r="G12285">
        <v>7804</v>
      </c>
      <c r="H12285">
        <v>0.89825373386812402</v>
      </c>
      <c r="I12285">
        <v>1</v>
      </c>
      <c r="J12285">
        <v>0.85953329234717102</v>
      </c>
      <c r="K12285" t="s">
        <v>31532</v>
      </c>
      <c r="L12285">
        <v>6</v>
      </c>
      <c r="M12285" t="s">
        <v>2729</v>
      </c>
      <c r="N12285">
        <v>0.66666666666666696</v>
      </c>
      <c r="O12285">
        <v>9.7529258777633303E-4</v>
      </c>
    </row>
    <row r="12286" spans="1:15">
      <c r="A12286" t="s">
        <v>13580</v>
      </c>
      <c r="B12286" t="s">
        <v>23518</v>
      </c>
      <c r="C12286" t="s">
        <v>13581</v>
      </c>
      <c r="D12286">
        <v>1</v>
      </c>
      <c r="E12286">
        <v>787</v>
      </c>
      <c r="F12286">
        <v>5</v>
      </c>
      <c r="G12286">
        <v>7393</v>
      </c>
      <c r="H12286">
        <v>0.430466464429208</v>
      </c>
      <c r="I12286">
        <v>1</v>
      </c>
      <c r="J12286">
        <v>0.966855260484069</v>
      </c>
      <c r="K12286" t="s">
        <v>30607</v>
      </c>
      <c r="L12286">
        <v>1</v>
      </c>
      <c r="M12286" t="s">
        <v>2729</v>
      </c>
      <c r="N12286">
        <v>0.2</v>
      </c>
      <c r="O12286">
        <v>1.27064803049555E-3</v>
      </c>
    </row>
    <row r="12287" spans="1:15">
      <c r="A12287" t="s">
        <v>13580</v>
      </c>
      <c r="B12287" t="s">
        <v>23513</v>
      </c>
      <c r="C12287" t="s">
        <v>13581</v>
      </c>
      <c r="D12287">
        <v>2</v>
      </c>
      <c r="E12287">
        <v>535</v>
      </c>
      <c r="F12287">
        <v>9</v>
      </c>
      <c r="G12287">
        <v>8124</v>
      </c>
      <c r="H12287">
        <v>0.114576498756382</v>
      </c>
      <c r="I12287">
        <v>0.64703075560747003</v>
      </c>
      <c r="J12287">
        <v>0.614945907739046</v>
      </c>
      <c r="K12287" t="s">
        <v>23703</v>
      </c>
      <c r="L12287">
        <v>2</v>
      </c>
      <c r="M12287" t="s">
        <v>2729</v>
      </c>
      <c r="N12287">
        <v>0.22222222222222199</v>
      </c>
      <c r="O12287">
        <v>3.7383177570093499E-3</v>
      </c>
    </row>
    <row r="12288" spans="1:15">
      <c r="A12288" t="s">
        <v>13582</v>
      </c>
      <c r="B12288" t="s">
        <v>23518</v>
      </c>
      <c r="C12288" t="s">
        <v>13583</v>
      </c>
      <c r="D12288">
        <v>7</v>
      </c>
      <c r="E12288">
        <v>787</v>
      </c>
      <c r="F12288">
        <v>43</v>
      </c>
      <c r="G12288">
        <v>7393</v>
      </c>
      <c r="H12288">
        <v>0.16751297612162</v>
      </c>
      <c r="I12288">
        <v>0.83265793484292305</v>
      </c>
      <c r="J12288">
        <v>0.80505970448668196</v>
      </c>
      <c r="K12288" t="s">
        <v>31533</v>
      </c>
      <c r="L12288">
        <v>7</v>
      </c>
      <c r="M12288" t="s">
        <v>2729</v>
      </c>
      <c r="N12288">
        <v>0.162790697674419</v>
      </c>
      <c r="O12288">
        <v>8.8945362134688708E-3</v>
      </c>
    </row>
    <row r="12289" spans="1:15">
      <c r="A12289" t="s">
        <v>13582</v>
      </c>
      <c r="B12289" t="s">
        <v>23511</v>
      </c>
      <c r="C12289" t="s">
        <v>13583</v>
      </c>
      <c r="D12289">
        <v>42</v>
      </c>
      <c r="E12289">
        <v>6152</v>
      </c>
      <c r="F12289">
        <v>53</v>
      </c>
      <c r="G12289">
        <v>7804</v>
      </c>
      <c r="H12289">
        <v>0.550345695973397</v>
      </c>
      <c r="I12289">
        <v>0.968912233598893</v>
      </c>
      <c r="J12289">
        <v>0.832812322140707</v>
      </c>
      <c r="K12289" t="s">
        <v>31534</v>
      </c>
      <c r="L12289">
        <v>42</v>
      </c>
      <c r="M12289" t="s">
        <v>2729</v>
      </c>
      <c r="N12289">
        <v>0.79245283018867896</v>
      </c>
      <c r="O12289">
        <v>6.8270481144343297E-3</v>
      </c>
    </row>
    <row r="12290" spans="1:15">
      <c r="A12290" t="s">
        <v>13582</v>
      </c>
      <c r="B12290" t="s">
        <v>23513</v>
      </c>
      <c r="C12290" t="s">
        <v>13583</v>
      </c>
      <c r="D12290">
        <v>2</v>
      </c>
      <c r="E12290">
        <v>535</v>
      </c>
      <c r="F12290">
        <v>52</v>
      </c>
      <c r="G12290">
        <v>8124</v>
      </c>
      <c r="H12290">
        <v>0.86579349618256995</v>
      </c>
      <c r="I12290">
        <v>0.99999999999997702</v>
      </c>
      <c r="J12290">
        <v>0.95041217501583097</v>
      </c>
      <c r="K12290" t="s">
        <v>31535</v>
      </c>
      <c r="L12290">
        <v>2</v>
      </c>
      <c r="M12290" t="s">
        <v>2729</v>
      </c>
      <c r="N12290">
        <v>3.8461538461538498E-2</v>
      </c>
      <c r="O12290">
        <v>3.7383177570093499E-3</v>
      </c>
    </row>
    <row r="12291" spans="1:15">
      <c r="A12291" t="s">
        <v>13584</v>
      </c>
      <c r="B12291" t="s">
        <v>23511</v>
      </c>
      <c r="C12291" t="s">
        <v>13585</v>
      </c>
      <c r="D12291">
        <v>39</v>
      </c>
      <c r="E12291">
        <v>6152</v>
      </c>
      <c r="F12291">
        <v>48</v>
      </c>
      <c r="G12291">
        <v>7804</v>
      </c>
      <c r="H12291">
        <v>0.42022947327151</v>
      </c>
      <c r="I12291">
        <v>0.944125779178004</v>
      </c>
      <c r="J12291">
        <v>0.81150753936670705</v>
      </c>
      <c r="K12291" t="s">
        <v>31536</v>
      </c>
      <c r="L12291">
        <v>39</v>
      </c>
      <c r="M12291" t="s">
        <v>2729</v>
      </c>
      <c r="N12291">
        <v>0.8125</v>
      </c>
      <c r="O12291">
        <v>6.3394018205461602E-3</v>
      </c>
    </row>
    <row r="12292" spans="1:15">
      <c r="A12292" t="s">
        <v>13584</v>
      </c>
      <c r="B12292" t="s">
        <v>23513</v>
      </c>
      <c r="C12292" t="s">
        <v>13585</v>
      </c>
      <c r="D12292">
        <v>1</v>
      </c>
      <c r="E12292">
        <v>535</v>
      </c>
      <c r="F12292">
        <v>47</v>
      </c>
      <c r="G12292">
        <v>8124</v>
      </c>
      <c r="H12292">
        <v>0.95969137953275097</v>
      </c>
      <c r="I12292">
        <v>0.99999999999997702</v>
      </c>
      <c r="J12292">
        <v>0.95041217501583097</v>
      </c>
      <c r="K12292" t="s">
        <v>30523</v>
      </c>
      <c r="L12292">
        <v>1</v>
      </c>
      <c r="M12292" t="s">
        <v>2729</v>
      </c>
      <c r="N12292">
        <v>2.1276595744680899E-2</v>
      </c>
      <c r="O12292">
        <v>1.8691588785046699E-3</v>
      </c>
    </row>
    <row r="12293" spans="1:15">
      <c r="A12293" t="s">
        <v>13584</v>
      </c>
      <c r="B12293" t="s">
        <v>23518</v>
      </c>
      <c r="C12293" t="s">
        <v>13585</v>
      </c>
      <c r="D12293">
        <v>6</v>
      </c>
      <c r="E12293">
        <v>787</v>
      </c>
      <c r="F12293">
        <v>38</v>
      </c>
      <c r="G12293">
        <v>7393</v>
      </c>
      <c r="H12293">
        <v>0.212620746671358</v>
      </c>
      <c r="I12293">
        <v>0.85622479080994596</v>
      </c>
      <c r="J12293">
        <v>0.82784544315146802</v>
      </c>
      <c r="K12293" t="s">
        <v>26530</v>
      </c>
      <c r="L12293">
        <v>6</v>
      </c>
      <c r="M12293" t="s">
        <v>2729</v>
      </c>
      <c r="N12293">
        <v>0.157894736842105</v>
      </c>
      <c r="O12293">
        <v>7.6238881829733202E-3</v>
      </c>
    </row>
    <row r="12294" spans="1:15">
      <c r="A12294" t="s">
        <v>13586</v>
      </c>
      <c r="B12294" t="s">
        <v>23513</v>
      </c>
      <c r="C12294" t="s">
        <v>13587</v>
      </c>
      <c r="D12294">
        <v>3</v>
      </c>
      <c r="E12294">
        <v>535</v>
      </c>
      <c r="F12294">
        <v>3</v>
      </c>
      <c r="G12294">
        <v>8124</v>
      </c>
      <c r="H12294">
        <v>2.8410108672114397E-4</v>
      </c>
      <c r="I12294">
        <v>1.0526959909756699E-2</v>
      </c>
      <c r="J12294">
        <v>1.0004950864136501E-2</v>
      </c>
      <c r="K12294" t="s">
        <v>24911</v>
      </c>
      <c r="L12294">
        <v>3</v>
      </c>
      <c r="M12294" t="s">
        <v>1463</v>
      </c>
      <c r="N12294">
        <v>1</v>
      </c>
      <c r="O12294">
        <v>5.60747663551402E-3</v>
      </c>
    </row>
    <row r="12295" spans="1:15">
      <c r="A12295" t="s">
        <v>13588</v>
      </c>
      <c r="B12295" t="s">
        <v>23513</v>
      </c>
      <c r="C12295" t="s">
        <v>13589</v>
      </c>
      <c r="D12295">
        <v>2</v>
      </c>
      <c r="E12295">
        <v>535</v>
      </c>
      <c r="F12295">
        <v>21</v>
      </c>
      <c r="G12295">
        <v>8124</v>
      </c>
      <c r="H12295">
        <v>0.40690215816583097</v>
      </c>
      <c r="I12295">
        <v>0.99999999999997702</v>
      </c>
      <c r="J12295">
        <v>0.95041217501583097</v>
      </c>
      <c r="K12295" t="s">
        <v>31537</v>
      </c>
      <c r="L12295">
        <v>2</v>
      </c>
      <c r="M12295" t="s">
        <v>5133</v>
      </c>
      <c r="N12295">
        <v>9.5238095238095205E-2</v>
      </c>
      <c r="O12295">
        <v>3.7383177570093499E-3</v>
      </c>
    </row>
    <row r="12296" spans="1:15">
      <c r="A12296" t="s">
        <v>13588</v>
      </c>
      <c r="B12296" t="s">
        <v>23518</v>
      </c>
      <c r="C12296" t="s">
        <v>13589</v>
      </c>
      <c r="D12296">
        <v>2</v>
      </c>
      <c r="E12296">
        <v>787</v>
      </c>
      <c r="F12296">
        <v>17</v>
      </c>
      <c r="G12296">
        <v>7393</v>
      </c>
      <c r="H12296">
        <v>0.55380850449894603</v>
      </c>
      <c r="I12296">
        <v>1</v>
      </c>
      <c r="J12296">
        <v>0.966855260484069</v>
      </c>
      <c r="K12296" t="s">
        <v>31538</v>
      </c>
      <c r="L12296">
        <v>2</v>
      </c>
      <c r="M12296" t="s">
        <v>5133</v>
      </c>
      <c r="N12296">
        <v>0.11764705882352899</v>
      </c>
      <c r="O12296">
        <v>2.5412960609911099E-3</v>
      </c>
    </row>
    <row r="12297" spans="1:15">
      <c r="A12297" t="s">
        <v>13588</v>
      </c>
      <c r="B12297" t="s">
        <v>23511</v>
      </c>
      <c r="C12297" t="s">
        <v>13589</v>
      </c>
      <c r="D12297">
        <v>15</v>
      </c>
      <c r="E12297">
        <v>6152</v>
      </c>
      <c r="F12297">
        <v>21</v>
      </c>
      <c r="G12297">
        <v>7804</v>
      </c>
      <c r="H12297">
        <v>0.86306958845840798</v>
      </c>
      <c r="I12297">
        <v>1</v>
      </c>
      <c r="J12297">
        <v>0.85953329234717102</v>
      </c>
      <c r="K12297" t="s">
        <v>31539</v>
      </c>
      <c r="L12297">
        <v>15</v>
      </c>
      <c r="M12297" t="s">
        <v>5133</v>
      </c>
      <c r="N12297">
        <v>0.71428571428571397</v>
      </c>
      <c r="O12297">
        <v>2.4382314694408299E-3</v>
      </c>
    </row>
    <row r="12298" spans="1:15">
      <c r="A12298" t="s">
        <v>13590</v>
      </c>
      <c r="B12298" t="s">
        <v>23511</v>
      </c>
      <c r="C12298" t="s">
        <v>13591</v>
      </c>
      <c r="D12298">
        <v>17</v>
      </c>
      <c r="E12298">
        <v>6152</v>
      </c>
      <c r="F12298">
        <v>24</v>
      </c>
      <c r="G12298">
        <v>7804</v>
      </c>
      <c r="H12298">
        <v>0.88421760693243101</v>
      </c>
      <c r="I12298">
        <v>1</v>
      </c>
      <c r="J12298">
        <v>0.85953329234717102</v>
      </c>
      <c r="K12298" t="s">
        <v>31540</v>
      </c>
      <c r="L12298">
        <v>17</v>
      </c>
      <c r="M12298" t="s">
        <v>5133</v>
      </c>
      <c r="N12298">
        <v>0.70833333333333304</v>
      </c>
      <c r="O12298">
        <v>2.7633289986996102E-3</v>
      </c>
    </row>
    <row r="12299" spans="1:15">
      <c r="A12299" t="s">
        <v>13590</v>
      </c>
      <c r="B12299" t="s">
        <v>23513</v>
      </c>
      <c r="C12299" t="s">
        <v>13591</v>
      </c>
      <c r="D12299">
        <v>2</v>
      </c>
      <c r="E12299">
        <v>535</v>
      </c>
      <c r="F12299">
        <v>24</v>
      </c>
      <c r="G12299">
        <v>8124</v>
      </c>
      <c r="H12299">
        <v>0.47543339844096799</v>
      </c>
      <c r="I12299">
        <v>0.99999999999997702</v>
      </c>
      <c r="J12299">
        <v>0.95041217501583097</v>
      </c>
      <c r="K12299" t="s">
        <v>31541</v>
      </c>
      <c r="L12299">
        <v>2</v>
      </c>
      <c r="M12299" t="s">
        <v>5133</v>
      </c>
      <c r="N12299">
        <v>8.3333333333333301E-2</v>
      </c>
      <c r="O12299">
        <v>3.7383177570093499E-3</v>
      </c>
    </row>
    <row r="12300" spans="1:15">
      <c r="A12300" t="s">
        <v>13590</v>
      </c>
      <c r="B12300" t="s">
        <v>23518</v>
      </c>
      <c r="C12300" t="s">
        <v>13591</v>
      </c>
      <c r="D12300">
        <v>3</v>
      </c>
      <c r="E12300">
        <v>787</v>
      </c>
      <c r="F12300">
        <v>21</v>
      </c>
      <c r="G12300">
        <v>7393</v>
      </c>
      <c r="H12300">
        <v>0.39022520469363298</v>
      </c>
      <c r="I12300">
        <v>1</v>
      </c>
      <c r="J12300">
        <v>0.966855260484069</v>
      </c>
      <c r="K12300" t="s">
        <v>31542</v>
      </c>
      <c r="L12300">
        <v>3</v>
      </c>
      <c r="M12300" t="s">
        <v>5133</v>
      </c>
      <c r="N12300">
        <v>0.14285714285714299</v>
      </c>
      <c r="O12300">
        <v>3.8119440914866601E-3</v>
      </c>
    </row>
    <row r="12301" spans="1:15">
      <c r="A12301" t="s">
        <v>13592</v>
      </c>
      <c r="B12301" t="s">
        <v>23511</v>
      </c>
      <c r="C12301" t="s">
        <v>13593</v>
      </c>
      <c r="D12301">
        <v>210</v>
      </c>
      <c r="E12301">
        <v>6152</v>
      </c>
      <c r="F12301">
        <v>242</v>
      </c>
      <c r="G12301">
        <v>7804</v>
      </c>
      <c r="H12301">
        <v>8.5701093421975002E-4</v>
      </c>
      <c r="I12301">
        <v>1.16859731958358E-2</v>
      </c>
      <c r="J12301">
        <v>1.0044483015297499E-2</v>
      </c>
      <c r="K12301" t="s">
        <v>31543</v>
      </c>
      <c r="L12301">
        <v>210</v>
      </c>
      <c r="M12301" t="s">
        <v>2729</v>
      </c>
      <c r="N12301">
        <v>0.86776859504132198</v>
      </c>
      <c r="O12301">
        <v>3.4135240572171703E-2</v>
      </c>
    </row>
    <row r="12302" spans="1:15">
      <c r="A12302" t="s">
        <v>13592</v>
      </c>
      <c r="B12302" t="s">
        <v>23518</v>
      </c>
      <c r="C12302" t="s">
        <v>13593</v>
      </c>
      <c r="D12302">
        <v>8</v>
      </c>
      <c r="E12302">
        <v>787</v>
      </c>
      <c r="F12302">
        <v>219</v>
      </c>
      <c r="G12302">
        <v>7393</v>
      </c>
      <c r="H12302">
        <v>0.99996745003631005</v>
      </c>
      <c r="I12302">
        <v>1</v>
      </c>
      <c r="J12302">
        <v>0.966855260484069</v>
      </c>
      <c r="K12302" t="s">
        <v>31544</v>
      </c>
      <c r="L12302">
        <v>8</v>
      </c>
      <c r="M12302" t="s">
        <v>2729</v>
      </c>
      <c r="N12302">
        <v>3.6529680365296802E-2</v>
      </c>
      <c r="O12302">
        <v>1.01651842439644E-2</v>
      </c>
    </row>
    <row r="12303" spans="1:15">
      <c r="A12303" t="s">
        <v>13592</v>
      </c>
      <c r="B12303" t="s">
        <v>23513</v>
      </c>
      <c r="C12303" t="s">
        <v>13593</v>
      </c>
      <c r="D12303">
        <v>13</v>
      </c>
      <c r="E12303">
        <v>535</v>
      </c>
      <c r="F12303">
        <v>242</v>
      </c>
      <c r="G12303">
        <v>8124</v>
      </c>
      <c r="H12303">
        <v>0.81559820057228904</v>
      </c>
      <c r="I12303">
        <v>0.99999999999997702</v>
      </c>
      <c r="J12303">
        <v>0.95041217501583097</v>
      </c>
      <c r="K12303" t="s">
        <v>31545</v>
      </c>
      <c r="L12303">
        <v>13</v>
      </c>
      <c r="M12303" t="s">
        <v>2729</v>
      </c>
      <c r="N12303">
        <v>5.3719008264462798E-2</v>
      </c>
      <c r="O12303">
        <v>2.4299065420560699E-2</v>
      </c>
    </row>
    <row r="12304" spans="1:15">
      <c r="A12304" t="s">
        <v>13594</v>
      </c>
      <c r="B12304" t="s">
        <v>23511</v>
      </c>
      <c r="C12304" t="s">
        <v>13595</v>
      </c>
      <c r="D12304">
        <v>61</v>
      </c>
      <c r="E12304">
        <v>6152</v>
      </c>
      <c r="F12304">
        <v>72</v>
      </c>
      <c r="G12304">
        <v>7804</v>
      </c>
      <c r="H12304">
        <v>0.13763769627505701</v>
      </c>
      <c r="I12304">
        <v>0.54245120889829301</v>
      </c>
      <c r="J12304">
        <v>0.46625487352205303</v>
      </c>
      <c r="K12304" t="s">
        <v>31546</v>
      </c>
      <c r="L12304">
        <v>61</v>
      </c>
      <c r="M12304" t="s">
        <v>2729</v>
      </c>
      <c r="N12304">
        <v>0.84722222222222199</v>
      </c>
      <c r="O12304">
        <v>9.9154746423927194E-3</v>
      </c>
    </row>
    <row r="12305" spans="1:15">
      <c r="A12305" t="s">
        <v>13594</v>
      </c>
      <c r="B12305" t="s">
        <v>23513</v>
      </c>
      <c r="C12305" t="s">
        <v>13595</v>
      </c>
      <c r="D12305">
        <v>2</v>
      </c>
      <c r="E12305">
        <v>535</v>
      </c>
      <c r="F12305">
        <v>68</v>
      </c>
      <c r="G12305">
        <v>8124</v>
      </c>
      <c r="H12305">
        <v>0.94431837824879405</v>
      </c>
      <c r="I12305">
        <v>0.99999999999997702</v>
      </c>
      <c r="J12305">
        <v>0.95041217501583097</v>
      </c>
      <c r="K12305" t="s">
        <v>31547</v>
      </c>
      <c r="L12305">
        <v>2</v>
      </c>
      <c r="M12305" t="s">
        <v>2729</v>
      </c>
      <c r="N12305">
        <v>2.9411764705882401E-2</v>
      </c>
      <c r="O12305">
        <v>3.7383177570093499E-3</v>
      </c>
    </row>
    <row r="12306" spans="1:15">
      <c r="A12306" t="s">
        <v>13594</v>
      </c>
      <c r="B12306" t="s">
        <v>23518</v>
      </c>
      <c r="C12306" t="s">
        <v>13595</v>
      </c>
      <c r="D12306">
        <v>4</v>
      </c>
      <c r="E12306">
        <v>787</v>
      </c>
      <c r="F12306">
        <v>63</v>
      </c>
      <c r="G12306">
        <v>7393</v>
      </c>
      <c r="H12306">
        <v>0.91485133123029205</v>
      </c>
      <c r="I12306">
        <v>1</v>
      </c>
      <c r="J12306">
        <v>0.966855260484069</v>
      </c>
      <c r="K12306" t="s">
        <v>31548</v>
      </c>
      <c r="L12306">
        <v>4</v>
      </c>
      <c r="M12306" t="s">
        <v>2729</v>
      </c>
      <c r="N12306">
        <v>6.3492063492063502E-2</v>
      </c>
      <c r="O12306">
        <v>5.0825921219822103E-3</v>
      </c>
    </row>
    <row r="12307" spans="1:15">
      <c r="A12307" t="s">
        <v>13596</v>
      </c>
      <c r="B12307" t="s">
        <v>23513</v>
      </c>
      <c r="C12307" t="s">
        <v>13597</v>
      </c>
      <c r="D12307">
        <v>9</v>
      </c>
      <c r="E12307">
        <v>535</v>
      </c>
      <c r="F12307">
        <v>87</v>
      </c>
      <c r="G12307">
        <v>8124</v>
      </c>
      <c r="H12307">
        <v>0.117632839700523</v>
      </c>
      <c r="I12307">
        <v>0.64703075560747003</v>
      </c>
      <c r="J12307">
        <v>0.614945907739046</v>
      </c>
      <c r="K12307" t="s">
        <v>31549</v>
      </c>
      <c r="L12307">
        <v>9</v>
      </c>
      <c r="M12307" t="s">
        <v>2729</v>
      </c>
      <c r="N12307">
        <v>0.10344827586206901</v>
      </c>
      <c r="O12307">
        <v>1.6822429906542102E-2</v>
      </c>
    </row>
    <row r="12308" spans="1:15">
      <c r="A12308" t="s">
        <v>13596</v>
      </c>
      <c r="B12308" t="s">
        <v>23518</v>
      </c>
      <c r="C12308" t="s">
        <v>13597</v>
      </c>
      <c r="D12308">
        <v>3</v>
      </c>
      <c r="E12308">
        <v>787</v>
      </c>
      <c r="F12308">
        <v>75</v>
      </c>
      <c r="G12308">
        <v>7393</v>
      </c>
      <c r="H12308">
        <v>0.98963623282103497</v>
      </c>
      <c r="I12308">
        <v>1</v>
      </c>
      <c r="J12308">
        <v>0.966855260484069</v>
      </c>
      <c r="K12308" t="s">
        <v>31550</v>
      </c>
      <c r="L12308">
        <v>3</v>
      </c>
      <c r="M12308" t="s">
        <v>2729</v>
      </c>
      <c r="N12308">
        <v>0.04</v>
      </c>
      <c r="O12308">
        <v>3.8119440914866601E-3</v>
      </c>
    </row>
    <row r="12309" spans="1:15">
      <c r="A12309" t="s">
        <v>13596</v>
      </c>
      <c r="B12309" t="s">
        <v>23511</v>
      </c>
      <c r="C12309" t="s">
        <v>13597</v>
      </c>
      <c r="D12309">
        <v>71</v>
      </c>
      <c r="E12309">
        <v>6152</v>
      </c>
      <c r="F12309">
        <v>84</v>
      </c>
      <c r="G12309">
        <v>7804</v>
      </c>
      <c r="H12309">
        <v>0.123003350596726</v>
      </c>
      <c r="I12309">
        <v>0.49609503753575002</v>
      </c>
      <c r="J12309">
        <v>0.42641020093019599</v>
      </c>
      <c r="K12309" t="s">
        <v>31551</v>
      </c>
      <c r="L12309">
        <v>71</v>
      </c>
      <c r="M12309" t="s">
        <v>2729</v>
      </c>
      <c r="N12309">
        <v>0.84523809523809501</v>
      </c>
      <c r="O12309">
        <v>1.1540962288686601E-2</v>
      </c>
    </row>
    <row r="12310" spans="1:15">
      <c r="A12310" t="s">
        <v>13598</v>
      </c>
      <c r="B12310" t="s">
        <v>23518</v>
      </c>
      <c r="C12310" t="s">
        <v>13599</v>
      </c>
      <c r="D12310">
        <v>1</v>
      </c>
      <c r="E12310">
        <v>787</v>
      </c>
      <c r="F12310">
        <v>10</v>
      </c>
      <c r="G12310">
        <v>7393</v>
      </c>
      <c r="H12310">
        <v>0.67576236969544701</v>
      </c>
      <c r="I12310">
        <v>1</v>
      </c>
      <c r="J12310">
        <v>0.966855260484069</v>
      </c>
      <c r="K12310" t="s">
        <v>28913</v>
      </c>
      <c r="L12310">
        <v>1</v>
      </c>
      <c r="M12310" t="s">
        <v>2729</v>
      </c>
      <c r="N12310">
        <v>0.1</v>
      </c>
      <c r="O12310">
        <v>1.27064803049555E-3</v>
      </c>
    </row>
    <row r="12311" spans="1:15">
      <c r="A12311" t="s">
        <v>13598</v>
      </c>
      <c r="B12311" t="s">
        <v>23511</v>
      </c>
      <c r="C12311" t="s">
        <v>13599</v>
      </c>
      <c r="D12311">
        <v>16</v>
      </c>
      <c r="E12311">
        <v>6152</v>
      </c>
      <c r="F12311">
        <v>19</v>
      </c>
      <c r="G12311">
        <v>7804</v>
      </c>
      <c r="H12311">
        <v>0.40508357601572498</v>
      </c>
      <c r="I12311">
        <v>0.91525479399875698</v>
      </c>
      <c r="J12311">
        <v>0.78669196642228301</v>
      </c>
      <c r="K12311" t="s">
        <v>31552</v>
      </c>
      <c r="L12311">
        <v>16</v>
      </c>
      <c r="M12311" t="s">
        <v>2729</v>
      </c>
      <c r="N12311">
        <v>0.84210526315789502</v>
      </c>
      <c r="O12311">
        <v>2.6007802340702198E-3</v>
      </c>
    </row>
    <row r="12312" spans="1:15">
      <c r="A12312" t="s">
        <v>13600</v>
      </c>
      <c r="B12312" t="s">
        <v>23518</v>
      </c>
      <c r="C12312" t="s">
        <v>13601</v>
      </c>
      <c r="D12312">
        <v>3</v>
      </c>
      <c r="E12312">
        <v>787</v>
      </c>
      <c r="F12312">
        <v>26</v>
      </c>
      <c r="G12312">
        <v>7393</v>
      </c>
      <c r="H12312">
        <v>0.53353904930310803</v>
      </c>
      <c r="I12312">
        <v>1</v>
      </c>
      <c r="J12312">
        <v>0.966855260484069</v>
      </c>
      <c r="K12312" t="s">
        <v>31553</v>
      </c>
      <c r="L12312">
        <v>3</v>
      </c>
      <c r="M12312" t="s">
        <v>1463</v>
      </c>
      <c r="N12312">
        <v>0.115384615384615</v>
      </c>
      <c r="O12312">
        <v>3.8119440914866601E-3</v>
      </c>
    </row>
    <row r="12313" spans="1:15">
      <c r="A12313" t="s">
        <v>13600</v>
      </c>
      <c r="B12313" t="s">
        <v>23511</v>
      </c>
      <c r="C12313" t="s">
        <v>13601</v>
      </c>
      <c r="D12313">
        <v>23</v>
      </c>
      <c r="E12313">
        <v>6152</v>
      </c>
      <c r="F12313">
        <v>27</v>
      </c>
      <c r="G12313">
        <v>7804</v>
      </c>
      <c r="H12313">
        <v>0.29445696017322298</v>
      </c>
      <c r="I12313">
        <v>0.81020448119108801</v>
      </c>
      <c r="J12313">
        <v>0.69639772519260701</v>
      </c>
      <c r="K12313" t="s">
        <v>31554</v>
      </c>
      <c r="L12313">
        <v>23</v>
      </c>
      <c r="M12313" t="s">
        <v>1463</v>
      </c>
      <c r="N12313">
        <v>0.85185185185185197</v>
      </c>
      <c r="O12313">
        <v>3.73862158647594E-3</v>
      </c>
    </row>
    <row r="12314" spans="1:15">
      <c r="A12314" t="s">
        <v>13600</v>
      </c>
      <c r="B12314" t="s">
        <v>23513</v>
      </c>
      <c r="C12314" t="s">
        <v>13601</v>
      </c>
      <c r="D12314">
        <v>1</v>
      </c>
      <c r="E12314">
        <v>535</v>
      </c>
      <c r="F12314">
        <v>22</v>
      </c>
      <c r="G12314">
        <v>8124</v>
      </c>
      <c r="H12314">
        <v>0.77702822510206004</v>
      </c>
      <c r="I12314">
        <v>0.99999999999997702</v>
      </c>
      <c r="J12314">
        <v>0.95041217501583097</v>
      </c>
      <c r="K12314" t="s">
        <v>23774</v>
      </c>
      <c r="L12314">
        <v>1</v>
      </c>
      <c r="M12314" t="s">
        <v>1463</v>
      </c>
      <c r="N12314">
        <v>4.5454545454545497E-2</v>
      </c>
      <c r="O12314">
        <v>1.8691588785046699E-3</v>
      </c>
    </row>
    <row r="12315" spans="1:15">
      <c r="A12315" t="s">
        <v>13602</v>
      </c>
      <c r="B12315" t="s">
        <v>23511</v>
      </c>
      <c r="C12315" t="s">
        <v>13603</v>
      </c>
      <c r="D12315">
        <v>303</v>
      </c>
      <c r="E12315">
        <v>6152</v>
      </c>
      <c r="F12315">
        <v>370</v>
      </c>
      <c r="G12315">
        <v>7804</v>
      </c>
      <c r="H12315">
        <v>7.7264642369424402E-2</v>
      </c>
      <c r="I12315">
        <v>0.365531188912534</v>
      </c>
      <c r="J12315">
        <v>0.314186226261566</v>
      </c>
      <c r="K12315" t="s">
        <v>31555</v>
      </c>
      <c r="L12315">
        <v>303</v>
      </c>
      <c r="M12315" t="s">
        <v>5133</v>
      </c>
      <c r="N12315">
        <v>0.81891891891891899</v>
      </c>
      <c r="O12315">
        <v>4.9252275682704801E-2</v>
      </c>
    </row>
    <row r="12316" spans="1:15">
      <c r="A12316" t="s">
        <v>13602</v>
      </c>
      <c r="B12316" t="s">
        <v>23518</v>
      </c>
      <c r="C12316" t="s">
        <v>13603</v>
      </c>
      <c r="D12316">
        <v>33</v>
      </c>
      <c r="E12316">
        <v>787</v>
      </c>
      <c r="F12316">
        <v>330</v>
      </c>
      <c r="G12316">
        <v>7393</v>
      </c>
      <c r="H12316">
        <v>0.67832416816770802</v>
      </c>
      <c r="I12316">
        <v>1</v>
      </c>
      <c r="J12316">
        <v>0.966855260484069</v>
      </c>
      <c r="K12316" t="s">
        <v>27987</v>
      </c>
      <c r="L12316">
        <v>33</v>
      </c>
      <c r="M12316" t="s">
        <v>5133</v>
      </c>
      <c r="N12316">
        <v>0.1</v>
      </c>
      <c r="O12316">
        <v>4.1931385006353197E-2</v>
      </c>
    </row>
    <row r="12317" spans="1:15">
      <c r="A12317" t="s">
        <v>13602</v>
      </c>
      <c r="B12317" t="s">
        <v>23513</v>
      </c>
      <c r="C12317" t="s">
        <v>13603</v>
      </c>
      <c r="D12317">
        <v>29</v>
      </c>
      <c r="E12317">
        <v>535</v>
      </c>
      <c r="F12317">
        <v>393</v>
      </c>
      <c r="G12317">
        <v>8124</v>
      </c>
      <c r="H12317">
        <v>0.28600272806119398</v>
      </c>
      <c r="I12317">
        <v>0.92669970177713501</v>
      </c>
      <c r="J12317">
        <v>0.88074667915254901</v>
      </c>
      <c r="K12317" t="s">
        <v>27986</v>
      </c>
      <c r="L12317">
        <v>29</v>
      </c>
      <c r="M12317" t="s">
        <v>5133</v>
      </c>
      <c r="N12317">
        <v>7.3791348600508899E-2</v>
      </c>
      <c r="O12317">
        <v>5.4205607476635498E-2</v>
      </c>
    </row>
    <row r="12318" spans="1:15">
      <c r="A12318" t="s">
        <v>13604</v>
      </c>
      <c r="B12318" t="s">
        <v>23518</v>
      </c>
      <c r="C12318" t="s">
        <v>13605</v>
      </c>
      <c r="D12318">
        <v>4</v>
      </c>
      <c r="E12318">
        <v>787</v>
      </c>
      <c r="F12318">
        <v>76</v>
      </c>
      <c r="G12318">
        <v>7393</v>
      </c>
      <c r="H12318">
        <v>0.96798612507082904</v>
      </c>
      <c r="I12318">
        <v>1</v>
      </c>
      <c r="J12318">
        <v>0.966855260484069</v>
      </c>
      <c r="K12318" t="s">
        <v>26263</v>
      </c>
      <c r="L12318">
        <v>4</v>
      </c>
      <c r="M12318" t="s">
        <v>5133</v>
      </c>
      <c r="N12318">
        <v>5.2631578947368397E-2</v>
      </c>
      <c r="O12318">
        <v>5.0825921219822103E-3</v>
      </c>
    </row>
    <row r="12319" spans="1:15">
      <c r="A12319" t="s">
        <v>13604</v>
      </c>
      <c r="B12319" t="s">
        <v>23511</v>
      </c>
      <c r="C12319" t="s">
        <v>13605</v>
      </c>
      <c r="D12319">
        <v>72</v>
      </c>
      <c r="E12319">
        <v>6152</v>
      </c>
      <c r="F12319">
        <v>80</v>
      </c>
      <c r="G12319">
        <v>7804</v>
      </c>
      <c r="H12319">
        <v>6.64261287484939E-3</v>
      </c>
      <c r="I12319">
        <v>6.1969845252444103E-2</v>
      </c>
      <c r="J12319">
        <v>5.3265145116078001E-2</v>
      </c>
      <c r="K12319" t="s">
        <v>31556</v>
      </c>
      <c r="L12319">
        <v>72</v>
      </c>
      <c r="M12319" t="s">
        <v>5133</v>
      </c>
      <c r="N12319">
        <v>0.9</v>
      </c>
      <c r="O12319">
        <v>1.1703511053316001E-2</v>
      </c>
    </row>
    <row r="12320" spans="1:15">
      <c r="A12320" t="s">
        <v>13606</v>
      </c>
      <c r="B12320" t="s">
        <v>23513</v>
      </c>
      <c r="C12320" t="s">
        <v>13607</v>
      </c>
      <c r="D12320">
        <v>1</v>
      </c>
      <c r="E12320">
        <v>535</v>
      </c>
      <c r="F12320">
        <v>17</v>
      </c>
      <c r="G12320">
        <v>8124</v>
      </c>
      <c r="H12320">
        <v>0.68628477635983498</v>
      </c>
      <c r="I12320">
        <v>0.99999999999997702</v>
      </c>
      <c r="J12320">
        <v>0.95041217501583097</v>
      </c>
      <c r="K12320" t="s">
        <v>25511</v>
      </c>
      <c r="L12320">
        <v>1</v>
      </c>
      <c r="M12320" t="s">
        <v>5133</v>
      </c>
      <c r="N12320">
        <v>5.8823529411764698E-2</v>
      </c>
      <c r="O12320">
        <v>1.8691588785046699E-3</v>
      </c>
    </row>
    <row r="12321" spans="1:15">
      <c r="A12321" t="s">
        <v>13606</v>
      </c>
      <c r="B12321" t="s">
        <v>23511</v>
      </c>
      <c r="C12321" t="s">
        <v>13607</v>
      </c>
      <c r="D12321">
        <v>17</v>
      </c>
      <c r="E12321">
        <v>6152</v>
      </c>
      <c r="F12321">
        <v>24</v>
      </c>
      <c r="G12321">
        <v>7804</v>
      </c>
      <c r="H12321">
        <v>0.88421760693243101</v>
      </c>
      <c r="I12321">
        <v>1</v>
      </c>
      <c r="J12321">
        <v>0.85953329234717102</v>
      </c>
      <c r="K12321" t="s">
        <v>31557</v>
      </c>
      <c r="L12321">
        <v>17</v>
      </c>
      <c r="M12321" t="s">
        <v>5133</v>
      </c>
      <c r="N12321">
        <v>0.70833333333333304</v>
      </c>
      <c r="O12321">
        <v>2.7633289986996102E-3</v>
      </c>
    </row>
    <row r="12322" spans="1:15">
      <c r="A12322" t="s">
        <v>13606</v>
      </c>
      <c r="B12322" t="s">
        <v>23518</v>
      </c>
      <c r="C12322" t="s">
        <v>13607</v>
      </c>
      <c r="D12322">
        <v>2</v>
      </c>
      <c r="E12322">
        <v>787</v>
      </c>
      <c r="F12322">
        <v>22</v>
      </c>
      <c r="G12322">
        <v>7393</v>
      </c>
      <c r="H12322">
        <v>0.696053619096073</v>
      </c>
      <c r="I12322">
        <v>1</v>
      </c>
      <c r="J12322">
        <v>0.966855260484069</v>
      </c>
      <c r="K12322" t="s">
        <v>28301</v>
      </c>
      <c r="L12322">
        <v>2</v>
      </c>
      <c r="M12322" t="s">
        <v>5133</v>
      </c>
      <c r="N12322">
        <v>9.0909090909090898E-2</v>
      </c>
      <c r="O12322">
        <v>2.5412960609911099E-3</v>
      </c>
    </row>
    <row r="12323" spans="1:15">
      <c r="A12323" t="s">
        <v>13608</v>
      </c>
      <c r="B12323" t="s">
        <v>23511</v>
      </c>
      <c r="C12323" t="s">
        <v>13609</v>
      </c>
      <c r="D12323">
        <v>63</v>
      </c>
      <c r="E12323">
        <v>6152</v>
      </c>
      <c r="F12323">
        <v>75</v>
      </c>
      <c r="G12323">
        <v>7804</v>
      </c>
      <c r="H12323">
        <v>0.169149675665139</v>
      </c>
      <c r="I12323">
        <v>0.60434513093831699</v>
      </c>
      <c r="J12323">
        <v>0.51945476010939395</v>
      </c>
      <c r="K12323" t="s">
        <v>31558</v>
      </c>
      <c r="L12323">
        <v>63</v>
      </c>
      <c r="M12323" t="s">
        <v>5133</v>
      </c>
      <c r="N12323">
        <v>0.84</v>
      </c>
      <c r="O12323">
        <v>1.02405721716515E-2</v>
      </c>
    </row>
    <row r="12324" spans="1:15">
      <c r="A12324" t="s">
        <v>13608</v>
      </c>
      <c r="B12324" t="s">
        <v>23518</v>
      </c>
      <c r="C12324" t="s">
        <v>13609</v>
      </c>
      <c r="D12324">
        <v>1</v>
      </c>
      <c r="E12324">
        <v>787</v>
      </c>
      <c r="F12324">
        <v>52</v>
      </c>
      <c r="G12324">
        <v>7393</v>
      </c>
      <c r="H12324">
        <v>0.997189373954256</v>
      </c>
      <c r="I12324">
        <v>1</v>
      </c>
      <c r="J12324">
        <v>0.966855260484069</v>
      </c>
      <c r="K12324" t="s">
        <v>23612</v>
      </c>
      <c r="L12324">
        <v>1</v>
      </c>
      <c r="M12324" t="s">
        <v>5133</v>
      </c>
      <c r="N12324">
        <v>1.9230769230769201E-2</v>
      </c>
      <c r="O12324">
        <v>1.27064803049555E-3</v>
      </c>
    </row>
    <row r="12325" spans="1:15">
      <c r="A12325" t="s">
        <v>13608</v>
      </c>
      <c r="B12325" t="s">
        <v>23513</v>
      </c>
      <c r="C12325" t="s">
        <v>13609</v>
      </c>
      <c r="D12325">
        <v>12</v>
      </c>
      <c r="E12325">
        <v>535</v>
      </c>
      <c r="F12325">
        <v>77</v>
      </c>
      <c r="G12325">
        <v>8124</v>
      </c>
      <c r="H12325">
        <v>4.21866196731521E-3</v>
      </c>
      <c r="I12325">
        <v>8.6376068510507401E-2</v>
      </c>
      <c r="J12325">
        <v>8.2092867142389697E-2</v>
      </c>
      <c r="K12325" t="s">
        <v>30944</v>
      </c>
      <c r="L12325">
        <v>12</v>
      </c>
      <c r="M12325" t="s">
        <v>5133</v>
      </c>
      <c r="N12325">
        <v>0.15584415584415601</v>
      </c>
      <c r="O12325">
        <v>2.2429906542056101E-2</v>
      </c>
    </row>
    <row r="12326" spans="1:15">
      <c r="A12326" t="s">
        <v>13610</v>
      </c>
      <c r="B12326" t="s">
        <v>23511</v>
      </c>
      <c r="C12326" t="s">
        <v>13611</v>
      </c>
      <c r="D12326">
        <v>23</v>
      </c>
      <c r="E12326">
        <v>6152</v>
      </c>
      <c r="F12326">
        <v>26</v>
      </c>
      <c r="G12326">
        <v>7804</v>
      </c>
      <c r="H12326">
        <v>0.168103929354364</v>
      </c>
      <c r="I12326">
        <v>0.60434513093831699</v>
      </c>
      <c r="J12326">
        <v>0.51945476010939395</v>
      </c>
      <c r="K12326" t="s">
        <v>31559</v>
      </c>
      <c r="L12326">
        <v>23</v>
      </c>
      <c r="M12326" t="s">
        <v>5133</v>
      </c>
      <c r="N12326">
        <v>0.88461538461538503</v>
      </c>
      <c r="O12326">
        <v>3.73862158647594E-3</v>
      </c>
    </row>
    <row r="12327" spans="1:15">
      <c r="A12327" t="s">
        <v>13610</v>
      </c>
      <c r="B12327" t="s">
        <v>23518</v>
      </c>
      <c r="C12327" t="s">
        <v>13611</v>
      </c>
      <c r="D12327">
        <v>1</v>
      </c>
      <c r="E12327">
        <v>787</v>
      </c>
      <c r="F12327">
        <v>24</v>
      </c>
      <c r="G12327">
        <v>7393</v>
      </c>
      <c r="H12327">
        <v>0.93318210266502399</v>
      </c>
      <c r="I12327">
        <v>1</v>
      </c>
      <c r="J12327">
        <v>0.966855260484069</v>
      </c>
      <c r="K12327" t="s">
        <v>26275</v>
      </c>
      <c r="L12327">
        <v>1</v>
      </c>
      <c r="M12327" t="s">
        <v>5133</v>
      </c>
      <c r="N12327">
        <v>4.1666666666666699E-2</v>
      </c>
      <c r="O12327">
        <v>1.27064803049555E-3</v>
      </c>
    </row>
    <row r="12328" spans="1:15">
      <c r="A12328" t="s">
        <v>13612</v>
      </c>
      <c r="B12328" t="s">
        <v>23518</v>
      </c>
      <c r="C12328" t="s">
        <v>13613</v>
      </c>
      <c r="D12328">
        <v>5</v>
      </c>
      <c r="E12328">
        <v>787</v>
      </c>
      <c r="F12328">
        <v>49</v>
      </c>
      <c r="G12328">
        <v>7393</v>
      </c>
      <c r="H12328">
        <v>0.60876473249638696</v>
      </c>
      <c r="I12328">
        <v>1</v>
      </c>
      <c r="J12328">
        <v>0.966855260484069</v>
      </c>
      <c r="K12328" t="s">
        <v>31560</v>
      </c>
      <c r="L12328">
        <v>5</v>
      </c>
      <c r="M12328" t="s">
        <v>5133</v>
      </c>
      <c r="N12328">
        <v>0.102040816326531</v>
      </c>
      <c r="O12328">
        <v>6.35324015247776E-3</v>
      </c>
    </row>
    <row r="12329" spans="1:15">
      <c r="A12329" t="s">
        <v>13612</v>
      </c>
      <c r="B12329" t="s">
        <v>23511</v>
      </c>
      <c r="C12329" t="s">
        <v>13613</v>
      </c>
      <c r="D12329">
        <v>46</v>
      </c>
      <c r="E12329">
        <v>6152</v>
      </c>
      <c r="F12329">
        <v>60</v>
      </c>
      <c r="G12329">
        <v>7804</v>
      </c>
      <c r="H12329">
        <v>0.72260028910815</v>
      </c>
      <c r="I12329">
        <v>0.968912233598893</v>
      </c>
      <c r="J12329">
        <v>0.832812322140707</v>
      </c>
      <c r="K12329" t="s">
        <v>31561</v>
      </c>
      <c r="L12329">
        <v>46</v>
      </c>
      <c r="M12329" t="s">
        <v>5133</v>
      </c>
      <c r="N12329">
        <v>0.76666666666666705</v>
      </c>
      <c r="O12329">
        <v>7.4772431729518904E-3</v>
      </c>
    </row>
    <row r="12330" spans="1:15">
      <c r="A12330" t="s">
        <v>13612</v>
      </c>
      <c r="B12330" t="s">
        <v>23513</v>
      </c>
      <c r="C12330" t="s">
        <v>13613</v>
      </c>
      <c r="D12330">
        <v>4</v>
      </c>
      <c r="E12330">
        <v>535</v>
      </c>
      <c r="F12330">
        <v>60</v>
      </c>
      <c r="G12330">
        <v>8124</v>
      </c>
      <c r="H12330">
        <v>0.56404535454561899</v>
      </c>
      <c r="I12330">
        <v>0.99999999999997702</v>
      </c>
      <c r="J12330">
        <v>0.95041217501583097</v>
      </c>
      <c r="K12330" t="s">
        <v>31562</v>
      </c>
      <c r="L12330">
        <v>4</v>
      </c>
      <c r="M12330" t="s">
        <v>5133</v>
      </c>
      <c r="N12330">
        <v>6.6666666666666693E-2</v>
      </c>
      <c r="O12330">
        <v>7.4766355140186902E-3</v>
      </c>
    </row>
    <row r="12331" spans="1:15">
      <c r="A12331" t="s">
        <v>13614</v>
      </c>
      <c r="B12331" t="s">
        <v>23513</v>
      </c>
      <c r="C12331" t="s">
        <v>13615</v>
      </c>
      <c r="D12331">
        <v>2</v>
      </c>
      <c r="E12331">
        <v>535</v>
      </c>
      <c r="F12331">
        <v>29</v>
      </c>
      <c r="G12331">
        <v>8124</v>
      </c>
      <c r="H12331">
        <v>0.57823356183724195</v>
      </c>
      <c r="I12331">
        <v>0.99999999999997702</v>
      </c>
      <c r="J12331">
        <v>0.95041217501583097</v>
      </c>
      <c r="K12331" t="s">
        <v>29338</v>
      </c>
      <c r="L12331">
        <v>2</v>
      </c>
      <c r="M12331" t="s">
        <v>5133</v>
      </c>
      <c r="N12331">
        <v>6.8965517241379296E-2</v>
      </c>
      <c r="O12331">
        <v>3.7383177570093499E-3</v>
      </c>
    </row>
    <row r="12332" spans="1:15">
      <c r="A12332" t="s">
        <v>13614</v>
      </c>
      <c r="B12332" t="s">
        <v>23511</v>
      </c>
      <c r="C12332" t="s">
        <v>13615</v>
      </c>
      <c r="D12332">
        <v>22</v>
      </c>
      <c r="E12332">
        <v>6152</v>
      </c>
      <c r="F12332">
        <v>29</v>
      </c>
      <c r="G12332">
        <v>7804</v>
      </c>
      <c r="H12332">
        <v>0.74093272445327996</v>
      </c>
      <c r="I12332">
        <v>0.968912233598893</v>
      </c>
      <c r="J12332">
        <v>0.832812322140707</v>
      </c>
      <c r="K12332" t="s">
        <v>29337</v>
      </c>
      <c r="L12332">
        <v>22</v>
      </c>
      <c r="M12332" t="s">
        <v>5133</v>
      </c>
      <c r="N12332">
        <v>0.75862068965517204</v>
      </c>
      <c r="O12332">
        <v>3.57607282184655E-3</v>
      </c>
    </row>
    <row r="12333" spans="1:15">
      <c r="A12333" t="s">
        <v>13614</v>
      </c>
      <c r="B12333" t="s">
        <v>23518</v>
      </c>
      <c r="C12333" t="s">
        <v>13615</v>
      </c>
      <c r="D12333">
        <v>1</v>
      </c>
      <c r="E12333">
        <v>787</v>
      </c>
      <c r="F12333">
        <v>21</v>
      </c>
      <c r="G12333">
        <v>7393</v>
      </c>
      <c r="H12333">
        <v>0.90624324364936804</v>
      </c>
      <c r="I12333">
        <v>1</v>
      </c>
      <c r="J12333">
        <v>0.966855260484069</v>
      </c>
      <c r="K12333" t="s">
        <v>26702</v>
      </c>
      <c r="L12333">
        <v>1</v>
      </c>
      <c r="M12333" t="s">
        <v>5133</v>
      </c>
      <c r="N12333">
        <v>4.7619047619047603E-2</v>
      </c>
      <c r="O12333">
        <v>1.27064803049555E-3</v>
      </c>
    </row>
    <row r="12334" spans="1:15">
      <c r="A12334" t="s">
        <v>13616</v>
      </c>
      <c r="B12334" t="s">
        <v>23511</v>
      </c>
      <c r="C12334" t="s">
        <v>13617</v>
      </c>
      <c r="D12334">
        <v>9</v>
      </c>
      <c r="E12334">
        <v>6152</v>
      </c>
      <c r="F12334">
        <v>13</v>
      </c>
      <c r="G12334">
        <v>7804</v>
      </c>
      <c r="H12334">
        <v>0.87969115300460798</v>
      </c>
      <c r="I12334">
        <v>1</v>
      </c>
      <c r="J12334">
        <v>0.85953329234717102</v>
      </c>
      <c r="K12334" t="s">
        <v>31563</v>
      </c>
      <c r="L12334">
        <v>9</v>
      </c>
      <c r="M12334" t="s">
        <v>5133</v>
      </c>
      <c r="N12334">
        <v>0.69230769230769196</v>
      </c>
      <c r="O12334">
        <v>1.4629388816645001E-3</v>
      </c>
    </row>
    <row r="12335" spans="1:15">
      <c r="A12335" t="s">
        <v>13616</v>
      </c>
      <c r="B12335" t="s">
        <v>23513</v>
      </c>
      <c r="C12335" t="s">
        <v>13617</v>
      </c>
      <c r="D12335">
        <v>3</v>
      </c>
      <c r="E12335">
        <v>535</v>
      </c>
      <c r="F12335">
        <v>13</v>
      </c>
      <c r="G12335">
        <v>8124</v>
      </c>
      <c r="H12335">
        <v>4.9491240634379201E-2</v>
      </c>
      <c r="I12335">
        <v>0.448760549738495</v>
      </c>
      <c r="J12335">
        <v>0.42650749013827299</v>
      </c>
      <c r="K12335" t="s">
        <v>30745</v>
      </c>
      <c r="L12335">
        <v>3</v>
      </c>
      <c r="M12335" t="s">
        <v>5133</v>
      </c>
      <c r="N12335">
        <v>0.230769230769231</v>
      </c>
      <c r="O12335">
        <v>5.60747663551402E-3</v>
      </c>
    </row>
    <row r="12336" spans="1:15">
      <c r="A12336" t="s">
        <v>13618</v>
      </c>
      <c r="B12336" t="s">
        <v>23511</v>
      </c>
      <c r="C12336" t="s">
        <v>13619</v>
      </c>
      <c r="D12336">
        <v>11</v>
      </c>
      <c r="E12336">
        <v>6152</v>
      </c>
      <c r="F12336">
        <v>12</v>
      </c>
      <c r="G12336">
        <v>7804</v>
      </c>
      <c r="H12336">
        <v>0.24296886885364699</v>
      </c>
      <c r="I12336">
        <v>0.71382528017432401</v>
      </c>
      <c r="J12336">
        <v>0.61355659322887801</v>
      </c>
      <c r="K12336" t="s">
        <v>31564</v>
      </c>
      <c r="L12336">
        <v>11</v>
      </c>
      <c r="M12336" t="s">
        <v>5133</v>
      </c>
      <c r="N12336">
        <v>0.91666666666666696</v>
      </c>
      <c r="O12336">
        <v>1.78803641092328E-3</v>
      </c>
    </row>
    <row r="12337" spans="1:15">
      <c r="A12337" t="s">
        <v>13620</v>
      </c>
      <c r="B12337" t="s">
        <v>23511</v>
      </c>
      <c r="C12337" t="s">
        <v>13621</v>
      </c>
      <c r="D12337">
        <v>3</v>
      </c>
      <c r="E12337">
        <v>6152</v>
      </c>
      <c r="F12337">
        <v>3</v>
      </c>
      <c r="G12337">
        <v>7804</v>
      </c>
      <c r="H12337">
        <v>0.489837867770546</v>
      </c>
      <c r="I12337">
        <v>0.96083957126938102</v>
      </c>
      <c r="J12337">
        <v>0.82587360011061495</v>
      </c>
      <c r="K12337" t="s">
        <v>31565</v>
      </c>
      <c r="L12337">
        <v>3</v>
      </c>
      <c r="M12337" t="s">
        <v>5133</v>
      </c>
      <c r="N12337">
        <v>1</v>
      </c>
      <c r="O12337">
        <v>4.8764629388816603E-4</v>
      </c>
    </row>
    <row r="12338" spans="1:15">
      <c r="A12338" t="s">
        <v>13622</v>
      </c>
      <c r="B12338" t="s">
        <v>23511</v>
      </c>
      <c r="C12338" t="s">
        <v>13623</v>
      </c>
      <c r="D12338">
        <v>411</v>
      </c>
      <c r="E12338">
        <v>6152</v>
      </c>
      <c r="F12338">
        <v>451</v>
      </c>
      <c r="G12338">
        <v>7804</v>
      </c>
      <c r="H12338" s="34">
        <v>5.0210930760744698E-13</v>
      </c>
      <c r="I12338" s="34">
        <v>5.4321605861487E-11</v>
      </c>
      <c r="J12338" s="34">
        <v>4.6691228731709301E-11</v>
      </c>
      <c r="K12338" t="s">
        <v>31566</v>
      </c>
      <c r="L12338">
        <v>411</v>
      </c>
      <c r="M12338" t="s">
        <v>2729</v>
      </c>
      <c r="N12338">
        <v>0.91130820399113099</v>
      </c>
      <c r="O12338">
        <v>6.6807542262678807E-2</v>
      </c>
    </row>
    <row r="12339" spans="1:15">
      <c r="A12339" t="s">
        <v>13622</v>
      </c>
      <c r="B12339" t="s">
        <v>23513</v>
      </c>
      <c r="C12339" t="s">
        <v>13623</v>
      </c>
      <c r="D12339">
        <v>16</v>
      </c>
      <c r="E12339">
        <v>535</v>
      </c>
      <c r="F12339">
        <v>453</v>
      </c>
      <c r="G12339">
        <v>8124</v>
      </c>
      <c r="H12339">
        <v>0.99872543406429104</v>
      </c>
      <c r="I12339">
        <v>0.99999999999997702</v>
      </c>
      <c r="J12339">
        <v>0.95041217501583097</v>
      </c>
      <c r="K12339" t="s">
        <v>31567</v>
      </c>
      <c r="L12339">
        <v>16</v>
      </c>
      <c r="M12339" t="s">
        <v>2729</v>
      </c>
      <c r="N12339">
        <v>3.5320088300220799E-2</v>
      </c>
      <c r="O12339">
        <v>2.9906542056074799E-2</v>
      </c>
    </row>
    <row r="12340" spans="1:15">
      <c r="A12340" t="s">
        <v>13622</v>
      </c>
      <c r="B12340" t="s">
        <v>23518</v>
      </c>
      <c r="C12340" t="s">
        <v>13623</v>
      </c>
      <c r="D12340">
        <v>18</v>
      </c>
      <c r="E12340">
        <v>787</v>
      </c>
      <c r="F12340">
        <v>421</v>
      </c>
      <c r="G12340">
        <v>7393</v>
      </c>
      <c r="H12340">
        <v>0.99999963658523305</v>
      </c>
      <c r="I12340">
        <v>1</v>
      </c>
      <c r="J12340">
        <v>0.966855260484069</v>
      </c>
      <c r="K12340" t="s">
        <v>31568</v>
      </c>
      <c r="L12340">
        <v>18</v>
      </c>
      <c r="M12340" t="s">
        <v>2729</v>
      </c>
      <c r="N12340">
        <v>4.2755344418052302E-2</v>
      </c>
      <c r="O12340">
        <v>2.2871664548919899E-2</v>
      </c>
    </row>
    <row r="12341" spans="1:15">
      <c r="A12341" t="s">
        <v>13624</v>
      </c>
      <c r="B12341" t="s">
        <v>23511</v>
      </c>
      <c r="C12341" t="s">
        <v>13625</v>
      </c>
      <c r="D12341">
        <v>21</v>
      </c>
      <c r="E12341">
        <v>6152</v>
      </c>
      <c r="F12341">
        <v>24</v>
      </c>
      <c r="G12341">
        <v>7804</v>
      </c>
      <c r="H12341">
        <v>0.220308279716599</v>
      </c>
      <c r="I12341">
        <v>0.70351443847223905</v>
      </c>
      <c r="J12341">
        <v>0.60469408151381498</v>
      </c>
      <c r="K12341" t="s">
        <v>31569</v>
      </c>
      <c r="L12341">
        <v>21</v>
      </c>
      <c r="M12341" t="s">
        <v>2729</v>
      </c>
      <c r="N12341">
        <v>0.875</v>
      </c>
      <c r="O12341">
        <v>3.41352405721717E-3</v>
      </c>
    </row>
    <row r="12342" spans="1:15">
      <c r="A12342" t="s">
        <v>13624</v>
      </c>
      <c r="B12342" t="s">
        <v>23513</v>
      </c>
      <c r="C12342" t="s">
        <v>13625</v>
      </c>
      <c r="D12342">
        <v>2</v>
      </c>
      <c r="E12342">
        <v>535</v>
      </c>
      <c r="F12342">
        <v>25</v>
      </c>
      <c r="G12342">
        <v>8124</v>
      </c>
      <c r="H12342">
        <v>0.49719365521358</v>
      </c>
      <c r="I12342">
        <v>0.99999999999997702</v>
      </c>
      <c r="J12342">
        <v>0.95041217501583097</v>
      </c>
      <c r="K12342" t="s">
        <v>25082</v>
      </c>
      <c r="L12342">
        <v>2</v>
      </c>
      <c r="M12342" t="s">
        <v>2729</v>
      </c>
      <c r="N12342">
        <v>0.08</v>
      </c>
      <c r="O12342">
        <v>3.7383177570093499E-3</v>
      </c>
    </row>
    <row r="12343" spans="1:15">
      <c r="A12343" t="s">
        <v>13626</v>
      </c>
      <c r="B12343" t="s">
        <v>23511</v>
      </c>
      <c r="C12343" t="s">
        <v>13627</v>
      </c>
      <c r="D12343">
        <v>5</v>
      </c>
      <c r="E12343">
        <v>6152</v>
      </c>
      <c r="F12343">
        <v>5</v>
      </c>
      <c r="G12343">
        <v>7804</v>
      </c>
      <c r="H12343">
        <v>0.30433074367137097</v>
      </c>
      <c r="I12343">
        <v>0.81020448119108801</v>
      </c>
      <c r="J12343">
        <v>0.69639772519260701</v>
      </c>
      <c r="K12343" t="s">
        <v>31570</v>
      </c>
      <c r="L12343">
        <v>5</v>
      </c>
      <c r="M12343" t="s">
        <v>5133</v>
      </c>
      <c r="N12343">
        <v>1</v>
      </c>
      <c r="O12343">
        <v>8.1274382314694405E-4</v>
      </c>
    </row>
    <row r="12344" spans="1:15">
      <c r="A12344" t="s">
        <v>13628</v>
      </c>
      <c r="B12344" t="s">
        <v>23518</v>
      </c>
      <c r="C12344" t="s">
        <v>13629</v>
      </c>
      <c r="D12344">
        <v>3</v>
      </c>
      <c r="E12344">
        <v>787</v>
      </c>
      <c r="F12344">
        <v>80</v>
      </c>
      <c r="G12344">
        <v>7393</v>
      </c>
      <c r="H12344">
        <v>0.99340268978828605</v>
      </c>
      <c r="I12344">
        <v>1</v>
      </c>
      <c r="J12344">
        <v>0.966855260484069</v>
      </c>
      <c r="K12344" t="s">
        <v>31571</v>
      </c>
      <c r="L12344">
        <v>3</v>
      </c>
      <c r="M12344" t="s">
        <v>5133</v>
      </c>
      <c r="N12344">
        <v>3.7499999999999999E-2</v>
      </c>
      <c r="O12344">
        <v>3.8119440914866601E-3</v>
      </c>
    </row>
    <row r="12345" spans="1:15">
      <c r="A12345" t="s">
        <v>13628</v>
      </c>
      <c r="B12345" t="s">
        <v>23511</v>
      </c>
      <c r="C12345" t="s">
        <v>13629</v>
      </c>
      <c r="D12345">
        <v>76</v>
      </c>
      <c r="E12345">
        <v>6152</v>
      </c>
      <c r="F12345">
        <v>83</v>
      </c>
      <c r="G12345">
        <v>7804</v>
      </c>
      <c r="H12345">
        <v>1.5609768235885801E-3</v>
      </c>
      <c r="I12345">
        <v>1.9185788799287899E-2</v>
      </c>
      <c r="J12345">
        <v>1.6490824212929401E-2</v>
      </c>
      <c r="K12345" t="s">
        <v>31572</v>
      </c>
      <c r="L12345">
        <v>76</v>
      </c>
      <c r="M12345" t="s">
        <v>5133</v>
      </c>
      <c r="N12345">
        <v>0.91566265060241003</v>
      </c>
      <c r="O12345">
        <v>1.23537061118336E-2</v>
      </c>
    </row>
    <row r="12346" spans="1:15">
      <c r="A12346" t="s">
        <v>13630</v>
      </c>
      <c r="B12346" t="s">
        <v>23513</v>
      </c>
      <c r="C12346" t="s">
        <v>13631</v>
      </c>
      <c r="D12346">
        <v>2</v>
      </c>
      <c r="E12346">
        <v>535</v>
      </c>
      <c r="F12346">
        <v>142</v>
      </c>
      <c r="G12346">
        <v>8124</v>
      </c>
      <c r="H12346">
        <v>0.99935447777629305</v>
      </c>
      <c r="I12346">
        <v>0.99999999999997702</v>
      </c>
      <c r="J12346">
        <v>0.95041217501583097</v>
      </c>
      <c r="K12346" t="s">
        <v>30147</v>
      </c>
      <c r="L12346">
        <v>2</v>
      </c>
      <c r="M12346" t="s">
        <v>5133</v>
      </c>
      <c r="N12346">
        <v>1.4084507042253501E-2</v>
      </c>
      <c r="O12346">
        <v>3.7383177570093499E-3</v>
      </c>
    </row>
    <row r="12347" spans="1:15">
      <c r="A12347" t="s">
        <v>13630</v>
      </c>
      <c r="B12347" t="s">
        <v>23511</v>
      </c>
      <c r="C12347" t="s">
        <v>13631</v>
      </c>
      <c r="D12347">
        <v>128</v>
      </c>
      <c r="E12347">
        <v>6152</v>
      </c>
      <c r="F12347">
        <v>142</v>
      </c>
      <c r="G12347">
        <v>7804</v>
      </c>
      <c r="H12347">
        <v>2.5595190673927099E-4</v>
      </c>
      <c r="I12347">
        <v>4.2927538702693798E-3</v>
      </c>
      <c r="J12347">
        <v>3.6897648673487001E-3</v>
      </c>
      <c r="K12347" t="s">
        <v>30150</v>
      </c>
      <c r="L12347">
        <v>128</v>
      </c>
      <c r="M12347" t="s">
        <v>5133</v>
      </c>
      <c r="N12347">
        <v>0.90140845070422504</v>
      </c>
      <c r="O12347">
        <v>2.08062418725618E-2</v>
      </c>
    </row>
    <row r="12348" spans="1:15">
      <c r="A12348" t="s">
        <v>13630</v>
      </c>
      <c r="B12348" t="s">
        <v>23518</v>
      </c>
      <c r="C12348" t="s">
        <v>13631</v>
      </c>
      <c r="D12348">
        <v>7</v>
      </c>
      <c r="E12348">
        <v>787</v>
      </c>
      <c r="F12348">
        <v>132</v>
      </c>
      <c r="G12348">
        <v>7393</v>
      </c>
      <c r="H12348">
        <v>0.99014045348790902</v>
      </c>
      <c r="I12348">
        <v>1</v>
      </c>
      <c r="J12348">
        <v>0.966855260484069</v>
      </c>
      <c r="K12348" t="s">
        <v>30149</v>
      </c>
      <c r="L12348">
        <v>7</v>
      </c>
      <c r="M12348" t="s">
        <v>5133</v>
      </c>
      <c r="N12348">
        <v>5.3030303030302997E-2</v>
      </c>
      <c r="O12348">
        <v>8.8945362134688708E-3</v>
      </c>
    </row>
    <row r="12349" spans="1:15">
      <c r="A12349" t="s">
        <v>13632</v>
      </c>
      <c r="B12349" t="s">
        <v>23511</v>
      </c>
      <c r="C12349" t="s">
        <v>13633</v>
      </c>
      <c r="D12349">
        <v>5</v>
      </c>
      <c r="E12349">
        <v>6152</v>
      </c>
      <c r="F12349">
        <v>6</v>
      </c>
      <c r="G12349">
        <v>7804</v>
      </c>
      <c r="H12349">
        <v>0.62665052091531404</v>
      </c>
      <c r="I12349">
        <v>0.968912233598893</v>
      </c>
      <c r="J12349">
        <v>0.832812322140707</v>
      </c>
      <c r="K12349" t="s">
        <v>31573</v>
      </c>
      <c r="L12349">
        <v>5</v>
      </c>
      <c r="M12349" t="s">
        <v>5133</v>
      </c>
      <c r="N12349">
        <v>0.83333333333333304</v>
      </c>
      <c r="O12349">
        <v>8.1274382314694405E-4</v>
      </c>
    </row>
    <row r="12350" spans="1:15">
      <c r="A12350" t="s">
        <v>13632</v>
      </c>
      <c r="B12350" t="s">
        <v>23518</v>
      </c>
      <c r="C12350" t="s">
        <v>13633</v>
      </c>
      <c r="D12350">
        <v>1</v>
      </c>
      <c r="E12350">
        <v>787</v>
      </c>
      <c r="F12350">
        <v>3</v>
      </c>
      <c r="G12350">
        <v>7393</v>
      </c>
      <c r="H12350">
        <v>0.28660084727541502</v>
      </c>
      <c r="I12350">
        <v>0.97863801257884697</v>
      </c>
      <c r="J12350">
        <v>0.94620131057153301</v>
      </c>
      <c r="K12350" t="s">
        <v>25031</v>
      </c>
      <c r="L12350">
        <v>1</v>
      </c>
      <c r="M12350" t="s">
        <v>5133</v>
      </c>
      <c r="N12350">
        <v>0.33333333333333298</v>
      </c>
      <c r="O12350">
        <v>1.27064803049555E-3</v>
      </c>
    </row>
    <row r="12351" spans="1:15">
      <c r="A12351" t="s">
        <v>13634</v>
      </c>
      <c r="B12351" t="s">
        <v>23518</v>
      </c>
      <c r="C12351" t="s">
        <v>13635</v>
      </c>
      <c r="D12351">
        <v>1</v>
      </c>
      <c r="E12351">
        <v>787</v>
      </c>
      <c r="F12351">
        <v>1</v>
      </c>
      <c r="G12351">
        <v>7393</v>
      </c>
      <c r="H12351">
        <v>0.106452049235764</v>
      </c>
      <c r="I12351">
        <v>0.63266972740240601</v>
      </c>
      <c r="J12351">
        <v>0.61170005408803896</v>
      </c>
      <c r="K12351" t="s">
        <v>25031</v>
      </c>
      <c r="L12351">
        <v>1</v>
      </c>
      <c r="M12351" t="s">
        <v>5133</v>
      </c>
      <c r="N12351">
        <v>1</v>
      </c>
      <c r="O12351">
        <v>1.27064803049555E-3</v>
      </c>
    </row>
    <row r="12352" spans="1:15">
      <c r="A12352" t="s">
        <v>13634</v>
      </c>
      <c r="B12352" t="s">
        <v>23511</v>
      </c>
      <c r="C12352" t="s">
        <v>13635</v>
      </c>
      <c r="D12352">
        <v>1</v>
      </c>
      <c r="E12352">
        <v>6152</v>
      </c>
      <c r="F12352">
        <v>2</v>
      </c>
      <c r="G12352">
        <v>7804</v>
      </c>
      <c r="H12352">
        <v>0.95521029019776005</v>
      </c>
      <c r="I12352">
        <v>1</v>
      </c>
      <c r="J12352">
        <v>0.85953329234717102</v>
      </c>
      <c r="K12352" t="s">
        <v>31574</v>
      </c>
      <c r="L12352">
        <v>1</v>
      </c>
      <c r="M12352" t="s">
        <v>5133</v>
      </c>
      <c r="N12352">
        <v>0.5</v>
      </c>
      <c r="O12352">
        <v>1.6254876462938901E-4</v>
      </c>
    </row>
    <row r="12353" spans="1:15">
      <c r="A12353" t="s">
        <v>13636</v>
      </c>
      <c r="B12353" t="s">
        <v>23511</v>
      </c>
      <c r="C12353" t="s">
        <v>13637</v>
      </c>
      <c r="D12353">
        <v>1</v>
      </c>
      <c r="E12353">
        <v>6152</v>
      </c>
      <c r="F12353">
        <v>1</v>
      </c>
      <c r="G12353">
        <v>7804</v>
      </c>
      <c r="H12353">
        <v>0.788313685289595</v>
      </c>
      <c r="I12353">
        <v>0.968912233598893</v>
      </c>
      <c r="J12353">
        <v>0.832812322140707</v>
      </c>
      <c r="K12353" t="s">
        <v>31575</v>
      </c>
      <c r="L12353">
        <v>1</v>
      </c>
      <c r="M12353" t="s">
        <v>5133</v>
      </c>
      <c r="N12353">
        <v>1</v>
      </c>
      <c r="O12353">
        <v>1.6254876462938901E-4</v>
      </c>
    </row>
    <row r="12354" spans="1:15">
      <c r="A12354" t="s">
        <v>13638</v>
      </c>
      <c r="B12354" t="s">
        <v>23511</v>
      </c>
      <c r="C12354" t="s">
        <v>13639</v>
      </c>
      <c r="D12354">
        <v>17</v>
      </c>
      <c r="E12354">
        <v>6152</v>
      </c>
      <c r="F12354">
        <v>17</v>
      </c>
      <c r="G12354">
        <v>7804</v>
      </c>
      <c r="H12354">
        <v>1.74521329404927E-2</v>
      </c>
      <c r="I12354">
        <v>0.12727129540677801</v>
      </c>
      <c r="J12354">
        <v>0.109393915562278</v>
      </c>
      <c r="K12354" t="s">
        <v>31576</v>
      </c>
      <c r="L12354">
        <v>17</v>
      </c>
      <c r="M12354" t="s">
        <v>2729</v>
      </c>
      <c r="N12354">
        <v>1</v>
      </c>
      <c r="O12354">
        <v>2.7633289986996102E-3</v>
      </c>
    </row>
    <row r="12355" spans="1:15">
      <c r="A12355" t="s">
        <v>13640</v>
      </c>
      <c r="B12355" t="s">
        <v>23511</v>
      </c>
      <c r="C12355" t="s">
        <v>13641</v>
      </c>
      <c r="D12355">
        <v>13</v>
      </c>
      <c r="E12355">
        <v>6152</v>
      </c>
      <c r="F12355">
        <v>13</v>
      </c>
      <c r="G12355">
        <v>7804</v>
      </c>
      <c r="H12355">
        <v>4.52815025690569E-2</v>
      </c>
      <c r="I12355">
        <v>0.25239912466249798</v>
      </c>
      <c r="J12355">
        <v>0.21694545060670101</v>
      </c>
      <c r="K12355" t="s">
        <v>31577</v>
      </c>
      <c r="L12355">
        <v>13</v>
      </c>
      <c r="M12355" t="s">
        <v>2729</v>
      </c>
      <c r="N12355">
        <v>1</v>
      </c>
      <c r="O12355">
        <v>2.1131339401820499E-3</v>
      </c>
    </row>
    <row r="12356" spans="1:15">
      <c r="A12356" t="s">
        <v>13642</v>
      </c>
      <c r="B12356" t="s">
        <v>23511</v>
      </c>
      <c r="C12356" t="s">
        <v>13643</v>
      </c>
      <c r="D12356">
        <v>4</v>
      </c>
      <c r="E12356">
        <v>6152</v>
      </c>
      <c r="F12356">
        <v>4</v>
      </c>
      <c r="G12356">
        <v>7804</v>
      </c>
      <c r="H12356">
        <v>0.38610601832086699</v>
      </c>
      <c r="I12356">
        <v>0.90829480295553899</v>
      </c>
      <c r="J12356">
        <v>0.78070962240619901</v>
      </c>
      <c r="K12356" t="s">
        <v>24927</v>
      </c>
      <c r="L12356">
        <v>4</v>
      </c>
      <c r="M12356" t="s">
        <v>2729</v>
      </c>
      <c r="N12356">
        <v>1</v>
      </c>
      <c r="O12356">
        <v>6.5019505851755496E-4</v>
      </c>
    </row>
    <row r="12357" spans="1:15">
      <c r="A12357" t="s">
        <v>13644</v>
      </c>
      <c r="B12357" t="s">
        <v>23511</v>
      </c>
      <c r="C12357" t="s">
        <v>13645</v>
      </c>
      <c r="D12357">
        <v>3</v>
      </c>
      <c r="E12357">
        <v>6152</v>
      </c>
      <c r="F12357">
        <v>3</v>
      </c>
      <c r="G12357">
        <v>7804</v>
      </c>
      <c r="H12357">
        <v>0.489837867770546</v>
      </c>
      <c r="I12357">
        <v>0.96083957126938102</v>
      </c>
      <c r="J12357">
        <v>0.82587360011061495</v>
      </c>
      <c r="K12357" t="s">
        <v>28642</v>
      </c>
      <c r="L12357">
        <v>3</v>
      </c>
      <c r="M12357" t="s">
        <v>2729</v>
      </c>
      <c r="N12357">
        <v>1</v>
      </c>
      <c r="O12357">
        <v>4.8764629388816603E-4</v>
      </c>
    </row>
    <row r="12358" spans="1:15">
      <c r="A12358" t="s">
        <v>13646</v>
      </c>
      <c r="B12358" t="s">
        <v>23511</v>
      </c>
      <c r="C12358" t="s">
        <v>13647</v>
      </c>
      <c r="D12358">
        <v>12</v>
      </c>
      <c r="E12358">
        <v>6152</v>
      </c>
      <c r="F12358">
        <v>12</v>
      </c>
      <c r="G12358">
        <v>7804</v>
      </c>
      <c r="H12358">
        <v>5.7464734204900801E-2</v>
      </c>
      <c r="I12358">
        <v>0.29901707624061702</v>
      </c>
      <c r="J12358">
        <v>0.25701513200912302</v>
      </c>
      <c r="K12358" t="s">
        <v>31578</v>
      </c>
      <c r="L12358">
        <v>12</v>
      </c>
      <c r="M12358" t="s">
        <v>2729</v>
      </c>
      <c r="N12358">
        <v>1</v>
      </c>
      <c r="O12358">
        <v>1.95058517555267E-3</v>
      </c>
    </row>
    <row r="12359" spans="1:15">
      <c r="A12359" t="s">
        <v>13648</v>
      </c>
      <c r="B12359" t="s">
        <v>23518</v>
      </c>
      <c r="C12359" t="s">
        <v>13649</v>
      </c>
      <c r="D12359">
        <v>1</v>
      </c>
      <c r="E12359">
        <v>787</v>
      </c>
      <c r="F12359">
        <v>5</v>
      </c>
      <c r="G12359">
        <v>7393</v>
      </c>
      <c r="H12359">
        <v>0.430466464429208</v>
      </c>
      <c r="I12359">
        <v>1</v>
      </c>
      <c r="J12359">
        <v>0.966855260484069</v>
      </c>
      <c r="K12359" t="s">
        <v>24913</v>
      </c>
      <c r="L12359">
        <v>1</v>
      </c>
      <c r="M12359" t="s">
        <v>2729</v>
      </c>
      <c r="N12359">
        <v>0.2</v>
      </c>
      <c r="O12359">
        <v>1.27064803049555E-3</v>
      </c>
    </row>
    <row r="12360" spans="1:15">
      <c r="A12360" t="s">
        <v>13648</v>
      </c>
      <c r="B12360" t="s">
        <v>23511</v>
      </c>
      <c r="C12360" t="s">
        <v>13649</v>
      </c>
      <c r="D12360">
        <v>3</v>
      </c>
      <c r="E12360">
        <v>6152</v>
      </c>
      <c r="F12360">
        <v>4</v>
      </c>
      <c r="G12360">
        <v>7804</v>
      </c>
      <c r="H12360">
        <v>0.80103341611958101</v>
      </c>
      <c r="I12360">
        <v>0.968912233598893</v>
      </c>
      <c r="J12360">
        <v>0.832812322140707</v>
      </c>
      <c r="K12360" t="s">
        <v>31579</v>
      </c>
      <c r="L12360">
        <v>3</v>
      </c>
      <c r="M12360" t="s">
        <v>2729</v>
      </c>
      <c r="N12360">
        <v>0.75</v>
      </c>
      <c r="O12360">
        <v>4.8764629388816603E-4</v>
      </c>
    </row>
    <row r="12361" spans="1:15">
      <c r="A12361" t="s">
        <v>13650</v>
      </c>
      <c r="B12361" t="s">
        <v>23518</v>
      </c>
      <c r="C12361" t="s">
        <v>13651</v>
      </c>
      <c r="D12361">
        <v>1</v>
      </c>
      <c r="E12361">
        <v>787</v>
      </c>
      <c r="F12361">
        <v>5</v>
      </c>
      <c r="G12361">
        <v>7393</v>
      </c>
      <c r="H12361">
        <v>0.430466464429208</v>
      </c>
      <c r="I12361">
        <v>1</v>
      </c>
      <c r="J12361">
        <v>0.966855260484069</v>
      </c>
      <c r="K12361" t="s">
        <v>23592</v>
      </c>
      <c r="L12361">
        <v>1</v>
      </c>
      <c r="M12361" t="s">
        <v>2729</v>
      </c>
      <c r="N12361">
        <v>0.2</v>
      </c>
      <c r="O12361">
        <v>1.27064803049555E-3</v>
      </c>
    </row>
    <row r="12362" spans="1:15">
      <c r="A12362" t="s">
        <v>13650</v>
      </c>
      <c r="B12362" t="s">
        <v>23511</v>
      </c>
      <c r="C12362" t="s">
        <v>13651</v>
      </c>
      <c r="D12362">
        <v>3</v>
      </c>
      <c r="E12362">
        <v>6152</v>
      </c>
      <c r="F12362">
        <v>5</v>
      </c>
      <c r="G12362">
        <v>7804</v>
      </c>
      <c r="H12362">
        <v>0.93277286492067202</v>
      </c>
      <c r="I12362">
        <v>1</v>
      </c>
      <c r="J12362">
        <v>0.85953329234717102</v>
      </c>
      <c r="K12362" t="s">
        <v>25333</v>
      </c>
      <c r="L12362">
        <v>3</v>
      </c>
      <c r="M12362" t="s">
        <v>2729</v>
      </c>
      <c r="N12362">
        <v>0.6</v>
      </c>
      <c r="O12362">
        <v>4.8764629388816603E-4</v>
      </c>
    </row>
    <row r="12363" spans="1:15">
      <c r="A12363" t="s">
        <v>13652</v>
      </c>
      <c r="B12363" t="s">
        <v>23518</v>
      </c>
      <c r="C12363" t="s">
        <v>13653</v>
      </c>
      <c r="D12363">
        <v>8</v>
      </c>
      <c r="E12363">
        <v>787</v>
      </c>
      <c r="F12363">
        <v>20</v>
      </c>
      <c r="G12363">
        <v>7393</v>
      </c>
      <c r="H12363">
        <v>6.2264920956089096E-4</v>
      </c>
      <c r="I12363">
        <v>4.7545720451218298E-2</v>
      </c>
      <c r="J12363">
        <v>4.5969829931765398E-2</v>
      </c>
      <c r="K12363" t="s">
        <v>25337</v>
      </c>
      <c r="L12363">
        <v>8</v>
      </c>
      <c r="M12363" t="s">
        <v>2729</v>
      </c>
      <c r="N12363">
        <v>0.4</v>
      </c>
      <c r="O12363">
        <v>1.01651842439644E-2</v>
      </c>
    </row>
    <row r="12364" spans="1:15">
      <c r="A12364" t="s">
        <v>13652</v>
      </c>
      <c r="B12364" t="s">
        <v>23511</v>
      </c>
      <c r="C12364" t="s">
        <v>13653</v>
      </c>
      <c r="D12364">
        <v>5</v>
      </c>
      <c r="E12364">
        <v>6152</v>
      </c>
      <c r="F12364">
        <v>18</v>
      </c>
      <c r="G12364">
        <v>7804</v>
      </c>
      <c r="H12364">
        <v>0.99999955576765998</v>
      </c>
      <c r="I12364">
        <v>1</v>
      </c>
      <c r="J12364">
        <v>0.85953329234717102</v>
      </c>
      <c r="K12364" t="s">
        <v>25338</v>
      </c>
      <c r="L12364">
        <v>5</v>
      </c>
      <c r="M12364" t="s">
        <v>2729</v>
      </c>
      <c r="N12364">
        <v>0.27777777777777801</v>
      </c>
      <c r="O12364">
        <v>8.1274382314694405E-4</v>
      </c>
    </row>
    <row r="12365" spans="1:15">
      <c r="A12365" t="s">
        <v>13654</v>
      </c>
      <c r="B12365" t="s">
        <v>23518</v>
      </c>
      <c r="C12365" t="s">
        <v>13655</v>
      </c>
      <c r="D12365">
        <v>5</v>
      </c>
      <c r="E12365">
        <v>787</v>
      </c>
      <c r="F12365">
        <v>11</v>
      </c>
      <c r="G12365">
        <v>7393</v>
      </c>
      <c r="H12365">
        <v>3.6021834472493401E-3</v>
      </c>
      <c r="I12365">
        <v>0.14295439309607999</v>
      </c>
      <c r="J12365">
        <v>0.13821620697425299</v>
      </c>
      <c r="K12365" t="s">
        <v>23722</v>
      </c>
      <c r="L12365">
        <v>5</v>
      </c>
      <c r="M12365" t="s">
        <v>2729</v>
      </c>
      <c r="N12365">
        <v>0.45454545454545497</v>
      </c>
      <c r="O12365">
        <v>6.35324015247776E-3</v>
      </c>
    </row>
    <row r="12366" spans="1:15">
      <c r="A12366" t="s">
        <v>13654</v>
      </c>
      <c r="B12366" t="s">
        <v>23511</v>
      </c>
      <c r="C12366" t="s">
        <v>13655</v>
      </c>
      <c r="D12366">
        <v>4</v>
      </c>
      <c r="E12366">
        <v>6152</v>
      </c>
      <c r="F12366">
        <v>9</v>
      </c>
      <c r="G12366">
        <v>7804</v>
      </c>
      <c r="H12366">
        <v>0.99586378589181801</v>
      </c>
      <c r="I12366">
        <v>1</v>
      </c>
      <c r="J12366">
        <v>0.85953329234717102</v>
      </c>
      <c r="K12366" t="s">
        <v>23721</v>
      </c>
      <c r="L12366">
        <v>4</v>
      </c>
      <c r="M12366" t="s">
        <v>2729</v>
      </c>
      <c r="N12366">
        <v>0.44444444444444398</v>
      </c>
      <c r="O12366">
        <v>6.5019505851755496E-4</v>
      </c>
    </row>
    <row r="12367" spans="1:15">
      <c r="A12367" t="s">
        <v>13656</v>
      </c>
      <c r="B12367" t="s">
        <v>23518</v>
      </c>
      <c r="C12367" t="s">
        <v>13657</v>
      </c>
      <c r="D12367">
        <v>3</v>
      </c>
      <c r="E12367">
        <v>787</v>
      </c>
      <c r="F12367">
        <v>8</v>
      </c>
      <c r="G12367">
        <v>7393</v>
      </c>
      <c r="H12367">
        <v>4.46985146570733E-2</v>
      </c>
      <c r="I12367">
        <v>0.55827764118643997</v>
      </c>
      <c r="J12367">
        <v>0.53977367419174704</v>
      </c>
      <c r="K12367" t="s">
        <v>23724</v>
      </c>
      <c r="L12367">
        <v>3</v>
      </c>
      <c r="M12367" t="s">
        <v>2729</v>
      </c>
      <c r="N12367">
        <v>0.375</v>
      </c>
      <c r="O12367">
        <v>3.8119440914866601E-3</v>
      </c>
    </row>
    <row r="12368" spans="1:15">
      <c r="A12368" t="s">
        <v>13656</v>
      </c>
      <c r="B12368" t="s">
        <v>23511</v>
      </c>
      <c r="C12368" t="s">
        <v>13657</v>
      </c>
      <c r="D12368">
        <v>1</v>
      </c>
      <c r="E12368">
        <v>6152</v>
      </c>
      <c r="F12368">
        <v>8</v>
      </c>
      <c r="G12368">
        <v>7804</v>
      </c>
      <c r="H12368">
        <v>0.99999602141284505</v>
      </c>
      <c r="I12368">
        <v>1</v>
      </c>
      <c r="J12368">
        <v>0.85953329234717102</v>
      </c>
      <c r="K12368" t="s">
        <v>23723</v>
      </c>
      <c r="L12368">
        <v>1</v>
      </c>
      <c r="M12368" t="s">
        <v>2729</v>
      </c>
      <c r="N12368">
        <v>0.125</v>
      </c>
      <c r="O12368">
        <v>1.6254876462938901E-4</v>
      </c>
    </row>
    <row r="12369" spans="1:15">
      <c r="A12369" t="s">
        <v>13658</v>
      </c>
      <c r="B12369" t="s">
        <v>23518</v>
      </c>
      <c r="C12369" t="s">
        <v>13659</v>
      </c>
      <c r="D12369">
        <v>1</v>
      </c>
      <c r="E12369">
        <v>787</v>
      </c>
      <c r="F12369">
        <v>1</v>
      </c>
      <c r="G12369">
        <v>7393</v>
      </c>
      <c r="H12369">
        <v>0.106452049235764</v>
      </c>
      <c r="I12369">
        <v>0.63266972740240601</v>
      </c>
      <c r="J12369">
        <v>0.61170005408803896</v>
      </c>
      <c r="K12369" t="s">
        <v>23720</v>
      </c>
      <c r="L12369">
        <v>1</v>
      </c>
      <c r="M12369" t="s">
        <v>2729</v>
      </c>
      <c r="N12369">
        <v>1</v>
      </c>
      <c r="O12369">
        <v>1.27064803049555E-3</v>
      </c>
    </row>
    <row r="12370" spans="1:15">
      <c r="A12370" t="s">
        <v>13660</v>
      </c>
      <c r="B12370" t="s">
        <v>23511</v>
      </c>
      <c r="C12370" t="s">
        <v>13661</v>
      </c>
      <c r="D12370">
        <v>1</v>
      </c>
      <c r="E12370">
        <v>6152</v>
      </c>
      <c r="F12370">
        <v>2</v>
      </c>
      <c r="G12370">
        <v>7804</v>
      </c>
      <c r="H12370">
        <v>0.95521029019776005</v>
      </c>
      <c r="I12370">
        <v>1</v>
      </c>
      <c r="J12370">
        <v>0.85953329234717102</v>
      </c>
      <c r="K12370" t="s">
        <v>25339</v>
      </c>
      <c r="L12370">
        <v>1</v>
      </c>
      <c r="M12370" t="s">
        <v>2729</v>
      </c>
      <c r="N12370">
        <v>0.5</v>
      </c>
      <c r="O12370">
        <v>1.6254876462938901E-4</v>
      </c>
    </row>
    <row r="12371" spans="1:15">
      <c r="A12371" t="s">
        <v>13660</v>
      </c>
      <c r="B12371" t="s">
        <v>23518</v>
      </c>
      <c r="C12371" t="s">
        <v>13661</v>
      </c>
      <c r="D12371">
        <v>1</v>
      </c>
      <c r="E12371">
        <v>787</v>
      </c>
      <c r="F12371">
        <v>2</v>
      </c>
      <c r="G12371">
        <v>7393</v>
      </c>
      <c r="H12371">
        <v>0.20158492765181499</v>
      </c>
      <c r="I12371">
        <v>0.83876007220319604</v>
      </c>
      <c r="J12371">
        <v>0.81095958809365798</v>
      </c>
      <c r="K12371" t="s">
        <v>25340</v>
      </c>
      <c r="L12371">
        <v>1</v>
      </c>
      <c r="M12371" t="s">
        <v>2729</v>
      </c>
      <c r="N12371">
        <v>0.5</v>
      </c>
      <c r="O12371">
        <v>1.27064803049555E-3</v>
      </c>
    </row>
    <row r="12372" spans="1:15">
      <c r="A12372" t="s">
        <v>13662</v>
      </c>
      <c r="B12372" t="s">
        <v>23511</v>
      </c>
      <c r="C12372" t="s">
        <v>13663</v>
      </c>
      <c r="D12372">
        <v>20</v>
      </c>
      <c r="E12372">
        <v>6152</v>
      </c>
      <c r="F12372">
        <v>39</v>
      </c>
      <c r="G12372">
        <v>7804</v>
      </c>
      <c r="H12372">
        <v>0.99996949575976002</v>
      </c>
      <c r="I12372">
        <v>1</v>
      </c>
      <c r="J12372">
        <v>0.85953329234717102</v>
      </c>
      <c r="K12372" t="s">
        <v>25331</v>
      </c>
      <c r="L12372">
        <v>20</v>
      </c>
      <c r="M12372" t="s">
        <v>2729</v>
      </c>
      <c r="N12372">
        <v>0.512820512820513</v>
      </c>
      <c r="O12372">
        <v>3.2509752925877801E-3</v>
      </c>
    </row>
    <row r="12373" spans="1:15">
      <c r="A12373" t="s">
        <v>13662</v>
      </c>
      <c r="B12373" t="s">
        <v>23513</v>
      </c>
      <c r="C12373" t="s">
        <v>13663</v>
      </c>
      <c r="D12373">
        <v>2</v>
      </c>
      <c r="E12373">
        <v>535</v>
      </c>
      <c r="F12373">
        <v>38</v>
      </c>
      <c r="G12373">
        <v>8124</v>
      </c>
      <c r="H12373">
        <v>0.72434849315173</v>
      </c>
      <c r="I12373">
        <v>0.99999999999997702</v>
      </c>
      <c r="J12373">
        <v>0.95041217501583097</v>
      </c>
      <c r="K12373" t="s">
        <v>24558</v>
      </c>
      <c r="L12373">
        <v>2</v>
      </c>
      <c r="M12373" t="s">
        <v>2729</v>
      </c>
      <c r="N12373">
        <v>5.2631578947368397E-2</v>
      </c>
      <c r="O12373">
        <v>3.7383177570093499E-3</v>
      </c>
    </row>
    <row r="12374" spans="1:15">
      <c r="A12374" t="s">
        <v>13662</v>
      </c>
      <c r="B12374" t="s">
        <v>23518</v>
      </c>
      <c r="C12374" t="s">
        <v>13663</v>
      </c>
      <c r="D12374">
        <v>12</v>
      </c>
      <c r="E12374">
        <v>787</v>
      </c>
      <c r="F12374">
        <v>40</v>
      </c>
      <c r="G12374">
        <v>7393</v>
      </c>
      <c r="H12374">
        <v>6.4734063609665196E-4</v>
      </c>
      <c r="I12374">
        <v>4.7545720451218298E-2</v>
      </c>
      <c r="J12374">
        <v>4.5969829931765398E-2</v>
      </c>
      <c r="K12374" t="s">
        <v>25332</v>
      </c>
      <c r="L12374">
        <v>12</v>
      </c>
      <c r="M12374" t="s">
        <v>2729</v>
      </c>
      <c r="N12374">
        <v>0.3</v>
      </c>
      <c r="O12374">
        <v>1.52477763659466E-2</v>
      </c>
    </row>
    <row r="12375" spans="1:15">
      <c r="A12375" t="s">
        <v>13664</v>
      </c>
      <c r="B12375" t="s">
        <v>23511</v>
      </c>
      <c r="C12375" t="s">
        <v>13665</v>
      </c>
      <c r="D12375">
        <v>3</v>
      </c>
      <c r="E12375">
        <v>6152</v>
      </c>
      <c r="F12375">
        <v>5</v>
      </c>
      <c r="G12375">
        <v>7804</v>
      </c>
      <c r="H12375">
        <v>0.93277286492067202</v>
      </c>
      <c r="I12375">
        <v>1</v>
      </c>
      <c r="J12375">
        <v>0.85953329234717102</v>
      </c>
      <c r="K12375" t="s">
        <v>25333</v>
      </c>
      <c r="L12375">
        <v>3</v>
      </c>
      <c r="M12375" t="s">
        <v>2729</v>
      </c>
      <c r="N12375">
        <v>0.6</v>
      </c>
      <c r="O12375">
        <v>4.8764629388816603E-4</v>
      </c>
    </row>
    <row r="12376" spans="1:15">
      <c r="A12376" t="s">
        <v>13664</v>
      </c>
      <c r="B12376" t="s">
        <v>23518</v>
      </c>
      <c r="C12376" t="s">
        <v>13665</v>
      </c>
      <c r="D12376">
        <v>1</v>
      </c>
      <c r="E12376">
        <v>787</v>
      </c>
      <c r="F12376">
        <v>5</v>
      </c>
      <c r="G12376">
        <v>7393</v>
      </c>
      <c r="H12376">
        <v>0.430466464429208</v>
      </c>
      <c r="I12376">
        <v>1</v>
      </c>
      <c r="J12376">
        <v>0.966855260484069</v>
      </c>
      <c r="K12376" t="s">
        <v>23592</v>
      </c>
      <c r="L12376">
        <v>1</v>
      </c>
      <c r="M12376" t="s">
        <v>2729</v>
      </c>
      <c r="N12376">
        <v>0.2</v>
      </c>
      <c r="O12376">
        <v>1.27064803049555E-3</v>
      </c>
    </row>
    <row r="12377" spans="1:15">
      <c r="A12377" t="s">
        <v>13666</v>
      </c>
      <c r="B12377" t="s">
        <v>23511</v>
      </c>
      <c r="C12377" t="s">
        <v>13667</v>
      </c>
      <c r="D12377">
        <v>6</v>
      </c>
      <c r="E12377">
        <v>6152</v>
      </c>
      <c r="F12377">
        <v>8</v>
      </c>
      <c r="G12377">
        <v>7804</v>
      </c>
      <c r="H12377">
        <v>0.77072248517942499</v>
      </c>
      <c r="I12377">
        <v>0.968912233598893</v>
      </c>
      <c r="J12377">
        <v>0.832812322140707</v>
      </c>
      <c r="K12377" t="s">
        <v>25335</v>
      </c>
      <c r="L12377">
        <v>6</v>
      </c>
      <c r="M12377" t="s">
        <v>2729</v>
      </c>
      <c r="N12377">
        <v>0.75</v>
      </c>
      <c r="O12377">
        <v>9.7529258777633303E-4</v>
      </c>
    </row>
    <row r="12378" spans="1:15">
      <c r="A12378" t="s">
        <v>13666</v>
      </c>
      <c r="B12378" t="s">
        <v>23513</v>
      </c>
      <c r="C12378" t="s">
        <v>13667</v>
      </c>
      <c r="D12378">
        <v>1</v>
      </c>
      <c r="E12378">
        <v>535</v>
      </c>
      <c r="F12378">
        <v>7</v>
      </c>
      <c r="G12378">
        <v>8124</v>
      </c>
      <c r="H12378">
        <v>0.37938355156400999</v>
      </c>
      <c r="I12378">
        <v>0.99999999999997702</v>
      </c>
      <c r="J12378">
        <v>0.95041217501583097</v>
      </c>
      <c r="K12378" t="s">
        <v>25334</v>
      </c>
      <c r="L12378">
        <v>1</v>
      </c>
      <c r="M12378" t="s">
        <v>2729</v>
      </c>
      <c r="N12378">
        <v>0.14285714285714299</v>
      </c>
      <c r="O12378">
        <v>1.8691588785046699E-3</v>
      </c>
    </row>
    <row r="12379" spans="1:15">
      <c r="A12379" t="s">
        <v>13668</v>
      </c>
      <c r="B12379" t="s">
        <v>23513</v>
      </c>
      <c r="C12379" t="s">
        <v>13669</v>
      </c>
      <c r="D12379">
        <v>1</v>
      </c>
      <c r="E12379">
        <v>535</v>
      </c>
      <c r="F12379">
        <v>10</v>
      </c>
      <c r="G12379">
        <v>8124</v>
      </c>
      <c r="H12379">
        <v>0.494202526653369</v>
      </c>
      <c r="I12379">
        <v>0.99999999999997702</v>
      </c>
      <c r="J12379">
        <v>0.95041217501583097</v>
      </c>
      <c r="K12379" t="s">
        <v>24623</v>
      </c>
      <c r="L12379">
        <v>1</v>
      </c>
      <c r="M12379" t="s">
        <v>2729</v>
      </c>
      <c r="N12379">
        <v>0.1</v>
      </c>
      <c r="O12379">
        <v>1.8691588785046699E-3</v>
      </c>
    </row>
    <row r="12380" spans="1:15">
      <c r="A12380" t="s">
        <v>13668</v>
      </c>
      <c r="B12380" t="s">
        <v>23511</v>
      </c>
      <c r="C12380" t="s">
        <v>13669</v>
      </c>
      <c r="D12380">
        <v>2</v>
      </c>
      <c r="E12380">
        <v>6152</v>
      </c>
      <c r="F12380">
        <v>11</v>
      </c>
      <c r="G12380">
        <v>7804</v>
      </c>
      <c r="H12380">
        <v>0.999998427318191</v>
      </c>
      <c r="I12380">
        <v>1</v>
      </c>
      <c r="J12380">
        <v>0.85953329234717102</v>
      </c>
      <c r="K12380" t="s">
        <v>25336</v>
      </c>
      <c r="L12380">
        <v>2</v>
      </c>
      <c r="M12380" t="s">
        <v>2729</v>
      </c>
      <c r="N12380">
        <v>0.18181818181818199</v>
      </c>
      <c r="O12380">
        <v>3.2509752925877802E-4</v>
      </c>
    </row>
    <row r="12381" spans="1:15">
      <c r="A12381" t="s">
        <v>13668</v>
      </c>
      <c r="B12381" t="s">
        <v>23518</v>
      </c>
      <c r="C12381" t="s">
        <v>13669</v>
      </c>
      <c r="D12381">
        <v>4</v>
      </c>
      <c r="E12381">
        <v>787</v>
      </c>
      <c r="F12381">
        <v>10</v>
      </c>
      <c r="G12381">
        <v>7393</v>
      </c>
      <c r="H12381">
        <v>1.58256930259403E-2</v>
      </c>
      <c r="I12381">
        <v>0.30904061658989002</v>
      </c>
      <c r="J12381">
        <v>0.29879754585317603</v>
      </c>
      <c r="K12381" t="s">
        <v>24622</v>
      </c>
      <c r="L12381">
        <v>4</v>
      </c>
      <c r="M12381" t="s">
        <v>2729</v>
      </c>
      <c r="N12381">
        <v>0.4</v>
      </c>
      <c r="O12381">
        <v>5.0825921219822103E-3</v>
      </c>
    </row>
    <row r="12382" spans="1:15">
      <c r="A12382" t="s">
        <v>13670</v>
      </c>
      <c r="B12382" t="s">
        <v>23518</v>
      </c>
      <c r="C12382" t="s">
        <v>13671</v>
      </c>
      <c r="D12382">
        <v>1</v>
      </c>
      <c r="E12382">
        <v>787</v>
      </c>
      <c r="F12382">
        <v>5</v>
      </c>
      <c r="G12382">
        <v>7393</v>
      </c>
      <c r="H12382">
        <v>0.430466464429208</v>
      </c>
      <c r="I12382">
        <v>1</v>
      </c>
      <c r="J12382">
        <v>0.966855260484069</v>
      </c>
      <c r="K12382" t="s">
        <v>23592</v>
      </c>
      <c r="L12382">
        <v>1</v>
      </c>
      <c r="M12382" t="s">
        <v>2729</v>
      </c>
      <c r="N12382">
        <v>0.2</v>
      </c>
      <c r="O12382">
        <v>1.27064803049555E-3</v>
      </c>
    </row>
    <row r="12383" spans="1:15">
      <c r="A12383" t="s">
        <v>13670</v>
      </c>
      <c r="B12383" t="s">
        <v>23511</v>
      </c>
      <c r="C12383" t="s">
        <v>13671</v>
      </c>
      <c r="D12383">
        <v>3</v>
      </c>
      <c r="E12383">
        <v>6152</v>
      </c>
      <c r="F12383">
        <v>5</v>
      </c>
      <c r="G12383">
        <v>7804</v>
      </c>
      <c r="H12383">
        <v>0.93277286492067202</v>
      </c>
      <c r="I12383">
        <v>1</v>
      </c>
      <c r="J12383">
        <v>0.85953329234717102</v>
      </c>
      <c r="K12383" t="s">
        <v>25333</v>
      </c>
      <c r="L12383">
        <v>3</v>
      </c>
      <c r="M12383" t="s">
        <v>2729</v>
      </c>
      <c r="N12383">
        <v>0.6</v>
      </c>
      <c r="O12383">
        <v>4.8764629388816603E-4</v>
      </c>
    </row>
    <row r="12384" spans="1:15">
      <c r="A12384" t="s">
        <v>13672</v>
      </c>
      <c r="B12384" t="s">
        <v>23518</v>
      </c>
      <c r="C12384" t="s">
        <v>13673</v>
      </c>
      <c r="D12384">
        <v>1</v>
      </c>
      <c r="E12384">
        <v>787</v>
      </c>
      <c r="F12384">
        <v>5</v>
      </c>
      <c r="G12384">
        <v>7393</v>
      </c>
      <c r="H12384">
        <v>0.430466464429208</v>
      </c>
      <c r="I12384">
        <v>1</v>
      </c>
      <c r="J12384">
        <v>0.966855260484069</v>
      </c>
      <c r="K12384" t="s">
        <v>23592</v>
      </c>
      <c r="L12384">
        <v>1</v>
      </c>
      <c r="M12384" t="s">
        <v>2729</v>
      </c>
      <c r="N12384">
        <v>0.2</v>
      </c>
      <c r="O12384">
        <v>1.27064803049555E-3</v>
      </c>
    </row>
    <row r="12385" spans="1:15">
      <c r="A12385" t="s">
        <v>13672</v>
      </c>
      <c r="B12385" t="s">
        <v>23511</v>
      </c>
      <c r="C12385" t="s">
        <v>13673</v>
      </c>
      <c r="D12385">
        <v>3</v>
      </c>
      <c r="E12385">
        <v>6152</v>
      </c>
      <c r="F12385">
        <v>5</v>
      </c>
      <c r="G12385">
        <v>7804</v>
      </c>
      <c r="H12385">
        <v>0.93277286492067202</v>
      </c>
      <c r="I12385">
        <v>1</v>
      </c>
      <c r="J12385">
        <v>0.85953329234717102</v>
      </c>
      <c r="K12385" t="s">
        <v>25333</v>
      </c>
      <c r="L12385">
        <v>3</v>
      </c>
      <c r="M12385" t="s">
        <v>2729</v>
      </c>
      <c r="N12385">
        <v>0.6</v>
      </c>
      <c r="O12385">
        <v>4.8764629388816603E-4</v>
      </c>
    </row>
    <row r="12386" spans="1:15">
      <c r="A12386" t="s">
        <v>13674</v>
      </c>
      <c r="B12386" t="s">
        <v>23511</v>
      </c>
      <c r="C12386" t="s">
        <v>13675</v>
      </c>
      <c r="D12386">
        <v>4</v>
      </c>
      <c r="E12386">
        <v>6152</v>
      </c>
      <c r="F12386">
        <v>7</v>
      </c>
      <c r="G12386">
        <v>7804</v>
      </c>
      <c r="H12386">
        <v>0.95957928989840302</v>
      </c>
      <c r="I12386">
        <v>1</v>
      </c>
      <c r="J12386">
        <v>0.85953329234717102</v>
      </c>
      <c r="K12386" t="s">
        <v>31580</v>
      </c>
      <c r="L12386">
        <v>4</v>
      </c>
      <c r="M12386" t="s">
        <v>5133</v>
      </c>
      <c r="N12386">
        <v>0.57142857142857095</v>
      </c>
      <c r="O12386">
        <v>6.5019505851755496E-4</v>
      </c>
    </row>
    <row r="12387" spans="1:15">
      <c r="A12387" t="s">
        <v>13674</v>
      </c>
      <c r="B12387" t="s">
        <v>23518</v>
      </c>
      <c r="C12387" t="s">
        <v>13675</v>
      </c>
      <c r="D12387">
        <v>1</v>
      </c>
      <c r="E12387">
        <v>787</v>
      </c>
      <c r="F12387">
        <v>6</v>
      </c>
      <c r="G12387">
        <v>7393</v>
      </c>
      <c r="H12387">
        <v>0.49113550780958298</v>
      </c>
      <c r="I12387">
        <v>1</v>
      </c>
      <c r="J12387">
        <v>0.966855260484069</v>
      </c>
      <c r="K12387" t="s">
        <v>23797</v>
      </c>
      <c r="L12387">
        <v>1</v>
      </c>
      <c r="M12387" t="s">
        <v>5133</v>
      </c>
      <c r="N12387">
        <v>0.16666666666666699</v>
      </c>
      <c r="O12387">
        <v>1.27064803049555E-3</v>
      </c>
    </row>
    <row r="12388" spans="1:15">
      <c r="A12388" t="s">
        <v>13674</v>
      </c>
      <c r="B12388" t="s">
        <v>23513</v>
      </c>
      <c r="C12388" t="s">
        <v>13675</v>
      </c>
      <c r="D12388">
        <v>1</v>
      </c>
      <c r="E12388">
        <v>535</v>
      </c>
      <c r="F12388">
        <v>9</v>
      </c>
      <c r="G12388">
        <v>8124</v>
      </c>
      <c r="H12388">
        <v>0.45850310076412798</v>
      </c>
      <c r="I12388">
        <v>0.99999999999997702</v>
      </c>
      <c r="J12388">
        <v>0.95041217501583097</v>
      </c>
      <c r="K12388" t="s">
        <v>30128</v>
      </c>
      <c r="L12388">
        <v>1</v>
      </c>
      <c r="M12388" t="s">
        <v>5133</v>
      </c>
      <c r="N12388">
        <v>0.11111111111111099</v>
      </c>
      <c r="O12388">
        <v>1.8691588785046699E-3</v>
      </c>
    </row>
    <row r="12389" spans="1:15">
      <c r="A12389" t="s">
        <v>13676</v>
      </c>
      <c r="B12389" t="s">
        <v>23511</v>
      </c>
      <c r="C12389" t="s">
        <v>13677</v>
      </c>
      <c r="D12389">
        <v>11</v>
      </c>
      <c r="E12389">
        <v>6152</v>
      </c>
      <c r="F12389">
        <v>12</v>
      </c>
      <c r="G12389">
        <v>7804</v>
      </c>
      <c r="H12389">
        <v>0.24296886885364699</v>
      </c>
      <c r="I12389">
        <v>0.71382528017432401</v>
      </c>
      <c r="J12389">
        <v>0.61355659322887801</v>
      </c>
      <c r="K12389" t="s">
        <v>30654</v>
      </c>
      <c r="L12389">
        <v>11</v>
      </c>
      <c r="M12389" t="s">
        <v>2729</v>
      </c>
      <c r="N12389">
        <v>0.91666666666666696</v>
      </c>
      <c r="O12389">
        <v>1.78803641092328E-3</v>
      </c>
    </row>
    <row r="12390" spans="1:15">
      <c r="A12390" t="s">
        <v>13676</v>
      </c>
      <c r="B12390" t="s">
        <v>23518</v>
      </c>
      <c r="C12390" t="s">
        <v>13677</v>
      </c>
      <c r="D12390">
        <v>1</v>
      </c>
      <c r="E12390">
        <v>787</v>
      </c>
      <c r="F12390">
        <v>12</v>
      </c>
      <c r="G12390">
        <v>7393</v>
      </c>
      <c r="H12390">
        <v>0.74120734014009004</v>
      </c>
      <c r="I12390">
        <v>1</v>
      </c>
      <c r="J12390">
        <v>0.966855260484069</v>
      </c>
      <c r="K12390" t="s">
        <v>29110</v>
      </c>
      <c r="L12390">
        <v>1</v>
      </c>
      <c r="M12390" t="s">
        <v>2729</v>
      </c>
      <c r="N12390">
        <v>8.3333333333333301E-2</v>
      </c>
      <c r="O12390">
        <v>1.27064803049555E-3</v>
      </c>
    </row>
    <row r="12391" spans="1:15">
      <c r="A12391" t="s">
        <v>13678</v>
      </c>
      <c r="B12391" t="s">
        <v>23511</v>
      </c>
      <c r="C12391" t="s">
        <v>13679</v>
      </c>
      <c r="D12391">
        <v>1</v>
      </c>
      <c r="E12391">
        <v>6152</v>
      </c>
      <c r="F12391">
        <v>1</v>
      </c>
      <c r="G12391">
        <v>7804</v>
      </c>
      <c r="H12391">
        <v>0.788313685289595</v>
      </c>
      <c r="I12391">
        <v>0.968912233598893</v>
      </c>
      <c r="J12391">
        <v>0.832812322140707</v>
      </c>
      <c r="K12391" t="s">
        <v>31581</v>
      </c>
      <c r="L12391">
        <v>1</v>
      </c>
      <c r="M12391" t="s">
        <v>1463</v>
      </c>
      <c r="N12391">
        <v>1</v>
      </c>
      <c r="O12391">
        <v>1.6254876462938901E-4</v>
      </c>
    </row>
    <row r="12392" spans="1:15">
      <c r="A12392" t="s">
        <v>13680</v>
      </c>
      <c r="B12392" t="s">
        <v>23518</v>
      </c>
      <c r="C12392" t="s">
        <v>13681</v>
      </c>
      <c r="D12392">
        <v>2</v>
      </c>
      <c r="E12392">
        <v>787</v>
      </c>
      <c r="F12392">
        <v>18</v>
      </c>
      <c r="G12392">
        <v>7393</v>
      </c>
      <c r="H12392">
        <v>0.58566443264086399</v>
      </c>
      <c r="I12392">
        <v>1</v>
      </c>
      <c r="J12392">
        <v>0.966855260484069</v>
      </c>
      <c r="K12392" t="s">
        <v>31582</v>
      </c>
      <c r="L12392">
        <v>2</v>
      </c>
      <c r="M12392" t="s">
        <v>1463</v>
      </c>
      <c r="N12392">
        <v>0.11111111111111099</v>
      </c>
      <c r="O12392">
        <v>2.5412960609911099E-3</v>
      </c>
    </row>
    <row r="12393" spans="1:15">
      <c r="A12393" t="s">
        <v>13680</v>
      </c>
      <c r="B12393" t="s">
        <v>23511</v>
      </c>
      <c r="C12393" t="s">
        <v>13681</v>
      </c>
      <c r="D12393">
        <v>22</v>
      </c>
      <c r="E12393">
        <v>6152</v>
      </c>
      <c r="F12393">
        <v>26</v>
      </c>
      <c r="G12393">
        <v>7804</v>
      </c>
      <c r="H12393">
        <v>0.328425931590757</v>
      </c>
      <c r="I12393">
        <v>0.85924881650571305</v>
      </c>
      <c r="J12393">
        <v>0.73855296419656502</v>
      </c>
      <c r="K12393" t="s">
        <v>31583</v>
      </c>
      <c r="L12393">
        <v>22</v>
      </c>
      <c r="M12393" t="s">
        <v>1463</v>
      </c>
      <c r="N12393">
        <v>0.84615384615384603</v>
      </c>
      <c r="O12393">
        <v>3.57607282184655E-3</v>
      </c>
    </row>
    <row r="12394" spans="1:15">
      <c r="A12394" t="s">
        <v>13682</v>
      </c>
      <c r="B12394" t="s">
        <v>23518</v>
      </c>
      <c r="C12394" t="s">
        <v>13683</v>
      </c>
      <c r="D12394">
        <v>1</v>
      </c>
      <c r="E12394">
        <v>787</v>
      </c>
      <c r="F12394">
        <v>7</v>
      </c>
      <c r="G12394">
        <v>7393</v>
      </c>
      <c r="H12394">
        <v>0.54534917443390396</v>
      </c>
      <c r="I12394">
        <v>1</v>
      </c>
      <c r="J12394">
        <v>0.966855260484069</v>
      </c>
      <c r="K12394" t="s">
        <v>24008</v>
      </c>
      <c r="L12394">
        <v>1</v>
      </c>
      <c r="M12394" t="s">
        <v>1463</v>
      </c>
      <c r="N12394">
        <v>0.14285714285714299</v>
      </c>
      <c r="O12394">
        <v>1.27064803049555E-3</v>
      </c>
    </row>
    <row r="12395" spans="1:15">
      <c r="A12395" t="s">
        <v>13682</v>
      </c>
      <c r="B12395" t="s">
        <v>23511</v>
      </c>
      <c r="C12395" t="s">
        <v>13683</v>
      </c>
      <c r="D12395">
        <v>6</v>
      </c>
      <c r="E12395">
        <v>6152</v>
      </c>
      <c r="F12395">
        <v>7</v>
      </c>
      <c r="G12395">
        <v>7804</v>
      </c>
      <c r="H12395">
        <v>0.54476030000281095</v>
      </c>
      <c r="I12395">
        <v>0.968912233598893</v>
      </c>
      <c r="J12395">
        <v>0.832812322140707</v>
      </c>
      <c r="K12395" t="s">
        <v>31584</v>
      </c>
      <c r="L12395">
        <v>6</v>
      </c>
      <c r="M12395" t="s">
        <v>1463</v>
      </c>
      <c r="N12395">
        <v>0.85714285714285698</v>
      </c>
      <c r="O12395">
        <v>9.7529258777633303E-4</v>
      </c>
    </row>
    <row r="12396" spans="1:15">
      <c r="A12396" t="s">
        <v>13684</v>
      </c>
      <c r="B12396" t="s">
        <v>23518</v>
      </c>
      <c r="C12396" t="s">
        <v>13685</v>
      </c>
      <c r="D12396">
        <v>1</v>
      </c>
      <c r="E12396">
        <v>787</v>
      </c>
      <c r="F12396">
        <v>7</v>
      </c>
      <c r="G12396">
        <v>7393</v>
      </c>
      <c r="H12396">
        <v>0.54534917443390396</v>
      </c>
      <c r="I12396">
        <v>1</v>
      </c>
      <c r="J12396">
        <v>0.966855260484069</v>
      </c>
      <c r="K12396" t="s">
        <v>31291</v>
      </c>
      <c r="L12396">
        <v>1</v>
      </c>
      <c r="M12396" t="s">
        <v>5133</v>
      </c>
      <c r="N12396">
        <v>0.14285714285714299</v>
      </c>
      <c r="O12396">
        <v>1.27064803049555E-3</v>
      </c>
    </row>
    <row r="12397" spans="1:15">
      <c r="A12397" t="s">
        <v>13684</v>
      </c>
      <c r="B12397" t="s">
        <v>23511</v>
      </c>
      <c r="C12397" t="s">
        <v>13685</v>
      </c>
      <c r="D12397">
        <v>6</v>
      </c>
      <c r="E12397">
        <v>6152</v>
      </c>
      <c r="F12397">
        <v>8</v>
      </c>
      <c r="G12397">
        <v>7804</v>
      </c>
      <c r="H12397">
        <v>0.77072248517942499</v>
      </c>
      <c r="I12397">
        <v>0.968912233598893</v>
      </c>
      <c r="J12397">
        <v>0.832812322140707</v>
      </c>
      <c r="K12397" t="s">
        <v>31585</v>
      </c>
      <c r="L12397">
        <v>6</v>
      </c>
      <c r="M12397" t="s">
        <v>5133</v>
      </c>
      <c r="N12397">
        <v>0.75</v>
      </c>
      <c r="O12397">
        <v>9.7529258777633303E-4</v>
      </c>
    </row>
    <row r="12398" spans="1:15">
      <c r="A12398" t="s">
        <v>13686</v>
      </c>
      <c r="B12398" t="s">
        <v>23511</v>
      </c>
      <c r="C12398" t="s">
        <v>13687</v>
      </c>
      <c r="D12398">
        <v>32</v>
      </c>
      <c r="E12398">
        <v>6152</v>
      </c>
      <c r="F12398">
        <v>32</v>
      </c>
      <c r="G12398">
        <v>7804</v>
      </c>
      <c r="H12398">
        <v>4.8633473903822298E-4</v>
      </c>
      <c r="I12398">
        <v>7.2987279052306401E-3</v>
      </c>
      <c r="J12398">
        <v>6.2734996263290599E-3</v>
      </c>
      <c r="K12398" t="s">
        <v>30875</v>
      </c>
      <c r="L12398">
        <v>32</v>
      </c>
      <c r="M12398" t="s">
        <v>5133</v>
      </c>
      <c r="N12398">
        <v>1</v>
      </c>
      <c r="O12398">
        <v>5.2015604681404396E-3</v>
      </c>
    </row>
    <row r="12399" spans="1:15">
      <c r="A12399" t="s">
        <v>13688</v>
      </c>
      <c r="B12399" t="s">
        <v>23511</v>
      </c>
      <c r="C12399" t="s">
        <v>13689</v>
      </c>
      <c r="D12399">
        <v>21</v>
      </c>
      <c r="E12399">
        <v>6152</v>
      </c>
      <c r="F12399">
        <v>21</v>
      </c>
      <c r="G12399">
        <v>7804</v>
      </c>
      <c r="H12399">
        <v>6.7225794545058698E-3</v>
      </c>
      <c r="I12399">
        <v>6.1969845252444103E-2</v>
      </c>
      <c r="J12399">
        <v>5.3265145116078001E-2</v>
      </c>
      <c r="K12399" t="s">
        <v>30876</v>
      </c>
      <c r="L12399">
        <v>21</v>
      </c>
      <c r="M12399" t="s">
        <v>5133</v>
      </c>
      <c r="N12399">
        <v>1</v>
      </c>
      <c r="O12399">
        <v>3.41352405721717E-3</v>
      </c>
    </row>
    <row r="12400" spans="1:15">
      <c r="A12400" t="s">
        <v>13690</v>
      </c>
      <c r="B12400" t="s">
        <v>23511</v>
      </c>
      <c r="C12400" t="s">
        <v>13691</v>
      </c>
      <c r="D12400">
        <v>1</v>
      </c>
      <c r="E12400">
        <v>6152</v>
      </c>
      <c r="F12400">
        <v>1</v>
      </c>
      <c r="G12400">
        <v>7804</v>
      </c>
      <c r="H12400">
        <v>0.788313685289595</v>
      </c>
      <c r="I12400">
        <v>0.968912233598893</v>
      </c>
      <c r="J12400">
        <v>0.832812322140707</v>
      </c>
      <c r="K12400" t="s">
        <v>24306</v>
      </c>
      <c r="L12400">
        <v>1</v>
      </c>
      <c r="M12400" t="s">
        <v>5133</v>
      </c>
      <c r="N12400">
        <v>1</v>
      </c>
      <c r="O12400">
        <v>1.6254876462938901E-4</v>
      </c>
    </row>
    <row r="12401" spans="1:15">
      <c r="A12401" t="s">
        <v>13692</v>
      </c>
      <c r="B12401" t="s">
        <v>23511</v>
      </c>
      <c r="C12401" t="s">
        <v>13693</v>
      </c>
      <c r="D12401">
        <v>15</v>
      </c>
      <c r="E12401">
        <v>6152</v>
      </c>
      <c r="F12401">
        <v>16</v>
      </c>
      <c r="G12401">
        <v>7804</v>
      </c>
      <c r="H12401">
        <v>0.117553998354144</v>
      </c>
      <c r="I12401">
        <v>0.47842873658393897</v>
      </c>
      <c r="J12401">
        <v>0.41122542710949</v>
      </c>
      <c r="K12401" t="s">
        <v>31586</v>
      </c>
      <c r="L12401">
        <v>15</v>
      </c>
      <c r="M12401" t="s">
        <v>5133</v>
      </c>
      <c r="N12401">
        <v>0.9375</v>
      </c>
      <c r="O12401">
        <v>2.4382314694408299E-3</v>
      </c>
    </row>
    <row r="12402" spans="1:15">
      <c r="A12402" t="s">
        <v>13694</v>
      </c>
      <c r="B12402" t="s">
        <v>23511</v>
      </c>
      <c r="C12402" t="s">
        <v>13695</v>
      </c>
      <c r="D12402">
        <v>6</v>
      </c>
      <c r="E12402">
        <v>6152</v>
      </c>
      <c r="F12402">
        <v>6</v>
      </c>
      <c r="G12402">
        <v>7804</v>
      </c>
      <c r="H12402">
        <v>0.23986678822258201</v>
      </c>
      <c r="I12402">
        <v>0.71382528017432401</v>
      </c>
      <c r="J12402">
        <v>0.61355659322887801</v>
      </c>
      <c r="K12402" t="s">
        <v>24325</v>
      </c>
      <c r="L12402">
        <v>6</v>
      </c>
      <c r="M12402" t="s">
        <v>5133</v>
      </c>
      <c r="N12402">
        <v>1</v>
      </c>
      <c r="O12402">
        <v>9.7529258777633303E-4</v>
      </c>
    </row>
    <row r="12403" spans="1:15">
      <c r="A12403" t="s">
        <v>13696</v>
      </c>
      <c r="B12403" t="s">
        <v>23518</v>
      </c>
      <c r="C12403" t="s">
        <v>13697</v>
      </c>
      <c r="D12403">
        <v>2</v>
      </c>
      <c r="E12403">
        <v>787</v>
      </c>
      <c r="F12403">
        <v>7</v>
      </c>
      <c r="G12403">
        <v>7393</v>
      </c>
      <c r="H12403">
        <v>0.16585350806365901</v>
      </c>
      <c r="I12403">
        <v>0.82859402353427802</v>
      </c>
      <c r="J12403">
        <v>0.80113049045977802</v>
      </c>
      <c r="K12403" t="s">
        <v>29883</v>
      </c>
      <c r="L12403">
        <v>2</v>
      </c>
      <c r="M12403" t="s">
        <v>5133</v>
      </c>
      <c r="N12403">
        <v>0.28571428571428598</v>
      </c>
      <c r="O12403">
        <v>2.5412960609911099E-3</v>
      </c>
    </row>
    <row r="12404" spans="1:15">
      <c r="A12404" t="s">
        <v>13696</v>
      </c>
      <c r="B12404" t="s">
        <v>23511</v>
      </c>
      <c r="C12404" t="s">
        <v>13697</v>
      </c>
      <c r="D12404">
        <v>3</v>
      </c>
      <c r="E12404">
        <v>6152</v>
      </c>
      <c r="F12404">
        <v>7</v>
      </c>
      <c r="G12404">
        <v>7804</v>
      </c>
      <c r="H12404">
        <v>0.993960019178175</v>
      </c>
      <c r="I12404">
        <v>1</v>
      </c>
      <c r="J12404">
        <v>0.85953329234717102</v>
      </c>
      <c r="K12404" t="s">
        <v>31587</v>
      </c>
      <c r="L12404">
        <v>3</v>
      </c>
      <c r="M12404" t="s">
        <v>5133</v>
      </c>
      <c r="N12404">
        <v>0.42857142857142899</v>
      </c>
      <c r="O12404">
        <v>4.8764629388816603E-4</v>
      </c>
    </row>
    <row r="12405" spans="1:15">
      <c r="A12405" t="s">
        <v>13696</v>
      </c>
      <c r="B12405" t="s">
        <v>23513</v>
      </c>
      <c r="C12405" t="s">
        <v>13697</v>
      </c>
      <c r="D12405">
        <v>3</v>
      </c>
      <c r="E12405">
        <v>535</v>
      </c>
      <c r="F12405">
        <v>8</v>
      </c>
      <c r="G12405">
        <v>8124</v>
      </c>
      <c r="H12405">
        <v>1.2388605233898399E-2</v>
      </c>
      <c r="I12405">
        <v>0.18879350817132301</v>
      </c>
      <c r="J12405">
        <v>0.17943164872997999</v>
      </c>
      <c r="K12405" t="s">
        <v>29881</v>
      </c>
      <c r="L12405">
        <v>3</v>
      </c>
      <c r="M12405" t="s">
        <v>5133</v>
      </c>
      <c r="N12405">
        <v>0.375</v>
      </c>
      <c r="O12405">
        <v>5.60747663551402E-3</v>
      </c>
    </row>
    <row r="12406" spans="1:15">
      <c r="A12406" t="s">
        <v>13698</v>
      </c>
      <c r="B12406" t="s">
        <v>23511</v>
      </c>
      <c r="C12406" t="s">
        <v>13699</v>
      </c>
      <c r="D12406">
        <v>8</v>
      </c>
      <c r="E12406">
        <v>6152</v>
      </c>
      <c r="F12406">
        <v>8</v>
      </c>
      <c r="G12406">
        <v>7804</v>
      </c>
      <c r="H12406">
        <v>0.148995721685201</v>
      </c>
      <c r="I12406">
        <v>0.54611425167193095</v>
      </c>
      <c r="J12406">
        <v>0.46940338073728599</v>
      </c>
      <c r="K12406" t="s">
        <v>30119</v>
      </c>
      <c r="L12406">
        <v>8</v>
      </c>
      <c r="M12406" t="s">
        <v>5133</v>
      </c>
      <c r="N12406">
        <v>1</v>
      </c>
      <c r="O12406">
        <v>1.3003901170351099E-3</v>
      </c>
    </row>
    <row r="12407" spans="1:15">
      <c r="A12407" t="s">
        <v>13700</v>
      </c>
      <c r="B12407" t="s">
        <v>23518</v>
      </c>
      <c r="C12407" t="s">
        <v>13701</v>
      </c>
      <c r="D12407">
        <v>19</v>
      </c>
      <c r="E12407">
        <v>787</v>
      </c>
      <c r="F12407">
        <v>119</v>
      </c>
      <c r="G12407">
        <v>7393</v>
      </c>
      <c r="H12407">
        <v>4.5979840503585001E-2</v>
      </c>
      <c r="I12407">
        <v>0.57282732941301695</v>
      </c>
      <c r="J12407">
        <v>0.55384111679201598</v>
      </c>
      <c r="K12407" t="s">
        <v>31588</v>
      </c>
      <c r="L12407">
        <v>19</v>
      </c>
      <c r="M12407" t="s">
        <v>5133</v>
      </c>
      <c r="N12407">
        <v>0.159663865546218</v>
      </c>
      <c r="O12407">
        <v>2.4142312579415501E-2</v>
      </c>
    </row>
    <row r="12408" spans="1:15">
      <c r="A12408" t="s">
        <v>13700</v>
      </c>
      <c r="B12408" t="s">
        <v>23511</v>
      </c>
      <c r="C12408" t="s">
        <v>13701</v>
      </c>
      <c r="D12408">
        <v>98</v>
      </c>
      <c r="E12408">
        <v>6152</v>
      </c>
      <c r="F12408">
        <v>134</v>
      </c>
      <c r="G12408">
        <v>7804</v>
      </c>
      <c r="H12408">
        <v>0.95553032988401598</v>
      </c>
      <c r="I12408">
        <v>1</v>
      </c>
      <c r="J12408">
        <v>0.85953329234717102</v>
      </c>
      <c r="K12408" t="s">
        <v>31589</v>
      </c>
      <c r="L12408">
        <v>98</v>
      </c>
      <c r="M12408" t="s">
        <v>5133</v>
      </c>
      <c r="N12408">
        <v>0.73134328358209</v>
      </c>
      <c r="O12408">
        <v>1.5929778933680101E-2</v>
      </c>
    </row>
    <row r="12409" spans="1:15">
      <c r="A12409" t="s">
        <v>13700</v>
      </c>
      <c r="B12409" t="s">
        <v>23513</v>
      </c>
      <c r="C12409" t="s">
        <v>13701</v>
      </c>
      <c r="D12409">
        <v>7</v>
      </c>
      <c r="E12409">
        <v>535</v>
      </c>
      <c r="F12409">
        <v>132</v>
      </c>
      <c r="G12409">
        <v>8124</v>
      </c>
      <c r="H12409">
        <v>0.77518568254812203</v>
      </c>
      <c r="I12409">
        <v>0.99999999999997702</v>
      </c>
      <c r="J12409">
        <v>0.95041217501583097</v>
      </c>
      <c r="K12409" t="s">
        <v>31590</v>
      </c>
      <c r="L12409">
        <v>7</v>
      </c>
      <c r="M12409" t="s">
        <v>5133</v>
      </c>
      <c r="N12409">
        <v>5.3030303030302997E-2</v>
      </c>
      <c r="O12409">
        <v>1.3084112149532701E-2</v>
      </c>
    </row>
    <row r="12410" spans="1:15">
      <c r="A12410" t="s">
        <v>13702</v>
      </c>
      <c r="B12410" t="s">
        <v>23511</v>
      </c>
      <c r="C12410" t="s">
        <v>13703</v>
      </c>
      <c r="D12410">
        <v>10</v>
      </c>
      <c r="E12410">
        <v>6152</v>
      </c>
      <c r="F12410">
        <v>10</v>
      </c>
      <c r="G12410">
        <v>7804</v>
      </c>
      <c r="H12410">
        <v>9.2537459108980397E-2</v>
      </c>
      <c r="I12410">
        <v>0.40853420848785299</v>
      </c>
      <c r="J12410">
        <v>0.35114875325800998</v>
      </c>
      <c r="K12410" t="s">
        <v>29063</v>
      </c>
      <c r="L12410">
        <v>10</v>
      </c>
      <c r="M12410" t="s">
        <v>2729</v>
      </c>
      <c r="N12410">
        <v>1</v>
      </c>
      <c r="O12410">
        <v>1.62548764629389E-3</v>
      </c>
    </row>
    <row r="12411" spans="1:15">
      <c r="A12411" t="s">
        <v>13704</v>
      </c>
      <c r="B12411" t="s">
        <v>23518</v>
      </c>
      <c r="C12411" t="s">
        <v>13705</v>
      </c>
      <c r="D12411">
        <v>4</v>
      </c>
      <c r="E12411">
        <v>787</v>
      </c>
      <c r="F12411">
        <v>4</v>
      </c>
      <c r="G12411">
        <v>7393</v>
      </c>
      <c r="H12411">
        <v>1.2754184429923201E-4</v>
      </c>
      <c r="I12411">
        <v>1.33866788828189E-2</v>
      </c>
      <c r="J12411">
        <v>1.2942980898264501E-2</v>
      </c>
      <c r="K12411" t="s">
        <v>25138</v>
      </c>
      <c r="L12411">
        <v>4</v>
      </c>
      <c r="M12411" t="s">
        <v>2729</v>
      </c>
      <c r="N12411">
        <v>1</v>
      </c>
      <c r="O12411">
        <v>5.0825921219822103E-3</v>
      </c>
    </row>
    <row r="12412" spans="1:15">
      <c r="A12412" t="s">
        <v>13704</v>
      </c>
      <c r="B12412" t="s">
        <v>23511</v>
      </c>
      <c r="C12412" t="s">
        <v>13705</v>
      </c>
      <c r="D12412">
        <v>1</v>
      </c>
      <c r="E12412">
        <v>6152</v>
      </c>
      <c r="F12412">
        <v>5</v>
      </c>
      <c r="G12412">
        <v>7804</v>
      </c>
      <c r="H12412">
        <v>0.99957695240616395</v>
      </c>
      <c r="I12412">
        <v>1</v>
      </c>
      <c r="J12412">
        <v>0.85953329234717102</v>
      </c>
      <c r="K12412" t="s">
        <v>25137</v>
      </c>
      <c r="L12412">
        <v>1</v>
      </c>
      <c r="M12412" t="s">
        <v>2729</v>
      </c>
      <c r="N12412">
        <v>0.2</v>
      </c>
      <c r="O12412">
        <v>1.6254876462938901E-4</v>
      </c>
    </row>
    <row r="12413" spans="1:15">
      <c r="A12413" t="s">
        <v>13706</v>
      </c>
      <c r="B12413" t="s">
        <v>23511</v>
      </c>
      <c r="C12413" t="s">
        <v>13707</v>
      </c>
      <c r="D12413">
        <v>1</v>
      </c>
      <c r="E12413">
        <v>6152</v>
      </c>
      <c r="F12413">
        <v>1</v>
      </c>
      <c r="G12413">
        <v>7804</v>
      </c>
      <c r="H12413">
        <v>0.788313685289595</v>
      </c>
      <c r="I12413">
        <v>0.968912233598893</v>
      </c>
      <c r="J12413">
        <v>0.832812322140707</v>
      </c>
      <c r="K12413" t="s">
        <v>24641</v>
      </c>
      <c r="L12413">
        <v>1</v>
      </c>
      <c r="M12413" t="s">
        <v>5133</v>
      </c>
      <c r="N12413">
        <v>1</v>
      </c>
      <c r="O12413">
        <v>1.6254876462938901E-4</v>
      </c>
    </row>
    <row r="12414" spans="1:15">
      <c r="A12414" t="s">
        <v>13708</v>
      </c>
      <c r="B12414" t="s">
        <v>23511</v>
      </c>
      <c r="C12414" t="s">
        <v>13709</v>
      </c>
      <c r="D12414">
        <v>1</v>
      </c>
      <c r="E12414">
        <v>6152</v>
      </c>
      <c r="F12414">
        <v>1</v>
      </c>
      <c r="G12414">
        <v>7804</v>
      </c>
      <c r="H12414">
        <v>0.788313685289595</v>
      </c>
      <c r="I12414">
        <v>0.968912233598893</v>
      </c>
      <c r="J12414">
        <v>0.832812322140707</v>
      </c>
      <c r="K12414" t="s">
        <v>24641</v>
      </c>
      <c r="L12414">
        <v>1</v>
      </c>
      <c r="M12414" t="s">
        <v>5133</v>
      </c>
      <c r="N12414">
        <v>1</v>
      </c>
      <c r="O12414">
        <v>1.6254876462938901E-4</v>
      </c>
    </row>
    <row r="12415" spans="1:15">
      <c r="A12415" t="s">
        <v>13710</v>
      </c>
      <c r="B12415" t="s">
        <v>23511</v>
      </c>
      <c r="C12415" t="s">
        <v>13711</v>
      </c>
      <c r="D12415">
        <v>6</v>
      </c>
      <c r="E12415">
        <v>6152</v>
      </c>
      <c r="F12415">
        <v>6</v>
      </c>
      <c r="G12415">
        <v>7804</v>
      </c>
      <c r="H12415">
        <v>0.23986678822258201</v>
      </c>
      <c r="I12415">
        <v>0.71382528017432401</v>
      </c>
      <c r="J12415">
        <v>0.61355659322887801</v>
      </c>
      <c r="K12415" t="s">
        <v>30037</v>
      </c>
      <c r="L12415">
        <v>6</v>
      </c>
      <c r="M12415" t="s">
        <v>5133</v>
      </c>
      <c r="N12415">
        <v>1</v>
      </c>
      <c r="O12415">
        <v>9.7529258777633303E-4</v>
      </c>
    </row>
    <row r="12416" spans="1:15">
      <c r="A12416" t="s">
        <v>13712</v>
      </c>
      <c r="B12416" t="s">
        <v>23511</v>
      </c>
      <c r="C12416" t="s">
        <v>13713</v>
      </c>
      <c r="D12416">
        <v>6</v>
      </c>
      <c r="E12416">
        <v>6152</v>
      </c>
      <c r="F12416">
        <v>6</v>
      </c>
      <c r="G12416">
        <v>7804</v>
      </c>
      <c r="H12416">
        <v>0.23986678822258201</v>
      </c>
      <c r="I12416">
        <v>0.71382528017432401</v>
      </c>
      <c r="J12416">
        <v>0.61355659322887801</v>
      </c>
      <c r="K12416" t="s">
        <v>30037</v>
      </c>
      <c r="L12416">
        <v>6</v>
      </c>
      <c r="M12416" t="s">
        <v>5133</v>
      </c>
      <c r="N12416">
        <v>1</v>
      </c>
      <c r="O12416">
        <v>9.7529258777633303E-4</v>
      </c>
    </row>
    <row r="12417" spans="1:15">
      <c r="A12417" t="s">
        <v>13714</v>
      </c>
      <c r="B12417" t="s">
        <v>23511</v>
      </c>
      <c r="C12417" t="s">
        <v>13715</v>
      </c>
      <c r="D12417">
        <v>31</v>
      </c>
      <c r="E12417">
        <v>6152</v>
      </c>
      <c r="F12417">
        <v>35</v>
      </c>
      <c r="G12417">
        <v>7804</v>
      </c>
      <c r="H12417">
        <v>0.109086608310262</v>
      </c>
      <c r="I12417">
        <v>0.46331219103301402</v>
      </c>
      <c r="J12417">
        <v>0.39823225294318798</v>
      </c>
      <c r="K12417" t="s">
        <v>28387</v>
      </c>
      <c r="L12417">
        <v>31</v>
      </c>
      <c r="M12417" t="s">
        <v>5133</v>
      </c>
      <c r="N12417">
        <v>0.88571428571428601</v>
      </c>
      <c r="O12417">
        <v>5.0390117035110501E-3</v>
      </c>
    </row>
    <row r="12418" spans="1:15">
      <c r="A12418" t="s">
        <v>13714</v>
      </c>
      <c r="B12418" t="s">
        <v>23518</v>
      </c>
      <c r="C12418" t="s">
        <v>13715</v>
      </c>
      <c r="D12418">
        <v>1</v>
      </c>
      <c r="E12418">
        <v>787</v>
      </c>
      <c r="F12418">
        <v>27</v>
      </c>
      <c r="G12418">
        <v>7393</v>
      </c>
      <c r="H12418">
        <v>0.95238764931624598</v>
      </c>
      <c r="I12418">
        <v>1</v>
      </c>
      <c r="J12418">
        <v>0.966855260484069</v>
      </c>
      <c r="K12418" t="s">
        <v>23735</v>
      </c>
      <c r="L12418">
        <v>1</v>
      </c>
      <c r="M12418" t="s">
        <v>5133</v>
      </c>
      <c r="N12418">
        <v>3.7037037037037E-2</v>
      </c>
      <c r="O12418">
        <v>1.27064803049555E-3</v>
      </c>
    </row>
    <row r="12419" spans="1:15">
      <c r="A12419" t="s">
        <v>13716</v>
      </c>
      <c r="B12419" t="s">
        <v>23511</v>
      </c>
      <c r="C12419" t="s">
        <v>13717</v>
      </c>
      <c r="D12419">
        <v>3</v>
      </c>
      <c r="E12419">
        <v>6152</v>
      </c>
      <c r="F12419">
        <v>3</v>
      </c>
      <c r="G12419">
        <v>7804</v>
      </c>
      <c r="H12419">
        <v>0.489837867770546</v>
      </c>
      <c r="I12419">
        <v>0.96083957126938102</v>
      </c>
      <c r="J12419">
        <v>0.82587360011061495</v>
      </c>
      <c r="K12419" t="s">
        <v>26889</v>
      </c>
      <c r="L12419">
        <v>3</v>
      </c>
      <c r="M12419" t="s">
        <v>5133</v>
      </c>
      <c r="N12419">
        <v>1</v>
      </c>
      <c r="O12419">
        <v>4.8764629388816603E-4</v>
      </c>
    </row>
    <row r="12420" spans="1:15">
      <c r="A12420" t="s">
        <v>13718</v>
      </c>
      <c r="B12420" t="s">
        <v>23511</v>
      </c>
      <c r="C12420" t="s">
        <v>13719</v>
      </c>
      <c r="D12420">
        <v>4</v>
      </c>
      <c r="E12420">
        <v>6152</v>
      </c>
      <c r="F12420">
        <v>4</v>
      </c>
      <c r="G12420">
        <v>7804</v>
      </c>
      <c r="H12420">
        <v>0.38610601832086699</v>
      </c>
      <c r="I12420">
        <v>0.90829480295553899</v>
      </c>
      <c r="J12420">
        <v>0.78070962240619901</v>
      </c>
      <c r="K12420" t="s">
        <v>31591</v>
      </c>
      <c r="L12420">
        <v>4</v>
      </c>
      <c r="M12420" t="s">
        <v>5133</v>
      </c>
      <c r="N12420">
        <v>1</v>
      </c>
      <c r="O12420">
        <v>6.5019505851755496E-4</v>
      </c>
    </row>
    <row r="12421" spans="1:15">
      <c r="A12421" t="s">
        <v>13720</v>
      </c>
      <c r="B12421" t="s">
        <v>23513</v>
      </c>
      <c r="C12421" t="s">
        <v>13721</v>
      </c>
      <c r="D12421">
        <v>1</v>
      </c>
      <c r="E12421">
        <v>535</v>
      </c>
      <c r="F12421">
        <v>9</v>
      </c>
      <c r="G12421">
        <v>8124</v>
      </c>
      <c r="H12421">
        <v>0.45850310076412798</v>
      </c>
      <c r="I12421">
        <v>0.99999999999997702</v>
      </c>
      <c r="J12421">
        <v>0.95041217501583097</v>
      </c>
      <c r="K12421" t="s">
        <v>24213</v>
      </c>
      <c r="L12421">
        <v>1</v>
      </c>
      <c r="M12421" t="s">
        <v>5133</v>
      </c>
      <c r="N12421">
        <v>0.11111111111111099</v>
      </c>
      <c r="O12421">
        <v>1.8691588785046699E-3</v>
      </c>
    </row>
    <row r="12422" spans="1:15">
      <c r="A12422" t="s">
        <v>13720</v>
      </c>
      <c r="B12422" t="s">
        <v>23511</v>
      </c>
      <c r="C12422" t="s">
        <v>13721</v>
      </c>
      <c r="D12422">
        <v>6</v>
      </c>
      <c r="E12422">
        <v>6152</v>
      </c>
      <c r="F12422">
        <v>7</v>
      </c>
      <c r="G12422">
        <v>7804</v>
      </c>
      <c r="H12422">
        <v>0.54476030000281095</v>
      </c>
      <c r="I12422">
        <v>0.968912233598893</v>
      </c>
      <c r="J12422">
        <v>0.832812322140707</v>
      </c>
      <c r="K12422" t="s">
        <v>24212</v>
      </c>
      <c r="L12422">
        <v>6</v>
      </c>
      <c r="M12422" t="s">
        <v>5133</v>
      </c>
      <c r="N12422">
        <v>0.85714285714285698</v>
      </c>
      <c r="O12422">
        <v>9.7529258777633303E-4</v>
      </c>
    </row>
    <row r="12423" spans="1:15">
      <c r="A12423" t="s">
        <v>13722</v>
      </c>
      <c r="B12423" t="s">
        <v>23518</v>
      </c>
      <c r="C12423" t="s">
        <v>13723</v>
      </c>
      <c r="D12423">
        <v>1</v>
      </c>
      <c r="E12423">
        <v>787</v>
      </c>
      <c r="F12423">
        <v>43</v>
      </c>
      <c r="G12423">
        <v>7393</v>
      </c>
      <c r="H12423">
        <v>0.99220667539191298</v>
      </c>
      <c r="I12423">
        <v>1</v>
      </c>
      <c r="J12423">
        <v>0.966855260484069</v>
      </c>
      <c r="K12423" t="s">
        <v>24091</v>
      </c>
      <c r="L12423">
        <v>1</v>
      </c>
      <c r="M12423" t="s">
        <v>5133</v>
      </c>
      <c r="N12423">
        <v>2.32558139534884E-2</v>
      </c>
      <c r="O12423">
        <v>1.27064803049555E-3</v>
      </c>
    </row>
    <row r="12424" spans="1:15">
      <c r="A12424" t="s">
        <v>13722</v>
      </c>
      <c r="B12424" t="s">
        <v>23511</v>
      </c>
      <c r="C12424" t="s">
        <v>13723</v>
      </c>
      <c r="D12424">
        <v>50</v>
      </c>
      <c r="E12424">
        <v>6152</v>
      </c>
      <c r="F12424">
        <v>56</v>
      </c>
      <c r="G12424">
        <v>7804</v>
      </c>
      <c r="H12424">
        <v>3.2497978003063401E-2</v>
      </c>
      <c r="I12424">
        <v>0.20548657253703201</v>
      </c>
      <c r="J12424">
        <v>0.17662255022589099</v>
      </c>
      <c r="K12424" t="s">
        <v>31592</v>
      </c>
      <c r="L12424">
        <v>50</v>
      </c>
      <c r="M12424" t="s">
        <v>5133</v>
      </c>
      <c r="N12424">
        <v>0.89285714285714302</v>
      </c>
      <c r="O12424">
        <v>8.1274382314694398E-3</v>
      </c>
    </row>
    <row r="12425" spans="1:15">
      <c r="A12425" t="s">
        <v>13724</v>
      </c>
      <c r="B12425" t="s">
        <v>23513</v>
      </c>
      <c r="C12425" t="s">
        <v>13725</v>
      </c>
      <c r="D12425">
        <v>2</v>
      </c>
      <c r="E12425">
        <v>535</v>
      </c>
      <c r="F12425">
        <v>11</v>
      </c>
      <c r="G12425">
        <v>8124</v>
      </c>
      <c r="H12425">
        <v>0.16070283693134901</v>
      </c>
      <c r="I12425">
        <v>0.73855678102447098</v>
      </c>
      <c r="J12425">
        <v>0.70193335662617495</v>
      </c>
      <c r="K12425" t="s">
        <v>23931</v>
      </c>
      <c r="L12425">
        <v>2</v>
      </c>
      <c r="M12425" t="s">
        <v>5133</v>
      </c>
      <c r="N12425">
        <v>0.18181818181818199</v>
      </c>
      <c r="O12425">
        <v>3.7383177570093499E-3</v>
      </c>
    </row>
    <row r="12426" spans="1:15">
      <c r="A12426" t="s">
        <v>13724</v>
      </c>
      <c r="B12426" t="s">
        <v>23511</v>
      </c>
      <c r="C12426" t="s">
        <v>13725</v>
      </c>
      <c r="D12426">
        <v>8</v>
      </c>
      <c r="E12426">
        <v>6152</v>
      </c>
      <c r="F12426">
        <v>10</v>
      </c>
      <c r="G12426">
        <v>7804</v>
      </c>
      <c r="H12426">
        <v>0.64231594183968699</v>
      </c>
      <c r="I12426">
        <v>0.968912233598893</v>
      </c>
      <c r="J12426">
        <v>0.832812322140707</v>
      </c>
      <c r="K12426" t="s">
        <v>31593</v>
      </c>
      <c r="L12426">
        <v>8</v>
      </c>
      <c r="M12426" t="s">
        <v>5133</v>
      </c>
      <c r="N12426">
        <v>0.8</v>
      </c>
      <c r="O12426">
        <v>1.3003901170351099E-3</v>
      </c>
    </row>
    <row r="12427" spans="1:15">
      <c r="A12427" t="s">
        <v>13724</v>
      </c>
      <c r="B12427" t="s">
        <v>23518</v>
      </c>
      <c r="C12427" t="s">
        <v>13725</v>
      </c>
      <c r="D12427">
        <v>1</v>
      </c>
      <c r="E12427">
        <v>787</v>
      </c>
      <c r="F12427">
        <v>9</v>
      </c>
      <c r="G12427">
        <v>7393</v>
      </c>
      <c r="H12427">
        <v>0.63708190659863195</v>
      </c>
      <c r="I12427">
        <v>1</v>
      </c>
      <c r="J12427">
        <v>0.966855260484069</v>
      </c>
      <c r="K12427" t="s">
        <v>23933</v>
      </c>
      <c r="L12427">
        <v>1</v>
      </c>
      <c r="M12427" t="s">
        <v>5133</v>
      </c>
      <c r="N12427">
        <v>0.11111111111111099</v>
      </c>
      <c r="O12427">
        <v>1.27064803049555E-3</v>
      </c>
    </row>
    <row r="12428" spans="1:15">
      <c r="A12428" t="s">
        <v>13726</v>
      </c>
      <c r="B12428" t="s">
        <v>23513</v>
      </c>
      <c r="C12428" t="s">
        <v>13727</v>
      </c>
      <c r="D12428">
        <v>3</v>
      </c>
      <c r="E12428">
        <v>535</v>
      </c>
      <c r="F12428">
        <v>41</v>
      </c>
      <c r="G12428">
        <v>8124</v>
      </c>
      <c r="H12428">
        <v>0.51263372329029899</v>
      </c>
      <c r="I12428">
        <v>0.99999999999997702</v>
      </c>
      <c r="J12428">
        <v>0.95041217501583097</v>
      </c>
      <c r="K12428" t="s">
        <v>31594</v>
      </c>
      <c r="L12428">
        <v>3</v>
      </c>
      <c r="M12428" t="s">
        <v>5133</v>
      </c>
      <c r="N12428">
        <v>7.3170731707317097E-2</v>
      </c>
      <c r="O12428">
        <v>5.60747663551402E-3</v>
      </c>
    </row>
    <row r="12429" spans="1:15">
      <c r="A12429" t="s">
        <v>13726</v>
      </c>
      <c r="B12429" t="s">
        <v>23518</v>
      </c>
      <c r="C12429" t="s">
        <v>13727</v>
      </c>
      <c r="D12429">
        <v>2</v>
      </c>
      <c r="E12429">
        <v>787</v>
      </c>
      <c r="F12429">
        <v>39</v>
      </c>
      <c r="G12429">
        <v>7393</v>
      </c>
      <c r="H12429">
        <v>0.93046346546870895</v>
      </c>
      <c r="I12429">
        <v>1</v>
      </c>
      <c r="J12429">
        <v>0.966855260484069</v>
      </c>
      <c r="K12429" t="s">
        <v>26558</v>
      </c>
      <c r="L12429">
        <v>2</v>
      </c>
      <c r="M12429" t="s">
        <v>5133</v>
      </c>
      <c r="N12429">
        <v>5.1282051282051301E-2</v>
      </c>
      <c r="O12429">
        <v>2.5412960609911099E-3</v>
      </c>
    </row>
    <row r="12430" spans="1:15">
      <c r="A12430" t="s">
        <v>13726</v>
      </c>
      <c r="B12430" t="s">
        <v>23511</v>
      </c>
      <c r="C12430" t="s">
        <v>13727</v>
      </c>
      <c r="D12430">
        <v>36</v>
      </c>
      <c r="E12430">
        <v>6152</v>
      </c>
      <c r="F12430">
        <v>42</v>
      </c>
      <c r="G12430">
        <v>7804</v>
      </c>
      <c r="H12430">
        <v>0.184225951486087</v>
      </c>
      <c r="I12430">
        <v>0.631132279689813</v>
      </c>
      <c r="J12430">
        <v>0.54247920626835999</v>
      </c>
      <c r="K12430" t="s">
        <v>31595</v>
      </c>
      <c r="L12430">
        <v>36</v>
      </c>
      <c r="M12430" t="s">
        <v>5133</v>
      </c>
      <c r="N12430">
        <v>0.85714285714285698</v>
      </c>
      <c r="O12430">
        <v>5.8517555266580003E-3</v>
      </c>
    </row>
    <row r="12431" spans="1:15">
      <c r="A12431" t="s">
        <v>13728</v>
      </c>
      <c r="B12431" t="s">
        <v>23511</v>
      </c>
      <c r="C12431" t="s">
        <v>13729</v>
      </c>
      <c r="D12431">
        <v>12</v>
      </c>
      <c r="E12431">
        <v>6152</v>
      </c>
      <c r="F12431">
        <v>13</v>
      </c>
      <c r="G12431">
        <v>7804</v>
      </c>
      <c r="H12431">
        <v>0.20366351383502801</v>
      </c>
      <c r="I12431">
        <v>0.658478585781888</v>
      </c>
      <c r="J12431">
        <v>0.56598426677721503</v>
      </c>
      <c r="K12431" t="s">
        <v>31596</v>
      </c>
      <c r="L12431">
        <v>12</v>
      </c>
      <c r="M12431" t="s">
        <v>5133</v>
      </c>
      <c r="N12431">
        <v>0.92307692307692302</v>
      </c>
      <c r="O12431">
        <v>1.95058517555267E-3</v>
      </c>
    </row>
    <row r="12432" spans="1:15">
      <c r="A12432" t="s">
        <v>13730</v>
      </c>
      <c r="B12432" t="s">
        <v>23513</v>
      </c>
      <c r="C12432" t="s">
        <v>13731</v>
      </c>
      <c r="D12432">
        <v>5</v>
      </c>
      <c r="E12432">
        <v>535</v>
      </c>
      <c r="F12432">
        <v>69</v>
      </c>
      <c r="G12432">
        <v>8124</v>
      </c>
      <c r="H12432">
        <v>0.48010410450651497</v>
      </c>
      <c r="I12432">
        <v>0.99999999999997702</v>
      </c>
      <c r="J12432">
        <v>0.95041217501583097</v>
      </c>
      <c r="K12432" t="s">
        <v>26023</v>
      </c>
      <c r="L12432">
        <v>5</v>
      </c>
      <c r="M12432" t="s">
        <v>5133</v>
      </c>
      <c r="N12432">
        <v>7.2463768115942004E-2</v>
      </c>
      <c r="O12432">
        <v>9.3457943925233603E-3</v>
      </c>
    </row>
    <row r="12433" spans="1:15">
      <c r="A12433" t="s">
        <v>13730</v>
      </c>
      <c r="B12433" t="s">
        <v>23511</v>
      </c>
      <c r="C12433" t="s">
        <v>13731</v>
      </c>
      <c r="D12433">
        <v>50</v>
      </c>
      <c r="E12433">
        <v>6152</v>
      </c>
      <c r="F12433">
        <v>55</v>
      </c>
      <c r="G12433">
        <v>7804</v>
      </c>
      <c r="H12433">
        <v>1.48538458041221E-2</v>
      </c>
      <c r="I12433">
        <v>0.113273518157693</v>
      </c>
      <c r="J12433">
        <v>9.7362359997829301E-2</v>
      </c>
      <c r="K12433" t="s">
        <v>31597</v>
      </c>
      <c r="L12433">
        <v>50</v>
      </c>
      <c r="M12433" t="s">
        <v>5133</v>
      </c>
      <c r="N12433">
        <v>0.90909090909090895</v>
      </c>
      <c r="O12433">
        <v>8.1274382314694398E-3</v>
      </c>
    </row>
    <row r="12434" spans="1:15">
      <c r="A12434" t="s">
        <v>13732</v>
      </c>
      <c r="B12434" t="s">
        <v>23511</v>
      </c>
      <c r="C12434" t="s">
        <v>13733</v>
      </c>
      <c r="D12434">
        <v>28</v>
      </c>
      <c r="E12434">
        <v>6152</v>
      </c>
      <c r="F12434">
        <v>33</v>
      </c>
      <c r="G12434">
        <v>7804</v>
      </c>
      <c r="H12434">
        <v>0.27159697573093</v>
      </c>
      <c r="I12434">
        <v>0.77774061258609894</v>
      </c>
      <c r="J12434">
        <v>0.66849394932823503</v>
      </c>
      <c r="K12434" t="s">
        <v>31598</v>
      </c>
      <c r="L12434">
        <v>28</v>
      </c>
      <c r="M12434" t="s">
        <v>5133</v>
      </c>
      <c r="N12434">
        <v>0.84848484848484895</v>
      </c>
      <c r="O12434">
        <v>4.5513654096228902E-3</v>
      </c>
    </row>
    <row r="12435" spans="1:15">
      <c r="A12435" t="s">
        <v>13732</v>
      </c>
      <c r="B12435" t="s">
        <v>23513</v>
      </c>
      <c r="C12435" t="s">
        <v>13733</v>
      </c>
      <c r="D12435">
        <v>5</v>
      </c>
      <c r="E12435">
        <v>535</v>
      </c>
      <c r="F12435">
        <v>35</v>
      </c>
      <c r="G12435">
        <v>8124</v>
      </c>
      <c r="H12435">
        <v>7.7046590003618007E-2</v>
      </c>
      <c r="I12435">
        <v>0.495726121728705</v>
      </c>
      <c r="J12435">
        <v>0.47114414156435203</v>
      </c>
      <c r="K12435" t="s">
        <v>26023</v>
      </c>
      <c r="L12435">
        <v>5</v>
      </c>
      <c r="M12435" t="s">
        <v>5133</v>
      </c>
      <c r="N12435">
        <v>0.14285714285714299</v>
      </c>
      <c r="O12435">
        <v>9.3457943925233603E-3</v>
      </c>
    </row>
    <row r="12436" spans="1:15">
      <c r="A12436" t="s">
        <v>13734</v>
      </c>
      <c r="B12436" t="s">
        <v>23518</v>
      </c>
      <c r="C12436" t="s">
        <v>13735</v>
      </c>
      <c r="D12436">
        <v>1</v>
      </c>
      <c r="E12436">
        <v>787</v>
      </c>
      <c r="F12436">
        <v>10</v>
      </c>
      <c r="G12436">
        <v>7393</v>
      </c>
      <c r="H12436">
        <v>0.67576236969544701</v>
      </c>
      <c r="I12436">
        <v>1</v>
      </c>
      <c r="J12436">
        <v>0.966855260484069</v>
      </c>
      <c r="K12436" t="s">
        <v>31599</v>
      </c>
      <c r="L12436">
        <v>1</v>
      </c>
      <c r="M12436" t="s">
        <v>5133</v>
      </c>
      <c r="N12436">
        <v>0.1</v>
      </c>
      <c r="O12436">
        <v>1.27064803049555E-3</v>
      </c>
    </row>
    <row r="12437" spans="1:15">
      <c r="A12437" t="s">
        <v>13734</v>
      </c>
      <c r="B12437" t="s">
        <v>23511</v>
      </c>
      <c r="C12437" t="s">
        <v>13735</v>
      </c>
      <c r="D12437">
        <v>9</v>
      </c>
      <c r="E12437">
        <v>6152</v>
      </c>
      <c r="F12437">
        <v>10</v>
      </c>
      <c r="G12437">
        <v>7804</v>
      </c>
      <c r="H12437">
        <v>0.341392875758884</v>
      </c>
      <c r="I12437">
        <v>0.87709103910391695</v>
      </c>
      <c r="J12437">
        <v>0.75388894852919097</v>
      </c>
      <c r="K12437" t="s">
        <v>31600</v>
      </c>
      <c r="L12437">
        <v>9</v>
      </c>
      <c r="M12437" t="s">
        <v>5133</v>
      </c>
      <c r="N12437">
        <v>0.9</v>
      </c>
      <c r="O12437">
        <v>1.4629388816645001E-3</v>
      </c>
    </row>
    <row r="12438" spans="1:15">
      <c r="A12438" t="s">
        <v>13736</v>
      </c>
      <c r="B12438" t="s">
        <v>23511</v>
      </c>
      <c r="C12438" t="s">
        <v>13737</v>
      </c>
      <c r="D12438">
        <v>12</v>
      </c>
      <c r="E12438">
        <v>6152</v>
      </c>
      <c r="F12438">
        <v>13</v>
      </c>
      <c r="G12438">
        <v>7804</v>
      </c>
      <c r="H12438">
        <v>0.20366351383502801</v>
      </c>
      <c r="I12438">
        <v>0.658478585781888</v>
      </c>
      <c r="J12438">
        <v>0.56598426677721503</v>
      </c>
      <c r="K12438" t="s">
        <v>31601</v>
      </c>
      <c r="L12438">
        <v>12</v>
      </c>
      <c r="M12438" t="s">
        <v>5133</v>
      </c>
      <c r="N12438">
        <v>0.92307692307692302</v>
      </c>
      <c r="O12438">
        <v>1.95058517555267E-3</v>
      </c>
    </row>
    <row r="12439" spans="1:15">
      <c r="A12439" t="s">
        <v>13736</v>
      </c>
      <c r="B12439" t="s">
        <v>23518</v>
      </c>
      <c r="C12439" t="s">
        <v>13737</v>
      </c>
      <c r="D12439">
        <v>1</v>
      </c>
      <c r="E12439">
        <v>787</v>
      </c>
      <c r="F12439">
        <v>11</v>
      </c>
      <c r="G12439">
        <v>7393</v>
      </c>
      <c r="H12439">
        <v>0.71032488019926399</v>
      </c>
      <c r="I12439">
        <v>1</v>
      </c>
      <c r="J12439">
        <v>0.966855260484069</v>
      </c>
      <c r="K12439" t="s">
        <v>26719</v>
      </c>
      <c r="L12439">
        <v>1</v>
      </c>
      <c r="M12439" t="s">
        <v>5133</v>
      </c>
      <c r="N12439">
        <v>9.0909090909090898E-2</v>
      </c>
      <c r="O12439">
        <v>1.27064803049555E-3</v>
      </c>
    </row>
    <row r="12440" spans="1:15">
      <c r="A12440" t="s">
        <v>13738</v>
      </c>
      <c r="B12440" t="s">
        <v>23513</v>
      </c>
      <c r="C12440" t="s">
        <v>13739</v>
      </c>
      <c r="D12440">
        <v>1</v>
      </c>
      <c r="E12440">
        <v>535</v>
      </c>
      <c r="F12440">
        <v>60</v>
      </c>
      <c r="G12440">
        <v>8124</v>
      </c>
      <c r="H12440">
        <v>0.98347376599185499</v>
      </c>
      <c r="I12440">
        <v>0.99999999999997702</v>
      </c>
      <c r="J12440">
        <v>0.95041217501583097</v>
      </c>
      <c r="K12440" t="s">
        <v>26727</v>
      </c>
      <c r="L12440">
        <v>1</v>
      </c>
      <c r="M12440" t="s">
        <v>5133</v>
      </c>
      <c r="N12440">
        <v>1.6666666666666701E-2</v>
      </c>
      <c r="O12440">
        <v>1.8691588785046699E-3</v>
      </c>
    </row>
    <row r="12441" spans="1:15">
      <c r="A12441" t="s">
        <v>13738</v>
      </c>
      <c r="B12441" t="s">
        <v>23518</v>
      </c>
      <c r="C12441" t="s">
        <v>13739</v>
      </c>
      <c r="D12441">
        <v>4</v>
      </c>
      <c r="E12441">
        <v>787</v>
      </c>
      <c r="F12441">
        <v>50</v>
      </c>
      <c r="G12441">
        <v>7393</v>
      </c>
      <c r="H12441">
        <v>0.79419501902151601</v>
      </c>
      <c r="I12441">
        <v>1</v>
      </c>
      <c r="J12441">
        <v>0.966855260484069</v>
      </c>
      <c r="K12441" t="s">
        <v>31602</v>
      </c>
      <c r="L12441">
        <v>4</v>
      </c>
      <c r="M12441" t="s">
        <v>5133</v>
      </c>
      <c r="N12441">
        <v>0.08</v>
      </c>
      <c r="O12441">
        <v>5.0825921219822103E-3</v>
      </c>
    </row>
    <row r="12442" spans="1:15">
      <c r="A12442" t="s">
        <v>13738</v>
      </c>
      <c r="B12442" t="s">
        <v>23511</v>
      </c>
      <c r="C12442" t="s">
        <v>13739</v>
      </c>
      <c r="D12442">
        <v>56</v>
      </c>
      <c r="E12442">
        <v>6152</v>
      </c>
      <c r="F12442">
        <v>62</v>
      </c>
      <c r="G12442">
        <v>7804</v>
      </c>
      <c r="H12442">
        <v>1.3843740222604199E-2</v>
      </c>
      <c r="I12442">
        <v>0.105981043928101</v>
      </c>
      <c r="J12442">
        <v>9.1094235613910904E-2</v>
      </c>
      <c r="K12442" t="s">
        <v>31603</v>
      </c>
      <c r="L12442">
        <v>56</v>
      </c>
      <c r="M12442" t="s">
        <v>5133</v>
      </c>
      <c r="N12442">
        <v>0.90322580645161299</v>
      </c>
      <c r="O12442">
        <v>9.10273081924577E-3</v>
      </c>
    </row>
    <row r="12443" spans="1:15">
      <c r="A12443" t="s">
        <v>13740</v>
      </c>
      <c r="B12443" t="s">
        <v>23511</v>
      </c>
      <c r="C12443" t="s">
        <v>13741</v>
      </c>
      <c r="D12443">
        <v>71</v>
      </c>
      <c r="E12443">
        <v>6152</v>
      </c>
      <c r="F12443">
        <v>79</v>
      </c>
      <c r="G12443">
        <v>7804</v>
      </c>
      <c r="H12443">
        <v>7.65232383027762E-3</v>
      </c>
      <c r="I12443">
        <v>6.9116631292736902E-2</v>
      </c>
      <c r="J12443">
        <v>5.9408045650991601E-2</v>
      </c>
      <c r="K12443" t="s">
        <v>31604</v>
      </c>
      <c r="L12443">
        <v>71</v>
      </c>
      <c r="M12443" t="s">
        <v>5133</v>
      </c>
      <c r="N12443">
        <v>0.89873417721519</v>
      </c>
      <c r="O12443">
        <v>1.1540962288686601E-2</v>
      </c>
    </row>
    <row r="12444" spans="1:15">
      <c r="A12444" t="s">
        <v>13740</v>
      </c>
      <c r="B12444" t="s">
        <v>23518</v>
      </c>
      <c r="C12444" t="s">
        <v>13741</v>
      </c>
      <c r="D12444">
        <v>4</v>
      </c>
      <c r="E12444">
        <v>787</v>
      </c>
      <c r="F12444">
        <v>79</v>
      </c>
      <c r="G12444">
        <v>7393</v>
      </c>
      <c r="H12444">
        <v>0.974729260171598</v>
      </c>
      <c r="I12444">
        <v>1</v>
      </c>
      <c r="J12444">
        <v>0.966855260484069</v>
      </c>
      <c r="K12444" t="s">
        <v>31605</v>
      </c>
      <c r="L12444">
        <v>4</v>
      </c>
      <c r="M12444" t="s">
        <v>5133</v>
      </c>
      <c r="N12444">
        <v>5.0632911392405097E-2</v>
      </c>
      <c r="O12444">
        <v>5.0825921219822103E-3</v>
      </c>
    </row>
    <row r="12445" spans="1:15">
      <c r="A12445" t="s">
        <v>13740</v>
      </c>
      <c r="B12445" t="s">
        <v>23513</v>
      </c>
      <c r="C12445" t="s">
        <v>13741</v>
      </c>
      <c r="D12445">
        <v>3</v>
      </c>
      <c r="E12445">
        <v>535</v>
      </c>
      <c r="F12445">
        <v>74</v>
      </c>
      <c r="G12445">
        <v>8124</v>
      </c>
      <c r="H12445">
        <v>0.87415132536846696</v>
      </c>
      <c r="I12445">
        <v>0.99999999999997702</v>
      </c>
      <c r="J12445">
        <v>0.95041217501583097</v>
      </c>
      <c r="K12445" t="s">
        <v>31606</v>
      </c>
      <c r="L12445">
        <v>3</v>
      </c>
      <c r="M12445" t="s">
        <v>5133</v>
      </c>
      <c r="N12445">
        <v>4.0540540540540501E-2</v>
      </c>
      <c r="O12445">
        <v>5.60747663551402E-3</v>
      </c>
    </row>
    <row r="12446" spans="1:15">
      <c r="A12446" t="s">
        <v>13742</v>
      </c>
      <c r="B12446" t="s">
        <v>23513</v>
      </c>
      <c r="C12446" t="s">
        <v>13743</v>
      </c>
      <c r="D12446">
        <v>2</v>
      </c>
      <c r="E12446">
        <v>535</v>
      </c>
      <c r="F12446">
        <v>25</v>
      </c>
      <c r="G12446">
        <v>8124</v>
      </c>
      <c r="H12446">
        <v>0.49719365521358</v>
      </c>
      <c r="I12446">
        <v>0.99999999999997702</v>
      </c>
      <c r="J12446">
        <v>0.95041217501583097</v>
      </c>
      <c r="K12446" t="s">
        <v>31607</v>
      </c>
      <c r="L12446">
        <v>2</v>
      </c>
      <c r="M12446" t="s">
        <v>5133</v>
      </c>
      <c r="N12446">
        <v>0.08</v>
      </c>
      <c r="O12446">
        <v>3.7383177570093499E-3</v>
      </c>
    </row>
    <row r="12447" spans="1:15">
      <c r="A12447" t="s">
        <v>13742</v>
      </c>
      <c r="B12447" t="s">
        <v>23511</v>
      </c>
      <c r="C12447" t="s">
        <v>13743</v>
      </c>
      <c r="D12447">
        <v>24</v>
      </c>
      <c r="E12447">
        <v>6152</v>
      </c>
      <c r="F12447">
        <v>26</v>
      </c>
      <c r="G12447">
        <v>7804</v>
      </c>
      <c r="H12447">
        <v>6.4454932733583298E-2</v>
      </c>
      <c r="I12447">
        <v>0.32608366534539002</v>
      </c>
      <c r="J12447">
        <v>0.280279766454956</v>
      </c>
      <c r="K12447" t="s">
        <v>31608</v>
      </c>
      <c r="L12447">
        <v>24</v>
      </c>
      <c r="M12447" t="s">
        <v>5133</v>
      </c>
      <c r="N12447">
        <v>0.92307692307692302</v>
      </c>
      <c r="O12447">
        <v>3.90117035110533E-3</v>
      </c>
    </row>
    <row r="12448" spans="1:15">
      <c r="A12448" t="s">
        <v>13744</v>
      </c>
      <c r="B12448" t="s">
        <v>23511</v>
      </c>
      <c r="C12448" t="s">
        <v>13745</v>
      </c>
      <c r="D12448">
        <v>27</v>
      </c>
      <c r="E12448">
        <v>6152</v>
      </c>
      <c r="F12448">
        <v>28</v>
      </c>
      <c r="G12448">
        <v>7804</v>
      </c>
      <c r="H12448">
        <v>1.0813784038615999E-2</v>
      </c>
      <c r="I12448">
        <v>8.7990417388941602E-2</v>
      </c>
      <c r="J12448">
        <v>7.5630693153318704E-2</v>
      </c>
      <c r="K12448" t="s">
        <v>31609</v>
      </c>
      <c r="L12448">
        <v>27</v>
      </c>
      <c r="M12448" t="s">
        <v>5133</v>
      </c>
      <c r="N12448">
        <v>0.96428571428571397</v>
      </c>
      <c r="O12448">
        <v>4.3888166449934998E-3</v>
      </c>
    </row>
    <row r="12449" spans="1:15">
      <c r="A12449" t="s">
        <v>13746</v>
      </c>
      <c r="B12449" t="s">
        <v>23518</v>
      </c>
      <c r="C12449" t="s">
        <v>13747</v>
      </c>
      <c r="D12449">
        <v>1</v>
      </c>
      <c r="E12449">
        <v>787</v>
      </c>
      <c r="F12449">
        <v>1</v>
      </c>
      <c r="G12449">
        <v>7393</v>
      </c>
      <c r="H12449">
        <v>0.106452049235764</v>
      </c>
      <c r="I12449">
        <v>0.63266972740240601</v>
      </c>
      <c r="J12449">
        <v>0.61170005408803896</v>
      </c>
      <c r="K12449" t="s">
        <v>31599</v>
      </c>
      <c r="L12449">
        <v>1</v>
      </c>
      <c r="M12449" t="s">
        <v>5133</v>
      </c>
      <c r="N12449">
        <v>1</v>
      </c>
      <c r="O12449">
        <v>1.27064803049555E-3</v>
      </c>
    </row>
    <row r="12450" spans="1:15">
      <c r="A12450" t="s">
        <v>13748</v>
      </c>
      <c r="B12450" t="s">
        <v>23518</v>
      </c>
      <c r="C12450" t="s">
        <v>13749</v>
      </c>
      <c r="D12450">
        <v>6</v>
      </c>
      <c r="E12450">
        <v>787</v>
      </c>
      <c r="F12450">
        <v>181</v>
      </c>
      <c r="G12450">
        <v>7393</v>
      </c>
      <c r="H12450">
        <v>0.99994206978633904</v>
      </c>
      <c r="I12450">
        <v>1</v>
      </c>
      <c r="J12450">
        <v>0.966855260484069</v>
      </c>
      <c r="K12450" t="s">
        <v>31610</v>
      </c>
      <c r="L12450">
        <v>6</v>
      </c>
      <c r="M12450" t="s">
        <v>5133</v>
      </c>
      <c r="N12450">
        <v>3.3149171270718203E-2</v>
      </c>
      <c r="O12450">
        <v>7.6238881829733202E-3</v>
      </c>
    </row>
    <row r="12451" spans="1:15">
      <c r="A12451" t="s">
        <v>13748</v>
      </c>
      <c r="B12451" t="s">
        <v>23513</v>
      </c>
      <c r="C12451" t="s">
        <v>13749</v>
      </c>
      <c r="D12451">
        <v>4</v>
      </c>
      <c r="E12451">
        <v>535</v>
      </c>
      <c r="F12451">
        <v>201</v>
      </c>
      <c r="G12451">
        <v>8124</v>
      </c>
      <c r="H12451">
        <v>0.99940938636645804</v>
      </c>
      <c r="I12451">
        <v>0.99999999999997702</v>
      </c>
      <c r="J12451">
        <v>0.95041217501583097</v>
      </c>
      <c r="K12451" t="s">
        <v>31611</v>
      </c>
      <c r="L12451">
        <v>4</v>
      </c>
      <c r="M12451" t="s">
        <v>5133</v>
      </c>
      <c r="N12451">
        <v>1.99004975124378E-2</v>
      </c>
      <c r="O12451">
        <v>7.4766355140186902E-3</v>
      </c>
    </row>
    <row r="12452" spans="1:15">
      <c r="A12452" t="s">
        <v>13748</v>
      </c>
      <c r="B12452" t="s">
        <v>23511</v>
      </c>
      <c r="C12452" t="s">
        <v>13749</v>
      </c>
      <c r="D12452">
        <v>177</v>
      </c>
      <c r="E12452">
        <v>6152</v>
      </c>
      <c r="F12452">
        <v>189</v>
      </c>
      <c r="G12452">
        <v>7804</v>
      </c>
      <c r="H12452" s="34">
        <v>1.2418203485119E-8</v>
      </c>
      <c r="I12452" s="34">
        <v>6.3675631932810905E-7</v>
      </c>
      <c r="J12452" s="34">
        <v>5.4731325557495596E-7</v>
      </c>
      <c r="K12452" t="s">
        <v>31612</v>
      </c>
      <c r="L12452">
        <v>177</v>
      </c>
      <c r="M12452" t="s">
        <v>5133</v>
      </c>
      <c r="N12452">
        <v>0.93650793650793696</v>
      </c>
      <c r="O12452">
        <v>2.87711313394018E-2</v>
      </c>
    </row>
    <row r="12453" spans="1:15">
      <c r="A12453" t="s">
        <v>13750</v>
      </c>
      <c r="B12453" t="s">
        <v>23511</v>
      </c>
      <c r="C12453" t="s">
        <v>13751</v>
      </c>
      <c r="D12453">
        <v>3</v>
      </c>
      <c r="E12453">
        <v>6152</v>
      </c>
      <c r="F12453">
        <v>5</v>
      </c>
      <c r="G12453">
        <v>7804</v>
      </c>
      <c r="H12453">
        <v>0.93277286492067202</v>
      </c>
      <c r="I12453">
        <v>1</v>
      </c>
      <c r="J12453">
        <v>0.85953329234717102</v>
      </c>
      <c r="K12453" t="s">
        <v>31613</v>
      </c>
      <c r="L12453">
        <v>3</v>
      </c>
      <c r="M12453" t="s">
        <v>5133</v>
      </c>
      <c r="N12453">
        <v>0.6</v>
      </c>
      <c r="O12453">
        <v>4.8764629388816603E-4</v>
      </c>
    </row>
    <row r="12454" spans="1:15">
      <c r="A12454" t="s">
        <v>13752</v>
      </c>
      <c r="B12454" t="s">
        <v>23513</v>
      </c>
      <c r="C12454" t="s">
        <v>13753</v>
      </c>
      <c r="D12454">
        <v>5</v>
      </c>
      <c r="E12454">
        <v>535</v>
      </c>
      <c r="F12454">
        <v>114</v>
      </c>
      <c r="G12454">
        <v>8124</v>
      </c>
      <c r="H12454">
        <v>0.87877115685469598</v>
      </c>
      <c r="I12454">
        <v>0.99999999999997702</v>
      </c>
      <c r="J12454">
        <v>0.95041217501583097</v>
      </c>
      <c r="K12454" t="s">
        <v>26890</v>
      </c>
      <c r="L12454">
        <v>5</v>
      </c>
      <c r="M12454" t="s">
        <v>5133</v>
      </c>
      <c r="N12454">
        <v>4.3859649122807001E-2</v>
      </c>
      <c r="O12454">
        <v>9.3457943925233603E-3</v>
      </c>
    </row>
    <row r="12455" spans="1:15">
      <c r="A12455" t="s">
        <v>13752</v>
      </c>
      <c r="B12455" t="s">
        <v>23518</v>
      </c>
      <c r="C12455" t="s">
        <v>13753</v>
      </c>
      <c r="D12455">
        <v>5</v>
      </c>
      <c r="E12455">
        <v>787</v>
      </c>
      <c r="F12455">
        <v>110</v>
      </c>
      <c r="G12455">
        <v>7393</v>
      </c>
      <c r="H12455">
        <v>0.99346551078699996</v>
      </c>
      <c r="I12455">
        <v>1</v>
      </c>
      <c r="J12455">
        <v>0.966855260484069</v>
      </c>
      <c r="K12455" t="s">
        <v>26891</v>
      </c>
      <c r="L12455">
        <v>5</v>
      </c>
      <c r="M12455" t="s">
        <v>5133</v>
      </c>
      <c r="N12455">
        <v>4.5454545454545497E-2</v>
      </c>
      <c r="O12455">
        <v>6.35324015247776E-3</v>
      </c>
    </row>
    <row r="12456" spans="1:15">
      <c r="A12456" t="s">
        <v>13752</v>
      </c>
      <c r="B12456" t="s">
        <v>23511</v>
      </c>
      <c r="C12456" t="s">
        <v>13753</v>
      </c>
      <c r="D12456">
        <v>103</v>
      </c>
      <c r="E12456">
        <v>6152</v>
      </c>
      <c r="F12456">
        <v>116</v>
      </c>
      <c r="G12456">
        <v>7804</v>
      </c>
      <c r="H12456">
        <v>3.6392098996208201E-3</v>
      </c>
      <c r="I12456">
        <v>3.8155507414022301E-2</v>
      </c>
      <c r="J12456">
        <v>3.27959289087515E-2</v>
      </c>
      <c r="K12456" t="s">
        <v>31614</v>
      </c>
      <c r="L12456">
        <v>103</v>
      </c>
      <c r="M12456" t="s">
        <v>5133</v>
      </c>
      <c r="N12456">
        <v>0.88793103448275901</v>
      </c>
      <c r="O12456">
        <v>1.6742522756827E-2</v>
      </c>
    </row>
    <row r="12457" spans="1:15">
      <c r="A12457" t="s">
        <v>13754</v>
      </c>
      <c r="B12457" t="s">
        <v>23511</v>
      </c>
      <c r="C12457" t="s">
        <v>13755</v>
      </c>
      <c r="D12457">
        <v>23</v>
      </c>
      <c r="E12457">
        <v>6152</v>
      </c>
      <c r="F12457">
        <v>23</v>
      </c>
      <c r="G12457">
        <v>7804</v>
      </c>
      <c r="H12457">
        <v>4.1714733905463498E-3</v>
      </c>
      <c r="I12457">
        <v>4.2610218944902301E-2</v>
      </c>
      <c r="J12457">
        <v>3.6624901777345703E-2</v>
      </c>
      <c r="K12457" t="s">
        <v>31615</v>
      </c>
      <c r="L12457">
        <v>23</v>
      </c>
      <c r="M12457" t="s">
        <v>5133</v>
      </c>
      <c r="N12457">
        <v>1</v>
      </c>
      <c r="O12457">
        <v>3.73862158647594E-3</v>
      </c>
    </row>
    <row r="12458" spans="1:15">
      <c r="A12458" t="s">
        <v>13756</v>
      </c>
      <c r="B12458" t="s">
        <v>23518</v>
      </c>
      <c r="C12458" t="s">
        <v>13757</v>
      </c>
      <c r="D12458">
        <v>1</v>
      </c>
      <c r="E12458">
        <v>787</v>
      </c>
      <c r="F12458">
        <v>14</v>
      </c>
      <c r="G12458">
        <v>7393</v>
      </c>
      <c r="H12458">
        <v>0.79345608455289296</v>
      </c>
      <c r="I12458">
        <v>1</v>
      </c>
      <c r="J12458">
        <v>0.966855260484069</v>
      </c>
      <c r="K12458" t="s">
        <v>25536</v>
      </c>
      <c r="L12458">
        <v>1</v>
      </c>
      <c r="M12458" t="s">
        <v>5133</v>
      </c>
      <c r="N12458">
        <v>7.1428571428571397E-2</v>
      </c>
      <c r="O12458">
        <v>1.27064803049555E-3</v>
      </c>
    </row>
    <row r="12459" spans="1:15">
      <c r="A12459" t="s">
        <v>13756</v>
      </c>
      <c r="B12459" t="s">
        <v>23511</v>
      </c>
      <c r="C12459" t="s">
        <v>13757</v>
      </c>
      <c r="D12459">
        <v>13</v>
      </c>
      <c r="E12459">
        <v>6152</v>
      </c>
      <c r="F12459">
        <v>15</v>
      </c>
      <c r="G12459">
        <v>7804</v>
      </c>
      <c r="H12459">
        <v>0.35527829093487101</v>
      </c>
      <c r="I12459">
        <v>0.90637853699243498</v>
      </c>
      <c r="J12459">
        <v>0.77906252801391895</v>
      </c>
      <c r="K12459" t="s">
        <v>31616</v>
      </c>
      <c r="L12459">
        <v>13</v>
      </c>
      <c r="M12459" t="s">
        <v>5133</v>
      </c>
      <c r="N12459">
        <v>0.86666666666666703</v>
      </c>
      <c r="O12459">
        <v>2.1131339401820499E-3</v>
      </c>
    </row>
    <row r="12460" spans="1:15">
      <c r="A12460" t="s">
        <v>13758</v>
      </c>
      <c r="B12460" t="s">
        <v>23513</v>
      </c>
      <c r="C12460" t="s">
        <v>13759</v>
      </c>
      <c r="D12460">
        <v>1</v>
      </c>
      <c r="E12460">
        <v>535</v>
      </c>
      <c r="F12460">
        <v>31</v>
      </c>
      <c r="G12460">
        <v>8124</v>
      </c>
      <c r="H12460">
        <v>0.879469540147234</v>
      </c>
      <c r="I12460">
        <v>0.99999999999997702</v>
      </c>
      <c r="J12460">
        <v>0.95041217501583097</v>
      </c>
      <c r="K12460" t="s">
        <v>23957</v>
      </c>
      <c r="L12460">
        <v>1</v>
      </c>
      <c r="M12460" t="s">
        <v>5133</v>
      </c>
      <c r="N12460">
        <v>3.2258064516128997E-2</v>
      </c>
      <c r="O12460">
        <v>1.8691588785046699E-3</v>
      </c>
    </row>
    <row r="12461" spans="1:15">
      <c r="A12461" t="s">
        <v>13758</v>
      </c>
      <c r="B12461" t="s">
        <v>23518</v>
      </c>
      <c r="C12461" t="s">
        <v>13759</v>
      </c>
      <c r="D12461">
        <v>7</v>
      </c>
      <c r="E12461">
        <v>787</v>
      </c>
      <c r="F12461">
        <v>27</v>
      </c>
      <c r="G12461">
        <v>7393</v>
      </c>
      <c r="H12461">
        <v>1.9956878678626701E-2</v>
      </c>
      <c r="I12461">
        <v>0.35454079414267797</v>
      </c>
      <c r="J12461">
        <v>0.34278963187304801</v>
      </c>
      <c r="K12461" t="s">
        <v>29313</v>
      </c>
      <c r="L12461">
        <v>7</v>
      </c>
      <c r="M12461" t="s">
        <v>5133</v>
      </c>
      <c r="N12461">
        <v>0.25925925925925902</v>
      </c>
      <c r="O12461">
        <v>8.8945362134688708E-3</v>
      </c>
    </row>
    <row r="12462" spans="1:15">
      <c r="A12462" t="s">
        <v>13758</v>
      </c>
      <c r="B12462" t="s">
        <v>23511</v>
      </c>
      <c r="C12462" t="s">
        <v>13759</v>
      </c>
      <c r="D12462">
        <v>22</v>
      </c>
      <c r="E12462">
        <v>6152</v>
      </c>
      <c r="F12462">
        <v>30</v>
      </c>
      <c r="G12462">
        <v>7804</v>
      </c>
      <c r="H12462">
        <v>0.83343154026770305</v>
      </c>
      <c r="I12462">
        <v>0.99012109496024303</v>
      </c>
      <c r="J12462">
        <v>0.85104204457356303</v>
      </c>
      <c r="K12462" t="s">
        <v>31617</v>
      </c>
      <c r="L12462">
        <v>22</v>
      </c>
      <c r="M12462" t="s">
        <v>5133</v>
      </c>
      <c r="N12462">
        <v>0.73333333333333295</v>
      </c>
      <c r="O12462">
        <v>3.57607282184655E-3</v>
      </c>
    </row>
    <row r="12463" spans="1:15">
      <c r="A12463" t="s">
        <v>13760</v>
      </c>
      <c r="B12463" t="s">
        <v>23518</v>
      </c>
      <c r="C12463" t="s">
        <v>13761</v>
      </c>
      <c r="D12463">
        <v>3</v>
      </c>
      <c r="E12463">
        <v>787</v>
      </c>
      <c r="F12463">
        <v>21</v>
      </c>
      <c r="G12463">
        <v>7393</v>
      </c>
      <c r="H12463">
        <v>0.39022520469363298</v>
      </c>
      <c r="I12463">
        <v>1</v>
      </c>
      <c r="J12463">
        <v>0.966855260484069</v>
      </c>
      <c r="K12463" t="s">
        <v>24219</v>
      </c>
      <c r="L12463">
        <v>3</v>
      </c>
      <c r="M12463" t="s">
        <v>5133</v>
      </c>
      <c r="N12463">
        <v>0.14285714285714299</v>
      </c>
      <c r="O12463">
        <v>3.8119440914866601E-3</v>
      </c>
    </row>
    <row r="12464" spans="1:15">
      <c r="A12464" t="s">
        <v>13760</v>
      </c>
      <c r="B12464" t="s">
        <v>23511</v>
      </c>
      <c r="C12464" t="s">
        <v>13761</v>
      </c>
      <c r="D12464">
        <v>18</v>
      </c>
      <c r="E12464">
        <v>6152</v>
      </c>
      <c r="F12464">
        <v>24</v>
      </c>
      <c r="G12464">
        <v>7804</v>
      </c>
      <c r="H12464">
        <v>0.76855904339263104</v>
      </c>
      <c r="I12464">
        <v>0.968912233598893</v>
      </c>
      <c r="J12464">
        <v>0.832812322140707</v>
      </c>
      <c r="K12464" t="s">
        <v>31618</v>
      </c>
      <c r="L12464">
        <v>18</v>
      </c>
      <c r="M12464" t="s">
        <v>5133</v>
      </c>
      <c r="N12464">
        <v>0.75</v>
      </c>
      <c r="O12464">
        <v>2.9258777633290002E-3</v>
      </c>
    </row>
    <row r="12465" spans="1:15">
      <c r="A12465" t="s">
        <v>13760</v>
      </c>
      <c r="B12465" t="s">
        <v>23513</v>
      </c>
      <c r="C12465" t="s">
        <v>13761</v>
      </c>
      <c r="D12465">
        <v>4</v>
      </c>
      <c r="E12465">
        <v>535</v>
      </c>
      <c r="F12465">
        <v>22</v>
      </c>
      <c r="G12465">
        <v>8124</v>
      </c>
      <c r="H12465">
        <v>5.2790552143380597E-2</v>
      </c>
      <c r="I12465">
        <v>0.448760549738495</v>
      </c>
      <c r="J12465">
        <v>0.42650749013827299</v>
      </c>
      <c r="K12465" t="s">
        <v>24220</v>
      </c>
      <c r="L12465">
        <v>4</v>
      </c>
      <c r="M12465" t="s">
        <v>5133</v>
      </c>
      <c r="N12465">
        <v>0.18181818181818199</v>
      </c>
      <c r="O12465">
        <v>7.4766355140186902E-3</v>
      </c>
    </row>
    <row r="12466" spans="1:15">
      <c r="A12466" t="s">
        <v>13762</v>
      </c>
      <c r="B12466" t="s">
        <v>23513</v>
      </c>
      <c r="C12466" t="s">
        <v>13763</v>
      </c>
      <c r="D12466">
        <v>5</v>
      </c>
      <c r="E12466">
        <v>535</v>
      </c>
      <c r="F12466">
        <v>64</v>
      </c>
      <c r="G12466">
        <v>8124</v>
      </c>
      <c r="H12466">
        <v>0.41451567475328699</v>
      </c>
      <c r="I12466">
        <v>0.99999999999997702</v>
      </c>
      <c r="J12466">
        <v>0.95041217501583097</v>
      </c>
      <c r="K12466" t="s">
        <v>31619</v>
      </c>
      <c r="L12466">
        <v>5</v>
      </c>
      <c r="M12466" t="s">
        <v>2729</v>
      </c>
      <c r="N12466">
        <v>7.8125E-2</v>
      </c>
      <c r="O12466">
        <v>9.3457943925233603E-3</v>
      </c>
    </row>
    <row r="12467" spans="1:15">
      <c r="A12467" t="s">
        <v>13762</v>
      </c>
      <c r="B12467" t="s">
        <v>23511</v>
      </c>
      <c r="C12467" t="s">
        <v>13763</v>
      </c>
      <c r="D12467">
        <v>48</v>
      </c>
      <c r="E12467">
        <v>6152</v>
      </c>
      <c r="F12467">
        <v>61</v>
      </c>
      <c r="G12467">
        <v>7804</v>
      </c>
      <c r="H12467">
        <v>0.58450111685700701</v>
      </c>
      <c r="I12467">
        <v>0.968912233598893</v>
      </c>
      <c r="J12467">
        <v>0.832812322140707</v>
      </c>
      <c r="K12467" t="s">
        <v>31620</v>
      </c>
      <c r="L12467">
        <v>48</v>
      </c>
      <c r="M12467" t="s">
        <v>2729</v>
      </c>
      <c r="N12467">
        <v>0.786885245901639</v>
      </c>
      <c r="O12467">
        <v>7.8023407022106599E-3</v>
      </c>
    </row>
    <row r="12468" spans="1:15">
      <c r="A12468" t="s">
        <v>13762</v>
      </c>
      <c r="B12468" t="s">
        <v>23518</v>
      </c>
      <c r="C12468" t="s">
        <v>13763</v>
      </c>
      <c r="D12468">
        <v>5</v>
      </c>
      <c r="E12468">
        <v>787</v>
      </c>
      <c r="F12468">
        <v>53</v>
      </c>
      <c r="G12468">
        <v>7393</v>
      </c>
      <c r="H12468">
        <v>0.67892007663738196</v>
      </c>
      <c r="I12468">
        <v>1</v>
      </c>
      <c r="J12468">
        <v>0.966855260484069</v>
      </c>
      <c r="K12468" t="s">
        <v>31621</v>
      </c>
      <c r="L12468">
        <v>5</v>
      </c>
      <c r="M12468" t="s">
        <v>2729</v>
      </c>
      <c r="N12468">
        <v>9.4339622641509399E-2</v>
      </c>
      <c r="O12468">
        <v>6.35324015247776E-3</v>
      </c>
    </row>
    <row r="12469" spans="1:15">
      <c r="A12469" t="s">
        <v>13764</v>
      </c>
      <c r="B12469" t="s">
        <v>23511</v>
      </c>
      <c r="C12469" t="s">
        <v>13765</v>
      </c>
      <c r="D12469">
        <v>5</v>
      </c>
      <c r="E12469">
        <v>6152</v>
      </c>
      <c r="F12469">
        <v>5</v>
      </c>
      <c r="G12469">
        <v>7804</v>
      </c>
      <c r="H12469">
        <v>0.30433074367137097</v>
      </c>
      <c r="I12469">
        <v>0.81020448119108801</v>
      </c>
      <c r="J12469">
        <v>0.69639772519260701</v>
      </c>
      <c r="K12469" t="s">
        <v>31622</v>
      </c>
      <c r="L12469">
        <v>5</v>
      </c>
      <c r="M12469" t="s">
        <v>5133</v>
      </c>
      <c r="N12469">
        <v>1</v>
      </c>
      <c r="O12469">
        <v>8.1274382314694405E-4</v>
      </c>
    </row>
    <row r="12470" spans="1:15">
      <c r="A12470" t="s">
        <v>13766</v>
      </c>
      <c r="B12470" t="s">
        <v>23511</v>
      </c>
      <c r="C12470" t="s">
        <v>13767</v>
      </c>
      <c r="D12470">
        <v>5</v>
      </c>
      <c r="E12470">
        <v>6152</v>
      </c>
      <c r="F12470">
        <v>5</v>
      </c>
      <c r="G12470">
        <v>7804</v>
      </c>
      <c r="H12470">
        <v>0.30433074367137097</v>
      </c>
      <c r="I12470">
        <v>0.81020448119108801</v>
      </c>
      <c r="J12470">
        <v>0.69639772519260701</v>
      </c>
      <c r="K12470" t="s">
        <v>31622</v>
      </c>
      <c r="L12470">
        <v>5</v>
      </c>
      <c r="M12470" t="s">
        <v>5133</v>
      </c>
      <c r="N12470">
        <v>1</v>
      </c>
      <c r="O12470">
        <v>8.1274382314694405E-4</v>
      </c>
    </row>
    <row r="12471" spans="1:15">
      <c r="A12471" t="s">
        <v>13768</v>
      </c>
      <c r="B12471" t="s">
        <v>23511</v>
      </c>
      <c r="C12471" t="s">
        <v>13769</v>
      </c>
      <c r="D12471">
        <v>27</v>
      </c>
      <c r="E12471">
        <v>6152</v>
      </c>
      <c r="F12471">
        <v>27</v>
      </c>
      <c r="G12471">
        <v>7804</v>
      </c>
      <c r="H12471">
        <v>1.6055210566487199E-3</v>
      </c>
      <c r="I12471">
        <v>1.95623203003795E-2</v>
      </c>
      <c r="J12471">
        <v>1.6814465573735098E-2</v>
      </c>
      <c r="K12471" t="s">
        <v>31623</v>
      </c>
      <c r="L12471">
        <v>27</v>
      </c>
      <c r="M12471" t="s">
        <v>5133</v>
      </c>
      <c r="N12471">
        <v>1</v>
      </c>
      <c r="O12471">
        <v>4.3888166449934998E-3</v>
      </c>
    </row>
    <row r="12472" spans="1:15">
      <c r="A12472" t="s">
        <v>13770</v>
      </c>
      <c r="B12472" t="s">
        <v>23511</v>
      </c>
      <c r="C12472" t="s">
        <v>13771</v>
      </c>
      <c r="D12472">
        <v>10</v>
      </c>
      <c r="E12472">
        <v>6152</v>
      </c>
      <c r="F12472">
        <v>10</v>
      </c>
      <c r="G12472">
        <v>7804</v>
      </c>
      <c r="H12472">
        <v>9.2537459108980397E-2</v>
      </c>
      <c r="I12472">
        <v>0.40853420848785299</v>
      </c>
      <c r="J12472">
        <v>0.35114875325800998</v>
      </c>
      <c r="K12472" t="s">
        <v>31624</v>
      </c>
      <c r="L12472">
        <v>10</v>
      </c>
      <c r="M12472" t="s">
        <v>5133</v>
      </c>
      <c r="N12472">
        <v>1</v>
      </c>
      <c r="O12472">
        <v>1.62548764629389E-3</v>
      </c>
    </row>
    <row r="12473" spans="1:15">
      <c r="A12473" t="s">
        <v>13772</v>
      </c>
      <c r="B12473" t="s">
        <v>23511</v>
      </c>
      <c r="C12473" t="s">
        <v>13773</v>
      </c>
      <c r="D12473">
        <v>2</v>
      </c>
      <c r="E12473">
        <v>6152</v>
      </c>
      <c r="F12473">
        <v>2</v>
      </c>
      <c r="G12473">
        <v>7804</v>
      </c>
      <c r="H12473">
        <v>0.62141708038142995</v>
      </c>
      <c r="I12473">
        <v>0.968912233598893</v>
      </c>
      <c r="J12473">
        <v>0.832812322140707</v>
      </c>
      <c r="K12473" t="s">
        <v>31625</v>
      </c>
      <c r="L12473">
        <v>2</v>
      </c>
      <c r="M12473" t="s">
        <v>5133</v>
      </c>
      <c r="N12473">
        <v>1</v>
      </c>
      <c r="O12473">
        <v>3.2509752925877802E-4</v>
      </c>
    </row>
    <row r="12474" spans="1:15">
      <c r="A12474" t="s">
        <v>13774</v>
      </c>
      <c r="B12474" t="s">
        <v>23511</v>
      </c>
      <c r="C12474" t="s">
        <v>13775</v>
      </c>
      <c r="D12474">
        <v>24</v>
      </c>
      <c r="E12474">
        <v>6152</v>
      </c>
      <c r="F12474">
        <v>24</v>
      </c>
      <c r="G12474">
        <v>7804</v>
      </c>
      <c r="H12474">
        <v>3.2858193562085298E-3</v>
      </c>
      <c r="I12474">
        <v>3.5047553154791897E-2</v>
      </c>
      <c r="J12474">
        <v>3.01245387518508E-2</v>
      </c>
      <c r="K12474" t="s">
        <v>31626</v>
      </c>
      <c r="L12474">
        <v>24</v>
      </c>
      <c r="M12474" t="s">
        <v>1463</v>
      </c>
      <c r="N12474">
        <v>1</v>
      </c>
      <c r="O12474">
        <v>3.90117035110533E-3</v>
      </c>
    </row>
    <row r="12475" spans="1:15">
      <c r="A12475" t="s">
        <v>13776</v>
      </c>
      <c r="B12475" t="s">
        <v>23511</v>
      </c>
      <c r="C12475" t="s">
        <v>13777</v>
      </c>
      <c r="D12475">
        <v>9</v>
      </c>
      <c r="E12475">
        <v>6152</v>
      </c>
      <c r="F12475">
        <v>12</v>
      </c>
      <c r="G12475">
        <v>7804</v>
      </c>
      <c r="H12475">
        <v>0.76277084557059505</v>
      </c>
      <c r="I12475">
        <v>0.968912233598893</v>
      </c>
      <c r="J12475">
        <v>0.832812322140707</v>
      </c>
      <c r="K12475" t="s">
        <v>31627</v>
      </c>
      <c r="L12475">
        <v>9</v>
      </c>
      <c r="M12475" t="s">
        <v>1463</v>
      </c>
      <c r="N12475">
        <v>0.75</v>
      </c>
      <c r="O12475">
        <v>1.4629388816645001E-3</v>
      </c>
    </row>
    <row r="12476" spans="1:15">
      <c r="A12476" t="s">
        <v>13778</v>
      </c>
      <c r="B12476" t="s">
        <v>23513</v>
      </c>
      <c r="C12476" t="s">
        <v>13779</v>
      </c>
      <c r="D12476">
        <v>3</v>
      </c>
      <c r="E12476">
        <v>535</v>
      </c>
      <c r="F12476">
        <v>34</v>
      </c>
      <c r="G12476">
        <v>8124</v>
      </c>
      <c r="H12476">
        <v>0.38995473376312401</v>
      </c>
      <c r="I12476">
        <v>0.99999999999997702</v>
      </c>
      <c r="J12476">
        <v>0.95041217501583097</v>
      </c>
      <c r="K12476" t="s">
        <v>29149</v>
      </c>
      <c r="L12476">
        <v>3</v>
      </c>
      <c r="M12476" t="s">
        <v>1463</v>
      </c>
      <c r="N12476">
        <v>8.8235294117647106E-2</v>
      </c>
      <c r="O12476">
        <v>5.60747663551402E-3</v>
      </c>
    </row>
    <row r="12477" spans="1:15">
      <c r="A12477" t="s">
        <v>13778</v>
      </c>
      <c r="B12477" t="s">
        <v>23518</v>
      </c>
      <c r="C12477" t="s">
        <v>13779</v>
      </c>
      <c r="D12477">
        <v>1</v>
      </c>
      <c r="E12477">
        <v>787</v>
      </c>
      <c r="F12477">
        <v>22</v>
      </c>
      <c r="G12477">
        <v>7393</v>
      </c>
      <c r="H12477">
        <v>0.91625227339000104</v>
      </c>
      <c r="I12477">
        <v>1</v>
      </c>
      <c r="J12477">
        <v>0.966855260484069</v>
      </c>
      <c r="K12477" t="s">
        <v>29148</v>
      </c>
      <c r="L12477">
        <v>1</v>
      </c>
      <c r="M12477" t="s">
        <v>1463</v>
      </c>
      <c r="N12477">
        <v>4.5454545454545497E-2</v>
      </c>
      <c r="O12477">
        <v>1.27064803049555E-3</v>
      </c>
    </row>
    <row r="12478" spans="1:15">
      <c r="A12478" t="s">
        <v>13778</v>
      </c>
      <c r="B12478" t="s">
        <v>23511</v>
      </c>
      <c r="C12478" t="s">
        <v>13779</v>
      </c>
      <c r="D12478">
        <v>20</v>
      </c>
      <c r="E12478">
        <v>6152</v>
      </c>
      <c r="F12478">
        <v>26</v>
      </c>
      <c r="G12478">
        <v>7804</v>
      </c>
      <c r="H12478">
        <v>0.69629117644581895</v>
      </c>
      <c r="I12478">
        <v>0.968912233598893</v>
      </c>
      <c r="J12478">
        <v>0.832812322140707</v>
      </c>
      <c r="K12478" t="s">
        <v>31628</v>
      </c>
      <c r="L12478">
        <v>20</v>
      </c>
      <c r="M12478" t="s">
        <v>1463</v>
      </c>
      <c r="N12478">
        <v>0.76923076923076905</v>
      </c>
      <c r="O12478">
        <v>3.2509752925877801E-3</v>
      </c>
    </row>
    <row r="12479" spans="1:15">
      <c r="A12479" t="s">
        <v>13780</v>
      </c>
      <c r="B12479" t="s">
        <v>23518</v>
      </c>
      <c r="C12479" t="s">
        <v>13781</v>
      </c>
      <c r="D12479">
        <v>3</v>
      </c>
      <c r="E12479">
        <v>787</v>
      </c>
      <c r="F12479">
        <v>60</v>
      </c>
      <c r="G12479">
        <v>7393</v>
      </c>
      <c r="H12479">
        <v>0.96172473842864603</v>
      </c>
      <c r="I12479">
        <v>1</v>
      </c>
      <c r="J12479">
        <v>0.966855260484069</v>
      </c>
      <c r="K12479" t="s">
        <v>31629</v>
      </c>
      <c r="L12479">
        <v>3</v>
      </c>
      <c r="M12479" t="s">
        <v>5133</v>
      </c>
      <c r="N12479">
        <v>0.05</v>
      </c>
      <c r="O12479">
        <v>3.8119440914866601E-3</v>
      </c>
    </row>
    <row r="12480" spans="1:15">
      <c r="A12480" t="s">
        <v>13780</v>
      </c>
      <c r="B12480" t="s">
        <v>23511</v>
      </c>
      <c r="C12480" t="s">
        <v>13781</v>
      </c>
      <c r="D12480">
        <v>50</v>
      </c>
      <c r="E12480">
        <v>6152</v>
      </c>
      <c r="F12480">
        <v>61</v>
      </c>
      <c r="G12480">
        <v>7804</v>
      </c>
      <c r="H12480">
        <v>0.33739384484211099</v>
      </c>
      <c r="I12480">
        <v>0.87709103910391695</v>
      </c>
      <c r="J12480">
        <v>0.75388894852919097</v>
      </c>
      <c r="K12480" t="s">
        <v>31630</v>
      </c>
      <c r="L12480">
        <v>50</v>
      </c>
      <c r="M12480" t="s">
        <v>5133</v>
      </c>
      <c r="N12480">
        <v>0.81967213114754101</v>
      </c>
      <c r="O12480">
        <v>8.1274382314694398E-3</v>
      </c>
    </row>
    <row r="12481" spans="1:15">
      <c r="A12481" t="s">
        <v>13780</v>
      </c>
      <c r="B12481" t="s">
        <v>23513</v>
      </c>
      <c r="C12481" t="s">
        <v>13781</v>
      </c>
      <c r="D12481">
        <v>3</v>
      </c>
      <c r="E12481">
        <v>535</v>
      </c>
      <c r="F12481">
        <v>50</v>
      </c>
      <c r="G12481">
        <v>8124</v>
      </c>
      <c r="H12481">
        <v>0.64876917869352901</v>
      </c>
      <c r="I12481">
        <v>0.99999999999997702</v>
      </c>
      <c r="J12481">
        <v>0.95041217501583097</v>
      </c>
      <c r="K12481" t="s">
        <v>31631</v>
      </c>
      <c r="L12481">
        <v>3</v>
      </c>
      <c r="M12481" t="s">
        <v>5133</v>
      </c>
      <c r="N12481">
        <v>0.06</v>
      </c>
      <c r="O12481">
        <v>5.60747663551402E-3</v>
      </c>
    </row>
    <row r="12482" spans="1:15">
      <c r="A12482" t="s">
        <v>13782</v>
      </c>
      <c r="B12482" t="s">
        <v>23511</v>
      </c>
      <c r="C12482" t="s">
        <v>13783</v>
      </c>
      <c r="D12482">
        <v>6</v>
      </c>
      <c r="E12482">
        <v>6152</v>
      </c>
      <c r="F12482">
        <v>14</v>
      </c>
      <c r="G12482">
        <v>7804</v>
      </c>
      <c r="H12482">
        <v>0.99941003418907104</v>
      </c>
      <c r="I12482">
        <v>1</v>
      </c>
      <c r="J12482">
        <v>0.85953329234717102</v>
      </c>
      <c r="K12482" t="s">
        <v>31632</v>
      </c>
      <c r="L12482">
        <v>6</v>
      </c>
      <c r="M12482" t="s">
        <v>5133</v>
      </c>
      <c r="N12482">
        <v>0.42857142857142899</v>
      </c>
      <c r="O12482">
        <v>9.7529258777633303E-4</v>
      </c>
    </row>
    <row r="12483" spans="1:15">
      <c r="A12483" t="s">
        <v>13782</v>
      </c>
      <c r="B12483" t="s">
        <v>23518</v>
      </c>
      <c r="C12483" t="s">
        <v>13783</v>
      </c>
      <c r="D12483">
        <v>2</v>
      </c>
      <c r="E12483">
        <v>787</v>
      </c>
      <c r="F12483">
        <v>13</v>
      </c>
      <c r="G12483">
        <v>7393</v>
      </c>
      <c r="H12483">
        <v>0.41008176369828198</v>
      </c>
      <c r="I12483">
        <v>1</v>
      </c>
      <c r="J12483">
        <v>0.966855260484069</v>
      </c>
      <c r="K12483" t="s">
        <v>31633</v>
      </c>
      <c r="L12483">
        <v>2</v>
      </c>
      <c r="M12483" t="s">
        <v>5133</v>
      </c>
      <c r="N12483">
        <v>0.15384615384615399</v>
      </c>
      <c r="O12483">
        <v>2.5412960609911099E-3</v>
      </c>
    </row>
    <row r="12484" spans="1:15">
      <c r="A12484" t="s">
        <v>13782</v>
      </c>
      <c r="B12484" t="s">
        <v>23513</v>
      </c>
      <c r="C12484" t="s">
        <v>13783</v>
      </c>
      <c r="D12484">
        <v>3</v>
      </c>
      <c r="E12484">
        <v>535</v>
      </c>
      <c r="F12484">
        <v>13</v>
      </c>
      <c r="G12484">
        <v>8124</v>
      </c>
      <c r="H12484">
        <v>4.9491240634379201E-2</v>
      </c>
      <c r="I12484">
        <v>0.448760549738495</v>
      </c>
      <c r="J12484">
        <v>0.42650749013827299</v>
      </c>
      <c r="K12484" t="s">
        <v>31631</v>
      </c>
      <c r="L12484">
        <v>3</v>
      </c>
      <c r="M12484" t="s">
        <v>5133</v>
      </c>
      <c r="N12484">
        <v>0.230769230769231</v>
      </c>
      <c r="O12484">
        <v>5.60747663551402E-3</v>
      </c>
    </row>
    <row r="12485" spans="1:15">
      <c r="A12485" t="s">
        <v>13784</v>
      </c>
      <c r="B12485" t="s">
        <v>23511</v>
      </c>
      <c r="C12485" t="s">
        <v>13785</v>
      </c>
      <c r="D12485">
        <v>11</v>
      </c>
      <c r="E12485">
        <v>6152</v>
      </c>
      <c r="F12485">
        <v>13</v>
      </c>
      <c r="G12485">
        <v>7804</v>
      </c>
      <c r="H12485">
        <v>0.459148321456053</v>
      </c>
      <c r="I12485">
        <v>0.96083957126938102</v>
      </c>
      <c r="J12485">
        <v>0.82587360011061495</v>
      </c>
      <c r="K12485" t="s">
        <v>31634</v>
      </c>
      <c r="L12485">
        <v>11</v>
      </c>
      <c r="M12485" t="s">
        <v>5133</v>
      </c>
      <c r="N12485">
        <v>0.84615384615384603</v>
      </c>
      <c r="O12485">
        <v>1.78803641092328E-3</v>
      </c>
    </row>
    <row r="12486" spans="1:15">
      <c r="A12486" t="s">
        <v>13786</v>
      </c>
      <c r="B12486" t="s">
        <v>23511</v>
      </c>
      <c r="C12486" t="s">
        <v>13787</v>
      </c>
      <c r="D12486">
        <v>564</v>
      </c>
      <c r="E12486">
        <v>6152</v>
      </c>
      <c r="F12486">
        <v>642</v>
      </c>
      <c r="G12486">
        <v>7804</v>
      </c>
      <c r="H12486" s="34">
        <v>4.49948861335863E-10</v>
      </c>
      <c r="I12486" s="34">
        <v>3.0134330203071897E-8</v>
      </c>
      <c r="J12486" s="34">
        <v>2.5901460052123201E-8</v>
      </c>
      <c r="K12486" t="s">
        <v>31635</v>
      </c>
      <c r="L12486">
        <v>564</v>
      </c>
      <c r="M12486" t="s">
        <v>5133</v>
      </c>
      <c r="N12486">
        <v>0.87850467289719603</v>
      </c>
      <c r="O12486">
        <v>9.1677503250975304E-2</v>
      </c>
    </row>
    <row r="12487" spans="1:15">
      <c r="A12487" t="s">
        <v>13786</v>
      </c>
      <c r="B12487" t="s">
        <v>23513</v>
      </c>
      <c r="C12487" t="s">
        <v>13787</v>
      </c>
      <c r="D12487">
        <v>27</v>
      </c>
      <c r="E12487">
        <v>535</v>
      </c>
      <c r="F12487">
        <v>640</v>
      </c>
      <c r="G12487">
        <v>8124</v>
      </c>
      <c r="H12487">
        <v>0.99693255675436698</v>
      </c>
      <c r="I12487">
        <v>0.99999999999997702</v>
      </c>
      <c r="J12487">
        <v>0.95041217501583097</v>
      </c>
      <c r="K12487" t="s">
        <v>31636</v>
      </c>
      <c r="L12487">
        <v>27</v>
      </c>
      <c r="M12487" t="s">
        <v>5133</v>
      </c>
      <c r="N12487">
        <v>4.2187500000000003E-2</v>
      </c>
      <c r="O12487">
        <v>5.0467289719626197E-2</v>
      </c>
    </row>
    <row r="12488" spans="1:15">
      <c r="A12488" t="s">
        <v>13786</v>
      </c>
      <c r="B12488" t="s">
        <v>23518</v>
      </c>
      <c r="C12488" t="s">
        <v>13787</v>
      </c>
      <c r="D12488">
        <v>34</v>
      </c>
      <c r="E12488">
        <v>787</v>
      </c>
      <c r="F12488">
        <v>582</v>
      </c>
      <c r="G12488">
        <v>7393</v>
      </c>
      <c r="H12488">
        <v>0.99999069769022197</v>
      </c>
      <c r="I12488">
        <v>1</v>
      </c>
      <c r="J12488">
        <v>0.966855260484069</v>
      </c>
      <c r="K12488" t="s">
        <v>31637</v>
      </c>
      <c r="L12488">
        <v>34</v>
      </c>
      <c r="M12488" t="s">
        <v>5133</v>
      </c>
      <c r="N12488">
        <v>5.8419243986254303E-2</v>
      </c>
      <c r="O12488">
        <v>4.3202033036848803E-2</v>
      </c>
    </row>
    <row r="12489" spans="1:15">
      <c r="A12489" t="s">
        <v>13788</v>
      </c>
      <c r="B12489" t="s">
        <v>23518</v>
      </c>
      <c r="C12489" t="s">
        <v>13789</v>
      </c>
      <c r="D12489">
        <v>15</v>
      </c>
      <c r="E12489">
        <v>787</v>
      </c>
      <c r="F12489">
        <v>170</v>
      </c>
      <c r="G12489">
        <v>7393</v>
      </c>
      <c r="H12489">
        <v>0.81591926522158698</v>
      </c>
      <c r="I12489">
        <v>1</v>
      </c>
      <c r="J12489">
        <v>0.966855260484069</v>
      </c>
      <c r="K12489" t="s">
        <v>31638</v>
      </c>
      <c r="L12489">
        <v>15</v>
      </c>
      <c r="M12489" t="s">
        <v>5133</v>
      </c>
      <c r="N12489">
        <v>8.8235294117647106E-2</v>
      </c>
      <c r="O12489">
        <v>1.9059720457433298E-2</v>
      </c>
    </row>
    <row r="12490" spans="1:15">
      <c r="A12490" t="s">
        <v>13788</v>
      </c>
      <c r="B12490" t="s">
        <v>23511</v>
      </c>
      <c r="C12490" t="s">
        <v>13789</v>
      </c>
      <c r="D12490">
        <v>166</v>
      </c>
      <c r="E12490">
        <v>6152</v>
      </c>
      <c r="F12490">
        <v>193</v>
      </c>
      <c r="G12490">
        <v>7804</v>
      </c>
      <c r="H12490">
        <v>6.6545382756661E-3</v>
      </c>
      <c r="I12490">
        <v>6.1969845252444103E-2</v>
      </c>
      <c r="J12490">
        <v>5.3265145116078001E-2</v>
      </c>
      <c r="K12490" t="s">
        <v>31639</v>
      </c>
      <c r="L12490">
        <v>166</v>
      </c>
      <c r="M12490" t="s">
        <v>5133</v>
      </c>
      <c r="N12490">
        <v>0.86010362694300502</v>
      </c>
      <c r="O12490">
        <v>2.6983094928478502E-2</v>
      </c>
    </row>
    <row r="12491" spans="1:15">
      <c r="A12491" t="s">
        <v>13788</v>
      </c>
      <c r="B12491" t="s">
        <v>23513</v>
      </c>
      <c r="C12491" t="s">
        <v>13789</v>
      </c>
      <c r="D12491">
        <v>7</v>
      </c>
      <c r="E12491">
        <v>535</v>
      </c>
      <c r="F12491">
        <v>199</v>
      </c>
      <c r="G12491">
        <v>8124</v>
      </c>
      <c r="H12491">
        <v>0.98007528629713503</v>
      </c>
      <c r="I12491">
        <v>0.99999999999997702</v>
      </c>
      <c r="J12491">
        <v>0.95041217501583097</v>
      </c>
      <c r="K12491" t="s">
        <v>31640</v>
      </c>
      <c r="L12491">
        <v>7</v>
      </c>
      <c r="M12491" t="s">
        <v>5133</v>
      </c>
      <c r="N12491">
        <v>3.5175879396984903E-2</v>
      </c>
      <c r="O12491">
        <v>1.3084112149532701E-2</v>
      </c>
    </row>
    <row r="12492" spans="1:15">
      <c r="A12492" t="s">
        <v>13790</v>
      </c>
      <c r="B12492" t="s">
        <v>23511</v>
      </c>
      <c r="C12492" t="s">
        <v>13791</v>
      </c>
      <c r="D12492">
        <v>203</v>
      </c>
      <c r="E12492">
        <v>6152</v>
      </c>
      <c r="F12492">
        <v>223</v>
      </c>
      <c r="G12492">
        <v>7804</v>
      </c>
      <c r="H12492" s="34">
        <v>6.3782286253257301E-7</v>
      </c>
      <c r="I12492" s="34">
        <v>2.22672556086283E-5</v>
      </c>
      <c r="J12492" s="34">
        <v>1.91394475248203E-5</v>
      </c>
      <c r="K12492" t="s">
        <v>31641</v>
      </c>
      <c r="L12492">
        <v>203</v>
      </c>
      <c r="M12492" t="s">
        <v>5133</v>
      </c>
      <c r="N12492">
        <v>0.910313901345291</v>
      </c>
      <c r="O12492">
        <v>3.2997399219765897E-2</v>
      </c>
    </row>
    <row r="12493" spans="1:15">
      <c r="A12493" t="s">
        <v>13790</v>
      </c>
      <c r="B12493" t="s">
        <v>23518</v>
      </c>
      <c r="C12493" t="s">
        <v>13791</v>
      </c>
      <c r="D12493">
        <v>8</v>
      </c>
      <c r="E12493">
        <v>787</v>
      </c>
      <c r="F12493">
        <v>214</v>
      </c>
      <c r="G12493">
        <v>7393</v>
      </c>
      <c r="H12493">
        <v>0.99995049174505901</v>
      </c>
      <c r="I12493">
        <v>1</v>
      </c>
      <c r="J12493">
        <v>0.966855260484069</v>
      </c>
      <c r="K12493" t="s">
        <v>31642</v>
      </c>
      <c r="L12493">
        <v>8</v>
      </c>
      <c r="M12493" t="s">
        <v>5133</v>
      </c>
      <c r="N12493">
        <v>3.7383177570093497E-2</v>
      </c>
      <c r="O12493">
        <v>1.01651842439644E-2</v>
      </c>
    </row>
    <row r="12494" spans="1:15">
      <c r="A12494" t="s">
        <v>13790</v>
      </c>
      <c r="B12494" t="s">
        <v>23513</v>
      </c>
      <c r="C12494" t="s">
        <v>13791</v>
      </c>
      <c r="D12494">
        <v>9</v>
      </c>
      <c r="E12494">
        <v>535</v>
      </c>
      <c r="F12494">
        <v>219</v>
      </c>
      <c r="G12494">
        <v>8124</v>
      </c>
      <c r="H12494">
        <v>0.95708355087582098</v>
      </c>
      <c r="I12494">
        <v>0.99999999999997702</v>
      </c>
      <c r="J12494">
        <v>0.95041217501583097</v>
      </c>
      <c r="K12494" t="s">
        <v>27829</v>
      </c>
      <c r="L12494">
        <v>9</v>
      </c>
      <c r="M12494" t="s">
        <v>5133</v>
      </c>
      <c r="N12494">
        <v>4.1095890410958902E-2</v>
      </c>
      <c r="O12494">
        <v>1.6822429906542102E-2</v>
      </c>
    </row>
    <row r="12495" spans="1:15">
      <c r="A12495" t="s">
        <v>13792</v>
      </c>
      <c r="B12495" t="s">
        <v>23513</v>
      </c>
      <c r="C12495" t="s">
        <v>13793</v>
      </c>
      <c r="D12495">
        <v>2</v>
      </c>
      <c r="E12495">
        <v>535</v>
      </c>
      <c r="F12495">
        <v>86</v>
      </c>
      <c r="G12495">
        <v>8124</v>
      </c>
      <c r="H12495">
        <v>0.98027766903399005</v>
      </c>
      <c r="I12495">
        <v>0.99999999999997702</v>
      </c>
      <c r="J12495">
        <v>0.95041217501583097</v>
      </c>
      <c r="K12495" t="s">
        <v>31643</v>
      </c>
      <c r="L12495">
        <v>2</v>
      </c>
      <c r="M12495" t="s">
        <v>5133</v>
      </c>
      <c r="N12495">
        <v>2.32558139534884E-2</v>
      </c>
      <c r="O12495">
        <v>3.7383177570093499E-3</v>
      </c>
    </row>
    <row r="12496" spans="1:15">
      <c r="A12496" t="s">
        <v>13792</v>
      </c>
      <c r="B12496" t="s">
        <v>23518</v>
      </c>
      <c r="C12496" t="s">
        <v>13793</v>
      </c>
      <c r="D12496">
        <v>2</v>
      </c>
      <c r="E12496">
        <v>787</v>
      </c>
      <c r="F12496">
        <v>67</v>
      </c>
      <c r="G12496">
        <v>7393</v>
      </c>
      <c r="H12496">
        <v>0.99535939974750898</v>
      </c>
      <c r="I12496">
        <v>1</v>
      </c>
      <c r="J12496">
        <v>0.966855260484069</v>
      </c>
      <c r="K12496" t="s">
        <v>30427</v>
      </c>
      <c r="L12496">
        <v>2</v>
      </c>
      <c r="M12496" t="s">
        <v>5133</v>
      </c>
      <c r="N12496">
        <v>2.9850746268656699E-2</v>
      </c>
      <c r="O12496">
        <v>2.5412960609911099E-3</v>
      </c>
    </row>
    <row r="12497" spans="1:15">
      <c r="A12497" t="s">
        <v>13792</v>
      </c>
      <c r="B12497" t="s">
        <v>23511</v>
      </c>
      <c r="C12497" t="s">
        <v>13793</v>
      </c>
      <c r="D12497">
        <v>78</v>
      </c>
      <c r="E12497">
        <v>6152</v>
      </c>
      <c r="F12497">
        <v>83</v>
      </c>
      <c r="G12497">
        <v>7804</v>
      </c>
      <c r="H12497">
        <v>1.3077732873965399E-4</v>
      </c>
      <c r="I12497">
        <v>2.4886532237017498E-3</v>
      </c>
      <c r="J12497">
        <v>2.1390802988787601E-3</v>
      </c>
      <c r="K12497" t="s">
        <v>31644</v>
      </c>
      <c r="L12497">
        <v>78</v>
      </c>
      <c r="M12497" t="s">
        <v>5133</v>
      </c>
      <c r="N12497">
        <v>0.93975903614457801</v>
      </c>
      <c r="O12497">
        <v>1.26788036410923E-2</v>
      </c>
    </row>
    <row r="12498" spans="1:15">
      <c r="A12498" t="s">
        <v>13794</v>
      </c>
      <c r="B12498" t="s">
        <v>23511</v>
      </c>
      <c r="C12498" t="s">
        <v>13795</v>
      </c>
      <c r="D12498">
        <v>31</v>
      </c>
      <c r="E12498">
        <v>6152</v>
      </c>
      <c r="F12498">
        <v>33</v>
      </c>
      <c r="G12498">
        <v>7804</v>
      </c>
      <c r="H12498">
        <v>1.85164593864953E-2</v>
      </c>
      <c r="I12498">
        <v>0.13315890625277299</v>
      </c>
      <c r="J12498">
        <v>0.114454513096794</v>
      </c>
      <c r="K12498" t="s">
        <v>31645</v>
      </c>
      <c r="L12498">
        <v>31</v>
      </c>
      <c r="M12498" t="s">
        <v>5133</v>
      </c>
      <c r="N12498">
        <v>0.939393939393939</v>
      </c>
      <c r="O12498">
        <v>5.0390117035110501E-3</v>
      </c>
    </row>
    <row r="12499" spans="1:15">
      <c r="A12499" t="s">
        <v>13794</v>
      </c>
      <c r="B12499" t="s">
        <v>23518</v>
      </c>
      <c r="C12499" t="s">
        <v>13795</v>
      </c>
      <c r="D12499">
        <v>2</v>
      </c>
      <c r="E12499">
        <v>787</v>
      </c>
      <c r="F12499">
        <v>33</v>
      </c>
      <c r="G12499">
        <v>7393</v>
      </c>
      <c r="H12499">
        <v>0.88037074949774496</v>
      </c>
      <c r="I12499">
        <v>1</v>
      </c>
      <c r="J12499">
        <v>0.966855260484069</v>
      </c>
      <c r="K12499" t="s">
        <v>30427</v>
      </c>
      <c r="L12499">
        <v>2</v>
      </c>
      <c r="M12499" t="s">
        <v>5133</v>
      </c>
      <c r="N12499">
        <v>6.0606060606060601E-2</v>
      </c>
      <c r="O12499">
        <v>2.5412960609911099E-3</v>
      </c>
    </row>
    <row r="12500" spans="1:15">
      <c r="A12500" t="s">
        <v>13796</v>
      </c>
      <c r="B12500" t="s">
        <v>23511</v>
      </c>
      <c r="C12500" t="s">
        <v>13797</v>
      </c>
      <c r="D12500">
        <v>21</v>
      </c>
      <c r="E12500">
        <v>6152</v>
      </c>
      <c r="F12500">
        <v>21</v>
      </c>
      <c r="G12500">
        <v>7804</v>
      </c>
      <c r="H12500">
        <v>6.7225794545058698E-3</v>
      </c>
      <c r="I12500">
        <v>6.1969845252444103E-2</v>
      </c>
      <c r="J12500">
        <v>5.3265145116078001E-2</v>
      </c>
      <c r="K12500" t="s">
        <v>30924</v>
      </c>
      <c r="L12500">
        <v>21</v>
      </c>
      <c r="M12500" t="s">
        <v>5133</v>
      </c>
      <c r="N12500">
        <v>1</v>
      </c>
      <c r="O12500">
        <v>3.41352405721717E-3</v>
      </c>
    </row>
    <row r="12501" spans="1:15">
      <c r="A12501" t="s">
        <v>13798</v>
      </c>
      <c r="B12501" t="s">
        <v>23518</v>
      </c>
      <c r="C12501" t="s">
        <v>13799</v>
      </c>
      <c r="D12501">
        <v>2</v>
      </c>
      <c r="E12501">
        <v>787</v>
      </c>
      <c r="F12501">
        <v>16</v>
      </c>
      <c r="G12501">
        <v>7393</v>
      </c>
      <c r="H12501">
        <v>0.52025553819376502</v>
      </c>
      <c r="I12501">
        <v>1</v>
      </c>
      <c r="J12501">
        <v>0.966855260484069</v>
      </c>
      <c r="K12501" t="s">
        <v>30427</v>
      </c>
      <c r="L12501">
        <v>2</v>
      </c>
      <c r="M12501" t="s">
        <v>5133</v>
      </c>
      <c r="N12501">
        <v>0.125</v>
      </c>
      <c r="O12501">
        <v>2.5412960609911099E-3</v>
      </c>
    </row>
    <row r="12502" spans="1:15">
      <c r="A12502" t="s">
        <v>13798</v>
      </c>
      <c r="B12502" t="s">
        <v>23511</v>
      </c>
      <c r="C12502" t="s">
        <v>13799</v>
      </c>
      <c r="D12502">
        <v>14</v>
      </c>
      <c r="E12502">
        <v>6152</v>
      </c>
      <c r="F12502">
        <v>16</v>
      </c>
      <c r="G12502">
        <v>7804</v>
      </c>
      <c r="H12502">
        <v>0.31001576119125202</v>
      </c>
      <c r="I12502">
        <v>0.81979725192798203</v>
      </c>
      <c r="J12502">
        <v>0.70464303100682102</v>
      </c>
      <c r="K12502" t="s">
        <v>30426</v>
      </c>
      <c r="L12502">
        <v>14</v>
      </c>
      <c r="M12502" t="s">
        <v>5133</v>
      </c>
      <c r="N12502">
        <v>0.875</v>
      </c>
      <c r="O12502">
        <v>2.2756827048114399E-3</v>
      </c>
    </row>
    <row r="12503" spans="1:15">
      <c r="A12503" t="s">
        <v>13800</v>
      </c>
      <c r="B12503" t="s">
        <v>23518</v>
      </c>
      <c r="C12503" t="s">
        <v>13801</v>
      </c>
      <c r="D12503">
        <v>2</v>
      </c>
      <c r="E12503">
        <v>787</v>
      </c>
      <c r="F12503">
        <v>14</v>
      </c>
      <c r="G12503">
        <v>7393</v>
      </c>
      <c r="H12503">
        <v>0.44828683528909402</v>
      </c>
      <c r="I12503">
        <v>1</v>
      </c>
      <c r="J12503">
        <v>0.966855260484069</v>
      </c>
      <c r="K12503" t="s">
        <v>30427</v>
      </c>
      <c r="L12503">
        <v>2</v>
      </c>
      <c r="M12503" t="s">
        <v>5133</v>
      </c>
      <c r="N12503">
        <v>0.14285714285714299</v>
      </c>
      <c r="O12503">
        <v>2.5412960609911099E-3</v>
      </c>
    </row>
    <row r="12504" spans="1:15">
      <c r="A12504" t="s">
        <v>13800</v>
      </c>
      <c r="B12504" t="s">
        <v>23511</v>
      </c>
      <c r="C12504" t="s">
        <v>13801</v>
      </c>
      <c r="D12504">
        <v>12</v>
      </c>
      <c r="E12504">
        <v>6152</v>
      </c>
      <c r="F12504">
        <v>14</v>
      </c>
      <c r="G12504">
        <v>7804</v>
      </c>
      <c r="H12504">
        <v>0.40504102681163101</v>
      </c>
      <c r="I12504">
        <v>0.91525479399875698</v>
      </c>
      <c r="J12504">
        <v>0.78669196642228301</v>
      </c>
      <c r="K12504" t="s">
        <v>30428</v>
      </c>
      <c r="L12504">
        <v>12</v>
      </c>
      <c r="M12504" t="s">
        <v>5133</v>
      </c>
      <c r="N12504">
        <v>0.85714285714285698</v>
      </c>
      <c r="O12504">
        <v>1.95058517555267E-3</v>
      </c>
    </row>
    <row r="12505" spans="1:15">
      <c r="A12505" t="s">
        <v>13802</v>
      </c>
      <c r="B12505" t="s">
        <v>23518</v>
      </c>
      <c r="C12505" t="s">
        <v>13803</v>
      </c>
      <c r="D12505">
        <v>1</v>
      </c>
      <c r="E12505">
        <v>787</v>
      </c>
      <c r="F12505">
        <v>1</v>
      </c>
      <c r="G12505">
        <v>7393</v>
      </c>
      <c r="H12505">
        <v>0.106452049235764</v>
      </c>
      <c r="I12505">
        <v>0.63266972740240601</v>
      </c>
      <c r="J12505">
        <v>0.61170005408803896</v>
      </c>
      <c r="K12505" t="s">
        <v>27863</v>
      </c>
      <c r="L12505">
        <v>1</v>
      </c>
      <c r="M12505" t="s">
        <v>5133</v>
      </c>
      <c r="N12505">
        <v>1</v>
      </c>
      <c r="O12505">
        <v>1.27064803049555E-3</v>
      </c>
    </row>
    <row r="12506" spans="1:15">
      <c r="A12506" t="s">
        <v>13804</v>
      </c>
      <c r="B12506" t="s">
        <v>23518</v>
      </c>
      <c r="C12506" t="s">
        <v>13805</v>
      </c>
      <c r="D12506">
        <v>1</v>
      </c>
      <c r="E12506">
        <v>787</v>
      </c>
      <c r="F12506">
        <v>1</v>
      </c>
      <c r="G12506">
        <v>7393</v>
      </c>
      <c r="H12506">
        <v>0.106452049235764</v>
      </c>
      <c r="I12506">
        <v>0.63266972740240601</v>
      </c>
      <c r="J12506">
        <v>0.61170005408803896</v>
      </c>
      <c r="K12506" t="s">
        <v>27863</v>
      </c>
      <c r="L12506">
        <v>1</v>
      </c>
      <c r="M12506" t="s">
        <v>5133</v>
      </c>
      <c r="N12506">
        <v>1</v>
      </c>
      <c r="O12506">
        <v>1.27064803049555E-3</v>
      </c>
    </row>
    <row r="12507" spans="1:15">
      <c r="A12507" t="s">
        <v>13806</v>
      </c>
      <c r="B12507" t="s">
        <v>23511</v>
      </c>
      <c r="C12507" t="s">
        <v>13807</v>
      </c>
      <c r="D12507">
        <v>258</v>
      </c>
      <c r="E12507">
        <v>6152</v>
      </c>
      <c r="F12507">
        <v>285</v>
      </c>
      <c r="G12507">
        <v>7804</v>
      </c>
      <c r="H12507" s="34">
        <v>7.0333285386077803E-8</v>
      </c>
      <c r="I12507" s="34">
        <v>3.06385484347759E-6</v>
      </c>
      <c r="J12507" s="34">
        <v>2.6334852408881201E-6</v>
      </c>
      <c r="K12507" t="s">
        <v>31646</v>
      </c>
      <c r="L12507">
        <v>258</v>
      </c>
      <c r="M12507" t="s">
        <v>5133</v>
      </c>
      <c r="N12507">
        <v>0.90526315789473699</v>
      </c>
      <c r="O12507">
        <v>4.1937581274382303E-2</v>
      </c>
    </row>
    <row r="12508" spans="1:15">
      <c r="A12508" t="s">
        <v>13806</v>
      </c>
      <c r="B12508" t="s">
        <v>23518</v>
      </c>
      <c r="C12508" t="s">
        <v>13807</v>
      </c>
      <c r="D12508">
        <v>11</v>
      </c>
      <c r="E12508">
        <v>787</v>
      </c>
      <c r="F12508">
        <v>273</v>
      </c>
      <c r="G12508">
        <v>7393</v>
      </c>
      <c r="H12508">
        <v>0.99998468262706597</v>
      </c>
      <c r="I12508">
        <v>1</v>
      </c>
      <c r="J12508">
        <v>0.966855260484069</v>
      </c>
      <c r="K12508" t="s">
        <v>31647</v>
      </c>
      <c r="L12508">
        <v>11</v>
      </c>
      <c r="M12508" t="s">
        <v>5133</v>
      </c>
      <c r="N12508">
        <v>4.0293040293040303E-2</v>
      </c>
      <c r="O12508">
        <v>1.3977128335451099E-2</v>
      </c>
    </row>
    <row r="12509" spans="1:15">
      <c r="A12509" t="s">
        <v>13806</v>
      </c>
      <c r="B12509" t="s">
        <v>23513</v>
      </c>
      <c r="C12509" t="s">
        <v>13807</v>
      </c>
      <c r="D12509">
        <v>9</v>
      </c>
      <c r="E12509">
        <v>535</v>
      </c>
      <c r="F12509">
        <v>282</v>
      </c>
      <c r="G12509">
        <v>8124</v>
      </c>
      <c r="H12509">
        <v>0.99642876551676196</v>
      </c>
      <c r="I12509">
        <v>0.99999999999997702</v>
      </c>
      <c r="J12509">
        <v>0.95041217501583097</v>
      </c>
      <c r="K12509" t="s">
        <v>31648</v>
      </c>
      <c r="L12509">
        <v>9</v>
      </c>
      <c r="M12509" t="s">
        <v>5133</v>
      </c>
      <c r="N12509">
        <v>3.1914893617021302E-2</v>
      </c>
      <c r="O12509">
        <v>1.6822429906542102E-2</v>
      </c>
    </row>
    <row r="12510" spans="1:15">
      <c r="A12510" t="s">
        <v>13808</v>
      </c>
      <c r="B12510" t="s">
        <v>23511</v>
      </c>
      <c r="C12510" t="s">
        <v>13809</v>
      </c>
      <c r="D12510">
        <v>27</v>
      </c>
      <c r="E12510">
        <v>6152</v>
      </c>
      <c r="F12510">
        <v>33</v>
      </c>
      <c r="G12510">
        <v>7804</v>
      </c>
      <c r="H12510">
        <v>0.43380195563068902</v>
      </c>
      <c r="I12510">
        <v>0.96083957126938102</v>
      </c>
      <c r="J12510">
        <v>0.82587360011061495</v>
      </c>
      <c r="K12510" t="s">
        <v>31649</v>
      </c>
      <c r="L12510">
        <v>27</v>
      </c>
      <c r="M12510" t="s">
        <v>5133</v>
      </c>
      <c r="N12510">
        <v>0.81818181818181801</v>
      </c>
      <c r="O12510">
        <v>4.3888166449934998E-3</v>
      </c>
    </row>
    <row r="12511" spans="1:15">
      <c r="A12511" t="s">
        <v>13808</v>
      </c>
      <c r="B12511" t="s">
        <v>23513</v>
      </c>
      <c r="C12511" t="s">
        <v>13809</v>
      </c>
      <c r="D12511">
        <v>1</v>
      </c>
      <c r="E12511">
        <v>535</v>
      </c>
      <c r="F12511">
        <v>33</v>
      </c>
      <c r="G12511">
        <v>8124</v>
      </c>
      <c r="H12511">
        <v>0.89487942959009004</v>
      </c>
      <c r="I12511">
        <v>0.99999999999997702</v>
      </c>
      <c r="J12511">
        <v>0.95041217501583097</v>
      </c>
      <c r="K12511" t="s">
        <v>23649</v>
      </c>
      <c r="L12511">
        <v>1</v>
      </c>
      <c r="M12511" t="s">
        <v>5133</v>
      </c>
      <c r="N12511">
        <v>3.03030303030303E-2</v>
      </c>
      <c r="O12511">
        <v>1.8691588785046699E-3</v>
      </c>
    </row>
    <row r="12512" spans="1:15">
      <c r="A12512" t="s">
        <v>13808</v>
      </c>
      <c r="B12512" t="s">
        <v>23518</v>
      </c>
      <c r="C12512" t="s">
        <v>13809</v>
      </c>
      <c r="D12512">
        <v>4</v>
      </c>
      <c r="E12512">
        <v>787</v>
      </c>
      <c r="F12512">
        <v>31</v>
      </c>
      <c r="G12512">
        <v>7393</v>
      </c>
      <c r="H12512">
        <v>0.423379635365847</v>
      </c>
      <c r="I12512">
        <v>1</v>
      </c>
      <c r="J12512">
        <v>0.966855260484069</v>
      </c>
      <c r="K12512" t="s">
        <v>31650</v>
      </c>
      <c r="L12512">
        <v>4</v>
      </c>
      <c r="M12512" t="s">
        <v>5133</v>
      </c>
      <c r="N12512">
        <v>0.12903225806451599</v>
      </c>
      <c r="O12512">
        <v>5.0825921219822103E-3</v>
      </c>
    </row>
    <row r="12513" spans="1:15">
      <c r="A12513" t="s">
        <v>13810</v>
      </c>
      <c r="B12513" t="s">
        <v>23513</v>
      </c>
      <c r="C12513" t="s">
        <v>13811</v>
      </c>
      <c r="D12513">
        <v>8</v>
      </c>
      <c r="E12513">
        <v>535</v>
      </c>
      <c r="F12513">
        <v>149</v>
      </c>
      <c r="G12513">
        <v>8124</v>
      </c>
      <c r="H12513">
        <v>0.77395368458243596</v>
      </c>
      <c r="I12513">
        <v>0.99999999999997702</v>
      </c>
      <c r="J12513">
        <v>0.95041217501583097</v>
      </c>
      <c r="K12513" t="s">
        <v>31651</v>
      </c>
      <c r="L12513">
        <v>8</v>
      </c>
      <c r="M12513" t="s">
        <v>5133</v>
      </c>
      <c r="N12513">
        <v>5.3691275167785199E-2</v>
      </c>
      <c r="O12513">
        <v>1.4953271028037399E-2</v>
      </c>
    </row>
    <row r="12514" spans="1:15">
      <c r="A12514" t="s">
        <v>13810</v>
      </c>
      <c r="B12514" t="s">
        <v>23511</v>
      </c>
      <c r="C12514" t="s">
        <v>13811</v>
      </c>
      <c r="D12514">
        <v>137</v>
      </c>
      <c r="E12514">
        <v>6152</v>
      </c>
      <c r="F12514">
        <v>150</v>
      </c>
      <c r="G12514">
        <v>7804</v>
      </c>
      <c r="H12514" s="34">
        <v>2.8989220780249598E-5</v>
      </c>
      <c r="I12514">
        <v>6.9271572471251797E-4</v>
      </c>
      <c r="J12514">
        <v>5.9541222752280704E-4</v>
      </c>
      <c r="K12514" t="s">
        <v>31652</v>
      </c>
      <c r="L12514">
        <v>137</v>
      </c>
      <c r="M12514" t="s">
        <v>5133</v>
      </c>
      <c r="N12514">
        <v>0.913333333333333</v>
      </c>
      <c r="O12514">
        <v>2.2269180754226299E-2</v>
      </c>
    </row>
    <row r="12515" spans="1:15">
      <c r="A12515" t="s">
        <v>13810</v>
      </c>
      <c r="B12515" t="s">
        <v>23518</v>
      </c>
      <c r="C12515" t="s">
        <v>13811</v>
      </c>
      <c r="D12515">
        <v>4</v>
      </c>
      <c r="E12515">
        <v>787</v>
      </c>
      <c r="F12515">
        <v>144</v>
      </c>
      <c r="G12515">
        <v>7393</v>
      </c>
      <c r="H12515">
        <v>0.999919102896623</v>
      </c>
      <c r="I12515">
        <v>1</v>
      </c>
      <c r="J12515">
        <v>0.966855260484069</v>
      </c>
      <c r="K12515" t="s">
        <v>31653</v>
      </c>
      <c r="L12515">
        <v>4</v>
      </c>
      <c r="M12515" t="s">
        <v>5133</v>
      </c>
      <c r="N12515">
        <v>2.7777777777777801E-2</v>
      </c>
      <c r="O12515">
        <v>5.0825921219822103E-3</v>
      </c>
    </row>
    <row r="12516" spans="1:15">
      <c r="A12516" t="s">
        <v>13812</v>
      </c>
      <c r="B12516" t="s">
        <v>23511</v>
      </c>
      <c r="C12516" t="s">
        <v>13813</v>
      </c>
      <c r="D12516">
        <v>26</v>
      </c>
      <c r="E12516">
        <v>6152</v>
      </c>
      <c r="F12516">
        <v>28</v>
      </c>
      <c r="G12516">
        <v>7804</v>
      </c>
      <c r="H12516">
        <v>4.5557465162545399E-2</v>
      </c>
      <c r="I12516">
        <v>0.25239912466249798</v>
      </c>
      <c r="J12516">
        <v>0.21694545060670101</v>
      </c>
      <c r="K12516" t="s">
        <v>31654</v>
      </c>
      <c r="L12516">
        <v>26</v>
      </c>
      <c r="M12516" t="s">
        <v>5133</v>
      </c>
      <c r="N12516">
        <v>0.92857142857142905</v>
      </c>
      <c r="O12516">
        <v>4.2262678803641103E-3</v>
      </c>
    </row>
    <row r="12517" spans="1:15">
      <c r="A12517" t="s">
        <v>13812</v>
      </c>
      <c r="B12517" t="s">
        <v>23513</v>
      </c>
      <c r="C12517" t="s">
        <v>13813</v>
      </c>
      <c r="D12517">
        <v>1</v>
      </c>
      <c r="E12517">
        <v>535</v>
      </c>
      <c r="F12517">
        <v>29</v>
      </c>
      <c r="G12517">
        <v>8124</v>
      </c>
      <c r="H12517">
        <v>0.86180551053264798</v>
      </c>
      <c r="I12517">
        <v>0.99999999999997702</v>
      </c>
      <c r="J12517">
        <v>0.95041217501583097</v>
      </c>
      <c r="K12517" t="s">
        <v>23649</v>
      </c>
      <c r="L12517">
        <v>1</v>
      </c>
      <c r="M12517" t="s">
        <v>5133</v>
      </c>
      <c r="N12517">
        <v>3.4482758620689703E-2</v>
      </c>
      <c r="O12517">
        <v>1.8691588785046699E-3</v>
      </c>
    </row>
    <row r="12518" spans="1:15">
      <c r="A12518" t="s">
        <v>13814</v>
      </c>
      <c r="B12518" t="s">
        <v>23511</v>
      </c>
      <c r="C12518" t="s">
        <v>13815</v>
      </c>
      <c r="D12518">
        <v>2</v>
      </c>
      <c r="E12518">
        <v>6152</v>
      </c>
      <c r="F12518">
        <v>2</v>
      </c>
      <c r="G12518">
        <v>7804</v>
      </c>
      <c r="H12518">
        <v>0.62141708038142995</v>
      </c>
      <c r="I12518">
        <v>0.968912233598893</v>
      </c>
      <c r="J12518">
        <v>0.832812322140707</v>
      </c>
      <c r="K12518" t="s">
        <v>31625</v>
      </c>
      <c r="L12518">
        <v>2</v>
      </c>
      <c r="M12518" t="s">
        <v>5133</v>
      </c>
      <c r="N12518">
        <v>1</v>
      </c>
      <c r="O12518">
        <v>3.2509752925877802E-4</v>
      </c>
    </row>
    <row r="12519" spans="1:15">
      <c r="A12519" t="s">
        <v>13816</v>
      </c>
      <c r="B12519" t="s">
        <v>23511</v>
      </c>
      <c r="C12519" t="s">
        <v>13817</v>
      </c>
      <c r="D12519">
        <v>7</v>
      </c>
      <c r="E12519">
        <v>6152</v>
      </c>
      <c r="F12519">
        <v>8</v>
      </c>
      <c r="G12519">
        <v>7804</v>
      </c>
      <c r="H12519">
        <v>0.46943957161060701</v>
      </c>
      <c r="I12519">
        <v>0.96083957126938102</v>
      </c>
      <c r="J12519">
        <v>0.82587360011061495</v>
      </c>
      <c r="K12519" t="s">
        <v>31655</v>
      </c>
      <c r="L12519">
        <v>7</v>
      </c>
      <c r="M12519" t="s">
        <v>5133</v>
      </c>
      <c r="N12519">
        <v>0.875</v>
      </c>
      <c r="O12519">
        <v>1.13784135240572E-3</v>
      </c>
    </row>
    <row r="12520" spans="1:15">
      <c r="A12520" t="s">
        <v>13816</v>
      </c>
      <c r="B12520" t="s">
        <v>23513</v>
      </c>
      <c r="C12520" t="s">
        <v>13817</v>
      </c>
      <c r="D12520">
        <v>1</v>
      </c>
      <c r="E12520">
        <v>535</v>
      </c>
      <c r="F12520">
        <v>8</v>
      </c>
      <c r="G12520">
        <v>8124</v>
      </c>
      <c r="H12520">
        <v>0.42028903387437799</v>
      </c>
      <c r="I12520">
        <v>0.99999999999997702</v>
      </c>
      <c r="J12520">
        <v>0.95041217501583097</v>
      </c>
      <c r="K12520" t="s">
        <v>23649</v>
      </c>
      <c r="L12520">
        <v>1</v>
      </c>
      <c r="M12520" t="s">
        <v>5133</v>
      </c>
      <c r="N12520">
        <v>0.125</v>
      </c>
      <c r="O12520">
        <v>1.8691588785046699E-3</v>
      </c>
    </row>
    <row r="12521" spans="1:15">
      <c r="A12521" t="s">
        <v>13818</v>
      </c>
      <c r="B12521" t="s">
        <v>23518</v>
      </c>
      <c r="C12521" t="s">
        <v>13819</v>
      </c>
      <c r="D12521">
        <v>1</v>
      </c>
      <c r="E12521">
        <v>787</v>
      </c>
      <c r="F12521">
        <v>1</v>
      </c>
      <c r="G12521">
        <v>7393</v>
      </c>
      <c r="H12521">
        <v>0.106452049235764</v>
      </c>
      <c r="I12521">
        <v>0.63266972740240601</v>
      </c>
      <c r="J12521">
        <v>0.61170005408803896</v>
      </c>
      <c r="K12521" t="s">
        <v>26719</v>
      </c>
      <c r="L12521">
        <v>1</v>
      </c>
      <c r="M12521" t="s">
        <v>5133</v>
      </c>
      <c r="N12521">
        <v>1</v>
      </c>
      <c r="O12521">
        <v>1.27064803049555E-3</v>
      </c>
    </row>
    <row r="12522" spans="1:15">
      <c r="A12522" t="s">
        <v>13820</v>
      </c>
      <c r="B12522" t="s">
        <v>23518</v>
      </c>
      <c r="C12522" t="s">
        <v>13821</v>
      </c>
      <c r="D12522">
        <v>1</v>
      </c>
      <c r="E12522">
        <v>787</v>
      </c>
      <c r="F12522">
        <v>1</v>
      </c>
      <c r="G12522">
        <v>7393</v>
      </c>
      <c r="H12522">
        <v>0.106452049235764</v>
      </c>
      <c r="I12522">
        <v>0.63266972740240601</v>
      </c>
      <c r="J12522">
        <v>0.61170005408803896</v>
      </c>
      <c r="K12522" t="s">
        <v>26719</v>
      </c>
      <c r="L12522">
        <v>1</v>
      </c>
      <c r="M12522" t="s">
        <v>5133</v>
      </c>
      <c r="N12522">
        <v>1</v>
      </c>
      <c r="O12522">
        <v>1.27064803049555E-3</v>
      </c>
    </row>
    <row r="12523" spans="1:15">
      <c r="A12523" t="s">
        <v>13822</v>
      </c>
      <c r="B12523" t="s">
        <v>23511</v>
      </c>
      <c r="C12523" t="s">
        <v>13823</v>
      </c>
      <c r="D12523">
        <v>1</v>
      </c>
      <c r="E12523">
        <v>6152</v>
      </c>
      <c r="F12523">
        <v>1</v>
      </c>
      <c r="G12523">
        <v>7804</v>
      </c>
      <c r="H12523">
        <v>0.788313685289595</v>
      </c>
      <c r="I12523">
        <v>0.968912233598893</v>
      </c>
      <c r="J12523">
        <v>0.832812322140707</v>
      </c>
      <c r="K12523" t="s">
        <v>30397</v>
      </c>
      <c r="L12523">
        <v>1</v>
      </c>
      <c r="M12523" t="s">
        <v>5133</v>
      </c>
      <c r="N12523">
        <v>1</v>
      </c>
      <c r="O12523">
        <v>1.6254876462938901E-4</v>
      </c>
    </row>
    <row r="12524" spans="1:15">
      <c r="A12524" t="s">
        <v>13824</v>
      </c>
      <c r="B12524" t="s">
        <v>23511</v>
      </c>
      <c r="C12524" t="s">
        <v>13825</v>
      </c>
      <c r="D12524">
        <v>1</v>
      </c>
      <c r="E12524">
        <v>6152</v>
      </c>
      <c r="F12524">
        <v>1</v>
      </c>
      <c r="G12524">
        <v>7804</v>
      </c>
      <c r="H12524">
        <v>0.788313685289595</v>
      </c>
      <c r="I12524">
        <v>0.968912233598893</v>
      </c>
      <c r="J12524">
        <v>0.832812322140707</v>
      </c>
      <c r="K12524" t="s">
        <v>30397</v>
      </c>
      <c r="L12524">
        <v>1</v>
      </c>
      <c r="M12524" t="s">
        <v>5133</v>
      </c>
      <c r="N12524">
        <v>1</v>
      </c>
      <c r="O12524">
        <v>1.6254876462938901E-4</v>
      </c>
    </row>
    <row r="12525" spans="1:15">
      <c r="A12525" t="s">
        <v>13826</v>
      </c>
      <c r="B12525" t="s">
        <v>23511</v>
      </c>
      <c r="C12525" t="s">
        <v>13827</v>
      </c>
      <c r="D12525">
        <v>27</v>
      </c>
      <c r="E12525">
        <v>6152</v>
      </c>
      <c r="F12525">
        <v>28</v>
      </c>
      <c r="G12525">
        <v>7804</v>
      </c>
      <c r="H12525">
        <v>1.0813784038615999E-2</v>
      </c>
      <c r="I12525">
        <v>8.7990417388941602E-2</v>
      </c>
      <c r="J12525">
        <v>7.5630693153318704E-2</v>
      </c>
      <c r="K12525" t="s">
        <v>31656</v>
      </c>
      <c r="L12525">
        <v>27</v>
      </c>
      <c r="M12525" t="s">
        <v>5133</v>
      </c>
      <c r="N12525">
        <v>0.96428571428571397</v>
      </c>
      <c r="O12525">
        <v>4.3888166449934998E-3</v>
      </c>
    </row>
    <row r="12526" spans="1:15">
      <c r="A12526" t="s">
        <v>13826</v>
      </c>
      <c r="B12526" t="s">
        <v>23513</v>
      </c>
      <c r="C12526" t="s">
        <v>13827</v>
      </c>
      <c r="D12526">
        <v>1</v>
      </c>
      <c r="E12526">
        <v>535</v>
      </c>
      <c r="F12526">
        <v>15</v>
      </c>
      <c r="G12526">
        <v>8124</v>
      </c>
      <c r="H12526">
        <v>0.64039694135216896</v>
      </c>
      <c r="I12526">
        <v>0.99999999999997702</v>
      </c>
      <c r="J12526">
        <v>0.95041217501583097</v>
      </c>
      <c r="K12526" t="s">
        <v>24409</v>
      </c>
      <c r="L12526">
        <v>1</v>
      </c>
      <c r="M12526" t="s">
        <v>5133</v>
      </c>
      <c r="N12526">
        <v>6.6666666666666693E-2</v>
      </c>
      <c r="O12526">
        <v>1.8691588785046699E-3</v>
      </c>
    </row>
    <row r="12527" spans="1:15">
      <c r="A12527" t="s">
        <v>13828</v>
      </c>
      <c r="B12527" t="s">
        <v>23513</v>
      </c>
      <c r="C12527" t="s">
        <v>13829</v>
      </c>
      <c r="D12527">
        <v>1</v>
      </c>
      <c r="E12527">
        <v>535</v>
      </c>
      <c r="F12527">
        <v>15</v>
      </c>
      <c r="G12527">
        <v>8124</v>
      </c>
      <c r="H12527">
        <v>0.64039694135216896</v>
      </c>
      <c r="I12527">
        <v>0.99999999999997702</v>
      </c>
      <c r="J12527">
        <v>0.95041217501583097</v>
      </c>
      <c r="K12527" t="s">
        <v>24409</v>
      </c>
      <c r="L12527">
        <v>1</v>
      </c>
      <c r="M12527" t="s">
        <v>5133</v>
      </c>
      <c r="N12527">
        <v>6.6666666666666693E-2</v>
      </c>
      <c r="O12527">
        <v>1.8691588785046699E-3</v>
      </c>
    </row>
    <row r="12528" spans="1:15">
      <c r="A12528" t="s">
        <v>13828</v>
      </c>
      <c r="B12528" t="s">
        <v>23511</v>
      </c>
      <c r="C12528" t="s">
        <v>13829</v>
      </c>
      <c r="D12528">
        <v>27</v>
      </c>
      <c r="E12528">
        <v>6152</v>
      </c>
      <c r="F12528">
        <v>28</v>
      </c>
      <c r="G12528">
        <v>7804</v>
      </c>
      <c r="H12528">
        <v>1.0813784038615999E-2</v>
      </c>
      <c r="I12528">
        <v>8.7990417388941602E-2</v>
      </c>
      <c r="J12528">
        <v>7.5630693153318704E-2</v>
      </c>
      <c r="K12528" t="s">
        <v>31656</v>
      </c>
      <c r="L12528">
        <v>27</v>
      </c>
      <c r="M12528" t="s">
        <v>5133</v>
      </c>
      <c r="N12528">
        <v>0.96428571428571397</v>
      </c>
      <c r="O12528">
        <v>4.3888166449934998E-3</v>
      </c>
    </row>
    <row r="12529" spans="1:15">
      <c r="A12529" t="s">
        <v>13830</v>
      </c>
      <c r="B12529" t="s">
        <v>23511</v>
      </c>
      <c r="C12529" t="s">
        <v>13831</v>
      </c>
      <c r="D12529">
        <v>1</v>
      </c>
      <c r="E12529">
        <v>6152</v>
      </c>
      <c r="F12529">
        <v>1</v>
      </c>
      <c r="G12529">
        <v>7804</v>
      </c>
      <c r="H12529">
        <v>0.788313685289595</v>
      </c>
      <c r="I12529">
        <v>0.968912233598893</v>
      </c>
      <c r="J12529">
        <v>0.832812322140707</v>
      </c>
      <c r="K12529" t="s">
        <v>25560</v>
      </c>
      <c r="L12529">
        <v>1</v>
      </c>
      <c r="M12529" t="s">
        <v>5133</v>
      </c>
      <c r="N12529">
        <v>1</v>
      </c>
      <c r="O12529">
        <v>1.6254876462938901E-4</v>
      </c>
    </row>
    <row r="12530" spans="1:15">
      <c r="A12530" t="s">
        <v>13832</v>
      </c>
      <c r="B12530" t="s">
        <v>23511</v>
      </c>
      <c r="C12530" t="s">
        <v>13833</v>
      </c>
      <c r="D12530">
        <v>30</v>
      </c>
      <c r="E12530">
        <v>6152</v>
      </c>
      <c r="F12530">
        <v>38</v>
      </c>
      <c r="G12530">
        <v>7804</v>
      </c>
      <c r="H12530">
        <v>0.586337022741511</v>
      </c>
      <c r="I12530">
        <v>0.968912233598893</v>
      </c>
      <c r="J12530">
        <v>0.832812322140707</v>
      </c>
      <c r="K12530" t="s">
        <v>31657</v>
      </c>
      <c r="L12530">
        <v>30</v>
      </c>
      <c r="M12530" t="s">
        <v>5133</v>
      </c>
      <c r="N12530">
        <v>0.78947368421052599</v>
      </c>
      <c r="O12530">
        <v>4.8764629388816597E-3</v>
      </c>
    </row>
    <row r="12531" spans="1:15">
      <c r="A12531" t="s">
        <v>13832</v>
      </c>
      <c r="B12531" t="s">
        <v>23518</v>
      </c>
      <c r="C12531" t="s">
        <v>13833</v>
      </c>
      <c r="D12531">
        <v>4</v>
      </c>
      <c r="E12531">
        <v>787</v>
      </c>
      <c r="F12531">
        <v>37</v>
      </c>
      <c r="G12531">
        <v>7393</v>
      </c>
      <c r="H12531">
        <v>0.56543245910703999</v>
      </c>
      <c r="I12531">
        <v>1</v>
      </c>
      <c r="J12531">
        <v>0.966855260484069</v>
      </c>
      <c r="K12531" t="s">
        <v>31658</v>
      </c>
      <c r="L12531">
        <v>4</v>
      </c>
      <c r="M12531" t="s">
        <v>5133</v>
      </c>
      <c r="N12531">
        <v>0.108108108108108</v>
      </c>
      <c r="O12531">
        <v>5.0825921219822103E-3</v>
      </c>
    </row>
    <row r="12532" spans="1:15">
      <c r="A12532" t="s">
        <v>13832</v>
      </c>
      <c r="B12532" t="s">
        <v>23513</v>
      </c>
      <c r="C12532" t="s">
        <v>13833</v>
      </c>
      <c r="D12532">
        <v>2</v>
      </c>
      <c r="E12532">
        <v>535</v>
      </c>
      <c r="F12532">
        <v>36</v>
      </c>
      <c r="G12532">
        <v>8124</v>
      </c>
      <c r="H12532">
        <v>0.69610036842256995</v>
      </c>
      <c r="I12532">
        <v>0.99999999999997702</v>
      </c>
      <c r="J12532">
        <v>0.95041217501583097</v>
      </c>
      <c r="K12532" t="s">
        <v>28433</v>
      </c>
      <c r="L12532">
        <v>2</v>
      </c>
      <c r="M12532" t="s">
        <v>5133</v>
      </c>
      <c r="N12532">
        <v>5.5555555555555601E-2</v>
      </c>
      <c r="O12532">
        <v>3.7383177570093499E-3</v>
      </c>
    </row>
    <row r="12533" spans="1:15">
      <c r="A12533" t="s">
        <v>13834</v>
      </c>
      <c r="B12533" t="s">
        <v>23518</v>
      </c>
      <c r="C12533" t="s">
        <v>13835</v>
      </c>
      <c r="D12533">
        <v>8</v>
      </c>
      <c r="E12533">
        <v>787</v>
      </c>
      <c r="F12533">
        <v>70</v>
      </c>
      <c r="G12533">
        <v>7393</v>
      </c>
      <c r="H12533">
        <v>0.47221368932035401</v>
      </c>
      <c r="I12533">
        <v>1</v>
      </c>
      <c r="J12533">
        <v>0.966855260484069</v>
      </c>
      <c r="K12533" t="s">
        <v>31659</v>
      </c>
      <c r="L12533">
        <v>8</v>
      </c>
      <c r="M12533" t="s">
        <v>5133</v>
      </c>
      <c r="N12533">
        <v>0.114285714285714</v>
      </c>
      <c r="O12533">
        <v>1.01651842439644E-2</v>
      </c>
    </row>
    <row r="12534" spans="1:15">
      <c r="A12534" t="s">
        <v>13834</v>
      </c>
      <c r="B12534" t="s">
        <v>23511</v>
      </c>
      <c r="C12534" t="s">
        <v>13835</v>
      </c>
      <c r="D12534">
        <v>64</v>
      </c>
      <c r="E12534">
        <v>6152</v>
      </c>
      <c r="F12534">
        <v>76</v>
      </c>
      <c r="G12534">
        <v>7804</v>
      </c>
      <c r="H12534">
        <v>0.15524036675442501</v>
      </c>
      <c r="I12534">
        <v>0.56647198320879</v>
      </c>
      <c r="J12534">
        <v>0.48690152874988302</v>
      </c>
      <c r="K12534" t="s">
        <v>31660</v>
      </c>
      <c r="L12534">
        <v>64</v>
      </c>
      <c r="M12534" t="s">
        <v>5133</v>
      </c>
      <c r="N12534">
        <v>0.84210526315789502</v>
      </c>
      <c r="O12534">
        <v>1.04031209362809E-2</v>
      </c>
    </row>
    <row r="12535" spans="1:15">
      <c r="A12535" t="s">
        <v>13834</v>
      </c>
      <c r="B12535" t="s">
        <v>23513</v>
      </c>
      <c r="C12535" t="s">
        <v>13835</v>
      </c>
      <c r="D12535">
        <v>2</v>
      </c>
      <c r="E12535">
        <v>535</v>
      </c>
      <c r="F12535">
        <v>79</v>
      </c>
      <c r="G12535">
        <v>8124</v>
      </c>
      <c r="H12535">
        <v>0.97032508596169098</v>
      </c>
      <c r="I12535">
        <v>0.99999999999997702</v>
      </c>
      <c r="J12535">
        <v>0.95041217501583097</v>
      </c>
      <c r="K12535" t="s">
        <v>31661</v>
      </c>
      <c r="L12535">
        <v>2</v>
      </c>
      <c r="M12535" t="s">
        <v>5133</v>
      </c>
      <c r="N12535">
        <v>2.53164556962025E-2</v>
      </c>
      <c r="O12535">
        <v>3.7383177570093499E-3</v>
      </c>
    </row>
    <row r="12536" spans="1:15">
      <c r="A12536" t="s">
        <v>13836</v>
      </c>
      <c r="B12536" t="s">
        <v>23511</v>
      </c>
      <c r="C12536" t="s">
        <v>13837</v>
      </c>
      <c r="D12536">
        <v>1</v>
      </c>
      <c r="E12536">
        <v>6152</v>
      </c>
      <c r="F12536">
        <v>1</v>
      </c>
      <c r="G12536">
        <v>7804</v>
      </c>
      <c r="H12536">
        <v>0.788313685289595</v>
      </c>
      <c r="I12536">
        <v>0.968912233598893</v>
      </c>
      <c r="J12536">
        <v>0.832812322140707</v>
      </c>
      <c r="K12536" t="s">
        <v>31662</v>
      </c>
      <c r="L12536">
        <v>1</v>
      </c>
      <c r="M12536" t="s">
        <v>5133</v>
      </c>
      <c r="N12536">
        <v>1</v>
      </c>
      <c r="O12536">
        <v>1.6254876462938901E-4</v>
      </c>
    </row>
    <row r="12537" spans="1:15">
      <c r="A12537" t="s">
        <v>13838</v>
      </c>
      <c r="B12537" t="s">
        <v>23518</v>
      </c>
      <c r="C12537" t="s">
        <v>13839</v>
      </c>
      <c r="D12537">
        <v>1</v>
      </c>
      <c r="E12537">
        <v>787</v>
      </c>
      <c r="F12537">
        <v>9</v>
      </c>
      <c r="G12537">
        <v>7393</v>
      </c>
      <c r="H12537">
        <v>0.63708190659863195</v>
      </c>
      <c r="I12537">
        <v>1</v>
      </c>
      <c r="J12537">
        <v>0.966855260484069</v>
      </c>
      <c r="K12537" t="s">
        <v>23756</v>
      </c>
      <c r="L12537">
        <v>1</v>
      </c>
      <c r="M12537" t="s">
        <v>5133</v>
      </c>
      <c r="N12537">
        <v>0.11111111111111099</v>
      </c>
      <c r="O12537">
        <v>1.27064803049555E-3</v>
      </c>
    </row>
    <row r="12538" spans="1:15">
      <c r="A12538" t="s">
        <v>13838</v>
      </c>
      <c r="B12538" t="s">
        <v>23511</v>
      </c>
      <c r="C12538" t="s">
        <v>13839</v>
      </c>
      <c r="D12538">
        <v>5</v>
      </c>
      <c r="E12538">
        <v>6152</v>
      </c>
      <c r="F12538">
        <v>9</v>
      </c>
      <c r="G12538">
        <v>7804</v>
      </c>
      <c r="H12538">
        <v>0.97522995242144195</v>
      </c>
      <c r="I12538">
        <v>1</v>
      </c>
      <c r="J12538">
        <v>0.85953329234717102</v>
      </c>
      <c r="K12538" t="s">
        <v>31663</v>
      </c>
      <c r="L12538">
        <v>5</v>
      </c>
      <c r="M12538" t="s">
        <v>5133</v>
      </c>
      <c r="N12538">
        <v>0.55555555555555602</v>
      </c>
      <c r="O12538">
        <v>8.1274382314694405E-4</v>
      </c>
    </row>
    <row r="12539" spans="1:15">
      <c r="A12539" t="s">
        <v>13838</v>
      </c>
      <c r="B12539" t="s">
        <v>23513</v>
      </c>
      <c r="C12539" t="s">
        <v>13839</v>
      </c>
      <c r="D12539">
        <v>1</v>
      </c>
      <c r="E12539">
        <v>535</v>
      </c>
      <c r="F12539">
        <v>9</v>
      </c>
      <c r="G12539">
        <v>8124</v>
      </c>
      <c r="H12539">
        <v>0.45850310076412798</v>
      </c>
      <c r="I12539">
        <v>0.99999999999997702</v>
      </c>
      <c r="J12539">
        <v>0.95041217501583097</v>
      </c>
      <c r="K12539" t="s">
        <v>23754</v>
      </c>
      <c r="L12539">
        <v>1</v>
      </c>
      <c r="M12539" t="s">
        <v>5133</v>
      </c>
      <c r="N12539">
        <v>0.11111111111111099</v>
      </c>
      <c r="O12539">
        <v>1.8691588785046699E-3</v>
      </c>
    </row>
    <row r="12540" spans="1:15">
      <c r="A12540" t="s">
        <v>13840</v>
      </c>
      <c r="B12540" t="s">
        <v>23511</v>
      </c>
      <c r="C12540" t="s">
        <v>13841</v>
      </c>
      <c r="D12540">
        <v>3</v>
      </c>
      <c r="E12540">
        <v>6152</v>
      </c>
      <c r="F12540">
        <v>3</v>
      </c>
      <c r="G12540">
        <v>7804</v>
      </c>
      <c r="H12540">
        <v>0.489837867770546</v>
      </c>
      <c r="I12540">
        <v>0.96083957126938102</v>
      </c>
      <c r="J12540">
        <v>0.82587360011061495</v>
      </c>
      <c r="K12540" t="s">
        <v>23882</v>
      </c>
      <c r="L12540">
        <v>3</v>
      </c>
      <c r="M12540" t="s">
        <v>5133</v>
      </c>
      <c r="N12540">
        <v>1</v>
      </c>
      <c r="O12540">
        <v>4.8764629388816603E-4</v>
      </c>
    </row>
    <row r="12541" spans="1:15">
      <c r="A12541" t="s">
        <v>13842</v>
      </c>
      <c r="B12541" t="s">
        <v>23511</v>
      </c>
      <c r="C12541" t="s">
        <v>13843</v>
      </c>
      <c r="D12541">
        <v>2</v>
      </c>
      <c r="E12541">
        <v>6152</v>
      </c>
      <c r="F12541">
        <v>2</v>
      </c>
      <c r="G12541">
        <v>7804</v>
      </c>
      <c r="H12541">
        <v>0.62141708038142995</v>
      </c>
      <c r="I12541">
        <v>0.968912233598893</v>
      </c>
      <c r="J12541">
        <v>0.832812322140707</v>
      </c>
      <c r="K12541" t="s">
        <v>28406</v>
      </c>
      <c r="L12541">
        <v>2</v>
      </c>
      <c r="M12541" t="s">
        <v>5133</v>
      </c>
      <c r="N12541">
        <v>1</v>
      </c>
      <c r="O12541">
        <v>3.2509752925877802E-4</v>
      </c>
    </row>
    <row r="12542" spans="1:15">
      <c r="A12542" t="s">
        <v>13844</v>
      </c>
      <c r="B12542" t="s">
        <v>23511</v>
      </c>
      <c r="C12542" t="s">
        <v>13845</v>
      </c>
      <c r="D12542">
        <v>4</v>
      </c>
      <c r="E12542">
        <v>6152</v>
      </c>
      <c r="F12542">
        <v>5</v>
      </c>
      <c r="G12542">
        <v>7804</v>
      </c>
      <c r="H12542">
        <v>0.71320711691885297</v>
      </c>
      <c r="I12542">
        <v>0.968912233598893</v>
      </c>
      <c r="J12542">
        <v>0.832812322140707</v>
      </c>
      <c r="K12542" t="s">
        <v>31664</v>
      </c>
      <c r="L12542">
        <v>4</v>
      </c>
      <c r="M12542" t="s">
        <v>5133</v>
      </c>
      <c r="N12542">
        <v>0.8</v>
      </c>
      <c r="O12542">
        <v>6.5019505851755496E-4</v>
      </c>
    </row>
    <row r="12543" spans="1:15">
      <c r="A12543" t="s">
        <v>13846</v>
      </c>
      <c r="B12543" t="s">
        <v>23511</v>
      </c>
      <c r="C12543" t="s">
        <v>13847</v>
      </c>
      <c r="D12543">
        <v>9</v>
      </c>
      <c r="E12543">
        <v>6152</v>
      </c>
      <c r="F12543">
        <v>11</v>
      </c>
      <c r="G12543">
        <v>7804</v>
      </c>
      <c r="H12543">
        <v>0.578610134932666</v>
      </c>
      <c r="I12543">
        <v>0.968912233598893</v>
      </c>
      <c r="J12543">
        <v>0.832812322140707</v>
      </c>
      <c r="K12543" t="s">
        <v>31665</v>
      </c>
      <c r="L12543">
        <v>9</v>
      </c>
      <c r="M12543" t="s">
        <v>5133</v>
      </c>
      <c r="N12543">
        <v>0.81818181818181801</v>
      </c>
      <c r="O12543">
        <v>1.4629388816645001E-3</v>
      </c>
    </row>
    <row r="12544" spans="1:15">
      <c r="A12544" t="s">
        <v>13846</v>
      </c>
      <c r="B12544" t="s">
        <v>23518</v>
      </c>
      <c r="C12544" t="s">
        <v>13847</v>
      </c>
      <c r="D12544">
        <v>2</v>
      </c>
      <c r="E12544">
        <v>787</v>
      </c>
      <c r="F12544">
        <v>10</v>
      </c>
      <c r="G12544">
        <v>7393</v>
      </c>
      <c r="H12544">
        <v>0.28895773872730401</v>
      </c>
      <c r="I12544">
        <v>0.97863801257884697</v>
      </c>
      <c r="J12544">
        <v>0.94620131057153301</v>
      </c>
      <c r="K12544" t="s">
        <v>31666</v>
      </c>
      <c r="L12544">
        <v>2</v>
      </c>
      <c r="M12544" t="s">
        <v>5133</v>
      </c>
      <c r="N12544">
        <v>0.2</v>
      </c>
      <c r="O12544">
        <v>2.5412960609911099E-3</v>
      </c>
    </row>
    <row r="12545" spans="1:15">
      <c r="A12545" t="s">
        <v>13848</v>
      </c>
      <c r="B12545" t="s">
        <v>23518</v>
      </c>
      <c r="C12545" t="s">
        <v>13849</v>
      </c>
      <c r="D12545">
        <v>1</v>
      </c>
      <c r="E12545">
        <v>787</v>
      </c>
      <c r="F12545">
        <v>6</v>
      </c>
      <c r="G12545">
        <v>7393</v>
      </c>
      <c r="H12545">
        <v>0.49113550780958298</v>
      </c>
      <c r="I12545">
        <v>1</v>
      </c>
      <c r="J12545">
        <v>0.966855260484069</v>
      </c>
      <c r="K12545" t="s">
        <v>30726</v>
      </c>
      <c r="L12545">
        <v>1</v>
      </c>
      <c r="M12545" t="s">
        <v>5133</v>
      </c>
      <c r="N12545">
        <v>0.16666666666666699</v>
      </c>
      <c r="O12545">
        <v>1.27064803049555E-3</v>
      </c>
    </row>
    <row r="12546" spans="1:15">
      <c r="A12546" t="s">
        <v>13848</v>
      </c>
      <c r="B12546" t="s">
        <v>23511</v>
      </c>
      <c r="C12546" t="s">
        <v>13849</v>
      </c>
      <c r="D12546">
        <v>5</v>
      </c>
      <c r="E12546">
        <v>6152</v>
      </c>
      <c r="F12546">
        <v>6</v>
      </c>
      <c r="G12546">
        <v>7804</v>
      </c>
      <c r="H12546">
        <v>0.62665052091531404</v>
      </c>
      <c r="I12546">
        <v>0.968912233598893</v>
      </c>
      <c r="J12546">
        <v>0.832812322140707</v>
      </c>
      <c r="K12546" t="s">
        <v>31667</v>
      </c>
      <c r="L12546">
        <v>5</v>
      </c>
      <c r="M12546" t="s">
        <v>5133</v>
      </c>
      <c r="N12546">
        <v>0.83333333333333304</v>
      </c>
      <c r="O12546">
        <v>8.1274382314694405E-4</v>
      </c>
    </row>
    <row r="12547" spans="1:15">
      <c r="A12547" t="s">
        <v>13850</v>
      </c>
      <c r="B12547" t="s">
        <v>23511</v>
      </c>
      <c r="C12547" t="s">
        <v>13851</v>
      </c>
      <c r="D12547">
        <v>2</v>
      </c>
      <c r="E12547">
        <v>6152</v>
      </c>
      <c r="F12547">
        <v>2</v>
      </c>
      <c r="G12547">
        <v>7804</v>
      </c>
      <c r="H12547">
        <v>0.62141708038142995</v>
      </c>
      <c r="I12547">
        <v>0.968912233598893</v>
      </c>
      <c r="J12547">
        <v>0.832812322140707</v>
      </c>
      <c r="K12547" t="s">
        <v>24252</v>
      </c>
      <c r="L12547">
        <v>2</v>
      </c>
      <c r="M12547" t="s">
        <v>5133</v>
      </c>
      <c r="N12547">
        <v>1</v>
      </c>
      <c r="O12547">
        <v>3.2509752925877802E-4</v>
      </c>
    </row>
    <row r="12548" spans="1:15">
      <c r="A12548" t="s">
        <v>13852</v>
      </c>
      <c r="B12548" t="s">
        <v>23518</v>
      </c>
      <c r="C12548" t="s">
        <v>13853</v>
      </c>
      <c r="D12548">
        <v>1</v>
      </c>
      <c r="E12548">
        <v>787</v>
      </c>
      <c r="F12548">
        <v>8</v>
      </c>
      <c r="G12548">
        <v>7393</v>
      </c>
      <c r="H12548">
        <v>0.59379355565791103</v>
      </c>
      <c r="I12548">
        <v>1</v>
      </c>
      <c r="J12548">
        <v>0.966855260484069</v>
      </c>
      <c r="K12548" t="s">
        <v>31668</v>
      </c>
      <c r="L12548">
        <v>1</v>
      </c>
      <c r="M12548" t="s">
        <v>5133</v>
      </c>
      <c r="N12548">
        <v>0.125</v>
      </c>
      <c r="O12548">
        <v>1.27064803049555E-3</v>
      </c>
    </row>
    <row r="12549" spans="1:15">
      <c r="A12549" t="s">
        <v>13852</v>
      </c>
      <c r="B12549" t="s">
        <v>23511</v>
      </c>
      <c r="C12549" t="s">
        <v>13853</v>
      </c>
      <c r="D12549">
        <v>6</v>
      </c>
      <c r="E12549">
        <v>6152</v>
      </c>
      <c r="F12549">
        <v>8</v>
      </c>
      <c r="G12549">
        <v>7804</v>
      </c>
      <c r="H12549">
        <v>0.77072248517942499</v>
      </c>
      <c r="I12549">
        <v>0.968912233598893</v>
      </c>
      <c r="J12549">
        <v>0.832812322140707</v>
      </c>
      <c r="K12549" t="s">
        <v>31669</v>
      </c>
      <c r="L12549">
        <v>6</v>
      </c>
      <c r="M12549" t="s">
        <v>5133</v>
      </c>
      <c r="N12549">
        <v>0.75</v>
      </c>
      <c r="O12549">
        <v>9.7529258777633303E-4</v>
      </c>
    </row>
    <row r="12550" spans="1:15">
      <c r="A12550" t="s">
        <v>13854</v>
      </c>
      <c r="B12550" t="s">
        <v>23518</v>
      </c>
      <c r="C12550" t="s">
        <v>13855</v>
      </c>
      <c r="D12550">
        <v>6</v>
      </c>
      <c r="E12550">
        <v>787</v>
      </c>
      <c r="F12550">
        <v>69</v>
      </c>
      <c r="G12550">
        <v>7393</v>
      </c>
      <c r="H12550">
        <v>0.75759389393997301</v>
      </c>
      <c r="I12550">
        <v>1</v>
      </c>
      <c r="J12550">
        <v>0.966855260484069</v>
      </c>
      <c r="K12550" t="s">
        <v>31670</v>
      </c>
      <c r="L12550">
        <v>6</v>
      </c>
      <c r="M12550" t="s">
        <v>5133</v>
      </c>
      <c r="N12550">
        <v>8.6956521739130405E-2</v>
      </c>
      <c r="O12550">
        <v>7.6238881829733202E-3</v>
      </c>
    </row>
    <row r="12551" spans="1:15">
      <c r="A12551" t="s">
        <v>13854</v>
      </c>
      <c r="B12551" t="s">
        <v>23511</v>
      </c>
      <c r="C12551" t="s">
        <v>13855</v>
      </c>
      <c r="D12551">
        <v>62</v>
      </c>
      <c r="E12551">
        <v>6152</v>
      </c>
      <c r="F12551">
        <v>71</v>
      </c>
      <c r="G12551">
        <v>7804</v>
      </c>
      <c r="H12551">
        <v>4.7445461691512099E-2</v>
      </c>
      <c r="I12551">
        <v>0.26138811995127997</v>
      </c>
      <c r="J12551">
        <v>0.224671791322161</v>
      </c>
      <c r="K12551" t="s">
        <v>31671</v>
      </c>
      <c r="L12551">
        <v>62</v>
      </c>
      <c r="M12551" t="s">
        <v>5133</v>
      </c>
      <c r="N12551">
        <v>0.87323943661971803</v>
      </c>
      <c r="O12551">
        <v>1.00780234070221E-2</v>
      </c>
    </row>
    <row r="12552" spans="1:15">
      <c r="A12552" t="s">
        <v>13854</v>
      </c>
      <c r="B12552" t="s">
        <v>23513</v>
      </c>
      <c r="C12552" t="s">
        <v>13855</v>
      </c>
      <c r="D12552">
        <v>1</v>
      </c>
      <c r="E12552">
        <v>535</v>
      </c>
      <c r="F12552">
        <v>62</v>
      </c>
      <c r="G12552">
        <v>8124</v>
      </c>
      <c r="H12552">
        <v>0.98559399282826199</v>
      </c>
      <c r="I12552">
        <v>0.99999999999997702</v>
      </c>
      <c r="J12552">
        <v>0.95041217501583097</v>
      </c>
      <c r="K12552" t="s">
        <v>28652</v>
      </c>
      <c r="L12552">
        <v>1</v>
      </c>
      <c r="M12552" t="s">
        <v>5133</v>
      </c>
      <c r="N12552">
        <v>1.6129032258064498E-2</v>
      </c>
      <c r="O12552">
        <v>1.8691588785046699E-3</v>
      </c>
    </row>
    <row r="12553" spans="1:15">
      <c r="A12553" t="s">
        <v>13856</v>
      </c>
      <c r="B12553" t="s">
        <v>23518</v>
      </c>
      <c r="C12553" t="s">
        <v>13857</v>
      </c>
      <c r="D12553">
        <v>3</v>
      </c>
      <c r="E12553">
        <v>787</v>
      </c>
      <c r="F12553">
        <v>69</v>
      </c>
      <c r="G12553">
        <v>7393</v>
      </c>
      <c r="H12553">
        <v>0.982356109680665</v>
      </c>
      <c r="I12553">
        <v>1</v>
      </c>
      <c r="J12553">
        <v>0.966855260484069</v>
      </c>
      <c r="K12553" t="s">
        <v>31672</v>
      </c>
      <c r="L12553">
        <v>3</v>
      </c>
      <c r="M12553" t="s">
        <v>5133</v>
      </c>
      <c r="N12553">
        <v>4.3478260869565202E-2</v>
      </c>
      <c r="O12553">
        <v>3.8119440914866601E-3</v>
      </c>
    </row>
    <row r="12554" spans="1:15">
      <c r="A12554" t="s">
        <v>13856</v>
      </c>
      <c r="B12554" t="s">
        <v>23513</v>
      </c>
      <c r="C12554" t="s">
        <v>13857</v>
      </c>
      <c r="D12554">
        <v>2</v>
      </c>
      <c r="E12554">
        <v>535</v>
      </c>
      <c r="F12554">
        <v>73</v>
      </c>
      <c r="G12554">
        <v>8124</v>
      </c>
      <c r="H12554">
        <v>0.958083642973098</v>
      </c>
      <c r="I12554">
        <v>0.99999999999997702</v>
      </c>
      <c r="J12554">
        <v>0.95041217501583097</v>
      </c>
      <c r="K12554" t="s">
        <v>31673</v>
      </c>
      <c r="L12554">
        <v>2</v>
      </c>
      <c r="M12554" t="s">
        <v>5133</v>
      </c>
      <c r="N12554">
        <v>2.7397260273972601E-2</v>
      </c>
      <c r="O12554">
        <v>3.7383177570093499E-3</v>
      </c>
    </row>
    <row r="12555" spans="1:15">
      <c r="A12555" t="s">
        <v>13856</v>
      </c>
      <c r="B12555" t="s">
        <v>23511</v>
      </c>
      <c r="C12555" t="s">
        <v>13857</v>
      </c>
      <c r="D12555">
        <v>63</v>
      </c>
      <c r="E12555">
        <v>6152</v>
      </c>
      <c r="F12555">
        <v>69</v>
      </c>
      <c r="G12555">
        <v>7804</v>
      </c>
      <c r="H12555">
        <v>4.8001198669530704E-3</v>
      </c>
      <c r="I12555">
        <v>4.8074445666483202E-2</v>
      </c>
      <c r="J12555">
        <v>4.1321586561477497E-2</v>
      </c>
      <c r="K12555" t="s">
        <v>31674</v>
      </c>
      <c r="L12555">
        <v>63</v>
      </c>
      <c r="M12555" t="s">
        <v>5133</v>
      </c>
      <c r="N12555">
        <v>0.91304347826086996</v>
      </c>
      <c r="O12555">
        <v>1.02405721716515E-2</v>
      </c>
    </row>
    <row r="12556" spans="1:15">
      <c r="A12556" t="s">
        <v>13858</v>
      </c>
      <c r="B12556" t="s">
        <v>23511</v>
      </c>
      <c r="C12556" t="s">
        <v>13859</v>
      </c>
      <c r="D12556">
        <v>25</v>
      </c>
      <c r="E12556">
        <v>6152</v>
      </c>
      <c r="F12556">
        <v>29</v>
      </c>
      <c r="G12556">
        <v>7804</v>
      </c>
      <c r="H12556">
        <v>0.234122082898128</v>
      </c>
      <c r="I12556">
        <v>0.71382528017432401</v>
      </c>
      <c r="J12556">
        <v>0.61355659322887801</v>
      </c>
      <c r="K12556" t="s">
        <v>31675</v>
      </c>
      <c r="L12556">
        <v>25</v>
      </c>
      <c r="M12556" t="s">
        <v>5133</v>
      </c>
      <c r="N12556">
        <v>0.86206896551724099</v>
      </c>
      <c r="O12556">
        <v>4.0637191157347199E-3</v>
      </c>
    </row>
    <row r="12557" spans="1:15">
      <c r="A12557" t="s">
        <v>13858</v>
      </c>
      <c r="B12557" t="s">
        <v>23513</v>
      </c>
      <c r="C12557" t="s">
        <v>13859</v>
      </c>
      <c r="D12557">
        <v>2</v>
      </c>
      <c r="E12557">
        <v>535</v>
      </c>
      <c r="F12557">
        <v>32</v>
      </c>
      <c r="G12557">
        <v>8124</v>
      </c>
      <c r="H12557">
        <v>0.63246624388402894</v>
      </c>
      <c r="I12557">
        <v>0.99999999999997702</v>
      </c>
      <c r="J12557">
        <v>0.95041217501583097</v>
      </c>
      <c r="K12557" t="s">
        <v>26718</v>
      </c>
      <c r="L12557">
        <v>2</v>
      </c>
      <c r="M12557" t="s">
        <v>5133</v>
      </c>
      <c r="N12557">
        <v>6.25E-2</v>
      </c>
      <c r="O12557">
        <v>3.7383177570093499E-3</v>
      </c>
    </row>
    <row r="12558" spans="1:15">
      <c r="A12558" t="s">
        <v>13858</v>
      </c>
      <c r="B12558" t="s">
        <v>23518</v>
      </c>
      <c r="C12558" t="s">
        <v>13859</v>
      </c>
      <c r="D12558">
        <v>1</v>
      </c>
      <c r="E12558">
        <v>787</v>
      </c>
      <c r="F12558">
        <v>27</v>
      </c>
      <c r="G12558">
        <v>7393</v>
      </c>
      <c r="H12558">
        <v>0.95238764931624598</v>
      </c>
      <c r="I12558">
        <v>1</v>
      </c>
      <c r="J12558">
        <v>0.966855260484069</v>
      </c>
      <c r="K12558" t="s">
        <v>24858</v>
      </c>
      <c r="L12558">
        <v>1</v>
      </c>
      <c r="M12558" t="s">
        <v>5133</v>
      </c>
      <c r="N12558">
        <v>3.7037037037037E-2</v>
      </c>
      <c r="O12558">
        <v>1.27064803049555E-3</v>
      </c>
    </row>
    <row r="12559" spans="1:15">
      <c r="A12559" t="s">
        <v>13860</v>
      </c>
      <c r="B12559" t="s">
        <v>23513</v>
      </c>
      <c r="C12559" t="s">
        <v>13861</v>
      </c>
      <c r="D12559">
        <v>6</v>
      </c>
      <c r="E12559">
        <v>535</v>
      </c>
      <c r="F12559">
        <v>9</v>
      </c>
      <c r="G12559">
        <v>8124</v>
      </c>
      <c r="H12559" s="34">
        <v>5.6178447674983502E-6</v>
      </c>
      <c r="I12559">
        <v>5.5509656631233702E-4</v>
      </c>
      <c r="J12559">
        <v>5.2757053493273905E-4</v>
      </c>
      <c r="K12559" t="s">
        <v>23715</v>
      </c>
      <c r="L12559">
        <v>6</v>
      </c>
      <c r="M12559" t="s">
        <v>5133</v>
      </c>
      <c r="N12559">
        <v>0.66666666666666696</v>
      </c>
      <c r="O12559">
        <v>1.1214953271028E-2</v>
      </c>
    </row>
    <row r="12560" spans="1:15">
      <c r="A12560" t="s">
        <v>13860</v>
      </c>
      <c r="B12560" t="s">
        <v>23511</v>
      </c>
      <c r="C12560" t="s">
        <v>13861</v>
      </c>
      <c r="D12560">
        <v>2</v>
      </c>
      <c r="E12560">
        <v>6152</v>
      </c>
      <c r="F12560">
        <v>5</v>
      </c>
      <c r="G12560">
        <v>7804</v>
      </c>
      <c r="H12560">
        <v>0.99168074853091603</v>
      </c>
      <c r="I12560">
        <v>1</v>
      </c>
      <c r="J12560">
        <v>0.85953329234717102</v>
      </c>
      <c r="K12560" t="s">
        <v>31676</v>
      </c>
      <c r="L12560">
        <v>2</v>
      </c>
      <c r="M12560" t="s">
        <v>5133</v>
      </c>
      <c r="N12560">
        <v>0.4</v>
      </c>
      <c r="O12560">
        <v>3.2509752925877802E-4</v>
      </c>
    </row>
    <row r="12561" spans="1:15">
      <c r="A12561" t="s">
        <v>13862</v>
      </c>
      <c r="B12561" t="s">
        <v>23511</v>
      </c>
      <c r="C12561" t="s">
        <v>13863</v>
      </c>
      <c r="D12561">
        <v>3</v>
      </c>
      <c r="E12561">
        <v>6152</v>
      </c>
      <c r="F12561">
        <v>3</v>
      </c>
      <c r="G12561">
        <v>7804</v>
      </c>
      <c r="H12561">
        <v>0.489837867770546</v>
      </c>
      <c r="I12561">
        <v>0.96083957126938102</v>
      </c>
      <c r="J12561">
        <v>0.82587360011061495</v>
      </c>
      <c r="K12561" t="s">
        <v>28592</v>
      </c>
      <c r="L12561">
        <v>3</v>
      </c>
      <c r="M12561" t="s">
        <v>5133</v>
      </c>
      <c r="N12561">
        <v>1</v>
      </c>
      <c r="O12561">
        <v>4.8764629388816603E-4</v>
      </c>
    </row>
    <row r="12562" spans="1:15">
      <c r="A12562" t="s">
        <v>13864</v>
      </c>
      <c r="B12562" t="s">
        <v>23511</v>
      </c>
      <c r="C12562" t="s">
        <v>13865</v>
      </c>
      <c r="D12562">
        <v>9</v>
      </c>
      <c r="E12562">
        <v>6152</v>
      </c>
      <c r="F12562">
        <v>9</v>
      </c>
      <c r="G12562">
        <v>7804</v>
      </c>
      <c r="H12562">
        <v>0.117423000773971</v>
      </c>
      <c r="I12562">
        <v>0.47842873658393897</v>
      </c>
      <c r="J12562">
        <v>0.41122542710949</v>
      </c>
      <c r="K12562" t="s">
        <v>31677</v>
      </c>
      <c r="L12562">
        <v>9</v>
      </c>
      <c r="M12562" t="s">
        <v>5133</v>
      </c>
      <c r="N12562">
        <v>1</v>
      </c>
      <c r="O12562">
        <v>1.4629388816645001E-3</v>
      </c>
    </row>
    <row r="12563" spans="1:15">
      <c r="A12563" t="s">
        <v>13866</v>
      </c>
      <c r="B12563" t="s">
        <v>23511</v>
      </c>
      <c r="C12563" t="s">
        <v>13867</v>
      </c>
      <c r="D12563">
        <v>1</v>
      </c>
      <c r="E12563">
        <v>6152</v>
      </c>
      <c r="F12563">
        <v>1</v>
      </c>
      <c r="G12563">
        <v>7804</v>
      </c>
      <c r="H12563">
        <v>0.788313685289595</v>
      </c>
      <c r="I12563">
        <v>0.968912233598893</v>
      </c>
      <c r="J12563">
        <v>0.832812322140707</v>
      </c>
      <c r="K12563" t="s">
        <v>31678</v>
      </c>
      <c r="L12563">
        <v>1</v>
      </c>
      <c r="M12563" t="s">
        <v>5133</v>
      </c>
      <c r="N12563">
        <v>1</v>
      </c>
      <c r="O12563">
        <v>1.6254876462938901E-4</v>
      </c>
    </row>
    <row r="12564" spans="1:15">
      <c r="A12564" t="s">
        <v>13868</v>
      </c>
      <c r="B12564" t="s">
        <v>23511</v>
      </c>
      <c r="C12564" t="s">
        <v>13869</v>
      </c>
      <c r="D12564">
        <v>1</v>
      </c>
      <c r="E12564">
        <v>6152</v>
      </c>
      <c r="F12564">
        <v>1</v>
      </c>
      <c r="G12564">
        <v>7804</v>
      </c>
      <c r="H12564">
        <v>0.788313685289595</v>
      </c>
      <c r="I12564">
        <v>0.968912233598893</v>
      </c>
      <c r="J12564">
        <v>0.832812322140707</v>
      </c>
      <c r="K12564" t="s">
        <v>31679</v>
      </c>
      <c r="L12564">
        <v>1</v>
      </c>
      <c r="M12564" t="s">
        <v>5133</v>
      </c>
      <c r="N12564">
        <v>1</v>
      </c>
      <c r="O12564">
        <v>1.6254876462938901E-4</v>
      </c>
    </row>
    <row r="12565" spans="1:15">
      <c r="A12565" t="s">
        <v>13870</v>
      </c>
      <c r="B12565" t="s">
        <v>23511</v>
      </c>
      <c r="C12565" t="s">
        <v>13871</v>
      </c>
      <c r="D12565">
        <v>43</v>
      </c>
      <c r="E12565">
        <v>6152</v>
      </c>
      <c r="F12565">
        <v>49</v>
      </c>
      <c r="G12565">
        <v>7804</v>
      </c>
      <c r="H12565">
        <v>8.1426613916673204E-2</v>
      </c>
      <c r="I12565">
        <v>0.37777804618739302</v>
      </c>
      <c r="J12565">
        <v>0.32471280781593098</v>
      </c>
      <c r="K12565" t="s">
        <v>31680</v>
      </c>
      <c r="L12565">
        <v>43</v>
      </c>
      <c r="M12565" t="s">
        <v>5133</v>
      </c>
      <c r="N12565">
        <v>0.87755102040816302</v>
      </c>
      <c r="O12565">
        <v>6.9895968790637201E-3</v>
      </c>
    </row>
    <row r="12566" spans="1:15">
      <c r="A12566" t="s">
        <v>13870</v>
      </c>
      <c r="B12566" t="s">
        <v>23513</v>
      </c>
      <c r="C12566" t="s">
        <v>13871</v>
      </c>
      <c r="D12566">
        <v>5</v>
      </c>
      <c r="E12566">
        <v>535</v>
      </c>
      <c r="F12566">
        <v>48</v>
      </c>
      <c r="G12566">
        <v>8124</v>
      </c>
      <c r="H12566">
        <v>0.206795488537589</v>
      </c>
      <c r="I12566">
        <v>0.82628980005633901</v>
      </c>
      <c r="J12566">
        <v>0.78531588606495994</v>
      </c>
      <c r="K12566" t="s">
        <v>31681</v>
      </c>
      <c r="L12566">
        <v>5</v>
      </c>
      <c r="M12566" t="s">
        <v>5133</v>
      </c>
      <c r="N12566">
        <v>0.104166666666667</v>
      </c>
      <c r="O12566">
        <v>9.3457943925233603E-3</v>
      </c>
    </row>
    <row r="12567" spans="1:15">
      <c r="A12567" t="s">
        <v>13872</v>
      </c>
      <c r="B12567" t="s">
        <v>23511</v>
      </c>
      <c r="C12567" t="s">
        <v>13873</v>
      </c>
      <c r="D12567">
        <v>41</v>
      </c>
      <c r="E12567">
        <v>6152</v>
      </c>
      <c r="F12567">
        <v>45</v>
      </c>
      <c r="G12567">
        <v>7804</v>
      </c>
      <c r="H12567">
        <v>2.5163858744674299E-2</v>
      </c>
      <c r="I12567">
        <v>0.16922007468669301</v>
      </c>
      <c r="J12567">
        <v>0.14545028792668699</v>
      </c>
      <c r="K12567" t="s">
        <v>31682</v>
      </c>
      <c r="L12567">
        <v>41</v>
      </c>
      <c r="M12567" t="s">
        <v>5133</v>
      </c>
      <c r="N12567">
        <v>0.91111111111111098</v>
      </c>
      <c r="O12567">
        <v>6.6644993498049402E-3</v>
      </c>
    </row>
    <row r="12568" spans="1:15">
      <c r="A12568" t="s">
        <v>13872</v>
      </c>
      <c r="B12568" t="s">
        <v>23513</v>
      </c>
      <c r="C12568" t="s">
        <v>13873</v>
      </c>
      <c r="D12568">
        <v>1</v>
      </c>
      <c r="E12568">
        <v>535</v>
      </c>
      <c r="F12568">
        <v>57</v>
      </c>
      <c r="G12568">
        <v>8124</v>
      </c>
      <c r="H12568">
        <v>0.97969557902340199</v>
      </c>
      <c r="I12568">
        <v>0.99999999999997702</v>
      </c>
      <c r="J12568">
        <v>0.95041217501583097</v>
      </c>
      <c r="K12568" t="s">
        <v>26585</v>
      </c>
      <c r="L12568">
        <v>1</v>
      </c>
      <c r="M12568" t="s">
        <v>5133</v>
      </c>
      <c r="N12568">
        <v>1.7543859649122799E-2</v>
      </c>
      <c r="O12568">
        <v>1.8691588785046699E-3</v>
      </c>
    </row>
    <row r="12569" spans="1:15">
      <c r="A12569" t="s">
        <v>13872</v>
      </c>
      <c r="B12569" t="s">
        <v>23518</v>
      </c>
      <c r="C12569" t="s">
        <v>13873</v>
      </c>
      <c r="D12569">
        <v>1</v>
      </c>
      <c r="E12569">
        <v>787</v>
      </c>
      <c r="F12569">
        <v>28</v>
      </c>
      <c r="G12569">
        <v>7393</v>
      </c>
      <c r="H12569">
        <v>0.95747465990382596</v>
      </c>
      <c r="I12569">
        <v>1</v>
      </c>
      <c r="J12569">
        <v>0.966855260484069</v>
      </c>
      <c r="K12569" t="s">
        <v>31683</v>
      </c>
      <c r="L12569">
        <v>1</v>
      </c>
      <c r="M12569" t="s">
        <v>5133</v>
      </c>
      <c r="N12569">
        <v>3.5714285714285698E-2</v>
      </c>
      <c r="O12569">
        <v>1.27064803049555E-3</v>
      </c>
    </row>
    <row r="12570" spans="1:15">
      <c r="A12570" t="s">
        <v>13874</v>
      </c>
      <c r="B12570" t="s">
        <v>23513</v>
      </c>
      <c r="C12570" t="s">
        <v>13875</v>
      </c>
      <c r="D12570">
        <v>8</v>
      </c>
      <c r="E12570">
        <v>535</v>
      </c>
      <c r="F12570">
        <v>134</v>
      </c>
      <c r="G12570">
        <v>8124</v>
      </c>
      <c r="H12570">
        <v>0.66457148611876204</v>
      </c>
      <c r="I12570">
        <v>0.99999999999997702</v>
      </c>
      <c r="J12570">
        <v>0.95041217501583097</v>
      </c>
      <c r="K12570" t="s">
        <v>31684</v>
      </c>
      <c r="L12570">
        <v>8</v>
      </c>
      <c r="M12570" t="s">
        <v>5133</v>
      </c>
      <c r="N12570">
        <v>5.9701492537313397E-2</v>
      </c>
      <c r="O12570">
        <v>1.4953271028037399E-2</v>
      </c>
    </row>
    <row r="12571" spans="1:15">
      <c r="A12571" t="s">
        <v>13874</v>
      </c>
      <c r="B12571" t="s">
        <v>23518</v>
      </c>
      <c r="C12571" t="s">
        <v>13875</v>
      </c>
      <c r="D12571">
        <v>10</v>
      </c>
      <c r="E12571">
        <v>787</v>
      </c>
      <c r="F12571">
        <v>125</v>
      </c>
      <c r="G12571">
        <v>7393</v>
      </c>
      <c r="H12571">
        <v>0.86989064985459197</v>
      </c>
      <c r="I12571">
        <v>1</v>
      </c>
      <c r="J12571">
        <v>0.966855260484069</v>
      </c>
      <c r="K12571" t="s">
        <v>31685</v>
      </c>
      <c r="L12571">
        <v>10</v>
      </c>
      <c r="M12571" t="s">
        <v>5133</v>
      </c>
      <c r="N12571">
        <v>0.08</v>
      </c>
      <c r="O12571">
        <v>1.2706480304955499E-2</v>
      </c>
    </row>
    <row r="12572" spans="1:15">
      <c r="A12572" t="s">
        <v>13874</v>
      </c>
      <c r="B12572" t="s">
        <v>23511</v>
      </c>
      <c r="C12572" t="s">
        <v>13875</v>
      </c>
      <c r="D12572">
        <v>111</v>
      </c>
      <c r="E12572">
        <v>6152</v>
      </c>
      <c r="F12572">
        <v>133</v>
      </c>
      <c r="G12572">
        <v>7804</v>
      </c>
      <c r="H12572">
        <v>0.11093859011692001</v>
      </c>
      <c r="I12572">
        <v>0.469759320301539</v>
      </c>
      <c r="J12572">
        <v>0.40377377518955099</v>
      </c>
      <c r="K12572" t="s">
        <v>31686</v>
      </c>
      <c r="L12572">
        <v>111</v>
      </c>
      <c r="M12572" t="s">
        <v>5133</v>
      </c>
      <c r="N12572">
        <v>0.83458646616541399</v>
      </c>
      <c r="O12572">
        <v>1.8042912873862199E-2</v>
      </c>
    </row>
    <row r="12573" spans="1:15">
      <c r="A12573" t="s">
        <v>13876</v>
      </c>
      <c r="B12573" t="s">
        <v>23513</v>
      </c>
      <c r="C12573" t="s">
        <v>13877</v>
      </c>
      <c r="D12573">
        <v>4</v>
      </c>
      <c r="E12573">
        <v>535</v>
      </c>
      <c r="F12573">
        <v>95</v>
      </c>
      <c r="G12573">
        <v>8124</v>
      </c>
      <c r="H12573">
        <v>0.88022605408736698</v>
      </c>
      <c r="I12573">
        <v>0.99999999999997702</v>
      </c>
      <c r="J12573">
        <v>0.95041217501583097</v>
      </c>
      <c r="K12573" t="s">
        <v>31687</v>
      </c>
      <c r="L12573">
        <v>4</v>
      </c>
      <c r="M12573" t="s">
        <v>5133</v>
      </c>
      <c r="N12573">
        <v>4.2105263157894701E-2</v>
      </c>
      <c r="O12573">
        <v>7.4766355140186902E-3</v>
      </c>
    </row>
    <row r="12574" spans="1:15">
      <c r="A12574" t="s">
        <v>13876</v>
      </c>
      <c r="B12574" t="s">
        <v>23511</v>
      </c>
      <c r="C12574" t="s">
        <v>13877</v>
      </c>
      <c r="D12574">
        <v>79</v>
      </c>
      <c r="E12574">
        <v>6152</v>
      </c>
      <c r="F12574">
        <v>96</v>
      </c>
      <c r="G12574">
        <v>7804</v>
      </c>
      <c r="H12574">
        <v>0.242808425896375</v>
      </c>
      <c r="I12574">
        <v>0.71382528017432401</v>
      </c>
      <c r="J12574">
        <v>0.61355659322887801</v>
      </c>
      <c r="K12574" t="s">
        <v>31688</v>
      </c>
      <c r="L12574">
        <v>79</v>
      </c>
      <c r="M12574" t="s">
        <v>5133</v>
      </c>
      <c r="N12574">
        <v>0.82291666666666696</v>
      </c>
      <c r="O12574">
        <v>1.28413524057217E-2</v>
      </c>
    </row>
    <row r="12575" spans="1:15">
      <c r="A12575" t="s">
        <v>13876</v>
      </c>
      <c r="B12575" t="s">
        <v>23518</v>
      </c>
      <c r="C12575" t="s">
        <v>13877</v>
      </c>
      <c r="D12575">
        <v>6</v>
      </c>
      <c r="E12575">
        <v>787</v>
      </c>
      <c r="F12575">
        <v>90</v>
      </c>
      <c r="G12575">
        <v>7393</v>
      </c>
      <c r="H12575">
        <v>0.92799194457086198</v>
      </c>
      <c r="I12575">
        <v>1</v>
      </c>
      <c r="J12575">
        <v>0.966855260484069</v>
      </c>
      <c r="K12575" t="s">
        <v>31689</v>
      </c>
      <c r="L12575">
        <v>6</v>
      </c>
      <c r="M12575" t="s">
        <v>5133</v>
      </c>
      <c r="N12575">
        <v>6.6666666666666693E-2</v>
      </c>
      <c r="O12575">
        <v>7.6238881829733202E-3</v>
      </c>
    </row>
    <row r="12576" spans="1:15">
      <c r="A12576" t="s">
        <v>13878</v>
      </c>
      <c r="B12576" t="s">
        <v>23513</v>
      </c>
      <c r="C12576" t="s">
        <v>13879</v>
      </c>
      <c r="D12576">
        <v>1</v>
      </c>
      <c r="E12576">
        <v>535</v>
      </c>
      <c r="F12576">
        <v>54</v>
      </c>
      <c r="G12576">
        <v>8124</v>
      </c>
      <c r="H12576">
        <v>0.97505560879598896</v>
      </c>
      <c r="I12576">
        <v>0.99999999999997702</v>
      </c>
      <c r="J12576">
        <v>0.95041217501583097</v>
      </c>
      <c r="K12576" t="s">
        <v>23596</v>
      </c>
      <c r="L12576">
        <v>1</v>
      </c>
      <c r="M12576" t="s">
        <v>5133</v>
      </c>
      <c r="N12576">
        <v>1.85185185185185E-2</v>
      </c>
      <c r="O12576">
        <v>1.8691588785046699E-3</v>
      </c>
    </row>
    <row r="12577" spans="1:15">
      <c r="A12577" t="s">
        <v>13878</v>
      </c>
      <c r="B12577" t="s">
        <v>23518</v>
      </c>
      <c r="C12577" t="s">
        <v>13879</v>
      </c>
      <c r="D12577">
        <v>2</v>
      </c>
      <c r="E12577">
        <v>787</v>
      </c>
      <c r="F12577">
        <v>55</v>
      </c>
      <c r="G12577">
        <v>7393</v>
      </c>
      <c r="H12577">
        <v>0.98478705162983804</v>
      </c>
      <c r="I12577">
        <v>1</v>
      </c>
      <c r="J12577">
        <v>0.966855260484069</v>
      </c>
      <c r="K12577" t="s">
        <v>31690</v>
      </c>
      <c r="L12577">
        <v>2</v>
      </c>
      <c r="M12577" t="s">
        <v>5133</v>
      </c>
      <c r="N12577">
        <v>3.6363636363636397E-2</v>
      </c>
      <c r="O12577">
        <v>2.5412960609911099E-3</v>
      </c>
    </row>
    <row r="12578" spans="1:15">
      <c r="A12578" t="s">
        <v>13878</v>
      </c>
      <c r="B12578" t="s">
        <v>23511</v>
      </c>
      <c r="C12578" t="s">
        <v>13879</v>
      </c>
      <c r="D12578">
        <v>50</v>
      </c>
      <c r="E12578">
        <v>6152</v>
      </c>
      <c r="F12578">
        <v>57</v>
      </c>
      <c r="G12578">
        <v>7804</v>
      </c>
      <c r="H12578">
        <v>6.2484804641635701E-2</v>
      </c>
      <c r="I12578">
        <v>0.31956514373865103</v>
      </c>
      <c r="J12578">
        <v>0.27467688011708002</v>
      </c>
      <c r="K12578" t="s">
        <v>31691</v>
      </c>
      <c r="L12578">
        <v>50</v>
      </c>
      <c r="M12578" t="s">
        <v>5133</v>
      </c>
      <c r="N12578">
        <v>0.87719298245613997</v>
      </c>
      <c r="O12578">
        <v>8.1274382314694398E-3</v>
      </c>
    </row>
    <row r="12579" spans="1:15">
      <c r="A12579" t="s">
        <v>13880</v>
      </c>
      <c r="B12579" t="s">
        <v>23513</v>
      </c>
      <c r="C12579" t="s">
        <v>13881</v>
      </c>
      <c r="D12579">
        <v>4</v>
      </c>
      <c r="E12579">
        <v>535</v>
      </c>
      <c r="F12579">
        <v>49</v>
      </c>
      <c r="G12579">
        <v>8124</v>
      </c>
      <c r="H12579">
        <v>0.405231809109109</v>
      </c>
      <c r="I12579">
        <v>0.99999999999997702</v>
      </c>
      <c r="J12579">
        <v>0.95041217501583097</v>
      </c>
      <c r="K12579" t="s">
        <v>31692</v>
      </c>
      <c r="L12579">
        <v>4</v>
      </c>
      <c r="M12579" t="s">
        <v>5133</v>
      </c>
      <c r="N12579">
        <v>8.1632653061224497E-2</v>
      </c>
      <c r="O12579">
        <v>7.4766355140186902E-3</v>
      </c>
    </row>
    <row r="12580" spans="1:15">
      <c r="A12580" t="s">
        <v>13880</v>
      </c>
      <c r="B12580" t="s">
        <v>23518</v>
      </c>
      <c r="C12580" t="s">
        <v>13881</v>
      </c>
      <c r="D12580">
        <v>5</v>
      </c>
      <c r="E12580">
        <v>787</v>
      </c>
      <c r="F12580">
        <v>49</v>
      </c>
      <c r="G12580">
        <v>7393</v>
      </c>
      <c r="H12580">
        <v>0.60876473249638696</v>
      </c>
      <c r="I12580">
        <v>1</v>
      </c>
      <c r="J12580">
        <v>0.966855260484069</v>
      </c>
      <c r="K12580" t="s">
        <v>31693</v>
      </c>
      <c r="L12580">
        <v>5</v>
      </c>
      <c r="M12580" t="s">
        <v>5133</v>
      </c>
      <c r="N12580">
        <v>0.102040816326531</v>
      </c>
      <c r="O12580">
        <v>6.35324015247776E-3</v>
      </c>
    </row>
    <row r="12581" spans="1:15">
      <c r="A12581" t="s">
        <v>13880</v>
      </c>
      <c r="B12581" t="s">
        <v>23511</v>
      </c>
      <c r="C12581" t="s">
        <v>13881</v>
      </c>
      <c r="D12581">
        <v>40</v>
      </c>
      <c r="E12581">
        <v>6152</v>
      </c>
      <c r="F12581">
        <v>49</v>
      </c>
      <c r="G12581">
        <v>7804</v>
      </c>
      <c r="H12581">
        <v>0.39178091120430802</v>
      </c>
      <c r="I12581">
        <v>0.91525479399875698</v>
      </c>
      <c r="J12581">
        <v>0.78669196642228301</v>
      </c>
      <c r="K12581" t="s">
        <v>31694</v>
      </c>
      <c r="L12581">
        <v>40</v>
      </c>
      <c r="M12581" t="s">
        <v>5133</v>
      </c>
      <c r="N12581">
        <v>0.81632653061224503</v>
      </c>
      <c r="O12581">
        <v>6.5019505851755498E-3</v>
      </c>
    </row>
    <row r="12582" spans="1:15">
      <c r="A12582" t="s">
        <v>13882</v>
      </c>
      <c r="B12582" t="s">
        <v>23518</v>
      </c>
      <c r="C12582" t="s">
        <v>13883</v>
      </c>
      <c r="D12582">
        <v>2</v>
      </c>
      <c r="E12582">
        <v>787</v>
      </c>
      <c r="F12582">
        <v>6</v>
      </c>
      <c r="G12582">
        <v>7393</v>
      </c>
      <c r="H12582">
        <v>0.127121247527331</v>
      </c>
      <c r="I12582">
        <v>0.70232558016992197</v>
      </c>
      <c r="J12582">
        <v>0.67904718175981504</v>
      </c>
      <c r="K12582" t="s">
        <v>24124</v>
      </c>
      <c r="L12582">
        <v>2</v>
      </c>
      <c r="M12582" t="s">
        <v>5133</v>
      </c>
      <c r="N12582">
        <v>0.33333333333333298</v>
      </c>
      <c r="O12582">
        <v>2.5412960609911099E-3</v>
      </c>
    </row>
    <row r="12583" spans="1:15">
      <c r="A12583" t="s">
        <v>13882</v>
      </c>
      <c r="B12583" t="s">
        <v>23511</v>
      </c>
      <c r="C12583" t="s">
        <v>13883</v>
      </c>
      <c r="D12583">
        <v>5</v>
      </c>
      <c r="E12583">
        <v>6152</v>
      </c>
      <c r="F12583">
        <v>7</v>
      </c>
      <c r="G12583">
        <v>7804</v>
      </c>
      <c r="H12583">
        <v>0.83137607319657303</v>
      </c>
      <c r="I12583">
        <v>0.98923101772060196</v>
      </c>
      <c r="J12583">
        <v>0.85027699355333197</v>
      </c>
      <c r="K12583" t="s">
        <v>29616</v>
      </c>
      <c r="L12583">
        <v>5</v>
      </c>
      <c r="M12583" t="s">
        <v>5133</v>
      </c>
      <c r="N12583">
        <v>0.71428571428571397</v>
      </c>
      <c r="O12583">
        <v>8.1274382314694405E-4</v>
      </c>
    </row>
    <row r="12584" spans="1:15">
      <c r="A12584" t="s">
        <v>13884</v>
      </c>
      <c r="B12584" t="s">
        <v>23511</v>
      </c>
      <c r="C12584" t="s">
        <v>13885</v>
      </c>
      <c r="D12584">
        <v>9</v>
      </c>
      <c r="E12584">
        <v>6152</v>
      </c>
      <c r="F12584">
        <v>9</v>
      </c>
      <c r="G12584">
        <v>7804</v>
      </c>
      <c r="H12584">
        <v>0.117423000773971</v>
      </c>
      <c r="I12584">
        <v>0.47842873658393897</v>
      </c>
      <c r="J12584">
        <v>0.41122542710949</v>
      </c>
      <c r="K12584" t="s">
        <v>29617</v>
      </c>
      <c r="L12584">
        <v>9</v>
      </c>
      <c r="M12584" t="s">
        <v>5133</v>
      </c>
      <c r="N12584">
        <v>1</v>
      </c>
      <c r="O12584">
        <v>1.4629388816645001E-3</v>
      </c>
    </row>
    <row r="12585" spans="1:15">
      <c r="A12585" t="s">
        <v>13886</v>
      </c>
      <c r="B12585" t="s">
        <v>23511</v>
      </c>
      <c r="C12585" t="s">
        <v>13887</v>
      </c>
      <c r="D12585">
        <v>2</v>
      </c>
      <c r="E12585">
        <v>6152</v>
      </c>
      <c r="F12585">
        <v>2</v>
      </c>
      <c r="G12585">
        <v>7804</v>
      </c>
      <c r="H12585">
        <v>0.62141708038142995</v>
      </c>
      <c r="I12585">
        <v>0.968912233598893</v>
      </c>
      <c r="J12585">
        <v>0.832812322140707</v>
      </c>
      <c r="K12585" t="s">
        <v>31695</v>
      </c>
      <c r="L12585">
        <v>2</v>
      </c>
      <c r="M12585" t="s">
        <v>5133</v>
      </c>
      <c r="N12585">
        <v>1</v>
      </c>
      <c r="O12585">
        <v>3.2509752925877802E-4</v>
      </c>
    </row>
    <row r="12586" spans="1:15">
      <c r="A12586" t="s">
        <v>13888</v>
      </c>
      <c r="B12586" t="s">
        <v>23511</v>
      </c>
      <c r="C12586" t="s">
        <v>13889</v>
      </c>
      <c r="D12586">
        <v>2</v>
      </c>
      <c r="E12586">
        <v>6152</v>
      </c>
      <c r="F12586">
        <v>2</v>
      </c>
      <c r="G12586">
        <v>7804</v>
      </c>
      <c r="H12586">
        <v>0.62141708038142995</v>
      </c>
      <c r="I12586">
        <v>0.968912233598893</v>
      </c>
      <c r="J12586">
        <v>0.832812322140707</v>
      </c>
      <c r="K12586" t="s">
        <v>31696</v>
      </c>
      <c r="L12586">
        <v>2</v>
      </c>
      <c r="M12586" t="s">
        <v>5133</v>
      </c>
      <c r="N12586">
        <v>1</v>
      </c>
      <c r="O12586">
        <v>3.2509752925877802E-4</v>
      </c>
    </row>
    <row r="12587" spans="1:15">
      <c r="A12587" t="s">
        <v>13890</v>
      </c>
      <c r="B12587" t="s">
        <v>23511</v>
      </c>
      <c r="C12587" t="s">
        <v>13891</v>
      </c>
      <c r="D12587">
        <v>3</v>
      </c>
      <c r="E12587">
        <v>6152</v>
      </c>
      <c r="F12587">
        <v>3</v>
      </c>
      <c r="G12587">
        <v>7804</v>
      </c>
      <c r="H12587">
        <v>0.489837867770546</v>
      </c>
      <c r="I12587">
        <v>0.96083957126938102</v>
      </c>
      <c r="J12587">
        <v>0.82587360011061495</v>
      </c>
      <c r="K12587" t="s">
        <v>31697</v>
      </c>
      <c r="L12587">
        <v>3</v>
      </c>
      <c r="M12587" t="s">
        <v>5133</v>
      </c>
      <c r="N12587">
        <v>1</v>
      </c>
      <c r="O12587">
        <v>4.8764629388816603E-4</v>
      </c>
    </row>
    <row r="12588" spans="1:15">
      <c r="A12588" t="s">
        <v>13892</v>
      </c>
      <c r="B12588" t="s">
        <v>23511</v>
      </c>
      <c r="C12588" t="s">
        <v>13893</v>
      </c>
      <c r="D12588">
        <v>41</v>
      </c>
      <c r="E12588">
        <v>6152</v>
      </c>
      <c r="F12588">
        <v>45</v>
      </c>
      <c r="G12588">
        <v>7804</v>
      </c>
      <c r="H12588">
        <v>2.5163858744674299E-2</v>
      </c>
      <c r="I12588">
        <v>0.16922007468669301</v>
      </c>
      <c r="J12588">
        <v>0.14545028792668699</v>
      </c>
      <c r="K12588" t="s">
        <v>31698</v>
      </c>
      <c r="L12588">
        <v>41</v>
      </c>
      <c r="M12588" t="s">
        <v>5133</v>
      </c>
      <c r="N12588">
        <v>0.91111111111111098</v>
      </c>
      <c r="O12588">
        <v>6.6644993498049402E-3</v>
      </c>
    </row>
    <row r="12589" spans="1:15">
      <c r="A12589" t="s">
        <v>13892</v>
      </c>
      <c r="B12589" t="s">
        <v>23518</v>
      </c>
      <c r="C12589" t="s">
        <v>13893</v>
      </c>
      <c r="D12589">
        <v>2</v>
      </c>
      <c r="E12589">
        <v>787</v>
      </c>
      <c r="F12589">
        <v>45</v>
      </c>
      <c r="G12589">
        <v>7393</v>
      </c>
      <c r="H12589">
        <v>0.960251478328499</v>
      </c>
      <c r="I12589">
        <v>1</v>
      </c>
      <c r="J12589">
        <v>0.966855260484069</v>
      </c>
      <c r="K12589" t="s">
        <v>31699</v>
      </c>
      <c r="L12589">
        <v>2</v>
      </c>
      <c r="M12589" t="s">
        <v>5133</v>
      </c>
      <c r="N12589">
        <v>4.4444444444444398E-2</v>
      </c>
      <c r="O12589">
        <v>2.5412960609911099E-3</v>
      </c>
    </row>
    <row r="12590" spans="1:15">
      <c r="A12590" t="s">
        <v>13892</v>
      </c>
      <c r="B12590" t="s">
        <v>23513</v>
      </c>
      <c r="C12590" t="s">
        <v>13893</v>
      </c>
      <c r="D12590">
        <v>1</v>
      </c>
      <c r="E12590">
        <v>535</v>
      </c>
      <c r="F12590">
        <v>42</v>
      </c>
      <c r="G12590">
        <v>8124</v>
      </c>
      <c r="H12590">
        <v>0.94322481955320203</v>
      </c>
      <c r="I12590">
        <v>0.99999999999997702</v>
      </c>
      <c r="J12590">
        <v>0.95041217501583097</v>
      </c>
      <c r="K12590" t="s">
        <v>28640</v>
      </c>
      <c r="L12590">
        <v>1</v>
      </c>
      <c r="M12590" t="s">
        <v>5133</v>
      </c>
      <c r="N12590">
        <v>2.3809523809523801E-2</v>
      </c>
      <c r="O12590">
        <v>1.8691588785046699E-3</v>
      </c>
    </row>
    <row r="12591" spans="1:15">
      <c r="A12591" t="s">
        <v>13894</v>
      </c>
      <c r="B12591" t="s">
        <v>23513</v>
      </c>
      <c r="C12591" t="s">
        <v>13895</v>
      </c>
      <c r="D12591">
        <v>3</v>
      </c>
      <c r="E12591">
        <v>535</v>
      </c>
      <c r="F12591">
        <v>100</v>
      </c>
      <c r="G12591">
        <v>8124</v>
      </c>
      <c r="H12591">
        <v>0.96486728523937104</v>
      </c>
      <c r="I12591">
        <v>0.99999999999997702</v>
      </c>
      <c r="J12591">
        <v>0.95041217501583097</v>
      </c>
      <c r="K12591" t="s">
        <v>25731</v>
      </c>
      <c r="L12591">
        <v>3</v>
      </c>
      <c r="M12591" t="s">
        <v>5133</v>
      </c>
      <c r="N12591">
        <v>0.03</v>
      </c>
      <c r="O12591">
        <v>5.60747663551402E-3</v>
      </c>
    </row>
    <row r="12592" spans="1:15">
      <c r="A12592" t="s">
        <v>13894</v>
      </c>
      <c r="B12592" t="s">
        <v>23511</v>
      </c>
      <c r="C12592" t="s">
        <v>13895</v>
      </c>
      <c r="D12592">
        <v>89</v>
      </c>
      <c r="E12592">
        <v>6152</v>
      </c>
      <c r="F12592">
        <v>104</v>
      </c>
      <c r="G12592">
        <v>7804</v>
      </c>
      <c r="H12592">
        <v>5.3149381473060003E-2</v>
      </c>
      <c r="I12592">
        <v>0.28813637698363198</v>
      </c>
      <c r="J12592">
        <v>0.24766280875372701</v>
      </c>
      <c r="K12592" t="s">
        <v>25729</v>
      </c>
      <c r="L12592">
        <v>89</v>
      </c>
      <c r="M12592" t="s">
        <v>5133</v>
      </c>
      <c r="N12592">
        <v>0.85576923076923095</v>
      </c>
      <c r="O12592">
        <v>1.44668400520156E-2</v>
      </c>
    </row>
    <row r="12593" spans="1:15">
      <c r="A12593" t="s">
        <v>13894</v>
      </c>
      <c r="B12593" t="s">
        <v>23518</v>
      </c>
      <c r="C12593" t="s">
        <v>13895</v>
      </c>
      <c r="D12593">
        <v>10</v>
      </c>
      <c r="E12593">
        <v>787</v>
      </c>
      <c r="F12593">
        <v>82</v>
      </c>
      <c r="G12593">
        <v>7393</v>
      </c>
      <c r="H12593">
        <v>0.37444964486239501</v>
      </c>
      <c r="I12593">
        <v>1</v>
      </c>
      <c r="J12593">
        <v>0.966855260484069</v>
      </c>
      <c r="K12593" t="s">
        <v>25730</v>
      </c>
      <c r="L12593">
        <v>10</v>
      </c>
      <c r="M12593" t="s">
        <v>5133</v>
      </c>
      <c r="N12593">
        <v>0.12195121951219499</v>
      </c>
      <c r="O12593">
        <v>1.2706480304955499E-2</v>
      </c>
    </row>
    <row r="12594" spans="1:15">
      <c r="A12594" t="s">
        <v>13896</v>
      </c>
      <c r="B12594" t="s">
        <v>23511</v>
      </c>
      <c r="C12594" t="s">
        <v>13897</v>
      </c>
      <c r="D12594">
        <v>12</v>
      </c>
      <c r="E12594">
        <v>6152</v>
      </c>
      <c r="F12594">
        <v>19</v>
      </c>
      <c r="G12594">
        <v>7804</v>
      </c>
      <c r="H12594">
        <v>0.96811432343396098</v>
      </c>
      <c r="I12594">
        <v>1</v>
      </c>
      <c r="J12594">
        <v>0.85953329234717102</v>
      </c>
      <c r="K12594" t="s">
        <v>31700</v>
      </c>
      <c r="L12594">
        <v>12</v>
      </c>
      <c r="M12594" t="s">
        <v>5133</v>
      </c>
      <c r="N12594">
        <v>0.63157894736842102</v>
      </c>
      <c r="O12594">
        <v>1.95058517555267E-3</v>
      </c>
    </row>
    <row r="12595" spans="1:15">
      <c r="A12595" t="s">
        <v>13896</v>
      </c>
      <c r="B12595" t="s">
        <v>23513</v>
      </c>
      <c r="C12595" t="s">
        <v>13897</v>
      </c>
      <c r="D12595">
        <v>2</v>
      </c>
      <c r="E12595">
        <v>535</v>
      </c>
      <c r="F12595">
        <v>20</v>
      </c>
      <c r="G12595">
        <v>8124</v>
      </c>
      <c r="H12595">
        <v>0.383095126126271</v>
      </c>
      <c r="I12595">
        <v>0.99999999999997702</v>
      </c>
      <c r="J12595">
        <v>0.95041217501583097</v>
      </c>
      <c r="K12595" t="s">
        <v>29710</v>
      </c>
      <c r="L12595">
        <v>2</v>
      </c>
      <c r="M12595" t="s">
        <v>5133</v>
      </c>
      <c r="N12595">
        <v>0.1</v>
      </c>
      <c r="O12595">
        <v>3.7383177570093499E-3</v>
      </c>
    </row>
    <row r="12596" spans="1:15">
      <c r="A12596" t="s">
        <v>13896</v>
      </c>
      <c r="B12596" t="s">
        <v>23518</v>
      </c>
      <c r="C12596" t="s">
        <v>13897</v>
      </c>
      <c r="D12596">
        <v>3</v>
      </c>
      <c r="E12596">
        <v>787</v>
      </c>
      <c r="F12596">
        <v>18</v>
      </c>
      <c r="G12596">
        <v>7393</v>
      </c>
      <c r="H12596">
        <v>0.2989610793636</v>
      </c>
      <c r="I12596">
        <v>0.99203470771967495</v>
      </c>
      <c r="J12596">
        <v>0.95915397574154404</v>
      </c>
      <c r="K12596" t="s">
        <v>31701</v>
      </c>
      <c r="L12596">
        <v>3</v>
      </c>
      <c r="M12596" t="s">
        <v>5133</v>
      </c>
      <c r="N12596">
        <v>0.16666666666666699</v>
      </c>
      <c r="O12596">
        <v>3.8119440914866601E-3</v>
      </c>
    </row>
    <row r="12597" spans="1:15">
      <c r="A12597" t="s">
        <v>13898</v>
      </c>
      <c r="B12597" t="s">
        <v>23513</v>
      </c>
      <c r="C12597" t="s">
        <v>13899</v>
      </c>
      <c r="D12597">
        <v>1</v>
      </c>
      <c r="E12597">
        <v>535</v>
      </c>
      <c r="F12597">
        <v>4</v>
      </c>
      <c r="G12597">
        <v>8124</v>
      </c>
      <c r="H12597">
        <v>0.23855956797771199</v>
      </c>
      <c r="I12597">
        <v>0.85273230586348503</v>
      </c>
      <c r="J12597">
        <v>0.81044716552199803</v>
      </c>
      <c r="K12597" t="s">
        <v>23718</v>
      </c>
      <c r="L12597">
        <v>1</v>
      </c>
      <c r="M12597" t="s">
        <v>5133</v>
      </c>
      <c r="N12597">
        <v>0.25</v>
      </c>
      <c r="O12597">
        <v>1.8691588785046699E-3</v>
      </c>
    </row>
    <row r="12598" spans="1:15">
      <c r="A12598" t="s">
        <v>13898</v>
      </c>
      <c r="B12598" t="s">
        <v>23511</v>
      </c>
      <c r="C12598" t="s">
        <v>13899</v>
      </c>
      <c r="D12598">
        <v>3</v>
      </c>
      <c r="E12598">
        <v>6152</v>
      </c>
      <c r="F12598">
        <v>4</v>
      </c>
      <c r="G12598">
        <v>7804</v>
      </c>
      <c r="H12598">
        <v>0.80103341611958101</v>
      </c>
      <c r="I12598">
        <v>0.968912233598893</v>
      </c>
      <c r="J12598">
        <v>0.832812322140707</v>
      </c>
      <c r="K12598" t="s">
        <v>25561</v>
      </c>
      <c r="L12598">
        <v>3</v>
      </c>
      <c r="M12598" t="s">
        <v>5133</v>
      </c>
      <c r="N12598">
        <v>0.75</v>
      </c>
      <c r="O12598">
        <v>4.8764629388816603E-4</v>
      </c>
    </row>
    <row r="12599" spans="1:15">
      <c r="A12599" t="s">
        <v>13900</v>
      </c>
      <c r="B12599" t="s">
        <v>23511</v>
      </c>
      <c r="C12599" t="s">
        <v>13901</v>
      </c>
      <c r="D12599">
        <v>4</v>
      </c>
      <c r="E12599">
        <v>6152</v>
      </c>
      <c r="F12599">
        <v>5</v>
      </c>
      <c r="G12599">
        <v>7804</v>
      </c>
      <c r="H12599">
        <v>0.71320711691885297</v>
      </c>
      <c r="I12599">
        <v>0.968912233598893</v>
      </c>
      <c r="J12599">
        <v>0.832812322140707</v>
      </c>
      <c r="K12599" t="s">
        <v>31702</v>
      </c>
      <c r="L12599">
        <v>4</v>
      </c>
      <c r="M12599" t="s">
        <v>5133</v>
      </c>
      <c r="N12599">
        <v>0.8</v>
      </c>
      <c r="O12599">
        <v>6.5019505851755496E-4</v>
      </c>
    </row>
    <row r="12600" spans="1:15">
      <c r="A12600" t="s">
        <v>13900</v>
      </c>
      <c r="B12600" t="s">
        <v>23518</v>
      </c>
      <c r="C12600" t="s">
        <v>13901</v>
      </c>
      <c r="D12600">
        <v>1</v>
      </c>
      <c r="E12600">
        <v>787</v>
      </c>
      <c r="F12600">
        <v>5</v>
      </c>
      <c r="G12600">
        <v>7393</v>
      </c>
      <c r="H12600">
        <v>0.430466464429208</v>
      </c>
      <c r="I12600">
        <v>1</v>
      </c>
      <c r="J12600">
        <v>0.966855260484069</v>
      </c>
      <c r="K12600" t="s">
        <v>23748</v>
      </c>
      <c r="L12600">
        <v>1</v>
      </c>
      <c r="M12600" t="s">
        <v>5133</v>
      </c>
      <c r="N12600">
        <v>0.2</v>
      </c>
      <c r="O12600">
        <v>1.27064803049555E-3</v>
      </c>
    </row>
    <row r="12601" spans="1:15">
      <c r="A12601" t="s">
        <v>13902</v>
      </c>
      <c r="B12601" t="s">
        <v>23513</v>
      </c>
      <c r="C12601" t="s">
        <v>13903</v>
      </c>
      <c r="D12601">
        <v>10</v>
      </c>
      <c r="E12601">
        <v>535</v>
      </c>
      <c r="F12601">
        <v>15</v>
      </c>
      <c r="G12601">
        <v>8124</v>
      </c>
      <c r="H12601" s="34">
        <v>3.1443185706635699E-9</v>
      </c>
      <c r="I12601" s="34">
        <v>2.17482034470897E-6</v>
      </c>
      <c r="J12601" s="34">
        <v>2.0669757340835798E-6</v>
      </c>
      <c r="K12601" t="s">
        <v>29567</v>
      </c>
      <c r="L12601">
        <v>10</v>
      </c>
      <c r="M12601" t="s">
        <v>5133</v>
      </c>
      <c r="N12601">
        <v>0.66666666666666696</v>
      </c>
      <c r="O12601">
        <v>1.86915887850467E-2</v>
      </c>
    </row>
    <row r="12602" spans="1:15">
      <c r="A12602" t="s">
        <v>13902</v>
      </c>
      <c r="B12602" t="s">
        <v>23511</v>
      </c>
      <c r="C12602" t="s">
        <v>13903</v>
      </c>
      <c r="D12602">
        <v>5</v>
      </c>
      <c r="E12602">
        <v>6152</v>
      </c>
      <c r="F12602">
        <v>12</v>
      </c>
      <c r="G12602">
        <v>7804</v>
      </c>
      <c r="H12602">
        <v>0.999138116542716</v>
      </c>
      <c r="I12602">
        <v>1</v>
      </c>
      <c r="J12602">
        <v>0.85953329234717102</v>
      </c>
      <c r="K12602" t="s">
        <v>31703</v>
      </c>
      <c r="L12602">
        <v>5</v>
      </c>
      <c r="M12602" t="s">
        <v>5133</v>
      </c>
      <c r="N12602">
        <v>0.41666666666666702</v>
      </c>
      <c r="O12602">
        <v>8.1274382314694405E-4</v>
      </c>
    </row>
    <row r="12603" spans="1:15">
      <c r="A12603" t="s">
        <v>13904</v>
      </c>
      <c r="B12603" t="s">
        <v>23511</v>
      </c>
      <c r="C12603" t="s">
        <v>13905</v>
      </c>
      <c r="D12603">
        <v>20</v>
      </c>
      <c r="E12603">
        <v>6152</v>
      </c>
      <c r="F12603">
        <v>26</v>
      </c>
      <c r="G12603">
        <v>7804</v>
      </c>
      <c r="H12603">
        <v>0.69629117644581895</v>
      </c>
      <c r="I12603">
        <v>0.968912233598893</v>
      </c>
      <c r="J12603">
        <v>0.832812322140707</v>
      </c>
      <c r="K12603" t="s">
        <v>31704</v>
      </c>
      <c r="L12603">
        <v>20</v>
      </c>
      <c r="M12603" t="s">
        <v>5133</v>
      </c>
      <c r="N12603">
        <v>0.76923076923076905</v>
      </c>
      <c r="O12603">
        <v>3.2509752925877801E-3</v>
      </c>
    </row>
    <row r="12604" spans="1:15">
      <c r="A12604" t="s">
        <v>13904</v>
      </c>
      <c r="B12604" t="s">
        <v>23513</v>
      </c>
      <c r="C12604" t="s">
        <v>13905</v>
      </c>
      <c r="D12604">
        <v>4</v>
      </c>
      <c r="E12604">
        <v>535</v>
      </c>
      <c r="F12604">
        <v>24</v>
      </c>
      <c r="G12604">
        <v>8124</v>
      </c>
      <c r="H12604">
        <v>6.9216687333166604E-2</v>
      </c>
      <c r="I12604">
        <v>0.46480461558679798</v>
      </c>
      <c r="J12604">
        <v>0.441755965657256</v>
      </c>
      <c r="K12604" t="s">
        <v>31705</v>
      </c>
      <c r="L12604">
        <v>4</v>
      </c>
      <c r="M12604" t="s">
        <v>5133</v>
      </c>
      <c r="N12604">
        <v>0.16666666666666699</v>
      </c>
      <c r="O12604">
        <v>7.4766355140186902E-3</v>
      </c>
    </row>
    <row r="12605" spans="1:15">
      <c r="A12605" t="s">
        <v>13904</v>
      </c>
      <c r="B12605" t="s">
        <v>23518</v>
      </c>
      <c r="C12605" t="s">
        <v>13905</v>
      </c>
      <c r="D12605">
        <v>1</v>
      </c>
      <c r="E12605">
        <v>787</v>
      </c>
      <c r="F12605">
        <v>23</v>
      </c>
      <c r="G12605">
        <v>7393</v>
      </c>
      <c r="H12605">
        <v>0.92519399918596801</v>
      </c>
      <c r="I12605">
        <v>1</v>
      </c>
      <c r="J12605">
        <v>0.966855260484069</v>
      </c>
      <c r="K12605" t="s">
        <v>24295</v>
      </c>
      <c r="L12605">
        <v>1</v>
      </c>
      <c r="M12605" t="s">
        <v>5133</v>
      </c>
      <c r="N12605">
        <v>4.3478260869565202E-2</v>
      </c>
      <c r="O12605">
        <v>1.27064803049555E-3</v>
      </c>
    </row>
    <row r="12606" spans="1:15">
      <c r="A12606" t="s">
        <v>13906</v>
      </c>
      <c r="B12606" t="s">
        <v>23518</v>
      </c>
      <c r="C12606" t="s">
        <v>13907</v>
      </c>
      <c r="D12606">
        <v>2</v>
      </c>
      <c r="E12606">
        <v>787</v>
      </c>
      <c r="F12606">
        <v>20</v>
      </c>
      <c r="G12606">
        <v>7393</v>
      </c>
      <c r="H12606">
        <v>0.64423125616468901</v>
      </c>
      <c r="I12606">
        <v>1</v>
      </c>
      <c r="J12606">
        <v>0.966855260484069</v>
      </c>
      <c r="K12606" t="s">
        <v>31706</v>
      </c>
      <c r="L12606">
        <v>2</v>
      </c>
      <c r="M12606" t="s">
        <v>5133</v>
      </c>
      <c r="N12606">
        <v>0.1</v>
      </c>
      <c r="O12606">
        <v>2.5412960609911099E-3</v>
      </c>
    </row>
    <row r="12607" spans="1:15">
      <c r="A12607" t="s">
        <v>13906</v>
      </c>
      <c r="B12607" t="s">
        <v>23511</v>
      </c>
      <c r="C12607" t="s">
        <v>13907</v>
      </c>
      <c r="D12607">
        <v>17</v>
      </c>
      <c r="E12607">
        <v>6152</v>
      </c>
      <c r="F12607">
        <v>23</v>
      </c>
      <c r="G12607">
        <v>7804</v>
      </c>
      <c r="H12607">
        <v>0.80229279109174001</v>
      </c>
      <c r="I12607">
        <v>0.968912233598893</v>
      </c>
      <c r="J12607">
        <v>0.832812322140707</v>
      </c>
      <c r="K12607" t="s">
        <v>31707</v>
      </c>
      <c r="L12607">
        <v>17</v>
      </c>
      <c r="M12607" t="s">
        <v>5133</v>
      </c>
      <c r="N12607">
        <v>0.73913043478260898</v>
      </c>
      <c r="O12607">
        <v>2.7633289986996102E-3</v>
      </c>
    </row>
    <row r="12608" spans="1:15">
      <c r="A12608" t="s">
        <v>13906</v>
      </c>
      <c r="B12608" t="s">
        <v>23513</v>
      </c>
      <c r="C12608" t="s">
        <v>13907</v>
      </c>
      <c r="D12608">
        <v>3</v>
      </c>
      <c r="E12608">
        <v>535</v>
      </c>
      <c r="F12608">
        <v>23</v>
      </c>
      <c r="G12608">
        <v>8124</v>
      </c>
      <c r="H12608">
        <v>0.19027056506025999</v>
      </c>
      <c r="I12608">
        <v>0.77338182664062605</v>
      </c>
      <c r="J12608">
        <v>0.73503150397524997</v>
      </c>
      <c r="K12608" t="s">
        <v>31708</v>
      </c>
      <c r="L12608">
        <v>3</v>
      </c>
      <c r="M12608" t="s">
        <v>5133</v>
      </c>
      <c r="N12608">
        <v>0.13043478260869601</v>
      </c>
      <c r="O12608">
        <v>5.60747663551402E-3</v>
      </c>
    </row>
    <row r="12609" spans="1:15">
      <c r="A12609" t="s">
        <v>13908</v>
      </c>
      <c r="B12609" t="s">
        <v>23518</v>
      </c>
      <c r="C12609" t="s">
        <v>13909</v>
      </c>
      <c r="D12609">
        <v>1</v>
      </c>
      <c r="E12609">
        <v>787</v>
      </c>
      <c r="F12609">
        <v>6</v>
      </c>
      <c r="G12609">
        <v>7393</v>
      </c>
      <c r="H12609">
        <v>0.49113550780958298</v>
      </c>
      <c r="I12609">
        <v>1</v>
      </c>
      <c r="J12609">
        <v>0.966855260484069</v>
      </c>
      <c r="K12609" t="s">
        <v>30045</v>
      </c>
      <c r="L12609">
        <v>1</v>
      </c>
      <c r="M12609" t="s">
        <v>5133</v>
      </c>
      <c r="N12609">
        <v>0.16666666666666699</v>
      </c>
      <c r="O12609">
        <v>1.27064803049555E-3</v>
      </c>
    </row>
    <row r="12610" spans="1:15">
      <c r="A12610" t="s">
        <v>13908</v>
      </c>
      <c r="B12610" t="s">
        <v>23511</v>
      </c>
      <c r="C12610" t="s">
        <v>13909</v>
      </c>
      <c r="D12610">
        <v>5</v>
      </c>
      <c r="E12610">
        <v>6152</v>
      </c>
      <c r="F12610">
        <v>6</v>
      </c>
      <c r="G12610">
        <v>7804</v>
      </c>
      <c r="H12610">
        <v>0.62665052091531404</v>
      </c>
      <c r="I12610">
        <v>0.968912233598893</v>
      </c>
      <c r="J12610">
        <v>0.832812322140707</v>
      </c>
      <c r="K12610" t="s">
        <v>31709</v>
      </c>
      <c r="L12610">
        <v>5</v>
      </c>
      <c r="M12610" t="s">
        <v>5133</v>
      </c>
      <c r="N12610">
        <v>0.83333333333333304</v>
      </c>
      <c r="O12610">
        <v>8.1274382314694405E-4</v>
      </c>
    </row>
    <row r="12611" spans="1:15">
      <c r="A12611" t="s">
        <v>13910</v>
      </c>
      <c r="B12611" t="s">
        <v>23511</v>
      </c>
      <c r="C12611" t="s">
        <v>13911</v>
      </c>
      <c r="D12611">
        <v>9</v>
      </c>
      <c r="E12611">
        <v>6152</v>
      </c>
      <c r="F12611">
        <v>9</v>
      </c>
      <c r="G12611">
        <v>7804</v>
      </c>
      <c r="H12611">
        <v>0.117423000773971</v>
      </c>
      <c r="I12611">
        <v>0.47842873658393897</v>
      </c>
      <c r="J12611">
        <v>0.41122542710949</v>
      </c>
      <c r="K12611" t="s">
        <v>31710</v>
      </c>
      <c r="L12611">
        <v>9</v>
      </c>
      <c r="M12611" t="s">
        <v>5133</v>
      </c>
      <c r="N12611">
        <v>1</v>
      </c>
      <c r="O12611">
        <v>1.4629388816645001E-3</v>
      </c>
    </row>
    <row r="12612" spans="1:15">
      <c r="A12612" t="s">
        <v>13912</v>
      </c>
      <c r="B12612" t="s">
        <v>23511</v>
      </c>
      <c r="C12612" t="s">
        <v>13913</v>
      </c>
      <c r="D12612">
        <v>4</v>
      </c>
      <c r="E12612">
        <v>6152</v>
      </c>
      <c r="F12612">
        <v>4</v>
      </c>
      <c r="G12612">
        <v>7804</v>
      </c>
      <c r="H12612">
        <v>0.38610601832086699</v>
      </c>
      <c r="I12612">
        <v>0.90829480295553899</v>
      </c>
      <c r="J12612">
        <v>0.78070962240619901</v>
      </c>
      <c r="K12612" t="s">
        <v>31711</v>
      </c>
      <c r="L12612">
        <v>4</v>
      </c>
      <c r="M12612" t="s">
        <v>5133</v>
      </c>
      <c r="N12612">
        <v>1</v>
      </c>
      <c r="O12612">
        <v>6.5019505851755496E-4</v>
      </c>
    </row>
    <row r="12613" spans="1:15">
      <c r="A12613" t="s">
        <v>13914</v>
      </c>
      <c r="B12613" t="s">
        <v>23511</v>
      </c>
      <c r="C12613" t="s">
        <v>13915</v>
      </c>
      <c r="D12613">
        <v>15</v>
      </c>
      <c r="E12613">
        <v>6152</v>
      </c>
      <c r="F12613">
        <v>19</v>
      </c>
      <c r="G12613">
        <v>7804</v>
      </c>
      <c r="H12613">
        <v>0.62495457453607595</v>
      </c>
      <c r="I12613">
        <v>0.968912233598893</v>
      </c>
      <c r="J12613">
        <v>0.832812322140707</v>
      </c>
      <c r="K12613" t="s">
        <v>31712</v>
      </c>
      <c r="L12613">
        <v>15</v>
      </c>
      <c r="M12613" t="s">
        <v>5133</v>
      </c>
      <c r="N12613">
        <v>0.78947368421052599</v>
      </c>
      <c r="O12613">
        <v>2.4382314694408299E-3</v>
      </c>
    </row>
    <row r="12614" spans="1:15">
      <c r="A12614" t="s">
        <v>13914</v>
      </c>
      <c r="B12614" t="s">
        <v>23513</v>
      </c>
      <c r="C12614" t="s">
        <v>13915</v>
      </c>
      <c r="D12614">
        <v>2</v>
      </c>
      <c r="E12614">
        <v>535</v>
      </c>
      <c r="F12614">
        <v>20</v>
      </c>
      <c r="G12614">
        <v>8124</v>
      </c>
      <c r="H12614">
        <v>0.383095126126271</v>
      </c>
      <c r="I12614">
        <v>0.99999999999997702</v>
      </c>
      <c r="J12614">
        <v>0.95041217501583097</v>
      </c>
      <c r="K12614" t="s">
        <v>26333</v>
      </c>
      <c r="L12614">
        <v>2</v>
      </c>
      <c r="M12614" t="s">
        <v>5133</v>
      </c>
      <c r="N12614">
        <v>0.1</v>
      </c>
      <c r="O12614">
        <v>3.7383177570093499E-3</v>
      </c>
    </row>
    <row r="12615" spans="1:15">
      <c r="A12615" t="s">
        <v>13916</v>
      </c>
      <c r="B12615" t="s">
        <v>23518</v>
      </c>
      <c r="C12615" t="s">
        <v>13917</v>
      </c>
      <c r="D12615">
        <v>3</v>
      </c>
      <c r="E12615">
        <v>787</v>
      </c>
      <c r="F12615">
        <v>31</v>
      </c>
      <c r="G12615">
        <v>7393</v>
      </c>
      <c r="H12615">
        <v>0.65581547600962797</v>
      </c>
      <c r="I12615">
        <v>1</v>
      </c>
      <c r="J12615">
        <v>0.966855260484069</v>
      </c>
      <c r="K12615" t="s">
        <v>25258</v>
      </c>
      <c r="L12615">
        <v>3</v>
      </c>
      <c r="M12615" t="s">
        <v>5133</v>
      </c>
      <c r="N12615">
        <v>9.6774193548387094E-2</v>
      </c>
      <c r="O12615">
        <v>3.8119440914866601E-3</v>
      </c>
    </row>
    <row r="12616" spans="1:15">
      <c r="A12616" t="s">
        <v>13916</v>
      </c>
      <c r="B12616" t="s">
        <v>23511</v>
      </c>
      <c r="C12616" t="s">
        <v>13917</v>
      </c>
      <c r="D12616">
        <v>29</v>
      </c>
      <c r="E12616">
        <v>6152</v>
      </c>
      <c r="F12616">
        <v>34</v>
      </c>
      <c r="G12616">
        <v>7804</v>
      </c>
      <c r="H12616">
        <v>0.244201011747088</v>
      </c>
      <c r="I12616">
        <v>0.715310610130939</v>
      </c>
      <c r="J12616">
        <v>0.61483328377670898</v>
      </c>
      <c r="K12616" t="s">
        <v>31713</v>
      </c>
      <c r="L12616">
        <v>29</v>
      </c>
      <c r="M12616" t="s">
        <v>5133</v>
      </c>
      <c r="N12616">
        <v>0.85294117647058798</v>
      </c>
      <c r="O12616">
        <v>4.7139141742522797E-3</v>
      </c>
    </row>
    <row r="12617" spans="1:15">
      <c r="A12617" t="s">
        <v>13918</v>
      </c>
      <c r="B12617" t="s">
        <v>23511</v>
      </c>
      <c r="C12617" t="s">
        <v>13919</v>
      </c>
      <c r="D12617">
        <v>14</v>
      </c>
      <c r="E12617">
        <v>6152</v>
      </c>
      <c r="F12617">
        <v>18</v>
      </c>
      <c r="G12617">
        <v>7804</v>
      </c>
      <c r="H12617">
        <v>0.67155994130583696</v>
      </c>
      <c r="I12617">
        <v>0.968912233598893</v>
      </c>
      <c r="J12617">
        <v>0.832812322140707</v>
      </c>
      <c r="K12617" t="s">
        <v>26343</v>
      </c>
      <c r="L12617">
        <v>14</v>
      </c>
      <c r="M12617" t="s">
        <v>5133</v>
      </c>
      <c r="N12617">
        <v>0.77777777777777801</v>
      </c>
      <c r="O12617">
        <v>2.2756827048114399E-3</v>
      </c>
    </row>
    <row r="12618" spans="1:15">
      <c r="A12618" t="s">
        <v>13918</v>
      </c>
      <c r="B12618" t="s">
        <v>23513</v>
      </c>
      <c r="C12618" t="s">
        <v>13919</v>
      </c>
      <c r="D12618">
        <v>2</v>
      </c>
      <c r="E12618">
        <v>535</v>
      </c>
      <c r="F12618">
        <v>20</v>
      </c>
      <c r="G12618">
        <v>8124</v>
      </c>
      <c r="H12618">
        <v>0.383095126126271</v>
      </c>
      <c r="I12618">
        <v>0.99999999999997702</v>
      </c>
      <c r="J12618">
        <v>0.95041217501583097</v>
      </c>
      <c r="K12618" t="s">
        <v>26333</v>
      </c>
      <c r="L12618">
        <v>2</v>
      </c>
      <c r="M12618" t="s">
        <v>5133</v>
      </c>
      <c r="N12618">
        <v>0.1</v>
      </c>
      <c r="O12618">
        <v>3.7383177570093499E-3</v>
      </c>
    </row>
    <row r="12619" spans="1:15">
      <c r="A12619" t="s">
        <v>13920</v>
      </c>
      <c r="B12619" t="s">
        <v>23518</v>
      </c>
      <c r="C12619" t="s">
        <v>13921</v>
      </c>
      <c r="D12619">
        <v>2</v>
      </c>
      <c r="E12619">
        <v>787</v>
      </c>
      <c r="F12619">
        <v>13</v>
      </c>
      <c r="G12619">
        <v>7393</v>
      </c>
      <c r="H12619">
        <v>0.41008176369828198</v>
      </c>
      <c r="I12619">
        <v>1</v>
      </c>
      <c r="J12619">
        <v>0.966855260484069</v>
      </c>
      <c r="K12619" t="s">
        <v>27916</v>
      </c>
      <c r="L12619">
        <v>2</v>
      </c>
      <c r="M12619" t="s">
        <v>5133</v>
      </c>
      <c r="N12619">
        <v>0.15384615384615399</v>
      </c>
      <c r="O12619">
        <v>2.5412960609911099E-3</v>
      </c>
    </row>
    <row r="12620" spans="1:15">
      <c r="A12620" t="s">
        <v>13920</v>
      </c>
      <c r="B12620" t="s">
        <v>23511</v>
      </c>
      <c r="C12620" t="s">
        <v>13921</v>
      </c>
      <c r="D12620">
        <v>11</v>
      </c>
      <c r="E12620">
        <v>6152</v>
      </c>
      <c r="F12620">
        <v>14</v>
      </c>
      <c r="G12620">
        <v>7804</v>
      </c>
      <c r="H12620">
        <v>0.65754173515226599</v>
      </c>
      <c r="I12620">
        <v>0.968912233598893</v>
      </c>
      <c r="J12620">
        <v>0.832812322140707</v>
      </c>
      <c r="K12620" t="s">
        <v>31714</v>
      </c>
      <c r="L12620">
        <v>11</v>
      </c>
      <c r="M12620" t="s">
        <v>5133</v>
      </c>
      <c r="N12620">
        <v>0.78571428571428603</v>
      </c>
      <c r="O12620">
        <v>1.78803641092328E-3</v>
      </c>
    </row>
    <row r="12621" spans="1:15">
      <c r="A12621" t="s">
        <v>13922</v>
      </c>
      <c r="B12621" t="s">
        <v>23513</v>
      </c>
      <c r="C12621" t="s">
        <v>13923</v>
      </c>
      <c r="D12621">
        <v>1</v>
      </c>
      <c r="E12621">
        <v>535</v>
      </c>
      <c r="F12621">
        <v>1</v>
      </c>
      <c r="G12621">
        <v>8124</v>
      </c>
      <c r="H12621">
        <v>6.5854258985721295E-2</v>
      </c>
      <c r="I12621">
        <v>0.448760549738495</v>
      </c>
      <c r="J12621">
        <v>0.42650749013827299</v>
      </c>
      <c r="K12621" t="s">
        <v>24409</v>
      </c>
      <c r="L12621">
        <v>1</v>
      </c>
      <c r="M12621" t="s">
        <v>5133</v>
      </c>
      <c r="N12621">
        <v>1</v>
      </c>
      <c r="O12621">
        <v>1.8691588785046699E-3</v>
      </c>
    </row>
    <row r="12622" spans="1:15">
      <c r="A12622" t="s">
        <v>13924</v>
      </c>
      <c r="B12622" t="s">
        <v>23511</v>
      </c>
      <c r="C12622" t="s">
        <v>13925</v>
      </c>
      <c r="D12622">
        <v>1</v>
      </c>
      <c r="E12622">
        <v>6152</v>
      </c>
      <c r="F12622">
        <v>1</v>
      </c>
      <c r="G12622">
        <v>7804</v>
      </c>
      <c r="H12622">
        <v>0.788313685289595</v>
      </c>
      <c r="I12622">
        <v>0.968912233598893</v>
      </c>
      <c r="J12622">
        <v>0.832812322140707</v>
      </c>
      <c r="K12622" t="s">
        <v>24271</v>
      </c>
      <c r="L12622">
        <v>1</v>
      </c>
      <c r="M12622" t="s">
        <v>5133</v>
      </c>
      <c r="N12622">
        <v>1</v>
      </c>
      <c r="O12622">
        <v>1.6254876462938901E-4</v>
      </c>
    </row>
    <row r="12623" spans="1:15">
      <c r="A12623" t="s">
        <v>13926</v>
      </c>
      <c r="B12623" t="s">
        <v>23511</v>
      </c>
      <c r="C12623" t="s">
        <v>13927</v>
      </c>
      <c r="D12623">
        <v>3</v>
      </c>
      <c r="E12623">
        <v>6152</v>
      </c>
      <c r="F12623">
        <v>3</v>
      </c>
      <c r="G12623">
        <v>7804</v>
      </c>
      <c r="H12623">
        <v>0.489837867770546</v>
      </c>
      <c r="I12623">
        <v>0.96083957126938102</v>
      </c>
      <c r="J12623">
        <v>0.82587360011061495</v>
      </c>
      <c r="K12623" t="s">
        <v>31715</v>
      </c>
      <c r="L12623">
        <v>3</v>
      </c>
      <c r="M12623" t="s">
        <v>5133</v>
      </c>
      <c r="N12623">
        <v>1</v>
      </c>
      <c r="O12623">
        <v>4.8764629388816603E-4</v>
      </c>
    </row>
    <row r="12624" spans="1:15">
      <c r="A12624" t="s">
        <v>13928</v>
      </c>
      <c r="B12624" t="s">
        <v>23511</v>
      </c>
      <c r="C12624" t="s">
        <v>13929</v>
      </c>
      <c r="D12624">
        <v>6</v>
      </c>
      <c r="E12624">
        <v>6152</v>
      </c>
      <c r="F12624">
        <v>8</v>
      </c>
      <c r="G12624">
        <v>7804</v>
      </c>
      <c r="H12624">
        <v>0.77072248517942499</v>
      </c>
      <c r="I12624">
        <v>0.968912233598893</v>
      </c>
      <c r="J12624">
        <v>0.832812322140707</v>
      </c>
      <c r="K12624" t="s">
        <v>31716</v>
      </c>
      <c r="L12624">
        <v>6</v>
      </c>
      <c r="M12624" t="s">
        <v>5133</v>
      </c>
      <c r="N12624">
        <v>0.75</v>
      </c>
      <c r="O12624">
        <v>9.7529258777633303E-4</v>
      </c>
    </row>
    <row r="12625" spans="1:15">
      <c r="A12625" t="s">
        <v>13928</v>
      </c>
      <c r="B12625" t="s">
        <v>23518</v>
      </c>
      <c r="C12625" t="s">
        <v>13929</v>
      </c>
      <c r="D12625">
        <v>1</v>
      </c>
      <c r="E12625">
        <v>787</v>
      </c>
      <c r="F12625">
        <v>7</v>
      </c>
      <c r="G12625">
        <v>7393</v>
      </c>
      <c r="H12625">
        <v>0.54534917443390396</v>
      </c>
      <c r="I12625">
        <v>1</v>
      </c>
      <c r="J12625">
        <v>0.966855260484069</v>
      </c>
      <c r="K12625" t="s">
        <v>25536</v>
      </c>
      <c r="L12625">
        <v>1</v>
      </c>
      <c r="M12625" t="s">
        <v>5133</v>
      </c>
      <c r="N12625">
        <v>0.14285714285714299</v>
      </c>
      <c r="O12625">
        <v>1.27064803049555E-3</v>
      </c>
    </row>
    <row r="12626" spans="1:15">
      <c r="A12626" t="s">
        <v>13930</v>
      </c>
      <c r="B12626" t="s">
        <v>23511</v>
      </c>
      <c r="C12626" t="s">
        <v>13931</v>
      </c>
      <c r="D12626">
        <v>12</v>
      </c>
      <c r="E12626">
        <v>6152</v>
      </c>
      <c r="F12626">
        <v>16</v>
      </c>
      <c r="G12626">
        <v>7804</v>
      </c>
      <c r="H12626">
        <v>0.76212012180302802</v>
      </c>
      <c r="I12626">
        <v>0.968912233598893</v>
      </c>
      <c r="J12626">
        <v>0.832812322140707</v>
      </c>
      <c r="K12626" t="s">
        <v>31717</v>
      </c>
      <c r="L12626">
        <v>12</v>
      </c>
      <c r="M12626" t="s">
        <v>5133</v>
      </c>
      <c r="N12626">
        <v>0.75</v>
      </c>
      <c r="O12626">
        <v>1.95058517555267E-3</v>
      </c>
    </row>
    <row r="12627" spans="1:15">
      <c r="A12627" t="s">
        <v>13930</v>
      </c>
      <c r="B12627" t="s">
        <v>23513</v>
      </c>
      <c r="C12627" t="s">
        <v>13931</v>
      </c>
      <c r="D12627">
        <v>1</v>
      </c>
      <c r="E12627">
        <v>535</v>
      </c>
      <c r="F12627">
        <v>21</v>
      </c>
      <c r="G12627">
        <v>8124</v>
      </c>
      <c r="H12627">
        <v>0.76126581765353996</v>
      </c>
      <c r="I12627">
        <v>0.99999999999997702</v>
      </c>
      <c r="J12627">
        <v>0.95041217501583097</v>
      </c>
      <c r="K12627" t="s">
        <v>23688</v>
      </c>
      <c r="L12627">
        <v>1</v>
      </c>
      <c r="M12627" t="s">
        <v>5133</v>
      </c>
      <c r="N12627">
        <v>4.7619047619047603E-2</v>
      </c>
      <c r="O12627">
        <v>1.8691588785046699E-3</v>
      </c>
    </row>
    <row r="12628" spans="1:15">
      <c r="A12628" t="s">
        <v>13930</v>
      </c>
      <c r="B12628" t="s">
        <v>23518</v>
      </c>
      <c r="C12628" t="s">
        <v>13931</v>
      </c>
      <c r="D12628">
        <v>3</v>
      </c>
      <c r="E12628">
        <v>787</v>
      </c>
      <c r="F12628">
        <v>16</v>
      </c>
      <c r="G12628">
        <v>7393</v>
      </c>
      <c r="H12628">
        <v>0.23864119607454401</v>
      </c>
      <c r="I12628">
        <v>0.94782350757290601</v>
      </c>
      <c r="J12628">
        <v>0.91640814430732698</v>
      </c>
      <c r="K12628" t="s">
        <v>26144</v>
      </c>
      <c r="L12628">
        <v>3</v>
      </c>
      <c r="M12628" t="s">
        <v>5133</v>
      </c>
      <c r="N12628">
        <v>0.1875</v>
      </c>
      <c r="O12628">
        <v>3.8119440914866601E-3</v>
      </c>
    </row>
    <row r="12629" spans="1:15">
      <c r="A12629" t="s">
        <v>13932</v>
      </c>
      <c r="B12629" t="s">
        <v>23511</v>
      </c>
      <c r="C12629" t="s">
        <v>13933</v>
      </c>
      <c r="D12629">
        <v>5</v>
      </c>
      <c r="E12629">
        <v>6152</v>
      </c>
      <c r="F12629">
        <v>5</v>
      </c>
      <c r="G12629">
        <v>7804</v>
      </c>
      <c r="H12629">
        <v>0.30433074367137097</v>
      </c>
      <c r="I12629">
        <v>0.81020448119108801</v>
      </c>
      <c r="J12629">
        <v>0.69639772519260701</v>
      </c>
      <c r="K12629" t="s">
        <v>31718</v>
      </c>
      <c r="L12629">
        <v>5</v>
      </c>
      <c r="M12629" t="s">
        <v>5133</v>
      </c>
      <c r="N12629">
        <v>1</v>
      </c>
      <c r="O12629">
        <v>8.1274382314694405E-4</v>
      </c>
    </row>
    <row r="12630" spans="1:15">
      <c r="A12630" t="s">
        <v>13934</v>
      </c>
      <c r="B12630" t="s">
        <v>23511</v>
      </c>
      <c r="C12630" t="s">
        <v>13935</v>
      </c>
      <c r="D12630">
        <v>143</v>
      </c>
      <c r="E12630">
        <v>6152</v>
      </c>
      <c r="F12630">
        <v>168</v>
      </c>
      <c r="G12630">
        <v>7804</v>
      </c>
      <c r="H12630">
        <v>2.3994560152558301E-2</v>
      </c>
      <c r="I12630">
        <v>0.16336545276759101</v>
      </c>
      <c r="J12630">
        <v>0.14041804547311401</v>
      </c>
      <c r="K12630" t="s">
        <v>31719</v>
      </c>
      <c r="L12630">
        <v>143</v>
      </c>
      <c r="M12630" t="s">
        <v>5133</v>
      </c>
      <c r="N12630">
        <v>0.85119047619047605</v>
      </c>
      <c r="O12630">
        <v>2.3244473342002601E-2</v>
      </c>
    </row>
    <row r="12631" spans="1:15">
      <c r="A12631" t="s">
        <v>13934</v>
      </c>
      <c r="B12631" t="s">
        <v>23518</v>
      </c>
      <c r="C12631" t="s">
        <v>13935</v>
      </c>
      <c r="D12631">
        <v>13</v>
      </c>
      <c r="E12631">
        <v>787</v>
      </c>
      <c r="F12631">
        <v>151</v>
      </c>
      <c r="G12631">
        <v>7393</v>
      </c>
      <c r="H12631">
        <v>0.82919370689143601</v>
      </c>
      <c r="I12631">
        <v>1</v>
      </c>
      <c r="J12631">
        <v>0.966855260484069</v>
      </c>
      <c r="K12631" t="s">
        <v>31203</v>
      </c>
      <c r="L12631">
        <v>13</v>
      </c>
      <c r="M12631" t="s">
        <v>5133</v>
      </c>
      <c r="N12631">
        <v>8.6092715231788103E-2</v>
      </c>
      <c r="O12631">
        <v>1.6518424396442199E-2</v>
      </c>
    </row>
    <row r="12632" spans="1:15">
      <c r="A12632" t="s">
        <v>13934</v>
      </c>
      <c r="B12632" t="s">
        <v>23513</v>
      </c>
      <c r="C12632" t="s">
        <v>13935</v>
      </c>
      <c r="D12632">
        <v>5</v>
      </c>
      <c r="E12632">
        <v>535</v>
      </c>
      <c r="F12632">
        <v>174</v>
      </c>
      <c r="G12632">
        <v>8124</v>
      </c>
      <c r="H12632">
        <v>0.99127012382788604</v>
      </c>
      <c r="I12632">
        <v>0.99999999999997702</v>
      </c>
      <c r="J12632">
        <v>0.95041217501583097</v>
      </c>
      <c r="K12632" t="s">
        <v>31204</v>
      </c>
      <c r="L12632">
        <v>5</v>
      </c>
      <c r="M12632" t="s">
        <v>5133</v>
      </c>
      <c r="N12632">
        <v>2.8735632183908E-2</v>
      </c>
      <c r="O12632">
        <v>9.3457943925233603E-3</v>
      </c>
    </row>
    <row r="12633" spans="1:15">
      <c r="A12633" t="s">
        <v>13936</v>
      </c>
      <c r="B12633" t="s">
        <v>23518</v>
      </c>
      <c r="C12633" t="s">
        <v>13937</v>
      </c>
      <c r="D12633">
        <v>9</v>
      </c>
      <c r="E12633">
        <v>787</v>
      </c>
      <c r="F12633">
        <v>88</v>
      </c>
      <c r="G12633">
        <v>7393</v>
      </c>
      <c r="H12633">
        <v>0.60249354187057802</v>
      </c>
      <c r="I12633">
        <v>1</v>
      </c>
      <c r="J12633">
        <v>0.966855260484069</v>
      </c>
      <c r="K12633" t="s">
        <v>30087</v>
      </c>
      <c r="L12633">
        <v>9</v>
      </c>
      <c r="M12633" t="s">
        <v>5133</v>
      </c>
      <c r="N12633">
        <v>0.102272727272727</v>
      </c>
      <c r="O12633">
        <v>1.143583227446E-2</v>
      </c>
    </row>
    <row r="12634" spans="1:15">
      <c r="A12634" t="s">
        <v>13936</v>
      </c>
      <c r="B12634" t="s">
        <v>23511</v>
      </c>
      <c r="C12634" t="s">
        <v>13937</v>
      </c>
      <c r="D12634">
        <v>87</v>
      </c>
      <c r="E12634">
        <v>6152</v>
      </c>
      <c r="F12634">
        <v>102</v>
      </c>
      <c r="G12634">
        <v>7804</v>
      </c>
      <c r="H12634">
        <v>6.4288516573512894E-2</v>
      </c>
      <c r="I12634">
        <v>0.32608366534539002</v>
      </c>
      <c r="J12634">
        <v>0.280279766454956</v>
      </c>
      <c r="K12634" t="s">
        <v>30088</v>
      </c>
      <c r="L12634">
        <v>87</v>
      </c>
      <c r="M12634" t="s">
        <v>5133</v>
      </c>
      <c r="N12634">
        <v>0.85294117647058798</v>
      </c>
      <c r="O12634">
        <v>1.41417425227568E-2</v>
      </c>
    </row>
    <row r="12635" spans="1:15">
      <c r="A12635" t="s">
        <v>13936</v>
      </c>
      <c r="B12635" t="s">
        <v>23513</v>
      </c>
      <c r="C12635" t="s">
        <v>13937</v>
      </c>
      <c r="D12635">
        <v>2</v>
      </c>
      <c r="E12635">
        <v>535</v>
      </c>
      <c r="F12635">
        <v>110</v>
      </c>
      <c r="G12635">
        <v>8124</v>
      </c>
      <c r="H12635">
        <v>0.99531603920405198</v>
      </c>
      <c r="I12635">
        <v>0.99999999999997702</v>
      </c>
      <c r="J12635">
        <v>0.95041217501583097</v>
      </c>
      <c r="K12635" t="s">
        <v>30086</v>
      </c>
      <c r="L12635">
        <v>2</v>
      </c>
      <c r="M12635" t="s">
        <v>5133</v>
      </c>
      <c r="N12635">
        <v>1.8181818181818198E-2</v>
      </c>
      <c r="O12635">
        <v>3.7383177570093499E-3</v>
      </c>
    </row>
    <row r="12636" spans="1:15">
      <c r="A12636" t="s">
        <v>13938</v>
      </c>
      <c r="B12636" t="s">
        <v>23518</v>
      </c>
      <c r="C12636" t="s">
        <v>13939</v>
      </c>
      <c r="D12636">
        <v>2</v>
      </c>
      <c r="E12636">
        <v>787</v>
      </c>
      <c r="F12636">
        <v>42</v>
      </c>
      <c r="G12636">
        <v>7393</v>
      </c>
      <c r="H12636">
        <v>0.94732926298959397</v>
      </c>
      <c r="I12636">
        <v>1</v>
      </c>
      <c r="J12636">
        <v>0.966855260484069</v>
      </c>
      <c r="K12636" t="s">
        <v>31720</v>
      </c>
      <c r="L12636">
        <v>2</v>
      </c>
      <c r="M12636" t="s">
        <v>5133</v>
      </c>
      <c r="N12636">
        <v>4.7619047619047603E-2</v>
      </c>
      <c r="O12636">
        <v>2.5412960609911099E-3</v>
      </c>
    </row>
    <row r="12637" spans="1:15">
      <c r="A12637" t="s">
        <v>13938</v>
      </c>
      <c r="B12637" t="s">
        <v>23513</v>
      </c>
      <c r="C12637" t="s">
        <v>13939</v>
      </c>
      <c r="D12637">
        <v>5</v>
      </c>
      <c r="E12637">
        <v>535</v>
      </c>
      <c r="F12637">
        <v>54</v>
      </c>
      <c r="G12637">
        <v>8124</v>
      </c>
      <c r="H12637">
        <v>0.281852272283171</v>
      </c>
      <c r="I12637">
        <v>0.92669970177713501</v>
      </c>
      <c r="J12637">
        <v>0.88074667915254901</v>
      </c>
      <c r="K12637" t="s">
        <v>31721</v>
      </c>
      <c r="L12637">
        <v>5</v>
      </c>
      <c r="M12637" t="s">
        <v>5133</v>
      </c>
      <c r="N12637">
        <v>9.2592592592592601E-2</v>
      </c>
      <c r="O12637">
        <v>9.3457943925233603E-3</v>
      </c>
    </row>
    <row r="12638" spans="1:15">
      <c r="A12638" t="s">
        <v>13938</v>
      </c>
      <c r="B12638" t="s">
        <v>23511</v>
      </c>
      <c r="C12638" t="s">
        <v>13939</v>
      </c>
      <c r="D12638">
        <v>38</v>
      </c>
      <c r="E12638">
        <v>6152</v>
      </c>
      <c r="F12638">
        <v>46</v>
      </c>
      <c r="G12638">
        <v>7804</v>
      </c>
      <c r="H12638">
        <v>0.33762382568643201</v>
      </c>
      <c r="I12638">
        <v>0.87709103910391695</v>
      </c>
      <c r="J12638">
        <v>0.75388894852919097</v>
      </c>
      <c r="K12638" t="s">
        <v>31722</v>
      </c>
      <c r="L12638">
        <v>38</v>
      </c>
      <c r="M12638" t="s">
        <v>5133</v>
      </c>
      <c r="N12638">
        <v>0.82608695652173902</v>
      </c>
      <c r="O12638">
        <v>6.1768530559167803E-3</v>
      </c>
    </row>
    <row r="12639" spans="1:15">
      <c r="A12639" t="s">
        <v>13940</v>
      </c>
      <c r="B12639" t="s">
        <v>23518</v>
      </c>
      <c r="C12639" t="s">
        <v>13941</v>
      </c>
      <c r="D12639">
        <v>7</v>
      </c>
      <c r="E12639">
        <v>787</v>
      </c>
      <c r="F12639">
        <v>108</v>
      </c>
      <c r="G12639">
        <v>7393</v>
      </c>
      <c r="H12639">
        <v>0.95038054494123403</v>
      </c>
      <c r="I12639">
        <v>1</v>
      </c>
      <c r="J12639">
        <v>0.966855260484069</v>
      </c>
      <c r="K12639" t="s">
        <v>31723</v>
      </c>
      <c r="L12639">
        <v>7</v>
      </c>
      <c r="M12639" t="s">
        <v>5133</v>
      </c>
      <c r="N12639">
        <v>6.4814814814814797E-2</v>
      </c>
      <c r="O12639">
        <v>8.8945362134688708E-3</v>
      </c>
    </row>
    <row r="12640" spans="1:15">
      <c r="A12640" t="s">
        <v>13940</v>
      </c>
      <c r="B12640" t="s">
        <v>23513</v>
      </c>
      <c r="C12640" t="s">
        <v>13941</v>
      </c>
      <c r="D12640">
        <v>2</v>
      </c>
      <c r="E12640">
        <v>535</v>
      </c>
      <c r="F12640">
        <v>121</v>
      </c>
      <c r="G12640">
        <v>8124</v>
      </c>
      <c r="H12640">
        <v>0.99761314304037696</v>
      </c>
      <c r="I12640">
        <v>0.99999999999997702</v>
      </c>
      <c r="J12640">
        <v>0.95041217501583097</v>
      </c>
      <c r="K12640" t="s">
        <v>31661</v>
      </c>
      <c r="L12640">
        <v>2</v>
      </c>
      <c r="M12640" t="s">
        <v>5133</v>
      </c>
      <c r="N12640">
        <v>1.6528925619834701E-2</v>
      </c>
      <c r="O12640">
        <v>3.7383177570093499E-3</v>
      </c>
    </row>
    <row r="12641" spans="1:15">
      <c r="A12641" t="s">
        <v>13940</v>
      </c>
      <c r="B12641" t="s">
        <v>23511</v>
      </c>
      <c r="C12641" t="s">
        <v>13941</v>
      </c>
      <c r="D12641">
        <v>98</v>
      </c>
      <c r="E12641">
        <v>6152</v>
      </c>
      <c r="F12641">
        <v>113</v>
      </c>
      <c r="G12641">
        <v>7804</v>
      </c>
      <c r="H12641">
        <v>2.1228469386954399E-2</v>
      </c>
      <c r="I12641">
        <v>0.14960220552223799</v>
      </c>
      <c r="J12641">
        <v>0.12858807625492699</v>
      </c>
      <c r="K12641" t="s">
        <v>31724</v>
      </c>
      <c r="L12641">
        <v>98</v>
      </c>
      <c r="M12641" t="s">
        <v>5133</v>
      </c>
      <c r="N12641">
        <v>0.86725663716814205</v>
      </c>
      <c r="O12641">
        <v>1.5929778933680101E-2</v>
      </c>
    </row>
    <row r="12642" spans="1:15">
      <c r="A12642" t="s">
        <v>13942</v>
      </c>
      <c r="B12642" t="s">
        <v>23511</v>
      </c>
      <c r="C12642" t="s">
        <v>13943</v>
      </c>
      <c r="D12642">
        <v>20</v>
      </c>
      <c r="E12642">
        <v>6152</v>
      </c>
      <c r="F12642">
        <v>20</v>
      </c>
      <c r="G12642">
        <v>7804</v>
      </c>
      <c r="H12642">
        <v>8.5336853349435304E-3</v>
      </c>
      <c r="I12642">
        <v>7.4878905635043805E-2</v>
      </c>
      <c r="J12642">
        <v>6.4360912287842298E-2</v>
      </c>
      <c r="K12642" t="s">
        <v>30873</v>
      </c>
      <c r="L12642">
        <v>20</v>
      </c>
      <c r="M12642" t="s">
        <v>5133</v>
      </c>
      <c r="N12642">
        <v>1</v>
      </c>
      <c r="O12642">
        <v>3.2509752925877801E-3</v>
      </c>
    </row>
    <row r="12643" spans="1:15">
      <c r="A12643" t="s">
        <v>13944</v>
      </c>
      <c r="B12643" t="s">
        <v>23513</v>
      </c>
      <c r="C12643" t="s">
        <v>13945</v>
      </c>
      <c r="D12643">
        <v>1</v>
      </c>
      <c r="E12643">
        <v>535</v>
      </c>
      <c r="F12643">
        <v>23</v>
      </c>
      <c r="G12643">
        <v>8124</v>
      </c>
      <c r="H12643">
        <v>0.79175173776194596</v>
      </c>
      <c r="I12643">
        <v>0.99999999999997702</v>
      </c>
      <c r="J12643">
        <v>0.95041217501583097</v>
      </c>
      <c r="K12643" t="s">
        <v>26727</v>
      </c>
      <c r="L12643">
        <v>1</v>
      </c>
      <c r="M12643" t="s">
        <v>5133</v>
      </c>
      <c r="N12643">
        <v>4.3478260869565202E-2</v>
      </c>
      <c r="O12643">
        <v>1.8691588785046699E-3</v>
      </c>
    </row>
    <row r="12644" spans="1:15">
      <c r="A12644" t="s">
        <v>13944</v>
      </c>
      <c r="B12644" t="s">
        <v>23511</v>
      </c>
      <c r="C12644" t="s">
        <v>13945</v>
      </c>
      <c r="D12644">
        <v>22</v>
      </c>
      <c r="E12644">
        <v>6152</v>
      </c>
      <c r="F12644">
        <v>23</v>
      </c>
      <c r="G12644">
        <v>7804</v>
      </c>
      <c r="H12644">
        <v>3.0027803398246001E-2</v>
      </c>
      <c r="I12644">
        <v>0.19196345743878701</v>
      </c>
      <c r="J12644">
        <v>0.16499898258270601</v>
      </c>
      <c r="K12644" t="s">
        <v>31725</v>
      </c>
      <c r="L12644">
        <v>22</v>
      </c>
      <c r="M12644" t="s">
        <v>5133</v>
      </c>
      <c r="N12644">
        <v>0.95652173913043503</v>
      </c>
      <c r="O12644">
        <v>3.57607282184655E-3</v>
      </c>
    </row>
    <row r="12645" spans="1:15">
      <c r="A12645" t="s">
        <v>13946</v>
      </c>
      <c r="B12645" t="s">
        <v>23511</v>
      </c>
      <c r="C12645" t="s">
        <v>13947</v>
      </c>
      <c r="D12645">
        <v>2</v>
      </c>
      <c r="E12645">
        <v>6152</v>
      </c>
      <c r="F12645">
        <v>2</v>
      </c>
      <c r="G12645">
        <v>7804</v>
      </c>
      <c r="H12645">
        <v>0.62141708038142995</v>
      </c>
      <c r="I12645">
        <v>0.968912233598893</v>
      </c>
      <c r="J12645">
        <v>0.832812322140707</v>
      </c>
      <c r="K12645" t="s">
        <v>31625</v>
      </c>
      <c r="L12645">
        <v>2</v>
      </c>
      <c r="M12645" t="s">
        <v>5133</v>
      </c>
      <c r="N12645">
        <v>1</v>
      </c>
      <c r="O12645">
        <v>3.2509752925877802E-4</v>
      </c>
    </row>
    <row r="12646" spans="1:15">
      <c r="A12646" t="s">
        <v>13948</v>
      </c>
      <c r="B12646" t="s">
        <v>23511</v>
      </c>
      <c r="C12646" t="s">
        <v>13949</v>
      </c>
      <c r="D12646">
        <v>5</v>
      </c>
      <c r="E12646">
        <v>6152</v>
      </c>
      <c r="F12646">
        <v>5</v>
      </c>
      <c r="G12646">
        <v>7804</v>
      </c>
      <c r="H12646">
        <v>0.30433074367137097</v>
      </c>
      <c r="I12646">
        <v>0.81020448119108801</v>
      </c>
      <c r="J12646">
        <v>0.69639772519260701</v>
      </c>
      <c r="K12646" t="s">
        <v>31726</v>
      </c>
      <c r="L12646">
        <v>5</v>
      </c>
      <c r="M12646" t="s">
        <v>5133</v>
      </c>
      <c r="N12646">
        <v>1</v>
      </c>
      <c r="O12646">
        <v>8.1274382314694405E-4</v>
      </c>
    </row>
    <row r="12647" spans="1:15">
      <c r="A12647" t="s">
        <v>13950</v>
      </c>
      <c r="B12647" t="s">
        <v>23518</v>
      </c>
      <c r="C12647" t="s">
        <v>13951</v>
      </c>
      <c r="D12647">
        <v>2</v>
      </c>
      <c r="E12647">
        <v>787</v>
      </c>
      <c r="F12647">
        <v>35</v>
      </c>
      <c r="G12647">
        <v>7393</v>
      </c>
      <c r="H12647">
        <v>0.89994917912615902</v>
      </c>
      <c r="I12647">
        <v>1</v>
      </c>
      <c r="J12647">
        <v>0.966855260484069</v>
      </c>
      <c r="K12647" t="s">
        <v>31727</v>
      </c>
      <c r="L12647">
        <v>2</v>
      </c>
      <c r="M12647" t="s">
        <v>5133</v>
      </c>
      <c r="N12647">
        <v>5.7142857142857099E-2</v>
      </c>
      <c r="O12647">
        <v>2.5412960609911099E-3</v>
      </c>
    </row>
    <row r="12648" spans="1:15">
      <c r="A12648" t="s">
        <v>13950</v>
      </c>
      <c r="B12648" t="s">
        <v>23511</v>
      </c>
      <c r="C12648" t="s">
        <v>13951</v>
      </c>
      <c r="D12648">
        <v>36</v>
      </c>
      <c r="E12648">
        <v>6152</v>
      </c>
      <c r="F12648">
        <v>41</v>
      </c>
      <c r="G12648">
        <v>7804</v>
      </c>
      <c r="H12648">
        <v>0.107014964985159</v>
      </c>
      <c r="I12648">
        <v>0.45707693287587597</v>
      </c>
      <c r="J12648">
        <v>0.39287284097074798</v>
      </c>
      <c r="K12648" t="s">
        <v>31728</v>
      </c>
      <c r="L12648">
        <v>36</v>
      </c>
      <c r="M12648" t="s">
        <v>5133</v>
      </c>
      <c r="N12648">
        <v>0.87804878048780499</v>
      </c>
      <c r="O12648">
        <v>5.8517555266580003E-3</v>
      </c>
    </row>
    <row r="12649" spans="1:15">
      <c r="A12649" t="s">
        <v>13952</v>
      </c>
      <c r="B12649" t="s">
        <v>23511</v>
      </c>
      <c r="C12649" t="s">
        <v>13953</v>
      </c>
      <c r="D12649">
        <v>25</v>
      </c>
      <c r="E12649">
        <v>6152</v>
      </c>
      <c r="F12649">
        <v>31</v>
      </c>
      <c r="G12649">
        <v>7804</v>
      </c>
      <c r="H12649">
        <v>0.50621227056594298</v>
      </c>
      <c r="I12649">
        <v>0.968912233598893</v>
      </c>
      <c r="J12649">
        <v>0.832812322140707</v>
      </c>
      <c r="K12649" t="s">
        <v>31729</v>
      </c>
      <c r="L12649">
        <v>25</v>
      </c>
      <c r="M12649" t="s">
        <v>5133</v>
      </c>
      <c r="N12649">
        <v>0.80645161290322598</v>
      </c>
      <c r="O12649">
        <v>4.0637191157347199E-3</v>
      </c>
    </row>
    <row r="12650" spans="1:15">
      <c r="A12650" t="s">
        <v>13952</v>
      </c>
      <c r="B12650" t="s">
        <v>23518</v>
      </c>
      <c r="C12650" t="s">
        <v>13953</v>
      </c>
      <c r="D12650">
        <v>4</v>
      </c>
      <c r="E12650">
        <v>787</v>
      </c>
      <c r="F12650">
        <v>31</v>
      </c>
      <c r="G12650">
        <v>7393</v>
      </c>
      <c r="H12650">
        <v>0.423379635365847</v>
      </c>
      <c r="I12650">
        <v>1</v>
      </c>
      <c r="J12650">
        <v>0.966855260484069</v>
      </c>
      <c r="K12650" t="s">
        <v>31730</v>
      </c>
      <c r="L12650">
        <v>4</v>
      </c>
      <c r="M12650" t="s">
        <v>5133</v>
      </c>
      <c r="N12650">
        <v>0.12903225806451599</v>
      </c>
      <c r="O12650">
        <v>5.0825921219822103E-3</v>
      </c>
    </row>
    <row r="12651" spans="1:15">
      <c r="A12651" t="s">
        <v>13954</v>
      </c>
      <c r="B12651" t="s">
        <v>23511</v>
      </c>
      <c r="C12651" t="s">
        <v>13955</v>
      </c>
      <c r="D12651">
        <v>63</v>
      </c>
      <c r="E12651">
        <v>6152</v>
      </c>
      <c r="F12651">
        <v>80</v>
      </c>
      <c r="G12651">
        <v>7804</v>
      </c>
      <c r="H12651">
        <v>0.57169362302745097</v>
      </c>
      <c r="I12651">
        <v>0.968912233598893</v>
      </c>
      <c r="J12651">
        <v>0.832812322140707</v>
      </c>
      <c r="K12651" t="s">
        <v>31731</v>
      </c>
      <c r="L12651">
        <v>63</v>
      </c>
      <c r="M12651" t="s">
        <v>5133</v>
      </c>
      <c r="N12651">
        <v>0.78749999999999998</v>
      </c>
      <c r="O12651">
        <v>1.02405721716515E-2</v>
      </c>
    </row>
    <row r="12652" spans="1:15">
      <c r="A12652" t="s">
        <v>13954</v>
      </c>
      <c r="B12652" t="s">
        <v>23513</v>
      </c>
      <c r="C12652" t="s">
        <v>13955</v>
      </c>
      <c r="D12652">
        <v>3</v>
      </c>
      <c r="E12652">
        <v>535</v>
      </c>
      <c r="F12652">
        <v>86</v>
      </c>
      <c r="G12652">
        <v>8124</v>
      </c>
      <c r="H12652">
        <v>0.92900067570764799</v>
      </c>
      <c r="I12652">
        <v>0.99999999999997702</v>
      </c>
      <c r="J12652">
        <v>0.95041217501583097</v>
      </c>
      <c r="K12652" t="s">
        <v>31732</v>
      </c>
      <c r="L12652">
        <v>3</v>
      </c>
      <c r="M12652" t="s">
        <v>5133</v>
      </c>
      <c r="N12652">
        <v>3.4883720930232599E-2</v>
      </c>
      <c r="O12652">
        <v>5.60747663551402E-3</v>
      </c>
    </row>
    <row r="12653" spans="1:15">
      <c r="A12653" t="s">
        <v>13954</v>
      </c>
      <c r="B12653" t="s">
        <v>23518</v>
      </c>
      <c r="C12653" t="s">
        <v>13955</v>
      </c>
      <c r="D12653">
        <v>12</v>
      </c>
      <c r="E12653">
        <v>787</v>
      </c>
      <c r="F12653">
        <v>73</v>
      </c>
      <c r="G12653">
        <v>7393</v>
      </c>
      <c r="H12653">
        <v>8.3078259145020997E-2</v>
      </c>
      <c r="I12653">
        <v>0.63266972740240601</v>
      </c>
      <c r="J12653">
        <v>0.61170005408803896</v>
      </c>
      <c r="K12653" t="s">
        <v>31733</v>
      </c>
      <c r="L12653">
        <v>12</v>
      </c>
      <c r="M12653" t="s">
        <v>5133</v>
      </c>
      <c r="N12653">
        <v>0.164383561643836</v>
      </c>
      <c r="O12653">
        <v>1.52477763659466E-2</v>
      </c>
    </row>
    <row r="12654" spans="1:15">
      <c r="A12654" t="s">
        <v>13956</v>
      </c>
      <c r="B12654" t="s">
        <v>23511</v>
      </c>
      <c r="C12654" t="s">
        <v>13957</v>
      </c>
      <c r="D12654">
        <v>49</v>
      </c>
      <c r="E12654">
        <v>6152</v>
      </c>
      <c r="F12654">
        <v>57</v>
      </c>
      <c r="G12654">
        <v>7804</v>
      </c>
      <c r="H12654">
        <v>0.120073588841327</v>
      </c>
      <c r="I12654">
        <v>0.48647098030570601</v>
      </c>
      <c r="J12654">
        <v>0.41813800333351903</v>
      </c>
      <c r="K12654" t="s">
        <v>31734</v>
      </c>
      <c r="L12654">
        <v>49</v>
      </c>
      <c r="M12654" t="s">
        <v>5133</v>
      </c>
      <c r="N12654">
        <v>0.859649122807018</v>
      </c>
      <c r="O12654">
        <v>7.9648894668400503E-3</v>
      </c>
    </row>
    <row r="12655" spans="1:15">
      <c r="A12655" t="s">
        <v>13956</v>
      </c>
      <c r="B12655" t="s">
        <v>23513</v>
      </c>
      <c r="C12655" t="s">
        <v>13957</v>
      </c>
      <c r="D12655">
        <v>3</v>
      </c>
      <c r="E12655">
        <v>535</v>
      </c>
      <c r="F12655">
        <v>56</v>
      </c>
      <c r="G12655">
        <v>8124</v>
      </c>
      <c r="H12655">
        <v>0.72323866175318197</v>
      </c>
      <c r="I12655">
        <v>0.99999999999997702</v>
      </c>
      <c r="J12655">
        <v>0.95041217501583097</v>
      </c>
      <c r="K12655" t="s">
        <v>31735</v>
      </c>
      <c r="L12655">
        <v>3</v>
      </c>
      <c r="M12655" t="s">
        <v>5133</v>
      </c>
      <c r="N12655">
        <v>5.3571428571428603E-2</v>
      </c>
      <c r="O12655">
        <v>5.60747663551402E-3</v>
      </c>
    </row>
    <row r="12656" spans="1:15">
      <c r="A12656" t="s">
        <v>13956</v>
      </c>
      <c r="B12656" t="s">
        <v>23518</v>
      </c>
      <c r="C12656" t="s">
        <v>13957</v>
      </c>
      <c r="D12656">
        <v>5</v>
      </c>
      <c r="E12656">
        <v>787</v>
      </c>
      <c r="F12656">
        <v>56</v>
      </c>
      <c r="G12656">
        <v>7393</v>
      </c>
      <c r="H12656">
        <v>0.72569150470412402</v>
      </c>
      <c r="I12656">
        <v>1</v>
      </c>
      <c r="J12656">
        <v>0.966855260484069</v>
      </c>
      <c r="K12656" t="s">
        <v>31736</v>
      </c>
      <c r="L12656">
        <v>5</v>
      </c>
      <c r="M12656" t="s">
        <v>5133</v>
      </c>
      <c r="N12656">
        <v>8.9285714285714302E-2</v>
      </c>
      <c r="O12656">
        <v>6.35324015247776E-3</v>
      </c>
    </row>
    <row r="12657" spans="1:15">
      <c r="A12657" t="s">
        <v>13958</v>
      </c>
      <c r="B12657" t="s">
        <v>23511</v>
      </c>
      <c r="C12657" t="s">
        <v>13959</v>
      </c>
      <c r="D12657">
        <v>362</v>
      </c>
      <c r="E12657">
        <v>6152</v>
      </c>
      <c r="F12657">
        <v>419</v>
      </c>
      <c r="G12657">
        <v>7804</v>
      </c>
      <c r="H12657" s="34">
        <v>3.0112899887924701E-5</v>
      </c>
      <c r="I12657">
        <v>7.0754534462199995E-4</v>
      </c>
      <c r="J12657">
        <v>6.0815877954786205E-4</v>
      </c>
      <c r="K12657" t="s">
        <v>31737</v>
      </c>
      <c r="L12657">
        <v>362</v>
      </c>
      <c r="M12657" t="s">
        <v>5133</v>
      </c>
      <c r="N12657">
        <v>0.86396181384248205</v>
      </c>
      <c r="O12657">
        <v>5.88426527958388E-2</v>
      </c>
    </row>
    <row r="12658" spans="1:15">
      <c r="A12658" t="s">
        <v>13958</v>
      </c>
      <c r="B12658" t="s">
        <v>23518</v>
      </c>
      <c r="C12658" t="s">
        <v>13959</v>
      </c>
      <c r="D12658">
        <v>23</v>
      </c>
      <c r="E12658">
        <v>787</v>
      </c>
      <c r="F12658">
        <v>384</v>
      </c>
      <c r="G12658">
        <v>7393</v>
      </c>
      <c r="H12658">
        <v>0.99959202267122504</v>
      </c>
      <c r="I12658">
        <v>1</v>
      </c>
      <c r="J12658">
        <v>0.966855260484069</v>
      </c>
      <c r="K12658" t="s">
        <v>31738</v>
      </c>
      <c r="L12658">
        <v>23</v>
      </c>
      <c r="M12658" t="s">
        <v>5133</v>
      </c>
      <c r="N12658">
        <v>5.9895833333333301E-2</v>
      </c>
      <c r="O12658">
        <v>2.92249047013977E-2</v>
      </c>
    </row>
    <row r="12659" spans="1:15">
      <c r="A12659" t="s">
        <v>13958</v>
      </c>
      <c r="B12659" t="s">
        <v>23513</v>
      </c>
      <c r="C12659" t="s">
        <v>13959</v>
      </c>
      <c r="D12659">
        <v>16</v>
      </c>
      <c r="E12659">
        <v>535</v>
      </c>
      <c r="F12659">
        <v>409</v>
      </c>
      <c r="G12659">
        <v>8124</v>
      </c>
      <c r="H12659">
        <v>0.99362044316111597</v>
      </c>
      <c r="I12659">
        <v>0.99999999999997702</v>
      </c>
      <c r="J12659">
        <v>0.95041217501583097</v>
      </c>
      <c r="K12659" t="s">
        <v>31739</v>
      </c>
      <c r="L12659">
        <v>16</v>
      </c>
      <c r="M12659" t="s">
        <v>5133</v>
      </c>
      <c r="N12659">
        <v>3.9119804400978002E-2</v>
      </c>
      <c r="O12659">
        <v>2.9906542056074799E-2</v>
      </c>
    </row>
    <row r="12660" spans="1:15">
      <c r="A12660" t="s">
        <v>13960</v>
      </c>
      <c r="B12660" t="s">
        <v>23511</v>
      </c>
      <c r="C12660" t="s">
        <v>13961</v>
      </c>
      <c r="D12660">
        <v>428</v>
      </c>
      <c r="E12660">
        <v>6152</v>
      </c>
      <c r="F12660">
        <v>506</v>
      </c>
      <c r="G12660">
        <v>7804</v>
      </c>
      <c r="H12660">
        <v>4.4624520657479498E-4</v>
      </c>
      <c r="I12660">
        <v>6.7693128793973201E-3</v>
      </c>
      <c r="J12660">
        <v>5.81844978615648E-3</v>
      </c>
      <c r="K12660" t="s">
        <v>31740</v>
      </c>
      <c r="L12660">
        <v>428</v>
      </c>
      <c r="M12660" t="s">
        <v>5133</v>
      </c>
      <c r="N12660">
        <v>0.84584980237154195</v>
      </c>
      <c r="O12660">
        <v>6.9570871261378397E-2</v>
      </c>
    </row>
    <row r="12661" spans="1:15">
      <c r="A12661" t="s">
        <v>13960</v>
      </c>
      <c r="B12661" t="s">
        <v>23518</v>
      </c>
      <c r="C12661" t="s">
        <v>13961</v>
      </c>
      <c r="D12661">
        <v>37</v>
      </c>
      <c r="E12661">
        <v>787</v>
      </c>
      <c r="F12661">
        <v>459</v>
      </c>
      <c r="G12661">
        <v>7393</v>
      </c>
      <c r="H12661">
        <v>0.97660771522340295</v>
      </c>
      <c r="I12661">
        <v>1</v>
      </c>
      <c r="J12661">
        <v>0.966855260484069</v>
      </c>
      <c r="K12661" t="s">
        <v>31741</v>
      </c>
      <c r="L12661">
        <v>37</v>
      </c>
      <c r="M12661" t="s">
        <v>5133</v>
      </c>
      <c r="N12661">
        <v>8.0610021786492403E-2</v>
      </c>
      <c r="O12661">
        <v>4.70139771283355E-2</v>
      </c>
    </row>
    <row r="12662" spans="1:15">
      <c r="A12662" t="s">
        <v>13960</v>
      </c>
      <c r="B12662" t="s">
        <v>23513</v>
      </c>
      <c r="C12662" t="s">
        <v>13961</v>
      </c>
      <c r="D12662">
        <v>35</v>
      </c>
      <c r="E12662">
        <v>535</v>
      </c>
      <c r="F12662">
        <v>513</v>
      </c>
      <c r="G12662">
        <v>8124</v>
      </c>
      <c r="H12662">
        <v>0.43854641697061802</v>
      </c>
      <c r="I12662">
        <v>0.99999999999997702</v>
      </c>
      <c r="J12662">
        <v>0.95041217501583097</v>
      </c>
      <c r="K12662" t="s">
        <v>31742</v>
      </c>
      <c r="L12662">
        <v>35</v>
      </c>
      <c r="M12662" t="s">
        <v>5133</v>
      </c>
      <c r="N12662">
        <v>6.8226120857699801E-2</v>
      </c>
      <c r="O12662">
        <v>6.5420560747663503E-2</v>
      </c>
    </row>
    <row r="12663" spans="1:15">
      <c r="A12663" t="s">
        <v>13962</v>
      </c>
      <c r="B12663" t="s">
        <v>23511</v>
      </c>
      <c r="C12663" t="s">
        <v>13963</v>
      </c>
      <c r="D12663">
        <v>7</v>
      </c>
      <c r="E12663">
        <v>6152</v>
      </c>
      <c r="F12663">
        <v>7</v>
      </c>
      <c r="G12663">
        <v>7804</v>
      </c>
      <c r="H12663">
        <v>0.18905120292587699</v>
      </c>
      <c r="I12663">
        <v>0.631132279689813</v>
      </c>
      <c r="J12663">
        <v>0.54247920626835999</v>
      </c>
      <c r="K12663" t="s">
        <v>31743</v>
      </c>
      <c r="L12663">
        <v>7</v>
      </c>
      <c r="M12663" t="s">
        <v>5133</v>
      </c>
      <c r="N12663">
        <v>1</v>
      </c>
      <c r="O12663">
        <v>1.13784135240572E-3</v>
      </c>
    </row>
    <row r="12664" spans="1:15">
      <c r="A12664" t="s">
        <v>13964</v>
      </c>
      <c r="B12664" t="s">
        <v>23511</v>
      </c>
      <c r="C12664" t="s">
        <v>13965</v>
      </c>
      <c r="D12664">
        <v>6</v>
      </c>
      <c r="E12664">
        <v>6152</v>
      </c>
      <c r="F12664">
        <v>6</v>
      </c>
      <c r="G12664">
        <v>7804</v>
      </c>
      <c r="H12664">
        <v>0.23986678822258201</v>
      </c>
      <c r="I12664">
        <v>0.71382528017432401</v>
      </c>
      <c r="J12664">
        <v>0.61355659322887801</v>
      </c>
      <c r="K12664" t="s">
        <v>30658</v>
      </c>
      <c r="L12664">
        <v>6</v>
      </c>
      <c r="M12664" t="s">
        <v>5133</v>
      </c>
      <c r="N12664">
        <v>1</v>
      </c>
      <c r="O12664">
        <v>9.7529258777633303E-4</v>
      </c>
    </row>
    <row r="12665" spans="1:15">
      <c r="A12665" t="s">
        <v>13966</v>
      </c>
      <c r="B12665" t="s">
        <v>23518</v>
      </c>
      <c r="C12665" t="s">
        <v>13967</v>
      </c>
      <c r="D12665">
        <v>1</v>
      </c>
      <c r="E12665">
        <v>787</v>
      </c>
      <c r="F12665">
        <v>1</v>
      </c>
      <c r="G12665">
        <v>7393</v>
      </c>
      <c r="H12665">
        <v>0.106452049235764</v>
      </c>
      <c r="I12665">
        <v>0.63266972740240601</v>
      </c>
      <c r="J12665">
        <v>0.61170005408803896</v>
      </c>
      <c r="K12665" t="s">
        <v>25828</v>
      </c>
      <c r="L12665">
        <v>1</v>
      </c>
      <c r="M12665" t="s">
        <v>5133</v>
      </c>
      <c r="N12665">
        <v>1</v>
      </c>
      <c r="O12665">
        <v>1.27064803049555E-3</v>
      </c>
    </row>
    <row r="12666" spans="1:15">
      <c r="A12666" t="s">
        <v>13968</v>
      </c>
      <c r="B12666" t="s">
        <v>23513</v>
      </c>
      <c r="C12666" t="s">
        <v>13969</v>
      </c>
      <c r="D12666">
        <v>1</v>
      </c>
      <c r="E12666">
        <v>535</v>
      </c>
      <c r="F12666">
        <v>19</v>
      </c>
      <c r="G12666">
        <v>8124</v>
      </c>
      <c r="H12666">
        <v>0.72632654610035197</v>
      </c>
      <c r="I12666">
        <v>0.99999999999997702</v>
      </c>
      <c r="J12666">
        <v>0.95041217501583097</v>
      </c>
      <c r="K12666" t="s">
        <v>23528</v>
      </c>
      <c r="L12666">
        <v>1</v>
      </c>
      <c r="M12666" t="s">
        <v>5133</v>
      </c>
      <c r="N12666">
        <v>5.2631578947368397E-2</v>
      </c>
      <c r="O12666">
        <v>1.8691588785046699E-3</v>
      </c>
    </row>
    <row r="12667" spans="1:15">
      <c r="A12667" t="s">
        <v>13968</v>
      </c>
      <c r="B12667" t="s">
        <v>23518</v>
      </c>
      <c r="C12667" t="s">
        <v>13969</v>
      </c>
      <c r="D12667">
        <v>1</v>
      </c>
      <c r="E12667">
        <v>787</v>
      </c>
      <c r="F12667">
        <v>14</v>
      </c>
      <c r="G12667">
        <v>7393</v>
      </c>
      <c r="H12667">
        <v>0.79345608455289296</v>
      </c>
      <c r="I12667">
        <v>1</v>
      </c>
      <c r="J12667">
        <v>0.966855260484069</v>
      </c>
      <c r="K12667" t="s">
        <v>23527</v>
      </c>
      <c r="L12667">
        <v>1</v>
      </c>
      <c r="M12667" t="s">
        <v>5133</v>
      </c>
      <c r="N12667">
        <v>7.1428571428571397E-2</v>
      </c>
      <c r="O12667">
        <v>1.27064803049555E-3</v>
      </c>
    </row>
    <row r="12668" spans="1:15">
      <c r="A12668" t="s">
        <v>13968</v>
      </c>
      <c r="B12668" t="s">
        <v>23511</v>
      </c>
      <c r="C12668" t="s">
        <v>13969</v>
      </c>
      <c r="D12668">
        <v>14</v>
      </c>
      <c r="E12668">
        <v>6152</v>
      </c>
      <c r="F12668">
        <v>18</v>
      </c>
      <c r="G12668">
        <v>7804</v>
      </c>
      <c r="H12668">
        <v>0.67155994130583696</v>
      </c>
      <c r="I12668">
        <v>0.968912233598893</v>
      </c>
      <c r="J12668">
        <v>0.832812322140707</v>
      </c>
      <c r="K12668" t="s">
        <v>31744</v>
      </c>
      <c r="L12668">
        <v>14</v>
      </c>
      <c r="M12668" t="s">
        <v>5133</v>
      </c>
      <c r="N12668">
        <v>0.77777777777777801</v>
      </c>
      <c r="O12668">
        <v>2.2756827048114399E-3</v>
      </c>
    </row>
    <row r="12669" spans="1:15">
      <c r="A12669" t="s">
        <v>13970</v>
      </c>
      <c r="B12669" t="s">
        <v>23511</v>
      </c>
      <c r="C12669" t="s">
        <v>13971</v>
      </c>
      <c r="D12669">
        <v>4</v>
      </c>
      <c r="E12669">
        <v>6152</v>
      </c>
      <c r="F12669">
        <v>5</v>
      </c>
      <c r="G12669">
        <v>7804</v>
      </c>
      <c r="H12669">
        <v>0.71320711691885297</v>
      </c>
      <c r="I12669">
        <v>0.968912233598893</v>
      </c>
      <c r="J12669">
        <v>0.832812322140707</v>
      </c>
      <c r="K12669" t="s">
        <v>27827</v>
      </c>
      <c r="L12669">
        <v>4</v>
      </c>
      <c r="M12669" t="s">
        <v>5133</v>
      </c>
      <c r="N12669">
        <v>0.8</v>
      </c>
      <c r="O12669">
        <v>6.5019505851755496E-4</v>
      </c>
    </row>
    <row r="12670" spans="1:15">
      <c r="A12670" t="s">
        <v>13970</v>
      </c>
      <c r="B12670" t="s">
        <v>23513</v>
      </c>
      <c r="C12670" t="s">
        <v>13971</v>
      </c>
      <c r="D12670">
        <v>1</v>
      </c>
      <c r="E12670">
        <v>535</v>
      </c>
      <c r="F12670">
        <v>5</v>
      </c>
      <c r="G12670">
        <v>8124</v>
      </c>
      <c r="H12670">
        <v>0.28872836491514098</v>
      </c>
      <c r="I12670">
        <v>0.92669970177713501</v>
      </c>
      <c r="J12670">
        <v>0.88074667915254901</v>
      </c>
      <c r="K12670" t="s">
        <v>23718</v>
      </c>
      <c r="L12670">
        <v>1</v>
      </c>
      <c r="M12670" t="s">
        <v>5133</v>
      </c>
      <c r="N12670">
        <v>0.2</v>
      </c>
      <c r="O12670">
        <v>1.8691588785046699E-3</v>
      </c>
    </row>
    <row r="12671" spans="1:15">
      <c r="A12671" t="s">
        <v>13972</v>
      </c>
      <c r="B12671" t="s">
        <v>23511</v>
      </c>
      <c r="C12671" t="s">
        <v>13973</v>
      </c>
      <c r="D12671">
        <v>1</v>
      </c>
      <c r="E12671">
        <v>6152</v>
      </c>
      <c r="F12671">
        <v>1</v>
      </c>
      <c r="G12671">
        <v>7804</v>
      </c>
      <c r="H12671">
        <v>0.788313685289595</v>
      </c>
      <c r="I12671">
        <v>0.968912233598893</v>
      </c>
      <c r="J12671">
        <v>0.832812322140707</v>
      </c>
      <c r="K12671" t="s">
        <v>30036</v>
      </c>
      <c r="L12671">
        <v>1</v>
      </c>
      <c r="M12671" t="s">
        <v>5133</v>
      </c>
      <c r="N12671">
        <v>1</v>
      </c>
      <c r="O12671">
        <v>1.6254876462938901E-4</v>
      </c>
    </row>
    <row r="12672" spans="1:15">
      <c r="A12672" t="s">
        <v>13974</v>
      </c>
      <c r="B12672" t="s">
        <v>23511</v>
      </c>
      <c r="C12672" t="s">
        <v>13975</v>
      </c>
      <c r="D12672">
        <v>6</v>
      </c>
      <c r="E12672">
        <v>6152</v>
      </c>
      <c r="F12672">
        <v>6</v>
      </c>
      <c r="G12672">
        <v>7804</v>
      </c>
      <c r="H12672">
        <v>0.23986678822258201</v>
      </c>
      <c r="I12672">
        <v>0.71382528017432401</v>
      </c>
      <c r="J12672">
        <v>0.61355659322887801</v>
      </c>
      <c r="K12672" t="s">
        <v>25004</v>
      </c>
      <c r="L12672">
        <v>6</v>
      </c>
      <c r="M12672" t="s">
        <v>5133</v>
      </c>
      <c r="N12672">
        <v>1</v>
      </c>
      <c r="O12672">
        <v>9.7529258777633303E-4</v>
      </c>
    </row>
    <row r="12673" spans="1:15">
      <c r="A12673" t="s">
        <v>13976</v>
      </c>
      <c r="B12673" t="s">
        <v>23511</v>
      </c>
      <c r="C12673" t="s">
        <v>13977</v>
      </c>
      <c r="D12673">
        <v>7</v>
      </c>
      <c r="E12673">
        <v>6152</v>
      </c>
      <c r="F12673">
        <v>7</v>
      </c>
      <c r="G12673">
        <v>7804</v>
      </c>
      <c r="H12673">
        <v>0.18905120292587699</v>
      </c>
      <c r="I12673">
        <v>0.631132279689813</v>
      </c>
      <c r="J12673">
        <v>0.54247920626835999</v>
      </c>
      <c r="K12673" t="s">
        <v>31745</v>
      </c>
      <c r="L12673">
        <v>7</v>
      </c>
      <c r="M12673" t="s">
        <v>5133</v>
      </c>
      <c r="N12673">
        <v>1</v>
      </c>
      <c r="O12673">
        <v>1.13784135240572E-3</v>
      </c>
    </row>
    <row r="12674" spans="1:15">
      <c r="A12674" t="s">
        <v>13978</v>
      </c>
      <c r="B12674" t="s">
        <v>23511</v>
      </c>
      <c r="C12674" t="s">
        <v>13979</v>
      </c>
      <c r="D12674">
        <v>43</v>
      </c>
      <c r="E12674">
        <v>6152</v>
      </c>
      <c r="F12674">
        <v>45</v>
      </c>
      <c r="G12674">
        <v>7804</v>
      </c>
      <c r="H12674">
        <v>1.85670748707059E-3</v>
      </c>
      <c r="I12674">
        <v>2.1917608165719402E-2</v>
      </c>
      <c r="J12674">
        <v>1.8838913907055999E-2</v>
      </c>
      <c r="K12674" t="s">
        <v>31746</v>
      </c>
      <c r="L12674">
        <v>43</v>
      </c>
      <c r="M12674" t="s">
        <v>5133</v>
      </c>
      <c r="N12674">
        <v>0.95555555555555605</v>
      </c>
      <c r="O12674">
        <v>6.9895968790637201E-3</v>
      </c>
    </row>
    <row r="12675" spans="1:15">
      <c r="A12675" t="s">
        <v>13978</v>
      </c>
      <c r="B12675" t="s">
        <v>23513</v>
      </c>
      <c r="C12675" t="s">
        <v>13979</v>
      </c>
      <c r="D12675">
        <v>1</v>
      </c>
      <c r="E12675">
        <v>535</v>
      </c>
      <c r="F12675">
        <v>48</v>
      </c>
      <c r="G12675">
        <v>8124</v>
      </c>
      <c r="H12675">
        <v>0.96236132034616895</v>
      </c>
      <c r="I12675">
        <v>0.99999999999997702</v>
      </c>
      <c r="J12675">
        <v>0.95041217501583097</v>
      </c>
      <c r="K12675" t="s">
        <v>24409</v>
      </c>
      <c r="L12675">
        <v>1</v>
      </c>
      <c r="M12675" t="s">
        <v>5133</v>
      </c>
      <c r="N12675">
        <v>2.0833333333333301E-2</v>
      </c>
      <c r="O12675">
        <v>1.8691588785046699E-3</v>
      </c>
    </row>
    <row r="12676" spans="1:15">
      <c r="A12676" t="s">
        <v>13978</v>
      </c>
      <c r="B12676" t="s">
        <v>23518</v>
      </c>
      <c r="C12676" t="s">
        <v>13979</v>
      </c>
      <c r="D12676">
        <v>1</v>
      </c>
      <c r="E12676">
        <v>787</v>
      </c>
      <c r="F12676">
        <v>50</v>
      </c>
      <c r="G12676">
        <v>7393</v>
      </c>
      <c r="H12676">
        <v>0.99647402414567599</v>
      </c>
      <c r="I12676">
        <v>1</v>
      </c>
      <c r="J12676">
        <v>0.966855260484069</v>
      </c>
      <c r="K12676" t="s">
        <v>31747</v>
      </c>
      <c r="L12676">
        <v>1</v>
      </c>
      <c r="M12676" t="s">
        <v>5133</v>
      </c>
      <c r="N12676">
        <v>0.02</v>
      </c>
      <c r="O12676">
        <v>1.27064803049555E-3</v>
      </c>
    </row>
    <row r="12677" spans="1:15">
      <c r="A12677" t="s">
        <v>13980</v>
      </c>
      <c r="B12677" t="s">
        <v>23511</v>
      </c>
      <c r="C12677" t="s">
        <v>13981</v>
      </c>
      <c r="D12677">
        <v>147</v>
      </c>
      <c r="E12677">
        <v>6152</v>
      </c>
      <c r="F12677">
        <v>181</v>
      </c>
      <c r="G12677">
        <v>7804</v>
      </c>
      <c r="H12677">
        <v>0.24394933904086599</v>
      </c>
      <c r="I12677">
        <v>0.715310610130939</v>
      </c>
      <c r="J12677">
        <v>0.61483328377670898</v>
      </c>
      <c r="K12677" t="s">
        <v>31748</v>
      </c>
      <c r="L12677">
        <v>147</v>
      </c>
      <c r="M12677" t="s">
        <v>5133</v>
      </c>
      <c r="N12677">
        <v>0.81215469613259705</v>
      </c>
      <c r="O12677">
        <v>2.3894668400520201E-2</v>
      </c>
    </row>
    <row r="12678" spans="1:15">
      <c r="A12678" t="s">
        <v>13980</v>
      </c>
      <c r="B12678" t="s">
        <v>23518</v>
      </c>
      <c r="C12678" t="s">
        <v>13981</v>
      </c>
      <c r="D12678">
        <v>20</v>
      </c>
      <c r="E12678">
        <v>787</v>
      </c>
      <c r="F12678">
        <v>171</v>
      </c>
      <c r="G12678">
        <v>7393</v>
      </c>
      <c r="H12678">
        <v>0.36197237551349998</v>
      </c>
      <c r="I12678">
        <v>1</v>
      </c>
      <c r="J12678">
        <v>0.966855260484069</v>
      </c>
      <c r="K12678" t="s">
        <v>31749</v>
      </c>
      <c r="L12678">
        <v>20</v>
      </c>
      <c r="M12678" t="s">
        <v>5133</v>
      </c>
      <c r="N12678">
        <v>0.116959064327485</v>
      </c>
      <c r="O12678">
        <v>2.5412960609911099E-2</v>
      </c>
    </row>
    <row r="12679" spans="1:15">
      <c r="A12679" t="s">
        <v>13980</v>
      </c>
      <c r="B12679" t="s">
        <v>23513</v>
      </c>
      <c r="C12679" t="s">
        <v>13981</v>
      </c>
      <c r="D12679">
        <v>7</v>
      </c>
      <c r="E12679">
        <v>535</v>
      </c>
      <c r="F12679">
        <v>184</v>
      </c>
      <c r="G12679">
        <v>8124</v>
      </c>
      <c r="H12679">
        <v>0.96344005679233502</v>
      </c>
      <c r="I12679">
        <v>0.99999999999997702</v>
      </c>
      <c r="J12679">
        <v>0.95041217501583097</v>
      </c>
      <c r="K12679" t="s">
        <v>31750</v>
      </c>
      <c r="L12679">
        <v>7</v>
      </c>
      <c r="M12679" t="s">
        <v>5133</v>
      </c>
      <c r="N12679">
        <v>3.8043478260869602E-2</v>
      </c>
      <c r="O12679">
        <v>1.3084112149532701E-2</v>
      </c>
    </row>
    <row r="12680" spans="1:15">
      <c r="A12680" t="s">
        <v>13982</v>
      </c>
      <c r="B12680" t="s">
        <v>23513</v>
      </c>
      <c r="C12680" t="s">
        <v>13983</v>
      </c>
      <c r="D12680">
        <v>13</v>
      </c>
      <c r="E12680">
        <v>535</v>
      </c>
      <c r="F12680">
        <v>225</v>
      </c>
      <c r="G12680">
        <v>8124</v>
      </c>
      <c r="H12680">
        <v>0.72863177103230603</v>
      </c>
      <c r="I12680">
        <v>0.99999999999997702</v>
      </c>
      <c r="J12680">
        <v>0.95041217501583097</v>
      </c>
      <c r="K12680" t="s">
        <v>31751</v>
      </c>
      <c r="L12680">
        <v>13</v>
      </c>
      <c r="M12680" t="s">
        <v>5133</v>
      </c>
      <c r="N12680">
        <v>5.7777777777777803E-2</v>
      </c>
      <c r="O12680">
        <v>2.4299065420560699E-2</v>
      </c>
    </row>
    <row r="12681" spans="1:15">
      <c r="A12681" t="s">
        <v>13982</v>
      </c>
      <c r="B12681" t="s">
        <v>23511</v>
      </c>
      <c r="C12681" t="s">
        <v>13983</v>
      </c>
      <c r="D12681">
        <v>196</v>
      </c>
      <c r="E12681">
        <v>6152</v>
      </c>
      <c r="F12681">
        <v>222</v>
      </c>
      <c r="G12681">
        <v>7804</v>
      </c>
      <c r="H12681">
        <v>1.4456822934213001E-4</v>
      </c>
      <c r="I12681">
        <v>2.6854230525910701E-3</v>
      </c>
      <c r="J12681">
        <v>2.3082105177386E-3</v>
      </c>
      <c r="K12681" t="s">
        <v>31752</v>
      </c>
      <c r="L12681">
        <v>196</v>
      </c>
      <c r="M12681" t="s">
        <v>5133</v>
      </c>
      <c r="N12681">
        <v>0.88288288288288297</v>
      </c>
      <c r="O12681">
        <v>3.1859557867360201E-2</v>
      </c>
    </row>
    <row r="12682" spans="1:15">
      <c r="A12682" t="s">
        <v>13982</v>
      </c>
      <c r="B12682" t="s">
        <v>23518</v>
      </c>
      <c r="C12682" t="s">
        <v>13983</v>
      </c>
      <c r="D12682">
        <v>8</v>
      </c>
      <c r="E12682">
        <v>787</v>
      </c>
      <c r="F12682">
        <v>211</v>
      </c>
      <c r="G12682">
        <v>7393</v>
      </c>
      <c r="H12682">
        <v>0.99993644636988899</v>
      </c>
      <c r="I12682">
        <v>1</v>
      </c>
      <c r="J12682">
        <v>0.966855260484069</v>
      </c>
      <c r="K12682" t="s">
        <v>31753</v>
      </c>
      <c r="L12682">
        <v>8</v>
      </c>
      <c r="M12682" t="s">
        <v>5133</v>
      </c>
      <c r="N12682">
        <v>3.7914691943128E-2</v>
      </c>
      <c r="O12682">
        <v>1.01651842439644E-2</v>
      </c>
    </row>
    <row r="12683" spans="1:15">
      <c r="A12683" t="s">
        <v>13984</v>
      </c>
      <c r="B12683" t="s">
        <v>23513</v>
      </c>
      <c r="C12683" t="s">
        <v>13985</v>
      </c>
      <c r="D12683">
        <v>7</v>
      </c>
      <c r="E12683">
        <v>535</v>
      </c>
      <c r="F12683">
        <v>89</v>
      </c>
      <c r="G12683">
        <v>8124</v>
      </c>
      <c r="H12683">
        <v>0.37036263906167399</v>
      </c>
      <c r="I12683">
        <v>0.99999999999997702</v>
      </c>
      <c r="J12683">
        <v>0.95041217501583097</v>
      </c>
      <c r="K12683" t="s">
        <v>31754</v>
      </c>
      <c r="L12683">
        <v>7</v>
      </c>
      <c r="M12683" t="s">
        <v>5133</v>
      </c>
      <c r="N12683">
        <v>7.8651685393258397E-2</v>
      </c>
      <c r="O12683">
        <v>1.3084112149532701E-2</v>
      </c>
    </row>
    <row r="12684" spans="1:15">
      <c r="A12684" t="s">
        <v>13984</v>
      </c>
      <c r="B12684" t="s">
        <v>23518</v>
      </c>
      <c r="C12684" t="s">
        <v>13985</v>
      </c>
      <c r="D12684">
        <v>4</v>
      </c>
      <c r="E12684">
        <v>787</v>
      </c>
      <c r="F12684">
        <v>78</v>
      </c>
      <c r="G12684">
        <v>7393</v>
      </c>
      <c r="H12684">
        <v>0.97264526382311001</v>
      </c>
      <c r="I12684">
        <v>1</v>
      </c>
      <c r="J12684">
        <v>0.966855260484069</v>
      </c>
      <c r="K12684" t="s">
        <v>31755</v>
      </c>
      <c r="L12684">
        <v>4</v>
      </c>
      <c r="M12684" t="s">
        <v>5133</v>
      </c>
      <c r="N12684">
        <v>5.1282051282051301E-2</v>
      </c>
      <c r="O12684">
        <v>5.0825921219822103E-3</v>
      </c>
    </row>
    <row r="12685" spans="1:15">
      <c r="A12685" t="s">
        <v>13984</v>
      </c>
      <c r="B12685" t="s">
        <v>23511</v>
      </c>
      <c r="C12685" t="s">
        <v>13985</v>
      </c>
      <c r="D12685">
        <v>73</v>
      </c>
      <c r="E12685">
        <v>6152</v>
      </c>
      <c r="F12685">
        <v>86</v>
      </c>
      <c r="G12685">
        <v>7804</v>
      </c>
      <c r="H12685">
        <v>0.10274321370711501</v>
      </c>
      <c r="I12685">
        <v>0.44306042003791102</v>
      </c>
      <c r="J12685">
        <v>0.38082518154390599</v>
      </c>
      <c r="K12685" t="s">
        <v>31756</v>
      </c>
      <c r="L12685">
        <v>73</v>
      </c>
      <c r="M12685" t="s">
        <v>5133</v>
      </c>
      <c r="N12685">
        <v>0.84883720930232598</v>
      </c>
      <c r="O12685">
        <v>1.1866059817945401E-2</v>
      </c>
    </row>
    <row r="12686" spans="1:15">
      <c r="A12686" t="s">
        <v>13986</v>
      </c>
      <c r="B12686" t="s">
        <v>23511</v>
      </c>
      <c r="C12686" t="s">
        <v>13987</v>
      </c>
      <c r="D12686">
        <v>62</v>
      </c>
      <c r="E12686">
        <v>6152</v>
      </c>
      <c r="F12686">
        <v>73</v>
      </c>
      <c r="G12686">
        <v>7804</v>
      </c>
      <c r="H12686">
        <v>0.12541992674652899</v>
      </c>
      <c r="I12686">
        <v>0.50199614682328897</v>
      </c>
      <c r="J12686">
        <v>0.43148240082461498</v>
      </c>
      <c r="K12686" t="s">
        <v>31757</v>
      </c>
      <c r="L12686">
        <v>62</v>
      </c>
      <c r="M12686" t="s">
        <v>5133</v>
      </c>
      <c r="N12686">
        <v>0.84931506849315097</v>
      </c>
      <c r="O12686">
        <v>1.00780234070221E-2</v>
      </c>
    </row>
    <row r="12687" spans="1:15">
      <c r="A12687" t="s">
        <v>13986</v>
      </c>
      <c r="B12687" t="s">
        <v>23518</v>
      </c>
      <c r="C12687" t="s">
        <v>13987</v>
      </c>
      <c r="D12687">
        <v>5</v>
      </c>
      <c r="E12687">
        <v>787</v>
      </c>
      <c r="F12687">
        <v>67</v>
      </c>
      <c r="G12687">
        <v>7393</v>
      </c>
      <c r="H12687">
        <v>0.85482255518404204</v>
      </c>
      <c r="I12687">
        <v>1</v>
      </c>
      <c r="J12687">
        <v>0.966855260484069</v>
      </c>
      <c r="K12687" t="s">
        <v>31758</v>
      </c>
      <c r="L12687">
        <v>5</v>
      </c>
      <c r="M12687" t="s">
        <v>5133</v>
      </c>
      <c r="N12687">
        <v>7.4626865671641798E-2</v>
      </c>
      <c r="O12687">
        <v>6.35324015247776E-3</v>
      </c>
    </row>
    <row r="12688" spans="1:15">
      <c r="A12688" t="s">
        <v>13986</v>
      </c>
      <c r="B12688" t="s">
        <v>23513</v>
      </c>
      <c r="C12688" t="s">
        <v>13987</v>
      </c>
      <c r="D12688">
        <v>1</v>
      </c>
      <c r="E12688">
        <v>535</v>
      </c>
      <c r="F12688">
        <v>71</v>
      </c>
      <c r="G12688">
        <v>8124</v>
      </c>
      <c r="H12688">
        <v>0.99223721092480799</v>
      </c>
      <c r="I12688">
        <v>0.99999999999997702</v>
      </c>
      <c r="J12688">
        <v>0.95041217501583097</v>
      </c>
      <c r="K12688" t="s">
        <v>23596</v>
      </c>
      <c r="L12688">
        <v>1</v>
      </c>
      <c r="M12688" t="s">
        <v>5133</v>
      </c>
      <c r="N12688">
        <v>1.4084507042253501E-2</v>
      </c>
      <c r="O12688">
        <v>1.8691588785046699E-3</v>
      </c>
    </row>
    <row r="12689" spans="1:15">
      <c r="A12689" t="s">
        <v>13988</v>
      </c>
      <c r="B12689" t="s">
        <v>23511</v>
      </c>
      <c r="C12689" t="s">
        <v>13989</v>
      </c>
      <c r="D12689">
        <v>2</v>
      </c>
      <c r="E12689">
        <v>6152</v>
      </c>
      <c r="F12689">
        <v>2</v>
      </c>
      <c r="G12689">
        <v>7804</v>
      </c>
      <c r="H12689">
        <v>0.62141708038142995</v>
      </c>
      <c r="I12689">
        <v>0.968912233598893</v>
      </c>
      <c r="J12689">
        <v>0.832812322140707</v>
      </c>
      <c r="K12689" t="s">
        <v>26208</v>
      </c>
      <c r="L12689">
        <v>2</v>
      </c>
      <c r="M12689" t="s">
        <v>5133</v>
      </c>
      <c r="N12689">
        <v>1</v>
      </c>
      <c r="O12689">
        <v>3.2509752925877802E-4</v>
      </c>
    </row>
    <row r="12690" spans="1:15">
      <c r="A12690" t="s">
        <v>13990</v>
      </c>
      <c r="B12690" t="s">
        <v>23518</v>
      </c>
      <c r="C12690" t="s">
        <v>13991</v>
      </c>
      <c r="D12690">
        <v>29</v>
      </c>
      <c r="E12690">
        <v>787</v>
      </c>
      <c r="F12690">
        <v>446</v>
      </c>
      <c r="G12690">
        <v>7393</v>
      </c>
      <c r="H12690">
        <v>0.99928425506099605</v>
      </c>
      <c r="I12690">
        <v>1</v>
      </c>
      <c r="J12690">
        <v>0.966855260484069</v>
      </c>
      <c r="K12690" t="s">
        <v>31759</v>
      </c>
      <c r="L12690">
        <v>29</v>
      </c>
      <c r="M12690" t="s">
        <v>5133</v>
      </c>
      <c r="N12690">
        <v>6.5022421524663698E-2</v>
      </c>
      <c r="O12690">
        <v>3.6848792884370998E-2</v>
      </c>
    </row>
    <row r="12691" spans="1:15">
      <c r="A12691" t="s">
        <v>13990</v>
      </c>
      <c r="B12691" t="s">
        <v>23513</v>
      </c>
      <c r="C12691" t="s">
        <v>13991</v>
      </c>
      <c r="D12691">
        <v>22</v>
      </c>
      <c r="E12691">
        <v>535</v>
      </c>
      <c r="F12691">
        <v>477</v>
      </c>
      <c r="G12691">
        <v>8124</v>
      </c>
      <c r="H12691">
        <v>0.97503459452610797</v>
      </c>
      <c r="I12691">
        <v>0.99999999999997702</v>
      </c>
      <c r="J12691">
        <v>0.95041217501583097</v>
      </c>
      <c r="K12691" t="s">
        <v>31760</v>
      </c>
      <c r="L12691">
        <v>22</v>
      </c>
      <c r="M12691" t="s">
        <v>5133</v>
      </c>
      <c r="N12691">
        <v>4.6121593291404597E-2</v>
      </c>
      <c r="O12691">
        <v>4.1121495327102797E-2</v>
      </c>
    </row>
    <row r="12692" spans="1:15">
      <c r="A12692" t="s">
        <v>13990</v>
      </c>
      <c r="B12692" t="s">
        <v>23511</v>
      </c>
      <c r="C12692" t="s">
        <v>13991</v>
      </c>
      <c r="D12692">
        <v>416</v>
      </c>
      <c r="E12692">
        <v>6152</v>
      </c>
      <c r="F12692">
        <v>488</v>
      </c>
      <c r="G12692">
        <v>7804</v>
      </c>
      <c r="H12692">
        <v>1.2835050341063401E-4</v>
      </c>
      <c r="I12692">
        <v>2.46798966030799E-3</v>
      </c>
      <c r="J12692">
        <v>2.1213192782032998E-3</v>
      </c>
      <c r="K12692" t="s">
        <v>31761</v>
      </c>
      <c r="L12692">
        <v>416</v>
      </c>
      <c r="M12692" t="s">
        <v>5133</v>
      </c>
      <c r="N12692">
        <v>0.85245901639344301</v>
      </c>
      <c r="O12692">
        <v>6.7620286085825806E-2</v>
      </c>
    </row>
    <row r="12693" spans="1:15">
      <c r="A12693" t="s">
        <v>13992</v>
      </c>
      <c r="B12693" t="s">
        <v>23518</v>
      </c>
      <c r="C12693" t="s">
        <v>13993</v>
      </c>
      <c r="D12693">
        <v>41</v>
      </c>
      <c r="E12693">
        <v>787</v>
      </c>
      <c r="F12693">
        <v>513</v>
      </c>
      <c r="G12693">
        <v>7393</v>
      </c>
      <c r="H12693">
        <v>0.98458354686060101</v>
      </c>
      <c r="I12693">
        <v>1</v>
      </c>
      <c r="J12693">
        <v>0.966855260484069</v>
      </c>
      <c r="K12693" t="s">
        <v>31762</v>
      </c>
      <c r="L12693">
        <v>41</v>
      </c>
      <c r="M12693" t="s">
        <v>5133</v>
      </c>
      <c r="N12693">
        <v>7.9922027290448297E-2</v>
      </c>
      <c r="O12693">
        <v>5.2096569250317699E-2</v>
      </c>
    </row>
    <row r="12694" spans="1:15">
      <c r="A12694" t="s">
        <v>13992</v>
      </c>
      <c r="B12694" t="s">
        <v>23511</v>
      </c>
      <c r="C12694" t="s">
        <v>13993</v>
      </c>
      <c r="D12694">
        <v>475</v>
      </c>
      <c r="E12694">
        <v>6152</v>
      </c>
      <c r="F12694">
        <v>561</v>
      </c>
      <c r="G12694">
        <v>7804</v>
      </c>
      <c r="H12694">
        <v>1.7629840030068799E-4</v>
      </c>
      <c r="I12694">
        <v>3.17886034974409E-3</v>
      </c>
      <c r="J12694">
        <v>2.7323363023274102E-3</v>
      </c>
      <c r="K12694" t="s">
        <v>31763</v>
      </c>
      <c r="L12694">
        <v>475</v>
      </c>
      <c r="M12694" t="s">
        <v>5133</v>
      </c>
      <c r="N12694">
        <v>0.84670231729055301</v>
      </c>
      <c r="O12694">
        <v>7.7210663198959695E-2</v>
      </c>
    </row>
    <row r="12695" spans="1:15">
      <c r="A12695" t="s">
        <v>13992</v>
      </c>
      <c r="B12695" t="s">
        <v>23513</v>
      </c>
      <c r="C12695" t="s">
        <v>13993</v>
      </c>
      <c r="D12695">
        <v>38</v>
      </c>
      <c r="E12695">
        <v>535</v>
      </c>
      <c r="F12695">
        <v>569</v>
      </c>
      <c r="G12695">
        <v>8124</v>
      </c>
      <c r="H12695">
        <v>0.489248195052366</v>
      </c>
      <c r="I12695">
        <v>0.99999999999997702</v>
      </c>
      <c r="J12695">
        <v>0.95041217501583097</v>
      </c>
      <c r="K12695" t="s">
        <v>31764</v>
      </c>
      <c r="L12695">
        <v>38</v>
      </c>
      <c r="M12695" t="s">
        <v>5133</v>
      </c>
      <c r="N12695">
        <v>6.6783831282952594E-2</v>
      </c>
      <c r="O12695">
        <v>7.1028037383177603E-2</v>
      </c>
    </row>
    <row r="12696" spans="1:15">
      <c r="A12696" t="s">
        <v>13994</v>
      </c>
      <c r="B12696" t="s">
        <v>23518</v>
      </c>
      <c r="C12696" t="s">
        <v>13995</v>
      </c>
      <c r="D12696">
        <v>9</v>
      </c>
      <c r="E12696">
        <v>787</v>
      </c>
      <c r="F12696">
        <v>103</v>
      </c>
      <c r="G12696">
        <v>7393</v>
      </c>
      <c r="H12696">
        <v>0.78162044543515996</v>
      </c>
      <c r="I12696">
        <v>1</v>
      </c>
      <c r="J12696">
        <v>0.966855260484069</v>
      </c>
      <c r="K12696" t="s">
        <v>27767</v>
      </c>
      <c r="L12696">
        <v>9</v>
      </c>
      <c r="M12696" t="s">
        <v>5133</v>
      </c>
      <c r="N12696">
        <v>8.7378640776699004E-2</v>
      </c>
      <c r="O12696">
        <v>1.143583227446E-2</v>
      </c>
    </row>
    <row r="12697" spans="1:15">
      <c r="A12697" t="s">
        <v>13994</v>
      </c>
      <c r="B12697" t="s">
        <v>23513</v>
      </c>
      <c r="C12697" t="s">
        <v>13995</v>
      </c>
      <c r="D12697">
        <v>13</v>
      </c>
      <c r="E12697">
        <v>535</v>
      </c>
      <c r="F12697">
        <v>116</v>
      </c>
      <c r="G12697">
        <v>8124</v>
      </c>
      <c r="H12697">
        <v>4.1021499423123699E-2</v>
      </c>
      <c r="I12697">
        <v>0.448760549738495</v>
      </c>
      <c r="J12697">
        <v>0.42650749013827299</v>
      </c>
      <c r="K12697" t="s">
        <v>27766</v>
      </c>
      <c r="L12697">
        <v>13</v>
      </c>
      <c r="M12697" t="s">
        <v>5133</v>
      </c>
      <c r="N12697">
        <v>0.11206896551724101</v>
      </c>
      <c r="O12697">
        <v>2.4299065420560699E-2</v>
      </c>
    </row>
    <row r="12698" spans="1:15">
      <c r="A12698" t="s">
        <v>13994</v>
      </c>
      <c r="B12698" t="s">
        <v>23511</v>
      </c>
      <c r="C12698" t="s">
        <v>13995</v>
      </c>
      <c r="D12698">
        <v>89</v>
      </c>
      <c r="E12698">
        <v>6152</v>
      </c>
      <c r="F12698">
        <v>111</v>
      </c>
      <c r="G12698">
        <v>7804</v>
      </c>
      <c r="H12698">
        <v>0.415940645380586</v>
      </c>
      <c r="I12698">
        <v>0.93748526872066595</v>
      </c>
      <c r="J12698">
        <v>0.80579979955044601</v>
      </c>
      <c r="K12698" t="s">
        <v>27765</v>
      </c>
      <c r="L12698">
        <v>89</v>
      </c>
      <c r="M12698" t="s">
        <v>5133</v>
      </c>
      <c r="N12698">
        <v>0.80180180180180205</v>
      </c>
      <c r="O12698">
        <v>1.44668400520156E-2</v>
      </c>
    </row>
    <row r="12699" spans="1:15">
      <c r="A12699" t="s">
        <v>13996</v>
      </c>
      <c r="B12699" t="s">
        <v>23518</v>
      </c>
      <c r="C12699" t="s">
        <v>13997</v>
      </c>
      <c r="D12699">
        <v>13</v>
      </c>
      <c r="E12699">
        <v>787</v>
      </c>
      <c r="F12699">
        <v>179</v>
      </c>
      <c r="G12699">
        <v>7393</v>
      </c>
      <c r="H12699">
        <v>0.95238498057037202</v>
      </c>
      <c r="I12699">
        <v>1</v>
      </c>
      <c r="J12699">
        <v>0.966855260484069</v>
      </c>
      <c r="K12699" t="s">
        <v>27763</v>
      </c>
      <c r="L12699">
        <v>13</v>
      </c>
      <c r="M12699" t="s">
        <v>5133</v>
      </c>
      <c r="N12699">
        <v>7.2625698324022395E-2</v>
      </c>
      <c r="O12699">
        <v>1.6518424396442199E-2</v>
      </c>
    </row>
    <row r="12700" spans="1:15">
      <c r="A12700" t="s">
        <v>13996</v>
      </c>
      <c r="B12700" t="s">
        <v>23513</v>
      </c>
      <c r="C12700" t="s">
        <v>13997</v>
      </c>
      <c r="D12700">
        <v>6</v>
      </c>
      <c r="E12700">
        <v>535</v>
      </c>
      <c r="F12700">
        <v>202</v>
      </c>
      <c r="G12700">
        <v>8124</v>
      </c>
      <c r="H12700">
        <v>0.99323177181741595</v>
      </c>
      <c r="I12700">
        <v>0.99999999999997702</v>
      </c>
      <c r="J12700">
        <v>0.95041217501583097</v>
      </c>
      <c r="K12700" t="s">
        <v>24229</v>
      </c>
      <c r="L12700">
        <v>6</v>
      </c>
      <c r="M12700" t="s">
        <v>5133</v>
      </c>
      <c r="N12700">
        <v>2.9702970297029702E-2</v>
      </c>
      <c r="O12700">
        <v>1.1214953271028E-2</v>
      </c>
    </row>
    <row r="12701" spans="1:15">
      <c r="A12701" t="s">
        <v>13996</v>
      </c>
      <c r="B12701" t="s">
        <v>23511</v>
      </c>
      <c r="C12701" t="s">
        <v>13997</v>
      </c>
      <c r="D12701">
        <v>169</v>
      </c>
      <c r="E12701">
        <v>6152</v>
      </c>
      <c r="F12701">
        <v>199</v>
      </c>
      <c r="G12701">
        <v>7804</v>
      </c>
      <c r="H12701">
        <v>1.7706135003233699E-2</v>
      </c>
      <c r="I12701">
        <v>0.12874217068451699</v>
      </c>
      <c r="J12701">
        <v>0.110658181832384</v>
      </c>
      <c r="K12701" t="s">
        <v>27764</v>
      </c>
      <c r="L12701">
        <v>169</v>
      </c>
      <c r="M12701" t="s">
        <v>5133</v>
      </c>
      <c r="N12701">
        <v>0.84924623115577902</v>
      </c>
      <c r="O12701">
        <v>2.7470741222366701E-2</v>
      </c>
    </row>
    <row r="12702" spans="1:15">
      <c r="A12702" t="s">
        <v>13998</v>
      </c>
      <c r="B12702" t="s">
        <v>23513</v>
      </c>
      <c r="C12702" t="s">
        <v>13999</v>
      </c>
      <c r="D12702">
        <v>10</v>
      </c>
      <c r="E12702">
        <v>535</v>
      </c>
      <c r="F12702">
        <v>49</v>
      </c>
      <c r="G12702">
        <v>8124</v>
      </c>
      <c r="H12702">
        <v>1.1194270129716499E-3</v>
      </c>
      <c r="I12702">
        <v>3.34217417541895E-2</v>
      </c>
      <c r="J12702">
        <v>3.1764430273417403E-2</v>
      </c>
      <c r="K12702" t="s">
        <v>30947</v>
      </c>
      <c r="L12702">
        <v>10</v>
      </c>
      <c r="M12702" t="s">
        <v>5133</v>
      </c>
      <c r="N12702">
        <v>0.20408163265306101</v>
      </c>
      <c r="O12702">
        <v>1.86915887850467E-2</v>
      </c>
    </row>
    <row r="12703" spans="1:15">
      <c r="A12703" t="s">
        <v>13998</v>
      </c>
      <c r="B12703" t="s">
        <v>23518</v>
      </c>
      <c r="C12703" t="s">
        <v>13999</v>
      </c>
      <c r="D12703">
        <v>1</v>
      </c>
      <c r="E12703">
        <v>787</v>
      </c>
      <c r="F12703">
        <v>21</v>
      </c>
      <c r="G12703">
        <v>7393</v>
      </c>
      <c r="H12703">
        <v>0.90624324364936804</v>
      </c>
      <c r="I12703">
        <v>1</v>
      </c>
      <c r="J12703">
        <v>0.966855260484069</v>
      </c>
      <c r="K12703" t="s">
        <v>23612</v>
      </c>
      <c r="L12703">
        <v>1</v>
      </c>
      <c r="M12703" t="s">
        <v>5133</v>
      </c>
      <c r="N12703">
        <v>4.7619047619047603E-2</v>
      </c>
      <c r="O12703">
        <v>1.27064803049555E-3</v>
      </c>
    </row>
    <row r="12704" spans="1:15">
      <c r="A12704" t="s">
        <v>13998</v>
      </c>
      <c r="B12704" t="s">
        <v>23511</v>
      </c>
      <c r="C12704" t="s">
        <v>13999</v>
      </c>
      <c r="D12704">
        <v>32</v>
      </c>
      <c r="E12704">
        <v>6152</v>
      </c>
      <c r="F12704">
        <v>39</v>
      </c>
      <c r="G12704">
        <v>7804</v>
      </c>
      <c r="H12704">
        <v>0.39695805444982302</v>
      </c>
      <c r="I12704">
        <v>0.91525479399875698</v>
      </c>
      <c r="J12704">
        <v>0.78669196642228301</v>
      </c>
      <c r="K12704" t="s">
        <v>31765</v>
      </c>
      <c r="L12704">
        <v>32</v>
      </c>
      <c r="M12704" t="s">
        <v>5133</v>
      </c>
      <c r="N12704">
        <v>0.82051282051282004</v>
      </c>
      <c r="O12704">
        <v>5.2015604681404396E-3</v>
      </c>
    </row>
    <row r="12705" spans="1:15">
      <c r="A12705" t="s">
        <v>14000</v>
      </c>
      <c r="B12705" t="s">
        <v>23511</v>
      </c>
      <c r="C12705" t="s">
        <v>14001</v>
      </c>
      <c r="D12705">
        <v>2</v>
      </c>
      <c r="E12705">
        <v>6152</v>
      </c>
      <c r="F12705">
        <v>4</v>
      </c>
      <c r="G12705">
        <v>7804</v>
      </c>
      <c r="H12705">
        <v>0.96811759508681905</v>
      </c>
      <c r="I12705">
        <v>1</v>
      </c>
      <c r="J12705">
        <v>0.85953329234717102</v>
      </c>
      <c r="K12705" t="s">
        <v>26823</v>
      </c>
      <c r="L12705">
        <v>2</v>
      </c>
      <c r="M12705" t="s">
        <v>5133</v>
      </c>
      <c r="N12705">
        <v>0.5</v>
      </c>
      <c r="O12705">
        <v>3.2509752925877802E-4</v>
      </c>
    </row>
    <row r="12706" spans="1:15">
      <c r="A12706" t="s">
        <v>14000</v>
      </c>
      <c r="B12706" t="s">
        <v>23513</v>
      </c>
      <c r="C12706" t="s">
        <v>14001</v>
      </c>
      <c r="D12706">
        <v>1</v>
      </c>
      <c r="E12706">
        <v>535</v>
      </c>
      <c r="F12706">
        <v>4</v>
      </c>
      <c r="G12706">
        <v>8124</v>
      </c>
      <c r="H12706">
        <v>0.23855956797771199</v>
      </c>
      <c r="I12706">
        <v>0.85273230586348503</v>
      </c>
      <c r="J12706">
        <v>0.81044716552199803</v>
      </c>
      <c r="K12706" t="s">
        <v>23774</v>
      </c>
      <c r="L12706">
        <v>1</v>
      </c>
      <c r="M12706" t="s">
        <v>5133</v>
      </c>
      <c r="N12706">
        <v>0.25</v>
      </c>
      <c r="O12706">
        <v>1.8691588785046699E-3</v>
      </c>
    </row>
    <row r="12707" spans="1:15">
      <c r="A12707" t="s">
        <v>14000</v>
      </c>
      <c r="B12707" t="s">
        <v>23518</v>
      </c>
      <c r="C12707" t="s">
        <v>14001</v>
      </c>
      <c r="D12707">
        <v>1</v>
      </c>
      <c r="E12707">
        <v>787</v>
      </c>
      <c r="F12707">
        <v>4</v>
      </c>
      <c r="G12707">
        <v>7393</v>
      </c>
      <c r="H12707">
        <v>0.362574478289521</v>
      </c>
      <c r="I12707">
        <v>1</v>
      </c>
      <c r="J12707">
        <v>0.966855260484069</v>
      </c>
      <c r="K12707" t="s">
        <v>23748</v>
      </c>
      <c r="L12707">
        <v>1</v>
      </c>
      <c r="M12707" t="s">
        <v>5133</v>
      </c>
      <c r="N12707">
        <v>0.25</v>
      </c>
      <c r="O12707">
        <v>1.27064803049555E-3</v>
      </c>
    </row>
    <row r="12708" spans="1:15">
      <c r="A12708" t="s">
        <v>14002</v>
      </c>
      <c r="B12708" t="s">
        <v>23518</v>
      </c>
      <c r="C12708" t="s">
        <v>14003</v>
      </c>
      <c r="D12708">
        <v>2</v>
      </c>
      <c r="E12708">
        <v>787</v>
      </c>
      <c r="F12708">
        <v>7</v>
      </c>
      <c r="G12708">
        <v>7393</v>
      </c>
      <c r="H12708">
        <v>0.16585350806365901</v>
      </c>
      <c r="I12708">
        <v>0.82859402353427802</v>
      </c>
      <c r="J12708">
        <v>0.80113049045977802</v>
      </c>
      <c r="K12708" t="s">
        <v>25752</v>
      </c>
      <c r="L12708">
        <v>2</v>
      </c>
      <c r="M12708" t="s">
        <v>5133</v>
      </c>
      <c r="N12708">
        <v>0.28571428571428598</v>
      </c>
      <c r="O12708">
        <v>2.5412960609911099E-3</v>
      </c>
    </row>
    <row r="12709" spans="1:15">
      <c r="A12709" t="s">
        <v>14002</v>
      </c>
      <c r="B12709" t="s">
        <v>23513</v>
      </c>
      <c r="C12709" t="s">
        <v>14003</v>
      </c>
      <c r="D12709">
        <v>5</v>
      </c>
      <c r="E12709">
        <v>535</v>
      </c>
      <c r="F12709">
        <v>10</v>
      </c>
      <c r="G12709">
        <v>8124</v>
      </c>
      <c r="H12709">
        <v>2.3208269619621501E-4</v>
      </c>
      <c r="I12709">
        <v>1.0526959909756699E-2</v>
      </c>
      <c r="J12709">
        <v>1.0004950864136501E-2</v>
      </c>
      <c r="K12709" t="s">
        <v>25750</v>
      </c>
      <c r="L12709">
        <v>5</v>
      </c>
      <c r="M12709" t="s">
        <v>5133</v>
      </c>
      <c r="N12709">
        <v>0.5</v>
      </c>
      <c r="O12709">
        <v>9.3457943925233603E-3</v>
      </c>
    </row>
    <row r="12710" spans="1:15">
      <c r="A12710" t="s">
        <v>14002</v>
      </c>
      <c r="B12710" t="s">
        <v>23511</v>
      </c>
      <c r="C12710" t="s">
        <v>14003</v>
      </c>
      <c r="D12710">
        <v>3</v>
      </c>
      <c r="E12710">
        <v>6152</v>
      </c>
      <c r="F12710">
        <v>9</v>
      </c>
      <c r="G12710">
        <v>7804</v>
      </c>
      <c r="H12710">
        <v>0.999548279167224</v>
      </c>
      <c r="I12710">
        <v>1</v>
      </c>
      <c r="J12710">
        <v>0.85953329234717102</v>
      </c>
      <c r="K12710" t="s">
        <v>31766</v>
      </c>
      <c r="L12710">
        <v>3</v>
      </c>
      <c r="M12710" t="s">
        <v>5133</v>
      </c>
      <c r="N12710">
        <v>0.33333333333333298</v>
      </c>
      <c r="O12710">
        <v>4.8764629388816603E-4</v>
      </c>
    </row>
    <row r="12711" spans="1:15">
      <c r="A12711" t="s">
        <v>14004</v>
      </c>
      <c r="B12711" t="s">
        <v>23511</v>
      </c>
      <c r="C12711" t="s">
        <v>14005</v>
      </c>
      <c r="D12711">
        <v>360</v>
      </c>
      <c r="E12711">
        <v>6152</v>
      </c>
      <c r="F12711">
        <v>413</v>
      </c>
      <c r="G12711">
        <v>7804</v>
      </c>
      <c r="H12711" s="34">
        <v>4.9208863819254803E-6</v>
      </c>
      <c r="I12711">
        <v>1.47701604969684E-4</v>
      </c>
      <c r="J12711">
        <v>1.26954446804554E-4</v>
      </c>
      <c r="K12711" t="s">
        <v>31767</v>
      </c>
      <c r="L12711">
        <v>360</v>
      </c>
      <c r="M12711" t="s">
        <v>5133</v>
      </c>
      <c r="N12711">
        <v>0.87167070217917697</v>
      </c>
      <c r="O12711">
        <v>5.851755526658E-2</v>
      </c>
    </row>
    <row r="12712" spans="1:15">
      <c r="A12712" t="s">
        <v>14004</v>
      </c>
      <c r="B12712" t="s">
        <v>23518</v>
      </c>
      <c r="C12712" t="s">
        <v>14005</v>
      </c>
      <c r="D12712">
        <v>26</v>
      </c>
      <c r="E12712">
        <v>787</v>
      </c>
      <c r="F12712">
        <v>371</v>
      </c>
      <c r="G12712">
        <v>7393</v>
      </c>
      <c r="H12712">
        <v>0.99440954882624599</v>
      </c>
      <c r="I12712">
        <v>1</v>
      </c>
      <c r="J12712">
        <v>0.966855260484069</v>
      </c>
      <c r="K12712" t="s">
        <v>31768</v>
      </c>
      <c r="L12712">
        <v>26</v>
      </c>
      <c r="M12712" t="s">
        <v>5133</v>
      </c>
      <c r="N12712">
        <v>7.0080862533692695E-2</v>
      </c>
      <c r="O12712">
        <v>3.3036848792884398E-2</v>
      </c>
    </row>
    <row r="12713" spans="1:15">
      <c r="A12713" t="s">
        <v>14004</v>
      </c>
      <c r="B12713" t="s">
        <v>23513</v>
      </c>
      <c r="C12713" t="s">
        <v>14005</v>
      </c>
      <c r="D12713">
        <v>25</v>
      </c>
      <c r="E12713">
        <v>535</v>
      </c>
      <c r="F12713">
        <v>419</v>
      </c>
      <c r="G12713">
        <v>8124</v>
      </c>
      <c r="H12713">
        <v>0.72883908552216203</v>
      </c>
      <c r="I12713">
        <v>0.99999999999997702</v>
      </c>
      <c r="J12713">
        <v>0.95041217501583097</v>
      </c>
      <c r="K12713" t="s">
        <v>31769</v>
      </c>
      <c r="L12713">
        <v>25</v>
      </c>
      <c r="M12713" t="s">
        <v>5133</v>
      </c>
      <c r="N12713">
        <v>5.9665871121718402E-2</v>
      </c>
      <c r="O12713">
        <v>4.67289719626168E-2</v>
      </c>
    </row>
    <row r="12714" spans="1:15">
      <c r="A12714" t="s">
        <v>14006</v>
      </c>
      <c r="B12714" t="s">
        <v>23518</v>
      </c>
      <c r="C12714" t="s">
        <v>14007</v>
      </c>
      <c r="D12714">
        <v>1</v>
      </c>
      <c r="E12714">
        <v>787</v>
      </c>
      <c r="F12714">
        <v>1</v>
      </c>
      <c r="G12714">
        <v>7393</v>
      </c>
      <c r="H12714">
        <v>0.106452049235764</v>
      </c>
      <c r="I12714">
        <v>0.63266972740240601</v>
      </c>
      <c r="J12714">
        <v>0.61170005408803896</v>
      </c>
      <c r="K12714" t="s">
        <v>25757</v>
      </c>
      <c r="L12714">
        <v>1</v>
      </c>
      <c r="M12714" t="s">
        <v>5133</v>
      </c>
      <c r="N12714">
        <v>1</v>
      </c>
      <c r="O12714">
        <v>1.27064803049555E-3</v>
      </c>
    </row>
    <row r="12715" spans="1:15">
      <c r="A12715" t="s">
        <v>14008</v>
      </c>
      <c r="B12715" t="s">
        <v>23518</v>
      </c>
      <c r="C12715" t="s">
        <v>14009</v>
      </c>
      <c r="D12715">
        <v>1</v>
      </c>
      <c r="E12715">
        <v>787</v>
      </c>
      <c r="F12715">
        <v>1</v>
      </c>
      <c r="G12715">
        <v>7393</v>
      </c>
      <c r="H12715">
        <v>0.106452049235764</v>
      </c>
      <c r="I12715">
        <v>0.63266972740240601</v>
      </c>
      <c r="J12715">
        <v>0.61170005408803896</v>
      </c>
      <c r="K12715" t="s">
        <v>25823</v>
      </c>
      <c r="L12715">
        <v>1</v>
      </c>
      <c r="M12715" t="s">
        <v>5133</v>
      </c>
      <c r="N12715">
        <v>1</v>
      </c>
      <c r="O12715">
        <v>1.27064803049555E-3</v>
      </c>
    </row>
    <row r="12716" spans="1:15">
      <c r="A12716" t="s">
        <v>14010</v>
      </c>
      <c r="B12716" t="s">
        <v>23511</v>
      </c>
      <c r="C12716" t="s">
        <v>14011</v>
      </c>
      <c r="D12716">
        <v>4</v>
      </c>
      <c r="E12716">
        <v>6152</v>
      </c>
      <c r="F12716">
        <v>5</v>
      </c>
      <c r="G12716">
        <v>7804</v>
      </c>
      <c r="H12716">
        <v>0.71320711691885297</v>
      </c>
      <c r="I12716">
        <v>0.968912233598893</v>
      </c>
      <c r="J12716">
        <v>0.832812322140707</v>
      </c>
      <c r="K12716" t="s">
        <v>31770</v>
      </c>
      <c r="L12716">
        <v>4</v>
      </c>
      <c r="M12716" t="s">
        <v>5133</v>
      </c>
      <c r="N12716">
        <v>0.8</v>
      </c>
      <c r="O12716">
        <v>6.5019505851755496E-4</v>
      </c>
    </row>
    <row r="12717" spans="1:15">
      <c r="A12717" t="s">
        <v>14012</v>
      </c>
      <c r="B12717" t="s">
        <v>23511</v>
      </c>
      <c r="C12717" t="s">
        <v>14013</v>
      </c>
      <c r="D12717">
        <v>4</v>
      </c>
      <c r="E12717">
        <v>6152</v>
      </c>
      <c r="F12717">
        <v>5</v>
      </c>
      <c r="G12717">
        <v>7804</v>
      </c>
      <c r="H12717">
        <v>0.71320711691885297</v>
      </c>
      <c r="I12717">
        <v>0.968912233598893</v>
      </c>
      <c r="J12717">
        <v>0.832812322140707</v>
      </c>
      <c r="K12717" t="s">
        <v>23529</v>
      </c>
      <c r="L12717">
        <v>4</v>
      </c>
      <c r="M12717" t="s">
        <v>5133</v>
      </c>
      <c r="N12717">
        <v>0.8</v>
      </c>
      <c r="O12717">
        <v>6.5019505851755496E-4</v>
      </c>
    </row>
    <row r="12718" spans="1:15">
      <c r="A12718" t="s">
        <v>14014</v>
      </c>
      <c r="B12718" t="s">
        <v>23511</v>
      </c>
      <c r="C12718" t="s">
        <v>14015</v>
      </c>
      <c r="D12718">
        <v>6</v>
      </c>
      <c r="E12718">
        <v>6152</v>
      </c>
      <c r="F12718">
        <v>6</v>
      </c>
      <c r="G12718">
        <v>7804</v>
      </c>
      <c r="H12718">
        <v>0.23986678822258201</v>
      </c>
      <c r="I12718">
        <v>0.71382528017432401</v>
      </c>
      <c r="J12718">
        <v>0.61355659322887801</v>
      </c>
      <c r="K12718" t="s">
        <v>25004</v>
      </c>
      <c r="L12718">
        <v>6</v>
      </c>
      <c r="M12718" t="s">
        <v>5133</v>
      </c>
      <c r="N12718">
        <v>1</v>
      </c>
      <c r="O12718">
        <v>9.7529258777633303E-4</v>
      </c>
    </row>
    <row r="12719" spans="1:15">
      <c r="A12719" t="s">
        <v>14016</v>
      </c>
      <c r="B12719" t="s">
        <v>23511</v>
      </c>
      <c r="C12719" t="s">
        <v>14017</v>
      </c>
      <c r="D12719">
        <v>3</v>
      </c>
      <c r="E12719">
        <v>6152</v>
      </c>
      <c r="F12719">
        <v>3</v>
      </c>
      <c r="G12719">
        <v>7804</v>
      </c>
      <c r="H12719">
        <v>0.489837867770546</v>
      </c>
      <c r="I12719">
        <v>0.96083957126938102</v>
      </c>
      <c r="J12719">
        <v>0.82587360011061495</v>
      </c>
      <c r="K12719" t="s">
        <v>31771</v>
      </c>
      <c r="L12719">
        <v>3</v>
      </c>
      <c r="M12719" t="s">
        <v>5133</v>
      </c>
      <c r="N12719">
        <v>1</v>
      </c>
      <c r="O12719">
        <v>4.8764629388816603E-4</v>
      </c>
    </row>
    <row r="12720" spans="1:15">
      <c r="A12720" t="s">
        <v>14018</v>
      </c>
      <c r="B12720" t="s">
        <v>23511</v>
      </c>
      <c r="C12720" t="s">
        <v>14019</v>
      </c>
      <c r="D12720">
        <v>1</v>
      </c>
      <c r="E12720">
        <v>6152</v>
      </c>
      <c r="F12720">
        <v>1</v>
      </c>
      <c r="G12720">
        <v>7804</v>
      </c>
      <c r="H12720">
        <v>0.788313685289595</v>
      </c>
      <c r="I12720">
        <v>0.968912233598893</v>
      </c>
      <c r="J12720">
        <v>0.832812322140707</v>
      </c>
      <c r="K12720" t="s">
        <v>30036</v>
      </c>
      <c r="L12720">
        <v>1</v>
      </c>
      <c r="M12720" t="s">
        <v>5133</v>
      </c>
      <c r="N12720">
        <v>1</v>
      </c>
      <c r="O12720">
        <v>1.6254876462938901E-4</v>
      </c>
    </row>
    <row r="12721" spans="1:15">
      <c r="A12721" t="s">
        <v>14020</v>
      </c>
      <c r="B12721" t="s">
        <v>23511</v>
      </c>
      <c r="C12721" t="s">
        <v>14021</v>
      </c>
      <c r="D12721">
        <v>2</v>
      </c>
      <c r="E12721">
        <v>6152</v>
      </c>
      <c r="F12721">
        <v>4</v>
      </c>
      <c r="G12721">
        <v>7804</v>
      </c>
      <c r="H12721">
        <v>0.96811759508681905</v>
      </c>
      <c r="I12721">
        <v>1</v>
      </c>
      <c r="J12721">
        <v>0.85953329234717102</v>
      </c>
      <c r="K12721" t="s">
        <v>26823</v>
      </c>
      <c r="L12721">
        <v>2</v>
      </c>
      <c r="M12721" t="s">
        <v>5133</v>
      </c>
      <c r="N12721">
        <v>0.5</v>
      </c>
      <c r="O12721">
        <v>3.2509752925877802E-4</v>
      </c>
    </row>
    <row r="12722" spans="1:15">
      <c r="A12722" t="s">
        <v>14020</v>
      </c>
      <c r="B12722" t="s">
        <v>23513</v>
      </c>
      <c r="C12722" t="s">
        <v>14021</v>
      </c>
      <c r="D12722">
        <v>1</v>
      </c>
      <c r="E12722">
        <v>535</v>
      </c>
      <c r="F12722">
        <v>4</v>
      </c>
      <c r="G12722">
        <v>8124</v>
      </c>
      <c r="H12722">
        <v>0.23855956797771199</v>
      </c>
      <c r="I12722">
        <v>0.85273230586348503</v>
      </c>
      <c r="J12722">
        <v>0.81044716552199803</v>
      </c>
      <c r="K12722" t="s">
        <v>23774</v>
      </c>
      <c r="L12722">
        <v>1</v>
      </c>
      <c r="M12722" t="s">
        <v>5133</v>
      </c>
      <c r="N12722">
        <v>0.25</v>
      </c>
      <c r="O12722">
        <v>1.8691588785046699E-3</v>
      </c>
    </row>
    <row r="12723" spans="1:15">
      <c r="A12723" t="s">
        <v>14020</v>
      </c>
      <c r="B12723" t="s">
        <v>23518</v>
      </c>
      <c r="C12723" t="s">
        <v>14021</v>
      </c>
      <c r="D12723">
        <v>1</v>
      </c>
      <c r="E12723">
        <v>787</v>
      </c>
      <c r="F12723">
        <v>4</v>
      </c>
      <c r="G12723">
        <v>7393</v>
      </c>
      <c r="H12723">
        <v>0.362574478289521</v>
      </c>
      <c r="I12723">
        <v>1</v>
      </c>
      <c r="J12723">
        <v>0.966855260484069</v>
      </c>
      <c r="K12723" t="s">
        <v>23748</v>
      </c>
      <c r="L12723">
        <v>1</v>
      </c>
      <c r="M12723" t="s">
        <v>5133</v>
      </c>
      <c r="N12723">
        <v>0.25</v>
      </c>
      <c r="O12723">
        <v>1.27064803049555E-3</v>
      </c>
    </row>
    <row r="12724" spans="1:15">
      <c r="A12724" t="s">
        <v>14022</v>
      </c>
      <c r="B12724" t="s">
        <v>23511</v>
      </c>
      <c r="C12724" t="s">
        <v>14023</v>
      </c>
      <c r="D12724">
        <v>6</v>
      </c>
      <c r="E12724">
        <v>6152</v>
      </c>
      <c r="F12724">
        <v>7</v>
      </c>
      <c r="G12724">
        <v>7804</v>
      </c>
      <c r="H12724">
        <v>0.54476030000281095</v>
      </c>
      <c r="I12724">
        <v>0.968912233598893</v>
      </c>
      <c r="J12724">
        <v>0.832812322140707</v>
      </c>
      <c r="K12724" t="s">
        <v>31772</v>
      </c>
      <c r="L12724">
        <v>6</v>
      </c>
      <c r="M12724" t="s">
        <v>5133</v>
      </c>
      <c r="N12724">
        <v>0.85714285714285698</v>
      </c>
      <c r="O12724">
        <v>9.7529258777633303E-4</v>
      </c>
    </row>
    <row r="12725" spans="1:15">
      <c r="A12725" t="s">
        <v>14022</v>
      </c>
      <c r="B12725" t="s">
        <v>23518</v>
      </c>
      <c r="C12725" t="s">
        <v>14023</v>
      </c>
      <c r="D12725">
        <v>1</v>
      </c>
      <c r="E12725">
        <v>787</v>
      </c>
      <c r="F12725">
        <v>5</v>
      </c>
      <c r="G12725">
        <v>7393</v>
      </c>
      <c r="H12725">
        <v>0.430466464429208</v>
      </c>
      <c r="I12725">
        <v>1</v>
      </c>
      <c r="J12725">
        <v>0.966855260484069</v>
      </c>
      <c r="K12725" t="s">
        <v>26648</v>
      </c>
      <c r="L12725">
        <v>1</v>
      </c>
      <c r="M12725" t="s">
        <v>5133</v>
      </c>
      <c r="N12725">
        <v>0.2</v>
      </c>
      <c r="O12725">
        <v>1.27064803049555E-3</v>
      </c>
    </row>
    <row r="12726" spans="1:15">
      <c r="A12726" t="s">
        <v>14024</v>
      </c>
      <c r="B12726" t="s">
        <v>23511</v>
      </c>
      <c r="C12726" t="s">
        <v>14025</v>
      </c>
      <c r="D12726">
        <v>18</v>
      </c>
      <c r="E12726">
        <v>6152</v>
      </c>
      <c r="F12726">
        <v>19</v>
      </c>
      <c r="G12726">
        <v>7804</v>
      </c>
      <c r="H12726">
        <v>6.6261991530884704E-2</v>
      </c>
      <c r="I12726">
        <v>0.33232262181434502</v>
      </c>
      <c r="J12726">
        <v>0.28564235724952802</v>
      </c>
      <c r="K12726" t="s">
        <v>31773</v>
      </c>
      <c r="L12726">
        <v>18</v>
      </c>
      <c r="M12726" t="s">
        <v>5133</v>
      </c>
      <c r="N12726">
        <v>0.94736842105263197</v>
      </c>
      <c r="O12726">
        <v>2.9258777633290002E-3</v>
      </c>
    </row>
    <row r="12727" spans="1:15">
      <c r="A12727" t="s">
        <v>14024</v>
      </c>
      <c r="B12727" t="s">
        <v>23518</v>
      </c>
      <c r="C12727" t="s">
        <v>14025</v>
      </c>
      <c r="D12727">
        <v>1</v>
      </c>
      <c r="E12727">
        <v>787</v>
      </c>
      <c r="F12727">
        <v>19</v>
      </c>
      <c r="G12727">
        <v>7393</v>
      </c>
      <c r="H12727">
        <v>0.88249927365783198</v>
      </c>
      <c r="I12727">
        <v>1</v>
      </c>
      <c r="J12727">
        <v>0.966855260484069</v>
      </c>
      <c r="K12727" t="s">
        <v>24268</v>
      </c>
      <c r="L12727">
        <v>1</v>
      </c>
      <c r="M12727" t="s">
        <v>5133</v>
      </c>
      <c r="N12727">
        <v>5.2631578947368397E-2</v>
      </c>
      <c r="O12727">
        <v>1.27064803049555E-3</v>
      </c>
    </row>
    <row r="12728" spans="1:15">
      <c r="A12728" t="s">
        <v>14026</v>
      </c>
      <c r="B12728" t="s">
        <v>23511</v>
      </c>
      <c r="C12728" t="s">
        <v>14027</v>
      </c>
      <c r="D12728">
        <v>2</v>
      </c>
      <c r="E12728">
        <v>6152</v>
      </c>
      <c r="F12728">
        <v>2</v>
      </c>
      <c r="G12728">
        <v>7804</v>
      </c>
      <c r="H12728">
        <v>0.62141708038142995</v>
      </c>
      <c r="I12728">
        <v>0.968912233598893</v>
      </c>
      <c r="J12728">
        <v>0.832812322140707</v>
      </c>
      <c r="K12728" t="s">
        <v>26208</v>
      </c>
      <c r="L12728">
        <v>2</v>
      </c>
      <c r="M12728" t="s">
        <v>5133</v>
      </c>
      <c r="N12728">
        <v>1</v>
      </c>
      <c r="O12728">
        <v>3.2509752925877802E-4</v>
      </c>
    </row>
    <row r="12729" spans="1:15">
      <c r="A12729" t="s">
        <v>14028</v>
      </c>
      <c r="B12729" t="s">
        <v>23513</v>
      </c>
      <c r="C12729" t="s">
        <v>14029</v>
      </c>
      <c r="D12729">
        <v>3</v>
      </c>
      <c r="E12729">
        <v>535</v>
      </c>
      <c r="F12729">
        <v>140</v>
      </c>
      <c r="G12729">
        <v>8124</v>
      </c>
      <c r="H12729">
        <v>0.99595239258159796</v>
      </c>
      <c r="I12729">
        <v>0.99999999999997702</v>
      </c>
      <c r="J12729">
        <v>0.95041217501583097</v>
      </c>
      <c r="K12729" t="s">
        <v>26562</v>
      </c>
      <c r="L12729">
        <v>3</v>
      </c>
      <c r="M12729" t="s">
        <v>5133</v>
      </c>
      <c r="N12729">
        <v>2.1428571428571401E-2</v>
      </c>
      <c r="O12729">
        <v>5.60747663551402E-3</v>
      </c>
    </row>
    <row r="12730" spans="1:15">
      <c r="A12730" t="s">
        <v>14028</v>
      </c>
      <c r="B12730" t="s">
        <v>23518</v>
      </c>
      <c r="C12730" t="s">
        <v>14029</v>
      </c>
      <c r="D12730">
        <v>9</v>
      </c>
      <c r="E12730">
        <v>787</v>
      </c>
      <c r="F12730">
        <v>113</v>
      </c>
      <c r="G12730">
        <v>7393</v>
      </c>
      <c r="H12730">
        <v>0.86328115781133097</v>
      </c>
      <c r="I12730">
        <v>1</v>
      </c>
      <c r="J12730">
        <v>0.966855260484069</v>
      </c>
      <c r="K12730" t="s">
        <v>31774</v>
      </c>
      <c r="L12730">
        <v>9</v>
      </c>
      <c r="M12730" t="s">
        <v>5133</v>
      </c>
      <c r="N12730">
        <v>7.9646017699115002E-2</v>
      </c>
      <c r="O12730">
        <v>1.143583227446E-2</v>
      </c>
    </row>
    <row r="12731" spans="1:15">
      <c r="A12731" t="s">
        <v>14028</v>
      </c>
      <c r="B12731" t="s">
        <v>23511</v>
      </c>
      <c r="C12731" t="s">
        <v>14029</v>
      </c>
      <c r="D12731">
        <v>123</v>
      </c>
      <c r="E12731">
        <v>6152</v>
      </c>
      <c r="F12731">
        <v>138</v>
      </c>
      <c r="G12731">
        <v>7804</v>
      </c>
      <c r="H12731">
        <v>1.0602868312972E-3</v>
      </c>
      <c r="I12731">
        <v>1.38625814795762E-2</v>
      </c>
      <c r="J12731">
        <v>1.19153502995711E-2</v>
      </c>
      <c r="K12731" t="s">
        <v>31775</v>
      </c>
      <c r="L12731">
        <v>123</v>
      </c>
      <c r="M12731" t="s">
        <v>5133</v>
      </c>
      <c r="N12731">
        <v>0.89130434782608703</v>
      </c>
      <c r="O12731">
        <v>1.9993498049414801E-2</v>
      </c>
    </row>
    <row r="12732" spans="1:15">
      <c r="A12732" t="s">
        <v>14030</v>
      </c>
      <c r="B12732" t="s">
        <v>23513</v>
      </c>
      <c r="C12732" t="s">
        <v>14031</v>
      </c>
      <c r="D12732">
        <v>1</v>
      </c>
      <c r="E12732">
        <v>535</v>
      </c>
      <c r="F12732">
        <v>4</v>
      </c>
      <c r="G12732">
        <v>8124</v>
      </c>
      <c r="H12732">
        <v>0.23855956797771199</v>
      </c>
      <c r="I12732">
        <v>0.85273230586348503</v>
      </c>
      <c r="J12732">
        <v>0.81044716552199803</v>
      </c>
      <c r="K12732" t="s">
        <v>23774</v>
      </c>
      <c r="L12732">
        <v>1</v>
      </c>
      <c r="M12732" t="s">
        <v>5133</v>
      </c>
      <c r="N12732">
        <v>0.25</v>
      </c>
      <c r="O12732">
        <v>1.8691588785046699E-3</v>
      </c>
    </row>
    <row r="12733" spans="1:15">
      <c r="A12733" t="s">
        <v>14030</v>
      </c>
      <c r="B12733" t="s">
        <v>23518</v>
      </c>
      <c r="C12733" t="s">
        <v>14031</v>
      </c>
      <c r="D12733">
        <v>1</v>
      </c>
      <c r="E12733">
        <v>787</v>
      </c>
      <c r="F12733">
        <v>4</v>
      </c>
      <c r="G12733">
        <v>7393</v>
      </c>
      <c r="H12733">
        <v>0.362574478289521</v>
      </c>
      <c r="I12733">
        <v>1</v>
      </c>
      <c r="J12733">
        <v>0.966855260484069</v>
      </c>
      <c r="K12733" t="s">
        <v>23748</v>
      </c>
      <c r="L12733">
        <v>1</v>
      </c>
      <c r="M12733" t="s">
        <v>5133</v>
      </c>
      <c r="N12733">
        <v>0.25</v>
      </c>
      <c r="O12733">
        <v>1.27064803049555E-3</v>
      </c>
    </row>
    <row r="12734" spans="1:15">
      <c r="A12734" t="s">
        <v>14030</v>
      </c>
      <c r="B12734" t="s">
        <v>23511</v>
      </c>
      <c r="C12734" t="s">
        <v>14031</v>
      </c>
      <c r="D12734">
        <v>2</v>
      </c>
      <c r="E12734">
        <v>6152</v>
      </c>
      <c r="F12734">
        <v>4</v>
      </c>
      <c r="G12734">
        <v>7804</v>
      </c>
      <c r="H12734">
        <v>0.96811759508681905</v>
      </c>
      <c r="I12734">
        <v>1</v>
      </c>
      <c r="J12734">
        <v>0.85953329234717102</v>
      </c>
      <c r="K12734" t="s">
        <v>26823</v>
      </c>
      <c r="L12734">
        <v>2</v>
      </c>
      <c r="M12734" t="s">
        <v>5133</v>
      </c>
      <c r="N12734">
        <v>0.5</v>
      </c>
      <c r="O12734">
        <v>3.2509752925877802E-4</v>
      </c>
    </row>
    <row r="12735" spans="1:15">
      <c r="A12735" t="s">
        <v>14032</v>
      </c>
      <c r="B12735" t="s">
        <v>23511</v>
      </c>
      <c r="C12735" t="s">
        <v>14033</v>
      </c>
      <c r="D12735">
        <v>2</v>
      </c>
      <c r="E12735">
        <v>6152</v>
      </c>
      <c r="F12735">
        <v>2</v>
      </c>
      <c r="G12735">
        <v>7804</v>
      </c>
      <c r="H12735">
        <v>0.62141708038142995</v>
      </c>
      <c r="I12735">
        <v>0.968912233598893</v>
      </c>
      <c r="J12735">
        <v>0.832812322140707</v>
      </c>
      <c r="K12735" t="s">
        <v>25076</v>
      </c>
      <c r="L12735">
        <v>2</v>
      </c>
      <c r="M12735" t="s">
        <v>5133</v>
      </c>
      <c r="N12735">
        <v>1</v>
      </c>
      <c r="O12735">
        <v>3.2509752925877802E-4</v>
      </c>
    </row>
    <row r="12736" spans="1:15">
      <c r="A12736" t="s">
        <v>14034</v>
      </c>
      <c r="B12736" t="s">
        <v>23511</v>
      </c>
      <c r="C12736" t="s">
        <v>14035</v>
      </c>
      <c r="D12736">
        <v>28</v>
      </c>
      <c r="E12736">
        <v>6152</v>
      </c>
      <c r="F12736">
        <v>28</v>
      </c>
      <c r="G12736">
        <v>7804</v>
      </c>
      <c r="H12736">
        <v>1.2644742795388201E-3</v>
      </c>
      <c r="I12736">
        <v>1.60836554031779E-2</v>
      </c>
      <c r="J12736">
        <v>1.38244372816708E-2</v>
      </c>
      <c r="K12736" t="s">
        <v>31776</v>
      </c>
      <c r="L12736">
        <v>28</v>
      </c>
      <c r="M12736" t="s">
        <v>5133</v>
      </c>
      <c r="N12736">
        <v>1</v>
      </c>
      <c r="O12736">
        <v>4.5513654096228902E-3</v>
      </c>
    </row>
    <row r="12737" spans="1:15">
      <c r="A12737" t="s">
        <v>14036</v>
      </c>
      <c r="B12737" t="s">
        <v>23518</v>
      </c>
      <c r="C12737" t="s">
        <v>14037</v>
      </c>
      <c r="D12737">
        <v>1</v>
      </c>
      <c r="E12737">
        <v>787</v>
      </c>
      <c r="F12737">
        <v>21</v>
      </c>
      <c r="G12737">
        <v>7393</v>
      </c>
      <c r="H12737">
        <v>0.90624324364936804</v>
      </c>
      <c r="I12737">
        <v>1</v>
      </c>
      <c r="J12737">
        <v>0.966855260484069</v>
      </c>
      <c r="K12737" t="s">
        <v>26566</v>
      </c>
      <c r="L12737">
        <v>1</v>
      </c>
      <c r="M12737" t="s">
        <v>5133</v>
      </c>
      <c r="N12737">
        <v>4.7619047619047603E-2</v>
      </c>
      <c r="O12737">
        <v>1.27064803049555E-3</v>
      </c>
    </row>
    <row r="12738" spans="1:15">
      <c r="A12738" t="s">
        <v>14036</v>
      </c>
      <c r="B12738" t="s">
        <v>23511</v>
      </c>
      <c r="C12738" t="s">
        <v>14037</v>
      </c>
      <c r="D12738">
        <v>22</v>
      </c>
      <c r="E12738">
        <v>6152</v>
      </c>
      <c r="F12738">
        <v>23</v>
      </c>
      <c r="G12738">
        <v>7804</v>
      </c>
      <c r="H12738">
        <v>3.0027803398246001E-2</v>
      </c>
      <c r="I12738">
        <v>0.19196345743878701</v>
      </c>
      <c r="J12738">
        <v>0.16499898258270601</v>
      </c>
      <c r="K12738" t="s">
        <v>31777</v>
      </c>
      <c r="L12738">
        <v>22</v>
      </c>
      <c r="M12738" t="s">
        <v>5133</v>
      </c>
      <c r="N12738">
        <v>0.95652173913043503</v>
      </c>
      <c r="O12738">
        <v>3.57607282184655E-3</v>
      </c>
    </row>
    <row r="12739" spans="1:15">
      <c r="A12739" t="s">
        <v>14038</v>
      </c>
      <c r="B12739" t="s">
        <v>23511</v>
      </c>
      <c r="C12739" t="s">
        <v>14039</v>
      </c>
      <c r="D12739">
        <v>5</v>
      </c>
      <c r="E12739">
        <v>6152</v>
      </c>
      <c r="F12739">
        <v>5</v>
      </c>
      <c r="G12739">
        <v>7804</v>
      </c>
      <c r="H12739">
        <v>0.30433074367137097</v>
      </c>
      <c r="I12739">
        <v>0.81020448119108801</v>
      </c>
      <c r="J12739">
        <v>0.69639772519260701</v>
      </c>
      <c r="K12739" t="s">
        <v>31778</v>
      </c>
      <c r="L12739">
        <v>5</v>
      </c>
      <c r="M12739" t="s">
        <v>5133</v>
      </c>
      <c r="N12739">
        <v>1</v>
      </c>
      <c r="O12739">
        <v>8.1274382314694405E-4</v>
      </c>
    </row>
    <row r="12740" spans="1:15">
      <c r="A12740" t="s">
        <v>14040</v>
      </c>
      <c r="B12740" t="s">
        <v>23511</v>
      </c>
      <c r="C12740" t="s">
        <v>14041</v>
      </c>
      <c r="D12740">
        <v>1</v>
      </c>
      <c r="E12740">
        <v>6152</v>
      </c>
      <c r="F12740">
        <v>1</v>
      </c>
      <c r="G12740">
        <v>7804</v>
      </c>
      <c r="H12740">
        <v>0.788313685289595</v>
      </c>
      <c r="I12740">
        <v>0.968912233598893</v>
      </c>
      <c r="J12740">
        <v>0.832812322140707</v>
      </c>
      <c r="K12740" t="s">
        <v>23669</v>
      </c>
      <c r="L12740">
        <v>1</v>
      </c>
      <c r="M12740" t="s">
        <v>5133</v>
      </c>
      <c r="N12740">
        <v>1</v>
      </c>
      <c r="O12740">
        <v>1.6254876462938901E-4</v>
      </c>
    </row>
    <row r="12741" spans="1:15">
      <c r="A12741" t="s">
        <v>14042</v>
      </c>
      <c r="B12741" t="s">
        <v>23518</v>
      </c>
      <c r="C12741" t="s">
        <v>14043</v>
      </c>
      <c r="D12741">
        <v>1</v>
      </c>
      <c r="E12741">
        <v>787</v>
      </c>
      <c r="F12741">
        <v>3</v>
      </c>
      <c r="G12741">
        <v>7393</v>
      </c>
      <c r="H12741">
        <v>0.28660084727541502</v>
      </c>
      <c r="I12741">
        <v>0.97863801257884697</v>
      </c>
      <c r="J12741">
        <v>0.94620131057153301</v>
      </c>
      <c r="K12741" t="s">
        <v>24742</v>
      </c>
      <c r="L12741">
        <v>1</v>
      </c>
      <c r="M12741" t="s">
        <v>1463</v>
      </c>
      <c r="N12741">
        <v>0.33333333333333298</v>
      </c>
      <c r="O12741">
        <v>1.27064803049555E-3</v>
      </c>
    </row>
    <row r="12742" spans="1:15">
      <c r="A12742" t="s">
        <v>14042</v>
      </c>
      <c r="B12742" t="s">
        <v>23513</v>
      </c>
      <c r="C12742" t="s">
        <v>14043</v>
      </c>
      <c r="D12742">
        <v>1</v>
      </c>
      <c r="E12742">
        <v>535</v>
      </c>
      <c r="F12742">
        <v>3</v>
      </c>
      <c r="G12742">
        <v>8124</v>
      </c>
      <c r="H12742">
        <v>0.184859247501582</v>
      </c>
      <c r="I12742">
        <v>0.75508452473579202</v>
      </c>
      <c r="J12742">
        <v>0.71764152547495597</v>
      </c>
      <c r="K12742" t="s">
        <v>24740</v>
      </c>
      <c r="L12742">
        <v>1</v>
      </c>
      <c r="M12742" t="s">
        <v>1463</v>
      </c>
      <c r="N12742">
        <v>0.33333333333333298</v>
      </c>
      <c r="O12742">
        <v>1.8691588785046699E-3</v>
      </c>
    </row>
    <row r="12743" spans="1:15">
      <c r="A12743" t="s">
        <v>14042</v>
      </c>
      <c r="B12743" t="s">
        <v>23511</v>
      </c>
      <c r="C12743" t="s">
        <v>14043</v>
      </c>
      <c r="D12743">
        <v>1</v>
      </c>
      <c r="E12743">
        <v>6152</v>
      </c>
      <c r="F12743">
        <v>3</v>
      </c>
      <c r="G12743">
        <v>7804</v>
      </c>
      <c r="H12743">
        <v>0.99052768249503997</v>
      </c>
      <c r="I12743">
        <v>1</v>
      </c>
      <c r="J12743">
        <v>0.85953329234717102</v>
      </c>
      <c r="K12743" t="s">
        <v>31779</v>
      </c>
      <c r="L12743">
        <v>1</v>
      </c>
      <c r="M12743" t="s">
        <v>1463</v>
      </c>
      <c r="N12743">
        <v>0.33333333333333298</v>
      </c>
      <c r="O12743">
        <v>1.6254876462938901E-4</v>
      </c>
    </row>
    <row r="12744" spans="1:15">
      <c r="A12744" t="s">
        <v>14044</v>
      </c>
      <c r="B12744" t="s">
        <v>23511</v>
      </c>
      <c r="C12744" t="s">
        <v>14045</v>
      </c>
      <c r="D12744">
        <v>18</v>
      </c>
      <c r="E12744">
        <v>6152</v>
      </c>
      <c r="F12744">
        <v>20</v>
      </c>
      <c r="G12744">
        <v>7804</v>
      </c>
      <c r="H12744">
        <v>0.17205893363076399</v>
      </c>
      <c r="I12744">
        <v>0.60627065196666896</v>
      </c>
      <c r="J12744">
        <v>0.52110980953837704</v>
      </c>
      <c r="K12744" t="s">
        <v>31780</v>
      </c>
      <c r="L12744">
        <v>18</v>
      </c>
      <c r="M12744" t="s">
        <v>5133</v>
      </c>
      <c r="N12744">
        <v>0.9</v>
      </c>
      <c r="O12744">
        <v>2.9258777633290002E-3</v>
      </c>
    </row>
    <row r="12745" spans="1:15">
      <c r="A12745" t="s">
        <v>14044</v>
      </c>
      <c r="B12745" t="s">
        <v>23518</v>
      </c>
      <c r="C12745" t="s">
        <v>14045</v>
      </c>
      <c r="D12745">
        <v>1</v>
      </c>
      <c r="E12745">
        <v>787</v>
      </c>
      <c r="F12745">
        <v>19</v>
      </c>
      <c r="G12745">
        <v>7393</v>
      </c>
      <c r="H12745">
        <v>0.88249927365783198</v>
      </c>
      <c r="I12745">
        <v>1</v>
      </c>
      <c r="J12745">
        <v>0.966855260484069</v>
      </c>
      <c r="K12745" t="s">
        <v>24685</v>
      </c>
      <c r="L12745">
        <v>1</v>
      </c>
      <c r="M12745" t="s">
        <v>5133</v>
      </c>
      <c r="N12745">
        <v>5.2631578947368397E-2</v>
      </c>
      <c r="O12745">
        <v>1.27064803049555E-3</v>
      </c>
    </row>
    <row r="12746" spans="1:15">
      <c r="A12746" t="s">
        <v>14046</v>
      </c>
      <c r="B12746" t="s">
        <v>23518</v>
      </c>
      <c r="C12746" t="s">
        <v>14047</v>
      </c>
      <c r="D12746">
        <v>1</v>
      </c>
      <c r="E12746">
        <v>787</v>
      </c>
      <c r="F12746">
        <v>3</v>
      </c>
      <c r="G12746">
        <v>7393</v>
      </c>
      <c r="H12746">
        <v>0.28660084727541502</v>
      </c>
      <c r="I12746">
        <v>0.97863801257884697</v>
      </c>
      <c r="J12746">
        <v>0.94620131057153301</v>
      </c>
      <c r="K12746" t="s">
        <v>24588</v>
      </c>
      <c r="L12746">
        <v>1</v>
      </c>
      <c r="M12746" t="s">
        <v>5133</v>
      </c>
      <c r="N12746">
        <v>0.33333333333333298</v>
      </c>
      <c r="O12746">
        <v>1.27064803049555E-3</v>
      </c>
    </row>
    <row r="12747" spans="1:15">
      <c r="A12747" t="s">
        <v>14046</v>
      </c>
      <c r="B12747" t="s">
        <v>23511</v>
      </c>
      <c r="C12747" t="s">
        <v>14047</v>
      </c>
      <c r="D12747">
        <v>3</v>
      </c>
      <c r="E12747">
        <v>6152</v>
      </c>
      <c r="F12747">
        <v>5</v>
      </c>
      <c r="G12747">
        <v>7804</v>
      </c>
      <c r="H12747">
        <v>0.93277286492067202</v>
      </c>
      <c r="I12747">
        <v>1</v>
      </c>
      <c r="J12747">
        <v>0.85953329234717102</v>
      </c>
      <c r="K12747" t="s">
        <v>25648</v>
      </c>
      <c r="L12747">
        <v>3</v>
      </c>
      <c r="M12747" t="s">
        <v>5133</v>
      </c>
      <c r="N12747">
        <v>0.6</v>
      </c>
      <c r="O12747">
        <v>4.8764629388816603E-4</v>
      </c>
    </row>
    <row r="12748" spans="1:15">
      <c r="A12748" t="s">
        <v>14048</v>
      </c>
      <c r="B12748" t="s">
        <v>23513</v>
      </c>
      <c r="C12748" t="s">
        <v>14049</v>
      </c>
      <c r="D12748">
        <v>5</v>
      </c>
      <c r="E12748">
        <v>535</v>
      </c>
      <c r="F12748">
        <v>104</v>
      </c>
      <c r="G12748">
        <v>8124</v>
      </c>
      <c r="H12748">
        <v>0.82387934218244396</v>
      </c>
      <c r="I12748">
        <v>0.99999999999997702</v>
      </c>
      <c r="J12748">
        <v>0.95041217501583097</v>
      </c>
      <c r="K12748" t="s">
        <v>27412</v>
      </c>
      <c r="L12748">
        <v>5</v>
      </c>
      <c r="M12748" t="s">
        <v>5133</v>
      </c>
      <c r="N12748">
        <v>4.80769230769231E-2</v>
      </c>
      <c r="O12748">
        <v>9.3457943925233603E-3</v>
      </c>
    </row>
    <row r="12749" spans="1:15">
      <c r="A12749" t="s">
        <v>14048</v>
      </c>
      <c r="B12749" t="s">
        <v>23518</v>
      </c>
      <c r="C12749" t="s">
        <v>14049</v>
      </c>
      <c r="D12749">
        <v>20</v>
      </c>
      <c r="E12749">
        <v>787</v>
      </c>
      <c r="F12749">
        <v>103</v>
      </c>
      <c r="G12749">
        <v>7393</v>
      </c>
      <c r="H12749">
        <v>5.4329527916562002E-3</v>
      </c>
      <c r="I12749">
        <v>0.19951910961000099</v>
      </c>
      <c r="J12749">
        <v>0.19290610069352701</v>
      </c>
      <c r="K12749" t="s">
        <v>27418</v>
      </c>
      <c r="L12749">
        <v>20</v>
      </c>
      <c r="M12749" t="s">
        <v>5133</v>
      </c>
      <c r="N12749">
        <v>0.19417475728155301</v>
      </c>
      <c r="O12749">
        <v>2.5412960609911099E-2</v>
      </c>
    </row>
    <row r="12750" spans="1:15">
      <c r="A12750" t="s">
        <v>14048</v>
      </c>
      <c r="B12750" t="s">
        <v>23511</v>
      </c>
      <c r="C12750" t="s">
        <v>14049</v>
      </c>
      <c r="D12750">
        <v>71</v>
      </c>
      <c r="E12750">
        <v>6152</v>
      </c>
      <c r="F12750">
        <v>110</v>
      </c>
      <c r="G12750">
        <v>7804</v>
      </c>
      <c r="H12750">
        <v>0.999835369945831</v>
      </c>
      <c r="I12750">
        <v>1</v>
      </c>
      <c r="J12750">
        <v>0.85953329234717102</v>
      </c>
      <c r="K12750" t="s">
        <v>31781</v>
      </c>
      <c r="L12750">
        <v>71</v>
      </c>
      <c r="M12750" t="s">
        <v>5133</v>
      </c>
      <c r="N12750">
        <v>0.64545454545454595</v>
      </c>
      <c r="O12750">
        <v>1.1540962288686601E-2</v>
      </c>
    </row>
    <row r="12751" spans="1:15">
      <c r="A12751" t="s">
        <v>14050</v>
      </c>
      <c r="B12751" t="s">
        <v>23511</v>
      </c>
      <c r="C12751" t="s">
        <v>14051</v>
      </c>
      <c r="D12751">
        <v>4</v>
      </c>
      <c r="E12751">
        <v>6152</v>
      </c>
      <c r="F12751">
        <v>4</v>
      </c>
      <c r="G12751">
        <v>7804</v>
      </c>
      <c r="H12751">
        <v>0.38610601832086699</v>
      </c>
      <c r="I12751">
        <v>0.90829480295553899</v>
      </c>
      <c r="J12751">
        <v>0.78070962240619901</v>
      </c>
      <c r="K12751" t="s">
        <v>25660</v>
      </c>
      <c r="L12751">
        <v>4</v>
      </c>
      <c r="M12751" t="s">
        <v>5133</v>
      </c>
      <c r="N12751">
        <v>1</v>
      </c>
      <c r="O12751">
        <v>6.5019505851755496E-4</v>
      </c>
    </row>
    <row r="12752" spans="1:15">
      <c r="A12752" t="s">
        <v>14052</v>
      </c>
      <c r="B12752" t="s">
        <v>23511</v>
      </c>
      <c r="C12752" t="s">
        <v>14053</v>
      </c>
      <c r="D12752">
        <v>7</v>
      </c>
      <c r="E12752">
        <v>6152</v>
      </c>
      <c r="F12752">
        <v>9</v>
      </c>
      <c r="G12752">
        <v>7804</v>
      </c>
      <c r="H12752">
        <v>0.70695686083507503</v>
      </c>
      <c r="I12752">
        <v>0.968912233598893</v>
      </c>
      <c r="J12752">
        <v>0.832812322140707</v>
      </c>
      <c r="K12752" t="s">
        <v>24719</v>
      </c>
      <c r="L12752">
        <v>7</v>
      </c>
      <c r="M12752" t="s">
        <v>5133</v>
      </c>
      <c r="N12752">
        <v>0.77777777777777801</v>
      </c>
      <c r="O12752">
        <v>1.13784135240572E-3</v>
      </c>
    </row>
    <row r="12753" spans="1:15">
      <c r="A12753" t="s">
        <v>14052</v>
      </c>
      <c r="B12753" t="s">
        <v>23518</v>
      </c>
      <c r="C12753" t="s">
        <v>14053</v>
      </c>
      <c r="D12753">
        <v>2</v>
      </c>
      <c r="E12753">
        <v>787</v>
      </c>
      <c r="F12753">
        <v>9</v>
      </c>
      <c r="G12753">
        <v>7393</v>
      </c>
      <c r="H12753">
        <v>0.247486748132145</v>
      </c>
      <c r="I12753">
        <v>0.96239188514146901</v>
      </c>
      <c r="J12753">
        <v>0.93049365679620899</v>
      </c>
      <c r="K12753" t="s">
        <v>30817</v>
      </c>
      <c r="L12753">
        <v>2</v>
      </c>
      <c r="M12753" t="s">
        <v>5133</v>
      </c>
      <c r="N12753">
        <v>0.22222222222222199</v>
      </c>
      <c r="O12753">
        <v>2.5412960609911099E-3</v>
      </c>
    </row>
    <row r="12754" spans="1:15">
      <c r="A12754" t="s">
        <v>14054</v>
      </c>
      <c r="B12754" t="s">
        <v>23511</v>
      </c>
      <c r="C12754" t="s">
        <v>14055</v>
      </c>
      <c r="D12754">
        <v>10</v>
      </c>
      <c r="E12754">
        <v>6152</v>
      </c>
      <c r="F12754">
        <v>12</v>
      </c>
      <c r="G12754">
        <v>7804</v>
      </c>
      <c r="H12754">
        <v>0.51722323138668902</v>
      </c>
      <c r="I12754">
        <v>0.968912233598893</v>
      </c>
      <c r="J12754">
        <v>0.832812322140707</v>
      </c>
      <c r="K12754" t="s">
        <v>31782</v>
      </c>
      <c r="L12754">
        <v>10</v>
      </c>
      <c r="M12754" t="s">
        <v>5133</v>
      </c>
      <c r="N12754">
        <v>0.83333333333333304</v>
      </c>
      <c r="O12754">
        <v>1.62548764629389E-3</v>
      </c>
    </row>
    <row r="12755" spans="1:15">
      <c r="A12755" t="s">
        <v>14056</v>
      </c>
      <c r="B12755" t="s">
        <v>23518</v>
      </c>
      <c r="C12755" t="s">
        <v>14057</v>
      </c>
      <c r="D12755">
        <v>1</v>
      </c>
      <c r="E12755">
        <v>787</v>
      </c>
      <c r="F12755">
        <v>2</v>
      </c>
      <c r="G12755">
        <v>7393</v>
      </c>
      <c r="H12755">
        <v>0.20158492765181499</v>
      </c>
      <c r="I12755">
        <v>0.83876007220319604</v>
      </c>
      <c r="J12755">
        <v>0.81095958809365798</v>
      </c>
      <c r="K12755" t="s">
        <v>24588</v>
      </c>
      <c r="L12755">
        <v>1</v>
      </c>
      <c r="M12755" t="s">
        <v>5133</v>
      </c>
      <c r="N12755">
        <v>0.5</v>
      </c>
      <c r="O12755">
        <v>1.27064803049555E-3</v>
      </c>
    </row>
    <row r="12756" spans="1:15">
      <c r="A12756" t="s">
        <v>14056</v>
      </c>
      <c r="B12756" t="s">
        <v>23511</v>
      </c>
      <c r="C12756" t="s">
        <v>14057</v>
      </c>
      <c r="D12756">
        <v>1</v>
      </c>
      <c r="E12756">
        <v>6152</v>
      </c>
      <c r="F12756">
        <v>2</v>
      </c>
      <c r="G12756">
        <v>7804</v>
      </c>
      <c r="H12756">
        <v>0.95521029019776005</v>
      </c>
      <c r="I12756">
        <v>1</v>
      </c>
      <c r="J12756">
        <v>0.85953329234717102</v>
      </c>
      <c r="K12756" t="s">
        <v>24850</v>
      </c>
      <c r="L12756">
        <v>1</v>
      </c>
      <c r="M12756" t="s">
        <v>5133</v>
      </c>
      <c r="N12756">
        <v>0.5</v>
      </c>
      <c r="O12756">
        <v>1.6254876462938901E-4</v>
      </c>
    </row>
    <row r="12757" spans="1:15">
      <c r="A12757" t="s">
        <v>14058</v>
      </c>
      <c r="B12757" t="s">
        <v>23511</v>
      </c>
      <c r="C12757" t="s">
        <v>14059</v>
      </c>
      <c r="D12757">
        <v>1</v>
      </c>
      <c r="E12757">
        <v>6152</v>
      </c>
      <c r="F12757">
        <v>2</v>
      </c>
      <c r="G12757">
        <v>7804</v>
      </c>
      <c r="H12757">
        <v>0.95521029019776005</v>
      </c>
      <c r="I12757">
        <v>1</v>
      </c>
      <c r="J12757">
        <v>0.85953329234717102</v>
      </c>
      <c r="K12757" t="s">
        <v>24935</v>
      </c>
      <c r="L12757">
        <v>1</v>
      </c>
      <c r="M12757" t="s">
        <v>5133</v>
      </c>
      <c r="N12757">
        <v>0.5</v>
      </c>
      <c r="O12757">
        <v>1.6254876462938901E-4</v>
      </c>
    </row>
    <row r="12758" spans="1:15">
      <c r="A12758" t="s">
        <v>14060</v>
      </c>
      <c r="B12758" t="s">
        <v>23511</v>
      </c>
      <c r="C12758" t="s">
        <v>14061</v>
      </c>
      <c r="D12758">
        <v>4</v>
      </c>
      <c r="E12758">
        <v>6152</v>
      </c>
      <c r="F12758">
        <v>4</v>
      </c>
      <c r="G12758">
        <v>7804</v>
      </c>
      <c r="H12758">
        <v>0.38610601832086699</v>
      </c>
      <c r="I12758">
        <v>0.90829480295553899</v>
      </c>
      <c r="J12758">
        <v>0.78070962240619901</v>
      </c>
      <c r="K12758" t="s">
        <v>24973</v>
      </c>
      <c r="L12758">
        <v>4</v>
      </c>
      <c r="M12758" t="s">
        <v>5133</v>
      </c>
      <c r="N12758">
        <v>1</v>
      </c>
      <c r="O12758">
        <v>6.5019505851755496E-4</v>
      </c>
    </row>
    <row r="12759" spans="1:15">
      <c r="A12759" t="s">
        <v>14062</v>
      </c>
      <c r="B12759" t="s">
        <v>23511</v>
      </c>
      <c r="C12759" t="s">
        <v>14063</v>
      </c>
      <c r="D12759">
        <v>1</v>
      </c>
      <c r="E12759">
        <v>6152</v>
      </c>
      <c r="F12759">
        <v>1</v>
      </c>
      <c r="G12759">
        <v>7804</v>
      </c>
      <c r="H12759">
        <v>0.788313685289595</v>
      </c>
      <c r="I12759">
        <v>0.968912233598893</v>
      </c>
      <c r="J12759">
        <v>0.832812322140707</v>
      </c>
      <c r="K12759" t="s">
        <v>25483</v>
      </c>
      <c r="L12759">
        <v>1</v>
      </c>
      <c r="M12759" t="s">
        <v>5133</v>
      </c>
      <c r="N12759">
        <v>1</v>
      </c>
      <c r="O12759">
        <v>1.6254876462938901E-4</v>
      </c>
    </row>
    <row r="12760" spans="1:15">
      <c r="A12760" t="s">
        <v>14064</v>
      </c>
      <c r="B12760" t="s">
        <v>23511</v>
      </c>
      <c r="C12760" t="s">
        <v>14065</v>
      </c>
      <c r="D12760">
        <v>17</v>
      </c>
      <c r="E12760">
        <v>6152</v>
      </c>
      <c r="F12760">
        <v>17</v>
      </c>
      <c r="G12760">
        <v>7804</v>
      </c>
      <c r="H12760">
        <v>1.74521329404927E-2</v>
      </c>
      <c r="I12760">
        <v>0.12727129540677801</v>
      </c>
      <c r="J12760">
        <v>0.109393915562278</v>
      </c>
      <c r="K12760" t="s">
        <v>31783</v>
      </c>
      <c r="L12760">
        <v>17</v>
      </c>
      <c r="M12760" t="s">
        <v>5133</v>
      </c>
      <c r="N12760">
        <v>1</v>
      </c>
      <c r="O12760">
        <v>2.7633289986996102E-3</v>
      </c>
    </row>
    <row r="12761" spans="1:15">
      <c r="A12761" t="s">
        <v>14066</v>
      </c>
      <c r="B12761" t="s">
        <v>23511</v>
      </c>
      <c r="C12761" t="s">
        <v>14067</v>
      </c>
      <c r="D12761">
        <v>34</v>
      </c>
      <c r="E12761">
        <v>6152</v>
      </c>
      <c r="F12761">
        <v>37</v>
      </c>
      <c r="G12761">
        <v>7804</v>
      </c>
      <c r="H12761">
        <v>3.1251497999861197E-2</v>
      </c>
      <c r="I12761">
        <v>0.199268780964141</v>
      </c>
      <c r="J12761">
        <v>0.17127815136411501</v>
      </c>
      <c r="K12761" t="s">
        <v>31784</v>
      </c>
      <c r="L12761">
        <v>34</v>
      </c>
      <c r="M12761" t="s">
        <v>5133</v>
      </c>
      <c r="N12761">
        <v>0.91891891891891897</v>
      </c>
      <c r="O12761">
        <v>5.5266579973992204E-3</v>
      </c>
    </row>
    <row r="12762" spans="1:15">
      <c r="A12762" t="s">
        <v>14066</v>
      </c>
      <c r="B12762" t="s">
        <v>23518</v>
      </c>
      <c r="C12762" t="s">
        <v>14067</v>
      </c>
      <c r="D12762">
        <v>1</v>
      </c>
      <c r="E12762">
        <v>787</v>
      </c>
      <c r="F12762">
        <v>36</v>
      </c>
      <c r="G12762">
        <v>7393</v>
      </c>
      <c r="H12762">
        <v>0.98278848660602003</v>
      </c>
      <c r="I12762">
        <v>1</v>
      </c>
      <c r="J12762">
        <v>0.966855260484069</v>
      </c>
      <c r="K12762" t="s">
        <v>24717</v>
      </c>
      <c r="L12762">
        <v>1</v>
      </c>
      <c r="M12762" t="s">
        <v>5133</v>
      </c>
      <c r="N12762">
        <v>2.7777777777777801E-2</v>
      </c>
      <c r="O12762">
        <v>1.27064803049555E-3</v>
      </c>
    </row>
    <row r="12763" spans="1:15">
      <c r="A12763" t="s">
        <v>14068</v>
      </c>
      <c r="B12763" t="s">
        <v>23511</v>
      </c>
      <c r="C12763" t="s">
        <v>14069</v>
      </c>
      <c r="D12763">
        <v>3</v>
      </c>
      <c r="E12763">
        <v>6152</v>
      </c>
      <c r="F12763">
        <v>3</v>
      </c>
      <c r="G12763">
        <v>7804</v>
      </c>
      <c r="H12763">
        <v>0.489837867770546</v>
      </c>
      <c r="I12763">
        <v>0.96083957126938102</v>
      </c>
      <c r="J12763">
        <v>0.82587360011061495</v>
      </c>
      <c r="K12763" t="s">
        <v>25654</v>
      </c>
      <c r="L12763">
        <v>3</v>
      </c>
      <c r="M12763" t="s">
        <v>5133</v>
      </c>
      <c r="N12763">
        <v>1</v>
      </c>
      <c r="O12763">
        <v>4.8764629388816603E-4</v>
      </c>
    </row>
    <row r="12764" spans="1:15">
      <c r="A12764" t="s">
        <v>14070</v>
      </c>
      <c r="B12764" t="s">
        <v>23511</v>
      </c>
      <c r="C12764" t="s">
        <v>14071</v>
      </c>
      <c r="D12764">
        <v>1</v>
      </c>
      <c r="E12764">
        <v>6152</v>
      </c>
      <c r="F12764">
        <v>1</v>
      </c>
      <c r="G12764">
        <v>7804</v>
      </c>
      <c r="H12764">
        <v>0.788313685289595</v>
      </c>
      <c r="I12764">
        <v>0.968912233598893</v>
      </c>
      <c r="J12764">
        <v>0.832812322140707</v>
      </c>
      <c r="K12764" t="s">
        <v>24936</v>
      </c>
      <c r="L12764">
        <v>1</v>
      </c>
      <c r="M12764" t="s">
        <v>5133</v>
      </c>
      <c r="N12764">
        <v>1</v>
      </c>
      <c r="O12764">
        <v>1.6254876462938901E-4</v>
      </c>
    </row>
    <row r="12765" spans="1:15">
      <c r="A12765" t="s">
        <v>14072</v>
      </c>
      <c r="B12765" t="s">
        <v>23511</v>
      </c>
      <c r="C12765" t="s">
        <v>14073</v>
      </c>
      <c r="D12765">
        <v>2</v>
      </c>
      <c r="E12765">
        <v>6152</v>
      </c>
      <c r="F12765">
        <v>2</v>
      </c>
      <c r="G12765">
        <v>7804</v>
      </c>
      <c r="H12765">
        <v>0.62141708038142995</v>
      </c>
      <c r="I12765">
        <v>0.968912233598893</v>
      </c>
      <c r="J12765">
        <v>0.832812322140707</v>
      </c>
      <c r="K12765" t="s">
        <v>24625</v>
      </c>
      <c r="L12765">
        <v>2</v>
      </c>
      <c r="M12765" t="s">
        <v>5133</v>
      </c>
      <c r="N12765">
        <v>1</v>
      </c>
      <c r="O12765">
        <v>3.2509752925877802E-4</v>
      </c>
    </row>
    <row r="12766" spans="1:15">
      <c r="A12766" t="s">
        <v>14074</v>
      </c>
      <c r="B12766" t="s">
        <v>23511</v>
      </c>
      <c r="C12766" t="s">
        <v>14075</v>
      </c>
      <c r="D12766">
        <v>1</v>
      </c>
      <c r="E12766">
        <v>6152</v>
      </c>
      <c r="F12766">
        <v>1</v>
      </c>
      <c r="G12766">
        <v>7804</v>
      </c>
      <c r="H12766">
        <v>0.788313685289595</v>
      </c>
      <c r="I12766">
        <v>0.968912233598893</v>
      </c>
      <c r="J12766">
        <v>0.832812322140707</v>
      </c>
      <c r="K12766" t="s">
        <v>24936</v>
      </c>
      <c r="L12766">
        <v>1</v>
      </c>
      <c r="M12766" t="s">
        <v>5133</v>
      </c>
      <c r="N12766">
        <v>1</v>
      </c>
      <c r="O12766">
        <v>1.6254876462938901E-4</v>
      </c>
    </row>
    <row r="12767" spans="1:15">
      <c r="A12767" t="s">
        <v>14076</v>
      </c>
      <c r="B12767" t="s">
        <v>23511</v>
      </c>
      <c r="C12767" t="s">
        <v>14077</v>
      </c>
      <c r="D12767">
        <v>1</v>
      </c>
      <c r="E12767">
        <v>6152</v>
      </c>
      <c r="F12767">
        <v>1</v>
      </c>
      <c r="G12767">
        <v>7804</v>
      </c>
      <c r="H12767">
        <v>0.788313685289595</v>
      </c>
      <c r="I12767">
        <v>0.968912233598893</v>
      </c>
      <c r="J12767">
        <v>0.832812322140707</v>
      </c>
      <c r="K12767" t="s">
        <v>24936</v>
      </c>
      <c r="L12767">
        <v>1</v>
      </c>
      <c r="M12767" t="s">
        <v>5133</v>
      </c>
      <c r="N12767">
        <v>1</v>
      </c>
      <c r="O12767">
        <v>1.6254876462938901E-4</v>
      </c>
    </row>
    <row r="12768" spans="1:15">
      <c r="A12768" t="s">
        <v>14078</v>
      </c>
      <c r="B12768" t="s">
        <v>23511</v>
      </c>
      <c r="C12768" t="s">
        <v>14079</v>
      </c>
      <c r="D12768">
        <v>2</v>
      </c>
      <c r="E12768">
        <v>6152</v>
      </c>
      <c r="F12768">
        <v>4</v>
      </c>
      <c r="G12768">
        <v>7804</v>
      </c>
      <c r="H12768">
        <v>0.96811759508681905</v>
      </c>
      <c r="I12768">
        <v>1</v>
      </c>
      <c r="J12768">
        <v>0.85953329234717102</v>
      </c>
      <c r="K12768" t="s">
        <v>24625</v>
      </c>
      <c r="L12768">
        <v>2</v>
      </c>
      <c r="M12768" t="s">
        <v>5133</v>
      </c>
      <c r="N12768">
        <v>0.5</v>
      </c>
      <c r="O12768">
        <v>3.2509752925877802E-4</v>
      </c>
    </row>
    <row r="12769" spans="1:15">
      <c r="A12769" t="s">
        <v>14080</v>
      </c>
      <c r="B12769" t="s">
        <v>23511</v>
      </c>
      <c r="C12769" t="s">
        <v>14081</v>
      </c>
      <c r="D12769">
        <v>2</v>
      </c>
      <c r="E12769">
        <v>6152</v>
      </c>
      <c r="F12769">
        <v>4</v>
      </c>
      <c r="G12769">
        <v>7804</v>
      </c>
      <c r="H12769">
        <v>0.96811759508681905</v>
      </c>
      <c r="I12769">
        <v>1</v>
      </c>
      <c r="J12769">
        <v>0.85953329234717102</v>
      </c>
      <c r="K12769" t="s">
        <v>24581</v>
      </c>
      <c r="L12769">
        <v>2</v>
      </c>
      <c r="M12769" t="s">
        <v>5133</v>
      </c>
      <c r="N12769">
        <v>0.5</v>
      </c>
      <c r="O12769">
        <v>3.2509752925877802E-4</v>
      </c>
    </row>
    <row r="12770" spans="1:15">
      <c r="A12770" t="s">
        <v>14080</v>
      </c>
      <c r="B12770" t="s">
        <v>23513</v>
      </c>
      <c r="C12770" t="s">
        <v>14081</v>
      </c>
      <c r="D12770">
        <v>1</v>
      </c>
      <c r="E12770">
        <v>535</v>
      </c>
      <c r="F12770">
        <v>4</v>
      </c>
      <c r="G12770">
        <v>8124</v>
      </c>
      <c r="H12770">
        <v>0.23855956797771199</v>
      </c>
      <c r="I12770">
        <v>0.85273230586348503</v>
      </c>
      <c r="J12770">
        <v>0.81044716552199803</v>
      </c>
      <c r="K12770" t="s">
        <v>25639</v>
      </c>
      <c r="L12770">
        <v>1</v>
      </c>
      <c r="M12770" t="s">
        <v>5133</v>
      </c>
      <c r="N12770">
        <v>0.25</v>
      </c>
      <c r="O12770">
        <v>1.8691588785046699E-3</v>
      </c>
    </row>
    <row r="12771" spans="1:15">
      <c r="A12771" t="s">
        <v>14082</v>
      </c>
      <c r="B12771" t="s">
        <v>23511</v>
      </c>
      <c r="C12771" t="s">
        <v>14083</v>
      </c>
      <c r="D12771">
        <v>2</v>
      </c>
      <c r="E12771">
        <v>6152</v>
      </c>
      <c r="F12771">
        <v>3</v>
      </c>
      <c r="G12771">
        <v>7804</v>
      </c>
      <c r="H12771">
        <v>0.88457550560319997</v>
      </c>
      <c r="I12771">
        <v>1</v>
      </c>
      <c r="J12771">
        <v>0.85953329234717102</v>
      </c>
      <c r="K12771" t="s">
        <v>24581</v>
      </c>
      <c r="L12771">
        <v>2</v>
      </c>
      <c r="M12771" t="s">
        <v>5133</v>
      </c>
      <c r="N12771">
        <v>0.66666666666666696</v>
      </c>
      <c r="O12771">
        <v>3.2509752925877802E-4</v>
      </c>
    </row>
    <row r="12772" spans="1:15">
      <c r="A12772" t="s">
        <v>14084</v>
      </c>
      <c r="B12772" t="s">
        <v>23518</v>
      </c>
      <c r="C12772" t="s">
        <v>14085</v>
      </c>
      <c r="D12772">
        <v>1</v>
      </c>
      <c r="E12772">
        <v>787</v>
      </c>
      <c r="F12772">
        <v>1</v>
      </c>
      <c r="G12772">
        <v>7393</v>
      </c>
      <c r="H12772">
        <v>0.106452049235764</v>
      </c>
      <c r="I12772">
        <v>0.63266972740240601</v>
      </c>
      <c r="J12772">
        <v>0.61170005408803896</v>
      </c>
      <c r="K12772" t="s">
        <v>24620</v>
      </c>
      <c r="L12772">
        <v>1</v>
      </c>
      <c r="M12772" t="s">
        <v>5133</v>
      </c>
      <c r="N12772">
        <v>1</v>
      </c>
      <c r="O12772">
        <v>1.27064803049555E-3</v>
      </c>
    </row>
    <row r="12773" spans="1:15">
      <c r="A12773" t="s">
        <v>14086</v>
      </c>
      <c r="B12773" t="s">
        <v>23511</v>
      </c>
      <c r="C12773" t="s">
        <v>14087</v>
      </c>
      <c r="D12773">
        <v>2</v>
      </c>
      <c r="E12773">
        <v>6152</v>
      </c>
      <c r="F12773">
        <v>2</v>
      </c>
      <c r="G12773">
        <v>7804</v>
      </c>
      <c r="H12773">
        <v>0.62141708038142995</v>
      </c>
      <c r="I12773">
        <v>0.968912233598893</v>
      </c>
      <c r="J12773">
        <v>0.832812322140707</v>
      </c>
      <c r="K12773" t="s">
        <v>24639</v>
      </c>
      <c r="L12773">
        <v>2</v>
      </c>
      <c r="M12773" t="s">
        <v>5133</v>
      </c>
      <c r="N12773">
        <v>1</v>
      </c>
      <c r="O12773">
        <v>3.2509752925877802E-4</v>
      </c>
    </row>
    <row r="12774" spans="1:15">
      <c r="A12774" t="s">
        <v>14088</v>
      </c>
      <c r="B12774" t="s">
        <v>23513</v>
      </c>
      <c r="C12774" t="s">
        <v>14089</v>
      </c>
      <c r="D12774">
        <v>1</v>
      </c>
      <c r="E12774">
        <v>535</v>
      </c>
      <c r="F12774">
        <v>1</v>
      </c>
      <c r="G12774">
        <v>8124</v>
      </c>
      <c r="H12774">
        <v>6.5854258985721295E-2</v>
      </c>
      <c r="I12774">
        <v>0.448760549738495</v>
      </c>
      <c r="J12774">
        <v>0.42650749013827299</v>
      </c>
      <c r="K12774" t="s">
        <v>25639</v>
      </c>
      <c r="L12774">
        <v>1</v>
      </c>
      <c r="M12774" t="s">
        <v>5133</v>
      </c>
      <c r="N12774">
        <v>1</v>
      </c>
      <c r="O12774">
        <v>1.8691588785046699E-3</v>
      </c>
    </row>
    <row r="12775" spans="1:15">
      <c r="A12775" t="s">
        <v>14090</v>
      </c>
      <c r="B12775" t="s">
        <v>23513</v>
      </c>
      <c r="C12775" t="s">
        <v>14091</v>
      </c>
      <c r="D12775">
        <v>1</v>
      </c>
      <c r="E12775">
        <v>535</v>
      </c>
      <c r="F12775">
        <v>1</v>
      </c>
      <c r="G12775">
        <v>8124</v>
      </c>
      <c r="H12775">
        <v>6.5854258985721295E-2</v>
      </c>
      <c r="I12775">
        <v>0.448760549738495</v>
      </c>
      <c r="J12775">
        <v>0.42650749013827299</v>
      </c>
      <c r="K12775" t="s">
        <v>25639</v>
      </c>
      <c r="L12775">
        <v>1</v>
      </c>
      <c r="M12775" t="s">
        <v>5133</v>
      </c>
      <c r="N12775">
        <v>1</v>
      </c>
      <c r="O12775">
        <v>1.8691588785046699E-3</v>
      </c>
    </row>
    <row r="12776" spans="1:15">
      <c r="A12776" t="s">
        <v>14092</v>
      </c>
      <c r="B12776" t="s">
        <v>23511</v>
      </c>
      <c r="C12776" t="s">
        <v>14093</v>
      </c>
      <c r="D12776">
        <v>7</v>
      </c>
      <c r="E12776">
        <v>6152</v>
      </c>
      <c r="F12776">
        <v>7</v>
      </c>
      <c r="G12776">
        <v>7804</v>
      </c>
      <c r="H12776">
        <v>0.18905120292587699</v>
      </c>
      <c r="I12776">
        <v>0.631132279689813</v>
      </c>
      <c r="J12776">
        <v>0.54247920626835999</v>
      </c>
      <c r="K12776" t="s">
        <v>24591</v>
      </c>
      <c r="L12776">
        <v>7</v>
      </c>
      <c r="M12776" t="s">
        <v>5133</v>
      </c>
      <c r="N12776">
        <v>1</v>
      </c>
      <c r="O12776">
        <v>1.13784135240572E-3</v>
      </c>
    </row>
    <row r="12777" spans="1:15">
      <c r="A12777" t="s">
        <v>14094</v>
      </c>
      <c r="B12777" t="s">
        <v>23511</v>
      </c>
      <c r="C12777" t="s">
        <v>14095</v>
      </c>
      <c r="D12777">
        <v>20</v>
      </c>
      <c r="E12777">
        <v>6152</v>
      </c>
      <c r="F12777">
        <v>23</v>
      </c>
      <c r="G12777">
        <v>7804</v>
      </c>
      <c r="H12777">
        <v>0.25088144489966602</v>
      </c>
      <c r="I12777">
        <v>0.73269885050050698</v>
      </c>
      <c r="J12777">
        <v>0.62977905526968803</v>
      </c>
      <c r="K12777" t="s">
        <v>31785</v>
      </c>
      <c r="L12777">
        <v>20</v>
      </c>
      <c r="M12777" t="s">
        <v>5133</v>
      </c>
      <c r="N12777">
        <v>0.86956521739130399</v>
      </c>
      <c r="O12777">
        <v>3.2509752925877801E-3</v>
      </c>
    </row>
    <row r="12778" spans="1:15">
      <c r="A12778" t="s">
        <v>14094</v>
      </c>
      <c r="B12778" t="s">
        <v>23518</v>
      </c>
      <c r="C12778" t="s">
        <v>14095</v>
      </c>
      <c r="D12778">
        <v>1</v>
      </c>
      <c r="E12778">
        <v>787</v>
      </c>
      <c r="F12778">
        <v>25</v>
      </c>
      <c r="G12778">
        <v>7393</v>
      </c>
      <c r="H12778">
        <v>0.94031817068003598</v>
      </c>
      <c r="I12778">
        <v>1</v>
      </c>
      <c r="J12778">
        <v>0.966855260484069</v>
      </c>
      <c r="K12778" t="s">
        <v>24684</v>
      </c>
      <c r="L12778">
        <v>1</v>
      </c>
      <c r="M12778" t="s">
        <v>5133</v>
      </c>
      <c r="N12778">
        <v>0.04</v>
      </c>
      <c r="O12778">
        <v>1.27064803049555E-3</v>
      </c>
    </row>
    <row r="12779" spans="1:15">
      <c r="A12779" t="s">
        <v>14096</v>
      </c>
      <c r="B12779" t="s">
        <v>23511</v>
      </c>
      <c r="C12779" t="s">
        <v>14097</v>
      </c>
      <c r="D12779">
        <v>10</v>
      </c>
      <c r="E12779">
        <v>6152</v>
      </c>
      <c r="F12779">
        <v>10</v>
      </c>
      <c r="G12779">
        <v>7804</v>
      </c>
      <c r="H12779">
        <v>9.2537459108980397E-2</v>
      </c>
      <c r="I12779">
        <v>0.40853420848785299</v>
      </c>
      <c r="J12779">
        <v>0.35114875325800998</v>
      </c>
      <c r="K12779" t="s">
        <v>31786</v>
      </c>
      <c r="L12779">
        <v>10</v>
      </c>
      <c r="M12779" t="s">
        <v>5133</v>
      </c>
      <c r="N12779">
        <v>1</v>
      </c>
      <c r="O12779">
        <v>1.62548764629389E-3</v>
      </c>
    </row>
    <row r="12780" spans="1:15">
      <c r="A12780" t="s">
        <v>14098</v>
      </c>
      <c r="B12780" t="s">
        <v>23511</v>
      </c>
      <c r="C12780" t="s">
        <v>14099</v>
      </c>
      <c r="D12780">
        <v>4</v>
      </c>
      <c r="E12780">
        <v>6152</v>
      </c>
      <c r="F12780">
        <v>6</v>
      </c>
      <c r="G12780">
        <v>7804</v>
      </c>
      <c r="H12780">
        <v>0.88632030892592895</v>
      </c>
      <c r="I12780">
        <v>1</v>
      </c>
      <c r="J12780">
        <v>0.85953329234717102</v>
      </c>
      <c r="K12780" t="s">
        <v>27303</v>
      </c>
      <c r="L12780">
        <v>4</v>
      </c>
      <c r="M12780" t="s">
        <v>5133</v>
      </c>
      <c r="N12780">
        <v>0.66666666666666696</v>
      </c>
      <c r="O12780">
        <v>6.5019505851755496E-4</v>
      </c>
    </row>
    <row r="12781" spans="1:15">
      <c r="A12781" t="s">
        <v>14098</v>
      </c>
      <c r="B12781" t="s">
        <v>23518</v>
      </c>
      <c r="C12781" t="s">
        <v>14099</v>
      </c>
      <c r="D12781">
        <v>1</v>
      </c>
      <c r="E12781">
        <v>787</v>
      </c>
      <c r="F12781">
        <v>5</v>
      </c>
      <c r="G12781">
        <v>7393</v>
      </c>
      <c r="H12781">
        <v>0.430466464429208</v>
      </c>
      <c r="I12781">
        <v>1</v>
      </c>
      <c r="J12781">
        <v>0.966855260484069</v>
      </c>
      <c r="K12781" t="s">
        <v>27304</v>
      </c>
      <c r="L12781">
        <v>1</v>
      </c>
      <c r="M12781" t="s">
        <v>5133</v>
      </c>
      <c r="N12781">
        <v>0.2</v>
      </c>
      <c r="O12781">
        <v>1.27064803049555E-3</v>
      </c>
    </row>
    <row r="12782" spans="1:15">
      <c r="A12782" t="s">
        <v>14100</v>
      </c>
      <c r="B12782" t="s">
        <v>23513</v>
      </c>
      <c r="C12782" t="s">
        <v>14101</v>
      </c>
      <c r="D12782">
        <v>2</v>
      </c>
      <c r="E12782">
        <v>535</v>
      </c>
      <c r="F12782">
        <v>32</v>
      </c>
      <c r="G12782">
        <v>8124</v>
      </c>
      <c r="H12782">
        <v>0.63246624388402894</v>
      </c>
      <c r="I12782">
        <v>0.99999999999997702</v>
      </c>
      <c r="J12782">
        <v>0.95041217501583097</v>
      </c>
      <c r="K12782" t="s">
        <v>27395</v>
      </c>
      <c r="L12782">
        <v>2</v>
      </c>
      <c r="M12782" t="s">
        <v>5133</v>
      </c>
      <c r="N12782">
        <v>6.25E-2</v>
      </c>
      <c r="O12782">
        <v>3.7383177570093499E-3</v>
      </c>
    </row>
    <row r="12783" spans="1:15">
      <c r="A12783" t="s">
        <v>14100</v>
      </c>
      <c r="B12783" t="s">
        <v>23511</v>
      </c>
      <c r="C12783" t="s">
        <v>14101</v>
      </c>
      <c r="D12783">
        <v>25</v>
      </c>
      <c r="E12783">
        <v>6152</v>
      </c>
      <c r="F12783">
        <v>32</v>
      </c>
      <c r="G12783">
        <v>7804</v>
      </c>
      <c r="H12783">
        <v>0.63746764525123301</v>
      </c>
      <c r="I12783">
        <v>0.968912233598893</v>
      </c>
      <c r="J12783">
        <v>0.832812322140707</v>
      </c>
      <c r="K12783" t="s">
        <v>31787</v>
      </c>
      <c r="L12783">
        <v>25</v>
      </c>
      <c r="M12783" t="s">
        <v>5133</v>
      </c>
      <c r="N12783">
        <v>0.78125</v>
      </c>
      <c r="O12783">
        <v>4.0637191157347199E-3</v>
      </c>
    </row>
    <row r="12784" spans="1:15">
      <c r="A12784" t="s">
        <v>14100</v>
      </c>
      <c r="B12784" t="s">
        <v>23518</v>
      </c>
      <c r="C12784" t="s">
        <v>14101</v>
      </c>
      <c r="D12784">
        <v>2</v>
      </c>
      <c r="E12784">
        <v>787</v>
      </c>
      <c r="F12784">
        <v>31</v>
      </c>
      <c r="G12784">
        <v>7393</v>
      </c>
      <c r="H12784">
        <v>0.85730411555561403</v>
      </c>
      <c r="I12784">
        <v>1</v>
      </c>
      <c r="J12784">
        <v>0.966855260484069</v>
      </c>
      <c r="K12784" t="s">
        <v>30817</v>
      </c>
      <c r="L12784">
        <v>2</v>
      </c>
      <c r="M12784" t="s">
        <v>5133</v>
      </c>
      <c r="N12784">
        <v>6.4516129032258104E-2</v>
      </c>
      <c r="O12784">
        <v>2.5412960609911099E-3</v>
      </c>
    </row>
    <row r="12785" spans="1:15">
      <c r="A12785" t="s">
        <v>14102</v>
      </c>
      <c r="B12785" t="s">
        <v>23511</v>
      </c>
      <c r="C12785" t="s">
        <v>14103</v>
      </c>
      <c r="D12785">
        <v>5</v>
      </c>
      <c r="E12785">
        <v>6152</v>
      </c>
      <c r="F12785">
        <v>8</v>
      </c>
      <c r="G12785">
        <v>7804</v>
      </c>
      <c r="H12785">
        <v>0.93246538655848799</v>
      </c>
      <c r="I12785">
        <v>1</v>
      </c>
      <c r="J12785">
        <v>0.85953329234717102</v>
      </c>
      <c r="K12785" t="s">
        <v>30867</v>
      </c>
      <c r="L12785">
        <v>5</v>
      </c>
      <c r="M12785" t="s">
        <v>5133</v>
      </c>
      <c r="N12785">
        <v>0.625</v>
      </c>
      <c r="O12785">
        <v>8.1274382314694405E-4</v>
      </c>
    </row>
    <row r="12786" spans="1:15">
      <c r="A12786" t="s">
        <v>14102</v>
      </c>
      <c r="B12786" t="s">
        <v>23513</v>
      </c>
      <c r="C12786" t="s">
        <v>14103</v>
      </c>
      <c r="D12786">
        <v>1</v>
      </c>
      <c r="E12786">
        <v>535</v>
      </c>
      <c r="F12786">
        <v>8</v>
      </c>
      <c r="G12786">
        <v>8124</v>
      </c>
      <c r="H12786">
        <v>0.42028903387437799</v>
      </c>
      <c r="I12786">
        <v>0.99999999999997702</v>
      </c>
      <c r="J12786">
        <v>0.95041217501583097</v>
      </c>
      <c r="K12786" t="s">
        <v>25639</v>
      </c>
      <c r="L12786">
        <v>1</v>
      </c>
      <c r="M12786" t="s">
        <v>5133</v>
      </c>
      <c r="N12786">
        <v>0.125</v>
      </c>
      <c r="O12786">
        <v>1.8691588785046699E-3</v>
      </c>
    </row>
    <row r="12787" spans="1:15">
      <c r="A12787" t="s">
        <v>14102</v>
      </c>
      <c r="B12787" t="s">
        <v>23518</v>
      </c>
      <c r="C12787" t="s">
        <v>14103</v>
      </c>
      <c r="D12787">
        <v>1</v>
      </c>
      <c r="E12787">
        <v>787</v>
      </c>
      <c r="F12787">
        <v>6</v>
      </c>
      <c r="G12787">
        <v>7393</v>
      </c>
      <c r="H12787">
        <v>0.49113550780958298</v>
      </c>
      <c r="I12787">
        <v>1</v>
      </c>
      <c r="J12787">
        <v>0.966855260484069</v>
      </c>
      <c r="K12787" t="s">
        <v>24546</v>
      </c>
      <c r="L12787">
        <v>1</v>
      </c>
      <c r="M12787" t="s">
        <v>5133</v>
      </c>
      <c r="N12787">
        <v>0.16666666666666699</v>
      </c>
      <c r="O12787">
        <v>1.27064803049555E-3</v>
      </c>
    </row>
    <row r="12788" spans="1:15">
      <c r="A12788" t="s">
        <v>14104</v>
      </c>
      <c r="B12788" t="s">
        <v>23511</v>
      </c>
      <c r="C12788" t="s">
        <v>14105</v>
      </c>
      <c r="D12788">
        <v>2</v>
      </c>
      <c r="E12788">
        <v>6152</v>
      </c>
      <c r="F12788">
        <v>3</v>
      </c>
      <c r="G12788">
        <v>7804</v>
      </c>
      <c r="H12788">
        <v>0.88457550560319997</v>
      </c>
      <c r="I12788">
        <v>1</v>
      </c>
      <c r="J12788">
        <v>0.85953329234717102</v>
      </c>
      <c r="K12788" t="s">
        <v>30868</v>
      </c>
      <c r="L12788">
        <v>2</v>
      </c>
      <c r="M12788" t="s">
        <v>5133</v>
      </c>
      <c r="N12788">
        <v>0.66666666666666696</v>
      </c>
      <c r="O12788">
        <v>3.2509752925877802E-4</v>
      </c>
    </row>
    <row r="12789" spans="1:15">
      <c r="A12789" t="s">
        <v>14104</v>
      </c>
      <c r="B12789" t="s">
        <v>23513</v>
      </c>
      <c r="C12789" t="s">
        <v>14105</v>
      </c>
      <c r="D12789">
        <v>1</v>
      </c>
      <c r="E12789">
        <v>535</v>
      </c>
      <c r="F12789">
        <v>3</v>
      </c>
      <c r="G12789">
        <v>8124</v>
      </c>
      <c r="H12789">
        <v>0.184859247501582</v>
      </c>
      <c r="I12789">
        <v>0.75508452473579202</v>
      </c>
      <c r="J12789">
        <v>0.71764152547495597</v>
      </c>
      <c r="K12789" t="s">
        <v>25639</v>
      </c>
      <c r="L12789">
        <v>1</v>
      </c>
      <c r="M12789" t="s">
        <v>5133</v>
      </c>
      <c r="N12789">
        <v>0.33333333333333298</v>
      </c>
      <c r="O12789">
        <v>1.8691588785046699E-3</v>
      </c>
    </row>
    <row r="12790" spans="1:15">
      <c r="A12790" t="s">
        <v>14106</v>
      </c>
      <c r="B12790" t="s">
        <v>23518</v>
      </c>
      <c r="C12790" t="s">
        <v>14107</v>
      </c>
      <c r="D12790">
        <v>1</v>
      </c>
      <c r="E12790">
        <v>787</v>
      </c>
      <c r="F12790">
        <v>9</v>
      </c>
      <c r="G12790">
        <v>7393</v>
      </c>
      <c r="H12790">
        <v>0.63708190659863195</v>
      </c>
      <c r="I12790">
        <v>1</v>
      </c>
      <c r="J12790">
        <v>0.966855260484069</v>
      </c>
      <c r="K12790" t="s">
        <v>24620</v>
      </c>
      <c r="L12790">
        <v>1</v>
      </c>
      <c r="M12790" t="s">
        <v>5133</v>
      </c>
      <c r="N12790">
        <v>0.11111111111111099</v>
      </c>
      <c r="O12790">
        <v>1.27064803049555E-3</v>
      </c>
    </row>
    <row r="12791" spans="1:15">
      <c r="A12791" t="s">
        <v>14106</v>
      </c>
      <c r="B12791" t="s">
        <v>23511</v>
      </c>
      <c r="C12791" t="s">
        <v>14107</v>
      </c>
      <c r="D12791">
        <v>8</v>
      </c>
      <c r="E12791">
        <v>6152</v>
      </c>
      <c r="F12791">
        <v>9</v>
      </c>
      <c r="G12791">
        <v>7804</v>
      </c>
      <c r="H12791">
        <v>0.40157748897504503</v>
      </c>
      <c r="I12791">
        <v>0.91525479399875698</v>
      </c>
      <c r="J12791">
        <v>0.78669196642228301</v>
      </c>
      <c r="K12791" t="s">
        <v>25658</v>
      </c>
      <c r="L12791">
        <v>8</v>
      </c>
      <c r="M12791" t="s">
        <v>5133</v>
      </c>
      <c r="N12791">
        <v>0.88888888888888895</v>
      </c>
      <c r="O12791">
        <v>1.3003901170351099E-3</v>
      </c>
    </row>
    <row r="12792" spans="1:15">
      <c r="A12792" t="s">
        <v>14108</v>
      </c>
      <c r="B12792" t="s">
        <v>23511</v>
      </c>
      <c r="C12792" t="s">
        <v>14109</v>
      </c>
      <c r="D12792">
        <v>8</v>
      </c>
      <c r="E12792">
        <v>6152</v>
      </c>
      <c r="F12792">
        <v>8</v>
      </c>
      <c r="G12792">
        <v>7804</v>
      </c>
      <c r="H12792">
        <v>0.148995721685201</v>
      </c>
      <c r="I12792">
        <v>0.54611425167193095</v>
      </c>
      <c r="J12792">
        <v>0.46940338073728599</v>
      </c>
      <c r="K12792" t="s">
        <v>25658</v>
      </c>
      <c r="L12792">
        <v>8</v>
      </c>
      <c r="M12792" t="s">
        <v>5133</v>
      </c>
      <c r="N12792">
        <v>1</v>
      </c>
      <c r="O12792">
        <v>1.3003901170351099E-3</v>
      </c>
    </row>
    <row r="12793" spans="1:15">
      <c r="A12793" t="s">
        <v>14110</v>
      </c>
      <c r="B12793" t="s">
        <v>23518</v>
      </c>
      <c r="C12793" t="s">
        <v>14111</v>
      </c>
      <c r="D12793">
        <v>1</v>
      </c>
      <c r="E12793">
        <v>787</v>
      </c>
      <c r="F12793">
        <v>1</v>
      </c>
      <c r="G12793">
        <v>7393</v>
      </c>
      <c r="H12793">
        <v>0.106452049235764</v>
      </c>
      <c r="I12793">
        <v>0.63266972740240601</v>
      </c>
      <c r="J12793">
        <v>0.61170005408803896</v>
      </c>
      <c r="K12793" t="s">
        <v>24620</v>
      </c>
      <c r="L12793">
        <v>1</v>
      </c>
      <c r="M12793" t="s">
        <v>5133</v>
      </c>
      <c r="N12793">
        <v>1</v>
      </c>
      <c r="O12793">
        <v>1.27064803049555E-3</v>
      </c>
    </row>
    <row r="12794" spans="1:15">
      <c r="A12794" t="s">
        <v>14112</v>
      </c>
      <c r="B12794" t="s">
        <v>23511</v>
      </c>
      <c r="C12794" t="s">
        <v>14113</v>
      </c>
      <c r="D12794">
        <v>8</v>
      </c>
      <c r="E12794">
        <v>6152</v>
      </c>
      <c r="F12794">
        <v>8</v>
      </c>
      <c r="G12794">
        <v>7804</v>
      </c>
      <c r="H12794">
        <v>0.148995721685201</v>
      </c>
      <c r="I12794">
        <v>0.54611425167193095</v>
      </c>
      <c r="J12794">
        <v>0.46940338073728599</v>
      </c>
      <c r="K12794" t="s">
        <v>25658</v>
      </c>
      <c r="L12794">
        <v>8</v>
      </c>
      <c r="M12794" t="s">
        <v>5133</v>
      </c>
      <c r="N12794">
        <v>1</v>
      </c>
      <c r="O12794">
        <v>1.3003901170351099E-3</v>
      </c>
    </row>
    <row r="12795" spans="1:15">
      <c r="A12795" t="s">
        <v>14114</v>
      </c>
      <c r="B12795" t="s">
        <v>23518</v>
      </c>
      <c r="C12795" t="s">
        <v>14115</v>
      </c>
      <c r="D12795">
        <v>1</v>
      </c>
      <c r="E12795">
        <v>787</v>
      </c>
      <c r="F12795">
        <v>1</v>
      </c>
      <c r="G12795">
        <v>7393</v>
      </c>
      <c r="H12795">
        <v>0.106452049235764</v>
      </c>
      <c r="I12795">
        <v>0.63266972740240601</v>
      </c>
      <c r="J12795">
        <v>0.61170005408803896</v>
      </c>
      <c r="K12795" t="s">
        <v>24620</v>
      </c>
      <c r="L12795">
        <v>1</v>
      </c>
      <c r="M12795" t="s">
        <v>5133</v>
      </c>
      <c r="N12795">
        <v>1</v>
      </c>
      <c r="O12795">
        <v>1.27064803049555E-3</v>
      </c>
    </row>
    <row r="12796" spans="1:15">
      <c r="A12796" t="s">
        <v>14116</v>
      </c>
      <c r="B12796" t="s">
        <v>23511</v>
      </c>
      <c r="C12796" t="s">
        <v>14117</v>
      </c>
      <c r="D12796">
        <v>2</v>
      </c>
      <c r="E12796">
        <v>6152</v>
      </c>
      <c r="F12796">
        <v>2</v>
      </c>
      <c r="G12796">
        <v>7804</v>
      </c>
      <c r="H12796">
        <v>0.62141708038142995</v>
      </c>
      <c r="I12796">
        <v>0.968912233598893</v>
      </c>
      <c r="J12796">
        <v>0.832812322140707</v>
      </c>
      <c r="K12796" t="s">
        <v>24551</v>
      </c>
      <c r="L12796">
        <v>2</v>
      </c>
      <c r="M12796" t="s">
        <v>5133</v>
      </c>
      <c r="N12796">
        <v>1</v>
      </c>
      <c r="O12796">
        <v>3.2509752925877802E-4</v>
      </c>
    </row>
    <row r="12797" spans="1:15">
      <c r="A12797" t="s">
        <v>14118</v>
      </c>
      <c r="B12797" t="s">
        <v>23518</v>
      </c>
      <c r="C12797" t="s">
        <v>14119</v>
      </c>
      <c r="D12797">
        <v>5</v>
      </c>
      <c r="E12797">
        <v>787</v>
      </c>
      <c r="F12797">
        <v>104</v>
      </c>
      <c r="G12797">
        <v>7393</v>
      </c>
      <c r="H12797">
        <v>0.98948511981210896</v>
      </c>
      <c r="I12797">
        <v>1</v>
      </c>
      <c r="J12797">
        <v>0.966855260484069</v>
      </c>
      <c r="K12797" t="s">
        <v>31788</v>
      </c>
      <c r="L12797">
        <v>5</v>
      </c>
      <c r="M12797" t="s">
        <v>5133</v>
      </c>
      <c r="N12797">
        <v>4.80769230769231E-2</v>
      </c>
      <c r="O12797">
        <v>6.35324015247776E-3</v>
      </c>
    </row>
    <row r="12798" spans="1:15">
      <c r="A12798" t="s">
        <v>14118</v>
      </c>
      <c r="B12798" t="s">
        <v>23513</v>
      </c>
      <c r="C12798" t="s">
        <v>14119</v>
      </c>
      <c r="D12798">
        <v>8</v>
      </c>
      <c r="E12798">
        <v>535</v>
      </c>
      <c r="F12798">
        <v>122</v>
      </c>
      <c r="G12798">
        <v>8124</v>
      </c>
      <c r="H12798">
        <v>0.55777843874683997</v>
      </c>
      <c r="I12798">
        <v>0.99999999999997702</v>
      </c>
      <c r="J12798">
        <v>0.95041217501583097</v>
      </c>
      <c r="K12798" t="s">
        <v>31789</v>
      </c>
      <c r="L12798">
        <v>8</v>
      </c>
      <c r="M12798" t="s">
        <v>5133</v>
      </c>
      <c r="N12798">
        <v>6.5573770491803296E-2</v>
      </c>
      <c r="O12798">
        <v>1.4953271028037399E-2</v>
      </c>
    </row>
    <row r="12799" spans="1:15">
      <c r="A12799" t="s">
        <v>14118</v>
      </c>
      <c r="B12799" t="s">
        <v>23511</v>
      </c>
      <c r="C12799" t="s">
        <v>14119</v>
      </c>
      <c r="D12799">
        <v>104</v>
      </c>
      <c r="E12799">
        <v>6152</v>
      </c>
      <c r="F12799">
        <v>121</v>
      </c>
      <c r="G12799">
        <v>7804</v>
      </c>
      <c r="H12799">
        <v>3.0146075628545099E-2</v>
      </c>
      <c r="I12799">
        <v>0.19259449355160699</v>
      </c>
      <c r="J12799">
        <v>0.165541379130349</v>
      </c>
      <c r="K12799" t="s">
        <v>31790</v>
      </c>
      <c r="L12799">
        <v>104</v>
      </c>
      <c r="M12799" t="s">
        <v>5133</v>
      </c>
      <c r="N12799">
        <v>0.85950413223140498</v>
      </c>
      <c r="O12799">
        <v>1.69050715214564E-2</v>
      </c>
    </row>
    <row r="12800" spans="1:15">
      <c r="A12800" t="s">
        <v>14120</v>
      </c>
      <c r="B12800" t="s">
        <v>23511</v>
      </c>
      <c r="C12800" t="s">
        <v>14121</v>
      </c>
      <c r="D12800">
        <v>47</v>
      </c>
      <c r="E12800">
        <v>6152</v>
      </c>
      <c r="F12800">
        <v>52</v>
      </c>
      <c r="G12800">
        <v>7804</v>
      </c>
      <c r="H12800">
        <v>2.3351014092363401E-2</v>
      </c>
      <c r="I12800">
        <v>0.159093933383611</v>
      </c>
      <c r="J12800">
        <v>0.13674653235367701</v>
      </c>
      <c r="K12800" t="s">
        <v>26042</v>
      </c>
      <c r="L12800">
        <v>47</v>
      </c>
      <c r="M12800" t="s">
        <v>5133</v>
      </c>
      <c r="N12800">
        <v>0.90384615384615397</v>
      </c>
      <c r="O12800">
        <v>7.6397919375812704E-3</v>
      </c>
    </row>
    <row r="12801" spans="1:15">
      <c r="A12801" t="s">
        <v>14120</v>
      </c>
      <c r="B12801" t="s">
        <v>23518</v>
      </c>
      <c r="C12801" t="s">
        <v>14121</v>
      </c>
      <c r="D12801">
        <v>2</v>
      </c>
      <c r="E12801">
        <v>787</v>
      </c>
      <c r="F12801">
        <v>48</v>
      </c>
      <c r="G12801">
        <v>7393</v>
      </c>
      <c r="H12801">
        <v>0.97010240268475501</v>
      </c>
      <c r="I12801">
        <v>1</v>
      </c>
      <c r="J12801">
        <v>0.966855260484069</v>
      </c>
      <c r="K12801" t="s">
        <v>25927</v>
      </c>
      <c r="L12801">
        <v>2</v>
      </c>
      <c r="M12801" t="s">
        <v>5133</v>
      </c>
      <c r="N12801">
        <v>4.1666666666666699E-2</v>
      </c>
      <c r="O12801">
        <v>2.5412960609911099E-3</v>
      </c>
    </row>
    <row r="12802" spans="1:15">
      <c r="A12802" t="s">
        <v>14120</v>
      </c>
      <c r="B12802" t="s">
        <v>23513</v>
      </c>
      <c r="C12802" t="s">
        <v>14121</v>
      </c>
      <c r="D12802">
        <v>1</v>
      </c>
      <c r="E12802">
        <v>535</v>
      </c>
      <c r="F12802">
        <v>46</v>
      </c>
      <c r="G12802">
        <v>8124</v>
      </c>
      <c r="H12802">
        <v>0.95683242262568702</v>
      </c>
      <c r="I12802">
        <v>0.99999999999997702</v>
      </c>
      <c r="J12802">
        <v>0.95041217501583097</v>
      </c>
      <c r="K12802" t="s">
        <v>26041</v>
      </c>
      <c r="L12802">
        <v>1</v>
      </c>
      <c r="M12802" t="s">
        <v>5133</v>
      </c>
      <c r="N12802">
        <v>2.1739130434782601E-2</v>
      </c>
      <c r="O12802">
        <v>1.8691588785046699E-3</v>
      </c>
    </row>
    <row r="12803" spans="1:15">
      <c r="A12803" t="s">
        <v>14122</v>
      </c>
      <c r="B12803" t="s">
        <v>23511</v>
      </c>
      <c r="C12803" t="s">
        <v>14123</v>
      </c>
      <c r="D12803">
        <v>51</v>
      </c>
      <c r="E12803">
        <v>6152</v>
      </c>
      <c r="F12803">
        <v>51</v>
      </c>
      <c r="G12803">
        <v>7804</v>
      </c>
      <c r="H12803" s="34">
        <v>5.1582844281821003E-6</v>
      </c>
      <c r="I12803">
        <v>1.53888818774099E-4</v>
      </c>
      <c r="J12803">
        <v>1.32272563056319E-4</v>
      </c>
      <c r="K12803" t="s">
        <v>31791</v>
      </c>
      <c r="L12803">
        <v>51</v>
      </c>
      <c r="M12803" t="s">
        <v>5133</v>
      </c>
      <c r="N12803">
        <v>1</v>
      </c>
      <c r="O12803">
        <v>8.2899869960988293E-3</v>
      </c>
    </row>
    <row r="12804" spans="1:15">
      <c r="A12804" t="s">
        <v>14124</v>
      </c>
      <c r="B12804" t="s">
        <v>23511</v>
      </c>
      <c r="C12804" t="s">
        <v>14125</v>
      </c>
      <c r="D12804">
        <v>47</v>
      </c>
      <c r="E12804">
        <v>6152</v>
      </c>
      <c r="F12804">
        <v>52</v>
      </c>
      <c r="G12804">
        <v>7804</v>
      </c>
      <c r="H12804">
        <v>2.3351014092363401E-2</v>
      </c>
      <c r="I12804">
        <v>0.159093933383611</v>
      </c>
      <c r="J12804">
        <v>0.13674653235367701</v>
      </c>
      <c r="K12804" t="s">
        <v>26042</v>
      </c>
      <c r="L12804">
        <v>47</v>
      </c>
      <c r="M12804" t="s">
        <v>5133</v>
      </c>
      <c r="N12804">
        <v>0.90384615384615397</v>
      </c>
      <c r="O12804">
        <v>7.6397919375812704E-3</v>
      </c>
    </row>
    <row r="12805" spans="1:15">
      <c r="A12805" t="s">
        <v>14124</v>
      </c>
      <c r="B12805" t="s">
        <v>23518</v>
      </c>
      <c r="C12805" t="s">
        <v>14125</v>
      </c>
      <c r="D12805">
        <v>2</v>
      </c>
      <c r="E12805">
        <v>787</v>
      </c>
      <c r="F12805">
        <v>48</v>
      </c>
      <c r="G12805">
        <v>7393</v>
      </c>
      <c r="H12805">
        <v>0.97010240268475501</v>
      </c>
      <c r="I12805">
        <v>1</v>
      </c>
      <c r="J12805">
        <v>0.966855260484069</v>
      </c>
      <c r="K12805" t="s">
        <v>25927</v>
      </c>
      <c r="L12805">
        <v>2</v>
      </c>
      <c r="M12805" t="s">
        <v>5133</v>
      </c>
      <c r="N12805">
        <v>4.1666666666666699E-2</v>
      </c>
      <c r="O12805">
        <v>2.5412960609911099E-3</v>
      </c>
    </row>
    <row r="12806" spans="1:15">
      <c r="A12806" t="s">
        <v>14124</v>
      </c>
      <c r="B12806" t="s">
        <v>23513</v>
      </c>
      <c r="C12806" t="s">
        <v>14125</v>
      </c>
      <c r="D12806">
        <v>1</v>
      </c>
      <c r="E12806">
        <v>535</v>
      </c>
      <c r="F12806">
        <v>46</v>
      </c>
      <c r="G12806">
        <v>8124</v>
      </c>
      <c r="H12806">
        <v>0.95683242262568702</v>
      </c>
      <c r="I12806">
        <v>0.99999999999997702</v>
      </c>
      <c r="J12806">
        <v>0.95041217501583097</v>
      </c>
      <c r="K12806" t="s">
        <v>26041</v>
      </c>
      <c r="L12806">
        <v>1</v>
      </c>
      <c r="M12806" t="s">
        <v>5133</v>
      </c>
      <c r="N12806">
        <v>2.1739130434782601E-2</v>
      </c>
      <c r="O12806">
        <v>1.8691588785046699E-3</v>
      </c>
    </row>
    <row r="12807" spans="1:15">
      <c r="A12807" t="s">
        <v>14126</v>
      </c>
      <c r="B12807" t="s">
        <v>23511</v>
      </c>
      <c r="C12807" t="s">
        <v>14127</v>
      </c>
      <c r="D12807">
        <v>13</v>
      </c>
      <c r="E12807">
        <v>6152</v>
      </c>
      <c r="F12807">
        <v>16</v>
      </c>
      <c r="G12807">
        <v>7804</v>
      </c>
      <c r="H12807">
        <v>0.55141591982388505</v>
      </c>
      <c r="I12807">
        <v>0.968912233598893</v>
      </c>
      <c r="J12807">
        <v>0.832812322140707</v>
      </c>
      <c r="K12807" t="s">
        <v>31792</v>
      </c>
      <c r="L12807">
        <v>13</v>
      </c>
      <c r="M12807" t="s">
        <v>5133</v>
      </c>
      <c r="N12807">
        <v>0.8125</v>
      </c>
      <c r="O12807">
        <v>2.1131339401820499E-3</v>
      </c>
    </row>
    <row r="12808" spans="1:15">
      <c r="A12808" t="s">
        <v>14126</v>
      </c>
      <c r="B12808" t="s">
        <v>23518</v>
      </c>
      <c r="C12808" t="s">
        <v>14127</v>
      </c>
      <c r="D12808">
        <v>1</v>
      </c>
      <c r="E12808">
        <v>787</v>
      </c>
      <c r="F12808">
        <v>16</v>
      </c>
      <c r="G12808">
        <v>7393</v>
      </c>
      <c r="H12808">
        <v>0.83516677538628503</v>
      </c>
      <c r="I12808">
        <v>1</v>
      </c>
      <c r="J12808">
        <v>0.966855260484069</v>
      </c>
      <c r="K12808" t="s">
        <v>24742</v>
      </c>
      <c r="L12808">
        <v>1</v>
      </c>
      <c r="M12808" t="s">
        <v>5133</v>
      </c>
      <c r="N12808">
        <v>6.25E-2</v>
      </c>
      <c r="O12808">
        <v>1.27064803049555E-3</v>
      </c>
    </row>
    <row r="12809" spans="1:15">
      <c r="A12809" t="s">
        <v>14128</v>
      </c>
      <c r="B12809" t="s">
        <v>23518</v>
      </c>
      <c r="C12809" t="s">
        <v>14129</v>
      </c>
      <c r="D12809">
        <v>3</v>
      </c>
      <c r="E12809">
        <v>787</v>
      </c>
      <c r="F12809">
        <v>48</v>
      </c>
      <c r="G12809">
        <v>7393</v>
      </c>
      <c r="H12809">
        <v>0.89837384237517603</v>
      </c>
      <c r="I12809">
        <v>1</v>
      </c>
      <c r="J12809">
        <v>0.966855260484069</v>
      </c>
      <c r="K12809" t="s">
        <v>31793</v>
      </c>
      <c r="L12809">
        <v>3</v>
      </c>
      <c r="M12809" t="s">
        <v>5133</v>
      </c>
      <c r="N12809">
        <v>6.25E-2</v>
      </c>
      <c r="O12809">
        <v>3.8119440914866601E-3</v>
      </c>
    </row>
    <row r="12810" spans="1:15">
      <c r="A12810" t="s">
        <v>14128</v>
      </c>
      <c r="B12810" t="s">
        <v>23513</v>
      </c>
      <c r="C12810" t="s">
        <v>14129</v>
      </c>
      <c r="D12810">
        <v>4</v>
      </c>
      <c r="E12810">
        <v>535</v>
      </c>
      <c r="F12810">
        <v>49</v>
      </c>
      <c r="G12810">
        <v>8124</v>
      </c>
      <c r="H12810">
        <v>0.405231809109109</v>
      </c>
      <c r="I12810">
        <v>0.99999999999997702</v>
      </c>
      <c r="J12810">
        <v>0.95041217501583097</v>
      </c>
      <c r="K12810" t="s">
        <v>31794</v>
      </c>
      <c r="L12810">
        <v>4</v>
      </c>
      <c r="M12810" t="s">
        <v>5133</v>
      </c>
      <c r="N12810">
        <v>8.1632653061224497E-2</v>
      </c>
      <c r="O12810">
        <v>7.4766355140186902E-3</v>
      </c>
    </row>
    <row r="12811" spans="1:15">
      <c r="A12811" t="s">
        <v>14128</v>
      </c>
      <c r="B12811" t="s">
        <v>23511</v>
      </c>
      <c r="C12811" t="s">
        <v>14129</v>
      </c>
      <c r="D12811">
        <v>42</v>
      </c>
      <c r="E12811">
        <v>6152</v>
      </c>
      <c r="F12811">
        <v>48</v>
      </c>
      <c r="G12811">
        <v>7804</v>
      </c>
      <c r="H12811">
        <v>9.2123132844940503E-2</v>
      </c>
      <c r="I12811">
        <v>0.40853420848785299</v>
      </c>
      <c r="J12811">
        <v>0.35114875325800998</v>
      </c>
      <c r="K12811" t="s">
        <v>31795</v>
      </c>
      <c r="L12811">
        <v>42</v>
      </c>
      <c r="M12811" t="s">
        <v>5133</v>
      </c>
      <c r="N12811">
        <v>0.875</v>
      </c>
      <c r="O12811">
        <v>6.8270481144343297E-3</v>
      </c>
    </row>
    <row r="12812" spans="1:15">
      <c r="A12812" t="s">
        <v>14130</v>
      </c>
      <c r="B12812" t="s">
        <v>23511</v>
      </c>
      <c r="C12812" t="s">
        <v>14131</v>
      </c>
      <c r="D12812">
        <v>2</v>
      </c>
      <c r="E12812">
        <v>6152</v>
      </c>
      <c r="F12812">
        <v>2</v>
      </c>
      <c r="G12812">
        <v>7804</v>
      </c>
      <c r="H12812">
        <v>0.62141708038142995</v>
      </c>
      <c r="I12812">
        <v>0.968912233598893</v>
      </c>
      <c r="J12812">
        <v>0.832812322140707</v>
      </c>
      <c r="K12812" t="s">
        <v>24938</v>
      </c>
      <c r="L12812">
        <v>2</v>
      </c>
      <c r="M12812" t="s">
        <v>5133</v>
      </c>
      <c r="N12812">
        <v>1</v>
      </c>
      <c r="O12812">
        <v>3.2509752925877802E-4</v>
      </c>
    </row>
    <row r="12813" spans="1:15">
      <c r="A12813" t="s">
        <v>14132</v>
      </c>
      <c r="B12813" t="s">
        <v>23511</v>
      </c>
      <c r="C12813" t="s">
        <v>14133</v>
      </c>
      <c r="D12813">
        <v>3</v>
      </c>
      <c r="E12813">
        <v>6152</v>
      </c>
      <c r="F12813">
        <v>3</v>
      </c>
      <c r="G12813">
        <v>7804</v>
      </c>
      <c r="H12813">
        <v>0.489837867770546</v>
      </c>
      <c r="I12813">
        <v>0.96083957126938102</v>
      </c>
      <c r="J12813">
        <v>0.82587360011061495</v>
      </c>
      <c r="K12813" t="s">
        <v>31796</v>
      </c>
      <c r="L12813">
        <v>3</v>
      </c>
      <c r="M12813" t="s">
        <v>5133</v>
      </c>
      <c r="N12813">
        <v>1</v>
      </c>
      <c r="O12813">
        <v>4.8764629388816603E-4</v>
      </c>
    </row>
    <row r="12814" spans="1:15">
      <c r="A12814" t="s">
        <v>14134</v>
      </c>
      <c r="B12814" t="s">
        <v>23511</v>
      </c>
      <c r="C12814" t="s">
        <v>14135</v>
      </c>
      <c r="D12814">
        <v>9</v>
      </c>
      <c r="E12814">
        <v>6152</v>
      </c>
      <c r="F12814">
        <v>10</v>
      </c>
      <c r="G12814">
        <v>7804</v>
      </c>
      <c r="H12814">
        <v>0.341392875758884</v>
      </c>
      <c r="I12814">
        <v>0.87709103910391695</v>
      </c>
      <c r="J12814">
        <v>0.75388894852919097</v>
      </c>
      <c r="K12814" t="s">
        <v>31797</v>
      </c>
      <c r="L12814">
        <v>9</v>
      </c>
      <c r="M12814" t="s">
        <v>5133</v>
      </c>
      <c r="N12814">
        <v>0.9</v>
      </c>
      <c r="O12814">
        <v>1.4629388816645001E-3</v>
      </c>
    </row>
    <row r="12815" spans="1:15">
      <c r="A12815" t="s">
        <v>14134</v>
      </c>
      <c r="B12815" t="s">
        <v>23518</v>
      </c>
      <c r="C12815" t="s">
        <v>14135</v>
      </c>
      <c r="D12815">
        <v>2</v>
      </c>
      <c r="E12815">
        <v>787</v>
      </c>
      <c r="F12815">
        <v>11</v>
      </c>
      <c r="G12815">
        <v>7393</v>
      </c>
      <c r="H12815">
        <v>0.330137264657273</v>
      </c>
      <c r="I12815">
        <v>1</v>
      </c>
      <c r="J12815">
        <v>0.966855260484069</v>
      </c>
      <c r="K12815" t="s">
        <v>25577</v>
      </c>
      <c r="L12815">
        <v>2</v>
      </c>
      <c r="M12815" t="s">
        <v>5133</v>
      </c>
      <c r="N12815">
        <v>0.18181818181818199</v>
      </c>
      <c r="O12815">
        <v>2.5412960609911099E-3</v>
      </c>
    </row>
    <row r="12816" spans="1:15">
      <c r="A12816" t="s">
        <v>14136</v>
      </c>
      <c r="B12816" t="s">
        <v>23518</v>
      </c>
      <c r="C12816" t="s">
        <v>14137</v>
      </c>
      <c r="D12816">
        <v>1</v>
      </c>
      <c r="E12816">
        <v>787</v>
      </c>
      <c r="F12816">
        <v>14</v>
      </c>
      <c r="G12816">
        <v>7393</v>
      </c>
      <c r="H12816">
        <v>0.79345608455289296</v>
      </c>
      <c r="I12816">
        <v>1</v>
      </c>
      <c r="J12816">
        <v>0.966855260484069</v>
      </c>
      <c r="K12816" t="s">
        <v>24742</v>
      </c>
      <c r="L12816">
        <v>1</v>
      </c>
      <c r="M12816" t="s">
        <v>5133</v>
      </c>
      <c r="N12816">
        <v>7.1428571428571397E-2</v>
      </c>
      <c r="O12816">
        <v>1.27064803049555E-3</v>
      </c>
    </row>
    <row r="12817" spans="1:15">
      <c r="A12817" t="s">
        <v>14136</v>
      </c>
      <c r="B12817" t="s">
        <v>23511</v>
      </c>
      <c r="C12817" t="s">
        <v>14137</v>
      </c>
      <c r="D12817">
        <v>11</v>
      </c>
      <c r="E12817">
        <v>6152</v>
      </c>
      <c r="F12817">
        <v>14</v>
      </c>
      <c r="G12817">
        <v>7804</v>
      </c>
      <c r="H12817">
        <v>0.65754173515226599</v>
      </c>
      <c r="I12817">
        <v>0.968912233598893</v>
      </c>
      <c r="J12817">
        <v>0.832812322140707</v>
      </c>
      <c r="K12817" t="s">
        <v>31798</v>
      </c>
      <c r="L12817">
        <v>11</v>
      </c>
      <c r="M12817" t="s">
        <v>5133</v>
      </c>
      <c r="N12817">
        <v>0.78571428571428603</v>
      </c>
      <c r="O12817">
        <v>1.78803641092328E-3</v>
      </c>
    </row>
    <row r="12818" spans="1:15">
      <c r="A12818" t="s">
        <v>14138</v>
      </c>
      <c r="B12818" t="s">
        <v>23518</v>
      </c>
      <c r="C12818" t="s">
        <v>14139</v>
      </c>
      <c r="D12818">
        <v>1</v>
      </c>
      <c r="E12818">
        <v>787</v>
      </c>
      <c r="F12818">
        <v>4</v>
      </c>
      <c r="G12818">
        <v>7393</v>
      </c>
      <c r="H12818">
        <v>0.362574478289521</v>
      </c>
      <c r="I12818">
        <v>1</v>
      </c>
      <c r="J12818">
        <v>0.966855260484069</v>
      </c>
      <c r="K12818" t="s">
        <v>24910</v>
      </c>
      <c r="L12818">
        <v>1</v>
      </c>
      <c r="M12818" t="s">
        <v>5133</v>
      </c>
      <c r="N12818">
        <v>0.25</v>
      </c>
      <c r="O12818">
        <v>1.27064803049555E-3</v>
      </c>
    </row>
    <row r="12819" spans="1:15">
      <c r="A12819" t="s">
        <v>14138</v>
      </c>
      <c r="B12819" t="s">
        <v>23511</v>
      </c>
      <c r="C12819" t="s">
        <v>14139</v>
      </c>
      <c r="D12819">
        <v>3</v>
      </c>
      <c r="E12819">
        <v>6152</v>
      </c>
      <c r="F12819">
        <v>4</v>
      </c>
      <c r="G12819">
        <v>7804</v>
      </c>
      <c r="H12819">
        <v>0.80103341611958101</v>
      </c>
      <c r="I12819">
        <v>0.968912233598893</v>
      </c>
      <c r="J12819">
        <v>0.832812322140707</v>
      </c>
      <c r="K12819" t="s">
        <v>31799</v>
      </c>
      <c r="L12819">
        <v>3</v>
      </c>
      <c r="M12819" t="s">
        <v>5133</v>
      </c>
      <c r="N12819">
        <v>0.75</v>
      </c>
      <c r="O12819">
        <v>4.8764629388816603E-4</v>
      </c>
    </row>
    <row r="12820" spans="1:15">
      <c r="A12820" t="s">
        <v>14140</v>
      </c>
      <c r="B12820" t="s">
        <v>23513</v>
      </c>
      <c r="C12820" t="s">
        <v>14141</v>
      </c>
      <c r="D12820">
        <v>4</v>
      </c>
      <c r="E12820">
        <v>535</v>
      </c>
      <c r="F12820">
        <v>23</v>
      </c>
      <c r="G12820">
        <v>8124</v>
      </c>
      <c r="H12820">
        <v>6.0708210262111803E-2</v>
      </c>
      <c r="I12820">
        <v>0.448760549738495</v>
      </c>
      <c r="J12820">
        <v>0.42650749013827299</v>
      </c>
      <c r="K12820" t="s">
        <v>31800</v>
      </c>
      <c r="L12820">
        <v>4</v>
      </c>
      <c r="M12820" t="s">
        <v>5133</v>
      </c>
      <c r="N12820">
        <v>0.173913043478261</v>
      </c>
      <c r="O12820">
        <v>7.4766355140186902E-3</v>
      </c>
    </row>
    <row r="12821" spans="1:15">
      <c r="A12821" t="s">
        <v>14140</v>
      </c>
      <c r="B12821" t="s">
        <v>23511</v>
      </c>
      <c r="C12821" t="s">
        <v>14141</v>
      </c>
      <c r="D12821">
        <v>17</v>
      </c>
      <c r="E12821">
        <v>6152</v>
      </c>
      <c r="F12821">
        <v>20</v>
      </c>
      <c r="G12821">
        <v>7804</v>
      </c>
      <c r="H12821">
        <v>0.36175190235100402</v>
      </c>
      <c r="I12821">
        <v>0.90829480295553899</v>
      </c>
      <c r="J12821">
        <v>0.78070962240619901</v>
      </c>
      <c r="K12821" t="s">
        <v>27543</v>
      </c>
      <c r="L12821">
        <v>17</v>
      </c>
      <c r="M12821" t="s">
        <v>5133</v>
      </c>
      <c r="N12821">
        <v>0.85</v>
      </c>
      <c r="O12821">
        <v>2.7633289986996102E-3</v>
      </c>
    </row>
    <row r="12822" spans="1:15">
      <c r="A12822" t="s">
        <v>14142</v>
      </c>
      <c r="B12822" t="s">
        <v>23511</v>
      </c>
      <c r="C12822" t="s">
        <v>14143</v>
      </c>
      <c r="D12822">
        <v>4</v>
      </c>
      <c r="E12822">
        <v>6152</v>
      </c>
      <c r="F12822">
        <v>4</v>
      </c>
      <c r="G12822">
        <v>7804</v>
      </c>
      <c r="H12822">
        <v>0.38610601832086699</v>
      </c>
      <c r="I12822">
        <v>0.90829480295553899</v>
      </c>
      <c r="J12822">
        <v>0.78070962240619901</v>
      </c>
      <c r="K12822" t="s">
        <v>24773</v>
      </c>
      <c r="L12822">
        <v>4</v>
      </c>
      <c r="M12822" t="s">
        <v>5133</v>
      </c>
      <c r="N12822">
        <v>1</v>
      </c>
      <c r="O12822">
        <v>6.5019505851755496E-4</v>
      </c>
    </row>
    <row r="12823" spans="1:15">
      <c r="A12823" t="s">
        <v>14144</v>
      </c>
      <c r="B12823" t="s">
        <v>23513</v>
      </c>
      <c r="C12823" t="s">
        <v>14145</v>
      </c>
      <c r="D12823">
        <v>1</v>
      </c>
      <c r="E12823">
        <v>535</v>
      </c>
      <c r="F12823">
        <v>2</v>
      </c>
      <c r="G12823">
        <v>8124</v>
      </c>
      <c r="H12823">
        <v>0.12737930779067499</v>
      </c>
      <c r="I12823">
        <v>0.64703075560747003</v>
      </c>
      <c r="J12823">
        <v>0.614945907739046</v>
      </c>
      <c r="K12823" t="s">
        <v>24600</v>
      </c>
      <c r="L12823">
        <v>1</v>
      </c>
      <c r="M12823" t="s">
        <v>5133</v>
      </c>
      <c r="N12823">
        <v>0.5</v>
      </c>
      <c r="O12823">
        <v>1.8691588785046699E-3</v>
      </c>
    </row>
    <row r="12824" spans="1:15">
      <c r="A12824" t="s">
        <v>14144</v>
      </c>
      <c r="B12824" t="s">
        <v>23518</v>
      </c>
      <c r="C12824" t="s">
        <v>14145</v>
      </c>
      <c r="D12824">
        <v>2</v>
      </c>
      <c r="E12824">
        <v>787</v>
      </c>
      <c r="F12824">
        <v>3</v>
      </c>
      <c r="G12824">
        <v>7393</v>
      </c>
      <c r="H12824">
        <v>3.1553088404617E-2</v>
      </c>
      <c r="I12824">
        <v>0.44363642296891398</v>
      </c>
      <c r="J12824">
        <v>0.42893220928983</v>
      </c>
      <c r="K12824" t="s">
        <v>25927</v>
      </c>
      <c r="L12824">
        <v>2</v>
      </c>
      <c r="M12824" t="s">
        <v>5133</v>
      </c>
      <c r="N12824">
        <v>0.66666666666666696</v>
      </c>
      <c r="O12824">
        <v>2.5412960609911099E-3</v>
      </c>
    </row>
    <row r="12825" spans="1:15">
      <c r="A12825" t="s">
        <v>14146</v>
      </c>
      <c r="B12825" t="s">
        <v>23518</v>
      </c>
      <c r="C12825" t="s">
        <v>14147</v>
      </c>
      <c r="D12825">
        <v>1</v>
      </c>
      <c r="E12825">
        <v>787</v>
      </c>
      <c r="F12825">
        <v>1</v>
      </c>
      <c r="G12825">
        <v>7393</v>
      </c>
      <c r="H12825">
        <v>0.106452049235764</v>
      </c>
      <c r="I12825">
        <v>0.63266972740240601</v>
      </c>
      <c r="J12825">
        <v>0.61170005408803896</v>
      </c>
      <c r="K12825" t="s">
        <v>28758</v>
      </c>
      <c r="L12825">
        <v>1</v>
      </c>
      <c r="M12825" t="s">
        <v>5133</v>
      </c>
      <c r="N12825">
        <v>1</v>
      </c>
      <c r="O12825">
        <v>1.27064803049555E-3</v>
      </c>
    </row>
    <row r="12826" spans="1:15">
      <c r="A12826" t="s">
        <v>14148</v>
      </c>
      <c r="B12826" t="s">
        <v>23511</v>
      </c>
      <c r="C12826" t="s">
        <v>14149</v>
      </c>
      <c r="D12826">
        <v>5</v>
      </c>
      <c r="E12826">
        <v>6152</v>
      </c>
      <c r="F12826">
        <v>5</v>
      </c>
      <c r="G12826">
        <v>7804</v>
      </c>
      <c r="H12826">
        <v>0.30433074367137097</v>
      </c>
      <c r="I12826">
        <v>0.81020448119108801</v>
      </c>
      <c r="J12826">
        <v>0.69639772519260701</v>
      </c>
      <c r="K12826" t="s">
        <v>25125</v>
      </c>
      <c r="L12826">
        <v>5</v>
      </c>
      <c r="M12826" t="s">
        <v>5133</v>
      </c>
      <c r="N12826">
        <v>1</v>
      </c>
      <c r="O12826">
        <v>8.1274382314694405E-4</v>
      </c>
    </row>
    <row r="12827" spans="1:15">
      <c r="A12827" t="s">
        <v>14150</v>
      </c>
      <c r="B12827" t="s">
        <v>23513</v>
      </c>
      <c r="C12827" t="s">
        <v>14151</v>
      </c>
      <c r="D12827">
        <v>12</v>
      </c>
      <c r="E12827">
        <v>535</v>
      </c>
      <c r="F12827">
        <v>84</v>
      </c>
      <c r="G12827">
        <v>8124</v>
      </c>
      <c r="H12827">
        <v>8.5429576144098497E-3</v>
      </c>
      <c r="I12827">
        <v>0.14772197541583701</v>
      </c>
      <c r="J12827">
        <v>0.140396763952604</v>
      </c>
      <c r="K12827" t="s">
        <v>29932</v>
      </c>
      <c r="L12827">
        <v>12</v>
      </c>
      <c r="M12827" t="s">
        <v>5133</v>
      </c>
      <c r="N12827">
        <v>0.14285714285714299</v>
      </c>
      <c r="O12827">
        <v>2.2429906542056101E-2</v>
      </c>
    </row>
    <row r="12828" spans="1:15">
      <c r="A12828" t="s">
        <v>14150</v>
      </c>
      <c r="B12828" t="s">
        <v>23518</v>
      </c>
      <c r="C12828" t="s">
        <v>14151</v>
      </c>
      <c r="D12828">
        <v>7</v>
      </c>
      <c r="E12828">
        <v>787</v>
      </c>
      <c r="F12828">
        <v>74</v>
      </c>
      <c r="G12828">
        <v>7393</v>
      </c>
      <c r="H12828">
        <v>0.68597269034071895</v>
      </c>
      <c r="I12828">
        <v>1</v>
      </c>
      <c r="J12828">
        <v>0.966855260484069</v>
      </c>
      <c r="K12828" t="s">
        <v>29934</v>
      </c>
      <c r="L12828">
        <v>7</v>
      </c>
      <c r="M12828" t="s">
        <v>5133</v>
      </c>
      <c r="N12828">
        <v>9.45945945945946E-2</v>
      </c>
      <c r="O12828">
        <v>8.8945362134688708E-3</v>
      </c>
    </row>
    <row r="12829" spans="1:15">
      <c r="A12829" t="s">
        <v>14150</v>
      </c>
      <c r="B12829" t="s">
        <v>23511</v>
      </c>
      <c r="C12829" t="s">
        <v>14151</v>
      </c>
      <c r="D12829">
        <v>64</v>
      </c>
      <c r="E12829">
        <v>6152</v>
      </c>
      <c r="F12829">
        <v>84</v>
      </c>
      <c r="G12829">
        <v>7804</v>
      </c>
      <c r="H12829">
        <v>0.77088250907431799</v>
      </c>
      <c r="I12829">
        <v>0.968912233598893</v>
      </c>
      <c r="J12829">
        <v>0.832812322140707</v>
      </c>
      <c r="K12829" t="s">
        <v>31801</v>
      </c>
      <c r="L12829">
        <v>64</v>
      </c>
      <c r="M12829" t="s">
        <v>5133</v>
      </c>
      <c r="N12829">
        <v>0.76190476190476197</v>
      </c>
      <c r="O12829">
        <v>1.04031209362809E-2</v>
      </c>
    </row>
    <row r="12830" spans="1:15">
      <c r="A12830" t="s">
        <v>14152</v>
      </c>
      <c r="B12830" t="s">
        <v>23511</v>
      </c>
      <c r="C12830" t="s">
        <v>14153</v>
      </c>
      <c r="D12830">
        <v>30</v>
      </c>
      <c r="E12830">
        <v>6152</v>
      </c>
      <c r="F12830">
        <v>41</v>
      </c>
      <c r="G12830">
        <v>7804</v>
      </c>
      <c r="H12830">
        <v>0.85948427723001097</v>
      </c>
      <c r="I12830">
        <v>1</v>
      </c>
      <c r="J12830">
        <v>0.85953329234717102</v>
      </c>
      <c r="K12830" t="s">
        <v>29935</v>
      </c>
      <c r="L12830">
        <v>30</v>
      </c>
      <c r="M12830" t="s">
        <v>5133</v>
      </c>
      <c r="N12830">
        <v>0.73170731707317105</v>
      </c>
      <c r="O12830">
        <v>4.8764629388816597E-3</v>
      </c>
    </row>
    <row r="12831" spans="1:15">
      <c r="A12831" t="s">
        <v>14152</v>
      </c>
      <c r="B12831" t="s">
        <v>23518</v>
      </c>
      <c r="C12831" t="s">
        <v>14153</v>
      </c>
      <c r="D12831">
        <v>2</v>
      </c>
      <c r="E12831">
        <v>787</v>
      </c>
      <c r="F12831">
        <v>34</v>
      </c>
      <c r="G12831">
        <v>7393</v>
      </c>
      <c r="H12831">
        <v>0.89056573259025296</v>
      </c>
      <c r="I12831">
        <v>1</v>
      </c>
      <c r="J12831">
        <v>0.966855260484069</v>
      </c>
      <c r="K12831" t="s">
        <v>29937</v>
      </c>
      <c r="L12831">
        <v>2</v>
      </c>
      <c r="M12831" t="s">
        <v>5133</v>
      </c>
      <c r="N12831">
        <v>5.8823529411764698E-2</v>
      </c>
      <c r="O12831">
        <v>2.5412960609911099E-3</v>
      </c>
    </row>
    <row r="12832" spans="1:15">
      <c r="A12832" t="s">
        <v>14152</v>
      </c>
      <c r="B12832" t="s">
        <v>23513</v>
      </c>
      <c r="C12832" t="s">
        <v>14153</v>
      </c>
      <c r="D12832">
        <v>10</v>
      </c>
      <c r="E12832">
        <v>535</v>
      </c>
      <c r="F12832">
        <v>46</v>
      </c>
      <c r="G12832">
        <v>8124</v>
      </c>
      <c r="H12832">
        <v>6.6369536193054799E-4</v>
      </c>
      <c r="I12832">
        <v>2.1187198092398302E-2</v>
      </c>
      <c r="J12832">
        <v>2.0136571021488001E-2</v>
      </c>
      <c r="K12832" t="s">
        <v>29936</v>
      </c>
      <c r="L12832">
        <v>10</v>
      </c>
      <c r="M12832" t="s">
        <v>5133</v>
      </c>
      <c r="N12832">
        <v>0.217391304347826</v>
      </c>
      <c r="O12832">
        <v>1.86915887850467E-2</v>
      </c>
    </row>
    <row r="12833" spans="1:15">
      <c r="A12833" t="s">
        <v>14154</v>
      </c>
      <c r="B12833" t="s">
        <v>23518</v>
      </c>
      <c r="C12833" t="s">
        <v>14155</v>
      </c>
      <c r="D12833">
        <v>4</v>
      </c>
      <c r="E12833">
        <v>787</v>
      </c>
      <c r="F12833">
        <v>33</v>
      </c>
      <c r="G12833">
        <v>7393</v>
      </c>
      <c r="H12833">
        <v>0.472540389290875</v>
      </c>
      <c r="I12833">
        <v>1</v>
      </c>
      <c r="J12833">
        <v>0.966855260484069</v>
      </c>
      <c r="K12833" t="s">
        <v>29940</v>
      </c>
      <c r="L12833">
        <v>4</v>
      </c>
      <c r="M12833" t="s">
        <v>5133</v>
      </c>
      <c r="N12833">
        <v>0.12121212121212099</v>
      </c>
      <c r="O12833">
        <v>5.0825921219822103E-3</v>
      </c>
    </row>
    <row r="12834" spans="1:15">
      <c r="A12834" t="s">
        <v>14154</v>
      </c>
      <c r="B12834" t="s">
        <v>23511</v>
      </c>
      <c r="C12834" t="s">
        <v>14155</v>
      </c>
      <c r="D12834">
        <v>27</v>
      </c>
      <c r="E12834">
        <v>6152</v>
      </c>
      <c r="F12834">
        <v>35</v>
      </c>
      <c r="G12834">
        <v>7804</v>
      </c>
      <c r="H12834">
        <v>0.68556092170545901</v>
      </c>
      <c r="I12834">
        <v>0.968912233598893</v>
      </c>
      <c r="J12834">
        <v>0.832812322140707</v>
      </c>
      <c r="K12834" t="s">
        <v>31802</v>
      </c>
      <c r="L12834">
        <v>27</v>
      </c>
      <c r="M12834" t="s">
        <v>5133</v>
      </c>
      <c r="N12834">
        <v>0.77142857142857102</v>
      </c>
      <c r="O12834">
        <v>4.3888166449934998E-3</v>
      </c>
    </row>
    <row r="12835" spans="1:15">
      <c r="A12835" t="s">
        <v>14154</v>
      </c>
      <c r="B12835" t="s">
        <v>23513</v>
      </c>
      <c r="C12835" t="s">
        <v>14155</v>
      </c>
      <c r="D12835">
        <v>2</v>
      </c>
      <c r="E12835">
        <v>535</v>
      </c>
      <c r="F12835">
        <v>30</v>
      </c>
      <c r="G12835">
        <v>8124</v>
      </c>
      <c r="H12835">
        <v>0.59693985221443202</v>
      </c>
      <c r="I12835">
        <v>0.99999999999997702</v>
      </c>
      <c r="J12835">
        <v>0.95041217501583097</v>
      </c>
      <c r="K12835" t="s">
        <v>29938</v>
      </c>
      <c r="L12835">
        <v>2</v>
      </c>
      <c r="M12835" t="s">
        <v>5133</v>
      </c>
      <c r="N12835">
        <v>6.6666666666666693E-2</v>
      </c>
      <c r="O12835">
        <v>3.7383177570093499E-3</v>
      </c>
    </row>
    <row r="12836" spans="1:15">
      <c r="A12836" t="s">
        <v>14156</v>
      </c>
      <c r="B12836" t="s">
        <v>23518</v>
      </c>
      <c r="C12836" t="s">
        <v>14157</v>
      </c>
      <c r="D12836">
        <v>4</v>
      </c>
      <c r="E12836">
        <v>787</v>
      </c>
      <c r="F12836">
        <v>57</v>
      </c>
      <c r="G12836">
        <v>7393</v>
      </c>
      <c r="H12836">
        <v>0.87025664097852495</v>
      </c>
      <c r="I12836">
        <v>1</v>
      </c>
      <c r="J12836">
        <v>0.966855260484069</v>
      </c>
      <c r="K12836" t="s">
        <v>31528</v>
      </c>
      <c r="L12836">
        <v>4</v>
      </c>
      <c r="M12836" t="s">
        <v>5133</v>
      </c>
      <c r="N12836">
        <v>7.0175438596491196E-2</v>
      </c>
      <c r="O12836">
        <v>5.0825921219822103E-3</v>
      </c>
    </row>
    <row r="12837" spans="1:15">
      <c r="A12837" t="s">
        <v>14156</v>
      </c>
      <c r="B12837" t="s">
        <v>23511</v>
      </c>
      <c r="C12837" t="s">
        <v>14157</v>
      </c>
      <c r="D12837">
        <v>79</v>
      </c>
      <c r="E12837">
        <v>6152</v>
      </c>
      <c r="F12837">
        <v>90</v>
      </c>
      <c r="G12837">
        <v>7804</v>
      </c>
      <c r="H12837">
        <v>2.02467317407924E-2</v>
      </c>
      <c r="I12837">
        <v>0.14319617384202701</v>
      </c>
      <c r="J12837">
        <v>0.123081878753955</v>
      </c>
      <c r="K12837" t="s">
        <v>31803</v>
      </c>
      <c r="L12837">
        <v>79</v>
      </c>
      <c r="M12837" t="s">
        <v>5133</v>
      </c>
      <c r="N12837">
        <v>0.87777777777777799</v>
      </c>
      <c r="O12837">
        <v>1.28413524057217E-2</v>
      </c>
    </row>
    <row r="12838" spans="1:15">
      <c r="A12838" t="s">
        <v>14156</v>
      </c>
      <c r="B12838" t="s">
        <v>23513</v>
      </c>
      <c r="C12838" t="s">
        <v>14157</v>
      </c>
      <c r="D12838">
        <v>3</v>
      </c>
      <c r="E12838">
        <v>535</v>
      </c>
      <c r="F12838">
        <v>108</v>
      </c>
      <c r="G12838">
        <v>8124</v>
      </c>
      <c r="H12838">
        <v>0.97682942225730396</v>
      </c>
      <c r="I12838">
        <v>0.99999999999997702</v>
      </c>
      <c r="J12838">
        <v>0.95041217501583097</v>
      </c>
      <c r="K12838" t="s">
        <v>31527</v>
      </c>
      <c r="L12838">
        <v>3</v>
      </c>
      <c r="M12838" t="s">
        <v>5133</v>
      </c>
      <c r="N12838">
        <v>2.7777777777777801E-2</v>
      </c>
      <c r="O12838">
        <v>5.60747663551402E-3</v>
      </c>
    </row>
    <row r="12839" spans="1:15">
      <c r="A12839" t="s">
        <v>14158</v>
      </c>
      <c r="B12839" t="s">
        <v>23511</v>
      </c>
      <c r="C12839" t="s">
        <v>14159</v>
      </c>
      <c r="D12839">
        <v>1</v>
      </c>
      <c r="E12839">
        <v>6152</v>
      </c>
      <c r="F12839">
        <v>2</v>
      </c>
      <c r="G12839">
        <v>7804</v>
      </c>
      <c r="H12839">
        <v>0.95521029019776005</v>
      </c>
      <c r="I12839">
        <v>1</v>
      </c>
      <c r="J12839">
        <v>0.85953329234717102</v>
      </c>
      <c r="K12839" t="s">
        <v>31804</v>
      </c>
      <c r="L12839">
        <v>1</v>
      </c>
      <c r="M12839" t="s">
        <v>1463</v>
      </c>
      <c r="N12839">
        <v>0.5</v>
      </c>
      <c r="O12839">
        <v>1.6254876462938901E-4</v>
      </c>
    </row>
    <row r="12840" spans="1:15">
      <c r="A12840" t="s">
        <v>14158</v>
      </c>
      <c r="B12840" t="s">
        <v>23518</v>
      </c>
      <c r="C12840" t="s">
        <v>14159</v>
      </c>
      <c r="D12840">
        <v>1</v>
      </c>
      <c r="E12840">
        <v>787</v>
      </c>
      <c r="F12840">
        <v>2</v>
      </c>
      <c r="G12840">
        <v>7393</v>
      </c>
      <c r="H12840">
        <v>0.20158492765181499</v>
      </c>
      <c r="I12840">
        <v>0.83876007220319604</v>
      </c>
      <c r="J12840">
        <v>0.81095958809365798</v>
      </c>
      <c r="K12840" t="s">
        <v>28604</v>
      </c>
      <c r="L12840">
        <v>1</v>
      </c>
      <c r="M12840" t="s">
        <v>1463</v>
      </c>
      <c r="N12840">
        <v>0.5</v>
      </c>
      <c r="O12840">
        <v>1.27064803049555E-3</v>
      </c>
    </row>
    <row r="12841" spans="1:15">
      <c r="A12841" t="s">
        <v>14160</v>
      </c>
      <c r="B12841" t="s">
        <v>23513</v>
      </c>
      <c r="C12841" t="s">
        <v>14161</v>
      </c>
      <c r="D12841">
        <v>1</v>
      </c>
      <c r="E12841">
        <v>535</v>
      </c>
      <c r="F12841">
        <v>10</v>
      </c>
      <c r="G12841">
        <v>8124</v>
      </c>
      <c r="H12841">
        <v>0.494202526653369</v>
      </c>
      <c r="I12841">
        <v>0.99999999999997702</v>
      </c>
      <c r="J12841">
        <v>0.95041217501583097</v>
      </c>
      <c r="K12841" t="s">
        <v>24765</v>
      </c>
      <c r="L12841">
        <v>1</v>
      </c>
      <c r="M12841" t="s">
        <v>5133</v>
      </c>
      <c r="N12841">
        <v>0.1</v>
      </c>
      <c r="O12841">
        <v>1.8691588785046699E-3</v>
      </c>
    </row>
    <row r="12842" spans="1:15">
      <c r="A12842" t="s">
        <v>14160</v>
      </c>
      <c r="B12842" t="s">
        <v>23511</v>
      </c>
      <c r="C12842" t="s">
        <v>14161</v>
      </c>
      <c r="D12842">
        <v>8</v>
      </c>
      <c r="E12842">
        <v>6152</v>
      </c>
      <c r="F12842">
        <v>9</v>
      </c>
      <c r="G12842">
        <v>7804</v>
      </c>
      <c r="H12842">
        <v>0.40157748897504503</v>
      </c>
      <c r="I12842">
        <v>0.91525479399875698</v>
      </c>
      <c r="J12842">
        <v>0.78669196642228301</v>
      </c>
      <c r="K12842" t="s">
        <v>25940</v>
      </c>
      <c r="L12842">
        <v>8</v>
      </c>
      <c r="M12842" t="s">
        <v>5133</v>
      </c>
      <c r="N12842">
        <v>0.88888888888888895</v>
      </c>
      <c r="O12842">
        <v>1.3003901170351099E-3</v>
      </c>
    </row>
    <row r="12843" spans="1:15">
      <c r="A12843" t="s">
        <v>14162</v>
      </c>
      <c r="B12843" t="s">
        <v>23511</v>
      </c>
      <c r="C12843" t="s">
        <v>14163</v>
      </c>
      <c r="D12843">
        <v>8</v>
      </c>
      <c r="E12843">
        <v>6152</v>
      </c>
      <c r="F12843">
        <v>9</v>
      </c>
      <c r="G12843">
        <v>7804</v>
      </c>
      <c r="H12843">
        <v>0.40157748897504503</v>
      </c>
      <c r="I12843">
        <v>0.91525479399875698</v>
      </c>
      <c r="J12843">
        <v>0.78669196642228301</v>
      </c>
      <c r="K12843" t="s">
        <v>24614</v>
      </c>
      <c r="L12843">
        <v>8</v>
      </c>
      <c r="M12843" t="s">
        <v>5133</v>
      </c>
      <c r="N12843">
        <v>0.88888888888888895</v>
      </c>
      <c r="O12843">
        <v>1.3003901170351099E-3</v>
      </c>
    </row>
    <row r="12844" spans="1:15">
      <c r="A12844" t="s">
        <v>14164</v>
      </c>
      <c r="B12844" t="s">
        <v>23511</v>
      </c>
      <c r="C12844" t="s">
        <v>14165</v>
      </c>
      <c r="D12844">
        <v>2</v>
      </c>
      <c r="E12844">
        <v>6152</v>
      </c>
      <c r="F12844">
        <v>3</v>
      </c>
      <c r="G12844">
        <v>7804</v>
      </c>
      <c r="H12844">
        <v>0.88457550560319997</v>
      </c>
      <c r="I12844">
        <v>1</v>
      </c>
      <c r="J12844">
        <v>0.85953329234717102</v>
      </c>
      <c r="K12844" t="s">
        <v>24736</v>
      </c>
      <c r="L12844">
        <v>2</v>
      </c>
      <c r="M12844" t="s">
        <v>5133</v>
      </c>
      <c r="N12844">
        <v>0.66666666666666696</v>
      </c>
      <c r="O12844">
        <v>3.2509752925877802E-4</v>
      </c>
    </row>
    <row r="12845" spans="1:15">
      <c r="A12845" t="s">
        <v>14164</v>
      </c>
      <c r="B12845" t="s">
        <v>23513</v>
      </c>
      <c r="C12845" t="s">
        <v>14165</v>
      </c>
      <c r="D12845">
        <v>1</v>
      </c>
      <c r="E12845">
        <v>535</v>
      </c>
      <c r="F12845">
        <v>3</v>
      </c>
      <c r="G12845">
        <v>8124</v>
      </c>
      <c r="H12845">
        <v>0.184859247501582</v>
      </c>
      <c r="I12845">
        <v>0.75508452473579202</v>
      </c>
      <c r="J12845">
        <v>0.71764152547495597</v>
      </c>
      <c r="K12845" t="s">
        <v>25983</v>
      </c>
      <c r="L12845">
        <v>1</v>
      </c>
      <c r="M12845" t="s">
        <v>5133</v>
      </c>
      <c r="N12845">
        <v>0.33333333333333298</v>
      </c>
      <c r="O12845">
        <v>1.8691588785046699E-3</v>
      </c>
    </row>
    <row r="12846" spans="1:15">
      <c r="A12846" t="s">
        <v>14166</v>
      </c>
      <c r="B12846" t="s">
        <v>23511</v>
      </c>
      <c r="C12846" t="s">
        <v>14167</v>
      </c>
      <c r="D12846">
        <v>1</v>
      </c>
      <c r="E12846">
        <v>6152</v>
      </c>
      <c r="F12846">
        <v>1</v>
      </c>
      <c r="G12846">
        <v>7804</v>
      </c>
      <c r="H12846">
        <v>0.788313685289595</v>
      </c>
      <c r="I12846">
        <v>0.968912233598893</v>
      </c>
      <c r="J12846">
        <v>0.832812322140707</v>
      </c>
      <c r="K12846" t="s">
        <v>24835</v>
      </c>
      <c r="L12846">
        <v>1</v>
      </c>
      <c r="M12846" t="s">
        <v>5133</v>
      </c>
      <c r="N12846">
        <v>1</v>
      </c>
      <c r="O12846">
        <v>1.6254876462938901E-4</v>
      </c>
    </row>
    <row r="12847" spans="1:15">
      <c r="A12847" t="s">
        <v>14168</v>
      </c>
      <c r="B12847" t="s">
        <v>23511</v>
      </c>
      <c r="C12847" t="s">
        <v>14169</v>
      </c>
      <c r="D12847">
        <v>32</v>
      </c>
      <c r="E12847">
        <v>6152</v>
      </c>
      <c r="F12847">
        <v>34</v>
      </c>
      <c r="G12847">
        <v>7804</v>
      </c>
      <c r="H12847">
        <v>1.5390536968701801E-2</v>
      </c>
      <c r="I12847">
        <v>0.11610715437308</v>
      </c>
      <c r="J12847">
        <v>9.9797964663354805E-2</v>
      </c>
      <c r="K12847" t="s">
        <v>31805</v>
      </c>
      <c r="L12847">
        <v>32</v>
      </c>
      <c r="M12847" t="s">
        <v>5133</v>
      </c>
      <c r="N12847">
        <v>0.94117647058823495</v>
      </c>
      <c r="O12847">
        <v>5.2015604681404396E-3</v>
      </c>
    </row>
    <row r="12848" spans="1:15">
      <c r="A12848" t="s">
        <v>14170</v>
      </c>
      <c r="B12848" t="s">
        <v>23511</v>
      </c>
      <c r="C12848" t="s">
        <v>14171</v>
      </c>
      <c r="D12848">
        <v>9</v>
      </c>
      <c r="E12848">
        <v>6152</v>
      </c>
      <c r="F12848">
        <v>11</v>
      </c>
      <c r="G12848">
        <v>7804</v>
      </c>
      <c r="H12848">
        <v>0.578610134932666</v>
      </c>
      <c r="I12848">
        <v>0.968912233598893</v>
      </c>
      <c r="J12848">
        <v>0.832812322140707</v>
      </c>
      <c r="K12848" t="s">
        <v>31806</v>
      </c>
      <c r="L12848">
        <v>9</v>
      </c>
      <c r="M12848" t="s">
        <v>5133</v>
      </c>
      <c r="N12848">
        <v>0.81818181818181801</v>
      </c>
      <c r="O12848">
        <v>1.4629388816645001E-3</v>
      </c>
    </row>
    <row r="12849" spans="1:15">
      <c r="A12849" t="s">
        <v>14170</v>
      </c>
      <c r="B12849" t="s">
        <v>23518</v>
      </c>
      <c r="C12849" t="s">
        <v>14171</v>
      </c>
      <c r="D12849">
        <v>2</v>
      </c>
      <c r="E12849">
        <v>787</v>
      </c>
      <c r="F12849">
        <v>12</v>
      </c>
      <c r="G12849">
        <v>7393</v>
      </c>
      <c r="H12849">
        <v>0.37061782085017497</v>
      </c>
      <c r="I12849">
        <v>1</v>
      </c>
      <c r="J12849">
        <v>0.966855260484069</v>
      </c>
      <c r="K12849" t="s">
        <v>25589</v>
      </c>
      <c r="L12849">
        <v>2</v>
      </c>
      <c r="M12849" t="s">
        <v>5133</v>
      </c>
      <c r="N12849">
        <v>0.16666666666666699</v>
      </c>
      <c r="O12849">
        <v>2.5412960609911099E-3</v>
      </c>
    </row>
    <row r="12850" spans="1:15">
      <c r="A12850" t="s">
        <v>14172</v>
      </c>
      <c r="B12850" t="s">
        <v>23513</v>
      </c>
      <c r="C12850" t="s">
        <v>14173</v>
      </c>
      <c r="D12850">
        <v>1</v>
      </c>
      <c r="E12850">
        <v>535</v>
      </c>
      <c r="F12850">
        <v>3</v>
      </c>
      <c r="G12850">
        <v>8124</v>
      </c>
      <c r="H12850">
        <v>0.184859247501582</v>
      </c>
      <c r="I12850">
        <v>0.75508452473579202</v>
      </c>
      <c r="J12850">
        <v>0.71764152547495597</v>
      </c>
      <c r="K12850" t="s">
        <v>25564</v>
      </c>
      <c r="L12850">
        <v>1</v>
      </c>
      <c r="M12850" t="s">
        <v>5133</v>
      </c>
      <c r="N12850">
        <v>0.33333333333333298</v>
      </c>
      <c r="O12850">
        <v>1.8691588785046699E-3</v>
      </c>
    </row>
    <row r="12851" spans="1:15">
      <c r="A12851" t="s">
        <v>14172</v>
      </c>
      <c r="B12851" t="s">
        <v>23511</v>
      </c>
      <c r="C12851" t="s">
        <v>14173</v>
      </c>
      <c r="D12851">
        <v>2</v>
      </c>
      <c r="E12851">
        <v>6152</v>
      </c>
      <c r="F12851">
        <v>3</v>
      </c>
      <c r="G12851">
        <v>7804</v>
      </c>
      <c r="H12851">
        <v>0.88457550560319997</v>
      </c>
      <c r="I12851">
        <v>1</v>
      </c>
      <c r="J12851">
        <v>0.85953329234717102</v>
      </c>
      <c r="K12851" t="s">
        <v>25565</v>
      </c>
      <c r="L12851">
        <v>2</v>
      </c>
      <c r="M12851" t="s">
        <v>5133</v>
      </c>
      <c r="N12851">
        <v>0.66666666666666696</v>
      </c>
      <c r="O12851">
        <v>3.2509752925877802E-4</v>
      </c>
    </row>
    <row r="12852" spans="1:15">
      <c r="A12852" t="s">
        <v>14174</v>
      </c>
      <c r="B12852" t="s">
        <v>23513</v>
      </c>
      <c r="C12852" t="s">
        <v>14175</v>
      </c>
      <c r="D12852">
        <v>1</v>
      </c>
      <c r="E12852">
        <v>535</v>
      </c>
      <c r="F12852">
        <v>8</v>
      </c>
      <c r="G12852">
        <v>8124</v>
      </c>
      <c r="H12852">
        <v>0.42028903387437799</v>
      </c>
      <c r="I12852">
        <v>0.99999999999997702</v>
      </c>
      <c r="J12852">
        <v>0.95041217501583097</v>
      </c>
      <c r="K12852" t="s">
        <v>25564</v>
      </c>
      <c r="L12852">
        <v>1</v>
      </c>
      <c r="M12852" t="s">
        <v>5133</v>
      </c>
      <c r="N12852">
        <v>0.125</v>
      </c>
      <c r="O12852">
        <v>1.8691588785046699E-3</v>
      </c>
    </row>
    <row r="12853" spans="1:15">
      <c r="A12853" t="s">
        <v>14174</v>
      </c>
      <c r="B12853" t="s">
        <v>23518</v>
      </c>
      <c r="C12853" t="s">
        <v>14175</v>
      </c>
      <c r="D12853">
        <v>4</v>
      </c>
      <c r="E12853">
        <v>787</v>
      </c>
      <c r="F12853">
        <v>9</v>
      </c>
      <c r="G12853">
        <v>7393</v>
      </c>
      <c r="H12853">
        <v>1.03562281035479E-2</v>
      </c>
      <c r="I12853">
        <v>0.24323860088996599</v>
      </c>
      <c r="J12853">
        <v>0.235176520823249</v>
      </c>
      <c r="K12853" t="s">
        <v>25566</v>
      </c>
      <c r="L12853">
        <v>4</v>
      </c>
      <c r="M12853" t="s">
        <v>5133</v>
      </c>
      <c r="N12853">
        <v>0.44444444444444398</v>
      </c>
      <c r="O12853">
        <v>5.0825921219822103E-3</v>
      </c>
    </row>
    <row r="12854" spans="1:15">
      <c r="A12854" t="s">
        <v>14174</v>
      </c>
      <c r="B12854" t="s">
        <v>23511</v>
      </c>
      <c r="C12854" t="s">
        <v>14175</v>
      </c>
      <c r="D12854">
        <v>5</v>
      </c>
      <c r="E12854">
        <v>6152</v>
      </c>
      <c r="F12854">
        <v>10</v>
      </c>
      <c r="G12854">
        <v>7804</v>
      </c>
      <c r="H12854">
        <v>0.99150407790904604</v>
      </c>
      <c r="I12854">
        <v>1</v>
      </c>
      <c r="J12854">
        <v>0.85953329234717102</v>
      </c>
      <c r="K12854" t="s">
        <v>25610</v>
      </c>
      <c r="L12854">
        <v>5</v>
      </c>
      <c r="M12854" t="s">
        <v>5133</v>
      </c>
      <c r="N12854">
        <v>0.5</v>
      </c>
      <c r="O12854">
        <v>8.1274382314694405E-4</v>
      </c>
    </row>
    <row r="12855" spans="1:15">
      <c r="A12855" t="s">
        <v>14176</v>
      </c>
      <c r="B12855" t="s">
        <v>23511</v>
      </c>
      <c r="C12855" t="s">
        <v>14177</v>
      </c>
      <c r="D12855">
        <v>4</v>
      </c>
      <c r="E12855">
        <v>6152</v>
      </c>
      <c r="F12855">
        <v>5</v>
      </c>
      <c r="G12855">
        <v>7804</v>
      </c>
      <c r="H12855">
        <v>0.71320711691885297</v>
      </c>
      <c r="I12855">
        <v>0.968912233598893</v>
      </c>
      <c r="J12855">
        <v>0.832812322140707</v>
      </c>
      <c r="K12855" t="s">
        <v>28780</v>
      </c>
      <c r="L12855">
        <v>4</v>
      </c>
      <c r="M12855" t="s">
        <v>5133</v>
      </c>
      <c r="N12855">
        <v>0.8</v>
      </c>
      <c r="O12855">
        <v>6.5019505851755496E-4</v>
      </c>
    </row>
    <row r="12856" spans="1:15">
      <c r="A12856" t="s">
        <v>14178</v>
      </c>
      <c r="B12856" t="s">
        <v>23511</v>
      </c>
      <c r="C12856" t="s">
        <v>14179</v>
      </c>
      <c r="D12856">
        <v>5</v>
      </c>
      <c r="E12856">
        <v>6152</v>
      </c>
      <c r="F12856">
        <v>5</v>
      </c>
      <c r="G12856">
        <v>7804</v>
      </c>
      <c r="H12856">
        <v>0.30433074367137097</v>
      </c>
      <c r="I12856">
        <v>0.81020448119108801</v>
      </c>
      <c r="J12856">
        <v>0.69639772519260701</v>
      </c>
      <c r="K12856" t="s">
        <v>31807</v>
      </c>
      <c r="L12856">
        <v>5</v>
      </c>
      <c r="M12856" t="s">
        <v>5133</v>
      </c>
      <c r="N12856">
        <v>1</v>
      </c>
      <c r="O12856">
        <v>8.1274382314694405E-4</v>
      </c>
    </row>
    <row r="12857" spans="1:15">
      <c r="A12857" t="s">
        <v>14180</v>
      </c>
      <c r="B12857" t="s">
        <v>23511</v>
      </c>
      <c r="C12857" t="s">
        <v>14181</v>
      </c>
      <c r="D12857">
        <v>3</v>
      </c>
      <c r="E12857">
        <v>6152</v>
      </c>
      <c r="F12857">
        <v>5</v>
      </c>
      <c r="G12857">
        <v>7804</v>
      </c>
      <c r="H12857">
        <v>0.93277286492067202</v>
      </c>
      <c r="I12857">
        <v>1</v>
      </c>
      <c r="J12857">
        <v>0.85953329234717102</v>
      </c>
      <c r="K12857" t="s">
        <v>27439</v>
      </c>
      <c r="L12857">
        <v>3</v>
      </c>
      <c r="M12857" t="s">
        <v>5133</v>
      </c>
      <c r="N12857">
        <v>0.6</v>
      </c>
      <c r="O12857">
        <v>4.8764629388816603E-4</v>
      </c>
    </row>
    <row r="12858" spans="1:15">
      <c r="A12858" t="s">
        <v>14182</v>
      </c>
      <c r="B12858" t="s">
        <v>23511</v>
      </c>
      <c r="C12858" t="s">
        <v>14183</v>
      </c>
      <c r="D12858">
        <v>3</v>
      </c>
      <c r="E12858">
        <v>6152</v>
      </c>
      <c r="F12858">
        <v>5</v>
      </c>
      <c r="G12858">
        <v>7804</v>
      </c>
      <c r="H12858">
        <v>0.93277286492067202</v>
      </c>
      <c r="I12858">
        <v>1</v>
      </c>
      <c r="J12858">
        <v>0.85953329234717102</v>
      </c>
      <c r="K12858" t="s">
        <v>25654</v>
      </c>
      <c r="L12858">
        <v>3</v>
      </c>
      <c r="M12858" t="s">
        <v>5133</v>
      </c>
      <c r="N12858">
        <v>0.6</v>
      </c>
      <c r="O12858">
        <v>4.8764629388816603E-4</v>
      </c>
    </row>
    <row r="12859" spans="1:15">
      <c r="A12859" t="s">
        <v>14184</v>
      </c>
      <c r="B12859" t="s">
        <v>23513</v>
      </c>
      <c r="C12859" t="s">
        <v>14185</v>
      </c>
      <c r="D12859">
        <v>1</v>
      </c>
      <c r="E12859">
        <v>535</v>
      </c>
      <c r="F12859">
        <v>101</v>
      </c>
      <c r="G12859">
        <v>8124</v>
      </c>
      <c r="H12859">
        <v>0.99901670734781201</v>
      </c>
      <c r="I12859">
        <v>0.99999999999997702</v>
      </c>
      <c r="J12859">
        <v>0.95041217501583097</v>
      </c>
      <c r="K12859" t="s">
        <v>24628</v>
      </c>
      <c r="L12859">
        <v>1</v>
      </c>
      <c r="M12859" t="s">
        <v>5133</v>
      </c>
      <c r="N12859">
        <v>9.9009900990098994E-3</v>
      </c>
      <c r="O12859">
        <v>1.8691588785046699E-3</v>
      </c>
    </row>
    <row r="12860" spans="1:15">
      <c r="A12860" t="s">
        <v>14184</v>
      </c>
      <c r="B12860" t="s">
        <v>23518</v>
      </c>
      <c r="C12860" t="s">
        <v>14185</v>
      </c>
      <c r="D12860">
        <v>15</v>
      </c>
      <c r="E12860">
        <v>787</v>
      </c>
      <c r="F12860">
        <v>107</v>
      </c>
      <c r="G12860">
        <v>7393</v>
      </c>
      <c r="H12860">
        <v>0.162194512649081</v>
      </c>
      <c r="I12860">
        <v>0.82859402353427802</v>
      </c>
      <c r="J12860">
        <v>0.80113049045977802</v>
      </c>
      <c r="K12860" t="s">
        <v>25644</v>
      </c>
      <c r="L12860">
        <v>15</v>
      </c>
      <c r="M12860" t="s">
        <v>5133</v>
      </c>
      <c r="N12860">
        <v>0.14018691588785001</v>
      </c>
      <c r="O12860">
        <v>1.9059720457433298E-2</v>
      </c>
    </row>
    <row r="12861" spans="1:15">
      <c r="A12861" t="s">
        <v>14184</v>
      </c>
      <c r="B12861" t="s">
        <v>23511</v>
      </c>
      <c r="C12861" t="s">
        <v>14185</v>
      </c>
      <c r="D12861">
        <v>85</v>
      </c>
      <c r="E12861">
        <v>6152</v>
      </c>
      <c r="F12861">
        <v>108</v>
      </c>
      <c r="G12861">
        <v>7804</v>
      </c>
      <c r="H12861">
        <v>0.56864144800295902</v>
      </c>
      <c r="I12861">
        <v>0.968912233598893</v>
      </c>
      <c r="J12861">
        <v>0.832812322140707</v>
      </c>
      <c r="K12861" t="s">
        <v>27446</v>
      </c>
      <c r="L12861">
        <v>85</v>
      </c>
      <c r="M12861" t="s">
        <v>5133</v>
      </c>
      <c r="N12861">
        <v>0.78703703703703698</v>
      </c>
      <c r="O12861">
        <v>1.3816644993498E-2</v>
      </c>
    </row>
    <row r="12862" spans="1:15">
      <c r="A12862" t="s">
        <v>14186</v>
      </c>
      <c r="B12862" t="s">
        <v>23511</v>
      </c>
      <c r="C12862" t="s">
        <v>14187</v>
      </c>
      <c r="D12862">
        <v>94</v>
      </c>
      <c r="E12862">
        <v>6152</v>
      </c>
      <c r="F12862">
        <v>126</v>
      </c>
      <c r="G12862">
        <v>7804</v>
      </c>
      <c r="H12862">
        <v>0.89798563060344405</v>
      </c>
      <c r="I12862">
        <v>1</v>
      </c>
      <c r="J12862">
        <v>0.85953329234717102</v>
      </c>
      <c r="K12862" t="s">
        <v>28170</v>
      </c>
      <c r="L12862">
        <v>94</v>
      </c>
      <c r="M12862" t="s">
        <v>5133</v>
      </c>
      <c r="N12862">
        <v>0.74603174603174605</v>
      </c>
      <c r="O12862">
        <v>1.5279583875162501E-2</v>
      </c>
    </row>
    <row r="12863" spans="1:15">
      <c r="A12863" t="s">
        <v>14186</v>
      </c>
      <c r="B12863" t="s">
        <v>23513</v>
      </c>
      <c r="C12863" t="s">
        <v>14187</v>
      </c>
      <c r="D12863">
        <v>17</v>
      </c>
      <c r="E12863">
        <v>535</v>
      </c>
      <c r="F12863">
        <v>133</v>
      </c>
      <c r="G12863">
        <v>8124</v>
      </c>
      <c r="H12863">
        <v>6.2236418127943702E-3</v>
      </c>
      <c r="I12863">
        <v>0.116869291959713</v>
      </c>
      <c r="J12863">
        <v>0.111073997963994</v>
      </c>
      <c r="K12863" t="s">
        <v>28171</v>
      </c>
      <c r="L12863">
        <v>17</v>
      </c>
      <c r="M12863" t="s">
        <v>5133</v>
      </c>
      <c r="N12863">
        <v>0.12781954887218</v>
      </c>
      <c r="O12863">
        <v>3.1775700934579397E-2</v>
      </c>
    </row>
    <row r="12864" spans="1:15">
      <c r="A12864" t="s">
        <v>14186</v>
      </c>
      <c r="B12864" t="s">
        <v>23518</v>
      </c>
      <c r="C12864" t="s">
        <v>14187</v>
      </c>
      <c r="D12864">
        <v>19</v>
      </c>
      <c r="E12864">
        <v>787</v>
      </c>
      <c r="F12864">
        <v>133</v>
      </c>
      <c r="G12864">
        <v>7393</v>
      </c>
      <c r="H12864">
        <v>0.111688114660077</v>
      </c>
      <c r="I12864">
        <v>0.65980457652129698</v>
      </c>
      <c r="J12864">
        <v>0.63793552570108003</v>
      </c>
      <c r="K12864" t="s">
        <v>28169</v>
      </c>
      <c r="L12864">
        <v>19</v>
      </c>
      <c r="M12864" t="s">
        <v>5133</v>
      </c>
      <c r="N12864">
        <v>0.14285714285714299</v>
      </c>
      <c r="O12864">
        <v>2.4142312579415501E-2</v>
      </c>
    </row>
    <row r="12865" spans="1:15">
      <c r="A12865" t="s">
        <v>14188</v>
      </c>
      <c r="B12865" t="s">
        <v>23518</v>
      </c>
      <c r="C12865" t="s">
        <v>14189</v>
      </c>
      <c r="D12865">
        <v>12</v>
      </c>
      <c r="E12865">
        <v>787</v>
      </c>
      <c r="F12865">
        <v>77</v>
      </c>
      <c r="G12865">
        <v>7393</v>
      </c>
      <c r="H12865">
        <v>0.113130551197562</v>
      </c>
      <c r="I12865">
        <v>0.66672508077030401</v>
      </c>
      <c r="J12865">
        <v>0.644626651639434</v>
      </c>
      <c r="K12865" t="s">
        <v>28173</v>
      </c>
      <c r="L12865">
        <v>12</v>
      </c>
      <c r="M12865" t="s">
        <v>5133</v>
      </c>
      <c r="N12865">
        <v>0.15584415584415601</v>
      </c>
      <c r="O12865">
        <v>1.52477763659466E-2</v>
      </c>
    </row>
    <row r="12866" spans="1:15">
      <c r="A12866" t="s">
        <v>14188</v>
      </c>
      <c r="B12866" t="s">
        <v>23511</v>
      </c>
      <c r="C12866" t="s">
        <v>14189</v>
      </c>
      <c r="D12866">
        <v>57</v>
      </c>
      <c r="E12866">
        <v>6152</v>
      </c>
      <c r="F12866">
        <v>79</v>
      </c>
      <c r="G12866">
        <v>7804</v>
      </c>
      <c r="H12866">
        <v>0.94129641628300598</v>
      </c>
      <c r="I12866">
        <v>1</v>
      </c>
      <c r="J12866">
        <v>0.85953329234717102</v>
      </c>
      <c r="K12866" t="s">
        <v>28174</v>
      </c>
      <c r="L12866">
        <v>57</v>
      </c>
      <c r="M12866" t="s">
        <v>5133</v>
      </c>
      <c r="N12866">
        <v>0.721518987341772</v>
      </c>
      <c r="O12866">
        <v>9.2652795838751596E-3</v>
      </c>
    </row>
    <row r="12867" spans="1:15">
      <c r="A12867" t="s">
        <v>14188</v>
      </c>
      <c r="B12867" t="s">
        <v>23513</v>
      </c>
      <c r="C12867" t="s">
        <v>14189</v>
      </c>
      <c r="D12867">
        <v>6</v>
      </c>
      <c r="E12867">
        <v>535</v>
      </c>
      <c r="F12867">
        <v>78</v>
      </c>
      <c r="G12867">
        <v>8124</v>
      </c>
      <c r="H12867">
        <v>0.408823097935955</v>
      </c>
      <c r="I12867">
        <v>0.99999999999997702</v>
      </c>
      <c r="J12867">
        <v>0.95041217501583097</v>
      </c>
      <c r="K12867" t="s">
        <v>28172</v>
      </c>
      <c r="L12867">
        <v>6</v>
      </c>
      <c r="M12867" t="s">
        <v>5133</v>
      </c>
      <c r="N12867">
        <v>7.69230769230769E-2</v>
      </c>
      <c r="O12867">
        <v>1.1214953271028E-2</v>
      </c>
    </row>
    <row r="12868" spans="1:15">
      <c r="A12868" t="s">
        <v>14190</v>
      </c>
      <c r="B12868" t="s">
        <v>23511</v>
      </c>
      <c r="C12868" t="s">
        <v>14191</v>
      </c>
      <c r="D12868">
        <v>1</v>
      </c>
      <c r="E12868">
        <v>6152</v>
      </c>
      <c r="F12868">
        <v>1</v>
      </c>
      <c r="G12868">
        <v>7804</v>
      </c>
      <c r="H12868">
        <v>0.788313685289595</v>
      </c>
      <c r="I12868">
        <v>0.968912233598893</v>
      </c>
      <c r="J12868">
        <v>0.832812322140707</v>
      </c>
      <c r="K12868" t="s">
        <v>31808</v>
      </c>
      <c r="L12868">
        <v>1</v>
      </c>
      <c r="M12868" t="s">
        <v>1463</v>
      </c>
      <c r="N12868">
        <v>1</v>
      </c>
      <c r="O12868">
        <v>1.6254876462938901E-4</v>
      </c>
    </row>
    <row r="12869" spans="1:15">
      <c r="A12869" t="s">
        <v>14192</v>
      </c>
      <c r="B12869" t="s">
        <v>23511</v>
      </c>
      <c r="C12869" t="s">
        <v>14193</v>
      </c>
      <c r="D12869">
        <v>1</v>
      </c>
      <c r="E12869">
        <v>6152</v>
      </c>
      <c r="F12869">
        <v>1</v>
      </c>
      <c r="G12869">
        <v>7804</v>
      </c>
      <c r="H12869">
        <v>0.788313685289595</v>
      </c>
      <c r="I12869">
        <v>0.968912233598893</v>
      </c>
      <c r="J12869">
        <v>0.832812322140707</v>
      </c>
      <c r="K12869" t="s">
        <v>31808</v>
      </c>
      <c r="L12869">
        <v>1</v>
      </c>
      <c r="M12869" t="s">
        <v>1463</v>
      </c>
      <c r="N12869">
        <v>1</v>
      </c>
      <c r="O12869">
        <v>1.6254876462938901E-4</v>
      </c>
    </row>
    <row r="12870" spans="1:15">
      <c r="A12870" t="s">
        <v>14194</v>
      </c>
      <c r="B12870" t="s">
        <v>23511</v>
      </c>
      <c r="C12870" t="s">
        <v>14195</v>
      </c>
      <c r="D12870">
        <v>2</v>
      </c>
      <c r="E12870">
        <v>6152</v>
      </c>
      <c r="F12870">
        <v>2</v>
      </c>
      <c r="G12870">
        <v>7804</v>
      </c>
      <c r="H12870">
        <v>0.62141708038142995</v>
      </c>
      <c r="I12870">
        <v>0.968912233598893</v>
      </c>
      <c r="J12870">
        <v>0.832812322140707</v>
      </c>
      <c r="K12870" t="s">
        <v>24528</v>
      </c>
      <c r="L12870">
        <v>2</v>
      </c>
      <c r="M12870" t="s">
        <v>5133</v>
      </c>
      <c r="N12870">
        <v>1</v>
      </c>
      <c r="O12870">
        <v>3.2509752925877802E-4</v>
      </c>
    </row>
    <row r="12871" spans="1:15">
      <c r="A12871" t="s">
        <v>14196</v>
      </c>
      <c r="B12871" t="s">
        <v>23513</v>
      </c>
      <c r="C12871" t="s">
        <v>14197</v>
      </c>
      <c r="D12871">
        <v>3</v>
      </c>
      <c r="E12871">
        <v>535</v>
      </c>
      <c r="F12871">
        <v>34</v>
      </c>
      <c r="G12871">
        <v>8124</v>
      </c>
      <c r="H12871">
        <v>0.38995473376312401</v>
      </c>
      <c r="I12871">
        <v>0.99999999999997702</v>
      </c>
      <c r="J12871">
        <v>0.95041217501583097</v>
      </c>
      <c r="K12871" t="s">
        <v>31809</v>
      </c>
      <c r="L12871">
        <v>3</v>
      </c>
      <c r="M12871" t="s">
        <v>5133</v>
      </c>
      <c r="N12871">
        <v>8.8235294117647106E-2</v>
      </c>
      <c r="O12871">
        <v>5.60747663551402E-3</v>
      </c>
    </row>
    <row r="12872" spans="1:15">
      <c r="A12872" t="s">
        <v>14196</v>
      </c>
      <c r="B12872" t="s">
        <v>23511</v>
      </c>
      <c r="C12872" t="s">
        <v>14197</v>
      </c>
      <c r="D12872">
        <v>30</v>
      </c>
      <c r="E12872">
        <v>6152</v>
      </c>
      <c r="F12872">
        <v>34</v>
      </c>
      <c r="G12872">
        <v>7804</v>
      </c>
      <c r="H12872">
        <v>0.124772206252049</v>
      </c>
      <c r="I12872">
        <v>0.50199524746686597</v>
      </c>
      <c r="J12872">
        <v>0.431481627797828</v>
      </c>
      <c r="K12872" t="s">
        <v>31810</v>
      </c>
      <c r="L12872">
        <v>30</v>
      </c>
      <c r="M12872" t="s">
        <v>5133</v>
      </c>
      <c r="N12872">
        <v>0.88235294117647101</v>
      </c>
      <c r="O12872">
        <v>4.8764629388816597E-3</v>
      </c>
    </row>
    <row r="12873" spans="1:15">
      <c r="A12873" t="s">
        <v>14198</v>
      </c>
      <c r="B12873" t="s">
        <v>23511</v>
      </c>
      <c r="C12873" t="s">
        <v>14199</v>
      </c>
      <c r="D12873">
        <v>8</v>
      </c>
      <c r="E12873">
        <v>6152</v>
      </c>
      <c r="F12873">
        <v>10</v>
      </c>
      <c r="G12873">
        <v>7804</v>
      </c>
      <c r="H12873">
        <v>0.64231594183968699</v>
      </c>
      <c r="I12873">
        <v>0.968912233598893</v>
      </c>
      <c r="J12873">
        <v>0.832812322140707</v>
      </c>
      <c r="K12873" t="s">
        <v>31811</v>
      </c>
      <c r="L12873">
        <v>8</v>
      </c>
      <c r="M12873" t="s">
        <v>5133</v>
      </c>
      <c r="N12873">
        <v>0.8</v>
      </c>
      <c r="O12873">
        <v>1.3003901170351099E-3</v>
      </c>
    </row>
    <row r="12874" spans="1:15">
      <c r="A12874" t="s">
        <v>14198</v>
      </c>
      <c r="B12874" t="s">
        <v>23513</v>
      </c>
      <c r="C12874" t="s">
        <v>14199</v>
      </c>
      <c r="D12874">
        <v>2</v>
      </c>
      <c r="E12874">
        <v>535</v>
      </c>
      <c r="F12874">
        <v>10</v>
      </c>
      <c r="G12874">
        <v>8124</v>
      </c>
      <c r="H12874">
        <v>0.13720826776095801</v>
      </c>
      <c r="I12874">
        <v>0.66676148853393002</v>
      </c>
      <c r="J12874">
        <v>0.63369823653433999</v>
      </c>
      <c r="K12874" t="s">
        <v>31812</v>
      </c>
      <c r="L12874">
        <v>2</v>
      </c>
      <c r="M12874" t="s">
        <v>5133</v>
      </c>
      <c r="N12874">
        <v>0.2</v>
      </c>
      <c r="O12874">
        <v>3.7383177570093499E-3</v>
      </c>
    </row>
    <row r="12875" spans="1:15">
      <c r="A12875" t="s">
        <v>14200</v>
      </c>
      <c r="B12875" t="s">
        <v>23511</v>
      </c>
      <c r="C12875" t="s">
        <v>14201</v>
      </c>
      <c r="D12875">
        <v>18</v>
      </c>
      <c r="E12875">
        <v>6152</v>
      </c>
      <c r="F12875">
        <v>18</v>
      </c>
      <c r="G12875">
        <v>7804</v>
      </c>
      <c r="H12875">
        <v>1.37496899434857E-2</v>
      </c>
      <c r="I12875">
        <v>0.10558946762372599</v>
      </c>
      <c r="J12875">
        <v>9.0757662743805895E-2</v>
      </c>
      <c r="K12875" t="s">
        <v>31813</v>
      </c>
      <c r="L12875">
        <v>18</v>
      </c>
      <c r="M12875" t="s">
        <v>5133</v>
      </c>
      <c r="N12875">
        <v>1</v>
      </c>
      <c r="O12875">
        <v>2.9258777633290002E-3</v>
      </c>
    </row>
    <row r="12876" spans="1:15">
      <c r="A12876" t="s">
        <v>14202</v>
      </c>
      <c r="B12876" t="s">
        <v>23518</v>
      </c>
      <c r="C12876" t="s">
        <v>14203</v>
      </c>
      <c r="D12876">
        <v>2</v>
      </c>
      <c r="E12876">
        <v>787</v>
      </c>
      <c r="F12876">
        <v>44</v>
      </c>
      <c r="G12876">
        <v>7393</v>
      </c>
      <c r="H12876">
        <v>0.95632451239024496</v>
      </c>
      <c r="I12876">
        <v>1</v>
      </c>
      <c r="J12876">
        <v>0.966855260484069</v>
      </c>
      <c r="K12876" t="s">
        <v>31814</v>
      </c>
      <c r="L12876">
        <v>2</v>
      </c>
      <c r="M12876" t="s">
        <v>5133</v>
      </c>
      <c r="N12876">
        <v>4.5454545454545497E-2</v>
      </c>
      <c r="O12876">
        <v>2.5412960609911099E-3</v>
      </c>
    </row>
    <row r="12877" spans="1:15">
      <c r="A12877" t="s">
        <v>14202</v>
      </c>
      <c r="B12877" t="s">
        <v>23513</v>
      </c>
      <c r="C12877" t="s">
        <v>14203</v>
      </c>
      <c r="D12877">
        <v>1</v>
      </c>
      <c r="E12877">
        <v>535</v>
      </c>
      <c r="F12877">
        <v>43</v>
      </c>
      <c r="G12877">
        <v>8124</v>
      </c>
      <c r="H12877">
        <v>0.94698313699183601</v>
      </c>
      <c r="I12877">
        <v>0.99999999999997702</v>
      </c>
      <c r="J12877">
        <v>0.95041217501583097</v>
      </c>
      <c r="K12877" t="s">
        <v>23746</v>
      </c>
      <c r="L12877">
        <v>1</v>
      </c>
      <c r="M12877" t="s">
        <v>5133</v>
      </c>
      <c r="N12877">
        <v>2.32558139534884E-2</v>
      </c>
      <c r="O12877">
        <v>1.8691588785046699E-3</v>
      </c>
    </row>
    <row r="12878" spans="1:15">
      <c r="A12878" t="s">
        <v>14202</v>
      </c>
      <c r="B12878" t="s">
        <v>23511</v>
      </c>
      <c r="C12878" t="s">
        <v>14203</v>
      </c>
      <c r="D12878">
        <v>35</v>
      </c>
      <c r="E12878">
        <v>6152</v>
      </c>
      <c r="F12878">
        <v>43</v>
      </c>
      <c r="G12878">
        <v>7804</v>
      </c>
      <c r="H12878">
        <v>0.42446687950570899</v>
      </c>
      <c r="I12878">
        <v>0.95190807032658398</v>
      </c>
      <c r="J12878">
        <v>0.81819667769965099</v>
      </c>
      <c r="K12878" t="s">
        <v>31815</v>
      </c>
      <c r="L12878">
        <v>35</v>
      </c>
      <c r="M12878" t="s">
        <v>5133</v>
      </c>
      <c r="N12878">
        <v>0.81395348837209303</v>
      </c>
      <c r="O12878">
        <v>5.68920676202861E-3</v>
      </c>
    </row>
    <row r="12879" spans="1:15">
      <c r="A12879" t="s">
        <v>14204</v>
      </c>
      <c r="B12879" t="s">
        <v>23513</v>
      </c>
      <c r="C12879" t="s">
        <v>14205</v>
      </c>
      <c r="D12879">
        <v>1</v>
      </c>
      <c r="E12879">
        <v>535</v>
      </c>
      <c r="F12879">
        <v>5</v>
      </c>
      <c r="G12879">
        <v>8124</v>
      </c>
      <c r="H12879">
        <v>0.28872836491514098</v>
      </c>
      <c r="I12879">
        <v>0.92669970177713501</v>
      </c>
      <c r="J12879">
        <v>0.88074667915254901</v>
      </c>
      <c r="K12879" t="s">
        <v>25912</v>
      </c>
      <c r="L12879">
        <v>1</v>
      </c>
      <c r="M12879" t="s">
        <v>5133</v>
      </c>
      <c r="N12879">
        <v>0.2</v>
      </c>
      <c r="O12879">
        <v>1.8691588785046699E-3</v>
      </c>
    </row>
    <row r="12880" spans="1:15">
      <c r="A12880" t="s">
        <v>14204</v>
      </c>
      <c r="B12880" t="s">
        <v>23511</v>
      </c>
      <c r="C12880" t="s">
        <v>14205</v>
      </c>
      <c r="D12880">
        <v>4</v>
      </c>
      <c r="E12880">
        <v>6152</v>
      </c>
      <c r="F12880">
        <v>5</v>
      </c>
      <c r="G12880">
        <v>7804</v>
      </c>
      <c r="H12880">
        <v>0.71320711691885297</v>
      </c>
      <c r="I12880">
        <v>0.968912233598893</v>
      </c>
      <c r="J12880">
        <v>0.832812322140707</v>
      </c>
      <c r="K12880" t="s">
        <v>30050</v>
      </c>
      <c r="L12880">
        <v>4</v>
      </c>
      <c r="M12880" t="s">
        <v>5133</v>
      </c>
      <c r="N12880">
        <v>0.8</v>
      </c>
      <c r="O12880">
        <v>6.5019505851755496E-4</v>
      </c>
    </row>
    <row r="12881" spans="1:15">
      <c r="A12881" t="s">
        <v>14206</v>
      </c>
      <c r="B12881" t="s">
        <v>23511</v>
      </c>
      <c r="C12881" t="s">
        <v>14207</v>
      </c>
      <c r="D12881">
        <v>2</v>
      </c>
      <c r="E12881">
        <v>6152</v>
      </c>
      <c r="F12881">
        <v>2</v>
      </c>
      <c r="G12881">
        <v>7804</v>
      </c>
      <c r="H12881">
        <v>0.62141708038142995</v>
      </c>
      <c r="I12881">
        <v>0.968912233598893</v>
      </c>
      <c r="J12881">
        <v>0.832812322140707</v>
      </c>
      <c r="K12881" t="s">
        <v>24545</v>
      </c>
      <c r="L12881">
        <v>2</v>
      </c>
      <c r="M12881" t="s">
        <v>5133</v>
      </c>
      <c r="N12881">
        <v>1</v>
      </c>
      <c r="O12881">
        <v>3.2509752925877802E-4</v>
      </c>
    </row>
    <row r="12882" spans="1:15">
      <c r="A12882" t="s">
        <v>14208</v>
      </c>
      <c r="B12882" t="s">
        <v>23511</v>
      </c>
      <c r="C12882" t="s">
        <v>14209</v>
      </c>
      <c r="D12882">
        <v>1</v>
      </c>
      <c r="E12882">
        <v>6152</v>
      </c>
      <c r="F12882">
        <v>1</v>
      </c>
      <c r="G12882">
        <v>7804</v>
      </c>
      <c r="H12882">
        <v>0.788313685289595</v>
      </c>
      <c r="I12882">
        <v>0.968912233598893</v>
      </c>
      <c r="J12882">
        <v>0.832812322140707</v>
      </c>
      <c r="K12882" t="s">
        <v>27248</v>
      </c>
      <c r="L12882">
        <v>1</v>
      </c>
      <c r="M12882" t="s">
        <v>5133</v>
      </c>
      <c r="N12882">
        <v>1</v>
      </c>
      <c r="O12882">
        <v>1.6254876462938901E-4</v>
      </c>
    </row>
    <row r="12883" spans="1:15">
      <c r="A12883" t="s">
        <v>14210</v>
      </c>
      <c r="B12883" t="s">
        <v>23511</v>
      </c>
      <c r="C12883" t="s">
        <v>14211</v>
      </c>
      <c r="D12883">
        <v>23</v>
      </c>
      <c r="E12883">
        <v>6152</v>
      </c>
      <c r="F12883">
        <v>25</v>
      </c>
      <c r="G12883">
        <v>7804</v>
      </c>
      <c r="H12883">
        <v>7.6414432343673497E-2</v>
      </c>
      <c r="I12883">
        <v>0.36255425851733297</v>
      </c>
      <c r="J12883">
        <v>0.31162745547789</v>
      </c>
      <c r="K12883" t="s">
        <v>31816</v>
      </c>
      <c r="L12883">
        <v>23</v>
      </c>
      <c r="M12883" t="s">
        <v>5133</v>
      </c>
      <c r="N12883">
        <v>0.92</v>
      </c>
      <c r="O12883">
        <v>3.73862158647594E-3</v>
      </c>
    </row>
    <row r="12884" spans="1:15">
      <c r="A12884" t="s">
        <v>14210</v>
      </c>
      <c r="B12884" t="s">
        <v>23518</v>
      </c>
      <c r="C12884" t="s">
        <v>14211</v>
      </c>
      <c r="D12884">
        <v>1</v>
      </c>
      <c r="E12884">
        <v>787</v>
      </c>
      <c r="F12884">
        <v>23</v>
      </c>
      <c r="G12884">
        <v>7393</v>
      </c>
      <c r="H12884">
        <v>0.92519399918596801</v>
      </c>
      <c r="I12884">
        <v>1</v>
      </c>
      <c r="J12884">
        <v>0.966855260484069</v>
      </c>
      <c r="K12884" t="s">
        <v>28788</v>
      </c>
      <c r="L12884">
        <v>1</v>
      </c>
      <c r="M12884" t="s">
        <v>5133</v>
      </c>
      <c r="N12884">
        <v>4.3478260869565202E-2</v>
      </c>
      <c r="O12884">
        <v>1.27064803049555E-3</v>
      </c>
    </row>
    <row r="12885" spans="1:15">
      <c r="A12885" t="s">
        <v>14212</v>
      </c>
      <c r="B12885" t="s">
        <v>23513</v>
      </c>
      <c r="C12885" t="s">
        <v>14213</v>
      </c>
      <c r="D12885">
        <v>2</v>
      </c>
      <c r="E12885">
        <v>535</v>
      </c>
      <c r="F12885">
        <v>5</v>
      </c>
      <c r="G12885">
        <v>8124</v>
      </c>
      <c r="H12885">
        <v>3.7884380227996402E-2</v>
      </c>
      <c r="I12885">
        <v>0.42722874441898101</v>
      </c>
      <c r="J12885">
        <v>0.40604340021253599</v>
      </c>
      <c r="K12885" t="s">
        <v>24937</v>
      </c>
      <c r="L12885">
        <v>2</v>
      </c>
      <c r="M12885" t="s">
        <v>5133</v>
      </c>
      <c r="N12885">
        <v>0.4</v>
      </c>
      <c r="O12885">
        <v>3.7383177570093499E-3</v>
      </c>
    </row>
    <row r="12886" spans="1:15">
      <c r="A12886" t="s">
        <v>14212</v>
      </c>
      <c r="B12886" t="s">
        <v>23511</v>
      </c>
      <c r="C12886" t="s">
        <v>14213</v>
      </c>
      <c r="D12886">
        <v>4</v>
      </c>
      <c r="E12886">
        <v>6152</v>
      </c>
      <c r="F12886">
        <v>6</v>
      </c>
      <c r="G12886">
        <v>7804</v>
      </c>
      <c r="H12886">
        <v>0.88632030892592895</v>
      </c>
      <c r="I12886">
        <v>1</v>
      </c>
      <c r="J12886">
        <v>0.85953329234717102</v>
      </c>
      <c r="K12886" t="s">
        <v>31817</v>
      </c>
      <c r="L12886">
        <v>4</v>
      </c>
      <c r="M12886" t="s">
        <v>5133</v>
      </c>
      <c r="N12886">
        <v>0.66666666666666696</v>
      </c>
      <c r="O12886">
        <v>6.5019505851755496E-4</v>
      </c>
    </row>
    <row r="12887" spans="1:15">
      <c r="A12887" t="s">
        <v>14214</v>
      </c>
      <c r="B12887" t="s">
        <v>23511</v>
      </c>
      <c r="C12887" t="s">
        <v>14215</v>
      </c>
      <c r="D12887">
        <v>23</v>
      </c>
      <c r="E12887">
        <v>6152</v>
      </c>
      <c r="F12887">
        <v>25</v>
      </c>
      <c r="G12887">
        <v>7804</v>
      </c>
      <c r="H12887">
        <v>7.6414432343673497E-2</v>
      </c>
      <c r="I12887">
        <v>0.36255425851733297</v>
      </c>
      <c r="J12887">
        <v>0.31162745547789</v>
      </c>
      <c r="K12887" t="s">
        <v>31816</v>
      </c>
      <c r="L12887">
        <v>23</v>
      </c>
      <c r="M12887" t="s">
        <v>5133</v>
      </c>
      <c r="N12887">
        <v>0.92</v>
      </c>
      <c r="O12887">
        <v>3.73862158647594E-3</v>
      </c>
    </row>
    <row r="12888" spans="1:15">
      <c r="A12888" t="s">
        <v>14214</v>
      </c>
      <c r="B12888" t="s">
        <v>23518</v>
      </c>
      <c r="C12888" t="s">
        <v>14215</v>
      </c>
      <c r="D12888">
        <v>1</v>
      </c>
      <c r="E12888">
        <v>787</v>
      </c>
      <c r="F12888">
        <v>23</v>
      </c>
      <c r="G12888">
        <v>7393</v>
      </c>
      <c r="H12888">
        <v>0.92519399918596801</v>
      </c>
      <c r="I12888">
        <v>1</v>
      </c>
      <c r="J12888">
        <v>0.966855260484069</v>
      </c>
      <c r="K12888" t="s">
        <v>28788</v>
      </c>
      <c r="L12888">
        <v>1</v>
      </c>
      <c r="M12888" t="s">
        <v>5133</v>
      </c>
      <c r="N12888">
        <v>4.3478260869565202E-2</v>
      </c>
      <c r="O12888">
        <v>1.27064803049555E-3</v>
      </c>
    </row>
    <row r="12889" spans="1:15">
      <c r="A12889" t="s">
        <v>14216</v>
      </c>
      <c r="B12889" t="s">
        <v>23513</v>
      </c>
      <c r="C12889" t="s">
        <v>14217</v>
      </c>
      <c r="D12889">
        <v>2</v>
      </c>
      <c r="E12889">
        <v>535</v>
      </c>
      <c r="F12889">
        <v>5</v>
      </c>
      <c r="G12889">
        <v>8124</v>
      </c>
      <c r="H12889">
        <v>3.7884380227996402E-2</v>
      </c>
      <c r="I12889">
        <v>0.42722874441898101</v>
      </c>
      <c r="J12889">
        <v>0.40604340021253599</v>
      </c>
      <c r="K12889" t="s">
        <v>24937</v>
      </c>
      <c r="L12889">
        <v>2</v>
      </c>
      <c r="M12889" t="s">
        <v>5133</v>
      </c>
      <c r="N12889">
        <v>0.4</v>
      </c>
      <c r="O12889">
        <v>3.7383177570093499E-3</v>
      </c>
    </row>
    <row r="12890" spans="1:15">
      <c r="A12890" t="s">
        <v>14216</v>
      </c>
      <c r="B12890" t="s">
        <v>23511</v>
      </c>
      <c r="C12890" t="s">
        <v>14217</v>
      </c>
      <c r="D12890">
        <v>4</v>
      </c>
      <c r="E12890">
        <v>6152</v>
      </c>
      <c r="F12890">
        <v>6</v>
      </c>
      <c r="G12890">
        <v>7804</v>
      </c>
      <c r="H12890">
        <v>0.88632030892592895</v>
      </c>
      <c r="I12890">
        <v>1</v>
      </c>
      <c r="J12890">
        <v>0.85953329234717102</v>
      </c>
      <c r="K12890" t="s">
        <v>31817</v>
      </c>
      <c r="L12890">
        <v>4</v>
      </c>
      <c r="M12890" t="s">
        <v>5133</v>
      </c>
      <c r="N12890">
        <v>0.66666666666666696</v>
      </c>
      <c r="O12890">
        <v>6.5019505851755496E-4</v>
      </c>
    </row>
    <row r="12891" spans="1:15">
      <c r="A12891" t="s">
        <v>14218</v>
      </c>
      <c r="B12891" t="s">
        <v>23511</v>
      </c>
      <c r="C12891" t="s">
        <v>14219</v>
      </c>
      <c r="D12891">
        <v>1</v>
      </c>
      <c r="E12891">
        <v>6152</v>
      </c>
      <c r="F12891">
        <v>1</v>
      </c>
      <c r="G12891">
        <v>7804</v>
      </c>
      <c r="H12891">
        <v>0.788313685289595</v>
      </c>
      <c r="I12891">
        <v>0.968912233598893</v>
      </c>
      <c r="J12891">
        <v>0.832812322140707</v>
      </c>
      <c r="K12891" t="s">
        <v>24566</v>
      </c>
      <c r="L12891">
        <v>1</v>
      </c>
      <c r="M12891" t="s">
        <v>5133</v>
      </c>
      <c r="N12891">
        <v>1</v>
      </c>
      <c r="O12891">
        <v>1.6254876462938901E-4</v>
      </c>
    </row>
    <row r="12892" spans="1:15">
      <c r="A12892" t="s">
        <v>14220</v>
      </c>
      <c r="B12892" t="s">
        <v>23513</v>
      </c>
      <c r="C12892" t="s">
        <v>14221</v>
      </c>
      <c r="D12892">
        <v>2</v>
      </c>
      <c r="E12892">
        <v>535</v>
      </c>
      <c r="F12892">
        <v>12</v>
      </c>
      <c r="G12892">
        <v>8124</v>
      </c>
      <c r="H12892">
        <v>0.184848987275576</v>
      </c>
      <c r="I12892">
        <v>0.75508452473579202</v>
      </c>
      <c r="J12892">
        <v>0.71764152547495597</v>
      </c>
      <c r="K12892" t="s">
        <v>28612</v>
      </c>
      <c r="L12892">
        <v>2</v>
      </c>
      <c r="M12892" t="s">
        <v>5133</v>
      </c>
      <c r="N12892">
        <v>0.16666666666666699</v>
      </c>
      <c r="O12892">
        <v>3.7383177570093499E-3</v>
      </c>
    </row>
    <row r="12893" spans="1:15">
      <c r="A12893" t="s">
        <v>14220</v>
      </c>
      <c r="B12893" t="s">
        <v>23518</v>
      </c>
      <c r="C12893" t="s">
        <v>14221</v>
      </c>
      <c r="D12893">
        <v>1</v>
      </c>
      <c r="E12893">
        <v>787</v>
      </c>
      <c r="F12893">
        <v>12</v>
      </c>
      <c r="G12893">
        <v>7393</v>
      </c>
      <c r="H12893">
        <v>0.74120734014009004</v>
      </c>
      <c r="I12893">
        <v>1</v>
      </c>
      <c r="J12893">
        <v>0.966855260484069</v>
      </c>
      <c r="K12893" t="s">
        <v>28613</v>
      </c>
      <c r="L12893">
        <v>1</v>
      </c>
      <c r="M12893" t="s">
        <v>5133</v>
      </c>
      <c r="N12893">
        <v>8.3333333333333301E-2</v>
      </c>
      <c r="O12893">
        <v>1.27064803049555E-3</v>
      </c>
    </row>
    <row r="12894" spans="1:15">
      <c r="A12894" t="s">
        <v>14220</v>
      </c>
      <c r="B12894" t="s">
        <v>23511</v>
      </c>
      <c r="C12894" t="s">
        <v>14221</v>
      </c>
      <c r="D12894">
        <v>9</v>
      </c>
      <c r="E12894">
        <v>6152</v>
      </c>
      <c r="F12894">
        <v>13</v>
      </c>
      <c r="G12894">
        <v>7804</v>
      </c>
      <c r="H12894">
        <v>0.87969115300460798</v>
      </c>
      <c r="I12894">
        <v>1</v>
      </c>
      <c r="J12894">
        <v>0.85953329234717102</v>
      </c>
      <c r="K12894" t="s">
        <v>29083</v>
      </c>
      <c r="L12894">
        <v>9</v>
      </c>
      <c r="M12894" t="s">
        <v>5133</v>
      </c>
      <c r="N12894">
        <v>0.69230769230769196</v>
      </c>
      <c r="O12894">
        <v>1.4629388816645001E-3</v>
      </c>
    </row>
    <row r="12895" spans="1:15">
      <c r="A12895" t="s">
        <v>14222</v>
      </c>
      <c r="B12895" t="s">
        <v>23511</v>
      </c>
      <c r="C12895" t="s">
        <v>14223</v>
      </c>
      <c r="D12895">
        <v>71</v>
      </c>
      <c r="E12895">
        <v>6152</v>
      </c>
      <c r="F12895">
        <v>82</v>
      </c>
      <c r="G12895">
        <v>7804</v>
      </c>
      <c r="H12895">
        <v>5.0394356449641298E-2</v>
      </c>
      <c r="I12895">
        <v>0.27456139415977798</v>
      </c>
      <c r="J12895">
        <v>0.235994659073583</v>
      </c>
      <c r="K12895" t="s">
        <v>31818</v>
      </c>
      <c r="L12895">
        <v>71</v>
      </c>
      <c r="M12895" t="s">
        <v>5133</v>
      </c>
      <c r="N12895">
        <v>0.86585365853658502</v>
      </c>
      <c r="O12895">
        <v>1.1540962288686601E-2</v>
      </c>
    </row>
    <row r="12896" spans="1:15">
      <c r="A12896" t="s">
        <v>14222</v>
      </c>
      <c r="B12896" t="s">
        <v>23518</v>
      </c>
      <c r="C12896" t="s">
        <v>14223</v>
      </c>
      <c r="D12896">
        <v>5</v>
      </c>
      <c r="E12896">
        <v>787</v>
      </c>
      <c r="F12896">
        <v>77</v>
      </c>
      <c r="G12896">
        <v>7393</v>
      </c>
      <c r="H12896">
        <v>0.92391068362664996</v>
      </c>
      <c r="I12896">
        <v>1</v>
      </c>
      <c r="J12896">
        <v>0.966855260484069</v>
      </c>
      <c r="K12896" t="s">
        <v>31819</v>
      </c>
      <c r="L12896">
        <v>5</v>
      </c>
      <c r="M12896" t="s">
        <v>5133</v>
      </c>
      <c r="N12896">
        <v>6.4935064935064901E-2</v>
      </c>
      <c r="O12896">
        <v>6.35324015247776E-3</v>
      </c>
    </row>
    <row r="12897" spans="1:15">
      <c r="A12897" t="s">
        <v>14222</v>
      </c>
      <c r="B12897" t="s">
        <v>23513</v>
      </c>
      <c r="C12897" t="s">
        <v>14223</v>
      </c>
      <c r="D12897">
        <v>3</v>
      </c>
      <c r="E12897">
        <v>535</v>
      </c>
      <c r="F12897">
        <v>91</v>
      </c>
      <c r="G12897">
        <v>8124</v>
      </c>
      <c r="H12897">
        <v>0.94455505294858699</v>
      </c>
      <c r="I12897">
        <v>0.99999999999997702</v>
      </c>
      <c r="J12897">
        <v>0.95041217501583097</v>
      </c>
      <c r="K12897" t="s">
        <v>31820</v>
      </c>
      <c r="L12897">
        <v>3</v>
      </c>
      <c r="M12897" t="s">
        <v>5133</v>
      </c>
      <c r="N12897">
        <v>3.2967032967033003E-2</v>
      </c>
      <c r="O12897">
        <v>5.60747663551402E-3</v>
      </c>
    </row>
    <row r="12898" spans="1:15">
      <c r="A12898" t="s">
        <v>14224</v>
      </c>
      <c r="B12898" t="s">
        <v>23511</v>
      </c>
      <c r="C12898" t="s">
        <v>14225</v>
      </c>
      <c r="D12898">
        <v>12</v>
      </c>
      <c r="E12898">
        <v>6152</v>
      </c>
      <c r="F12898">
        <v>13</v>
      </c>
      <c r="G12898">
        <v>7804</v>
      </c>
      <c r="H12898">
        <v>0.20366351383502801</v>
      </c>
      <c r="I12898">
        <v>0.658478585781888</v>
      </c>
      <c r="J12898">
        <v>0.56598426677721503</v>
      </c>
      <c r="K12898" t="s">
        <v>31821</v>
      </c>
      <c r="L12898">
        <v>12</v>
      </c>
      <c r="M12898" t="s">
        <v>5133</v>
      </c>
      <c r="N12898">
        <v>0.92307692307692302</v>
      </c>
      <c r="O12898">
        <v>1.95058517555267E-3</v>
      </c>
    </row>
    <row r="12899" spans="1:15">
      <c r="A12899" t="s">
        <v>14226</v>
      </c>
      <c r="B12899" t="s">
        <v>23518</v>
      </c>
      <c r="C12899" t="s">
        <v>14227</v>
      </c>
      <c r="D12899">
        <v>1</v>
      </c>
      <c r="E12899">
        <v>787</v>
      </c>
      <c r="F12899">
        <v>6</v>
      </c>
      <c r="G12899">
        <v>7393</v>
      </c>
      <c r="H12899">
        <v>0.49113550780958298</v>
      </c>
      <c r="I12899">
        <v>1</v>
      </c>
      <c r="J12899">
        <v>0.966855260484069</v>
      </c>
      <c r="K12899" t="s">
        <v>24836</v>
      </c>
      <c r="L12899">
        <v>1</v>
      </c>
      <c r="M12899" t="s">
        <v>5133</v>
      </c>
      <c r="N12899">
        <v>0.16666666666666699</v>
      </c>
      <c r="O12899">
        <v>1.27064803049555E-3</v>
      </c>
    </row>
    <row r="12900" spans="1:15">
      <c r="A12900" t="s">
        <v>14226</v>
      </c>
      <c r="B12900" t="s">
        <v>23511</v>
      </c>
      <c r="C12900" t="s">
        <v>14227</v>
      </c>
      <c r="D12900">
        <v>5</v>
      </c>
      <c r="E12900">
        <v>6152</v>
      </c>
      <c r="F12900">
        <v>6</v>
      </c>
      <c r="G12900">
        <v>7804</v>
      </c>
      <c r="H12900">
        <v>0.62665052091531404</v>
      </c>
      <c r="I12900">
        <v>0.968912233598893</v>
      </c>
      <c r="J12900">
        <v>0.832812322140707</v>
      </c>
      <c r="K12900" t="s">
        <v>26004</v>
      </c>
      <c r="L12900">
        <v>5</v>
      </c>
      <c r="M12900" t="s">
        <v>5133</v>
      </c>
      <c r="N12900">
        <v>0.83333333333333304</v>
      </c>
      <c r="O12900">
        <v>8.1274382314694405E-4</v>
      </c>
    </row>
    <row r="12901" spans="1:15">
      <c r="A12901" t="s">
        <v>14228</v>
      </c>
      <c r="B12901" t="s">
        <v>23511</v>
      </c>
      <c r="C12901" t="s">
        <v>14229</v>
      </c>
      <c r="D12901">
        <v>1</v>
      </c>
      <c r="E12901">
        <v>6152</v>
      </c>
      <c r="F12901">
        <v>2</v>
      </c>
      <c r="G12901">
        <v>7804</v>
      </c>
      <c r="H12901">
        <v>0.95521029019776005</v>
      </c>
      <c r="I12901">
        <v>1</v>
      </c>
      <c r="J12901">
        <v>0.85953329234717102</v>
      </c>
      <c r="K12901" t="s">
        <v>26003</v>
      </c>
      <c r="L12901">
        <v>1</v>
      </c>
      <c r="M12901" t="s">
        <v>5133</v>
      </c>
      <c r="N12901">
        <v>0.5</v>
      </c>
      <c r="O12901">
        <v>1.6254876462938901E-4</v>
      </c>
    </row>
    <row r="12902" spans="1:15">
      <c r="A12902" t="s">
        <v>14228</v>
      </c>
      <c r="B12902" t="s">
        <v>23513</v>
      </c>
      <c r="C12902" t="s">
        <v>14229</v>
      </c>
      <c r="D12902">
        <v>1</v>
      </c>
      <c r="E12902">
        <v>535</v>
      </c>
      <c r="F12902">
        <v>2</v>
      </c>
      <c r="G12902">
        <v>8124</v>
      </c>
      <c r="H12902">
        <v>0.12737930779067499</v>
      </c>
      <c r="I12902">
        <v>0.64703075560747003</v>
      </c>
      <c r="J12902">
        <v>0.614945907739046</v>
      </c>
      <c r="K12902" t="s">
        <v>25983</v>
      </c>
      <c r="L12902">
        <v>1</v>
      </c>
      <c r="M12902" t="s">
        <v>5133</v>
      </c>
      <c r="N12902">
        <v>0.5</v>
      </c>
      <c r="O12902">
        <v>1.8691588785046699E-3</v>
      </c>
    </row>
    <row r="12903" spans="1:15">
      <c r="A12903" t="s">
        <v>14230</v>
      </c>
      <c r="B12903" t="s">
        <v>23511</v>
      </c>
      <c r="C12903" t="s">
        <v>14231</v>
      </c>
      <c r="D12903">
        <v>38</v>
      </c>
      <c r="E12903">
        <v>6152</v>
      </c>
      <c r="F12903">
        <v>49</v>
      </c>
      <c r="G12903">
        <v>7804</v>
      </c>
      <c r="H12903">
        <v>0.66391098812973504</v>
      </c>
      <c r="I12903">
        <v>0.968912233598893</v>
      </c>
      <c r="J12903">
        <v>0.832812322140707</v>
      </c>
      <c r="K12903" t="s">
        <v>31822</v>
      </c>
      <c r="L12903">
        <v>38</v>
      </c>
      <c r="M12903" t="s">
        <v>5133</v>
      </c>
      <c r="N12903">
        <v>0.77551020408163296</v>
      </c>
      <c r="O12903">
        <v>6.1768530559167803E-3</v>
      </c>
    </row>
    <row r="12904" spans="1:15">
      <c r="A12904" t="s">
        <v>14230</v>
      </c>
      <c r="B12904" t="s">
        <v>23518</v>
      </c>
      <c r="C12904" t="s">
        <v>14231</v>
      </c>
      <c r="D12904">
        <v>6</v>
      </c>
      <c r="E12904">
        <v>787</v>
      </c>
      <c r="F12904">
        <v>41</v>
      </c>
      <c r="G12904">
        <v>7393</v>
      </c>
      <c r="H12904">
        <v>0.26738496844467302</v>
      </c>
      <c r="I12904">
        <v>0.97863801257884697</v>
      </c>
      <c r="J12904">
        <v>0.94620131057153301</v>
      </c>
      <c r="K12904" t="s">
        <v>31823</v>
      </c>
      <c r="L12904">
        <v>6</v>
      </c>
      <c r="M12904" t="s">
        <v>5133</v>
      </c>
      <c r="N12904">
        <v>0.146341463414634</v>
      </c>
      <c r="O12904">
        <v>7.6238881829733202E-3</v>
      </c>
    </row>
    <row r="12905" spans="1:15">
      <c r="A12905" t="s">
        <v>14230</v>
      </c>
      <c r="B12905" t="s">
        <v>23513</v>
      </c>
      <c r="C12905" t="s">
        <v>14231</v>
      </c>
      <c r="D12905">
        <v>1</v>
      </c>
      <c r="E12905">
        <v>535</v>
      </c>
      <c r="F12905">
        <v>54</v>
      </c>
      <c r="G12905">
        <v>8124</v>
      </c>
      <c r="H12905">
        <v>0.97505560879598896</v>
      </c>
      <c r="I12905">
        <v>0.99999999999997702</v>
      </c>
      <c r="J12905">
        <v>0.95041217501583097</v>
      </c>
      <c r="K12905" t="s">
        <v>23848</v>
      </c>
      <c r="L12905">
        <v>1</v>
      </c>
      <c r="M12905" t="s">
        <v>5133</v>
      </c>
      <c r="N12905">
        <v>1.85185185185185E-2</v>
      </c>
      <c r="O12905">
        <v>1.8691588785046699E-3</v>
      </c>
    </row>
    <row r="12906" spans="1:15">
      <c r="A12906" t="s">
        <v>14232</v>
      </c>
      <c r="B12906" t="s">
        <v>23511</v>
      </c>
      <c r="C12906" t="s">
        <v>14233</v>
      </c>
      <c r="D12906">
        <v>1</v>
      </c>
      <c r="E12906">
        <v>6152</v>
      </c>
      <c r="F12906">
        <v>1</v>
      </c>
      <c r="G12906">
        <v>7804</v>
      </c>
      <c r="H12906">
        <v>0.788313685289595</v>
      </c>
      <c r="I12906">
        <v>0.968912233598893</v>
      </c>
      <c r="J12906">
        <v>0.832812322140707</v>
      </c>
      <c r="K12906" t="s">
        <v>27330</v>
      </c>
      <c r="L12906">
        <v>1</v>
      </c>
      <c r="M12906" t="s">
        <v>5133</v>
      </c>
      <c r="N12906">
        <v>1</v>
      </c>
      <c r="O12906">
        <v>1.6254876462938901E-4</v>
      </c>
    </row>
    <row r="12907" spans="1:15">
      <c r="A12907" t="s">
        <v>14234</v>
      </c>
      <c r="B12907" t="s">
        <v>23511</v>
      </c>
      <c r="C12907" t="s">
        <v>14235</v>
      </c>
      <c r="D12907">
        <v>1</v>
      </c>
      <c r="E12907">
        <v>6152</v>
      </c>
      <c r="F12907">
        <v>1</v>
      </c>
      <c r="G12907">
        <v>7804</v>
      </c>
      <c r="H12907">
        <v>0.788313685289595</v>
      </c>
      <c r="I12907">
        <v>0.968912233598893</v>
      </c>
      <c r="J12907">
        <v>0.832812322140707</v>
      </c>
      <c r="K12907" t="s">
        <v>26017</v>
      </c>
      <c r="L12907">
        <v>1</v>
      </c>
      <c r="M12907" t="s">
        <v>5133</v>
      </c>
      <c r="N12907">
        <v>1</v>
      </c>
      <c r="O12907">
        <v>1.6254876462938901E-4</v>
      </c>
    </row>
    <row r="12908" spans="1:15">
      <c r="A12908" t="s">
        <v>14236</v>
      </c>
      <c r="B12908" t="s">
        <v>23511</v>
      </c>
      <c r="C12908" t="s">
        <v>14237</v>
      </c>
      <c r="D12908">
        <v>6</v>
      </c>
      <c r="E12908">
        <v>6152</v>
      </c>
      <c r="F12908">
        <v>6</v>
      </c>
      <c r="G12908">
        <v>7804</v>
      </c>
      <c r="H12908">
        <v>0.23986678822258201</v>
      </c>
      <c r="I12908">
        <v>0.71382528017432401</v>
      </c>
      <c r="J12908">
        <v>0.61355659322887801</v>
      </c>
      <c r="K12908" t="s">
        <v>28785</v>
      </c>
      <c r="L12908">
        <v>6</v>
      </c>
      <c r="M12908" t="s">
        <v>5133</v>
      </c>
      <c r="N12908">
        <v>1</v>
      </c>
      <c r="O12908">
        <v>9.7529258777633303E-4</v>
      </c>
    </row>
    <row r="12909" spans="1:15">
      <c r="A12909" t="s">
        <v>14238</v>
      </c>
      <c r="B12909" t="s">
        <v>23511</v>
      </c>
      <c r="C12909" t="s">
        <v>14239</v>
      </c>
      <c r="D12909">
        <v>6</v>
      </c>
      <c r="E12909">
        <v>6152</v>
      </c>
      <c r="F12909">
        <v>6</v>
      </c>
      <c r="G12909">
        <v>7804</v>
      </c>
      <c r="H12909">
        <v>0.23986678822258201</v>
      </c>
      <c r="I12909">
        <v>0.71382528017432401</v>
      </c>
      <c r="J12909">
        <v>0.61355659322887801</v>
      </c>
      <c r="K12909" t="s">
        <v>28785</v>
      </c>
      <c r="L12909">
        <v>6</v>
      </c>
      <c r="M12909" t="s">
        <v>5133</v>
      </c>
      <c r="N12909">
        <v>1</v>
      </c>
      <c r="O12909">
        <v>9.7529258777633303E-4</v>
      </c>
    </row>
    <row r="12910" spans="1:15">
      <c r="A12910" t="s">
        <v>14240</v>
      </c>
      <c r="B12910" t="s">
        <v>23511</v>
      </c>
      <c r="C12910" t="s">
        <v>14241</v>
      </c>
      <c r="D12910">
        <v>1350</v>
      </c>
      <c r="E12910">
        <v>6152</v>
      </c>
      <c r="F12910">
        <v>1712</v>
      </c>
      <c r="G12910">
        <v>7804</v>
      </c>
      <c r="H12910">
        <v>0.50392654289157301</v>
      </c>
      <c r="I12910">
        <v>0.968912233598893</v>
      </c>
      <c r="J12910">
        <v>0.832812322140707</v>
      </c>
      <c r="K12910" t="s">
        <v>31824</v>
      </c>
      <c r="L12910">
        <v>1350</v>
      </c>
      <c r="M12910" t="s">
        <v>5133</v>
      </c>
      <c r="N12910">
        <v>0.78855140186915895</v>
      </c>
      <c r="O12910">
        <v>0.21944083224967501</v>
      </c>
    </row>
    <row r="12911" spans="1:15">
      <c r="A12911" t="s">
        <v>14240</v>
      </c>
      <c r="B12911" t="s">
        <v>23513</v>
      </c>
      <c r="C12911" t="s">
        <v>14241</v>
      </c>
      <c r="D12911">
        <v>96</v>
      </c>
      <c r="E12911">
        <v>535</v>
      </c>
      <c r="F12911">
        <v>1749</v>
      </c>
      <c r="G12911">
        <v>8124</v>
      </c>
      <c r="H12911">
        <v>0.98526579165536898</v>
      </c>
      <c r="I12911">
        <v>0.99999999999997702</v>
      </c>
      <c r="J12911">
        <v>0.95041217501583097</v>
      </c>
      <c r="K12911" t="s">
        <v>31825</v>
      </c>
      <c r="L12911">
        <v>96</v>
      </c>
      <c r="M12911" t="s">
        <v>5133</v>
      </c>
      <c r="N12911">
        <v>5.4888507718696397E-2</v>
      </c>
      <c r="O12911">
        <v>0.179439252336449</v>
      </c>
    </row>
    <row r="12912" spans="1:15">
      <c r="A12912" t="s">
        <v>14240</v>
      </c>
      <c r="B12912" t="s">
        <v>23518</v>
      </c>
      <c r="C12912" t="s">
        <v>14241</v>
      </c>
      <c r="D12912">
        <v>190</v>
      </c>
      <c r="E12912">
        <v>787</v>
      </c>
      <c r="F12912">
        <v>1658</v>
      </c>
      <c r="G12912">
        <v>7393</v>
      </c>
      <c r="H12912">
        <v>0.120353262711437</v>
      </c>
      <c r="I12912">
        <v>0.70232558016992197</v>
      </c>
      <c r="J12912">
        <v>0.67904718175981504</v>
      </c>
      <c r="K12912" t="s">
        <v>31826</v>
      </c>
      <c r="L12912">
        <v>190</v>
      </c>
      <c r="M12912" t="s">
        <v>5133</v>
      </c>
      <c r="N12912">
        <v>0.11459589867309999</v>
      </c>
      <c r="O12912">
        <v>0.24142312579415501</v>
      </c>
    </row>
    <row r="12913" spans="1:15">
      <c r="A12913" t="s">
        <v>14242</v>
      </c>
      <c r="B12913" t="s">
        <v>23511</v>
      </c>
      <c r="C12913" t="s">
        <v>14243</v>
      </c>
      <c r="D12913">
        <v>7</v>
      </c>
      <c r="E12913">
        <v>6152</v>
      </c>
      <c r="F12913">
        <v>7</v>
      </c>
      <c r="G12913">
        <v>7804</v>
      </c>
      <c r="H12913">
        <v>0.18905120292587699</v>
      </c>
      <c r="I12913">
        <v>0.631132279689813</v>
      </c>
      <c r="J12913">
        <v>0.54247920626835999</v>
      </c>
      <c r="K12913" t="s">
        <v>26008</v>
      </c>
      <c r="L12913">
        <v>7</v>
      </c>
      <c r="M12913" t="s">
        <v>5133</v>
      </c>
      <c r="N12913">
        <v>1</v>
      </c>
      <c r="O12913">
        <v>1.13784135240572E-3</v>
      </c>
    </row>
    <row r="12914" spans="1:15">
      <c r="A12914" t="s">
        <v>14244</v>
      </c>
      <c r="B12914" t="s">
        <v>23513</v>
      </c>
      <c r="C12914" t="s">
        <v>14245</v>
      </c>
      <c r="D12914">
        <v>10</v>
      </c>
      <c r="E12914">
        <v>535</v>
      </c>
      <c r="F12914">
        <v>151</v>
      </c>
      <c r="G12914">
        <v>8124</v>
      </c>
      <c r="H12914">
        <v>0.54017962875471803</v>
      </c>
      <c r="I12914">
        <v>0.99999999999997702</v>
      </c>
      <c r="J12914">
        <v>0.95041217501583097</v>
      </c>
      <c r="K12914" t="s">
        <v>31827</v>
      </c>
      <c r="L12914">
        <v>10</v>
      </c>
      <c r="M12914" t="s">
        <v>5133</v>
      </c>
      <c r="N12914">
        <v>6.6225165562913899E-2</v>
      </c>
      <c r="O12914">
        <v>1.86915887850467E-2</v>
      </c>
    </row>
    <row r="12915" spans="1:15">
      <c r="A12915" t="s">
        <v>14244</v>
      </c>
      <c r="B12915" t="s">
        <v>23518</v>
      </c>
      <c r="C12915" t="s">
        <v>14245</v>
      </c>
      <c r="D12915">
        <v>12</v>
      </c>
      <c r="E12915">
        <v>787</v>
      </c>
      <c r="F12915">
        <v>120</v>
      </c>
      <c r="G12915">
        <v>7393</v>
      </c>
      <c r="H12915">
        <v>0.63563075288951298</v>
      </c>
      <c r="I12915">
        <v>1</v>
      </c>
      <c r="J12915">
        <v>0.966855260484069</v>
      </c>
      <c r="K12915" t="s">
        <v>31828</v>
      </c>
      <c r="L12915">
        <v>12</v>
      </c>
      <c r="M12915" t="s">
        <v>5133</v>
      </c>
      <c r="N12915">
        <v>0.1</v>
      </c>
      <c r="O12915">
        <v>1.52477763659466E-2</v>
      </c>
    </row>
    <row r="12916" spans="1:15">
      <c r="A12916" t="s">
        <v>14244</v>
      </c>
      <c r="B12916" t="s">
        <v>23511</v>
      </c>
      <c r="C12916" t="s">
        <v>14245</v>
      </c>
      <c r="D12916">
        <v>112</v>
      </c>
      <c r="E12916">
        <v>6152</v>
      </c>
      <c r="F12916">
        <v>140</v>
      </c>
      <c r="G12916">
        <v>7804</v>
      </c>
      <c r="H12916">
        <v>0.41347601301206199</v>
      </c>
      <c r="I12916">
        <v>0.93278445190278503</v>
      </c>
      <c r="J12916">
        <v>0.80175929099425103</v>
      </c>
      <c r="K12916" t="s">
        <v>31829</v>
      </c>
      <c r="L12916">
        <v>112</v>
      </c>
      <c r="M12916" t="s">
        <v>5133</v>
      </c>
      <c r="N12916">
        <v>0.8</v>
      </c>
      <c r="O12916">
        <v>1.8205461638491498E-2</v>
      </c>
    </row>
    <row r="12917" spans="1:15">
      <c r="A12917" t="s">
        <v>14246</v>
      </c>
      <c r="B12917" t="s">
        <v>23511</v>
      </c>
      <c r="C12917" t="s">
        <v>14247</v>
      </c>
      <c r="D12917">
        <v>1</v>
      </c>
      <c r="E12917">
        <v>6152</v>
      </c>
      <c r="F12917">
        <v>1</v>
      </c>
      <c r="G12917">
        <v>7804</v>
      </c>
      <c r="H12917">
        <v>0.788313685289595</v>
      </c>
      <c r="I12917">
        <v>0.968912233598893</v>
      </c>
      <c r="J12917">
        <v>0.832812322140707</v>
      </c>
      <c r="K12917" t="s">
        <v>27333</v>
      </c>
      <c r="L12917">
        <v>1</v>
      </c>
      <c r="M12917" t="s">
        <v>5133</v>
      </c>
      <c r="N12917">
        <v>1</v>
      </c>
      <c r="O12917">
        <v>1.6254876462938901E-4</v>
      </c>
    </row>
    <row r="12918" spans="1:15">
      <c r="A12918" t="s">
        <v>14248</v>
      </c>
      <c r="B12918" t="s">
        <v>23513</v>
      </c>
      <c r="C12918" t="s">
        <v>14249</v>
      </c>
      <c r="D12918">
        <v>4</v>
      </c>
      <c r="E12918">
        <v>535</v>
      </c>
      <c r="F12918">
        <v>66</v>
      </c>
      <c r="G12918">
        <v>8124</v>
      </c>
      <c r="H12918">
        <v>0.64022957360637101</v>
      </c>
      <c r="I12918">
        <v>0.99999999999997702</v>
      </c>
      <c r="J12918">
        <v>0.95041217501583097</v>
      </c>
      <c r="K12918" t="s">
        <v>31830</v>
      </c>
      <c r="L12918">
        <v>4</v>
      </c>
      <c r="M12918" t="s">
        <v>5133</v>
      </c>
      <c r="N12918">
        <v>6.0606060606060601E-2</v>
      </c>
      <c r="O12918">
        <v>7.4766355140186902E-3</v>
      </c>
    </row>
    <row r="12919" spans="1:15">
      <c r="A12919" t="s">
        <v>14248</v>
      </c>
      <c r="B12919" t="s">
        <v>23518</v>
      </c>
      <c r="C12919" t="s">
        <v>14249</v>
      </c>
      <c r="D12919">
        <v>9</v>
      </c>
      <c r="E12919">
        <v>787</v>
      </c>
      <c r="F12919">
        <v>65</v>
      </c>
      <c r="G12919">
        <v>7393</v>
      </c>
      <c r="H12919">
        <v>0.25156953570352603</v>
      </c>
      <c r="I12919">
        <v>0.97019881285035503</v>
      </c>
      <c r="J12919">
        <v>0.93804182591976504</v>
      </c>
      <c r="K12919" t="s">
        <v>31831</v>
      </c>
      <c r="L12919">
        <v>9</v>
      </c>
      <c r="M12919" t="s">
        <v>5133</v>
      </c>
      <c r="N12919">
        <v>0.138461538461538</v>
      </c>
      <c r="O12919">
        <v>1.143583227446E-2</v>
      </c>
    </row>
    <row r="12920" spans="1:15">
      <c r="A12920" t="s">
        <v>14248</v>
      </c>
      <c r="B12920" t="s">
        <v>23511</v>
      </c>
      <c r="C12920" t="s">
        <v>14249</v>
      </c>
      <c r="D12920">
        <v>50</v>
      </c>
      <c r="E12920">
        <v>6152</v>
      </c>
      <c r="F12920">
        <v>67</v>
      </c>
      <c r="G12920">
        <v>7804</v>
      </c>
      <c r="H12920">
        <v>0.84078445238178101</v>
      </c>
      <c r="I12920">
        <v>0.99705166630915898</v>
      </c>
      <c r="J12920">
        <v>0.856999101382944</v>
      </c>
      <c r="K12920" t="s">
        <v>31832</v>
      </c>
      <c r="L12920">
        <v>50</v>
      </c>
      <c r="M12920" t="s">
        <v>5133</v>
      </c>
      <c r="N12920">
        <v>0.74626865671641796</v>
      </c>
      <c r="O12920">
        <v>8.1274382314694398E-3</v>
      </c>
    </row>
    <row r="12921" spans="1:15">
      <c r="A12921" t="s">
        <v>14250</v>
      </c>
      <c r="B12921" t="s">
        <v>23518</v>
      </c>
      <c r="C12921" t="s">
        <v>14251</v>
      </c>
      <c r="D12921">
        <v>1</v>
      </c>
      <c r="E12921">
        <v>787</v>
      </c>
      <c r="F12921">
        <v>3</v>
      </c>
      <c r="G12921">
        <v>7393</v>
      </c>
      <c r="H12921">
        <v>0.28660084727541502</v>
      </c>
      <c r="I12921">
        <v>0.97863801257884697</v>
      </c>
      <c r="J12921">
        <v>0.94620131057153301</v>
      </c>
      <c r="K12921" t="s">
        <v>24747</v>
      </c>
      <c r="L12921">
        <v>1</v>
      </c>
      <c r="M12921" t="s">
        <v>5133</v>
      </c>
      <c r="N12921">
        <v>0.33333333333333298</v>
      </c>
      <c r="O12921">
        <v>1.27064803049555E-3</v>
      </c>
    </row>
    <row r="12922" spans="1:15">
      <c r="A12922" t="s">
        <v>14250</v>
      </c>
      <c r="B12922" t="s">
        <v>23511</v>
      </c>
      <c r="C12922" t="s">
        <v>14251</v>
      </c>
      <c r="D12922">
        <v>1</v>
      </c>
      <c r="E12922">
        <v>6152</v>
      </c>
      <c r="F12922">
        <v>3</v>
      </c>
      <c r="G12922">
        <v>7804</v>
      </c>
      <c r="H12922">
        <v>0.99052768249503997</v>
      </c>
      <c r="I12922">
        <v>1</v>
      </c>
      <c r="J12922">
        <v>0.85953329234717102</v>
      </c>
      <c r="K12922" t="s">
        <v>24764</v>
      </c>
      <c r="L12922">
        <v>1</v>
      </c>
      <c r="M12922" t="s">
        <v>5133</v>
      </c>
      <c r="N12922">
        <v>0.33333333333333298</v>
      </c>
      <c r="O12922">
        <v>1.6254876462938901E-4</v>
      </c>
    </row>
    <row r="12923" spans="1:15">
      <c r="A12923" t="s">
        <v>14250</v>
      </c>
      <c r="B12923" t="s">
        <v>23513</v>
      </c>
      <c r="C12923" t="s">
        <v>14251</v>
      </c>
      <c r="D12923">
        <v>1</v>
      </c>
      <c r="E12923">
        <v>535</v>
      </c>
      <c r="F12923">
        <v>3</v>
      </c>
      <c r="G12923">
        <v>8124</v>
      </c>
      <c r="H12923">
        <v>0.184859247501582</v>
      </c>
      <c r="I12923">
        <v>0.75508452473579202</v>
      </c>
      <c r="J12923">
        <v>0.71764152547495597</v>
      </c>
      <c r="K12923" t="s">
        <v>24642</v>
      </c>
      <c r="L12923">
        <v>1</v>
      </c>
      <c r="M12923" t="s">
        <v>5133</v>
      </c>
      <c r="N12923">
        <v>0.33333333333333298</v>
      </c>
      <c r="O12923">
        <v>1.8691588785046699E-3</v>
      </c>
    </row>
    <row r="12924" spans="1:15">
      <c r="A12924" t="s">
        <v>14252</v>
      </c>
      <c r="B12924" t="s">
        <v>23511</v>
      </c>
      <c r="C12924" t="s">
        <v>14253</v>
      </c>
      <c r="D12924">
        <v>2</v>
      </c>
      <c r="E12924">
        <v>6152</v>
      </c>
      <c r="F12924">
        <v>2</v>
      </c>
      <c r="G12924">
        <v>7804</v>
      </c>
      <c r="H12924">
        <v>0.62141708038142995</v>
      </c>
      <c r="I12924">
        <v>0.968912233598893</v>
      </c>
      <c r="J12924">
        <v>0.832812322140707</v>
      </c>
      <c r="K12924" t="s">
        <v>23542</v>
      </c>
      <c r="L12924">
        <v>2</v>
      </c>
      <c r="M12924" t="s">
        <v>5133</v>
      </c>
      <c r="N12924">
        <v>1</v>
      </c>
      <c r="O12924">
        <v>3.2509752925877802E-4</v>
      </c>
    </row>
    <row r="12925" spans="1:15">
      <c r="A12925" t="s">
        <v>14254</v>
      </c>
      <c r="B12925" t="s">
        <v>23511</v>
      </c>
      <c r="C12925" t="s">
        <v>14255</v>
      </c>
      <c r="D12925">
        <v>1</v>
      </c>
      <c r="E12925">
        <v>6152</v>
      </c>
      <c r="F12925">
        <v>1</v>
      </c>
      <c r="G12925">
        <v>7804</v>
      </c>
      <c r="H12925">
        <v>0.788313685289595</v>
      </c>
      <c r="I12925">
        <v>0.968912233598893</v>
      </c>
      <c r="J12925">
        <v>0.832812322140707</v>
      </c>
      <c r="K12925" t="s">
        <v>31833</v>
      </c>
      <c r="L12925">
        <v>1</v>
      </c>
      <c r="M12925" t="s">
        <v>5133</v>
      </c>
      <c r="N12925">
        <v>1</v>
      </c>
      <c r="O12925">
        <v>1.6254876462938901E-4</v>
      </c>
    </row>
    <row r="12926" spans="1:15">
      <c r="A12926" t="s">
        <v>14256</v>
      </c>
      <c r="B12926" t="s">
        <v>23511</v>
      </c>
      <c r="C12926" t="s">
        <v>14257</v>
      </c>
      <c r="D12926">
        <v>29</v>
      </c>
      <c r="E12926">
        <v>6152</v>
      </c>
      <c r="F12926">
        <v>32</v>
      </c>
      <c r="G12926">
        <v>7804</v>
      </c>
      <c r="H12926">
        <v>6.9556625924805299E-2</v>
      </c>
      <c r="I12926">
        <v>0.34515372088190899</v>
      </c>
      <c r="J12926">
        <v>0.29667111407550401</v>
      </c>
      <c r="K12926" t="s">
        <v>28783</v>
      </c>
      <c r="L12926">
        <v>29</v>
      </c>
      <c r="M12926" t="s">
        <v>5133</v>
      </c>
      <c r="N12926">
        <v>0.90625</v>
      </c>
      <c r="O12926">
        <v>4.7139141742522797E-3</v>
      </c>
    </row>
    <row r="12927" spans="1:15">
      <c r="A12927" t="s">
        <v>14256</v>
      </c>
      <c r="B12927" t="s">
        <v>23518</v>
      </c>
      <c r="C12927" t="s">
        <v>14257</v>
      </c>
      <c r="D12927">
        <v>2</v>
      </c>
      <c r="E12927">
        <v>787</v>
      </c>
      <c r="F12927">
        <v>31</v>
      </c>
      <c r="G12927">
        <v>7393</v>
      </c>
      <c r="H12927">
        <v>0.85730411555561403</v>
      </c>
      <c r="I12927">
        <v>1</v>
      </c>
      <c r="J12927">
        <v>0.966855260484069</v>
      </c>
      <c r="K12927" t="s">
        <v>28784</v>
      </c>
      <c r="L12927">
        <v>2</v>
      </c>
      <c r="M12927" t="s">
        <v>5133</v>
      </c>
      <c r="N12927">
        <v>6.4516129032258104E-2</v>
      </c>
      <c r="O12927">
        <v>2.5412960609911099E-3</v>
      </c>
    </row>
    <row r="12928" spans="1:15">
      <c r="A12928" t="s">
        <v>14258</v>
      </c>
      <c r="B12928" t="s">
        <v>23511</v>
      </c>
      <c r="C12928" t="s">
        <v>14259</v>
      </c>
      <c r="D12928">
        <v>4</v>
      </c>
      <c r="E12928">
        <v>6152</v>
      </c>
      <c r="F12928">
        <v>5</v>
      </c>
      <c r="G12928">
        <v>7804</v>
      </c>
      <c r="H12928">
        <v>0.71320711691885297</v>
      </c>
      <c r="I12928">
        <v>0.968912233598893</v>
      </c>
      <c r="J12928">
        <v>0.832812322140707</v>
      </c>
      <c r="K12928" t="s">
        <v>30050</v>
      </c>
      <c r="L12928">
        <v>4</v>
      </c>
      <c r="M12928" t="s">
        <v>5133</v>
      </c>
      <c r="N12928">
        <v>0.8</v>
      </c>
      <c r="O12928">
        <v>6.5019505851755496E-4</v>
      </c>
    </row>
    <row r="12929" spans="1:15">
      <c r="A12929" t="s">
        <v>14258</v>
      </c>
      <c r="B12929" t="s">
        <v>23513</v>
      </c>
      <c r="C12929" t="s">
        <v>14259</v>
      </c>
      <c r="D12929">
        <v>1</v>
      </c>
      <c r="E12929">
        <v>535</v>
      </c>
      <c r="F12929">
        <v>5</v>
      </c>
      <c r="G12929">
        <v>8124</v>
      </c>
      <c r="H12929">
        <v>0.28872836491514098</v>
      </c>
      <c r="I12929">
        <v>0.92669970177713501</v>
      </c>
      <c r="J12929">
        <v>0.88074667915254901</v>
      </c>
      <c r="K12929" t="s">
        <v>25912</v>
      </c>
      <c r="L12929">
        <v>1</v>
      </c>
      <c r="M12929" t="s">
        <v>5133</v>
      </c>
      <c r="N12929">
        <v>0.2</v>
      </c>
      <c r="O12929">
        <v>1.8691588785046699E-3</v>
      </c>
    </row>
    <row r="12930" spans="1:15">
      <c r="A12930" t="s">
        <v>14260</v>
      </c>
      <c r="B12930" t="s">
        <v>23511</v>
      </c>
      <c r="C12930" t="s">
        <v>14261</v>
      </c>
      <c r="D12930">
        <v>7</v>
      </c>
      <c r="E12930">
        <v>6152</v>
      </c>
      <c r="F12930">
        <v>8</v>
      </c>
      <c r="G12930">
        <v>7804</v>
      </c>
      <c r="H12930">
        <v>0.46943957161060701</v>
      </c>
      <c r="I12930">
        <v>0.96083957126938102</v>
      </c>
      <c r="J12930">
        <v>0.82587360011061495</v>
      </c>
      <c r="K12930" t="s">
        <v>31834</v>
      </c>
      <c r="L12930">
        <v>7</v>
      </c>
      <c r="M12930" t="s">
        <v>5133</v>
      </c>
      <c r="N12930">
        <v>0.875</v>
      </c>
      <c r="O12930">
        <v>1.13784135240572E-3</v>
      </c>
    </row>
    <row r="12931" spans="1:15">
      <c r="A12931" t="s">
        <v>14260</v>
      </c>
      <c r="B12931" t="s">
        <v>23513</v>
      </c>
      <c r="C12931" t="s">
        <v>14261</v>
      </c>
      <c r="D12931">
        <v>1</v>
      </c>
      <c r="E12931">
        <v>535</v>
      </c>
      <c r="F12931">
        <v>7</v>
      </c>
      <c r="G12931">
        <v>8124</v>
      </c>
      <c r="H12931">
        <v>0.37938355156400999</v>
      </c>
      <c r="I12931">
        <v>0.99999999999997702</v>
      </c>
      <c r="J12931">
        <v>0.95041217501583097</v>
      </c>
      <c r="K12931" t="s">
        <v>25912</v>
      </c>
      <c r="L12931">
        <v>1</v>
      </c>
      <c r="M12931" t="s">
        <v>5133</v>
      </c>
      <c r="N12931">
        <v>0.14285714285714299</v>
      </c>
      <c r="O12931">
        <v>1.8691588785046699E-3</v>
      </c>
    </row>
    <row r="12932" spans="1:15">
      <c r="A12932" t="s">
        <v>14262</v>
      </c>
      <c r="B12932" t="s">
        <v>23511</v>
      </c>
      <c r="C12932" t="s">
        <v>14263</v>
      </c>
      <c r="D12932">
        <v>1</v>
      </c>
      <c r="E12932">
        <v>6152</v>
      </c>
      <c r="F12932">
        <v>2</v>
      </c>
      <c r="G12932">
        <v>7804</v>
      </c>
      <c r="H12932">
        <v>0.95521029019776005</v>
      </c>
      <c r="I12932">
        <v>1</v>
      </c>
      <c r="J12932">
        <v>0.85953329234717102</v>
      </c>
      <c r="K12932" t="s">
        <v>24681</v>
      </c>
      <c r="L12932">
        <v>1</v>
      </c>
      <c r="M12932" t="s">
        <v>5133</v>
      </c>
      <c r="N12932">
        <v>0.5</v>
      </c>
      <c r="O12932">
        <v>1.6254876462938901E-4</v>
      </c>
    </row>
    <row r="12933" spans="1:15">
      <c r="A12933" t="s">
        <v>14264</v>
      </c>
      <c r="B12933" t="s">
        <v>23513</v>
      </c>
      <c r="C12933" t="s">
        <v>14265</v>
      </c>
      <c r="D12933">
        <v>2</v>
      </c>
      <c r="E12933">
        <v>535</v>
      </c>
      <c r="F12933">
        <v>6</v>
      </c>
      <c r="G12933">
        <v>8124</v>
      </c>
      <c r="H12933">
        <v>5.4382802179337199E-2</v>
      </c>
      <c r="I12933">
        <v>0.448760549738495</v>
      </c>
      <c r="J12933">
        <v>0.42650749013827299</v>
      </c>
      <c r="K12933" t="s">
        <v>24937</v>
      </c>
      <c r="L12933">
        <v>2</v>
      </c>
      <c r="M12933" t="s">
        <v>5133</v>
      </c>
      <c r="N12933">
        <v>0.33333333333333298</v>
      </c>
      <c r="O12933">
        <v>3.7383177570093499E-3</v>
      </c>
    </row>
    <row r="12934" spans="1:15">
      <c r="A12934" t="s">
        <v>14264</v>
      </c>
      <c r="B12934" t="s">
        <v>23511</v>
      </c>
      <c r="C12934" t="s">
        <v>14265</v>
      </c>
      <c r="D12934">
        <v>5</v>
      </c>
      <c r="E12934">
        <v>6152</v>
      </c>
      <c r="F12934">
        <v>7</v>
      </c>
      <c r="G12934">
        <v>7804</v>
      </c>
      <c r="H12934">
        <v>0.83137607319657303</v>
      </c>
      <c r="I12934">
        <v>0.98923101772060196</v>
      </c>
      <c r="J12934">
        <v>0.85027699355333197</v>
      </c>
      <c r="K12934" t="s">
        <v>31835</v>
      </c>
      <c r="L12934">
        <v>5</v>
      </c>
      <c r="M12934" t="s">
        <v>5133</v>
      </c>
      <c r="N12934">
        <v>0.71428571428571397</v>
      </c>
      <c r="O12934">
        <v>8.1274382314694405E-4</v>
      </c>
    </row>
    <row r="12935" spans="1:15">
      <c r="A12935" t="s">
        <v>14266</v>
      </c>
      <c r="B12935" t="s">
        <v>23511</v>
      </c>
      <c r="C12935" t="s">
        <v>14267</v>
      </c>
      <c r="D12935">
        <v>7</v>
      </c>
      <c r="E12935">
        <v>6152</v>
      </c>
      <c r="F12935">
        <v>7</v>
      </c>
      <c r="G12935">
        <v>7804</v>
      </c>
      <c r="H12935">
        <v>0.18905120292587699</v>
      </c>
      <c r="I12935">
        <v>0.631132279689813</v>
      </c>
      <c r="J12935">
        <v>0.54247920626835999</v>
      </c>
      <c r="K12935" t="s">
        <v>26008</v>
      </c>
      <c r="L12935">
        <v>7</v>
      </c>
      <c r="M12935" t="s">
        <v>5133</v>
      </c>
      <c r="N12935">
        <v>1</v>
      </c>
      <c r="O12935">
        <v>1.13784135240572E-3</v>
      </c>
    </row>
    <row r="12936" spans="1:15">
      <c r="A12936" t="s">
        <v>14268</v>
      </c>
      <c r="B12936" t="s">
        <v>23513</v>
      </c>
      <c r="C12936" t="s">
        <v>14269</v>
      </c>
      <c r="D12936">
        <v>2</v>
      </c>
      <c r="E12936">
        <v>535</v>
      </c>
      <c r="F12936">
        <v>9</v>
      </c>
      <c r="G12936">
        <v>8124</v>
      </c>
      <c r="H12936">
        <v>0.114576498756382</v>
      </c>
      <c r="I12936">
        <v>0.64703075560747003</v>
      </c>
      <c r="J12936">
        <v>0.614945907739046</v>
      </c>
      <c r="K12936" t="s">
        <v>25219</v>
      </c>
      <c r="L12936">
        <v>2</v>
      </c>
      <c r="M12936" t="s">
        <v>5133</v>
      </c>
      <c r="N12936">
        <v>0.22222222222222199</v>
      </c>
      <c r="O12936">
        <v>3.7383177570093499E-3</v>
      </c>
    </row>
    <row r="12937" spans="1:15">
      <c r="A12937" t="s">
        <v>14268</v>
      </c>
      <c r="B12937" t="s">
        <v>23518</v>
      </c>
      <c r="C12937" t="s">
        <v>14269</v>
      </c>
      <c r="D12937">
        <v>1</v>
      </c>
      <c r="E12937">
        <v>787</v>
      </c>
      <c r="F12937">
        <v>5</v>
      </c>
      <c r="G12937">
        <v>7393</v>
      </c>
      <c r="H12937">
        <v>0.430466464429208</v>
      </c>
      <c r="I12937">
        <v>1</v>
      </c>
      <c r="J12937">
        <v>0.966855260484069</v>
      </c>
      <c r="K12937" t="s">
        <v>26018</v>
      </c>
      <c r="L12937">
        <v>1</v>
      </c>
      <c r="M12937" t="s">
        <v>5133</v>
      </c>
      <c r="N12937">
        <v>0.2</v>
      </c>
      <c r="O12937">
        <v>1.27064803049555E-3</v>
      </c>
    </row>
    <row r="12938" spans="1:15">
      <c r="A12938" t="s">
        <v>14268</v>
      </c>
      <c r="B12938" t="s">
        <v>23511</v>
      </c>
      <c r="C12938" t="s">
        <v>14269</v>
      </c>
      <c r="D12938">
        <v>5</v>
      </c>
      <c r="E12938">
        <v>6152</v>
      </c>
      <c r="F12938">
        <v>8</v>
      </c>
      <c r="G12938">
        <v>7804</v>
      </c>
      <c r="H12938">
        <v>0.93246538655848799</v>
      </c>
      <c r="I12938">
        <v>1</v>
      </c>
      <c r="J12938">
        <v>0.85953329234717102</v>
      </c>
      <c r="K12938" t="s">
        <v>31836</v>
      </c>
      <c r="L12938">
        <v>5</v>
      </c>
      <c r="M12938" t="s">
        <v>5133</v>
      </c>
      <c r="N12938">
        <v>0.625</v>
      </c>
      <c r="O12938">
        <v>8.1274382314694405E-4</v>
      </c>
    </row>
    <row r="12939" spans="1:15">
      <c r="A12939" t="s">
        <v>14270</v>
      </c>
      <c r="B12939" t="s">
        <v>23511</v>
      </c>
      <c r="C12939" t="s">
        <v>14271</v>
      </c>
      <c r="D12939">
        <v>8</v>
      </c>
      <c r="E12939">
        <v>6152</v>
      </c>
      <c r="F12939">
        <v>12</v>
      </c>
      <c r="G12939">
        <v>7804</v>
      </c>
      <c r="H12939">
        <v>0.91105258963404401</v>
      </c>
      <c r="I12939">
        <v>1</v>
      </c>
      <c r="J12939">
        <v>0.85953329234717102</v>
      </c>
      <c r="K12939" t="s">
        <v>31837</v>
      </c>
      <c r="L12939">
        <v>8</v>
      </c>
      <c r="M12939" t="s">
        <v>5133</v>
      </c>
      <c r="N12939">
        <v>0.66666666666666696</v>
      </c>
      <c r="O12939">
        <v>1.3003901170351099E-3</v>
      </c>
    </row>
    <row r="12940" spans="1:15">
      <c r="A12940" t="s">
        <v>14270</v>
      </c>
      <c r="B12940" t="s">
        <v>23513</v>
      </c>
      <c r="C12940" t="s">
        <v>14271</v>
      </c>
      <c r="D12940">
        <v>2</v>
      </c>
      <c r="E12940">
        <v>535</v>
      </c>
      <c r="F12940">
        <v>11</v>
      </c>
      <c r="G12940">
        <v>8124</v>
      </c>
      <c r="H12940">
        <v>0.16070283693134901</v>
      </c>
      <c r="I12940">
        <v>0.73855678102447098</v>
      </c>
      <c r="J12940">
        <v>0.70193335662617495</v>
      </c>
      <c r="K12940" t="s">
        <v>28612</v>
      </c>
      <c r="L12940">
        <v>2</v>
      </c>
      <c r="M12940" t="s">
        <v>5133</v>
      </c>
      <c r="N12940">
        <v>0.18181818181818199</v>
      </c>
      <c r="O12940">
        <v>3.7383177570093499E-3</v>
      </c>
    </row>
    <row r="12941" spans="1:15">
      <c r="A12941" t="s">
        <v>14270</v>
      </c>
      <c r="B12941" t="s">
        <v>23518</v>
      </c>
      <c r="C12941" t="s">
        <v>14271</v>
      </c>
      <c r="D12941">
        <v>1</v>
      </c>
      <c r="E12941">
        <v>787</v>
      </c>
      <c r="F12941">
        <v>11</v>
      </c>
      <c r="G12941">
        <v>7393</v>
      </c>
      <c r="H12941">
        <v>0.71032488019926399</v>
      </c>
      <c r="I12941">
        <v>1</v>
      </c>
      <c r="J12941">
        <v>0.966855260484069</v>
      </c>
      <c r="K12941" t="s">
        <v>28613</v>
      </c>
      <c r="L12941">
        <v>1</v>
      </c>
      <c r="M12941" t="s">
        <v>5133</v>
      </c>
      <c r="N12941">
        <v>9.0909090909090898E-2</v>
      </c>
      <c r="O12941">
        <v>1.27064803049555E-3</v>
      </c>
    </row>
    <row r="12942" spans="1:15">
      <c r="A12942" t="s">
        <v>14272</v>
      </c>
      <c r="B12942" t="s">
        <v>23518</v>
      </c>
      <c r="C12942" t="s">
        <v>14273</v>
      </c>
      <c r="D12942">
        <v>2</v>
      </c>
      <c r="E12942">
        <v>787</v>
      </c>
      <c r="F12942">
        <v>2</v>
      </c>
      <c r="G12942">
        <v>7393</v>
      </c>
      <c r="H12942">
        <v>1.1319170819711901E-2</v>
      </c>
      <c r="I12942">
        <v>0.24323860088996599</v>
      </c>
      <c r="J12942">
        <v>0.235176520823249</v>
      </c>
      <c r="K12942" t="s">
        <v>23587</v>
      </c>
      <c r="L12942">
        <v>2</v>
      </c>
      <c r="M12942" t="s">
        <v>1463</v>
      </c>
      <c r="N12942">
        <v>1</v>
      </c>
      <c r="O12942">
        <v>2.5412960609911099E-3</v>
      </c>
    </row>
    <row r="12943" spans="1:15">
      <c r="A12943" t="s">
        <v>14274</v>
      </c>
      <c r="B12943" t="s">
        <v>23511</v>
      </c>
      <c r="C12943" t="s">
        <v>14275</v>
      </c>
      <c r="D12943">
        <v>1</v>
      </c>
      <c r="E12943">
        <v>6152</v>
      </c>
      <c r="F12943">
        <v>1</v>
      </c>
      <c r="G12943">
        <v>7804</v>
      </c>
      <c r="H12943">
        <v>0.788313685289595</v>
      </c>
      <c r="I12943">
        <v>0.968912233598893</v>
      </c>
      <c r="J12943">
        <v>0.832812322140707</v>
      </c>
      <c r="K12943" t="s">
        <v>30464</v>
      </c>
      <c r="L12943">
        <v>1</v>
      </c>
      <c r="M12943" t="s">
        <v>1463</v>
      </c>
      <c r="N12943">
        <v>1</v>
      </c>
      <c r="O12943">
        <v>1.6254876462938901E-4</v>
      </c>
    </row>
    <row r="12944" spans="1:15">
      <c r="A12944" t="s">
        <v>14276</v>
      </c>
      <c r="B12944" t="s">
        <v>23513</v>
      </c>
      <c r="C12944" t="s">
        <v>14277</v>
      </c>
      <c r="D12944">
        <v>1</v>
      </c>
      <c r="E12944">
        <v>535</v>
      </c>
      <c r="F12944">
        <v>11</v>
      </c>
      <c r="G12944">
        <v>8124</v>
      </c>
      <c r="H12944">
        <v>0.52755249562557105</v>
      </c>
      <c r="I12944">
        <v>0.99999999999997702</v>
      </c>
      <c r="J12944">
        <v>0.95041217501583097</v>
      </c>
      <c r="K12944" t="s">
        <v>23718</v>
      </c>
      <c r="L12944">
        <v>1</v>
      </c>
      <c r="M12944" t="s">
        <v>1463</v>
      </c>
      <c r="N12944">
        <v>9.0909090909090898E-2</v>
      </c>
      <c r="O12944">
        <v>1.8691588785046699E-3</v>
      </c>
    </row>
    <row r="12945" spans="1:15">
      <c r="A12945" t="s">
        <v>14276</v>
      </c>
      <c r="B12945" t="s">
        <v>23511</v>
      </c>
      <c r="C12945" t="s">
        <v>14277</v>
      </c>
      <c r="D12945">
        <v>5</v>
      </c>
      <c r="E12945">
        <v>6152</v>
      </c>
      <c r="F12945">
        <v>11</v>
      </c>
      <c r="G12945">
        <v>7804</v>
      </c>
      <c r="H12945">
        <v>0.99723572718585796</v>
      </c>
      <c r="I12945">
        <v>1</v>
      </c>
      <c r="J12945">
        <v>0.85953329234717102</v>
      </c>
      <c r="K12945" t="s">
        <v>30465</v>
      </c>
      <c r="L12945">
        <v>5</v>
      </c>
      <c r="M12945" t="s">
        <v>1463</v>
      </c>
      <c r="N12945">
        <v>0.45454545454545497</v>
      </c>
      <c r="O12945">
        <v>8.1274382314694405E-4</v>
      </c>
    </row>
    <row r="12946" spans="1:15">
      <c r="A12946" t="s">
        <v>14276</v>
      </c>
      <c r="B12946" t="s">
        <v>23518</v>
      </c>
      <c r="C12946" t="s">
        <v>14277</v>
      </c>
      <c r="D12946">
        <v>5</v>
      </c>
      <c r="E12946">
        <v>787</v>
      </c>
      <c r="F12946">
        <v>11</v>
      </c>
      <c r="G12946">
        <v>7393</v>
      </c>
      <c r="H12946">
        <v>3.6021834472493401E-3</v>
      </c>
      <c r="I12946">
        <v>0.14295439309607999</v>
      </c>
      <c r="J12946">
        <v>0.13821620697425299</v>
      </c>
      <c r="K12946" t="s">
        <v>31838</v>
      </c>
      <c r="L12946">
        <v>5</v>
      </c>
      <c r="M12946" t="s">
        <v>1463</v>
      </c>
      <c r="N12946">
        <v>0.45454545454545497</v>
      </c>
      <c r="O12946">
        <v>6.35324015247776E-3</v>
      </c>
    </row>
    <row r="12947" spans="1:15">
      <c r="A12947" t="s">
        <v>14278</v>
      </c>
      <c r="B12947" t="s">
        <v>23511</v>
      </c>
      <c r="C12947" t="s">
        <v>14279</v>
      </c>
      <c r="D12947">
        <v>32</v>
      </c>
      <c r="E12947">
        <v>6152</v>
      </c>
      <c r="F12947">
        <v>39</v>
      </c>
      <c r="G12947">
        <v>7804</v>
      </c>
      <c r="H12947">
        <v>0.39695805444982302</v>
      </c>
      <c r="I12947">
        <v>0.91525479399875698</v>
      </c>
      <c r="J12947">
        <v>0.78669196642228301</v>
      </c>
      <c r="K12947" t="s">
        <v>31839</v>
      </c>
      <c r="L12947">
        <v>32</v>
      </c>
      <c r="M12947" t="s">
        <v>5133</v>
      </c>
      <c r="N12947">
        <v>0.82051282051282004</v>
      </c>
      <c r="O12947">
        <v>5.2015604681404396E-3</v>
      </c>
    </row>
    <row r="12948" spans="1:15">
      <c r="A12948" t="s">
        <v>14278</v>
      </c>
      <c r="B12948" t="s">
        <v>23518</v>
      </c>
      <c r="C12948" t="s">
        <v>14279</v>
      </c>
      <c r="D12948">
        <v>5</v>
      </c>
      <c r="E12948">
        <v>787</v>
      </c>
      <c r="F12948">
        <v>38</v>
      </c>
      <c r="G12948">
        <v>7393</v>
      </c>
      <c r="H12948">
        <v>0.380262511819497</v>
      </c>
      <c r="I12948">
        <v>1</v>
      </c>
      <c r="J12948">
        <v>0.966855260484069</v>
      </c>
      <c r="K12948" t="s">
        <v>31840</v>
      </c>
      <c r="L12948">
        <v>5</v>
      </c>
      <c r="M12948" t="s">
        <v>5133</v>
      </c>
      <c r="N12948">
        <v>0.13157894736842099</v>
      </c>
      <c r="O12948">
        <v>6.35324015247776E-3</v>
      </c>
    </row>
    <row r="12949" spans="1:15">
      <c r="A12949" t="s">
        <v>14278</v>
      </c>
      <c r="B12949" t="s">
        <v>23513</v>
      </c>
      <c r="C12949" t="s">
        <v>14279</v>
      </c>
      <c r="D12949">
        <v>1</v>
      </c>
      <c r="E12949">
        <v>535</v>
      </c>
      <c r="F12949">
        <v>35</v>
      </c>
      <c r="G12949">
        <v>8124</v>
      </c>
      <c r="H12949">
        <v>0.90832236444283498</v>
      </c>
      <c r="I12949">
        <v>0.99999999999997702</v>
      </c>
      <c r="J12949">
        <v>0.95041217501583097</v>
      </c>
      <c r="K12949" t="s">
        <v>31841</v>
      </c>
      <c r="L12949">
        <v>1</v>
      </c>
      <c r="M12949" t="s">
        <v>5133</v>
      </c>
      <c r="N12949">
        <v>2.8571428571428598E-2</v>
      </c>
      <c r="O12949">
        <v>1.8691588785046699E-3</v>
      </c>
    </row>
    <row r="12950" spans="1:15">
      <c r="A12950" t="s">
        <v>14280</v>
      </c>
      <c r="B12950" t="s">
        <v>23513</v>
      </c>
      <c r="C12950" t="s">
        <v>14281</v>
      </c>
      <c r="D12950">
        <v>1</v>
      </c>
      <c r="E12950">
        <v>535</v>
      </c>
      <c r="F12950">
        <v>35</v>
      </c>
      <c r="G12950">
        <v>8124</v>
      </c>
      <c r="H12950">
        <v>0.90832236444283498</v>
      </c>
      <c r="I12950">
        <v>0.99999999999997702</v>
      </c>
      <c r="J12950">
        <v>0.95041217501583097</v>
      </c>
      <c r="K12950" t="s">
        <v>31841</v>
      </c>
      <c r="L12950">
        <v>1</v>
      </c>
      <c r="M12950" t="s">
        <v>5133</v>
      </c>
      <c r="N12950">
        <v>2.8571428571428598E-2</v>
      </c>
      <c r="O12950">
        <v>1.8691588785046699E-3</v>
      </c>
    </row>
    <row r="12951" spans="1:15">
      <c r="A12951" t="s">
        <v>14280</v>
      </c>
      <c r="B12951" t="s">
        <v>23518</v>
      </c>
      <c r="C12951" t="s">
        <v>14281</v>
      </c>
      <c r="D12951">
        <v>5</v>
      </c>
      <c r="E12951">
        <v>787</v>
      </c>
      <c r="F12951">
        <v>38</v>
      </c>
      <c r="G12951">
        <v>7393</v>
      </c>
      <c r="H12951">
        <v>0.380262511819497</v>
      </c>
      <c r="I12951">
        <v>1</v>
      </c>
      <c r="J12951">
        <v>0.966855260484069</v>
      </c>
      <c r="K12951" t="s">
        <v>31840</v>
      </c>
      <c r="L12951">
        <v>5</v>
      </c>
      <c r="M12951" t="s">
        <v>5133</v>
      </c>
      <c r="N12951">
        <v>0.13157894736842099</v>
      </c>
      <c r="O12951">
        <v>6.35324015247776E-3</v>
      </c>
    </row>
    <row r="12952" spans="1:15">
      <c r="A12952" t="s">
        <v>14280</v>
      </c>
      <c r="B12952" t="s">
        <v>23511</v>
      </c>
      <c r="C12952" t="s">
        <v>14281</v>
      </c>
      <c r="D12952">
        <v>32</v>
      </c>
      <c r="E12952">
        <v>6152</v>
      </c>
      <c r="F12952">
        <v>39</v>
      </c>
      <c r="G12952">
        <v>7804</v>
      </c>
      <c r="H12952">
        <v>0.39695805444982302</v>
      </c>
      <c r="I12952">
        <v>0.91525479399875698</v>
      </c>
      <c r="J12952">
        <v>0.78669196642228301</v>
      </c>
      <c r="K12952" t="s">
        <v>31839</v>
      </c>
      <c r="L12952">
        <v>32</v>
      </c>
      <c r="M12952" t="s">
        <v>5133</v>
      </c>
      <c r="N12952">
        <v>0.82051282051282004</v>
      </c>
      <c r="O12952">
        <v>5.2015604681404396E-3</v>
      </c>
    </row>
    <row r="12953" spans="1:15">
      <c r="A12953" t="s">
        <v>14282</v>
      </c>
      <c r="B12953" t="s">
        <v>23513</v>
      </c>
      <c r="C12953" t="s">
        <v>14283</v>
      </c>
      <c r="D12953">
        <v>11</v>
      </c>
      <c r="E12953">
        <v>535</v>
      </c>
      <c r="F12953">
        <v>310</v>
      </c>
      <c r="G12953">
        <v>8124</v>
      </c>
      <c r="H12953">
        <v>0.99370760762784005</v>
      </c>
      <c r="I12953">
        <v>0.99999999999997702</v>
      </c>
      <c r="J12953">
        <v>0.95041217501583097</v>
      </c>
      <c r="K12953" t="s">
        <v>31842</v>
      </c>
      <c r="L12953">
        <v>11</v>
      </c>
      <c r="M12953" t="s">
        <v>5133</v>
      </c>
      <c r="N12953">
        <v>3.5483870967741901E-2</v>
      </c>
      <c r="O12953">
        <v>2.0560747663551399E-2</v>
      </c>
    </row>
    <row r="12954" spans="1:15">
      <c r="A12954" t="s">
        <v>14282</v>
      </c>
      <c r="B12954" t="s">
        <v>23518</v>
      </c>
      <c r="C12954" t="s">
        <v>14283</v>
      </c>
      <c r="D12954">
        <v>13</v>
      </c>
      <c r="E12954">
        <v>787</v>
      </c>
      <c r="F12954">
        <v>307</v>
      </c>
      <c r="G12954">
        <v>7393</v>
      </c>
      <c r="H12954">
        <v>0.99998978285259199</v>
      </c>
      <c r="I12954">
        <v>1</v>
      </c>
      <c r="J12954">
        <v>0.966855260484069</v>
      </c>
      <c r="K12954" t="s">
        <v>31843</v>
      </c>
      <c r="L12954">
        <v>13</v>
      </c>
      <c r="M12954" t="s">
        <v>5133</v>
      </c>
      <c r="N12954">
        <v>4.2345276872964202E-2</v>
      </c>
      <c r="O12954">
        <v>1.6518424396442199E-2</v>
      </c>
    </row>
    <row r="12955" spans="1:15">
      <c r="A12955" t="s">
        <v>14282</v>
      </c>
      <c r="B12955" t="s">
        <v>23511</v>
      </c>
      <c r="C12955" t="s">
        <v>14283</v>
      </c>
      <c r="D12955">
        <v>293</v>
      </c>
      <c r="E12955">
        <v>6152</v>
      </c>
      <c r="F12955">
        <v>326</v>
      </c>
      <c r="G12955">
        <v>7804</v>
      </c>
      <c r="H12955" s="34">
        <v>5.6396025119359703E-8</v>
      </c>
      <c r="I12955" s="34">
        <v>2.5468755380738398E-6</v>
      </c>
      <c r="J12955" s="34">
        <v>2.1891243164390702E-6</v>
      </c>
      <c r="K12955" t="s">
        <v>31844</v>
      </c>
      <c r="L12955">
        <v>293</v>
      </c>
      <c r="M12955" t="s">
        <v>5133</v>
      </c>
      <c r="N12955">
        <v>0.89877300613496902</v>
      </c>
      <c r="O12955">
        <v>4.7626788036410898E-2</v>
      </c>
    </row>
    <row r="12956" spans="1:15">
      <c r="A12956" t="s">
        <v>14284</v>
      </c>
      <c r="B12956" t="s">
        <v>23513</v>
      </c>
      <c r="C12956" t="s">
        <v>14285</v>
      </c>
      <c r="D12956">
        <v>1</v>
      </c>
      <c r="E12956">
        <v>535</v>
      </c>
      <c r="F12956">
        <v>77</v>
      </c>
      <c r="G12956">
        <v>8124</v>
      </c>
      <c r="H12956">
        <v>0.99486159979760302</v>
      </c>
      <c r="I12956">
        <v>0.99999999999997702</v>
      </c>
      <c r="J12956">
        <v>0.95041217501583097</v>
      </c>
      <c r="K12956" t="s">
        <v>23649</v>
      </c>
      <c r="L12956">
        <v>1</v>
      </c>
      <c r="M12956" t="s">
        <v>5133</v>
      </c>
      <c r="N12956">
        <v>1.2987012987013E-2</v>
      </c>
      <c r="O12956">
        <v>1.8691588785046699E-3</v>
      </c>
    </row>
    <row r="12957" spans="1:15">
      <c r="A12957" t="s">
        <v>14284</v>
      </c>
      <c r="B12957" t="s">
        <v>23511</v>
      </c>
      <c r="C12957" t="s">
        <v>14285</v>
      </c>
      <c r="D12957">
        <v>71</v>
      </c>
      <c r="E12957">
        <v>6152</v>
      </c>
      <c r="F12957">
        <v>74</v>
      </c>
      <c r="G12957">
        <v>7804</v>
      </c>
      <c r="H12957" s="34">
        <v>3.1366403350259697E-5</v>
      </c>
      <c r="I12957">
        <v>7.2830717213043998E-4</v>
      </c>
      <c r="J12957">
        <v>6.2600426150133403E-4</v>
      </c>
      <c r="K12957" t="s">
        <v>31845</v>
      </c>
      <c r="L12957">
        <v>71</v>
      </c>
      <c r="M12957" t="s">
        <v>5133</v>
      </c>
      <c r="N12957">
        <v>0.95945945945945899</v>
      </c>
      <c r="O12957">
        <v>1.1540962288686601E-2</v>
      </c>
    </row>
    <row r="12958" spans="1:15">
      <c r="A12958" t="s">
        <v>14284</v>
      </c>
      <c r="B12958" t="s">
        <v>23518</v>
      </c>
      <c r="C12958" t="s">
        <v>14285</v>
      </c>
      <c r="D12958">
        <v>1</v>
      </c>
      <c r="E12958">
        <v>787</v>
      </c>
      <c r="F12958">
        <v>72</v>
      </c>
      <c r="G12958">
        <v>7393</v>
      </c>
      <c r="H12958">
        <v>0.99970994854778805</v>
      </c>
      <c r="I12958">
        <v>1</v>
      </c>
      <c r="J12958">
        <v>0.966855260484069</v>
      </c>
      <c r="K12958" t="s">
        <v>26719</v>
      </c>
      <c r="L12958">
        <v>1</v>
      </c>
      <c r="M12958" t="s">
        <v>5133</v>
      </c>
      <c r="N12958">
        <v>1.38888888888889E-2</v>
      </c>
      <c r="O12958">
        <v>1.27064803049555E-3</v>
      </c>
    </row>
    <row r="12959" spans="1:15">
      <c r="A12959" t="s">
        <v>14286</v>
      </c>
      <c r="B12959" t="s">
        <v>23513</v>
      </c>
      <c r="C12959" t="s">
        <v>14287</v>
      </c>
      <c r="D12959">
        <v>1</v>
      </c>
      <c r="E12959">
        <v>535</v>
      </c>
      <c r="F12959">
        <v>12</v>
      </c>
      <c r="G12959">
        <v>8124</v>
      </c>
      <c r="H12959">
        <v>0.55870736002102495</v>
      </c>
      <c r="I12959">
        <v>0.99999999999997702</v>
      </c>
      <c r="J12959">
        <v>0.95041217501583097</v>
      </c>
      <c r="K12959" t="s">
        <v>23649</v>
      </c>
      <c r="L12959">
        <v>1</v>
      </c>
      <c r="M12959" t="s">
        <v>5133</v>
      </c>
      <c r="N12959">
        <v>8.3333333333333301E-2</v>
      </c>
      <c r="O12959">
        <v>1.8691588785046699E-3</v>
      </c>
    </row>
    <row r="12960" spans="1:15">
      <c r="A12960" t="s">
        <v>14286</v>
      </c>
      <c r="B12960" t="s">
        <v>23511</v>
      </c>
      <c r="C12960" t="s">
        <v>14287</v>
      </c>
      <c r="D12960">
        <v>9</v>
      </c>
      <c r="E12960">
        <v>6152</v>
      </c>
      <c r="F12960">
        <v>11</v>
      </c>
      <c r="G12960">
        <v>7804</v>
      </c>
      <c r="H12960">
        <v>0.578610134932666</v>
      </c>
      <c r="I12960">
        <v>0.968912233598893</v>
      </c>
      <c r="J12960">
        <v>0.832812322140707</v>
      </c>
      <c r="K12960" t="s">
        <v>31846</v>
      </c>
      <c r="L12960">
        <v>9</v>
      </c>
      <c r="M12960" t="s">
        <v>5133</v>
      </c>
      <c r="N12960">
        <v>0.81818181818181801</v>
      </c>
      <c r="O12960">
        <v>1.4629388816645001E-3</v>
      </c>
    </row>
    <row r="12961" spans="1:15">
      <c r="A12961" t="s">
        <v>14286</v>
      </c>
      <c r="B12961" t="s">
        <v>23518</v>
      </c>
      <c r="C12961" t="s">
        <v>14287</v>
      </c>
      <c r="D12961">
        <v>1</v>
      </c>
      <c r="E12961">
        <v>787</v>
      </c>
      <c r="F12961">
        <v>9</v>
      </c>
      <c r="G12961">
        <v>7393</v>
      </c>
      <c r="H12961">
        <v>0.63708190659863195</v>
      </c>
      <c r="I12961">
        <v>1</v>
      </c>
      <c r="J12961">
        <v>0.966855260484069</v>
      </c>
      <c r="K12961" t="s">
        <v>26719</v>
      </c>
      <c r="L12961">
        <v>1</v>
      </c>
      <c r="M12961" t="s">
        <v>5133</v>
      </c>
      <c r="N12961">
        <v>0.11111111111111099</v>
      </c>
      <c r="O12961">
        <v>1.27064803049555E-3</v>
      </c>
    </row>
    <row r="12962" spans="1:15">
      <c r="A12962" t="s">
        <v>14288</v>
      </c>
      <c r="B12962" t="s">
        <v>23511</v>
      </c>
      <c r="C12962" t="s">
        <v>14289</v>
      </c>
      <c r="D12962">
        <v>35</v>
      </c>
      <c r="E12962">
        <v>6152</v>
      </c>
      <c r="F12962">
        <v>36</v>
      </c>
      <c r="G12962">
        <v>7804</v>
      </c>
      <c r="H12962">
        <v>2.00452653131353E-3</v>
      </c>
      <c r="I12962">
        <v>2.3549598688283699E-2</v>
      </c>
      <c r="J12962">
        <v>2.0241664093995099E-2</v>
      </c>
      <c r="K12962" t="s">
        <v>31847</v>
      </c>
      <c r="L12962">
        <v>35</v>
      </c>
      <c r="M12962" t="s">
        <v>5133</v>
      </c>
      <c r="N12962">
        <v>0.97222222222222199</v>
      </c>
      <c r="O12962">
        <v>5.68920676202861E-3</v>
      </c>
    </row>
    <row r="12963" spans="1:15">
      <c r="A12963" t="s">
        <v>14288</v>
      </c>
      <c r="B12963" t="s">
        <v>23513</v>
      </c>
      <c r="C12963" t="s">
        <v>14289</v>
      </c>
      <c r="D12963">
        <v>1</v>
      </c>
      <c r="E12963">
        <v>535</v>
      </c>
      <c r="F12963">
        <v>38</v>
      </c>
      <c r="G12963">
        <v>8124</v>
      </c>
      <c r="H12963">
        <v>0.92533820458653904</v>
      </c>
      <c r="I12963">
        <v>0.99999999999997702</v>
      </c>
      <c r="J12963">
        <v>0.95041217501583097</v>
      </c>
      <c r="K12963" t="s">
        <v>23649</v>
      </c>
      <c r="L12963">
        <v>1</v>
      </c>
      <c r="M12963" t="s">
        <v>5133</v>
      </c>
      <c r="N12963">
        <v>2.6315789473684199E-2</v>
      </c>
      <c r="O12963">
        <v>1.8691588785046699E-3</v>
      </c>
    </row>
    <row r="12964" spans="1:15">
      <c r="A12964" t="s">
        <v>14290</v>
      </c>
      <c r="B12964" t="s">
        <v>23513</v>
      </c>
      <c r="C12964" t="s">
        <v>14291</v>
      </c>
      <c r="D12964">
        <v>1</v>
      </c>
      <c r="E12964">
        <v>535</v>
      </c>
      <c r="F12964">
        <v>13</v>
      </c>
      <c r="G12964">
        <v>8124</v>
      </c>
      <c r="H12964">
        <v>0.58781134946737001</v>
      </c>
      <c r="I12964">
        <v>0.99999999999997702</v>
      </c>
      <c r="J12964">
        <v>0.95041217501583097</v>
      </c>
      <c r="K12964" t="s">
        <v>23919</v>
      </c>
      <c r="L12964">
        <v>1</v>
      </c>
      <c r="M12964" t="s">
        <v>2729</v>
      </c>
      <c r="N12964">
        <v>7.69230769230769E-2</v>
      </c>
      <c r="O12964">
        <v>1.8691588785046699E-3</v>
      </c>
    </row>
    <row r="12965" spans="1:15">
      <c r="A12965" t="s">
        <v>14290</v>
      </c>
      <c r="B12965" t="s">
        <v>23511</v>
      </c>
      <c r="C12965" t="s">
        <v>14291</v>
      </c>
      <c r="D12965">
        <v>10</v>
      </c>
      <c r="E12965">
        <v>6152</v>
      </c>
      <c r="F12965">
        <v>13</v>
      </c>
      <c r="G12965">
        <v>7804</v>
      </c>
      <c r="H12965">
        <v>0.71080626448881101</v>
      </c>
      <c r="I12965">
        <v>0.968912233598893</v>
      </c>
      <c r="J12965">
        <v>0.832812322140707</v>
      </c>
      <c r="K12965" t="s">
        <v>23920</v>
      </c>
      <c r="L12965">
        <v>10</v>
      </c>
      <c r="M12965" t="s">
        <v>2729</v>
      </c>
      <c r="N12965">
        <v>0.76923076923076905</v>
      </c>
      <c r="O12965">
        <v>1.62548764629389E-3</v>
      </c>
    </row>
    <row r="12966" spans="1:15">
      <c r="A12966" t="s">
        <v>14290</v>
      </c>
      <c r="B12966" t="s">
        <v>23518</v>
      </c>
      <c r="C12966" t="s">
        <v>14291</v>
      </c>
      <c r="D12966">
        <v>1</v>
      </c>
      <c r="E12966">
        <v>787</v>
      </c>
      <c r="F12966">
        <v>12</v>
      </c>
      <c r="G12966">
        <v>7393</v>
      </c>
      <c r="H12966">
        <v>0.74120734014009004</v>
      </c>
      <c r="I12966">
        <v>1</v>
      </c>
      <c r="J12966">
        <v>0.966855260484069</v>
      </c>
      <c r="K12966" t="s">
        <v>23917</v>
      </c>
      <c r="L12966">
        <v>1</v>
      </c>
      <c r="M12966" t="s">
        <v>2729</v>
      </c>
      <c r="N12966">
        <v>8.3333333333333301E-2</v>
      </c>
      <c r="O12966">
        <v>1.27064803049555E-3</v>
      </c>
    </row>
    <row r="12967" spans="1:15">
      <c r="A12967" t="s">
        <v>14292</v>
      </c>
      <c r="B12967" t="s">
        <v>23513</v>
      </c>
      <c r="C12967" t="s">
        <v>14293</v>
      </c>
      <c r="D12967">
        <v>1</v>
      </c>
      <c r="E12967">
        <v>535</v>
      </c>
      <c r="F12967">
        <v>23</v>
      </c>
      <c r="G12967">
        <v>8124</v>
      </c>
      <c r="H12967">
        <v>0.79175173776194596</v>
      </c>
      <c r="I12967">
        <v>0.99999999999997702</v>
      </c>
      <c r="J12967">
        <v>0.95041217501583097</v>
      </c>
      <c r="K12967" t="s">
        <v>31848</v>
      </c>
      <c r="L12967">
        <v>1</v>
      </c>
      <c r="M12967" t="s">
        <v>2729</v>
      </c>
      <c r="N12967">
        <v>4.3478260869565202E-2</v>
      </c>
      <c r="O12967">
        <v>1.8691588785046699E-3</v>
      </c>
    </row>
    <row r="12968" spans="1:15">
      <c r="A12968" t="s">
        <v>14292</v>
      </c>
      <c r="B12968" t="s">
        <v>23518</v>
      </c>
      <c r="C12968" t="s">
        <v>14293</v>
      </c>
      <c r="D12968">
        <v>1</v>
      </c>
      <c r="E12968">
        <v>787</v>
      </c>
      <c r="F12968">
        <v>19</v>
      </c>
      <c r="G12968">
        <v>7393</v>
      </c>
      <c r="H12968">
        <v>0.88249927365783198</v>
      </c>
      <c r="I12968">
        <v>1</v>
      </c>
      <c r="J12968">
        <v>0.966855260484069</v>
      </c>
      <c r="K12968" t="s">
        <v>25272</v>
      </c>
      <c r="L12968">
        <v>1</v>
      </c>
      <c r="M12968" t="s">
        <v>2729</v>
      </c>
      <c r="N12968">
        <v>5.2631578947368397E-2</v>
      </c>
      <c r="O12968">
        <v>1.27064803049555E-3</v>
      </c>
    </row>
    <row r="12969" spans="1:15">
      <c r="A12969" t="s">
        <v>14292</v>
      </c>
      <c r="B12969" t="s">
        <v>23511</v>
      </c>
      <c r="C12969" t="s">
        <v>14293</v>
      </c>
      <c r="D12969">
        <v>14</v>
      </c>
      <c r="E12969">
        <v>6152</v>
      </c>
      <c r="F12969">
        <v>22</v>
      </c>
      <c r="G12969">
        <v>7804</v>
      </c>
      <c r="H12969">
        <v>0.97160288067610301</v>
      </c>
      <c r="I12969">
        <v>1</v>
      </c>
      <c r="J12969">
        <v>0.85953329234717102</v>
      </c>
      <c r="K12969" t="s">
        <v>31849</v>
      </c>
      <c r="L12969">
        <v>14</v>
      </c>
      <c r="M12969" t="s">
        <v>2729</v>
      </c>
      <c r="N12969">
        <v>0.63636363636363602</v>
      </c>
      <c r="O12969">
        <v>2.2756827048114399E-3</v>
      </c>
    </row>
    <row r="12970" spans="1:15">
      <c r="A12970" t="s">
        <v>14294</v>
      </c>
      <c r="B12970" t="s">
        <v>23511</v>
      </c>
      <c r="C12970" t="s">
        <v>14295</v>
      </c>
      <c r="D12970">
        <v>34</v>
      </c>
      <c r="E12970">
        <v>6152</v>
      </c>
      <c r="F12970">
        <v>38</v>
      </c>
      <c r="G12970">
        <v>7804</v>
      </c>
      <c r="H12970">
        <v>7.1831350603740005E-2</v>
      </c>
      <c r="I12970">
        <v>0.34901846963959998</v>
      </c>
      <c r="J12970">
        <v>0.29999299429929699</v>
      </c>
      <c r="K12970" t="s">
        <v>27275</v>
      </c>
      <c r="L12970">
        <v>34</v>
      </c>
      <c r="M12970" t="s">
        <v>5133</v>
      </c>
      <c r="N12970">
        <v>0.89473684210526305</v>
      </c>
      <c r="O12970">
        <v>5.5266579973992204E-3</v>
      </c>
    </row>
    <row r="12971" spans="1:15">
      <c r="A12971" t="s">
        <v>14294</v>
      </c>
      <c r="B12971" t="s">
        <v>23513</v>
      </c>
      <c r="C12971" t="s">
        <v>14295</v>
      </c>
      <c r="D12971">
        <v>3</v>
      </c>
      <c r="E12971">
        <v>535</v>
      </c>
      <c r="F12971">
        <v>39</v>
      </c>
      <c r="G12971">
        <v>8124</v>
      </c>
      <c r="H12971">
        <v>0.47879106558995999</v>
      </c>
      <c r="I12971">
        <v>0.99999999999997702</v>
      </c>
      <c r="J12971">
        <v>0.95041217501583097</v>
      </c>
      <c r="K12971" t="s">
        <v>27274</v>
      </c>
      <c r="L12971">
        <v>3</v>
      </c>
      <c r="M12971" t="s">
        <v>5133</v>
      </c>
      <c r="N12971">
        <v>7.69230769230769E-2</v>
      </c>
      <c r="O12971">
        <v>5.60747663551402E-3</v>
      </c>
    </row>
    <row r="12972" spans="1:15">
      <c r="A12972" t="s">
        <v>14296</v>
      </c>
      <c r="B12972" t="s">
        <v>23513</v>
      </c>
      <c r="C12972" t="s">
        <v>14297</v>
      </c>
      <c r="D12972">
        <v>1</v>
      </c>
      <c r="E12972">
        <v>535</v>
      </c>
      <c r="F12972">
        <v>8</v>
      </c>
      <c r="G12972">
        <v>8124</v>
      </c>
      <c r="H12972">
        <v>0.42028903387437799</v>
      </c>
      <c r="I12972">
        <v>0.99999999999997702</v>
      </c>
      <c r="J12972">
        <v>0.95041217501583097</v>
      </c>
      <c r="K12972" t="s">
        <v>24409</v>
      </c>
      <c r="L12972">
        <v>1</v>
      </c>
      <c r="M12972" t="s">
        <v>5133</v>
      </c>
      <c r="N12972">
        <v>0.125</v>
      </c>
      <c r="O12972">
        <v>1.8691588785046699E-3</v>
      </c>
    </row>
    <row r="12973" spans="1:15">
      <c r="A12973" t="s">
        <v>14296</v>
      </c>
      <c r="B12973" t="s">
        <v>23518</v>
      </c>
      <c r="C12973" t="s">
        <v>14297</v>
      </c>
      <c r="D12973">
        <v>3</v>
      </c>
      <c r="E12973">
        <v>787</v>
      </c>
      <c r="F12973">
        <v>9</v>
      </c>
      <c r="G12973">
        <v>7393</v>
      </c>
      <c r="H12973">
        <v>6.18696579338361E-2</v>
      </c>
      <c r="I12973">
        <v>0.63266972740240601</v>
      </c>
      <c r="J12973">
        <v>0.61170005408803896</v>
      </c>
      <c r="K12973" t="s">
        <v>27273</v>
      </c>
      <c r="L12973">
        <v>3</v>
      </c>
      <c r="M12973" t="s">
        <v>5133</v>
      </c>
      <c r="N12973">
        <v>0.33333333333333298</v>
      </c>
      <c r="O12973">
        <v>3.8119440914866601E-3</v>
      </c>
    </row>
    <row r="12974" spans="1:15">
      <c r="A12974" t="s">
        <v>14296</v>
      </c>
      <c r="B12974" t="s">
        <v>23511</v>
      </c>
      <c r="C12974" t="s">
        <v>14297</v>
      </c>
      <c r="D12974">
        <v>5</v>
      </c>
      <c r="E12974">
        <v>6152</v>
      </c>
      <c r="F12974">
        <v>9</v>
      </c>
      <c r="G12974">
        <v>7804</v>
      </c>
      <c r="H12974">
        <v>0.97522995242144195</v>
      </c>
      <c r="I12974">
        <v>1</v>
      </c>
      <c r="J12974">
        <v>0.85953329234717102</v>
      </c>
      <c r="K12974" t="s">
        <v>27272</v>
      </c>
      <c r="L12974">
        <v>5</v>
      </c>
      <c r="M12974" t="s">
        <v>5133</v>
      </c>
      <c r="N12974">
        <v>0.55555555555555602</v>
      </c>
      <c r="O12974">
        <v>8.1274382314694405E-4</v>
      </c>
    </row>
    <row r="12975" spans="1:15">
      <c r="A12975" t="s">
        <v>14298</v>
      </c>
      <c r="B12975" t="s">
        <v>23518</v>
      </c>
      <c r="C12975" t="s">
        <v>14299</v>
      </c>
      <c r="D12975">
        <v>3</v>
      </c>
      <c r="E12975">
        <v>787</v>
      </c>
      <c r="F12975">
        <v>129</v>
      </c>
      <c r="G12975">
        <v>7393</v>
      </c>
      <c r="H12975">
        <v>0.99994020148684704</v>
      </c>
      <c r="I12975">
        <v>1</v>
      </c>
      <c r="J12975">
        <v>0.966855260484069</v>
      </c>
      <c r="K12975" t="s">
        <v>24188</v>
      </c>
      <c r="L12975">
        <v>3</v>
      </c>
      <c r="M12975" t="s">
        <v>5133</v>
      </c>
      <c r="N12975">
        <v>2.32558139534884E-2</v>
      </c>
      <c r="O12975">
        <v>3.8119440914866601E-3</v>
      </c>
    </row>
    <row r="12976" spans="1:15">
      <c r="A12976" t="s">
        <v>14298</v>
      </c>
      <c r="B12976" t="s">
        <v>23511</v>
      </c>
      <c r="C12976" t="s">
        <v>14299</v>
      </c>
      <c r="D12976">
        <v>124</v>
      </c>
      <c r="E12976">
        <v>6152</v>
      </c>
      <c r="F12976">
        <v>137</v>
      </c>
      <c r="G12976">
        <v>7804</v>
      </c>
      <c r="H12976">
        <v>2.03587661492033E-4</v>
      </c>
      <c r="I12976">
        <v>3.5600719847052702E-3</v>
      </c>
      <c r="J12976">
        <v>3.06000039400664E-3</v>
      </c>
      <c r="K12976" t="s">
        <v>31850</v>
      </c>
      <c r="L12976">
        <v>124</v>
      </c>
      <c r="M12976" t="s">
        <v>5133</v>
      </c>
      <c r="N12976">
        <v>0.90510948905109501</v>
      </c>
      <c r="O12976">
        <v>2.01560468140442E-2</v>
      </c>
    </row>
    <row r="12977" spans="1:15">
      <c r="A12977" t="s">
        <v>14298</v>
      </c>
      <c r="B12977" t="s">
        <v>23513</v>
      </c>
      <c r="C12977" t="s">
        <v>14299</v>
      </c>
      <c r="D12977">
        <v>6</v>
      </c>
      <c r="E12977">
        <v>535</v>
      </c>
      <c r="F12977">
        <v>137</v>
      </c>
      <c r="G12977">
        <v>8124</v>
      </c>
      <c r="H12977">
        <v>0.89571947085373604</v>
      </c>
      <c r="I12977">
        <v>0.99999999999997702</v>
      </c>
      <c r="J12977">
        <v>0.95041217501583097</v>
      </c>
      <c r="K12977" t="s">
        <v>24190</v>
      </c>
      <c r="L12977">
        <v>6</v>
      </c>
      <c r="M12977" t="s">
        <v>5133</v>
      </c>
      <c r="N12977">
        <v>4.3795620437956199E-2</v>
      </c>
      <c r="O12977">
        <v>1.1214953271028E-2</v>
      </c>
    </row>
    <row r="12978" spans="1:15">
      <c r="A12978" t="s">
        <v>14300</v>
      </c>
      <c r="B12978" t="s">
        <v>23511</v>
      </c>
      <c r="C12978" t="s">
        <v>14301</v>
      </c>
      <c r="D12978">
        <v>1</v>
      </c>
      <c r="E12978">
        <v>6152</v>
      </c>
      <c r="F12978">
        <v>1</v>
      </c>
      <c r="G12978">
        <v>7804</v>
      </c>
      <c r="H12978">
        <v>0.788313685289595</v>
      </c>
      <c r="I12978">
        <v>0.968912233598893</v>
      </c>
      <c r="J12978">
        <v>0.832812322140707</v>
      </c>
      <c r="K12978" t="s">
        <v>31851</v>
      </c>
      <c r="L12978">
        <v>1</v>
      </c>
      <c r="M12978" t="s">
        <v>1463</v>
      </c>
      <c r="N12978">
        <v>1</v>
      </c>
      <c r="O12978">
        <v>1.6254876462938901E-4</v>
      </c>
    </row>
    <row r="12979" spans="1:15">
      <c r="A12979" t="s">
        <v>14302</v>
      </c>
      <c r="B12979" t="s">
        <v>23518</v>
      </c>
      <c r="C12979" t="s">
        <v>14303</v>
      </c>
      <c r="D12979">
        <v>8</v>
      </c>
      <c r="E12979">
        <v>787</v>
      </c>
      <c r="F12979">
        <v>91</v>
      </c>
      <c r="G12979">
        <v>7393</v>
      </c>
      <c r="H12979">
        <v>0.76678388993697399</v>
      </c>
      <c r="I12979">
        <v>1</v>
      </c>
      <c r="J12979">
        <v>0.966855260484069</v>
      </c>
      <c r="K12979" t="s">
        <v>31852</v>
      </c>
      <c r="L12979">
        <v>8</v>
      </c>
      <c r="M12979" t="s">
        <v>5133</v>
      </c>
      <c r="N12979">
        <v>8.7912087912087905E-2</v>
      </c>
      <c r="O12979">
        <v>1.01651842439644E-2</v>
      </c>
    </row>
    <row r="12980" spans="1:15">
      <c r="A12980" t="s">
        <v>14302</v>
      </c>
      <c r="B12980" t="s">
        <v>23511</v>
      </c>
      <c r="C12980" t="s">
        <v>14303</v>
      </c>
      <c r="D12980">
        <v>83</v>
      </c>
      <c r="E12980">
        <v>6152</v>
      </c>
      <c r="F12980">
        <v>100</v>
      </c>
      <c r="G12980">
        <v>7804</v>
      </c>
      <c r="H12980">
        <v>0.18408996603123101</v>
      </c>
      <c r="I12980">
        <v>0.631132279689813</v>
      </c>
      <c r="J12980">
        <v>0.54247920626835999</v>
      </c>
      <c r="K12980" t="s">
        <v>31853</v>
      </c>
      <c r="L12980">
        <v>83</v>
      </c>
      <c r="M12980" t="s">
        <v>5133</v>
      </c>
      <c r="N12980">
        <v>0.83</v>
      </c>
      <c r="O12980">
        <v>1.3491547464239299E-2</v>
      </c>
    </row>
    <row r="12981" spans="1:15">
      <c r="A12981" t="s">
        <v>14302</v>
      </c>
      <c r="B12981" t="s">
        <v>23513</v>
      </c>
      <c r="C12981" t="s">
        <v>14303</v>
      </c>
      <c r="D12981">
        <v>5</v>
      </c>
      <c r="E12981">
        <v>535</v>
      </c>
      <c r="F12981">
        <v>103</v>
      </c>
      <c r="G12981">
        <v>8124</v>
      </c>
      <c r="H12981">
        <v>0.81742123706972902</v>
      </c>
      <c r="I12981">
        <v>0.99999999999997702</v>
      </c>
      <c r="J12981">
        <v>0.95041217501583097</v>
      </c>
      <c r="K12981" t="s">
        <v>31854</v>
      </c>
      <c r="L12981">
        <v>5</v>
      </c>
      <c r="M12981" t="s">
        <v>5133</v>
      </c>
      <c r="N12981">
        <v>4.85436893203883E-2</v>
      </c>
      <c r="O12981">
        <v>9.3457943925233603E-3</v>
      </c>
    </row>
    <row r="12982" spans="1:15">
      <c r="A12982" t="s">
        <v>14304</v>
      </c>
      <c r="B12982" t="s">
        <v>23518</v>
      </c>
      <c r="C12982" t="s">
        <v>14305</v>
      </c>
      <c r="D12982">
        <v>4</v>
      </c>
      <c r="E12982">
        <v>787</v>
      </c>
      <c r="F12982">
        <v>40</v>
      </c>
      <c r="G12982">
        <v>7393</v>
      </c>
      <c r="H12982">
        <v>0.62880864510004697</v>
      </c>
      <c r="I12982">
        <v>1</v>
      </c>
      <c r="J12982">
        <v>0.966855260484069</v>
      </c>
      <c r="K12982" t="s">
        <v>30306</v>
      </c>
      <c r="L12982">
        <v>4</v>
      </c>
      <c r="M12982" t="s">
        <v>5133</v>
      </c>
      <c r="N12982">
        <v>0.1</v>
      </c>
      <c r="O12982">
        <v>5.0825921219822103E-3</v>
      </c>
    </row>
    <row r="12983" spans="1:15">
      <c r="A12983" t="s">
        <v>14304</v>
      </c>
      <c r="B12983" t="s">
        <v>23511</v>
      </c>
      <c r="C12983" t="s">
        <v>14305</v>
      </c>
      <c r="D12983">
        <v>38</v>
      </c>
      <c r="E12983">
        <v>6152</v>
      </c>
      <c r="F12983">
        <v>44</v>
      </c>
      <c r="G12983">
        <v>7804</v>
      </c>
      <c r="H12983">
        <v>0.14762942674181101</v>
      </c>
      <c r="I12983">
        <v>0.54611425167193095</v>
      </c>
      <c r="J12983">
        <v>0.46940338073728599</v>
      </c>
      <c r="K12983" t="s">
        <v>31855</v>
      </c>
      <c r="L12983">
        <v>38</v>
      </c>
      <c r="M12983" t="s">
        <v>5133</v>
      </c>
      <c r="N12983">
        <v>0.86363636363636398</v>
      </c>
      <c r="O12983">
        <v>6.1768530559167803E-3</v>
      </c>
    </row>
    <row r="12984" spans="1:15">
      <c r="A12984" t="s">
        <v>14304</v>
      </c>
      <c r="B12984" t="s">
        <v>23513</v>
      </c>
      <c r="C12984" t="s">
        <v>14305</v>
      </c>
      <c r="D12984">
        <v>1</v>
      </c>
      <c r="E12984">
        <v>535</v>
      </c>
      <c r="F12984">
        <v>40</v>
      </c>
      <c r="G12984">
        <v>8124</v>
      </c>
      <c r="H12984">
        <v>0.93489173986920704</v>
      </c>
      <c r="I12984">
        <v>0.99999999999997702</v>
      </c>
      <c r="J12984">
        <v>0.95041217501583097</v>
      </c>
      <c r="K12984" t="s">
        <v>30299</v>
      </c>
      <c r="L12984">
        <v>1</v>
      </c>
      <c r="M12984" t="s">
        <v>5133</v>
      </c>
      <c r="N12984">
        <v>2.5000000000000001E-2</v>
      </c>
      <c r="O12984">
        <v>1.8691588785046699E-3</v>
      </c>
    </row>
    <row r="12985" spans="1:15">
      <c r="A12985" t="s">
        <v>14306</v>
      </c>
      <c r="B12985" t="s">
        <v>23511</v>
      </c>
      <c r="C12985" t="s">
        <v>14307</v>
      </c>
      <c r="D12985">
        <v>24</v>
      </c>
      <c r="E12985">
        <v>6152</v>
      </c>
      <c r="F12985">
        <v>29</v>
      </c>
      <c r="G12985">
        <v>7804</v>
      </c>
      <c r="H12985">
        <v>0.40176100238644102</v>
      </c>
      <c r="I12985">
        <v>0.91525479399875698</v>
      </c>
      <c r="J12985">
        <v>0.78669196642228301</v>
      </c>
      <c r="K12985" t="s">
        <v>31856</v>
      </c>
      <c r="L12985">
        <v>24</v>
      </c>
      <c r="M12985" t="s">
        <v>5133</v>
      </c>
      <c r="N12985">
        <v>0.82758620689655205</v>
      </c>
      <c r="O12985">
        <v>3.90117035110533E-3</v>
      </c>
    </row>
    <row r="12986" spans="1:15">
      <c r="A12986" t="s">
        <v>14306</v>
      </c>
      <c r="B12986" t="s">
        <v>23518</v>
      </c>
      <c r="C12986" t="s">
        <v>14307</v>
      </c>
      <c r="D12986">
        <v>2</v>
      </c>
      <c r="E12986">
        <v>787</v>
      </c>
      <c r="F12986">
        <v>26</v>
      </c>
      <c r="G12986">
        <v>7393</v>
      </c>
      <c r="H12986">
        <v>0.78094792205486097</v>
      </c>
      <c r="I12986">
        <v>1</v>
      </c>
      <c r="J12986">
        <v>0.966855260484069</v>
      </c>
      <c r="K12986" t="s">
        <v>31857</v>
      </c>
      <c r="L12986">
        <v>2</v>
      </c>
      <c r="M12986" t="s">
        <v>5133</v>
      </c>
      <c r="N12986">
        <v>7.69230769230769E-2</v>
      </c>
      <c r="O12986">
        <v>2.5412960609911099E-3</v>
      </c>
    </row>
    <row r="12987" spans="1:15">
      <c r="A12987" t="s">
        <v>14306</v>
      </c>
      <c r="B12987" t="s">
        <v>23513</v>
      </c>
      <c r="C12987" t="s">
        <v>14307</v>
      </c>
      <c r="D12987">
        <v>1</v>
      </c>
      <c r="E12987">
        <v>535</v>
      </c>
      <c r="F12987">
        <v>30</v>
      </c>
      <c r="G12987">
        <v>8124</v>
      </c>
      <c r="H12987">
        <v>0.87093880909534505</v>
      </c>
      <c r="I12987">
        <v>0.99999999999997702</v>
      </c>
      <c r="J12987">
        <v>0.95041217501583097</v>
      </c>
      <c r="K12987" t="s">
        <v>23649</v>
      </c>
      <c r="L12987">
        <v>1</v>
      </c>
      <c r="M12987" t="s">
        <v>5133</v>
      </c>
      <c r="N12987">
        <v>3.3333333333333298E-2</v>
      </c>
      <c r="O12987">
        <v>1.8691588785046699E-3</v>
      </c>
    </row>
    <row r="12988" spans="1:15">
      <c r="A12988" t="s">
        <v>14308</v>
      </c>
      <c r="B12988" t="s">
        <v>23511</v>
      </c>
      <c r="C12988" t="s">
        <v>14309</v>
      </c>
      <c r="D12988">
        <v>6</v>
      </c>
      <c r="E12988">
        <v>6152</v>
      </c>
      <c r="F12988">
        <v>6</v>
      </c>
      <c r="G12988">
        <v>7804</v>
      </c>
      <c r="H12988">
        <v>0.23986678822258201</v>
      </c>
      <c r="I12988">
        <v>0.71382528017432401</v>
      </c>
      <c r="J12988">
        <v>0.61355659322887801</v>
      </c>
      <c r="K12988" t="s">
        <v>28984</v>
      </c>
      <c r="L12988">
        <v>6</v>
      </c>
      <c r="M12988" t="s">
        <v>1463</v>
      </c>
      <c r="N12988">
        <v>1</v>
      </c>
      <c r="O12988">
        <v>9.7529258777633303E-4</v>
      </c>
    </row>
    <row r="12989" spans="1:15">
      <c r="A12989" t="s">
        <v>14310</v>
      </c>
      <c r="B12989" t="s">
        <v>23511</v>
      </c>
      <c r="C12989" t="s">
        <v>14311</v>
      </c>
      <c r="D12989">
        <v>3</v>
      </c>
      <c r="E12989">
        <v>6152</v>
      </c>
      <c r="F12989">
        <v>4</v>
      </c>
      <c r="G12989">
        <v>7804</v>
      </c>
      <c r="H12989">
        <v>0.80103341611958101</v>
      </c>
      <c r="I12989">
        <v>0.968912233598893</v>
      </c>
      <c r="J12989">
        <v>0.832812322140707</v>
      </c>
      <c r="K12989" t="s">
        <v>29709</v>
      </c>
      <c r="L12989">
        <v>3</v>
      </c>
      <c r="M12989" t="s">
        <v>5133</v>
      </c>
      <c r="N12989">
        <v>0.75</v>
      </c>
      <c r="O12989">
        <v>4.8764629388816603E-4</v>
      </c>
    </row>
    <row r="12990" spans="1:15">
      <c r="A12990" t="s">
        <v>14310</v>
      </c>
      <c r="B12990" t="s">
        <v>23518</v>
      </c>
      <c r="C12990" t="s">
        <v>14311</v>
      </c>
      <c r="D12990">
        <v>1</v>
      </c>
      <c r="E12990">
        <v>787</v>
      </c>
      <c r="F12990">
        <v>4</v>
      </c>
      <c r="G12990">
        <v>7393</v>
      </c>
      <c r="H12990">
        <v>0.362574478289521</v>
      </c>
      <c r="I12990">
        <v>1</v>
      </c>
      <c r="J12990">
        <v>0.966855260484069</v>
      </c>
      <c r="K12990" t="s">
        <v>23527</v>
      </c>
      <c r="L12990">
        <v>1</v>
      </c>
      <c r="M12990" t="s">
        <v>5133</v>
      </c>
      <c r="N12990">
        <v>0.25</v>
      </c>
      <c r="O12990">
        <v>1.27064803049555E-3</v>
      </c>
    </row>
    <row r="12991" spans="1:15">
      <c r="A12991" t="s">
        <v>31858</v>
      </c>
      <c r="B12991" t="s">
        <v>23513</v>
      </c>
      <c r="C12991" t="s">
        <v>31859</v>
      </c>
      <c r="D12991">
        <v>1</v>
      </c>
      <c r="E12991">
        <v>535</v>
      </c>
      <c r="F12991">
        <v>1</v>
      </c>
      <c r="G12991">
        <v>8124</v>
      </c>
      <c r="H12991">
        <v>6.5854258985721295E-2</v>
      </c>
      <c r="I12991">
        <v>0.448760549738495</v>
      </c>
      <c r="J12991">
        <v>0.42650749013827299</v>
      </c>
      <c r="K12991" t="s">
        <v>23528</v>
      </c>
      <c r="L12991">
        <v>1</v>
      </c>
      <c r="M12991" t="s">
        <v>5133</v>
      </c>
      <c r="N12991">
        <v>1</v>
      </c>
      <c r="O12991">
        <v>1.8691588785046699E-3</v>
      </c>
    </row>
    <row r="12992" spans="1:15">
      <c r="A12992" t="s">
        <v>14312</v>
      </c>
      <c r="B12992" t="s">
        <v>23511</v>
      </c>
      <c r="C12992" t="s">
        <v>14313</v>
      </c>
      <c r="D12992">
        <v>6</v>
      </c>
      <c r="E12992">
        <v>6152</v>
      </c>
      <c r="F12992">
        <v>6</v>
      </c>
      <c r="G12992">
        <v>7804</v>
      </c>
      <c r="H12992">
        <v>0.23986678822258201</v>
      </c>
      <c r="I12992">
        <v>0.71382528017432401</v>
      </c>
      <c r="J12992">
        <v>0.61355659322887801</v>
      </c>
      <c r="K12992" t="s">
        <v>31860</v>
      </c>
      <c r="L12992">
        <v>6</v>
      </c>
      <c r="M12992" t="s">
        <v>5133</v>
      </c>
      <c r="N12992">
        <v>1</v>
      </c>
      <c r="O12992">
        <v>9.7529258777633303E-4</v>
      </c>
    </row>
    <row r="12993" spans="1:15">
      <c r="A12993" t="s">
        <v>14314</v>
      </c>
      <c r="B12993" t="s">
        <v>23511</v>
      </c>
      <c r="C12993" t="s">
        <v>14315</v>
      </c>
      <c r="D12993">
        <v>6</v>
      </c>
      <c r="E12993">
        <v>6152</v>
      </c>
      <c r="F12993">
        <v>6</v>
      </c>
      <c r="G12993">
        <v>7804</v>
      </c>
      <c r="H12993">
        <v>0.23986678822258201</v>
      </c>
      <c r="I12993">
        <v>0.71382528017432401</v>
      </c>
      <c r="J12993">
        <v>0.61355659322887801</v>
      </c>
      <c r="K12993" t="s">
        <v>31860</v>
      </c>
      <c r="L12993">
        <v>6</v>
      </c>
      <c r="M12993" t="s">
        <v>5133</v>
      </c>
      <c r="N12993">
        <v>1</v>
      </c>
      <c r="O12993">
        <v>9.7529258777633303E-4</v>
      </c>
    </row>
    <row r="12994" spans="1:15">
      <c r="A12994" t="s">
        <v>14316</v>
      </c>
      <c r="B12994" t="s">
        <v>23518</v>
      </c>
      <c r="C12994" t="s">
        <v>14317</v>
      </c>
      <c r="D12994">
        <v>1</v>
      </c>
      <c r="E12994">
        <v>787</v>
      </c>
      <c r="F12994">
        <v>4</v>
      </c>
      <c r="G12994">
        <v>7393</v>
      </c>
      <c r="H12994">
        <v>0.362574478289521</v>
      </c>
      <c r="I12994">
        <v>1</v>
      </c>
      <c r="J12994">
        <v>0.966855260484069</v>
      </c>
      <c r="K12994" t="s">
        <v>27857</v>
      </c>
      <c r="L12994">
        <v>1</v>
      </c>
      <c r="M12994" t="s">
        <v>5133</v>
      </c>
      <c r="N12994">
        <v>0.25</v>
      </c>
      <c r="O12994">
        <v>1.27064803049555E-3</v>
      </c>
    </row>
    <row r="12995" spans="1:15">
      <c r="A12995" t="s">
        <v>14316</v>
      </c>
      <c r="B12995" t="s">
        <v>23511</v>
      </c>
      <c r="C12995" t="s">
        <v>14317</v>
      </c>
      <c r="D12995">
        <v>4</v>
      </c>
      <c r="E12995">
        <v>6152</v>
      </c>
      <c r="F12995">
        <v>5</v>
      </c>
      <c r="G12995">
        <v>7804</v>
      </c>
      <c r="H12995">
        <v>0.71320711691885297</v>
      </c>
      <c r="I12995">
        <v>0.968912233598893</v>
      </c>
      <c r="J12995">
        <v>0.832812322140707</v>
      </c>
      <c r="K12995" t="s">
        <v>27858</v>
      </c>
      <c r="L12995">
        <v>4</v>
      </c>
      <c r="M12995" t="s">
        <v>5133</v>
      </c>
      <c r="N12995">
        <v>0.8</v>
      </c>
      <c r="O12995">
        <v>6.5019505851755496E-4</v>
      </c>
    </row>
    <row r="12996" spans="1:15">
      <c r="A12996" t="s">
        <v>14318</v>
      </c>
      <c r="B12996" t="s">
        <v>23518</v>
      </c>
      <c r="C12996" t="s">
        <v>14319</v>
      </c>
      <c r="D12996">
        <v>1</v>
      </c>
      <c r="E12996">
        <v>787</v>
      </c>
      <c r="F12996">
        <v>2</v>
      </c>
      <c r="G12996">
        <v>7393</v>
      </c>
      <c r="H12996">
        <v>0.20158492765181499</v>
      </c>
      <c r="I12996">
        <v>0.83876007220319604</v>
      </c>
      <c r="J12996">
        <v>0.81095958809365798</v>
      </c>
      <c r="K12996" t="s">
        <v>27857</v>
      </c>
      <c r="L12996">
        <v>1</v>
      </c>
      <c r="M12996" t="s">
        <v>5133</v>
      </c>
      <c r="N12996">
        <v>0.5</v>
      </c>
      <c r="O12996">
        <v>1.27064803049555E-3</v>
      </c>
    </row>
    <row r="12997" spans="1:15">
      <c r="A12997" t="s">
        <v>14318</v>
      </c>
      <c r="B12997" t="s">
        <v>23511</v>
      </c>
      <c r="C12997" t="s">
        <v>14319</v>
      </c>
      <c r="D12997">
        <v>2</v>
      </c>
      <c r="E12997">
        <v>6152</v>
      </c>
      <c r="F12997">
        <v>3</v>
      </c>
      <c r="G12997">
        <v>7804</v>
      </c>
      <c r="H12997">
        <v>0.88457550560319997</v>
      </c>
      <c r="I12997">
        <v>1</v>
      </c>
      <c r="J12997">
        <v>0.85953329234717102</v>
      </c>
      <c r="K12997" t="s">
        <v>27859</v>
      </c>
      <c r="L12997">
        <v>2</v>
      </c>
      <c r="M12997" t="s">
        <v>5133</v>
      </c>
      <c r="N12997">
        <v>0.66666666666666696</v>
      </c>
      <c r="O12997">
        <v>3.2509752925877802E-4</v>
      </c>
    </row>
    <row r="12998" spans="1:15">
      <c r="A12998" t="s">
        <v>14320</v>
      </c>
      <c r="B12998" t="s">
        <v>23511</v>
      </c>
      <c r="C12998" t="s">
        <v>14321</v>
      </c>
      <c r="D12998">
        <v>8</v>
      </c>
      <c r="E12998">
        <v>6152</v>
      </c>
      <c r="F12998">
        <v>8</v>
      </c>
      <c r="G12998">
        <v>7804</v>
      </c>
      <c r="H12998">
        <v>0.148995721685201</v>
      </c>
      <c r="I12998">
        <v>0.54611425167193095</v>
      </c>
      <c r="J12998">
        <v>0.46940338073728599</v>
      </c>
      <c r="K12998" t="s">
        <v>31861</v>
      </c>
      <c r="L12998">
        <v>8</v>
      </c>
      <c r="M12998" t="s">
        <v>5133</v>
      </c>
      <c r="N12998">
        <v>1</v>
      </c>
      <c r="O12998">
        <v>1.3003901170351099E-3</v>
      </c>
    </row>
    <row r="12999" spans="1:15">
      <c r="A12999" t="s">
        <v>14322</v>
      </c>
      <c r="B12999" t="s">
        <v>23511</v>
      </c>
      <c r="C12999" t="s">
        <v>14323</v>
      </c>
      <c r="D12999">
        <v>4</v>
      </c>
      <c r="E12999">
        <v>6152</v>
      </c>
      <c r="F12999">
        <v>4</v>
      </c>
      <c r="G12999">
        <v>7804</v>
      </c>
      <c r="H12999">
        <v>0.38610601832086699</v>
      </c>
      <c r="I12999">
        <v>0.90829480295553899</v>
      </c>
      <c r="J12999">
        <v>0.78070962240619901</v>
      </c>
      <c r="K12999" t="s">
        <v>31862</v>
      </c>
      <c r="L12999">
        <v>4</v>
      </c>
      <c r="M12999" t="s">
        <v>5133</v>
      </c>
      <c r="N12999">
        <v>1</v>
      </c>
      <c r="O12999">
        <v>6.5019505851755496E-4</v>
      </c>
    </row>
    <row r="13000" spans="1:15">
      <c r="A13000" t="s">
        <v>14324</v>
      </c>
      <c r="B13000" t="s">
        <v>23518</v>
      </c>
      <c r="C13000" t="s">
        <v>14325</v>
      </c>
      <c r="D13000">
        <v>2</v>
      </c>
      <c r="E13000">
        <v>787</v>
      </c>
      <c r="F13000">
        <v>13</v>
      </c>
      <c r="G13000">
        <v>7393</v>
      </c>
      <c r="H13000">
        <v>0.41008176369828198</v>
      </c>
      <c r="I13000">
        <v>1</v>
      </c>
      <c r="J13000">
        <v>0.966855260484069</v>
      </c>
      <c r="K13000" t="s">
        <v>31863</v>
      </c>
      <c r="L13000">
        <v>2</v>
      </c>
      <c r="M13000" t="s">
        <v>5133</v>
      </c>
      <c r="N13000">
        <v>0.15384615384615399</v>
      </c>
      <c r="O13000">
        <v>2.5412960609911099E-3</v>
      </c>
    </row>
    <row r="13001" spans="1:15">
      <c r="A13001" t="s">
        <v>14324</v>
      </c>
      <c r="B13001" t="s">
        <v>23511</v>
      </c>
      <c r="C13001" t="s">
        <v>14325</v>
      </c>
      <c r="D13001">
        <v>12</v>
      </c>
      <c r="E13001">
        <v>6152</v>
      </c>
      <c r="F13001">
        <v>14</v>
      </c>
      <c r="G13001">
        <v>7804</v>
      </c>
      <c r="H13001">
        <v>0.40504102681163101</v>
      </c>
      <c r="I13001">
        <v>0.91525479399875698</v>
      </c>
      <c r="J13001">
        <v>0.78669196642228301</v>
      </c>
      <c r="K13001" t="s">
        <v>31864</v>
      </c>
      <c r="L13001">
        <v>12</v>
      </c>
      <c r="M13001" t="s">
        <v>5133</v>
      </c>
      <c r="N13001">
        <v>0.85714285714285698</v>
      </c>
      <c r="O13001">
        <v>1.95058517555267E-3</v>
      </c>
    </row>
    <row r="13002" spans="1:15">
      <c r="A13002" t="s">
        <v>14326</v>
      </c>
      <c r="B13002" t="s">
        <v>23511</v>
      </c>
      <c r="C13002" t="s">
        <v>14327</v>
      </c>
      <c r="D13002">
        <v>2</v>
      </c>
      <c r="E13002">
        <v>6152</v>
      </c>
      <c r="F13002">
        <v>3</v>
      </c>
      <c r="G13002">
        <v>7804</v>
      </c>
      <c r="H13002">
        <v>0.88457550560319997</v>
      </c>
      <c r="I13002">
        <v>1</v>
      </c>
      <c r="J13002">
        <v>0.85953329234717102</v>
      </c>
      <c r="K13002" t="s">
        <v>27859</v>
      </c>
      <c r="L13002">
        <v>2</v>
      </c>
      <c r="M13002" t="s">
        <v>5133</v>
      </c>
      <c r="N13002">
        <v>0.66666666666666696</v>
      </c>
      <c r="O13002">
        <v>3.2509752925877802E-4</v>
      </c>
    </row>
    <row r="13003" spans="1:15">
      <c r="A13003" t="s">
        <v>14326</v>
      </c>
      <c r="B13003" t="s">
        <v>23518</v>
      </c>
      <c r="C13003" t="s">
        <v>14327</v>
      </c>
      <c r="D13003">
        <v>1</v>
      </c>
      <c r="E13003">
        <v>787</v>
      </c>
      <c r="F13003">
        <v>2</v>
      </c>
      <c r="G13003">
        <v>7393</v>
      </c>
      <c r="H13003">
        <v>0.20158492765181499</v>
      </c>
      <c r="I13003">
        <v>0.83876007220319604</v>
      </c>
      <c r="J13003">
        <v>0.81095958809365798</v>
      </c>
      <c r="K13003" t="s">
        <v>27857</v>
      </c>
      <c r="L13003">
        <v>1</v>
      </c>
      <c r="M13003" t="s">
        <v>5133</v>
      </c>
      <c r="N13003">
        <v>0.5</v>
      </c>
      <c r="O13003">
        <v>1.27064803049555E-3</v>
      </c>
    </row>
    <row r="13004" spans="1:15">
      <c r="A13004" t="s">
        <v>14328</v>
      </c>
      <c r="B13004" t="s">
        <v>23511</v>
      </c>
      <c r="C13004" t="s">
        <v>14329</v>
      </c>
      <c r="D13004">
        <v>4</v>
      </c>
      <c r="E13004">
        <v>6152</v>
      </c>
      <c r="F13004">
        <v>4</v>
      </c>
      <c r="G13004">
        <v>7804</v>
      </c>
      <c r="H13004">
        <v>0.38610601832086699</v>
      </c>
      <c r="I13004">
        <v>0.90829480295553899</v>
      </c>
      <c r="J13004">
        <v>0.78070962240619901</v>
      </c>
      <c r="K13004" t="s">
        <v>31862</v>
      </c>
      <c r="L13004">
        <v>4</v>
      </c>
      <c r="M13004" t="s">
        <v>5133</v>
      </c>
      <c r="N13004">
        <v>1</v>
      </c>
      <c r="O13004">
        <v>6.5019505851755496E-4</v>
      </c>
    </row>
    <row r="13005" spans="1:15">
      <c r="A13005" t="s">
        <v>14330</v>
      </c>
      <c r="B13005" t="s">
        <v>23518</v>
      </c>
      <c r="C13005" t="s">
        <v>14331</v>
      </c>
      <c r="D13005">
        <v>4</v>
      </c>
      <c r="E13005">
        <v>787</v>
      </c>
      <c r="F13005">
        <v>98</v>
      </c>
      <c r="G13005">
        <v>7393</v>
      </c>
      <c r="H13005">
        <v>0.994752456464851</v>
      </c>
      <c r="I13005">
        <v>1</v>
      </c>
      <c r="J13005">
        <v>0.966855260484069</v>
      </c>
      <c r="K13005" t="s">
        <v>31865</v>
      </c>
      <c r="L13005">
        <v>4</v>
      </c>
      <c r="M13005" t="s">
        <v>5133</v>
      </c>
      <c r="N13005">
        <v>4.08163265306122E-2</v>
      </c>
      <c r="O13005">
        <v>5.0825921219822103E-3</v>
      </c>
    </row>
    <row r="13006" spans="1:15">
      <c r="A13006" t="s">
        <v>14330</v>
      </c>
      <c r="B13006" t="s">
        <v>23513</v>
      </c>
      <c r="C13006" t="s">
        <v>14331</v>
      </c>
      <c r="D13006">
        <v>5</v>
      </c>
      <c r="E13006">
        <v>535</v>
      </c>
      <c r="F13006">
        <v>88</v>
      </c>
      <c r="G13006">
        <v>8124</v>
      </c>
      <c r="H13006">
        <v>0.69672746649184902</v>
      </c>
      <c r="I13006">
        <v>0.99999999999997702</v>
      </c>
      <c r="J13006">
        <v>0.95041217501583097</v>
      </c>
      <c r="K13006" t="s">
        <v>31866</v>
      </c>
      <c r="L13006">
        <v>5</v>
      </c>
      <c r="M13006" t="s">
        <v>5133</v>
      </c>
      <c r="N13006">
        <v>5.6818181818181802E-2</v>
      </c>
      <c r="O13006">
        <v>9.3457943925233603E-3</v>
      </c>
    </row>
    <row r="13007" spans="1:15">
      <c r="A13007" t="s">
        <v>14330</v>
      </c>
      <c r="B13007" t="s">
        <v>23511</v>
      </c>
      <c r="C13007" t="s">
        <v>14331</v>
      </c>
      <c r="D13007">
        <v>85</v>
      </c>
      <c r="E13007">
        <v>6152</v>
      </c>
      <c r="F13007">
        <v>101</v>
      </c>
      <c r="G13007">
        <v>7804</v>
      </c>
      <c r="H13007">
        <v>0.11340346496260099</v>
      </c>
      <c r="I13007">
        <v>0.47842873658393897</v>
      </c>
      <c r="J13007">
        <v>0.41122542710949</v>
      </c>
      <c r="K13007" t="s">
        <v>31867</v>
      </c>
      <c r="L13007">
        <v>85</v>
      </c>
      <c r="M13007" t="s">
        <v>5133</v>
      </c>
      <c r="N13007">
        <v>0.841584158415842</v>
      </c>
      <c r="O13007">
        <v>1.3816644993498E-2</v>
      </c>
    </row>
    <row r="13008" spans="1:15">
      <c r="A13008" t="s">
        <v>14332</v>
      </c>
      <c r="B13008" t="s">
        <v>23511</v>
      </c>
      <c r="C13008" t="s">
        <v>14333</v>
      </c>
      <c r="D13008">
        <v>26</v>
      </c>
      <c r="E13008">
        <v>6152</v>
      </c>
      <c r="F13008">
        <v>38</v>
      </c>
      <c r="G13008">
        <v>7804</v>
      </c>
      <c r="H13008">
        <v>0.95659936407730395</v>
      </c>
      <c r="I13008">
        <v>1</v>
      </c>
      <c r="J13008">
        <v>0.85953329234717102</v>
      </c>
      <c r="K13008" t="s">
        <v>31868</v>
      </c>
      <c r="L13008">
        <v>26</v>
      </c>
      <c r="M13008" t="s">
        <v>5133</v>
      </c>
      <c r="N13008">
        <v>0.68421052631578905</v>
      </c>
      <c r="O13008">
        <v>4.2262678803641103E-3</v>
      </c>
    </row>
    <row r="13009" spans="1:15">
      <c r="A13009" t="s">
        <v>14332</v>
      </c>
      <c r="B13009" t="s">
        <v>23518</v>
      </c>
      <c r="C13009" t="s">
        <v>14333</v>
      </c>
      <c r="D13009">
        <v>4</v>
      </c>
      <c r="E13009">
        <v>787</v>
      </c>
      <c r="F13009">
        <v>35</v>
      </c>
      <c r="G13009">
        <v>7393</v>
      </c>
      <c r="H13009">
        <v>0.52004734289552002</v>
      </c>
      <c r="I13009">
        <v>1</v>
      </c>
      <c r="J13009">
        <v>0.966855260484069</v>
      </c>
      <c r="K13009" t="s">
        <v>31865</v>
      </c>
      <c r="L13009">
        <v>4</v>
      </c>
      <c r="M13009" t="s">
        <v>5133</v>
      </c>
      <c r="N13009">
        <v>0.114285714285714</v>
      </c>
      <c r="O13009">
        <v>5.0825921219822103E-3</v>
      </c>
    </row>
    <row r="13010" spans="1:15">
      <c r="A13010" t="s">
        <v>14332</v>
      </c>
      <c r="B13010" t="s">
        <v>23513</v>
      </c>
      <c r="C13010" t="s">
        <v>14333</v>
      </c>
      <c r="D13010">
        <v>3</v>
      </c>
      <c r="E13010">
        <v>535</v>
      </c>
      <c r="F13010">
        <v>36</v>
      </c>
      <c r="G13010">
        <v>8124</v>
      </c>
      <c r="H13010">
        <v>0.42609668533232797</v>
      </c>
      <c r="I13010">
        <v>0.99999999999997702</v>
      </c>
      <c r="J13010">
        <v>0.95041217501583097</v>
      </c>
      <c r="K13010" t="s">
        <v>31631</v>
      </c>
      <c r="L13010">
        <v>3</v>
      </c>
      <c r="M13010" t="s">
        <v>5133</v>
      </c>
      <c r="N13010">
        <v>8.3333333333333301E-2</v>
      </c>
      <c r="O13010">
        <v>5.60747663551402E-3</v>
      </c>
    </row>
    <row r="13011" spans="1:15">
      <c r="A13011" t="s">
        <v>14334</v>
      </c>
      <c r="B13011" t="s">
        <v>23513</v>
      </c>
      <c r="C13011" t="s">
        <v>14335</v>
      </c>
      <c r="D13011">
        <v>2</v>
      </c>
      <c r="E13011">
        <v>535</v>
      </c>
      <c r="F13011">
        <v>26</v>
      </c>
      <c r="G13011">
        <v>8124</v>
      </c>
      <c r="H13011">
        <v>0.51836886495418399</v>
      </c>
      <c r="I13011">
        <v>0.99999999999997702</v>
      </c>
      <c r="J13011">
        <v>0.95041217501583097</v>
      </c>
      <c r="K13011" t="s">
        <v>25056</v>
      </c>
      <c r="L13011">
        <v>2</v>
      </c>
      <c r="M13011" t="s">
        <v>5133</v>
      </c>
      <c r="N13011">
        <v>7.69230769230769E-2</v>
      </c>
      <c r="O13011">
        <v>3.7383177570093499E-3</v>
      </c>
    </row>
    <row r="13012" spans="1:15">
      <c r="A13012" t="s">
        <v>14334</v>
      </c>
      <c r="B13012" t="s">
        <v>23511</v>
      </c>
      <c r="C13012" t="s">
        <v>14335</v>
      </c>
      <c r="D13012">
        <v>21</v>
      </c>
      <c r="E13012">
        <v>6152</v>
      </c>
      <c r="F13012">
        <v>25</v>
      </c>
      <c r="G13012">
        <v>7804</v>
      </c>
      <c r="H13012">
        <v>0.36489027115816702</v>
      </c>
      <c r="I13012">
        <v>0.90829480295553899</v>
      </c>
      <c r="J13012">
        <v>0.78070962240619901</v>
      </c>
      <c r="K13012" t="s">
        <v>31869</v>
      </c>
      <c r="L13012">
        <v>21</v>
      </c>
      <c r="M13012" t="s">
        <v>5133</v>
      </c>
      <c r="N13012">
        <v>0.84</v>
      </c>
      <c r="O13012">
        <v>3.41352405721717E-3</v>
      </c>
    </row>
    <row r="13013" spans="1:15">
      <c r="A13013" t="s">
        <v>14336</v>
      </c>
      <c r="B13013" t="s">
        <v>23511</v>
      </c>
      <c r="C13013" t="s">
        <v>14337</v>
      </c>
      <c r="D13013">
        <v>3</v>
      </c>
      <c r="E13013">
        <v>6152</v>
      </c>
      <c r="F13013">
        <v>3</v>
      </c>
      <c r="G13013">
        <v>7804</v>
      </c>
      <c r="H13013">
        <v>0.489837867770546</v>
      </c>
      <c r="I13013">
        <v>0.96083957126938102</v>
      </c>
      <c r="J13013">
        <v>0.82587360011061495</v>
      </c>
      <c r="K13013" t="s">
        <v>31870</v>
      </c>
      <c r="L13013">
        <v>3</v>
      </c>
      <c r="M13013" t="s">
        <v>1463</v>
      </c>
      <c r="N13013">
        <v>1</v>
      </c>
      <c r="O13013">
        <v>4.8764629388816603E-4</v>
      </c>
    </row>
    <row r="13014" spans="1:15">
      <c r="A13014" t="s">
        <v>14338</v>
      </c>
      <c r="B13014" t="s">
        <v>23511</v>
      </c>
      <c r="C13014" t="s">
        <v>14339</v>
      </c>
      <c r="D13014">
        <v>1</v>
      </c>
      <c r="E13014">
        <v>6152</v>
      </c>
      <c r="F13014">
        <v>1</v>
      </c>
      <c r="G13014">
        <v>7804</v>
      </c>
      <c r="H13014">
        <v>0.788313685289595</v>
      </c>
      <c r="I13014">
        <v>0.968912233598893</v>
      </c>
      <c r="J13014">
        <v>0.832812322140707</v>
      </c>
      <c r="K13014" t="s">
        <v>29827</v>
      </c>
      <c r="L13014">
        <v>1</v>
      </c>
      <c r="M13014" t="s">
        <v>1463</v>
      </c>
      <c r="N13014">
        <v>1</v>
      </c>
      <c r="O13014">
        <v>1.6254876462938901E-4</v>
      </c>
    </row>
    <row r="13015" spans="1:15">
      <c r="A13015" t="s">
        <v>14340</v>
      </c>
      <c r="B13015" t="s">
        <v>23518</v>
      </c>
      <c r="C13015" t="s">
        <v>14341</v>
      </c>
      <c r="D13015">
        <v>6</v>
      </c>
      <c r="E13015">
        <v>787</v>
      </c>
      <c r="F13015">
        <v>46</v>
      </c>
      <c r="G13015">
        <v>7393</v>
      </c>
      <c r="H13015">
        <v>0.36457821270827301</v>
      </c>
      <c r="I13015">
        <v>1</v>
      </c>
      <c r="J13015">
        <v>0.966855260484069</v>
      </c>
      <c r="K13015" t="s">
        <v>31871</v>
      </c>
      <c r="L13015">
        <v>6</v>
      </c>
      <c r="M13015" t="s">
        <v>5133</v>
      </c>
      <c r="N13015">
        <v>0.13043478260869601</v>
      </c>
      <c r="O13015">
        <v>7.6238881829733202E-3</v>
      </c>
    </row>
    <row r="13016" spans="1:15">
      <c r="A13016" t="s">
        <v>14340</v>
      </c>
      <c r="B13016" t="s">
        <v>23513</v>
      </c>
      <c r="C13016" t="s">
        <v>14341</v>
      </c>
      <c r="D13016">
        <v>1</v>
      </c>
      <c r="E13016">
        <v>535</v>
      </c>
      <c r="F13016">
        <v>46</v>
      </c>
      <c r="G13016">
        <v>8124</v>
      </c>
      <c r="H13016">
        <v>0.95683242262568702</v>
      </c>
      <c r="I13016">
        <v>0.99999999999997702</v>
      </c>
      <c r="J13016">
        <v>0.95041217501583097</v>
      </c>
      <c r="K13016" t="s">
        <v>23888</v>
      </c>
      <c r="L13016">
        <v>1</v>
      </c>
      <c r="M13016" t="s">
        <v>5133</v>
      </c>
      <c r="N13016">
        <v>2.1739130434782601E-2</v>
      </c>
      <c r="O13016">
        <v>1.8691588785046699E-3</v>
      </c>
    </row>
    <row r="13017" spans="1:15">
      <c r="A13017" t="s">
        <v>14340</v>
      </c>
      <c r="B13017" t="s">
        <v>23511</v>
      </c>
      <c r="C13017" t="s">
        <v>14341</v>
      </c>
      <c r="D13017">
        <v>39</v>
      </c>
      <c r="E13017">
        <v>6152</v>
      </c>
      <c r="F13017">
        <v>48</v>
      </c>
      <c r="G13017">
        <v>7804</v>
      </c>
      <c r="H13017">
        <v>0.42022947327151</v>
      </c>
      <c r="I13017">
        <v>0.944125779178004</v>
      </c>
      <c r="J13017">
        <v>0.81150753936670705</v>
      </c>
      <c r="K13017" t="s">
        <v>31872</v>
      </c>
      <c r="L13017">
        <v>39</v>
      </c>
      <c r="M13017" t="s">
        <v>5133</v>
      </c>
      <c r="N13017">
        <v>0.8125</v>
      </c>
      <c r="O13017">
        <v>6.3394018205461602E-3</v>
      </c>
    </row>
    <row r="13018" spans="1:15">
      <c r="A13018" t="s">
        <v>14342</v>
      </c>
      <c r="B13018" t="s">
        <v>23518</v>
      </c>
      <c r="C13018" t="s">
        <v>14343</v>
      </c>
      <c r="D13018">
        <v>5</v>
      </c>
      <c r="E13018">
        <v>787</v>
      </c>
      <c r="F13018">
        <v>34</v>
      </c>
      <c r="G13018">
        <v>7393</v>
      </c>
      <c r="H13018">
        <v>0.29259681086484901</v>
      </c>
      <c r="I13018">
        <v>0.98553655459679801</v>
      </c>
      <c r="J13018">
        <v>0.95287120221125898</v>
      </c>
      <c r="K13018" t="s">
        <v>31873</v>
      </c>
      <c r="L13018">
        <v>5</v>
      </c>
      <c r="M13018" t="s">
        <v>5133</v>
      </c>
      <c r="N13018">
        <v>0.14705882352941199</v>
      </c>
      <c r="O13018">
        <v>6.35324015247776E-3</v>
      </c>
    </row>
    <row r="13019" spans="1:15">
      <c r="A13019" t="s">
        <v>14342</v>
      </c>
      <c r="B13019" t="s">
        <v>23511</v>
      </c>
      <c r="C13019" t="s">
        <v>14343</v>
      </c>
      <c r="D13019">
        <v>29</v>
      </c>
      <c r="E13019">
        <v>6152</v>
      </c>
      <c r="F13019">
        <v>36</v>
      </c>
      <c r="G13019">
        <v>7804</v>
      </c>
      <c r="H13019">
        <v>0.49617524563486598</v>
      </c>
      <c r="I13019">
        <v>0.968912233598893</v>
      </c>
      <c r="J13019">
        <v>0.832812322140707</v>
      </c>
      <c r="K13019" t="s">
        <v>31874</v>
      </c>
      <c r="L13019">
        <v>29</v>
      </c>
      <c r="M13019" t="s">
        <v>5133</v>
      </c>
      <c r="N13019">
        <v>0.80555555555555602</v>
      </c>
      <c r="O13019">
        <v>4.7139141742522797E-3</v>
      </c>
    </row>
    <row r="13020" spans="1:15">
      <c r="A13020" t="s">
        <v>14344</v>
      </c>
      <c r="B13020" t="s">
        <v>23513</v>
      </c>
      <c r="C13020" t="s">
        <v>14345</v>
      </c>
      <c r="D13020">
        <v>1</v>
      </c>
      <c r="E13020">
        <v>535</v>
      </c>
      <c r="F13020">
        <v>10</v>
      </c>
      <c r="G13020">
        <v>8124</v>
      </c>
      <c r="H13020">
        <v>0.494202526653369</v>
      </c>
      <c r="I13020">
        <v>0.99999999999997702</v>
      </c>
      <c r="J13020">
        <v>0.95041217501583097</v>
      </c>
      <c r="K13020" t="s">
        <v>23888</v>
      </c>
      <c r="L13020">
        <v>1</v>
      </c>
      <c r="M13020" t="s">
        <v>5133</v>
      </c>
      <c r="N13020">
        <v>0.1</v>
      </c>
      <c r="O13020">
        <v>1.8691588785046699E-3</v>
      </c>
    </row>
    <row r="13021" spans="1:15">
      <c r="A13021" t="s">
        <v>14344</v>
      </c>
      <c r="B13021" t="s">
        <v>23511</v>
      </c>
      <c r="C13021" t="s">
        <v>14345</v>
      </c>
      <c r="D13021">
        <v>9</v>
      </c>
      <c r="E13021">
        <v>6152</v>
      </c>
      <c r="F13021">
        <v>11</v>
      </c>
      <c r="G13021">
        <v>7804</v>
      </c>
      <c r="H13021">
        <v>0.578610134932666</v>
      </c>
      <c r="I13021">
        <v>0.968912233598893</v>
      </c>
      <c r="J13021">
        <v>0.832812322140707</v>
      </c>
      <c r="K13021" t="s">
        <v>31875</v>
      </c>
      <c r="L13021">
        <v>9</v>
      </c>
      <c r="M13021" t="s">
        <v>5133</v>
      </c>
      <c r="N13021">
        <v>0.81818181818181801</v>
      </c>
      <c r="O13021">
        <v>1.4629388816645001E-3</v>
      </c>
    </row>
    <row r="13022" spans="1:15">
      <c r="A13022" t="s">
        <v>14344</v>
      </c>
      <c r="B13022" t="s">
        <v>23518</v>
      </c>
      <c r="C13022" t="s">
        <v>14345</v>
      </c>
      <c r="D13022">
        <v>1</v>
      </c>
      <c r="E13022">
        <v>787</v>
      </c>
      <c r="F13022">
        <v>11</v>
      </c>
      <c r="G13022">
        <v>7393</v>
      </c>
      <c r="H13022">
        <v>0.71032488019926399</v>
      </c>
      <c r="I13022">
        <v>1</v>
      </c>
      <c r="J13022">
        <v>0.966855260484069</v>
      </c>
      <c r="K13022" t="s">
        <v>29370</v>
      </c>
      <c r="L13022">
        <v>1</v>
      </c>
      <c r="M13022" t="s">
        <v>5133</v>
      </c>
      <c r="N13022">
        <v>9.0909090909090898E-2</v>
      </c>
      <c r="O13022">
        <v>1.27064803049555E-3</v>
      </c>
    </row>
    <row r="13023" spans="1:15">
      <c r="A13023" t="s">
        <v>14346</v>
      </c>
      <c r="B13023" t="s">
        <v>23518</v>
      </c>
      <c r="C13023" t="s">
        <v>14347</v>
      </c>
      <c r="D13023">
        <v>2</v>
      </c>
      <c r="E13023">
        <v>787</v>
      </c>
      <c r="F13023">
        <v>7</v>
      </c>
      <c r="G13023">
        <v>7393</v>
      </c>
      <c r="H13023">
        <v>0.16585350806365901</v>
      </c>
      <c r="I13023">
        <v>0.82859402353427802</v>
      </c>
      <c r="J13023">
        <v>0.80113049045977802</v>
      </c>
      <c r="K13023" t="s">
        <v>27478</v>
      </c>
      <c r="L13023">
        <v>2</v>
      </c>
      <c r="M13023" t="s">
        <v>5133</v>
      </c>
      <c r="N13023">
        <v>0.28571428571428598</v>
      </c>
      <c r="O13023">
        <v>2.5412960609911099E-3</v>
      </c>
    </row>
    <row r="13024" spans="1:15">
      <c r="A13024" t="s">
        <v>14346</v>
      </c>
      <c r="B13024" t="s">
        <v>23511</v>
      </c>
      <c r="C13024" t="s">
        <v>14347</v>
      </c>
      <c r="D13024">
        <v>5</v>
      </c>
      <c r="E13024">
        <v>6152</v>
      </c>
      <c r="F13024">
        <v>8</v>
      </c>
      <c r="G13024">
        <v>7804</v>
      </c>
      <c r="H13024">
        <v>0.93246538655848799</v>
      </c>
      <c r="I13024">
        <v>1</v>
      </c>
      <c r="J13024">
        <v>0.85953329234717102</v>
      </c>
      <c r="K13024" t="s">
        <v>31876</v>
      </c>
      <c r="L13024">
        <v>5</v>
      </c>
      <c r="M13024" t="s">
        <v>5133</v>
      </c>
      <c r="N13024">
        <v>0.625</v>
      </c>
      <c r="O13024">
        <v>8.1274382314694405E-4</v>
      </c>
    </row>
    <row r="13025" spans="1:15">
      <c r="A13025" t="s">
        <v>14348</v>
      </c>
      <c r="B13025" t="s">
        <v>23518</v>
      </c>
      <c r="C13025" t="s">
        <v>14349</v>
      </c>
      <c r="D13025">
        <v>1</v>
      </c>
      <c r="E13025">
        <v>787</v>
      </c>
      <c r="F13025">
        <v>4</v>
      </c>
      <c r="G13025">
        <v>7393</v>
      </c>
      <c r="H13025">
        <v>0.362574478289521</v>
      </c>
      <c r="I13025">
        <v>1</v>
      </c>
      <c r="J13025">
        <v>0.966855260484069</v>
      </c>
      <c r="K13025" t="s">
        <v>24684</v>
      </c>
      <c r="L13025">
        <v>1</v>
      </c>
      <c r="M13025" t="s">
        <v>5133</v>
      </c>
      <c r="N13025">
        <v>0.25</v>
      </c>
      <c r="O13025">
        <v>1.27064803049555E-3</v>
      </c>
    </row>
    <row r="13026" spans="1:15">
      <c r="A13026" t="s">
        <v>14348</v>
      </c>
      <c r="B13026" t="s">
        <v>23511</v>
      </c>
      <c r="C13026" t="s">
        <v>14349</v>
      </c>
      <c r="D13026">
        <v>3</v>
      </c>
      <c r="E13026">
        <v>6152</v>
      </c>
      <c r="F13026">
        <v>5</v>
      </c>
      <c r="G13026">
        <v>7804</v>
      </c>
      <c r="H13026">
        <v>0.93277286492067202</v>
      </c>
      <c r="I13026">
        <v>1</v>
      </c>
      <c r="J13026">
        <v>0.85953329234717102</v>
      </c>
      <c r="K13026" t="s">
        <v>24683</v>
      </c>
      <c r="L13026">
        <v>3</v>
      </c>
      <c r="M13026" t="s">
        <v>5133</v>
      </c>
      <c r="N13026">
        <v>0.6</v>
      </c>
      <c r="O13026">
        <v>4.8764629388816603E-4</v>
      </c>
    </row>
    <row r="13027" spans="1:15">
      <c r="A13027" t="s">
        <v>14350</v>
      </c>
      <c r="B13027" t="s">
        <v>23511</v>
      </c>
      <c r="C13027" t="s">
        <v>14351</v>
      </c>
      <c r="D13027">
        <v>5</v>
      </c>
      <c r="E13027">
        <v>6152</v>
      </c>
      <c r="F13027">
        <v>5</v>
      </c>
      <c r="G13027">
        <v>7804</v>
      </c>
      <c r="H13027">
        <v>0.30433074367137097</v>
      </c>
      <c r="I13027">
        <v>0.81020448119108801</v>
      </c>
      <c r="J13027">
        <v>0.69639772519260701</v>
      </c>
      <c r="K13027" t="s">
        <v>29490</v>
      </c>
      <c r="L13027">
        <v>5</v>
      </c>
      <c r="M13027" t="s">
        <v>2729</v>
      </c>
      <c r="N13027">
        <v>1</v>
      </c>
      <c r="O13027">
        <v>8.1274382314694405E-4</v>
      </c>
    </row>
    <row r="13028" spans="1:15">
      <c r="A13028" t="s">
        <v>14352</v>
      </c>
      <c r="B13028" t="s">
        <v>23511</v>
      </c>
      <c r="C13028" t="s">
        <v>14353</v>
      </c>
      <c r="D13028">
        <v>47</v>
      </c>
      <c r="E13028">
        <v>6152</v>
      </c>
      <c r="F13028">
        <v>52</v>
      </c>
      <c r="G13028">
        <v>7804</v>
      </c>
      <c r="H13028">
        <v>2.3351014092363401E-2</v>
      </c>
      <c r="I13028">
        <v>0.159093933383611</v>
      </c>
      <c r="J13028">
        <v>0.13674653235367701</v>
      </c>
      <c r="K13028" t="s">
        <v>31877</v>
      </c>
      <c r="L13028">
        <v>47</v>
      </c>
      <c r="M13028" t="s">
        <v>5133</v>
      </c>
      <c r="N13028">
        <v>0.90384615384615397</v>
      </c>
      <c r="O13028">
        <v>7.6397919375812704E-3</v>
      </c>
    </row>
    <row r="13029" spans="1:15">
      <c r="A13029" t="s">
        <v>14352</v>
      </c>
      <c r="B13029" t="s">
        <v>23513</v>
      </c>
      <c r="C13029" t="s">
        <v>14353</v>
      </c>
      <c r="D13029">
        <v>4</v>
      </c>
      <c r="E13029">
        <v>535</v>
      </c>
      <c r="F13029">
        <v>51</v>
      </c>
      <c r="G13029">
        <v>8124</v>
      </c>
      <c r="H13029">
        <v>0.43542287975059302</v>
      </c>
      <c r="I13029">
        <v>0.99999999999997702</v>
      </c>
      <c r="J13029">
        <v>0.95041217501583097</v>
      </c>
      <c r="K13029" t="s">
        <v>31878</v>
      </c>
      <c r="L13029">
        <v>4</v>
      </c>
      <c r="M13029" t="s">
        <v>5133</v>
      </c>
      <c r="N13029">
        <v>7.8431372549019607E-2</v>
      </c>
      <c r="O13029">
        <v>7.4766355140186902E-3</v>
      </c>
    </row>
    <row r="13030" spans="1:15">
      <c r="A13030" t="s">
        <v>14354</v>
      </c>
      <c r="B13030" t="s">
        <v>23513</v>
      </c>
      <c r="C13030" t="s">
        <v>14355</v>
      </c>
      <c r="D13030">
        <v>3</v>
      </c>
      <c r="E13030">
        <v>535</v>
      </c>
      <c r="F13030">
        <v>40</v>
      </c>
      <c r="G13030">
        <v>8124</v>
      </c>
      <c r="H13030">
        <v>0.495854370163751</v>
      </c>
      <c r="I13030">
        <v>0.99999999999997702</v>
      </c>
      <c r="J13030">
        <v>0.95041217501583097</v>
      </c>
      <c r="K13030" t="s">
        <v>26753</v>
      </c>
      <c r="L13030">
        <v>3</v>
      </c>
      <c r="M13030" t="s">
        <v>5133</v>
      </c>
      <c r="N13030">
        <v>7.4999999999999997E-2</v>
      </c>
      <c r="O13030">
        <v>5.60747663551402E-3</v>
      </c>
    </row>
    <row r="13031" spans="1:15">
      <c r="A13031" t="s">
        <v>14354</v>
      </c>
      <c r="B13031" t="s">
        <v>23518</v>
      </c>
      <c r="C13031" t="s">
        <v>14355</v>
      </c>
      <c r="D13031">
        <v>3</v>
      </c>
      <c r="E13031">
        <v>787</v>
      </c>
      <c r="F13031">
        <v>33</v>
      </c>
      <c r="G13031">
        <v>7393</v>
      </c>
      <c r="H13031">
        <v>0.69777588881732999</v>
      </c>
      <c r="I13031">
        <v>1</v>
      </c>
      <c r="J13031">
        <v>0.966855260484069</v>
      </c>
      <c r="K13031" t="s">
        <v>27273</v>
      </c>
      <c r="L13031">
        <v>3</v>
      </c>
      <c r="M13031" t="s">
        <v>5133</v>
      </c>
      <c r="N13031">
        <v>9.0909090909090898E-2</v>
      </c>
      <c r="O13031">
        <v>3.8119440914866601E-3</v>
      </c>
    </row>
    <row r="13032" spans="1:15">
      <c r="A13032" t="s">
        <v>14354</v>
      </c>
      <c r="B13032" t="s">
        <v>23511</v>
      </c>
      <c r="C13032" t="s">
        <v>14355</v>
      </c>
      <c r="D13032">
        <v>31</v>
      </c>
      <c r="E13032">
        <v>6152</v>
      </c>
      <c r="F13032">
        <v>40</v>
      </c>
      <c r="G13032">
        <v>7804</v>
      </c>
      <c r="H13032">
        <v>0.66683593793792495</v>
      </c>
      <c r="I13032">
        <v>0.968912233598893</v>
      </c>
      <c r="J13032">
        <v>0.832812322140707</v>
      </c>
      <c r="K13032" t="s">
        <v>31879</v>
      </c>
      <c r="L13032">
        <v>31</v>
      </c>
      <c r="M13032" t="s">
        <v>5133</v>
      </c>
      <c r="N13032">
        <v>0.77500000000000002</v>
      </c>
      <c r="O13032">
        <v>5.0390117035110501E-3</v>
      </c>
    </row>
    <row r="13033" spans="1:15">
      <c r="A13033" t="s">
        <v>14356</v>
      </c>
      <c r="B13033" t="s">
        <v>23511</v>
      </c>
      <c r="C13033" t="s">
        <v>14357</v>
      </c>
      <c r="D13033">
        <v>33</v>
      </c>
      <c r="E13033">
        <v>6152</v>
      </c>
      <c r="F13033">
        <v>35</v>
      </c>
      <c r="G13033">
        <v>7804</v>
      </c>
      <c r="H13033">
        <v>1.27741107377789E-2</v>
      </c>
      <c r="I13033">
        <v>0.10117547885232001</v>
      </c>
      <c r="J13033">
        <v>8.6963692442735996E-2</v>
      </c>
      <c r="K13033" t="s">
        <v>31880</v>
      </c>
      <c r="L13033">
        <v>33</v>
      </c>
      <c r="M13033" t="s">
        <v>5133</v>
      </c>
      <c r="N13033">
        <v>0.94285714285714295</v>
      </c>
      <c r="O13033">
        <v>5.36410923276983E-3</v>
      </c>
    </row>
    <row r="13034" spans="1:15">
      <c r="A13034" t="s">
        <v>14356</v>
      </c>
      <c r="B13034" t="s">
        <v>23513</v>
      </c>
      <c r="C13034" t="s">
        <v>14357</v>
      </c>
      <c r="D13034">
        <v>2</v>
      </c>
      <c r="E13034">
        <v>535</v>
      </c>
      <c r="F13034">
        <v>39</v>
      </c>
      <c r="G13034">
        <v>8124</v>
      </c>
      <c r="H13034">
        <v>0.73762186761452897</v>
      </c>
      <c r="I13034">
        <v>0.99999999999997702</v>
      </c>
      <c r="J13034">
        <v>0.95041217501583097</v>
      </c>
      <c r="K13034" t="s">
        <v>31881</v>
      </c>
      <c r="L13034">
        <v>2</v>
      </c>
      <c r="M13034" t="s">
        <v>5133</v>
      </c>
      <c r="N13034">
        <v>5.1282051282051301E-2</v>
      </c>
      <c r="O13034">
        <v>3.7383177570093499E-3</v>
      </c>
    </row>
    <row r="13035" spans="1:15">
      <c r="A13035" t="s">
        <v>14358</v>
      </c>
      <c r="B13035" t="s">
        <v>23513</v>
      </c>
      <c r="C13035" t="s">
        <v>14359</v>
      </c>
      <c r="D13035">
        <v>1</v>
      </c>
      <c r="E13035">
        <v>535</v>
      </c>
      <c r="F13035">
        <v>13</v>
      </c>
      <c r="G13035">
        <v>8124</v>
      </c>
      <c r="H13035">
        <v>0.58781134946737001</v>
      </c>
      <c r="I13035">
        <v>0.99999999999997702</v>
      </c>
      <c r="J13035">
        <v>0.95041217501583097</v>
      </c>
      <c r="K13035" t="s">
        <v>26585</v>
      </c>
      <c r="L13035">
        <v>1</v>
      </c>
      <c r="M13035" t="s">
        <v>5133</v>
      </c>
      <c r="N13035">
        <v>7.69230769230769E-2</v>
      </c>
      <c r="O13035">
        <v>1.8691588785046699E-3</v>
      </c>
    </row>
    <row r="13036" spans="1:15">
      <c r="A13036" t="s">
        <v>14358</v>
      </c>
      <c r="B13036" t="s">
        <v>23511</v>
      </c>
      <c r="C13036" t="s">
        <v>14359</v>
      </c>
      <c r="D13036">
        <v>12</v>
      </c>
      <c r="E13036">
        <v>6152</v>
      </c>
      <c r="F13036">
        <v>14</v>
      </c>
      <c r="G13036">
        <v>7804</v>
      </c>
      <c r="H13036">
        <v>0.40504102681163101</v>
      </c>
      <c r="I13036">
        <v>0.91525479399875698</v>
      </c>
      <c r="J13036">
        <v>0.78669196642228301</v>
      </c>
      <c r="K13036" t="s">
        <v>30307</v>
      </c>
      <c r="L13036">
        <v>12</v>
      </c>
      <c r="M13036" t="s">
        <v>5133</v>
      </c>
      <c r="N13036">
        <v>0.85714285714285698</v>
      </c>
      <c r="O13036">
        <v>1.95058517555267E-3</v>
      </c>
    </row>
    <row r="13037" spans="1:15">
      <c r="A13037" t="s">
        <v>14360</v>
      </c>
      <c r="B13037" t="s">
        <v>23518</v>
      </c>
      <c r="C13037" t="s">
        <v>14361</v>
      </c>
      <c r="D13037">
        <v>2</v>
      </c>
      <c r="E13037">
        <v>787</v>
      </c>
      <c r="F13037">
        <v>15</v>
      </c>
      <c r="G13037">
        <v>7393</v>
      </c>
      <c r="H13037">
        <v>0.48505374542886198</v>
      </c>
      <c r="I13037">
        <v>1</v>
      </c>
      <c r="J13037">
        <v>0.966855260484069</v>
      </c>
      <c r="K13037" t="s">
        <v>31882</v>
      </c>
      <c r="L13037">
        <v>2</v>
      </c>
      <c r="M13037" t="s">
        <v>5133</v>
      </c>
      <c r="N13037">
        <v>0.133333333333333</v>
      </c>
      <c r="O13037">
        <v>2.5412960609911099E-3</v>
      </c>
    </row>
    <row r="13038" spans="1:15">
      <c r="A13038" t="s">
        <v>14360</v>
      </c>
      <c r="B13038" t="s">
        <v>23511</v>
      </c>
      <c r="C13038" t="s">
        <v>14361</v>
      </c>
      <c r="D13038">
        <v>13</v>
      </c>
      <c r="E13038">
        <v>6152</v>
      </c>
      <c r="F13038">
        <v>16</v>
      </c>
      <c r="G13038">
        <v>7804</v>
      </c>
      <c r="H13038">
        <v>0.55141591982388505</v>
      </c>
      <c r="I13038">
        <v>0.968912233598893</v>
      </c>
      <c r="J13038">
        <v>0.832812322140707</v>
      </c>
      <c r="K13038" t="s">
        <v>31883</v>
      </c>
      <c r="L13038">
        <v>13</v>
      </c>
      <c r="M13038" t="s">
        <v>5133</v>
      </c>
      <c r="N13038">
        <v>0.8125</v>
      </c>
      <c r="O13038">
        <v>2.1131339401820499E-3</v>
      </c>
    </row>
    <row r="13039" spans="1:15">
      <c r="A13039" t="s">
        <v>14362</v>
      </c>
      <c r="B13039" t="s">
        <v>23518</v>
      </c>
      <c r="C13039" t="s">
        <v>14363</v>
      </c>
      <c r="D13039">
        <v>1</v>
      </c>
      <c r="E13039">
        <v>787</v>
      </c>
      <c r="F13039">
        <v>13</v>
      </c>
      <c r="G13039">
        <v>7393</v>
      </c>
      <c r="H13039">
        <v>0.76880113817690798</v>
      </c>
      <c r="I13039">
        <v>1</v>
      </c>
      <c r="J13039">
        <v>0.966855260484069</v>
      </c>
      <c r="K13039" t="s">
        <v>25031</v>
      </c>
      <c r="L13039">
        <v>1</v>
      </c>
      <c r="M13039" t="s">
        <v>5133</v>
      </c>
      <c r="N13039">
        <v>7.69230769230769E-2</v>
      </c>
      <c r="O13039">
        <v>1.27064803049555E-3</v>
      </c>
    </row>
    <row r="13040" spans="1:15">
      <c r="A13040" t="s">
        <v>14362</v>
      </c>
      <c r="B13040" t="s">
        <v>23513</v>
      </c>
      <c r="C13040" t="s">
        <v>14363</v>
      </c>
      <c r="D13040">
        <v>1</v>
      </c>
      <c r="E13040">
        <v>535</v>
      </c>
      <c r="F13040">
        <v>13</v>
      </c>
      <c r="G13040">
        <v>8124</v>
      </c>
      <c r="H13040">
        <v>0.58781134946737001</v>
      </c>
      <c r="I13040">
        <v>0.99999999999997702</v>
      </c>
      <c r="J13040">
        <v>0.95041217501583097</v>
      </c>
      <c r="K13040" t="s">
        <v>26585</v>
      </c>
      <c r="L13040">
        <v>1</v>
      </c>
      <c r="M13040" t="s">
        <v>5133</v>
      </c>
      <c r="N13040">
        <v>7.69230769230769E-2</v>
      </c>
      <c r="O13040">
        <v>1.8691588785046699E-3</v>
      </c>
    </row>
    <row r="13041" spans="1:15">
      <c r="A13041" t="s">
        <v>14362</v>
      </c>
      <c r="B13041" t="s">
        <v>23511</v>
      </c>
      <c r="C13041" t="s">
        <v>14363</v>
      </c>
      <c r="D13041">
        <v>11</v>
      </c>
      <c r="E13041">
        <v>6152</v>
      </c>
      <c r="F13041">
        <v>13</v>
      </c>
      <c r="G13041">
        <v>7804</v>
      </c>
      <c r="H13041">
        <v>0.459148321456053</v>
      </c>
      <c r="I13041">
        <v>0.96083957126938102</v>
      </c>
      <c r="J13041">
        <v>0.82587360011061495</v>
      </c>
      <c r="K13041" t="s">
        <v>31884</v>
      </c>
      <c r="L13041">
        <v>11</v>
      </c>
      <c r="M13041" t="s">
        <v>5133</v>
      </c>
      <c r="N13041">
        <v>0.84615384615384603</v>
      </c>
      <c r="O13041">
        <v>1.78803641092328E-3</v>
      </c>
    </row>
    <row r="13042" spans="1:15">
      <c r="A13042" t="s">
        <v>14364</v>
      </c>
      <c r="B13042" t="s">
        <v>23511</v>
      </c>
      <c r="C13042" t="s">
        <v>14365</v>
      </c>
      <c r="D13042">
        <v>14</v>
      </c>
      <c r="E13042">
        <v>6152</v>
      </c>
      <c r="F13042">
        <v>15</v>
      </c>
      <c r="G13042">
        <v>7804</v>
      </c>
      <c r="H13042">
        <v>0.141611718708783</v>
      </c>
      <c r="I13042">
        <v>0.54611425167193095</v>
      </c>
      <c r="J13042">
        <v>0.46940338073728599</v>
      </c>
      <c r="K13042" t="s">
        <v>31885</v>
      </c>
      <c r="L13042">
        <v>14</v>
      </c>
      <c r="M13042" t="s">
        <v>5133</v>
      </c>
      <c r="N13042">
        <v>0.93333333333333302</v>
      </c>
      <c r="O13042">
        <v>2.2756827048114399E-3</v>
      </c>
    </row>
    <row r="13043" spans="1:15">
      <c r="A13043" t="s">
        <v>14366</v>
      </c>
      <c r="B13043" t="s">
        <v>23511</v>
      </c>
      <c r="C13043" t="s">
        <v>14367</v>
      </c>
      <c r="D13043">
        <v>13</v>
      </c>
      <c r="E13043">
        <v>6152</v>
      </c>
      <c r="F13043">
        <v>14</v>
      </c>
      <c r="G13043">
        <v>7804</v>
      </c>
      <c r="H13043">
        <v>0.17010059500559399</v>
      </c>
      <c r="I13043">
        <v>0.60434513093831699</v>
      </c>
      <c r="J13043">
        <v>0.51945476010939395</v>
      </c>
      <c r="K13043" t="s">
        <v>31886</v>
      </c>
      <c r="L13043">
        <v>13</v>
      </c>
      <c r="M13043" t="s">
        <v>5133</v>
      </c>
      <c r="N13043">
        <v>0.92857142857142905</v>
      </c>
      <c r="O13043">
        <v>2.1131339401820499E-3</v>
      </c>
    </row>
    <row r="13044" spans="1:15">
      <c r="A13044" t="s">
        <v>14368</v>
      </c>
      <c r="B13044" t="s">
        <v>23511</v>
      </c>
      <c r="C13044" t="s">
        <v>14369</v>
      </c>
      <c r="D13044">
        <v>37</v>
      </c>
      <c r="E13044">
        <v>6152</v>
      </c>
      <c r="F13044">
        <v>41</v>
      </c>
      <c r="G13044">
        <v>7804</v>
      </c>
      <c r="H13044">
        <v>4.6360351728055298E-2</v>
      </c>
      <c r="I13044">
        <v>0.25569616961496</v>
      </c>
      <c r="J13044">
        <v>0.219779370509707</v>
      </c>
      <c r="K13044" t="s">
        <v>31887</v>
      </c>
      <c r="L13044">
        <v>37</v>
      </c>
      <c r="M13044" t="s">
        <v>5133</v>
      </c>
      <c r="N13044">
        <v>0.90243902439024404</v>
      </c>
      <c r="O13044">
        <v>6.0143042912873899E-3</v>
      </c>
    </row>
    <row r="13045" spans="1:15">
      <c r="A13045" t="s">
        <v>14368</v>
      </c>
      <c r="B13045" t="s">
        <v>23518</v>
      </c>
      <c r="C13045" t="s">
        <v>14369</v>
      </c>
      <c r="D13045">
        <v>2</v>
      </c>
      <c r="E13045">
        <v>787</v>
      </c>
      <c r="F13045">
        <v>39</v>
      </c>
      <c r="G13045">
        <v>7393</v>
      </c>
      <c r="H13045">
        <v>0.93046346546870895</v>
      </c>
      <c r="I13045">
        <v>1</v>
      </c>
      <c r="J13045">
        <v>0.966855260484069</v>
      </c>
      <c r="K13045" t="s">
        <v>25436</v>
      </c>
      <c r="L13045">
        <v>2</v>
      </c>
      <c r="M13045" t="s">
        <v>5133</v>
      </c>
      <c r="N13045">
        <v>5.1282051282051301E-2</v>
      </c>
      <c r="O13045">
        <v>2.5412960609911099E-3</v>
      </c>
    </row>
    <row r="13046" spans="1:15">
      <c r="A13046" t="s">
        <v>14370</v>
      </c>
      <c r="B13046" t="s">
        <v>23511</v>
      </c>
      <c r="C13046" t="s">
        <v>14371</v>
      </c>
      <c r="D13046">
        <v>37</v>
      </c>
      <c r="E13046">
        <v>6152</v>
      </c>
      <c r="F13046">
        <v>41</v>
      </c>
      <c r="G13046">
        <v>7804</v>
      </c>
      <c r="H13046">
        <v>4.6360351728055298E-2</v>
      </c>
      <c r="I13046">
        <v>0.25569616961496</v>
      </c>
      <c r="J13046">
        <v>0.219779370509707</v>
      </c>
      <c r="K13046" t="s">
        <v>31887</v>
      </c>
      <c r="L13046">
        <v>37</v>
      </c>
      <c r="M13046" t="s">
        <v>5133</v>
      </c>
      <c r="N13046">
        <v>0.90243902439024404</v>
      </c>
      <c r="O13046">
        <v>6.0143042912873899E-3</v>
      </c>
    </row>
    <row r="13047" spans="1:15">
      <c r="A13047" t="s">
        <v>14370</v>
      </c>
      <c r="B13047" t="s">
        <v>23518</v>
      </c>
      <c r="C13047" t="s">
        <v>14371</v>
      </c>
      <c r="D13047">
        <v>2</v>
      </c>
      <c r="E13047">
        <v>787</v>
      </c>
      <c r="F13047">
        <v>39</v>
      </c>
      <c r="G13047">
        <v>7393</v>
      </c>
      <c r="H13047">
        <v>0.93046346546870895</v>
      </c>
      <c r="I13047">
        <v>1</v>
      </c>
      <c r="J13047">
        <v>0.966855260484069</v>
      </c>
      <c r="K13047" t="s">
        <v>25436</v>
      </c>
      <c r="L13047">
        <v>2</v>
      </c>
      <c r="M13047" t="s">
        <v>5133</v>
      </c>
      <c r="N13047">
        <v>5.1282051282051301E-2</v>
      </c>
      <c r="O13047">
        <v>2.5412960609911099E-3</v>
      </c>
    </row>
    <row r="13048" spans="1:15">
      <c r="A13048" t="s">
        <v>14372</v>
      </c>
      <c r="B13048" t="s">
        <v>23511</v>
      </c>
      <c r="C13048" t="s">
        <v>14373</v>
      </c>
      <c r="D13048">
        <v>22</v>
      </c>
      <c r="E13048">
        <v>6152</v>
      </c>
      <c r="F13048">
        <v>22</v>
      </c>
      <c r="G13048">
        <v>7804</v>
      </c>
      <c r="H13048">
        <v>5.2956616517506796E-3</v>
      </c>
      <c r="I13048">
        <v>5.1365309321660502E-2</v>
      </c>
      <c r="J13048">
        <v>4.4150193433677702E-2</v>
      </c>
      <c r="K13048" t="s">
        <v>31888</v>
      </c>
      <c r="L13048">
        <v>22</v>
      </c>
      <c r="M13048" t="s">
        <v>5133</v>
      </c>
      <c r="N13048">
        <v>1</v>
      </c>
      <c r="O13048">
        <v>3.57607282184655E-3</v>
      </c>
    </row>
    <row r="13049" spans="1:15">
      <c r="A13049" t="s">
        <v>14374</v>
      </c>
      <c r="B13049" t="s">
        <v>23511</v>
      </c>
      <c r="C13049" t="s">
        <v>14375</v>
      </c>
      <c r="D13049">
        <v>12</v>
      </c>
      <c r="E13049">
        <v>6152</v>
      </c>
      <c r="F13049">
        <v>16</v>
      </c>
      <c r="G13049">
        <v>7804</v>
      </c>
      <c r="H13049">
        <v>0.76212012180302802</v>
      </c>
      <c r="I13049">
        <v>0.968912233598893</v>
      </c>
      <c r="J13049">
        <v>0.832812322140707</v>
      </c>
      <c r="K13049" t="s">
        <v>31889</v>
      </c>
      <c r="L13049">
        <v>12</v>
      </c>
      <c r="M13049" t="s">
        <v>5133</v>
      </c>
      <c r="N13049">
        <v>0.75</v>
      </c>
      <c r="O13049">
        <v>1.95058517555267E-3</v>
      </c>
    </row>
    <row r="13050" spans="1:15">
      <c r="A13050" t="s">
        <v>14374</v>
      </c>
      <c r="B13050" t="s">
        <v>23518</v>
      </c>
      <c r="C13050" t="s">
        <v>14375</v>
      </c>
      <c r="D13050">
        <v>2</v>
      </c>
      <c r="E13050">
        <v>787</v>
      </c>
      <c r="F13050">
        <v>14</v>
      </c>
      <c r="G13050">
        <v>7393</v>
      </c>
      <c r="H13050">
        <v>0.44828683528909402</v>
      </c>
      <c r="I13050">
        <v>1</v>
      </c>
      <c r="J13050">
        <v>0.966855260484069</v>
      </c>
      <c r="K13050" t="s">
        <v>25436</v>
      </c>
      <c r="L13050">
        <v>2</v>
      </c>
      <c r="M13050" t="s">
        <v>5133</v>
      </c>
      <c r="N13050">
        <v>0.14285714285714299</v>
      </c>
      <c r="O13050">
        <v>2.5412960609911099E-3</v>
      </c>
    </row>
    <row r="13051" spans="1:15">
      <c r="A13051" t="s">
        <v>14376</v>
      </c>
      <c r="B13051" t="s">
        <v>23511</v>
      </c>
      <c r="C13051" t="s">
        <v>14377</v>
      </c>
      <c r="D13051">
        <v>22</v>
      </c>
      <c r="E13051">
        <v>6152</v>
      </c>
      <c r="F13051">
        <v>22</v>
      </c>
      <c r="G13051">
        <v>7804</v>
      </c>
      <c r="H13051">
        <v>5.2956616517506796E-3</v>
      </c>
      <c r="I13051">
        <v>5.1365309321660502E-2</v>
      </c>
      <c r="J13051">
        <v>4.4150193433677702E-2</v>
      </c>
      <c r="K13051" t="s">
        <v>31888</v>
      </c>
      <c r="L13051">
        <v>22</v>
      </c>
      <c r="M13051" t="s">
        <v>5133</v>
      </c>
      <c r="N13051">
        <v>1</v>
      </c>
      <c r="O13051">
        <v>3.57607282184655E-3</v>
      </c>
    </row>
    <row r="13052" spans="1:15">
      <c r="A13052" t="s">
        <v>14378</v>
      </c>
      <c r="B13052" t="s">
        <v>23511</v>
      </c>
      <c r="C13052" t="s">
        <v>14379</v>
      </c>
      <c r="D13052">
        <v>12</v>
      </c>
      <c r="E13052">
        <v>6152</v>
      </c>
      <c r="F13052">
        <v>16</v>
      </c>
      <c r="G13052">
        <v>7804</v>
      </c>
      <c r="H13052">
        <v>0.76212012180302802</v>
      </c>
      <c r="I13052">
        <v>0.968912233598893</v>
      </c>
      <c r="J13052">
        <v>0.832812322140707</v>
      </c>
      <c r="K13052" t="s">
        <v>31889</v>
      </c>
      <c r="L13052">
        <v>12</v>
      </c>
      <c r="M13052" t="s">
        <v>5133</v>
      </c>
      <c r="N13052">
        <v>0.75</v>
      </c>
      <c r="O13052">
        <v>1.95058517555267E-3</v>
      </c>
    </row>
    <row r="13053" spans="1:15">
      <c r="A13053" t="s">
        <v>14378</v>
      </c>
      <c r="B13053" t="s">
        <v>23518</v>
      </c>
      <c r="C13053" t="s">
        <v>14379</v>
      </c>
      <c r="D13053">
        <v>2</v>
      </c>
      <c r="E13053">
        <v>787</v>
      </c>
      <c r="F13053">
        <v>14</v>
      </c>
      <c r="G13053">
        <v>7393</v>
      </c>
      <c r="H13053">
        <v>0.44828683528909402</v>
      </c>
      <c r="I13053">
        <v>1</v>
      </c>
      <c r="J13053">
        <v>0.966855260484069</v>
      </c>
      <c r="K13053" t="s">
        <v>25436</v>
      </c>
      <c r="L13053">
        <v>2</v>
      </c>
      <c r="M13053" t="s">
        <v>5133</v>
      </c>
      <c r="N13053">
        <v>0.14285714285714299</v>
      </c>
      <c r="O13053">
        <v>2.5412960609911099E-3</v>
      </c>
    </row>
    <row r="13054" spans="1:15">
      <c r="A13054" t="s">
        <v>14380</v>
      </c>
      <c r="B13054" t="s">
        <v>23511</v>
      </c>
      <c r="C13054" t="s">
        <v>14381</v>
      </c>
      <c r="D13054">
        <v>6</v>
      </c>
      <c r="E13054">
        <v>6152</v>
      </c>
      <c r="F13054">
        <v>6</v>
      </c>
      <c r="G13054">
        <v>7804</v>
      </c>
      <c r="H13054">
        <v>0.23986678822258201</v>
      </c>
      <c r="I13054">
        <v>0.71382528017432401</v>
      </c>
      <c r="J13054">
        <v>0.61355659322887801</v>
      </c>
      <c r="K13054" t="s">
        <v>25004</v>
      </c>
      <c r="L13054">
        <v>6</v>
      </c>
      <c r="M13054" t="s">
        <v>5133</v>
      </c>
      <c r="N13054">
        <v>1</v>
      </c>
      <c r="O13054">
        <v>9.7529258777633303E-4</v>
      </c>
    </row>
    <row r="13055" spans="1:15">
      <c r="A13055" t="s">
        <v>14382</v>
      </c>
      <c r="B13055" t="s">
        <v>23511</v>
      </c>
      <c r="C13055" t="s">
        <v>14383</v>
      </c>
      <c r="D13055">
        <v>182</v>
      </c>
      <c r="E13055">
        <v>6152</v>
      </c>
      <c r="F13055">
        <v>197</v>
      </c>
      <c r="G13055">
        <v>7804</v>
      </c>
      <c r="H13055" s="34">
        <v>1.5070007664471E-7</v>
      </c>
      <c r="I13055" s="34">
        <v>6.0805010433080703E-6</v>
      </c>
      <c r="J13055" s="34">
        <v>5.2263930808749901E-6</v>
      </c>
      <c r="K13055" t="s">
        <v>31890</v>
      </c>
      <c r="L13055">
        <v>182</v>
      </c>
      <c r="M13055" t="s">
        <v>5133</v>
      </c>
      <c r="N13055">
        <v>0.92385786802030501</v>
      </c>
      <c r="O13055">
        <v>2.95838751625488E-2</v>
      </c>
    </row>
    <row r="13056" spans="1:15">
      <c r="A13056" t="s">
        <v>14382</v>
      </c>
      <c r="B13056" t="s">
        <v>23518</v>
      </c>
      <c r="C13056" t="s">
        <v>14383</v>
      </c>
      <c r="D13056">
        <v>7</v>
      </c>
      <c r="E13056">
        <v>787</v>
      </c>
      <c r="F13056">
        <v>187</v>
      </c>
      <c r="G13056">
        <v>7393</v>
      </c>
      <c r="H13056">
        <v>0.99986714919394204</v>
      </c>
      <c r="I13056">
        <v>1</v>
      </c>
      <c r="J13056">
        <v>0.966855260484069</v>
      </c>
      <c r="K13056" t="s">
        <v>31891</v>
      </c>
      <c r="L13056">
        <v>7</v>
      </c>
      <c r="M13056" t="s">
        <v>5133</v>
      </c>
      <c r="N13056">
        <v>3.7433155080213901E-2</v>
      </c>
      <c r="O13056">
        <v>8.8945362134688708E-3</v>
      </c>
    </row>
    <row r="13057" spans="1:15">
      <c r="A13057" t="s">
        <v>14382</v>
      </c>
      <c r="B13057" t="s">
        <v>23513</v>
      </c>
      <c r="C13057" t="s">
        <v>14383</v>
      </c>
      <c r="D13057">
        <v>5</v>
      </c>
      <c r="E13057">
        <v>535</v>
      </c>
      <c r="F13057">
        <v>209</v>
      </c>
      <c r="G13057">
        <v>8124</v>
      </c>
      <c r="H13057">
        <v>0.998482638600804</v>
      </c>
      <c r="I13057">
        <v>0.99999999999997702</v>
      </c>
      <c r="J13057">
        <v>0.95041217501583097</v>
      </c>
      <c r="K13057" t="s">
        <v>31892</v>
      </c>
      <c r="L13057">
        <v>5</v>
      </c>
      <c r="M13057" t="s">
        <v>5133</v>
      </c>
      <c r="N13057">
        <v>2.39234449760766E-2</v>
      </c>
      <c r="O13057">
        <v>9.3457943925233603E-3</v>
      </c>
    </row>
    <row r="13058" spans="1:15">
      <c r="A13058" t="s">
        <v>14384</v>
      </c>
      <c r="B13058" t="s">
        <v>23511</v>
      </c>
      <c r="C13058" t="s">
        <v>14385</v>
      </c>
      <c r="D13058">
        <v>21</v>
      </c>
      <c r="E13058">
        <v>6152</v>
      </c>
      <c r="F13058">
        <v>22</v>
      </c>
      <c r="G13058">
        <v>7804</v>
      </c>
      <c r="H13058">
        <v>3.6687853312365099E-2</v>
      </c>
      <c r="I13058">
        <v>0.216932081597738</v>
      </c>
      <c r="J13058">
        <v>0.18646034631142899</v>
      </c>
      <c r="K13058" t="s">
        <v>31893</v>
      </c>
      <c r="L13058">
        <v>21</v>
      </c>
      <c r="M13058" t="s">
        <v>5133</v>
      </c>
      <c r="N13058">
        <v>0.95454545454545503</v>
      </c>
      <c r="O13058">
        <v>3.41352405721717E-3</v>
      </c>
    </row>
    <row r="13059" spans="1:15">
      <c r="A13059" t="s">
        <v>14386</v>
      </c>
      <c r="B13059" t="s">
        <v>23511</v>
      </c>
      <c r="C13059" t="s">
        <v>14387</v>
      </c>
      <c r="D13059">
        <v>31</v>
      </c>
      <c r="E13059">
        <v>6152</v>
      </c>
      <c r="F13059">
        <v>31</v>
      </c>
      <c r="G13059">
        <v>7804</v>
      </c>
      <c r="H13059">
        <v>6.1759188474826002E-4</v>
      </c>
      <c r="I13059">
        <v>8.8891697446588092E-3</v>
      </c>
      <c r="J13059">
        <v>7.6405373368594398E-3</v>
      </c>
      <c r="K13059" t="s">
        <v>31894</v>
      </c>
      <c r="L13059">
        <v>31</v>
      </c>
      <c r="M13059" t="s">
        <v>5133</v>
      </c>
      <c r="N13059">
        <v>1</v>
      </c>
      <c r="O13059">
        <v>5.0390117035110501E-3</v>
      </c>
    </row>
    <row r="13060" spans="1:15">
      <c r="A13060" t="s">
        <v>14388</v>
      </c>
      <c r="B13060" t="s">
        <v>23511</v>
      </c>
      <c r="C13060" t="s">
        <v>14389</v>
      </c>
      <c r="D13060">
        <v>9</v>
      </c>
      <c r="E13060">
        <v>6152</v>
      </c>
      <c r="F13060">
        <v>11</v>
      </c>
      <c r="G13060">
        <v>7804</v>
      </c>
      <c r="H13060">
        <v>0.578610134932666</v>
      </c>
      <c r="I13060">
        <v>0.968912233598893</v>
      </c>
      <c r="J13060">
        <v>0.832812322140707</v>
      </c>
      <c r="K13060" t="s">
        <v>31895</v>
      </c>
      <c r="L13060">
        <v>9</v>
      </c>
      <c r="M13060" t="s">
        <v>5133</v>
      </c>
      <c r="N13060">
        <v>0.81818181818181801</v>
      </c>
      <c r="O13060">
        <v>1.4629388816645001E-3</v>
      </c>
    </row>
    <row r="13061" spans="1:15">
      <c r="A13061" t="s">
        <v>14388</v>
      </c>
      <c r="B13061" t="s">
        <v>23518</v>
      </c>
      <c r="C13061" t="s">
        <v>14389</v>
      </c>
      <c r="D13061">
        <v>2</v>
      </c>
      <c r="E13061">
        <v>787</v>
      </c>
      <c r="F13061">
        <v>11</v>
      </c>
      <c r="G13061">
        <v>7393</v>
      </c>
      <c r="H13061">
        <v>0.330137264657273</v>
      </c>
      <c r="I13061">
        <v>1</v>
      </c>
      <c r="J13061">
        <v>0.966855260484069</v>
      </c>
      <c r="K13061" t="s">
        <v>24124</v>
      </c>
      <c r="L13061">
        <v>2</v>
      </c>
      <c r="M13061" t="s">
        <v>5133</v>
      </c>
      <c r="N13061">
        <v>0.18181818181818199</v>
      </c>
      <c r="O13061">
        <v>2.5412960609911099E-3</v>
      </c>
    </row>
    <row r="13062" spans="1:15">
      <c r="A13062" t="s">
        <v>14390</v>
      </c>
      <c r="B13062" t="s">
        <v>23511</v>
      </c>
      <c r="C13062" t="s">
        <v>14391</v>
      </c>
      <c r="D13062">
        <v>13</v>
      </c>
      <c r="E13062">
        <v>6152</v>
      </c>
      <c r="F13062">
        <v>16</v>
      </c>
      <c r="G13062">
        <v>7804</v>
      </c>
      <c r="H13062">
        <v>0.55141591982388505</v>
      </c>
      <c r="I13062">
        <v>0.968912233598893</v>
      </c>
      <c r="J13062">
        <v>0.832812322140707</v>
      </c>
      <c r="K13062" t="s">
        <v>31896</v>
      </c>
      <c r="L13062">
        <v>13</v>
      </c>
      <c r="M13062" t="s">
        <v>5133</v>
      </c>
      <c r="N13062">
        <v>0.8125</v>
      </c>
      <c r="O13062">
        <v>2.1131339401820499E-3</v>
      </c>
    </row>
    <row r="13063" spans="1:15">
      <c r="A13063" t="s">
        <v>14390</v>
      </c>
      <c r="B13063" t="s">
        <v>23518</v>
      </c>
      <c r="C13063" t="s">
        <v>14391</v>
      </c>
      <c r="D13063">
        <v>3</v>
      </c>
      <c r="E13063">
        <v>787</v>
      </c>
      <c r="F13063">
        <v>11</v>
      </c>
      <c r="G13063">
        <v>7393</v>
      </c>
      <c r="H13063">
        <v>0.103649872042444</v>
      </c>
      <c r="I13063">
        <v>0.63266972740240601</v>
      </c>
      <c r="J13063">
        <v>0.61170005408803896</v>
      </c>
      <c r="K13063" t="s">
        <v>31897</v>
      </c>
      <c r="L13063">
        <v>3</v>
      </c>
      <c r="M13063" t="s">
        <v>5133</v>
      </c>
      <c r="N13063">
        <v>0.27272727272727298</v>
      </c>
      <c r="O13063">
        <v>3.8119440914866601E-3</v>
      </c>
    </row>
    <row r="13064" spans="1:15">
      <c r="A13064" t="s">
        <v>14392</v>
      </c>
      <c r="B13064" t="s">
        <v>23511</v>
      </c>
      <c r="C13064" t="s">
        <v>14393</v>
      </c>
      <c r="D13064">
        <v>19</v>
      </c>
      <c r="E13064">
        <v>6152</v>
      </c>
      <c r="F13064">
        <v>22</v>
      </c>
      <c r="G13064">
        <v>7804</v>
      </c>
      <c r="H13064">
        <v>0.284610565096101</v>
      </c>
      <c r="I13064">
        <v>0.807955886208509</v>
      </c>
      <c r="J13064">
        <v>0.69446498294407599</v>
      </c>
      <c r="K13064" t="s">
        <v>31898</v>
      </c>
      <c r="L13064">
        <v>19</v>
      </c>
      <c r="M13064" t="s">
        <v>5133</v>
      </c>
      <c r="N13064">
        <v>0.86363636363636398</v>
      </c>
      <c r="O13064">
        <v>3.0884265279583901E-3</v>
      </c>
    </row>
    <row r="13065" spans="1:15">
      <c r="A13065" t="s">
        <v>14392</v>
      </c>
      <c r="B13065" t="s">
        <v>23513</v>
      </c>
      <c r="C13065" t="s">
        <v>14393</v>
      </c>
      <c r="D13065">
        <v>1</v>
      </c>
      <c r="E13065">
        <v>535</v>
      </c>
      <c r="F13065">
        <v>24</v>
      </c>
      <c r="G13065">
        <v>8124</v>
      </c>
      <c r="H13065">
        <v>0.80550470903677196</v>
      </c>
      <c r="I13065">
        <v>0.99999999999997702</v>
      </c>
      <c r="J13065">
        <v>0.95041217501583097</v>
      </c>
      <c r="K13065" t="s">
        <v>27673</v>
      </c>
      <c r="L13065">
        <v>1</v>
      </c>
      <c r="M13065" t="s">
        <v>5133</v>
      </c>
      <c r="N13065">
        <v>4.1666666666666699E-2</v>
      </c>
      <c r="O13065">
        <v>1.8691588785046699E-3</v>
      </c>
    </row>
    <row r="13066" spans="1:15">
      <c r="A13066" t="s">
        <v>14392</v>
      </c>
      <c r="B13066" t="s">
        <v>23518</v>
      </c>
      <c r="C13066" t="s">
        <v>14393</v>
      </c>
      <c r="D13066">
        <v>1</v>
      </c>
      <c r="E13066">
        <v>787</v>
      </c>
      <c r="F13066">
        <v>19</v>
      </c>
      <c r="G13066">
        <v>7393</v>
      </c>
      <c r="H13066">
        <v>0.88249927365783198</v>
      </c>
      <c r="I13066">
        <v>1</v>
      </c>
      <c r="J13066">
        <v>0.966855260484069</v>
      </c>
      <c r="K13066" t="s">
        <v>31899</v>
      </c>
      <c r="L13066">
        <v>1</v>
      </c>
      <c r="M13066" t="s">
        <v>5133</v>
      </c>
      <c r="N13066">
        <v>5.2631578947368397E-2</v>
      </c>
      <c r="O13066">
        <v>1.27064803049555E-3</v>
      </c>
    </row>
    <row r="13067" spans="1:15">
      <c r="A13067" t="s">
        <v>14394</v>
      </c>
      <c r="B13067" t="s">
        <v>23511</v>
      </c>
      <c r="C13067" t="s">
        <v>14395</v>
      </c>
      <c r="D13067">
        <v>83</v>
      </c>
      <c r="E13067">
        <v>6152</v>
      </c>
      <c r="F13067">
        <v>89</v>
      </c>
      <c r="G13067">
        <v>7804</v>
      </c>
      <c r="H13067">
        <v>1.7466668947291799E-4</v>
      </c>
      <c r="I13067">
        <v>3.1783707453157299E-3</v>
      </c>
      <c r="J13067">
        <v>2.7319154710211601E-3</v>
      </c>
      <c r="K13067" t="s">
        <v>26568</v>
      </c>
      <c r="L13067">
        <v>83</v>
      </c>
      <c r="M13067" t="s">
        <v>5133</v>
      </c>
      <c r="N13067">
        <v>0.93258426966292096</v>
      </c>
      <c r="O13067">
        <v>1.3491547464239299E-2</v>
      </c>
    </row>
    <row r="13068" spans="1:15">
      <c r="A13068" t="s">
        <v>14394</v>
      </c>
      <c r="B13068" t="s">
        <v>23513</v>
      </c>
      <c r="C13068" t="s">
        <v>14395</v>
      </c>
      <c r="D13068">
        <v>3</v>
      </c>
      <c r="E13068">
        <v>535</v>
      </c>
      <c r="F13068">
        <v>117</v>
      </c>
      <c r="G13068">
        <v>8124</v>
      </c>
      <c r="H13068">
        <v>0.98564544066077298</v>
      </c>
      <c r="I13068">
        <v>0.99999999999997702</v>
      </c>
      <c r="J13068">
        <v>0.95041217501583097</v>
      </c>
      <c r="K13068" t="s">
        <v>26569</v>
      </c>
      <c r="L13068">
        <v>3</v>
      </c>
      <c r="M13068" t="s">
        <v>5133</v>
      </c>
      <c r="N13068">
        <v>2.5641025641025599E-2</v>
      </c>
      <c r="O13068">
        <v>5.60747663551402E-3</v>
      </c>
    </row>
    <row r="13069" spans="1:15">
      <c r="A13069" t="s">
        <v>14396</v>
      </c>
      <c r="B13069" t="s">
        <v>23513</v>
      </c>
      <c r="C13069" t="s">
        <v>14397</v>
      </c>
      <c r="D13069">
        <v>2</v>
      </c>
      <c r="E13069">
        <v>535</v>
      </c>
      <c r="F13069">
        <v>65</v>
      </c>
      <c r="G13069">
        <v>8124</v>
      </c>
      <c r="H13069">
        <v>0.934097275799186</v>
      </c>
      <c r="I13069">
        <v>0.99999999999997702</v>
      </c>
      <c r="J13069">
        <v>0.95041217501583097</v>
      </c>
      <c r="K13069" t="s">
        <v>31900</v>
      </c>
      <c r="L13069">
        <v>2</v>
      </c>
      <c r="M13069" t="s">
        <v>5133</v>
      </c>
      <c r="N13069">
        <v>3.0769230769230799E-2</v>
      </c>
      <c r="O13069">
        <v>3.7383177570093499E-3</v>
      </c>
    </row>
    <row r="13070" spans="1:15">
      <c r="A13070" t="s">
        <v>14396</v>
      </c>
      <c r="B13070" t="s">
        <v>23511</v>
      </c>
      <c r="C13070" t="s">
        <v>14397</v>
      </c>
      <c r="D13070">
        <v>47</v>
      </c>
      <c r="E13070">
        <v>6152</v>
      </c>
      <c r="F13070">
        <v>49</v>
      </c>
      <c r="G13070">
        <v>7804</v>
      </c>
      <c r="H13070">
        <v>8.3568989451341302E-4</v>
      </c>
      <c r="I13070">
        <v>1.14587284282515E-2</v>
      </c>
      <c r="J13070">
        <v>9.8491585720470991E-3</v>
      </c>
      <c r="K13070" t="s">
        <v>31901</v>
      </c>
      <c r="L13070">
        <v>47</v>
      </c>
      <c r="M13070" t="s">
        <v>5133</v>
      </c>
      <c r="N13070">
        <v>0.95918367346938804</v>
      </c>
      <c r="O13070">
        <v>7.6397919375812704E-3</v>
      </c>
    </row>
    <row r="13071" spans="1:15">
      <c r="A13071" t="s">
        <v>14398</v>
      </c>
      <c r="B13071" t="s">
        <v>23518</v>
      </c>
      <c r="C13071" t="s">
        <v>14399</v>
      </c>
      <c r="D13071">
        <v>14</v>
      </c>
      <c r="E13071">
        <v>787</v>
      </c>
      <c r="F13071">
        <v>146</v>
      </c>
      <c r="G13071">
        <v>7393</v>
      </c>
      <c r="H13071">
        <v>0.70160022248200204</v>
      </c>
      <c r="I13071">
        <v>1</v>
      </c>
      <c r="J13071">
        <v>0.966855260484069</v>
      </c>
      <c r="K13071" t="s">
        <v>28794</v>
      </c>
      <c r="L13071">
        <v>14</v>
      </c>
      <c r="M13071" t="s">
        <v>5133</v>
      </c>
      <c r="N13071">
        <v>9.5890410958904104E-2</v>
      </c>
      <c r="O13071">
        <v>1.77890724269377E-2</v>
      </c>
    </row>
    <row r="13072" spans="1:15">
      <c r="A13072" t="s">
        <v>14398</v>
      </c>
      <c r="B13072" t="s">
        <v>23511</v>
      </c>
      <c r="C13072" t="s">
        <v>14399</v>
      </c>
      <c r="D13072">
        <v>115</v>
      </c>
      <c r="E13072">
        <v>6152</v>
      </c>
      <c r="F13072">
        <v>152</v>
      </c>
      <c r="G13072">
        <v>7804</v>
      </c>
      <c r="H13072">
        <v>0.85670886781827404</v>
      </c>
      <c r="I13072">
        <v>1</v>
      </c>
      <c r="J13072">
        <v>0.85953329234717102</v>
      </c>
      <c r="K13072" t="s">
        <v>31902</v>
      </c>
      <c r="L13072">
        <v>115</v>
      </c>
      <c r="M13072" t="s">
        <v>5133</v>
      </c>
      <c r="N13072">
        <v>0.75657894736842102</v>
      </c>
      <c r="O13072">
        <v>1.8693107932379702E-2</v>
      </c>
    </row>
    <row r="13073" spans="1:15">
      <c r="A13073" t="s">
        <v>14398</v>
      </c>
      <c r="B13073" t="s">
        <v>23513</v>
      </c>
      <c r="C13073" t="s">
        <v>14399</v>
      </c>
      <c r="D13073">
        <v>12</v>
      </c>
      <c r="E13073">
        <v>535</v>
      </c>
      <c r="F13073">
        <v>161</v>
      </c>
      <c r="G13073">
        <v>8124</v>
      </c>
      <c r="H13073">
        <v>0.37114670416173701</v>
      </c>
      <c r="I13073">
        <v>0.99999999999997702</v>
      </c>
      <c r="J13073">
        <v>0.95041217501583097</v>
      </c>
      <c r="K13073" t="s">
        <v>31333</v>
      </c>
      <c r="L13073">
        <v>12</v>
      </c>
      <c r="M13073" t="s">
        <v>5133</v>
      </c>
      <c r="N13073">
        <v>7.4534161490683204E-2</v>
      </c>
      <c r="O13073">
        <v>2.2429906542056101E-2</v>
      </c>
    </row>
    <row r="13074" spans="1:15">
      <c r="A13074" t="s">
        <v>14400</v>
      </c>
      <c r="B13074" t="s">
        <v>23511</v>
      </c>
      <c r="C13074" t="s">
        <v>14401</v>
      </c>
      <c r="D13074">
        <v>7</v>
      </c>
      <c r="E13074">
        <v>6152</v>
      </c>
      <c r="F13074">
        <v>8</v>
      </c>
      <c r="G13074">
        <v>7804</v>
      </c>
      <c r="H13074">
        <v>0.46943957161060701</v>
      </c>
      <c r="I13074">
        <v>0.96083957126938102</v>
      </c>
      <c r="J13074">
        <v>0.82587360011061495</v>
      </c>
      <c r="K13074" t="s">
        <v>24719</v>
      </c>
      <c r="L13074">
        <v>7</v>
      </c>
      <c r="M13074" t="s">
        <v>5133</v>
      </c>
      <c r="N13074">
        <v>0.875</v>
      </c>
      <c r="O13074">
        <v>1.13784135240572E-3</v>
      </c>
    </row>
    <row r="13075" spans="1:15">
      <c r="A13075" t="s">
        <v>14400</v>
      </c>
      <c r="B13075" t="s">
        <v>23518</v>
      </c>
      <c r="C13075" t="s">
        <v>14401</v>
      </c>
      <c r="D13075">
        <v>1</v>
      </c>
      <c r="E13075">
        <v>787</v>
      </c>
      <c r="F13075">
        <v>8</v>
      </c>
      <c r="G13075">
        <v>7393</v>
      </c>
      <c r="H13075">
        <v>0.59379355565791103</v>
      </c>
      <c r="I13075">
        <v>1</v>
      </c>
      <c r="J13075">
        <v>0.966855260484069</v>
      </c>
      <c r="K13075" t="s">
        <v>24718</v>
      </c>
      <c r="L13075">
        <v>1</v>
      </c>
      <c r="M13075" t="s">
        <v>5133</v>
      </c>
      <c r="N13075">
        <v>0.125</v>
      </c>
      <c r="O13075">
        <v>1.27064803049555E-3</v>
      </c>
    </row>
    <row r="13076" spans="1:15">
      <c r="A13076" t="s">
        <v>14402</v>
      </c>
      <c r="B13076" t="s">
        <v>23518</v>
      </c>
      <c r="C13076" t="s">
        <v>14403</v>
      </c>
      <c r="D13076">
        <v>2</v>
      </c>
      <c r="E13076">
        <v>787</v>
      </c>
      <c r="F13076">
        <v>80</v>
      </c>
      <c r="G13076">
        <v>7393</v>
      </c>
      <c r="H13076">
        <v>0.99875739078051096</v>
      </c>
      <c r="I13076">
        <v>1</v>
      </c>
      <c r="J13076">
        <v>0.966855260484069</v>
      </c>
      <c r="K13076" t="s">
        <v>25622</v>
      </c>
      <c r="L13076">
        <v>2</v>
      </c>
      <c r="M13076" t="s">
        <v>5133</v>
      </c>
      <c r="N13076">
        <v>2.5000000000000001E-2</v>
      </c>
      <c r="O13076">
        <v>2.5412960609911099E-3</v>
      </c>
    </row>
    <row r="13077" spans="1:15">
      <c r="A13077" t="s">
        <v>14402</v>
      </c>
      <c r="B13077" t="s">
        <v>23511</v>
      </c>
      <c r="C13077" t="s">
        <v>14403</v>
      </c>
      <c r="D13077">
        <v>79</v>
      </c>
      <c r="E13077">
        <v>6152</v>
      </c>
      <c r="F13077">
        <v>83</v>
      </c>
      <c r="G13077">
        <v>7804</v>
      </c>
      <c r="H13077" s="34">
        <v>2.8816936044620398E-5</v>
      </c>
      <c r="I13077">
        <v>6.9027429527807201E-4</v>
      </c>
      <c r="J13077">
        <v>5.9331373764298396E-4</v>
      </c>
      <c r="K13077" t="s">
        <v>31903</v>
      </c>
      <c r="L13077">
        <v>79</v>
      </c>
      <c r="M13077" t="s">
        <v>5133</v>
      </c>
      <c r="N13077">
        <v>0.95180722891566305</v>
      </c>
      <c r="O13077">
        <v>1.28413524057217E-2</v>
      </c>
    </row>
    <row r="13078" spans="1:15">
      <c r="A13078" t="s">
        <v>14404</v>
      </c>
      <c r="B13078" t="s">
        <v>23511</v>
      </c>
      <c r="C13078" t="s">
        <v>14405</v>
      </c>
      <c r="D13078">
        <v>6</v>
      </c>
      <c r="E13078">
        <v>6152</v>
      </c>
      <c r="F13078">
        <v>6</v>
      </c>
      <c r="G13078">
        <v>7804</v>
      </c>
      <c r="H13078">
        <v>0.23986678822258201</v>
      </c>
      <c r="I13078">
        <v>0.71382528017432401</v>
      </c>
      <c r="J13078">
        <v>0.61355659322887801</v>
      </c>
      <c r="K13078" t="s">
        <v>27959</v>
      </c>
      <c r="L13078">
        <v>6</v>
      </c>
      <c r="M13078" t="s">
        <v>5133</v>
      </c>
      <c r="N13078">
        <v>1</v>
      </c>
      <c r="O13078">
        <v>9.7529258777633303E-4</v>
      </c>
    </row>
    <row r="13079" spans="1:15">
      <c r="A13079" t="s">
        <v>14406</v>
      </c>
      <c r="B13079" t="s">
        <v>23513</v>
      </c>
      <c r="C13079" t="s">
        <v>14407</v>
      </c>
      <c r="D13079">
        <v>2</v>
      </c>
      <c r="E13079">
        <v>535</v>
      </c>
      <c r="F13079">
        <v>22</v>
      </c>
      <c r="G13079">
        <v>8124</v>
      </c>
      <c r="H13079">
        <v>0.43025526123462499</v>
      </c>
      <c r="I13079">
        <v>0.99999999999997702</v>
      </c>
      <c r="J13079">
        <v>0.95041217501583097</v>
      </c>
      <c r="K13079" t="s">
        <v>23546</v>
      </c>
      <c r="L13079">
        <v>2</v>
      </c>
      <c r="M13079" t="s">
        <v>5133</v>
      </c>
      <c r="N13079">
        <v>9.0909090909090898E-2</v>
      </c>
      <c r="O13079">
        <v>3.7383177570093499E-3</v>
      </c>
    </row>
    <row r="13080" spans="1:15">
      <c r="A13080" t="s">
        <v>14406</v>
      </c>
      <c r="B13080" t="s">
        <v>23511</v>
      </c>
      <c r="C13080" t="s">
        <v>14407</v>
      </c>
      <c r="D13080">
        <v>18</v>
      </c>
      <c r="E13080">
        <v>6152</v>
      </c>
      <c r="F13080">
        <v>20</v>
      </c>
      <c r="G13080">
        <v>7804</v>
      </c>
      <c r="H13080">
        <v>0.17205893363076399</v>
      </c>
      <c r="I13080">
        <v>0.60627065196666896</v>
      </c>
      <c r="J13080">
        <v>0.52110980953837704</v>
      </c>
      <c r="K13080" t="s">
        <v>28732</v>
      </c>
      <c r="L13080">
        <v>18</v>
      </c>
      <c r="M13080" t="s">
        <v>5133</v>
      </c>
      <c r="N13080">
        <v>0.9</v>
      </c>
      <c r="O13080">
        <v>2.9258777633290002E-3</v>
      </c>
    </row>
    <row r="13081" spans="1:15">
      <c r="A13081" t="s">
        <v>14408</v>
      </c>
      <c r="B13081" t="s">
        <v>23513</v>
      </c>
      <c r="C13081" t="s">
        <v>14409</v>
      </c>
      <c r="D13081">
        <v>1</v>
      </c>
      <c r="E13081">
        <v>535</v>
      </c>
      <c r="F13081">
        <v>55</v>
      </c>
      <c r="G13081">
        <v>8124</v>
      </c>
      <c r="H13081">
        <v>0.97670929520170802</v>
      </c>
      <c r="I13081">
        <v>0.99999999999997702</v>
      </c>
      <c r="J13081">
        <v>0.95041217501583097</v>
      </c>
      <c r="K13081" t="s">
        <v>24213</v>
      </c>
      <c r="L13081">
        <v>1</v>
      </c>
      <c r="M13081" t="s">
        <v>5133</v>
      </c>
      <c r="N13081">
        <v>1.8181818181818198E-2</v>
      </c>
      <c r="O13081">
        <v>1.8691588785046699E-3</v>
      </c>
    </row>
    <row r="13082" spans="1:15">
      <c r="A13082" t="s">
        <v>14408</v>
      </c>
      <c r="B13082" t="s">
        <v>23511</v>
      </c>
      <c r="C13082" t="s">
        <v>14409</v>
      </c>
      <c r="D13082">
        <v>50</v>
      </c>
      <c r="E13082">
        <v>6152</v>
      </c>
      <c r="F13082">
        <v>57</v>
      </c>
      <c r="G13082">
        <v>7804</v>
      </c>
      <c r="H13082">
        <v>6.2484804641635701E-2</v>
      </c>
      <c r="I13082">
        <v>0.31956514373865103</v>
      </c>
      <c r="J13082">
        <v>0.27467688011708002</v>
      </c>
      <c r="K13082" t="s">
        <v>31904</v>
      </c>
      <c r="L13082">
        <v>50</v>
      </c>
      <c r="M13082" t="s">
        <v>5133</v>
      </c>
      <c r="N13082">
        <v>0.87719298245613997</v>
      </c>
      <c r="O13082">
        <v>8.1274382314694398E-3</v>
      </c>
    </row>
    <row r="13083" spans="1:15">
      <c r="A13083" t="s">
        <v>14408</v>
      </c>
      <c r="B13083" t="s">
        <v>23518</v>
      </c>
      <c r="C13083" t="s">
        <v>14409</v>
      </c>
      <c r="D13083">
        <v>5</v>
      </c>
      <c r="E13083">
        <v>787</v>
      </c>
      <c r="F13083">
        <v>57</v>
      </c>
      <c r="G13083">
        <v>7393</v>
      </c>
      <c r="H13083">
        <v>0.74014498825115604</v>
      </c>
      <c r="I13083">
        <v>1</v>
      </c>
      <c r="J13083">
        <v>0.966855260484069</v>
      </c>
      <c r="K13083" t="s">
        <v>31905</v>
      </c>
      <c r="L13083">
        <v>5</v>
      </c>
      <c r="M13083" t="s">
        <v>5133</v>
      </c>
      <c r="N13083">
        <v>8.7719298245614002E-2</v>
      </c>
      <c r="O13083">
        <v>6.35324015247776E-3</v>
      </c>
    </row>
    <row r="13084" spans="1:15">
      <c r="A13084" t="s">
        <v>14410</v>
      </c>
      <c r="B13084" t="s">
        <v>23511</v>
      </c>
      <c r="C13084" t="s">
        <v>14411</v>
      </c>
      <c r="D13084">
        <v>8</v>
      </c>
      <c r="E13084">
        <v>6152</v>
      </c>
      <c r="F13084">
        <v>8</v>
      </c>
      <c r="G13084">
        <v>7804</v>
      </c>
      <c r="H13084">
        <v>0.148995721685201</v>
      </c>
      <c r="I13084">
        <v>0.54611425167193095</v>
      </c>
      <c r="J13084">
        <v>0.46940338073728599</v>
      </c>
      <c r="K13084" t="s">
        <v>29957</v>
      </c>
      <c r="L13084">
        <v>8</v>
      </c>
      <c r="M13084" t="s">
        <v>5133</v>
      </c>
      <c r="N13084">
        <v>1</v>
      </c>
      <c r="O13084">
        <v>1.3003901170351099E-3</v>
      </c>
    </row>
    <row r="13085" spans="1:15">
      <c r="A13085" t="s">
        <v>14412</v>
      </c>
      <c r="B13085" t="s">
        <v>23511</v>
      </c>
      <c r="C13085" t="s">
        <v>14413</v>
      </c>
      <c r="D13085">
        <v>18</v>
      </c>
      <c r="E13085">
        <v>6152</v>
      </c>
      <c r="F13085">
        <v>22</v>
      </c>
      <c r="G13085">
        <v>7804</v>
      </c>
      <c r="H13085">
        <v>0.48786783009465201</v>
      </c>
      <c r="I13085">
        <v>0.96083957126938102</v>
      </c>
      <c r="J13085">
        <v>0.82587360011061495</v>
      </c>
      <c r="K13085" t="s">
        <v>31906</v>
      </c>
      <c r="L13085">
        <v>18</v>
      </c>
      <c r="M13085" t="s">
        <v>5133</v>
      </c>
      <c r="N13085">
        <v>0.81818181818181801</v>
      </c>
      <c r="O13085">
        <v>2.9258777633290002E-3</v>
      </c>
    </row>
    <row r="13086" spans="1:15">
      <c r="A13086" t="s">
        <v>14412</v>
      </c>
      <c r="B13086" t="s">
        <v>23513</v>
      </c>
      <c r="C13086" t="s">
        <v>14413</v>
      </c>
      <c r="D13086">
        <v>1</v>
      </c>
      <c r="E13086">
        <v>535</v>
      </c>
      <c r="F13086">
        <v>24</v>
      </c>
      <c r="G13086">
        <v>8124</v>
      </c>
      <c r="H13086">
        <v>0.80550470903677196</v>
      </c>
      <c r="I13086">
        <v>0.99999999999997702</v>
      </c>
      <c r="J13086">
        <v>0.95041217501583097</v>
      </c>
      <c r="K13086" t="s">
        <v>23957</v>
      </c>
      <c r="L13086">
        <v>1</v>
      </c>
      <c r="M13086" t="s">
        <v>5133</v>
      </c>
      <c r="N13086">
        <v>4.1666666666666699E-2</v>
      </c>
      <c r="O13086">
        <v>1.8691588785046699E-3</v>
      </c>
    </row>
    <row r="13087" spans="1:15">
      <c r="A13087" t="s">
        <v>14412</v>
      </c>
      <c r="B13087" t="s">
        <v>23518</v>
      </c>
      <c r="C13087" t="s">
        <v>14413</v>
      </c>
      <c r="D13087">
        <v>1</v>
      </c>
      <c r="E13087">
        <v>787</v>
      </c>
      <c r="F13087">
        <v>16</v>
      </c>
      <c r="G13087">
        <v>7393</v>
      </c>
      <c r="H13087">
        <v>0.83516677538628503</v>
      </c>
      <c r="I13087">
        <v>1</v>
      </c>
      <c r="J13087">
        <v>0.966855260484069</v>
      </c>
      <c r="K13087" t="s">
        <v>23961</v>
      </c>
      <c r="L13087">
        <v>1</v>
      </c>
      <c r="M13087" t="s">
        <v>5133</v>
      </c>
      <c r="N13087">
        <v>6.25E-2</v>
      </c>
      <c r="O13087">
        <v>1.27064803049555E-3</v>
      </c>
    </row>
    <row r="13088" spans="1:15">
      <c r="A13088" t="s">
        <v>14414</v>
      </c>
      <c r="B13088" t="s">
        <v>23511</v>
      </c>
      <c r="C13088" t="s">
        <v>14415</v>
      </c>
      <c r="D13088">
        <v>36</v>
      </c>
      <c r="E13088">
        <v>6152</v>
      </c>
      <c r="F13088">
        <v>42</v>
      </c>
      <c r="G13088">
        <v>7804</v>
      </c>
      <c r="H13088">
        <v>0.184225951486087</v>
      </c>
      <c r="I13088">
        <v>0.631132279689813</v>
      </c>
      <c r="J13088">
        <v>0.54247920626835999</v>
      </c>
      <c r="K13088" t="s">
        <v>31907</v>
      </c>
      <c r="L13088">
        <v>36</v>
      </c>
      <c r="M13088" t="s">
        <v>5133</v>
      </c>
      <c r="N13088">
        <v>0.85714285714285698</v>
      </c>
      <c r="O13088">
        <v>5.8517555266580003E-3</v>
      </c>
    </row>
    <row r="13089" spans="1:15">
      <c r="A13089" t="s">
        <v>14414</v>
      </c>
      <c r="B13089" t="s">
        <v>23518</v>
      </c>
      <c r="C13089" t="s">
        <v>14415</v>
      </c>
      <c r="D13089">
        <v>2</v>
      </c>
      <c r="E13089">
        <v>787</v>
      </c>
      <c r="F13089">
        <v>37</v>
      </c>
      <c r="G13089">
        <v>7393</v>
      </c>
      <c r="H13089">
        <v>0.91650649700723996</v>
      </c>
      <c r="I13089">
        <v>1</v>
      </c>
      <c r="J13089">
        <v>0.966855260484069</v>
      </c>
      <c r="K13089" t="s">
        <v>31908</v>
      </c>
      <c r="L13089">
        <v>2</v>
      </c>
      <c r="M13089" t="s">
        <v>5133</v>
      </c>
      <c r="N13089">
        <v>5.4054054054054099E-2</v>
      </c>
      <c r="O13089">
        <v>2.5412960609911099E-3</v>
      </c>
    </row>
    <row r="13090" spans="1:15">
      <c r="A13090" t="s">
        <v>14416</v>
      </c>
      <c r="B13090" t="s">
        <v>23511</v>
      </c>
      <c r="C13090" t="s">
        <v>14417</v>
      </c>
      <c r="D13090">
        <v>14</v>
      </c>
      <c r="E13090">
        <v>6152</v>
      </c>
      <c r="F13090">
        <v>17</v>
      </c>
      <c r="G13090">
        <v>7804</v>
      </c>
      <c r="H13090">
        <v>0.50030281484376005</v>
      </c>
      <c r="I13090">
        <v>0.968912233598893</v>
      </c>
      <c r="J13090">
        <v>0.832812322140707</v>
      </c>
      <c r="K13090" t="s">
        <v>31909</v>
      </c>
      <c r="L13090">
        <v>14</v>
      </c>
      <c r="M13090" t="s">
        <v>5133</v>
      </c>
      <c r="N13090">
        <v>0.82352941176470595</v>
      </c>
      <c r="O13090">
        <v>2.2756827048114399E-3</v>
      </c>
    </row>
    <row r="13091" spans="1:15">
      <c r="A13091" t="s">
        <v>14418</v>
      </c>
      <c r="B13091" t="s">
        <v>23511</v>
      </c>
      <c r="C13091" t="s">
        <v>14419</v>
      </c>
      <c r="D13091">
        <v>12</v>
      </c>
      <c r="E13091">
        <v>6152</v>
      </c>
      <c r="F13091">
        <v>15</v>
      </c>
      <c r="G13091">
        <v>7804</v>
      </c>
      <c r="H13091">
        <v>0.60409197031867101</v>
      </c>
      <c r="I13091">
        <v>0.968912233598893</v>
      </c>
      <c r="J13091">
        <v>0.832812322140707</v>
      </c>
      <c r="K13091" t="s">
        <v>31910</v>
      </c>
      <c r="L13091">
        <v>12</v>
      </c>
      <c r="M13091" t="s">
        <v>5133</v>
      </c>
      <c r="N13091">
        <v>0.8</v>
      </c>
      <c r="O13091">
        <v>1.95058517555267E-3</v>
      </c>
    </row>
    <row r="13092" spans="1:15">
      <c r="A13092" t="s">
        <v>14418</v>
      </c>
      <c r="B13092" t="s">
        <v>23518</v>
      </c>
      <c r="C13092" t="s">
        <v>14419</v>
      </c>
      <c r="D13092">
        <v>1</v>
      </c>
      <c r="E13092">
        <v>787</v>
      </c>
      <c r="F13092">
        <v>12</v>
      </c>
      <c r="G13092">
        <v>7393</v>
      </c>
      <c r="H13092">
        <v>0.74120734014009004</v>
      </c>
      <c r="I13092">
        <v>1</v>
      </c>
      <c r="J13092">
        <v>0.966855260484069</v>
      </c>
      <c r="K13092" t="s">
        <v>24196</v>
      </c>
      <c r="L13092">
        <v>1</v>
      </c>
      <c r="M13092" t="s">
        <v>5133</v>
      </c>
      <c r="N13092">
        <v>8.3333333333333301E-2</v>
      </c>
      <c r="O13092">
        <v>1.27064803049555E-3</v>
      </c>
    </row>
    <row r="13093" spans="1:15">
      <c r="A13093" t="s">
        <v>14420</v>
      </c>
      <c r="B13093" t="s">
        <v>23518</v>
      </c>
      <c r="C13093" t="s">
        <v>14421</v>
      </c>
      <c r="D13093">
        <v>2</v>
      </c>
      <c r="E13093">
        <v>787</v>
      </c>
      <c r="F13093">
        <v>7</v>
      </c>
      <c r="G13093">
        <v>7393</v>
      </c>
      <c r="H13093">
        <v>0.16585350806365901</v>
      </c>
      <c r="I13093">
        <v>0.82859402353427802</v>
      </c>
      <c r="J13093">
        <v>0.80113049045977802</v>
      </c>
      <c r="K13093" t="s">
        <v>31908</v>
      </c>
      <c r="L13093">
        <v>2</v>
      </c>
      <c r="M13093" t="s">
        <v>5133</v>
      </c>
      <c r="N13093">
        <v>0.28571428571428598</v>
      </c>
      <c r="O13093">
        <v>2.5412960609911099E-3</v>
      </c>
    </row>
    <row r="13094" spans="1:15">
      <c r="A13094" t="s">
        <v>14420</v>
      </c>
      <c r="B13094" t="s">
        <v>23511</v>
      </c>
      <c r="C13094" t="s">
        <v>14421</v>
      </c>
      <c r="D13094">
        <v>5</v>
      </c>
      <c r="E13094">
        <v>6152</v>
      </c>
      <c r="F13094">
        <v>8</v>
      </c>
      <c r="G13094">
        <v>7804</v>
      </c>
      <c r="H13094">
        <v>0.93246538655848799</v>
      </c>
      <c r="I13094">
        <v>1</v>
      </c>
      <c r="J13094">
        <v>0.85953329234717102</v>
      </c>
      <c r="K13094" t="s">
        <v>31911</v>
      </c>
      <c r="L13094">
        <v>5</v>
      </c>
      <c r="M13094" t="s">
        <v>5133</v>
      </c>
      <c r="N13094">
        <v>0.625</v>
      </c>
      <c r="O13094">
        <v>8.1274382314694405E-4</v>
      </c>
    </row>
    <row r="13095" spans="1:15">
      <c r="A13095" t="s">
        <v>14422</v>
      </c>
      <c r="B13095" t="s">
        <v>23511</v>
      </c>
      <c r="C13095" t="s">
        <v>14423</v>
      </c>
      <c r="D13095">
        <v>1</v>
      </c>
      <c r="E13095">
        <v>6152</v>
      </c>
      <c r="F13095">
        <v>2</v>
      </c>
      <c r="G13095">
        <v>7804</v>
      </c>
      <c r="H13095">
        <v>0.95521029019776005</v>
      </c>
      <c r="I13095">
        <v>1</v>
      </c>
      <c r="J13095">
        <v>0.85953329234717102</v>
      </c>
      <c r="K13095" t="s">
        <v>31912</v>
      </c>
      <c r="L13095">
        <v>1</v>
      </c>
      <c r="M13095" t="s">
        <v>5133</v>
      </c>
      <c r="N13095">
        <v>0.5</v>
      </c>
      <c r="O13095">
        <v>1.6254876462938901E-4</v>
      </c>
    </row>
    <row r="13096" spans="1:15">
      <c r="A13096" t="s">
        <v>14424</v>
      </c>
      <c r="B13096" t="s">
        <v>23518</v>
      </c>
      <c r="C13096" t="s">
        <v>14425</v>
      </c>
      <c r="D13096">
        <v>1</v>
      </c>
      <c r="E13096">
        <v>787</v>
      </c>
      <c r="F13096">
        <v>1</v>
      </c>
      <c r="G13096">
        <v>7393</v>
      </c>
      <c r="H13096">
        <v>0.106452049235764</v>
      </c>
      <c r="I13096">
        <v>0.63266972740240601</v>
      </c>
      <c r="J13096">
        <v>0.61170005408803896</v>
      </c>
      <c r="K13096" t="s">
        <v>24196</v>
      </c>
      <c r="L13096">
        <v>1</v>
      </c>
      <c r="M13096" t="s">
        <v>5133</v>
      </c>
      <c r="N13096">
        <v>1</v>
      </c>
      <c r="O13096">
        <v>1.27064803049555E-3</v>
      </c>
    </row>
    <row r="13097" spans="1:15">
      <c r="A13097" t="s">
        <v>14426</v>
      </c>
      <c r="B13097" t="s">
        <v>23511</v>
      </c>
      <c r="C13097" t="s">
        <v>14427</v>
      </c>
      <c r="D13097">
        <v>8</v>
      </c>
      <c r="E13097">
        <v>6152</v>
      </c>
      <c r="F13097">
        <v>9</v>
      </c>
      <c r="G13097">
        <v>7804</v>
      </c>
      <c r="H13097">
        <v>0.40157748897504503</v>
      </c>
      <c r="I13097">
        <v>0.91525479399875698</v>
      </c>
      <c r="J13097">
        <v>0.78669196642228301</v>
      </c>
      <c r="K13097" t="s">
        <v>29802</v>
      </c>
      <c r="L13097">
        <v>8</v>
      </c>
      <c r="M13097" t="s">
        <v>5133</v>
      </c>
      <c r="N13097">
        <v>0.88888888888888895</v>
      </c>
      <c r="O13097">
        <v>1.3003901170351099E-3</v>
      </c>
    </row>
    <row r="13098" spans="1:15">
      <c r="A13098" t="s">
        <v>14428</v>
      </c>
      <c r="B13098" t="s">
        <v>23511</v>
      </c>
      <c r="C13098" t="s">
        <v>14429</v>
      </c>
      <c r="D13098">
        <v>6</v>
      </c>
      <c r="E13098">
        <v>6152</v>
      </c>
      <c r="F13098">
        <v>7</v>
      </c>
      <c r="G13098">
        <v>7804</v>
      </c>
      <c r="H13098">
        <v>0.54476030000281095</v>
      </c>
      <c r="I13098">
        <v>0.968912233598893</v>
      </c>
      <c r="J13098">
        <v>0.832812322140707</v>
      </c>
      <c r="K13098" t="s">
        <v>29803</v>
      </c>
      <c r="L13098">
        <v>6</v>
      </c>
      <c r="M13098" t="s">
        <v>5133</v>
      </c>
      <c r="N13098">
        <v>0.85714285714285698</v>
      </c>
      <c r="O13098">
        <v>9.7529258777633303E-4</v>
      </c>
    </row>
    <row r="13099" spans="1:15">
      <c r="A13099" t="s">
        <v>14430</v>
      </c>
      <c r="B13099" t="s">
        <v>23518</v>
      </c>
      <c r="C13099" t="s">
        <v>14431</v>
      </c>
      <c r="D13099">
        <v>5</v>
      </c>
      <c r="E13099">
        <v>787</v>
      </c>
      <c r="F13099">
        <v>20</v>
      </c>
      <c r="G13099">
        <v>7393</v>
      </c>
      <c r="H13099">
        <v>5.4009231676008101E-2</v>
      </c>
      <c r="I13099">
        <v>0.61178825165478101</v>
      </c>
      <c r="J13099">
        <v>0.59151068941477603</v>
      </c>
      <c r="K13099" t="s">
        <v>31913</v>
      </c>
      <c r="L13099">
        <v>5</v>
      </c>
      <c r="M13099" t="s">
        <v>5133</v>
      </c>
      <c r="N13099">
        <v>0.25</v>
      </c>
      <c r="O13099">
        <v>6.35324015247776E-3</v>
      </c>
    </row>
    <row r="13100" spans="1:15">
      <c r="A13100" t="s">
        <v>14430</v>
      </c>
      <c r="B13100" t="s">
        <v>23511</v>
      </c>
      <c r="C13100" t="s">
        <v>14431</v>
      </c>
      <c r="D13100">
        <v>15</v>
      </c>
      <c r="E13100">
        <v>6152</v>
      </c>
      <c r="F13100">
        <v>20</v>
      </c>
      <c r="G13100">
        <v>7804</v>
      </c>
      <c r="H13100">
        <v>0.76458748612048399</v>
      </c>
      <c r="I13100">
        <v>0.968912233598893</v>
      </c>
      <c r="J13100">
        <v>0.832812322140707</v>
      </c>
      <c r="K13100" t="s">
        <v>31914</v>
      </c>
      <c r="L13100">
        <v>15</v>
      </c>
      <c r="M13100" t="s">
        <v>5133</v>
      </c>
      <c r="N13100">
        <v>0.75</v>
      </c>
      <c r="O13100">
        <v>2.4382314694408299E-3</v>
      </c>
    </row>
    <row r="13101" spans="1:15">
      <c r="A13101" t="s">
        <v>14432</v>
      </c>
      <c r="B13101" t="s">
        <v>23513</v>
      </c>
      <c r="C13101" t="s">
        <v>14433</v>
      </c>
      <c r="D13101">
        <v>2</v>
      </c>
      <c r="E13101">
        <v>535</v>
      </c>
      <c r="F13101">
        <v>14</v>
      </c>
      <c r="G13101">
        <v>8124</v>
      </c>
      <c r="H13101">
        <v>0.23436885600732399</v>
      </c>
      <c r="I13101">
        <v>0.85273230586348503</v>
      </c>
      <c r="J13101">
        <v>0.81044716552199803</v>
      </c>
      <c r="K13101" t="s">
        <v>28741</v>
      </c>
      <c r="L13101">
        <v>2</v>
      </c>
      <c r="M13101" t="s">
        <v>5133</v>
      </c>
      <c r="N13101">
        <v>0.14285714285714299</v>
      </c>
      <c r="O13101">
        <v>3.7383177570093499E-3</v>
      </c>
    </row>
    <row r="13102" spans="1:15">
      <c r="A13102" t="s">
        <v>14432</v>
      </c>
      <c r="B13102" t="s">
        <v>23518</v>
      </c>
      <c r="C13102" t="s">
        <v>14433</v>
      </c>
      <c r="D13102">
        <v>2</v>
      </c>
      <c r="E13102">
        <v>787</v>
      </c>
      <c r="F13102">
        <v>14</v>
      </c>
      <c r="G13102">
        <v>7393</v>
      </c>
      <c r="H13102">
        <v>0.44828683528909402</v>
      </c>
      <c r="I13102">
        <v>1</v>
      </c>
      <c r="J13102">
        <v>0.966855260484069</v>
      </c>
      <c r="K13102" t="s">
        <v>25577</v>
      </c>
      <c r="L13102">
        <v>2</v>
      </c>
      <c r="M13102" t="s">
        <v>5133</v>
      </c>
      <c r="N13102">
        <v>0.14285714285714299</v>
      </c>
      <c r="O13102">
        <v>2.5412960609911099E-3</v>
      </c>
    </row>
    <row r="13103" spans="1:15">
      <c r="A13103" t="s">
        <v>14432</v>
      </c>
      <c r="B13103" t="s">
        <v>23511</v>
      </c>
      <c r="C13103" t="s">
        <v>14433</v>
      </c>
      <c r="D13103">
        <v>11</v>
      </c>
      <c r="E13103">
        <v>6152</v>
      </c>
      <c r="F13103">
        <v>15</v>
      </c>
      <c r="G13103">
        <v>7804</v>
      </c>
      <c r="H13103">
        <v>0.80452858844465402</v>
      </c>
      <c r="I13103">
        <v>0.96970910299187296</v>
      </c>
      <c r="J13103">
        <v>0.83349725791362606</v>
      </c>
      <c r="K13103" t="s">
        <v>28742</v>
      </c>
      <c r="L13103">
        <v>11</v>
      </c>
      <c r="M13103" t="s">
        <v>5133</v>
      </c>
      <c r="N13103">
        <v>0.73333333333333295</v>
      </c>
      <c r="O13103">
        <v>1.78803641092328E-3</v>
      </c>
    </row>
    <row r="13104" spans="1:15">
      <c r="A13104" t="s">
        <v>14434</v>
      </c>
      <c r="B13104" t="s">
        <v>23513</v>
      </c>
      <c r="C13104" t="s">
        <v>14435</v>
      </c>
      <c r="D13104">
        <v>1</v>
      </c>
      <c r="E13104">
        <v>535</v>
      </c>
      <c r="F13104">
        <v>1</v>
      </c>
      <c r="G13104">
        <v>8124</v>
      </c>
      <c r="H13104">
        <v>6.5854258985721295E-2</v>
      </c>
      <c r="I13104">
        <v>0.448760549738495</v>
      </c>
      <c r="J13104">
        <v>0.42650749013827299</v>
      </c>
      <c r="K13104" t="s">
        <v>30118</v>
      </c>
      <c r="L13104">
        <v>1</v>
      </c>
      <c r="M13104" t="s">
        <v>5133</v>
      </c>
      <c r="N13104">
        <v>1</v>
      </c>
      <c r="O13104">
        <v>1.8691588785046699E-3</v>
      </c>
    </row>
    <row r="13105" spans="1:15">
      <c r="A13105" t="s">
        <v>14436</v>
      </c>
      <c r="B13105" t="s">
        <v>23511</v>
      </c>
      <c r="C13105" t="s">
        <v>14437</v>
      </c>
      <c r="D13105">
        <v>9</v>
      </c>
      <c r="E13105">
        <v>6152</v>
      </c>
      <c r="F13105">
        <v>12</v>
      </c>
      <c r="G13105">
        <v>7804</v>
      </c>
      <c r="H13105">
        <v>0.76277084557059505</v>
      </c>
      <c r="I13105">
        <v>0.968912233598893</v>
      </c>
      <c r="J13105">
        <v>0.832812322140707</v>
      </c>
      <c r="K13105" t="s">
        <v>31915</v>
      </c>
      <c r="L13105">
        <v>9</v>
      </c>
      <c r="M13105" t="s">
        <v>5133</v>
      </c>
      <c r="N13105">
        <v>0.75</v>
      </c>
      <c r="O13105">
        <v>1.4629388816645001E-3</v>
      </c>
    </row>
    <row r="13106" spans="1:15">
      <c r="A13106" t="s">
        <v>14436</v>
      </c>
      <c r="B13106" t="s">
        <v>23518</v>
      </c>
      <c r="C13106" t="s">
        <v>14437</v>
      </c>
      <c r="D13106">
        <v>1</v>
      </c>
      <c r="E13106">
        <v>787</v>
      </c>
      <c r="F13106">
        <v>12</v>
      </c>
      <c r="G13106">
        <v>7393</v>
      </c>
      <c r="H13106">
        <v>0.74120734014009004</v>
      </c>
      <c r="I13106">
        <v>1</v>
      </c>
      <c r="J13106">
        <v>0.966855260484069</v>
      </c>
      <c r="K13106" t="s">
        <v>24742</v>
      </c>
      <c r="L13106">
        <v>1</v>
      </c>
      <c r="M13106" t="s">
        <v>5133</v>
      </c>
      <c r="N13106">
        <v>8.3333333333333301E-2</v>
      </c>
      <c r="O13106">
        <v>1.27064803049555E-3</v>
      </c>
    </row>
    <row r="13107" spans="1:15">
      <c r="A13107" t="s">
        <v>14438</v>
      </c>
      <c r="B13107" t="s">
        <v>23518</v>
      </c>
      <c r="C13107" t="s">
        <v>14439</v>
      </c>
      <c r="D13107">
        <v>1</v>
      </c>
      <c r="E13107">
        <v>787</v>
      </c>
      <c r="F13107">
        <v>18</v>
      </c>
      <c r="G13107">
        <v>7393</v>
      </c>
      <c r="H13107">
        <v>0.86846268112120695</v>
      </c>
      <c r="I13107">
        <v>1</v>
      </c>
      <c r="J13107">
        <v>0.966855260484069</v>
      </c>
      <c r="K13107" t="s">
        <v>24737</v>
      </c>
      <c r="L13107">
        <v>1</v>
      </c>
      <c r="M13107" t="s">
        <v>5133</v>
      </c>
      <c r="N13107">
        <v>5.5555555555555601E-2</v>
      </c>
      <c r="O13107">
        <v>1.27064803049555E-3</v>
      </c>
    </row>
    <row r="13108" spans="1:15">
      <c r="A13108" t="s">
        <v>14438</v>
      </c>
      <c r="B13108" t="s">
        <v>23513</v>
      </c>
      <c r="C13108" t="s">
        <v>14439</v>
      </c>
      <c r="D13108">
        <v>2</v>
      </c>
      <c r="E13108">
        <v>535</v>
      </c>
      <c r="F13108">
        <v>18</v>
      </c>
      <c r="G13108">
        <v>8124</v>
      </c>
      <c r="H13108">
        <v>0.334337081897359</v>
      </c>
      <c r="I13108">
        <v>0.97804040131218795</v>
      </c>
      <c r="J13108">
        <v>0.92954150506449396</v>
      </c>
      <c r="K13108" t="s">
        <v>31916</v>
      </c>
      <c r="L13108">
        <v>2</v>
      </c>
      <c r="M13108" t="s">
        <v>5133</v>
      </c>
      <c r="N13108">
        <v>0.11111111111111099</v>
      </c>
      <c r="O13108">
        <v>3.7383177570093499E-3</v>
      </c>
    </row>
    <row r="13109" spans="1:15">
      <c r="A13109" t="s">
        <v>14438</v>
      </c>
      <c r="B13109" t="s">
        <v>23511</v>
      </c>
      <c r="C13109" t="s">
        <v>14439</v>
      </c>
      <c r="D13109">
        <v>14</v>
      </c>
      <c r="E13109">
        <v>6152</v>
      </c>
      <c r="F13109">
        <v>19</v>
      </c>
      <c r="G13109">
        <v>7804</v>
      </c>
      <c r="H13109">
        <v>0.80205496826116796</v>
      </c>
      <c r="I13109">
        <v>0.968912233598893</v>
      </c>
      <c r="J13109">
        <v>0.832812322140707</v>
      </c>
      <c r="K13109" t="s">
        <v>31917</v>
      </c>
      <c r="L13109">
        <v>14</v>
      </c>
      <c r="M13109" t="s">
        <v>5133</v>
      </c>
      <c r="N13109">
        <v>0.73684210526315796</v>
      </c>
      <c r="O13109">
        <v>2.2756827048114399E-3</v>
      </c>
    </row>
    <row r="13110" spans="1:15">
      <c r="A13110" t="s">
        <v>14440</v>
      </c>
      <c r="B13110" t="s">
        <v>23518</v>
      </c>
      <c r="C13110" t="s">
        <v>14441</v>
      </c>
      <c r="D13110">
        <v>3</v>
      </c>
      <c r="E13110">
        <v>787</v>
      </c>
      <c r="F13110">
        <v>66</v>
      </c>
      <c r="G13110">
        <v>7393</v>
      </c>
      <c r="H13110">
        <v>0.97708206276735698</v>
      </c>
      <c r="I13110">
        <v>1</v>
      </c>
      <c r="J13110">
        <v>0.966855260484069</v>
      </c>
      <c r="K13110" t="s">
        <v>26534</v>
      </c>
      <c r="L13110">
        <v>3</v>
      </c>
      <c r="M13110" t="s">
        <v>5133</v>
      </c>
      <c r="N13110">
        <v>4.5454545454545497E-2</v>
      </c>
      <c r="O13110">
        <v>3.8119440914866601E-3</v>
      </c>
    </row>
    <row r="13111" spans="1:15">
      <c r="A13111" t="s">
        <v>14440</v>
      </c>
      <c r="B13111" t="s">
        <v>23513</v>
      </c>
      <c r="C13111" t="s">
        <v>14441</v>
      </c>
      <c r="D13111">
        <v>1</v>
      </c>
      <c r="E13111">
        <v>535</v>
      </c>
      <c r="F13111">
        <v>72</v>
      </c>
      <c r="G13111">
        <v>8124</v>
      </c>
      <c r="H13111">
        <v>0.99275293080003801</v>
      </c>
      <c r="I13111">
        <v>0.99999999999997702</v>
      </c>
      <c r="J13111">
        <v>0.95041217501583097</v>
      </c>
      <c r="K13111" t="s">
        <v>26370</v>
      </c>
      <c r="L13111">
        <v>1</v>
      </c>
      <c r="M13111" t="s">
        <v>5133</v>
      </c>
      <c r="N13111">
        <v>1.38888888888889E-2</v>
      </c>
      <c r="O13111">
        <v>1.8691588785046699E-3</v>
      </c>
    </row>
    <row r="13112" spans="1:15">
      <c r="A13112" t="s">
        <v>14440</v>
      </c>
      <c r="B13112" t="s">
        <v>23511</v>
      </c>
      <c r="C13112" t="s">
        <v>14441</v>
      </c>
      <c r="D13112">
        <v>64</v>
      </c>
      <c r="E13112">
        <v>6152</v>
      </c>
      <c r="F13112">
        <v>69</v>
      </c>
      <c r="G13112">
        <v>7804</v>
      </c>
      <c r="H13112">
        <v>1.53734268979272E-3</v>
      </c>
      <c r="I13112">
        <v>1.89389448091207E-2</v>
      </c>
      <c r="J13112">
        <v>1.6278653585364899E-2</v>
      </c>
      <c r="K13112" t="s">
        <v>31918</v>
      </c>
      <c r="L13112">
        <v>64</v>
      </c>
      <c r="M13112" t="s">
        <v>5133</v>
      </c>
      <c r="N13112">
        <v>0.92753623188405798</v>
      </c>
      <c r="O13112">
        <v>1.04031209362809E-2</v>
      </c>
    </row>
    <row r="13113" spans="1:15">
      <c r="A13113" t="s">
        <v>14442</v>
      </c>
      <c r="B13113" t="s">
        <v>23511</v>
      </c>
      <c r="C13113" t="s">
        <v>14443</v>
      </c>
      <c r="D13113">
        <v>4</v>
      </c>
      <c r="E13113">
        <v>6152</v>
      </c>
      <c r="F13113">
        <v>4</v>
      </c>
      <c r="G13113">
        <v>7804</v>
      </c>
      <c r="H13113">
        <v>0.38610601832086699</v>
      </c>
      <c r="I13113">
        <v>0.90829480295553899</v>
      </c>
      <c r="J13113">
        <v>0.78070962240619901</v>
      </c>
      <c r="K13113" t="s">
        <v>31919</v>
      </c>
      <c r="L13113">
        <v>4</v>
      </c>
      <c r="M13113" t="s">
        <v>5133</v>
      </c>
      <c r="N13113">
        <v>1</v>
      </c>
      <c r="O13113">
        <v>6.5019505851755496E-4</v>
      </c>
    </row>
    <row r="13114" spans="1:15">
      <c r="A13114" t="s">
        <v>14444</v>
      </c>
      <c r="B13114" t="s">
        <v>23518</v>
      </c>
      <c r="C13114" t="s">
        <v>14445</v>
      </c>
      <c r="D13114">
        <v>2</v>
      </c>
      <c r="E13114">
        <v>787</v>
      </c>
      <c r="F13114">
        <v>19</v>
      </c>
      <c r="G13114">
        <v>7393</v>
      </c>
      <c r="H13114">
        <v>0.61580401546195596</v>
      </c>
      <c r="I13114">
        <v>1</v>
      </c>
      <c r="J13114">
        <v>0.966855260484069</v>
      </c>
      <c r="K13114" t="s">
        <v>24176</v>
      </c>
      <c r="L13114">
        <v>2</v>
      </c>
      <c r="M13114" t="s">
        <v>5133</v>
      </c>
      <c r="N13114">
        <v>0.105263157894737</v>
      </c>
      <c r="O13114">
        <v>2.5412960609911099E-3</v>
      </c>
    </row>
    <row r="13115" spans="1:15">
      <c r="A13115" t="s">
        <v>14444</v>
      </c>
      <c r="B13115" t="s">
        <v>23511</v>
      </c>
      <c r="C13115" t="s">
        <v>14445</v>
      </c>
      <c r="D13115">
        <v>15</v>
      </c>
      <c r="E13115">
        <v>6152</v>
      </c>
      <c r="F13115">
        <v>17</v>
      </c>
      <c r="G13115">
        <v>7804</v>
      </c>
      <c r="H13115">
        <v>0.26923996398</v>
      </c>
      <c r="I13115">
        <v>0.77166446736043703</v>
      </c>
      <c r="J13115">
        <v>0.66327130021764202</v>
      </c>
      <c r="K13115" t="s">
        <v>31920</v>
      </c>
      <c r="L13115">
        <v>15</v>
      </c>
      <c r="M13115" t="s">
        <v>5133</v>
      </c>
      <c r="N13115">
        <v>0.88235294117647101</v>
      </c>
      <c r="O13115">
        <v>2.4382314694408299E-3</v>
      </c>
    </row>
    <row r="13116" spans="1:15">
      <c r="A13116" t="s">
        <v>14446</v>
      </c>
      <c r="B13116" t="s">
        <v>23511</v>
      </c>
      <c r="C13116" t="s">
        <v>14447</v>
      </c>
      <c r="D13116">
        <v>12</v>
      </c>
      <c r="E13116">
        <v>6152</v>
      </c>
      <c r="F13116">
        <v>14</v>
      </c>
      <c r="G13116">
        <v>7804</v>
      </c>
      <c r="H13116">
        <v>0.40504102681163101</v>
      </c>
      <c r="I13116">
        <v>0.91525479399875698</v>
      </c>
      <c r="J13116">
        <v>0.78669196642228301</v>
      </c>
      <c r="K13116" t="s">
        <v>31921</v>
      </c>
      <c r="L13116">
        <v>12</v>
      </c>
      <c r="M13116" t="s">
        <v>5133</v>
      </c>
      <c r="N13116">
        <v>0.85714285714285698</v>
      </c>
      <c r="O13116">
        <v>1.95058517555267E-3</v>
      </c>
    </row>
    <row r="13117" spans="1:15">
      <c r="A13117" t="s">
        <v>14446</v>
      </c>
      <c r="B13117" t="s">
        <v>23518</v>
      </c>
      <c r="C13117" t="s">
        <v>14447</v>
      </c>
      <c r="D13117">
        <v>2</v>
      </c>
      <c r="E13117">
        <v>787</v>
      </c>
      <c r="F13117">
        <v>10</v>
      </c>
      <c r="G13117">
        <v>7393</v>
      </c>
      <c r="H13117">
        <v>0.28895773872730401</v>
      </c>
      <c r="I13117">
        <v>0.97863801257884697</v>
      </c>
      <c r="J13117">
        <v>0.94620131057153301</v>
      </c>
      <c r="K13117" t="s">
        <v>31922</v>
      </c>
      <c r="L13117">
        <v>2</v>
      </c>
      <c r="M13117" t="s">
        <v>5133</v>
      </c>
      <c r="N13117">
        <v>0.2</v>
      </c>
      <c r="O13117">
        <v>2.5412960609911099E-3</v>
      </c>
    </row>
    <row r="13118" spans="1:15">
      <c r="A13118" t="s">
        <v>14448</v>
      </c>
      <c r="B13118" t="s">
        <v>23518</v>
      </c>
      <c r="C13118" t="s">
        <v>14449</v>
      </c>
      <c r="D13118">
        <v>4</v>
      </c>
      <c r="E13118">
        <v>787</v>
      </c>
      <c r="F13118">
        <v>15</v>
      </c>
      <c r="G13118">
        <v>7393</v>
      </c>
      <c r="H13118">
        <v>6.7048993244599203E-2</v>
      </c>
      <c r="I13118">
        <v>0.63266972740240601</v>
      </c>
      <c r="J13118">
        <v>0.61170005408803896</v>
      </c>
      <c r="K13118" t="s">
        <v>31923</v>
      </c>
      <c r="L13118">
        <v>4</v>
      </c>
      <c r="M13118" t="s">
        <v>5133</v>
      </c>
      <c r="N13118">
        <v>0.266666666666667</v>
      </c>
      <c r="O13118">
        <v>5.0825921219822103E-3</v>
      </c>
    </row>
    <row r="13119" spans="1:15">
      <c r="A13119" t="s">
        <v>14448</v>
      </c>
      <c r="B13119" t="s">
        <v>23511</v>
      </c>
      <c r="C13119" t="s">
        <v>14449</v>
      </c>
      <c r="D13119">
        <v>11</v>
      </c>
      <c r="E13119">
        <v>6152</v>
      </c>
      <c r="F13119">
        <v>15</v>
      </c>
      <c r="G13119">
        <v>7804</v>
      </c>
      <c r="H13119">
        <v>0.80452858844465402</v>
      </c>
      <c r="I13119">
        <v>0.96970910299187296</v>
      </c>
      <c r="J13119">
        <v>0.83349725791362606</v>
      </c>
      <c r="K13119" t="s">
        <v>31924</v>
      </c>
      <c r="L13119">
        <v>11</v>
      </c>
      <c r="M13119" t="s">
        <v>5133</v>
      </c>
      <c r="N13119">
        <v>0.73333333333333295</v>
      </c>
      <c r="O13119">
        <v>1.78803641092328E-3</v>
      </c>
    </row>
    <row r="13120" spans="1:15">
      <c r="A13120" t="s">
        <v>14450</v>
      </c>
      <c r="B13120" t="s">
        <v>23511</v>
      </c>
      <c r="C13120" t="s">
        <v>14451</v>
      </c>
      <c r="D13120">
        <v>9</v>
      </c>
      <c r="E13120">
        <v>6152</v>
      </c>
      <c r="F13120">
        <v>12</v>
      </c>
      <c r="G13120">
        <v>7804</v>
      </c>
      <c r="H13120">
        <v>0.76277084557059505</v>
      </c>
      <c r="I13120">
        <v>0.968912233598893</v>
      </c>
      <c r="J13120">
        <v>0.832812322140707</v>
      </c>
      <c r="K13120" t="s">
        <v>31915</v>
      </c>
      <c r="L13120">
        <v>9</v>
      </c>
      <c r="M13120" t="s">
        <v>5133</v>
      </c>
      <c r="N13120">
        <v>0.75</v>
      </c>
      <c r="O13120">
        <v>1.4629388816645001E-3</v>
      </c>
    </row>
    <row r="13121" spans="1:15">
      <c r="A13121" t="s">
        <v>14450</v>
      </c>
      <c r="B13121" t="s">
        <v>23518</v>
      </c>
      <c r="C13121" t="s">
        <v>14451</v>
      </c>
      <c r="D13121">
        <v>1</v>
      </c>
      <c r="E13121">
        <v>787</v>
      </c>
      <c r="F13121">
        <v>12</v>
      </c>
      <c r="G13121">
        <v>7393</v>
      </c>
      <c r="H13121">
        <v>0.74120734014009004</v>
      </c>
      <c r="I13121">
        <v>1</v>
      </c>
      <c r="J13121">
        <v>0.966855260484069</v>
      </c>
      <c r="K13121" t="s">
        <v>24742</v>
      </c>
      <c r="L13121">
        <v>1</v>
      </c>
      <c r="M13121" t="s">
        <v>5133</v>
      </c>
      <c r="N13121">
        <v>8.3333333333333301E-2</v>
      </c>
      <c r="O13121">
        <v>1.27064803049555E-3</v>
      </c>
    </row>
    <row r="13122" spans="1:15">
      <c r="A13122" t="s">
        <v>14452</v>
      </c>
      <c r="B13122" t="s">
        <v>23511</v>
      </c>
      <c r="C13122" t="s">
        <v>14453</v>
      </c>
      <c r="D13122">
        <v>10</v>
      </c>
      <c r="E13122">
        <v>6152</v>
      </c>
      <c r="F13122">
        <v>14</v>
      </c>
      <c r="G13122">
        <v>7804</v>
      </c>
      <c r="H13122">
        <v>0.84396758783017201</v>
      </c>
      <c r="I13122">
        <v>0.99914152262963496</v>
      </c>
      <c r="J13122">
        <v>0.85879540246661501</v>
      </c>
      <c r="K13122" t="s">
        <v>31925</v>
      </c>
      <c r="L13122">
        <v>10</v>
      </c>
      <c r="M13122" t="s">
        <v>5133</v>
      </c>
      <c r="N13122">
        <v>0.71428571428571397</v>
      </c>
      <c r="O13122">
        <v>1.62548764629389E-3</v>
      </c>
    </row>
    <row r="13123" spans="1:15">
      <c r="A13123" t="s">
        <v>14452</v>
      </c>
      <c r="B13123" t="s">
        <v>23518</v>
      </c>
      <c r="C13123" t="s">
        <v>14453</v>
      </c>
      <c r="D13123">
        <v>1</v>
      </c>
      <c r="E13123">
        <v>787</v>
      </c>
      <c r="F13123">
        <v>13</v>
      </c>
      <c r="G13123">
        <v>7393</v>
      </c>
      <c r="H13123">
        <v>0.76880113817690798</v>
      </c>
      <c r="I13123">
        <v>1</v>
      </c>
      <c r="J13123">
        <v>0.966855260484069</v>
      </c>
      <c r="K13123" t="s">
        <v>24737</v>
      </c>
      <c r="L13123">
        <v>1</v>
      </c>
      <c r="M13123" t="s">
        <v>5133</v>
      </c>
      <c r="N13123">
        <v>7.69230769230769E-2</v>
      </c>
      <c r="O13123">
        <v>1.27064803049555E-3</v>
      </c>
    </row>
    <row r="13124" spans="1:15">
      <c r="A13124" t="s">
        <v>14452</v>
      </c>
      <c r="B13124" t="s">
        <v>23513</v>
      </c>
      <c r="C13124" t="s">
        <v>14453</v>
      </c>
      <c r="D13124">
        <v>2</v>
      </c>
      <c r="E13124">
        <v>535</v>
      </c>
      <c r="F13124">
        <v>13</v>
      </c>
      <c r="G13124">
        <v>8124</v>
      </c>
      <c r="H13124">
        <v>0.20945948666488401</v>
      </c>
      <c r="I13124">
        <v>0.82628980005633901</v>
      </c>
      <c r="J13124">
        <v>0.78531588606495994</v>
      </c>
      <c r="K13124" t="s">
        <v>31916</v>
      </c>
      <c r="L13124">
        <v>2</v>
      </c>
      <c r="M13124" t="s">
        <v>5133</v>
      </c>
      <c r="N13124">
        <v>0.15384615384615399</v>
      </c>
      <c r="O13124">
        <v>3.7383177570093499E-3</v>
      </c>
    </row>
    <row r="13125" spans="1:15">
      <c r="A13125" t="s">
        <v>14454</v>
      </c>
      <c r="B13125" t="s">
        <v>23511</v>
      </c>
      <c r="C13125" t="s">
        <v>14455</v>
      </c>
      <c r="D13125">
        <v>8</v>
      </c>
      <c r="E13125">
        <v>6152</v>
      </c>
      <c r="F13125">
        <v>8</v>
      </c>
      <c r="G13125">
        <v>7804</v>
      </c>
      <c r="H13125">
        <v>0.148995721685201</v>
      </c>
      <c r="I13125">
        <v>0.54611425167193095</v>
      </c>
      <c r="J13125">
        <v>0.46940338073728599</v>
      </c>
      <c r="K13125" t="s">
        <v>31926</v>
      </c>
      <c r="L13125">
        <v>8</v>
      </c>
      <c r="M13125" t="s">
        <v>5133</v>
      </c>
      <c r="N13125">
        <v>1</v>
      </c>
      <c r="O13125">
        <v>1.3003901170351099E-3</v>
      </c>
    </row>
    <row r="13126" spans="1:15">
      <c r="A13126" t="s">
        <v>14456</v>
      </c>
      <c r="B13126" t="s">
        <v>23511</v>
      </c>
      <c r="C13126" t="s">
        <v>14457</v>
      </c>
      <c r="D13126">
        <v>8</v>
      </c>
      <c r="E13126">
        <v>6152</v>
      </c>
      <c r="F13126">
        <v>8</v>
      </c>
      <c r="G13126">
        <v>7804</v>
      </c>
      <c r="H13126">
        <v>0.148995721685201</v>
      </c>
      <c r="I13126">
        <v>0.54611425167193095</v>
      </c>
      <c r="J13126">
        <v>0.46940338073728599</v>
      </c>
      <c r="K13126" t="s">
        <v>31926</v>
      </c>
      <c r="L13126">
        <v>8</v>
      </c>
      <c r="M13126" t="s">
        <v>5133</v>
      </c>
      <c r="N13126">
        <v>1</v>
      </c>
      <c r="O13126">
        <v>1.3003901170351099E-3</v>
      </c>
    </row>
    <row r="13127" spans="1:15">
      <c r="A13127" t="s">
        <v>14458</v>
      </c>
      <c r="B13127" t="s">
        <v>23511</v>
      </c>
      <c r="C13127" t="s">
        <v>14459</v>
      </c>
      <c r="D13127">
        <v>6</v>
      </c>
      <c r="E13127">
        <v>6152</v>
      </c>
      <c r="F13127">
        <v>6</v>
      </c>
      <c r="G13127">
        <v>7804</v>
      </c>
      <c r="H13127">
        <v>0.23986678822258201</v>
      </c>
      <c r="I13127">
        <v>0.71382528017432401</v>
      </c>
      <c r="J13127">
        <v>0.61355659322887801</v>
      </c>
      <c r="K13127" t="s">
        <v>24325</v>
      </c>
      <c r="L13127">
        <v>6</v>
      </c>
      <c r="M13127" t="s">
        <v>5133</v>
      </c>
      <c r="N13127">
        <v>1</v>
      </c>
      <c r="O13127">
        <v>9.7529258777633303E-4</v>
      </c>
    </row>
    <row r="13128" spans="1:15">
      <c r="A13128" t="s">
        <v>14460</v>
      </c>
      <c r="B13128" t="s">
        <v>23511</v>
      </c>
      <c r="C13128" t="s">
        <v>14461</v>
      </c>
      <c r="D13128">
        <v>6</v>
      </c>
      <c r="E13128">
        <v>6152</v>
      </c>
      <c r="F13128">
        <v>6</v>
      </c>
      <c r="G13128">
        <v>7804</v>
      </c>
      <c r="H13128">
        <v>0.23986678822258201</v>
      </c>
      <c r="I13128">
        <v>0.71382528017432401</v>
      </c>
      <c r="J13128">
        <v>0.61355659322887801</v>
      </c>
      <c r="K13128" t="s">
        <v>24325</v>
      </c>
      <c r="L13128">
        <v>6</v>
      </c>
      <c r="M13128" t="s">
        <v>5133</v>
      </c>
      <c r="N13128">
        <v>1</v>
      </c>
      <c r="O13128">
        <v>9.7529258777633303E-4</v>
      </c>
    </row>
    <row r="13129" spans="1:15">
      <c r="A13129" t="s">
        <v>14462</v>
      </c>
      <c r="B13129" t="s">
        <v>23518</v>
      </c>
      <c r="C13129" t="s">
        <v>14463</v>
      </c>
      <c r="D13129">
        <v>37</v>
      </c>
      <c r="E13129">
        <v>787</v>
      </c>
      <c r="F13129">
        <v>357</v>
      </c>
      <c r="G13129">
        <v>7393</v>
      </c>
      <c r="H13129">
        <v>0.59670104239767496</v>
      </c>
      <c r="I13129">
        <v>1</v>
      </c>
      <c r="J13129">
        <v>0.966855260484069</v>
      </c>
      <c r="K13129" t="s">
        <v>31073</v>
      </c>
      <c r="L13129">
        <v>37</v>
      </c>
      <c r="M13129" t="s">
        <v>1463</v>
      </c>
      <c r="N13129">
        <v>0.103641456582633</v>
      </c>
      <c r="O13129">
        <v>4.70139771283355E-2</v>
      </c>
    </row>
    <row r="13130" spans="1:15">
      <c r="A13130" t="s">
        <v>14462</v>
      </c>
      <c r="B13130" t="s">
        <v>23513</v>
      </c>
      <c r="C13130" t="s">
        <v>14463</v>
      </c>
      <c r="D13130">
        <v>20</v>
      </c>
      <c r="E13130">
        <v>535</v>
      </c>
      <c r="F13130">
        <v>427</v>
      </c>
      <c r="G13130">
        <v>8124</v>
      </c>
      <c r="H13130">
        <v>0.96324665402919596</v>
      </c>
      <c r="I13130">
        <v>0.99999999999997702</v>
      </c>
      <c r="J13130">
        <v>0.95041217501583097</v>
      </c>
      <c r="K13130" t="s">
        <v>31074</v>
      </c>
      <c r="L13130">
        <v>20</v>
      </c>
      <c r="M13130" t="s">
        <v>1463</v>
      </c>
      <c r="N13130">
        <v>4.6838407494145202E-2</v>
      </c>
      <c r="O13130">
        <v>3.7383177570093497E-2</v>
      </c>
    </row>
    <row r="13131" spans="1:15">
      <c r="A13131" t="s">
        <v>14462</v>
      </c>
      <c r="B13131" t="s">
        <v>23511</v>
      </c>
      <c r="C13131" t="s">
        <v>14463</v>
      </c>
      <c r="D13131">
        <v>328</v>
      </c>
      <c r="E13131">
        <v>6152</v>
      </c>
      <c r="F13131">
        <v>406</v>
      </c>
      <c r="G13131">
        <v>7804</v>
      </c>
      <c r="H13131">
        <v>0.176820441993321</v>
      </c>
      <c r="I13131">
        <v>0.62016289683799297</v>
      </c>
      <c r="J13131">
        <v>0.53305065651071903</v>
      </c>
      <c r="K13131" t="s">
        <v>31927</v>
      </c>
      <c r="L13131">
        <v>328</v>
      </c>
      <c r="M13131" t="s">
        <v>1463</v>
      </c>
      <c r="N13131">
        <v>0.80788177339901501</v>
      </c>
      <c r="O13131">
        <v>5.3315994798439501E-2</v>
      </c>
    </row>
    <row r="13132" spans="1:15">
      <c r="A13132" t="s">
        <v>14464</v>
      </c>
      <c r="B13132" t="s">
        <v>23511</v>
      </c>
      <c r="C13132" t="s">
        <v>14465</v>
      </c>
      <c r="D13132">
        <v>239</v>
      </c>
      <c r="E13132">
        <v>6152</v>
      </c>
      <c r="F13132">
        <v>254</v>
      </c>
      <c r="G13132">
        <v>7804</v>
      </c>
      <c r="H13132" s="34">
        <v>6.6658539528169601E-12</v>
      </c>
      <c r="I13132" s="34">
        <v>5.9121920869804403E-10</v>
      </c>
      <c r="J13132" s="34">
        <v>5.0817259295111901E-10</v>
      </c>
      <c r="K13132" t="s">
        <v>31928</v>
      </c>
      <c r="L13132">
        <v>239</v>
      </c>
      <c r="M13132" t="s">
        <v>1463</v>
      </c>
      <c r="N13132">
        <v>0.940944881889764</v>
      </c>
      <c r="O13132">
        <v>3.8849154746423899E-2</v>
      </c>
    </row>
    <row r="13133" spans="1:15">
      <c r="A13133" t="s">
        <v>14464</v>
      </c>
      <c r="B13133" t="s">
        <v>23518</v>
      </c>
      <c r="C13133" t="s">
        <v>14465</v>
      </c>
      <c r="D13133">
        <v>9</v>
      </c>
      <c r="E13133">
        <v>787</v>
      </c>
      <c r="F13133">
        <v>214</v>
      </c>
      <c r="G13133">
        <v>7393</v>
      </c>
      <c r="H13133">
        <v>0.99983529504156299</v>
      </c>
      <c r="I13133">
        <v>1</v>
      </c>
      <c r="J13133">
        <v>0.966855260484069</v>
      </c>
      <c r="K13133" t="s">
        <v>31929</v>
      </c>
      <c r="L13133">
        <v>9</v>
      </c>
      <c r="M13133" t="s">
        <v>1463</v>
      </c>
      <c r="N13133">
        <v>4.2056074766355103E-2</v>
      </c>
      <c r="O13133">
        <v>1.143583227446E-2</v>
      </c>
    </row>
    <row r="13134" spans="1:15">
      <c r="A13134" t="s">
        <v>14464</v>
      </c>
      <c r="B13134" t="s">
        <v>23513</v>
      </c>
      <c r="C13134" t="s">
        <v>14465</v>
      </c>
      <c r="D13134">
        <v>2</v>
      </c>
      <c r="E13134">
        <v>535</v>
      </c>
      <c r="F13134">
        <v>265</v>
      </c>
      <c r="G13134">
        <v>8124</v>
      </c>
      <c r="H13134">
        <v>0.99999978438289205</v>
      </c>
      <c r="I13134">
        <v>0.99999999999997702</v>
      </c>
      <c r="J13134">
        <v>0.95041217501583097</v>
      </c>
      <c r="K13134" t="s">
        <v>23546</v>
      </c>
      <c r="L13134">
        <v>2</v>
      </c>
      <c r="M13134" t="s">
        <v>1463</v>
      </c>
      <c r="N13134">
        <v>7.5471698113207496E-3</v>
      </c>
      <c r="O13134">
        <v>3.7383177570093499E-3</v>
      </c>
    </row>
    <row r="13135" spans="1:15">
      <c r="A13135" t="s">
        <v>14466</v>
      </c>
      <c r="B13135" t="s">
        <v>23513</v>
      </c>
      <c r="C13135" t="s">
        <v>14467</v>
      </c>
      <c r="D13135">
        <v>2</v>
      </c>
      <c r="E13135">
        <v>535</v>
      </c>
      <c r="F13135">
        <v>34</v>
      </c>
      <c r="G13135">
        <v>8124</v>
      </c>
      <c r="H13135">
        <v>0.66550065433524297</v>
      </c>
      <c r="I13135">
        <v>0.99999999999997702</v>
      </c>
      <c r="J13135">
        <v>0.95041217501583097</v>
      </c>
      <c r="K13135" t="s">
        <v>26875</v>
      </c>
      <c r="L13135">
        <v>2</v>
      </c>
      <c r="M13135" t="s">
        <v>5133</v>
      </c>
      <c r="N13135">
        <v>5.8823529411764698E-2</v>
      </c>
      <c r="O13135">
        <v>3.7383177570093499E-3</v>
      </c>
    </row>
    <row r="13136" spans="1:15">
      <c r="A13136" t="s">
        <v>14466</v>
      </c>
      <c r="B13136" t="s">
        <v>23518</v>
      </c>
      <c r="C13136" t="s">
        <v>14467</v>
      </c>
      <c r="D13136">
        <v>2</v>
      </c>
      <c r="E13136">
        <v>787</v>
      </c>
      <c r="F13136">
        <v>30</v>
      </c>
      <c r="G13136">
        <v>7393</v>
      </c>
      <c r="H13136">
        <v>0.84430484848813103</v>
      </c>
      <c r="I13136">
        <v>1</v>
      </c>
      <c r="J13136">
        <v>0.966855260484069</v>
      </c>
      <c r="K13136" t="s">
        <v>24367</v>
      </c>
      <c r="L13136">
        <v>2</v>
      </c>
      <c r="M13136" t="s">
        <v>5133</v>
      </c>
      <c r="N13136">
        <v>6.6666666666666693E-2</v>
      </c>
      <c r="O13136">
        <v>2.5412960609911099E-3</v>
      </c>
    </row>
    <row r="13137" spans="1:15">
      <c r="A13137" t="s">
        <v>14466</v>
      </c>
      <c r="B13137" t="s">
        <v>23511</v>
      </c>
      <c r="C13137" t="s">
        <v>14467</v>
      </c>
      <c r="D13137">
        <v>28</v>
      </c>
      <c r="E13137">
        <v>6152</v>
      </c>
      <c r="F13137">
        <v>32</v>
      </c>
      <c r="G13137">
        <v>7804</v>
      </c>
      <c r="H13137">
        <v>0.16192037343628701</v>
      </c>
      <c r="I13137">
        <v>0.58693154509582002</v>
      </c>
      <c r="J13137">
        <v>0.50448720333862196</v>
      </c>
      <c r="K13137" t="s">
        <v>31930</v>
      </c>
      <c r="L13137">
        <v>28</v>
      </c>
      <c r="M13137" t="s">
        <v>5133</v>
      </c>
      <c r="N13137">
        <v>0.875</v>
      </c>
      <c r="O13137">
        <v>4.5513654096228902E-3</v>
      </c>
    </row>
    <row r="13138" spans="1:15">
      <c r="A13138" t="s">
        <v>14468</v>
      </c>
      <c r="B13138" t="s">
        <v>23513</v>
      </c>
      <c r="C13138" t="s">
        <v>14469</v>
      </c>
      <c r="D13138">
        <v>1</v>
      </c>
      <c r="E13138">
        <v>535</v>
      </c>
      <c r="F13138">
        <v>5</v>
      </c>
      <c r="G13138">
        <v>8124</v>
      </c>
      <c r="H13138">
        <v>0.28872836491514098</v>
      </c>
      <c r="I13138">
        <v>0.92669970177713501</v>
      </c>
      <c r="J13138">
        <v>0.88074667915254901</v>
      </c>
      <c r="K13138" t="s">
        <v>23774</v>
      </c>
      <c r="L13138">
        <v>1</v>
      </c>
      <c r="M13138" t="s">
        <v>5133</v>
      </c>
      <c r="N13138">
        <v>0.2</v>
      </c>
      <c r="O13138">
        <v>1.8691588785046699E-3</v>
      </c>
    </row>
    <row r="13139" spans="1:15">
      <c r="A13139" t="s">
        <v>14468</v>
      </c>
      <c r="B13139" t="s">
        <v>23518</v>
      </c>
      <c r="C13139" t="s">
        <v>14469</v>
      </c>
      <c r="D13139">
        <v>1</v>
      </c>
      <c r="E13139">
        <v>787</v>
      </c>
      <c r="F13139">
        <v>5</v>
      </c>
      <c r="G13139">
        <v>7393</v>
      </c>
      <c r="H13139">
        <v>0.430466464429208</v>
      </c>
      <c r="I13139">
        <v>1</v>
      </c>
      <c r="J13139">
        <v>0.966855260484069</v>
      </c>
      <c r="K13139" t="s">
        <v>23748</v>
      </c>
      <c r="L13139">
        <v>1</v>
      </c>
      <c r="M13139" t="s">
        <v>5133</v>
      </c>
      <c r="N13139">
        <v>0.2</v>
      </c>
      <c r="O13139">
        <v>1.27064803049555E-3</v>
      </c>
    </row>
    <row r="13140" spans="1:15">
      <c r="A13140" t="s">
        <v>14468</v>
      </c>
      <c r="B13140" t="s">
        <v>23511</v>
      </c>
      <c r="C13140" t="s">
        <v>14469</v>
      </c>
      <c r="D13140">
        <v>3</v>
      </c>
      <c r="E13140">
        <v>6152</v>
      </c>
      <c r="F13140">
        <v>5</v>
      </c>
      <c r="G13140">
        <v>7804</v>
      </c>
      <c r="H13140">
        <v>0.93277286492067202</v>
      </c>
      <c r="I13140">
        <v>1</v>
      </c>
      <c r="J13140">
        <v>0.85953329234717102</v>
      </c>
      <c r="K13140" t="s">
        <v>31931</v>
      </c>
      <c r="L13140">
        <v>3</v>
      </c>
      <c r="M13140" t="s">
        <v>5133</v>
      </c>
      <c r="N13140">
        <v>0.6</v>
      </c>
      <c r="O13140">
        <v>4.8764629388816603E-4</v>
      </c>
    </row>
    <row r="13141" spans="1:15">
      <c r="A13141" t="s">
        <v>14470</v>
      </c>
      <c r="B13141" t="s">
        <v>23518</v>
      </c>
      <c r="C13141" t="s">
        <v>14471</v>
      </c>
      <c r="D13141">
        <v>1</v>
      </c>
      <c r="E13141">
        <v>787</v>
      </c>
      <c r="F13141">
        <v>4</v>
      </c>
      <c r="G13141">
        <v>7393</v>
      </c>
      <c r="H13141">
        <v>0.362574478289521</v>
      </c>
      <c r="I13141">
        <v>1</v>
      </c>
      <c r="J13141">
        <v>0.966855260484069</v>
      </c>
      <c r="K13141" t="s">
        <v>23748</v>
      </c>
      <c r="L13141">
        <v>1</v>
      </c>
      <c r="M13141" t="s">
        <v>5133</v>
      </c>
      <c r="N13141">
        <v>0.25</v>
      </c>
      <c r="O13141">
        <v>1.27064803049555E-3</v>
      </c>
    </row>
    <row r="13142" spans="1:15">
      <c r="A13142" t="s">
        <v>14470</v>
      </c>
      <c r="B13142" t="s">
        <v>23511</v>
      </c>
      <c r="C13142" t="s">
        <v>14471</v>
      </c>
      <c r="D13142">
        <v>2</v>
      </c>
      <c r="E13142">
        <v>6152</v>
      </c>
      <c r="F13142">
        <v>4</v>
      </c>
      <c r="G13142">
        <v>7804</v>
      </c>
      <c r="H13142">
        <v>0.96811759508681905</v>
      </c>
      <c r="I13142">
        <v>1</v>
      </c>
      <c r="J13142">
        <v>0.85953329234717102</v>
      </c>
      <c r="K13142" t="s">
        <v>26823</v>
      </c>
      <c r="L13142">
        <v>2</v>
      </c>
      <c r="M13142" t="s">
        <v>5133</v>
      </c>
      <c r="N13142">
        <v>0.5</v>
      </c>
      <c r="O13142">
        <v>3.2509752925877802E-4</v>
      </c>
    </row>
    <row r="13143" spans="1:15">
      <c r="A13143" t="s">
        <v>14470</v>
      </c>
      <c r="B13143" t="s">
        <v>23513</v>
      </c>
      <c r="C13143" t="s">
        <v>14471</v>
      </c>
      <c r="D13143">
        <v>1</v>
      </c>
      <c r="E13143">
        <v>535</v>
      </c>
      <c r="F13143">
        <v>4</v>
      </c>
      <c r="G13143">
        <v>8124</v>
      </c>
      <c r="H13143">
        <v>0.23855956797771199</v>
      </c>
      <c r="I13143">
        <v>0.85273230586348503</v>
      </c>
      <c r="J13143">
        <v>0.81044716552199803</v>
      </c>
      <c r="K13143" t="s">
        <v>23774</v>
      </c>
      <c r="L13143">
        <v>1</v>
      </c>
      <c r="M13143" t="s">
        <v>5133</v>
      </c>
      <c r="N13143">
        <v>0.25</v>
      </c>
      <c r="O13143">
        <v>1.8691588785046699E-3</v>
      </c>
    </row>
    <row r="13144" spans="1:15">
      <c r="A13144" t="s">
        <v>14472</v>
      </c>
      <c r="B13144" t="s">
        <v>23511</v>
      </c>
      <c r="C13144" t="s">
        <v>14473</v>
      </c>
      <c r="D13144">
        <v>9</v>
      </c>
      <c r="E13144">
        <v>6152</v>
      </c>
      <c r="F13144">
        <v>13</v>
      </c>
      <c r="G13144">
        <v>7804</v>
      </c>
      <c r="H13144">
        <v>0.87969115300460798</v>
      </c>
      <c r="I13144">
        <v>1</v>
      </c>
      <c r="J13144">
        <v>0.85953329234717102</v>
      </c>
      <c r="K13144" t="s">
        <v>31932</v>
      </c>
      <c r="L13144">
        <v>9</v>
      </c>
      <c r="M13144" t="s">
        <v>5133</v>
      </c>
      <c r="N13144">
        <v>0.69230769230769196</v>
      </c>
      <c r="O13144">
        <v>1.4629388816645001E-3</v>
      </c>
    </row>
    <row r="13145" spans="1:15">
      <c r="A13145" t="s">
        <v>14472</v>
      </c>
      <c r="B13145" t="s">
        <v>23518</v>
      </c>
      <c r="C13145" t="s">
        <v>14473</v>
      </c>
      <c r="D13145">
        <v>2</v>
      </c>
      <c r="E13145">
        <v>787</v>
      </c>
      <c r="F13145">
        <v>11</v>
      </c>
      <c r="G13145">
        <v>7393</v>
      </c>
      <c r="H13145">
        <v>0.330137264657273</v>
      </c>
      <c r="I13145">
        <v>1</v>
      </c>
      <c r="J13145">
        <v>0.966855260484069</v>
      </c>
      <c r="K13145" t="s">
        <v>24367</v>
      </c>
      <c r="L13145">
        <v>2</v>
      </c>
      <c r="M13145" t="s">
        <v>5133</v>
      </c>
      <c r="N13145">
        <v>0.18181818181818199</v>
      </c>
      <c r="O13145">
        <v>2.5412960609911099E-3</v>
      </c>
    </row>
    <row r="13146" spans="1:15">
      <c r="A13146" t="s">
        <v>14472</v>
      </c>
      <c r="B13146" t="s">
        <v>23513</v>
      </c>
      <c r="C13146" t="s">
        <v>14473</v>
      </c>
      <c r="D13146">
        <v>2</v>
      </c>
      <c r="E13146">
        <v>535</v>
      </c>
      <c r="F13146">
        <v>15</v>
      </c>
      <c r="G13146">
        <v>8124</v>
      </c>
      <c r="H13146">
        <v>0.25943132476486302</v>
      </c>
      <c r="I13146">
        <v>0.90702611438431402</v>
      </c>
      <c r="J13146">
        <v>0.862048662168173</v>
      </c>
      <c r="K13146" t="s">
        <v>26875</v>
      </c>
      <c r="L13146">
        <v>2</v>
      </c>
      <c r="M13146" t="s">
        <v>5133</v>
      </c>
      <c r="N13146">
        <v>0.133333333333333</v>
      </c>
      <c r="O13146">
        <v>3.7383177570093499E-3</v>
      </c>
    </row>
    <row r="13147" spans="1:15">
      <c r="A13147" t="s">
        <v>14474</v>
      </c>
      <c r="B13147" t="s">
        <v>23511</v>
      </c>
      <c r="C13147" t="s">
        <v>14475</v>
      </c>
      <c r="D13147">
        <v>14</v>
      </c>
      <c r="E13147">
        <v>6152</v>
      </c>
      <c r="F13147">
        <v>14</v>
      </c>
      <c r="G13147">
        <v>7804</v>
      </c>
      <c r="H13147">
        <v>3.5680033920092398E-2</v>
      </c>
      <c r="I13147">
        <v>0.21445050912290001</v>
      </c>
      <c r="J13147">
        <v>0.18432735215193299</v>
      </c>
      <c r="K13147" t="s">
        <v>31933</v>
      </c>
      <c r="L13147">
        <v>14</v>
      </c>
      <c r="M13147" t="s">
        <v>5133</v>
      </c>
      <c r="N13147">
        <v>1</v>
      </c>
      <c r="O13147">
        <v>2.2756827048114399E-3</v>
      </c>
    </row>
    <row r="13148" spans="1:15">
      <c r="A13148" t="s">
        <v>14476</v>
      </c>
      <c r="B13148" t="s">
        <v>23513</v>
      </c>
      <c r="C13148" t="s">
        <v>14477</v>
      </c>
      <c r="D13148">
        <v>3</v>
      </c>
      <c r="E13148">
        <v>535</v>
      </c>
      <c r="F13148">
        <v>15</v>
      </c>
      <c r="G13148">
        <v>8124</v>
      </c>
      <c r="H13148">
        <v>7.1462809083321893E-2</v>
      </c>
      <c r="I13148">
        <v>0.47111571080376702</v>
      </c>
      <c r="J13148">
        <v>0.447754107389148</v>
      </c>
      <c r="K13148" t="s">
        <v>31708</v>
      </c>
      <c r="L13148">
        <v>3</v>
      </c>
      <c r="M13148" t="s">
        <v>5133</v>
      </c>
      <c r="N13148">
        <v>0.2</v>
      </c>
      <c r="O13148">
        <v>5.60747663551402E-3</v>
      </c>
    </row>
    <row r="13149" spans="1:15">
      <c r="A13149" t="s">
        <v>14476</v>
      </c>
      <c r="B13149" t="s">
        <v>23511</v>
      </c>
      <c r="C13149" t="s">
        <v>14477</v>
      </c>
      <c r="D13149">
        <v>9</v>
      </c>
      <c r="E13149">
        <v>6152</v>
      </c>
      <c r="F13149">
        <v>15</v>
      </c>
      <c r="G13149">
        <v>7804</v>
      </c>
      <c r="H13149">
        <v>0.97571554589467202</v>
      </c>
      <c r="I13149">
        <v>1</v>
      </c>
      <c r="J13149">
        <v>0.85953329234717102</v>
      </c>
      <c r="K13149" t="s">
        <v>31934</v>
      </c>
      <c r="L13149">
        <v>9</v>
      </c>
      <c r="M13149" t="s">
        <v>5133</v>
      </c>
      <c r="N13149">
        <v>0.6</v>
      </c>
      <c r="O13149">
        <v>1.4629388816645001E-3</v>
      </c>
    </row>
    <row r="13150" spans="1:15">
      <c r="A13150" t="s">
        <v>14476</v>
      </c>
      <c r="B13150" t="s">
        <v>23518</v>
      </c>
      <c r="C13150" t="s">
        <v>14477</v>
      </c>
      <c r="D13150">
        <v>2</v>
      </c>
      <c r="E13150">
        <v>787</v>
      </c>
      <c r="F13150">
        <v>12</v>
      </c>
      <c r="G13150">
        <v>7393</v>
      </c>
      <c r="H13150">
        <v>0.37061782085017497</v>
      </c>
      <c r="I13150">
        <v>1</v>
      </c>
      <c r="J13150">
        <v>0.966855260484069</v>
      </c>
      <c r="K13150" t="s">
        <v>31706</v>
      </c>
      <c r="L13150">
        <v>2</v>
      </c>
      <c r="M13150" t="s">
        <v>5133</v>
      </c>
      <c r="N13150">
        <v>0.16666666666666699</v>
      </c>
      <c r="O13150">
        <v>2.5412960609911099E-3</v>
      </c>
    </row>
    <row r="13151" spans="1:15">
      <c r="A13151" t="s">
        <v>14478</v>
      </c>
      <c r="B13151" t="s">
        <v>23518</v>
      </c>
      <c r="C13151" t="s">
        <v>14479</v>
      </c>
      <c r="D13151">
        <v>4</v>
      </c>
      <c r="E13151">
        <v>787</v>
      </c>
      <c r="F13151">
        <v>18</v>
      </c>
      <c r="G13151">
        <v>7393</v>
      </c>
      <c r="H13151">
        <v>0.116844348611441</v>
      </c>
      <c r="I13151">
        <v>0.68614682519916803</v>
      </c>
      <c r="J13151">
        <v>0.66340466740825899</v>
      </c>
      <c r="K13151" t="s">
        <v>31935</v>
      </c>
      <c r="L13151">
        <v>4</v>
      </c>
      <c r="M13151" t="s">
        <v>5133</v>
      </c>
      <c r="N13151">
        <v>0.22222222222222199</v>
      </c>
      <c r="O13151">
        <v>5.0825921219822103E-3</v>
      </c>
    </row>
    <row r="13152" spans="1:15">
      <c r="A13152" t="s">
        <v>14478</v>
      </c>
      <c r="B13152" t="s">
        <v>23513</v>
      </c>
      <c r="C13152" t="s">
        <v>14479</v>
      </c>
      <c r="D13152">
        <v>4</v>
      </c>
      <c r="E13152">
        <v>535</v>
      </c>
      <c r="F13152">
        <v>20</v>
      </c>
      <c r="G13152">
        <v>8124</v>
      </c>
      <c r="H13152">
        <v>3.8760937232004099E-2</v>
      </c>
      <c r="I13152">
        <v>0.43241368148606801</v>
      </c>
      <c r="J13152">
        <v>0.41097122752778598</v>
      </c>
      <c r="K13152" t="s">
        <v>31936</v>
      </c>
      <c r="L13152">
        <v>4</v>
      </c>
      <c r="M13152" t="s">
        <v>5133</v>
      </c>
      <c r="N13152">
        <v>0.2</v>
      </c>
      <c r="O13152">
        <v>7.4766355140186902E-3</v>
      </c>
    </row>
    <row r="13153" spans="1:15">
      <c r="A13153" t="s">
        <v>14478</v>
      </c>
      <c r="B13153" t="s">
        <v>23511</v>
      </c>
      <c r="C13153" t="s">
        <v>14479</v>
      </c>
      <c r="D13153">
        <v>12</v>
      </c>
      <c r="E13153">
        <v>6152</v>
      </c>
      <c r="F13153">
        <v>21</v>
      </c>
      <c r="G13153">
        <v>7804</v>
      </c>
      <c r="H13153">
        <v>0.99381943809908202</v>
      </c>
      <c r="I13153">
        <v>1</v>
      </c>
      <c r="J13153">
        <v>0.85953329234717102</v>
      </c>
      <c r="K13153" t="s">
        <v>31937</v>
      </c>
      <c r="L13153">
        <v>12</v>
      </c>
      <c r="M13153" t="s">
        <v>5133</v>
      </c>
      <c r="N13153">
        <v>0.57142857142857095</v>
      </c>
      <c r="O13153">
        <v>1.95058517555267E-3</v>
      </c>
    </row>
    <row r="13154" spans="1:15">
      <c r="A13154" t="s">
        <v>14480</v>
      </c>
      <c r="B13154" t="s">
        <v>23511</v>
      </c>
      <c r="C13154" t="s">
        <v>14481</v>
      </c>
      <c r="D13154">
        <v>1</v>
      </c>
      <c r="E13154">
        <v>6152</v>
      </c>
      <c r="F13154">
        <v>1</v>
      </c>
      <c r="G13154">
        <v>7804</v>
      </c>
      <c r="H13154">
        <v>0.788313685289595</v>
      </c>
      <c r="I13154">
        <v>0.968912233598893</v>
      </c>
      <c r="J13154">
        <v>0.832812322140707</v>
      </c>
      <c r="K13154" t="s">
        <v>31938</v>
      </c>
      <c r="L13154">
        <v>1</v>
      </c>
      <c r="M13154" t="s">
        <v>1463</v>
      </c>
      <c r="N13154">
        <v>1</v>
      </c>
      <c r="O13154">
        <v>1.6254876462938901E-4</v>
      </c>
    </row>
    <row r="13155" spans="1:15">
      <c r="A13155" t="s">
        <v>14482</v>
      </c>
      <c r="B13155" t="s">
        <v>23511</v>
      </c>
      <c r="C13155" t="s">
        <v>14483</v>
      </c>
      <c r="D13155">
        <v>1</v>
      </c>
      <c r="E13155">
        <v>6152</v>
      </c>
      <c r="F13155">
        <v>3</v>
      </c>
      <c r="G13155">
        <v>7804</v>
      </c>
      <c r="H13155">
        <v>0.99052768249503997</v>
      </c>
      <c r="I13155">
        <v>1</v>
      </c>
      <c r="J13155">
        <v>0.85953329234717102</v>
      </c>
      <c r="K13155" t="s">
        <v>24682</v>
      </c>
      <c r="L13155">
        <v>1</v>
      </c>
      <c r="M13155" t="s">
        <v>5133</v>
      </c>
      <c r="N13155">
        <v>0.33333333333333298</v>
      </c>
      <c r="O13155">
        <v>1.6254876462938901E-4</v>
      </c>
    </row>
    <row r="13156" spans="1:15">
      <c r="A13156" t="s">
        <v>14482</v>
      </c>
      <c r="B13156" t="s">
        <v>23518</v>
      </c>
      <c r="C13156" t="s">
        <v>14483</v>
      </c>
      <c r="D13156">
        <v>2</v>
      </c>
      <c r="E13156">
        <v>787</v>
      </c>
      <c r="F13156">
        <v>3</v>
      </c>
      <c r="G13156">
        <v>7393</v>
      </c>
      <c r="H13156">
        <v>3.1553088404617E-2</v>
      </c>
      <c r="I13156">
        <v>0.44363642296891398</v>
      </c>
      <c r="J13156">
        <v>0.42893220928983</v>
      </c>
      <c r="K13156" t="s">
        <v>27082</v>
      </c>
      <c r="L13156">
        <v>2</v>
      </c>
      <c r="M13156" t="s">
        <v>5133</v>
      </c>
      <c r="N13156">
        <v>0.66666666666666696</v>
      </c>
      <c r="O13156">
        <v>2.5412960609911099E-3</v>
      </c>
    </row>
    <row r="13157" spans="1:15">
      <c r="A13157" t="s">
        <v>14484</v>
      </c>
      <c r="B13157" t="s">
        <v>23511</v>
      </c>
      <c r="C13157" t="s">
        <v>14485</v>
      </c>
      <c r="D13157">
        <v>1</v>
      </c>
      <c r="E13157">
        <v>6152</v>
      </c>
      <c r="F13157">
        <v>1</v>
      </c>
      <c r="G13157">
        <v>7804</v>
      </c>
      <c r="H13157">
        <v>0.788313685289595</v>
      </c>
      <c r="I13157">
        <v>0.968912233598893</v>
      </c>
      <c r="J13157">
        <v>0.832812322140707</v>
      </c>
      <c r="K13157" t="s">
        <v>24682</v>
      </c>
      <c r="L13157">
        <v>1</v>
      </c>
      <c r="M13157" t="s">
        <v>5133</v>
      </c>
      <c r="N13157">
        <v>1</v>
      </c>
      <c r="O13157">
        <v>1.6254876462938901E-4</v>
      </c>
    </row>
    <row r="13158" spans="1:15">
      <c r="A13158" t="s">
        <v>14486</v>
      </c>
      <c r="B13158" t="s">
        <v>23518</v>
      </c>
      <c r="C13158" t="s">
        <v>14487</v>
      </c>
      <c r="D13158">
        <v>1</v>
      </c>
      <c r="E13158">
        <v>787</v>
      </c>
      <c r="F13158">
        <v>6</v>
      </c>
      <c r="G13158">
        <v>7393</v>
      </c>
      <c r="H13158">
        <v>0.49113550780958298</v>
      </c>
      <c r="I13158">
        <v>1</v>
      </c>
      <c r="J13158">
        <v>0.966855260484069</v>
      </c>
      <c r="K13158" t="s">
        <v>27308</v>
      </c>
      <c r="L13158">
        <v>1</v>
      </c>
      <c r="M13158" t="s">
        <v>5133</v>
      </c>
      <c r="N13158">
        <v>0.16666666666666699</v>
      </c>
      <c r="O13158">
        <v>1.27064803049555E-3</v>
      </c>
    </row>
    <row r="13159" spans="1:15">
      <c r="A13159" t="s">
        <v>14486</v>
      </c>
      <c r="B13159" t="s">
        <v>23511</v>
      </c>
      <c r="C13159" t="s">
        <v>14487</v>
      </c>
      <c r="D13159">
        <v>6</v>
      </c>
      <c r="E13159">
        <v>6152</v>
      </c>
      <c r="F13159">
        <v>7</v>
      </c>
      <c r="G13159">
        <v>7804</v>
      </c>
      <c r="H13159">
        <v>0.54476030000281095</v>
      </c>
      <c r="I13159">
        <v>0.968912233598893</v>
      </c>
      <c r="J13159">
        <v>0.832812322140707</v>
      </c>
      <c r="K13159" t="s">
        <v>31939</v>
      </c>
      <c r="L13159">
        <v>6</v>
      </c>
      <c r="M13159" t="s">
        <v>5133</v>
      </c>
      <c r="N13159">
        <v>0.85714285714285698</v>
      </c>
      <c r="O13159">
        <v>9.7529258777633303E-4</v>
      </c>
    </row>
    <row r="13160" spans="1:15">
      <c r="A13160" t="s">
        <v>14488</v>
      </c>
      <c r="B13160" t="s">
        <v>23518</v>
      </c>
      <c r="C13160" t="s">
        <v>14489</v>
      </c>
      <c r="D13160">
        <v>14</v>
      </c>
      <c r="E13160">
        <v>787</v>
      </c>
      <c r="F13160">
        <v>262</v>
      </c>
      <c r="G13160">
        <v>7393</v>
      </c>
      <c r="H13160">
        <v>0.99928814139484701</v>
      </c>
      <c r="I13160">
        <v>1</v>
      </c>
      <c r="J13160">
        <v>0.966855260484069</v>
      </c>
      <c r="K13160" t="s">
        <v>29963</v>
      </c>
      <c r="L13160">
        <v>14</v>
      </c>
      <c r="M13160" t="s">
        <v>5133</v>
      </c>
      <c r="N13160">
        <v>5.34351145038168E-2</v>
      </c>
      <c r="O13160">
        <v>1.77890724269377E-2</v>
      </c>
    </row>
    <row r="13161" spans="1:15">
      <c r="A13161" t="s">
        <v>14488</v>
      </c>
      <c r="B13161" t="s">
        <v>23513</v>
      </c>
      <c r="C13161" t="s">
        <v>14489</v>
      </c>
      <c r="D13161">
        <v>23</v>
      </c>
      <c r="E13161">
        <v>535</v>
      </c>
      <c r="F13161">
        <v>298</v>
      </c>
      <c r="G13161">
        <v>8124</v>
      </c>
      <c r="H13161">
        <v>0.241542149615501</v>
      </c>
      <c r="I13161">
        <v>0.86190878839581198</v>
      </c>
      <c r="J13161">
        <v>0.81916860624454202</v>
      </c>
      <c r="K13161" t="s">
        <v>29964</v>
      </c>
      <c r="L13161">
        <v>23</v>
      </c>
      <c r="M13161" t="s">
        <v>5133</v>
      </c>
      <c r="N13161">
        <v>7.7181208053691303E-2</v>
      </c>
      <c r="O13161">
        <v>4.2990654205607499E-2</v>
      </c>
    </row>
    <row r="13162" spans="1:15">
      <c r="A13162" t="s">
        <v>14488</v>
      </c>
      <c r="B13162" t="s">
        <v>23511</v>
      </c>
      <c r="C13162" t="s">
        <v>14489</v>
      </c>
      <c r="D13162">
        <v>257</v>
      </c>
      <c r="E13162">
        <v>6152</v>
      </c>
      <c r="F13162">
        <v>295</v>
      </c>
      <c r="G13162">
        <v>7804</v>
      </c>
      <c r="H13162">
        <v>1.2679978915457901E-4</v>
      </c>
      <c r="I13162">
        <v>2.4429431002481899E-3</v>
      </c>
      <c r="J13162">
        <v>2.09979092597313E-3</v>
      </c>
      <c r="K13162" t="s">
        <v>31940</v>
      </c>
      <c r="L13162">
        <v>257</v>
      </c>
      <c r="M13162" t="s">
        <v>5133</v>
      </c>
      <c r="N13162">
        <v>0.87118644067796602</v>
      </c>
      <c r="O13162">
        <v>4.1775032509752903E-2</v>
      </c>
    </row>
    <row r="13163" spans="1:15">
      <c r="A13163" t="s">
        <v>14490</v>
      </c>
      <c r="B13163" t="s">
        <v>23518</v>
      </c>
      <c r="C13163" t="s">
        <v>14491</v>
      </c>
      <c r="D13163">
        <v>1</v>
      </c>
      <c r="E13163">
        <v>787</v>
      </c>
      <c r="F13163">
        <v>41</v>
      </c>
      <c r="G13163">
        <v>7393</v>
      </c>
      <c r="H13163">
        <v>0.99022602139123905</v>
      </c>
      <c r="I13163">
        <v>1</v>
      </c>
      <c r="J13163">
        <v>0.966855260484069</v>
      </c>
      <c r="K13163" t="s">
        <v>24964</v>
      </c>
      <c r="L13163">
        <v>1</v>
      </c>
      <c r="M13163" t="s">
        <v>1463</v>
      </c>
      <c r="N13163">
        <v>2.4390243902439001E-2</v>
      </c>
      <c r="O13163">
        <v>1.27064803049555E-3</v>
      </c>
    </row>
    <row r="13164" spans="1:15">
      <c r="A13164" t="s">
        <v>14490</v>
      </c>
      <c r="B13164" t="s">
        <v>23511</v>
      </c>
      <c r="C13164" t="s">
        <v>14491</v>
      </c>
      <c r="D13164">
        <v>38</v>
      </c>
      <c r="E13164">
        <v>6152</v>
      </c>
      <c r="F13164">
        <v>40</v>
      </c>
      <c r="G13164">
        <v>7804</v>
      </c>
      <c r="H13164">
        <v>4.9364215228166501E-3</v>
      </c>
      <c r="I13164">
        <v>4.8941661522789399E-2</v>
      </c>
      <c r="J13164">
        <v>4.2066987461624003E-2</v>
      </c>
      <c r="K13164" t="s">
        <v>28899</v>
      </c>
      <c r="L13164">
        <v>38</v>
      </c>
      <c r="M13164" t="s">
        <v>1463</v>
      </c>
      <c r="N13164">
        <v>0.95</v>
      </c>
      <c r="O13164">
        <v>6.1768530559167803E-3</v>
      </c>
    </row>
    <row r="13165" spans="1:15">
      <c r="A13165" t="s">
        <v>14492</v>
      </c>
      <c r="B13165" t="s">
        <v>23511</v>
      </c>
      <c r="C13165" t="s">
        <v>14493</v>
      </c>
      <c r="D13165">
        <v>528</v>
      </c>
      <c r="E13165">
        <v>6152</v>
      </c>
      <c r="F13165">
        <v>653</v>
      </c>
      <c r="G13165">
        <v>7804</v>
      </c>
      <c r="H13165">
        <v>0.100375006395484</v>
      </c>
      <c r="I13165">
        <v>0.433656727240257</v>
      </c>
      <c r="J13165">
        <v>0.37274239451331698</v>
      </c>
      <c r="K13165" t="s">
        <v>31941</v>
      </c>
      <c r="L13165">
        <v>528</v>
      </c>
      <c r="M13165" t="s">
        <v>5133</v>
      </c>
      <c r="N13165">
        <v>0.80857580398162299</v>
      </c>
      <c r="O13165">
        <v>8.5825747724317294E-2</v>
      </c>
    </row>
    <row r="13166" spans="1:15">
      <c r="A13166" t="s">
        <v>14492</v>
      </c>
      <c r="B13166" t="s">
        <v>23513</v>
      </c>
      <c r="C13166" t="s">
        <v>14493</v>
      </c>
      <c r="D13166">
        <v>47</v>
      </c>
      <c r="E13166">
        <v>535</v>
      </c>
      <c r="F13166">
        <v>677</v>
      </c>
      <c r="G13166">
        <v>8124</v>
      </c>
      <c r="H13166">
        <v>0.37155131259552598</v>
      </c>
      <c r="I13166">
        <v>0.99999999999997702</v>
      </c>
      <c r="J13166">
        <v>0.95041217501583097</v>
      </c>
      <c r="K13166" t="s">
        <v>31942</v>
      </c>
      <c r="L13166">
        <v>47</v>
      </c>
      <c r="M13166" t="s">
        <v>5133</v>
      </c>
      <c r="N13166">
        <v>6.9423929098965997E-2</v>
      </c>
      <c r="O13166">
        <v>8.7850467289719597E-2</v>
      </c>
    </row>
    <row r="13167" spans="1:15">
      <c r="A13167" t="s">
        <v>14492</v>
      </c>
      <c r="B13167" t="s">
        <v>23518</v>
      </c>
      <c r="C13167" t="s">
        <v>14493</v>
      </c>
      <c r="D13167">
        <v>62</v>
      </c>
      <c r="E13167">
        <v>787</v>
      </c>
      <c r="F13167">
        <v>603</v>
      </c>
      <c r="G13167">
        <v>7393</v>
      </c>
      <c r="H13167">
        <v>0.63964283920313103</v>
      </c>
      <c r="I13167">
        <v>1</v>
      </c>
      <c r="J13167">
        <v>0.966855260484069</v>
      </c>
      <c r="K13167" t="s">
        <v>31943</v>
      </c>
      <c r="L13167">
        <v>62</v>
      </c>
      <c r="M13167" t="s">
        <v>5133</v>
      </c>
      <c r="N13167">
        <v>0.102819237147595</v>
      </c>
      <c r="O13167">
        <v>7.8780177890724307E-2</v>
      </c>
    </row>
    <row r="13168" spans="1:15">
      <c r="A13168" t="s">
        <v>14494</v>
      </c>
      <c r="B13168" t="s">
        <v>23518</v>
      </c>
      <c r="C13168" t="s">
        <v>14495</v>
      </c>
      <c r="D13168">
        <v>2</v>
      </c>
      <c r="E13168">
        <v>787</v>
      </c>
      <c r="F13168">
        <v>3</v>
      </c>
      <c r="G13168">
        <v>7393</v>
      </c>
      <c r="H13168">
        <v>3.1553088404617E-2</v>
      </c>
      <c r="I13168">
        <v>0.44363642296891398</v>
      </c>
      <c r="J13168">
        <v>0.42893220928983</v>
      </c>
      <c r="K13168" t="s">
        <v>24524</v>
      </c>
      <c r="L13168">
        <v>2</v>
      </c>
      <c r="M13168" t="s">
        <v>1463</v>
      </c>
      <c r="N13168">
        <v>0.66666666666666696</v>
      </c>
      <c r="O13168">
        <v>2.5412960609911099E-3</v>
      </c>
    </row>
    <row r="13169" spans="1:15">
      <c r="A13169" t="s">
        <v>14494</v>
      </c>
      <c r="B13169" t="s">
        <v>23511</v>
      </c>
      <c r="C13169" t="s">
        <v>14495</v>
      </c>
      <c r="D13169">
        <v>1</v>
      </c>
      <c r="E13169">
        <v>6152</v>
      </c>
      <c r="F13169">
        <v>2</v>
      </c>
      <c r="G13169">
        <v>7804</v>
      </c>
      <c r="H13169">
        <v>0.95521029019776005</v>
      </c>
      <c r="I13169">
        <v>1</v>
      </c>
      <c r="J13169">
        <v>0.85953329234717102</v>
      </c>
      <c r="K13169" t="s">
        <v>24616</v>
      </c>
      <c r="L13169">
        <v>1</v>
      </c>
      <c r="M13169" t="s">
        <v>1463</v>
      </c>
      <c r="N13169">
        <v>0.5</v>
      </c>
      <c r="O13169">
        <v>1.6254876462938901E-4</v>
      </c>
    </row>
    <row r="13170" spans="1:15">
      <c r="A13170" t="s">
        <v>14496</v>
      </c>
      <c r="B13170" t="s">
        <v>23518</v>
      </c>
      <c r="C13170" t="s">
        <v>14497</v>
      </c>
      <c r="D13170">
        <v>26</v>
      </c>
      <c r="E13170">
        <v>787</v>
      </c>
      <c r="F13170">
        <v>234</v>
      </c>
      <c r="G13170">
        <v>7393</v>
      </c>
      <c r="H13170">
        <v>0.43913097409199198</v>
      </c>
      <c r="I13170">
        <v>1</v>
      </c>
      <c r="J13170">
        <v>0.966855260484069</v>
      </c>
      <c r="K13170" t="s">
        <v>31944</v>
      </c>
      <c r="L13170">
        <v>26</v>
      </c>
      <c r="M13170" t="s">
        <v>1463</v>
      </c>
      <c r="N13170">
        <v>0.11111111111111099</v>
      </c>
      <c r="O13170">
        <v>3.3036848792884398E-2</v>
      </c>
    </row>
    <row r="13171" spans="1:15">
      <c r="A13171" t="s">
        <v>14496</v>
      </c>
      <c r="B13171" t="s">
        <v>23511</v>
      </c>
      <c r="C13171" t="s">
        <v>14497</v>
      </c>
      <c r="D13171">
        <v>218</v>
      </c>
      <c r="E13171">
        <v>6152</v>
      </c>
      <c r="F13171">
        <v>276</v>
      </c>
      <c r="G13171">
        <v>7804</v>
      </c>
      <c r="H13171">
        <v>0.509818531204978</v>
      </c>
      <c r="I13171">
        <v>0.968912233598893</v>
      </c>
      <c r="J13171">
        <v>0.832812322140707</v>
      </c>
      <c r="K13171" t="s">
        <v>31945</v>
      </c>
      <c r="L13171">
        <v>218</v>
      </c>
      <c r="M13171" t="s">
        <v>1463</v>
      </c>
      <c r="N13171">
        <v>0.78985507246376796</v>
      </c>
      <c r="O13171">
        <v>3.5435630689206798E-2</v>
      </c>
    </row>
    <row r="13172" spans="1:15">
      <c r="A13172" t="s">
        <v>14496</v>
      </c>
      <c r="B13172" t="s">
        <v>23513</v>
      </c>
      <c r="C13172" t="s">
        <v>14497</v>
      </c>
      <c r="D13172">
        <v>19</v>
      </c>
      <c r="E13172">
        <v>535</v>
      </c>
      <c r="F13172">
        <v>300</v>
      </c>
      <c r="G13172">
        <v>8124</v>
      </c>
      <c r="H13172">
        <v>0.60582226136067696</v>
      </c>
      <c r="I13172">
        <v>0.99999999999997702</v>
      </c>
      <c r="J13172">
        <v>0.95041217501583097</v>
      </c>
      <c r="K13172" t="s">
        <v>31946</v>
      </c>
      <c r="L13172">
        <v>19</v>
      </c>
      <c r="M13172" t="s">
        <v>1463</v>
      </c>
      <c r="N13172">
        <v>6.3333333333333297E-2</v>
      </c>
      <c r="O13172">
        <v>3.5514018691588801E-2</v>
      </c>
    </row>
    <row r="13173" spans="1:15">
      <c r="A13173" t="s">
        <v>14498</v>
      </c>
      <c r="B13173" t="s">
        <v>23513</v>
      </c>
      <c r="C13173" t="s">
        <v>14499</v>
      </c>
      <c r="D13173">
        <v>2</v>
      </c>
      <c r="E13173">
        <v>535</v>
      </c>
      <c r="F13173">
        <v>55</v>
      </c>
      <c r="G13173">
        <v>8124</v>
      </c>
      <c r="H13173">
        <v>0.88575654288720795</v>
      </c>
      <c r="I13173">
        <v>0.99999999999997702</v>
      </c>
      <c r="J13173">
        <v>0.95041217501583097</v>
      </c>
      <c r="K13173" t="s">
        <v>23546</v>
      </c>
      <c r="L13173">
        <v>2</v>
      </c>
      <c r="M13173" t="s">
        <v>1463</v>
      </c>
      <c r="N13173">
        <v>3.6363636363636397E-2</v>
      </c>
      <c r="O13173">
        <v>3.7383177570093499E-3</v>
      </c>
    </row>
    <row r="13174" spans="1:15">
      <c r="A13174" t="s">
        <v>14498</v>
      </c>
      <c r="B13174" t="s">
        <v>23511</v>
      </c>
      <c r="C13174" t="s">
        <v>14499</v>
      </c>
      <c r="D13174">
        <v>46</v>
      </c>
      <c r="E13174">
        <v>6152</v>
      </c>
      <c r="F13174">
        <v>51</v>
      </c>
      <c r="G13174">
        <v>7804</v>
      </c>
      <c r="H13174">
        <v>2.7066106044426001E-2</v>
      </c>
      <c r="I13174">
        <v>0.17943825859082399</v>
      </c>
      <c r="J13174">
        <v>0.154233157179614</v>
      </c>
      <c r="K13174" t="s">
        <v>31947</v>
      </c>
      <c r="L13174">
        <v>46</v>
      </c>
      <c r="M13174" t="s">
        <v>1463</v>
      </c>
      <c r="N13174">
        <v>0.90196078431372595</v>
      </c>
      <c r="O13174">
        <v>7.4772431729518904E-3</v>
      </c>
    </row>
    <row r="13175" spans="1:15">
      <c r="A13175" t="s">
        <v>14498</v>
      </c>
      <c r="B13175" t="s">
        <v>23518</v>
      </c>
      <c r="C13175" t="s">
        <v>14499</v>
      </c>
      <c r="D13175">
        <v>3</v>
      </c>
      <c r="E13175">
        <v>787</v>
      </c>
      <c r="F13175">
        <v>29</v>
      </c>
      <c r="G13175">
        <v>7393</v>
      </c>
      <c r="H13175">
        <v>0.60982566261591298</v>
      </c>
      <c r="I13175">
        <v>1</v>
      </c>
      <c r="J13175">
        <v>0.966855260484069</v>
      </c>
      <c r="K13175" t="s">
        <v>25133</v>
      </c>
      <c r="L13175">
        <v>3</v>
      </c>
      <c r="M13175" t="s">
        <v>1463</v>
      </c>
      <c r="N13175">
        <v>0.10344827586206901</v>
      </c>
      <c r="O13175">
        <v>3.8119440914866601E-3</v>
      </c>
    </row>
    <row r="13176" spans="1:15">
      <c r="A13176" t="s">
        <v>14500</v>
      </c>
      <c r="B13176" t="s">
        <v>23511</v>
      </c>
      <c r="C13176" t="s">
        <v>14501</v>
      </c>
      <c r="D13176">
        <v>42</v>
      </c>
      <c r="E13176">
        <v>6152</v>
      </c>
      <c r="F13176">
        <v>49</v>
      </c>
      <c r="G13176">
        <v>7804</v>
      </c>
      <c r="H13176">
        <v>0.15630224641454599</v>
      </c>
      <c r="I13176">
        <v>0.56908121891686403</v>
      </c>
      <c r="J13176">
        <v>0.48914425370855302</v>
      </c>
      <c r="K13176" t="s">
        <v>31948</v>
      </c>
      <c r="L13176">
        <v>42</v>
      </c>
      <c r="M13176" t="s">
        <v>5133</v>
      </c>
      <c r="N13176">
        <v>0.85714285714285698</v>
      </c>
      <c r="O13176">
        <v>6.8270481144343297E-3</v>
      </c>
    </row>
    <row r="13177" spans="1:15">
      <c r="A13177" t="s">
        <v>14500</v>
      </c>
      <c r="B13177" t="s">
        <v>23513</v>
      </c>
      <c r="C13177" t="s">
        <v>14501</v>
      </c>
      <c r="D13177">
        <v>3</v>
      </c>
      <c r="E13177">
        <v>535</v>
      </c>
      <c r="F13177">
        <v>50</v>
      </c>
      <c r="G13177">
        <v>8124</v>
      </c>
      <c r="H13177">
        <v>0.64876917869352901</v>
      </c>
      <c r="I13177">
        <v>0.99999999999997702</v>
      </c>
      <c r="J13177">
        <v>0.95041217501583097</v>
      </c>
      <c r="K13177" t="s">
        <v>26139</v>
      </c>
      <c r="L13177">
        <v>3</v>
      </c>
      <c r="M13177" t="s">
        <v>5133</v>
      </c>
      <c r="N13177">
        <v>0.06</v>
      </c>
      <c r="O13177">
        <v>5.60747663551402E-3</v>
      </c>
    </row>
    <row r="13178" spans="1:15">
      <c r="A13178" t="s">
        <v>14500</v>
      </c>
      <c r="B13178" t="s">
        <v>23518</v>
      </c>
      <c r="C13178" t="s">
        <v>14501</v>
      </c>
      <c r="D13178">
        <v>4</v>
      </c>
      <c r="E13178">
        <v>787</v>
      </c>
      <c r="F13178">
        <v>28</v>
      </c>
      <c r="G13178">
        <v>7393</v>
      </c>
      <c r="H13178">
        <v>0.34788880028786401</v>
      </c>
      <c r="I13178">
        <v>1</v>
      </c>
      <c r="J13178">
        <v>0.966855260484069</v>
      </c>
      <c r="K13178" t="s">
        <v>31949</v>
      </c>
      <c r="L13178">
        <v>4</v>
      </c>
      <c r="M13178" t="s">
        <v>5133</v>
      </c>
      <c r="N13178">
        <v>0.14285714285714299</v>
      </c>
      <c r="O13178">
        <v>5.0825921219822103E-3</v>
      </c>
    </row>
    <row r="13179" spans="1:15">
      <c r="A13179" t="s">
        <v>14502</v>
      </c>
      <c r="B13179" t="s">
        <v>23511</v>
      </c>
      <c r="C13179" t="s">
        <v>14503</v>
      </c>
      <c r="D13179">
        <v>11</v>
      </c>
      <c r="E13179">
        <v>6152</v>
      </c>
      <c r="F13179">
        <v>12</v>
      </c>
      <c r="G13179">
        <v>7804</v>
      </c>
      <c r="H13179">
        <v>0.24296886885364699</v>
      </c>
      <c r="I13179">
        <v>0.71382528017432401</v>
      </c>
      <c r="J13179">
        <v>0.61355659322887801</v>
      </c>
      <c r="K13179" t="s">
        <v>24809</v>
      </c>
      <c r="L13179">
        <v>11</v>
      </c>
      <c r="M13179" t="s">
        <v>1463</v>
      </c>
      <c r="N13179">
        <v>0.91666666666666696</v>
      </c>
      <c r="O13179">
        <v>1.78803641092328E-3</v>
      </c>
    </row>
    <row r="13180" spans="1:15">
      <c r="A13180" t="s">
        <v>14504</v>
      </c>
      <c r="B13180" t="s">
        <v>23511</v>
      </c>
      <c r="C13180" t="s">
        <v>14505</v>
      </c>
      <c r="D13180">
        <v>2</v>
      </c>
      <c r="E13180">
        <v>6152</v>
      </c>
      <c r="F13180">
        <v>2</v>
      </c>
      <c r="G13180">
        <v>7804</v>
      </c>
      <c r="H13180">
        <v>0.62141708038142995</v>
      </c>
      <c r="I13180">
        <v>0.968912233598893</v>
      </c>
      <c r="J13180">
        <v>0.832812322140707</v>
      </c>
      <c r="K13180" t="s">
        <v>27214</v>
      </c>
      <c r="L13180">
        <v>2</v>
      </c>
      <c r="M13180" t="s">
        <v>1463</v>
      </c>
      <c r="N13180">
        <v>1</v>
      </c>
      <c r="O13180">
        <v>3.2509752925877802E-4</v>
      </c>
    </row>
    <row r="13181" spans="1:15">
      <c r="A13181" t="s">
        <v>14506</v>
      </c>
      <c r="B13181" t="s">
        <v>23518</v>
      </c>
      <c r="C13181" t="s">
        <v>14507</v>
      </c>
      <c r="D13181">
        <v>1</v>
      </c>
      <c r="E13181">
        <v>787</v>
      </c>
      <c r="F13181">
        <v>2</v>
      </c>
      <c r="G13181">
        <v>7393</v>
      </c>
      <c r="H13181">
        <v>0.20158492765181499</v>
      </c>
      <c r="I13181">
        <v>0.83876007220319604</v>
      </c>
      <c r="J13181">
        <v>0.81095958809365798</v>
      </c>
      <c r="K13181" t="s">
        <v>27210</v>
      </c>
      <c r="L13181">
        <v>1</v>
      </c>
      <c r="M13181" t="s">
        <v>1463</v>
      </c>
      <c r="N13181">
        <v>0.5</v>
      </c>
      <c r="O13181">
        <v>1.27064803049555E-3</v>
      </c>
    </row>
    <row r="13182" spans="1:15">
      <c r="A13182" t="s">
        <v>14506</v>
      </c>
      <c r="B13182" t="s">
        <v>23511</v>
      </c>
      <c r="C13182" t="s">
        <v>14507</v>
      </c>
      <c r="D13182">
        <v>1</v>
      </c>
      <c r="E13182">
        <v>6152</v>
      </c>
      <c r="F13182">
        <v>2</v>
      </c>
      <c r="G13182">
        <v>7804</v>
      </c>
      <c r="H13182">
        <v>0.95521029019776005</v>
      </c>
      <c r="I13182">
        <v>1</v>
      </c>
      <c r="J13182">
        <v>0.85953329234717102</v>
      </c>
      <c r="K13182" t="s">
        <v>31950</v>
      </c>
      <c r="L13182">
        <v>1</v>
      </c>
      <c r="M13182" t="s">
        <v>1463</v>
      </c>
      <c r="N13182">
        <v>0.5</v>
      </c>
      <c r="O13182">
        <v>1.6254876462938901E-4</v>
      </c>
    </row>
    <row r="13183" spans="1:15">
      <c r="A13183" t="s">
        <v>14508</v>
      </c>
      <c r="B13183" t="s">
        <v>23511</v>
      </c>
      <c r="C13183" t="s">
        <v>14509</v>
      </c>
      <c r="D13183">
        <v>1</v>
      </c>
      <c r="E13183">
        <v>6152</v>
      </c>
      <c r="F13183">
        <v>1</v>
      </c>
      <c r="G13183">
        <v>7804</v>
      </c>
      <c r="H13183">
        <v>0.788313685289595</v>
      </c>
      <c r="I13183">
        <v>0.968912233598893</v>
      </c>
      <c r="J13183">
        <v>0.832812322140707</v>
      </c>
      <c r="K13183" t="s">
        <v>25019</v>
      </c>
      <c r="L13183">
        <v>1</v>
      </c>
      <c r="M13183" t="s">
        <v>1463</v>
      </c>
      <c r="N13183">
        <v>1</v>
      </c>
      <c r="O13183">
        <v>1.6254876462938901E-4</v>
      </c>
    </row>
    <row r="13184" spans="1:15">
      <c r="A13184" t="s">
        <v>14510</v>
      </c>
      <c r="B13184" t="s">
        <v>23511</v>
      </c>
      <c r="C13184" t="s">
        <v>14511</v>
      </c>
      <c r="D13184">
        <v>46</v>
      </c>
      <c r="E13184">
        <v>6152</v>
      </c>
      <c r="F13184">
        <v>48</v>
      </c>
      <c r="G13184">
        <v>7804</v>
      </c>
      <c r="H13184">
        <v>1.02150904829289E-3</v>
      </c>
      <c r="I13184">
        <v>1.34628602147838E-2</v>
      </c>
      <c r="J13184">
        <v>1.15717765648228E-2</v>
      </c>
      <c r="K13184" t="s">
        <v>31951</v>
      </c>
      <c r="L13184">
        <v>46</v>
      </c>
      <c r="M13184" t="s">
        <v>5133</v>
      </c>
      <c r="N13184">
        <v>0.95833333333333304</v>
      </c>
      <c r="O13184">
        <v>7.4772431729518904E-3</v>
      </c>
    </row>
    <row r="13185" spans="1:15">
      <c r="A13185" t="s">
        <v>14510</v>
      </c>
      <c r="B13185" t="s">
        <v>23518</v>
      </c>
      <c r="C13185" t="s">
        <v>14511</v>
      </c>
      <c r="D13185">
        <v>1</v>
      </c>
      <c r="E13185">
        <v>787</v>
      </c>
      <c r="F13185">
        <v>37</v>
      </c>
      <c r="G13185">
        <v>7393</v>
      </c>
      <c r="H13185">
        <v>0.98462965298376404</v>
      </c>
      <c r="I13185">
        <v>1</v>
      </c>
      <c r="J13185">
        <v>0.966855260484069</v>
      </c>
      <c r="K13185" t="s">
        <v>29679</v>
      </c>
      <c r="L13185">
        <v>1</v>
      </c>
      <c r="M13185" t="s">
        <v>5133</v>
      </c>
      <c r="N13185">
        <v>2.7027027027027001E-2</v>
      </c>
      <c r="O13185">
        <v>1.27064803049555E-3</v>
      </c>
    </row>
    <row r="13186" spans="1:15">
      <c r="A13186" t="s">
        <v>14512</v>
      </c>
      <c r="B13186" t="s">
        <v>23511</v>
      </c>
      <c r="C13186" t="s">
        <v>14513</v>
      </c>
      <c r="D13186">
        <v>6</v>
      </c>
      <c r="E13186">
        <v>6152</v>
      </c>
      <c r="F13186">
        <v>6</v>
      </c>
      <c r="G13186">
        <v>7804</v>
      </c>
      <c r="H13186">
        <v>0.23986678822258201</v>
      </c>
      <c r="I13186">
        <v>0.71382528017432401</v>
      </c>
      <c r="J13186">
        <v>0.61355659322887801</v>
      </c>
      <c r="K13186" t="s">
        <v>25004</v>
      </c>
      <c r="L13186">
        <v>6</v>
      </c>
      <c r="M13186" t="s">
        <v>5133</v>
      </c>
      <c r="N13186">
        <v>1</v>
      </c>
      <c r="O13186">
        <v>9.7529258777633303E-4</v>
      </c>
    </row>
    <row r="13187" spans="1:15">
      <c r="A13187" t="s">
        <v>14514</v>
      </c>
      <c r="B13187" t="s">
        <v>23511</v>
      </c>
      <c r="C13187" t="s">
        <v>14515</v>
      </c>
      <c r="D13187">
        <v>2</v>
      </c>
      <c r="E13187">
        <v>6152</v>
      </c>
      <c r="F13187">
        <v>4</v>
      </c>
      <c r="G13187">
        <v>7804</v>
      </c>
      <c r="H13187">
        <v>0.96811759508681905</v>
      </c>
      <c r="I13187">
        <v>1</v>
      </c>
      <c r="J13187">
        <v>0.85953329234717102</v>
      </c>
      <c r="K13187" t="s">
        <v>31952</v>
      </c>
      <c r="L13187">
        <v>2</v>
      </c>
      <c r="M13187" t="s">
        <v>5133</v>
      </c>
      <c r="N13187">
        <v>0.5</v>
      </c>
      <c r="O13187">
        <v>3.2509752925877802E-4</v>
      </c>
    </row>
    <row r="13188" spans="1:15">
      <c r="A13188" t="s">
        <v>14516</v>
      </c>
      <c r="B13188" t="s">
        <v>23511</v>
      </c>
      <c r="C13188" t="s">
        <v>14517</v>
      </c>
      <c r="D13188">
        <v>2</v>
      </c>
      <c r="E13188">
        <v>6152</v>
      </c>
      <c r="F13188">
        <v>4</v>
      </c>
      <c r="G13188">
        <v>7804</v>
      </c>
      <c r="H13188">
        <v>0.96811759508681905</v>
      </c>
      <c r="I13188">
        <v>1</v>
      </c>
      <c r="J13188">
        <v>0.85953329234717102</v>
      </c>
      <c r="K13188" t="s">
        <v>31953</v>
      </c>
      <c r="L13188">
        <v>2</v>
      </c>
      <c r="M13188" t="s">
        <v>1463</v>
      </c>
      <c r="N13188">
        <v>0.5</v>
      </c>
      <c r="O13188">
        <v>3.2509752925877802E-4</v>
      </c>
    </row>
    <row r="13189" spans="1:15">
      <c r="A13189" t="s">
        <v>14518</v>
      </c>
      <c r="B13189" t="s">
        <v>23511</v>
      </c>
      <c r="C13189" t="s">
        <v>14519</v>
      </c>
      <c r="D13189">
        <v>2</v>
      </c>
      <c r="E13189">
        <v>6152</v>
      </c>
      <c r="F13189">
        <v>2</v>
      </c>
      <c r="G13189">
        <v>7804</v>
      </c>
      <c r="H13189">
        <v>0.62141708038142995</v>
      </c>
      <c r="I13189">
        <v>0.968912233598893</v>
      </c>
      <c r="J13189">
        <v>0.832812322140707</v>
      </c>
      <c r="K13189" t="s">
        <v>24318</v>
      </c>
      <c r="L13189">
        <v>2</v>
      </c>
      <c r="M13189" t="s">
        <v>1463</v>
      </c>
      <c r="N13189">
        <v>1</v>
      </c>
      <c r="O13189">
        <v>3.2509752925877802E-4</v>
      </c>
    </row>
    <row r="13190" spans="1:15">
      <c r="A13190" t="s">
        <v>14520</v>
      </c>
      <c r="B13190" t="s">
        <v>23511</v>
      </c>
      <c r="C13190" t="s">
        <v>14521</v>
      </c>
      <c r="D13190">
        <v>2</v>
      </c>
      <c r="E13190">
        <v>6152</v>
      </c>
      <c r="F13190">
        <v>2</v>
      </c>
      <c r="G13190">
        <v>7804</v>
      </c>
      <c r="H13190">
        <v>0.62141708038142995</v>
      </c>
      <c r="I13190">
        <v>0.968912233598893</v>
      </c>
      <c r="J13190">
        <v>0.832812322140707</v>
      </c>
      <c r="K13190" t="s">
        <v>30292</v>
      </c>
      <c r="L13190">
        <v>2</v>
      </c>
      <c r="M13190" t="s">
        <v>1463</v>
      </c>
      <c r="N13190">
        <v>1</v>
      </c>
      <c r="O13190">
        <v>3.2509752925877802E-4</v>
      </c>
    </row>
    <row r="13191" spans="1:15">
      <c r="A13191" t="s">
        <v>14522</v>
      </c>
      <c r="B13191" t="s">
        <v>23511</v>
      </c>
      <c r="C13191" t="s">
        <v>14523</v>
      </c>
      <c r="D13191">
        <v>20</v>
      </c>
      <c r="E13191">
        <v>6152</v>
      </c>
      <c r="F13191">
        <v>26</v>
      </c>
      <c r="G13191">
        <v>7804</v>
      </c>
      <c r="H13191">
        <v>0.69629117644581895</v>
      </c>
      <c r="I13191">
        <v>0.968912233598893</v>
      </c>
      <c r="J13191">
        <v>0.832812322140707</v>
      </c>
      <c r="K13191" t="s">
        <v>25646</v>
      </c>
      <c r="L13191">
        <v>20</v>
      </c>
      <c r="M13191" t="s">
        <v>5133</v>
      </c>
      <c r="N13191">
        <v>0.76923076923076905</v>
      </c>
      <c r="O13191">
        <v>3.2509752925877801E-3</v>
      </c>
    </row>
    <row r="13192" spans="1:15">
      <c r="A13192" t="s">
        <v>14522</v>
      </c>
      <c r="B13192" t="s">
        <v>23518</v>
      </c>
      <c r="C13192" t="s">
        <v>14523</v>
      </c>
      <c r="D13192">
        <v>2</v>
      </c>
      <c r="E13192">
        <v>787</v>
      </c>
      <c r="F13192">
        <v>24</v>
      </c>
      <c r="G13192">
        <v>7393</v>
      </c>
      <c r="H13192">
        <v>0.74146761916767701</v>
      </c>
      <c r="I13192">
        <v>1</v>
      </c>
      <c r="J13192">
        <v>0.966855260484069</v>
      </c>
      <c r="K13192" t="s">
        <v>25647</v>
      </c>
      <c r="L13192">
        <v>2</v>
      </c>
      <c r="M13192" t="s">
        <v>5133</v>
      </c>
      <c r="N13192">
        <v>8.3333333333333301E-2</v>
      </c>
      <c r="O13192">
        <v>2.5412960609911099E-3</v>
      </c>
    </row>
    <row r="13193" spans="1:15">
      <c r="A13193" t="s">
        <v>14524</v>
      </c>
      <c r="B13193" t="s">
        <v>23518</v>
      </c>
      <c r="C13193" t="s">
        <v>14525</v>
      </c>
      <c r="D13193">
        <v>1</v>
      </c>
      <c r="E13193">
        <v>787</v>
      </c>
      <c r="F13193">
        <v>16</v>
      </c>
      <c r="G13193">
        <v>7393</v>
      </c>
      <c r="H13193">
        <v>0.83516677538628503</v>
      </c>
      <c r="I13193">
        <v>1</v>
      </c>
      <c r="J13193">
        <v>0.966855260484069</v>
      </c>
      <c r="K13193" t="s">
        <v>24718</v>
      </c>
      <c r="L13193">
        <v>1</v>
      </c>
      <c r="M13193" t="s">
        <v>5133</v>
      </c>
      <c r="N13193">
        <v>6.25E-2</v>
      </c>
      <c r="O13193">
        <v>1.27064803049555E-3</v>
      </c>
    </row>
    <row r="13194" spans="1:15">
      <c r="A13194" t="s">
        <v>14524</v>
      </c>
      <c r="B13194" t="s">
        <v>23511</v>
      </c>
      <c r="C13194" t="s">
        <v>14525</v>
      </c>
      <c r="D13194">
        <v>15</v>
      </c>
      <c r="E13194">
        <v>6152</v>
      </c>
      <c r="F13194">
        <v>16</v>
      </c>
      <c r="G13194">
        <v>7804</v>
      </c>
      <c r="H13194">
        <v>0.117553998354144</v>
      </c>
      <c r="I13194">
        <v>0.47842873658393897</v>
      </c>
      <c r="J13194">
        <v>0.41122542710949</v>
      </c>
      <c r="K13194" t="s">
        <v>31954</v>
      </c>
      <c r="L13194">
        <v>15</v>
      </c>
      <c r="M13194" t="s">
        <v>5133</v>
      </c>
      <c r="N13194">
        <v>0.9375</v>
      </c>
      <c r="O13194">
        <v>2.4382314694408299E-3</v>
      </c>
    </row>
    <row r="13195" spans="1:15">
      <c r="A13195" t="s">
        <v>14526</v>
      </c>
      <c r="B13195" t="s">
        <v>23511</v>
      </c>
      <c r="C13195" t="s">
        <v>14527</v>
      </c>
      <c r="D13195">
        <v>124</v>
      </c>
      <c r="E13195">
        <v>6152</v>
      </c>
      <c r="F13195">
        <v>140</v>
      </c>
      <c r="G13195">
        <v>7804</v>
      </c>
      <c r="H13195">
        <v>1.82248451926056E-3</v>
      </c>
      <c r="I13195">
        <v>2.1768655524101399E-2</v>
      </c>
      <c r="J13195">
        <v>1.8710884152602299E-2</v>
      </c>
      <c r="K13195" t="s">
        <v>28103</v>
      </c>
      <c r="L13195">
        <v>124</v>
      </c>
      <c r="M13195" t="s">
        <v>5133</v>
      </c>
      <c r="N13195">
        <v>0.88571428571428601</v>
      </c>
      <c r="O13195">
        <v>2.01560468140442E-2</v>
      </c>
    </row>
    <row r="13196" spans="1:15">
      <c r="A13196" t="s">
        <v>14526</v>
      </c>
      <c r="B13196" t="s">
        <v>23518</v>
      </c>
      <c r="C13196" t="s">
        <v>14527</v>
      </c>
      <c r="D13196">
        <v>5</v>
      </c>
      <c r="E13196">
        <v>787</v>
      </c>
      <c r="F13196">
        <v>131</v>
      </c>
      <c r="G13196">
        <v>7393</v>
      </c>
      <c r="H13196">
        <v>0.998855518517901</v>
      </c>
      <c r="I13196">
        <v>1</v>
      </c>
      <c r="J13196">
        <v>0.966855260484069</v>
      </c>
      <c r="K13196" t="s">
        <v>28104</v>
      </c>
      <c r="L13196">
        <v>5</v>
      </c>
      <c r="M13196" t="s">
        <v>5133</v>
      </c>
      <c r="N13196">
        <v>3.8167938931297697E-2</v>
      </c>
      <c r="O13196">
        <v>6.35324015247776E-3</v>
      </c>
    </row>
    <row r="13197" spans="1:15">
      <c r="A13197" t="s">
        <v>14526</v>
      </c>
      <c r="B13197" t="s">
        <v>23513</v>
      </c>
      <c r="C13197" t="s">
        <v>14527</v>
      </c>
      <c r="D13197">
        <v>9</v>
      </c>
      <c r="E13197">
        <v>535</v>
      </c>
      <c r="F13197">
        <v>154</v>
      </c>
      <c r="G13197">
        <v>8124</v>
      </c>
      <c r="H13197">
        <v>0.69313183932804401</v>
      </c>
      <c r="I13197">
        <v>0.99999999999997702</v>
      </c>
      <c r="J13197">
        <v>0.95041217501583097</v>
      </c>
      <c r="K13197" t="s">
        <v>25122</v>
      </c>
      <c r="L13197">
        <v>9</v>
      </c>
      <c r="M13197" t="s">
        <v>5133</v>
      </c>
      <c r="N13197">
        <v>5.8441558441558399E-2</v>
      </c>
      <c r="O13197">
        <v>1.6822429906542102E-2</v>
      </c>
    </row>
    <row r="13198" spans="1:15">
      <c r="A13198" t="s">
        <v>14528</v>
      </c>
      <c r="B13198" t="s">
        <v>23513</v>
      </c>
      <c r="C13198" t="s">
        <v>14529</v>
      </c>
      <c r="D13198">
        <v>9</v>
      </c>
      <c r="E13198">
        <v>535</v>
      </c>
      <c r="F13198">
        <v>144</v>
      </c>
      <c r="G13198">
        <v>8124</v>
      </c>
      <c r="H13198">
        <v>0.61397315755253601</v>
      </c>
      <c r="I13198">
        <v>0.99999999999997702</v>
      </c>
      <c r="J13198">
        <v>0.95041217501583097</v>
      </c>
      <c r="K13198" t="s">
        <v>25122</v>
      </c>
      <c r="L13198">
        <v>9</v>
      </c>
      <c r="M13198" t="s">
        <v>1463</v>
      </c>
      <c r="N13198">
        <v>6.25E-2</v>
      </c>
      <c r="O13198">
        <v>1.6822429906542102E-2</v>
      </c>
    </row>
    <row r="13199" spans="1:15">
      <c r="A13199" t="s">
        <v>14528</v>
      </c>
      <c r="B13199" t="s">
        <v>23518</v>
      </c>
      <c r="C13199" t="s">
        <v>14529</v>
      </c>
      <c r="D13199">
        <v>4</v>
      </c>
      <c r="E13199">
        <v>787</v>
      </c>
      <c r="F13199">
        <v>127</v>
      </c>
      <c r="G13199">
        <v>7393</v>
      </c>
      <c r="H13199">
        <v>0.99960374029435395</v>
      </c>
      <c r="I13199">
        <v>1</v>
      </c>
      <c r="J13199">
        <v>0.966855260484069</v>
      </c>
      <c r="K13199" t="s">
        <v>25121</v>
      </c>
      <c r="L13199">
        <v>4</v>
      </c>
      <c r="M13199" t="s">
        <v>1463</v>
      </c>
      <c r="N13199">
        <v>3.1496062992125998E-2</v>
      </c>
      <c r="O13199">
        <v>5.0825921219822103E-3</v>
      </c>
    </row>
    <row r="13200" spans="1:15">
      <c r="A13200" t="s">
        <v>14528</v>
      </c>
      <c r="B13200" t="s">
        <v>23511</v>
      </c>
      <c r="C13200" t="s">
        <v>14529</v>
      </c>
      <c r="D13200">
        <v>117</v>
      </c>
      <c r="E13200">
        <v>6152</v>
      </c>
      <c r="F13200">
        <v>132</v>
      </c>
      <c r="G13200">
        <v>7804</v>
      </c>
      <c r="H13200">
        <v>2.2942282647625601E-3</v>
      </c>
      <c r="I13200">
        <v>2.6202641840588601E-2</v>
      </c>
      <c r="J13200">
        <v>2.2522043009434899E-2</v>
      </c>
      <c r="K13200" t="s">
        <v>25120</v>
      </c>
      <c r="L13200">
        <v>117</v>
      </c>
      <c r="M13200" t="s">
        <v>1463</v>
      </c>
      <c r="N13200">
        <v>0.88636363636363602</v>
      </c>
      <c r="O13200">
        <v>1.9018205461638502E-2</v>
      </c>
    </row>
    <row r="13201" spans="1:15">
      <c r="A13201" t="s">
        <v>14530</v>
      </c>
      <c r="B13201" t="s">
        <v>23518</v>
      </c>
      <c r="C13201" t="s">
        <v>14531</v>
      </c>
      <c r="D13201">
        <v>1</v>
      </c>
      <c r="E13201">
        <v>787</v>
      </c>
      <c r="F13201">
        <v>1</v>
      </c>
      <c r="G13201">
        <v>7393</v>
      </c>
      <c r="H13201">
        <v>0.106452049235764</v>
      </c>
      <c r="I13201">
        <v>0.63266972740240601</v>
      </c>
      <c r="J13201">
        <v>0.61170005408803896</v>
      </c>
      <c r="K13201" t="s">
        <v>24703</v>
      </c>
      <c r="L13201">
        <v>1</v>
      </c>
      <c r="M13201" t="s">
        <v>5133</v>
      </c>
      <c r="N13201">
        <v>1</v>
      </c>
      <c r="O13201">
        <v>1.27064803049555E-3</v>
      </c>
    </row>
    <row r="13202" spans="1:15">
      <c r="A13202" t="s">
        <v>14532</v>
      </c>
      <c r="B13202" t="s">
        <v>23518</v>
      </c>
      <c r="C13202" t="s">
        <v>14533</v>
      </c>
      <c r="D13202">
        <v>1</v>
      </c>
      <c r="E13202">
        <v>787</v>
      </c>
      <c r="F13202">
        <v>1</v>
      </c>
      <c r="G13202">
        <v>7393</v>
      </c>
      <c r="H13202">
        <v>0.106452049235764</v>
      </c>
      <c r="I13202">
        <v>0.63266972740240601</v>
      </c>
      <c r="J13202">
        <v>0.61170005408803896</v>
      </c>
      <c r="K13202" t="s">
        <v>24703</v>
      </c>
      <c r="L13202">
        <v>1</v>
      </c>
      <c r="M13202" t="s">
        <v>5133</v>
      </c>
      <c r="N13202">
        <v>1</v>
      </c>
      <c r="O13202">
        <v>1.27064803049555E-3</v>
      </c>
    </row>
    <row r="13203" spans="1:15">
      <c r="A13203" t="s">
        <v>14534</v>
      </c>
      <c r="B13203" t="s">
        <v>23511</v>
      </c>
      <c r="C13203" t="s">
        <v>14535</v>
      </c>
      <c r="D13203">
        <v>7</v>
      </c>
      <c r="E13203">
        <v>6152</v>
      </c>
      <c r="F13203">
        <v>7</v>
      </c>
      <c r="G13203">
        <v>7804</v>
      </c>
      <c r="H13203">
        <v>0.18905120292587699</v>
      </c>
      <c r="I13203">
        <v>0.631132279689813</v>
      </c>
      <c r="J13203">
        <v>0.54247920626835999</v>
      </c>
      <c r="K13203" t="s">
        <v>31955</v>
      </c>
      <c r="L13203">
        <v>7</v>
      </c>
      <c r="M13203" t="s">
        <v>5133</v>
      </c>
      <c r="N13203">
        <v>1</v>
      </c>
      <c r="O13203">
        <v>1.13784135240572E-3</v>
      </c>
    </row>
    <row r="13204" spans="1:15">
      <c r="A13204" t="s">
        <v>14536</v>
      </c>
      <c r="B13204" t="s">
        <v>23511</v>
      </c>
      <c r="C13204" t="s">
        <v>14537</v>
      </c>
      <c r="D13204">
        <v>3</v>
      </c>
      <c r="E13204">
        <v>6152</v>
      </c>
      <c r="F13204">
        <v>3</v>
      </c>
      <c r="G13204">
        <v>7804</v>
      </c>
      <c r="H13204">
        <v>0.489837867770546</v>
      </c>
      <c r="I13204">
        <v>0.96083957126938102</v>
      </c>
      <c r="J13204">
        <v>0.82587360011061495</v>
      </c>
      <c r="K13204" t="s">
        <v>31956</v>
      </c>
      <c r="L13204">
        <v>3</v>
      </c>
      <c r="M13204" t="s">
        <v>5133</v>
      </c>
      <c r="N13204">
        <v>1</v>
      </c>
      <c r="O13204">
        <v>4.8764629388816603E-4</v>
      </c>
    </row>
    <row r="13205" spans="1:15">
      <c r="A13205" t="s">
        <v>14538</v>
      </c>
      <c r="B13205" t="s">
        <v>23511</v>
      </c>
      <c r="C13205" t="s">
        <v>14539</v>
      </c>
      <c r="D13205">
        <v>1</v>
      </c>
      <c r="E13205">
        <v>6152</v>
      </c>
      <c r="F13205">
        <v>1</v>
      </c>
      <c r="G13205">
        <v>7804</v>
      </c>
      <c r="H13205">
        <v>0.788313685289595</v>
      </c>
      <c r="I13205">
        <v>0.968912233598893</v>
      </c>
      <c r="J13205">
        <v>0.832812322140707</v>
      </c>
      <c r="K13205" t="s">
        <v>31957</v>
      </c>
      <c r="L13205">
        <v>1</v>
      </c>
      <c r="M13205" t="s">
        <v>5133</v>
      </c>
      <c r="N13205">
        <v>1</v>
      </c>
      <c r="O13205">
        <v>1.6254876462938901E-4</v>
      </c>
    </row>
    <row r="13206" spans="1:15">
      <c r="A13206" t="s">
        <v>14540</v>
      </c>
      <c r="B13206" t="s">
        <v>23511</v>
      </c>
      <c r="C13206" t="s">
        <v>14541</v>
      </c>
      <c r="D13206">
        <v>2</v>
      </c>
      <c r="E13206">
        <v>6152</v>
      </c>
      <c r="F13206">
        <v>2</v>
      </c>
      <c r="G13206">
        <v>7804</v>
      </c>
      <c r="H13206">
        <v>0.62141708038142995</v>
      </c>
      <c r="I13206">
        <v>0.968912233598893</v>
      </c>
      <c r="J13206">
        <v>0.832812322140707</v>
      </c>
      <c r="K13206" t="s">
        <v>27091</v>
      </c>
      <c r="L13206">
        <v>2</v>
      </c>
      <c r="M13206" t="s">
        <v>5133</v>
      </c>
      <c r="N13206">
        <v>1</v>
      </c>
      <c r="O13206">
        <v>3.2509752925877802E-4</v>
      </c>
    </row>
    <row r="13207" spans="1:15">
      <c r="A13207" t="s">
        <v>14542</v>
      </c>
      <c r="B13207" t="s">
        <v>23511</v>
      </c>
      <c r="C13207" t="s">
        <v>14543</v>
      </c>
      <c r="D13207">
        <v>27</v>
      </c>
      <c r="E13207">
        <v>6152</v>
      </c>
      <c r="F13207">
        <v>28</v>
      </c>
      <c r="G13207">
        <v>7804</v>
      </c>
      <c r="H13207">
        <v>1.0813784038615999E-2</v>
      </c>
      <c r="I13207">
        <v>8.7990417388941602E-2</v>
      </c>
      <c r="J13207">
        <v>7.5630693153318704E-2</v>
      </c>
      <c r="K13207" t="s">
        <v>31958</v>
      </c>
      <c r="L13207">
        <v>27</v>
      </c>
      <c r="M13207" t="s">
        <v>5133</v>
      </c>
      <c r="N13207">
        <v>0.96428571428571397</v>
      </c>
      <c r="O13207">
        <v>4.3888166449934998E-3</v>
      </c>
    </row>
    <row r="13208" spans="1:15">
      <c r="A13208" t="s">
        <v>14542</v>
      </c>
      <c r="B13208" t="s">
        <v>23518</v>
      </c>
      <c r="C13208" t="s">
        <v>14543</v>
      </c>
      <c r="D13208">
        <v>1</v>
      </c>
      <c r="E13208">
        <v>787</v>
      </c>
      <c r="F13208">
        <v>26</v>
      </c>
      <c r="G13208">
        <v>7393</v>
      </c>
      <c r="H13208">
        <v>0.94669298062504303</v>
      </c>
      <c r="I13208">
        <v>1</v>
      </c>
      <c r="J13208">
        <v>0.966855260484069</v>
      </c>
      <c r="K13208" t="s">
        <v>24717</v>
      </c>
      <c r="L13208">
        <v>1</v>
      </c>
      <c r="M13208" t="s">
        <v>5133</v>
      </c>
      <c r="N13208">
        <v>3.8461538461538498E-2</v>
      </c>
      <c r="O13208">
        <v>1.27064803049555E-3</v>
      </c>
    </row>
    <row r="13209" spans="1:15">
      <c r="A13209" t="s">
        <v>14544</v>
      </c>
      <c r="B13209" t="s">
        <v>23511</v>
      </c>
      <c r="C13209" t="s">
        <v>14545</v>
      </c>
      <c r="D13209">
        <v>10</v>
      </c>
      <c r="E13209">
        <v>6152</v>
      </c>
      <c r="F13209">
        <v>11</v>
      </c>
      <c r="G13209">
        <v>7804</v>
      </c>
      <c r="H13209">
        <v>0.28867792927582098</v>
      </c>
      <c r="I13209">
        <v>0.81015798566717701</v>
      </c>
      <c r="J13209">
        <v>0.69635776074186095</v>
      </c>
      <c r="K13209" t="s">
        <v>31959</v>
      </c>
      <c r="L13209">
        <v>10</v>
      </c>
      <c r="M13209" t="s">
        <v>5133</v>
      </c>
      <c r="N13209">
        <v>0.90909090909090895</v>
      </c>
      <c r="O13209">
        <v>1.62548764629389E-3</v>
      </c>
    </row>
    <row r="13210" spans="1:15">
      <c r="A13210" t="s">
        <v>14546</v>
      </c>
      <c r="B13210" t="s">
        <v>23511</v>
      </c>
      <c r="C13210" t="s">
        <v>14547</v>
      </c>
      <c r="D13210">
        <v>23</v>
      </c>
      <c r="E13210">
        <v>6152</v>
      </c>
      <c r="F13210">
        <v>28</v>
      </c>
      <c r="G13210">
        <v>7804</v>
      </c>
      <c r="H13210">
        <v>0.43904239052723998</v>
      </c>
      <c r="I13210">
        <v>0.96083957126938102</v>
      </c>
      <c r="J13210">
        <v>0.82587360011061495</v>
      </c>
      <c r="K13210" t="s">
        <v>31960</v>
      </c>
      <c r="L13210">
        <v>23</v>
      </c>
      <c r="M13210" t="s">
        <v>5133</v>
      </c>
      <c r="N13210">
        <v>0.82142857142857095</v>
      </c>
      <c r="O13210">
        <v>3.73862158647594E-3</v>
      </c>
    </row>
    <row r="13211" spans="1:15">
      <c r="A13211" t="s">
        <v>14546</v>
      </c>
      <c r="B13211" t="s">
        <v>23513</v>
      </c>
      <c r="C13211" t="s">
        <v>14547</v>
      </c>
      <c r="D13211">
        <v>1</v>
      </c>
      <c r="E13211">
        <v>535</v>
      </c>
      <c r="F13211">
        <v>30</v>
      </c>
      <c r="G13211">
        <v>8124</v>
      </c>
      <c r="H13211">
        <v>0.87093880909534505</v>
      </c>
      <c r="I13211">
        <v>0.99999999999997702</v>
      </c>
      <c r="J13211">
        <v>0.95041217501583097</v>
      </c>
      <c r="K13211" t="s">
        <v>30359</v>
      </c>
      <c r="L13211">
        <v>1</v>
      </c>
      <c r="M13211" t="s">
        <v>5133</v>
      </c>
      <c r="N13211">
        <v>3.3333333333333298E-2</v>
      </c>
      <c r="O13211">
        <v>1.8691588785046699E-3</v>
      </c>
    </row>
    <row r="13212" spans="1:15">
      <c r="A13212" t="s">
        <v>14546</v>
      </c>
      <c r="B13212" t="s">
        <v>23518</v>
      </c>
      <c r="C13212" t="s">
        <v>14547</v>
      </c>
      <c r="D13212">
        <v>4</v>
      </c>
      <c r="E13212">
        <v>787</v>
      </c>
      <c r="F13212">
        <v>19</v>
      </c>
      <c r="G13212">
        <v>7393</v>
      </c>
      <c r="H13212">
        <v>0.13620428310767099</v>
      </c>
      <c r="I13212">
        <v>0.734130643124697</v>
      </c>
      <c r="J13212">
        <v>0.70979807418766605</v>
      </c>
      <c r="K13212" t="s">
        <v>31961</v>
      </c>
      <c r="L13212">
        <v>4</v>
      </c>
      <c r="M13212" t="s">
        <v>5133</v>
      </c>
      <c r="N13212">
        <v>0.21052631578947401</v>
      </c>
      <c r="O13212">
        <v>5.0825921219822103E-3</v>
      </c>
    </row>
    <row r="13213" spans="1:15">
      <c r="A13213" t="s">
        <v>14548</v>
      </c>
      <c r="B13213" t="s">
        <v>23511</v>
      </c>
      <c r="C13213" t="s">
        <v>14549</v>
      </c>
      <c r="D13213">
        <v>20</v>
      </c>
      <c r="E13213">
        <v>6152</v>
      </c>
      <c r="F13213">
        <v>24</v>
      </c>
      <c r="G13213">
        <v>7804</v>
      </c>
      <c r="H13213">
        <v>0.403747270815001</v>
      </c>
      <c r="I13213">
        <v>0.91525479399875698</v>
      </c>
      <c r="J13213">
        <v>0.78669196642228301</v>
      </c>
      <c r="K13213" t="s">
        <v>31962</v>
      </c>
      <c r="L13213">
        <v>20</v>
      </c>
      <c r="M13213" t="s">
        <v>5133</v>
      </c>
      <c r="N13213">
        <v>0.83333333333333304</v>
      </c>
      <c r="O13213">
        <v>3.2509752925877801E-3</v>
      </c>
    </row>
    <row r="13214" spans="1:15">
      <c r="A13214" t="s">
        <v>14548</v>
      </c>
      <c r="B13214" t="s">
        <v>23513</v>
      </c>
      <c r="C13214" t="s">
        <v>14549</v>
      </c>
      <c r="D13214">
        <v>1</v>
      </c>
      <c r="E13214">
        <v>535</v>
      </c>
      <c r="F13214">
        <v>27</v>
      </c>
      <c r="G13214">
        <v>8124</v>
      </c>
      <c r="H13214">
        <v>0.841558314604401</v>
      </c>
      <c r="I13214">
        <v>0.99999999999997702</v>
      </c>
      <c r="J13214">
        <v>0.95041217501583097</v>
      </c>
      <c r="K13214" t="s">
        <v>30359</v>
      </c>
      <c r="L13214">
        <v>1</v>
      </c>
      <c r="M13214" t="s">
        <v>5133</v>
      </c>
      <c r="N13214">
        <v>3.7037037037037E-2</v>
      </c>
      <c r="O13214">
        <v>1.8691588785046699E-3</v>
      </c>
    </row>
    <row r="13215" spans="1:15">
      <c r="A13215" t="s">
        <v>14548</v>
      </c>
      <c r="B13215" t="s">
        <v>23518</v>
      </c>
      <c r="C13215" t="s">
        <v>14549</v>
      </c>
      <c r="D13215">
        <v>3</v>
      </c>
      <c r="E13215">
        <v>787</v>
      </c>
      <c r="F13215">
        <v>15</v>
      </c>
      <c r="G13215">
        <v>7393</v>
      </c>
      <c r="H13215">
        <v>0.20930191938060499</v>
      </c>
      <c r="I13215">
        <v>0.84599768127193498</v>
      </c>
      <c r="J13215">
        <v>0.81795730849509496</v>
      </c>
      <c r="K13215" t="s">
        <v>31963</v>
      </c>
      <c r="L13215">
        <v>3</v>
      </c>
      <c r="M13215" t="s">
        <v>5133</v>
      </c>
      <c r="N13215">
        <v>0.2</v>
      </c>
      <c r="O13215">
        <v>3.8119440914866601E-3</v>
      </c>
    </row>
    <row r="13216" spans="1:15">
      <c r="A13216" t="s">
        <v>14550</v>
      </c>
      <c r="B13216" t="s">
        <v>23511</v>
      </c>
      <c r="C13216" t="s">
        <v>14551</v>
      </c>
      <c r="D13216">
        <v>1</v>
      </c>
      <c r="E13216">
        <v>6152</v>
      </c>
      <c r="F13216">
        <v>1</v>
      </c>
      <c r="G13216">
        <v>7804</v>
      </c>
      <c r="H13216">
        <v>0.788313685289595</v>
      </c>
      <c r="I13216">
        <v>0.968912233598893</v>
      </c>
      <c r="J13216">
        <v>0.832812322140707</v>
      </c>
      <c r="K13216" t="s">
        <v>31964</v>
      </c>
      <c r="L13216">
        <v>1</v>
      </c>
      <c r="M13216" t="s">
        <v>5133</v>
      </c>
      <c r="N13216">
        <v>1</v>
      </c>
      <c r="O13216">
        <v>1.6254876462938901E-4</v>
      </c>
    </row>
    <row r="13217" spans="1:15">
      <c r="A13217" t="s">
        <v>14552</v>
      </c>
      <c r="B13217" t="s">
        <v>23518</v>
      </c>
      <c r="C13217" t="s">
        <v>14553</v>
      </c>
      <c r="D13217">
        <v>4</v>
      </c>
      <c r="E13217">
        <v>787</v>
      </c>
      <c r="F13217">
        <v>12</v>
      </c>
      <c r="G13217">
        <v>7393</v>
      </c>
      <c r="H13217">
        <v>3.1396037091493398E-2</v>
      </c>
      <c r="I13217">
        <v>0.44363642296891398</v>
      </c>
      <c r="J13217">
        <v>0.42893220928983</v>
      </c>
      <c r="K13217" t="s">
        <v>28842</v>
      </c>
      <c r="L13217">
        <v>4</v>
      </c>
      <c r="M13217" t="s">
        <v>1463</v>
      </c>
      <c r="N13217">
        <v>0.33333333333333298</v>
      </c>
      <c r="O13217">
        <v>5.0825921219822103E-3</v>
      </c>
    </row>
    <row r="13218" spans="1:15">
      <c r="A13218" t="s">
        <v>14552</v>
      </c>
      <c r="B13218" t="s">
        <v>23513</v>
      </c>
      <c r="C13218" t="s">
        <v>14553</v>
      </c>
      <c r="D13218">
        <v>1</v>
      </c>
      <c r="E13218">
        <v>535</v>
      </c>
      <c r="F13218">
        <v>10</v>
      </c>
      <c r="G13218">
        <v>8124</v>
      </c>
      <c r="H13218">
        <v>0.494202526653369</v>
      </c>
      <c r="I13218">
        <v>0.99999999999997702</v>
      </c>
      <c r="J13218">
        <v>0.95041217501583097</v>
      </c>
      <c r="K13218" t="s">
        <v>23688</v>
      </c>
      <c r="L13218">
        <v>1</v>
      </c>
      <c r="M13218" t="s">
        <v>1463</v>
      </c>
      <c r="N13218">
        <v>0.1</v>
      </c>
      <c r="O13218">
        <v>1.8691588785046699E-3</v>
      </c>
    </row>
    <row r="13219" spans="1:15">
      <c r="A13219" t="s">
        <v>14552</v>
      </c>
      <c r="B13219" t="s">
        <v>23511</v>
      </c>
      <c r="C13219" t="s">
        <v>14553</v>
      </c>
      <c r="D13219">
        <v>6</v>
      </c>
      <c r="E13219">
        <v>6152</v>
      </c>
      <c r="F13219">
        <v>11</v>
      </c>
      <c r="G13219">
        <v>7804</v>
      </c>
      <c r="H13219">
        <v>0.98462609877687202</v>
      </c>
      <c r="I13219">
        <v>1</v>
      </c>
      <c r="J13219">
        <v>0.85953329234717102</v>
      </c>
      <c r="K13219" t="s">
        <v>31965</v>
      </c>
      <c r="L13219">
        <v>6</v>
      </c>
      <c r="M13219" t="s">
        <v>1463</v>
      </c>
      <c r="N13219">
        <v>0.54545454545454497</v>
      </c>
      <c r="O13219">
        <v>9.7529258777633303E-4</v>
      </c>
    </row>
    <row r="13220" spans="1:15">
      <c r="A13220" t="s">
        <v>14554</v>
      </c>
      <c r="B13220" t="s">
        <v>23511</v>
      </c>
      <c r="C13220" t="s">
        <v>14555</v>
      </c>
      <c r="D13220">
        <v>2</v>
      </c>
      <c r="E13220">
        <v>6152</v>
      </c>
      <c r="F13220">
        <v>2</v>
      </c>
      <c r="G13220">
        <v>7804</v>
      </c>
      <c r="H13220">
        <v>0.62141708038142995</v>
      </c>
      <c r="I13220">
        <v>0.968912233598893</v>
      </c>
      <c r="J13220">
        <v>0.832812322140707</v>
      </c>
      <c r="K13220" t="s">
        <v>31966</v>
      </c>
      <c r="L13220">
        <v>2</v>
      </c>
      <c r="M13220" t="s">
        <v>5133</v>
      </c>
      <c r="N13220">
        <v>1</v>
      </c>
      <c r="O13220">
        <v>3.2509752925877802E-4</v>
      </c>
    </row>
    <row r="13221" spans="1:15">
      <c r="A13221" t="s">
        <v>14556</v>
      </c>
      <c r="B13221" t="s">
        <v>23511</v>
      </c>
      <c r="C13221" t="s">
        <v>14557</v>
      </c>
      <c r="D13221">
        <v>2</v>
      </c>
      <c r="E13221">
        <v>6152</v>
      </c>
      <c r="F13221">
        <v>2</v>
      </c>
      <c r="G13221">
        <v>7804</v>
      </c>
      <c r="H13221">
        <v>0.62141708038142995</v>
      </c>
      <c r="I13221">
        <v>0.968912233598893</v>
      </c>
      <c r="J13221">
        <v>0.832812322140707</v>
      </c>
      <c r="K13221" t="s">
        <v>31966</v>
      </c>
      <c r="L13221">
        <v>2</v>
      </c>
      <c r="M13221" t="s">
        <v>1463</v>
      </c>
      <c r="N13221">
        <v>1</v>
      </c>
      <c r="O13221">
        <v>3.2509752925877802E-4</v>
      </c>
    </row>
    <row r="13222" spans="1:15">
      <c r="A13222" t="s">
        <v>14558</v>
      </c>
      <c r="B13222" t="s">
        <v>23511</v>
      </c>
      <c r="C13222" t="s">
        <v>14559</v>
      </c>
      <c r="D13222">
        <v>4</v>
      </c>
      <c r="E13222">
        <v>6152</v>
      </c>
      <c r="F13222">
        <v>4</v>
      </c>
      <c r="G13222">
        <v>7804</v>
      </c>
      <c r="H13222">
        <v>0.38610601832086699</v>
      </c>
      <c r="I13222">
        <v>0.90829480295553899</v>
      </c>
      <c r="J13222">
        <v>0.78070962240619901</v>
      </c>
      <c r="K13222" t="s">
        <v>24753</v>
      </c>
      <c r="L13222">
        <v>4</v>
      </c>
      <c r="M13222" t="s">
        <v>1463</v>
      </c>
      <c r="N13222">
        <v>1</v>
      </c>
      <c r="O13222">
        <v>6.5019505851755496E-4</v>
      </c>
    </row>
    <row r="13223" spans="1:15">
      <c r="A13223" t="s">
        <v>14560</v>
      </c>
      <c r="B13223" t="s">
        <v>23511</v>
      </c>
      <c r="C13223" t="s">
        <v>14561</v>
      </c>
      <c r="D13223">
        <v>4</v>
      </c>
      <c r="E13223">
        <v>6152</v>
      </c>
      <c r="F13223">
        <v>4</v>
      </c>
      <c r="G13223">
        <v>7804</v>
      </c>
      <c r="H13223">
        <v>0.38610601832086699</v>
      </c>
      <c r="I13223">
        <v>0.90829480295553899</v>
      </c>
      <c r="J13223">
        <v>0.78070962240619901</v>
      </c>
      <c r="K13223" t="s">
        <v>31967</v>
      </c>
      <c r="L13223">
        <v>4</v>
      </c>
      <c r="M13223" t="s">
        <v>1463</v>
      </c>
      <c r="N13223">
        <v>1</v>
      </c>
      <c r="O13223">
        <v>6.5019505851755496E-4</v>
      </c>
    </row>
    <row r="13224" spans="1:15">
      <c r="A13224" t="s">
        <v>14562</v>
      </c>
      <c r="B13224" t="s">
        <v>23511</v>
      </c>
      <c r="C13224" t="s">
        <v>14563</v>
      </c>
      <c r="D13224">
        <v>6</v>
      </c>
      <c r="E13224">
        <v>6152</v>
      </c>
      <c r="F13224">
        <v>6</v>
      </c>
      <c r="G13224">
        <v>7804</v>
      </c>
      <c r="H13224">
        <v>0.23986678822258201</v>
      </c>
      <c r="I13224">
        <v>0.71382528017432401</v>
      </c>
      <c r="J13224">
        <v>0.61355659322887801</v>
      </c>
      <c r="K13224" t="s">
        <v>31968</v>
      </c>
      <c r="L13224">
        <v>6</v>
      </c>
      <c r="M13224" t="s">
        <v>1463</v>
      </c>
      <c r="N13224">
        <v>1</v>
      </c>
      <c r="O13224">
        <v>9.7529258777633303E-4</v>
      </c>
    </row>
    <row r="13225" spans="1:15">
      <c r="A13225" t="s">
        <v>14564</v>
      </c>
      <c r="B13225" t="s">
        <v>23511</v>
      </c>
      <c r="C13225" t="s">
        <v>14565</v>
      </c>
      <c r="D13225">
        <v>1</v>
      </c>
      <c r="E13225">
        <v>6152</v>
      </c>
      <c r="F13225">
        <v>1</v>
      </c>
      <c r="G13225">
        <v>7804</v>
      </c>
      <c r="H13225">
        <v>0.788313685289595</v>
      </c>
      <c r="I13225">
        <v>0.968912233598893</v>
      </c>
      <c r="J13225">
        <v>0.832812322140707</v>
      </c>
      <c r="K13225" t="s">
        <v>31969</v>
      </c>
      <c r="L13225">
        <v>1</v>
      </c>
      <c r="M13225" t="s">
        <v>1463</v>
      </c>
      <c r="N13225">
        <v>1</v>
      </c>
      <c r="O13225">
        <v>1.6254876462938901E-4</v>
      </c>
    </row>
    <row r="13226" spans="1:15">
      <c r="A13226" t="s">
        <v>14566</v>
      </c>
      <c r="B13226" t="s">
        <v>23511</v>
      </c>
      <c r="C13226" t="s">
        <v>14567</v>
      </c>
      <c r="D13226">
        <v>16</v>
      </c>
      <c r="E13226">
        <v>6152</v>
      </c>
      <c r="F13226">
        <v>16</v>
      </c>
      <c r="G13226">
        <v>7804</v>
      </c>
      <c r="H13226">
        <v>2.2150784116779201E-2</v>
      </c>
      <c r="I13226">
        <v>0.15357019220850299</v>
      </c>
      <c r="J13226">
        <v>0.13199869291536201</v>
      </c>
      <c r="K13226" t="s">
        <v>30804</v>
      </c>
      <c r="L13226">
        <v>16</v>
      </c>
      <c r="M13226" t="s">
        <v>1463</v>
      </c>
      <c r="N13226">
        <v>1</v>
      </c>
      <c r="O13226">
        <v>2.6007802340702198E-3</v>
      </c>
    </row>
    <row r="13227" spans="1:15">
      <c r="A13227" t="s">
        <v>14568</v>
      </c>
      <c r="B13227" t="s">
        <v>23513</v>
      </c>
      <c r="C13227" t="s">
        <v>14569</v>
      </c>
      <c r="D13227">
        <v>4</v>
      </c>
      <c r="E13227">
        <v>535</v>
      </c>
      <c r="F13227">
        <v>181</v>
      </c>
      <c r="G13227">
        <v>8124</v>
      </c>
      <c r="H13227">
        <v>0.99823025876895599</v>
      </c>
      <c r="I13227">
        <v>0.99999999999997702</v>
      </c>
      <c r="J13227">
        <v>0.95041217501583097</v>
      </c>
      <c r="K13227" t="s">
        <v>31970</v>
      </c>
      <c r="L13227">
        <v>4</v>
      </c>
      <c r="M13227" t="s">
        <v>1463</v>
      </c>
      <c r="N13227">
        <v>2.2099447513812199E-2</v>
      </c>
      <c r="O13227">
        <v>7.4766355140186902E-3</v>
      </c>
    </row>
    <row r="13228" spans="1:15">
      <c r="A13228" t="s">
        <v>14568</v>
      </c>
      <c r="B13228" t="s">
        <v>23518</v>
      </c>
      <c r="C13228" t="s">
        <v>14569</v>
      </c>
      <c r="D13228">
        <v>7</v>
      </c>
      <c r="E13228">
        <v>787</v>
      </c>
      <c r="F13228">
        <v>174</v>
      </c>
      <c r="G13228">
        <v>7393</v>
      </c>
      <c r="H13228">
        <v>0.99961002695345502</v>
      </c>
      <c r="I13228">
        <v>1</v>
      </c>
      <c r="J13228">
        <v>0.966855260484069</v>
      </c>
      <c r="K13228" t="s">
        <v>31971</v>
      </c>
      <c r="L13228">
        <v>7</v>
      </c>
      <c r="M13228" t="s">
        <v>1463</v>
      </c>
      <c r="N13228">
        <v>4.0229885057471299E-2</v>
      </c>
      <c r="O13228">
        <v>8.8945362134688708E-3</v>
      </c>
    </row>
    <row r="13229" spans="1:15">
      <c r="A13229" t="s">
        <v>14568</v>
      </c>
      <c r="B13229" t="s">
        <v>23511</v>
      </c>
      <c r="C13229" t="s">
        <v>14569</v>
      </c>
      <c r="D13229">
        <v>158</v>
      </c>
      <c r="E13229">
        <v>6152</v>
      </c>
      <c r="F13229">
        <v>176</v>
      </c>
      <c r="G13229">
        <v>7804</v>
      </c>
      <c r="H13229" s="34">
        <v>8.3988852264347904E-5</v>
      </c>
      <c r="I13229">
        <v>1.74814006457189E-3</v>
      </c>
      <c r="J13229">
        <v>1.5025845851854699E-3</v>
      </c>
      <c r="K13229" t="s">
        <v>31972</v>
      </c>
      <c r="L13229">
        <v>158</v>
      </c>
      <c r="M13229" t="s">
        <v>1463</v>
      </c>
      <c r="N13229">
        <v>0.89772727272727304</v>
      </c>
      <c r="O13229">
        <v>2.5682704811443399E-2</v>
      </c>
    </row>
    <row r="13230" spans="1:15">
      <c r="A13230" t="s">
        <v>14570</v>
      </c>
      <c r="B13230" t="s">
        <v>23513</v>
      </c>
      <c r="C13230" t="s">
        <v>14571</v>
      </c>
      <c r="D13230">
        <v>21</v>
      </c>
      <c r="E13230">
        <v>535</v>
      </c>
      <c r="F13230">
        <v>375</v>
      </c>
      <c r="G13230">
        <v>8124</v>
      </c>
      <c r="H13230">
        <v>0.81308225879155105</v>
      </c>
      <c r="I13230">
        <v>0.99999999999997702</v>
      </c>
      <c r="J13230">
        <v>0.95041217501583097</v>
      </c>
      <c r="K13230" t="s">
        <v>31973</v>
      </c>
      <c r="L13230">
        <v>21</v>
      </c>
      <c r="M13230" t="s">
        <v>1463</v>
      </c>
      <c r="N13230">
        <v>5.6000000000000001E-2</v>
      </c>
      <c r="O13230">
        <v>3.9252336448598102E-2</v>
      </c>
    </row>
    <row r="13231" spans="1:15">
      <c r="A13231" t="s">
        <v>14570</v>
      </c>
      <c r="B13231" t="s">
        <v>23511</v>
      </c>
      <c r="C13231" t="s">
        <v>14571</v>
      </c>
      <c r="D13231">
        <v>321</v>
      </c>
      <c r="E13231">
        <v>6152</v>
      </c>
      <c r="F13231">
        <v>377</v>
      </c>
      <c r="G13231">
        <v>7804</v>
      </c>
      <c r="H13231">
        <v>9.0792746385891503E-4</v>
      </c>
      <c r="I13231">
        <v>1.23120466689959E-2</v>
      </c>
      <c r="J13231">
        <v>1.0582614008934101E-2</v>
      </c>
      <c r="K13231" t="s">
        <v>31974</v>
      </c>
      <c r="L13231">
        <v>321</v>
      </c>
      <c r="M13231" t="s">
        <v>1463</v>
      </c>
      <c r="N13231">
        <v>0.85145888594164498</v>
      </c>
      <c r="O13231">
        <v>5.2178153446033798E-2</v>
      </c>
    </row>
    <row r="13232" spans="1:15">
      <c r="A13232" t="s">
        <v>14570</v>
      </c>
      <c r="B13232" t="s">
        <v>23518</v>
      </c>
      <c r="C13232" t="s">
        <v>14571</v>
      </c>
      <c r="D13232">
        <v>19</v>
      </c>
      <c r="E13232">
        <v>787</v>
      </c>
      <c r="F13232">
        <v>339</v>
      </c>
      <c r="G13232">
        <v>7393</v>
      </c>
      <c r="H13232">
        <v>0.99969442007060405</v>
      </c>
      <c r="I13232">
        <v>1</v>
      </c>
      <c r="J13232">
        <v>0.966855260484069</v>
      </c>
      <c r="K13232" t="s">
        <v>31975</v>
      </c>
      <c r="L13232">
        <v>19</v>
      </c>
      <c r="M13232" t="s">
        <v>1463</v>
      </c>
      <c r="N13232">
        <v>5.6047197640118E-2</v>
      </c>
      <c r="O13232">
        <v>2.4142312579415501E-2</v>
      </c>
    </row>
    <row r="13233" spans="1:15">
      <c r="A13233" t="s">
        <v>14572</v>
      </c>
      <c r="B13233" t="s">
        <v>23511</v>
      </c>
      <c r="C13233" t="s">
        <v>14573</v>
      </c>
      <c r="D13233">
        <v>3</v>
      </c>
      <c r="E13233">
        <v>6152</v>
      </c>
      <c r="F13233">
        <v>3</v>
      </c>
      <c r="G13233">
        <v>7804</v>
      </c>
      <c r="H13233">
        <v>0.489837867770546</v>
      </c>
      <c r="I13233">
        <v>0.96083957126938102</v>
      </c>
      <c r="J13233">
        <v>0.82587360011061495</v>
      </c>
      <c r="K13233" t="s">
        <v>27981</v>
      </c>
      <c r="L13233">
        <v>3</v>
      </c>
      <c r="M13233" t="s">
        <v>1463</v>
      </c>
      <c r="N13233">
        <v>1</v>
      </c>
      <c r="O13233">
        <v>4.8764629388816603E-4</v>
      </c>
    </row>
    <row r="13234" spans="1:15">
      <c r="A13234" t="s">
        <v>14574</v>
      </c>
      <c r="B13234" t="s">
        <v>23511</v>
      </c>
      <c r="C13234" t="s">
        <v>14575</v>
      </c>
      <c r="D13234">
        <v>3</v>
      </c>
      <c r="E13234">
        <v>6152</v>
      </c>
      <c r="F13234">
        <v>3</v>
      </c>
      <c r="G13234">
        <v>7804</v>
      </c>
      <c r="H13234">
        <v>0.489837867770546</v>
      </c>
      <c r="I13234">
        <v>0.96083957126938102</v>
      </c>
      <c r="J13234">
        <v>0.82587360011061495</v>
      </c>
      <c r="K13234" t="s">
        <v>27981</v>
      </c>
      <c r="L13234">
        <v>3</v>
      </c>
      <c r="M13234" t="s">
        <v>1463</v>
      </c>
      <c r="N13234">
        <v>1</v>
      </c>
      <c r="O13234">
        <v>4.8764629388816603E-4</v>
      </c>
    </row>
    <row r="13235" spans="1:15">
      <c r="A13235" t="s">
        <v>14576</v>
      </c>
      <c r="B13235" t="s">
        <v>23511</v>
      </c>
      <c r="C13235" t="s">
        <v>14577</v>
      </c>
      <c r="D13235">
        <v>3</v>
      </c>
      <c r="E13235">
        <v>6152</v>
      </c>
      <c r="F13235">
        <v>3</v>
      </c>
      <c r="G13235">
        <v>7804</v>
      </c>
      <c r="H13235">
        <v>0.489837867770546</v>
      </c>
      <c r="I13235">
        <v>0.96083957126938102</v>
      </c>
      <c r="J13235">
        <v>0.82587360011061495</v>
      </c>
      <c r="K13235" t="s">
        <v>27981</v>
      </c>
      <c r="L13235">
        <v>3</v>
      </c>
      <c r="M13235" t="s">
        <v>1463</v>
      </c>
      <c r="N13235">
        <v>1</v>
      </c>
      <c r="O13235">
        <v>4.8764629388816603E-4</v>
      </c>
    </row>
    <row r="13236" spans="1:15">
      <c r="A13236" t="s">
        <v>14578</v>
      </c>
      <c r="B13236" t="s">
        <v>23511</v>
      </c>
      <c r="C13236" t="s">
        <v>14579</v>
      </c>
      <c r="D13236">
        <v>1</v>
      </c>
      <c r="E13236">
        <v>6152</v>
      </c>
      <c r="F13236">
        <v>1</v>
      </c>
      <c r="G13236">
        <v>7804</v>
      </c>
      <c r="H13236">
        <v>0.788313685289595</v>
      </c>
      <c r="I13236">
        <v>0.968912233598893</v>
      </c>
      <c r="J13236">
        <v>0.832812322140707</v>
      </c>
      <c r="K13236" t="s">
        <v>27230</v>
      </c>
      <c r="L13236">
        <v>1</v>
      </c>
      <c r="M13236" t="s">
        <v>1463</v>
      </c>
      <c r="N13236">
        <v>1</v>
      </c>
      <c r="O13236">
        <v>1.6254876462938901E-4</v>
      </c>
    </row>
    <row r="13237" spans="1:15">
      <c r="A13237" t="s">
        <v>14580</v>
      </c>
      <c r="B13237" t="s">
        <v>23511</v>
      </c>
      <c r="C13237" t="s">
        <v>14581</v>
      </c>
      <c r="D13237">
        <v>2</v>
      </c>
      <c r="E13237">
        <v>6152</v>
      </c>
      <c r="F13237">
        <v>2</v>
      </c>
      <c r="G13237">
        <v>7804</v>
      </c>
      <c r="H13237">
        <v>0.62141708038142995</v>
      </c>
      <c r="I13237">
        <v>0.968912233598893</v>
      </c>
      <c r="J13237">
        <v>0.832812322140707</v>
      </c>
      <c r="K13237" t="s">
        <v>24676</v>
      </c>
      <c r="L13237">
        <v>2</v>
      </c>
      <c r="M13237" t="s">
        <v>1463</v>
      </c>
      <c r="N13237">
        <v>1</v>
      </c>
      <c r="O13237">
        <v>3.2509752925877802E-4</v>
      </c>
    </row>
    <row r="13238" spans="1:15">
      <c r="A13238" t="s">
        <v>14582</v>
      </c>
      <c r="B13238" t="s">
        <v>23511</v>
      </c>
      <c r="C13238" t="s">
        <v>14583</v>
      </c>
      <c r="D13238">
        <v>2</v>
      </c>
      <c r="E13238">
        <v>6152</v>
      </c>
      <c r="F13238">
        <v>2</v>
      </c>
      <c r="G13238">
        <v>7804</v>
      </c>
      <c r="H13238">
        <v>0.62141708038142995</v>
      </c>
      <c r="I13238">
        <v>0.968912233598893</v>
      </c>
      <c r="J13238">
        <v>0.832812322140707</v>
      </c>
      <c r="K13238" t="s">
        <v>24676</v>
      </c>
      <c r="L13238">
        <v>2</v>
      </c>
      <c r="M13238" t="s">
        <v>1463</v>
      </c>
      <c r="N13238">
        <v>1</v>
      </c>
      <c r="O13238">
        <v>3.2509752925877802E-4</v>
      </c>
    </row>
    <row r="13239" spans="1:15">
      <c r="A13239" t="s">
        <v>14584</v>
      </c>
      <c r="B13239" t="s">
        <v>23511</v>
      </c>
      <c r="C13239" t="s">
        <v>14585</v>
      </c>
      <c r="D13239">
        <v>4</v>
      </c>
      <c r="E13239">
        <v>6152</v>
      </c>
      <c r="F13239">
        <v>5</v>
      </c>
      <c r="G13239">
        <v>7804</v>
      </c>
      <c r="H13239">
        <v>0.71320711691885297</v>
      </c>
      <c r="I13239">
        <v>0.968912233598893</v>
      </c>
      <c r="J13239">
        <v>0.832812322140707</v>
      </c>
      <c r="K13239" t="s">
        <v>31976</v>
      </c>
      <c r="L13239">
        <v>4</v>
      </c>
      <c r="M13239" t="s">
        <v>1463</v>
      </c>
      <c r="N13239">
        <v>0.8</v>
      </c>
      <c r="O13239">
        <v>6.5019505851755496E-4</v>
      </c>
    </row>
    <row r="13240" spans="1:15">
      <c r="A13240" t="s">
        <v>14586</v>
      </c>
      <c r="B13240" t="s">
        <v>23511</v>
      </c>
      <c r="C13240" t="s">
        <v>14587</v>
      </c>
      <c r="D13240">
        <v>1</v>
      </c>
      <c r="E13240">
        <v>6152</v>
      </c>
      <c r="F13240">
        <v>1</v>
      </c>
      <c r="G13240">
        <v>7804</v>
      </c>
      <c r="H13240">
        <v>0.788313685289595</v>
      </c>
      <c r="I13240">
        <v>0.968912233598893</v>
      </c>
      <c r="J13240">
        <v>0.832812322140707</v>
      </c>
      <c r="K13240" t="s">
        <v>31977</v>
      </c>
      <c r="L13240">
        <v>1</v>
      </c>
      <c r="M13240" t="s">
        <v>1463</v>
      </c>
      <c r="N13240">
        <v>1</v>
      </c>
      <c r="O13240">
        <v>1.6254876462938901E-4</v>
      </c>
    </row>
    <row r="13241" spans="1:15">
      <c r="A13241" t="s">
        <v>14588</v>
      </c>
      <c r="B13241" t="s">
        <v>23511</v>
      </c>
      <c r="C13241" t="s">
        <v>14589</v>
      </c>
      <c r="D13241">
        <v>2</v>
      </c>
      <c r="E13241">
        <v>6152</v>
      </c>
      <c r="F13241">
        <v>2</v>
      </c>
      <c r="G13241">
        <v>7804</v>
      </c>
      <c r="H13241">
        <v>0.62141708038142995</v>
      </c>
      <c r="I13241">
        <v>0.968912233598893</v>
      </c>
      <c r="J13241">
        <v>0.832812322140707</v>
      </c>
      <c r="K13241" t="s">
        <v>23939</v>
      </c>
      <c r="L13241">
        <v>2</v>
      </c>
      <c r="M13241" t="s">
        <v>1463</v>
      </c>
      <c r="N13241">
        <v>1</v>
      </c>
      <c r="O13241">
        <v>3.2509752925877802E-4</v>
      </c>
    </row>
    <row r="13242" spans="1:15">
      <c r="A13242" t="s">
        <v>14590</v>
      </c>
      <c r="B13242" t="s">
        <v>23511</v>
      </c>
      <c r="C13242" t="s">
        <v>14591</v>
      </c>
      <c r="D13242">
        <v>1</v>
      </c>
      <c r="E13242">
        <v>6152</v>
      </c>
      <c r="F13242">
        <v>1</v>
      </c>
      <c r="G13242">
        <v>7804</v>
      </c>
      <c r="H13242">
        <v>0.788313685289595</v>
      </c>
      <c r="I13242">
        <v>0.968912233598893</v>
      </c>
      <c r="J13242">
        <v>0.832812322140707</v>
      </c>
      <c r="K13242" t="s">
        <v>31978</v>
      </c>
      <c r="L13242">
        <v>1</v>
      </c>
      <c r="M13242" t="s">
        <v>1463</v>
      </c>
      <c r="N13242">
        <v>1</v>
      </c>
      <c r="O13242">
        <v>1.6254876462938901E-4</v>
      </c>
    </row>
    <row r="13243" spans="1:15">
      <c r="A13243" t="s">
        <v>14592</v>
      </c>
      <c r="B13243" t="s">
        <v>23511</v>
      </c>
      <c r="C13243" t="s">
        <v>14593</v>
      </c>
      <c r="D13243">
        <v>1</v>
      </c>
      <c r="E13243">
        <v>6152</v>
      </c>
      <c r="F13243">
        <v>1</v>
      </c>
      <c r="G13243">
        <v>7804</v>
      </c>
      <c r="H13243">
        <v>0.788313685289595</v>
      </c>
      <c r="I13243">
        <v>0.968912233598893</v>
      </c>
      <c r="J13243">
        <v>0.832812322140707</v>
      </c>
      <c r="K13243" t="s">
        <v>27330</v>
      </c>
      <c r="L13243">
        <v>1</v>
      </c>
      <c r="M13243" t="s">
        <v>1463</v>
      </c>
      <c r="N13243">
        <v>1</v>
      </c>
      <c r="O13243">
        <v>1.6254876462938901E-4</v>
      </c>
    </row>
    <row r="13244" spans="1:15">
      <c r="A13244" t="s">
        <v>14594</v>
      </c>
      <c r="B13244" t="s">
        <v>23511</v>
      </c>
      <c r="C13244" t="s">
        <v>14595</v>
      </c>
      <c r="D13244">
        <v>1</v>
      </c>
      <c r="E13244">
        <v>6152</v>
      </c>
      <c r="F13244">
        <v>3</v>
      </c>
      <c r="G13244">
        <v>7804</v>
      </c>
      <c r="H13244">
        <v>0.99052768249503997</v>
      </c>
      <c r="I13244">
        <v>1</v>
      </c>
      <c r="J13244">
        <v>0.85953329234717102</v>
      </c>
      <c r="K13244" t="s">
        <v>31979</v>
      </c>
      <c r="L13244">
        <v>1</v>
      </c>
      <c r="M13244" t="s">
        <v>1463</v>
      </c>
      <c r="N13244">
        <v>0.33333333333333298</v>
      </c>
      <c r="O13244">
        <v>1.6254876462938901E-4</v>
      </c>
    </row>
    <row r="13245" spans="1:15">
      <c r="A13245" t="s">
        <v>14596</v>
      </c>
      <c r="B13245" t="s">
        <v>23511</v>
      </c>
      <c r="C13245" t="s">
        <v>14597</v>
      </c>
      <c r="D13245">
        <v>1</v>
      </c>
      <c r="E13245">
        <v>6152</v>
      </c>
      <c r="F13245">
        <v>1</v>
      </c>
      <c r="G13245">
        <v>7804</v>
      </c>
      <c r="H13245">
        <v>0.788313685289595</v>
      </c>
      <c r="I13245">
        <v>0.968912233598893</v>
      </c>
      <c r="J13245">
        <v>0.832812322140707</v>
      </c>
      <c r="K13245" t="s">
        <v>31980</v>
      </c>
      <c r="L13245">
        <v>1</v>
      </c>
      <c r="M13245" t="s">
        <v>1463</v>
      </c>
      <c r="N13245">
        <v>1</v>
      </c>
      <c r="O13245">
        <v>1.6254876462938901E-4</v>
      </c>
    </row>
    <row r="13246" spans="1:15">
      <c r="A13246" t="s">
        <v>14598</v>
      </c>
      <c r="B13246" t="s">
        <v>23511</v>
      </c>
      <c r="C13246" t="s">
        <v>14599</v>
      </c>
      <c r="D13246">
        <v>1</v>
      </c>
      <c r="E13246">
        <v>6152</v>
      </c>
      <c r="F13246">
        <v>1</v>
      </c>
      <c r="G13246">
        <v>7804</v>
      </c>
      <c r="H13246">
        <v>0.788313685289595</v>
      </c>
      <c r="I13246">
        <v>0.968912233598893</v>
      </c>
      <c r="J13246">
        <v>0.832812322140707</v>
      </c>
      <c r="K13246" t="s">
        <v>31981</v>
      </c>
      <c r="L13246">
        <v>1</v>
      </c>
      <c r="M13246" t="s">
        <v>1463</v>
      </c>
      <c r="N13246">
        <v>1</v>
      </c>
      <c r="O13246">
        <v>1.6254876462938901E-4</v>
      </c>
    </row>
    <row r="13247" spans="1:15">
      <c r="A13247" t="s">
        <v>14600</v>
      </c>
      <c r="B13247" t="s">
        <v>23511</v>
      </c>
      <c r="C13247" t="s">
        <v>14601</v>
      </c>
      <c r="D13247">
        <v>14</v>
      </c>
      <c r="E13247">
        <v>6152</v>
      </c>
      <c r="F13247">
        <v>14</v>
      </c>
      <c r="G13247">
        <v>7804</v>
      </c>
      <c r="H13247">
        <v>3.5680033920092398E-2</v>
      </c>
      <c r="I13247">
        <v>0.21445050912290001</v>
      </c>
      <c r="J13247">
        <v>0.18432735215193299</v>
      </c>
      <c r="K13247" t="s">
        <v>24239</v>
      </c>
      <c r="L13247">
        <v>14</v>
      </c>
      <c r="M13247" t="s">
        <v>5133</v>
      </c>
      <c r="N13247">
        <v>1</v>
      </c>
      <c r="O13247">
        <v>2.2756827048114399E-3</v>
      </c>
    </row>
    <row r="13248" spans="1:15">
      <c r="A13248" t="s">
        <v>14602</v>
      </c>
      <c r="B13248" t="s">
        <v>23511</v>
      </c>
      <c r="C13248" t="s">
        <v>14603</v>
      </c>
      <c r="D13248">
        <v>2</v>
      </c>
      <c r="E13248">
        <v>6152</v>
      </c>
      <c r="F13248">
        <v>2</v>
      </c>
      <c r="G13248">
        <v>7804</v>
      </c>
      <c r="H13248">
        <v>0.62141708038142995</v>
      </c>
      <c r="I13248">
        <v>0.968912233598893</v>
      </c>
      <c r="J13248">
        <v>0.832812322140707</v>
      </c>
      <c r="K13248" t="s">
        <v>31982</v>
      </c>
      <c r="L13248">
        <v>2</v>
      </c>
      <c r="M13248" t="s">
        <v>1463</v>
      </c>
      <c r="N13248">
        <v>1</v>
      </c>
      <c r="O13248">
        <v>3.2509752925877802E-4</v>
      </c>
    </row>
    <row r="13249" spans="1:15">
      <c r="A13249" t="s">
        <v>14604</v>
      </c>
      <c r="B13249" t="s">
        <v>23518</v>
      </c>
      <c r="C13249" t="s">
        <v>14605</v>
      </c>
      <c r="D13249">
        <v>1</v>
      </c>
      <c r="E13249">
        <v>787</v>
      </c>
      <c r="F13249">
        <v>1</v>
      </c>
      <c r="G13249">
        <v>7393</v>
      </c>
      <c r="H13249">
        <v>0.106452049235764</v>
      </c>
      <c r="I13249">
        <v>0.63266972740240601</v>
      </c>
      <c r="J13249">
        <v>0.61170005408803896</v>
      </c>
      <c r="K13249" t="s">
        <v>26018</v>
      </c>
      <c r="L13249">
        <v>1</v>
      </c>
      <c r="M13249" t="s">
        <v>1463</v>
      </c>
      <c r="N13249">
        <v>1</v>
      </c>
      <c r="O13249">
        <v>1.27064803049555E-3</v>
      </c>
    </row>
    <row r="13250" spans="1:15">
      <c r="A13250" t="s">
        <v>14606</v>
      </c>
      <c r="B13250" t="s">
        <v>23511</v>
      </c>
      <c r="C13250" t="s">
        <v>14607</v>
      </c>
      <c r="D13250">
        <v>17</v>
      </c>
      <c r="E13250">
        <v>6152</v>
      </c>
      <c r="F13250">
        <v>18</v>
      </c>
      <c r="G13250">
        <v>7804</v>
      </c>
      <c r="H13250">
        <v>8.0393663889612596E-2</v>
      </c>
      <c r="I13250">
        <v>0.37475171448543398</v>
      </c>
      <c r="J13250">
        <v>0.32211157496441201</v>
      </c>
      <c r="K13250" t="s">
        <v>31983</v>
      </c>
      <c r="L13250">
        <v>17</v>
      </c>
      <c r="M13250" t="s">
        <v>5133</v>
      </c>
      <c r="N13250">
        <v>0.94444444444444398</v>
      </c>
      <c r="O13250">
        <v>2.7633289986996102E-3</v>
      </c>
    </row>
    <row r="13251" spans="1:15">
      <c r="A13251" t="s">
        <v>14606</v>
      </c>
      <c r="B13251" t="s">
        <v>23518</v>
      </c>
      <c r="C13251" t="s">
        <v>14607</v>
      </c>
      <c r="D13251">
        <v>1</v>
      </c>
      <c r="E13251">
        <v>787</v>
      </c>
      <c r="F13251">
        <v>12</v>
      </c>
      <c r="G13251">
        <v>7393</v>
      </c>
      <c r="H13251">
        <v>0.74120734014009004</v>
      </c>
      <c r="I13251">
        <v>1</v>
      </c>
      <c r="J13251">
        <v>0.966855260484069</v>
      </c>
      <c r="K13251" t="s">
        <v>28216</v>
      </c>
      <c r="L13251">
        <v>1</v>
      </c>
      <c r="M13251" t="s">
        <v>5133</v>
      </c>
      <c r="N13251">
        <v>8.3333333333333301E-2</v>
      </c>
      <c r="O13251">
        <v>1.27064803049555E-3</v>
      </c>
    </row>
    <row r="13252" spans="1:15">
      <c r="A13252" t="s">
        <v>14608</v>
      </c>
      <c r="B13252" t="s">
        <v>23518</v>
      </c>
      <c r="C13252" t="s">
        <v>14609</v>
      </c>
      <c r="D13252">
        <v>1</v>
      </c>
      <c r="E13252">
        <v>787</v>
      </c>
      <c r="F13252">
        <v>17</v>
      </c>
      <c r="G13252">
        <v>7393</v>
      </c>
      <c r="H13252">
        <v>0.85275166731674401</v>
      </c>
      <c r="I13252">
        <v>1</v>
      </c>
      <c r="J13252">
        <v>0.966855260484069</v>
      </c>
      <c r="K13252" t="s">
        <v>23748</v>
      </c>
      <c r="L13252">
        <v>1</v>
      </c>
      <c r="M13252" t="s">
        <v>5133</v>
      </c>
      <c r="N13252">
        <v>5.8823529411764698E-2</v>
      </c>
      <c r="O13252">
        <v>1.27064803049555E-3</v>
      </c>
    </row>
    <row r="13253" spans="1:15">
      <c r="A13253" t="s">
        <v>14608</v>
      </c>
      <c r="B13253" t="s">
        <v>23511</v>
      </c>
      <c r="C13253" t="s">
        <v>14609</v>
      </c>
      <c r="D13253">
        <v>17</v>
      </c>
      <c r="E13253">
        <v>6152</v>
      </c>
      <c r="F13253">
        <v>18</v>
      </c>
      <c r="G13253">
        <v>7804</v>
      </c>
      <c r="H13253">
        <v>8.0393663889612596E-2</v>
      </c>
      <c r="I13253">
        <v>0.37475171448543398</v>
      </c>
      <c r="J13253">
        <v>0.32211157496441201</v>
      </c>
      <c r="K13253" t="s">
        <v>30236</v>
      </c>
      <c r="L13253">
        <v>17</v>
      </c>
      <c r="M13253" t="s">
        <v>5133</v>
      </c>
      <c r="N13253">
        <v>0.94444444444444398</v>
      </c>
      <c r="O13253">
        <v>2.7633289986996102E-3</v>
      </c>
    </row>
    <row r="13254" spans="1:15">
      <c r="A13254" t="s">
        <v>14610</v>
      </c>
      <c r="B13254" t="s">
        <v>23511</v>
      </c>
      <c r="C13254" t="s">
        <v>14611</v>
      </c>
      <c r="D13254">
        <v>4</v>
      </c>
      <c r="E13254">
        <v>6152</v>
      </c>
      <c r="F13254">
        <v>4</v>
      </c>
      <c r="G13254">
        <v>7804</v>
      </c>
      <c r="H13254">
        <v>0.38610601832086699</v>
      </c>
      <c r="I13254">
        <v>0.90829480295553899</v>
      </c>
      <c r="J13254">
        <v>0.78070962240619901</v>
      </c>
      <c r="K13254" t="s">
        <v>24843</v>
      </c>
      <c r="L13254">
        <v>4</v>
      </c>
      <c r="M13254" t="s">
        <v>1463</v>
      </c>
      <c r="N13254">
        <v>1</v>
      </c>
      <c r="O13254">
        <v>6.5019505851755496E-4</v>
      </c>
    </row>
    <row r="13255" spans="1:15">
      <c r="A13255" t="s">
        <v>14612</v>
      </c>
      <c r="B13255" t="s">
        <v>23511</v>
      </c>
      <c r="C13255" t="s">
        <v>14613</v>
      </c>
      <c r="D13255">
        <v>4</v>
      </c>
      <c r="E13255">
        <v>6152</v>
      </c>
      <c r="F13255">
        <v>4</v>
      </c>
      <c r="G13255">
        <v>7804</v>
      </c>
      <c r="H13255">
        <v>0.38610601832086699</v>
      </c>
      <c r="I13255">
        <v>0.90829480295553899</v>
      </c>
      <c r="J13255">
        <v>0.78070962240619901</v>
      </c>
      <c r="K13255" t="s">
        <v>31984</v>
      </c>
      <c r="L13255">
        <v>4</v>
      </c>
      <c r="M13255" t="s">
        <v>1463</v>
      </c>
      <c r="N13255">
        <v>1</v>
      </c>
      <c r="O13255">
        <v>6.5019505851755496E-4</v>
      </c>
    </row>
    <row r="13256" spans="1:15">
      <c r="A13256" t="s">
        <v>14614</v>
      </c>
      <c r="B13256" t="s">
        <v>23511</v>
      </c>
      <c r="C13256" t="s">
        <v>14615</v>
      </c>
      <c r="D13256">
        <v>2</v>
      </c>
      <c r="E13256">
        <v>6152</v>
      </c>
      <c r="F13256">
        <v>3</v>
      </c>
      <c r="G13256">
        <v>7804</v>
      </c>
      <c r="H13256">
        <v>0.88457550560319997</v>
      </c>
      <c r="I13256">
        <v>1</v>
      </c>
      <c r="J13256">
        <v>0.85953329234717102</v>
      </c>
      <c r="K13256" t="s">
        <v>31985</v>
      </c>
      <c r="L13256">
        <v>2</v>
      </c>
      <c r="M13256" t="s">
        <v>1463</v>
      </c>
      <c r="N13256">
        <v>0.66666666666666696</v>
      </c>
      <c r="O13256">
        <v>3.2509752925877802E-4</v>
      </c>
    </row>
    <row r="13257" spans="1:15">
      <c r="A13257" t="s">
        <v>14614</v>
      </c>
      <c r="B13257" t="s">
        <v>23518</v>
      </c>
      <c r="C13257" t="s">
        <v>14615</v>
      </c>
      <c r="D13257">
        <v>1</v>
      </c>
      <c r="E13257">
        <v>787</v>
      </c>
      <c r="F13257">
        <v>3</v>
      </c>
      <c r="G13257">
        <v>7393</v>
      </c>
      <c r="H13257">
        <v>0.28660084727541502</v>
      </c>
      <c r="I13257">
        <v>0.97863801257884697</v>
      </c>
      <c r="J13257">
        <v>0.94620131057153301</v>
      </c>
      <c r="K13257" t="s">
        <v>28267</v>
      </c>
      <c r="L13257">
        <v>1</v>
      </c>
      <c r="M13257" t="s">
        <v>1463</v>
      </c>
      <c r="N13257">
        <v>0.33333333333333298</v>
      </c>
      <c r="O13257">
        <v>1.27064803049555E-3</v>
      </c>
    </row>
    <row r="13258" spans="1:15">
      <c r="A13258" t="s">
        <v>14616</v>
      </c>
      <c r="B13258" t="s">
        <v>23511</v>
      </c>
      <c r="C13258" t="s">
        <v>14617</v>
      </c>
      <c r="D13258">
        <v>5</v>
      </c>
      <c r="E13258">
        <v>6152</v>
      </c>
      <c r="F13258">
        <v>5</v>
      </c>
      <c r="G13258">
        <v>7804</v>
      </c>
      <c r="H13258">
        <v>0.30433074367137097</v>
      </c>
      <c r="I13258">
        <v>0.81020448119108801</v>
      </c>
      <c r="J13258">
        <v>0.69639772519260701</v>
      </c>
      <c r="K13258" t="s">
        <v>28555</v>
      </c>
      <c r="L13258">
        <v>5</v>
      </c>
      <c r="M13258" t="s">
        <v>1463</v>
      </c>
      <c r="N13258">
        <v>1</v>
      </c>
      <c r="O13258">
        <v>8.1274382314694405E-4</v>
      </c>
    </row>
    <row r="13259" spans="1:15">
      <c r="A13259" t="s">
        <v>14618</v>
      </c>
      <c r="B13259" t="s">
        <v>23518</v>
      </c>
      <c r="C13259" t="s">
        <v>14619</v>
      </c>
      <c r="D13259">
        <v>1</v>
      </c>
      <c r="E13259">
        <v>787</v>
      </c>
      <c r="F13259">
        <v>1</v>
      </c>
      <c r="G13259">
        <v>7393</v>
      </c>
      <c r="H13259">
        <v>0.106452049235764</v>
      </c>
      <c r="I13259">
        <v>0.63266972740240601</v>
      </c>
      <c r="J13259">
        <v>0.61170005408803896</v>
      </c>
      <c r="K13259" t="s">
        <v>24803</v>
      </c>
      <c r="L13259">
        <v>1</v>
      </c>
      <c r="M13259" t="s">
        <v>1463</v>
      </c>
      <c r="N13259">
        <v>1</v>
      </c>
      <c r="O13259">
        <v>1.27064803049555E-3</v>
      </c>
    </row>
    <row r="13260" spans="1:15">
      <c r="A13260" t="s">
        <v>14620</v>
      </c>
      <c r="B13260" t="s">
        <v>23511</v>
      </c>
      <c r="C13260" t="s">
        <v>14621</v>
      </c>
      <c r="D13260">
        <v>2</v>
      </c>
      <c r="E13260">
        <v>6152</v>
      </c>
      <c r="F13260">
        <v>2</v>
      </c>
      <c r="G13260">
        <v>7804</v>
      </c>
      <c r="H13260">
        <v>0.62141708038142995</v>
      </c>
      <c r="I13260">
        <v>0.968912233598893</v>
      </c>
      <c r="J13260">
        <v>0.832812322140707</v>
      </c>
      <c r="K13260" t="s">
        <v>31986</v>
      </c>
      <c r="L13260">
        <v>2</v>
      </c>
      <c r="M13260" t="s">
        <v>1463</v>
      </c>
      <c r="N13260">
        <v>1</v>
      </c>
      <c r="O13260">
        <v>3.2509752925877802E-4</v>
      </c>
    </row>
    <row r="13261" spans="1:15">
      <c r="A13261" t="s">
        <v>14622</v>
      </c>
      <c r="B13261" t="s">
        <v>23511</v>
      </c>
      <c r="C13261" t="s">
        <v>14623</v>
      </c>
      <c r="D13261">
        <v>1</v>
      </c>
      <c r="E13261">
        <v>6152</v>
      </c>
      <c r="F13261">
        <v>1</v>
      </c>
      <c r="G13261">
        <v>7804</v>
      </c>
      <c r="H13261">
        <v>0.788313685289595</v>
      </c>
      <c r="I13261">
        <v>0.968912233598893</v>
      </c>
      <c r="J13261">
        <v>0.832812322140707</v>
      </c>
      <c r="K13261" t="s">
        <v>31987</v>
      </c>
      <c r="L13261">
        <v>1</v>
      </c>
      <c r="M13261" t="s">
        <v>1463</v>
      </c>
      <c r="N13261">
        <v>1</v>
      </c>
      <c r="O13261">
        <v>1.6254876462938901E-4</v>
      </c>
    </row>
    <row r="13262" spans="1:15">
      <c r="A13262" t="s">
        <v>14624</v>
      </c>
      <c r="B13262" t="s">
        <v>23511</v>
      </c>
      <c r="C13262" t="s">
        <v>14625</v>
      </c>
      <c r="D13262">
        <v>1</v>
      </c>
      <c r="E13262">
        <v>6152</v>
      </c>
      <c r="F13262">
        <v>1</v>
      </c>
      <c r="G13262">
        <v>7804</v>
      </c>
      <c r="H13262">
        <v>0.788313685289595</v>
      </c>
      <c r="I13262">
        <v>0.968912233598893</v>
      </c>
      <c r="J13262">
        <v>0.832812322140707</v>
      </c>
      <c r="K13262" t="s">
        <v>31988</v>
      </c>
      <c r="L13262">
        <v>1</v>
      </c>
      <c r="M13262" t="s">
        <v>1463</v>
      </c>
      <c r="N13262">
        <v>1</v>
      </c>
      <c r="O13262">
        <v>1.6254876462938901E-4</v>
      </c>
    </row>
    <row r="13263" spans="1:15">
      <c r="A13263" t="s">
        <v>14626</v>
      </c>
      <c r="B13263" t="s">
        <v>23513</v>
      </c>
      <c r="C13263" t="s">
        <v>14627</v>
      </c>
      <c r="D13263">
        <v>2</v>
      </c>
      <c r="E13263">
        <v>535</v>
      </c>
      <c r="F13263">
        <v>2</v>
      </c>
      <c r="G13263">
        <v>8124</v>
      </c>
      <c r="H13263">
        <v>4.3292101807675997E-3</v>
      </c>
      <c r="I13263">
        <v>8.6376068510507401E-2</v>
      </c>
      <c r="J13263">
        <v>8.2092867142389697E-2</v>
      </c>
      <c r="K13263" t="s">
        <v>25056</v>
      </c>
      <c r="L13263">
        <v>2</v>
      </c>
      <c r="M13263" t="s">
        <v>5133</v>
      </c>
      <c r="N13263">
        <v>1</v>
      </c>
      <c r="O13263">
        <v>3.7383177570093499E-3</v>
      </c>
    </row>
    <row r="13264" spans="1:15">
      <c r="A13264" t="s">
        <v>14628</v>
      </c>
      <c r="B13264" t="s">
        <v>23511</v>
      </c>
      <c r="C13264" t="s">
        <v>14629</v>
      </c>
      <c r="D13264">
        <v>5</v>
      </c>
      <c r="E13264">
        <v>6152</v>
      </c>
      <c r="F13264">
        <v>6</v>
      </c>
      <c r="G13264">
        <v>7804</v>
      </c>
      <c r="H13264">
        <v>0.62665052091531404</v>
      </c>
      <c r="I13264">
        <v>0.968912233598893</v>
      </c>
      <c r="J13264">
        <v>0.832812322140707</v>
      </c>
      <c r="K13264" t="s">
        <v>31989</v>
      </c>
      <c r="L13264">
        <v>5</v>
      </c>
      <c r="M13264" t="s">
        <v>5133</v>
      </c>
      <c r="N13264">
        <v>0.83333333333333304</v>
      </c>
      <c r="O13264">
        <v>8.1274382314694405E-4</v>
      </c>
    </row>
    <row r="13265" spans="1:15">
      <c r="A13265" t="s">
        <v>14630</v>
      </c>
      <c r="B13265" t="s">
        <v>23511</v>
      </c>
      <c r="C13265" t="s">
        <v>14631</v>
      </c>
      <c r="D13265">
        <v>3</v>
      </c>
      <c r="E13265">
        <v>6152</v>
      </c>
      <c r="F13265">
        <v>4</v>
      </c>
      <c r="G13265">
        <v>7804</v>
      </c>
      <c r="H13265">
        <v>0.80103341611958101</v>
      </c>
      <c r="I13265">
        <v>0.968912233598893</v>
      </c>
      <c r="J13265">
        <v>0.832812322140707</v>
      </c>
      <c r="K13265" t="s">
        <v>31990</v>
      </c>
      <c r="L13265">
        <v>3</v>
      </c>
      <c r="M13265" t="s">
        <v>5133</v>
      </c>
      <c r="N13265">
        <v>0.75</v>
      </c>
      <c r="O13265">
        <v>4.8764629388816603E-4</v>
      </c>
    </row>
    <row r="13266" spans="1:15">
      <c r="A13266" t="s">
        <v>14630</v>
      </c>
      <c r="B13266" t="s">
        <v>23518</v>
      </c>
      <c r="C13266" t="s">
        <v>14631</v>
      </c>
      <c r="D13266">
        <v>1</v>
      </c>
      <c r="E13266">
        <v>787</v>
      </c>
      <c r="F13266">
        <v>4</v>
      </c>
      <c r="G13266">
        <v>7393</v>
      </c>
      <c r="H13266">
        <v>0.362574478289521</v>
      </c>
      <c r="I13266">
        <v>1</v>
      </c>
      <c r="J13266">
        <v>0.966855260484069</v>
      </c>
      <c r="K13266" t="s">
        <v>24891</v>
      </c>
      <c r="L13266">
        <v>1</v>
      </c>
      <c r="M13266" t="s">
        <v>5133</v>
      </c>
      <c r="N13266">
        <v>0.25</v>
      </c>
      <c r="O13266">
        <v>1.27064803049555E-3</v>
      </c>
    </row>
    <row r="13267" spans="1:15">
      <c r="A13267" t="s">
        <v>14632</v>
      </c>
      <c r="B13267" t="s">
        <v>23511</v>
      </c>
      <c r="C13267" t="s">
        <v>14633</v>
      </c>
      <c r="D13267">
        <v>8</v>
      </c>
      <c r="E13267">
        <v>6152</v>
      </c>
      <c r="F13267">
        <v>10</v>
      </c>
      <c r="G13267">
        <v>7804</v>
      </c>
      <c r="H13267">
        <v>0.64231594183968699</v>
      </c>
      <c r="I13267">
        <v>0.968912233598893</v>
      </c>
      <c r="J13267">
        <v>0.832812322140707</v>
      </c>
      <c r="K13267" t="s">
        <v>31991</v>
      </c>
      <c r="L13267">
        <v>8</v>
      </c>
      <c r="M13267" t="s">
        <v>5133</v>
      </c>
      <c r="N13267">
        <v>0.8</v>
      </c>
      <c r="O13267">
        <v>1.3003901170351099E-3</v>
      </c>
    </row>
    <row r="13268" spans="1:15">
      <c r="A13268" t="s">
        <v>14632</v>
      </c>
      <c r="B13268" t="s">
        <v>23518</v>
      </c>
      <c r="C13268" t="s">
        <v>14633</v>
      </c>
      <c r="D13268">
        <v>2</v>
      </c>
      <c r="E13268">
        <v>787</v>
      </c>
      <c r="F13268">
        <v>11</v>
      </c>
      <c r="G13268">
        <v>7393</v>
      </c>
      <c r="H13268">
        <v>0.330137264657273</v>
      </c>
      <c r="I13268">
        <v>1</v>
      </c>
      <c r="J13268">
        <v>0.966855260484069</v>
      </c>
      <c r="K13268" t="s">
        <v>31992</v>
      </c>
      <c r="L13268">
        <v>2</v>
      </c>
      <c r="M13268" t="s">
        <v>5133</v>
      </c>
      <c r="N13268">
        <v>0.18181818181818199</v>
      </c>
      <c r="O13268">
        <v>2.5412960609911099E-3</v>
      </c>
    </row>
    <row r="13269" spans="1:15">
      <c r="A13269" t="s">
        <v>14634</v>
      </c>
      <c r="B13269" t="s">
        <v>23518</v>
      </c>
      <c r="C13269" t="s">
        <v>14635</v>
      </c>
      <c r="D13269">
        <v>1</v>
      </c>
      <c r="E13269">
        <v>787</v>
      </c>
      <c r="F13269">
        <v>4</v>
      </c>
      <c r="G13269">
        <v>7393</v>
      </c>
      <c r="H13269">
        <v>0.362574478289521</v>
      </c>
      <c r="I13269">
        <v>1</v>
      </c>
      <c r="J13269">
        <v>0.966855260484069</v>
      </c>
      <c r="K13269" t="s">
        <v>24742</v>
      </c>
      <c r="L13269">
        <v>1</v>
      </c>
      <c r="M13269" t="s">
        <v>5133</v>
      </c>
      <c r="N13269">
        <v>0.25</v>
      </c>
      <c r="O13269">
        <v>1.27064803049555E-3</v>
      </c>
    </row>
    <row r="13270" spans="1:15">
      <c r="A13270" t="s">
        <v>14634</v>
      </c>
      <c r="B13270" t="s">
        <v>23511</v>
      </c>
      <c r="C13270" t="s">
        <v>14635</v>
      </c>
      <c r="D13270">
        <v>3</v>
      </c>
      <c r="E13270">
        <v>6152</v>
      </c>
      <c r="F13270">
        <v>4</v>
      </c>
      <c r="G13270">
        <v>7804</v>
      </c>
      <c r="H13270">
        <v>0.80103341611958101</v>
      </c>
      <c r="I13270">
        <v>0.968912233598893</v>
      </c>
      <c r="J13270">
        <v>0.832812322140707</v>
      </c>
      <c r="K13270" t="s">
        <v>31993</v>
      </c>
      <c r="L13270">
        <v>3</v>
      </c>
      <c r="M13270" t="s">
        <v>5133</v>
      </c>
      <c r="N13270">
        <v>0.75</v>
      </c>
      <c r="O13270">
        <v>4.8764629388816603E-4</v>
      </c>
    </row>
    <row r="13271" spans="1:15">
      <c r="A13271" t="s">
        <v>14636</v>
      </c>
      <c r="B13271" t="s">
        <v>23511</v>
      </c>
      <c r="C13271" t="s">
        <v>14637</v>
      </c>
      <c r="D13271">
        <v>8</v>
      </c>
      <c r="E13271">
        <v>6152</v>
      </c>
      <c r="F13271">
        <v>10</v>
      </c>
      <c r="G13271">
        <v>7804</v>
      </c>
      <c r="H13271">
        <v>0.64231594183968699</v>
      </c>
      <c r="I13271">
        <v>0.968912233598893</v>
      </c>
      <c r="J13271">
        <v>0.832812322140707</v>
      </c>
      <c r="K13271" t="s">
        <v>31991</v>
      </c>
      <c r="L13271">
        <v>8</v>
      </c>
      <c r="M13271" t="s">
        <v>5133</v>
      </c>
      <c r="N13271">
        <v>0.8</v>
      </c>
      <c r="O13271">
        <v>1.3003901170351099E-3</v>
      </c>
    </row>
    <row r="13272" spans="1:15">
      <c r="A13272" t="s">
        <v>14636</v>
      </c>
      <c r="B13272" t="s">
        <v>23518</v>
      </c>
      <c r="C13272" t="s">
        <v>14637</v>
      </c>
      <c r="D13272">
        <v>2</v>
      </c>
      <c r="E13272">
        <v>787</v>
      </c>
      <c r="F13272">
        <v>11</v>
      </c>
      <c r="G13272">
        <v>7393</v>
      </c>
      <c r="H13272">
        <v>0.330137264657273</v>
      </c>
      <c r="I13272">
        <v>1</v>
      </c>
      <c r="J13272">
        <v>0.966855260484069</v>
      </c>
      <c r="K13272" t="s">
        <v>31992</v>
      </c>
      <c r="L13272">
        <v>2</v>
      </c>
      <c r="M13272" t="s">
        <v>5133</v>
      </c>
      <c r="N13272">
        <v>0.18181818181818199</v>
      </c>
      <c r="O13272">
        <v>2.5412960609911099E-3</v>
      </c>
    </row>
    <row r="13273" spans="1:15">
      <c r="A13273" t="s">
        <v>14638</v>
      </c>
      <c r="B13273" t="s">
        <v>23511</v>
      </c>
      <c r="C13273" t="s">
        <v>14639</v>
      </c>
      <c r="D13273">
        <v>22</v>
      </c>
      <c r="E13273">
        <v>6152</v>
      </c>
      <c r="F13273">
        <v>23</v>
      </c>
      <c r="G13273">
        <v>7804</v>
      </c>
      <c r="H13273">
        <v>3.0027803398246001E-2</v>
      </c>
      <c r="I13273">
        <v>0.19196345743878701</v>
      </c>
      <c r="J13273">
        <v>0.16499898258270601</v>
      </c>
      <c r="K13273" t="s">
        <v>31994</v>
      </c>
      <c r="L13273">
        <v>22</v>
      </c>
      <c r="M13273" t="s">
        <v>1463</v>
      </c>
      <c r="N13273">
        <v>0.95652173913043503</v>
      </c>
      <c r="O13273">
        <v>3.57607282184655E-3</v>
      </c>
    </row>
    <row r="13274" spans="1:15">
      <c r="A13274" t="s">
        <v>14640</v>
      </c>
      <c r="B13274" t="s">
        <v>23511</v>
      </c>
      <c r="C13274" t="s">
        <v>14641</v>
      </c>
      <c r="D13274">
        <v>4</v>
      </c>
      <c r="E13274">
        <v>6152</v>
      </c>
      <c r="F13274">
        <v>4</v>
      </c>
      <c r="G13274">
        <v>7804</v>
      </c>
      <c r="H13274">
        <v>0.38610601832086699</v>
      </c>
      <c r="I13274">
        <v>0.90829480295553899</v>
      </c>
      <c r="J13274">
        <v>0.78070962240619901</v>
      </c>
      <c r="K13274" t="s">
        <v>29243</v>
      </c>
      <c r="L13274">
        <v>4</v>
      </c>
      <c r="M13274" t="s">
        <v>1463</v>
      </c>
      <c r="N13274">
        <v>1</v>
      </c>
      <c r="O13274">
        <v>6.5019505851755496E-4</v>
      </c>
    </row>
    <row r="13275" spans="1:15">
      <c r="A13275" t="s">
        <v>14642</v>
      </c>
      <c r="B13275" t="s">
        <v>23513</v>
      </c>
      <c r="C13275" t="s">
        <v>14643</v>
      </c>
      <c r="D13275">
        <v>3</v>
      </c>
      <c r="E13275">
        <v>535</v>
      </c>
      <c r="F13275">
        <v>3</v>
      </c>
      <c r="G13275">
        <v>8124</v>
      </c>
      <c r="H13275">
        <v>2.8410108672114397E-4</v>
      </c>
      <c r="I13275">
        <v>1.0526959909756699E-2</v>
      </c>
      <c r="J13275">
        <v>1.0004950864136501E-2</v>
      </c>
      <c r="K13275" t="s">
        <v>24136</v>
      </c>
      <c r="L13275">
        <v>3</v>
      </c>
      <c r="M13275" t="s">
        <v>5133</v>
      </c>
      <c r="N13275">
        <v>1</v>
      </c>
      <c r="O13275">
        <v>5.60747663551402E-3</v>
      </c>
    </row>
    <row r="13276" spans="1:15">
      <c r="A13276" t="s">
        <v>14644</v>
      </c>
      <c r="B13276" t="s">
        <v>23513</v>
      </c>
      <c r="C13276" t="s">
        <v>14645</v>
      </c>
      <c r="D13276">
        <v>3</v>
      </c>
      <c r="E13276">
        <v>535</v>
      </c>
      <c r="F13276">
        <v>3</v>
      </c>
      <c r="G13276">
        <v>8124</v>
      </c>
      <c r="H13276">
        <v>2.8410108672114397E-4</v>
      </c>
      <c r="I13276">
        <v>1.0526959909756699E-2</v>
      </c>
      <c r="J13276">
        <v>1.0004950864136501E-2</v>
      </c>
      <c r="K13276" t="s">
        <v>24136</v>
      </c>
      <c r="L13276">
        <v>3</v>
      </c>
      <c r="M13276" t="s">
        <v>5133</v>
      </c>
      <c r="N13276">
        <v>1</v>
      </c>
      <c r="O13276">
        <v>5.60747663551402E-3</v>
      </c>
    </row>
    <row r="13277" spans="1:15">
      <c r="A13277" t="s">
        <v>14646</v>
      </c>
      <c r="B13277" t="s">
        <v>23511</v>
      </c>
      <c r="C13277" t="s">
        <v>14647</v>
      </c>
      <c r="D13277">
        <v>65</v>
      </c>
      <c r="E13277">
        <v>6152</v>
      </c>
      <c r="F13277">
        <v>75</v>
      </c>
      <c r="G13277">
        <v>7804</v>
      </c>
      <c r="H13277">
        <v>5.7991638906930702E-2</v>
      </c>
      <c r="I13277">
        <v>0.301281100284291</v>
      </c>
      <c r="J13277">
        <v>0.25896113604933502</v>
      </c>
      <c r="K13277" t="s">
        <v>31995</v>
      </c>
      <c r="L13277">
        <v>65</v>
      </c>
      <c r="M13277" t="s">
        <v>5133</v>
      </c>
      <c r="N13277">
        <v>0.86666666666666703</v>
      </c>
      <c r="O13277">
        <v>1.05656697009103E-2</v>
      </c>
    </row>
    <row r="13278" spans="1:15">
      <c r="A13278" t="s">
        <v>14646</v>
      </c>
      <c r="B13278" t="s">
        <v>23513</v>
      </c>
      <c r="C13278" t="s">
        <v>14647</v>
      </c>
      <c r="D13278">
        <v>5</v>
      </c>
      <c r="E13278">
        <v>535</v>
      </c>
      <c r="F13278">
        <v>73</v>
      </c>
      <c r="G13278">
        <v>8124</v>
      </c>
      <c r="H13278">
        <v>0.53072145859462205</v>
      </c>
      <c r="I13278">
        <v>0.99999999999997702</v>
      </c>
      <c r="J13278">
        <v>0.95041217501583097</v>
      </c>
      <c r="K13278" t="s">
        <v>23788</v>
      </c>
      <c r="L13278">
        <v>5</v>
      </c>
      <c r="M13278" t="s">
        <v>5133</v>
      </c>
      <c r="N13278">
        <v>6.8493150684931503E-2</v>
      </c>
      <c r="O13278">
        <v>9.3457943925233603E-3</v>
      </c>
    </row>
    <row r="13279" spans="1:15">
      <c r="A13279" t="s">
        <v>14646</v>
      </c>
      <c r="B13279" t="s">
        <v>23518</v>
      </c>
      <c r="C13279" t="s">
        <v>14647</v>
      </c>
      <c r="D13279">
        <v>5</v>
      </c>
      <c r="E13279">
        <v>787</v>
      </c>
      <c r="F13279">
        <v>74</v>
      </c>
      <c r="G13279">
        <v>7393</v>
      </c>
      <c r="H13279">
        <v>0.90708805333125797</v>
      </c>
      <c r="I13279">
        <v>1</v>
      </c>
      <c r="J13279">
        <v>0.966855260484069</v>
      </c>
      <c r="K13279" t="s">
        <v>23789</v>
      </c>
      <c r="L13279">
        <v>5</v>
      </c>
      <c r="M13279" t="s">
        <v>5133</v>
      </c>
      <c r="N13279">
        <v>6.7567567567567599E-2</v>
      </c>
      <c r="O13279">
        <v>6.35324015247776E-3</v>
      </c>
    </row>
    <row r="13280" spans="1:15">
      <c r="A13280" t="s">
        <v>14648</v>
      </c>
      <c r="B13280" t="s">
        <v>23511</v>
      </c>
      <c r="C13280" t="s">
        <v>14649</v>
      </c>
      <c r="D13280">
        <v>5</v>
      </c>
      <c r="E13280">
        <v>6152</v>
      </c>
      <c r="F13280">
        <v>5</v>
      </c>
      <c r="G13280">
        <v>7804</v>
      </c>
      <c r="H13280">
        <v>0.30433074367137097</v>
      </c>
      <c r="I13280">
        <v>0.81020448119108801</v>
      </c>
      <c r="J13280">
        <v>0.69639772519260701</v>
      </c>
      <c r="K13280" t="s">
        <v>31996</v>
      </c>
      <c r="L13280">
        <v>5</v>
      </c>
      <c r="M13280" t="s">
        <v>5133</v>
      </c>
      <c r="N13280">
        <v>1</v>
      </c>
      <c r="O13280">
        <v>8.1274382314694405E-4</v>
      </c>
    </row>
    <row r="13281" spans="1:15">
      <c r="A13281" t="s">
        <v>14650</v>
      </c>
      <c r="B13281" t="s">
        <v>23511</v>
      </c>
      <c r="C13281" t="s">
        <v>14651</v>
      </c>
      <c r="D13281">
        <v>7</v>
      </c>
      <c r="E13281">
        <v>6152</v>
      </c>
      <c r="F13281">
        <v>9</v>
      </c>
      <c r="G13281">
        <v>7804</v>
      </c>
      <c r="H13281">
        <v>0.70695686083507503</v>
      </c>
      <c r="I13281">
        <v>0.968912233598893</v>
      </c>
      <c r="J13281">
        <v>0.832812322140707</v>
      </c>
      <c r="K13281" t="s">
        <v>31997</v>
      </c>
      <c r="L13281">
        <v>7</v>
      </c>
      <c r="M13281" t="s">
        <v>1463</v>
      </c>
      <c r="N13281">
        <v>0.77777777777777801</v>
      </c>
      <c r="O13281">
        <v>1.13784135240572E-3</v>
      </c>
    </row>
    <row r="13282" spans="1:15">
      <c r="A13282" t="s">
        <v>14650</v>
      </c>
      <c r="B13282" t="s">
        <v>23513</v>
      </c>
      <c r="C13282" t="s">
        <v>14651</v>
      </c>
      <c r="D13282">
        <v>2</v>
      </c>
      <c r="E13282">
        <v>535</v>
      </c>
      <c r="F13282">
        <v>8</v>
      </c>
      <c r="G13282">
        <v>8124</v>
      </c>
      <c r="H13282">
        <v>9.3045175391437404E-2</v>
      </c>
      <c r="I13282">
        <v>0.56952430364965301</v>
      </c>
      <c r="J13282">
        <v>0.54128283215605599</v>
      </c>
      <c r="K13282" t="s">
        <v>28433</v>
      </c>
      <c r="L13282">
        <v>2</v>
      </c>
      <c r="M13282" t="s">
        <v>1463</v>
      </c>
      <c r="N13282">
        <v>0.25</v>
      </c>
      <c r="O13282">
        <v>3.7383177570093499E-3</v>
      </c>
    </row>
    <row r="13283" spans="1:15">
      <c r="A13283" t="s">
        <v>14652</v>
      </c>
      <c r="B13283" t="s">
        <v>23518</v>
      </c>
      <c r="C13283" t="s">
        <v>14653</v>
      </c>
      <c r="D13283">
        <v>3</v>
      </c>
      <c r="E13283">
        <v>787</v>
      </c>
      <c r="F13283">
        <v>9</v>
      </c>
      <c r="G13283">
        <v>7393</v>
      </c>
      <c r="H13283">
        <v>6.18696579338361E-2</v>
      </c>
      <c r="I13283">
        <v>0.63266972740240601</v>
      </c>
      <c r="J13283">
        <v>0.61170005408803896</v>
      </c>
      <c r="K13283" t="s">
        <v>24121</v>
      </c>
      <c r="L13283">
        <v>3</v>
      </c>
      <c r="M13283" t="s">
        <v>1463</v>
      </c>
      <c r="N13283">
        <v>0.33333333333333298</v>
      </c>
      <c r="O13283">
        <v>3.8119440914866601E-3</v>
      </c>
    </row>
    <row r="13284" spans="1:15">
      <c r="A13284" t="s">
        <v>14652</v>
      </c>
      <c r="B13284" t="s">
        <v>23511</v>
      </c>
      <c r="C13284" t="s">
        <v>14653</v>
      </c>
      <c r="D13284">
        <v>5</v>
      </c>
      <c r="E13284">
        <v>6152</v>
      </c>
      <c r="F13284">
        <v>8</v>
      </c>
      <c r="G13284">
        <v>7804</v>
      </c>
      <c r="H13284">
        <v>0.93246538655848799</v>
      </c>
      <c r="I13284">
        <v>1</v>
      </c>
      <c r="J13284">
        <v>0.85953329234717102</v>
      </c>
      <c r="K13284" t="s">
        <v>25125</v>
      </c>
      <c r="L13284">
        <v>5</v>
      </c>
      <c r="M13284" t="s">
        <v>1463</v>
      </c>
      <c r="N13284">
        <v>0.625</v>
      </c>
      <c r="O13284">
        <v>8.1274382314694405E-4</v>
      </c>
    </row>
    <row r="13285" spans="1:15">
      <c r="A13285" t="s">
        <v>14654</v>
      </c>
      <c r="B13285" t="s">
        <v>23518</v>
      </c>
      <c r="C13285" t="s">
        <v>14655</v>
      </c>
      <c r="D13285">
        <v>2</v>
      </c>
      <c r="E13285">
        <v>787</v>
      </c>
      <c r="F13285">
        <v>21</v>
      </c>
      <c r="G13285">
        <v>7393</v>
      </c>
      <c r="H13285">
        <v>0.67096873526690604</v>
      </c>
      <c r="I13285">
        <v>1</v>
      </c>
      <c r="J13285">
        <v>0.966855260484069</v>
      </c>
      <c r="K13285" t="s">
        <v>31998</v>
      </c>
      <c r="L13285">
        <v>2</v>
      </c>
      <c r="M13285" t="s">
        <v>5133</v>
      </c>
      <c r="N13285">
        <v>9.5238095238095205E-2</v>
      </c>
      <c r="O13285">
        <v>2.5412960609911099E-3</v>
      </c>
    </row>
    <row r="13286" spans="1:15">
      <c r="A13286" t="s">
        <v>14654</v>
      </c>
      <c r="B13286" t="s">
        <v>23511</v>
      </c>
      <c r="C13286" t="s">
        <v>14655</v>
      </c>
      <c r="D13286">
        <v>21</v>
      </c>
      <c r="E13286">
        <v>6152</v>
      </c>
      <c r="F13286">
        <v>28</v>
      </c>
      <c r="G13286">
        <v>7804</v>
      </c>
      <c r="H13286">
        <v>0.77329188476158905</v>
      </c>
      <c r="I13286">
        <v>0.968912233598893</v>
      </c>
      <c r="J13286">
        <v>0.832812322140707</v>
      </c>
      <c r="K13286" t="s">
        <v>31999</v>
      </c>
      <c r="L13286">
        <v>21</v>
      </c>
      <c r="M13286" t="s">
        <v>5133</v>
      </c>
      <c r="N13286">
        <v>0.75</v>
      </c>
      <c r="O13286">
        <v>3.41352405721717E-3</v>
      </c>
    </row>
    <row r="13287" spans="1:15">
      <c r="A13287" t="s">
        <v>14654</v>
      </c>
      <c r="B13287" t="s">
        <v>23513</v>
      </c>
      <c r="C13287" t="s">
        <v>14655</v>
      </c>
      <c r="D13287">
        <v>7</v>
      </c>
      <c r="E13287">
        <v>535</v>
      </c>
      <c r="F13287">
        <v>30</v>
      </c>
      <c r="G13287">
        <v>8124</v>
      </c>
      <c r="H13287">
        <v>2.7772116463914099E-3</v>
      </c>
      <c r="I13287">
        <v>7.2945748940027602E-2</v>
      </c>
      <c r="J13287">
        <v>6.9328527908251905E-2</v>
      </c>
      <c r="K13287" t="s">
        <v>32000</v>
      </c>
      <c r="L13287">
        <v>7</v>
      </c>
      <c r="M13287" t="s">
        <v>5133</v>
      </c>
      <c r="N13287">
        <v>0.233333333333333</v>
      </c>
      <c r="O13287">
        <v>1.3084112149532701E-2</v>
      </c>
    </row>
    <row r="13288" spans="1:15">
      <c r="A13288" t="s">
        <v>14656</v>
      </c>
      <c r="B13288" t="s">
        <v>23513</v>
      </c>
      <c r="C13288" t="s">
        <v>14657</v>
      </c>
      <c r="D13288">
        <v>4</v>
      </c>
      <c r="E13288">
        <v>535</v>
      </c>
      <c r="F13288">
        <v>95</v>
      </c>
      <c r="G13288">
        <v>8124</v>
      </c>
      <c r="H13288">
        <v>0.88022605408736698</v>
      </c>
      <c r="I13288">
        <v>0.99999999999997702</v>
      </c>
      <c r="J13288">
        <v>0.95041217501583097</v>
      </c>
      <c r="K13288" t="s">
        <v>27992</v>
      </c>
      <c r="L13288">
        <v>4</v>
      </c>
      <c r="M13288" t="s">
        <v>1463</v>
      </c>
      <c r="N13288">
        <v>4.2105263157894701E-2</v>
      </c>
      <c r="O13288">
        <v>7.4766355140186902E-3</v>
      </c>
    </row>
    <row r="13289" spans="1:15">
      <c r="A13289" t="s">
        <v>14656</v>
      </c>
      <c r="B13289" t="s">
        <v>23518</v>
      </c>
      <c r="C13289" t="s">
        <v>14657</v>
      </c>
      <c r="D13289">
        <v>9</v>
      </c>
      <c r="E13289">
        <v>787</v>
      </c>
      <c r="F13289">
        <v>100</v>
      </c>
      <c r="G13289">
        <v>7393</v>
      </c>
      <c r="H13289">
        <v>0.75124544379982605</v>
      </c>
      <c r="I13289">
        <v>1</v>
      </c>
      <c r="J13289">
        <v>0.966855260484069</v>
      </c>
      <c r="K13289" t="s">
        <v>32001</v>
      </c>
      <c r="L13289">
        <v>9</v>
      </c>
      <c r="M13289" t="s">
        <v>1463</v>
      </c>
      <c r="N13289">
        <v>0.09</v>
      </c>
      <c r="O13289">
        <v>1.143583227446E-2</v>
      </c>
    </row>
    <row r="13290" spans="1:15">
      <c r="A13290" t="s">
        <v>14656</v>
      </c>
      <c r="B13290" t="s">
        <v>23511</v>
      </c>
      <c r="C13290" t="s">
        <v>14657</v>
      </c>
      <c r="D13290">
        <v>86</v>
      </c>
      <c r="E13290">
        <v>6152</v>
      </c>
      <c r="F13290">
        <v>101</v>
      </c>
      <c r="G13290">
        <v>7804</v>
      </c>
      <c r="H13290">
        <v>7.0565669905212305E-2</v>
      </c>
      <c r="I13290">
        <v>0.34901846963959998</v>
      </c>
      <c r="J13290">
        <v>0.29999299429929699</v>
      </c>
      <c r="K13290" t="s">
        <v>32002</v>
      </c>
      <c r="L13290">
        <v>86</v>
      </c>
      <c r="M13290" t="s">
        <v>1463</v>
      </c>
      <c r="N13290">
        <v>0.85148514851485102</v>
      </c>
      <c r="O13290">
        <v>1.39791937581274E-2</v>
      </c>
    </row>
    <row r="13291" spans="1:15">
      <c r="A13291" t="s">
        <v>14658</v>
      </c>
      <c r="B13291" t="s">
        <v>23511</v>
      </c>
      <c r="C13291" t="s">
        <v>14659</v>
      </c>
      <c r="D13291">
        <v>4</v>
      </c>
      <c r="E13291">
        <v>6152</v>
      </c>
      <c r="F13291">
        <v>5</v>
      </c>
      <c r="G13291">
        <v>7804</v>
      </c>
      <c r="H13291">
        <v>0.71320711691885297</v>
      </c>
      <c r="I13291">
        <v>0.968912233598893</v>
      </c>
      <c r="J13291">
        <v>0.832812322140707</v>
      </c>
      <c r="K13291" t="s">
        <v>32003</v>
      </c>
      <c r="L13291">
        <v>4</v>
      </c>
      <c r="M13291" t="s">
        <v>1463</v>
      </c>
      <c r="N13291">
        <v>0.8</v>
      </c>
      <c r="O13291">
        <v>6.5019505851755496E-4</v>
      </c>
    </row>
    <row r="13292" spans="1:15">
      <c r="A13292" t="s">
        <v>14660</v>
      </c>
      <c r="B13292" t="s">
        <v>23511</v>
      </c>
      <c r="C13292" t="s">
        <v>14661</v>
      </c>
      <c r="D13292">
        <v>4</v>
      </c>
      <c r="E13292">
        <v>6152</v>
      </c>
      <c r="F13292">
        <v>5</v>
      </c>
      <c r="G13292">
        <v>7804</v>
      </c>
      <c r="H13292">
        <v>0.71320711691885297</v>
      </c>
      <c r="I13292">
        <v>0.968912233598893</v>
      </c>
      <c r="J13292">
        <v>0.832812322140707</v>
      </c>
      <c r="K13292" t="s">
        <v>32003</v>
      </c>
      <c r="L13292">
        <v>4</v>
      </c>
      <c r="M13292" t="s">
        <v>1463</v>
      </c>
      <c r="N13292">
        <v>0.8</v>
      </c>
      <c r="O13292">
        <v>6.5019505851755496E-4</v>
      </c>
    </row>
    <row r="13293" spans="1:15">
      <c r="A13293" t="s">
        <v>14662</v>
      </c>
      <c r="B13293" t="s">
        <v>23518</v>
      </c>
      <c r="C13293" t="s">
        <v>14663</v>
      </c>
      <c r="D13293">
        <v>1</v>
      </c>
      <c r="E13293">
        <v>787</v>
      </c>
      <c r="F13293">
        <v>2</v>
      </c>
      <c r="G13293">
        <v>7393</v>
      </c>
      <c r="H13293">
        <v>0.20158492765181499</v>
      </c>
      <c r="I13293">
        <v>0.83876007220319604</v>
      </c>
      <c r="J13293">
        <v>0.81095958809365798</v>
      </c>
      <c r="K13293" t="s">
        <v>32004</v>
      </c>
      <c r="L13293">
        <v>1</v>
      </c>
      <c r="M13293" t="s">
        <v>1463</v>
      </c>
      <c r="N13293">
        <v>0.5</v>
      </c>
      <c r="O13293">
        <v>1.27064803049555E-3</v>
      </c>
    </row>
    <row r="13294" spans="1:15">
      <c r="A13294" t="s">
        <v>14662</v>
      </c>
      <c r="B13294" t="s">
        <v>23511</v>
      </c>
      <c r="C13294" t="s">
        <v>14663</v>
      </c>
      <c r="D13294">
        <v>1</v>
      </c>
      <c r="E13294">
        <v>6152</v>
      </c>
      <c r="F13294">
        <v>2</v>
      </c>
      <c r="G13294">
        <v>7804</v>
      </c>
      <c r="H13294">
        <v>0.95521029019776005</v>
      </c>
      <c r="I13294">
        <v>1</v>
      </c>
      <c r="J13294">
        <v>0.85953329234717102</v>
      </c>
      <c r="K13294" t="s">
        <v>32005</v>
      </c>
      <c r="L13294">
        <v>1</v>
      </c>
      <c r="M13294" t="s">
        <v>1463</v>
      </c>
      <c r="N13294">
        <v>0.5</v>
      </c>
      <c r="O13294">
        <v>1.6254876462938901E-4</v>
      </c>
    </row>
    <row r="13295" spans="1:15">
      <c r="A13295" t="s">
        <v>14664</v>
      </c>
      <c r="B13295" t="s">
        <v>23518</v>
      </c>
      <c r="C13295" t="s">
        <v>14665</v>
      </c>
      <c r="D13295">
        <v>1</v>
      </c>
      <c r="E13295">
        <v>787</v>
      </c>
      <c r="F13295">
        <v>33</v>
      </c>
      <c r="G13295">
        <v>7393</v>
      </c>
      <c r="H13295">
        <v>0.975835222221483</v>
      </c>
      <c r="I13295">
        <v>1</v>
      </c>
      <c r="J13295">
        <v>0.966855260484069</v>
      </c>
      <c r="K13295" t="s">
        <v>32006</v>
      </c>
      <c r="L13295">
        <v>1</v>
      </c>
      <c r="M13295" t="s">
        <v>5133</v>
      </c>
      <c r="N13295">
        <v>3.03030303030303E-2</v>
      </c>
      <c r="O13295">
        <v>1.27064803049555E-3</v>
      </c>
    </row>
    <row r="13296" spans="1:15">
      <c r="A13296" t="s">
        <v>14664</v>
      </c>
      <c r="B13296" t="s">
        <v>23511</v>
      </c>
      <c r="C13296" t="s">
        <v>14665</v>
      </c>
      <c r="D13296">
        <v>29</v>
      </c>
      <c r="E13296">
        <v>6152</v>
      </c>
      <c r="F13296">
        <v>31</v>
      </c>
      <c r="G13296">
        <v>7804</v>
      </c>
      <c r="H13296">
        <v>2.6679458720415002E-2</v>
      </c>
      <c r="I13296">
        <v>0.177472480474653</v>
      </c>
      <c r="J13296">
        <v>0.15254350544339701</v>
      </c>
      <c r="K13296" t="s">
        <v>32007</v>
      </c>
      <c r="L13296">
        <v>29</v>
      </c>
      <c r="M13296" t="s">
        <v>5133</v>
      </c>
      <c r="N13296">
        <v>0.93548387096774199</v>
      </c>
      <c r="O13296">
        <v>4.7139141742522797E-3</v>
      </c>
    </row>
    <row r="13297" spans="1:15">
      <c r="A13297" t="s">
        <v>14664</v>
      </c>
      <c r="B13297" t="s">
        <v>23513</v>
      </c>
      <c r="C13297" t="s">
        <v>14665</v>
      </c>
      <c r="D13297">
        <v>1</v>
      </c>
      <c r="E13297">
        <v>535</v>
      </c>
      <c r="F13297">
        <v>26</v>
      </c>
      <c r="G13297">
        <v>8124</v>
      </c>
      <c r="H13297">
        <v>0.83035028846574699</v>
      </c>
      <c r="I13297">
        <v>0.99999999999997702</v>
      </c>
      <c r="J13297">
        <v>0.95041217501583097</v>
      </c>
      <c r="K13297" t="s">
        <v>24765</v>
      </c>
      <c r="L13297">
        <v>1</v>
      </c>
      <c r="M13297" t="s">
        <v>5133</v>
      </c>
      <c r="N13297">
        <v>3.8461538461538498E-2</v>
      </c>
      <c r="O13297">
        <v>1.8691588785046699E-3</v>
      </c>
    </row>
    <row r="13298" spans="1:15">
      <c r="A13298" t="s">
        <v>14666</v>
      </c>
      <c r="B13298" t="s">
        <v>23511</v>
      </c>
      <c r="C13298" t="s">
        <v>14667</v>
      </c>
      <c r="D13298">
        <v>17</v>
      </c>
      <c r="E13298">
        <v>6152</v>
      </c>
      <c r="F13298">
        <v>17</v>
      </c>
      <c r="G13298">
        <v>7804</v>
      </c>
      <c r="H13298">
        <v>1.74521329404927E-2</v>
      </c>
      <c r="I13298">
        <v>0.12727129540677801</v>
      </c>
      <c r="J13298">
        <v>0.109393915562278</v>
      </c>
      <c r="K13298" t="s">
        <v>32008</v>
      </c>
      <c r="L13298">
        <v>17</v>
      </c>
      <c r="M13298" t="s">
        <v>5133</v>
      </c>
      <c r="N13298">
        <v>1</v>
      </c>
      <c r="O13298">
        <v>2.7633289986996102E-3</v>
      </c>
    </row>
    <row r="13299" spans="1:15">
      <c r="A13299" t="s">
        <v>14668</v>
      </c>
      <c r="B13299" t="s">
        <v>23518</v>
      </c>
      <c r="C13299" t="s">
        <v>14669</v>
      </c>
      <c r="D13299">
        <v>1</v>
      </c>
      <c r="E13299">
        <v>787</v>
      </c>
      <c r="F13299">
        <v>1</v>
      </c>
      <c r="G13299">
        <v>7393</v>
      </c>
      <c r="H13299">
        <v>0.106452049235764</v>
      </c>
      <c r="I13299">
        <v>0.63266972740240601</v>
      </c>
      <c r="J13299">
        <v>0.61170005408803896</v>
      </c>
      <c r="K13299" t="s">
        <v>26719</v>
      </c>
      <c r="L13299">
        <v>1</v>
      </c>
      <c r="M13299" t="s">
        <v>5133</v>
      </c>
      <c r="N13299">
        <v>1</v>
      </c>
      <c r="O13299">
        <v>1.27064803049555E-3</v>
      </c>
    </row>
    <row r="13300" spans="1:15">
      <c r="A13300" t="s">
        <v>14670</v>
      </c>
      <c r="B13300" t="s">
        <v>23511</v>
      </c>
      <c r="C13300" t="s">
        <v>14671</v>
      </c>
      <c r="D13300">
        <v>27</v>
      </c>
      <c r="E13300">
        <v>6152</v>
      </c>
      <c r="F13300">
        <v>34</v>
      </c>
      <c r="G13300">
        <v>7804</v>
      </c>
      <c r="H13300">
        <v>0.56632238353489495</v>
      </c>
      <c r="I13300">
        <v>0.968912233598893</v>
      </c>
      <c r="J13300">
        <v>0.832812322140707</v>
      </c>
      <c r="K13300" t="s">
        <v>32009</v>
      </c>
      <c r="L13300">
        <v>27</v>
      </c>
      <c r="M13300" t="s">
        <v>5133</v>
      </c>
      <c r="N13300">
        <v>0.79411764705882304</v>
      </c>
      <c r="O13300">
        <v>4.3888166449934998E-3</v>
      </c>
    </row>
    <row r="13301" spans="1:15">
      <c r="A13301" t="s">
        <v>14670</v>
      </c>
      <c r="B13301" t="s">
        <v>23513</v>
      </c>
      <c r="C13301" t="s">
        <v>14671</v>
      </c>
      <c r="D13301">
        <v>4</v>
      </c>
      <c r="E13301">
        <v>535</v>
      </c>
      <c r="F13301">
        <v>31</v>
      </c>
      <c r="G13301">
        <v>8124</v>
      </c>
      <c r="H13301">
        <v>0.14388893763074001</v>
      </c>
      <c r="I13301">
        <v>0.68244467562008204</v>
      </c>
      <c r="J13301">
        <v>0.64860372848407</v>
      </c>
      <c r="K13301" t="s">
        <v>26723</v>
      </c>
      <c r="L13301">
        <v>4</v>
      </c>
      <c r="M13301" t="s">
        <v>5133</v>
      </c>
      <c r="N13301">
        <v>0.12903225806451599</v>
      </c>
      <c r="O13301">
        <v>7.4766355140186902E-3</v>
      </c>
    </row>
    <row r="13302" spans="1:15">
      <c r="A13302" t="s">
        <v>14672</v>
      </c>
      <c r="B13302" t="s">
        <v>23511</v>
      </c>
      <c r="C13302" t="s">
        <v>14673</v>
      </c>
      <c r="D13302">
        <v>2</v>
      </c>
      <c r="E13302">
        <v>6152</v>
      </c>
      <c r="F13302">
        <v>3</v>
      </c>
      <c r="G13302">
        <v>7804</v>
      </c>
      <c r="H13302">
        <v>0.88457550560319997</v>
      </c>
      <c r="I13302">
        <v>1</v>
      </c>
      <c r="J13302">
        <v>0.85953329234717102</v>
      </c>
      <c r="K13302" t="s">
        <v>32010</v>
      </c>
      <c r="L13302">
        <v>2</v>
      </c>
      <c r="M13302" t="s">
        <v>5133</v>
      </c>
      <c r="N13302">
        <v>0.66666666666666696</v>
      </c>
      <c r="O13302">
        <v>3.2509752925877802E-4</v>
      </c>
    </row>
    <row r="13303" spans="1:15">
      <c r="A13303" t="s">
        <v>14674</v>
      </c>
      <c r="B13303" t="s">
        <v>23511</v>
      </c>
      <c r="C13303" t="s">
        <v>14675</v>
      </c>
      <c r="D13303">
        <v>2</v>
      </c>
      <c r="E13303">
        <v>6152</v>
      </c>
      <c r="F13303">
        <v>2</v>
      </c>
      <c r="G13303">
        <v>7804</v>
      </c>
      <c r="H13303">
        <v>0.62141708038142995</v>
      </c>
      <c r="I13303">
        <v>0.968912233598893</v>
      </c>
      <c r="J13303">
        <v>0.832812322140707</v>
      </c>
      <c r="K13303" t="s">
        <v>29390</v>
      </c>
      <c r="L13303">
        <v>2</v>
      </c>
      <c r="M13303" t="s">
        <v>5133</v>
      </c>
      <c r="N13303">
        <v>1</v>
      </c>
      <c r="O13303">
        <v>3.2509752925877802E-4</v>
      </c>
    </row>
    <row r="13304" spans="1:15">
      <c r="A13304" t="s">
        <v>14676</v>
      </c>
      <c r="B13304" t="s">
        <v>23511</v>
      </c>
      <c r="C13304" t="s">
        <v>14677</v>
      </c>
      <c r="D13304">
        <v>7</v>
      </c>
      <c r="E13304">
        <v>6152</v>
      </c>
      <c r="F13304">
        <v>7</v>
      </c>
      <c r="G13304">
        <v>7804</v>
      </c>
      <c r="H13304">
        <v>0.18905120292587699</v>
      </c>
      <c r="I13304">
        <v>0.631132279689813</v>
      </c>
      <c r="J13304">
        <v>0.54247920626835999</v>
      </c>
      <c r="K13304" t="s">
        <v>32011</v>
      </c>
      <c r="L13304">
        <v>7</v>
      </c>
      <c r="M13304" t="s">
        <v>5133</v>
      </c>
      <c r="N13304">
        <v>1</v>
      </c>
      <c r="O13304">
        <v>1.13784135240572E-3</v>
      </c>
    </row>
    <row r="13305" spans="1:15">
      <c r="A13305" t="s">
        <v>14678</v>
      </c>
      <c r="B13305" t="s">
        <v>23518</v>
      </c>
      <c r="C13305" t="s">
        <v>14679</v>
      </c>
      <c r="D13305">
        <v>1</v>
      </c>
      <c r="E13305">
        <v>787</v>
      </c>
      <c r="F13305">
        <v>27</v>
      </c>
      <c r="G13305">
        <v>7393</v>
      </c>
      <c r="H13305">
        <v>0.95238764931624598</v>
      </c>
      <c r="I13305">
        <v>1</v>
      </c>
      <c r="J13305">
        <v>0.966855260484069</v>
      </c>
      <c r="K13305" t="s">
        <v>23735</v>
      </c>
      <c r="L13305">
        <v>1</v>
      </c>
      <c r="M13305" t="s">
        <v>5133</v>
      </c>
      <c r="N13305">
        <v>3.7037037037037E-2</v>
      </c>
      <c r="O13305">
        <v>1.27064803049555E-3</v>
      </c>
    </row>
    <row r="13306" spans="1:15">
      <c r="A13306" t="s">
        <v>14678</v>
      </c>
      <c r="B13306" t="s">
        <v>23511</v>
      </c>
      <c r="C13306" t="s">
        <v>14679</v>
      </c>
      <c r="D13306">
        <v>31</v>
      </c>
      <c r="E13306">
        <v>6152</v>
      </c>
      <c r="F13306">
        <v>35</v>
      </c>
      <c r="G13306">
        <v>7804</v>
      </c>
      <c r="H13306">
        <v>0.109086608310262</v>
      </c>
      <c r="I13306">
        <v>0.46331219103301402</v>
      </c>
      <c r="J13306">
        <v>0.39823225294318798</v>
      </c>
      <c r="K13306" t="s">
        <v>28387</v>
      </c>
      <c r="L13306">
        <v>31</v>
      </c>
      <c r="M13306" t="s">
        <v>5133</v>
      </c>
      <c r="N13306">
        <v>0.88571428571428601</v>
      </c>
      <c r="O13306">
        <v>5.0390117035110501E-3</v>
      </c>
    </row>
    <row r="13307" spans="1:15">
      <c r="A13307" t="s">
        <v>14680</v>
      </c>
      <c r="B13307" t="s">
        <v>23511</v>
      </c>
      <c r="C13307" t="s">
        <v>14681</v>
      </c>
      <c r="D13307">
        <v>189</v>
      </c>
      <c r="E13307">
        <v>6152</v>
      </c>
      <c r="F13307">
        <v>202</v>
      </c>
      <c r="G13307">
        <v>7804</v>
      </c>
      <c r="H13307" s="34">
        <v>4.8595881218089299E-9</v>
      </c>
      <c r="I13307" s="34">
        <v>2.6877890482701602E-7</v>
      </c>
      <c r="J13307" s="34">
        <v>2.31024416979432E-7</v>
      </c>
      <c r="K13307" t="s">
        <v>32012</v>
      </c>
      <c r="L13307">
        <v>189</v>
      </c>
      <c r="M13307" t="s">
        <v>5133</v>
      </c>
      <c r="N13307">
        <v>0.93564356435643603</v>
      </c>
      <c r="O13307">
        <v>3.0721716514954499E-2</v>
      </c>
    </row>
    <row r="13308" spans="1:15">
      <c r="A13308" t="s">
        <v>14680</v>
      </c>
      <c r="B13308" t="s">
        <v>23513</v>
      </c>
      <c r="C13308" t="s">
        <v>14681</v>
      </c>
      <c r="D13308">
        <v>9</v>
      </c>
      <c r="E13308">
        <v>535</v>
      </c>
      <c r="F13308">
        <v>191</v>
      </c>
      <c r="G13308">
        <v>8124</v>
      </c>
      <c r="H13308">
        <v>0.89037858630202804</v>
      </c>
      <c r="I13308">
        <v>0.99999999999997702</v>
      </c>
      <c r="J13308">
        <v>0.95041217501583097</v>
      </c>
      <c r="K13308" t="s">
        <v>32013</v>
      </c>
      <c r="L13308">
        <v>9</v>
      </c>
      <c r="M13308" t="s">
        <v>5133</v>
      </c>
      <c r="N13308">
        <v>4.7120418848167499E-2</v>
      </c>
      <c r="O13308">
        <v>1.6822429906542102E-2</v>
      </c>
    </row>
    <row r="13309" spans="1:15">
      <c r="A13309" t="s">
        <v>14680</v>
      </c>
      <c r="B13309" t="s">
        <v>23518</v>
      </c>
      <c r="C13309" t="s">
        <v>14681</v>
      </c>
      <c r="D13309">
        <v>2</v>
      </c>
      <c r="E13309">
        <v>787</v>
      </c>
      <c r="F13309">
        <v>177</v>
      </c>
      <c r="G13309">
        <v>7393</v>
      </c>
      <c r="H13309">
        <v>0.99999996088750498</v>
      </c>
      <c r="I13309">
        <v>1</v>
      </c>
      <c r="J13309">
        <v>0.966855260484069</v>
      </c>
      <c r="K13309" t="s">
        <v>25927</v>
      </c>
      <c r="L13309">
        <v>2</v>
      </c>
      <c r="M13309" t="s">
        <v>5133</v>
      </c>
      <c r="N13309">
        <v>1.12994350282486E-2</v>
      </c>
      <c r="O13309">
        <v>2.5412960609911099E-3</v>
      </c>
    </row>
    <row r="13310" spans="1:15">
      <c r="A13310" t="s">
        <v>14682</v>
      </c>
      <c r="B13310" t="s">
        <v>23513</v>
      </c>
      <c r="C13310" t="s">
        <v>14683</v>
      </c>
      <c r="D13310">
        <v>4</v>
      </c>
      <c r="E13310">
        <v>535</v>
      </c>
      <c r="F13310">
        <v>60</v>
      </c>
      <c r="G13310">
        <v>8124</v>
      </c>
      <c r="H13310">
        <v>0.56404535454561899</v>
      </c>
      <c r="I13310">
        <v>0.99999999999997702</v>
      </c>
      <c r="J13310">
        <v>0.95041217501583097</v>
      </c>
      <c r="K13310" t="s">
        <v>32014</v>
      </c>
      <c r="L13310">
        <v>4</v>
      </c>
      <c r="M13310" t="s">
        <v>5133</v>
      </c>
      <c r="N13310">
        <v>6.6666666666666693E-2</v>
      </c>
      <c r="O13310">
        <v>7.4766355140186902E-3</v>
      </c>
    </row>
    <row r="13311" spans="1:15">
      <c r="A13311" t="s">
        <v>14682</v>
      </c>
      <c r="B13311" t="s">
        <v>23511</v>
      </c>
      <c r="C13311" t="s">
        <v>14683</v>
      </c>
      <c r="D13311">
        <v>58</v>
      </c>
      <c r="E13311">
        <v>6152</v>
      </c>
      <c r="F13311">
        <v>61</v>
      </c>
      <c r="G13311">
        <v>7804</v>
      </c>
      <c r="H13311">
        <v>4.0707300297129702E-4</v>
      </c>
      <c r="I13311">
        <v>6.3112341956731103E-3</v>
      </c>
      <c r="J13311">
        <v>5.4247159069809496E-3</v>
      </c>
      <c r="K13311" t="s">
        <v>32015</v>
      </c>
      <c r="L13311">
        <v>58</v>
      </c>
      <c r="M13311" t="s">
        <v>5133</v>
      </c>
      <c r="N13311">
        <v>0.95081967213114704</v>
      </c>
      <c r="O13311">
        <v>9.4278283485045508E-3</v>
      </c>
    </row>
    <row r="13312" spans="1:15">
      <c r="A13312" t="s">
        <v>14684</v>
      </c>
      <c r="B13312" t="s">
        <v>23513</v>
      </c>
      <c r="C13312" t="s">
        <v>14685</v>
      </c>
      <c r="D13312">
        <v>4</v>
      </c>
      <c r="E13312">
        <v>535</v>
      </c>
      <c r="F13312">
        <v>113</v>
      </c>
      <c r="G13312">
        <v>8124</v>
      </c>
      <c r="H13312">
        <v>0.945615932127984</v>
      </c>
      <c r="I13312">
        <v>0.99999999999997702</v>
      </c>
      <c r="J13312">
        <v>0.95041217501583097</v>
      </c>
      <c r="K13312" t="s">
        <v>26040</v>
      </c>
      <c r="L13312">
        <v>4</v>
      </c>
      <c r="M13312" t="s">
        <v>5133</v>
      </c>
      <c r="N13312">
        <v>3.5398230088495602E-2</v>
      </c>
      <c r="O13312">
        <v>7.4766355140186902E-3</v>
      </c>
    </row>
    <row r="13313" spans="1:15">
      <c r="A13313" t="s">
        <v>14684</v>
      </c>
      <c r="B13313" t="s">
        <v>23518</v>
      </c>
      <c r="C13313" t="s">
        <v>14685</v>
      </c>
      <c r="D13313">
        <v>2</v>
      </c>
      <c r="E13313">
        <v>787</v>
      </c>
      <c r="F13313">
        <v>105</v>
      </c>
      <c r="G13313">
        <v>7393</v>
      </c>
      <c r="H13313">
        <v>0.99990757500024197</v>
      </c>
      <c r="I13313">
        <v>1</v>
      </c>
      <c r="J13313">
        <v>0.966855260484069</v>
      </c>
      <c r="K13313" t="s">
        <v>25927</v>
      </c>
      <c r="L13313">
        <v>2</v>
      </c>
      <c r="M13313" t="s">
        <v>5133</v>
      </c>
      <c r="N13313">
        <v>1.9047619047619001E-2</v>
      </c>
      <c r="O13313">
        <v>2.5412960609911099E-3</v>
      </c>
    </row>
    <row r="13314" spans="1:15">
      <c r="A13314" t="s">
        <v>14684</v>
      </c>
      <c r="B13314" t="s">
        <v>23511</v>
      </c>
      <c r="C13314" t="s">
        <v>14685</v>
      </c>
      <c r="D13314">
        <v>115</v>
      </c>
      <c r="E13314">
        <v>6152</v>
      </c>
      <c r="F13314">
        <v>124</v>
      </c>
      <c r="G13314">
        <v>7804</v>
      </c>
      <c r="H13314" s="34">
        <v>1.9656790149551799E-5</v>
      </c>
      <c r="I13314">
        <v>5.0792939375941598E-4</v>
      </c>
      <c r="J13314">
        <v>4.36582224097933E-4</v>
      </c>
      <c r="K13314" t="s">
        <v>32016</v>
      </c>
      <c r="L13314">
        <v>115</v>
      </c>
      <c r="M13314" t="s">
        <v>5133</v>
      </c>
      <c r="N13314">
        <v>0.92741935483870996</v>
      </c>
      <c r="O13314">
        <v>1.8693107932379702E-2</v>
      </c>
    </row>
    <row r="13315" spans="1:15">
      <c r="A13315" t="s">
        <v>14686</v>
      </c>
      <c r="B13315" t="s">
        <v>23511</v>
      </c>
      <c r="C13315" t="s">
        <v>14687</v>
      </c>
      <c r="D13315">
        <v>54</v>
      </c>
      <c r="E13315">
        <v>6152</v>
      </c>
      <c r="F13315">
        <v>64</v>
      </c>
      <c r="G13315">
        <v>7804</v>
      </c>
      <c r="H13315">
        <v>0.17528698459609601</v>
      </c>
      <c r="I13315">
        <v>0.61522294593531801</v>
      </c>
      <c r="J13315">
        <v>0.52880460424730902</v>
      </c>
      <c r="K13315" t="s">
        <v>32017</v>
      </c>
      <c r="L13315">
        <v>54</v>
      </c>
      <c r="M13315" t="s">
        <v>5133</v>
      </c>
      <c r="N13315">
        <v>0.84375</v>
      </c>
      <c r="O13315">
        <v>8.7776332899869997E-3</v>
      </c>
    </row>
    <row r="13316" spans="1:15">
      <c r="A13316" t="s">
        <v>14686</v>
      </c>
      <c r="B13316" t="s">
        <v>23518</v>
      </c>
      <c r="C13316" t="s">
        <v>14687</v>
      </c>
      <c r="D13316">
        <v>2</v>
      </c>
      <c r="E13316">
        <v>787</v>
      </c>
      <c r="F13316">
        <v>52</v>
      </c>
      <c r="G13316">
        <v>7393</v>
      </c>
      <c r="H13316">
        <v>0.97964214889002799</v>
      </c>
      <c r="I13316">
        <v>1</v>
      </c>
      <c r="J13316">
        <v>0.966855260484069</v>
      </c>
      <c r="K13316" t="s">
        <v>32018</v>
      </c>
      <c r="L13316">
        <v>2</v>
      </c>
      <c r="M13316" t="s">
        <v>5133</v>
      </c>
      <c r="N13316">
        <v>3.8461538461538498E-2</v>
      </c>
      <c r="O13316">
        <v>2.5412960609911099E-3</v>
      </c>
    </row>
    <row r="13317" spans="1:15">
      <c r="A13317" t="s">
        <v>14686</v>
      </c>
      <c r="B13317" t="s">
        <v>23513</v>
      </c>
      <c r="C13317" t="s">
        <v>14687</v>
      </c>
      <c r="D13317">
        <v>5</v>
      </c>
      <c r="E13317">
        <v>535</v>
      </c>
      <c r="F13317">
        <v>60</v>
      </c>
      <c r="G13317">
        <v>8124</v>
      </c>
      <c r="H13317">
        <v>0.36114783145810397</v>
      </c>
      <c r="I13317">
        <v>0.99999999999997702</v>
      </c>
      <c r="J13317">
        <v>0.95041217501583097</v>
      </c>
      <c r="K13317" t="s">
        <v>32019</v>
      </c>
      <c r="L13317">
        <v>5</v>
      </c>
      <c r="M13317" t="s">
        <v>5133</v>
      </c>
      <c r="N13317">
        <v>8.3333333333333301E-2</v>
      </c>
      <c r="O13317">
        <v>9.3457943925233603E-3</v>
      </c>
    </row>
    <row r="13318" spans="1:15">
      <c r="A13318" t="s">
        <v>14688</v>
      </c>
      <c r="B13318" t="s">
        <v>23513</v>
      </c>
      <c r="C13318" t="s">
        <v>14689</v>
      </c>
      <c r="D13318">
        <v>1</v>
      </c>
      <c r="E13318">
        <v>535</v>
      </c>
      <c r="F13318">
        <v>6</v>
      </c>
      <c r="G13318">
        <v>8124</v>
      </c>
      <c r="H13318">
        <v>0.33559747746230201</v>
      </c>
      <c r="I13318">
        <v>0.97804040131218795</v>
      </c>
      <c r="J13318">
        <v>0.92954150506449396</v>
      </c>
      <c r="K13318" t="s">
        <v>24409</v>
      </c>
      <c r="L13318">
        <v>1</v>
      </c>
      <c r="M13318" t="s">
        <v>5133</v>
      </c>
      <c r="N13318">
        <v>0.16666666666666699</v>
      </c>
      <c r="O13318">
        <v>1.8691588785046699E-3</v>
      </c>
    </row>
    <row r="13319" spans="1:15">
      <c r="A13319" t="s">
        <v>14688</v>
      </c>
      <c r="B13319" t="s">
        <v>23511</v>
      </c>
      <c r="C13319" t="s">
        <v>14689</v>
      </c>
      <c r="D13319">
        <v>5</v>
      </c>
      <c r="E13319">
        <v>6152</v>
      </c>
      <c r="F13319">
        <v>6</v>
      </c>
      <c r="G13319">
        <v>7804</v>
      </c>
      <c r="H13319">
        <v>0.62665052091531404</v>
      </c>
      <c r="I13319">
        <v>0.968912233598893</v>
      </c>
      <c r="J13319">
        <v>0.832812322140707</v>
      </c>
      <c r="K13319" t="s">
        <v>31622</v>
      </c>
      <c r="L13319">
        <v>5</v>
      </c>
      <c r="M13319" t="s">
        <v>5133</v>
      </c>
      <c r="N13319">
        <v>0.83333333333333304</v>
      </c>
      <c r="O13319">
        <v>8.1274382314694405E-4</v>
      </c>
    </row>
    <row r="13320" spans="1:15">
      <c r="A13320" t="s">
        <v>14690</v>
      </c>
      <c r="B13320" t="s">
        <v>23518</v>
      </c>
      <c r="C13320" t="s">
        <v>14691</v>
      </c>
      <c r="D13320">
        <v>2</v>
      </c>
      <c r="E13320">
        <v>787</v>
      </c>
      <c r="F13320">
        <v>21</v>
      </c>
      <c r="G13320">
        <v>7393</v>
      </c>
      <c r="H13320">
        <v>0.67096873526690604</v>
      </c>
      <c r="I13320">
        <v>1</v>
      </c>
      <c r="J13320">
        <v>0.966855260484069</v>
      </c>
      <c r="K13320" t="s">
        <v>25927</v>
      </c>
      <c r="L13320">
        <v>2</v>
      </c>
      <c r="M13320" t="s">
        <v>5133</v>
      </c>
      <c r="N13320">
        <v>9.5238095238095205E-2</v>
      </c>
      <c r="O13320">
        <v>2.5412960609911099E-3</v>
      </c>
    </row>
    <row r="13321" spans="1:15">
      <c r="A13321" t="s">
        <v>14690</v>
      </c>
      <c r="B13321" t="s">
        <v>23511</v>
      </c>
      <c r="C13321" t="s">
        <v>14691</v>
      </c>
      <c r="D13321">
        <v>23</v>
      </c>
      <c r="E13321">
        <v>6152</v>
      </c>
      <c r="F13321">
        <v>26</v>
      </c>
      <c r="G13321">
        <v>7804</v>
      </c>
      <c r="H13321">
        <v>0.168103929354364</v>
      </c>
      <c r="I13321">
        <v>0.60434513093831699</v>
      </c>
      <c r="J13321">
        <v>0.51945476010939395</v>
      </c>
      <c r="K13321" t="s">
        <v>32020</v>
      </c>
      <c r="L13321">
        <v>23</v>
      </c>
      <c r="M13321" t="s">
        <v>5133</v>
      </c>
      <c r="N13321">
        <v>0.88461538461538503</v>
      </c>
      <c r="O13321">
        <v>3.73862158647594E-3</v>
      </c>
    </row>
    <row r="13322" spans="1:15">
      <c r="A13322" t="s">
        <v>14692</v>
      </c>
      <c r="B13322" t="s">
        <v>23513</v>
      </c>
      <c r="C13322" t="s">
        <v>14693</v>
      </c>
      <c r="D13322">
        <v>1</v>
      </c>
      <c r="E13322">
        <v>535</v>
      </c>
      <c r="F13322">
        <v>27</v>
      </c>
      <c r="G13322">
        <v>8124</v>
      </c>
      <c r="H13322">
        <v>0.841558314604401</v>
      </c>
      <c r="I13322">
        <v>0.99999999999997702</v>
      </c>
      <c r="J13322">
        <v>0.95041217501583097</v>
      </c>
      <c r="K13322" t="s">
        <v>25884</v>
      </c>
      <c r="L13322">
        <v>1</v>
      </c>
      <c r="M13322" t="s">
        <v>5133</v>
      </c>
      <c r="N13322">
        <v>3.7037037037037E-2</v>
      </c>
      <c r="O13322">
        <v>1.8691588785046699E-3</v>
      </c>
    </row>
    <row r="13323" spans="1:15">
      <c r="A13323" t="s">
        <v>14692</v>
      </c>
      <c r="B13323" t="s">
        <v>23518</v>
      </c>
      <c r="C13323" t="s">
        <v>14693</v>
      </c>
      <c r="D13323">
        <v>1</v>
      </c>
      <c r="E13323">
        <v>787</v>
      </c>
      <c r="F13323">
        <v>22</v>
      </c>
      <c r="G13323">
        <v>7393</v>
      </c>
      <c r="H13323">
        <v>0.91625227339000104</v>
      </c>
      <c r="I13323">
        <v>1</v>
      </c>
      <c r="J13323">
        <v>0.966855260484069</v>
      </c>
      <c r="K13323" t="s">
        <v>23712</v>
      </c>
      <c r="L13323">
        <v>1</v>
      </c>
      <c r="M13323" t="s">
        <v>5133</v>
      </c>
      <c r="N13323">
        <v>4.5454545454545497E-2</v>
      </c>
      <c r="O13323">
        <v>1.27064803049555E-3</v>
      </c>
    </row>
    <row r="13324" spans="1:15">
      <c r="A13324" t="s">
        <v>14692</v>
      </c>
      <c r="B13324" t="s">
        <v>23511</v>
      </c>
      <c r="C13324" t="s">
        <v>14693</v>
      </c>
      <c r="D13324">
        <v>24</v>
      </c>
      <c r="E13324">
        <v>6152</v>
      </c>
      <c r="F13324">
        <v>26</v>
      </c>
      <c r="G13324">
        <v>7804</v>
      </c>
      <c r="H13324">
        <v>6.4454932733583298E-2</v>
      </c>
      <c r="I13324">
        <v>0.32608366534539002</v>
      </c>
      <c r="J13324">
        <v>0.280279766454956</v>
      </c>
      <c r="K13324" t="s">
        <v>32021</v>
      </c>
      <c r="L13324">
        <v>24</v>
      </c>
      <c r="M13324" t="s">
        <v>5133</v>
      </c>
      <c r="N13324">
        <v>0.92307692307692302</v>
      </c>
      <c r="O13324">
        <v>3.90117035110533E-3</v>
      </c>
    </row>
    <row r="13325" spans="1:15">
      <c r="A13325" t="s">
        <v>14694</v>
      </c>
      <c r="B13325" t="s">
        <v>23518</v>
      </c>
      <c r="C13325" t="s">
        <v>14695</v>
      </c>
      <c r="D13325">
        <v>1</v>
      </c>
      <c r="E13325">
        <v>787</v>
      </c>
      <c r="F13325">
        <v>2</v>
      </c>
      <c r="G13325">
        <v>7393</v>
      </c>
      <c r="H13325">
        <v>0.20158492765181499</v>
      </c>
      <c r="I13325">
        <v>0.83876007220319604</v>
      </c>
      <c r="J13325">
        <v>0.81095958809365798</v>
      </c>
      <c r="K13325" t="s">
        <v>23712</v>
      </c>
      <c r="L13325">
        <v>1</v>
      </c>
      <c r="M13325" t="s">
        <v>5133</v>
      </c>
      <c r="N13325">
        <v>0.5</v>
      </c>
      <c r="O13325">
        <v>1.27064803049555E-3</v>
      </c>
    </row>
    <row r="13326" spans="1:15">
      <c r="A13326" t="s">
        <v>14694</v>
      </c>
      <c r="B13326" t="s">
        <v>23511</v>
      </c>
      <c r="C13326" t="s">
        <v>14695</v>
      </c>
      <c r="D13326">
        <v>5</v>
      </c>
      <c r="E13326">
        <v>6152</v>
      </c>
      <c r="F13326">
        <v>6</v>
      </c>
      <c r="G13326">
        <v>7804</v>
      </c>
      <c r="H13326">
        <v>0.62665052091531404</v>
      </c>
      <c r="I13326">
        <v>0.968912233598893</v>
      </c>
      <c r="J13326">
        <v>0.832812322140707</v>
      </c>
      <c r="K13326" t="s">
        <v>27808</v>
      </c>
      <c r="L13326">
        <v>5</v>
      </c>
      <c r="M13326" t="s">
        <v>5133</v>
      </c>
      <c r="N13326">
        <v>0.83333333333333304</v>
      </c>
      <c r="O13326">
        <v>8.1274382314694405E-4</v>
      </c>
    </row>
    <row r="13327" spans="1:15">
      <c r="A13327" t="s">
        <v>14696</v>
      </c>
      <c r="B13327" t="s">
        <v>23513</v>
      </c>
      <c r="C13327" t="s">
        <v>14697</v>
      </c>
      <c r="D13327">
        <v>1</v>
      </c>
      <c r="E13327">
        <v>535</v>
      </c>
      <c r="F13327">
        <v>27</v>
      </c>
      <c r="G13327">
        <v>8124</v>
      </c>
      <c r="H13327">
        <v>0.841558314604401</v>
      </c>
      <c r="I13327">
        <v>0.99999999999997702</v>
      </c>
      <c r="J13327">
        <v>0.95041217501583097</v>
      </c>
      <c r="K13327" t="s">
        <v>25884</v>
      </c>
      <c r="L13327">
        <v>1</v>
      </c>
      <c r="M13327" t="s">
        <v>5133</v>
      </c>
      <c r="N13327">
        <v>3.7037037037037E-2</v>
      </c>
      <c r="O13327">
        <v>1.8691588785046699E-3</v>
      </c>
    </row>
    <row r="13328" spans="1:15">
      <c r="A13328" t="s">
        <v>14696</v>
      </c>
      <c r="B13328" t="s">
        <v>23518</v>
      </c>
      <c r="C13328" t="s">
        <v>14697</v>
      </c>
      <c r="D13328">
        <v>1</v>
      </c>
      <c r="E13328">
        <v>787</v>
      </c>
      <c r="F13328">
        <v>22</v>
      </c>
      <c r="G13328">
        <v>7393</v>
      </c>
      <c r="H13328">
        <v>0.91625227339000104</v>
      </c>
      <c r="I13328">
        <v>1</v>
      </c>
      <c r="J13328">
        <v>0.966855260484069</v>
      </c>
      <c r="K13328" t="s">
        <v>23712</v>
      </c>
      <c r="L13328">
        <v>1</v>
      </c>
      <c r="M13328" t="s">
        <v>5133</v>
      </c>
      <c r="N13328">
        <v>4.5454545454545497E-2</v>
      </c>
      <c r="O13328">
        <v>1.27064803049555E-3</v>
      </c>
    </row>
    <row r="13329" spans="1:15">
      <c r="A13329" t="s">
        <v>14696</v>
      </c>
      <c r="B13329" t="s">
        <v>23511</v>
      </c>
      <c r="C13329" t="s">
        <v>14697</v>
      </c>
      <c r="D13329">
        <v>24</v>
      </c>
      <c r="E13329">
        <v>6152</v>
      </c>
      <c r="F13329">
        <v>26</v>
      </c>
      <c r="G13329">
        <v>7804</v>
      </c>
      <c r="H13329">
        <v>6.4454932733583298E-2</v>
      </c>
      <c r="I13329">
        <v>0.32608366534539002</v>
      </c>
      <c r="J13329">
        <v>0.280279766454956</v>
      </c>
      <c r="K13329" t="s">
        <v>32021</v>
      </c>
      <c r="L13329">
        <v>24</v>
      </c>
      <c r="M13329" t="s">
        <v>5133</v>
      </c>
      <c r="N13329">
        <v>0.92307692307692302</v>
      </c>
      <c r="O13329">
        <v>3.90117035110533E-3</v>
      </c>
    </row>
    <row r="13330" spans="1:15">
      <c r="A13330" t="s">
        <v>14698</v>
      </c>
      <c r="B13330" t="s">
        <v>23518</v>
      </c>
      <c r="C13330" t="s">
        <v>14699</v>
      </c>
      <c r="D13330">
        <v>1</v>
      </c>
      <c r="E13330">
        <v>787</v>
      </c>
      <c r="F13330">
        <v>2</v>
      </c>
      <c r="G13330">
        <v>7393</v>
      </c>
      <c r="H13330">
        <v>0.20158492765181499</v>
      </c>
      <c r="I13330">
        <v>0.83876007220319604</v>
      </c>
      <c r="J13330">
        <v>0.81095958809365798</v>
      </c>
      <c r="K13330" t="s">
        <v>23712</v>
      </c>
      <c r="L13330">
        <v>1</v>
      </c>
      <c r="M13330" t="s">
        <v>5133</v>
      </c>
      <c r="N13330">
        <v>0.5</v>
      </c>
      <c r="O13330">
        <v>1.27064803049555E-3</v>
      </c>
    </row>
    <row r="13331" spans="1:15">
      <c r="A13331" t="s">
        <v>14698</v>
      </c>
      <c r="B13331" t="s">
        <v>23511</v>
      </c>
      <c r="C13331" t="s">
        <v>14699</v>
      </c>
      <c r="D13331">
        <v>5</v>
      </c>
      <c r="E13331">
        <v>6152</v>
      </c>
      <c r="F13331">
        <v>6</v>
      </c>
      <c r="G13331">
        <v>7804</v>
      </c>
      <c r="H13331">
        <v>0.62665052091531404</v>
      </c>
      <c r="I13331">
        <v>0.968912233598893</v>
      </c>
      <c r="J13331">
        <v>0.832812322140707</v>
      </c>
      <c r="K13331" t="s">
        <v>27808</v>
      </c>
      <c r="L13331">
        <v>5</v>
      </c>
      <c r="M13331" t="s">
        <v>5133</v>
      </c>
      <c r="N13331">
        <v>0.83333333333333304</v>
      </c>
      <c r="O13331">
        <v>8.1274382314694405E-4</v>
      </c>
    </row>
    <row r="13332" spans="1:15">
      <c r="A13332" t="s">
        <v>14700</v>
      </c>
      <c r="B13332" t="s">
        <v>23513</v>
      </c>
      <c r="C13332" t="s">
        <v>14701</v>
      </c>
      <c r="D13332">
        <v>3</v>
      </c>
      <c r="E13332">
        <v>535</v>
      </c>
      <c r="F13332">
        <v>23</v>
      </c>
      <c r="G13332">
        <v>8124</v>
      </c>
      <c r="H13332">
        <v>0.19027056506025999</v>
      </c>
      <c r="I13332">
        <v>0.77338182664062605</v>
      </c>
      <c r="J13332">
        <v>0.73503150397524997</v>
      </c>
      <c r="K13332" t="s">
        <v>24136</v>
      </c>
      <c r="L13332">
        <v>3</v>
      </c>
      <c r="M13332" t="s">
        <v>5133</v>
      </c>
      <c r="N13332">
        <v>0.13043478260869601</v>
      </c>
      <c r="O13332">
        <v>5.60747663551402E-3</v>
      </c>
    </row>
    <row r="13333" spans="1:15">
      <c r="A13333" t="s">
        <v>14700</v>
      </c>
      <c r="B13333" t="s">
        <v>23518</v>
      </c>
      <c r="C13333" t="s">
        <v>14701</v>
      </c>
      <c r="D13333">
        <v>1</v>
      </c>
      <c r="E13333">
        <v>787</v>
      </c>
      <c r="F13333">
        <v>26</v>
      </c>
      <c r="G13333">
        <v>7393</v>
      </c>
      <c r="H13333">
        <v>0.94669298062504303</v>
      </c>
      <c r="I13333">
        <v>1</v>
      </c>
      <c r="J13333">
        <v>0.966855260484069</v>
      </c>
      <c r="K13333" t="s">
        <v>26833</v>
      </c>
      <c r="L13333">
        <v>1</v>
      </c>
      <c r="M13333" t="s">
        <v>5133</v>
      </c>
      <c r="N13333">
        <v>3.8461538461538498E-2</v>
      </c>
      <c r="O13333">
        <v>1.27064803049555E-3</v>
      </c>
    </row>
    <row r="13334" spans="1:15">
      <c r="A13334" t="s">
        <v>14700</v>
      </c>
      <c r="B13334" t="s">
        <v>23511</v>
      </c>
      <c r="C13334" t="s">
        <v>14701</v>
      </c>
      <c r="D13334">
        <v>21</v>
      </c>
      <c r="E13334">
        <v>6152</v>
      </c>
      <c r="F13334">
        <v>28</v>
      </c>
      <c r="G13334">
        <v>7804</v>
      </c>
      <c r="H13334">
        <v>0.77329188476158905</v>
      </c>
      <c r="I13334">
        <v>0.968912233598893</v>
      </c>
      <c r="J13334">
        <v>0.832812322140707</v>
      </c>
      <c r="K13334" t="s">
        <v>32022</v>
      </c>
      <c r="L13334">
        <v>21</v>
      </c>
      <c r="M13334" t="s">
        <v>5133</v>
      </c>
      <c r="N13334">
        <v>0.75</v>
      </c>
      <c r="O13334">
        <v>3.41352405721717E-3</v>
      </c>
    </row>
    <row r="13335" spans="1:15">
      <c r="A13335" t="s">
        <v>14702</v>
      </c>
      <c r="B13335" t="s">
        <v>23511</v>
      </c>
      <c r="C13335" t="s">
        <v>14703</v>
      </c>
      <c r="D13335">
        <v>3</v>
      </c>
      <c r="E13335">
        <v>6152</v>
      </c>
      <c r="F13335">
        <v>3</v>
      </c>
      <c r="G13335">
        <v>7804</v>
      </c>
      <c r="H13335">
        <v>0.489837867770546</v>
      </c>
      <c r="I13335">
        <v>0.96083957126938102</v>
      </c>
      <c r="J13335">
        <v>0.82587360011061495</v>
      </c>
      <c r="K13335" t="s">
        <v>32023</v>
      </c>
      <c r="L13335">
        <v>3</v>
      </c>
      <c r="M13335" t="s">
        <v>5133</v>
      </c>
      <c r="N13335">
        <v>1</v>
      </c>
      <c r="O13335">
        <v>4.8764629388816603E-4</v>
      </c>
    </row>
    <row r="13336" spans="1:15">
      <c r="A13336" t="s">
        <v>14704</v>
      </c>
      <c r="B13336" t="s">
        <v>23513</v>
      </c>
      <c r="C13336" t="s">
        <v>14705</v>
      </c>
      <c r="D13336">
        <v>3</v>
      </c>
      <c r="E13336">
        <v>535</v>
      </c>
      <c r="F13336">
        <v>20</v>
      </c>
      <c r="G13336">
        <v>8124</v>
      </c>
      <c r="H13336">
        <v>0.14100613092595701</v>
      </c>
      <c r="I13336">
        <v>0.67807119738438004</v>
      </c>
      <c r="J13336">
        <v>0.64444712152169303</v>
      </c>
      <c r="K13336" t="s">
        <v>24136</v>
      </c>
      <c r="L13336">
        <v>3</v>
      </c>
      <c r="M13336" t="s">
        <v>5133</v>
      </c>
      <c r="N13336">
        <v>0.15</v>
      </c>
      <c r="O13336">
        <v>5.60747663551402E-3</v>
      </c>
    </row>
    <row r="13337" spans="1:15">
      <c r="A13337" t="s">
        <v>14704</v>
      </c>
      <c r="B13337" t="s">
        <v>23518</v>
      </c>
      <c r="C13337" t="s">
        <v>14705</v>
      </c>
      <c r="D13337">
        <v>1</v>
      </c>
      <c r="E13337">
        <v>787</v>
      </c>
      <c r="F13337">
        <v>23</v>
      </c>
      <c r="G13337">
        <v>7393</v>
      </c>
      <c r="H13337">
        <v>0.92519399918596801</v>
      </c>
      <c r="I13337">
        <v>1</v>
      </c>
      <c r="J13337">
        <v>0.966855260484069</v>
      </c>
      <c r="K13337" t="s">
        <v>26833</v>
      </c>
      <c r="L13337">
        <v>1</v>
      </c>
      <c r="M13337" t="s">
        <v>5133</v>
      </c>
      <c r="N13337">
        <v>4.3478260869565202E-2</v>
      </c>
      <c r="O13337">
        <v>1.27064803049555E-3</v>
      </c>
    </row>
    <row r="13338" spans="1:15">
      <c r="A13338" t="s">
        <v>14704</v>
      </c>
      <c r="B13338" t="s">
        <v>23511</v>
      </c>
      <c r="C13338" t="s">
        <v>14705</v>
      </c>
      <c r="D13338">
        <v>18</v>
      </c>
      <c r="E13338">
        <v>6152</v>
      </c>
      <c r="F13338">
        <v>25</v>
      </c>
      <c r="G13338">
        <v>7804</v>
      </c>
      <c r="H13338">
        <v>0.85976280782922199</v>
      </c>
      <c r="I13338">
        <v>1</v>
      </c>
      <c r="J13338">
        <v>0.85953329234717102</v>
      </c>
      <c r="K13338" t="s">
        <v>26832</v>
      </c>
      <c r="L13338">
        <v>18</v>
      </c>
      <c r="M13338" t="s">
        <v>5133</v>
      </c>
      <c r="N13338">
        <v>0.72</v>
      </c>
      <c r="O13338">
        <v>2.9258777633290002E-3</v>
      </c>
    </row>
    <row r="13339" spans="1:15">
      <c r="A13339" t="s">
        <v>14706</v>
      </c>
      <c r="B13339" t="s">
        <v>23511</v>
      </c>
      <c r="C13339" t="s">
        <v>14707</v>
      </c>
      <c r="D13339">
        <v>56</v>
      </c>
      <c r="E13339">
        <v>6152</v>
      </c>
      <c r="F13339">
        <v>58</v>
      </c>
      <c r="G13339">
        <v>7804</v>
      </c>
      <c r="H13339">
        <v>1.3297833236764199E-4</v>
      </c>
      <c r="I13339">
        <v>2.5006064384395601E-3</v>
      </c>
      <c r="J13339">
        <v>2.1493544848964902E-3</v>
      </c>
      <c r="K13339" t="s">
        <v>26845</v>
      </c>
      <c r="L13339">
        <v>56</v>
      </c>
      <c r="M13339" t="s">
        <v>5133</v>
      </c>
      <c r="N13339">
        <v>0.96551724137931005</v>
      </c>
      <c r="O13339">
        <v>9.10273081924577E-3</v>
      </c>
    </row>
    <row r="13340" spans="1:15">
      <c r="A13340" t="s">
        <v>14706</v>
      </c>
      <c r="B13340" t="s">
        <v>23513</v>
      </c>
      <c r="C13340" t="s">
        <v>14707</v>
      </c>
      <c r="D13340">
        <v>3</v>
      </c>
      <c r="E13340">
        <v>535</v>
      </c>
      <c r="F13340">
        <v>57</v>
      </c>
      <c r="G13340">
        <v>8124</v>
      </c>
      <c r="H13340">
        <v>0.73437280330023702</v>
      </c>
      <c r="I13340">
        <v>0.99999999999997702</v>
      </c>
      <c r="J13340">
        <v>0.95041217501583097</v>
      </c>
      <c r="K13340" t="s">
        <v>24136</v>
      </c>
      <c r="L13340">
        <v>3</v>
      </c>
      <c r="M13340" t="s">
        <v>5133</v>
      </c>
      <c r="N13340">
        <v>5.2631578947368397E-2</v>
      </c>
      <c r="O13340">
        <v>5.60747663551402E-3</v>
      </c>
    </row>
    <row r="13341" spans="1:15">
      <c r="A13341" t="s">
        <v>14708</v>
      </c>
      <c r="B13341" t="s">
        <v>23511</v>
      </c>
      <c r="C13341" t="s">
        <v>14709</v>
      </c>
      <c r="D13341">
        <v>9</v>
      </c>
      <c r="E13341">
        <v>6152</v>
      </c>
      <c r="F13341">
        <v>9</v>
      </c>
      <c r="G13341">
        <v>7804</v>
      </c>
      <c r="H13341">
        <v>0.117423000773971</v>
      </c>
      <c r="I13341">
        <v>0.47842873658393897</v>
      </c>
      <c r="J13341">
        <v>0.41122542710949</v>
      </c>
      <c r="K13341" t="s">
        <v>32024</v>
      </c>
      <c r="L13341">
        <v>9</v>
      </c>
      <c r="M13341" t="s">
        <v>5133</v>
      </c>
      <c r="N13341">
        <v>1</v>
      </c>
      <c r="O13341">
        <v>1.4629388816645001E-3</v>
      </c>
    </row>
    <row r="13342" spans="1:15">
      <c r="A13342" t="s">
        <v>14710</v>
      </c>
      <c r="B13342" t="s">
        <v>23513</v>
      </c>
      <c r="C13342" t="s">
        <v>14711</v>
      </c>
      <c r="D13342">
        <v>1</v>
      </c>
      <c r="E13342">
        <v>535</v>
      </c>
      <c r="F13342">
        <v>11</v>
      </c>
      <c r="G13342">
        <v>8124</v>
      </c>
      <c r="H13342">
        <v>0.52755249562557105</v>
      </c>
      <c r="I13342">
        <v>0.99999999999997702</v>
      </c>
      <c r="J13342">
        <v>0.95041217501583097</v>
      </c>
      <c r="K13342" t="s">
        <v>24409</v>
      </c>
      <c r="L13342">
        <v>1</v>
      </c>
      <c r="M13342" t="s">
        <v>5133</v>
      </c>
      <c r="N13342">
        <v>9.0909090909090898E-2</v>
      </c>
      <c r="O13342">
        <v>1.8691588785046699E-3</v>
      </c>
    </row>
    <row r="13343" spans="1:15">
      <c r="A13343" t="s">
        <v>14710</v>
      </c>
      <c r="B13343" t="s">
        <v>23518</v>
      </c>
      <c r="C13343" t="s">
        <v>14711</v>
      </c>
      <c r="D13343">
        <v>1</v>
      </c>
      <c r="E13343">
        <v>787</v>
      </c>
      <c r="F13343">
        <v>6</v>
      </c>
      <c r="G13343">
        <v>7393</v>
      </c>
      <c r="H13343">
        <v>0.49113550780958298</v>
      </c>
      <c r="I13343">
        <v>1</v>
      </c>
      <c r="J13343">
        <v>0.966855260484069</v>
      </c>
      <c r="K13343" t="s">
        <v>23712</v>
      </c>
      <c r="L13343">
        <v>1</v>
      </c>
      <c r="M13343" t="s">
        <v>5133</v>
      </c>
      <c r="N13343">
        <v>0.16666666666666699</v>
      </c>
      <c r="O13343">
        <v>1.27064803049555E-3</v>
      </c>
    </row>
    <row r="13344" spans="1:15">
      <c r="A13344" t="s">
        <v>14710</v>
      </c>
      <c r="B13344" t="s">
        <v>23511</v>
      </c>
      <c r="C13344" t="s">
        <v>14711</v>
      </c>
      <c r="D13344">
        <v>8</v>
      </c>
      <c r="E13344">
        <v>6152</v>
      </c>
      <c r="F13344">
        <v>10</v>
      </c>
      <c r="G13344">
        <v>7804</v>
      </c>
      <c r="H13344">
        <v>0.64231594183968699</v>
      </c>
      <c r="I13344">
        <v>0.968912233598893</v>
      </c>
      <c r="J13344">
        <v>0.832812322140707</v>
      </c>
      <c r="K13344" t="s">
        <v>32025</v>
      </c>
      <c r="L13344">
        <v>8</v>
      </c>
      <c r="M13344" t="s">
        <v>5133</v>
      </c>
      <c r="N13344">
        <v>0.8</v>
      </c>
      <c r="O13344">
        <v>1.3003901170351099E-3</v>
      </c>
    </row>
    <row r="13345" spans="1:15">
      <c r="A13345" t="s">
        <v>14712</v>
      </c>
      <c r="B13345" t="s">
        <v>23513</v>
      </c>
      <c r="C13345" t="s">
        <v>14713</v>
      </c>
      <c r="D13345">
        <v>1</v>
      </c>
      <c r="E13345">
        <v>535</v>
      </c>
      <c r="F13345">
        <v>1</v>
      </c>
      <c r="G13345">
        <v>8124</v>
      </c>
      <c r="H13345">
        <v>6.5854258985721295E-2</v>
      </c>
      <c r="I13345">
        <v>0.448760549738495</v>
      </c>
      <c r="J13345">
        <v>0.42650749013827299</v>
      </c>
      <c r="K13345" t="s">
        <v>24409</v>
      </c>
      <c r="L13345">
        <v>1</v>
      </c>
      <c r="M13345" t="s">
        <v>5133</v>
      </c>
      <c r="N13345">
        <v>1</v>
      </c>
      <c r="O13345">
        <v>1.8691588785046699E-3</v>
      </c>
    </row>
    <row r="13346" spans="1:15">
      <c r="A13346" t="s">
        <v>14714</v>
      </c>
      <c r="B13346" t="s">
        <v>23518</v>
      </c>
      <c r="C13346" t="s">
        <v>14715</v>
      </c>
      <c r="D13346">
        <v>2</v>
      </c>
      <c r="E13346">
        <v>787</v>
      </c>
      <c r="F13346">
        <v>7</v>
      </c>
      <c r="G13346">
        <v>7393</v>
      </c>
      <c r="H13346">
        <v>0.16585350806365901</v>
      </c>
      <c r="I13346">
        <v>0.82859402353427802</v>
      </c>
      <c r="J13346">
        <v>0.80113049045977802</v>
      </c>
      <c r="K13346" t="s">
        <v>32026</v>
      </c>
      <c r="L13346">
        <v>2</v>
      </c>
      <c r="M13346" t="s">
        <v>5133</v>
      </c>
      <c r="N13346">
        <v>0.28571428571428598</v>
      </c>
      <c r="O13346">
        <v>2.5412960609911099E-3</v>
      </c>
    </row>
    <row r="13347" spans="1:15">
      <c r="A13347" t="s">
        <v>14714</v>
      </c>
      <c r="B13347" t="s">
        <v>23511</v>
      </c>
      <c r="C13347" t="s">
        <v>14715</v>
      </c>
      <c r="D13347">
        <v>5</v>
      </c>
      <c r="E13347">
        <v>6152</v>
      </c>
      <c r="F13347">
        <v>8</v>
      </c>
      <c r="G13347">
        <v>7804</v>
      </c>
      <c r="H13347">
        <v>0.93246538655848799</v>
      </c>
      <c r="I13347">
        <v>1</v>
      </c>
      <c r="J13347">
        <v>0.85953329234717102</v>
      </c>
      <c r="K13347" t="s">
        <v>32027</v>
      </c>
      <c r="L13347">
        <v>5</v>
      </c>
      <c r="M13347" t="s">
        <v>5133</v>
      </c>
      <c r="N13347">
        <v>0.625</v>
      </c>
      <c r="O13347">
        <v>8.1274382314694405E-4</v>
      </c>
    </row>
    <row r="13348" spans="1:15">
      <c r="A13348" t="s">
        <v>14716</v>
      </c>
      <c r="B13348" t="s">
        <v>23511</v>
      </c>
      <c r="C13348" t="s">
        <v>14717</v>
      </c>
      <c r="D13348">
        <v>3</v>
      </c>
      <c r="E13348">
        <v>6152</v>
      </c>
      <c r="F13348">
        <v>6</v>
      </c>
      <c r="G13348">
        <v>7804</v>
      </c>
      <c r="H13348">
        <v>0.97922542091541498</v>
      </c>
      <c r="I13348">
        <v>1</v>
      </c>
      <c r="J13348">
        <v>0.85953329234717102</v>
      </c>
      <c r="K13348" t="s">
        <v>32028</v>
      </c>
      <c r="L13348">
        <v>3</v>
      </c>
      <c r="M13348" t="s">
        <v>5133</v>
      </c>
      <c r="N13348">
        <v>0.5</v>
      </c>
      <c r="O13348">
        <v>4.8764629388816603E-4</v>
      </c>
    </row>
    <row r="13349" spans="1:15">
      <c r="A13349" t="s">
        <v>14716</v>
      </c>
      <c r="B13349" t="s">
        <v>23518</v>
      </c>
      <c r="C13349" t="s">
        <v>14717</v>
      </c>
      <c r="D13349">
        <v>2</v>
      </c>
      <c r="E13349">
        <v>787</v>
      </c>
      <c r="F13349">
        <v>4</v>
      </c>
      <c r="G13349">
        <v>7393</v>
      </c>
      <c r="H13349">
        <v>5.8679954233094203E-2</v>
      </c>
      <c r="I13349">
        <v>0.61178825165478101</v>
      </c>
      <c r="J13349">
        <v>0.59151068941477603</v>
      </c>
      <c r="K13349" t="s">
        <v>24176</v>
      </c>
      <c r="L13349">
        <v>2</v>
      </c>
      <c r="M13349" t="s">
        <v>5133</v>
      </c>
      <c r="N13349">
        <v>0.5</v>
      </c>
      <c r="O13349">
        <v>2.5412960609911099E-3</v>
      </c>
    </row>
    <row r="13350" spans="1:15">
      <c r="A13350" t="s">
        <v>14718</v>
      </c>
      <c r="B13350" t="s">
        <v>23511</v>
      </c>
      <c r="C13350" t="s">
        <v>14719</v>
      </c>
      <c r="D13350">
        <v>7</v>
      </c>
      <c r="E13350">
        <v>6152</v>
      </c>
      <c r="F13350">
        <v>7</v>
      </c>
      <c r="G13350">
        <v>7804</v>
      </c>
      <c r="H13350">
        <v>0.18905120292587699</v>
      </c>
      <c r="I13350">
        <v>0.631132279689813</v>
      </c>
      <c r="J13350">
        <v>0.54247920626835999</v>
      </c>
      <c r="K13350" t="s">
        <v>32029</v>
      </c>
      <c r="L13350">
        <v>7</v>
      </c>
      <c r="M13350" t="s">
        <v>5133</v>
      </c>
      <c r="N13350">
        <v>1</v>
      </c>
      <c r="O13350">
        <v>1.13784135240572E-3</v>
      </c>
    </row>
    <row r="13351" spans="1:15">
      <c r="A13351" t="s">
        <v>14720</v>
      </c>
      <c r="B13351" t="s">
        <v>23511</v>
      </c>
      <c r="C13351" t="s">
        <v>14721</v>
      </c>
      <c r="D13351">
        <v>39</v>
      </c>
      <c r="E13351">
        <v>6152</v>
      </c>
      <c r="F13351">
        <v>39</v>
      </c>
      <c r="G13351">
        <v>7804</v>
      </c>
      <c r="H13351" s="34">
        <v>9.1232325277045299E-5</v>
      </c>
      <c r="I13351">
        <v>1.8751195038674499E-3</v>
      </c>
      <c r="J13351">
        <v>1.6117276407035901E-3</v>
      </c>
      <c r="K13351" t="s">
        <v>32030</v>
      </c>
      <c r="L13351">
        <v>39</v>
      </c>
      <c r="M13351" t="s">
        <v>5133</v>
      </c>
      <c r="N13351">
        <v>1</v>
      </c>
      <c r="O13351">
        <v>6.3394018205461602E-3</v>
      </c>
    </row>
    <row r="13352" spans="1:15">
      <c r="A13352" t="s">
        <v>14722</v>
      </c>
      <c r="B13352" t="s">
        <v>23511</v>
      </c>
      <c r="C13352" t="s">
        <v>14723</v>
      </c>
      <c r="D13352">
        <v>1</v>
      </c>
      <c r="E13352">
        <v>6152</v>
      </c>
      <c r="F13352">
        <v>1</v>
      </c>
      <c r="G13352">
        <v>7804</v>
      </c>
      <c r="H13352">
        <v>0.788313685289595</v>
      </c>
      <c r="I13352">
        <v>0.968912233598893</v>
      </c>
      <c r="J13352">
        <v>0.832812322140707</v>
      </c>
      <c r="K13352" t="s">
        <v>32031</v>
      </c>
      <c r="L13352">
        <v>1</v>
      </c>
      <c r="M13352" t="s">
        <v>1463</v>
      </c>
      <c r="N13352">
        <v>1</v>
      </c>
      <c r="O13352">
        <v>1.6254876462938901E-4</v>
      </c>
    </row>
    <row r="13353" spans="1:15">
      <c r="A13353" t="s">
        <v>14724</v>
      </c>
      <c r="B13353" t="s">
        <v>23518</v>
      </c>
      <c r="C13353" t="s">
        <v>14725</v>
      </c>
      <c r="D13353">
        <v>1</v>
      </c>
      <c r="E13353">
        <v>787</v>
      </c>
      <c r="F13353">
        <v>39</v>
      </c>
      <c r="G13353">
        <v>7393</v>
      </c>
      <c r="H13353">
        <v>0.98774278847047803</v>
      </c>
      <c r="I13353">
        <v>1</v>
      </c>
      <c r="J13353">
        <v>0.966855260484069</v>
      </c>
      <c r="K13353" t="s">
        <v>23927</v>
      </c>
      <c r="L13353">
        <v>1</v>
      </c>
      <c r="M13353" t="s">
        <v>5133</v>
      </c>
      <c r="N13353">
        <v>2.5641025641025599E-2</v>
      </c>
      <c r="O13353">
        <v>1.27064803049555E-3</v>
      </c>
    </row>
    <row r="13354" spans="1:15">
      <c r="A13354" t="s">
        <v>14724</v>
      </c>
      <c r="B13354" t="s">
        <v>23513</v>
      </c>
      <c r="C13354" t="s">
        <v>14725</v>
      </c>
      <c r="D13354">
        <v>8</v>
      </c>
      <c r="E13354">
        <v>535</v>
      </c>
      <c r="F13354">
        <v>61</v>
      </c>
      <c r="G13354">
        <v>8124</v>
      </c>
      <c r="H13354">
        <v>4.5455917579180098E-2</v>
      </c>
      <c r="I13354">
        <v>0.448760549738495</v>
      </c>
      <c r="J13354">
        <v>0.42650749013827299</v>
      </c>
      <c r="K13354" t="s">
        <v>30330</v>
      </c>
      <c r="L13354">
        <v>8</v>
      </c>
      <c r="M13354" t="s">
        <v>5133</v>
      </c>
      <c r="N13354">
        <v>0.13114754098360701</v>
      </c>
      <c r="O13354">
        <v>1.4953271028037399E-2</v>
      </c>
    </row>
    <row r="13355" spans="1:15">
      <c r="A13355" t="s">
        <v>14724</v>
      </c>
      <c r="B13355" t="s">
        <v>23511</v>
      </c>
      <c r="C13355" t="s">
        <v>14725</v>
      </c>
      <c r="D13355">
        <v>47</v>
      </c>
      <c r="E13355">
        <v>6152</v>
      </c>
      <c r="F13355">
        <v>56</v>
      </c>
      <c r="G13355">
        <v>7804</v>
      </c>
      <c r="H13355">
        <v>0.22365754958110701</v>
      </c>
      <c r="I13355">
        <v>0.71351541659948003</v>
      </c>
      <c r="J13355">
        <v>0.61329025517021396</v>
      </c>
      <c r="K13355" t="s">
        <v>32032</v>
      </c>
      <c r="L13355">
        <v>47</v>
      </c>
      <c r="M13355" t="s">
        <v>5133</v>
      </c>
      <c r="N13355">
        <v>0.83928571428571397</v>
      </c>
      <c r="O13355">
        <v>7.6397919375812704E-3</v>
      </c>
    </row>
    <row r="13356" spans="1:15">
      <c r="A13356" t="s">
        <v>14726</v>
      </c>
      <c r="B13356" t="s">
        <v>23511</v>
      </c>
      <c r="C13356" t="s">
        <v>14727</v>
      </c>
      <c r="D13356">
        <v>80</v>
      </c>
      <c r="E13356">
        <v>6152</v>
      </c>
      <c r="F13356">
        <v>89</v>
      </c>
      <c r="G13356">
        <v>7804</v>
      </c>
      <c r="H13356">
        <v>4.6230270252077899E-3</v>
      </c>
      <c r="I13356">
        <v>4.6585159737124501E-2</v>
      </c>
      <c r="J13356">
        <v>4.00414957233695E-2</v>
      </c>
      <c r="K13356" t="s">
        <v>32033</v>
      </c>
      <c r="L13356">
        <v>80</v>
      </c>
      <c r="M13356" t="s">
        <v>5133</v>
      </c>
      <c r="N13356">
        <v>0.898876404494382</v>
      </c>
      <c r="O13356">
        <v>1.30039011703511E-2</v>
      </c>
    </row>
    <row r="13357" spans="1:15">
      <c r="A13357" t="s">
        <v>14726</v>
      </c>
      <c r="B13357" t="s">
        <v>23513</v>
      </c>
      <c r="C13357" t="s">
        <v>14727</v>
      </c>
      <c r="D13357">
        <v>1</v>
      </c>
      <c r="E13357">
        <v>535</v>
      </c>
      <c r="F13357">
        <v>96</v>
      </c>
      <c r="G13357">
        <v>8124</v>
      </c>
      <c r="H13357">
        <v>0.99861171193378895</v>
      </c>
      <c r="I13357">
        <v>0.99999999999997702</v>
      </c>
      <c r="J13357">
        <v>0.95041217501583097</v>
      </c>
      <c r="K13357" t="s">
        <v>26632</v>
      </c>
      <c r="L13357">
        <v>1</v>
      </c>
      <c r="M13357" t="s">
        <v>5133</v>
      </c>
      <c r="N13357">
        <v>1.0416666666666701E-2</v>
      </c>
      <c r="O13357">
        <v>1.8691588785046699E-3</v>
      </c>
    </row>
    <row r="13358" spans="1:15">
      <c r="A13358" t="s">
        <v>14726</v>
      </c>
      <c r="B13358" t="s">
        <v>23518</v>
      </c>
      <c r="C13358" t="s">
        <v>14727</v>
      </c>
      <c r="D13358">
        <v>3</v>
      </c>
      <c r="E13358">
        <v>787</v>
      </c>
      <c r="F13358">
        <v>75</v>
      </c>
      <c r="G13358">
        <v>7393</v>
      </c>
      <c r="H13358">
        <v>0.98963623282103497</v>
      </c>
      <c r="I13358">
        <v>1</v>
      </c>
      <c r="J13358">
        <v>0.966855260484069</v>
      </c>
      <c r="K13358" t="s">
        <v>30662</v>
      </c>
      <c r="L13358">
        <v>3</v>
      </c>
      <c r="M13358" t="s">
        <v>5133</v>
      </c>
      <c r="N13358">
        <v>0.04</v>
      </c>
      <c r="O13358">
        <v>3.8119440914866601E-3</v>
      </c>
    </row>
    <row r="13359" spans="1:15">
      <c r="A13359" t="s">
        <v>14728</v>
      </c>
      <c r="B13359" t="s">
        <v>23511</v>
      </c>
      <c r="C13359" t="s">
        <v>14729</v>
      </c>
      <c r="D13359">
        <v>9</v>
      </c>
      <c r="E13359">
        <v>6152</v>
      </c>
      <c r="F13359">
        <v>10</v>
      </c>
      <c r="G13359">
        <v>7804</v>
      </c>
      <c r="H13359">
        <v>0.341392875758884</v>
      </c>
      <c r="I13359">
        <v>0.87709103910391695</v>
      </c>
      <c r="J13359">
        <v>0.75388894852919097</v>
      </c>
      <c r="K13359" t="s">
        <v>32034</v>
      </c>
      <c r="L13359">
        <v>9</v>
      </c>
      <c r="M13359" t="s">
        <v>5133</v>
      </c>
      <c r="N13359">
        <v>0.9</v>
      </c>
      <c r="O13359">
        <v>1.4629388816645001E-3</v>
      </c>
    </row>
    <row r="13360" spans="1:15">
      <c r="A13360" t="s">
        <v>14730</v>
      </c>
      <c r="B13360" t="s">
        <v>23511</v>
      </c>
      <c r="C13360" t="s">
        <v>14731</v>
      </c>
      <c r="D13360">
        <v>3</v>
      </c>
      <c r="E13360">
        <v>6152</v>
      </c>
      <c r="F13360">
        <v>4</v>
      </c>
      <c r="G13360">
        <v>7804</v>
      </c>
      <c r="H13360">
        <v>0.80103341611958101</v>
      </c>
      <c r="I13360">
        <v>0.968912233598893</v>
      </c>
      <c r="J13360">
        <v>0.832812322140707</v>
      </c>
      <c r="K13360" t="s">
        <v>32035</v>
      </c>
      <c r="L13360">
        <v>3</v>
      </c>
      <c r="M13360" t="s">
        <v>5133</v>
      </c>
      <c r="N13360">
        <v>0.75</v>
      </c>
      <c r="O13360">
        <v>4.8764629388816603E-4</v>
      </c>
    </row>
    <row r="13361" spans="1:15">
      <c r="A13361" t="s">
        <v>14732</v>
      </c>
      <c r="B13361" t="s">
        <v>23511</v>
      </c>
      <c r="C13361" t="s">
        <v>14733</v>
      </c>
      <c r="D13361">
        <v>2</v>
      </c>
      <c r="E13361">
        <v>6152</v>
      </c>
      <c r="F13361">
        <v>2</v>
      </c>
      <c r="G13361">
        <v>7804</v>
      </c>
      <c r="H13361">
        <v>0.62141708038142995</v>
      </c>
      <c r="I13361">
        <v>0.968912233598893</v>
      </c>
      <c r="J13361">
        <v>0.832812322140707</v>
      </c>
      <c r="K13361" t="s">
        <v>32036</v>
      </c>
      <c r="L13361">
        <v>2</v>
      </c>
      <c r="M13361" t="s">
        <v>5133</v>
      </c>
      <c r="N13361">
        <v>1</v>
      </c>
      <c r="O13361">
        <v>3.2509752925877802E-4</v>
      </c>
    </row>
    <row r="13362" spans="1:15">
      <c r="A13362" t="s">
        <v>14734</v>
      </c>
      <c r="B13362" t="s">
        <v>23511</v>
      </c>
      <c r="C13362" t="s">
        <v>14735</v>
      </c>
      <c r="D13362">
        <v>35</v>
      </c>
      <c r="E13362">
        <v>6152</v>
      </c>
      <c r="F13362">
        <v>38</v>
      </c>
      <c r="G13362">
        <v>7804</v>
      </c>
      <c r="H13362">
        <v>2.64773976935225E-2</v>
      </c>
      <c r="I13362">
        <v>0.176486107171787</v>
      </c>
      <c r="J13362">
        <v>0.15169568475090101</v>
      </c>
      <c r="K13362" t="s">
        <v>32037</v>
      </c>
      <c r="L13362">
        <v>35</v>
      </c>
      <c r="M13362" t="s">
        <v>5133</v>
      </c>
      <c r="N13362">
        <v>0.92105263157894701</v>
      </c>
      <c r="O13362">
        <v>5.68920676202861E-3</v>
      </c>
    </row>
    <row r="13363" spans="1:15">
      <c r="A13363" t="s">
        <v>14734</v>
      </c>
      <c r="B13363" t="s">
        <v>23513</v>
      </c>
      <c r="C13363" t="s">
        <v>14735</v>
      </c>
      <c r="D13363">
        <v>1</v>
      </c>
      <c r="E13363">
        <v>535</v>
      </c>
      <c r="F13363">
        <v>37</v>
      </c>
      <c r="G13363">
        <v>8124</v>
      </c>
      <c r="H13363">
        <v>0.92004900165404302</v>
      </c>
      <c r="I13363">
        <v>0.99999999999997702</v>
      </c>
      <c r="J13363">
        <v>0.95041217501583097</v>
      </c>
      <c r="K13363" t="s">
        <v>23957</v>
      </c>
      <c r="L13363">
        <v>1</v>
      </c>
      <c r="M13363" t="s">
        <v>5133</v>
      </c>
      <c r="N13363">
        <v>2.7027027027027001E-2</v>
      </c>
      <c r="O13363">
        <v>1.8691588785046699E-3</v>
      </c>
    </row>
    <row r="13364" spans="1:15">
      <c r="A13364" t="s">
        <v>14734</v>
      </c>
      <c r="B13364" t="s">
        <v>23518</v>
      </c>
      <c r="C13364" t="s">
        <v>14735</v>
      </c>
      <c r="D13364">
        <v>2</v>
      </c>
      <c r="E13364">
        <v>787</v>
      </c>
      <c r="F13364">
        <v>39</v>
      </c>
      <c r="G13364">
        <v>7393</v>
      </c>
      <c r="H13364">
        <v>0.93046346546870895</v>
      </c>
      <c r="I13364">
        <v>1</v>
      </c>
      <c r="J13364">
        <v>0.966855260484069</v>
      </c>
      <c r="K13364" t="s">
        <v>32038</v>
      </c>
      <c r="L13364">
        <v>2</v>
      </c>
      <c r="M13364" t="s">
        <v>5133</v>
      </c>
      <c r="N13364">
        <v>5.1282051282051301E-2</v>
      </c>
      <c r="O13364">
        <v>2.5412960609911099E-3</v>
      </c>
    </row>
    <row r="13365" spans="1:15">
      <c r="A13365" t="s">
        <v>14736</v>
      </c>
      <c r="B13365" t="s">
        <v>23511</v>
      </c>
      <c r="C13365" t="s">
        <v>14737</v>
      </c>
      <c r="D13365">
        <v>8</v>
      </c>
      <c r="E13365">
        <v>6152</v>
      </c>
      <c r="F13365">
        <v>11</v>
      </c>
      <c r="G13365">
        <v>7804</v>
      </c>
      <c r="H13365">
        <v>0.812198093591744</v>
      </c>
      <c r="I13365">
        <v>0.97453872412074605</v>
      </c>
      <c r="J13365">
        <v>0.83764847806331599</v>
      </c>
      <c r="K13365" t="s">
        <v>32039</v>
      </c>
      <c r="L13365">
        <v>8</v>
      </c>
      <c r="M13365" t="s">
        <v>5133</v>
      </c>
      <c r="N13365">
        <v>0.72727272727272696</v>
      </c>
      <c r="O13365">
        <v>1.3003901170351099E-3</v>
      </c>
    </row>
    <row r="13366" spans="1:15">
      <c r="A13366" t="s">
        <v>14736</v>
      </c>
      <c r="B13366" t="s">
        <v>23518</v>
      </c>
      <c r="C13366" t="s">
        <v>14737</v>
      </c>
      <c r="D13366">
        <v>1</v>
      </c>
      <c r="E13366">
        <v>787</v>
      </c>
      <c r="F13366">
        <v>9</v>
      </c>
      <c r="G13366">
        <v>7393</v>
      </c>
      <c r="H13366">
        <v>0.63708190659863195</v>
      </c>
      <c r="I13366">
        <v>1</v>
      </c>
      <c r="J13366">
        <v>0.966855260484069</v>
      </c>
      <c r="K13366" t="s">
        <v>29205</v>
      </c>
      <c r="L13366">
        <v>1</v>
      </c>
      <c r="M13366" t="s">
        <v>5133</v>
      </c>
      <c r="N13366">
        <v>0.11111111111111099</v>
      </c>
      <c r="O13366">
        <v>1.27064803049555E-3</v>
      </c>
    </row>
    <row r="13367" spans="1:15">
      <c r="A13367" t="s">
        <v>14736</v>
      </c>
      <c r="B13367" t="s">
        <v>23513</v>
      </c>
      <c r="C13367" t="s">
        <v>14737</v>
      </c>
      <c r="D13367">
        <v>2</v>
      </c>
      <c r="E13367">
        <v>535</v>
      </c>
      <c r="F13367">
        <v>12</v>
      </c>
      <c r="G13367">
        <v>8124</v>
      </c>
      <c r="H13367">
        <v>0.184848987275576</v>
      </c>
      <c r="I13367">
        <v>0.75508452473579202</v>
      </c>
      <c r="J13367">
        <v>0.71764152547495597</v>
      </c>
      <c r="K13367" t="s">
        <v>25056</v>
      </c>
      <c r="L13367">
        <v>2</v>
      </c>
      <c r="M13367" t="s">
        <v>5133</v>
      </c>
      <c r="N13367">
        <v>0.16666666666666699</v>
      </c>
      <c r="O13367">
        <v>3.7383177570093499E-3</v>
      </c>
    </row>
    <row r="13368" spans="1:15">
      <c r="A13368" t="s">
        <v>14738</v>
      </c>
      <c r="B13368" t="s">
        <v>23513</v>
      </c>
      <c r="C13368" t="s">
        <v>14739</v>
      </c>
      <c r="D13368">
        <v>2</v>
      </c>
      <c r="E13368">
        <v>535</v>
      </c>
      <c r="F13368">
        <v>48</v>
      </c>
      <c r="G13368">
        <v>8124</v>
      </c>
      <c r="H13368">
        <v>0.83420416130209796</v>
      </c>
      <c r="I13368">
        <v>0.99999999999997702</v>
      </c>
      <c r="J13368">
        <v>0.95041217501583097</v>
      </c>
      <c r="K13368" t="s">
        <v>29318</v>
      </c>
      <c r="L13368">
        <v>2</v>
      </c>
      <c r="M13368" t="s">
        <v>5133</v>
      </c>
      <c r="N13368">
        <v>4.1666666666666699E-2</v>
      </c>
      <c r="O13368">
        <v>3.7383177570093499E-3</v>
      </c>
    </row>
    <row r="13369" spans="1:15">
      <c r="A13369" t="s">
        <v>14738</v>
      </c>
      <c r="B13369" t="s">
        <v>23518</v>
      </c>
      <c r="C13369" t="s">
        <v>14739</v>
      </c>
      <c r="D13369">
        <v>5</v>
      </c>
      <c r="E13369">
        <v>787</v>
      </c>
      <c r="F13369">
        <v>44</v>
      </c>
      <c r="G13369">
        <v>7393</v>
      </c>
      <c r="H13369">
        <v>0.50988919283641199</v>
      </c>
      <c r="I13369">
        <v>1</v>
      </c>
      <c r="J13369">
        <v>0.966855260484069</v>
      </c>
      <c r="K13369" t="s">
        <v>32040</v>
      </c>
      <c r="L13369">
        <v>5</v>
      </c>
      <c r="M13369" t="s">
        <v>5133</v>
      </c>
      <c r="N13369">
        <v>0.11363636363636399</v>
      </c>
      <c r="O13369">
        <v>6.35324015247776E-3</v>
      </c>
    </row>
    <row r="13370" spans="1:15">
      <c r="A13370" t="s">
        <v>14738</v>
      </c>
      <c r="B13370" t="s">
        <v>23511</v>
      </c>
      <c r="C13370" t="s">
        <v>14739</v>
      </c>
      <c r="D13370">
        <v>40</v>
      </c>
      <c r="E13370">
        <v>6152</v>
      </c>
      <c r="F13370">
        <v>47</v>
      </c>
      <c r="G13370">
        <v>7804</v>
      </c>
      <c r="H13370">
        <v>0.19230438462274599</v>
      </c>
      <c r="I13370">
        <v>0.63663514108463504</v>
      </c>
      <c r="J13370">
        <v>0.54720909884038105</v>
      </c>
      <c r="K13370" t="s">
        <v>32041</v>
      </c>
      <c r="L13370">
        <v>40</v>
      </c>
      <c r="M13370" t="s">
        <v>5133</v>
      </c>
      <c r="N13370">
        <v>0.85106382978723405</v>
      </c>
      <c r="O13370">
        <v>6.5019505851755498E-3</v>
      </c>
    </row>
    <row r="13371" spans="1:15">
      <c r="A13371" t="s">
        <v>14740</v>
      </c>
      <c r="B13371" t="s">
        <v>23511</v>
      </c>
      <c r="C13371" t="s">
        <v>14741</v>
      </c>
      <c r="D13371">
        <v>29</v>
      </c>
      <c r="E13371">
        <v>6152</v>
      </c>
      <c r="F13371">
        <v>33</v>
      </c>
      <c r="G13371">
        <v>7804</v>
      </c>
      <c r="H13371">
        <v>0.14233526588367301</v>
      </c>
      <c r="I13371">
        <v>0.54611425167193095</v>
      </c>
      <c r="J13371">
        <v>0.46940338073728599</v>
      </c>
      <c r="K13371" t="s">
        <v>32042</v>
      </c>
      <c r="L13371">
        <v>29</v>
      </c>
      <c r="M13371" t="s">
        <v>5133</v>
      </c>
      <c r="N13371">
        <v>0.87878787878787901</v>
      </c>
      <c r="O13371">
        <v>4.7139141742522797E-3</v>
      </c>
    </row>
    <row r="13372" spans="1:15">
      <c r="A13372" t="s">
        <v>14740</v>
      </c>
      <c r="B13372" t="s">
        <v>23518</v>
      </c>
      <c r="C13372" t="s">
        <v>14741</v>
      </c>
      <c r="D13372">
        <v>2</v>
      </c>
      <c r="E13372">
        <v>787</v>
      </c>
      <c r="F13372">
        <v>30</v>
      </c>
      <c r="G13372">
        <v>7393</v>
      </c>
      <c r="H13372">
        <v>0.84430484848813103</v>
      </c>
      <c r="I13372">
        <v>1</v>
      </c>
      <c r="J13372">
        <v>0.966855260484069</v>
      </c>
      <c r="K13372" t="s">
        <v>23772</v>
      </c>
      <c r="L13372">
        <v>2</v>
      </c>
      <c r="M13372" t="s">
        <v>5133</v>
      </c>
      <c r="N13372">
        <v>6.6666666666666693E-2</v>
      </c>
      <c r="O13372">
        <v>2.5412960609911099E-3</v>
      </c>
    </row>
    <row r="13373" spans="1:15">
      <c r="A13373" t="s">
        <v>14740</v>
      </c>
      <c r="B13373" t="s">
        <v>23513</v>
      </c>
      <c r="C13373" t="s">
        <v>14741</v>
      </c>
      <c r="D13373">
        <v>2</v>
      </c>
      <c r="E13373">
        <v>535</v>
      </c>
      <c r="F13373">
        <v>34</v>
      </c>
      <c r="G13373">
        <v>8124</v>
      </c>
      <c r="H13373">
        <v>0.66550065433524297</v>
      </c>
      <c r="I13373">
        <v>0.99999999999997702</v>
      </c>
      <c r="J13373">
        <v>0.95041217501583097</v>
      </c>
      <c r="K13373" t="s">
        <v>29318</v>
      </c>
      <c r="L13373">
        <v>2</v>
      </c>
      <c r="M13373" t="s">
        <v>5133</v>
      </c>
      <c r="N13373">
        <v>5.8823529411764698E-2</v>
      </c>
      <c r="O13373">
        <v>3.7383177570093499E-3</v>
      </c>
    </row>
    <row r="13374" spans="1:15">
      <c r="A13374" t="s">
        <v>14742</v>
      </c>
      <c r="B13374" t="s">
        <v>23518</v>
      </c>
      <c r="C13374" t="s">
        <v>14743</v>
      </c>
      <c r="D13374">
        <v>1</v>
      </c>
      <c r="E13374">
        <v>787</v>
      </c>
      <c r="F13374">
        <v>5</v>
      </c>
      <c r="G13374">
        <v>7393</v>
      </c>
      <c r="H13374">
        <v>0.430466464429208</v>
      </c>
      <c r="I13374">
        <v>1</v>
      </c>
      <c r="J13374">
        <v>0.966855260484069</v>
      </c>
      <c r="K13374" t="s">
        <v>24125</v>
      </c>
      <c r="L13374">
        <v>1</v>
      </c>
      <c r="M13374" t="s">
        <v>5133</v>
      </c>
      <c r="N13374">
        <v>0.2</v>
      </c>
      <c r="O13374">
        <v>1.27064803049555E-3</v>
      </c>
    </row>
    <row r="13375" spans="1:15">
      <c r="A13375" t="s">
        <v>14742</v>
      </c>
      <c r="B13375" t="s">
        <v>23511</v>
      </c>
      <c r="C13375" t="s">
        <v>14743</v>
      </c>
      <c r="D13375">
        <v>4</v>
      </c>
      <c r="E13375">
        <v>6152</v>
      </c>
      <c r="F13375">
        <v>5</v>
      </c>
      <c r="G13375">
        <v>7804</v>
      </c>
      <c r="H13375">
        <v>0.71320711691885297</v>
      </c>
      <c r="I13375">
        <v>0.968912233598893</v>
      </c>
      <c r="J13375">
        <v>0.832812322140707</v>
      </c>
      <c r="K13375" t="s">
        <v>32043</v>
      </c>
      <c r="L13375">
        <v>4</v>
      </c>
      <c r="M13375" t="s">
        <v>5133</v>
      </c>
      <c r="N13375">
        <v>0.8</v>
      </c>
      <c r="O13375">
        <v>6.5019505851755496E-4</v>
      </c>
    </row>
    <row r="13376" spans="1:15">
      <c r="A13376" t="s">
        <v>14744</v>
      </c>
      <c r="B13376" t="s">
        <v>23518</v>
      </c>
      <c r="C13376" t="s">
        <v>14745</v>
      </c>
      <c r="D13376">
        <v>5</v>
      </c>
      <c r="E13376">
        <v>787</v>
      </c>
      <c r="F13376">
        <v>21</v>
      </c>
      <c r="G13376">
        <v>7393</v>
      </c>
      <c r="H13376">
        <v>6.4920449170751099E-2</v>
      </c>
      <c r="I13376">
        <v>0.63266972740240601</v>
      </c>
      <c r="J13376">
        <v>0.61170005408803896</v>
      </c>
      <c r="K13376" t="s">
        <v>32044</v>
      </c>
      <c r="L13376">
        <v>5</v>
      </c>
      <c r="M13376" t="s">
        <v>5133</v>
      </c>
      <c r="N13376">
        <v>0.238095238095238</v>
      </c>
      <c r="O13376">
        <v>6.35324015247776E-3</v>
      </c>
    </row>
    <row r="13377" spans="1:15">
      <c r="A13377" t="s">
        <v>14744</v>
      </c>
      <c r="B13377" t="s">
        <v>23511</v>
      </c>
      <c r="C13377" t="s">
        <v>14745</v>
      </c>
      <c r="D13377">
        <v>16</v>
      </c>
      <c r="E13377">
        <v>6152</v>
      </c>
      <c r="F13377">
        <v>21</v>
      </c>
      <c r="G13377">
        <v>7804</v>
      </c>
      <c r="H13377">
        <v>0.72519464518531396</v>
      </c>
      <c r="I13377">
        <v>0.968912233598893</v>
      </c>
      <c r="J13377">
        <v>0.832812322140707</v>
      </c>
      <c r="K13377" t="s">
        <v>32045</v>
      </c>
      <c r="L13377">
        <v>16</v>
      </c>
      <c r="M13377" t="s">
        <v>5133</v>
      </c>
      <c r="N13377">
        <v>0.76190476190476197</v>
      </c>
      <c r="O13377">
        <v>2.6007802340702198E-3</v>
      </c>
    </row>
    <row r="13378" spans="1:15">
      <c r="A13378" t="s">
        <v>14746</v>
      </c>
      <c r="B13378" t="s">
        <v>23518</v>
      </c>
      <c r="C13378" t="s">
        <v>14747</v>
      </c>
      <c r="D13378">
        <v>4</v>
      </c>
      <c r="E13378">
        <v>787</v>
      </c>
      <c r="F13378">
        <v>32</v>
      </c>
      <c r="G13378">
        <v>7393</v>
      </c>
      <c r="H13378">
        <v>0.44813237905842102</v>
      </c>
      <c r="I13378">
        <v>1</v>
      </c>
      <c r="J13378">
        <v>0.966855260484069</v>
      </c>
      <c r="K13378" t="s">
        <v>32046</v>
      </c>
      <c r="L13378">
        <v>4</v>
      </c>
      <c r="M13378" t="s">
        <v>5133</v>
      </c>
      <c r="N13378">
        <v>0.125</v>
      </c>
      <c r="O13378">
        <v>5.0825921219822103E-3</v>
      </c>
    </row>
    <row r="13379" spans="1:15">
      <c r="A13379" t="s">
        <v>14746</v>
      </c>
      <c r="B13379" t="s">
        <v>23511</v>
      </c>
      <c r="C13379" t="s">
        <v>14747</v>
      </c>
      <c r="D13379">
        <v>27</v>
      </c>
      <c r="E13379">
        <v>6152</v>
      </c>
      <c r="F13379">
        <v>31</v>
      </c>
      <c r="G13379">
        <v>7804</v>
      </c>
      <c r="H13379">
        <v>0.18366543856470499</v>
      </c>
      <c r="I13379">
        <v>0.631132279689813</v>
      </c>
      <c r="J13379">
        <v>0.54247920626835999</v>
      </c>
      <c r="K13379" t="s">
        <v>32047</v>
      </c>
      <c r="L13379">
        <v>27</v>
      </c>
      <c r="M13379" t="s">
        <v>5133</v>
      </c>
      <c r="N13379">
        <v>0.87096774193548399</v>
      </c>
      <c r="O13379">
        <v>4.3888166449934998E-3</v>
      </c>
    </row>
    <row r="13380" spans="1:15">
      <c r="A13380" t="s">
        <v>14748</v>
      </c>
      <c r="B13380" t="s">
        <v>23518</v>
      </c>
      <c r="C13380" t="s">
        <v>14749</v>
      </c>
      <c r="D13380">
        <v>2</v>
      </c>
      <c r="E13380">
        <v>787</v>
      </c>
      <c r="F13380">
        <v>23</v>
      </c>
      <c r="G13380">
        <v>7393</v>
      </c>
      <c r="H13380">
        <v>0.71953430587873801</v>
      </c>
      <c r="I13380">
        <v>1</v>
      </c>
      <c r="J13380">
        <v>0.966855260484069</v>
      </c>
      <c r="K13380" t="s">
        <v>29293</v>
      </c>
      <c r="L13380">
        <v>2</v>
      </c>
      <c r="M13380" t="s">
        <v>5133</v>
      </c>
      <c r="N13380">
        <v>8.6956521739130405E-2</v>
      </c>
      <c r="O13380">
        <v>2.5412960609911099E-3</v>
      </c>
    </row>
    <row r="13381" spans="1:15">
      <c r="A13381" t="s">
        <v>14748</v>
      </c>
      <c r="B13381" t="s">
        <v>23511</v>
      </c>
      <c r="C13381" t="s">
        <v>14749</v>
      </c>
      <c r="D13381">
        <v>20</v>
      </c>
      <c r="E13381">
        <v>6152</v>
      </c>
      <c r="F13381">
        <v>22</v>
      </c>
      <c r="G13381">
        <v>7804</v>
      </c>
      <c r="H13381">
        <v>0.12543529925701299</v>
      </c>
      <c r="I13381">
        <v>0.50199614682328897</v>
      </c>
      <c r="J13381">
        <v>0.43148240082461498</v>
      </c>
      <c r="K13381" t="s">
        <v>32048</v>
      </c>
      <c r="L13381">
        <v>20</v>
      </c>
      <c r="M13381" t="s">
        <v>5133</v>
      </c>
      <c r="N13381">
        <v>0.90909090909090895</v>
      </c>
      <c r="O13381">
        <v>3.2509752925877801E-3</v>
      </c>
    </row>
    <row r="13382" spans="1:15">
      <c r="A13382" t="s">
        <v>14750</v>
      </c>
      <c r="B13382" t="s">
        <v>23511</v>
      </c>
      <c r="C13382" t="s">
        <v>14751</v>
      </c>
      <c r="D13382">
        <v>10</v>
      </c>
      <c r="E13382">
        <v>6152</v>
      </c>
      <c r="F13382">
        <v>12</v>
      </c>
      <c r="G13382">
        <v>7804</v>
      </c>
      <c r="H13382">
        <v>0.51722323138668902</v>
      </c>
      <c r="I13382">
        <v>0.968912233598893</v>
      </c>
      <c r="J13382">
        <v>0.832812322140707</v>
      </c>
      <c r="K13382" t="s">
        <v>32049</v>
      </c>
      <c r="L13382">
        <v>10</v>
      </c>
      <c r="M13382" t="s">
        <v>5133</v>
      </c>
      <c r="N13382">
        <v>0.83333333333333304</v>
      </c>
      <c r="O13382">
        <v>1.62548764629389E-3</v>
      </c>
    </row>
    <row r="13383" spans="1:15">
      <c r="A13383" t="s">
        <v>14750</v>
      </c>
      <c r="B13383" t="s">
        <v>23518</v>
      </c>
      <c r="C13383" t="s">
        <v>14751</v>
      </c>
      <c r="D13383">
        <v>2</v>
      </c>
      <c r="E13383">
        <v>787</v>
      </c>
      <c r="F13383">
        <v>13</v>
      </c>
      <c r="G13383">
        <v>7393</v>
      </c>
      <c r="H13383">
        <v>0.41008176369828198</v>
      </c>
      <c r="I13383">
        <v>1</v>
      </c>
      <c r="J13383">
        <v>0.966855260484069</v>
      </c>
      <c r="K13383" t="s">
        <v>23772</v>
      </c>
      <c r="L13383">
        <v>2</v>
      </c>
      <c r="M13383" t="s">
        <v>5133</v>
      </c>
      <c r="N13383">
        <v>0.15384615384615399</v>
      </c>
      <c r="O13383">
        <v>2.5412960609911099E-3</v>
      </c>
    </row>
    <row r="13384" spans="1:15">
      <c r="A13384" t="s">
        <v>14752</v>
      </c>
      <c r="B13384" t="s">
        <v>23513</v>
      </c>
      <c r="C13384" t="s">
        <v>14753</v>
      </c>
      <c r="D13384">
        <v>1</v>
      </c>
      <c r="E13384">
        <v>535</v>
      </c>
      <c r="F13384">
        <v>17</v>
      </c>
      <c r="G13384">
        <v>8124</v>
      </c>
      <c r="H13384">
        <v>0.68628477635983498</v>
      </c>
      <c r="I13384">
        <v>0.99999999999997702</v>
      </c>
      <c r="J13384">
        <v>0.95041217501583097</v>
      </c>
      <c r="K13384" t="s">
        <v>23888</v>
      </c>
      <c r="L13384">
        <v>1</v>
      </c>
      <c r="M13384" t="s">
        <v>5133</v>
      </c>
      <c r="N13384">
        <v>5.8823529411764698E-2</v>
      </c>
      <c r="O13384">
        <v>1.8691588785046699E-3</v>
      </c>
    </row>
    <row r="13385" spans="1:15">
      <c r="A13385" t="s">
        <v>14752</v>
      </c>
      <c r="B13385" t="s">
        <v>23518</v>
      </c>
      <c r="C13385" t="s">
        <v>14753</v>
      </c>
      <c r="D13385">
        <v>2</v>
      </c>
      <c r="E13385">
        <v>787</v>
      </c>
      <c r="F13385">
        <v>16</v>
      </c>
      <c r="G13385">
        <v>7393</v>
      </c>
      <c r="H13385">
        <v>0.52025553819376502</v>
      </c>
      <c r="I13385">
        <v>1</v>
      </c>
      <c r="J13385">
        <v>0.966855260484069</v>
      </c>
      <c r="K13385" t="s">
        <v>23772</v>
      </c>
      <c r="L13385">
        <v>2</v>
      </c>
      <c r="M13385" t="s">
        <v>5133</v>
      </c>
      <c r="N13385">
        <v>0.125</v>
      </c>
      <c r="O13385">
        <v>2.5412960609911099E-3</v>
      </c>
    </row>
    <row r="13386" spans="1:15">
      <c r="A13386" t="s">
        <v>14752</v>
      </c>
      <c r="B13386" t="s">
        <v>23511</v>
      </c>
      <c r="C13386" t="s">
        <v>14753</v>
      </c>
      <c r="D13386">
        <v>13</v>
      </c>
      <c r="E13386">
        <v>6152</v>
      </c>
      <c r="F13386">
        <v>16</v>
      </c>
      <c r="G13386">
        <v>7804</v>
      </c>
      <c r="H13386">
        <v>0.55141591982388505</v>
      </c>
      <c r="I13386">
        <v>0.968912233598893</v>
      </c>
      <c r="J13386">
        <v>0.832812322140707</v>
      </c>
      <c r="K13386" t="s">
        <v>32050</v>
      </c>
      <c r="L13386">
        <v>13</v>
      </c>
      <c r="M13386" t="s">
        <v>5133</v>
      </c>
      <c r="N13386">
        <v>0.8125</v>
      </c>
      <c r="O13386">
        <v>2.1131339401820499E-3</v>
      </c>
    </row>
    <row r="13387" spans="1:15">
      <c r="A13387" t="s">
        <v>14754</v>
      </c>
      <c r="B13387" t="s">
        <v>23511</v>
      </c>
      <c r="C13387" t="s">
        <v>14755</v>
      </c>
      <c r="D13387">
        <v>21</v>
      </c>
      <c r="E13387">
        <v>6152</v>
      </c>
      <c r="F13387">
        <v>24</v>
      </c>
      <c r="G13387">
        <v>7804</v>
      </c>
      <c r="H13387">
        <v>0.220308279716599</v>
      </c>
      <c r="I13387">
        <v>0.70351443847223905</v>
      </c>
      <c r="J13387">
        <v>0.60469408151381498</v>
      </c>
      <c r="K13387" t="s">
        <v>32051</v>
      </c>
      <c r="L13387">
        <v>21</v>
      </c>
      <c r="M13387" t="s">
        <v>5133</v>
      </c>
      <c r="N13387">
        <v>0.875</v>
      </c>
      <c r="O13387">
        <v>3.41352405721717E-3</v>
      </c>
    </row>
    <row r="13388" spans="1:15">
      <c r="A13388" t="s">
        <v>14756</v>
      </c>
      <c r="B13388" t="s">
        <v>23518</v>
      </c>
      <c r="C13388" t="s">
        <v>14757</v>
      </c>
      <c r="D13388">
        <v>5</v>
      </c>
      <c r="E13388">
        <v>787</v>
      </c>
      <c r="F13388">
        <v>129</v>
      </c>
      <c r="G13388">
        <v>7393</v>
      </c>
      <c r="H13388">
        <v>0.99864274282903898</v>
      </c>
      <c r="I13388">
        <v>1</v>
      </c>
      <c r="J13388">
        <v>0.966855260484069</v>
      </c>
      <c r="K13388" t="s">
        <v>32052</v>
      </c>
      <c r="L13388">
        <v>5</v>
      </c>
      <c r="M13388" t="s">
        <v>5133</v>
      </c>
      <c r="N13388">
        <v>3.8759689922480599E-2</v>
      </c>
      <c r="O13388">
        <v>6.35324015247776E-3</v>
      </c>
    </row>
    <row r="13389" spans="1:15">
      <c r="A13389" t="s">
        <v>14756</v>
      </c>
      <c r="B13389" t="s">
        <v>23513</v>
      </c>
      <c r="C13389" t="s">
        <v>14757</v>
      </c>
      <c r="D13389">
        <v>4</v>
      </c>
      <c r="E13389">
        <v>535</v>
      </c>
      <c r="F13389">
        <v>130</v>
      </c>
      <c r="G13389">
        <v>8124</v>
      </c>
      <c r="H13389">
        <v>0.97556487522017998</v>
      </c>
      <c r="I13389">
        <v>0.99999999999997702</v>
      </c>
      <c r="J13389">
        <v>0.95041217501583097</v>
      </c>
      <c r="K13389" t="s">
        <v>31611</v>
      </c>
      <c r="L13389">
        <v>4</v>
      </c>
      <c r="M13389" t="s">
        <v>5133</v>
      </c>
      <c r="N13389">
        <v>3.0769230769230799E-2</v>
      </c>
      <c r="O13389">
        <v>7.4766355140186902E-3</v>
      </c>
    </row>
    <row r="13390" spans="1:15">
      <c r="A13390" t="s">
        <v>14756</v>
      </c>
      <c r="B13390" t="s">
        <v>23511</v>
      </c>
      <c r="C13390" t="s">
        <v>14757</v>
      </c>
      <c r="D13390">
        <v>123</v>
      </c>
      <c r="E13390">
        <v>6152</v>
      </c>
      <c r="F13390">
        <v>132</v>
      </c>
      <c r="G13390">
        <v>7804</v>
      </c>
      <c r="H13390" s="34">
        <v>5.00125439762672E-6</v>
      </c>
      <c r="I13390">
        <v>1.4965759740010701E-4</v>
      </c>
      <c r="J13390">
        <v>1.28635687418081E-4</v>
      </c>
      <c r="K13390" t="s">
        <v>32053</v>
      </c>
      <c r="L13390">
        <v>123</v>
      </c>
      <c r="M13390" t="s">
        <v>5133</v>
      </c>
      <c r="N13390">
        <v>0.93181818181818199</v>
      </c>
      <c r="O13390">
        <v>1.9993498049414801E-2</v>
      </c>
    </row>
    <row r="13391" spans="1:15">
      <c r="A13391" t="s">
        <v>14758</v>
      </c>
      <c r="B13391" t="s">
        <v>23511</v>
      </c>
      <c r="C13391" t="s">
        <v>14759</v>
      </c>
      <c r="D13391">
        <v>3</v>
      </c>
      <c r="E13391">
        <v>6152</v>
      </c>
      <c r="F13391">
        <v>3</v>
      </c>
      <c r="G13391">
        <v>7804</v>
      </c>
      <c r="H13391">
        <v>0.489837867770546</v>
      </c>
      <c r="I13391">
        <v>0.96083957126938102</v>
      </c>
      <c r="J13391">
        <v>0.82587360011061495</v>
      </c>
      <c r="K13391" t="s">
        <v>31613</v>
      </c>
      <c r="L13391">
        <v>3</v>
      </c>
      <c r="M13391" t="s">
        <v>5133</v>
      </c>
      <c r="N13391">
        <v>1</v>
      </c>
      <c r="O13391">
        <v>4.8764629388816603E-4</v>
      </c>
    </row>
    <row r="13392" spans="1:15">
      <c r="A13392" t="s">
        <v>14760</v>
      </c>
      <c r="B13392" t="s">
        <v>23518</v>
      </c>
      <c r="C13392" t="s">
        <v>14761</v>
      </c>
      <c r="D13392">
        <v>2</v>
      </c>
      <c r="E13392">
        <v>787</v>
      </c>
      <c r="F13392">
        <v>40</v>
      </c>
      <c r="G13392">
        <v>7393</v>
      </c>
      <c r="H13392">
        <v>0.93658551440525895</v>
      </c>
      <c r="I13392">
        <v>1</v>
      </c>
      <c r="J13392">
        <v>0.966855260484069</v>
      </c>
      <c r="K13392" t="s">
        <v>32054</v>
      </c>
      <c r="L13392">
        <v>2</v>
      </c>
      <c r="M13392" t="s">
        <v>5133</v>
      </c>
      <c r="N13392">
        <v>0.05</v>
      </c>
      <c r="O13392">
        <v>2.5412960609911099E-3</v>
      </c>
    </row>
    <row r="13393" spans="1:15">
      <c r="A13393" t="s">
        <v>14760</v>
      </c>
      <c r="B13393" t="s">
        <v>23511</v>
      </c>
      <c r="C13393" t="s">
        <v>14761</v>
      </c>
      <c r="D13393">
        <v>34</v>
      </c>
      <c r="E13393">
        <v>6152</v>
      </c>
      <c r="F13393">
        <v>42</v>
      </c>
      <c r="G13393">
        <v>7804</v>
      </c>
      <c r="H13393">
        <v>0.45552565746103402</v>
      </c>
      <c r="I13393">
        <v>0.96083957126938102</v>
      </c>
      <c r="J13393">
        <v>0.82587360011061495</v>
      </c>
      <c r="K13393" t="s">
        <v>32055</v>
      </c>
      <c r="L13393">
        <v>34</v>
      </c>
      <c r="M13393" t="s">
        <v>5133</v>
      </c>
      <c r="N13393">
        <v>0.80952380952380998</v>
      </c>
      <c r="O13393">
        <v>5.5266579973992204E-3</v>
      </c>
    </row>
    <row r="13394" spans="1:15">
      <c r="A13394" t="s">
        <v>14760</v>
      </c>
      <c r="B13394" t="s">
        <v>23513</v>
      </c>
      <c r="C13394" t="s">
        <v>14761</v>
      </c>
      <c r="D13394">
        <v>9</v>
      </c>
      <c r="E13394">
        <v>535</v>
      </c>
      <c r="F13394">
        <v>47</v>
      </c>
      <c r="G13394">
        <v>8124</v>
      </c>
      <c r="H13394">
        <v>3.1150729545354199E-3</v>
      </c>
      <c r="I13394">
        <v>8.0295358765975197E-2</v>
      </c>
      <c r="J13394">
        <v>7.6313686568448696E-2</v>
      </c>
      <c r="K13394" t="s">
        <v>32056</v>
      </c>
      <c r="L13394">
        <v>9</v>
      </c>
      <c r="M13394" t="s">
        <v>5133</v>
      </c>
      <c r="N13394">
        <v>0.19148936170212799</v>
      </c>
      <c r="O13394">
        <v>1.6822429906542102E-2</v>
      </c>
    </row>
    <row r="13395" spans="1:15">
      <c r="A13395" t="s">
        <v>14762</v>
      </c>
      <c r="B13395" t="s">
        <v>23511</v>
      </c>
      <c r="C13395" t="s">
        <v>14763</v>
      </c>
      <c r="D13395">
        <v>15</v>
      </c>
      <c r="E13395">
        <v>6152</v>
      </c>
      <c r="F13395">
        <v>17</v>
      </c>
      <c r="G13395">
        <v>7804</v>
      </c>
      <c r="H13395">
        <v>0.26923996398</v>
      </c>
      <c r="I13395">
        <v>0.77166446736043703</v>
      </c>
      <c r="J13395">
        <v>0.66327130021764202</v>
      </c>
      <c r="K13395" t="s">
        <v>32057</v>
      </c>
      <c r="L13395">
        <v>15</v>
      </c>
      <c r="M13395" t="s">
        <v>5133</v>
      </c>
      <c r="N13395">
        <v>0.88235294117647101</v>
      </c>
      <c r="O13395">
        <v>2.4382314694408299E-3</v>
      </c>
    </row>
    <row r="13396" spans="1:15">
      <c r="A13396" t="s">
        <v>14762</v>
      </c>
      <c r="B13396" t="s">
        <v>23518</v>
      </c>
      <c r="C13396" t="s">
        <v>14763</v>
      </c>
      <c r="D13396">
        <v>1</v>
      </c>
      <c r="E13396">
        <v>787</v>
      </c>
      <c r="F13396">
        <v>16</v>
      </c>
      <c r="G13396">
        <v>7393</v>
      </c>
      <c r="H13396">
        <v>0.83516677538628503</v>
      </c>
      <c r="I13396">
        <v>1</v>
      </c>
      <c r="J13396">
        <v>0.966855260484069</v>
      </c>
      <c r="K13396" t="s">
        <v>29679</v>
      </c>
      <c r="L13396">
        <v>1</v>
      </c>
      <c r="M13396" t="s">
        <v>5133</v>
      </c>
      <c r="N13396">
        <v>6.25E-2</v>
      </c>
      <c r="O13396">
        <v>1.27064803049555E-3</v>
      </c>
    </row>
    <row r="13397" spans="1:15">
      <c r="A13397" t="s">
        <v>14762</v>
      </c>
      <c r="B13397" t="s">
        <v>23513</v>
      </c>
      <c r="C13397" t="s">
        <v>14763</v>
      </c>
      <c r="D13397">
        <v>1</v>
      </c>
      <c r="E13397">
        <v>535</v>
      </c>
      <c r="F13397">
        <v>19</v>
      </c>
      <c r="G13397">
        <v>8124</v>
      </c>
      <c r="H13397">
        <v>0.72632654610035197</v>
      </c>
      <c r="I13397">
        <v>0.99999999999997702</v>
      </c>
      <c r="J13397">
        <v>0.95041217501583097</v>
      </c>
      <c r="K13397" t="s">
        <v>26166</v>
      </c>
      <c r="L13397">
        <v>1</v>
      </c>
      <c r="M13397" t="s">
        <v>5133</v>
      </c>
      <c r="N13397">
        <v>5.2631578947368397E-2</v>
      </c>
      <c r="O13397">
        <v>1.8691588785046699E-3</v>
      </c>
    </row>
    <row r="13398" spans="1:15">
      <c r="A13398" t="s">
        <v>14764</v>
      </c>
      <c r="B13398" t="s">
        <v>23511</v>
      </c>
      <c r="C13398" t="s">
        <v>14765</v>
      </c>
      <c r="D13398">
        <v>2</v>
      </c>
      <c r="E13398">
        <v>6152</v>
      </c>
      <c r="F13398">
        <v>2</v>
      </c>
      <c r="G13398">
        <v>7804</v>
      </c>
      <c r="H13398">
        <v>0.62141708038142995</v>
      </c>
      <c r="I13398">
        <v>0.968912233598893</v>
      </c>
      <c r="J13398">
        <v>0.832812322140707</v>
      </c>
      <c r="K13398" t="s">
        <v>24318</v>
      </c>
      <c r="L13398">
        <v>2</v>
      </c>
      <c r="M13398" t="s">
        <v>5133</v>
      </c>
      <c r="N13398">
        <v>1</v>
      </c>
      <c r="O13398">
        <v>3.2509752925877802E-4</v>
      </c>
    </row>
    <row r="13399" spans="1:15">
      <c r="A13399" t="s">
        <v>14766</v>
      </c>
      <c r="B13399" t="s">
        <v>23513</v>
      </c>
      <c r="C13399" t="s">
        <v>14767</v>
      </c>
      <c r="D13399">
        <v>1</v>
      </c>
      <c r="E13399">
        <v>535</v>
      </c>
      <c r="F13399">
        <v>15</v>
      </c>
      <c r="G13399">
        <v>8124</v>
      </c>
      <c r="H13399">
        <v>0.64039694135216896</v>
      </c>
      <c r="I13399">
        <v>0.99999999999997702</v>
      </c>
      <c r="J13399">
        <v>0.95041217501583097</v>
      </c>
      <c r="K13399" t="s">
        <v>26166</v>
      </c>
      <c r="L13399">
        <v>1</v>
      </c>
      <c r="M13399" t="s">
        <v>5133</v>
      </c>
      <c r="N13399">
        <v>6.6666666666666693E-2</v>
      </c>
      <c r="O13399">
        <v>1.8691588785046699E-3</v>
      </c>
    </row>
    <row r="13400" spans="1:15">
      <c r="A13400" t="s">
        <v>14766</v>
      </c>
      <c r="B13400" t="s">
        <v>23511</v>
      </c>
      <c r="C13400" t="s">
        <v>14767</v>
      </c>
      <c r="D13400">
        <v>11</v>
      </c>
      <c r="E13400">
        <v>6152</v>
      </c>
      <c r="F13400">
        <v>13</v>
      </c>
      <c r="G13400">
        <v>7804</v>
      </c>
      <c r="H13400">
        <v>0.459148321456053</v>
      </c>
      <c r="I13400">
        <v>0.96083957126938102</v>
      </c>
      <c r="J13400">
        <v>0.82587360011061495</v>
      </c>
      <c r="K13400" t="s">
        <v>32058</v>
      </c>
      <c r="L13400">
        <v>11</v>
      </c>
      <c r="M13400" t="s">
        <v>5133</v>
      </c>
      <c r="N13400">
        <v>0.84615384615384603</v>
      </c>
      <c r="O13400">
        <v>1.78803641092328E-3</v>
      </c>
    </row>
    <row r="13401" spans="1:15">
      <c r="A13401" t="s">
        <v>14766</v>
      </c>
      <c r="B13401" t="s">
        <v>23518</v>
      </c>
      <c r="C13401" t="s">
        <v>14767</v>
      </c>
      <c r="D13401">
        <v>1</v>
      </c>
      <c r="E13401">
        <v>787</v>
      </c>
      <c r="F13401">
        <v>12</v>
      </c>
      <c r="G13401">
        <v>7393</v>
      </c>
      <c r="H13401">
        <v>0.74120734014009004</v>
      </c>
      <c r="I13401">
        <v>1</v>
      </c>
      <c r="J13401">
        <v>0.966855260484069</v>
      </c>
      <c r="K13401" t="s">
        <v>29679</v>
      </c>
      <c r="L13401">
        <v>1</v>
      </c>
      <c r="M13401" t="s">
        <v>5133</v>
      </c>
      <c r="N13401">
        <v>8.3333333333333301E-2</v>
      </c>
      <c r="O13401">
        <v>1.27064803049555E-3</v>
      </c>
    </row>
    <row r="13402" spans="1:15">
      <c r="A13402" t="s">
        <v>14768</v>
      </c>
      <c r="B13402" t="s">
        <v>23511</v>
      </c>
      <c r="C13402" t="s">
        <v>14769</v>
      </c>
      <c r="D13402">
        <v>5</v>
      </c>
      <c r="E13402">
        <v>6152</v>
      </c>
      <c r="F13402">
        <v>5</v>
      </c>
      <c r="G13402">
        <v>7804</v>
      </c>
      <c r="H13402">
        <v>0.30433074367137097</v>
      </c>
      <c r="I13402">
        <v>0.81020448119108801</v>
      </c>
      <c r="J13402">
        <v>0.69639772519260701</v>
      </c>
      <c r="K13402" t="s">
        <v>25015</v>
      </c>
      <c r="L13402">
        <v>5</v>
      </c>
      <c r="M13402" t="s">
        <v>2729</v>
      </c>
      <c r="N13402">
        <v>1</v>
      </c>
      <c r="O13402">
        <v>8.1274382314694405E-4</v>
      </c>
    </row>
    <row r="13403" spans="1:15">
      <c r="A13403" t="s">
        <v>14770</v>
      </c>
      <c r="B13403" t="s">
        <v>23511</v>
      </c>
      <c r="C13403" t="s">
        <v>14771</v>
      </c>
      <c r="D13403">
        <v>5</v>
      </c>
      <c r="E13403">
        <v>6152</v>
      </c>
      <c r="F13403">
        <v>5</v>
      </c>
      <c r="G13403">
        <v>7804</v>
      </c>
      <c r="H13403">
        <v>0.30433074367137097</v>
      </c>
      <c r="I13403">
        <v>0.81020448119108801</v>
      </c>
      <c r="J13403">
        <v>0.69639772519260701</v>
      </c>
      <c r="K13403" t="s">
        <v>25015</v>
      </c>
      <c r="L13403">
        <v>5</v>
      </c>
      <c r="M13403" t="s">
        <v>1463</v>
      </c>
      <c r="N13403">
        <v>1</v>
      </c>
      <c r="O13403">
        <v>8.1274382314694405E-4</v>
      </c>
    </row>
    <row r="13404" spans="1:15">
      <c r="A13404" t="s">
        <v>14772</v>
      </c>
      <c r="B13404" t="s">
        <v>23513</v>
      </c>
      <c r="C13404" t="s">
        <v>14773</v>
      </c>
      <c r="D13404">
        <v>1</v>
      </c>
      <c r="E13404">
        <v>535</v>
      </c>
      <c r="F13404">
        <v>11</v>
      </c>
      <c r="G13404">
        <v>8124</v>
      </c>
      <c r="H13404">
        <v>0.52755249562557105</v>
      </c>
      <c r="I13404">
        <v>0.99999999999997702</v>
      </c>
      <c r="J13404">
        <v>0.95041217501583097</v>
      </c>
      <c r="K13404" t="s">
        <v>28400</v>
      </c>
      <c r="L13404">
        <v>1</v>
      </c>
      <c r="M13404" t="s">
        <v>2729</v>
      </c>
      <c r="N13404">
        <v>9.0909090909090898E-2</v>
      </c>
      <c r="O13404">
        <v>1.8691588785046699E-3</v>
      </c>
    </row>
    <row r="13405" spans="1:15">
      <c r="A13405" t="s">
        <v>14772</v>
      </c>
      <c r="B13405" t="s">
        <v>23518</v>
      </c>
      <c r="C13405" t="s">
        <v>14773</v>
      </c>
      <c r="D13405">
        <v>1</v>
      </c>
      <c r="E13405">
        <v>787</v>
      </c>
      <c r="F13405">
        <v>11</v>
      </c>
      <c r="G13405">
        <v>7393</v>
      </c>
      <c r="H13405">
        <v>0.71032488019926399</v>
      </c>
      <c r="I13405">
        <v>1</v>
      </c>
      <c r="J13405">
        <v>0.966855260484069</v>
      </c>
      <c r="K13405" t="s">
        <v>25733</v>
      </c>
      <c r="L13405">
        <v>1</v>
      </c>
      <c r="M13405" t="s">
        <v>2729</v>
      </c>
      <c r="N13405">
        <v>9.0909090909090898E-2</v>
      </c>
      <c r="O13405">
        <v>1.27064803049555E-3</v>
      </c>
    </row>
    <row r="13406" spans="1:15">
      <c r="A13406" t="s">
        <v>14772</v>
      </c>
      <c r="B13406" t="s">
        <v>23511</v>
      </c>
      <c r="C13406" t="s">
        <v>14773</v>
      </c>
      <c r="D13406">
        <v>7</v>
      </c>
      <c r="E13406">
        <v>6152</v>
      </c>
      <c r="F13406">
        <v>10</v>
      </c>
      <c r="G13406">
        <v>7804</v>
      </c>
      <c r="H13406">
        <v>0.85778567182431398</v>
      </c>
      <c r="I13406">
        <v>1</v>
      </c>
      <c r="J13406">
        <v>0.85953329234717102</v>
      </c>
      <c r="K13406" t="s">
        <v>32059</v>
      </c>
      <c r="L13406">
        <v>7</v>
      </c>
      <c r="M13406" t="s">
        <v>2729</v>
      </c>
      <c r="N13406">
        <v>0.7</v>
      </c>
      <c r="O13406">
        <v>1.13784135240572E-3</v>
      </c>
    </row>
    <row r="13407" spans="1:15">
      <c r="A13407" t="s">
        <v>14774</v>
      </c>
      <c r="B13407" t="s">
        <v>23513</v>
      </c>
      <c r="C13407" t="s">
        <v>14775</v>
      </c>
      <c r="D13407">
        <v>2</v>
      </c>
      <c r="E13407">
        <v>535</v>
      </c>
      <c r="F13407">
        <v>92</v>
      </c>
      <c r="G13407">
        <v>8124</v>
      </c>
      <c r="H13407">
        <v>0.98616360419804905</v>
      </c>
      <c r="I13407">
        <v>0.99999999999997702</v>
      </c>
      <c r="J13407">
        <v>0.95041217501583097</v>
      </c>
      <c r="K13407" t="s">
        <v>26713</v>
      </c>
      <c r="L13407">
        <v>2</v>
      </c>
      <c r="M13407" t="s">
        <v>5133</v>
      </c>
      <c r="N13407">
        <v>2.1739130434782601E-2</v>
      </c>
      <c r="O13407">
        <v>3.7383177570093499E-3</v>
      </c>
    </row>
    <row r="13408" spans="1:15">
      <c r="A13408" t="s">
        <v>14774</v>
      </c>
      <c r="B13408" t="s">
        <v>23511</v>
      </c>
      <c r="C13408" t="s">
        <v>14775</v>
      </c>
      <c r="D13408">
        <v>111</v>
      </c>
      <c r="E13408">
        <v>6152</v>
      </c>
      <c r="F13408">
        <v>119</v>
      </c>
      <c r="G13408">
        <v>7804</v>
      </c>
      <c r="H13408" s="34">
        <v>1.29123359816432E-5</v>
      </c>
      <c r="I13408">
        <v>3.5708412286313701E-4</v>
      </c>
      <c r="J13408">
        <v>3.06925691769454E-4</v>
      </c>
      <c r="K13408" t="s">
        <v>32060</v>
      </c>
      <c r="L13408">
        <v>111</v>
      </c>
      <c r="M13408" t="s">
        <v>5133</v>
      </c>
      <c r="N13408">
        <v>0.93277310924369705</v>
      </c>
      <c r="O13408">
        <v>1.8042912873862199E-2</v>
      </c>
    </row>
    <row r="13409" spans="1:15">
      <c r="A13409" t="s">
        <v>14774</v>
      </c>
      <c r="B13409" t="s">
        <v>23518</v>
      </c>
      <c r="C13409" t="s">
        <v>14775</v>
      </c>
      <c r="D13409">
        <v>5</v>
      </c>
      <c r="E13409">
        <v>787</v>
      </c>
      <c r="F13409">
        <v>111</v>
      </c>
      <c r="G13409">
        <v>7393</v>
      </c>
      <c r="H13409">
        <v>0.99396989641913602</v>
      </c>
      <c r="I13409">
        <v>1</v>
      </c>
      <c r="J13409">
        <v>0.966855260484069</v>
      </c>
      <c r="K13409" t="s">
        <v>26711</v>
      </c>
      <c r="L13409">
        <v>5</v>
      </c>
      <c r="M13409" t="s">
        <v>5133</v>
      </c>
      <c r="N13409">
        <v>4.5045045045045001E-2</v>
      </c>
      <c r="O13409">
        <v>6.35324015247776E-3</v>
      </c>
    </row>
    <row r="13410" spans="1:15">
      <c r="A13410" t="s">
        <v>14776</v>
      </c>
      <c r="B13410" t="s">
        <v>23511</v>
      </c>
      <c r="C13410" t="s">
        <v>14777</v>
      </c>
      <c r="D13410">
        <v>87</v>
      </c>
      <c r="E13410">
        <v>6152</v>
      </c>
      <c r="F13410">
        <v>122</v>
      </c>
      <c r="G13410">
        <v>7804</v>
      </c>
      <c r="H13410">
        <v>0.98202801502338699</v>
      </c>
      <c r="I13410">
        <v>1</v>
      </c>
      <c r="J13410">
        <v>0.85953329234717102</v>
      </c>
      <c r="K13410" t="s">
        <v>32061</v>
      </c>
      <c r="L13410">
        <v>87</v>
      </c>
      <c r="M13410" t="s">
        <v>5133</v>
      </c>
      <c r="N13410">
        <v>0.713114754098361</v>
      </c>
      <c r="O13410">
        <v>1.41417425227568E-2</v>
      </c>
    </row>
    <row r="13411" spans="1:15">
      <c r="A13411" t="s">
        <v>14776</v>
      </c>
      <c r="B13411" t="s">
        <v>23513</v>
      </c>
      <c r="C13411" t="s">
        <v>14777</v>
      </c>
      <c r="D13411">
        <v>18</v>
      </c>
      <c r="E13411">
        <v>535</v>
      </c>
      <c r="F13411">
        <v>132</v>
      </c>
      <c r="G13411">
        <v>8124</v>
      </c>
      <c r="H13411">
        <v>2.44915370519961E-3</v>
      </c>
      <c r="I13411">
        <v>6.5574115332763694E-2</v>
      </c>
      <c r="J13411">
        <v>6.2322437578152298E-2</v>
      </c>
      <c r="K13411" t="s">
        <v>32062</v>
      </c>
      <c r="L13411">
        <v>18</v>
      </c>
      <c r="M13411" t="s">
        <v>5133</v>
      </c>
      <c r="N13411">
        <v>0.13636363636363599</v>
      </c>
      <c r="O13411">
        <v>3.3644859813084099E-2</v>
      </c>
    </row>
    <row r="13412" spans="1:15">
      <c r="A13412" t="s">
        <v>14776</v>
      </c>
      <c r="B13412" t="s">
        <v>23518</v>
      </c>
      <c r="C13412" t="s">
        <v>14777</v>
      </c>
      <c r="D13412">
        <v>14</v>
      </c>
      <c r="E13412">
        <v>787</v>
      </c>
      <c r="F13412">
        <v>116</v>
      </c>
      <c r="G13412">
        <v>7393</v>
      </c>
      <c r="H13412">
        <v>0.35083857799810497</v>
      </c>
      <c r="I13412">
        <v>1</v>
      </c>
      <c r="J13412">
        <v>0.966855260484069</v>
      </c>
      <c r="K13412" t="s">
        <v>32063</v>
      </c>
      <c r="L13412">
        <v>14</v>
      </c>
      <c r="M13412" t="s">
        <v>5133</v>
      </c>
      <c r="N13412">
        <v>0.12068965517241401</v>
      </c>
      <c r="O13412">
        <v>1.77890724269377E-2</v>
      </c>
    </row>
    <row r="13413" spans="1:15">
      <c r="A13413" t="s">
        <v>14778</v>
      </c>
      <c r="B13413" t="s">
        <v>23511</v>
      </c>
      <c r="C13413" t="s">
        <v>14779</v>
      </c>
      <c r="D13413">
        <v>6</v>
      </c>
      <c r="E13413">
        <v>6152</v>
      </c>
      <c r="F13413">
        <v>6</v>
      </c>
      <c r="G13413">
        <v>7804</v>
      </c>
      <c r="H13413">
        <v>0.23986678822258201</v>
      </c>
      <c r="I13413">
        <v>0.71382528017432401</v>
      </c>
      <c r="J13413">
        <v>0.61355659322887801</v>
      </c>
      <c r="K13413" t="s">
        <v>32064</v>
      </c>
      <c r="L13413">
        <v>6</v>
      </c>
      <c r="M13413" t="s">
        <v>5133</v>
      </c>
      <c r="N13413">
        <v>1</v>
      </c>
      <c r="O13413">
        <v>9.7529258777633303E-4</v>
      </c>
    </row>
    <row r="13414" spans="1:15">
      <c r="A13414" t="s">
        <v>14780</v>
      </c>
      <c r="B13414" t="s">
        <v>23518</v>
      </c>
      <c r="C13414" t="s">
        <v>14781</v>
      </c>
      <c r="D13414">
        <v>1</v>
      </c>
      <c r="E13414">
        <v>787</v>
      </c>
      <c r="F13414">
        <v>5</v>
      </c>
      <c r="G13414">
        <v>7393</v>
      </c>
      <c r="H13414">
        <v>0.430466464429208</v>
      </c>
      <c r="I13414">
        <v>1</v>
      </c>
      <c r="J13414">
        <v>0.966855260484069</v>
      </c>
      <c r="K13414" t="s">
        <v>26158</v>
      </c>
      <c r="L13414">
        <v>1</v>
      </c>
      <c r="M13414" t="s">
        <v>5133</v>
      </c>
      <c r="N13414">
        <v>0.2</v>
      </c>
      <c r="O13414">
        <v>1.27064803049555E-3</v>
      </c>
    </row>
    <row r="13415" spans="1:15">
      <c r="A13415" t="s">
        <v>14780</v>
      </c>
      <c r="B13415" t="s">
        <v>23511</v>
      </c>
      <c r="C13415" t="s">
        <v>14781</v>
      </c>
      <c r="D13415">
        <v>4</v>
      </c>
      <c r="E13415">
        <v>6152</v>
      </c>
      <c r="F13415">
        <v>5</v>
      </c>
      <c r="G13415">
        <v>7804</v>
      </c>
      <c r="H13415">
        <v>0.71320711691885297</v>
      </c>
      <c r="I13415">
        <v>0.968912233598893</v>
      </c>
      <c r="J13415">
        <v>0.832812322140707</v>
      </c>
      <c r="K13415" t="s">
        <v>24431</v>
      </c>
      <c r="L13415">
        <v>4</v>
      </c>
      <c r="M13415" t="s">
        <v>5133</v>
      </c>
      <c r="N13415">
        <v>0.8</v>
      </c>
      <c r="O13415">
        <v>6.5019505851755496E-4</v>
      </c>
    </row>
    <row r="13416" spans="1:15">
      <c r="A13416" t="s">
        <v>14782</v>
      </c>
      <c r="B13416" t="s">
        <v>23518</v>
      </c>
      <c r="C13416" t="s">
        <v>14783</v>
      </c>
      <c r="D13416">
        <v>1</v>
      </c>
      <c r="E13416">
        <v>787</v>
      </c>
      <c r="F13416">
        <v>1</v>
      </c>
      <c r="G13416">
        <v>7393</v>
      </c>
      <c r="H13416">
        <v>0.106452049235764</v>
      </c>
      <c r="I13416">
        <v>0.63266972740240601</v>
      </c>
      <c r="J13416">
        <v>0.61170005408803896</v>
      </c>
      <c r="K13416" t="s">
        <v>26621</v>
      </c>
      <c r="L13416">
        <v>1</v>
      </c>
      <c r="M13416" t="s">
        <v>5133</v>
      </c>
      <c r="N13416">
        <v>1</v>
      </c>
      <c r="O13416">
        <v>1.27064803049555E-3</v>
      </c>
    </row>
    <row r="13417" spans="1:15">
      <c r="A13417" t="s">
        <v>14784</v>
      </c>
      <c r="B13417" t="s">
        <v>23511</v>
      </c>
      <c r="C13417" t="s">
        <v>14785</v>
      </c>
      <c r="D13417">
        <v>1</v>
      </c>
      <c r="E13417">
        <v>6152</v>
      </c>
      <c r="F13417">
        <v>1</v>
      </c>
      <c r="G13417">
        <v>7804</v>
      </c>
      <c r="H13417">
        <v>0.788313685289595</v>
      </c>
      <c r="I13417">
        <v>0.968912233598893</v>
      </c>
      <c r="J13417">
        <v>0.832812322140707</v>
      </c>
      <c r="K13417" t="s">
        <v>32065</v>
      </c>
      <c r="L13417">
        <v>1</v>
      </c>
      <c r="M13417" t="s">
        <v>5133</v>
      </c>
      <c r="N13417">
        <v>1</v>
      </c>
      <c r="O13417">
        <v>1.6254876462938901E-4</v>
      </c>
    </row>
    <row r="13418" spans="1:15">
      <c r="A13418" t="s">
        <v>14786</v>
      </c>
      <c r="B13418" t="s">
        <v>23511</v>
      </c>
      <c r="C13418" t="s">
        <v>14787</v>
      </c>
      <c r="D13418">
        <v>1</v>
      </c>
      <c r="E13418">
        <v>6152</v>
      </c>
      <c r="F13418">
        <v>2</v>
      </c>
      <c r="G13418">
        <v>7804</v>
      </c>
      <c r="H13418">
        <v>0.95521029019776005</v>
      </c>
      <c r="I13418">
        <v>1</v>
      </c>
      <c r="J13418">
        <v>0.85953329234717102</v>
      </c>
      <c r="K13418" t="s">
        <v>32066</v>
      </c>
      <c r="L13418">
        <v>1</v>
      </c>
      <c r="M13418" t="s">
        <v>5133</v>
      </c>
      <c r="N13418">
        <v>0.5</v>
      </c>
      <c r="O13418">
        <v>1.6254876462938901E-4</v>
      </c>
    </row>
    <row r="13419" spans="1:15">
      <c r="A13419" t="s">
        <v>14788</v>
      </c>
      <c r="B13419" t="s">
        <v>23511</v>
      </c>
      <c r="C13419" t="s">
        <v>14789</v>
      </c>
      <c r="D13419">
        <v>3</v>
      </c>
      <c r="E13419">
        <v>6152</v>
      </c>
      <c r="F13419">
        <v>4</v>
      </c>
      <c r="G13419">
        <v>7804</v>
      </c>
      <c r="H13419">
        <v>0.80103341611958101</v>
      </c>
      <c r="I13419">
        <v>0.968912233598893</v>
      </c>
      <c r="J13419">
        <v>0.832812322140707</v>
      </c>
      <c r="K13419" t="s">
        <v>32067</v>
      </c>
      <c r="L13419">
        <v>3</v>
      </c>
      <c r="M13419" t="s">
        <v>5133</v>
      </c>
      <c r="N13419">
        <v>0.75</v>
      </c>
      <c r="O13419">
        <v>4.8764629388816603E-4</v>
      </c>
    </row>
    <row r="13420" spans="1:15">
      <c r="A13420" t="s">
        <v>14790</v>
      </c>
      <c r="B13420" t="s">
        <v>23511</v>
      </c>
      <c r="C13420" t="s">
        <v>14791</v>
      </c>
      <c r="D13420">
        <v>3</v>
      </c>
      <c r="E13420">
        <v>6152</v>
      </c>
      <c r="F13420">
        <v>4</v>
      </c>
      <c r="G13420">
        <v>7804</v>
      </c>
      <c r="H13420">
        <v>0.80103341611958101</v>
      </c>
      <c r="I13420">
        <v>0.968912233598893</v>
      </c>
      <c r="J13420">
        <v>0.832812322140707</v>
      </c>
      <c r="K13420" t="s">
        <v>32067</v>
      </c>
      <c r="L13420">
        <v>3</v>
      </c>
      <c r="M13420" t="s">
        <v>5133</v>
      </c>
      <c r="N13420">
        <v>0.75</v>
      </c>
      <c r="O13420">
        <v>4.8764629388816603E-4</v>
      </c>
    </row>
    <row r="13421" spans="1:15">
      <c r="A13421" t="s">
        <v>14792</v>
      </c>
      <c r="B13421" t="s">
        <v>23518</v>
      </c>
      <c r="C13421" t="s">
        <v>14793</v>
      </c>
      <c r="D13421">
        <v>1</v>
      </c>
      <c r="E13421">
        <v>787</v>
      </c>
      <c r="F13421">
        <v>3</v>
      </c>
      <c r="G13421">
        <v>7393</v>
      </c>
      <c r="H13421">
        <v>0.28660084727541502</v>
      </c>
      <c r="I13421">
        <v>0.97863801257884697</v>
      </c>
      <c r="J13421">
        <v>0.94620131057153301</v>
      </c>
      <c r="K13421" t="s">
        <v>23521</v>
      </c>
      <c r="L13421">
        <v>1</v>
      </c>
      <c r="M13421" t="s">
        <v>5133</v>
      </c>
      <c r="N13421">
        <v>0.33333333333333298</v>
      </c>
      <c r="O13421">
        <v>1.27064803049555E-3</v>
      </c>
    </row>
    <row r="13422" spans="1:15">
      <c r="A13422" t="s">
        <v>14792</v>
      </c>
      <c r="B13422" t="s">
        <v>23511</v>
      </c>
      <c r="C13422" t="s">
        <v>14793</v>
      </c>
      <c r="D13422">
        <v>2</v>
      </c>
      <c r="E13422">
        <v>6152</v>
      </c>
      <c r="F13422">
        <v>3</v>
      </c>
      <c r="G13422">
        <v>7804</v>
      </c>
      <c r="H13422">
        <v>0.88457550560319997</v>
      </c>
      <c r="I13422">
        <v>1</v>
      </c>
      <c r="J13422">
        <v>0.85953329234717102</v>
      </c>
      <c r="K13422" t="s">
        <v>30103</v>
      </c>
      <c r="L13422">
        <v>2</v>
      </c>
      <c r="M13422" t="s">
        <v>5133</v>
      </c>
      <c r="N13422">
        <v>0.66666666666666696</v>
      </c>
      <c r="O13422">
        <v>3.2509752925877802E-4</v>
      </c>
    </row>
    <row r="13423" spans="1:15">
      <c r="A13423" t="s">
        <v>14794</v>
      </c>
      <c r="B13423" t="s">
        <v>23513</v>
      </c>
      <c r="C13423" t="s">
        <v>14795</v>
      </c>
      <c r="D13423">
        <v>8</v>
      </c>
      <c r="E13423">
        <v>535</v>
      </c>
      <c r="F13423">
        <v>388</v>
      </c>
      <c r="G13423">
        <v>8124</v>
      </c>
      <c r="H13423">
        <v>0.99999338619330502</v>
      </c>
      <c r="I13423">
        <v>0.99999999999997702</v>
      </c>
      <c r="J13423">
        <v>0.95041217501583097</v>
      </c>
      <c r="K13423" t="s">
        <v>26495</v>
      </c>
      <c r="L13423">
        <v>8</v>
      </c>
      <c r="M13423" t="s">
        <v>5133</v>
      </c>
      <c r="N13423">
        <v>2.06185567010309E-2</v>
      </c>
      <c r="O13423">
        <v>1.4953271028037399E-2</v>
      </c>
    </row>
    <row r="13424" spans="1:15">
      <c r="A13424" t="s">
        <v>14794</v>
      </c>
      <c r="B13424" t="s">
        <v>23518</v>
      </c>
      <c r="C13424" t="s">
        <v>14795</v>
      </c>
      <c r="D13424">
        <v>21</v>
      </c>
      <c r="E13424">
        <v>787</v>
      </c>
      <c r="F13424">
        <v>315</v>
      </c>
      <c r="G13424">
        <v>7393</v>
      </c>
      <c r="H13424">
        <v>0.99491676062824097</v>
      </c>
      <c r="I13424">
        <v>1</v>
      </c>
      <c r="J13424">
        <v>0.966855260484069</v>
      </c>
      <c r="K13424" t="s">
        <v>32068</v>
      </c>
      <c r="L13424">
        <v>21</v>
      </c>
      <c r="M13424" t="s">
        <v>5133</v>
      </c>
      <c r="N13424">
        <v>6.6666666666666693E-2</v>
      </c>
      <c r="O13424">
        <v>2.66836086404066E-2</v>
      </c>
    </row>
    <row r="13425" spans="1:15">
      <c r="A13425" t="s">
        <v>14794</v>
      </c>
      <c r="B13425" t="s">
        <v>23511</v>
      </c>
      <c r="C13425" t="s">
        <v>14795</v>
      </c>
      <c r="D13425">
        <v>324</v>
      </c>
      <c r="E13425">
        <v>6152</v>
      </c>
      <c r="F13425">
        <v>366</v>
      </c>
      <c r="G13425">
        <v>7804</v>
      </c>
      <c r="H13425" s="34">
        <v>5.2324761434440397E-7</v>
      </c>
      <c r="I13425" s="34">
        <v>1.8463701660289101E-5</v>
      </c>
      <c r="J13425" s="34">
        <v>1.5870166276984202E-5</v>
      </c>
      <c r="K13425" t="s">
        <v>32069</v>
      </c>
      <c r="L13425">
        <v>324</v>
      </c>
      <c r="M13425" t="s">
        <v>5133</v>
      </c>
      <c r="N13425">
        <v>0.88524590163934402</v>
      </c>
      <c r="O13425">
        <v>5.2665799739921998E-2</v>
      </c>
    </row>
    <row r="13426" spans="1:15">
      <c r="A13426" t="s">
        <v>14796</v>
      </c>
      <c r="B13426" t="s">
        <v>23511</v>
      </c>
      <c r="C13426" t="s">
        <v>14797</v>
      </c>
      <c r="D13426">
        <v>1</v>
      </c>
      <c r="E13426">
        <v>6152</v>
      </c>
      <c r="F13426">
        <v>1</v>
      </c>
      <c r="G13426">
        <v>7804</v>
      </c>
      <c r="H13426">
        <v>0.788313685289595</v>
      </c>
      <c r="I13426">
        <v>0.968912233598893</v>
      </c>
      <c r="J13426">
        <v>0.832812322140707</v>
      </c>
      <c r="K13426" t="s">
        <v>31978</v>
      </c>
      <c r="L13426">
        <v>1</v>
      </c>
      <c r="M13426" t="s">
        <v>5133</v>
      </c>
      <c r="N13426">
        <v>1</v>
      </c>
      <c r="O13426">
        <v>1.6254876462938901E-4</v>
      </c>
    </row>
    <row r="13427" spans="1:15">
      <c r="A13427" t="s">
        <v>14798</v>
      </c>
      <c r="B13427" t="s">
        <v>23513</v>
      </c>
      <c r="C13427" t="s">
        <v>14799</v>
      </c>
      <c r="D13427">
        <v>1</v>
      </c>
      <c r="E13427">
        <v>535</v>
      </c>
      <c r="F13427">
        <v>1</v>
      </c>
      <c r="G13427">
        <v>8124</v>
      </c>
      <c r="H13427">
        <v>6.5854258985721295E-2</v>
      </c>
      <c r="I13427">
        <v>0.448760549738495</v>
      </c>
      <c r="J13427">
        <v>0.42650749013827299</v>
      </c>
      <c r="K13427" t="s">
        <v>28464</v>
      </c>
      <c r="L13427">
        <v>1</v>
      </c>
      <c r="M13427" t="s">
        <v>1463</v>
      </c>
      <c r="N13427">
        <v>1</v>
      </c>
      <c r="O13427">
        <v>1.8691588785046699E-3</v>
      </c>
    </row>
    <row r="13428" spans="1:15">
      <c r="A13428" t="s">
        <v>14800</v>
      </c>
      <c r="B13428" t="s">
        <v>23511</v>
      </c>
      <c r="C13428" t="s">
        <v>14801</v>
      </c>
      <c r="D13428">
        <v>1</v>
      </c>
      <c r="E13428">
        <v>6152</v>
      </c>
      <c r="F13428">
        <v>1</v>
      </c>
      <c r="G13428">
        <v>7804</v>
      </c>
      <c r="H13428">
        <v>0.788313685289595</v>
      </c>
      <c r="I13428">
        <v>0.968912233598893</v>
      </c>
      <c r="J13428">
        <v>0.832812322140707</v>
      </c>
      <c r="K13428" t="s">
        <v>32070</v>
      </c>
      <c r="L13428">
        <v>1</v>
      </c>
      <c r="M13428" t="s">
        <v>5133</v>
      </c>
      <c r="N13428">
        <v>1</v>
      </c>
      <c r="O13428">
        <v>1.6254876462938901E-4</v>
      </c>
    </row>
    <row r="13429" spans="1:15">
      <c r="A13429" t="s">
        <v>14802</v>
      </c>
      <c r="B13429" t="s">
        <v>23511</v>
      </c>
      <c r="C13429" t="s">
        <v>14803</v>
      </c>
      <c r="D13429">
        <v>14</v>
      </c>
      <c r="E13429">
        <v>6152</v>
      </c>
      <c r="F13429">
        <v>14</v>
      </c>
      <c r="G13429">
        <v>7804</v>
      </c>
      <c r="H13429">
        <v>3.5680033920092398E-2</v>
      </c>
      <c r="I13429">
        <v>0.21445050912290001</v>
      </c>
      <c r="J13429">
        <v>0.18432735215193299</v>
      </c>
      <c r="K13429" t="s">
        <v>27479</v>
      </c>
      <c r="L13429">
        <v>14</v>
      </c>
      <c r="M13429" t="s">
        <v>5133</v>
      </c>
      <c r="N13429">
        <v>1</v>
      </c>
      <c r="O13429">
        <v>2.2756827048114399E-3</v>
      </c>
    </row>
    <row r="13430" spans="1:15">
      <c r="A13430" t="s">
        <v>14804</v>
      </c>
      <c r="B13430" t="s">
        <v>23511</v>
      </c>
      <c r="C13430" t="s">
        <v>14805</v>
      </c>
      <c r="D13430">
        <v>2</v>
      </c>
      <c r="E13430">
        <v>6152</v>
      </c>
      <c r="F13430">
        <v>2</v>
      </c>
      <c r="G13430">
        <v>7804</v>
      </c>
      <c r="H13430">
        <v>0.62141708038142995</v>
      </c>
      <c r="I13430">
        <v>0.968912233598893</v>
      </c>
      <c r="J13430">
        <v>0.832812322140707</v>
      </c>
      <c r="K13430" t="s">
        <v>31180</v>
      </c>
      <c r="L13430">
        <v>2</v>
      </c>
      <c r="M13430" t="s">
        <v>5133</v>
      </c>
      <c r="N13430">
        <v>1</v>
      </c>
      <c r="O13430">
        <v>3.2509752925877802E-4</v>
      </c>
    </row>
    <row r="13431" spans="1:15">
      <c r="A13431" t="s">
        <v>14806</v>
      </c>
      <c r="B13431" t="s">
        <v>23511</v>
      </c>
      <c r="C13431" t="s">
        <v>14807</v>
      </c>
      <c r="D13431">
        <v>2</v>
      </c>
      <c r="E13431">
        <v>6152</v>
      </c>
      <c r="F13431">
        <v>3</v>
      </c>
      <c r="G13431">
        <v>7804</v>
      </c>
      <c r="H13431">
        <v>0.88457550560319997</v>
      </c>
      <c r="I13431">
        <v>1</v>
      </c>
      <c r="J13431">
        <v>0.85953329234717102</v>
      </c>
      <c r="K13431" t="s">
        <v>32071</v>
      </c>
      <c r="L13431">
        <v>2</v>
      </c>
      <c r="M13431" t="s">
        <v>1463</v>
      </c>
      <c r="N13431">
        <v>0.66666666666666696</v>
      </c>
      <c r="O13431">
        <v>3.2509752925877802E-4</v>
      </c>
    </row>
    <row r="13432" spans="1:15">
      <c r="A13432" t="s">
        <v>14808</v>
      </c>
      <c r="B13432" t="s">
        <v>23511</v>
      </c>
      <c r="C13432" t="s">
        <v>14809</v>
      </c>
      <c r="D13432">
        <v>1</v>
      </c>
      <c r="E13432">
        <v>6152</v>
      </c>
      <c r="F13432">
        <v>1</v>
      </c>
      <c r="G13432">
        <v>7804</v>
      </c>
      <c r="H13432">
        <v>0.788313685289595</v>
      </c>
      <c r="I13432">
        <v>0.968912233598893</v>
      </c>
      <c r="J13432">
        <v>0.832812322140707</v>
      </c>
      <c r="K13432" t="s">
        <v>32072</v>
      </c>
      <c r="L13432">
        <v>1</v>
      </c>
      <c r="M13432" t="s">
        <v>1463</v>
      </c>
      <c r="N13432">
        <v>1</v>
      </c>
      <c r="O13432">
        <v>1.6254876462938901E-4</v>
      </c>
    </row>
    <row r="13433" spans="1:15">
      <c r="A13433" t="s">
        <v>14810</v>
      </c>
      <c r="B13433" t="s">
        <v>23513</v>
      </c>
      <c r="C13433" t="s">
        <v>14811</v>
      </c>
      <c r="D13433">
        <v>1</v>
      </c>
      <c r="E13433">
        <v>535</v>
      </c>
      <c r="F13433">
        <v>15</v>
      </c>
      <c r="G13433">
        <v>8124</v>
      </c>
      <c r="H13433">
        <v>0.64039694135216896</v>
      </c>
      <c r="I13433">
        <v>0.99999999999997702</v>
      </c>
      <c r="J13433">
        <v>0.95041217501583097</v>
      </c>
      <c r="K13433" t="s">
        <v>28640</v>
      </c>
      <c r="L13433">
        <v>1</v>
      </c>
      <c r="M13433" t="s">
        <v>5133</v>
      </c>
      <c r="N13433">
        <v>6.6666666666666693E-2</v>
      </c>
      <c r="O13433">
        <v>1.8691588785046699E-3</v>
      </c>
    </row>
    <row r="13434" spans="1:15">
      <c r="A13434" t="s">
        <v>14810</v>
      </c>
      <c r="B13434" t="s">
        <v>23511</v>
      </c>
      <c r="C13434" t="s">
        <v>14811</v>
      </c>
      <c r="D13434">
        <v>13</v>
      </c>
      <c r="E13434">
        <v>6152</v>
      </c>
      <c r="F13434">
        <v>15</v>
      </c>
      <c r="G13434">
        <v>7804</v>
      </c>
      <c r="H13434">
        <v>0.35527829093487101</v>
      </c>
      <c r="I13434">
        <v>0.90637853699243498</v>
      </c>
      <c r="J13434">
        <v>0.77906252801391895</v>
      </c>
      <c r="K13434" t="s">
        <v>32073</v>
      </c>
      <c r="L13434">
        <v>13</v>
      </c>
      <c r="M13434" t="s">
        <v>5133</v>
      </c>
      <c r="N13434">
        <v>0.86666666666666703</v>
      </c>
      <c r="O13434">
        <v>2.1131339401820499E-3</v>
      </c>
    </row>
    <row r="13435" spans="1:15">
      <c r="A13435" t="s">
        <v>14810</v>
      </c>
      <c r="B13435" t="s">
        <v>23518</v>
      </c>
      <c r="C13435" t="s">
        <v>14811</v>
      </c>
      <c r="D13435">
        <v>1</v>
      </c>
      <c r="E13435">
        <v>787</v>
      </c>
      <c r="F13435">
        <v>15</v>
      </c>
      <c r="G13435">
        <v>7393</v>
      </c>
      <c r="H13435">
        <v>0.81548482306175196</v>
      </c>
      <c r="I13435">
        <v>1</v>
      </c>
      <c r="J13435">
        <v>0.966855260484069</v>
      </c>
      <c r="K13435" t="s">
        <v>30566</v>
      </c>
      <c r="L13435">
        <v>1</v>
      </c>
      <c r="M13435" t="s">
        <v>5133</v>
      </c>
      <c r="N13435">
        <v>6.6666666666666693E-2</v>
      </c>
      <c r="O13435">
        <v>1.27064803049555E-3</v>
      </c>
    </row>
    <row r="13436" spans="1:15">
      <c r="A13436" t="s">
        <v>14812</v>
      </c>
      <c r="B13436" t="s">
        <v>23513</v>
      </c>
      <c r="C13436" t="s">
        <v>14813</v>
      </c>
      <c r="D13436">
        <v>1</v>
      </c>
      <c r="E13436">
        <v>535</v>
      </c>
      <c r="F13436">
        <v>11</v>
      </c>
      <c r="G13436">
        <v>8124</v>
      </c>
      <c r="H13436">
        <v>0.52755249562557105</v>
      </c>
      <c r="I13436">
        <v>0.99999999999997702</v>
      </c>
      <c r="J13436">
        <v>0.95041217501583097</v>
      </c>
      <c r="K13436" t="s">
        <v>28640</v>
      </c>
      <c r="L13436">
        <v>1</v>
      </c>
      <c r="M13436" t="s">
        <v>5133</v>
      </c>
      <c r="N13436">
        <v>9.0909090909090898E-2</v>
      </c>
      <c r="O13436">
        <v>1.8691588785046699E-3</v>
      </c>
    </row>
    <row r="13437" spans="1:15">
      <c r="A13437" t="s">
        <v>14812</v>
      </c>
      <c r="B13437" t="s">
        <v>23511</v>
      </c>
      <c r="C13437" t="s">
        <v>14813</v>
      </c>
      <c r="D13437">
        <v>10</v>
      </c>
      <c r="E13437">
        <v>6152</v>
      </c>
      <c r="F13437">
        <v>11</v>
      </c>
      <c r="G13437">
        <v>7804</v>
      </c>
      <c r="H13437">
        <v>0.28867792927582098</v>
      </c>
      <c r="I13437">
        <v>0.81015798566717701</v>
      </c>
      <c r="J13437">
        <v>0.69635776074186095</v>
      </c>
      <c r="K13437" t="s">
        <v>32074</v>
      </c>
      <c r="L13437">
        <v>10</v>
      </c>
      <c r="M13437" t="s">
        <v>5133</v>
      </c>
      <c r="N13437">
        <v>0.90909090909090895</v>
      </c>
      <c r="O13437">
        <v>1.62548764629389E-3</v>
      </c>
    </row>
    <row r="13438" spans="1:15">
      <c r="A13438" t="s">
        <v>14814</v>
      </c>
      <c r="B13438" t="s">
        <v>23511</v>
      </c>
      <c r="C13438" t="s">
        <v>14815</v>
      </c>
      <c r="D13438">
        <v>3</v>
      </c>
      <c r="E13438">
        <v>6152</v>
      </c>
      <c r="F13438">
        <v>3</v>
      </c>
      <c r="G13438">
        <v>7804</v>
      </c>
      <c r="H13438">
        <v>0.489837867770546</v>
      </c>
      <c r="I13438">
        <v>0.96083957126938102</v>
      </c>
      <c r="J13438">
        <v>0.82587360011061495</v>
      </c>
      <c r="K13438" t="s">
        <v>31697</v>
      </c>
      <c r="L13438">
        <v>3</v>
      </c>
      <c r="M13438" t="s">
        <v>5133</v>
      </c>
      <c r="N13438">
        <v>1</v>
      </c>
      <c r="O13438">
        <v>4.8764629388816603E-4</v>
      </c>
    </row>
    <row r="13439" spans="1:15">
      <c r="A13439" t="s">
        <v>14816</v>
      </c>
      <c r="B13439" t="s">
        <v>23511</v>
      </c>
      <c r="C13439" t="s">
        <v>14817</v>
      </c>
      <c r="D13439">
        <v>3</v>
      </c>
      <c r="E13439">
        <v>6152</v>
      </c>
      <c r="F13439">
        <v>3</v>
      </c>
      <c r="G13439">
        <v>7804</v>
      </c>
      <c r="H13439">
        <v>0.489837867770546</v>
      </c>
      <c r="I13439">
        <v>0.96083957126938102</v>
      </c>
      <c r="J13439">
        <v>0.82587360011061495</v>
      </c>
      <c r="K13439" t="s">
        <v>32075</v>
      </c>
      <c r="L13439">
        <v>3</v>
      </c>
      <c r="M13439" t="s">
        <v>5133</v>
      </c>
      <c r="N13439">
        <v>1</v>
      </c>
      <c r="O13439">
        <v>4.8764629388816603E-4</v>
      </c>
    </row>
    <row r="13440" spans="1:15">
      <c r="A13440" t="s">
        <v>14818</v>
      </c>
      <c r="B13440" t="s">
        <v>23511</v>
      </c>
      <c r="C13440" t="s">
        <v>14819</v>
      </c>
      <c r="D13440">
        <v>1</v>
      </c>
      <c r="E13440">
        <v>6152</v>
      </c>
      <c r="F13440">
        <v>1</v>
      </c>
      <c r="G13440">
        <v>7804</v>
      </c>
      <c r="H13440">
        <v>0.788313685289595</v>
      </c>
      <c r="I13440">
        <v>0.968912233598893</v>
      </c>
      <c r="J13440">
        <v>0.832812322140707</v>
      </c>
      <c r="K13440" t="s">
        <v>28902</v>
      </c>
      <c r="L13440">
        <v>1</v>
      </c>
      <c r="M13440" t="s">
        <v>5133</v>
      </c>
      <c r="N13440">
        <v>1</v>
      </c>
      <c r="O13440">
        <v>1.6254876462938901E-4</v>
      </c>
    </row>
    <row r="13441" spans="1:15">
      <c r="A13441" t="s">
        <v>14820</v>
      </c>
      <c r="B13441" t="s">
        <v>23513</v>
      </c>
      <c r="C13441" t="s">
        <v>14821</v>
      </c>
      <c r="D13441">
        <v>3</v>
      </c>
      <c r="E13441">
        <v>535</v>
      </c>
      <c r="F13441">
        <v>46</v>
      </c>
      <c r="G13441">
        <v>8124</v>
      </c>
      <c r="H13441">
        <v>0.591761522666716</v>
      </c>
      <c r="I13441">
        <v>0.99999999999997702</v>
      </c>
      <c r="J13441">
        <v>0.95041217501583097</v>
      </c>
      <c r="K13441" t="s">
        <v>26176</v>
      </c>
      <c r="L13441">
        <v>3</v>
      </c>
      <c r="M13441" t="s">
        <v>5133</v>
      </c>
      <c r="N13441">
        <v>6.5217391304347797E-2</v>
      </c>
      <c r="O13441">
        <v>5.60747663551402E-3</v>
      </c>
    </row>
    <row r="13442" spans="1:15">
      <c r="A13442" t="s">
        <v>14820</v>
      </c>
      <c r="B13442" t="s">
        <v>23511</v>
      </c>
      <c r="C13442" t="s">
        <v>14821</v>
      </c>
      <c r="D13442">
        <v>38</v>
      </c>
      <c r="E13442">
        <v>6152</v>
      </c>
      <c r="F13442">
        <v>44</v>
      </c>
      <c r="G13442">
        <v>7804</v>
      </c>
      <c r="H13442">
        <v>0.14762942674181101</v>
      </c>
      <c r="I13442">
        <v>0.54611425167193095</v>
      </c>
      <c r="J13442">
        <v>0.46940338073728599</v>
      </c>
      <c r="K13442" t="s">
        <v>28923</v>
      </c>
      <c r="L13442">
        <v>38</v>
      </c>
      <c r="M13442" t="s">
        <v>5133</v>
      </c>
      <c r="N13442">
        <v>0.86363636363636398</v>
      </c>
      <c r="O13442">
        <v>6.1768530559167803E-3</v>
      </c>
    </row>
    <row r="13443" spans="1:15">
      <c r="A13443" t="s">
        <v>14820</v>
      </c>
      <c r="B13443" t="s">
        <v>23518</v>
      </c>
      <c r="C13443" t="s">
        <v>14821</v>
      </c>
      <c r="D13443">
        <v>2</v>
      </c>
      <c r="E13443">
        <v>787</v>
      </c>
      <c r="F13443">
        <v>38</v>
      </c>
      <c r="G13443">
        <v>7393</v>
      </c>
      <c r="H13443">
        <v>0.923785561797554</v>
      </c>
      <c r="I13443">
        <v>1</v>
      </c>
      <c r="J13443">
        <v>0.966855260484069</v>
      </c>
      <c r="K13443" t="s">
        <v>26177</v>
      </c>
      <c r="L13443">
        <v>2</v>
      </c>
      <c r="M13443" t="s">
        <v>5133</v>
      </c>
      <c r="N13443">
        <v>5.2631578947368397E-2</v>
      </c>
      <c r="O13443">
        <v>2.5412960609911099E-3</v>
      </c>
    </row>
    <row r="13444" spans="1:15">
      <c r="A13444" t="s">
        <v>14822</v>
      </c>
      <c r="B13444" t="s">
        <v>23513</v>
      </c>
      <c r="C13444" t="s">
        <v>14823</v>
      </c>
      <c r="D13444">
        <v>9</v>
      </c>
      <c r="E13444">
        <v>535</v>
      </c>
      <c r="F13444">
        <v>11</v>
      </c>
      <c r="G13444">
        <v>8124</v>
      </c>
      <c r="H13444" s="34">
        <v>1.0665187624141299E-9</v>
      </c>
      <c r="I13444" s="34">
        <v>8.8521057280372895E-7</v>
      </c>
      <c r="J13444" s="34">
        <v>8.41314905845421E-7</v>
      </c>
      <c r="K13444" t="s">
        <v>27942</v>
      </c>
      <c r="L13444">
        <v>9</v>
      </c>
      <c r="M13444" t="s">
        <v>5133</v>
      </c>
      <c r="N13444">
        <v>0.81818181818181801</v>
      </c>
      <c r="O13444">
        <v>1.6822429906542102E-2</v>
      </c>
    </row>
    <row r="13445" spans="1:15">
      <c r="A13445" t="s">
        <v>14822</v>
      </c>
      <c r="B13445" t="s">
        <v>23511</v>
      </c>
      <c r="C13445" t="s">
        <v>14823</v>
      </c>
      <c r="D13445">
        <v>1</v>
      </c>
      <c r="E13445">
        <v>6152</v>
      </c>
      <c r="F13445">
        <v>4</v>
      </c>
      <c r="G13445">
        <v>7804</v>
      </c>
      <c r="H13445">
        <v>0.99799771163111395</v>
      </c>
      <c r="I13445">
        <v>1</v>
      </c>
      <c r="J13445">
        <v>0.85953329234717102</v>
      </c>
      <c r="K13445" t="s">
        <v>32076</v>
      </c>
      <c r="L13445">
        <v>1</v>
      </c>
      <c r="M13445" t="s">
        <v>5133</v>
      </c>
      <c r="N13445">
        <v>0.25</v>
      </c>
      <c r="O13445">
        <v>1.6254876462938901E-4</v>
      </c>
    </row>
    <row r="13446" spans="1:15">
      <c r="A13446" t="s">
        <v>14824</v>
      </c>
      <c r="B13446" t="s">
        <v>23513</v>
      </c>
      <c r="C13446" t="s">
        <v>14825</v>
      </c>
      <c r="D13446">
        <v>18</v>
      </c>
      <c r="E13446">
        <v>535</v>
      </c>
      <c r="F13446">
        <v>76</v>
      </c>
      <c r="G13446">
        <v>8124</v>
      </c>
      <c r="H13446" s="34">
        <v>1.4094658747636799E-6</v>
      </c>
      <c r="I13446">
        <v>2.01699426905837E-4</v>
      </c>
      <c r="J13446">
        <v>1.91697591025028E-4</v>
      </c>
      <c r="K13446" t="s">
        <v>32077</v>
      </c>
      <c r="L13446">
        <v>18</v>
      </c>
      <c r="M13446" t="s">
        <v>5133</v>
      </c>
      <c r="N13446">
        <v>0.23684210526315799</v>
      </c>
      <c r="O13446">
        <v>3.3644859813084099E-2</v>
      </c>
    </row>
    <row r="13447" spans="1:15">
      <c r="A13447" t="s">
        <v>14824</v>
      </c>
      <c r="B13447" t="s">
        <v>23518</v>
      </c>
      <c r="C13447" t="s">
        <v>14825</v>
      </c>
      <c r="D13447">
        <v>4</v>
      </c>
      <c r="E13447">
        <v>787</v>
      </c>
      <c r="F13447">
        <v>60</v>
      </c>
      <c r="G13447">
        <v>7393</v>
      </c>
      <c r="H13447">
        <v>0.89460741091388396</v>
      </c>
      <c r="I13447">
        <v>1</v>
      </c>
      <c r="J13447">
        <v>0.966855260484069</v>
      </c>
      <c r="K13447" t="s">
        <v>26178</v>
      </c>
      <c r="L13447">
        <v>4</v>
      </c>
      <c r="M13447" t="s">
        <v>5133</v>
      </c>
      <c r="N13447">
        <v>6.6666666666666693E-2</v>
      </c>
      <c r="O13447">
        <v>5.0825921219822103E-3</v>
      </c>
    </row>
    <row r="13448" spans="1:15">
      <c r="A13448" t="s">
        <v>14824</v>
      </c>
      <c r="B13448" t="s">
        <v>23511</v>
      </c>
      <c r="C13448" t="s">
        <v>14825</v>
      </c>
      <c r="D13448">
        <v>52</v>
      </c>
      <c r="E13448">
        <v>6152</v>
      </c>
      <c r="F13448">
        <v>68</v>
      </c>
      <c r="G13448">
        <v>7804</v>
      </c>
      <c r="H13448">
        <v>0.74038923013218905</v>
      </c>
      <c r="I13448">
        <v>0.968912233598893</v>
      </c>
      <c r="J13448">
        <v>0.832812322140707</v>
      </c>
      <c r="K13448" t="s">
        <v>32078</v>
      </c>
      <c r="L13448">
        <v>52</v>
      </c>
      <c r="M13448" t="s">
        <v>5133</v>
      </c>
      <c r="N13448">
        <v>0.76470588235294101</v>
      </c>
      <c r="O13448">
        <v>8.4525357607282206E-3</v>
      </c>
    </row>
    <row r="13449" spans="1:15">
      <c r="A13449" t="s">
        <v>14826</v>
      </c>
      <c r="B13449" t="s">
        <v>23513</v>
      </c>
      <c r="C13449" t="s">
        <v>14827</v>
      </c>
      <c r="D13449">
        <v>10</v>
      </c>
      <c r="E13449">
        <v>535</v>
      </c>
      <c r="F13449">
        <v>301</v>
      </c>
      <c r="G13449">
        <v>8124</v>
      </c>
      <c r="H13449">
        <v>0.99607488952322998</v>
      </c>
      <c r="I13449">
        <v>0.99999999999997702</v>
      </c>
      <c r="J13449">
        <v>0.95041217501583097</v>
      </c>
      <c r="K13449" t="s">
        <v>32079</v>
      </c>
      <c r="L13449">
        <v>10</v>
      </c>
      <c r="M13449" t="s">
        <v>5133</v>
      </c>
      <c r="N13449">
        <v>3.32225913621262E-2</v>
      </c>
      <c r="O13449">
        <v>1.86915887850467E-2</v>
      </c>
    </row>
    <row r="13450" spans="1:15">
      <c r="A13450" t="s">
        <v>14826</v>
      </c>
      <c r="B13450" t="s">
        <v>23518</v>
      </c>
      <c r="C13450" t="s">
        <v>14827</v>
      </c>
      <c r="D13450">
        <v>25</v>
      </c>
      <c r="E13450">
        <v>787</v>
      </c>
      <c r="F13450">
        <v>268</v>
      </c>
      <c r="G13450">
        <v>7393</v>
      </c>
      <c r="H13450">
        <v>0.78949532488889596</v>
      </c>
      <c r="I13450">
        <v>1</v>
      </c>
      <c r="J13450">
        <v>0.966855260484069</v>
      </c>
      <c r="K13450" t="s">
        <v>32080</v>
      </c>
      <c r="L13450">
        <v>25</v>
      </c>
      <c r="M13450" t="s">
        <v>5133</v>
      </c>
      <c r="N13450">
        <v>9.3283582089552203E-2</v>
      </c>
      <c r="O13450">
        <v>3.1766200762388799E-2</v>
      </c>
    </row>
    <row r="13451" spans="1:15">
      <c r="A13451" t="s">
        <v>14826</v>
      </c>
      <c r="B13451" t="s">
        <v>23511</v>
      </c>
      <c r="C13451" t="s">
        <v>14827</v>
      </c>
      <c r="D13451">
        <v>249</v>
      </c>
      <c r="E13451">
        <v>6152</v>
      </c>
      <c r="F13451">
        <v>296</v>
      </c>
      <c r="G13451">
        <v>7804</v>
      </c>
      <c r="H13451">
        <v>1.20396433188583E-2</v>
      </c>
      <c r="I13451">
        <v>9.6287805421738606E-2</v>
      </c>
      <c r="J13451">
        <v>8.2762574407030803E-2</v>
      </c>
      <c r="K13451" t="s">
        <v>32081</v>
      </c>
      <c r="L13451">
        <v>249</v>
      </c>
      <c r="M13451" t="s">
        <v>5133</v>
      </c>
      <c r="N13451">
        <v>0.84121621621621601</v>
      </c>
      <c r="O13451">
        <v>4.0474642392717801E-2</v>
      </c>
    </row>
    <row r="13452" spans="1:15">
      <c r="A13452" t="s">
        <v>14828</v>
      </c>
      <c r="B13452" t="s">
        <v>23511</v>
      </c>
      <c r="C13452" t="s">
        <v>14829</v>
      </c>
      <c r="D13452">
        <v>2</v>
      </c>
      <c r="E13452">
        <v>6152</v>
      </c>
      <c r="F13452">
        <v>2</v>
      </c>
      <c r="G13452">
        <v>7804</v>
      </c>
      <c r="H13452">
        <v>0.62141708038142995</v>
      </c>
      <c r="I13452">
        <v>0.968912233598893</v>
      </c>
      <c r="J13452">
        <v>0.832812322140707</v>
      </c>
      <c r="K13452" t="s">
        <v>32082</v>
      </c>
      <c r="L13452">
        <v>2</v>
      </c>
      <c r="M13452" t="s">
        <v>1463</v>
      </c>
      <c r="N13452">
        <v>1</v>
      </c>
      <c r="O13452">
        <v>3.2509752925877802E-4</v>
      </c>
    </row>
    <row r="13453" spans="1:15">
      <c r="A13453" t="s">
        <v>14830</v>
      </c>
      <c r="B13453" t="s">
        <v>23511</v>
      </c>
      <c r="C13453" t="s">
        <v>14831</v>
      </c>
      <c r="D13453">
        <v>3</v>
      </c>
      <c r="E13453">
        <v>6152</v>
      </c>
      <c r="F13453">
        <v>4</v>
      </c>
      <c r="G13453">
        <v>7804</v>
      </c>
      <c r="H13453">
        <v>0.80103341611958101</v>
      </c>
      <c r="I13453">
        <v>0.968912233598893</v>
      </c>
      <c r="J13453">
        <v>0.832812322140707</v>
      </c>
      <c r="K13453" t="s">
        <v>23512</v>
      </c>
      <c r="L13453">
        <v>3</v>
      </c>
      <c r="M13453" t="s">
        <v>5133</v>
      </c>
      <c r="N13453">
        <v>0.75</v>
      </c>
      <c r="O13453">
        <v>4.8764629388816603E-4</v>
      </c>
    </row>
    <row r="13454" spans="1:15">
      <c r="A13454" t="s">
        <v>14830</v>
      </c>
      <c r="B13454" t="s">
        <v>23518</v>
      </c>
      <c r="C13454" t="s">
        <v>14831</v>
      </c>
      <c r="D13454">
        <v>1</v>
      </c>
      <c r="E13454">
        <v>787</v>
      </c>
      <c r="F13454">
        <v>3</v>
      </c>
      <c r="G13454">
        <v>7393</v>
      </c>
      <c r="H13454">
        <v>0.28660084727541502</v>
      </c>
      <c r="I13454">
        <v>0.97863801257884697</v>
      </c>
      <c r="J13454">
        <v>0.94620131057153301</v>
      </c>
      <c r="K13454" t="s">
        <v>23521</v>
      </c>
      <c r="L13454">
        <v>1</v>
      </c>
      <c r="M13454" t="s">
        <v>5133</v>
      </c>
      <c r="N13454">
        <v>0.33333333333333298</v>
      </c>
      <c r="O13454">
        <v>1.27064803049555E-3</v>
      </c>
    </row>
    <row r="13455" spans="1:15">
      <c r="A13455" t="s">
        <v>14832</v>
      </c>
      <c r="B13455" t="s">
        <v>23511</v>
      </c>
      <c r="C13455" t="s">
        <v>14833</v>
      </c>
      <c r="D13455">
        <v>15</v>
      </c>
      <c r="E13455">
        <v>6152</v>
      </c>
      <c r="F13455">
        <v>15</v>
      </c>
      <c r="G13455">
        <v>7804</v>
      </c>
      <c r="H13455">
        <v>2.8113485006614501E-2</v>
      </c>
      <c r="I13455">
        <v>0.182450402036994</v>
      </c>
      <c r="J13455">
        <v>0.156822194752923</v>
      </c>
      <c r="K13455" t="s">
        <v>32083</v>
      </c>
      <c r="L13455">
        <v>15</v>
      </c>
      <c r="M13455" t="s">
        <v>5133</v>
      </c>
      <c r="N13455">
        <v>1</v>
      </c>
      <c r="O13455">
        <v>2.4382314694408299E-3</v>
      </c>
    </row>
    <row r="13456" spans="1:15">
      <c r="A13456" t="s">
        <v>14834</v>
      </c>
      <c r="B13456" t="s">
        <v>23511</v>
      </c>
      <c r="C13456" t="s">
        <v>14835</v>
      </c>
      <c r="D13456">
        <v>7</v>
      </c>
      <c r="E13456">
        <v>6152</v>
      </c>
      <c r="F13456">
        <v>7</v>
      </c>
      <c r="G13456">
        <v>7804</v>
      </c>
      <c r="H13456">
        <v>0.18905120292587699</v>
      </c>
      <c r="I13456">
        <v>0.631132279689813</v>
      </c>
      <c r="J13456">
        <v>0.54247920626835999</v>
      </c>
      <c r="K13456" t="s">
        <v>32084</v>
      </c>
      <c r="L13456">
        <v>7</v>
      </c>
      <c r="M13456" t="s">
        <v>5133</v>
      </c>
      <c r="N13456">
        <v>1</v>
      </c>
      <c r="O13456">
        <v>1.13784135240572E-3</v>
      </c>
    </row>
    <row r="13457" spans="1:15">
      <c r="A13457" t="s">
        <v>14836</v>
      </c>
      <c r="B13457" t="s">
        <v>23518</v>
      </c>
      <c r="C13457" t="s">
        <v>14837</v>
      </c>
      <c r="D13457">
        <v>4</v>
      </c>
      <c r="E13457">
        <v>787</v>
      </c>
      <c r="F13457">
        <v>61</v>
      </c>
      <c r="G13457">
        <v>7393</v>
      </c>
      <c r="H13457">
        <v>0.90178318955449099</v>
      </c>
      <c r="I13457">
        <v>1</v>
      </c>
      <c r="J13457">
        <v>0.966855260484069</v>
      </c>
      <c r="K13457" t="s">
        <v>24144</v>
      </c>
      <c r="L13457">
        <v>4</v>
      </c>
      <c r="M13457" t="s">
        <v>5133</v>
      </c>
      <c r="N13457">
        <v>6.5573770491803296E-2</v>
      </c>
      <c r="O13457">
        <v>5.0825921219822103E-3</v>
      </c>
    </row>
    <row r="13458" spans="1:15">
      <c r="A13458" t="s">
        <v>14836</v>
      </c>
      <c r="B13458" t="s">
        <v>23513</v>
      </c>
      <c r="C13458" t="s">
        <v>14837</v>
      </c>
      <c r="D13458">
        <v>3</v>
      </c>
      <c r="E13458">
        <v>535</v>
      </c>
      <c r="F13458">
        <v>91</v>
      </c>
      <c r="G13458">
        <v>8124</v>
      </c>
      <c r="H13458">
        <v>0.94455505294858699</v>
      </c>
      <c r="I13458">
        <v>0.99999999999997702</v>
      </c>
      <c r="J13458">
        <v>0.95041217501583097</v>
      </c>
      <c r="K13458" t="s">
        <v>24148</v>
      </c>
      <c r="L13458">
        <v>3</v>
      </c>
      <c r="M13458" t="s">
        <v>5133</v>
      </c>
      <c r="N13458">
        <v>3.2967032967033003E-2</v>
      </c>
      <c r="O13458">
        <v>5.60747663551402E-3</v>
      </c>
    </row>
    <row r="13459" spans="1:15">
      <c r="A13459" t="s">
        <v>14836</v>
      </c>
      <c r="B13459" t="s">
        <v>23511</v>
      </c>
      <c r="C13459" t="s">
        <v>14837</v>
      </c>
      <c r="D13459">
        <v>70</v>
      </c>
      <c r="E13459">
        <v>6152</v>
      </c>
      <c r="F13459">
        <v>80</v>
      </c>
      <c r="G13459">
        <v>7804</v>
      </c>
      <c r="H13459">
        <v>3.2832306673338897E-2</v>
      </c>
      <c r="I13459">
        <v>0.207334226554857</v>
      </c>
      <c r="J13459">
        <v>0.17821067036695001</v>
      </c>
      <c r="K13459" t="s">
        <v>32085</v>
      </c>
      <c r="L13459">
        <v>70</v>
      </c>
      <c r="M13459" t="s">
        <v>5133</v>
      </c>
      <c r="N13459">
        <v>0.875</v>
      </c>
      <c r="O13459">
        <v>1.1378413524057201E-2</v>
      </c>
    </row>
    <row r="13460" spans="1:15">
      <c r="A13460" t="s">
        <v>14838</v>
      </c>
      <c r="B13460" t="s">
        <v>23511</v>
      </c>
      <c r="C13460" t="s">
        <v>14839</v>
      </c>
      <c r="D13460">
        <v>35</v>
      </c>
      <c r="E13460">
        <v>6152</v>
      </c>
      <c r="F13460">
        <v>39</v>
      </c>
      <c r="G13460">
        <v>7804</v>
      </c>
      <c r="H13460">
        <v>6.2206921760572402E-2</v>
      </c>
      <c r="I13460">
        <v>0.31880642620137201</v>
      </c>
      <c r="J13460">
        <v>0.27402473713430098</v>
      </c>
      <c r="K13460" t="s">
        <v>24156</v>
      </c>
      <c r="L13460">
        <v>35</v>
      </c>
      <c r="M13460" t="s">
        <v>5133</v>
      </c>
      <c r="N13460">
        <v>0.89743589743589702</v>
      </c>
      <c r="O13460">
        <v>5.68920676202861E-3</v>
      </c>
    </row>
    <row r="13461" spans="1:15">
      <c r="A13461" t="s">
        <v>14838</v>
      </c>
      <c r="B13461" t="s">
        <v>23513</v>
      </c>
      <c r="C13461" t="s">
        <v>14839</v>
      </c>
      <c r="D13461">
        <v>2</v>
      </c>
      <c r="E13461">
        <v>535</v>
      </c>
      <c r="F13461">
        <v>38</v>
      </c>
      <c r="G13461">
        <v>8124</v>
      </c>
      <c r="H13461">
        <v>0.72434849315173</v>
      </c>
      <c r="I13461">
        <v>0.99999999999997702</v>
      </c>
      <c r="J13461">
        <v>0.95041217501583097</v>
      </c>
      <c r="K13461" t="s">
        <v>24157</v>
      </c>
      <c r="L13461">
        <v>2</v>
      </c>
      <c r="M13461" t="s">
        <v>5133</v>
      </c>
      <c r="N13461">
        <v>5.2631578947368397E-2</v>
      </c>
      <c r="O13461">
        <v>3.7383177570093499E-3</v>
      </c>
    </row>
    <row r="13462" spans="1:15">
      <c r="A13462" t="s">
        <v>14838</v>
      </c>
      <c r="B13462" t="s">
        <v>23518</v>
      </c>
      <c r="C13462" t="s">
        <v>14839</v>
      </c>
      <c r="D13462">
        <v>1</v>
      </c>
      <c r="E13462">
        <v>787</v>
      </c>
      <c r="F13462">
        <v>37</v>
      </c>
      <c r="G13462">
        <v>7393</v>
      </c>
      <c r="H13462">
        <v>0.98462965298376404</v>
      </c>
      <c r="I13462">
        <v>1</v>
      </c>
      <c r="J13462">
        <v>0.966855260484069</v>
      </c>
      <c r="K13462" t="s">
        <v>24158</v>
      </c>
      <c r="L13462">
        <v>1</v>
      </c>
      <c r="M13462" t="s">
        <v>5133</v>
      </c>
      <c r="N13462">
        <v>2.7027027027027001E-2</v>
      </c>
      <c r="O13462">
        <v>1.27064803049555E-3</v>
      </c>
    </row>
    <row r="13463" spans="1:15">
      <c r="A13463" t="s">
        <v>14840</v>
      </c>
      <c r="B13463" t="s">
        <v>23511</v>
      </c>
      <c r="C13463" t="s">
        <v>14841</v>
      </c>
      <c r="D13463">
        <v>7</v>
      </c>
      <c r="E13463">
        <v>6152</v>
      </c>
      <c r="F13463">
        <v>8</v>
      </c>
      <c r="G13463">
        <v>7804</v>
      </c>
      <c r="H13463">
        <v>0.46943957161060701</v>
      </c>
      <c r="I13463">
        <v>0.96083957126938102</v>
      </c>
      <c r="J13463">
        <v>0.82587360011061495</v>
      </c>
      <c r="K13463" t="s">
        <v>24421</v>
      </c>
      <c r="L13463">
        <v>7</v>
      </c>
      <c r="M13463" t="s">
        <v>5133</v>
      </c>
      <c r="N13463">
        <v>0.875</v>
      </c>
      <c r="O13463">
        <v>1.13784135240572E-3</v>
      </c>
    </row>
    <row r="13464" spans="1:15">
      <c r="A13464" t="s">
        <v>14842</v>
      </c>
      <c r="B13464" t="s">
        <v>23511</v>
      </c>
      <c r="C13464" t="s">
        <v>14843</v>
      </c>
      <c r="D13464">
        <v>3</v>
      </c>
      <c r="E13464">
        <v>6152</v>
      </c>
      <c r="F13464">
        <v>3</v>
      </c>
      <c r="G13464">
        <v>7804</v>
      </c>
      <c r="H13464">
        <v>0.489837867770546</v>
      </c>
      <c r="I13464">
        <v>0.96083957126938102</v>
      </c>
      <c r="J13464">
        <v>0.82587360011061495</v>
      </c>
      <c r="K13464" t="s">
        <v>32086</v>
      </c>
      <c r="L13464">
        <v>3</v>
      </c>
      <c r="M13464" t="s">
        <v>5133</v>
      </c>
      <c r="N13464">
        <v>1</v>
      </c>
      <c r="O13464">
        <v>4.8764629388816603E-4</v>
      </c>
    </row>
    <row r="13465" spans="1:15">
      <c r="A13465" t="s">
        <v>14844</v>
      </c>
      <c r="B13465" t="s">
        <v>23518</v>
      </c>
      <c r="C13465" t="s">
        <v>14845</v>
      </c>
      <c r="D13465">
        <v>97</v>
      </c>
      <c r="E13465">
        <v>787</v>
      </c>
      <c r="F13465">
        <v>1757</v>
      </c>
      <c r="G13465">
        <v>7393</v>
      </c>
      <c r="H13465">
        <v>1</v>
      </c>
      <c r="I13465">
        <v>1</v>
      </c>
      <c r="J13465">
        <v>0.966855260484069</v>
      </c>
      <c r="K13465" t="s">
        <v>32087</v>
      </c>
      <c r="L13465">
        <v>97</v>
      </c>
      <c r="M13465" t="s">
        <v>5133</v>
      </c>
      <c r="N13465">
        <v>5.5207740466704597E-2</v>
      </c>
      <c r="O13465">
        <v>0.12325285895806901</v>
      </c>
    </row>
    <row r="13466" spans="1:15">
      <c r="A13466" t="s">
        <v>14844</v>
      </c>
      <c r="B13466" t="s">
        <v>23511</v>
      </c>
      <c r="C13466" t="s">
        <v>14845</v>
      </c>
      <c r="D13466">
        <v>1722</v>
      </c>
      <c r="E13466">
        <v>6152</v>
      </c>
      <c r="F13466">
        <v>1959</v>
      </c>
      <c r="G13466">
        <v>7804</v>
      </c>
      <c r="H13466" s="34">
        <v>1.1516119658379201E-32</v>
      </c>
      <c r="I13466" s="34">
        <v>3.7792066012247801E-29</v>
      </c>
      <c r="J13466" s="34">
        <v>3.2483538924109E-29</v>
      </c>
      <c r="K13466" t="s">
        <v>32088</v>
      </c>
      <c r="L13466">
        <v>1722</v>
      </c>
      <c r="M13466" t="s">
        <v>5133</v>
      </c>
      <c r="N13466">
        <v>0.87901990811638597</v>
      </c>
      <c r="O13466">
        <v>0.27990897269180798</v>
      </c>
    </row>
    <row r="13467" spans="1:15">
      <c r="A13467" t="s">
        <v>14844</v>
      </c>
      <c r="B13467" t="s">
        <v>23513</v>
      </c>
      <c r="C13467" t="s">
        <v>14845</v>
      </c>
      <c r="D13467">
        <v>72</v>
      </c>
      <c r="E13467">
        <v>535</v>
      </c>
      <c r="F13467">
        <v>1994</v>
      </c>
      <c r="G13467">
        <v>8124</v>
      </c>
      <c r="H13467">
        <v>0.99999999997942202</v>
      </c>
      <c r="I13467">
        <v>0.99999999999997702</v>
      </c>
      <c r="J13467">
        <v>0.95041217501583097</v>
      </c>
      <c r="K13467" t="s">
        <v>32089</v>
      </c>
      <c r="L13467">
        <v>72</v>
      </c>
      <c r="M13467" t="s">
        <v>5133</v>
      </c>
      <c r="N13467">
        <v>3.6108324974924798E-2</v>
      </c>
      <c r="O13467">
        <v>0.13457943925233601</v>
      </c>
    </row>
    <row r="13468" spans="1:15">
      <c r="A13468" t="s">
        <v>14846</v>
      </c>
      <c r="B13468" t="s">
        <v>23513</v>
      </c>
      <c r="C13468" t="s">
        <v>14847</v>
      </c>
      <c r="D13468">
        <v>11</v>
      </c>
      <c r="E13468">
        <v>535</v>
      </c>
      <c r="F13468">
        <v>256</v>
      </c>
      <c r="G13468">
        <v>8124</v>
      </c>
      <c r="H13468">
        <v>0.95551037937188199</v>
      </c>
      <c r="I13468">
        <v>0.99999999999997702</v>
      </c>
      <c r="J13468">
        <v>0.95041217501583097</v>
      </c>
      <c r="K13468" t="s">
        <v>32090</v>
      </c>
      <c r="L13468">
        <v>11</v>
      </c>
      <c r="M13468" t="s">
        <v>5133</v>
      </c>
      <c r="N13468">
        <v>4.296875E-2</v>
      </c>
      <c r="O13468">
        <v>2.0560747663551399E-2</v>
      </c>
    </row>
    <row r="13469" spans="1:15">
      <c r="A13469" t="s">
        <v>14846</v>
      </c>
      <c r="B13469" t="s">
        <v>23511</v>
      </c>
      <c r="C13469" t="s">
        <v>14847</v>
      </c>
      <c r="D13469">
        <v>214</v>
      </c>
      <c r="E13469">
        <v>6152</v>
      </c>
      <c r="F13469">
        <v>250</v>
      </c>
      <c r="G13469">
        <v>7804</v>
      </c>
      <c r="H13469">
        <v>3.6777629379714499E-3</v>
      </c>
      <c r="I13469">
        <v>3.8518698004605299E-2</v>
      </c>
      <c r="J13469">
        <v>3.3108103312824801E-2</v>
      </c>
      <c r="K13469" t="s">
        <v>32091</v>
      </c>
      <c r="L13469">
        <v>214</v>
      </c>
      <c r="M13469" t="s">
        <v>5133</v>
      </c>
      <c r="N13469">
        <v>0.85599999999999998</v>
      </c>
      <c r="O13469">
        <v>3.4785435630689199E-2</v>
      </c>
    </row>
    <row r="13470" spans="1:15">
      <c r="A13470" t="s">
        <v>14846</v>
      </c>
      <c r="B13470" t="s">
        <v>23518</v>
      </c>
      <c r="C13470" t="s">
        <v>14847</v>
      </c>
      <c r="D13470">
        <v>17</v>
      </c>
      <c r="E13470">
        <v>787</v>
      </c>
      <c r="F13470">
        <v>212</v>
      </c>
      <c r="G13470">
        <v>7393</v>
      </c>
      <c r="H13470">
        <v>0.91935619999688101</v>
      </c>
      <c r="I13470">
        <v>1</v>
      </c>
      <c r="J13470">
        <v>0.966855260484069</v>
      </c>
      <c r="K13470" t="s">
        <v>32092</v>
      </c>
      <c r="L13470">
        <v>17</v>
      </c>
      <c r="M13470" t="s">
        <v>5133</v>
      </c>
      <c r="N13470">
        <v>8.0188679245283001E-2</v>
      </c>
      <c r="O13470">
        <v>2.1601016518424401E-2</v>
      </c>
    </row>
    <row r="13471" spans="1:15">
      <c r="A13471" t="s">
        <v>14848</v>
      </c>
      <c r="B13471" t="s">
        <v>23513</v>
      </c>
      <c r="C13471" t="s">
        <v>14849</v>
      </c>
      <c r="D13471">
        <v>8</v>
      </c>
      <c r="E13471">
        <v>535</v>
      </c>
      <c r="F13471">
        <v>87</v>
      </c>
      <c r="G13471">
        <v>8124</v>
      </c>
      <c r="H13471">
        <v>0.21291839231413601</v>
      </c>
      <c r="I13471">
        <v>0.834382746084671</v>
      </c>
      <c r="J13471">
        <v>0.79300752050203205</v>
      </c>
      <c r="K13471" t="s">
        <v>32093</v>
      </c>
      <c r="L13471">
        <v>8</v>
      </c>
      <c r="M13471" t="s">
        <v>2729</v>
      </c>
      <c r="N13471">
        <v>9.1954022988505704E-2</v>
      </c>
      <c r="O13471">
        <v>1.4953271028037399E-2</v>
      </c>
    </row>
    <row r="13472" spans="1:15">
      <c r="A13472" t="s">
        <v>14848</v>
      </c>
      <c r="B13472" t="s">
        <v>23518</v>
      </c>
      <c r="C13472" t="s">
        <v>14849</v>
      </c>
      <c r="D13472">
        <v>7</v>
      </c>
      <c r="E13472">
        <v>787</v>
      </c>
      <c r="F13472">
        <v>75</v>
      </c>
      <c r="G13472">
        <v>7393</v>
      </c>
      <c r="H13472">
        <v>0.699634976536333</v>
      </c>
      <c r="I13472">
        <v>1</v>
      </c>
      <c r="J13472">
        <v>0.966855260484069</v>
      </c>
      <c r="K13472" t="s">
        <v>32094</v>
      </c>
      <c r="L13472">
        <v>7</v>
      </c>
      <c r="M13472" t="s">
        <v>2729</v>
      </c>
      <c r="N13472">
        <v>9.3333333333333296E-2</v>
      </c>
      <c r="O13472">
        <v>8.8945362134688708E-3</v>
      </c>
    </row>
    <row r="13473" spans="1:15">
      <c r="A13473" t="s">
        <v>14848</v>
      </c>
      <c r="B13473" t="s">
        <v>23511</v>
      </c>
      <c r="C13473" t="s">
        <v>14849</v>
      </c>
      <c r="D13473">
        <v>68</v>
      </c>
      <c r="E13473">
        <v>6152</v>
      </c>
      <c r="F13473">
        <v>87</v>
      </c>
      <c r="G13473">
        <v>7804</v>
      </c>
      <c r="H13473">
        <v>0.62113861156986605</v>
      </c>
      <c r="I13473">
        <v>0.968912233598893</v>
      </c>
      <c r="J13473">
        <v>0.832812322140707</v>
      </c>
      <c r="K13473" t="s">
        <v>32095</v>
      </c>
      <c r="L13473">
        <v>68</v>
      </c>
      <c r="M13473" t="s">
        <v>2729</v>
      </c>
      <c r="N13473">
        <v>0.78160919540229901</v>
      </c>
      <c r="O13473">
        <v>1.1053315994798399E-2</v>
      </c>
    </row>
    <row r="13474" spans="1:15">
      <c r="A13474" t="s">
        <v>14850</v>
      </c>
      <c r="B13474" t="s">
        <v>23513</v>
      </c>
      <c r="C13474" t="s">
        <v>14851</v>
      </c>
      <c r="D13474">
        <v>1</v>
      </c>
      <c r="E13474">
        <v>535</v>
      </c>
      <c r="F13474">
        <v>35</v>
      </c>
      <c r="G13474">
        <v>8124</v>
      </c>
      <c r="H13474">
        <v>0.90832236444283498</v>
      </c>
      <c r="I13474">
        <v>0.99999999999997702</v>
      </c>
      <c r="J13474">
        <v>0.95041217501583097</v>
      </c>
      <c r="K13474" t="s">
        <v>29059</v>
      </c>
      <c r="L13474">
        <v>1</v>
      </c>
      <c r="M13474" t="s">
        <v>2729</v>
      </c>
      <c r="N13474">
        <v>2.8571428571428598E-2</v>
      </c>
      <c r="O13474">
        <v>1.8691588785046699E-3</v>
      </c>
    </row>
    <row r="13475" spans="1:15">
      <c r="A13475" t="s">
        <v>14850</v>
      </c>
      <c r="B13475" t="s">
        <v>23511</v>
      </c>
      <c r="C13475" t="s">
        <v>14851</v>
      </c>
      <c r="D13475">
        <v>32</v>
      </c>
      <c r="E13475">
        <v>6152</v>
      </c>
      <c r="F13475">
        <v>34</v>
      </c>
      <c r="G13475">
        <v>7804</v>
      </c>
      <c r="H13475">
        <v>1.5390536968701801E-2</v>
      </c>
      <c r="I13475">
        <v>0.11610715437308</v>
      </c>
      <c r="J13475">
        <v>9.9797964663354805E-2</v>
      </c>
      <c r="K13475" t="s">
        <v>29058</v>
      </c>
      <c r="L13475">
        <v>32</v>
      </c>
      <c r="M13475" t="s">
        <v>2729</v>
      </c>
      <c r="N13475">
        <v>0.94117647058823495</v>
      </c>
      <c r="O13475">
        <v>5.2015604681404396E-3</v>
      </c>
    </row>
    <row r="13476" spans="1:15">
      <c r="A13476" t="s">
        <v>14852</v>
      </c>
      <c r="B13476" t="s">
        <v>23513</v>
      </c>
      <c r="C13476" t="s">
        <v>14853</v>
      </c>
      <c r="D13476">
        <v>1</v>
      </c>
      <c r="E13476">
        <v>535</v>
      </c>
      <c r="F13476">
        <v>3</v>
      </c>
      <c r="G13476">
        <v>8124</v>
      </c>
      <c r="H13476">
        <v>0.184859247501582</v>
      </c>
      <c r="I13476">
        <v>0.75508452473579202</v>
      </c>
      <c r="J13476">
        <v>0.71764152547495597</v>
      </c>
      <c r="K13476" t="s">
        <v>23867</v>
      </c>
      <c r="L13476">
        <v>1</v>
      </c>
      <c r="M13476" t="s">
        <v>2729</v>
      </c>
      <c r="N13476">
        <v>0.33333333333333298</v>
      </c>
      <c r="O13476">
        <v>1.8691588785046699E-3</v>
      </c>
    </row>
    <row r="13477" spans="1:15">
      <c r="A13477" t="s">
        <v>14852</v>
      </c>
      <c r="B13477" t="s">
        <v>23511</v>
      </c>
      <c r="C13477" t="s">
        <v>14853</v>
      </c>
      <c r="D13477">
        <v>1</v>
      </c>
      <c r="E13477">
        <v>6152</v>
      </c>
      <c r="F13477">
        <v>2</v>
      </c>
      <c r="G13477">
        <v>7804</v>
      </c>
      <c r="H13477">
        <v>0.95521029019776005</v>
      </c>
      <c r="I13477">
        <v>1</v>
      </c>
      <c r="J13477">
        <v>0.85953329234717102</v>
      </c>
      <c r="K13477" t="s">
        <v>32072</v>
      </c>
      <c r="L13477">
        <v>1</v>
      </c>
      <c r="M13477" t="s">
        <v>2729</v>
      </c>
      <c r="N13477">
        <v>0.5</v>
      </c>
      <c r="O13477">
        <v>1.6254876462938901E-4</v>
      </c>
    </row>
    <row r="13478" spans="1:15">
      <c r="A13478" t="s">
        <v>14854</v>
      </c>
      <c r="B13478" t="s">
        <v>23518</v>
      </c>
      <c r="C13478" t="s">
        <v>14855</v>
      </c>
      <c r="D13478">
        <v>52</v>
      </c>
      <c r="E13478">
        <v>787</v>
      </c>
      <c r="F13478">
        <v>791</v>
      </c>
      <c r="G13478">
        <v>7393</v>
      </c>
      <c r="H13478">
        <v>0.99998784505319205</v>
      </c>
      <c r="I13478">
        <v>1</v>
      </c>
      <c r="J13478">
        <v>0.966855260484069</v>
      </c>
      <c r="K13478" t="s">
        <v>32096</v>
      </c>
      <c r="L13478">
        <v>52</v>
      </c>
      <c r="M13478" t="s">
        <v>5133</v>
      </c>
      <c r="N13478">
        <v>6.5739570164348907E-2</v>
      </c>
      <c r="O13478">
        <v>6.6073697585768698E-2</v>
      </c>
    </row>
    <row r="13479" spans="1:15">
      <c r="A13479" t="s">
        <v>14854</v>
      </c>
      <c r="B13479" t="s">
        <v>23513</v>
      </c>
      <c r="C13479" t="s">
        <v>14855</v>
      </c>
      <c r="D13479">
        <v>43</v>
      </c>
      <c r="E13479">
        <v>535</v>
      </c>
      <c r="F13479">
        <v>921</v>
      </c>
      <c r="G13479">
        <v>8124</v>
      </c>
      <c r="H13479">
        <v>0.99613986576206903</v>
      </c>
      <c r="I13479">
        <v>0.99999999999997702</v>
      </c>
      <c r="J13479">
        <v>0.95041217501583097</v>
      </c>
      <c r="K13479" t="s">
        <v>32097</v>
      </c>
      <c r="L13479">
        <v>43</v>
      </c>
      <c r="M13479" t="s">
        <v>5133</v>
      </c>
      <c r="N13479">
        <v>4.6688382193268201E-2</v>
      </c>
      <c r="O13479">
        <v>8.0373831775700899E-2</v>
      </c>
    </row>
    <row r="13480" spans="1:15">
      <c r="A13480" t="s">
        <v>14854</v>
      </c>
      <c r="B13480" t="s">
        <v>23511</v>
      </c>
      <c r="C13480" t="s">
        <v>14855</v>
      </c>
      <c r="D13480">
        <v>766</v>
      </c>
      <c r="E13480">
        <v>6152</v>
      </c>
      <c r="F13480">
        <v>893</v>
      </c>
      <c r="G13480">
        <v>7804</v>
      </c>
      <c r="H13480" s="34">
        <v>1.26030257294147E-8</v>
      </c>
      <c r="I13480" s="34">
        <v>6.4288491350304602E-7</v>
      </c>
      <c r="J13480" s="34">
        <v>5.5258098630359902E-7</v>
      </c>
      <c r="K13480" t="s">
        <v>32098</v>
      </c>
      <c r="L13480">
        <v>766</v>
      </c>
      <c r="M13480" t="s">
        <v>5133</v>
      </c>
      <c r="N13480">
        <v>0.85778275475923804</v>
      </c>
      <c r="O13480">
        <v>0.12451235370611199</v>
      </c>
    </row>
    <row r="13481" spans="1:15">
      <c r="A13481" t="s">
        <v>14856</v>
      </c>
      <c r="B13481" t="s">
        <v>23511</v>
      </c>
      <c r="C13481" t="s">
        <v>14857</v>
      </c>
      <c r="D13481">
        <v>1</v>
      </c>
      <c r="E13481">
        <v>6152</v>
      </c>
      <c r="F13481">
        <v>2</v>
      </c>
      <c r="G13481">
        <v>7804</v>
      </c>
      <c r="H13481">
        <v>0.95521029019776005</v>
      </c>
      <c r="I13481">
        <v>1</v>
      </c>
      <c r="J13481">
        <v>0.85953329234717102</v>
      </c>
      <c r="K13481" t="s">
        <v>30039</v>
      </c>
      <c r="L13481">
        <v>1</v>
      </c>
      <c r="M13481" t="s">
        <v>5133</v>
      </c>
      <c r="N13481">
        <v>0.5</v>
      </c>
      <c r="O13481">
        <v>1.6254876462938901E-4</v>
      </c>
    </row>
    <row r="13482" spans="1:15">
      <c r="A13482" t="s">
        <v>14858</v>
      </c>
      <c r="B13482" t="s">
        <v>23518</v>
      </c>
      <c r="C13482" t="s">
        <v>14859</v>
      </c>
      <c r="D13482">
        <v>1</v>
      </c>
      <c r="E13482">
        <v>787</v>
      </c>
      <c r="F13482">
        <v>3</v>
      </c>
      <c r="G13482">
        <v>7393</v>
      </c>
      <c r="H13482">
        <v>0.28660084727541502</v>
      </c>
      <c r="I13482">
        <v>0.97863801257884697</v>
      </c>
      <c r="J13482">
        <v>0.94620131057153301</v>
      </c>
      <c r="K13482" t="s">
        <v>26275</v>
      </c>
      <c r="L13482">
        <v>1</v>
      </c>
      <c r="M13482" t="s">
        <v>1463</v>
      </c>
      <c r="N13482">
        <v>0.33333333333333298</v>
      </c>
      <c r="O13482">
        <v>1.27064803049555E-3</v>
      </c>
    </row>
    <row r="13483" spans="1:15">
      <c r="A13483" t="s">
        <v>14858</v>
      </c>
      <c r="B13483" t="s">
        <v>23511</v>
      </c>
      <c r="C13483" t="s">
        <v>14859</v>
      </c>
      <c r="D13483">
        <v>7</v>
      </c>
      <c r="E13483">
        <v>6152</v>
      </c>
      <c r="F13483">
        <v>8</v>
      </c>
      <c r="G13483">
        <v>7804</v>
      </c>
      <c r="H13483">
        <v>0.46943957161060701</v>
      </c>
      <c r="I13483">
        <v>0.96083957126938102</v>
      </c>
      <c r="J13483">
        <v>0.82587360011061495</v>
      </c>
      <c r="K13483" t="s">
        <v>32099</v>
      </c>
      <c r="L13483">
        <v>7</v>
      </c>
      <c r="M13483" t="s">
        <v>1463</v>
      </c>
      <c r="N13483">
        <v>0.875</v>
      </c>
      <c r="O13483">
        <v>1.13784135240572E-3</v>
      </c>
    </row>
    <row r="13484" spans="1:15">
      <c r="A13484" t="s">
        <v>14860</v>
      </c>
      <c r="B13484" t="s">
        <v>23511</v>
      </c>
      <c r="C13484" t="s">
        <v>14861</v>
      </c>
      <c r="D13484">
        <v>75</v>
      </c>
      <c r="E13484">
        <v>6152</v>
      </c>
      <c r="F13484">
        <v>82</v>
      </c>
      <c r="G13484">
        <v>7804</v>
      </c>
      <c r="H13484">
        <v>1.8264001485939799E-3</v>
      </c>
      <c r="I13484">
        <v>2.1768655524101399E-2</v>
      </c>
      <c r="J13484">
        <v>1.8710884152602299E-2</v>
      </c>
      <c r="K13484" t="s">
        <v>32100</v>
      </c>
      <c r="L13484">
        <v>75</v>
      </c>
      <c r="M13484" t="s">
        <v>5133</v>
      </c>
      <c r="N13484">
        <v>0.91463414634146301</v>
      </c>
      <c r="O13484">
        <v>1.21911573472042E-2</v>
      </c>
    </row>
    <row r="13485" spans="1:15">
      <c r="A13485" t="s">
        <v>14860</v>
      </c>
      <c r="B13485" t="s">
        <v>23518</v>
      </c>
      <c r="C13485" t="s">
        <v>14861</v>
      </c>
      <c r="D13485">
        <v>5</v>
      </c>
      <c r="E13485">
        <v>787</v>
      </c>
      <c r="F13485">
        <v>85</v>
      </c>
      <c r="G13485">
        <v>7393</v>
      </c>
      <c r="H13485">
        <v>0.95630528421217698</v>
      </c>
      <c r="I13485">
        <v>1</v>
      </c>
      <c r="J13485">
        <v>0.966855260484069</v>
      </c>
      <c r="K13485" t="s">
        <v>30671</v>
      </c>
      <c r="L13485">
        <v>5</v>
      </c>
      <c r="M13485" t="s">
        <v>5133</v>
      </c>
      <c r="N13485">
        <v>5.8823529411764698E-2</v>
      </c>
      <c r="O13485">
        <v>6.35324015247776E-3</v>
      </c>
    </row>
    <row r="13486" spans="1:15">
      <c r="A13486" t="s">
        <v>14862</v>
      </c>
      <c r="B13486" t="s">
        <v>23518</v>
      </c>
      <c r="C13486" t="s">
        <v>14863</v>
      </c>
      <c r="D13486">
        <v>5</v>
      </c>
      <c r="E13486">
        <v>787</v>
      </c>
      <c r="F13486">
        <v>103</v>
      </c>
      <c r="G13486">
        <v>7393</v>
      </c>
      <c r="H13486">
        <v>0.98862994435149398</v>
      </c>
      <c r="I13486">
        <v>1</v>
      </c>
      <c r="J13486">
        <v>0.966855260484069</v>
      </c>
      <c r="K13486" t="s">
        <v>32101</v>
      </c>
      <c r="L13486">
        <v>5</v>
      </c>
      <c r="M13486" t="s">
        <v>5133</v>
      </c>
      <c r="N13486">
        <v>4.85436893203883E-2</v>
      </c>
      <c r="O13486">
        <v>6.35324015247776E-3</v>
      </c>
    </row>
    <row r="13487" spans="1:15">
      <c r="A13487" t="s">
        <v>14862</v>
      </c>
      <c r="B13487" t="s">
        <v>23511</v>
      </c>
      <c r="C13487" t="s">
        <v>14863</v>
      </c>
      <c r="D13487">
        <v>100</v>
      </c>
      <c r="E13487">
        <v>6152</v>
      </c>
      <c r="F13487">
        <v>115</v>
      </c>
      <c r="G13487">
        <v>7804</v>
      </c>
      <c r="H13487">
        <v>1.7090999162358799E-2</v>
      </c>
      <c r="I13487">
        <v>0.12641689463067099</v>
      </c>
      <c r="J13487">
        <v>0.108659529650206</v>
      </c>
      <c r="K13487" t="s">
        <v>32102</v>
      </c>
      <c r="L13487">
        <v>100</v>
      </c>
      <c r="M13487" t="s">
        <v>5133</v>
      </c>
      <c r="N13487">
        <v>0.86956521739130399</v>
      </c>
      <c r="O13487">
        <v>1.62548764629389E-2</v>
      </c>
    </row>
    <row r="13488" spans="1:15">
      <c r="A13488" t="s">
        <v>14862</v>
      </c>
      <c r="B13488" t="s">
        <v>23513</v>
      </c>
      <c r="C13488" t="s">
        <v>14863</v>
      </c>
      <c r="D13488">
        <v>8</v>
      </c>
      <c r="E13488">
        <v>535</v>
      </c>
      <c r="F13488">
        <v>109</v>
      </c>
      <c r="G13488">
        <v>8124</v>
      </c>
      <c r="H13488">
        <v>0.42878228269469498</v>
      </c>
      <c r="I13488">
        <v>0.99999999999997702</v>
      </c>
      <c r="J13488">
        <v>0.95041217501583097</v>
      </c>
      <c r="K13488" t="s">
        <v>32103</v>
      </c>
      <c r="L13488">
        <v>8</v>
      </c>
      <c r="M13488" t="s">
        <v>5133</v>
      </c>
      <c r="N13488">
        <v>7.3394495412843999E-2</v>
      </c>
      <c r="O13488">
        <v>1.4953271028037399E-2</v>
      </c>
    </row>
    <row r="13489" spans="1:15">
      <c r="A13489" t="s">
        <v>14864</v>
      </c>
      <c r="B13489" t="s">
        <v>23518</v>
      </c>
      <c r="C13489" t="s">
        <v>14865</v>
      </c>
      <c r="D13489">
        <v>1</v>
      </c>
      <c r="E13489">
        <v>787</v>
      </c>
      <c r="F13489">
        <v>3</v>
      </c>
      <c r="G13489">
        <v>7393</v>
      </c>
      <c r="H13489">
        <v>0.28660084727541502</v>
      </c>
      <c r="I13489">
        <v>0.97863801257884697</v>
      </c>
      <c r="J13489">
        <v>0.94620131057153301</v>
      </c>
      <c r="K13489" t="s">
        <v>28216</v>
      </c>
      <c r="L13489">
        <v>1</v>
      </c>
      <c r="M13489" t="s">
        <v>5133</v>
      </c>
      <c r="N13489">
        <v>0.33333333333333298</v>
      </c>
      <c r="O13489">
        <v>1.27064803049555E-3</v>
      </c>
    </row>
    <row r="13490" spans="1:15">
      <c r="A13490" t="s">
        <v>14864</v>
      </c>
      <c r="B13490" t="s">
        <v>23511</v>
      </c>
      <c r="C13490" t="s">
        <v>14865</v>
      </c>
      <c r="D13490">
        <v>2</v>
      </c>
      <c r="E13490">
        <v>6152</v>
      </c>
      <c r="F13490">
        <v>3</v>
      </c>
      <c r="G13490">
        <v>7804</v>
      </c>
      <c r="H13490">
        <v>0.88457550560319997</v>
      </c>
      <c r="I13490">
        <v>1</v>
      </c>
      <c r="J13490">
        <v>0.85953329234717102</v>
      </c>
      <c r="K13490" t="s">
        <v>32104</v>
      </c>
      <c r="L13490">
        <v>2</v>
      </c>
      <c r="M13490" t="s">
        <v>5133</v>
      </c>
      <c r="N13490">
        <v>0.66666666666666696</v>
      </c>
      <c r="O13490">
        <v>3.2509752925877802E-4</v>
      </c>
    </row>
    <row r="13491" spans="1:15">
      <c r="A13491" t="s">
        <v>14866</v>
      </c>
      <c r="B13491" t="s">
        <v>23511</v>
      </c>
      <c r="C13491" t="s">
        <v>14867</v>
      </c>
      <c r="D13491">
        <v>3</v>
      </c>
      <c r="E13491">
        <v>6152</v>
      </c>
      <c r="F13491">
        <v>3</v>
      </c>
      <c r="G13491">
        <v>7804</v>
      </c>
      <c r="H13491">
        <v>0.489837867770546</v>
      </c>
      <c r="I13491">
        <v>0.96083957126938102</v>
      </c>
      <c r="J13491">
        <v>0.82587360011061495</v>
      </c>
      <c r="K13491" t="s">
        <v>32105</v>
      </c>
      <c r="L13491">
        <v>3</v>
      </c>
      <c r="M13491" t="s">
        <v>5133</v>
      </c>
      <c r="N13491">
        <v>1</v>
      </c>
      <c r="O13491">
        <v>4.8764629388816603E-4</v>
      </c>
    </row>
    <row r="13492" spans="1:15">
      <c r="A13492" t="s">
        <v>14868</v>
      </c>
      <c r="B13492" t="s">
        <v>23511</v>
      </c>
      <c r="C13492" t="s">
        <v>14869</v>
      </c>
      <c r="D13492">
        <v>17</v>
      </c>
      <c r="E13492">
        <v>6152</v>
      </c>
      <c r="F13492">
        <v>18</v>
      </c>
      <c r="G13492">
        <v>7804</v>
      </c>
      <c r="H13492">
        <v>8.0393663889612596E-2</v>
      </c>
      <c r="I13492">
        <v>0.37475171448543398</v>
      </c>
      <c r="J13492">
        <v>0.32211157496441201</v>
      </c>
      <c r="K13492" t="s">
        <v>32106</v>
      </c>
      <c r="L13492">
        <v>17</v>
      </c>
      <c r="M13492" t="s">
        <v>1463</v>
      </c>
      <c r="N13492">
        <v>0.94444444444444398</v>
      </c>
      <c r="O13492">
        <v>2.7633289986996102E-3</v>
      </c>
    </row>
    <row r="13493" spans="1:15">
      <c r="A13493" t="s">
        <v>14870</v>
      </c>
      <c r="B13493" t="s">
        <v>23511</v>
      </c>
      <c r="C13493" t="s">
        <v>14871</v>
      </c>
      <c r="D13493">
        <v>4</v>
      </c>
      <c r="E13493">
        <v>6152</v>
      </c>
      <c r="F13493">
        <v>4</v>
      </c>
      <c r="G13493">
        <v>7804</v>
      </c>
      <c r="H13493">
        <v>0.38610601832086699</v>
      </c>
      <c r="I13493">
        <v>0.90829480295553899</v>
      </c>
      <c r="J13493">
        <v>0.78070962240619901</v>
      </c>
      <c r="K13493" t="s">
        <v>32107</v>
      </c>
      <c r="L13493">
        <v>4</v>
      </c>
      <c r="M13493" t="s">
        <v>5133</v>
      </c>
      <c r="N13493">
        <v>1</v>
      </c>
      <c r="O13493">
        <v>6.5019505851755496E-4</v>
      </c>
    </row>
    <row r="13494" spans="1:15">
      <c r="A13494" t="s">
        <v>14872</v>
      </c>
      <c r="B13494" t="s">
        <v>23511</v>
      </c>
      <c r="C13494" t="s">
        <v>14873</v>
      </c>
      <c r="D13494">
        <v>3</v>
      </c>
      <c r="E13494">
        <v>6152</v>
      </c>
      <c r="F13494">
        <v>8</v>
      </c>
      <c r="G13494">
        <v>7804</v>
      </c>
      <c r="H13494">
        <v>0.99832011474208904</v>
      </c>
      <c r="I13494">
        <v>1</v>
      </c>
      <c r="J13494">
        <v>0.85953329234717102</v>
      </c>
      <c r="K13494" t="s">
        <v>25382</v>
      </c>
      <c r="L13494">
        <v>3</v>
      </c>
      <c r="M13494" t="s">
        <v>2729</v>
      </c>
      <c r="N13494">
        <v>0.375</v>
      </c>
      <c r="O13494">
        <v>4.8764629388816603E-4</v>
      </c>
    </row>
    <row r="13495" spans="1:15">
      <c r="A13495" t="s">
        <v>14872</v>
      </c>
      <c r="B13495" t="s">
        <v>23518</v>
      </c>
      <c r="C13495" t="s">
        <v>14873</v>
      </c>
      <c r="D13495">
        <v>4</v>
      </c>
      <c r="E13495">
        <v>787</v>
      </c>
      <c r="F13495">
        <v>8</v>
      </c>
      <c r="G13495">
        <v>7393</v>
      </c>
      <c r="H13495">
        <v>6.2773987355787802E-3</v>
      </c>
      <c r="I13495">
        <v>0.219814790058624</v>
      </c>
      <c r="J13495">
        <v>0.21252908610038199</v>
      </c>
      <c r="K13495" t="s">
        <v>25383</v>
      </c>
      <c r="L13495">
        <v>4</v>
      </c>
      <c r="M13495" t="s">
        <v>2729</v>
      </c>
      <c r="N13495">
        <v>0.5</v>
      </c>
      <c r="O13495">
        <v>5.0825921219822103E-3</v>
      </c>
    </row>
    <row r="13496" spans="1:15">
      <c r="A13496" t="s">
        <v>14874</v>
      </c>
      <c r="B13496" t="s">
        <v>23511</v>
      </c>
      <c r="C13496" t="s">
        <v>14875</v>
      </c>
      <c r="D13496">
        <v>1</v>
      </c>
      <c r="E13496">
        <v>6152</v>
      </c>
      <c r="F13496">
        <v>1</v>
      </c>
      <c r="G13496">
        <v>7804</v>
      </c>
      <c r="H13496">
        <v>0.788313685289595</v>
      </c>
      <c r="I13496">
        <v>0.968912233598893</v>
      </c>
      <c r="J13496">
        <v>0.832812322140707</v>
      </c>
      <c r="K13496" t="s">
        <v>32108</v>
      </c>
      <c r="L13496">
        <v>1</v>
      </c>
      <c r="M13496" t="s">
        <v>5133</v>
      </c>
      <c r="N13496">
        <v>1</v>
      </c>
      <c r="O13496">
        <v>1.6254876462938901E-4</v>
      </c>
    </row>
    <row r="13497" spans="1:15">
      <c r="A13497" t="s">
        <v>14876</v>
      </c>
      <c r="B13497" t="s">
        <v>23511</v>
      </c>
      <c r="C13497" t="s">
        <v>14877</v>
      </c>
      <c r="D13497">
        <v>144</v>
      </c>
      <c r="E13497">
        <v>6152</v>
      </c>
      <c r="F13497">
        <v>159</v>
      </c>
      <c r="G13497">
        <v>7804</v>
      </c>
      <c r="H13497" s="34">
        <v>5.74061666067231E-5</v>
      </c>
      <c r="I13497">
        <v>1.25036219080352E-3</v>
      </c>
      <c r="J13497">
        <v>1.0747279304877701E-3</v>
      </c>
      <c r="K13497" t="s">
        <v>32109</v>
      </c>
      <c r="L13497">
        <v>144</v>
      </c>
      <c r="M13497" t="s">
        <v>5133</v>
      </c>
      <c r="N13497">
        <v>0.90566037735849103</v>
      </c>
      <c r="O13497">
        <v>2.3407022106632001E-2</v>
      </c>
    </row>
    <row r="13498" spans="1:15">
      <c r="A13498" t="s">
        <v>14876</v>
      </c>
      <c r="B13498" t="s">
        <v>23518</v>
      </c>
      <c r="C13498" t="s">
        <v>14877</v>
      </c>
      <c r="D13498">
        <v>6</v>
      </c>
      <c r="E13498">
        <v>787</v>
      </c>
      <c r="F13498">
        <v>151</v>
      </c>
      <c r="G13498">
        <v>7393</v>
      </c>
      <c r="H13498">
        <v>0.99924016974430296</v>
      </c>
      <c r="I13498">
        <v>1</v>
      </c>
      <c r="J13498">
        <v>0.966855260484069</v>
      </c>
      <c r="K13498" t="s">
        <v>26893</v>
      </c>
      <c r="L13498">
        <v>6</v>
      </c>
      <c r="M13498" t="s">
        <v>5133</v>
      </c>
      <c r="N13498">
        <v>3.9735099337748297E-2</v>
      </c>
      <c r="O13498">
        <v>7.6238881829733202E-3</v>
      </c>
    </row>
    <row r="13499" spans="1:15">
      <c r="A13499" t="s">
        <v>14876</v>
      </c>
      <c r="B13499" t="s">
        <v>23513</v>
      </c>
      <c r="C13499" t="s">
        <v>14877</v>
      </c>
      <c r="D13499">
        <v>5</v>
      </c>
      <c r="E13499">
        <v>535</v>
      </c>
      <c r="F13499">
        <v>154</v>
      </c>
      <c r="G13499">
        <v>8124</v>
      </c>
      <c r="H13499">
        <v>0.97769081322469298</v>
      </c>
      <c r="I13499">
        <v>0.99999999999997702</v>
      </c>
      <c r="J13499">
        <v>0.95041217501583097</v>
      </c>
      <c r="K13499" t="s">
        <v>26890</v>
      </c>
      <c r="L13499">
        <v>5</v>
      </c>
      <c r="M13499" t="s">
        <v>5133</v>
      </c>
      <c r="N13499">
        <v>3.2467532467532499E-2</v>
      </c>
      <c r="O13499">
        <v>9.3457943925233603E-3</v>
      </c>
    </row>
    <row r="13500" spans="1:15">
      <c r="A13500" t="s">
        <v>14878</v>
      </c>
      <c r="B13500" t="s">
        <v>23518</v>
      </c>
      <c r="C13500" t="s">
        <v>14879</v>
      </c>
      <c r="D13500">
        <v>5</v>
      </c>
      <c r="E13500">
        <v>787</v>
      </c>
      <c r="F13500">
        <v>132</v>
      </c>
      <c r="G13500">
        <v>7393</v>
      </c>
      <c r="H13500">
        <v>0.99894939501346902</v>
      </c>
      <c r="I13500">
        <v>1</v>
      </c>
      <c r="J13500">
        <v>0.966855260484069</v>
      </c>
      <c r="K13500" t="s">
        <v>26891</v>
      </c>
      <c r="L13500">
        <v>5</v>
      </c>
      <c r="M13500" t="s">
        <v>5133</v>
      </c>
      <c r="N13500">
        <v>3.7878787878787901E-2</v>
      </c>
      <c r="O13500">
        <v>6.35324015247776E-3</v>
      </c>
    </row>
    <row r="13501" spans="1:15">
      <c r="A13501" t="s">
        <v>14878</v>
      </c>
      <c r="B13501" t="s">
        <v>23513</v>
      </c>
      <c r="C13501" t="s">
        <v>14879</v>
      </c>
      <c r="D13501">
        <v>5</v>
      </c>
      <c r="E13501">
        <v>535</v>
      </c>
      <c r="F13501">
        <v>136</v>
      </c>
      <c r="G13501">
        <v>8124</v>
      </c>
      <c r="H13501">
        <v>0.95053408230384295</v>
      </c>
      <c r="I13501">
        <v>0.99999999999997702</v>
      </c>
      <c r="J13501">
        <v>0.95041217501583097</v>
      </c>
      <c r="K13501" t="s">
        <v>26890</v>
      </c>
      <c r="L13501">
        <v>5</v>
      </c>
      <c r="M13501" t="s">
        <v>5133</v>
      </c>
      <c r="N13501">
        <v>3.6764705882352901E-2</v>
      </c>
      <c r="O13501">
        <v>9.3457943925233603E-3</v>
      </c>
    </row>
    <row r="13502" spans="1:15">
      <c r="A13502" t="s">
        <v>14878</v>
      </c>
      <c r="B13502" t="s">
        <v>23511</v>
      </c>
      <c r="C13502" t="s">
        <v>14879</v>
      </c>
      <c r="D13502">
        <v>126</v>
      </c>
      <c r="E13502">
        <v>6152</v>
      </c>
      <c r="F13502">
        <v>140</v>
      </c>
      <c r="G13502">
        <v>7804</v>
      </c>
      <c r="H13502">
        <v>3.3927089141977699E-4</v>
      </c>
      <c r="I13502">
        <v>5.4310925626466699E-3</v>
      </c>
      <c r="J13502">
        <v>4.6682048714139198E-3</v>
      </c>
      <c r="K13502" t="s">
        <v>32110</v>
      </c>
      <c r="L13502">
        <v>126</v>
      </c>
      <c r="M13502" t="s">
        <v>5133</v>
      </c>
      <c r="N13502">
        <v>0.9</v>
      </c>
      <c r="O13502">
        <v>2.0481144343303E-2</v>
      </c>
    </row>
    <row r="13503" spans="1:15">
      <c r="A13503" t="s">
        <v>14880</v>
      </c>
      <c r="B13503" t="s">
        <v>23518</v>
      </c>
      <c r="C13503" t="s">
        <v>14881</v>
      </c>
      <c r="D13503">
        <v>92</v>
      </c>
      <c r="E13503">
        <v>787</v>
      </c>
      <c r="F13503">
        <v>1601</v>
      </c>
      <c r="G13503">
        <v>7393</v>
      </c>
      <c r="H13503">
        <v>0.99999999999999201</v>
      </c>
      <c r="I13503">
        <v>1</v>
      </c>
      <c r="J13503">
        <v>0.966855260484069</v>
      </c>
      <c r="K13503" t="s">
        <v>32111</v>
      </c>
      <c r="L13503">
        <v>92</v>
      </c>
      <c r="M13503" t="s">
        <v>5133</v>
      </c>
      <c r="N13503">
        <v>5.7464084946908203E-2</v>
      </c>
      <c r="O13503">
        <v>0.11689961880559099</v>
      </c>
    </row>
    <row r="13504" spans="1:15">
      <c r="A13504" t="s">
        <v>14880</v>
      </c>
      <c r="B13504" t="s">
        <v>23511</v>
      </c>
      <c r="C13504" t="s">
        <v>14881</v>
      </c>
      <c r="D13504">
        <v>1540</v>
      </c>
      <c r="E13504">
        <v>6152</v>
      </c>
      <c r="F13504">
        <v>1773</v>
      </c>
      <c r="G13504">
        <v>7804</v>
      </c>
      <c r="H13504" s="34">
        <v>8.0868527720680802E-23</v>
      </c>
      <c r="I13504" s="34">
        <v>2.55685136712761E-20</v>
      </c>
      <c r="J13504" s="34">
        <v>2.19769887362956E-20</v>
      </c>
      <c r="K13504" t="s">
        <v>32112</v>
      </c>
      <c r="L13504">
        <v>1540</v>
      </c>
      <c r="M13504" t="s">
        <v>5133</v>
      </c>
      <c r="N13504">
        <v>0.86858432036097</v>
      </c>
      <c r="O13504">
        <v>0.25032509752925902</v>
      </c>
    </row>
    <row r="13505" spans="1:15">
      <c r="A13505" t="s">
        <v>14880</v>
      </c>
      <c r="B13505" t="s">
        <v>23513</v>
      </c>
      <c r="C13505" t="s">
        <v>14881</v>
      </c>
      <c r="D13505">
        <v>83</v>
      </c>
      <c r="E13505">
        <v>535</v>
      </c>
      <c r="F13505">
        <v>1763</v>
      </c>
      <c r="G13505">
        <v>8124</v>
      </c>
      <c r="H13505">
        <v>0.99991998468073995</v>
      </c>
      <c r="I13505">
        <v>0.99999999999997702</v>
      </c>
      <c r="J13505">
        <v>0.95041217501583097</v>
      </c>
      <c r="K13505" t="s">
        <v>32113</v>
      </c>
      <c r="L13505">
        <v>83</v>
      </c>
      <c r="M13505" t="s">
        <v>5133</v>
      </c>
      <c r="N13505">
        <v>4.7078842881452101E-2</v>
      </c>
      <c r="O13505">
        <v>0.15514018691588799</v>
      </c>
    </row>
    <row r="13506" spans="1:15">
      <c r="A13506" t="s">
        <v>14882</v>
      </c>
      <c r="B13506" t="s">
        <v>23513</v>
      </c>
      <c r="C13506" t="s">
        <v>14883</v>
      </c>
      <c r="D13506">
        <v>2</v>
      </c>
      <c r="E13506">
        <v>535</v>
      </c>
      <c r="F13506">
        <v>167</v>
      </c>
      <c r="G13506">
        <v>8124</v>
      </c>
      <c r="H13506">
        <v>0.99986774593731298</v>
      </c>
      <c r="I13506">
        <v>0.99999999999997702</v>
      </c>
      <c r="J13506">
        <v>0.95041217501583097</v>
      </c>
      <c r="K13506" t="s">
        <v>26502</v>
      </c>
      <c r="L13506">
        <v>2</v>
      </c>
      <c r="M13506" t="s">
        <v>5133</v>
      </c>
      <c r="N13506">
        <v>1.19760479041916E-2</v>
      </c>
      <c r="O13506">
        <v>3.7383177570093499E-3</v>
      </c>
    </row>
    <row r="13507" spans="1:15">
      <c r="A13507" t="s">
        <v>14882</v>
      </c>
      <c r="B13507" t="s">
        <v>23518</v>
      </c>
      <c r="C13507" t="s">
        <v>14883</v>
      </c>
      <c r="D13507">
        <v>6</v>
      </c>
      <c r="E13507">
        <v>787</v>
      </c>
      <c r="F13507">
        <v>121</v>
      </c>
      <c r="G13507">
        <v>7393</v>
      </c>
      <c r="H13507">
        <v>0.99176746782745595</v>
      </c>
      <c r="I13507">
        <v>1</v>
      </c>
      <c r="J13507">
        <v>0.966855260484069</v>
      </c>
      <c r="K13507" t="s">
        <v>26501</v>
      </c>
      <c r="L13507">
        <v>6</v>
      </c>
      <c r="M13507" t="s">
        <v>5133</v>
      </c>
      <c r="N13507">
        <v>4.9586776859504099E-2</v>
      </c>
      <c r="O13507">
        <v>7.6238881829733202E-3</v>
      </c>
    </row>
    <row r="13508" spans="1:15">
      <c r="A13508" t="s">
        <v>14882</v>
      </c>
      <c r="B13508" t="s">
        <v>23511</v>
      </c>
      <c r="C13508" t="s">
        <v>14883</v>
      </c>
      <c r="D13508">
        <v>138</v>
      </c>
      <c r="E13508">
        <v>6152</v>
      </c>
      <c r="F13508">
        <v>153</v>
      </c>
      <c r="G13508">
        <v>7804</v>
      </c>
      <c r="H13508">
        <v>1.3626152404262699E-4</v>
      </c>
      <c r="I13508">
        <v>2.55522800799936E-3</v>
      </c>
      <c r="J13508">
        <v>2.19630354241339E-3</v>
      </c>
      <c r="K13508" t="s">
        <v>32114</v>
      </c>
      <c r="L13508">
        <v>138</v>
      </c>
      <c r="M13508" t="s">
        <v>5133</v>
      </c>
      <c r="N13508">
        <v>0.90196078431372595</v>
      </c>
      <c r="O13508">
        <v>2.2431729518855699E-2</v>
      </c>
    </row>
    <row r="13509" spans="1:15">
      <c r="A13509" t="s">
        <v>14884</v>
      </c>
      <c r="B13509" t="s">
        <v>23511</v>
      </c>
      <c r="C13509" t="s">
        <v>14885</v>
      </c>
      <c r="D13509">
        <v>1560</v>
      </c>
      <c r="E13509">
        <v>6152</v>
      </c>
      <c r="F13509">
        <v>1857</v>
      </c>
      <c r="G13509">
        <v>7804</v>
      </c>
      <c r="H13509" s="34">
        <v>9.75689630985448E-11</v>
      </c>
      <c r="I13509" s="34">
        <v>7.3889726285013397E-9</v>
      </c>
      <c r="J13509" s="34">
        <v>6.3510679704388796E-9</v>
      </c>
      <c r="K13509" t="s">
        <v>32115</v>
      </c>
      <c r="L13509">
        <v>1560</v>
      </c>
      <c r="M13509" t="s">
        <v>5133</v>
      </c>
      <c r="N13509">
        <v>0.84006462035541196</v>
      </c>
      <c r="O13509">
        <v>0.25357607282184702</v>
      </c>
    </row>
    <row r="13510" spans="1:15">
      <c r="A13510" t="s">
        <v>14884</v>
      </c>
      <c r="B13510" t="s">
        <v>23513</v>
      </c>
      <c r="C13510" t="s">
        <v>14885</v>
      </c>
      <c r="D13510">
        <v>97</v>
      </c>
      <c r="E13510">
        <v>535</v>
      </c>
      <c r="F13510">
        <v>1889</v>
      </c>
      <c r="G13510">
        <v>8124</v>
      </c>
      <c r="H13510">
        <v>0.99876177224182705</v>
      </c>
      <c r="I13510">
        <v>0.99999999999997702</v>
      </c>
      <c r="J13510">
        <v>0.95041217501583097</v>
      </c>
      <c r="K13510" t="s">
        <v>32116</v>
      </c>
      <c r="L13510">
        <v>97</v>
      </c>
      <c r="M13510" t="s">
        <v>5133</v>
      </c>
      <c r="N13510">
        <v>5.1349920592906301E-2</v>
      </c>
      <c r="O13510">
        <v>0.181308411214953</v>
      </c>
    </row>
    <row r="13511" spans="1:15">
      <c r="A13511" t="s">
        <v>14884</v>
      </c>
      <c r="B13511" t="s">
        <v>23518</v>
      </c>
      <c r="C13511" t="s">
        <v>14885</v>
      </c>
      <c r="D13511">
        <v>137</v>
      </c>
      <c r="E13511">
        <v>787</v>
      </c>
      <c r="F13511">
        <v>1686</v>
      </c>
      <c r="G13511">
        <v>7393</v>
      </c>
      <c r="H13511">
        <v>0.99996330621215501</v>
      </c>
      <c r="I13511">
        <v>1</v>
      </c>
      <c r="J13511">
        <v>0.966855260484069</v>
      </c>
      <c r="K13511" t="s">
        <v>32117</v>
      </c>
      <c r="L13511">
        <v>137</v>
      </c>
      <c r="M13511" t="s">
        <v>5133</v>
      </c>
      <c r="N13511">
        <v>8.1257413997627495E-2</v>
      </c>
      <c r="O13511">
        <v>0.174078780177891</v>
      </c>
    </row>
    <row r="13512" spans="1:15">
      <c r="A13512" t="s">
        <v>14886</v>
      </c>
      <c r="B13512" t="s">
        <v>23518</v>
      </c>
      <c r="C13512" t="s">
        <v>14887</v>
      </c>
      <c r="D13512">
        <v>115</v>
      </c>
      <c r="E13512">
        <v>787</v>
      </c>
      <c r="F13512">
        <v>1545</v>
      </c>
      <c r="G13512">
        <v>7393</v>
      </c>
      <c r="H13512">
        <v>0.99999923254267198</v>
      </c>
      <c r="I13512">
        <v>1</v>
      </c>
      <c r="J13512">
        <v>0.966855260484069</v>
      </c>
      <c r="K13512" t="s">
        <v>32118</v>
      </c>
      <c r="L13512">
        <v>115</v>
      </c>
      <c r="M13512" t="s">
        <v>5133</v>
      </c>
      <c r="N13512">
        <v>7.4433656957928807E-2</v>
      </c>
      <c r="O13512">
        <v>0.14612452350698901</v>
      </c>
    </row>
    <row r="13513" spans="1:15">
      <c r="A13513" t="s">
        <v>14886</v>
      </c>
      <c r="B13513" t="s">
        <v>23511</v>
      </c>
      <c r="C13513" t="s">
        <v>14887</v>
      </c>
      <c r="D13513">
        <v>1464</v>
      </c>
      <c r="E13513">
        <v>6152</v>
      </c>
      <c r="F13513">
        <v>1739</v>
      </c>
      <c r="G13513">
        <v>7804</v>
      </c>
      <c r="H13513" s="34">
        <v>1.30015859768687E-10</v>
      </c>
      <c r="I13513" s="34">
        <v>9.5522846225576205E-9</v>
      </c>
      <c r="J13513" s="34">
        <v>8.2105066510641999E-9</v>
      </c>
      <c r="K13513" t="s">
        <v>32119</v>
      </c>
      <c r="L13513">
        <v>1464</v>
      </c>
      <c r="M13513" t="s">
        <v>5133</v>
      </c>
      <c r="N13513">
        <v>0.84186313973547999</v>
      </c>
      <c r="O13513">
        <v>0.23797139141742499</v>
      </c>
    </row>
    <row r="13514" spans="1:15">
      <c r="A13514" t="s">
        <v>14886</v>
      </c>
      <c r="B13514" t="s">
        <v>23513</v>
      </c>
      <c r="C13514" t="s">
        <v>14887</v>
      </c>
      <c r="D13514">
        <v>101</v>
      </c>
      <c r="E13514">
        <v>535</v>
      </c>
      <c r="F13514">
        <v>1777</v>
      </c>
      <c r="G13514">
        <v>8124</v>
      </c>
      <c r="H13514">
        <v>0.96477236026200597</v>
      </c>
      <c r="I13514">
        <v>0.99999999999997702</v>
      </c>
      <c r="J13514">
        <v>0.95041217501583097</v>
      </c>
      <c r="K13514" t="s">
        <v>32120</v>
      </c>
      <c r="L13514">
        <v>101</v>
      </c>
      <c r="M13514" t="s">
        <v>5133</v>
      </c>
      <c r="N13514">
        <v>5.6837366347777203E-2</v>
      </c>
      <c r="O13514">
        <v>0.18878504672897201</v>
      </c>
    </row>
    <row r="13515" spans="1:15">
      <c r="A13515" t="s">
        <v>14888</v>
      </c>
      <c r="B13515" t="s">
        <v>23511</v>
      </c>
      <c r="C13515" t="s">
        <v>14889</v>
      </c>
      <c r="D13515">
        <v>45</v>
      </c>
      <c r="E13515">
        <v>6152</v>
      </c>
      <c r="F13515">
        <v>54</v>
      </c>
      <c r="G13515">
        <v>7804</v>
      </c>
      <c r="H13515">
        <v>0.26566901935133302</v>
      </c>
      <c r="I13515">
        <v>0.76566495770312404</v>
      </c>
      <c r="J13515">
        <v>0.65811452192942399</v>
      </c>
      <c r="K13515" t="s">
        <v>32121</v>
      </c>
      <c r="L13515">
        <v>45</v>
      </c>
      <c r="M13515" t="s">
        <v>5133</v>
      </c>
      <c r="N13515">
        <v>0.83333333333333304</v>
      </c>
      <c r="O13515">
        <v>7.3146944083225E-3</v>
      </c>
    </row>
    <row r="13516" spans="1:15">
      <c r="A13516" t="s">
        <v>14888</v>
      </c>
      <c r="B13516" t="s">
        <v>23518</v>
      </c>
      <c r="C13516" t="s">
        <v>14889</v>
      </c>
      <c r="D13516">
        <v>2</v>
      </c>
      <c r="E13516">
        <v>787</v>
      </c>
      <c r="F13516">
        <v>33</v>
      </c>
      <c r="G13516">
        <v>7393</v>
      </c>
      <c r="H13516">
        <v>0.88037074949774496</v>
      </c>
      <c r="I13516">
        <v>1</v>
      </c>
      <c r="J13516">
        <v>0.966855260484069</v>
      </c>
      <c r="K13516" t="s">
        <v>32122</v>
      </c>
      <c r="L13516">
        <v>2</v>
      </c>
      <c r="M13516" t="s">
        <v>5133</v>
      </c>
      <c r="N13516">
        <v>6.0606060606060601E-2</v>
      </c>
      <c r="O13516">
        <v>2.5412960609911099E-3</v>
      </c>
    </row>
    <row r="13517" spans="1:15">
      <c r="A13517" t="s">
        <v>14888</v>
      </c>
      <c r="B13517" t="s">
        <v>23513</v>
      </c>
      <c r="C13517" t="s">
        <v>14889</v>
      </c>
      <c r="D13517">
        <v>10</v>
      </c>
      <c r="E13517">
        <v>535</v>
      </c>
      <c r="F13517">
        <v>63</v>
      </c>
      <c r="G13517">
        <v>8124</v>
      </c>
      <c r="H13517">
        <v>7.6109419391345197E-3</v>
      </c>
      <c r="I13517">
        <v>0.13914277113395701</v>
      </c>
      <c r="J13517">
        <v>0.13224298375115701</v>
      </c>
      <c r="K13517" t="s">
        <v>30947</v>
      </c>
      <c r="L13517">
        <v>10</v>
      </c>
      <c r="M13517" t="s">
        <v>5133</v>
      </c>
      <c r="N13517">
        <v>0.158730158730159</v>
      </c>
      <c r="O13517">
        <v>1.86915887850467E-2</v>
      </c>
    </row>
    <row r="13518" spans="1:15">
      <c r="A13518" t="s">
        <v>14890</v>
      </c>
      <c r="B13518" t="s">
        <v>23513</v>
      </c>
      <c r="C13518" t="s">
        <v>14891</v>
      </c>
      <c r="D13518">
        <v>2</v>
      </c>
      <c r="E13518">
        <v>535</v>
      </c>
      <c r="F13518">
        <v>8</v>
      </c>
      <c r="G13518">
        <v>8124</v>
      </c>
      <c r="H13518">
        <v>9.3045175391437404E-2</v>
      </c>
      <c r="I13518">
        <v>0.56952430364965301</v>
      </c>
      <c r="J13518">
        <v>0.54128283215605599</v>
      </c>
      <c r="K13518" t="s">
        <v>32123</v>
      </c>
      <c r="L13518">
        <v>2</v>
      </c>
      <c r="M13518" t="s">
        <v>5133</v>
      </c>
      <c r="N13518">
        <v>0.25</v>
      </c>
      <c r="O13518">
        <v>3.7383177570093499E-3</v>
      </c>
    </row>
    <row r="13519" spans="1:15">
      <c r="A13519" t="s">
        <v>14890</v>
      </c>
      <c r="B13519" t="s">
        <v>23511</v>
      </c>
      <c r="C13519" t="s">
        <v>14891</v>
      </c>
      <c r="D13519">
        <v>15</v>
      </c>
      <c r="E13519">
        <v>6152</v>
      </c>
      <c r="F13519">
        <v>17</v>
      </c>
      <c r="G13519">
        <v>7804</v>
      </c>
      <c r="H13519">
        <v>0.26923996398</v>
      </c>
      <c r="I13519">
        <v>0.77166446736043703</v>
      </c>
      <c r="J13519">
        <v>0.66327130021764202</v>
      </c>
      <c r="K13519" t="s">
        <v>32124</v>
      </c>
      <c r="L13519">
        <v>15</v>
      </c>
      <c r="M13519" t="s">
        <v>5133</v>
      </c>
      <c r="N13519">
        <v>0.88235294117647101</v>
      </c>
      <c r="O13519">
        <v>2.4382314694408299E-3</v>
      </c>
    </row>
    <row r="13520" spans="1:15">
      <c r="A13520" t="s">
        <v>14892</v>
      </c>
      <c r="B13520" t="s">
        <v>23513</v>
      </c>
      <c r="C13520" t="s">
        <v>14893</v>
      </c>
      <c r="D13520">
        <v>82</v>
      </c>
      <c r="E13520">
        <v>535</v>
      </c>
      <c r="F13520">
        <v>1666</v>
      </c>
      <c r="G13520">
        <v>8124</v>
      </c>
      <c r="H13520">
        <v>0.99936214153548397</v>
      </c>
      <c r="I13520">
        <v>0.99999999999997702</v>
      </c>
      <c r="J13520">
        <v>0.95041217501583097</v>
      </c>
      <c r="K13520" t="s">
        <v>32125</v>
      </c>
      <c r="L13520">
        <v>82</v>
      </c>
      <c r="M13520" t="s">
        <v>5133</v>
      </c>
      <c r="N13520">
        <v>4.9219687875150103E-2</v>
      </c>
      <c r="O13520">
        <v>0.15327102803738299</v>
      </c>
    </row>
    <row r="13521" spans="1:15">
      <c r="A13521" t="s">
        <v>14892</v>
      </c>
      <c r="B13521" t="s">
        <v>23511</v>
      </c>
      <c r="C13521" t="s">
        <v>14893</v>
      </c>
      <c r="D13521">
        <v>1379</v>
      </c>
      <c r="E13521">
        <v>6152</v>
      </c>
      <c r="F13521">
        <v>1640</v>
      </c>
      <c r="G13521">
        <v>7804</v>
      </c>
      <c r="H13521" s="34">
        <v>1.17559405975584E-9</v>
      </c>
      <c r="I13521" s="34">
        <v>7.0143778898764794E-8</v>
      </c>
      <c r="J13521" s="34">
        <v>6.0290913214527302E-8</v>
      </c>
      <c r="K13521" t="s">
        <v>32126</v>
      </c>
      <c r="L13521">
        <v>1379</v>
      </c>
      <c r="M13521" t="s">
        <v>5133</v>
      </c>
      <c r="N13521">
        <v>0.840853658536585</v>
      </c>
      <c r="O13521">
        <v>0.22415474642392699</v>
      </c>
    </row>
    <row r="13522" spans="1:15">
      <c r="A13522" t="s">
        <v>14892</v>
      </c>
      <c r="B13522" t="s">
        <v>23518</v>
      </c>
      <c r="C13522" t="s">
        <v>14893</v>
      </c>
      <c r="D13522">
        <v>120</v>
      </c>
      <c r="E13522">
        <v>787</v>
      </c>
      <c r="F13522">
        <v>1522</v>
      </c>
      <c r="G13522">
        <v>7393</v>
      </c>
      <c r="H13522">
        <v>0.999978264195589</v>
      </c>
      <c r="I13522">
        <v>1</v>
      </c>
      <c r="J13522">
        <v>0.966855260484069</v>
      </c>
      <c r="K13522" t="s">
        <v>32127</v>
      </c>
      <c r="L13522">
        <v>120</v>
      </c>
      <c r="M13522" t="s">
        <v>5133</v>
      </c>
      <c r="N13522">
        <v>7.88436268068331E-2</v>
      </c>
      <c r="O13522">
        <v>0.152477763659466</v>
      </c>
    </row>
    <row r="13523" spans="1:15">
      <c r="A13523" t="s">
        <v>14894</v>
      </c>
      <c r="B13523" t="s">
        <v>23518</v>
      </c>
      <c r="C13523" t="s">
        <v>14895</v>
      </c>
      <c r="D13523">
        <v>106</v>
      </c>
      <c r="E13523">
        <v>787</v>
      </c>
      <c r="F13523">
        <v>1357</v>
      </c>
      <c r="G13523">
        <v>7393</v>
      </c>
      <c r="H13523">
        <v>0.99995576626124405</v>
      </c>
      <c r="I13523">
        <v>1</v>
      </c>
      <c r="J13523">
        <v>0.966855260484069</v>
      </c>
      <c r="K13523" t="s">
        <v>32128</v>
      </c>
      <c r="L13523">
        <v>106</v>
      </c>
      <c r="M13523" t="s">
        <v>5133</v>
      </c>
      <c r="N13523">
        <v>7.8113485630066301E-2</v>
      </c>
      <c r="O13523">
        <v>0.134688691232529</v>
      </c>
    </row>
    <row r="13524" spans="1:15">
      <c r="A13524" t="s">
        <v>14894</v>
      </c>
      <c r="B13524" t="s">
        <v>23513</v>
      </c>
      <c r="C13524" t="s">
        <v>14895</v>
      </c>
      <c r="D13524">
        <v>83</v>
      </c>
      <c r="E13524">
        <v>535</v>
      </c>
      <c r="F13524">
        <v>1571</v>
      </c>
      <c r="G13524">
        <v>8124</v>
      </c>
      <c r="H13524">
        <v>0.99236075127293699</v>
      </c>
      <c r="I13524">
        <v>0.99999999999997702</v>
      </c>
      <c r="J13524">
        <v>0.95041217501583097</v>
      </c>
      <c r="K13524" t="s">
        <v>32129</v>
      </c>
      <c r="L13524">
        <v>83</v>
      </c>
      <c r="M13524" t="s">
        <v>5133</v>
      </c>
      <c r="N13524">
        <v>5.2832590706556298E-2</v>
      </c>
      <c r="O13524">
        <v>0.15514018691588799</v>
      </c>
    </row>
    <row r="13525" spans="1:15">
      <c r="A13525" t="s">
        <v>14894</v>
      </c>
      <c r="B13525" t="s">
        <v>23511</v>
      </c>
      <c r="C13525" t="s">
        <v>14895</v>
      </c>
      <c r="D13525">
        <v>1289</v>
      </c>
      <c r="E13525">
        <v>6152</v>
      </c>
      <c r="F13525">
        <v>1530</v>
      </c>
      <c r="G13525">
        <v>7804</v>
      </c>
      <c r="H13525" s="34">
        <v>1.79523957562545E-9</v>
      </c>
      <c r="I13525" s="34">
        <v>1.0458067231971899E-7</v>
      </c>
      <c r="J13525" s="34">
        <v>8.9890569594848798E-8</v>
      </c>
      <c r="K13525" t="s">
        <v>32130</v>
      </c>
      <c r="L13525">
        <v>1289</v>
      </c>
      <c r="M13525" t="s">
        <v>5133</v>
      </c>
      <c r="N13525">
        <v>0.84248366013071896</v>
      </c>
      <c r="O13525">
        <v>0.209525357607282</v>
      </c>
    </row>
    <row r="13526" spans="1:15">
      <c r="A13526" t="s">
        <v>14896</v>
      </c>
      <c r="B13526" t="s">
        <v>23511</v>
      </c>
      <c r="C13526" t="s">
        <v>14897</v>
      </c>
      <c r="D13526">
        <v>7</v>
      </c>
      <c r="E13526">
        <v>6152</v>
      </c>
      <c r="F13526">
        <v>7</v>
      </c>
      <c r="G13526">
        <v>7804</v>
      </c>
      <c r="H13526">
        <v>0.18905120292587699</v>
      </c>
      <c r="I13526">
        <v>0.631132279689813</v>
      </c>
      <c r="J13526">
        <v>0.54247920626835999</v>
      </c>
      <c r="K13526" t="s">
        <v>32131</v>
      </c>
      <c r="L13526">
        <v>7</v>
      </c>
      <c r="M13526" t="s">
        <v>5133</v>
      </c>
      <c r="N13526">
        <v>1</v>
      </c>
      <c r="O13526">
        <v>1.13784135240572E-3</v>
      </c>
    </row>
    <row r="13527" spans="1:15">
      <c r="A13527" t="s">
        <v>14898</v>
      </c>
      <c r="B13527" t="s">
        <v>23511</v>
      </c>
      <c r="C13527" t="s">
        <v>14899</v>
      </c>
      <c r="D13527">
        <v>11</v>
      </c>
      <c r="E13527">
        <v>6152</v>
      </c>
      <c r="F13527">
        <v>11</v>
      </c>
      <c r="G13527">
        <v>7804</v>
      </c>
      <c r="H13527">
        <v>7.29234120922964E-2</v>
      </c>
      <c r="I13527">
        <v>0.34901846963959998</v>
      </c>
      <c r="J13527">
        <v>0.29999299429929699</v>
      </c>
      <c r="K13527" t="s">
        <v>32132</v>
      </c>
      <c r="L13527">
        <v>11</v>
      </c>
      <c r="M13527" t="s">
        <v>5133</v>
      </c>
      <c r="N13527">
        <v>1</v>
      </c>
      <c r="O13527">
        <v>1.78803641092328E-3</v>
      </c>
    </row>
    <row r="13528" spans="1:15">
      <c r="A13528" t="s">
        <v>14900</v>
      </c>
      <c r="B13528" t="s">
        <v>23511</v>
      </c>
      <c r="C13528" t="s">
        <v>14901</v>
      </c>
      <c r="D13528">
        <v>28</v>
      </c>
      <c r="E13528">
        <v>6152</v>
      </c>
      <c r="F13528">
        <v>31</v>
      </c>
      <c r="G13528">
        <v>7804</v>
      </c>
      <c r="H13528">
        <v>8.1102094363740496E-2</v>
      </c>
      <c r="I13528">
        <v>0.37698305902314699</v>
      </c>
      <c r="J13528">
        <v>0.324029489881273</v>
      </c>
      <c r="K13528" t="s">
        <v>32133</v>
      </c>
      <c r="L13528">
        <v>28</v>
      </c>
      <c r="M13528" t="s">
        <v>5133</v>
      </c>
      <c r="N13528">
        <v>0.90322580645161299</v>
      </c>
      <c r="O13528">
        <v>4.5513654096228902E-3</v>
      </c>
    </row>
    <row r="13529" spans="1:15">
      <c r="A13529" t="s">
        <v>14900</v>
      </c>
      <c r="B13529" t="s">
        <v>23518</v>
      </c>
      <c r="C13529" t="s">
        <v>14901</v>
      </c>
      <c r="D13529">
        <v>2</v>
      </c>
      <c r="E13529">
        <v>787</v>
      </c>
      <c r="F13529">
        <v>31</v>
      </c>
      <c r="G13529">
        <v>7393</v>
      </c>
      <c r="H13529">
        <v>0.85730411555561403</v>
      </c>
      <c r="I13529">
        <v>1</v>
      </c>
      <c r="J13529">
        <v>0.966855260484069</v>
      </c>
      <c r="K13529" t="s">
        <v>24203</v>
      </c>
      <c r="L13529">
        <v>2</v>
      </c>
      <c r="M13529" t="s">
        <v>5133</v>
      </c>
      <c r="N13529">
        <v>6.4516129032258104E-2</v>
      </c>
      <c r="O13529">
        <v>2.5412960609911099E-3</v>
      </c>
    </row>
    <row r="13530" spans="1:15">
      <c r="A13530" t="s">
        <v>14900</v>
      </c>
      <c r="B13530" t="s">
        <v>23513</v>
      </c>
      <c r="C13530" t="s">
        <v>14901</v>
      </c>
      <c r="D13530">
        <v>1</v>
      </c>
      <c r="E13530">
        <v>535</v>
      </c>
      <c r="F13530">
        <v>33</v>
      </c>
      <c r="G13530">
        <v>8124</v>
      </c>
      <c r="H13530">
        <v>0.89487942959009004</v>
      </c>
      <c r="I13530">
        <v>0.99999999999997702</v>
      </c>
      <c r="J13530">
        <v>0.95041217501583097</v>
      </c>
      <c r="K13530" t="s">
        <v>26661</v>
      </c>
      <c r="L13530">
        <v>1</v>
      </c>
      <c r="M13530" t="s">
        <v>5133</v>
      </c>
      <c r="N13530">
        <v>3.03030303030303E-2</v>
      </c>
      <c r="O13530">
        <v>1.8691588785046699E-3</v>
      </c>
    </row>
    <row r="13531" spans="1:15">
      <c r="A13531" t="s">
        <v>14902</v>
      </c>
      <c r="B13531" t="s">
        <v>23511</v>
      </c>
      <c r="C13531" t="s">
        <v>14903</v>
      </c>
      <c r="D13531">
        <v>19</v>
      </c>
      <c r="E13531">
        <v>6152</v>
      </c>
      <c r="F13531">
        <v>19</v>
      </c>
      <c r="G13531">
        <v>7804</v>
      </c>
      <c r="H13531">
        <v>1.08323398552968E-2</v>
      </c>
      <c r="I13531">
        <v>8.7990417388941602E-2</v>
      </c>
      <c r="J13531">
        <v>7.5630693153318704E-2</v>
      </c>
      <c r="K13531" t="s">
        <v>32134</v>
      </c>
      <c r="L13531">
        <v>19</v>
      </c>
      <c r="M13531" t="s">
        <v>1463</v>
      </c>
      <c r="N13531">
        <v>1</v>
      </c>
      <c r="O13531">
        <v>3.0884265279583901E-3</v>
      </c>
    </row>
    <row r="13532" spans="1:15">
      <c r="A13532" t="s">
        <v>14904</v>
      </c>
      <c r="B13532" t="s">
        <v>23511</v>
      </c>
      <c r="C13532" t="s">
        <v>14905</v>
      </c>
      <c r="D13532">
        <v>157</v>
      </c>
      <c r="E13532">
        <v>6152</v>
      </c>
      <c r="F13532">
        <v>175</v>
      </c>
      <c r="G13532">
        <v>7804</v>
      </c>
      <c r="H13532" s="34">
        <v>9.6339837889984094E-5</v>
      </c>
      <c r="I13532">
        <v>1.94756818075337E-3</v>
      </c>
      <c r="J13532">
        <v>1.6739996904735399E-3</v>
      </c>
      <c r="K13532" t="s">
        <v>24331</v>
      </c>
      <c r="L13532">
        <v>157</v>
      </c>
      <c r="M13532" t="s">
        <v>5133</v>
      </c>
      <c r="N13532">
        <v>0.89714285714285702</v>
      </c>
      <c r="O13532">
        <v>2.5520156046813999E-2</v>
      </c>
    </row>
    <row r="13533" spans="1:15">
      <c r="A13533" t="s">
        <v>14904</v>
      </c>
      <c r="B13533" t="s">
        <v>23518</v>
      </c>
      <c r="C13533" t="s">
        <v>14905</v>
      </c>
      <c r="D13533">
        <v>5</v>
      </c>
      <c r="E13533">
        <v>787</v>
      </c>
      <c r="F13533">
        <v>149</v>
      </c>
      <c r="G13533">
        <v>7393</v>
      </c>
      <c r="H13533">
        <v>0.99976223521824203</v>
      </c>
      <c r="I13533">
        <v>1</v>
      </c>
      <c r="J13533">
        <v>0.966855260484069</v>
      </c>
      <c r="K13533" t="s">
        <v>24332</v>
      </c>
      <c r="L13533">
        <v>5</v>
      </c>
      <c r="M13533" t="s">
        <v>5133</v>
      </c>
      <c r="N13533">
        <v>3.35570469798658E-2</v>
      </c>
      <c r="O13533">
        <v>6.35324015247776E-3</v>
      </c>
    </row>
    <row r="13534" spans="1:15">
      <c r="A13534" t="s">
        <v>14904</v>
      </c>
      <c r="B13534" t="s">
        <v>23513</v>
      </c>
      <c r="C13534" t="s">
        <v>14905</v>
      </c>
      <c r="D13534">
        <v>8</v>
      </c>
      <c r="E13534">
        <v>535</v>
      </c>
      <c r="F13534">
        <v>192</v>
      </c>
      <c r="G13534">
        <v>8124</v>
      </c>
      <c r="H13534">
        <v>0.943364858196309</v>
      </c>
      <c r="I13534">
        <v>0.99999999999997702</v>
      </c>
      <c r="J13534">
        <v>0.95041217501583097</v>
      </c>
      <c r="K13534" t="s">
        <v>24333</v>
      </c>
      <c r="L13534">
        <v>8</v>
      </c>
      <c r="M13534" t="s">
        <v>5133</v>
      </c>
      <c r="N13534">
        <v>4.1666666666666699E-2</v>
      </c>
      <c r="O13534">
        <v>1.4953271028037399E-2</v>
      </c>
    </row>
    <row r="13535" spans="1:15">
      <c r="A13535" t="s">
        <v>14906</v>
      </c>
      <c r="B13535" t="s">
        <v>23518</v>
      </c>
      <c r="C13535" t="s">
        <v>14907</v>
      </c>
      <c r="D13535">
        <v>4</v>
      </c>
      <c r="E13535">
        <v>787</v>
      </c>
      <c r="F13535">
        <v>96</v>
      </c>
      <c r="G13535">
        <v>7393</v>
      </c>
      <c r="H13535">
        <v>0.993775352546024</v>
      </c>
      <c r="I13535">
        <v>1</v>
      </c>
      <c r="J13535">
        <v>0.966855260484069</v>
      </c>
      <c r="K13535" t="s">
        <v>32135</v>
      </c>
      <c r="L13535">
        <v>4</v>
      </c>
      <c r="M13535" t="s">
        <v>5133</v>
      </c>
      <c r="N13535">
        <v>4.1666666666666699E-2</v>
      </c>
      <c r="O13535">
        <v>5.0825921219822103E-3</v>
      </c>
    </row>
    <row r="13536" spans="1:15">
      <c r="A13536" t="s">
        <v>14906</v>
      </c>
      <c r="B13536" t="s">
        <v>23513</v>
      </c>
      <c r="C13536" t="s">
        <v>14907</v>
      </c>
      <c r="D13536">
        <v>7</v>
      </c>
      <c r="E13536">
        <v>535</v>
      </c>
      <c r="F13536">
        <v>105</v>
      </c>
      <c r="G13536">
        <v>8124</v>
      </c>
      <c r="H13536">
        <v>0.54307899928153802</v>
      </c>
      <c r="I13536">
        <v>0.99999999999997702</v>
      </c>
      <c r="J13536">
        <v>0.95041217501583097</v>
      </c>
      <c r="K13536" t="s">
        <v>32136</v>
      </c>
      <c r="L13536">
        <v>7</v>
      </c>
      <c r="M13536" t="s">
        <v>5133</v>
      </c>
      <c r="N13536">
        <v>6.6666666666666693E-2</v>
      </c>
      <c r="O13536">
        <v>1.3084112149532701E-2</v>
      </c>
    </row>
    <row r="13537" spans="1:15">
      <c r="A13537" t="s">
        <v>14906</v>
      </c>
      <c r="B13537" t="s">
        <v>23511</v>
      </c>
      <c r="C13537" t="s">
        <v>14907</v>
      </c>
      <c r="D13537">
        <v>91</v>
      </c>
      <c r="E13537">
        <v>6152</v>
      </c>
      <c r="F13537">
        <v>105</v>
      </c>
      <c r="G13537">
        <v>7804</v>
      </c>
      <c r="H13537">
        <v>2.6986414784780099E-2</v>
      </c>
      <c r="I13537">
        <v>0.179393148923808</v>
      </c>
      <c r="J13537">
        <v>0.154194383919007</v>
      </c>
      <c r="K13537" t="s">
        <v>32137</v>
      </c>
      <c r="L13537">
        <v>91</v>
      </c>
      <c r="M13537" t="s">
        <v>5133</v>
      </c>
      <c r="N13537">
        <v>0.86666666666666703</v>
      </c>
      <c r="O13537">
        <v>1.47919375812744E-2</v>
      </c>
    </row>
    <row r="13538" spans="1:15">
      <c r="A13538" t="s">
        <v>14908</v>
      </c>
      <c r="B13538" t="s">
        <v>23511</v>
      </c>
      <c r="C13538" t="s">
        <v>14909</v>
      </c>
      <c r="D13538">
        <v>25</v>
      </c>
      <c r="E13538">
        <v>6152</v>
      </c>
      <c r="F13538">
        <v>26</v>
      </c>
      <c r="G13538">
        <v>7804</v>
      </c>
      <c r="H13538">
        <v>1.6328819075343601E-2</v>
      </c>
      <c r="I13538">
        <v>0.121326206639062</v>
      </c>
      <c r="J13538">
        <v>0.10428391384046599</v>
      </c>
      <c r="K13538" t="s">
        <v>31143</v>
      </c>
      <c r="L13538">
        <v>25</v>
      </c>
      <c r="M13538" t="s">
        <v>5133</v>
      </c>
      <c r="N13538">
        <v>0.96153846153846201</v>
      </c>
      <c r="O13538">
        <v>4.0637191157347199E-3</v>
      </c>
    </row>
    <row r="13539" spans="1:15">
      <c r="A13539" t="s">
        <v>14910</v>
      </c>
      <c r="B13539" t="s">
        <v>23511</v>
      </c>
      <c r="C13539" t="s">
        <v>14911</v>
      </c>
      <c r="D13539">
        <v>140</v>
      </c>
      <c r="E13539">
        <v>6152</v>
      </c>
      <c r="F13539">
        <v>153</v>
      </c>
      <c r="G13539">
        <v>7804</v>
      </c>
      <c r="H13539" s="34">
        <v>1.8209850269423799E-5</v>
      </c>
      <c r="I13539">
        <v>4.7679780825126799E-4</v>
      </c>
      <c r="J13539">
        <v>4.0982358991012798E-4</v>
      </c>
      <c r="K13539" t="s">
        <v>32138</v>
      </c>
      <c r="L13539">
        <v>140</v>
      </c>
      <c r="M13539" t="s">
        <v>5133</v>
      </c>
      <c r="N13539">
        <v>0.91503267973856195</v>
      </c>
      <c r="O13539">
        <v>2.2756827048114402E-2</v>
      </c>
    </row>
    <row r="13540" spans="1:15">
      <c r="A13540" t="s">
        <v>14910</v>
      </c>
      <c r="B13540" t="s">
        <v>23518</v>
      </c>
      <c r="C13540" t="s">
        <v>14911</v>
      </c>
      <c r="D13540">
        <v>3</v>
      </c>
      <c r="E13540">
        <v>787</v>
      </c>
      <c r="F13540">
        <v>141</v>
      </c>
      <c r="G13540">
        <v>7393</v>
      </c>
      <c r="H13540">
        <v>0.99998209827449103</v>
      </c>
      <c r="I13540">
        <v>1</v>
      </c>
      <c r="J13540">
        <v>0.966855260484069</v>
      </c>
      <c r="K13540" t="s">
        <v>24109</v>
      </c>
      <c r="L13540">
        <v>3</v>
      </c>
      <c r="M13540" t="s">
        <v>5133</v>
      </c>
      <c r="N13540">
        <v>2.1276595744680899E-2</v>
      </c>
      <c r="O13540">
        <v>3.8119440914866601E-3</v>
      </c>
    </row>
    <row r="13541" spans="1:15">
      <c r="A13541" t="s">
        <v>14910</v>
      </c>
      <c r="B13541" t="s">
        <v>23513</v>
      </c>
      <c r="C13541" t="s">
        <v>14911</v>
      </c>
      <c r="D13541">
        <v>5</v>
      </c>
      <c r="E13541">
        <v>535</v>
      </c>
      <c r="F13541">
        <v>143</v>
      </c>
      <c r="G13541">
        <v>8124</v>
      </c>
      <c r="H13541">
        <v>0.96348834954501095</v>
      </c>
      <c r="I13541">
        <v>0.99999999999997702</v>
      </c>
      <c r="J13541">
        <v>0.95041217501583097</v>
      </c>
      <c r="K13541" t="s">
        <v>26695</v>
      </c>
      <c r="L13541">
        <v>5</v>
      </c>
      <c r="M13541" t="s">
        <v>5133</v>
      </c>
      <c r="N13541">
        <v>3.4965034965035002E-2</v>
      </c>
      <c r="O13541">
        <v>9.3457943925233603E-3</v>
      </c>
    </row>
    <row r="13542" spans="1:15">
      <c r="A13542" t="s">
        <v>14912</v>
      </c>
      <c r="B13542" t="s">
        <v>23511</v>
      </c>
      <c r="C13542" t="s">
        <v>14913</v>
      </c>
      <c r="D13542">
        <v>8</v>
      </c>
      <c r="E13542">
        <v>6152</v>
      </c>
      <c r="F13542">
        <v>8</v>
      </c>
      <c r="G13542">
        <v>7804</v>
      </c>
      <c r="H13542">
        <v>0.148995721685201</v>
      </c>
      <c r="I13542">
        <v>0.54611425167193095</v>
      </c>
      <c r="J13542">
        <v>0.46940338073728599</v>
      </c>
      <c r="K13542" t="s">
        <v>26694</v>
      </c>
      <c r="L13542">
        <v>8</v>
      </c>
      <c r="M13542" t="s">
        <v>5133</v>
      </c>
      <c r="N13542">
        <v>1</v>
      </c>
      <c r="O13542">
        <v>1.3003901170351099E-3</v>
      </c>
    </row>
    <row r="13543" spans="1:15">
      <c r="A13543" t="s">
        <v>14914</v>
      </c>
      <c r="B13543" t="s">
        <v>23511</v>
      </c>
      <c r="C13543" t="s">
        <v>14915</v>
      </c>
      <c r="D13543">
        <v>14</v>
      </c>
      <c r="E13543">
        <v>6152</v>
      </c>
      <c r="F13543">
        <v>15</v>
      </c>
      <c r="G13543">
        <v>7804</v>
      </c>
      <c r="H13543">
        <v>0.141611718708783</v>
      </c>
      <c r="I13543">
        <v>0.54611425167193095</v>
      </c>
      <c r="J13543">
        <v>0.46940338073728599</v>
      </c>
      <c r="K13543" t="s">
        <v>32139</v>
      </c>
      <c r="L13543">
        <v>14</v>
      </c>
      <c r="M13543" t="s">
        <v>5133</v>
      </c>
      <c r="N13543">
        <v>0.93333333333333302</v>
      </c>
      <c r="O13543">
        <v>2.2756827048114399E-3</v>
      </c>
    </row>
    <row r="13544" spans="1:15">
      <c r="A13544" t="s">
        <v>14916</v>
      </c>
      <c r="B13544" t="s">
        <v>23511</v>
      </c>
      <c r="C13544" t="s">
        <v>14917</v>
      </c>
      <c r="D13544">
        <v>638</v>
      </c>
      <c r="E13544">
        <v>6152</v>
      </c>
      <c r="F13544">
        <v>722</v>
      </c>
      <c r="G13544">
        <v>7804</v>
      </c>
      <c r="H13544" s="34">
        <v>1.92270506941557E-12</v>
      </c>
      <c r="I13544" s="34">
        <v>1.85578739298003E-10</v>
      </c>
      <c r="J13544" s="34">
        <v>1.5951110477845E-10</v>
      </c>
      <c r="K13544" t="s">
        <v>26826</v>
      </c>
      <c r="L13544">
        <v>638</v>
      </c>
      <c r="M13544" t="s">
        <v>5133</v>
      </c>
      <c r="N13544">
        <v>0.88365650969529097</v>
      </c>
      <c r="O13544">
        <v>0.10370611183355</v>
      </c>
    </row>
    <row r="13545" spans="1:15">
      <c r="A13545" t="s">
        <v>14916</v>
      </c>
      <c r="B13545" t="s">
        <v>23513</v>
      </c>
      <c r="C13545" t="s">
        <v>14917</v>
      </c>
      <c r="D13545">
        <v>30</v>
      </c>
      <c r="E13545">
        <v>535</v>
      </c>
      <c r="F13545">
        <v>708</v>
      </c>
      <c r="G13545">
        <v>8124</v>
      </c>
      <c r="H13545">
        <v>0.997903191587036</v>
      </c>
      <c r="I13545">
        <v>0.99999999999997702</v>
      </c>
      <c r="J13545">
        <v>0.95041217501583097</v>
      </c>
      <c r="K13545" t="s">
        <v>26825</v>
      </c>
      <c r="L13545">
        <v>30</v>
      </c>
      <c r="M13545" t="s">
        <v>5133</v>
      </c>
      <c r="N13545">
        <v>4.2372881355932202E-2</v>
      </c>
      <c r="O13545">
        <v>5.60747663551402E-2</v>
      </c>
    </row>
    <row r="13546" spans="1:15">
      <c r="A13546" t="s">
        <v>14916</v>
      </c>
      <c r="B13546" t="s">
        <v>23518</v>
      </c>
      <c r="C13546" t="s">
        <v>14917</v>
      </c>
      <c r="D13546">
        <v>35</v>
      </c>
      <c r="E13546">
        <v>787</v>
      </c>
      <c r="F13546">
        <v>659</v>
      </c>
      <c r="G13546">
        <v>7393</v>
      </c>
      <c r="H13546">
        <v>0.99999984888371696</v>
      </c>
      <c r="I13546">
        <v>1</v>
      </c>
      <c r="J13546">
        <v>0.966855260484069</v>
      </c>
      <c r="K13546" t="s">
        <v>26827</v>
      </c>
      <c r="L13546">
        <v>35</v>
      </c>
      <c r="M13546" t="s">
        <v>5133</v>
      </c>
      <c r="N13546">
        <v>5.31107738998483E-2</v>
      </c>
      <c r="O13546">
        <v>4.4472681067344297E-2</v>
      </c>
    </row>
    <row r="13547" spans="1:15">
      <c r="A13547" t="s">
        <v>14918</v>
      </c>
      <c r="B13547" t="s">
        <v>23513</v>
      </c>
      <c r="C13547" t="s">
        <v>14919</v>
      </c>
      <c r="D13547">
        <v>6</v>
      </c>
      <c r="E13547">
        <v>535</v>
      </c>
      <c r="F13547">
        <v>229</v>
      </c>
      <c r="G13547">
        <v>8124</v>
      </c>
      <c r="H13547">
        <v>0.99813884031494404</v>
      </c>
      <c r="I13547">
        <v>0.99999999999997702</v>
      </c>
      <c r="J13547">
        <v>0.95041217501583097</v>
      </c>
      <c r="K13547" t="s">
        <v>32140</v>
      </c>
      <c r="L13547">
        <v>6</v>
      </c>
      <c r="M13547" t="s">
        <v>5133</v>
      </c>
      <c r="N13547">
        <v>2.62008733624454E-2</v>
      </c>
      <c r="O13547">
        <v>1.1214953271028E-2</v>
      </c>
    </row>
    <row r="13548" spans="1:15">
      <c r="A13548" t="s">
        <v>14918</v>
      </c>
      <c r="B13548" t="s">
        <v>23518</v>
      </c>
      <c r="C13548" t="s">
        <v>14919</v>
      </c>
      <c r="D13548">
        <v>7</v>
      </c>
      <c r="E13548">
        <v>787</v>
      </c>
      <c r="F13548">
        <v>202</v>
      </c>
      <c r="G13548">
        <v>7393</v>
      </c>
      <c r="H13548">
        <v>0.999963005039049</v>
      </c>
      <c r="I13548">
        <v>1</v>
      </c>
      <c r="J13548">
        <v>0.966855260484069</v>
      </c>
      <c r="K13548" t="s">
        <v>32141</v>
      </c>
      <c r="L13548">
        <v>7</v>
      </c>
      <c r="M13548" t="s">
        <v>5133</v>
      </c>
      <c r="N13548">
        <v>3.4653465346534698E-2</v>
      </c>
      <c r="O13548">
        <v>8.8945362134688708E-3</v>
      </c>
    </row>
    <row r="13549" spans="1:15">
      <c r="A13549" t="s">
        <v>14918</v>
      </c>
      <c r="B13549" t="s">
        <v>23511</v>
      </c>
      <c r="C13549" t="s">
        <v>14919</v>
      </c>
      <c r="D13549">
        <v>207</v>
      </c>
      <c r="E13549">
        <v>6152</v>
      </c>
      <c r="F13549">
        <v>227</v>
      </c>
      <c r="G13549">
        <v>7804</v>
      </c>
      <c r="H13549" s="34">
        <v>3.4708599379928003E-7</v>
      </c>
      <c r="I13549" s="34">
        <v>1.28460962742628E-5</v>
      </c>
      <c r="J13549" s="34">
        <v>1.10416474244259E-5</v>
      </c>
      <c r="K13549" t="s">
        <v>32142</v>
      </c>
      <c r="L13549">
        <v>207</v>
      </c>
      <c r="M13549" t="s">
        <v>5133</v>
      </c>
      <c r="N13549">
        <v>0.91189427312775295</v>
      </c>
      <c r="O13549">
        <v>3.3647594278283503E-2</v>
      </c>
    </row>
    <row r="13550" spans="1:15">
      <c r="A13550" t="s">
        <v>14920</v>
      </c>
      <c r="B13550" t="s">
        <v>23511</v>
      </c>
      <c r="C13550" t="s">
        <v>14921</v>
      </c>
      <c r="D13550">
        <v>9</v>
      </c>
      <c r="E13550">
        <v>6152</v>
      </c>
      <c r="F13550">
        <v>9</v>
      </c>
      <c r="G13550">
        <v>7804</v>
      </c>
      <c r="H13550">
        <v>0.117423000773971</v>
      </c>
      <c r="I13550">
        <v>0.47842873658393897</v>
      </c>
      <c r="J13550">
        <v>0.41122542710949</v>
      </c>
      <c r="K13550" t="s">
        <v>32143</v>
      </c>
      <c r="L13550">
        <v>9</v>
      </c>
      <c r="M13550" t="s">
        <v>5133</v>
      </c>
      <c r="N13550">
        <v>1</v>
      </c>
      <c r="O13550">
        <v>1.4629388816645001E-3</v>
      </c>
    </row>
    <row r="13551" spans="1:15">
      <c r="A13551" t="s">
        <v>14922</v>
      </c>
      <c r="B13551" t="s">
        <v>23511</v>
      </c>
      <c r="C13551" t="s">
        <v>14923</v>
      </c>
      <c r="D13551">
        <v>19</v>
      </c>
      <c r="E13551">
        <v>6152</v>
      </c>
      <c r="F13551">
        <v>19</v>
      </c>
      <c r="G13551">
        <v>7804</v>
      </c>
      <c r="H13551">
        <v>1.08323398552968E-2</v>
      </c>
      <c r="I13551">
        <v>8.7990417388941602E-2</v>
      </c>
      <c r="J13551">
        <v>7.5630693153318704E-2</v>
      </c>
      <c r="K13551" t="s">
        <v>32144</v>
      </c>
      <c r="L13551">
        <v>19</v>
      </c>
      <c r="M13551" t="s">
        <v>5133</v>
      </c>
      <c r="N13551">
        <v>1</v>
      </c>
      <c r="O13551">
        <v>3.0884265279583901E-3</v>
      </c>
    </row>
    <row r="13552" spans="1:15">
      <c r="A13552" t="s">
        <v>14924</v>
      </c>
      <c r="B13552" t="s">
        <v>23511</v>
      </c>
      <c r="C13552" t="s">
        <v>14925</v>
      </c>
      <c r="D13552">
        <v>104</v>
      </c>
      <c r="E13552">
        <v>6152</v>
      </c>
      <c r="F13552">
        <v>111</v>
      </c>
      <c r="G13552">
        <v>7804</v>
      </c>
      <c r="H13552" s="34">
        <v>1.37743137123382E-5</v>
      </c>
      <c r="I13552">
        <v>3.7564575761210502E-4</v>
      </c>
      <c r="J13552">
        <v>3.2288003479658E-4</v>
      </c>
      <c r="K13552" t="s">
        <v>32145</v>
      </c>
      <c r="L13552">
        <v>104</v>
      </c>
      <c r="M13552" t="s">
        <v>5133</v>
      </c>
      <c r="N13552">
        <v>0.93693693693693703</v>
      </c>
      <c r="O13552">
        <v>1.69050715214564E-2</v>
      </c>
    </row>
    <row r="13553" spans="1:15">
      <c r="A13553" t="s">
        <v>14924</v>
      </c>
      <c r="B13553" t="s">
        <v>23518</v>
      </c>
      <c r="C13553" t="s">
        <v>14925</v>
      </c>
      <c r="D13553">
        <v>2</v>
      </c>
      <c r="E13553">
        <v>787</v>
      </c>
      <c r="F13553">
        <v>93</v>
      </c>
      <c r="G13553">
        <v>7393</v>
      </c>
      <c r="H13553">
        <v>0.99967536705350402</v>
      </c>
      <c r="I13553">
        <v>1</v>
      </c>
      <c r="J13553">
        <v>0.966855260484069</v>
      </c>
      <c r="K13553" t="s">
        <v>30315</v>
      </c>
      <c r="L13553">
        <v>2</v>
      </c>
      <c r="M13553" t="s">
        <v>5133</v>
      </c>
      <c r="N13553">
        <v>2.1505376344085999E-2</v>
      </c>
      <c r="O13553">
        <v>2.5412960609911099E-3</v>
      </c>
    </row>
    <row r="13554" spans="1:15">
      <c r="A13554" t="s">
        <v>14926</v>
      </c>
      <c r="B13554" t="s">
        <v>23513</v>
      </c>
      <c r="C13554" t="s">
        <v>14927</v>
      </c>
      <c r="D13554">
        <v>36</v>
      </c>
      <c r="E13554">
        <v>535</v>
      </c>
      <c r="F13554">
        <v>825</v>
      </c>
      <c r="G13554">
        <v>8124</v>
      </c>
      <c r="H13554">
        <v>0.99829351655081</v>
      </c>
      <c r="I13554">
        <v>0.99999999999997702</v>
      </c>
      <c r="J13554">
        <v>0.95041217501583097</v>
      </c>
      <c r="K13554" t="s">
        <v>32146</v>
      </c>
      <c r="L13554">
        <v>36</v>
      </c>
      <c r="M13554" t="s">
        <v>5133</v>
      </c>
      <c r="N13554">
        <v>4.3636363636363598E-2</v>
      </c>
      <c r="O13554">
        <v>6.7289719626168198E-2</v>
      </c>
    </row>
    <row r="13555" spans="1:15">
      <c r="A13555" t="s">
        <v>14926</v>
      </c>
      <c r="B13555" t="s">
        <v>23518</v>
      </c>
      <c r="C13555" t="s">
        <v>14927</v>
      </c>
      <c r="D13555">
        <v>42</v>
      </c>
      <c r="E13555">
        <v>787</v>
      </c>
      <c r="F13555">
        <v>743</v>
      </c>
      <c r="G13555">
        <v>7393</v>
      </c>
      <c r="H13555">
        <v>0.99999980994016802</v>
      </c>
      <c r="I13555">
        <v>1</v>
      </c>
      <c r="J13555">
        <v>0.966855260484069</v>
      </c>
      <c r="K13555" t="s">
        <v>32147</v>
      </c>
      <c r="L13555">
        <v>42</v>
      </c>
      <c r="M13555" t="s">
        <v>5133</v>
      </c>
      <c r="N13555">
        <v>5.6527590847913901E-2</v>
      </c>
      <c r="O13555">
        <v>5.3367217280813201E-2</v>
      </c>
    </row>
    <row r="13556" spans="1:15">
      <c r="A13556" t="s">
        <v>14926</v>
      </c>
      <c r="B13556" t="s">
        <v>23511</v>
      </c>
      <c r="C13556" t="s">
        <v>14927</v>
      </c>
      <c r="D13556">
        <v>733</v>
      </c>
      <c r="E13556">
        <v>6152</v>
      </c>
      <c r="F13556">
        <v>831</v>
      </c>
      <c r="G13556">
        <v>7804</v>
      </c>
      <c r="H13556" s="34">
        <v>8.3815173374588399E-14</v>
      </c>
      <c r="I13556" s="34">
        <v>1.0314504773410301E-11</v>
      </c>
      <c r="J13556" s="34">
        <v>8.8656602468199507E-12</v>
      </c>
      <c r="K13556" t="s">
        <v>32148</v>
      </c>
      <c r="L13556">
        <v>733</v>
      </c>
      <c r="M13556" t="s">
        <v>5133</v>
      </c>
      <c r="N13556">
        <v>0.88206979542719599</v>
      </c>
      <c r="O13556">
        <v>0.119148244473342</v>
      </c>
    </row>
    <row r="13557" spans="1:15">
      <c r="A13557" t="s">
        <v>14928</v>
      </c>
      <c r="B13557" t="s">
        <v>23518</v>
      </c>
      <c r="C13557" t="s">
        <v>14929</v>
      </c>
      <c r="D13557">
        <v>5</v>
      </c>
      <c r="E13557">
        <v>787</v>
      </c>
      <c r="F13557">
        <v>31</v>
      </c>
      <c r="G13557">
        <v>7393</v>
      </c>
      <c r="H13557">
        <v>0.22948878668777101</v>
      </c>
      <c r="I13557">
        <v>0.91516557478972405</v>
      </c>
      <c r="J13557">
        <v>0.88483265019937196</v>
      </c>
      <c r="K13557" t="s">
        <v>32149</v>
      </c>
      <c r="L13557">
        <v>5</v>
      </c>
      <c r="M13557" t="s">
        <v>5133</v>
      </c>
      <c r="N13557">
        <v>0.16129032258064499</v>
      </c>
      <c r="O13557">
        <v>6.35324015247776E-3</v>
      </c>
    </row>
    <row r="13558" spans="1:15">
      <c r="A13558" t="s">
        <v>14928</v>
      </c>
      <c r="B13558" t="s">
        <v>23511</v>
      </c>
      <c r="C13558" t="s">
        <v>14929</v>
      </c>
      <c r="D13558">
        <v>25</v>
      </c>
      <c r="E13558">
        <v>6152</v>
      </c>
      <c r="F13558">
        <v>31</v>
      </c>
      <c r="G13558">
        <v>7804</v>
      </c>
      <c r="H13558">
        <v>0.50621227056594298</v>
      </c>
      <c r="I13558">
        <v>0.968912233598893</v>
      </c>
      <c r="J13558">
        <v>0.832812322140707</v>
      </c>
      <c r="K13558" t="s">
        <v>32150</v>
      </c>
      <c r="L13558">
        <v>25</v>
      </c>
      <c r="M13558" t="s">
        <v>5133</v>
      </c>
      <c r="N13558">
        <v>0.80645161290322598</v>
      </c>
      <c r="O13558">
        <v>4.0637191157347199E-3</v>
      </c>
    </row>
    <row r="13559" spans="1:15">
      <c r="A13559" t="s">
        <v>14928</v>
      </c>
      <c r="B13559" t="s">
        <v>23513</v>
      </c>
      <c r="C13559" t="s">
        <v>14929</v>
      </c>
      <c r="D13559">
        <v>1</v>
      </c>
      <c r="E13559">
        <v>535</v>
      </c>
      <c r="F13559">
        <v>30</v>
      </c>
      <c r="G13559">
        <v>8124</v>
      </c>
      <c r="H13559">
        <v>0.87093880909534505</v>
      </c>
      <c r="I13559">
        <v>0.99999999999997702</v>
      </c>
      <c r="J13559">
        <v>0.95041217501583097</v>
      </c>
      <c r="K13559" t="s">
        <v>23774</v>
      </c>
      <c r="L13559">
        <v>1</v>
      </c>
      <c r="M13559" t="s">
        <v>5133</v>
      </c>
      <c r="N13559">
        <v>3.3333333333333298E-2</v>
      </c>
      <c r="O13559">
        <v>1.8691588785046699E-3</v>
      </c>
    </row>
    <row r="13560" spans="1:15">
      <c r="A13560" t="s">
        <v>14930</v>
      </c>
      <c r="B13560" t="s">
        <v>23511</v>
      </c>
      <c r="C13560" t="s">
        <v>14931</v>
      </c>
      <c r="D13560">
        <v>15</v>
      </c>
      <c r="E13560">
        <v>6152</v>
      </c>
      <c r="F13560">
        <v>17</v>
      </c>
      <c r="G13560">
        <v>7804</v>
      </c>
      <c r="H13560">
        <v>0.26923996398</v>
      </c>
      <c r="I13560">
        <v>0.77166446736043703</v>
      </c>
      <c r="J13560">
        <v>0.66327130021764202</v>
      </c>
      <c r="K13560" t="s">
        <v>32151</v>
      </c>
      <c r="L13560">
        <v>15</v>
      </c>
      <c r="M13560" t="s">
        <v>5133</v>
      </c>
      <c r="N13560">
        <v>0.88235294117647101</v>
      </c>
      <c r="O13560">
        <v>2.4382314694408299E-3</v>
      </c>
    </row>
    <row r="13561" spans="1:15">
      <c r="A13561" t="s">
        <v>14930</v>
      </c>
      <c r="B13561" t="s">
        <v>23518</v>
      </c>
      <c r="C13561" t="s">
        <v>14931</v>
      </c>
      <c r="D13561">
        <v>2</v>
      </c>
      <c r="E13561">
        <v>787</v>
      </c>
      <c r="F13561">
        <v>17</v>
      </c>
      <c r="G13561">
        <v>7393</v>
      </c>
      <c r="H13561">
        <v>0.55380850449894603</v>
      </c>
      <c r="I13561">
        <v>1</v>
      </c>
      <c r="J13561">
        <v>0.966855260484069</v>
      </c>
      <c r="K13561" t="s">
        <v>30427</v>
      </c>
      <c r="L13561">
        <v>2</v>
      </c>
      <c r="M13561" t="s">
        <v>5133</v>
      </c>
      <c r="N13561">
        <v>0.11764705882352899</v>
      </c>
      <c r="O13561">
        <v>2.5412960609911099E-3</v>
      </c>
    </row>
    <row r="13562" spans="1:15">
      <c r="A13562" t="s">
        <v>14932</v>
      </c>
      <c r="B13562" t="s">
        <v>23518</v>
      </c>
      <c r="C13562" t="s">
        <v>14933</v>
      </c>
      <c r="D13562">
        <v>1</v>
      </c>
      <c r="E13562">
        <v>787</v>
      </c>
      <c r="F13562">
        <v>4</v>
      </c>
      <c r="G13562">
        <v>7393</v>
      </c>
      <c r="H13562">
        <v>0.362574478289521</v>
      </c>
      <c r="I13562">
        <v>1</v>
      </c>
      <c r="J13562">
        <v>0.966855260484069</v>
      </c>
      <c r="K13562" t="s">
        <v>23748</v>
      </c>
      <c r="L13562">
        <v>1</v>
      </c>
      <c r="M13562" t="s">
        <v>5133</v>
      </c>
      <c r="N13562">
        <v>0.25</v>
      </c>
      <c r="O13562">
        <v>1.27064803049555E-3</v>
      </c>
    </row>
    <row r="13563" spans="1:15">
      <c r="A13563" t="s">
        <v>14932</v>
      </c>
      <c r="B13563" t="s">
        <v>23513</v>
      </c>
      <c r="C13563" t="s">
        <v>14933</v>
      </c>
      <c r="D13563">
        <v>1</v>
      </c>
      <c r="E13563">
        <v>535</v>
      </c>
      <c r="F13563">
        <v>4</v>
      </c>
      <c r="G13563">
        <v>8124</v>
      </c>
      <c r="H13563">
        <v>0.23855956797771199</v>
      </c>
      <c r="I13563">
        <v>0.85273230586348503</v>
      </c>
      <c r="J13563">
        <v>0.81044716552199803</v>
      </c>
      <c r="K13563" t="s">
        <v>23774</v>
      </c>
      <c r="L13563">
        <v>1</v>
      </c>
      <c r="M13563" t="s">
        <v>5133</v>
      </c>
      <c r="N13563">
        <v>0.25</v>
      </c>
      <c r="O13563">
        <v>1.8691588785046699E-3</v>
      </c>
    </row>
    <row r="13564" spans="1:15">
      <c r="A13564" t="s">
        <v>14932</v>
      </c>
      <c r="B13564" t="s">
        <v>23511</v>
      </c>
      <c r="C13564" t="s">
        <v>14933</v>
      </c>
      <c r="D13564">
        <v>2</v>
      </c>
      <c r="E13564">
        <v>6152</v>
      </c>
      <c r="F13564">
        <v>4</v>
      </c>
      <c r="G13564">
        <v>7804</v>
      </c>
      <c r="H13564">
        <v>0.96811759508681905</v>
      </c>
      <c r="I13564">
        <v>1</v>
      </c>
      <c r="J13564">
        <v>0.85953329234717102</v>
      </c>
      <c r="K13564" t="s">
        <v>26823</v>
      </c>
      <c r="L13564">
        <v>2</v>
      </c>
      <c r="M13564" t="s">
        <v>5133</v>
      </c>
      <c r="N13564">
        <v>0.5</v>
      </c>
      <c r="O13564">
        <v>3.2509752925877802E-4</v>
      </c>
    </row>
    <row r="13565" spans="1:15">
      <c r="A13565" t="s">
        <v>14934</v>
      </c>
      <c r="B13565" t="s">
        <v>23518</v>
      </c>
      <c r="C13565" t="s">
        <v>14935</v>
      </c>
      <c r="D13565">
        <v>90</v>
      </c>
      <c r="E13565">
        <v>787</v>
      </c>
      <c r="F13565">
        <v>1160</v>
      </c>
      <c r="G13565">
        <v>7393</v>
      </c>
      <c r="H13565">
        <v>0.999867310466239</v>
      </c>
      <c r="I13565">
        <v>1</v>
      </c>
      <c r="J13565">
        <v>0.966855260484069</v>
      </c>
      <c r="K13565" t="s">
        <v>32152</v>
      </c>
      <c r="L13565">
        <v>90</v>
      </c>
      <c r="M13565" t="s">
        <v>5133</v>
      </c>
      <c r="N13565">
        <v>7.7586206896551699E-2</v>
      </c>
      <c r="O13565">
        <v>0.11435832274460001</v>
      </c>
    </row>
    <row r="13566" spans="1:15">
      <c r="A13566" t="s">
        <v>14934</v>
      </c>
      <c r="B13566" t="s">
        <v>23513</v>
      </c>
      <c r="C13566" t="s">
        <v>14935</v>
      </c>
      <c r="D13566">
        <v>60</v>
      </c>
      <c r="E13566">
        <v>535</v>
      </c>
      <c r="F13566">
        <v>1353</v>
      </c>
      <c r="G13566">
        <v>8124</v>
      </c>
      <c r="H13566">
        <v>0.99989855458810295</v>
      </c>
      <c r="I13566">
        <v>0.99999999999997702</v>
      </c>
      <c r="J13566">
        <v>0.95041217501583097</v>
      </c>
      <c r="K13566" t="s">
        <v>32153</v>
      </c>
      <c r="L13566">
        <v>60</v>
      </c>
      <c r="M13566" t="s">
        <v>5133</v>
      </c>
      <c r="N13566">
        <v>4.43458980044346E-2</v>
      </c>
      <c r="O13566">
        <v>0.11214953271028</v>
      </c>
    </row>
    <row r="13567" spans="1:15">
      <c r="A13567" t="s">
        <v>14934</v>
      </c>
      <c r="B13567" t="s">
        <v>23511</v>
      </c>
      <c r="C13567" t="s">
        <v>14935</v>
      </c>
      <c r="D13567">
        <v>1117</v>
      </c>
      <c r="E13567">
        <v>6152</v>
      </c>
      <c r="F13567">
        <v>1305</v>
      </c>
      <c r="G13567">
        <v>7804</v>
      </c>
      <c r="H13567" s="34">
        <v>7.2193329279682397E-12</v>
      </c>
      <c r="I13567" s="34">
        <v>6.3459225603435099E-10</v>
      </c>
      <c r="J13567" s="34">
        <v>5.4545317112722401E-10</v>
      </c>
      <c r="K13567" t="s">
        <v>32154</v>
      </c>
      <c r="L13567">
        <v>1117</v>
      </c>
      <c r="M13567" t="s">
        <v>5133</v>
      </c>
      <c r="N13567">
        <v>0.85593869731800798</v>
      </c>
      <c r="O13567">
        <v>0.18156697009102701</v>
      </c>
    </row>
    <row r="13568" spans="1:15">
      <c r="A13568" t="s">
        <v>14936</v>
      </c>
      <c r="B13568" t="s">
        <v>23513</v>
      </c>
      <c r="C13568" t="s">
        <v>14937</v>
      </c>
      <c r="D13568">
        <v>24</v>
      </c>
      <c r="E13568">
        <v>535</v>
      </c>
      <c r="F13568">
        <v>639</v>
      </c>
      <c r="G13568">
        <v>8124</v>
      </c>
      <c r="H13568">
        <v>0.99952983550139096</v>
      </c>
      <c r="I13568">
        <v>0.99999999999997702</v>
      </c>
      <c r="J13568">
        <v>0.95041217501583097</v>
      </c>
      <c r="K13568" t="s">
        <v>32155</v>
      </c>
      <c r="L13568">
        <v>24</v>
      </c>
      <c r="M13568" t="s">
        <v>5133</v>
      </c>
      <c r="N13568">
        <v>3.7558685446009397E-2</v>
      </c>
      <c r="O13568">
        <v>4.4859813084112098E-2</v>
      </c>
    </row>
    <row r="13569" spans="1:15">
      <c r="A13569" t="s">
        <v>14936</v>
      </c>
      <c r="B13569" t="s">
        <v>23511</v>
      </c>
      <c r="C13569" t="s">
        <v>14937</v>
      </c>
      <c r="D13569">
        <v>526</v>
      </c>
      <c r="E13569">
        <v>6152</v>
      </c>
      <c r="F13569">
        <v>619</v>
      </c>
      <c r="G13569">
        <v>7804</v>
      </c>
      <c r="H13569" s="34">
        <v>3.3982575901791602E-5</v>
      </c>
      <c r="I13569">
        <v>7.8350927342655402E-4</v>
      </c>
      <c r="J13569">
        <v>6.7345230537286605E-4</v>
      </c>
      <c r="K13569" t="s">
        <v>32156</v>
      </c>
      <c r="L13569">
        <v>526</v>
      </c>
      <c r="M13569" t="s">
        <v>5133</v>
      </c>
      <c r="N13569">
        <v>0.849757673667205</v>
      </c>
      <c r="O13569">
        <v>8.5500650195058495E-2</v>
      </c>
    </row>
    <row r="13570" spans="1:15">
      <c r="A13570" t="s">
        <v>14936</v>
      </c>
      <c r="B13570" t="s">
        <v>23518</v>
      </c>
      <c r="C13570" t="s">
        <v>14937</v>
      </c>
      <c r="D13570">
        <v>48</v>
      </c>
      <c r="E13570">
        <v>787</v>
      </c>
      <c r="F13570">
        <v>578</v>
      </c>
      <c r="G13570">
        <v>7393</v>
      </c>
      <c r="H13570">
        <v>0.97838698217570996</v>
      </c>
      <c r="I13570">
        <v>1</v>
      </c>
      <c r="J13570">
        <v>0.966855260484069</v>
      </c>
      <c r="K13570" t="s">
        <v>32157</v>
      </c>
      <c r="L13570">
        <v>48</v>
      </c>
      <c r="M13570" t="s">
        <v>5133</v>
      </c>
      <c r="N13570">
        <v>8.3044982698961906E-2</v>
      </c>
      <c r="O13570">
        <v>6.0991105463786499E-2</v>
      </c>
    </row>
    <row r="13571" spans="1:15">
      <c r="A13571" t="s">
        <v>14938</v>
      </c>
      <c r="B13571" t="s">
        <v>23511</v>
      </c>
      <c r="C13571" t="s">
        <v>14939</v>
      </c>
      <c r="D13571">
        <v>423</v>
      </c>
      <c r="E13571">
        <v>6152</v>
      </c>
      <c r="F13571">
        <v>506</v>
      </c>
      <c r="G13571">
        <v>7804</v>
      </c>
      <c r="H13571">
        <v>3.2457077985479899E-3</v>
      </c>
      <c r="I13571">
        <v>3.4960605335563402E-2</v>
      </c>
      <c r="J13571">
        <v>3.0049804206526899E-2</v>
      </c>
      <c r="K13571" t="s">
        <v>32158</v>
      </c>
      <c r="L13571">
        <v>423</v>
      </c>
      <c r="M13571" t="s">
        <v>5133</v>
      </c>
      <c r="N13571">
        <v>0.83596837944664004</v>
      </c>
      <c r="O13571">
        <v>6.8758127438231495E-2</v>
      </c>
    </row>
    <row r="13572" spans="1:15">
      <c r="A13572" t="s">
        <v>14938</v>
      </c>
      <c r="B13572" t="s">
        <v>23513</v>
      </c>
      <c r="C13572" t="s">
        <v>14939</v>
      </c>
      <c r="D13572">
        <v>30</v>
      </c>
      <c r="E13572">
        <v>535</v>
      </c>
      <c r="F13572">
        <v>512</v>
      </c>
      <c r="G13572">
        <v>8124</v>
      </c>
      <c r="H13572">
        <v>0.77849485794979001</v>
      </c>
      <c r="I13572">
        <v>0.99999999999997702</v>
      </c>
      <c r="J13572">
        <v>0.95041217501583097</v>
      </c>
      <c r="K13572" t="s">
        <v>32159</v>
      </c>
      <c r="L13572">
        <v>30</v>
      </c>
      <c r="M13572" t="s">
        <v>5133</v>
      </c>
      <c r="N13572">
        <v>5.859375E-2</v>
      </c>
      <c r="O13572">
        <v>5.60747663551402E-2</v>
      </c>
    </row>
    <row r="13573" spans="1:15">
      <c r="A13573" t="s">
        <v>14938</v>
      </c>
      <c r="B13573" t="s">
        <v>23518</v>
      </c>
      <c r="C13573" t="s">
        <v>14939</v>
      </c>
      <c r="D13573">
        <v>36</v>
      </c>
      <c r="E13573">
        <v>787</v>
      </c>
      <c r="F13573">
        <v>457</v>
      </c>
      <c r="G13573">
        <v>7393</v>
      </c>
      <c r="H13573">
        <v>0.98327463557783101</v>
      </c>
      <c r="I13573">
        <v>1</v>
      </c>
      <c r="J13573">
        <v>0.966855260484069</v>
      </c>
      <c r="K13573" t="s">
        <v>32160</v>
      </c>
      <c r="L13573">
        <v>36</v>
      </c>
      <c r="M13573" t="s">
        <v>5133</v>
      </c>
      <c r="N13573">
        <v>7.8774617067833702E-2</v>
      </c>
      <c r="O13573">
        <v>4.5743329097839902E-2</v>
      </c>
    </row>
    <row r="13574" spans="1:15">
      <c r="A13574" t="s">
        <v>14940</v>
      </c>
      <c r="B13574" t="s">
        <v>23518</v>
      </c>
      <c r="C13574" t="s">
        <v>14941</v>
      </c>
      <c r="D13574">
        <v>6</v>
      </c>
      <c r="E13574">
        <v>787</v>
      </c>
      <c r="F13574">
        <v>100</v>
      </c>
      <c r="G13574">
        <v>7393</v>
      </c>
      <c r="H13574">
        <v>0.96272741756365299</v>
      </c>
      <c r="I13574">
        <v>1</v>
      </c>
      <c r="J13574">
        <v>0.966855260484069</v>
      </c>
      <c r="K13574" t="s">
        <v>32161</v>
      </c>
      <c r="L13574">
        <v>6</v>
      </c>
      <c r="M13574" t="s">
        <v>5133</v>
      </c>
      <c r="N13574">
        <v>0.06</v>
      </c>
      <c r="O13574">
        <v>7.6238881829733202E-3</v>
      </c>
    </row>
    <row r="13575" spans="1:15">
      <c r="A13575" t="s">
        <v>14940</v>
      </c>
      <c r="B13575" t="s">
        <v>23513</v>
      </c>
      <c r="C13575" t="s">
        <v>14941</v>
      </c>
      <c r="D13575">
        <v>5</v>
      </c>
      <c r="E13575">
        <v>535</v>
      </c>
      <c r="F13575">
        <v>127</v>
      </c>
      <c r="G13575">
        <v>8124</v>
      </c>
      <c r="H13575">
        <v>0.92781150538934098</v>
      </c>
      <c r="I13575">
        <v>0.99999999999997702</v>
      </c>
      <c r="J13575">
        <v>0.95041217501583097</v>
      </c>
      <c r="K13575" t="s">
        <v>32162</v>
      </c>
      <c r="L13575">
        <v>5</v>
      </c>
      <c r="M13575" t="s">
        <v>5133</v>
      </c>
      <c r="N13575">
        <v>3.9370078740157501E-2</v>
      </c>
      <c r="O13575">
        <v>9.3457943925233603E-3</v>
      </c>
    </row>
    <row r="13576" spans="1:15">
      <c r="A13576" t="s">
        <v>14940</v>
      </c>
      <c r="B13576" t="s">
        <v>23511</v>
      </c>
      <c r="C13576" t="s">
        <v>14941</v>
      </c>
      <c r="D13576">
        <v>114</v>
      </c>
      <c r="E13576">
        <v>6152</v>
      </c>
      <c r="F13576">
        <v>129</v>
      </c>
      <c r="G13576">
        <v>7804</v>
      </c>
      <c r="H13576">
        <v>3.33592861205542E-3</v>
      </c>
      <c r="I13576">
        <v>3.55435250927333E-2</v>
      </c>
      <c r="J13576">
        <v>3.0550843144581299E-2</v>
      </c>
      <c r="K13576" t="s">
        <v>32163</v>
      </c>
      <c r="L13576">
        <v>114</v>
      </c>
      <c r="M13576" t="s">
        <v>5133</v>
      </c>
      <c r="N13576">
        <v>0.88372093023255804</v>
      </c>
      <c r="O13576">
        <v>1.8530559167750298E-2</v>
      </c>
    </row>
    <row r="13577" spans="1:15">
      <c r="A13577" t="s">
        <v>14942</v>
      </c>
      <c r="B13577" t="s">
        <v>23511</v>
      </c>
      <c r="C13577" t="s">
        <v>14943</v>
      </c>
      <c r="D13577">
        <v>329</v>
      </c>
      <c r="E13577">
        <v>6152</v>
      </c>
      <c r="F13577">
        <v>373</v>
      </c>
      <c r="G13577">
        <v>7804</v>
      </c>
      <c r="H13577" s="34">
        <v>9.9881556700173293E-7</v>
      </c>
      <c r="I13577" s="34">
        <v>3.4025395353398098E-5</v>
      </c>
      <c r="J13577" s="34">
        <v>2.92459600915204E-5</v>
      </c>
      <c r="K13577" t="s">
        <v>32164</v>
      </c>
      <c r="L13577">
        <v>329</v>
      </c>
      <c r="M13577" t="s">
        <v>5133</v>
      </c>
      <c r="N13577">
        <v>0.88203753351206404</v>
      </c>
      <c r="O13577">
        <v>5.34785435630689E-2</v>
      </c>
    </row>
    <row r="13578" spans="1:15">
      <c r="A13578" t="s">
        <v>14942</v>
      </c>
      <c r="B13578" t="s">
        <v>23518</v>
      </c>
      <c r="C13578" t="s">
        <v>14943</v>
      </c>
      <c r="D13578">
        <v>18</v>
      </c>
      <c r="E13578">
        <v>787</v>
      </c>
      <c r="F13578">
        <v>336</v>
      </c>
      <c r="G13578">
        <v>7393</v>
      </c>
      <c r="H13578">
        <v>0.99983730126067305</v>
      </c>
      <c r="I13578">
        <v>1</v>
      </c>
      <c r="J13578">
        <v>0.966855260484069</v>
      </c>
      <c r="K13578" t="s">
        <v>30697</v>
      </c>
      <c r="L13578">
        <v>18</v>
      </c>
      <c r="M13578" t="s">
        <v>5133</v>
      </c>
      <c r="N13578">
        <v>5.3571428571428603E-2</v>
      </c>
      <c r="O13578">
        <v>2.2871664548919899E-2</v>
      </c>
    </row>
    <row r="13579" spans="1:15">
      <c r="A13579" t="s">
        <v>14942</v>
      </c>
      <c r="B13579" t="s">
        <v>23513</v>
      </c>
      <c r="C13579" t="s">
        <v>14943</v>
      </c>
      <c r="D13579">
        <v>15</v>
      </c>
      <c r="E13579">
        <v>535</v>
      </c>
      <c r="F13579">
        <v>389</v>
      </c>
      <c r="G13579">
        <v>8124</v>
      </c>
      <c r="H13579">
        <v>0.99350623727811405</v>
      </c>
      <c r="I13579">
        <v>0.99999999999997702</v>
      </c>
      <c r="J13579">
        <v>0.95041217501583097</v>
      </c>
      <c r="K13579" t="s">
        <v>32165</v>
      </c>
      <c r="L13579">
        <v>15</v>
      </c>
      <c r="M13579" t="s">
        <v>5133</v>
      </c>
      <c r="N13579">
        <v>3.8560411311053998E-2</v>
      </c>
      <c r="O13579">
        <v>2.80373831775701E-2</v>
      </c>
    </row>
    <row r="13580" spans="1:15">
      <c r="A13580" t="s">
        <v>14944</v>
      </c>
      <c r="B13580" t="s">
        <v>23513</v>
      </c>
      <c r="C13580" t="s">
        <v>14945</v>
      </c>
      <c r="D13580">
        <v>20</v>
      </c>
      <c r="E13580">
        <v>535</v>
      </c>
      <c r="F13580">
        <v>471</v>
      </c>
      <c r="G13580">
        <v>8124</v>
      </c>
      <c r="H13580">
        <v>0.98985118745557199</v>
      </c>
      <c r="I13580">
        <v>0.99999999999997702</v>
      </c>
      <c r="J13580">
        <v>0.95041217501583097</v>
      </c>
      <c r="K13580" t="s">
        <v>24181</v>
      </c>
      <c r="L13580">
        <v>20</v>
      </c>
      <c r="M13580" t="s">
        <v>5133</v>
      </c>
      <c r="N13580">
        <v>4.2462845010615702E-2</v>
      </c>
      <c r="O13580">
        <v>3.7383177570093497E-2</v>
      </c>
    </row>
    <row r="13581" spans="1:15">
      <c r="A13581" t="s">
        <v>14944</v>
      </c>
      <c r="B13581" t="s">
        <v>23511</v>
      </c>
      <c r="C13581" t="s">
        <v>14945</v>
      </c>
      <c r="D13581">
        <v>447</v>
      </c>
      <c r="E13581">
        <v>6152</v>
      </c>
      <c r="F13581">
        <v>497</v>
      </c>
      <c r="G13581">
        <v>7804</v>
      </c>
      <c r="H13581" s="34">
        <v>1.05279483843099E-11</v>
      </c>
      <c r="I13581" s="34">
        <v>8.8587736618402301E-10</v>
      </c>
      <c r="J13581" s="34">
        <v>7.6144108917199397E-10</v>
      </c>
      <c r="K13581" t="s">
        <v>32166</v>
      </c>
      <c r="L13581">
        <v>447</v>
      </c>
      <c r="M13581" t="s">
        <v>5133</v>
      </c>
      <c r="N13581">
        <v>0.89939637826961805</v>
      </c>
      <c r="O13581">
        <v>7.2659297789336802E-2</v>
      </c>
    </row>
    <row r="13582" spans="1:15">
      <c r="A13582" t="s">
        <v>14944</v>
      </c>
      <c r="B13582" t="s">
        <v>23518</v>
      </c>
      <c r="C13582" t="s">
        <v>14945</v>
      </c>
      <c r="D13582">
        <v>16</v>
      </c>
      <c r="E13582">
        <v>787</v>
      </c>
      <c r="F13582">
        <v>461</v>
      </c>
      <c r="G13582">
        <v>7393</v>
      </c>
      <c r="H13582">
        <v>0.99999999872837897</v>
      </c>
      <c r="I13582">
        <v>1</v>
      </c>
      <c r="J13582">
        <v>0.966855260484069</v>
      </c>
      <c r="K13582" t="s">
        <v>24179</v>
      </c>
      <c r="L13582">
        <v>16</v>
      </c>
      <c r="M13582" t="s">
        <v>5133</v>
      </c>
      <c r="N13582">
        <v>3.470715835141E-2</v>
      </c>
      <c r="O13582">
        <v>2.0330368487928799E-2</v>
      </c>
    </row>
    <row r="13583" spans="1:15">
      <c r="A13583" t="s">
        <v>14946</v>
      </c>
      <c r="B13583" t="s">
        <v>23511</v>
      </c>
      <c r="C13583" t="s">
        <v>14947</v>
      </c>
      <c r="D13583">
        <v>2</v>
      </c>
      <c r="E13583">
        <v>6152</v>
      </c>
      <c r="F13583">
        <v>2</v>
      </c>
      <c r="G13583">
        <v>7804</v>
      </c>
      <c r="H13583">
        <v>0.62141708038142995</v>
      </c>
      <c r="I13583">
        <v>0.968912233598893</v>
      </c>
      <c r="J13583">
        <v>0.832812322140707</v>
      </c>
      <c r="K13583" t="s">
        <v>30911</v>
      </c>
      <c r="L13583">
        <v>2</v>
      </c>
      <c r="M13583" t="s">
        <v>5133</v>
      </c>
      <c r="N13583">
        <v>1</v>
      </c>
      <c r="O13583">
        <v>3.2509752925877802E-4</v>
      </c>
    </row>
    <row r="13584" spans="1:15">
      <c r="A13584" t="s">
        <v>14948</v>
      </c>
      <c r="B13584" t="s">
        <v>23513</v>
      </c>
      <c r="C13584" t="s">
        <v>14949</v>
      </c>
      <c r="D13584">
        <v>16</v>
      </c>
      <c r="E13584">
        <v>535</v>
      </c>
      <c r="F13584">
        <v>456</v>
      </c>
      <c r="G13584">
        <v>8124</v>
      </c>
      <c r="H13584">
        <v>0.99886427114460397</v>
      </c>
      <c r="I13584">
        <v>0.99999999999997702</v>
      </c>
      <c r="J13584">
        <v>0.95041217501583097</v>
      </c>
      <c r="K13584" t="s">
        <v>32167</v>
      </c>
      <c r="L13584">
        <v>16</v>
      </c>
      <c r="M13584" t="s">
        <v>5133</v>
      </c>
      <c r="N13584">
        <v>3.5087719298245598E-2</v>
      </c>
      <c r="O13584">
        <v>2.9906542056074799E-2</v>
      </c>
    </row>
    <row r="13585" spans="1:15">
      <c r="A13585" t="s">
        <v>14948</v>
      </c>
      <c r="B13585" t="s">
        <v>23511</v>
      </c>
      <c r="C13585" t="s">
        <v>14949</v>
      </c>
      <c r="D13585">
        <v>404</v>
      </c>
      <c r="E13585">
        <v>6152</v>
      </c>
      <c r="F13585">
        <v>456</v>
      </c>
      <c r="G13585">
        <v>7804</v>
      </c>
      <c r="H13585" s="34">
        <v>1.48030149456987E-8</v>
      </c>
      <c r="I13585" s="34">
        <v>7.51214856393834E-7</v>
      </c>
      <c r="J13585" s="34">
        <v>6.4569417877629899E-7</v>
      </c>
      <c r="K13585" t="s">
        <v>32168</v>
      </c>
      <c r="L13585">
        <v>404</v>
      </c>
      <c r="M13585" t="s">
        <v>5133</v>
      </c>
      <c r="N13585">
        <v>0.88596491228070196</v>
      </c>
      <c r="O13585">
        <v>6.5669700910273104E-2</v>
      </c>
    </row>
    <row r="13586" spans="1:15">
      <c r="A13586" t="s">
        <v>14948</v>
      </c>
      <c r="B13586" t="s">
        <v>23518</v>
      </c>
      <c r="C13586" t="s">
        <v>14949</v>
      </c>
      <c r="D13586">
        <v>18</v>
      </c>
      <c r="E13586">
        <v>787</v>
      </c>
      <c r="F13586">
        <v>400</v>
      </c>
      <c r="G13586">
        <v>7393</v>
      </c>
      <c r="H13586">
        <v>0.99999821119962395</v>
      </c>
      <c r="I13586">
        <v>1</v>
      </c>
      <c r="J13586">
        <v>0.966855260484069</v>
      </c>
      <c r="K13586" t="s">
        <v>32169</v>
      </c>
      <c r="L13586">
        <v>18</v>
      </c>
      <c r="M13586" t="s">
        <v>5133</v>
      </c>
      <c r="N13586">
        <v>4.4999999999999998E-2</v>
      </c>
      <c r="O13586">
        <v>2.2871664548919899E-2</v>
      </c>
    </row>
    <row r="13587" spans="1:15">
      <c r="A13587" t="s">
        <v>14950</v>
      </c>
      <c r="B13587" t="s">
        <v>23518</v>
      </c>
      <c r="C13587" t="s">
        <v>14951</v>
      </c>
      <c r="D13587">
        <v>15</v>
      </c>
      <c r="E13587">
        <v>787</v>
      </c>
      <c r="F13587">
        <v>161</v>
      </c>
      <c r="G13587">
        <v>7393</v>
      </c>
      <c r="H13587">
        <v>0.74666601044888004</v>
      </c>
      <c r="I13587">
        <v>1</v>
      </c>
      <c r="J13587">
        <v>0.966855260484069</v>
      </c>
      <c r="K13587" t="s">
        <v>27647</v>
      </c>
      <c r="L13587">
        <v>15</v>
      </c>
      <c r="M13587" t="s">
        <v>5133</v>
      </c>
      <c r="N13587">
        <v>9.3167701863354005E-2</v>
      </c>
      <c r="O13587">
        <v>1.9059720457433298E-2</v>
      </c>
    </row>
    <row r="13588" spans="1:15">
      <c r="A13588" t="s">
        <v>14950</v>
      </c>
      <c r="B13588" t="s">
        <v>23511</v>
      </c>
      <c r="C13588" t="s">
        <v>14951</v>
      </c>
      <c r="D13588">
        <v>162</v>
      </c>
      <c r="E13588">
        <v>6152</v>
      </c>
      <c r="F13588">
        <v>195</v>
      </c>
      <c r="G13588">
        <v>7804</v>
      </c>
      <c r="H13588">
        <v>8.1087854607494195E-2</v>
      </c>
      <c r="I13588">
        <v>0.37698305902314699</v>
      </c>
      <c r="J13588">
        <v>0.324029489881273</v>
      </c>
      <c r="K13588" t="s">
        <v>32170</v>
      </c>
      <c r="L13588">
        <v>162</v>
      </c>
      <c r="M13588" t="s">
        <v>5133</v>
      </c>
      <c r="N13588">
        <v>0.83076923076923104</v>
      </c>
      <c r="O13588">
        <v>2.6332899869960999E-2</v>
      </c>
    </row>
    <row r="13589" spans="1:15">
      <c r="A13589" t="s">
        <v>14950</v>
      </c>
      <c r="B13589" t="s">
        <v>23513</v>
      </c>
      <c r="C13589" t="s">
        <v>14951</v>
      </c>
      <c r="D13589">
        <v>10</v>
      </c>
      <c r="E13589">
        <v>535</v>
      </c>
      <c r="F13589">
        <v>195</v>
      </c>
      <c r="G13589">
        <v>8124</v>
      </c>
      <c r="H13589">
        <v>0.83566049247581498</v>
      </c>
      <c r="I13589">
        <v>0.99999999999997702</v>
      </c>
      <c r="J13589">
        <v>0.95041217501583097</v>
      </c>
      <c r="K13589" t="s">
        <v>26543</v>
      </c>
      <c r="L13589">
        <v>10</v>
      </c>
      <c r="M13589" t="s">
        <v>5133</v>
      </c>
      <c r="N13589">
        <v>5.1282051282051301E-2</v>
      </c>
      <c r="O13589">
        <v>1.86915887850467E-2</v>
      </c>
    </row>
    <row r="13590" spans="1:15">
      <c r="A13590" t="s">
        <v>14952</v>
      </c>
      <c r="B13590" t="s">
        <v>23511</v>
      </c>
      <c r="C13590" t="s">
        <v>14953</v>
      </c>
      <c r="D13590">
        <v>2</v>
      </c>
      <c r="E13590">
        <v>6152</v>
      </c>
      <c r="F13590">
        <v>3</v>
      </c>
      <c r="G13590">
        <v>7804</v>
      </c>
      <c r="H13590">
        <v>0.88457550560319997</v>
      </c>
      <c r="I13590">
        <v>1</v>
      </c>
      <c r="J13590">
        <v>0.85953329234717102</v>
      </c>
      <c r="K13590" t="s">
        <v>29376</v>
      </c>
      <c r="L13590">
        <v>2</v>
      </c>
      <c r="M13590" t="s">
        <v>5133</v>
      </c>
      <c r="N13590">
        <v>0.66666666666666696</v>
      </c>
      <c r="O13590">
        <v>3.2509752925877802E-4</v>
      </c>
    </row>
    <row r="13591" spans="1:15">
      <c r="A13591" t="s">
        <v>14952</v>
      </c>
      <c r="B13591" t="s">
        <v>23513</v>
      </c>
      <c r="C13591" t="s">
        <v>14953</v>
      </c>
      <c r="D13591">
        <v>1</v>
      </c>
      <c r="E13591">
        <v>535</v>
      </c>
      <c r="F13591">
        <v>3</v>
      </c>
      <c r="G13591">
        <v>8124</v>
      </c>
      <c r="H13591">
        <v>0.184859247501582</v>
      </c>
      <c r="I13591">
        <v>0.75508452473579202</v>
      </c>
      <c r="J13591">
        <v>0.71764152547495597</v>
      </c>
      <c r="K13591" t="s">
        <v>26370</v>
      </c>
      <c r="L13591">
        <v>1</v>
      </c>
      <c r="M13591" t="s">
        <v>5133</v>
      </c>
      <c r="N13591">
        <v>0.33333333333333298</v>
      </c>
      <c r="O13591">
        <v>1.8691588785046699E-3</v>
      </c>
    </row>
    <row r="13592" spans="1:15">
      <c r="A13592" t="s">
        <v>14954</v>
      </c>
      <c r="B13592" t="s">
        <v>23511</v>
      </c>
      <c r="C13592" t="s">
        <v>14955</v>
      </c>
      <c r="D13592">
        <v>1</v>
      </c>
      <c r="E13592">
        <v>6152</v>
      </c>
      <c r="F13592">
        <v>3</v>
      </c>
      <c r="G13592">
        <v>7804</v>
      </c>
      <c r="H13592">
        <v>0.99052768249503997</v>
      </c>
      <c r="I13592">
        <v>1</v>
      </c>
      <c r="J13592">
        <v>0.85953329234717102</v>
      </c>
      <c r="K13592" t="s">
        <v>32171</v>
      </c>
      <c r="L13592">
        <v>1</v>
      </c>
      <c r="M13592" t="s">
        <v>5133</v>
      </c>
      <c r="N13592">
        <v>0.33333333333333298</v>
      </c>
      <c r="O13592">
        <v>1.6254876462938901E-4</v>
      </c>
    </row>
    <row r="13593" spans="1:15">
      <c r="A13593" t="s">
        <v>14954</v>
      </c>
      <c r="B13593" t="s">
        <v>23518</v>
      </c>
      <c r="C13593" t="s">
        <v>14955</v>
      </c>
      <c r="D13593">
        <v>2</v>
      </c>
      <c r="E13593">
        <v>787</v>
      </c>
      <c r="F13593">
        <v>3</v>
      </c>
      <c r="G13593">
        <v>7393</v>
      </c>
      <c r="H13593">
        <v>3.1553088404617E-2</v>
      </c>
      <c r="I13593">
        <v>0.44363642296891398</v>
      </c>
      <c r="J13593">
        <v>0.42893220928983</v>
      </c>
      <c r="K13593" t="s">
        <v>32172</v>
      </c>
      <c r="L13593">
        <v>2</v>
      </c>
      <c r="M13593" t="s">
        <v>5133</v>
      </c>
      <c r="N13593">
        <v>0.66666666666666696</v>
      </c>
      <c r="O13593">
        <v>2.5412960609911099E-3</v>
      </c>
    </row>
    <row r="13594" spans="1:15">
      <c r="A13594" t="s">
        <v>14956</v>
      </c>
      <c r="B13594" t="s">
        <v>23511</v>
      </c>
      <c r="C13594" t="s">
        <v>14957</v>
      </c>
      <c r="D13594">
        <v>162</v>
      </c>
      <c r="E13594">
        <v>6152</v>
      </c>
      <c r="F13594">
        <v>181</v>
      </c>
      <c r="G13594">
        <v>7804</v>
      </c>
      <c r="H13594">
        <v>1.02012310194521E-4</v>
      </c>
      <c r="I13594">
        <v>2.0454403133708002E-3</v>
      </c>
      <c r="J13594">
        <v>1.7581240468512299E-3</v>
      </c>
      <c r="K13594" t="s">
        <v>32173</v>
      </c>
      <c r="L13594">
        <v>162</v>
      </c>
      <c r="M13594" t="s">
        <v>5133</v>
      </c>
      <c r="N13594">
        <v>0.89502762430939198</v>
      </c>
      <c r="O13594">
        <v>2.6332899869960999E-2</v>
      </c>
    </row>
    <row r="13595" spans="1:15">
      <c r="A13595" t="s">
        <v>14956</v>
      </c>
      <c r="B13595" t="s">
        <v>23518</v>
      </c>
      <c r="C13595" t="s">
        <v>14957</v>
      </c>
      <c r="D13595">
        <v>4</v>
      </c>
      <c r="E13595">
        <v>787</v>
      </c>
      <c r="F13595">
        <v>155</v>
      </c>
      <c r="G13595">
        <v>7393</v>
      </c>
      <c r="H13595">
        <v>0.99997171930535</v>
      </c>
      <c r="I13595">
        <v>1</v>
      </c>
      <c r="J13595">
        <v>0.966855260484069</v>
      </c>
      <c r="K13595" t="s">
        <v>27202</v>
      </c>
      <c r="L13595">
        <v>4</v>
      </c>
      <c r="M13595" t="s">
        <v>5133</v>
      </c>
      <c r="N13595">
        <v>2.5806451612903201E-2</v>
      </c>
      <c r="O13595">
        <v>5.0825921219822103E-3</v>
      </c>
    </row>
    <row r="13596" spans="1:15">
      <c r="A13596" t="s">
        <v>14956</v>
      </c>
      <c r="B13596" t="s">
        <v>23513</v>
      </c>
      <c r="C13596" t="s">
        <v>14957</v>
      </c>
      <c r="D13596">
        <v>9</v>
      </c>
      <c r="E13596">
        <v>535</v>
      </c>
      <c r="F13596">
        <v>191</v>
      </c>
      <c r="G13596">
        <v>8124</v>
      </c>
      <c r="H13596">
        <v>0.89037858630202804</v>
      </c>
      <c r="I13596">
        <v>0.99999999999997702</v>
      </c>
      <c r="J13596">
        <v>0.95041217501583097</v>
      </c>
      <c r="K13596" t="s">
        <v>26816</v>
      </c>
      <c r="L13596">
        <v>9</v>
      </c>
      <c r="M13596" t="s">
        <v>5133</v>
      </c>
      <c r="N13596">
        <v>4.7120418848167499E-2</v>
      </c>
      <c r="O13596">
        <v>1.6822429906542102E-2</v>
      </c>
    </row>
    <row r="13597" spans="1:15">
      <c r="A13597" t="s">
        <v>14958</v>
      </c>
      <c r="B13597" t="s">
        <v>23511</v>
      </c>
      <c r="C13597" t="s">
        <v>14959</v>
      </c>
      <c r="D13597">
        <v>1297</v>
      </c>
      <c r="E13597">
        <v>6152</v>
      </c>
      <c r="F13597">
        <v>1484</v>
      </c>
      <c r="G13597">
        <v>7804</v>
      </c>
      <c r="H13597" s="34">
        <v>3.6598566405738102E-21</v>
      </c>
      <c r="I13597" s="34">
        <v>1.0294653893271199E-18</v>
      </c>
      <c r="J13597" s="34">
        <v>8.8485977544579993E-19</v>
      </c>
      <c r="K13597" t="s">
        <v>32174</v>
      </c>
      <c r="L13597">
        <v>1297</v>
      </c>
      <c r="M13597" t="s">
        <v>5133</v>
      </c>
      <c r="N13597">
        <v>0.87398921832884102</v>
      </c>
      <c r="O13597">
        <v>0.210825747724317</v>
      </c>
    </row>
    <row r="13598" spans="1:15">
      <c r="A13598" t="s">
        <v>14958</v>
      </c>
      <c r="B13598" t="s">
        <v>23518</v>
      </c>
      <c r="C13598" t="s">
        <v>14959</v>
      </c>
      <c r="D13598">
        <v>75</v>
      </c>
      <c r="E13598">
        <v>787</v>
      </c>
      <c r="F13598">
        <v>1376</v>
      </c>
      <c r="G13598">
        <v>7393</v>
      </c>
      <c r="H13598">
        <v>0.99999999999996303</v>
      </c>
      <c r="I13598">
        <v>1</v>
      </c>
      <c r="J13598">
        <v>0.966855260484069</v>
      </c>
      <c r="K13598" t="s">
        <v>29874</v>
      </c>
      <c r="L13598">
        <v>75</v>
      </c>
      <c r="M13598" t="s">
        <v>5133</v>
      </c>
      <c r="N13598">
        <v>5.45058139534884E-2</v>
      </c>
      <c r="O13598">
        <v>9.5298602287166495E-2</v>
      </c>
    </row>
    <row r="13599" spans="1:15">
      <c r="A13599" t="s">
        <v>14958</v>
      </c>
      <c r="B13599" t="s">
        <v>23513</v>
      </c>
      <c r="C13599" t="s">
        <v>14959</v>
      </c>
      <c r="D13599">
        <v>55</v>
      </c>
      <c r="E13599">
        <v>535</v>
      </c>
      <c r="F13599">
        <v>1536</v>
      </c>
      <c r="G13599">
        <v>8124</v>
      </c>
      <c r="H13599">
        <v>0.99999999391334704</v>
      </c>
      <c r="I13599">
        <v>0.99999999999997702</v>
      </c>
      <c r="J13599">
        <v>0.95041217501583097</v>
      </c>
      <c r="K13599" t="s">
        <v>28894</v>
      </c>
      <c r="L13599">
        <v>55</v>
      </c>
      <c r="M13599" t="s">
        <v>5133</v>
      </c>
      <c r="N13599">
        <v>3.5807291666666699E-2</v>
      </c>
      <c r="O13599">
        <v>0.10280373831775701</v>
      </c>
    </row>
    <row r="13600" spans="1:15">
      <c r="A13600" t="s">
        <v>14960</v>
      </c>
      <c r="B13600" t="s">
        <v>23511</v>
      </c>
      <c r="C13600" t="s">
        <v>14961</v>
      </c>
      <c r="D13600">
        <v>8</v>
      </c>
      <c r="E13600">
        <v>6152</v>
      </c>
      <c r="F13600">
        <v>8</v>
      </c>
      <c r="G13600">
        <v>7804</v>
      </c>
      <c r="H13600">
        <v>0.148995721685201</v>
      </c>
      <c r="I13600">
        <v>0.54611425167193095</v>
      </c>
      <c r="J13600">
        <v>0.46940338073728599</v>
      </c>
      <c r="K13600" t="s">
        <v>26694</v>
      </c>
      <c r="L13600">
        <v>8</v>
      </c>
      <c r="M13600" t="s">
        <v>5133</v>
      </c>
      <c r="N13600">
        <v>1</v>
      </c>
      <c r="O13600">
        <v>1.3003901170351099E-3</v>
      </c>
    </row>
    <row r="13601" spans="1:15">
      <c r="A13601" t="s">
        <v>14962</v>
      </c>
      <c r="B13601" t="s">
        <v>23511</v>
      </c>
      <c r="C13601" t="s">
        <v>14963</v>
      </c>
      <c r="D13601">
        <v>8</v>
      </c>
      <c r="E13601">
        <v>6152</v>
      </c>
      <c r="F13601">
        <v>8</v>
      </c>
      <c r="G13601">
        <v>7804</v>
      </c>
      <c r="H13601">
        <v>0.148995721685201</v>
      </c>
      <c r="I13601">
        <v>0.54611425167193095</v>
      </c>
      <c r="J13601">
        <v>0.46940338073728599</v>
      </c>
      <c r="K13601" t="s">
        <v>26694</v>
      </c>
      <c r="L13601">
        <v>8</v>
      </c>
      <c r="M13601" t="s">
        <v>5133</v>
      </c>
      <c r="N13601">
        <v>1</v>
      </c>
      <c r="O13601">
        <v>1.3003901170351099E-3</v>
      </c>
    </row>
    <row r="13602" spans="1:15">
      <c r="A13602" t="s">
        <v>14964</v>
      </c>
      <c r="B13602" t="s">
        <v>23511</v>
      </c>
      <c r="C13602" t="s">
        <v>14965</v>
      </c>
      <c r="D13602">
        <v>8</v>
      </c>
      <c r="E13602">
        <v>6152</v>
      </c>
      <c r="F13602">
        <v>8</v>
      </c>
      <c r="G13602">
        <v>7804</v>
      </c>
      <c r="H13602">
        <v>0.148995721685201</v>
      </c>
      <c r="I13602">
        <v>0.54611425167193095</v>
      </c>
      <c r="J13602">
        <v>0.46940338073728599</v>
      </c>
      <c r="K13602" t="s">
        <v>26694</v>
      </c>
      <c r="L13602">
        <v>8</v>
      </c>
      <c r="M13602" t="s">
        <v>5133</v>
      </c>
      <c r="N13602">
        <v>1</v>
      </c>
      <c r="O13602">
        <v>1.3003901170351099E-3</v>
      </c>
    </row>
    <row r="13603" spans="1:15">
      <c r="A13603" t="s">
        <v>14966</v>
      </c>
      <c r="B13603" t="s">
        <v>23511</v>
      </c>
      <c r="C13603" t="s">
        <v>14967</v>
      </c>
      <c r="D13603">
        <v>3</v>
      </c>
      <c r="E13603">
        <v>6152</v>
      </c>
      <c r="F13603">
        <v>3</v>
      </c>
      <c r="G13603">
        <v>7804</v>
      </c>
      <c r="H13603">
        <v>0.489837867770546</v>
      </c>
      <c r="I13603">
        <v>0.96083957126938102</v>
      </c>
      <c r="J13603">
        <v>0.82587360011061495</v>
      </c>
      <c r="K13603" t="s">
        <v>32175</v>
      </c>
      <c r="L13603">
        <v>3</v>
      </c>
      <c r="M13603" t="s">
        <v>5133</v>
      </c>
      <c r="N13603">
        <v>1</v>
      </c>
      <c r="O13603">
        <v>4.8764629388816603E-4</v>
      </c>
    </row>
    <row r="13604" spans="1:15">
      <c r="A13604" t="s">
        <v>14968</v>
      </c>
      <c r="B13604" t="s">
        <v>23513</v>
      </c>
      <c r="C13604" t="s">
        <v>14969</v>
      </c>
      <c r="D13604">
        <v>5</v>
      </c>
      <c r="E13604">
        <v>535</v>
      </c>
      <c r="F13604">
        <v>103</v>
      </c>
      <c r="G13604">
        <v>8124</v>
      </c>
      <c r="H13604">
        <v>0.81742123706972902</v>
      </c>
      <c r="I13604">
        <v>0.99999999999997702</v>
      </c>
      <c r="J13604">
        <v>0.95041217501583097</v>
      </c>
      <c r="K13604" t="s">
        <v>26695</v>
      </c>
      <c r="L13604">
        <v>5</v>
      </c>
      <c r="M13604" t="s">
        <v>5133</v>
      </c>
      <c r="N13604">
        <v>4.85436893203883E-2</v>
      </c>
      <c r="O13604">
        <v>9.3457943925233603E-3</v>
      </c>
    </row>
    <row r="13605" spans="1:15">
      <c r="A13605" t="s">
        <v>14968</v>
      </c>
      <c r="B13605" t="s">
        <v>23511</v>
      </c>
      <c r="C13605" t="s">
        <v>14969</v>
      </c>
      <c r="D13605">
        <v>105</v>
      </c>
      <c r="E13605">
        <v>6152</v>
      </c>
      <c r="F13605">
        <v>117</v>
      </c>
      <c r="G13605">
        <v>7804</v>
      </c>
      <c r="H13605">
        <v>1.3752243799786E-3</v>
      </c>
      <c r="I13605">
        <v>1.7269395655390901E-2</v>
      </c>
      <c r="J13605">
        <v>1.48436205045241E-2</v>
      </c>
      <c r="K13605" t="s">
        <v>32176</v>
      </c>
      <c r="L13605">
        <v>105</v>
      </c>
      <c r="M13605" t="s">
        <v>5133</v>
      </c>
      <c r="N13605">
        <v>0.89743589743589702</v>
      </c>
      <c r="O13605">
        <v>1.70676202860858E-2</v>
      </c>
    </row>
    <row r="13606" spans="1:15">
      <c r="A13606" t="s">
        <v>14968</v>
      </c>
      <c r="B13606" t="s">
        <v>23518</v>
      </c>
      <c r="C13606" t="s">
        <v>14969</v>
      </c>
      <c r="D13606">
        <v>3</v>
      </c>
      <c r="E13606">
        <v>787</v>
      </c>
      <c r="F13606">
        <v>113</v>
      </c>
      <c r="G13606">
        <v>7393</v>
      </c>
      <c r="H13606">
        <v>0.99970962630767701</v>
      </c>
      <c r="I13606">
        <v>1</v>
      </c>
      <c r="J13606">
        <v>0.966855260484069</v>
      </c>
      <c r="K13606" t="s">
        <v>24109</v>
      </c>
      <c r="L13606">
        <v>3</v>
      </c>
      <c r="M13606" t="s">
        <v>5133</v>
      </c>
      <c r="N13606">
        <v>2.6548672566371698E-2</v>
      </c>
      <c r="O13606">
        <v>3.8119440914866601E-3</v>
      </c>
    </row>
    <row r="13607" spans="1:15">
      <c r="A13607" t="s">
        <v>14970</v>
      </c>
      <c r="B13607" t="s">
        <v>23511</v>
      </c>
      <c r="C13607" t="s">
        <v>14971</v>
      </c>
      <c r="D13607">
        <v>3</v>
      </c>
      <c r="E13607">
        <v>6152</v>
      </c>
      <c r="F13607">
        <v>3</v>
      </c>
      <c r="G13607">
        <v>7804</v>
      </c>
      <c r="H13607">
        <v>0.489837867770546</v>
      </c>
      <c r="I13607">
        <v>0.96083957126938102</v>
      </c>
      <c r="J13607">
        <v>0.82587360011061495</v>
      </c>
      <c r="K13607" t="s">
        <v>25202</v>
      </c>
      <c r="L13607">
        <v>3</v>
      </c>
      <c r="M13607" t="s">
        <v>5133</v>
      </c>
      <c r="N13607">
        <v>1</v>
      </c>
      <c r="O13607">
        <v>4.8764629388816603E-4</v>
      </c>
    </row>
    <row r="13608" spans="1:15">
      <c r="A13608" t="s">
        <v>14972</v>
      </c>
      <c r="B13608" t="s">
        <v>23511</v>
      </c>
      <c r="C13608" t="s">
        <v>14973</v>
      </c>
      <c r="D13608">
        <v>3</v>
      </c>
      <c r="E13608">
        <v>6152</v>
      </c>
      <c r="F13608">
        <v>3</v>
      </c>
      <c r="G13608">
        <v>7804</v>
      </c>
      <c r="H13608">
        <v>0.489837867770546</v>
      </c>
      <c r="I13608">
        <v>0.96083957126938102</v>
      </c>
      <c r="J13608">
        <v>0.82587360011061495</v>
      </c>
      <c r="K13608" t="s">
        <v>26789</v>
      </c>
      <c r="L13608">
        <v>3</v>
      </c>
      <c r="M13608" t="s">
        <v>5133</v>
      </c>
      <c r="N13608">
        <v>1</v>
      </c>
      <c r="O13608">
        <v>4.8764629388816603E-4</v>
      </c>
    </row>
    <row r="13609" spans="1:15">
      <c r="A13609" t="s">
        <v>14974</v>
      </c>
      <c r="B13609" t="s">
        <v>23511</v>
      </c>
      <c r="C13609" t="s">
        <v>14975</v>
      </c>
      <c r="D13609">
        <v>1</v>
      </c>
      <c r="E13609">
        <v>6152</v>
      </c>
      <c r="F13609">
        <v>1</v>
      </c>
      <c r="G13609">
        <v>7804</v>
      </c>
      <c r="H13609">
        <v>0.788313685289595</v>
      </c>
      <c r="I13609">
        <v>0.968912233598893</v>
      </c>
      <c r="J13609">
        <v>0.832812322140707</v>
      </c>
      <c r="K13609" t="s">
        <v>32177</v>
      </c>
      <c r="L13609">
        <v>1</v>
      </c>
      <c r="M13609" t="s">
        <v>5133</v>
      </c>
      <c r="N13609">
        <v>1</v>
      </c>
      <c r="O13609">
        <v>1.6254876462938901E-4</v>
      </c>
    </row>
    <row r="13610" spans="1:15">
      <c r="A13610" t="s">
        <v>14976</v>
      </c>
      <c r="B13610" t="s">
        <v>23511</v>
      </c>
      <c r="C13610" t="s">
        <v>14977</v>
      </c>
      <c r="D13610">
        <v>27</v>
      </c>
      <c r="E13610">
        <v>6152</v>
      </c>
      <c r="F13610">
        <v>31</v>
      </c>
      <c r="G13610">
        <v>7804</v>
      </c>
      <c r="H13610">
        <v>0.18366543856470499</v>
      </c>
      <c r="I13610">
        <v>0.631132279689813</v>
      </c>
      <c r="J13610">
        <v>0.54247920626835999</v>
      </c>
      <c r="K13610" t="s">
        <v>32178</v>
      </c>
      <c r="L13610">
        <v>27</v>
      </c>
      <c r="M13610" t="s">
        <v>5133</v>
      </c>
      <c r="N13610">
        <v>0.87096774193548399</v>
      </c>
      <c r="O13610">
        <v>4.3888166449934998E-3</v>
      </c>
    </row>
    <row r="13611" spans="1:15">
      <c r="A13611" t="s">
        <v>14976</v>
      </c>
      <c r="B13611" t="s">
        <v>23518</v>
      </c>
      <c r="C13611" t="s">
        <v>14977</v>
      </c>
      <c r="D13611">
        <v>1</v>
      </c>
      <c r="E13611">
        <v>787</v>
      </c>
      <c r="F13611">
        <v>32</v>
      </c>
      <c r="G13611">
        <v>7393</v>
      </c>
      <c r="H13611">
        <v>0.97294235941167295</v>
      </c>
      <c r="I13611">
        <v>1</v>
      </c>
      <c r="J13611">
        <v>0.966855260484069</v>
      </c>
      <c r="K13611" t="s">
        <v>27863</v>
      </c>
      <c r="L13611">
        <v>1</v>
      </c>
      <c r="M13611" t="s">
        <v>5133</v>
      </c>
      <c r="N13611">
        <v>3.125E-2</v>
      </c>
      <c r="O13611">
        <v>1.27064803049555E-3</v>
      </c>
    </row>
    <row r="13612" spans="1:15">
      <c r="A13612" t="s">
        <v>14976</v>
      </c>
      <c r="B13612" t="s">
        <v>23513</v>
      </c>
      <c r="C13612" t="s">
        <v>14977</v>
      </c>
      <c r="D13612">
        <v>3</v>
      </c>
      <c r="E13612">
        <v>535</v>
      </c>
      <c r="F13612">
        <v>30</v>
      </c>
      <c r="G13612">
        <v>8124</v>
      </c>
      <c r="H13612">
        <v>0.316345496556594</v>
      </c>
      <c r="I13612">
        <v>0.97804040131218795</v>
      </c>
      <c r="J13612">
        <v>0.92954150506449396</v>
      </c>
      <c r="K13612" t="s">
        <v>26708</v>
      </c>
      <c r="L13612">
        <v>3</v>
      </c>
      <c r="M13612" t="s">
        <v>5133</v>
      </c>
      <c r="N13612">
        <v>0.1</v>
      </c>
      <c r="O13612">
        <v>5.60747663551402E-3</v>
      </c>
    </row>
    <row r="13613" spans="1:15">
      <c r="A13613" t="s">
        <v>14978</v>
      </c>
      <c r="B13613" t="s">
        <v>23513</v>
      </c>
      <c r="C13613" t="s">
        <v>14979</v>
      </c>
      <c r="D13613">
        <v>3</v>
      </c>
      <c r="E13613">
        <v>535</v>
      </c>
      <c r="F13613">
        <v>3</v>
      </c>
      <c r="G13613">
        <v>8124</v>
      </c>
      <c r="H13613">
        <v>2.8410108672114397E-4</v>
      </c>
      <c r="I13613">
        <v>1.0526959909756699E-2</v>
      </c>
      <c r="J13613">
        <v>1.0004950864136501E-2</v>
      </c>
      <c r="K13613" t="s">
        <v>26708</v>
      </c>
      <c r="L13613">
        <v>3</v>
      </c>
      <c r="M13613" t="s">
        <v>5133</v>
      </c>
      <c r="N13613">
        <v>1</v>
      </c>
      <c r="O13613">
        <v>5.60747663551402E-3</v>
      </c>
    </row>
    <row r="13614" spans="1:15">
      <c r="A13614" t="s">
        <v>14980</v>
      </c>
      <c r="B13614" t="s">
        <v>23511</v>
      </c>
      <c r="C13614" t="s">
        <v>14981</v>
      </c>
      <c r="D13614">
        <v>22</v>
      </c>
      <c r="E13614">
        <v>6152</v>
      </c>
      <c r="F13614">
        <v>22</v>
      </c>
      <c r="G13614">
        <v>7804</v>
      </c>
      <c r="H13614">
        <v>5.2956616517506796E-3</v>
      </c>
      <c r="I13614">
        <v>5.1365309321660502E-2</v>
      </c>
      <c r="J13614">
        <v>4.4150193433677702E-2</v>
      </c>
      <c r="K13614" t="s">
        <v>32179</v>
      </c>
      <c r="L13614">
        <v>22</v>
      </c>
      <c r="M13614" t="s">
        <v>5133</v>
      </c>
      <c r="N13614">
        <v>1</v>
      </c>
      <c r="O13614">
        <v>3.57607282184655E-3</v>
      </c>
    </row>
    <row r="13615" spans="1:15">
      <c r="A13615" t="s">
        <v>14982</v>
      </c>
      <c r="B13615" t="s">
        <v>23511</v>
      </c>
      <c r="C13615" t="s">
        <v>14983</v>
      </c>
      <c r="D13615">
        <v>390</v>
      </c>
      <c r="E13615">
        <v>6152</v>
      </c>
      <c r="F13615">
        <v>445</v>
      </c>
      <c r="G13615">
        <v>7804</v>
      </c>
      <c r="H13615" s="34">
        <v>5.0886923832092905E-7</v>
      </c>
      <c r="I13615" s="34">
        <v>1.8020926803127899E-5</v>
      </c>
      <c r="J13615" s="34">
        <v>1.5489586546239899E-5</v>
      </c>
      <c r="K13615" t="s">
        <v>32180</v>
      </c>
      <c r="L13615">
        <v>390</v>
      </c>
      <c r="M13615" t="s">
        <v>5133</v>
      </c>
      <c r="N13615">
        <v>0.87640449438202295</v>
      </c>
      <c r="O13615">
        <v>6.3394018205461602E-2</v>
      </c>
    </row>
    <row r="13616" spans="1:15">
      <c r="A13616" t="s">
        <v>14982</v>
      </c>
      <c r="B13616" t="s">
        <v>23513</v>
      </c>
      <c r="C13616" t="s">
        <v>14983</v>
      </c>
      <c r="D13616">
        <v>18</v>
      </c>
      <c r="E13616">
        <v>535</v>
      </c>
      <c r="F13616">
        <v>436</v>
      </c>
      <c r="G13616">
        <v>8124</v>
      </c>
      <c r="H13616">
        <v>0.990657033435691</v>
      </c>
      <c r="I13616">
        <v>0.99999999999997702</v>
      </c>
      <c r="J13616">
        <v>0.95041217501583097</v>
      </c>
      <c r="K13616" t="s">
        <v>32181</v>
      </c>
      <c r="L13616">
        <v>18</v>
      </c>
      <c r="M13616" t="s">
        <v>5133</v>
      </c>
      <c r="N13616">
        <v>4.1284403669724801E-2</v>
      </c>
      <c r="O13616">
        <v>3.3644859813084099E-2</v>
      </c>
    </row>
    <row r="13617" spans="1:15">
      <c r="A13617" t="s">
        <v>14982</v>
      </c>
      <c r="B13617" t="s">
        <v>23518</v>
      </c>
      <c r="C13617" t="s">
        <v>14983</v>
      </c>
      <c r="D13617">
        <v>25</v>
      </c>
      <c r="E13617">
        <v>787</v>
      </c>
      <c r="F13617">
        <v>420</v>
      </c>
      <c r="G13617">
        <v>7393</v>
      </c>
      <c r="H13617">
        <v>0.99979350443177395</v>
      </c>
      <c r="I13617">
        <v>1</v>
      </c>
      <c r="J13617">
        <v>0.966855260484069</v>
      </c>
      <c r="K13617" t="s">
        <v>32182</v>
      </c>
      <c r="L13617">
        <v>25</v>
      </c>
      <c r="M13617" t="s">
        <v>5133</v>
      </c>
      <c r="N13617">
        <v>5.95238095238095E-2</v>
      </c>
      <c r="O13617">
        <v>3.1766200762388799E-2</v>
      </c>
    </row>
    <row r="13618" spans="1:15">
      <c r="A13618" t="s">
        <v>14984</v>
      </c>
      <c r="B13618" t="s">
        <v>23513</v>
      </c>
      <c r="C13618" t="s">
        <v>14985</v>
      </c>
      <c r="D13618">
        <v>10</v>
      </c>
      <c r="E13618">
        <v>535</v>
      </c>
      <c r="F13618">
        <v>190</v>
      </c>
      <c r="G13618">
        <v>8124</v>
      </c>
      <c r="H13618">
        <v>0.81172962702092999</v>
      </c>
      <c r="I13618">
        <v>0.99999999999997702</v>
      </c>
      <c r="J13618">
        <v>0.95041217501583097</v>
      </c>
      <c r="K13618" t="s">
        <v>32183</v>
      </c>
      <c r="L13618">
        <v>10</v>
      </c>
      <c r="M13618" t="s">
        <v>5133</v>
      </c>
      <c r="N13618">
        <v>5.2631578947368397E-2</v>
      </c>
      <c r="O13618">
        <v>1.86915887850467E-2</v>
      </c>
    </row>
    <row r="13619" spans="1:15">
      <c r="A13619" t="s">
        <v>14984</v>
      </c>
      <c r="B13619" t="s">
        <v>23511</v>
      </c>
      <c r="C13619" t="s">
        <v>14985</v>
      </c>
      <c r="D13619">
        <v>169</v>
      </c>
      <c r="E13619">
        <v>6152</v>
      </c>
      <c r="F13619">
        <v>187</v>
      </c>
      <c r="G13619">
        <v>7804</v>
      </c>
      <c r="H13619" s="34">
        <v>1.78516894419402E-5</v>
      </c>
      <c r="I13619">
        <v>4.6991947207460099E-4</v>
      </c>
      <c r="J13619">
        <v>4.0391143097032601E-4</v>
      </c>
      <c r="K13619" t="s">
        <v>32184</v>
      </c>
      <c r="L13619">
        <v>169</v>
      </c>
      <c r="M13619" t="s">
        <v>5133</v>
      </c>
      <c r="N13619">
        <v>0.90374331550802101</v>
      </c>
      <c r="O13619">
        <v>2.7470741222366701E-2</v>
      </c>
    </row>
    <row r="13620" spans="1:15">
      <c r="A13620" t="s">
        <v>14984</v>
      </c>
      <c r="B13620" t="s">
        <v>23518</v>
      </c>
      <c r="C13620" t="s">
        <v>14985</v>
      </c>
      <c r="D13620">
        <v>5</v>
      </c>
      <c r="E13620">
        <v>787</v>
      </c>
      <c r="F13620">
        <v>175</v>
      </c>
      <c r="G13620">
        <v>7393</v>
      </c>
      <c r="H13620">
        <v>0.999977735551554</v>
      </c>
      <c r="I13620">
        <v>1</v>
      </c>
      <c r="J13620">
        <v>0.966855260484069</v>
      </c>
      <c r="K13620" t="s">
        <v>31736</v>
      </c>
      <c r="L13620">
        <v>5</v>
      </c>
      <c r="M13620" t="s">
        <v>5133</v>
      </c>
      <c r="N13620">
        <v>2.8571428571428598E-2</v>
      </c>
      <c r="O13620">
        <v>6.35324015247776E-3</v>
      </c>
    </row>
    <row r="13621" spans="1:15">
      <c r="A13621" t="s">
        <v>14986</v>
      </c>
      <c r="B13621" t="s">
        <v>23513</v>
      </c>
      <c r="C13621" t="s">
        <v>14987</v>
      </c>
      <c r="D13621">
        <v>6</v>
      </c>
      <c r="E13621">
        <v>535</v>
      </c>
      <c r="F13621">
        <v>153</v>
      </c>
      <c r="G13621">
        <v>8124</v>
      </c>
      <c r="H13621">
        <v>0.943484865614034</v>
      </c>
      <c r="I13621">
        <v>0.99999999999997702</v>
      </c>
      <c r="J13621">
        <v>0.95041217501583097</v>
      </c>
      <c r="K13621" t="s">
        <v>32185</v>
      </c>
      <c r="L13621">
        <v>6</v>
      </c>
      <c r="M13621" t="s">
        <v>5133</v>
      </c>
      <c r="N13621">
        <v>3.9215686274509803E-2</v>
      </c>
      <c r="O13621">
        <v>1.1214953271028E-2</v>
      </c>
    </row>
    <row r="13622" spans="1:15">
      <c r="A13622" t="s">
        <v>14986</v>
      </c>
      <c r="B13622" t="s">
        <v>23518</v>
      </c>
      <c r="C13622" t="s">
        <v>14987</v>
      </c>
      <c r="D13622">
        <v>15</v>
      </c>
      <c r="E13622">
        <v>787</v>
      </c>
      <c r="F13622">
        <v>142</v>
      </c>
      <c r="G13622">
        <v>7393</v>
      </c>
      <c r="H13622">
        <v>0.55370082238484097</v>
      </c>
      <c r="I13622">
        <v>1</v>
      </c>
      <c r="J13622">
        <v>0.966855260484069</v>
      </c>
      <c r="K13622" t="s">
        <v>32186</v>
      </c>
      <c r="L13622">
        <v>15</v>
      </c>
      <c r="M13622" t="s">
        <v>5133</v>
      </c>
      <c r="N13622">
        <v>0.105633802816901</v>
      </c>
      <c r="O13622">
        <v>1.9059720457433298E-2</v>
      </c>
    </row>
    <row r="13623" spans="1:15">
      <c r="A13623" t="s">
        <v>14986</v>
      </c>
      <c r="B13623" t="s">
        <v>23511</v>
      </c>
      <c r="C13623" t="s">
        <v>14987</v>
      </c>
      <c r="D13623">
        <v>122</v>
      </c>
      <c r="E13623">
        <v>6152</v>
      </c>
      <c r="F13623">
        <v>150</v>
      </c>
      <c r="G13623">
        <v>7804</v>
      </c>
      <c r="H13623">
        <v>0.25926269843847799</v>
      </c>
      <c r="I13623">
        <v>0.75337699708583705</v>
      </c>
      <c r="J13623">
        <v>0.64755261068381398</v>
      </c>
      <c r="K13623" t="s">
        <v>32187</v>
      </c>
      <c r="L13623">
        <v>122</v>
      </c>
      <c r="M13623" t="s">
        <v>5133</v>
      </c>
      <c r="N13623">
        <v>0.81333333333333302</v>
      </c>
      <c r="O13623">
        <v>1.9830949284785401E-2</v>
      </c>
    </row>
    <row r="13624" spans="1:15">
      <c r="A13624" t="s">
        <v>14988</v>
      </c>
      <c r="B13624" t="s">
        <v>23511</v>
      </c>
      <c r="C13624" t="s">
        <v>14989</v>
      </c>
      <c r="D13624">
        <v>10</v>
      </c>
      <c r="E13624">
        <v>6152</v>
      </c>
      <c r="F13624">
        <v>12</v>
      </c>
      <c r="G13624">
        <v>7804</v>
      </c>
      <c r="H13624">
        <v>0.51722323138668902</v>
      </c>
      <c r="I13624">
        <v>0.968912233598893</v>
      </c>
      <c r="J13624">
        <v>0.832812322140707</v>
      </c>
      <c r="K13624" t="s">
        <v>32188</v>
      </c>
      <c r="L13624">
        <v>10</v>
      </c>
      <c r="M13624" t="s">
        <v>5133</v>
      </c>
      <c r="N13624">
        <v>0.83333333333333304</v>
      </c>
      <c r="O13624">
        <v>1.62548764629389E-3</v>
      </c>
    </row>
    <row r="13625" spans="1:15">
      <c r="A13625" t="s">
        <v>14988</v>
      </c>
      <c r="B13625" t="s">
        <v>23518</v>
      </c>
      <c r="C13625" t="s">
        <v>14989</v>
      </c>
      <c r="D13625">
        <v>2</v>
      </c>
      <c r="E13625">
        <v>787</v>
      </c>
      <c r="F13625">
        <v>12</v>
      </c>
      <c r="G13625">
        <v>7393</v>
      </c>
      <c r="H13625">
        <v>0.37061782085017497</v>
      </c>
      <c r="I13625">
        <v>1</v>
      </c>
      <c r="J13625">
        <v>0.966855260484069</v>
      </c>
      <c r="K13625" t="s">
        <v>24176</v>
      </c>
      <c r="L13625">
        <v>2</v>
      </c>
      <c r="M13625" t="s">
        <v>5133</v>
      </c>
      <c r="N13625">
        <v>0.16666666666666699</v>
      </c>
      <c r="O13625">
        <v>2.5412960609911099E-3</v>
      </c>
    </row>
    <row r="13626" spans="1:15">
      <c r="A13626" t="s">
        <v>14990</v>
      </c>
      <c r="B13626" t="s">
        <v>23513</v>
      </c>
      <c r="C13626" t="s">
        <v>14991</v>
      </c>
      <c r="D13626">
        <v>3</v>
      </c>
      <c r="E13626">
        <v>535</v>
      </c>
      <c r="F13626">
        <v>116</v>
      </c>
      <c r="G13626">
        <v>8124</v>
      </c>
      <c r="H13626">
        <v>0.98485335605290003</v>
      </c>
      <c r="I13626">
        <v>0.99999999999997702</v>
      </c>
      <c r="J13626">
        <v>0.95041217501583097</v>
      </c>
      <c r="K13626" t="s">
        <v>27678</v>
      </c>
      <c r="L13626">
        <v>3</v>
      </c>
      <c r="M13626" t="s">
        <v>5133</v>
      </c>
      <c r="N13626">
        <v>2.5862068965517199E-2</v>
      </c>
      <c r="O13626">
        <v>5.60747663551402E-3</v>
      </c>
    </row>
    <row r="13627" spans="1:15">
      <c r="A13627" t="s">
        <v>14990</v>
      </c>
      <c r="B13627" t="s">
        <v>23511</v>
      </c>
      <c r="C13627" t="s">
        <v>14991</v>
      </c>
      <c r="D13627">
        <v>96</v>
      </c>
      <c r="E13627">
        <v>6152</v>
      </c>
      <c r="F13627">
        <v>101</v>
      </c>
      <c r="G13627">
        <v>7804</v>
      </c>
      <c r="H13627" s="34">
        <v>4.4995121798775101E-6</v>
      </c>
      <c r="I13627">
        <v>1.3588250739538101E-4</v>
      </c>
      <c r="J13627">
        <v>1.1679553895394E-4</v>
      </c>
      <c r="K13627" t="s">
        <v>32189</v>
      </c>
      <c r="L13627">
        <v>96</v>
      </c>
      <c r="M13627" t="s">
        <v>5133</v>
      </c>
      <c r="N13627">
        <v>0.95049504950495001</v>
      </c>
      <c r="O13627">
        <v>1.5604681404421301E-2</v>
      </c>
    </row>
    <row r="13628" spans="1:15">
      <c r="A13628" t="s">
        <v>14990</v>
      </c>
      <c r="B13628" t="s">
        <v>23518</v>
      </c>
      <c r="C13628" t="s">
        <v>14991</v>
      </c>
      <c r="D13628">
        <v>1</v>
      </c>
      <c r="E13628">
        <v>787</v>
      </c>
      <c r="F13628">
        <v>84</v>
      </c>
      <c r="G13628">
        <v>7393</v>
      </c>
      <c r="H13628">
        <v>0.99992598706586799</v>
      </c>
      <c r="I13628">
        <v>1</v>
      </c>
      <c r="J13628">
        <v>0.966855260484069</v>
      </c>
      <c r="K13628" t="s">
        <v>26621</v>
      </c>
      <c r="L13628">
        <v>1</v>
      </c>
      <c r="M13628" t="s">
        <v>5133</v>
      </c>
      <c r="N13628">
        <v>1.1904761904761901E-2</v>
      </c>
      <c r="O13628">
        <v>1.27064803049555E-3</v>
      </c>
    </row>
    <row r="13629" spans="1:15">
      <c r="A13629" t="s">
        <v>14992</v>
      </c>
      <c r="B13629" t="s">
        <v>23518</v>
      </c>
      <c r="C13629" t="s">
        <v>14993</v>
      </c>
      <c r="D13629">
        <v>32</v>
      </c>
      <c r="E13629">
        <v>787</v>
      </c>
      <c r="F13629">
        <v>678</v>
      </c>
      <c r="G13629">
        <v>7393</v>
      </c>
      <c r="H13629">
        <v>0.99999999743510304</v>
      </c>
      <c r="I13629">
        <v>1</v>
      </c>
      <c r="J13629">
        <v>0.966855260484069</v>
      </c>
      <c r="K13629" t="s">
        <v>32190</v>
      </c>
      <c r="L13629">
        <v>32</v>
      </c>
      <c r="M13629" t="s">
        <v>5133</v>
      </c>
      <c r="N13629">
        <v>4.71976401179941E-2</v>
      </c>
      <c r="O13629">
        <v>4.0660736975857703E-2</v>
      </c>
    </row>
    <row r="13630" spans="1:15">
      <c r="A13630" t="s">
        <v>14992</v>
      </c>
      <c r="B13630" t="s">
        <v>23511</v>
      </c>
      <c r="C13630" t="s">
        <v>14993</v>
      </c>
      <c r="D13630">
        <v>671</v>
      </c>
      <c r="E13630">
        <v>6152</v>
      </c>
      <c r="F13630">
        <v>758</v>
      </c>
      <c r="G13630">
        <v>7804</v>
      </c>
      <c r="H13630" s="34">
        <v>1.93085311705081E-13</v>
      </c>
      <c r="I13630" s="34">
        <v>2.2630058258768102E-11</v>
      </c>
      <c r="J13630" s="34">
        <v>1.94512884811672E-11</v>
      </c>
      <c r="K13630" t="s">
        <v>32191</v>
      </c>
      <c r="L13630">
        <v>671</v>
      </c>
      <c r="M13630" t="s">
        <v>5133</v>
      </c>
      <c r="N13630">
        <v>0.885224274406332</v>
      </c>
      <c r="O13630">
        <v>0.10907022106632</v>
      </c>
    </row>
    <row r="13631" spans="1:15">
      <c r="A13631" t="s">
        <v>14992</v>
      </c>
      <c r="B13631" t="s">
        <v>23513</v>
      </c>
      <c r="C13631" t="s">
        <v>14993</v>
      </c>
      <c r="D13631">
        <v>26</v>
      </c>
      <c r="E13631">
        <v>535</v>
      </c>
      <c r="F13631">
        <v>786</v>
      </c>
      <c r="G13631">
        <v>8124</v>
      </c>
      <c r="H13631">
        <v>0.99999222983931402</v>
      </c>
      <c r="I13631">
        <v>0.99999999999997702</v>
      </c>
      <c r="J13631">
        <v>0.95041217501583097</v>
      </c>
      <c r="K13631" t="s">
        <v>32192</v>
      </c>
      <c r="L13631">
        <v>26</v>
      </c>
      <c r="M13631" t="s">
        <v>5133</v>
      </c>
      <c r="N13631">
        <v>3.30788804071247E-2</v>
      </c>
      <c r="O13631">
        <v>4.8598130841121502E-2</v>
      </c>
    </row>
    <row r="13632" spans="1:15">
      <c r="A13632" t="s">
        <v>14994</v>
      </c>
      <c r="B13632" t="s">
        <v>23513</v>
      </c>
      <c r="C13632" t="s">
        <v>14995</v>
      </c>
      <c r="D13632">
        <v>6</v>
      </c>
      <c r="E13632">
        <v>535</v>
      </c>
      <c r="F13632">
        <v>152</v>
      </c>
      <c r="G13632">
        <v>8124</v>
      </c>
      <c r="H13632">
        <v>0.94119999174682201</v>
      </c>
      <c r="I13632">
        <v>0.99999999999997702</v>
      </c>
      <c r="J13632">
        <v>0.95041217501583097</v>
      </c>
      <c r="K13632" t="s">
        <v>24190</v>
      </c>
      <c r="L13632">
        <v>6</v>
      </c>
      <c r="M13632" t="s">
        <v>5133</v>
      </c>
      <c r="N13632">
        <v>3.94736842105263E-2</v>
      </c>
      <c r="O13632">
        <v>1.1214953271028E-2</v>
      </c>
    </row>
    <row r="13633" spans="1:15">
      <c r="A13633" t="s">
        <v>14994</v>
      </c>
      <c r="B13633" t="s">
        <v>23518</v>
      </c>
      <c r="C13633" t="s">
        <v>14995</v>
      </c>
      <c r="D13633">
        <v>3</v>
      </c>
      <c r="E13633">
        <v>787</v>
      </c>
      <c r="F13633">
        <v>143</v>
      </c>
      <c r="G13633">
        <v>7393</v>
      </c>
      <c r="H13633">
        <v>0.99998538072695198</v>
      </c>
      <c r="I13633">
        <v>1</v>
      </c>
      <c r="J13633">
        <v>0.966855260484069</v>
      </c>
      <c r="K13633" t="s">
        <v>24188</v>
      </c>
      <c r="L13633">
        <v>3</v>
      </c>
      <c r="M13633" t="s">
        <v>5133</v>
      </c>
      <c r="N13633">
        <v>2.0979020979021001E-2</v>
      </c>
      <c r="O13633">
        <v>3.8119440914866601E-3</v>
      </c>
    </row>
    <row r="13634" spans="1:15">
      <c r="A13634" t="s">
        <v>14994</v>
      </c>
      <c r="B13634" t="s">
        <v>23511</v>
      </c>
      <c r="C13634" t="s">
        <v>14995</v>
      </c>
      <c r="D13634">
        <v>139</v>
      </c>
      <c r="E13634">
        <v>6152</v>
      </c>
      <c r="F13634">
        <v>152</v>
      </c>
      <c r="G13634">
        <v>7804</v>
      </c>
      <c r="H13634" s="34">
        <v>2.1275226870691699E-5</v>
      </c>
      <c r="I13634">
        <v>5.3568953591294E-4</v>
      </c>
      <c r="J13634">
        <v>4.6044299047917799E-4</v>
      </c>
      <c r="K13634" t="s">
        <v>32193</v>
      </c>
      <c r="L13634">
        <v>139</v>
      </c>
      <c r="M13634" t="s">
        <v>5133</v>
      </c>
      <c r="N13634">
        <v>0.91447368421052599</v>
      </c>
      <c r="O13634">
        <v>2.2594278283485002E-2</v>
      </c>
    </row>
    <row r="13635" spans="1:15">
      <c r="A13635" t="s">
        <v>14996</v>
      </c>
      <c r="B13635" t="s">
        <v>23518</v>
      </c>
      <c r="C13635" t="s">
        <v>14997</v>
      </c>
      <c r="D13635">
        <v>1</v>
      </c>
      <c r="E13635">
        <v>787</v>
      </c>
      <c r="F13635">
        <v>27</v>
      </c>
      <c r="G13635">
        <v>7393</v>
      </c>
      <c r="H13635">
        <v>0.95238764931624598</v>
      </c>
      <c r="I13635">
        <v>1</v>
      </c>
      <c r="J13635">
        <v>0.966855260484069</v>
      </c>
      <c r="K13635" t="s">
        <v>26719</v>
      </c>
      <c r="L13635">
        <v>1</v>
      </c>
      <c r="M13635" t="s">
        <v>5133</v>
      </c>
      <c r="N13635">
        <v>3.7037037037037E-2</v>
      </c>
      <c r="O13635">
        <v>1.27064803049555E-3</v>
      </c>
    </row>
    <row r="13636" spans="1:15">
      <c r="A13636" t="s">
        <v>14996</v>
      </c>
      <c r="B13636" t="s">
        <v>23511</v>
      </c>
      <c r="C13636" t="s">
        <v>14997</v>
      </c>
      <c r="D13636">
        <v>28</v>
      </c>
      <c r="E13636">
        <v>6152</v>
      </c>
      <c r="F13636">
        <v>29</v>
      </c>
      <c r="G13636">
        <v>7804</v>
      </c>
      <c r="H13636">
        <v>8.7862749835444405E-3</v>
      </c>
      <c r="I13636">
        <v>7.6145138391721004E-2</v>
      </c>
      <c r="J13636">
        <v>6.5449281498066905E-2</v>
      </c>
      <c r="K13636" t="s">
        <v>32194</v>
      </c>
      <c r="L13636">
        <v>28</v>
      </c>
      <c r="M13636" t="s">
        <v>5133</v>
      </c>
      <c r="N13636">
        <v>0.96551724137931005</v>
      </c>
      <c r="O13636">
        <v>4.5513654096228902E-3</v>
      </c>
    </row>
    <row r="13637" spans="1:15">
      <c r="A13637" t="s">
        <v>14998</v>
      </c>
      <c r="B13637" t="s">
        <v>23513</v>
      </c>
      <c r="C13637" t="s">
        <v>14999</v>
      </c>
      <c r="D13637">
        <v>21</v>
      </c>
      <c r="E13637">
        <v>535</v>
      </c>
      <c r="F13637">
        <v>1012</v>
      </c>
      <c r="G13637">
        <v>8124</v>
      </c>
      <c r="H13637">
        <v>0.999999999999442</v>
      </c>
      <c r="I13637">
        <v>0.99999999999997702</v>
      </c>
      <c r="J13637">
        <v>0.95041217501583097</v>
      </c>
      <c r="K13637" t="s">
        <v>32195</v>
      </c>
      <c r="L13637">
        <v>21</v>
      </c>
      <c r="M13637" t="s">
        <v>5133</v>
      </c>
      <c r="N13637">
        <v>2.0750988142292499E-2</v>
      </c>
      <c r="O13637">
        <v>3.9252336448598102E-2</v>
      </c>
    </row>
    <row r="13638" spans="1:15">
      <c r="A13638" t="s">
        <v>14998</v>
      </c>
      <c r="B13638" t="s">
        <v>23518</v>
      </c>
      <c r="C13638" t="s">
        <v>14999</v>
      </c>
      <c r="D13638">
        <v>49</v>
      </c>
      <c r="E13638">
        <v>787</v>
      </c>
      <c r="F13638">
        <v>934</v>
      </c>
      <c r="G13638">
        <v>7393</v>
      </c>
      <c r="H13638">
        <v>0.99999999981209198</v>
      </c>
      <c r="I13638">
        <v>1</v>
      </c>
      <c r="J13638">
        <v>0.966855260484069</v>
      </c>
      <c r="K13638" t="s">
        <v>32196</v>
      </c>
      <c r="L13638">
        <v>49</v>
      </c>
      <c r="M13638" t="s">
        <v>5133</v>
      </c>
      <c r="N13638">
        <v>5.2462526766595297E-2</v>
      </c>
      <c r="O13638">
        <v>6.2261753494282097E-2</v>
      </c>
    </row>
    <row r="13639" spans="1:15">
      <c r="A13639" t="s">
        <v>14998</v>
      </c>
      <c r="B13639" t="s">
        <v>23511</v>
      </c>
      <c r="C13639" t="s">
        <v>14999</v>
      </c>
      <c r="D13639">
        <v>920</v>
      </c>
      <c r="E13639">
        <v>6152</v>
      </c>
      <c r="F13639">
        <v>1020</v>
      </c>
      <c r="G13639">
        <v>7804</v>
      </c>
      <c r="H13639" s="34">
        <v>8.4773821798196106E-25</v>
      </c>
      <c r="I13639" s="34">
        <v>4.6366570866846703E-22</v>
      </c>
      <c r="J13639" s="34">
        <v>3.98536113120292E-22</v>
      </c>
      <c r="K13639" t="s">
        <v>32197</v>
      </c>
      <c r="L13639">
        <v>920</v>
      </c>
      <c r="M13639" t="s">
        <v>5133</v>
      </c>
      <c r="N13639">
        <v>0.90196078431372595</v>
      </c>
      <c r="O13639">
        <v>0.149544863459038</v>
      </c>
    </row>
    <row r="13640" spans="1:15">
      <c r="A13640" t="s">
        <v>15000</v>
      </c>
      <c r="B13640" t="s">
        <v>23518</v>
      </c>
      <c r="C13640" t="s">
        <v>15001</v>
      </c>
      <c r="D13640">
        <v>33</v>
      </c>
      <c r="E13640">
        <v>787</v>
      </c>
      <c r="F13640">
        <v>700</v>
      </c>
      <c r="G13640">
        <v>7393</v>
      </c>
      <c r="H13640">
        <v>0.99999999865022604</v>
      </c>
      <c r="I13640">
        <v>1</v>
      </c>
      <c r="J13640">
        <v>0.966855260484069</v>
      </c>
      <c r="K13640" t="s">
        <v>32198</v>
      </c>
      <c r="L13640">
        <v>33</v>
      </c>
      <c r="M13640" t="s">
        <v>5133</v>
      </c>
      <c r="N13640">
        <v>4.7142857142857097E-2</v>
      </c>
      <c r="O13640">
        <v>4.1931385006353197E-2</v>
      </c>
    </row>
    <row r="13641" spans="1:15">
      <c r="A13641" t="s">
        <v>15000</v>
      </c>
      <c r="B13641" t="s">
        <v>23511</v>
      </c>
      <c r="C13641" t="s">
        <v>15001</v>
      </c>
      <c r="D13641">
        <v>700</v>
      </c>
      <c r="E13641">
        <v>6152</v>
      </c>
      <c r="F13641">
        <v>770</v>
      </c>
      <c r="G13641">
        <v>7804</v>
      </c>
      <c r="H13641" s="34">
        <v>4.74830163642072E-21</v>
      </c>
      <c r="I13641" s="34">
        <v>1.26343323271789E-18</v>
      </c>
      <c r="J13641" s="34">
        <v>1.08596292617884E-18</v>
      </c>
      <c r="K13641" t="s">
        <v>32199</v>
      </c>
      <c r="L13641">
        <v>700</v>
      </c>
      <c r="M13641" t="s">
        <v>5133</v>
      </c>
      <c r="N13641">
        <v>0.90909090909090895</v>
      </c>
      <c r="O13641">
        <v>0.113784135240572</v>
      </c>
    </row>
    <row r="13642" spans="1:15">
      <c r="A13642" t="s">
        <v>15000</v>
      </c>
      <c r="B13642" t="s">
        <v>23513</v>
      </c>
      <c r="C13642" t="s">
        <v>15001</v>
      </c>
      <c r="D13642">
        <v>15</v>
      </c>
      <c r="E13642">
        <v>535</v>
      </c>
      <c r="F13642">
        <v>740</v>
      </c>
      <c r="G13642">
        <v>8124</v>
      </c>
      <c r="H13642">
        <v>0.99999999947262896</v>
      </c>
      <c r="I13642">
        <v>0.99999999999997702</v>
      </c>
      <c r="J13642">
        <v>0.95041217501583097</v>
      </c>
      <c r="K13642" t="s">
        <v>23947</v>
      </c>
      <c r="L13642">
        <v>15</v>
      </c>
      <c r="M13642" t="s">
        <v>5133</v>
      </c>
      <c r="N13642">
        <v>2.0270270270270299E-2</v>
      </c>
      <c r="O13642">
        <v>2.80373831775701E-2</v>
      </c>
    </row>
    <row r="13643" spans="1:15">
      <c r="A13643" t="s">
        <v>15002</v>
      </c>
      <c r="B13643" t="s">
        <v>23511</v>
      </c>
      <c r="C13643" t="s">
        <v>15003</v>
      </c>
      <c r="D13643">
        <v>3</v>
      </c>
      <c r="E13643">
        <v>6152</v>
      </c>
      <c r="F13643">
        <v>3</v>
      </c>
      <c r="G13643">
        <v>7804</v>
      </c>
      <c r="H13643">
        <v>0.489837867770546</v>
      </c>
      <c r="I13643">
        <v>0.96083957126938102</v>
      </c>
      <c r="J13643">
        <v>0.82587360011061495</v>
      </c>
      <c r="K13643" t="s">
        <v>32200</v>
      </c>
      <c r="L13643">
        <v>3</v>
      </c>
      <c r="M13643" t="s">
        <v>5133</v>
      </c>
      <c r="N13643">
        <v>1</v>
      </c>
      <c r="O13643">
        <v>4.8764629388816603E-4</v>
      </c>
    </row>
    <row r="13644" spans="1:15">
      <c r="A13644" t="s">
        <v>15004</v>
      </c>
      <c r="B13644" t="s">
        <v>23511</v>
      </c>
      <c r="C13644" t="s">
        <v>15005</v>
      </c>
      <c r="D13644">
        <v>3</v>
      </c>
      <c r="E13644">
        <v>6152</v>
      </c>
      <c r="F13644">
        <v>3</v>
      </c>
      <c r="G13644">
        <v>7804</v>
      </c>
      <c r="H13644">
        <v>0.489837867770546</v>
      </c>
      <c r="I13644">
        <v>0.96083957126938102</v>
      </c>
      <c r="J13644">
        <v>0.82587360011061495</v>
      </c>
      <c r="K13644" t="s">
        <v>32200</v>
      </c>
      <c r="L13644">
        <v>3</v>
      </c>
      <c r="M13644" t="s">
        <v>5133</v>
      </c>
      <c r="N13644">
        <v>1</v>
      </c>
      <c r="O13644">
        <v>4.8764629388816603E-4</v>
      </c>
    </row>
    <row r="13645" spans="1:15">
      <c r="A13645" t="s">
        <v>15006</v>
      </c>
      <c r="B13645" t="s">
        <v>23518</v>
      </c>
      <c r="C13645" t="s">
        <v>15007</v>
      </c>
      <c r="D13645">
        <v>3</v>
      </c>
      <c r="E13645">
        <v>787</v>
      </c>
      <c r="F13645">
        <v>71</v>
      </c>
      <c r="G13645">
        <v>7393</v>
      </c>
      <c r="H13645">
        <v>0.98520461663713299</v>
      </c>
      <c r="I13645">
        <v>1</v>
      </c>
      <c r="J13645">
        <v>0.966855260484069</v>
      </c>
      <c r="K13645" t="s">
        <v>32201</v>
      </c>
      <c r="L13645">
        <v>3</v>
      </c>
      <c r="M13645" t="s">
        <v>5133</v>
      </c>
      <c r="N13645">
        <v>4.2253521126760597E-2</v>
      </c>
      <c r="O13645">
        <v>3.8119440914866601E-3</v>
      </c>
    </row>
    <row r="13646" spans="1:15">
      <c r="A13646" t="s">
        <v>15006</v>
      </c>
      <c r="B13646" t="s">
        <v>23513</v>
      </c>
      <c r="C13646" t="s">
        <v>15007</v>
      </c>
      <c r="D13646">
        <v>2</v>
      </c>
      <c r="E13646">
        <v>535</v>
      </c>
      <c r="F13646">
        <v>79</v>
      </c>
      <c r="G13646">
        <v>8124</v>
      </c>
      <c r="H13646">
        <v>0.97032508596169098</v>
      </c>
      <c r="I13646">
        <v>0.99999999999997702</v>
      </c>
      <c r="J13646">
        <v>0.95041217501583097</v>
      </c>
      <c r="K13646" t="s">
        <v>32202</v>
      </c>
      <c r="L13646">
        <v>2</v>
      </c>
      <c r="M13646" t="s">
        <v>5133</v>
      </c>
      <c r="N13646">
        <v>2.53164556962025E-2</v>
      </c>
      <c r="O13646">
        <v>3.7383177570093499E-3</v>
      </c>
    </row>
    <row r="13647" spans="1:15">
      <c r="A13647" t="s">
        <v>15006</v>
      </c>
      <c r="B13647" t="s">
        <v>23511</v>
      </c>
      <c r="C13647" t="s">
        <v>15007</v>
      </c>
      <c r="D13647">
        <v>73</v>
      </c>
      <c r="E13647">
        <v>6152</v>
      </c>
      <c r="F13647">
        <v>81</v>
      </c>
      <c r="G13647">
        <v>7804</v>
      </c>
      <c r="H13647">
        <v>5.7593554492266497E-3</v>
      </c>
      <c r="I13647">
        <v>5.5148662512065703E-2</v>
      </c>
      <c r="J13647">
        <v>4.7402111457538802E-2</v>
      </c>
      <c r="K13647" t="s">
        <v>32203</v>
      </c>
      <c r="L13647">
        <v>73</v>
      </c>
      <c r="M13647" t="s">
        <v>5133</v>
      </c>
      <c r="N13647">
        <v>0.90123456790123502</v>
      </c>
      <c r="O13647">
        <v>1.1866059817945401E-2</v>
      </c>
    </row>
    <row r="13648" spans="1:15">
      <c r="A13648" t="s">
        <v>15008</v>
      </c>
      <c r="B13648" t="s">
        <v>23511</v>
      </c>
      <c r="C13648" t="s">
        <v>15009</v>
      </c>
      <c r="D13648">
        <v>20</v>
      </c>
      <c r="E13648">
        <v>6152</v>
      </c>
      <c r="F13648">
        <v>21</v>
      </c>
      <c r="G13648">
        <v>7804</v>
      </c>
      <c r="H13648">
        <v>4.4755802943696597E-2</v>
      </c>
      <c r="I13648">
        <v>0.25239912466249798</v>
      </c>
      <c r="J13648">
        <v>0.21694545060670101</v>
      </c>
      <c r="K13648" t="s">
        <v>32204</v>
      </c>
      <c r="L13648">
        <v>20</v>
      </c>
      <c r="M13648" t="s">
        <v>5133</v>
      </c>
      <c r="N13648">
        <v>0.952380952380952</v>
      </c>
      <c r="O13648">
        <v>3.2509752925877801E-3</v>
      </c>
    </row>
    <row r="13649" spans="1:15">
      <c r="A13649" t="s">
        <v>15010</v>
      </c>
      <c r="B13649" t="s">
        <v>23518</v>
      </c>
      <c r="C13649" t="s">
        <v>15011</v>
      </c>
      <c r="D13649">
        <v>1</v>
      </c>
      <c r="E13649">
        <v>787</v>
      </c>
      <c r="F13649">
        <v>17</v>
      </c>
      <c r="G13649">
        <v>7393</v>
      </c>
      <c r="H13649">
        <v>0.85275166731674401</v>
      </c>
      <c r="I13649">
        <v>1</v>
      </c>
      <c r="J13649">
        <v>0.966855260484069</v>
      </c>
      <c r="K13649" t="s">
        <v>24564</v>
      </c>
      <c r="L13649">
        <v>1</v>
      </c>
      <c r="M13649" t="s">
        <v>5133</v>
      </c>
      <c r="N13649">
        <v>5.8823529411764698E-2</v>
      </c>
      <c r="O13649">
        <v>1.27064803049555E-3</v>
      </c>
    </row>
    <row r="13650" spans="1:15">
      <c r="A13650" t="s">
        <v>15010</v>
      </c>
      <c r="B13650" t="s">
        <v>23513</v>
      </c>
      <c r="C13650" t="s">
        <v>15011</v>
      </c>
      <c r="D13650">
        <v>2</v>
      </c>
      <c r="E13650">
        <v>535</v>
      </c>
      <c r="F13650">
        <v>17</v>
      </c>
      <c r="G13650">
        <v>8124</v>
      </c>
      <c r="H13650">
        <v>0.30951995937748999</v>
      </c>
      <c r="I13650">
        <v>0.96185933942670199</v>
      </c>
      <c r="J13650">
        <v>0.91416282684384298</v>
      </c>
      <c r="K13650" t="s">
        <v>32205</v>
      </c>
      <c r="L13650">
        <v>2</v>
      </c>
      <c r="M13650" t="s">
        <v>5133</v>
      </c>
      <c r="N13650">
        <v>0.11764705882352899</v>
      </c>
      <c r="O13650">
        <v>3.7383177570093499E-3</v>
      </c>
    </row>
    <row r="13651" spans="1:15">
      <c r="A13651" t="s">
        <v>15010</v>
      </c>
      <c r="B13651" t="s">
        <v>23511</v>
      </c>
      <c r="C13651" t="s">
        <v>15011</v>
      </c>
      <c r="D13651">
        <v>14</v>
      </c>
      <c r="E13651">
        <v>6152</v>
      </c>
      <c r="F13651">
        <v>18</v>
      </c>
      <c r="G13651">
        <v>7804</v>
      </c>
      <c r="H13651">
        <v>0.67155994130583696</v>
      </c>
      <c r="I13651">
        <v>0.968912233598893</v>
      </c>
      <c r="J13651">
        <v>0.832812322140707</v>
      </c>
      <c r="K13651" t="s">
        <v>32206</v>
      </c>
      <c r="L13651">
        <v>14</v>
      </c>
      <c r="M13651" t="s">
        <v>5133</v>
      </c>
      <c r="N13651">
        <v>0.77777777777777801</v>
      </c>
      <c r="O13651">
        <v>2.2756827048114399E-3</v>
      </c>
    </row>
    <row r="13652" spans="1:15">
      <c r="A13652" t="s">
        <v>15012</v>
      </c>
      <c r="B13652" t="s">
        <v>23513</v>
      </c>
      <c r="C13652" t="s">
        <v>15013</v>
      </c>
      <c r="D13652">
        <v>2</v>
      </c>
      <c r="E13652">
        <v>535</v>
      </c>
      <c r="F13652">
        <v>10</v>
      </c>
      <c r="G13652">
        <v>8124</v>
      </c>
      <c r="H13652">
        <v>0.13720826776095801</v>
      </c>
      <c r="I13652">
        <v>0.66676148853393002</v>
      </c>
      <c r="J13652">
        <v>0.63369823653433999</v>
      </c>
      <c r="K13652" t="s">
        <v>32205</v>
      </c>
      <c r="L13652">
        <v>2</v>
      </c>
      <c r="M13652" t="s">
        <v>5133</v>
      </c>
      <c r="N13652">
        <v>0.2</v>
      </c>
      <c r="O13652">
        <v>3.7383177570093499E-3</v>
      </c>
    </row>
    <row r="13653" spans="1:15">
      <c r="A13653" t="s">
        <v>15012</v>
      </c>
      <c r="B13653" t="s">
        <v>23511</v>
      </c>
      <c r="C13653" t="s">
        <v>15013</v>
      </c>
      <c r="D13653">
        <v>8</v>
      </c>
      <c r="E13653">
        <v>6152</v>
      </c>
      <c r="F13653">
        <v>10</v>
      </c>
      <c r="G13653">
        <v>7804</v>
      </c>
      <c r="H13653">
        <v>0.64231594183968699</v>
      </c>
      <c r="I13653">
        <v>0.968912233598893</v>
      </c>
      <c r="J13653">
        <v>0.832812322140707</v>
      </c>
      <c r="K13653" t="s">
        <v>32207</v>
      </c>
      <c r="L13653">
        <v>8</v>
      </c>
      <c r="M13653" t="s">
        <v>5133</v>
      </c>
      <c r="N13653">
        <v>0.8</v>
      </c>
      <c r="O13653">
        <v>1.3003901170351099E-3</v>
      </c>
    </row>
    <row r="13654" spans="1:15">
      <c r="A13654" t="s">
        <v>15014</v>
      </c>
      <c r="B13654" t="s">
        <v>23511</v>
      </c>
      <c r="C13654" t="s">
        <v>15015</v>
      </c>
      <c r="D13654">
        <v>6</v>
      </c>
      <c r="E13654">
        <v>6152</v>
      </c>
      <c r="F13654">
        <v>8</v>
      </c>
      <c r="G13654">
        <v>7804</v>
      </c>
      <c r="H13654">
        <v>0.77072248517942499</v>
      </c>
      <c r="I13654">
        <v>0.968912233598893</v>
      </c>
      <c r="J13654">
        <v>0.832812322140707</v>
      </c>
      <c r="K13654" t="s">
        <v>24235</v>
      </c>
      <c r="L13654">
        <v>6</v>
      </c>
      <c r="M13654" t="s">
        <v>5133</v>
      </c>
      <c r="N13654">
        <v>0.75</v>
      </c>
      <c r="O13654">
        <v>9.7529258777633303E-4</v>
      </c>
    </row>
    <row r="13655" spans="1:15">
      <c r="A13655" t="s">
        <v>15014</v>
      </c>
      <c r="B13655" t="s">
        <v>23518</v>
      </c>
      <c r="C13655" t="s">
        <v>15015</v>
      </c>
      <c r="D13655">
        <v>1</v>
      </c>
      <c r="E13655">
        <v>787</v>
      </c>
      <c r="F13655">
        <v>8</v>
      </c>
      <c r="G13655">
        <v>7393</v>
      </c>
      <c r="H13655">
        <v>0.59379355565791103</v>
      </c>
      <c r="I13655">
        <v>1</v>
      </c>
      <c r="J13655">
        <v>0.966855260484069</v>
      </c>
      <c r="K13655" t="s">
        <v>24564</v>
      </c>
      <c r="L13655">
        <v>1</v>
      </c>
      <c r="M13655" t="s">
        <v>5133</v>
      </c>
      <c r="N13655">
        <v>0.125</v>
      </c>
      <c r="O13655">
        <v>1.27064803049555E-3</v>
      </c>
    </row>
    <row r="13656" spans="1:15">
      <c r="A13656" t="s">
        <v>15016</v>
      </c>
      <c r="B13656" t="s">
        <v>23511</v>
      </c>
      <c r="C13656" t="s">
        <v>15017</v>
      </c>
      <c r="D13656">
        <v>10</v>
      </c>
      <c r="E13656">
        <v>6152</v>
      </c>
      <c r="F13656">
        <v>10</v>
      </c>
      <c r="G13656">
        <v>7804</v>
      </c>
      <c r="H13656">
        <v>9.2537459108980397E-2</v>
      </c>
      <c r="I13656">
        <v>0.40853420848785299</v>
      </c>
      <c r="J13656">
        <v>0.35114875325800998</v>
      </c>
      <c r="K13656" t="s">
        <v>32208</v>
      </c>
      <c r="L13656">
        <v>10</v>
      </c>
      <c r="M13656" t="s">
        <v>5133</v>
      </c>
      <c r="N13656">
        <v>1</v>
      </c>
      <c r="O13656">
        <v>1.62548764629389E-3</v>
      </c>
    </row>
    <row r="13657" spans="1:15">
      <c r="A13657" t="s">
        <v>15018</v>
      </c>
      <c r="B13657" t="s">
        <v>23513</v>
      </c>
      <c r="C13657" t="s">
        <v>15019</v>
      </c>
      <c r="D13657">
        <v>2</v>
      </c>
      <c r="E13657">
        <v>535</v>
      </c>
      <c r="F13657">
        <v>6</v>
      </c>
      <c r="G13657">
        <v>8124</v>
      </c>
      <c r="H13657">
        <v>5.4382802179337199E-2</v>
      </c>
      <c r="I13657">
        <v>0.448760549738495</v>
      </c>
      <c r="J13657">
        <v>0.42650749013827299</v>
      </c>
      <c r="K13657" t="s">
        <v>32205</v>
      </c>
      <c r="L13657">
        <v>2</v>
      </c>
      <c r="M13657" t="s">
        <v>5133</v>
      </c>
      <c r="N13657">
        <v>0.33333333333333298</v>
      </c>
      <c r="O13657">
        <v>3.7383177570093499E-3</v>
      </c>
    </row>
    <row r="13658" spans="1:15">
      <c r="A13658" t="s">
        <v>15018</v>
      </c>
      <c r="B13658" t="s">
        <v>23511</v>
      </c>
      <c r="C13658" t="s">
        <v>15019</v>
      </c>
      <c r="D13658">
        <v>4</v>
      </c>
      <c r="E13658">
        <v>6152</v>
      </c>
      <c r="F13658">
        <v>6</v>
      </c>
      <c r="G13658">
        <v>7804</v>
      </c>
      <c r="H13658">
        <v>0.88632030892592895</v>
      </c>
      <c r="I13658">
        <v>1</v>
      </c>
      <c r="J13658">
        <v>0.85953329234717102</v>
      </c>
      <c r="K13658" t="s">
        <v>32209</v>
      </c>
      <c r="L13658">
        <v>4</v>
      </c>
      <c r="M13658" t="s">
        <v>5133</v>
      </c>
      <c r="N13658">
        <v>0.66666666666666696</v>
      </c>
      <c r="O13658">
        <v>6.5019505851755496E-4</v>
      </c>
    </row>
    <row r="13659" spans="1:15">
      <c r="A13659" t="s">
        <v>15020</v>
      </c>
      <c r="B13659" t="s">
        <v>23511</v>
      </c>
      <c r="C13659" t="s">
        <v>15021</v>
      </c>
      <c r="D13659">
        <v>4</v>
      </c>
      <c r="E13659">
        <v>6152</v>
      </c>
      <c r="F13659">
        <v>6</v>
      </c>
      <c r="G13659">
        <v>7804</v>
      </c>
      <c r="H13659">
        <v>0.88632030892592895</v>
      </c>
      <c r="I13659">
        <v>1</v>
      </c>
      <c r="J13659">
        <v>0.85953329234717102</v>
      </c>
      <c r="K13659" t="s">
        <v>32209</v>
      </c>
      <c r="L13659">
        <v>4</v>
      </c>
      <c r="M13659" t="s">
        <v>5133</v>
      </c>
      <c r="N13659">
        <v>0.66666666666666696</v>
      </c>
      <c r="O13659">
        <v>6.5019505851755496E-4</v>
      </c>
    </row>
    <row r="13660" spans="1:15">
      <c r="A13660" t="s">
        <v>15020</v>
      </c>
      <c r="B13660" t="s">
        <v>23513</v>
      </c>
      <c r="C13660" t="s">
        <v>15021</v>
      </c>
      <c r="D13660">
        <v>2</v>
      </c>
      <c r="E13660">
        <v>535</v>
      </c>
      <c r="F13660">
        <v>6</v>
      </c>
      <c r="G13660">
        <v>8124</v>
      </c>
      <c r="H13660">
        <v>5.4382802179337199E-2</v>
      </c>
      <c r="I13660">
        <v>0.448760549738495</v>
      </c>
      <c r="J13660">
        <v>0.42650749013827299</v>
      </c>
      <c r="K13660" t="s">
        <v>32205</v>
      </c>
      <c r="L13660">
        <v>2</v>
      </c>
      <c r="M13660" t="s">
        <v>5133</v>
      </c>
      <c r="N13660">
        <v>0.33333333333333298</v>
      </c>
      <c r="O13660">
        <v>3.7383177570093499E-3</v>
      </c>
    </row>
    <row r="13661" spans="1:15">
      <c r="A13661" t="s">
        <v>15022</v>
      </c>
      <c r="B13661" t="s">
        <v>23513</v>
      </c>
      <c r="C13661" t="s">
        <v>15023</v>
      </c>
      <c r="D13661">
        <v>2</v>
      </c>
      <c r="E13661">
        <v>535</v>
      </c>
      <c r="F13661">
        <v>6</v>
      </c>
      <c r="G13661">
        <v>8124</v>
      </c>
      <c r="H13661">
        <v>5.4382802179337199E-2</v>
      </c>
      <c r="I13661">
        <v>0.448760549738495</v>
      </c>
      <c r="J13661">
        <v>0.42650749013827299</v>
      </c>
      <c r="K13661" t="s">
        <v>32205</v>
      </c>
      <c r="L13661">
        <v>2</v>
      </c>
      <c r="M13661" t="s">
        <v>5133</v>
      </c>
      <c r="N13661">
        <v>0.33333333333333298</v>
      </c>
      <c r="O13661">
        <v>3.7383177570093499E-3</v>
      </c>
    </row>
    <row r="13662" spans="1:15">
      <c r="A13662" t="s">
        <v>15022</v>
      </c>
      <c r="B13662" t="s">
        <v>23511</v>
      </c>
      <c r="C13662" t="s">
        <v>15023</v>
      </c>
      <c r="D13662">
        <v>4</v>
      </c>
      <c r="E13662">
        <v>6152</v>
      </c>
      <c r="F13662">
        <v>6</v>
      </c>
      <c r="G13662">
        <v>7804</v>
      </c>
      <c r="H13662">
        <v>0.88632030892592895</v>
      </c>
      <c r="I13662">
        <v>1</v>
      </c>
      <c r="J13662">
        <v>0.85953329234717102</v>
      </c>
      <c r="K13662" t="s">
        <v>32209</v>
      </c>
      <c r="L13662">
        <v>4</v>
      </c>
      <c r="M13662" t="s">
        <v>5133</v>
      </c>
      <c r="N13662">
        <v>0.66666666666666696</v>
      </c>
      <c r="O13662">
        <v>6.5019505851755496E-4</v>
      </c>
    </row>
    <row r="13663" spans="1:15">
      <c r="A13663" t="s">
        <v>15024</v>
      </c>
      <c r="B13663" t="s">
        <v>23513</v>
      </c>
      <c r="C13663" t="s">
        <v>15025</v>
      </c>
      <c r="D13663">
        <v>2</v>
      </c>
      <c r="E13663">
        <v>535</v>
      </c>
      <c r="F13663">
        <v>6</v>
      </c>
      <c r="G13663">
        <v>8124</v>
      </c>
      <c r="H13663">
        <v>5.4382802179337199E-2</v>
      </c>
      <c r="I13663">
        <v>0.448760549738495</v>
      </c>
      <c r="J13663">
        <v>0.42650749013827299</v>
      </c>
      <c r="K13663" t="s">
        <v>32205</v>
      </c>
      <c r="L13663">
        <v>2</v>
      </c>
      <c r="M13663" t="s">
        <v>5133</v>
      </c>
      <c r="N13663">
        <v>0.33333333333333298</v>
      </c>
      <c r="O13663">
        <v>3.7383177570093499E-3</v>
      </c>
    </row>
    <row r="13664" spans="1:15">
      <c r="A13664" t="s">
        <v>15024</v>
      </c>
      <c r="B13664" t="s">
        <v>23511</v>
      </c>
      <c r="C13664" t="s">
        <v>15025</v>
      </c>
      <c r="D13664">
        <v>4</v>
      </c>
      <c r="E13664">
        <v>6152</v>
      </c>
      <c r="F13664">
        <v>6</v>
      </c>
      <c r="G13664">
        <v>7804</v>
      </c>
      <c r="H13664">
        <v>0.88632030892592895</v>
      </c>
      <c r="I13664">
        <v>1</v>
      </c>
      <c r="J13664">
        <v>0.85953329234717102</v>
      </c>
      <c r="K13664" t="s">
        <v>32209</v>
      </c>
      <c r="L13664">
        <v>4</v>
      </c>
      <c r="M13664" t="s">
        <v>5133</v>
      </c>
      <c r="N13664">
        <v>0.66666666666666696</v>
      </c>
      <c r="O13664">
        <v>6.5019505851755496E-4</v>
      </c>
    </row>
    <row r="13665" spans="1:15">
      <c r="A13665" t="s">
        <v>15026</v>
      </c>
      <c r="B13665" t="s">
        <v>23518</v>
      </c>
      <c r="C13665" t="s">
        <v>15027</v>
      </c>
      <c r="D13665">
        <v>68</v>
      </c>
      <c r="E13665">
        <v>787</v>
      </c>
      <c r="F13665">
        <v>1264</v>
      </c>
      <c r="G13665">
        <v>7393</v>
      </c>
      <c r="H13665">
        <v>0.99999999999975298</v>
      </c>
      <c r="I13665">
        <v>1</v>
      </c>
      <c r="J13665">
        <v>0.966855260484069</v>
      </c>
      <c r="K13665" t="s">
        <v>32210</v>
      </c>
      <c r="L13665">
        <v>68</v>
      </c>
      <c r="M13665" t="s">
        <v>5133</v>
      </c>
      <c r="N13665">
        <v>5.3797468354430403E-2</v>
      </c>
      <c r="O13665">
        <v>8.6404066073697605E-2</v>
      </c>
    </row>
    <row r="13666" spans="1:15">
      <c r="A13666" t="s">
        <v>15026</v>
      </c>
      <c r="B13666" t="s">
        <v>23513</v>
      </c>
      <c r="C13666" t="s">
        <v>15027</v>
      </c>
      <c r="D13666">
        <v>41</v>
      </c>
      <c r="E13666">
        <v>535</v>
      </c>
      <c r="F13666">
        <v>1383</v>
      </c>
      <c r="G13666">
        <v>8124</v>
      </c>
      <c r="H13666">
        <v>0.99999999997586497</v>
      </c>
      <c r="I13666">
        <v>0.99999999999997702</v>
      </c>
      <c r="J13666">
        <v>0.95041217501583097</v>
      </c>
      <c r="K13666" t="s">
        <v>32211</v>
      </c>
      <c r="L13666">
        <v>41</v>
      </c>
      <c r="M13666" t="s">
        <v>5133</v>
      </c>
      <c r="N13666">
        <v>2.9645697758496001E-2</v>
      </c>
      <c r="O13666">
        <v>7.6635514018691606E-2</v>
      </c>
    </row>
    <row r="13667" spans="1:15">
      <c r="A13667" t="s">
        <v>15026</v>
      </c>
      <c r="B13667" t="s">
        <v>23511</v>
      </c>
      <c r="C13667" t="s">
        <v>15027</v>
      </c>
      <c r="D13667">
        <v>1223</v>
      </c>
      <c r="E13667">
        <v>6152</v>
      </c>
      <c r="F13667">
        <v>1378</v>
      </c>
      <c r="G13667">
        <v>7804</v>
      </c>
      <c r="H13667" s="34">
        <v>5.0290756999657102E-26</v>
      </c>
      <c r="I13667" s="34">
        <v>3.0944531416351498E-23</v>
      </c>
      <c r="J13667" s="34">
        <v>2.6597854968437102E-23</v>
      </c>
      <c r="K13667" t="s">
        <v>32212</v>
      </c>
      <c r="L13667">
        <v>1223</v>
      </c>
      <c r="M13667" t="s">
        <v>5133</v>
      </c>
      <c r="N13667">
        <v>0.88751814223512304</v>
      </c>
      <c r="O13667">
        <v>0.19879713914174299</v>
      </c>
    </row>
    <row r="13668" spans="1:15">
      <c r="A13668" t="s">
        <v>15028</v>
      </c>
      <c r="B13668" t="s">
        <v>23511</v>
      </c>
      <c r="C13668" t="s">
        <v>15029</v>
      </c>
      <c r="D13668">
        <v>715</v>
      </c>
      <c r="E13668">
        <v>6152</v>
      </c>
      <c r="F13668">
        <v>818</v>
      </c>
      <c r="G13668">
        <v>7804</v>
      </c>
      <c r="H13668" s="34">
        <v>1.5881766690568099E-11</v>
      </c>
      <c r="I13668" s="34">
        <v>1.3029666089053599E-9</v>
      </c>
      <c r="J13668" s="34">
        <v>1.1199431791708499E-9</v>
      </c>
      <c r="K13668" t="s">
        <v>32213</v>
      </c>
      <c r="L13668">
        <v>715</v>
      </c>
      <c r="M13668" t="s">
        <v>5133</v>
      </c>
      <c r="N13668">
        <v>0.87408312958435197</v>
      </c>
      <c r="O13668">
        <v>0.116222366710013</v>
      </c>
    </row>
    <row r="13669" spans="1:15">
      <c r="A13669" t="s">
        <v>15028</v>
      </c>
      <c r="B13669" t="s">
        <v>23518</v>
      </c>
      <c r="C13669" t="s">
        <v>15029</v>
      </c>
      <c r="D13669">
        <v>40</v>
      </c>
      <c r="E13669">
        <v>787</v>
      </c>
      <c r="F13669">
        <v>744</v>
      </c>
      <c r="G13669">
        <v>7393</v>
      </c>
      <c r="H13669">
        <v>0.99999996479166398</v>
      </c>
      <c r="I13669">
        <v>1</v>
      </c>
      <c r="J13669">
        <v>0.966855260484069</v>
      </c>
      <c r="K13669" t="s">
        <v>26819</v>
      </c>
      <c r="L13669">
        <v>40</v>
      </c>
      <c r="M13669" t="s">
        <v>5133</v>
      </c>
      <c r="N13669">
        <v>5.3763440860215103E-2</v>
      </c>
      <c r="O13669">
        <v>5.0825921219822101E-2</v>
      </c>
    </row>
    <row r="13670" spans="1:15">
      <c r="A13670" t="s">
        <v>15028</v>
      </c>
      <c r="B13670" t="s">
        <v>23513</v>
      </c>
      <c r="C13670" t="s">
        <v>15029</v>
      </c>
      <c r="D13670">
        <v>40</v>
      </c>
      <c r="E13670">
        <v>535</v>
      </c>
      <c r="F13670">
        <v>813</v>
      </c>
      <c r="G13670">
        <v>8124</v>
      </c>
      <c r="H13670">
        <v>0.98461348263441095</v>
      </c>
      <c r="I13670">
        <v>0.99999999999997702</v>
      </c>
      <c r="J13670">
        <v>0.95041217501583097</v>
      </c>
      <c r="K13670" t="s">
        <v>27576</v>
      </c>
      <c r="L13670">
        <v>40</v>
      </c>
      <c r="M13670" t="s">
        <v>5133</v>
      </c>
      <c r="N13670">
        <v>4.920049200492E-2</v>
      </c>
      <c r="O13670">
        <v>7.4766355140186896E-2</v>
      </c>
    </row>
    <row r="13671" spans="1:15">
      <c r="A13671" t="s">
        <v>15030</v>
      </c>
      <c r="B13671" t="s">
        <v>23511</v>
      </c>
      <c r="C13671" t="s">
        <v>15031</v>
      </c>
      <c r="D13671">
        <v>31</v>
      </c>
      <c r="E13671">
        <v>6152</v>
      </c>
      <c r="F13671">
        <v>31</v>
      </c>
      <c r="G13671">
        <v>7804</v>
      </c>
      <c r="H13671">
        <v>6.1759188474826002E-4</v>
      </c>
      <c r="I13671">
        <v>8.8891697446588092E-3</v>
      </c>
      <c r="J13671">
        <v>7.6405373368594398E-3</v>
      </c>
      <c r="K13671" t="s">
        <v>30440</v>
      </c>
      <c r="L13671">
        <v>31</v>
      </c>
      <c r="M13671" t="s">
        <v>5133</v>
      </c>
      <c r="N13671">
        <v>1</v>
      </c>
      <c r="O13671">
        <v>5.0390117035110501E-3</v>
      </c>
    </row>
    <row r="13672" spans="1:15">
      <c r="A13672" t="s">
        <v>15032</v>
      </c>
      <c r="B13672" t="s">
        <v>23513</v>
      </c>
      <c r="C13672" t="s">
        <v>15033</v>
      </c>
      <c r="D13672">
        <v>42</v>
      </c>
      <c r="E13672">
        <v>535</v>
      </c>
      <c r="F13672">
        <v>1055</v>
      </c>
      <c r="G13672">
        <v>8124</v>
      </c>
      <c r="H13672">
        <v>0.99996107977212401</v>
      </c>
      <c r="I13672">
        <v>0.99999999999997702</v>
      </c>
      <c r="J13672">
        <v>0.95041217501583097</v>
      </c>
      <c r="K13672" t="s">
        <v>32214</v>
      </c>
      <c r="L13672">
        <v>42</v>
      </c>
      <c r="M13672" t="s">
        <v>5133</v>
      </c>
      <c r="N13672">
        <v>3.9810426540284397E-2</v>
      </c>
      <c r="O13672">
        <v>7.8504672897196301E-2</v>
      </c>
    </row>
    <row r="13673" spans="1:15">
      <c r="A13673" t="s">
        <v>15032</v>
      </c>
      <c r="B13673" t="s">
        <v>23518</v>
      </c>
      <c r="C13673" t="s">
        <v>15033</v>
      </c>
      <c r="D13673">
        <v>57</v>
      </c>
      <c r="E13673">
        <v>787</v>
      </c>
      <c r="F13673">
        <v>956</v>
      </c>
      <c r="G13673">
        <v>7393</v>
      </c>
      <c r="H13673">
        <v>0.99999997268424501</v>
      </c>
      <c r="I13673">
        <v>1</v>
      </c>
      <c r="J13673">
        <v>0.966855260484069</v>
      </c>
      <c r="K13673" t="s">
        <v>32215</v>
      </c>
      <c r="L13673">
        <v>57</v>
      </c>
      <c r="M13673" t="s">
        <v>5133</v>
      </c>
      <c r="N13673">
        <v>5.9623430962343099E-2</v>
      </c>
      <c r="O13673">
        <v>7.2426937738246502E-2</v>
      </c>
    </row>
    <row r="13674" spans="1:15">
      <c r="A13674" t="s">
        <v>15032</v>
      </c>
      <c r="B13674" t="s">
        <v>23511</v>
      </c>
      <c r="C13674" t="s">
        <v>15033</v>
      </c>
      <c r="D13674">
        <v>905</v>
      </c>
      <c r="E13674">
        <v>6152</v>
      </c>
      <c r="F13674">
        <v>1038</v>
      </c>
      <c r="G13674">
        <v>7804</v>
      </c>
      <c r="H13674" s="34">
        <v>7.4209705253496996E-14</v>
      </c>
      <c r="I13674" s="34">
        <v>9.4882408859828301E-12</v>
      </c>
      <c r="J13674" s="34">
        <v>8.1554589273118606E-12</v>
      </c>
      <c r="K13674" t="s">
        <v>32216</v>
      </c>
      <c r="L13674">
        <v>905</v>
      </c>
      <c r="M13674" t="s">
        <v>5133</v>
      </c>
      <c r="N13674">
        <v>0.87186897880539505</v>
      </c>
      <c r="O13674">
        <v>0.147106631989597</v>
      </c>
    </row>
    <row r="13675" spans="1:15">
      <c r="A13675" t="s">
        <v>15034</v>
      </c>
      <c r="B13675" t="s">
        <v>23511</v>
      </c>
      <c r="C13675" t="s">
        <v>15035</v>
      </c>
      <c r="D13675">
        <v>4</v>
      </c>
      <c r="E13675">
        <v>6152</v>
      </c>
      <c r="F13675">
        <v>4</v>
      </c>
      <c r="G13675">
        <v>7804</v>
      </c>
      <c r="H13675">
        <v>0.38610601832086699</v>
      </c>
      <c r="I13675">
        <v>0.90829480295553899</v>
      </c>
      <c r="J13675">
        <v>0.78070962240619901</v>
      </c>
      <c r="K13675" t="s">
        <v>32217</v>
      </c>
      <c r="L13675">
        <v>4</v>
      </c>
      <c r="M13675" t="s">
        <v>5133</v>
      </c>
      <c r="N13675">
        <v>1</v>
      </c>
      <c r="O13675">
        <v>6.5019505851755496E-4</v>
      </c>
    </row>
    <row r="13676" spans="1:15">
      <c r="A13676" t="s">
        <v>15036</v>
      </c>
      <c r="B13676" t="s">
        <v>23511</v>
      </c>
      <c r="C13676" t="s">
        <v>15037</v>
      </c>
      <c r="D13676">
        <v>2113</v>
      </c>
      <c r="E13676">
        <v>6152</v>
      </c>
      <c r="F13676">
        <v>2433</v>
      </c>
      <c r="G13676">
        <v>7804</v>
      </c>
      <c r="H13676" s="34">
        <v>1.2814590192058201E-33</v>
      </c>
      <c r="I13676" s="34">
        <v>6.3079820220406703E-30</v>
      </c>
      <c r="J13676" s="34">
        <v>5.4219205554713797E-30</v>
      </c>
      <c r="K13676" t="s">
        <v>32218</v>
      </c>
      <c r="L13676">
        <v>2113</v>
      </c>
      <c r="M13676" t="s">
        <v>5133</v>
      </c>
      <c r="N13676">
        <v>0.86847513357994199</v>
      </c>
      <c r="O13676">
        <v>0.34346553966189902</v>
      </c>
    </row>
    <row r="13677" spans="1:15">
      <c r="A13677" t="s">
        <v>15036</v>
      </c>
      <c r="B13677" t="s">
        <v>23513</v>
      </c>
      <c r="C13677" t="s">
        <v>15037</v>
      </c>
      <c r="D13677">
        <v>101</v>
      </c>
      <c r="E13677">
        <v>535</v>
      </c>
      <c r="F13677">
        <v>2471</v>
      </c>
      <c r="G13677">
        <v>8124</v>
      </c>
      <c r="H13677">
        <v>0.99999999985695198</v>
      </c>
      <c r="I13677">
        <v>0.99999999999997702</v>
      </c>
      <c r="J13677">
        <v>0.95041217501583097</v>
      </c>
      <c r="K13677" t="s">
        <v>32219</v>
      </c>
      <c r="L13677">
        <v>101</v>
      </c>
      <c r="M13677" t="s">
        <v>5133</v>
      </c>
      <c r="N13677">
        <v>4.0874140024281698E-2</v>
      </c>
      <c r="O13677">
        <v>0.18878504672897201</v>
      </c>
    </row>
    <row r="13678" spans="1:15">
      <c r="A13678" t="s">
        <v>15036</v>
      </c>
      <c r="B13678" t="s">
        <v>23518</v>
      </c>
      <c r="C13678" t="s">
        <v>15037</v>
      </c>
      <c r="D13678">
        <v>142</v>
      </c>
      <c r="E13678">
        <v>787</v>
      </c>
      <c r="F13678">
        <v>2224</v>
      </c>
      <c r="G13678">
        <v>7393</v>
      </c>
      <c r="H13678">
        <v>1</v>
      </c>
      <c r="I13678">
        <v>1</v>
      </c>
      <c r="J13678">
        <v>0.966855260484069</v>
      </c>
      <c r="K13678" t="s">
        <v>32220</v>
      </c>
      <c r="L13678">
        <v>142</v>
      </c>
      <c r="M13678" t="s">
        <v>5133</v>
      </c>
      <c r="N13678">
        <v>6.38489208633094E-2</v>
      </c>
      <c r="O13678">
        <v>0.18043202033036801</v>
      </c>
    </row>
    <row r="13679" spans="1:15">
      <c r="A13679" t="s">
        <v>15038</v>
      </c>
      <c r="B13679" t="s">
        <v>23513</v>
      </c>
      <c r="C13679" t="s">
        <v>15039</v>
      </c>
      <c r="D13679">
        <v>20</v>
      </c>
      <c r="E13679">
        <v>535</v>
      </c>
      <c r="F13679">
        <v>365</v>
      </c>
      <c r="G13679">
        <v>8124</v>
      </c>
      <c r="H13679">
        <v>0.83635832649465602</v>
      </c>
      <c r="I13679">
        <v>0.99999999999997702</v>
      </c>
      <c r="J13679">
        <v>0.95041217501583097</v>
      </c>
      <c r="K13679" t="s">
        <v>32221</v>
      </c>
      <c r="L13679">
        <v>20</v>
      </c>
      <c r="M13679" t="s">
        <v>5133</v>
      </c>
      <c r="N13679">
        <v>5.4794520547945202E-2</v>
      </c>
      <c r="O13679">
        <v>3.7383177570093497E-2</v>
      </c>
    </row>
    <row r="13680" spans="1:15">
      <c r="A13680" t="s">
        <v>15038</v>
      </c>
      <c r="B13680" t="s">
        <v>23518</v>
      </c>
      <c r="C13680" t="s">
        <v>15039</v>
      </c>
      <c r="D13680">
        <v>8</v>
      </c>
      <c r="E13680">
        <v>787</v>
      </c>
      <c r="F13680">
        <v>312</v>
      </c>
      <c r="G13680">
        <v>7393</v>
      </c>
      <c r="H13680">
        <v>0.99999999246001103</v>
      </c>
      <c r="I13680">
        <v>1</v>
      </c>
      <c r="J13680">
        <v>0.966855260484069</v>
      </c>
      <c r="K13680" t="s">
        <v>32222</v>
      </c>
      <c r="L13680">
        <v>8</v>
      </c>
      <c r="M13680" t="s">
        <v>5133</v>
      </c>
      <c r="N13680">
        <v>2.5641025641025599E-2</v>
      </c>
      <c r="O13680">
        <v>1.01651842439644E-2</v>
      </c>
    </row>
    <row r="13681" spans="1:15">
      <c r="A13681" t="s">
        <v>15038</v>
      </c>
      <c r="B13681" t="s">
        <v>23511</v>
      </c>
      <c r="C13681" t="s">
        <v>15039</v>
      </c>
      <c r="D13681">
        <v>312</v>
      </c>
      <c r="E13681">
        <v>6152</v>
      </c>
      <c r="F13681">
        <v>350</v>
      </c>
      <c r="G13681">
        <v>7804</v>
      </c>
      <c r="H13681" s="34">
        <v>1.6642432313421199E-7</v>
      </c>
      <c r="I13681" s="34">
        <v>6.6333905314021098E-6</v>
      </c>
      <c r="J13681" s="34">
        <v>5.7016200028806103E-6</v>
      </c>
      <c r="K13681" t="s">
        <v>32223</v>
      </c>
      <c r="L13681">
        <v>312</v>
      </c>
      <c r="M13681" t="s">
        <v>5133</v>
      </c>
      <c r="N13681">
        <v>0.89142857142857101</v>
      </c>
      <c r="O13681">
        <v>5.0715214564369303E-2</v>
      </c>
    </row>
    <row r="13682" spans="1:15">
      <c r="A13682" t="s">
        <v>15040</v>
      </c>
      <c r="B13682" t="s">
        <v>23511</v>
      </c>
      <c r="C13682" t="s">
        <v>15041</v>
      </c>
      <c r="D13682">
        <v>5</v>
      </c>
      <c r="E13682">
        <v>6152</v>
      </c>
      <c r="F13682">
        <v>5</v>
      </c>
      <c r="G13682">
        <v>7804</v>
      </c>
      <c r="H13682">
        <v>0.30433074367137097</v>
      </c>
      <c r="I13682">
        <v>0.81020448119108801</v>
      </c>
      <c r="J13682">
        <v>0.69639772519260701</v>
      </c>
      <c r="K13682" t="s">
        <v>32224</v>
      </c>
      <c r="L13682">
        <v>5</v>
      </c>
      <c r="M13682" t="s">
        <v>5133</v>
      </c>
      <c r="N13682">
        <v>1</v>
      </c>
      <c r="O13682">
        <v>8.1274382314694405E-4</v>
      </c>
    </row>
    <row r="13683" spans="1:15">
      <c r="A13683" t="s">
        <v>15042</v>
      </c>
      <c r="B13683" t="s">
        <v>23511</v>
      </c>
      <c r="C13683" t="s">
        <v>15043</v>
      </c>
      <c r="D13683">
        <v>2</v>
      </c>
      <c r="E13683">
        <v>6152</v>
      </c>
      <c r="F13683">
        <v>2</v>
      </c>
      <c r="G13683">
        <v>7804</v>
      </c>
      <c r="H13683">
        <v>0.62141708038142995</v>
      </c>
      <c r="I13683">
        <v>0.968912233598893</v>
      </c>
      <c r="J13683">
        <v>0.832812322140707</v>
      </c>
      <c r="K13683" t="s">
        <v>26748</v>
      </c>
      <c r="L13683">
        <v>2</v>
      </c>
      <c r="M13683" t="s">
        <v>5133</v>
      </c>
      <c r="N13683">
        <v>1</v>
      </c>
      <c r="O13683">
        <v>3.2509752925877802E-4</v>
      </c>
    </row>
    <row r="13684" spans="1:15">
      <c r="A13684" t="s">
        <v>15044</v>
      </c>
      <c r="B13684" t="s">
        <v>23511</v>
      </c>
      <c r="C13684" t="s">
        <v>15045</v>
      </c>
      <c r="D13684">
        <v>573</v>
      </c>
      <c r="E13684">
        <v>6152</v>
      </c>
      <c r="F13684">
        <v>639</v>
      </c>
      <c r="G13684">
        <v>7804</v>
      </c>
      <c r="H13684" s="34">
        <v>3.9106644984314102E-14</v>
      </c>
      <c r="I13684" s="34">
        <v>5.2027691874401603E-12</v>
      </c>
      <c r="J13684" s="34">
        <v>4.4719533290028603E-12</v>
      </c>
      <c r="K13684" t="s">
        <v>32225</v>
      </c>
      <c r="L13684">
        <v>573</v>
      </c>
      <c r="M13684" t="s">
        <v>5133</v>
      </c>
      <c r="N13684">
        <v>0.89671361502347402</v>
      </c>
      <c r="O13684">
        <v>9.3140442132639806E-2</v>
      </c>
    </row>
    <row r="13685" spans="1:15">
      <c r="A13685" t="s">
        <v>15044</v>
      </c>
      <c r="B13685" t="s">
        <v>23513</v>
      </c>
      <c r="C13685" t="s">
        <v>15045</v>
      </c>
      <c r="D13685">
        <v>26</v>
      </c>
      <c r="E13685">
        <v>535</v>
      </c>
      <c r="F13685">
        <v>636</v>
      </c>
      <c r="G13685">
        <v>8124</v>
      </c>
      <c r="H13685">
        <v>0.99807504458840102</v>
      </c>
      <c r="I13685">
        <v>0.99999999999997702</v>
      </c>
      <c r="J13685">
        <v>0.95041217501583097</v>
      </c>
      <c r="K13685" t="s">
        <v>30366</v>
      </c>
      <c r="L13685">
        <v>26</v>
      </c>
      <c r="M13685" t="s">
        <v>5133</v>
      </c>
      <c r="N13685">
        <v>4.08805031446541E-2</v>
      </c>
      <c r="O13685">
        <v>4.8598130841121502E-2</v>
      </c>
    </row>
    <row r="13686" spans="1:15">
      <c r="A13686" t="s">
        <v>15044</v>
      </c>
      <c r="B13686" t="s">
        <v>23518</v>
      </c>
      <c r="C13686" t="s">
        <v>15045</v>
      </c>
      <c r="D13686">
        <v>26</v>
      </c>
      <c r="E13686">
        <v>787</v>
      </c>
      <c r="F13686">
        <v>559</v>
      </c>
      <c r="G13686">
        <v>7393</v>
      </c>
      <c r="H13686">
        <v>0.99999995577353895</v>
      </c>
      <c r="I13686">
        <v>1</v>
      </c>
      <c r="J13686">
        <v>0.966855260484069</v>
      </c>
      <c r="K13686" t="s">
        <v>32226</v>
      </c>
      <c r="L13686">
        <v>26</v>
      </c>
      <c r="M13686" t="s">
        <v>5133</v>
      </c>
      <c r="N13686">
        <v>4.6511627906976702E-2</v>
      </c>
      <c r="O13686">
        <v>3.3036848792884398E-2</v>
      </c>
    </row>
    <row r="13687" spans="1:15">
      <c r="A13687" t="s">
        <v>15046</v>
      </c>
      <c r="B13687" t="s">
        <v>23513</v>
      </c>
      <c r="C13687" t="s">
        <v>15047</v>
      </c>
      <c r="D13687">
        <v>26</v>
      </c>
      <c r="E13687">
        <v>535</v>
      </c>
      <c r="F13687">
        <v>622</v>
      </c>
      <c r="G13687">
        <v>8124</v>
      </c>
      <c r="H13687">
        <v>0.99699310831681198</v>
      </c>
      <c r="I13687">
        <v>0.99999999999997702</v>
      </c>
      <c r="J13687">
        <v>0.95041217501583097</v>
      </c>
      <c r="K13687" t="s">
        <v>30366</v>
      </c>
      <c r="L13687">
        <v>26</v>
      </c>
      <c r="M13687" t="s">
        <v>5133</v>
      </c>
      <c r="N13687">
        <v>4.1800643086816698E-2</v>
      </c>
      <c r="O13687">
        <v>4.8598130841121502E-2</v>
      </c>
    </row>
    <row r="13688" spans="1:15">
      <c r="A13688" t="s">
        <v>15046</v>
      </c>
      <c r="B13688" t="s">
        <v>23511</v>
      </c>
      <c r="C13688" t="s">
        <v>15047</v>
      </c>
      <c r="D13688">
        <v>562</v>
      </c>
      <c r="E13688">
        <v>6152</v>
      </c>
      <c r="F13688">
        <v>627</v>
      </c>
      <c r="G13688">
        <v>7804</v>
      </c>
      <c r="H13688" s="34">
        <v>8.7026955677874697E-14</v>
      </c>
      <c r="I13688" s="34">
        <v>1.0577535538872499E-11</v>
      </c>
      <c r="J13688" s="34">
        <v>9.0917439466463299E-12</v>
      </c>
      <c r="K13688" t="s">
        <v>32227</v>
      </c>
      <c r="L13688">
        <v>562</v>
      </c>
      <c r="M13688" t="s">
        <v>5133</v>
      </c>
      <c r="N13688">
        <v>0.89633173843700198</v>
      </c>
      <c r="O13688">
        <v>9.1352405721716504E-2</v>
      </c>
    </row>
    <row r="13689" spans="1:15">
      <c r="A13689" t="s">
        <v>15046</v>
      </c>
      <c r="B13689" t="s">
        <v>23518</v>
      </c>
      <c r="C13689" t="s">
        <v>15047</v>
      </c>
      <c r="D13689">
        <v>26</v>
      </c>
      <c r="E13689">
        <v>787</v>
      </c>
      <c r="F13689">
        <v>554</v>
      </c>
      <c r="G13689">
        <v>7393</v>
      </c>
      <c r="H13689">
        <v>0.999999936171309</v>
      </c>
      <c r="I13689">
        <v>1</v>
      </c>
      <c r="J13689">
        <v>0.966855260484069</v>
      </c>
      <c r="K13689" t="s">
        <v>32226</v>
      </c>
      <c r="L13689">
        <v>26</v>
      </c>
      <c r="M13689" t="s">
        <v>5133</v>
      </c>
      <c r="N13689">
        <v>4.6931407942238303E-2</v>
      </c>
      <c r="O13689">
        <v>3.3036848792884398E-2</v>
      </c>
    </row>
    <row r="13690" spans="1:15">
      <c r="A13690" t="s">
        <v>15048</v>
      </c>
      <c r="B13690" t="s">
        <v>23511</v>
      </c>
      <c r="C13690" t="s">
        <v>15049</v>
      </c>
      <c r="D13690">
        <v>24</v>
      </c>
      <c r="E13690">
        <v>6152</v>
      </c>
      <c r="F13690">
        <v>24</v>
      </c>
      <c r="G13690">
        <v>7804</v>
      </c>
      <c r="H13690">
        <v>3.2858193562085298E-3</v>
      </c>
      <c r="I13690">
        <v>3.5047553154791897E-2</v>
      </c>
      <c r="J13690">
        <v>3.01245387518508E-2</v>
      </c>
      <c r="K13690" t="s">
        <v>32228</v>
      </c>
      <c r="L13690">
        <v>24</v>
      </c>
      <c r="M13690" t="s">
        <v>5133</v>
      </c>
      <c r="N13690">
        <v>1</v>
      </c>
      <c r="O13690">
        <v>3.90117035110533E-3</v>
      </c>
    </row>
    <row r="13691" spans="1:15">
      <c r="A13691" t="s">
        <v>15050</v>
      </c>
      <c r="B13691" t="s">
        <v>23511</v>
      </c>
      <c r="C13691" t="s">
        <v>15051</v>
      </c>
      <c r="D13691">
        <v>10</v>
      </c>
      <c r="E13691">
        <v>6152</v>
      </c>
      <c r="F13691">
        <v>10</v>
      </c>
      <c r="G13691">
        <v>7804</v>
      </c>
      <c r="H13691">
        <v>9.2537459108980397E-2</v>
      </c>
      <c r="I13691">
        <v>0.40853420848785299</v>
      </c>
      <c r="J13691">
        <v>0.35114875325800998</v>
      </c>
      <c r="K13691" t="s">
        <v>27976</v>
      </c>
      <c r="L13691">
        <v>10</v>
      </c>
      <c r="M13691" t="s">
        <v>5133</v>
      </c>
      <c r="N13691">
        <v>1</v>
      </c>
      <c r="O13691">
        <v>1.62548764629389E-3</v>
      </c>
    </row>
    <row r="13692" spans="1:15">
      <c r="A13692" t="s">
        <v>15052</v>
      </c>
      <c r="B13692" t="s">
        <v>23513</v>
      </c>
      <c r="C13692" t="s">
        <v>15053</v>
      </c>
      <c r="D13692">
        <v>1</v>
      </c>
      <c r="E13692">
        <v>535</v>
      </c>
      <c r="F13692">
        <v>24</v>
      </c>
      <c r="G13692">
        <v>8124</v>
      </c>
      <c r="H13692">
        <v>0.80550470903677196</v>
      </c>
      <c r="I13692">
        <v>0.99999999999997702</v>
      </c>
      <c r="J13692">
        <v>0.95041217501583097</v>
      </c>
      <c r="K13692" t="s">
        <v>23649</v>
      </c>
      <c r="L13692">
        <v>1</v>
      </c>
      <c r="M13692" t="s">
        <v>5133</v>
      </c>
      <c r="N13692">
        <v>4.1666666666666699E-2</v>
      </c>
      <c r="O13692">
        <v>1.8691588785046699E-3</v>
      </c>
    </row>
    <row r="13693" spans="1:15">
      <c r="A13693" t="s">
        <v>15052</v>
      </c>
      <c r="B13693" t="s">
        <v>23511</v>
      </c>
      <c r="C13693" t="s">
        <v>15053</v>
      </c>
      <c r="D13693">
        <v>23</v>
      </c>
      <c r="E13693">
        <v>6152</v>
      </c>
      <c r="F13693">
        <v>26</v>
      </c>
      <c r="G13693">
        <v>7804</v>
      </c>
      <c r="H13693">
        <v>0.168103929354364</v>
      </c>
      <c r="I13693">
        <v>0.60434513093831699</v>
      </c>
      <c r="J13693">
        <v>0.51945476010939395</v>
      </c>
      <c r="K13693" t="s">
        <v>32229</v>
      </c>
      <c r="L13693">
        <v>23</v>
      </c>
      <c r="M13693" t="s">
        <v>5133</v>
      </c>
      <c r="N13693">
        <v>0.88461538461538503</v>
      </c>
      <c r="O13693">
        <v>3.73862158647594E-3</v>
      </c>
    </row>
    <row r="13694" spans="1:15">
      <c r="A13694" t="s">
        <v>15054</v>
      </c>
      <c r="B13694" t="s">
        <v>23513</v>
      </c>
      <c r="C13694" t="s">
        <v>15055</v>
      </c>
      <c r="D13694">
        <v>22</v>
      </c>
      <c r="E13694">
        <v>535</v>
      </c>
      <c r="F13694">
        <v>560</v>
      </c>
      <c r="G13694">
        <v>8124</v>
      </c>
      <c r="H13694">
        <v>0.99808535331399395</v>
      </c>
      <c r="I13694">
        <v>0.99999999999997702</v>
      </c>
      <c r="J13694">
        <v>0.95041217501583097</v>
      </c>
      <c r="K13694" t="s">
        <v>32230</v>
      </c>
      <c r="L13694">
        <v>22</v>
      </c>
      <c r="M13694" t="s">
        <v>5133</v>
      </c>
      <c r="N13694">
        <v>3.9285714285714299E-2</v>
      </c>
      <c r="O13694">
        <v>4.1121495327102797E-2</v>
      </c>
    </row>
    <row r="13695" spans="1:15">
      <c r="A13695" t="s">
        <v>15054</v>
      </c>
      <c r="B13695" t="s">
        <v>23518</v>
      </c>
      <c r="C13695" t="s">
        <v>15055</v>
      </c>
      <c r="D13695">
        <v>22</v>
      </c>
      <c r="E13695">
        <v>787</v>
      </c>
      <c r="F13695">
        <v>531</v>
      </c>
      <c r="G13695">
        <v>7393</v>
      </c>
      <c r="H13695">
        <v>0.99999999444091403</v>
      </c>
      <c r="I13695">
        <v>1</v>
      </c>
      <c r="J13695">
        <v>0.966855260484069</v>
      </c>
      <c r="K13695" t="s">
        <v>24107</v>
      </c>
      <c r="L13695">
        <v>22</v>
      </c>
      <c r="M13695" t="s">
        <v>5133</v>
      </c>
      <c r="N13695">
        <v>4.1431261770244802E-2</v>
      </c>
      <c r="O13695">
        <v>2.7954256670902199E-2</v>
      </c>
    </row>
    <row r="13696" spans="1:15">
      <c r="A13696" t="s">
        <v>15054</v>
      </c>
      <c r="B13696" t="s">
        <v>23511</v>
      </c>
      <c r="C13696" t="s">
        <v>15055</v>
      </c>
      <c r="D13696">
        <v>523</v>
      </c>
      <c r="E13696">
        <v>6152</v>
      </c>
      <c r="F13696">
        <v>582</v>
      </c>
      <c r="G13696">
        <v>7804</v>
      </c>
      <c r="H13696" s="34">
        <v>2.22739903777592E-13</v>
      </c>
      <c r="I13696" s="34">
        <v>2.5498538984772001E-11</v>
      </c>
      <c r="J13696" s="34">
        <v>2.1916843163623699E-11</v>
      </c>
      <c r="K13696" t="s">
        <v>32231</v>
      </c>
      <c r="L13696">
        <v>523</v>
      </c>
      <c r="M13696" t="s">
        <v>5133</v>
      </c>
      <c r="N13696">
        <v>0.89862542955326496</v>
      </c>
      <c r="O13696">
        <v>8.5013003901170406E-2</v>
      </c>
    </row>
    <row r="13697" spans="1:15">
      <c r="A13697" t="s">
        <v>15056</v>
      </c>
      <c r="B13697" t="s">
        <v>23513</v>
      </c>
      <c r="C13697" t="s">
        <v>15057</v>
      </c>
      <c r="D13697">
        <v>2</v>
      </c>
      <c r="E13697">
        <v>535</v>
      </c>
      <c r="F13697">
        <v>22</v>
      </c>
      <c r="G13697">
        <v>8124</v>
      </c>
      <c r="H13697">
        <v>0.43025526123462499</v>
      </c>
      <c r="I13697">
        <v>0.99999999999997702</v>
      </c>
      <c r="J13697">
        <v>0.95041217501583097</v>
      </c>
      <c r="K13697" t="s">
        <v>29998</v>
      </c>
      <c r="L13697">
        <v>2</v>
      </c>
      <c r="M13697" t="s">
        <v>5133</v>
      </c>
      <c r="N13697">
        <v>9.0909090909090898E-2</v>
      </c>
      <c r="O13697">
        <v>3.7383177570093499E-3</v>
      </c>
    </row>
    <row r="13698" spans="1:15">
      <c r="A13698" t="s">
        <v>15056</v>
      </c>
      <c r="B13698" t="s">
        <v>23511</v>
      </c>
      <c r="C13698" t="s">
        <v>15057</v>
      </c>
      <c r="D13698">
        <v>16</v>
      </c>
      <c r="E13698">
        <v>6152</v>
      </c>
      <c r="F13698">
        <v>19</v>
      </c>
      <c r="G13698">
        <v>7804</v>
      </c>
      <c r="H13698">
        <v>0.40508357601572498</v>
      </c>
      <c r="I13698">
        <v>0.91525479399875698</v>
      </c>
      <c r="J13698">
        <v>0.78669196642228301</v>
      </c>
      <c r="K13698" t="s">
        <v>26957</v>
      </c>
      <c r="L13698">
        <v>16</v>
      </c>
      <c r="M13698" t="s">
        <v>5133</v>
      </c>
      <c r="N13698">
        <v>0.84210526315789502</v>
      </c>
      <c r="O13698">
        <v>2.6007802340702198E-3</v>
      </c>
    </row>
    <row r="13699" spans="1:15">
      <c r="A13699" t="s">
        <v>15058</v>
      </c>
      <c r="B13699" t="s">
        <v>23513</v>
      </c>
      <c r="C13699" t="s">
        <v>15059</v>
      </c>
      <c r="D13699">
        <v>5</v>
      </c>
      <c r="E13699">
        <v>535</v>
      </c>
      <c r="F13699">
        <v>109</v>
      </c>
      <c r="G13699">
        <v>8124</v>
      </c>
      <c r="H13699">
        <v>0.85344744079215595</v>
      </c>
      <c r="I13699">
        <v>0.99999999999997702</v>
      </c>
      <c r="J13699">
        <v>0.95041217501583097</v>
      </c>
      <c r="K13699" t="s">
        <v>24194</v>
      </c>
      <c r="L13699">
        <v>5</v>
      </c>
      <c r="M13699" t="s">
        <v>5133</v>
      </c>
      <c r="N13699">
        <v>4.5871559633027498E-2</v>
      </c>
      <c r="O13699">
        <v>9.3457943925233603E-3</v>
      </c>
    </row>
    <row r="13700" spans="1:15">
      <c r="A13700" t="s">
        <v>15058</v>
      </c>
      <c r="B13700" t="s">
        <v>23511</v>
      </c>
      <c r="C13700" t="s">
        <v>15059</v>
      </c>
      <c r="D13700">
        <v>98</v>
      </c>
      <c r="E13700">
        <v>6152</v>
      </c>
      <c r="F13700">
        <v>109</v>
      </c>
      <c r="G13700">
        <v>7804</v>
      </c>
      <c r="H13700">
        <v>1.7072162727883001E-3</v>
      </c>
      <c r="I13700">
        <v>2.0547120055746701E-2</v>
      </c>
      <c r="J13700">
        <v>1.7660933749768501E-2</v>
      </c>
      <c r="K13700" t="s">
        <v>32232</v>
      </c>
      <c r="L13700">
        <v>98</v>
      </c>
      <c r="M13700" t="s">
        <v>5133</v>
      </c>
      <c r="N13700">
        <v>0.89908256880733906</v>
      </c>
      <c r="O13700">
        <v>1.5929778933680101E-2</v>
      </c>
    </row>
    <row r="13701" spans="1:15">
      <c r="A13701" t="s">
        <v>15058</v>
      </c>
      <c r="B13701" t="s">
        <v>23518</v>
      </c>
      <c r="C13701" t="s">
        <v>15059</v>
      </c>
      <c r="D13701">
        <v>4</v>
      </c>
      <c r="E13701">
        <v>787</v>
      </c>
      <c r="F13701">
        <v>101</v>
      </c>
      <c r="G13701">
        <v>7393</v>
      </c>
      <c r="H13701">
        <v>0.99594650376092297</v>
      </c>
      <c r="I13701">
        <v>1</v>
      </c>
      <c r="J13701">
        <v>0.966855260484069</v>
      </c>
      <c r="K13701" t="s">
        <v>24193</v>
      </c>
      <c r="L13701">
        <v>4</v>
      </c>
      <c r="M13701" t="s">
        <v>5133</v>
      </c>
      <c r="N13701">
        <v>3.9603960396039598E-2</v>
      </c>
      <c r="O13701">
        <v>5.0825921219822103E-3</v>
      </c>
    </row>
    <row r="13702" spans="1:15">
      <c r="A13702" t="s">
        <v>15060</v>
      </c>
      <c r="B13702" t="s">
        <v>23518</v>
      </c>
      <c r="C13702" t="s">
        <v>15061</v>
      </c>
      <c r="D13702">
        <v>2</v>
      </c>
      <c r="E13702">
        <v>787</v>
      </c>
      <c r="F13702">
        <v>2</v>
      </c>
      <c r="G13702">
        <v>7393</v>
      </c>
      <c r="H13702">
        <v>1.1319170819711901E-2</v>
      </c>
      <c r="I13702">
        <v>0.24323860088996599</v>
      </c>
      <c r="J13702">
        <v>0.235176520823249</v>
      </c>
      <c r="K13702" t="s">
        <v>24203</v>
      </c>
      <c r="L13702">
        <v>2</v>
      </c>
      <c r="M13702" t="s">
        <v>5133</v>
      </c>
      <c r="N13702">
        <v>1</v>
      </c>
      <c r="O13702">
        <v>2.5412960609911099E-3</v>
      </c>
    </row>
    <row r="13703" spans="1:15">
      <c r="A13703" t="s">
        <v>15062</v>
      </c>
      <c r="B13703" t="s">
        <v>23511</v>
      </c>
      <c r="C13703" t="s">
        <v>15063</v>
      </c>
      <c r="D13703">
        <v>1</v>
      </c>
      <c r="E13703">
        <v>6152</v>
      </c>
      <c r="F13703">
        <v>1</v>
      </c>
      <c r="G13703">
        <v>7804</v>
      </c>
      <c r="H13703">
        <v>0.788313685289595</v>
      </c>
      <c r="I13703">
        <v>0.968912233598893</v>
      </c>
      <c r="J13703">
        <v>0.832812322140707</v>
      </c>
      <c r="K13703" t="s">
        <v>24278</v>
      </c>
      <c r="L13703">
        <v>1</v>
      </c>
      <c r="M13703" t="s">
        <v>1463</v>
      </c>
      <c r="N13703">
        <v>1</v>
      </c>
      <c r="O13703">
        <v>1.6254876462938901E-4</v>
      </c>
    </row>
    <row r="13704" spans="1:15">
      <c r="A13704" t="s">
        <v>15064</v>
      </c>
      <c r="B13704" t="s">
        <v>23511</v>
      </c>
      <c r="C13704" t="s">
        <v>15065</v>
      </c>
      <c r="D13704">
        <v>6</v>
      </c>
      <c r="E13704">
        <v>6152</v>
      </c>
      <c r="F13704">
        <v>6</v>
      </c>
      <c r="G13704">
        <v>7804</v>
      </c>
      <c r="H13704">
        <v>0.23986678822258201</v>
      </c>
      <c r="I13704">
        <v>0.71382528017432401</v>
      </c>
      <c r="J13704">
        <v>0.61355659322887801</v>
      </c>
      <c r="K13704" t="s">
        <v>32233</v>
      </c>
      <c r="L13704">
        <v>6</v>
      </c>
      <c r="M13704" t="s">
        <v>2729</v>
      </c>
      <c r="N13704">
        <v>1</v>
      </c>
      <c r="O13704">
        <v>9.7529258777633303E-4</v>
      </c>
    </row>
    <row r="13705" spans="1:15">
      <c r="A13705" t="s">
        <v>15066</v>
      </c>
      <c r="B13705" t="s">
        <v>23511</v>
      </c>
      <c r="C13705" t="s">
        <v>15067</v>
      </c>
      <c r="D13705">
        <v>44</v>
      </c>
      <c r="E13705">
        <v>6152</v>
      </c>
      <c r="F13705">
        <v>46</v>
      </c>
      <c r="G13705">
        <v>7804</v>
      </c>
      <c r="H13705">
        <v>1.5226656476239899E-3</v>
      </c>
      <c r="I13705">
        <v>1.8832466458364502E-2</v>
      </c>
      <c r="J13705">
        <v>1.6187131897975701E-2</v>
      </c>
      <c r="K13705" t="s">
        <v>32234</v>
      </c>
      <c r="L13705">
        <v>44</v>
      </c>
      <c r="M13705" t="s">
        <v>2729</v>
      </c>
      <c r="N13705">
        <v>0.95652173913043503</v>
      </c>
      <c r="O13705">
        <v>7.1521456436931096E-3</v>
      </c>
    </row>
    <row r="13706" spans="1:15">
      <c r="A13706" t="s">
        <v>15066</v>
      </c>
      <c r="B13706" t="s">
        <v>23518</v>
      </c>
      <c r="C13706" t="s">
        <v>15067</v>
      </c>
      <c r="D13706">
        <v>1</v>
      </c>
      <c r="E13706">
        <v>787</v>
      </c>
      <c r="F13706">
        <v>42</v>
      </c>
      <c r="G13706">
        <v>7393</v>
      </c>
      <c r="H13706">
        <v>0.99127228379127896</v>
      </c>
      <c r="I13706">
        <v>1</v>
      </c>
      <c r="J13706">
        <v>0.966855260484069</v>
      </c>
      <c r="K13706" t="s">
        <v>29679</v>
      </c>
      <c r="L13706">
        <v>1</v>
      </c>
      <c r="M13706" t="s">
        <v>2729</v>
      </c>
      <c r="N13706">
        <v>2.3809523809523801E-2</v>
      </c>
      <c r="O13706">
        <v>1.27064803049555E-3</v>
      </c>
    </row>
    <row r="13707" spans="1:15">
      <c r="A13707" t="s">
        <v>15068</v>
      </c>
      <c r="B13707" t="s">
        <v>23511</v>
      </c>
      <c r="C13707" t="s">
        <v>15069</v>
      </c>
      <c r="D13707">
        <v>10</v>
      </c>
      <c r="E13707">
        <v>6152</v>
      </c>
      <c r="F13707">
        <v>10</v>
      </c>
      <c r="G13707">
        <v>7804</v>
      </c>
      <c r="H13707">
        <v>9.2537459108980397E-2</v>
      </c>
      <c r="I13707">
        <v>0.40853420848785299</v>
      </c>
      <c r="J13707">
        <v>0.35114875325800998</v>
      </c>
      <c r="K13707" t="s">
        <v>32235</v>
      </c>
      <c r="L13707">
        <v>10</v>
      </c>
      <c r="M13707" t="s">
        <v>2729</v>
      </c>
      <c r="N13707">
        <v>1</v>
      </c>
      <c r="O13707">
        <v>1.62548764629389E-3</v>
      </c>
    </row>
    <row r="13708" spans="1:15">
      <c r="A13708" t="s">
        <v>15070</v>
      </c>
      <c r="B13708" t="s">
        <v>23511</v>
      </c>
      <c r="C13708" t="s">
        <v>15071</v>
      </c>
      <c r="D13708">
        <v>12</v>
      </c>
      <c r="E13708">
        <v>6152</v>
      </c>
      <c r="F13708">
        <v>13</v>
      </c>
      <c r="G13708">
        <v>7804</v>
      </c>
      <c r="H13708">
        <v>0.20366351383502801</v>
      </c>
      <c r="I13708">
        <v>0.658478585781888</v>
      </c>
      <c r="J13708">
        <v>0.56598426677721503</v>
      </c>
      <c r="K13708" t="s">
        <v>32236</v>
      </c>
      <c r="L13708">
        <v>12</v>
      </c>
      <c r="M13708" t="s">
        <v>5133</v>
      </c>
      <c r="N13708">
        <v>0.92307692307692302</v>
      </c>
      <c r="O13708">
        <v>1.95058517555267E-3</v>
      </c>
    </row>
    <row r="13709" spans="1:15">
      <c r="A13709" t="s">
        <v>15070</v>
      </c>
      <c r="B13709" t="s">
        <v>23518</v>
      </c>
      <c r="C13709" t="s">
        <v>15071</v>
      </c>
      <c r="D13709">
        <v>1</v>
      </c>
      <c r="E13709">
        <v>787</v>
      </c>
      <c r="F13709">
        <v>11</v>
      </c>
      <c r="G13709">
        <v>7393</v>
      </c>
      <c r="H13709">
        <v>0.71032488019926399</v>
      </c>
      <c r="I13709">
        <v>1</v>
      </c>
      <c r="J13709">
        <v>0.966855260484069</v>
      </c>
      <c r="K13709" t="s">
        <v>29679</v>
      </c>
      <c r="L13709">
        <v>1</v>
      </c>
      <c r="M13709" t="s">
        <v>5133</v>
      </c>
      <c r="N13709">
        <v>9.0909090909090898E-2</v>
      </c>
      <c r="O13709">
        <v>1.27064803049555E-3</v>
      </c>
    </row>
    <row r="13710" spans="1:15">
      <c r="A13710" t="s">
        <v>15072</v>
      </c>
      <c r="B13710" t="s">
        <v>23513</v>
      </c>
      <c r="C13710" t="s">
        <v>15073</v>
      </c>
      <c r="D13710">
        <v>2</v>
      </c>
      <c r="E13710">
        <v>535</v>
      </c>
      <c r="F13710">
        <v>16</v>
      </c>
      <c r="G13710">
        <v>8124</v>
      </c>
      <c r="H13710">
        <v>0.28451896063335702</v>
      </c>
      <c r="I13710">
        <v>0.92669970177713501</v>
      </c>
      <c r="J13710">
        <v>0.88074667915254901</v>
      </c>
      <c r="K13710" t="s">
        <v>23703</v>
      </c>
      <c r="L13710">
        <v>2</v>
      </c>
      <c r="M13710" t="s">
        <v>5133</v>
      </c>
      <c r="N13710">
        <v>0.125</v>
      </c>
      <c r="O13710">
        <v>3.7383177570093499E-3</v>
      </c>
    </row>
    <row r="13711" spans="1:15">
      <c r="A13711" t="s">
        <v>15072</v>
      </c>
      <c r="B13711" t="s">
        <v>23518</v>
      </c>
      <c r="C13711" t="s">
        <v>15073</v>
      </c>
      <c r="D13711">
        <v>1</v>
      </c>
      <c r="E13711">
        <v>787</v>
      </c>
      <c r="F13711">
        <v>11</v>
      </c>
      <c r="G13711">
        <v>7393</v>
      </c>
      <c r="H13711">
        <v>0.71032488019926399</v>
      </c>
      <c r="I13711">
        <v>1</v>
      </c>
      <c r="J13711">
        <v>0.966855260484069</v>
      </c>
      <c r="K13711" t="s">
        <v>29679</v>
      </c>
      <c r="L13711">
        <v>1</v>
      </c>
      <c r="M13711" t="s">
        <v>5133</v>
      </c>
      <c r="N13711">
        <v>9.0909090909090898E-2</v>
      </c>
      <c r="O13711">
        <v>1.27064803049555E-3</v>
      </c>
    </row>
    <row r="13712" spans="1:15">
      <c r="A13712" t="s">
        <v>15072</v>
      </c>
      <c r="B13712" t="s">
        <v>23511</v>
      </c>
      <c r="C13712" t="s">
        <v>15073</v>
      </c>
      <c r="D13712">
        <v>13</v>
      </c>
      <c r="E13712">
        <v>6152</v>
      </c>
      <c r="F13712">
        <v>16</v>
      </c>
      <c r="G13712">
        <v>7804</v>
      </c>
      <c r="H13712">
        <v>0.55141591982388505</v>
      </c>
      <c r="I13712">
        <v>0.968912233598893</v>
      </c>
      <c r="J13712">
        <v>0.832812322140707</v>
      </c>
      <c r="K13712" t="s">
        <v>32237</v>
      </c>
      <c r="L13712">
        <v>13</v>
      </c>
      <c r="M13712" t="s">
        <v>5133</v>
      </c>
      <c r="N13712">
        <v>0.8125</v>
      </c>
      <c r="O13712">
        <v>2.1131339401820499E-3</v>
      </c>
    </row>
    <row r="13713" spans="1:15">
      <c r="A13713" t="s">
        <v>15074</v>
      </c>
      <c r="B13713" t="s">
        <v>23511</v>
      </c>
      <c r="C13713" t="s">
        <v>15075</v>
      </c>
      <c r="D13713">
        <v>8</v>
      </c>
      <c r="E13713">
        <v>6152</v>
      </c>
      <c r="F13713">
        <v>11</v>
      </c>
      <c r="G13713">
        <v>7804</v>
      </c>
      <c r="H13713">
        <v>0.812198093591744</v>
      </c>
      <c r="I13713">
        <v>0.97453872412074605</v>
      </c>
      <c r="J13713">
        <v>0.83764847806331599</v>
      </c>
      <c r="K13713" t="s">
        <v>32238</v>
      </c>
      <c r="L13713">
        <v>8</v>
      </c>
      <c r="M13713" t="s">
        <v>5133</v>
      </c>
      <c r="N13713">
        <v>0.72727272727272696</v>
      </c>
      <c r="O13713">
        <v>1.3003901170351099E-3</v>
      </c>
    </row>
    <row r="13714" spans="1:15">
      <c r="A13714" t="s">
        <v>15074</v>
      </c>
      <c r="B13714" t="s">
        <v>23518</v>
      </c>
      <c r="C13714" t="s">
        <v>15075</v>
      </c>
      <c r="D13714">
        <v>2</v>
      </c>
      <c r="E13714">
        <v>787</v>
      </c>
      <c r="F13714">
        <v>11</v>
      </c>
      <c r="G13714">
        <v>7393</v>
      </c>
      <c r="H13714">
        <v>0.330137264657273</v>
      </c>
      <c r="I13714">
        <v>1</v>
      </c>
      <c r="J13714">
        <v>0.966855260484069</v>
      </c>
      <c r="K13714" t="s">
        <v>25188</v>
      </c>
      <c r="L13714">
        <v>2</v>
      </c>
      <c r="M13714" t="s">
        <v>5133</v>
      </c>
      <c r="N13714">
        <v>0.18181818181818199</v>
      </c>
      <c r="O13714">
        <v>2.5412960609911099E-3</v>
      </c>
    </row>
    <row r="13715" spans="1:15">
      <c r="A13715" t="s">
        <v>15074</v>
      </c>
      <c r="B13715" t="s">
        <v>23513</v>
      </c>
      <c r="C13715" t="s">
        <v>15075</v>
      </c>
      <c r="D13715">
        <v>1</v>
      </c>
      <c r="E13715">
        <v>535</v>
      </c>
      <c r="F13715">
        <v>8</v>
      </c>
      <c r="G13715">
        <v>8124</v>
      </c>
      <c r="H13715">
        <v>0.42028903387437799</v>
      </c>
      <c r="I13715">
        <v>0.99999999999997702</v>
      </c>
      <c r="J13715">
        <v>0.95041217501583097</v>
      </c>
      <c r="K13715" t="s">
        <v>25166</v>
      </c>
      <c r="L13715">
        <v>1</v>
      </c>
      <c r="M13715" t="s">
        <v>5133</v>
      </c>
      <c r="N13715">
        <v>0.125</v>
      </c>
      <c r="O13715">
        <v>1.8691588785046699E-3</v>
      </c>
    </row>
    <row r="13716" spans="1:15">
      <c r="A13716" t="s">
        <v>15076</v>
      </c>
      <c r="B13716" t="s">
        <v>23511</v>
      </c>
      <c r="C13716" t="s">
        <v>15077</v>
      </c>
      <c r="D13716">
        <v>56</v>
      </c>
      <c r="E13716">
        <v>6152</v>
      </c>
      <c r="F13716">
        <v>57</v>
      </c>
      <c r="G13716">
        <v>7804</v>
      </c>
      <c r="H13716" s="34">
        <v>2.01348238179775E-5</v>
      </c>
      <c r="I13716">
        <v>5.1547906684900604E-4</v>
      </c>
      <c r="J13716">
        <v>4.4307141946477299E-4</v>
      </c>
      <c r="K13716" t="s">
        <v>32239</v>
      </c>
      <c r="L13716">
        <v>56</v>
      </c>
      <c r="M13716" t="s">
        <v>5133</v>
      </c>
      <c r="N13716">
        <v>0.98245614035087703</v>
      </c>
      <c r="O13716">
        <v>9.10273081924577E-3</v>
      </c>
    </row>
    <row r="13717" spans="1:15">
      <c r="A13717" t="s">
        <v>15078</v>
      </c>
      <c r="B13717" t="s">
        <v>23511</v>
      </c>
      <c r="C13717" t="s">
        <v>15079</v>
      </c>
      <c r="D13717">
        <v>2</v>
      </c>
      <c r="E13717">
        <v>6152</v>
      </c>
      <c r="F13717">
        <v>2</v>
      </c>
      <c r="G13717">
        <v>7804</v>
      </c>
      <c r="H13717">
        <v>0.62141708038142995</v>
      </c>
      <c r="I13717">
        <v>0.968912233598893</v>
      </c>
      <c r="J13717">
        <v>0.832812322140707</v>
      </c>
      <c r="K13717" t="s">
        <v>32240</v>
      </c>
      <c r="L13717">
        <v>2</v>
      </c>
      <c r="M13717" t="s">
        <v>5133</v>
      </c>
      <c r="N13717">
        <v>1</v>
      </c>
      <c r="O13717">
        <v>3.2509752925877802E-4</v>
      </c>
    </row>
    <row r="13718" spans="1:15">
      <c r="A13718" t="s">
        <v>15080</v>
      </c>
      <c r="B13718" t="s">
        <v>23511</v>
      </c>
      <c r="C13718" t="s">
        <v>15081</v>
      </c>
      <c r="D13718">
        <v>7</v>
      </c>
      <c r="E13718">
        <v>6152</v>
      </c>
      <c r="F13718">
        <v>7</v>
      </c>
      <c r="G13718">
        <v>7804</v>
      </c>
      <c r="H13718">
        <v>0.18905120292587699</v>
      </c>
      <c r="I13718">
        <v>0.631132279689813</v>
      </c>
      <c r="J13718">
        <v>0.54247920626835999</v>
      </c>
      <c r="K13718" t="s">
        <v>32241</v>
      </c>
      <c r="L13718">
        <v>7</v>
      </c>
      <c r="M13718" t="s">
        <v>5133</v>
      </c>
      <c r="N13718">
        <v>1</v>
      </c>
      <c r="O13718">
        <v>1.13784135240572E-3</v>
      </c>
    </row>
    <row r="13719" spans="1:15">
      <c r="A13719" t="s">
        <v>15082</v>
      </c>
      <c r="B13719" t="s">
        <v>23511</v>
      </c>
      <c r="C13719" t="s">
        <v>15083</v>
      </c>
      <c r="D13719">
        <v>21</v>
      </c>
      <c r="E13719">
        <v>6152</v>
      </c>
      <c r="F13719">
        <v>26</v>
      </c>
      <c r="G13719">
        <v>7804</v>
      </c>
      <c r="H13719">
        <v>0.51804049734129198</v>
      </c>
      <c r="I13719">
        <v>0.968912233598893</v>
      </c>
      <c r="J13719">
        <v>0.832812322140707</v>
      </c>
      <c r="K13719" t="s">
        <v>29240</v>
      </c>
      <c r="L13719">
        <v>21</v>
      </c>
      <c r="M13719" t="s">
        <v>5133</v>
      </c>
      <c r="N13719">
        <v>0.80769230769230804</v>
      </c>
      <c r="O13719">
        <v>3.41352405721717E-3</v>
      </c>
    </row>
    <row r="13720" spans="1:15">
      <c r="A13720" t="s">
        <v>15082</v>
      </c>
      <c r="B13720" t="s">
        <v>23513</v>
      </c>
      <c r="C13720" t="s">
        <v>15083</v>
      </c>
      <c r="D13720">
        <v>2</v>
      </c>
      <c r="E13720">
        <v>535</v>
      </c>
      <c r="F13720">
        <v>27</v>
      </c>
      <c r="G13720">
        <v>8124</v>
      </c>
      <c r="H13720">
        <v>0.53894160886072595</v>
      </c>
      <c r="I13720">
        <v>0.99999999999997702</v>
      </c>
      <c r="J13720">
        <v>0.95041217501583097</v>
      </c>
      <c r="K13720" t="s">
        <v>23931</v>
      </c>
      <c r="L13720">
        <v>2</v>
      </c>
      <c r="M13720" t="s">
        <v>5133</v>
      </c>
      <c r="N13720">
        <v>7.4074074074074098E-2</v>
      </c>
      <c r="O13720">
        <v>3.7383177570093499E-3</v>
      </c>
    </row>
    <row r="13721" spans="1:15">
      <c r="A13721" t="s">
        <v>15084</v>
      </c>
      <c r="B13721" t="s">
        <v>23511</v>
      </c>
      <c r="C13721" t="s">
        <v>15085</v>
      </c>
      <c r="D13721">
        <v>4</v>
      </c>
      <c r="E13721">
        <v>6152</v>
      </c>
      <c r="F13721">
        <v>4</v>
      </c>
      <c r="G13721">
        <v>7804</v>
      </c>
      <c r="H13721">
        <v>0.38610601832086699</v>
      </c>
      <c r="I13721">
        <v>0.90829480295553899</v>
      </c>
      <c r="J13721">
        <v>0.78070962240619901</v>
      </c>
      <c r="K13721" t="s">
        <v>32242</v>
      </c>
      <c r="L13721">
        <v>4</v>
      </c>
      <c r="M13721" t="s">
        <v>5133</v>
      </c>
      <c r="N13721">
        <v>1</v>
      </c>
      <c r="O13721">
        <v>6.5019505851755496E-4</v>
      </c>
    </row>
    <row r="13722" spans="1:15">
      <c r="A13722" t="s">
        <v>15086</v>
      </c>
      <c r="B13722" t="s">
        <v>23513</v>
      </c>
      <c r="C13722" t="s">
        <v>15087</v>
      </c>
      <c r="D13722">
        <v>2</v>
      </c>
      <c r="E13722">
        <v>535</v>
      </c>
      <c r="F13722">
        <v>28</v>
      </c>
      <c r="G13722">
        <v>8124</v>
      </c>
      <c r="H13722">
        <v>0.55889928712021897</v>
      </c>
      <c r="I13722">
        <v>0.99999999999997702</v>
      </c>
      <c r="J13722">
        <v>0.95041217501583097</v>
      </c>
      <c r="K13722" t="s">
        <v>23931</v>
      </c>
      <c r="L13722">
        <v>2</v>
      </c>
      <c r="M13722" t="s">
        <v>5133</v>
      </c>
      <c r="N13722">
        <v>7.1428571428571397E-2</v>
      </c>
      <c r="O13722">
        <v>3.7383177570093499E-3</v>
      </c>
    </row>
    <row r="13723" spans="1:15">
      <c r="A13723" t="s">
        <v>15086</v>
      </c>
      <c r="B13723" t="s">
        <v>23511</v>
      </c>
      <c r="C13723" t="s">
        <v>15087</v>
      </c>
      <c r="D13723">
        <v>22</v>
      </c>
      <c r="E13723">
        <v>6152</v>
      </c>
      <c r="F13723">
        <v>27</v>
      </c>
      <c r="G13723">
        <v>7804</v>
      </c>
      <c r="H13723">
        <v>0.47788940582790401</v>
      </c>
      <c r="I13723">
        <v>0.96083957126938102</v>
      </c>
      <c r="J13723">
        <v>0.82587360011061495</v>
      </c>
      <c r="K13723" t="s">
        <v>30368</v>
      </c>
      <c r="L13723">
        <v>22</v>
      </c>
      <c r="M13723" t="s">
        <v>5133</v>
      </c>
      <c r="N13723">
        <v>0.81481481481481499</v>
      </c>
      <c r="O13723">
        <v>3.57607282184655E-3</v>
      </c>
    </row>
    <row r="13724" spans="1:15">
      <c r="A13724" t="s">
        <v>15088</v>
      </c>
      <c r="B13724" t="s">
        <v>23511</v>
      </c>
      <c r="C13724" t="s">
        <v>15089</v>
      </c>
      <c r="D13724">
        <v>50</v>
      </c>
      <c r="E13724">
        <v>6152</v>
      </c>
      <c r="F13724">
        <v>59</v>
      </c>
      <c r="G13724">
        <v>7804</v>
      </c>
      <c r="H13724">
        <v>0.169904854367948</v>
      </c>
      <c r="I13724">
        <v>0.60434513093831699</v>
      </c>
      <c r="J13724">
        <v>0.51945476010939395</v>
      </c>
      <c r="K13724" t="s">
        <v>32243</v>
      </c>
      <c r="L13724">
        <v>50</v>
      </c>
      <c r="M13724" t="s">
        <v>5133</v>
      </c>
      <c r="N13724">
        <v>0.84745762711864403</v>
      </c>
      <c r="O13724">
        <v>8.1274382314694398E-3</v>
      </c>
    </row>
    <row r="13725" spans="1:15">
      <c r="A13725" t="s">
        <v>15088</v>
      </c>
      <c r="B13725" t="s">
        <v>23513</v>
      </c>
      <c r="C13725" t="s">
        <v>15089</v>
      </c>
      <c r="D13725">
        <v>4</v>
      </c>
      <c r="E13725">
        <v>535</v>
      </c>
      <c r="F13725">
        <v>57</v>
      </c>
      <c r="G13725">
        <v>8124</v>
      </c>
      <c r="H13725">
        <v>0.52282411390619898</v>
      </c>
      <c r="I13725">
        <v>0.99999999999997702</v>
      </c>
      <c r="J13725">
        <v>0.95041217501583097</v>
      </c>
      <c r="K13725" t="s">
        <v>32244</v>
      </c>
      <c r="L13725">
        <v>4</v>
      </c>
      <c r="M13725" t="s">
        <v>5133</v>
      </c>
      <c r="N13725">
        <v>7.0175438596491196E-2</v>
      </c>
      <c r="O13725">
        <v>7.4766355140186902E-3</v>
      </c>
    </row>
    <row r="13726" spans="1:15">
      <c r="A13726" t="s">
        <v>15088</v>
      </c>
      <c r="B13726" t="s">
        <v>23518</v>
      </c>
      <c r="C13726" t="s">
        <v>15089</v>
      </c>
      <c r="D13726">
        <v>2</v>
      </c>
      <c r="E13726">
        <v>787</v>
      </c>
      <c r="F13726">
        <v>53</v>
      </c>
      <c r="G13726">
        <v>7393</v>
      </c>
      <c r="H13726">
        <v>0.98152092819809</v>
      </c>
      <c r="I13726">
        <v>1</v>
      </c>
      <c r="J13726">
        <v>0.966855260484069</v>
      </c>
      <c r="K13726" t="s">
        <v>24176</v>
      </c>
      <c r="L13726">
        <v>2</v>
      </c>
      <c r="M13726" t="s">
        <v>5133</v>
      </c>
      <c r="N13726">
        <v>3.77358490566038E-2</v>
      </c>
      <c r="O13726">
        <v>2.5412960609911099E-3</v>
      </c>
    </row>
    <row r="13727" spans="1:15">
      <c r="A13727" t="s">
        <v>15090</v>
      </c>
      <c r="B13727" t="s">
        <v>23511</v>
      </c>
      <c r="C13727" t="s">
        <v>15091</v>
      </c>
      <c r="D13727">
        <v>4</v>
      </c>
      <c r="E13727">
        <v>6152</v>
      </c>
      <c r="F13727">
        <v>4</v>
      </c>
      <c r="G13727">
        <v>7804</v>
      </c>
      <c r="H13727">
        <v>0.38610601832086699</v>
      </c>
      <c r="I13727">
        <v>0.90829480295553899</v>
      </c>
      <c r="J13727">
        <v>0.78070962240619901</v>
      </c>
      <c r="K13727" t="s">
        <v>32242</v>
      </c>
      <c r="L13727">
        <v>4</v>
      </c>
      <c r="M13727" t="s">
        <v>5133</v>
      </c>
      <c r="N13727">
        <v>1</v>
      </c>
      <c r="O13727">
        <v>6.5019505851755496E-4</v>
      </c>
    </row>
    <row r="13728" spans="1:15">
      <c r="A13728" t="s">
        <v>15092</v>
      </c>
      <c r="B13728" t="s">
        <v>23513</v>
      </c>
      <c r="C13728" t="s">
        <v>15093</v>
      </c>
      <c r="D13728">
        <v>2</v>
      </c>
      <c r="E13728">
        <v>535</v>
      </c>
      <c r="F13728">
        <v>27</v>
      </c>
      <c r="G13728">
        <v>8124</v>
      </c>
      <c r="H13728">
        <v>0.53894160886072595</v>
      </c>
      <c r="I13728">
        <v>0.99999999999997702</v>
      </c>
      <c r="J13728">
        <v>0.95041217501583097</v>
      </c>
      <c r="K13728" t="s">
        <v>23931</v>
      </c>
      <c r="L13728">
        <v>2</v>
      </c>
      <c r="M13728" t="s">
        <v>5133</v>
      </c>
      <c r="N13728">
        <v>7.4074074074074098E-2</v>
      </c>
      <c r="O13728">
        <v>3.7383177570093499E-3</v>
      </c>
    </row>
    <row r="13729" spans="1:15">
      <c r="A13729" t="s">
        <v>15092</v>
      </c>
      <c r="B13729" t="s">
        <v>23511</v>
      </c>
      <c r="C13729" t="s">
        <v>15093</v>
      </c>
      <c r="D13729">
        <v>21</v>
      </c>
      <c r="E13729">
        <v>6152</v>
      </c>
      <c r="F13729">
        <v>26</v>
      </c>
      <c r="G13729">
        <v>7804</v>
      </c>
      <c r="H13729">
        <v>0.51804049734129198</v>
      </c>
      <c r="I13729">
        <v>0.968912233598893</v>
      </c>
      <c r="J13729">
        <v>0.832812322140707</v>
      </c>
      <c r="K13729" t="s">
        <v>29240</v>
      </c>
      <c r="L13729">
        <v>21</v>
      </c>
      <c r="M13729" t="s">
        <v>5133</v>
      </c>
      <c r="N13729">
        <v>0.80769230769230804</v>
      </c>
      <c r="O13729">
        <v>3.41352405721717E-3</v>
      </c>
    </row>
    <row r="13730" spans="1:15">
      <c r="A13730" t="s">
        <v>15094</v>
      </c>
      <c r="B13730" t="s">
        <v>23518</v>
      </c>
      <c r="C13730" t="s">
        <v>15095</v>
      </c>
      <c r="D13730">
        <v>34</v>
      </c>
      <c r="E13730">
        <v>787</v>
      </c>
      <c r="F13730">
        <v>729</v>
      </c>
      <c r="G13730">
        <v>7393</v>
      </c>
      <c r="H13730">
        <v>0.99999999957916597</v>
      </c>
      <c r="I13730">
        <v>1</v>
      </c>
      <c r="J13730">
        <v>0.966855260484069</v>
      </c>
      <c r="K13730" t="s">
        <v>32245</v>
      </c>
      <c r="L13730">
        <v>34</v>
      </c>
      <c r="M13730" t="s">
        <v>5133</v>
      </c>
      <c r="N13730">
        <v>4.6639231824417003E-2</v>
      </c>
      <c r="O13730">
        <v>4.3202033036848803E-2</v>
      </c>
    </row>
    <row r="13731" spans="1:15">
      <c r="A13731" t="s">
        <v>15094</v>
      </c>
      <c r="B13731" t="s">
        <v>23511</v>
      </c>
      <c r="C13731" t="s">
        <v>15095</v>
      </c>
      <c r="D13731">
        <v>726</v>
      </c>
      <c r="E13731">
        <v>6152</v>
      </c>
      <c r="F13731">
        <v>796</v>
      </c>
      <c r="G13731">
        <v>7804</v>
      </c>
      <c r="H13731" s="34">
        <v>6.9486209563506999E-23</v>
      </c>
      <c r="I13731" s="34">
        <v>2.28030577717575E-20</v>
      </c>
      <c r="J13731" s="34">
        <v>1.9599987322141501E-20</v>
      </c>
      <c r="K13731" t="s">
        <v>32246</v>
      </c>
      <c r="L13731">
        <v>726</v>
      </c>
      <c r="M13731" t="s">
        <v>5133</v>
      </c>
      <c r="N13731">
        <v>0.91206030150753803</v>
      </c>
      <c r="O13731">
        <v>0.118010403120936</v>
      </c>
    </row>
    <row r="13732" spans="1:15">
      <c r="A13732" t="s">
        <v>15094</v>
      </c>
      <c r="B13732" t="s">
        <v>23513</v>
      </c>
      <c r="C13732" t="s">
        <v>15095</v>
      </c>
      <c r="D13732">
        <v>15</v>
      </c>
      <c r="E13732">
        <v>535</v>
      </c>
      <c r="F13732">
        <v>769</v>
      </c>
      <c r="G13732">
        <v>8124</v>
      </c>
      <c r="H13732">
        <v>0.99999999989317501</v>
      </c>
      <c r="I13732">
        <v>0.99999999999997702</v>
      </c>
      <c r="J13732">
        <v>0.95041217501583097</v>
      </c>
      <c r="K13732" t="s">
        <v>23947</v>
      </c>
      <c r="L13732">
        <v>15</v>
      </c>
      <c r="M13732" t="s">
        <v>5133</v>
      </c>
      <c r="N13732">
        <v>1.9505851755526701E-2</v>
      </c>
      <c r="O13732">
        <v>2.80373831775701E-2</v>
      </c>
    </row>
    <row r="13733" spans="1:15">
      <c r="A13733" t="s">
        <v>15096</v>
      </c>
      <c r="B13733" t="s">
        <v>23513</v>
      </c>
      <c r="C13733" t="s">
        <v>15097</v>
      </c>
      <c r="D13733">
        <v>5</v>
      </c>
      <c r="E13733">
        <v>535</v>
      </c>
      <c r="F13733">
        <v>278</v>
      </c>
      <c r="G13733">
        <v>8124</v>
      </c>
      <c r="H13733">
        <v>0.99996401044344296</v>
      </c>
      <c r="I13733">
        <v>0.99999999999997702</v>
      </c>
      <c r="J13733">
        <v>0.95041217501583097</v>
      </c>
      <c r="K13733" t="s">
        <v>28320</v>
      </c>
      <c r="L13733">
        <v>5</v>
      </c>
      <c r="M13733" t="s">
        <v>5133</v>
      </c>
      <c r="N13733">
        <v>1.7985611510791401E-2</v>
      </c>
      <c r="O13733">
        <v>9.3457943925233603E-3</v>
      </c>
    </row>
    <row r="13734" spans="1:15">
      <c r="A13734" t="s">
        <v>15096</v>
      </c>
      <c r="B13734" t="s">
        <v>23518</v>
      </c>
      <c r="C13734" t="s">
        <v>15097</v>
      </c>
      <c r="D13734">
        <v>11</v>
      </c>
      <c r="E13734">
        <v>787</v>
      </c>
      <c r="F13734">
        <v>244</v>
      </c>
      <c r="G13734">
        <v>7393</v>
      </c>
      <c r="H13734">
        <v>0.99985431997085195</v>
      </c>
      <c r="I13734">
        <v>1</v>
      </c>
      <c r="J13734">
        <v>0.966855260484069</v>
      </c>
      <c r="K13734" t="s">
        <v>28322</v>
      </c>
      <c r="L13734">
        <v>11</v>
      </c>
      <c r="M13734" t="s">
        <v>5133</v>
      </c>
      <c r="N13734">
        <v>4.5081967213114797E-2</v>
      </c>
      <c r="O13734">
        <v>1.3977128335451099E-2</v>
      </c>
    </row>
    <row r="13735" spans="1:15">
      <c r="A13735" t="s">
        <v>15096</v>
      </c>
      <c r="B13735" t="s">
        <v>23511</v>
      </c>
      <c r="C13735" t="s">
        <v>15097</v>
      </c>
      <c r="D13735">
        <v>256</v>
      </c>
      <c r="E13735">
        <v>6152</v>
      </c>
      <c r="F13735">
        <v>277</v>
      </c>
      <c r="G13735">
        <v>7804</v>
      </c>
      <c r="H13735" s="34">
        <v>3.5435310642208601E-10</v>
      </c>
      <c r="I13735" s="34">
        <v>2.4226432866148899E-8</v>
      </c>
      <c r="J13735" s="34">
        <v>2.0823425603268601E-8</v>
      </c>
      <c r="K13735" t="s">
        <v>32247</v>
      </c>
      <c r="L13735">
        <v>256</v>
      </c>
      <c r="M13735" t="s">
        <v>5133</v>
      </c>
      <c r="N13735">
        <v>0.92418772563176899</v>
      </c>
      <c r="O13735">
        <v>4.1612483745123503E-2</v>
      </c>
    </row>
    <row r="13736" spans="1:15">
      <c r="A13736" t="s">
        <v>15098</v>
      </c>
      <c r="B13736" t="s">
        <v>23518</v>
      </c>
      <c r="C13736" t="s">
        <v>15099</v>
      </c>
      <c r="D13736">
        <v>3</v>
      </c>
      <c r="E13736">
        <v>787</v>
      </c>
      <c r="F13736">
        <v>51</v>
      </c>
      <c r="G13736">
        <v>7393</v>
      </c>
      <c r="H13736">
        <v>0.91982140561124703</v>
      </c>
      <c r="I13736">
        <v>1</v>
      </c>
      <c r="J13736">
        <v>0.966855260484069</v>
      </c>
      <c r="K13736" t="s">
        <v>32248</v>
      </c>
      <c r="L13736">
        <v>3</v>
      </c>
      <c r="M13736" t="s">
        <v>5133</v>
      </c>
      <c r="N13736">
        <v>5.8823529411764698E-2</v>
      </c>
      <c r="O13736">
        <v>3.8119440914866601E-3</v>
      </c>
    </row>
    <row r="13737" spans="1:15">
      <c r="A13737" t="s">
        <v>15098</v>
      </c>
      <c r="B13737" t="s">
        <v>23511</v>
      </c>
      <c r="C13737" t="s">
        <v>15099</v>
      </c>
      <c r="D13737">
        <v>51</v>
      </c>
      <c r="E13737">
        <v>6152</v>
      </c>
      <c r="F13737">
        <v>57</v>
      </c>
      <c r="G13737">
        <v>7804</v>
      </c>
      <c r="H13737">
        <v>2.8299822273663199E-2</v>
      </c>
      <c r="I13737">
        <v>0.18317669315201501</v>
      </c>
      <c r="J13737">
        <v>0.15744646614621899</v>
      </c>
      <c r="K13737" t="s">
        <v>32249</v>
      </c>
      <c r="L13737">
        <v>51</v>
      </c>
      <c r="M13737" t="s">
        <v>5133</v>
      </c>
      <c r="N13737">
        <v>0.89473684210526305</v>
      </c>
      <c r="O13737">
        <v>8.2899869960988293E-3</v>
      </c>
    </row>
    <row r="13738" spans="1:15">
      <c r="A13738" t="s">
        <v>15100</v>
      </c>
      <c r="B13738" t="s">
        <v>23511</v>
      </c>
      <c r="C13738" t="s">
        <v>15101</v>
      </c>
      <c r="D13738">
        <v>20</v>
      </c>
      <c r="E13738">
        <v>6152</v>
      </c>
      <c r="F13738">
        <v>20</v>
      </c>
      <c r="G13738">
        <v>7804</v>
      </c>
      <c r="H13738">
        <v>8.5336853349435304E-3</v>
      </c>
      <c r="I13738">
        <v>7.4878905635043805E-2</v>
      </c>
      <c r="J13738">
        <v>6.4360912287842298E-2</v>
      </c>
      <c r="K13738" t="s">
        <v>30873</v>
      </c>
      <c r="L13738">
        <v>20</v>
      </c>
      <c r="M13738" t="s">
        <v>5133</v>
      </c>
      <c r="N13738">
        <v>1</v>
      </c>
      <c r="O13738">
        <v>3.2509752925877801E-3</v>
      </c>
    </row>
    <row r="13739" spans="1:15">
      <c r="A13739" t="s">
        <v>15102</v>
      </c>
      <c r="B13739" t="s">
        <v>23511</v>
      </c>
      <c r="C13739" t="s">
        <v>15103</v>
      </c>
      <c r="D13739">
        <v>20</v>
      </c>
      <c r="E13739">
        <v>6152</v>
      </c>
      <c r="F13739">
        <v>21</v>
      </c>
      <c r="G13739">
        <v>7804</v>
      </c>
      <c r="H13739">
        <v>4.4755802943696597E-2</v>
      </c>
      <c r="I13739">
        <v>0.25239912466249798</v>
      </c>
      <c r="J13739">
        <v>0.21694545060670101</v>
      </c>
      <c r="K13739" t="s">
        <v>32250</v>
      </c>
      <c r="L13739">
        <v>20</v>
      </c>
      <c r="M13739" t="s">
        <v>5133</v>
      </c>
      <c r="N13739">
        <v>0.952380952380952</v>
      </c>
      <c r="O13739">
        <v>3.2509752925877801E-3</v>
      </c>
    </row>
    <row r="13740" spans="1:15">
      <c r="A13740" t="s">
        <v>15102</v>
      </c>
      <c r="B13740" t="s">
        <v>23513</v>
      </c>
      <c r="C13740" t="s">
        <v>15103</v>
      </c>
      <c r="D13740">
        <v>1</v>
      </c>
      <c r="E13740">
        <v>535</v>
      </c>
      <c r="F13740">
        <v>21</v>
      </c>
      <c r="G13740">
        <v>8124</v>
      </c>
      <c r="H13740">
        <v>0.76126581765353996</v>
      </c>
      <c r="I13740">
        <v>0.99999999999997702</v>
      </c>
      <c r="J13740">
        <v>0.95041217501583097</v>
      </c>
      <c r="K13740" t="s">
        <v>24907</v>
      </c>
      <c r="L13740">
        <v>1</v>
      </c>
      <c r="M13740" t="s">
        <v>5133</v>
      </c>
      <c r="N13740">
        <v>4.7619047619047603E-2</v>
      </c>
      <c r="O13740">
        <v>1.8691588785046699E-3</v>
      </c>
    </row>
    <row r="13741" spans="1:15">
      <c r="A13741" t="s">
        <v>15104</v>
      </c>
      <c r="B13741" t="s">
        <v>23511</v>
      </c>
      <c r="C13741" t="s">
        <v>15105</v>
      </c>
      <c r="D13741">
        <v>6</v>
      </c>
      <c r="E13741">
        <v>6152</v>
      </c>
      <c r="F13741">
        <v>6</v>
      </c>
      <c r="G13741">
        <v>7804</v>
      </c>
      <c r="H13741">
        <v>0.23986678822258201</v>
      </c>
      <c r="I13741">
        <v>0.71382528017432401</v>
      </c>
      <c r="J13741">
        <v>0.61355659322887801</v>
      </c>
      <c r="K13741" t="s">
        <v>26721</v>
      </c>
      <c r="L13741">
        <v>6</v>
      </c>
      <c r="M13741" t="s">
        <v>5133</v>
      </c>
      <c r="N13741">
        <v>1</v>
      </c>
      <c r="O13741">
        <v>9.7529258777633303E-4</v>
      </c>
    </row>
    <row r="13742" spans="1:15">
      <c r="A13742" t="s">
        <v>15106</v>
      </c>
      <c r="B13742" t="s">
        <v>23511</v>
      </c>
      <c r="C13742" t="s">
        <v>15107</v>
      </c>
      <c r="D13742">
        <v>15</v>
      </c>
      <c r="E13742">
        <v>6152</v>
      </c>
      <c r="F13742">
        <v>19</v>
      </c>
      <c r="G13742">
        <v>7804</v>
      </c>
      <c r="H13742">
        <v>0.62495457453607595</v>
      </c>
      <c r="I13742">
        <v>0.968912233598893</v>
      </c>
      <c r="J13742">
        <v>0.832812322140707</v>
      </c>
      <c r="K13742" t="s">
        <v>32251</v>
      </c>
      <c r="L13742">
        <v>15</v>
      </c>
      <c r="M13742" t="s">
        <v>5133</v>
      </c>
      <c r="N13742">
        <v>0.78947368421052599</v>
      </c>
      <c r="O13742">
        <v>2.4382314694408299E-3</v>
      </c>
    </row>
    <row r="13743" spans="1:15">
      <c r="A13743" t="s">
        <v>15106</v>
      </c>
      <c r="B13743" t="s">
        <v>23518</v>
      </c>
      <c r="C13743" t="s">
        <v>15107</v>
      </c>
      <c r="D13743">
        <v>1</v>
      </c>
      <c r="E13743">
        <v>787</v>
      </c>
      <c r="F13743">
        <v>13</v>
      </c>
      <c r="G13743">
        <v>7393</v>
      </c>
      <c r="H13743">
        <v>0.76880113817690798</v>
      </c>
      <c r="I13743">
        <v>1</v>
      </c>
      <c r="J13743">
        <v>0.966855260484069</v>
      </c>
      <c r="K13743" t="s">
        <v>28913</v>
      </c>
      <c r="L13743">
        <v>1</v>
      </c>
      <c r="M13743" t="s">
        <v>5133</v>
      </c>
      <c r="N13743">
        <v>7.69230769230769E-2</v>
      </c>
      <c r="O13743">
        <v>1.27064803049555E-3</v>
      </c>
    </row>
    <row r="13744" spans="1:15">
      <c r="A13744" t="s">
        <v>15108</v>
      </c>
      <c r="B13744" t="s">
        <v>23513</v>
      </c>
      <c r="C13744" t="s">
        <v>15109</v>
      </c>
      <c r="D13744">
        <v>1</v>
      </c>
      <c r="E13744">
        <v>535</v>
      </c>
      <c r="F13744">
        <v>10</v>
      </c>
      <c r="G13744">
        <v>8124</v>
      </c>
      <c r="H13744">
        <v>0.494202526653369</v>
      </c>
      <c r="I13744">
        <v>0.99999999999997702</v>
      </c>
      <c r="J13744">
        <v>0.95041217501583097</v>
      </c>
      <c r="K13744" t="s">
        <v>23957</v>
      </c>
      <c r="L13744">
        <v>1</v>
      </c>
      <c r="M13744" t="s">
        <v>5133</v>
      </c>
      <c r="N13744">
        <v>0.1</v>
      </c>
      <c r="O13744">
        <v>1.8691588785046699E-3</v>
      </c>
    </row>
    <row r="13745" spans="1:15">
      <c r="A13745" t="s">
        <v>15108</v>
      </c>
      <c r="B13745" t="s">
        <v>23511</v>
      </c>
      <c r="C13745" t="s">
        <v>15109</v>
      </c>
      <c r="D13745">
        <v>9</v>
      </c>
      <c r="E13745">
        <v>6152</v>
      </c>
      <c r="F13745">
        <v>10</v>
      </c>
      <c r="G13745">
        <v>7804</v>
      </c>
      <c r="H13745">
        <v>0.341392875758884</v>
      </c>
      <c r="I13745">
        <v>0.87709103910391695</v>
      </c>
      <c r="J13745">
        <v>0.75388894852919097</v>
      </c>
      <c r="K13745" t="s">
        <v>32252</v>
      </c>
      <c r="L13745">
        <v>9</v>
      </c>
      <c r="M13745" t="s">
        <v>5133</v>
      </c>
      <c r="N13745">
        <v>0.9</v>
      </c>
      <c r="O13745">
        <v>1.4629388816645001E-3</v>
      </c>
    </row>
    <row r="13746" spans="1:15">
      <c r="A13746" t="s">
        <v>15110</v>
      </c>
      <c r="B13746" t="s">
        <v>23518</v>
      </c>
      <c r="C13746" t="s">
        <v>15111</v>
      </c>
      <c r="D13746">
        <v>204</v>
      </c>
      <c r="E13746">
        <v>787</v>
      </c>
      <c r="F13746">
        <v>2929</v>
      </c>
      <c r="G13746">
        <v>7393</v>
      </c>
      <c r="H13746">
        <v>1</v>
      </c>
      <c r="I13746">
        <v>1</v>
      </c>
      <c r="J13746">
        <v>0.966855260484069</v>
      </c>
      <c r="K13746" t="s">
        <v>32253</v>
      </c>
      <c r="L13746">
        <v>204</v>
      </c>
      <c r="M13746" t="s">
        <v>5133</v>
      </c>
      <c r="N13746">
        <v>6.9648344144759303E-2</v>
      </c>
      <c r="O13746">
        <v>0.25921219822109298</v>
      </c>
    </row>
    <row r="13747" spans="1:15">
      <c r="A13747" t="s">
        <v>15110</v>
      </c>
      <c r="B13747" t="s">
        <v>23511</v>
      </c>
      <c r="C13747" t="s">
        <v>15111</v>
      </c>
      <c r="D13747">
        <v>2736</v>
      </c>
      <c r="E13747">
        <v>6152</v>
      </c>
      <c r="F13747">
        <v>3216</v>
      </c>
      <c r="G13747">
        <v>7804</v>
      </c>
      <c r="H13747" s="34">
        <v>1.14588400604244E-30</v>
      </c>
      <c r="I13747" s="34">
        <v>2.8203070098719498E-27</v>
      </c>
      <c r="J13747" s="34">
        <v>2.4241477696250399E-27</v>
      </c>
      <c r="K13747" t="s">
        <v>32254</v>
      </c>
      <c r="L13747">
        <v>2736</v>
      </c>
      <c r="M13747" t="s">
        <v>5133</v>
      </c>
      <c r="N13747">
        <v>0.85074626865671599</v>
      </c>
      <c r="O13747">
        <v>0.44473342002600802</v>
      </c>
    </row>
    <row r="13748" spans="1:15">
      <c r="A13748" t="s">
        <v>15110</v>
      </c>
      <c r="B13748" t="s">
        <v>23513</v>
      </c>
      <c r="C13748" t="s">
        <v>15111</v>
      </c>
      <c r="D13748">
        <v>157</v>
      </c>
      <c r="E13748">
        <v>535</v>
      </c>
      <c r="F13748">
        <v>3309</v>
      </c>
      <c r="G13748">
        <v>8124</v>
      </c>
      <c r="H13748">
        <v>0.99999999378761695</v>
      </c>
      <c r="I13748">
        <v>0.99999999999997702</v>
      </c>
      <c r="J13748">
        <v>0.95041217501583097</v>
      </c>
      <c r="K13748" t="s">
        <v>32255</v>
      </c>
      <c r="L13748">
        <v>157</v>
      </c>
      <c r="M13748" t="s">
        <v>5133</v>
      </c>
      <c r="N13748">
        <v>4.7446358416440002E-2</v>
      </c>
      <c r="O13748">
        <v>0.293457943925234</v>
      </c>
    </row>
    <row r="13749" spans="1:15">
      <c r="A13749" t="s">
        <v>15112</v>
      </c>
      <c r="B13749" t="s">
        <v>23518</v>
      </c>
      <c r="C13749" t="s">
        <v>15113</v>
      </c>
      <c r="D13749">
        <v>34</v>
      </c>
      <c r="E13749">
        <v>787</v>
      </c>
      <c r="F13749">
        <v>729</v>
      </c>
      <c r="G13749">
        <v>7393</v>
      </c>
      <c r="H13749">
        <v>0.99999999957916597</v>
      </c>
      <c r="I13749">
        <v>1</v>
      </c>
      <c r="J13749">
        <v>0.966855260484069</v>
      </c>
      <c r="K13749" t="s">
        <v>32245</v>
      </c>
      <c r="L13749">
        <v>34</v>
      </c>
      <c r="M13749" t="s">
        <v>5133</v>
      </c>
      <c r="N13749">
        <v>4.6639231824417003E-2</v>
      </c>
      <c r="O13749">
        <v>4.3202033036848803E-2</v>
      </c>
    </row>
    <row r="13750" spans="1:15">
      <c r="A13750" t="s">
        <v>15112</v>
      </c>
      <c r="B13750" t="s">
        <v>23513</v>
      </c>
      <c r="C13750" t="s">
        <v>15113</v>
      </c>
      <c r="D13750">
        <v>15</v>
      </c>
      <c r="E13750">
        <v>535</v>
      </c>
      <c r="F13750">
        <v>769</v>
      </c>
      <c r="G13750">
        <v>8124</v>
      </c>
      <c r="H13750">
        <v>0.99999999989317501</v>
      </c>
      <c r="I13750">
        <v>0.99999999999997702</v>
      </c>
      <c r="J13750">
        <v>0.95041217501583097</v>
      </c>
      <c r="K13750" t="s">
        <v>23947</v>
      </c>
      <c r="L13750">
        <v>15</v>
      </c>
      <c r="M13750" t="s">
        <v>5133</v>
      </c>
      <c r="N13750">
        <v>1.9505851755526701E-2</v>
      </c>
      <c r="O13750">
        <v>2.80373831775701E-2</v>
      </c>
    </row>
    <row r="13751" spans="1:15">
      <c r="A13751" t="s">
        <v>15112</v>
      </c>
      <c r="B13751" t="s">
        <v>23511</v>
      </c>
      <c r="C13751" t="s">
        <v>15113</v>
      </c>
      <c r="D13751">
        <v>726</v>
      </c>
      <c r="E13751">
        <v>6152</v>
      </c>
      <c r="F13751">
        <v>796</v>
      </c>
      <c r="G13751">
        <v>7804</v>
      </c>
      <c r="H13751" s="34">
        <v>6.9486209563506999E-23</v>
      </c>
      <c r="I13751" s="34">
        <v>2.28030577717575E-20</v>
      </c>
      <c r="J13751" s="34">
        <v>1.9599987322141501E-20</v>
      </c>
      <c r="K13751" t="s">
        <v>32246</v>
      </c>
      <c r="L13751">
        <v>726</v>
      </c>
      <c r="M13751" t="s">
        <v>5133</v>
      </c>
      <c r="N13751">
        <v>0.91206030150753803</v>
      </c>
      <c r="O13751">
        <v>0.118010403120936</v>
      </c>
    </row>
    <row r="13752" spans="1:15">
      <c r="A13752" t="s">
        <v>15114</v>
      </c>
      <c r="B13752" t="s">
        <v>23511</v>
      </c>
      <c r="C13752" t="s">
        <v>15115</v>
      </c>
      <c r="D13752">
        <v>102</v>
      </c>
      <c r="E13752">
        <v>6152</v>
      </c>
      <c r="F13752">
        <v>110</v>
      </c>
      <c r="G13752">
        <v>7804</v>
      </c>
      <c r="H13752" s="34">
        <v>6.0466130833305703E-5</v>
      </c>
      <c r="I13752">
        <v>1.3112093789733399E-3</v>
      </c>
      <c r="J13752">
        <v>1.1270281144654399E-3</v>
      </c>
      <c r="K13752" t="s">
        <v>32256</v>
      </c>
      <c r="L13752">
        <v>102</v>
      </c>
      <c r="M13752" t="s">
        <v>5133</v>
      </c>
      <c r="N13752">
        <v>0.92727272727272703</v>
      </c>
      <c r="O13752">
        <v>1.65799739921977E-2</v>
      </c>
    </row>
    <row r="13753" spans="1:15">
      <c r="A13753" t="s">
        <v>15114</v>
      </c>
      <c r="B13753" t="s">
        <v>23513</v>
      </c>
      <c r="C13753" t="s">
        <v>15115</v>
      </c>
      <c r="D13753">
        <v>3</v>
      </c>
      <c r="E13753">
        <v>535</v>
      </c>
      <c r="F13753">
        <v>123</v>
      </c>
      <c r="G13753">
        <v>8124</v>
      </c>
      <c r="H13753">
        <v>0.98962600756535002</v>
      </c>
      <c r="I13753">
        <v>0.99999999999997702</v>
      </c>
      <c r="J13753">
        <v>0.95041217501583097</v>
      </c>
      <c r="K13753" t="s">
        <v>27678</v>
      </c>
      <c r="L13753">
        <v>3</v>
      </c>
      <c r="M13753" t="s">
        <v>5133</v>
      </c>
      <c r="N13753">
        <v>2.4390243902439001E-2</v>
      </c>
      <c r="O13753">
        <v>5.60747663551402E-3</v>
      </c>
    </row>
    <row r="13754" spans="1:15">
      <c r="A13754" t="s">
        <v>15114</v>
      </c>
      <c r="B13754" t="s">
        <v>23518</v>
      </c>
      <c r="C13754" t="s">
        <v>15115</v>
      </c>
      <c r="D13754">
        <v>2</v>
      </c>
      <c r="E13754">
        <v>787</v>
      </c>
      <c r="F13754">
        <v>82</v>
      </c>
      <c r="G13754">
        <v>7393</v>
      </c>
      <c r="H13754">
        <v>0.99898777041409104</v>
      </c>
      <c r="I13754">
        <v>1</v>
      </c>
      <c r="J13754">
        <v>0.966855260484069</v>
      </c>
      <c r="K13754" t="s">
        <v>32257</v>
      </c>
      <c r="L13754">
        <v>2</v>
      </c>
      <c r="M13754" t="s">
        <v>5133</v>
      </c>
      <c r="N13754">
        <v>2.4390243902439001E-2</v>
      </c>
      <c r="O13754">
        <v>2.5412960609911099E-3</v>
      </c>
    </row>
    <row r="13755" spans="1:15">
      <c r="A13755" t="s">
        <v>15116</v>
      </c>
      <c r="B13755" t="s">
        <v>23513</v>
      </c>
      <c r="C13755" t="s">
        <v>15117</v>
      </c>
      <c r="D13755">
        <v>2</v>
      </c>
      <c r="E13755">
        <v>535</v>
      </c>
      <c r="F13755">
        <v>128</v>
      </c>
      <c r="G13755">
        <v>8124</v>
      </c>
      <c r="H13755">
        <v>0.99845213477859596</v>
      </c>
      <c r="I13755">
        <v>0.99999999999997702</v>
      </c>
      <c r="J13755">
        <v>0.95041217501583097</v>
      </c>
      <c r="K13755" t="s">
        <v>31537</v>
      </c>
      <c r="L13755">
        <v>2</v>
      </c>
      <c r="M13755" t="s">
        <v>5133</v>
      </c>
      <c r="N13755">
        <v>1.5625E-2</v>
      </c>
      <c r="O13755">
        <v>3.7383177570093499E-3</v>
      </c>
    </row>
    <row r="13756" spans="1:15">
      <c r="A13756" t="s">
        <v>15116</v>
      </c>
      <c r="B13756" t="s">
        <v>23511</v>
      </c>
      <c r="C13756" t="s">
        <v>15117</v>
      </c>
      <c r="D13756">
        <v>124</v>
      </c>
      <c r="E13756">
        <v>6152</v>
      </c>
      <c r="F13756">
        <v>131</v>
      </c>
      <c r="G13756">
        <v>7804</v>
      </c>
      <c r="H13756" s="34">
        <v>3.4909150910147299E-7</v>
      </c>
      <c r="I13756" s="34">
        <v>1.28719322363446E-5</v>
      </c>
      <c r="J13756" s="34">
        <v>1.10638542939749E-5</v>
      </c>
      <c r="K13756" t="s">
        <v>32258</v>
      </c>
      <c r="L13756">
        <v>124</v>
      </c>
      <c r="M13756" t="s">
        <v>5133</v>
      </c>
      <c r="N13756">
        <v>0.94656488549618301</v>
      </c>
      <c r="O13756">
        <v>2.01560468140442E-2</v>
      </c>
    </row>
    <row r="13757" spans="1:15">
      <c r="A13757" t="s">
        <v>15116</v>
      </c>
      <c r="B13757" t="s">
        <v>23518</v>
      </c>
      <c r="C13757" t="s">
        <v>15117</v>
      </c>
      <c r="D13757">
        <v>1</v>
      </c>
      <c r="E13757">
        <v>787</v>
      </c>
      <c r="F13757">
        <v>126</v>
      </c>
      <c r="G13757">
        <v>7393</v>
      </c>
      <c r="H13757">
        <v>0.99999939036721597</v>
      </c>
      <c r="I13757">
        <v>1</v>
      </c>
      <c r="J13757">
        <v>0.966855260484069</v>
      </c>
      <c r="K13757" t="s">
        <v>24233</v>
      </c>
      <c r="L13757">
        <v>1</v>
      </c>
      <c r="M13757" t="s">
        <v>5133</v>
      </c>
      <c r="N13757">
        <v>7.9365079365079395E-3</v>
      </c>
      <c r="O13757">
        <v>1.27064803049555E-3</v>
      </c>
    </row>
    <row r="13758" spans="1:15">
      <c r="A13758" t="s">
        <v>15118</v>
      </c>
      <c r="B13758" t="s">
        <v>23511</v>
      </c>
      <c r="C13758" t="s">
        <v>15119</v>
      </c>
      <c r="D13758">
        <v>67</v>
      </c>
      <c r="E13758">
        <v>6152</v>
      </c>
      <c r="F13758">
        <v>67</v>
      </c>
      <c r="G13758">
        <v>7804</v>
      </c>
      <c r="H13758" s="34">
        <v>1.11066284280512E-7</v>
      </c>
      <c r="I13758" s="34">
        <v>4.55603153642352E-6</v>
      </c>
      <c r="J13758" s="34">
        <v>3.9160607865396501E-6</v>
      </c>
      <c r="K13758" t="s">
        <v>32259</v>
      </c>
      <c r="L13758">
        <v>67</v>
      </c>
      <c r="M13758" t="s">
        <v>5133</v>
      </c>
      <c r="N13758">
        <v>1</v>
      </c>
      <c r="O13758">
        <v>1.08907672301691E-2</v>
      </c>
    </row>
    <row r="13759" spans="1:15">
      <c r="A13759" t="s">
        <v>15120</v>
      </c>
      <c r="B13759" t="s">
        <v>23513</v>
      </c>
      <c r="C13759" t="s">
        <v>15121</v>
      </c>
      <c r="D13759">
        <v>1</v>
      </c>
      <c r="E13759">
        <v>535</v>
      </c>
      <c r="F13759">
        <v>63</v>
      </c>
      <c r="G13759">
        <v>8124</v>
      </c>
      <c r="H13759">
        <v>0.98654998561378404</v>
      </c>
      <c r="I13759">
        <v>0.99999999999997702</v>
      </c>
      <c r="J13759">
        <v>0.95041217501583097</v>
      </c>
      <c r="K13759" t="s">
        <v>26632</v>
      </c>
      <c r="L13759">
        <v>1</v>
      </c>
      <c r="M13759" t="s">
        <v>5133</v>
      </c>
      <c r="N13759">
        <v>1.58730158730159E-2</v>
      </c>
      <c r="O13759">
        <v>1.8691588785046699E-3</v>
      </c>
    </row>
    <row r="13760" spans="1:15">
      <c r="A13760" t="s">
        <v>15120</v>
      </c>
      <c r="B13760" t="s">
        <v>23511</v>
      </c>
      <c r="C13760" t="s">
        <v>15121</v>
      </c>
      <c r="D13760">
        <v>62</v>
      </c>
      <c r="E13760">
        <v>6152</v>
      </c>
      <c r="F13760">
        <v>65</v>
      </c>
      <c r="G13760">
        <v>7804</v>
      </c>
      <c r="H13760">
        <v>1.87154139113192E-4</v>
      </c>
      <c r="I13760">
        <v>3.3139073733262098E-3</v>
      </c>
      <c r="J13760">
        <v>2.84841371512865E-3</v>
      </c>
      <c r="K13760" t="s">
        <v>32260</v>
      </c>
      <c r="L13760">
        <v>62</v>
      </c>
      <c r="M13760" t="s">
        <v>5133</v>
      </c>
      <c r="N13760">
        <v>0.95384615384615401</v>
      </c>
      <c r="O13760">
        <v>1.00780234070221E-2</v>
      </c>
    </row>
    <row r="13761" spans="1:15">
      <c r="A13761" t="s">
        <v>15122</v>
      </c>
      <c r="B13761" t="s">
        <v>23511</v>
      </c>
      <c r="C13761" t="s">
        <v>15123</v>
      </c>
      <c r="D13761">
        <v>5</v>
      </c>
      <c r="E13761">
        <v>6152</v>
      </c>
      <c r="F13761">
        <v>6</v>
      </c>
      <c r="G13761">
        <v>7804</v>
      </c>
      <c r="H13761">
        <v>0.62665052091531404</v>
      </c>
      <c r="I13761">
        <v>0.968912233598893</v>
      </c>
      <c r="J13761">
        <v>0.832812322140707</v>
      </c>
      <c r="K13761" t="s">
        <v>24051</v>
      </c>
      <c r="L13761">
        <v>5</v>
      </c>
      <c r="M13761" t="s">
        <v>5133</v>
      </c>
      <c r="N13761">
        <v>0.83333333333333304</v>
      </c>
      <c r="O13761">
        <v>8.1274382314694405E-4</v>
      </c>
    </row>
    <row r="13762" spans="1:15">
      <c r="A13762" t="s">
        <v>15124</v>
      </c>
      <c r="B13762" t="s">
        <v>23513</v>
      </c>
      <c r="C13762" t="s">
        <v>15125</v>
      </c>
      <c r="D13762">
        <v>1</v>
      </c>
      <c r="E13762">
        <v>535</v>
      </c>
      <c r="F13762">
        <v>52</v>
      </c>
      <c r="G13762">
        <v>8124</v>
      </c>
      <c r="H13762">
        <v>0.97138840924894598</v>
      </c>
      <c r="I13762">
        <v>0.99999999999997702</v>
      </c>
      <c r="J13762">
        <v>0.95041217501583097</v>
      </c>
      <c r="K13762" t="s">
        <v>26632</v>
      </c>
      <c r="L13762">
        <v>1</v>
      </c>
      <c r="M13762" t="s">
        <v>5133</v>
      </c>
      <c r="N13762">
        <v>1.9230769230769201E-2</v>
      </c>
      <c r="O13762">
        <v>1.8691588785046699E-3</v>
      </c>
    </row>
    <row r="13763" spans="1:15">
      <c r="A13763" t="s">
        <v>15124</v>
      </c>
      <c r="B13763" t="s">
        <v>23511</v>
      </c>
      <c r="C13763" t="s">
        <v>15125</v>
      </c>
      <c r="D13763">
        <v>51</v>
      </c>
      <c r="E13763">
        <v>6152</v>
      </c>
      <c r="F13763">
        <v>53</v>
      </c>
      <c r="G13763">
        <v>7804</v>
      </c>
      <c r="H13763">
        <v>3.7161393588341901E-4</v>
      </c>
      <c r="I13763">
        <v>5.8913674698426099E-3</v>
      </c>
      <c r="J13763">
        <v>5.0638264777808396E-3</v>
      </c>
      <c r="K13763" t="s">
        <v>32261</v>
      </c>
      <c r="L13763">
        <v>51</v>
      </c>
      <c r="M13763" t="s">
        <v>5133</v>
      </c>
      <c r="N13763">
        <v>0.96226415094339601</v>
      </c>
      <c r="O13763">
        <v>8.2899869960988293E-3</v>
      </c>
    </row>
    <row r="13764" spans="1:15">
      <c r="A13764" t="s">
        <v>15126</v>
      </c>
      <c r="B13764" t="s">
        <v>23511</v>
      </c>
      <c r="C13764" t="s">
        <v>15127</v>
      </c>
      <c r="D13764">
        <v>2027</v>
      </c>
      <c r="E13764">
        <v>6152</v>
      </c>
      <c r="F13764">
        <v>2343</v>
      </c>
      <c r="G13764">
        <v>7804</v>
      </c>
      <c r="H13764" s="34">
        <v>1.9176096874930001E-29</v>
      </c>
      <c r="I13764" s="34">
        <v>2.3598584216710799E-26</v>
      </c>
      <c r="J13764" s="34">
        <v>2.02837687865214E-26</v>
      </c>
      <c r="K13764" t="s">
        <v>32262</v>
      </c>
      <c r="L13764">
        <v>2027</v>
      </c>
      <c r="M13764" t="s">
        <v>5133</v>
      </c>
      <c r="N13764">
        <v>0.86513017498932998</v>
      </c>
      <c r="O13764">
        <v>0.32948634590377102</v>
      </c>
    </row>
    <row r="13765" spans="1:15">
      <c r="A13765" t="s">
        <v>15126</v>
      </c>
      <c r="B13765" t="s">
        <v>23513</v>
      </c>
      <c r="C13765" t="s">
        <v>15127</v>
      </c>
      <c r="D13765">
        <v>95</v>
      </c>
      <c r="E13765">
        <v>535</v>
      </c>
      <c r="F13765">
        <v>2407</v>
      </c>
      <c r="G13765">
        <v>8124</v>
      </c>
      <c r="H13765">
        <v>0.99999999997350097</v>
      </c>
      <c r="I13765">
        <v>0.99999999999997702</v>
      </c>
      <c r="J13765">
        <v>0.95041217501583097</v>
      </c>
      <c r="K13765" t="s">
        <v>32263</v>
      </c>
      <c r="L13765">
        <v>95</v>
      </c>
      <c r="M13765" t="s">
        <v>5133</v>
      </c>
      <c r="N13765">
        <v>3.9468217698379701E-2</v>
      </c>
      <c r="O13765">
        <v>0.177570093457944</v>
      </c>
    </row>
    <row r="13766" spans="1:15">
      <c r="A13766" t="s">
        <v>15126</v>
      </c>
      <c r="B13766" t="s">
        <v>23518</v>
      </c>
      <c r="C13766" t="s">
        <v>15127</v>
      </c>
      <c r="D13766">
        <v>135</v>
      </c>
      <c r="E13766">
        <v>787</v>
      </c>
      <c r="F13766">
        <v>2094</v>
      </c>
      <c r="G13766">
        <v>7393</v>
      </c>
      <c r="H13766">
        <v>0.999999999999995</v>
      </c>
      <c r="I13766">
        <v>1</v>
      </c>
      <c r="J13766">
        <v>0.966855260484069</v>
      </c>
      <c r="K13766" t="s">
        <v>32264</v>
      </c>
      <c r="L13766">
        <v>135</v>
      </c>
      <c r="M13766" t="s">
        <v>5133</v>
      </c>
      <c r="N13766">
        <v>6.4469914040114595E-2</v>
      </c>
      <c r="O13766">
        <v>0.17153748411690001</v>
      </c>
    </row>
    <row r="13767" spans="1:15">
      <c r="A13767" t="s">
        <v>15128</v>
      </c>
      <c r="B13767" t="s">
        <v>23511</v>
      </c>
      <c r="C13767" t="s">
        <v>15129</v>
      </c>
      <c r="D13767">
        <v>480</v>
      </c>
      <c r="E13767">
        <v>6152</v>
      </c>
      <c r="F13767">
        <v>544</v>
      </c>
      <c r="G13767">
        <v>7804</v>
      </c>
      <c r="H13767" s="34">
        <v>2.3860344960124998E-9</v>
      </c>
      <c r="I13767" s="34">
        <v>1.3737140124703501E-7</v>
      </c>
      <c r="J13767" s="34">
        <v>1.18075292788208E-7</v>
      </c>
      <c r="K13767" t="s">
        <v>32265</v>
      </c>
      <c r="L13767">
        <v>480</v>
      </c>
      <c r="M13767" t="s">
        <v>5133</v>
      </c>
      <c r="N13767">
        <v>0.88235294117647101</v>
      </c>
      <c r="O13767">
        <v>7.8023407022106597E-2</v>
      </c>
    </row>
    <row r="13768" spans="1:15">
      <c r="A13768" t="s">
        <v>15128</v>
      </c>
      <c r="B13768" t="s">
        <v>23518</v>
      </c>
      <c r="C13768" t="s">
        <v>15129</v>
      </c>
      <c r="D13768">
        <v>27</v>
      </c>
      <c r="E13768">
        <v>787</v>
      </c>
      <c r="F13768">
        <v>482</v>
      </c>
      <c r="G13768">
        <v>7393</v>
      </c>
      <c r="H13768">
        <v>0.99997885027466904</v>
      </c>
      <c r="I13768">
        <v>1</v>
      </c>
      <c r="J13768">
        <v>0.966855260484069</v>
      </c>
      <c r="K13768" t="s">
        <v>32266</v>
      </c>
      <c r="L13768">
        <v>27</v>
      </c>
      <c r="M13768" t="s">
        <v>5133</v>
      </c>
      <c r="N13768">
        <v>5.6016597510373398E-2</v>
      </c>
      <c r="O13768">
        <v>3.4307496823379899E-2</v>
      </c>
    </row>
    <row r="13769" spans="1:15">
      <c r="A13769" t="s">
        <v>15128</v>
      </c>
      <c r="B13769" t="s">
        <v>23513</v>
      </c>
      <c r="C13769" t="s">
        <v>15129</v>
      </c>
      <c r="D13769">
        <v>19</v>
      </c>
      <c r="E13769">
        <v>535</v>
      </c>
      <c r="F13769">
        <v>576</v>
      </c>
      <c r="G13769">
        <v>8124</v>
      </c>
      <c r="H13769">
        <v>0.99988744108989702</v>
      </c>
      <c r="I13769">
        <v>0.99999999999997702</v>
      </c>
      <c r="J13769">
        <v>0.95041217501583097</v>
      </c>
      <c r="K13769" t="s">
        <v>32267</v>
      </c>
      <c r="L13769">
        <v>19</v>
      </c>
      <c r="M13769" t="s">
        <v>5133</v>
      </c>
      <c r="N13769">
        <v>3.2986111111111098E-2</v>
      </c>
      <c r="O13769">
        <v>3.5514018691588801E-2</v>
      </c>
    </row>
    <row r="13770" spans="1:15">
      <c r="A13770" t="s">
        <v>15130</v>
      </c>
      <c r="B13770" t="s">
        <v>23518</v>
      </c>
      <c r="C13770" t="s">
        <v>15131</v>
      </c>
      <c r="D13770">
        <v>10</v>
      </c>
      <c r="E13770">
        <v>787</v>
      </c>
      <c r="F13770">
        <v>117</v>
      </c>
      <c r="G13770">
        <v>7393</v>
      </c>
      <c r="H13770">
        <v>0.81217011061855304</v>
      </c>
      <c r="I13770">
        <v>1</v>
      </c>
      <c r="J13770">
        <v>0.966855260484069</v>
      </c>
      <c r="K13770" t="s">
        <v>32268</v>
      </c>
      <c r="L13770">
        <v>10</v>
      </c>
      <c r="M13770" t="s">
        <v>5133</v>
      </c>
      <c r="N13770">
        <v>8.54700854700855E-2</v>
      </c>
      <c r="O13770">
        <v>1.2706480304955499E-2</v>
      </c>
    </row>
    <row r="13771" spans="1:15">
      <c r="A13771" t="s">
        <v>15130</v>
      </c>
      <c r="B13771" t="s">
        <v>23513</v>
      </c>
      <c r="C13771" t="s">
        <v>15131</v>
      </c>
      <c r="D13771">
        <v>10</v>
      </c>
      <c r="E13771">
        <v>535</v>
      </c>
      <c r="F13771">
        <v>162</v>
      </c>
      <c r="G13771">
        <v>8124</v>
      </c>
      <c r="H13771">
        <v>0.63092203505044298</v>
      </c>
      <c r="I13771">
        <v>0.99999999999997702</v>
      </c>
      <c r="J13771">
        <v>0.95041217501583097</v>
      </c>
      <c r="K13771" t="s">
        <v>32269</v>
      </c>
      <c r="L13771">
        <v>10</v>
      </c>
      <c r="M13771" t="s">
        <v>5133</v>
      </c>
      <c r="N13771">
        <v>6.1728395061728399E-2</v>
      </c>
      <c r="O13771">
        <v>1.86915887850467E-2</v>
      </c>
    </row>
    <row r="13772" spans="1:15">
      <c r="A13772" t="s">
        <v>15130</v>
      </c>
      <c r="B13772" t="s">
        <v>23511</v>
      </c>
      <c r="C13772" t="s">
        <v>15131</v>
      </c>
      <c r="D13772">
        <v>131</v>
      </c>
      <c r="E13772">
        <v>6152</v>
      </c>
      <c r="F13772">
        <v>155</v>
      </c>
      <c r="G13772">
        <v>7804</v>
      </c>
      <c r="H13772">
        <v>4.5725400368101299E-2</v>
      </c>
      <c r="I13772">
        <v>0.253187045345308</v>
      </c>
      <c r="J13772">
        <v>0.21762269466530501</v>
      </c>
      <c r="K13772" t="s">
        <v>32270</v>
      </c>
      <c r="L13772">
        <v>131</v>
      </c>
      <c r="M13772" t="s">
        <v>5133</v>
      </c>
      <c r="N13772">
        <v>0.84516129032258103</v>
      </c>
      <c r="O13772">
        <v>2.1293888166449899E-2</v>
      </c>
    </row>
    <row r="13773" spans="1:15">
      <c r="A13773" t="s">
        <v>15132</v>
      </c>
      <c r="B13773" t="s">
        <v>23518</v>
      </c>
      <c r="C13773" t="s">
        <v>15133</v>
      </c>
      <c r="D13773">
        <v>5</v>
      </c>
      <c r="E13773">
        <v>787</v>
      </c>
      <c r="F13773">
        <v>51</v>
      </c>
      <c r="G13773">
        <v>7393</v>
      </c>
      <c r="H13773">
        <v>0.644926400092936</v>
      </c>
      <c r="I13773">
        <v>1</v>
      </c>
      <c r="J13773">
        <v>0.966855260484069</v>
      </c>
      <c r="K13773" t="s">
        <v>32271</v>
      </c>
      <c r="L13773">
        <v>5</v>
      </c>
      <c r="M13773" t="s">
        <v>5133</v>
      </c>
      <c r="N13773">
        <v>9.8039215686274495E-2</v>
      </c>
      <c r="O13773">
        <v>6.35324015247776E-3</v>
      </c>
    </row>
    <row r="13774" spans="1:15">
      <c r="A13774" t="s">
        <v>15132</v>
      </c>
      <c r="B13774" t="s">
        <v>23513</v>
      </c>
      <c r="C13774" t="s">
        <v>15133</v>
      </c>
      <c r="D13774">
        <v>1</v>
      </c>
      <c r="E13774">
        <v>535</v>
      </c>
      <c r="F13774">
        <v>56</v>
      </c>
      <c r="G13774">
        <v>8124</v>
      </c>
      <c r="H13774">
        <v>0.97825354195683101</v>
      </c>
      <c r="I13774">
        <v>0.99999999999997702</v>
      </c>
      <c r="J13774">
        <v>0.95041217501583097</v>
      </c>
      <c r="K13774" t="s">
        <v>23638</v>
      </c>
      <c r="L13774">
        <v>1</v>
      </c>
      <c r="M13774" t="s">
        <v>5133</v>
      </c>
      <c r="N13774">
        <v>1.7857142857142901E-2</v>
      </c>
      <c r="O13774">
        <v>1.8691588785046699E-3</v>
      </c>
    </row>
    <row r="13775" spans="1:15">
      <c r="A13775" t="s">
        <v>15132</v>
      </c>
      <c r="B13775" t="s">
        <v>23511</v>
      </c>
      <c r="C13775" t="s">
        <v>15133</v>
      </c>
      <c r="D13775">
        <v>45</v>
      </c>
      <c r="E13775">
        <v>6152</v>
      </c>
      <c r="F13775">
        <v>54</v>
      </c>
      <c r="G13775">
        <v>7804</v>
      </c>
      <c r="H13775">
        <v>0.26566901935133302</v>
      </c>
      <c r="I13775">
        <v>0.76566495770312404</v>
      </c>
      <c r="J13775">
        <v>0.65811452192942399</v>
      </c>
      <c r="K13775" t="s">
        <v>32272</v>
      </c>
      <c r="L13775">
        <v>45</v>
      </c>
      <c r="M13775" t="s">
        <v>5133</v>
      </c>
      <c r="N13775">
        <v>0.83333333333333304</v>
      </c>
      <c r="O13775">
        <v>7.3146944083225E-3</v>
      </c>
    </row>
    <row r="13776" spans="1:15">
      <c r="A13776" t="s">
        <v>15134</v>
      </c>
      <c r="B13776" t="s">
        <v>23518</v>
      </c>
      <c r="C13776" t="s">
        <v>15135</v>
      </c>
      <c r="D13776">
        <v>2</v>
      </c>
      <c r="E13776">
        <v>787</v>
      </c>
      <c r="F13776">
        <v>4</v>
      </c>
      <c r="G13776">
        <v>7393</v>
      </c>
      <c r="H13776">
        <v>5.8679954233094203E-2</v>
      </c>
      <c r="I13776">
        <v>0.61178825165478101</v>
      </c>
      <c r="J13776">
        <v>0.59151068941477603</v>
      </c>
      <c r="K13776" t="s">
        <v>24266</v>
      </c>
      <c r="L13776">
        <v>2</v>
      </c>
      <c r="M13776" t="s">
        <v>5133</v>
      </c>
      <c r="N13776">
        <v>0.5</v>
      </c>
      <c r="O13776">
        <v>2.5412960609911099E-3</v>
      </c>
    </row>
    <row r="13777" spans="1:15">
      <c r="A13777" t="s">
        <v>15134</v>
      </c>
      <c r="B13777" t="s">
        <v>23511</v>
      </c>
      <c r="C13777" t="s">
        <v>15135</v>
      </c>
      <c r="D13777">
        <v>1</v>
      </c>
      <c r="E13777">
        <v>6152</v>
      </c>
      <c r="F13777">
        <v>5</v>
      </c>
      <c r="G13777">
        <v>7804</v>
      </c>
      <c r="H13777">
        <v>0.99957695240616395</v>
      </c>
      <c r="I13777">
        <v>1</v>
      </c>
      <c r="J13777">
        <v>0.85953329234717102</v>
      </c>
      <c r="K13777" t="s">
        <v>32273</v>
      </c>
      <c r="L13777">
        <v>1</v>
      </c>
      <c r="M13777" t="s">
        <v>5133</v>
      </c>
      <c r="N13777">
        <v>0.2</v>
      </c>
      <c r="O13777">
        <v>1.6254876462938901E-4</v>
      </c>
    </row>
    <row r="13778" spans="1:15">
      <c r="A13778" t="s">
        <v>15136</v>
      </c>
      <c r="B13778" t="s">
        <v>23518</v>
      </c>
      <c r="C13778" t="s">
        <v>15137</v>
      </c>
      <c r="D13778">
        <v>31</v>
      </c>
      <c r="E13778">
        <v>787</v>
      </c>
      <c r="F13778">
        <v>340</v>
      </c>
      <c r="G13778">
        <v>7393</v>
      </c>
      <c r="H13778">
        <v>0.84776831227330496</v>
      </c>
      <c r="I13778">
        <v>1</v>
      </c>
      <c r="J13778">
        <v>0.966855260484069</v>
      </c>
      <c r="K13778" t="s">
        <v>32274</v>
      </c>
      <c r="L13778">
        <v>31</v>
      </c>
      <c r="M13778" t="s">
        <v>5133</v>
      </c>
      <c r="N13778">
        <v>9.1176470588235303E-2</v>
      </c>
      <c r="O13778">
        <v>3.9390088945362098E-2</v>
      </c>
    </row>
    <row r="13779" spans="1:15">
      <c r="A13779" t="s">
        <v>15136</v>
      </c>
      <c r="B13779" t="s">
        <v>23513</v>
      </c>
      <c r="C13779" t="s">
        <v>15137</v>
      </c>
      <c r="D13779">
        <v>29</v>
      </c>
      <c r="E13779">
        <v>535</v>
      </c>
      <c r="F13779">
        <v>393</v>
      </c>
      <c r="G13779">
        <v>8124</v>
      </c>
      <c r="H13779">
        <v>0.28600272806119398</v>
      </c>
      <c r="I13779">
        <v>0.92669970177713501</v>
      </c>
      <c r="J13779">
        <v>0.88074667915254901</v>
      </c>
      <c r="K13779" t="s">
        <v>32275</v>
      </c>
      <c r="L13779">
        <v>29</v>
      </c>
      <c r="M13779" t="s">
        <v>5133</v>
      </c>
      <c r="N13779">
        <v>7.3791348600508899E-2</v>
      </c>
      <c r="O13779">
        <v>5.4205607476635498E-2</v>
      </c>
    </row>
    <row r="13780" spans="1:15">
      <c r="A13780" t="s">
        <v>15136</v>
      </c>
      <c r="B13780" t="s">
        <v>23511</v>
      </c>
      <c r="C13780" t="s">
        <v>15137</v>
      </c>
      <c r="D13780">
        <v>321</v>
      </c>
      <c r="E13780">
        <v>6152</v>
      </c>
      <c r="F13780">
        <v>386</v>
      </c>
      <c r="G13780">
        <v>7804</v>
      </c>
      <c r="H13780">
        <v>1.7317870093705001E-2</v>
      </c>
      <c r="I13780">
        <v>0.12727129540677801</v>
      </c>
      <c r="J13780">
        <v>0.109393915562278</v>
      </c>
      <c r="K13780" t="s">
        <v>32276</v>
      </c>
      <c r="L13780">
        <v>321</v>
      </c>
      <c r="M13780" t="s">
        <v>5133</v>
      </c>
      <c r="N13780">
        <v>0.83160621761658005</v>
      </c>
      <c r="O13780">
        <v>5.2178153446033798E-2</v>
      </c>
    </row>
    <row r="13781" spans="1:15">
      <c r="A13781" t="s">
        <v>15138</v>
      </c>
      <c r="B13781" t="s">
        <v>23511</v>
      </c>
      <c r="C13781" t="s">
        <v>15139</v>
      </c>
      <c r="D13781">
        <v>33</v>
      </c>
      <c r="E13781">
        <v>6152</v>
      </c>
      <c r="F13781">
        <v>33</v>
      </c>
      <c r="G13781">
        <v>7804</v>
      </c>
      <c r="H13781">
        <v>3.8296044813611899E-4</v>
      </c>
      <c r="I13781">
        <v>6.0021326991581102E-3</v>
      </c>
      <c r="J13781">
        <v>5.15903288001198E-3</v>
      </c>
      <c r="K13781" t="s">
        <v>32277</v>
      </c>
      <c r="L13781">
        <v>33</v>
      </c>
      <c r="M13781" t="s">
        <v>5133</v>
      </c>
      <c r="N13781">
        <v>1</v>
      </c>
      <c r="O13781">
        <v>5.36410923276983E-3</v>
      </c>
    </row>
    <row r="13782" spans="1:15">
      <c r="A13782" t="s">
        <v>15140</v>
      </c>
      <c r="B13782" t="s">
        <v>23511</v>
      </c>
      <c r="C13782" t="s">
        <v>15141</v>
      </c>
      <c r="D13782">
        <v>33</v>
      </c>
      <c r="E13782">
        <v>6152</v>
      </c>
      <c r="F13782">
        <v>33</v>
      </c>
      <c r="G13782">
        <v>7804</v>
      </c>
      <c r="H13782">
        <v>3.8296044813611899E-4</v>
      </c>
      <c r="I13782">
        <v>6.0021326991581102E-3</v>
      </c>
      <c r="J13782">
        <v>5.15903288001198E-3</v>
      </c>
      <c r="K13782" t="s">
        <v>32277</v>
      </c>
      <c r="L13782">
        <v>33</v>
      </c>
      <c r="M13782" t="s">
        <v>5133</v>
      </c>
      <c r="N13782">
        <v>1</v>
      </c>
      <c r="O13782">
        <v>5.36410923276983E-3</v>
      </c>
    </row>
    <row r="13783" spans="1:15">
      <c r="A13783" t="s">
        <v>15142</v>
      </c>
      <c r="B13783" t="s">
        <v>23511</v>
      </c>
      <c r="C13783" t="s">
        <v>15143</v>
      </c>
      <c r="D13783">
        <v>3</v>
      </c>
      <c r="E13783">
        <v>6152</v>
      </c>
      <c r="F13783">
        <v>3</v>
      </c>
      <c r="G13783">
        <v>7804</v>
      </c>
      <c r="H13783">
        <v>0.489837867770546</v>
      </c>
      <c r="I13783">
        <v>0.96083957126938102</v>
      </c>
      <c r="J13783">
        <v>0.82587360011061495</v>
      </c>
      <c r="K13783" t="s">
        <v>32278</v>
      </c>
      <c r="L13783">
        <v>3</v>
      </c>
      <c r="M13783" t="s">
        <v>5133</v>
      </c>
      <c r="N13783">
        <v>1</v>
      </c>
      <c r="O13783">
        <v>4.8764629388816603E-4</v>
      </c>
    </row>
    <row r="13784" spans="1:15">
      <c r="A13784" t="s">
        <v>15144</v>
      </c>
      <c r="B13784" t="s">
        <v>23511</v>
      </c>
      <c r="C13784" t="s">
        <v>15145</v>
      </c>
      <c r="D13784">
        <v>37</v>
      </c>
      <c r="E13784">
        <v>6152</v>
      </c>
      <c r="F13784">
        <v>40</v>
      </c>
      <c r="G13784">
        <v>7804</v>
      </c>
      <c r="H13784">
        <v>1.89092199289457E-2</v>
      </c>
      <c r="I13784">
        <v>0.135686056997427</v>
      </c>
      <c r="J13784">
        <v>0.116626683296604</v>
      </c>
      <c r="K13784" t="s">
        <v>32279</v>
      </c>
      <c r="L13784">
        <v>37</v>
      </c>
      <c r="M13784" t="s">
        <v>5133</v>
      </c>
      <c r="N13784">
        <v>0.92500000000000004</v>
      </c>
      <c r="O13784">
        <v>6.0143042912873899E-3</v>
      </c>
    </row>
    <row r="13785" spans="1:15">
      <c r="A13785" t="s">
        <v>15144</v>
      </c>
      <c r="B13785" t="s">
        <v>23518</v>
      </c>
      <c r="C13785" t="s">
        <v>15145</v>
      </c>
      <c r="D13785">
        <v>2</v>
      </c>
      <c r="E13785">
        <v>787</v>
      </c>
      <c r="F13785">
        <v>32</v>
      </c>
      <c r="G13785">
        <v>7393</v>
      </c>
      <c r="H13785">
        <v>0.86930439430499296</v>
      </c>
      <c r="I13785">
        <v>1</v>
      </c>
      <c r="J13785">
        <v>0.966855260484069</v>
      </c>
      <c r="K13785" t="s">
        <v>32280</v>
      </c>
      <c r="L13785">
        <v>2</v>
      </c>
      <c r="M13785" t="s">
        <v>5133</v>
      </c>
      <c r="N13785">
        <v>6.25E-2</v>
      </c>
      <c r="O13785">
        <v>2.5412960609911099E-3</v>
      </c>
    </row>
    <row r="13786" spans="1:15">
      <c r="A13786" t="s">
        <v>15144</v>
      </c>
      <c r="B13786" t="s">
        <v>23513</v>
      </c>
      <c r="C13786" t="s">
        <v>15145</v>
      </c>
      <c r="D13786">
        <v>2</v>
      </c>
      <c r="E13786">
        <v>535</v>
      </c>
      <c r="F13786">
        <v>38</v>
      </c>
      <c r="G13786">
        <v>8124</v>
      </c>
      <c r="H13786">
        <v>0.72434849315173</v>
      </c>
      <c r="I13786">
        <v>0.99999999999997702</v>
      </c>
      <c r="J13786">
        <v>0.95041217501583097</v>
      </c>
      <c r="K13786" t="s">
        <v>26333</v>
      </c>
      <c r="L13786">
        <v>2</v>
      </c>
      <c r="M13786" t="s">
        <v>5133</v>
      </c>
      <c r="N13786">
        <v>5.2631578947368397E-2</v>
      </c>
      <c r="O13786">
        <v>3.7383177570093499E-3</v>
      </c>
    </row>
    <row r="13787" spans="1:15">
      <c r="A13787" t="s">
        <v>15146</v>
      </c>
      <c r="B13787" t="s">
        <v>23511</v>
      </c>
      <c r="C13787" t="s">
        <v>15147</v>
      </c>
      <c r="D13787">
        <v>5</v>
      </c>
      <c r="E13787">
        <v>6152</v>
      </c>
      <c r="F13787">
        <v>5</v>
      </c>
      <c r="G13787">
        <v>7804</v>
      </c>
      <c r="H13787">
        <v>0.30433074367137097</v>
      </c>
      <c r="I13787">
        <v>0.81020448119108801</v>
      </c>
      <c r="J13787">
        <v>0.69639772519260701</v>
      </c>
      <c r="K13787" t="s">
        <v>27662</v>
      </c>
      <c r="L13787">
        <v>5</v>
      </c>
      <c r="M13787" t="s">
        <v>1463</v>
      </c>
      <c r="N13787">
        <v>1</v>
      </c>
      <c r="O13787">
        <v>8.1274382314694405E-4</v>
      </c>
    </row>
    <row r="13788" spans="1:15">
      <c r="A13788" t="s">
        <v>15148</v>
      </c>
      <c r="B13788" t="s">
        <v>23513</v>
      </c>
      <c r="C13788" t="s">
        <v>15149</v>
      </c>
      <c r="D13788">
        <v>1</v>
      </c>
      <c r="E13788">
        <v>535</v>
      </c>
      <c r="F13788">
        <v>3</v>
      </c>
      <c r="G13788">
        <v>8124</v>
      </c>
      <c r="H13788">
        <v>0.184859247501582</v>
      </c>
      <c r="I13788">
        <v>0.75508452473579202</v>
      </c>
      <c r="J13788">
        <v>0.71764152547495597</v>
      </c>
      <c r="K13788" t="s">
        <v>23746</v>
      </c>
      <c r="L13788">
        <v>1</v>
      </c>
      <c r="M13788" t="s">
        <v>1463</v>
      </c>
      <c r="N13788">
        <v>0.33333333333333298</v>
      </c>
      <c r="O13788">
        <v>1.8691588785046699E-3</v>
      </c>
    </row>
    <row r="13789" spans="1:15">
      <c r="A13789" t="s">
        <v>15148</v>
      </c>
      <c r="B13789" t="s">
        <v>23511</v>
      </c>
      <c r="C13789" t="s">
        <v>15149</v>
      </c>
      <c r="D13789">
        <v>2</v>
      </c>
      <c r="E13789">
        <v>6152</v>
      </c>
      <c r="F13789">
        <v>3</v>
      </c>
      <c r="G13789">
        <v>7804</v>
      </c>
      <c r="H13789">
        <v>0.88457550560319997</v>
      </c>
      <c r="I13789">
        <v>1</v>
      </c>
      <c r="J13789">
        <v>0.85953329234717102</v>
      </c>
      <c r="K13789" t="s">
        <v>32281</v>
      </c>
      <c r="L13789">
        <v>2</v>
      </c>
      <c r="M13789" t="s">
        <v>1463</v>
      </c>
      <c r="N13789">
        <v>0.66666666666666696</v>
      </c>
      <c r="O13789">
        <v>3.2509752925877802E-4</v>
      </c>
    </row>
    <row r="13790" spans="1:15">
      <c r="A13790" t="s">
        <v>15150</v>
      </c>
      <c r="B13790" t="s">
        <v>23511</v>
      </c>
      <c r="C13790" t="s">
        <v>15151</v>
      </c>
      <c r="D13790">
        <v>4</v>
      </c>
      <c r="E13790">
        <v>6152</v>
      </c>
      <c r="F13790">
        <v>6</v>
      </c>
      <c r="G13790">
        <v>7804</v>
      </c>
      <c r="H13790">
        <v>0.88632030892592895</v>
      </c>
      <c r="I13790">
        <v>1</v>
      </c>
      <c r="J13790">
        <v>0.85953329234717102</v>
      </c>
      <c r="K13790" t="s">
        <v>27002</v>
      </c>
      <c r="L13790">
        <v>4</v>
      </c>
      <c r="M13790" t="s">
        <v>1463</v>
      </c>
      <c r="N13790">
        <v>0.66666666666666696</v>
      </c>
      <c r="O13790">
        <v>6.5019505851755496E-4</v>
      </c>
    </row>
    <row r="13791" spans="1:15">
      <c r="A13791" t="s">
        <v>15150</v>
      </c>
      <c r="B13791" t="s">
        <v>23518</v>
      </c>
      <c r="C13791" t="s">
        <v>15151</v>
      </c>
      <c r="D13791">
        <v>1</v>
      </c>
      <c r="E13791">
        <v>787</v>
      </c>
      <c r="F13791">
        <v>6</v>
      </c>
      <c r="G13791">
        <v>7393</v>
      </c>
      <c r="H13791">
        <v>0.49113550780958298</v>
      </c>
      <c r="I13791">
        <v>1</v>
      </c>
      <c r="J13791">
        <v>0.966855260484069</v>
      </c>
      <c r="K13791" t="s">
        <v>27001</v>
      </c>
      <c r="L13791">
        <v>1</v>
      </c>
      <c r="M13791" t="s">
        <v>1463</v>
      </c>
      <c r="N13791">
        <v>0.16666666666666699</v>
      </c>
      <c r="O13791">
        <v>1.27064803049555E-3</v>
      </c>
    </row>
    <row r="13792" spans="1:15">
      <c r="A13792" t="s">
        <v>15152</v>
      </c>
      <c r="B13792" t="s">
        <v>23518</v>
      </c>
      <c r="C13792" t="s">
        <v>15153</v>
      </c>
      <c r="D13792">
        <v>1</v>
      </c>
      <c r="E13792">
        <v>787</v>
      </c>
      <c r="F13792">
        <v>16</v>
      </c>
      <c r="G13792">
        <v>7393</v>
      </c>
      <c r="H13792">
        <v>0.83516677538628503</v>
      </c>
      <c r="I13792">
        <v>1</v>
      </c>
      <c r="J13792">
        <v>0.966855260484069</v>
      </c>
      <c r="K13792" t="s">
        <v>24718</v>
      </c>
      <c r="L13792">
        <v>1</v>
      </c>
      <c r="M13792" t="s">
        <v>1463</v>
      </c>
      <c r="N13792">
        <v>6.25E-2</v>
      </c>
      <c r="O13792">
        <v>1.27064803049555E-3</v>
      </c>
    </row>
    <row r="13793" spans="1:15">
      <c r="A13793" t="s">
        <v>15152</v>
      </c>
      <c r="B13793" t="s">
        <v>23511</v>
      </c>
      <c r="C13793" t="s">
        <v>15153</v>
      </c>
      <c r="D13793">
        <v>15</v>
      </c>
      <c r="E13793">
        <v>6152</v>
      </c>
      <c r="F13793">
        <v>16</v>
      </c>
      <c r="G13793">
        <v>7804</v>
      </c>
      <c r="H13793">
        <v>0.117553998354144</v>
      </c>
      <c r="I13793">
        <v>0.47842873658393897</v>
      </c>
      <c r="J13793">
        <v>0.41122542710949</v>
      </c>
      <c r="K13793" t="s">
        <v>31954</v>
      </c>
      <c r="L13793">
        <v>15</v>
      </c>
      <c r="M13793" t="s">
        <v>1463</v>
      </c>
      <c r="N13793">
        <v>0.9375</v>
      </c>
      <c r="O13793">
        <v>2.4382314694408299E-3</v>
      </c>
    </row>
    <row r="13794" spans="1:15">
      <c r="A13794" t="s">
        <v>15154</v>
      </c>
      <c r="B13794" t="s">
        <v>23518</v>
      </c>
      <c r="C13794" t="s">
        <v>15155</v>
      </c>
      <c r="D13794">
        <v>1</v>
      </c>
      <c r="E13794">
        <v>787</v>
      </c>
      <c r="F13794">
        <v>1</v>
      </c>
      <c r="G13794">
        <v>7393</v>
      </c>
      <c r="H13794">
        <v>0.106452049235764</v>
      </c>
      <c r="I13794">
        <v>0.63266972740240601</v>
      </c>
      <c r="J13794">
        <v>0.61170005408803896</v>
      </c>
      <c r="K13794" t="s">
        <v>32282</v>
      </c>
      <c r="L13794">
        <v>1</v>
      </c>
      <c r="M13794" t="s">
        <v>1463</v>
      </c>
      <c r="N13794">
        <v>1</v>
      </c>
      <c r="O13794">
        <v>1.27064803049555E-3</v>
      </c>
    </row>
    <row r="13795" spans="1:15">
      <c r="A13795" t="s">
        <v>15156</v>
      </c>
      <c r="B13795" t="s">
        <v>23511</v>
      </c>
      <c r="C13795" t="s">
        <v>15157</v>
      </c>
      <c r="D13795">
        <v>1</v>
      </c>
      <c r="E13795">
        <v>6152</v>
      </c>
      <c r="F13795">
        <v>1</v>
      </c>
      <c r="G13795">
        <v>7804</v>
      </c>
      <c r="H13795">
        <v>0.788313685289595</v>
      </c>
      <c r="I13795">
        <v>0.968912233598893</v>
      </c>
      <c r="J13795">
        <v>0.832812322140707</v>
      </c>
      <c r="K13795" t="s">
        <v>32283</v>
      </c>
      <c r="L13795">
        <v>1</v>
      </c>
      <c r="M13795" t="s">
        <v>1463</v>
      </c>
      <c r="N13795">
        <v>1</v>
      </c>
      <c r="O13795">
        <v>1.6254876462938901E-4</v>
      </c>
    </row>
    <row r="13796" spans="1:15">
      <c r="A13796" t="s">
        <v>15158</v>
      </c>
      <c r="B13796" t="s">
        <v>23511</v>
      </c>
      <c r="C13796" t="s">
        <v>15159</v>
      </c>
      <c r="D13796">
        <v>1</v>
      </c>
      <c r="E13796">
        <v>6152</v>
      </c>
      <c r="F13796">
        <v>1</v>
      </c>
      <c r="G13796">
        <v>7804</v>
      </c>
      <c r="H13796">
        <v>0.788313685289595</v>
      </c>
      <c r="I13796">
        <v>0.968912233598893</v>
      </c>
      <c r="J13796">
        <v>0.832812322140707</v>
      </c>
      <c r="K13796" t="s">
        <v>31833</v>
      </c>
      <c r="L13796">
        <v>1</v>
      </c>
      <c r="M13796" t="s">
        <v>1463</v>
      </c>
      <c r="N13796">
        <v>1</v>
      </c>
      <c r="O13796">
        <v>1.6254876462938901E-4</v>
      </c>
    </row>
    <row r="13797" spans="1:15">
      <c r="A13797" t="s">
        <v>15160</v>
      </c>
      <c r="B13797" t="s">
        <v>23513</v>
      </c>
      <c r="C13797" t="s">
        <v>15161</v>
      </c>
      <c r="D13797">
        <v>2</v>
      </c>
      <c r="E13797">
        <v>535</v>
      </c>
      <c r="F13797">
        <v>5</v>
      </c>
      <c r="G13797">
        <v>8124</v>
      </c>
      <c r="H13797">
        <v>3.7884380227996402E-2</v>
      </c>
      <c r="I13797">
        <v>0.42722874441898101</v>
      </c>
      <c r="J13797">
        <v>0.40604340021253599</v>
      </c>
      <c r="K13797" t="s">
        <v>25219</v>
      </c>
      <c r="L13797">
        <v>2</v>
      </c>
      <c r="M13797" t="s">
        <v>1463</v>
      </c>
      <c r="N13797">
        <v>0.4</v>
      </c>
      <c r="O13797">
        <v>3.7383177570093499E-3</v>
      </c>
    </row>
    <row r="13798" spans="1:15">
      <c r="A13798" t="s">
        <v>15160</v>
      </c>
      <c r="B13798" t="s">
        <v>23511</v>
      </c>
      <c r="C13798" t="s">
        <v>15161</v>
      </c>
      <c r="D13798">
        <v>3</v>
      </c>
      <c r="E13798">
        <v>6152</v>
      </c>
      <c r="F13798">
        <v>5</v>
      </c>
      <c r="G13798">
        <v>7804</v>
      </c>
      <c r="H13798">
        <v>0.93277286492067202</v>
      </c>
      <c r="I13798">
        <v>1</v>
      </c>
      <c r="J13798">
        <v>0.85953329234717102</v>
      </c>
      <c r="K13798" t="s">
        <v>32284</v>
      </c>
      <c r="L13798">
        <v>3</v>
      </c>
      <c r="M13798" t="s">
        <v>1463</v>
      </c>
      <c r="N13798">
        <v>0.6</v>
      </c>
      <c r="O13798">
        <v>4.8764629388816603E-4</v>
      </c>
    </row>
    <row r="13799" spans="1:15">
      <c r="A13799" t="s">
        <v>15162</v>
      </c>
      <c r="B13799" t="s">
        <v>23513</v>
      </c>
      <c r="C13799" t="s">
        <v>15163</v>
      </c>
      <c r="D13799">
        <v>1</v>
      </c>
      <c r="E13799">
        <v>535</v>
      </c>
      <c r="F13799">
        <v>6</v>
      </c>
      <c r="G13799">
        <v>8124</v>
      </c>
      <c r="H13799">
        <v>0.33559747746230201</v>
      </c>
      <c r="I13799">
        <v>0.97804040131218795</v>
      </c>
      <c r="J13799">
        <v>0.92954150506449396</v>
      </c>
      <c r="K13799" t="s">
        <v>25564</v>
      </c>
      <c r="L13799">
        <v>1</v>
      </c>
      <c r="M13799" t="s">
        <v>1463</v>
      </c>
      <c r="N13799">
        <v>0.16666666666666699</v>
      </c>
      <c r="O13799">
        <v>1.8691588785046699E-3</v>
      </c>
    </row>
    <row r="13800" spans="1:15">
      <c r="A13800" t="s">
        <v>15162</v>
      </c>
      <c r="B13800" t="s">
        <v>23511</v>
      </c>
      <c r="C13800" t="s">
        <v>15163</v>
      </c>
      <c r="D13800">
        <v>5</v>
      </c>
      <c r="E13800">
        <v>6152</v>
      </c>
      <c r="F13800">
        <v>6</v>
      </c>
      <c r="G13800">
        <v>7804</v>
      </c>
      <c r="H13800">
        <v>0.62665052091531404</v>
      </c>
      <c r="I13800">
        <v>0.968912233598893</v>
      </c>
      <c r="J13800">
        <v>0.832812322140707</v>
      </c>
      <c r="K13800" t="s">
        <v>28743</v>
      </c>
      <c r="L13800">
        <v>5</v>
      </c>
      <c r="M13800" t="s">
        <v>1463</v>
      </c>
      <c r="N13800">
        <v>0.83333333333333304</v>
      </c>
      <c r="O13800">
        <v>8.1274382314694405E-4</v>
      </c>
    </row>
    <row r="13801" spans="1:15">
      <c r="A13801" t="s">
        <v>15164</v>
      </c>
      <c r="B13801" t="s">
        <v>23511</v>
      </c>
      <c r="C13801" t="s">
        <v>15165</v>
      </c>
      <c r="D13801">
        <v>1</v>
      </c>
      <c r="E13801">
        <v>6152</v>
      </c>
      <c r="F13801">
        <v>1</v>
      </c>
      <c r="G13801">
        <v>7804</v>
      </c>
      <c r="H13801">
        <v>0.788313685289595</v>
      </c>
      <c r="I13801">
        <v>0.968912233598893</v>
      </c>
      <c r="J13801">
        <v>0.832812322140707</v>
      </c>
      <c r="K13801" t="s">
        <v>24692</v>
      </c>
      <c r="L13801">
        <v>1</v>
      </c>
      <c r="M13801" t="s">
        <v>1463</v>
      </c>
      <c r="N13801">
        <v>1</v>
      </c>
      <c r="O13801">
        <v>1.6254876462938901E-4</v>
      </c>
    </row>
    <row r="13802" spans="1:15">
      <c r="A13802" t="s">
        <v>15166</v>
      </c>
      <c r="B13802" t="s">
        <v>23511</v>
      </c>
      <c r="C13802" t="s">
        <v>15167</v>
      </c>
      <c r="D13802">
        <v>5</v>
      </c>
      <c r="E13802">
        <v>6152</v>
      </c>
      <c r="F13802">
        <v>5</v>
      </c>
      <c r="G13802">
        <v>7804</v>
      </c>
      <c r="H13802">
        <v>0.30433074367137097</v>
      </c>
      <c r="I13802">
        <v>0.81020448119108801</v>
      </c>
      <c r="J13802">
        <v>0.69639772519260701</v>
      </c>
      <c r="K13802" t="s">
        <v>32285</v>
      </c>
      <c r="L13802">
        <v>5</v>
      </c>
      <c r="M13802" t="s">
        <v>1463</v>
      </c>
      <c r="N13802">
        <v>1</v>
      </c>
      <c r="O13802">
        <v>8.1274382314694405E-4</v>
      </c>
    </row>
    <row r="13803" spans="1:15">
      <c r="A13803" t="s">
        <v>15168</v>
      </c>
      <c r="B13803" t="s">
        <v>23511</v>
      </c>
      <c r="C13803" t="s">
        <v>15169</v>
      </c>
      <c r="D13803">
        <v>1</v>
      </c>
      <c r="E13803">
        <v>6152</v>
      </c>
      <c r="F13803">
        <v>1</v>
      </c>
      <c r="G13803">
        <v>7804</v>
      </c>
      <c r="H13803">
        <v>0.788313685289595</v>
      </c>
      <c r="I13803">
        <v>0.968912233598893</v>
      </c>
      <c r="J13803">
        <v>0.832812322140707</v>
      </c>
      <c r="K13803" t="s">
        <v>23591</v>
      </c>
      <c r="L13803">
        <v>1</v>
      </c>
      <c r="M13803" t="s">
        <v>5133</v>
      </c>
      <c r="N13803">
        <v>1</v>
      </c>
      <c r="O13803">
        <v>1.6254876462938901E-4</v>
      </c>
    </row>
    <row r="13804" spans="1:15">
      <c r="A13804" t="s">
        <v>15170</v>
      </c>
      <c r="B13804" t="s">
        <v>23511</v>
      </c>
      <c r="C13804" t="s">
        <v>15171</v>
      </c>
      <c r="D13804">
        <v>1</v>
      </c>
      <c r="E13804">
        <v>6152</v>
      </c>
      <c r="F13804">
        <v>1</v>
      </c>
      <c r="G13804">
        <v>7804</v>
      </c>
      <c r="H13804">
        <v>0.788313685289595</v>
      </c>
      <c r="I13804">
        <v>0.968912233598893</v>
      </c>
      <c r="J13804">
        <v>0.832812322140707</v>
      </c>
      <c r="K13804" t="s">
        <v>23591</v>
      </c>
      <c r="L13804">
        <v>1</v>
      </c>
      <c r="M13804" t="s">
        <v>5133</v>
      </c>
      <c r="N13804">
        <v>1</v>
      </c>
      <c r="O13804">
        <v>1.6254876462938901E-4</v>
      </c>
    </row>
    <row r="13805" spans="1:15">
      <c r="A13805" t="s">
        <v>15172</v>
      </c>
      <c r="B13805" t="s">
        <v>23511</v>
      </c>
      <c r="C13805" t="s">
        <v>15173</v>
      </c>
      <c r="D13805">
        <v>5</v>
      </c>
      <c r="E13805">
        <v>6152</v>
      </c>
      <c r="F13805">
        <v>5</v>
      </c>
      <c r="G13805">
        <v>7804</v>
      </c>
      <c r="H13805">
        <v>0.30433074367137097</v>
      </c>
      <c r="I13805">
        <v>0.81020448119108801</v>
      </c>
      <c r="J13805">
        <v>0.69639772519260701</v>
      </c>
      <c r="K13805" t="s">
        <v>25015</v>
      </c>
      <c r="L13805">
        <v>5</v>
      </c>
      <c r="M13805" t="s">
        <v>1463</v>
      </c>
      <c r="N13805">
        <v>1</v>
      </c>
      <c r="O13805">
        <v>8.1274382314694405E-4</v>
      </c>
    </row>
    <row r="13806" spans="1:15">
      <c r="A13806" t="s">
        <v>15174</v>
      </c>
      <c r="B13806" t="s">
        <v>23511</v>
      </c>
      <c r="C13806" t="s">
        <v>15175</v>
      </c>
      <c r="D13806">
        <v>1</v>
      </c>
      <c r="E13806">
        <v>6152</v>
      </c>
      <c r="F13806">
        <v>1</v>
      </c>
      <c r="G13806">
        <v>7804</v>
      </c>
      <c r="H13806">
        <v>0.788313685289595</v>
      </c>
      <c r="I13806">
        <v>0.968912233598893</v>
      </c>
      <c r="J13806">
        <v>0.832812322140707</v>
      </c>
      <c r="K13806" t="s">
        <v>27962</v>
      </c>
      <c r="L13806">
        <v>1</v>
      </c>
      <c r="M13806" t="s">
        <v>5133</v>
      </c>
      <c r="N13806">
        <v>1</v>
      </c>
      <c r="O13806">
        <v>1.6254876462938901E-4</v>
      </c>
    </row>
    <row r="13807" spans="1:15">
      <c r="A13807" t="s">
        <v>15176</v>
      </c>
      <c r="B13807" t="s">
        <v>23511</v>
      </c>
      <c r="C13807" t="s">
        <v>15177</v>
      </c>
      <c r="D13807">
        <v>1</v>
      </c>
      <c r="E13807">
        <v>6152</v>
      </c>
      <c r="F13807">
        <v>1</v>
      </c>
      <c r="G13807">
        <v>7804</v>
      </c>
      <c r="H13807">
        <v>0.788313685289595</v>
      </c>
      <c r="I13807">
        <v>0.968912233598893</v>
      </c>
      <c r="J13807">
        <v>0.832812322140707</v>
      </c>
      <c r="K13807" t="s">
        <v>30988</v>
      </c>
      <c r="L13807">
        <v>1</v>
      </c>
      <c r="M13807" t="s">
        <v>5133</v>
      </c>
      <c r="N13807">
        <v>1</v>
      </c>
      <c r="O13807">
        <v>1.6254876462938901E-4</v>
      </c>
    </row>
    <row r="13808" spans="1:15">
      <c r="A13808" t="s">
        <v>15178</v>
      </c>
      <c r="B13808" t="s">
        <v>23511</v>
      </c>
      <c r="C13808" t="s">
        <v>15179</v>
      </c>
      <c r="D13808">
        <v>2</v>
      </c>
      <c r="E13808">
        <v>6152</v>
      </c>
      <c r="F13808">
        <v>2</v>
      </c>
      <c r="G13808">
        <v>7804</v>
      </c>
      <c r="H13808">
        <v>0.62141708038142995</v>
      </c>
      <c r="I13808">
        <v>0.968912233598893</v>
      </c>
      <c r="J13808">
        <v>0.832812322140707</v>
      </c>
      <c r="K13808" t="s">
        <v>28546</v>
      </c>
      <c r="L13808">
        <v>2</v>
      </c>
      <c r="M13808" t="s">
        <v>1463</v>
      </c>
      <c r="N13808">
        <v>1</v>
      </c>
      <c r="O13808">
        <v>3.2509752925877802E-4</v>
      </c>
    </row>
    <row r="13809" spans="1:15">
      <c r="A13809" t="s">
        <v>15180</v>
      </c>
      <c r="B13809" t="s">
        <v>23511</v>
      </c>
      <c r="C13809" t="s">
        <v>15181</v>
      </c>
      <c r="D13809">
        <v>1</v>
      </c>
      <c r="E13809">
        <v>6152</v>
      </c>
      <c r="F13809">
        <v>1</v>
      </c>
      <c r="G13809">
        <v>7804</v>
      </c>
      <c r="H13809">
        <v>0.788313685289595</v>
      </c>
      <c r="I13809">
        <v>0.968912233598893</v>
      </c>
      <c r="J13809">
        <v>0.832812322140707</v>
      </c>
      <c r="K13809" t="s">
        <v>30562</v>
      </c>
      <c r="L13809">
        <v>1</v>
      </c>
      <c r="M13809" t="s">
        <v>1463</v>
      </c>
      <c r="N13809">
        <v>1</v>
      </c>
      <c r="O13809">
        <v>1.6254876462938901E-4</v>
      </c>
    </row>
    <row r="13810" spans="1:15">
      <c r="A13810" t="s">
        <v>15182</v>
      </c>
      <c r="B13810" t="s">
        <v>23511</v>
      </c>
      <c r="C13810" t="s">
        <v>15183</v>
      </c>
      <c r="D13810">
        <v>3</v>
      </c>
      <c r="E13810">
        <v>6152</v>
      </c>
      <c r="F13810">
        <v>3</v>
      </c>
      <c r="G13810">
        <v>7804</v>
      </c>
      <c r="H13810">
        <v>0.489837867770546</v>
      </c>
      <c r="I13810">
        <v>0.96083957126938102</v>
      </c>
      <c r="J13810">
        <v>0.82587360011061495</v>
      </c>
      <c r="K13810" t="s">
        <v>32286</v>
      </c>
      <c r="L13810">
        <v>3</v>
      </c>
      <c r="M13810" t="s">
        <v>1463</v>
      </c>
      <c r="N13810">
        <v>1</v>
      </c>
      <c r="O13810">
        <v>4.8764629388816603E-4</v>
      </c>
    </row>
    <row r="13811" spans="1:15">
      <c r="A13811" t="s">
        <v>15184</v>
      </c>
      <c r="B13811" t="s">
        <v>23511</v>
      </c>
      <c r="C13811" t="s">
        <v>15185</v>
      </c>
      <c r="D13811">
        <v>3</v>
      </c>
      <c r="E13811">
        <v>6152</v>
      </c>
      <c r="F13811">
        <v>3</v>
      </c>
      <c r="G13811">
        <v>7804</v>
      </c>
      <c r="H13811">
        <v>0.489837867770546</v>
      </c>
      <c r="I13811">
        <v>0.96083957126938102</v>
      </c>
      <c r="J13811">
        <v>0.82587360011061495</v>
      </c>
      <c r="K13811" t="s">
        <v>32286</v>
      </c>
      <c r="L13811">
        <v>3</v>
      </c>
      <c r="M13811" t="s">
        <v>1463</v>
      </c>
      <c r="N13811">
        <v>1</v>
      </c>
      <c r="O13811">
        <v>4.8764629388816603E-4</v>
      </c>
    </row>
    <row r="13812" spans="1:15">
      <c r="A13812" t="s">
        <v>15186</v>
      </c>
      <c r="B13812" t="s">
        <v>23511</v>
      </c>
      <c r="C13812" t="s">
        <v>15187</v>
      </c>
      <c r="D13812">
        <v>3</v>
      </c>
      <c r="E13812">
        <v>6152</v>
      </c>
      <c r="F13812">
        <v>3</v>
      </c>
      <c r="G13812">
        <v>7804</v>
      </c>
      <c r="H13812">
        <v>0.489837867770546</v>
      </c>
      <c r="I13812">
        <v>0.96083957126938102</v>
      </c>
      <c r="J13812">
        <v>0.82587360011061495</v>
      </c>
      <c r="K13812" t="s">
        <v>32287</v>
      </c>
      <c r="L13812">
        <v>3</v>
      </c>
      <c r="M13812" t="s">
        <v>1463</v>
      </c>
      <c r="N13812">
        <v>1</v>
      </c>
      <c r="O13812">
        <v>4.8764629388816603E-4</v>
      </c>
    </row>
    <row r="13813" spans="1:15">
      <c r="A13813" t="s">
        <v>15188</v>
      </c>
      <c r="B13813" t="s">
        <v>23511</v>
      </c>
      <c r="C13813" t="s">
        <v>15189</v>
      </c>
      <c r="D13813">
        <v>1</v>
      </c>
      <c r="E13813">
        <v>6152</v>
      </c>
      <c r="F13813">
        <v>1</v>
      </c>
      <c r="G13813">
        <v>7804</v>
      </c>
      <c r="H13813">
        <v>0.788313685289595</v>
      </c>
      <c r="I13813">
        <v>0.968912233598893</v>
      </c>
      <c r="J13813">
        <v>0.832812322140707</v>
      </c>
      <c r="K13813" t="s">
        <v>31987</v>
      </c>
      <c r="L13813">
        <v>1</v>
      </c>
      <c r="M13813" t="s">
        <v>1463</v>
      </c>
      <c r="N13813">
        <v>1</v>
      </c>
      <c r="O13813">
        <v>1.6254876462938901E-4</v>
      </c>
    </row>
    <row r="13814" spans="1:15">
      <c r="A13814" t="s">
        <v>15190</v>
      </c>
      <c r="B13814" t="s">
        <v>23511</v>
      </c>
      <c r="C13814" t="s">
        <v>15191</v>
      </c>
      <c r="D13814">
        <v>11</v>
      </c>
      <c r="E13814">
        <v>6152</v>
      </c>
      <c r="F13814">
        <v>13</v>
      </c>
      <c r="G13814">
        <v>7804</v>
      </c>
      <c r="H13814">
        <v>0.459148321456053</v>
      </c>
      <c r="I13814">
        <v>0.96083957126938102</v>
      </c>
      <c r="J13814">
        <v>0.82587360011061495</v>
      </c>
      <c r="K13814" t="s">
        <v>29123</v>
      </c>
      <c r="L13814">
        <v>11</v>
      </c>
      <c r="M13814" t="s">
        <v>5133</v>
      </c>
      <c r="N13814">
        <v>0.84615384615384603</v>
      </c>
      <c r="O13814">
        <v>1.78803641092328E-3</v>
      </c>
    </row>
    <row r="13815" spans="1:15">
      <c r="A13815" t="s">
        <v>15190</v>
      </c>
      <c r="B13815" t="s">
        <v>23513</v>
      </c>
      <c r="C13815" t="s">
        <v>15191</v>
      </c>
      <c r="D13815">
        <v>1</v>
      </c>
      <c r="E13815">
        <v>535</v>
      </c>
      <c r="F13815">
        <v>13</v>
      </c>
      <c r="G13815">
        <v>8124</v>
      </c>
      <c r="H13815">
        <v>0.58781134946737001</v>
      </c>
      <c r="I13815">
        <v>0.99999999999997702</v>
      </c>
      <c r="J13815">
        <v>0.95041217501583097</v>
      </c>
      <c r="K13815" t="s">
        <v>25582</v>
      </c>
      <c r="L13815">
        <v>1</v>
      </c>
      <c r="M13815" t="s">
        <v>5133</v>
      </c>
      <c r="N13815">
        <v>7.69230769230769E-2</v>
      </c>
      <c r="O13815">
        <v>1.8691588785046699E-3</v>
      </c>
    </row>
    <row r="13816" spans="1:15">
      <c r="A13816" t="s">
        <v>15192</v>
      </c>
      <c r="B13816" t="s">
        <v>23513</v>
      </c>
      <c r="C13816" t="s">
        <v>15193</v>
      </c>
      <c r="D13816">
        <v>1</v>
      </c>
      <c r="E13816">
        <v>535</v>
      </c>
      <c r="F13816">
        <v>13</v>
      </c>
      <c r="G13816">
        <v>8124</v>
      </c>
      <c r="H13816">
        <v>0.58781134946737001</v>
      </c>
      <c r="I13816">
        <v>0.99999999999997702</v>
      </c>
      <c r="J13816">
        <v>0.95041217501583097</v>
      </c>
      <c r="K13816" t="s">
        <v>25582</v>
      </c>
      <c r="L13816">
        <v>1</v>
      </c>
      <c r="M13816" t="s">
        <v>5133</v>
      </c>
      <c r="N13816">
        <v>7.69230769230769E-2</v>
      </c>
      <c r="O13816">
        <v>1.8691588785046699E-3</v>
      </c>
    </row>
    <row r="13817" spans="1:15">
      <c r="A13817" t="s">
        <v>15192</v>
      </c>
      <c r="B13817" t="s">
        <v>23511</v>
      </c>
      <c r="C13817" t="s">
        <v>15193</v>
      </c>
      <c r="D13817">
        <v>11</v>
      </c>
      <c r="E13817">
        <v>6152</v>
      </c>
      <c r="F13817">
        <v>13</v>
      </c>
      <c r="G13817">
        <v>7804</v>
      </c>
      <c r="H13817">
        <v>0.459148321456053</v>
      </c>
      <c r="I13817">
        <v>0.96083957126938102</v>
      </c>
      <c r="J13817">
        <v>0.82587360011061495</v>
      </c>
      <c r="K13817" t="s">
        <v>29123</v>
      </c>
      <c r="L13817">
        <v>11</v>
      </c>
      <c r="M13817" t="s">
        <v>5133</v>
      </c>
      <c r="N13817">
        <v>0.84615384615384603</v>
      </c>
      <c r="O13817">
        <v>1.78803641092328E-3</v>
      </c>
    </row>
    <row r="13818" spans="1:15">
      <c r="A13818" t="s">
        <v>15194</v>
      </c>
      <c r="B13818" t="s">
        <v>23511</v>
      </c>
      <c r="C13818" t="s">
        <v>15195</v>
      </c>
      <c r="D13818">
        <v>97</v>
      </c>
      <c r="E13818">
        <v>6152</v>
      </c>
      <c r="F13818">
        <v>119</v>
      </c>
      <c r="G13818">
        <v>7804</v>
      </c>
      <c r="H13818">
        <v>0.27600593153092201</v>
      </c>
      <c r="I13818">
        <v>0.78784528730702497</v>
      </c>
      <c r="J13818">
        <v>0.67717925365920995</v>
      </c>
      <c r="K13818" t="s">
        <v>32288</v>
      </c>
      <c r="L13818">
        <v>97</v>
      </c>
      <c r="M13818" t="s">
        <v>5133</v>
      </c>
      <c r="N13818">
        <v>0.81512605042016795</v>
      </c>
      <c r="O13818">
        <v>1.5767230169050701E-2</v>
      </c>
    </row>
    <row r="13819" spans="1:15">
      <c r="A13819" t="s">
        <v>15194</v>
      </c>
      <c r="B13819" t="s">
        <v>23518</v>
      </c>
      <c r="C13819" t="s">
        <v>15195</v>
      </c>
      <c r="D13819">
        <v>17</v>
      </c>
      <c r="E13819">
        <v>787</v>
      </c>
      <c r="F13819">
        <v>103</v>
      </c>
      <c r="G13819">
        <v>7393</v>
      </c>
      <c r="H13819">
        <v>4.3554854403619801E-2</v>
      </c>
      <c r="I13819">
        <v>0.55827764118643997</v>
      </c>
      <c r="J13819">
        <v>0.53977367419174704</v>
      </c>
      <c r="K13819" t="s">
        <v>32289</v>
      </c>
      <c r="L13819">
        <v>17</v>
      </c>
      <c r="M13819" t="s">
        <v>5133</v>
      </c>
      <c r="N13819">
        <v>0.16504854368932001</v>
      </c>
      <c r="O13819">
        <v>2.1601016518424401E-2</v>
      </c>
    </row>
    <row r="13820" spans="1:15">
      <c r="A13820" t="s">
        <v>15194</v>
      </c>
      <c r="B13820" t="s">
        <v>23513</v>
      </c>
      <c r="C13820" t="s">
        <v>15195</v>
      </c>
      <c r="D13820">
        <v>3</v>
      </c>
      <c r="E13820">
        <v>535</v>
      </c>
      <c r="F13820">
        <v>120</v>
      </c>
      <c r="G13820">
        <v>8124</v>
      </c>
      <c r="H13820">
        <v>0.98779054775085395</v>
      </c>
      <c r="I13820">
        <v>0.99999999999997702</v>
      </c>
      <c r="J13820">
        <v>0.95041217501583097</v>
      </c>
      <c r="K13820" t="s">
        <v>25803</v>
      </c>
      <c r="L13820">
        <v>3</v>
      </c>
      <c r="M13820" t="s">
        <v>5133</v>
      </c>
      <c r="N13820">
        <v>2.5000000000000001E-2</v>
      </c>
      <c r="O13820">
        <v>5.60747663551402E-3</v>
      </c>
    </row>
    <row r="13821" spans="1:15">
      <c r="A13821" t="s">
        <v>15196</v>
      </c>
      <c r="B13821" t="s">
        <v>23511</v>
      </c>
      <c r="C13821" t="s">
        <v>15197</v>
      </c>
      <c r="D13821">
        <v>97</v>
      </c>
      <c r="E13821">
        <v>6152</v>
      </c>
      <c r="F13821">
        <v>119</v>
      </c>
      <c r="G13821">
        <v>7804</v>
      </c>
      <c r="H13821">
        <v>0.27600593153092201</v>
      </c>
      <c r="I13821">
        <v>0.78784528730702497</v>
      </c>
      <c r="J13821">
        <v>0.67717925365920995</v>
      </c>
      <c r="K13821" t="s">
        <v>32288</v>
      </c>
      <c r="L13821">
        <v>97</v>
      </c>
      <c r="M13821" t="s">
        <v>5133</v>
      </c>
      <c r="N13821">
        <v>0.81512605042016795</v>
      </c>
      <c r="O13821">
        <v>1.5767230169050701E-2</v>
      </c>
    </row>
    <row r="13822" spans="1:15">
      <c r="A13822" t="s">
        <v>15196</v>
      </c>
      <c r="B13822" t="s">
        <v>23513</v>
      </c>
      <c r="C13822" t="s">
        <v>15197</v>
      </c>
      <c r="D13822">
        <v>3</v>
      </c>
      <c r="E13822">
        <v>535</v>
      </c>
      <c r="F13822">
        <v>120</v>
      </c>
      <c r="G13822">
        <v>8124</v>
      </c>
      <c r="H13822">
        <v>0.98779054775085395</v>
      </c>
      <c r="I13822">
        <v>0.99999999999997702</v>
      </c>
      <c r="J13822">
        <v>0.95041217501583097</v>
      </c>
      <c r="K13822" t="s">
        <v>25803</v>
      </c>
      <c r="L13822">
        <v>3</v>
      </c>
      <c r="M13822" t="s">
        <v>5133</v>
      </c>
      <c r="N13822">
        <v>2.5000000000000001E-2</v>
      </c>
      <c r="O13822">
        <v>5.60747663551402E-3</v>
      </c>
    </row>
    <row r="13823" spans="1:15">
      <c r="A13823" t="s">
        <v>15196</v>
      </c>
      <c r="B13823" t="s">
        <v>23518</v>
      </c>
      <c r="C13823" t="s">
        <v>15197</v>
      </c>
      <c r="D13823">
        <v>17</v>
      </c>
      <c r="E13823">
        <v>787</v>
      </c>
      <c r="F13823">
        <v>103</v>
      </c>
      <c r="G13823">
        <v>7393</v>
      </c>
      <c r="H13823">
        <v>4.3554854403619801E-2</v>
      </c>
      <c r="I13823">
        <v>0.55827764118643997</v>
      </c>
      <c r="J13823">
        <v>0.53977367419174704</v>
      </c>
      <c r="K13823" t="s">
        <v>32289</v>
      </c>
      <c r="L13823">
        <v>17</v>
      </c>
      <c r="M13823" t="s">
        <v>5133</v>
      </c>
      <c r="N13823">
        <v>0.16504854368932001</v>
      </c>
      <c r="O13823">
        <v>2.1601016518424401E-2</v>
      </c>
    </row>
    <row r="13824" spans="1:15">
      <c r="A13824" t="s">
        <v>15198</v>
      </c>
      <c r="B13824" t="s">
        <v>23518</v>
      </c>
      <c r="C13824" t="s">
        <v>15199</v>
      </c>
      <c r="D13824">
        <v>4</v>
      </c>
      <c r="E13824">
        <v>787</v>
      </c>
      <c r="F13824">
        <v>24</v>
      </c>
      <c r="G13824">
        <v>7393</v>
      </c>
      <c r="H13824">
        <v>0.24817624512183001</v>
      </c>
      <c r="I13824">
        <v>0.96239188514146901</v>
      </c>
      <c r="J13824">
        <v>0.93049365679620899</v>
      </c>
      <c r="K13824" t="s">
        <v>32290</v>
      </c>
      <c r="L13824">
        <v>4</v>
      </c>
      <c r="M13824" t="s">
        <v>1463</v>
      </c>
      <c r="N13824">
        <v>0.16666666666666699</v>
      </c>
      <c r="O13824">
        <v>5.0825921219822103E-3</v>
      </c>
    </row>
    <row r="13825" spans="1:15">
      <c r="A13825" t="s">
        <v>15198</v>
      </c>
      <c r="B13825" t="s">
        <v>23513</v>
      </c>
      <c r="C13825" t="s">
        <v>15199</v>
      </c>
      <c r="D13825">
        <v>1</v>
      </c>
      <c r="E13825">
        <v>535</v>
      </c>
      <c r="F13825">
        <v>33</v>
      </c>
      <c r="G13825">
        <v>8124</v>
      </c>
      <c r="H13825">
        <v>0.89487942959009004</v>
      </c>
      <c r="I13825">
        <v>0.99999999999997702</v>
      </c>
      <c r="J13825">
        <v>0.95041217501583097</v>
      </c>
      <c r="K13825" t="s">
        <v>27989</v>
      </c>
      <c r="L13825">
        <v>1</v>
      </c>
      <c r="M13825" t="s">
        <v>1463</v>
      </c>
      <c r="N13825">
        <v>3.03030303030303E-2</v>
      </c>
      <c r="O13825">
        <v>1.8691588785046699E-3</v>
      </c>
    </row>
    <row r="13826" spans="1:15">
      <c r="A13826" t="s">
        <v>15198</v>
      </c>
      <c r="B13826" t="s">
        <v>23511</v>
      </c>
      <c r="C13826" t="s">
        <v>15199</v>
      </c>
      <c r="D13826">
        <v>19</v>
      </c>
      <c r="E13826">
        <v>6152</v>
      </c>
      <c r="F13826">
        <v>25</v>
      </c>
      <c r="G13826">
        <v>7804</v>
      </c>
      <c r="H13826">
        <v>0.73309091277840199</v>
      </c>
      <c r="I13826">
        <v>0.968912233598893</v>
      </c>
      <c r="J13826">
        <v>0.832812322140707</v>
      </c>
      <c r="K13826" t="s">
        <v>32291</v>
      </c>
      <c r="L13826">
        <v>19</v>
      </c>
      <c r="M13826" t="s">
        <v>1463</v>
      </c>
      <c r="N13826">
        <v>0.76</v>
      </c>
      <c r="O13826">
        <v>3.0884265279583901E-3</v>
      </c>
    </row>
    <row r="13827" spans="1:15">
      <c r="A13827" t="s">
        <v>15200</v>
      </c>
      <c r="B13827" t="s">
        <v>23511</v>
      </c>
      <c r="C13827" t="s">
        <v>15201</v>
      </c>
      <c r="D13827">
        <v>33</v>
      </c>
      <c r="E13827">
        <v>6152</v>
      </c>
      <c r="F13827">
        <v>40</v>
      </c>
      <c r="G13827">
        <v>7804</v>
      </c>
      <c r="H13827">
        <v>0.36620210544843201</v>
      </c>
      <c r="I13827">
        <v>0.90829480295553899</v>
      </c>
      <c r="J13827">
        <v>0.78070962240619901</v>
      </c>
      <c r="K13827" t="s">
        <v>32292</v>
      </c>
      <c r="L13827">
        <v>33</v>
      </c>
      <c r="M13827" t="s">
        <v>1463</v>
      </c>
      <c r="N13827">
        <v>0.82499999999999996</v>
      </c>
      <c r="O13827">
        <v>5.36410923276983E-3</v>
      </c>
    </row>
    <row r="13828" spans="1:15">
      <c r="A13828" t="s">
        <v>15200</v>
      </c>
      <c r="B13828" t="s">
        <v>23513</v>
      </c>
      <c r="C13828" t="s">
        <v>15201</v>
      </c>
      <c r="D13828">
        <v>1</v>
      </c>
      <c r="E13828">
        <v>535</v>
      </c>
      <c r="F13828">
        <v>48</v>
      </c>
      <c r="G13828">
        <v>8124</v>
      </c>
      <c r="H13828">
        <v>0.96236132034616895</v>
      </c>
      <c r="I13828">
        <v>0.99999999999997702</v>
      </c>
      <c r="J13828">
        <v>0.95041217501583097</v>
      </c>
      <c r="K13828" t="s">
        <v>27989</v>
      </c>
      <c r="L13828">
        <v>1</v>
      </c>
      <c r="M13828" t="s">
        <v>1463</v>
      </c>
      <c r="N13828">
        <v>2.0833333333333301E-2</v>
      </c>
      <c r="O13828">
        <v>1.8691588785046699E-3</v>
      </c>
    </row>
    <row r="13829" spans="1:15">
      <c r="A13829" t="s">
        <v>15200</v>
      </c>
      <c r="B13829" t="s">
        <v>23518</v>
      </c>
      <c r="C13829" t="s">
        <v>15201</v>
      </c>
      <c r="D13829">
        <v>5</v>
      </c>
      <c r="E13829">
        <v>787</v>
      </c>
      <c r="F13829">
        <v>39</v>
      </c>
      <c r="G13829">
        <v>7393</v>
      </c>
      <c r="H13829">
        <v>0.40229452930097598</v>
      </c>
      <c r="I13829">
        <v>1</v>
      </c>
      <c r="J13829">
        <v>0.966855260484069</v>
      </c>
      <c r="K13829" t="s">
        <v>32293</v>
      </c>
      <c r="L13829">
        <v>5</v>
      </c>
      <c r="M13829" t="s">
        <v>1463</v>
      </c>
      <c r="N13829">
        <v>0.128205128205128</v>
      </c>
      <c r="O13829">
        <v>6.35324015247776E-3</v>
      </c>
    </row>
    <row r="13830" spans="1:15">
      <c r="A13830" t="s">
        <v>15202</v>
      </c>
      <c r="B13830" t="s">
        <v>23518</v>
      </c>
      <c r="C13830" t="s">
        <v>15203</v>
      </c>
      <c r="D13830">
        <v>1</v>
      </c>
      <c r="E13830">
        <v>787</v>
      </c>
      <c r="F13830">
        <v>1</v>
      </c>
      <c r="G13830">
        <v>7393</v>
      </c>
      <c r="H13830">
        <v>0.106452049235764</v>
      </c>
      <c r="I13830">
        <v>0.63266972740240601</v>
      </c>
      <c r="J13830">
        <v>0.61170005408803896</v>
      </c>
      <c r="K13830" t="s">
        <v>24769</v>
      </c>
      <c r="L13830">
        <v>1</v>
      </c>
      <c r="M13830" t="s">
        <v>1463</v>
      </c>
      <c r="N13830">
        <v>1</v>
      </c>
      <c r="O13830">
        <v>1.27064803049555E-3</v>
      </c>
    </row>
    <row r="13831" spans="1:15">
      <c r="A13831" t="s">
        <v>15204</v>
      </c>
      <c r="B13831" t="s">
        <v>23511</v>
      </c>
      <c r="C13831" t="s">
        <v>15205</v>
      </c>
      <c r="D13831">
        <v>4</v>
      </c>
      <c r="E13831">
        <v>6152</v>
      </c>
      <c r="F13831">
        <v>5</v>
      </c>
      <c r="G13831">
        <v>7804</v>
      </c>
      <c r="H13831">
        <v>0.71320711691885297</v>
      </c>
      <c r="I13831">
        <v>0.968912233598893</v>
      </c>
      <c r="J13831">
        <v>0.832812322140707</v>
      </c>
      <c r="K13831" t="s">
        <v>32294</v>
      </c>
      <c r="L13831">
        <v>4</v>
      </c>
      <c r="M13831" t="s">
        <v>5133</v>
      </c>
      <c r="N13831">
        <v>0.8</v>
      </c>
      <c r="O13831">
        <v>6.5019505851755496E-4</v>
      </c>
    </row>
    <row r="13832" spans="1:15">
      <c r="A13832" t="s">
        <v>15204</v>
      </c>
      <c r="B13832" t="s">
        <v>23513</v>
      </c>
      <c r="C13832" t="s">
        <v>15205</v>
      </c>
      <c r="D13832">
        <v>1</v>
      </c>
      <c r="E13832">
        <v>535</v>
      </c>
      <c r="F13832">
        <v>5</v>
      </c>
      <c r="G13832">
        <v>8124</v>
      </c>
      <c r="H13832">
        <v>0.28872836491514098</v>
      </c>
      <c r="I13832">
        <v>0.92669970177713501</v>
      </c>
      <c r="J13832">
        <v>0.88074667915254901</v>
      </c>
      <c r="K13832" t="s">
        <v>23589</v>
      </c>
      <c r="L13832">
        <v>1</v>
      </c>
      <c r="M13832" t="s">
        <v>5133</v>
      </c>
      <c r="N13832">
        <v>0.2</v>
      </c>
      <c r="O13832">
        <v>1.8691588785046699E-3</v>
      </c>
    </row>
    <row r="13833" spans="1:15">
      <c r="A13833" t="s">
        <v>15206</v>
      </c>
      <c r="B13833" t="s">
        <v>23511</v>
      </c>
      <c r="C13833" t="s">
        <v>15207</v>
      </c>
      <c r="D13833">
        <v>28</v>
      </c>
      <c r="E13833">
        <v>6152</v>
      </c>
      <c r="F13833">
        <v>28</v>
      </c>
      <c r="G13833">
        <v>7804</v>
      </c>
      <c r="H13833">
        <v>1.2644742795388201E-3</v>
      </c>
      <c r="I13833">
        <v>1.60836554031779E-2</v>
      </c>
      <c r="J13833">
        <v>1.38244372816708E-2</v>
      </c>
      <c r="K13833" t="s">
        <v>32295</v>
      </c>
      <c r="L13833">
        <v>28</v>
      </c>
      <c r="M13833" t="s">
        <v>5133</v>
      </c>
      <c r="N13833">
        <v>1</v>
      </c>
      <c r="O13833">
        <v>4.5513654096228902E-3</v>
      </c>
    </row>
    <row r="13834" spans="1:15">
      <c r="A13834" t="s">
        <v>15208</v>
      </c>
      <c r="B13834" t="s">
        <v>23513</v>
      </c>
      <c r="C13834" t="s">
        <v>15209</v>
      </c>
      <c r="D13834">
        <v>3</v>
      </c>
      <c r="E13834">
        <v>535</v>
      </c>
      <c r="F13834">
        <v>4</v>
      </c>
      <c r="G13834">
        <v>8124</v>
      </c>
      <c r="H13834">
        <v>1.0805706645293301E-3</v>
      </c>
      <c r="I13834">
        <v>3.24954221579472E-2</v>
      </c>
      <c r="J13834">
        <v>3.0884044851193001E-2</v>
      </c>
      <c r="K13834" t="s">
        <v>30745</v>
      </c>
      <c r="L13834">
        <v>3</v>
      </c>
      <c r="M13834" t="s">
        <v>5133</v>
      </c>
      <c r="N13834">
        <v>0.75</v>
      </c>
      <c r="O13834">
        <v>5.60747663551402E-3</v>
      </c>
    </row>
    <row r="13835" spans="1:15">
      <c r="A13835" t="s">
        <v>15208</v>
      </c>
      <c r="B13835" t="s">
        <v>23511</v>
      </c>
      <c r="C13835" t="s">
        <v>15209</v>
      </c>
      <c r="D13835">
        <v>1</v>
      </c>
      <c r="E13835">
        <v>6152</v>
      </c>
      <c r="F13835">
        <v>4</v>
      </c>
      <c r="G13835">
        <v>7804</v>
      </c>
      <c r="H13835">
        <v>0.99799771163111395</v>
      </c>
      <c r="I13835">
        <v>1</v>
      </c>
      <c r="J13835">
        <v>0.85953329234717102</v>
      </c>
      <c r="K13835" t="s">
        <v>32296</v>
      </c>
      <c r="L13835">
        <v>1</v>
      </c>
      <c r="M13835" t="s">
        <v>5133</v>
      </c>
      <c r="N13835">
        <v>0.25</v>
      </c>
      <c r="O13835">
        <v>1.6254876462938901E-4</v>
      </c>
    </row>
    <row r="13836" spans="1:15">
      <c r="A13836" t="s">
        <v>15210</v>
      </c>
      <c r="B13836" t="s">
        <v>23513</v>
      </c>
      <c r="C13836" t="s">
        <v>15211</v>
      </c>
      <c r="D13836">
        <v>3</v>
      </c>
      <c r="E13836">
        <v>535</v>
      </c>
      <c r="F13836">
        <v>4</v>
      </c>
      <c r="G13836">
        <v>8124</v>
      </c>
      <c r="H13836">
        <v>1.0805706645293301E-3</v>
      </c>
      <c r="I13836">
        <v>3.24954221579472E-2</v>
      </c>
      <c r="J13836">
        <v>3.0884044851193001E-2</v>
      </c>
      <c r="K13836" t="s">
        <v>30745</v>
      </c>
      <c r="L13836">
        <v>3</v>
      </c>
      <c r="M13836" t="s">
        <v>5133</v>
      </c>
      <c r="N13836">
        <v>0.75</v>
      </c>
      <c r="O13836">
        <v>5.60747663551402E-3</v>
      </c>
    </row>
    <row r="13837" spans="1:15">
      <c r="A13837" t="s">
        <v>15210</v>
      </c>
      <c r="B13837" t="s">
        <v>23511</v>
      </c>
      <c r="C13837" t="s">
        <v>15211</v>
      </c>
      <c r="D13837">
        <v>1</v>
      </c>
      <c r="E13837">
        <v>6152</v>
      </c>
      <c r="F13837">
        <v>4</v>
      </c>
      <c r="G13837">
        <v>7804</v>
      </c>
      <c r="H13837">
        <v>0.99799771163111395</v>
      </c>
      <c r="I13837">
        <v>1</v>
      </c>
      <c r="J13837">
        <v>0.85953329234717102</v>
      </c>
      <c r="K13837" t="s">
        <v>32296</v>
      </c>
      <c r="L13837">
        <v>1</v>
      </c>
      <c r="M13837" t="s">
        <v>5133</v>
      </c>
      <c r="N13837">
        <v>0.25</v>
      </c>
      <c r="O13837">
        <v>1.6254876462938901E-4</v>
      </c>
    </row>
    <row r="13838" spans="1:15">
      <c r="A13838" t="s">
        <v>15212</v>
      </c>
      <c r="B13838" t="s">
        <v>23513</v>
      </c>
      <c r="C13838" t="s">
        <v>15213</v>
      </c>
      <c r="D13838">
        <v>5</v>
      </c>
      <c r="E13838">
        <v>535</v>
      </c>
      <c r="F13838">
        <v>86</v>
      </c>
      <c r="G13838">
        <v>8124</v>
      </c>
      <c r="H13838">
        <v>0.67712683076744695</v>
      </c>
      <c r="I13838">
        <v>0.99999999999997702</v>
      </c>
      <c r="J13838">
        <v>0.95041217501583097</v>
      </c>
      <c r="K13838" t="s">
        <v>23788</v>
      </c>
      <c r="L13838">
        <v>5</v>
      </c>
      <c r="M13838" t="s">
        <v>5133</v>
      </c>
      <c r="N13838">
        <v>5.8139534883720902E-2</v>
      </c>
      <c r="O13838">
        <v>9.3457943925233603E-3</v>
      </c>
    </row>
    <row r="13839" spans="1:15">
      <c r="A13839" t="s">
        <v>15212</v>
      </c>
      <c r="B13839" t="s">
        <v>23511</v>
      </c>
      <c r="C13839" t="s">
        <v>15213</v>
      </c>
      <c r="D13839">
        <v>75</v>
      </c>
      <c r="E13839">
        <v>6152</v>
      </c>
      <c r="F13839">
        <v>88</v>
      </c>
      <c r="G13839">
        <v>7804</v>
      </c>
      <c r="H13839">
        <v>8.5291556606350294E-2</v>
      </c>
      <c r="I13839">
        <v>0.39219774628188597</v>
      </c>
      <c r="J13839">
        <v>0.33710702011281002</v>
      </c>
      <c r="K13839" t="s">
        <v>32297</v>
      </c>
      <c r="L13839">
        <v>75</v>
      </c>
      <c r="M13839" t="s">
        <v>5133</v>
      </c>
      <c r="N13839">
        <v>0.85227272727272696</v>
      </c>
      <c r="O13839">
        <v>1.21911573472042E-2</v>
      </c>
    </row>
    <row r="13840" spans="1:15">
      <c r="A13840" t="s">
        <v>15212</v>
      </c>
      <c r="B13840" t="s">
        <v>23518</v>
      </c>
      <c r="C13840" t="s">
        <v>15213</v>
      </c>
      <c r="D13840">
        <v>8</v>
      </c>
      <c r="E13840">
        <v>787</v>
      </c>
      <c r="F13840">
        <v>86</v>
      </c>
      <c r="G13840">
        <v>7393</v>
      </c>
      <c r="H13840">
        <v>0.70911137445551298</v>
      </c>
      <c r="I13840">
        <v>1</v>
      </c>
      <c r="J13840">
        <v>0.966855260484069</v>
      </c>
      <c r="K13840" t="s">
        <v>32298</v>
      </c>
      <c r="L13840">
        <v>8</v>
      </c>
      <c r="M13840" t="s">
        <v>5133</v>
      </c>
      <c r="N13840">
        <v>9.3023255813953501E-2</v>
      </c>
      <c r="O13840">
        <v>1.01651842439644E-2</v>
      </c>
    </row>
    <row r="13841" spans="1:15">
      <c r="A13841" t="s">
        <v>15214</v>
      </c>
      <c r="B13841" t="s">
        <v>23518</v>
      </c>
      <c r="C13841" t="s">
        <v>15215</v>
      </c>
      <c r="D13841">
        <v>2</v>
      </c>
      <c r="E13841">
        <v>787</v>
      </c>
      <c r="F13841">
        <v>10</v>
      </c>
      <c r="G13841">
        <v>7393</v>
      </c>
      <c r="H13841">
        <v>0.28895773872730401</v>
      </c>
      <c r="I13841">
        <v>0.97863801257884697</v>
      </c>
      <c r="J13841">
        <v>0.94620131057153301</v>
      </c>
      <c r="K13841" t="s">
        <v>29614</v>
      </c>
      <c r="L13841">
        <v>2</v>
      </c>
      <c r="M13841" t="s">
        <v>5133</v>
      </c>
      <c r="N13841">
        <v>0.2</v>
      </c>
      <c r="O13841">
        <v>2.5412960609911099E-3</v>
      </c>
    </row>
    <row r="13842" spans="1:15">
      <c r="A13842" t="s">
        <v>15214</v>
      </c>
      <c r="B13842" t="s">
        <v>23511</v>
      </c>
      <c r="C13842" t="s">
        <v>15215</v>
      </c>
      <c r="D13842">
        <v>8</v>
      </c>
      <c r="E13842">
        <v>6152</v>
      </c>
      <c r="F13842">
        <v>10</v>
      </c>
      <c r="G13842">
        <v>7804</v>
      </c>
      <c r="H13842">
        <v>0.64231594183968699</v>
      </c>
      <c r="I13842">
        <v>0.968912233598893</v>
      </c>
      <c r="J13842">
        <v>0.832812322140707</v>
      </c>
      <c r="K13842" t="s">
        <v>32299</v>
      </c>
      <c r="L13842">
        <v>8</v>
      </c>
      <c r="M13842" t="s">
        <v>5133</v>
      </c>
      <c r="N13842">
        <v>0.8</v>
      </c>
      <c r="O13842">
        <v>1.3003901170351099E-3</v>
      </c>
    </row>
    <row r="13843" spans="1:15">
      <c r="A13843" t="s">
        <v>15216</v>
      </c>
      <c r="B13843" t="s">
        <v>23513</v>
      </c>
      <c r="C13843" t="s">
        <v>15217</v>
      </c>
      <c r="D13843">
        <v>1</v>
      </c>
      <c r="E13843">
        <v>535</v>
      </c>
      <c r="F13843">
        <v>33</v>
      </c>
      <c r="G13843">
        <v>8124</v>
      </c>
      <c r="H13843">
        <v>0.89487942959009004</v>
      </c>
      <c r="I13843">
        <v>0.99999999999997702</v>
      </c>
      <c r="J13843">
        <v>0.95041217501583097</v>
      </c>
      <c r="K13843" t="s">
        <v>24314</v>
      </c>
      <c r="L13843">
        <v>1</v>
      </c>
      <c r="M13843" t="s">
        <v>5133</v>
      </c>
      <c r="N13843">
        <v>3.03030303030303E-2</v>
      </c>
      <c r="O13843">
        <v>1.8691588785046699E-3</v>
      </c>
    </row>
    <row r="13844" spans="1:15">
      <c r="A13844" t="s">
        <v>15216</v>
      </c>
      <c r="B13844" t="s">
        <v>23518</v>
      </c>
      <c r="C13844" t="s">
        <v>15217</v>
      </c>
      <c r="D13844">
        <v>1</v>
      </c>
      <c r="E13844">
        <v>787</v>
      </c>
      <c r="F13844">
        <v>35</v>
      </c>
      <c r="G13844">
        <v>7393</v>
      </c>
      <c r="H13844">
        <v>0.98072708635627703</v>
      </c>
      <c r="I13844">
        <v>1</v>
      </c>
      <c r="J13844">
        <v>0.966855260484069</v>
      </c>
      <c r="K13844" t="s">
        <v>27730</v>
      </c>
      <c r="L13844">
        <v>1</v>
      </c>
      <c r="M13844" t="s">
        <v>5133</v>
      </c>
      <c r="N13844">
        <v>2.8571428571428598E-2</v>
      </c>
      <c r="O13844">
        <v>1.27064803049555E-3</v>
      </c>
    </row>
    <row r="13845" spans="1:15">
      <c r="A13845" t="s">
        <v>15216</v>
      </c>
      <c r="B13845" t="s">
        <v>23511</v>
      </c>
      <c r="C13845" t="s">
        <v>15217</v>
      </c>
      <c r="D13845">
        <v>43</v>
      </c>
      <c r="E13845">
        <v>6152</v>
      </c>
      <c r="F13845">
        <v>45</v>
      </c>
      <c r="G13845">
        <v>7804</v>
      </c>
      <c r="H13845">
        <v>1.85670748707059E-3</v>
      </c>
      <c r="I13845">
        <v>2.1917608165719402E-2</v>
      </c>
      <c r="J13845">
        <v>1.8838913907055999E-2</v>
      </c>
      <c r="K13845" t="s">
        <v>32300</v>
      </c>
      <c r="L13845">
        <v>43</v>
      </c>
      <c r="M13845" t="s">
        <v>5133</v>
      </c>
      <c r="N13845">
        <v>0.95555555555555605</v>
      </c>
      <c r="O13845">
        <v>6.9895968790637201E-3</v>
      </c>
    </row>
    <row r="13846" spans="1:15">
      <c r="A13846" t="s">
        <v>15218</v>
      </c>
      <c r="B13846" t="s">
        <v>23513</v>
      </c>
      <c r="C13846" t="s">
        <v>15219</v>
      </c>
      <c r="D13846">
        <v>1</v>
      </c>
      <c r="E13846">
        <v>535</v>
      </c>
      <c r="F13846">
        <v>22</v>
      </c>
      <c r="G13846">
        <v>8124</v>
      </c>
      <c r="H13846">
        <v>0.77702822510206004</v>
      </c>
      <c r="I13846">
        <v>0.99999999999997702</v>
      </c>
      <c r="J13846">
        <v>0.95041217501583097</v>
      </c>
      <c r="K13846" t="s">
        <v>24314</v>
      </c>
      <c r="L13846">
        <v>1</v>
      </c>
      <c r="M13846" t="s">
        <v>5133</v>
      </c>
      <c r="N13846">
        <v>4.5454545454545497E-2</v>
      </c>
      <c r="O13846">
        <v>1.8691588785046699E-3</v>
      </c>
    </row>
    <row r="13847" spans="1:15">
      <c r="A13847" t="s">
        <v>15218</v>
      </c>
      <c r="B13847" t="s">
        <v>23511</v>
      </c>
      <c r="C13847" t="s">
        <v>15219</v>
      </c>
      <c r="D13847">
        <v>33</v>
      </c>
      <c r="E13847">
        <v>6152</v>
      </c>
      <c r="F13847">
        <v>34</v>
      </c>
      <c r="G13847">
        <v>7804</v>
      </c>
      <c r="H13847">
        <v>3.0695479903557399E-3</v>
      </c>
      <c r="I13847">
        <v>3.3244994461003603E-2</v>
      </c>
      <c r="J13847">
        <v>2.8575179543129901E-2</v>
      </c>
      <c r="K13847" t="s">
        <v>24313</v>
      </c>
      <c r="L13847">
        <v>33</v>
      </c>
      <c r="M13847" t="s">
        <v>5133</v>
      </c>
      <c r="N13847">
        <v>0.97058823529411797</v>
      </c>
      <c r="O13847">
        <v>5.36410923276983E-3</v>
      </c>
    </row>
    <row r="13848" spans="1:15">
      <c r="A13848" t="s">
        <v>15220</v>
      </c>
      <c r="B13848" t="s">
        <v>23518</v>
      </c>
      <c r="C13848" t="s">
        <v>15221</v>
      </c>
      <c r="D13848">
        <v>1</v>
      </c>
      <c r="E13848">
        <v>787</v>
      </c>
      <c r="F13848">
        <v>5</v>
      </c>
      <c r="G13848">
        <v>7393</v>
      </c>
      <c r="H13848">
        <v>0.430466464429208</v>
      </c>
      <c r="I13848">
        <v>1</v>
      </c>
      <c r="J13848">
        <v>0.966855260484069</v>
      </c>
      <c r="K13848" t="s">
        <v>24718</v>
      </c>
      <c r="L13848">
        <v>1</v>
      </c>
      <c r="M13848" t="s">
        <v>1463</v>
      </c>
      <c r="N13848">
        <v>0.2</v>
      </c>
      <c r="O13848">
        <v>1.27064803049555E-3</v>
      </c>
    </row>
    <row r="13849" spans="1:15">
      <c r="A13849" t="s">
        <v>15220</v>
      </c>
      <c r="B13849" t="s">
        <v>23511</v>
      </c>
      <c r="C13849" t="s">
        <v>15221</v>
      </c>
      <c r="D13849">
        <v>4</v>
      </c>
      <c r="E13849">
        <v>6152</v>
      </c>
      <c r="F13849">
        <v>5</v>
      </c>
      <c r="G13849">
        <v>7804</v>
      </c>
      <c r="H13849">
        <v>0.71320711691885297</v>
      </c>
      <c r="I13849">
        <v>0.968912233598893</v>
      </c>
      <c r="J13849">
        <v>0.832812322140707</v>
      </c>
      <c r="K13849" t="s">
        <v>32301</v>
      </c>
      <c r="L13849">
        <v>4</v>
      </c>
      <c r="M13849" t="s">
        <v>1463</v>
      </c>
      <c r="N13849">
        <v>0.8</v>
      </c>
      <c r="O13849">
        <v>6.5019505851755496E-4</v>
      </c>
    </row>
    <row r="13850" spans="1:15">
      <c r="A13850" t="s">
        <v>15222</v>
      </c>
      <c r="B13850" t="s">
        <v>23511</v>
      </c>
      <c r="C13850" t="s">
        <v>15223</v>
      </c>
      <c r="D13850">
        <v>8</v>
      </c>
      <c r="E13850">
        <v>6152</v>
      </c>
      <c r="F13850">
        <v>8</v>
      </c>
      <c r="G13850">
        <v>7804</v>
      </c>
      <c r="H13850">
        <v>0.148995721685201</v>
      </c>
      <c r="I13850">
        <v>0.54611425167193095</v>
      </c>
      <c r="J13850">
        <v>0.46940338073728599</v>
      </c>
      <c r="K13850" t="s">
        <v>27898</v>
      </c>
      <c r="L13850">
        <v>8</v>
      </c>
      <c r="M13850" t="s">
        <v>1463</v>
      </c>
      <c r="N13850">
        <v>1</v>
      </c>
      <c r="O13850">
        <v>1.3003901170351099E-3</v>
      </c>
    </row>
    <row r="13851" spans="1:15">
      <c r="A13851" t="s">
        <v>15224</v>
      </c>
      <c r="B13851" t="s">
        <v>23518</v>
      </c>
      <c r="C13851" t="s">
        <v>15225</v>
      </c>
      <c r="D13851">
        <v>4</v>
      </c>
      <c r="E13851">
        <v>787</v>
      </c>
      <c r="F13851">
        <v>38</v>
      </c>
      <c r="G13851">
        <v>7393</v>
      </c>
      <c r="H13851">
        <v>0.58721715878792802</v>
      </c>
      <c r="I13851">
        <v>1</v>
      </c>
      <c r="J13851">
        <v>0.966855260484069</v>
      </c>
      <c r="K13851" t="s">
        <v>24362</v>
      </c>
      <c r="L13851">
        <v>4</v>
      </c>
      <c r="M13851" t="s">
        <v>5133</v>
      </c>
      <c r="N13851">
        <v>0.105263157894737</v>
      </c>
      <c r="O13851">
        <v>5.0825921219822103E-3</v>
      </c>
    </row>
    <row r="13852" spans="1:15">
      <c r="A13852" t="s">
        <v>15224</v>
      </c>
      <c r="B13852" t="s">
        <v>23511</v>
      </c>
      <c r="C13852" t="s">
        <v>15225</v>
      </c>
      <c r="D13852">
        <v>33</v>
      </c>
      <c r="E13852">
        <v>6152</v>
      </c>
      <c r="F13852">
        <v>40</v>
      </c>
      <c r="G13852">
        <v>7804</v>
      </c>
      <c r="H13852">
        <v>0.36620210544843201</v>
      </c>
      <c r="I13852">
        <v>0.90829480295553899</v>
      </c>
      <c r="J13852">
        <v>0.78070962240619901</v>
      </c>
      <c r="K13852" t="s">
        <v>32302</v>
      </c>
      <c r="L13852">
        <v>33</v>
      </c>
      <c r="M13852" t="s">
        <v>5133</v>
      </c>
      <c r="N13852">
        <v>0.82499999999999996</v>
      </c>
      <c r="O13852">
        <v>5.36410923276983E-3</v>
      </c>
    </row>
    <row r="13853" spans="1:15">
      <c r="A13853" t="s">
        <v>15224</v>
      </c>
      <c r="B13853" t="s">
        <v>23513</v>
      </c>
      <c r="C13853" t="s">
        <v>15225</v>
      </c>
      <c r="D13853">
        <v>3</v>
      </c>
      <c r="E13853">
        <v>535</v>
      </c>
      <c r="F13853">
        <v>40</v>
      </c>
      <c r="G13853">
        <v>8124</v>
      </c>
      <c r="H13853">
        <v>0.495854370163751</v>
      </c>
      <c r="I13853">
        <v>0.99999999999997702</v>
      </c>
      <c r="J13853">
        <v>0.95041217501583097</v>
      </c>
      <c r="K13853" t="s">
        <v>24361</v>
      </c>
      <c r="L13853">
        <v>3</v>
      </c>
      <c r="M13853" t="s">
        <v>5133</v>
      </c>
      <c r="N13853">
        <v>7.4999999999999997E-2</v>
      </c>
      <c r="O13853">
        <v>5.60747663551402E-3</v>
      </c>
    </row>
    <row r="13854" spans="1:15">
      <c r="A13854" t="s">
        <v>15226</v>
      </c>
      <c r="B13854" t="s">
        <v>23518</v>
      </c>
      <c r="C13854" t="s">
        <v>15227</v>
      </c>
      <c r="D13854">
        <v>1</v>
      </c>
      <c r="E13854">
        <v>787</v>
      </c>
      <c r="F13854">
        <v>11</v>
      </c>
      <c r="G13854">
        <v>7393</v>
      </c>
      <c r="H13854">
        <v>0.71032488019926399</v>
      </c>
      <c r="I13854">
        <v>1</v>
      </c>
      <c r="J13854">
        <v>0.966855260484069</v>
      </c>
      <c r="K13854" t="s">
        <v>24364</v>
      </c>
      <c r="L13854">
        <v>1</v>
      </c>
      <c r="M13854" t="s">
        <v>5133</v>
      </c>
      <c r="N13854">
        <v>9.0909090909090898E-2</v>
      </c>
      <c r="O13854">
        <v>1.27064803049555E-3</v>
      </c>
    </row>
    <row r="13855" spans="1:15">
      <c r="A13855" t="s">
        <v>15226</v>
      </c>
      <c r="B13855" t="s">
        <v>23511</v>
      </c>
      <c r="C13855" t="s">
        <v>15227</v>
      </c>
      <c r="D13855">
        <v>10</v>
      </c>
      <c r="E13855">
        <v>6152</v>
      </c>
      <c r="F13855">
        <v>11</v>
      </c>
      <c r="G13855">
        <v>7804</v>
      </c>
      <c r="H13855">
        <v>0.28867792927582098</v>
      </c>
      <c r="I13855">
        <v>0.81015798566717701</v>
      </c>
      <c r="J13855">
        <v>0.69635776074186095</v>
      </c>
      <c r="K13855" t="s">
        <v>32303</v>
      </c>
      <c r="L13855">
        <v>10</v>
      </c>
      <c r="M13855" t="s">
        <v>5133</v>
      </c>
      <c r="N13855">
        <v>0.90909090909090895</v>
      </c>
      <c r="O13855">
        <v>1.62548764629389E-3</v>
      </c>
    </row>
    <row r="13856" spans="1:15">
      <c r="A13856" t="s">
        <v>15228</v>
      </c>
      <c r="B13856" t="s">
        <v>23518</v>
      </c>
      <c r="C13856" t="s">
        <v>15229</v>
      </c>
      <c r="D13856">
        <v>2</v>
      </c>
      <c r="E13856">
        <v>787</v>
      </c>
      <c r="F13856">
        <v>18</v>
      </c>
      <c r="G13856">
        <v>7393</v>
      </c>
      <c r="H13856">
        <v>0.58566443264086399</v>
      </c>
      <c r="I13856">
        <v>1</v>
      </c>
      <c r="J13856">
        <v>0.966855260484069</v>
      </c>
      <c r="K13856" t="s">
        <v>24367</v>
      </c>
      <c r="L13856">
        <v>2</v>
      </c>
      <c r="M13856" t="s">
        <v>5133</v>
      </c>
      <c r="N13856">
        <v>0.11111111111111099</v>
      </c>
      <c r="O13856">
        <v>2.5412960609911099E-3</v>
      </c>
    </row>
    <row r="13857" spans="1:15">
      <c r="A13857" t="s">
        <v>15228</v>
      </c>
      <c r="B13857" t="s">
        <v>23511</v>
      </c>
      <c r="C13857" t="s">
        <v>15229</v>
      </c>
      <c r="D13857">
        <v>14</v>
      </c>
      <c r="E13857">
        <v>6152</v>
      </c>
      <c r="F13857">
        <v>19</v>
      </c>
      <c r="G13857">
        <v>7804</v>
      </c>
      <c r="H13857">
        <v>0.80205496826116796</v>
      </c>
      <c r="I13857">
        <v>0.968912233598893</v>
      </c>
      <c r="J13857">
        <v>0.832812322140707</v>
      </c>
      <c r="K13857" t="s">
        <v>32304</v>
      </c>
      <c r="L13857">
        <v>14</v>
      </c>
      <c r="M13857" t="s">
        <v>5133</v>
      </c>
      <c r="N13857">
        <v>0.73684210526315796</v>
      </c>
      <c r="O13857">
        <v>2.2756827048114399E-3</v>
      </c>
    </row>
    <row r="13858" spans="1:15">
      <c r="A13858" t="s">
        <v>15228</v>
      </c>
      <c r="B13858" t="s">
        <v>23513</v>
      </c>
      <c r="C13858" t="s">
        <v>15229</v>
      </c>
      <c r="D13858">
        <v>3</v>
      </c>
      <c r="E13858">
        <v>535</v>
      </c>
      <c r="F13858">
        <v>20</v>
      </c>
      <c r="G13858">
        <v>8124</v>
      </c>
      <c r="H13858">
        <v>0.14100613092595701</v>
      </c>
      <c r="I13858">
        <v>0.67807119738438004</v>
      </c>
      <c r="J13858">
        <v>0.64444712152169303</v>
      </c>
      <c r="K13858" t="s">
        <v>24361</v>
      </c>
      <c r="L13858">
        <v>3</v>
      </c>
      <c r="M13858" t="s">
        <v>5133</v>
      </c>
      <c r="N13858">
        <v>0.15</v>
      </c>
      <c r="O13858">
        <v>5.60747663551402E-3</v>
      </c>
    </row>
    <row r="13859" spans="1:15">
      <c r="A13859" t="s">
        <v>15230</v>
      </c>
      <c r="B13859" t="s">
        <v>23511</v>
      </c>
      <c r="C13859" t="s">
        <v>15231</v>
      </c>
      <c r="D13859">
        <v>2</v>
      </c>
      <c r="E13859">
        <v>6152</v>
      </c>
      <c r="F13859">
        <v>2</v>
      </c>
      <c r="G13859">
        <v>7804</v>
      </c>
      <c r="H13859">
        <v>0.62141708038142995</v>
      </c>
      <c r="I13859">
        <v>0.968912233598893</v>
      </c>
      <c r="J13859">
        <v>0.832812322140707</v>
      </c>
      <c r="K13859" t="s">
        <v>24252</v>
      </c>
      <c r="L13859">
        <v>2</v>
      </c>
      <c r="M13859" t="s">
        <v>5133</v>
      </c>
      <c r="N13859">
        <v>1</v>
      </c>
      <c r="O13859">
        <v>3.2509752925877802E-4</v>
      </c>
    </row>
    <row r="13860" spans="1:15">
      <c r="A13860" t="s">
        <v>15232</v>
      </c>
      <c r="B13860" t="s">
        <v>23511</v>
      </c>
      <c r="C13860" t="s">
        <v>15233</v>
      </c>
      <c r="D13860">
        <v>2</v>
      </c>
      <c r="E13860">
        <v>6152</v>
      </c>
      <c r="F13860">
        <v>2</v>
      </c>
      <c r="G13860">
        <v>7804</v>
      </c>
      <c r="H13860">
        <v>0.62141708038142995</v>
      </c>
      <c r="I13860">
        <v>0.968912233598893</v>
      </c>
      <c r="J13860">
        <v>0.832812322140707</v>
      </c>
      <c r="K13860" t="s">
        <v>24252</v>
      </c>
      <c r="L13860">
        <v>2</v>
      </c>
      <c r="M13860" t="s">
        <v>5133</v>
      </c>
      <c r="N13860">
        <v>1</v>
      </c>
      <c r="O13860">
        <v>3.2509752925877802E-4</v>
      </c>
    </row>
    <row r="13861" spans="1:15">
      <c r="A13861" t="s">
        <v>15234</v>
      </c>
      <c r="B13861" t="s">
        <v>23511</v>
      </c>
      <c r="C13861" t="s">
        <v>15235</v>
      </c>
      <c r="D13861">
        <v>34</v>
      </c>
      <c r="E13861">
        <v>6152</v>
      </c>
      <c r="F13861">
        <v>34</v>
      </c>
      <c r="G13861">
        <v>7804</v>
      </c>
      <c r="H13861">
        <v>3.0154870443249498E-4</v>
      </c>
      <c r="I13861">
        <v>4.9070198266742398E-3</v>
      </c>
      <c r="J13861">
        <v>4.2177469072341503E-3</v>
      </c>
      <c r="K13861" t="s">
        <v>32305</v>
      </c>
      <c r="L13861">
        <v>34</v>
      </c>
      <c r="M13861" t="s">
        <v>5133</v>
      </c>
      <c r="N13861">
        <v>1</v>
      </c>
      <c r="O13861">
        <v>5.5266579973992204E-3</v>
      </c>
    </row>
    <row r="13862" spans="1:15">
      <c r="A13862" t="s">
        <v>15236</v>
      </c>
      <c r="B13862" t="s">
        <v>23511</v>
      </c>
      <c r="C13862" t="s">
        <v>15237</v>
      </c>
      <c r="D13862">
        <v>22</v>
      </c>
      <c r="E13862">
        <v>6152</v>
      </c>
      <c r="F13862">
        <v>22</v>
      </c>
      <c r="G13862">
        <v>7804</v>
      </c>
      <c r="H13862">
        <v>5.2956616517506796E-3</v>
      </c>
      <c r="I13862">
        <v>5.1365309321660502E-2</v>
      </c>
      <c r="J13862">
        <v>4.4150193433677702E-2</v>
      </c>
      <c r="K13862" t="s">
        <v>29153</v>
      </c>
      <c r="L13862">
        <v>22</v>
      </c>
      <c r="M13862" t="s">
        <v>5133</v>
      </c>
      <c r="N13862">
        <v>1</v>
      </c>
      <c r="O13862">
        <v>3.57607282184655E-3</v>
      </c>
    </row>
    <row r="13863" spans="1:15">
      <c r="A13863" t="s">
        <v>15238</v>
      </c>
      <c r="B13863" t="s">
        <v>23511</v>
      </c>
      <c r="C13863" t="s">
        <v>15239</v>
      </c>
      <c r="D13863">
        <v>12</v>
      </c>
      <c r="E13863">
        <v>6152</v>
      </c>
      <c r="F13863">
        <v>12</v>
      </c>
      <c r="G13863">
        <v>7804</v>
      </c>
      <c r="H13863">
        <v>5.7464734204900801E-2</v>
      </c>
      <c r="I13863">
        <v>0.29901707624061702</v>
      </c>
      <c r="J13863">
        <v>0.25701513200912302</v>
      </c>
      <c r="K13863" t="s">
        <v>32306</v>
      </c>
      <c r="L13863">
        <v>12</v>
      </c>
      <c r="M13863" t="s">
        <v>5133</v>
      </c>
      <c r="N13863">
        <v>1</v>
      </c>
      <c r="O13863">
        <v>1.95058517555267E-3</v>
      </c>
    </row>
    <row r="13864" spans="1:15">
      <c r="A13864" t="s">
        <v>15240</v>
      </c>
      <c r="B13864" t="s">
        <v>23511</v>
      </c>
      <c r="C13864" t="s">
        <v>15241</v>
      </c>
      <c r="D13864">
        <v>1</v>
      </c>
      <c r="E13864">
        <v>6152</v>
      </c>
      <c r="F13864">
        <v>1</v>
      </c>
      <c r="G13864">
        <v>7804</v>
      </c>
      <c r="H13864">
        <v>0.788313685289595</v>
      </c>
      <c r="I13864">
        <v>0.968912233598893</v>
      </c>
      <c r="J13864">
        <v>0.832812322140707</v>
      </c>
      <c r="K13864" t="s">
        <v>32307</v>
      </c>
      <c r="L13864">
        <v>1</v>
      </c>
      <c r="M13864" t="s">
        <v>5133</v>
      </c>
      <c r="N13864">
        <v>1</v>
      </c>
      <c r="O13864">
        <v>1.6254876462938901E-4</v>
      </c>
    </row>
    <row r="13865" spans="1:15">
      <c r="A13865" t="s">
        <v>15242</v>
      </c>
      <c r="B13865" t="s">
        <v>23511</v>
      </c>
      <c r="C13865" t="s">
        <v>15243</v>
      </c>
      <c r="D13865">
        <v>1</v>
      </c>
      <c r="E13865">
        <v>6152</v>
      </c>
      <c r="F13865">
        <v>1</v>
      </c>
      <c r="G13865">
        <v>7804</v>
      </c>
      <c r="H13865">
        <v>0.788313685289595</v>
      </c>
      <c r="I13865">
        <v>0.968912233598893</v>
      </c>
      <c r="J13865">
        <v>0.832812322140707</v>
      </c>
      <c r="K13865" t="s">
        <v>32307</v>
      </c>
      <c r="L13865">
        <v>1</v>
      </c>
      <c r="M13865" t="s">
        <v>5133</v>
      </c>
      <c r="N13865">
        <v>1</v>
      </c>
      <c r="O13865">
        <v>1.6254876462938901E-4</v>
      </c>
    </row>
    <row r="13866" spans="1:15">
      <c r="A13866" t="s">
        <v>15244</v>
      </c>
      <c r="B13866" t="s">
        <v>23518</v>
      </c>
      <c r="C13866" t="s">
        <v>15245</v>
      </c>
      <c r="D13866">
        <v>1</v>
      </c>
      <c r="E13866">
        <v>787</v>
      </c>
      <c r="F13866">
        <v>38</v>
      </c>
      <c r="G13866">
        <v>7393</v>
      </c>
      <c r="H13866">
        <v>0.98627408788068904</v>
      </c>
      <c r="I13866">
        <v>1</v>
      </c>
      <c r="J13866">
        <v>0.966855260484069</v>
      </c>
      <c r="K13866" t="s">
        <v>32308</v>
      </c>
      <c r="L13866">
        <v>1</v>
      </c>
      <c r="M13866" t="s">
        <v>5133</v>
      </c>
      <c r="N13866">
        <v>2.6315789473684199E-2</v>
      </c>
      <c r="O13866">
        <v>1.27064803049555E-3</v>
      </c>
    </row>
    <row r="13867" spans="1:15">
      <c r="A13867" t="s">
        <v>15244</v>
      </c>
      <c r="B13867" t="s">
        <v>23511</v>
      </c>
      <c r="C13867" t="s">
        <v>15245</v>
      </c>
      <c r="D13867">
        <v>41</v>
      </c>
      <c r="E13867">
        <v>6152</v>
      </c>
      <c r="F13867">
        <v>42</v>
      </c>
      <c r="G13867">
        <v>7804</v>
      </c>
      <c r="H13867">
        <v>5.4985490293890801E-4</v>
      </c>
      <c r="I13867">
        <v>8.0916614640262306E-3</v>
      </c>
      <c r="J13867">
        <v>6.9550524187331902E-3</v>
      </c>
      <c r="K13867" t="s">
        <v>32309</v>
      </c>
      <c r="L13867">
        <v>41</v>
      </c>
      <c r="M13867" t="s">
        <v>5133</v>
      </c>
      <c r="N13867">
        <v>0.97619047619047605</v>
      </c>
      <c r="O13867">
        <v>6.6644993498049402E-3</v>
      </c>
    </row>
    <row r="13868" spans="1:15">
      <c r="A13868" t="s">
        <v>15246</v>
      </c>
      <c r="B13868" t="s">
        <v>23518</v>
      </c>
      <c r="C13868" t="s">
        <v>15247</v>
      </c>
      <c r="D13868">
        <v>1</v>
      </c>
      <c r="E13868">
        <v>787</v>
      </c>
      <c r="F13868">
        <v>16</v>
      </c>
      <c r="G13868">
        <v>7393</v>
      </c>
      <c r="H13868">
        <v>0.83516677538628503</v>
      </c>
      <c r="I13868">
        <v>1</v>
      </c>
      <c r="J13868">
        <v>0.966855260484069</v>
      </c>
      <c r="K13868" t="s">
        <v>32308</v>
      </c>
      <c r="L13868">
        <v>1</v>
      </c>
      <c r="M13868" t="s">
        <v>5133</v>
      </c>
      <c r="N13868">
        <v>6.25E-2</v>
      </c>
      <c r="O13868">
        <v>1.27064803049555E-3</v>
      </c>
    </row>
    <row r="13869" spans="1:15">
      <c r="A13869" t="s">
        <v>15246</v>
      </c>
      <c r="B13869" t="s">
        <v>23511</v>
      </c>
      <c r="C13869" t="s">
        <v>15247</v>
      </c>
      <c r="D13869">
        <v>14</v>
      </c>
      <c r="E13869">
        <v>6152</v>
      </c>
      <c r="F13869">
        <v>15</v>
      </c>
      <c r="G13869">
        <v>7804</v>
      </c>
      <c r="H13869">
        <v>0.141611718708783</v>
      </c>
      <c r="I13869">
        <v>0.54611425167193095</v>
      </c>
      <c r="J13869">
        <v>0.46940338073728599</v>
      </c>
      <c r="K13869" t="s">
        <v>32310</v>
      </c>
      <c r="L13869">
        <v>14</v>
      </c>
      <c r="M13869" t="s">
        <v>5133</v>
      </c>
      <c r="N13869">
        <v>0.93333333333333302</v>
      </c>
      <c r="O13869">
        <v>2.2756827048114399E-3</v>
      </c>
    </row>
    <row r="13870" spans="1:15">
      <c r="A13870" t="s">
        <v>15248</v>
      </c>
      <c r="B13870" t="s">
        <v>23518</v>
      </c>
      <c r="C13870" t="s">
        <v>15249</v>
      </c>
      <c r="D13870">
        <v>15</v>
      </c>
      <c r="E13870">
        <v>787</v>
      </c>
      <c r="F13870">
        <v>357</v>
      </c>
      <c r="G13870">
        <v>7393</v>
      </c>
      <c r="H13870">
        <v>0.99999807550363295</v>
      </c>
      <c r="I13870">
        <v>1</v>
      </c>
      <c r="J13870">
        <v>0.966855260484069</v>
      </c>
      <c r="K13870" t="s">
        <v>32311</v>
      </c>
      <c r="L13870">
        <v>15</v>
      </c>
      <c r="M13870" t="s">
        <v>5133</v>
      </c>
      <c r="N13870">
        <v>4.20168067226891E-2</v>
      </c>
      <c r="O13870">
        <v>1.9059720457433298E-2</v>
      </c>
    </row>
    <row r="13871" spans="1:15">
      <c r="A13871" t="s">
        <v>15248</v>
      </c>
      <c r="B13871" t="s">
        <v>23513</v>
      </c>
      <c r="C13871" t="s">
        <v>15249</v>
      </c>
      <c r="D13871">
        <v>13</v>
      </c>
      <c r="E13871">
        <v>535</v>
      </c>
      <c r="F13871">
        <v>370</v>
      </c>
      <c r="G13871">
        <v>8124</v>
      </c>
      <c r="H13871">
        <v>0.99702086042330196</v>
      </c>
      <c r="I13871">
        <v>0.99999999999997702</v>
      </c>
      <c r="J13871">
        <v>0.95041217501583097</v>
      </c>
      <c r="K13871" t="s">
        <v>32312</v>
      </c>
      <c r="L13871">
        <v>13</v>
      </c>
      <c r="M13871" t="s">
        <v>5133</v>
      </c>
      <c r="N13871">
        <v>3.5135135135135102E-2</v>
      </c>
      <c r="O13871">
        <v>2.4299065420560699E-2</v>
      </c>
    </row>
    <row r="13872" spans="1:15">
      <c r="A13872" t="s">
        <v>15248</v>
      </c>
      <c r="B13872" t="s">
        <v>23511</v>
      </c>
      <c r="C13872" t="s">
        <v>15249</v>
      </c>
      <c r="D13872">
        <v>333</v>
      </c>
      <c r="E13872">
        <v>6152</v>
      </c>
      <c r="F13872">
        <v>371</v>
      </c>
      <c r="G13872">
        <v>7804</v>
      </c>
      <c r="H13872" s="34">
        <v>9.6962613412212308E-9</v>
      </c>
      <c r="I13872" s="34">
        <v>5.0776432395916497E-7</v>
      </c>
      <c r="J13872" s="34">
        <v>4.36440341109056E-7</v>
      </c>
      <c r="K13872" t="s">
        <v>32313</v>
      </c>
      <c r="L13872">
        <v>333</v>
      </c>
      <c r="M13872" t="s">
        <v>5133</v>
      </c>
      <c r="N13872">
        <v>0.89757412398921799</v>
      </c>
      <c r="O13872">
        <v>5.41287386215865E-2</v>
      </c>
    </row>
    <row r="13873" spans="1:15">
      <c r="A13873" t="s">
        <v>15250</v>
      </c>
      <c r="B13873" t="s">
        <v>23513</v>
      </c>
      <c r="C13873" t="s">
        <v>15251</v>
      </c>
      <c r="D13873">
        <v>5</v>
      </c>
      <c r="E13873">
        <v>535</v>
      </c>
      <c r="F13873">
        <v>95</v>
      </c>
      <c r="G13873">
        <v>8124</v>
      </c>
      <c r="H13873">
        <v>0.75876471325322103</v>
      </c>
      <c r="I13873">
        <v>0.99999999999997702</v>
      </c>
      <c r="J13873">
        <v>0.95041217501583097</v>
      </c>
      <c r="K13873" t="s">
        <v>27832</v>
      </c>
      <c r="L13873">
        <v>5</v>
      </c>
      <c r="M13873" t="s">
        <v>5133</v>
      </c>
      <c r="N13873">
        <v>5.2631578947368397E-2</v>
      </c>
      <c r="O13873">
        <v>9.3457943925233603E-3</v>
      </c>
    </row>
    <row r="13874" spans="1:15">
      <c r="A13874" t="s">
        <v>15250</v>
      </c>
      <c r="B13874" t="s">
        <v>23511</v>
      </c>
      <c r="C13874" t="s">
        <v>15251</v>
      </c>
      <c r="D13874">
        <v>79</v>
      </c>
      <c r="E13874">
        <v>6152</v>
      </c>
      <c r="F13874">
        <v>93</v>
      </c>
      <c r="G13874">
        <v>7804</v>
      </c>
      <c r="H13874">
        <v>8.9067358872488206E-2</v>
      </c>
      <c r="I13874">
        <v>0.40822539483223702</v>
      </c>
      <c r="J13874">
        <v>0.35088331763987701</v>
      </c>
      <c r="K13874" t="s">
        <v>32314</v>
      </c>
      <c r="L13874">
        <v>79</v>
      </c>
      <c r="M13874" t="s">
        <v>5133</v>
      </c>
      <c r="N13874">
        <v>0.84946236559139798</v>
      </c>
      <c r="O13874">
        <v>1.28413524057217E-2</v>
      </c>
    </row>
    <row r="13875" spans="1:15">
      <c r="A13875" t="s">
        <v>15250</v>
      </c>
      <c r="B13875" t="s">
        <v>23518</v>
      </c>
      <c r="C13875" t="s">
        <v>15251</v>
      </c>
      <c r="D13875">
        <v>6</v>
      </c>
      <c r="E13875">
        <v>787</v>
      </c>
      <c r="F13875">
        <v>89</v>
      </c>
      <c r="G13875">
        <v>7393</v>
      </c>
      <c r="H13875">
        <v>0.92328508830702805</v>
      </c>
      <c r="I13875">
        <v>1</v>
      </c>
      <c r="J13875">
        <v>0.966855260484069</v>
      </c>
      <c r="K13875" t="s">
        <v>32315</v>
      </c>
      <c r="L13875">
        <v>6</v>
      </c>
      <c r="M13875" t="s">
        <v>5133</v>
      </c>
      <c r="N13875">
        <v>6.7415730337078594E-2</v>
      </c>
      <c r="O13875">
        <v>7.6238881829733202E-3</v>
      </c>
    </row>
    <row r="13876" spans="1:15">
      <c r="A13876" t="s">
        <v>15252</v>
      </c>
      <c r="B13876" t="s">
        <v>23511</v>
      </c>
      <c r="C13876" t="s">
        <v>15253</v>
      </c>
      <c r="D13876">
        <v>162</v>
      </c>
      <c r="E13876">
        <v>6152</v>
      </c>
      <c r="F13876">
        <v>178</v>
      </c>
      <c r="G13876">
        <v>7804</v>
      </c>
      <c r="H13876" s="34">
        <v>9.3033188385179101E-6</v>
      </c>
      <c r="I13876">
        <v>2.6395150998619299E-4</v>
      </c>
      <c r="J13876">
        <v>2.2687511039843901E-4</v>
      </c>
      <c r="K13876" t="s">
        <v>32316</v>
      </c>
      <c r="L13876">
        <v>162</v>
      </c>
      <c r="M13876" t="s">
        <v>5133</v>
      </c>
      <c r="N13876">
        <v>0.91011235955056202</v>
      </c>
      <c r="O13876">
        <v>2.6332899869960999E-2</v>
      </c>
    </row>
    <row r="13877" spans="1:15">
      <c r="A13877" t="s">
        <v>15252</v>
      </c>
      <c r="B13877" t="s">
        <v>23513</v>
      </c>
      <c r="C13877" t="s">
        <v>15253</v>
      </c>
      <c r="D13877">
        <v>8</v>
      </c>
      <c r="E13877">
        <v>535</v>
      </c>
      <c r="F13877">
        <v>178</v>
      </c>
      <c r="G13877">
        <v>8124</v>
      </c>
      <c r="H13877">
        <v>0.90781516397141504</v>
      </c>
      <c r="I13877">
        <v>0.99999999999997702</v>
      </c>
      <c r="J13877">
        <v>0.95041217501583097</v>
      </c>
      <c r="K13877" t="s">
        <v>31651</v>
      </c>
      <c r="L13877">
        <v>8</v>
      </c>
      <c r="M13877" t="s">
        <v>5133</v>
      </c>
      <c r="N13877">
        <v>4.49438202247191E-2</v>
      </c>
      <c r="O13877">
        <v>1.4953271028037399E-2</v>
      </c>
    </row>
    <row r="13878" spans="1:15">
      <c r="A13878" t="s">
        <v>15252</v>
      </c>
      <c r="B13878" t="s">
        <v>23518</v>
      </c>
      <c r="C13878" t="s">
        <v>15253</v>
      </c>
      <c r="D13878">
        <v>6</v>
      </c>
      <c r="E13878">
        <v>787</v>
      </c>
      <c r="F13878">
        <v>172</v>
      </c>
      <c r="G13878">
        <v>7393</v>
      </c>
      <c r="H13878">
        <v>0.99987251539725797</v>
      </c>
      <c r="I13878">
        <v>1</v>
      </c>
      <c r="J13878">
        <v>0.966855260484069</v>
      </c>
      <c r="K13878" t="s">
        <v>32317</v>
      </c>
      <c r="L13878">
        <v>6</v>
      </c>
      <c r="M13878" t="s">
        <v>5133</v>
      </c>
      <c r="N13878">
        <v>3.4883720930232599E-2</v>
      </c>
      <c r="O13878">
        <v>7.6238881829733202E-3</v>
      </c>
    </row>
    <row r="13879" spans="1:15">
      <c r="A13879" t="s">
        <v>15254</v>
      </c>
      <c r="B13879" t="s">
        <v>23518</v>
      </c>
      <c r="C13879" t="s">
        <v>15255</v>
      </c>
      <c r="D13879">
        <v>3</v>
      </c>
      <c r="E13879">
        <v>787</v>
      </c>
      <c r="F13879">
        <v>108</v>
      </c>
      <c r="G13879">
        <v>7393</v>
      </c>
      <c r="H13879">
        <v>0.99952779332990105</v>
      </c>
      <c r="I13879">
        <v>1</v>
      </c>
      <c r="J13879">
        <v>0.966855260484069</v>
      </c>
      <c r="K13879" t="s">
        <v>32318</v>
      </c>
      <c r="L13879">
        <v>3</v>
      </c>
      <c r="M13879" t="s">
        <v>5133</v>
      </c>
      <c r="N13879">
        <v>2.7777777777777801E-2</v>
      </c>
      <c r="O13879">
        <v>3.8119440914866601E-3</v>
      </c>
    </row>
    <row r="13880" spans="1:15">
      <c r="A13880" t="s">
        <v>15254</v>
      </c>
      <c r="B13880" t="s">
        <v>23511</v>
      </c>
      <c r="C13880" t="s">
        <v>15255</v>
      </c>
      <c r="D13880">
        <v>104</v>
      </c>
      <c r="E13880">
        <v>6152</v>
      </c>
      <c r="F13880">
        <v>118</v>
      </c>
      <c r="G13880">
        <v>7804</v>
      </c>
      <c r="H13880">
        <v>6.08966929283105E-3</v>
      </c>
      <c r="I13880">
        <v>5.7646917488386303E-2</v>
      </c>
      <c r="J13880">
        <v>4.9549444782458298E-2</v>
      </c>
      <c r="K13880" t="s">
        <v>32319</v>
      </c>
      <c r="L13880">
        <v>104</v>
      </c>
      <c r="M13880" t="s">
        <v>5133</v>
      </c>
      <c r="N13880">
        <v>0.88135593220339004</v>
      </c>
      <c r="O13880">
        <v>1.69050715214564E-2</v>
      </c>
    </row>
    <row r="13881" spans="1:15">
      <c r="A13881" t="s">
        <v>15254</v>
      </c>
      <c r="B13881" t="s">
        <v>23513</v>
      </c>
      <c r="C13881" t="s">
        <v>15255</v>
      </c>
      <c r="D13881">
        <v>7</v>
      </c>
      <c r="E13881">
        <v>535</v>
      </c>
      <c r="F13881">
        <v>116</v>
      </c>
      <c r="G13881">
        <v>8124</v>
      </c>
      <c r="H13881">
        <v>0.64959089538367898</v>
      </c>
      <c r="I13881">
        <v>0.99999999999997702</v>
      </c>
      <c r="J13881">
        <v>0.95041217501583097</v>
      </c>
      <c r="K13881" t="s">
        <v>27836</v>
      </c>
      <c r="L13881">
        <v>7</v>
      </c>
      <c r="M13881" t="s">
        <v>5133</v>
      </c>
      <c r="N13881">
        <v>6.0344827586206899E-2</v>
      </c>
      <c r="O13881">
        <v>1.3084112149532701E-2</v>
      </c>
    </row>
    <row r="13882" spans="1:15">
      <c r="A13882" t="s">
        <v>15256</v>
      </c>
      <c r="B13882" t="s">
        <v>23511</v>
      </c>
      <c r="C13882" t="s">
        <v>15257</v>
      </c>
      <c r="D13882">
        <v>5</v>
      </c>
      <c r="E13882">
        <v>6152</v>
      </c>
      <c r="F13882">
        <v>5</v>
      </c>
      <c r="G13882">
        <v>7804</v>
      </c>
      <c r="H13882">
        <v>0.30433074367137097</v>
      </c>
      <c r="I13882">
        <v>0.81020448119108801</v>
      </c>
      <c r="J13882">
        <v>0.69639772519260701</v>
      </c>
      <c r="K13882" t="s">
        <v>32320</v>
      </c>
      <c r="L13882">
        <v>5</v>
      </c>
      <c r="M13882" t="s">
        <v>5133</v>
      </c>
      <c r="N13882">
        <v>1</v>
      </c>
      <c r="O13882">
        <v>8.1274382314694405E-4</v>
      </c>
    </row>
    <row r="13883" spans="1:15">
      <c r="A13883" t="s">
        <v>15258</v>
      </c>
      <c r="B13883" t="s">
        <v>23513</v>
      </c>
      <c r="C13883" t="s">
        <v>15259</v>
      </c>
      <c r="D13883">
        <v>6</v>
      </c>
      <c r="E13883">
        <v>535</v>
      </c>
      <c r="F13883">
        <v>63</v>
      </c>
      <c r="G13883">
        <v>8124</v>
      </c>
      <c r="H13883">
        <v>0.233114455083788</v>
      </c>
      <c r="I13883">
        <v>0.85273230586348503</v>
      </c>
      <c r="J13883">
        <v>0.81044716552199803</v>
      </c>
      <c r="K13883" t="s">
        <v>27839</v>
      </c>
      <c r="L13883">
        <v>6</v>
      </c>
      <c r="M13883" t="s">
        <v>5133</v>
      </c>
      <c r="N13883">
        <v>9.5238095238095205E-2</v>
      </c>
      <c r="O13883">
        <v>1.1214953271028E-2</v>
      </c>
    </row>
    <row r="13884" spans="1:15">
      <c r="A13884" t="s">
        <v>15258</v>
      </c>
      <c r="B13884" t="s">
        <v>23511</v>
      </c>
      <c r="C13884" t="s">
        <v>15259</v>
      </c>
      <c r="D13884">
        <v>55</v>
      </c>
      <c r="E13884">
        <v>6152</v>
      </c>
      <c r="F13884">
        <v>64</v>
      </c>
      <c r="G13884">
        <v>7804</v>
      </c>
      <c r="H13884">
        <v>0.103119314407686</v>
      </c>
      <c r="I13884">
        <v>0.444098709686645</v>
      </c>
      <c r="J13884">
        <v>0.38171762606409199</v>
      </c>
      <c r="K13884" t="s">
        <v>32321</v>
      </c>
      <c r="L13884">
        <v>55</v>
      </c>
      <c r="M13884" t="s">
        <v>5133</v>
      </c>
      <c r="N13884">
        <v>0.859375</v>
      </c>
      <c r="O13884">
        <v>8.9401820546163892E-3</v>
      </c>
    </row>
    <row r="13885" spans="1:15">
      <c r="A13885" t="s">
        <v>15258</v>
      </c>
      <c r="B13885" t="s">
        <v>23518</v>
      </c>
      <c r="C13885" t="s">
        <v>15259</v>
      </c>
      <c r="D13885">
        <v>2</v>
      </c>
      <c r="E13885">
        <v>787</v>
      </c>
      <c r="F13885">
        <v>60</v>
      </c>
      <c r="G13885">
        <v>7393</v>
      </c>
      <c r="H13885">
        <v>0.99068705192925099</v>
      </c>
      <c r="I13885">
        <v>1</v>
      </c>
      <c r="J13885">
        <v>0.966855260484069</v>
      </c>
      <c r="K13885" t="s">
        <v>32322</v>
      </c>
      <c r="L13885">
        <v>2</v>
      </c>
      <c r="M13885" t="s">
        <v>5133</v>
      </c>
      <c r="N13885">
        <v>3.3333333333333298E-2</v>
      </c>
      <c r="O13885">
        <v>2.5412960609911099E-3</v>
      </c>
    </row>
    <row r="13886" spans="1:15">
      <c r="A13886" t="s">
        <v>15260</v>
      </c>
      <c r="B13886" t="s">
        <v>23511</v>
      </c>
      <c r="C13886" t="s">
        <v>15261</v>
      </c>
      <c r="D13886">
        <v>67</v>
      </c>
      <c r="E13886">
        <v>6152</v>
      </c>
      <c r="F13886">
        <v>76</v>
      </c>
      <c r="G13886">
        <v>7804</v>
      </c>
      <c r="H13886">
        <v>2.59613252057109E-2</v>
      </c>
      <c r="I13886">
        <v>0.173398403426203</v>
      </c>
      <c r="J13886">
        <v>0.14904170058466701</v>
      </c>
      <c r="K13886" t="s">
        <v>32323</v>
      </c>
      <c r="L13886">
        <v>67</v>
      </c>
      <c r="M13886" t="s">
        <v>5133</v>
      </c>
      <c r="N13886">
        <v>0.88157894736842102</v>
      </c>
      <c r="O13886">
        <v>1.08907672301691E-2</v>
      </c>
    </row>
    <row r="13887" spans="1:15">
      <c r="A13887" t="s">
        <v>15260</v>
      </c>
      <c r="B13887" t="s">
        <v>23518</v>
      </c>
      <c r="C13887" t="s">
        <v>15261</v>
      </c>
      <c r="D13887">
        <v>4</v>
      </c>
      <c r="E13887">
        <v>787</v>
      </c>
      <c r="F13887">
        <v>72</v>
      </c>
      <c r="G13887">
        <v>7393</v>
      </c>
      <c r="H13887">
        <v>0.95637359128253996</v>
      </c>
      <c r="I13887">
        <v>1</v>
      </c>
      <c r="J13887">
        <v>0.966855260484069</v>
      </c>
      <c r="K13887" t="s">
        <v>32324</v>
      </c>
      <c r="L13887">
        <v>4</v>
      </c>
      <c r="M13887" t="s">
        <v>5133</v>
      </c>
      <c r="N13887">
        <v>5.5555555555555601E-2</v>
      </c>
      <c r="O13887">
        <v>5.0825921219822103E-3</v>
      </c>
    </row>
    <row r="13888" spans="1:15">
      <c r="A13888" t="s">
        <v>15262</v>
      </c>
      <c r="B13888" t="s">
        <v>23518</v>
      </c>
      <c r="C13888" t="s">
        <v>15263</v>
      </c>
      <c r="D13888">
        <v>1</v>
      </c>
      <c r="E13888">
        <v>787</v>
      </c>
      <c r="F13888">
        <v>7</v>
      </c>
      <c r="G13888">
        <v>7393</v>
      </c>
      <c r="H13888">
        <v>0.54534917443390396</v>
      </c>
      <c r="I13888">
        <v>1</v>
      </c>
      <c r="J13888">
        <v>0.966855260484069</v>
      </c>
      <c r="K13888" t="s">
        <v>24091</v>
      </c>
      <c r="L13888">
        <v>1</v>
      </c>
      <c r="M13888" t="s">
        <v>5133</v>
      </c>
      <c r="N13888">
        <v>0.14285714285714299</v>
      </c>
      <c r="O13888">
        <v>1.27064803049555E-3</v>
      </c>
    </row>
    <row r="13889" spans="1:15">
      <c r="A13889" t="s">
        <v>15262</v>
      </c>
      <c r="B13889" t="s">
        <v>23511</v>
      </c>
      <c r="C13889" t="s">
        <v>15263</v>
      </c>
      <c r="D13889">
        <v>6</v>
      </c>
      <c r="E13889">
        <v>6152</v>
      </c>
      <c r="F13889">
        <v>7</v>
      </c>
      <c r="G13889">
        <v>7804</v>
      </c>
      <c r="H13889">
        <v>0.54476030000281095</v>
      </c>
      <c r="I13889">
        <v>0.968912233598893</v>
      </c>
      <c r="J13889">
        <v>0.832812322140707</v>
      </c>
      <c r="K13889" t="s">
        <v>32325</v>
      </c>
      <c r="L13889">
        <v>6</v>
      </c>
      <c r="M13889" t="s">
        <v>5133</v>
      </c>
      <c r="N13889">
        <v>0.85714285714285698</v>
      </c>
      <c r="O13889">
        <v>9.7529258777633303E-4</v>
      </c>
    </row>
    <row r="13890" spans="1:15">
      <c r="A13890" t="s">
        <v>15264</v>
      </c>
      <c r="B13890" t="s">
        <v>23511</v>
      </c>
      <c r="C13890" t="s">
        <v>15265</v>
      </c>
      <c r="D13890">
        <v>20</v>
      </c>
      <c r="E13890">
        <v>6152</v>
      </c>
      <c r="F13890">
        <v>21</v>
      </c>
      <c r="G13890">
        <v>7804</v>
      </c>
      <c r="H13890">
        <v>4.4755802943696597E-2</v>
      </c>
      <c r="I13890">
        <v>0.25239912466249798</v>
      </c>
      <c r="J13890">
        <v>0.21694545060670101</v>
      </c>
      <c r="K13890" t="s">
        <v>32326</v>
      </c>
      <c r="L13890">
        <v>20</v>
      </c>
      <c r="M13890" t="s">
        <v>5133</v>
      </c>
      <c r="N13890">
        <v>0.952380952380952</v>
      </c>
      <c r="O13890">
        <v>3.2509752925877801E-3</v>
      </c>
    </row>
    <row r="13891" spans="1:15">
      <c r="A13891" t="s">
        <v>15264</v>
      </c>
      <c r="B13891" t="s">
        <v>23518</v>
      </c>
      <c r="C13891" t="s">
        <v>15265</v>
      </c>
      <c r="D13891">
        <v>1</v>
      </c>
      <c r="E13891">
        <v>787</v>
      </c>
      <c r="F13891">
        <v>20</v>
      </c>
      <c r="G13891">
        <v>7393</v>
      </c>
      <c r="H13891">
        <v>0.89503969563115604</v>
      </c>
      <c r="I13891">
        <v>1</v>
      </c>
      <c r="J13891">
        <v>0.966855260484069</v>
      </c>
      <c r="K13891" t="s">
        <v>32327</v>
      </c>
      <c r="L13891">
        <v>1</v>
      </c>
      <c r="M13891" t="s">
        <v>5133</v>
      </c>
      <c r="N13891">
        <v>0.05</v>
      </c>
      <c r="O13891">
        <v>1.27064803049555E-3</v>
      </c>
    </row>
    <row r="13892" spans="1:15">
      <c r="A13892" t="s">
        <v>15266</v>
      </c>
      <c r="B13892" t="s">
        <v>23513</v>
      </c>
      <c r="C13892" t="s">
        <v>15267</v>
      </c>
      <c r="D13892">
        <v>14</v>
      </c>
      <c r="E13892">
        <v>535</v>
      </c>
      <c r="F13892">
        <v>169</v>
      </c>
      <c r="G13892">
        <v>8124</v>
      </c>
      <c r="H13892">
        <v>0.22270102662597099</v>
      </c>
      <c r="I13892">
        <v>0.85273230586348503</v>
      </c>
      <c r="J13892">
        <v>0.81044716552199803</v>
      </c>
      <c r="K13892" t="s">
        <v>32328</v>
      </c>
      <c r="L13892">
        <v>14</v>
      </c>
      <c r="M13892" t="s">
        <v>5133</v>
      </c>
      <c r="N13892">
        <v>8.2840236686390498E-2</v>
      </c>
      <c r="O13892">
        <v>2.6168224299065401E-2</v>
      </c>
    </row>
    <row r="13893" spans="1:15">
      <c r="A13893" t="s">
        <v>15266</v>
      </c>
      <c r="B13893" t="s">
        <v>23511</v>
      </c>
      <c r="C13893" t="s">
        <v>15267</v>
      </c>
      <c r="D13893">
        <v>126</v>
      </c>
      <c r="E13893">
        <v>6152</v>
      </c>
      <c r="F13893">
        <v>154</v>
      </c>
      <c r="G13893">
        <v>7804</v>
      </c>
      <c r="H13893">
        <v>0.20878377074889701</v>
      </c>
      <c r="I13893">
        <v>0.67282364092402402</v>
      </c>
      <c r="J13893">
        <v>0.57831431925243704</v>
      </c>
      <c r="K13893" t="s">
        <v>32329</v>
      </c>
      <c r="L13893">
        <v>126</v>
      </c>
      <c r="M13893" t="s">
        <v>5133</v>
      </c>
      <c r="N13893">
        <v>0.81818181818181801</v>
      </c>
      <c r="O13893">
        <v>2.0481144343303E-2</v>
      </c>
    </row>
    <row r="13894" spans="1:15">
      <c r="A13894" t="s">
        <v>15266</v>
      </c>
      <c r="B13894" t="s">
        <v>23518</v>
      </c>
      <c r="C13894" t="s">
        <v>15267</v>
      </c>
      <c r="D13894">
        <v>10</v>
      </c>
      <c r="E13894">
        <v>787</v>
      </c>
      <c r="F13894">
        <v>139</v>
      </c>
      <c r="G13894">
        <v>7393</v>
      </c>
      <c r="H13894">
        <v>0.93604871411758594</v>
      </c>
      <c r="I13894">
        <v>1</v>
      </c>
      <c r="J13894">
        <v>0.966855260484069</v>
      </c>
      <c r="K13894" t="s">
        <v>32330</v>
      </c>
      <c r="L13894">
        <v>10</v>
      </c>
      <c r="M13894" t="s">
        <v>5133</v>
      </c>
      <c r="N13894">
        <v>7.1942446043165506E-2</v>
      </c>
      <c r="O13894">
        <v>1.2706480304955499E-2</v>
      </c>
    </row>
    <row r="13895" spans="1:15">
      <c r="A13895" t="s">
        <v>15268</v>
      </c>
      <c r="B13895" t="s">
        <v>23511</v>
      </c>
      <c r="C13895" t="s">
        <v>15269</v>
      </c>
      <c r="D13895">
        <v>20</v>
      </c>
      <c r="E13895">
        <v>6152</v>
      </c>
      <c r="F13895">
        <v>33</v>
      </c>
      <c r="G13895">
        <v>7804</v>
      </c>
      <c r="H13895">
        <v>0.99529800952105396</v>
      </c>
      <c r="I13895">
        <v>1</v>
      </c>
      <c r="J13895">
        <v>0.85953329234717102</v>
      </c>
      <c r="K13895" t="s">
        <v>32331</v>
      </c>
      <c r="L13895">
        <v>20</v>
      </c>
      <c r="M13895" t="s">
        <v>5133</v>
      </c>
      <c r="N13895">
        <v>0.60606060606060597</v>
      </c>
      <c r="O13895">
        <v>3.2509752925877801E-3</v>
      </c>
    </row>
    <row r="13896" spans="1:15">
      <c r="A13896" t="s">
        <v>15268</v>
      </c>
      <c r="B13896" t="s">
        <v>23513</v>
      </c>
      <c r="C13896" t="s">
        <v>15269</v>
      </c>
      <c r="D13896">
        <v>11</v>
      </c>
      <c r="E13896">
        <v>535</v>
      </c>
      <c r="F13896">
        <v>37</v>
      </c>
      <c r="G13896">
        <v>8124</v>
      </c>
      <c r="H13896" s="34">
        <v>1.6160041918913901E-5</v>
      </c>
      <c r="I13896">
        <v>1.21934861751805E-3</v>
      </c>
      <c r="J13896">
        <v>1.15888377167791E-3</v>
      </c>
      <c r="K13896" t="s">
        <v>24337</v>
      </c>
      <c r="L13896">
        <v>11</v>
      </c>
      <c r="M13896" t="s">
        <v>5133</v>
      </c>
      <c r="N13896">
        <v>0.29729729729729698</v>
      </c>
      <c r="O13896">
        <v>2.0560747663551399E-2</v>
      </c>
    </row>
    <row r="13897" spans="1:15">
      <c r="A13897" t="s">
        <v>15268</v>
      </c>
      <c r="B13897" t="s">
        <v>23518</v>
      </c>
      <c r="C13897" t="s">
        <v>15269</v>
      </c>
      <c r="D13897">
        <v>3</v>
      </c>
      <c r="E13897">
        <v>787</v>
      </c>
      <c r="F13897">
        <v>31</v>
      </c>
      <c r="G13897">
        <v>7393</v>
      </c>
      <c r="H13897">
        <v>0.65581547600962797</v>
      </c>
      <c r="I13897">
        <v>1</v>
      </c>
      <c r="J13897">
        <v>0.966855260484069</v>
      </c>
      <c r="K13897" t="s">
        <v>32332</v>
      </c>
      <c r="L13897">
        <v>3</v>
      </c>
      <c r="M13897" t="s">
        <v>5133</v>
      </c>
      <c r="N13897">
        <v>9.6774193548387094E-2</v>
      </c>
      <c r="O13897">
        <v>3.8119440914866601E-3</v>
      </c>
    </row>
    <row r="13898" spans="1:15">
      <c r="A13898" t="s">
        <v>15270</v>
      </c>
      <c r="B13898" t="s">
        <v>23511</v>
      </c>
      <c r="C13898" t="s">
        <v>15271</v>
      </c>
      <c r="D13898">
        <v>64</v>
      </c>
      <c r="E13898">
        <v>6152</v>
      </c>
      <c r="F13898">
        <v>79</v>
      </c>
      <c r="G13898">
        <v>7804</v>
      </c>
      <c r="H13898">
        <v>0.37645984287239698</v>
      </c>
      <c r="I13898">
        <v>0.90829480295553899</v>
      </c>
      <c r="J13898">
        <v>0.78070962240619901</v>
      </c>
      <c r="K13898" t="s">
        <v>32333</v>
      </c>
      <c r="L13898">
        <v>64</v>
      </c>
      <c r="M13898" t="s">
        <v>5133</v>
      </c>
      <c r="N13898">
        <v>0.810126582278481</v>
      </c>
      <c r="O13898">
        <v>1.04031209362809E-2</v>
      </c>
    </row>
    <row r="13899" spans="1:15">
      <c r="A13899" t="s">
        <v>15270</v>
      </c>
      <c r="B13899" t="s">
        <v>23518</v>
      </c>
      <c r="C13899" t="s">
        <v>15271</v>
      </c>
      <c r="D13899">
        <v>4</v>
      </c>
      <c r="E13899">
        <v>787</v>
      </c>
      <c r="F13899">
        <v>71</v>
      </c>
      <c r="G13899">
        <v>7393</v>
      </c>
      <c r="H13899">
        <v>0.95291633770682904</v>
      </c>
      <c r="I13899">
        <v>1</v>
      </c>
      <c r="J13899">
        <v>0.966855260484069</v>
      </c>
      <c r="K13899" t="s">
        <v>24340</v>
      </c>
      <c r="L13899">
        <v>4</v>
      </c>
      <c r="M13899" t="s">
        <v>5133</v>
      </c>
      <c r="N13899">
        <v>5.63380281690141E-2</v>
      </c>
      <c r="O13899">
        <v>5.0825921219822103E-3</v>
      </c>
    </row>
    <row r="13900" spans="1:15">
      <c r="A13900" t="s">
        <v>15270</v>
      </c>
      <c r="B13900" t="s">
        <v>23513</v>
      </c>
      <c r="C13900" t="s">
        <v>15271</v>
      </c>
      <c r="D13900">
        <v>9</v>
      </c>
      <c r="E13900">
        <v>535</v>
      </c>
      <c r="F13900">
        <v>90</v>
      </c>
      <c r="G13900">
        <v>8124</v>
      </c>
      <c r="H13900">
        <v>0.136899202139069</v>
      </c>
      <c r="I13900">
        <v>0.66676148853393002</v>
      </c>
      <c r="J13900">
        <v>0.63369823653433999</v>
      </c>
      <c r="K13900" t="s">
        <v>24341</v>
      </c>
      <c r="L13900">
        <v>9</v>
      </c>
      <c r="M13900" t="s">
        <v>5133</v>
      </c>
      <c r="N13900">
        <v>0.1</v>
      </c>
      <c r="O13900">
        <v>1.6822429906542102E-2</v>
      </c>
    </row>
    <row r="13901" spans="1:15">
      <c r="A13901" t="s">
        <v>15272</v>
      </c>
      <c r="B13901" t="s">
        <v>23511</v>
      </c>
      <c r="C13901" t="s">
        <v>15273</v>
      </c>
      <c r="D13901">
        <v>1</v>
      </c>
      <c r="E13901">
        <v>6152</v>
      </c>
      <c r="F13901">
        <v>1</v>
      </c>
      <c r="G13901">
        <v>7804</v>
      </c>
      <c r="H13901">
        <v>0.788313685289595</v>
      </c>
      <c r="I13901">
        <v>0.968912233598893</v>
      </c>
      <c r="J13901">
        <v>0.832812322140707</v>
      </c>
      <c r="K13901" t="s">
        <v>30593</v>
      </c>
      <c r="L13901">
        <v>1</v>
      </c>
      <c r="M13901" t="s">
        <v>5133</v>
      </c>
      <c r="N13901">
        <v>1</v>
      </c>
      <c r="O13901">
        <v>1.6254876462938901E-4</v>
      </c>
    </row>
    <row r="13902" spans="1:15">
      <c r="A13902" t="s">
        <v>15274</v>
      </c>
      <c r="B13902" t="s">
        <v>23511</v>
      </c>
      <c r="C13902" t="s">
        <v>15275</v>
      </c>
      <c r="D13902">
        <v>1</v>
      </c>
      <c r="E13902">
        <v>6152</v>
      </c>
      <c r="F13902">
        <v>1</v>
      </c>
      <c r="G13902">
        <v>7804</v>
      </c>
      <c r="H13902">
        <v>0.788313685289595</v>
      </c>
      <c r="I13902">
        <v>0.968912233598893</v>
      </c>
      <c r="J13902">
        <v>0.832812322140707</v>
      </c>
      <c r="K13902" t="s">
        <v>29698</v>
      </c>
      <c r="L13902">
        <v>1</v>
      </c>
      <c r="M13902" t="s">
        <v>1463</v>
      </c>
      <c r="N13902">
        <v>1</v>
      </c>
      <c r="O13902">
        <v>1.6254876462938901E-4</v>
      </c>
    </row>
    <row r="13903" spans="1:15">
      <c r="A13903" t="s">
        <v>15276</v>
      </c>
      <c r="B13903" t="s">
        <v>23511</v>
      </c>
      <c r="C13903" t="s">
        <v>15277</v>
      </c>
      <c r="D13903">
        <v>3211</v>
      </c>
      <c r="E13903">
        <v>6152</v>
      </c>
      <c r="F13903">
        <v>3898</v>
      </c>
      <c r="G13903">
        <v>7804</v>
      </c>
      <c r="H13903" s="34">
        <v>1.05855816992549E-14</v>
      </c>
      <c r="I13903" s="34">
        <v>1.53257429160536E-12</v>
      </c>
      <c r="J13903" s="34">
        <v>1.3172986266301901E-12</v>
      </c>
      <c r="K13903" t="s">
        <v>32334</v>
      </c>
      <c r="L13903">
        <v>3211</v>
      </c>
      <c r="M13903" t="s">
        <v>5133</v>
      </c>
      <c r="N13903">
        <v>0.82375577219086704</v>
      </c>
      <c r="O13903">
        <v>0.52194408322496699</v>
      </c>
    </row>
    <row r="13904" spans="1:15">
      <c r="A13904" t="s">
        <v>15276</v>
      </c>
      <c r="B13904" t="s">
        <v>23513</v>
      </c>
      <c r="C13904" t="s">
        <v>15277</v>
      </c>
      <c r="D13904">
        <v>213</v>
      </c>
      <c r="E13904">
        <v>535</v>
      </c>
      <c r="F13904">
        <v>3975</v>
      </c>
      <c r="G13904">
        <v>8124</v>
      </c>
      <c r="H13904">
        <v>0.99999518587481195</v>
      </c>
      <c r="I13904">
        <v>0.99999999999997702</v>
      </c>
      <c r="J13904">
        <v>0.95041217501583097</v>
      </c>
      <c r="K13904" t="s">
        <v>32335</v>
      </c>
      <c r="L13904">
        <v>213</v>
      </c>
      <c r="M13904" t="s">
        <v>5133</v>
      </c>
      <c r="N13904">
        <v>5.3584905660377401E-2</v>
      </c>
      <c r="O13904">
        <v>0.39813084112149499</v>
      </c>
    </row>
    <row r="13905" spans="1:15">
      <c r="A13905" t="s">
        <v>15276</v>
      </c>
      <c r="B13905" t="s">
        <v>23518</v>
      </c>
      <c r="C13905" t="s">
        <v>15277</v>
      </c>
      <c r="D13905">
        <v>318</v>
      </c>
      <c r="E13905">
        <v>787</v>
      </c>
      <c r="F13905">
        <v>3624</v>
      </c>
      <c r="G13905">
        <v>7393</v>
      </c>
      <c r="H13905">
        <v>0.99999988113347105</v>
      </c>
      <c r="I13905">
        <v>1</v>
      </c>
      <c r="J13905">
        <v>0.966855260484069</v>
      </c>
      <c r="K13905" t="s">
        <v>32336</v>
      </c>
      <c r="L13905">
        <v>318</v>
      </c>
      <c r="M13905" t="s">
        <v>5133</v>
      </c>
      <c r="N13905">
        <v>8.7748344370860903E-2</v>
      </c>
      <c r="O13905">
        <v>0.40406607369758601</v>
      </c>
    </row>
    <row r="13906" spans="1:15">
      <c r="A13906" t="s">
        <v>15278</v>
      </c>
      <c r="B13906" t="s">
        <v>23513</v>
      </c>
      <c r="C13906" t="s">
        <v>15279</v>
      </c>
      <c r="D13906">
        <v>27</v>
      </c>
      <c r="E13906">
        <v>535</v>
      </c>
      <c r="F13906">
        <v>513</v>
      </c>
      <c r="G13906">
        <v>8124</v>
      </c>
      <c r="H13906">
        <v>0.91325007556092597</v>
      </c>
      <c r="I13906">
        <v>0.99999999999997702</v>
      </c>
      <c r="J13906">
        <v>0.95041217501583097</v>
      </c>
      <c r="K13906" t="s">
        <v>32337</v>
      </c>
      <c r="L13906">
        <v>27</v>
      </c>
      <c r="M13906" t="s">
        <v>5133</v>
      </c>
      <c r="N13906">
        <v>5.2631578947368397E-2</v>
      </c>
      <c r="O13906">
        <v>5.0467289719626197E-2</v>
      </c>
    </row>
    <row r="13907" spans="1:15">
      <c r="A13907" t="s">
        <v>15278</v>
      </c>
      <c r="B13907" t="s">
        <v>23511</v>
      </c>
      <c r="C13907" t="s">
        <v>15279</v>
      </c>
      <c r="D13907">
        <v>400</v>
      </c>
      <c r="E13907">
        <v>6152</v>
      </c>
      <c r="F13907">
        <v>491</v>
      </c>
      <c r="G13907">
        <v>7804</v>
      </c>
      <c r="H13907">
        <v>7.6357024198912105E-2</v>
      </c>
      <c r="I13907">
        <v>0.36255425851733297</v>
      </c>
      <c r="J13907">
        <v>0.31162745547789</v>
      </c>
      <c r="K13907" t="s">
        <v>32338</v>
      </c>
      <c r="L13907">
        <v>400</v>
      </c>
      <c r="M13907" t="s">
        <v>5133</v>
      </c>
      <c r="N13907">
        <v>0.81466395112016299</v>
      </c>
      <c r="O13907">
        <v>6.5019505851755505E-2</v>
      </c>
    </row>
    <row r="13908" spans="1:15">
      <c r="A13908" t="s">
        <v>15278</v>
      </c>
      <c r="B13908" t="s">
        <v>23518</v>
      </c>
      <c r="C13908" t="s">
        <v>15279</v>
      </c>
      <c r="D13908">
        <v>43</v>
      </c>
      <c r="E13908">
        <v>787</v>
      </c>
      <c r="F13908">
        <v>457</v>
      </c>
      <c r="G13908">
        <v>7393</v>
      </c>
      <c r="H13908">
        <v>0.83194069028790496</v>
      </c>
      <c r="I13908">
        <v>1</v>
      </c>
      <c r="J13908">
        <v>0.966855260484069</v>
      </c>
      <c r="K13908" t="s">
        <v>32339</v>
      </c>
      <c r="L13908">
        <v>43</v>
      </c>
      <c r="M13908" t="s">
        <v>5133</v>
      </c>
      <c r="N13908">
        <v>9.4091903719912495E-2</v>
      </c>
      <c r="O13908">
        <v>5.4637865311308799E-2</v>
      </c>
    </row>
    <row r="13909" spans="1:15">
      <c r="A13909" t="s">
        <v>15280</v>
      </c>
      <c r="B13909" t="s">
        <v>23511</v>
      </c>
      <c r="C13909" t="s">
        <v>15281</v>
      </c>
      <c r="D13909">
        <v>18</v>
      </c>
      <c r="E13909">
        <v>6152</v>
      </c>
      <c r="F13909">
        <v>18</v>
      </c>
      <c r="G13909">
        <v>7804</v>
      </c>
      <c r="H13909">
        <v>1.37496899434857E-2</v>
      </c>
      <c r="I13909">
        <v>0.10558946762372599</v>
      </c>
      <c r="J13909">
        <v>9.0757662743805895E-2</v>
      </c>
      <c r="K13909" t="s">
        <v>32340</v>
      </c>
      <c r="L13909">
        <v>18</v>
      </c>
      <c r="M13909" t="s">
        <v>5133</v>
      </c>
      <c r="N13909">
        <v>1</v>
      </c>
      <c r="O13909">
        <v>2.9258777633290002E-3</v>
      </c>
    </row>
    <row r="13910" spans="1:15">
      <c r="A13910" t="s">
        <v>15282</v>
      </c>
      <c r="B13910" t="s">
        <v>23513</v>
      </c>
      <c r="C13910" t="s">
        <v>15283</v>
      </c>
      <c r="D13910">
        <v>47</v>
      </c>
      <c r="E13910">
        <v>535</v>
      </c>
      <c r="F13910">
        <v>1154</v>
      </c>
      <c r="G13910">
        <v>8124</v>
      </c>
      <c r="H13910">
        <v>0.99996795232540603</v>
      </c>
      <c r="I13910">
        <v>0.99999999999997702</v>
      </c>
      <c r="J13910">
        <v>0.95041217501583097</v>
      </c>
      <c r="K13910" t="s">
        <v>32341</v>
      </c>
      <c r="L13910">
        <v>47</v>
      </c>
      <c r="M13910" t="s">
        <v>5133</v>
      </c>
      <c r="N13910">
        <v>4.0727902946273799E-2</v>
      </c>
      <c r="O13910">
        <v>8.7850467289719597E-2</v>
      </c>
    </row>
    <row r="13911" spans="1:15">
      <c r="A13911" t="s">
        <v>15282</v>
      </c>
      <c r="B13911" t="s">
        <v>23511</v>
      </c>
      <c r="C13911" t="s">
        <v>15283</v>
      </c>
      <c r="D13911">
        <v>993</v>
      </c>
      <c r="E13911">
        <v>6152</v>
      </c>
      <c r="F13911">
        <v>1149</v>
      </c>
      <c r="G13911">
        <v>7804</v>
      </c>
      <c r="H13911" s="34">
        <v>7.3824674120058598E-13</v>
      </c>
      <c r="I13911" s="34">
        <v>7.4928238836286305E-11</v>
      </c>
      <c r="J13911" s="34">
        <v>6.4403315816728306E-11</v>
      </c>
      <c r="K13911" t="s">
        <v>32342</v>
      </c>
      <c r="L13911">
        <v>993</v>
      </c>
      <c r="M13911" t="s">
        <v>5133</v>
      </c>
      <c r="N13911">
        <v>0.86422976501305504</v>
      </c>
      <c r="O13911">
        <v>0.161410923276983</v>
      </c>
    </row>
    <row r="13912" spans="1:15">
      <c r="A13912" t="s">
        <v>15282</v>
      </c>
      <c r="B13912" t="s">
        <v>23518</v>
      </c>
      <c r="C13912" t="s">
        <v>15283</v>
      </c>
      <c r="D13912">
        <v>70</v>
      </c>
      <c r="E13912">
        <v>787</v>
      </c>
      <c r="F13912">
        <v>1051</v>
      </c>
      <c r="G13912">
        <v>7393</v>
      </c>
      <c r="H13912">
        <v>0.99999930012553495</v>
      </c>
      <c r="I13912">
        <v>1</v>
      </c>
      <c r="J13912">
        <v>0.966855260484069</v>
      </c>
      <c r="K13912" t="s">
        <v>32343</v>
      </c>
      <c r="L13912">
        <v>70</v>
      </c>
      <c r="M13912" t="s">
        <v>5133</v>
      </c>
      <c r="N13912">
        <v>6.6603235014272094E-2</v>
      </c>
      <c r="O13912">
        <v>8.8945362134688705E-2</v>
      </c>
    </row>
    <row r="13913" spans="1:15">
      <c r="A13913" t="s">
        <v>15284</v>
      </c>
      <c r="B13913" t="s">
        <v>23518</v>
      </c>
      <c r="C13913" t="s">
        <v>15285</v>
      </c>
      <c r="D13913">
        <v>295</v>
      </c>
      <c r="E13913">
        <v>787</v>
      </c>
      <c r="F13913">
        <v>3333</v>
      </c>
      <c r="G13913">
        <v>7393</v>
      </c>
      <c r="H13913">
        <v>0.99999786756786602</v>
      </c>
      <c r="I13913">
        <v>1</v>
      </c>
      <c r="J13913">
        <v>0.966855260484069</v>
      </c>
      <c r="K13913" t="s">
        <v>32344</v>
      </c>
      <c r="L13913">
        <v>295</v>
      </c>
      <c r="M13913" t="s">
        <v>5133</v>
      </c>
      <c r="N13913">
        <v>8.8508850885088503E-2</v>
      </c>
      <c r="O13913">
        <v>0.37484116899618802</v>
      </c>
    </row>
    <row r="13914" spans="1:15">
      <c r="A13914" t="s">
        <v>15284</v>
      </c>
      <c r="B13914" t="s">
        <v>23511</v>
      </c>
      <c r="C13914" t="s">
        <v>15285</v>
      </c>
      <c r="D13914">
        <v>2958</v>
      </c>
      <c r="E13914">
        <v>6152</v>
      </c>
      <c r="F13914">
        <v>3584</v>
      </c>
      <c r="G13914">
        <v>7804</v>
      </c>
      <c r="H13914" s="34">
        <v>7.5342532336756197E-14</v>
      </c>
      <c r="I13914" s="34">
        <v>9.5095798827610902E-12</v>
      </c>
      <c r="J13914" s="34">
        <v>8.1738005054680605E-12</v>
      </c>
      <c r="K13914" t="s">
        <v>32345</v>
      </c>
      <c r="L13914">
        <v>2958</v>
      </c>
      <c r="M13914" t="s">
        <v>5133</v>
      </c>
      <c r="N13914">
        <v>0.82533482142857095</v>
      </c>
      <c r="O13914">
        <v>0.48081924577373197</v>
      </c>
    </row>
    <row r="13915" spans="1:15">
      <c r="A13915" t="s">
        <v>15284</v>
      </c>
      <c r="B13915" t="s">
        <v>23513</v>
      </c>
      <c r="C13915" t="s">
        <v>15285</v>
      </c>
      <c r="D13915">
        <v>185</v>
      </c>
      <c r="E13915">
        <v>535</v>
      </c>
      <c r="F13915">
        <v>3649</v>
      </c>
      <c r="G13915">
        <v>8124</v>
      </c>
      <c r="H13915">
        <v>0.99999979946795303</v>
      </c>
      <c r="I13915">
        <v>0.99999999999997702</v>
      </c>
      <c r="J13915">
        <v>0.95041217501583097</v>
      </c>
      <c r="K13915" t="s">
        <v>32346</v>
      </c>
      <c r="L13915">
        <v>185</v>
      </c>
      <c r="M13915" t="s">
        <v>5133</v>
      </c>
      <c r="N13915">
        <v>5.0698821594957498E-2</v>
      </c>
      <c r="O13915">
        <v>0.34579439252336402</v>
      </c>
    </row>
    <row r="13916" spans="1:15">
      <c r="A13916" t="s">
        <v>15286</v>
      </c>
      <c r="B13916" t="s">
        <v>23518</v>
      </c>
      <c r="C13916" t="s">
        <v>15287</v>
      </c>
      <c r="D13916">
        <v>6</v>
      </c>
      <c r="E13916">
        <v>787</v>
      </c>
      <c r="F13916">
        <v>155</v>
      </c>
      <c r="G13916">
        <v>7393</v>
      </c>
      <c r="H13916">
        <v>0.99945565091412003</v>
      </c>
      <c r="I13916">
        <v>1</v>
      </c>
      <c r="J13916">
        <v>0.966855260484069</v>
      </c>
      <c r="K13916" t="s">
        <v>32347</v>
      </c>
      <c r="L13916">
        <v>6</v>
      </c>
      <c r="M13916" t="s">
        <v>5133</v>
      </c>
      <c r="N13916">
        <v>3.8709677419354799E-2</v>
      </c>
      <c r="O13916">
        <v>7.6238881829733202E-3</v>
      </c>
    </row>
    <row r="13917" spans="1:15">
      <c r="A13917" t="s">
        <v>15286</v>
      </c>
      <c r="B13917" t="s">
        <v>23511</v>
      </c>
      <c r="C13917" t="s">
        <v>15287</v>
      </c>
      <c r="D13917">
        <v>182</v>
      </c>
      <c r="E13917">
        <v>6152</v>
      </c>
      <c r="F13917">
        <v>204</v>
      </c>
      <c r="G13917">
        <v>7804</v>
      </c>
      <c r="H13917" s="34">
        <v>6.0607069910402097E-5</v>
      </c>
      <c r="I13917">
        <v>1.3113771500393599E-3</v>
      </c>
      <c r="J13917">
        <v>1.12717231928218E-3</v>
      </c>
      <c r="K13917" t="s">
        <v>32348</v>
      </c>
      <c r="L13917">
        <v>182</v>
      </c>
      <c r="M13917" t="s">
        <v>5133</v>
      </c>
      <c r="N13917">
        <v>0.89215686274509798</v>
      </c>
      <c r="O13917">
        <v>2.95838751625488E-2</v>
      </c>
    </row>
    <row r="13918" spans="1:15">
      <c r="A13918" t="s">
        <v>15286</v>
      </c>
      <c r="B13918" t="s">
        <v>23513</v>
      </c>
      <c r="C13918" t="s">
        <v>15287</v>
      </c>
      <c r="D13918">
        <v>16</v>
      </c>
      <c r="E13918">
        <v>535</v>
      </c>
      <c r="F13918">
        <v>207</v>
      </c>
      <c r="G13918">
        <v>8124</v>
      </c>
      <c r="H13918">
        <v>0.288345481587585</v>
      </c>
      <c r="I13918">
        <v>0.92669970177713501</v>
      </c>
      <c r="J13918">
        <v>0.88074667915254901</v>
      </c>
      <c r="K13918" t="s">
        <v>32349</v>
      </c>
      <c r="L13918">
        <v>16</v>
      </c>
      <c r="M13918" t="s">
        <v>5133</v>
      </c>
      <c r="N13918">
        <v>7.7294685990338202E-2</v>
      </c>
      <c r="O13918">
        <v>2.9906542056074799E-2</v>
      </c>
    </row>
    <row r="13919" spans="1:15">
      <c r="A13919" t="s">
        <v>15288</v>
      </c>
      <c r="B13919" t="s">
        <v>23513</v>
      </c>
      <c r="C13919" t="s">
        <v>15289</v>
      </c>
      <c r="D13919">
        <v>2</v>
      </c>
      <c r="E13919">
        <v>535</v>
      </c>
      <c r="F13919">
        <v>14</v>
      </c>
      <c r="G13919">
        <v>8124</v>
      </c>
      <c r="H13919">
        <v>0.23436885600732399</v>
      </c>
      <c r="I13919">
        <v>0.85273230586348503</v>
      </c>
      <c r="J13919">
        <v>0.81044716552199803</v>
      </c>
      <c r="K13919" t="s">
        <v>26875</v>
      </c>
      <c r="L13919">
        <v>2</v>
      </c>
      <c r="M13919" t="s">
        <v>5133</v>
      </c>
      <c r="N13919">
        <v>0.14285714285714299</v>
      </c>
      <c r="O13919">
        <v>3.7383177570093499E-3</v>
      </c>
    </row>
    <row r="13920" spans="1:15">
      <c r="A13920" t="s">
        <v>15288</v>
      </c>
      <c r="B13920" t="s">
        <v>23518</v>
      </c>
      <c r="C13920" t="s">
        <v>15289</v>
      </c>
      <c r="D13920">
        <v>2</v>
      </c>
      <c r="E13920">
        <v>787</v>
      </c>
      <c r="F13920">
        <v>13</v>
      </c>
      <c r="G13920">
        <v>7393</v>
      </c>
      <c r="H13920">
        <v>0.41008176369828198</v>
      </c>
      <c r="I13920">
        <v>1</v>
      </c>
      <c r="J13920">
        <v>0.966855260484069</v>
      </c>
      <c r="K13920" t="s">
        <v>24367</v>
      </c>
      <c r="L13920">
        <v>2</v>
      </c>
      <c r="M13920" t="s">
        <v>5133</v>
      </c>
      <c r="N13920">
        <v>0.15384615384615399</v>
      </c>
      <c r="O13920">
        <v>2.5412960609911099E-3</v>
      </c>
    </row>
    <row r="13921" spans="1:15">
      <c r="A13921" t="s">
        <v>15288</v>
      </c>
      <c r="B13921" t="s">
        <v>23511</v>
      </c>
      <c r="C13921" t="s">
        <v>15289</v>
      </c>
      <c r="D13921">
        <v>10</v>
      </c>
      <c r="E13921">
        <v>6152</v>
      </c>
      <c r="F13921">
        <v>14</v>
      </c>
      <c r="G13921">
        <v>7804</v>
      </c>
      <c r="H13921">
        <v>0.84396758783017201</v>
      </c>
      <c r="I13921">
        <v>0.99914152262963496</v>
      </c>
      <c r="J13921">
        <v>0.85879540246661501</v>
      </c>
      <c r="K13921" t="s">
        <v>32350</v>
      </c>
      <c r="L13921">
        <v>10</v>
      </c>
      <c r="M13921" t="s">
        <v>5133</v>
      </c>
      <c r="N13921">
        <v>0.71428571428571397</v>
      </c>
      <c r="O13921">
        <v>1.62548764629389E-3</v>
      </c>
    </row>
    <row r="13922" spans="1:15">
      <c r="A13922" t="s">
        <v>15290</v>
      </c>
      <c r="B13922" t="s">
        <v>23518</v>
      </c>
      <c r="C13922" t="s">
        <v>15291</v>
      </c>
      <c r="D13922">
        <v>17</v>
      </c>
      <c r="E13922">
        <v>787</v>
      </c>
      <c r="F13922">
        <v>176</v>
      </c>
      <c r="G13922">
        <v>7393</v>
      </c>
      <c r="H13922">
        <v>0.70227570196387901</v>
      </c>
      <c r="I13922">
        <v>1</v>
      </c>
      <c r="J13922">
        <v>0.966855260484069</v>
      </c>
      <c r="K13922" t="s">
        <v>32351</v>
      </c>
      <c r="L13922">
        <v>17</v>
      </c>
      <c r="M13922" t="s">
        <v>5133</v>
      </c>
      <c r="N13922">
        <v>9.6590909090909102E-2</v>
      </c>
      <c r="O13922">
        <v>2.1601016518424401E-2</v>
      </c>
    </row>
    <row r="13923" spans="1:15">
      <c r="A13923" t="s">
        <v>15290</v>
      </c>
      <c r="B13923" t="s">
        <v>23513</v>
      </c>
      <c r="C13923" t="s">
        <v>15291</v>
      </c>
      <c r="D13923">
        <v>7</v>
      </c>
      <c r="E13923">
        <v>535</v>
      </c>
      <c r="F13923">
        <v>224</v>
      </c>
      <c r="G13923">
        <v>8124</v>
      </c>
      <c r="H13923">
        <v>0.99320377717916297</v>
      </c>
      <c r="I13923">
        <v>0.99999999999997702</v>
      </c>
      <c r="J13923">
        <v>0.95041217501583097</v>
      </c>
      <c r="K13923" t="s">
        <v>32352</v>
      </c>
      <c r="L13923">
        <v>7</v>
      </c>
      <c r="M13923" t="s">
        <v>5133</v>
      </c>
      <c r="N13923">
        <v>3.125E-2</v>
      </c>
      <c r="O13923">
        <v>1.3084112149532701E-2</v>
      </c>
    </row>
    <row r="13924" spans="1:15">
      <c r="A13924" t="s">
        <v>15290</v>
      </c>
      <c r="B13924" t="s">
        <v>23511</v>
      </c>
      <c r="C13924" t="s">
        <v>15291</v>
      </c>
      <c r="D13924">
        <v>188</v>
      </c>
      <c r="E13924">
        <v>6152</v>
      </c>
      <c r="F13924">
        <v>218</v>
      </c>
      <c r="G13924">
        <v>7804</v>
      </c>
      <c r="H13924">
        <v>3.05831032693507E-3</v>
      </c>
      <c r="I13924">
        <v>3.3244994461003603E-2</v>
      </c>
      <c r="J13924">
        <v>2.8575179543129901E-2</v>
      </c>
      <c r="K13924" t="s">
        <v>32353</v>
      </c>
      <c r="L13924">
        <v>188</v>
      </c>
      <c r="M13924" t="s">
        <v>5133</v>
      </c>
      <c r="N13924">
        <v>0.86238532110091703</v>
      </c>
      <c r="O13924">
        <v>3.0559167750325099E-2</v>
      </c>
    </row>
    <row r="13925" spans="1:15">
      <c r="A13925" t="s">
        <v>15292</v>
      </c>
      <c r="B13925" t="s">
        <v>23511</v>
      </c>
      <c r="C13925" t="s">
        <v>15293</v>
      </c>
      <c r="D13925">
        <v>8</v>
      </c>
      <c r="E13925">
        <v>6152</v>
      </c>
      <c r="F13925">
        <v>9</v>
      </c>
      <c r="G13925">
        <v>7804</v>
      </c>
      <c r="H13925">
        <v>0.40157748897504503</v>
      </c>
      <c r="I13925">
        <v>0.91525479399875698</v>
      </c>
      <c r="J13925">
        <v>0.78669196642228301</v>
      </c>
      <c r="K13925" t="s">
        <v>28928</v>
      </c>
      <c r="L13925">
        <v>8</v>
      </c>
      <c r="M13925" t="s">
        <v>5133</v>
      </c>
      <c r="N13925">
        <v>0.88888888888888895</v>
      </c>
      <c r="O13925">
        <v>1.3003901170351099E-3</v>
      </c>
    </row>
    <row r="13926" spans="1:15">
      <c r="A13926" t="s">
        <v>15292</v>
      </c>
      <c r="B13926" t="s">
        <v>23518</v>
      </c>
      <c r="C13926" t="s">
        <v>15293</v>
      </c>
      <c r="D13926">
        <v>1</v>
      </c>
      <c r="E13926">
        <v>787</v>
      </c>
      <c r="F13926">
        <v>9</v>
      </c>
      <c r="G13926">
        <v>7393</v>
      </c>
      <c r="H13926">
        <v>0.63708190659863195</v>
      </c>
      <c r="I13926">
        <v>1</v>
      </c>
      <c r="J13926">
        <v>0.966855260484069</v>
      </c>
      <c r="K13926" t="s">
        <v>24091</v>
      </c>
      <c r="L13926">
        <v>1</v>
      </c>
      <c r="M13926" t="s">
        <v>5133</v>
      </c>
      <c r="N13926">
        <v>0.11111111111111099</v>
      </c>
      <c r="O13926">
        <v>1.27064803049555E-3</v>
      </c>
    </row>
    <row r="13927" spans="1:15">
      <c r="A13927" t="s">
        <v>15294</v>
      </c>
      <c r="B13927" t="s">
        <v>23518</v>
      </c>
      <c r="C13927" t="s">
        <v>15295</v>
      </c>
      <c r="D13927">
        <v>26</v>
      </c>
      <c r="E13927">
        <v>787</v>
      </c>
      <c r="F13927">
        <v>309</v>
      </c>
      <c r="G13927">
        <v>7393</v>
      </c>
      <c r="H13927">
        <v>0.92191650341799602</v>
      </c>
      <c r="I13927">
        <v>1</v>
      </c>
      <c r="J13927">
        <v>0.966855260484069</v>
      </c>
      <c r="K13927" t="s">
        <v>32354</v>
      </c>
      <c r="L13927">
        <v>26</v>
      </c>
      <c r="M13927" t="s">
        <v>5133</v>
      </c>
      <c r="N13927">
        <v>8.41423948220065E-2</v>
      </c>
      <c r="O13927">
        <v>3.3036848792884398E-2</v>
      </c>
    </row>
    <row r="13928" spans="1:15">
      <c r="A13928" t="s">
        <v>15294</v>
      </c>
      <c r="B13928" t="s">
        <v>23511</v>
      </c>
      <c r="C13928" t="s">
        <v>15295</v>
      </c>
      <c r="D13928">
        <v>286</v>
      </c>
      <c r="E13928">
        <v>6152</v>
      </c>
      <c r="F13928">
        <v>330</v>
      </c>
      <c r="G13928">
        <v>7804</v>
      </c>
      <c r="H13928">
        <v>1.2679900580078799E-4</v>
      </c>
      <c r="I13928">
        <v>2.4429431002481899E-3</v>
      </c>
      <c r="J13928">
        <v>2.09979092597313E-3</v>
      </c>
      <c r="K13928" t="s">
        <v>32355</v>
      </c>
      <c r="L13928">
        <v>286</v>
      </c>
      <c r="M13928" t="s">
        <v>5133</v>
      </c>
      <c r="N13928">
        <v>0.86666666666666703</v>
      </c>
      <c r="O13928">
        <v>4.6488946684005203E-2</v>
      </c>
    </row>
    <row r="13929" spans="1:15">
      <c r="A13929" t="s">
        <v>15294</v>
      </c>
      <c r="B13929" t="s">
        <v>23513</v>
      </c>
      <c r="C13929" t="s">
        <v>15295</v>
      </c>
      <c r="D13929">
        <v>10</v>
      </c>
      <c r="E13929">
        <v>535</v>
      </c>
      <c r="F13929">
        <v>324</v>
      </c>
      <c r="G13929">
        <v>8124</v>
      </c>
      <c r="H13929">
        <v>0.99852121868045995</v>
      </c>
      <c r="I13929">
        <v>0.99999999999997702</v>
      </c>
      <c r="J13929">
        <v>0.95041217501583097</v>
      </c>
      <c r="K13929" t="s">
        <v>32356</v>
      </c>
      <c r="L13929">
        <v>10</v>
      </c>
      <c r="M13929" t="s">
        <v>5133</v>
      </c>
      <c r="N13929">
        <v>3.0864197530864199E-2</v>
      </c>
      <c r="O13929">
        <v>1.86915887850467E-2</v>
      </c>
    </row>
    <row r="13930" spans="1:15">
      <c r="A13930" t="s">
        <v>15296</v>
      </c>
      <c r="B13930" t="s">
        <v>23511</v>
      </c>
      <c r="C13930" t="s">
        <v>15297</v>
      </c>
      <c r="D13930">
        <v>237</v>
      </c>
      <c r="E13930">
        <v>6152</v>
      </c>
      <c r="F13930">
        <v>264</v>
      </c>
      <c r="G13930">
        <v>7804</v>
      </c>
      <c r="H13930" s="34">
        <v>1.3939724177268501E-6</v>
      </c>
      <c r="I13930" s="34">
        <v>4.6058291957188201E-5</v>
      </c>
      <c r="J13930" s="34">
        <v>3.9588635325849202E-5</v>
      </c>
      <c r="K13930" t="s">
        <v>32357</v>
      </c>
      <c r="L13930">
        <v>237</v>
      </c>
      <c r="M13930" t="s">
        <v>5133</v>
      </c>
      <c r="N13930">
        <v>0.89772727272727304</v>
      </c>
      <c r="O13930">
        <v>3.8524057217165099E-2</v>
      </c>
    </row>
    <row r="13931" spans="1:15">
      <c r="A13931" t="s">
        <v>15296</v>
      </c>
      <c r="B13931" t="s">
        <v>23513</v>
      </c>
      <c r="C13931" t="s">
        <v>15297</v>
      </c>
      <c r="D13931">
        <v>12</v>
      </c>
      <c r="E13931">
        <v>535</v>
      </c>
      <c r="F13931">
        <v>263</v>
      </c>
      <c r="G13931">
        <v>8124</v>
      </c>
      <c r="H13931">
        <v>0.93582695115554604</v>
      </c>
      <c r="I13931">
        <v>0.99999999999997702</v>
      </c>
      <c r="J13931">
        <v>0.95041217501583097</v>
      </c>
      <c r="K13931" t="s">
        <v>32358</v>
      </c>
      <c r="L13931">
        <v>12</v>
      </c>
      <c r="M13931" t="s">
        <v>5133</v>
      </c>
      <c r="N13931">
        <v>4.5627376425855501E-2</v>
      </c>
      <c r="O13931">
        <v>2.2429906542056101E-2</v>
      </c>
    </row>
    <row r="13932" spans="1:15">
      <c r="A13932" t="s">
        <v>15296</v>
      </c>
      <c r="B13932" t="s">
        <v>23518</v>
      </c>
      <c r="C13932" t="s">
        <v>15297</v>
      </c>
      <c r="D13932">
        <v>13</v>
      </c>
      <c r="E13932">
        <v>787</v>
      </c>
      <c r="F13932">
        <v>226</v>
      </c>
      <c r="G13932">
        <v>7393</v>
      </c>
      <c r="H13932">
        <v>0.99677829802296503</v>
      </c>
      <c r="I13932">
        <v>1</v>
      </c>
      <c r="J13932">
        <v>0.966855260484069</v>
      </c>
      <c r="K13932" t="s">
        <v>32359</v>
      </c>
      <c r="L13932">
        <v>13</v>
      </c>
      <c r="M13932" t="s">
        <v>5133</v>
      </c>
      <c r="N13932">
        <v>5.7522123893805302E-2</v>
      </c>
      <c r="O13932">
        <v>1.6518424396442199E-2</v>
      </c>
    </row>
    <row r="13933" spans="1:15">
      <c r="A13933" t="s">
        <v>15298</v>
      </c>
      <c r="B13933" t="s">
        <v>23518</v>
      </c>
      <c r="C13933" t="s">
        <v>15299</v>
      </c>
      <c r="D13933">
        <v>1</v>
      </c>
      <c r="E13933">
        <v>787</v>
      </c>
      <c r="F13933">
        <v>33</v>
      </c>
      <c r="G13933">
        <v>7393</v>
      </c>
      <c r="H13933">
        <v>0.975835222221483</v>
      </c>
      <c r="I13933">
        <v>1</v>
      </c>
      <c r="J13933">
        <v>0.966855260484069</v>
      </c>
      <c r="K13933" t="s">
        <v>30607</v>
      </c>
      <c r="L13933">
        <v>1</v>
      </c>
      <c r="M13933" t="s">
        <v>5133</v>
      </c>
      <c r="N13933">
        <v>3.03030303030303E-2</v>
      </c>
      <c r="O13933">
        <v>1.27064803049555E-3</v>
      </c>
    </row>
    <row r="13934" spans="1:15">
      <c r="A13934" t="s">
        <v>15298</v>
      </c>
      <c r="B13934" t="s">
        <v>23511</v>
      </c>
      <c r="C13934" t="s">
        <v>15299</v>
      </c>
      <c r="D13934">
        <v>58</v>
      </c>
      <c r="E13934">
        <v>6152</v>
      </c>
      <c r="F13934">
        <v>60</v>
      </c>
      <c r="G13934">
        <v>7804</v>
      </c>
      <c r="H13934" s="34">
        <v>8.7800106304431301E-5</v>
      </c>
      <c r="I13934">
        <v>1.8159496776620301E-3</v>
      </c>
      <c r="J13934">
        <v>1.56086920517763E-3</v>
      </c>
      <c r="K13934" t="s">
        <v>32360</v>
      </c>
      <c r="L13934">
        <v>58</v>
      </c>
      <c r="M13934" t="s">
        <v>5133</v>
      </c>
      <c r="N13934">
        <v>0.96666666666666701</v>
      </c>
      <c r="O13934">
        <v>9.4278283485045508E-3</v>
      </c>
    </row>
    <row r="13935" spans="1:15">
      <c r="A13935" t="s">
        <v>15300</v>
      </c>
      <c r="B13935" t="s">
        <v>23511</v>
      </c>
      <c r="C13935" t="s">
        <v>15301</v>
      </c>
      <c r="D13935">
        <v>35</v>
      </c>
      <c r="E13935">
        <v>6152</v>
      </c>
      <c r="F13935">
        <v>42</v>
      </c>
      <c r="G13935">
        <v>7804</v>
      </c>
      <c r="H13935">
        <v>0.30888439560627001</v>
      </c>
      <c r="I13935">
        <v>0.81979725192798203</v>
      </c>
      <c r="J13935">
        <v>0.70464303100682102</v>
      </c>
      <c r="K13935" t="s">
        <v>32361</v>
      </c>
      <c r="L13935">
        <v>35</v>
      </c>
      <c r="M13935" t="s">
        <v>5133</v>
      </c>
      <c r="N13935">
        <v>0.83333333333333304</v>
      </c>
      <c r="O13935">
        <v>5.68920676202861E-3</v>
      </c>
    </row>
    <row r="13936" spans="1:15">
      <c r="A13936" t="s">
        <v>15300</v>
      </c>
      <c r="B13936" t="s">
        <v>23513</v>
      </c>
      <c r="C13936" t="s">
        <v>15301</v>
      </c>
      <c r="D13936">
        <v>4</v>
      </c>
      <c r="E13936">
        <v>535</v>
      </c>
      <c r="F13936">
        <v>36</v>
      </c>
      <c r="G13936">
        <v>8124</v>
      </c>
      <c r="H13936">
        <v>0.21024143806916601</v>
      </c>
      <c r="I13936">
        <v>0.82701608340003596</v>
      </c>
      <c r="J13936">
        <v>0.78600615459732004</v>
      </c>
      <c r="K13936" t="s">
        <v>32362</v>
      </c>
      <c r="L13936">
        <v>4</v>
      </c>
      <c r="M13936" t="s">
        <v>5133</v>
      </c>
      <c r="N13936">
        <v>0.11111111111111099</v>
      </c>
      <c r="O13936">
        <v>7.4766355140186902E-3</v>
      </c>
    </row>
    <row r="13937" spans="1:15">
      <c r="A13937" t="s">
        <v>15300</v>
      </c>
      <c r="B13937" t="s">
        <v>23518</v>
      </c>
      <c r="C13937" t="s">
        <v>15301</v>
      </c>
      <c r="D13937">
        <v>1</v>
      </c>
      <c r="E13937">
        <v>787</v>
      </c>
      <c r="F13937">
        <v>33</v>
      </c>
      <c r="G13937">
        <v>7393</v>
      </c>
      <c r="H13937">
        <v>0.975835222221483</v>
      </c>
      <c r="I13937">
        <v>1</v>
      </c>
      <c r="J13937">
        <v>0.966855260484069</v>
      </c>
      <c r="K13937" t="s">
        <v>24233</v>
      </c>
      <c r="L13937">
        <v>1</v>
      </c>
      <c r="M13937" t="s">
        <v>5133</v>
      </c>
      <c r="N13937">
        <v>3.03030303030303E-2</v>
      </c>
      <c r="O13937">
        <v>1.27064803049555E-3</v>
      </c>
    </row>
    <row r="13938" spans="1:15">
      <c r="A13938" t="s">
        <v>15302</v>
      </c>
      <c r="B13938" t="s">
        <v>23511</v>
      </c>
      <c r="C13938" t="s">
        <v>15303</v>
      </c>
      <c r="D13938">
        <v>221</v>
      </c>
      <c r="E13938">
        <v>6152</v>
      </c>
      <c r="F13938">
        <v>259</v>
      </c>
      <c r="G13938">
        <v>7804</v>
      </c>
      <c r="H13938">
        <v>4.4696789855800502E-3</v>
      </c>
      <c r="I13938">
        <v>4.5225066405997501E-2</v>
      </c>
      <c r="J13938">
        <v>3.8872450224566403E-2</v>
      </c>
      <c r="K13938" t="s">
        <v>32363</v>
      </c>
      <c r="L13938">
        <v>221</v>
      </c>
      <c r="M13938" t="s">
        <v>5133</v>
      </c>
      <c r="N13938">
        <v>0.85328185328185302</v>
      </c>
      <c r="O13938">
        <v>3.5923276983094901E-2</v>
      </c>
    </row>
    <row r="13939" spans="1:15">
      <c r="A13939" t="s">
        <v>15302</v>
      </c>
      <c r="B13939" t="s">
        <v>23518</v>
      </c>
      <c r="C13939" t="s">
        <v>15303</v>
      </c>
      <c r="D13939">
        <v>23</v>
      </c>
      <c r="E13939">
        <v>787</v>
      </c>
      <c r="F13939">
        <v>241</v>
      </c>
      <c r="G13939">
        <v>7393</v>
      </c>
      <c r="H13939">
        <v>0.74388043139618198</v>
      </c>
      <c r="I13939">
        <v>1</v>
      </c>
      <c r="J13939">
        <v>0.966855260484069</v>
      </c>
      <c r="K13939" t="s">
        <v>32364</v>
      </c>
      <c r="L13939">
        <v>23</v>
      </c>
      <c r="M13939" t="s">
        <v>5133</v>
      </c>
      <c r="N13939">
        <v>9.5435684647302899E-2</v>
      </c>
      <c r="O13939">
        <v>2.92249047013977E-2</v>
      </c>
    </row>
    <row r="13940" spans="1:15">
      <c r="A13940" t="s">
        <v>15302</v>
      </c>
      <c r="B13940" t="s">
        <v>23513</v>
      </c>
      <c r="C13940" t="s">
        <v>15303</v>
      </c>
      <c r="D13940">
        <v>9</v>
      </c>
      <c r="E13940">
        <v>535</v>
      </c>
      <c r="F13940">
        <v>260</v>
      </c>
      <c r="G13940">
        <v>8124</v>
      </c>
      <c r="H13940">
        <v>0.99104583105674304</v>
      </c>
      <c r="I13940">
        <v>0.99999999999997702</v>
      </c>
      <c r="J13940">
        <v>0.95041217501583097</v>
      </c>
      <c r="K13940" t="s">
        <v>27270</v>
      </c>
      <c r="L13940">
        <v>9</v>
      </c>
      <c r="M13940" t="s">
        <v>5133</v>
      </c>
      <c r="N13940">
        <v>3.4615384615384603E-2</v>
      </c>
      <c r="O13940">
        <v>1.6822429906542102E-2</v>
      </c>
    </row>
    <row r="13941" spans="1:15">
      <c r="A13941" t="s">
        <v>15304</v>
      </c>
      <c r="B13941" t="s">
        <v>23518</v>
      </c>
      <c r="C13941" t="s">
        <v>15305</v>
      </c>
      <c r="D13941">
        <v>13</v>
      </c>
      <c r="E13941">
        <v>787</v>
      </c>
      <c r="F13941">
        <v>303</v>
      </c>
      <c r="G13941">
        <v>7393</v>
      </c>
      <c r="H13941">
        <v>0.99998608137377998</v>
      </c>
      <c r="I13941">
        <v>1</v>
      </c>
      <c r="J13941">
        <v>0.966855260484069</v>
      </c>
      <c r="K13941" t="s">
        <v>32365</v>
      </c>
      <c r="L13941">
        <v>13</v>
      </c>
      <c r="M13941" t="s">
        <v>5133</v>
      </c>
      <c r="N13941">
        <v>4.2904290429042903E-2</v>
      </c>
      <c r="O13941">
        <v>1.6518424396442199E-2</v>
      </c>
    </row>
    <row r="13942" spans="1:15">
      <c r="A13942" t="s">
        <v>15304</v>
      </c>
      <c r="B13942" t="s">
        <v>23511</v>
      </c>
      <c r="C13942" t="s">
        <v>15305</v>
      </c>
      <c r="D13942">
        <v>313</v>
      </c>
      <c r="E13942">
        <v>6152</v>
      </c>
      <c r="F13942">
        <v>339</v>
      </c>
      <c r="G13942">
        <v>7804</v>
      </c>
      <c r="H13942" s="34">
        <v>4.7847619084142397E-12</v>
      </c>
      <c r="I13942" s="34">
        <v>4.3216496319576298E-10</v>
      </c>
      <c r="J13942" s="34">
        <v>3.7146017365274801E-10</v>
      </c>
      <c r="K13942" t="s">
        <v>32366</v>
      </c>
      <c r="L13942">
        <v>313</v>
      </c>
      <c r="M13942" t="s">
        <v>5133</v>
      </c>
      <c r="N13942">
        <v>0.92330383480825995</v>
      </c>
      <c r="O13942">
        <v>5.0877763328998703E-2</v>
      </c>
    </row>
    <row r="13943" spans="1:15">
      <c r="A13943" t="s">
        <v>15304</v>
      </c>
      <c r="B13943" t="s">
        <v>23513</v>
      </c>
      <c r="C13943" t="s">
        <v>15305</v>
      </c>
      <c r="D13943">
        <v>7</v>
      </c>
      <c r="E13943">
        <v>535</v>
      </c>
      <c r="F13943">
        <v>364</v>
      </c>
      <c r="G13943">
        <v>8124</v>
      </c>
      <c r="H13943">
        <v>0.99999403566835099</v>
      </c>
      <c r="I13943">
        <v>0.99999999999997702</v>
      </c>
      <c r="J13943">
        <v>0.95041217501583097</v>
      </c>
      <c r="K13943" t="s">
        <v>32367</v>
      </c>
      <c r="L13943">
        <v>7</v>
      </c>
      <c r="M13943" t="s">
        <v>5133</v>
      </c>
      <c r="N13943">
        <v>1.9230769230769201E-2</v>
      </c>
      <c r="O13943">
        <v>1.3084112149532701E-2</v>
      </c>
    </row>
    <row r="13944" spans="1:15">
      <c r="A13944" t="s">
        <v>15306</v>
      </c>
      <c r="B13944" t="s">
        <v>23511</v>
      </c>
      <c r="C13944" t="s">
        <v>15307</v>
      </c>
      <c r="D13944">
        <v>2</v>
      </c>
      <c r="E13944">
        <v>6152</v>
      </c>
      <c r="F13944">
        <v>4</v>
      </c>
      <c r="G13944">
        <v>7804</v>
      </c>
      <c r="H13944">
        <v>0.96811759508681905</v>
      </c>
      <c r="I13944">
        <v>1</v>
      </c>
      <c r="J13944">
        <v>0.85953329234717102</v>
      </c>
      <c r="K13944" t="s">
        <v>26823</v>
      </c>
      <c r="L13944">
        <v>2</v>
      </c>
      <c r="M13944" t="s">
        <v>5133</v>
      </c>
      <c r="N13944">
        <v>0.5</v>
      </c>
      <c r="O13944">
        <v>3.2509752925877802E-4</v>
      </c>
    </row>
    <row r="13945" spans="1:15">
      <c r="A13945" t="s">
        <v>15306</v>
      </c>
      <c r="B13945" t="s">
        <v>23513</v>
      </c>
      <c r="C13945" t="s">
        <v>15307</v>
      </c>
      <c r="D13945">
        <v>1</v>
      </c>
      <c r="E13945">
        <v>535</v>
      </c>
      <c r="F13945">
        <v>4</v>
      </c>
      <c r="G13945">
        <v>8124</v>
      </c>
      <c r="H13945">
        <v>0.23855956797771199</v>
      </c>
      <c r="I13945">
        <v>0.85273230586348503</v>
      </c>
      <c r="J13945">
        <v>0.81044716552199803</v>
      </c>
      <c r="K13945" t="s">
        <v>23774</v>
      </c>
      <c r="L13945">
        <v>1</v>
      </c>
      <c r="M13945" t="s">
        <v>5133</v>
      </c>
      <c r="N13945">
        <v>0.25</v>
      </c>
      <c r="O13945">
        <v>1.8691588785046699E-3</v>
      </c>
    </row>
    <row r="13946" spans="1:15">
      <c r="A13946" t="s">
        <v>15306</v>
      </c>
      <c r="B13946" t="s">
        <v>23518</v>
      </c>
      <c r="C13946" t="s">
        <v>15307</v>
      </c>
      <c r="D13946">
        <v>1</v>
      </c>
      <c r="E13946">
        <v>787</v>
      </c>
      <c r="F13946">
        <v>4</v>
      </c>
      <c r="G13946">
        <v>7393</v>
      </c>
      <c r="H13946">
        <v>0.362574478289521</v>
      </c>
      <c r="I13946">
        <v>1</v>
      </c>
      <c r="J13946">
        <v>0.966855260484069</v>
      </c>
      <c r="K13946" t="s">
        <v>23748</v>
      </c>
      <c r="L13946">
        <v>1</v>
      </c>
      <c r="M13946" t="s">
        <v>5133</v>
      </c>
      <c r="N13946">
        <v>0.25</v>
      </c>
      <c r="O13946">
        <v>1.27064803049555E-3</v>
      </c>
    </row>
    <row r="13947" spans="1:15">
      <c r="A13947" t="s">
        <v>15308</v>
      </c>
      <c r="B13947" t="s">
        <v>23518</v>
      </c>
      <c r="C13947" t="s">
        <v>15309</v>
      </c>
      <c r="D13947">
        <v>1</v>
      </c>
      <c r="E13947">
        <v>787</v>
      </c>
      <c r="F13947">
        <v>1</v>
      </c>
      <c r="G13947">
        <v>7393</v>
      </c>
      <c r="H13947">
        <v>0.106452049235764</v>
      </c>
      <c r="I13947">
        <v>0.63266972740240601</v>
      </c>
      <c r="J13947">
        <v>0.61170005408803896</v>
      </c>
      <c r="K13947" t="s">
        <v>23612</v>
      </c>
      <c r="L13947">
        <v>1</v>
      </c>
      <c r="M13947" t="s">
        <v>1463</v>
      </c>
      <c r="N13947">
        <v>1</v>
      </c>
      <c r="O13947">
        <v>1.27064803049555E-3</v>
      </c>
    </row>
    <row r="13948" spans="1:15">
      <c r="A13948" t="s">
        <v>15310</v>
      </c>
      <c r="B13948" t="s">
        <v>23518</v>
      </c>
      <c r="C13948" t="s">
        <v>15311</v>
      </c>
      <c r="D13948">
        <v>1</v>
      </c>
      <c r="E13948">
        <v>787</v>
      </c>
      <c r="F13948">
        <v>4</v>
      </c>
      <c r="G13948">
        <v>7393</v>
      </c>
      <c r="H13948">
        <v>0.362574478289521</v>
      </c>
      <c r="I13948">
        <v>1</v>
      </c>
      <c r="J13948">
        <v>0.966855260484069</v>
      </c>
      <c r="K13948" t="s">
        <v>24008</v>
      </c>
      <c r="L13948">
        <v>1</v>
      </c>
      <c r="M13948" t="s">
        <v>1463</v>
      </c>
      <c r="N13948">
        <v>0.25</v>
      </c>
      <c r="O13948">
        <v>1.27064803049555E-3</v>
      </c>
    </row>
    <row r="13949" spans="1:15">
      <c r="A13949" t="s">
        <v>15310</v>
      </c>
      <c r="B13949" t="s">
        <v>23511</v>
      </c>
      <c r="C13949" t="s">
        <v>15311</v>
      </c>
      <c r="D13949">
        <v>3</v>
      </c>
      <c r="E13949">
        <v>6152</v>
      </c>
      <c r="F13949">
        <v>4</v>
      </c>
      <c r="G13949">
        <v>7804</v>
      </c>
      <c r="H13949">
        <v>0.80103341611958101</v>
      </c>
      <c r="I13949">
        <v>0.968912233598893</v>
      </c>
      <c r="J13949">
        <v>0.832812322140707</v>
      </c>
      <c r="K13949" t="s">
        <v>32368</v>
      </c>
      <c r="L13949">
        <v>3</v>
      </c>
      <c r="M13949" t="s">
        <v>1463</v>
      </c>
      <c r="N13949">
        <v>0.75</v>
      </c>
      <c r="O13949">
        <v>4.8764629388816603E-4</v>
      </c>
    </row>
    <row r="13950" spans="1:15">
      <c r="A13950" t="s">
        <v>15312</v>
      </c>
      <c r="B13950" t="s">
        <v>23511</v>
      </c>
      <c r="C13950" t="s">
        <v>15313</v>
      </c>
      <c r="D13950">
        <v>6</v>
      </c>
      <c r="E13950">
        <v>6152</v>
      </c>
      <c r="F13950">
        <v>8</v>
      </c>
      <c r="G13950">
        <v>7804</v>
      </c>
      <c r="H13950">
        <v>0.77072248517942499</v>
      </c>
      <c r="I13950">
        <v>0.968912233598893</v>
      </c>
      <c r="J13950">
        <v>0.832812322140707</v>
      </c>
      <c r="K13950" t="s">
        <v>26847</v>
      </c>
      <c r="L13950">
        <v>6</v>
      </c>
      <c r="M13950" t="s">
        <v>5133</v>
      </c>
      <c r="N13950">
        <v>0.75</v>
      </c>
      <c r="O13950">
        <v>9.7529258777633303E-4</v>
      </c>
    </row>
    <row r="13951" spans="1:15">
      <c r="A13951" t="s">
        <v>15314</v>
      </c>
      <c r="B13951" t="s">
        <v>23511</v>
      </c>
      <c r="C13951" t="s">
        <v>15315</v>
      </c>
      <c r="D13951">
        <v>42</v>
      </c>
      <c r="E13951">
        <v>6152</v>
      </c>
      <c r="F13951">
        <v>49</v>
      </c>
      <c r="G13951">
        <v>7804</v>
      </c>
      <c r="H13951">
        <v>0.15630224641454599</v>
      </c>
      <c r="I13951">
        <v>0.56908121891686403</v>
      </c>
      <c r="J13951">
        <v>0.48914425370855302</v>
      </c>
      <c r="K13951" t="s">
        <v>32369</v>
      </c>
      <c r="L13951">
        <v>42</v>
      </c>
      <c r="M13951" t="s">
        <v>5133</v>
      </c>
      <c r="N13951">
        <v>0.85714285714285698</v>
      </c>
      <c r="O13951">
        <v>6.8270481144343297E-3</v>
      </c>
    </row>
    <row r="13952" spans="1:15">
      <c r="A13952" t="s">
        <v>15314</v>
      </c>
      <c r="B13952" t="s">
        <v>23518</v>
      </c>
      <c r="C13952" t="s">
        <v>15315</v>
      </c>
      <c r="D13952">
        <v>4</v>
      </c>
      <c r="E13952">
        <v>787</v>
      </c>
      <c r="F13952">
        <v>46</v>
      </c>
      <c r="G13952">
        <v>7393</v>
      </c>
      <c r="H13952">
        <v>0.73659799535155701</v>
      </c>
      <c r="I13952">
        <v>1</v>
      </c>
      <c r="J13952">
        <v>0.966855260484069</v>
      </c>
      <c r="K13952" t="s">
        <v>32370</v>
      </c>
      <c r="L13952">
        <v>4</v>
      </c>
      <c r="M13952" t="s">
        <v>5133</v>
      </c>
      <c r="N13952">
        <v>8.6956521739130405E-2</v>
      </c>
      <c r="O13952">
        <v>5.0825921219822103E-3</v>
      </c>
    </row>
    <row r="13953" spans="1:15">
      <c r="A13953" t="s">
        <v>15314</v>
      </c>
      <c r="B13953" t="s">
        <v>23513</v>
      </c>
      <c r="C13953" t="s">
        <v>15315</v>
      </c>
      <c r="D13953">
        <v>3</v>
      </c>
      <c r="E13953">
        <v>535</v>
      </c>
      <c r="F13953">
        <v>41</v>
      </c>
      <c r="G13953">
        <v>8124</v>
      </c>
      <c r="H13953">
        <v>0.51263372329029899</v>
      </c>
      <c r="I13953">
        <v>0.99999999999997702</v>
      </c>
      <c r="J13953">
        <v>0.95041217501583097</v>
      </c>
      <c r="K13953" t="s">
        <v>32371</v>
      </c>
      <c r="L13953">
        <v>3</v>
      </c>
      <c r="M13953" t="s">
        <v>5133</v>
      </c>
      <c r="N13953">
        <v>7.3170731707317097E-2</v>
      </c>
      <c r="O13953">
        <v>5.60747663551402E-3</v>
      </c>
    </row>
    <row r="13954" spans="1:15">
      <c r="A13954" t="s">
        <v>15316</v>
      </c>
      <c r="B13954" t="s">
        <v>23513</v>
      </c>
      <c r="C13954" t="s">
        <v>15317</v>
      </c>
      <c r="D13954">
        <v>17</v>
      </c>
      <c r="E13954">
        <v>535</v>
      </c>
      <c r="F13954">
        <v>115</v>
      </c>
      <c r="G13954">
        <v>8124</v>
      </c>
      <c r="H13954">
        <v>1.32146330003536E-3</v>
      </c>
      <c r="I13954">
        <v>3.8894132589693299E-2</v>
      </c>
      <c r="J13954">
        <v>3.6965457149925399E-2</v>
      </c>
      <c r="K13954" t="s">
        <v>32372</v>
      </c>
      <c r="L13954">
        <v>17</v>
      </c>
      <c r="M13954" t="s">
        <v>5133</v>
      </c>
      <c r="N13954">
        <v>0.147826086956522</v>
      </c>
      <c r="O13954">
        <v>3.1775700934579397E-2</v>
      </c>
    </row>
    <row r="13955" spans="1:15">
      <c r="A13955" t="s">
        <v>15316</v>
      </c>
      <c r="B13955" t="s">
        <v>23518</v>
      </c>
      <c r="C13955" t="s">
        <v>15317</v>
      </c>
      <c r="D13955">
        <v>3</v>
      </c>
      <c r="E13955">
        <v>787</v>
      </c>
      <c r="F13955">
        <v>93</v>
      </c>
      <c r="G13955">
        <v>7393</v>
      </c>
      <c r="H13955">
        <v>0.99802100459599297</v>
      </c>
      <c r="I13955">
        <v>1</v>
      </c>
      <c r="J13955">
        <v>0.966855260484069</v>
      </c>
      <c r="K13955" t="s">
        <v>32373</v>
      </c>
      <c r="L13955">
        <v>3</v>
      </c>
      <c r="M13955" t="s">
        <v>5133</v>
      </c>
      <c r="N13955">
        <v>3.2258064516128997E-2</v>
      </c>
      <c r="O13955">
        <v>3.8119440914866601E-3</v>
      </c>
    </row>
    <row r="13956" spans="1:15">
      <c r="A13956" t="s">
        <v>15316</v>
      </c>
      <c r="B13956" t="s">
        <v>23511</v>
      </c>
      <c r="C13956" t="s">
        <v>15317</v>
      </c>
      <c r="D13956">
        <v>102</v>
      </c>
      <c r="E13956">
        <v>6152</v>
      </c>
      <c r="F13956">
        <v>118</v>
      </c>
      <c r="G13956">
        <v>7804</v>
      </c>
      <c r="H13956">
        <v>2.2968684187029E-2</v>
      </c>
      <c r="I13956">
        <v>0.157880429551085</v>
      </c>
      <c r="J13956">
        <v>0.13570348540923</v>
      </c>
      <c r="K13956" t="s">
        <v>32374</v>
      </c>
      <c r="L13956">
        <v>102</v>
      </c>
      <c r="M13956" t="s">
        <v>5133</v>
      </c>
      <c r="N13956">
        <v>0.86440677966101698</v>
      </c>
      <c r="O13956">
        <v>1.65799739921977E-2</v>
      </c>
    </row>
    <row r="13957" spans="1:15">
      <c r="A13957" t="s">
        <v>15318</v>
      </c>
      <c r="B13957" t="s">
        <v>23511</v>
      </c>
      <c r="C13957" t="s">
        <v>15319</v>
      </c>
      <c r="D13957">
        <v>51</v>
      </c>
      <c r="E13957">
        <v>6152</v>
      </c>
      <c r="F13957">
        <v>55</v>
      </c>
      <c r="G13957">
        <v>7804</v>
      </c>
      <c r="H13957">
        <v>4.8921423134411996E-3</v>
      </c>
      <c r="I13957">
        <v>4.8797508688782798E-2</v>
      </c>
      <c r="J13957">
        <v>4.1943083301609202E-2</v>
      </c>
      <c r="K13957" t="s">
        <v>32375</v>
      </c>
      <c r="L13957">
        <v>51</v>
      </c>
      <c r="M13957" t="s">
        <v>5133</v>
      </c>
      <c r="N13957">
        <v>0.92727272727272703</v>
      </c>
      <c r="O13957">
        <v>8.2899869960988293E-3</v>
      </c>
    </row>
    <row r="13958" spans="1:15">
      <c r="A13958" t="s">
        <v>15318</v>
      </c>
      <c r="B13958" t="s">
        <v>23513</v>
      </c>
      <c r="C13958" t="s">
        <v>15319</v>
      </c>
      <c r="D13958">
        <v>6</v>
      </c>
      <c r="E13958">
        <v>535</v>
      </c>
      <c r="F13958">
        <v>61</v>
      </c>
      <c r="G13958">
        <v>8124</v>
      </c>
      <c r="H13958">
        <v>0.211510908181062</v>
      </c>
      <c r="I13958">
        <v>0.82965053776125497</v>
      </c>
      <c r="J13958">
        <v>0.788509972096746</v>
      </c>
      <c r="K13958" t="s">
        <v>23715</v>
      </c>
      <c r="L13958">
        <v>6</v>
      </c>
      <c r="M13958" t="s">
        <v>5133</v>
      </c>
      <c r="N13958">
        <v>9.8360655737704902E-2</v>
      </c>
      <c r="O13958">
        <v>1.1214953271028E-2</v>
      </c>
    </row>
    <row r="13959" spans="1:15">
      <c r="A13959" t="s">
        <v>15318</v>
      </c>
      <c r="B13959" t="s">
        <v>23518</v>
      </c>
      <c r="C13959" t="s">
        <v>15319</v>
      </c>
      <c r="D13959">
        <v>1</v>
      </c>
      <c r="E13959">
        <v>787</v>
      </c>
      <c r="F13959">
        <v>42</v>
      </c>
      <c r="G13959">
        <v>7393</v>
      </c>
      <c r="H13959">
        <v>0.99127228379127896</v>
      </c>
      <c r="I13959">
        <v>1</v>
      </c>
      <c r="J13959">
        <v>0.966855260484069</v>
      </c>
      <c r="K13959" t="s">
        <v>24880</v>
      </c>
      <c r="L13959">
        <v>1</v>
      </c>
      <c r="M13959" t="s">
        <v>5133</v>
      </c>
      <c r="N13959">
        <v>2.3809523809523801E-2</v>
      </c>
      <c r="O13959">
        <v>1.27064803049555E-3</v>
      </c>
    </row>
    <row r="13960" spans="1:15">
      <c r="A13960" t="s">
        <v>15320</v>
      </c>
      <c r="B13960" t="s">
        <v>23518</v>
      </c>
      <c r="C13960" t="s">
        <v>15321</v>
      </c>
      <c r="D13960">
        <v>2</v>
      </c>
      <c r="E13960">
        <v>787</v>
      </c>
      <c r="F13960">
        <v>69</v>
      </c>
      <c r="G13960">
        <v>7393</v>
      </c>
      <c r="H13960">
        <v>0.99620372691820502</v>
      </c>
      <c r="I13960">
        <v>1</v>
      </c>
      <c r="J13960">
        <v>0.966855260484069</v>
      </c>
      <c r="K13960" t="s">
        <v>27522</v>
      </c>
      <c r="L13960">
        <v>2</v>
      </c>
      <c r="M13960" t="s">
        <v>5133</v>
      </c>
      <c r="N13960">
        <v>2.8985507246376802E-2</v>
      </c>
      <c r="O13960">
        <v>2.5412960609911099E-3</v>
      </c>
    </row>
    <row r="13961" spans="1:15">
      <c r="A13961" t="s">
        <v>15320</v>
      </c>
      <c r="B13961" t="s">
        <v>23513</v>
      </c>
      <c r="C13961" t="s">
        <v>15321</v>
      </c>
      <c r="D13961">
        <v>6</v>
      </c>
      <c r="E13961">
        <v>535</v>
      </c>
      <c r="F13961">
        <v>81</v>
      </c>
      <c r="G13961">
        <v>8124</v>
      </c>
      <c r="H13961">
        <v>0.44465614335271902</v>
      </c>
      <c r="I13961">
        <v>0.99999999999997702</v>
      </c>
      <c r="J13961">
        <v>0.95041217501583097</v>
      </c>
      <c r="K13961" t="s">
        <v>23715</v>
      </c>
      <c r="L13961">
        <v>6</v>
      </c>
      <c r="M13961" t="s">
        <v>5133</v>
      </c>
      <c r="N13961">
        <v>7.4074074074074098E-2</v>
      </c>
      <c r="O13961">
        <v>1.1214953271028E-2</v>
      </c>
    </row>
    <row r="13962" spans="1:15">
      <c r="A13962" t="s">
        <v>15320</v>
      </c>
      <c r="B13962" t="s">
        <v>23511</v>
      </c>
      <c r="C13962" t="s">
        <v>15321</v>
      </c>
      <c r="D13962">
        <v>82</v>
      </c>
      <c r="E13962">
        <v>6152</v>
      </c>
      <c r="F13962">
        <v>87</v>
      </c>
      <c r="G13962">
        <v>7804</v>
      </c>
      <c r="H13962" s="34">
        <v>6.2917273040741405E-5</v>
      </c>
      <c r="I13962">
        <v>1.3554060242584199E-3</v>
      </c>
      <c r="J13962">
        <v>1.16501660249803E-3</v>
      </c>
      <c r="K13962" t="s">
        <v>32376</v>
      </c>
      <c r="L13962">
        <v>82</v>
      </c>
      <c r="M13962" t="s">
        <v>5133</v>
      </c>
      <c r="N13962">
        <v>0.94252873563218398</v>
      </c>
      <c r="O13962">
        <v>1.3328998699609899E-2</v>
      </c>
    </row>
    <row r="13963" spans="1:15">
      <c r="A13963" t="s">
        <v>15322</v>
      </c>
      <c r="B13963" t="s">
        <v>23511</v>
      </c>
      <c r="C13963" t="s">
        <v>15323</v>
      </c>
      <c r="D13963">
        <v>6</v>
      </c>
      <c r="E13963">
        <v>6152</v>
      </c>
      <c r="F13963">
        <v>8</v>
      </c>
      <c r="G13963">
        <v>7804</v>
      </c>
      <c r="H13963">
        <v>0.77072248517942499</v>
      </c>
      <c r="I13963">
        <v>0.968912233598893</v>
      </c>
      <c r="J13963">
        <v>0.832812322140707</v>
      </c>
      <c r="K13963" t="s">
        <v>26117</v>
      </c>
      <c r="L13963">
        <v>6</v>
      </c>
      <c r="M13963" t="s">
        <v>1463</v>
      </c>
      <c r="N13963">
        <v>0.75</v>
      </c>
      <c r="O13963">
        <v>9.7529258777633303E-4</v>
      </c>
    </row>
    <row r="13964" spans="1:15">
      <c r="A13964" t="s">
        <v>15324</v>
      </c>
      <c r="B13964" t="s">
        <v>23511</v>
      </c>
      <c r="C13964" t="s">
        <v>15325</v>
      </c>
      <c r="D13964">
        <v>64</v>
      </c>
      <c r="E13964">
        <v>6152</v>
      </c>
      <c r="F13964">
        <v>74</v>
      </c>
      <c r="G13964">
        <v>7804</v>
      </c>
      <c r="H13964">
        <v>6.4680544995045205E-2</v>
      </c>
      <c r="I13964">
        <v>0.32705699305404201</v>
      </c>
      <c r="J13964">
        <v>0.28111637402490702</v>
      </c>
      <c r="K13964" t="s">
        <v>32377</v>
      </c>
      <c r="L13964">
        <v>64</v>
      </c>
      <c r="M13964" t="s">
        <v>1463</v>
      </c>
      <c r="N13964">
        <v>0.86486486486486502</v>
      </c>
      <c r="O13964">
        <v>1.04031209362809E-2</v>
      </c>
    </row>
    <row r="13965" spans="1:15">
      <c r="A13965" t="s">
        <v>15324</v>
      </c>
      <c r="B13965" t="s">
        <v>23518</v>
      </c>
      <c r="C13965" t="s">
        <v>15325</v>
      </c>
      <c r="D13965">
        <v>3</v>
      </c>
      <c r="E13965">
        <v>787</v>
      </c>
      <c r="F13965">
        <v>58</v>
      </c>
      <c r="G13965">
        <v>7393</v>
      </c>
      <c r="H13965">
        <v>0.95473870083287804</v>
      </c>
      <c r="I13965">
        <v>1</v>
      </c>
      <c r="J13965">
        <v>0.966855260484069</v>
      </c>
      <c r="K13965" t="s">
        <v>32378</v>
      </c>
      <c r="L13965">
        <v>3</v>
      </c>
      <c r="M13965" t="s">
        <v>1463</v>
      </c>
      <c r="N13965">
        <v>5.1724137931034503E-2</v>
      </c>
      <c r="O13965">
        <v>3.8119440914866601E-3</v>
      </c>
    </row>
    <row r="13966" spans="1:15">
      <c r="A13966" t="s">
        <v>15324</v>
      </c>
      <c r="B13966" t="s">
        <v>23513</v>
      </c>
      <c r="C13966" t="s">
        <v>15325</v>
      </c>
      <c r="D13966">
        <v>2</v>
      </c>
      <c r="E13966">
        <v>535</v>
      </c>
      <c r="F13966">
        <v>71</v>
      </c>
      <c r="G13966">
        <v>8124</v>
      </c>
      <c r="H13966">
        <v>0.95302062055093495</v>
      </c>
      <c r="I13966">
        <v>0.99999999999997702</v>
      </c>
      <c r="J13966">
        <v>0.95041217501583097</v>
      </c>
      <c r="K13966" t="s">
        <v>32379</v>
      </c>
      <c r="L13966">
        <v>2</v>
      </c>
      <c r="M13966" t="s">
        <v>1463</v>
      </c>
      <c r="N13966">
        <v>2.8169014084507001E-2</v>
      </c>
      <c r="O13966">
        <v>3.7383177570093499E-3</v>
      </c>
    </row>
    <row r="13967" spans="1:15">
      <c r="A13967" t="s">
        <v>15326</v>
      </c>
      <c r="B13967" t="s">
        <v>23511</v>
      </c>
      <c r="C13967" t="s">
        <v>15327</v>
      </c>
      <c r="D13967">
        <v>20</v>
      </c>
      <c r="E13967">
        <v>6152</v>
      </c>
      <c r="F13967">
        <v>21</v>
      </c>
      <c r="G13967">
        <v>7804</v>
      </c>
      <c r="H13967">
        <v>4.4755802943696597E-2</v>
      </c>
      <c r="I13967">
        <v>0.25239912466249798</v>
      </c>
      <c r="J13967">
        <v>0.21694545060670101</v>
      </c>
      <c r="K13967" t="s">
        <v>32380</v>
      </c>
      <c r="L13967">
        <v>20</v>
      </c>
      <c r="M13967" t="s">
        <v>1463</v>
      </c>
      <c r="N13967">
        <v>0.952380952380952</v>
      </c>
      <c r="O13967">
        <v>3.2509752925877801E-3</v>
      </c>
    </row>
    <row r="13968" spans="1:15">
      <c r="A13968" t="s">
        <v>15326</v>
      </c>
      <c r="B13968" t="s">
        <v>23518</v>
      </c>
      <c r="C13968" t="s">
        <v>15327</v>
      </c>
      <c r="D13968">
        <v>1</v>
      </c>
      <c r="E13968">
        <v>787</v>
      </c>
      <c r="F13968">
        <v>21</v>
      </c>
      <c r="G13968">
        <v>7393</v>
      </c>
      <c r="H13968">
        <v>0.90624324364936804</v>
      </c>
      <c r="I13968">
        <v>1</v>
      </c>
      <c r="J13968">
        <v>0.966855260484069</v>
      </c>
      <c r="K13968" t="s">
        <v>25173</v>
      </c>
      <c r="L13968">
        <v>1</v>
      </c>
      <c r="M13968" t="s">
        <v>1463</v>
      </c>
      <c r="N13968">
        <v>4.7619047619047603E-2</v>
      </c>
      <c r="O13968">
        <v>1.27064803049555E-3</v>
      </c>
    </row>
    <row r="13969" spans="1:15">
      <c r="A13969" t="s">
        <v>15328</v>
      </c>
      <c r="B13969" t="s">
        <v>23511</v>
      </c>
      <c r="C13969" t="s">
        <v>15329</v>
      </c>
      <c r="D13969">
        <v>1</v>
      </c>
      <c r="E13969">
        <v>6152</v>
      </c>
      <c r="F13969">
        <v>1</v>
      </c>
      <c r="G13969">
        <v>7804</v>
      </c>
      <c r="H13969">
        <v>0.788313685289595</v>
      </c>
      <c r="I13969">
        <v>0.968912233598893</v>
      </c>
      <c r="J13969">
        <v>0.832812322140707</v>
      </c>
      <c r="K13969" t="s">
        <v>27389</v>
      </c>
      <c r="L13969">
        <v>1</v>
      </c>
      <c r="M13969" t="s">
        <v>5133</v>
      </c>
      <c r="N13969">
        <v>1</v>
      </c>
      <c r="O13969">
        <v>1.6254876462938901E-4</v>
      </c>
    </row>
    <row r="13970" spans="1:15">
      <c r="A13970" t="s">
        <v>15330</v>
      </c>
      <c r="B13970" t="s">
        <v>23518</v>
      </c>
      <c r="C13970" t="s">
        <v>15331</v>
      </c>
      <c r="D13970">
        <v>1</v>
      </c>
      <c r="E13970">
        <v>787</v>
      </c>
      <c r="F13970">
        <v>14</v>
      </c>
      <c r="G13970">
        <v>7393</v>
      </c>
      <c r="H13970">
        <v>0.79345608455289296</v>
      </c>
      <c r="I13970">
        <v>1</v>
      </c>
      <c r="J13970">
        <v>0.966855260484069</v>
      </c>
      <c r="K13970" t="s">
        <v>24277</v>
      </c>
      <c r="L13970">
        <v>1</v>
      </c>
      <c r="M13970" t="s">
        <v>5133</v>
      </c>
      <c r="N13970">
        <v>7.1428571428571397E-2</v>
      </c>
      <c r="O13970">
        <v>1.27064803049555E-3</v>
      </c>
    </row>
    <row r="13971" spans="1:15">
      <c r="A13971" t="s">
        <v>15330</v>
      </c>
      <c r="B13971" t="s">
        <v>23511</v>
      </c>
      <c r="C13971" t="s">
        <v>15331</v>
      </c>
      <c r="D13971">
        <v>13</v>
      </c>
      <c r="E13971">
        <v>6152</v>
      </c>
      <c r="F13971">
        <v>14</v>
      </c>
      <c r="G13971">
        <v>7804</v>
      </c>
      <c r="H13971">
        <v>0.17010059500559399</v>
      </c>
      <c r="I13971">
        <v>0.60434513093831699</v>
      </c>
      <c r="J13971">
        <v>0.51945476010939395</v>
      </c>
      <c r="K13971" t="s">
        <v>32381</v>
      </c>
      <c r="L13971">
        <v>13</v>
      </c>
      <c r="M13971" t="s">
        <v>5133</v>
      </c>
      <c r="N13971">
        <v>0.92857142857142905</v>
      </c>
      <c r="O13971">
        <v>2.1131339401820499E-3</v>
      </c>
    </row>
    <row r="13972" spans="1:15">
      <c r="A13972" t="s">
        <v>15332</v>
      </c>
      <c r="B13972" t="s">
        <v>23511</v>
      </c>
      <c r="C13972" t="s">
        <v>15333</v>
      </c>
      <c r="D13972">
        <v>10</v>
      </c>
      <c r="E13972">
        <v>6152</v>
      </c>
      <c r="F13972">
        <v>11</v>
      </c>
      <c r="G13972">
        <v>7804</v>
      </c>
      <c r="H13972">
        <v>0.28867792927582098</v>
      </c>
      <c r="I13972">
        <v>0.81015798566717701</v>
      </c>
      <c r="J13972">
        <v>0.69635776074186095</v>
      </c>
      <c r="K13972" t="s">
        <v>32382</v>
      </c>
      <c r="L13972">
        <v>10</v>
      </c>
      <c r="M13972" t="s">
        <v>5133</v>
      </c>
      <c r="N13972">
        <v>0.90909090909090895</v>
      </c>
      <c r="O13972">
        <v>1.62548764629389E-3</v>
      </c>
    </row>
    <row r="13973" spans="1:15">
      <c r="A13973" t="s">
        <v>15332</v>
      </c>
      <c r="B13973" t="s">
        <v>23518</v>
      </c>
      <c r="C13973" t="s">
        <v>15333</v>
      </c>
      <c r="D13973">
        <v>1</v>
      </c>
      <c r="E13973">
        <v>787</v>
      </c>
      <c r="F13973">
        <v>11</v>
      </c>
      <c r="G13973">
        <v>7393</v>
      </c>
      <c r="H13973">
        <v>0.71032488019926399</v>
      </c>
      <c r="I13973">
        <v>1</v>
      </c>
      <c r="J13973">
        <v>0.966855260484069</v>
      </c>
      <c r="K13973" t="s">
        <v>24277</v>
      </c>
      <c r="L13973">
        <v>1</v>
      </c>
      <c r="M13973" t="s">
        <v>5133</v>
      </c>
      <c r="N13973">
        <v>9.0909090909090898E-2</v>
      </c>
      <c r="O13973">
        <v>1.27064803049555E-3</v>
      </c>
    </row>
    <row r="13974" spans="1:15">
      <c r="A13974" t="s">
        <v>15336</v>
      </c>
      <c r="B13974" t="s">
        <v>23511</v>
      </c>
      <c r="C13974" t="s">
        <v>15337</v>
      </c>
      <c r="D13974">
        <v>612</v>
      </c>
      <c r="E13974">
        <v>6152</v>
      </c>
      <c r="F13974">
        <v>699</v>
      </c>
      <c r="G13974">
        <v>7804</v>
      </c>
      <c r="H13974" s="34">
        <v>2.9592523512147499E-10</v>
      </c>
      <c r="I13974" s="34">
        <v>2.05167883082459E-8</v>
      </c>
      <c r="J13974" s="34">
        <v>1.7634862602976502E-8</v>
      </c>
      <c r="K13974" t="s">
        <v>32383</v>
      </c>
      <c r="L13974">
        <v>612</v>
      </c>
      <c r="M13974" t="s">
        <v>5133</v>
      </c>
      <c r="N13974">
        <v>0.87553648068669498</v>
      </c>
      <c r="O13974">
        <v>9.9479843953186001E-2</v>
      </c>
    </row>
    <row r="13975" spans="1:15">
      <c r="A13975" t="s">
        <v>15336</v>
      </c>
      <c r="B13975" t="s">
        <v>23518</v>
      </c>
      <c r="C13975" t="s">
        <v>15337</v>
      </c>
      <c r="D13975">
        <v>31</v>
      </c>
      <c r="E13975">
        <v>787</v>
      </c>
      <c r="F13975">
        <v>594</v>
      </c>
      <c r="G13975">
        <v>7393</v>
      </c>
      <c r="H13975">
        <v>0.99999961405287396</v>
      </c>
      <c r="I13975">
        <v>1</v>
      </c>
      <c r="J13975">
        <v>0.966855260484069</v>
      </c>
      <c r="K13975" t="s">
        <v>32384</v>
      </c>
      <c r="L13975">
        <v>31</v>
      </c>
      <c r="M13975" t="s">
        <v>5133</v>
      </c>
      <c r="N13975">
        <v>5.2188552188552201E-2</v>
      </c>
      <c r="O13975">
        <v>3.9390088945362098E-2</v>
      </c>
    </row>
    <row r="13976" spans="1:15">
      <c r="A13976" t="s">
        <v>15336</v>
      </c>
      <c r="B13976" t="s">
        <v>23513</v>
      </c>
      <c r="C13976" t="s">
        <v>15337</v>
      </c>
      <c r="D13976">
        <v>41</v>
      </c>
      <c r="E13976">
        <v>535</v>
      </c>
      <c r="F13976">
        <v>713</v>
      </c>
      <c r="G13976">
        <v>8124</v>
      </c>
      <c r="H13976">
        <v>0.84653475772417297</v>
      </c>
      <c r="I13976">
        <v>0.99999999999997702</v>
      </c>
      <c r="J13976">
        <v>0.95041217501583097</v>
      </c>
      <c r="K13976" t="s">
        <v>32385</v>
      </c>
      <c r="L13976">
        <v>41</v>
      </c>
      <c r="M13976" t="s">
        <v>5133</v>
      </c>
      <c r="N13976">
        <v>5.7503506311360399E-2</v>
      </c>
      <c r="O13976">
        <v>7.6635514018691606E-2</v>
      </c>
    </row>
    <row r="13977" spans="1:15">
      <c r="A13977" t="s">
        <v>15338</v>
      </c>
      <c r="B13977" t="s">
        <v>23511</v>
      </c>
      <c r="C13977" t="s">
        <v>15339</v>
      </c>
      <c r="D13977">
        <v>30</v>
      </c>
      <c r="E13977">
        <v>6152</v>
      </c>
      <c r="F13977">
        <v>32</v>
      </c>
      <c r="G13977">
        <v>7804</v>
      </c>
      <c r="H13977">
        <v>2.2243889699271199E-2</v>
      </c>
      <c r="I13977">
        <v>0.15357019220850299</v>
      </c>
      <c r="J13977">
        <v>0.13199869291536201</v>
      </c>
      <c r="K13977" t="s">
        <v>32386</v>
      </c>
      <c r="L13977">
        <v>30</v>
      </c>
      <c r="M13977" t="s">
        <v>5133</v>
      </c>
      <c r="N13977">
        <v>0.9375</v>
      </c>
      <c r="O13977">
        <v>4.8764629388816597E-3</v>
      </c>
    </row>
    <row r="13978" spans="1:15">
      <c r="A13978" t="s">
        <v>15340</v>
      </c>
      <c r="B13978" t="s">
        <v>23518</v>
      </c>
      <c r="C13978" t="s">
        <v>15341</v>
      </c>
      <c r="D13978">
        <v>1</v>
      </c>
      <c r="E13978">
        <v>787</v>
      </c>
      <c r="F13978">
        <v>5</v>
      </c>
      <c r="G13978">
        <v>7393</v>
      </c>
      <c r="H13978">
        <v>0.430466464429208</v>
      </c>
      <c r="I13978">
        <v>1</v>
      </c>
      <c r="J13978">
        <v>0.966855260484069</v>
      </c>
      <c r="K13978" t="s">
        <v>25615</v>
      </c>
      <c r="L13978">
        <v>1</v>
      </c>
      <c r="M13978" t="s">
        <v>5133</v>
      </c>
      <c r="N13978">
        <v>0.2</v>
      </c>
      <c r="O13978">
        <v>1.27064803049555E-3</v>
      </c>
    </row>
    <row r="13979" spans="1:15">
      <c r="A13979" t="s">
        <v>15340</v>
      </c>
      <c r="B13979" t="s">
        <v>23511</v>
      </c>
      <c r="C13979" t="s">
        <v>15341</v>
      </c>
      <c r="D13979">
        <v>12</v>
      </c>
      <c r="E13979">
        <v>6152</v>
      </c>
      <c r="F13979">
        <v>13</v>
      </c>
      <c r="G13979">
        <v>7804</v>
      </c>
      <c r="H13979">
        <v>0.20366351383502801</v>
      </c>
      <c r="I13979">
        <v>0.658478585781888</v>
      </c>
      <c r="J13979">
        <v>0.56598426677721503</v>
      </c>
      <c r="K13979" t="s">
        <v>24394</v>
      </c>
      <c r="L13979">
        <v>12</v>
      </c>
      <c r="M13979" t="s">
        <v>5133</v>
      </c>
      <c r="N13979">
        <v>0.92307692307692302</v>
      </c>
      <c r="O13979">
        <v>1.95058517555267E-3</v>
      </c>
    </row>
    <row r="13980" spans="1:15">
      <c r="A13980" t="s">
        <v>15342</v>
      </c>
      <c r="B13980" t="s">
        <v>23518</v>
      </c>
      <c r="C13980" t="s">
        <v>15343</v>
      </c>
      <c r="D13980">
        <v>1</v>
      </c>
      <c r="E13980">
        <v>787</v>
      </c>
      <c r="F13980">
        <v>5</v>
      </c>
      <c r="G13980">
        <v>7393</v>
      </c>
      <c r="H13980">
        <v>0.430466464429208</v>
      </c>
      <c r="I13980">
        <v>1</v>
      </c>
      <c r="J13980">
        <v>0.966855260484069</v>
      </c>
      <c r="K13980" t="s">
        <v>25615</v>
      </c>
      <c r="L13980">
        <v>1</v>
      </c>
      <c r="M13980" t="s">
        <v>5133</v>
      </c>
      <c r="N13980">
        <v>0.2</v>
      </c>
      <c r="O13980">
        <v>1.27064803049555E-3</v>
      </c>
    </row>
    <row r="13981" spans="1:15">
      <c r="A13981" t="s">
        <v>15342</v>
      </c>
      <c r="B13981" t="s">
        <v>23511</v>
      </c>
      <c r="C13981" t="s">
        <v>15343</v>
      </c>
      <c r="D13981">
        <v>12</v>
      </c>
      <c r="E13981">
        <v>6152</v>
      </c>
      <c r="F13981">
        <v>13</v>
      </c>
      <c r="G13981">
        <v>7804</v>
      </c>
      <c r="H13981">
        <v>0.20366351383502801</v>
      </c>
      <c r="I13981">
        <v>0.658478585781888</v>
      </c>
      <c r="J13981">
        <v>0.56598426677721503</v>
      </c>
      <c r="K13981" t="s">
        <v>24394</v>
      </c>
      <c r="L13981">
        <v>12</v>
      </c>
      <c r="M13981" t="s">
        <v>5133</v>
      </c>
      <c r="N13981">
        <v>0.92307692307692302</v>
      </c>
      <c r="O13981">
        <v>1.95058517555267E-3</v>
      </c>
    </row>
    <row r="13982" spans="1:15">
      <c r="A13982" t="s">
        <v>15344</v>
      </c>
      <c r="B13982" t="s">
        <v>23513</v>
      </c>
      <c r="C13982" t="s">
        <v>15345</v>
      </c>
      <c r="D13982">
        <v>1</v>
      </c>
      <c r="E13982">
        <v>535</v>
      </c>
      <c r="F13982">
        <v>14</v>
      </c>
      <c r="G13982">
        <v>8124</v>
      </c>
      <c r="H13982">
        <v>0.614999233579681</v>
      </c>
      <c r="I13982">
        <v>0.99999999999997702</v>
      </c>
      <c r="J13982">
        <v>0.95041217501583097</v>
      </c>
      <c r="K13982" t="s">
        <v>28770</v>
      </c>
      <c r="L13982">
        <v>1</v>
      </c>
      <c r="M13982" t="s">
        <v>5133</v>
      </c>
      <c r="N13982">
        <v>7.1428571428571397E-2</v>
      </c>
      <c r="O13982">
        <v>1.8691588785046699E-3</v>
      </c>
    </row>
    <row r="13983" spans="1:15">
      <c r="A13983" t="s">
        <v>15344</v>
      </c>
      <c r="B13983" t="s">
        <v>23518</v>
      </c>
      <c r="C13983" t="s">
        <v>15345</v>
      </c>
      <c r="D13983">
        <v>2</v>
      </c>
      <c r="E13983">
        <v>787</v>
      </c>
      <c r="F13983">
        <v>15</v>
      </c>
      <c r="G13983">
        <v>7393</v>
      </c>
      <c r="H13983">
        <v>0.48505374542886198</v>
      </c>
      <c r="I13983">
        <v>1</v>
      </c>
      <c r="J13983">
        <v>0.966855260484069</v>
      </c>
      <c r="K13983" t="s">
        <v>28771</v>
      </c>
      <c r="L13983">
        <v>2</v>
      </c>
      <c r="M13983" t="s">
        <v>5133</v>
      </c>
      <c r="N13983">
        <v>0.133333333333333</v>
      </c>
      <c r="O13983">
        <v>2.5412960609911099E-3</v>
      </c>
    </row>
    <row r="13984" spans="1:15">
      <c r="A13984" t="s">
        <v>15344</v>
      </c>
      <c r="B13984" t="s">
        <v>23511</v>
      </c>
      <c r="C13984" t="s">
        <v>15345</v>
      </c>
      <c r="D13984">
        <v>12</v>
      </c>
      <c r="E13984">
        <v>6152</v>
      </c>
      <c r="F13984">
        <v>15</v>
      </c>
      <c r="G13984">
        <v>7804</v>
      </c>
      <c r="H13984">
        <v>0.60409197031867101</v>
      </c>
      <c r="I13984">
        <v>0.968912233598893</v>
      </c>
      <c r="J13984">
        <v>0.832812322140707</v>
      </c>
      <c r="K13984" t="s">
        <v>32387</v>
      </c>
      <c r="L13984">
        <v>12</v>
      </c>
      <c r="M13984" t="s">
        <v>5133</v>
      </c>
      <c r="N13984">
        <v>0.8</v>
      </c>
      <c r="O13984">
        <v>1.95058517555267E-3</v>
      </c>
    </row>
    <row r="13985" spans="1:15">
      <c r="A13985" t="s">
        <v>15346</v>
      </c>
      <c r="B13985" t="s">
        <v>23511</v>
      </c>
      <c r="C13985" t="s">
        <v>15347</v>
      </c>
      <c r="D13985">
        <v>275</v>
      </c>
      <c r="E13985">
        <v>6152</v>
      </c>
      <c r="F13985">
        <v>307</v>
      </c>
      <c r="G13985">
        <v>7804</v>
      </c>
      <c r="H13985" s="34">
        <v>3.1818115616145699E-7</v>
      </c>
      <c r="I13985" s="34">
        <v>1.2048051855421299E-5</v>
      </c>
      <c r="J13985" s="34">
        <v>1.03557016776597E-5</v>
      </c>
      <c r="K13985" t="s">
        <v>26866</v>
      </c>
      <c r="L13985">
        <v>275</v>
      </c>
      <c r="M13985" t="s">
        <v>5133</v>
      </c>
      <c r="N13985">
        <v>0.89576547231270398</v>
      </c>
      <c r="O13985">
        <v>4.4700910273081901E-2</v>
      </c>
    </row>
    <row r="13986" spans="1:15">
      <c r="A13986" t="s">
        <v>15346</v>
      </c>
      <c r="B13986" t="s">
        <v>23513</v>
      </c>
      <c r="C13986" t="s">
        <v>15347</v>
      </c>
      <c r="D13986">
        <v>10</v>
      </c>
      <c r="E13986">
        <v>535</v>
      </c>
      <c r="F13986">
        <v>311</v>
      </c>
      <c r="G13986">
        <v>8124</v>
      </c>
      <c r="H13986">
        <v>0.99741743064616295</v>
      </c>
      <c r="I13986">
        <v>0.99999999999997702</v>
      </c>
      <c r="J13986">
        <v>0.95041217501583097</v>
      </c>
      <c r="K13986" t="s">
        <v>26867</v>
      </c>
      <c r="L13986">
        <v>10</v>
      </c>
      <c r="M13986" t="s">
        <v>5133</v>
      </c>
      <c r="N13986">
        <v>3.2154340836012901E-2</v>
      </c>
      <c r="O13986">
        <v>1.86915887850467E-2</v>
      </c>
    </row>
    <row r="13987" spans="1:15">
      <c r="A13987" t="s">
        <v>15346</v>
      </c>
      <c r="B13987" t="s">
        <v>23518</v>
      </c>
      <c r="C13987" t="s">
        <v>15347</v>
      </c>
      <c r="D13987">
        <v>21</v>
      </c>
      <c r="E13987">
        <v>787</v>
      </c>
      <c r="F13987">
        <v>270</v>
      </c>
      <c r="G13987">
        <v>7393</v>
      </c>
      <c r="H13987">
        <v>0.95614995511005296</v>
      </c>
      <c r="I13987">
        <v>1</v>
      </c>
      <c r="J13987">
        <v>0.966855260484069</v>
      </c>
      <c r="K13987" t="s">
        <v>26865</v>
      </c>
      <c r="L13987">
        <v>21</v>
      </c>
      <c r="M13987" t="s">
        <v>5133</v>
      </c>
      <c r="N13987">
        <v>7.7777777777777807E-2</v>
      </c>
      <c r="O13987">
        <v>2.66836086404066E-2</v>
      </c>
    </row>
    <row r="13988" spans="1:15">
      <c r="A13988" t="s">
        <v>15348</v>
      </c>
      <c r="B13988" t="s">
        <v>23511</v>
      </c>
      <c r="C13988" t="s">
        <v>15349</v>
      </c>
      <c r="D13988">
        <v>15</v>
      </c>
      <c r="E13988">
        <v>6152</v>
      </c>
      <c r="F13988">
        <v>15</v>
      </c>
      <c r="G13988">
        <v>7804</v>
      </c>
      <c r="H13988">
        <v>2.8113485006614501E-2</v>
      </c>
      <c r="I13988">
        <v>0.182450402036994</v>
      </c>
      <c r="J13988">
        <v>0.156822194752923</v>
      </c>
      <c r="K13988" t="s">
        <v>29054</v>
      </c>
      <c r="L13988">
        <v>15</v>
      </c>
      <c r="M13988" t="s">
        <v>5133</v>
      </c>
      <c r="N13988">
        <v>1</v>
      </c>
      <c r="O13988">
        <v>2.4382314694408299E-3</v>
      </c>
    </row>
    <row r="13989" spans="1:15">
      <c r="A13989" t="s">
        <v>15350</v>
      </c>
      <c r="B13989" t="s">
        <v>23511</v>
      </c>
      <c r="C13989" t="s">
        <v>15351</v>
      </c>
      <c r="D13989">
        <v>2</v>
      </c>
      <c r="E13989">
        <v>6152</v>
      </c>
      <c r="F13989">
        <v>2</v>
      </c>
      <c r="G13989">
        <v>7804</v>
      </c>
      <c r="H13989">
        <v>0.62141708038142995</v>
      </c>
      <c r="I13989">
        <v>0.968912233598893</v>
      </c>
      <c r="J13989">
        <v>0.832812322140707</v>
      </c>
      <c r="K13989" t="s">
        <v>29154</v>
      </c>
      <c r="L13989">
        <v>2</v>
      </c>
      <c r="M13989" t="s">
        <v>5133</v>
      </c>
      <c r="N13989">
        <v>1</v>
      </c>
      <c r="O13989">
        <v>3.2509752925877802E-4</v>
      </c>
    </row>
    <row r="13990" spans="1:15">
      <c r="A13990" t="s">
        <v>15352</v>
      </c>
      <c r="B13990" t="s">
        <v>23513</v>
      </c>
      <c r="C13990" t="s">
        <v>15353</v>
      </c>
      <c r="D13990">
        <v>138</v>
      </c>
      <c r="E13990">
        <v>535</v>
      </c>
      <c r="F13990">
        <v>2952</v>
      </c>
      <c r="G13990">
        <v>8124</v>
      </c>
      <c r="H13990">
        <v>0.99999997020523301</v>
      </c>
      <c r="I13990">
        <v>0.99999999999997702</v>
      </c>
      <c r="J13990">
        <v>0.95041217501583097</v>
      </c>
      <c r="K13990" t="s">
        <v>32388</v>
      </c>
      <c r="L13990">
        <v>138</v>
      </c>
      <c r="M13990" t="s">
        <v>5133</v>
      </c>
      <c r="N13990">
        <v>4.6747967479674801E-2</v>
      </c>
      <c r="O13990">
        <v>0.25794392523364501</v>
      </c>
    </row>
    <row r="13991" spans="1:15">
      <c r="A13991" t="s">
        <v>15352</v>
      </c>
      <c r="B13991" t="s">
        <v>23518</v>
      </c>
      <c r="C13991" t="s">
        <v>15353</v>
      </c>
      <c r="D13991">
        <v>180</v>
      </c>
      <c r="E13991">
        <v>787</v>
      </c>
      <c r="F13991">
        <v>2622</v>
      </c>
      <c r="G13991">
        <v>7393</v>
      </c>
      <c r="H13991">
        <v>1</v>
      </c>
      <c r="I13991">
        <v>1</v>
      </c>
      <c r="J13991">
        <v>0.966855260484069</v>
      </c>
      <c r="K13991" t="s">
        <v>32389</v>
      </c>
      <c r="L13991">
        <v>180</v>
      </c>
      <c r="M13991" t="s">
        <v>5133</v>
      </c>
      <c r="N13991">
        <v>6.8649885583524001E-2</v>
      </c>
      <c r="O13991">
        <v>0.22871664548919901</v>
      </c>
    </row>
    <row r="13992" spans="1:15">
      <c r="A13992" t="s">
        <v>15352</v>
      </c>
      <c r="B13992" t="s">
        <v>23511</v>
      </c>
      <c r="C13992" t="s">
        <v>15353</v>
      </c>
      <c r="D13992">
        <v>2441</v>
      </c>
      <c r="E13992">
        <v>6152</v>
      </c>
      <c r="F13992">
        <v>2855</v>
      </c>
      <c r="G13992">
        <v>7804</v>
      </c>
      <c r="H13992" s="34">
        <v>3.2003257900691301E-29</v>
      </c>
      <c r="I13992" s="34">
        <v>2.8642915821118797E-26</v>
      </c>
      <c r="J13992" s="34">
        <v>2.4619539738149101E-26</v>
      </c>
      <c r="K13992" t="s">
        <v>32390</v>
      </c>
      <c r="L13992">
        <v>2441</v>
      </c>
      <c r="M13992" t="s">
        <v>5133</v>
      </c>
      <c r="N13992">
        <v>0.85499124343257404</v>
      </c>
      <c r="O13992">
        <v>0.39678153446033798</v>
      </c>
    </row>
    <row r="13993" spans="1:15">
      <c r="A13993" t="s">
        <v>15354</v>
      </c>
      <c r="B13993" t="s">
        <v>23518</v>
      </c>
      <c r="C13993" t="s">
        <v>15355</v>
      </c>
      <c r="D13993">
        <v>3</v>
      </c>
      <c r="E13993">
        <v>787</v>
      </c>
      <c r="F13993">
        <v>24</v>
      </c>
      <c r="G13993">
        <v>7393</v>
      </c>
      <c r="H13993">
        <v>0.47826785970040497</v>
      </c>
      <c r="I13993">
        <v>1</v>
      </c>
      <c r="J13993">
        <v>0.966855260484069</v>
      </c>
      <c r="K13993" t="s">
        <v>32391</v>
      </c>
      <c r="L13993">
        <v>3</v>
      </c>
      <c r="M13993" t="s">
        <v>5133</v>
      </c>
      <c r="N13993">
        <v>0.125</v>
      </c>
      <c r="O13993">
        <v>3.8119440914866601E-3</v>
      </c>
    </row>
    <row r="13994" spans="1:15">
      <c r="A13994" t="s">
        <v>15354</v>
      </c>
      <c r="B13994" t="s">
        <v>23513</v>
      </c>
      <c r="C13994" t="s">
        <v>15355</v>
      </c>
      <c r="D13994">
        <v>1</v>
      </c>
      <c r="E13994">
        <v>535</v>
      </c>
      <c r="F13994">
        <v>26</v>
      </c>
      <c r="G13994">
        <v>8124</v>
      </c>
      <c r="H13994">
        <v>0.83035028846574699</v>
      </c>
      <c r="I13994">
        <v>0.99999999999997702</v>
      </c>
      <c r="J13994">
        <v>0.95041217501583097</v>
      </c>
      <c r="K13994" t="s">
        <v>28770</v>
      </c>
      <c r="L13994">
        <v>1</v>
      </c>
      <c r="M13994" t="s">
        <v>5133</v>
      </c>
      <c r="N13994">
        <v>3.8461538461538498E-2</v>
      </c>
      <c r="O13994">
        <v>1.8691588785046699E-3</v>
      </c>
    </row>
    <row r="13995" spans="1:15">
      <c r="A13995" t="s">
        <v>15354</v>
      </c>
      <c r="B13995" t="s">
        <v>23511</v>
      </c>
      <c r="C13995" t="s">
        <v>15355</v>
      </c>
      <c r="D13995">
        <v>21</v>
      </c>
      <c r="E13995">
        <v>6152</v>
      </c>
      <c r="F13995">
        <v>26</v>
      </c>
      <c r="G13995">
        <v>7804</v>
      </c>
      <c r="H13995">
        <v>0.51804049734129198</v>
      </c>
      <c r="I13995">
        <v>0.968912233598893</v>
      </c>
      <c r="J13995">
        <v>0.832812322140707</v>
      </c>
      <c r="K13995" t="s">
        <v>32392</v>
      </c>
      <c r="L13995">
        <v>21</v>
      </c>
      <c r="M13995" t="s">
        <v>5133</v>
      </c>
      <c r="N13995">
        <v>0.80769230769230804</v>
      </c>
      <c r="O13995">
        <v>3.41352405721717E-3</v>
      </c>
    </row>
    <row r="13996" spans="1:15">
      <c r="A13996" t="s">
        <v>15356</v>
      </c>
      <c r="B13996" t="s">
        <v>23511</v>
      </c>
      <c r="C13996" t="s">
        <v>15357</v>
      </c>
      <c r="D13996">
        <v>116</v>
      </c>
      <c r="E13996">
        <v>6152</v>
      </c>
      <c r="F13996">
        <v>122</v>
      </c>
      <c r="G13996">
        <v>7804</v>
      </c>
      <c r="H13996" s="34">
        <v>3.9783669454783697E-7</v>
      </c>
      <c r="I13996" s="34">
        <v>1.4560231441722899E-5</v>
      </c>
      <c r="J13996" s="34">
        <v>1.25150036684409E-5</v>
      </c>
      <c r="K13996" t="s">
        <v>32393</v>
      </c>
      <c r="L13996">
        <v>116</v>
      </c>
      <c r="M13996" t="s">
        <v>5133</v>
      </c>
      <c r="N13996">
        <v>0.95081967213114704</v>
      </c>
      <c r="O13996">
        <v>1.8855656697009102E-2</v>
      </c>
    </row>
    <row r="13997" spans="1:15">
      <c r="A13997" t="s">
        <v>15356</v>
      </c>
      <c r="B13997" t="s">
        <v>23518</v>
      </c>
      <c r="C13997" t="s">
        <v>15357</v>
      </c>
      <c r="D13997">
        <v>1</v>
      </c>
      <c r="E13997">
        <v>787</v>
      </c>
      <c r="F13997">
        <v>118</v>
      </c>
      <c r="G13997">
        <v>7393</v>
      </c>
      <c r="H13997">
        <v>0.99999847577714696</v>
      </c>
      <c r="I13997">
        <v>1</v>
      </c>
      <c r="J13997">
        <v>0.966855260484069</v>
      </c>
      <c r="K13997" t="s">
        <v>24091</v>
      </c>
      <c r="L13997">
        <v>1</v>
      </c>
      <c r="M13997" t="s">
        <v>5133</v>
      </c>
      <c r="N13997">
        <v>8.4745762711864406E-3</v>
      </c>
      <c r="O13997">
        <v>1.27064803049555E-3</v>
      </c>
    </row>
    <row r="13998" spans="1:15">
      <c r="A13998" t="s">
        <v>15358</v>
      </c>
      <c r="B13998" t="s">
        <v>23511</v>
      </c>
      <c r="C13998" t="s">
        <v>15359</v>
      </c>
      <c r="D13998">
        <v>26</v>
      </c>
      <c r="E13998">
        <v>6152</v>
      </c>
      <c r="F13998">
        <v>26</v>
      </c>
      <c r="G13998">
        <v>7804</v>
      </c>
      <c r="H13998">
        <v>2.0384823340864702E-3</v>
      </c>
      <c r="I13998">
        <v>2.3666106814954398E-2</v>
      </c>
      <c r="J13998">
        <v>2.0341806707697599E-2</v>
      </c>
      <c r="K13998" t="s">
        <v>32394</v>
      </c>
      <c r="L13998">
        <v>26</v>
      </c>
      <c r="M13998" t="s">
        <v>5133</v>
      </c>
      <c r="N13998">
        <v>1</v>
      </c>
      <c r="O13998">
        <v>4.2262678803641103E-3</v>
      </c>
    </row>
    <row r="13999" spans="1:15">
      <c r="A13999" t="s">
        <v>15360</v>
      </c>
      <c r="B13999" t="s">
        <v>23511</v>
      </c>
      <c r="C13999" t="s">
        <v>15361</v>
      </c>
      <c r="D13999">
        <v>40</v>
      </c>
      <c r="E13999">
        <v>6152</v>
      </c>
      <c r="F13999">
        <v>42</v>
      </c>
      <c r="G13999">
        <v>7804</v>
      </c>
      <c r="H13999">
        <v>3.3482358459640598E-3</v>
      </c>
      <c r="I13999">
        <v>3.5597604647425597E-2</v>
      </c>
      <c r="J13999">
        <v>3.0597326322274701E-2</v>
      </c>
      <c r="K13999" t="s">
        <v>32395</v>
      </c>
      <c r="L13999">
        <v>40</v>
      </c>
      <c r="M13999" t="s">
        <v>5133</v>
      </c>
      <c r="N13999">
        <v>0.952380952380952</v>
      </c>
      <c r="O13999">
        <v>6.5019505851755498E-3</v>
      </c>
    </row>
    <row r="14000" spans="1:15">
      <c r="A14000" t="s">
        <v>15362</v>
      </c>
      <c r="B14000" t="s">
        <v>23513</v>
      </c>
      <c r="C14000" t="s">
        <v>15363</v>
      </c>
      <c r="D14000">
        <v>2</v>
      </c>
      <c r="E14000">
        <v>535</v>
      </c>
      <c r="F14000">
        <v>49</v>
      </c>
      <c r="G14000">
        <v>8124</v>
      </c>
      <c r="H14000">
        <v>0.84267814878718095</v>
      </c>
      <c r="I14000">
        <v>0.99999999999997702</v>
      </c>
      <c r="J14000">
        <v>0.95041217501583097</v>
      </c>
      <c r="K14000" t="s">
        <v>23546</v>
      </c>
      <c r="L14000">
        <v>2</v>
      </c>
      <c r="M14000" t="s">
        <v>5133</v>
      </c>
      <c r="N14000">
        <v>4.08163265306122E-2</v>
      </c>
      <c r="O14000">
        <v>3.7383177570093499E-3</v>
      </c>
    </row>
    <row r="14001" spans="1:15">
      <c r="A14001" t="s">
        <v>15362</v>
      </c>
      <c r="B14001" t="s">
        <v>23511</v>
      </c>
      <c r="C14001" t="s">
        <v>15363</v>
      </c>
      <c r="D14001">
        <v>45</v>
      </c>
      <c r="E14001">
        <v>6152</v>
      </c>
      <c r="F14001">
        <v>47</v>
      </c>
      <c r="G14001">
        <v>7804</v>
      </c>
      <c r="H14001">
        <v>1.24766965091019E-3</v>
      </c>
      <c r="I14001">
        <v>1.60147427812397E-2</v>
      </c>
      <c r="J14001">
        <v>1.3765204588852E-2</v>
      </c>
      <c r="K14001" t="s">
        <v>32396</v>
      </c>
      <c r="L14001">
        <v>45</v>
      </c>
      <c r="M14001" t="s">
        <v>5133</v>
      </c>
      <c r="N14001">
        <v>0.95744680851063801</v>
      </c>
      <c r="O14001">
        <v>7.3146944083225E-3</v>
      </c>
    </row>
    <row r="14002" spans="1:15">
      <c r="A14002" t="s">
        <v>15364</v>
      </c>
      <c r="B14002" t="s">
        <v>23511</v>
      </c>
      <c r="C14002" t="s">
        <v>15365</v>
      </c>
      <c r="D14002">
        <v>11</v>
      </c>
      <c r="E14002">
        <v>6152</v>
      </c>
      <c r="F14002">
        <v>11</v>
      </c>
      <c r="G14002">
        <v>7804</v>
      </c>
      <c r="H14002">
        <v>7.29234120922964E-2</v>
      </c>
      <c r="I14002">
        <v>0.34901846963959998</v>
      </c>
      <c r="J14002">
        <v>0.29999299429929699</v>
      </c>
      <c r="K14002" t="s">
        <v>32397</v>
      </c>
      <c r="L14002">
        <v>11</v>
      </c>
      <c r="M14002" t="s">
        <v>5133</v>
      </c>
      <c r="N14002">
        <v>1</v>
      </c>
      <c r="O14002">
        <v>1.78803641092328E-3</v>
      </c>
    </row>
    <row r="14003" spans="1:15">
      <c r="A14003" t="s">
        <v>15366</v>
      </c>
      <c r="B14003" t="s">
        <v>23511</v>
      </c>
      <c r="C14003" t="s">
        <v>15367</v>
      </c>
      <c r="D14003">
        <v>15</v>
      </c>
      <c r="E14003">
        <v>6152</v>
      </c>
      <c r="F14003">
        <v>15</v>
      </c>
      <c r="G14003">
        <v>7804</v>
      </c>
      <c r="H14003">
        <v>2.8113485006614501E-2</v>
      </c>
      <c r="I14003">
        <v>0.182450402036994</v>
      </c>
      <c r="J14003">
        <v>0.156822194752923</v>
      </c>
      <c r="K14003" t="s">
        <v>32398</v>
      </c>
      <c r="L14003">
        <v>15</v>
      </c>
      <c r="M14003" t="s">
        <v>5133</v>
      </c>
      <c r="N14003">
        <v>1</v>
      </c>
      <c r="O14003">
        <v>2.4382314694408299E-3</v>
      </c>
    </row>
    <row r="14004" spans="1:15">
      <c r="A14004" t="s">
        <v>15368</v>
      </c>
      <c r="B14004" t="s">
        <v>23511</v>
      </c>
      <c r="C14004" t="s">
        <v>15369</v>
      </c>
      <c r="D14004">
        <v>7</v>
      </c>
      <c r="E14004">
        <v>6152</v>
      </c>
      <c r="F14004">
        <v>7</v>
      </c>
      <c r="G14004">
        <v>7804</v>
      </c>
      <c r="H14004">
        <v>0.18905120292587699</v>
      </c>
      <c r="I14004">
        <v>0.631132279689813</v>
      </c>
      <c r="J14004">
        <v>0.54247920626835999</v>
      </c>
      <c r="K14004" t="s">
        <v>24094</v>
      </c>
      <c r="L14004">
        <v>7</v>
      </c>
      <c r="M14004" t="s">
        <v>5133</v>
      </c>
      <c r="N14004">
        <v>1</v>
      </c>
      <c r="O14004">
        <v>1.13784135240572E-3</v>
      </c>
    </row>
    <row r="14005" spans="1:15">
      <c r="A14005" t="s">
        <v>15370</v>
      </c>
      <c r="B14005" t="s">
        <v>23513</v>
      </c>
      <c r="C14005" t="s">
        <v>15371</v>
      </c>
      <c r="D14005">
        <v>2</v>
      </c>
      <c r="E14005">
        <v>535</v>
      </c>
      <c r="F14005">
        <v>36</v>
      </c>
      <c r="G14005">
        <v>8124</v>
      </c>
      <c r="H14005">
        <v>0.69610036842256995</v>
      </c>
      <c r="I14005">
        <v>0.99999999999997702</v>
      </c>
      <c r="J14005">
        <v>0.95041217501583097</v>
      </c>
      <c r="K14005" t="s">
        <v>23546</v>
      </c>
      <c r="L14005">
        <v>2</v>
      </c>
      <c r="M14005" t="s">
        <v>5133</v>
      </c>
      <c r="N14005">
        <v>5.5555555555555601E-2</v>
      </c>
      <c r="O14005">
        <v>3.7383177570093499E-3</v>
      </c>
    </row>
    <row r="14006" spans="1:15">
      <c r="A14006" t="s">
        <v>15370</v>
      </c>
      <c r="B14006" t="s">
        <v>23511</v>
      </c>
      <c r="C14006" t="s">
        <v>15371</v>
      </c>
      <c r="D14006">
        <v>32</v>
      </c>
      <c r="E14006">
        <v>6152</v>
      </c>
      <c r="F14006">
        <v>34</v>
      </c>
      <c r="G14006">
        <v>7804</v>
      </c>
      <c r="H14006">
        <v>1.5390536968701801E-2</v>
      </c>
      <c r="I14006">
        <v>0.11610715437308</v>
      </c>
      <c r="J14006">
        <v>9.9797964663354805E-2</v>
      </c>
      <c r="K14006" t="s">
        <v>32399</v>
      </c>
      <c r="L14006">
        <v>32</v>
      </c>
      <c r="M14006" t="s">
        <v>5133</v>
      </c>
      <c r="N14006">
        <v>0.94117647058823495</v>
      </c>
      <c r="O14006">
        <v>5.2015604681404396E-3</v>
      </c>
    </row>
    <row r="14007" spans="1:15">
      <c r="A14007" t="s">
        <v>15372</v>
      </c>
      <c r="B14007" t="s">
        <v>23511</v>
      </c>
      <c r="C14007" t="s">
        <v>15373</v>
      </c>
      <c r="D14007">
        <v>11</v>
      </c>
      <c r="E14007">
        <v>6152</v>
      </c>
      <c r="F14007">
        <v>11</v>
      </c>
      <c r="G14007">
        <v>7804</v>
      </c>
      <c r="H14007">
        <v>7.29234120922964E-2</v>
      </c>
      <c r="I14007">
        <v>0.34901846963959998</v>
      </c>
      <c r="J14007">
        <v>0.29999299429929699</v>
      </c>
      <c r="K14007" t="s">
        <v>32400</v>
      </c>
      <c r="L14007">
        <v>11</v>
      </c>
      <c r="M14007" t="s">
        <v>5133</v>
      </c>
      <c r="N14007">
        <v>1</v>
      </c>
      <c r="O14007">
        <v>1.78803641092328E-3</v>
      </c>
    </row>
    <row r="14008" spans="1:15">
      <c r="A14008" t="s">
        <v>15374</v>
      </c>
      <c r="B14008" t="s">
        <v>23511</v>
      </c>
      <c r="C14008" t="s">
        <v>15375</v>
      </c>
      <c r="D14008">
        <v>82</v>
      </c>
      <c r="E14008">
        <v>6152</v>
      </c>
      <c r="F14008">
        <v>90</v>
      </c>
      <c r="G14008">
        <v>7804</v>
      </c>
      <c r="H14008">
        <v>1.51845434465343E-3</v>
      </c>
      <c r="I14008">
        <v>1.8827686427094498E-2</v>
      </c>
      <c r="J14008">
        <v>1.61830233019606E-2</v>
      </c>
      <c r="K14008" t="s">
        <v>32401</v>
      </c>
      <c r="L14008">
        <v>82</v>
      </c>
      <c r="M14008" t="s">
        <v>5133</v>
      </c>
      <c r="N14008">
        <v>0.91111111111111098</v>
      </c>
      <c r="O14008">
        <v>1.3328998699609899E-2</v>
      </c>
    </row>
    <row r="14009" spans="1:15">
      <c r="A14009" t="s">
        <v>15374</v>
      </c>
      <c r="B14009" t="s">
        <v>23518</v>
      </c>
      <c r="C14009" t="s">
        <v>15375</v>
      </c>
      <c r="D14009">
        <v>2</v>
      </c>
      <c r="E14009">
        <v>787</v>
      </c>
      <c r="F14009">
        <v>72</v>
      </c>
      <c r="G14009">
        <v>7393</v>
      </c>
      <c r="H14009">
        <v>0.99719495612419895</v>
      </c>
      <c r="I14009">
        <v>1</v>
      </c>
      <c r="J14009">
        <v>0.966855260484069</v>
      </c>
      <c r="K14009" t="s">
        <v>28228</v>
      </c>
      <c r="L14009">
        <v>2</v>
      </c>
      <c r="M14009" t="s">
        <v>5133</v>
      </c>
      <c r="N14009">
        <v>2.7777777777777801E-2</v>
      </c>
      <c r="O14009">
        <v>2.5412960609911099E-3</v>
      </c>
    </row>
    <row r="14010" spans="1:15">
      <c r="A14010" t="s">
        <v>15374</v>
      </c>
      <c r="B14010" t="s">
        <v>23513</v>
      </c>
      <c r="C14010" t="s">
        <v>15375</v>
      </c>
      <c r="D14010">
        <v>7</v>
      </c>
      <c r="E14010">
        <v>535</v>
      </c>
      <c r="F14010">
        <v>108</v>
      </c>
      <c r="G14010">
        <v>8124</v>
      </c>
      <c r="H14010">
        <v>0.57351718672900198</v>
      </c>
      <c r="I14010">
        <v>0.99999999999997702</v>
      </c>
      <c r="J14010">
        <v>0.95041217501583097</v>
      </c>
      <c r="K14010" t="s">
        <v>32000</v>
      </c>
      <c r="L14010">
        <v>7</v>
      </c>
      <c r="M14010" t="s">
        <v>5133</v>
      </c>
      <c r="N14010">
        <v>6.4814814814814797E-2</v>
      </c>
      <c r="O14010">
        <v>1.3084112149532701E-2</v>
      </c>
    </row>
    <row r="14011" spans="1:15">
      <c r="A14011" t="s">
        <v>15376</v>
      </c>
      <c r="B14011" t="s">
        <v>23518</v>
      </c>
      <c r="C14011" t="s">
        <v>15377</v>
      </c>
      <c r="D14011">
        <v>2</v>
      </c>
      <c r="E14011">
        <v>787</v>
      </c>
      <c r="F14011">
        <v>68</v>
      </c>
      <c r="G14011">
        <v>7393</v>
      </c>
      <c r="H14011">
        <v>0.99580234670842105</v>
      </c>
      <c r="I14011">
        <v>1</v>
      </c>
      <c r="J14011">
        <v>0.966855260484069</v>
      </c>
      <c r="K14011" t="s">
        <v>32322</v>
      </c>
      <c r="L14011">
        <v>2</v>
      </c>
      <c r="M14011" t="s">
        <v>5133</v>
      </c>
      <c r="N14011">
        <v>2.9411764705882401E-2</v>
      </c>
      <c r="O14011">
        <v>2.5412960609911099E-3</v>
      </c>
    </row>
    <row r="14012" spans="1:15">
      <c r="A14012" t="s">
        <v>15376</v>
      </c>
      <c r="B14012" t="s">
        <v>23511</v>
      </c>
      <c r="C14012" t="s">
        <v>15377</v>
      </c>
      <c r="D14012">
        <v>76</v>
      </c>
      <c r="E14012">
        <v>6152</v>
      </c>
      <c r="F14012">
        <v>84</v>
      </c>
      <c r="G14012">
        <v>7804</v>
      </c>
      <c r="H14012">
        <v>3.7283958159923902E-3</v>
      </c>
      <c r="I14012">
        <v>3.8801328550153398E-2</v>
      </c>
      <c r="J14012">
        <v>3.3351033676157597E-2</v>
      </c>
      <c r="K14012" t="s">
        <v>32402</v>
      </c>
      <c r="L14012">
        <v>76</v>
      </c>
      <c r="M14012" t="s">
        <v>5133</v>
      </c>
      <c r="N14012">
        <v>0.90476190476190499</v>
      </c>
      <c r="O14012">
        <v>1.23537061118336E-2</v>
      </c>
    </row>
    <row r="14013" spans="1:15">
      <c r="A14013" t="s">
        <v>15376</v>
      </c>
      <c r="B14013" t="s">
        <v>23513</v>
      </c>
      <c r="C14013" t="s">
        <v>15377</v>
      </c>
      <c r="D14013">
        <v>3</v>
      </c>
      <c r="E14013">
        <v>535</v>
      </c>
      <c r="F14013">
        <v>95</v>
      </c>
      <c r="G14013">
        <v>8124</v>
      </c>
      <c r="H14013">
        <v>0.95465537196693795</v>
      </c>
      <c r="I14013">
        <v>0.99999999999997702</v>
      </c>
      <c r="J14013">
        <v>0.95041217501583097</v>
      </c>
      <c r="K14013" t="s">
        <v>32403</v>
      </c>
      <c r="L14013">
        <v>3</v>
      </c>
      <c r="M14013" t="s">
        <v>5133</v>
      </c>
      <c r="N14013">
        <v>3.1578947368421102E-2</v>
      </c>
      <c r="O14013">
        <v>5.60747663551402E-3</v>
      </c>
    </row>
    <row r="14014" spans="1:15">
      <c r="A14014" t="s">
        <v>15378</v>
      </c>
      <c r="B14014" t="s">
        <v>23518</v>
      </c>
      <c r="C14014" t="s">
        <v>15379</v>
      </c>
      <c r="D14014">
        <v>2</v>
      </c>
      <c r="E14014">
        <v>787</v>
      </c>
      <c r="F14014">
        <v>45</v>
      </c>
      <c r="G14014">
        <v>7393</v>
      </c>
      <c r="H14014">
        <v>0.960251478328499</v>
      </c>
      <c r="I14014">
        <v>1</v>
      </c>
      <c r="J14014">
        <v>0.966855260484069</v>
      </c>
      <c r="K14014" t="s">
        <v>32322</v>
      </c>
      <c r="L14014">
        <v>2</v>
      </c>
      <c r="M14014" t="s">
        <v>5133</v>
      </c>
      <c r="N14014">
        <v>4.4444444444444398E-2</v>
      </c>
      <c r="O14014">
        <v>2.5412960609911099E-3</v>
      </c>
    </row>
    <row r="14015" spans="1:15">
      <c r="A14015" t="s">
        <v>15378</v>
      </c>
      <c r="B14015" t="s">
        <v>23513</v>
      </c>
      <c r="C14015" t="s">
        <v>15379</v>
      </c>
      <c r="D14015">
        <v>2</v>
      </c>
      <c r="E14015">
        <v>535</v>
      </c>
      <c r="F14015">
        <v>71</v>
      </c>
      <c r="G14015">
        <v>8124</v>
      </c>
      <c r="H14015">
        <v>0.95302062055093495</v>
      </c>
      <c r="I14015">
        <v>0.99999999999997702</v>
      </c>
      <c r="J14015">
        <v>0.95041217501583097</v>
      </c>
      <c r="K14015" t="s">
        <v>32404</v>
      </c>
      <c r="L14015">
        <v>2</v>
      </c>
      <c r="M14015" t="s">
        <v>5133</v>
      </c>
      <c r="N14015">
        <v>2.8169014084507001E-2</v>
      </c>
      <c r="O14015">
        <v>3.7383177570093499E-3</v>
      </c>
    </row>
    <row r="14016" spans="1:15">
      <c r="A14016" t="s">
        <v>15378</v>
      </c>
      <c r="B14016" t="s">
        <v>23511</v>
      </c>
      <c r="C14016" t="s">
        <v>15379</v>
      </c>
      <c r="D14016">
        <v>54</v>
      </c>
      <c r="E14016">
        <v>6152</v>
      </c>
      <c r="F14016">
        <v>60</v>
      </c>
      <c r="G14016">
        <v>7804</v>
      </c>
      <c r="H14016">
        <v>1.8510665835403398E-2</v>
      </c>
      <c r="I14016">
        <v>0.13315890625277299</v>
      </c>
      <c r="J14016">
        <v>0.114454513096794</v>
      </c>
      <c r="K14016" t="s">
        <v>32405</v>
      </c>
      <c r="L14016">
        <v>54</v>
      </c>
      <c r="M14016" t="s">
        <v>5133</v>
      </c>
      <c r="N14016">
        <v>0.9</v>
      </c>
      <c r="O14016">
        <v>8.7776332899869997E-3</v>
      </c>
    </row>
    <row r="14017" spans="1:15">
      <c r="A14017" t="s">
        <v>15380</v>
      </c>
      <c r="B14017" t="s">
        <v>23511</v>
      </c>
      <c r="C14017" t="s">
        <v>15381</v>
      </c>
      <c r="D14017">
        <v>17</v>
      </c>
      <c r="E14017">
        <v>6152</v>
      </c>
      <c r="F14017">
        <v>18</v>
      </c>
      <c r="G14017">
        <v>7804</v>
      </c>
      <c r="H14017">
        <v>8.0393663889612596E-2</v>
      </c>
      <c r="I14017">
        <v>0.37475171448543398</v>
      </c>
      <c r="J14017">
        <v>0.32211157496441201</v>
      </c>
      <c r="K14017" t="s">
        <v>32106</v>
      </c>
      <c r="L14017">
        <v>17</v>
      </c>
      <c r="M14017" t="s">
        <v>5133</v>
      </c>
      <c r="N14017">
        <v>0.94444444444444398</v>
      </c>
      <c r="O14017">
        <v>2.7633289986996102E-3</v>
      </c>
    </row>
    <row r="14018" spans="1:15">
      <c r="A14018" t="s">
        <v>15382</v>
      </c>
      <c r="B14018" t="s">
        <v>23511</v>
      </c>
      <c r="C14018" t="s">
        <v>15383</v>
      </c>
      <c r="D14018">
        <v>17</v>
      </c>
      <c r="E14018">
        <v>6152</v>
      </c>
      <c r="F14018">
        <v>18</v>
      </c>
      <c r="G14018">
        <v>7804</v>
      </c>
      <c r="H14018">
        <v>8.0393663889612596E-2</v>
      </c>
      <c r="I14018">
        <v>0.37475171448543398</v>
      </c>
      <c r="J14018">
        <v>0.32211157496441201</v>
      </c>
      <c r="K14018" t="s">
        <v>32106</v>
      </c>
      <c r="L14018">
        <v>17</v>
      </c>
      <c r="M14018" t="s">
        <v>5133</v>
      </c>
      <c r="N14018">
        <v>0.94444444444444398</v>
      </c>
      <c r="O14018">
        <v>2.7633289986996102E-3</v>
      </c>
    </row>
    <row r="14019" spans="1:15">
      <c r="A14019" t="s">
        <v>15384</v>
      </c>
      <c r="B14019" t="s">
        <v>23511</v>
      </c>
      <c r="C14019" t="s">
        <v>15385</v>
      </c>
      <c r="D14019">
        <v>17</v>
      </c>
      <c r="E14019">
        <v>6152</v>
      </c>
      <c r="F14019">
        <v>18</v>
      </c>
      <c r="G14019">
        <v>7804</v>
      </c>
      <c r="H14019">
        <v>8.0393663889612596E-2</v>
      </c>
      <c r="I14019">
        <v>0.37475171448543398</v>
      </c>
      <c r="J14019">
        <v>0.32211157496441201</v>
      </c>
      <c r="K14019" t="s">
        <v>32106</v>
      </c>
      <c r="L14019">
        <v>17</v>
      </c>
      <c r="M14019" t="s">
        <v>5133</v>
      </c>
      <c r="N14019">
        <v>0.94444444444444398</v>
      </c>
      <c r="O14019">
        <v>2.7633289986996102E-3</v>
      </c>
    </row>
    <row r="14020" spans="1:15">
      <c r="A14020" t="s">
        <v>15386</v>
      </c>
      <c r="B14020" t="s">
        <v>23511</v>
      </c>
      <c r="C14020" t="s">
        <v>15387</v>
      </c>
      <c r="D14020">
        <v>3</v>
      </c>
      <c r="E14020">
        <v>6152</v>
      </c>
      <c r="F14020">
        <v>3</v>
      </c>
      <c r="G14020">
        <v>7804</v>
      </c>
      <c r="H14020">
        <v>0.489837867770546</v>
      </c>
      <c r="I14020">
        <v>0.96083957126938102</v>
      </c>
      <c r="J14020">
        <v>0.82587360011061495</v>
      </c>
      <c r="K14020" t="s">
        <v>32406</v>
      </c>
      <c r="L14020">
        <v>3</v>
      </c>
      <c r="M14020" t="s">
        <v>5133</v>
      </c>
      <c r="N14020">
        <v>1</v>
      </c>
      <c r="O14020">
        <v>4.8764629388816603E-4</v>
      </c>
    </row>
    <row r="14021" spans="1:15">
      <c r="A14021" t="s">
        <v>15388</v>
      </c>
      <c r="B14021" t="s">
        <v>23511</v>
      </c>
      <c r="C14021" t="s">
        <v>15389</v>
      </c>
      <c r="D14021">
        <v>4</v>
      </c>
      <c r="E14021">
        <v>6152</v>
      </c>
      <c r="F14021">
        <v>4</v>
      </c>
      <c r="G14021">
        <v>7804</v>
      </c>
      <c r="H14021">
        <v>0.38610601832086699</v>
      </c>
      <c r="I14021">
        <v>0.90829480295553899</v>
      </c>
      <c r="J14021">
        <v>0.78070962240619901</v>
      </c>
      <c r="K14021" t="s">
        <v>32407</v>
      </c>
      <c r="L14021">
        <v>4</v>
      </c>
      <c r="M14021" t="s">
        <v>5133</v>
      </c>
      <c r="N14021">
        <v>1</v>
      </c>
      <c r="O14021">
        <v>6.5019505851755496E-4</v>
      </c>
    </row>
    <row r="14022" spans="1:15">
      <c r="A14022" t="s">
        <v>15390</v>
      </c>
      <c r="B14022" t="s">
        <v>23511</v>
      </c>
      <c r="C14022" t="s">
        <v>15391</v>
      </c>
      <c r="D14022">
        <v>4</v>
      </c>
      <c r="E14022">
        <v>6152</v>
      </c>
      <c r="F14022">
        <v>4</v>
      </c>
      <c r="G14022">
        <v>7804</v>
      </c>
      <c r="H14022">
        <v>0.38610601832086699</v>
      </c>
      <c r="I14022">
        <v>0.90829480295553899</v>
      </c>
      <c r="J14022">
        <v>0.78070962240619901</v>
      </c>
      <c r="K14022" t="s">
        <v>32407</v>
      </c>
      <c r="L14022">
        <v>4</v>
      </c>
      <c r="M14022" t="s">
        <v>5133</v>
      </c>
      <c r="N14022">
        <v>1</v>
      </c>
      <c r="O14022">
        <v>6.5019505851755496E-4</v>
      </c>
    </row>
    <row r="14023" spans="1:15">
      <c r="A14023" t="s">
        <v>15392</v>
      </c>
      <c r="B14023" t="s">
        <v>23511</v>
      </c>
      <c r="C14023" t="s">
        <v>15393</v>
      </c>
      <c r="D14023">
        <v>44</v>
      </c>
      <c r="E14023">
        <v>6152</v>
      </c>
      <c r="F14023">
        <v>44</v>
      </c>
      <c r="G14023">
        <v>7804</v>
      </c>
      <c r="H14023" s="34">
        <v>2.75779645957354E-5</v>
      </c>
      <c r="I14023">
        <v>6.6220746693906201E-4</v>
      </c>
      <c r="J14023">
        <v>5.6918936427501196E-4</v>
      </c>
      <c r="K14023" t="s">
        <v>28159</v>
      </c>
      <c r="L14023">
        <v>44</v>
      </c>
      <c r="M14023" t="s">
        <v>5133</v>
      </c>
      <c r="N14023">
        <v>1</v>
      </c>
      <c r="O14023">
        <v>7.1521456436931096E-3</v>
      </c>
    </row>
    <row r="14024" spans="1:15">
      <c r="A14024" t="s">
        <v>15394</v>
      </c>
      <c r="B14024" t="s">
        <v>23511</v>
      </c>
      <c r="C14024" t="s">
        <v>15395</v>
      </c>
      <c r="D14024">
        <v>65</v>
      </c>
      <c r="E14024">
        <v>6152</v>
      </c>
      <c r="F14024">
        <v>67</v>
      </c>
      <c r="G14024">
        <v>7804</v>
      </c>
      <c r="H14024" s="34">
        <v>2.0210758740854899E-5</v>
      </c>
      <c r="I14024">
        <v>5.1547906684900604E-4</v>
      </c>
      <c r="J14024">
        <v>4.4307141946477299E-4</v>
      </c>
      <c r="K14024" t="s">
        <v>32408</v>
      </c>
      <c r="L14024">
        <v>65</v>
      </c>
      <c r="M14024" t="s">
        <v>5133</v>
      </c>
      <c r="N14024">
        <v>0.97014925373134298</v>
      </c>
      <c r="O14024">
        <v>1.05656697009103E-2</v>
      </c>
    </row>
    <row r="14025" spans="1:15">
      <c r="A14025" t="s">
        <v>15396</v>
      </c>
      <c r="B14025" t="s">
        <v>23518</v>
      </c>
      <c r="C14025" t="s">
        <v>15397</v>
      </c>
      <c r="D14025">
        <v>5</v>
      </c>
      <c r="E14025">
        <v>787</v>
      </c>
      <c r="F14025">
        <v>105</v>
      </c>
      <c r="G14025">
        <v>7393</v>
      </c>
      <c r="H14025">
        <v>0.99027908493642103</v>
      </c>
      <c r="I14025">
        <v>1</v>
      </c>
      <c r="J14025">
        <v>0.966855260484069</v>
      </c>
      <c r="K14025" t="s">
        <v>32409</v>
      </c>
      <c r="L14025">
        <v>5</v>
      </c>
      <c r="M14025" t="s">
        <v>5133</v>
      </c>
      <c r="N14025">
        <v>4.7619047619047603E-2</v>
      </c>
      <c r="O14025">
        <v>6.35324015247776E-3</v>
      </c>
    </row>
    <row r="14026" spans="1:15">
      <c r="A14026" t="s">
        <v>15396</v>
      </c>
      <c r="B14026" t="s">
        <v>23511</v>
      </c>
      <c r="C14026" t="s">
        <v>15397</v>
      </c>
      <c r="D14026">
        <v>111</v>
      </c>
      <c r="E14026">
        <v>6152</v>
      </c>
      <c r="F14026">
        <v>131</v>
      </c>
      <c r="G14026">
        <v>7804</v>
      </c>
      <c r="H14026">
        <v>5.5502318361722397E-2</v>
      </c>
      <c r="I14026">
        <v>0.293616509549252</v>
      </c>
      <c r="J14026">
        <v>0.25237316514035302</v>
      </c>
      <c r="K14026" t="s">
        <v>32410</v>
      </c>
      <c r="L14026">
        <v>111</v>
      </c>
      <c r="M14026" t="s">
        <v>5133</v>
      </c>
      <c r="N14026">
        <v>0.84732824427480902</v>
      </c>
      <c r="O14026">
        <v>1.8042912873862199E-2</v>
      </c>
    </row>
    <row r="14027" spans="1:15">
      <c r="A14027" t="s">
        <v>15396</v>
      </c>
      <c r="B14027" t="s">
        <v>23513</v>
      </c>
      <c r="C14027" t="s">
        <v>15397</v>
      </c>
      <c r="D14027">
        <v>3</v>
      </c>
      <c r="E14027">
        <v>535</v>
      </c>
      <c r="F14027">
        <v>137</v>
      </c>
      <c r="G14027">
        <v>8124</v>
      </c>
      <c r="H14027">
        <v>0.99521114201240202</v>
      </c>
      <c r="I14027">
        <v>0.99999999999997702</v>
      </c>
      <c r="J14027">
        <v>0.95041217501583097</v>
      </c>
      <c r="K14027" t="s">
        <v>26858</v>
      </c>
      <c r="L14027">
        <v>3</v>
      </c>
      <c r="M14027" t="s">
        <v>5133</v>
      </c>
      <c r="N14027">
        <v>2.18978102189781E-2</v>
      </c>
      <c r="O14027">
        <v>5.60747663551402E-3</v>
      </c>
    </row>
    <row r="14028" spans="1:15">
      <c r="A14028" t="s">
        <v>15398</v>
      </c>
      <c r="B14028" t="s">
        <v>23511</v>
      </c>
      <c r="C14028" t="s">
        <v>15399</v>
      </c>
      <c r="D14028">
        <v>9</v>
      </c>
      <c r="E14028">
        <v>6152</v>
      </c>
      <c r="F14028">
        <v>9</v>
      </c>
      <c r="G14028">
        <v>7804</v>
      </c>
      <c r="H14028">
        <v>0.117423000773971</v>
      </c>
      <c r="I14028">
        <v>0.47842873658393897</v>
      </c>
      <c r="J14028">
        <v>0.41122542710949</v>
      </c>
      <c r="K14028" t="s">
        <v>32411</v>
      </c>
      <c r="L14028">
        <v>9</v>
      </c>
      <c r="M14028" t="s">
        <v>5133</v>
      </c>
      <c r="N14028">
        <v>1</v>
      </c>
      <c r="O14028">
        <v>1.4629388816645001E-3</v>
      </c>
    </row>
    <row r="14029" spans="1:15">
      <c r="A14029" t="s">
        <v>15400</v>
      </c>
      <c r="B14029" t="s">
        <v>23511</v>
      </c>
      <c r="C14029" t="s">
        <v>15401</v>
      </c>
      <c r="D14029">
        <v>9</v>
      </c>
      <c r="E14029">
        <v>6152</v>
      </c>
      <c r="F14029">
        <v>9</v>
      </c>
      <c r="G14029">
        <v>7804</v>
      </c>
      <c r="H14029">
        <v>0.117423000773971</v>
      </c>
      <c r="I14029">
        <v>0.47842873658393897</v>
      </c>
      <c r="J14029">
        <v>0.41122542710949</v>
      </c>
      <c r="K14029" t="s">
        <v>32411</v>
      </c>
      <c r="L14029">
        <v>9</v>
      </c>
      <c r="M14029" t="s">
        <v>5133</v>
      </c>
      <c r="N14029">
        <v>1</v>
      </c>
      <c r="O14029">
        <v>1.4629388816645001E-3</v>
      </c>
    </row>
    <row r="14030" spans="1:15">
      <c r="A14030" t="s">
        <v>15402</v>
      </c>
      <c r="B14030" t="s">
        <v>23511</v>
      </c>
      <c r="C14030" t="s">
        <v>15403</v>
      </c>
      <c r="D14030">
        <v>44</v>
      </c>
      <c r="E14030">
        <v>6152</v>
      </c>
      <c r="F14030">
        <v>44</v>
      </c>
      <c r="G14030">
        <v>7804</v>
      </c>
      <c r="H14030" s="34">
        <v>2.75779645957354E-5</v>
      </c>
      <c r="I14030">
        <v>6.6220746693906201E-4</v>
      </c>
      <c r="J14030">
        <v>5.6918936427501196E-4</v>
      </c>
      <c r="K14030" t="s">
        <v>28159</v>
      </c>
      <c r="L14030">
        <v>44</v>
      </c>
      <c r="M14030" t="s">
        <v>5133</v>
      </c>
      <c r="N14030">
        <v>1</v>
      </c>
      <c r="O14030">
        <v>7.1521456436931096E-3</v>
      </c>
    </row>
    <row r="14031" spans="1:15">
      <c r="A14031" t="s">
        <v>15404</v>
      </c>
      <c r="B14031" t="s">
        <v>23511</v>
      </c>
      <c r="C14031" t="s">
        <v>15405</v>
      </c>
      <c r="D14031">
        <v>43</v>
      </c>
      <c r="E14031">
        <v>6152</v>
      </c>
      <c r="F14031">
        <v>45</v>
      </c>
      <c r="G14031">
        <v>7804</v>
      </c>
      <c r="H14031">
        <v>1.85670748707059E-3</v>
      </c>
      <c r="I14031">
        <v>2.1917608165719402E-2</v>
      </c>
      <c r="J14031">
        <v>1.8838913907055999E-2</v>
      </c>
      <c r="K14031" t="s">
        <v>32412</v>
      </c>
      <c r="L14031">
        <v>43</v>
      </c>
      <c r="M14031" t="s">
        <v>5133</v>
      </c>
      <c r="N14031">
        <v>0.95555555555555605</v>
      </c>
      <c r="O14031">
        <v>6.9895968790637201E-3</v>
      </c>
    </row>
    <row r="14032" spans="1:15">
      <c r="A14032" t="s">
        <v>15406</v>
      </c>
      <c r="B14032" t="s">
        <v>23511</v>
      </c>
      <c r="C14032" t="s">
        <v>15407</v>
      </c>
      <c r="D14032">
        <v>40</v>
      </c>
      <c r="E14032">
        <v>6152</v>
      </c>
      <c r="F14032">
        <v>40</v>
      </c>
      <c r="G14032">
        <v>7804</v>
      </c>
      <c r="H14032" s="34">
        <v>7.1822692133751101E-5</v>
      </c>
      <c r="I14032">
        <v>1.52391035357065E-3</v>
      </c>
      <c r="J14032">
        <v>1.30985168344652E-3</v>
      </c>
      <c r="K14032" t="s">
        <v>32413</v>
      </c>
      <c r="L14032">
        <v>40</v>
      </c>
      <c r="M14032" t="s">
        <v>5133</v>
      </c>
      <c r="N14032">
        <v>1</v>
      </c>
      <c r="O14032">
        <v>6.5019505851755498E-3</v>
      </c>
    </row>
    <row r="14033" spans="1:15">
      <c r="A14033" t="s">
        <v>15408</v>
      </c>
      <c r="B14033" t="s">
        <v>23511</v>
      </c>
      <c r="C14033" t="s">
        <v>15409</v>
      </c>
      <c r="D14033">
        <v>5</v>
      </c>
      <c r="E14033">
        <v>6152</v>
      </c>
      <c r="F14033">
        <v>5</v>
      </c>
      <c r="G14033">
        <v>7804</v>
      </c>
      <c r="H14033">
        <v>0.30433074367137097</v>
      </c>
      <c r="I14033">
        <v>0.81020448119108801</v>
      </c>
      <c r="J14033">
        <v>0.69639772519260701</v>
      </c>
      <c r="K14033" t="s">
        <v>28992</v>
      </c>
      <c r="L14033">
        <v>5</v>
      </c>
      <c r="M14033" t="s">
        <v>5133</v>
      </c>
      <c r="N14033">
        <v>1</v>
      </c>
      <c r="O14033">
        <v>8.1274382314694405E-4</v>
      </c>
    </row>
    <row r="14034" spans="1:15">
      <c r="A14034" t="s">
        <v>15410</v>
      </c>
      <c r="B14034" t="s">
        <v>23518</v>
      </c>
      <c r="C14034" t="s">
        <v>15411</v>
      </c>
      <c r="D14034">
        <v>1</v>
      </c>
      <c r="E14034">
        <v>787</v>
      </c>
      <c r="F14034">
        <v>8</v>
      </c>
      <c r="G14034">
        <v>7393</v>
      </c>
      <c r="H14034">
        <v>0.59379355565791103</v>
      </c>
      <c r="I14034">
        <v>1</v>
      </c>
      <c r="J14034">
        <v>0.966855260484069</v>
      </c>
      <c r="K14034" t="s">
        <v>24091</v>
      </c>
      <c r="L14034">
        <v>1</v>
      </c>
      <c r="M14034" t="s">
        <v>5133</v>
      </c>
      <c r="N14034">
        <v>0.125</v>
      </c>
      <c r="O14034">
        <v>1.27064803049555E-3</v>
      </c>
    </row>
    <row r="14035" spans="1:15">
      <c r="A14035" t="s">
        <v>15410</v>
      </c>
      <c r="B14035" t="s">
        <v>23511</v>
      </c>
      <c r="C14035" t="s">
        <v>15411</v>
      </c>
      <c r="D14035">
        <v>8</v>
      </c>
      <c r="E14035">
        <v>6152</v>
      </c>
      <c r="F14035">
        <v>12</v>
      </c>
      <c r="G14035">
        <v>7804</v>
      </c>
      <c r="H14035">
        <v>0.91105258963404401</v>
      </c>
      <c r="I14035">
        <v>1</v>
      </c>
      <c r="J14035">
        <v>0.85953329234717102</v>
      </c>
      <c r="K14035" t="s">
        <v>32414</v>
      </c>
      <c r="L14035">
        <v>8</v>
      </c>
      <c r="M14035" t="s">
        <v>5133</v>
      </c>
      <c r="N14035">
        <v>0.66666666666666696</v>
      </c>
      <c r="O14035">
        <v>1.3003901170351099E-3</v>
      </c>
    </row>
    <row r="14036" spans="1:15">
      <c r="A14036" t="s">
        <v>15412</v>
      </c>
      <c r="B14036" t="s">
        <v>23518</v>
      </c>
      <c r="C14036" t="s">
        <v>15413</v>
      </c>
      <c r="D14036">
        <v>1</v>
      </c>
      <c r="E14036">
        <v>787</v>
      </c>
      <c r="F14036">
        <v>24</v>
      </c>
      <c r="G14036">
        <v>7393</v>
      </c>
      <c r="H14036">
        <v>0.93318210266502399</v>
      </c>
      <c r="I14036">
        <v>1</v>
      </c>
      <c r="J14036">
        <v>0.966855260484069</v>
      </c>
      <c r="K14036" t="s">
        <v>24091</v>
      </c>
      <c r="L14036">
        <v>1</v>
      </c>
      <c r="M14036" t="s">
        <v>5133</v>
      </c>
      <c r="N14036">
        <v>4.1666666666666699E-2</v>
      </c>
      <c r="O14036">
        <v>1.27064803049555E-3</v>
      </c>
    </row>
    <row r="14037" spans="1:15">
      <c r="A14037" t="s">
        <v>15412</v>
      </c>
      <c r="B14037" t="s">
        <v>23511</v>
      </c>
      <c r="C14037" t="s">
        <v>15413</v>
      </c>
      <c r="D14037">
        <v>24</v>
      </c>
      <c r="E14037">
        <v>6152</v>
      </c>
      <c r="F14037">
        <v>28</v>
      </c>
      <c r="G14037">
        <v>7804</v>
      </c>
      <c r="H14037">
        <v>0.26302534487887202</v>
      </c>
      <c r="I14037">
        <v>0.75893450185594702</v>
      </c>
      <c r="J14037">
        <v>0.65232947105610195</v>
      </c>
      <c r="K14037" t="s">
        <v>32415</v>
      </c>
      <c r="L14037">
        <v>24</v>
      </c>
      <c r="M14037" t="s">
        <v>5133</v>
      </c>
      <c r="N14037">
        <v>0.85714285714285698</v>
      </c>
      <c r="O14037">
        <v>3.90117035110533E-3</v>
      </c>
    </row>
    <row r="14038" spans="1:15">
      <c r="A14038" t="s">
        <v>15414</v>
      </c>
      <c r="B14038" t="s">
        <v>23518</v>
      </c>
      <c r="C14038" t="s">
        <v>15415</v>
      </c>
      <c r="D14038">
        <v>1</v>
      </c>
      <c r="E14038">
        <v>787</v>
      </c>
      <c r="F14038">
        <v>8</v>
      </c>
      <c r="G14038">
        <v>7393</v>
      </c>
      <c r="H14038">
        <v>0.59379355565791103</v>
      </c>
      <c r="I14038">
        <v>1</v>
      </c>
      <c r="J14038">
        <v>0.966855260484069</v>
      </c>
      <c r="K14038" t="s">
        <v>24091</v>
      </c>
      <c r="L14038">
        <v>1</v>
      </c>
      <c r="M14038" t="s">
        <v>5133</v>
      </c>
      <c r="N14038">
        <v>0.125</v>
      </c>
      <c r="O14038">
        <v>1.27064803049555E-3</v>
      </c>
    </row>
    <row r="14039" spans="1:15">
      <c r="A14039" t="s">
        <v>15414</v>
      </c>
      <c r="B14039" t="s">
        <v>23511</v>
      </c>
      <c r="C14039" t="s">
        <v>15415</v>
      </c>
      <c r="D14039">
        <v>8</v>
      </c>
      <c r="E14039">
        <v>6152</v>
      </c>
      <c r="F14039">
        <v>12</v>
      </c>
      <c r="G14039">
        <v>7804</v>
      </c>
      <c r="H14039">
        <v>0.91105258963404401</v>
      </c>
      <c r="I14039">
        <v>1</v>
      </c>
      <c r="J14039">
        <v>0.85953329234717102</v>
      </c>
      <c r="K14039" t="s">
        <v>32414</v>
      </c>
      <c r="L14039">
        <v>8</v>
      </c>
      <c r="M14039" t="s">
        <v>5133</v>
      </c>
      <c r="N14039">
        <v>0.66666666666666696</v>
      </c>
      <c r="O14039">
        <v>1.3003901170351099E-3</v>
      </c>
    </row>
    <row r="14040" spans="1:15">
      <c r="A14040" t="s">
        <v>15416</v>
      </c>
      <c r="B14040" t="s">
        <v>23518</v>
      </c>
      <c r="C14040" t="s">
        <v>15417</v>
      </c>
      <c r="D14040">
        <v>1</v>
      </c>
      <c r="E14040">
        <v>787</v>
      </c>
      <c r="F14040">
        <v>17</v>
      </c>
      <c r="G14040">
        <v>7393</v>
      </c>
      <c r="H14040">
        <v>0.85275166731674401</v>
      </c>
      <c r="I14040">
        <v>1</v>
      </c>
      <c r="J14040">
        <v>0.966855260484069</v>
      </c>
      <c r="K14040" t="s">
        <v>24091</v>
      </c>
      <c r="L14040">
        <v>1</v>
      </c>
      <c r="M14040" t="s">
        <v>5133</v>
      </c>
      <c r="N14040">
        <v>5.8823529411764698E-2</v>
      </c>
      <c r="O14040">
        <v>1.27064803049555E-3</v>
      </c>
    </row>
    <row r="14041" spans="1:15">
      <c r="A14041" t="s">
        <v>15416</v>
      </c>
      <c r="B14041" t="s">
        <v>23511</v>
      </c>
      <c r="C14041" t="s">
        <v>15417</v>
      </c>
      <c r="D14041">
        <v>15</v>
      </c>
      <c r="E14041">
        <v>6152</v>
      </c>
      <c r="F14041">
        <v>21</v>
      </c>
      <c r="G14041">
        <v>7804</v>
      </c>
      <c r="H14041">
        <v>0.86306958845840798</v>
      </c>
      <c r="I14041">
        <v>1</v>
      </c>
      <c r="J14041">
        <v>0.85953329234717102</v>
      </c>
      <c r="K14041" t="s">
        <v>32416</v>
      </c>
      <c r="L14041">
        <v>15</v>
      </c>
      <c r="M14041" t="s">
        <v>5133</v>
      </c>
      <c r="N14041">
        <v>0.71428571428571397</v>
      </c>
      <c r="O14041">
        <v>2.4382314694408299E-3</v>
      </c>
    </row>
    <row r="14042" spans="1:15">
      <c r="A14042" t="s">
        <v>15416</v>
      </c>
      <c r="B14042" t="s">
        <v>23513</v>
      </c>
      <c r="C14042" t="s">
        <v>15417</v>
      </c>
      <c r="D14042">
        <v>2</v>
      </c>
      <c r="E14042">
        <v>535</v>
      </c>
      <c r="F14042">
        <v>24</v>
      </c>
      <c r="G14042">
        <v>8124</v>
      </c>
      <c r="H14042">
        <v>0.47543339844096799</v>
      </c>
      <c r="I14042">
        <v>0.99999999999997702</v>
      </c>
      <c r="J14042">
        <v>0.95041217501583097</v>
      </c>
      <c r="K14042" t="s">
        <v>26914</v>
      </c>
      <c r="L14042">
        <v>2</v>
      </c>
      <c r="M14042" t="s">
        <v>5133</v>
      </c>
      <c r="N14042">
        <v>8.3333333333333301E-2</v>
      </c>
      <c r="O14042">
        <v>3.7383177570093499E-3</v>
      </c>
    </row>
    <row r="14043" spans="1:15">
      <c r="A14043" t="s">
        <v>15418</v>
      </c>
      <c r="B14043" t="s">
        <v>23518</v>
      </c>
      <c r="C14043" t="s">
        <v>15419</v>
      </c>
      <c r="D14043">
        <v>1</v>
      </c>
      <c r="E14043">
        <v>787</v>
      </c>
      <c r="F14043">
        <v>17</v>
      </c>
      <c r="G14043">
        <v>7393</v>
      </c>
      <c r="H14043">
        <v>0.85275166731674401</v>
      </c>
      <c r="I14043">
        <v>1</v>
      </c>
      <c r="J14043">
        <v>0.966855260484069</v>
      </c>
      <c r="K14043" t="s">
        <v>28758</v>
      </c>
      <c r="L14043">
        <v>1</v>
      </c>
      <c r="M14043" t="s">
        <v>5133</v>
      </c>
      <c r="N14043">
        <v>5.8823529411764698E-2</v>
      </c>
      <c r="O14043">
        <v>1.27064803049555E-3</v>
      </c>
    </row>
    <row r="14044" spans="1:15">
      <c r="A14044" t="s">
        <v>15418</v>
      </c>
      <c r="B14044" t="s">
        <v>23513</v>
      </c>
      <c r="C14044" t="s">
        <v>15419</v>
      </c>
      <c r="D14044">
        <v>4</v>
      </c>
      <c r="E14044">
        <v>535</v>
      </c>
      <c r="F14044">
        <v>19</v>
      </c>
      <c r="G14044">
        <v>8124</v>
      </c>
      <c r="H14044">
        <v>3.2655658400840101E-2</v>
      </c>
      <c r="I14044">
        <v>0.399766909626803</v>
      </c>
      <c r="J14044">
        <v>0.37994333807777603</v>
      </c>
      <c r="K14044" t="s">
        <v>31705</v>
      </c>
      <c r="L14044">
        <v>4</v>
      </c>
      <c r="M14044" t="s">
        <v>5133</v>
      </c>
      <c r="N14044">
        <v>0.21052631578947401</v>
      </c>
      <c r="O14044">
        <v>7.4766355140186902E-3</v>
      </c>
    </row>
    <row r="14045" spans="1:15">
      <c r="A14045" t="s">
        <v>15418</v>
      </c>
      <c r="B14045" t="s">
        <v>23511</v>
      </c>
      <c r="C14045" t="s">
        <v>15419</v>
      </c>
      <c r="D14045">
        <v>15</v>
      </c>
      <c r="E14045">
        <v>6152</v>
      </c>
      <c r="F14045">
        <v>20</v>
      </c>
      <c r="G14045">
        <v>7804</v>
      </c>
      <c r="H14045">
        <v>0.76458748612048399</v>
      </c>
      <c r="I14045">
        <v>0.968912233598893</v>
      </c>
      <c r="J14045">
        <v>0.832812322140707</v>
      </c>
      <c r="K14045" t="s">
        <v>32417</v>
      </c>
      <c r="L14045">
        <v>15</v>
      </c>
      <c r="M14045" t="s">
        <v>5133</v>
      </c>
      <c r="N14045">
        <v>0.75</v>
      </c>
      <c r="O14045">
        <v>2.4382314694408299E-3</v>
      </c>
    </row>
    <row r="14046" spans="1:15">
      <c r="A14046" t="s">
        <v>15420</v>
      </c>
      <c r="B14046" t="s">
        <v>23513</v>
      </c>
      <c r="C14046" t="s">
        <v>15421</v>
      </c>
      <c r="D14046">
        <v>4</v>
      </c>
      <c r="E14046">
        <v>535</v>
      </c>
      <c r="F14046">
        <v>15</v>
      </c>
      <c r="G14046">
        <v>8124</v>
      </c>
      <c r="H14046">
        <v>1.4165116717944499E-2</v>
      </c>
      <c r="I14046">
        <v>0.212989979635759</v>
      </c>
      <c r="J14046">
        <v>0.20242826980220399</v>
      </c>
      <c r="K14046" t="s">
        <v>31705</v>
      </c>
      <c r="L14046">
        <v>4</v>
      </c>
      <c r="M14046" t="s">
        <v>5133</v>
      </c>
      <c r="N14046">
        <v>0.266666666666667</v>
      </c>
      <c r="O14046">
        <v>7.4766355140186902E-3</v>
      </c>
    </row>
    <row r="14047" spans="1:15">
      <c r="A14047" t="s">
        <v>15420</v>
      </c>
      <c r="B14047" t="s">
        <v>23511</v>
      </c>
      <c r="C14047" t="s">
        <v>15421</v>
      </c>
      <c r="D14047">
        <v>11</v>
      </c>
      <c r="E14047">
        <v>6152</v>
      </c>
      <c r="F14047">
        <v>15</v>
      </c>
      <c r="G14047">
        <v>7804</v>
      </c>
      <c r="H14047">
        <v>0.80452858844465402</v>
      </c>
      <c r="I14047">
        <v>0.96970910299187296</v>
      </c>
      <c r="J14047">
        <v>0.83349725791362606</v>
      </c>
      <c r="K14047" t="s">
        <v>32418</v>
      </c>
      <c r="L14047">
        <v>11</v>
      </c>
      <c r="M14047" t="s">
        <v>5133</v>
      </c>
      <c r="N14047">
        <v>0.73333333333333295</v>
      </c>
      <c r="O14047">
        <v>1.78803641092328E-3</v>
      </c>
    </row>
    <row r="14048" spans="1:15">
      <c r="A14048" t="s">
        <v>15422</v>
      </c>
      <c r="B14048" t="s">
        <v>23511</v>
      </c>
      <c r="C14048" t="s">
        <v>15423</v>
      </c>
      <c r="D14048">
        <v>6</v>
      </c>
      <c r="E14048">
        <v>6152</v>
      </c>
      <c r="F14048">
        <v>6</v>
      </c>
      <c r="G14048">
        <v>7804</v>
      </c>
      <c r="H14048">
        <v>0.23986678822258201</v>
      </c>
      <c r="I14048">
        <v>0.71382528017432401</v>
      </c>
      <c r="J14048">
        <v>0.61355659322887801</v>
      </c>
      <c r="K14048" t="s">
        <v>27887</v>
      </c>
      <c r="L14048">
        <v>6</v>
      </c>
      <c r="M14048" t="s">
        <v>5133</v>
      </c>
      <c r="N14048">
        <v>1</v>
      </c>
      <c r="O14048">
        <v>9.7529258777633303E-4</v>
      </c>
    </row>
    <row r="14049" spans="1:15">
      <c r="A14049" t="s">
        <v>15424</v>
      </c>
      <c r="B14049" t="s">
        <v>23518</v>
      </c>
      <c r="C14049" t="s">
        <v>15425</v>
      </c>
      <c r="D14049">
        <v>1</v>
      </c>
      <c r="E14049">
        <v>787</v>
      </c>
      <c r="F14049">
        <v>1</v>
      </c>
      <c r="G14049">
        <v>7393</v>
      </c>
      <c r="H14049">
        <v>0.106452049235764</v>
      </c>
      <c r="I14049">
        <v>0.63266972740240601</v>
      </c>
      <c r="J14049">
        <v>0.61170005408803896</v>
      </c>
      <c r="K14049" t="s">
        <v>29904</v>
      </c>
      <c r="L14049">
        <v>1</v>
      </c>
      <c r="M14049" t="s">
        <v>5133</v>
      </c>
      <c r="N14049">
        <v>1</v>
      </c>
      <c r="O14049">
        <v>1.27064803049555E-3</v>
      </c>
    </row>
    <row r="14050" spans="1:15">
      <c r="A14050" t="s">
        <v>15426</v>
      </c>
      <c r="B14050" t="s">
        <v>23518</v>
      </c>
      <c r="C14050" t="s">
        <v>15427</v>
      </c>
      <c r="D14050">
        <v>1</v>
      </c>
      <c r="E14050">
        <v>787</v>
      </c>
      <c r="F14050">
        <v>1</v>
      </c>
      <c r="G14050">
        <v>7393</v>
      </c>
      <c r="H14050">
        <v>0.106452049235764</v>
      </c>
      <c r="I14050">
        <v>0.63266972740240601</v>
      </c>
      <c r="J14050">
        <v>0.61170005408803896</v>
      </c>
      <c r="K14050" t="s">
        <v>29904</v>
      </c>
      <c r="L14050">
        <v>1</v>
      </c>
      <c r="M14050" t="s">
        <v>5133</v>
      </c>
      <c r="N14050">
        <v>1</v>
      </c>
      <c r="O14050">
        <v>1.27064803049555E-3</v>
      </c>
    </row>
    <row r="14051" spans="1:15">
      <c r="A14051" t="s">
        <v>15428</v>
      </c>
      <c r="B14051" t="s">
        <v>23511</v>
      </c>
      <c r="C14051" t="s">
        <v>15429</v>
      </c>
      <c r="D14051">
        <v>5</v>
      </c>
      <c r="E14051">
        <v>6152</v>
      </c>
      <c r="F14051">
        <v>5</v>
      </c>
      <c r="G14051">
        <v>7804</v>
      </c>
      <c r="H14051">
        <v>0.30433074367137097</v>
      </c>
      <c r="I14051">
        <v>0.81020448119108801</v>
      </c>
      <c r="J14051">
        <v>0.69639772519260701</v>
      </c>
      <c r="K14051" t="s">
        <v>32419</v>
      </c>
      <c r="L14051">
        <v>5</v>
      </c>
      <c r="M14051" t="s">
        <v>1463</v>
      </c>
      <c r="N14051">
        <v>1</v>
      </c>
      <c r="O14051">
        <v>8.1274382314694405E-4</v>
      </c>
    </row>
    <row r="14052" spans="1:15">
      <c r="A14052" t="s">
        <v>15430</v>
      </c>
      <c r="B14052" t="s">
        <v>23511</v>
      </c>
      <c r="C14052" t="s">
        <v>15431</v>
      </c>
      <c r="D14052">
        <v>2</v>
      </c>
      <c r="E14052">
        <v>6152</v>
      </c>
      <c r="F14052">
        <v>2</v>
      </c>
      <c r="G14052">
        <v>7804</v>
      </c>
      <c r="H14052">
        <v>0.62141708038142995</v>
      </c>
      <c r="I14052">
        <v>0.968912233598893</v>
      </c>
      <c r="J14052">
        <v>0.832812322140707</v>
      </c>
      <c r="K14052" t="s">
        <v>32420</v>
      </c>
      <c r="L14052">
        <v>2</v>
      </c>
      <c r="M14052" t="s">
        <v>1463</v>
      </c>
      <c r="N14052">
        <v>1</v>
      </c>
      <c r="O14052">
        <v>3.2509752925877802E-4</v>
      </c>
    </row>
    <row r="14053" spans="1:15">
      <c r="A14053" t="s">
        <v>15432</v>
      </c>
      <c r="B14053" t="s">
        <v>23511</v>
      </c>
      <c r="C14053" t="s">
        <v>15433</v>
      </c>
      <c r="D14053">
        <v>10</v>
      </c>
      <c r="E14053">
        <v>6152</v>
      </c>
      <c r="F14053">
        <v>10</v>
      </c>
      <c r="G14053">
        <v>7804</v>
      </c>
      <c r="H14053">
        <v>9.2537459108980397E-2</v>
      </c>
      <c r="I14053">
        <v>0.40853420848785299</v>
      </c>
      <c r="J14053">
        <v>0.35114875325800998</v>
      </c>
      <c r="K14053" t="s">
        <v>32421</v>
      </c>
      <c r="L14053">
        <v>10</v>
      </c>
      <c r="M14053" t="s">
        <v>5133</v>
      </c>
      <c r="N14053">
        <v>1</v>
      </c>
      <c r="O14053">
        <v>1.62548764629389E-3</v>
      </c>
    </row>
    <row r="14054" spans="1:15">
      <c r="A14054" t="s">
        <v>15434</v>
      </c>
      <c r="B14054" t="s">
        <v>23511</v>
      </c>
      <c r="C14054" t="s">
        <v>15435</v>
      </c>
      <c r="D14054">
        <v>6</v>
      </c>
      <c r="E14054">
        <v>6152</v>
      </c>
      <c r="F14054">
        <v>6</v>
      </c>
      <c r="G14054">
        <v>7804</v>
      </c>
      <c r="H14054">
        <v>0.23986678822258201</v>
      </c>
      <c r="I14054">
        <v>0.71382528017432401</v>
      </c>
      <c r="J14054">
        <v>0.61355659322887801</v>
      </c>
      <c r="K14054" t="s">
        <v>32422</v>
      </c>
      <c r="L14054">
        <v>6</v>
      </c>
      <c r="M14054" t="s">
        <v>5133</v>
      </c>
      <c r="N14054">
        <v>1</v>
      </c>
      <c r="O14054">
        <v>9.7529258777633303E-4</v>
      </c>
    </row>
    <row r="14055" spans="1:15">
      <c r="A14055" t="s">
        <v>15436</v>
      </c>
      <c r="B14055" t="s">
        <v>23511</v>
      </c>
      <c r="C14055" t="s">
        <v>15437</v>
      </c>
      <c r="D14055">
        <v>1</v>
      </c>
      <c r="E14055">
        <v>6152</v>
      </c>
      <c r="F14055">
        <v>1</v>
      </c>
      <c r="G14055">
        <v>7804</v>
      </c>
      <c r="H14055">
        <v>0.788313685289595</v>
      </c>
      <c r="I14055">
        <v>0.968912233598893</v>
      </c>
      <c r="J14055">
        <v>0.832812322140707</v>
      </c>
      <c r="K14055" t="s">
        <v>32423</v>
      </c>
      <c r="L14055">
        <v>1</v>
      </c>
      <c r="M14055" t="s">
        <v>5133</v>
      </c>
      <c r="N14055">
        <v>1</v>
      </c>
      <c r="O14055">
        <v>1.6254876462938901E-4</v>
      </c>
    </row>
    <row r="14056" spans="1:15">
      <c r="A14056" t="s">
        <v>15438</v>
      </c>
      <c r="B14056" t="s">
        <v>23511</v>
      </c>
      <c r="C14056" t="s">
        <v>15439</v>
      </c>
      <c r="D14056">
        <v>32</v>
      </c>
      <c r="E14056">
        <v>6152</v>
      </c>
      <c r="F14056">
        <v>35</v>
      </c>
      <c r="G14056">
        <v>7804</v>
      </c>
      <c r="H14056">
        <v>4.3299083431879701E-2</v>
      </c>
      <c r="I14056">
        <v>0.24798107992254501</v>
      </c>
      <c r="J14056">
        <v>0.21314799406563201</v>
      </c>
      <c r="K14056" t="s">
        <v>32424</v>
      </c>
      <c r="L14056">
        <v>32</v>
      </c>
      <c r="M14056" t="s">
        <v>1463</v>
      </c>
      <c r="N14056">
        <v>0.91428571428571404</v>
      </c>
      <c r="O14056">
        <v>5.2015604681404396E-3</v>
      </c>
    </row>
    <row r="14057" spans="1:15">
      <c r="A14057" t="s">
        <v>15438</v>
      </c>
      <c r="B14057" t="s">
        <v>23518</v>
      </c>
      <c r="C14057" t="s">
        <v>15439</v>
      </c>
      <c r="D14057">
        <v>3</v>
      </c>
      <c r="E14057">
        <v>787</v>
      </c>
      <c r="F14057">
        <v>30</v>
      </c>
      <c r="G14057">
        <v>7393</v>
      </c>
      <c r="H14057">
        <v>0.63332168497958496</v>
      </c>
      <c r="I14057">
        <v>1</v>
      </c>
      <c r="J14057">
        <v>0.966855260484069</v>
      </c>
      <c r="K14057" t="s">
        <v>32425</v>
      </c>
      <c r="L14057">
        <v>3</v>
      </c>
      <c r="M14057" t="s">
        <v>1463</v>
      </c>
      <c r="N14057">
        <v>0.1</v>
      </c>
      <c r="O14057">
        <v>3.8119440914866601E-3</v>
      </c>
    </row>
    <row r="14058" spans="1:15">
      <c r="A14058" t="s">
        <v>15440</v>
      </c>
      <c r="B14058" t="s">
        <v>23511</v>
      </c>
      <c r="C14058" t="s">
        <v>15441</v>
      </c>
      <c r="D14058">
        <v>1</v>
      </c>
      <c r="E14058">
        <v>6152</v>
      </c>
      <c r="F14058">
        <v>2</v>
      </c>
      <c r="G14058">
        <v>7804</v>
      </c>
      <c r="H14058">
        <v>0.95521029019776005</v>
      </c>
      <c r="I14058">
        <v>1</v>
      </c>
      <c r="J14058">
        <v>0.85953329234717102</v>
      </c>
      <c r="K14058" t="s">
        <v>27122</v>
      </c>
      <c r="L14058">
        <v>1</v>
      </c>
      <c r="M14058" t="s">
        <v>5133</v>
      </c>
      <c r="N14058">
        <v>0.5</v>
      </c>
      <c r="O14058">
        <v>1.6254876462938901E-4</v>
      </c>
    </row>
    <row r="14059" spans="1:15">
      <c r="A14059" t="s">
        <v>15440</v>
      </c>
      <c r="B14059" t="s">
        <v>23513</v>
      </c>
      <c r="C14059" t="s">
        <v>15441</v>
      </c>
      <c r="D14059">
        <v>1</v>
      </c>
      <c r="E14059">
        <v>535</v>
      </c>
      <c r="F14059">
        <v>2</v>
      </c>
      <c r="G14059">
        <v>8124</v>
      </c>
      <c r="H14059">
        <v>0.12737930779067499</v>
      </c>
      <c r="I14059">
        <v>0.64703075560747003</v>
      </c>
      <c r="J14059">
        <v>0.614945907739046</v>
      </c>
      <c r="K14059" t="s">
        <v>25472</v>
      </c>
      <c r="L14059">
        <v>1</v>
      </c>
      <c r="M14059" t="s">
        <v>5133</v>
      </c>
      <c r="N14059">
        <v>0.5</v>
      </c>
      <c r="O14059">
        <v>1.8691588785046699E-3</v>
      </c>
    </row>
    <row r="14060" spans="1:15">
      <c r="A14060" t="s">
        <v>15442</v>
      </c>
      <c r="B14060" t="s">
        <v>23513</v>
      </c>
      <c r="C14060" t="s">
        <v>15443</v>
      </c>
      <c r="D14060">
        <v>1</v>
      </c>
      <c r="E14060">
        <v>535</v>
      </c>
      <c r="F14060">
        <v>22</v>
      </c>
      <c r="G14060">
        <v>8124</v>
      </c>
      <c r="H14060">
        <v>0.77702822510206004</v>
      </c>
      <c r="I14060">
        <v>0.99999999999997702</v>
      </c>
      <c r="J14060">
        <v>0.95041217501583097</v>
      </c>
      <c r="K14060" t="s">
        <v>25419</v>
      </c>
      <c r="L14060">
        <v>1</v>
      </c>
      <c r="M14060" t="s">
        <v>5133</v>
      </c>
      <c r="N14060">
        <v>4.5454545454545497E-2</v>
      </c>
      <c r="O14060">
        <v>1.8691588785046699E-3</v>
      </c>
    </row>
    <row r="14061" spans="1:15">
      <c r="A14061" t="s">
        <v>15442</v>
      </c>
      <c r="B14061" t="s">
        <v>23511</v>
      </c>
      <c r="C14061" t="s">
        <v>15443</v>
      </c>
      <c r="D14061">
        <v>26</v>
      </c>
      <c r="E14061">
        <v>6152</v>
      </c>
      <c r="F14061">
        <v>27</v>
      </c>
      <c r="G14061">
        <v>7804</v>
      </c>
      <c r="H14061">
        <v>1.32954755474681E-2</v>
      </c>
      <c r="I14061">
        <v>0.104435008387272</v>
      </c>
      <c r="J14061">
        <v>8.9765366595416299E-2</v>
      </c>
      <c r="K14061" t="s">
        <v>32426</v>
      </c>
      <c r="L14061">
        <v>26</v>
      </c>
      <c r="M14061" t="s">
        <v>5133</v>
      </c>
      <c r="N14061">
        <v>0.96296296296296302</v>
      </c>
      <c r="O14061">
        <v>4.2262678803641103E-3</v>
      </c>
    </row>
    <row r="14062" spans="1:15">
      <c r="A14062" t="s">
        <v>15444</v>
      </c>
      <c r="B14062" t="s">
        <v>23511</v>
      </c>
      <c r="C14062" t="s">
        <v>15445</v>
      </c>
      <c r="D14062">
        <v>5</v>
      </c>
      <c r="E14062">
        <v>6152</v>
      </c>
      <c r="F14062">
        <v>5</v>
      </c>
      <c r="G14062">
        <v>7804</v>
      </c>
      <c r="H14062">
        <v>0.30433074367137097</v>
      </c>
      <c r="I14062">
        <v>0.81020448119108801</v>
      </c>
      <c r="J14062">
        <v>0.69639772519260701</v>
      </c>
      <c r="K14062" t="s">
        <v>32427</v>
      </c>
      <c r="L14062">
        <v>5</v>
      </c>
      <c r="M14062" t="s">
        <v>1463</v>
      </c>
      <c r="N14062">
        <v>1</v>
      </c>
      <c r="O14062">
        <v>8.1274382314694405E-4</v>
      </c>
    </row>
    <row r="14063" spans="1:15">
      <c r="A14063" t="s">
        <v>15446</v>
      </c>
      <c r="B14063" t="s">
        <v>23511</v>
      </c>
      <c r="C14063" t="s">
        <v>15447</v>
      </c>
      <c r="D14063">
        <v>2</v>
      </c>
      <c r="E14063">
        <v>6152</v>
      </c>
      <c r="F14063">
        <v>3</v>
      </c>
      <c r="G14063">
        <v>7804</v>
      </c>
      <c r="H14063">
        <v>0.88457550560319997</v>
      </c>
      <c r="I14063">
        <v>1</v>
      </c>
      <c r="J14063">
        <v>0.85953329234717102</v>
      </c>
      <c r="K14063" t="s">
        <v>32428</v>
      </c>
      <c r="L14063">
        <v>2</v>
      </c>
      <c r="M14063" t="s">
        <v>1463</v>
      </c>
      <c r="N14063">
        <v>0.66666666666666696</v>
      </c>
      <c r="O14063">
        <v>3.2509752925877802E-4</v>
      </c>
    </row>
    <row r="14064" spans="1:15">
      <c r="A14064" t="s">
        <v>15448</v>
      </c>
      <c r="B14064" t="s">
        <v>23513</v>
      </c>
      <c r="C14064" t="s">
        <v>15449</v>
      </c>
      <c r="D14064">
        <v>5</v>
      </c>
      <c r="E14064">
        <v>535</v>
      </c>
      <c r="F14064">
        <v>187</v>
      </c>
      <c r="G14064">
        <v>8124</v>
      </c>
      <c r="H14064">
        <v>0.99537569385661995</v>
      </c>
      <c r="I14064">
        <v>0.99999999999997702</v>
      </c>
      <c r="J14064">
        <v>0.95041217501583097</v>
      </c>
      <c r="K14064" t="s">
        <v>32429</v>
      </c>
      <c r="L14064">
        <v>5</v>
      </c>
      <c r="M14064" t="s">
        <v>1463</v>
      </c>
      <c r="N14064">
        <v>2.6737967914438499E-2</v>
      </c>
      <c r="O14064">
        <v>9.3457943925233603E-3</v>
      </c>
    </row>
    <row r="14065" spans="1:15">
      <c r="A14065" t="s">
        <v>15448</v>
      </c>
      <c r="B14065" t="s">
        <v>23518</v>
      </c>
      <c r="C14065" t="s">
        <v>15449</v>
      </c>
      <c r="D14065">
        <v>17</v>
      </c>
      <c r="E14065">
        <v>787</v>
      </c>
      <c r="F14065">
        <v>167</v>
      </c>
      <c r="G14065">
        <v>7393</v>
      </c>
      <c r="H14065">
        <v>0.61603783850636695</v>
      </c>
      <c r="I14065">
        <v>1</v>
      </c>
      <c r="J14065">
        <v>0.966855260484069</v>
      </c>
      <c r="K14065" t="s">
        <v>32430</v>
      </c>
      <c r="L14065">
        <v>17</v>
      </c>
      <c r="M14065" t="s">
        <v>1463</v>
      </c>
      <c r="N14065">
        <v>0.101796407185629</v>
      </c>
      <c r="O14065">
        <v>2.1601016518424401E-2</v>
      </c>
    </row>
    <row r="14066" spans="1:15">
      <c r="A14066" t="s">
        <v>15448</v>
      </c>
      <c r="B14066" t="s">
        <v>23511</v>
      </c>
      <c r="C14066" t="s">
        <v>15449</v>
      </c>
      <c r="D14066">
        <v>149</v>
      </c>
      <c r="E14066">
        <v>6152</v>
      </c>
      <c r="F14066">
        <v>178</v>
      </c>
      <c r="G14066">
        <v>7804</v>
      </c>
      <c r="H14066">
        <v>6.1300903461874202E-2</v>
      </c>
      <c r="I14066">
        <v>0.31514746453376102</v>
      </c>
      <c r="J14066">
        <v>0.27087973776556701</v>
      </c>
      <c r="K14066" t="s">
        <v>32431</v>
      </c>
      <c r="L14066">
        <v>149</v>
      </c>
      <c r="M14066" t="s">
        <v>1463</v>
      </c>
      <c r="N14066">
        <v>0.83707865168539297</v>
      </c>
      <c r="O14066">
        <v>2.42197659297789E-2</v>
      </c>
    </row>
    <row r="14067" spans="1:15">
      <c r="A14067" t="s">
        <v>15450</v>
      </c>
      <c r="B14067" t="s">
        <v>23518</v>
      </c>
      <c r="C14067" t="s">
        <v>15451</v>
      </c>
      <c r="D14067">
        <v>4</v>
      </c>
      <c r="E14067">
        <v>787</v>
      </c>
      <c r="F14067">
        <v>39</v>
      </c>
      <c r="G14067">
        <v>7393</v>
      </c>
      <c r="H14067">
        <v>0.60835117358643698</v>
      </c>
      <c r="I14067">
        <v>1</v>
      </c>
      <c r="J14067">
        <v>0.966855260484069</v>
      </c>
      <c r="K14067" t="s">
        <v>32432</v>
      </c>
      <c r="L14067">
        <v>4</v>
      </c>
      <c r="M14067" t="s">
        <v>5133</v>
      </c>
      <c r="N14067">
        <v>0.102564102564103</v>
      </c>
      <c r="O14067">
        <v>5.0825921219822103E-3</v>
      </c>
    </row>
    <row r="14068" spans="1:15">
      <c r="A14068" t="s">
        <v>15450</v>
      </c>
      <c r="B14068" t="s">
        <v>23513</v>
      </c>
      <c r="C14068" t="s">
        <v>15451</v>
      </c>
      <c r="D14068">
        <v>2</v>
      </c>
      <c r="E14068">
        <v>535</v>
      </c>
      <c r="F14068">
        <v>43</v>
      </c>
      <c r="G14068">
        <v>8124</v>
      </c>
      <c r="H14068">
        <v>0.78537548713059002</v>
      </c>
      <c r="I14068">
        <v>0.99999999999997702</v>
      </c>
      <c r="J14068">
        <v>0.95041217501583097</v>
      </c>
      <c r="K14068" t="s">
        <v>23671</v>
      </c>
      <c r="L14068">
        <v>2</v>
      </c>
      <c r="M14068" t="s">
        <v>5133</v>
      </c>
      <c r="N14068">
        <v>4.6511627906976702E-2</v>
      </c>
      <c r="O14068">
        <v>3.7383177570093499E-3</v>
      </c>
    </row>
    <row r="14069" spans="1:15">
      <c r="A14069" t="s">
        <v>15450</v>
      </c>
      <c r="B14069" t="s">
        <v>23511</v>
      </c>
      <c r="C14069" t="s">
        <v>15451</v>
      </c>
      <c r="D14069">
        <v>32</v>
      </c>
      <c r="E14069">
        <v>6152</v>
      </c>
      <c r="F14069">
        <v>39</v>
      </c>
      <c r="G14069">
        <v>7804</v>
      </c>
      <c r="H14069">
        <v>0.39695805444982302</v>
      </c>
      <c r="I14069">
        <v>0.91525479399875698</v>
      </c>
      <c r="J14069">
        <v>0.78669196642228301</v>
      </c>
      <c r="K14069" t="s">
        <v>32433</v>
      </c>
      <c r="L14069">
        <v>32</v>
      </c>
      <c r="M14069" t="s">
        <v>5133</v>
      </c>
      <c r="N14069">
        <v>0.82051282051282004</v>
      </c>
      <c r="O14069">
        <v>5.2015604681404396E-3</v>
      </c>
    </row>
    <row r="14070" spans="1:15">
      <c r="A14070" t="s">
        <v>15452</v>
      </c>
      <c r="B14070" t="s">
        <v>23511</v>
      </c>
      <c r="C14070" t="s">
        <v>15453</v>
      </c>
      <c r="D14070">
        <v>1</v>
      </c>
      <c r="E14070">
        <v>6152</v>
      </c>
      <c r="F14070">
        <v>1</v>
      </c>
      <c r="G14070">
        <v>7804</v>
      </c>
      <c r="H14070">
        <v>0.788313685289595</v>
      </c>
      <c r="I14070">
        <v>0.968912233598893</v>
      </c>
      <c r="J14070">
        <v>0.832812322140707</v>
      </c>
      <c r="K14070" t="s">
        <v>23825</v>
      </c>
      <c r="L14070">
        <v>1</v>
      </c>
      <c r="M14070" t="s">
        <v>5133</v>
      </c>
      <c r="N14070">
        <v>1</v>
      </c>
      <c r="O14070">
        <v>1.6254876462938901E-4</v>
      </c>
    </row>
    <row r="14071" spans="1:15">
      <c r="A14071" t="s">
        <v>15454</v>
      </c>
      <c r="B14071" t="s">
        <v>23518</v>
      </c>
      <c r="C14071" t="s">
        <v>15455</v>
      </c>
      <c r="D14071">
        <v>1</v>
      </c>
      <c r="E14071">
        <v>787</v>
      </c>
      <c r="F14071">
        <v>1</v>
      </c>
      <c r="G14071">
        <v>7393</v>
      </c>
      <c r="H14071">
        <v>0.106452049235764</v>
      </c>
      <c r="I14071">
        <v>0.63266972740240601</v>
      </c>
      <c r="J14071">
        <v>0.61170005408803896</v>
      </c>
      <c r="K14071" t="s">
        <v>25807</v>
      </c>
      <c r="L14071">
        <v>1</v>
      </c>
      <c r="M14071" t="s">
        <v>5133</v>
      </c>
      <c r="N14071">
        <v>1</v>
      </c>
      <c r="O14071">
        <v>1.27064803049555E-3</v>
      </c>
    </row>
    <row r="14072" spans="1:15">
      <c r="A14072" t="s">
        <v>15456</v>
      </c>
      <c r="B14072" t="s">
        <v>23511</v>
      </c>
      <c r="C14072" t="s">
        <v>15457</v>
      </c>
      <c r="D14072">
        <v>2</v>
      </c>
      <c r="E14072">
        <v>6152</v>
      </c>
      <c r="F14072">
        <v>2</v>
      </c>
      <c r="G14072">
        <v>7804</v>
      </c>
      <c r="H14072">
        <v>0.62141708038142995</v>
      </c>
      <c r="I14072">
        <v>0.968912233598893</v>
      </c>
      <c r="J14072">
        <v>0.832812322140707</v>
      </c>
      <c r="K14072" t="s">
        <v>32434</v>
      </c>
      <c r="L14072">
        <v>2</v>
      </c>
      <c r="M14072" t="s">
        <v>5133</v>
      </c>
      <c r="N14072">
        <v>1</v>
      </c>
      <c r="O14072">
        <v>3.2509752925877802E-4</v>
      </c>
    </row>
    <row r="14073" spans="1:15">
      <c r="A14073" t="s">
        <v>15458</v>
      </c>
      <c r="B14073" t="s">
        <v>23518</v>
      </c>
      <c r="C14073" t="s">
        <v>15459</v>
      </c>
      <c r="D14073">
        <v>2</v>
      </c>
      <c r="E14073">
        <v>787</v>
      </c>
      <c r="F14073">
        <v>21</v>
      </c>
      <c r="G14073">
        <v>7393</v>
      </c>
      <c r="H14073">
        <v>0.67096873526690604</v>
      </c>
      <c r="I14073">
        <v>1</v>
      </c>
      <c r="J14073">
        <v>0.966855260484069</v>
      </c>
      <c r="K14073" t="s">
        <v>27845</v>
      </c>
      <c r="L14073">
        <v>2</v>
      </c>
      <c r="M14073" t="s">
        <v>5133</v>
      </c>
      <c r="N14073">
        <v>9.5238095238095205E-2</v>
      </c>
      <c r="O14073">
        <v>2.5412960609911099E-3</v>
      </c>
    </row>
    <row r="14074" spans="1:15">
      <c r="A14074" t="s">
        <v>15458</v>
      </c>
      <c r="B14074" t="s">
        <v>23511</v>
      </c>
      <c r="C14074" t="s">
        <v>15459</v>
      </c>
      <c r="D14074">
        <v>17</v>
      </c>
      <c r="E14074">
        <v>6152</v>
      </c>
      <c r="F14074">
        <v>21</v>
      </c>
      <c r="G14074">
        <v>7804</v>
      </c>
      <c r="H14074">
        <v>0.53254015364000995</v>
      </c>
      <c r="I14074">
        <v>0.968912233598893</v>
      </c>
      <c r="J14074">
        <v>0.832812322140707</v>
      </c>
      <c r="K14074" t="s">
        <v>32435</v>
      </c>
      <c r="L14074">
        <v>17</v>
      </c>
      <c r="M14074" t="s">
        <v>5133</v>
      </c>
      <c r="N14074">
        <v>0.80952380952380998</v>
      </c>
      <c r="O14074">
        <v>2.7633289986996102E-3</v>
      </c>
    </row>
    <row r="14075" spans="1:15">
      <c r="A14075" t="s">
        <v>15460</v>
      </c>
      <c r="B14075" t="s">
        <v>23511</v>
      </c>
      <c r="C14075" t="s">
        <v>15461</v>
      </c>
      <c r="D14075">
        <v>3</v>
      </c>
      <c r="E14075">
        <v>6152</v>
      </c>
      <c r="F14075">
        <v>3</v>
      </c>
      <c r="G14075">
        <v>7804</v>
      </c>
      <c r="H14075">
        <v>0.489837867770546</v>
      </c>
      <c r="I14075">
        <v>0.96083957126938102</v>
      </c>
      <c r="J14075">
        <v>0.82587360011061495</v>
      </c>
      <c r="K14075" t="s">
        <v>32436</v>
      </c>
      <c r="L14075">
        <v>3</v>
      </c>
      <c r="M14075" t="s">
        <v>5133</v>
      </c>
      <c r="N14075">
        <v>1</v>
      </c>
      <c r="O14075">
        <v>4.8764629388816603E-4</v>
      </c>
    </row>
    <row r="14076" spans="1:15">
      <c r="A14076" t="s">
        <v>15462</v>
      </c>
      <c r="B14076" t="s">
        <v>23511</v>
      </c>
      <c r="C14076" t="s">
        <v>15463</v>
      </c>
      <c r="D14076">
        <v>2</v>
      </c>
      <c r="E14076">
        <v>6152</v>
      </c>
      <c r="F14076">
        <v>2</v>
      </c>
      <c r="G14076">
        <v>7804</v>
      </c>
      <c r="H14076">
        <v>0.62141708038142995</v>
      </c>
      <c r="I14076">
        <v>0.968912233598893</v>
      </c>
      <c r="J14076">
        <v>0.832812322140707</v>
      </c>
      <c r="K14076" t="s">
        <v>32437</v>
      </c>
      <c r="L14076">
        <v>2</v>
      </c>
      <c r="M14076" t="s">
        <v>5133</v>
      </c>
      <c r="N14076">
        <v>1</v>
      </c>
      <c r="O14076">
        <v>3.2509752925877802E-4</v>
      </c>
    </row>
    <row r="14077" spans="1:15">
      <c r="A14077" t="s">
        <v>15464</v>
      </c>
      <c r="B14077" t="s">
        <v>23511</v>
      </c>
      <c r="C14077" t="s">
        <v>15465</v>
      </c>
      <c r="D14077">
        <v>1</v>
      </c>
      <c r="E14077">
        <v>6152</v>
      </c>
      <c r="F14077">
        <v>1</v>
      </c>
      <c r="G14077">
        <v>7804</v>
      </c>
      <c r="H14077">
        <v>0.788313685289595</v>
      </c>
      <c r="I14077">
        <v>0.968912233598893</v>
      </c>
      <c r="J14077">
        <v>0.832812322140707</v>
      </c>
      <c r="K14077" t="s">
        <v>32438</v>
      </c>
      <c r="L14077">
        <v>1</v>
      </c>
      <c r="M14077" t="s">
        <v>5133</v>
      </c>
      <c r="N14077">
        <v>1</v>
      </c>
      <c r="O14077">
        <v>1.6254876462938901E-4</v>
      </c>
    </row>
    <row r="14078" spans="1:15">
      <c r="A14078" t="s">
        <v>15466</v>
      </c>
      <c r="B14078" t="s">
        <v>23513</v>
      </c>
      <c r="C14078" t="s">
        <v>15467</v>
      </c>
      <c r="D14078">
        <v>1</v>
      </c>
      <c r="E14078">
        <v>535</v>
      </c>
      <c r="F14078">
        <v>1</v>
      </c>
      <c r="G14078">
        <v>8124</v>
      </c>
      <c r="H14078">
        <v>6.5854258985721295E-2</v>
      </c>
      <c r="I14078">
        <v>0.448760549738495</v>
      </c>
      <c r="J14078">
        <v>0.42650749013827299</v>
      </c>
      <c r="K14078" t="s">
        <v>26661</v>
      </c>
      <c r="L14078">
        <v>1</v>
      </c>
      <c r="M14078" t="s">
        <v>5133</v>
      </c>
      <c r="N14078">
        <v>1</v>
      </c>
      <c r="O14078">
        <v>1.8691588785046699E-3</v>
      </c>
    </row>
    <row r="14079" spans="1:15">
      <c r="A14079" t="s">
        <v>15468</v>
      </c>
      <c r="B14079" t="s">
        <v>23513</v>
      </c>
      <c r="C14079" t="s">
        <v>15469</v>
      </c>
      <c r="D14079">
        <v>1</v>
      </c>
      <c r="E14079">
        <v>535</v>
      </c>
      <c r="F14079">
        <v>1</v>
      </c>
      <c r="G14079">
        <v>8124</v>
      </c>
      <c r="H14079">
        <v>6.5854258985721295E-2</v>
      </c>
      <c r="I14079">
        <v>0.448760549738495</v>
      </c>
      <c r="J14079">
        <v>0.42650749013827299</v>
      </c>
      <c r="K14079" t="s">
        <v>26661</v>
      </c>
      <c r="L14079">
        <v>1</v>
      </c>
      <c r="M14079" t="s">
        <v>5133</v>
      </c>
      <c r="N14079">
        <v>1</v>
      </c>
      <c r="O14079">
        <v>1.8691588785046699E-3</v>
      </c>
    </row>
    <row r="14080" spans="1:15">
      <c r="A14080" t="s">
        <v>15470</v>
      </c>
      <c r="B14080" t="s">
        <v>23518</v>
      </c>
      <c r="C14080" t="s">
        <v>15471</v>
      </c>
      <c r="D14080">
        <v>9</v>
      </c>
      <c r="E14080">
        <v>787</v>
      </c>
      <c r="F14080">
        <v>120</v>
      </c>
      <c r="G14080">
        <v>7393</v>
      </c>
      <c r="H14080">
        <v>0.90430390983387898</v>
      </c>
      <c r="I14080">
        <v>1</v>
      </c>
      <c r="J14080">
        <v>0.966855260484069</v>
      </c>
      <c r="K14080" t="s">
        <v>32439</v>
      </c>
      <c r="L14080">
        <v>9</v>
      </c>
      <c r="M14080" t="s">
        <v>5133</v>
      </c>
      <c r="N14080">
        <v>7.4999999999999997E-2</v>
      </c>
      <c r="O14080">
        <v>1.143583227446E-2</v>
      </c>
    </row>
    <row r="14081" spans="1:15">
      <c r="A14081" t="s">
        <v>15470</v>
      </c>
      <c r="B14081" t="s">
        <v>23513</v>
      </c>
      <c r="C14081" t="s">
        <v>15471</v>
      </c>
      <c r="D14081">
        <v>4</v>
      </c>
      <c r="E14081">
        <v>535</v>
      </c>
      <c r="F14081">
        <v>136</v>
      </c>
      <c r="G14081">
        <v>8124</v>
      </c>
      <c r="H14081">
        <v>0.981768682276982</v>
      </c>
      <c r="I14081">
        <v>0.99999999999997702</v>
      </c>
      <c r="J14081">
        <v>0.95041217501583097</v>
      </c>
      <c r="K14081" t="s">
        <v>32440</v>
      </c>
      <c r="L14081">
        <v>4</v>
      </c>
      <c r="M14081" t="s">
        <v>5133</v>
      </c>
      <c r="N14081">
        <v>2.9411764705882401E-2</v>
      </c>
      <c r="O14081">
        <v>7.4766355140186902E-3</v>
      </c>
    </row>
    <row r="14082" spans="1:15">
      <c r="A14082" t="s">
        <v>15470</v>
      </c>
      <c r="B14082" t="s">
        <v>23511</v>
      </c>
      <c r="C14082" t="s">
        <v>15471</v>
      </c>
      <c r="D14082">
        <v>121</v>
      </c>
      <c r="E14082">
        <v>6152</v>
      </c>
      <c r="F14082">
        <v>135</v>
      </c>
      <c r="G14082">
        <v>7804</v>
      </c>
      <c r="H14082">
        <v>6.7742257349342203E-4</v>
      </c>
      <c r="I14082">
        <v>9.6494691837687996E-3</v>
      </c>
      <c r="J14082">
        <v>8.2940400169273596E-3</v>
      </c>
      <c r="K14082" t="s">
        <v>32441</v>
      </c>
      <c r="L14082">
        <v>121</v>
      </c>
      <c r="M14082" t="s">
        <v>5133</v>
      </c>
      <c r="N14082">
        <v>0.89629629629629604</v>
      </c>
      <c r="O14082">
        <v>1.9668400520156001E-2</v>
      </c>
    </row>
    <row r="14083" spans="1:15">
      <c r="A14083" t="s">
        <v>15472</v>
      </c>
      <c r="B14083" t="s">
        <v>23513</v>
      </c>
      <c r="C14083" t="s">
        <v>15473</v>
      </c>
      <c r="D14083">
        <v>3</v>
      </c>
      <c r="E14083">
        <v>535</v>
      </c>
      <c r="F14083">
        <v>45</v>
      </c>
      <c r="G14083">
        <v>8124</v>
      </c>
      <c r="H14083">
        <v>0.57661065886667195</v>
      </c>
      <c r="I14083">
        <v>0.99999999999997702</v>
      </c>
      <c r="J14083">
        <v>0.95041217501583097</v>
      </c>
      <c r="K14083" t="s">
        <v>24361</v>
      </c>
      <c r="L14083">
        <v>3</v>
      </c>
      <c r="M14083" t="s">
        <v>5133</v>
      </c>
      <c r="N14083">
        <v>6.6666666666666693E-2</v>
      </c>
      <c r="O14083">
        <v>5.60747663551402E-3</v>
      </c>
    </row>
    <row r="14084" spans="1:15">
      <c r="A14084" t="s">
        <v>15472</v>
      </c>
      <c r="B14084" t="s">
        <v>23511</v>
      </c>
      <c r="C14084" t="s">
        <v>15473</v>
      </c>
      <c r="D14084">
        <v>34</v>
      </c>
      <c r="E14084">
        <v>6152</v>
      </c>
      <c r="F14084">
        <v>40</v>
      </c>
      <c r="G14084">
        <v>7804</v>
      </c>
      <c r="H14084">
        <v>0.22750713785995699</v>
      </c>
      <c r="I14084">
        <v>0.71382528017432401</v>
      </c>
      <c r="J14084">
        <v>0.61355659322887801</v>
      </c>
      <c r="K14084" t="s">
        <v>32442</v>
      </c>
      <c r="L14084">
        <v>34</v>
      </c>
      <c r="M14084" t="s">
        <v>5133</v>
      </c>
      <c r="N14084">
        <v>0.85</v>
      </c>
      <c r="O14084">
        <v>5.5266579973992204E-3</v>
      </c>
    </row>
    <row r="14085" spans="1:15">
      <c r="A14085" t="s">
        <v>15472</v>
      </c>
      <c r="B14085" t="s">
        <v>23518</v>
      </c>
      <c r="C14085" t="s">
        <v>15473</v>
      </c>
      <c r="D14085">
        <v>2</v>
      </c>
      <c r="E14085">
        <v>787</v>
      </c>
      <c r="F14085">
        <v>35</v>
      </c>
      <c r="G14085">
        <v>7393</v>
      </c>
      <c r="H14085">
        <v>0.89994917912615902</v>
      </c>
      <c r="I14085">
        <v>1</v>
      </c>
      <c r="J14085">
        <v>0.966855260484069</v>
      </c>
      <c r="K14085" t="s">
        <v>24367</v>
      </c>
      <c r="L14085">
        <v>2</v>
      </c>
      <c r="M14085" t="s">
        <v>5133</v>
      </c>
      <c r="N14085">
        <v>5.7142857142857099E-2</v>
      </c>
      <c r="O14085">
        <v>2.5412960609911099E-3</v>
      </c>
    </row>
    <row r="14086" spans="1:15">
      <c r="A14086" t="s">
        <v>15474</v>
      </c>
      <c r="B14086" t="s">
        <v>23511</v>
      </c>
      <c r="C14086" t="s">
        <v>15475</v>
      </c>
      <c r="D14086">
        <v>28</v>
      </c>
      <c r="E14086">
        <v>6152</v>
      </c>
      <c r="F14086">
        <v>29</v>
      </c>
      <c r="G14086">
        <v>7804</v>
      </c>
      <c r="H14086">
        <v>8.7862749835444405E-3</v>
      </c>
      <c r="I14086">
        <v>7.6145138391721004E-2</v>
      </c>
      <c r="J14086">
        <v>6.5449281498066905E-2</v>
      </c>
      <c r="K14086" t="s">
        <v>32443</v>
      </c>
      <c r="L14086">
        <v>28</v>
      </c>
      <c r="M14086" t="s">
        <v>5133</v>
      </c>
      <c r="N14086">
        <v>0.96551724137931005</v>
      </c>
      <c r="O14086">
        <v>4.5513654096228902E-3</v>
      </c>
    </row>
    <row r="14087" spans="1:15">
      <c r="A14087" t="s">
        <v>15474</v>
      </c>
      <c r="B14087" t="s">
        <v>23518</v>
      </c>
      <c r="C14087" t="s">
        <v>15475</v>
      </c>
      <c r="D14087">
        <v>1</v>
      </c>
      <c r="E14087">
        <v>787</v>
      </c>
      <c r="F14087">
        <v>30</v>
      </c>
      <c r="G14087">
        <v>7393</v>
      </c>
      <c r="H14087">
        <v>0.96607788082639701</v>
      </c>
      <c r="I14087">
        <v>1</v>
      </c>
      <c r="J14087">
        <v>0.966855260484069</v>
      </c>
      <c r="K14087" t="s">
        <v>24364</v>
      </c>
      <c r="L14087">
        <v>1</v>
      </c>
      <c r="M14087" t="s">
        <v>5133</v>
      </c>
      <c r="N14087">
        <v>3.3333333333333298E-2</v>
      </c>
      <c r="O14087">
        <v>1.27064803049555E-3</v>
      </c>
    </row>
    <row r="14088" spans="1:15">
      <c r="A14088" t="s">
        <v>15476</v>
      </c>
      <c r="B14088" t="s">
        <v>23518</v>
      </c>
      <c r="C14088" t="s">
        <v>15477</v>
      </c>
      <c r="D14088">
        <v>30</v>
      </c>
      <c r="E14088">
        <v>787</v>
      </c>
      <c r="F14088">
        <v>346</v>
      </c>
      <c r="G14088">
        <v>7393</v>
      </c>
      <c r="H14088">
        <v>0.90769553231651301</v>
      </c>
      <c r="I14088">
        <v>1</v>
      </c>
      <c r="J14088">
        <v>0.966855260484069</v>
      </c>
      <c r="K14088" t="s">
        <v>32444</v>
      </c>
      <c r="L14088">
        <v>30</v>
      </c>
      <c r="M14088" t="s">
        <v>5133</v>
      </c>
      <c r="N14088">
        <v>8.6705202312138699E-2</v>
      </c>
      <c r="O14088">
        <v>3.8119440914866597E-2</v>
      </c>
    </row>
    <row r="14089" spans="1:15">
      <c r="A14089" t="s">
        <v>15476</v>
      </c>
      <c r="B14089" t="s">
        <v>23511</v>
      </c>
      <c r="C14089" t="s">
        <v>15477</v>
      </c>
      <c r="D14089">
        <v>350</v>
      </c>
      <c r="E14089">
        <v>6152</v>
      </c>
      <c r="F14089">
        <v>407</v>
      </c>
      <c r="G14089">
        <v>7804</v>
      </c>
      <c r="H14089" s="34">
        <v>9.8065295361118596E-5</v>
      </c>
      <c r="I14089">
        <v>1.9783869525209301E-3</v>
      </c>
      <c r="J14089">
        <v>1.700489450837E-3</v>
      </c>
      <c r="K14089" t="s">
        <v>32445</v>
      </c>
      <c r="L14089">
        <v>350</v>
      </c>
      <c r="M14089" t="s">
        <v>5133</v>
      </c>
      <c r="N14089">
        <v>0.85995085995085996</v>
      </c>
      <c r="O14089">
        <v>5.6892067620286098E-2</v>
      </c>
    </row>
    <row r="14090" spans="1:15">
      <c r="A14090" t="s">
        <v>15476</v>
      </c>
      <c r="B14090" t="s">
        <v>23513</v>
      </c>
      <c r="C14090" t="s">
        <v>15477</v>
      </c>
      <c r="D14090">
        <v>9</v>
      </c>
      <c r="E14090">
        <v>535</v>
      </c>
      <c r="F14090">
        <v>413</v>
      </c>
      <c r="G14090">
        <v>8124</v>
      </c>
      <c r="H14090">
        <v>0.99999331606394204</v>
      </c>
      <c r="I14090">
        <v>0.99999999999997702</v>
      </c>
      <c r="J14090">
        <v>0.95041217501583097</v>
      </c>
      <c r="K14090" t="s">
        <v>32446</v>
      </c>
      <c r="L14090">
        <v>9</v>
      </c>
      <c r="M14090" t="s">
        <v>5133</v>
      </c>
      <c r="N14090">
        <v>2.17917675544794E-2</v>
      </c>
      <c r="O14090">
        <v>1.6822429906542102E-2</v>
      </c>
    </row>
    <row r="14091" spans="1:15">
      <c r="A14091" t="s">
        <v>15478</v>
      </c>
      <c r="B14091" t="s">
        <v>23511</v>
      </c>
      <c r="C14091" t="s">
        <v>15479</v>
      </c>
      <c r="D14091">
        <v>148</v>
      </c>
      <c r="E14091">
        <v>6152</v>
      </c>
      <c r="F14091">
        <v>169</v>
      </c>
      <c r="G14091">
        <v>7804</v>
      </c>
      <c r="H14091">
        <v>2.1228461400166899E-3</v>
      </c>
      <c r="I14091">
        <v>2.4472389049724E-2</v>
      </c>
      <c r="J14091">
        <v>2.1034833131510101E-2</v>
      </c>
      <c r="K14091" t="s">
        <v>32447</v>
      </c>
      <c r="L14091">
        <v>148</v>
      </c>
      <c r="M14091" t="s">
        <v>5133</v>
      </c>
      <c r="N14091">
        <v>0.87573964497041401</v>
      </c>
      <c r="O14091">
        <v>2.4057217165149501E-2</v>
      </c>
    </row>
    <row r="14092" spans="1:15">
      <c r="A14092" t="s">
        <v>15478</v>
      </c>
      <c r="B14092" t="s">
        <v>23518</v>
      </c>
      <c r="C14092" t="s">
        <v>15479</v>
      </c>
      <c r="D14092">
        <v>9</v>
      </c>
      <c r="E14092">
        <v>787</v>
      </c>
      <c r="F14092">
        <v>134</v>
      </c>
      <c r="G14092">
        <v>7393</v>
      </c>
      <c r="H14092">
        <v>0.95599147594940004</v>
      </c>
      <c r="I14092">
        <v>1</v>
      </c>
      <c r="J14092">
        <v>0.966855260484069</v>
      </c>
      <c r="K14092" t="s">
        <v>32448</v>
      </c>
      <c r="L14092">
        <v>9</v>
      </c>
      <c r="M14092" t="s">
        <v>5133</v>
      </c>
      <c r="N14092">
        <v>6.7164179104477598E-2</v>
      </c>
      <c r="O14092">
        <v>1.143583227446E-2</v>
      </c>
    </row>
    <row r="14093" spans="1:15">
      <c r="A14093" t="s">
        <v>15478</v>
      </c>
      <c r="B14093" t="s">
        <v>23513</v>
      </c>
      <c r="C14093" t="s">
        <v>15479</v>
      </c>
      <c r="D14093">
        <v>6</v>
      </c>
      <c r="E14093">
        <v>535</v>
      </c>
      <c r="F14093">
        <v>174</v>
      </c>
      <c r="G14093">
        <v>8124</v>
      </c>
      <c r="H14093">
        <v>0.97630235476002403</v>
      </c>
      <c r="I14093">
        <v>0.99999999999997702</v>
      </c>
      <c r="J14093">
        <v>0.95041217501583097</v>
      </c>
      <c r="K14093" t="s">
        <v>32449</v>
      </c>
      <c r="L14093">
        <v>6</v>
      </c>
      <c r="M14093" t="s">
        <v>5133</v>
      </c>
      <c r="N14093">
        <v>3.4482758620689703E-2</v>
      </c>
      <c r="O14093">
        <v>1.1214953271028E-2</v>
      </c>
    </row>
    <row r="14094" spans="1:15">
      <c r="A14094" t="s">
        <v>15480</v>
      </c>
      <c r="B14094" t="s">
        <v>23511</v>
      </c>
      <c r="C14094" t="s">
        <v>15481</v>
      </c>
      <c r="D14094">
        <v>58</v>
      </c>
      <c r="E14094">
        <v>6152</v>
      </c>
      <c r="F14094">
        <v>63</v>
      </c>
      <c r="G14094">
        <v>7804</v>
      </c>
      <c r="H14094">
        <v>4.1809519045988503E-3</v>
      </c>
      <c r="I14094">
        <v>4.2610218944902301E-2</v>
      </c>
      <c r="J14094">
        <v>3.6624901777345703E-2</v>
      </c>
      <c r="K14094" t="s">
        <v>32450</v>
      </c>
      <c r="L14094">
        <v>58</v>
      </c>
      <c r="M14094" t="s">
        <v>5133</v>
      </c>
      <c r="N14094">
        <v>0.92063492063492103</v>
      </c>
      <c r="O14094">
        <v>9.4278283485045508E-3</v>
      </c>
    </row>
    <row r="14095" spans="1:15">
      <c r="A14095" t="s">
        <v>15480</v>
      </c>
      <c r="B14095" t="s">
        <v>23518</v>
      </c>
      <c r="C14095" t="s">
        <v>15481</v>
      </c>
      <c r="D14095">
        <v>2</v>
      </c>
      <c r="E14095">
        <v>787</v>
      </c>
      <c r="F14095">
        <v>60</v>
      </c>
      <c r="G14095">
        <v>7393</v>
      </c>
      <c r="H14095">
        <v>0.99068705192925099</v>
      </c>
      <c r="I14095">
        <v>1</v>
      </c>
      <c r="J14095">
        <v>0.966855260484069</v>
      </c>
      <c r="K14095" t="s">
        <v>32451</v>
      </c>
      <c r="L14095">
        <v>2</v>
      </c>
      <c r="M14095" t="s">
        <v>5133</v>
      </c>
      <c r="N14095">
        <v>3.3333333333333298E-2</v>
      </c>
      <c r="O14095">
        <v>2.5412960609911099E-3</v>
      </c>
    </row>
    <row r="14096" spans="1:15">
      <c r="A14096" t="s">
        <v>15482</v>
      </c>
      <c r="B14096" t="s">
        <v>23511</v>
      </c>
      <c r="C14096" t="s">
        <v>15483</v>
      </c>
      <c r="D14096">
        <v>69</v>
      </c>
      <c r="E14096">
        <v>6152</v>
      </c>
      <c r="F14096">
        <v>81</v>
      </c>
      <c r="G14096">
        <v>7804</v>
      </c>
      <c r="H14096">
        <v>9.8525961569329606E-2</v>
      </c>
      <c r="I14096">
        <v>0.42599389180941999</v>
      </c>
      <c r="J14096">
        <v>0.36615593234673499</v>
      </c>
      <c r="K14096" t="s">
        <v>32452</v>
      </c>
      <c r="L14096">
        <v>69</v>
      </c>
      <c r="M14096" t="s">
        <v>5133</v>
      </c>
      <c r="N14096">
        <v>0.85185185185185197</v>
      </c>
      <c r="O14096">
        <v>1.1215864759427799E-2</v>
      </c>
    </row>
    <row r="14097" spans="1:15">
      <c r="A14097" t="s">
        <v>15482</v>
      </c>
      <c r="B14097" t="s">
        <v>23513</v>
      </c>
      <c r="C14097" t="s">
        <v>15483</v>
      </c>
      <c r="D14097">
        <v>6</v>
      </c>
      <c r="E14097">
        <v>535</v>
      </c>
      <c r="F14097">
        <v>82</v>
      </c>
      <c r="G14097">
        <v>8124</v>
      </c>
      <c r="H14097">
        <v>0.45651095828944999</v>
      </c>
      <c r="I14097">
        <v>0.99999999999997702</v>
      </c>
      <c r="J14097">
        <v>0.95041217501583097</v>
      </c>
      <c r="K14097" t="s">
        <v>32453</v>
      </c>
      <c r="L14097">
        <v>6</v>
      </c>
      <c r="M14097" t="s">
        <v>5133</v>
      </c>
      <c r="N14097">
        <v>7.3170731707317097E-2</v>
      </c>
      <c r="O14097">
        <v>1.1214953271028E-2</v>
      </c>
    </row>
    <row r="14098" spans="1:15">
      <c r="A14098" t="s">
        <v>15482</v>
      </c>
      <c r="B14098" t="s">
        <v>23518</v>
      </c>
      <c r="C14098" t="s">
        <v>15483</v>
      </c>
      <c r="D14098">
        <v>2</v>
      </c>
      <c r="E14098">
        <v>787</v>
      </c>
      <c r="F14098">
        <v>73</v>
      </c>
      <c r="G14098">
        <v>7393</v>
      </c>
      <c r="H14098">
        <v>0.99746497170198101</v>
      </c>
      <c r="I14098">
        <v>1</v>
      </c>
      <c r="J14098">
        <v>0.966855260484069</v>
      </c>
      <c r="K14098" t="s">
        <v>32454</v>
      </c>
      <c r="L14098">
        <v>2</v>
      </c>
      <c r="M14098" t="s">
        <v>5133</v>
      </c>
      <c r="N14098">
        <v>2.7397260273972601E-2</v>
      </c>
      <c r="O14098">
        <v>2.5412960609911099E-3</v>
      </c>
    </row>
    <row r="14099" spans="1:15">
      <c r="A14099" t="s">
        <v>15484</v>
      </c>
      <c r="B14099" t="s">
        <v>23511</v>
      </c>
      <c r="C14099" t="s">
        <v>15485</v>
      </c>
      <c r="D14099">
        <v>44</v>
      </c>
      <c r="E14099">
        <v>6152</v>
      </c>
      <c r="F14099">
        <v>51</v>
      </c>
      <c r="G14099">
        <v>7804</v>
      </c>
      <c r="H14099">
        <v>0.125866903845883</v>
      </c>
      <c r="I14099">
        <v>0.50249783794108704</v>
      </c>
      <c r="J14099">
        <v>0.43191362104283798</v>
      </c>
      <c r="K14099" t="s">
        <v>32455</v>
      </c>
      <c r="L14099">
        <v>44</v>
      </c>
      <c r="M14099" t="s">
        <v>5133</v>
      </c>
      <c r="N14099">
        <v>0.86274509803921595</v>
      </c>
      <c r="O14099">
        <v>7.1521456436931096E-3</v>
      </c>
    </row>
    <row r="14100" spans="1:15">
      <c r="A14100" t="s">
        <v>15484</v>
      </c>
      <c r="B14100" t="s">
        <v>23513</v>
      </c>
      <c r="C14100" t="s">
        <v>15485</v>
      </c>
      <c r="D14100">
        <v>3</v>
      </c>
      <c r="E14100">
        <v>535</v>
      </c>
      <c r="F14100">
        <v>53</v>
      </c>
      <c r="G14100">
        <v>8124</v>
      </c>
      <c r="H14100">
        <v>0.68766094771566899</v>
      </c>
      <c r="I14100">
        <v>0.99999999999997702</v>
      </c>
      <c r="J14100">
        <v>0.95041217501583097</v>
      </c>
      <c r="K14100" t="s">
        <v>32456</v>
      </c>
      <c r="L14100">
        <v>3</v>
      </c>
      <c r="M14100" t="s">
        <v>5133</v>
      </c>
      <c r="N14100">
        <v>5.6603773584905703E-2</v>
      </c>
      <c r="O14100">
        <v>5.60747663551402E-3</v>
      </c>
    </row>
    <row r="14101" spans="1:15">
      <c r="A14101" t="s">
        <v>15484</v>
      </c>
      <c r="B14101" t="s">
        <v>23518</v>
      </c>
      <c r="C14101" t="s">
        <v>15485</v>
      </c>
      <c r="D14101">
        <v>1</v>
      </c>
      <c r="E14101">
        <v>787</v>
      </c>
      <c r="F14101">
        <v>44</v>
      </c>
      <c r="G14101">
        <v>7393</v>
      </c>
      <c r="H14101">
        <v>0.99304114429892898</v>
      </c>
      <c r="I14101">
        <v>1</v>
      </c>
      <c r="J14101">
        <v>0.966855260484069</v>
      </c>
      <c r="K14101" t="s">
        <v>23527</v>
      </c>
      <c r="L14101">
        <v>1</v>
      </c>
      <c r="M14101" t="s">
        <v>5133</v>
      </c>
      <c r="N14101">
        <v>2.27272727272727E-2</v>
      </c>
      <c r="O14101">
        <v>1.27064803049555E-3</v>
      </c>
    </row>
    <row r="14102" spans="1:15">
      <c r="A14102" t="s">
        <v>15486</v>
      </c>
      <c r="B14102" t="s">
        <v>23513</v>
      </c>
      <c r="C14102" t="s">
        <v>15487</v>
      </c>
      <c r="D14102">
        <v>1</v>
      </c>
      <c r="E14102">
        <v>535</v>
      </c>
      <c r="F14102">
        <v>20</v>
      </c>
      <c r="G14102">
        <v>8124</v>
      </c>
      <c r="H14102">
        <v>0.74439135767793496</v>
      </c>
      <c r="I14102">
        <v>0.99999999999997702</v>
      </c>
      <c r="J14102">
        <v>0.95041217501583097</v>
      </c>
      <c r="K14102" t="s">
        <v>26809</v>
      </c>
      <c r="L14102">
        <v>1</v>
      </c>
      <c r="M14102" t="s">
        <v>5133</v>
      </c>
      <c r="N14102">
        <v>0.05</v>
      </c>
      <c r="O14102">
        <v>1.8691588785046699E-3</v>
      </c>
    </row>
    <row r="14103" spans="1:15">
      <c r="A14103" t="s">
        <v>15486</v>
      </c>
      <c r="B14103" t="s">
        <v>23511</v>
      </c>
      <c r="C14103" t="s">
        <v>15487</v>
      </c>
      <c r="D14103">
        <v>17</v>
      </c>
      <c r="E14103">
        <v>6152</v>
      </c>
      <c r="F14103">
        <v>19</v>
      </c>
      <c r="G14103">
        <v>7804</v>
      </c>
      <c r="H14103">
        <v>0.20051287893879999</v>
      </c>
      <c r="I14103">
        <v>0.65495995127819795</v>
      </c>
      <c r="J14103">
        <v>0.56295988327769197</v>
      </c>
      <c r="K14103" t="s">
        <v>32457</v>
      </c>
      <c r="L14103">
        <v>17</v>
      </c>
      <c r="M14103" t="s">
        <v>5133</v>
      </c>
      <c r="N14103">
        <v>0.89473684210526305</v>
      </c>
      <c r="O14103">
        <v>2.7633289986996102E-3</v>
      </c>
    </row>
    <row r="14104" spans="1:15">
      <c r="A14104" t="s">
        <v>15488</v>
      </c>
      <c r="B14104" t="s">
        <v>23511</v>
      </c>
      <c r="C14104" t="s">
        <v>15489</v>
      </c>
      <c r="D14104">
        <v>3</v>
      </c>
      <c r="E14104">
        <v>6152</v>
      </c>
      <c r="F14104">
        <v>4</v>
      </c>
      <c r="G14104">
        <v>7804</v>
      </c>
      <c r="H14104">
        <v>0.80103341611958101</v>
      </c>
      <c r="I14104">
        <v>0.968912233598893</v>
      </c>
      <c r="J14104">
        <v>0.832812322140707</v>
      </c>
      <c r="K14104" t="s">
        <v>27870</v>
      </c>
      <c r="L14104">
        <v>3</v>
      </c>
      <c r="M14104" t="s">
        <v>5133</v>
      </c>
      <c r="N14104">
        <v>0.75</v>
      </c>
      <c r="O14104">
        <v>4.8764629388816603E-4</v>
      </c>
    </row>
    <row r="14105" spans="1:15">
      <c r="A14105" t="s">
        <v>15488</v>
      </c>
      <c r="B14105" t="s">
        <v>23518</v>
      </c>
      <c r="C14105" t="s">
        <v>15489</v>
      </c>
      <c r="D14105">
        <v>1</v>
      </c>
      <c r="E14105">
        <v>787</v>
      </c>
      <c r="F14105">
        <v>4</v>
      </c>
      <c r="G14105">
        <v>7393</v>
      </c>
      <c r="H14105">
        <v>0.362574478289521</v>
      </c>
      <c r="I14105">
        <v>1</v>
      </c>
      <c r="J14105">
        <v>0.966855260484069</v>
      </c>
      <c r="K14105" t="s">
        <v>24295</v>
      </c>
      <c r="L14105">
        <v>1</v>
      </c>
      <c r="M14105" t="s">
        <v>5133</v>
      </c>
      <c r="N14105">
        <v>0.25</v>
      </c>
      <c r="O14105">
        <v>1.27064803049555E-3</v>
      </c>
    </row>
    <row r="14106" spans="1:15">
      <c r="A14106" t="s">
        <v>15490</v>
      </c>
      <c r="B14106" t="s">
        <v>23511</v>
      </c>
      <c r="C14106" t="s">
        <v>15491</v>
      </c>
      <c r="D14106">
        <v>84</v>
      </c>
      <c r="E14106">
        <v>6152</v>
      </c>
      <c r="F14106">
        <v>101</v>
      </c>
      <c r="G14106">
        <v>7804</v>
      </c>
      <c r="H14106">
        <v>0.17115118473343799</v>
      </c>
      <c r="I14106">
        <v>0.60627065196666896</v>
      </c>
      <c r="J14106">
        <v>0.52110980953837704</v>
      </c>
      <c r="K14106" t="s">
        <v>32458</v>
      </c>
      <c r="L14106">
        <v>84</v>
      </c>
      <c r="M14106" t="s">
        <v>5133</v>
      </c>
      <c r="N14106">
        <v>0.83168316831683198</v>
      </c>
      <c r="O14106">
        <v>1.3654096228868699E-2</v>
      </c>
    </row>
    <row r="14107" spans="1:15">
      <c r="A14107" t="s">
        <v>15490</v>
      </c>
      <c r="B14107" t="s">
        <v>23518</v>
      </c>
      <c r="C14107" t="s">
        <v>15491</v>
      </c>
      <c r="D14107">
        <v>8</v>
      </c>
      <c r="E14107">
        <v>787</v>
      </c>
      <c r="F14107">
        <v>92</v>
      </c>
      <c r="G14107">
        <v>7393</v>
      </c>
      <c r="H14107">
        <v>0.77726888076435596</v>
      </c>
      <c r="I14107">
        <v>1</v>
      </c>
      <c r="J14107">
        <v>0.966855260484069</v>
      </c>
      <c r="K14107" t="s">
        <v>31852</v>
      </c>
      <c r="L14107">
        <v>8</v>
      </c>
      <c r="M14107" t="s">
        <v>5133</v>
      </c>
      <c r="N14107">
        <v>8.6956521739130405E-2</v>
      </c>
      <c r="O14107">
        <v>1.01651842439644E-2</v>
      </c>
    </row>
    <row r="14108" spans="1:15">
      <c r="A14108" t="s">
        <v>15490</v>
      </c>
      <c r="B14108" t="s">
        <v>23513</v>
      </c>
      <c r="C14108" t="s">
        <v>15491</v>
      </c>
      <c r="D14108">
        <v>5</v>
      </c>
      <c r="E14108">
        <v>535</v>
      </c>
      <c r="F14108">
        <v>104</v>
      </c>
      <c r="G14108">
        <v>8124</v>
      </c>
      <c r="H14108">
        <v>0.82387934218244396</v>
      </c>
      <c r="I14108">
        <v>0.99999999999997702</v>
      </c>
      <c r="J14108">
        <v>0.95041217501583097</v>
      </c>
      <c r="K14108" t="s">
        <v>31854</v>
      </c>
      <c r="L14108">
        <v>5</v>
      </c>
      <c r="M14108" t="s">
        <v>5133</v>
      </c>
      <c r="N14108">
        <v>4.80769230769231E-2</v>
      </c>
      <c r="O14108">
        <v>9.3457943925233603E-3</v>
      </c>
    </row>
    <row r="14109" spans="1:15">
      <c r="A14109" t="s">
        <v>15492</v>
      </c>
      <c r="B14109" t="s">
        <v>23513</v>
      </c>
      <c r="C14109" t="s">
        <v>15493</v>
      </c>
      <c r="D14109">
        <v>1</v>
      </c>
      <c r="E14109">
        <v>535</v>
      </c>
      <c r="F14109">
        <v>40</v>
      </c>
      <c r="G14109">
        <v>8124</v>
      </c>
      <c r="H14109">
        <v>0.93489173986920704</v>
      </c>
      <c r="I14109">
        <v>0.99999999999997702</v>
      </c>
      <c r="J14109">
        <v>0.95041217501583097</v>
      </c>
      <c r="K14109" t="s">
        <v>30299</v>
      </c>
      <c r="L14109">
        <v>1</v>
      </c>
      <c r="M14109" t="s">
        <v>5133</v>
      </c>
      <c r="N14109">
        <v>2.5000000000000001E-2</v>
      </c>
      <c r="O14109">
        <v>1.8691588785046699E-3</v>
      </c>
    </row>
    <row r="14110" spans="1:15">
      <c r="A14110" t="s">
        <v>15492</v>
      </c>
      <c r="B14110" t="s">
        <v>23518</v>
      </c>
      <c r="C14110" t="s">
        <v>15493</v>
      </c>
      <c r="D14110">
        <v>4</v>
      </c>
      <c r="E14110">
        <v>787</v>
      </c>
      <c r="F14110">
        <v>40</v>
      </c>
      <c r="G14110">
        <v>7393</v>
      </c>
      <c r="H14110">
        <v>0.62880864510004697</v>
      </c>
      <c r="I14110">
        <v>1</v>
      </c>
      <c r="J14110">
        <v>0.966855260484069</v>
      </c>
      <c r="K14110" t="s">
        <v>30306</v>
      </c>
      <c r="L14110">
        <v>4</v>
      </c>
      <c r="M14110" t="s">
        <v>5133</v>
      </c>
      <c r="N14110">
        <v>0.1</v>
      </c>
      <c r="O14110">
        <v>5.0825921219822103E-3</v>
      </c>
    </row>
    <row r="14111" spans="1:15">
      <c r="A14111" t="s">
        <v>15492</v>
      </c>
      <c r="B14111" t="s">
        <v>23511</v>
      </c>
      <c r="C14111" t="s">
        <v>15493</v>
      </c>
      <c r="D14111">
        <v>38</v>
      </c>
      <c r="E14111">
        <v>6152</v>
      </c>
      <c r="F14111">
        <v>44</v>
      </c>
      <c r="G14111">
        <v>7804</v>
      </c>
      <c r="H14111">
        <v>0.14762942674181101</v>
      </c>
      <c r="I14111">
        <v>0.54611425167193095</v>
      </c>
      <c r="J14111">
        <v>0.46940338073728599</v>
      </c>
      <c r="K14111" t="s">
        <v>31855</v>
      </c>
      <c r="L14111">
        <v>38</v>
      </c>
      <c r="M14111" t="s">
        <v>5133</v>
      </c>
      <c r="N14111">
        <v>0.86363636363636398</v>
      </c>
      <c r="O14111">
        <v>6.1768530559167803E-3</v>
      </c>
    </row>
    <row r="14112" spans="1:15">
      <c r="A14112" t="s">
        <v>15494</v>
      </c>
      <c r="B14112" t="s">
        <v>23511</v>
      </c>
      <c r="C14112" t="s">
        <v>15495</v>
      </c>
      <c r="D14112">
        <v>25</v>
      </c>
      <c r="E14112">
        <v>6152</v>
      </c>
      <c r="F14112">
        <v>30</v>
      </c>
      <c r="G14112">
        <v>7804</v>
      </c>
      <c r="H14112">
        <v>0.36624958111348199</v>
      </c>
      <c r="I14112">
        <v>0.90829480295553899</v>
      </c>
      <c r="J14112">
        <v>0.78070962240619901</v>
      </c>
      <c r="K14112" t="s">
        <v>32459</v>
      </c>
      <c r="L14112">
        <v>25</v>
      </c>
      <c r="M14112" t="s">
        <v>5133</v>
      </c>
      <c r="N14112">
        <v>0.83333333333333304</v>
      </c>
      <c r="O14112">
        <v>4.0637191157347199E-3</v>
      </c>
    </row>
    <row r="14113" spans="1:15">
      <c r="A14113" t="s">
        <v>15494</v>
      </c>
      <c r="B14113" t="s">
        <v>23513</v>
      </c>
      <c r="C14113" t="s">
        <v>15495</v>
      </c>
      <c r="D14113">
        <v>1</v>
      </c>
      <c r="E14113">
        <v>535</v>
      </c>
      <c r="F14113">
        <v>31</v>
      </c>
      <c r="G14113">
        <v>8124</v>
      </c>
      <c r="H14113">
        <v>0.879469540147234</v>
      </c>
      <c r="I14113">
        <v>0.99999999999997702</v>
      </c>
      <c r="J14113">
        <v>0.95041217501583097</v>
      </c>
      <c r="K14113" t="s">
        <v>23649</v>
      </c>
      <c r="L14113">
        <v>1</v>
      </c>
      <c r="M14113" t="s">
        <v>5133</v>
      </c>
      <c r="N14113">
        <v>3.2258064516128997E-2</v>
      </c>
      <c r="O14113">
        <v>1.8691588785046699E-3</v>
      </c>
    </row>
    <row r="14114" spans="1:15">
      <c r="A14114" t="s">
        <v>15494</v>
      </c>
      <c r="B14114" t="s">
        <v>23518</v>
      </c>
      <c r="C14114" t="s">
        <v>15495</v>
      </c>
      <c r="D14114">
        <v>2</v>
      </c>
      <c r="E14114">
        <v>787</v>
      </c>
      <c r="F14114">
        <v>27</v>
      </c>
      <c r="G14114">
        <v>7393</v>
      </c>
      <c r="H14114">
        <v>0.79863159465376998</v>
      </c>
      <c r="I14114">
        <v>1</v>
      </c>
      <c r="J14114">
        <v>0.966855260484069</v>
      </c>
      <c r="K14114" t="s">
        <v>31857</v>
      </c>
      <c r="L14114">
        <v>2</v>
      </c>
      <c r="M14114" t="s">
        <v>5133</v>
      </c>
      <c r="N14114">
        <v>7.4074074074074098E-2</v>
      </c>
      <c r="O14114">
        <v>2.5412960609911099E-3</v>
      </c>
    </row>
    <row r="14115" spans="1:15">
      <c r="A14115" t="s">
        <v>15496</v>
      </c>
      <c r="B14115" t="s">
        <v>23511</v>
      </c>
      <c r="C14115" t="s">
        <v>15497</v>
      </c>
      <c r="D14115">
        <v>2</v>
      </c>
      <c r="E14115">
        <v>6152</v>
      </c>
      <c r="F14115">
        <v>2</v>
      </c>
      <c r="G14115">
        <v>7804</v>
      </c>
      <c r="H14115">
        <v>0.62141708038142995</v>
      </c>
      <c r="I14115">
        <v>0.968912233598893</v>
      </c>
      <c r="J14115">
        <v>0.832812322140707</v>
      </c>
      <c r="K14115" t="s">
        <v>24639</v>
      </c>
      <c r="L14115">
        <v>2</v>
      </c>
      <c r="M14115" t="s">
        <v>5133</v>
      </c>
      <c r="N14115">
        <v>1</v>
      </c>
      <c r="O14115">
        <v>3.2509752925877802E-4</v>
      </c>
    </row>
    <row r="14116" spans="1:15">
      <c r="A14116" t="s">
        <v>15498</v>
      </c>
      <c r="B14116" t="s">
        <v>23511</v>
      </c>
      <c r="C14116" t="s">
        <v>15499</v>
      </c>
      <c r="D14116">
        <v>1</v>
      </c>
      <c r="E14116">
        <v>6152</v>
      </c>
      <c r="F14116">
        <v>1</v>
      </c>
      <c r="G14116">
        <v>7804</v>
      </c>
      <c r="H14116">
        <v>0.788313685289595</v>
      </c>
      <c r="I14116">
        <v>0.968912233598893</v>
      </c>
      <c r="J14116">
        <v>0.832812322140707</v>
      </c>
      <c r="K14116" t="s">
        <v>29181</v>
      </c>
      <c r="L14116">
        <v>1</v>
      </c>
      <c r="M14116" t="s">
        <v>5133</v>
      </c>
      <c r="N14116">
        <v>1</v>
      </c>
      <c r="O14116">
        <v>1.6254876462938901E-4</v>
      </c>
    </row>
    <row r="14117" spans="1:15">
      <c r="A14117" t="s">
        <v>15500</v>
      </c>
      <c r="B14117" t="s">
        <v>23511</v>
      </c>
      <c r="C14117" t="s">
        <v>15501</v>
      </c>
      <c r="D14117">
        <v>1</v>
      </c>
      <c r="E14117">
        <v>6152</v>
      </c>
      <c r="F14117">
        <v>1</v>
      </c>
      <c r="G14117">
        <v>7804</v>
      </c>
      <c r="H14117">
        <v>0.788313685289595</v>
      </c>
      <c r="I14117">
        <v>0.968912233598893</v>
      </c>
      <c r="J14117">
        <v>0.832812322140707</v>
      </c>
      <c r="K14117" t="s">
        <v>29181</v>
      </c>
      <c r="L14117">
        <v>1</v>
      </c>
      <c r="M14117" t="s">
        <v>5133</v>
      </c>
      <c r="N14117">
        <v>1</v>
      </c>
      <c r="O14117">
        <v>1.6254876462938901E-4</v>
      </c>
    </row>
    <row r="14118" spans="1:15">
      <c r="A14118" t="s">
        <v>15502</v>
      </c>
      <c r="B14118" t="s">
        <v>23513</v>
      </c>
      <c r="C14118" t="s">
        <v>15503</v>
      </c>
      <c r="D14118">
        <v>5</v>
      </c>
      <c r="E14118">
        <v>535</v>
      </c>
      <c r="F14118">
        <v>57</v>
      </c>
      <c r="G14118">
        <v>8124</v>
      </c>
      <c r="H14118">
        <v>0.32121282313815402</v>
      </c>
      <c r="I14118">
        <v>0.97804040131218795</v>
      </c>
      <c r="J14118">
        <v>0.92954150506449396</v>
      </c>
      <c r="K14118" t="s">
        <v>32460</v>
      </c>
      <c r="L14118">
        <v>5</v>
      </c>
      <c r="M14118" t="s">
        <v>1463</v>
      </c>
      <c r="N14118">
        <v>8.7719298245614002E-2</v>
      </c>
      <c r="O14118">
        <v>9.3457943925233603E-3</v>
      </c>
    </row>
    <row r="14119" spans="1:15">
      <c r="A14119" t="s">
        <v>15502</v>
      </c>
      <c r="B14119" t="s">
        <v>23511</v>
      </c>
      <c r="C14119" t="s">
        <v>15503</v>
      </c>
      <c r="D14119">
        <v>41</v>
      </c>
      <c r="E14119">
        <v>6152</v>
      </c>
      <c r="F14119">
        <v>56</v>
      </c>
      <c r="G14119">
        <v>7804</v>
      </c>
      <c r="H14119">
        <v>0.88233758549890196</v>
      </c>
      <c r="I14119">
        <v>1</v>
      </c>
      <c r="J14119">
        <v>0.85953329234717102</v>
      </c>
      <c r="K14119" t="s">
        <v>32461</v>
      </c>
      <c r="L14119">
        <v>41</v>
      </c>
      <c r="M14119" t="s">
        <v>1463</v>
      </c>
      <c r="N14119">
        <v>0.73214285714285698</v>
      </c>
      <c r="O14119">
        <v>6.6644993498049402E-3</v>
      </c>
    </row>
    <row r="14120" spans="1:15">
      <c r="A14120" t="s">
        <v>15502</v>
      </c>
      <c r="B14120" t="s">
        <v>23518</v>
      </c>
      <c r="C14120" t="s">
        <v>15503</v>
      </c>
      <c r="D14120">
        <v>6</v>
      </c>
      <c r="E14120">
        <v>787</v>
      </c>
      <c r="F14120">
        <v>52</v>
      </c>
      <c r="G14120">
        <v>7393</v>
      </c>
      <c r="H14120">
        <v>0.48255255755207599</v>
      </c>
      <c r="I14120">
        <v>1</v>
      </c>
      <c r="J14120">
        <v>0.966855260484069</v>
      </c>
      <c r="K14120" t="s">
        <v>32462</v>
      </c>
      <c r="L14120">
        <v>6</v>
      </c>
      <c r="M14120" t="s">
        <v>1463</v>
      </c>
      <c r="N14120">
        <v>0.115384615384615</v>
      </c>
      <c r="O14120">
        <v>7.6238881829733202E-3</v>
      </c>
    </row>
    <row r="14121" spans="1:15">
      <c r="A14121" t="s">
        <v>15504</v>
      </c>
      <c r="B14121" t="s">
        <v>23511</v>
      </c>
      <c r="C14121" t="s">
        <v>15505</v>
      </c>
      <c r="D14121">
        <v>4</v>
      </c>
      <c r="E14121">
        <v>6152</v>
      </c>
      <c r="F14121">
        <v>4</v>
      </c>
      <c r="G14121">
        <v>7804</v>
      </c>
      <c r="H14121">
        <v>0.38610601832086699</v>
      </c>
      <c r="I14121">
        <v>0.90829480295553899</v>
      </c>
      <c r="J14121">
        <v>0.78070962240619901</v>
      </c>
      <c r="K14121" t="s">
        <v>32463</v>
      </c>
      <c r="L14121">
        <v>4</v>
      </c>
      <c r="M14121" t="s">
        <v>5133</v>
      </c>
      <c r="N14121">
        <v>1</v>
      </c>
      <c r="O14121">
        <v>6.5019505851755496E-4</v>
      </c>
    </row>
    <row r="14122" spans="1:15">
      <c r="A14122" t="s">
        <v>15506</v>
      </c>
      <c r="B14122" t="s">
        <v>23511</v>
      </c>
      <c r="C14122" t="s">
        <v>15507</v>
      </c>
      <c r="D14122">
        <v>3</v>
      </c>
      <c r="E14122">
        <v>6152</v>
      </c>
      <c r="F14122">
        <v>3</v>
      </c>
      <c r="G14122">
        <v>7804</v>
      </c>
      <c r="H14122">
        <v>0.489837867770546</v>
      </c>
      <c r="I14122">
        <v>0.96083957126938102</v>
      </c>
      <c r="J14122">
        <v>0.82587360011061495</v>
      </c>
      <c r="K14122" t="s">
        <v>32464</v>
      </c>
      <c r="L14122">
        <v>3</v>
      </c>
      <c r="M14122" t="s">
        <v>5133</v>
      </c>
      <c r="N14122">
        <v>1</v>
      </c>
      <c r="O14122">
        <v>4.8764629388816603E-4</v>
      </c>
    </row>
    <row r="14123" spans="1:15">
      <c r="A14123" t="s">
        <v>15508</v>
      </c>
      <c r="B14123" t="s">
        <v>23518</v>
      </c>
      <c r="C14123" t="s">
        <v>15509</v>
      </c>
      <c r="D14123">
        <v>3</v>
      </c>
      <c r="E14123">
        <v>787</v>
      </c>
      <c r="F14123">
        <v>26</v>
      </c>
      <c r="G14123">
        <v>7393</v>
      </c>
      <c r="H14123">
        <v>0.53353904930310803</v>
      </c>
      <c r="I14123">
        <v>1</v>
      </c>
      <c r="J14123">
        <v>0.966855260484069</v>
      </c>
      <c r="K14123" t="s">
        <v>32465</v>
      </c>
      <c r="L14123">
        <v>3</v>
      </c>
      <c r="M14123" t="s">
        <v>1463</v>
      </c>
      <c r="N14123">
        <v>0.115384615384615</v>
      </c>
      <c r="O14123">
        <v>3.8119440914866601E-3</v>
      </c>
    </row>
    <row r="14124" spans="1:15">
      <c r="A14124" t="s">
        <v>15508</v>
      </c>
      <c r="B14124" t="s">
        <v>23513</v>
      </c>
      <c r="C14124" t="s">
        <v>15509</v>
      </c>
      <c r="D14124">
        <v>2</v>
      </c>
      <c r="E14124">
        <v>535</v>
      </c>
      <c r="F14124">
        <v>24</v>
      </c>
      <c r="G14124">
        <v>8124</v>
      </c>
      <c r="H14124">
        <v>0.47543339844096799</v>
      </c>
      <c r="I14124">
        <v>0.99999999999997702</v>
      </c>
      <c r="J14124">
        <v>0.95041217501583097</v>
      </c>
      <c r="K14124" t="s">
        <v>32466</v>
      </c>
      <c r="L14124">
        <v>2</v>
      </c>
      <c r="M14124" t="s">
        <v>1463</v>
      </c>
      <c r="N14124">
        <v>8.3333333333333301E-2</v>
      </c>
      <c r="O14124">
        <v>3.7383177570093499E-3</v>
      </c>
    </row>
    <row r="14125" spans="1:15">
      <c r="A14125" t="s">
        <v>15508</v>
      </c>
      <c r="B14125" t="s">
        <v>23511</v>
      </c>
      <c r="C14125" t="s">
        <v>15509</v>
      </c>
      <c r="D14125">
        <v>21</v>
      </c>
      <c r="E14125">
        <v>6152</v>
      </c>
      <c r="F14125">
        <v>27</v>
      </c>
      <c r="G14125">
        <v>7804</v>
      </c>
      <c r="H14125">
        <v>0.65856931763814897</v>
      </c>
      <c r="I14125">
        <v>0.968912233598893</v>
      </c>
      <c r="J14125">
        <v>0.832812322140707</v>
      </c>
      <c r="K14125" t="s">
        <v>32467</v>
      </c>
      <c r="L14125">
        <v>21</v>
      </c>
      <c r="M14125" t="s">
        <v>1463</v>
      </c>
      <c r="N14125">
        <v>0.77777777777777801</v>
      </c>
      <c r="O14125">
        <v>3.41352405721717E-3</v>
      </c>
    </row>
    <row r="14126" spans="1:15">
      <c r="A14126" t="s">
        <v>15510</v>
      </c>
      <c r="B14126" t="s">
        <v>23518</v>
      </c>
      <c r="C14126" t="s">
        <v>15511</v>
      </c>
      <c r="D14126">
        <v>4</v>
      </c>
      <c r="E14126">
        <v>787</v>
      </c>
      <c r="F14126">
        <v>32</v>
      </c>
      <c r="G14126">
        <v>7393</v>
      </c>
      <c r="H14126">
        <v>0.44813237905842102</v>
      </c>
      <c r="I14126">
        <v>1</v>
      </c>
      <c r="J14126">
        <v>0.966855260484069</v>
      </c>
      <c r="K14126" t="s">
        <v>32468</v>
      </c>
      <c r="L14126">
        <v>4</v>
      </c>
      <c r="M14126" t="s">
        <v>5133</v>
      </c>
      <c r="N14126">
        <v>0.125</v>
      </c>
      <c r="O14126">
        <v>5.0825921219822103E-3</v>
      </c>
    </row>
    <row r="14127" spans="1:15">
      <c r="A14127" t="s">
        <v>15510</v>
      </c>
      <c r="B14127" t="s">
        <v>23513</v>
      </c>
      <c r="C14127" t="s">
        <v>15511</v>
      </c>
      <c r="D14127">
        <v>1</v>
      </c>
      <c r="E14127">
        <v>535</v>
      </c>
      <c r="F14127">
        <v>39</v>
      </c>
      <c r="G14127">
        <v>8124</v>
      </c>
      <c r="H14127">
        <v>0.93027810819106505</v>
      </c>
      <c r="I14127">
        <v>0.99999999999997702</v>
      </c>
      <c r="J14127">
        <v>0.95041217501583097</v>
      </c>
      <c r="K14127" t="s">
        <v>26442</v>
      </c>
      <c r="L14127">
        <v>1</v>
      </c>
      <c r="M14127" t="s">
        <v>5133</v>
      </c>
      <c r="N14127">
        <v>2.5641025641025599E-2</v>
      </c>
      <c r="O14127">
        <v>1.8691588785046699E-3</v>
      </c>
    </row>
    <row r="14128" spans="1:15">
      <c r="A14128" t="s">
        <v>15510</v>
      </c>
      <c r="B14128" t="s">
        <v>23511</v>
      </c>
      <c r="C14128" t="s">
        <v>15511</v>
      </c>
      <c r="D14128">
        <v>32</v>
      </c>
      <c r="E14128">
        <v>6152</v>
      </c>
      <c r="F14128">
        <v>37</v>
      </c>
      <c r="G14128">
        <v>7804</v>
      </c>
      <c r="H14128">
        <v>0.174305186181935</v>
      </c>
      <c r="I14128">
        <v>0.61243203353360198</v>
      </c>
      <c r="J14128">
        <v>0.52640572212200998</v>
      </c>
      <c r="K14128" t="s">
        <v>32469</v>
      </c>
      <c r="L14128">
        <v>32</v>
      </c>
      <c r="M14128" t="s">
        <v>5133</v>
      </c>
      <c r="N14128">
        <v>0.86486486486486502</v>
      </c>
      <c r="O14128">
        <v>5.2015604681404396E-3</v>
      </c>
    </row>
    <row r="14129" spans="1:15">
      <c r="A14129" t="s">
        <v>15512</v>
      </c>
      <c r="B14129" t="s">
        <v>23513</v>
      </c>
      <c r="C14129" t="s">
        <v>15513</v>
      </c>
      <c r="D14129">
        <v>1</v>
      </c>
      <c r="E14129">
        <v>535</v>
      </c>
      <c r="F14129">
        <v>32</v>
      </c>
      <c r="G14129">
        <v>8124</v>
      </c>
      <c r="H14129">
        <v>0.88743738841378905</v>
      </c>
      <c r="I14129">
        <v>0.99999999999997702</v>
      </c>
      <c r="J14129">
        <v>0.95041217501583097</v>
      </c>
      <c r="K14129" t="s">
        <v>26442</v>
      </c>
      <c r="L14129">
        <v>1</v>
      </c>
      <c r="M14129" t="s">
        <v>5133</v>
      </c>
      <c r="N14129">
        <v>3.125E-2</v>
      </c>
      <c r="O14129">
        <v>1.8691588785046699E-3</v>
      </c>
    </row>
    <row r="14130" spans="1:15">
      <c r="A14130" t="s">
        <v>15512</v>
      </c>
      <c r="B14130" t="s">
        <v>23518</v>
      </c>
      <c r="C14130" t="s">
        <v>15513</v>
      </c>
      <c r="D14130">
        <v>3</v>
      </c>
      <c r="E14130">
        <v>787</v>
      </c>
      <c r="F14130">
        <v>24</v>
      </c>
      <c r="G14130">
        <v>7393</v>
      </c>
      <c r="H14130">
        <v>0.47826785970040497</v>
      </c>
      <c r="I14130">
        <v>1</v>
      </c>
      <c r="J14130">
        <v>0.966855260484069</v>
      </c>
      <c r="K14130" t="s">
        <v>32470</v>
      </c>
      <c r="L14130">
        <v>3</v>
      </c>
      <c r="M14130" t="s">
        <v>5133</v>
      </c>
      <c r="N14130">
        <v>0.125</v>
      </c>
      <c r="O14130">
        <v>3.8119440914866601E-3</v>
      </c>
    </row>
    <row r="14131" spans="1:15">
      <c r="A14131" t="s">
        <v>15512</v>
      </c>
      <c r="B14131" t="s">
        <v>23511</v>
      </c>
      <c r="C14131" t="s">
        <v>15513</v>
      </c>
      <c r="D14131">
        <v>26</v>
      </c>
      <c r="E14131">
        <v>6152</v>
      </c>
      <c r="F14131">
        <v>30</v>
      </c>
      <c r="G14131">
        <v>7804</v>
      </c>
      <c r="H14131">
        <v>0.20769658325505799</v>
      </c>
      <c r="I14131">
        <v>0.66975855294662401</v>
      </c>
      <c r="J14131">
        <v>0.57567977409188897</v>
      </c>
      <c r="K14131" t="s">
        <v>32471</v>
      </c>
      <c r="L14131">
        <v>26</v>
      </c>
      <c r="M14131" t="s">
        <v>5133</v>
      </c>
      <c r="N14131">
        <v>0.86666666666666703</v>
      </c>
      <c r="O14131">
        <v>4.2262678803641103E-3</v>
      </c>
    </row>
    <row r="14132" spans="1:15">
      <c r="A14132" t="s">
        <v>15514</v>
      </c>
      <c r="B14132" t="s">
        <v>23518</v>
      </c>
      <c r="C14132" t="s">
        <v>15515</v>
      </c>
      <c r="D14132">
        <v>1</v>
      </c>
      <c r="E14132">
        <v>787</v>
      </c>
      <c r="F14132">
        <v>5</v>
      </c>
      <c r="G14132">
        <v>7393</v>
      </c>
      <c r="H14132">
        <v>0.430466464429208</v>
      </c>
      <c r="I14132">
        <v>1</v>
      </c>
      <c r="J14132">
        <v>0.966855260484069</v>
      </c>
      <c r="K14132" t="s">
        <v>27311</v>
      </c>
      <c r="L14132">
        <v>1</v>
      </c>
      <c r="M14132" t="s">
        <v>5133</v>
      </c>
      <c r="N14132">
        <v>0.2</v>
      </c>
      <c r="O14132">
        <v>1.27064803049555E-3</v>
      </c>
    </row>
    <row r="14133" spans="1:15">
      <c r="A14133" t="s">
        <v>15514</v>
      </c>
      <c r="B14133" t="s">
        <v>23511</v>
      </c>
      <c r="C14133" t="s">
        <v>15515</v>
      </c>
      <c r="D14133">
        <v>4</v>
      </c>
      <c r="E14133">
        <v>6152</v>
      </c>
      <c r="F14133">
        <v>5</v>
      </c>
      <c r="G14133">
        <v>7804</v>
      </c>
      <c r="H14133">
        <v>0.71320711691885297</v>
      </c>
      <c r="I14133">
        <v>0.968912233598893</v>
      </c>
      <c r="J14133">
        <v>0.832812322140707</v>
      </c>
      <c r="K14133" t="s">
        <v>32472</v>
      </c>
      <c r="L14133">
        <v>4</v>
      </c>
      <c r="M14133" t="s">
        <v>5133</v>
      </c>
      <c r="N14133">
        <v>0.8</v>
      </c>
      <c r="O14133">
        <v>6.5019505851755496E-4</v>
      </c>
    </row>
    <row r="14134" spans="1:15">
      <c r="A14134" t="s">
        <v>15516</v>
      </c>
      <c r="B14134" t="s">
        <v>23511</v>
      </c>
      <c r="C14134" t="s">
        <v>15517</v>
      </c>
      <c r="D14134">
        <v>311</v>
      </c>
      <c r="E14134">
        <v>6152</v>
      </c>
      <c r="F14134">
        <v>365</v>
      </c>
      <c r="G14134">
        <v>7804</v>
      </c>
      <c r="H14134">
        <v>9.847562638774321E-4</v>
      </c>
      <c r="I14134">
        <v>1.31774602518595E-2</v>
      </c>
      <c r="J14134">
        <v>1.13264657950547E-2</v>
      </c>
      <c r="K14134" t="s">
        <v>32473</v>
      </c>
      <c r="L14134">
        <v>311</v>
      </c>
      <c r="M14134" t="s">
        <v>5133</v>
      </c>
      <c r="N14134">
        <v>0.852054794520548</v>
      </c>
      <c r="O14134">
        <v>5.0552665799739903E-2</v>
      </c>
    </row>
    <row r="14135" spans="1:15">
      <c r="A14135" t="s">
        <v>15516</v>
      </c>
      <c r="B14135" t="s">
        <v>23518</v>
      </c>
      <c r="C14135" t="s">
        <v>15517</v>
      </c>
      <c r="D14135">
        <v>30</v>
      </c>
      <c r="E14135">
        <v>787</v>
      </c>
      <c r="F14135">
        <v>328</v>
      </c>
      <c r="G14135">
        <v>7393</v>
      </c>
      <c r="H14135">
        <v>0.83946199542720301</v>
      </c>
      <c r="I14135">
        <v>1</v>
      </c>
      <c r="J14135">
        <v>0.966855260484069</v>
      </c>
      <c r="K14135" t="s">
        <v>32474</v>
      </c>
      <c r="L14135">
        <v>30</v>
      </c>
      <c r="M14135" t="s">
        <v>5133</v>
      </c>
      <c r="N14135">
        <v>9.1463414634146298E-2</v>
      </c>
      <c r="O14135">
        <v>3.8119440914866597E-2</v>
      </c>
    </row>
    <row r="14136" spans="1:15">
      <c r="A14136" t="s">
        <v>15516</v>
      </c>
      <c r="B14136" t="s">
        <v>23513</v>
      </c>
      <c r="C14136" t="s">
        <v>15517</v>
      </c>
      <c r="D14136">
        <v>13</v>
      </c>
      <c r="E14136">
        <v>535</v>
      </c>
      <c r="F14136">
        <v>362</v>
      </c>
      <c r="G14136">
        <v>8124</v>
      </c>
      <c r="H14136">
        <v>0.99594359742721605</v>
      </c>
      <c r="I14136">
        <v>0.99999999999997702</v>
      </c>
      <c r="J14136">
        <v>0.95041217501583097</v>
      </c>
      <c r="K14136" t="s">
        <v>32475</v>
      </c>
      <c r="L14136">
        <v>13</v>
      </c>
      <c r="M14136" t="s">
        <v>5133</v>
      </c>
      <c r="N14136">
        <v>3.5911602209944701E-2</v>
      </c>
      <c r="O14136">
        <v>2.4299065420560699E-2</v>
      </c>
    </row>
    <row r="14137" spans="1:15">
      <c r="A14137" t="s">
        <v>15518</v>
      </c>
      <c r="B14137" t="s">
        <v>23513</v>
      </c>
      <c r="C14137" t="s">
        <v>15519</v>
      </c>
      <c r="D14137">
        <v>16</v>
      </c>
      <c r="E14137">
        <v>535</v>
      </c>
      <c r="F14137">
        <v>390</v>
      </c>
      <c r="G14137">
        <v>8124</v>
      </c>
      <c r="H14137">
        <v>0.987843565684837</v>
      </c>
      <c r="I14137">
        <v>0.99999999999997702</v>
      </c>
      <c r="J14137">
        <v>0.95041217501583097</v>
      </c>
      <c r="K14137" t="s">
        <v>32476</v>
      </c>
      <c r="L14137">
        <v>16</v>
      </c>
      <c r="M14137" t="s">
        <v>5133</v>
      </c>
      <c r="N14137">
        <v>4.1025641025640998E-2</v>
      </c>
      <c r="O14137">
        <v>2.9906542056074799E-2</v>
      </c>
    </row>
    <row r="14138" spans="1:15">
      <c r="A14138" t="s">
        <v>15518</v>
      </c>
      <c r="B14138" t="s">
        <v>23511</v>
      </c>
      <c r="C14138" t="s">
        <v>15519</v>
      </c>
      <c r="D14138">
        <v>348</v>
      </c>
      <c r="E14138">
        <v>6152</v>
      </c>
      <c r="F14138">
        <v>386</v>
      </c>
      <c r="G14138">
        <v>7804</v>
      </c>
      <c r="H14138" s="34">
        <v>1.16374030607317E-9</v>
      </c>
      <c r="I14138" s="34">
        <v>6.9859898251770398E-8</v>
      </c>
      <c r="J14138" s="34">
        <v>6.0046908347382497E-8</v>
      </c>
      <c r="K14138" t="s">
        <v>32477</v>
      </c>
      <c r="L14138">
        <v>348</v>
      </c>
      <c r="M14138" t="s">
        <v>5133</v>
      </c>
      <c r="N14138">
        <v>0.90155440414507804</v>
      </c>
      <c r="O14138">
        <v>5.6566970091027298E-2</v>
      </c>
    </row>
    <row r="14139" spans="1:15">
      <c r="A14139" t="s">
        <v>15518</v>
      </c>
      <c r="B14139" t="s">
        <v>23518</v>
      </c>
      <c r="C14139" t="s">
        <v>15519</v>
      </c>
      <c r="D14139">
        <v>16</v>
      </c>
      <c r="E14139">
        <v>787</v>
      </c>
      <c r="F14139">
        <v>363</v>
      </c>
      <c r="G14139">
        <v>7393</v>
      </c>
      <c r="H14139">
        <v>0.99999641771225101</v>
      </c>
      <c r="I14139">
        <v>1</v>
      </c>
      <c r="J14139">
        <v>0.966855260484069</v>
      </c>
      <c r="K14139" t="s">
        <v>32478</v>
      </c>
      <c r="L14139">
        <v>16</v>
      </c>
      <c r="M14139" t="s">
        <v>5133</v>
      </c>
      <c r="N14139">
        <v>4.4077134986225897E-2</v>
      </c>
      <c r="O14139">
        <v>2.0330368487928799E-2</v>
      </c>
    </row>
    <row r="14140" spans="1:15">
      <c r="A14140" t="s">
        <v>15520</v>
      </c>
      <c r="B14140" t="s">
        <v>23511</v>
      </c>
      <c r="C14140" t="s">
        <v>15521</v>
      </c>
      <c r="D14140">
        <v>23</v>
      </c>
      <c r="E14140">
        <v>6152</v>
      </c>
      <c r="F14140">
        <v>28</v>
      </c>
      <c r="G14140">
        <v>7804</v>
      </c>
      <c r="H14140">
        <v>0.43904239052723998</v>
      </c>
      <c r="I14140">
        <v>0.96083957126938102</v>
      </c>
      <c r="J14140">
        <v>0.82587360011061495</v>
      </c>
      <c r="K14140" t="s">
        <v>32479</v>
      </c>
      <c r="L14140">
        <v>23</v>
      </c>
      <c r="M14140" t="s">
        <v>5133</v>
      </c>
      <c r="N14140">
        <v>0.82142857142857095</v>
      </c>
      <c r="O14140">
        <v>3.73862158647594E-3</v>
      </c>
    </row>
    <row r="14141" spans="1:15">
      <c r="A14141" t="s">
        <v>15520</v>
      </c>
      <c r="B14141" t="s">
        <v>23518</v>
      </c>
      <c r="C14141" t="s">
        <v>15521</v>
      </c>
      <c r="D14141">
        <v>2</v>
      </c>
      <c r="E14141">
        <v>787</v>
      </c>
      <c r="F14141">
        <v>26</v>
      </c>
      <c r="G14141">
        <v>7393</v>
      </c>
      <c r="H14141">
        <v>0.78094792205486097</v>
      </c>
      <c r="I14141">
        <v>1</v>
      </c>
      <c r="J14141">
        <v>0.966855260484069</v>
      </c>
      <c r="K14141" t="s">
        <v>31141</v>
      </c>
      <c r="L14141">
        <v>2</v>
      </c>
      <c r="M14141" t="s">
        <v>5133</v>
      </c>
      <c r="N14141">
        <v>7.69230769230769E-2</v>
      </c>
      <c r="O14141">
        <v>2.5412960609911099E-3</v>
      </c>
    </row>
    <row r="14142" spans="1:15">
      <c r="A14142" t="s">
        <v>15522</v>
      </c>
      <c r="B14142" t="s">
        <v>23511</v>
      </c>
      <c r="C14142" t="s">
        <v>15523</v>
      </c>
      <c r="D14142">
        <v>4</v>
      </c>
      <c r="E14142">
        <v>6152</v>
      </c>
      <c r="F14142">
        <v>4</v>
      </c>
      <c r="G14142">
        <v>7804</v>
      </c>
      <c r="H14142">
        <v>0.38610601832086699</v>
      </c>
      <c r="I14142">
        <v>0.90829480295553899</v>
      </c>
      <c r="J14142">
        <v>0.78070962240619901</v>
      </c>
      <c r="K14142" t="s">
        <v>32480</v>
      </c>
      <c r="L14142">
        <v>4</v>
      </c>
      <c r="M14142" t="s">
        <v>5133</v>
      </c>
      <c r="N14142">
        <v>1</v>
      </c>
      <c r="O14142">
        <v>6.5019505851755496E-4</v>
      </c>
    </row>
    <row r="14143" spans="1:15">
      <c r="A14143" t="s">
        <v>15524</v>
      </c>
      <c r="B14143" t="s">
        <v>23511</v>
      </c>
      <c r="C14143" t="s">
        <v>15525</v>
      </c>
      <c r="D14143">
        <v>7</v>
      </c>
      <c r="E14143">
        <v>6152</v>
      </c>
      <c r="F14143">
        <v>10</v>
      </c>
      <c r="G14143">
        <v>7804</v>
      </c>
      <c r="H14143">
        <v>0.85778567182431398</v>
      </c>
      <c r="I14143">
        <v>1</v>
      </c>
      <c r="J14143">
        <v>0.85953329234717102</v>
      </c>
      <c r="K14143" t="s">
        <v>32481</v>
      </c>
      <c r="L14143">
        <v>7</v>
      </c>
      <c r="M14143" t="s">
        <v>5133</v>
      </c>
      <c r="N14143">
        <v>0.7</v>
      </c>
      <c r="O14143">
        <v>1.13784135240572E-3</v>
      </c>
    </row>
    <row r="14144" spans="1:15">
      <c r="A14144" t="s">
        <v>15524</v>
      </c>
      <c r="B14144" t="s">
        <v>23518</v>
      </c>
      <c r="C14144" t="s">
        <v>15525</v>
      </c>
      <c r="D14144">
        <v>1</v>
      </c>
      <c r="E14144">
        <v>787</v>
      </c>
      <c r="F14144">
        <v>9</v>
      </c>
      <c r="G14144">
        <v>7393</v>
      </c>
      <c r="H14144">
        <v>0.63708190659863195</v>
      </c>
      <c r="I14144">
        <v>1</v>
      </c>
      <c r="J14144">
        <v>0.966855260484069</v>
      </c>
      <c r="K14144" t="s">
        <v>29769</v>
      </c>
      <c r="L14144">
        <v>1</v>
      </c>
      <c r="M14144" t="s">
        <v>5133</v>
      </c>
      <c r="N14144">
        <v>0.11111111111111099</v>
      </c>
      <c r="O14144">
        <v>1.27064803049555E-3</v>
      </c>
    </row>
    <row r="14145" spans="1:15">
      <c r="A14145" t="s">
        <v>15526</v>
      </c>
      <c r="B14145" t="s">
        <v>23511</v>
      </c>
      <c r="C14145" t="s">
        <v>15527</v>
      </c>
      <c r="D14145">
        <v>15</v>
      </c>
      <c r="E14145">
        <v>6152</v>
      </c>
      <c r="F14145">
        <v>17</v>
      </c>
      <c r="G14145">
        <v>7804</v>
      </c>
      <c r="H14145">
        <v>0.26923996398</v>
      </c>
      <c r="I14145">
        <v>0.77166446736043703</v>
      </c>
      <c r="J14145">
        <v>0.66327130021764202</v>
      </c>
      <c r="K14145" t="s">
        <v>32482</v>
      </c>
      <c r="L14145">
        <v>15</v>
      </c>
      <c r="M14145" t="s">
        <v>5133</v>
      </c>
      <c r="N14145">
        <v>0.88235294117647101</v>
      </c>
      <c r="O14145">
        <v>2.4382314694408299E-3</v>
      </c>
    </row>
    <row r="14146" spans="1:15">
      <c r="A14146" t="s">
        <v>15528</v>
      </c>
      <c r="B14146" t="s">
        <v>23511</v>
      </c>
      <c r="C14146" t="s">
        <v>15529</v>
      </c>
      <c r="D14146">
        <v>3</v>
      </c>
      <c r="E14146">
        <v>6152</v>
      </c>
      <c r="F14146">
        <v>5</v>
      </c>
      <c r="G14146">
        <v>7804</v>
      </c>
      <c r="H14146">
        <v>0.93277286492067202</v>
      </c>
      <c r="I14146">
        <v>1</v>
      </c>
      <c r="J14146">
        <v>0.85953329234717102</v>
      </c>
      <c r="K14146" t="s">
        <v>32483</v>
      </c>
      <c r="L14146">
        <v>3</v>
      </c>
      <c r="M14146" t="s">
        <v>5133</v>
      </c>
      <c r="N14146">
        <v>0.6</v>
      </c>
      <c r="O14146">
        <v>4.8764629388816603E-4</v>
      </c>
    </row>
    <row r="14147" spans="1:15">
      <c r="A14147" t="s">
        <v>15530</v>
      </c>
      <c r="B14147" t="s">
        <v>23511</v>
      </c>
      <c r="C14147" t="s">
        <v>15531</v>
      </c>
      <c r="D14147">
        <v>2</v>
      </c>
      <c r="E14147">
        <v>6152</v>
      </c>
      <c r="F14147">
        <v>2</v>
      </c>
      <c r="G14147">
        <v>7804</v>
      </c>
      <c r="H14147">
        <v>0.62141708038142995</v>
      </c>
      <c r="I14147">
        <v>0.968912233598893</v>
      </c>
      <c r="J14147">
        <v>0.832812322140707</v>
      </c>
      <c r="K14147" t="s">
        <v>32484</v>
      </c>
      <c r="L14147">
        <v>2</v>
      </c>
      <c r="M14147" t="s">
        <v>1463</v>
      </c>
      <c r="N14147">
        <v>1</v>
      </c>
      <c r="O14147">
        <v>3.2509752925877802E-4</v>
      </c>
    </row>
    <row r="14148" spans="1:15">
      <c r="A14148" t="s">
        <v>15532</v>
      </c>
      <c r="B14148" t="s">
        <v>23511</v>
      </c>
      <c r="C14148" t="s">
        <v>15533</v>
      </c>
      <c r="D14148">
        <v>7</v>
      </c>
      <c r="E14148">
        <v>6152</v>
      </c>
      <c r="F14148">
        <v>7</v>
      </c>
      <c r="G14148">
        <v>7804</v>
      </c>
      <c r="H14148">
        <v>0.18905120292587699</v>
      </c>
      <c r="I14148">
        <v>0.631132279689813</v>
      </c>
      <c r="J14148">
        <v>0.54247920626835999</v>
      </c>
      <c r="K14148" t="s">
        <v>32485</v>
      </c>
      <c r="L14148">
        <v>7</v>
      </c>
      <c r="M14148" t="s">
        <v>1463</v>
      </c>
      <c r="N14148">
        <v>1</v>
      </c>
      <c r="O14148">
        <v>1.13784135240572E-3</v>
      </c>
    </row>
    <row r="14149" spans="1:15">
      <c r="A14149" t="s">
        <v>15534</v>
      </c>
      <c r="B14149" t="s">
        <v>23511</v>
      </c>
      <c r="C14149" t="s">
        <v>15535</v>
      </c>
      <c r="D14149">
        <v>9</v>
      </c>
      <c r="E14149">
        <v>6152</v>
      </c>
      <c r="F14149">
        <v>12</v>
      </c>
      <c r="G14149">
        <v>7804</v>
      </c>
      <c r="H14149">
        <v>0.76277084557059505</v>
      </c>
      <c r="I14149">
        <v>0.968912233598893</v>
      </c>
      <c r="J14149">
        <v>0.832812322140707</v>
      </c>
      <c r="K14149" t="s">
        <v>32486</v>
      </c>
      <c r="L14149">
        <v>9</v>
      </c>
      <c r="M14149" t="s">
        <v>5133</v>
      </c>
      <c r="N14149">
        <v>0.75</v>
      </c>
      <c r="O14149">
        <v>1.4629388816645001E-3</v>
      </c>
    </row>
    <row r="14150" spans="1:15">
      <c r="A14150" t="s">
        <v>15534</v>
      </c>
      <c r="B14150" t="s">
        <v>23513</v>
      </c>
      <c r="C14150" t="s">
        <v>15535</v>
      </c>
      <c r="D14150">
        <v>1</v>
      </c>
      <c r="E14150">
        <v>535</v>
      </c>
      <c r="F14150">
        <v>12</v>
      </c>
      <c r="G14150">
        <v>8124</v>
      </c>
      <c r="H14150">
        <v>0.55870736002102495</v>
      </c>
      <c r="I14150">
        <v>0.99999999999997702</v>
      </c>
      <c r="J14150">
        <v>0.95041217501583097</v>
      </c>
      <c r="K14150" t="s">
        <v>24025</v>
      </c>
      <c r="L14150">
        <v>1</v>
      </c>
      <c r="M14150" t="s">
        <v>5133</v>
      </c>
      <c r="N14150">
        <v>8.3333333333333301E-2</v>
      </c>
      <c r="O14150">
        <v>1.8691588785046699E-3</v>
      </c>
    </row>
    <row r="14151" spans="1:15">
      <c r="A14151" t="s">
        <v>15534</v>
      </c>
      <c r="B14151" t="s">
        <v>23518</v>
      </c>
      <c r="C14151" t="s">
        <v>15535</v>
      </c>
      <c r="D14151">
        <v>2</v>
      </c>
      <c r="E14151">
        <v>787</v>
      </c>
      <c r="F14151">
        <v>11</v>
      </c>
      <c r="G14151">
        <v>7393</v>
      </c>
      <c r="H14151">
        <v>0.330137264657273</v>
      </c>
      <c r="I14151">
        <v>1</v>
      </c>
      <c r="J14151">
        <v>0.966855260484069</v>
      </c>
      <c r="K14151" t="s">
        <v>32487</v>
      </c>
      <c r="L14151">
        <v>2</v>
      </c>
      <c r="M14151" t="s">
        <v>5133</v>
      </c>
      <c r="N14151">
        <v>0.18181818181818199</v>
      </c>
      <c r="O14151">
        <v>2.5412960609911099E-3</v>
      </c>
    </row>
    <row r="14152" spans="1:15">
      <c r="A14152" t="s">
        <v>15536</v>
      </c>
      <c r="B14152" t="s">
        <v>23511</v>
      </c>
      <c r="C14152" t="s">
        <v>15537</v>
      </c>
      <c r="D14152">
        <v>74</v>
      </c>
      <c r="E14152">
        <v>6152</v>
      </c>
      <c r="F14152">
        <v>79</v>
      </c>
      <c r="G14152">
        <v>7804</v>
      </c>
      <c r="H14152">
        <v>2.6876445960170701E-4</v>
      </c>
      <c r="I14152">
        <v>4.46203390350558E-3</v>
      </c>
      <c r="J14152">
        <v>3.8352666916448498E-3</v>
      </c>
      <c r="K14152" t="s">
        <v>32488</v>
      </c>
      <c r="L14152">
        <v>74</v>
      </c>
      <c r="M14152" t="s">
        <v>5133</v>
      </c>
      <c r="N14152">
        <v>0.936708860759494</v>
      </c>
      <c r="O14152">
        <v>1.2028608582574801E-2</v>
      </c>
    </row>
    <row r="14153" spans="1:15">
      <c r="A14153" t="s">
        <v>15536</v>
      </c>
      <c r="B14153" t="s">
        <v>23518</v>
      </c>
      <c r="C14153" t="s">
        <v>15537</v>
      </c>
      <c r="D14153">
        <v>3</v>
      </c>
      <c r="E14153">
        <v>787</v>
      </c>
      <c r="F14153">
        <v>77</v>
      </c>
      <c r="G14153">
        <v>7393</v>
      </c>
      <c r="H14153">
        <v>0.99134183133829901</v>
      </c>
      <c r="I14153">
        <v>1</v>
      </c>
      <c r="J14153">
        <v>0.966855260484069</v>
      </c>
      <c r="K14153" t="s">
        <v>32489</v>
      </c>
      <c r="L14153">
        <v>3</v>
      </c>
      <c r="M14153" t="s">
        <v>5133</v>
      </c>
      <c r="N14153">
        <v>3.8961038961039002E-2</v>
      </c>
      <c r="O14153">
        <v>3.8119440914866601E-3</v>
      </c>
    </row>
    <row r="14154" spans="1:15">
      <c r="A14154" t="s">
        <v>15536</v>
      </c>
      <c r="B14154" t="s">
        <v>23513</v>
      </c>
      <c r="C14154" t="s">
        <v>15537</v>
      </c>
      <c r="D14154">
        <v>2</v>
      </c>
      <c r="E14154">
        <v>535</v>
      </c>
      <c r="F14154">
        <v>82</v>
      </c>
      <c r="G14154">
        <v>8124</v>
      </c>
      <c r="H14154">
        <v>0.97507413178955105</v>
      </c>
      <c r="I14154">
        <v>0.99999999999997702</v>
      </c>
      <c r="J14154">
        <v>0.95041217501583097</v>
      </c>
      <c r="K14154" t="s">
        <v>26656</v>
      </c>
      <c r="L14154">
        <v>2</v>
      </c>
      <c r="M14154" t="s">
        <v>5133</v>
      </c>
      <c r="N14154">
        <v>2.4390243902439001E-2</v>
      </c>
      <c r="O14154">
        <v>3.7383177570093499E-3</v>
      </c>
    </row>
    <row r="14155" spans="1:15">
      <c r="A14155" t="s">
        <v>15538</v>
      </c>
      <c r="B14155" t="s">
        <v>23511</v>
      </c>
      <c r="C14155" t="s">
        <v>15539</v>
      </c>
      <c r="D14155">
        <v>12</v>
      </c>
      <c r="E14155">
        <v>6152</v>
      </c>
      <c r="F14155">
        <v>12</v>
      </c>
      <c r="G14155">
        <v>7804</v>
      </c>
      <c r="H14155">
        <v>5.7464734204900801E-2</v>
      </c>
      <c r="I14155">
        <v>0.29901707624061702</v>
      </c>
      <c r="J14155">
        <v>0.25701513200912302</v>
      </c>
      <c r="K14155" t="s">
        <v>32490</v>
      </c>
      <c r="L14155">
        <v>12</v>
      </c>
      <c r="M14155" t="s">
        <v>5133</v>
      </c>
      <c r="N14155">
        <v>1</v>
      </c>
      <c r="O14155">
        <v>1.95058517555267E-3</v>
      </c>
    </row>
    <row r="14156" spans="1:15">
      <c r="A14156" t="s">
        <v>15540</v>
      </c>
      <c r="B14156" t="s">
        <v>23511</v>
      </c>
      <c r="C14156" t="s">
        <v>15541</v>
      </c>
      <c r="D14156">
        <v>8</v>
      </c>
      <c r="E14156">
        <v>6152</v>
      </c>
      <c r="F14156">
        <v>8</v>
      </c>
      <c r="G14156">
        <v>7804</v>
      </c>
      <c r="H14156">
        <v>0.148995721685201</v>
      </c>
      <c r="I14156">
        <v>0.54611425167193095</v>
      </c>
      <c r="J14156">
        <v>0.46940338073728599</v>
      </c>
      <c r="K14156" t="s">
        <v>32491</v>
      </c>
      <c r="L14156">
        <v>8</v>
      </c>
      <c r="M14156" t="s">
        <v>5133</v>
      </c>
      <c r="N14156">
        <v>1</v>
      </c>
      <c r="O14156">
        <v>1.3003901170351099E-3</v>
      </c>
    </row>
    <row r="14157" spans="1:15">
      <c r="A14157" t="s">
        <v>15542</v>
      </c>
      <c r="B14157" t="s">
        <v>23511</v>
      </c>
      <c r="C14157" t="s">
        <v>15543</v>
      </c>
      <c r="D14157">
        <v>2</v>
      </c>
      <c r="E14157">
        <v>6152</v>
      </c>
      <c r="F14157">
        <v>2</v>
      </c>
      <c r="G14157">
        <v>7804</v>
      </c>
      <c r="H14157">
        <v>0.62141708038142995</v>
      </c>
      <c r="I14157">
        <v>0.968912233598893</v>
      </c>
      <c r="J14157">
        <v>0.832812322140707</v>
      </c>
      <c r="K14157" t="s">
        <v>32492</v>
      </c>
      <c r="L14157">
        <v>2</v>
      </c>
      <c r="M14157" t="s">
        <v>5133</v>
      </c>
      <c r="N14157">
        <v>1</v>
      </c>
      <c r="O14157">
        <v>3.2509752925877802E-4</v>
      </c>
    </row>
    <row r="14158" spans="1:15">
      <c r="A14158" t="s">
        <v>15544</v>
      </c>
      <c r="B14158" t="s">
        <v>23513</v>
      </c>
      <c r="C14158" t="s">
        <v>15545</v>
      </c>
      <c r="D14158">
        <v>41</v>
      </c>
      <c r="E14158">
        <v>535</v>
      </c>
      <c r="F14158">
        <v>1142</v>
      </c>
      <c r="G14158">
        <v>8124</v>
      </c>
      <c r="H14158">
        <v>0.99999918487386596</v>
      </c>
      <c r="I14158">
        <v>0.99999999999997702</v>
      </c>
      <c r="J14158">
        <v>0.95041217501583097</v>
      </c>
      <c r="K14158" t="s">
        <v>32493</v>
      </c>
      <c r="L14158">
        <v>41</v>
      </c>
      <c r="M14158" t="s">
        <v>5133</v>
      </c>
      <c r="N14158">
        <v>3.5901926444833601E-2</v>
      </c>
      <c r="O14158">
        <v>7.6635514018691606E-2</v>
      </c>
    </row>
    <row r="14159" spans="1:15">
      <c r="A14159" t="s">
        <v>15544</v>
      </c>
      <c r="B14159" t="s">
        <v>23511</v>
      </c>
      <c r="C14159" t="s">
        <v>15545</v>
      </c>
      <c r="D14159">
        <v>986</v>
      </c>
      <c r="E14159">
        <v>6152</v>
      </c>
      <c r="F14159">
        <v>1139</v>
      </c>
      <c r="G14159">
        <v>7804</v>
      </c>
      <c r="H14159" s="34">
        <v>3.42230164904486E-13</v>
      </c>
      <c r="I14159" s="34">
        <v>3.8286999698689398E-11</v>
      </c>
      <c r="J14159" s="34">
        <v>3.2908950905109602E-11</v>
      </c>
      <c r="K14159" t="s">
        <v>32494</v>
      </c>
      <c r="L14159">
        <v>986</v>
      </c>
      <c r="M14159" t="s">
        <v>5133</v>
      </c>
      <c r="N14159">
        <v>0.86567164179104505</v>
      </c>
      <c r="O14159">
        <v>0.16027308192457701</v>
      </c>
    </row>
    <row r="14160" spans="1:15">
      <c r="A14160" t="s">
        <v>15544</v>
      </c>
      <c r="B14160" t="s">
        <v>23518</v>
      </c>
      <c r="C14160" t="s">
        <v>15545</v>
      </c>
      <c r="D14160">
        <v>73</v>
      </c>
      <c r="E14160">
        <v>787</v>
      </c>
      <c r="F14160">
        <v>1056</v>
      </c>
      <c r="G14160">
        <v>7393</v>
      </c>
      <c r="H14160">
        <v>0.99999684421972601</v>
      </c>
      <c r="I14160">
        <v>1</v>
      </c>
      <c r="J14160">
        <v>0.966855260484069</v>
      </c>
      <c r="K14160" t="s">
        <v>32495</v>
      </c>
      <c r="L14160">
        <v>73</v>
      </c>
      <c r="M14160" t="s">
        <v>5133</v>
      </c>
      <c r="N14160">
        <v>6.9128787878787901E-2</v>
      </c>
      <c r="O14160">
        <v>9.2757306226175396E-2</v>
      </c>
    </row>
    <row r="14161" spans="1:15">
      <c r="A14161" t="s">
        <v>15546</v>
      </c>
      <c r="B14161" t="s">
        <v>23511</v>
      </c>
      <c r="C14161" t="s">
        <v>15547</v>
      </c>
      <c r="D14161">
        <v>203</v>
      </c>
      <c r="E14161">
        <v>6152</v>
      </c>
      <c r="F14161">
        <v>245</v>
      </c>
      <c r="G14161">
        <v>7804</v>
      </c>
      <c r="H14161">
        <v>6.5847875951187795E-2</v>
      </c>
      <c r="I14161">
        <v>0.33232262181434502</v>
      </c>
      <c r="J14161">
        <v>0.28564235724952802</v>
      </c>
      <c r="K14161" t="s">
        <v>32496</v>
      </c>
      <c r="L14161">
        <v>203</v>
      </c>
      <c r="M14161" t="s">
        <v>5133</v>
      </c>
      <c r="N14161">
        <v>0.82857142857142896</v>
      </c>
      <c r="O14161">
        <v>3.2997399219765897E-2</v>
      </c>
    </row>
    <row r="14162" spans="1:15">
      <c r="A14162" t="s">
        <v>15546</v>
      </c>
      <c r="B14162" t="s">
        <v>23518</v>
      </c>
      <c r="C14162" t="s">
        <v>15547</v>
      </c>
      <c r="D14162">
        <v>21</v>
      </c>
      <c r="E14162">
        <v>787</v>
      </c>
      <c r="F14162">
        <v>214</v>
      </c>
      <c r="G14162">
        <v>7393</v>
      </c>
      <c r="H14162">
        <v>0.68864523102058395</v>
      </c>
      <c r="I14162">
        <v>1</v>
      </c>
      <c r="J14162">
        <v>0.966855260484069</v>
      </c>
      <c r="K14162" t="s">
        <v>32497</v>
      </c>
      <c r="L14162">
        <v>21</v>
      </c>
      <c r="M14162" t="s">
        <v>5133</v>
      </c>
      <c r="N14162">
        <v>9.8130841121495296E-2</v>
      </c>
      <c r="O14162">
        <v>2.66836086404066E-2</v>
      </c>
    </row>
    <row r="14163" spans="1:15">
      <c r="A14163" t="s">
        <v>15546</v>
      </c>
      <c r="B14163" t="s">
        <v>23513</v>
      </c>
      <c r="C14163" t="s">
        <v>15547</v>
      </c>
      <c r="D14163">
        <v>13</v>
      </c>
      <c r="E14163">
        <v>535</v>
      </c>
      <c r="F14163">
        <v>250</v>
      </c>
      <c r="G14163">
        <v>8124</v>
      </c>
      <c r="H14163">
        <v>0.84863983374021901</v>
      </c>
      <c r="I14163">
        <v>0.99999999999997702</v>
      </c>
      <c r="J14163">
        <v>0.95041217501583097</v>
      </c>
      <c r="K14163" t="s">
        <v>32498</v>
      </c>
      <c r="L14163">
        <v>13</v>
      </c>
      <c r="M14163" t="s">
        <v>5133</v>
      </c>
      <c r="N14163">
        <v>5.1999999999999998E-2</v>
      </c>
      <c r="O14163">
        <v>2.4299065420560699E-2</v>
      </c>
    </row>
    <row r="14164" spans="1:15">
      <c r="A14164" t="s">
        <v>15548</v>
      </c>
      <c r="B14164" t="s">
        <v>23518</v>
      </c>
      <c r="C14164" t="s">
        <v>15549</v>
      </c>
      <c r="D14164">
        <v>29</v>
      </c>
      <c r="E14164">
        <v>787</v>
      </c>
      <c r="F14164">
        <v>374</v>
      </c>
      <c r="G14164">
        <v>7393</v>
      </c>
      <c r="H14164">
        <v>0.97794552328263396</v>
      </c>
      <c r="I14164">
        <v>1</v>
      </c>
      <c r="J14164">
        <v>0.966855260484069</v>
      </c>
      <c r="K14164" t="s">
        <v>32499</v>
      </c>
      <c r="L14164">
        <v>29</v>
      </c>
      <c r="M14164" t="s">
        <v>5133</v>
      </c>
      <c r="N14164">
        <v>7.7540106951871704E-2</v>
      </c>
      <c r="O14164">
        <v>3.6848792884370998E-2</v>
      </c>
    </row>
    <row r="14165" spans="1:15">
      <c r="A14165" t="s">
        <v>15548</v>
      </c>
      <c r="B14165" t="s">
        <v>23513</v>
      </c>
      <c r="C14165" t="s">
        <v>15549</v>
      </c>
      <c r="D14165">
        <v>12</v>
      </c>
      <c r="E14165">
        <v>535</v>
      </c>
      <c r="F14165">
        <v>403</v>
      </c>
      <c r="G14165">
        <v>8124</v>
      </c>
      <c r="H14165">
        <v>0.99968612095169096</v>
      </c>
      <c r="I14165">
        <v>0.99999999999997702</v>
      </c>
      <c r="J14165">
        <v>0.95041217501583097</v>
      </c>
      <c r="K14165" t="s">
        <v>32500</v>
      </c>
      <c r="L14165">
        <v>12</v>
      </c>
      <c r="M14165" t="s">
        <v>5133</v>
      </c>
      <c r="N14165">
        <v>2.9776674937965299E-2</v>
      </c>
      <c r="O14165">
        <v>2.2429906542056101E-2</v>
      </c>
    </row>
    <row r="14166" spans="1:15">
      <c r="A14166" t="s">
        <v>15548</v>
      </c>
      <c r="B14166" t="s">
        <v>23511</v>
      </c>
      <c r="C14166" t="s">
        <v>15549</v>
      </c>
      <c r="D14166">
        <v>359</v>
      </c>
      <c r="E14166">
        <v>6152</v>
      </c>
      <c r="F14166">
        <v>410</v>
      </c>
      <c r="G14166">
        <v>7804</v>
      </c>
      <c r="H14166" s="34">
        <v>1.83122917088201E-6</v>
      </c>
      <c r="I14166" s="34">
        <v>6.0295823369008097E-5</v>
      </c>
      <c r="J14166" s="34">
        <v>5.1826267575146998E-5</v>
      </c>
      <c r="K14166" t="s">
        <v>32501</v>
      </c>
      <c r="L14166">
        <v>359</v>
      </c>
      <c r="M14166" t="s">
        <v>5133</v>
      </c>
      <c r="N14166">
        <v>0.87560975609756098</v>
      </c>
      <c r="O14166">
        <v>5.83550065019506E-2</v>
      </c>
    </row>
    <row r="14167" spans="1:15">
      <c r="A14167" t="s">
        <v>15550</v>
      </c>
      <c r="B14167" t="s">
        <v>23513</v>
      </c>
      <c r="C14167" t="s">
        <v>15551</v>
      </c>
      <c r="D14167">
        <v>2</v>
      </c>
      <c r="E14167">
        <v>535</v>
      </c>
      <c r="F14167">
        <v>190</v>
      </c>
      <c r="G14167">
        <v>8124</v>
      </c>
      <c r="H14167">
        <v>0.99996991154032</v>
      </c>
      <c r="I14167">
        <v>0.99999999999997702</v>
      </c>
      <c r="J14167">
        <v>0.95041217501583097</v>
      </c>
      <c r="K14167" t="s">
        <v>32502</v>
      </c>
      <c r="L14167">
        <v>2</v>
      </c>
      <c r="M14167" t="s">
        <v>5133</v>
      </c>
      <c r="N14167">
        <v>1.05263157894737E-2</v>
      </c>
      <c r="O14167">
        <v>3.7383177570093499E-3</v>
      </c>
    </row>
    <row r="14168" spans="1:15">
      <c r="A14168" t="s">
        <v>15550</v>
      </c>
      <c r="B14168" t="s">
        <v>23518</v>
      </c>
      <c r="C14168" t="s">
        <v>15551</v>
      </c>
      <c r="D14168">
        <v>7</v>
      </c>
      <c r="E14168">
        <v>787</v>
      </c>
      <c r="F14168">
        <v>187</v>
      </c>
      <c r="G14168">
        <v>7393</v>
      </c>
      <c r="H14168">
        <v>0.99986714919394204</v>
      </c>
      <c r="I14168">
        <v>1</v>
      </c>
      <c r="J14168">
        <v>0.966855260484069</v>
      </c>
      <c r="K14168" t="s">
        <v>30927</v>
      </c>
      <c r="L14168">
        <v>7</v>
      </c>
      <c r="M14168" t="s">
        <v>5133</v>
      </c>
      <c r="N14168">
        <v>3.7433155080213901E-2</v>
      </c>
      <c r="O14168">
        <v>8.8945362134688708E-3</v>
      </c>
    </row>
    <row r="14169" spans="1:15">
      <c r="A14169" t="s">
        <v>15550</v>
      </c>
      <c r="B14169" t="s">
        <v>23511</v>
      </c>
      <c r="C14169" t="s">
        <v>15551</v>
      </c>
      <c r="D14169">
        <v>180</v>
      </c>
      <c r="E14169">
        <v>6152</v>
      </c>
      <c r="F14169">
        <v>195</v>
      </c>
      <c r="G14169">
        <v>7804</v>
      </c>
      <c r="H14169" s="34">
        <v>2.09661420610445E-7</v>
      </c>
      <c r="I14169" s="34">
        <v>8.2235724538240295E-6</v>
      </c>
      <c r="J14169" s="34">
        <v>7.0684343060908702E-6</v>
      </c>
      <c r="K14169" t="s">
        <v>32503</v>
      </c>
      <c r="L14169">
        <v>180</v>
      </c>
      <c r="M14169" t="s">
        <v>5133</v>
      </c>
      <c r="N14169">
        <v>0.92307692307692302</v>
      </c>
      <c r="O14169">
        <v>2.925877763329E-2</v>
      </c>
    </row>
    <row r="14170" spans="1:15">
      <c r="A14170" t="s">
        <v>15552</v>
      </c>
      <c r="B14170" t="s">
        <v>23513</v>
      </c>
      <c r="C14170" t="s">
        <v>15553</v>
      </c>
      <c r="D14170">
        <v>1</v>
      </c>
      <c r="E14170">
        <v>535</v>
      </c>
      <c r="F14170">
        <v>19</v>
      </c>
      <c r="G14170">
        <v>8124</v>
      </c>
      <c r="H14170">
        <v>0.72632654610035197</v>
      </c>
      <c r="I14170">
        <v>0.99999999999997702</v>
      </c>
      <c r="J14170">
        <v>0.95041217501583097</v>
      </c>
      <c r="K14170" t="s">
        <v>27860</v>
      </c>
      <c r="L14170">
        <v>1</v>
      </c>
      <c r="M14170" t="s">
        <v>5133</v>
      </c>
      <c r="N14170">
        <v>5.2631578947368397E-2</v>
      </c>
      <c r="O14170">
        <v>1.8691588785046699E-3</v>
      </c>
    </row>
    <row r="14171" spans="1:15">
      <c r="A14171" t="s">
        <v>15552</v>
      </c>
      <c r="B14171" t="s">
        <v>23518</v>
      </c>
      <c r="C14171" t="s">
        <v>15553</v>
      </c>
      <c r="D14171">
        <v>2</v>
      </c>
      <c r="E14171">
        <v>787</v>
      </c>
      <c r="F14171">
        <v>19</v>
      </c>
      <c r="G14171">
        <v>7393</v>
      </c>
      <c r="H14171">
        <v>0.61580401546195596</v>
      </c>
      <c r="I14171">
        <v>1</v>
      </c>
      <c r="J14171">
        <v>0.966855260484069</v>
      </c>
      <c r="K14171" t="s">
        <v>27861</v>
      </c>
      <c r="L14171">
        <v>2</v>
      </c>
      <c r="M14171" t="s">
        <v>5133</v>
      </c>
      <c r="N14171">
        <v>0.105263157894737</v>
      </c>
      <c r="O14171">
        <v>2.5412960609911099E-3</v>
      </c>
    </row>
    <row r="14172" spans="1:15">
      <c r="A14172" t="s">
        <v>15552</v>
      </c>
      <c r="B14172" t="s">
        <v>23511</v>
      </c>
      <c r="C14172" t="s">
        <v>15553</v>
      </c>
      <c r="D14172">
        <v>16</v>
      </c>
      <c r="E14172">
        <v>6152</v>
      </c>
      <c r="F14172">
        <v>20</v>
      </c>
      <c r="G14172">
        <v>7804</v>
      </c>
      <c r="H14172">
        <v>0.57841027067460704</v>
      </c>
      <c r="I14172">
        <v>0.968912233598893</v>
      </c>
      <c r="J14172">
        <v>0.832812322140707</v>
      </c>
      <c r="K14172" t="s">
        <v>32504</v>
      </c>
      <c r="L14172">
        <v>16</v>
      </c>
      <c r="M14172" t="s">
        <v>5133</v>
      </c>
      <c r="N14172">
        <v>0.8</v>
      </c>
      <c r="O14172">
        <v>2.6007802340702198E-3</v>
      </c>
    </row>
    <row r="14173" spans="1:15">
      <c r="A14173" t="s">
        <v>15554</v>
      </c>
      <c r="B14173" t="s">
        <v>23518</v>
      </c>
      <c r="C14173" t="s">
        <v>15555</v>
      </c>
      <c r="D14173">
        <v>1</v>
      </c>
      <c r="E14173">
        <v>787</v>
      </c>
      <c r="F14173">
        <v>4</v>
      </c>
      <c r="G14173">
        <v>7393</v>
      </c>
      <c r="H14173">
        <v>0.362574478289521</v>
      </c>
      <c r="I14173">
        <v>1</v>
      </c>
      <c r="J14173">
        <v>0.966855260484069</v>
      </c>
      <c r="K14173" t="s">
        <v>27863</v>
      </c>
      <c r="L14173">
        <v>1</v>
      </c>
      <c r="M14173" t="s">
        <v>5133</v>
      </c>
      <c r="N14173">
        <v>0.25</v>
      </c>
      <c r="O14173">
        <v>1.27064803049555E-3</v>
      </c>
    </row>
    <row r="14174" spans="1:15">
      <c r="A14174" t="s">
        <v>15554</v>
      </c>
      <c r="B14174" t="s">
        <v>23511</v>
      </c>
      <c r="C14174" t="s">
        <v>15555</v>
      </c>
      <c r="D14174">
        <v>3</v>
      </c>
      <c r="E14174">
        <v>6152</v>
      </c>
      <c r="F14174">
        <v>4</v>
      </c>
      <c r="G14174">
        <v>7804</v>
      </c>
      <c r="H14174">
        <v>0.80103341611958101</v>
      </c>
      <c r="I14174">
        <v>0.968912233598893</v>
      </c>
      <c r="J14174">
        <v>0.832812322140707</v>
      </c>
      <c r="K14174" t="s">
        <v>32505</v>
      </c>
      <c r="L14174">
        <v>3</v>
      </c>
      <c r="M14174" t="s">
        <v>5133</v>
      </c>
      <c r="N14174">
        <v>0.75</v>
      </c>
      <c r="O14174">
        <v>4.8764629388816603E-4</v>
      </c>
    </row>
    <row r="14175" spans="1:15">
      <c r="A14175" t="s">
        <v>15556</v>
      </c>
      <c r="B14175" t="s">
        <v>23518</v>
      </c>
      <c r="C14175" t="s">
        <v>15557</v>
      </c>
      <c r="D14175">
        <v>2</v>
      </c>
      <c r="E14175">
        <v>787</v>
      </c>
      <c r="F14175">
        <v>19</v>
      </c>
      <c r="G14175">
        <v>7393</v>
      </c>
      <c r="H14175">
        <v>0.61580401546195596</v>
      </c>
      <c r="I14175">
        <v>1</v>
      </c>
      <c r="J14175">
        <v>0.966855260484069</v>
      </c>
      <c r="K14175" t="s">
        <v>27861</v>
      </c>
      <c r="L14175">
        <v>2</v>
      </c>
      <c r="M14175" t="s">
        <v>5133</v>
      </c>
      <c r="N14175">
        <v>0.105263157894737</v>
      </c>
      <c r="O14175">
        <v>2.5412960609911099E-3</v>
      </c>
    </row>
    <row r="14176" spans="1:15">
      <c r="A14176" t="s">
        <v>15556</v>
      </c>
      <c r="B14176" t="s">
        <v>23511</v>
      </c>
      <c r="C14176" t="s">
        <v>15557</v>
      </c>
      <c r="D14176">
        <v>16</v>
      </c>
      <c r="E14176">
        <v>6152</v>
      </c>
      <c r="F14176">
        <v>20</v>
      </c>
      <c r="G14176">
        <v>7804</v>
      </c>
      <c r="H14176">
        <v>0.57841027067460704</v>
      </c>
      <c r="I14176">
        <v>0.968912233598893</v>
      </c>
      <c r="J14176">
        <v>0.832812322140707</v>
      </c>
      <c r="K14176" t="s">
        <v>32504</v>
      </c>
      <c r="L14176">
        <v>16</v>
      </c>
      <c r="M14176" t="s">
        <v>5133</v>
      </c>
      <c r="N14176">
        <v>0.8</v>
      </c>
      <c r="O14176">
        <v>2.6007802340702198E-3</v>
      </c>
    </row>
    <row r="14177" spans="1:15">
      <c r="A14177" t="s">
        <v>15556</v>
      </c>
      <c r="B14177" t="s">
        <v>23513</v>
      </c>
      <c r="C14177" t="s">
        <v>15557</v>
      </c>
      <c r="D14177">
        <v>1</v>
      </c>
      <c r="E14177">
        <v>535</v>
      </c>
      <c r="F14177">
        <v>19</v>
      </c>
      <c r="G14177">
        <v>8124</v>
      </c>
      <c r="H14177">
        <v>0.72632654610035197</v>
      </c>
      <c r="I14177">
        <v>0.99999999999997702</v>
      </c>
      <c r="J14177">
        <v>0.95041217501583097</v>
      </c>
      <c r="K14177" t="s">
        <v>27860</v>
      </c>
      <c r="L14177">
        <v>1</v>
      </c>
      <c r="M14177" t="s">
        <v>5133</v>
      </c>
      <c r="N14177">
        <v>5.2631578947368397E-2</v>
      </c>
      <c r="O14177">
        <v>1.8691588785046699E-3</v>
      </c>
    </row>
    <row r="14178" spans="1:15">
      <c r="A14178" t="s">
        <v>15558</v>
      </c>
      <c r="B14178" t="s">
        <v>23518</v>
      </c>
      <c r="C14178" t="s">
        <v>15559</v>
      </c>
      <c r="D14178">
        <v>1</v>
      </c>
      <c r="E14178">
        <v>787</v>
      </c>
      <c r="F14178">
        <v>4</v>
      </c>
      <c r="G14178">
        <v>7393</v>
      </c>
      <c r="H14178">
        <v>0.362574478289521</v>
      </c>
      <c r="I14178">
        <v>1</v>
      </c>
      <c r="J14178">
        <v>0.966855260484069</v>
      </c>
      <c r="K14178" t="s">
        <v>27863</v>
      </c>
      <c r="L14178">
        <v>1</v>
      </c>
      <c r="M14178" t="s">
        <v>5133</v>
      </c>
      <c r="N14178">
        <v>0.25</v>
      </c>
      <c r="O14178">
        <v>1.27064803049555E-3</v>
      </c>
    </row>
    <row r="14179" spans="1:15">
      <c r="A14179" t="s">
        <v>15558</v>
      </c>
      <c r="B14179" t="s">
        <v>23511</v>
      </c>
      <c r="C14179" t="s">
        <v>15559</v>
      </c>
      <c r="D14179">
        <v>3</v>
      </c>
      <c r="E14179">
        <v>6152</v>
      </c>
      <c r="F14179">
        <v>4</v>
      </c>
      <c r="G14179">
        <v>7804</v>
      </c>
      <c r="H14179">
        <v>0.80103341611958101</v>
      </c>
      <c r="I14179">
        <v>0.968912233598893</v>
      </c>
      <c r="J14179">
        <v>0.832812322140707</v>
      </c>
      <c r="K14179" t="s">
        <v>32505</v>
      </c>
      <c r="L14179">
        <v>3</v>
      </c>
      <c r="M14179" t="s">
        <v>5133</v>
      </c>
      <c r="N14179">
        <v>0.75</v>
      </c>
      <c r="O14179">
        <v>4.8764629388816603E-4</v>
      </c>
    </row>
    <row r="14180" spans="1:15">
      <c r="A14180" t="s">
        <v>15560</v>
      </c>
      <c r="B14180" t="s">
        <v>23511</v>
      </c>
      <c r="C14180" t="s">
        <v>15561</v>
      </c>
      <c r="D14180">
        <v>8</v>
      </c>
      <c r="E14180">
        <v>6152</v>
      </c>
      <c r="F14180">
        <v>8</v>
      </c>
      <c r="G14180">
        <v>7804</v>
      </c>
      <c r="H14180">
        <v>0.148995721685201</v>
      </c>
      <c r="I14180">
        <v>0.54611425167193095</v>
      </c>
      <c r="J14180">
        <v>0.46940338073728599</v>
      </c>
      <c r="K14180" t="s">
        <v>32506</v>
      </c>
      <c r="L14180">
        <v>8</v>
      </c>
      <c r="M14180" t="s">
        <v>5133</v>
      </c>
      <c r="N14180">
        <v>1</v>
      </c>
      <c r="O14180">
        <v>1.3003901170351099E-3</v>
      </c>
    </row>
    <row r="14181" spans="1:15">
      <c r="A14181" t="s">
        <v>15562</v>
      </c>
      <c r="B14181" t="s">
        <v>23513</v>
      </c>
      <c r="C14181" t="s">
        <v>15563</v>
      </c>
      <c r="D14181">
        <v>5</v>
      </c>
      <c r="E14181">
        <v>535</v>
      </c>
      <c r="F14181">
        <v>83</v>
      </c>
      <c r="G14181">
        <v>8124</v>
      </c>
      <c r="H14181">
        <v>0.64618647750141101</v>
      </c>
      <c r="I14181">
        <v>0.99999999999997702</v>
      </c>
      <c r="J14181">
        <v>0.95041217501583097</v>
      </c>
      <c r="K14181" t="s">
        <v>32507</v>
      </c>
      <c r="L14181">
        <v>5</v>
      </c>
      <c r="M14181" t="s">
        <v>5133</v>
      </c>
      <c r="N14181">
        <v>6.02409638554217E-2</v>
      </c>
      <c r="O14181">
        <v>9.3457943925233603E-3</v>
      </c>
    </row>
    <row r="14182" spans="1:15">
      <c r="A14182" t="s">
        <v>15562</v>
      </c>
      <c r="B14182" t="s">
        <v>23518</v>
      </c>
      <c r="C14182" t="s">
        <v>15563</v>
      </c>
      <c r="D14182">
        <v>8</v>
      </c>
      <c r="E14182">
        <v>787</v>
      </c>
      <c r="F14182">
        <v>68</v>
      </c>
      <c r="G14182">
        <v>7393</v>
      </c>
      <c r="H14182">
        <v>0.438805857936167</v>
      </c>
      <c r="I14182">
        <v>1</v>
      </c>
      <c r="J14182">
        <v>0.966855260484069</v>
      </c>
      <c r="K14182" t="s">
        <v>26188</v>
      </c>
      <c r="L14182">
        <v>8</v>
      </c>
      <c r="M14182" t="s">
        <v>5133</v>
      </c>
      <c r="N14182">
        <v>0.11764705882352899</v>
      </c>
      <c r="O14182">
        <v>1.01651842439644E-2</v>
      </c>
    </row>
    <row r="14183" spans="1:15">
      <c r="A14183" t="s">
        <v>15562</v>
      </c>
      <c r="B14183" t="s">
        <v>23511</v>
      </c>
      <c r="C14183" t="s">
        <v>15563</v>
      </c>
      <c r="D14183">
        <v>64</v>
      </c>
      <c r="E14183">
        <v>6152</v>
      </c>
      <c r="F14183">
        <v>79</v>
      </c>
      <c r="G14183">
        <v>7804</v>
      </c>
      <c r="H14183">
        <v>0.37645984287239698</v>
      </c>
      <c r="I14183">
        <v>0.90829480295553899</v>
      </c>
      <c r="J14183">
        <v>0.78070962240619901</v>
      </c>
      <c r="K14183" t="s">
        <v>32508</v>
      </c>
      <c r="L14183">
        <v>64</v>
      </c>
      <c r="M14183" t="s">
        <v>5133</v>
      </c>
      <c r="N14183">
        <v>0.810126582278481</v>
      </c>
      <c r="O14183">
        <v>1.04031209362809E-2</v>
      </c>
    </row>
    <row r="14184" spans="1:15">
      <c r="A14184" t="s">
        <v>15564</v>
      </c>
      <c r="B14184" t="s">
        <v>23518</v>
      </c>
      <c r="C14184" t="s">
        <v>15565</v>
      </c>
      <c r="D14184">
        <v>8</v>
      </c>
      <c r="E14184">
        <v>787</v>
      </c>
      <c r="F14184">
        <v>103</v>
      </c>
      <c r="G14184">
        <v>7393</v>
      </c>
      <c r="H14184">
        <v>0.87056914526087203</v>
      </c>
      <c r="I14184">
        <v>1</v>
      </c>
      <c r="J14184">
        <v>0.966855260484069</v>
      </c>
      <c r="K14184" t="s">
        <v>26188</v>
      </c>
      <c r="L14184">
        <v>8</v>
      </c>
      <c r="M14184" t="s">
        <v>5133</v>
      </c>
      <c r="N14184">
        <v>7.7669902912621394E-2</v>
      </c>
      <c r="O14184">
        <v>1.01651842439644E-2</v>
      </c>
    </row>
    <row r="14185" spans="1:15">
      <c r="A14185" t="s">
        <v>15564</v>
      </c>
      <c r="B14185" t="s">
        <v>23511</v>
      </c>
      <c r="C14185" t="s">
        <v>15565</v>
      </c>
      <c r="D14185">
        <v>98</v>
      </c>
      <c r="E14185">
        <v>6152</v>
      </c>
      <c r="F14185">
        <v>118</v>
      </c>
      <c r="G14185">
        <v>7804</v>
      </c>
      <c r="H14185">
        <v>0.154219099081432</v>
      </c>
      <c r="I14185">
        <v>0.56483892502109201</v>
      </c>
      <c r="J14185">
        <v>0.48549786086921598</v>
      </c>
      <c r="K14185" t="s">
        <v>26187</v>
      </c>
      <c r="L14185">
        <v>98</v>
      </c>
      <c r="M14185" t="s">
        <v>5133</v>
      </c>
      <c r="N14185">
        <v>0.83050847457627097</v>
      </c>
      <c r="O14185">
        <v>1.5929778933680101E-2</v>
      </c>
    </row>
    <row r="14186" spans="1:15">
      <c r="A14186" t="s">
        <v>15564</v>
      </c>
      <c r="B14186" t="s">
        <v>23513</v>
      </c>
      <c r="C14186" t="s">
        <v>15565</v>
      </c>
      <c r="D14186">
        <v>8</v>
      </c>
      <c r="E14186">
        <v>535</v>
      </c>
      <c r="F14186">
        <v>125</v>
      </c>
      <c r="G14186">
        <v>8124</v>
      </c>
      <c r="H14186">
        <v>0.58586583345198895</v>
      </c>
      <c r="I14186">
        <v>0.99999999999997702</v>
      </c>
      <c r="J14186">
        <v>0.95041217501583097</v>
      </c>
      <c r="K14186" t="s">
        <v>26189</v>
      </c>
      <c r="L14186">
        <v>8</v>
      </c>
      <c r="M14186" t="s">
        <v>5133</v>
      </c>
      <c r="N14186">
        <v>6.4000000000000001E-2</v>
      </c>
      <c r="O14186">
        <v>1.4953271028037399E-2</v>
      </c>
    </row>
    <row r="14187" spans="1:15">
      <c r="A14187" t="s">
        <v>15566</v>
      </c>
      <c r="B14187" t="s">
        <v>23511</v>
      </c>
      <c r="C14187" t="s">
        <v>15567</v>
      </c>
      <c r="D14187">
        <v>52</v>
      </c>
      <c r="E14187">
        <v>6152</v>
      </c>
      <c r="F14187">
        <v>57</v>
      </c>
      <c r="G14187">
        <v>7804</v>
      </c>
      <c r="H14187">
        <v>1.09055767245534E-2</v>
      </c>
      <c r="I14187">
        <v>8.8293916820088997E-2</v>
      </c>
      <c r="J14187">
        <v>7.5891561018598397E-2</v>
      </c>
      <c r="K14187" t="s">
        <v>25948</v>
      </c>
      <c r="L14187">
        <v>52</v>
      </c>
      <c r="M14187" t="s">
        <v>5133</v>
      </c>
      <c r="N14187">
        <v>0.91228070175438603</v>
      </c>
      <c r="O14187">
        <v>8.4525357607282206E-3</v>
      </c>
    </row>
    <row r="14188" spans="1:15">
      <c r="A14188" t="s">
        <v>15566</v>
      </c>
      <c r="B14188" t="s">
        <v>23513</v>
      </c>
      <c r="C14188" t="s">
        <v>15567</v>
      </c>
      <c r="D14188">
        <v>2</v>
      </c>
      <c r="E14188">
        <v>535</v>
      </c>
      <c r="F14188">
        <v>60</v>
      </c>
      <c r="G14188">
        <v>8124</v>
      </c>
      <c r="H14188">
        <v>0.91302328635553898</v>
      </c>
      <c r="I14188">
        <v>0.99999999999997702</v>
      </c>
      <c r="J14188">
        <v>0.95041217501583097</v>
      </c>
      <c r="K14188" t="s">
        <v>25947</v>
      </c>
      <c r="L14188">
        <v>2</v>
      </c>
      <c r="M14188" t="s">
        <v>5133</v>
      </c>
      <c r="N14188">
        <v>3.3333333333333298E-2</v>
      </c>
      <c r="O14188">
        <v>3.7383177570093499E-3</v>
      </c>
    </row>
    <row r="14189" spans="1:15">
      <c r="A14189" t="s">
        <v>15566</v>
      </c>
      <c r="B14189" t="s">
        <v>23518</v>
      </c>
      <c r="C14189" t="s">
        <v>15567</v>
      </c>
      <c r="D14189">
        <v>1</v>
      </c>
      <c r="E14189">
        <v>787</v>
      </c>
      <c r="F14189">
        <v>44</v>
      </c>
      <c r="G14189">
        <v>7393</v>
      </c>
      <c r="H14189">
        <v>0.99304114429892898</v>
      </c>
      <c r="I14189">
        <v>1</v>
      </c>
      <c r="J14189">
        <v>0.966855260484069</v>
      </c>
      <c r="K14189" t="s">
        <v>25949</v>
      </c>
      <c r="L14189">
        <v>1</v>
      </c>
      <c r="M14189" t="s">
        <v>5133</v>
      </c>
      <c r="N14189">
        <v>2.27272727272727E-2</v>
      </c>
      <c r="O14189">
        <v>1.27064803049555E-3</v>
      </c>
    </row>
    <row r="14190" spans="1:15">
      <c r="A14190" t="s">
        <v>15568</v>
      </c>
      <c r="B14190" t="s">
        <v>23518</v>
      </c>
      <c r="C14190" t="s">
        <v>15569</v>
      </c>
      <c r="D14190">
        <v>151</v>
      </c>
      <c r="E14190">
        <v>787</v>
      </c>
      <c r="F14190">
        <v>1651</v>
      </c>
      <c r="G14190">
        <v>7393</v>
      </c>
      <c r="H14190">
        <v>0.98973941293263601</v>
      </c>
      <c r="I14190">
        <v>1</v>
      </c>
      <c r="J14190">
        <v>0.966855260484069</v>
      </c>
      <c r="K14190" t="s">
        <v>32509</v>
      </c>
      <c r="L14190">
        <v>151</v>
      </c>
      <c r="M14190" t="s">
        <v>5133</v>
      </c>
      <c r="N14190">
        <v>9.1459721380981199E-2</v>
      </c>
      <c r="O14190">
        <v>0.191867852604828</v>
      </c>
    </row>
    <row r="14191" spans="1:15">
      <c r="A14191" t="s">
        <v>15568</v>
      </c>
      <c r="B14191" t="s">
        <v>23511</v>
      </c>
      <c r="C14191" t="s">
        <v>15569</v>
      </c>
      <c r="D14191">
        <v>1460</v>
      </c>
      <c r="E14191">
        <v>6152</v>
      </c>
      <c r="F14191">
        <v>1780</v>
      </c>
      <c r="G14191">
        <v>7804</v>
      </c>
      <c r="H14191" s="34">
        <v>8.2723844634980095E-5</v>
      </c>
      <c r="I14191">
        <v>1.7254581576936E-3</v>
      </c>
      <c r="J14191">
        <v>1.48308873108966E-3</v>
      </c>
      <c r="K14191" t="s">
        <v>32510</v>
      </c>
      <c r="L14191">
        <v>1460</v>
      </c>
      <c r="M14191" t="s">
        <v>5133</v>
      </c>
      <c r="N14191">
        <v>0.82022471910112404</v>
      </c>
      <c r="O14191">
        <v>0.237321196358908</v>
      </c>
    </row>
    <row r="14192" spans="1:15">
      <c r="A14192" t="s">
        <v>15568</v>
      </c>
      <c r="B14192" t="s">
        <v>23513</v>
      </c>
      <c r="C14192" t="s">
        <v>15569</v>
      </c>
      <c r="D14192">
        <v>108</v>
      </c>
      <c r="E14192">
        <v>535</v>
      </c>
      <c r="F14192">
        <v>1812</v>
      </c>
      <c r="G14192">
        <v>8124</v>
      </c>
      <c r="H14192">
        <v>0.89914253690289103</v>
      </c>
      <c r="I14192">
        <v>0.99999999999997702</v>
      </c>
      <c r="J14192">
        <v>0.95041217501583097</v>
      </c>
      <c r="K14192" t="s">
        <v>32511</v>
      </c>
      <c r="L14192">
        <v>108</v>
      </c>
      <c r="M14192" t="s">
        <v>5133</v>
      </c>
      <c r="N14192">
        <v>5.9602649006622502E-2</v>
      </c>
      <c r="O14192">
        <v>0.20186915887850501</v>
      </c>
    </row>
    <row r="14193" spans="1:15">
      <c r="A14193" t="s">
        <v>15570</v>
      </c>
      <c r="B14193" t="s">
        <v>23511</v>
      </c>
      <c r="C14193" t="s">
        <v>15571</v>
      </c>
      <c r="D14193">
        <v>584</v>
      </c>
      <c r="E14193">
        <v>6152</v>
      </c>
      <c r="F14193">
        <v>695</v>
      </c>
      <c r="G14193">
        <v>7804</v>
      </c>
      <c r="H14193">
        <v>1.8369274653030901E-4</v>
      </c>
      <c r="I14193">
        <v>3.28952633939553E-3</v>
      </c>
      <c r="J14193">
        <v>2.8274574047633702E-3</v>
      </c>
      <c r="K14193" t="s">
        <v>32512</v>
      </c>
      <c r="L14193">
        <v>584</v>
      </c>
      <c r="M14193" t="s">
        <v>5133</v>
      </c>
      <c r="N14193">
        <v>0.84028776978417297</v>
      </c>
      <c r="O14193">
        <v>9.4928478543563094E-2</v>
      </c>
    </row>
    <row r="14194" spans="1:15">
      <c r="A14194" t="s">
        <v>15570</v>
      </c>
      <c r="B14194" t="s">
        <v>23518</v>
      </c>
      <c r="C14194" t="s">
        <v>15571</v>
      </c>
      <c r="D14194">
        <v>46</v>
      </c>
      <c r="E14194">
        <v>787</v>
      </c>
      <c r="F14194">
        <v>636</v>
      </c>
      <c r="G14194">
        <v>7393</v>
      </c>
      <c r="H14194">
        <v>0.99910699845236595</v>
      </c>
      <c r="I14194">
        <v>1</v>
      </c>
      <c r="J14194">
        <v>0.966855260484069</v>
      </c>
      <c r="K14194" t="s">
        <v>32513</v>
      </c>
      <c r="L14194">
        <v>46</v>
      </c>
      <c r="M14194" t="s">
        <v>5133</v>
      </c>
      <c r="N14194">
        <v>7.2327044025157203E-2</v>
      </c>
      <c r="O14194">
        <v>5.84498094027954E-2</v>
      </c>
    </row>
    <row r="14195" spans="1:15">
      <c r="A14195" t="s">
        <v>15570</v>
      </c>
      <c r="B14195" t="s">
        <v>23513</v>
      </c>
      <c r="C14195" t="s">
        <v>15571</v>
      </c>
      <c r="D14195">
        <v>43</v>
      </c>
      <c r="E14195">
        <v>535</v>
      </c>
      <c r="F14195">
        <v>699</v>
      </c>
      <c r="G14195">
        <v>8124</v>
      </c>
      <c r="H14195">
        <v>0.70890404328672996</v>
      </c>
      <c r="I14195">
        <v>0.99999999999997702</v>
      </c>
      <c r="J14195">
        <v>0.95041217501583097</v>
      </c>
      <c r="K14195" t="s">
        <v>32514</v>
      </c>
      <c r="L14195">
        <v>43</v>
      </c>
      <c r="M14195" t="s">
        <v>5133</v>
      </c>
      <c r="N14195">
        <v>6.1516452074391999E-2</v>
      </c>
      <c r="O14195">
        <v>8.0373831775700899E-2</v>
      </c>
    </row>
    <row r="14196" spans="1:15">
      <c r="A14196" t="s">
        <v>15572</v>
      </c>
      <c r="B14196" t="s">
        <v>23518</v>
      </c>
      <c r="C14196" t="s">
        <v>15573</v>
      </c>
      <c r="D14196">
        <v>64</v>
      </c>
      <c r="E14196">
        <v>787</v>
      </c>
      <c r="F14196">
        <v>821</v>
      </c>
      <c r="G14196">
        <v>7393</v>
      </c>
      <c r="H14196">
        <v>0.99851292941988201</v>
      </c>
      <c r="I14196">
        <v>1</v>
      </c>
      <c r="J14196">
        <v>0.966855260484069</v>
      </c>
      <c r="K14196" t="s">
        <v>32515</v>
      </c>
      <c r="L14196">
        <v>64</v>
      </c>
      <c r="M14196" t="s">
        <v>5133</v>
      </c>
      <c r="N14196">
        <v>7.7953714981729594E-2</v>
      </c>
      <c r="O14196">
        <v>8.1321473951715406E-2</v>
      </c>
    </row>
    <row r="14197" spans="1:15">
      <c r="A14197" t="s">
        <v>15572</v>
      </c>
      <c r="B14197" t="s">
        <v>23511</v>
      </c>
      <c r="C14197" t="s">
        <v>15573</v>
      </c>
      <c r="D14197">
        <v>742</v>
      </c>
      <c r="E14197">
        <v>6152</v>
      </c>
      <c r="F14197">
        <v>882</v>
      </c>
      <c r="G14197">
        <v>7804</v>
      </c>
      <c r="H14197" s="34">
        <v>1.5988361865868301E-5</v>
      </c>
      <c r="I14197">
        <v>4.2883016932171198E-4</v>
      </c>
      <c r="J14197">
        <v>3.6859380729488601E-4</v>
      </c>
      <c r="K14197" t="s">
        <v>32516</v>
      </c>
      <c r="L14197">
        <v>742</v>
      </c>
      <c r="M14197" t="s">
        <v>5133</v>
      </c>
      <c r="N14197">
        <v>0.84126984126984095</v>
      </c>
      <c r="O14197">
        <v>0.12061118335500701</v>
      </c>
    </row>
    <row r="14198" spans="1:15">
      <c r="A14198" t="s">
        <v>15572</v>
      </c>
      <c r="B14198" t="s">
        <v>23513</v>
      </c>
      <c r="C14198" t="s">
        <v>15573</v>
      </c>
      <c r="D14198">
        <v>47</v>
      </c>
      <c r="E14198">
        <v>535</v>
      </c>
      <c r="F14198">
        <v>906</v>
      </c>
      <c r="G14198">
        <v>8124</v>
      </c>
      <c r="H14198">
        <v>0.97231027026174899</v>
      </c>
      <c r="I14198">
        <v>0.99999999999997702</v>
      </c>
      <c r="J14198">
        <v>0.95041217501583097</v>
      </c>
      <c r="K14198" t="s">
        <v>32517</v>
      </c>
      <c r="L14198">
        <v>47</v>
      </c>
      <c r="M14198" t="s">
        <v>5133</v>
      </c>
      <c r="N14198">
        <v>5.1876379690949201E-2</v>
      </c>
      <c r="O14198">
        <v>8.7850467289719597E-2</v>
      </c>
    </row>
    <row r="14199" spans="1:15">
      <c r="A14199" t="s">
        <v>15574</v>
      </c>
      <c r="B14199" t="s">
        <v>23513</v>
      </c>
      <c r="C14199" t="s">
        <v>15575</v>
      </c>
      <c r="D14199">
        <v>24</v>
      </c>
      <c r="E14199">
        <v>535</v>
      </c>
      <c r="F14199">
        <v>372</v>
      </c>
      <c r="G14199">
        <v>8124</v>
      </c>
      <c r="H14199">
        <v>0.57389353756585304</v>
      </c>
      <c r="I14199">
        <v>0.99999999999997702</v>
      </c>
      <c r="J14199">
        <v>0.95041217501583097</v>
      </c>
      <c r="K14199" t="s">
        <v>28764</v>
      </c>
      <c r="L14199">
        <v>24</v>
      </c>
      <c r="M14199" t="s">
        <v>5133</v>
      </c>
      <c r="N14199">
        <v>6.4516129032258104E-2</v>
      </c>
      <c r="O14199">
        <v>4.4859813084112098E-2</v>
      </c>
    </row>
    <row r="14200" spans="1:15">
      <c r="A14200" t="s">
        <v>15574</v>
      </c>
      <c r="B14200" t="s">
        <v>23511</v>
      </c>
      <c r="C14200" t="s">
        <v>15575</v>
      </c>
      <c r="D14200">
        <v>298</v>
      </c>
      <c r="E14200">
        <v>6152</v>
      </c>
      <c r="F14200">
        <v>367</v>
      </c>
      <c r="G14200">
        <v>7804</v>
      </c>
      <c r="H14200">
        <v>0.14143457819573799</v>
      </c>
      <c r="I14200">
        <v>0.54611425167193095</v>
      </c>
      <c r="J14200">
        <v>0.46940338073728599</v>
      </c>
      <c r="K14200" t="s">
        <v>28762</v>
      </c>
      <c r="L14200">
        <v>298</v>
      </c>
      <c r="M14200" t="s">
        <v>5133</v>
      </c>
      <c r="N14200">
        <v>0.81198910081743902</v>
      </c>
      <c r="O14200">
        <v>4.8439531859557898E-2</v>
      </c>
    </row>
    <row r="14201" spans="1:15">
      <c r="A14201" t="s">
        <v>15574</v>
      </c>
      <c r="B14201" t="s">
        <v>23518</v>
      </c>
      <c r="C14201" t="s">
        <v>15575</v>
      </c>
      <c r="D14201">
        <v>29</v>
      </c>
      <c r="E14201">
        <v>787</v>
      </c>
      <c r="F14201">
        <v>334</v>
      </c>
      <c r="G14201">
        <v>7393</v>
      </c>
      <c r="H14201">
        <v>0.90270427480453597</v>
      </c>
      <c r="I14201">
        <v>1</v>
      </c>
      <c r="J14201">
        <v>0.966855260484069</v>
      </c>
      <c r="K14201" t="s">
        <v>28763</v>
      </c>
      <c r="L14201">
        <v>29</v>
      </c>
      <c r="M14201" t="s">
        <v>5133</v>
      </c>
      <c r="N14201">
        <v>8.6826347305389198E-2</v>
      </c>
      <c r="O14201">
        <v>3.6848792884370998E-2</v>
      </c>
    </row>
    <row r="14202" spans="1:15">
      <c r="A14202" t="s">
        <v>15576</v>
      </c>
      <c r="B14202" t="s">
        <v>23511</v>
      </c>
      <c r="C14202" t="s">
        <v>15577</v>
      </c>
      <c r="D14202">
        <v>2</v>
      </c>
      <c r="E14202">
        <v>6152</v>
      </c>
      <c r="F14202">
        <v>2</v>
      </c>
      <c r="G14202">
        <v>7804</v>
      </c>
      <c r="H14202">
        <v>0.62141708038142995</v>
      </c>
      <c r="I14202">
        <v>0.968912233598893</v>
      </c>
      <c r="J14202">
        <v>0.832812322140707</v>
      </c>
      <c r="K14202" t="s">
        <v>26329</v>
      </c>
      <c r="L14202">
        <v>2</v>
      </c>
      <c r="M14202" t="s">
        <v>5133</v>
      </c>
      <c r="N14202">
        <v>1</v>
      </c>
      <c r="O14202">
        <v>3.2509752925877802E-4</v>
      </c>
    </row>
    <row r="14203" spans="1:15">
      <c r="A14203" t="s">
        <v>15578</v>
      </c>
      <c r="B14203" t="s">
        <v>23511</v>
      </c>
      <c r="C14203" t="s">
        <v>15579</v>
      </c>
      <c r="D14203">
        <v>1997</v>
      </c>
      <c r="E14203">
        <v>6152</v>
      </c>
      <c r="F14203">
        <v>2382</v>
      </c>
      <c r="G14203">
        <v>7804</v>
      </c>
      <c r="H14203" s="34">
        <v>1.6821881994796999E-13</v>
      </c>
      <c r="I14203" s="34">
        <v>1.9953184125153799E-11</v>
      </c>
      <c r="J14203" s="34">
        <v>1.7150426043902699E-11</v>
      </c>
      <c r="K14203" t="s">
        <v>32518</v>
      </c>
      <c r="L14203">
        <v>1997</v>
      </c>
      <c r="M14203" t="s">
        <v>5133</v>
      </c>
      <c r="N14203">
        <v>0.83837111670864795</v>
      </c>
      <c r="O14203">
        <v>0.32460988296488902</v>
      </c>
    </row>
    <row r="14204" spans="1:15">
      <c r="A14204" t="s">
        <v>15578</v>
      </c>
      <c r="B14204" t="s">
        <v>23518</v>
      </c>
      <c r="C14204" t="s">
        <v>15579</v>
      </c>
      <c r="D14204">
        <v>188</v>
      </c>
      <c r="E14204">
        <v>787</v>
      </c>
      <c r="F14204">
        <v>2185</v>
      </c>
      <c r="G14204">
        <v>7393</v>
      </c>
      <c r="H14204">
        <v>0.99992527215646498</v>
      </c>
      <c r="I14204">
        <v>1</v>
      </c>
      <c r="J14204">
        <v>0.966855260484069</v>
      </c>
      <c r="K14204" t="s">
        <v>32519</v>
      </c>
      <c r="L14204">
        <v>188</v>
      </c>
      <c r="M14204" t="s">
        <v>5133</v>
      </c>
      <c r="N14204">
        <v>8.6041189931350098E-2</v>
      </c>
      <c r="O14204">
        <v>0.23888182973316399</v>
      </c>
    </row>
    <row r="14205" spans="1:15">
      <c r="A14205" t="s">
        <v>15578</v>
      </c>
      <c r="B14205" t="s">
        <v>23513</v>
      </c>
      <c r="C14205" t="s">
        <v>15579</v>
      </c>
      <c r="D14205">
        <v>125</v>
      </c>
      <c r="E14205">
        <v>535</v>
      </c>
      <c r="F14205">
        <v>2475</v>
      </c>
      <c r="G14205">
        <v>8124</v>
      </c>
      <c r="H14205">
        <v>0.99993445132583902</v>
      </c>
      <c r="I14205">
        <v>0.99999999999997702</v>
      </c>
      <c r="J14205">
        <v>0.95041217501583097</v>
      </c>
      <c r="K14205" t="s">
        <v>32520</v>
      </c>
      <c r="L14205">
        <v>125</v>
      </c>
      <c r="M14205" t="s">
        <v>5133</v>
      </c>
      <c r="N14205">
        <v>5.0505050505050497E-2</v>
      </c>
      <c r="O14205">
        <v>0.233644859813084</v>
      </c>
    </row>
    <row r="14206" spans="1:15">
      <c r="A14206" t="s">
        <v>15580</v>
      </c>
      <c r="B14206" t="s">
        <v>23513</v>
      </c>
      <c r="C14206" t="s">
        <v>15581</v>
      </c>
      <c r="D14206">
        <v>1</v>
      </c>
      <c r="E14206">
        <v>535</v>
      </c>
      <c r="F14206">
        <v>4</v>
      </c>
      <c r="G14206">
        <v>8124</v>
      </c>
      <c r="H14206">
        <v>0.23855956797771199</v>
      </c>
      <c r="I14206">
        <v>0.85273230586348503</v>
      </c>
      <c r="J14206">
        <v>0.81044716552199803</v>
      </c>
      <c r="K14206" t="s">
        <v>25106</v>
      </c>
      <c r="L14206">
        <v>1</v>
      </c>
      <c r="M14206" t="s">
        <v>5133</v>
      </c>
      <c r="N14206">
        <v>0.25</v>
      </c>
      <c r="O14206">
        <v>1.8691588785046699E-3</v>
      </c>
    </row>
    <row r="14207" spans="1:15">
      <c r="A14207" t="s">
        <v>15580</v>
      </c>
      <c r="B14207" t="s">
        <v>23511</v>
      </c>
      <c r="C14207" t="s">
        <v>15581</v>
      </c>
      <c r="D14207">
        <v>3</v>
      </c>
      <c r="E14207">
        <v>6152</v>
      </c>
      <c r="F14207">
        <v>4</v>
      </c>
      <c r="G14207">
        <v>7804</v>
      </c>
      <c r="H14207">
        <v>0.80103341611958101</v>
      </c>
      <c r="I14207">
        <v>0.968912233598893</v>
      </c>
      <c r="J14207">
        <v>0.832812322140707</v>
      </c>
      <c r="K14207" t="s">
        <v>32521</v>
      </c>
      <c r="L14207">
        <v>3</v>
      </c>
      <c r="M14207" t="s">
        <v>5133</v>
      </c>
      <c r="N14207">
        <v>0.75</v>
      </c>
      <c r="O14207">
        <v>4.8764629388816603E-4</v>
      </c>
    </row>
    <row r="14208" spans="1:15">
      <c r="A14208" t="s">
        <v>15582</v>
      </c>
      <c r="B14208" t="s">
        <v>23513</v>
      </c>
      <c r="C14208" t="s">
        <v>15583</v>
      </c>
      <c r="D14208">
        <v>2</v>
      </c>
      <c r="E14208">
        <v>535</v>
      </c>
      <c r="F14208">
        <v>16</v>
      </c>
      <c r="G14208">
        <v>8124</v>
      </c>
      <c r="H14208">
        <v>0.28451896063335702</v>
      </c>
      <c r="I14208">
        <v>0.92669970177713501</v>
      </c>
      <c r="J14208">
        <v>0.88074667915254901</v>
      </c>
      <c r="K14208" t="s">
        <v>26121</v>
      </c>
      <c r="L14208">
        <v>2</v>
      </c>
      <c r="M14208" t="s">
        <v>5133</v>
      </c>
      <c r="N14208">
        <v>0.125</v>
      </c>
      <c r="O14208">
        <v>3.7383177570093499E-3</v>
      </c>
    </row>
    <row r="14209" spans="1:15">
      <c r="A14209" t="s">
        <v>15582</v>
      </c>
      <c r="B14209" t="s">
        <v>23511</v>
      </c>
      <c r="C14209" t="s">
        <v>15583</v>
      </c>
      <c r="D14209">
        <v>14</v>
      </c>
      <c r="E14209">
        <v>6152</v>
      </c>
      <c r="F14209">
        <v>16</v>
      </c>
      <c r="G14209">
        <v>7804</v>
      </c>
      <c r="H14209">
        <v>0.31001576119125202</v>
      </c>
      <c r="I14209">
        <v>0.81979725192798203</v>
      </c>
      <c r="J14209">
        <v>0.70464303100682102</v>
      </c>
      <c r="K14209" t="s">
        <v>32522</v>
      </c>
      <c r="L14209">
        <v>14</v>
      </c>
      <c r="M14209" t="s">
        <v>5133</v>
      </c>
      <c r="N14209">
        <v>0.875</v>
      </c>
      <c r="O14209">
        <v>2.2756827048114399E-3</v>
      </c>
    </row>
    <row r="14210" spans="1:15">
      <c r="A14210" t="s">
        <v>15584</v>
      </c>
      <c r="B14210" t="s">
        <v>23511</v>
      </c>
      <c r="C14210" t="s">
        <v>15585</v>
      </c>
      <c r="D14210">
        <v>2</v>
      </c>
      <c r="E14210">
        <v>6152</v>
      </c>
      <c r="F14210">
        <v>3</v>
      </c>
      <c r="G14210">
        <v>7804</v>
      </c>
      <c r="H14210">
        <v>0.88457550560319997</v>
      </c>
      <c r="I14210">
        <v>1</v>
      </c>
      <c r="J14210">
        <v>0.85953329234717102</v>
      </c>
      <c r="K14210" t="s">
        <v>28024</v>
      </c>
      <c r="L14210">
        <v>2</v>
      </c>
      <c r="M14210" t="s">
        <v>5133</v>
      </c>
      <c r="N14210">
        <v>0.66666666666666696</v>
      </c>
      <c r="O14210">
        <v>3.2509752925877802E-4</v>
      </c>
    </row>
    <row r="14211" spans="1:15">
      <c r="A14211" t="s">
        <v>15584</v>
      </c>
      <c r="B14211" t="s">
        <v>23513</v>
      </c>
      <c r="C14211" t="s">
        <v>15585</v>
      </c>
      <c r="D14211">
        <v>1</v>
      </c>
      <c r="E14211">
        <v>535</v>
      </c>
      <c r="F14211">
        <v>3</v>
      </c>
      <c r="G14211">
        <v>8124</v>
      </c>
      <c r="H14211">
        <v>0.184859247501582</v>
      </c>
      <c r="I14211">
        <v>0.75508452473579202</v>
      </c>
      <c r="J14211">
        <v>0.71764152547495597</v>
      </c>
      <c r="K14211" t="s">
        <v>23584</v>
      </c>
      <c r="L14211">
        <v>1</v>
      </c>
      <c r="M14211" t="s">
        <v>5133</v>
      </c>
      <c r="N14211">
        <v>0.33333333333333298</v>
      </c>
      <c r="O14211">
        <v>1.8691588785046699E-3</v>
      </c>
    </row>
    <row r="14212" spans="1:15">
      <c r="A14212" t="s">
        <v>15586</v>
      </c>
      <c r="B14212" t="s">
        <v>23511</v>
      </c>
      <c r="C14212" t="s">
        <v>15587</v>
      </c>
      <c r="D14212">
        <v>9</v>
      </c>
      <c r="E14212">
        <v>6152</v>
      </c>
      <c r="F14212">
        <v>11</v>
      </c>
      <c r="G14212">
        <v>7804</v>
      </c>
      <c r="H14212">
        <v>0.578610134932666</v>
      </c>
      <c r="I14212">
        <v>0.968912233598893</v>
      </c>
      <c r="J14212">
        <v>0.832812322140707</v>
      </c>
      <c r="K14212" t="s">
        <v>32523</v>
      </c>
      <c r="L14212">
        <v>9</v>
      </c>
      <c r="M14212" t="s">
        <v>1463</v>
      </c>
      <c r="N14212">
        <v>0.81818181818181801</v>
      </c>
      <c r="O14212">
        <v>1.4629388816645001E-3</v>
      </c>
    </row>
    <row r="14213" spans="1:15">
      <c r="A14213" t="s">
        <v>15586</v>
      </c>
      <c r="B14213" t="s">
        <v>23513</v>
      </c>
      <c r="C14213" t="s">
        <v>15587</v>
      </c>
      <c r="D14213">
        <v>2</v>
      </c>
      <c r="E14213">
        <v>535</v>
      </c>
      <c r="F14213">
        <v>11</v>
      </c>
      <c r="G14213">
        <v>8124</v>
      </c>
      <c r="H14213">
        <v>0.16070283693134901</v>
      </c>
      <c r="I14213">
        <v>0.73855678102447098</v>
      </c>
      <c r="J14213">
        <v>0.70193335662617495</v>
      </c>
      <c r="K14213" t="s">
        <v>26121</v>
      </c>
      <c r="L14213">
        <v>2</v>
      </c>
      <c r="M14213" t="s">
        <v>1463</v>
      </c>
      <c r="N14213">
        <v>0.18181818181818199</v>
      </c>
      <c r="O14213">
        <v>3.7383177570093499E-3</v>
      </c>
    </row>
    <row r="14214" spans="1:15">
      <c r="A14214" t="s">
        <v>15588</v>
      </c>
      <c r="B14214" t="s">
        <v>23513</v>
      </c>
      <c r="C14214" t="s">
        <v>15589</v>
      </c>
      <c r="D14214">
        <v>1</v>
      </c>
      <c r="E14214">
        <v>535</v>
      </c>
      <c r="F14214">
        <v>3</v>
      </c>
      <c r="G14214">
        <v>8124</v>
      </c>
      <c r="H14214">
        <v>0.184859247501582</v>
      </c>
      <c r="I14214">
        <v>0.75508452473579202</v>
      </c>
      <c r="J14214">
        <v>0.71764152547495597</v>
      </c>
      <c r="K14214" t="s">
        <v>23584</v>
      </c>
      <c r="L14214">
        <v>1</v>
      </c>
      <c r="M14214" t="s">
        <v>1463</v>
      </c>
      <c r="N14214">
        <v>0.33333333333333298</v>
      </c>
      <c r="O14214">
        <v>1.8691588785046699E-3</v>
      </c>
    </row>
    <row r="14215" spans="1:15">
      <c r="A14215" t="s">
        <v>15588</v>
      </c>
      <c r="B14215" t="s">
        <v>23511</v>
      </c>
      <c r="C14215" t="s">
        <v>15589</v>
      </c>
      <c r="D14215">
        <v>2</v>
      </c>
      <c r="E14215">
        <v>6152</v>
      </c>
      <c r="F14215">
        <v>3</v>
      </c>
      <c r="G14215">
        <v>7804</v>
      </c>
      <c r="H14215">
        <v>0.88457550560319997</v>
      </c>
      <c r="I14215">
        <v>1</v>
      </c>
      <c r="J14215">
        <v>0.85953329234717102</v>
      </c>
      <c r="K14215" t="s">
        <v>28024</v>
      </c>
      <c r="L14215">
        <v>2</v>
      </c>
      <c r="M14215" t="s">
        <v>1463</v>
      </c>
      <c r="N14215">
        <v>0.66666666666666696</v>
      </c>
      <c r="O14215">
        <v>3.2509752925877802E-4</v>
      </c>
    </row>
    <row r="14216" spans="1:15">
      <c r="A14216" t="s">
        <v>15590</v>
      </c>
      <c r="B14216" t="s">
        <v>23518</v>
      </c>
      <c r="C14216" t="s">
        <v>15591</v>
      </c>
      <c r="D14216">
        <v>25</v>
      </c>
      <c r="E14216">
        <v>787</v>
      </c>
      <c r="F14216">
        <v>196</v>
      </c>
      <c r="G14216">
        <v>7393</v>
      </c>
      <c r="H14216">
        <v>0.194389717447846</v>
      </c>
      <c r="I14216">
        <v>0.83876007220319604</v>
      </c>
      <c r="J14216">
        <v>0.81095958809365798</v>
      </c>
      <c r="K14216" t="s">
        <v>32524</v>
      </c>
      <c r="L14216">
        <v>25</v>
      </c>
      <c r="M14216" t="s">
        <v>5133</v>
      </c>
      <c r="N14216">
        <v>0.12755102040816299</v>
      </c>
      <c r="O14216">
        <v>3.1766200762388799E-2</v>
      </c>
    </row>
    <row r="14217" spans="1:15">
      <c r="A14217" t="s">
        <v>15590</v>
      </c>
      <c r="B14217" t="s">
        <v>23511</v>
      </c>
      <c r="C14217" t="s">
        <v>15591</v>
      </c>
      <c r="D14217">
        <v>158</v>
      </c>
      <c r="E14217">
        <v>6152</v>
      </c>
      <c r="F14217">
        <v>201</v>
      </c>
      <c r="G14217">
        <v>7804</v>
      </c>
      <c r="H14217">
        <v>0.57213899644156396</v>
      </c>
      <c r="I14217">
        <v>0.968912233598893</v>
      </c>
      <c r="J14217">
        <v>0.832812322140707</v>
      </c>
      <c r="K14217" t="s">
        <v>32525</v>
      </c>
      <c r="L14217">
        <v>158</v>
      </c>
      <c r="M14217" t="s">
        <v>5133</v>
      </c>
      <c r="N14217">
        <v>0.78606965174129395</v>
      </c>
      <c r="O14217">
        <v>2.5682704811443399E-2</v>
      </c>
    </row>
    <row r="14218" spans="1:15">
      <c r="A14218" t="s">
        <v>15590</v>
      </c>
      <c r="B14218" t="s">
        <v>23513</v>
      </c>
      <c r="C14218" t="s">
        <v>15591</v>
      </c>
      <c r="D14218">
        <v>13</v>
      </c>
      <c r="E14218">
        <v>535</v>
      </c>
      <c r="F14218">
        <v>203</v>
      </c>
      <c r="G14218">
        <v>8124</v>
      </c>
      <c r="H14218">
        <v>0.58357458442855903</v>
      </c>
      <c r="I14218">
        <v>0.99999999999997702</v>
      </c>
      <c r="J14218">
        <v>0.95041217501583097</v>
      </c>
      <c r="K14218" t="s">
        <v>32526</v>
      </c>
      <c r="L14218">
        <v>13</v>
      </c>
      <c r="M14218" t="s">
        <v>5133</v>
      </c>
      <c r="N14218">
        <v>6.4039408866995107E-2</v>
      </c>
      <c r="O14218">
        <v>2.4299065420560699E-2</v>
      </c>
    </row>
    <row r="14219" spans="1:15">
      <c r="A14219" t="s">
        <v>15592</v>
      </c>
      <c r="B14219" t="s">
        <v>23513</v>
      </c>
      <c r="C14219" t="s">
        <v>15593</v>
      </c>
      <c r="D14219">
        <v>1</v>
      </c>
      <c r="E14219">
        <v>535</v>
      </c>
      <c r="F14219">
        <v>9</v>
      </c>
      <c r="G14219">
        <v>8124</v>
      </c>
      <c r="H14219">
        <v>0.45850310076412798</v>
      </c>
      <c r="I14219">
        <v>0.99999999999997702</v>
      </c>
      <c r="J14219">
        <v>0.95041217501583097</v>
      </c>
      <c r="K14219" t="s">
        <v>24832</v>
      </c>
      <c r="L14219">
        <v>1</v>
      </c>
      <c r="M14219" t="s">
        <v>5133</v>
      </c>
      <c r="N14219">
        <v>0.11111111111111099</v>
      </c>
      <c r="O14219">
        <v>1.8691588785046699E-3</v>
      </c>
    </row>
    <row r="14220" spans="1:15">
      <c r="A14220" t="s">
        <v>15592</v>
      </c>
      <c r="B14220" t="s">
        <v>23511</v>
      </c>
      <c r="C14220" t="s">
        <v>15593</v>
      </c>
      <c r="D14220">
        <v>8</v>
      </c>
      <c r="E14220">
        <v>6152</v>
      </c>
      <c r="F14220">
        <v>10</v>
      </c>
      <c r="G14220">
        <v>7804</v>
      </c>
      <c r="H14220">
        <v>0.64231594183968699</v>
      </c>
      <c r="I14220">
        <v>0.968912233598893</v>
      </c>
      <c r="J14220">
        <v>0.832812322140707</v>
      </c>
      <c r="K14220" t="s">
        <v>32527</v>
      </c>
      <c r="L14220">
        <v>8</v>
      </c>
      <c r="M14220" t="s">
        <v>5133</v>
      </c>
      <c r="N14220">
        <v>0.8</v>
      </c>
      <c r="O14220">
        <v>1.3003901170351099E-3</v>
      </c>
    </row>
    <row r="14221" spans="1:15">
      <c r="A14221" t="s">
        <v>15594</v>
      </c>
      <c r="B14221" t="s">
        <v>23513</v>
      </c>
      <c r="C14221" t="s">
        <v>15595</v>
      </c>
      <c r="D14221">
        <v>2</v>
      </c>
      <c r="E14221">
        <v>535</v>
      </c>
      <c r="F14221">
        <v>96</v>
      </c>
      <c r="G14221">
        <v>8124</v>
      </c>
      <c r="H14221">
        <v>0.98909710356968294</v>
      </c>
      <c r="I14221">
        <v>0.99999999999997702</v>
      </c>
      <c r="J14221">
        <v>0.95041217501583097</v>
      </c>
      <c r="K14221" t="s">
        <v>27387</v>
      </c>
      <c r="L14221">
        <v>2</v>
      </c>
      <c r="M14221" t="s">
        <v>5133</v>
      </c>
      <c r="N14221">
        <v>2.0833333333333301E-2</v>
      </c>
      <c r="O14221">
        <v>3.7383177570093499E-3</v>
      </c>
    </row>
    <row r="14222" spans="1:15">
      <c r="A14222" t="s">
        <v>15594</v>
      </c>
      <c r="B14222" t="s">
        <v>23518</v>
      </c>
      <c r="C14222" t="s">
        <v>15595</v>
      </c>
      <c r="D14222">
        <v>16</v>
      </c>
      <c r="E14222">
        <v>787</v>
      </c>
      <c r="F14222">
        <v>103</v>
      </c>
      <c r="G14222">
        <v>7393</v>
      </c>
      <c r="H14222">
        <v>7.7390683552604506E-2</v>
      </c>
      <c r="I14222">
        <v>0.63266972740240601</v>
      </c>
      <c r="J14222">
        <v>0.61170005408803896</v>
      </c>
      <c r="K14222" t="s">
        <v>32528</v>
      </c>
      <c r="L14222">
        <v>16</v>
      </c>
      <c r="M14222" t="s">
        <v>5133</v>
      </c>
      <c r="N14222">
        <v>0.15533980582524301</v>
      </c>
      <c r="O14222">
        <v>2.0330368487928799E-2</v>
      </c>
    </row>
    <row r="14223" spans="1:15">
      <c r="A14223" t="s">
        <v>15594</v>
      </c>
      <c r="B14223" t="s">
        <v>23511</v>
      </c>
      <c r="C14223" t="s">
        <v>15595</v>
      </c>
      <c r="D14223">
        <v>79</v>
      </c>
      <c r="E14223">
        <v>6152</v>
      </c>
      <c r="F14223">
        <v>100</v>
      </c>
      <c r="G14223">
        <v>7804</v>
      </c>
      <c r="H14223">
        <v>0.54165528915299099</v>
      </c>
      <c r="I14223">
        <v>0.968912233598893</v>
      </c>
      <c r="J14223">
        <v>0.832812322140707</v>
      </c>
      <c r="K14223" t="s">
        <v>32529</v>
      </c>
      <c r="L14223">
        <v>79</v>
      </c>
      <c r="M14223" t="s">
        <v>5133</v>
      </c>
      <c r="N14223">
        <v>0.79</v>
      </c>
      <c r="O14223">
        <v>1.28413524057217E-2</v>
      </c>
    </row>
    <row r="14224" spans="1:15">
      <c r="A14224" t="s">
        <v>15596</v>
      </c>
      <c r="B14224" t="s">
        <v>23511</v>
      </c>
      <c r="C14224" t="s">
        <v>15597</v>
      </c>
      <c r="D14224">
        <v>9</v>
      </c>
      <c r="E14224">
        <v>6152</v>
      </c>
      <c r="F14224">
        <v>11</v>
      </c>
      <c r="G14224">
        <v>7804</v>
      </c>
      <c r="H14224">
        <v>0.578610134932666</v>
      </c>
      <c r="I14224">
        <v>0.968912233598893</v>
      </c>
      <c r="J14224">
        <v>0.832812322140707</v>
      </c>
      <c r="K14224" t="s">
        <v>31198</v>
      </c>
      <c r="L14224">
        <v>9</v>
      </c>
      <c r="M14224" t="s">
        <v>5133</v>
      </c>
      <c r="N14224">
        <v>0.81818181818181801</v>
      </c>
      <c r="O14224">
        <v>1.4629388816645001E-3</v>
      </c>
    </row>
    <row r="14225" spans="1:15">
      <c r="A14225" t="s">
        <v>15598</v>
      </c>
      <c r="B14225" t="s">
        <v>23511</v>
      </c>
      <c r="C14225" t="s">
        <v>15599</v>
      </c>
      <c r="D14225">
        <v>2</v>
      </c>
      <c r="E14225">
        <v>6152</v>
      </c>
      <c r="F14225">
        <v>2</v>
      </c>
      <c r="G14225">
        <v>7804</v>
      </c>
      <c r="H14225">
        <v>0.62141708038142995</v>
      </c>
      <c r="I14225">
        <v>0.968912233598893</v>
      </c>
      <c r="J14225">
        <v>0.832812322140707</v>
      </c>
      <c r="K14225" t="s">
        <v>23542</v>
      </c>
      <c r="L14225">
        <v>2</v>
      </c>
      <c r="M14225" t="s">
        <v>1463</v>
      </c>
      <c r="N14225">
        <v>1</v>
      </c>
      <c r="O14225">
        <v>3.2509752925877802E-4</v>
      </c>
    </row>
    <row r="14226" spans="1:15">
      <c r="A14226" t="s">
        <v>15600</v>
      </c>
      <c r="B14226" t="s">
        <v>23518</v>
      </c>
      <c r="C14226" t="s">
        <v>15601</v>
      </c>
      <c r="D14226">
        <v>2</v>
      </c>
      <c r="E14226">
        <v>787</v>
      </c>
      <c r="F14226">
        <v>5</v>
      </c>
      <c r="G14226">
        <v>7393</v>
      </c>
      <c r="H14226">
        <v>9.1006533730773498E-2</v>
      </c>
      <c r="I14226">
        <v>0.63266972740240601</v>
      </c>
      <c r="J14226">
        <v>0.61170005408803896</v>
      </c>
      <c r="K14226" t="s">
        <v>25622</v>
      </c>
      <c r="L14226">
        <v>2</v>
      </c>
      <c r="M14226" t="s">
        <v>5133</v>
      </c>
      <c r="N14226">
        <v>0.4</v>
      </c>
      <c r="O14226">
        <v>2.5412960609911099E-3</v>
      </c>
    </row>
    <row r="14227" spans="1:15">
      <c r="A14227" t="s">
        <v>15600</v>
      </c>
      <c r="B14227" t="s">
        <v>23511</v>
      </c>
      <c r="C14227" t="s">
        <v>15601</v>
      </c>
      <c r="D14227">
        <v>2</v>
      </c>
      <c r="E14227">
        <v>6152</v>
      </c>
      <c r="F14227">
        <v>4</v>
      </c>
      <c r="G14227">
        <v>7804</v>
      </c>
      <c r="H14227">
        <v>0.96811759508681905</v>
      </c>
      <c r="I14227">
        <v>1</v>
      </c>
      <c r="J14227">
        <v>0.85953329234717102</v>
      </c>
      <c r="K14227" t="s">
        <v>32530</v>
      </c>
      <c r="L14227">
        <v>2</v>
      </c>
      <c r="M14227" t="s">
        <v>5133</v>
      </c>
      <c r="N14227">
        <v>0.5</v>
      </c>
      <c r="O14227">
        <v>3.2509752925877802E-4</v>
      </c>
    </row>
    <row r="14228" spans="1:15">
      <c r="A14228" t="s">
        <v>15602</v>
      </c>
      <c r="B14228" t="s">
        <v>23518</v>
      </c>
      <c r="C14228" t="s">
        <v>15603</v>
      </c>
      <c r="D14228">
        <v>2</v>
      </c>
      <c r="E14228">
        <v>787</v>
      </c>
      <c r="F14228">
        <v>3</v>
      </c>
      <c r="G14228">
        <v>7393</v>
      </c>
      <c r="H14228">
        <v>3.1553088404617E-2</v>
      </c>
      <c r="I14228">
        <v>0.44363642296891398</v>
      </c>
      <c r="J14228">
        <v>0.42893220928983</v>
      </c>
      <c r="K14228" t="s">
        <v>25622</v>
      </c>
      <c r="L14228">
        <v>2</v>
      </c>
      <c r="M14228" t="s">
        <v>5133</v>
      </c>
      <c r="N14228">
        <v>0.66666666666666696</v>
      </c>
      <c r="O14228">
        <v>2.5412960609911099E-3</v>
      </c>
    </row>
    <row r="14229" spans="1:15">
      <c r="A14229" t="s">
        <v>15602</v>
      </c>
      <c r="B14229" t="s">
        <v>23511</v>
      </c>
      <c r="C14229" t="s">
        <v>15603</v>
      </c>
      <c r="D14229">
        <v>1</v>
      </c>
      <c r="E14229">
        <v>6152</v>
      </c>
      <c r="F14229">
        <v>3</v>
      </c>
      <c r="G14229">
        <v>7804</v>
      </c>
      <c r="H14229">
        <v>0.99052768249503997</v>
      </c>
      <c r="I14229">
        <v>1</v>
      </c>
      <c r="J14229">
        <v>0.85953329234717102</v>
      </c>
      <c r="K14229" t="s">
        <v>24306</v>
      </c>
      <c r="L14229">
        <v>1</v>
      </c>
      <c r="M14229" t="s">
        <v>5133</v>
      </c>
      <c r="N14229">
        <v>0.33333333333333298</v>
      </c>
      <c r="O14229">
        <v>1.6254876462938901E-4</v>
      </c>
    </row>
    <row r="14230" spans="1:15">
      <c r="A14230" t="s">
        <v>15604</v>
      </c>
      <c r="B14230" t="s">
        <v>23511</v>
      </c>
      <c r="C14230" t="s">
        <v>15605</v>
      </c>
      <c r="D14230">
        <v>1</v>
      </c>
      <c r="E14230">
        <v>6152</v>
      </c>
      <c r="F14230">
        <v>1</v>
      </c>
      <c r="G14230">
        <v>7804</v>
      </c>
      <c r="H14230">
        <v>0.788313685289595</v>
      </c>
      <c r="I14230">
        <v>0.968912233598893</v>
      </c>
      <c r="J14230">
        <v>0.832812322140707</v>
      </c>
      <c r="K14230" t="s">
        <v>29972</v>
      </c>
      <c r="L14230">
        <v>1</v>
      </c>
      <c r="M14230" t="s">
        <v>5133</v>
      </c>
      <c r="N14230">
        <v>1</v>
      </c>
      <c r="O14230">
        <v>1.6254876462938901E-4</v>
      </c>
    </row>
    <row r="14231" spans="1:15">
      <c r="A14231" t="s">
        <v>15606</v>
      </c>
      <c r="B14231" t="s">
        <v>23511</v>
      </c>
      <c r="C14231" t="s">
        <v>15607</v>
      </c>
      <c r="D14231">
        <v>3</v>
      </c>
      <c r="E14231">
        <v>6152</v>
      </c>
      <c r="F14231">
        <v>3</v>
      </c>
      <c r="G14231">
        <v>7804</v>
      </c>
      <c r="H14231">
        <v>0.489837867770546</v>
      </c>
      <c r="I14231">
        <v>0.96083957126938102</v>
      </c>
      <c r="J14231">
        <v>0.82587360011061495</v>
      </c>
      <c r="K14231" t="s">
        <v>32531</v>
      </c>
      <c r="L14231">
        <v>3</v>
      </c>
      <c r="M14231" t="s">
        <v>5133</v>
      </c>
      <c r="N14231">
        <v>1</v>
      </c>
      <c r="O14231">
        <v>4.8764629388816603E-4</v>
      </c>
    </row>
    <row r="14232" spans="1:15">
      <c r="A14232" t="s">
        <v>15608</v>
      </c>
      <c r="B14232" t="s">
        <v>23511</v>
      </c>
      <c r="C14232" t="s">
        <v>15609</v>
      </c>
      <c r="D14232">
        <v>1</v>
      </c>
      <c r="E14232">
        <v>6152</v>
      </c>
      <c r="F14232">
        <v>1</v>
      </c>
      <c r="G14232">
        <v>7804</v>
      </c>
      <c r="H14232">
        <v>0.788313685289595</v>
      </c>
      <c r="I14232">
        <v>0.968912233598893</v>
      </c>
      <c r="J14232">
        <v>0.832812322140707</v>
      </c>
      <c r="K14232" t="s">
        <v>28060</v>
      </c>
      <c r="L14232">
        <v>1</v>
      </c>
      <c r="M14232" t="s">
        <v>5133</v>
      </c>
      <c r="N14232">
        <v>1</v>
      </c>
      <c r="O14232">
        <v>1.6254876462938901E-4</v>
      </c>
    </row>
    <row r="14233" spans="1:15">
      <c r="A14233" t="s">
        <v>15610</v>
      </c>
      <c r="B14233" t="s">
        <v>23511</v>
      </c>
      <c r="C14233" t="s">
        <v>15611</v>
      </c>
      <c r="D14233">
        <v>5</v>
      </c>
      <c r="E14233">
        <v>6152</v>
      </c>
      <c r="F14233">
        <v>5</v>
      </c>
      <c r="G14233">
        <v>7804</v>
      </c>
      <c r="H14233">
        <v>0.30433074367137097</v>
      </c>
      <c r="I14233">
        <v>0.81020448119108801</v>
      </c>
      <c r="J14233">
        <v>0.69639772519260701</v>
      </c>
      <c r="K14233" t="s">
        <v>28034</v>
      </c>
      <c r="L14233">
        <v>5</v>
      </c>
      <c r="M14233" t="s">
        <v>5133</v>
      </c>
      <c r="N14233">
        <v>1</v>
      </c>
      <c r="O14233">
        <v>8.1274382314694405E-4</v>
      </c>
    </row>
    <row r="14234" spans="1:15">
      <c r="A14234" t="s">
        <v>15612</v>
      </c>
      <c r="B14234" t="s">
        <v>23518</v>
      </c>
      <c r="C14234" t="s">
        <v>15613</v>
      </c>
      <c r="D14234">
        <v>2</v>
      </c>
      <c r="E14234">
        <v>787</v>
      </c>
      <c r="F14234">
        <v>17</v>
      </c>
      <c r="G14234">
        <v>7393</v>
      </c>
      <c r="H14234">
        <v>0.55380850449894603</v>
      </c>
      <c r="I14234">
        <v>1</v>
      </c>
      <c r="J14234">
        <v>0.966855260484069</v>
      </c>
      <c r="K14234" t="s">
        <v>32532</v>
      </c>
      <c r="L14234">
        <v>2</v>
      </c>
      <c r="M14234" t="s">
        <v>1463</v>
      </c>
      <c r="N14234">
        <v>0.11764705882352899</v>
      </c>
      <c r="O14234">
        <v>2.5412960609911099E-3</v>
      </c>
    </row>
    <row r="14235" spans="1:15">
      <c r="A14235" t="s">
        <v>15612</v>
      </c>
      <c r="B14235" t="s">
        <v>23513</v>
      </c>
      <c r="C14235" t="s">
        <v>15613</v>
      </c>
      <c r="D14235">
        <v>1</v>
      </c>
      <c r="E14235">
        <v>535</v>
      </c>
      <c r="F14235">
        <v>19</v>
      </c>
      <c r="G14235">
        <v>8124</v>
      </c>
      <c r="H14235">
        <v>0.72632654610035197</v>
      </c>
      <c r="I14235">
        <v>0.99999999999997702</v>
      </c>
      <c r="J14235">
        <v>0.95041217501583097</v>
      </c>
      <c r="K14235" t="s">
        <v>28464</v>
      </c>
      <c r="L14235">
        <v>1</v>
      </c>
      <c r="M14235" t="s">
        <v>1463</v>
      </c>
      <c r="N14235">
        <v>5.2631578947368397E-2</v>
      </c>
      <c r="O14235">
        <v>1.8691588785046699E-3</v>
      </c>
    </row>
    <row r="14236" spans="1:15">
      <c r="A14236" t="s">
        <v>15612</v>
      </c>
      <c r="B14236" t="s">
        <v>23511</v>
      </c>
      <c r="C14236" t="s">
        <v>15613</v>
      </c>
      <c r="D14236">
        <v>14</v>
      </c>
      <c r="E14236">
        <v>6152</v>
      </c>
      <c r="F14236">
        <v>17</v>
      </c>
      <c r="G14236">
        <v>7804</v>
      </c>
      <c r="H14236">
        <v>0.50030281484376005</v>
      </c>
      <c r="I14236">
        <v>0.968912233598893</v>
      </c>
      <c r="J14236">
        <v>0.832812322140707</v>
      </c>
      <c r="K14236" t="s">
        <v>32533</v>
      </c>
      <c r="L14236">
        <v>14</v>
      </c>
      <c r="M14236" t="s">
        <v>1463</v>
      </c>
      <c r="N14236">
        <v>0.82352941176470595</v>
      </c>
      <c r="O14236">
        <v>2.2756827048114399E-3</v>
      </c>
    </row>
    <row r="14237" spans="1:15">
      <c r="A14237" t="s">
        <v>15614</v>
      </c>
      <c r="B14237" t="s">
        <v>23511</v>
      </c>
      <c r="C14237" t="s">
        <v>15615</v>
      </c>
      <c r="D14237">
        <v>9</v>
      </c>
      <c r="E14237">
        <v>6152</v>
      </c>
      <c r="F14237">
        <v>10</v>
      </c>
      <c r="G14237">
        <v>7804</v>
      </c>
      <c r="H14237">
        <v>0.341392875758884</v>
      </c>
      <c r="I14237">
        <v>0.87709103910391695</v>
      </c>
      <c r="J14237">
        <v>0.75388894852919097</v>
      </c>
      <c r="K14237" t="s">
        <v>32534</v>
      </c>
      <c r="L14237">
        <v>9</v>
      </c>
      <c r="M14237" t="s">
        <v>1463</v>
      </c>
      <c r="N14237">
        <v>0.9</v>
      </c>
      <c r="O14237">
        <v>1.4629388816645001E-3</v>
      </c>
    </row>
    <row r="14238" spans="1:15">
      <c r="A14238" t="s">
        <v>15614</v>
      </c>
      <c r="B14238" t="s">
        <v>23518</v>
      </c>
      <c r="C14238" t="s">
        <v>15615</v>
      </c>
      <c r="D14238">
        <v>1</v>
      </c>
      <c r="E14238">
        <v>787</v>
      </c>
      <c r="F14238">
        <v>10</v>
      </c>
      <c r="G14238">
        <v>7393</v>
      </c>
      <c r="H14238">
        <v>0.67576236969544701</v>
      </c>
      <c r="I14238">
        <v>1</v>
      </c>
      <c r="J14238">
        <v>0.966855260484069</v>
      </c>
      <c r="K14238" t="s">
        <v>24008</v>
      </c>
      <c r="L14238">
        <v>1</v>
      </c>
      <c r="M14238" t="s">
        <v>1463</v>
      </c>
      <c r="N14238">
        <v>0.1</v>
      </c>
      <c r="O14238">
        <v>1.27064803049555E-3</v>
      </c>
    </row>
    <row r="14239" spans="1:15">
      <c r="A14239" t="s">
        <v>15616</v>
      </c>
      <c r="B14239" t="s">
        <v>23518</v>
      </c>
      <c r="C14239" t="s">
        <v>15617</v>
      </c>
      <c r="D14239">
        <v>4</v>
      </c>
      <c r="E14239">
        <v>787</v>
      </c>
      <c r="F14239">
        <v>34</v>
      </c>
      <c r="G14239">
        <v>7393</v>
      </c>
      <c r="H14239">
        <v>0.49653286641434502</v>
      </c>
      <c r="I14239">
        <v>1</v>
      </c>
      <c r="J14239">
        <v>0.966855260484069</v>
      </c>
      <c r="K14239" t="s">
        <v>32535</v>
      </c>
      <c r="L14239">
        <v>4</v>
      </c>
      <c r="M14239" t="s">
        <v>5133</v>
      </c>
      <c r="N14239">
        <v>0.11764705882352899</v>
      </c>
      <c r="O14239">
        <v>5.0825921219822103E-3</v>
      </c>
    </row>
    <row r="14240" spans="1:15">
      <c r="A14240" t="s">
        <v>15616</v>
      </c>
      <c r="B14240" t="s">
        <v>23511</v>
      </c>
      <c r="C14240" t="s">
        <v>15617</v>
      </c>
      <c r="D14240">
        <v>30</v>
      </c>
      <c r="E14240">
        <v>6152</v>
      </c>
      <c r="F14240">
        <v>39</v>
      </c>
      <c r="G14240">
        <v>7804</v>
      </c>
      <c r="H14240">
        <v>0.69738036475003096</v>
      </c>
      <c r="I14240">
        <v>0.968912233598893</v>
      </c>
      <c r="J14240">
        <v>0.832812322140707</v>
      </c>
      <c r="K14240" t="s">
        <v>32536</v>
      </c>
      <c r="L14240">
        <v>30</v>
      </c>
      <c r="M14240" t="s">
        <v>5133</v>
      </c>
      <c r="N14240">
        <v>0.76923076923076905</v>
      </c>
      <c r="O14240">
        <v>4.8764629388816597E-3</v>
      </c>
    </row>
    <row r="14241" spans="1:15">
      <c r="A14241" t="s">
        <v>15616</v>
      </c>
      <c r="B14241" t="s">
        <v>23513</v>
      </c>
      <c r="C14241" t="s">
        <v>15617</v>
      </c>
      <c r="D14241">
        <v>3</v>
      </c>
      <c r="E14241">
        <v>535</v>
      </c>
      <c r="F14241">
        <v>43</v>
      </c>
      <c r="G14241">
        <v>8124</v>
      </c>
      <c r="H14241">
        <v>0.54527636344961405</v>
      </c>
      <c r="I14241">
        <v>0.99999999999997702</v>
      </c>
      <c r="J14241">
        <v>0.95041217501583097</v>
      </c>
      <c r="K14241" t="s">
        <v>24361</v>
      </c>
      <c r="L14241">
        <v>3</v>
      </c>
      <c r="M14241" t="s">
        <v>5133</v>
      </c>
      <c r="N14241">
        <v>6.9767441860465101E-2</v>
      </c>
      <c r="O14241">
        <v>5.60747663551402E-3</v>
      </c>
    </row>
    <row r="14242" spans="1:15">
      <c r="A14242" t="s">
        <v>15618</v>
      </c>
      <c r="B14242" t="s">
        <v>23513</v>
      </c>
      <c r="C14242" t="s">
        <v>15619</v>
      </c>
      <c r="D14242">
        <v>3</v>
      </c>
      <c r="E14242">
        <v>535</v>
      </c>
      <c r="F14242">
        <v>96</v>
      </c>
      <c r="G14242">
        <v>8124</v>
      </c>
      <c r="H14242">
        <v>0.956897231500898</v>
      </c>
      <c r="I14242">
        <v>0.99999999999997702</v>
      </c>
      <c r="J14242">
        <v>0.95041217501583097</v>
      </c>
      <c r="K14242" t="s">
        <v>24361</v>
      </c>
      <c r="L14242">
        <v>3</v>
      </c>
      <c r="M14242" t="s">
        <v>5133</v>
      </c>
      <c r="N14242">
        <v>3.125E-2</v>
      </c>
      <c r="O14242">
        <v>5.60747663551402E-3</v>
      </c>
    </row>
    <row r="14243" spans="1:15">
      <c r="A14243" t="s">
        <v>15618</v>
      </c>
      <c r="B14243" t="s">
        <v>23518</v>
      </c>
      <c r="C14243" t="s">
        <v>15619</v>
      </c>
      <c r="D14243">
        <v>8</v>
      </c>
      <c r="E14243">
        <v>787</v>
      </c>
      <c r="F14243">
        <v>82</v>
      </c>
      <c r="G14243">
        <v>7393</v>
      </c>
      <c r="H14243">
        <v>0.65677141953192097</v>
      </c>
      <c r="I14243">
        <v>1</v>
      </c>
      <c r="J14243">
        <v>0.966855260484069</v>
      </c>
      <c r="K14243" t="s">
        <v>32537</v>
      </c>
      <c r="L14243">
        <v>8</v>
      </c>
      <c r="M14243" t="s">
        <v>5133</v>
      </c>
      <c r="N14243">
        <v>9.7560975609756101E-2</v>
      </c>
      <c r="O14243">
        <v>1.01651842439644E-2</v>
      </c>
    </row>
    <row r="14244" spans="1:15">
      <c r="A14244" t="s">
        <v>15618</v>
      </c>
      <c r="B14244" t="s">
        <v>23511</v>
      </c>
      <c r="C14244" t="s">
        <v>15619</v>
      </c>
      <c r="D14244">
        <v>76</v>
      </c>
      <c r="E14244">
        <v>6152</v>
      </c>
      <c r="F14244">
        <v>93</v>
      </c>
      <c r="G14244">
        <v>7804</v>
      </c>
      <c r="H14244">
        <v>0.29414209258434898</v>
      </c>
      <c r="I14244">
        <v>0.81020448119108801</v>
      </c>
      <c r="J14244">
        <v>0.69639772519260701</v>
      </c>
      <c r="K14244" t="s">
        <v>32538</v>
      </c>
      <c r="L14244">
        <v>76</v>
      </c>
      <c r="M14244" t="s">
        <v>5133</v>
      </c>
      <c r="N14244">
        <v>0.81720430107526898</v>
      </c>
      <c r="O14244">
        <v>1.23537061118336E-2</v>
      </c>
    </row>
    <row r="14245" spans="1:15">
      <c r="A14245" t="s">
        <v>15620</v>
      </c>
      <c r="B14245" t="s">
        <v>23511</v>
      </c>
      <c r="C14245" t="s">
        <v>15621</v>
      </c>
      <c r="D14245">
        <v>24</v>
      </c>
      <c r="E14245">
        <v>6152</v>
      </c>
      <c r="F14245">
        <v>28</v>
      </c>
      <c r="G14245">
        <v>7804</v>
      </c>
      <c r="H14245">
        <v>0.26302534487887202</v>
      </c>
      <c r="I14245">
        <v>0.75893450185594702</v>
      </c>
      <c r="J14245">
        <v>0.65232947105610195</v>
      </c>
      <c r="K14245" t="s">
        <v>32539</v>
      </c>
      <c r="L14245">
        <v>24</v>
      </c>
      <c r="M14245" t="s">
        <v>5133</v>
      </c>
      <c r="N14245">
        <v>0.85714285714285698</v>
      </c>
      <c r="O14245">
        <v>3.90117035110533E-3</v>
      </c>
    </row>
    <row r="14246" spans="1:15">
      <c r="A14246" t="s">
        <v>15620</v>
      </c>
      <c r="B14246" t="s">
        <v>23518</v>
      </c>
      <c r="C14246" t="s">
        <v>15621</v>
      </c>
      <c r="D14246">
        <v>1</v>
      </c>
      <c r="E14246">
        <v>787</v>
      </c>
      <c r="F14246">
        <v>25</v>
      </c>
      <c r="G14246">
        <v>7393</v>
      </c>
      <c r="H14246">
        <v>0.94031817068003598</v>
      </c>
      <c r="I14246">
        <v>1</v>
      </c>
      <c r="J14246">
        <v>0.966855260484069</v>
      </c>
      <c r="K14246" t="s">
        <v>24364</v>
      </c>
      <c r="L14246">
        <v>1</v>
      </c>
      <c r="M14246" t="s">
        <v>5133</v>
      </c>
      <c r="N14246">
        <v>0.04</v>
      </c>
      <c r="O14246">
        <v>1.27064803049555E-3</v>
      </c>
    </row>
    <row r="14247" spans="1:15">
      <c r="A14247" t="s">
        <v>15622</v>
      </c>
      <c r="B14247" t="s">
        <v>23518</v>
      </c>
      <c r="C14247" t="s">
        <v>15623</v>
      </c>
      <c r="D14247">
        <v>7</v>
      </c>
      <c r="E14247">
        <v>787</v>
      </c>
      <c r="F14247">
        <v>73</v>
      </c>
      <c r="G14247">
        <v>7393</v>
      </c>
      <c r="H14247">
        <v>0.67192059844041996</v>
      </c>
      <c r="I14247">
        <v>1</v>
      </c>
      <c r="J14247">
        <v>0.966855260484069</v>
      </c>
      <c r="K14247" t="s">
        <v>32540</v>
      </c>
      <c r="L14247">
        <v>7</v>
      </c>
      <c r="M14247" t="s">
        <v>5133</v>
      </c>
      <c r="N14247">
        <v>9.5890410958904104E-2</v>
      </c>
      <c r="O14247">
        <v>8.8945362134688708E-3</v>
      </c>
    </row>
    <row r="14248" spans="1:15">
      <c r="A14248" t="s">
        <v>15622</v>
      </c>
      <c r="B14248" t="s">
        <v>23513</v>
      </c>
      <c r="C14248" t="s">
        <v>15623</v>
      </c>
      <c r="D14248">
        <v>3</v>
      </c>
      <c r="E14248">
        <v>535</v>
      </c>
      <c r="F14248">
        <v>82</v>
      </c>
      <c r="G14248">
        <v>8124</v>
      </c>
      <c r="H14248">
        <v>0.91377491715431902</v>
      </c>
      <c r="I14248">
        <v>0.99999999999997702</v>
      </c>
      <c r="J14248">
        <v>0.95041217501583097</v>
      </c>
      <c r="K14248" t="s">
        <v>32541</v>
      </c>
      <c r="L14248">
        <v>3</v>
      </c>
      <c r="M14248" t="s">
        <v>5133</v>
      </c>
      <c r="N14248">
        <v>3.65853658536585E-2</v>
      </c>
      <c r="O14248">
        <v>5.60747663551402E-3</v>
      </c>
    </row>
    <row r="14249" spans="1:15">
      <c r="A14249" t="s">
        <v>15622</v>
      </c>
      <c r="B14249" t="s">
        <v>23511</v>
      </c>
      <c r="C14249" t="s">
        <v>15623</v>
      </c>
      <c r="D14249">
        <v>65</v>
      </c>
      <c r="E14249">
        <v>6152</v>
      </c>
      <c r="F14249">
        <v>80</v>
      </c>
      <c r="G14249">
        <v>7804</v>
      </c>
      <c r="H14249">
        <v>0.35490498171486401</v>
      </c>
      <c r="I14249">
        <v>0.90637853699243498</v>
      </c>
      <c r="J14249">
        <v>0.77906252801391895</v>
      </c>
      <c r="K14249" t="s">
        <v>32542</v>
      </c>
      <c r="L14249">
        <v>65</v>
      </c>
      <c r="M14249" t="s">
        <v>5133</v>
      </c>
      <c r="N14249">
        <v>0.8125</v>
      </c>
      <c r="O14249">
        <v>1.05656697009103E-2</v>
      </c>
    </row>
    <row r="14250" spans="1:15">
      <c r="A14250" t="s">
        <v>15624</v>
      </c>
      <c r="B14250" t="s">
        <v>23518</v>
      </c>
      <c r="C14250" t="s">
        <v>15625</v>
      </c>
      <c r="D14250">
        <v>2</v>
      </c>
      <c r="E14250">
        <v>787</v>
      </c>
      <c r="F14250">
        <v>27</v>
      </c>
      <c r="G14250">
        <v>7393</v>
      </c>
      <c r="H14250">
        <v>0.79863159465376998</v>
      </c>
      <c r="I14250">
        <v>1</v>
      </c>
      <c r="J14250">
        <v>0.966855260484069</v>
      </c>
      <c r="K14250" t="s">
        <v>32543</v>
      </c>
      <c r="L14250">
        <v>2</v>
      </c>
      <c r="M14250" t="s">
        <v>5133</v>
      </c>
      <c r="N14250">
        <v>7.4074074074074098E-2</v>
      </c>
      <c r="O14250">
        <v>2.5412960609911099E-3</v>
      </c>
    </row>
    <row r="14251" spans="1:15">
      <c r="A14251" t="s">
        <v>15624</v>
      </c>
      <c r="B14251" t="s">
        <v>23511</v>
      </c>
      <c r="C14251" t="s">
        <v>15625</v>
      </c>
      <c r="D14251">
        <v>27</v>
      </c>
      <c r="E14251">
        <v>6152</v>
      </c>
      <c r="F14251">
        <v>30</v>
      </c>
      <c r="G14251">
        <v>7804</v>
      </c>
      <c r="H14251">
        <v>9.4336074260639197E-2</v>
      </c>
      <c r="I14251">
        <v>0.41240615057548502</v>
      </c>
      <c r="J14251">
        <v>0.35447681638836998</v>
      </c>
      <c r="K14251" t="s">
        <v>32544</v>
      </c>
      <c r="L14251">
        <v>27</v>
      </c>
      <c r="M14251" t="s">
        <v>5133</v>
      </c>
      <c r="N14251">
        <v>0.9</v>
      </c>
      <c r="O14251">
        <v>4.3888166449934998E-3</v>
      </c>
    </row>
    <row r="14252" spans="1:15">
      <c r="A14252" t="s">
        <v>15626</v>
      </c>
      <c r="B14252" t="s">
        <v>23518</v>
      </c>
      <c r="C14252" t="s">
        <v>15627</v>
      </c>
      <c r="D14252">
        <v>3</v>
      </c>
      <c r="E14252">
        <v>787</v>
      </c>
      <c r="F14252">
        <v>33</v>
      </c>
      <c r="G14252">
        <v>7393</v>
      </c>
      <c r="H14252">
        <v>0.69777588881732999</v>
      </c>
      <c r="I14252">
        <v>1</v>
      </c>
      <c r="J14252">
        <v>0.966855260484069</v>
      </c>
      <c r="K14252" t="s">
        <v>32545</v>
      </c>
      <c r="L14252">
        <v>3</v>
      </c>
      <c r="M14252" t="s">
        <v>2729</v>
      </c>
      <c r="N14252">
        <v>9.0909090909090898E-2</v>
      </c>
      <c r="O14252">
        <v>3.8119440914866601E-3</v>
      </c>
    </row>
    <row r="14253" spans="1:15">
      <c r="A14253" t="s">
        <v>15626</v>
      </c>
      <c r="B14253" t="s">
        <v>23511</v>
      </c>
      <c r="C14253" t="s">
        <v>15627</v>
      </c>
      <c r="D14253">
        <v>36</v>
      </c>
      <c r="E14253">
        <v>6152</v>
      </c>
      <c r="F14253">
        <v>43</v>
      </c>
      <c r="G14253">
        <v>7804</v>
      </c>
      <c r="H14253">
        <v>0.28246554214354203</v>
      </c>
      <c r="I14253">
        <v>0.80488372283738596</v>
      </c>
      <c r="J14253">
        <v>0.69182435624706595</v>
      </c>
      <c r="K14253" t="s">
        <v>32546</v>
      </c>
      <c r="L14253">
        <v>36</v>
      </c>
      <c r="M14253" t="s">
        <v>2729</v>
      </c>
      <c r="N14253">
        <v>0.837209302325581</v>
      </c>
      <c r="O14253">
        <v>5.8517555266580003E-3</v>
      </c>
    </row>
    <row r="14254" spans="1:15">
      <c r="A14254" t="s">
        <v>15626</v>
      </c>
      <c r="B14254" t="s">
        <v>23513</v>
      </c>
      <c r="C14254" t="s">
        <v>15627</v>
      </c>
      <c r="D14254">
        <v>1</v>
      </c>
      <c r="E14254">
        <v>535</v>
      </c>
      <c r="F14254">
        <v>46</v>
      </c>
      <c r="G14254">
        <v>8124</v>
      </c>
      <c r="H14254">
        <v>0.95683242262568702</v>
      </c>
      <c r="I14254">
        <v>0.99999999999997702</v>
      </c>
      <c r="J14254">
        <v>0.95041217501583097</v>
      </c>
      <c r="K14254" t="s">
        <v>26358</v>
      </c>
      <c r="L14254">
        <v>1</v>
      </c>
      <c r="M14254" t="s">
        <v>2729</v>
      </c>
      <c r="N14254">
        <v>2.1739130434782601E-2</v>
      </c>
      <c r="O14254">
        <v>1.8691588785046699E-3</v>
      </c>
    </row>
    <row r="14255" spans="1:15">
      <c r="A14255" t="s">
        <v>15628</v>
      </c>
      <c r="B14255" t="s">
        <v>23511</v>
      </c>
      <c r="C14255" t="s">
        <v>15629</v>
      </c>
      <c r="D14255">
        <v>1452</v>
      </c>
      <c r="E14255">
        <v>6152</v>
      </c>
      <c r="F14255">
        <v>1745</v>
      </c>
      <c r="G14255">
        <v>7804</v>
      </c>
      <c r="H14255" s="34">
        <v>1.3351895128922599E-7</v>
      </c>
      <c r="I14255" s="34">
        <v>5.4094406396807697E-6</v>
      </c>
      <c r="J14255" s="34">
        <v>4.6495943227813996E-6</v>
      </c>
      <c r="K14255" t="s">
        <v>32547</v>
      </c>
      <c r="L14255">
        <v>1452</v>
      </c>
      <c r="M14255" t="s">
        <v>5133</v>
      </c>
      <c r="N14255">
        <v>0.83209169054441301</v>
      </c>
      <c r="O14255">
        <v>0.23602080624187299</v>
      </c>
    </row>
    <row r="14256" spans="1:15">
      <c r="A14256" t="s">
        <v>15628</v>
      </c>
      <c r="B14256" t="s">
        <v>23518</v>
      </c>
      <c r="C14256" t="s">
        <v>15629</v>
      </c>
      <c r="D14256">
        <v>146</v>
      </c>
      <c r="E14256">
        <v>787</v>
      </c>
      <c r="F14256">
        <v>1606</v>
      </c>
      <c r="G14256">
        <v>7393</v>
      </c>
      <c r="H14256">
        <v>0.990889672972604</v>
      </c>
      <c r="I14256">
        <v>1</v>
      </c>
      <c r="J14256">
        <v>0.966855260484069</v>
      </c>
      <c r="K14256" t="s">
        <v>32548</v>
      </c>
      <c r="L14256">
        <v>146</v>
      </c>
      <c r="M14256" t="s">
        <v>5133</v>
      </c>
      <c r="N14256">
        <v>9.0909090909090898E-2</v>
      </c>
      <c r="O14256">
        <v>0.18551461245235101</v>
      </c>
    </row>
    <row r="14257" spans="1:15">
      <c r="A14257" t="s">
        <v>15628</v>
      </c>
      <c r="B14257" t="s">
        <v>23513</v>
      </c>
      <c r="C14257" t="s">
        <v>15629</v>
      </c>
      <c r="D14257">
        <v>101</v>
      </c>
      <c r="E14257">
        <v>535</v>
      </c>
      <c r="F14257">
        <v>1827</v>
      </c>
      <c r="G14257">
        <v>8124</v>
      </c>
      <c r="H14257">
        <v>0.98445700626914101</v>
      </c>
      <c r="I14257">
        <v>0.99999999999997702</v>
      </c>
      <c r="J14257">
        <v>0.95041217501583097</v>
      </c>
      <c r="K14257" t="s">
        <v>32549</v>
      </c>
      <c r="L14257">
        <v>101</v>
      </c>
      <c r="M14257" t="s">
        <v>5133</v>
      </c>
      <c r="N14257">
        <v>5.5281882868089799E-2</v>
      </c>
      <c r="O14257">
        <v>0.18878504672897201</v>
      </c>
    </row>
    <row r="14258" spans="1:15">
      <c r="A14258" t="s">
        <v>15630</v>
      </c>
      <c r="B14258" t="s">
        <v>23518</v>
      </c>
      <c r="C14258" t="s">
        <v>15631</v>
      </c>
      <c r="D14258">
        <v>7</v>
      </c>
      <c r="E14258">
        <v>787</v>
      </c>
      <c r="F14258">
        <v>138</v>
      </c>
      <c r="G14258">
        <v>7393</v>
      </c>
      <c r="H14258">
        <v>0.99361086390132602</v>
      </c>
      <c r="I14258">
        <v>1</v>
      </c>
      <c r="J14258">
        <v>0.966855260484069</v>
      </c>
      <c r="K14258" t="s">
        <v>32550</v>
      </c>
      <c r="L14258">
        <v>7</v>
      </c>
      <c r="M14258" t="s">
        <v>5133</v>
      </c>
      <c r="N14258">
        <v>5.0724637681159403E-2</v>
      </c>
      <c r="O14258">
        <v>8.8945362134688708E-3</v>
      </c>
    </row>
    <row r="14259" spans="1:15">
      <c r="A14259" t="s">
        <v>15630</v>
      </c>
      <c r="B14259" t="s">
        <v>23513</v>
      </c>
      <c r="C14259" t="s">
        <v>15631</v>
      </c>
      <c r="D14259">
        <v>1</v>
      </c>
      <c r="E14259">
        <v>535</v>
      </c>
      <c r="F14259">
        <v>147</v>
      </c>
      <c r="G14259">
        <v>8124</v>
      </c>
      <c r="H14259">
        <v>0.99995926195890295</v>
      </c>
      <c r="I14259">
        <v>0.99999999999997702</v>
      </c>
      <c r="J14259">
        <v>0.95041217501583097</v>
      </c>
      <c r="K14259" t="s">
        <v>28882</v>
      </c>
      <c r="L14259">
        <v>1</v>
      </c>
      <c r="M14259" t="s">
        <v>5133</v>
      </c>
      <c r="N14259">
        <v>6.8027210884353704E-3</v>
      </c>
      <c r="O14259">
        <v>1.8691588785046699E-3</v>
      </c>
    </row>
    <row r="14260" spans="1:15">
      <c r="A14260" t="s">
        <v>15630</v>
      </c>
      <c r="B14260" t="s">
        <v>23511</v>
      </c>
      <c r="C14260" t="s">
        <v>15631</v>
      </c>
      <c r="D14260">
        <v>125</v>
      </c>
      <c r="E14260">
        <v>6152</v>
      </c>
      <c r="F14260">
        <v>138</v>
      </c>
      <c r="G14260">
        <v>7804</v>
      </c>
      <c r="H14260">
        <v>1.7594840591133299E-4</v>
      </c>
      <c r="I14260">
        <v>3.1783707453157299E-3</v>
      </c>
      <c r="J14260">
        <v>2.7319154710211601E-3</v>
      </c>
      <c r="K14260" t="s">
        <v>32551</v>
      </c>
      <c r="L14260">
        <v>125</v>
      </c>
      <c r="M14260" t="s">
        <v>5133</v>
      </c>
      <c r="N14260">
        <v>0.90579710144927505</v>
      </c>
      <c r="O14260">
        <v>2.03185955786736E-2</v>
      </c>
    </row>
    <row r="14261" spans="1:15">
      <c r="A14261" t="s">
        <v>15632</v>
      </c>
      <c r="B14261" t="s">
        <v>23511</v>
      </c>
      <c r="C14261" t="s">
        <v>15633</v>
      </c>
      <c r="D14261">
        <v>98</v>
      </c>
      <c r="E14261">
        <v>6152</v>
      </c>
      <c r="F14261">
        <v>120</v>
      </c>
      <c r="G14261">
        <v>7804</v>
      </c>
      <c r="H14261">
        <v>0.26068799337947002</v>
      </c>
      <c r="I14261">
        <v>0.75662538172785498</v>
      </c>
      <c r="J14261">
        <v>0.65034470542997802</v>
      </c>
      <c r="K14261" t="s">
        <v>32552</v>
      </c>
      <c r="L14261">
        <v>98</v>
      </c>
      <c r="M14261" t="s">
        <v>5133</v>
      </c>
      <c r="N14261">
        <v>0.81666666666666698</v>
      </c>
      <c r="O14261">
        <v>1.5929778933680101E-2</v>
      </c>
    </row>
    <row r="14262" spans="1:15">
      <c r="A14262" t="s">
        <v>15632</v>
      </c>
      <c r="B14262" t="s">
        <v>23513</v>
      </c>
      <c r="C14262" t="s">
        <v>15633</v>
      </c>
      <c r="D14262">
        <v>3</v>
      </c>
      <c r="E14262">
        <v>535</v>
      </c>
      <c r="F14262">
        <v>122</v>
      </c>
      <c r="G14262">
        <v>8124</v>
      </c>
      <c r="H14262">
        <v>0.98904584296627196</v>
      </c>
      <c r="I14262">
        <v>0.99999999999997702</v>
      </c>
      <c r="J14262">
        <v>0.95041217501583097</v>
      </c>
      <c r="K14262" t="s">
        <v>25803</v>
      </c>
      <c r="L14262">
        <v>3</v>
      </c>
      <c r="M14262" t="s">
        <v>5133</v>
      </c>
      <c r="N14262">
        <v>2.4590163934426201E-2</v>
      </c>
      <c r="O14262">
        <v>5.60747663551402E-3</v>
      </c>
    </row>
    <row r="14263" spans="1:15">
      <c r="A14263" t="s">
        <v>15632</v>
      </c>
      <c r="B14263" t="s">
        <v>23518</v>
      </c>
      <c r="C14263" t="s">
        <v>15633</v>
      </c>
      <c r="D14263">
        <v>17</v>
      </c>
      <c r="E14263">
        <v>787</v>
      </c>
      <c r="F14263">
        <v>104</v>
      </c>
      <c r="G14263">
        <v>7393</v>
      </c>
      <c r="H14263">
        <v>4.7133376251886898E-2</v>
      </c>
      <c r="I14263">
        <v>0.58277222245109395</v>
      </c>
      <c r="J14263">
        <v>0.56345638894083305</v>
      </c>
      <c r="K14263" t="s">
        <v>32289</v>
      </c>
      <c r="L14263">
        <v>17</v>
      </c>
      <c r="M14263" t="s">
        <v>5133</v>
      </c>
      <c r="N14263">
        <v>0.16346153846153799</v>
      </c>
      <c r="O14263">
        <v>2.1601016518424401E-2</v>
      </c>
    </row>
    <row r="14264" spans="1:15">
      <c r="A14264" t="s">
        <v>15634</v>
      </c>
      <c r="B14264" t="s">
        <v>23518</v>
      </c>
      <c r="C14264" t="s">
        <v>15635</v>
      </c>
      <c r="D14264">
        <v>1</v>
      </c>
      <c r="E14264">
        <v>787</v>
      </c>
      <c r="F14264">
        <v>6</v>
      </c>
      <c r="G14264">
        <v>7393</v>
      </c>
      <c r="H14264">
        <v>0.49113550780958298</v>
      </c>
      <c r="I14264">
        <v>1</v>
      </c>
      <c r="J14264">
        <v>0.966855260484069</v>
      </c>
      <c r="K14264" t="s">
        <v>23527</v>
      </c>
      <c r="L14264">
        <v>1</v>
      </c>
      <c r="M14264" t="s">
        <v>5133</v>
      </c>
      <c r="N14264">
        <v>0.16666666666666699</v>
      </c>
      <c r="O14264">
        <v>1.27064803049555E-3</v>
      </c>
    </row>
    <row r="14265" spans="1:15">
      <c r="A14265" t="s">
        <v>15634</v>
      </c>
      <c r="B14265" t="s">
        <v>23511</v>
      </c>
      <c r="C14265" t="s">
        <v>15635</v>
      </c>
      <c r="D14265">
        <v>5</v>
      </c>
      <c r="E14265">
        <v>6152</v>
      </c>
      <c r="F14265">
        <v>6</v>
      </c>
      <c r="G14265">
        <v>7804</v>
      </c>
      <c r="H14265">
        <v>0.62665052091531404</v>
      </c>
      <c r="I14265">
        <v>0.968912233598893</v>
      </c>
      <c r="J14265">
        <v>0.832812322140707</v>
      </c>
      <c r="K14265" t="s">
        <v>32553</v>
      </c>
      <c r="L14265">
        <v>5</v>
      </c>
      <c r="M14265" t="s">
        <v>5133</v>
      </c>
      <c r="N14265">
        <v>0.83333333333333304</v>
      </c>
      <c r="O14265">
        <v>8.1274382314694405E-4</v>
      </c>
    </row>
    <row r="14266" spans="1:15">
      <c r="A14266" t="s">
        <v>15636</v>
      </c>
      <c r="B14266" t="s">
        <v>23511</v>
      </c>
      <c r="C14266" t="s">
        <v>15637</v>
      </c>
      <c r="D14266">
        <v>3</v>
      </c>
      <c r="E14266">
        <v>6152</v>
      </c>
      <c r="F14266">
        <v>3</v>
      </c>
      <c r="G14266">
        <v>7804</v>
      </c>
      <c r="H14266">
        <v>0.489837867770546</v>
      </c>
      <c r="I14266">
        <v>0.96083957126938102</v>
      </c>
      <c r="J14266">
        <v>0.82587360011061495</v>
      </c>
      <c r="K14266" t="s">
        <v>26142</v>
      </c>
      <c r="L14266">
        <v>3</v>
      </c>
      <c r="M14266" t="s">
        <v>5133</v>
      </c>
      <c r="N14266">
        <v>1</v>
      </c>
      <c r="O14266">
        <v>4.8764629388816603E-4</v>
      </c>
    </row>
    <row r="14267" spans="1:15">
      <c r="A14267" t="s">
        <v>15638</v>
      </c>
      <c r="B14267" t="s">
        <v>23518</v>
      </c>
      <c r="C14267" t="s">
        <v>15639</v>
      </c>
      <c r="D14267">
        <v>63</v>
      </c>
      <c r="E14267">
        <v>787</v>
      </c>
      <c r="F14267">
        <v>1073</v>
      </c>
      <c r="G14267">
        <v>7393</v>
      </c>
      <c r="H14267">
        <v>0.99999999837699804</v>
      </c>
      <c r="I14267">
        <v>1</v>
      </c>
      <c r="J14267">
        <v>0.966855260484069</v>
      </c>
      <c r="K14267" t="s">
        <v>32554</v>
      </c>
      <c r="L14267">
        <v>63</v>
      </c>
      <c r="M14267" t="s">
        <v>5133</v>
      </c>
      <c r="N14267">
        <v>5.87138863000932E-2</v>
      </c>
      <c r="O14267">
        <v>8.0050825921219801E-2</v>
      </c>
    </row>
    <row r="14268" spans="1:15">
      <c r="A14268" t="s">
        <v>15638</v>
      </c>
      <c r="B14268" t="s">
        <v>23511</v>
      </c>
      <c r="C14268" t="s">
        <v>15639</v>
      </c>
      <c r="D14268">
        <v>1021</v>
      </c>
      <c r="E14268">
        <v>6152</v>
      </c>
      <c r="F14268">
        <v>1167</v>
      </c>
      <c r="G14268">
        <v>7804</v>
      </c>
      <c r="H14268" s="34">
        <v>1.07640493455202E-16</v>
      </c>
      <c r="I14268" s="34">
        <v>1.82710458287322E-14</v>
      </c>
      <c r="J14268" s="34">
        <v>1.57045721757962E-14</v>
      </c>
      <c r="K14268" t="s">
        <v>32555</v>
      </c>
      <c r="L14268">
        <v>1021</v>
      </c>
      <c r="M14268" t="s">
        <v>5133</v>
      </c>
      <c r="N14268">
        <v>0.87489288774635798</v>
      </c>
      <c r="O14268">
        <v>0.16596228868660601</v>
      </c>
    </row>
    <row r="14269" spans="1:15">
      <c r="A14269" t="s">
        <v>15638</v>
      </c>
      <c r="B14269" t="s">
        <v>23513</v>
      </c>
      <c r="C14269" t="s">
        <v>15639</v>
      </c>
      <c r="D14269">
        <v>51</v>
      </c>
      <c r="E14269">
        <v>535</v>
      </c>
      <c r="F14269">
        <v>1175</v>
      </c>
      <c r="G14269">
        <v>8124</v>
      </c>
      <c r="H14269">
        <v>0.99983265401598498</v>
      </c>
      <c r="I14269">
        <v>0.99999999999997702</v>
      </c>
      <c r="J14269">
        <v>0.95041217501583097</v>
      </c>
      <c r="K14269" t="s">
        <v>32556</v>
      </c>
      <c r="L14269">
        <v>51</v>
      </c>
      <c r="M14269" t="s">
        <v>5133</v>
      </c>
      <c r="N14269">
        <v>4.3404255319148898E-2</v>
      </c>
      <c r="O14269">
        <v>9.5327102803738295E-2</v>
      </c>
    </row>
    <row r="14270" spans="1:15">
      <c r="A14270" t="s">
        <v>15640</v>
      </c>
      <c r="B14270" t="s">
        <v>23518</v>
      </c>
      <c r="C14270" t="s">
        <v>15641</v>
      </c>
      <c r="D14270">
        <v>14</v>
      </c>
      <c r="E14270">
        <v>787</v>
      </c>
      <c r="F14270">
        <v>366</v>
      </c>
      <c r="G14270">
        <v>7393</v>
      </c>
      <c r="H14270">
        <v>0.99999970511358804</v>
      </c>
      <c r="I14270">
        <v>1</v>
      </c>
      <c r="J14270">
        <v>0.966855260484069</v>
      </c>
      <c r="K14270" t="s">
        <v>32557</v>
      </c>
      <c r="L14270">
        <v>14</v>
      </c>
      <c r="M14270" t="s">
        <v>5133</v>
      </c>
      <c r="N14270">
        <v>3.8251366120218601E-2</v>
      </c>
      <c r="O14270">
        <v>1.77890724269377E-2</v>
      </c>
    </row>
    <row r="14271" spans="1:15">
      <c r="A14271" t="s">
        <v>15640</v>
      </c>
      <c r="B14271" t="s">
        <v>23511</v>
      </c>
      <c r="C14271" t="s">
        <v>15641</v>
      </c>
      <c r="D14271">
        <v>363</v>
      </c>
      <c r="E14271">
        <v>6152</v>
      </c>
      <c r="F14271">
        <v>403</v>
      </c>
      <c r="G14271">
        <v>7804</v>
      </c>
      <c r="H14271" s="34">
        <v>6.6379793582671597E-10</v>
      </c>
      <c r="I14271" s="34">
        <v>4.2994017619829101E-8</v>
      </c>
      <c r="J14271" s="34">
        <v>3.6954789516003999E-8</v>
      </c>
      <c r="K14271" t="s">
        <v>32558</v>
      </c>
      <c r="L14271">
        <v>363</v>
      </c>
      <c r="M14271" t="s">
        <v>5133</v>
      </c>
      <c r="N14271">
        <v>0.90074441687344897</v>
      </c>
      <c r="O14271">
        <v>5.9005201560468103E-2</v>
      </c>
    </row>
    <row r="14272" spans="1:15">
      <c r="A14272" t="s">
        <v>15640</v>
      </c>
      <c r="B14272" t="s">
        <v>23513</v>
      </c>
      <c r="C14272" t="s">
        <v>15641</v>
      </c>
      <c r="D14272">
        <v>24</v>
      </c>
      <c r="E14272">
        <v>535</v>
      </c>
      <c r="F14272">
        <v>423</v>
      </c>
      <c r="G14272">
        <v>8124</v>
      </c>
      <c r="H14272">
        <v>0.80826426656397299</v>
      </c>
      <c r="I14272">
        <v>0.99999999999997702</v>
      </c>
      <c r="J14272">
        <v>0.95041217501583097</v>
      </c>
      <c r="K14272" t="s">
        <v>32559</v>
      </c>
      <c r="L14272">
        <v>24</v>
      </c>
      <c r="M14272" t="s">
        <v>5133</v>
      </c>
      <c r="N14272">
        <v>5.6737588652482303E-2</v>
      </c>
      <c r="O14272">
        <v>4.4859813084112098E-2</v>
      </c>
    </row>
    <row r="14273" spans="1:15">
      <c r="A14273" t="s">
        <v>15642</v>
      </c>
      <c r="B14273" t="s">
        <v>23518</v>
      </c>
      <c r="C14273" t="s">
        <v>15643</v>
      </c>
      <c r="D14273">
        <v>27</v>
      </c>
      <c r="E14273">
        <v>787</v>
      </c>
      <c r="F14273">
        <v>297</v>
      </c>
      <c r="G14273">
        <v>7393</v>
      </c>
      <c r="H14273">
        <v>0.83705454814400504</v>
      </c>
      <c r="I14273">
        <v>1</v>
      </c>
      <c r="J14273">
        <v>0.966855260484069</v>
      </c>
      <c r="K14273" t="s">
        <v>32560</v>
      </c>
      <c r="L14273">
        <v>27</v>
      </c>
      <c r="M14273" t="s">
        <v>5133</v>
      </c>
      <c r="N14273">
        <v>9.0909090909090898E-2</v>
      </c>
      <c r="O14273">
        <v>3.4307496823379899E-2</v>
      </c>
    </row>
    <row r="14274" spans="1:15">
      <c r="A14274" t="s">
        <v>15642</v>
      </c>
      <c r="B14274" t="s">
        <v>23511</v>
      </c>
      <c r="C14274" t="s">
        <v>15643</v>
      </c>
      <c r="D14274">
        <v>264</v>
      </c>
      <c r="E14274">
        <v>6152</v>
      </c>
      <c r="F14274">
        <v>316</v>
      </c>
      <c r="G14274">
        <v>7804</v>
      </c>
      <c r="H14274">
        <v>1.9368427746526199E-2</v>
      </c>
      <c r="I14274">
        <v>0.13847652226910001</v>
      </c>
      <c r="J14274">
        <v>0.11902518109874601</v>
      </c>
      <c r="K14274" t="s">
        <v>32561</v>
      </c>
      <c r="L14274">
        <v>264</v>
      </c>
      <c r="M14274" t="s">
        <v>5133</v>
      </c>
      <c r="N14274">
        <v>0.835443037974684</v>
      </c>
      <c r="O14274">
        <v>4.2912873862158599E-2</v>
      </c>
    </row>
    <row r="14275" spans="1:15">
      <c r="A14275" t="s">
        <v>15642</v>
      </c>
      <c r="B14275" t="s">
        <v>23513</v>
      </c>
      <c r="C14275" t="s">
        <v>15643</v>
      </c>
      <c r="D14275">
        <v>14</v>
      </c>
      <c r="E14275">
        <v>535</v>
      </c>
      <c r="F14275">
        <v>303</v>
      </c>
      <c r="G14275">
        <v>8124</v>
      </c>
      <c r="H14275">
        <v>0.94237223504228496</v>
      </c>
      <c r="I14275">
        <v>0.99999999999997702</v>
      </c>
      <c r="J14275">
        <v>0.95041217501583097</v>
      </c>
      <c r="K14275" t="s">
        <v>32562</v>
      </c>
      <c r="L14275">
        <v>14</v>
      </c>
      <c r="M14275" t="s">
        <v>5133</v>
      </c>
      <c r="N14275">
        <v>4.6204620462046202E-2</v>
      </c>
      <c r="O14275">
        <v>2.6168224299065401E-2</v>
      </c>
    </row>
    <row r="14276" spans="1:15">
      <c r="A14276" t="s">
        <v>15644</v>
      </c>
      <c r="B14276" t="s">
        <v>23511</v>
      </c>
      <c r="C14276" t="s">
        <v>15645</v>
      </c>
      <c r="D14276">
        <v>585</v>
      </c>
      <c r="E14276">
        <v>6152</v>
      </c>
      <c r="F14276">
        <v>715</v>
      </c>
      <c r="G14276">
        <v>7804</v>
      </c>
      <c r="H14276">
        <v>2.1286240190898201E-2</v>
      </c>
      <c r="I14276">
        <v>0.149794878255463</v>
      </c>
      <c r="J14276">
        <v>0.12875368488366201</v>
      </c>
      <c r="K14276" t="s">
        <v>32563</v>
      </c>
      <c r="L14276">
        <v>585</v>
      </c>
      <c r="M14276" t="s">
        <v>5133</v>
      </c>
      <c r="N14276">
        <v>0.81818181818181801</v>
      </c>
      <c r="O14276">
        <v>9.5091027308192494E-2</v>
      </c>
    </row>
    <row r="14277" spans="1:15">
      <c r="A14277" t="s">
        <v>15644</v>
      </c>
      <c r="B14277" t="s">
        <v>23518</v>
      </c>
      <c r="C14277" t="s">
        <v>15645</v>
      </c>
      <c r="D14277">
        <v>66</v>
      </c>
      <c r="E14277">
        <v>787</v>
      </c>
      <c r="F14277">
        <v>666</v>
      </c>
      <c r="G14277">
        <v>7393</v>
      </c>
      <c r="H14277">
        <v>0.75922104061329998</v>
      </c>
      <c r="I14277">
        <v>1</v>
      </c>
      <c r="J14277">
        <v>0.966855260484069</v>
      </c>
      <c r="K14277" t="s">
        <v>32564</v>
      </c>
      <c r="L14277">
        <v>66</v>
      </c>
      <c r="M14277" t="s">
        <v>5133</v>
      </c>
      <c r="N14277">
        <v>9.90990990990991E-2</v>
      </c>
      <c r="O14277">
        <v>8.3862770012706506E-2</v>
      </c>
    </row>
    <row r="14278" spans="1:15">
      <c r="A14278" t="s">
        <v>15644</v>
      </c>
      <c r="B14278" t="s">
        <v>23513</v>
      </c>
      <c r="C14278" t="s">
        <v>15645</v>
      </c>
      <c r="D14278">
        <v>42</v>
      </c>
      <c r="E14278">
        <v>535</v>
      </c>
      <c r="F14278">
        <v>751</v>
      </c>
      <c r="G14278">
        <v>8124</v>
      </c>
      <c r="H14278">
        <v>0.89240128496323801</v>
      </c>
      <c r="I14278">
        <v>0.99999999999997702</v>
      </c>
      <c r="J14278">
        <v>0.95041217501583097</v>
      </c>
      <c r="K14278" t="s">
        <v>32565</v>
      </c>
      <c r="L14278">
        <v>42</v>
      </c>
      <c r="M14278" t="s">
        <v>5133</v>
      </c>
      <c r="N14278">
        <v>5.5925432756324903E-2</v>
      </c>
      <c r="O14278">
        <v>7.8504672897196301E-2</v>
      </c>
    </row>
    <row r="14279" spans="1:15">
      <c r="A14279" t="s">
        <v>15646</v>
      </c>
      <c r="B14279" t="s">
        <v>23518</v>
      </c>
      <c r="C14279" t="s">
        <v>15647</v>
      </c>
      <c r="D14279">
        <v>29</v>
      </c>
      <c r="E14279">
        <v>787</v>
      </c>
      <c r="F14279">
        <v>342</v>
      </c>
      <c r="G14279">
        <v>7393</v>
      </c>
      <c r="H14279">
        <v>0.92570901819423101</v>
      </c>
      <c r="I14279">
        <v>1</v>
      </c>
      <c r="J14279">
        <v>0.966855260484069</v>
      </c>
      <c r="K14279" t="s">
        <v>32566</v>
      </c>
      <c r="L14279">
        <v>29</v>
      </c>
      <c r="M14279" t="s">
        <v>5133</v>
      </c>
      <c r="N14279">
        <v>8.4795321637426896E-2</v>
      </c>
      <c r="O14279">
        <v>3.6848792884370998E-2</v>
      </c>
    </row>
    <row r="14280" spans="1:15">
      <c r="A14280" t="s">
        <v>15646</v>
      </c>
      <c r="B14280" t="s">
        <v>23511</v>
      </c>
      <c r="C14280" t="s">
        <v>15647</v>
      </c>
      <c r="D14280">
        <v>313</v>
      </c>
      <c r="E14280">
        <v>6152</v>
      </c>
      <c r="F14280">
        <v>374</v>
      </c>
      <c r="G14280">
        <v>7804</v>
      </c>
      <c r="H14280">
        <v>9.4661301686908995E-3</v>
      </c>
      <c r="I14280">
        <v>8.1267385019422198E-2</v>
      </c>
      <c r="J14280">
        <v>6.9852023006189104E-2</v>
      </c>
      <c r="K14280" t="s">
        <v>32567</v>
      </c>
      <c r="L14280">
        <v>313</v>
      </c>
      <c r="M14280" t="s">
        <v>5133</v>
      </c>
      <c r="N14280">
        <v>0.83689839572192504</v>
      </c>
      <c r="O14280">
        <v>5.0877763328998703E-2</v>
      </c>
    </row>
    <row r="14281" spans="1:15">
      <c r="A14281" t="s">
        <v>15646</v>
      </c>
      <c r="B14281" t="s">
        <v>23513</v>
      </c>
      <c r="C14281" t="s">
        <v>15647</v>
      </c>
      <c r="D14281">
        <v>11</v>
      </c>
      <c r="E14281">
        <v>535</v>
      </c>
      <c r="F14281">
        <v>389</v>
      </c>
      <c r="G14281">
        <v>8124</v>
      </c>
      <c r="H14281">
        <v>0.99978197599629004</v>
      </c>
      <c r="I14281">
        <v>0.99999999999997702</v>
      </c>
      <c r="J14281">
        <v>0.95041217501583097</v>
      </c>
      <c r="K14281" t="s">
        <v>29816</v>
      </c>
      <c r="L14281">
        <v>11</v>
      </c>
      <c r="M14281" t="s">
        <v>5133</v>
      </c>
      <c r="N14281">
        <v>2.8277634961439601E-2</v>
      </c>
      <c r="O14281">
        <v>2.0560747663551399E-2</v>
      </c>
    </row>
    <row r="14282" spans="1:15">
      <c r="A14282" t="s">
        <v>15648</v>
      </c>
      <c r="B14282" t="s">
        <v>23518</v>
      </c>
      <c r="C14282" t="s">
        <v>15649</v>
      </c>
      <c r="D14282">
        <v>19</v>
      </c>
      <c r="E14282">
        <v>787</v>
      </c>
      <c r="F14282">
        <v>212</v>
      </c>
      <c r="G14282">
        <v>7393</v>
      </c>
      <c r="H14282">
        <v>0.82001767312074003</v>
      </c>
      <c r="I14282">
        <v>1</v>
      </c>
      <c r="J14282">
        <v>0.966855260484069</v>
      </c>
      <c r="K14282" t="s">
        <v>29814</v>
      </c>
      <c r="L14282">
        <v>19</v>
      </c>
      <c r="M14282" t="s">
        <v>5133</v>
      </c>
      <c r="N14282">
        <v>8.9622641509433998E-2</v>
      </c>
      <c r="O14282">
        <v>2.4142312579415501E-2</v>
      </c>
    </row>
    <row r="14283" spans="1:15">
      <c r="A14283" t="s">
        <v>15648</v>
      </c>
      <c r="B14283" t="s">
        <v>23513</v>
      </c>
      <c r="C14283" t="s">
        <v>15649</v>
      </c>
      <c r="D14283">
        <v>21</v>
      </c>
      <c r="E14283">
        <v>535</v>
      </c>
      <c r="F14283">
        <v>246</v>
      </c>
      <c r="G14283">
        <v>8124</v>
      </c>
      <c r="H14283">
        <v>0.13218189478998901</v>
      </c>
      <c r="I14283">
        <v>0.66653081819982196</v>
      </c>
      <c r="J14283">
        <v>0.63347900464038898</v>
      </c>
      <c r="K14283" t="s">
        <v>29813</v>
      </c>
      <c r="L14283">
        <v>21</v>
      </c>
      <c r="M14283" t="s">
        <v>5133</v>
      </c>
      <c r="N14283">
        <v>8.5365853658536606E-2</v>
      </c>
      <c r="O14283">
        <v>3.9252336448598102E-2</v>
      </c>
    </row>
    <row r="14284" spans="1:15">
      <c r="A14284" t="s">
        <v>15648</v>
      </c>
      <c r="B14284" t="s">
        <v>23511</v>
      </c>
      <c r="C14284" t="s">
        <v>15649</v>
      </c>
      <c r="D14284">
        <v>190</v>
      </c>
      <c r="E14284">
        <v>6152</v>
      </c>
      <c r="F14284">
        <v>231</v>
      </c>
      <c r="G14284">
        <v>7804</v>
      </c>
      <c r="H14284">
        <v>0.11167964274924699</v>
      </c>
      <c r="I14284">
        <v>0.47269393072499399</v>
      </c>
      <c r="J14284">
        <v>0.40629617054858003</v>
      </c>
      <c r="K14284" t="s">
        <v>32568</v>
      </c>
      <c r="L14284">
        <v>190</v>
      </c>
      <c r="M14284" t="s">
        <v>5133</v>
      </c>
      <c r="N14284">
        <v>0.82251082251082297</v>
      </c>
      <c r="O14284">
        <v>3.0884265279583899E-2</v>
      </c>
    </row>
    <row r="14285" spans="1:15">
      <c r="A14285" t="s">
        <v>15650</v>
      </c>
      <c r="B14285" t="s">
        <v>23511</v>
      </c>
      <c r="C14285" t="s">
        <v>15651</v>
      </c>
      <c r="D14285">
        <v>965</v>
      </c>
      <c r="E14285">
        <v>6152</v>
      </c>
      <c r="F14285">
        <v>1162</v>
      </c>
      <c r="G14285">
        <v>7804</v>
      </c>
      <c r="H14285" s="34">
        <v>5.8713993704459997E-5</v>
      </c>
      <c r="I14285">
        <v>1.27602487421724E-3</v>
      </c>
      <c r="J14285">
        <v>1.09678586125283E-3</v>
      </c>
      <c r="K14285" t="s">
        <v>32569</v>
      </c>
      <c r="L14285">
        <v>965</v>
      </c>
      <c r="M14285" t="s">
        <v>5133</v>
      </c>
      <c r="N14285">
        <v>0.83046471600688498</v>
      </c>
      <c r="O14285">
        <v>0.15685955786736</v>
      </c>
    </row>
    <row r="14286" spans="1:15">
      <c r="A14286" t="s">
        <v>15650</v>
      </c>
      <c r="B14286" t="s">
        <v>23518</v>
      </c>
      <c r="C14286" t="s">
        <v>15651</v>
      </c>
      <c r="D14286">
        <v>85</v>
      </c>
      <c r="E14286">
        <v>787</v>
      </c>
      <c r="F14286">
        <v>1055</v>
      </c>
      <c r="G14286">
        <v>7393</v>
      </c>
      <c r="H14286">
        <v>0.99899924813039398</v>
      </c>
      <c r="I14286">
        <v>1</v>
      </c>
      <c r="J14286">
        <v>0.966855260484069</v>
      </c>
      <c r="K14286" t="s">
        <v>32570</v>
      </c>
      <c r="L14286">
        <v>85</v>
      </c>
      <c r="M14286" t="s">
        <v>5133</v>
      </c>
      <c r="N14286">
        <v>8.0568720379146905E-2</v>
      </c>
      <c r="O14286">
        <v>0.10800508259212201</v>
      </c>
    </row>
    <row r="14287" spans="1:15">
      <c r="A14287" t="s">
        <v>15650</v>
      </c>
      <c r="B14287" t="s">
        <v>23513</v>
      </c>
      <c r="C14287" t="s">
        <v>15651</v>
      </c>
      <c r="D14287">
        <v>75</v>
      </c>
      <c r="E14287">
        <v>535</v>
      </c>
      <c r="F14287">
        <v>1173</v>
      </c>
      <c r="G14287">
        <v>8124</v>
      </c>
      <c r="H14287">
        <v>0.63231286131515796</v>
      </c>
      <c r="I14287">
        <v>0.99999999999997702</v>
      </c>
      <c r="J14287">
        <v>0.95041217501583097</v>
      </c>
      <c r="K14287" t="s">
        <v>32571</v>
      </c>
      <c r="L14287">
        <v>75</v>
      </c>
      <c r="M14287" t="s">
        <v>5133</v>
      </c>
      <c r="N14287">
        <v>6.3938618925831206E-2</v>
      </c>
      <c r="O14287">
        <v>0.14018691588785001</v>
      </c>
    </row>
    <row r="14288" spans="1:15">
      <c r="A14288" t="s">
        <v>15652</v>
      </c>
      <c r="B14288" t="s">
        <v>23513</v>
      </c>
      <c r="C14288" t="s">
        <v>15653</v>
      </c>
      <c r="D14288">
        <v>19</v>
      </c>
      <c r="E14288">
        <v>535</v>
      </c>
      <c r="F14288">
        <v>438</v>
      </c>
      <c r="G14288">
        <v>8124</v>
      </c>
      <c r="H14288">
        <v>0.98418040398397899</v>
      </c>
      <c r="I14288">
        <v>0.99999999999997702</v>
      </c>
      <c r="J14288">
        <v>0.95041217501583097</v>
      </c>
      <c r="K14288" t="s">
        <v>32572</v>
      </c>
      <c r="L14288">
        <v>19</v>
      </c>
      <c r="M14288" t="s">
        <v>5133</v>
      </c>
      <c r="N14288">
        <v>4.3378995433790001E-2</v>
      </c>
      <c r="O14288">
        <v>3.5514018691588801E-2</v>
      </c>
    </row>
    <row r="14289" spans="1:15">
      <c r="A14289" t="s">
        <v>15652</v>
      </c>
      <c r="B14289" t="s">
        <v>23511</v>
      </c>
      <c r="C14289" t="s">
        <v>15653</v>
      </c>
      <c r="D14289">
        <v>385</v>
      </c>
      <c r="E14289">
        <v>6152</v>
      </c>
      <c r="F14289">
        <v>450</v>
      </c>
      <c r="G14289">
        <v>7804</v>
      </c>
      <c r="H14289">
        <v>1.18241255870821E-4</v>
      </c>
      <c r="I14289">
        <v>2.3096927858099899E-3</v>
      </c>
      <c r="J14289">
        <v>1.9852578444977701E-3</v>
      </c>
      <c r="K14289" t="s">
        <v>32573</v>
      </c>
      <c r="L14289">
        <v>385</v>
      </c>
      <c r="M14289" t="s">
        <v>5133</v>
      </c>
      <c r="N14289">
        <v>0.85555555555555596</v>
      </c>
      <c r="O14289">
        <v>6.25812743823147E-2</v>
      </c>
    </row>
    <row r="14290" spans="1:15">
      <c r="A14290" t="s">
        <v>15652</v>
      </c>
      <c r="B14290" t="s">
        <v>23518</v>
      </c>
      <c r="C14290" t="s">
        <v>15653</v>
      </c>
      <c r="D14290">
        <v>28</v>
      </c>
      <c r="E14290">
        <v>787</v>
      </c>
      <c r="F14290">
        <v>414</v>
      </c>
      <c r="G14290">
        <v>7393</v>
      </c>
      <c r="H14290">
        <v>0.99793238671455398</v>
      </c>
      <c r="I14290">
        <v>1</v>
      </c>
      <c r="J14290">
        <v>0.966855260484069</v>
      </c>
      <c r="K14290" t="s">
        <v>32574</v>
      </c>
      <c r="L14290">
        <v>28</v>
      </c>
      <c r="M14290" t="s">
        <v>5133</v>
      </c>
      <c r="N14290">
        <v>6.7632850241545903E-2</v>
      </c>
      <c r="O14290">
        <v>3.5578144853875497E-2</v>
      </c>
    </row>
    <row r="14291" spans="1:15">
      <c r="A14291" t="s">
        <v>15654</v>
      </c>
      <c r="B14291" t="s">
        <v>23518</v>
      </c>
      <c r="C14291" t="s">
        <v>15655</v>
      </c>
      <c r="D14291">
        <v>41</v>
      </c>
      <c r="E14291">
        <v>787</v>
      </c>
      <c r="F14291">
        <v>486</v>
      </c>
      <c r="G14291">
        <v>7393</v>
      </c>
      <c r="H14291">
        <v>0.95972524400749004</v>
      </c>
      <c r="I14291">
        <v>1</v>
      </c>
      <c r="J14291">
        <v>0.966855260484069</v>
      </c>
      <c r="K14291" t="s">
        <v>31762</v>
      </c>
      <c r="L14291">
        <v>41</v>
      </c>
      <c r="M14291" t="s">
        <v>5133</v>
      </c>
      <c r="N14291">
        <v>8.4362139917695506E-2</v>
      </c>
      <c r="O14291">
        <v>5.2096569250317699E-2</v>
      </c>
    </row>
    <row r="14292" spans="1:15">
      <c r="A14292" t="s">
        <v>15654</v>
      </c>
      <c r="B14292" t="s">
        <v>23511</v>
      </c>
      <c r="C14292" t="s">
        <v>15655</v>
      </c>
      <c r="D14292">
        <v>449</v>
      </c>
      <c r="E14292">
        <v>6152</v>
      </c>
      <c r="F14292">
        <v>534</v>
      </c>
      <c r="G14292">
        <v>7804</v>
      </c>
      <c r="H14292">
        <v>9.4308384374553204E-4</v>
      </c>
      <c r="I14292">
        <v>1.2718712933801101E-2</v>
      </c>
      <c r="J14292">
        <v>1.09321572024086E-2</v>
      </c>
      <c r="K14292" t="s">
        <v>32575</v>
      </c>
      <c r="L14292">
        <v>449</v>
      </c>
      <c r="M14292" t="s">
        <v>5133</v>
      </c>
      <c r="N14292">
        <v>0.84082397003745302</v>
      </c>
      <c r="O14292">
        <v>7.2984395318595602E-2</v>
      </c>
    </row>
    <row r="14293" spans="1:15">
      <c r="A14293" t="s">
        <v>15654</v>
      </c>
      <c r="B14293" t="s">
        <v>23513</v>
      </c>
      <c r="C14293" t="s">
        <v>15655</v>
      </c>
      <c r="D14293">
        <v>38</v>
      </c>
      <c r="E14293">
        <v>535</v>
      </c>
      <c r="F14293">
        <v>544</v>
      </c>
      <c r="G14293">
        <v>8124</v>
      </c>
      <c r="H14293">
        <v>0.37444154859543799</v>
      </c>
      <c r="I14293">
        <v>0.99999999999997702</v>
      </c>
      <c r="J14293">
        <v>0.95041217501583097</v>
      </c>
      <c r="K14293" t="s">
        <v>31764</v>
      </c>
      <c r="L14293">
        <v>38</v>
      </c>
      <c r="M14293" t="s">
        <v>5133</v>
      </c>
      <c r="N14293">
        <v>6.9852941176470604E-2</v>
      </c>
      <c r="O14293">
        <v>7.1028037383177603E-2</v>
      </c>
    </row>
    <row r="14294" spans="1:15">
      <c r="A14294" t="s">
        <v>15656</v>
      </c>
      <c r="B14294" t="s">
        <v>23511</v>
      </c>
      <c r="C14294" t="s">
        <v>15657</v>
      </c>
      <c r="D14294">
        <v>9</v>
      </c>
      <c r="E14294">
        <v>6152</v>
      </c>
      <c r="F14294">
        <v>9</v>
      </c>
      <c r="G14294">
        <v>7804</v>
      </c>
      <c r="H14294">
        <v>0.117423000773971</v>
      </c>
      <c r="I14294">
        <v>0.47842873658393897</v>
      </c>
      <c r="J14294">
        <v>0.41122542710949</v>
      </c>
      <c r="K14294" t="s">
        <v>32576</v>
      </c>
      <c r="L14294">
        <v>9</v>
      </c>
      <c r="M14294" t="s">
        <v>5133</v>
      </c>
      <c r="N14294">
        <v>1</v>
      </c>
      <c r="O14294">
        <v>1.4629388816645001E-3</v>
      </c>
    </row>
    <row r="14295" spans="1:15">
      <c r="A14295" t="s">
        <v>15658</v>
      </c>
      <c r="B14295" t="s">
        <v>23511</v>
      </c>
      <c r="C14295" t="s">
        <v>15659</v>
      </c>
      <c r="D14295">
        <v>7</v>
      </c>
      <c r="E14295">
        <v>6152</v>
      </c>
      <c r="F14295">
        <v>7</v>
      </c>
      <c r="G14295">
        <v>7804</v>
      </c>
      <c r="H14295">
        <v>0.18905120292587699</v>
      </c>
      <c r="I14295">
        <v>0.631132279689813</v>
      </c>
      <c r="J14295">
        <v>0.54247920626835999</v>
      </c>
      <c r="K14295" t="s">
        <v>32577</v>
      </c>
      <c r="L14295">
        <v>7</v>
      </c>
      <c r="M14295" t="s">
        <v>5133</v>
      </c>
      <c r="N14295">
        <v>1</v>
      </c>
      <c r="O14295">
        <v>1.13784135240572E-3</v>
      </c>
    </row>
    <row r="14296" spans="1:15">
      <c r="A14296" t="s">
        <v>15660</v>
      </c>
      <c r="B14296" t="s">
        <v>23511</v>
      </c>
      <c r="C14296" t="s">
        <v>15661</v>
      </c>
      <c r="D14296">
        <v>5</v>
      </c>
      <c r="E14296">
        <v>6152</v>
      </c>
      <c r="F14296">
        <v>5</v>
      </c>
      <c r="G14296">
        <v>7804</v>
      </c>
      <c r="H14296">
        <v>0.30433074367137097</v>
      </c>
      <c r="I14296">
        <v>0.81020448119108801</v>
      </c>
      <c r="J14296">
        <v>0.69639772519260701</v>
      </c>
      <c r="K14296" t="s">
        <v>32578</v>
      </c>
      <c r="L14296">
        <v>5</v>
      </c>
      <c r="M14296" t="s">
        <v>5133</v>
      </c>
      <c r="N14296">
        <v>1</v>
      </c>
      <c r="O14296">
        <v>8.1274382314694405E-4</v>
      </c>
    </row>
    <row r="14297" spans="1:15">
      <c r="A14297" t="s">
        <v>15662</v>
      </c>
      <c r="B14297" t="s">
        <v>23511</v>
      </c>
      <c r="C14297" t="s">
        <v>15663</v>
      </c>
      <c r="D14297">
        <v>30</v>
      </c>
      <c r="E14297">
        <v>6152</v>
      </c>
      <c r="F14297">
        <v>37</v>
      </c>
      <c r="G14297">
        <v>7804</v>
      </c>
      <c r="H14297">
        <v>0.46210115152971398</v>
      </c>
      <c r="I14297">
        <v>0.96083957126938102</v>
      </c>
      <c r="J14297">
        <v>0.82587360011061495</v>
      </c>
      <c r="K14297" t="s">
        <v>32579</v>
      </c>
      <c r="L14297">
        <v>30</v>
      </c>
      <c r="M14297" t="s">
        <v>5133</v>
      </c>
      <c r="N14297">
        <v>0.81081081081081097</v>
      </c>
      <c r="O14297">
        <v>4.8764629388816597E-3</v>
      </c>
    </row>
    <row r="14298" spans="1:15">
      <c r="A14298" t="s">
        <v>15662</v>
      </c>
      <c r="B14298" t="s">
        <v>23518</v>
      </c>
      <c r="C14298" t="s">
        <v>15663</v>
      </c>
      <c r="D14298">
        <v>3</v>
      </c>
      <c r="E14298">
        <v>787</v>
      </c>
      <c r="F14298">
        <v>32</v>
      </c>
      <c r="G14298">
        <v>7393</v>
      </c>
      <c r="H14298">
        <v>0.67729993431492497</v>
      </c>
      <c r="I14298">
        <v>1</v>
      </c>
      <c r="J14298">
        <v>0.966855260484069</v>
      </c>
      <c r="K14298" t="s">
        <v>32580</v>
      </c>
      <c r="L14298">
        <v>3</v>
      </c>
      <c r="M14298" t="s">
        <v>5133</v>
      </c>
      <c r="N14298">
        <v>9.375E-2</v>
      </c>
      <c r="O14298">
        <v>3.8119440914866601E-3</v>
      </c>
    </row>
    <row r="14299" spans="1:15">
      <c r="A14299" t="s">
        <v>15662</v>
      </c>
      <c r="B14299" t="s">
        <v>23513</v>
      </c>
      <c r="C14299" t="s">
        <v>15663</v>
      </c>
      <c r="D14299">
        <v>2</v>
      </c>
      <c r="E14299">
        <v>535</v>
      </c>
      <c r="F14299">
        <v>39</v>
      </c>
      <c r="G14299">
        <v>8124</v>
      </c>
      <c r="H14299">
        <v>0.73762186761452897</v>
      </c>
      <c r="I14299">
        <v>0.99999999999997702</v>
      </c>
      <c r="J14299">
        <v>0.95041217501583097</v>
      </c>
      <c r="K14299" t="s">
        <v>32581</v>
      </c>
      <c r="L14299">
        <v>2</v>
      </c>
      <c r="M14299" t="s">
        <v>5133</v>
      </c>
      <c r="N14299">
        <v>5.1282051282051301E-2</v>
      </c>
      <c r="O14299">
        <v>3.7383177570093499E-3</v>
      </c>
    </row>
    <row r="14300" spans="1:15">
      <c r="A14300" t="s">
        <v>15664</v>
      </c>
      <c r="B14300" t="s">
        <v>23518</v>
      </c>
      <c r="C14300" t="s">
        <v>15665</v>
      </c>
      <c r="D14300">
        <v>2</v>
      </c>
      <c r="E14300">
        <v>787</v>
      </c>
      <c r="F14300">
        <v>36</v>
      </c>
      <c r="G14300">
        <v>7393</v>
      </c>
      <c r="H14300">
        <v>0.90857807761526899</v>
      </c>
      <c r="I14300">
        <v>1</v>
      </c>
      <c r="J14300">
        <v>0.966855260484069</v>
      </c>
      <c r="K14300" t="s">
        <v>32582</v>
      </c>
      <c r="L14300">
        <v>2</v>
      </c>
      <c r="M14300" t="s">
        <v>5133</v>
      </c>
      <c r="N14300">
        <v>5.5555555555555601E-2</v>
      </c>
      <c r="O14300">
        <v>2.5412960609911099E-3</v>
      </c>
    </row>
    <row r="14301" spans="1:15">
      <c r="A14301" t="s">
        <v>15664</v>
      </c>
      <c r="B14301" t="s">
        <v>23511</v>
      </c>
      <c r="C14301" t="s">
        <v>15665</v>
      </c>
      <c r="D14301">
        <v>42</v>
      </c>
      <c r="E14301">
        <v>6152</v>
      </c>
      <c r="F14301">
        <v>45</v>
      </c>
      <c r="G14301">
        <v>7804</v>
      </c>
      <c r="H14301">
        <v>7.93683390209763E-3</v>
      </c>
      <c r="I14301">
        <v>7.12289241259354E-2</v>
      </c>
      <c r="J14301">
        <v>6.1223631664312099E-2</v>
      </c>
      <c r="K14301" t="s">
        <v>32583</v>
      </c>
      <c r="L14301">
        <v>42</v>
      </c>
      <c r="M14301" t="s">
        <v>5133</v>
      </c>
      <c r="N14301">
        <v>0.93333333333333302</v>
      </c>
      <c r="O14301">
        <v>6.8270481144343297E-3</v>
      </c>
    </row>
    <row r="14302" spans="1:15">
      <c r="A14302" t="s">
        <v>15666</v>
      </c>
      <c r="B14302" t="s">
        <v>23518</v>
      </c>
      <c r="C14302" t="s">
        <v>15667</v>
      </c>
      <c r="D14302">
        <v>1</v>
      </c>
      <c r="E14302">
        <v>787</v>
      </c>
      <c r="F14302">
        <v>16</v>
      </c>
      <c r="G14302">
        <v>7393</v>
      </c>
      <c r="H14302">
        <v>0.83516677538628503</v>
      </c>
      <c r="I14302">
        <v>1</v>
      </c>
      <c r="J14302">
        <v>0.966855260484069</v>
      </c>
      <c r="K14302" t="s">
        <v>24964</v>
      </c>
      <c r="L14302">
        <v>1</v>
      </c>
      <c r="M14302" t="s">
        <v>5133</v>
      </c>
      <c r="N14302">
        <v>6.25E-2</v>
      </c>
      <c r="O14302">
        <v>1.27064803049555E-3</v>
      </c>
    </row>
    <row r="14303" spans="1:15">
      <c r="A14303" t="s">
        <v>15666</v>
      </c>
      <c r="B14303" t="s">
        <v>23511</v>
      </c>
      <c r="C14303" t="s">
        <v>15667</v>
      </c>
      <c r="D14303">
        <v>16</v>
      </c>
      <c r="E14303">
        <v>6152</v>
      </c>
      <c r="F14303">
        <v>17</v>
      </c>
      <c r="G14303">
        <v>7804</v>
      </c>
      <c r="H14303">
        <v>9.7329202937363093E-2</v>
      </c>
      <c r="I14303">
        <v>0.42156005407758002</v>
      </c>
      <c r="J14303">
        <v>0.362344901203354</v>
      </c>
      <c r="K14303" t="s">
        <v>32584</v>
      </c>
      <c r="L14303">
        <v>16</v>
      </c>
      <c r="M14303" t="s">
        <v>5133</v>
      </c>
      <c r="N14303">
        <v>0.94117647058823495</v>
      </c>
      <c r="O14303">
        <v>2.6007802340702198E-3</v>
      </c>
    </row>
    <row r="14304" spans="1:15">
      <c r="A14304" t="s">
        <v>15668</v>
      </c>
      <c r="B14304" t="s">
        <v>23513</v>
      </c>
      <c r="C14304" t="s">
        <v>15669</v>
      </c>
      <c r="D14304">
        <v>1</v>
      </c>
      <c r="E14304">
        <v>535</v>
      </c>
      <c r="F14304">
        <v>15</v>
      </c>
      <c r="G14304">
        <v>8124</v>
      </c>
      <c r="H14304">
        <v>0.64039694135216896</v>
      </c>
      <c r="I14304">
        <v>0.99999999999997702</v>
      </c>
      <c r="J14304">
        <v>0.95041217501583097</v>
      </c>
      <c r="K14304" t="s">
        <v>27020</v>
      </c>
      <c r="L14304">
        <v>1</v>
      </c>
      <c r="M14304" t="s">
        <v>5133</v>
      </c>
      <c r="N14304">
        <v>6.6666666666666693E-2</v>
      </c>
      <c r="O14304">
        <v>1.8691588785046699E-3</v>
      </c>
    </row>
    <row r="14305" spans="1:15">
      <c r="A14305" t="s">
        <v>15668</v>
      </c>
      <c r="B14305" t="s">
        <v>23518</v>
      </c>
      <c r="C14305" t="s">
        <v>15669</v>
      </c>
      <c r="D14305">
        <v>3</v>
      </c>
      <c r="E14305">
        <v>787</v>
      </c>
      <c r="F14305">
        <v>14</v>
      </c>
      <c r="G14305">
        <v>7393</v>
      </c>
      <c r="H14305">
        <v>0.18085133415340399</v>
      </c>
      <c r="I14305">
        <v>0.83876007220319604</v>
      </c>
      <c r="J14305">
        <v>0.81095958809365798</v>
      </c>
      <c r="K14305" t="s">
        <v>32585</v>
      </c>
      <c r="L14305">
        <v>3</v>
      </c>
      <c r="M14305" t="s">
        <v>5133</v>
      </c>
      <c r="N14305">
        <v>0.214285714285714</v>
      </c>
      <c r="O14305">
        <v>3.8119440914866601E-3</v>
      </c>
    </row>
    <row r="14306" spans="1:15">
      <c r="A14306" t="s">
        <v>15668</v>
      </c>
      <c r="B14306" t="s">
        <v>23511</v>
      </c>
      <c r="C14306" t="s">
        <v>15669</v>
      </c>
      <c r="D14306">
        <v>11</v>
      </c>
      <c r="E14306">
        <v>6152</v>
      </c>
      <c r="F14306">
        <v>15</v>
      </c>
      <c r="G14306">
        <v>7804</v>
      </c>
      <c r="H14306">
        <v>0.80452858844465402</v>
      </c>
      <c r="I14306">
        <v>0.96970910299187296</v>
      </c>
      <c r="J14306">
        <v>0.83349725791362606</v>
      </c>
      <c r="K14306" t="s">
        <v>32586</v>
      </c>
      <c r="L14306">
        <v>11</v>
      </c>
      <c r="M14306" t="s">
        <v>5133</v>
      </c>
      <c r="N14306">
        <v>0.73333333333333295</v>
      </c>
      <c r="O14306">
        <v>1.78803641092328E-3</v>
      </c>
    </row>
    <row r="14307" spans="1:15">
      <c r="A14307" t="s">
        <v>15670</v>
      </c>
      <c r="B14307" t="s">
        <v>23511</v>
      </c>
      <c r="C14307" t="s">
        <v>15671</v>
      </c>
      <c r="D14307">
        <v>12</v>
      </c>
      <c r="E14307">
        <v>6152</v>
      </c>
      <c r="F14307">
        <v>13</v>
      </c>
      <c r="G14307">
        <v>7804</v>
      </c>
      <c r="H14307">
        <v>0.20366351383502801</v>
      </c>
      <c r="I14307">
        <v>0.658478585781888</v>
      </c>
      <c r="J14307">
        <v>0.56598426677721503</v>
      </c>
      <c r="K14307" t="s">
        <v>32587</v>
      </c>
      <c r="L14307">
        <v>12</v>
      </c>
      <c r="M14307" t="s">
        <v>5133</v>
      </c>
      <c r="N14307">
        <v>0.92307692307692302</v>
      </c>
      <c r="O14307">
        <v>1.95058517555267E-3</v>
      </c>
    </row>
    <row r="14308" spans="1:15">
      <c r="A14308" t="s">
        <v>15670</v>
      </c>
      <c r="B14308" t="s">
        <v>23518</v>
      </c>
      <c r="C14308" t="s">
        <v>15671</v>
      </c>
      <c r="D14308">
        <v>1</v>
      </c>
      <c r="E14308">
        <v>787</v>
      </c>
      <c r="F14308">
        <v>13</v>
      </c>
      <c r="G14308">
        <v>7393</v>
      </c>
      <c r="H14308">
        <v>0.76880113817690798</v>
      </c>
      <c r="I14308">
        <v>1</v>
      </c>
      <c r="J14308">
        <v>0.966855260484069</v>
      </c>
      <c r="K14308" t="s">
        <v>24964</v>
      </c>
      <c r="L14308">
        <v>1</v>
      </c>
      <c r="M14308" t="s">
        <v>5133</v>
      </c>
      <c r="N14308">
        <v>7.69230769230769E-2</v>
      </c>
      <c r="O14308">
        <v>1.27064803049555E-3</v>
      </c>
    </row>
    <row r="14309" spans="1:15">
      <c r="A14309" t="s">
        <v>15672</v>
      </c>
      <c r="B14309" t="s">
        <v>23511</v>
      </c>
      <c r="C14309" t="s">
        <v>15673</v>
      </c>
      <c r="D14309">
        <v>1</v>
      </c>
      <c r="E14309">
        <v>6152</v>
      </c>
      <c r="F14309">
        <v>1</v>
      </c>
      <c r="G14309">
        <v>7804</v>
      </c>
      <c r="H14309">
        <v>0.788313685289595</v>
      </c>
      <c r="I14309">
        <v>0.968912233598893</v>
      </c>
      <c r="J14309">
        <v>0.832812322140707</v>
      </c>
      <c r="K14309" t="s">
        <v>32588</v>
      </c>
      <c r="L14309">
        <v>1</v>
      </c>
      <c r="M14309" t="s">
        <v>1463</v>
      </c>
      <c r="N14309">
        <v>1</v>
      </c>
      <c r="O14309">
        <v>1.6254876462938901E-4</v>
      </c>
    </row>
    <row r="14310" spans="1:15">
      <c r="A14310" t="s">
        <v>15674</v>
      </c>
      <c r="B14310" t="s">
        <v>23513</v>
      </c>
      <c r="C14310" t="s">
        <v>15675</v>
      </c>
      <c r="D14310">
        <v>4</v>
      </c>
      <c r="E14310">
        <v>535</v>
      </c>
      <c r="F14310">
        <v>171</v>
      </c>
      <c r="G14310">
        <v>8124</v>
      </c>
      <c r="H14310">
        <v>0.99697461167259305</v>
      </c>
      <c r="I14310">
        <v>0.99999999999997702</v>
      </c>
      <c r="J14310">
        <v>0.95041217501583097</v>
      </c>
      <c r="K14310" t="s">
        <v>32589</v>
      </c>
      <c r="L14310">
        <v>4</v>
      </c>
      <c r="M14310" t="s">
        <v>5133</v>
      </c>
      <c r="N14310">
        <v>2.3391812865497099E-2</v>
      </c>
      <c r="O14310">
        <v>7.4766355140186902E-3</v>
      </c>
    </row>
    <row r="14311" spans="1:15">
      <c r="A14311" t="s">
        <v>15674</v>
      </c>
      <c r="B14311" t="s">
        <v>23518</v>
      </c>
      <c r="C14311" t="s">
        <v>15675</v>
      </c>
      <c r="D14311">
        <v>5</v>
      </c>
      <c r="E14311">
        <v>787</v>
      </c>
      <c r="F14311">
        <v>133</v>
      </c>
      <c r="G14311">
        <v>7393</v>
      </c>
      <c r="H14311">
        <v>0.99903577882719996</v>
      </c>
      <c r="I14311">
        <v>1</v>
      </c>
      <c r="J14311">
        <v>0.966855260484069</v>
      </c>
      <c r="K14311" t="s">
        <v>32590</v>
      </c>
      <c r="L14311">
        <v>5</v>
      </c>
      <c r="M14311" t="s">
        <v>5133</v>
      </c>
      <c r="N14311">
        <v>3.7593984962405999E-2</v>
      </c>
      <c r="O14311">
        <v>6.35324015247776E-3</v>
      </c>
    </row>
    <row r="14312" spans="1:15">
      <c r="A14312" t="s">
        <v>15674</v>
      </c>
      <c r="B14312" t="s">
        <v>23511</v>
      </c>
      <c r="C14312" t="s">
        <v>15675</v>
      </c>
      <c r="D14312">
        <v>142</v>
      </c>
      <c r="E14312">
        <v>6152</v>
      </c>
      <c r="F14312">
        <v>157</v>
      </c>
      <c r="G14312">
        <v>7804</v>
      </c>
      <c r="H14312" s="34">
        <v>7.6774063809705004E-5</v>
      </c>
      <c r="I14312">
        <v>1.61160055054701E-3</v>
      </c>
      <c r="J14312">
        <v>1.38522432716018E-3</v>
      </c>
      <c r="K14312" t="s">
        <v>32591</v>
      </c>
      <c r="L14312">
        <v>142</v>
      </c>
      <c r="M14312" t="s">
        <v>5133</v>
      </c>
      <c r="N14312">
        <v>0.904458598726115</v>
      </c>
      <c r="O14312">
        <v>2.3081924577373202E-2</v>
      </c>
    </row>
    <row r="14313" spans="1:15">
      <c r="A14313" t="s">
        <v>15676</v>
      </c>
      <c r="B14313" t="s">
        <v>23511</v>
      </c>
      <c r="C14313" t="s">
        <v>15677</v>
      </c>
      <c r="D14313">
        <v>25</v>
      </c>
      <c r="E14313">
        <v>6152</v>
      </c>
      <c r="F14313">
        <v>29</v>
      </c>
      <c r="G14313">
        <v>7804</v>
      </c>
      <c r="H14313">
        <v>0.234122082898128</v>
      </c>
      <c r="I14313">
        <v>0.71382528017432401</v>
      </c>
      <c r="J14313">
        <v>0.61355659322887801</v>
      </c>
      <c r="K14313" t="s">
        <v>29171</v>
      </c>
      <c r="L14313">
        <v>25</v>
      </c>
      <c r="M14313" t="s">
        <v>5133</v>
      </c>
      <c r="N14313">
        <v>0.86206896551724099</v>
      </c>
      <c r="O14313">
        <v>4.0637191157347199E-3</v>
      </c>
    </row>
    <row r="14314" spans="1:15">
      <c r="A14314" t="s">
        <v>15676</v>
      </c>
      <c r="B14314" t="s">
        <v>23518</v>
      </c>
      <c r="C14314" t="s">
        <v>15677</v>
      </c>
      <c r="D14314">
        <v>1</v>
      </c>
      <c r="E14314">
        <v>787</v>
      </c>
      <c r="F14314">
        <v>28</v>
      </c>
      <c r="G14314">
        <v>7393</v>
      </c>
      <c r="H14314">
        <v>0.95747465990382596</v>
      </c>
      <c r="I14314">
        <v>1</v>
      </c>
      <c r="J14314">
        <v>0.966855260484069</v>
      </c>
      <c r="K14314" t="s">
        <v>28413</v>
      </c>
      <c r="L14314">
        <v>1</v>
      </c>
      <c r="M14314" t="s">
        <v>5133</v>
      </c>
      <c r="N14314">
        <v>3.5714285714285698E-2</v>
      </c>
      <c r="O14314">
        <v>1.27064803049555E-3</v>
      </c>
    </row>
    <row r="14315" spans="1:15">
      <c r="A14315" t="s">
        <v>15678</v>
      </c>
      <c r="B14315" t="s">
        <v>23513</v>
      </c>
      <c r="C14315" t="s">
        <v>15679</v>
      </c>
      <c r="D14315">
        <v>3</v>
      </c>
      <c r="E14315">
        <v>535</v>
      </c>
      <c r="F14315">
        <v>53</v>
      </c>
      <c r="G14315">
        <v>8124</v>
      </c>
      <c r="H14315">
        <v>0.68766094771566899</v>
      </c>
      <c r="I14315">
        <v>0.99999999999997702</v>
      </c>
      <c r="J14315">
        <v>0.95041217501583097</v>
      </c>
      <c r="K14315" t="s">
        <v>30717</v>
      </c>
      <c r="L14315">
        <v>3</v>
      </c>
      <c r="M14315" t="s">
        <v>5133</v>
      </c>
      <c r="N14315">
        <v>5.6603773584905703E-2</v>
      </c>
      <c r="O14315">
        <v>5.60747663551402E-3</v>
      </c>
    </row>
    <row r="14316" spans="1:15">
      <c r="A14316" t="s">
        <v>15678</v>
      </c>
      <c r="B14316" t="s">
        <v>23511</v>
      </c>
      <c r="C14316" t="s">
        <v>15679</v>
      </c>
      <c r="D14316">
        <v>47</v>
      </c>
      <c r="E14316">
        <v>6152</v>
      </c>
      <c r="F14316">
        <v>54</v>
      </c>
      <c r="G14316">
        <v>7804</v>
      </c>
      <c r="H14316">
        <v>8.9488855011593801E-2</v>
      </c>
      <c r="I14316">
        <v>0.40853420848785299</v>
      </c>
      <c r="J14316">
        <v>0.35114875325800998</v>
      </c>
      <c r="K14316" t="s">
        <v>32592</v>
      </c>
      <c r="L14316">
        <v>47</v>
      </c>
      <c r="M14316" t="s">
        <v>5133</v>
      </c>
      <c r="N14316">
        <v>0.87037037037037002</v>
      </c>
      <c r="O14316">
        <v>7.6397919375812704E-3</v>
      </c>
    </row>
    <row r="14317" spans="1:15">
      <c r="A14317" t="s">
        <v>15678</v>
      </c>
      <c r="B14317" t="s">
        <v>23518</v>
      </c>
      <c r="C14317" t="s">
        <v>15679</v>
      </c>
      <c r="D14317">
        <v>3</v>
      </c>
      <c r="E14317">
        <v>787</v>
      </c>
      <c r="F14317">
        <v>51</v>
      </c>
      <c r="G14317">
        <v>7393</v>
      </c>
      <c r="H14317">
        <v>0.91982140561124703</v>
      </c>
      <c r="I14317">
        <v>1</v>
      </c>
      <c r="J14317">
        <v>0.966855260484069</v>
      </c>
      <c r="K14317" t="s">
        <v>30715</v>
      </c>
      <c r="L14317">
        <v>3</v>
      </c>
      <c r="M14317" t="s">
        <v>5133</v>
      </c>
      <c r="N14317">
        <v>5.8823529411764698E-2</v>
      </c>
      <c r="O14317">
        <v>3.8119440914866601E-3</v>
      </c>
    </row>
    <row r="14318" spans="1:15">
      <c r="A14318" t="s">
        <v>15680</v>
      </c>
      <c r="B14318" t="s">
        <v>23513</v>
      </c>
      <c r="C14318" t="s">
        <v>15681</v>
      </c>
      <c r="D14318">
        <v>25</v>
      </c>
      <c r="E14318">
        <v>535</v>
      </c>
      <c r="F14318">
        <v>637</v>
      </c>
      <c r="G14318">
        <v>8124</v>
      </c>
      <c r="H14318">
        <v>0.99900905956847696</v>
      </c>
      <c r="I14318">
        <v>0.99999999999997702</v>
      </c>
      <c r="J14318">
        <v>0.95041217501583097</v>
      </c>
      <c r="K14318" t="s">
        <v>32593</v>
      </c>
      <c r="L14318">
        <v>25</v>
      </c>
      <c r="M14318" t="s">
        <v>5133</v>
      </c>
      <c r="N14318">
        <v>3.9246467817896397E-2</v>
      </c>
      <c r="O14318">
        <v>4.67289719626168E-2</v>
      </c>
    </row>
    <row r="14319" spans="1:15">
      <c r="A14319" t="s">
        <v>15680</v>
      </c>
      <c r="B14319" t="s">
        <v>23518</v>
      </c>
      <c r="C14319" t="s">
        <v>15681</v>
      </c>
      <c r="D14319">
        <v>53</v>
      </c>
      <c r="E14319">
        <v>787</v>
      </c>
      <c r="F14319">
        <v>554</v>
      </c>
      <c r="G14319">
        <v>7393</v>
      </c>
      <c r="H14319">
        <v>0.82259452261602894</v>
      </c>
      <c r="I14319">
        <v>1</v>
      </c>
      <c r="J14319">
        <v>0.966855260484069</v>
      </c>
      <c r="K14319" t="s">
        <v>32594</v>
      </c>
      <c r="L14319">
        <v>53</v>
      </c>
      <c r="M14319" t="s">
        <v>5133</v>
      </c>
      <c r="N14319">
        <v>9.5667870036101096E-2</v>
      </c>
      <c r="O14319">
        <v>6.7344345616264303E-2</v>
      </c>
    </row>
    <row r="14320" spans="1:15">
      <c r="A14320" t="s">
        <v>15680</v>
      </c>
      <c r="B14320" t="s">
        <v>23511</v>
      </c>
      <c r="C14320" t="s">
        <v>15681</v>
      </c>
      <c r="D14320">
        <v>528</v>
      </c>
      <c r="E14320">
        <v>6152</v>
      </c>
      <c r="F14320">
        <v>630</v>
      </c>
      <c r="G14320">
        <v>7804</v>
      </c>
      <c r="H14320">
        <v>6.3664131081240995E-4</v>
      </c>
      <c r="I14320">
        <v>9.1499762116031697E-3</v>
      </c>
      <c r="J14320">
        <v>7.8647091780575697E-3</v>
      </c>
      <c r="K14320" t="s">
        <v>32595</v>
      </c>
      <c r="L14320">
        <v>528</v>
      </c>
      <c r="M14320" t="s">
        <v>5133</v>
      </c>
      <c r="N14320">
        <v>0.838095238095238</v>
      </c>
      <c r="O14320">
        <v>8.5825747724317294E-2</v>
      </c>
    </row>
    <row r="14321" spans="1:15">
      <c r="A14321" t="s">
        <v>15682</v>
      </c>
      <c r="B14321" t="s">
        <v>23511</v>
      </c>
      <c r="C14321" t="s">
        <v>15683</v>
      </c>
      <c r="D14321">
        <v>8</v>
      </c>
      <c r="E14321">
        <v>6152</v>
      </c>
      <c r="F14321">
        <v>8</v>
      </c>
      <c r="G14321">
        <v>7804</v>
      </c>
      <c r="H14321">
        <v>0.148995721685201</v>
      </c>
      <c r="I14321">
        <v>0.54611425167193095</v>
      </c>
      <c r="J14321">
        <v>0.46940338073728599</v>
      </c>
      <c r="K14321" t="s">
        <v>32596</v>
      </c>
      <c r="L14321">
        <v>8</v>
      </c>
      <c r="M14321" t="s">
        <v>5133</v>
      </c>
      <c r="N14321">
        <v>1</v>
      </c>
      <c r="O14321">
        <v>1.3003901170351099E-3</v>
      </c>
    </row>
    <row r="14322" spans="1:15">
      <c r="A14322" t="s">
        <v>15684</v>
      </c>
      <c r="B14322" t="s">
        <v>23511</v>
      </c>
      <c r="C14322" t="s">
        <v>15685</v>
      </c>
      <c r="D14322">
        <v>7</v>
      </c>
      <c r="E14322">
        <v>6152</v>
      </c>
      <c r="F14322">
        <v>7</v>
      </c>
      <c r="G14322">
        <v>7804</v>
      </c>
      <c r="H14322">
        <v>0.18905120292587699</v>
      </c>
      <c r="I14322">
        <v>0.631132279689813</v>
      </c>
      <c r="J14322">
        <v>0.54247920626835999</v>
      </c>
      <c r="K14322" t="s">
        <v>32597</v>
      </c>
      <c r="L14322">
        <v>7</v>
      </c>
      <c r="M14322" t="s">
        <v>5133</v>
      </c>
      <c r="N14322">
        <v>1</v>
      </c>
      <c r="O14322">
        <v>1.13784135240572E-3</v>
      </c>
    </row>
    <row r="14323" spans="1:15">
      <c r="A14323" t="s">
        <v>15686</v>
      </c>
      <c r="B14323" t="s">
        <v>23511</v>
      </c>
      <c r="C14323" t="s">
        <v>15687</v>
      </c>
      <c r="D14323">
        <v>2</v>
      </c>
      <c r="E14323">
        <v>6152</v>
      </c>
      <c r="F14323">
        <v>2</v>
      </c>
      <c r="G14323">
        <v>7804</v>
      </c>
      <c r="H14323">
        <v>0.62141708038142995</v>
      </c>
      <c r="I14323">
        <v>0.968912233598893</v>
      </c>
      <c r="J14323">
        <v>0.832812322140707</v>
      </c>
      <c r="K14323" t="s">
        <v>32598</v>
      </c>
      <c r="L14323">
        <v>2</v>
      </c>
      <c r="M14323" t="s">
        <v>2729</v>
      </c>
      <c r="N14323">
        <v>1</v>
      </c>
      <c r="O14323">
        <v>3.2509752925877802E-4</v>
      </c>
    </row>
    <row r="14324" spans="1:15">
      <c r="A14324" t="s">
        <v>15688</v>
      </c>
      <c r="B14324" t="s">
        <v>23518</v>
      </c>
      <c r="C14324" t="s">
        <v>15689</v>
      </c>
      <c r="D14324">
        <v>1</v>
      </c>
      <c r="E14324">
        <v>787</v>
      </c>
      <c r="F14324">
        <v>3</v>
      </c>
      <c r="G14324">
        <v>7393</v>
      </c>
      <c r="H14324">
        <v>0.28660084727541502</v>
      </c>
      <c r="I14324">
        <v>0.97863801257884697</v>
      </c>
      <c r="J14324">
        <v>0.94620131057153301</v>
      </c>
      <c r="K14324" t="s">
        <v>32004</v>
      </c>
      <c r="L14324">
        <v>1</v>
      </c>
      <c r="M14324" t="s">
        <v>1463</v>
      </c>
      <c r="N14324">
        <v>0.33333333333333298</v>
      </c>
      <c r="O14324">
        <v>1.27064803049555E-3</v>
      </c>
    </row>
    <row r="14325" spans="1:15">
      <c r="A14325" t="s">
        <v>15688</v>
      </c>
      <c r="B14325" t="s">
        <v>23511</v>
      </c>
      <c r="C14325" t="s">
        <v>15689</v>
      </c>
      <c r="D14325">
        <v>2</v>
      </c>
      <c r="E14325">
        <v>6152</v>
      </c>
      <c r="F14325">
        <v>3</v>
      </c>
      <c r="G14325">
        <v>7804</v>
      </c>
      <c r="H14325">
        <v>0.88457550560319997</v>
      </c>
      <c r="I14325">
        <v>1</v>
      </c>
      <c r="J14325">
        <v>0.85953329234717102</v>
      </c>
      <c r="K14325" t="s">
        <v>32599</v>
      </c>
      <c r="L14325">
        <v>2</v>
      </c>
      <c r="M14325" t="s">
        <v>1463</v>
      </c>
      <c r="N14325">
        <v>0.66666666666666696</v>
      </c>
      <c r="O14325">
        <v>3.2509752925877802E-4</v>
      </c>
    </row>
    <row r="14326" spans="1:15">
      <c r="A14326" t="s">
        <v>15690</v>
      </c>
      <c r="B14326" t="s">
        <v>23518</v>
      </c>
      <c r="C14326" t="s">
        <v>15691</v>
      </c>
      <c r="D14326">
        <v>1</v>
      </c>
      <c r="E14326">
        <v>787</v>
      </c>
      <c r="F14326">
        <v>9</v>
      </c>
      <c r="G14326">
        <v>7393</v>
      </c>
      <c r="H14326">
        <v>0.63708190659863195</v>
      </c>
      <c r="I14326">
        <v>1</v>
      </c>
      <c r="J14326">
        <v>0.966855260484069</v>
      </c>
      <c r="K14326" t="s">
        <v>24964</v>
      </c>
      <c r="L14326">
        <v>1</v>
      </c>
      <c r="M14326" t="s">
        <v>5133</v>
      </c>
      <c r="N14326">
        <v>0.11111111111111099</v>
      </c>
      <c r="O14326">
        <v>1.27064803049555E-3</v>
      </c>
    </row>
    <row r="14327" spans="1:15">
      <c r="A14327" t="s">
        <v>15690</v>
      </c>
      <c r="B14327" t="s">
        <v>23511</v>
      </c>
      <c r="C14327" t="s">
        <v>15691</v>
      </c>
      <c r="D14327">
        <v>8</v>
      </c>
      <c r="E14327">
        <v>6152</v>
      </c>
      <c r="F14327">
        <v>9</v>
      </c>
      <c r="G14327">
        <v>7804</v>
      </c>
      <c r="H14327">
        <v>0.40157748897504503</v>
      </c>
      <c r="I14327">
        <v>0.91525479399875698</v>
      </c>
      <c r="J14327">
        <v>0.78669196642228301</v>
      </c>
      <c r="K14327" t="s">
        <v>32600</v>
      </c>
      <c r="L14327">
        <v>8</v>
      </c>
      <c r="M14327" t="s">
        <v>5133</v>
      </c>
      <c r="N14327">
        <v>0.88888888888888895</v>
      </c>
      <c r="O14327">
        <v>1.3003901170351099E-3</v>
      </c>
    </row>
    <row r="14328" spans="1:15">
      <c r="A14328" t="s">
        <v>15692</v>
      </c>
      <c r="B14328" t="s">
        <v>23511</v>
      </c>
      <c r="C14328" t="s">
        <v>15693</v>
      </c>
      <c r="D14328">
        <v>4</v>
      </c>
      <c r="E14328">
        <v>6152</v>
      </c>
      <c r="F14328">
        <v>4</v>
      </c>
      <c r="G14328">
        <v>7804</v>
      </c>
      <c r="H14328">
        <v>0.38610601832086699</v>
      </c>
      <c r="I14328">
        <v>0.90829480295553899</v>
      </c>
      <c r="J14328">
        <v>0.78070962240619901</v>
      </c>
      <c r="K14328" t="s">
        <v>32601</v>
      </c>
      <c r="L14328">
        <v>4</v>
      </c>
      <c r="M14328" t="s">
        <v>5133</v>
      </c>
      <c r="N14328">
        <v>1</v>
      </c>
      <c r="O14328">
        <v>6.5019505851755496E-4</v>
      </c>
    </row>
    <row r="14329" spans="1:15">
      <c r="A14329" t="s">
        <v>15694</v>
      </c>
      <c r="B14329" t="s">
        <v>23511</v>
      </c>
      <c r="C14329" t="s">
        <v>15695</v>
      </c>
      <c r="D14329">
        <v>12</v>
      </c>
      <c r="E14329">
        <v>6152</v>
      </c>
      <c r="F14329">
        <v>12</v>
      </c>
      <c r="G14329">
        <v>7804</v>
      </c>
      <c r="H14329">
        <v>5.7464734204900801E-2</v>
      </c>
      <c r="I14329">
        <v>0.29901707624061702</v>
      </c>
      <c r="J14329">
        <v>0.25701513200912302</v>
      </c>
      <c r="K14329" t="s">
        <v>32602</v>
      </c>
      <c r="L14329">
        <v>12</v>
      </c>
      <c r="M14329" t="s">
        <v>5133</v>
      </c>
      <c r="N14329">
        <v>1</v>
      </c>
      <c r="O14329">
        <v>1.95058517555267E-3</v>
      </c>
    </row>
    <row r="14330" spans="1:15">
      <c r="A14330" t="s">
        <v>15696</v>
      </c>
      <c r="B14330" t="s">
        <v>23511</v>
      </c>
      <c r="C14330" t="s">
        <v>15697</v>
      </c>
      <c r="D14330">
        <v>2</v>
      </c>
      <c r="E14330">
        <v>6152</v>
      </c>
      <c r="F14330">
        <v>4</v>
      </c>
      <c r="G14330">
        <v>7804</v>
      </c>
      <c r="H14330">
        <v>0.96811759508681905</v>
      </c>
      <c r="I14330">
        <v>1</v>
      </c>
      <c r="J14330">
        <v>0.85953329234717102</v>
      </c>
      <c r="K14330" t="s">
        <v>31952</v>
      </c>
      <c r="L14330">
        <v>2</v>
      </c>
      <c r="M14330" t="s">
        <v>5133</v>
      </c>
      <c r="N14330">
        <v>0.5</v>
      </c>
      <c r="O14330">
        <v>3.2509752925877802E-4</v>
      </c>
    </row>
    <row r="14331" spans="1:15">
      <c r="A14331" t="s">
        <v>15698</v>
      </c>
      <c r="B14331" t="s">
        <v>23518</v>
      </c>
      <c r="C14331" t="s">
        <v>15699</v>
      </c>
      <c r="D14331">
        <v>2</v>
      </c>
      <c r="E14331">
        <v>787</v>
      </c>
      <c r="F14331">
        <v>47</v>
      </c>
      <c r="G14331">
        <v>7393</v>
      </c>
      <c r="H14331">
        <v>0.96711371267185597</v>
      </c>
      <c r="I14331">
        <v>1</v>
      </c>
      <c r="J14331">
        <v>0.966855260484069</v>
      </c>
      <c r="K14331" t="s">
        <v>30692</v>
      </c>
      <c r="L14331">
        <v>2</v>
      </c>
      <c r="M14331" t="s">
        <v>5133</v>
      </c>
      <c r="N14331">
        <v>4.2553191489361701E-2</v>
      </c>
      <c r="O14331">
        <v>2.5412960609911099E-3</v>
      </c>
    </row>
    <row r="14332" spans="1:15">
      <c r="A14332" t="s">
        <v>15698</v>
      </c>
      <c r="B14332" t="s">
        <v>23513</v>
      </c>
      <c r="C14332" t="s">
        <v>15699</v>
      </c>
      <c r="D14332">
        <v>3</v>
      </c>
      <c r="E14332">
        <v>535</v>
      </c>
      <c r="F14332">
        <v>49</v>
      </c>
      <c r="G14332">
        <v>8124</v>
      </c>
      <c r="H14332">
        <v>0.63506545540263604</v>
      </c>
      <c r="I14332">
        <v>0.99999999999997702</v>
      </c>
      <c r="J14332">
        <v>0.95041217501583097</v>
      </c>
      <c r="K14332" t="s">
        <v>30693</v>
      </c>
      <c r="L14332">
        <v>3</v>
      </c>
      <c r="M14332" t="s">
        <v>5133</v>
      </c>
      <c r="N14332">
        <v>6.1224489795918401E-2</v>
      </c>
      <c r="O14332">
        <v>5.60747663551402E-3</v>
      </c>
    </row>
    <row r="14333" spans="1:15">
      <c r="A14333" t="s">
        <v>15698</v>
      </c>
      <c r="B14333" t="s">
        <v>23511</v>
      </c>
      <c r="C14333" t="s">
        <v>15699</v>
      </c>
      <c r="D14333">
        <v>46</v>
      </c>
      <c r="E14333">
        <v>6152</v>
      </c>
      <c r="F14333">
        <v>55</v>
      </c>
      <c r="G14333">
        <v>7804</v>
      </c>
      <c r="H14333">
        <v>0.24403921596675399</v>
      </c>
      <c r="I14333">
        <v>0.715310610130939</v>
      </c>
      <c r="J14333">
        <v>0.61483328377670898</v>
      </c>
      <c r="K14333" t="s">
        <v>32603</v>
      </c>
      <c r="L14333">
        <v>46</v>
      </c>
      <c r="M14333" t="s">
        <v>5133</v>
      </c>
      <c r="N14333">
        <v>0.83636363636363598</v>
      </c>
      <c r="O14333">
        <v>7.4772431729518904E-3</v>
      </c>
    </row>
    <row r="14334" spans="1:15">
      <c r="A14334" t="s">
        <v>15700</v>
      </c>
      <c r="B14334" t="s">
        <v>23518</v>
      </c>
      <c r="C14334" t="s">
        <v>15701</v>
      </c>
      <c r="D14334">
        <v>1</v>
      </c>
      <c r="E14334">
        <v>787</v>
      </c>
      <c r="F14334">
        <v>37</v>
      </c>
      <c r="G14334">
        <v>7393</v>
      </c>
      <c r="H14334">
        <v>0.98462965298376404</v>
      </c>
      <c r="I14334">
        <v>1</v>
      </c>
      <c r="J14334">
        <v>0.966855260484069</v>
      </c>
      <c r="K14334" t="s">
        <v>23612</v>
      </c>
      <c r="L14334">
        <v>1</v>
      </c>
      <c r="M14334" t="s">
        <v>5133</v>
      </c>
      <c r="N14334">
        <v>2.7027027027027001E-2</v>
      </c>
      <c r="O14334">
        <v>1.27064803049555E-3</v>
      </c>
    </row>
    <row r="14335" spans="1:15">
      <c r="A14335" t="s">
        <v>15700</v>
      </c>
      <c r="B14335" t="s">
        <v>23511</v>
      </c>
      <c r="C14335" t="s">
        <v>15701</v>
      </c>
      <c r="D14335">
        <v>36</v>
      </c>
      <c r="E14335">
        <v>6152</v>
      </c>
      <c r="F14335">
        <v>41</v>
      </c>
      <c r="G14335">
        <v>7804</v>
      </c>
      <c r="H14335">
        <v>0.107014964985159</v>
      </c>
      <c r="I14335">
        <v>0.45707693287587597</v>
      </c>
      <c r="J14335">
        <v>0.39287284097074798</v>
      </c>
      <c r="K14335" t="s">
        <v>32604</v>
      </c>
      <c r="L14335">
        <v>36</v>
      </c>
      <c r="M14335" t="s">
        <v>5133</v>
      </c>
      <c r="N14335">
        <v>0.87804878048780499</v>
      </c>
      <c r="O14335">
        <v>5.8517555266580003E-3</v>
      </c>
    </row>
    <row r="14336" spans="1:15">
      <c r="A14336" t="s">
        <v>15700</v>
      </c>
      <c r="B14336" t="s">
        <v>23513</v>
      </c>
      <c r="C14336" t="s">
        <v>15701</v>
      </c>
      <c r="D14336">
        <v>2</v>
      </c>
      <c r="E14336">
        <v>535</v>
      </c>
      <c r="F14336">
        <v>34</v>
      </c>
      <c r="G14336">
        <v>8124</v>
      </c>
      <c r="H14336">
        <v>0.66550065433524297</v>
      </c>
      <c r="I14336">
        <v>0.99999999999997702</v>
      </c>
      <c r="J14336">
        <v>0.95041217501583097</v>
      </c>
      <c r="K14336" t="s">
        <v>23614</v>
      </c>
      <c r="L14336">
        <v>2</v>
      </c>
      <c r="M14336" t="s">
        <v>5133</v>
      </c>
      <c r="N14336">
        <v>5.8823529411764698E-2</v>
      </c>
      <c r="O14336">
        <v>3.7383177570093499E-3</v>
      </c>
    </row>
    <row r="14337" spans="1:15">
      <c r="A14337" t="s">
        <v>15702</v>
      </c>
      <c r="B14337" t="s">
        <v>23511</v>
      </c>
      <c r="C14337" t="s">
        <v>15703</v>
      </c>
      <c r="D14337">
        <v>3</v>
      </c>
      <c r="E14337">
        <v>6152</v>
      </c>
      <c r="F14337">
        <v>4</v>
      </c>
      <c r="G14337">
        <v>7804</v>
      </c>
      <c r="H14337">
        <v>0.80103341611958101</v>
      </c>
      <c r="I14337">
        <v>0.968912233598893</v>
      </c>
      <c r="J14337">
        <v>0.832812322140707</v>
      </c>
      <c r="K14337" t="s">
        <v>32605</v>
      </c>
      <c r="L14337">
        <v>3</v>
      </c>
      <c r="M14337" t="s">
        <v>5133</v>
      </c>
      <c r="N14337">
        <v>0.75</v>
      </c>
      <c r="O14337">
        <v>4.8764629388816603E-4</v>
      </c>
    </row>
    <row r="14338" spans="1:15">
      <c r="A14338" t="s">
        <v>15702</v>
      </c>
      <c r="B14338" t="s">
        <v>23513</v>
      </c>
      <c r="C14338" t="s">
        <v>15703</v>
      </c>
      <c r="D14338">
        <v>1</v>
      </c>
      <c r="E14338">
        <v>535</v>
      </c>
      <c r="F14338">
        <v>4</v>
      </c>
      <c r="G14338">
        <v>8124</v>
      </c>
      <c r="H14338">
        <v>0.23855956797771199</v>
      </c>
      <c r="I14338">
        <v>0.85273230586348503</v>
      </c>
      <c r="J14338">
        <v>0.81044716552199803</v>
      </c>
      <c r="K14338" t="s">
        <v>23957</v>
      </c>
      <c r="L14338">
        <v>1</v>
      </c>
      <c r="M14338" t="s">
        <v>5133</v>
      </c>
      <c r="N14338">
        <v>0.25</v>
      </c>
      <c r="O14338">
        <v>1.8691588785046699E-3</v>
      </c>
    </row>
    <row r="14339" spans="1:15">
      <c r="A14339" t="s">
        <v>15704</v>
      </c>
      <c r="B14339" t="s">
        <v>23511</v>
      </c>
      <c r="C14339" t="s">
        <v>15705</v>
      </c>
      <c r="D14339">
        <v>3</v>
      </c>
      <c r="E14339">
        <v>6152</v>
      </c>
      <c r="F14339">
        <v>3</v>
      </c>
      <c r="G14339">
        <v>7804</v>
      </c>
      <c r="H14339">
        <v>0.489837867770546</v>
      </c>
      <c r="I14339">
        <v>0.96083957126938102</v>
      </c>
      <c r="J14339">
        <v>0.82587360011061495</v>
      </c>
      <c r="K14339" t="s">
        <v>32605</v>
      </c>
      <c r="L14339">
        <v>3</v>
      </c>
      <c r="M14339" t="s">
        <v>5133</v>
      </c>
      <c r="N14339">
        <v>1</v>
      </c>
      <c r="O14339">
        <v>4.8764629388816603E-4</v>
      </c>
    </row>
    <row r="14340" spans="1:15">
      <c r="A14340" t="s">
        <v>15706</v>
      </c>
      <c r="B14340" t="s">
        <v>23511</v>
      </c>
      <c r="C14340" t="s">
        <v>15707</v>
      </c>
      <c r="D14340">
        <v>32</v>
      </c>
      <c r="E14340">
        <v>6152</v>
      </c>
      <c r="F14340">
        <v>39</v>
      </c>
      <c r="G14340">
        <v>7804</v>
      </c>
      <c r="H14340">
        <v>0.39695805444982302</v>
      </c>
      <c r="I14340">
        <v>0.91525479399875698</v>
      </c>
      <c r="J14340">
        <v>0.78669196642228301</v>
      </c>
      <c r="K14340" t="s">
        <v>32606</v>
      </c>
      <c r="L14340">
        <v>32</v>
      </c>
      <c r="M14340" t="s">
        <v>5133</v>
      </c>
      <c r="N14340">
        <v>0.82051282051282004</v>
      </c>
      <c r="O14340">
        <v>5.2015604681404396E-3</v>
      </c>
    </row>
    <row r="14341" spans="1:15">
      <c r="A14341" t="s">
        <v>15706</v>
      </c>
      <c r="B14341" t="s">
        <v>23513</v>
      </c>
      <c r="C14341" t="s">
        <v>15707</v>
      </c>
      <c r="D14341">
        <v>2</v>
      </c>
      <c r="E14341">
        <v>535</v>
      </c>
      <c r="F14341">
        <v>41</v>
      </c>
      <c r="G14341">
        <v>8124</v>
      </c>
      <c r="H14341">
        <v>0.76253687015137395</v>
      </c>
      <c r="I14341">
        <v>0.99999999999997702</v>
      </c>
      <c r="J14341">
        <v>0.95041217501583097</v>
      </c>
      <c r="K14341" t="s">
        <v>26540</v>
      </c>
      <c r="L14341">
        <v>2</v>
      </c>
      <c r="M14341" t="s">
        <v>5133</v>
      </c>
      <c r="N14341">
        <v>4.8780487804878099E-2</v>
      </c>
      <c r="O14341">
        <v>3.7383177570093499E-3</v>
      </c>
    </row>
    <row r="14342" spans="1:15">
      <c r="A14342" t="s">
        <v>15706</v>
      </c>
      <c r="B14342" t="s">
        <v>23518</v>
      </c>
      <c r="C14342" t="s">
        <v>15707</v>
      </c>
      <c r="D14342">
        <v>4</v>
      </c>
      <c r="E14342">
        <v>787</v>
      </c>
      <c r="F14342">
        <v>32</v>
      </c>
      <c r="G14342">
        <v>7393</v>
      </c>
      <c r="H14342">
        <v>0.44813237905842102</v>
      </c>
      <c r="I14342">
        <v>1</v>
      </c>
      <c r="J14342">
        <v>0.966855260484069</v>
      </c>
      <c r="K14342" t="s">
        <v>32607</v>
      </c>
      <c r="L14342">
        <v>4</v>
      </c>
      <c r="M14342" t="s">
        <v>5133</v>
      </c>
      <c r="N14342">
        <v>0.125</v>
      </c>
      <c r="O14342">
        <v>5.0825921219822103E-3</v>
      </c>
    </row>
    <row r="14343" spans="1:15">
      <c r="A14343" t="s">
        <v>15708</v>
      </c>
      <c r="B14343" t="s">
        <v>23511</v>
      </c>
      <c r="C14343" t="s">
        <v>15709</v>
      </c>
      <c r="D14343">
        <v>22</v>
      </c>
      <c r="E14343">
        <v>6152</v>
      </c>
      <c r="F14343">
        <v>26</v>
      </c>
      <c r="G14343">
        <v>7804</v>
      </c>
      <c r="H14343">
        <v>0.328425931590757</v>
      </c>
      <c r="I14343">
        <v>0.85924881650571305</v>
      </c>
      <c r="J14343">
        <v>0.73855296419656502</v>
      </c>
      <c r="K14343" t="s">
        <v>32608</v>
      </c>
      <c r="L14343">
        <v>22</v>
      </c>
      <c r="M14343" t="s">
        <v>5133</v>
      </c>
      <c r="N14343">
        <v>0.84615384615384603</v>
      </c>
      <c r="O14343">
        <v>3.57607282184655E-3</v>
      </c>
    </row>
    <row r="14344" spans="1:15">
      <c r="A14344" t="s">
        <v>15708</v>
      </c>
      <c r="B14344" t="s">
        <v>23513</v>
      </c>
      <c r="C14344" t="s">
        <v>15709</v>
      </c>
      <c r="D14344">
        <v>1</v>
      </c>
      <c r="E14344">
        <v>535</v>
      </c>
      <c r="F14344">
        <v>26</v>
      </c>
      <c r="G14344">
        <v>8124</v>
      </c>
      <c r="H14344">
        <v>0.83035028846574699</v>
      </c>
      <c r="I14344">
        <v>0.99999999999997702</v>
      </c>
      <c r="J14344">
        <v>0.95041217501583097</v>
      </c>
      <c r="K14344" t="s">
        <v>27020</v>
      </c>
      <c r="L14344">
        <v>1</v>
      </c>
      <c r="M14344" t="s">
        <v>5133</v>
      </c>
      <c r="N14344">
        <v>3.8461538461538498E-2</v>
      </c>
      <c r="O14344">
        <v>1.8691588785046699E-3</v>
      </c>
    </row>
    <row r="14345" spans="1:15">
      <c r="A14345" t="s">
        <v>15708</v>
      </c>
      <c r="B14345" t="s">
        <v>23518</v>
      </c>
      <c r="C14345" t="s">
        <v>15709</v>
      </c>
      <c r="D14345">
        <v>2</v>
      </c>
      <c r="E14345">
        <v>787</v>
      </c>
      <c r="F14345">
        <v>24</v>
      </c>
      <c r="G14345">
        <v>7393</v>
      </c>
      <c r="H14345">
        <v>0.74146761916767701</v>
      </c>
      <c r="I14345">
        <v>1</v>
      </c>
      <c r="J14345">
        <v>0.966855260484069</v>
      </c>
      <c r="K14345" t="s">
        <v>32609</v>
      </c>
      <c r="L14345">
        <v>2</v>
      </c>
      <c r="M14345" t="s">
        <v>5133</v>
      </c>
      <c r="N14345">
        <v>8.3333333333333301E-2</v>
      </c>
      <c r="O14345">
        <v>2.5412960609911099E-3</v>
      </c>
    </row>
    <row r="14346" spans="1:15">
      <c r="A14346" t="s">
        <v>15710</v>
      </c>
      <c r="B14346" t="s">
        <v>23518</v>
      </c>
      <c r="C14346" t="s">
        <v>15711</v>
      </c>
      <c r="D14346">
        <v>24</v>
      </c>
      <c r="E14346">
        <v>787</v>
      </c>
      <c r="F14346">
        <v>336</v>
      </c>
      <c r="G14346">
        <v>7393</v>
      </c>
      <c r="H14346">
        <v>0.989933182402989</v>
      </c>
      <c r="I14346">
        <v>1</v>
      </c>
      <c r="J14346">
        <v>0.966855260484069</v>
      </c>
      <c r="K14346" t="s">
        <v>32610</v>
      </c>
      <c r="L14346">
        <v>24</v>
      </c>
      <c r="M14346" t="s">
        <v>5133</v>
      </c>
      <c r="N14346">
        <v>7.1428571428571397E-2</v>
      </c>
      <c r="O14346">
        <v>3.0495552731893302E-2</v>
      </c>
    </row>
    <row r="14347" spans="1:15">
      <c r="A14347" t="s">
        <v>15710</v>
      </c>
      <c r="B14347" t="s">
        <v>23511</v>
      </c>
      <c r="C14347" t="s">
        <v>15711</v>
      </c>
      <c r="D14347">
        <v>318</v>
      </c>
      <c r="E14347">
        <v>6152</v>
      </c>
      <c r="F14347">
        <v>368</v>
      </c>
      <c r="G14347">
        <v>7804</v>
      </c>
      <c r="H14347" s="34">
        <v>8.9600767731298899E-5</v>
      </c>
      <c r="I14347">
        <v>1.8493072501355101E-3</v>
      </c>
      <c r="J14347">
        <v>1.58954114927047E-3</v>
      </c>
      <c r="K14347" t="s">
        <v>32611</v>
      </c>
      <c r="L14347">
        <v>318</v>
      </c>
      <c r="M14347" t="s">
        <v>5133</v>
      </c>
      <c r="N14347">
        <v>0.86413043478260898</v>
      </c>
      <c r="O14347">
        <v>5.1690507152145598E-2</v>
      </c>
    </row>
    <row r="14348" spans="1:15">
      <c r="A14348" t="s">
        <v>15710</v>
      </c>
      <c r="B14348" t="s">
        <v>23513</v>
      </c>
      <c r="C14348" t="s">
        <v>15711</v>
      </c>
      <c r="D14348">
        <v>12</v>
      </c>
      <c r="E14348">
        <v>535</v>
      </c>
      <c r="F14348">
        <v>373</v>
      </c>
      <c r="G14348">
        <v>8124</v>
      </c>
      <c r="H14348">
        <v>0.99886094392966496</v>
      </c>
      <c r="I14348">
        <v>0.99999999999997702</v>
      </c>
      <c r="J14348">
        <v>0.95041217501583097</v>
      </c>
      <c r="K14348" t="s">
        <v>32612</v>
      </c>
      <c r="L14348">
        <v>12</v>
      </c>
      <c r="M14348" t="s">
        <v>5133</v>
      </c>
      <c r="N14348">
        <v>3.2171581769436998E-2</v>
      </c>
      <c r="O14348">
        <v>2.2429906542056101E-2</v>
      </c>
    </row>
    <row r="14349" spans="1:15">
      <c r="A14349" t="s">
        <v>15712</v>
      </c>
      <c r="B14349" t="s">
        <v>23511</v>
      </c>
      <c r="C14349" t="s">
        <v>15713</v>
      </c>
      <c r="D14349">
        <v>30</v>
      </c>
      <c r="E14349">
        <v>6152</v>
      </c>
      <c r="F14349">
        <v>35</v>
      </c>
      <c r="G14349">
        <v>7804</v>
      </c>
      <c r="H14349">
        <v>0.21888579390277399</v>
      </c>
      <c r="I14349">
        <v>0.70193180487713502</v>
      </c>
      <c r="J14349">
        <v>0.60333375524923605</v>
      </c>
      <c r="K14349" t="s">
        <v>32613</v>
      </c>
      <c r="L14349">
        <v>30</v>
      </c>
      <c r="M14349" t="s">
        <v>5133</v>
      </c>
      <c r="N14349">
        <v>0.85714285714285698</v>
      </c>
      <c r="O14349">
        <v>4.8764629388816597E-3</v>
      </c>
    </row>
    <row r="14350" spans="1:15">
      <c r="A14350" t="s">
        <v>15712</v>
      </c>
      <c r="B14350" t="s">
        <v>23513</v>
      </c>
      <c r="C14350" t="s">
        <v>15713</v>
      </c>
      <c r="D14350">
        <v>2</v>
      </c>
      <c r="E14350">
        <v>535</v>
      </c>
      <c r="F14350">
        <v>33</v>
      </c>
      <c r="G14350">
        <v>8124</v>
      </c>
      <c r="H14350">
        <v>0.64929207077217699</v>
      </c>
      <c r="I14350">
        <v>0.99999999999997702</v>
      </c>
      <c r="J14350">
        <v>0.95041217501583097</v>
      </c>
      <c r="K14350" t="s">
        <v>32614</v>
      </c>
      <c r="L14350">
        <v>2</v>
      </c>
      <c r="M14350" t="s">
        <v>5133</v>
      </c>
      <c r="N14350">
        <v>6.0606060606060601E-2</v>
      </c>
      <c r="O14350">
        <v>3.7383177570093499E-3</v>
      </c>
    </row>
    <row r="14351" spans="1:15">
      <c r="A14351" t="s">
        <v>15712</v>
      </c>
      <c r="B14351" t="s">
        <v>23518</v>
      </c>
      <c r="C14351" t="s">
        <v>15713</v>
      </c>
      <c r="D14351">
        <v>3</v>
      </c>
      <c r="E14351">
        <v>787</v>
      </c>
      <c r="F14351">
        <v>35</v>
      </c>
      <c r="G14351">
        <v>7393</v>
      </c>
      <c r="H14351">
        <v>0.73573886474781602</v>
      </c>
      <c r="I14351">
        <v>1</v>
      </c>
      <c r="J14351">
        <v>0.966855260484069</v>
      </c>
      <c r="K14351" t="s">
        <v>32615</v>
      </c>
      <c r="L14351">
        <v>3</v>
      </c>
      <c r="M14351" t="s">
        <v>5133</v>
      </c>
      <c r="N14351">
        <v>8.5714285714285701E-2</v>
      </c>
      <c r="O14351">
        <v>3.8119440914866601E-3</v>
      </c>
    </row>
    <row r="14352" spans="1:15">
      <c r="A14352" t="s">
        <v>15714</v>
      </c>
      <c r="B14352" t="s">
        <v>23518</v>
      </c>
      <c r="C14352" t="s">
        <v>15715</v>
      </c>
      <c r="D14352">
        <v>2</v>
      </c>
      <c r="E14352">
        <v>787</v>
      </c>
      <c r="F14352">
        <v>29</v>
      </c>
      <c r="G14352">
        <v>7393</v>
      </c>
      <c r="H14352">
        <v>0.83023930425422798</v>
      </c>
      <c r="I14352">
        <v>1</v>
      </c>
      <c r="J14352">
        <v>0.966855260484069</v>
      </c>
      <c r="K14352" t="s">
        <v>32280</v>
      </c>
      <c r="L14352">
        <v>2</v>
      </c>
      <c r="M14352" t="s">
        <v>5133</v>
      </c>
      <c r="N14352">
        <v>6.8965517241379296E-2</v>
      </c>
      <c r="O14352">
        <v>2.5412960609911099E-3</v>
      </c>
    </row>
    <row r="14353" spans="1:15">
      <c r="A14353" t="s">
        <v>15714</v>
      </c>
      <c r="B14353" t="s">
        <v>23513</v>
      </c>
      <c r="C14353" t="s">
        <v>15715</v>
      </c>
      <c r="D14353">
        <v>2</v>
      </c>
      <c r="E14353">
        <v>535</v>
      </c>
      <c r="F14353">
        <v>29</v>
      </c>
      <c r="G14353">
        <v>8124</v>
      </c>
      <c r="H14353">
        <v>0.57823356183724195</v>
      </c>
      <c r="I14353">
        <v>0.99999999999997702</v>
      </c>
      <c r="J14353">
        <v>0.95041217501583097</v>
      </c>
      <c r="K14353" t="s">
        <v>26333</v>
      </c>
      <c r="L14353">
        <v>2</v>
      </c>
      <c r="M14353" t="s">
        <v>5133</v>
      </c>
      <c r="N14353">
        <v>6.8965517241379296E-2</v>
      </c>
      <c r="O14353">
        <v>3.7383177570093499E-3</v>
      </c>
    </row>
    <row r="14354" spans="1:15">
      <c r="A14354" t="s">
        <v>15714</v>
      </c>
      <c r="B14354" t="s">
        <v>23511</v>
      </c>
      <c r="C14354" t="s">
        <v>15715</v>
      </c>
      <c r="D14354">
        <v>27</v>
      </c>
      <c r="E14354">
        <v>6152</v>
      </c>
      <c r="F14354">
        <v>30</v>
      </c>
      <c r="G14354">
        <v>7804</v>
      </c>
      <c r="H14354">
        <v>9.4336074260639197E-2</v>
      </c>
      <c r="I14354">
        <v>0.41240615057548502</v>
      </c>
      <c r="J14354">
        <v>0.35447681638836998</v>
      </c>
      <c r="K14354" t="s">
        <v>32616</v>
      </c>
      <c r="L14354">
        <v>27</v>
      </c>
      <c r="M14354" t="s">
        <v>5133</v>
      </c>
      <c r="N14354">
        <v>0.9</v>
      </c>
      <c r="O14354">
        <v>4.3888166449934998E-3</v>
      </c>
    </row>
    <row r="14355" spans="1:15">
      <c r="A14355" t="s">
        <v>15716</v>
      </c>
      <c r="B14355" t="s">
        <v>23511</v>
      </c>
      <c r="C14355" t="s">
        <v>15717</v>
      </c>
      <c r="D14355">
        <v>16</v>
      </c>
      <c r="E14355">
        <v>6152</v>
      </c>
      <c r="F14355">
        <v>22</v>
      </c>
      <c r="G14355">
        <v>7804</v>
      </c>
      <c r="H14355">
        <v>0.83391088916154099</v>
      </c>
      <c r="I14355">
        <v>0.990451526576834</v>
      </c>
      <c r="J14355">
        <v>0.85132606154886703</v>
      </c>
      <c r="K14355" t="s">
        <v>32617</v>
      </c>
      <c r="L14355">
        <v>16</v>
      </c>
      <c r="M14355" t="s">
        <v>5133</v>
      </c>
      <c r="N14355">
        <v>0.72727272727272696</v>
      </c>
      <c r="O14355">
        <v>2.6007802340702198E-3</v>
      </c>
    </row>
    <row r="14356" spans="1:15">
      <c r="A14356" t="s">
        <v>15716</v>
      </c>
      <c r="B14356" t="s">
        <v>23513</v>
      </c>
      <c r="C14356" t="s">
        <v>15717</v>
      </c>
      <c r="D14356">
        <v>1</v>
      </c>
      <c r="E14356">
        <v>535</v>
      </c>
      <c r="F14356">
        <v>24</v>
      </c>
      <c r="G14356">
        <v>8124</v>
      </c>
      <c r="H14356">
        <v>0.80550470903677196</v>
      </c>
      <c r="I14356">
        <v>0.99999999999997702</v>
      </c>
      <c r="J14356">
        <v>0.95041217501583097</v>
      </c>
      <c r="K14356" t="s">
        <v>23867</v>
      </c>
      <c r="L14356">
        <v>1</v>
      </c>
      <c r="M14356" t="s">
        <v>5133</v>
      </c>
      <c r="N14356">
        <v>4.1666666666666699E-2</v>
      </c>
      <c r="O14356">
        <v>1.8691588785046699E-3</v>
      </c>
    </row>
    <row r="14357" spans="1:15">
      <c r="A14357" t="s">
        <v>15716</v>
      </c>
      <c r="B14357" t="s">
        <v>23518</v>
      </c>
      <c r="C14357" t="s">
        <v>15717</v>
      </c>
      <c r="D14357">
        <v>5</v>
      </c>
      <c r="E14357">
        <v>787</v>
      </c>
      <c r="F14357">
        <v>19</v>
      </c>
      <c r="G14357">
        <v>7393</v>
      </c>
      <c r="H14357">
        <v>4.42445942505807E-2</v>
      </c>
      <c r="I14357">
        <v>0.55827764118643997</v>
      </c>
      <c r="J14357">
        <v>0.53977367419174704</v>
      </c>
      <c r="K14357" t="s">
        <v>32618</v>
      </c>
      <c r="L14357">
        <v>5</v>
      </c>
      <c r="M14357" t="s">
        <v>5133</v>
      </c>
      <c r="N14357">
        <v>0.26315789473684198</v>
      </c>
      <c r="O14357">
        <v>6.35324015247776E-3</v>
      </c>
    </row>
    <row r="14358" spans="1:15">
      <c r="A14358" t="s">
        <v>15718</v>
      </c>
      <c r="B14358" t="s">
        <v>23511</v>
      </c>
      <c r="C14358" t="s">
        <v>15719</v>
      </c>
      <c r="D14358">
        <v>6</v>
      </c>
      <c r="E14358">
        <v>6152</v>
      </c>
      <c r="F14358">
        <v>7</v>
      </c>
      <c r="G14358">
        <v>7804</v>
      </c>
      <c r="H14358">
        <v>0.54476030000281095</v>
      </c>
      <c r="I14358">
        <v>0.968912233598893</v>
      </c>
      <c r="J14358">
        <v>0.832812322140707</v>
      </c>
      <c r="K14358" t="s">
        <v>26332</v>
      </c>
      <c r="L14358">
        <v>6</v>
      </c>
      <c r="M14358" t="s">
        <v>5133</v>
      </c>
      <c r="N14358">
        <v>0.85714285714285698</v>
      </c>
      <c r="O14358">
        <v>9.7529258777633303E-4</v>
      </c>
    </row>
    <row r="14359" spans="1:15">
      <c r="A14359" t="s">
        <v>15718</v>
      </c>
      <c r="B14359" t="s">
        <v>23518</v>
      </c>
      <c r="C14359" t="s">
        <v>15719</v>
      </c>
      <c r="D14359">
        <v>1</v>
      </c>
      <c r="E14359">
        <v>787</v>
      </c>
      <c r="F14359">
        <v>6</v>
      </c>
      <c r="G14359">
        <v>7393</v>
      </c>
      <c r="H14359">
        <v>0.49113550780958298</v>
      </c>
      <c r="I14359">
        <v>1</v>
      </c>
      <c r="J14359">
        <v>0.966855260484069</v>
      </c>
      <c r="K14359" t="s">
        <v>23892</v>
      </c>
      <c r="L14359">
        <v>1</v>
      </c>
      <c r="M14359" t="s">
        <v>5133</v>
      </c>
      <c r="N14359">
        <v>0.16666666666666699</v>
      </c>
      <c r="O14359">
        <v>1.27064803049555E-3</v>
      </c>
    </row>
    <row r="14360" spans="1:15">
      <c r="A14360" t="s">
        <v>15720</v>
      </c>
      <c r="B14360" t="s">
        <v>23511</v>
      </c>
      <c r="C14360" t="s">
        <v>15721</v>
      </c>
      <c r="D14360">
        <v>2</v>
      </c>
      <c r="E14360">
        <v>6152</v>
      </c>
      <c r="F14360">
        <v>2</v>
      </c>
      <c r="G14360">
        <v>7804</v>
      </c>
      <c r="H14360">
        <v>0.62141708038142995</v>
      </c>
      <c r="I14360">
        <v>0.968912233598893</v>
      </c>
      <c r="J14360">
        <v>0.832812322140707</v>
      </c>
      <c r="K14360" t="s">
        <v>32619</v>
      </c>
      <c r="L14360">
        <v>2</v>
      </c>
      <c r="M14360" t="s">
        <v>5133</v>
      </c>
      <c r="N14360">
        <v>1</v>
      </c>
      <c r="O14360">
        <v>3.2509752925877802E-4</v>
      </c>
    </row>
    <row r="14361" spans="1:15">
      <c r="A14361" t="s">
        <v>15722</v>
      </c>
      <c r="B14361" t="s">
        <v>23511</v>
      </c>
      <c r="C14361" t="s">
        <v>15723</v>
      </c>
      <c r="D14361">
        <v>7</v>
      </c>
      <c r="E14361">
        <v>6152</v>
      </c>
      <c r="F14361">
        <v>11</v>
      </c>
      <c r="G14361">
        <v>7804</v>
      </c>
      <c r="H14361">
        <v>0.93756393373131197</v>
      </c>
      <c r="I14361">
        <v>1</v>
      </c>
      <c r="J14361">
        <v>0.85953329234717102</v>
      </c>
      <c r="K14361" t="s">
        <v>32620</v>
      </c>
      <c r="L14361">
        <v>7</v>
      </c>
      <c r="M14361" t="s">
        <v>5133</v>
      </c>
      <c r="N14361">
        <v>0.63636363636363602</v>
      </c>
      <c r="O14361">
        <v>1.13784135240572E-3</v>
      </c>
    </row>
    <row r="14362" spans="1:15">
      <c r="A14362" t="s">
        <v>15722</v>
      </c>
      <c r="B14362" t="s">
        <v>23513</v>
      </c>
      <c r="C14362" t="s">
        <v>15723</v>
      </c>
      <c r="D14362">
        <v>1</v>
      </c>
      <c r="E14362">
        <v>535</v>
      </c>
      <c r="F14362">
        <v>13</v>
      </c>
      <c r="G14362">
        <v>8124</v>
      </c>
      <c r="H14362">
        <v>0.58781134946737001</v>
      </c>
      <c r="I14362">
        <v>0.99999999999997702</v>
      </c>
      <c r="J14362">
        <v>0.95041217501583097</v>
      </c>
      <c r="K14362" t="s">
        <v>23867</v>
      </c>
      <c r="L14362">
        <v>1</v>
      </c>
      <c r="M14362" t="s">
        <v>5133</v>
      </c>
      <c r="N14362">
        <v>7.69230769230769E-2</v>
      </c>
      <c r="O14362">
        <v>1.8691588785046699E-3</v>
      </c>
    </row>
    <row r="14363" spans="1:15">
      <c r="A14363" t="s">
        <v>15722</v>
      </c>
      <c r="B14363" t="s">
        <v>23518</v>
      </c>
      <c r="C14363" t="s">
        <v>15723</v>
      </c>
      <c r="D14363">
        <v>3</v>
      </c>
      <c r="E14363">
        <v>787</v>
      </c>
      <c r="F14363">
        <v>10</v>
      </c>
      <c r="G14363">
        <v>7393</v>
      </c>
      <c r="H14363">
        <v>8.1602785751505494E-2</v>
      </c>
      <c r="I14363">
        <v>0.63266972740240601</v>
      </c>
      <c r="J14363">
        <v>0.61170005408803896</v>
      </c>
      <c r="K14363" t="s">
        <v>23869</v>
      </c>
      <c r="L14363">
        <v>3</v>
      </c>
      <c r="M14363" t="s">
        <v>5133</v>
      </c>
      <c r="N14363">
        <v>0.3</v>
      </c>
      <c r="O14363">
        <v>3.8119440914866601E-3</v>
      </c>
    </row>
    <row r="14364" spans="1:15">
      <c r="A14364" t="s">
        <v>15724</v>
      </c>
      <c r="B14364" t="s">
        <v>23513</v>
      </c>
      <c r="C14364" t="s">
        <v>15725</v>
      </c>
      <c r="D14364">
        <v>2</v>
      </c>
      <c r="E14364">
        <v>535</v>
      </c>
      <c r="F14364">
        <v>22</v>
      </c>
      <c r="G14364">
        <v>8124</v>
      </c>
      <c r="H14364">
        <v>0.43025526123462499</v>
      </c>
      <c r="I14364">
        <v>0.99999999999997702</v>
      </c>
      <c r="J14364">
        <v>0.95041217501583097</v>
      </c>
      <c r="K14364" t="s">
        <v>26333</v>
      </c>
      <c r="L14364">
        <v>2</v>
      </c>
      <c r="M14364" t="s">
        <v>5133</v>
      </c>
      <c r="N14364">
        <v>9.0909090909090898E-2</v>
      </c>
      <c r="O14364">
        <v>3.7383177570093499E-3</v>
      </c>
    </row>
    <row r="14365" spans="1:15">
      <c r="A14365" t="s">
        <v>15724</v>
      </c>
      <c r="B14365" t="s">
        <v>23518</v>
      </c>
      <c r="C14365" t="s">
        <v>15725</v>
      </c>
      <c r="D14365">
        <v>1</v>
      </c>
      <c r="E14365">
        <v>787</v>
      </c>
      <c r="F14365">
        <v>23</v>
      </c>
      <c r="G14365">
        <v>7393</v>
      </c>
      <c r="H14365">
        <v>0.92519399918596801</v>
      </c>
      <c r="I14365">
        <v>1</v>
      </c>
      <c r="J14365">
        <v>0.966855260484069</v>
      </c>
      <c r="K14365" t="s">
        <v>23667</v>
      </c>
      <c r="L14365">
        <v>1</v>
      </c>
      <c r="M14365" t="s">
        <v>5133</v>
      </c>
      <c r="N14365">
        <v>4.3478260869565202E-2</v>
      </c>
      <c r="O14365">
        <v>1.27064803049555E-3</v>
      </c>
    </row>
    <row r="14366" spans="1:15">
      <c r="A14366" t="s">
        <v>15724</v>
      </c>
      <c r="B14366" t="s">
        <v>23511</v>
      </c>
      <c r="C14366" t="s">
        <v>15725</v>
      </c>
      <c r="D14366">
        <v>21</v>
      </c>
      <c r="E14366">
        <v>6152</v>
      </c>
      <c r="F14366">
        <v>23</v>
      </c>
      <c r="G14366">
        <v>7804</v>
      </c>
      <c r="H14366">
        <v>0.106618377410615</v>
      </c>
      <c r="I14366">
        <v>0.45617467431877601</v>
      </c>
      <c r="J14366">
        <v>0.39209731970261602</v>
      </c>
      <c r="K14366" t="s">
        <v>32621</v>
      </c>
      <c r="L14366">
        <v>21</v>
      </c>
      <c r="M14366" t="s">
        <v>5133</v>
      </c>
      <c r="N14366">
        <v>0.91304347826086996</v>
      </c>
      <c r="O14366">
        <v>3.41352405721717E-3</v>
      </c>
    </row>
    <row r="14367" spans="1:15">
      <c r="A14367" t="s">
        <v>15726</v>
      </c>
      <c r="B14367" t="s">
        <v>23511</v>
      </c>
      <c r="C14367" t="s">
        <v>15727</v>
      </c>
      <c r="D14367">
        <v>1</v>
      </c>
      <c r="E14367">
        <v>6152</v>
      </c>
      <c r="F14367">
        <v>1</v>
      </c>
      <c r="G14367">
        <v>7804</v>
      </c>
      <c r="H14367">
        <v>0.788313685289595</v>
      </c>
      <c r="I14367">
        <v>0.968912233598893</v>
      </c>
      <c r="J14367">
        <v>0.832812322140707</v>
      </c>
      <c r="K14367" t="s">
        <v>23859</v>
      </c>
      <c r="L14367">
        <v>1</v>
      </c>
      <c r="M14367" t="s">
        <v>5133</v>
      </c>
      <c r="N14367">
        <v>1</v>
      </c>
      <c r="O14367">
        <v>1.6254876462938901E-4</v>
      </c>
    </row>
    <row r="14368" spans="1:15">
      <c r="A14368" t="s">
        <v>15728</v>
      </c>
      <c r="B14368" t="s">
        <v>23511</v>
      </c>
      <c r="C14368" t="s">
        <v>15729</v>
      </c>
      <c r="D14368">
        <v>2</v>
      </c>
      <c r="E14368">
        <v>6152</v>
      </c>
      <c r="F14368">
        <v>2</v>
      </c>
      <c r="G14368">
        <v>7804</v>
      </c>
      <c r="H14368">
        <v>0.62141708038142995</v>
      </c>
      <c r="I14368">
        <v>0.968912233598893</v>
      </c>
      <c r="J14368">
        <v>0.832812322140707</v>
      </c>
      <c r="K14368" t="s">
        <v>32622</v>
      </c>
      <c r="L14368">
        <v>2</v>
      </c>
      <c r="M14368" t="s">
        <v>5133</v>
      </c>
      <c r="N14368">
        <v>1</v>
      </c>
      <c r="O14368">
        <v>3.2509752925877802E-4</v>
      </c>
    </row>
    <row r="14369" spans="1:15">
      <c r="A14369" t="s">
        <v>15730</v>
      </c>
      <c r="B14369" t="s">
        <v>23513</v>
      </c>
      <c r="C14369" t="s">
        <v>15731</v>
      </c>
      <c r="D14369">
        <v>2</v>
      </c>
      <c r="E14369">
        <v>535</v>
      </c>
      <c r="F14369">
        <v>8</v>
      </c>
      <c r="G14369">
        <v>8124</v>
      </c>
      <c r="H14369">
        <v>9.3045175391437404E-2</v>
      </c>
      <c r="I14369">
        <v>0.56952430364965301</v>
      </c>
      <c r="J14369">
        <v>0.54128283215605599</v>
      </c>
      <c r="K14369" t="s">
        <v>26333</v>
      </c>
      <c r="L14369">
        <v>2</v>
      </c>
      <c r="M14369" t="s">
        <v>5133</v>
      </c>
      <c r="N14369">
        <v>0.25</v>
      </c>
      <c r="O14369">
        <v>3.7383177570093499E-3</v>
      </c>
    </row>
    <row r="14370" spans="1:15">
      <c r="A14370" t="s">
        <v>15730</v>
      </c>
      <c r="B14370" t="s">
        <v>23511</v>
      </c>
      <c r="C14370" t="s">
        <v>15731</v>
      </c>
      <c r="D14370">
        <v>5</v>
      </c>
      <c r="E14370">
        <v>6152</v>
      </c>
      <c r="F14370">
        <v>6</v>
      </c>
      <c r="G14370">
        <v>7804</v>
      </c>
      <c r="H14370">
        <v>0.62665052091531404</v>
      </c>
      <c r="I14370">
        <v>0.968912233598893</v>
      </c>
      <c r="J14370">
        <v>0.832812322140707</v>
      </c>
      <c r="K14370" t="s">
        <v>32623</v>
      </c>
      <c r="L14370">
        <v>5</v>
      </c>
      <c r="M14370" t="s">
        <v>5133</v>
      </c>
      <c r="N14370">
        <v>0.83333333333333304</v>
      </c>
      <c r="O14370">
        <v>8.1274382314694405E-4</v>
      </c>
    </row>
    <row r="14371" spans="1:15">
      <c r="A14371" t="s">
        <v>15732</v>
      </c>
      <c r="B14371" t="s">
        <v>23511</v>
      </c>
      <c r="C14371" t="s">
        <v>15733</v>
      </c>
      <c r="D14371">
        <v>1</v>
      </c>
      <c r="E14371">
        <v>6152</v>
      </c>
      <c r="F14371">
        <v>1</v>
      </c>
      <c r="G14371">
        <v>7804</v>
      </c>
      <c r="H14371">
        <v>0.788313685289595</v>
      </c>
      <c r="I14371">
        <v>0.968912233598893</v>
      </c>
      <c r="J14371">
        <v>0.832812322140707</v>
      </c>
      <c r="K14371" t="s">
        <v>32624</v>
      </c>
      <c r="L14371">
        <v>1</v>
      </c>
      <c r="M14371" t="s">
        <v>5133</v>
      </c>
      <c r="N14371">
        <v>1</v>
      </c>
      <c r="O14371">
        <v>1.6254876462938901E-4</v>
      </c>
    </row>
    <row r="14372" spans="1:15">
      <c r="A14372" t="s">
        <v>15734</v>
      </c>
      <c r="B14372" t="s">
        <v>23511</v>
      </c>
      <c r="C14372" t="s">
        <v>15735</v>
      </c>
      <c r="D14372">
        <v>197</v>
      </c>
      <c r="E14372">
        <v>6152</v>
      </c>
      <c r="F14372">
        <v>243</v>
      </c>
      <c r="G14372">
        <v>7804</v>
      </c>
      <c r="H14372">
        <v>0.216933769635308</v>
      </c>
      <c r="I14372">
        <v>0.69703425654686801</v>
      </c>
      <c r="J14372">
        <v>0.59912414940849201</v>
      </c>
      <c r="K14372" t="s">
        <v>32625</v>
      </c>
      <c r="L14372">
        <v>197</v>
      </c>
      <c r="M14372" t="s">
        <v>5133</v>
      </c>
      <c r="N14372">
        <v>0.81069958847736601</v>
      </c>
      <c r="O14372">
        <v>3.2022106631989601E-2</v>
      </c>
    </row>
    <row r="14373" spans="1:15">
      <c r="A14373" t="s">
        <v>15734</v>
      </c>
      <c r="B14373" t="s">
        <v>23513</v>
      </c>
      <c r="C14373" t="s">
        <v>15735</v>
      </c>
      <c r="D14373">
        <v>12</v>
      </c>
      <c r="E14373">
        <v>535</v>
      </c>
      <c r="F14373">
        <v>247</v>
      </c>
      <c r="G14373">
        <v>8124</v>
      </c>
      <c r="H14373">
        <v>0.89728615082125096</v>
      </c>
      <c r="I14373">
        <v>0.99999999999997702</v>
      </c>
      <c r="J14373">
        <v>0.95041217501583097</v>
      </c>
      <c r="K14373" t="s">
        <v>32626</v>
      </c>
      <c r="L14373">
        <v>12</v>
      </c>
      <c r="M14373" t="s">
        <v>5133</v>
      </c>
      <c r="N14373">
        <v>4.8582995951416998E-2</v>
      </c>
      <c r="O14373">
        <v>2.2429906542056101E-2</v>
      </c>
    </row>
    <row r="14374" spans="1:15">
      <c r="A14374" t="s">
        <v>15734</v>
      </c>
      <c r="B14374" t="s">
        <v>23518</v>
      </c>
      <c r="C14374" t="s">
        <v>15735</v>
      </c>
      <c r="D14374">
        <v>26</v>
      </c>
      <c r="E14374">
        <v>787</v>
      </c>
      <c r="F14374">
        <v>223</v>
      </c>
      <c r="G14374">
        <v>7393</v>
      </c>
      <c r="H14374">
        <v>0.340459930846916</v>
      </c>
      <c r="I14374">
        <v>1</v>
      </c>
      <c r="J14374">
        <v>0.966855260484069</v>
      </c>
      <c r="K14374" t="s">
        <v>32627</v>
      </c>
      <c r="L14374">
        <v>26</v>
      </c>
      <c r="M14374" t="s">
        <v>5133</v>
      </c>
      <c r="N14374">
        <v>0.116591928251121</v>
      </c>
      <c r="O14374">
        <v>3.3036848792884398E-2</v>
      </c>
    </row>
    <row r="14375" spans="1:15">
      <c r="A14375" t="s">
        <v>15736</v>
      </c>
      <c r="B14375" t="s">
        <v>23513</v>
      </c>
      <c r="C14375" t="s">
        <v>15737</v>
      </c>
      <c r="D14375">
        <v>14</v>
      </c>
      <c r="E14375">
        <v>535</v>
      </c>
      <c r="F14375">
        <v>275</v>
      </c>
      <c r="G14375">
        <v>8124</v>
      </c>
      <c r="H14375">
        <v>0.875651211046933</v>
      </c>
      <c r="I14375">
        <v>0.99999999999997702</v>
      </c>
      <c r="J14375">
        <v>0.95041217501583097</v>
      </c>
      <c r="K14375" t="s">
        <v>32628</v>
      </c>
      <c r="L14375">
        <v>14</v>
      </c>
      <c r="M14375" t="s">
        <v>5133</v>
      </c>
      <c r="N14375">
        <v>5.0909090909090897E-2</v>
      </c>
      <c r="O14375">
        <v>2.6168224299065401E-2</v>
      </c>
    </row>
    <row r="14376" spans="1:15">
      <c r="A14376" t="s">
        <v>15736</v>
      </c>
      <c r="B14376" t="s">
        <v>23511</v>
      </c>
      <c r="C14376" t="s">
        <v>15737</v>
      </c>
      <c r="D14376">
        <v>212</v>
      </c>
      <c r="E14376">
        <v>6152</v>
      </c>
      <c r="F14376">
        <v>259</v>
      </c>
      <c r="G14376">
        <v>7804</v>
      </c>
      <c r="H14376">
        <v>0.127563823302382</v>
      </c>
      <c r="I14376">
        <v>0.50701821625700505</v>
      </c>
      <c r="J14376">
        <v>0.43579903669937398</v>
      </c>
      <c r="K14376" t="s">
        <v>32629</v>
      </c>
      <c r="L14376">
        <v>212</v>
      </c>
      <c r="M14376" t="s">
        <v>5133</v>
      </c>
      <c r="N14376">
        <v>0.81853281853281901</v>
      </c>
      <c r="O14376">
        <v>3.4460338101430399E-2</v>
      </c>
    </row>
    <row r="14377" spans="1:15">
      <c r="A14377" t="s">
        <v>15736</v>
      </c>
      <c r="B14377" t="s">
        <v>23518</v>
      </c>
      <c r="C14377" t="s">
        <v>15737</v>
      </c>
      <c r="D14377">
        <v>21</v>
      </c>
      <c r="E14377">
        <v>787</v>
      </c>
      <c r="F14377">
        <v>249</v>
      </c>
      <c r="G14377">
        <v>7393</v>
      </c>
      <c r="H14377">
        <v>0.89853350513222896</v>
      </c>
      <c r="I14377">
        <v>1</v>
      </c>
      <c r="J14377">
        <v>0.966855260484069</v>
      </c>
      <c r="K14377" t="s">
        <v>32630</v>
      </c>
      <c r="L14377">
        <v>21</v>
      </c>
      <c r="M14377" t="s">
        <v>5133</v>
      </c>
      <c r="N14377">
        <v>8.4337349397590397E-2</v>
      </c>
      <c r="O14377">
        <v>2.66836086404066E-2</v>
      </c>
    </row>
    <row r="14378" spans="1:15">
      <c r="A14378" t="s">
        <v>15738</v>
      </c>
      <c r="B14378" t="s">
        <v>23518</v>
      </c>
      <c r="C14378" t="s">
        <v>15739</v>
      </c>
      <c r="D14378">
        <v>16</v>
      </c>
      <c r="E14378">
        <v>787</v>
      </c>
      <c r="F14378">
        <v>167</v>
      </c>
      <c r="G14378">
        <v>7393</v>
      </c>
      <c r="H14378">
        <v>0.71097372329765296</v>
      </c>
      <c r="I14378">
        <v>1</v>
      </c>
      <c r="J14378">
        <v>0.966855260484069</v>
      </c>
      <c r="K14378" t="s">
        <v>32631</v>
      </c>
      <c r="L14378">
        <v>16</v>
      </c>
      <c r="M14378" t="s">
        <v>5133</v>
      </c>
      <c r="N14378">
        <v>9.5808383233532898E-2</v>
      </c>
      <c r="O14378">
        <v>2.0330368487928799E-2</v>
      </c>
    </row>
    <row r="14379" spans="1:15">
      <c r="A14379" t="s">
        <v>15738</v>
      </c>
      <c r="B14379" t="s">
        <v>23511</v>
      </c>
      <c r="C14379" t="s">
        <v>15739</v>
      </c>
      <c r="D14379">
        <v>154</v>
      </c>
      <c r="E14379">
        <v>6152</v>
      </c>
      <c r="F14379">
        <v>187</v>
      </c>
      <c r="G14379">
        <v>7804</v>
      </c>
      <c r="H14379">
        <v>0.13415643652173001</v>
      </c>
      <c r="I14379">
        <v>0.530216827601939</v>
      </c>
      <c r="J14379">
        <v>0.45573901548656698</v>
      </c>
      <c r="K14379" t="s">
        <v>32632</v>
      </c>
      <c r="L14379">
        <v>154</v>
      </c>
      <c r="M14379" t="s">
        <v>5133</v>
      </c>
      <c r="N14379">
        <v>0.82352941176470595</v>
      </c>
      <c r="O14379">
        <v>2.50325097529259E-2</v>
      </c>
    </row>
    <row r="14380" spans="1:15">
      <c r="A14380" t="s">
        <v>15738</v>
      </c>
      <c r="B14380" t="s">
        <v>23513</v>
      </c>
      <c r="C14380" t="s">
        <v>15739</v>
      </c>
      <c r="D14380">
        <v>10</v>
      </c>
      <c r="E14380">
        <v>535</v>
      </c>
      <c r="F14380">
        <v>194</v>
      </c>
      <c r="G14380">
        <v>8124</v>
      </c>
      <c r="H14380">
        <v>0.83107067114365896</v>
      </c>
      <c r="I14380">
        <v>0.99999999999997702</v>
      </c>
      <c r="J14380">
        <v>0.95041217501583097</v>
      </c>
      <c r="K14380" t="s">
        <v>32633</v>
      </c>
      <c r="L14380">
        <v>10</v>
      </c>
      <c r="M14380" t="s">
        <v>5133</v>
      </c>
      <c r="N14380">
        <v>5.1546391752577303E-2</v>
      </c>
      <c r="O14380">
        <v>1.86915887850467E-2</v>
      </c>
    </row>
    <row r="14381" spans="1:15">
      <c r="A14381" t="s">
        <v>15740</v>
      </c>
      <c r="B14381" t="s">
        <v>23511</v>
      </c>
      <c r="C14381" t="s">
        <v>15741</v>
      </c>
      <c r="D14381">
        <v>23</v>
      </c>
      <c r="E14381">
        <v>6152</v>
      </c>
      <c r="F14381">
        <v>23</v>
      </c>
      <c r="G14381">
        <v>7804</v>
      </c>
      <c r="H14381">
        <v>4.1714733905463498E-3</v>
      </c>
      <c r="I14381">
        <v>4.2610218944902301E-2</v>
      </c>
      <c r="J14381">
        <v>3.6624901777345703E-2</v>
      </c>
      <c r="K14381" t="s">
        <v>32634</v>
      </c>
      <c r="L14381">
        <v>23</v>
      </c>
      <c r="M14381" t="s">
        <v>5133</v>
      </c>
      <c r="N14381">
        <v>1</v>
      </c>
      <c r="O14381">
        <v>3.73862158647594E-3</v>
      </c>
    </row>
    <row r="14382" spans="1:15">
      <c r="A14382" t="s">
        <v>15742</v>
      </c>
      <c r="B14382" t="s">
        <v>23511</v>
      </c>
      <c r="C14382" t="s">
        <v>15743</v>
      </c>
      <c r="D14382">
        <v>3</v>
      </c>
      <c r="E14382">
        <v>6152</v>
      </c>
      <c r="F14382">
        <v>7</v>
      </c>
      <c r="G14382">
        <v>7804</v>
      </c>
      <c r="H14382">
        <v>0.993960019178175</v>
      </c>
      <c r="I14382">
        <v>1</v>
      </c>
      <c r="J14382">
        <v>0.85953329234717102</v>
      </c>
      <c r="K14382" t="s">
        <v>32635</v>
      </c>
      <c r="L14382">
        <v>3</v>
      </c>
      <c r="M14382" t="s">
        <v>5133</v>
      </c>
      <c r="N14382">
        <v>0.42857142857142899</v>
      </c>
      <c r="O14382">
        <v>4.8764629388816603E-4</v>
      </c>
    </row>
    <row r="14383" spans="1:15">
      <c r="A14383" t="s">
        <v>15742</v>
      </c>
      <c r="B14383" t="s">
        <v>23513</v>
      </c>
      <c r="C14383" t="s">
        <v>15743</v>
      </c>
      <c r="D14383">
        <v>3</v>
      </c>
      <c r="E14383">
        <v>535</v>
      </c>
      <c r="F14383">
        <v>7</v>
      </c>
      <c r="G14383">
        <v>8124</v>
      </c>
      <c r="H14383">
        <v>8.1372254975486599E-3</v>
      </c>
      <c r="I14383">
        <v>0.143699939637561</v>
      </c>
      <c r="J14383">
        <v>0.13657417218058199</v>
      </c>
      <c r="K14383" t="s">
        <v>27283</v>
      </c>
      <c r="L14383">
        <v>3</v>
      </c>
      <c r="M14383" t="s">
        <v>5133</v>
      </c>
      <c r="N14383">
        <v>0.42857142857142899</v>
      </c>
      <c r="O14383">
        <v>5.60747663551402E-3</v>
      </c>
    </row>
    <row r="14384" spans="1:15">
      <c r="A14384" t="s">
        <v>15742</v>
      </c>
      <c r="B14384" t="s">
        <v>23518</v>
      </c>
      <c r="C14384" t="s">
        <v>15743</v>
      </c>
      <c r="D14384">
        <v>1</v>
      </c>
      <c r="E14384">
        <v>787</v>
      </c>
      <c r="F14384">
        <v>4</v>
      </c>
      <c r="G14384">
        <v>7393</v>
      </c>
      <c r="H14384">
        <v>0.362574478289521</v>
      </c>
      <c r="I14384">
        <v>1</v>
      </c>
      <c r="J14384">
        <v>0.966855260484069</v>
      </c>
      <c r="K14384" t="s">
        <v>32636</v>
      </c>
      <c r="L14384">
        <v>1</v>
      </c>
      <c r="M14384" t="s">
        <v>5133</v>
      </c>
      <c r="N14384">
        <v>0.25</v>
      </c>
      <c r="O14384">
        <v>1.27064803049555E-3</v>
      </c>
    </row>
    <row r="14385" spans="1:15">
      <c r="A14385" t="s">
        <v>15744</v>
      </c>
      <c r="B14385" t="s">
        <v>23518</v>
      </c>
      <c r="C14385" t="s">
        <v>15745</v>
      </c>
      <c r="D14385">
        <v>1</v>
      </c>
      <c r="E14385">
        <v>787</v>
      </c>
      <c r="F14385">
        <v>4</v>
      </c>
      <c r="G14385">
        <v>7393</v>
      </c>
      <c r="H14385">
        <v>0.362574478289521</v>
      </c>
      <c r="I14385">
        <v>1</v>
      </c>
      <c r="J14385">
        <v>0.966855260484069</v>
      </c>
      <c r="K14385" t="s">
        <v>29904</v>
      </c>
      <c r="L14385">
        <v>1</v>
      </c>
      <c r="M14385" t="s">
        <v>5133</v>
      </c>
      <c r="N14385">
        <v>0.25</v>
      </c>
      <c r="O14385">
        <v>1.27064803049555E-3</v>
      </c>
    </row>
    <row r="14386" spans="1:15">
      <c r="A14386" t="s">
        <v>15744</v>
      </c>
      <c r="B14386" t="s">
        <v>23511</v>
      </c>
      <c r="C14386" t="s">
        <v>15745</v>
      </c>
      <c r="D14386">
        <v>3</v>
      </c>
      <c r="E14386">
        <v>6152</v>
      </c>
      <c r="F14386">
        <v>6</v>
      </c>
      <c r="G14386">
        <v>7804</v>
      </c>
      <c r="H14386">
        <v>0.97922542091541498</v>
      </c>
      <c r="I14386">
        <v>1</v>
      </c>
      <c r="J14386">
        <v>0.85953329234717102</v>
      </c>
      <c r="K14386" t="s">
        <v>32637</v>
      </c>
      <c r="L14386">
        <v>3</v>
      </c>
      <c r="M14386" t="s">
        <v>5133</v>
      </c>
      <c r="N14386">
        <v>0.5</v>
      </c>
      <c r="O14386">
        <v>4.8764629388816603E-4</v>
      </c>
    </row>
    <row r="14387" spans="1:15">
      <c r="A14387" t="s">
        <v>15744</v>
      </c>
      <c r="B14387" t="s">
        <v>23513</v>
      </c>
      <c r="C14387" t="s">
        <v>15745</v>
      </c>
      <c r="D14387">
        <v>2</v>
      </c>
      <c r="E14387">
        <v>535</v>
      </c>
      <c r="F14387">
        <v>7</v>
      </c>
      <c r="G14387">
        <v>8124</v>
      </c>
      <c r="H14387">
        <v>7.2881032852052594E-2</v>
      </c>
      <c r="I14387">
        <v>0.47111571080376702</v>
      </c>
      <c r="J14387">
        <v>0.447754107389148</v>
      </c>
      <c r="K14387" t="s">
        <v>26718</v>
      </c>
      <c r="L14387">
        <v>2</v>
      </c>
      <c r="M14387" t="s">
        <v>5133</v>
      </c>
      <c r="N14387">
        <v>0.28571428571428598</v>
      </c>
      <c r="O14387">
        <v>3.7383177570093499E-3</v>
      </c>
    </row>
    <row r="14388" spans="1:15">
      <c r="A14388" t="s">
        <v>15746</v>
      </c>
      <c r="B14388" t="s">
        <v>23513</v>
      </c>
      <c r="C14388" t="s">
        <v>15747</v>
      </c>
      <c r="D14388">
        <v>8</v>
      </c>
      <c r="E14388">
        <v>535</v>
      </c>
      <c r="F14388">
        <v>199</v>
      </c>
      <c r="G14388">
        <v>8124</v>
      </c>
      <c r="H14388">
        <v>0.95612015795227701</v>
      </c>
      <c r="I14388">
        <v>0.99999999999997702</v>
      </c>
      <c r="J14388">
        <v>0.95041217501583097</v>
      </c>
      <c r="K14388" t="s">
        <v>32638</v>
      </c>
      <c r="L14388">
        <v>8</v>
      </c>
      <c r="M14388" t="s">
        <v>5133</v>
      </c>
      <c r="N14388">
        <v>4.0201005025125601E-2</v>
      </c>
      <c r="O14388">
        <v>1.4953271028037399E-2</v>
      </c>
    </row>
    <row r="14389" spans="1:15">
      <c r="A14389" t="s">
        <v>15746</v>
      </c>
      <c r="B14389" t="s">
        <v>23518</v>
      </c>
      <c r="C14389" t="s">
        <v>15747</v>
      </c>
      <c r="D14389">
        <v>13</v>
      </c>
      <c r="E14389">
        <v>787</v>
      </c>
      <c r="F14389">
        <v>185</v>
      </c>
      <c r="G14389">
        <v>7393</v>
      </c>
      <c r="H14389">
        <v>0.96504028922996199</v>
      </c>
      <c r="I14389">
        <v>1</v>
      </c>
      <c r="J14389">
        <v>0.966855260484069</v>
      </c>
      <c r="K14389" t="s">
        <v>32639</v>
      </c>
      <c r="L14389">
        <v>13</v>
      </c>
      <c r="M14389" t="s">
        <v>5133</v>
      </c>
      <c r="N14389">
        <v>7.0270270270270302E-2</v>
      </c>
      <c r="O14389">
        <v>1.6518424396442199E-2</v>
      </c>
    </row>
    <row r="14390" spans="1:15">
      <c r="A14390" t="s">
        <v>15746</v>
      </c>
      <c r="B14390" t="s">
        <v>23511</v>
      </c>
      <c r="C14390" t="s">
        <v>15747</v>
      </c>
      <c r="D14390">
        <v>159</v>
      </c>
      <c r="E14390">
        <v>6152</v>
      </c>
      <c r="F14390">
        <v>190</v>
      </c>
      <c r="G14390">
        <v>7804</v>
      </c>
      <c r="H14390">
        <v>5.5306886649683702E-2</v>
      </c>
      <c r="I14390">
        <v>0.29289741746430098</v>
      </c>
      <c r="J14390">
        <v>0.25175508155307502</v>
      </c>
      <c r="K14390" t="s">
        <v>32640</v>
      </c>
      <c r="L14390">
        <v>159</v>
      </c>
      <c r="M14390" t="s">
        <v>5133</v>
      </c>
      <c r="N14390">
        <v>0.83684210526315805</v>
      </c>
      <c r="O14390">
        <v>2.5845253576072799E-2</v>
      </c>
    </row>
    <row r="14391" spans="1:15">
      <c r="A14391" t="s">
        <v>15748</v>
      </c>
      <c r="B14391" t="s">
        <v>23513</v>
      </c>
      <c r="C14391" t="s">
        <v>15749</v>
      </c>
      <c r="D14391">
        <v>6</v>
      </c>
      <c r="E14391">
        <v>535</v>
      </c>
      <c r="F14391">
        <v>51</v>
      </c>
      <c r="G14391">
        <v>8124</v>
      </c>
      <c r="H14391">
        <v>0.116577708340744</v>
      </c>
      <c r="I14391">
        <v>0.64703075560747003</v>
      </c>
      <c r="J14391">
        <v>0.614945907739046</v>
      </c>
      <c r="K14391" t="s">
        <v>32641</v>
      </c>
      <c r="L14391">
        <v>6</v>
      </c>
      <c r="M14391" t="s">
        <v>5133</v>
      </c>
      <c r="N14391">
        <v>0.11764705882352899</v>
      </c>
      <c r="O14391">
        <v>1.1214953271028E-2</v>
      </c>
    </row>
    <row r="14392" spans="1:15">
      <c r="A14392" t="s">
        <v>15748</v>
      </c>
      <c r="B14392" t="s">
        <v>23511</v>
      </c>
      <c r="C14392" t="s">
        <v>15749</v>
      </c>
      <c r="D14392">
        <v>36</v>
      </c>
      <c r="E14392">
        <v>6152</v>
      </c>
      <c r="F14392">
        <v>46</v>
      </c>
      <c r="G14392">
        <v>7804</v>
      </c>
      <c r="H14392">
        <v>0.62076903975948206</v>
      </c>
      <c r="I14392">
        <v>0.968912233598893</v>
      </c>
      <c r="J14392">
        <v>0.832812322140707</v>
      </c>
      <c r="K14392" t="s">
        <v>32642</v>
      </c>
      <c r="L14392">
        <v>36</v>
      </c>
      <c r="M14392" t="s">
        <v>5133</v>
      </c>
      <c r="N14392">
        <v>0.78260869565217395</v>
      </c>
      <c r="O14392">
        <v>5.8517555266580003E-3</v>
      </c>
    </row>
    <row r="14393" spans="1:15">
      <c r="A14393" t="s">
        <v>15748</v>
      </c>
      <c r="B14393" t="s">
        <v>23518</v>
      </c>
      <c r="C14393" t="s">
        <v>15749</v>
      </c>
      <c r="D14393">
        <v>3</v>
      </c>
      <c r="E14393">
        <v>787</v>
      </c>
      <c r="F14393">
        <v>43</v>
      </c>
      <c r="G14393">
        <v>7393</v>
      </c>
      <c r="H14393">
        <v>0.851008504701258</v>
      </c>
      <c r="I14393">
        <v>1</v>
      </c>
      <c r="J14393">
        <v>0.966855260484069</v>
      </c>
      <c r="K14393" t="s">
        <v>32643</v>
      </c>
      <c r="L14393">
        <v>3</v>
      </c>
      <c r="M14393" t="s">
        <v>5133</v>
      </c>
      <c r="N14393">
        <v>6.9767441860465101E-2</v>
      </c>
      <c r="O14393">
        <v>3.8119440914866601E-3</v>
      </c>
    </row>
    <row r="14394" spans="1:15">
      <c r="A14394" t="s">
        <v>15750</v>
      </c>
      <c r="B14394" t="s">
        <v>23518</v>
      </c>
      <c r="C14394" t="s">
        <v>15751</v>
      </c>
      <c r="D14394">
        <v>11</v>
      </c>
      <c r="E14394">
        <v>787</v>
      </c>
      <c r="F14394">
        <v>93</v>
      </c>
      <c r="G14394">
        <v>7393</v>
      </c>
      <c r="H14394">
        <v>0.40342464483196</v>
      </c>
      <c r="I14394">
        <v>1</v>
      </c>
      <c r="J14394">
        <v>0.966855260484069</v>
      </c>
      <c r="K14394" t="s">
        <v>32644</v>
      </c>
      <c r="L14394">
        <v>11</v>
      </c>
      <c r="M14394" t="s">
        <v>5133</v>
      </c>
      <c r="N14394">
        <v>0.118279569892473</v>
      </c>
      <c r="O14394">
        <v>1.3977128335451099E-2</v>
      </c>
    </row>
    <row r="14395" spans="1:15">
      <c r="A14395" t="s">
        <v>15750</v>
      </c>
      <c r="B14395" t="s">
        <v>23511</v>
      </c>
      <c r="C14395" t="s">
        <v>15751</v>
      </c>
      <c r="D14395">
        <v>90</v>
      </c>
      <c r="E14395">
        <v>6152</v>
      </c>
      <c r="F14395">
        <v>107</v>
      </c>
      <c r="G14395">
        <v>7804</v>
      </c>
      <c r="H14395">
        <v>0.107315745699726</v>
      </c>
      <c r="I14395">
        <v>0.457369487625021</v>
      </c>
      <c r="J14395">
        <v>0.39312430151747302</v>
      </c>
      <c r="K14395" t="s">
        <v>32645</v>
      </c>
      <c r="L14395">
        <v>90</v>
      </c>
      <c r="M14395" t="s">
        <v>5133</v>
      </c>
      <c r="N14395">
        <v>0.84112149532710301</v>
      </c>
      <c r="O14395">
        <v>1.4629388816645E-2</v>
      </c>
    </row>
    <row r="14396" spans="1:15">
      <c r="A14396" t="s">
        <v>15750</v>
      </c>
      <c r="B14396" t="s">
        <v>23513</v>
      </c>
      <c r="C14396" t="s">
        <v>15751</v>
      </c>
      <c r="D14396">
        <v>2</v>
      </c>
      <c r="E14396">
        <v>535</v>
      </c>
      <c r="F14396">
        <v>116</v>
      </c>
      <c r="G14396">
        <v>8124</v>
      </c>
      <c r="H14396">
        <v>0.99675394430776798</v>
      </c>
      <c r="I14396">
        <v>0.99999999999997702</v>
      </c>
      <c r="J14396">
        <v>0.95041217501583097</v>
      </c>
      <c r="K14396" t="s">
        <v>30086</v>
      </c>
      <c r="L14396">
        <v>2</v>
      </c>
      <c r="M14396" t="s">
        <v>5133</v>
      </c>
      <c r="N14396">
        <v>1.72413793103448E-2</v>
      </c>
      <c r="O14396">
        <v>3.7383177570093499E-3</v>
      </c>
    </row>
    <row r="14397" spans="1:15">
      <c r="A14397" t="s">
        <v>15752</v>
      </c>
      <c r="B14397" t="s">
        <v>23511</v>
      </c>
      <c r="C14397" t="s">
        <v>15753</v>
      </c>
      <c r="D14397">
        <v>41</v>
      </c>
      <c r="E14397">
        <v>6152</v>
      </c>
      <c r="F14397">
        <v>46</v>
      </c>
      <c r="G14397">
        <v>7804</v>
      </c>
      <c r="H14397">
        <v>5.51676121810247E-2</v>
      </c>
      <c r="I14397">
        <v>0.29247449753483501</v>
      </c>
      <c r="J14397">
        <v>0.25139156779370098</v>
      </c>
      <c r="K14397" t="s">
        <v>32646</v>
      </c>
      <c r="L14397">
        <v>41</v>
      </c>
      <c r="M14397" t="s">
        <v>5133</v>
      </c>
      <c r="N14397">
        <v>0.89130434782608703</v>
      </c>
      <c r="O14397">
        <v>6.6644993498049402E-3</v>
      </c>
    </row>
    <row r="14398" spans="1:15">
      <c r="A14398" t="s">
        <v>15752</v>
      </c>
      <c r="B14398" t="s">
        <v>23513</v>
      </c>
      <c r="C14398" t="s">
        <v>15753</v>
      </c>
      <c r="D14398">
        <v>4</v>
      </c>
      <c r="E14398">
        <v>535</v>
      </c>
      <c r="F14398">
        <v>46</v>
      </c>
      <c r="G14398">
        <v>8124</v>
      </c>
      <c r="H14398">
        <v>0.35944827773271099</v>
      </c>
      <c r="I14398">
        <v>0.99999999999997702</v>
      </c>
      <c r="J14398">
        <v>0.95041217501583097</v>
      </c>
      <c r="K14398" t="s">
        <v>32647</v>
      </c>
      <c r="L14398">
        <v>4</v>
      </c>
      <c r="M14398" t="s">
        <v>5133</v>
      </c>
      <c r="N14398">
        <v>8.6956521739130405E-2</v>
      </c>
      <c r="O14398">
        <v>7.4766355140186902E-3</v>
      </c>
    </row>
    <row r="14399" spans="1:15">
      <c r="A14399" t="s">
        <v>15754</v>
      </c>
      <c r="B14399" t="s">
        <v>23511</v>
      </c>
      <c r="C14399" t="s">
        <v>15755</v>
      </c>
      <c r="D14399">
        <v>15</v>
      </c>
      <c r="E14399">
        <v>6152</v>
      </c>
      <c r="F14399">
        <v>15</v>
      </c>
      <c r="G14399">
        <v>7804</v>
      </c>
      <c r="H14399">
        <v>2.8113485006614501E-2</v>
      </c>
      <c r="I14399">
        <v>0.182450402036994</v>
      </c>
      <c r="J14399">
        <v>0.156822194752923</v>
      </c>
      <c r="K14399" t="s">
        <v>32648</v>
      </c>
      <c r="L14399">
        <v>15</v>
      </c>
      <c r="M14399" t="s">
        <v>5133</v>
      </c>
      <c r="N14399">
        <v>1</v>
      </c>
      <c r="O14399">
        <v>2.4382314694408299E-3</v>
      </c>
    </row>
    <row r="14400" spans="1:15">
      <c r="A14400" t="s">
        <v>15756</v>
      </c>
      <c r="B14400" t="s">
        <v>23511</v>
      </c>
      <c r="C14400" t="s">
        <v>15757</v>
      </c>
      <c r="D14400">
        <v>3</v>
      </c>
      <c r="E14400">
        <v>6152</v>
      </c>
      <c r="F14400">
        <v>3</v>
      </c>
      <c r="G14400">
        <v>7804</v>
      </c>
      <c r="H14400">
        <v>0.489837867770546</v>
      </c>
      <c r="I14400">
        <v>0.96083957126938102</v>
      </c>
      <c r="J14400">
        <v>0.82587360011061495</v>
      </c>
      <c r="K14400" t="s">
        <v>26425</v>
      </c>
      <c r="L14400">
        <v>3</v>
      </c>
      <c r="M14400" t="s">
        <v>5133</v>
      </c>
      <c r="N14400">
        <v>1</v>
      </c>
      <c r="O14400">
        <v>4.8764629388816603E-4</v>
      </c>
    </row>
    <row r="14401" spans="1:15">
      <c r="A14401" t="s">
        <v>15758</v>
      </c>
      <c r="B14401" t="s">
        <v>23511</v>
      </c>
      <c r="C14401" t="s">
        <v>15759</v>
      </c>
      <c r="D14401">
        <v>1</v>
      </c>
      <c r="E14401">
        <v>6152</v>
      </c>
      <c r="F14401">
        <v>1</v>
      </c>
      <c r="G14401">
        <v>7804</v>
      </c>
      <c r="H14401">
        <v>0.788313685289595</v>
      </c>
      <c r="I14401">
        <v>0.968912233598893</v>
      </c>
      <c r="J14401">
        <v>0.832812322140707</v>
      </c>
      <c r="K14401" t="s">
        <v>30454</v>
      </c>
      <c r="L14401">
        <v>1</v>
      </c>
      <c r="M14401" t="s">
        <v>5133</v>
      </c>
      <c r="N14401">
        <v>1</v>
      </c>
      <c r="O14401">
        <v>1.6254876462938901E-4</v>
      </c>
    </row>
    <row r="14402" spans="1:15">
      <c r="A14402" t="s">
        <v>15760</v>
      </c>
      <c r="B14402" t="s">
        <v>23511</v>
      </c>
      <c r="C14402" t="s">
        <v>15761</v>
      </c>
      <c r="D14402">
        <v>2</v>
      </c>
      <c r="E14402">
        <v>6152</v>
      </c>
      <c r="F14402">
        <v>4</v>
      </c>
      <c r="G14402">
        <v>7804</v>
      </c>
      <c r="H14402">
        <v>0.96811759508681905</v>
      </c>
      <c r="I14402">
        <v>1</v>
      </c>
      <c r="J14402">
        <v>0.85953329234717102</v>
      </c>
      <c r="K14402" t="s">
        <v>32649</v>
      </c>
      <c r="L14402">
        <v>2</v>
      </c>
      <c r="M14402" t="s">
        <v>5133</v>
      </c>
      <c r="N14402">
        <v>0.5</v>
      </c>
      <c r="O14402">
        <v>3.2509752925877802E-4</v>
      </c>
    </row>
    <row r="14403" spans="1:15">
      <c r="A14403" t="s">
        <v>15760</v>
      </c>
      <c r="B14403" t="s">
        <v>23513</v>
      </c>
      <c r="C14403" t="s">
        <v>15761</v>
      </c>
      <c r="D14403">
        <v>2</v>
      </c>
      <c r="E14403">
        <v>535</v>
      </c>
      <c r="F14403">
        <v>5</v>
      </c>
      <c r="G14403">
        <v>8124</v>
      </c>
      <c r="H14403">
        <v>3.7884380227996402E-2</v>
      </c>
      <c r="I14403">
        <v>0.42722874441898101</v>
      </c>
      <c r="J14403">
        <v>0.40604340021253599</v>
      </c>
      <c r="K14403" t="s">
        <v>26718</v>
      </c>
      <c r="L14403">
        <v>2</v>
      </c>
      <c r="M14403" t="s">
        <v>5133</v>
      </c>
      <c r="N14403">
        <v>0.4</v>
      </c>
      <c r="O14403">
        <v>3.7383177570093499E-3</v>
      </c>
    </row>
    <row r="14404" spans="1:15">
      <c r="A14404" t="s">
        <v>15762</v>
      </c>
      <c r="B14404" t="s">
        <v>23518</v>
      </c>
      <c r="C14404" t="s">
        <v>15763</v>
      </c>
      <c r="D14404">
        <v>1</v>
      </c>
      <c r="E14404">
        <v>787</v>
      </c>
      <c r="F14404">
        <v>1</v>
      </c>
      <c r="G14404">
        <v>7393</v>
      </c>
      <c r="H14404">
        <v>0.106452049235764</v>
      </c>
      <c r="I14404">
        <v>0.63266972740240601</v>
      </c>
      <c r="J14404">
        <v>0.61170005408803896</v>
      </c>
      <c r="K14404" t="s">
        <v>29904</v>
      </c>
      <c r="L14404">
        <v>1</v>
      </c>
      <c r="M14404" t="s">
        <v>5133</v>
      </c>
      <c r="N14404">
        <v>1</v>
      </c>
      <c r="O14404">
        <v>1.27064803049555E-3</v>
      </c>
    </row>
    <row r="14405" spans="1:15">
      <c r="A14405" t="s">
        <v>15764</v>
      </c>
      <c r="B14405" t="s">
        <v>23511</v>
      </c>
      <c r="C14405" t="s">
        <v>15765</v>
      </c>
      <c r="D14405">
        <v>6</v>
      </c>
      <c r="E14405">
        <v>6152</v>
      </c>
      <c r="F14405">
        <v>6</v>
      </c>
      <c r="G14405">
        <v>7804</v>
      </c>
      <c r="H14405">
        <v>0.23986678822258201</v>
      </c>
      <c r="I14405">
        <v>0.71382528017432401</v>
      </c>
      <c r="J14405">
        <v>0.61355659322887801</v>
      </c>
      <c r="K14405" t="s">
        <v>30971</v>
      </c>
      <c r="L14405">
        <v>6</v>
      </c>
      <c r="M14405" t="s">
        <v>1463</v>
      </c>
      <c r="N14405">
        <v>1</v>
      </c>
      <c r="O14405">
        <v>9.7529258777633303E-4</v>
      </c>
    </row>
    <row r="14406" spans="1:15">
      <c r="A14406" t="s">
        <v>15766</v>
      </c>
      <c r="B14406" t="s">
        <v>23511</v>
      </c>
      <c r="C14406" t="s">
        <v>15767</v>
      </c>
      <c r="D14406">
        <v>4</v>
      </c>
      <c r="E14406">
        <v>6152</v>
      </c>
      <c r="F14406">
        <v>4</v>
      </c>
      <c r="G14406">
        <v>7804</v>
      </c>
      <c r="H14406">
        <v>0.38610601832086699</v>
      </c>
      <c r="I14406">
        <v>0.90829480295553899</v>
      </c>
      <c r="J14406">
        <v>0.78070962240619901</v>
      </c>
      <c r="K14406" t="s">
        <v>32650</v>
      </c>
      <c r="L14406">
        <v>4</v>
      </c>
      <c r="M14406" t="s">
        <v>1463</v>
      </c>
      <c r="N14406">
        <v>1</v>
      </c>
      <c r="O14406">
        <v>6.5019505851755496E-4</v>
      </c>
    </row>
    <row r="14407" spans="1:15">
      <c r="A14407" t="s">
        <v>15768</v>
      </c>
      <c r="B14407" t="s">
        <v>23511</v>
      </c>
      <c r="C14407" t="s">
        <v>15769</v>
      </c>
      <c r="D14407">
        <v>1</v>
      </c>
      <c r="E14407">
        <v>6152</v>
      </c>
      <c r="F14407">
        <v>3</v>
      </c>
      <c r="G14407">
        <v>7804</v>
      </c>
      <c r="H14407">
        <v>0.99052768249503997</v>
      </c>
      <c r="I14407">
        <v>1</v>
      </c>
      <c r="J14407">
        <v>0.85953329234717102</v>
      </c>
      <c r="K14407" t="s">
        <v>23968</v>
      </c>
      <c r="L14407">
        <v>1</v>
      </c>
      <c r="M14407" t="s">
        <v>5133</v>
      </c>
      <c r="N14407">
        <v>0.33333333333333298</v>
      </c>
      <c r="O14407">
        <v>1.6254876462938901E-4</v>
      </c>
    </row>
    <row r="14408" spans="1:15">
      <c r="A14408" t="s">
        <v>15768</v>
      </c>
      <c r="B14408" t="s">
        <v>23518</v>
      </c>
      <c r="C14408" t="s">
        <v>15769</v>
      </c>
      <c r="D14408">
        <v>3</v>
      </c>
      <c r="E14408">
        <v>787</v>
      </c>
      <c r="F14408">
        <v>4</v>
      </c>
      <c r="G14408">
        <v>7393</v>
      </c>
      <c r="H14408">
        <v>4.4262225761396799E-3</v>
      </c>
      <c r="I14408">
        <v>0.16627054425330801</v>
      </c>
      <c r="J14408">
        <v>0.16075955037486001</v>
      </c>
      <c r="K14408" t="s">
        <v>30204</v>
      </c>
      <c r="L14408">
        <v>3</v>
      </c>
      <c r="M14408" t="s">
        <v>5133</v>
      </c>
      <c r="N14408">
        <v>0.75</v>
      </c>
      <c r="O14408">
        <v>3.8119440914866601E-3</v>
      </c>
    </row>
    <row r="14409" spans="1:15">
      <c r="A14409" t="s">
        <v>15770</v>
      </c>
      <c r="B14409" t="s">
        <v>23513</v>
      </c>
      <c r="C14409" t="s">
        <v>15771</v>
      </c>
      <c r="D14409">
        <v>1</v>
      </c>
      <c r="E14409">
        <v>535</v>
      </c>
      <c r="F14409">
        <v>15</v>
      </c>
      <c r="G14409">
        <v>8124</v>
      </c>
      <c r="H14409">
        <v>0.64039694135216896</v>
      </c>
      <c r="I14409">
        <v>0.99999999999997702</v>
      </c>
      <c r="J14409">
        <v>0.95041217501583097</v>
      </c>
      <c r="K14409" t="s">
        <v>23957</v>
      </c>
      <c r="L14409">
        <v>1</v>
      </c>
      <c r="M14409" t="s">
        <v>5133</v>
      </c>
      <c r="N14409">
        <v>6.6666666666666693E-2</v>
      </c>
      <c r="O14409">
        <v>1.8691588785046699E-3</v>
      </c>
    </row>
    <row r="14410" spans="1:15">
      <c r="A14410" t="s">
        <v>15770</v>
      </c>
      <c r="B14410" t="s">
        <v>23518</v>
      </c>
      <c r="C14410" t="s">
        <v>15771</v>
      </c>
      <c r="D14410">
        <v>3</v>
      </c>
      <c r="E14410">
        <v>787</v>
      </c>
      <c r="F14410">
        <v>11</v>
      </c>
      <c r="G14410">
        <v>7393</v>
      </c>
      <c r="H14410">
        <v>0.103649872042444</v>
      </c>
      <c r="I14410">
        <v>0.63266972740240601</v>
      </c>
      <c r="J14410">
        <v>0.61170005408803896</v>
      </c>
      <c r="K14410" t="s">
        <v>30204</v>
      </c>
      <c r="L14410">
        <v>3</v>
      </c>
      <c r="M14410" t="s">
        <v>5133</v>
      </c>
      <c r="N14410">
        <v>0.27272727272727298</v>
      </c>
      <c r="O14410">
        <v>3.8119440914866601E-3</v>
      </c>
    </row>
    <row r="14411" spans="1:15">
      <c r="A14411" t="s">
        <v>15770</v>
      </c>
      <c r="B14411" t="s">
        <v>23511</v>
      </c>
      <c r="C14411" t="s">
        <v>15771</v>
      </c>
      <c r="D14411">
        <v>12</v>
      </c>
      <c r="E14411">
        <v>6152</v>
      </c>
      <c r="F14411">
        <v>15</v>
      </c>
      <c r="G14411">
        <v>7804</v>
      </c>
      <c r="H14411">
        <v>0.60409197031867101</v>
      </c>
      <c r="I14411">
        <v>0.968912233598893</v>
      </c>
      <c r="J14411">
        <v>0.832812322140707</v>
      </c>
      <c r="K14411" t="s">
        <v>32651</v>
      </c>
      <c r="L14411">
        <v>12</v>
      </c>
      <c r="M14411" t="s">
        <v>5133</v>
      </c>
      <c r="N14411">
        <v>0.8</v>
      </c>
      <c r="O14411">
        <v>1.95058517555267E-3</v>
      </c>
    </row>
    <row r="14412" spans="1:15">
      <c r="A14412" t="s">
        <v>15772</v>
      </c>
      <c r="B14412" t="s">
        <v>23511</v>
      </c>
      <c r="C14412" t="s">
        <v>15773</v>
      </c>
      <c r="D14412">
        <v>2</v>
      </c>
      <c r="E14412">
        <v>6152</v>
      </c>
      <c r="F14412">
        <v>2</v>
      </c>
      <c r="G14412">
        <v>7804</v>
      </c>
      <c r="H14412">
        <v>0.62141708038142995</v>
      </c>
      <c r="I14412">
        <v>0.968912233598893</v>
      </c>
      <c r="J14412">
        <v>0.832812322140707</v>
      </c>
      <c r="K14412" t="s">
        <v>24276</v>
      </c>
      <c r="L14412">
        <v>2</v>
      </c>
      <c r="M14412" t="s">
        <v>5133</v>
      </c>
      <c r="N14412">
        <v>1</v>
      </c>
      <c r="O14412">
        <v>3.2509752925877802E-4</v>
      </c>
    </row>
    <row r="14413" spans="1:15">
      <c r="A14413" t="s">
        <v>15774</v>
      </c>
      <c r="B14413" t="s">
        <v>23511</v>
      </c>
      <c r="C14413" t="s">
        <v>15775</v>
      </c>
      <c r="D14413">
        <v>2</v>
      </c>
      <c r="E14413">
        <v>6152</v>
      </c>
      <c r="F14413">
        <v>2</v>
      </c>
      <c r="G14413">
        <v>7804</v>
      </c>
      <c r="H14413">
        <v>0.62141708038142995</v>
      </c>
      <c r="I14413">
        <v>0.968912233598893</v>
      </c>
      <c r="J14413">
        <v>0.832812322140707</v>
      </c>
      <c r="K14413" t="s">
        <v>24276</v>
      </c>
      <c r="L14413">
        <v>2</v>
      </c>
      <c r="M14413" t="s">
        <v>1463</v>
      </c>
      <c r="N14413">
        <v>1</v>
      </c>
      <c r="O14413">
        <v>3.2509752925877802E-4</v>
      </c>
    </row>
    <row r="14414" spans="1:15">
      <c r="A14414" t="s">
        <v>15776</v>
      </c>
      <c r="B14414" t="s">
        <v>23518</v>
      </c>
      <c r="C14414" t="s">
        <v>15777</v>
      </c>
      <c r="D14414">
        <v>1</v>
      </c>
      <c r="E14414">
        <v>787</v>
      </c>
      <c r="F14414">
        <v>7</v>
      </c>
      <c r="G14414">
        <v>7393</v>
      </c>
      <c r="H14414">
        <v>0.54534917443390396</v>
      </c>
      <c r="I14414">
        <v>1</v>
      </c>
      <c r="J14414">
        <v>0.966855260484069</v>
      </c>
      <c r="K14414" t="s">
        <v>24233</v>
      </c>
      <c r="L14414">
        <v>1</v>
      </c>
      <c r="M14414" t="s">
        <v>1463</v>
      </c>
      <c r="N14414">
        <v>0.14285714285714299</v>
      </c>
      <c r="O14414">
        <v>1.27064803049555E-3</v>
      </c>
    </row>
    <row r="14415" spans="1:15">
      <c r="A14415" t="s">
        <v>15776</v>
      </c>
      <c r="B14415" t="s">
        <v>23511</v>
      </c>
      <c r="C14415" t="s">
        <v>15777</v>
      </c>
      <c r="D14415">
        <v>6</v>
      </c>
      <c r="E14415">
        <v>6152</v>
      </c>
      <c r="F14415">
        <v>7</v>
      </c>
      <c r="G14415">
        <v>7804</v>
      </c>
      <c r="H14415">
        <v>0.54476030000281095</v>
      </c>
      <c r="I14415">
        <v>0.968912233598893</v>
      </c>
      <c r="J14415">
        <v>0.832812322140707</v>
      </c>
      <c r="K14415" t="s">
        <v>30971</v>
      </c>
      <c r="L14415">
        <v>6</v>
      </c>
      <c r="M14415" t="s">
        <v>1463</v>
      </c>
      <c r="N14415">
        <v>0.85714285714285698</v>
      </c>
      <c r="O14415">
        <v>9.7529258777633303E-4</v>
      </c>
    </row>
    <row r="14416" spans="1:15">
      <c r="A14416" t="s">
        <v>15778</v>
      </c>
      <c r="B14416" t="s">
        <v>23511</v>
      </c>
      <c r="C14416" t="s">
        <v>15779</v>
      </c>
      <c r="D14416">
        <v>8</v>
      </c>
      <c r="E14416">
        <v>6152</v>
      </c>
      <c r="F14416">
        <v>8</v>
      </c>
      <c r="G14416">
        <v>7804</v>
      </c>
      <c r="H14416">
        <v>0.148995721685201</v>
      </c>
      <c r="I14416">
        <v>0.54611425167193095</v>
      </c>
      <c r="J14416">
        <v>0.46940338073728599</v>
      </c>
      <c r="K14416" t="s">
        <v>32652</v>
      </c>
      <c r="L14416">
        <v>8</v>
      </c>
      <c r="M14416" t="s">
        <v>5133</v>
      </c>
      <c r="N14416">
        <v>1</v>
      </c>
      <c r="O14416">
        <v>1.3003901170351099E-3</v>
      </c>
    </row>
    <row r="14417" spans="1:15">
      <c r="A14417" t="s">
        <v>15780</v>
      </c>
      <c r="B14417" t="s">
        <v>23511</v>
      </c>
      <c r="C14417" t="s">
        <v>15781</v>
      </c>
      <c r="D14417">
        <v>35</v>
      </c>
      <c r="E14417">
        <v>6152</v>
      </c>
      <c r="F14417">
        <v>39</v>
      </c>
      <c r="G14417">
        <v>7804</v>
      </c>
      <c r="H14417">
        <v>6.2206921760572402E-2</v>
      </c>
      <c r="I14417">
        <v>0.31880642620137201</v>
      </c>
      <c r="J14417">
        <v>0.27402473713430098</v>
      </c>
      <c r="K14417" t="s">
        <v>32653</v>
      </c>
      <c r="L14417">
        <v>35</v>
      </c>
      <c r="M14417" t="s">
        <v>5133</v>
      </c>
      <c r="N14417">
        <v>0.89743589743589702</v>
      </c>
      <c r="O14417">
        <v>5.68920676202861E-3</v>
      </c>
    </row>
    <row r="14418" spans="1:15">
      <c r="A14418" t="s">
        <v>15780</v>
      </c>
      <c r="B14418" t="s">
        <v>23518</v>
      </c>
      <c r="C14418" t="s">
        <v>15781</v>
      </c>
      <c r="D14418">
        <v>3</v>
      </c>
      <c r="E14418">
        <v>787</v>
      </c>
      <c r="F14418">
        <v>39</v>
      </c>
      <c r="G14418">
        <v>7393</v>
      </c>
      <c r="H14418">
        <v>0.80024434388118804</v>
      </c>
      <c r="I14418">
        <v>1</v>
      </c>
      <c r="J14418">
        <v>0.966855260484069</v>
      </c>
      <c r="K14418" t="s">
        <v>32654</v>
      </c>
      <c r="L14418">
        <v>3</v>
      </c>
      <c r="M14418" t="s">
        <v>5133</v>
      </c>
      <c r="N14418">
        <v>7.69230769230769E-2</v>
      </c>
      <c r="O14418">
        <v>3.8119440914866601E-3</v>
      </c>
    </row>
    <row r="14419" spans="1:15">
      <c r="A14419" t="s">
        <v>15780</v>
      </c>
      <c r="B14419" t="s">
        <v>23513</v>
      </c>
      <c r="C14419" t="s">
        <v>15781</v>
      </c>
      <c r="D14419">
        <v>1</v>
      </c>
      <c r="E14419">
        <v>535</v>
      </c>
      <c r="F14419">
        <v>38</v>
      </c>
      <c r="G14419">
        <v>8124</v>
      </c>
      <c r="H14419">
        <v>0.92533820458653904</v>
      </c>
      <c r="I14419">
        <v>0.99999999999997702</v>
      </c>
      <c r="J14419">
        <v>0.95041217501583097</v>
      </c>
      <c r="K14419" t="s">
        <v>23649</v>
      </c>
      <c r="L14419">
        <v>1</v>
      </c>
      <c r="M14419" t="s">
        <v>5133</v>
      </c>
      <c r="N14419">
        <v>2.6315789473684199E-2</v>
      </c>
      <c r="O14419">
        <v>1.8691588785046699E-3</v>
      </c>
    </row>
    <row r="14420" spans="1:15">
      <c r="A14420" t="s">
        <v>15782</v>
      </c>
      <c r="B14420" t="s">
        <v>23518</v>
      </c>
      <c r="C14420" t="s">
        <v>15783</v>
      </c>
      <c r="D14420">
        <v>1</v>
      </c>
      <c r="E14420">
        <v>787</v>
      </c>
      <c r="F14420">
        <v>4</v>
      </c>
      <c r="G14420">
        <v>7393</v>
      </c>
      <c r="H14420">
        <v>0.362574478289521</v>
      </c>
      <c r="I14420">
        <v>1</v>
      </c>
      <c r="J14420">
        <v>0.966855260484069</v>
      </c>
      <c r="K14420" t="s">
        <v>23961</v>
      </c>
      <c r="L14420">
        <v>1</v>
      </c>
      <c r="M14420" t="s">
        <v>5133</v>
      </c>
      <c r="N14420">
        <v>0.25</v>
      </c>
      <c r="O14420">
        <v>1.27064803049555E-3</v>
      </c>
    </row>
    <row r="14421" spans="1:15">
      <c r="A14421" t="s">
        <v>15782</v>
      </c>
      <c r="B14421" t="s">
        <v>23511</v>
      </c>
      <c r="C14421" t="s">
        <v>15783</v>
      </c>
      <c r="D14421">
        <v>4</v>
      </c>
      <c r="E14421">
        <v>6152</v>
      </c>
      <c r="F14421">
        <v>5</v>
      </c>
      <c r="G14421">
        <v>7804</v>
      </c>
      <c r="H14421">
        <v>0.71320711691885297</v>
      </c>
      <c r="I14421">
        <v>0.968912233598893</v>
      </c>
      <c r="J14421">
        <v>0.832812322140707</v>
      </c>
      <c r="K14421" t="s">
        <v>23960</v>
      </c>
      <c r="L14421">
        <v>4</v>
      </c>
      <c r="M14421" t="s">
        <v>5133</v>
      </c>
      <c r="N14421">
        <v>0.8</v>
      </c>
      <c r="O14421">
        <v>6.5019505851755496E-4</v>
      </c>
    </row>
    <row r="14422" spans="1:15">
      <c r="A14422" t="s">
        <v>15784</v>
      </c>
      <c r="B14422" t="s">
        <v>23513</v>
      </c>
      <c r="C14422" t="s">
        <v>15785</v>
      </c>
      <c r="D14422">
        <v>1</v>
      </c>
      <c r="E14422">
        <v>535</v>
      </c>
      <c r="F14422">
        <v>8</v>
      </c>
      <c r="G14422">
        <v>8124</v>
      </c>
      <c r="H14422">
        <v>0.42028903387437799</v>
      </c>
      <c r="I14422">
        <v>0.99999999999997702</v>
      </c>
      <c r="J14422">
        <v>0.95041217501583097</v>
      </c>
      <c r="K14422" t="s">
        <v>23957</v>
      </c>
      <c r="L14422">
        <v>1</v>
      </c>
      <c r="M14422" t="s">
        <v>5133</v>
      </c>
      <c r="N14422">
        <v>0.125</v>
      </c>
      <c r="O14422">
        <v>1.8691588785046699E-3</v>
      </c>
    </row>
    <row r="14423" spans="1:15">
      <c r="A14423" t="s">
        <v>15784</v>
      </c>
      <c r="B14423" t="s">
        <v>23518</v>
      </c>
      <c r="C14423" t="s">
        <v>15785</v>
      </c>
      <c r="D14423">
        <v>1</v>
      </c>
      <c r="E14423">
        <v>787</v>
      </c>
      <c r="F14423">
        <v>7</v>
      </c>
      <c r="G14423">
        <v>7393</v>
      </c>
      <c r="H14423">
        <v>0.54534917443390396</v>
      </c>
      <c r="I14423">
        <v>1</v>
      </c>
      <c r="J14423">
        <v>0.966855260484069</v>
      </c>
      <c r="K14423" t="s">
        <v>23961</v>
      </c>
      <c r="L14423">
        <v>1</v>
      </c>
      <c r="M14423" t="s">
        <v>5133</v>
      </c>
      <c r="N14423">
        <v>0.14285714285714299</v>
      </c>
      <c r="O14423">
        <v>1.27064803049555E-3</v>
      </c>
    </row>
    <row r="14424" spans="1:15">
      <c r="A14424" t="s">
        <v>15784</v>
      </c>
      <c r="B14424" t="s">
        <v>23511</v>
      </c>
      <c r="C14424" t="s">
        <v>15785</v>
      </c>
      <c r="D14424">
        <v>6</v>
      </c>
      <c r="E14424">
        <v>6152</v>
      </c>
      <c r="F14424">
        <v>8</v>
      </c>
      <c r="G14424">
        <v>7804</v>
      </c>
      <c r="H14424">
        <v>0.77072248517942499</v>
      </c>
      <c r="I14424">
        <v>0.968912233598893</v>
      </c>
      <c r="J14424">
        <v>0.832812322140707</v>
      </c>
      <c r="K14424" t="s">
        <v>32655</v>
      </c>
      <c r="L14424">
        <v>6</v>
      </c>
      <c r="M14424" t="s">
        <v>5133</v>
      </c>
      <c r="N14424">
        <v>0.75</v>
      </c>
      <c r="O14424">
        <v>9.7529258777633303E-4</v>
      </c>
    </row>
    <row r="14425" spans="1:15">
      <c r="A14425" t="s">
        <v>15786</v>
      </c>
      <c r="B14425" t="s">
        <v>23518</v>
      </c>
      <c r="C14425" t="s">
        <v>15787</v>
      </c>
      <c r="D14425">
        <v>1</v>
      </c>
      <c r="E14425">
        <v>787</v>
      </c>
      <c r="F14425">
        <v>1</v>
      </c>
      <c r="G14425">
        <v>7393</v>
      </c>
      <c r="H14425">
        <v>0.106452049235764</v>
      </c>
      <c r="I14425">
        <v>0.63266972740240601</v>
      </c>
      <c r="J14425">
        <v>0.61170005408803896</v>
      </c>
      <c r="K14425" t="s">
        <v>30566</v>
      </c>
      <c r="L14425">
        <v>1</v>
      </c>
      <c r="M14425" t="s">
        <v>1463</v>
      </c>
      <c r="N14425">
        <v>1</v>
      </c>
      <c r="O14425">
        <v>1.27064803049555E-3</v>
      </c>
    </row>
    <row r="14426" spans="1:15">
      <c r="A14426" t="s">
        <v>15788</v>
      </c>
      <c r="B14426" t="s">
        <v>23518</v>
      </c>
      <c r="C14426" t="s">
        <v>15789</v>
      </c>
      <c r="D14426">
        <v>1</v>
      </c>
      <c r="E14426">
        <v>787</v>
      </c>
      <c r="F14426">
        <v>8</v>
      </c>
      <c r="G14426">
        <v>7393</v>
      </c>
      <c r="H14426">
        <v>0.59379355565791103</v>
      </c>
      <c r="I14426">
        <v>1</v>
      </c>
      <c r="J14426">
        <v>0.966855260484069</v>
      </c>
      <c r="K14426" t="s">
        <v>27064</v>
      </c>
      <c r="L14426">
        <v>1</v>
      </c>
      <c r="M14426" t="s">
        <v>1463</v>
      </c>
      <c r="N14426">
        <v>0.125</v>
      </c>
      <c r="O14426">
        <v>1.27064803049555E-3</v>
      </c>
    </row>
    <row r="14427" spans="1:15">
      <c r="A14427" t="s">
        <v>15788</v>
      </c>
      <c r="B14427" t="s">
        <v>23511</v>
      </c>
      <c r="C14427" t="s">
        <v>15789</v>
      </c>
      <c r="D14427">
        <v>6</v>
      </c>
      <c r="E14427">
        <v>6152</v>
      </c>
      <c r="F14427">
        <v>8</v>
      </c>
      <c r="G14427">
        <v>7804</v>
      </c>
      <c r="H14427">
        <v>0.77072248517942499</v>
      </c>
      <c r="I14427">
        <v>0.968912233598893</v>
      </c>
      <c r="J14427">
        <v>0.832812322140707</v>
      </c>
      <c r="K14427" t="s">
        <v>30471</v>
      </c>
      <c r="L14427">
        <v>6</v>
      </c>
      <c r="M14427" t="s">
        <v>1463</v>
      </c>
      <c r="N14427">
        <v>0.75</v>
      </c>
      <c r="O14427">
        <v>9.7529258777633303E-4</v>
      </c>
    </row>
    <row r="14428" spans="1:15">
      <c r="A14428" t="s">
        <v>15790</v>
      </c>
      <c r="B14428" t="s">
        <v>23511</v>
      </c>
      <c r="C14428" t="s">
        <v>15791</v>
      </c>
      <c r="D14428">
        <v>6</v>
      </c>
      <c r="E14428">
        <v>6152</v>
      </c>
      <c r="F14428">
        <v>12</v>
      </c>
      <c r="G14428">
        <v>7804</v>
      </c>
      <c r="H14428">
        <v>0.99457238208625698</v>
      </c>
      <c r="I14428">
        <v>1</v>
      </c>
      <c r="J14428">
        <v>0.85953329234717102</v>
      </c>
      <c r="K14428" t="s">
        <v>32656</v>
      </c>
      <c r="L14428">
        <v>6</v>
      </c>
      <c r="M14428" t="s">
        <v>5133</v>
      </c>
      <c r="N14428">
        <v>0.5</v>
      </c>
      <c r="O14428">
        <v>9.7529258777633303E-4</v>
      </c>
    </row>
    <row r="14429" spans="1:15">
      <c r="A14429" t="s">
        <v>15790</v>
      </c>
      <c r="B14429" t="s">
        <v>23518</v>
      </c>
      <c r="C14429" t="s">
        <v>15791</v>
      </c>
      <c r="D14429">
        <v>3</v>
      </c>
      <c r="E14429">
        <v>787</v>
      </c>
      <c r="F14429">
        <v>9</v>
      </c>
      <c r="G14429">
        <v>7393</v>
      </c>
      <c r="H14429">
        <v>6.18696579338361E-2</v>
      </c>
      <c r="I14429">
        <v>0.63266972740240601</v>
      </c>
      <c r="J14429">
        <v>0.61170005408803896</v>
      </c>
      <c r="K14429" t="s">
        <v>32657</v>
      </c>
      <c r="L14429">
        <v>3</v>
      </c>
      <c r="M14429" t="s">
        <v>5133</v>
      </c>
      <c r="N14429">
        <v>0.33333333333333298</v>
      </c>
      <c r="O14429">
        <v>3.8119440914866601E-3</v>
      </c>
    </row>
    <row r="14430" spans="1:15">
      <c r="A14430" t="s">
        <v>15790</v>
      </c>
      <c r="B14430" t="s">
        <v>23513</v>
      </c>
      <c r="C14430" t="s">
        <v>15791</v>
      </c>
      <c r="D14430">
        <v>3</v>
      </c>
      <c r="E14430">
        <v>535</v>
      </c>
      <c r="F14430">
        <v>13</v>
      </c>
      <c r="G14430">
        <v>8124</v>
      </c>
      <c r="H14430">
        <v>4.9491240634379201E-2</v>
      </c>
      <c r="I14430">
        <v>0.448760549738495</v>
      </c>
      <c r="J14430">
        <v>0.42650749013827299</v>
      </c>
      <c r="K14430" t="s">
        <v>27283</v>
      </c>
      <c r="L14430">
        <v>3</v>
      </c>
      <c r="M14430" t="s">
        <v>5133</v>
      </c>
      <c r="N14430">
        <v>0.230769230769231</v>
      </c>
      <c r="O14430">
        <v>5.60747663551402E-3</v>
      </c>
    </row>
    <row r="14431" spans="1:15">
      <c r="A14431" t="s">
        <v>15792</v>
      </c>
      <c r="B14431" t="s">
        <v>23518</v>
      </c>
      <c r="C14431" t="s">
        <v>15793</v>
      </c>
      <c r="D14431">
        <v>2</v>
      </c>
      <c r="E14431">
        <v>787</v>
      </c>
      <c r="F14431">
        <v>5</v>
      </c>
      <c r="G14431">
        <v>7393</v>
      </c>
      <c r="H14431">
        <v>9.1006533730773498E-2</v>
      </c>
      <c r="I14431">
        <v>0.63266972740240601</v>
      </c>
      <c r="J14431">
        <v>0.61170005408803896</v>
      </c>
      <c r="K14431" t="s">
        <v>32658</v>
      </c>
      <c r="L14431">
        <v>2</v>
      </c>
      <c r="M14431" t="s">
        <v>5133</v>
      </c>
      <c r="N14431">
        <v>0.4</v>
      </c>
      <c r="O14431">
        <v>2.5412960609911099E-3</v>
      </c>
    </row>
    <row r="14432" spans="1:15">
      <c r="A14432" t="s">
        <v>15792</v>
      </c>
      <c r="B14432" t="s">
        <v>23511</v>
      </c>
      <c r="C14432" t="s">
        <v>15793</v>
      </c>
      <c r="D14432">
        <v>3</v>
      </c>
      <c r="E14432">
        <v>6152</v>
      </c>
      <c r="F14432">
        <v>5</v>
      </c>
      <c r="G14432">
        <v>7804</v>
      </c>
      <c r="H14432">
        <v>0.93277286492067202</v>
      </c>
      <c r="I14432">
        <v>1</v>
      </c>
      <c r="J14432">
        <v>0.85953329234717102</v>
      </c>
      <c r="K14432" t="s">
        <v>32659</v>
      </c>
      <c r="L14432">
        <v>3</v>
      </c>
      <c r="M14432" t="s">
        <v>5133</v>
      </c>
      <c r="N14432">
        <v>0.6</v>
      </c>
      <c r="O14432">
        <v>4.8764629388816603E-4</v>
      </c>
    </row>
    <row r="14433" spans="1:15">
      <c r="A14433" t="s">
        <v>15794</v>
      </c>
      <c r="B14433" t="s">
        <v>23511</v>
      </c>
      <c r="C14433" t="s">
        <v>15795</v>
      </c>
      <c r="D14433">
        <v>1</v>
      </c>
      <c r="E14433">
        <v>6152</v>
      </c>
      <c r="F14433">
        <v>1</v>
      </c>
      <c r="G14433">
        <v>7804</v>
      </c>
      <c r="H14433">
        <v>0.788313685289595</v>
      </c>
      <c r="I14433">
        <v>0.968912233598893</v>
      </c>
      <c r="J14433">
        <v>0.832812322140707</v>
      </c>
      <c r="K14433" t="s">
        <v>32660</v>
      </c>
      <c r="L14433">
        <v>1</v>
      </c>
      <c r="M14433" t="s">
        <v>5133</v>
      </c>
      <c r="N14433">
        <v>1</v>
      </c>
      <c r="O14433">
        <v>1.6254876462938901E-4</v>
      </c>
    </row>
    <row r="14434" spans="1:15">
      <c r="A14434" t="s">
        <v>15796</v>
      </c>
      <c r="B14434" t="s">
        <v>23511</v>
      </c>
      <c r="C14434" t="s">
        <v>15797</v>
      </c>
      <c r="D14434">
        <v>16</v>
      </c>
      <c r="E14434">
        <v>6152</v>
      </c>
      <c r="F14434">
        <v>20</v>
      </c>
      <c r="G14434">
        <v>7804</v>
      </c>
      <c r="H14434">
        <v>0.57841027067460704</v>
      </c>
      <c r="I14434">
        <v>0.968912233598893</v>
      </c>
      <c r="J14434">
        <v>0.832812322140707</v>
      </c>
      <c r="K14434" t="s">
        <v>32661</v>
      </c>
      <c r="L14434">
        <v>16</v>
      </c>
      <c r="M14434" t="s">
        <v>5133</v>
      </c>
      <c r="N14434">
        <v>0.8</v>
      </c>
      <c r="O14434">
        <v>2.6007802340702198E-3</v>
      </c>
    </row>
    <row r="14435" spans="1:15">
      <c r="A14435" t="s">
        <v>15796</v>
      </c>
      <c r="B14435" t="s">
        <v>23518</v>
      </c>
      <c r="C14435" t="s">
        <v>15797</v>
      </c>
      <c r="D14435">
        <v>1</v>
      </c>
      <c r="E14435">
        <v>787</v>
      </c>
      <c r="F14435">
        <v>18</v>
      </c>
      <c r="G14435">
        <v>7393</v>
      </c>
      <c r="H14435">
        <v>0.86846268112120695</v>
      </c>
      <c r="I14435">
        <v>1</v>
      </c>
      <c r="J14435">
        <v>0.966855260484069</v>
      </c>
      <c r="K14435" t="s">
        <v>30045</v>
      </c>
      <c r="L14435">
        <v>1</v>
      </c>
      <c r="M14435" t="s">
        <v>5133</v>
      </c>
      <c r="N14435">
        <v>5.5555555555555601E-2</v>
      </c>
      <c r="O14435">
        <v>1.27064803049555E-3</v>
      </c>
    </row>
    <row r="14436" spans="1:15">
      <c r="A14436" t="s">
        <v>15796</v>
      </c>
      <c r="B14436" t="s">
        <v>23513</v>
      </c>
      <c r="C14436" t="s">
        <v>15797</v>
      </c>
      <c r="D14436">
        <v>3</v>
      </c>
      <c r="E14436">
        <v>535</v>
      </c>
      <c r="F14436">
        <v>22</v>
      </c>
      <c r="G14436">
        <v>8124</v>
      </c>
      <c r="H14436">
        <v>0.17337112747789299</v>
      </c>
      <c r="I14436">
        <v>0.75508452473579202</v>
      </c>
      <c r="J14436">
        <v>0.71764152547495597</v>
      </c>
      <c r="K14436" t="s">
        <v>32662</v>
      </c>
      <c r="L14436">
        <v>3</v>
      </c>
      <c r="M14436" t="s">
        <v>5133</v>
      </c>
      <c r="N14436">
        <v>0.13636363636363599</v>
      </c>
      <c r="O14436">
        <v>5.60747663551402E-3</v>
      </c>
    </row>
    <row r="14437" spans="1:15">
      <c r="A14437" t="s">
        <v>15798</v>
      </c>
      <c r="B14437" t="s">
        <v>23513</v>
      </c>
      <c r="C14437" t="s">
        <v>15799</v>
      </c>
      <c r="D14437">
        <v>1</v>
      </c>
      <c r="E14437">
        <v>535</v>
      </c>
      <c r="F14437">
        <v>1</v>
      </c>
      <c r="G14437">
        <v>8124</v>
      </c>
      <c r="H14437">
        <v>6.5854258985721295E-2</v>
      </c>
      <c r="I14437">
        <v>0.448760549738495</v>
      </c>
      <c r="J14437">
        <v>0.42650749013827299</v>
      </c>
      <c r="K14437" t="s">
        <v>24980</v>
      </c>
      <c r="L14437">
        <v>1</v>
      </c>
      <c r="M14437" t="s">
        <v>5133</v>
      </c>
      <c r="N14437">
        <v>1</v>
      </c>
      <c r="O14437">
        <v>1.8691588785046699E-3</v>
      </c>
    </row>
    <row r="14438" spans="1:15">
      <c r="A14438" t="s">
        <v>15800</v>
      </c>
      <c r="B14438" t="s">
        <v>23511</v>
      </c>
      <c r="C14438" t="s">
        <v>15801</v>
      </c>
      <c r="D14438">
        <v>5</v>
      </c>
      <c r="E14438">
        <v>6152</v>
      </c>
      <c r="F14438">
        <v>6</v>
      </c>
      <c r="G14438">
        <v>7804</v>
      </c>
      <c r="H14438">
        <v>0.62665052091531404</v>
      </c>
      <c r="I14438">
        <v>0.968912233598893</v>
      </c>
      <c r="J14438">
        <v>0.832812322140707</v>
      </c>
      <c r="K14438" t="s">
        <v>31709</v>
      </c>
      <c r="L14438">
        <v>5</v>
      </c>
      <c r="M14438" t="s">
        <v>5133</v>
      </c>
      <c r="N14438">
        <v>0.83333333333333304</v>
      </c>
      <c r="O14438">
        <v>8.1274382314694405E-4</v>
      </c>
    </row>
    <row r="14439" spans="1:15">
      <c r="A14439" t="s">
        <v>15800</v>
      </c>
      <c r="B14439" t="s">
        <v>23518</v>
      </c>
      <c r="C14439" t="s">
        <v>15801</v>
      </c>
      <c r="D14439">
        <v>1</v>
      </c>
      <c r="E14439">
        <v>787</v>
      </c>
      <c r="F14439">
        <v>6</v>
      </c>
      <c r="G14439">
        <v>7393</v>
      </c>
      <c r="H14439">
        <v>0.49113550780958298</v>
      </c>
      <c r="I14439">
        <v>1</v>
      </c>
      <c r="J14439">
        <v>0.966855260484069</v>
      </c>
      <c r="K14439" t="s">
        <v>30045</v>
      </c>
      <c r="L14439">
        <v>1</v>
      </c>
      <c r="M14439" t="s">
        <v>5133</v>
      </c>
      <c r="N14439">
        <v>0.16666666666666699</v>
      </c>
      <c r="O14439">
        <v>1.27064803049555E-3</v>
      </c>
    </row>
    <row r="14440" spans="1:15">
      <c r="A14440" t="s">
        <v>15802</v>
      </c>
      <c r="B14440" t="s">
        <v>23511</v>
      </c>
      <c r="C14440" t="s">
        <v>15803</v>
      </c>
      <c r="D14440">
        <v>6</v>
      </c>
      <c r="E14440">
        <v>6152</v>
      </c>
      <c r="F14440">
        <v>6</v>
      </c>
      <c r="G14440">
        <v>7804</v>
      </c>
      <c r="H14440">
        <v>0.23986678822258201</v>
      </c>
      <c r="I14440">
        <v>0.71382528017432401</v>
      </c>
      <c r="J14440">
        <v>0.61355659322887801</v>
      </c>
      <c r="K14440" t="s">
        <v>32663</v>
      </c>
      <c r="L14440">
        <v>6</v>
      </c>
      <c r="M14440" t="s">
        <v>5133</v>
      </c>
      <c r="N14440">
        <v>1</v>
      </c>
      <c r="O14440">
        <v>9.7529258777633303E-4</v>
      </c>
    </row>
    <row r="14441" spans="1:15">
      <c r="A14441" t="s">
        <v>15804</v>
      </c>
      <c r="B14441" t="s">
        <v>23511</v>
      </c>
      <c r="C14441" t="s">
        <v>15805</v>
      </c>
      <c r="D14441">
        <v>12</v>
      </c>
      <c r="E14441">
        <v>6152</v>
      </c>
      <c r="F14441">
        <v>16</v>
      </c>
      <c r="G14441">
        <v>7804</v>
      </c>
      <c r="H14441">
        <v>0.76212012180302802</v>
      </c>
      <c r="I14441">
        <v>0.968912233598893</v>
      </c>
      <c r="J14441">
        <v>0.832812322140707</v>
      </c>
      <c r="K14441" t="s">
        <v>31717</v>
      </c>
      <c r="L14441">
        <v>12</v>
      </c>
      <c r="M14441" t="s">
        <v>5133</v>
      </c>
      <c r="N14441">
        <v>0.75</v>
      </c>
      <c r="O14441">
        <v>1.95058517555267E-3</v>
      </c>
    </row>
    <row r="14442" spans="1:15">
      <c r="A14442" t="s">
        <v>15804</v>
      </c>
      <c r="B14442" t="s">
        <v>23518</v>
      </c>
      <c r="C14442" t="s">
        <v>15805</v>
      </c>
      <c r="D14442">
        <v>3</v>
      </c>
      <c r="E14442">
        <v>787</v>
      </c>
      <c r="F14442">
        <v>16</v>
      </c>
      <c r="G14442">
        <v>7393</v>
      </c>
      <c r="H14442">
        <v>0.23864119607454401</v>
      </c>
      <c r="I14442">
        <v>0.94782350757290601</v>
      </c>
      <c r="J14442">
        <v>0.91640814430732698</v>
      </c>
      <c r="K14442" t="s">
        <v>26144</v>
      </c>
      <c r="L14442">
        <v>3</v>
      </c>
      <c r="M14442" t="s">
        <v>5133</v>
      </c>
      <c r="N14442">
        <v>0.1875</v>
      </c>
      <c r="O14442">
        <v>3.8119440914866601E-3</v>
      </c>
    </row>
    <row r="14443" spans="1:15">
      <c r="A14443" t="s">
        <v>15804</v>
      </c>
      <c r="B14443" t="s">
        <v>23513</v>
      </c>
      <c r="C14443" t="s">
        <v>15805</v>
      </c>
      <c r="D14443">
        <v>1</v>
      </c>
      <c r="E14443">
        <v>535</v>
      </c>
      <c r="F14443">
        <v>21</v>
      </c>
      <c r="G14443">
        <v>8124</v>
      </c>
      <c r="H14443">
        <v>0.76126581765353996</v>
      </c>
      <c r="I14443">
        <v>0.99999999999997702</v>
      </c>
      <c r="J14443">
        <v>0.95041217501583097</v>
      </c>
      <c r="K14443" t="s">
        <v>23688</v>
      </c>
      <c r="L14443">
        <v>1</v>
      </c>
      <c r="M14443" t="s">
        <v>5133</v>
      </c>
      <c r="N14443">
        <v>4.7619047619047603E-2</v>
      </c>
      <c r="O14443">
        <v>1.8691588785046699E-3</v>
      </c>
    </row>
    <row r="14444" spans="1:15">
      <c r="A14444" t="s">
        <v>15806</v>
      </c>
      <c r="B14444" t="s">
        <v>23513</v>
      </c>
      <c r="C14444" t="s">
        <v>15807</v>
      </c>
      <c r="D14444">
        <v>1</v>
      </c>
      <c r="E14444">
        <v>535</v>
      </c>
      <c r="F14444">
        <v>40</v>
      </c>
      <c r="G14444">
        <v>8124</v>
      </c>
      <c r="H14444">
        <v>0.93489173986920704</v>
      </c>
      <c r="I14444">
        <v>0.99999999999997702</v>
      </c>
      <c r="J14444">
        <v>0.95041217501583097</v>
      </c>
      <c r="K14444" t="s">
        <v>23688</v>
      </c>
      <c r="L14444">
        <v>1</v>
      </c>
      <c r="M14444" t="s">
        <v>5133</v>
      </c>
      <c r="N14444">
        <v>2.5000000000000001E-2</v>
      </c>
      <c r="O14444">
        <v>1.8691588785046699E-3</v>
      </c>
    </row>
    <row r="14445" spans="1:15">
      <c r="A14445" t="s">
        <v>15806</v>
      </c>
      <c r="B14445" t="s">
        <v>23518</v>
      </c>
      <c r="C14445" t="s">
        <v>15807</v>
      </c>
      <c r="D14445">
        <v>3</v>
      </c>
      <c r="E14445">
        <v>787</v>
      </c>
      <c r="F14445">
        <v>33</v>
      </c>
      <c r="G14445">
        <v>7393</v>
      </c>
      <c r="H14445">
        <v>0.69777588881732999</v>
      </c>
      <c r="I14445">
        <v>1</v>
      </c>
      <c r="J14445">
        <v>0.966855260484069</v>
      </c>
      <c r="K14445" t="s">
        <v>26144</v>
      </c>
      <c r="L14445">
        <v>3</v>
      </c>
      <c r="M14445" t="s">
        <v>5133</v>
      </c>
      <c r="N14445">
        <v>9.0909090909090898E-2</v>
      </c>
      <c r="O14445">
        <v>3.8119440914866601E-3</v>
      </c>
    </row>
    <row r="14446" spans="1:15">
      <c r="A14446" t="s">
        <v>15806</v>
      </c>
      <c r="B14446" t="s">
        <v>23511</v>
      </c>
      <c r="C14446" t="s">
        <v>15807</v>
      </c>
      <c r="D14446">
        <v>30</v>
      </c>
      <c r="E14446">
        <v>6152</v>
      </c>
      <c r="F14446">
        <v>34</v>
      </c>
      <c r="G14446">
        <v>7804</v>
      </c>
      <c r="H14446">
        <v>0.124772206252049</v>
      </c>
      <c r="I14446">
        <v>0.50199524746686597</v>
      </c>
      <c r="J14446">
        <v>0.431481627797828</v>
      </c>
      <c r="K14446" t="s">
        <v>32664</v>
      </c>
      <c r="L14446">
        <v>30</v>
      </c>
      <c r="M14446" t="s">
        <v>5133</v>
      </c>
      <c r="N14446">
        <v>0.88235294117647101</v>
      </c>
      <c r="O14446">
        <v>4.8764629388816597E-3</v>
      </c>
    </row>
    <row r="14447" spans="1:15">
      <c r="A14447" t="s">
        <v>15808</v>
      </c>
      <c r="B14447" t="s">
        <v>23511</v>
      </c>
      <c r="C14447" t="s">
        <v>15809</v>
      </c>
      <c r="D14447">
        <v>4</v>
      </c>
      <c r="E14447">
        <v>6152</v>
      </c>
      <c r="F14447">
        <v>7</v>
      </c>
      <c r="G14447">
        <v>7804</v>
      </c>
      <c r="H14447">
        <v>0.95957928989840302</v>
      </c>
      <c r="I14447">
        <v>1</v>
      </c>
      <c r="J14447">
        <v>0.85953329234717102</v>
      </c>
      <c r="K14447" t="s">
        <v>32665</v>
      </c>
      <c r="L14447">
        <v>4</v>
      </c>
      <c r="M14447" t="s">
        <v>5133</v>
      </c>
      <c r="N14447">
        <v>0.57142857142857095</v>
      </c>
      <c r="O14447">
        <v>6.5019505851755496E-4</v>
      </c>
    </row>
    <row r="14448" spans="1:15">
      <c r="A14448" t="s">
        <v>15810</v>
      </c>
      <c r="B14448" t="s">
        <v>23518</v>
      </c>
      <c r="C14448" t="s">
        <v>15811</v>
      </c>
      <c r="D14448">
        <v>1</v>
      </c>
      <c r="E14448">
        <v>787</v>
      </c>
      <c r="F14448">
        <v>53</v>
      </c>
      <c r="G14448">
        <v>7393</v>
      </c>
      <c r="H14448">
        <v>0.99749069021879799</v>
      </c>
      <c r="I14448">
        <v>1</v>
      </c>
      <c r="J14448">
        <v>0.966855260484069</v>
      </c>
      <c r="K14448" t="s">
        <v>26135</v>
      </c>
      <c r="L14448">
        <v>1</v>
      </c>
      <c r="M14448" t="s">
        <v>5133</v>
      </c>
      <c r="N14448">
        <v>1.88679245283019E-2</v>
      </c>
      <c r="O14448">
        <v>1.27064803049555E-3</v>
      </c>
    </row>
    <row r="14449" spans="1:15">
      <c r="A14449" t="s">
        <v>15810</v>
      </c>
      <c r="B14449" t="s">
        <v>23511</v>
      </c>
      <c r="C14449" t="s">
        <v>15811</v>
      </c>
      <c r="D14449">
        <v>53</v>
      </c>
      <c r="E14449">
        <v>6152</v>
      </c>
      <c r="F14449">
        <v>58</v>
      </c>
      <c r="G14449">
        <v>7804</v>
      </c>
      <c r="H14449">
        <v>9.3249803831142505E-3</v>
      </c>
      <c r="I14449">
        <v>8.0389169765113705E-2</v>
      </c>
      <c r="J14449">
        <v>6.9097167757263794E-2</v>
      </c>
      <c r="K14449" t="s">
        <v>32666</v>
      </c>
      <c r="L14449">
        <v>53</v>
      </c>
      <c r="M14449" t="s">
        <v>5133</v>
      </c>
      <c r="N14449">
        <v>0.91379310344827602</v>
      </c>
      <c r="O14449">
        <v>8.6150845253576101E-3</v>
      </c>
    </row>
    <row r="14450" spans="1:15">
      <c r="A14450" t="s">
        <v>15810</v>
      </c>
      <c r="B14450" t="s">
        <v>23513</v>
      </c>
      <c r="C14450" t="s">
        <v>15811</v>
      </c>
      <c r="D14450">
        <v>1</v>
      </c>
      <c r="E14450">
        <v>535</v>
      </c>
      <c r="F14450">
        <v>60</v>
      </c>
      <c r="G14450">
        <v>8124</v>
      </c>
      <c r="H14450">
        <v>0.98347376599185499</v>
      </c>
      <c r="I14450">
        <v>0.99999999999997702</v>
      </c>
      <c r="J14450">
        <v>0.95041217501583097</v>
      </c>
      <c r="K14450" t="s">
        <v>25000</v>
      </c>
      <c r="L14450">
        <v>1</v>
      </c>
      <c r="M14450" t="s">
        <v>5133</v>
      </c>
      <c r="N14450">
        <v>1.6666666666666701E-2</v>
      </c>
      <c r="O14450">
        <v>1.8691588785046699E-3</v>
      </c>
    </row>
    <row r="14451" spans="1:15">
      <c r="A14451" t="s">
        <v>15812</v>
      </c>
      <c r="B14451" t="s">
        <v>23511</v>
      </c>
      <c r="C14451" t="s">
        <v>15813</v>
      </c>
      <c r="D14451">
        <v>4</v>
      </c>
      <c r="E14451">
        <v>6152</v>
      </c>
      <c r="F14451">
        <v>4</v>
      </c>
      <c r="G14451">
        <v>7804</v>
      </c>
      <c r="H14451">
        <v>0.38610601832086699</v>
      </c>
      <c r="I14451">
        <v>0.90829480295553899</v>
      </c>
      <c r="J14451">
        <v>0.78070962240619901</v>
      </c>
      <c r="K14451" t="s">
        <v>32667</v>
      </c>
      <c r="L14451">
        <v>4</v>
      </c>
      <c r="M14451" t="s">
        <v>5133</v>
      </c>
      <c r="N14451">
        <v>1</v>
      </c>
      <c r="O14451">
        <v>6.5019505851755496E-4</v>
      </c>
    </row>
    <row r="14452" spans="1:15">
      <c r="A14452" t="s">
        <v>15814</v>
      </c>
      <c r="B14452" t="s">
        <v>23513</v>
      </c>
      <c r="C14452" t="s">
        <v>15815</v>
      </c>
      <c r="D14452">
        <v>4</v>
      </c>
      <c r="E14452">
        <v>535</v>
      </c>
      <c r="F14452">
        <v>59</v>
      </c>
      <c r="G14452">
        <v>8124</v>
      </c>
      <c r="H14452">
        <v>0.55051885300645198</v>
      </c>
      <c r="I14452">
        <v>0.99999999999997702</v>
      </c>
      <c r="J14452">
        <v>0.95041217501583097</v>
      </c>
      <c r="K14452" t="s">
        <v>32668</v>
      </c>
      <c r="L14452">
        <v>4</v>
      </c>
      <c r="M14452" t="s">
        <v>5133</v>
      </c>
      <c r="N14452">
        <v>6.7796610169491497E-2</v>
      </c>
      <c r="O14452">
        <v>7.4766355140186902E-3</v>
      </c>
    </row>
    <row r="14453" spans="1:15">
      <c r="A14453" t="s">
        <v>15814</v>
      </c>
      <c r="B14453" t="s">
        <v>23518</v>
      </c>
      <c r="C14453" t="s">
        <v>15815</v>
      </c>
      <c r="D14453">
        <v>3</v>
      </c>
      <c r="E14453">
        <v>787</v>
      </c>
      <c r="F14453">
        <v>47</v>
      </c>
      <c r="G14453">
        <v>7393</v>
      </c>
      <c r="H14453">
        <v>0.89014936467621297</v>
      </c>
      <c r="I14453">
        <v>1</v>
      </c>
      <c r="J14453">
        <v>0.966855260484069</v>
      </c>
      <c r="K14453" t="s">
        <v>32669</v>
      </c>
      <c r="L14453">
        <v>3</v>
      </c>
      <c r="M14453" t="s">
        <v>5133</v>
      </c>
      <c r="N14453">
        <v>6.3829787234042507E-2</v>
      </c>
      <c r="O14453">
        <v>3.8119440914866601E-3</v>
      </c>
    </row>
    <row r="14454" spans="1:15">
      <c r="A14454" t="s">
        <v>15814</v>
      </c>
      <c r="B14454" t="s">
        <v>23511</v>
      </c>
      <c r="C14454" t="s">
        <v>15815</v>
      </c>
      <c r="D14454">
        <v>50</v>
      </c>
      <c r="E14454">
        <v>6152</v>
      </c>
      <c r="F14454">
        <v>59</v>
      </c>
      <c r="G14454">
        <v>7804</v>
      </c>
      <c r="H14454">
        <v>0.169904854367948</v>
      </c>
      <c r="I14454">
        <v>0.60434513093831699</v>
      </c>
      <c r="J14454">
        <v>0.51945476010939395</v>
      </c>
      <c r="K14454" t="s">
        <v>32670</v>
      </c>
      <c r="L14454">
        <v>50</v>
      </c>
      <c r="M14454" t="s">
        <v>5133</v>
      </c>
      <c r="N14454">
        <v>0.84745762711864403</v>
      </c>
      <c r="O14454">
        <v>8.1274382314694398E-3</v>
      </c>
    </row>
    <row r="14455" spans="1:15">
      <c r="A14455" t="s">
        <v>15816</v>
      </c>
      <c r="B14455" t="s">
        <v>23511</v>
      </c>
      <c r="C14455" t="s">
        <v>15817</v>
      </c>
      <c r="D14455">
        <v>2</v>
      </c>
      <c r="E14455">
        <v>6152</v>
      </c>
      <c r="F14455">
        <v>3</v>
      </c>
      <c r="G14455">
        <v>7804</v>
      </c>
      <c r="H14455">
        <v>0.88457550560319997</v>
      </c>
      <c r="I14455">
        <v>1</v>
      </c>
      <c r="J14455">
        <v>0.85953329234717102</v>
      </c>
      <c r="K14455" t="s">
        <v>32671</v>
      </c>
      <c r="L14455">
        <v>2</v>
      </c>
      <c r="M14455" t="s">
        <v>5133</v>
      </c>
      <c r="N14455">
        <v>0.66666666666666696</v>
      </c>
      <c r="O14455">
        <v>3.2509752925877802E-4</v>
      </c>
    </row>
    <row r="14456" spans="1:15">
      <c r="A14456" t="s">
        <v>15816</v>
      </c>
      <c r="B14456" t="s">
        <v>23513</v>
      </c>
      <c r="C14456" t="s">
        <v>15817</v>
      </c>
      <c r="D14456">
        <v>1</v>
      </c>
      <c r="E14456">
        <v>535</v>
      </c>
      <c r="F14456">
        <v>3</v>
      </c>
      <c r="G14456">
        <v>8124</v>
      </c>
      <c r="H14456">
        <v>0.184859247501582</v>
      </c>
      <c r="I14456">
        <v>0.75508452473579202</v>
      </c>
      <c r="J14456">
        <v>0.71764152547495597</v>
      </c>
      <c r="K14456" t="s">
        <v>25472</v>
      </c>
      <c r="L14456">
        <v>1</v>
      </c>
      <c r="M14456" t="s">
        <v>5133</v>
      </c>
      <c r="N14456">
        <v>0.33333333333333298</v>
      </c>
      <c r="O14456">
        <v>1.8691588785046699E-3</v>
      </c>
    </row>
    <row r="14457" spans="1:15">
      <c r="A14457" t="s">
        <v>15818</v>
      </c>
      <c r="B14457" t="s">
        <v>23513</v>
      </c>
      <c r="C14457" t="s">
        <v>15819</v>
      </c>
      <c r="D14457">
        <v>3</v>
      </c>
      <c r="E14457">
        <v>535</v>
      </c>
      <c r="F14457">
        <v>44</v>
      </c>
      <c r="G14457">
        <v>8124</v>
      </c>
      <c r="H14457">
        <v>0.56111262541248497</v>
      </c>
      <c r="I14457">
        <v>0.99999999999997702</v>
      </c>
      <c r="J14457">
        <v>0.95041217501583097</v>
      </c>
      <c r="K14457" t="s">
        <v>32672</v>
      </c>
      <c r="L14457">
        <v>3</v>
      </c>
      <c r="M14457" t="s">
        <v>5133</v>
      </c>
      <c r="N14457">
        <v>6.8181818181818205E-2</v>
      </c>
      <c r="O14457">
        <v>5.60747663551402E-3</v>
      </c>
    </row>
    <row r="14458" spans="1:15">
      <c r="A14458" t="s">
        <v>15818</v>
      </c>
      <c r="B14458" t="s">
        <v>23511</v>
      </c>
      <c r="C14458" t="s">
        <v>15819</v>
      </c>
      <c r="D14458">
        <v>36</v>
      </c>
      <c r="E14458">
        <v>6152</v>
      </c>
      <c r="F14458">
        <v>44</v>
      </c>
      <c r="G14458">
        <v>7804</v>
      </c>
      <c r="H14458">
        <v>0.39438696730065798</v>
      </c>
      <c r="I14458">
        <v>0.91525479399875698</v>
      </c>
      <c r="J14458">
        <v>0.78669196642228301</v>
      </c>
      <c r="K14458" t="s">
        <v>32673</v>
      </c>
      <c r="L14458">
        <v>36</v>
      </c>
      <c r="M14458" t="s">
        <v>5133</v>
      </c>
      <c r="N14458">
        <v>0.81818181818181801</v>
      </c>
      <c r="O14458">
        <v>5.8517555266580003E-3</v>
      </c>
    </row>
    <row r="14459" spans="1:15">
      <c r="A14459" t="s">
        <v>15818</v>
      </c>
      <c r="B14459" t="s">
        <v>23518</v>
      </c>
      <c r="C14459" t="s">
        <v>15819</v>
      </c>
      <c r="D14459">
        <v>3</v>
      </c>
      <c r="E14459">
        <v>787</v>
      </c>
      <c r="F14459">
        <v>33</v>
      </c>
      <c r="G14459">
        <v>7393</v>
      </c>
      <c r="H14459">
        <v>0.69777588881732999</v>
      </c>
      <c r="I14459">
        <v>1</v>
      </c>
      <c r="J14459">
        <v>0.966855260484069</v>
      </c>
      <c r="K14459" t="s">
        <v>32669</v>
      </c>
      <c r="L14459">
        <v>3</v>
      </c>
      <c r="M14459" t="s">
        <v>5133</v>
      </c>
      <c r="N14459">
        <v>9.0909090909090898E-2</v>
      </c>
      <c r="O14459">
        <v>3.8119440914866601E-3</v>
      </c>
    </row>
    <row r="14460" spans="1:15">
      <c r="A14460" t="s">
        <v>15820</v>
      </c>
      <c r="B14460" t="s">
        <v>23511</v>
      </c>
      <c r="C14460" t="s">
        <v>15821</v>
      </c>
      <c r="D14460">
        <v>19</v>
      </c>
      <c r="E14460">
        <v>6152</v>
      </c>
      <c r="F14460">
        <v>22</v>
      </c>
      <c r="G14460">
        <v>7804</v>
      </c>
      <c r="H14460">
        <v>0.284610565096101</v>
      </c>
      <c r="I14460">
        <v>0.807955886208509</v>
      </c>
      <c r="J14460">
        <v>0.69446498294407599</v>
      </c>
      <c r="K14460" t="s">
        <v>32674</v>
      </c>
      <c r="L14460">
        <v>19</v>
      </c>
      <c r="M14460" t="s">
        <v>5133</v>
      </c>
      <c r="N14460">
        <v>0.86363636363636398</v>
      </c>
      <c r="O14460">
        <v>3.0884265279583901E-3</v>
      </c>
    </row>
    <row r="14461" spans="1:15">
      <c r="A14461" t="s">
        <v>15820</v>
      </c>
      <c r="B14461" t="s">
        <v>23518</v>
      </c>
      <c r="C14461" t="s">
        <v>15821</v>
      </c>
      <c r="D14461">
        <v>2</v>
      </c>
      <c r="E14461">
        <v>787</v>
      </c>
      <c r="F14461">
        <v>20</v>
      </c>
      <c r="G14461">
        <v>7393</v>
      </c>
      <c r="H14461">
        <v>0.64423125616468901</v>
      </c>
      <c r="I14461">
        <v>1</v>
      </c>
      <c r="J14461">
        <v>0.966855260484069</v>
      </c>
      <c r="K14461" t="s">
        <v>29799</v>
      </c>
      <c r="L14461">
        <v>2</v>
      </c>
      <c r="M14461" t="s">
        <v>5133</v>
      </c>
      <c r="N14461">
        <v>0.1</v>
      </c>
      <c r="O14461">
        <v>2.5412960609911099E-3</v>
      </c>
    </row>
    <row r="14462" spans="1:15">
      <c r="A14462" t="s">
        <v>15822</v>
      </c>
      <c r="B14462" t="s">
        <v>23518</v>
      </c>
      <c r="C14462" t="s">
        <v>15823</v>
      </c>
      <c r="D14462">
        <v>13</v>
      </c>
      <c r="E14462">
        <v>787</v>
      </c>
      <c r="F14462">
        <v>204</v>
      </c>
      <c r="G14462">
        <v>7393</v>
      </c>
      <c r="H14462">
        <v>0.98775946797530101</v>
      </c>
      <c r="I14462">
        <v>1</v>
      </c>
      <c r="J14462">
        <v>0.966855260484069</v>
      </c>
      <c r="K14462" t="s">
        <v>32675</v>
      </c>
      <c r="L14462">
        <v>13</v>
      </c>
      <c r="M14462" t="s">
        <v>5133</v>
      </c>
      <c r="N14462">
        <v>6.3725490196078399E-2</v>
      </c>
      <c r="O14462">
        <v>1.6518424396442199E-2</v>
      </c>
    </row>
    <row r="14463" spans="1:15">
      <c r="A14463" t="s">
        <v>15822</v>
      </c>
      <c r="B14463" t="s">
        <v>23513</v>
      </c>
      <c r="C14463" t="s">
        <v>15823</v>
      </c>
      <c r="D14463">
        <v>7</v>
      </c>
      <c r="E14463">
        <v>535</v>
      </c>
      <c r="F14463">
        <v>232</v>
      </c>
      <c r="G14463">
        <v>8124</v>
      </c>
      <c r="H14463">
        <v>0.99525447239502596</v>
      </c>
      <c r="I14463">
        <v>0.99999999999997702</v>
      </c>
      <c r="J14463">
        <v>0.95041217501583097</v>
      </c>
      <c r="K14463" t="s">
        <v>32676</v>
      </c>
      <c r="L14463">
        <v>7</v>
      </c>
      <c r="M14463" t="s">
        <v>5133</v>
      </c>
      <c r="N14463">
        <v>3.0172413793103401E-2</v>
      </c>
      <c r="O14463">
        <v>1.3084112149532701E-2</v>
      </c>
    </row>
    <row r="14464" spans="1:15">
      <c r="A14464" t="s">
        <v>15822</v>
      </c>
      <c r="B14464" t="s">
        <v>23511</v>
      </c>
      <c r="C14464" t="s">
        <v>15823</v>
      </c>
      <c r="D14464">
        <v>211</v>
      </c>
      <c r="E14464">
        <v>6152</v>
      </c>
      <c r="F14464">
        <v>237</v>
      </c>
      <c r="G14464">
        <v>7804</v>
      </c>
      <c r="H14464" s="34">
        <v>2.1998578679140402E-5</v>
      </c>
      <c r="I14464">
        <v>5.52489814020758E-4</v>
      </c>
      <c r="J14464">
        <v>4.7488338883353801E-4</v>
      </c>
      <c r="K14464" t="s">
        <v>32677</v>
      </c>
      <c r="L14464">
        <v>211</v>
      </c>
      <c r="M14464" t="s">
        <v>5133</v>
      </c>
      <c r="N14464">
        <v>0.89029535864978904</v>
      </c>
      <c r="O14464">
        <v>3.4297789336800999E-2</v>
      </c>
    </row>
    <row r="14465" spans="1:15">
      <c r="A14465" t="s">
        <v>15824</v>
      </c>
      <c r="B14465" t="s">
        <v>23513</v>
      </c>
      <c r="C14465" t="s">
        <v>15825</v>
      </c>
      <c r="D14465">
        <v>4</v>
      </c>
      <c r="E14465">
        <v>535</v>
      </c>
      <c r="F14465">
        <v>49</v>
      </c>
      <c r="G14465">
        <v>8124</v>
      </c>
      <c r="H14465">
        <v>0.405231809109109</v>
      </c>
      <c r="I14465">
        <v>0.99999999999997702</v>
      </c>
      <c r="J14465">
        <v>0.95041217501583097</v>
      </c>
      <c r="K14465" t="s">
        <v>32678</v>
      </c>
      <c r="L14465">
        <v>4</v>
      </c>
      <c r="M14465" t="s">
        <v>5133</v>
      </c>
      <c r="N14465">
        <v>8.1632653061224497E-2</v>
      </c>
      <c r="O14465">
        <v>7.4766355140186902E-3</v>
      </c>
    </row>
    <row r="14466" spans="1:15">
      <c r="A14466" t="s">
        <v>15824</v>
      </c>
      <c r="B14466" t="s">
        <v>23511</v>
      </c>
      <c r="C14466" t="s">
        <v>15825</v>
      </c>
      <c r="D14466">
        <v>45</v>
      </c>
      <c r="E14466">
        <v>6152</v>
      </c>
      <c r="F14466">
        <v>51</v>
      </c>
      <c r="G14466">
        <v>7804</v>
      </c>
      <c r="H14466">
        <v>6.3225239377751694E-2</v>
      </c>
      <c r="I14466">
        <v>0.32248732941666702</v>
      </c>
      <c r="J14466">
        <v>0.277188595993755</v>
      </c>
      <c r="K14466" t="s">
        <v>32679</v>
      </c>
      <c r="L14466">
        <v>45</v>
      </c>
      <c r="M14466" t="s">
        <v>5133</v>
      </c>
      <c r="N14466">
        <v>0.88235294117647101</v>
      </c>
      <c r="O14466">
        <v>7.3146944083225E-3</v>
      </c>
    </row>
    <row r="14467" spans="1:15">
      <c r="A14467" t="s">
        <v>15824</v>
      </c>
      <c r="B14467" t="s">
        <v>23518</v>
      </c>
      <c r="C14467" t="s">
        <v>15825</v>
      </c>
      <c r="D14467">
        <v>1</v>
      </c>
      <c r="E14467">
        <v>787</v>
      </c>
      <c r="F14467">
        <v>41</v>
      </c>
      <c r="G14467">
        <v>7393</v>
      </c>
      <c r="H14467">
        <v>0.99022602139123905</v>
      </c>
      <c r="I14467">
        <v>1</v>
      </c>
      <c r="J14467">
        <v>0.966855260484069</v>
      </c>
      <c r="K14467" t="s">
        <v>27857</v>
      </c>
      <c r="L14467">
        <v>1</v>
      </c>
      <c r="M14467" t="s">
        <v>5133</v>
      </c>
      <c r="N14467">
        <v>2.4390243902439001E-2</v>
      </c>
      <c r="O14467">
        <v>1.27064803049555E-3</v>
      </c>
    </row>
    <row r="14468" spans="1:15">
      <c r="A14468" t="s">
        <v>15826</v>
      </c>
      <c r="B14468" t="s">
        <v>23511</v>
      </c>
      <c r="C14468" t="s">
        <v>15827</v>
      </c>
      <c r="D14468">
        <v>64</v>
      </c>
      <c r="E14468">
        <v>6152</v>
      </c>
      <c r="F14468">
        <v>71</v>
      </c>
      <c r="G14468">
        <v>7804</v>
      </c>
      <c r="H14468">
        <v>9.5721706166553705E-3</v>
      </c>
      <c r="I14468">
        <v>8.1852631020996394E-2</v>
      </c>
      <c r="J14468">
        <v>7.0355061428755195E-2</v>
      </c>
      <c r="K14468" t="s">
        <v>32680</v>
      </c>
      <c r="L14468">
        <v>64</v>
      </c>
      <c r="M14468" t="s">
        <v>5133</v>
      </c>
      <c r="N14468">
        <v>0.90140845070422504</v>
      </c>
      <c r="O14468">
        <v>1.04031209362809E-2</v>
      </c>
    </row>
    <row r="14469" spans="1:15">
      <c r="A14469" t="s">
        <v>15826</v>
      </c>
      <c r="B14469" t="s">
        <v>23518</v>
      </c>
      <c r="C14469" t="s">
        <v>15827</v>
      </c>
      <c r="D14469">
        <v>6</v>
      </c>
      <c r="E14469">
        <v>787</v>
      </c>
      <c r="F14469">
        <v>62</v>
      </c>
      <c r="G14469">
        <v>7393</v>
      </c>
      <c r="H14469">
        <v>0.65912839202387097</v>
      </c>
      <c r="I14469">
        <v>1</v>
      </c>
      <c r="J14469">
        <v>0.966855260484069</v>
      </c>
      <c r="K14469" t="s">
        <v>32681</v>
      </c>
      <c r="L14469">
        <v>6</v>
      </c>
      <c r="M14469" t="s">
        <v>5133</v>
      </c>
      <c r="N14469">
        <v>9.6774193548387094E-2</v>
      </c>
      <c r="O14469">
        <v>7.6238881829733202E-3</v>
      </c>
    </row>
    <row r="14470" spans="1:15">
      <c r="A14470" t="s">
        <v>15828</v>
      </c>
      <c r="B14470" t="s">
        <v>23511</v>
      </c>
      <c r="C14470" t="s">
        <v>15829</v>
      </c>
      <c r="D14470">
        <v>5</v>
      </c>
      <c r="E14470">
        <v>6152</v>
      </c>
      <c r="F14470">
        <v>7</v>
      </c>
      <c r="G14470">
        <v>7804</v>
      </c>
      <c r="H14470">
        <v>0.83137607319657303</v>
      </c>
      <c r="I14470">
        <v>0.98923101772060196</v>
      </c>
      <c r="J14470">
        <v>0.85027699355333197</v>
      </c>
      <c r="K14470" t="s">
        <v>32682</v>
      </c>
      <c r="L14470">
        <v>5</v>
      </c>
      <c r="M14470" t="s">
        <v>5133</v>
      </c>
      <c r="N14470">
        <v>0.71428571428571397</v>
      </c>
      <c r="O14470">
        <v>8.1274382314694405E-4</v>
      </c>
    </row>
    <row r="14471" spans="1:15">
      <c r="A14471" t="s">
        <v>15828</v>
      </c>
      <c r="B14471" t="s">
        <v>23518</v>
      </c>
      <c r="C14471" t="s">
        <v>15829</v>
      </c>
      <c r="D14471">
        <v>2</v>
      </c>
      <c r="E14471">
        <v>787</v>
      </c>
      <c r="F14471">
        <v>6</v>
      </c>
      <c r="G14471">
        <v>7393</v>
      </c>
      <c r="H14471">
        <v>0.127121247527331</v>
      </c>
      <c r="I14471">
        <v>0.70232558016992197</v>
      </c>
      <c r="J14471">
        <v>0.67904718175981504</v>
      </c>
      <c r="K14471" t="s">
        <v>29799</v>
      </c>
      <c r="L14471">
        <v>2</v>
      </c>
      <c r="M14471" t="s">
        <v>5133</v>
      </c>
      <c r="N14471">
        <v>0.33333333333333298</v>
      </c>
      <c r="O14471">
        <v>2.5412960609911099E-3</v>
      </c>
    </row>
    <row r="14472" spans="1:15">
      <c r="A14472" t="s">
        <v>15830</v>
      </c>
      <c r="B14472" t="s">
        <v>23511</v>
      </c>
      <c r="C14472" t="s">
        <v>15831</v>
      </c>
      <c r="D14472">
        <v>1</v>
      </c>
      <c r="E14472">
        <v>6152</v>
      </c>
      <c r="F14472">
        <v>1</v>
      </c>
      <c r="G14472">
        <v>7804</v>
      </c>
      <c r="H14472">
        <v>0.788313685289595</v>
      </c>
      <c r="I14472">
        <v>0.968912233598893</v>
      </c>
      <c r="J14472">
        <v>0.832812322140707</v>
      </c>
      <c r="K14472" t="s">
        <v>29800</v>
      </c>
      <c r="L14472">
        <v>1</v>
      </c>
      <c r="M14472" t="s">
        <v>5133</v>
      </c>
      <c r="N14472">
        <v>1</v>
      </c>
      <c r="O14472">
        <v>1.6254876462938901E-4</v>
      </c>
    </row>
    <row r="14473" spans="1:15">
      <c r="A14473" t="s">
        <v>15832</v>
      </c>
      <c r="B14473" t="s">
        <v>23511</v>
      </c>
      <c r="C14473" t="s">
        <v>15833</v>
      </c>
      <c r="D14473">
        <v>1</v>
      </c>
      <c r="E14473">
        <v>6152</v>
      </c>
      <c r="F14473">
        <v>1</v>
      </c>
      <c r="G14473">
        <v>7804</v>
      </c>
      <c r="H14473">
        <v>0.788313685289595</v>
      </c>
      <c r="I14473">
        <v>0.968912233598893</v>
      </c>
      <c r="J14473">
        <v>0.832812322140707</v>
      </c>
      <c r="K14473" t="s">
        <v>32683</v>
      </c>
      <c r="L14473">
        <v>1</v>
      </c>
      <c r="M14473" t="s">
        <v>1463</v>
      </c>
      <c r="N14473">
        <v>1</v>
      </c>
      <c r="O14473">
        <v>1.6254876462938901E-4</v>
      </c>
    </row>
    <row r="14474" spans="1:15">
      <c r="A14474" t="s">
        <v>15834</v>
      </c>
      <c r="B14474" t="s">
        <v>23511</v>
      </c>
      <c r="C14474" t="s">
        <v>15835</v>
      </c>
      <c r="D14474">
        <v>1</v>
      </c>
      <c r="E14474">
        <v>6152</v>
      </c>
      <c r="F14474">
        <v>1</v>
      </c>
      <c r="G14474">
        <v>7804</v>
      </c>
      <c r="H14474">
        <v>0.788313685289595</v>
      </c>
      <c r="I14474">
        <v>0.968912233598893</v>
      </c>
      <c r="J14474">
        <v>0.832812322140707</v>
      </c>
      <c r="K14474" t="s">
        <v>32683</v>
      </c>
      <c r="L14474">
        <v>1</v>
      </c>
      <c r="M14474" t="s">
        <v>1463</v>
      </c>
      <c r="N14474">
        <v>1</v>
      </c>
      <c r="O14474">
        <v>1.6254876462938901E-4</v>
      </c>
    </row>
    <row r="14475" spans="1:15">
      <c r="A14475" t="s">
        <v>15836</v>
      </c>
      <c r="B14475" t="s">
        <v>23511</v>
      </c>
      <c r="C14475" t="s">
        <v>15837</v>
      </c>
      <c r="D14475">
        <v>7</v>
      </c>
      <c r="E14475">
        <v>6152</v>
      </c>
      <c r="F14475">
        <v>7</v>
      </c>
      <c r="G14475">
        <v>7804</v>
      </c>
      <c r="H14475">
        <v>0.18905120292587699</v>
      </c>
      <c r="I14475">
        <v>0.631132279689813</v>
      </c>
      <c r="J14475">
        <v>0.54247920626835999</v>
      </c>
      <c r="K14475" t="s">
        <v>23745</v>
      </c>
      <c r="L14475">
        <v>7</v>
      </c>
      <c r="M14475" t="s">
        <v>5133</v>
      </c>
      <c r="N14475">
        <v>1</v>
      </c>
      <c r="O14475">
        <v>1.13784135240572E-3</v>
      </c>
    </row>
    <row r="14476" spans="1:15">
      <c r="A14476" t="s">
        <v>15838</v>
      </c>
      <c r="B14476" t="s">
        <v>23518</v>
      </c>
      <c r="C14476" t="s">
        <v>15839</v>
      </c>
      <c r="D14476">
        <v>3</v>
      </c>
      <c r="E14476">
        <v>787</v>
      </c>
      <c r="F14476">
        <v>18</v>
      </c>
      <c r="G14476">
        <v>7393</v>
      </c>
      <c r="H14476">
        <v>0.2989610793636</v>
      </c>
      <c r="I14476">
        <v>0.99203470771967495</v>
      </c>
      <c r="J14476">
        <v>0.95915397574154404</v>
      </c>
      <c r="K14476" t="s">
        <v>32684</v>
      </c>
      <c r="L14476">
        <v>3</v>
      </c>
      <c r="M14476" t="s">
        <v>1463</v>
      </c>
      <c r="N14476">
        <v>0.16666666666666699</v>
      </c>
      <c r="O14476">
        <v>3.8119440914866601E-3</v>
      </c>
    </row>
    <row r="14477" spans="1:15">
      <c r="A14477" t="s">
        <v>15838</v>
      </c>
      <c r="B14477" t="s">
        <v>23511</v>
      </c>
      <c r="C14477" t="s">
        <v>15839</v>
      </c>
      <c r="D14477">
        <v>18</v>
      </c>
      <c r="E14477">
        <v>6152</v>
      </c>
      <c r="F14477">
        <v>21</v>
      </c>
      <c r="G14477">
        <v>7804</v>
      </c>
      <c r="H14477">
        <v>0.321566431459473</v>
      </c>
      <c r="I14477">
        <v>0.84399400632325094</v>
      </c>
      <c r="J14477">
        <v>0.72544094697630301</v>
      </c>
      <c r="K14477" t="s">
        <v>32685</v>
      </c>
      <c r="L14477">
        <v>18</v>
      </c>
      <c r="M14477" t="s">
        <v>1463</v>
      </c>
      <c r="N14477">
        <v>0.85714285714285698</v>
      </c>
      <c r="O14477">
        <v>2.9258777633290002E-3</v>
      </c>
    </row>
    <row r="14478" spans="1:15">
      <c r="A14478" t="s">
        <v>15840</v>
      </c>
      <c r="B14478" t="s">
        <v>23511</v>
      </c>
      <c r="C14478" t="s">
        <v>15841</v>
      </c>
      <c r="D14478">
        <v>13</v>
      </c>
      <c r="E14478">
        <v>6152</v>
      </c>
      <c r="F14478">
        <v>15</v>
      </c>
      <c r="G14478">
        <v>7804</v>
      </c>
      <c r="H14478">
        <v>0.35527829093487101</v>
      </c>
      <c r="I14478">
        <v>0.90637853699243498</v>
      </c>
      <c r="J14478">
        <v>0.77906252801391895</v>
      </c>
      <c r="K14478" t="s">
        <v>32686</v>
      </c>
      <c r="L14478">
        <v>13</v>
      </c>
      <c r="M14478" t="s">
        <v>1463</v>
      </c>
      <c r="N14478">
        <v>0.86666666666666703</v>
      </c>
      <c r="O14478">
        <v>2.1131339401820499E-3</v>
      </c>
    </row>
    <row r="14479" spans="1:15">
      <c r="A14479" t="s">
        <v>15840</v>
      </c>
      <c r="B14479" t="s">
        <v>23518</v>
      </c>
      <c r="C14479" t="s">
        <v>15841</v>
      </c>
      <c r="D14479">
        <v>2</v>
      </c>
      <c r="E14479">
        <v>787</v>
      </c>
      <c r="F14479">
        <v>13</v>
      </c>
      <c r="G14479">
        <v>7393</v>
      </c>
      <c r="H14479">
        <v>0.41008176369828198</v>
      </c>
      <c r="I14479">
        <v>1</v>
      </c>
      <c r="J14479">
        <v>0.966855260484069</v>
      </c>
      <c r="K14479" t="s">
        <v>26141</v>
      </c>
      <c r="L14479">
        <v>2</v>
      </c>
      <c r="M14479" t="s">
        <v>1463</v>
      </c>
      <c r="N14479">
        <v>0.15384615384615399</v>
      </c>
      <c r="O14479">
        <v>2.5412960609911099E-3</v>
      </c>
    </row>
    <row r="14480" spans="1:15">
      <c r="A14480" t="s">
        <v>15842</v>
      </c>
      <c r="B14480" t="s">
        <v>23511</v>
      </c>
      <c r="C14480" t="s">
        <v>15843</v>
      </c>
      <c r="D14480">
        <v>1</v>
      </c>
      <c r="E14480">
        <v>6152</v>
      </c>
      <c r="F14480">
        <v>1</v>
      </c>
      <c r="G14480">
        <v>7804</v>
      </c>
      <c r="H14480">
        <v>0.788313685289595</v>
      </c>
      <c r="I14480">
        <v>0.968912233598893</v>
      </c>
      <c r="J14480">
        <v>0.832812322140707</v>
      </c>
      <c r="K14480" t="s">
        <v>32687</v>
      </c>
      <c r="L14480">
        <v>1</v>
      </c>
      <c r="M14480" t="s">
        <v>1463</v>
      </c>
      <c r="N14480">
        <v>1</v>
      </c>
      <c r="O14480">
        <v>1.6254876462938901E-4</v>
      </c>
    </row>
    <row r="14481" spans="1:15">
      <c r="A14481" t="s">
        <v>15844</v>
      </c>
      <c r="B14481" t="s">
        <v>23518</v>
      </c>
      <c r="C14481" t="s">
        <v>15845</v>
      </c>
      <c r="D14481">
        <v>1</v>
      </c>
      <c r="E14481">
        <v>787</v>
      </c>
      <c r="F14481">
        <v>5</v>
      </c>
      <c r="G14481">
        <v>7393</v>
      </c>
      <c r="H14481">
        <v>0.430466464429208</v>
      </c>
      <c r="I14481">
        <v>1</v>
      </c>
      <c r="J14481">
        <v>0.966855260484069</v>
      </c>
      <c r="K14481" t="s">
        <v>30668</v>
      </c>
      <c r="L14481">
        <v>1</v>
      </c>
      <c r="M14481" t="s">
        <v>1463</v>
      </c>
      <c r="N14481">
        <v>0.2</v>
      </c>
      <c r="O14481">
        <v>1.27064803049555E-3</v>
      </c>
    </row>
    <row r="14482" spans="1:15">
      <c r="A14482" t="s">
        <v>15844</v>
      </c>
      <c r="B14482" t="s">
        <v>23511</v>
      </c>
      <c r="C14482" t="s">
        <v>15845</v>
      </c>
      <c r="D14482">
        <v>4</v>
      </c>
      <c r="E14482">
        <v>6152</v>
      </c>
      <c r="F14482">
        <v>5</v>
      </c>
      <c r="G14482">
        <v>7804</v>
      </c>
      <c r="H14482">
        <v>0.71320711691885297</v>
      </c>
      <c r="I14482">
        <v>0.968912233598893</v>
      </c>
      <c r="J14482">
        <v>0.832812322140707</v>
      </c>
      <c r="K14482" t="s">
        <v>32688</v>
      </c>
      <c r="L14482">
        <v>4</v>
      </c>
      <c r="M14482" t="s">
        <v>1463</v>
      </c>
      <c r="N14482">
        <v>0.8</v>
      </c>
      <c r="O14482">
        <v>6.5019505851755496E-4</v>
      </c>
    </row>
    <row r="14483" spans="1:15">
      <c r="A14483" t="s">
        <v>15846</v>
      </c>
      <c r="B14483" t="s">
        <v>23518</v>
      </c>
      <c r="C14483" t="s">
        <v>15847</v>
      </c>
      <c r="D14483">
        <v>3</v>
      </c>
      <c r="E14483">
        <v>787</v>
      </c>
      <c r="F14483">
        <v>18</v>
      </c>
      <c r="G14483">
        <v>7393</v>
      </c>
      <c r="H14483">
        <v>0.2989610793636</v>
      </c>
      <c r="I14483">
        <v>0.99203470771967495</v>
      </c>
      <c r="J14483">
        <v>0.95915397574154404</v>
      </c>
      <c r="K14483" t="s">
        <v>32684</v>
      </c>
      <c r="L14483">
        <v>3</v>
      </c>
      <c r="M14483" t="s">
        <v>1463</v>
      </c>
      <c r="N14483">
        <v>0.16666666666666699</v>
      </c>
      <c r="O14483">
        <v>3.8119440914866601E-3</v>
      </c>
    </row>
    <row r="14484" spans="1:15">
      <c r="A14484" t="s">
        <v>15846</v>
      </c>
      <c r="B14484" t="s">
        <v>23511</v>
      </c>
      <c r="C14484" t="s">
        <v>15847</v>
      </c>
      <c r="D14484">
        <v>18</v>
      </c>
      <c r="E14484">
        <v>6152</v>
      </c>
      <c r="F14484">
        <v>21</v>
      </c>
      <c r="G14484">
        <v>7804</v>
      </c>
      <c r="H14484">
        <v>0.321566431459473</v>
      </c>
      <c r="I14484">
        <v>0.84399400632325094</v>
      </c>
      <c r="J14484">
        <v>0.72544094697630301</v>
      </c>
      <c r="K14484" t="s">
        <v>32685</v>
      </c>
      <c r="L14484">
        <v>18</v>
      </c>
      <c r="M14484" t="s">
        <v>1463</v>
      </c>
      <c r="N14484">
        <v>0.85714285714285698</v>
      </c>
      <c r="O14484">
        <v>2.9258777633290002E-3</v>
      </c>
    </row>
    <row r="14485" spans="1:15">
      <c r="A14485" t="s">
        <v>15848</v>
      </c>
      <c r="B14485" t="s">
        <v>23511</v>
      </c>
      <c r="C14485" t="s">
        <v>15849</v>
      </c>
      <c r="D14485">
        <v>4</v>
      </c>
      <c r="E14485">
        <v>6152</v>
      </c>
      <c r="F14485">
        <v>5</v>
      </c>
      <c r="G14485">
        <v>7804</v>
      </c>
      <c r="H14485">
        <v>0.71320711691885297</v>
      </c>
      <c r="I14485">
        <v>0.968912233598893</v>
      </c>
      <c r="J14485">
        <v>0.832812322140707</v>
      </c>
      <c r="K14485" t="s">
        <v>32689</v>
      </c>
      <c r="L14485">
        <v>4</v>
      </c>
      <c r="M14485" t="s">
        <v>5133</v>
      </c>
      <c r="N14485">
        <v>0.8</v>
      </c>
      <c r="O14485">
        <v>6.5019505851755496E-4</v>
      </c>
    </row>
    <row r="14486" spans="1:15">
      <c r="A14486" t="s">
        <v>15850</v>
      </c>
      <c r="B14486" t="s">
        <v>23511</v>
      </c>
      <c r="C14486" t="s">
        <v>15851</v>
      </c>
      <c r="D14486">
        <v>1</v>
      </c>
      <c r="E14486">
        <v>6152</v>
      </c>
      <c r="F14486">
        <v>1</v>
      </c>
      <c r="G14486">
        <v>7804</v>
      </c>
      <c r="H14486">
        <v>0.788313685289595</v>
      </c>
      <c r="I14486">
        <v>0.968912233598893</v>
      </c>
      <c r="J14486">
        <v>0.832812322140707</v>
      </c>
      <c r="K14486" t="s">
        <v>32690</v>
      </c>
      <c r="L14486">
        <v>1</v>
      </c>
      <c r="M14486" t="s">
        <v>5133</v>
      </c>
      <c r="N14486">
        <v>1</v>
      </c>
      <c r="O14486">
        <v>1.6254876462938901E-4</v>
      </c>
    </row>
    <row r="14487" spans="1:15">
      <c r="A14487" t="s">
        <v>15852</v>
      </c>
      <c r="B14487" t="s">
        <v>23511</v>
      </c>
      <c r="C14487" t="s">
        <v>15853</v>
      </c>
      <c r="D14487">
        <v>7</v>
      </c>
      <c r="E14487">
        <v>6152</v>
      </c>
      <c r="F14487">
        <v>8</v>
      </c>
      <c r="G14487">
        <v>7804</v>
      </c>
      <c r="H14487">
        <v>0.46943957161060701</v>
      </c>
      <c r="I14487">
        <v>0.96083957126938102</v>
      </c>
      <c r="J14487">
        <v>0.82587360011061495</v>
      </c>
      <c r="K14487" t="s">
        <v>32691</v>
      </c>
      <c r="L14487">
        <v>7</v>
      </c>
      <c r="M14487" t="s">
        <v>5133</v>
      </c>
      <c r="N14487">
        <v>0.875</v>
      </c>
      <c r="O14487">
        <v>1.13784135240572E-3</v>
      </c>
    </row>
    <row r="14488" spans="1:15">
      <c r="A14488" t="s">
        <v>15854</v>
      </c>
      <c r="B14488" t="s">
        <v>23513</v>
      </c>
      <c r="C14488" t="s">
        <v>15855</v>
      </c>
      <c r="D14488">
        <v>1</v>
      </c>
      <c r="E14488">
        <v>535</v>
      </c>
      <c r="F14488">
        <v>28</v>
      </c>
      <c r="G14488">
        <v>8124</v>
      </c>
      <c r="H14488">
        <v>0.85202716747418605</v>
      </c>
      <c r="I14488">
        <v>0.99999999999997702</v>
      </c>
      <c r="J14488">
        <v>0.95041217501583097</v>
      </c>
      <c r="K14488" t="s">
        <v>28400</v>
      </c>
      <c r="L14488">
        <v>1</v>
      </c>
      <c r="M14488" t="s">
        <v>5133</v>
      </c>
      <c r="N14488">
        <v>3.5714285714285698E-2</v>
      </c>
      <c r="O14488">
        <v>1.8691588785046699E-3</v>
      </c>
    </row>
    <row r="14489" spans="1:15">
      <c r="A14489" t="s">
        <v>15854</v>
      </c>
      <c r="B14489" t="s">
        <v>23518</v>
      </c>
      <c r="C14489" t="s">
        <v>15855</v>
      </c>
      <c r="D14489">
        <v>1</v>
      </c>
      <c r="E14489">
        <v>787</v>
      </c>
      <c r="F14489">
        <v>28</v>
      </c>
      <c r="G14489">
        <v>7393</v>
      </c>
      <c r="H14489">
        <v>0.95747465990382596</v>
      </c>
      <c r="I14489">
        <v>1</v>
      </c>
      <c r="J14489">
        <v>0.966855260484069</v>
      </c>
      <c r="K14489" t="s">
        <v>25733</v>
      </c>
      <c r="L14489">
        <v>1</v>
      </c>
      <c r="M14489" t="s">
        <v>5133</v>
      </c>
      <c r="N14489">
        <v>3.5714285714285698E-2</v>
      </c>
      <c r="O14489">
        <v>1.27064803049555E-3</v>
      </c>
    </row>
    <row r="14490" spans="1:15">
      <c r="A14490" t="s">
        <v>15854</v>
      </c>
      <c r="B14490" t="s">
        <v>23511</v>
      </c>
      <c r="C14490" t="s">
        <v>15855</v>
      </c>
      <c r="D14490">
        <v>23</v>
      </c>
      <c r="E14490">
        <v>6152</v>
      </c>
      <c r="F14490">
        <v>27</v>
      </c>
      <c r="G14490">
        <v>7804</v>
      </c>
      <c r="H14490">
        <v>0.29445696017322298</v>
      </c>
      <c r="I14490">
        <v>0.81020448119108801</v>
      </c>
      <c r="J14490">
        <v>0.69639772519260701</v>
      </c>
      <c r="K14490" t="s">
        <v>32692</v>
      </c>
      <c r="L14490">
        <v>23</v>
      </c>
      <c r="M14490" t="s">
        <v>5133</v>
      </c>
      <c r="N14490">
        <v>0.85185185185185197</v>
      </c>
      <c r="O14490">
        <v>3.73862158647594E-3</v>
      </c>
    </row>
    <row r="14491" spans="1:15">
      <c r="A14491" t="s">
        <v>15856</v>
      </c>
      <c r="B14491" t="s">
        <v>23511</v>
      </c>
      <c r="C14491" t="s">
        <v>15857</v>
      </c>
      <c r="D14491">
        <v>6</v>
      </c>
      <c r="E14491">
        <v>6152</v>
      </c>
      <c r="F14491">
        <v>6</v>
      </c>
      <c r="G14491">
        <v>7804</v>
      </c>
      <c r="H14491">
        <v>0.23986678822258201</v>
      </c>
      <c r="I14491">
        <v>0.71382528017432401</v>
      </c>
      <c r="J14491">
        <v>0.61355659322887801</v>
      </c>
      <c r="K14491" t="s">
        <v>32693</v>
      </c>
      <c r="L14491">
        <v>6</v>
      </c>
      <c r="M14491" t="s">
        <v>5133</v>
      </c>
      <c r="N14491">
        <v>1</v>
      </c>
      <c r="O14491">
        <v>9.7529258777633303E-4</v>
      </c>
    </row>
    <row r="14492" spans="1:15">
      <c r="A14492" t="s">
        <v>15858</v>
      </c>
      <c r="B14492" t="s">
        <v>23511</v>
      </c>
      <c r="C14492" t="s">
        <v>15859</v>
      </c>
      <c r="D14492">
        <v>5</v>
      </c>
      <c r="E14492">
        <v>6152</v>
      </c>
      <c r="F14492">
        <v>5</v>
      </c>
      <c r="G14492">
        <v>7804</v>
      </c>
      <c r="H14492">
        <v>0.30433074367137097</v>
      </c>
      <c r="I14492">
        <v>0.81020448119108801</v>
      </c>
      <c r="J14492">
        <v>0.69639772519260701</v>
      </c>
      <c r="K14492" t="s">
        <v>32694</v>
      </c>
      <c r="L14492">
        <v>5</v>
      </c>
      <c r="M14492" t="s">
        <v>5133</v>
      </c>
      <c r="N14492">
        <v>1</v>
      </c>
      <c r="O14492">
        <v>8.1274382314694405E-4</v>
      </c>
    </row>
    <row r="14493" spans="1:15">
      <c r="A14493" t="s">
        <v>15860</v>
      </c>
      <c r="B14493" t="s">
        <v>23511</v>
      </c>
      <c r="C14493" t="s">
        <v>15861</v>
      </c>
      <c r="D14493">
        <v>4</v>
      </c>
      <c r="E14493">
        <v>6152</v>
      </c>
      <c r="F14493">
        <v>4</v>
      </c>
      <c r="G14493">
        <v>7804</v>
      </c>
      <c r="H14493">
        <v>0.38610601832086699</v>
      </c>
      <c r="I14493">
        <v>0.90829480295553899</v>
      </c>
      <c r="J14493">
        <v>0.78070962240619901</v>
      </c>
      <c r="K14493" t="s">
        <v>32695</v>
      </c>
      <c r="L14493">
        <v>4</v>
      </c>
      <c r="M14493" t="s">
        <v>5133</v>
      </c>
      <c r="N14493">
        <v>1</v>
      </c>
      <c r="O14493">
        <v>6.5019505851755496E-4</v>
      </c>
    </row>
    <row r="14494" spans="1:15">
      <c r="A14494" t="s">
        <v>15862</v>
      </c>
      <c r="B14494" t="s">
        <v>23511</v>
      </c>
      <c r="C14494" t="s">
        <v>15863</v>
      </c>
      <c r="D14494">
        <v>4</v>
      </c>
      <c r="E14494">
        <v>6152</v>
      </c>
      <c r="F14494">
        <v>4</v>
      </c>
      <c r="G14494">
        <v>7804</v>
      </c>
      <c r="H14494">
        <v>0.38610601832086699</v>
      </c>
      <c r="I14494">
        <v>0.90829480295553899</v>
      </c>
      <c r="J14494">
        <v>0.78070962240619901</v>
      </c>
      <c r="K14494" t="s">
        <v>32696</v>
      </c>
      <c r="L14494">
        <v>4</v>
      </c>
      <c r="M14494" t="s">
        <v>5133</v>
      </c>
      <c r="N14494">
        <v>1</v>
      </c>
      <c r="O14494">
        <v>6.5019505851755496E-4</v>
      </c>
    </row>
    <row r="14495" spans="1:15">
      <c r="A14495" t="s">
        <v>15864</v>
      </c>
      <c r="B14495" t="s">
        <v>23511</v>
      </c>
      <c r="C14495" t="s">
        <v>15865</v>
      </c>
      <c r="D14495">
        <v>4</v>
      </c>
      <c r="E14495">
        <v>6152</v>
      </c>
      <c r="F14495">
        <v>5</v>
      </c>
      <c r="G14495">
        <v>7804</v>
      </c>
      <c r="H14495">
        <v>0.71320711691885297</v>
      </c>
      <c r="I14495">
        <v>0.968912233598893</v>
      </c>
      <c r="J14495">
        <v>0.832812322140707</v>
      </c>
      <c r="K14495" t="s">
        <v>32697</v>
      </c>
      <c r="L14495">
        <v>4</v>
      </c>
      <c r="M14495" t="s">
        <v>1463</v>
      </c>
      <c r="N14495">
        <v>0.8</v>
      </c>
      <c r="O14495">
        <v>6.5019505851755496E-4</v>
      </c>
    </row>
    <row r="14496" spans="1:15">
      <c r="A14496" t="s">
        <v>15866</v>
      </c>
      <c r="B14496" t="s">
        <v>23511</v>
      </c>
      <c r="C14496" t="s">
        <v>15867</v>
      </c>
      <c r="D14496">
        <v>14</v>
      </c>
      <c r="E14496">
        <v>6152</v>
      </c>
      <c r="F14496">
        <v>14</v>
      </c>
      <c r="G14496">
        <v>7804</v>
      </c>
      <c r="H14496">
        <v>3.5680033920092398E-2</v>
      </c>
      <c r="I14496">
        <v>0.21445050912290001</v>
      </c>
      <c r="J14496">
        <v>0.18432735215193299</v>
      </c>
      <c r="K14496" t="s">
        <v>24239</v>
      </c>
      <c r="L14496">
        <v>14</v>
      </c>
      <c r="M14496" t="s">
        <v>5133</v>
      </c>
      <c r="N14496">
        <v>1</v>
      </c>
      <c r="O14496">
        <v>2.2756827048114399E-3</v>
      </c>
    </row>
    <row r="14497" spans="1:15">
      <c r="A14497" t="s">
        <v>15868</v>
      </c>
      <c r="B14497" t="s">
        <v>23518</v>
      </c>
      <c r="C14497" t="s">
        <v>15869</v>
      </c>
      <c r="D14497">
        <v>1</v>
      </c>
      <c r="E14497">
        <v>787</v>
      </c>
      <c r="F14497">
        <v>37</v>
      </c>
      <c r="G14497">
        <v>7393</v>
      </c>
      <c r="H14497">
        <v>0.98462965298376404</v>
      </c>
      <c r="I14497">
        <v>1</v>
      </c>
      <c r="J14497">
        <v>0.966855260484069</v>
      </c>
      <c r="K14497" t="s">
        <v>29679</v>
      </c>
      <c r="L14497">
        <v>1</v>
      </c>
      <c r="M14497" t="s">
        <v>5133</v>
      </c>
      <c r="N14497">
        <v>2.7027027027027001E-2</v>
      </c>
      <c r="O14497">
        <v>1.27064803049555E-3</v>
      </c>
    </row>
    <row r="14498" spans="1:15">
      <c r="A14498" t="s">
        <v>15868</v>
      </c>
      <c r="B14498" t="s">
        <v>23511</v>
      </c>
      <c r="C14498" t="s">
        <v>15869</v>
      </c>
      <c r="D14498">
        <v>46</v>
      </c>
      <c r="E14498">
        <v>6152</v>
      </c>
      <c r="F14498">
        <v>48</v>
      </c>
      <c r="G14498">
        <v>7804</v>
      </c>
      <c r="H14498">
        <v>1.02150904829289E-3</v>
      </c>
      <c r="I14498">
        <v>1.34628602147838E-2</v>
      </c>
      <c r="J14498">
        <v>1.15717765648228E-2</v>
      </c>
      <c r="K14498" t="s">
        <v>31951</v>
      </c>
      <c r="L14498">
        <v>46</v>
      </c>
      <c r="M14498" t="s">
        <v>5133</v>
      </c>
      <c r="N14498">
        <v>0.95833333333333304</v>
      </c>
      <c r="O14498">
        <v>7.4772431729518904E-3</v>
      </c>
    </row>
    <row r="14499" spans="1:15">
      <c r="A14499" t="s">
        <v>15870</v>
      </c>
      <c r="B14499" t="s">
        <v>23511</v>
      </c>
      <c r="C14499" t="s">
        <v>15871</v>
      </c>
      <c r="D14499">
        <v>6</v>
      </c>
      <c r="E14499">
        <v>6152</v>
      </c>
      <c r="F14499">
        <v>6</v>
      </c>
      <c r="G14499">
        <v>7804</v>
      </c>
      <c r="H14499">
        <v>0.23986678822258201</v>
      </c>
      <c r="I14499">
        <v>0.71382528017432401</v>
      </c>
      <c r="J14499">
        <v>0.61355659322887801</v>
      </c>
      <c r="K14499" t="s">
        <v>25004</v>
      </c>
      <c r="L14499">
        <v>6</v>
      </c>
      <c r="M14499" t="s">
        <v>5133</v>
      </c>
      <c r="N14499">
        <v>1</v>
      </c>
      <c r="O14499">
        <v>9.7529258777633303E-4</v>
      </c>
    </row>
    <row r="14500" spans="1:15">
      <c r="A14500" t="s">
        <v>15872</v>
      </c>
      <c r="B14500" t="s">
        <v>23511</v>
      </c>
      <c r="C14500" t="s">
        <v>15873</v>
      </c>
      <c r="D14500">
        <v>4</v>
      </c>
      <c r="E14500">
        <v>6152</v>
      </c>
      <c r="F14500">
        <v>5</v>
      </c>
      <c r="G14500">
        <v>7804</v>
      </c>
      <c r="H14500">
        <v>0.71320711691885297</v>
      </c>
      <c r="I14500">
        <v>0.968912233598893</v>
      </c>
      <c r="J14500">
        <v>0.832812322140707</v>
      </c>
      <c r="K14500" t="s">
        <v>24237</v>
      </c>
      <c r="L14500">
        <v>4</v>
      </c>
      <c r="M14500" t="s">
        <v>5133</v>
      </c>
      <c r="N14500">
        <v>0.8</v>
      </c>
      <c r="O14500">
        <v>6.5019505851755496E-4</v>
      </c>
    </row>
    <row r="14501" spans="1:15">
      <c r="A14501" t="s">
        <v>15874</v>
      </c>
      <c r="B14501" t="s">
        <v>23511</v>
      </c>
      <c r="C14501" t="s">
        <v>15875</v>
      </c>
      <c r="D14501">
        <v>6</v>
      </c>
      <c r="E14501">
        <v>6152</v>
      </c>
      <c r="F14501">
        <v>6</v>
      </c>
      <c r="G14501">
        <v>7804</v>
      </c>
      <c r="H14501">
        <v>0.23986678822258201</v>
      </c>
      <c r="I14501">
        <v>0.71382528017432401</v>
      </c>
      <c r="J14501">
        <v>0.61355659322887801</v>
      </c>
      <c r="K14501" t="s">
        <v>32698</v>
      </c>
      <c r="L14501">
        <v>6</v>
      </c>
      <c r="M14501" t="s">
        <v>5133</v>
      </c>
      <c r="N14501">
        <v>1</v>
      </c>
      <c r="O14501">
        <v>9.7529258777633303E-4</v>
      </c>
    </row>
    <row r="14502" spans="1:15">
      <c r="A14502" t="s">
        <v>15876</v>
      </c>
      <c r="B14502" t="s">
        <v>23511</v>
      </c>
      <c r="C14502" t="s">
        <v>15877</v>
      </c>
      <c r="D14502">
        <v>1</v>
      </c>
      <c r="E14502">
        <v>6152</v>
      </c>
      <c r="F14502">
        <v>1</v>
      </c>
      <c r="G14502">
        <v>7804</v>
      </c>
      <c r="H14502">
        <v>0.788313685289595</v>
      </c>
      <c r="I14502">
        <v>0.968912233598893</v>
      </c>
      <c r="J14502">
        <v>0.832812322140707</v>
      </c>
      <c r="K14502" t="s">
        <v>24278</v>
      </c>
      <c r="L14502">
        <v>1</v>
      </c>
      <c r="M14502" t="s">
        <v>5133</v>
      </c>
      <c r="N14502">
        <v>1</v>
      </c>
      <c r="O14502">
        <v>1.6254876462938901E-4</v>
      </c>
    </row>
    <row r="14503" spans="1:15">
      <c r="A14503" t="s">
        <v>15878</v>
      </c>
      <c r="B14503" t="s">
        <v>23511</v>
      </c>
      <c r="C14503" t="s">
        <v>15879</v>
      </c>
      <c r="D14503">
        <v>2</v>
      </c>
      <c r="E14503">
        <v>6152</v>
      </c>
      <c r="F14503">
        <v>3</v>
      </c>
      <c r="G14503">
        <v>7804</v>
      </c>
      <c r="H14503">
        <v>0.88457550560319997</v>
      </c>
      <c r="I14503">
        <v>1</v>
      </c>
      <c r="J14503">
        <v>0.85953329234717102</v>
      </c>
      <c r="K14503" t="s">
        <v>32699</v>
      </c>
      <c r="L14503">
        <v>2</v>
      </c>
      <c r="M14503" t="s">
        <v>5133</v>
      </c>
      <c r="N14503">
        <v>0.66666666666666696</v>
      </c>
      <c r="O14503">
        <v>3.2509752925877802E-4</v>
      </c>
    </row>
    <row r="14504" spans="1:15">
      <c r="A14504" t="s">
        <v>15878</v>
      </c>
      <c r="B14504" t="s">
        <v>23518</v>
      </c>
      <c r="C14504" t="s">
        <v>15879</v>
      </c>
      <c r="D14504">
        <v>1</v>
      </c>
      <c r="E14504">
        <v>787</v>
      </c>
      <c r="F14504">
        <v>3</v>
      </c>
      <c r="G14504">
        <v>7393</v>
      </c>
      <c r="H14504">
        <v>0.28660084727541502</v>
      </c>
      <c r="I14504">
        <v>0.97863801257884697</v>
      </c>
      <c r="J14504">
        <v>0.94620131057153301</v>
      </c>
      <c r="K14504" t="s">
        <v>30045</v>
      </c>
      <c r="L14504">
        <v>1</v>
      </c>
      <c r="M14504" t="s">
        <v>5133</v>
      </c>
      <c r="N14504">
        <v>0.33333333333333298</v>
      </c>
      <c r="O14504">
        <v>1.27064803049555E-3</v>
      </c>
    </row>
    <row r="14505" spans="1:15">
      <c r="A14505" t="s">
        <v>15880</v>
      </c>
      <c r="B14505" t="s">
        <v>23511</v>
      </c>
      <c r="C14505" t="s">
        <v>15881</v>
      </c>
      <c r="D14505">
        <v>8</v>
      </c>
      <c r="E14505">
        <v>6152</v>
      </c>
      <c r="F14505">
        <v>10</v>
      </c>
      <c r="G14505">
        <v>7804</v>
      </c>
      <c r="H14505">
        <v>0.64231594183968699</v>
      </c>
      <c r="I14505">
        <v>0.968912233598893</v>
      </c>
      <c r="J14505">
        <v>0.832812322140707</v>
      </c>
      <c r="K14505" t="s">
        <v>32700</v>
      </c>
      <c r="L14505">
        <v>8</v>
      </c>
      <c r="M14505" t="s">
        <v>5133</v>
      </c>
      <c r="N14505">
        <v>0.8</v>
      </c>
      <c r="O14505">
        <v>1.3003901170351099E-3</v>
      </c>
    </row>
    <row r="14506" spans="1:15">
      <c r="A14506" t="s">
        <v>15882</v>
      </c>
      <c r="B14506" t="s">
        <v>23511</v>
      </c>
      <c r="C14506" t="s">
        <v>15883</v>
      </c>
      <c r="D14506">
        <v>1</v>
      </c>
      <c r="E14506">
        <v>6152</v>
      </c>
      <c r="F14506">
        <v>1</v>
      </c>
      <c r="G14506">
        <v>7804</v>
      </c>
      <c r="H14506">
        <v>0.788313685289595</v>
      </c>
      <c r="I14506">
        <v>0.968912233598893</v>
      </c>
      <c r="J14506">
        <v>0.832812322140707</v>
      </c>
      <c r="K14506" t="s">
        <v>32701</v>
      </c>
      <c r="L14506">
        <v>1</v>
      </c>
      <c r="M14506" t="s">
        <v>5133</v>
      </c>
      <c r="N14506">
        <v>1</v>
      </c>
      <c r="O14506">
        <v>1.6254876462938901E-4</v>
      </c>
    </row>
    <row r="14507" spans="1:15">
      <c r="A14507" t="s">
        <v>15884</v>
      </c>
      <c r="B14507" t="s">
        <v>23518</v>
      </c>
      <c r="C14507" t="s">
        <v>15885</v>
      </c>
      <c r="D14507">
        <v>30</v>
      </c>
      <c r="E14507">
        <v>787</v>
      </c>
      <c r="F14507">
        <v>237</v>
      </c>
      <c r="G14507">
        <v>7393</v>
      </c>
      <c r="H14507">
        <v>0.178979547358776</v>
      </c>
      <c r="I14507">
        <v>0.83876007220319604</v>
      </c>
      <c r="J14507">
        <v>0.81095958809365798</v>
      </c>
      <c r="K14507" t="s">
        <v>29097</v>
      </c>
      <c r="L14507">
        <v>30</v>
      </c>
      <c r="M14507" t="s">
        <v>5133</v>
      </c>
      <c r="N14507">
        <v>0.126582278481013</v>
      </c>
      <c r="O14507">
        <v>3.8119440914866597E-2</v>
      </c>
    </row>
    <row r="14508" spans="1:15">
      <c r="A14508" t="s">
        <v>15884</v>
      </c>
      <c r="B14508" t="s">
        <v>23511</v>
      </c>
      <c r="C14508" t="s">
        <v>15885</v>
      </c>
      <c r="D14508">
        <v>182</v>
      </c>
      <c r="E14508">
        <v>6152</v>
      </c>
      <c r="F14508">
        <v>248</v>
      </c>
      <c r="G14508">
        <v>7804</v>
      </c>
      <c r="H14508">
        <v>0.98474986043991097</v>
      </c>
      <c r="I14508">
        <v>1</v>
      </c>
      <c r="J14508">
        <v>0.85953329234717102</v>
      </c>
      <c r="K14508" t="s">
        <v>32702</v>
      </c>
      <c r="L14508">
        <v>182</v>
      </c>
      <c r="M14508" t="s">
        <v>5133</v>
      </c>
      <c r="N14508">
        <v>0.73387096774193505</v>
      </c>
      <c r="O14508">
        <v>2.95838751625488E-2</v>
      </c>
    </row>
    <row r="14509" spans="1:15">
      <c r="A14509" t="s">
        <v>15884</v>
      </c>
      <c r="B14509" t="s">
        <v>23513</v>
      </c>
      <c r="C14509" t="s">
        <v>15885</v>
      </c>
      <c r="D14509">
        <v>25</v>
      </c>
      <c r="E14509">
        <v>535</v>
      </c>
      <c r="F14509">
        <v>259</v>
      </c>
      <c r="G14509">
        <v>8124</v>
      </c>
      <c r="H14509">
        <v>3.4213483130425097E-2</v>
      </c>
      <c r="I14509">
        <v>0.417605749974306</v>
      </c>
      <c r="J14509">
        <v>0.39689758913220602</v>
      </c>
      <c r="K14509" t="s">
        <v>31319</v>
      </c>
      <c r="L14509">
        <v>25</v>
      </c>
      <c r="M14509" t="s">
        <v>5133</v>
      </c>
      <c r="N14509">
        <v>9.6525096525096499E-2</v>
      </c>
      <c r="O14509">
        <v>4.67289719626168E-2</v>
      </c>
    </row>
    <row r="14510" spans="1:15">
      <c r="A14510" t="s">
        <v>15886</v>
      </c>
      <c r="B14510" t="s">
        <v>23513</v>
      </c>
      <c r="C14510" t="s">
        <v>15887</v>
      </c>
      <c r="D14510">
        <v>4</v>
      </c>
      <c r="E14510">
        <v>535</v>
      </c>
      <c r="F14510">
        <v>138</v>
      </c>
      <c r="G14510">
        <v>8124</v>
      </c>
      <c r="H14510">
        <v>0.98348259036355501</v>
      </c>
      <c r="I14510">
        <v>0.99999999999997702</v>
      </c>
      <c r="J14510">
        <v>0.95041217501583097</v>
      </c>
      <c r="K14510" t="s">
        <v>32703</v>
      </c>
      <c r="L14510">
        <v>4</v>
      </c>
      <c r="M14510" t="s">
        <v>5133</v>
      </c>
      <c r="N14510">
        <v>2.8985507246376802E-2</v>
      </c>
      <c r="O14510">
        <v>7.4766355140186902E-3</v>
      </c>
    </row>
    <row r="14511" spans="1:15">
      <c r="A14511" t="s">
        <v>15886</v>
      </c>
      <c r="B14511" t="s">
        <v>23518</v>
      </c>
      <c r="C14511" t="s">
        <v>15887</v>
      </c>
      <c r="D14511">
        <v>19</v>
      </c>
      <c r="E14511">
        <v>787</v>
      </c>
      <c r="F14511">
        <v>105</v>
      </c>
      <c r="G14511">
        <v>7393</v>
      </c>
      <c r="H14511">
        <v>1.40634096786627E-2</v>
      </c>
      <c r="I14511">
        <v>0.292008603496621</v>
      </c>
      <c r="J14511">
        <v>0.28233005439731501</v>
      </c>
      <c r="K14511" t="s">
        <v>32704</v>
      </c>
      <c r="L14511">
        <v>19</v>
      </c>
      <c r="M14511" t="s">
        <v>5133</v>
      </c>
      <c r="N14511">
        <v>0.180952380952381</v>
      </c>
      <c r="O14511">
        <v>2.4142312579415501E-2</v>
      </c>
    </row>
    <row r="14512" spans="1:15">
      <c r="A14512" t="s">
        <v>15886</v>
      </c>
      <c r="B14512" t="s">
        <v>23511</v>
      </c>
      <c r="C14512" t="s">
        <v>15887</v>
      </c>
      <c r="D14512">
        <v>98</v>
      </c>
      <c r="E14512">
        <v>6152</v>
      </c>
      <c r="F14512">
        <v>127</v>
      </c>
      <c r="G14512">
        <v>7804</v>
      </c>
      <c r="H14512">
        <v>0.72119023616190603</v>
      </c>
      <c r="I14512">
        <v>0.968912233598893</v>
      </c>
      <c r="J14512">
        <v>0.832812322140707</v>
      </c>
      <c r="K14512" t="s">
        <v>32705</v>
      </c>
      <c r="L14512">
        <v>98</v>
      </c>
      <c r="M14512" t="s">
        <v>5133</v>
      </c>
      <c r="N14512">
        <v>0.77165354330708702</v>
      </c>
      <c r="O14512">
        <v>1.5929778933680101E-2</v>
      </c>
    </row>
    <row r="14513" spans="1:15">
      <c r="A14513" t="s">
        <v>15888</v>
      </c>
      <c r="B14513" t="s">
        <v>23518</v>
      </c>
      <c r="C14513" t="s">
        <v>15889</v>
      </c>
      <c r="D14513">
        <v>9</v>
      </c>
      <c r="E14513">
        <v>787</v>
      </c>
      <c r="F14513">
        <v>184</v>
      </c>
      <c r="G14513">
        <v>7393</v>
      </c>
      <c r="H14513">
        <v>0.99839102813442904</v>
      </c>
      <c r="I14513">
        <v>1</v>
      </c>
      <c r="J14513">
        <v>0.966855260484069</v>
      </c>
      <c r="K14513" t="s">
        <v>27502</v>
      </c>
      <c r="L14513">
        <v>9</v>
      </c>
      <c r="M14513" t="s">
        <v>5133</v>
      </c>
      <c r="N14513">
        <v>4.8913043478260899E-2</v>
      </c>
      <c r="O14513">
        <v>1.143583227446E-2</v>
      </c>
    </row>
    <row r="14514" spans="1:15">
      <c r="A14514" t="s">
        <v>15888</v>
      </c>
      <c r="B14514" t="s">
        <v>23511</v>
      </c>
      <c r="C14514" t="s">
        <v>15889</v>
      </c>
      <c r="D14514">
        <v>187</v>
      </c>
      <c r="E14514">
        <v>6152</v>
      </c>
      <c r="F14514">
        <v>207</v>
      </c>
      <c r="G14514">
        <v>7804</v>
      </c>
      <c r="H14514" s="34">
        <v>6.7567513184154604E-6</v>
      </c>
      <c r="I14514">
        <v>1.9507394935425299E-4</v>
      </c>
      <c r="J14514">
        <v>1.67672553939626E-4</v>
      </c>
      <c r="K14514" t="s">
        <v>32706</v>
      </c>
      <c r="L14514">
        <v>187</v>
      </c>
      <c r="M14514" t="s">
        <v>5133</v>
      </c>
      <c r="N14514">
        <v>0.90338164251207698</v>
      </c>
      <c r="O14514">
        <v>3.0396618985695699E-2</v>
      </c>
    </row>
    <row r="14515" spans="1:15">
      <c r="A14515" t="s">
        <v>15888</v>
      </c>
      <c r="B14515" t="s">
        <v>23513</v>
      </c>
      <c r="C14515" t="s">
        <v>15889</v>
      </c>
      <c r="D14515">
        <v>8</v>
      </c>
      <c r="E14515">
        <v>535</v>
      </c>
      <c r="F14515">
        <v>221</v>
      </c>
      <c r="G14515">
        <v>8124</v>
      </c>
      <c r="H14515">
        <v>0.98119267926102605</v>
      </c>
      <c r="I14515">
        <v>0.99999999999997702</v>
      </c>
      <c r="J14515">
        <v>0.95041217501583097</v>
      </c>
      <c r="K14515" t="s">
        <v>32707</v>
      </c>
      <c r="L14515">
        <v>8</v>
      </c>
      <c r="M14515" t="s">
        <v>5133</v>
      </c>
      <c r="N14515">
        <v>3.6199095022624403E-2</v>
      </c>
      <c r="O14515">
        <v>1.4953271028037399E-2</v>
      </c>
    </row>
    <row r="14516" spans="1:15">
      <c r="A14516" t="s">
        <v>15890</v>
      </c>
      <c r="B14516" t="s">
        <v>23511</v>
      </c>
      <c r="C14516" t="s">
        <v>15891</v>
      </c>
      <c r="D14516">
        <v>31</v>
      </c>
      <c r="E14516">
        <v>6152</v>
      </c>
      <c r="F14516">
        <v>37</v>
      </c>
      <c r="G14516">
        <v>7804</v>
      </c>
      <c r="H14516">
        <v>0.30567723879179598</v>
      </c>
      <c r="I14516">
        <v>0.81334930159600805</v>
      </c>
      <c r="J14516">
        <v>0.69910080302908895</v>
      </c>
      <c r="K14516" t="s">
        <v>32708</v>
      </c>
      <c r="L14516">
        <v>31</v>
      </c>
      <c r="M14516" t="s">
        <v>5133</v>
      </c>
      <c r="N14516">
        <v>0.83783783783783805</v>
      </c>
      <c r="O14516">
        <v>5.0390117035110501E-3</v>
      </c>
    </row>
    <row r="14517" spans="1:15">
      <c r="A14517" t="s">
        <v>15890</v>
      </c>
      <c r="B14517" t="s">
        <v>23513</v>
      </c>
      <c r="C14517" t="s">
        <v>15891</v>
      </c>
      <c r="D14517">
        <v>7</v>
      </c>
      <c r="E14517">
        <v>535</v>
      </c>
      <c r="F14517">
        <v>36</v>
      </c>
      <c r="G14517">
        <v>8124</v>
      </c>
      <c r="H14517">
        <v>8.0853492587511996E-3</v>
      </c>
      <c r="I14517">
        <v>0.143699939637561</v>
      </c>
      <c r="J14517">
        <v>0.13657417218058199</v>
      </c>
      <c r="K14517" t="s">
        <v>24311</v>
      </c>
      <c r="L14517">
        <v>7</v>
      </c>
      <c r="M14517" t="s">
        <v>5133</v>
      </c>
      <c r="N14517">
        <v>0.194444444444444</v>
      </c>
      <c r="O14517">
        <v>1.3084112149532701E-2</v>
      </c>
    </row>
    <row r="14518" spans="1:15">
      <c r="A14518" t="s">
        <v>15890</v>
      </c>
      <c r="B14518" t="s">
        <v>23518</v>
      </c>
      <c r="C14518" t="s">
        <v>15891</v>
      </c>
      <c r="D14518">
        <v>1</v>
      </c>
      <c r="E14518">
        <v>787</v>
      </c>
      <c r="F14518">
        <v>33</v>
      </c>
      <c r="G14518">
        <v>7393</v>
      </c>
      <c r="H14518">
        <v>0.975835222221483</v>
      </c>
      <c r="I14518">
        <v>1</v>
      </c>
      <c r="J14518">
        <v>0.966855260484069</v>
      </c>
      <c r="K14518" t="s">
        <v>23661</v>
      </c>
      <c r="L14518">
        <v>1</v>
      </c>
      <c r="M14518" t="s">
        <v>5133</v>
      </c>
      <c r="N14518">
        <v>3.03030303030303E-2</v>
      </c>
      <c r="O14518">
        <v>1.27064803049555E-3</v>
      </c>
    </row>
    <row r="14519" spans="1:15">
      <c r="A14519" t="s">
        <v>15892</v>
      </c>
      <c r="B14519" t="s">
        <v>23511</v>
      </c>
      <c r="C14519" t="s">
        <v>15893</v>
      </c>
      <c r="D14519">
        <v>8</v>
      </c>
      <c r="E14519">
        <v>6152</v>
      </c>
      <c r="F14519">
        <v>8</v>
      </c>
      <c r="G14519">
        <v>7804</v>
      </c>
      <c r="H14519">
        <v>0.148995721685201</v>
      </c>
      <c r="I14519">
        <v>0.54611425167193095</v>
      </c>
      <c r="J14519">
        <v>0.46940338073728599</v>
      </c>
      <c r="K14519" t="s">
        <v>32709</v>
      </c>
      <c r="L14519">
        <v>8</v>
      </c>
      <c r="M14519" t="s">
        <v>5133</v>
      </c>
      <c r="N14519">
        <v>1</v>
      </c>
      <c r="O14519">
        <v>1.3003901170351099E-3</v>
      </c>
    </row>
    <row r="14520" spans="1:15">
      <c r="A14520" t="s">
        <v>15894</v>
      </c>
      <c r="B14520" t="s">
        <v>23511</v>
      </c>
      <c r="C14520" t="s">
        <v>15895</v>
      </c>
      <c r="D14520">
        <v>14</v>
      </c>
      <c r="E14520">
        <v>6152</v>
      </c>
      <c r="F14520">
        <v>14</v>
      </c>
      <c r="G14520">
        <v>7804</v>
      </c>
      <c r="H14520">
        <v>3.5680033920092398E-2</v>
      </c>
      <c r="I14520">
        <v>0.21445050912290001</v>
      </c>
      <c r="J14520">
        <v>0.18432735215193299</v>
      </c>
      <c r="K14520" t="s">
        <v>24239</v>
      </c>
      <c r="L14520">
        <v>14</v>
      </c>
      <c r="M14520" t="s">
        <v>5133</v>
      </c>
      <c r="N14520">
        <v>1</v>
      </c>
      <c r="O14520">
        <v>2.2756827048114399E-3</v>
      </c>
    </row>
    <row r="14521" spans="1:15">
      <c r="A14521" t="s">
        <v>15896</v>
      </c>
      <c r="B14521" t="s">
        <v>23511</v>
      </c>
      <c r="C14521" t="s">
        <v>15897</v>
      </c>
      <c r="D14521">
        <v>3</v>
      </c>
      <c r="E14521">
        <v>6152</v>
      </c>
      <c r="F14521">
        <v>3</v>
      </c>
      <c r="G14521">
        <v>7804</v>
      </c>
      <c r="H14521">
        <v>0.489837867770546</v>
      </c>
      <c r="I14521">
        <v>0.96083957126938102</v>
      </c>
      <c r="J14521">
        <v>0.82587360011061495</v>
      </c>
      <c r="K14521" t="s">
        <v>24064</v>
      </c>
      <c r="L14521">
        <v>3</v>
      </c>
      <c r="M14521" t="s">
        <v>5133</v>
      </c>
      <c r="N14521">
        <v>1</v>
      </c>
      <c r="O14521">
        <v>4.8764629388816603E-4</v>
      </c>
    </row>
    <row r="14522" spans="1:15">
      <c r="A14522" t="s">
        <v>15898</v>
      </c>
      <c r="B14522" t="s">
        <v>23511</v>
      </c>
      <c r="C14522" t="s">
        <v>15899</v>
      </c>
      <c r="D14522">
        <v>3</v>
      </c>
      <c r="E14522">
        <v>6152</v>
      </c>
      <c r="F14522">
        <v>3</v>
      </c>
      <c r="G14522">
        <v>7804</v>
      </c>
      <c r="H14522">
        <v>0.489837867770546</v>
      </c>
      <c r="I14522">
        <v>0.96083957126938102</v>
      </c>
      <c r="J14522">
        <v>0.82587360011061495</v>
      </c>
      <c r="K14522" t="s">
        <v>32710</v>
      </c>
      <c r="L14522">
        <v>3</v>
      </c>
      <c r="M14522" t="s">
        <v>5133</v>
      </c>
      <c r="N14522">
        <v>1</v>
      </c>
      <c r="O14522">
        <v>4.8764629388816603E-4</v>
      </c>
    </row>
    <row r="14523" spans="1:15">
      <c r="A14523" t="s">
        <v>15900</v>
      </c>
      <c r="B14523" t="s">
        <v>23513</v>
      </c>
      <c r="C14523" t="s">
        <v>15901</v>
      </c>
      <c r="D14523">
        <v>16</v>
      </c>
      <c r="E14523">
        <v>535</v>
      </c>
      <c r="F14523">
        <v>284</v>
      </c>
      <c r="G14523">
        <v>8124</v>
      </c>
      <c r="H14523">
        <v>0.77852302092010395</v>
      </c>
      <c r="I14523">
        <v>0.99999999999997702</v>
      </c>
      <c r="J14523">
        <v>0.95041217501583097</v>
      </c>
      <c r="K14523" t="s">
        <v>32711</v>
      </c>
      <c r="L14523">
        <v>16</v>
      </c>
      <c r="M14523" t="s">
        <v>5133</v>
      </c>
      <c r="N14523">
        <v>5.63380281690141E-2</v>
      </c>
      <c r="O14523">
        <v>2.9906542056074799E-2</v>
      </c>
    </row>
    <row r="14524" spans="1:15">
      <c r="A14524" t="s">
        <v>15900</v>
      </c>
      <c r="B14524" t="s">
        <v>23511</v>
      </c>
      <c r="C14524" t="s">
        <v>15901</v>
      </c>
      <c r="D14524">
        <v>248</v>
      </c>
      <c r="E14524">
        <v>6152</v>
      </c>
      <c r="F14524">
        <v>291</v>
      </c>
      <c r="G14524">
        <v>7804</v>
      </c>
      <c r="H14524">
        <v>3.07387915268941E-3</v>
      </c>
      <c r="I14524">
        <v>3.32553189650849E-2</v>
      </c>
      <c r="J14524">
        <v>2.8584053798114701E-2</v>
      </c>
      <c r="K14524" t="s">
        <v>32712</v>
      </c>
      <c r="L14524">
        <v>248</v>
      </c>
      <c r="M14524" t="s">
        <v>5133</v>
      </c>
      <c r="N14524">
        <v>0.85223367697594499</v>
      </c>
      <c r="O14524">
        <v>4.0312093628088401E-2</v>
      </c>
    </row>
    <row r="14525" spans="1:15">
      <c r="A14525" t="s">
        <v>15900</v>
      </c>
      <c r="B14525" t="s">
        <v>23518</v>
      </c>
      <c r="C14525" t="s">
        <v>15901</v>
      </c>
      <c r="D14525">
        <v>22</v>
      </c>
      <c r="E14525">
        <v>787</v>
      </c>
      <c r="F14525">
        <v>263</v>
      </c>
      <c r="G14525">
        <v>7393</v>
      </c>
      <c r="H14525">
        <v>0.91064658364075601</v>
      </c>
      <c r="I14525">
        <v>1</v>
      </c>
      <c r="J14525">
        <v>0.966855260484069</v>
      </c>
      <c r="K14525" t="s">
        <v>32713</v>
      </c>
      <c r="L14525">
        <v>22</v>
      </c>
      <c r="M14525" t="s">
        <v>5133</v>
      </c>
      <c r="N14525">
        <v>8.3650190114068407E-2</v>
      </c>
      <c r="O14525">
        <v>2.7954256670902199E-2</v>
      </c>
    </row>
    <row r="14526" spans="1:15">
      <c r="A14526" t="s">
        <v>15902</v>
      </c>
      <c r="B14526" t="s">
        <v>23518</v>
      </c>
      <c r="C14526" t="s">
        <v>15903</v>
      </c>
      <c r="D14526">
        <v>90</v>
      </c>
      <c r="E14526">
        <v>787</v>
      </c>
      <c r="F14526">
        <v>1022</v>
      </c>
      <c r="G14526">
        <v>7393</v>
      </c>
      <c r="H14526">
        <v>0.98411601264502002</v>
      </c>
      <c r="I14526">
        <v>1</v>
      </c>
      <c r="J14526">
        <v>0.966855260484069</v>
      </c>
      <c r="K14526" t="s">
        <v>32714</v>
      </c>
      <c r="L14526">
        <v>90</v>
      </c>
      <c r="M14526" t="s">
        <v>5133</v>
      </c>
      <c r="N14526">
        <v>8.8062622309197605E-2</v>
      </c>
      <c r="O14526">
        <v>0.11435832274460001</v>
      </c>
    </row>
    <row r="14527" spans="1:15">
      <c r="A14527" t="s">
        <v>15902</v>
      </c>
      <c r="B14527" t="s">
        <v>23513</v>
      </c>
      <c r="C14527" t="s">
        <v>15903</v>
      </c>
      <c r="D14527">
        <v>59</v>
      </c>
      <c r="E14527">
        <v>535</v>
      </c>
      <c r="F14527">
        <v>1111</v>
      </c>
      <c r="G14527">
        <v>8124</v>
      </c>
      <c r="H14527">
        <v>0.97438848924370003</v>
      </c>
      <c r="I14527">
        <v>0.99999999999997702</v>
      </c>
      <c r="J14527">
        <v>0.95041217501583097</v>
      </c>
      <c r="K14527" t="s">
        <v>32715</v>
      </c>
      <c r="L14527">
        <v>59</v>
      </c>
      <c r="M14527" t="s">
        <v>5133</v>
      </c>
      <c r="N14527">
        <v>5.31053105310531E-2</v>
      </c>
      <c r="O14527">
        <v>0.110280373831776</v>
      </c>
    </row>
    <row r="14528" spans="1:15">
      <c r="A14528" t="s">
        <v>15902</v>
      </c>
      <c r="B14528" t="s">
        <v>23511</v>
      </c>
      <c r="C14528" t="s">
        <v>15903</v>
      </c>
      <c r="D14528">
        <v>920</v>
      </c>
      <c r="E14528">
        <v>6152</v>
      </c>
      <c r="F14528">
        <v>1103</v>
      </c>
      <c r="G14528">
        <v>7804</v>
      </c>
      <c r="H14528" s="34">
        <v>2.37092990834138E-5</v>
      </c>
      <c r="I14528">
        <v>5.9243159765535298E-4</v>
      </c>
      <c r="J14528">
        <v>5.0921468162319996E-4</v>
      </c>
      <c r="K14528" t="s">
        <v>32716</v>
      </c>
      <c r="L14528">
        <v>920</v>
      </c>
      <c r="M14528" t="s">
        <v>5133</v>
      </c>
      <c r="N14528">
        <v>0.83408884859474197</v>
      </c>
      <c r="O14528">
        <v>0.149544863459038</v>
      </c>
    </row>
    <row r="14529" spans="1:15">
      <c r="A14529" t="s">
        <v>15904</v>
      </c>
      <c r="B14529" t="s">
        <v>23511</v>
      </c>
      <c r="C14529" t="s">
        <v>15905</v>
      </c>
      <c r="D14529">
        <v>24</v>
      </c>
      <c r="E14529">
        <v>6152</v>
      </c>
      <c r="F14529">
        <v>29</v>
      </c>
      <c r="G14529">
        <v>7804</v>
      </c>
      <c r="H14529">
        <v>0.40176100238644102</v>
      </c>
      <c r="I14529">
        <v>0.91525479399875698</v>
      </c>
      <c r="J14529">
        <v>0.78669196642228301</v>
      </c>
      <c r="K14529" t="s">
        <v>32717</v>
      </c>
      <c r="L14529">
        <v>24</v>
      </c>
      <c r="M14529" t="s">
        <v>5133</v>
      </c>
      <c r="N14529">
        <v>0.82758620689655205</v>
      </c>
      <c r="O14529">
        <v>3.90117035110533E-3</v>
      </c>
    </row>
    <row r="14530" spans="1:15">
      <c r="A14530" t="s">
        <v>15904</v>
      </c>
      <c r="B14530" t="s">
        <v>23513</v>
      </c>
      <c r="C14530" t="s">
        <v>15905</v>
      </c>
      <c r="D14530">
        <v>1</v>
      </c>
      <c r="E14530">
        <v>535</v>
      </c>
      <c r="F14530">
        <v>28</v>
      </c>
      <c r="G14530">
        <v>8124</v>
      </c>
      <c r="H14530">
        <v>0.85202716747418605</v>
      </c>
      <c r="I14530">
        <v>0.99999999999997702</v>
      </c>
      <c r="J14530">
        <v>0.95041217501583097</v>
      </c>
      <c r="K14530" t="s">
        <v>23957</v>
      </c>
      <c r="L14530">
        <v>1</v>
      </c>
      <c r="M14530" t="s">
        <v>5133</v>
      </c>
      <c r="N14530">
        <v>3.5714285714285698E-2</v>
      </c>
      <c r="O14530">
        <v>1.8691588785046699E-3</v>
      </c>
    </row>
    <row r="14531" spans="1:15">
      <c r="A14531" t="s">
        <v>15904</v>
      </c>
      <c r="B14531" t="s">
        <v>23518</v>
      </c>
      <c r="C14531" t="s">
        <v>15905</v>
      </c>
      <c r="D14531">
        <v>5</v>
      </c>
      <c r="E14531">
        <v>787</v>
      </c>
      <c r="F14531">
        <v>28</v>
      </c>
      <c r="G14531">
        <v>7393</v>
      </c>
      <c r="H14531">
        <v>0.17111448853275499</v>
      </c>
      <c r="I14531">
        <v>0.83876007220319604</v>
      </c>
      <c r="J14531">
        <v>0.81095958809365798</v>
      </c>
      <c r="K14531" t="s">
        <v>32718</v>
      </c>
      <c r="L14531">
        <v>5</v>
      </c>
      <c r="M14531" t="s">
        <v>5133</v>
      </c>
      <c r="N14531">
        <v>0.17857142857142899</v>
      </c>
      <c r="O14531">
        <v>6.35324015247776E-3</v>
      </c>
    </row>
    <row r="14532" spans="1:15">
      <c r="A14532" t="s">
        <v>15906</v>
      </c>
      <c r="B14532" t="s">
        <v>23511</v>
      </c>
      <c r="C14532" t="s">
        <v>15907</v>
      </c>
      <c r="D14532">
        <v>1</v>
      </c>
      <c r="E14532">
        <v>6152</v>
      </c>
      <c r="F14532">
        <v>2</v>
      </c>
      <c r="G14532">
        <v>7804</v>
      </c>
      <c r="H14532">
        <v>0.95521029019776005</v>
      </c>
      <c r="I14532">
        <v>1</v>
      </c>
      <c r="J14532">
        <v>0.85953329234717102</v>
      </c>
      <c r="K14532" t="s">
        <v>32719</v>
      </c>
      <c r="L14532">
        <v>1</v>
      </c>
      <c r="M14532" t="s">
        <v>5133</v>
      </c>
      <c r="N14532">
        <v>0.5</v>
      </c>
      <c r="O14532">
        <v>1.6254876462938901E-4</v>
      </c>
    </row>
    <row r="14533" spans="1:15">
      <c r="A14533" t="s">
        <v>15906</v>
      </c>
      <c r="B14533" t="s">
        <v>23518</v>
      </c>
      <c r="C14533" t="s">
        <v>15907</v>
      </c>
      <c r="D14533">
        <v>1</v>
      </c>
      <c r="E14533">
        <v>787</v>
      </c>
      <c r="F14533">
        <v>2</v>
      </c>
      <c r="G14533">
        <v>7393</v>
      </c>
      <c r="H14533">
        <v>0.20158492765181499</v>
      </c>
      <c r="I14533">
        <v>0.83876007220319604</v>
      </c>
      <c r="J14533">
        <v>0.81095958809365798</v>
      </c>
      <c r="K14533" t="s">
        <v>24084</v>
      </c>
      <c r="L14533">
        <v>1</v>
      </c>
      <c r="M14533" t="s">
        <v>5133</v>
      </c>
      <c r="N14533">
        <v>0.5</v>
      </c>
      <c r="O14533">
        <v>1.27064803049555E-3</v>
      </c>
    </row>
    <row r="14534" spans="1:15">
      <c r="A14534" t="s">
        <v>15908</v>
      </c>
      <c r="B14534" t="s">
        <v>23511</v>
      </c>
      <c r="C14534" t="s">
        <v>15909</v>
      </c>
      <c r="D14534">
        <v>3</v>
      </c>
      <c r="E14534">
        <v>6152</v>
      </c>
      <c r="F14534">
        <v>3</v>
      </c>
      <c r="G14534">
        <v>7804</v>
      </c>
      <c r="H14534">
        <v>0.489837867770546</v>
      </c>
      <c r="I14534">
        <v>0.96083957126938102</v>
      </c>
      <c r="J14534">
        <v>0.82587360011061495</v>
      </c>
      <c r="K14534" t="s">
        <v>32720</v>
      </c>
      <c r="L14534">
        <v>3</v>
      </c>
      <c r="M14534" t="s">
        <v>5133</v>
      </c>
      <c r="N14534">
        <v>1</v>
      </c>
      <c r="O14534">
        <v>4.8764629388816603E-4</v>
      </c>
    </row>
    <row r="14535" spans="1:15">
      <c r="A14535" t="s">
        <v>15910</v>
      </c>
      <c r="B14535" t="s">
        <v>23511</v>
      </c>
      <c r="C14535" t="s">
        <v>15911</v>
      </c>
      <c r="D14535">
        <v>28</v>
      </c>
      <c r="E14535">
        <v>6152</v>
      </c>
      <c r="F14535">
        <v>29</v>
      </c>
      <c r="G14535">
        <v>7804</v>
      </c>
      <c r="H14535">
        <v>8.7862749835444405E-3</v>
      </c>
      <c r="I14535">
        <v>7.6145138391721004E-2</v>
      </c>
      <c r="J14535">
        <v>6.5449281498066905E-2</v>
      </c>
      <c r="K14535" t="s">
        <v>32721</v>
      </c>
      <c r="L14535">
        <v>28</v>
      </c>
      <c r="M14535" t="s">
        <v>5133</v>
      </c>
      <c r="N14535">
        <v>0.96551724137931005</v>
      </c>
      <c r="O14535">
        <v>4.5513654096228902E-3</v>
      </c>
    </row>
    <row r="14536" spans="1:15">
      <c r="A14536" t="s">
        <v>15910</v>
      </c>
      <c r="B14536" t="s">
        <v>23518</v>
      </c>
      <c r="C14536" t="s">
        <v>15911</v>
      </c>
      <c r="D14536">
        <v>1</v>
      </c>
      <c r="E14536">
        <v>787</v>
      </c>
      <c r="F14536">
        <v>28</v>
      </c>
      <c r="G14536">
        <v>7393</v>
      </c>
      <c r="H14536">
        <v>0.95747465990382596</v>
      </c>
      <c r="I14536">
        <v>1</v>
      </c>
      <c r="J14536">
        <v>0.966855260484069</v>
      </c>
      <c r="K14536" t="s">
        <v>23748</v>
      </c>
      <c r="L14536">
        <v>1</v>
      </c>
      <c r="M14536" t="s">
        <v>5133</v>
      </c>
      <c r="N14536">
        <v>3.5714285714285698E-2</v>
      </c>
      <c r="O14536">
        <v>1.27064803049555E-3</v>
      </c>
    </row>
    <row r="14537" spans="1:15">
      <c r="A14537" t="s">
        <v>15912</v>
      </c>
      <c r="B14537" t="s">
        <v>23511</v>
      </c>
      <c r="C14537" t="s">
        <v>15913</v>
      </c>
      <c r="D14537">
        <v>41</v>
      </c>
      <c r="E14537">
        <v>6152</v>
      </c>
      <c r="F14537">
        <v>45</v>
      </c>
      <c r="G14537">
        <v>7804</v>
      </c>
      <c r="H14537">
        <v>2.5163858744674299E-2</v>
      </c>
      <c r="I14537">
        <v>0.16922007468669301</v>
      </c>
      <c r="J14537">
        <v>0.14545028792668699</v>
      </c>
      <c r="K14537" t="s">
        <v>32722</v>
      </c>
      <c r="L14537">
        <v>41</v>
      </c>
      <c r="M14537" t="s">
        <v>5133</v>
      </c>
      <c r="N14537">
        <v>0.91111111111111098</v>
      </c>
      <c r="O14537">
        <v>6.6644993498049402E-3</v>
      </c>
    </row>
    <row r="14538" spans="1:15">
      <c r="A14538" t="s">
        <v>15912</v>
      </c>
      <c r="B14538" t="s">
        <v>23513</v>
      </c>
      <c r="C14538" t="s">
        <v>15913</v>
      </c>
      <c r="D14538">
        <v>3</v>
      </c>
      <c r="E14538">
        <v>535</v>
      </c>
      <c r="F14538">
        <v>44</v>
      </c>
      <c r="G14538">
        <v>8124</v>
      </c>
      <c r="H14538">
        <v>0.56111262541248497</v>
      </c>
      <c r="I14538">
        <v>0.99999999999997702</v>
      </c>
      <c r="J14538">
        <v>0.95041217501583097</v>
      </c>
      <c r="K14538" t="s">
        <v>32723</v>
      </c>
      <c r="L14538">
        <v>3</v>
      </c>
      <c r="M14538" t="s">
        <v>5133</v>
      </c>
      <c r="N14538">
        <v>6.8181818181818205E-2</v>
      </c>
      <c r="O14538">
        <v>5.60747663551402E-3</v>
      </c>
    </row>
    <row r="14539" spans="1:15">
      <c r="A14539" t="s">
        <v>15914</v>
      </c>
      <c r="B14539" t="s">
        <v>23518</v>
      </c>
      <c r="C14539" t="s">
        <v>15915</v>
      </c>
      <c r="D14539">
        <v>7</v>
      </c>
      <c r="E14539">
        <v>787</v>
      </c>
      <c r="F14539">
        <v>117</v>
      </c>
      <c r="G14539">
        <v>7393</v>
      </c>
      <c r="H14539">
        <v>0.97225955230059402</v>
      </c>
      <c r="I14539">
        <v>1</v>
      </c>
      <c r="J14539">
        <v>0.966855260484069</v>
      </c>
      <c r="K14539" t="s">
        <v>32724</v>
      </c>
      <c r="L14539">
        <v>7</v>
      </c>
      <c r="M14539" t="s">
        <v>5133</v>
      </c>
      <c r="N14539">
        <v>5.9829059829059797E-2</v>
      </c>
      <c r="O14539">
        <v>8.8945362134688708E-3</v>
      </c>
    </row>
    <row r="14540" spans="1:15">
      <c r="A14540" t="s">
        <v>15914</v>
      </c>
      <c r="B14540" t="s">
        <v>23511</v>
      </c>
      <c r="C14540" t="s">
        <v>15915</v>
      </c>
      <c r="D14540">
        <v>118</v>
      </c>
      <c r="E14540">
        <v>6152</v>
      </c>
      <c r="F14540">
        <v>135</v>
      </c>
      <c r="G14540">
        <v>7804</v>
      </c>
      <c r="H14540">
        <v>6.8030834967233202E-3</v>
      </c>
      <c r="I14540">
        <v>6.2536281069319397E-2</v>
      </c>
      <c r="J14540">
        <v>5.3752015558660202E-2</v>
      </c>
      <c r="K14540" t="s">
        <v>32725</v>
      </c>
      <c r="L14540">
        <v>118</v>
      </c>
      <c r="M14540" t="s">
        <v>5133</v>
      </c>
      <c r="N14540">
        <v>0.874074074074074</v>
      </c>
      <c r="O14540">
        <v>1.9180754226267901E-2</v>
      </c>
    </row>
    <row r="14541" spans="1:15">
      <c r="A14541" t="s">
        <v>15914</v>
      </c>
      <c r="B14541" t="s">
        <v>23513</v>
      </c>
      <c r="C14541" t="s">
        <v>15915</v>
      </c>
      <c r="D14541">
        <v>8</v>
      </c>
      <c r="E14541">
        <v>535</v>
      </c>
      <c r="F14541">
        <v>130</v>
      </c>
      <c r="G14541">
        <v>8124</v>
      </c>
      <c r="H14541">
        <v>0.63069727733216396</v>
      </c>
      <c r="I14541">
        <v>0.99999999999997702</v>
      </c>
      <c r="J14541">
        <v>0.95041217501583097</v>
      </c>
      <c r="K14541" t="s">
        <v>32103</v>
      </c>
      <c r="L14541">
        <v>8</v>
      </c>
      <c r="M14541" t="s">
        <v>5133</v>
      </c>
      <c r="N14541">
        <v>6.15384615384615E-2</v>
      </c>
      <c r="O14541">
        <v>1.4953271028037399E-2</v>
      </c>
    </row>
    <row r="14542" spans="1:15">
      <c r="A14542" t="s">
        <v>15916</v>
      </c>
      <c r="B14542" t="s">
        <v>23513</v>
      </c>
      <c r="C14542" t="s">
        <v>15917</v>
      </c>
      <c r="D14542">
        <v>51</v>
      </c>
      <c r="E14542">
        <v>535</v>
      </c>
      <c r="F14542">
        <v>866</v>
      </c>
      <c r="G14542">
        <v>8124</v>
      </c>
      <c r="H14542">
        <v>0.82768471034648605</v>
      </c>
      <c r="I14542">
        <v>0.99999999999997702</v>
      </c>
      <c r="J14542">
        <v>0.95041217501583097</v>
      </c>
      <c r="K14542" t="s">
        <v>32726</v>
      </c>
      <c r="L14542">
        <v>51</v>
      </c>
      <c r="M14542" t="s">
        <v>5133</v>
      </c>
      <c r="N14542">
        <v>5.8891454965357998E-2</v>
      </c>
      <c r="O14542">
        <v>9.5327102803738295E-2</v>
      </c>
    </row>
    <row r="14543" spans="1:15">
      <c r="A14543" t="s">
        <v>15916</v>
      </c>
      <c r="B14543" t="s">
        <v>23511</v>
      </c>
      <c r="C14543" t="s">
        <v>15917</v>
      </c>
      <c r="D14543">
        <v>694</v>
      </c>
      <c r="E14543">
        <v>6152</v>
      </c>
      <c r="F14543">
        <v>840</v>
      </c>
      <c r="G14543">
        <v>7804</v>
      </c>
      <c r="H14543">
        <v>2.1795150056781098E-3</v>
      </c>
      <c r="I14543">
        <v>2.50377190558938E-2</v>
      </c>
      <c r="J14543">
        <v>2.1520753092975901E-2</v>
      </c>
      <c r="K14543" t="s">
        <v>32727</v>
      </c>
      <c r="L14543">
        <v>694</v>
      </c>
      <c r="M14543" t="s">
        <v>5133</v>
      </c>
      <c r="N14543">
        <v>0.82619047619047603</v>
      </c>
      <c r="O14543">
        <v>0.112808842652796</v>
      </c>
    </row>
    <row r="14544" spans="1:15">
      <c r="A14544" t="s">
        <v>15916</v>
      </c>
      <c r="B14544" t="s">
        <v>23518</v>
      </c>
      <c r="C14544" t="s">
        <v>15917</v>
      </c>
      <c r="D14544">
        <v>71</v>
      </c>
      <c r="E14544">
        <v>787</v>
      </c>
      <c r="F14544">
        <v>782</v>
      </c>
      <c r="G14544">
        <v>7393</v>
      </c>
      <c r="H14544">
        <v>0.94327092903052001</v>
      </c>
      <c r="I14544">
        <v>1</v>
      </c>
      <c r="J14544">
        <v>0.966855260484069</v>
      </c>
      <c r="K14544" t="s">
        <v>32728</v>
      </c>
      <c r="L14544">
        <v>71</v>
      </c>
      <c r="M14544" t="s">
        <v>5133</v>
      </c>
      <c r="N14544">
        <v>9.0792838874680301E-2</v>
      </c>
      <c r="O14544">
        <v>9.0216010165184199E-2</v>
      </c>
    </row>
    <row r="14545" spans="1:15">
      <c r="A14545" t="s">
        <v>15918</v>
      </c>
      <c r="B14545" t="s">
        <v>23518</v>
      </c>
      <c r="C14545" t="s">
        <v>15919</v>
      </c>
      <c r="D14545">
        <v>5</v>
      </c>
      <c r="E14545">
        <v>787</v>
      </c>
      <c r="F14545">
        <v>112</v>
      </c>
      <c r="G14545">
        <v>7393</v>
      </c>
      <c r="H14545">
        <v>0.99443694772421798</v>
      </c>
      <c r="I14545">
        <v>1</v>
      </c>
      <c r="J14545">
        <v>0.966855260484069</v>
      </c>
      <c r="K14545" t="s">
        <v>32101</v>
      </c>
      <c r="L14545">
        <v>5</v>
      </c>
      <c r="M14545" t="s">
        <v>5133</v>
      </c>
      <c r="N14545">
        <v>4.4642857142857102E-2</v>
      </c>
      <c r="O14545">
        <v>6.35324015247776E-3</v>
      </c>
    </row>
    <row r="14546" spans="1:15">
      <c r="A14546" t="s">
        <v>15918</v>
      </c>
      <c r="B14546" t="s">
        <v>23511</v>
      </c>
      <c r="C14546" t="s">
        <v>15919</v>
      </c>
      <c r="D14546">
        <v>115</v>
      </c>
      <c r="E14546">
        <v>6152</v>
      </c>
      <c r="F14546">
        <v>130</v>
      </c>
      <c r="G14546">
        <v>7804</v>
      </c>
      <c r="H14546">
        <v>2.9471952399714898E-3</v>
      </c>
      <c r="I14546">
        <v>3.2310843137549401E-2</v>
      </c>
      <c r="J14546">
        <v>2.7772245380530799E-2</v>
      </c>
      <c r="K14546" t="s">
        <v>32729</v>
      </c>
      <c r="L14546">
        <v>115</v>
      </c>
      <c r="M14546" t="s">
        <v>5133</v>
      </c>
      <c r="N14546">
        <v>0.88461538461538503</v>
      </c>
      <c r="O14546">
        <v>1.8693107932379702E-2</v>
      </c>
    </row>
    <row r="14547" spans="1:15">
      <c r="A14547" t="s">
        <v>15918</v>
      </c>
      <c r="B14547" t="s">
        <v>23513</v>
      </c>
      <c r="C14547" t="s">
        <v>15919</v>
      </c>
      <c r="D14547">
        <v>8</v>
      </c>
      <c r="E14547">
        <v>535</v>
      </c>
      <c r="F14547">
        <v>124</v>
      </c>
      <c r="G14547">
        <v>8124</v>
      </c>
      <c r="H14547">
        <v>0.57659563877776199</v>
      </c>
      <c r="I14547">
        <v>0.99999999999997702</v>
      </c>
      <c r="J14547">
        <v>0.95041217501583097</v>
      </c>
      <c r="K14547" t="s">
        <v>32103</v>
      </c>
      <c r="L14547">
        <v>8</v>
      </c>
      <c r="M14547" t="s">
        <v>5133</v>
      </c>
      <c r="N14547">
        <v>6.4516129032258104E-2</v>
      </c>
      <c r="O14547">
        <v>1.4953271028037399E-2</v>
      </c>
    </row>
    <row r="14548" spans="1:15">
      <c r="A14548" t="s">
        <v>15920</v>
      </c>
      <c r="B14548" t="s">
        <v>23518</v>
      </c>
      <c r="C14548" t="s">
        <v>15921</v>
      </c>
      <c r="D14548">
        <v>5</v>
      </c>
      <c r="E14548">
        <v>787</v>
      </c>
      <c r="F14548">
        <v>66</v>
      </c>
      <c r="G14548">
        <v>7393</v>
      </c>
      <c r="H14548">
        <v>0.84564170303499098</v>
      </c>
      <c r="I14548">
        <v>1</v>
      </c>
      <c r="J14548">
        <v>0.966855260484069</v>
      </c>
      <c r="K14548" t="s">
        <v>32730</v>
      </c>
      <c r="L14548">
        <v>5</v>
      </c>
      <c r="M14548" t="s">
        <v>5133</v>
      </c>
      <c r="N14548">
        <v>7.5757575757575801E-2</v>
      </c>
      <c r="O14548">
        <v>6.35324015247776E-3</v>
      </c>
    </row>
    <row r="14549" spans="1:15">
      <c r="A14549" t="s">
        <v>15920</v>
      </c>
      <c r="B14549" t="s">
        <v>23511</v>
      </c>
      <c r="C14549" t="s">
        <v>15921</v>
      </c>
      <c r="D14549">
        <v>61</v>
      </c>
      <c r="E14549">
        <v>6152</v>
      </c>
      <c r="F14549">
        <v>70</v>
      </c>
      <c r="G14549">
        <v>7804</v>
      </c>
      <c r="H14549">
        <v>5.3279266447722302E-2</v>
      </c>
      <c r="I14549">
        <v>0.288522760273832</v>
      </c>
      <c r="J14549">
        <v>0.24799491805526</v>
      </c>
      <c r="K14549" t="s">
        <v>32731</v>
      </c>
      <c r="L14549">
        <v>61</v>
      </c>
      <c r="M14549" t="s">
        <v>5133</v>
      </c>
      <c r="N14549">
        <v>0.871428571428571</v>
      </c>
      <c r="O14549">
        <v>9.9154746423927194E-3</v>
      </c>
    </row>
    <row r="14550" spans="1:15">
      <c r="A14550" t="s">
        <v>15922</v>
      </c>
      <c r="B14550" t="s">
        <v>23513</v>
      </c>
      <c r="C14550" t="s">
        <v>15923</v>
      </c>
      <c r="D14550">
        <v>3</v>
      </c>
      <c r="E14550">
        <v>535</v>
      </c>
      <c r="F14550">
        <v>49</v>
      </c>
      <c r="G14550">
        <v>8124</v>
      </c>
      <c r="H14550">
        <v>0.63506545540263604</v>
      </c>
      <c r="I14550">
        <v>0.99999999999997702</v>
      </c>
      <c r="J14550">
        <v>0.95041217501583097</v>
      </c>
      <c r="K14550" t="s">
        <v>30693</v>
      </c>
      <c r="L14550">
        <v>3</v>
      </c>
      <c r="M14550" t="s">
        <v>5133</v>
      </c>
      <c r="N14550">
        <v>6.1224489795918401E-2</v>
      </c>
      <c r="O14550">
        <v>5.60747663551402E-3</v>
      </c>
    </row>
    <row r="14551" spans="1:15">
      <c r="A14551" t="s">
        <v>15922</v>
      </c>
      <c r="B14551" t="s">
        <v>23511</v>
      </c>
      <c r="C14551" t="s">
        <v>15923</v>
      </c>
      <c r="D14551">
        <v>46</v>
      </c>
      <c r="E14551">
        <v>6152</v>
      </c>
      <c r="F14551">
        <v>55</v>
      </c>
      <c r="G14551">
        <v>7804</v>
      </c>
      <c r="H14551">
        <v>0.24403921596675399</v>
      </c>
      <c r="I14551">
        <v>0.715310610130939</v>
      </c>
      <c r="J14551">
        <v>0.61483328377670898</v>
      </c>
      <c r="K14551" t="s">
        <v>32603</v>
      </c>
      <c r="L14551">
        <v>46</v>
      </c>
      <c r="M14551" t="s">
        <v>5133</v>
      </c>
      <c r="N14551">
        <v>0.83636363636363598</v>
      </c>
      <c r="O14551">
        <v>7.4772431729518904E-3</v>
      </c>
    </row>
    <row r="14552" spans="1:15">
      <c r="A14552" t="s">
        <v>15922</v>
      </c>
      <c r="B14552" t="s">
        <v>23518</v>
      </c>
      <c r="C14552" t="s">
        <v>15923</v>
      </c>
      <c r="D14552">
        <v>2</v>
      </c>
      <c r="E14552">
        <v>787</v>
      </c>
      <c r="F14552">
        <v>47</v>
      </c>
      <c r="G14552">
        <v>7393</v>
      </c>
      <c r="H14552">
        <v>0.96711371267185597</v>
      </c>
      <c r="I14552">
        <v>1</v>
      </c>
      <c r="J14552">
        <v>0.966855260484069</v>
      </c>
      <c r="K14552" t="s">
        <v>30692</v>
      </c>
      <c r="L14552">
        <v>2</v>
      </c>
      <c r="M14552" t="s">
        <v>5133</v>
      </c>
      <c r="N14552">
        <v>4.2553191489361701E-2</v>
      </c>
      <c r="O14552">
        <v>2.5412960609911099E-3</v>
      </c>
    </row>
    <row r="14553" spans="1:15">
      <c r="A14553" t="s">
        <v>15924</v>
      </c>
      <c r="B14553" t="s">
        <v>23518</v>
      </c>
      <c r="C14553" t="s">
        <v>15925</v>
      </c>
      <c r="D14553">
        <v>1</v>
      </c>
      <c r="E14553">
        <v>787</v>
      </c>
      <c r="F14553">
        <v>17</v>
      </c>
      <c r="G14553">
        <v>7393</v>
      </c>
      <c r="H14553">
        <v>0.85275166731674401</v>
      </c>
      <c r="I14553">
        <v>1</v>
      </c>
      <c r="J14553">
        <v>0.966855260484069</v>
      </c>
      <c r="K14553" t="s">
        <v>23748</v>
      </c>
      <c r="L14553">
        <v>1</v>
      </c>
      <c r="M14553" t="s">
        <v>5133</v>
      </c>
      <c r="N14553">
        <v>5.8823529411764698E-2</v>
      </c>
      <c r="O14553">
        <v>1.27064803049555E-3</v>
      </c>
    </row>
    <row r="14554" spans="1:15">
      <c r="A14554" t="s">
        <v>15924</v>
      </c>
      <c r="B14554" t="s">
        <v>23511</v>
      </c>
      <c r="C14554" t="s">
        <v>15925</v>
      </c>
      <c r="D14554">
        <v>17</v>
      </c>
      <c r="E14554">
        <v>6152</v>
      </c>
      <c r="F14554">
        <v>18</v>
      </c>
      <c r="G14554">
        <v>7804</v>
      </c>
      <c r="H14554">
        <v>8.0393663889612596E-2</v>
      </c>
      <c r="I14554">
        <v>0.37475171448543398</v>
      </c>
      <c r="J14554">
        <v>0.32211157496441201</v>
      </c>
      <c r="K14554" t="s">
        <v>30236</v>
      </c>
      <c r="L14554">
        <v>17</v>
      </c>
      <c r="M14554" t="s">
        <v>5133</v>
      </c>
      <c r="N14554">
        <v>0.94444444444444398</v>
      </c>
      <c r="O14554">
        <v>2.7633289986996102E-3</v>
      </c>
    </row>
    <row r="14555" spans="1:15">
      <c r="A14555" t="s">
        <v>15926</v>
      </c>
      <c r="B14555" t="s">
        <v>23518</v>
      </c>
      <c r="C14555" t="s">
        <v>15927</v>
      </c>
      <c r="D14555">
        <v>13</v>
      </c>
      <c r="E14555">
        <v>787</v>
      </c>
      <c r="F14555">
        <v>216</v>
      </c>
      <c r="G14555">
        <v>7393</v>
      </c>
      <c r="H14555">
        <v>0.99400238320318601</v>
      </c>
      <c r="I14555">
        <v>1</v>
      </c>
      <c r="J14555">
        <v>0.966855260484069</v>
      </c>
      <c r="K14555" t="s">
        <v>32732</v>
      </c>
      <c r="L14555">
        <v>13</v>
      </c>
      <c r="M14555" t="s">
        <v>5133</v>
      </c>
      <c r="N14555">
        <v>6.0185185185185203E-2</v>
      </c>
      <c r="O14555">
        <v>1.6518424396442199E-2</v>
      </c>
    </row>
    <row r="14556" spans="1:15">
      <c r="A14556" t="s">
        <v>15926</v>
      </c>
      <c r="B14556" t="s">
        <v>23511</v>
      </c>
      <c r="C14556" t="s">
        <v>15927</v>
      </c>
      <c r="D14556">
        <v>201</v>
      </c>
      <c r="E14556">
        <v>6152</v>
      </c>
      <c r="F14556">
        <v>234</v>
      </c>
      <c r="G14556">
        <v>7804</v>
      </c>
      <c r="H14556">
        <v>3.38607702858096E-3</v>
      </c>
      <c r="I14556">
        <v>3.5905785284728299E-2</v>
      </c>
      <c r="J14556">
        <v>3.08622178400931E-2</v>
      </c>
      <c r="K14556" t="s">
        <v>32733</v>
      </c>
      <c r="L14556">
        <v>201</v>
      </c>
      <c r="M14556" t="s">
        <v>5133</v>
      </c>
      <c r="N14556">
        <v>0.85897435897435903</v>
      </c>
      <c r="O14556">
        <v>3.2672301690507201E-2</v>
      </c>
    </row>
    <row r="14557" spans="1:15">
      <c r="A14557" t="s">
        <v>15926</v>
      </c>
      <c r="B14557" t="s">
        <v>23513</v>
      </c>
      <c r="C14557" t="s">
        <v>15927</v>
      </c>
      <c r="D14557">
        <v>14</v>
      </c>
      <c r="E14557">
        <v>535</v>
      </c>
      <c r="F14557">
        <v>226</v>
      </c>
      <c r="G14557">
        <v>8124</v>
      </c>
      <c r="H14557">
        <v>0.63435829888992901</v>
      </c>
      <c r="I14557">
        <v>0.99999999999997702</v>
      </c>
      <c r="J14557">
        <v>0.95041217501583097</v>
      </c>
      <c r="K14557" t="s">
        <v>32734</v>
      </c>
      <c r="L14557">
        <v>14</v>
      </c>
      <c r="M14557" t="s">
        <v>5133</v>
      </c>
      <c r="N14557">
        <v>6.1946902654867297E-2</v>
      </c>
      <c r="O14557">
        <v>2.6168224299065401E-2</v>
      </c>
    </row>
    <row r="14558" spans="1:15">
      <c r="A14558" t="s">
        <v>15928</v>
      </c>
      <c r="B14558" t="s">
        <v>23511</v>
      </c>
      <c r="C14558" t="s">
        <v>15929</v>
      </c>
      <c r="D14558">
        <v>12</v>
      </c>
      <c r="E14558">
        <v>6152</v>
      </c>
      <c r="F14558">
        <v>14</v>
      </c>
      <c r="G14558">
        <v>7804</v>
      </c>
      <c r="H14558">
        <v>0.40504102681163101</v>
      </c>
      <c r="I14558">
        <v>0.91525479399875698</v>
      </c>
      <c r="J14558">
        <v>0.78669196642228301</v>
      </c>
      <c r="K14558" t="s">
        <v>32735</v>
      </c>
      <c r="L14558">
        <v>12</v>
      </c>
      <c r="M14558" t="s">
        <v>5133</v>
      </c>
      <c r="N14558">
        <v>0.85714285714285698</v>
      </c>
      <c r="O14558">
        <v>1.95058517555267E-3</v>
      </c>
    </row>
    <row r="14559" spans="1:15">
      <c r="A14559" t="s">
        <v>15928</v>
      </c>
      <c r="B14559" t="s">
        <v>23513</v>
      </c>
      <c r="C14559" t="s">
        <v>15929</v>
      </c>
      <c r="D14559">
        <v>2</v>
      </c>
      <c r="E14559">
        <v>535</v>
      </c>
      <c r="F14559">
        <v>13</v>
      </c>
      <c r="G14559">
        <v>8124</v>
      </c>
      <c r="H14559">
        <v>0.20945948666488401</v>
      </c>
      <c r="I14559">
        <v>0.82628980005633901</v>
      </c>
      <c r="J14559">
        <v>0.78531588606495994</v>
      </c>
      <c r="K14559" t="s">
        <v>32736</v>
      </c>
      <c r="L14559">
        <v>2</v>
      </c>
      <c r="M14559" t="s">
        <v>5133</v>
      </c>
      <c r="N14559">
        <v>0.15384615384615399</v>
      </c>
      <c r="O14559">
        <v>3.7383177570093499E-3</v>
      </c>
    </row>
    <row r="14560" spans="1:15">
      <c r="A14560" t="s">
        <v>15930</v>
      </c>
      <c r="B14560" t="s">
        <v>23511</v>
      </c>
      <c r="C14560" t="s">
        <v>15931</v>
      </c>
      <c r="D14560">
        <v>2</v>
      </c>
      <c r="E14560">
        <v>6152</v>
      </c>
      <c r="F14560">
        <v>2</v>
      </c>
      <c r="G14560">
        <v>7804</v>
      </c>
      <c r="H14560">
        <v>0.62141708038142995</v>
      </c>
      <c r="I14560">
        <v>0.968912233598893</v>
      </c>
      <c r="J14560">
        <v>0.832812322140707</v>
      </c>
      <c r="K14560" t="s">
        <v>32737</v>
      </c>
      <c r="L14560">
        <v>2</v>
      </c>
      <c r="M14560" t="s">
        <v>5133</v>
      </c>
      <c r="N14560">
        <v>1</v>
      </c>
      <c r="O14560">
        <v>3.2509752925877802E-4</v>
      </c>
    </row>
    <row r="14561" spans="1:15">
      <c r="A14561" t="s">
        <v>15932</v>
      </c>
      <c r="B14561" t="s">
        <v>23518</v>
      </c>
      <c r="C14561" t="s">
        <v>15933</v>
      </c>
      <c r="D14561">
        <v>1</v>
      </c>
      <c r="E14561">
        <v>787</v>
      </c>
      <c r="F14561">
        <v>13</v>
      </c>
      <c r="G14561">
        <v>7393</v>
      </c>
      <c r="H14561">
        <v>0.76880113817690798</v>
      </c>
      <c r="I14561">
        <v>1</v>
      </c>
      <c r="J14561">
        <v>0.966855260484069</v>
      </c>
      <c r="K14561" t="s">
        <v>24233</v>
      </c>
      <c r="L14561">
        <v>1</v>
      </c>
      <c r="M14561" t="s">
        <v>5133</v>
      </c>
      <c r="N14561">
        <v>7.69230769230769E-2</v>
      </c>
      <c r="O14561">
        <v>1.27064803049555E-3</v>
      </c>
    </row>
    <row r="14562" spans="1:15">
      <c r="A14562" t="s">
        <v>15932</v>
      </c>
      <c r="B14562" t="s">
        <v>23511</v>
      </c>
      <c r="C14562" t="s">
        <v>15933</v>
      </c>
      <c r="D14562">
        <v>13</v>
      </c>
      <c r="E14562">
        <v>6152</v>
      </c>
      <c r="F14562">
        <v>14</v>
      </c>
      <c r="G14562">
        <v>7804</v>
      </c>
      <c r="H14562">
        <v>0.17010059500559399</v>
      </c>
      <c r="I14562">
        <v>0.60434513093831699</v>
      </c>
      <c r="J14562">
        <v>0.51945476010939395</v>
      </c>
      <c r="K14562" t="s">
        <v>32738</v>
      </c>
      <c r="L14562">
        <v>13</v>
      </c>
      <c r="M14562" t="s">
        <v>5133</v>
      </c>
      <c r="N14562">
        <v>0.92857142857142905</v>
      </c>
      <c r="O14562">
        <v>2.1131339401820499E-3</v>
      </c>
    </row>
    <row r="14563" spans="1:15">
      <c r="A14563" t="s">
        <v>15934</v>
      </c>
      <c r="B14563" t="s">
        <v>23513</v>
      </c>
      <c r="C14563" t="s">
        <v>15935</v>
      </c>
      <c r="D14563">
        <v>19</v>
      </c>
      <c r="E14563">
        <v>535</v>
      </c>
      <c r="F14563">
        <v>583</v>
      </c>
      <c r="G14563">
        <v>8124</v>
      </c>
      <c r="H14563">
        <v>0.99991537200442704</v>
      </c>
      <c r="I14563">
        <v>0.99999999999997702</v>
      </c>
      <c r="J14563">
        <v>0.95041217501583097</v>
      </c>
      <c r="K14563" t="s">
        <v>32267</v>
      </c>
      <c r="L14563">
        <v>19</v>
      </c>
      <c r="M14563" t="s">
        <v>5133</v>
      </c>
      <c r="N14563">
        <v>3.2590051457975999E-2</v>
      </c>
      <c r="O14563">
        <v>3.5514018691588801E-2</v>
      </c>
    </row>
    <row r="14564" spans="1:15">
      <c r="A14564" t="s">
        <v>15934</v>
      </c>
      <c r="B14564" t="s">
        <v>23511</v>
      </c>
      <c r="C14564" t="s">
        <v>15935</v>
      </c>
      <c r="D14564">
        <v>486</v>
      </c>
      <c r="E14564">
        <v>6152</v>
      </c>
      <c r="F14564">
        <v>550</v>
      </c>
      <c r="G14564">
        <v>7804</v>
      </c>
      <c r="H14564" s="34">
        <v>1.1303957788702199E-9</v>
      </c>
      <c r="I14564" s="34">
        <v>6.9201570186533002E-8</v>
      </c>
      <c r="J14564" s="34">
        <v>5.9481053458024499E-8</v>
      </c>
      <c r="K14564" t="s">
        <v>32739</v>
      </c>
      <c r="L14564">
        <v>486</v>
      </c>
      <c r="M14564" t="s">
        <v>5133</v>
      </c>
      <c r="N14564">
        <v>0.883636363636364</v>
      </c>
      <c r="O14564">
        <v>7.8998699609882997E-2</v>
      </c>
    </row>
    <row r="14565" spans="1:15">
      <c r="A14565" t="s">
        <v>15934</v>
      </c>
      <c r="B14565" t="s">
        <v>23518</v>
      </c>
      <c r="C14565" t="s">
        <v>15935</v>
      </c>
      <c r="D14565">
        <v>27</v>
      </c>
      <c r="E14565">
        <v>787</v>
      </c>
      <c r="F14565">
        <v>487</v>
      </c>
      <c r="G14565">
        <v>7393</v>
      </c>
      <c r="H14565">
        <v>0.99998459257891603</v>
      </c>
      <c r="I14565">
        <v>1</v>
      </c>
      <c r="J14565">
        <v>0.966855260484069</v>
      </c>
      <c r="K14565" t="s">
        <v>32266</v>
      </c>
      <c r="L14565">
        <v>27</v>
      </c>
      <c r="M14565" t="s">
        <v>5133</v>
      </c>
      <c r="N14565">
        <v>5.5441478439425103E-2</v>
      </c>
      <c r="O14565">
        <v>3.4307496823379899E-2</v>
      </c>
    </row>
    <row r="14566" spans="1:15">
      <c r="A14566" t="s">
        <v>15936</v>
      </c>
      <c r="B14566" t="s">
        <v>23511</v>
      </c>
      <c r="C14566" t="s">
        <v>15937</v>
      </c>
      <c r="D14566">
        <v>3</v>
      </c>
      <c r="E14566">
        <v>6152</v>
      </c>
      <c r="F14566">
        <v>3</v>
      </c>
      <c r="G14566">
        <v>7804</v>
      </c>
      <c r="H14566">
        <v>0.489837867770546</v>
      </c>
      <c r="I14566">
        <v>0.96083957126938102</v>
      </c>
      <c r="J14566">
        <v>0.82587360011061495</v>
      </c>
      <c r="K14566" t="s">
        <v>32720</v>
      </c>
      <c r="L14566">
        <v>3</v>
      </c>
      <c r="M14566" t="s">
        <v>5133</v>
      </c>
      <c r="N14566">
        <v>1</v>
      </c>
      <c r="O14566">
        <v>4.8764629388816603E-4</v>
      </c>
    </row>
    <row r="14567" spans="1:15">
      <c r="A14567" t="s">
        <v>15938</v>
      </c>
      <c r="B14567" t="s">
        <v>23518</v>
      </c>
      <c r="C14567" t="s">
        <v>15939</v>
      </c>
      <c r="D14567">
        <v>1</v>
      </c>
      <c r="E14567">
        <v>787</v>
      </c>
      <c r="F14567">
        <v>1</v>
      </c>
      <c r="G14567">
        <v>7393</v>
      </c>
      <c r="H14567">
        <v>0.106452049235764</v>
      </c>
      <c r="I14567">
        <v>0.63266972740240601</v>
      </c>
      <c r="J14567">
        <v>0.61170005408803896</v>
      </c>
      <c r="K14567" t="s">
        <v>24084</v>
      </c>
      <c r="L14567">
        <v>1</v>
      </c>
      <c r="M14567" t="s">
        <v>5133</v>
      </c>
      <c r="N14567">
        <v>1</v>
      </c>
      <c r="O14567">
        <v>1.27064803049555E-3</v>
      </c>
    </row>
    <row r="14568" spans="1:15">
      <c r="A14568" t="s">
        <v>15940</v>
      </c>
      <c r="B14568" t="s">
        <v>23511</v>
      </c>
      <c r="C14568" t="s">
        <v>15941</v>
      </c>
      <c r="D14568">
        <v>1</v>
      </c>
      <c r="E14568">
        <v>6152</v>
      </c>
      <c r="F14568">
        <v>2</v>
      </c>
      <c r="G14568">
        <v>7804</v>
      </c>
      <c r="H14568">
        <v>0.95521029019776005</v>
      </c>
      <c r="I14568">
        <v>1</v>
      </c>
      <c r="J14568">
        <v>0.85953329234717102</v>
      </c>
      <c r="K14568" t="s">
        <v>27122</v>
      </c>
      <c r="L14568">
        <v>1</v>
      </c>
      <c r="M14568" t="s">
        <v>5133</v>
      </c>
      <c r="N14568">
        <v>0.5</v>
      </c>
      <c r="O14568">
        <v>1.6254876462938901E-4</v>
      </c>
    </row>
    <row r="14569" spans="1:15">
      <c r="A14569" t="s">
        <v>15940</v>
      </c>
      <c r="B14569" t="s">
        <v>23513</v>
      </c>
      <c r="C14569" t="s">
        <v>15941</v>
      </c>
      <c r="D14569">
        <v>1</v>
      </c>
      <c r="E14569">
        <v>535</v>
      </c>
      <c r="F14569">
        <v>2</v>
      </c>
      <c r="G14569">
        <v>8124</v>
      </c>
      <c r="H14569">
        <v>0.12737930779067499</v>
      </c>
      <c r="I14569">
        <v>0.64703075560747003</v>
      </c>
      <c r="J14569">
        <v>0.614945907739046</v>
      </c>
      <c r="K14569" t="s">
        <v>25472</v>
      </c>
      <c r="L14569">
        <v>1</v>
      </c>
      <c r="M14569" t="s">
        <v>5133</v>
      </c>
      <c r="N14569">
        <v>0.5</v>
      </c>
      <c r="O14569">
        <v>1.8691588785046699E-3</v>
      </c>
    </row>
    <row r="14570" spans="1:15">
      <c r="A14570" t="s">
        <v>15942</v>
      </c>
      <c r="B14570" t="s">
        <v>23511</v>
      </c>
      <c r="C14570" t="s">
        <v>15943</v>
      </c>
      <c r="D14570">
        <v>1</v>
      </c>
      <c r="E14570">
        <v>6152</v>
      </c>
      <c r="F14570">
        <v>2</v>
      </c>
      <c r="G14570">
        <v>7804</v>
      </c>
      <c r="H14570">
        <v>0.95521029019776005</v>
      </c>
      <c r="I14570">
        <v>1</v>
      </c>
      <c r="J14570">
        <v>0.85953329234717102</v>
      </c>
      <c r="K14570" t="s">
        <v>32740</v>
      </c>
      <c r="L14570">
        <v>1</v>
      </c>
      <c r="M14570" t="s">
        <v>5133</v>
      </c>
      <c r="N14570">
        <v>0.5</v>
      </c>
      <c r="O14570">
        <v>1.6254876462938901E-4</v>
      </c>
    </row>
    <row r="14571" spans="1:15">
      <c r="A14571" t="s">
        <v>15942</v>
      </c>
      <c r="B14571" t="s">
        <v>23518</v>
      </c>
      <c r="C14571" t="s">
        <v>15943</v>
      </c>
      <c r="D14571">
        <v>1</v>
      </c>
      <c r="E14571">
        <v>787</v>
      </c>
      <c r="F14571">
        <v>2</v>
      </c>
      <c r="G14571">
        <v>7393</v>
      </c>
      <c r="H14571">
        <v>0.20158492765181499</v>
      </c>
      <c r="I14571">
        <v>0.83876007220319604</v>
      </c>
      <c r="J14571">
        <v>0.81095958809365798</v>
      </c>
      <c r="K14571" t="s">
        <v>32741</v>
      </c>
      <c r="L14571">
        <v>1</v>
      </c>
      <c r="M14571" t="s">
        <v>5133</v>
      </c>
      <c r="N14571">
        <v>0.5</v>
      </c>
      <c r="O14571">
        <v>1.27064803049555E-3</v>
      </c>
    </row>
    <row r="14572" spans="1:15">
      <c r="A14572" t="s">
        <v>15944</v>
      </c>
      <c r="B14572" t="s">
        <v>23511</v>
      </c>
      <c r="C14572" t="s">
        <v>15945</v>
      </c>
      <c r="D14572">
        <v>18</v>
      </c>
      <c r="E14572">
        <v>6152</v>
      </c>
      <c r="F14572">
        <v>20</v>
      </c>
      <c r="G14572">
        <v>7804</v>
      </c>
      <c r="H14572">
        <v>0.17205893363076399</v>
      </c>
      <c r="I14572">
        <v>0.60627065196666896</v>
      </c>
      <c r="J14572">
        <v>0.52110980953837704</v>
      </c>
      <c r="K14572" t="s">
        <v>28732</v>
      </c>
      <c r="L14572">
        <v>18</v>
      </c>
      <c r="M14572" t="s">
        <v>5133</v>
      </c>
      <c r="N14572">
        <v>0.9</v>
      </c>
      <c r="O14572">
        <v>2.9258777633290002E-3</v>
      </c>
    </row>
    <row r="14573" spans="1:15">
      <c r="A14573" t="s">
        <v>15944</v>
      </c>
      <c r="B14573" t="s">
        <v>23513</v>
      </c>
      <c r="C14573" t="s">
        <v>15945</v>
      </c>
      <c r="D14573">
        <v>2</v>
      </c>
      <c r="E14573">
        <v>535</v>
      </c>
      <c r="F14573">
        <v>22</v>
      </c>
      <c r="G14573">
        <v>8124</v>
      </c>
      <c r="H14573">
        <v>0.43025526123462499</v>
      </c>
      <c r="I14573">
        <v>0.99999999999997702</v>
      </c>
      <c r="J14573">
        <v>0.95041217501583097</v>
      </c>
      <c r="K14573" t="s">
        <v>23546</v>
      </c>
      <c r="L14573">
        <v>2</v>
      </c>
      <c r="M14573" t="s">
        <v>5133</v>
      </c>
      <c r="N14573">
        <v>9.0909090909090898E-2</v>
      </c>
      <c r="O14573">
        <v>3.7383177570093499E-3</v>
      </c>
    </row>
    <row r="14574" spans="1:15">
      <c r="A14574" t="s">
        <v>15946</v>
      </c>
      <c r="B14574" t="s">
        <v>23511</v>
      </c>
      <c r="C14574" t="s">
        <v>15947</v>
      </c>
      <c r="D14574">
        <v>9</v>
      </c>
      <c r="E14574">
        <v>6152</v>
      </c>
      <c r="F14574">
        <v>9</v>
      </c>
      <c r="G14574">
        <v>7804</v>
      </c>
      <c r="H14574">
        <v>0.117423000773971</v>
      </c>
      <c r="I14574">
        <v>0.47842873658393897</v>
      </c>
      <c r="J14574">
        <v>0.41122542710949</v>
      </c>
      <c r="K14574" t="s">
        <v>30587</v>
      </c>
      <c r="L14574">
        <v>9</v>
      </c>
      <c r="M14574" t="s">
        <v>5133</v>
      </c>
      <c r="N14574">
        <v>1</v>
      </c>
      <c r="O14574">
        <v>1.4629388816645001E-3</v>
      </c>
    </row>
    <row r="14575" spans="1:15">
      <c r="A14575" t="s">
        <v>15948</v>
      </c>
      <c r="B14575" t="s">
        <v>23518</v>
      </c>
      <c r="C14575" t="s">
        <v>15949</v>
      </c>
      <c r="D14575">
        <v>1</v>
      </c>
      <c r="E14575">
        <v>787</v>
      </c>
      <c r="F14575">
        <v>6</v>
      </c>
      <c r="G14575">
        <v>7393</v>
      </c>
      <c r="H14575">
        <v>0.49113550780958298</v>
      </c>
      <c r="I14575">
        <v>1</v>
      </c>
      <c r="J14575">
        <v>0.966855260484069</v>
      </c>
      <c r="K14575" t="s">
        <v>24091</v>
      </c>
      <c r="L14575">
        <v>1</v>
      </c>
      <c r="M14575" t="s">
        <v>5133</v>
      </c>
      <c r="N14575">
        <v>0.16666666666666699</v>
      </c>
      <c r="O14575">
        <v>1.27064803049555E-3</v>
      </c>
    </row>
    <row r="14576" spans="1:15">
      <c r="A14576" t="s">
        <v>15948</v>
      </c>
      <c r="B14576" t="s">
        <v>23511</v>
      </c>
      <c r="C14576" t="s">
        <v>15949</v>
      </c>
      <c r="D14576">
        <v>5</v>
      </c>
      <c r="E14576">
        <v>6152</v>
      </c>
      <c r="F14576">
        <v>6</v>
      </c>
      <c r="G14576">
        <v>7804</v>
      </c>
      <c r="H14576">
        <v>0.62665052091531404</v>
      </c>
      <c r="I14576">
        <v>0.968912233598893</v>
      </c>
      <c r="J14576">
        <v>0.832812322140707</v>
      </c>
      <c r="K14576" t="s">
        <v>30408</v>
      </c>
      <c r="L14576">
        <v>5</v>
      </c>
      <c r="M14576" t="s">
        <v>5133</v>
      </c>
      <c r="N14576">
        <v>0.83333333333333304</v>
      </c>
      <c r="O14576">
        <v>8.1274382314694405E-4</v>
      </c>
    </row>
    <row r="14577" spans="1:15">
      <c r="A14577" t="s">
        <v>15950</v>
      </c>
      <c r="B14577" t="s">
        <v>23518</v>
      </c>
      <c r="C14577" t="s">
        <v>15951</v>
      </c>
      <c r="D14577">
        <v>88</v>
      </c>
      <c r="E14577">
        <v>787</v>
      </c>
      <c r="F14577">
        <v>1570</v>
      </c>
      <c r="G14577">
        <v>7393</v>
      </c>
      <c r="H14577">
        <v>0.999999999999998</v>
      </c>
      <c r="I14577">
        <v>1</v>
      </c>
      <c r="J14577">
        <v>0.966855260484069</v>
      </c>
      <c r="K14577" t="s">
        <v>32742</v>
      </c>
      <c r="L14577">
        <v>88</v>
      </c>
      <c r="M14577" t="s">
        <v>5133</v>
      </c>
      <c r="N14577">
        <v>5.6050955414012699E-2</v>
      </c>
      <c r="O14577">
        <v>0.111817026683609</v>
      </c>
    </row>
    <row r="14578" spans="1:15">
      <c r="A14578" t="s">
        <v>15950</v>
      </c>
      <c r="B14578" t="s">
        <v>23513</v>
      </c>
      <c r="C14578" t="s">
        <v>15951</v>
      </c>
      <c r="D14578">
        <v>77</v>
      </c>
      <c r="E14578">
        <v>535</v>
      </c>
      <c r="F14578">
        <v>1817</v>
      </c>
      <c r="G14578">
        <v>8124</v>
      </c>
      <c r="H14578">
        <v>0.99999938107293396</v>
      </c>
      <c r="I14578">
        <v>0.99999999999997702</v>
      </c>
      <c r="J14578">
        <v>0.95041217501583097</v>
      </c>
      <c r="K14578" t="s">
        <v>32743</v>
      </c>
      <c r="L14578">
        <v>77</v>
      </c>
      <c r="M14578" t="s">
        <v>5133</v>
      </c>
      <c r="N14578">
        <v>4.2377545404512898E-2</v>
      </c>
      <c r="O14578">
        <v>0.14392523364486001</v>
      </c>
    </row>
    <row r="14579" spans="1:15">
      <c r="A14579" t="s">
        <v>15950</v>
      </c>
      <c r="B14579" t="s">
        <v>23511</v>
      </c>
      <c r="C14579" t="s">
        <v>15951</v>
      </c>
      <c r="D14579">
        <v>1534</v>
      </c>
      <c r="E14579">
        <v>6152</v>
      </c>
      <c r="F14579">
        <v>1761</v>
      </c>
      <c r="G14579">
        <v>7804</v>
      </c>
      <c r="H14579" s="34">
        <v>4.9304238466690301E-24</v>
      </c>
      <c r="I14579" s="34">
        <v>2.1104357726285501E-21</v>
      </c>
      <c r="J14579" s="34">
        <v>1.8139898079346599E-21</v>
      </c>
      <c r="K14579" t="s">
        <v>32744</v>
      </c>
      <c r="L14579">
        <v>1534</v>
      </c>
      <c r="M14579" t="s">
        <v>5133</v>
      </c>
      <c r="N14579">
        <v>0.87109596819988599</v>
      </c>
      <c r="O14579">
        <v>0.24934980494148201</v>
      </c>
    </row>
    <row r="14580" spans="1:15">
      <c r="A14580" t="s">
        <v>15952</v>
      </c>
      <c r="B14580" t="s">
        <v>23513</v>
      </c>
      <c r="C14580" t="s">
        <v>15953</v>
      </c>
      <c r="D14580">
        <v>2</v>
      </c>
      <c r="E14580">
        <v>535</v>
      </c>
      <c r="F14580">
        <v>43</v>
      </c>
      <c r="G14580">
        <v>8124</v>
      </c>
      <c r="H14580">
        <v>0.78537548713059002</v>
      </c>
      <c r="I14580">
        <v>0.99999999999997702</v>
      </c>
      <c r="J14580">
        <v>0.95041217501583097</v>
      </c>
      <c r="K14580" t="s">
        <v>24279</v>
      </c>
      <c r="L14580">
        <v>2</v>
      </c>
      <c r="M14580" t="s">
        <v>5133</v>
      </c>
      <c r="N14580">
        <v>4.6511627906976702E-2</v>
      </c>
      <c r="O14580">
        <v>3.7383177570093499E-3</v>
      </c>
    </row>
    <row r="14581" spans="1:15">
      <c r="A14581" t="s">
        <v>15952</v>
      </c>
      <c r="B14581" t="s">
        <v>23511</v>
      </c>
      <c r="C14581" t="s">
        <v>15953</v>
      </c>
      <c r="D14581">
        <v>56</v>
      </c>
      <c r="E14581">
        <v>6152</v>
      </c>
      <c r="F14581">
        <v>60</v>
      </c>
      <c r="G14581">
        <v>7804</v>
      </c>
      <c r="H14581">
        <v>2.05711908698295E-3</v>
      </c>
      <c r="I14581">
        <v>2.37982813294326E-2</v>
      </c>
      <c r="J14581">
        <v>2.0455415103291401E-2</v>
      </c>
      <c r="K14581" t="s">
        <v>32745</v>
      </c>
      <c r="L14581">
        <v>56</v>
      </c>
      <c r="M14581" t="s">
        <v>5133</v>
      </c>
      <c r="N14581">
        <v>0.93333333333333302</v>
      </c>
      <c r="O14581">
        <v>9.10273081924577E-3</v>
      </c>
    </row>
    <row r="14582" spans="1:15">
      <c r="A14582" t="s">
        <v>15952</v>
      </c>
      <c r="B14582" t="s">
        <v>23518</v>
      </c>
      <c r="C14582" t="s">
        <v>15953</v>
      </c>
      <c r="D14582">
        <v>2</v>
      </c>
      <c r="E14582">
        <v>787</v>
      </c>
      <c r="F14582">
        <v>47</v>
      </c>
      <c r="G14582">
        <v>7393</v>
      </c>
      <c r="H14582">
        <v>0.96711371267185597</v>
      </c>
      <c r="I14582">
        <v>1</v>
      </c>
      <c r="J14582">
        <v>0.966855260484069</v>
      </c>
      <c r="K14582" t="s">
        <v>32746</v>
      </c>
      <c r="L14582">
        <v>2</v>
      </c>
      <c r="M14582" t="s">
        <v>5133</v>
      </c>
      <c r="N14582">
        <v>4.2553191489361701E-2</v>
      </c>
      <c r="O14582">
        <v>2.5412960609911099E-3</v>
      </c>
    </row>
    <row r="14583" spans="1:15">
      <c r="A14583" t="s">
        <v>15954</v>
      </c>
      <c r="B14583" t="s">
        <v>23513</v>
      </c>
      <c r="C14583" t="s">
        <v>15955</v>
      </c>
      <c r="D14583">
        <v>23</v>
      </c>
      <c r="E14583">
        <v>535</v>
      </c>
      <c r="F14583">
        <v>405</v>
      </c>
      <c r="G14583">
        <v>8124</v>
      </c>
      <c r="H14583">
        <v>0.80247967989532998</v>
      </c>
      <c r="I14583">
        <v>0.99999999999997702</v>
      </c>
      <c r="J14583">
        <v>0.95041217501583097</v>
      </c>
      <c r="K14583" t="s">
        <v>27511</v>
      </c>
      <c r="L14583">
        <v>23</v>
      </c>
      <c r="M14583" t="s">
        <v>5133</v>
      </c>
      <c r="N14583">
        <v>5.6790123456790097E-2</v>
      </c>
      <c r="O14583">
        <v>4.2990654205607499E-2</v>
      </c>
    </row>
    <row r="14584" spans="1:15">
      <c r="A14584" t="s">
        <v>15954</v>
      </c>
      <c r="B14584" t="s">
        <v>23518</v>
      </c>
      <c r="C14584" t="s">
        <v>15955</v>
      </c>
      <c r="D14584">
        <v>15</v>
      </c>
      <c r="E14584">
        <v>787</v>
      </c>
      <c r="F14584">
        <v>320</v>
      </c>
      <c r="G14584">
        <v>7393</v>
      </c>
      <c r="H14584">
        <v>0.99996868450023002</v>
      </c>
      <c r="I14584">
        <v>1</v>
      </c>
      <c r="J14584">
        <v>0.966855260484069</v>
      </c>
      <c r="K14584" t="s">
        <v>27509</v>
      </c>
      <c r="L14584">
        <v>15</v>
      </c>
      <c r="M14584" t="s">
        <v>5133</v>
      </c>
      <c r="N14584">
        <v>4.6875E-2</v>
      </c>
      <c r="O14584">
        <v>1.9059720457433298E-2</v>
      </c>
    </row>
    <row r="14585" spans="1:15">
      <c r="A14585" t="s">
        <v>15954</v>
      </c>
      <c r="B14585" t="s">
        <v>23511</v>
      </c>
      <c r="C14585" t="s">
        <v>15955</v>
      </c>
      <c r="D14585">
        <v>356</v>
      </c>
      <c r="E14585">
        <v>6152</v>
      </c>
      <c r="F14585">
        <v>399</v>
      </c>
      <c r="G14585">
        <v>7804</v>
      </c>
      <c r="H14585" s="34">
        <v>1.65295068114752E-8</v>
      </c>
      <c r="I14585" s="34">
        <v>8.2188381090390798E-7</v>
      </c>
      <c r="J14585" s="34">
        <v>7.0643649791307501E-7</v>
      </c>
      <c r="K14585" t="s">
        <v>27510</v>
      </c>
      <c r="L14585">
        <v>356</v>
      </c>
      <c r="M14585" t="s">
        <v>5133</v>
      </c>
      <c r="N14585">
        <v>0.89223057644110304</v>
      </c>
      <c r="O14585">
        <v>5.78673602080624E-2</v>
      </c>
    </row>
    <row r="14586" spans="1:15">
      <c r="A14586" t="s">
        <v>15956</v>
      </c>
      <c r="B14586" t="s">
        <v>23513</v>
      </c>
      <c r="C14586" t="s">
        <v>15957</v>
      </c>
      <c r="D14586">
        <v>80</v>
      </c>
      <c r="E14586">
        <v>535</v>
      </c>
      <c r="F14586">
        <v>1797</v>
      </c>
      <c r="G14586">
        <v>8124</v>
      </c>
      <c r="H14586">
        <v>0.99999347775885195</v>
      </c>
      <c r="I14586">
        <v>0.99999999999997702</v>
      </c>
      <c r="J14586">
        <v>0.95041217501583097</v>
      </c>
      <c r="K14586" t="s">
        <v>32747</v>
      </c>
      <c r="L14586">
        <v>80</v>
      </c>
      <c r="M14586" t="s">
        <v>5133</v>
      </c>
      <c r="N14586">
        <v>4.4518642181413499E-2</v>
      </c>
      <c r="O14586">
        <v>0.14953271028037399</v>
      </c>
    </row>
    <row r="14587" spans="1:15">
      <c r="A14587" t="s">
        <v>15956</v>
      </c>
      <c r="B14587" t="s">
        <v>23518</v>
      </c>
      <c r="C14587" t="s">
        <v>15957</v>
      </c>
      <c r="D14587">
        <v>117</v>
      </c>
      <c r="E14587">
        <v>787</v>
      </c>
      <c r="F14587">
        <v>1647</v>
      </c>
      <c r="G14587">
        <v>7393</v>
      </c>
      <c r="H14587">
        <v>0.99999998577502802</v>
      </c>
      <c r="I14587">
        <v>1</v>
      </c>
      <c r="J14587">
        <v>0.966855260484069</v>
      </c>
      <c r="K14587" t="s">
        <v>32748</v>
      </c>
      <c r="L14587">
        <v>117</v>
      </c>
      <c r="M14587" t="s">
        <v>5133</v>
      </c>
      <c r="N14587">
        <v>7.10382513661202E-2</v>
      </c>
      <c r="O14587">
        <v>0.14866581956798</v>
      </c>
    </row>
    <row r="14588" spans="1:15">
      <c r="A14588" t="s">
        <v>15956</v>
      </c>
      <c r="B14588" t="s">
        <v>23511</v>
      </c>
      <c r="C14588" t="s">
        <v>15957</v>
      </c>
      <c r="D14588">
        <v>1505</v>
      </c>
      <c r="E14588">
        <v>6152</v>
      </c>
      <c r="F14588">
        <v>1776</v>
      </c>
      <c r="G14588">
        <v>7804</v>
      </c>
      <c r="H14588" s="34">
        <v>6.4342772830629505E-13</v>
      </c>
      <c r="I14588" s="34">
        <v>6.7897101656921297E-11</v>
      </c>
      <c r="J14588" s="34">
        <v>5.8359819328004098E-11</v>
      </c>
      <c r="K14588" t="s">
        <v>32749</v>
      </c>
      <c r="L14588">
        <v>1505</v>
      </c>
      <c r="M14588" t="s">
        <v>5133</v>
      </c>
      <c r="N14588">
        <v>0.84740990990991005</v>
      </c>
      <c r="O14588">
        <v>0.24463589076723</v>
      </c>
    </row>
    <row r="14589" spans="1:15">
      <c r="A14589" t="s">
        <v>15958</v>
      </c>
      <c r="B14589" t="s">
        <v>23511</v>
      </c>
      <c r="C14589" t="s">
        <v>15959</v>
      </c>
      <c r="D14589">
        <v>6</v>
      </c>
      <c r="E14589">
        <v>6152</v>
      </c>
      <c r="F14589">
        <v>7</v>
      </c>
      <c r="G14589">
        <v>7804</v>
      </c>
      <c r="H14589">
        <v>0.54476030000281095</v>
      </c>
      <c r="I14589">
        <v>0.968912233598893</v>
      </c>
      <c r="J14589">
        <v>0.832812322140707</v>
      </c>
      <c r="K14589" t="s">
        <v>24235</v>
      </c>
      <c r="L14589">
        <v>6</v>
      </c>
      <c r="M14589" t="s">
        <v>1463</v>
      </c>
      <c r="N14589">
        <v>0.85714285714285698</v>
      </c>
      <c r="O14589">
        <v>9.7529258777633303E-4</v>
      </c>
    </row>
    <row r="14590" spans="1:15">
      <c r="A14590" t="s">
        <v>15960</v>
      </c>
      <c r="B14590" t="s">
        <v>23518</v>
      </c>
      <c r="C14590" t="s">
        <v>15961</v>
      </c>
      <c r="D14590">
        <v>2</v>
      </c>
      <c r="E14590">
        <v>787</v>
      </c>
      <c r="F14590">
        <v>2</v>
      </c>
      <c r="G14590">
        <v>7393</v>
      </c>
      <c r="H14590">
        <v>1.1319170819711901E-2</v>
      </c>
      <c r="I14590">
        <v>0.24323860088996599</v>
      </c>
      <c r="J14590">
        <v>0.235176520823249</v>
      </c>
      <c r="K14590" t="s">
        <v>32750</v>
      </c>
      <c r="L14590">
        <v>2</v>
      </c>
      <c r="M14590" t="s">
        <v>1463</v>
      </c>
      <c r="N14590">
        <v>1</v>
      </c>
      <c r="O14590">
        <v>2.5412960609911099E-3</v>
      </c>
    </row>
    <row r="14591" spans="1:15">
      <c r="A14591" t="s">
        <v>15962</v>
      </c>
      <c r="B14591" t="s">
        <v>23511</v>
      </c>
      <c r="C14591" t="s">
        <v>15963</v>
      </c>
      <c r="D14591">
        <v>1</v>
      </c>
      <c r="E14591">
        <v>6152</v>
      </c>
      <c r="F14591">
        <v>2</v>
      </c>
      <c r="G14591">
        <v>7804</v>
      </c>
      <c r="H14591">
        <v>0.95521029019776005</v>
      </c>
      <c r="I14591">
        <v>1</v>
      </c>
      <c r="J14591">
        <v>0.85953329234717102</v>
      </c>
      <c r="K14591" t="s">
        <v>32751</v>
      </c>
      <c r="L14591">
        <v>1</v>
      </c>
      <c r="M14591" t="s">
        <v>1463</v>
      </c>
      <c r="N14591">
        <v>0.5</v>
      </c>
      <c r="O14591">
        <v>1.6254876462938901E-4</v>
      </c>
    </row>
    <row r="14592" spans="1:15">
      <c r="A14592" t="s">
        <v>15964</v>
      </c>
      <c r="B14592" t="s">
        <v>23511</v>
      </c>
      <c r="C14592" t="s">
        <v>15965</v>
      </c>
      <c r="D14592">
        <v>1</v>
      </c>
      <c r="E14592">
        <v>6152</v>
      </c>
      <c r="F14592">
        <v>1</v>
      </c>
      <c r="G14592">
        <v>7804</v>
      </c>
      <c r="H14592">
        <v>0.788313685289595</v>
      </c>
      <c r="I14592">
        <v>0.968912233598893</v>
      </c>
      <c r="J14592">
        <v>0.832812322140707</v>
      </c>
      <c r="K14592" t="s">
        <v>28025</v>
      </c>
      <c r="L14592">
        <v>1</v>
      </c>
      <c r="M14592" t="s">
        <v>1463</v>
      </c>
      <c r="N14592">
        <v>1</v>
      </c>
      <c r="O14592">
        <v>1.6254876462938901E-4</v>
      </c>
    </row>
    <row r="14593" spans="1:15">
      <c r="A14593" t="s">
        <v>15966</v>
      </c>
      <c r="B14593" t="s">
        <v>23511</v>
      </c>
      <c r="C14593" t="s">
        <v>15967</v>
      </c>
      <c r="D14593">
        <v>349</v>
      </c>
      <c r="E14593">
        <v>6152</v>
      </c>
      <c r="F14593">
        <v>425</v>
      </c>
      <c r="G14593">
        <v>7804</v>
      </c>
      <c r="H14593">
        <v>4.8053259374144099E-2</v>
      </c>
      <c r="I14593">
        <v>0.26399795677368798</v>
      </c>
      <c r="J14593">
        <v>0.22691503295861401</v>
      </c>
      <c r="K14593" t="s">
        <v>32752</v>
      </c>
      <c r="L14593">
        <v>349</v>
      </c>
      <c r="M14593" t="s">
        <v>5133</v>
      </c>
      <c r="N14593">
        <v>0.82117647058823495</v>
      </c>
      <c r="O14593">
        <v>5.6729518855656698E-2</v>
      </c>
    </row>
    <row r="14594" spans="1:15">
      <c r="A14594" t="s">
        <v>15966</v>
      </c>
      <c r="B14594" t="s">
        <v>23518</v>
      </c>
      <c r="C14594" t="s">
        <v>15967</v>
      </c>
      <c r="D14594">
        <v>39</v>
      </c>
      <c r="E14594">
        <v>787</v>
      </c>
      <c r="F14594">
        <v>400</v>
      </c>
      <c r="G14594">
        <v>7393</v>
      </c>
      <c r="H14594">
        <v>0.74845546032477905</v>
      </c>
      <c r="I14594">
        <v>1</v>
      </c>
      <c r="J14594">
        <v>0.966855260484069</v>
      </c>
      <c r="K14594" t="s">
        <v>32753</v>
      </c>
      <c r="L14594">
        <v>39</v>
      </c>
      <c r="M14594" t="s">
        <v>5133</v>
      </c>
      <c r="N14594">
        <v>9.7500000000000003E-2</v>
      </c>
      <c r="O14594">
        <v>4.95552731893266E-2</v>
      </c>
    </row>
    <row r="14595" spans="1:15">
      <c r="A14595" t="s">
        <v>15966</v>
      </c>
      <c r="B14595" t="s">
        <v>23513</v>
      </c>
      <c r="C14595" t="s">
        <v>15967</v>
      </c>
      <c r="D14595">
        <v>21</v>
      </c>
      <c r="E14595">
        <v>535</v>
      </c>
      <c r="F14595">
        <v>421</v>
      </c>
      <c r="G14595">
        <v>8124</v>
      </c>
      <c r="H14595">
        <v>0.93226832904284196</v>
      </c>
      <c r="I14595">
        <v>0.99999999999997702</v>
      </c>
      <c r="J14595">
        <v>0.95041217501583097</v>
      </c>
      <c r="K14595" t="s">
        <v>32754</v>
      </c>
      <c r="L14595">
        <v>21</v>
      </c>
      <c r="M14595" t="s">
        <v>5133</v>
      </c>
      <c r="N14595">
        <v>4.9881235154394299E-2</v>
      </c>
      <c r="O14595">
        <v>3.9252336448598102E-2</v>
      </c>
    </row>
    <row r="14596" spans="1:15">
      <c r="A14596" t="s">
        <v>15968</v>
      </c>
      <c r="B14596" t="s">
        <v>23513</v>
      </c>
      <c r="C14596" t="s">
        <v>15969</v>
      </c>
      <c r="D14596">
        <v>1</v>
      </c>
      <c r="E14596">
        <v>535</v>
      </c>
      <c r="F14596">
        <v>1</v>
      </c>
      <c r="G14596">
        <v>8124</v>
      </c>
      <c r="H14596">
        <v>6.5854258985721295E-2</v>
      </c>
      <c r="I14596">
        <v>0.448760549738495</v>
      </c>
      <c r="J14596">
        <v>0.42650749013827299</v>
      </c>
      <c r="K14596" t="s">
        <v>24980</v>
      </c>
      <c r="L14596">
        <v>1</v>
      </c>
      <c r="M14596" t="s">
        <v>5133</v>
      </c>
      <c r="N14596">
        <v>1</v>
      </c>
      <c r="O14596">
        <v>1.8691588785046699E-3</v>
      </c>
    </row>
    <row r="14597" spans="1:15">
      <c r="A14597" t="s">
        <v>15970</v>
      </c>
      <c r="B14597" t="s">
        <v>23513</v>
      </c>
      <c r="C14597" t="s">
        <v>15971</v>
      </c>
      <c r="D14597">
        <v>1</v>
      </c>
      <c r="E14597">
        <v>535</v>
      </c>
      <c r="F14597">
        <v>1</v>
      </c>
      <c r="G14597">
        <v>8124</v>
      </c>
      <c r="H14597">
        <v>6.5854258985721295E-2</v>
      </c>
      <c r="I14597">
        <v>0.448760549738495</v>
      </c>
      <c r="J14597">
        <v>0.42650749013827299</v>
      </c>
      <c r="K14597" t="s">
        <v>24980</v>
      </c>
      <c r="L14597">
        <v>1</v>
      </c>
      <c r="M14597" t="s">
        <v>5133</v>
      </c>
      <c r="N14597">
        <v>1</v>
      </c>
      <c r="O14597">
        <v>1.8691588785046699E-3</v>
      </c>
    </row>
    <row r="14598" spans="1:15">
      <c r="A14598" t="s">
        <v>15972</v>
      </c>
      <c r="B14598" t="s">
        <v>23511</v>
      </c>
      <c r="C14598" t="s">
        <v>15973</v>
      </c>
      <c r="D14598">
        <v>2</v>
      </c>
      <c r="E14598">
        <v>6152</v>
      </c>
      <c r="F14598">
        <v>2</v>
      </c>
      <c r="G14598">
        <v>7804</v>
      </c>
      <c r="H14598">
        <v>0.62141708038142995</v>
      </c>
      <c r="I14598">
        <v>0.968912233598893</v>
      </c>
      <c r="J14598">
        <v>0.832812322140707</v>
      </c>
      <c r="K14598" t="s">
        <v>32755</v>
      </c>
      <c r="L14598">
        <v>2</v>
      </c>
      <c r="M14598" t="s">
        <v>1463</v>
      </c>
      <c r="N14598">
        <v>1</v>
      </c>
      <c r="O14598">
        <v>3.2509752925877802E-4</v>
      </c>
    </row>
    <row r="14599" spans="1:15">
      <c r="A14599" t="s">
        <v>15974</v>
      </c>
      <c r="B14599" t="s">
        <v>23511</v>
      </c>
      <c r="C14599" t="s">
        <v>15975</v>
      </c>
      <c r="D14599">
        <v>1</v>
      </c>
      <c r="E14599">
        <v>6152</v>
      </c>
      <c r="F14599">
        <v>1</v>
      </c>
      <c r="G14599">
        <v>7804</v>
      </c>
      <c r="H14599">
        <v>0.788313685289595</v>
      </c>
      <c r="I14599">
        <v>0.968912233598893</v>
      </c>
      <c r="J14599">
        <v>0.832812322140707</v>
      </c>
      <c r="K14599" t="s">
        <v>31808</v>
      </c>
      <c r="L14599">
        <v>1</v>
      </c>
      <c r="M14599" t="s">
        <v>1463</v>
      </c>
      <c r="N14599">
        <v>1</v>
      </c>
      <c r="O14599">
        <v>1.6254876462938901E-4</v>
      </c>
    </row>
    <row r="14600" spans="1:15">
      <c r="A14600" t="s">
        <v>15976</v>
      </c>
      <c r="B14600" t="s">
        <v>23511</v>
      </c>
      <c r="C14600" t="s">
        <v>15977</v>
      </c>
      <c r="D14600">
        <v>1</v>
      </c>
      <c r="E14600">
        <v>6152</v>
      </c>
      <c r="F14600">
        <v>1</v>
      </c>
      <c r="G14600">
        <v>7804</v>
      </c>
      <c r="H14600">
        <v>0.788313685289595</v>
      </c>
      <c r="I14600">
        <v>0.968912233598893</v>
      </c>
      <c r="J14600">
        <v>0.832812322140707</v>
      </c>
      <c r="K14600" t="s">
        <v>31808</v>
      </c>
      <c r="L14600">
        <v>1</v>
      </c>
      <c r="M14600" t="s">
        <v>1463</v>
      </c>
      <c r="N14600">
        <v>1</v>
      </c>
      <c r="O14600">
        <v>1.6254876462938901E-4</v>
      </c>
    </row>
    <row r="14601" spans="1:15">
      <c r="A14601" t="s">
        <v>15978</v>
      </c>
      <c r="B14601" t="s">
        <v>23511</v>
      </c>
      <c r="C14601" t="s">
        <v>15979</v>
      </c>
      <c r="D14601">
        <v>1</v>
      </c>
      <c r="E14601">
        <v>6152</v>
      </c>
      <c r="F14601">
        <v>1</v>
      </c>
      <c r="G14601">
        <v>7804</v>
      </c>
      <c r="H14601">
        <v>0.788313685289595</v>
      </c>
      <c r="I14601">
        <v>0.968912233598893</v>
      </c>
      <c r="J14601">
        <v>0.832812322140707</v>
      </c>
      <c r="K14601" t="s">
        <v>24570</v>
      </c>
      <c r="L14601">
        <v>1</v>
      </c>
      <c r="M14601" t="s">
        <v>1463</v>
      </c>
      <c r="N14601">
        <v>1</v>
      </c>
      <c r="O14601">
        <v>1.6254876462938901E-4</v>
      </c>
    </row>
    <row r="14602" spans="1:15">
      <c r="A14602" t="s">
        <v>15980</v>
      </c>
      <c r="B14602" t="s">
        <v>23511</v>
      </c>
      <c r="C14602" t="s">
        <v>15981</v>
      </c>
      <c r="D14602">
        <v>2</v>
      </c>
      <c r="E14602">
        <v>6152</v>
      </c>
      <c r="F14602">
        <v>2</v>
      </c>
      <c r="G14602">
        <v>7804</v>
      </c>
      <c r="H14602">
        <v>0.62141708038142995</v>
      </c>
      <c r="I14602">
        <v>0.968912233598893</v>
      </c>
      <c r="J14602">
        <v>0.832812322140707</v>
      </c>
      <c r="K14602" t="s">
        <v>26329</v>
      </c>
      <c r="L14602">
        <v>2</v>
      </c>
      <c r="M14602" t="s">
        <v>5133</v>
      </c>
      <c r="N14602">
        <v>1</v>
      </c>
      <c r="O14602">
        <v>3.2509752925877802E-4</v>
      </c>
    </row>
    <row r="14603" spans="1:15">
      <c r="A14603" t="s">
        <v>15982</v>
      </c>
      <c r="B14603" t="s">
        <v>23511</v>
      </c>
      <c r="C14603" t="s">
        <v>15983</v>
      </c>
      <c r="D14603">
        <v>4</v>
      </c>
      <c r="E14603">
        <v>6152</v>
      </c>
      <c r="F14603">
        <v>4</v>
      </c>
      <c r="G14603">
        <v>7804</v>
      </c>
      <c r="H14603">
        <v>0.38610601832086699</v>
      </c>
      <c r="I14603">
        <v>0.90829480295553899</v>
      </c>
      <c r="J14603">
        <v>0.78070962240619901</v>
      </c>
      <c r="K14603" t="s">
        <v>32756</v>
      </c>
      <c r="L14603">
        <v>4</v>
      </c>
      <c r="M14603" t="s">
        <v>5133</v>
      </c>
      <c r="N14603">
        <v>1</v>
      </c>
      <c r="O14603">
        <v>6.5019505851755496E-4</v>
      </c>
    </row>
    <row r="14604" spans="1:15">
      <c r="A14604" t="s">
        <v>15984</v>
      </c>
      <c r="B14604" t="s">
        <v>23511</v>
      </c>
      <c r="C14604" t="s">
        <v>15985</v>
      </c>
      <c r="D14604">
        <v>2</v>
      </c>
      <c r="E14604">
        <v>6152</v>
      </c>
      <c r="F14604">
        <v>2</v>
      </c>
      <c r="G14604">
        <v>7804</v>
      </c>
      <c r="H14604">
        <v>0.62141708038142995</v>
      </c>
      <c r="I14604">
        <v>0.968912233598893</v>
      </c>
      <c r="J14604">
        <v>0.832812322140707</v>
      </c>
      <c r="K14604" t="s">
        <v>23939</v>
      </c>
      <c r="L14604">
        <v>2</v>
      </c>
      <c r="M14604" t="s">
        <v>1463</v>
      </c>
      <c r="N14604">
        <v>1</v>
      </c>
      <c r="O14604">
        <v>3.2509752925877802E-4</v>
      </c>
    </row>
    <row r="14605" spans="1:15">
      <c r="A14605" t="s">
        <v>15986</v>
      </c>
      <c r="B14605" t="s">
        <v>23511</v>
      </c>
      <c r="C14605" t="s">
        <v>15987</v>
      </c>
      <c r="D14605">
        <v>4</v>
      </c>
      <c r="E14605">
        <v>6152</v>
      </c>
      <c r="F14605">
        <v>4</v>
      </c>
      <c r="G14605">
        <v>7804</v>
      </c>
      <c r="H14605">
        <v>0.38610601832086699</v>
      </c>
      <c r="I14605">
        <v>0.90829480295553899</v>
      </c>
      <c r="J14605">
        <v>0.78070962240619901</v>
      </c>
      <c r="K14605" t="s">
        <v>27219</v>
      </c>
      <c r="L14605">
        <v>4</v>
      </c>
      <c r="M14605" t="s">
        <v>1463</v>
      </c>
      <c r="N14605">
        <v>1</v>
      </c>
      <c r="O14605">
        <v>6.5019505851755496E-4</v>
      </c>
    </row>
    <row r="14606" spans="1:15">
      <c r="A14606" t="s">
        <v>15988</v>
      </c>
      <c r="B14606" t="s">
        <v>23511</v>
      </c>
      <c r="C14606" t="s">
        <v>15989</v>
      </c>
      <c r="D14606">
        <v>22</v>
      </c>
      <c r="E14606">
        <v>6152</v>
      </c>
      <c r="F14606">
        <v>23</v>
      </c>
      <c r="G14606">
        <v>7804</v>
      </c>
      <c r="H14606">
        <v>3.0027803398246001E-2</v>
      </c>
      <c r="I14606">
        <v>0.19196345743878701</v>
      </c>
      <c r="J14606">
        <v>0.16499898258270601</v>
      </c>
      <c r="K14606" t="s">
        <v>32757</v>
      </c>
      <c r="L14606">
        <v>22</v>
      </c>
      <c r="M14606" t="s">
        <v>5133</v>
      </c>
      <c r="N14606">
        <v>0.95652173913043503</v>
      </c>
      <c r="O14606">
        <v>3.57607282184655E-3</v>
      </c>
    </row>
    <row r="14607" spans="1:15">
      <c r="A14607" t="s">
        <v>15990</v>
      </c>
      <c r="B14607" t="s">
        <v>23511</v>
      </c>
      <c r="C14607" t="s">
        <v>15991</v>
      </c>
      <c r="D14607">
        <v>24</v>
      </c>
      <c r="E14607">
        <v>6152</v>
      </c>
      <c r="F14607">
        <v>28</v>
      </c>
      <c r="G14607">
        <v>7804</v>
      </c>
      <c r="H14607">
        <v>0.26302534487887202</v>
      </c>
      <c r="I14607">
        <v>0.75893450185594702</v>
      </c>
      <c r="J14607">
        <v>0.65232947105610195</v>
      </c>
      <c r="K14607" t="s">
        <v>32758</v>
      </c>
      <c r="L14607">
        <v>24</v>
      </c>
      <c r="M14607" t="s">
        <v>5133</v>
      </c>
      <c r="N14607">
        <v>0.85714285714285698</v>
      </c>
      <c r="O14607">
        <v>3.90117035110533E-3</v>
      </c>
    </row>
    <row r="14608" spans="1:15">
      <c r="A14608" t="s">
        <v>15990</v>
      </c>
      <c r="B14608" t="s">
        <v>23518</v>
      </c>
      <c r="C14608" t="s">
        <v>15991</v>
      </c>
      <c r="D14608">
        <v>2</v>
      </c>
      <c r="E14608">
        <v>787</v>
      </c>
      <c r="F14608">
        <v>26</v>
      </c>
      <c r="G14608">
        <v>7393</v>
      </c>
      <c r="H14608">
        <v>0.78094792205486097</v>
      </c>
      <c r="I14608">
        <v>1</v>
      </c>
      <c r="J14608">
        <v>0.966855260484069</v>
      </c>
      <c r="K14608" t="s">
        <v>27916</v>
      </c>
      <c r="L14608">
        <v>2</v>
      </c>
      <c r="M14608" t="s">
        <v>5133</v>
      </c>
      <c r="N14608">
        <v>7.69230769230769E-2</v>
      </c>
      <c r="O14608">
        <v>2.5412960609911099E-3</v>
      </c>
    </row>
    <row r="14609" spans="1:15">
      <c r="A14609" t="s">
        <v>15992</v>
      </c>
      <c r="B14609" t="s">
        <v>23513</v>
      </c>
      <c r="C14609" t="s">
        <v>15993</v>
      </c>
      <c r="D14609">
        <v>6</v>
      </c>
      <c r="E14609">
        <v>535</v>
      </c>
      <c r="F14609">
        <v>102</v>
      </c>
      <c r="G14609">
        <v>8124</v>
      </c>
      <c r="H14609">
        <v>0.67128806875378899</v>
      </c>
      <c r="I14609">
        <v>0.99999999999997702</v>
      </c>
      <c r="J14609">
        <v>0.95041217501583097</v>
      </c>
      <c r="K14609" t="s">
        <v>26338</v>
      </c>
      <c r="L14609">
        <v>6</v>
      </c>
      <c r="M14609" t="s">
        <v>5133</v>
      </c>
      <c r="N14609">
        <v>5.8823529411764698E-2</v>
      </c>
      <c r="O14609">
        <v>1.1214953271028E-2</v>
      </c>
    </row>
    <row r="14610" spans="1:15">
      <c r="A14610" t="s">
        <v>15992</v>
      </c>
      <c r="B14610" t="s">
        <v>23511</v>
      </c>
      <c r="C14610" t="s">
        <v>15993</v>
      </c>
      <c r="D14610">
        <v>86</v>
      </c>
      <c r="E14610">
        <v>6152</v>
      </c>
      <c r="F14610">
        <v>102</v>
      </c>
      <c r="G14610">
        <v>7804</v>
      </c>
      <c r="H14610">
        <v>0.104305369063095</v>
      </c>
      <c r="I14610">
        <v>0.44822625858846599</v>
      </c>
      <c r="J14610">
        <v>0.385265391760998</v>
      </c>
      <c r="K14610" t="s">
        <v>32759</v>
      </c>
      <c r="L14610">
        <v>86</v>
      </c>
      <c r="M14610" t="s">
        <v>5133</v>
      </c>
      <c r="N14610">
        <v>0.84313725490196101</v>
      </c>
      <c r="O14610">
        <v>1.39791937581274E-2</v>
      </c>
    </row>
    <row r="14611" spans="1:15">
      <c r="A14611" t="s">
        <v>15992</v>
      </c>
      <c r="B14611" t="s">
        <v>23518</v>
      </c>
      <c r="C14611" t="s">
        <v>15993</v>
      </c>
      <c r="D14611">
        <v>5</v>
      </c>
      <c r="E14611">
        <v>787</v>
      </c>
      <c r="F14611">
        <v>95</v>
      </c>
      <c r="G14611">
        <v>7393</v>
      </c>
      <c r="H14611">
        <v>0.97900339821153404</v>
      </c>
      <c r="I14611">
        <v>1</v>
      </c>
      <c r="J14611">
        <v>0.966855260484069</v>
      </c>
      <c r="K14611" t="s">
        <v>32760</v>
      </c>
      <c r="L14611">
        <v>5</v>
      </c>
      <c r="M14611" t="s">
        <v>5133</v>
      </c>
      <c r="N14611">
        <v>5.2631578947368397E-2</v>
      </c>
      <c r="O14611">
        <v>6.35324015247776E-3</v>
      </c>
    </row>
    <row r="14612" spans="1:15">
      <c r="A14612" t="s">
        <v>15994</v>
      </c>
      <c r="B14612" t="s">
        <v>23511</v>
      </c>
      <c r="C14612" t="s">
        <v>15995</v>
      </c>
      <c r="D14612">
        <v>19</v>
      </c>
      <c r="E14612">
        <v>6152</v>
      </c>
      <c r="F14612">
        <v>24</v>
      </c>
      <c r="G14612">
        <v>7804</v>
      </c>
      <c r="H14612">
        <v>0.600915023842992</v>
      </c>
      <c r="I14612">
        <v>0.968912233598893</v>
      </c>
      <c r="J14612">
        <v>0.832812322140707</v>
      </c>
      <c r="K14612" t="s">
        <v>32761</v>
      </c>
      <c r="L14612">
        <v>19</v>
      </c>
      <c r="M14612" t="s">
        <v>5133</v>
      </c>
      <c r="N14612">
        <v>0.79166666666666696</v>
      </c>
      <c r="O14612">
        <v>3.0884265279583901E-3</v>
      </c>
    </row>
    <row r="14613" spans="1:15">
      <c r="A14613" t="s">
        <v>15994</v>
      </c>
      <c r="B14613" t="s">
        <v>23513</v>
      </c>
      <c r="C14613" t="s">
        <v>15995</v>
      </c>
      <c r="D14613">
        <v>2</v>
      </c>
      <c r="E14613">
        <v>535</v>
      </c>
      <c r="F14613">
        <v>26</v>
      </c>
      <c r="G14613">
        <v>8124</v>
      </c>
      <c r="H14613">
        <v>0.51836886495418399</v>
      </c>
      <c r="I14613">
        <v>0.99999999999997702</v>
      </c>
      <c r="J14613">
        <v>0.95041217501583097</v>
      </c>
      <c r="K14613" t="s">
        <v>26333</v>
      </c>
      <c r="L14613">
        <v>2</v>
      </c>
      <c r="M14613" t="s">
        <v>5133</v>
      </c>
      <c r="N14613">
        <v>7.69230769230769E-2</v>
      </c>
      <c r="O14613">
        <v>3.7383177570093499E-3</v>
      </c>
    </row>
    <row r="14614" spans="1:15">
      <c r="A14614" t="s">
        <v>15994</v>
      </c>
      <c r="B14614" t="s">
        <v>23518</v>
      </c>
      <c r="C14614" t="s">
        <v>15995</v>
      </c>
      <c r="D14614">
        <v>1</v>
      </c>
      <c r="E14614">
        <v>787</v>
      </c>
      <c r="F14614">
        <v>19</v>
      </c>
      <c r="G14614">
        <v>7393</v>
      </c>
      <c r="H14614">
        <v>0.88249927365783198</v>
      </c>
      <c r="I14614">
        <v>1</v>
      </c>
      <c r="J14614">
        <v>0.966855260484069</v>
      </c>
      <c r="K14614" t="s">
        <v>30045</v>
      </c>
      <c r="L14614">
        <v>1</v>
      </c>
      <c r="M14614" t="s">
        <v>5133</v>
      </c>
      <c r="N14614">
        <v>5.2631578947368397E-2</v>
      </c>
      <c r="O14614">
        <v>1.27064803049555E-3</v>
      </c>
    </row>
    <row r="14615" spans="1:15">
      <c r="A14615" t="s">
        <v>15996</v>
      </c>
      <c r="B14615" t="s">
        <v>23518</v>
      </c>
      <c r="C14615" t="s">
        <v>15997</v>
      </c>
      <c r="D14615">
        <v>3</v>
      </c>
      <c r="E14615">
        <v>787</v>
      </c>
      <c r="F14615">
        <v>31</v>
      </c>
      <c r="G14615">
        <v>7393</v>
      </c>
      <c r="H14615">
        <v>0.65581547600962797</v>
      </c>
      <c r="I14615">
        <v>1</v>
      </c>
      <c r="J14615">
        <v>0.966855260484069</v>
      </c>
      <c r="K14615" t="s">
        <v>25258</v>
      </c>
      <c r="L14615">
        <v>3</v>
      </c>
      <c r="M14615" t="s">
        <v>5133</v>
      </c>
      <c r="N14615">
        <v>9.6774193548387094E-2</v>
      </c>
      <c r="O14615">
        <v>3.8119440914866601E-3</v>
      </c>
    </row>
    <row r="14616" spans="1:15">
      <c r="A14616" t="s">
        <v>15996</v>
      </c>
      <c r="B14616" t="s">
        <v>23511</v>
      </c>
      <c r="C14616" t="s">
        <v>15997</v>
      </c>
      <c r="D14616">
        <v>29</v>
      </c>
      <c r="E14616">
        <v>6152</v>
      </c>
      <c r="F14616">
        <v>34</v>
      </c>
      <c r="G14616">
        <v>7804</v>
      </c>
      <c r="H14616">
        <v>0.244201011747088</v>
      </c>
      <c r="I14616">
        <v>0.715310610130939</v>
      </c>
      <c r="J14616">
        <v>0.61483328377670898</v>
      </c>
      <c r="K14616" t="s">
        <v>31713</v>
      </c>
      <c r="L14616">
        <v>29</v>
      </c>
      <c r="M14616" t="s">
        <v>5133</v>
      </c>
      <c r="N14616">
        <v>0.85294117647058798</v>
      </c>
      <c r="O14616">
        <v>4.7139141742522797E-3</v>
      </c>
    </row>
    <row r="14617" spans="1:15">
      <c r="A14617" t="s">
        <v>15998</v>
      </c>
      <c r="B14617" t="s">
        <v>23518</v>
      </c>
      <c r="C14617" t="s">
        <v>15999</v>
      </c>
      <c r="D14617">
        <v>2</v>
      </c>
      <c r="E14617">
        <v>787</v>
      </c>
      <c r="F14617">
        <v>7</v>
      </c>
      <c r="G14617">
        <v>7393</v>
      </c>
      <c r="H14617">
        <v>0.16585350806365901</v>
      </c>
      <c r="I14617">
        <v>0.82859402353427802</v>
      </c>
      <c r="J14617">
        <v>0.80113049045977802</v>
      </c>
      <c r="K14617" t="s">
        <v>32762</v>
      </c>
      <c r="L14617">
        <v>2</v>
      </c>
      <c r="M14617" t="s">
        <v>5133</v>
      </c>
      <c r="N14617">
        <v>0.28571428571428598</v>
      </c>
      <c r="O14617">
        <v>2.5412960609911099E-3</v>
      </c>
    </row>
    <row r="14618" spans="1:15">
      <c r="A14618" t="s">
        <v>15998</v>
      </c>
      <c r="B14618" t="s">
        <v>23511</v>
      </c>
      <c r="C14618" t="s">
        <v>15999</v>
      </c>
      <c r="D14618">
        <v>4</v>
      </c>
      <c r="E14618">
        <v>6152</v>
      </c>
      <c r="F14618">
        <v>8</v>
      </c>
      <c r="G14618">
        <v>7804</v>
      </c>
      <c r="H14618">
        <v>0.98669319323831794</v>
      </c>
      <c r="I14618">
        <v>1</v>
      </c>
      <c r="J14618">
        <v>0.85953329234717102</v>
      </c>
      <c r="K14618" t="s">
        <v>32763</v>
      </c>
      <c r="L14618">
        <v>4</v>
      </c>
      <c r="M14618" t="s">
        <v>5133</v>
      </c>
      <c r="N14618">
        <v>0.5</v>
      </c>
      <c r="O14618">
        <v>6.5019505851755496E-4</v>
      </c>
    </row>
    <row r="14619" spans="1:15">
      <c r="A14619" t="s">
        <v>16000</v>
      </c>
      <c r="B14619" t="s">
        <v>23511</v>
      </c>
      <c r="C14619" t="s">
        <v>16001</v>
      </c>
      <c r="D14619">
        <v>14</v>
      </c>
      <c r="E14619">
        <v>6152</v>
      </c>
      <c r="F14619">
        <v>14</v>
      </c>
      <c r="G14619">
        <v>7804</v>
      </c>
      <c r="H14619">
        <v>3.5680033920092398E-2</v>
      </c>
      <c r="I14619">
        <v>0.21445050912290001</v>
      </c>
      <c r="J14619">
        <v>0.18432735215193299</v>
      </c>
      <c r="K14619" t="s">
        <v>27479</v>
      </c>
      <c r="L14619">
        <v>14</v>
      </c>
      <c r="M14619" t="s">
        <v>5133</v>
      </c>
      <c r="N14619">
        <v>1</v>
      </c>
      <c r="O14619">
        <v>2.2756827048114399E-3</v>
      </c>
    </row>
    <row r="14620" spans="1:15">
      <c r="A14620" t="s">
        <v>16002</v>
      </c>
      <c r="B14620" t="s">
        <v>23511</v>
      </c>
      <c r="C14620" t="s">
        <v>16003</v>
      </c>
      <c r="D14620">
        <v>6</v>
      </c>
      <c r="E14620">
        <v>6152</v>
      </c>
      <c r="F14620">
        <v>7</v>
      </c>
      <c r="G14620">
        <v>7804</v>
      </c>
      <c r="H14620">
        <v>0.54476030000281095</v>
      </c>
      <c r="I14620">
        <v>0.968912233598893</v>
      </c>
      <c r="J14620">
        <v>0.832812322140707</v>
      </c>
      <c r="K14620" t="s">
        <v>24235</v>
      </c>
      <c r="L14620">
        <v>6</v>
      </c>
      <c r="M14620" t="s">
        <v>1463</v>
      </c>
      <c r="N14620">
        <v>0.85714285714285698</v>
      </c>
      <c r="O14620">
        <v>9.7529258777633303E-4</v>
      </c>
    </row>
    <row r="14621" spans="1:15">
      <c r="A14621" t="s">
        <v>16004</v>
      </c>
      <c r="B14621" t="s">
        <v>23511</v>
      </c>
      <c r="C14621" t="s">
        <v>16005</v>
      </c>
      <c r="D14621">
        <v>9</v>
      </c>
      <c r="E14621">
        <v>6152</v>
      </c>
      <c r="F14621">
        <v>9</v>
      </c>
      <c r="G14621">
        <v>7804</v>
      </c>
      <c r="H14621">
        <v>0.117423000773971</v>
      </c>
      <c r="I14621">
        <v>0.47842873658393897</v>
      </c>
      <c r="J14621">
        <v>0.41122542710949</v>
      </c>
      <c r="K14621" t="s">
        <v>30587</v>
      </c>
      <c r="L14621">
        <v>9</v>
      </c>
      <c r="M14621" t="s">
        <v>5133</v>
      </c>
      <c r="N14621">
        <v>1</v>
      </c>
      <c r="O14621">
        <v>1.4629388816645001E-3</v>
      </c>
    </row>
    <row r="14622" spans="1:15">
      <c r="A14622" t="s">
        <v>16006</v>
      </c>
      <c r="B14622" t="s">
        <v>23511</v>
      </c>
      <c r="C14622" t="s">
        <v>16007</v>
      </c>
      <c r="D14622">
        <v>3</v>
      </c>
      <c r="E14622">
        <v>6152</v>
      </c>
      <c r="F14622">
        <v>4</v>
      </c>
      <c r="G14622">
        <v>7804</v>
      </c>
      <c r="H14622">
        <v>0.80103341611958101</v>
      </c>
      <c r="I14622">
        <v>0.968912233598893</v>
      </c>
      <c r="J14622">
        <v>0.832812322140707</v>
      </c>
      <c r="K14622" t="s">
        <v>32764</v>
      </c>
      <c r="L14622">
        <v>3</v>
      </c>
      <c r="M14622" t="s">
        <v>5133</v>
      </c>
      <c r="N14622">
        <v>0.75</v>
      </c>
      <c r="O14622">
        <v>4.8764629388816603E-4</v>
      </c>
    </row>
    <row r="14623" spans="1:15">
      <c r="A14623" t="s">
        <v>16006</v>
      </c>
      <c r="B14623" t="s">
        <v>23518</v>
      </c>
      <c r="C14623" t="s">
        <v>16007</v>
      </c>
      <c r="D14623">
        <v>1</v>
      </c>
      <c r="E14623">
        <v>787</v>
      </c>
      <c r="F14623">
        <v>4</v>
      </c>
      <c r="G14623">
        <v>7393</v>
      </c>
      <c r="H14623">
        <v>0.362574478289521</v>
      </c>
      <c r="I14623">
        <v>1</v>
      </c>
      <c r="J14623">
        <v>0.966855260484069</v>
      </c>
      <c r="K14623" t="s">
        <v>24091</v>
      </c>
      <c r="L14623">
        <v>1</v>
      </c>
      <c r="M14623" t="s">
        <v>5133</v>
      </c>
      <c r="N14623">
        <v>0.25</v>
      </c>
      <c r="O14623">
        <v>1.27064803049555E-3</v>
      </c>
    </row>
    <row r="14624" spans="1:15">
      <c r="A14624" t="s">
        <v>16008</v>
      </c>
      <c r="B14624" t="s">
        <v>23511</v>
      </c>
      <c r="C14624" t="s">
        <v>16009</v>
      </c>
      <c r="D14624">
        <v>9</v>
      </c>
      <c r="E14624">
        <v>6152</v>
      </c>
      <c r="F14624">
        <v>9</v>
      </c>
      <c r="G14624">
        <v>7804</v>
      </c>
      <c r="H14624">
        <v>0.117423000773971</v>
      </c>
      <c r="I14624">
        <v>0.47842873658393897</v>
      </c>
      <c r="J14624">
        <v>0.41122542710949</v>
      </c>
      <c r="K14624" t="s">
        <v>30587</v>
      </c>
      <c r="L14624">
        <v>9</v>
      </c>
      <c r="M14624" t="s">
        <v>5133</v>
      </c>
      <c r="N14624">
        <v>1</v>
      </c>
      <c r="O14624">
        <v>1.4629388816645001E-3</v>
      </c>
    </row>
    <row r="14625" spans="1:15">
      <c r="A14625" t="s">
        <v>16010</v>
      </c>
      <c r="B14625" t="s">
        <v>23511</v>
      </c>
      <c r="C14625" t="s">
        <v>16011</v>
      </c>
      <c r="D14625">
        <v>4</v>
      </c>
      <c r="E14625">
        <v>6152</v>
      </c>
      <c r="F14625">
        <v>4</v>
      </c>
      <c r="G14625">
        <v>7804</v>
      </c>
      <c r="H14625">
        <v>0.38610601832086699</v>
      </c>
      <c r="I14625">
        <v>0.90829480295553899</v>
      </c>
      <c r="J14625">
        <v>0.78070962240619901</v>
      </c>
      <c r="K14625" t="s">
        <v>32765</v>
      </c>
      <c r="L14625">
        <v>4</v>
      </c>
      <c r="M14625" t="s">
        <v>1463</v>
      </c>
      <c r="N14625">
        <v>1</v>
      </c>
      <c r="O14625">
        <v>6.5019505851755496E-4</v>
      </c>
    </row>
    <row r="14626" spans="1:15">
      <c r="A14626" t="s">
        <v>16012</v>
      </c>
      <c r="B14626" t="s">
        <v>23513</v>
      </c>
      <c r="C14626" t="s">
        <v>16013</v>
      </c>
      <c r="D14626">
        <v>2</v>
      </c>
      <c r="E14626">
        <v>535</v>
      </c>
      <c r="F14626">
        <v>40</v>
      </c>
      <c r="G14626">
        <v>8124</v>
      </c>
      <c r="H14626">
        <v>0.75034647274351696</v>
      </c>
      <c r="I14626">
        <v>0.99999999999997702</v>
      </c>
      <c r="J14626">
        <v>0.95041217501583097</v>
      </c>
      <c r="K14626" t="s">
        <v>32766</v>
      </c>
      <c r="L14626">
        <v>2</v>
      </c>
      <c r="M14626" t="s">
        <v>5133</v>
      </c>
      <c r="N14626">
        <v>0.05</v>
      </c>
      <c r="O14626">
        <v>3.7383177570093499E-3</v>
      </c>
    </row>
    <row r="14627" spans="1:15">
      <c r="A14627" t="s">
        <v>16012</v>
      </c>
      <c r="B14627" t="s">
        <v>23511</v>
      </c>
      <c r="C14627" t="s">
        <v>16013</v>
      </c>
      <c r="D14627">
        <v>20</v>
      </c>
      <c r="E14627">
        <v>6152</v>
      </c>
      <c r="F14627">
        <v>32</v>
      </c>
      <c r="G14627">
        <v>7804</v>
      </c>
      <c r="H14627">
        <v>0.99023715215460195</v>
      </c>
      <c r="I14627">
        <v>1</v>
      </c>
      <c r="J14627">
        <v>0.85953329234717102</v>
      </c>
      <c r="K14627" t="s">
        <v>32767</v>
      </c>
      <c r="L14627">
        <v>20</v>
      </c>
      <c r="M14627" t="s">
        <v>5133</v>
      </c>
      <c r="N14627">
        <v>0.625</v>
      </c>
      <c r="O14627">
        <v>3.2509752925877801E-3</v>
      </c>
    </row>
    <row r="14628" spans="1:15">
      <c r="A14628" t="s">
        <v>16012</v>
      </c>
      <c r="B14628" t="s">
        <v>23518</v>
      </c>
      <c r="C14628" t="s">
        <v>16013</v>
      </c>
      <c r="D14628">
        <v>6</v>
      </c>
      <c r="E14628">
        <v>787</v>
      </c>
      <c r="F14628">
        <v>20</v>
      </c>
      <c r="G14628">
        <v>7393</v>
      </c>
      <c r="H14628">
        <v>1.49506819742985E-2</v>
      </c>
      <c r="I14628">
        <v>0.30527927798972199</v>
      </c>
      <c r="J14628">
        <v>0.29516087584114098</v>
      </c>
      <c r="K14628" t="s">
        <v>32768</v>
      </c>
      <c r="L14628">
        <v>6</v>
      </c>
      <c r="M14628" t="s">
        <v>5133</v>
      </c>
      <c r="N14628">
        <v>0.3</v>
      </c>
      <c r="O14628">
        <v>7.6238881829733202E-3</v>
      </c>
    </row>
    <row r="14629" spans="1:15">
      <c r="A14629" t="s">
        <v>16014</v>
      </c>
      <c r="B14629" t="s">
        <v>23511</v>
      </c>
      <c r="C14629" t="s">
        <v>16015</v>
      </c>
      <c r="D14629">
        <v>1</v>
      </c>
      <c r="E14629">
        <v>6152</v>
      </c>
      <c r="F14629">
        <v>1</v>
      </c>
      <c r="G14629">
        <v>7804</v>
      </c>
      <c r="H14629">
        <v>0.788313685289595</v>
      </c>
      <c r="I14629">
        <v>0.968912233598893</v>
      </c>
      <c r="J14629">
        <v>0.832812322140707</v>
      </c>
      <c r="K14629" t="s">
        <v>29836</v>
      </c>
      <c r="L14629">
        <v>1</v>
      </c>
      <c r="M14629" t="s">
        <v>5133</v>
      </c>
      <c r="N14629">
        <v>1</v>
      </c>
      <c r="O14629">
        <v>1.6254876462938901E-4</v>
      </c>
    </row>
    <row r="14630" spans="1:15">
      <c r="A14630" t="s">
        <v>16016</v>
      </c>
      <c r="B14630" t="s">
        <v>23511</v>
      </c>
      <c r="C14630" t="s">
        <v>16017</v>
      </c>
      <c r="D14630">
        <v>3</v>
      </c>
      <c r="E14630">
        <v>6152</v>
      </c>
      <c r="F14630">
        <v>3</v>
      </c>
      <c r="G14630">
        <v>7804</v>
      </c>
      <c r="H14630">
        <v>0.489837867770546</v>
      </c>
      <c r="I14630">
        <v>0.96083957126938102</v>
      </c>
      <c r="J14630">
        <v>0.82587360011061495</v>
      </c>
      <c r="K14630" t="s">
        <v>32769</v>
      </c>
      <c r="L14630">
        <v>3</v>
      </c>
      <c r="M14630" t="s">
        <v>1463</v>
      </c>
      <c r="N14630">
        <v>1</v>
      </c>
      <c r="O14630">
        <v>4.8764629388816603E-4</v>
      </c>
    </row>
    <row r="14631" spans="1:15">
      <c r="A14631" t="s">
        <v>16018</v>
      </c>
      <c r="B14631" t="s">
        <v>23511</v>
      </c>
      <c r="C14631" t="s">
        <v>16019</v>
      </c>
      <c r="D14631">
        <v>1</v>
      </c>
      <c r="E14631">
        <v>6152</v>
      </c>
      <c r="F14631">
        <v>1</v>
      </c>
      <c r="G14631">
        <v>7804</v>
      </c>
      <c r="H14631">
        <v>0.788313685289595</v>
      </c>
      <c r="I14631">
        <v>0.968912233598893</v>
      </c>
      <c r="J14631">
        <v>0.832812322140707</v>
      </c>
      <c r="K14631" t="s">
        <v>23871</v>
      </c>
      <c r="L14631">
        <v>1</v>
      </c>
      <c r="M14631" t="s">
        <v>1463</v>
      </c>
      <c r="N14631">
        <v>1</v>
      </c>
      <c r="O14631">
        <v>1.6254876462938901E-4</v>
      </c>
    </row>
    <row r="14632" spans="1:15">
      <c r="A14632" t="s">
        <v>16020</v>
      </c>
      <c r="B14632" t="s">
        <v>23518</v>
      </c>
      <c r="C14632" t="s">
        <v>16021</v>
      </c>
      <c r="D14632">
        <v>2</v>
      </c>
      <c r="E14632">
        <v>787</v>
      </c>
      <c r="F14632">
        <v>8</v>
      </c>
      <c r="G14632">
        <v>7393</v>
      </c>
      <c r="H14632">
        <v>0.20623850586585399</v>
      </c>
      <c r="I14632">
        <v>0.83876007220319604</v>
      </c>
      <c r="J14632">
        <v>0.81095958809365798</v>
      </c>
      <c r="K14632" t="s">
        <v>32770</v>
      </c>
      <c r="L14632">
        <v>2</v>
      </c>
      <c r="M14632" t="s">
        <v>5133</v>
      </c>
      <c r="N14632">
        <v>0.25</v>
      </c>
      <c r="O14632">
        <v>2.5412960609911099E-3</v>
      </c>
    </row>
    <row r="14633" spans="1:15">
      <c r="A14633" t="s">
        <v>16020</v>
      </c>
      <c r="B14633" t="s">
        <v>23511</v>
      </c>
      <c r="C14633" t="s">
        <v>16021</v>
      </c>
      <c r="D14633">
        <v>5</v>
      </c>
      <c r="E14633">
        <v>6152</v>
      </c>
      <c r="F14633">
        <v>7</v>
      </c>
      <c r="G14633">
        <v>7804</v>
      </c>
      <c r="H14633">
        <v>0.83137607319657303</v>
      </c>
      <c r="I14633">
        <v>0.98923101772060196</v>
      </c>
      <c r="J14633">
        <v>0.85027699355333197</v>
      </c>
      <c r="K14633" t="s">
        <v>32771</v>
      </c>
      <c r="L14633">
        <v>5</v>
      </c>
      <c r="M14633" t="s">
        <v>5133</v>
      </c>
      <c r="N14633">
        <v>0.71428571428571397</v>
      </c>
      <c r="O14633">
        <v>8.1274382314694405E-4</v>
      </c>
    </row>
    <row r="14634" spans="1:15">
      <c r="A14634" t="s">
        <v>16022</v>
      </c>
      <c r="B14634" t="s">
        <v>23511</v>
      </c>
      <c r="C14634" t="s">
        <v>16023</v>
      </c>
      <c r="D14634">
        <v>9</v>
      </c>
      <c r="E14634">
        <v>6152</v>
      </c>
      <c r="F14634">
        <v>11</v>
      </c>
      <c r="G14634">
        <v>7804</v>
      </c>
      <c r="H14634">
        <v>0.578610134932666</v>
      </c>
      <c r="I14634">
        <v>0.968912233598893</v>
      </c>
      <c r="J14634">
        <v>0.832812322140707</v>
      </c>
      <c r="K14634" t="s">
        <v>32772</v>
      </c>
      <c r="L14634">
        <v>9</v>
      </c>
      <c r="M14634" t="s">
        <v>5133</v>
      </c>
      <c r="N14634">
        <v>0.81818181818181801</v>
      </c>
      <c r="O14634">
        <v>1.4629388816645001E-3</v>
      </c>
    </row>
    <row r="14635" spans="1:15">
      <c r="A14635" t="s">
        <v>16022</v>
      </c>
      <c r="B14635" t="s">
        <v>23513</v>
      </c>
      <c r="C14635" t="s">
        <v>16023</v>
      </c>
      <c r="D14635">
        <v>1</v>
      </c>
      <c r="E14635">
        <v>535</v>
      </c>
      <c r="F14635">
        <v>11</v>
      </c>
      <c r="G14635">
        <v>8124</v>
      </c>
      <c r="H14635">
        <v>0.52755249562557105</v>
      </c>
      <c r="I14635">
        <v>0.99999999999997702</v>
      </c>
      <c r="J14635">
        <v>0.95041217501583097</v>
      </c>
      <c r="K14635" t="s">
        <v>24409</v>
      </c>
      <c r="L14635">
        <v>1</v>
      </c>
      <c r="M14635" t="s">
        <v>5133</v>
      </c>
      <c r="N14635">
        <v>9.0909090909090898E-2</v>
      </c>
      <c r="O14635">
        <v>1.8691588785046699E-3</v>
      </c>
    </row>
    <row r="14636" spans="1:15">
      <c r="A14636" t="s">
        <v>16022</v>
      </c>
      <c r="B14636" t="s">
        <v>23518</v>
      </c>
      <c r="C14636" t="s">
        <v>16023</v>
      </c>
      <c r="D14636">
        <v>1</v>
      </c>
      <c r="E14636">
        <v>787</v>
      </c>
      <c r="F14636">
        <v>10</v>
      </c>
      <c r="G14636">
        <v>7393</v>
      </c>
      <c r="H14636">
        <v>0.67576236969544701</v>
      </c>
      <c r="I14636">
        <v>1</v>
      </c>
      <c r="J14636">
        <v>0.966855260484069</v>
      </c>
      <c r="K14636" t="s">
        <v>27654</v>
      </c>
      <c r="L14636">
        <v>1</v>
      </c>
      <c r="M14636" t="s">
        <v>5133</v>
      </c>
      <c r="N14636">
        <v>0.1</v>
      </c>
      <c r="O14636">
        <v>1.27064803049555E-3</v>
      </c>
    </row>
    <row r="14637" spans="1:15">
      <c r="A14637" t="s">
        <v>16024</v>
      </c>
      <c r="B14637" t="s">
        <v>23511</v>
      </c>
      <c r="C14637" t="s">
        <v>16025</v>
      </c>
      <c r="D14637">
        <v>3</v>
      </c>
      <c r="E14637">
        <v>6152</v>
      </c>
      <c r="F14637">
        <v>5</v>
      </c>
      <c r="G14637">
        <v>7804</v>
      </c>
      <c r="H14637">
        <v>0.93277286492067202</v>
      </c>
      <c r="I14637">
        <v>1</v>
      </c>
      <c r="J14637">
        <v>0.85953329234717102</v>
      </c>
      <c r="K14637" t="s">
        <v>27653</v>
      </c>
      <c r="L14637">
        <v>3</v>
      </c>
      <c r="M14637" t="s">
        <v>5133</v>
      </c>
      <c r="N14637">
        <v>0.6</v>
      </c>
      <c r="O14637">
        <v>4.8764629388816603E-4</v>
      </c>
    </row>
    <row r="14638" spans="1:15">
      <c r="A14638" t="s">
        <v>16024</v>
      </c>
      <c r="B14638" t="s">
        <v>23518</v>
      </c>
      <c r="C14638" t="s">
        <v>16025</v>
      </c>
      <c r="D14638">
        <v>1</v>
      </c>
      <c r="E14638">
        <v>787</v>
      </c>
      <c r="F14638">
        <v>4</v>
      </c>
      <c r="G14638">
        <v>7393</v>
      </c>
      <c r="H14638">
        <v>0.362574478289521</v>
      </c>
      <c r="I14638">
        <v>1</v>
      </c>
      <c r="J14638">
        <v>0.966855260484069</v>
      </c>
      <c r="K14638" t="s">
        <v>27654</v>
      </c>
      <c r="L14638">
        <v>1</v>
      </c>
      <c r="M14638" t="s">
        <v>5133</v>
      </c>
      <c r="N14638">
        <v>0.25</v>
      </c>
      <c r="O14638">
        <v>1.27064803049555E-3</v>
      </c>
    </row>
    <row r="14639" spans="1:15">
      <c r="A14639" t="s">
        <v>16024</v>
      </c>
      <c r="B14639" t="s">
        <v>23513</v>
      </c>
      <c r="C14639" t="s">
        <v>16025</v>
      </c>
      <c r="D14639">
        <v>1</v>
      </c>
      <c r="E14639">
        <v>535</v>
      </c>
      <c r="F14639">
        <v>5</v>
      </c>
      <c r="G14639">
        <v>8124</v>
      </c>
      <c r="H14639">
        <v>0.28872836491514098</v>
      </c>
      <c r="I14639">
        <v>0.92669970177713501</v>
      </c>
      <c r="J14639">
        <v>0.88074667915254901</v>
      </c>
      <c r="K14639" t="s">
        <v>24409</v>
      </c>
      <c r="L14639">
        <v>1</v>
      </c>
      <c r="M14639" t="s">
        <v>5133</v>
      </c>
      <c r="N14639">
        <v>0.2</v>
      </c>
      <c r="O14639">
        <v>1.8691588785046699E-3</v>
      </c>
    </row>
    <row r="14640" spans="1:15">
      <c r="A14640" t="s">
        <v>16026</v>
      </c>
      <c r="B14640" t="s">
        <v>23511</v>
      </c>
      <c r="C14640" t="s">
        <v>16027</v>
      </c>
      <c r="D14640">
        <v>6</v>
      </c>
      <c r="E14640">
        <v>6152</v>
      </c>
      <c r="F14640">
        <v>7</v>
      </c>
      <c r="G14640">
        <v>7804</v>
      </c>
      <c r="H14640">
        <v>0.54476030000281095</v>
      </c>
      <c r="I14640">
        <v>0.968912233598893</v>
      </c>
      <c r="J14640">
        <v>0.832812322140707</v>
      </c>
      <c r="K14640" t="s">
        <v>24235</v>
      </c>
      <c r="L14640">
        <v>6</v>
      </c>
      <c r="M14640" t="s">
        <v>5133</v>
      </c>
      <c r="N14640">
        <v>0.85714285714285698</v>
      </c>
      <c r="O14640">
        <v>9.7529258777633303E-4</v>
      </c>
    </row>
    <row r="14641" spans="1:15">
      <c r="A14641" t="s">
        <v>16028</v>
      </c>
      <c r="B14641" t="s">
        <v>23511</v>
      </c>
      <c r="C14641" t="s">
        <v>16029</v>
      </c>
      <c r="D14641">
        <v>6</v>
      </c>
      <c r="E14641">
        <v>6152</v>
      </c>
      <c r="F14641">
        <v>7</v>
      </c>
      <c r="G14641">
        <v>7804</v>
      </c>
      <c r="H14641">
        <v>0.54476030000281095</v>
      </c>
      <c r="I14641">
        <v>0.968912233598893</v>
      </c>
      <c r="J14641">
        <v>0.832812322140707</v>
      </c>
      <c r="K14641" t="s">
        <v>24235</v>
      </c>
      <c r="L14641">
        <v>6</v>
      </c>
      <c r="M14641" t="s">
        <v>5133</v>
      </c>
      <c r="N14641">
        <v>0.85714285714285698</v>
      </c>
      <c r="O14641">
        <v>9.7529258777633303E-4</v>
      </c>
    </row>
    <row r="14642" spans="1:15">
      <c r="A14642" t="s">
        <v>16030</v>
      </c>
      <c r="B14642" t="s">
        <v>23513</v>
      </c>
      <c r="C14642" t="s">
        <v>16031</v>
      </c>
      <c r="D14642">
        <v>1</v>
      </c>
      <c r="E14642">
        <v>535</v>
      </c>
      <c r="F14642">
        <v>22</v>
      </c>
      <c r="G14642">
        <v>8124</v>
      </c>
      <c r="H14642">
        <v>0.77702822510206004</v>
      </c>
      <c r="I14642">
        <v>0.99999999999997702</v>
      </c>
      <c r="J14642">
        <v>0.95041217501583097</v>
      </c>
      <c r="K14642" t="s">
        <v>23888</v>
      </c>
      <c r="L14642">
        <v>1</v>
      </c>
      <c r="M14642" t="s">
        <v>5133</v>
      </c>
      <c r="N14642">
        <v>4.5454545454545497E-2</v>
      </c>
      <c r="O14642">
        <v>1.8691588785046699E-3</v>
      </c>
    </row>
    <row r="14643" spans="1:15">
      <c r="A14643" t="s">
        <v>16030</v>
      </c>
      <c r="B14643" t="s">
        <v>23511</v>
      </c>
      <c r="C14643" t="s">
        <v>16031</v>
      </c>
      <c r="D14643">
        <v>19</v>
      </c>
      <c r="E14643">
        <v>6152</v>
      </c>
      <c r="F14643">
        <v>25</v>
      </c>
      <c r="G14643">
        <v>7804</v>
      </c>
      <c r="H14643">
        <v>0.73309091277840199</v>
      </c>
      <c r="I14643">
        <v>0.968912233598893</v>
      </c>
      <c r="J14643">
        <v>0.832812322140707</v>
      </c>
      <c r="K14643" t="s">
        <v>32773</v>
      </c>
      <c r="L14643">
        <v>19</v>
      </c>
      <c r="M14643" t="s">
        <v>5133</v>
      </c>
      <c r="N14643">
        <v>0.76</v>
      </c>
      <c r="O14643">
        <v>3.0884265279583901E-3</v>
      </c>
    </row>
    <row r="14644" spans="1:15">
      <c r="A14644" t="s">
        <v>16030</v>
      </c>
      <c r="B14644" t="s">
        <v>23518</v>
      </c>
      <c r="C14644" t="s">
        <v>16031</v>
      </c>
      <c r="D14644">
        <v>3</v>
      </c>
      <c r="E14644">
        <v>787</v>
      </c>
      <c r="F14644">
        <v>25</v>
      </c>
      <c r="G14644">
        <v>7393</v>
      </c>
      <c r="H14644">
        <v>0.50630583109161398</v>
      </c>
      <c r="I14644">
        <v>1</v>
      </c>
      <c r="J14644">
        <v>0.966855260484069</v>
      </c>
      <c r="K14644" t="s">
        <v>32774</v>
      </c>
      <c r="L14644">
        <v>3</v>
      </c>
      <c r="M14644" t="s">
        <v>5133</v>
      </c>
      <c r="N14644">
        <v>0.12</v>
      </c>
      <c r="O14644">
        <v>3.8119440914866601E-3</v>
      </c>
    </row>
    <row r="14645" spans="1:15">
      <c r="A14645" t="s">
        <v>16032</v>
      </c>
      <c r="B14645" t="s">
        <v>23513</v>
      </c>
      <c r="C14645" t="s">
        <v>16033</v>
      </c>
      <c r="D14645">
        <v>1</v>
      </c>
      <c r="E14645">
        <v>535</v>
      </c>
      <c r="F14645">
        <v>8</v>
      </c>
      <c r="G14645">
        <v>8124</v>
      </c>
      <c r="H14645">
        <v>0.42028903387437799</v>
      </c>
      <c r="I14645">
        <v>0.99999999999997702</v>
      </c>
      <c r="J14645">
        <v>0.95041217501583097</v>
      </c>
      <c r="K14645" t="s">
        <v>23888</v>
      </c>
      <c r="L14645">
        <v>1</v>
      </c>
      <c r="M14645" t="s">
        <v>5133</v>
      </c>
      <c r="N14645">
        <v>0.125</v>
      </c>
      <c r="O14645">
        <v>1.8691588785046699E-3</v>
      </c>
    </row>
    <row r="14646" spans="1:15">
      <c r="A14646" t="s">
        <v>16032</v>
      </c>
      <c r="B14646" t="s">
        <v>23511</v>
      </c>
      <c r="C14646" t="s">
        <v>16033</v>
      </c>
      <c r="D14646">
        <v>7</v>
      </c>
      <c r="E14646">
        <v>6152</v>
      </c>
      <c r="F14646">
        <v>9</v>
      </c>
      <c r="G14646">
        <v>7804</v>
      </c>
      <c r="H14646">
        <v>0.70695686083507503</v>
      </c>
      <c r="I14646">
        <v>0.968912233598893</v>
      </c>
      <c r="J14646">
        <v>0.832812322140707</v>
      </c>
      <c r="K14646" t="s">
        <v>32775</v>
      </c>
      <c r="L14646">
        <v>7</v>
      </c>
      <c r="M14646" t="s">
        <v>5133</v>
      </c>
      <c r="N14646">
        <v>0.77777777777777801</v>
      </c>
      <c r="O14646">
        <v>1.13784135240572E-3</v>
      </c>
    </row>
    <row r="14647" spans="1:15">
      <c r="A14647" t="s">
        <v>16032</v>
      </c>
      <c r="B14647" t="s">
        <v>23518</v>
      </c>
      <c r="C14647" t="s">
        <v>16033</v>
      </c>
      <c r="D14647">
        <v>1</v>
      </c>
      <c r="E14647">
        <v>787</v>
      </c>
      <c r="F14647">
        <v>9</v>
      </c>
      <c r="G14647">
        <v>7393</v>
      </c>
      <c r="H14647">
        <v>0.63708190659863195</v>
      </c>
      <c r="I14647">
        <v>1</v>
      </c>
      <c r="J14647">
        <v>0.966855260484069</v>
      </c>
      <c r="K14647" t="s">
        <v>29370</v>
      </c>
      <c r="L14647">
        <v>1</v>
      </c>
      <c r="M14647" t="s">
        <v>5133</v>
      </c>
      <c r="N14647">
        <v>0.11111111111111099</v>
      </c>
      <c r="O14647">
        <v>1.27064803049555E-3</v>
      </c>
    </row>
    <row r="14648" spans="1:15">
      <c r="A14648" t="s">
        <v>16034</v>
      </c>
      <c r="B14648" t="s">
        <v>23518</v>
      </c>
      <c r="C14648" t="s">
        <v>16035</v>
      </c>
      <c r="D14648">
        <v>2</v>
      </c>
      <c r="E14648">
        <v>787</v>
      </c>
      <c r="F14648">
        <v>14</v>
      </c>
      <c r="G14648">
        <v>7393</v>
      </c>
      <c r="H14648">
        <v>0.44828683528909402</v>
      </c>
      <c r="I14648">
        <v>1</v>
      </c>
      <c r="J14648">
        <v>0.966855260484069</v>
      </c>
      <c r="K14648" t="s">
        <v>27881</v>
      </c>
      <c r="L14648">
        <v>2</v>
      </c>
      <c r="M14648" t="s">
        <v>5133</v>
      </c>
      <c r="N14648">
        <v>0.14285714285714299</v>
      </c>
      <c r="O14648">
        <v>2.5412960609911099E-3</v>
      </c>
    </row>
    <row r="14649" spans="1:15">
      <c r="A14649" t="s">
        <v>16034</v>
      </c>
      <c r="B14649" t="s">
        <v>23511</v>
      </c>
      <c r="C14649" t="s">
        <v>16035</v>
      </c>
      <c r="D14649">
        <v>11</v>
      </c>
      <c r="E14649">
        <v>6152</v>
      </c>
      <c r="F14649">
        <v>15</v>
      </c>
      <c r="G14649">
        <v>7804</v>
      </c>
      <c r="H14649">
        <v>0.80452858844465402</v>
      </c>
      <c r="I14649">
        <v>0.96970910299187296</v>
      </c>
      <c r="J14649">
        <v>0.83349725791362606</v>
      </c>
      <c r="K14649" t="s">
        <v>32776</v>
      </c>
      <c r="L14649">
        <v>11</v>
      </c>
      <c r="M14649" t="s">
        <v>5133</v>
      </c>
      <c r="N14649">
        <v>0.73333333333333295</v>
      </c>
      <c r="O14649">
        <v>1.78803641092328E-3</v>
      </c>
    </row>
    <row r="14650" spans="1:15">
      <c r="A14650" t="s">
        <v>16036</v>
      </c>
      <c r="B14650" t="s">
        <v>23511</v>
      </c>
      <c r="C14650" t="s">
        <v>16037</v>
      </c>
      <c r="D14650">
        <v>13</v>
      </c>
      <c r="E14650">
        <v>6152</v>
      </c>
      <c r="F14650">
        <v>13</v>
      </c>
      <c r="G14650">
        <v>7804</v>
      </c>
      <c r="H14650">
        <v>4.52815025690569E-2</v>
      </c>
      <c r="I14650">
        <v>0.25239912466249798</v>
      </c>
      <c r="J14650">
        <v>0.21694545060670101</v>
      </c>
      <c r="K14650" t="s">
        <v>32777</v>
      </c>
      <c r="L14650">
        <v>13</v>
      </c>
      <c r="M14650" t="s">
        <v>5133</v>
      </c>
      <c r="N14650">
        <v>1</v>
      </c>
      <c r="O14650">
        <v>2.1131339401820499E-3</v>
      </c>
    </row>
    <row r="14651" spans="1:15">
      <c r="A14651" t="s">
        <v>16038</v>
      </c>
      <c r="B14651" t="s">
        <v>23511</v>
      </c>
      <c r="C14651" t="s">
        <v>16039</v>
      </c>
      <c r="D14651">
        <v>2</v>
      </c>
      <c r="E14651">
        <v>6152</v>
      </c>
      <c r="F14651">
        <v>2</v>
      </c>
      <c r="G14651">
        <v>7804</v>
      </c>
      <c r="H14651">
        <v>0.62141708038142995</v>
      </c>
      <c r="I14651">
        <v>0.968912233598893</v>
      </c>
      <c r="J14651">
        <v>0.832812322140707</v>
      </c>
      <c r="K14651" t="s">
        <v>24411</v>
      </c>
      <c r="L14651">
        <v>2</v>
      </c>
      <c r="M14651" t="s">
        <v>5133</v>
      </c>
      <c r="N14651">
        <v>1</v>
      </c>
      <c r="O14651">
        <v>3.2509752925877802E-4</v>
      </c>
    </row>
    <row r="14652" spans="1:15">
      <c r="A14652" t="s">
        <v>16040</v>
      </c>
      <c r="B14652" t="s">
        <v>23518</v>
      </c>
      <c r="C14652" t="s">
        <v>16041</v>
      </c>
      <c r="D14652">
        <v>6</v>
      </c>
      <c r="E14652">
        <v>787</v>
      </c>
      <c r="F14652">
        <v>6</v>
      </c>
      <c r="G14652">
        <v>7393</v>
      </c>
      <c r="H14652" s="34">
        <v>1.43056848862691E-6</v>
      </c>
      <c r="I14652">
        <v>4.1410750191370801E-4</v>
      </c>
      <c r="J14652">
        <v>4.00382016631185E-4</v>
      </c>
      <c r="K14652" t="s">
        <v>24589</v>
      </c>
      <c r="L14652">
        <v>6</v>
      </c>
      <c r="M14652" t="s">
        <v>1463</v>
      </c>
      <c r="N14652">
        <v>1</v>
      </c>
      <c r="O14652">
        <v>7.6238881829733202E-3</v>
      </c>
    </row>
    <row r="14653" spans="1:15">
      <c r="A14653" t="s">
        <v>16042</v>
      </c>
      <c r="B14653" t="s">
        <v>23511</v>
      </c>
      <c r="C14653" t="s">
        <v>16043</v>
      </c>
      <c r="D14653">
        <v>1</v>
      </c>
      <c r="E14653">
        <v>6152</v>
      </c>
      <c r="F14653">
        <v>1</v>
      </c>
      <c r="G14653">
        <v>7804</v>
      </c>
      <c r="H14653">
        <v>0.788313685289595</v>
      </c>
      <c r="I14653">
        <v>0.968912233598893</v>
      </c>
      <c r="J14653">
        <v>0.832812322140707</v>
      </c>
      <c r="K14653" t="s">
        <v>29836</v>
      </c>
      <c r="L14653">
        <v>1</v>
      </c>
      <c r="M14653" t="s">
        <v>5133</v>
      </c>
      <c r="N14653">
        <v>1</v>
      </c>
      <c r="O14653">
        <v>1.6254876462938901E-4</v>
      </c>
    </row>
    <row r="14654" spans="1:15">
      <c r="A14654" t="s">
        <v>16044</v>
      </c>
      <c r="B14654" t="s">
        <v>23511</v>
      </c>
      <c r="C14654" t="s">
        <v>16045</v>
      </c>
      <c r="D14654">
        <v>1</v>
      </c>
      <c r="E14654">
        <v>6152</v>
      </c>
      <c r="F14654">
        <v>1</v>
      </c>
      <c r="G14654">
        <v>7804</v>
      </c>
      <c r="H14654">
        <v>0.788313685289595</v>
      </c>
      <c r="I14654">
        <v>0.968912233598893</v>
      </c>
      <c r="J14654">
        <v>0.832812322140707</v>
      </c>
      <c r="K14654" t="s">
        <v>29836</v>
      </c>
      <c r="L14654">
        <v>1</v>
      </c>
      <c r="M14654" t="s">
        <v>5133</v>
      </c>
      <c r="N14654">
        <v>1</v>
      </c>
      <c r="O14654">
        <v>1.6254876462938901E-4</v>
      </c>
    </row>
    <row r="14655" spans="1:15">
      <c r="A14655" t="s">
        <v>16046</v>
      </c>
      <c r="B14655" t="s">
        <v>23511</v>
      </c>
      <c r="C14655" t="s">
        <v>16047</v>
      </c>
      <c r="D14655">
        <v>1</v>
      </c>
      <c r="E14655">
        <v>6152</v>
      </c>
      <c r="F14655">
        <v>1</v>
      </c>
      <c r="G14655">
        <v>7804</v>
      </c>
      <c r="H14655">
        <v>0.788313685289595</v>
      </c>
      <c r="I14655">
        <v>0.968912233598893</v>
      </c>
      <c r="J14655">
        <v>0.832812322140707</v>
      </c>
      <c r="K14655" t="s">
        <v>27143</v>
      </c>
      <c r="L14655">
        <v>1</v>
      </c>
      <c r="M14655" t="s">
        <v>1463</v>
      </c>
      <c r="N14655">
        <v>1</v>
      </c>
      <c r="O14655">
        <v>1.6254876462938901E-4</v>
      </c>
    </row>
    <row r="14656" spans="1:15">
      <c r="A14656" t="s">
        <v>16048</v>
      </c>
      <c r="B14656" t="s">
        <v>23511</v>
      </c>
      <c r="C14656" t="s">
        <v>16049</v>
      </c>
      <c r="D14656">
        <v>3</v>
      </c>
      <c r="E14656">
        <v>6152</v>
      </c>
      <c r="F14656">
        <v>4</v>
      </c>
      <c r="G14656">
        <v>7804</v>
      </c>
      <c r="H14656">
        <v>0.80103341611958101</v>
      </c>
      <c r="I14656">
        <v>0.968912233598893</v>
      </c>
      <c r="J14656">
        <v>0.832812322140707</v>
      </c>
      <c r="K14656" t="s">
        <v>27195</v>
      </c>
      <c r="L14656">
        <v>3</v>
      </c>
      <c r="M14656" t="s">
        <v>1463</v>
      </c>
      <c r="N14656">
        <v>0.75</v>
      </c>
      <c r="O14656">
        <v>4.8764629388816603E-4</v>
      </c>
    </row>
    <row r="14657" spans="1:15">
      <c r="A14657" t="s">
        <v>16050</v>
      </c>
      <c r="B14657" t="s">
        <v>23511</v>
      </c>
      <c r="C14657" t="s">
        <v>16051</v>
      </c>
      <c r="D14657">
        <v>13</v>
      </c>
      <c r="E14657">
        <v>6152</v>
      </c>
      <c r="F14657">
        <v>13</v>
      </c>
      <c r="G14657">
        <v>7804</v>
      </c>
      <c r="H14657">
        <v>4.52815025690569E-2</v>
      </c>
      <c r="I14657">
        <v>0.25239912466249798</v>
      </c>
      <c r="J14657">
        <v>0.21694545060670101</v>
      </c>
      <c r="K14657" t="s">
        <v>32778</v>
      </c>
      <c r="L14657">
        <v>13</v>
      </c>
      <c r="M14657" t="s">
        <v>5133</v>
      </c>
      <c r="N14657">
        <v>1</v>
      </c>
      <c r="O14657">
        <v>2.1131339401820499E-3</v>
      </c>
    </row>
    <row r="14658" spans="1:15">
      <c r="A14658" t="s">
        <v>16052</v>
      </c>
      <c r="B14658" t="s">
        <v>23518</v>
      </c>
      <c r="C14658" t="s">
        <v>16053</v>
      </c>
      <c r="D14658">
        <v>3</v>
      </c>
      <c r="E14658">
        <v>787</v>
      </c>
      <c r="F14658">
        <v>24</v>
      </c>
      <c r="G14658">
        <v>7393</v>
      </c>
      <c r="H14658">
        <v>0.47826785970040497</v>
      </c>
      <c r="I14658">
        <v>1</v>
      </c>
      <c r="J14658">
        <v>0.966855260484069</v>
      </c>
      <c r="K14658" t="s">
        <v>32779</v>
      </c>
      <c r="L14658">
        <v>3</v>
      </c>
      <c r="M14658" t="s">
        <v>5133</v>
      </c>
      <c r="N14658">
        <v>0.125</v>
      </c>
      <c r="O14658">
        <v>3.8119440914866601E-3</v>
      </c>
    </row>
    <row r="14659" spans="1:15">
      <c r="A14659" t="s">
        <v>16052</v>
      </c>
      <c r="B14659" t="s">
        <v>23511</v>
      </c>
      <c r="C14659" t="s">
        <v>16053</v>
      </c>
      <c r="D14659">
        <v>21</v>
      </c>
      <c r="E14659">
        <v>6152</v>
      </c>
      <c r="F14659">
        <v>24</v>
      </c>
      <c r="G14659">
        <v>7804</v>
      </c>
      <c r="H14659">
        <v>0.220308279716599</v>
      </c>
      <c r="I14659">
        <v>0.70351443847223905</v>
      </c>
      <c r="J14659">
        <v>0.60469408151381498</v>
      </c>
      <c r="K14659" t="s">
        <v>32780</v>
      </c>
      <c r="L14659">
        <v>21</v>
      </c>
      <c r="M14659" t="s">
        <v>5133</v>
      </c>
      <c r="N14659">
        <v>0.875</v>
      </c>
      <c r="O14659">
        <v>3.41352405721717E-3</v>
      </c>
    </row>
    <row r="14660" spans="1:15">
      <c r="A14660" t="s">
        <v>16054</v>
      </c>
      <c r="B14660" t="s">
        <v>23511</v>
      </c>
      <c r="C14660" t="s">
        <v>16055</v>
      </c>
      <c r="D14660">
        <v>8</v>
      </c>
      <c r="E14660">
        <v>6152</v>
      </c>
      <c r="F14660">
        <v>9</v>
      </c>
      <c r="G14660">
        <v>7804</v>
      </c>
      <c r="H14660">
        <v>0.40157748897504503</v>
      </c>
      <c r="I14660">
        <v>0.91525479399875698</v>
      </c>
      <c r="J14660">
        <v>0.78669196642228301</v>
      </c>
      <c r="K14660" t="s">
        <v>31125</v>
      </c>
      <c r="L14660">
        <v>8</v>
      </c>
      <c r="M14660" t="s">
        <v>5133</v>
      </c>
      <c r="N14660">
        <v>0.88888888888888895</v>
      </c>
      <c r="O14660">
        <v>1.3003901170351099E-3</v>
      </c>
    </row>
    <row r="14661" spans="1:15">
      <c r="A14661" t="s">
        <v>16054</v>
      </c>
      <c r="B14661" t="s">
        <v>23518</v>
      </c>
      <c r="C14661" t="s">
        <v>16055</v>
      </c>
      <c r="D14661">
        <v>1</v>
      </c>
      <c r="E14661">
        <v>787</v>
      </c>
      <c r="F14661">
        <v>9</v>
      </c>
      <c r="G14661">
        <v>7393</v>
      </c>
      <c r="H14661">
        <v>0.63708190659863195</v>
      </c>
      <c r="I14661">
        <v>1</v>
      </c>
      <c r="J14661">
        <v>0.966855260484069</v>
      </c>
      <c r="K14661" t="s">
        <v>24100</v>
      </c>
      <c r="L14661">
        <v>1</v>
      </c>
      <c r="M14661" t="s">
        <v>5133</v>
      </c>
      <c r="N14661">
        <v>0.11111111111111099</v>
      </c>
      <c r="O14661">
        <v>1.27064803049555E-3</v>
      </c>
    </row>
    <row r="14662" spans="1:15">
      <c r="A14662" t="s">
        <v>16056</v>
      </c>
      <c r="B14662" t="s">
        <v>23518</v>
      </c>
      <c r="C14662" t="s">
        <v>16057</v>
      </c>
      <c r="D14662">
        <v>1</v>
      </c>
      <c r="E14662">
        <v>787</v>
      </c>
      <c r="F14662">
        <v>11</v>
      </c>
      <c r="G14662">
        <v>7393</v>
      </c>
      <c r="H14662">
        <v>0.71032488019926399</v>
      </c>
      <c r="I14662">
        <v>1</v>
      </c>
      <c r="J14662">
        <v>0.966855260484069</v>
      </c>
      <c r="K14662" t="s">
        <v>24277</v>
      </c>
      <c r="L14662">
        <v>1</v>
      </c>
      <c r="M14662" t="s">
        <v>5133</v>
      </c>
      <c r="N14662">
        <v>9.0909090909090898E-2</v>
      </c>
      <c r="O14662">
        <v>1.27064803049555E-3</v>
      </c>
    </row>
    <row r="14663" spans="1:15">
      <c r="A14663" t="s">
        <v>16056</v>
      </c>
      <c r="B14663" t="s">
        <v>23511</v>
      </c>
      <c r="C14663" t="s">
        <v>16057</v>
      </c>
      <c r="D14663">
        <v>10</v>
      </c>
      <c r="E14663">
        <v>6152</v>
      </c>
      <c r="F14663">
        <v>11</v>
      </c>
      <c r="G14663">
        <v>7804</v>
      </c>
      <c r="H14663">
        <v>0.28867792927582098</v>
      </c>
      <c r="I14663">
        <v>0.81015798566717701</v>
      </c>
      <c r="J14663">
        <v>0.69635776074186095</v>
      </c>
      <c r="K14663" t="s">
        <v>32781</v>
      </c>
      <c r="L14663">
        <v>10</v>
      </c>
      <c r="M14663" t="s">
        <v>5133</v>
      </c>
      <c r="N14663">
        <v>0.90909090909090895</v>
      </c>
      <c r="O14663">
        <v>1.62548764629389E-3</v>
      </c>
    </row>
    <row r="14664" spans="1:15">
      <c r="A14664" t="s">
        <v>16058</v>
      </c>
      <c r="B14664" t="s">
        <v>23511</v>
      </c>
      <c r="C14664" t="s">
        <v>16059</v>
      </c>
      <c r="D14664">
        <v>3</v>
      </c>
      <c r="E14664">
        <v>6152</v>
      </c>
      <c r="F14664">
        <v>3</v>
      </c>
      <c r="G14664">
        <v>7804</v>
      </c>
      <c r="H14664">
        <v>0.489837867770546</v>
      </c>
      <c r="I14664">
        <v>0.96083957126938102</v>
      </c>
      <c r="J14664">
        <v>0.82587360011061495</v>
      </c>
      <c r="K14664" t="s">
        <v>29684</v>
      </c>
      <c r="L14664">
        <v>3</v>
      </c>
      <c r="M14664" t="s">
        <v>5133</v>
      </c>
      <c r="N14664">
        <v>1</v>
      </c>
      <c r="O14664">
        <v>4.8764629388816603E-4</v>
      </c>
    </row>
    <row r="14665" spans="1:15">
      <c r="A14665" t="s">
        <v>16060</v>
      </c>
      <c r="B14665" t="s">
        <v>23511</v>
      </c>
      <c r="C14665" t="s">
        <v>16061</v>
      </c>
      <c r="D14665">
        <v>3</v>
      </c>
      <c r="E14665">
        <v>6152</v>
      </c>
      <c r="F14665">
        <v>3</v>
      </c>
      <c r="G14665">
        <v>7804</v>
      </c>
      <c r="H14665">
        <v>0.489837867770546</v>
      </c>
      <c r="I14665">
        <v>0.96083957126938102</v>
      </c>
      <c r="J14665">
        <v>0.82587360011061495</v>
      </c>
      <c r="K14665" t="s">
        <v>29684</v>
      </c>
      <c r="L14665">
        <v>3</v>
      </c>
      <c r="M14665" t="s">
        <v>5133</v>
      </c>
      <c r="N14665">
        <v>1</v>
      </c>
      <c r="O14665">
        <v>4.8764629388816603E-4</v>
      </c>
    </row>
    <row r="14666" spans="1:15">
      <c r="A14666" t="s">
        <v>16062</v>
      </c>
      <c r="B14666" t="s">
        <v>23511</v>
      </c>
      <c r="C14666" t="s">
        <v>16063</v>
      </c>
      <c r="D14666">
        <v>5</v>
      </c>
      <c r="E14666">
        <v>6152</v>
      </c>
      <c r="F14666">
        <v>5</v>
      </c>
      <c r="G14666">
        <v>7804</v>
      </c>
      <c r="H14666">
        <v>0.30433074367137097</v>
      </c>
      <c r="I14666">
        <v>0.81020448119108801</v>
      </c>
      <c r="J14666">
        <v>0.69639772519260701</v>
      </c>
      <c r="K14666" t="s">
        <v>32782</v>
      </c>
      <c r="L14666">
        <v>5</v>
      </c>
      <c r="M14666" t="s">
        <v>5133</v>
      </c>
      <c r="N14666">
        <v>1</v>
      </c>
      <c r="O14666">
        <v>8.1274382314694405E-4</v>
      </c>
    </row>
    <row r="14667" spans="1:15">
      <c r="A14667" t="s">
        <v>16064</v>
      </c>
      <c r="B14667" t="s">
        <v>23511</v>
      </c>
      <c r="C14667" t="s">
        <v>16065</v>
      </c>
      <c r="D14667">
        <v>14</v>
      </c>
      <c r="E14667">
        <v>6152</v>
      </c>
      <c r="F14667">
        <v>14</v>
      </c>
      <c r="G14667">
        <v>7804</v>
      </c>
      <c r="H14667">
        <v>3.5680033920092398E-2</v>
      </c>
      <c r="I14667">
        <v>0.21445050912290001</v>
      </c>
      <c r="J14667">
        <v>0.18432735215193299</v>
      </c>
      <c r="K14667" t="s">
        <v>24239</v>
      </c>
      <c r="L14667">
        <v>14</v>
      </c>
      <c r="M14667" t="s">
        <v>5133</v>
      </c>
      <c r="N14667">
        <v>1</v>
      </c>
      <c r="O14667">
        <v>2.2756827048114399E-3</v>
      </c>
    </row>
    <row r="14668" spans="1:15">
      <c r="A14668" t="s">
        <v>16066</v>
      </c>
      <c r="B14668" t="s">
        <v>23511</v>
      </c>
      <c r="C14668" t="s">
        <v>16067</v>
      </c>
      <c r="D14668">
        <v>18</v>
      </c>
      <c r="E14668">
        <v>6152</v>
      </c>
      <c r="F14668">
        <v>18</v>
      </c>
      <c r="G14668">
        <v>7804</v>
      </c>
      <c r="H14668">
        <v>1.37496899434857E-2</v>
      </c>
      <c r="I14668">
        <v>0.10558946762372599</v>
      </c>
      <c r="J14668">
        <v>9.0757662743805895E-2</v>
      </c>
      <c r="K14668" t="s">
        <v>26112</v>
      </c>
      <c r="L14668">
        <v>18</v>
      </c>
      <c r="M14668" t="s">
        <v>5133</v>
      </c>
      <c r="N14668">
        <v>1</v>
      </c>
      <c r="O14668">
        <v>2.9258777633290002E-3</v>
      </c>
    </row>
    <row r="14669" spans="1:15">
      <c r="A14669" t="s">
        <v>16068</v>
      </c>
      <c r="B14669" t="s">
        <v>23511</v>
      </c>
      <c r="C14669" t="s">
        <v>16069</v>
      </c>
      <c r="D14669">
        <v>9</v>
      </c>
      <c r="E14669">
        <v>6152</v>
      </c>
      <c r="F14669">
        <v>9</v>
      </c>
      <c r="G14669">
        <v>7804</v>
      </c>
      <c r="H14669">
        <v>0.117423000773971</v>
      </c>
      <c r="I14669">
        <v>0.47842873658393897</v>
      </c>
      <c r="J14669">
        <v>0.41122542710949</v>
      </c>
      <c r="K14669" t="s">
        <v>32783</v>
      </c>
      <c r="L14669">
        <v>9</v>
      </c>
      <c r="M14669" t="s">
        <v>5133</v>
      </c>
      <c r="N14669">
        <v>1</v>
      </c>
      <c r="O14669">
        <v>1.4629388816645001E-3</v>
      </c>
    </row>
    <row r="14670" spans="1:15">
      <c r="A14670" t="s">
        <v>16070</v>
      </c>
      <c r="B14670" t="s">
        <v>23511</v>
      </c>
      <c r="C14670" t="s">
        <v>16071</v>
      </c>
      <c r="D14670">
        <v>2</v>
      </c>
      <c r="E14670">
        <v>6152</v>
      </c>
      <c r="F14670">
        <v>2</v>
      </c>
      <c r="G14670">
        <v>7804</v>
      </c>
      <c r="H14670">
        <v>0.62141708038142995</v>
      </c>
      <c r="I14670">
        <v>0.968912233598893</v>
      </c>
      <c r="J14670">
        <v>0.832812322140707</v>
      </c>
      <c r="K14670" t="s">
        <v>27960</v>
      </c>
      <c r="L14670">
        <v>2</v>
      </c>
      <c r="M14670" t="s">
        <v>5133</v>
      </c>
      <c r="N14670">
        <v>1</v>
      </c>
      <c r="O14670">
        <v>3.2509752925877802E-4</v>
      </c>
    </row>
    <row r="14671" spans="1:15">
      <c r="A14671" t="s">
        <v>16072</v>
      </c>
      <c r="B14671" t="s">
        <v>23511</v>
      </c>
      <c r="C14671" t="s">
        <v>16073</v>
      </c>
      <c r="D14671">
        <v>1</v>
      </c>
      <c r="E14671">
        <v>6152</v>
      </c>
      <c r="F14671">
        <v>1</v>
      </c>
      <c r="G14671">
        <v>7804</v>
      </c>
      <c r="H14671">
        <v>0.788313685289595</v>
      </c>
      <c r="I14671">
        <v>0.968912233598893</v>
      </c>
      <c r="J14671">
        <v>0.832812322140707</v>
      </c>
      <c r="K14671" t="s">
        <v>27961</v>
      </c>
      <c r="L14671">
        <v>1</v>
      </c>
      <c r="M14671" t="s">
        <v>5133</v>
      </c>
      <c r="N14671">
        <v>1</v>
      </c>
      <c r="O14671">
        <v>1.6254876462938901E-4</v>
      </c>
    </row>
    <row r="14672" spans="1:15">
      <c r="A14672" t="s">
        <v>16074</v>
      </c>
      <c r="B14672" t="s">
        <v>23511</v>
      </c>
      <c r="C14672" t="s">
        <v>16075</v>
      </c>
      <c r="D14672">
        <v>2</v>
      </c>
      <c r="E14672">
        <v>6152</v>
      </c>
      <c r="F14672">
        <v>2</v>
      </c>
      <c r="G14672">
        <v>7804</v>
      </c>
      <c r="H14672">
        <v>0.62141708038142995</v>
      </c>
      <c r="I14672">
        <v>0.968912233598893</v>
      </c>
      <c r="J14672">
        <v>0.832812322140707</v>
      </c>
      <c r="K14672" t="s">
        <v>27960</v>
      </c>
      <c r="L14672">
        <v>2</v>
      </c>
      <c r="M14672" t="s">
        <v>5133</v>
      </c>
      <c r="N14672">
        <v>1</v>
      </c>
      <c r="O14672">
        <v>3.2509752925877802E-4</v>
      </c>
    </row>
    <row r="14673" spans="1:15">
      <c r="A14673" t="s">
        <v>16076</v>
      </c>
      <c r="B14673" t="s">
        <v>23511</v>
      </c>
      <c r="C14673" t="s">
        <v>16077</v>
      </c>
      <c r="D14673">
        <v>1</v>
      </c>
      <c r="E14673">
        <v>6152</v>
      </c>
      <c r="F14673">
        <v>1</v>
      </c>
      <c r="G14673">
        <v>7804</v>
      </c>
      <c r="H14673">
        <v>0.788313685289595</v>
      </c>
      <c r="I14673">
        <v>0.968912233598893</v>
      </c>
      <c r="J14673">
        <v>0.832812322140707</v>
      </c>
      <c r="K14673" t="s">
        <v>27961</v>
      </c>
      <c r="L14673">
        <v>1</v>
      </c>
      <c r="M14673" t="s">
        <v>5133</v>
      </c>
      <c r="N14673">
        <v>1</v>
      </c>
      <c r="O14673">
        <v>1.6254876462938901E-4</v>
      </c>
    </row>
    <row r="14674" spans="1:15">
      <c r="A14674" t="s">
        <v>16078</v>
      </c>
      <c r="B14674" t="s">
        <v>23511</v>
      </c>
      <c r="C14674" t="s">
        <v>16079</v>
      </c>
      <c r="D14674">
        <v>20</v>
      </c>
      <c r="E14674">
        <v>6152</v>
      </c>
      <c r="F14674">
        <v>23</v>
      </c>
      <c r="G14674">
        <v>7804</v>
      </c>
      <c r="H14674">
        <v>0.25088144489966602</v>
      </c>
      <c r="I14674">
        <v>0.73269885050050698</v>
      </c>
      <c r="J14674">
        <v>0.62977905526968803</v>
      </c>
      <c r="K14674" t="s">
        <v>32784</v>
      </c>
      <c r="L14674">
        <v>20</v>
      </c>
      <c r="M14674" t="s">
        <v>1463</v>
      </c>
      <c r="N14674">
        <v>0.86956521739130399</v>
      </c>
      <c r="O14674">
        <v>3.2509752925877801E-3</v>
      </c>
    </row>
    <row r="14675" spans="1:15">
      <c r="A14675" t="s">
        <v>16078</v>
      </c>
      <c r="B14675" t="s">
        <v>23518</v>
      </c>
      <c r="C14675" t="s">
        <v>16079</v>
      </c>
      <c r="D14675">
        <v>1</v>
      </c>
      <c r="E14675">
        <v>787</v>
      </c>
      <c r="F14675">
        <v>22</v>
      </c>
      <c r="G14675">
        <v>7393</v>
      </c>
      <c r="H14675">
        <v>0.91625227339000104</v>
      </c>
      <c r="I14675">
        <v>1</v>
      </c>
      <c r="J14675">
        <v>0.966855260484069</v>
      </c>
      <c r="K14675" t="s">
        <v>29148</v>
      </c>
      <c r="L14675">
        <v>1</v>
      </c>
      <c r="M14675" t="s">
        <v>1463</v>
      </c>
      <c r="N14675">
        <v>4.5454545454545497E-2</v>
      </c>
      <c r="O14675">
        <v>1.27064803049555E-3</v>
      </c>
    </row>
    <row r="14676" spans="1:15">
      <c r="A14676" t="s">
        <v>16078</v>
      </c>
      <c r="B14676" t="s">
        <v>23513</v>
      </c>
      <c r="C14676" t="s">
        <v>16079</v>
      </c>
      <c r="D14676">
        <v>1</v>
      </c>
      <c r="E14676">
        <v>535</v>
      </c>
      <c r="F14676">
        <v>31</v>
      </c>
      <c r="G14676">
        <v>8124</v>
      </c>
      <c r="H14676">
        <v>0.879469540147234</v>
      </c>
      <c r="I14676">
        <v>0.99999999999997702</v>
      </c>
      <c r="J14676">
        <v>0.95041217501583097</v>
      </c>
      <c r="K14676" t="s">
        <v>25419</v>
      </c>
      <c r="L14676">
        <v>1</v>
      </c>
      <c r="M14676" t="s">
        <v>1463</v>
      </c>
      <c r="N14676">
        <v>3.2258064516128997E-2</v>
      </c>
      <c r="O14676">
        <v>1.8691588785046699E-3</v>
      </c>
    </row>
    <row r="14677" spans="1:15">
      <c r="A14677" t="s">
        <v>16080</v>
      </c>
      <c r="B14677" t="s">
        <v>23518</v>
      </c>
      <c r="C14677" t="s">
        <v>16081</v>
      </c>
      <c r="D14677">
        <v>31</v>
      </c>
      <c r="E14677">
        <v>787</v>
      </c>
      <c r="F14677">
        <v>526</v>
      </c>
      <c r="G14677">
        <v>7393</v>
      </c>
      <c r="H14677">
        <v>0.99997028636691798</v>
      </c>
      <c r="I14677">
        <v>1</v>
      </c>
      <c r="J14677">
        <v>0.966855260484069</v>
      </c>
      <c r="K14677" t="s">
        <v>32785</v>
      </c>
      <c r="L14677">
        <v>31</v>
      </c>
      <c r="M14677" t="s">
        <v>5133</v>
      </c>
      <c r="N14677">
        <v>5.8935361216730001E-2</v>
      </c>
      <c r="O14677">
        <v>3.9390088945362098E-2</v>
      </c>
    </row>
    <row r="14678" spans="1:15">
      <c r="A14678" t="s">
        <v>16080</v>
      </c>
      <c r="B14678" t="s">
        <v>23513</v>
      </c>
      <c r="C14678" t="s">
        <v>16081</v>
      </c>
      <c r="D14678">
        <v>19</v>
      </c>
      <c r="E14678">
        <v>535</v>
      </c>
      <c r="F14678">
        <v>555</v>
      </c>
      <c r="G14678">
        <v>8124</v>
      </c>
      <c r="H14678">
        <v>0.99973983126612398</v>
      </c>
      <c r="I14678">
        <v>0.99999999999997702</v>
      </c>
      <c r="J14678">
        <v>0.95041217501583097</v>
      </c>
      <c r="K14678" t="s">
        <v>32786</v>
      </c>
      <c r="L14678">
        <v>19</v>
      </c>
      <c r="M14678" t="s">
        <v>5133</v>
      </c>
      <c r="N14678">
        <v>3.4234234234234197E-2</v>
      </c>
      <c r="O14678">
        <v>3.5514018691588801E-2</v>
      </c>
    </row>
    <row r="14679" spans="1:15">
      <c r="A14679" t="s">
        <v>16080</v>
      </c>
      <c r="B14679" t="s">
        <v>23511</v>
      </c>
      <c r="C14679" t="s">
        <v>16081</v>
      </c>
      <c r="D14679">
        <v>487</v>
      </c>
      <c r="E14679">
        <v>6152</v>
      </c>
      <c r="F14679">
        <v>552</v>
      </c>
      <c r="G14679">
        <v>7804</v>
      </c>
      <c r="H14679" s="34">
        <v>1.8796771696751598E-9</v>
      </c>
      <c r="I14679" s="34">
        <v>1.0885542197324699E-7</v>
      </c>
      <c r="J14679" s="34">
        <v>9.3564859238505296E-8</v>
      </c>
      <c r="K14679" t="s">
        <v>32787</v>
      </c>
      <c r="L14679">
        <v>487</v>
      </c>
      <c r="M14679" t="s">
        <v>5133</v>
      </c>
      <c r="N14679">
        <v>0.88224637681159401</v>
      </c>
      <c r="O14679">
        <v>7.9161248374512397E-2</v>
      </c>
    </row>
    <row r="14680" spans="1:15">
      <c r="A14680" t="s">
        <v>16082</v>
      </c>
      <c r="B14680" t="s">
        <v>23513</v>
      </c>
      <c r="C14680" t="s">
        <v>16083</v>
      </c>
      <c r="D14680">
        <v>8</v>
      </c>
      <c r="E14680">
        <v>535</v>
      </c>
      <c r="F14680">
        <v>184</v>
      </c>
      <c r="G14680">
        <v>8124</v>
      </c>
      <c r="H14680">
        <v>0.92489091484753505</v>
      </c>
      <c r="I14680">
        <v>0.99999999999997702</v>
      </c>
      <c r="J14680">
        <v>0.95041217501583097</v>
      </c>
      <c r="K14680" t="s">
        <v>32788</v>
      </c>
      <c r="L14680">
        <v>8</v>
      </c>
      <c r="M14680" t="s">
        <v>5133</v>
      </c>
      <c r="N14680">
        <v>4.3478260869565202E-2</v>
      </c>
      <c r="O14680">
        <v>1.4953271028037399E-2</v>
      </c>
    </row>
    <row r="14681" spans="1:15">
      <c r="A14681" t="s">
        <v>16082</v>
      </c>
      <c r="B14681" t="s">
        <v>23511</v>
      </c>
      <c r="C14681" t="s">
        <v>16083</v>
      </c>
      <c r="D14681">
        <v>147</v>
      </c>
      <c r="E14681">
        <v>6152</v>
      </c>
      <c r="F14681">
        <v>177</v>
      </c>
      <c r="G14681">
        <v>7804</v>
      </c>
      <c r="H14681">
        <v>9.5030212848736598E-2</v>
      </c>
      <c r="I14681">
        <v>0.414594445073456</v>
      </c>
      <c r="J14681">
        <v>0.35635772836283602</v>
      </c>
      <c r="K14681" t="s">
        <v>32789</v>
      </c>
      <c r="L14681">
        <v>147</v>
      </c>
      <c r="M14681" t="s">
        <v>5133</v>
      </c>
      <c r="N14681">
        <v>0.83050847457627097</v>
      </c>
      <c r="O14681">
        <v>2.3894668400520201E-2</v>
      </c>
    </row>
    <row r="14682" spans="1:15">
      <c r="A14682" t="s">
        <v>16082</v>
      </c>
      <c r="B14682" t="s">
        <v>23518</v>
      </c>
      <c r="C14682" t="s">
        <v>16083</v>
      </c>
      <c r="D14682">
        <v>17</v>
      </c>
      <c r="E14682">
        <v>787</v>
      </c>
      <c r="F14682">
        <v>166</v>
      </c>
      <c r="G14682">
        <v>7393</v>
      </c>
      <c r="H14682">
        <v>0.60578647261056995</v>
      </c>
      <c r="I14682">
        <v>1</v>
      </c>
      <c r="J14682">
        <v>0.966855260484069</v>
      </c>
      <c r="K14682" t="s">
        <v>32790</v>
      </c>
      <c r="L14682">
        <v>17</v>
      </c>
      <c r="M14682" t="s">
        <v>5133</v>
      </c>
      <c r="N14682">
        <v>0.102409638554217</v>
      </c>
      <c r="O14682">
        <v>2.1601016518424401E-2</v>
      </c>
    </row>
    <row r="14683" spans="1:15">
      <c r="A14683" t="s">
        <v>16084</v>
      </c>
      <c r="B14683" t="s">
        <v>23513</v>
      </c>
      <c r="C14683" t="s">
        <v>16085</v>
      </c>
      <c r="D14683">
        <v>10</v>
      </c>
      <c r="E14683">
        <v>535</v>
      </c>
      <c r="F14683">
        <v>235</v>
      </c>
      <c r="G14683">
        <v>8124</v>
      </c>
      <c r="H14683">
        <v>0.952218528104391</v>
      </c>
      <c r="I14683">
        <v>0.99999999999997702</v>
      </c>
      <c r="J14683">
        <v>0.95041217501583097</v>
      </c>
      <c r="K14683" t="s">
        <v>32791</v>
      </c>
      <c r="L14683">
        <v>10</v>
      </c>
      <c r="M14683" t="s">
        <v>5133</v>
      </c>
      <c r="N14683">
        <v>4.2553191489361701E-2</v>
      </c>
      <c r="O14683">
        <v>1.86915887850467E-2</v>
      </c>
    </row>
    <row r="14684" spans="1:15">
      <c r="A14684" t="s">
        <v>16084</v>
      </c>
      <c r="B14684" t="s">
        <v>23518</v>
      </c>
      <c r="C14684" t="s">
        <v>16085</v>
      </c>
      <c r="D14684">
        <v>10</v>
      </c>
      <c r="E14684">
        <v>787</v>
      </c>
      <c r="F14684">
        <v>227</v>
      </c>
      <c r="G14684">
        <v>7393</v>
      </c>
      <c r="H14684">
        <v>0.99981787262001698</v>
      </c>
      <c r="I14684">
        <v>1</v>
      </c>
      <c r="J14684">
        <v>0.966855260484069</v>
      </c>
      <c r="K14684" t="s">
        <v>32792</v>
      </c>
      <c r="L14684">
        <v>10</v>
      </c>
      <c r="M14684" t="s">
        <v>5133</v>
      </c>
      <c r="N14684">
        <v>4.4052863436123399E-2</v>
      </c>
      <c r="O14684">
        <v>1.2706480304955499E-2</v>
      </c>
    </row>
    <row r="14685" spans="1:15">
      <c r="A14685" t="s">
        <v>16084</v>
      </c>
      <c r="B14685" t="s">
        <v>23511</v>
      </c>
      <c r="C14685" t="s">
        <v>16085</v>
      </c>
      <c r="D14685">
        <v>212</v>
      </c>
      <c r="E14685">
        <v>6152</v>
      </c>
      <c r="F14685">
        <v>235</v>
      </c>
      <c r="G14685">
        <v>7804</v>
      </c>
      <c r="H14685" s="34">
        <v>2.0924774295313701E-6</v>
      </c>
      <c r="I14685" s="34">
        <v>6.8213378456080594E-5</v>
      </c>
      <c r="J14685" s="34">
        <v>5.8631669766478499E-5</v>
      </c>
      <c r="K14685" t="s">
        <v>32793</v>
      </c>
      <c r="L14685">
        <v>212</v>
      </c>
      <c r="M14685" t="s">
        <v>5133</v>
      </c>
      <c r="N14685">
        <v>0.90212765957446805</v>
      </c>
      <c r="O14685">
        <v>3.4460338101430399E-2</v>
      </c>
    </row>
    <row r="14686" spans="1:15">
      <c r="A14686" t="s">
        <v>16086</v>
      </c>
      <c r="B14686" t="s">
        <v>23511</v>
      </c>
      <c r="C14686" t="s">
        <v>16087</v>
      </c>
      <c r="D14686">
        <v>161</v>
      </c>
      <c r="E14686">
        <v>6152</v>
      </c>
      <c r="F14686">
        <v>197</v>
      </c>
      <c r="G14686">
        <v>7804</v>
      </c>
      <c r="H14686">
        <v>0.179663585607132</v>
      </c>
      <c r="I14686">
        <v>0.62968600936355201</v>
      </c>
      <c r="J14686">
        <v>0.54123608877320595</v>
      </c>
      <c r="K14686" t="s">
        <v>32794</v>
      </c>
      <c r="L14686">
        <v>161</v>
      </c>
      <c r="M14686" t="s">
        <v>5133</v>
      </c>
      <c r="N14686">
        <v>0.81725888324873097</v>
      </c>
      <c r="O14686">
        <v>2.6170351105331599E-2</v>
      </c>
    </row>
    <row r="14687" spans="1:15">
      <c r="A14687" t="s">
        <v>16086</v>
      </c>
      <c r="B14687" t="s">
        <v>23513</v>
      </c>
      <c r="C14687" t="s">
        <v>16087</v>
      </c>
      <c r="D14687">
        <v>9</v>
      </c>
      <c r="E14687">
        <v>535</v>
      </c>
      <c r="F14687">
        <v>198</v>
      </c>
      <c r="G14687">
        <v>8124</v>
      </c>
      <c r="H14687">
        <v>0.91228243665152697</v>
      </c>
      <c r="I14687">
        <v>0.99999999999997702</v>
      </c>
      <c r="J14687">
        <v>0.95041217501583097</v>
      </c>
      <c r="K14687" t="s">
        <v>27270</v>
      </c>
      <c r="L14687">
        <v>9</v>
      </c>
      <c r="M14687" t="s">
        <v>5133</v>
      </c>
      <c r="N14687">
        <v>4.5454545454545497E-2</v>
      </c>
      <c r="O14687">
        <v>1.6822429906542102E-2</v>
      </c>
    </row>
    <row r="14688" spans="1:15">
      <c r="A14688" t="s">
        <v>16086</v>
      </c>
      <c r="B14688" t="s">
        <v>23518</v>
      </c>
      <c r="C14688" t="s">
        <v>16087</v>
      </c>
      <c r="D14688">
        <v>22</v>
      </c>
      <c r="E14688">
        <v>787</v>
      </c>
      <c r="F14688">
        <v>184</v>
      </c>
      <c r="G14688">
        <v>7393</v>
      </c>
      <c r="H14688">
        <v>0.31329279823814299</v>
      </c>
      <c r="I14688">
        <v>1</v>
      </c>
      <c r="J14688">
        <v>0.966855260484069</v>
      </c>
      <c r="K14688" t="s">
        <v>32795</v>
      </c>
      <c r="L14688">
        <v>22</v>
      </c>
      <c r="M14688" t="s">
        <v>5133</v>
      </c>
      <c r="N14688">
        <v>0.119565217391304</v>
      </c>
      <c r="O14688">
        <v>2.7954256670902199E-2</v>
      </c>
    </row>
    <row r="14689" spans="1:15">
      <c r="A14689" t="s">
        <v>16088</v>
      </c>
      <c r="B14689" t="s">
        <v>23518</v>
      </c>
      <c r="C14689" t="s">
        <v>16089</v>
      </c>
      <c r="D14689">
        <v>13</v>
      </c>
      <c r="E14689">
        <v>787</v>
      </c>
      <c r="F14689">
        <v>74</v>
      </c>
      <c r="G14689">
        <v>7393</v>
      </c>
      <c r="H14689">
        <v>4.6976981610671403E-2</v>
      </c>
      <c r="I14689">
        <v>0.58230157810104299</v>
      </c>
      <c r="J14689">
        <v>0.56300134397516899</v>
      </c>
      <c r="K14689" t="s">
        <v>32796</v>
      </c>
      <c r="L14689">
        <v>13</v>
      </c>
      <c r="M14689" t="s">
        <v>5133</v>
      </c>
      <c r="N14689">
        <v>0.17567567567567599</v>
      </c>
      <c r="O14689">
        <v>1.6518424396442199E-2</v>
      </c>
    </row>
    <row r="14690" spans="1:15">
      <c r="A14690" t="s">
        <v>16088</v>
      </c>
      <c r="B14690" t="s">
        <v>23513</v>
      </c>
      <c r="C14690" t="s">
        <v>16089</v>
      </c>
      <c r="D14690">
        <v>3</v>
      </c>
      <c r="E14690">
        <v>535</v>
      </c>
      <c r="F14690">
        <v>86</v>
      </c>
      <c r="G14690">
        <v>8124</v>
      </c>
      <c r="H14690">
        <v>0.92900067570764799</v>
      </c>
      <c r="I14690">
        <v>0.99999999999997702</v>
      </c>
      <c r="J14690">
        <v>0.95041217501583097</v>
      </c>
      <c r="K14690" t="s">
        <v>31732</v>
      </c>
      <c r="L14690">
        <v>3</v>
      </c>
      <c r="M14690" t="s">
        <v>5133</v>
      </c>
      <c r="N14690">
        <v>3.4883720930232599E-2</v>
      </c>
      <c r="O14690">
        <v>5.60747663551402E-3</v>
      </c>
    </row>
    <row r="14691" spans="1:15">
      <c r="A14691" t="s">
        <v>16088</v>
      </c>
      <c r="B14691" t="s">
        <v>23511</v>
      </c>
      <c r="C14691" t="s">
        <v>16089</v>
      </c>
      <c r="D14691">
        <v>63</v>
      </c>
      <c r="E14691">
        <v>6152</v>
      </c>
      <c r="F14691">
        <v>81</v>
      </c>
      <c r="G14691">
        <v>7804</v>
      </c>
      <c r="H14691">
        <v>0.65245935775575004</v>
      </c>
      <c r="I14691">
        <v>0.968912233598893</v>
      </c>
      <c r="J14691">
        <v>0.832812322140707</v>
      </c>
      <c r="K14691" t="s">
        <v>31731</v>
      </c>
      <c r="L14691">
        <v>63</v>
      </c>
      <c r="M14691" t="s">
        <v>5133</v>
      </c>
      <c r="N14691">
        <v>0.77777777777777801</v>
      </c>
      <c r="O14691">
        <v>1.02405721716515E-2</v>
      </c>
    </row>
    <row r="14692" spans="1:15">
      <c r="A14692" t="s">
        <v>16090</v>
      </c>
      <c r="B14692" t="s">
        <v>23518</v>
      </c>
      <c r="C14692" t="s">
        <v>16091</v>
      </c>
      <c r="D14692">
        <v>5</v>
      </c>
      <c r="E14692">
        <v>787</v>
      </c>
      <c r="F14692">
        <v>58</v>
      </c>
      <c r="G14692">
        <v>7393</v>
      </c>
      <c r="H14692">
        <v>0.75403231432606399</v>
      </c>
      <c r="I14692">
        <v>1</v>
      </c>
      <c r="J14692">
        <v>0.966855260484069</v>
      </c>
      <c r="K14692" t="s">
        <v>31736</v>
      </c>
      <c r="L14692">
        <v>5</v>
      </c>
      <c r="M14692" t="s">
        <v>5133</v>
      </c>
      <c r="N14692">
        <v>8.6206896551724102E-2</v>
      </c>
      <c r="O14692">
        <v>6.35324015247776E-3</v>
      </c>
    </row>
    <row r="14693" spans="1:15">
      <c r="A14693" t="s">
        <v>16090</v>
      </c>
      <c r="B14693" t="s">
        <v>23511</v>
      </c>
      <c r="C14693" t="s">
        <v>16091</v>
      </c>
      <c r="D14693">
        <v>51</v>
      </c>
      <c r="E14693">
        <v>6152</v>
      </c>
      <c r="F14693">
        <v>59</v>
      </c>
      <c r="G14693">
        <v>7804</v>
      </c>
      <c r="H14693">
        <v>9.6683200204317005E-2</v>
      </c>
      <c r="I14693">
        <v>0.42005565137312501</v>
      </c>
      <c r="J14693">
        <v>0.36105181699377698</v>
      </c>
      <c r="K14693" t="s">
        <v>32797</v>
      </c>
      <c r="L14693">
        <v>51</v>
      </c>
      <c r="M14693" t="s">
        <v>5133</v>
      </c>
      <c r="N14693">
        <v>0.86440677966101698</v>
      </c>
      <c r="O14693">
        <v>8.2899869960988293E-3</v>
      </c>
    </row>
    <row r="14694" spans="1:15">
      <c r="A14694" t="s">
        <v>16090</v>
      </c>
      <c r="B14694" t="s">
        <v>23513</v>
      </c>
      <c r="C14694" t="s">
        <v>16091</v>
      </c>
      <c r="D14694">
        <v>3</v>
      </c>
      <c r="E14694">
        <v>535</v>
      </c>
      <c r="F14694">
        <v>58</v>
      </c>
      <c r="G14694">
        <v>8124</v>
      </c>
      <c r="H14694">
        <v>0.74515085106780299</v>
      </c>
      <c r="I14694">
        <v>0.99999999999997702</v>
      </c>
      <c r="J14694">
        <v>0.95041217501583097</v>
      </c>
      <c r="K14694" t="s">
        <v>31735</v>
      </c>
      <c r="L14694">
        <v>3</v>
      </c>
      <c r="M14694" t="s">
        <v>5133</v>
      </c>
      <c r="N14694">
        <v>5.1724137931034503E-2</v>
      </c>
      <c r="O14694">
        <v>5.60747663551402E-3</v>
      </c>
    </row>
    <row r="14695" spans="1:15">
      <c r="A14695" t="s">
        <v>16092</v>
      </c>
      <c r="B14695" t="s">
        <v>23511</v>
      </c>
      <c r="C14695" t="s">
        <v>16093</v>
      </c>
      <c r="D14695">
        <v>11</v>
      </c>
      <c r="E14695">
        <v>6152</v>
      </c>
      <c r="F14695">
        <v>12</v>
      </c>
      <c r="G14695">
        <v>7804</v>
      </c>
      <c r="H14695">
        <v>0.24296886885364699</v>
      </c>
      <c r="I14695">
        <v>0.71382528017432401</v>
      </c>
      <c r="J14695">
        <v>0.61355659322887801</v>
      </c>
      <c r="K14695" t="s">
        <v>32798</v>
      </c>
      <c r="L14695">
        <v>11</v>
      </c>
      <c r="M14695" t="s">
        <v>5133</v>
      </c>
      <c r="N14695">
        <v>0.91666666666666696</v>
      </c>
      <c r="O14695">
        <v>1.78803641092328E-3</v>
      </c>
    </row>
    <row r="14696" spans="1:15">
      <c r="A14696" t="s">
        <v>16094</v>
      </c>
      <c r="B14696" t="s">
        <v>23511</v>
      </c>
      <c r="C14696" t="s">
        <v>16095</v>
      </c>
      <c r="D14696">
        <v>2</v>
      </c>
      <c r="E14696">
        <v>6152</v>
      </c>
      <c r="F14696">
        <v>2</v>
      </c>
      <c r="G14696">
        <v>7804</v>
      </c>
      <c r="H14696">
        <v>0.62141708038142995</v>
      </c>
      <c r="I14696">
        <v>0.968912233598893</v>
      </c>
      <c r="J14696">
        <v>0.832812322140707</v>
      </c>
      <c r="K14696" t="s">
        <v>32799</v>
      </c>
      <c r="L14696">
        <v>2</v>
      </c>
      <c r="M14696" t="s">
        <v>5133</v>
      </c>
      <c r="N14696">
        <v>1</v>
      </c>
      <c r="O14696">
        <v>3.2509752925877802E-4</v>
      </c>
    </row>
    <row r="14697" spans="1:15">
      <c r="A14697" t="s">
        <v>16096</v>
      </c>
      <c r="B14697" t="s">
        <v>23511</v>
      </c>
      <c r="C14697" t="s">
        <v>16097</v>
      </c>
      <c r="D14697">
        <v>3</v>
      </c>
      <c r="E14697">
        <v>6152</v>
      </c>
      <c r="F14697">
        <v>3</v>
      </c>
      <c r="G14697">
        <v>7804</v>
      </c>
      <c r="H14697">
        <v>0.489837867770546</v>
      </c>
      <c r="I14697">
        <v>0.96083957126938102</v>
      </c>
      <c r="J14697">
        <v>0.82587360011061495</v>
      </c>
      <c r="K14697" t="s">
        <v>28592</v>
      </c>
      <c r="L14697">
        <v>3</v>
      </c>
      <c r="M14697" t="s">
        <v>5133</v>
      </c>
      <c r="N14697">
        <v>1</v>
      </c>
      <c r="O14697">
        <v>4.8764629388816603E-4</v>
      </c>
    </row>
    <row r="14698" spans="1:15">
      <c r="A14698" t="s">
        <v>16098</v>
      </c>
      <c r="B14698" t="s">
        <v>23511</v>
      </c>
      <c r="C14698" t="s">
        <v>16099</v>
      </c>
      <c r="D14698">
        <v>3</v>
      </c>
      <c r="E14698">
        <v>6152</v>
      </c>
      <c r="F14698">
        <v>3</v>
      </c>
      <c r="G14698">
        <v>7804</v>
      </c>
      <c r="H14698">
        <v>0.489837867770546</v>
      </c>
      <c r="I14698">
        <v>0.96083957126938102</v>
      </c>
      <c r="J14698">
        <v>0.82587360011061495</v>
      </c>
      <c r="K14698" t="s">
        <v>28592</v>
      </c>
      <c r="L14698">
        <v>3</v>
      </c>
      <c r="M14698" t="s">
        <v>5133</v>
      </c>
      <c r="N14698">
        <v>1</v>
      </c>
      <c r="O14698">
        <v>4.8764629388816603E-4</v>
      </c>
    </row>
    <row r="14699" spans="1:15">
      <c r="A14699" t="s">
        <v>16100</v>
      </c>
      <c r="B14699" t="s">
        <v>23513</v>
      </c>
      <c r="C14699" t="s">
        <v>16101</v>
      </c>
      <c r="D14699">
        <v>2</v>
      </c>
      <c r="E14699">
        <v>535</v>
      </c>
      <c r="F14699">
        <v>2</v>
      </c>
      <c r="G14699">
        <v>8124</v>
      </c>
      <c r="H14699">
        <v>4.3292101807675997E-3</v>
      </c>
      <c r="I14699">
        <v>8.6376068510507401E-2</v>
      </c>
      <c r="J14699">
        <v>8.2092867142389697E-2</v>
      </c>
      <c r="K14699" t="s">
        <v>23514</v>
      </c>
      <c r="L14699">
        <v>2</v>
      </c>
      <c r="M14699" t="s">
        <v>5133</v>
      </c>
      <c r="N14699">
        <v>1</v>
      </c>
      <c r="O14699">
        <v>3.7383177570093499E-3</v>
      </c>
    </row>
    <row r="14700" spans="1:15">
      <c r="A14700" t="s">
        <v>16102</v>
      </c>
      <c r="B14700" t="s">
        <v>23513</v>
      </c>
      <c r="C14700" t="s">
        <v>16103</v>
      </c>
      <c r="D14700">
        <v>2</v>
      </c>
      <c r="E14700">
        <v>535</v>
      </c>
      <c r="F14700">
        <v>2</v>
      </c>
      <c r="G14700">
        <v>8124</v>
      </c>
      <c r="H14700">
        <v>4.3292101807675997E-3</v>
      </c>
      <c r="I14700">
        <v>8.6376068510507401E-2</v>
      </c>
      <c r="J14700">
        <v>8.2092867142389697E-2</v>
      </c>
      <c r="K14700" t="s">
        <v>23514</v>
      </c>
      <c r="L14700">
        <v>2</v>
      </c>
      <c r="M14700" t="s">
        <v>5133</v>
      </c>
      <c r="N14700">
        <v>1</v>
      </c>
      <c r="O14700">
        <v>3.7383177570093499E-3</v>
      </c>
    </row>
    <row r="14701" spans="1:15">
      <c r="A14701" t="s">
        <v>16104</v>
      </c>
      <c r="B14701" t="s">
        <v>23518</v>
      </c>
      <c r="C14701" t="s">
        <v>16105</v>
      </c>
      <c r="D14701">
        <v>2</v>
      </c>
      <c r="E14701">
        <v>787</v>
      </c>
      <c r="F14701">
        <v>52</v>
      </c>
      <c r="G14701">
        <v>7393</v>
      </c>
      <c r="H14701">
        <v>0.97964214889002799</v>
      </c>
      <c r="I14701">
        <v>1</v>
      </c>
      <c r="J14701">
        <v>0.966855260484069</v>
      </c>
      <c r="K14701" t="s">
        <v>27916</v>
      </c>
      <c r="L14701">
        <v>2</v>
      </c>
      <c r="M14701" t="s">
        <v>5133</v>
      </c>
      <c r="N14701">
        <v>3.8461538461538498E-2</v>
      </c>
      <c r="O14701">
        <v>2.5412960609911099E-3</v>
      </c>
    </row>
    <row r="14702" spans="1:15">
      <c r="A14702" t="s">
        <v>16104</v>
      </c>
      <c r="B14702" t="s">
        <v>23511</v>
      </c>
      <c r="C14702" t="s">
        <v>16105</v>
      </c>
      <c r="D14702">
        <v>52</v>
      </c>
      <c r="E14702">
        <v>6152</v>
      </c>
      <c r="F14702">
        <v>60</v>
      </c>
      <c r="G14702">
        <v>7804</v>
      </c>
      <c r="H14702">
        <v>8.6502851583807203E-2</v>
      </c>
      <c r="I14702">
        <v>0.39684090113820197</v>
      </c>
      <c r="J14702">
        <v>0.341097966293337</v>
      </c>
      <c r="K14702" t="s">
        <v>32800</v>
      </c>
      <c r="L14702">
        <v>52</v>
      </c>
      <c r="M14702" t="s">
        <v>5133</v>
      </c>
      <c r="N14702">
        <v>0.86666666666666703</v>
      </c>
      <c r="O14702">
        <v>8.4525357607282206E-3</v>
      </c>
    </row>
    <row r="14703" spans="1:15">
      <c r="A14703" t="s">
        <v>16104</v>
      </c>
      <c r="B14703" t="s">
        <v>23513</v>
      </c>
      <c r="C14703" t="s">
        <v>16105</v>
      </c>
      <c r="D14703">
        <v>2</v>
      </c>
      <c r="E14703">
        <v>535</v>
      </c>
      <c r="F14703">
        <v>60</v>
      </c>
      <c r="G14703">
        <v>8124</v>
      </c>
      <c r="H14703">
        <v>0.91302328635553898</v>
      </c>
      <c r="I14703">
        <v>0.99999999999997702</v>
      </c>
      <c r="J14703">
        <v>0.95041217501583097</v>
      </c>
      <c r="K14703" t="s">
        <v>26333</v>
      </c>
      <c r="L14703">
        <v>2</v>
      </c>
      <c r="M14703" t="s">
        <v>5133</v>
      </c>
      <c r="N14703">
        <v>3.3333333333333298E-2</v>
      </c>
      <c r="O14703">
        <v>3.7383177570093499E-3</v>
      </c>
    </row>
    <row r="14704" spans="1:15">
      <c r="A14704" t="s">
        <v>16106</v>
      </c>
      <c r="B14704" t="s">
        <v>23518</v>
      </c>
      <c r="C14704" t="s">
        <v>16107</v>
      </c>
      <c r="D14704">
        <v>2</v>
      </c>
      <c r="E14704">
        <v>787</v>
      </c>
      <c r="F14704">
        <v>15</v>
      </c>
      <c r="G14704">
        <v>7393</v>
      </c>
      <c r="H14704">
        <v>0.48505374542886198</v>
      </c>
      <c r="I14704">
        <v>1</v>
      </c>
      <c r="J14704">
        <v>0.966855260484069</v>
      </c>
      <c r="K14704" t="s">
        <v>27916</v>
      </c>
      <c r="L14704">
        <v>2</v>
      </c>
      <c r="M14704" t="s">
        <v>5133</v>
      </c>
      <c r="N14704">
        <v>0.133333333333333</v>
      </c>
      <c r="O14704">
        <v>2.5412960609911099E-3</v>
      </c>
    </row>
    <row r="14705" spans="1:15">
      <c r="A14705" t="s">
        <v>16106</v>
      </c>
      <c r="B14705" t="s">
        <v>23511</v>
      </c>
      <c r="C14705" t="s">
        <v>16107</v>
      </c>
      <c r="D14705">
        <v>13</v>
      </c>
      <c r="E14705">
        <v>6152</v>
      </c>
      <c r="F14705">
        <v>17</v>
      </c>
      <c r="G14705">
        <v>7804</v>
      </c>
      <c r="H14705">
        <v>0.71753351100929097</v>
      </c>
      <c r="I14705">
        <v>0.968912233598893</v>
      </c>
      <c r="J14705">
        <v>0.832812322140707</v>
      </c>
      <c r="K14705" t="s">
        <v>32801</v>
      </c>
      <c r="L14705">
        <v>13</v>
      </c>
      <c r="M14705" t="s">
        <v>5133</v>
      </c>
      <c r="N14705">
        <v>0.76470588235294101</v>
      </c>
      <c r="O14705">
        <v>2.1131339401820499E-3</v>
      </c>
    </row>
    <row r="14706" spans="1:15">
      <c r="A14706" t="s">
        <v>16108</v>
      </c>
      <c r="B14706" t="s">
        <v>23511</v>
      </c>
      <c r="C14706" t="s">
        <v>16109</v>
      </c>
      <c r="D14706">
        <v>19</v>
      </c>
      <c r="E14706">
        <v>6152</v>
      </c>
      <c r="F14706">
        <v>23</v>
      </c>
      <c r="G14706">
        <v>7804</v>
      </c>
      <c r="H14706">
        <v>0.444823886029166</v>
      </c>
      <c r="I14706">
        <v>0.96083957126938102</v>
      </c>
      <c r="J14706">
        <v>0.82587360011061495</v>
      </c>
      <c r="K14706" t="s">
        <v>29996</v>
      </c>
      <c r="L14706">
        <v>19</v>
      </c>
      <c r="M14706" t="s">
        <v>5133</v>
      </c>
      <c r="N14706">
        <v>0.82608695652173902</v>
      </c>
      <c r="O14706">
        <v>3.0884265279583901E-3</v>
      </c>
    </row>
    <row r="14707" spans="1:15">
      <c r="A14707" t="s">
        <v>16108</v>
      </c>
      <c r="B14707" t="s">
        <v>23513</v>
      </c>
      <c r="C14707" t="s">
        <v>16109</v>
      </c>
      <c r="D14707">
        <v>2</v>
      </c>
      <c r="E14707">
        <v>535</v>
      </c>
      <c r="F14707">
        <v>25</v>
      </c>
      <c r="G14707">
        <v>8124</v>
      </c>
      <c r="H14707">
        <v>0.49719365521358</v>
      </c>
      <c r="I14707">
        <v>0.99999999999997702</v>
      </c>
      <c r="J14707">
        <v>0.95041217501583097</v>
      </c>
      <c r="K14707" t="s">
        <v>26333</v>
      </c>
      <c r="L14707">
        <v>2</v>
      </c>
      <c r="M14707" t="s">
        <v>5133</v>
      </c>
      <c r="N14707">
        <v>0.08</v>
      </c>
      <c r="O14707">
        <v>3.7383177570093499E-3</v>
      </c>
    </row>
    <row r="14708" spans="1:15">
      <c r="A14708" t="s">
        <v>16110</v>
      </c>
      <c r="B14708" t="s">
        <v>23518</v>
      </c>
      <c r="C14708" t="s">
        <v>16111</v>
      </c>
      <c r="D14708">
        <v>3</v>
      </c>
      <c r="E14708">
        <v>787</v>
      </c>
      <c r="F14708">
        <v>3</v>
      </c>
      <c r="G14708">
        <v>7393</v>
      </c>
      <c r="H14708">
        <v>1.20221202725935E-3</v>
      </c>
      <c r="I14708">
        <v>6.16258894389922E-2</v>
      </c>
      <c r="J14708">
        <v>5.9583315386099199E-2</v>
      </c>
      <c r="K14708" t="s">
        <v>24749</v>
      </c>
      <c r="L14708">
        <v>3</v>
      </c>
      <c r="M14708" t="s">
        <v>1463</v>
      </c>
      <c r="N14708">
        <v>1</v>
      </c>
      <c r="O14708">
        <v>3.8119440914866601E-3</v>
      </c>
    </row>
    <row r="14709" spans="1:15">
      <c r="A14709" t="s">
        <v>16112</v>
      </c>
      <c r="B14709" t="s">
        <v>23513</v>
      </c>
      <c r="C14709" t="s">
        <v>16113</v>
      </c>
      <c r="D14709">
        <v>1</v>
      </c>
      <c r="E14709">
        <v>535</v>
      </c>
      <c r="F14709">
        <v>3</v>
      </c>
      <c r="G14709">
        <v>8124</v>
      </c>
      <c r="H14709">
        <v>0.184859247501582</v>
      </c>
      <c r="I14709">
        <v>0.75508452473579202</v>
      </c>
      <c r="J14709">
        <v>0.71764152547495597</v>
      </c>
      <c r="K14709" t="s">
        <v>24525</v>
      </c>
      <c r="L14709">
        <v>1</v>
      </c>
      <c r="M14709" t="s">
        <v>1463</v>
      </c>
      <c r="N14709">
        <v>0.33333333333333298</v>
      </c>
      <c r="O14709">
        <v>1.8691588785046699E-3</v>
      </c>
    </row>
    <row r="14710" spans="1:15">
      <c r="A14710" t="s">
        <v>16112</v>
      </c>
      <c r="B14710" t="s">
        <v>23511</v>
      </c>
      <c r="C14710" t="s">
        <v>16113</v>
      </c>
      <c r="D14710">
        <v>2</v>
      </c>
      <c r="E14710">
        <v>6152</v>
      </c>
      <c r="F14710">
        <v>3</v>
      </c>
      <c r="G14710">
        <v>7804</v>
      </c>
      <c r="H14710">
        <v>0.88457550560319997</v>
      </c>
      <c r="I14710">
        <v>1</v>
      </c>
      <c r="J14710">
        <v>0.85953329234717102</v>
      </c>
      <c r="K14710" t="s">
        <v>27703</v>
      </c>
      <c r="L14710">
        <v>2</v>
      </c>
      <c r="M14710" t="s">
        <v>1463</v>
      </c>
      <c r="N14710">
        <v>0.66666666666666696</v>
      </c>
      <c r="O14710">
        <v>3.2509752925877802E-4</v>
      </c>
    </row>
    <row r="14711" spans="1:15">
      <c r="A14711" t="s">
        <v>16114</v>
      </c>
      <c r="B14711" t="s">
        <v>23518</v>
      </c>
      <c r="C14711" t="s">
        <v>16115</v>
      </c>
      <c r="D14711">
        <v>1</v>
      </c>
      <c r="E14711">
        <v>787</v>
      </c>
      <c r="F14711">
        <v>26</v>
      </c>
      <c r="G14711">
        <v>7393</v>
      </c>
      <c r="H14711">
        <v>0.94669298062504303</v>
      </c>
      <c r="I14711">
        <v>1</v>
      </c>
      <c r="J14711">
        <v>0.966855260484069</v>
      </c>
      <c r="K14711" t="s">
        <v>24717</v>
      </c>
      <c r="L14711">
        <v>1</v>
      </c>
      <c r="M14711" t="s">
        <v>5133</v>
      </c>
      <c r="N14711">
        <v>3.8461538461538498E-2</v>
      </c>
      <c r="O14711">
        <v>1.27064803049555E-3</v>
      </c>
    </row>
    <row r="14712" spans="1:15">
      <c r="A14712" t="s">
        <v>16114</v>
      </c>
      <c r="B14712" t="s">
        <v>23511</v>
      </c>
      <c r="C14712" t="s">
        <v>16115</v>
      </c>
      <c r="D14712">
        <v>27</v>
      </c>
      <c r="E14712">
        <v>6152</v>
      </c>
      <c r="F14712">
        <v>28</v>
      </c>
      <c r="G14712">
        <v>7804</v>
      </c>
      <c r="H14712">
        <v>1.0813784038615999E-2</v>
      </c>
      <c r="I14712">
        <v>8.7990417388941602E-2</v>
      </c>
      <c r="J14712">
        <v>7.5630693153318704E-2</v>
      </c>
      <c r="K14712" t="s">
        <v>31958</v>
      </c>
      <c r="L14712">
        <v>27</v>
      </c>
      <c r="M14712" t="s">
        <v>5133</v>
      </c>
      <c r="N14712">
        <v>0.96428571428571397</v>
      </c>
      <c r="O14712">
        <v>4.3888166449934998E-3</v>
      </c>
    </row>
    <row r="14713" spans="1:15">
      <c r="A14713" t="s">
        <v>16116</v>
      </c>
      <c r="B14713" t="s">
        <v>23511</v>
      </c>
      <c r="C14713" t="s">
        <v>16117</v>
      </c>
      <c r="D14713">
        <v>10</v>
      </c>
      <c r="E14713">
        <v>6152</v>
      </c>
      <c r="F14713">
        <v>11</v>
      </c>
      <c r="G14713">
        <v>7804</v>
      </c>
      <c r="H14713">
        <v>0.28867792927582098</v>
      </c>
      <c r="I14713">
        <v>0.81015798566717701</v>
      </c>
      <c r="J14713">
        <v>0.69635776074186095</v>
      </c>
      <c r="K14713" t="s">
        <v>31959</v>
      </c>
      <c r="L14713">
        <v>10</v>
      </c>
      <c r="M14713" t="s">
        <v>5133</v>
      </c>
      <c r="N14713">
        <v>0.90909090909090895</v>
      </c>
      <c r="O14713">
        <v>1.62548764629389E-3</v>
      </c>
    </row>
    <row r="14714" spans="1:15">
      <c r="A14714" t="s">
        <v>16118</v>
      </c>
      <c r="B14714" t="s">
        <v>23511</v>
      </c>
      <c r="C14714" t="s">
        <v>16119</v>
      </c>
      <c r="D14714">
        <v>8</v>
      </c>
      <c r="E14714">
        <v>6152</v>
      </c>
      <c r="F14714">
        <v>8</v>
      </c>
      <c r="G14714">
        <v>7804</v>
      </c>
      <c r="H14714">
        <v>0.148995721685201</v>
      </c>
      <c r="I14714">
        <v>0.54611425167193095</v>
      </c>
      <c r="J14714">
        <v>0.46940338073728599</v>
      </c>
      <c r="K14714" t="s">
        <v>29957</v>
      </c>
      <c r="L14714">
        <v>8</v>
      </c>
      <c r="M14714" t="s">
        <v>5133</v>
      </c>
      <c r="N14714">
        <v>1</v>
      </c>
      <c r="O14714">
        <v>1.3003901170351099E-3</v>
      </c>
    </row>
    <row r="14715" spans="1:15">
      <c r="A14715" t="s">
        <v>16120</v>
      </c>
      <c r="B14715" t="s">
        <v>23511</v>
      </c>
      <c r="C14715" t="s">
        <v>16121</v>
      </c>
      <c r="D14715">
        <v>2</v>
      </c>
      <c r="E14715">
        <v>6152</v>
      </c>
      <c r="F14715">
        <v>2</v>
      </c>
      <c r="G14715">
        <v>7804</v>
      </c>
      <c r="H14715">
        <v>0.62141708038142995</v>
      </c>
      <c r="I14715">
        <v>0.968912233598893</v>
      </c>
      <c r="J14715">
        <v>0.832812322140707</v>
      </c>
      <c r="K14715" t="s">
        <v>32802</v>
      </c>
      <c r="L14715">
        <v>2</v>
      </c>
      <c r="M14715" t="s">
        <v>1463</v>
      </c>
      <c r="N14715">
        <v>1</v>
      </c>
      <c r="O14715">
        <v>3.2509752925877802E-4</v>
      </c>
    </row>
    <row r="14716" spans="1:15">
      <c r="A14716" t="s">
        <v>16122</v>
      </c>
      <c r="B14716" t="s">
        <v>23511</v>
      </c>
      <c r="C14716" t="s">
        <v>16123</v>
      </c>
      <c r="D14716">
        <v>8</v>
      </c>
      <c r="E14716">
        <v>6152</v>
      </c>
      <c r="F14716">
        <v>8</v>
      </c>
      <c r="G14716">
        <v>7804</v>
      </c>
      <c r="H14716">
        <v>0.148995721685201</v>
      </c>
      <c r="I14716">
        <v>0.54611425167193095</v>
      </c>
      <c r="J14716">
        <v>0.46940338073728599</v>
      </c>
      <c r="K14716" t="s">
        <v>29957</v>
      </c>
      <c r="L14716">
        <v>8</v>
      </c>
      <c r="M14716" t="s">
        <v>5133</v>
      </c>
      <c r="N14716">
        <v>1</v>
      </c>
      <c r="O14716">
        <v>1.3003901170351099E-3</v>
      </c>
    </row>
    <row r="14717" spans="1:15">
      <c r="A14717" t="s">
        <v>16124</v>
      </c>
      <c r="B14717" t="s">
        <v>23518</v>
      </c>
      <c r="C14717" t="s">
        <v>16125</v>
      </c>
      <c r="D14717">
        <v>3</v>
      </c>
      <c r="E14717">
        <v>787</v>
      </c>
      <c r="F14717">
        <v>75</v>
      </c>
      <c r="G14717">
        <v>7393</v>
      </c>
      <c r="H14717">
        <v>0.98963623282103497</v>
      </c>
      <c r="I14717">
        <v>1</v>
      </c>
      <c r="J14717">
        <v>0.966855260484069</v>
      </c>
      <c r="K14717" t="s">
        <v>32803</v>
      </c>
      <c r="L14717">
        <v>3</v>
      </c>
      <c r="M14717" t="s">
        <v>5133</v>
      </c>
      <c r="N14717">
        <v>0.04</v>
      </c>
      <c r="O14717">
        <v>3.8119440914866601E-3</v>
      </c>
    </row>
    <row r="14718" spans="1:15">
      <c r="A14718" t="s">
        <v>16124</v>
      </c>
      <c r="B14718" t="s">
        <v>23511</v>
      </c>
      <c r="C14718" t="s">
        <v>16125</v>
      </c>
      <c r="D14718">
        <v>66</v>
      </c>
      <c r="E14718">
        <v>6152</v>
      </c>
      <c r="F14718">
        <v>76</v>
      </c>
      <c r="G14718">
        <v>7804</v>
      </c>
      <c r="H14718">
        <v>5.1912328179434503E-2</v>
      </c>
      <c r="I14718">
        <v>0.28220699664634602</v>
      </c>
      <c r="J14718">
        <v>0.242566308950841</v>
      </c>
      <c r="K14718" t="s">
        <v>32804</v>
      </c>
      <c r="L14718">
        <v>66</v>
      </c>
      <c r="M14718" t="s">
        <v>5133</v>
      </c>
      <c r="N14718">
        <v>0.86842105263157898</v>
      </c>
      <c r="O14718">
        <v>1.07282184655397E-2</v>
      </c>
    </row>
    <row r="14719" spans="1:15">
      <c r="A14719" t="s">
        <v>16124</v>
      </c>
      <c r="B14719" t="s">
        <v>23513</v>
      </c>
      <c r="C14719" t="s">
        <v>16125</v>
      </c>
      <c r="D14719">
        <v>3</v>
      </c>
      <c r="E14719">
        <v>535</v>
      </c>
      <c r="F14719">
        <v>87</v>
      </c>
      <c r="G14719">
        <v>8124</v>
      </c>
      <c r="H14719">
        <v>0.93240085453856902</v>
      </c>
      <c r="I14719">
        <v>0.99999999999997702</v>
      </c>
      <c r="J14719">
        <v>0.95041217501583097</v>
      </c>
      <c r="K14719" t="s">
        <v>24986</v>
      </c>
      <c r="L14719">
        <v>3</v>
      </c>
      <c r="M14719" t="s">
        <v>5133</v>
      </c>
      <c r="N14719">
        <v>3.4482758620689703E-2</v>
      </c>
      <c r="O14719">
        <v>5.60747663551402E-3</v>
      </c>
    </row>
    <row r="14720" spans="1:15">
      <c r="A14720" t="s">
        <v>16126</v>
      </c>
      <c r="B14720" t="s">
        <v>23511</v>
      </c>
      <c r="C14720" t="s">
        <v>16127</v>
      </c>
      <c r="D14720">
        <v>63</v>
      </c>
      <c r="E14720">
        <v>6152</v>
      </c>
      <c r="F14720">
        <v>72</v>
      </c>
      <c r="G14720">
        <v>7804</v>
      </c>
      <c r="H14720">
        <v>4.2183361186605699E-2</v>
      </c>
      <c r="I14720">
        <v>0.24414767247626901</v>
      </c>
      <c r="J14720">
        <v>0.20985305274242599</v>
      </c>
      <c r="K14720" t="s">
        <v>32805</v>
      </c>
      <c r="L14720">
        <v>63</v>
      </c>
      <c r="M14720" t="s">
        <v>5133</v>
      </c>
      <c r="N14720">
        <v>0.875</v>
      </c>
      <c r="O14720">
        <v>1.02405721716515E-2</v>
      </c>
    </row>
    <row r="14721" spans="1:15">
      <c r="A14721" t="s">
        <v>16126</v>
      </c>
      <c r="B14721" t="s">
        <v>23513</v>
      </c>
      <c r="C14721" t="s">
        <v>16127</v>
      </c>
      <c r="D14721">
        <v>3</v>
      </c>
      <c r="E14721">
        <v>535</v>
      </c>
      <c r="F14721">
        <v>83</v>
      </c>
      <c r="G14721">
        <v>8124</v>
      </c>
      <c r="H14721">
        <v>0.91783764799249101</v>
      </c>
      <c r="I14721">
        <v>0.99999999999997702</v>
      </c>
      <c r="J14721">
        <v>0.95041217501583097</v>
      </c>
      <c r="K14721" t="s">
        <v>24986</v>
      </c>
      <c r="L14721">
        <v>3</v>
      </c>
      <c r="M14721" t="s">
        <v>5133</v>
      </c>
      <c r="N14721">
        <v>3.6144578313252997E-2</v>
      </c>
      <c r="O14721">
        <v>5.60747663551402E-3</v>
      </c>
    </row>
    <row r="14722" spans="1:15">
      <c r="A14722" t="s">
        <v>16126</v>
      </c>
      <c r="B14722" t="s">
        <v>23518</v>
      </c>
      <c r="C14722" t="s">
        <v>16127</v>
      </c>
      <c r="D14722">
        <v>2</v>
      </c>
      <c r="E14722">
        <v>787</v>
      </c>
      <c r="F14722">
        <v>71</v>
      </c>
      <c r="G14722">
        <v>7393</v>
      </c>
      <c r="H14722">
        <v>0.996896711217378</v>
      </c>
      <c r="I14722">
        <v>1</v>
      </c>
      <c r="J14722">
        <v>0.966855260484069</v>
      </c>
      <c r="K14722" t="s">
        <v>31130</v>
      </c>
      <c r="L14722">
        <v>2</v>
      </c>
      <c r="M14722" t="s">
        <v>5133</v>
      </c>
      <c r="N14722">
        <v>2.8169014084507001E-2</v>
      </c>
      <c r="O14722">
        <v>2.5412960609911099E-3</v>
      </c>
    </row>
    <row r="14723" spans="1:15">
      <c r="A14723" t="s">
        <v>16128</v>
      </c>
      <c r="B14723" t="s">
        <v>23511</v>
      </c>
      <c r="C14723" t="s">
        <v>16129</v>
      </c>
      <c r="D14723">
        <v>2</v>
      </c>
      <c r="E14723">
        <v>6152</v>
      </c>
      <c r="F14723">
        <v>2</v>
      </c>
      <c r="G14723">
        <v>7804</v>
      </c>
      <c r="H14723">
        <v>0.62141708038142995</v>
      </c>
      <c r="I14723">
        <v>0.968912233598893</v>
      </c>
      <c r="J14723">
        <v>0.832812322140707</v>
      </c>
      <c r="K14723" t="s">
        <v>32806</v>
      </c>
      <c r="L14723">
        <v>2</v>
      </c>
      <c r="M14723" t="s">
        <v>5133</v>
      </c>
      <c r="N14723">
        <v>1</v>
      </c>
      <c r="O14723">
        <v>3.2509752925877802E-4</v>
      </c>
    </row>
    <row r="14724" spans="1:15">
      <c r="A14724" t="s">
        <v>16130</v>
      </c>
      <c r="B14724" t="s">
        <v>23511</v>
      </c>
      <c r="C14724" t="s">
        <v>16131</v>
      </c>
      <c r="D14724">
        <v>2</v>
      </c>
      <c r="E14724">
        <v>6152</v>
      </c>
      <c r="F14724">
        <v>2</v>
      </c>
      <c r="G14724">
        <v>7804</v>
      </c>
      <c r="H14724">
        <v>0.62141708038142995</v>
      </c>
      <c r="I14724">
        <v>0.968912233598893</v>
      </c>
      <c r="J14724">
        <v>0.832812322140707</v>
      </c>
      <c r="K14724" t="s">
        <v>32806</v>
      </c>
      <c r="L14724">
        <v>2</v>
      </c>
      <c r="M14724" t="s">
        <v>5133</v>
      </c>
      <c r="N14724">
        <v>1</v>
      </c>
      <c r="O14724">
        <v>3.2509752925877802E-4</v>
      </c>
    </row>
    <row r="14725" spans="1:15">
      <c r="A14725" t="s">
        <v>16132</v>
      </c>
      <c r="B14725" t="s">
        <v>23511</v>
      </c>
      <c r="C14725" t="s">
        <v>16133</v>
      </c>
      <c r="D14725">
        <v>1</v>
      </c>
      <c r="E14725">
        <v>6152</v>
      </c>
      <c r="F14725">
        <v>1</v>
      </c>
      <c r="G14725">
        <v>7804</v>
      </c>
      <c r="H14725">
        <v>0.788313685289595</v>
      </c>
      <c r="I14725">
        <v>0.968912233598893</v>
      </c>
      <c r="J14725">
        <v>0.832812322140707</v>
      </c>
      <c r="K14725" t="s">
        <v>32807</v>
      </c>
      <c r="L14725">
        <v>1</v>
      </c>
      <c r="M14725" t="s">
        <v>1463</v>
      </c>
      <c r="N14725">
        <v>1</v>
      </c>
      <c r="O14725">
        <v>1.6254876462938901E-4</v>
      </c>
    </row>
    <row r="14726" spans="1:15">
      <c r="A14726" t="s">
        <v>16134</v>
      </c>
      <c r="B14726" t="s">
        <v>23511</v>
      </c>
      <c r="C14726" t="s">
        <v>16135</v>
      </c>
      <c r="D14726">
        <v>7</v>
      </c>
      <c r="E14726">
        <v>6152</v>
      </c>
      <c r="F14726">
        <v>7</v>
      </c>
      <c r="G14726">
        <v>7804</v>
      </c>
      <c r="H14726">
        <v>0.18905120292587699</v>
      </c>
      <c r="I14726">
        <v>0.631132279689813</v>
      </c>
      <c r="J14726">
        <v>0.54247920626835999</v>
      </c>
      <c r="K14726" t="s">
        <v>25598</v>
      </c>
      <c r="L14726">
        <v>7</v>
      </c>
      <c r="M14726" t="s">
        <v>5133</v>
      </c>
      <c r="N14726">
        <v>1</v>
      </c>
      <c r="O14726">
        <v>1.13784135240572E-3</v>
      </c>
    </row>
    <row r="14727" spans="1:15">
      <c r="A14727" t="s">
        <v>16136</v>
      </c>
      <c r="B14727" t="s">
        <v>23518</v>
      </c>
      <c r="C14727" t="s">
        <v>16137</v>
      </c>
      <c r="D14727">
        <v>1</v>
      </c>
      <c r="E14727">
        <v>787</v>
      </c>
      <c r="F14727">
        <v>32</v>
      </c>
      <c r="G14727">
        <v>7393</v>
      </c>
      <c r="H14727">
        <v>0.97294235941167295</v>
      </c>
      <c r="I14727">
        <v>1</v>
      </c>
      <c r="J14727">
        <v>0.966855260484069</v>
      </c>
      <c r="K14727" t="s">
        <v>24717</v>
      </c>
      <c r="L14727">
        <v>1</v>
      </c>
      <c r="M14727" t="s">
        <v>5133</v>
      </c>
      <c r="N14727">
        <v>3.125E-2</v>
      </c>
      <c r="O14727">
        <v>1.27064803049555E-3</v>
      </c>
    </row>
    <row r="14728" spans="1:15">
      <c r="A14728" t="s">
        <v>16136</v>
      </c>
      <c r="B14728" t="s">
        <v>23511</v>
      </c>
      <c r="C14728" t="s">
        <v>16137</v>
      </c>
      <c r="D14728">
        <v>30</v>
      </c>
      <c r="E14728">
        <v>6152</v>
      </c>
      <c r="F14728">
        <v>33</v>
      </c>
      <c r="G14728">
        <v>7804</v>
      </c>
      <c r="H14728">
        <v>5.9518192827030497E-2</v>
      </c>
      <c r="I14728">
        <v>0.30758877080426</v>
      </c>
      <c r="J14728">
        <v>0.26438278885840499</v>
      </c>
      <c r="K14728" t="s">
        <v>24716</v>
      </c>
      <c r="L14728">
        <v>30</v>
      </c>
      <c r="M14728" t="s">
        <v>5133</v>
      </c>
      <c r="N14728">
        <v>0.90909090909090895</v>
      </c>
      <c r="O14728">
        <v>4.8764629388816597E-3</v>
      </c>
    </row>
    <row r="14729" spans="1:15">
      <c r="A14729" t="s">
        <v>16138</v>
      </c>
      <c r="B14729" t="s">
        <v>23513</v>
      </c>
      <c r="C14729" t="s">
        <v>16139</v>
      </c>
      <c r="D14729">
        <v>3</v>
      </c>
      <c r="E14729">
        <v>535</v>
      </c>
      <c r="F14729">
        <v>79</v>
      </c>
      <c r="G14729">
        <v>8124</v>
      </c>
      <c r="H14729">
        <v>0.90046958139405597</v>
      </c>
      <c r="I14729">
        <v>0.99999999999997702</v>
      </c>
      <c r="J14729">
        <v>0.95041217501583097</v>
      </c>
      <c r="K14729" t="s">
        <v>32808</v>
      </c>
      <c r="L14729">
        <v>3</v>
      </c>
      <c r="M14729" t="s">
        <v>1463</v>
      </c>
      <c r="N14729">
        <v>3.7974683544303799E-2</v>
      </c>
      <c r="O14729">
        <v>5.60747663551402E-3</v>
      </c>
    </row>
    <row r="14730" spans="1:15">
      <c r="A14730" t="s">
        <v>16138</v>
      </c>
      <c r="B14730" t="s">
        <v>23518</v>
      </c>
      <c r="C14730" t="s">
        <v>16139</v>
      </c>
      <c r="D14730">
        <v>4</v>
      </c>
      <c r="E14730">
        <v>787</v>
      </c>
      <c r="F14730">
        <v>79</v>
      </c>
      <c r="G14730">
        <v>7393</v>
      </c>
      <c r="H14730">
        <v>0.974729260171598</v>
      </c>
      <c r="I14730">
        <v>1</v>
      </c>
      <c r="J14730">
        <v>0.966855260484069</v>
      </c>
      <c r="K14730" t="s">
        <v>32809</v>
      </c>
      <c r="L14730">
        <v>4</v>
      </c>
      <c r="M14730" t="s">
        <v>1463</v>
      </c>
      <c r="N14730">
        <v>5.0632911392405097E-2</v>
      </c>
      <c r="O14730">
        <v>5.0825921219822103E-3</v>
      </c>
    </row>
    <row r="14731" spans="1:15">
      <c r="A14731" t="s">
        <v>16138</v>
      </c>
      <c r="B14731" t="s">
        <v>23511</v>
      </c>
      <c r="C14731" t="s">
        <v>16139</v>
      </c>
      <c r="D14731">
        <v>69</v>
      </c>
      <c r="E14731">
        <v>6152</v>
      </c>
      <c r="F14731">
        <v>78</v>
      </c>
      <c r="G14731">
        <v>7804</v>
      </c>
      <c r="H14731">
        <v>2.0190971468418601E-2</v>
      </c>
      <c r="I14731">
        <v>0.14300727633567001</v>
      </c>
      <c r="J14731">
        <v>0.1229195150584</v>
      </c>
      <c r="K14731" t="s">
        <v>32810</v>
      </c>
      <c r="L14731">
        <v>69</v>
      </c>
      <c r="M14731" t="s">
        <v>1463</v>
      </c>
      <c r="N14731">
        <v>0.88461538461538503</v>
      </c>
      <c r="O14731">
        <v>1.1215864759427799E-2</v>
      </c>
    </row>
    <row r="14732" spans="1:15">
      <c r="A14732" t="s">
        <v>16140</v>
      </c>
      <c r="B14732" t="s">
        <v>23518</v>
      </c>
      <c r="C14732" t="s">
        <v>16141</v>
      </c>
      <c r="D14732">
        <v>1</v>
      </c>
      <c r="E14732">
        <v>787</v>
      </c>
      <c r="F14732">
        <v>1</v>
      </c>
      <c r="G14732">
        <v>7393</v>
      </c>
      <c r="H14732">
        <v>0.106452049235764</v>
      </c>
      <c r="I14732">
        <v>0.63266972740240601</v>
      </c>
      <c r="J14732">
        <v>0.61170005408803896</v>
      </c>
      <c r="K14732" t="s">
        <v>24580</v>
      </c>
      <c r="L14732">
        <v>1</v>
      </c>
      <c r="M14732" t="s">
        <v>1463</v>
      </c>
      <c r="N14732">
        <v>1</v>
      </c>
      <c r="O14732">
        <v>1.27064803049555E-3</v>
      </c>
    </row>
    <row r="14733" spans="1:15">
      <c r="A14733" t="s">
        <v>16142</v>
      </c>
      <c r="B14733" t="s">
        <v>23518</v>
      </c>
      <c r="C14733" t="s">
        <v>16143</v>
      </c>
      <c r="D14733">
        <v>1</v>
      </c>
      <c r="E14733">
        <v>787</v>
      </c>
      <c r="F14733">
        <v>1</v>
      </c>
      <c r="G14733">
        <v>7393</v>
      </c>
      <c r="H14733">
        <v>0.106452049235764</v>
      </c>
      <c r="I14733">
        <v>0.63266972740240601</v>
      </c>
      <c r="J14733">
        <v>0.61170005408803896</v>
      </c>
      <c r="K14733" t="s">
        <v>24580</v>
      </c>
      <c r="L14733">
        <v>1</v>
      </c>
      <c r="M14733" t="s">
        <v>2729</v>
      </c>
      <c r="N14733">
        <v>1</v>
      </c>
      <c r="O14733">
        <v>1.27064803049555E-3</v>
      </c>
    </row>
    <row r="14734" spans="1:15">
      <c r="A14734" t="s">
        <v>16144</v>
      </c>
      <c r="B14734" t="s">
        <v>23513</v>
      </c>
      <c r="C14734" t="s">
        <v>16145</v>
      </c>
      <c r="D14734">
        <v>1</v>
      </c>
      <c r="E14734">
        <v>535</v>
      </c>
      <c r="F14734">
        <v>2</v>
      </c>
      <c r="G14734">
        <v>8124</v>
      </c>
      <c r="H14734">
        <v>0.12737930779067499</v>
      </c>
      <c r="I14734">
        <v>0.64703075560747003</v>
      </c>
      <c r="J14734">
        <v>0.614945907739046</v>
      </c>
      <c r="K14734" t="s">
        <v>24536</v>
      </c>
      <c r="L14734">
        <v>1</v>
      </c>
      <c r="M14734" t="s">
        <v>1463</v>
      </c>
      <c r="N14734">
        <v>0.5</v>
      </c>
      <c r="O14734">
        <v>1.8691588785046699E-3</v>
      </c>
    </row>
    <row r="14735" spans="1:15">
      <c r="A14735" t="s">
        <v>16144</v>
      </c>
      <c r="B14735" t="s">
        <v>23518</v>
      </c>
      <c r="C14735" t="s">
        <v>16145</v>
      </c>
      <c r="D14735">
        <v>1</v>
      </c>
      <c r="E14735">
        <v>787</v>
      </c>
      <c r="F14735">
        <v>3</v>
      </c>
      <c r="G14735">
        <v>7393</v>
      </c>
      <c r="H14735">
        <v>0.28660084727541502</v>
      </c>
      <c r="I14735">
        <v>0.97863801257884697</v>
      </c>
      <c r="J14735">
        <v>0.94620131057153301</v>
      </c>
      <c r="K14735" t="s">
        <v>28581</v>
      </c>
      <c r="L14735">
        <v>1</v>
      </c>
      <c r="M14735" t="s">
        <v>1463</v>
      </c>
      <c r="N14735">
        <v>0.33333333333333298</v>
      </c>
      <c r="O14735">
        <v>1.27064803049555E-3</v>
      </c>
    </row>
    <row r="14736" spans="1:15">
      <c r="A14736" t="s">
        <v>16146</v>
      </c>
      <c r="B14736" t="s">
        <v>23518</v>
      </c>
      <c r="C14736" t="s">
        <v>16147</v>
      </c>
      <c r="D14736">
        <v>2</v>
      </c>
      <c r="E14736">
        <v>787</v>
      </c>
      <c r="F14736">
        <v>9</v>
      </c>
      <c r="G14736">
        <v>7393</v>
      </c>
      <c r="H14736">
        <v>0.247486748132145</v>
      </c>
      <c r="I14736">
        <v>0.96239188514146901</v>
      </c>
      <c r="J14736">
        <v>0.93049365679620899</v>
      </c>
      <c r="K14736" t="s">
        <v>31992</v>
      </c>
      <c r="L14736">
        <v>2</v>
      </c>
      <c r="M14736" t="s">
        <v>1463</v>
      </c>
      <c r="N14736">
        <v>0.22222222222222199</v>
      </c>
      <c r="O14736">
        <v>2.5412960609911099E-3</v>
      </c>
    </row>
    <row r="14737" spans="1:15">
      <c r="A14737" t="s">
        <v>16146</v>
      </c>
      <c r="B14737" t="s">
        <v>23511</v>
      </c>
      <c r="C14737" t="s">
        <v>16147</v>
      </c>
      <c r="D14737">
        <v>7</v>
      </c>
      <c r="E14737">
        <v>6152</v>
      </c>
      <c r="F14737">
        <v>9</v>
      </c>
      <c r="G14737">
        <v>7804</v>
      </c>
      <c r="H14737">
        <v>0.70695686083507503</v>
      </c>
      <c r="I14737">
        <v>0.968912233598893</v>
      </c>
      <c r="J14737">
        <v>0.832812322140707</v>
      </c>
      <c r="K14737" t="s">
        <v>32811</v>
      </c>
      <c r="L14737">
        <v>7</v>
      </c>
      <c r="M14737" t="s">
        <v>1463</v>
      </c>
      <c r="N14737">
        <v>0.77777777777777801</v>
      </c>
      <c r="O14737">
        <v>1.13784135240572E-3</v>
      </c>
    </row>
    <row r="14738" spans="1:15">
      <c r="A14738" t="s">
        <v>16148</v>
      </c>
      <c r="B14738" t="s">
        <v>23511</v>
      </c>
      <c r="C14738" t="s">
        <v>16149</v>
      </c>
      <c r="D14738">
        <v>6</v>
      </c>
      <c r="E14738">
        <v>6152</v>
      </c>
      <c r="F14738">
        <v>7</v>
      </c>
      <c r="G14738">
        <v>7804</v>
      </c>
      <c r="H14738">
        <v>0.54476030000281095</v>
      </c>
      <c r="I14738">
        <v>0.968912233598893</v>
      </c>
      <c r="J14738">
        <v>0.832812322140707</v>
      </c>
      <c r="K14738" t="s">
        <v>24235</v>
      </c>
      <c r="L14738">
        <v>6</v>
      </c>
      <c r="M14738" t="s">
        <v>1463</v>
      </c>
      <c r="N14738">
        <v>0.85714285714285698</v>
      </c>
      <c r="O14738">
        <v>9.7529258777633303E-4</v>
      </c>
    </row>
    <row r="14739" spans="1:15">
      <c r="A14739" t="s">
        <v>16150</v>
      </c>
      <c r="B14739" t="s">
        <v>23513</v>
      </c>
      <c r="C14739" t="s">
        <v>16151</v>
      </c>
      <c r="D14739">
        <v>2</v>
      </c>
      <c r="E14739">
        <v>535</v>
      </c>
      <c r="F14739">
        <v>12</v>
      </c>
      <c r="G14739">
        <v>8124</v>
      </c>
      <c r="H14739">
        <v>0.184848987275576</v>
      </c>
      <c r="I14739">
        <v>0.75508452473579202</v>
      </c>
      <c r="J14739">
        <v>0.71764152547495597</v>
      </c>
      <c r="K14739" t="s">
        <v>24739</v>
      </c>
      <c r="L14739">
        <v>2</v>
      </c>
      <c r="M14739" t="s">
        <v>1463</v>
      </c>
      <c r="N14739">
        <v>0.16666666666666699</v>
      </c>
      <c r="O14739">
        <v>3.7383177570093499E-3</v>
      </c>
    </row>
    <row r="14740" spans="1:15">
      <c r="A14740" t="s">
        <v>16150</v>
      </c>
      <c r="B14740" t="s">
        <v>23511</v>
      </c>
      <c r="C14740" t="s">
        <v>16151</v>
      </c>
      <c r="D14740">
        <v>9</v>
      </c>
      <c r="E14740">
        <v>6152</v>
      </c>
      <c r="F14740">
        <v>13</v>
      </c>
      <c r="G14740">
        <v>7804</v>
      </c>
      <c r="H14740">
        <v>0.87969115300460798</v>
      </c>
      <c r="I14740">
        <v>1</v>
      </c>
      <c r="J14740">
        <v>0.85953329234717102</v>
      </c>
      <c r="K14740" t="s">
        <v>24738</v>
      </c>
      <c r="L14740">
        <v>9</v>
      </c>
      <c r="M14740" t="s">
        <v>1463</v>
      </c>
      <c r="N14740">
        <v>0.69230769230769196</v>
      </c>
      <c r="O14740">
        <v>1.4629388816645001E-3</v>
      </c>
    </row>
    <row r="14741" spans="1:15">
      <c r="A14741" t="s">
        <v>16150</v>
      </c>
      <c r="B14741" t="s">
        <v>23518</v>
      </c>
      <c r="C14741" t="s">
        <v>16151</v>
      </c>
      <c r="D14741">
        <v>1</v>
      </c>
      <c r="E14741">
        <v>787</v>
      </c>
      <c r="F14741">
        <v>12</v>
      </c>
      <c r="G14741">
        <v>7393</v>
      </c>
      <c r="H14741">
        <v>0.74120734014009004</v>
      </c>
      <c r="I14741">
        <v>1</v>
      </c>
      <c r="J14741">
        <v>0.966855260484069</v>
      </c>
      <c r="K14741" t="s">
        <v>24737</v>
      </c>
      <c r="L14741">
        <v>1</v>
      </c>
      <c r="M14741" t="s">
        <v>1463</v>
      </c>
      <c r="N14741">
        <v>8.3333333333333301E-2</v>
      </c>
      <c r="O14741">
        <v>1.27064803049555E-3</v>
      </c>
    </row>
    <row r="14742" spans="1:15">
      <c r="A14742" t="s">
        <v>16152</v>
      </c>
      <c r="B14742" t="s">
        <v>23518</v>
      </c>
      <c r="C14742" t="s">
        <v>16153</v>
      </c>
      <c r="D14742">
        <v>1</v>
      </c>
      <c r="E14742">
        <v>787</v>
      </c>
      <c r="F14742">
        <v>17</v>
      </c>
      <c r="G14742">
        <v>7393</v>
      </c>
      <c r="H14742">
        <v>0.85275166731674401</v>
      </c>
      <c r="I14742">
        <v>1</v>
      </c>
      <c r="J14742">
        <v>0.966855260484069</v>
      </c>
      <c r="K14742" t="s">
        <v>24742</v>
      </c>
      <c r="L14742">
        <v>1</v>
      </c>
      <c r="M14742" t="s">
        <v>1463</v>
      </c>
      <c r="N14742">
        <v>5.8823529411764698E-2</v>
      </c>
      <c r="O14742">
        <v>1.27064803049555E-3</v>
      </c>
    </row>
    <row r="14743" spans="1:15">
      <c r="A14743" t="s">
        <v>16152</v>
      </c>
      <c r="B14743" t="s">
        <v>23513</v>
      </c>
      <c r="C14743" t="s">
        <v>16153</v>
      </c>
      <c r="D14743">
        <v>1</v>
      </c>
      <c r="E14743">
        <v>535</v>
      </c>
      <c r="F14743">
        <v>19</v>
      </c>
      <c r="G14743">
        <v>8124</v>
      </c>
      <c r="H14743">
        <v>0.72632654610035197</v>
      </c>
      <c r="I14743">
        <v>0.99999999999997702</v>
      </c>
      <c r="J14743">
        <v>0.95041217501583097</v>
      </c>
      <c r="K14743" t="s">
        <v>24740</v>
      </c>
      <c r="L14743">
        <v>1</v>
      </c>
      <c r="M14743" t="s">
        <v>1463</v>
      </c>
      <c r="N14743">
        <v>5.2631578947368397E-2</v>
      </c>
      <c r="O14743">
        <v>1.8691588785046699E-3</v>
      </c>
    </row>
    <row r="14744" spans="1:15">
      <c r="A14744" t="s">
        <v>16152</v>
      </c>
      <c r="B14744" t="s">
        <v>23511</v>
      </c>
      <c r="C14744" t="s">
        <v>16153</v>
      </c>
      <c r="D14744">
        <v>14</v>
      </c>
      <c r="E14744">
        <v>6152</v>
      </c>
      <c r="F14744">
        <v>19</v>
      </c>
      <c r="G14744">
        <v>7804</v>
      </c>
      <c r="H14744">
        <v>0.80205496826116796</v>
      </c>
      <c r="I14744">
        <v>0.968912233598893</v>
      </c>
      <c r="J14744">
        <v>0.832812322140707</v>
      </c>
      <c r="K14744" t="s">
        <v>32812</v>
      </c>
      <c r="L14744">
        <v>14</v>
      </c>
      <c r="M14744" t="s">
        <v>1463</v>
      </c>
      <c r="N14744">
        <v>0.73684210526315796</v>
      </c>
      <c r="O14744">
        <v>2.2756827048114399E-3</v>
      </c>
    </row>
    <row r="14745" spans="1:15">
      <c r="A14745" t="s">
        <v>16154</v>
      </c>
      <c r="B14745" t="s">
        <v>23518</v>
      </c>
      <c r="C14745" t="s">
        <v>16155</v>
      </c>
      <c r="D14745">
        <v>2</v>
      </c>
      <c r="E14745">
        <v>787</v>
      </c>
      <c r="F14745">
        <v>2</v>
      </c>
      <c r="G14745">
        <v>7393</v>
      </c>
      <c r="H14745">
        <v>1.1319170819711901E-2</v>
      </c>
      <c r="I14745">
        <v>0.24323860088996599</v>
      </c>
      <c r="J14745">
        <v>0.235176520823249</v>
      </c>
      <c r="K14745" t="s">
        <v>25577</v>
      </c>
      <c r="L14745">
        <v>2</v>
      </c>
      <c r="M14745" t="s">
        <v>5133</v>
      </c>
      <c r="N14745">
        <v>1</v>
      </c>
      <c r="O14745">
        <v>2.5412960609911099E-3</v>
      </c>
    </row>
    <row r="14746" spans="1:15">
      <c r="A14746" t="s">
        <v>16156</v>
      </c>
      <c r="B14746" t="s">
        <v>23513</v>
      </c>
      <c r="C14746" t="s">
        <v>16157</v>
      </c>
      <c r="D14746">
        <v>3</v>
      </c>
      <c r="E14746">
        <v>535</v>
      </c>
      <c r="F14746">
        <v>36</v>
      </c>
      <c r="G14746">
        <v>8124</v>
      </c>
      <c r="H14746">
        <v>0.42609668533232797</v>
      </c>
      <c r="I14746">
        <v>0.99999999999997702</v>
      </c>
      <c r="J14746">
        <v>0.95041217501583097</v>
      </c>
      <c r="K14746" t="s">
        <v>24136</v>
      </c>
      <c r="L14746">
        <v>3</v>
      </c>
      <c r="M14746" t="s">
        <v>5133</v>
      </c>
      <c r="N14746">
        <v>8.3333333333333301E-2</v>
      </c>
      <c r="O14746">
        <v>5.60747663551402E-3</v>
      </c>
    </row>
    <row r="14747" spans="1:15">
      <c r="A14747" t="s">
        <v>16156</v>
      </c>
      <c r="B14747" t="s">
        <v>23511</v>
      </c>
      <c r="C14747" t="s">
        <v>16157</v>
      </c>
      <c r="D14747">
        <v>26</v>
      </c>
      <c r="E14747">
        <v>6152</v>
      </c>
      <c r="F14747">
        <v>28</v>
      </c>
      <c r="G14747">
        <v>7804</v>
      </c>
      <c r="H14747">
        <v>4.5557465162545399E-2</v>
      </c>
      <c r="I14747">
        <v>0.25239912466249798</v>
      </c>
      <c r="J14747">
        <v>0.21694545060670101</v>
      </c>
      <c r="K14747" t="s">
        <v>24135</v>
      </c>
      <c r="L14747">
        <v>26</v>
      </c>
      <c r="M14747" t="s">
        <v>5133</v>
      </c>
      <c r="N14747">
        <v>0.92857142857142905</v>
      </c>
      <c r="O14747">
        <v>4.2262678803641103E-3</v>
      </c>
    </row>
    <row r="14748" spans="1:15">
      <c r="A14748" t="s">
        <v>16158</v>
      </c>
      <c r="B14748" t="s">
        <v>23511</v>
      </c>
      <c r="C14748" t="s">
        <v>16159</v>
      </c>
      <c r="D14748">
        <v>2</v>
      </c>
      <c r="E14748">
        <v>6152</v>
      </c>
      <c r="F14748">
        <v>2</v>
      </c>
      <c r="G14748">
        <v>7804</v>
      </c>
      <c r="H14748">
        <v>0.62141708038142995</v>
      </c>
      <c r="I14748">
        <v>0.968912233598893</v>
      </c>
      <c r="J14748">
        <v>0.832812322140707</v>
      </c>
      <c r="K14748" t="s">
        <v>24318</v>
      </c>
      <c r="L14748">
        <v>2</v>
      </c>
      <c r="M14748" t="s">
        <v>1463</v>
      </c>
      <c r="N14748">
        <v>1</v>
      </c>
      <c r="O14748">
        <v>3.2509752925877802E-4</v>
      </c>
    </row>
    <row r="14749" spans="1:15">
      <c r="A14749" t="s">
        <v>16160</v>
      </c>
      <c r="B14749" t="s">
        <v>23511</v>
      </c>
      <c r="C14749" t="s">
        <v>16161</v>
      </c>
      <c r="D14749">
        <v>3</v>
      </c>
      <c r="E14749">
        <v>6152</v>
      </c>
      <c r="F14749">
        <v>4</v>
      </c>
      <c r="G14749">
        <v>7804</v>
      </c>
      <c r="H14749">
        <v>0.80103341611958101</v>
      </c>
      <c r="I14749">
        <v>0.968912233598893</v>
      </c>
      <c r="J14749">
        <v>0.832812322140707</v>
      </c>
      <c r="K14749" t="s">
        <v>27334</v>
      </c>
      <c r="L14749">
        <v>3</v>
      </c>
      <c r="M14749" t="s">
        <v>1463</v>
      </c>
      <c r="N14749">
        <v>0.75</v>
      </c>
      <c r="O14749">
        <v>4.8764629388816603E-4</v>
      </c>
    </row>
    <row r="14750" spans="1:15">
      <c r="A14750" t="s">
        <v>16162</v>
      </c>
      <c r="B14750" t="s">
        <v>23511</v>
      </c>
      <c r="C14750" t="s">
        <v>16163</v>
      </c>
      <c r="D14750">
        <v>1</v>
      </c>
      <c r="E14750">
        <v>6152</v>
      </c>
      <c r="F14750">
        <v>1</v>
      </c>
      <c r="G14750">
        <v>7804</v>
      </c>
      <c r="H14750">
        <v>0.788313685289595</v>
      </c>
      <c r="I14750">
        <v>0.968912233598893</v>
      </c>
      <c r="J14750">
        <v>0.832812322140707</v>
      </c>
      <c r="K14750" t="s">
        <v>32813</v>
      </c>
      <c r="L14750">
        <v>1</v>
      </c>
      <c r="M14750" t="s">
        <v>1463</v>
      </c>
      <c r="N14750">
        <v>1</v>
      </c>
      <c r="O14750">
        <v>1.6254876462938901E-4</v>
      </c>
    </row>
    <row r="14751" spans="1:15">
      <c r="A14751" t="s">
        <v>16164</v>
      </c>
      <c r="B14751" t="s">
        <v>23511</v>
      </c>
      <c r="C14751" t="s">
        <v>16165</v>
      </c>
      <c r="D14751">
        <v>1</v>
      </c>
      <c r="E14751">
        <v>6152</v>
      </c>
      <c r="F14751">
        <v>1</v>
      </c>
      <c r="G14751">
        <v>7804</v>
      </c>
      <c r="H14751">
        <v>0.788313685289595</v>
      </c>
      <c r="I14751">
        <v>0.968912233598893</v>
      </c>
      <c r="J14751">
        <v>0.832812322140707</v>
      </c>
      <c r="K14751" t="s">
        <v>32813</v>
      </c>
      <c r="L14751">
        <v>1</v>
      </c>
      <c r="M14751" t="s">
        <v>1463</v>
      </c>
      <c r="N14751">
        <v>1</v>
      </c>
      <c r="O14751">
        <v>1.6254876462938901E-4</v>
      </c>
    </row>
    <row r="14752" spans="1:15">
      <c r="A14752" t="s">
        <v>16166</v>
      </c>
      <c r="B14752" t="s">
        <v>23518</v>
      </c>
      <c r="C14752" t="s">
        <v>16167</v>
      </c>
      <c r="D14752">
        <v>1</v>
      </c>
      <c r="E14752">
        <v>787</v>
      </c>
      <c r="F14752">
        <v>19</v>
      </c>
      <c r="G14752">
        <v>7393</v>
      </c>
      <c r="H14752">
        <v>0.88249927365783198</v>
      </c>
      <c r="I14752">
        <v>1</v>
      </c>
      <c r="J14752">
        <v>0.966855260484069</v>
      </c>
      <c r="K14752" t="s">
        <v>24737</v>
      </c>
      <c r="L14752">
        <v>1</v>
      </c>
      <c r="M14752" t="s">
        <v>1463</v>
      </c>
      <c r="N14752">
        <v>5.2631578947368397E-2</v>
      </c>
      <c r="O14752">
        <v>1.27064803049555E-3</v>
      </c>
    </row>
    <row r="14753" spans="1:15">
      <c r="A14753" t="s">
        <v>16166</v>
      </c>
      <c r="B14753" t="s">
        <v>23513</v>
      </c>
      <c r="C14753" t="s">
        <v>16167</v>
      </c>
      <c r="D14753">
        <v>3</v>
      </c>
      <c r="E14753">
        <v>535</v>
      </c>
      <c r="F14753">
        <v>18</v>
      </c>
      <c r="G14753">
        <v>8124</v>
      </c>
      <c r="H14753">
        <v>0.110982979218544</v>
      </c>
      <c r="I14753">
        <v>0.64703075560747003</v>
      </c>
      <c r="J14753">
        <v>0.614945907739046</v>
      </c>
      <c r="K14753" t="s">
        <v>32814</v>
      </c>
      <c r="L14753">
        <v>3</v>
      </c>
      <c r="M14753" t="s">
        <v>1463</v>
      </c>
      <c r="N14753">
        <v>0.16666666666666699</v>
      </c>
      <c r="O14753">
        <v>5.60747663551402E-3</v>
      </c>
    </row>
    <row r="14754" spans="1:15">
      <c r="A14754" t="s">
        <v>16166</v>
      </c>
      <c r="B14754" t="s">
        <v>23511</v>
      </c>
      <c r="C14754" t="s">
        <v>16167</v>
      </c>
      <c r="D14754">
        <v>15</v>
      </c>
      <c r="E14754">
        <v>6152</v>
      </c>
      <c r="F14754">
        <v>20</v>
      </c>
      <c r="G14754">
        <v>7804</v>
      </c>
      <c r="H14754">
        <v>0.76458748612048399</v>
      </c>
      <c r="I14754">
        <v>0.968912233598893</v>
      </c>
      <c r="J14754">
        <v>0.832812322140707</v>
      </c>
      <c r="K14754" t="s">
        <v>32815</v>
      </c>
      <c r="L14754">
        <v>15</v>
      </c>
      <c r="M14754" t="s">
        <v>1463</v>
      </c>
      <c r="N14754">
        <v>0.75</v>
      </c>
      <c r="O14754">
        <v>2.4382314694408299E-3</v>
      </c>
    </row>
    <row r="14755" spans="1:15">
      <c r="A14755" t="s">
        <v>16168</v>
      </c>
      <c r="B14755" t="s">
        <v>23511</v>
      </c>
      <c r="C14755" t="s">
        <v>16169</v>
      </c>
      <c r="D14755">
        <v>1</v>
      </c>
      <c r="E14755">
        <v>6152</v>
      </c>
      <c r="F14755">
        <v>1</v>
      </c>
      <c r="G14755">
        <v>7804</v>
      </c>
      <c r="H14755">
        <v>0.788313685289595</v>
      </c>
      <c r="I14755">
        <v>0.968912233598893</v>
      </c>
      <c r="J14755">
        <v>0.832812322140707</v>
      </c>
      <c r="K14755" t="s">
        <v>27335</v>
      </c>
      <c r="L14755">
        <v>1</v>
      </c>
      <c r="M14755" t="s">
        <v>1463</v>
      </c>
      <c r="N14755">
        <v>1</v>
      </c>
      <c r="O14755">
        <v>1.6254876462938901E-4</v>
      </c>
    </row>
    <row r="14756" spans="1:15">
      <c r="A14756" t="s">
        <v>16170</v>
      </c>
      <c r="B14756" t="s">
        <v>23511</v>
      </c>
      <c r="C14756" t="s">
        <v>16171</v>
      </c>
      <c r="D14756">
        <v>119</v>
      </c>
      <c r="E14756">
        <v>6152</v>
      </c>
      <c r="F14756">
        <v>130</v>
      </c>
      <c r="G14756">
        <v>7804</v>
      </c>
      <c r="H14756" s="34">
        <v>7.5470548541785299E-5</v>
      </c>
      <c r="I14756">
        <v>1.5876229709270899E-3</v>
      </c>
      <c r="J14756">
        <v>1.3646147992069501E-3</v>
      </c>
      <c r="K14756" t="s">
        <v>32816</v>
      </c>
      <c r="L14756">
        <v>119</v>
      </c>
      <c r="M14756" t="s">
        <v>5133</v>
      </c>
      <c r="N14756">
        <v>0.91538461538461502</v>
      </c>
      <c r="O14756">
        <v>1.9343302990897301E-2</v>
      </c>
    </row>
    <row r="14757" spans="1:15">
      <c r="A14757" t="s">
        <v>16170</v>
      </c>
      <c r="B14757" t="s">
        <v>23518</v>
      </c>
      <c r="C14757" t="s">
        <v>16171</v>
      </c>
      <c r="D14757">
        <v>4</v>
      </c>
      <c r="E14757">
        <v>787</v>
      </c>
      <c r="F14757">
        <v>125</v>
      </c>
      <c r="G14757">
        <v>7393</v>
      </c>
      <c r="H14757">
        <v>0.99952380987141798</v>
      </c>
      <c r="I14757">
        <v>1</v>
      </c>
      <c r="J14757">
        <v>0.966855260484069</v>
      </c>
      <c r="K14757" t="s">
        <v>29131</v>
      </c>
      <c r="L14757">
        <v>4</v>
      </c>
      <c r="M14757" t="s">
        <v>5133</v>
      </c>
      <c r="N14757">
        <v>3.2000000000000001E-2</v>
      </c>
      <c r="O14757">
        <v>5.0825921219822103E-3</v>
      </c>
    </row>
    <row r="14758" spans="1:15">
      <c r="A14758" t="s">
        <v>16170</v>
      </c>
      <c r="B14758" t="s">
        <v>23513</v>
      </c>
      <c r="C14758" t="s">
        <v>16171</v>
      </c>
      <c r="D14758">
        <v>1</v>
      </c>
      <c r="E14758">
        <v>535</v>
      </c>
      <c r="F14758">
        <v>127</v>
      </c>
      <c r="G14758">
        <v>8124</v>
      </c>
      <c r="H14758">
        <v>0.99983700352669702</v>
      </c>
      <c r="I14758">
        <v>0.99999999999997702</v>
      </c>
      <c r="J14758">
        <v>0.95041217501583097</v>
      </c>
      <c r="K14758" t="s">
        <v>23649</v>
      </c>
      <c r="L14758">
        <v>1</v>
      </c>
      <c r="M14758" t="s">
        <v>5133</v>
      </c>
      <c r="N14758">
        <v>7.8740157480314994E-3</v>
      </c>
      <c r="O14758">
        <v>1.8691588785046699E-3</v>
      </c>
    </row>
    <row r="14759" spans="1:15">
      <c r="A14759" t="s">
        <v>16172</v>
      </c>
      <c r="B14759" t="s">
        <v>23511</v>
      </c>
      <c r="C14759" t="s">
        <v>16173</v>
      </c>
      <c r="D14759">
        <v>116</v>
      </c>
      <c r="E14759">
        <v>6152</v>
      </c>
      <c r="F14759">
        <v>127</v>
      </c>
      <c r="G14759">
        <v>7804</v>
      </c>
      <c r="H14759">
        <v>1.20254304424488E-4</v>
      </c>
      <c r="I14759">
        <v>2.3443636179387799E-3</v>
      </c>
      <c r="J14759">
        <v>2.0150585789858399E-3</v>
      </c>
      <c r="K14759" t="s">
        <v>32817</v>
      </c>
      <c r="L14759">
        <v>116</v>
      </c>
      <c r="M14759" t="s">
        <v>5133</v>
      </c>
      <c r="N14759">
        <v>0.91338582677165403</v>
      </c>
      <c r="O14759">
        <v>1.8855656697009102E-2</v>
      </c>
    </row>
    <row r="14760" spans="1:15">
      <c r="A14760" t="s">
        <v>16172</v>
      </c>
      <c r="B14760" t="s">
        <v>23513</v>
      </c>
      <c r="C14760" t="s">
        <v>16173</v>
      </c>
      <c r="D14760">
        <v>1</v>
      </c>
      <c r="E14760">
        <v>535</v>
      </c>
      <c r="F14760">
        <v>124</v>
      </c>
      <c r="G14760">
        <v>8124</v>
      </c>
      <c r="H14760">
        <v>0.99979938176419902</v>
      </c>
      <c r="I14760">
        <v>0.99999999999997702</v>
      </c>
      <c r="J14760">
        <v>0.95041217501583097</v>
      </c>
      <c r="K14760" t="s">
        <v>23649</v>
      </c>
      <c r="L14760">
        <v>1</v>
      </c>
      <c r="M14760" t="s">
        <v>5133</v>
      </c>
      <c r="N14760">
        <v>8.0645161290322596E-3</v>
      </c>
      <c r="O14760">
        <v>1.8691588785046699E-3</v>
      </c>
    </row>
    <row r="14761" spans="1:15">
      <c r="A14761" t="s">
        <v>16172</v>
      </c>
      <c r="B14761" t="s">
        <v>23518</v>
      </c>
      <c r="C14761" t="s">
        <v>16173</v>
      </c>
      <c r="D14761">
        <v>4</v>
      </c>
      <c r="E14761">
        <v>787</v>
      </c>
      <c r="F14761">
        <v>122</v>
      </c>
      <c r="G14761">
        <v>7393</v>
      </c>
      <c r="H14761">
        <v>0.99937355515228399</v>
      </c>
      <c r="I14761">
        <v>1</v>
      </c>
      <c r="J14761">
        <v>0.966855260484069</v>
      </c>
      <c r="K14761" t="s">
        <v>29131</v>
      </c>
      <c r="L14761">
        <v>4</v>
      </c>
      <c r="M14761" t="s">
        <v>5133</v>
      </c>
      <c r="N14761">
        <v>3.2786885245901599E-2</v>
      </c>
      <c r="O14761">
        <v>5.0825921219822103E-3</v>
      </c>
    </row>
    <row r="14762" spans="1:15">
      <c r="A14762" t="s">
        <v>16174</v>
      </c>
      <c r="B14762" t="s">
        <v>23511</v>
      </c>
      <c r="C14762" t="s">
        <v>16175</v>
      </c>
      <c r="D14762">
        <v>6</v>
      </c>
      <c r="E14762">
        <v>6152</v>
      </c>
      <c r="F14762">
        <v>6</v>
      </c>
      <c r="G14762">
        <v>7804</v>
      </c>
      <c r="H14762">
        <v>0.23986678822258201</v>
      </c>
      <c r="I14762">
        <v>0.71382528017432401</v>
      </c>
      <c r="J14762">
        <v>0.61355659322887801</v>
      </c>
      <c r="K14762" t="s">
        <v>32818</v>
      </c>
      <c r="L14762">
        <v>6</v>
      </c>
      <c r="M14762" t="s">
        <v>5133</v>
      </c>
      <c r="N14762">
        <v>1</v>
      </c>
      <c r="O14762">
        <v>9.7529258777633303E-4</v>
      </c>
    </row>
    <row r="14763" spans="1:15">
      <c r="A14763" t="s">
        <v>16176</v>
      </c>
      <c r="B14763" t="s">
        <v>23511</v>
      </c>
      <c r="C14763" t="s">
        <v>16177</v>
      </c>
      <c r="D14763">
        <v>9</v>
      </c>
      <c r="E14763">
        <v>6152</v>
      </c>
      <c r="F14763">
        <v>9</v>
      </c>
      <c r="G14763">
        <v>7804</v>
      </c>
      <c r="H14763">
        <v>0.117423000773971</v>
      </c>
      <c r="I14763">
        <v>0.47842873658393897</v>
      </c>
      <c r="J14763">
        <v>0.41122542710949</v>
      </c>
      <c r="K14763" t="s">
        <v>32819</v>
      </c>
      <c r="L14763">
        <v>9</v>
      </c>
      <c r="M14763" t="s">
        <v>5133</v>
      </c>
      <c r="N14763">
        <v>1</v>
      </c>
      <c r="O14763">
        <v>1.4629388816645001E-3</v>
      </c>
    </row>
    <row r="14764" spans="1:15">
      <c r="A14764" t="s">
        <v>16178</v>
      </c>
      <c r="B14764" t="s">
        <v>23511</v>
      </c>
      <c r="C14764" t="s">
        <v>16179</v>
      </c>
      <c r="D14764">
        <v>6</v>
      </c>
      <c r="E14764">
        <v>6152</v>
      </c>
      <c r="F14764">
        <v>6</v>
      </c>
      <c r="G14764">
        <v>7804</v>
      </c>
      <c r="H14764">
        <v>0.23986678822258201</v>
      </c>
      <c r="I14764">
        <v>0.71382528017432401</v>
      </c>
      <c r="J14764">
        <v>0.61355659322887801</v>
      </c>
      <c r="K14764" t="s">
        <v>32818</v>
      </c>
      <c r="L14764">
        <v>6</v>
      </c>
      <c r="M14764" t="s">
        <v>5133</v>
      </c>
      <c r="N14764">
        <v>1</v>
      </c>
      <c r="O14764">
        <v>9.7529258777633303E-4</v>
      </c>
    </row>
    <row r="14765" spans="1:15">
      <c r="A14765" t="s">
        <v>16180</v>
      </c>
      <c r="B14765" t="s">
        <v>23511</v>
      </c>
      <c r="C14765" t="s">
        <v>16181</v>
      </c>
      <c r="D14765">
        <v>1</v>
      </c>
      <c r="E14765">
        <v>6152</v>
      </c>
      <c r="F14765">
        <v>1</v>
      </c>
      <c r="G14765">
        <v>7804</v>
      </c>
      <c r="H14765">
        <v>0.788313685289595</v>
      </c>
      <c r="I14765">
        <v>0.968912233598893</v>
      </c>
      <c r="J14765">
        <v>0.832812322140707</v>
      </c>
      <c r="K14765" t="s">
        <v>24271</v>
      </c>
      <c r="L14765">
        <v>1</v>
      </c>
      <c r="M14765" t="s">
        <v>5133</v>
      </c>
      <c r="N14765">
        <v>1</v>
      </c>
      <c r="O14765">
        <v>1.6254876462938901E-4</v>
      </c>
    </row>
    <row r="14766" spans="1:15">
      <c r="A14766" t="s">
        <v>16182</v>
      </c>
      <c r="B14766" t="s">
        <v>23511</v>
      </c>
      <c r="C14766" t="s">
        <v>16183</v>
      </c>
      <c r="D14766">
        <v>1</v>
      </c>
      <c r="E14766">
        <v>6152</v>
      </c>
      <c r="F14766">
        <v>1</v>
      </c>
      <c r="G14766">
        <v>7804</v>
      </c>
      <c r="H14766">
        <v>0.788313685289595</v>
      </c>
      <c r="I14766">
        <v>0.968912233598893</v>
      </c>
      <c r="J14766">
        <v>0.832812322140707</v>
      </c>
      <c r="K14766" t="s">
        <v>24271</v>
      </c>
      <c r="L14766">
        <v>1</v>
      </c>
      <c r="M14766" t="s">
        <v>5133</v>
      </c>
      <c r="N14766">
        <v>1</v>
      </c>
      <c r="O14766">
        <v>1.6254876462938901E-4</v>
      </c>
    </row>
    <row r="14767" spans="1:15">
      <c r="A14767" t="s">
        <v>16184</v>
      </c>
      <c r="B14767" t="s">
        <v>23511</v>
      </c>
      <c r="C14767" t="s">
        <v>16185</v>
      </c>
      <c r="D14767">
        <v>2</v>
      </c>
      <c r="E14767">
        <v>6152</v>
      </c>
      <c r="F14767">
        <v>2</v>
      </c>
      <c r="G14767">
        <v>7804</v>
      </c>
      <c r="H14767">
        <v>0.62141708038142995</v>
      </c>
      <c r="I14767">
        <v>0.968912233598893</v>
      </c>
      <c r="J14767">
        <v>0.832812322140707</v>
      </c>
      <c r="K14767" t="s">
        <v>29383</v>
      </c>
      <c r="L14767">
        <v>2</v>
      </c>
      <c r="M14767" t="s">
        <v>2729</v>
      </c>
      <c r="N14767">
        <v>1</v>
      </c>
      <c r="O14767">
        <v>3.2509752925877802E-4</v>
      </c>
    </row>
    <row r="14768" spans="1:15">
      <c r="A14768" t="s">
        <v>16186</v>
      </c>
      <c r="B14768" t="s">
        <v>23518</v>
      </c>
      <c r="C14768" t="s">
        <v>16187</v>
      </c>
      <c r="D14768">
        <v>11</v>
      </c>
      <c r="E14768">
        <v>787</v>
      </c>
      <c r="F14768">
        <v>102</v>
      </c>
      <c r="G14768">
        <v>7393</v>
      </c>
      <c r="H14768">
        <v>0.52960511253240605</v>
      </c>
      <c r="I14768">
        <v>1</v>
      </c>
      <c r="J14768">
        <v>0.966855260484069</v>
      </c>
      <c r="K14768" t="s">
        <v>23813</v>
      </c>
      <c r="L14768">
        <v>11</v>
      </c>
      <c r="M14768" t="s">
        <v>2729</v>
      </c>
      <c r="N14768">
        <v>0.10784313725490199</v>
      </c>
      <c r="O14768">
        <v>1.3977128335451099E-2</v>
      </c>
    </row>
    <row r="14769" spans="1:15">
      <c r="A14769" t="s">
        <v>16186</v>
      </c>
      <c r="B14769" t="s">
        <v>23513</v>
      </c>
      <c r="C14769" t="s">
        <v>16187</v>
      </c>
      <c r="D14769">
        <v>12</v>
      </c>
      <c r="E14769">
        <v>535</v>
      </c>
      <c r="F14769">
        <v>112</v>
      </c>
      <c r="G14769">
        <v>8124</v>
      </c>
      <c r="H14769">
        <v>6.4071104665323994E-2</v>
      </c>
      <c r="I14769">
        <v>0.448760549738495</v>
      </c>
      <c r="J14769">
        <v>0.42650749013827299</v>
      </c>
      <c r="K14769" t="s">
        <v>23814</v>
      </c>
      <c r="L14769">
        <v>12</v>
      </c>
      <c r="M14769" t="s">
        <v>2729</v>
      </c>
      <c r="N14769">
        <v>0.107142857142857</v>
      </c>
      <c r="O14769">
        <v>2.2429906542056101E-2</v>
      </c>
    </row>
    <row r="14770" spans="1:15">
      <c r="A14770" t="s">
        <v>16186</v>
      </c>
      <c r="B14770" t="s">
        <v>23511</v>
      </c>
      <c r="C14770" t="s">
        <v>16187</v>
      </c>
      <c r="D14770">
        <v>76</v>
      </c>
      <c r="E14770">
        <v>6152</v>
      </c>
      <c r="F14770">
        <v>105</v>
      </c>
      <c r="G14770">
        <v>7804</v>
      </c>
      <c r="H14770">
        <v>0.95640522730094801</v>
      </c>
      <c r="I14770">
        <v>1</v>
      </c>
      <c r="J14770">
        <v>0.85953329234717102</v>
      </c>
      <c r="K14770" t="s">
        <v>32820</v>
      </c>
      <c r="L14770">
        <v>76</v>
      </c>
      <c r="M14770" t="s">
        <v>2729</v>
      </c>
      <c r="N14770">
        <v>0.72380952380952401</v>
      </c>
      <c r="O14770">
        <v>1.23537061118336E-2</v>
      </c>
    </row>
    <row r="14771" spans="1:15">
      <c r="A14771" t="s">
        <v>16188</v>
      </c>
      <c r="B14771" t="s">
        <v>23511</v>
      </c>
      <c r="C14771" t="s">
        <v>16189</v>
      </c>
      <c r="D14771">
        <v>19</v>
      </c>
      <c r="E14771">
        <v>6152</v>
      </c>
      <c r="F14771">
        <v>19</v>
      </c>
      <c r="G14771">
        <v>7804</v>
      </c>
      <c r="H14771">
        <v>1.08323398552968E-2</v>
      </c>
      <c r="I14771">
        <v>8.7990417388941602E-2</v>
      </c>
      <c r="J14771">
        <v>7.5630693153318704E-2</v>
      </c>
      <c r="K14771" t="s">
        <v>24182</v>
      </c>
      <c r="L14771">
        <v>19</v>
      </c>
      <c r="M14771" t="s">
        <v>5133</v>
      </c>
      <c r="N14771">
        <v>1</v>
      </c>
      <c r="O14771">
        <v>3.0884265279583901E-3</v>
      </c>
    </row>
    <row r="14772" spans="1:15">
      <c r="A14772" t="s">
        <v>16190</v>
      </c>
      <c r="B14772" t="s">
        <v>23518</v>
      </c>
      <c r="C14772" t="s">
        <v>16191</v>
      </c>
      <c r="D14772">
        <v>3</v>
      </c>
      <c r="E14772">
        <v>787</v>
      </c>
      <c r="F14772">
        <v>36</v>
      </c>
      <c r="G14772">
        <v>7393</v>
      </c>
      <c r="H14772">
        <v>0.75325790481128396</v>
      </c>
      <c r="I14772">
        <v>1</v>
      </c>
      <c r="J14772">
        <v>0.966855260484069</v>
      </c>
      <c r="K14772" t="s">
        <v>32821</v>
      </c>
      <c r="L14772">
        <v>3</v>
      </c>
      <c r="M14772" t="s">
        <v>2729</v>
      </c>
      <c r="N14772">
        <v>8.3333333333333301E-2</v>
      </c>
      <c r="O14772">
        <v>3.8119440914866601E-3</v>
      </c>
    </row>
    <row r="14773" spans="1:15">
      <c r="A14773" t="s">
        <v>16190</v>
      </c>
      <c r="B14773" t="s">
        <v>23511</v>
      </c>
      <c r="C14773" t="s">
        <v>16191</v>
      </c>
      <c r="D14773">
        <v>33</v>
      </c>
      <c r="E14773">
        <v>6152</v>
      </c>
      <c r="F14773">
        <v>40</v>
      </c>
      <c r="G14773">
        <v>7804</v>
      </c>
      <c r="H14773">
        <v>0.36620210544843201</v>
      </c>
      <c r="I14773">
        <v>0.90829480295553899</v>
      </c>
      <c r="J14773">
        <v>0.78070962240619901</v>
      </c>
      <c r="K14773" t="s">
        <v>32822</v>
      </c>
      <c r="L14773">
        <v>33</v>
      </c>
      <c r="M14773" t="s">
        <v>2729</v>
      </c>
      <c r="N14773">
        <v>0.82499999999999996</v>
      </c>
      <c r="O14773">
        <v>5.36410923276983E-3</v>
      </c>
    </row>
    <row r="14774" spans="1:15">
      <c r="A14774" t="s">
        <v>16192</v>
      </c>
      <c r="B14774" t="s">
        <v>23518</v>
      </c>
      <c r="C14774" t="s">
        <v>16193</v>
      </c>
      <c r="D14774">
        <v>1</v>
      </c>
      <c r="E14774">
        <v>787</v>
      </c>
      <c r="F14774">
        <v>1</v>
      </c>
      <c r="G14774">
        <v>7393</v>
      </c>
      <c r="H14774">
        <v>0.106452049235764</v>
      </c>
      <c r="I14774">
        <v>0.63266972740240601</v>
      </c>
      <c r="J14774">
        <v>0.61170005408803896</v>
      </c>
      <c r="K14774" t="s">
        <v>23892</v>
      </c>
      <c r="L14774">
        <v>1</v>
      </c>
      <c r="M14774" t="s">
        <v>5133</v>
      </c>
      <c r="N14774">
        <v>1</v>
      </c>
      <c r="O14774">
        <v>1.27064803049555E-3</v>
      </c>
    </row>
    <row r="14775" spans="1:15">
      <c r="A14775" t="s">
        <v>16194</v>
      </c>
      <c r="B14775" t="s">
        <v>23511</v>
      </c>
      <c r="C14775" t="s">
        <v>16195</v>
      </c>
      <c r="D14775">
        <v>1</v>
      </c>
      <c r="E14775">
        <v>6152</v>
      </c>
      <c r="F14775">
        <v>1</v>
      </c>
      <c r="G14775">
        <v>7804</v>
      </c>
      <c r="H14775">
        <v>0.788313685289595</v>
      </c>
      <c r="I14775">
        <v>0.968912233598893</v>
      </c>
      <c r="J14775">
        <v>0.832812322140707</v>
      </c>
      <c r="K14775" t="s">
        <v>29299</v>
      </c>
      <c r="L14775">
        <v>1</v>
      </c>
      <c r="M14775" t="s">
        <v>5133</v>
      </c>
      <c r="N14775">
        <v>1</v>
      </c>
      <c r="O14775">
        <v>1.6254876462938901E-4</v>
      </c>
    </row>
    <row r="14776" spans="1:15">
      <c r="A14776" t="s">
        <v>16196</v>
      </c>
      <c r="B14776" t="s">
        <v>23511</v>
      </c>
      <c r="C14776" t="s">
        <v>16197</v>
      </c>
      <c r="D14776">
        <v>1</v>
      </c>
      <c r="E14776">
        <v>6152</v>
      </c>
      <c r="F14776">
        <v>1</v>
      </c>
      <c r="G14776">
        <v>7804</v>
      </c>
      <c r="H14776">
        <v>0.788313685289595</v>
      </c>
      <c r="I14776">
        <v>0.968912233598893</v>
      </c>
      <c r="J14776">
        <v>0.832812322140707</v>
      </c>
      <c r="K14776" t="s">
        <v>29299</v>
      </c>
      <c r="L14776">
        <v>1</v>
      </c>
      <c r="M14776" t="s">
        <v>5133</v>
      </c>
      <c r="N14776">
        <v>1</v>
      </c>
      <c r="O14776">
        <v>1.6254876462938901E-4</v>
      </c>
    </row>
    <row r="14777" spans="1:15">
      <c r="A14777" t="s">
        <v>16198</v>
      </c>
      <c r="B14777" t="s">
        <v>23518</v>
      </c>
      <c r="C14777" t="s">
        <v>16199</v>
      </c>
      <c r="D14777">
        <v>3</v>
      </c>
      <c r="E14777">
        <v>787</v>
      </c>
      <c r="F14777">
        <v>66</v>
      </c>
      <c r="G14777">
        <v>7393</v>
      </c>
      <c r="H14777">
        <v>0.97708206276735698</v>
      </c>
      <c r="I14777">
        <v>1</v>
      </c>
      <c r="J14777">
        <v>0.966855260484069</v>
      </c>
      <c r="K14777" t="s">
        <v>30662</v>
      </c>
      <c r="L14777">
        <v>3</v>
      </c>
      <c r="M14777" t="s">
        <v>5133</v>
      </c>
      <c r="N14777">
        <v>4.5454545454545497E-2</v>
      </c>
      <c r="O14777">
        <v>3.8119440914866601E-3</v>
      </c>
    </row>
    <row r="14778" spans="1:15">
      <c r="A14778" t="s">
        <v>16198</v>
      </c>
      <c r="B14778" t="s">
        <v>23511</v>
      </c>
      <c r="C14778" t="s">
        <v>16199</v>
      </c>
      <c r="D14778">
        <v>69</v>
      </c>
      <c r="E14778">
        <v>6152</v>
      </c>
      <c r="F14778">
        <v>78</v>
      </c>
      <c r="G14778">
        <v>7804</v>
      </c>
      <c r="H14778">
        <v>2.0190971468418601E-2</v>
      </c>
      <c r="I14778">
        <v>0.14300727633567001</v>
      </c>
      <c r="J14778">
        <v>0.1229195150584</v>
      </c>
      <c r="K14778" t="s">
        <v>30661</v>
      </c>
      <c r="L14778">
        <v>69</v>
      </c>
      <c r="M14778" t="s">
        <v>5133</v>
      </c>
      <c r="N14778">
        <v>0.88461538461538503</v>
      </c>
      <c r="O14778">
        <v>1.1215864759427799E-2</v>
      </c>
    </row>
    <row r="14779" spans="1:15">
      <c r="A14779" t="s">
        <v>16198</v>
      </c>
      <c r="B14779" t="s">
        <v>23513</v>
      </c>
      <c r="C14779" t="s">
        <v>16199</v>
      </c>
      <c r="D14779">
        <v>1</v>
      </c>
      <c r="E14779">
        <v>535</v>
      </c>
      <c r="F14779">
        <v>83</v>
      </c>
      <c r="G14779">
        <v>8124</v>
      </c>
      <c r="H14779">
        <v>0.99659983720375001</v>
      </c>
      <c r="I14779">
        <v>0.99999999999997702</v>
      </c>
      <c r="J14779">
        <v>0.95041217501583097</v>
      </c>
      <c r="K14779" t="s">
        <v>26632</v>
      </c>
      <c r="L14779">
        <v>1</v>
      </c>
      <c r="M14779" t="s">
        <v>5133</v>
      </c>
      <c r="N14779">
        <v>1.20481927710843E-2</v>
      </c>
      <c r="O14779">
        <v>1.8691588785046699E-3</v>
      </c>
    </row>
    <row r="14780" spans="1:15">
      <c r="A14780" t="s">
        <v>16200</v>
      </c>
      <c r="B14780" t="s">
        <v>23518</v>
      </c>
      <c r="C14780" t="s">
        <v>16201</v>
      </c>
      <c r="D14780">
        <v>3</v>
      </c>
      <c r="E14780">
        <v>787</v>
      </c>
      <c r="F14780">
        <v>58</v>
      </c>
      <c r="G14780">
        <v>7393</v>
      </c>
      <c r="H14780">
        <v>0.95473870083287804</v>
      </c>
      <c r="I14780">
        <v>1</v>
      </c>
      <c r="J14780">
        <v>0.966855260484069</v>
      </c>
      <c r="K14780" t="s">
        <v>30662</v>
      </c>
      <c r="L14780">
        <v>3</v>
      </c>
      <c r="M14780" t="s">
        <v>5133</v>
      </c>
      <c r="N14780">
        <v>5.1724137931034503E-2</v>
      </c>
      <c r="O14780">
        <v>3.8119440914866601E-3</v>
      </c>
    </row>
    <row r="14781" spans="1:15">
      <c r="A14781" t="s">
        <v>16200</v>
      </c>
      <c r="B14781" t="s">
        <v>23513</v>
      </c>
      <c r="C14781" t="s">
        <v>16201</v>
      </c>
      <c r="D14781">
        <v>1</v>
      </c>
      <c r="E14781">
        <v>535</v>
      </c>
      <c r="F14781">
        <v>75</v>
      </c>
      <c r="G14781">
        <v>8124</v>
      </c>
      <c r="H14781">
        <v>0.99410378594540905</v>
      </c>
      <c r="I14781">
        <v>0.99999999999997702</v>
      </c>
      <c r="J14781">
        <v>0.95041217501583097</v>
      </c>
      <c r="K14781" t="s">
        <v>26632</v>
      </c>
      <c r="L14781">
        <v>1</v>
      </c>
      <c r="M14781" t="s">
        <v>5133</v>
      </c>
      <c r="N14781">
        <v>1.3333333333333299E-2</v>
      </c>
      <c r="O14781">
        <v>1.8691588785046699E-3</v>
      </c>
    </row>
    <row r="14782" spans="1:15">
      <c r="A14782" t="s">
        <v>16200</v>
      </c>
      <c r="B14782" t="s">
        <v>23511</v>
      </c>
      <c r="C14782" t="s">
        <v>16201</v>
      </c>
      <c r="D14782">
        <v>62</v>
      </c>
      <c r="E14782">
        <v>6152</v>
      </c>
      <c r="F14782">
        <v>70</v>
      </c>
      <c r="G14782">
        <v>7804</v>
      </c>
      <c r="H14782">
        <v>2.5818130729810401E-2</v>
      </c>
      <c r="I14782">
        <v>0.17267628874659199</v>
      </c>
      <c r="J14782">
        <v>0.148421018976649</v>
      </c>
      <c r="K14782" t="s">
        <v>32823</v>
      </c>
      <c r="L14782">
        <v>62</v>
      </c>
      <c r="M14782" t="s">
        <v>5133</v>
      </c>
      <c r="N14782">
        <v>0.88571428571428601</v>
      </c>
      <c r="O14782">
        <v>1.00780234070221E-2</v>
      </c>
    </row>
    <row r="14783" spans="1:15">
      <c r="A14783" t="s">
        <v>16202</v>
      </c>
      <c r="B14783" t="s">
        <v>23511</v>
      </c>
      <c r="C14783" t="s">
        <v>16203</v>
      </c>
      <c r="D14783">
        <v>4</v>
      </c>
      <c r="E14783">
        <v>6152</v>
      </c>
      <c r="F14783">
        <v>4</v>
      </c>
      <c r="G14783">
        <v>7804</v>
      </c>
      <c r="H14783">
        <v>0.38610601832086699</v>
      </c>
      <c r="I14783">
        <v>0.90829480295553899</v>
      </c>
      <c r="J14783">
        <v>0.78070962240619901</v>
      </c>
      <c r="K14783" t="s">
        <v>32824</v>
      </c>
      <c r="L14783">
        <v>4</v>
      </c>
      <c r="M14783" t="s">
        <v>5133</v>
      </c>
      <c r="N14783">
        <v>1</v>
      </c>
      <c r="O14783">
        <v>6.5019505851755496E-4</v>
      </c>
    </row>
    <row r="14784" spans="1:15">
      <c r="A14784" t="s">
        <v>16204</v>
      </c>
      <c r="B14784" t="s">
        <v>23511</v>
      </c>
      <c r="C14784" t="s">
        <v>16205</v>
      </c>
      <c r="D14784">
        <v>1</v>
      </c>
      <c r="E14784">
        <v>6152</v>
      </c>
      <c r="F14784">
        <v>1</v>
      </c>
      <c r="G14784">
        <v>7804</v>
      </c>
      <c r="H14784">
        <v>0.788313685289595</v>
      </c>
      <c r="I14784">
        <v>0.968912233598893</v>
      </c>
      <c r="J14784">
        <v>0.832812322140707</v>
      </c>
      <c r="K14784" t="s">
        <v>27330</v>
      </c>
      <c r="L14784">
        <v>1</v>
      </c>
      <c r="M14784" t="s">
        <v>5133</v>
      </c>
      <c r="N14784">
        <v>1</v>
      </c>
      <c r="O14784">
        <v>1.6254876462938901E-4</v>
      </c>
    </row>
    <row r="14785" spans="1:15">
      <c r="A14785" t="s">
        <v>16206</v>
      </c>
      <c r="B14785" t="s">
        <v>23511</v>
      </c>
      <c r="C14785" t="s">
        <v>16207</v>
      </c>
      <c r="D14785">
        <v>148</v>
      </c>
      <c r="E14785">
        <v>6152</v>
      </c>
      <c r="F14785">
        <v>174</v>
      </c>
      <c r="G14785">
        <v>7804</v>
      </c>
      <c r="H14785">
        <v>2.29804627269381E-2</v>
      </c>
      <c r="I14785">
        <v>0.157880429551085</v>
      </c>
      <c r="J14785">
        <v>0.13570348540923</v>
      </c>
      <c r="K14785" t="s">
        <v>32825</v>
      </c>
      <c r="L14785">
        <v>148</v>
      </c>
      <c r="M14785" t="s">
        <v>5133</v>
      </c>
      <c r="N14785">
        <v>0.85057471264367801</v>
      </c>
      <c r="O14785">
        <v>2.4057217165149501E-2</v>
      </c>
    </row>
    <row r="14786" spans="1:15">
      <c r="A14786" t="s">
        <v>16206</v>
      </c>
      <c r="B14786" t="s">
        <v>23513</v>
      </c>
      <c r="C14786" t="s">
        <v>16207</v>
      </c>
      <c r="D14786">
        <v>7</v>
      </c>
      <c r="E14786">
        <v>535</v>
      </c>
      <c r="F14786">
        <v>173</v>
      </c>
      <c r="G14786">
        <v>8124</v>
      </c>
      <c r="H14786">
        <v>0.94412063446307104</v>
      </c>
      <c r="I14786">
        <v>0.99999999999997702</v>
      </c>
      <c r="J14786">
        <v>0.95041217501583097</v>
      </c>
      <c r="K14786" t="s">
        <v>32352</v>
      </c>
      <c r="L14786">
        <v>7</v>
      </c>
      <c r="M14786" t="s">
        <v>5133</v>
      </c>
      <c r="N14786">
        <v>4.0462427745664699E-2</v>
      </c>
      <c r="O14786">
        <v>1.3084112149532701E-2</v>
      </c>
    </row>
    <row r="14787" spans="1:15">
      <c r="A14787" t="s">
        <v>16206</v>
      </c>
      <c r="B14787" t="s">
        <v>23518</v>
      </c>
      <c r="C14787" t="s">
        <v>16207</v>
      </c>
      <c r="D14787">
        <v>13</v>
      </c>
      <c r="E14787">
        <v>787</v>
      </c>
      <c r="F14787">
        <v>133</v>
      </c>
      <c r="G14787">
        <v>7393</v>
      </c>
      <c r="H14787">
        <v>0.67059812096958604</v>
      </c>
      <c r="I14787">
        <v>1</v>
      </c>
      <c r="J14787">
        <v>0.966855260484069</v>
      </c>
      <c r="K14787" t="s">
        <v>32826</v>
      </c>
      <c r="L14787">
        <v>13</v>
      </c>
      <c r="M14787" t="s">
        <v>5133</v>
      </c>
      <c r="N14787">
        <v>9.7744360902255606E-2</v>
      </c>
      <c r="O14787">
        <v>1.6518424396442199E-2</v>
      </c>
    </row>
    <row r="14788" spans="1:15">
      <c r="A14788" t="s">
        <v>16208</v>
      </c>
      <c r="B14788" t="s">
        <v>23511</v>
      </c>
      <c r="C14788" t="s">
        <v>16209</v>
      </c>
      <c r="D14788">
        <v>32</v>
      </c>
      <c r="E14788">
        <v>6152</v>
      </c>
      <c r="F14788">
        <v>36</v>
      </c>
      <c r="G14788">
        <v>7804</v>
      </c>
      <c r="H14788">
        <v>9.5131422185976297E-2</v>
      </c>
      <c r="I14788">
        <v>0.414594445073456</v>
      </c>
      <c r="J14788">
        <v>0.35635772836283602</v>
      </c>
      <c r="K14788" t="s">
        <v>26145</v>
      </c>
      <c r="L14788">
        <v>32</v>
      </c>
      <c r="M14788" t="s">
        <v>5133</v>
      </c>
      <c r="N14788">
        <v>0.88888888888888895</v>
      </c>
      <c r="O14788">
        <v>5.2015604681404396E-3</v>
      </c>
    </row>
    <row r="14789" spans="1:15">
      <c r="A14789" t="s">
        <v>16208</v>
      </c>
      <c r="B14789" t="s">
        <v>23513</v>
      </c>
      <c r="C14789" t="s">
        <v>16209</v>
      </c>
      <c r="D14789">
        <v>1</v>
      </c>
      <c r="E14789">
        <v>535</v>
      </c>
      <c r="F14789">
        <v>42</v>
      </c>
      <c r="G14789">
        <v>8124</v>
      </c>
      <c r="H14789">
        <v>0.94322481955320203</v>
      </c>
      <c r="I14789">
        <v>0.99999999999997702</v>
      </c>
      <c r="J14789">
        <v>0.95041217501583097</v>
      </c>
      <c r="K14789" t="s">
        <v>23688</v>
      </c>
      <c r="L14789">
        <v>1</v>
      </c>
      <c r="M14789" t="s">
        <v>5133</v>
      </c>
      <c r="N14789">
        <v>2.3809523809523801E-2</v>
      </c>
      <c r="O14789">
        <v>1.8691588785046699E-3</v>
      </c>
    </row>
    <row r="14790" spans="1:15">
      <c r="A14790" t="s">
        <v>16208</v>
      </c>
      <c r="B14790" t="s">
        <v>23518</v>
      </c>
      <c r="C14790" t="s">
        <v>16209</v>
      </c>
      <c r="D14790">
        <v>3</v>
      </c>
      <c r="E14790">
        <v>787</v>
      </c>
      <c r="F14790">
        <v>35</v>
      </c>
      <c r="G14790">
        <v>7393</v>
      </c>
      <c r="H14790">
        <v>0.73573886474781602</v>
      </c>
      <c r="I14790">
        <v>1</v>
      </c>
      <c r="J14790">
        <v>0.966855260484069</v>
      </c>
      <c r="K14790" t="s">
        <v>26144</v>
      </c>
      <c r="L14790">
        <v>3</v>
      </c>
      <c r="M14790" t="s">
        <v>5133</v>
      </c>
      <c r="N14790">
        <v>8.5714285714285701E-2</v>
      </c>
      <c r="O14790">
        <v>3.8119440914866601E-3</v>
      </c>
    </row>
    <row r="14791" spans="1:15">
      <c r="A14791" t="s">
        <v>16210</v>
      </c>
      <c r="B14791" t="s">
        <v>23518</v>
      </c>
      <c r="C14791" t="s">
        <v>16211</v>
      </c>
      <c r="D14791">
        <v>5</v>
      </c>
      <c r="E14791">
        <v>787</v>
      </c>
      <c r="F14791">
        <v>22</v>
      </c>
      <c r="G14791">
        <v>7393</v>
      </c>
      <c r="H14791">
        <v>7.6969245802660999E-2</v>
      </c>
      <c r="I14791">
        <v>0.63266972740240601</v>
      </c>
      <c r="J14791">
        <v>0.61170005408803896</v>
      </c>
      <c r="K14791" t="s">
        <v>32827</v>
      </c>
      <c r="L14791">
        <v>5</v>
      </c>
      <c r="M14791" t="s">
        <v>5133</v>
      </c>
      <c r="N14791">
        <v>0.22727272727272699</v>
      </c>
      <c r="O14791">
        <v>6.35324015247776E-3</v>
      </c>
    </row>
    <row r="14792" spans="1:15">
      <c r="A14792" t="s">
        <v>16210</v>
      </c>
      <c r="B14792" t="s">
        <v>23511</v>
      </c>
      <c r="C14792" t="s">
        <v>16211</v>
      </c>
      <c r="D14792">
        <v>23</v>
      </c>
      <c r="E14792">
        <v>6152</v>
      </c>
      <c r="F14792">
        <v>28</v>
      </c>
      <c r="G14792">
        <v>7804</v>
      </c>
      <c r="H14792">
        <v>0.43904239052723998</v>
      </c>
      <c r="I14792">
        <v>0.96083957126938102</v>
      </c>
      <c r="J14792">
        <v>0.82587360011061495</v>
      </c>
      <c r="K14792" t="s">
        <v>32828</v>
      </c>
      <c r="L14792">
        <v>23</v>
      </c>
      <c r="M14792" t="s">
        <v>5133</v>
      </c>
      <c r="N14792">
        <v>0.82142857142857095</v>
      </c>
      <c r="O14792">
        <v>3.73862158647594E-3</v>
      </c>
    </row>
    <row r="14793" spans="1:15">
      <c r="A14793" t="s">
        <v>16212</v>
      </c>
      <c r="B14793" t="s">
        <v>23518</v>
      </c>
      <c r="C14793" t="s">
        <v>16213</v>
      </c>
      <c r="D14793">
        <v>2</v>
      </c>
      <c r="E14793">
        <v>787</v>
      </c>
      <c r="F14793">
        <v>15</v>
      </c>
      <c r="G14793">
        <v>7393</v>
      </c>
      <c r="H14793">
        <v>0.48505374542886198</v>
      </c>
      <c r="I14793">
        <v>1</v>
      </c>
      <c r="J14793">
        <v>0.966855260484069</v>
      </c>
      <c r="K14793" t="s">
        <v>32829</v>
      </c>
      <c r="L14793">
        <v>2</v>
      </c>
      <c r="M14793" t="s">
        <v>5133</v>
      </c>
      <c r="N14793">
        <v>0.133333333333333</v>
      </c>
      <c r="O14793">
        <v>2.5412960609911099E-3</v>
      </c>
    </row>
    <row r="14794" spans="1:15">
      <c r="A14794" t="s">
        <v>16212</v>
      </c>
      <c r="B14794" t="s">
        <v>23513</v>
      </c>
      <c r="C14794" t="s">
        <v>16213</v>
      </c>
      <c r="D14794">
        <v>3</v>
      </c>
      <c r="E14794">
        <v>535</v>
      </c>
      <c r="F14794">
        <v>42</v>
      </c>
      <c r="G14794">
        <v>8124</v>
      </c>
      <c r="H14794">
        <v>0.52911255259587198</v>
      </c>
      <c r="I14794">
        <v>0.99999999999997702</v>
      </c>
      <c r="J14794">
        <v>0.95041217501583097</v>
      </c>
      <c r="K14794" t="s">
        <v>32830</v>
      </c>
      <c r="L14794">
        <v>3</v>
      </c>
      <c r="M14794" t="s">
        <v>5133</v>
      </c>
      <c r="N14794">
        <v>7.1428571428571397E-2</v>
      </c>
      <c r="O14794">
        <v>5.60747663551402E-3</v>
      </c>
    </row>
    <row r="14795" spans="1:15">
      <c r="A14795" t="s">
        <v>16212</v>
      </c>
      <c r="B14795" t="s">
        <v>23511</v>
      </c>
      <c r="C14795" t="s">
        <v>16213</v>
      </c>
      <c r="D14795">
        <v>39</v>
      </c>
      <c r="E14795">
        <v>6152</v>
      </c>
      <c r="F14795">
        <v>44</v>
      </c>
      <c r="G14795">
        <v>7804</v>
      </c>
      <c r="H14795">
        <v>7.2374607207232794E-2</v>
      </c>
      <c r="I14795">
        <v>0.34901846963959998</v>
      </c>
      <c r="J14795">
        <v>0.29999299429929699</v>
      </c>
      <c r="K14795" t="s">
        <v>32831</v>
      </c>
      <c r="L14795">
        <v>39</v>
      </c>
      <c r="M14795" t="s">
        <v>5133</v>
      </c>
      <c r="N14795">
        <v>0.88636363636363602</v>
      </c>
      <c r="O14795">
        <v>6.3394018205461602E-3</v>
      </c>
    </row>
    <row r="14796" spans="1:15">
      <c r="A14796" t="s">
        <v>16214</v>
      </c>
      <c r="B14796" t="s">
        <v>23513</v>
      </c>
      <c r="C14796" t="s">
        <v>16215</v>
      </c>
      <c r="D14796">
        <v>3</v>
      </c>
      <c r="E14796">
        <v>535</v>
      </c>
      <c r="F14796">
        <v>33</v>
      </c>
      <c r="G14796">
        <v>8124</v>
      </c>
      <c r="H14796">
        <v>0.37166592711773799</v>
      </c>
      <c r="I14796">
        <v>0.99999999999997702</v>
      </c>
      <c r="J14796">
        <v>0.95041217501583097</v>
      </c>
      <c r="K14796" t="s">
        <v>26139</v>
      </c>
      <c r="L14796">
        <v>3</v>
      </c>
      <c r="M14796" t="s">
        <v>5133</v>
      </c>
      <c r="N14796">
        <v>9.0909090909090898E-2</v>
      </c>
      <c r="O14796">
        <v>5.60747663551402E-3</v>
      </c>
    </row>
    <row r="14797" spans="1:15">
      <c r="A14797" t="s">
        <v>16214</v>
      </c>
      <c r="B14797" t="s">
        <v>23518</v>
      </c>
      <c r="C14797" t="s">
        <v>16215</v>
      </c>
      <c r="D14797">
        <v>3</v>
      </c>
      <c r="E14797">
        <v>787</v>
      </c>
      <c r="F14797">
        <v>15</v>
      </c>
      <c r="G14797">
        <v>7393</v>
      </c>
      <c r="H14797">
        <v>0.20930191938060499</v>
      </c>
      <c r="I14797">
        <v>0.84599768127193498</v>
      </c>
      <c r="J14797">
        <v>0.81795730849509496</v>
      </c>
      <c r="K14797" t="s">
        <v>32832</v>
      </c>
      <c r="L14797">
        <v>3</v>
      </c>
      <c r="M14797" t="s">
        <v>5133</v>
      </c>
      <c r="N14797">
        <v>0.2</v>
      </c>
      <c r="O14797">
        <v>3.8119440914866601E-3</v>
      </c>
    </row>
    <row r="14798" spans="1:15">
      <c r="A14798" t="s">
        <v>16214</v>
      </c>
      <c r="B14798" t="s">
        <v>23511</v>
      </c>
      <c r="C14798" t="s">
        <v>16215</v>
      </c>
      <c r="D14798">
        <v>27</v>
      </c>
      <c r="E14798">
        <v>6152</v>
      </c>
      <c r="F14798">
        <v>33</v>
      </c>
      <c r="G14798">
        <v>7804</v>
      </c>
      <c r="H14798">
        <v>0.43380195563068902</v>
      </c>
      <c r="I14798">
        <v>0.96083957126938102</v>
      </c>
      <c r="J14798">
        <v>0.82587360011061495</v>
      </c>
      <c r="K14798" t="s">
        <v>32833</v>
      </c>
      <c r="L14798">
        <v>27</v>
      </c>
      <c r="M14798" t="s">
        <v>5133</v>
      </c>
      <c r="N14798">
        <v>0.81818181818181801</v>
      </c>
      <c r="O14798">
        <v>4.3888166449934998E-3</v>
      </c>
    </row>
    <row r="14799" spans="1:15">
      <c r="A14799" t="s">
        <v>16216</v>
      </c>
      <c r="B14799" t="s">
        <v>23518</v>
      </c>
      <c r="C14799" t="s">
        <v>16217</v>
      </c>
      <c r="D14799">
        <v>4</v>
      </c>
      <c r="E14799">
        <v>787</v>
      </c>
      <c r="F14799">
        <v>83</v>
      </c>
      <c r="G14799">
        <v>7393</v>
      </c>
      <c r="H14799">
        <v>0.98166435322299495</v>
      </c>
      <c r="I14799">
        <v>1</v>
      </c>
      <c r="J14799">
        <v>0.966855260484069</v>
      </c>
      <c r="K14799" t="s">
        <v>32834</v>
      </c>
      <c r="L14799">
        <v>4</v>
      </c>
      <c r="M14799" t="s">
        <v>5133</v>
      </c>
      <c r="N14799">
        <v>4.81927710843374E-2</v>
      </c>
      <c r="O14799">
        <v>5.0825921219822103E-3</v>
      </c>
    </row>
    <row r="14800" spans="1:15">
      <c r="A14800" t="s">
        <v>16216</v>
      </c>
      <c r="B14800" t="s">
        <v>23511</v>
      </c>
      <c r="C14800" t="s">
        <v>16217</v>
      </c>
      <c r="D14800">
        <v>77</v>
      </c>
      <c r="E14800">
        <v>6152</v>
      </c>
      <c r="F14800">
        <v>89</v>
      </c>
      <c r="G14800">
        <v>7804</v>
      </c>
      <c r="H14800">
        <v>4.38616593167808E-2</v>
      </c>
      <c r="I14800">
        <v>0.25105699765913198</v>
      </c>
      <c r="J14800">
        <v>0.21579184776474999</v>
      </c>
      <c r="K14800" t="s">
        <v>32835</v>
      </c>
      <c r="L14800">
        <v>77</v>
      </c>
      <c r="M14800" t="s">
        <v>5133</v>
      </c>
      <c r="N14800">
        <v>0.86516853932584303</v>
      </c>
      <c r="O14800">
        <v>1.25162548764629E-2</v>
      </c>
    </row>
    <row r="14801" spans="1:15">
      <c r="A14801" t="s">
        <v>16216</v>
      </c>
      <c r="B14801" t="s">
        <v>23513</v>
      </c>
      <c r="C14801" t="s">
        <v>16217</v>
      </c>
      <c r="D14801">
        <v>2</v>
      </c>
      <c r="E14801">
        <v>535</v>
      </c>
      <c r="F14801">
        <v>90</v>
      </c>
      <c r="G14801">
        <v>8124</v>
      </c>
      <c r="H14801">
        <v>0.98442198152198501</v>
      </c>
      <c r="I14801">
        <v>0.99999999999997702</v>
      </c>
      <c r="J14801">
        <v>0.95041217501583097</v>
      </c>
      <c r="K14801" t="s">
        <v>26133</v>
      </c>
      <c r="L14801">
        <v>2</v>
      </c>
      <c r="M14801" t="s">
        <v>5133</v>
      </c>
      <c r="N14801">
        <v>2.2222222222222199E-2</v>
      </c>
      <c r="O14801">
        <v>3.7383177570093499E-3</v>
      </c>
    </row>
    <row r="14802" spans="1:15">
      <c r="A14802" t="s">
        <v>16218</v>
      </c>
      <c r="B14802" t="s">
        <v>23511</v>
      </c>
      <c r="C14802" t="s">
        <v>16219</v>
      </c>
      <c r="D14802">
        <v>68</v>
      </c>
      <c r="E14802">
        <v>6152</v>
      </c>
      <c r="F14802">
        <v>81</v>
      </c>
      <c r="G14802">
        <v>7804</v>
      </c>
      <c r="H14802">
        <v>0.15919752738061299</v>
      </c>
      <c r="I14802">
        <v>0.57940837599339401</v>
      </c>
      <c r="J14802">
        <v>0.49802078903113001</v>
      </c>
      <c r="K14802" t="s">
        <v>32836</v>
      </c>
      <c r="L14802">
        <v>68</v>
      </c>
      <c r="M14802" t="s">
        <v>5133</v>
      </c>
      <c r="N14802">
        <v>0.83950617283950602</v>
      </c>
      <c r="O14802">
        <v>1.1053315994798399E-2</v>
      </c>
    </row>
    <row r="14803" spans="1:15">
      <c r="A14803" t="s">
        <v>16218</v>
      </c>
      <c r="B14803" t="s">
        <v>23513</v>
      </c>
      <c r="C14803" t="s">
        <v>16219</v>
      </c>
      <c r="D14803">
        <v>4</v>
      </c>
      <c r="E14803">
        <v>535</v>
      </c>
      <c r="F14803">
        <v>79</v>
      </c>
      <c r="G14803">
        <v>8124</v>
      </c>
      <c r="H14803">
        <v>0.77327051475577002</v>
      </c>
      <c r="I14803">
        <v>0.99999999999997702</v>
      </c>
      <c r="J14803">
        <v>0.95041217501583097</v>
      </c>
      <c r="K14803" t="s">
        <v>32837</v>
      </c>
      <c r="L14803">
        <v>4</v>
      </c>
      <c r="M14803" t="s">
        <v>5133</v>
      </c>
      <c r="N14803">
        <v>5.0632911392405097E-2</v>
      </c>
      <c r="O14803">
        <v>7.4766355140186902E-3</v>
      </c>
    </row>
    <row r="14804" spans="1:15">
      <c r="A14804" t="s">
        <v>16218</v>
      </c>
      <c r="B14804" t="s">
        <v>23518</v>
      </c>
      <c r="C14804" t="s">
        <v>16219</v>
      </c>
      <c r="D14804">
        <v>9</v>
      </c>
      <c r="E14804">
        <v>787</v>
      </c>
      <c r="F14804">
        <v>46</v>
      </c>
      <c r="G14804">
        <v>7393</v>
      </c>
      <c r="H14804">
        <v>5.0467015162409798E-2</v>
      </c>
      <c r="I14804">
        <v>0.61178825165478101</v>
      </c>
      <c r="J14804">
        <v>0.59151068941477603</v>
      </c>
      <c r="K14804" t="s">
        <v>32838</v>
      </c>
      <c r="L14804">
        <v>9</v>
      </c>
      <c r="M14804" t="s">
        <v>5133</v>
      </c>
      <c r="N14804">
        <v>0.19565217391304299</v>
      </c>
      <c r="O14804">
        <v>1.143583227446E-2</v>
      </c>
    </row>
    <row r="14805" spans="1:15">
      <c r="A14805" t="s">
        <v>16220</v>
      </c>
      <c r="B14805" t="s">
        <v>23511</v>
      </c>
      <c r="C14805" t="s">
        <v>16221</v>
      </c>
      <c r="D14805">
        <v>182</v>
      </c>
      <c r="E14805">
        <v>6152</v>
      </c>
      <c r="F14805">
        <v>211</v>
      </c>
      <c r="G14805">
        <v>7804</v>
      </c>
      <c r="H14805">
        <v>3.4745871676040599E-3</v>
      </c>
      <c r="I14805">
        <v>3.6624529619980702E-2</v>
      </c>
      <c r="J14805">
        <v>3.1480002524928503E-2</v>
      </c>
      <c r="K14805" t="s">
        <v>32839</v>
      </c>
      <c r="L14805">
        <v>182</v>
      </c>
      <c r="M14805" t="s">
        <v>5133</v>
      </c>
      <c r="N14805">
        <v>0.86255924170616105</v>
      </c>
      <c r="O14805">
        <v>2.95838751625488E-2</v>
      </c>
    </row>
    <row r="14806" spans="1:15">
      <c r="A14806" t="s">
        <v>16220</v>
      </c>
      <c r="B14806" t="s">
        <v>23518</v>
      </c>
      <c r="C14806" t="s">
        <v>16221</v>
      </c>
      <c r="D14806">
        <v>16</v>
      </c>
      <c r="E14806">
        <v>787</v>
      </c>
      <c r="F14806">
        <v>169</v>
      </c>
      <c r="G14806">
        <v>7393</v>
      </c>
      <c r="H14806">
        <v>0.72865688130300599</v>
      </c>
      <c r="I14806">
        <v>1</v>
      </c>
      <c r="J14806">
        <v>0.966855260484069</v>
      </c>
      <c r="K14806" t="s">
        <v>32840</v>
      </c>
      <c r="L14806">
        <v>16</v>
      </c>
      <c r="M14806" t="s">
        <v>5133</v>
      </c>
      <c r="N14806">
        <v>9.4674556213017694E-2</v>
      </c>
      <c r="O14806">
        <v>2.0330368487928799E-2</v>
      </c>
    </row>
    <row r="14807" spans="1:15">
      <c r="A14807" t="s">
        <v>16220</v>
      </c>
      <c r="B14807" t="s">
        <v>23513</v>
      </c>
      <c r="C14807" t="s">
        <v>16221</v>
      </c>
      <c r="D14807">
        <v>7</v>
      </c>
      <c r="E14807">
        <v>535</v>
      </c>
      <c r="F14807">
        <v>217</v>
      </c>
      <c r="G14807">
        <v>8124</v>
      </c>
      <c r="H14807">
        <v>0.99074708774247899</v>
      </c>
      <c r="I14807">
        <v>0.99999999999997702</v>
      </c>
      <c r="J14807">
        <v>0.95041217501583097</v>
      </c>
      <c r="K14807" t="s">
        <v>32352</v>
      </c>
      <c r="L14807">
        <v>7</v>
      </c>
      <c r="M14807" t="s">
        <v>5133</v>
      </c>
      <c r="N14807">
        <v>3.2258064516128997E-2</v>
      </c>
      <c r="O14807">
        <v>1.3084112149532701E-2</v>
      </c>
    </row>
    <row r="14808" spans="1:15">
      <c r="A14808" t="s">
        <v>16222</v>
      </c>
      <c r="B14808" t="s">
        <v>23511</v>
      </c>
      <c r="C14808" t="s">
        <v>16223</v>
      </c>
      <c r="D14808">
        <v>4</v>
      </c>
      <c r="E14808">
        <v>6152</v>
      </c>
      <c r="F14808">
        <v>5</v>
      </c>
      <c r="G14808">
        <v>7804</v>
      </c>
      <c r="H14808">
        <v>0.71320711691885297</v>
      </c>
      <c r="I14808">
        <v>0.968912233598893</v>
      </c>
      <c r="J14808">
        <v>0.832812322140707</v>
      </c>
      <c r="K14808" t="s">
        <v>32841</v>
      </c>
      <c r="L14808">
        <v>4</v>
      </c>
      <c r="M14808" t="s">
        <v>5133</v>
      </c>
      <c r="N14808">
        <v>0.8</v>
      </c>
      <c r="O14808">
        <v>6.5019505851755496E-4</v>
      </c>
    </row>
    <row r="14809" spans="1:15">
      <c r="A14809" t="s">
        <v>16222</v>
      </c>
      <c r="B14809" t="s">
        <v>23518</v>
      </c>
      <c r="C14809" t="s">
        <v>16223</v>
      </c>
      <c r="D14809">
        <v>1</v>
      </c>
      <c r="E14809">
        <v>787</v>
      </c>
      <c r="F14809">
        <v>5</v>
      </c>
      <c r="G14809">
        <v>7393</v>
      </c>
      <c r="H14809">
        <v>0.430466464429208</v>
      </c>
      <c r="I14809">
        <v>1</v>
      </c>
      <c r="J14809">
        <v>0.966855260484069</v>
      </c>
      <c r="K14809" t="s">
        <v>24845</v>
      </c>
      <c r="L14809">
        <v>1</v>
      </c>
      <c r="M14809" t="s">
        <v>5133</v>
      </c>
      <c r="N14809">
        <v>0.2</v>
      </c>
      <c r="O14809">
        <v>1.27064803049555E-3</v>
      </c>
    </row>
    <row r="14810" spans="1:15">
      <c r="A14810" t="s">
        <v>16224</v>
      </c>
      <c r="B14810" t="s">
        <v>23511</v>
      </c>
      <c r="C14810" t="s">
        <v>16225</v>
      </c>
      <c r="D14810">
        <v>157</v>
      </c>
      <c r="E14810">
        <v>6152</v>
      </c>
      <c r="F14810">
        <v>179</v>
      </c>
      <c r="G14810">
        <v>7804</v>
      </c>
      <c r="H14810">
        <v>1.3374639393747101E-3</v>
      </c>
      <c r="I14810">
        <v>1.68380210781893E-2</v>
      </c>
      <c r="J14810">
        <v>1.4472839693947101E-2</v>
      </c>
      <c r="K14810" t="s">
        <v>32842</v>
      </c>
      <c r="L14810">
        <v>157</v>
      </c>
      <c r="M14810" t="s">
        <v>5133</v>
      </c>
      <c r="N14810">
        <v>0.87709497206703901</v>
      </c>
      <c r="O14810">
        <v>2.5520156046813999E-2</v>
      </c>
    </row>
    <row r="14811" spans="1:15">
      <c r="A14811" t="s">
        <v>16224</v>
      </c>
      <c r="B14811" t="s">
        <v>23513</v>
      </c>
      <c r="C14811" t="s">
        <v>16225</v>
      </c>
      <c r="D14811">
        <v>6</v>
      </c>
      <c r="E14811">
        <v>535</v>
      </c>
      <c r="F14811">
        <v>187</v>
      </c>
      <c r="G14811">
        <v>8124</v>
      </c>
      <c r="H14811">
        <v>0.98659443370350597</v>
      </c>
      <c r="I14811">
        <v>0.99999999999997702</v>
      </c>
      <c r="J14811">
        <v>0.95041217501583097</v>
      </c>
      <c r="K14811" t="s">
        <v>26131</v>
      </c>
      <c r="L14811">
        <v>6</v>
      </c>
      <c r="M14811" t="s">
        <v>5133</v>
      </c>
      <c r="N14811">
        <v>3.20855614973262E-2</v>
      </c>
      <c r="O14811">
        <v>1.1214953271028E-2</v>
      </c>
    </row>
    <row r="14812" spans="1:15">
      <c r="A14812" t="s">
        <v>16224</v>
      </c>
      <c r="B14812" t="s">
        <v>23518</v>
      </c>
      <c r="C14812" t="s">
        <v>16225</v>
      </c>
      <c r="D14812">
        <v>10</v>
      </c>
      <c r="E14812">
        <v>787</v>
      </c>
      <c r="F14812">
        <v>151</v>
      </c>
      <c r="G14812">
        <v>7393</v>
      </c>
      <c r="H14812">
        <v>0.96726480957025596</v>
      </c>
      <c r="I14812">
        <v>1</v>
      </c>
      <c r="J14812">
        <v>0.966855260484069</v>
      </c>
      <c r="K14812" t="s">
        <v>32843</v>
      </c>
      <c r="L14812">
        <v>10</v>
      </c>
      <c r="M14812" t="s">
        <v>5133</v>
      </c>
      <c r="N14812">
        <v>6.6225165562913899E-2</v>
      </c>
      <c r="O14812">
        <v>1.2706480304955499E-2</v>
      </c>
    </row>
    <row r="14813" spans="1:15">
      <c r="A14813" t="s">
        <v>16226</v>
      </c>
      <c r="B14813" t="s">
        <v>23511</v>
      </c>
      <c r="C14813" t="s">
        <v>16227</v>
      </c>
      <c r="D14813">
        <v>1</v>
      </c>
      <c r="E14813">
        <v>6152</v>
      </c>
      <c r="F14813">
        <v>1</v>
      </c>
      <c r="G14813">
        <v>7804</v>
      </c>
      <c r="H14813">
        <v>0.788313685289595</v>
      </c>
      <c r="I14813">
        <v>0.968912233598893</v>
      </c>
      <c r="J14813">
        <v>0.832812322140707</v>
      </c>
      <c r="K14813" t="s">
        <v>27330</v>
      </c>
      <c r="L14813">
        <v>1</v>
      </c>
      <c r="M14813" t="s">
        <v>5133</v>
      </c>
      <c r="N14813">
        <v>1</v>
      </c>
      <c r="O14813">
        <v>1.6254876462938901E-4</v>
      </c>
    </row>
    <row r="14814" spans="1:15">
      <c r="A14814" t="s">
        <v>16228</v>
      </c>
      <c r="B14814" t="s">
        <v>23513</v>
      </c>
      <c r="C14814" t="s">
        <v>16229</v>
      </c>
      <c r="D14814">
        <v>22</v>
      </c>
      <c r="E14814">
        <v>535</v>
      </c>
      <c r="F14814">
        <v>667</v>
      </c>
      <c r="G14814">
        <v>8124</v>
      </c>
      <c r="H14814">
        <v>0.99996527490676301</v>
      </c>
      <c r="I14814">
        <v>0.99999999999997702</v>
      </c>
      <c r="J14814">
        <v>0.95041217501583097</v>
      </c>
      <c r="K14814" t="s">
        <v>32844</v>
      </c>
      <c r="L14814">
        <v>22</v>
      </c>
      <c r="M14814" t="s">
        <v>5133</v>
      </c>
      <c r="N14814">
        <v>3.2983508245877098E-2</v>
      </c>
      <c r="O14814">
        <v>4.1121495327102797E-2</v>
      </c>
    </row>
    <row r="14815" spans="1:15">
      <c r="A14815" t="s">
        <v>16228</v>
      </c>
      <c r="B14815" t="s">
        <v>23511</v>
      </c>
      <c r="C14815" t="s">
        <v>16229</v>
      </c>
      <c r="D14815">
        <v>545</v>
      </c>
      <c r="E14815">
        <v>6152</v>
      </c>
      <c r="F14815">
        <v>631</v>
      </c>
      <c r="G14815">
        <v>7804</v>
      </c>
      <c r="H14815" s="34">
        <v>2.8042718944326801E-7</v>
      </c>
      <c r="I14815" s="34">
        <v>1.08266889414469E-5</v>
      </c>
      <c r="J14815" s="34">
        <v>9.3058995910605993E-6</v>
      </c>
      <c r="K14815" t="s">
        <v>32845</v>
      </c>
      <c r="L14815">
        <v>545</v>
      </c>
      <c r="M14815" t="s">
        <v>5133</v>
      </c>
      <c r="N14815">
        <v>0.86370839936608601</v>
      </c>
      <c r="O14815">
        <v>8.8589076723016899E-2</v>
      </c>
    </row>
    <row r="14816" spans="1:15">
      <c r="A14816" t="s">
        <v>16228</v>
      </c>
      <c r="B14816" t="s">
        <v>23518</v>
      </c>
      <c r="C14816" t="s">
        <v>16229</v>
      </c>
      <c r="D14816">
        <v>46</v>
      </c>
      <c r="E14816">
        <v>787</v>
      </c>
      <c r="F14816">
        <v>575</v>
      </c>
      <c r="G14816">
        <v>7393</v>
      </c>
      <c r="H14816">
        <v>0.98874884586794498</v>
      </c>
      <c r="I14816">
        <v>1</v>
      </c>
      <c r="J14816">
        <v>0.966855260484069</v>
      </c>
      <c r="K14816" t="s">
        <v>32846</v>
      </c>
      <c r="L14816">
        <v>46</v>
      </c>
      <c r="M14816" t="s">
        <v>5133</v>
      </c>
      <c r="N14816">
        <v>0.08</v>
      </c>
      <c r="O14816">
        <v>5.84498094027954E-2</v>
      </c>
    </row>
    <row r="14817" spans="1:15">
      <c r="A14817" t="s">
        <v>16230</v>
      </c>
      <c r="B14817" t="s">
        <v>23513</v>
      </c>
      <c r="C14817" t="s">
        <v>16231</v>
      </c>
      <c r="D14817">
        <v>10</v>
      </c>
      <c r="E14817">
        <v>535</v>
      </c>
      <c r="F14817">
        <v>359</v>
      </c>
      <c r="G14817">
        <v>8124</v>
      </c>
      <c r="H14817">
        <v>0.99969223280974495</v>
      </c>
      <c r="I14817">
        <v>0.99999999999997702</v>
      </c>
      <c r="J14817">
        <v>0.95041217501583097</v>
      </c>
      <c r="K14817" t="s">
        <v>32847</v>
      </c>
      <c r="L14817">
        <v>10</v>
      </c>
      <c r="M14817" t="s">
        <v>5133</v>
      </c>
      <c r="N14817">
        <v>2.78551532033426E-2</v>
      </c>
      <c r="O14817">
        <v>1.86915887850467E-2</v>
      </c>
    </row>
    <row r="14818" spans="1:15">
      <c r="A14818" t="s">
        <v>16230</v>
      </c>
      <c r="B14818" t="s">
        <v>23518</v>
      </c>
      <c r="C14818" t="s">
        <v>16231</v>
      </c>
      <c r="D14818">
        <v>39</v>
      </c>
      <c r="E14818">
        <v>787</v>
      </c>
      <c r="F14818">
        <v>345</v>
      </c>
      <c r="G14818">
        <v>7393</v>
      </c>
      <c r="H14818">
        <v>0.368366206242349</v>
      </c>
      <c r="I14818">
        <v>1</v>
      </c>
      <c r="J14818">
        <v>0.966855260484069</v>
      </c>
      <c r="K14818" t="s">
        <v>32848</v>
      </c>
      <c r="L14818">
        <v>39</v>
      </c>
      <c r="M14818" t="s">
        <v>5133</v>
      </c>
      <c r="N14818">
        <v>0.11304347826087</v>
      </c>
      <c r="O14818">
        <v>4.95552731893266E-2</v>
      </c>
    </row>
    <row r="14819" spans="1:15">
      <c r="A14819" t="s">
        <v>16230</v>
      </c>
      <c r="B14819" t="s">
        <v>23511</v>
      </c>
      <c r="C14819" t="s">
        <v>16231</v>
      </c>
      <c r="D14819">
        <v>272</v>
      </c>
      <c r="E14819">
        <v>6152</v>
      </c>
      <c r="F14819">
        <v>350</v>
      </c>
      <c r="G14819">
        <v>7804</v>
      </c>
      <c r="H14819">
        <v>0.72506602396411501</v>
      </c>
      <c r="I14819">
        <v>0.968912233598893</v>
      </c>
      <c r="J14819">
        <v>0.832812322140707</v>
      </c>
      <c r="K14819" t="s">
        <v>32849</v>
      </c>
      <c r="L14819">
        <v>272</v>
      </c>
      <c r="M14819" t="s">
        <v>5133</v>
      </c>
      <c r="N14819">
        <v>0.77714285714285702</v>
      </c>
      <c r="O14819">
        <v>4.4213263979193798E-2</v>
      </c>
    </row>
    <row r="14820" spans="1:15">
      <c r="A14820" t="s">
        <v>16232</v>
      </c>
      <c r="B14820" t="s">
        <v>23511</v>
      </c>
      <c r="C14820" t="s">
        <v>16233</v>
      </c>
      <c r="D14820">
        <v>3</v>
      </c>
      <c r="E14820">
        <v>6152</v>
      </c>
      <c r="F14820">
        <v>3</v>
      </c>
      <c r="G14820">
        <v>7804</v>
      </c>
      <c r="H14820">
        <v>0.489837867770546</v>
      </c>
      <c r="I14820">
        <v>0.96083957126938102</v>
      </c>
      <c r="J14820">
        <v>0.82587360011061495</v>
      </c>
      <c r="K14820" t="s">
        <v>32850</v>
      </c>
      <c r="L14820">
        <v>3</v>
      </c>
      <c r="M14820" t="s">
        <v>2729</v>
      </c>
      <c r="N14820">
        <v>1</v>
      </c>
      <c r="O14820">
        <v>4.8764629388816603E-4</v>
      </c>
    </row>
    <row r="14821" spans="1:15">
      <c r="A14821" t="s">
        <v>16234</v>
      </c>
      <c r="B14821" t="s">
        <v>23513</v>
      </c>
      <c r="C14821" t="s">
        <v>16235</v>
      </c>
      <c r="D14821">
        <v>16</v>
      </c>
      <c r="E14821">
        <v>535</v>
      </c>
      <c r="F14821">
        <v>116</v>
      </c>
      <c r="G14821">
        <v>8124</v>
      </c>
      <c r="H14821">
        <v>3.7167642232585102E-3</v>
      </c>
      <c r="I14821">
        <v>8.6376068510507401E-2</v>
      </c>
      <c r="J14821">
        <v>8.2092867142389697E-2</v>
      </c>
      <c r="K14821" t="s">
        <v>32851</v>
      </c>
      <c r="L14821">
        <v>16</v>
      </c>
      <c r="M14821" t="s">
        <v>5133</v>
      </c>
      <c r="N14821">
        <v>0.13793103448275901</v>
      </c>
      <c r="O14821">
        <v>2.9906542056074799E-2</v>
      </c>
    </row>
    <row r="14822" spans="1:15">
      <c r="A14822" t="s">
        <v>16234</v>
      </c>
      <c r="B14822" t="s">
        <v>23518</v>
      </c>
      <c r="C14822" t="s">
        <v>16235</v>
      </c>
      <c r="D14822">
        <v>9</v>
      </c>
      <c r="E14822">
        <v>787</v>
      </c>
      <c r="F14822">
        <v>105</v>
      </c>
      <c r="G14822">
        <v>7393</v>
      </c>
      <c r="H14822">
        <v>0.800323346019163</v>
      </c>
      <c r="I14822">
        <v>1</v>
      </c>
      <c r="J14822">
        <v>0.966855260484069</v>
      </c>
      <c r="K14822" t="s">
        <v>32852</v>
      </c>
      <c r="L14822">
        <v>9</v>
      </c>
      <c r="M14822" t="s">
        <v>5133</v>
      </c>
      <c r="N14822">
        <v>8.5714285714285701E-2</v>
      </c>
      <c r="O14822">
        <v>1.143583227446E-2</v>
      </c>
    </row>
    <row r="14823" spans="1:15">
      <c r="A14823" t="s">
        <v>16234</v>
      </c>
      <c r="B14823" t="s">
        <v>23511</v>
      </c>
      <c r="C14823" t="s">
        <v>16235</v>
      </c>
      <c r="D14823">
        <v>86</v>
      </c>
      <c r="E14823">
        <v>6152</v>
      </c>
      <c r="F14823">
        <v>110</v>
      </c>
      <c r="G14823">
        <v>7804</v>
      </c>
      <c r="H14823">
        <v>0.61999883297924396</v>
      </c>
      <c r="I14823">
        <v>0.968912233598893</v>
      </c>
      <c r="J14823">
        <v>0.832812322140707</v>
      </c>
      <c r="K14823" t="s">
        <v>32853</v>
      </c>
      <c r="L14823">
        <v>86</v>
      </c>
      <c r="M14823" t="s">
        <v>5133</v>
      </c>
      <c r="N14823">
        <v>0.78181818181818197</v>
      </c>
      <c r="O14823">
        <v>1.39791937581274E-2</v>
      </c>
    </row>
    <row r="14824" spans="1:15">
      <c r="A14824" t="s">
        <v>16236</v>
      </c>
      <c r="B14824" t="s">
        <v>23511</v>
      </c>
      <c r="C14824" t="s">
        <v>16237</v>
      </c>
      <c r="D14824">
        <v>3</v>
      </c>
      <c r="E14824">
        <v>6152</v>
      </c>
      <c r="F14824">
        <v>3</v>
      </c>
      <c r="G14824">
        <v>7804</v>
      </c>
      <c r="H14824">
        <v>0.489837867770546</v>
      </c>
      <c r="I14824">
        <v>0.96083957126938102</v>
      </c>
      <c r="J14824">
        <v>0.82587360011061495</v>
      </c>
      <c r="K14824" t="s">
        <v>32854</v>
      </c>
      <c r="L14824">
        <v>3</v>
      </c>
      <c r="M14824" t="s">
        <v>5133</v>
      </c>
      <c r="N14824">
        <v>1</v>
      </c>
      <c r="O14824">
        <v>4.8764629388816603E-4</v>
      </c>
    </row>
    <row r="14825" spans="1:15">
      <c r="A14825" t="s">
        <v>16238</v>
      </c>
      <c r="B14825" t="s">
        <v>23511</v>
      </c>
      <c r="C14825" t="s">
        <v>16239</v>
      </c>
      <c r="D14825">
        <v>45</v>
      </c>
      <c r="E14825">
        <v>6152</v>
      </c>
      <c r="F14825">
        <v>61</v>
      </c>
      <c r="G14825">
        <v>7804</v>
      </c>
      <c r="H14825">
        <v>0.86927558910551195</v>
      </c>
      <c r="I14825">
        <v>1</v>
      </c>
      <c r="J14825">
        <v>0.85953329234717102</v>
      </c>
      <c r="K14825" t="s">
        <v>32855</v>
      </c>
      <c r="L14825">
        <v>45</v>
      </c>
      <c r="M14825" t="s">
        <v>5133</v>
      </c>
      <c r="N14825">
        <v>0.73770491803278704</v>
      </c>
      <c r="O14825">
        <v>7.3146944083225E-3</v>
      </c>
    </row>
    <row r="14826" spans="1:15">
      <c r="A14826" t="s">
        <v>16238</v>
      </c>
      <c r="B14826" t="s">
        <v>23518</v>
      </c>
      <c r="C14826" t="s">
        <v>16239</v>
      </c>
      <c r="D14826">
        <v>4</v>
      </c>
      <c r="E14826">
        <v>787</v>
      </c>
      <c r="F14826">
        <v>58</v>
      </c>
      <c r="G14826">
        <v>7393</v>
      </c>
      <c r="H14826">
        <v>0.87886585036018905</v>
      </c>
      <c r="I14826">
        <v>1</v>
      </c>
      <c r="J14826">
        <v>0.966855260484069</v>
      </c>
      <c r="K14826" t="s">
        <v>32856</v>
      </c>
      <c r="L14826">
        <v>4</v>
      </c>
      <c r="M14826" t="s">
        <v>5133</v>
      </c>
      <c r="N14826">
        <v>6.8965517241379296E-2</v>
      </c>
      <c r="O14826">
        <v>5.0825921219822103E-3</v>
      </c>
    </row>
    <row r="14827" spans="1:15">
      <c r="A14827" t="s">
        <v>16238</v>
      </c>
      <c r="B14827" t="s">
        <v>23513</v>
      </c>
      <c r="C14827" t="s">
        <v>16239</v>
      </c>
      <c r="D14827">
        <v>15</v>
      </c>
      <c r="E14827">
        <v>535</v>
      </c>
      <c r="F14827">
        <v>66</v>
      </c>
      <c r="G14827">
        <v>8124</v>
      </c>
      <c r="H14827" s="34">
        <v>1.81876055237934E-5</v>
      </c>
      <c r="I14827">
        <v>1.3090948122840001E-3</v>
      </c>
      <c r="J14827">
        <v>1.2441796478447999E-3</v>
      </c>
      <c r="K14827" t="s">
        <v>32857</v>
      </c>
      <c r="L14827">
        <v>15</v>
      </c>
      <c r="M14827" t="s">
        <v>5133</v>
      </c>
      <c r="N14827">
        <v>0.22727272727272699</v>
      </c>
      <c r="O14827">
        <v>2.80373831775701E-2</v>
      </c>
    </row>
    <row r="14828" spans="1:15">
      <c r="A14828" t="s">
        <v>16240</v>
      </c>
      <c r="B14828" t="s">
        <v>23518</v>
      </c>
      <c r="C14828" t="s">
        <v>16241</v>
      </c>
      <c r="D14828">
        <v>1</v>
      </c>
      <c r="E14828">
        <v>787</v>
      </c>
      <c r="F14828">
        <v>1</v>
      </c>
      <c r="G14828">
        <v>7393</v>
      </c>
      <c r="H14828">
        <v>0.106452049235764</v>
      </c>
      <c r="I14828">
        <v>0.63266972740240601</v>
      </c>
      <c r="J14828">
        <v>0.61170005408803896</v>
      </c>
      <c r="K14828" t="s">
        <v>24845</v>
      </c>
      <c r="L14828">
        <v>1</v>
      </c>
      <c r="M14828" t="s">
        <v>5133</v>
      </c>
      <c r="N14828">
        <v>1</v>
      </c>
      <c r="O14828">
        <v>1.27064803049555E-3</v>
      </c>
    </row>
    <row r="14829" spans="1:15">
      <c r="A14829" t="s">
        <v>16242</v>
      </c>
      <c r="B14829" t="s">
        <v>23511</v>
      </c>
      <c r="C14829" t="s">
        <v>16243</v>
      </c>
      <c r="D14829">
        <v>24</v>
      </c>
      <c r="E14829">
        <v>6152</v>
      </c>
      <c r="F14829">
        <v>26</v>
      </c>
      <c r="G14829">
        <v>7804</v>
      </c>
      <c r="H14829">
        <v>6.4454932733583298E-2</v>
      </c>
      <c r="I14829">
        <v>0.32608366534539002</v>
      </c>
      <c r="J14829">
        <v>0.280279766454956</v>
      </c>
      <c r="K14829" t="s">
        <v>32858</v>
      </c>
      <c r="L14829">
        <v>24</v>
      </c>
      <c r="M14829" t="s">
        <v>5133</v>
      </c>
      <c r="N14829">
        <v>0.92307692307692302</v>
      </c>
      <c r="O14829">
        <v>3.90117035110533E-3</v>
      </c>
    </row>
    <row r="14830" spans="1:15">
      <c r="A14830" t="s">
        <v>16242</v>
      </c>
      <c r="B14830" t="s">
        <v>23518</v>
      </c>
      <c r="C14830" t="s">
        <v>16243</v>
      </c>
      <c r="D14830">
        <v>1</v>
      </c>
      <c r="E14830">
        <v>787</v>
      </c>
      <c r="F14830">
        <v>27</v>
      </c>
      <c r="G14830">
        <v>7393</v>
      </c>
      <c r="H14830">
        <v>0.95238764931624598</v>
      </c>
      <c r="I14830">
        <v>1</v>
      </c>
      <c r="J14830">
        <v>0.966855260484069</v>
      </c>
      <c r="K14830" t="s">
        <v>23581</v>
      </c>
      <c r="L14830">
        <v>1</v>
      </c>
      <c r="M14830" t="s">
        <v>5133</v>
      </c>
      <c r="N14830">
        <v>3.7037037037037E-2</v>
      </c>
      <c r="O14830">
        <v>1.27064803049555E-3</v>
      </c>
    </row>
    <row r="14831" spans="1:15">
      <c r="A14831" t="s">
        <v>16244</v>
      </c>
      <c r="B14831" t="s">
        <v>23513</v>
      </c>
      <c r="C14831" t="s">
        <v>16245</v>
      </c>
      <c r="D14831">
        <v>1</v>
      </c>
      <c r="E14831">
        <v>535</v>
      </c>
      <c r="F14831">
        <v>24</v>
      </c>
      <c r="G14831">
        <v>8124</v>
      </c>
      <c r="H14831">
        <v>0.80550470903677196</v>
      </c>
      <c r="I14831">
        <v>0.99999999999997702</v>
      </c>
      <c r="J14831">
        <v>0.95041217501583097</v>
      </c>
      <c r="K14831" t="s">
        <v>32859</v>
      </c>
      <c r="L14831">
        <v>1</v>
      </c>
      <c r="M14831" t="s">
        <v>5133</v>
      </c>
      <c r="N14831">
        <v>4.1666666666666699E-2</v>
      </c>
      <c r="O14831">
        <v>1.8691588785046699E-3</v>
      </c>
    </row>
    <row r="14832" spans="1:15">
      <c r="A14832" t="s">
        <v>16244</v>
      </c>
      <c r="B14832" t="s">
        <v>23511</v>
      </c>
      <c r="C14832" t="s">
        <v>16245</v>
      </c>
      <c r="D14832">
        <v>23</v>
      </c>
      <c r="E14832">
        <v>6152</v>
      </c>
      <c r="F14832">
        <v>25</v>
      </c>
      <c r="G14832">
        <v>7804</v>
      </c>
      <c r="H14832">
        <v>7.6414432343673497E-2</v>
      </c>
      <c r="I14832">
        <v>0.36255425851733297</v>
      </c>
      <c r="J14832">
        <v>0.31162745547789</v>
      </c>
      <c r="K14832" t="s">
        <v>30644</v>
      </c>
      <c r="L14832">
        <v>23</v>
      </c>
      <c r="M14832" t="s">
        <v>5133</v>
      </c>
      <c r="N14832">
        <v>0.92</v>
      </c>
      <c r="O14832">
        <v>3.73862158647594E-3</v>
      </c>
    </row>
    <row r="14833" spans="1:15">
      <c r="A14833" t="s">
        <v>16244</v>
      </c>
      <c r="B14833" t="s">
        <v>23518</v>
      </c>
      <c r="C14833" t="s">
        <v>16245</v>
      </c>
      <c r="D14833">
        <v>1</v>
      </c>
      <c r="E14833">
        <v>787</v>
      </c>
      <c r="F14833">
        <v>5</v>
      </c>
      <c r="G14833">
        <v>7393</v>
      </c>
      <c r="H14833">
        <v>0.430466464429208</v>
      </c>
      <c r="I14833">
        <v>1</v>
      </c>
      <c r="J14833">
        <v>0.966855260484069</v>
      </c>
      <c r="K14833" t="s">
        <v>25615</v>
      </c>
      <c r="L14833">
        <v>1</v>
      </c>
      <c r="M14833" t="s">
        <v>5133</v>
      </c>
      <c r="N14833">
        <v>0.2</v>
      </c>
      <c r="O14833">
        <v>1.27064803049555E-3</v>
      </c>
    </row>
    <row r="14834" spans="1:15">
      <c r="A14834" t="s">
        <v>16246</v>
      </c>
      <c r="B14834" t="s">
        <v>23511</v>
      </c>
      <c r="C14834" t="s">
        <v>16247</v>
      </c>
      <c r="D14834">
        <v>1</v>
      </c>
      <c r="E14834">
        <v>6152</v>
      </c>
      <c r="F14834">
        <v>1</v>
      </c>
      <c r="G14834">
        <v>7804</v>
      </c>
      <c r="H14834">
        <v>0.788313685289595</v>
      </c>
      <c r="I14834">
        <v>0.968912233598893</v>
      </c>
      <c r="J14834">
        <v>0.832812322140707</v>
      </c>
      <c r="K14834" t="s">
        <v>32860</v>
      </c>
      <c r="L14834">
        <v>1</v>
      </c>
      <c r="M14834" t="s">
        <v>1463</v>
      </c>
      <c r="N14834">
        <v>1</v>
      </c>
      <c r="O14834">
        <v>1.6254876462938901E-4</v>
      </c>
    </row>
    <row r="14835" spans="1:15">
      <c r="A14835" t="s">
        <v>16248</v>
      </c>
      <c r="B14835" t="s">
        <v>23511</v>
      </c>
      <c r="C14835" t="s">
        <v>16249</v>
      </c>
      <c r="D14835">
        <v>1</v>
      </c>
      <c r="E14835">
        <v>6152</v>
      </c>
      <c r="F14835">
        <v>1</v>
      </c>
      <c r="G14835">
        <v>7804</v>
      </c>
      <c r="H14835">
        <v>0.788313685289595</v>
      </c>
      <c r="I14835">
        <v>0.968912233598893</v>
      </c>
      <c r="J14835">
        <v>0.832812322140707</v>
      </c>
      <c r="K14835" t="s">
        <v>32860</v>
      </c>
      <c r="L14835">
        <v>1</v>
      </c>
      <c r="M14835" t="s">
        <v>1463</v>
      </c>
      <c r="N14835">
        <v>1</v>
      </c>
      <c r="O14835">
        <v>1.6254876462938901E-4</v>
      </c>
    </row>
    <row r="14836" spans="1:15">
      <c r="A14836" t="s">
        <v>16250</v>
      </c>
      <c r="B14836" t="s">
        <v>23511</v>
      </c>
      <c r="C14836" t="s">
        <v>16251</v>
      </c>
      <c r="D14836">
        <v>456</v>
      </c>
      <c r="E14836">
        <v>6152</v>
      </c>
      <c r="F14836">
        <v>562</v>
      </c>
      <c r="G14836">
        <v>7804</v>
      </c>
      <c r="H14836">
        <v>8.9487214240317997E-2</v>
      </c>
      <c r="I14836">
        <v>0.40853420848785299</v>
      </c>
      <c r="J14836">
        <v>0.35114875325800998</v>
      </c>
      <c r="K14836" t="s">
        <v>32861</v>
      </c>
      <c r="L14836">
        <v>456</v>
      </c>
      <c r="M14836" t="s">
        <v>5133</v>
      </c>
      <c r="N14836">
        <v>0.81138790035587205</v>
      </c>
      <c r="O14836">
        <v>7.4122236671001304E-2</v>
      </c>
    </row>
    <row r="14837" spans="1:15">
      <c r="A14837" t="s">
        <v>16250</v>
      </c>
      <c r="B14837" t="s">
        <v>23513</v>
      </c>
      <c r="C14837" t="s">
        <v>16251</v>
      </c>
      <c r="D14837">
        <v>26</v>
      </c>
      <c r="E14837">
        <v>535</v>
      </c>
      <c r="F14837">
        <v>582</v>
      </c>
      <c r="G14837">
        <v>8124</v>
      </c>
      <c r="H14837">
        <v>0.99001815472424504</v>
      </c>
      <c r="I14837">
        <v>0.99999999999997702</v>
      </c>
      <c r="J14837">
        <v>0.95041217501583097</v>
      </c>
      <c r="K14837" t="s">
        <v>32862</v>
      </c>
      <c r="L14837">
        <v>26</v>
      </c>
      <c r="M14837" t="s">
        <v>5133</v>
      </c>
      <c r="N14837">
        <v>4.4673539518900303E-2</v>
      </c>
      <c r="O14837">
        <v>4.8598130841121502E-2</v>
      </c>
    </row>
    <row r="14838" spans="1:15">
      <c r="A14838" t="s">
        <v>16250</v>
      </c>
      <c r="B14838" t="s">
        <v>23518</v>
      </c>
      <c r="C14838" t="s">
        <v>16251</v>
      </c>
      <c r="D14838">
        <v>58</v>
      </c>
      <c r="E14838">
        <v>787</v>
      </c>
      <c r="F14838">
        <v>534</v>
      </c>
      <c r="G14838">
        <v>7393</v>
      </c>
      <c r="H14838">
        <v>0.45558933256675799</v>
      </c>
      <c r="I14838">
        <v>1</v>
      </c>
      <c r="J14838">
        <v>0.966855260484069</v>
      </c>
      <c r="K14838" t="s">
        <v>32863</v>
      </c>
      <c r="L14838">
        <v>58</v>
      </c>
      <c r="M14838" t="s">
        <v>5133</v>
      </c>
      <c r="N14838">
        <v>0.108614232209738</v>
      </c>
      <c r="O14838">
        <v>7.3697585768742094E-2</v>
      </c>
    </row>
    <row r="14839" spans="1:15">
      <c r="A14839" t="s">
        <v>16252</v>
      </c>
      <c r="B14839" t="s">
        <v>23511</v>
      </c>
      <c r="C14839" t="s">
        <v>16253</v>
      </c>
      <c r="D14839">
        <v>6</v>
      </c>
      <c r="E14839">
        <v>6152</v>
      </c>
      <c r="F14839">
        <v>8</v>
      </c>
      <c r="G14839">
        <v>7804</v>
      </c>
      <c r="H14839">
        <v>0.77072248517942499</v>
      </c>
      <c r="I14839">
        <v>0.968912233598893</v>
      </c>
      <c r="J14839">
        <v>0.832812322140707</v>
      </c>
      <c r="K14839" t="s">
        <v>32864</v>
      </c>
      <c r="L14839">
        <v>6</v>
      </c>
      <c r="M14839" t="s">
        <v>5133</v>
      </c>
      <c r="N14839">
        <v>0.75</v>
      </c>
      <c r="O14839">
        <v>9.7529258777633303E-4</v>
      </c>
    </row>
    <row r="14840" spans="1:15">
      <c r="A14840" t="s">
        <v>16252</v>
      </c>
      <c r="B14840" t="s">
        <v>23513</v>
      </c>
      <c r="C14840" t="s">
        <v>16253</v>
      </c>
      <c r="D14840">
        <v>2</v>
      </c>
      <c r="E14840">
        <v>535</v>
      </c>
      <c r="F14840">
        <v>8</v>
      </c>
      <c r="G14840">
        <v>8124</v>
      </c>
      <c r="H14840">
        <v>9.3045175391437404E-2</v>
      </c>
      <c r="I14840">
        <v>0.56952430364965301</v>
      </c>
      <c r="J14840">
        <v>0.54128283215605599</v>
      </c>
      <c r="K14840" t="s">
        <v>25056</v>
      </c>
      <c r="L14840">
        <v>2</v>
      </c>
      <c r="M14840" t="s">
        <v>5133</v>
      </c>
      <c r="N14840">
        <v>0.25</v>
      </c>
      <c r="O14840">
        <v>3.7383177570093499E-3</v>
      </c>
    </row>
    <row r="14841" spans="1:15">
      <c r="A14841" t="s">
        <v>16254</v>
      </c>
      <c r="B14841" t="s">
        <v>23511</v>
      </c>
      <c r="C14841" t="s">
        <v>16255</v>
      </c>
      <c r="D14841">
        <v>4</v>
      </c>
      <c r="E14841">
        <v>6152</v>
      </c>
      <c r="F14841">
        <v>6</v>
      </c>
      <c r="G14841">
        <v>7804</v>
      </c>
      <c r="H14841">
        <v>0.88632030892592895</v>
      </c>
      <c r="I14841">
        <v>1</v>
      </c>
      <c r="J14841">
        <v>0.85953329234717102</v>
      </c>
      <c r="K14841" t="s">
        <v>32865</v>
      </c>
      <c r="L14841">
        <v>4</v>
      </c>
      <c r="M14841" t="s">
        <v>5133</v>
      </c>
      <c r="N14841">
        <v>0.66666666666666696</v>
      </c>
      <c r="O14841">
        <v>6.5019505851755496E-4</v>
      </c>
    </row>
    <row r="14842" spans="1:15">
      <c r="A14842" t="s">
        <v>16254</v>
      </c>
      <c r="B14842" t="s">
        <v>23513</v>
      </c>
      <c r="C14842" t="s">
        <v>16255</v>
      </c>
      <c r="D14842">
        <v>2</v>
      </c>
      <c r="E14842">
        <v>535</v>
      </c>
      <c r="F14842">
        <v>6</v>
      </c>
      <c r="G14842">
        <v>8124</v>
      </c>
      <c r="H14842">
        <v>5.4382802179337199E-2</v>
      </c>
      <c r="I14842">
        <v>0.448760549738495</v>
      </c>
      <c r="J14842">
        <v>0.42650749013827299</v>
      </c>
      <c r="K14842" t="s">
        <v>25056</v>
      </c>
      <c r="L14842">
        <v>2</v>
      </c>
      <c r="M14842" t="s">
        <v>5133</v>
      </c>
      <c r="N14842">
        <v>0.33333333333333298</v>
      </c>
      <c r="O14842">
        <v>3.7383177570093499E-3</v>
      </c>
    </row>
    <row r="14843" spans="1:15">
      <c r="A14843" t="s">
        <v>16256</v>
      </c>
      <c r="B14843" t="s">
        <v>23511</v>
      </c>
      <c r="C14843" t="s">
        <v>16257</v>
      </c>
      <c r="D14843">
        <v>8</v>
      </c>
      <c r="E14843">
        <v>6152</v>
      </c>
      <c r="F14843">
        <v>8</v>
      </c>
      <c r="G14843">
        <v>7804</v>
      </c>
      <c r="H14843">
        <v>0.148995721685201</v>
      </c>
      <c r="I14843">
        <v>0.54611425167193095</v>
      </c>
      <c r="J14843">
        <v>0.46940338073728599</v>
      </c>
      <c r="K14843" t="s">
        <v>32866</v>
      </c>
      <c r="L14843">
        <v>8</v>
      </c>
      <c r="M14843" t="s">
        <v>2729</v>
      </c>
      <c r="N14843">
        <v>1</v>
      </c>
      <c r="O14843">
        <v>1.3003901170351099E-3</v>
      </c>
    </row>
    <row r="14844" spans="1:15">
      <c r="A14844" t="s">
        <v>16258</v>
      </c>
      <c r="B14844" t="s">
        <v>23513</v>
      </c>
      <c r="C14844" t="s">
        <v>16259</v>
      </c>
      <c r="D14844">
        <v>6</v>
      </c>
      <c r="E14844">
        <v>535</v>
      </c>
      <c r="F14844">
        <v>229</v>
      </c>
      <c r="G14844">
        <v>8124</v>
      </c>
      <c r="H14844">
        <v>0.99813884031494404</v>
      </c>
      <c r="I14844">
        <v>0.99999999999997702</v>
      </c>
      <c r="J14844">
        <v>0.95041217501583097</v>
      </c>
      <c r="K14844" t="s">
        <v>32140</v>
      </c>
      <c r="L14844">
        <v>6</v>
      </c>
      <c r="M14844" t="s">
        <v>5133</v>
      </c>
      <c r="N14844">
        <v>2.62008733624454E-2</v>
      </c>
      <c r="O14844">
        <v>1.1214953271028E-2</v>
      </c>
    </row>
    <row r="14845" spans="1:15">
      <c r="A14845" t="s">
        <v>16258</v>
      </c>
      <c r="B14845" t="s">
        <v>23518</v>
      </c>
      <c r="C14845" t="s">
        <v>16259</v>
      </c>
      <c r="D14845">
        <v>7</v>
      </c>
      <c r="E14845">
        <v>787</v>
      </c>
      <c r="F14845">
        <v>202</v>
      </c>
      <c r="G14845">
        <v>7393</v>
      </c>
      <c r="H14845">
        <v>0.999963005039049</v>
      </c>
      <c r="I14845">
        <v>1</v>
      </c>
      <c r="J14845">
        <v>0.966855260484069</v>
      </c>
      <c r="K14845" t="s">
        <v>32141</v>
      </c>
      <c r="L14845">
        <v>7</v>
      </c>
      <c r="M14845" t="s">
        <v>5133</v>
      </c>
      <c r="N14845">
        <v>3.4653465346534698E-2</v>
      </c>
      <c r="O14845">
        <v>8.8945362134688708E-3</v>
      </c>
    </row>
    <row r="14846" spans="1:15">
      <c r="A14846" t="s">
        <v>16258</v>
      </c>
      <c r="B14846" t="s">
        <v>23511</v>
      </c>
      <c r="C14846" t="s">
        <v>16259</v>
      </c>
      <c r="D14846">
        <v>207</v>
      </c>
      <c r="E14846">
        <v>6152</v>
      </c>
      <c r="F14846">
        <v>227</v>
      </c>
      <c r="G14846">
        <v>7804</v>
      </c>
      <c r="H14846" s="34">
        <v>3.4708599379928003E-7</v>
      </c>
      <c r="I14846" s="34">
        <v>1.28460962742628E-5</v>
      </c>
      <c r="J14846" s="34">
        <v>1.10416474244259E-5</v>
      </c>
      <c r="K14846" t="s">
        <v>32142</v>
      </c>
      <c r="L14846">
        <v>207</v>
      </c>
      <c r="M14846" t="s">
        <v>5133</v>
      </c>
      <c r="N14846">
        <v>0.91189427312775295</v>
      </c>
      <c r="O14846">
        <v>3.3647594278283503E-2</v>
      </c>
    </row>
    <row r="14847" spans="1:15">
      <c r="A14847" t="s">
        <v>16260</v>
      </c>
      <c r="B14847" t="s">
        <v>23511</v>
      </c>
      <c r="C14847" t="s">
        <v>16261</v>
      </c>
      <c r="D14847">
        <v>5</v>
      </c>
      <c r="E14847">
        <v>6152</v>
      </c>
      <c r="F14847">
        <v>6</v>
      </c>
      <c r="G14847">
        <v>7804</v>
      </c>
      <c r="H14847">
        <v>0.62665052091531404</v>
      </c>
      <c r="I14847">
        <v>0.968912233598893</v>
      </c>
      <c r="J14847">
        <v>0.832812322140707</v>
      </c>
      <c r="K14847" t="s">
        <v>26913</v>
      </c>
      <c r="L14847">
        <v>5</v>
      </c>
      <c r="M14847" t="s">
        <v>5133</v>
      </c>
      <c r="N14847">
        <v>0.83333333333333304</v>
      </c>
      <c r="O14847">
        <v>8.1274382314694405E-4</v>
      </c>
    </row>
    <row r="14848" spans="1:15">
      <c r="A14848" t="s">
        <v>16262</v>
      </c>
      <c r="B14848" t="s">
        <v>23511</v>
      </c>
      <c r="C14848" t="s">
        <v>16263</v>
      </c>
      <c r="D14848">
        <v>3</v>
      </c>
      <c r="E14848">
        <v>6152</v>
      </c>
      <c r="F14848">
        <v>3</v>
      </c>
      <c r="G14848">
        <v>7804</v>
      </c>
      <c r="H14848">
        <v>0.489837867770546</v>
      </c>
      <c r="I14848">
        <v>0.96083957126938102</v>
      </c>
      <c r="J14848">
        <v>0.82587360011061495</v>
      </c>
      <c r="K14848" t="s">
        <v>28592</v>
      </c>
      <c r="L14848">
        <v>3</v>
      </c>
      <c r="M14848" t="s">
        <v>5133</v>
      </c>
      <c r="N14848">
        <v>1</v>
      </c>
      <c r="O14848">
        <v>4.8764629388816603E-4</v>
      </c>
    </row>
    <row r="14849" spans="1:15">
      <c r="A14849" t="s">
        <v>16264</v>
      </c>
      <c r="B14849" t="s">
        <v>23518</v>
      </c>
      <c r="C14849" t="s">
        <v>16265</v>
      </c>
      <c r="D14849">
        <v>1</v>
      </c>
      <c r="E14849">
        <v>787</v>
      </c>
      <c r="F14849">
        <v>9</v>
      </c>
      <c r="G14849">
        <v>7393</v>
      </c>
      <c r="H14849">
        <v>0.63708190659863195</v>
      </c>
      <c r="I14849">
        <v>1</v>
      </c>
      <c r="J14849">
        <v>0.966855260484069</v>
      </c>
      <c r="K14849" t="s">
        <v>24200</v>
      </c>
      <c r="L14849">
        <v>1</v>
      </c>
      <c r="M14849" t="s">
        <v>5133</v>
      </c>
      <c r="N14849">
        <v>0.11111111111111099</v>
      </c>
      <c r="O14849">
        <v>1.27064803049555E-3</v>
      </c>
    </row>
    <row r="14850" spans="1:15">
      <c r="A14850" t="s">
        <v>16264</v>
      </c>
      <c r="B14850" t="s">
        <v>23511</v>
      </c>
      <c r="C14850" t="s">
        <v>16265</v>
      </c>
      <c r="D14850">
        <v>9</v>
      </c>
      <c r="E14850">
        <v>6152</v>
      </c>
      <c r="F14850">
        <v>10</v>
      </c>
      <c r="G14850">
        <v>7804</v>
      </c>
      <c r="H14850">
        <v>0.341392875758884</v>
      </c>
      <c r="I14850">
        <v>0.87709103910391695</v>
      </c>
      <c r="J14850">
        <v>0.75388894852919097</v>
      </c>
      <c r="K14850" t="s">
        <v>32867</v>
      </c>
      <c r="L14850">
        <v>9</v>
      </c>
      <c r="M14850" t="s">
        <v>5133</v>
      </c>
      <c r="N14850">
        <v>0.9</v>
      </c>
      <c r="O14850">
        <v>1.4629388816645001E-3</v>
      </c>
    </row>
    <row r="14851" spans="1:15">
      <c r="A14851" t="s">
        <v>16266</v>
      </c>
      <c r="B14851" t="s">
        <v>23511</v>
      </c>
      <c r="C14851" t="s">
        <v>16267</v>
      </c>
      <c r="D14851">
        <v>43</v>
      </c>
      <c r="E14851">
        <v>6152</v>
      </c>
      <c r="F14851">
        <v>46</v>
      </c>
      <c r="G14851">
        <v>7804</v>
      </c>
      <c r="H14851">
        <v>6.6446405191385501E-3</v>
      </c>
      <c r="I14851">
        <v>6.1969845252444103E-2</v>
      </c>
      <c r="J14851">
        <v>5.3265145116078001E-2</v>
      </c>
      <c r="K14851" t="s">
        <v>32868</v>
      </c>
      <c r="L14851">
        <v>43</v>
      </c>
      <c r="M14851" t="s">
        <v>5133</v>
      </c>
      <c r="N14851">
        <v>0.934782608695652</v>
      </c>
      <c r="O14851">
        <v>6.9895968790637201E-3</v>
      </c>
    </row>
    <row r="14852" spans="1:15">
      <c r="A14852" t="s">
        <v>16266</v>
      </c>
      <c r="B14852" t="s">
        <v>23518</v>
      </c>
      <c r="C14852" t="s">
        <v>16267</v>
      </c>
      <c r="D14852">
        <v>2</v>
      </c>
      <c r="E14852">
        <v>787</v>
      </c>
      <c r="F14852">
        <v>43</v>
      </c>
      <c r="G14852">
        <v>7393</v>
      </c>
      <c r="H14852">
        <v>0.95202783656463397</v>
      </c>
      <c r="I14852">
        <v>1</v>
      </c>
      <c r="J14852">
        <v>0.966855260484069</v>
      </c>
      <c r="K14852" t="s">
        <v>25622</v>
      </c>
      <c r="L14852">
        <v>2</v>
      </c>
      <c r="M14852" t="s">
        <v>5133</v>
      </c>
      <c r="N14852">
        <v>4.6511627906976702E-2</v>
      </c>
      <c r="O14852">
        <v>2.5412960609911099E-3</v>
      </c>
    </row>
    <row r="14853" spans="1:15">
      <c r="A14853" t="s">
        <v>16268</v>
      </c>
      <c r="B14853" t="s">
        <v>23511</v>
      </c>
      <c r="C14853" t="s">
        <v>16269</v>
      </c>
      <c r="D14853">
        <v>23</v>
      </c>
      <c r="E14853">
        <v>6152</v>
      </c>
      <c r="F14853">
        <v>24</v>
      </c>
      <c r="G14853">
        <v>7804</v>
      </c>
      <c r="H14853">
        <v>2.4541516180316102E-2</v>
      </c>
      <c r="I14853">
        <v>0.16617003218377699</v>
      </c>
      <c r="J14853">
        <v>0.14282867485235801</v>
      </c>
      <c r="K14853" t="s">
        <v>32869</v>
      </c>
      <c r="L14853">
        <v>23</v>
      </c>
      <c r="M14853" t="s">
        <v>5133</v>
      </c>
      <c r="N14853">
        <v>0.95833333333333304</v>
      </c>
      <c r="O14853">
        <v>3.73862158647594E-3</v>
      </c>
    </row>
    <row r="14854" spans="1:15">
      <c r="A14854" t="s">
        <v>16270</v>
      </c>
      <c r="B14854" t="s">
        <v>23511</v>
      </c>
      <c r="C14854" t="s">
        <v>16271</v>
      </c>
      <c r="D14854">
        <v>8</v>
      </c>
      <c r="E14854">
        <v>6152</v>
      </c>
      <c r="F14854">
        <v>9</v>
      </c>
      <c r="G14854">
        <v>7804</v>
      </c>
      <c r="H14854">
        <v>0.40157748897504503</v>
      </c>
      <c r="I14854">
        <v>0.91525479399875698</v>
      </c>
      <c r="J14854">
        <v>0.78669196642228301</v>
      </c>
      <c r="K14854" t="s">
        <v>32870</v>
      </c>
      <c r="L14854">
        <v>8</v>
      </c>
      <c r="M14854" t="s">
        <v>5133</v>
      </c>
      <c r="N14854">
        <v>0.88888888888888895</v>
      </c>
      <c r="O14854">
        <v>1.3003901170351099E-3</v>
      </c>
    </row>
    <row r="14855" spans="1:15">
      <c r="A14855" t="s">
        <v>16272</v>
      </c>
      <c r="B14855" t="s">
        <v>23511</v>
      </c>
      <c r="C14855" t="s">
        <v>16273</v>
      </c>
      <c r="D14855">
        <v>1</v>
      </c>
      <c r="E14855">
        <v>6152</v>
      </c>
      <c r="F14855">
        <v>1</v>
      </c>
      <c r="G14855">
        <v>7804</v>
      </c>
      <c r="H14855">
        <v>0.788313685289595</v>
      </c>
      <c r="I14855">
        <v>0.968912233598893</v>
      </c>
      <c r="J14855">
        <v>0.832812322140707</v>
      </c>
      <c r="K14855" t="s">
        <v>26453</v>
      </c>
      <c r="L14855">
        <v>1</v>
      </c>
      <c r="M14855" t="s">
        <v>5133</v>
      </c>
      <c r="N14855">
        <v>1</v>
      </c>
      <c r="O14855">
        <v>1.6254876462938901E-4</v>
      </c>
    </row>
    <row r="14856" spans="1:15">
      <c r="A14856" t="s">
        <v>16274</v>
      </c>
      <c r="B14856" t="s">
        <v>23513</v>
      </c>
      <c r="C14856" t="s">
        <v>16275</v>
      </c>
      <c r="D14856">
        <v>12</v>
      </c>
      <c r="E14856">
        <v>535</v>
      </c>
      <c r="F14856">
        <v>118</v>
      </c>
      <c r="G14856">
        <v>8124</v>
      </c>
      <c r="H14856">
        <v>8.7290252647467106E-2</v>
      </c>
      <c r="I14856">
        <v>0.55475428558497497</v>
      </c>
      <c r="J14856">
        <v>0.52724522716218203</v>
      </c>
      <c r="K14856" t="s">
        <v>27794</v>
      </c>
      <c r="L14856">
        <v>12</v>
      </c>
      <c r="M14856" t="s">
        <v>5133</v>
      </c>
      <c r="N14856">
        <v>0.101694915254237</v>
      </c>
      <c r="O14856">
        <v>2.2429906542056101E-2</v>
      </c>
    </row>
    <row r="14857" spans="1:15">
      <c r="A14857" t="s">
        <v>16274</v>
      </c>
      <c r="B14857" t="s">
        <v>23518</v>
      </c>
      <c r="C14857" t="s">
        <v>16275</v>
      </c>
      <c r="D14857">
        <v>6</v>
      </c>
      <c r="E14857">
        <v>787</v>
      </c>
      <c r="F14857">
        <v>95</v>
      </c>
      <c r="G14857">
        <v>7393</v>
      </c>
      <c r="H14857">
        <v>0.94790396679650601</v>
      </c>
      <c r="I14857">
        <v>1</v>
      </c>
      <c r="J14857">
        <v>0.966855260484069</v>
      </c>
      <c r="K14857" t="s">
        <v>32871</v>
      </c>
      <c r="L14857">
        <v>6</v>
      </c>
      <c r="M14857" t="s">
        <v>5133</v>
      </c>
      <c r="N14857">
        <v>6.3157894736842093E-2</v>
      </c>
      <c r="O14857">
        <v>7.6238881829733202E-3</v>
      </c>
    </row>
    <row r="14858" spans="1:15">
      <c r="A14858" t="s">
        <v>16274</v>
      </c>
      <c r="B14858" t="s">
        <v>23511</v>
      </c>
      <c r="C14858" t="s">
        <v>16275</v>
      </c>
      <c r="D14858">
        <v>86</v>
      </c>
      <c r="E14858">
        <v>6152</v>
      </c>
      <c r="F14858">
        <v>108</v>
      </c>
      <c r="G14858">
        <v>7804</v>
      </c>
      <c r="H14858">
        <v>0.474627617740501</v>
      </c>
      <c r="I14858">
        <v>0.96083957126938102</v>
      </c>
      <c r="J14858">
        <v>0.82587360011061495</v>
      </c>
      <c r="K14858" t="s">
        <v>32872</v>
      </c>
      <c r="L14858">
        <v>86</v>
      </c>
      <c r="M14858" t="s">
        <v>5133</v>
      </c>
      <c r="N14858">
        <v>0.79629629629629595</v>
      </c>
      <c r="O14858">
        <v>1.39791937581274E-2</v>
      </c>
    </row>
    <row r="14859" spans="1:15">
      <c r="A14859" t="s">
        <v>16276</v>
      </c>
      <c r="B14859" t="s">
        <v>23511</v>
      </c>
      <c r="C14859" t="s">
        <v>16277</v>
      </c>
      <c r="D14859">
        <v>13</v>
      </c>
      <c r="E14859">
        <v>6152</v>
      </c>
      <c r="F14859">
        <v>14</v>
      </c>
      <c r="G14859">
        <v>7804</v>
      </c>
      <c r="H14859">
        <v>0.17010059500559399</v>
      </c>
      <c r="I14859">
        <v>0.60434513093831699</v>
      </c>
      <c r="J14859">
        <v>0.51945476010939395</v>
      </c>
      <c r="K14859" t="s">
        <v>24419</v>
      </c>
      <c r="L14859">
        <v>13</v>
      </c>
      <c r="M14859" t="s">
        <v>5133</v>
      </c>
      <c r="N14859">
        <v>0.92857142857142905</v>
      </c>
      <c r="O14859">
        <v>2.1131339401820499E-3</v>
      </c>
    </row>
    <row r="14860" spans="1:15">
      <c r="A14860" t="s">
        <v>16278</v>
      </c>
      <c r="B14860" t="s">
        <v>23511</v>
      </c>
      <c r="C14860" t="s">
        <v>16279</v>
      </c>
      <c r="D14860">
        <v>17</v>
      </c>
      <c r="E14860">
        <v>6152</v>
      </c>
      <c r="F14860">
        <v>17</v>
      </c>
      <c r="G14860">
        <v>7804</v>
      </c>
      <c r="H14860">
        <v>1.74521329404927E-2</v>
      </c>
      <c r="I14860">
        <v>0.12727129540677801</v>
      </c>
      <c r="J14860">
        <v>0.109393915562278</v>
      </c>
      <c r="K14860" t="s">
        <v>24433</v>
      </c>
      <c r="L14860">
        <v>17</v>
      </c>
      <c r="M14860" t="s">
        <v>5133</v>
      </c>
      <c r="N14860">
        <v>1</v>
      </c>
      <c r="O14860">
        <v>2.7633289986996102E-3</v>
      </c>
    </row>
    <row r="14861" spans="1:15">
      <c r="A14861" t="s">
        <v>16280</v>
      </c>
      <c r="B14861" t="s">
        <v>23511</v>
      </c>
      <c r="C14861" t="s">
        <v>16281</v>
      </c>
      <c r="D14861">
        <v>2</v>
      </c>
      <c r="E14861">
        <v>6152</v>
      </c>
      <c r="F14861">
        <v>2</v>
      </c>
      <c r="G14861">
        <v>7804</v>
      </c>
      <c r="H14861">
        <v>0.62141708038142995</v>
      </c>
      <c r="I14861">
        <v>0.968912233598893</v>
      </c>
      <c r="J14861">
        <v>0.832812322140707</v>
      </c>
      <c r="K14861" t="s">
        <v>30911</v>
      </c>
      <c r="L14861">
        <v>2</v>
      </c>
      <c r="M14861" t="s">
        <v>5133</v>
      </c>
      <c r="N14861">
        <v>1</v>
      </c>
      <c r="O14861">
        <v>3.2509752925877802E-4</v>
      </c>
    </row>
    <row r="14862" spans="1:15">
      <c r="A14862" t="s">
        <v>16282</v>
      </c>
      <c r="B14862" t="s">
        <v>23511</v>
      </c>
      <c r="C14862" t="s">
        <v>16283</v>
      </c>
      <c r="D14862">
        <v>15</v>
      </c>
      <c r="E14862">
        <v>6152</v>
      </c>
      <c r="F14862">
        <v>15</v>
      </c>
      <c r="G14862">
        <v>7804</v>
      </c>
      <c r="H14862">
        <v>2.8113485006614501E-2</v>
      </c>
      <c r="I14862">
        <v>0.182450402036994</v>
      </c>
      <c r="J14862">
        <v>0.156822194752923</v>
      </c>
      <c r="K14862" t="s">
        <v>26918</v>
      </c>
      <c r="L14862">
        <v>15</v>
      </c>
      <c r="M14862" t="s">
        <v>5133</v>
      </c>
      <c r="N14862">
        <v>1</v>
      </c>
      <c r="O14862">
        <v>2.4382314694408299E-3</v>
      </c>
    </row>
    <row r="14863" spans="1:15">
      <c r="A14863" t="s">
        <v>16284</v>
      </c>
      <c r="B14863" t="s">
        <v>23511</v>
      </c>
      <c r="C14863" t="s">
        <v>16285</v>
      </c>
      <c r="D14863">
        <v>3</v>
      </c>
      <c r="E14863">
        <v>6152</v>
      </c>
      <c r="F14863">
        <v>3</v>
      </c>
      <c r="G14863">
        <v>7804</v>
      </c>
      <c r="H14863">
        <v>0.489837867770546</v>
      </c>
      <c r="I14863">
        <v>0.96083957126938102</v>
      </c>
      <c r="J14863">
        <v>0.82587360011061495</v>
      </c>
      <c r="K14863" t="s">
        <v>32873</v>
      </c>
      <c r="L14863">
        <v>3</v>
      </c>
      <c r="M14863" t="s">
        <v>5133</v>
      </c>
      <c r="N14863">
        <v>1</v>
      </c>
      <c r="O14863">
        <v>4.8764629388816603E-4</v>
      </c>
    </row>
    <row r="14864" spans="1:15">
      <c r="A14864" t="s">
        <v>16286</v>
      </c>
      <c r="B14864" t="s">
        <v>23511</v>
      </c>
      <c r="C14864" t="s">
        <v>16287</v>
      </c>
      <c r="D14864">
        <v>19</v>
      </c>
      <c r="E14864">
        <v>6152</v>
      </c>
      <c r="F14864">
        <v>19</v>
      </c>
      <c r="G14864">
        <v>7804</v>
      </c>
      <c r="H14864">
        <v>1.08323398552968E-2</v>
      </c>
      <c r="I14864">
        <v>8.7990417388941602E-2</v>
      </c>
      <c r="J14864">
        <v>7.5630693153318704E-2</v>
      </c>
      <c r="K14864" t="s">
        <v>32874</v>
      </c>
      <c r="L14864">
        <v>19</v>
      </c>
      <c r="M14864" t="s">
        <v>5133</v>
      </c>
      <c r="N14864">
        <v>1</v>
      </c>
      <c r="O14864">
        <v>3.0884265279583901E-3</v>
      </c>
    </row>
    <row r="14865" spans="1:15">
      <c r="A14865" t="s">
        <v>16288</v>
      </c>
      <c r="B14865" t="s">
        <v>23511</v>
      </c>
      <c r="C14865" t="s">
        <v>16289</v>
      </c>
      <c r="D14865">
        <v>4</v>
      </c>
      <c r="E14865">
        <v>6152</v>
      </c>
      <c r="F14865">
        <v>4</v>
      </c>
      <c r="G14865">
        <v>7804</v>
      </c>
      <c r="H14865">
        <v>0.38610601832086699</v>
      </c>
      <c r="I14865">
        <v>0.90829480295553899</v>
      </c>
      <c r="J14865">
        <v>0.78070962240619901</v>
      </c>
      <c r="K14865" t="s">
        <v>27761</v>
      </c>
      <c r="L14865">
        <v>4</v>
      </c>
      <c r="M14865" t="s">
        <v>5133</v>
      </c>
      <c r="N14865">
        <v>1</v>
      </c>
      <c r="O14865">
        <v>6.5019505851755496E-4</v>
      </c>
    </row>
    <row r="14866" spans="1:15">
      <c r="A14866" t="s">
        <v>16290</v>
      </c>
      <c r="B14866" t="s">
        <v>23511</v>
      </c>
      <c r="C14866" t="s">
        <v>16291</v>
      </c>
      <c r="D14866">
        <v>1</v>
      </c>
      <c r="E14866">
        <v>6152</v>
      </c>
      <c r="F14866">
        <v>1</v>
      </c>
      <c r="G14866">
        <v>7804</v>
      </c>
      <c r="H14866">
        <v>0.788313685289595</v>
      </c>
      <c r="I14866">
        <v>0.968912233598893</v>
      </c>
      <c r="J14866">
        <v>0.832812322140707</v>
      </c>
      <c r="K14866" t="s">
        <v>31510</v>
      </c>
      <c r="L14866">
        <v>1</v>
      </c>
      <c r="M14866" t="s">
        <v>5133</v>
      </c>
      <c r="N14866">
        <v>1</v>
      </c>
      <c r="O14866">
        <v>1.6254876462938901E-4</v>
      </c>
    </row>
    <row r="14867" spans="1:15">
      <c r="A14867" t="s">
        <v>16292</v>
      </c>
      <c r="B14867" t="s">
        <v>23511</v>
      </c>
      <c r="C14867" t="s">
        <v>16293</v>
      </c>
      <c r="D14867">
        <v>3</v>
      </c>
      <c r="E14867">
        <v>6152</v>
      </c>
      <c r="F14867">
        <v>3</v>
      </c>
      <c r="G14867">
        <v>7804</v>
      </c>
      <c r="H14867">
        <v>0.489837867770546</v>
      </c>
      <c r="I14867">
        <v>0.96083957126938102</v>
      </c>
      <c r="J14867">
        <v>0.82587360011061495</v>
      </c>
      <c r="K14867" t="s">
        <v>25202</v>
      </c>
      <c r="L14867">
        <v>3</v>
      </c>
      <c r="M14867" t="s">
        <v>5133</v>
      </c>
      <c r="N14867">
        <v>1</v>
      </c>
      <c r="O14867">
        <v>4.8764629388816603E-4</v>
      </c>
    </row>
    <row r="14868" spans="1:15">
      <c r="A14868" t="s">
        <v>16294</v>
      </c>
      <c r="B14868" t="s">
        <v>23511</v>
      </c>
      <c r="C14868" t="s">
        <v>16295</v>
      </c>
      <c r="D14868">
        <v>26</v>
      </c>
      <c r="E14868">
        <v>6152</v>
      </c>
      <c r="F14868">
        <v>28</v>
      </c>
      <c r="G14868">
        <v>7804</v>
      </c>
      <c r="H14868">
        <v>4.5557465162545399E-2</v>
      </c>
      <c r="I14868">
        <v>0.25239912466249798</v>
      </c>
      <c r="J14868">
        <v>0.21694545060670101</v>
      </c>
      <c r="K14868" t="s">
        <v>32875</v>
      </c>
      <c r="L14868">
        <v>26</v>
      </c>
      <c r="M14868" t="s">
        <v>5133</v>
      </c>
      <c r="N14868">
        <v>0.92857142857142905</v>
      </c>
      <c r="O14868">
        <v>4.2262678803641103E-3</v>
      </c>
    </row>
    <row r="14869" spans="1:15">
      <c r="A14869" t="s">
        <v>16294</v>
      </c>
      <c r="B14869" t="s">
        <v>23513</v>
      </c>
      <c r="C14869" t="s">
        <v>16295</v>
      </c>
      <c r="D14869">
        <v>2</v>
      </c>
      <c r="E14869">
        <v>535</v>
      </c>
      <c r="F14869">
        <v>28</v>
      </c>
      <c r="G14869">
        <v>8124</v>
      </c>
      <c r="H14869">
        <v>0.55889928712021897</v>
      </c>
      <c r="I14869">
        <v>0.99999999999997702</v>
      </c>
      <c r="J14869">
        <v>0.95041217501583097</v>
      </c>
      <c r="K14869" t="s">
        <v>27184</v>
      </c>
      <c r="L14869">
        <v>2</v>
      </c>
      <c r="M14869" t="s">
        <v>5133</v>
      </c>
      <c r="N14869">
        <v>7.1428571428571397E-2</v>
      </c>
      <c r="O14869">
        <v>3.7383177570093499E-3</v>
      </c>
    </row>
    <row r="14870" spans="1:15">
      <c r="A14870" t="s">
        <v>16296</v>
      </c>
      <c r="B14870" t="s">
        <v>23511</v>
      </c>
      <c r="C14870" t="s">
        <v>16297</v>
      </c>
      <c r="D14870">
        <v>1</v>
      </c>
      <c r="E14870">
        <v>6152</v>
      </c>
      <c r="F14870">
        <v>1</v>
      </c>
      <c r="G14870">
        <v>7804</v>
      </c>
      <c r="H14870">
        <v>0.788313685289595</v>
      </c>
      <c r="I14870">
        <v>0.968912233598893</v>
      </c>
      <c r="J14870">
        <v>0.832812322140707</v>
      </c>
      <c r="K14870" t="s">
        <v>32876</v>
      </c>
      <c r="L14870">
        <v>1</v>
      </c>
      <c r="M14870" t="s">
        <v>5133</v>
      </c>
      <c r="N14870">
        <v>1</v>
      </c>
      <c r="O14870">
        <v>1.6254876462938901E-4</v>
      </c>
    </row>
    <row r="14871" spans="1:15">
      <c r="A14871" t="s">
        <v>16298</v>
      </c>
      <c r="B14871" t="s">
        <v>23511</v>
      </c>
      <c r="C14871" t="s">
        <v>16299</v>
      </c>
      <c r="D14871">
        <v>2</v>
      </c>
      <c r="E14871">
        <v>6152</v>
      </c>
      <c r="F14871">
        <v>3</v>
      </c>
      <c r="G14871">
        <v>7804</v>
      </c>
      <c r="H14871">
        <v>0.88457550560319997</v>
      </c>
      <c r="I14871">
        <v>1</v>
      </c>
      <c r="J14871">
        <v>0.85953329234717102</v>
      </c>
      <c r="K14871" t="s">
        <v>32877</v>
      </c>
      <c r="L14871">
        <v>2</v>
      </c>
      <c r="M14871" t="s">
        <v>1463</v>
      </c>
      <c r="N14871">
        <v>0.66666666666666696</v>
      </c>
      <c r="O14871">
        <v>3.2509752925877802E-4</v>
      </c>
    </row>
    <row r="14872" spans="1:15">
      <c r="A14872" t="s">
        <v>16300</v>
      </c>
      <c r="B14872" t="s">
        <v>23511</v>
      </c>
      <c r="C14872" t="s">
        <v>16301</v>
      </c>
      <c r="D14872">
        <v>14</v>
      </c>
      <c r="E14872">
        <v>6152</v>
      </c>
      <c r="F14872">
        <v>15</v>
      </c>
      <c r="G14872">
        <v>7804</v>
      </c>
      <c r="H14872">
        <v>0.141611718708783</v>
      </c>
      <c r="I14872">
        <v>0.54611425167193095</v>
      </c>
      <c r="J14872">
        <v>0.46940338073728599</v>
      </c>
      <c r="K14872" t="s">
        <v>32878</v>
      </c>
      <c r="L14872">
        <v>14</v>
      </c>
      <c r="M14872" t="s">
        <v>5133</v>
      </c>
      <c r="N14872">
        <v>0.93333333333333302</v>
      </c>
      <c r="O14872">
        <v>2.2756827048114399E-3</v>
      </c>
    </row>
    <row r="14873" spans="1:15">
      <c r="A14873" t="s">
        <v>16300</v>
      </c>
      <c r="B14873" t="s">
        <v>23518</v>
      </c>
      <c r="C14873" t="s">
        <v>16301</v>
      </c>
      <c r="D14873">
        <v>1</v>
      </c>
      <c r="E14873">
        <v>787</v>
      </c>
      <c r="F14873">
        <v>5</v>
      </c>
      <c r="G14873">
        <v>7393</v>
      </c>
      <c r="H14873">
        <v>0.430466464429208</v>
      </c>
      <c r="I14873">
        <v>1</v>
      </c>
      <c r="J14873">
        <v>0.966855260484069</v>
      </c>
      <c r="K14873" t="s">
        <v>26648</v>
      </c>
      <c r="L14873">
        <v>1</v>
      </c>
      <c r="M14873" t="s">
        <v>5133</v>
      </c>
      <c r="N14873">
        <v>0.2</v>
      </c>
      <c r="O14873">
        <v>1.27064803049555E-3</v>
      </c>
    </row>
    <row r="14874" spans="1:15">
      <c r="A14874" t="s">
        <v>16302</v>
      </c>
      <c r="B14874" t="s">
        <v>23513</v>
      </c>
      <c r="C14874" t="s">
        <v>16303</v>
      </c>
      <c r="D14874">
        <v>2</v>
      </c>
      <c r="E14874">
        <v>535</v>
      </c>
      <c r="F14874">
        <v>39</v>
      </c>
      <c r="G14874">
        <v>8124</v>
      </c>
      <c r="H14874">
        <v>0.73762186761452897</v>
      </c>
      <c r="I14874">
        <v>0.99999999999997702</v>
      </c>
      <c r="J14874">
        <v>0.95041217501583097</v>
      </c>
      <c r="K14874" t="s">
        <v>25082</v>
      </c>
      <c r="L14874">
        <v>2</v>
      </c>
      <c r="M14874" t="s">
        <v>5133</v>
      </c>
      <c r="N14874">
        <v>5.1282051282051301E-2</v>
      </c>
      <c r="O14874">
        <v>3.7383177570093499E-3</v>
      </c>
    </row>
    <row r="14875" spans="1:15">
      <c r="A14875" t="s">
        <v>16302</v>
      </c>
      <c r="B14875" t="s">
        <v>23511</v>
      </c>
      <c r="C14875" t="s">
        <v>16303</v>
      </c>
      <c r="D14875">
        <v>31</v>
      </c>
      <c r="E14875">
        <v>6152</v>
      </c>
      <c r="F14875">
        <v>34</v>
      </c>
      <c r="G14875">
        <v>7804</v>
      </c>
      <c r="H14875">
        <v>5.0817657703694702E-2</v>
      </c>
      <c r="I14875">
        <v>0.27640875143252702</v>
      </c>
      <c r="J14875">
        <v>0.23758252415237099</v>
      </c>
      <c r="K14875" t="s">
        <v>32879</v>
      </c>
      <c r="L14875">
        <v>31</v>
      </c>
      <c r="M14875" t="s">
        <v>5133</v>
      </c>
      <c r="N14875">
        <v>0.91176470588235303</v>
      </c>
      <c r="O14875">
        <v>5.0390117035110501E-3</v>
      </c>
    </row>
    <row r="14876" spans="1:15">
      <c r="A14876" t="s">
        <v>16302</v>
      </c>
      <c r="B14876" t="s">
        <v>23518</v>
      </c>
      <c r="C14876" t="s">
        <v>16303</v>
      </c>
      <c r="D14876">
        <v>1</v>
      </c>
      <c r="E14876">
        <v>787</v>
      </c>
      <c r="F14876">
        <v>33</v>
      </c>
      <c r="G14876">
        <v>7393</v>
      </c>
      <c r="H14876">
        <v>0.975835222221483</v>
      </c>
      <c r="I14876">
        <v>1</v>
      </c>
      <c r="J14876">
        <v>0.966855260484069</v>
      </c>
      <c r="K14876" t="s">
        <v>24233</v>
      </c>
      <c r="L14876">
        <v>1</v>
      </c>
      <c r="M14876" t="s">
        <v>5133</v>
      </c>
      <c r="N14876">
        <v>3.03030303030303E-2</v>
      </c>
      <c r="O14876">
        <v>1.27064803049555E-3</v>
      </c>
    </row>
    <row r="14877" spans="1:15">
      <c r="A14877" t="s">
        <v>16304</v>
      </c>
      <c r="B14877" t="s">
        <v>23513</v>
      </c>
      <c r="C14877" t="s">
        <v>16305</v>
      </c>
      <c r="D14877">
        <v>2</v>
      </c>
      <c r="E14877">
        <v>535</v>
      </c>
      <c r="F14877">
        <v>31</v>
      </c>
      <c r="G14877">
        <v>8124</v>
      </c>
      <c r="H14877">
        <v>0.61501687753867296</v>
      </c>
      <c r="I14877">
        <v>0.99999999999997702</v>
      </c>
      <c r="J14877">
        <v>0.95041217501583097</v>
      </c>
      <c r="K14877" t="s">
        <v>25082</v>
      </c>
      <c r="L14877">
        <v>2</v>
      </c>
      <c r="M14877" t="s">
        <v>5133</v>
      </c>
      <c r="N14877">
        <v>6.4516129032258104E-2</v>
      </c>
      <c r="O14877">
        <v>3.7383177570093499E-3</v>
      </c>
    </row>
    <row r="14878" spans="1:15">
      <c r="A14878" t="s">
        <v>16304</v>
      </c>
      <c r="B14878" t="s">
        <v>23511</v>
      </c>
      <c r="C14878" t="s">
        <v>16305</v>
      </c>
      <c r="D14878">
        <v>24</v>
      </c>
      <c r="E14878">
        <v>6152</v>
      </c>
      <c r="F14878">
        <v>27</v>
      </c>
      <c r="G14878">
        <v>7804</v>
      </c>
      <c r="H14878">
        <v>0.14612948921195401</v>
      </c>
      <c r="I14878">
        <v>0.54611425167193095</v>
      </c>
      <c r="J14878">
        <v>0.46940338073728599</v>
      </c>
      <c r="K14878" t="s">
        <v>32880</v>
      </c>
      <c r="L14878">
        <v>24</v>
      </c>
      <c r="M14878" t="s">
        <v>5133</v>
      </c>
      <c r="N14878">
        <v>0.88888888888888895</v>
      </c>
      <c r="O14878">
        <v>3.90117035110533E-3</v>
      </c>
    </row>
    <row r="14879" spans="1:15">
      <c r="A14879" t="s">
        <v>16304</v>
      </c>
      <c r="B14879" t="s">
        <v>23518</v>
      </c>
      <c r="C14879" t="s">
        <v>16305</v>
      </c>
      <c r="D14879">
        <v>1</v>
      </c>
      <c r="E14879">
        <v>787</v>
      </c>
      <c r="F14879">
        <v>27</v>
      </c>
      <c r="G14879">
        <v>7393</v>
      </c>
      <c r="H14879">
        <v>0.95238764931624598</v>
      </c>
      <c r="I14879">
        <v>1</v>
      </c>
      <c r="J14879">
        <v>0.966855260484069</v>
      </c>
      <c r="K14879" t="s">
        <v>24233</v>
      </c>
      <c r="L14879">
        <v>1</v>
      </c>
      <c r="M14879" t="s">
        <v>5133</v>
      </c>
      <c r="N14879">
        <v>3.7037037037037E-2</v>
      </c>
      <c r="O14879">
        <v>1.27064803049555E-3</v>
      </c>
    </row>
    <row r="14880" spans="1:15">
      <c r="A14880" t="s">
        <v>16306</v>
      </c>
      <c r="B14880" t="s">
        <v>23511</v>
      </c>
      <c r="C14880" t="s">
        <v>16307</v>
      </c>
      <c r="D14880">
        <v>3</v>
      </c>
      <c r="E14880">
        <v>6152</v>
      </c>
      <c r="F14880">
        <v>4</v>
      </c>
      <c r="G14880">
        <v>7804</v>
      </c>
      <c r="H14880">
        <v>0.80103341611958101</v>
      </c>
      <c r="I14880">
        <v>0.968912233598893</v>
      </c>
      <c r="J14880">
        <v>0.832812322140707</v>
      </c>
      <c r="K14880" t="s">
        <v>24111</v>
      </c>
      <c r="L14880">
        <v>3</v>
      </c>
      <c r="M14880" t="s">
        <v>5133</v>
      </c>
      <c r="N14880">
        <v>0.75</v>
      </c>
      <c r="O14880">
        <v>4.8764629388816603E-4</v>
      </c>
    </row>
    <row r="14881" spans="1:15">
      <c r="A14881" t="s">
        <v>16308</v>
      </c>
      <c r="B14881" t="s">
        <v>23511</v>
      </c>
      <c r="C14881" t="s">
        <v>16309</v>
      </c>
      <c r="D14881">
        <v>273</v>
      </c>
      <c r="E14881">
        <v>6152</v>
      </c>
      <c r="F14881">
        <v>311</v>
      </c>
      <c r="G14881">
        <v>7804</v>
      </c>
      <c r="H14881" s="34">
        <v>2.1039088846091799E-5</v>
      </c>
      <c r="I14881">
        <v>5.3110212740967503E-4</v>
      </c>
      <c r="J14881">
        <v>4.5649996014502498E-4</v>
      </c>
      <c r="K14881" t="s">
        <v>32881</v>
      </c>
      <c r="L14881">
        <v>273</v>
      </c>
      <c r="M14881" t="s">
        <v>1463</v>
      </c>
      <c r="N14881">
        <v>0.87781350482315101</v>
      </c>
      <c r="O14881">
        <v>4.4375812743823101E-2</v>
      </c>
    </row>
    <row r="14882" spans="1:15">
      <c r="A14882" t="s">
        <v>16308</v>
      </c>
      <c r="B14882" t="s">
        <v>23518</v>
      </c>
      <c r="C14882" t="s">
        <v>16309</v>
      </c>
      <c r="D14882">
        <v>5</v>
      </c>
      <c r="E14882">
        <v>787</v>
      </c>
      <c r="F14882">
        <v>269</v>
      </c>
      <c r="G14882">
        <v>7393</v>
      </c>
      <c r="H14882">
        <v>0.99999999777377202</v>
      </c>
      <c r="I14882">
        <v>1</v>
      </c>
      <c r="J14882">
        <v>0.966855260484069</v>
      </c>
      <c r="K14882" t="s">
        <v>24994</v>
      </c>
      <c r="L14882">
        <v>5</v>
      </c>
      <c r="M14882" t="s">
        <v>1463</v>
      </c>
      <c r="N14882">
        <v>1.8587360594795502E-2</v>
      </c>
      <c r="O14882">
        <v>6.35324015247776E-3</v>
      </c>
    </row>
    <row r="14883" spans="1:15">
      <c r="A14883" t="s">
        <v>16308</v>
      </c>
      <c r="B14883" t="s">
        <v>23513</v>
      </c>
      <c r="C14883" t="s">
        <v>16309</v>
      </c>
      <c r="D14883">
        <v>14</v>
      </c>
      <c r="E14883">
        <v>535</v>
      </c>
      <c r="F14883">
        <v>319</v>
      </c>
      <c r="G14883">
        <v>8124</v>
      </c>
      <c r="H14883">
        <v>0.96444861826582196</v>
      </c>
      <c r="I14883">
        <v>0.99999999999997702</v>
      </c>
      <c r="J14883">
        <v>0.95041217501583097</v>
      </c>
      <c r="K14883" t="s">
        <v>32882</v>
      </c>
      <c r="L14883">
        <v>14</v>
      </c>
      <c r="M14883" t="s">
        <v>1463</v>
      </c>
      <c r="N14883">
        <v>4.3887147335423198E-2</v>
      </c>
      <c r="O14883">
        <v>2.6168224299065401E-2</v>
      </c>
    </row>
    <row r="14884" spans="1:15">
      <c r="A14884" t="s">
        <v>16310</v>
      </c>
      <c r="B14884" t="s">
        <v>23511</v>
      </c>
      <c r="C14884" t="s">
        <v>16311</v>
      </c>
      <c r="D14884">
        <v>26</v>
      </c>
      <c r="E14884">
        <v>6152</v>
      </c>
      <c r="F14884">
        <v>34</v>
      </c>
      <c r="G14884">
        <v>7804</v>
      </c>
      <c r="H14884">
        <v>0.71756029433889201</v>
      </c>
      <c r="I14884">
        <v>0.968912233598893</v>
      </c>
      <c r="J14884">
        <v>0.832812322140707</v>
      </c>
      <c r="K14884" t="s">
        <v>32883</v>
      </c>
      <c r="L14884">
        <v>26</v>
      </c>
      <c r="M14884" t="s">
        <v>1463</v>
      </c>
      <c r="N14884">
        <v>0.76470588235294101</v>
      </c>
      <c r="O14884">
        <v>4.2262678803641103E-3</v>
      </c>
    </row>
    <row r="14885" spans="1:15">
      <c r="A14885" t="s">
        <v>16310</v>
      </c>
      <c r="B14885" t="s">
        <v>23518</v>
      </c>
      <c r="C14885" t="s">
        <v>16311</v>
      </c>
      <c r="D14885">
        <v>2</v>
      </c>
      <c r="E14885">
        <v>787</v>
      </c>
      <c r="F14885">
        <v>32</v>
      </c>
      <c r="G14885">
        <v>7393</v>
      </c>
      <c r="H14885">
        <v>0.86930439430499296</v>
      </c>
      <c r="I14885">
        <v>1</v>
      </c>
      <c r="J14885">
        <v>0.966855260484069</v>
      </c>
      <c r="K14885" t="s">
        <v>29272</v>
      </c>
      <c r="L14885">
        <v>2</v>
      </c>
      <c r="M14885" t="s">
        <v>1463</v>
      </c>
      <c r="N14885">
        <v>6.25E-2</v>
      </c>
      <c r="O14885">
        <v>2.5412960609911099E-3</v>
      </c>
    </row>
    <row r="14886" spans="1:15">
      <c r="A14886" t="s">
        <v>16310</v>
      </c>
      <c r="B14886" t="s">
        <v>23513</v>
      </c>
      <c r="C14886" t="s">
        <v>16311</v>
      </c>
      <c r="D14886">
        <v>2</v>
      </c>
      <c r="E14886">
        <v>535</v>
      </c>
      <c r="F14886">
        <v>32</v>
      </c>
      <c r="G14886">
        <v>8124</v>
      </c>
      <c r="H14886">
        <v>0.63246624388402894</v>
      </c>
      <c r="I14886">
        <v>0.99999999999997702</v>
      </c>
      <c r="J14886">
        <v>0.95041217501583097</v>
      </c>
      <c r="K14886" t="s">
        <v>29273</v>
      </c>
      <c r="L14886">
        <v>2</v>
      </c>
      <c r="M14886" t="s">
        <v>1463</v>
      </c>
      <c r="N14886">
        <v>6.25E-2</v>
      </c>
      <c r="O14886">
        <v>3.7383177570093499E-3</v>
      </c>
    </row>
    <row r="14887" spans="1:15">
      <c r="A14887" t="s">
        <v>16312</v>
      </c>
      <c r="B14887" t="s">
        <v>23513</v>
      </c>
      <c r="C14887" t="s">
        <v>16313</v>
      </c>
      <c r="D14887">
        <v>1</v>
      </c>
      <c r="E14887">
        <v>535</v>
      </c>
      <c r="F14887">
        <v>16</v>
      </c>
      <c r="G14887">
        <v>8124</v>
      </c>
      <c r="H14887">
        <v>0.66412214006675596</v>
      </c>
      <c r="I14887">
        <v>0.99999999999997702</v>
      </c>
      <c r="J14887">
        <v>0.95041217501583097</v>
      </c>
      <c r="K14887" t="s">
        <v>27860</v>
      </c>
      <c r="L14887">
        <v>1</v>
      </c>
      <c r="M14887" t="s">
        <v>5133</v>
      </c>
      <c r="N14887">
        <v>6.25E-2</v>
      </c>
      <c r="O14887">
        <v>1.8691588785046699E-3</v>
      </c>
    </row>
    <row r="14888" spans="1:15">
      <c r="A14888" t="s">
        <v>16312</v>
      </c>
      <c r="B14888" t="s">
        <v>23518</v>
      </c>
      <c r="C14888" t="s">
        <v>16313</v>
      </c>
      <c r="D14888">
        <v>2</v>
      </c>
      <c r="E14888">
        <v>787</v>
      </c>
      <c r="F14888">
        <v>16</v>
      </c>
      <c r="G14888">
        <v>7393</v>
      </c>
      <c r="H14888">
        <v>0.52025553819376502</v>
      </c>
      <c r="I14888">
        <v>1</v>
      </c>
      <c r="J14888">
        <v>0.966855260484069</v>
      </c>
      <c r="K14888" t="s">
        <v>27861</v>
      </c>
      <c r="L14888">
        <v>2</v>
      </c>
      <c r="M14888" t="s">
        <v>5133</v>
      </c>
      <c r="N14888">
        <v>0.125</v>
      </c>
      <c r="O14888">
        <v>2.5412960609911099E-3</v>
      </c>
    </row>
    <row r="14889" spans="1:15">
      <c r="A14889" t="s">
        <v>16312</v>
      </c>
      <c r="B14889" t="s">
        <v>23511</v>
      </c>
      <c r="C14889" t="s">
        <v>16313</v>
      </c>
      <c r="D14889">
        <v>13</v>
      </c>
      <c r="E14889">
        <v>6152</v>
      </c>
      <c r="F14889">
        <v>17</v>
      </c>
      <c r="G14889">
        <v>7804</v>
      </c>
      <c r="H14889">
        <v>0.71753351100929097</v>
      </c>
      <c r="I14889">
        <v>0.968912233598893</v>
      </c>
      <c r="J14889">
        <v>0.832812322140707</v>
      </c>
      <c r="K14889" t="s">
        <v>27862</v>
      </c>
      <c r="L14889">
        <v>13</v>
      </c>
      <c r="M14889" t="s">
        <v>5133</v>
      </c>
      <c r="N14889">
        <v>0.76470588235294101</v>
      </c>
      <c r="O14889">
        <v>2.1131339401820499E-3</v>
      </c>
    </row>
    <row r="14890" spans="1:15">
      <c r="A14890" t="s">
        <v>16314</v>
      </c>
      <c r="B14890" t="s">
        <v>23518</v>
      </c>
      <c r="C14890" t="s">
        <v>16315</v>
      </c>
      <c r="D14890">
        <v>1</v>
      </c>
      <c r="E14890">
        <v>787</v>
      </c>
      <c r="F14890">
        <v>1</v>
      </c>
      <c r="G14890">
        <v>7393</v>
      </c>
      <c r="H14890">
        <v>0.106452049235764</v>
      </c>
      <c r="I14890">
        <v>0.63266972740240601</v>
      </c>
      <c r="J14890">
        <v>0.61170005408803896</v>
      </c>
      <c r="K14890" t="s">
        <v>27863</v>
      </c>
      <c r="L14890">
        <v>1</v>
      </c>
      <c r="M14890" t="s">
        <v>5133</v>
      </c>
      <c r="N14890">
        <v>1</v>
      </c>
      <c r="O14890">
        <v>1.27064803049555E-3</v>
      </c>
    </row>
    <row r="14891" spans="1:15">
      <c r="A14891" t="s">
        <v>16316</v>
      </c>
      <c r="B14891" t="s">
        <v>23511</v>
      </c>
      <c r="C14891" t="s">
        <v>16317</v>
      </c>
      <c r="D14891">
        <v>23</v>
      </c>
      <c r="E14891">
        <v>6152</v>
      </c>
      <c r="F14891">
        <v>26</v>
      </c>
      <c r="G14891">
        <v>7804</v>
      </c>
      <c r="H14891">
        <v>0.168103929354364</v>
      </c>
      <c r="I14891">
        <v>0.60434513093831699</v>
      </c>
      <c r="J14891">
        <v>0.51945476010939395</v>
      </c>
      <c r="K14891" t="s">
        <v>32884</v>
      </c>
      <c r="L14891">
        <v>23</v>
      </c>
      <c r="M14891" t="s">
        <v>5133</v>
      </c>
      <c r="N14891">
        <v>0.88461538461538503</v>
      </c>
      <c r="O14891">
        <v>3.73862158647594E-3</v>
      </c>
    </row>
    <row r="14892" spans="1:15">
      <c r="A14892" t="s">
        <v>16316</v>
      </c>
      <c r="B14892" t="s">
        <v>23513</v>
      </c>
      <c r="C14892" t="s">
        <v>16317</v>
      </c>
      <c r="D14892">
        <v>1</v>
      </c>
      <c r="E14892">
        <v>535</v>
      </c>
      <c r="F14892">
        <v>26</v>
      </c>
      <c r="G14892">
        <v>8124</v>
      </c>
      <c r="H14892">
        <v>0.83035028846574699</v>
      </c>
      <c r="I14892">
        <v>0.99999999999997702</v>
      </c>
      <c r="J14892">
        <v>0.95041217501583097</v>
      </c>
      <c r="K14892" t="s">
        <v>26370</v>
      </c>
      <c r="L14892">
        <v>1</v>
      </c>
      <c r="M14892" t="s">
        <v>5133</v>
      </c>
      <c r="N14892">
        <v>3.8461538461538498E-2</v>
      </c>
      <c r="O14892">
        <v>1.8691588785046699E-3</v>
      </c>
    </row>
    <row r="14893" spans="1:15">
      <c r="A14893" t="s">
        <v>16316</v>
      </c>
      <c r="B14893" t="s">
        <v>23518</v>
      </c>
      <c r="C14893" t="s">
        <v>16317</v>
      </c>
      <c r="D14893">
        <v>2</v>
      </c>
      <c r="E14893">
        <v>787</v>
      </c>
      <c r="F14893">
        <v>26</v>
      </c>
      <c r="G14893">
        <v>7393</v>
      </c>
      <c r="H14893">
        <v>0.78094792205486097</v>
      </c>
      <c r="I14893">
        <v>1</v>
      </c>
      <c r="J14893">
        <v>0.966855260484069</v>
      </c>
      <c r="K14893" t="s">
        <v>25622</v>
      </c>
      <c r="L14893">
        <v>2</v>
      </c>
      <c r="M14893" t="s">
        <v>5133</v>
      </c>
      <c r="N14893">
        <v>7.69230769230769E-2</v>
      </c>
      <c r="O14893">
        <v>2.5412960609911099E-3</v>
      </c>
    </row>
    <row r="14894" spans="1:15">
      <c r="A14894" t="s">
        <v>16318</v>
      </c>
      <c r="B14894" t="s">
        <v>23511</v>
      </c>
      <c r="C14894" t="s">
        <v>16319</v>
      </c>
      <c r="D14894">
        <v>10</v>
      </c>
      <c r="E14894">
        <v>6152</v>
      </c>
      <c r="F14894">
        <v>10</v>
      </c>
      <c r="G14894">
        <v>7804</v>
      </c>
      <c r="H14894">
        <v>9.2537459108980397E-2</v>
      </c>
      <c r="I14894">
        <v>0.40853420848785299</v>
      </c>
      <c r="J14894">
        <v>0.35114875325800998</v>
      </c>
      <c r="K14894" t="s">
        <v>32885</v>
      </c>
      <c r="L14894">
        <v>10</v>
      </c>
      <c r="M14894" t="s">
        <v>5133</v>
      </c>
      <c r="N14894">
        <v>1</v>
      </c>
      <c r="O14894">
        <v>1.62548764629389E-3</v>
      </c>
    </row>
    <row r="14895" spans="1:15">
      <c r="A14895" t="s">
        <v>16320</v>
      </c>
      <c r="B14895" t="s">
        <v>23511</v>
      </c>
      <c r="C14895" t="s">
        <v>16321</v>
      </c>
      <c r="D14895">
        <v>2</v>
      </c>
      <c r="E14895">
        <v>6152</v>
      </c>
      <c r="F14895">
        <v>2</v>
      </c>
      <c r="G14895">
        <v>7804</v>
      </c>
      <c r="H14895">
        <v>0.62141708038142995</v>
      </c>
      <c r="I14895">
        <v>0.968912233598893</v>
      </c>
      <c r="J14895">
        <v>0.832812322140707</v>
      </c>
      <c r="K14895" t="s">
        <v>32886</v>
      </c>
      <c r="L14895">
        <v>2</v>
      </c>
      <c r="M14895" t="s">
        <v>5133</v>
      </c>
      <c r="N14895">
        <v>1</v>
      </c>
      <c r="O14895">
        <v>3.2509752925877802E-4</v>
      </c>
    </row>
    <row r="14896" spans="1:15">
      <c r="A14896" t="s">
        <v>16322</v>
      </c>
      <c r="B14896" t="s">
        <v>23518</v>
      </c>
      <c r="C14896" t="s">
        <v>16323</v>
      </c>
      <c r="D14896">
        <v>2</v>
      </c>
      <c r="E14896">
        <v>787</v>
      </c>
      <c r="F14896">
        <v>6</v>
      </c>
      <c r="G14896">
        <v>7393</v>
      </c>
      <c r="H14896">
        <v>0.127121247527331</v>
      </c>
      <c r="I14896">
        <v>0.70232558016992197</v>
      </c>
      <c r="J14896">
        <v>0.67904718175981504</v>
      </c>
      <c r="K14896" t="s">
        <v>25436</v>
      </c>
      <c r="L14896">
        <v>2</v>
      </c>
      <c r="M14896" t="s">
        <v>5133</v>
      </c>
      <c r="N14896">
        <v>0.33333333333333298</v>
      </c>
      <c r="O14896">
        <v>2.5412960609911099E-3</v>
      </c>
    </row>
    <row r="14897" spans="1:15">
      <c r="A14897" t="s">
        <v>16322</v>
      </c>
      <c r="B14897" t="s">
        <v>23511</v>
      </c>
      <c r="C14897" t="s">
        <v>16323</v>
      </c>
      <c r="D14897">
        <v>4</v>
      </c>
      <c r="E14897">
        <v>6152</v>
      </c>
      <c r="F14897">
        <v>6</v>
      </c>
      <c r="G14897">
        <v>7804</v>
      </c>
      <c r="H14897">
        <v>0.88632030892592895</v>
      </c>
      <c r="I14897">
        <v>1</v>
      </c>
      <c r="J14897">
        <v>0.85953329234717102</v>
      </c>
      <c r="K14897" t="s">
        <v>24096</v>
      </c>
      <c r="L14897">
        <v>4</v>
      </c>
      <c r="M14897" t="s">
        <v>5133</v>
      </c>
      <c r="N14897">
        <v>0.66666666666666696</v>
      </c>
      <c r="O14897">
        <v>6.5019505851755496E-4</v>
      </c>
    </row>
    <row r="14898" spans="1:15">
      <c r="A14898" t="s">
        <v>16324</v>
      </c>
      <c r="B14898" t="s">
        <v>23511</v>
      </c>
      <c r="C14898" t="s">
        <v>16325</v>
      </c>
      <c r="D14898">
        <v>2</v>
      </c>
      <c r="E14898">
        <v>6152</v>
      </c>
      <c r="F14898">
        <v>2</v>
      </c>
      <c r="G14898">
        <v>7804</v>
      </c>
      <c r="H14898">
        <v>0.62141708038142995</v>
      </c>
      <c r="I14898">
        <v>0.968912233598893</v>
      </c>
      <c r="J14898">
        <v>0.832812322140707</v>
      </c>
      <c r="K14898" t="s">
        <v>32887</v>
      </c>
      <c r="L14898">
        <v>2</v>
      </c>
      <c r="M14898" t="s">
        <v>5133</v>
      </c>
      <c r="N14898">
        <v>1</v>
      </c>
      <c r="O14898">
        <v>3.2509752925877802E-4</v>
      </c>
    </row>
    <row r="14899" spans="1:15">
      <c r="A14899" t="s">
        <v>16326</v>
      </c>
      <c r="B14899" t="s">
        <v>23511</v>
      </c>
      <c r="C14899" t="s">
        <v>16327</v>
      </c>
      <c r="D14899">
        <v>1</v>
      </c>
      <c r="E14899">
        <v>6152</v>
      </c>
      <c r="F14899">
        <v>1</v>
      </c>
      <c r="G14899">
        <v>7804</v>
      </c>
      <c r="H14899">
        <v>0.788313685289595</v>
      </c>
      <c r="I14899">
        <v>0.968912233598893</v>
      </c>
      <c r="J14899">
        <v>0.832812322140707</v>
      </c>
      <c r="K14899" t="s">
        <v>32888</v>
      </c>
      <c r="L14899">
        <v>1</v>
      </c>
      <c r="M14899" t="s">
        <v>2729</v>
      </c>
      <c r="N14899">
        <v>1</v>
      </c>
      <c r="O14899">
        <v>1.6254876462938901E-4</v>
      </c>
    </row>
    <row r="14900" spans="1:15">
      <c r="A14900" t="s">
        <v>16328</v>
      </c>
      <c r="B14900" t="s">
        <v>23511</v>
      </c>
      <c r="C14900" t="s">
        <v>16329</v>
      </c>
      <c r="D14900">
        <v>4</v>
      </c>
      <c r="E14900">
        <v>6152</v>
      </c>
      <c r="F14900">
        <v>5</v>
      </c>
      <c r="G14900">
        <v>7804</v>
      </c>
      <c r="H14900">
        <v>0.71320711691885297</v>
      </c>
      <c r="I14900">
        <v>0.968912233598893</v>
      </c>
      <c r="J14900">
        <v>0.832812322140707</v>
      </c>
      <c r="K14900" t="s">
        <v>32889</v>
      </c>
      <c r="L14900">
        <v>4</v>
      </c>
      <c r="M14900" t="s">
        <v>5133</v>
      </c>
      <c r="N14900">
        <v>0.8</v>
      </c>
      <c r="O14900">
        <v>6.5019505851755496E-4</v>
      </c>
    </row>
    <row r="14901" spans="1:15">
      <c r="A14901" t="s">
        <v>16330</v>
      </c>
      <c r="B14901" t="s">
        <v>23518</v>
      </c>
      <c r="C14901" t="s">
        <v>16331</v>
      </c>
      <c r="D14901">
        <v>4</v>
      </c>
      <c r="E14901">
        <v>787</v>
      </c>
      <c r="F14901">
        <v>156</v>
      </c>
      <c r="G14901">
        <v>7393</v>
      </c>
      <c r="H14901">
        <v>0.99997431683698101</v>
      </c>
      <c r="I14901">
        <v>1</v>
      </c>
      <c r="J14901">
        <v>0.966855260484069</v>
      </c>
      <c r="K14901" t="s">
        <v>26882</v>
      </c>
      <c r="L14901">
        <v>4</v>
      </c>
      <c r="M14901" t="s">
        <v>5133</v>
      </c>
      <c r="N14901">
        <v>2.5641025641025599E-2</v>
      </c>
      <c r="O14901">
        <v>5.0825921219822103E-3</v>
      </c>
    </row>
    <row r="14902" spans="1:15">
      <c r="A14902" t="s">
        <v>16330</v>
      </c>
      <c r="B14902" t="s">
        <v>23513</v>
      </c>
      <c r="C14902" t="s">
        <v>16331</v>
      </c>
      <c r="D14902">
        <v>4</v>
      </c>
      <c r="E14902">
        <v>535</v>
      </c>
      <c r="F14902">
        <v>154</v>
      </c>
      <c r="G14902">
        <v>8124</v>
      </c>
      <c r="H14902">
        <v>0.99263649908278995</v>
      </c>
      <c r="I14902">
        <v>0.99999999999997702</v>
      </c>
      <c r="J14902">
        <v>0.95041217501583097</v>
      </c>
      <c r="K14902" t="s">
        <v>26887</v>
      </c>
      <c r="L14902">
        <v>4</v>
      </c>
      <c r="M14902" t="s">
        <v>5133</v>
      </c>
      <c r="N14902">
        <v>2.5974025974026E-2</v>
      </c>
      <c r="O14902">
        <v>7.4766355140186902E-3</v>
      </c>
    </row>
    <row r="14903" spans="1:15">
      <c r="A14903" t="s">
        <v>16330</v>
      </c>
      <c r="B14903" t="s">
        <v>23511</v>
      </c>
      <c r="C14903" t="s">
        <v>16331</v>
      </c>
      <c r="D14903">
        <v>146</v>
      </c>
      <c r="E14903">
        <v>6152</v>
      </c>
      <c r="F14903">
        <v>158</v>
      </c>
      <c r="G14903">
        <v>7804</v>
      </c>
      <c r="H14903" s="34">
        <v>2.60635078576561E-6</v>
      </c>
      <c r="I14903" s="34">
        <v>8.3854651914582999E-5</v>
      </c>
      <c r="J14903" s="34">
        <v>7.2075865038767495E-5</v>
      </c>
      <c r="K14903" t="s">
        <v>32890</v>
      </c>
      <c r="L14903">
        <v>146</v>
      </c>
      <c r="M14903" t="s">
        <v>5133</v>
      </c>
      <c r="N14903">
        <v>0.924050632911392</v>
      </c>
      <c r="O14903">
        <v>2.3732119635890801E-2</v>
      </c>
    </row>
    <row r="14904" spans="1:15">
      <c r="A14904" t="s">
        <v>16332</v>
      </c>
      <c r="B14904" t="s">
        <v>23513</v>
      </c>
      <c r="C14904" t="s">
        <v>16333</v>
      </c>
      <c r="D14904">
        <v>1</v>
      </c>
      <c r="E14904">
        <v>535</v>
      </c>
      <c r="F14904">
        <v>53</v>
      </c>
      <c r="G14904">
        <v>8124</v>
      </c>
      <c r="H14904">
        <v>0.97328474238222296</v>
      </c>
      <c r="I14904">
        <v>0.99999999999997702</v>
      </c>
      <c r="J14904">
        <v>0.95041217501583097</v>
      </c>
      <c r="K14904" t="s">
        <v>24409</v>
      </c>
      <c r="L14904">
        <v>1</v>
      </c>
      <c r="M14904" t="s">
        <v>5133</v>
      </c>
      <c r="N14904">
        <v>1.88679245283019E-2</v>
      </c>
      <c r="O14904">
        <v>1.8691588785046699E-3</v>
      </c>
    </row>
    <row r="14905" spans="1:15">
      <c r="A14905" t="s">
        <v>16332</v>
      </c>
      <c r="B14905" t="s">
        <v>23511</v>
      </c>
      <c r="C14905" t="s">
        <v>16333</v>
      </c>
      <c r="D14905">
        <v>48</v>
      </c>
      <c r="E14905">
        <v>6152</v>
      </c>
      <c r="F14905">
        <v>50</v>
      </c>
      <c r="G14905">
        <v>7804</v>
      </c>
      <c r="H14905">
        <v>6.83156934594906E-4</v>
      </c>
      <c r="I14905">
        <v>9.6494691837687996E-3</v>
      </c>
      <c r="J14905">
        <v>8.2940400169273596E-3</v>
      </c>
      <c r="K14905" t="s">
        <v>32891</v>
      </c>
      <c r="L14905">
        <v>48</v>
      </c>
      <c r="M14905" t="s">
        <v>5133</v>
      </c>
      <c r="N14905">
        <v>0.96</v>
      </c>
      <c r="O14905">
        <v>7.8023407022106599E-3</v>
      </c>
    </row>
    <row r="14906" spans="1:15">
      <c r="A14906" t="s">
        <v>16332</v>
      </c>
      <c r="B14906" t="s">
        <v>23518</v>
      </c>
      <c r="C14906" t="s">
        <v>16333</v>
      </c>
      <c r="D14906">
        <v>1</v>
      </c>
      <c r="E14906">
        <v>787</v>
      </c>
      <c r="F14906">
        <v>55</v>
      </c>
      <c r="G14906">
        <v>7393</v>
      </c>
      <c r="H14906">
        <v>0.99799997516461103</v>
      </c>
      <c r="I14906">
        <v>1</v>
      </c>
      <c r="J14906">
        <v>0.966855260484069</v>
      </c>
      <c r="K14906" t="s">
        <v>31747</v>
      </c>
      <c r="L14906">
        <v>1</v>
      </c>
      <c r="M14906" t="s">
        <v>5133</v>
      </c>
      <c r="N14906">
        <v>1.8181818181818198E-2</v>
      </c>
      <c r="O14906">
        <v>1.27064803049555E-3</v>
      </c>
    </row>
    <row r="14907" spans="1:15">
      <c r="A14907" t="s">
        <v>16334</v>
      </c>
      <c r="B14907" t="s">
        <v>23513</v>
      </c>
      <c r="C14907" t="s">
        <v>16335</v>
      </c>
      <c r="D14907">
        <v>1</v>
      </c>
      <c r="E14907">
        <v>535</v>
      </c>
      <c r="F14907">
        <v>1</v>
      </c>
      <c r="G14907">
        <v>8124</v>
      </c>
      <c r="H14907">
        <v>6.5854258985721295E-2</v>
      </c>
      <c r="I14907">
        <v>0.448760549738495</v>
      </c>
      <c r="J14907">
        <v>0.42650749013827299</v>
      </c>
      <c r="K14907" t="s">
        <v>24980</v>
      </c>
      <c r="L14907">
        <v>1</v>
      </c>
      <c r="M14907" t="s">
        <v>5133</v>
      </c>
      <c r="N14907">
        <v>1</v>
      </c>
      <c r="O14907">
        <v>1.8691588785046699E-3</v>
      </c>
    </row>
    <row r="14908" spans="1:15">
      <c r="A14908" t="s">
        <v>16336</v>
      </c>
      <c r="B14908" t="s">
        <v>23511</v>
      </c>
      <c r="C14908" t="s">
        <v>16337</v>
      </c>
      <c r="D14908">
        <v>1</v>
      </c>
      <c r="E14908">
        <v>6152</v>
      </c>
      <c r="F14908">
        <v>2</v>
      </c>
      <c r="G14908">
        <v>7804</v>
      </c>
      <c r="H14908">
        <v>0.95521029019776005</v>
      </c>
      <c r="I14908">
        <v>1</v>
      </c>
      <c r="J14908">
        <v>0.85953329234717102</v>
      </c>
      <c r="K14908" t="s">
        <v>32892</v>
      </c>
      <c r="L14908">
        <v>1</v>
      </c>
      <c r="M14908" t="s">
        <v>2729</v>
      </c>
      <c r="N14908">
        <v>0.5</v>
      </c>
      <c r="O14908">
        <v>1.6254876462938901E-4</v>
      </c>
    </row>
    <row r="14909" spans="1:15">
      <c r="A14909" t="s">
        <v>16336</v>
      </c>
      <c r="B14909" t="s">
        <v>23518</v>
      </c>
      <c r="C14909" t="s">
        <v>16337</v>
      </c>
      <c r="D14909">
        <v>1</v>
      </c>
      <c r="E14909">
        <v>787</v>
      </c>
      <c r="F14909">
        <v>2</v>
      </c>
      <c r="G14909">
        <v>7393</v>
      </c>
      <c r="H14909">
        <v>0.20158492765181499</v>
      </c>
      <c r="I14909">
        <v>0.83876007220319604</v>
      </c>
      <c r="J14909">
        <v>0.81095958809365798</v>
      </c>
      <c r="K14909" t="s">
        <v>26621</v>
      </c>
      <c r="L14909">
        <v>1</v>
      </c>
      <c r="M14909" t="s">
        <v>2729</v>
      </c>
      <c r="N14909">
        <v>0.5</v>
      </c>
      <c r="O14909">
        <v>1.27064803049555E-3</v>
      </c>
    </row>
    <row r="14910" spans="1:15">
      <c r="A14910" t="s">
        <v>16338</v>
      </c>
      <c r="B14910" t="s">
        <v>23511</v>
      </c>
      <c r="C14910" t="s">
        <v>16339</v>
      </c>
      <c r="D14910">
        <v>2</v>
      </c>
      <c r="E14910">
        <v>6152</v>
      </c>
      <c r="F14910">
        <v>2</v>
      </c>
      <c r="G14910">
        <v>7804</v>
      </c>
      <c r="H14910">
        <v>0.62141708038142995</v>
      </c>
      <c r="I14910">
        <v>0.968912233598893</v>
      </c>
      <c r="J14910">
        <v>0.832812322140707</v>
      </c>
      <c r="K14910" t="s">
        <v>24252</v>
      </c>
      <c r="L14910">
        <v>2</v>
      </c>
      <c r="M14910" t="s">
        <v>5133</v>
      </c>
      <c r="N14910">
        <v>1</v>
      </c>
      <c r="O14910">
        <v>3.2509752925877802E-4</v>
      </c>
    </row>
    <row r="14911" spans="1:15">
      <c r="A14911" t="s">
        <v>16340</v>
      </c>
      <c r="B14911" t="s">
        <v>23511</v>
      </c>
      <c r="C14911" t="s">
        <v>16341</v>
      </c>
      <c r="D14911">
        <v>2</v>
      </c>
      <c r="E14911">
        <v>6152</v>
      </c>
      <c r="F14911">
        <v>2</v>
      </c>
      <c r="G14911">
        <v>7804</v>
      </c>
      <c r="H14911">
        <v>0.62141708038142995</v>
      </c>
      <c r="I14911">
        <v>0.968912233598893</v>
      </c>
      <c r="J14911">
        <v>0.832812322140707</v>
      </c>
      <c r="K14911" t="s">
        <v>24252</v>
      </c>
      <c r="L14911">
        <v>2</v>
      </c>
      <c r="M14911" t="s">
        <v>5133</v>
      </c>
      <c r="N14911">
        <v>1</v>
      </c>
      <c r="O14911">
        <v>3.2509752925877802E-4</v>
      </c>
    </row>
    <row r="14912" spans="1:15">
      <c r="A14912" t="s">
        <v>16342</v>
      </c>
      <c r="B14912" t="s">
        <v>23518</v>
      </c>
      <c r="C14912" t="s">
        <v>16343</v>
      </c>
      <c r="D14912">
        <v>2</v>
      </c>
      <c r="E14912">
        <v>787</v>
      </c>
      <c r="F14912">
        <v>4</v>
      </c>
      <c r="G14912">
        <v>7393</v>
      </c>
      <c r="H14912">
        <v>5.8679954233094203E-2</v>
      </c>
      <c r="I14912">
        <v>0.61178825165478101</v>
      </c>
      <c r="J14912">
        <v>0.59151068941477603</v>
      </c>
      <c r="K14912" t="s">
        <v>25436</v>
      </c>
      <c r="L14912">
        <v>2</v>
      </c>
      <c r="M14912" t="s">
        <v>5133</v>
      </c>
      <c r="N14912">
        <v>0.5</v>
      </c>
      <c r="O14912">
        <v>2.5412960609911099E-3</v>
      </c>
    </row>
    <row r="14913" spans="1:15">
      <c r="A14913" t="s">
        <v>16342</v>
      </c>
      <c r="B14913" t="s">
        <v>23511</v>
      </c>
      <c r="C14913" t="s">
        <v>16343</v>
      </c>
      <c r="D14913">
        <v>2</v>
      </c>
      <c r="E14913">
        <v>6152</v>
      </c>
      <c r="F14913">
        <v>4</v>
      </c>
      <c r="G14913">
        <v>7804</v>
      </c>
      <c r="H14913">
        <v>0.96811759508681905</v>
      </c>
      <c r="I14913">
        <v>1</v>
      </c>
      <c r="J14913">
        <v>0.85953329234717102</v>
      </c>
      <c r="K14913" t="s">
        <v>26429</v>
      </c>
      <c r="L14913">
        <v>2</v>
      </c>
      <c r="M14913" t="s">
        <v>5133</v>
      </c>
      <c r="N14913">
        <v>0.5</v>
      </c>
      <c r="O14913">
        <v>3.2509752925877802E-4</v>
      </c>
    </row>
    <row r="14914" spans="1:15">
      <c r="A14914" t="s">
        <v>16344</v>
      </c>
      <c r="B14914" t="s">
        <v>23511</v>
      </c>
      <c r="C14914" t="s">
        <v>16345</v>
      </c>
      <c r="D14914">
        <v>2</v>
      </c>
      <c r="E14914">
        <v>6152</v>
      </c>
      <c r="F14914">
        <v>4</v>
      </c>
      <c r="G14914">
        <v>7804</v>
      </c>
      <c r="H14914">
        <v>0.96811759508681905</v>
      </c>
      <c r="I14914">
        <v>1</v>
      </c>
      <c r="J14914">
        <v>0.85953329234717102</v>
      </c>
      <c r="K14914" t="s">
        <v>26429</v>
      </c>
      <c r="L14914">
        <v>2</v>
      </c>
      <c r="M14914" t="s">
        <v>5133</v>
      </c>
      <c r="N14914">
        <v>0.5</v>
      </c>
      <c r="O14914">
        <v>3.2509752925877802E-4</v>
      </c>
    </row>
    <row r="14915" spans="1:15">
      <c r="A14915" t="s">
        <v>16344</v>
      </c>
      <c r="B14915" t="s">
        <v>23518</v>
      </c>
      <c r="C14915" t="s">
        <v>16345</v>
      </c>
      <c r="D14915">
        <v>2</v>
      </c>
      <c r="E14915">
        <v>787</v>
      </c>
      <c r="F14915">
        <v>4</v>
      </c>
      <c r="G14915">
        <v>7393</v>
      </c>
      <c r="H14915">
        <v>5.8679954233094203E-2</v>
      </c>
      <c r="I14915">
        <v>0.61178825165478101</v>
      </c>
      <c r="J14915">
        <v>0.59151068941477603</v>
      </c>
      <c r="K14915" t="s">
        <v>25436</v>
      </c>
      <c r="L14915">
        <v>2</v>
      </c>
      <c r="M14915" t="s">
        <v>5133</v>
      </c>
      <c r="N14915">
        <v>0.5</v>
      </c>
      <c r="O14915">
        <v>2.5412960609911099E-3</v>
      </c>
    </row>
    <row r="14916" spans="1:15">
      <c r="A14916" t="s">
        <v>16346</v>
      </c>
      <c r="B14916" t="s">
        <v>23518</v>
      </c>
      <c r="C14916" t="s">
        <v>16347</v>
      </c>
      <c r="D14916">
        <v>2</v>
      </c>
      <c r="E14916">
        <v>787</v>
      </c>
      <c r="F14916">
        <v>8</v>
      </c>
      <c r="G14916">
        <v>7393</v>
      </c>
      <c r="H14916">
        <v>0.20623850586585399</v>
      </c>
      <c r="I14916">
        <v>0.83876007220319604</v>
      </c>
      <c r="J14916">
        <v>0.81095958809365798</v>
      </c>
      <c r="K14916" t="s">
        <v>23942</v>
      </c>
      <c r="L14916">
        <v>2</v>
      </c>
      <c r="M14916" t="s">
        <v>5133</v>
      </c>
      <c r="N14916">
        <v>0.25</v>
      </c>
      <c r="O14916">
        <v>2.5412960609911099E-3</v>
      </c>
    </row>
    <row r="14917" spans="1:15">
      <c r="A14917" t="s">
        <v>16346</v>
      </c>
      <c r="B14917" t="s">
        <v>23511</v>
      </c>
      <c r="C14917" t="s">
        <v>16347</v>
      </c>
      <c r="D14917">
        <v>6</v>
      </c>
      <c r="E14917">
        <v>6152</v>
      </c>
      <c r="F14917">
        <v>8</v>
      </c>
      <c r="G14917">
        <v>7804</v>
      </c>
      <c r="H14917">
        <v>0.77072248517942499</v>
      </c>
      <c r="I14917">
        <v>0.968912233598893</v>
      </c>
      <c r="J14917">
        <v>0.832812322140707</v>
      </c>
      <c r="K14917" t="s">
        <v>32893</v>
      </c>
      <c r="L14917">
        <v>6</v>
      </c>
      <c r="M14917" t="s">
        <v>5133</v>
      </c>
      <c r="N14917">
        <v>0.75</v>
      </c>
      <c r="O14917">
        <v>9.7529258777633303E-4</v>
      </c>
    </row>
    <row r="14918" spans="1:15">
      <c r="A14918" t="s">
        <v>16348</v>
      </c>
      <c r="B14918" t="s">
        <v>23518</v>
      </c>
      <c r="C14918" t="s">
        <v>16349</v>
      </c>
      <c r="D14918">
        <v>2</v>
      </c>
      <c r="E14918">
        <v>787</v>
      </c>
      <c r="F14918">
        <v>8</v>
      </c>
      <c r="G14918">
        <v>7393</v>
      </c>
      <c r="H14918">
        <v>0.20623850586585399</v>
      </c>
      <c r="I14918">
        <v>0.83876007220319604</v>
      </c>
      <c r="J14918">
        <v>0.81095958809365798</v>
      </c>
      <c r="K14918" t="s">
        <v>23942</v>
      </c>
      <c r="L14918">
        <v>2</v>
      </c>
      <c r="M14918" t="s">
        <v>5133</v>
      </c>
      <c r="N14918">
        <v>0.25</v>
      </c>
      <c r="O14918">
        <v>2.5412960609911099E-3</v>
      </c>
    </row>
    <row r="14919" spans="1:15">
      <c r="A14919" t="s">
        <v>16348</v>
      </c>
      <c r="B14919" t="s">
        <v>23511</v>
      </c>
      <c r="C14919" t="s">
        <v>16349</v>
      </c>
      <c r="D14919">
        <v>6</v>
      </c>
      <c r="E14919">
        <v>6152</v>
      </c>
      <c r="F14919">
        <v>8</v>
      </c>
      <c r="G14919">
        <v>7804</v>
      </c>
      <c r="H14919">
        <v>0.77072248517942499</v>
      </c>
      <c r="I14919">
        <v>0.968912233598893</v>
      </c>
      <c r="J14919">
        <v>0.832812322140707</v>
      </c>
      <c r="K14919" t="s">
        <v>32893</v>
      </c>
      <c r="L14919">
        <v>6</v>
      </c>
      <c r="M14919" t="s">
        <v>5133</v>
      </c>
      <c r="N14919">
        <v>0.75</v>
      </c>
      <c r="O14919">
        <v>9.7529258777633303E-4</v>
      </c>
    </row>
    <row r="14920" spans="1:15">
      <c r="A14920" t="s">
        <v>16350</v>
      </c>
      <c r="B14920" t="s">
        <v>23511</v>
      </c>
      <c r="C14920" t="s">
        <v>16351</v>
      </c>
      <c r="D14920">
        <v>2</v>
      </c>
      <c r="E14920">
        <v>6152</v>
      </c>
      <c r="F14920">
        <v>2</v>
      </c>
      <c r="G14920">
        <v>7804</v>
      </c>
      <c r="H14920">
        <v>0.62141708038142995</v>
      </c>
      <c r="I14920">
        <v>0.968912233598893</v>
      </c>
      <c r="J14920">
        <v>0.832812322140707</v>
      </c>
      <c r="K14920" t="s">
        <v>30911</v>
      </c>
      <c r="L14920">
        <v>2</v>
      </c>
      <c r="M14920" t="s">
        <v>5133</v>
      </c>
      <c r="N14920">
        <v>1</v>
      </c>
      <c r="O14920">
        <v>3.2509752925877802E-4</v>
      </c>
    </row>
    <row r="14921" spans="1:15">
      <c r="A14921" t="s">
        <v>16352</v>
      </c>
      <c r="B14921" t="s">
        <v>23511</v>
      </c>
      <c r="C14921" t="s">
        <v>16353</v>
      </c>
      <c r="D14921">
        <v>10</v>
      </c>
      <c r="E14921">
        <v>6152</v>
      </c>
      <c r="F14921">
        <v>10</v>
      </c>
      <c r="G14921">
        <v>7804</v>
      </c>
      <c r="H14921">
        <v>9.2537459108980397E-2</v>
      </c>
      <c r="I14921">
        <v>0.40853420848785299</v>
      </c>
      <c r="J14921">
        <v>0.35114875325800998</v>
      </c>
      <c r="K14921" t="s">
        <v>30912</v>
      </c>
      <c r="L14921">
        <v>10</v>
      </c>
      <c r="M14921" t="s">
        <v>5133</v>
      </c>
      <c r="N14921">
        <v>1</v>
      </c>
      <c r="O14921">
        <v>1.62548764629389E-3</v>
      </c>
    </row>
    <row r="14922" spans="1:15">
      <c r="A14922" t="s">
        <v>16354</v>
      </c>
      <c r="B14922" t="s">
        <v>23513</v>
      </c>
      <c r="C14922" t="s">
        <v>16355</v>
      </c>
      <c r="D14922">
        <v>2</v>
      </c>
      <c r="E14922">
        <v>535</v>
      </c>
      <c r="F14922">
        <v>11</v>
      </c>
      <c r="G14922">
        <v>8124</v>
      </c>
      <c r="H14922">
        <v>0.16070283693134901</v>
      </c>
      <c r="I14922">
        <v>0.73855678102447098</v>
      </c>
      <c r="J14922">
        <v>0.70193335662617495</v>
      </c>
      <c r="K14922" t="s">
        <v>32894</v>
      </c>
      <c r="L14922">
        <v>2</v>
      </c>
      <c r="M14922" t="s">
        <v>5133</v>
      </c>
      <c r="N14922">
        <v>0.18181818181818199</v>
      </c>
      <c r="O14922">
        <v>3.7383177570093499E-3</v>
      </c>
    </row>
    <row r="14923" spans="1:15">
      <c r="A14923" t="s">
        <v>16354</v>
      </c>
      <c r="B14923" t="s">
        <v>23511</v>
      </c>
      <c r="C14923" t="s">
        <v>16355</v>
      </c>
      <c r="D14923">
        <v>8</v>
      </c>
      <c r="E14923">
        <v>6152</v>
      </c>
      <c r="F14923">
        <v>12</v>
      </c>
      <c r="G14923">
        <v>7804</v>
      </c>
      <c r="H14923">
        <v>0.91105258963404401</v>
      </c>
      <c r="I14923">
        <v>1</v>
      </c>
      <c r="J14923">
        <v>0.85953329234717102</v>
      </c>
      <c r="K14923" t="s">
        <v>32895</v>
      </c>
      <c r="L14923">
        <v>8</v>
      </c>
      <c r="M14923" t="s">
        <v>5133</v>
      </c>
      <c r="N14923">
        <v>0.66666666666666696</v>
      </c>
      <c r="O14923">
        <v>1.3003901170351099E-3</v>
      </c>
    </row>
    <row r="14924" spans="1:15">
      <c r="A14924" t="s">
        <v>16354</v>
      </c>
      <c r="B14924" t="s">
        <v>23518</v>
      </c>
      <c r="C14924" t="s">
        <v>16355</v>
      </c>
      <c r="D14924">
        <v>2</v>
      </c>
      <c r="E14924">
        <v>787</v>
      </c>
      <c r="F14924">
        <v>11</v>
      </c>
      <c r="G14924">
        <v>7393</v>
      </c>
      <c r="H14924">
        <v>0.330137264657273</v>
      </c>
      <c r="I14924">
        <v>1</v>
      </c>
      <c r="J14924">
        <v>0.966855260484069</v>
      </c>
      <c r="K14924" t="s">
        <v>24203</v>
      </c>
      <c r="L14924">
        <v>2</v>
      </c>
      <c r="M14924" t="s">
        <v>5133</v>
      </c>
      <c r="N14924">
        <v>0.18181818181818199</v>
      </c>
      <c r="O14924">
        <v>2.5412960609911099E-3</v>
      </c>
    </row>
    <row r="14925" spans="1:15">
      <c r="A14925" t="s">
        <v>16356</v>
      </c>
      <c r="B14925" t="s">
        <v>23513</v>
      </c>
      <c r="C14925" t="s">
        <v>16357</v>
      </c>
      <c r="D14925">
        <v>1</v>
      </c>
      <c r="E14925">
        <v>535</v>
      </c>
      <c r="F14925">
        <v>2</v>
      </c>
      <c r="G14925">
        <v>8124</v>
      </c>
      <c r="H14925">
        <v>0.12737930779067499</v>
      </c>
      <c r="I14925">
        <v>0.64703075560747003</v>
      </c>
      <c r="J14925">
        <v>0.614945907739046</v>
      </c>
      <c r="K14925" t="s">
        <v>23649</v>
      </c>
      <c r="L14925">
        <v>1</v>
      </c>
      <c r="M14925" t="s">
        <v>5133</v>
      </c>
      <c r="N14925">
        <v>0.5</v>
      </c>
      <c r="O14925">
        <v>1.8691588785046699E-3</v>
      </c>
    </row>
    <row r="14926" spans="1:15">
      <c r="A14926" t="s">
        <v>16356</v>
      </c>
      <c r="B14926" t="s">
        <v>23511</v>
      </c>
      <c r="C14926" t="s">
        <v>16357</v>
      </c>
      <c r="D14926">
        <v>1</v>
      </c>
      <c r="E14926">
        <v>6152</v>
      </c>
      <c r="F14926">
        <v>2</v>
      </c>
      <c r="G14926">
        <v>7804</v>
      </c>
      <c r="H14926">
        <v>0.95521029019776005</v>
      </c>
      <c r="I14926">
        <v>1</v>
      </c>
      <c r="J14926">
        <v>0.85953329234717102</v>
      </c>
      <c r="K14926" t="s">
        <v>32896</v>
      </c>
      <c r="L14926">
        <v>1</v>
      </c>
      <c r="M14926" t="s">
        <v>5133</v>
      </c>
      <c r="N14926">
        <v>0.5</v>
      </c>
      <c r="O14926">
        <v>1.6254876462938901E-4</v>
      </c>
    </row>
    <row r="14927" spans="1:15">
      <c r="A14927" t="s">
        <v>16358</v>
      </c>
      <c r="B14927" t="s">
        <v>23511</v>
      </c>
      <c r="C14927" t="s">
        <v>16359</v>
      </c>
      <c r="D14927">
        <v>6</v>
      </c>
      <c r="E14927">
        <v>6152</v>
      </c>
      <c r="F14927">
        <v>7</v>
      </c>
      <c r="G14927">
        <v>7804</v>
      </c>
      <c r="H14927">
        <v>0.54476030000281095</v>
      </c>
      <c r="I14927">
        <v>0.968912233598893</v>
      </c>
      <c r="J14927">
        <v>0.832812322140707</v>
      </c>
      <c r="K14927" t="s">
        <v>32897</v>
      </c>
      <c r="L14927">
        <v>6</v>
      </c>
      <c r="M14927" t="s">
        <v>5133</v>
      </c>
      <c r="N14927">
        <v>0.85714285714285698</v>
      </c>
      <c r="O14927">
        <v>9.7529258777633303E-4</v>
      </c>
    </row>
    <row r="14928" spans="1:15">
      <c r="A14928" t="s">
        <v>16360</v>
      </c>
      <c r="B14928" t="s">
        <v>23511</v>
      </c>
      <c r="C14928" t="s">
        <v>16361</v>
      </c>
      <c r="D14928">
        <v>230</v>
      </c>
      <c r="E14928">
        <v>6152</v>
      </c>
      <c r="F14928">
        <v>276</v>
      </c>
      <c r="G14928">
        <v>7804</v>
      </c>
      <c r="H14928">
        <v>3.4190856435650903E-2</v>
      </c>
      <c r="I14928">
        <v>0.214400625228652</v>
      </c>
      <c r="J14928">
        <v>0.18428447528407499</v>
      </c>
      <c r="K14928" t="s">
        <v>32898</v>
      </c>
      <c r="L14928">
        <v>230</v>
      </c>
      <c r="M14928" t="s">
        <v>5133</v>
      </c>
      <c r="N14928">
        <v>0.83333333333333304</v>
      </c>
      <c r="O14928">
        <v>3.7386215864759403E-2</v>
      </c>
    </row>
    <row r="14929" spans="1:15">
      <c r="A14929" t="s">
        <v>16360</v>
      </c>
      <c r="B14929" t="s">
        <v>23518</v>
      </c>
      <c r="C14929" t="s">
        <v>16361</v>
      </c>
      <c r="D14929">
        <v>19</v>
      </c>
      <c r="E14929">
        <v>787</v>
      </c>
      <c r="F14929">
        <v>262</v>
      </c>
      <c r="G14929">
        <v>7393</v>
      </c>
      <c r="H14929">
        <v>0.977025894690563</v>
      </c>
      <c r="I14929">
        <v>1</v>
      </c>
      <c r="J14929">
        <v>0.966855260484069</v>
      </c>
      <c r="K14929" t="s">
        <v>32899</v>
      </c>
      <c r="L14929">
        <v>19</v>
      </c>
      <c r="M14929" t="s">
        <v>5133</v>
      </c>
      <c r="N14929">
        <v>7.2519083969465603E-2</v>
      </c>
      <c r="O14929">
        <v>2.4142312579415501E-2</v>
      </c>
    </row>
    <row r="14930" spans="1:15">
      <c r="A14930" t="s">
        <v>16360</v>
      </c>
      <c r="B14930" t="s">
        <v>23513</v>
      </c>
      <c r="C14930" t="s">
        <v>16361</v>
      </c>
      <c r="D14930">
        <v>24</v>
      </c>
      <c r="E14930">
        <v>535</v>
      </c>
      <c r="F14930">
        <v>287</v>
      </c>
      <c r="G14930">
        <v>8124</v>
      </c>
      <c r="H14930">
        <v>0.13369331169806101</v>
      </c>
      <c r="I14930">
        <v>0.66676148853393002</v>
      </c>
      <c r="J14930">
        <v>0.63369823653433999</v>
      </c>
      <c r="K14930" t="s">
        <v>32900</v>
      </c>
      <c r="L14930">
        <v>24</v>
      </c>
      <c r="M14930" t="s">
        <v>5133</v>
      </c>
      <c r="N14930">
        <v>8.3623693379790906E-2</v>
      </c>
      <c r="O14930">
        <v>4.4859813084112098E-2</v>
      </c>
    </row>
    <row r="14931" spans="1:15">
      <c r="A14931" t="s">
        <v>16362</v>
      </c>
      <c r="B14931" t="s">
        <v>23511</v>
      </c>
      <c r="C14931" t="s">
        <v>16363</v>
      </c>
      <c r="D14931">
        <v>7</v>
      </c>
      <c r="E14931">
        <v>6152</v>
      </c>
      <c r="F14931">
        <v>9</v>
      </c>
      <c r="G14931">
        <v>7804</v>
      </c>
      <c r="H14931">
        <v>0.70695686083507503</v>
      </c>
      <c r="I14931">
        <v>0.968912233598893</v>
      </c>
      <c r="J14931">
        <v>0.832812322140707</v>
      </c>
      <c r="K14931" t="s">
        <v>32901</v>
      </c>
      <c r="L14931">
        <v>7</v>
      </c>
      <c r="M14931" t="s">
        <v>5133</v>
      </c>
      <c r="N14931">
        <v>0.77777777777777801</v>
      </c>
      <c r="O14931">
        <v>1.13784135240572E-3</v>
      </c>
    </row>
    <row r="14932" spans="1:15">
      <c r="A14932" t="s">
        <v>16362</v>
      </c>
      <c r="B14932" t="s">
        <v>23513</v>
      </c>
      <c r="C14932" t="s">
        <v>16363</v>
      </c>
      <c r="D14932">
        <v>2</v>
      </c>
      <c r="E14932">
        <v>535</v>
      </c>
      <c r="F14932">
        <v>9</v>
      </c>
      <c r="G14932">
        <v>8124</v>
      </c>
      <c r="H14932">
        <v>0.114576498756382</v>
      </c>
      <c r="I14932">
        <v>0.64703075560747003</v>
      </c>
      <c r="J14932">
        <v>0.614945907739046</v>
      </c>
      <c r="K14932" t="s">
        <v>25056</v>
      </c>
      <c r="L14932">
        <v>2</v>
      </c>
      <c r="M14932" t="s">
        <v>5133</v>
      </c>
      <c r="N14932">
        <v>0.22222222222222199</v>
      </c>
      <c r="O14932">
        <v>3.7383177570093499E-3</v>
      </c>
    </row>
    <row r="14933" spans="1:15">
      <c r="A14933" t="s">
        <v>16364</v>
      </c>
      <c r="B14933" t="s">
        <v>23511</v>
      </c>
      <c r="C14933" t="s">
        <v>16365</v>
      </c>
      <c r="D14933">
        <v>15</v>
      </c>
      <c r="E14933">
        <v>6152</v>
      </c>
      <c r="F14933">
        <v>17</v>
      </c>
      <c r="G14933">
        <v>7804</v>
      </c>
      <c r="H14933">
        <v>0.26923996398</v>
      </c>
      <c r="I14933">
        <v>0.77166446736043703</v>
      </c>
      <c r="J14933">
        <v>0.66327130021764202</v>
      </c>
      <c r="K14933" t="s">
        <v>27946</v>
      </c>
      <c r="L14933">
        <v>15</v>
      </c>
      <c r="M14933" t="s">
        <v>5133</v>
      </c>
      <c r="N14933">
        <v>0.88235294117647101</v>
      </c>
      <c r="O14933">
        <v>2.4382314694408299E-3</v>
      </c>
    </row>
    <row r="14934" spans="1:15">
      <c r="A14934" t="s">
        <v>16364</v>
      </c>
      <c r="B14934" t="s">
        <v>23518</v>
      </c>
      <c r="C14934" t="s">
        <v>16365</v>
      </c>
      <c r="D14934">
        <v>1</v>
      </c>
      <c r="E14934">
        <v>787</v>
      </c>
      <c r="F14934">
        <v>17</v>
      </c>
      <c r="G14934">
        <v>7393</v>
      </c>
      <c r="H14934">
        <v>0.85275166731674401</v>
      </c>
      <c r="I14934">
        <v>1</v>
      </c>
      <c r="J14934">
        <v>0.966855260484069</v>
      </c>
      <c r="K14934" t="s">
        <v>27947</v>
      </c>
      <c r="L14934">
        <v>1</v>
      </c>
      <c r="M14934" t="s">
        <v>5133</v>
      </c>
      <c r="N14934">
        <v>5.8823529411764698E-2</v>
      </c>
      <c r="O14934">
        <v>1.27064803049555E-3</v>
      </c>
    </row>
    <row r="14935" spans="1:15">
      <c r="A14935" t="s">
        <v>16364</v>
      </c>
      <c r="B14935" t="s">
        <v>23513</v>
      </c>
      <c r="C14935" t="s">
        <v>16365</v>
      </c>
      <c r="D14935">
        <v>1</v>
      </c>
      <c r="E14935">
        <v>535</v>
      </c>
      <c r="F14935">
        <v>17</v>
      </c>
      <c r="G14935">
        <v>8124</v>
      </c>
      <c r="H14935">
        <v>0.68628477635983498</v>
      </c>
      <c r="I14935">
        <v>0.99999999999997702</v>
      </c>
      <c r="J14935">
        <v>0.95041217501583097</v>
      </c>
      <c r="K14935" t="s">
        <v>27948</v>
      </c>
      <c r="L14935">
        <v>1</v>
      </c>
      <c r="M14935" t="s">
        <v>5133</v>
      </c>
      <c r="N14935">
        <v>5.8823529411764698E-2</v>
      </c>
      <c r="O14935">
        <v>1.8691588785046699E-3</v>
      </c>
    </row>
    <row r="14936" spans="1:15">
      <c r="A14936" t="s">
        <v>16366</v>
      </c>
      <c r="B14936" t="s">
        <v>23518</v>
      </c>
      <c r="C14936" t="s">
        <v>16367</v>
      </c>
      <c r="D14936">
        <v>1</v>
      </c>
      <c r="E14936">
        <v>787</v>
      </c>
      <c r="F14936">
        <v>5</v>
      </c>
      <c r="G14936">
        <v>7393</v>
      </c>
      <c r="H14936">
        <v>0.430466464429208</v>
      </c>
      <c r="I14936">
        <v>1</v>
      </c>
      <c r="J14936">
        <v>0.966855260484069</v>
      </c>
      <c r="K14936" t="s">
        <v>27947</v>
      </c>
      <c r="L14936">
        <v>1</v>
      </c>
      <c r="M14936" t="s">
        <v>5133</v>
      </c>
      <c r="N14936">
        <v>0.2</v>
      </c>
      <c r="O14936">
        <v>1.27064803049555E-3</v>
      </c>
    </row>
    <row r="14937" spans="1:15">
      <c r="A14937" t="s">
        <v>16366</v>
      </c>
      <c r="B14937" t="s">
        <v>23511</v>
      </c>
      <c r="C14937" t="s">
        <v>16367</v>
      </c>
      <c r="D14937">
        <v>4</v>
      </c>
      <c r="E14937">
        <v>6152</v>
      </c>
      <c r="F14937">
        <v>5</v>
      </c>
      <c r="G14937">
        <v>7804</v>
      </c>
      <c r="H14937">
        <v>0.71320711691885297</v>
      </c>
      <c r="I14937">
        <v>0.968912233598893</v>
      </c>
      <c r="J14937">
        <v>0.832812322140707</v>
      </c>
      <c r="K14937" t="s">
        <v>27950</v>
      </c>
      <c r="L14937">
        <v>4</v>
      </c>
      <c r="M14937" t="s">
        <v>5133</v>
      </c>
      <c r="N14937">
        <v>0.8</v>
      </c>
      <c r="O14937">
        <v>6.5019505851755496E-4</v>
      </c>
    </row>
    <row r="14938" spans="1:15">
      <c r="A14938" t="s">
        <v>16368</v>
      </c>
      <c r="B14938" t="s">
        <v>23513</v>
      </c>
      <c r="C14938" t="s">
        <v>16369</v>
      </c>
      <c r="D14938">
        <v>1</v>
      </c>
      <c r="E14938">
        <v>535</v>
      </c>
      <c r="F14938">
        <v>12</v>
      </c>
      <c r="G14938">
        <v>8124</v>
      </c>
      <c r="H14938">
        <v>0.55870736002102495</v>
      </c>
      <c r="I14938">
        <v>0.99999999999997702</v>
      </c>
      <c r="J14938">
        <v>0.95041217501583097</v>
      </c>
      <c r="K14938" t="s">
        <v>27948</v>
      </c>
      <c r="L14938">
        <v>1</v>
      </c>
      <c r="M14938" t="s">
        <v>5133</v>
      </c>
      <c r="N14938">
        <v>8.3333333333333301E-2</v>
      </c>
      <c r="O14938">
        <v>1.8691588785046699E-3</v>
      </c>
    </row>
    <row r="14939" spans="1:15">
      <c r="A14939" t="s">
        <v>16368</v>
      </c>
      <c r="B14939" t="s">
        <v>23511</v>
      </c>
      <c r="C14939" t="s">
        <v>16369</v>
      </c>
      <c r="D14939">
        <v>11</v>
      </c>
      <c r="E14939">
        <v>6152</v>
      </c>
      <c r="F14939">
        <v>12</v>
      </c>
      <c r="G14939">
        <v>7804</v>
      </c>
      <c r="H14939">
        <v>0.24296886885364699</v>
      </c>
      <c r="I14939">
        <v>0.71382528017432401</v>
      </c>
      <c r="J14939">
        <v>0.61355659322887801</v>
      </c>
      <c r="K14939" t="s">
        <v>27949</v>
      </c>
      <c r="L14939">
        <v>11</v>
      </c>
      <c r="M14939" t="s">
        <v>5133</v>
      </c>
      <c r="N14939">
        <v>0.91666666666666696</v>
      </c>
      <c r="O14939">
        <v>1.78803641092328E-3</v>
      </c>
    </row>
    <row r="14940" spans="1:15">
      <c r="A14940" t="s">
        <v>16370</v>
      </c>
      <c r="B14940" t="s">
        <v>23511</v>
      </c>
      <c r="C14940" t="s">
        <v>16371</v>
      </c>
      <c r="D14940">
        <v>1571</v>
      </c>
      <c r="E14940">
        <v>6152</v>
      </c>
      <c r="F14940">
        <v>1911</v>
      </c>
      <c r="G14940">
        <v>7804</v>
      </c>
      <c r="H14940" s="34">
        <v>1.4431977107033799E-5</v>
      </c>
      <c r="I14940">
        <v>3.9033740279875701E-4</v>
      </c>
      <c r="J14940">
        <v>3.3550799295386E-4</v>
      </c>
      <c r="K14940" t="s">
        <v>32902</v>
      </c>
      <c r="L14940">
        <v>1571</v>
      </c>
      <c r="M14940" t="s">
        <v>5133</v>
      </c>
      <c r="N14940">
        <v>0.82208267922553602</v>
      </c>
      <c r="O14940">
        <v>0.25536410923276998</v>
      </c>
    </row>
    <row r="14941" spans="1:15">
      <c r="A14941" t="s">
        <v>16370</v>
      </c>
      <c r="B14941" t="s">
        <v>23513</v>
      </c>
      <c r="C14941" t="s">
        <v>16371</v>
      </c>
      <c r="D14941">
        <v>115</v>
      </c>
      <c r="E14941">
        <v>535</v>
      </c>
      <c r="F14941">
        <v>1958</v>
      </c>
      <c r="G14941">
        <v>8124</v>
      </c>
      <c r="H14941">
        <v>0.93591150288314096</v>
      </c>
      <c r="I14941">
        <v>0.99999999999997702</v>
      </c>
      <c r="J14941">
        <v>0.95041217501583097</v>
      </c>
      <c r="K14941" t="s">
        <v>32903</v>
      </c>
      <c r="L14941">
        <v>115</v>
      </c>
      <c r="M14941" t="s">
        <v>5133</v>
      </c>
      <c r="N14941">
        <v>5.8733401430030599E-2</v>
      </c>
      <c r="O14941">
        <v>0.21495327102803699</v>
      </c>
    </row>
    <row r="14942" spans="1:15">
      <c r="A14942" t="s">
        <v>16370</v>
      </c>
      <c r="B14942" t="s">
        <v>23518</v>
      </c>
      <c r="C14942" t="s">
        <v>16371</v>
      </c>
      <c r="D14942">
        <v>154</v>
      </c>
      <c r="E14942">
        <v>787</v>
      </c>
      <c r="F14942">
        <v>1778</v>
      </c>
      <c r="G14942">
        <v>7393</v>
      </c>
      <c r="H14942">
        <v>0.99935081399963199</v>
      </c>
      <c r="I14942">
        <v>1</v>
      </c>
      <c r="J14942">
        <v>0.966855260484069</v>
      </c>
      <c r="K14942" t="s">
        <v>32904</v>
      </c>
      <c r="L14942">
        <v>154</v>
      </c>
      <c r="M14942" t="s">
        <v>5133</v>
      </c>
      <c r="N14942">
        <v>8.6614173228346497E-2</v>
      </c>
      <c r="O14942">
        <v>0.19567979669631499</v>
      </c>
    </row>
    <row r="14943" spans="1:15">
      <c r="A14943" t="s">
        <v>16372</v>
      </c>
      <c r="B14943" t="s">
        <v>23518</v>
      </c>
      <c r="C14943" t="s">
        <v>16373</v>
      </c>
      <c r="D14943">
        <v>1</v>
      </c>
      <c r="E14943">
        <v>787</v>
      </c>
      <c r="F14943">
        <v>17</v>
      </c>
      <c r="G14943">
        <v>7393</v>
      </c>
      <c r="H14943">
        <v>0.85275166731674401</v>
      </c>
      <c r="I14943">
        <v>1</v>
      </c>
      <c r="J14943">
        <v>0.966855260484069</v>
      </c>
      <c r="K14943" t="s">
        <v>30323</v>
      </c>
      <c r="L14943">
        <v>1</v>
      </c>
      <c r="M14943" t="s">
        <v>5133</v>
      </c>
      <c r="N14943">
        <v>5.8823529411764698E-2</v>
      </c>
      <c r="O14943">
        <v>1.27064803049555E-3</v>
      </c>
    </row>
    <row r="14944" spans="1:15">
      <c r="A14944" t="s">
        <v>16372</v>
      </c>
      <c r="B14944" t="s">
        <v>23511</v>
      </c>
      <c r="C14944" t="s">
        <v>16373</v>
      </c>
      <c r="D14944">
        <v>18</v>
      </c>
      <c r="E14944">
        <v>6152</v>
      </c>
      <c r="F14944">
        <v>20</v>
      </c>
      <c r="G14944">
        <v>7804</v>
      </c>
      <c r="H14944">
        <v>0.17205893363076399</v>
      </c>
      <c r="I14944">
        <v>0.60627065196666896</v>
      </c>
      <c r="J14944">
        <v>0.52110980953837704</v>
      </c>
      <c r="K14944" t="s">
        <v>32905</v>
      </c>
      <c r="L14944">
        <v>18</v>
      </c>
      <c r="M14944" t="s">
        <v>5133</v>
      </c>
      <c r="N14944">
        <v>0.9</v>
      </c>
      <c r="O14944">
        <v>2.9258777633290002E-3</v>
      </c>
    </row>
    <row r="14945" spans="1:15">
      <c r="A14945" t="s">
        <v>16374</v>
      </c>
      <c r="B14945" t="s">
        <v>23518</v>
      </c>
      <c r="C14945" t="s">
        <v>16375</v>
      </c>
      <c r="D14945">
        <v>2</v>
      </c>
      <c r="E14945">
        <v>787</v>
      </c>
      <c r="F14945">
        <v>20</v>
      </c>
      <c r="G14945">
        <v>7393</v>
      </c>
      <c r="H14945">
        <v>0.64423125616468901</v>
      </c>
      <c r="I14945">
        <v>1</v>
      </c>
      <c r="J14945">
        <v>0.966855260484069</v>
      </c>
      <c r="K14945" t="s">
        <v>32906</v>
      </c>
      <c r="L14945">
        <v>2</v>
      </c>
      <c r="M14945" t="s">
        <v>5133</v>
      </c>
      <c r="N14945">
        <v>0.1</v>
      </c>
      <c r="O14945">
        <v>2.5412960609911099E-3</v>
      </c>
    </row>
    <row r="14946" spans="1:15">
      <c r="A14946" t="s">
        <v>16374</v>
      </c>
      <c r="B14946" t="s">
        <v>23511</v>
      </c>
      <c r="C14946" t="s">
        <v>16375</v>
      </c>
      <c r="D14946">
        <v>27</v>
      </c>
      <c r="E14946">
        <v>6152</v>
      </c>
      <c r="F14946">
        <v>30</v>
      </c>
      <c r="G14946">
        <v>7804</v>
      </c>
      <c r="H14946">
        <v>9.4336074260639197E-2</v>
      </c>
      <c r="I14946">
        <v>0.41240615057548502</v>
      </c>
      <c r="J14946">
        <v>0.35447681638836998</v>
      </c>
      <c r="K14946" t="s">
        <v>32907</v>
      </c>
      <c r="L14946">
        <v>27</v>
      </c>
      <c r="M14946" t="s">
        <v>5133</v>
      </c>
      <c r="N14946">
        <v>0.9</v>
      </c>
      <c r="O14946">
        <v>4.3888166449934998E-3</v>
      </c>
    </row>
    <row r="14947" spans="1:15">
      <c r="A14947" t="s">
        <v>16374</v>
      </c>
      <c r="B14947" t="s">
        <v>23513</v>
      </c>
      <c r="C14947" t="s">
        <v>16375</v>
      </c>
      <c r="D14947">
        <v>1</v>
      </c>
      <c r="E14947">
        <v>535</v>
      </c>
      <c r="F14947">
        <v>29</v>
      </c>
      <c r="G14947">
        <v>8124</v>
      </c>
      <c r="H14947">
        <v>0.86180551053264798</v>
      </c>
      <c r="I14947">
        <v>0.99999999999997702</v>
      </c>
      <c r="J14947">
        <v>0.95041217501583097</v>
      </c>
      <c r="K14947" t="s">
        <v>24044</v>
      </c>
      <c r="L14947">
        <v>1</v>
      </c>
      <c r="M14947" t="s">
        <v>5133</v>
      </c>
      <c r="N14947">
        <v>3.4482758620689703E-2</v>
      </c>
      <c r="O14947">
        <v>1.8691588785046699E-3</v>
      </c>
    </row>
    <row r="14948" spans="1:15">
      <c r="A14948" t="s">
        <v>16376</v>
      </c>
      <c r="B14948" t="s">
        <v>23518</v>
      </c>
      <c r="C14948" t="s">
        <v>16377</v>
      </c>
      <c r="D14948">
        <v>1</v>
      </c>
      <c r="E14948">
        <v>787</v>
      </c>
      <c r="F14948">
        <v>11</v>
      </c>
      <c r="G14948">
        <v>7393</v>
      </c>
      <c r="H14948">
        <v>0.71032488019926399</v>
      </c>
      <c r="I14948">
        <v>1</v>
      </c>
      <c r="J14948">
        <v>0.966855260484069</v>
      </c>
      <c r="K14948" t="s">
        <v>24040</v>
      </c>
      <c r="L14948">
        <v>1</v>
      </c>
      <c r="M14948" t="s">
        <v>5133</v>
      </c>
      <c r="N14948">
        <v>9.0909090909090898E-2</v>
      </c>
      <c r="O14948">
        <v>1.27064803049555E-3</v>
      </c>
    </row>
    <row r="14949" spans="1:15">
      <c r="A14949" t="s">
        <v>16376</v>
      </c>
      <c r="B14949" t="s">
        <v>23511</v>
      </c>
      <c r="C14949" t="s">
        <v>16377</v>
      </c>
      <c r="D14949">
        <v>19</v>
      </c>
      <c r="E14949">
        <v>6152</v>
      </c>
      <c r="F14949">
        <v>20</v>
      </c>
      <c r="G14949">
        <v>7804</v>
      </c>
      <c r="H14949">
        <v>5.4506775742009302E-2</v>
      </c>
      <c r="I14949">
        <v>0.28959482308693002</v>
      </c>
      <c r="J14949">
        <v>0.248916391734606</v>
      </c>
      <c r="K14949" t="s">
        <v>32908</v>
      </c>
      <c r="L14949">
        <v>19</v>
      </c>
      <c r="M14949" t="s">
        <v>5133</v>
      </c>
      <c r="N14949">
        <v>0.95</v>
      </c>
      <c r="O14949">
        <v>3.0884265279583901E-3</v>
      </c>
    </row>
    <row r="14950" spans="1:15">
      <c r="A14950" t="s">
        <v>16378</v>
      </c>
      <c r="B14950" t="s">
        <v>23513</v>
      </c>
      <c r="C14950" t="s">
        <v>16379</v>
      </c>
      <c r="D14950">
        <v>1</v>
      </c>
      <c r="E14950">
        <v>535</v>
      </c>
      <c r="F14950">
        <v>12</v>
      </c>
      <c r="G14950">
        <v>8124</v>
      </c>
      <c r="H14950">
        <v>0.55870736002102495</v>
      </c>
      <c r="I14950">
        <v>0.99999999999997702</v>
      </c>
      <c r="J14950">
        <v>0.95041217501583097</v>
      </c>
      <c r="K14950" t="s">
        <v>24907</v>
      </c>
      <c r="L14950">
        <v>1</v>
      </c>
      <c r="M14950" t="s">
        <v>5133</v>
      </c>
      <c r="N14950">
        <v>8.3333333333333301E-2</v>
      </c>
      <c r="O14950">
        <v>1.8691588785046699E-3</v>
      </c>
    </row>
    <row r="14951" spans="1:15">
      <c r="A14951" t="s">
        <v>16378</v>
      </c>
      <c r="B14951" t="s">
        <v>23518</v>
      </c>
      <c r="C14951" t="s">
        <v>16379</v>
      </c>
      <c r="D14951">
        <v>1</v>
      </c>
      <c r="E14951">
        <v>787</v>
      </c>
      <c r="F14951">
        <v>10</v>
      </c>
      <c r="G14951">
        <v>7393</v>
      </c>
      <c r="H14951">
        <v>0.67576236969544701</v>
      </c>
      <c r="I14951">
        <v>1</v>
      </c>
      <c r="J14951">
        <v>0.966855260484069</v>
      </c>
      <c r="K14951" t="s">
        <v>28913</v>
      </c>
      <c r="L14951">
        <v>1</v>
      </c>
      <c r="M14951" t="s">
        <v>5133</v>
      </c>
      <c r="N14951">
        <v>0.1</v>
      </c>
      <c r="O14951">
        <v>1.27064803049555E-3</v>
      </c>
    </row>
    <row r="14952" spans="1:15">
      <c r="A14952" t="s">
        <v>16378</v>
      </c>
      <c r="B14952" t="s">
        <v>23511</v>
      </c>
      <c r="C14952" t="s">
        <v>16379</v>
      </c>
      <c r="D14952">
        <v>9</v>
      </c>
      <c r="E14952">
        <v>6152</v>
      </c>
      <c r="F14952">
        <v>12</v>
      </c>
      <c r="G14952">
        <v>7804</v>
      </c>
      <c r="H14952">
        <v>0.76277084557059505</v>
      </c>
      <c r="I14952">
        <v>0.968912233598893</v>
      </c>
      <c r="J14952">
        <v>0.832812322140707</v>
      </c>
      <c r="K14952" t="s">
        <v>32909</v>
      </c>
      <c r="L14952">
        <v>9</v>
      </c>
      <c r="M14952" t="s">
        <v>5133</v>
      </c>
      <c r="N14952">
        <v>0.75</v>
      </c>
      <c r="O14952">
        <v>1.4629388816645001E-3</v>
      </c>
    </row>
    <row r="14953" spans="1:15">
      <c r="A14953" t="s">
        <v>16380</v>
      </c>
      <c r="B14953" t="s">
        <v>23511</v>
      </c>
      <c r="C14953" t="s">
        <v>16381</v>
      </c>
      <c r="D14953">
        <v>85</v>
      </c>
      <c r="E14953">
        <v>6152</v>
      </c>
      <c r="F14953">
        <v>108</v>
      </c>
      <c r="G14953">
        <v>7804</v>
      </c>
      <c r="H14953">
        <v>0.56864144800295902</v>
      </c>
      <c r="I14953">
        <v>0.968912233598893</v>
      </c>
      <c r="J14953">
        <v>0.832812322140707</v>
      </c>
      <c r="K14953" t="s">
        <v>32910</v>
      </c>
      <c r="L14953">
        <v>85</v>
      </c>
      <c r="M14953" t="s">
        <v>5133</v>
      </c>
      <c r="N14953">
        <v>0.78703703703703698</v>
      </c>
      <c r="O14953">
        <v>1.3816644993498E-2</v>
      </c>
    </row>
    <row r="14954" spans="1:15">
      <c r="A14954" t="s">
        <v>16380</v>
      </c>
      <c r="B14954" t="s">
        <v>23513</v>
      </c>
      <c r="C14954" t="s">
        <v>16381</v>
      </c>
      <c r="D14954">
        <v>9</v>
      </c>
      <c r="E14954">
        <v>535</v>
      </c>
      <c r="F14954">
        <v>120</v>
      </c>
      <c r="G14954">
        <v>8124</v>
      </c>
      <c r="H14954">
        <v>0.39314303052779798</v>
      </c>
      <c r="I14954">
        <v>0.99999999999997702</v>
      </c>
      <c r="J14954">
        <v>0.95041217501583097</v>
      </c>
      <c r="K14954" t="s">
        <v>32911</v>
      </c>
      <c r="L14954">
        <v>9</v>
      </c>
      <c r="M14954" t="s">
        <v>5133</v>
      </c>
      <c r="N14954">
        <v>7.4999999999999997E-2</v>
      </c>
      <c r="O14954">
        <v>1.6822429906542102E-2</v>
      </c>
    </row>
    <row r="14955" spans="1:15">
      <c r="A14955" t="s">
        <v>16380</v>
      </c>
      <c r="B14955" t="s">
        <v>23518</v>
      </c>
      <c r="C14955" t="s">
        <v>16381</v>
      </c>
      <c r="D14955">
        <v>5</v>
      </c>
      <c r="E14955">
        <v>787</v>
      </c>
      <c r="F14955">
        <v>88</v>
      </c>
      <c r="G14955">
        <v>7393</v>
      </c>
      <c r="H14955">
        <v>0.96477803012557495</v>
      </c>
      <c r="I14955">
        <v>1</v>
      </c>
      <c r="J14955">
        <v>0.966855260484069</v>
      </c>
      <c r="K14955" t="s">
        <v>32912</v>
      </c>
      <c r="L14955">
        <v>5</v>
      </c>
      <c r="M14955" t="s">
        <v>5133</v>
      </c>
      <c r="N14955">
        <v>5.6818181818181802E-2</v>
      </c>
      <c r="O14955">
        <v>6.35324015247776E-3</v>
      </c>
    </row>
    <row r="14956" spans="1:15">
      <c r="A14956" t="s">
        <v>16382</v>
      </c>
      <c r="B14956" t="s">
        <v>23511</v>
      </c>
      <c r="C14956" t="s">
        <v>16383</v>
      </c>
      <c r="D14956">
        <v>1</v>
      </c>
      <c r="E14956">
        <v>6152</v>
      </c>
      <c r="F14956">
        <v>1</v>
      </c>
      <c r="G14956">
        <v>7804</v>
      </c>
      <c r="H14956">
        <v>0.788313685289595</v>
      </c>
      <c r="I14956">
        <v>0.968912233598893</v>
      </c>
      <c r="J14956">
        <v>0.832812322140707</v>
      </c>
      <c r="K14956" t="s">
        <v>25540</v>
      </c>
      <c r="L14956">
        <v>1</v>
      </c>
      <c r="M14956" t="s">
        <v>5133</v>
      </c>
      <c r="N14956">
        <v>1</v>
      </c>
      <c r="O14956">
        <v>1.6254876462938901E-4</v>
      </c>
    </row>
    <row r="14957" spans="1:15">
      <c r="A14957" t="s">
        <v>16384</v>
      </c>
      <c r="B14957" t="s">
        <v>23511</v>
      </c>
      <c r="C14957" t="s">
        <v>16385</v>
      </c>
      <c r="D14957">
        <v>37</v>
      </c>
      <c r="E14957">
        <v>6152</v>
      </c>
      <c r="F14957">
        <v>44</v>
      </c>
      <c r="G14957">
        <v>7804</v>
      </c>
      <c r="H14957">
        <v>0.257594114330849</v>
      </c>
      <c r="I14957">
        <v>0.74897048304406599</v>
      </c>
      <c r="J14957">
        <v>0.64376506516171705</v>
      </c>
      <c r="K14957" t="s">
        <v>26563</v>
      </c>
      <c r="L14957">
        <v>37</v>
      </c>
      <c r="M14957" t="s">
        <v>5133</v>
      </c>
      <c r="N14957">
        <v>0.84090909090909105</v>
      </c>
      <c r="O14957">
        <v>6.0143042912873899E-3</v>
      </c>
    </row>
    <row r="14958" spans="1:15">
      <c r="A14958" t="s">
        <v>16384</v>
      </c>
      <c r="B14958" t="s">
        <v>23518</v>
      </c>
      <c r="C14958" t="s">
        <v>16385</v>
      </c>
      <c r="D14958">
        <v>4</v>
      </c>
      <c r="E14958">
        <v>787</v>
      </c>
      <c r="F14958">
        <v>36</v>
      </c>
      <c r="G14958">
        <v>7393</v>
      </c>
      <c r="H14958">
        <v>0.54302942404966603</v>
      </c>
      <c r="I14958">
        <v>1</v>
      </c>
      <c r="J14958">
        <v>0.966855260484069</v>
      </c>
      <c r="K14958" t="s">
        <v>26561</v>
      </c>
      <c r="L14958">
        <v>4</v>
      </c>
      <c r="M14958" t="s">
        <v>5133</v>
      </c>
      <c r="N14958">
        <v>0.11111111111111099</v>
      </c>
      <c r="O14958">
        <v>5.0825921219822103E-3</v>
      </c>
    </row>
    <row r="14959" spans="1:15">
      <c r="A14959" t="s">
        <v>16384</v>
      </c>
      <c r="B14959" t="s">
        <v>23513</v>
      </c>
      <c r="C14959" t="s">
        <v>16385</v>
      </c>
      <c r="D14959">
        <v>3</v>
      </c>
      <c r="E14959">
        <v>535</v>
      </c>
      <c r="F14959">
        <v>43</v>
      </c>
      <c r="G14959">
        <v>8124</v>
      </c>
      <c r="H14959">
        <v>0.54527636344961405</v>
      </c>
      <c r="I14959">
        <v>0.99999999999997702</v>
      </c>
      <c r="J14959">
        <v>0.95041217501583097</v>
      </c>
      <c r="K14959" t="s">
        <v>26562</v>
      </c>
      <c r="L14959">
        <v>3</v>
      </c>
      <c r="M14959" t="s">
        <v>5133</v>
      </c>
      <c r="N14959">
        <v>6.9767441860465101E-2</v>
      </c>
      <c r="O14959">
        <v>5.60747663551402E-3</v>
      </c>
    </row>
    <row r="14960" spans="1:15">
      <c r="A14960" t="s">
        <v>16386</v>
      </c>
      <c r="B14960" t="s">
        <v>23511</v>
      </c>
      <c r="C14960" t="s">
        <v>16387</v>
      </c>
      <c r="D14960">
        <v>5</v>
      </c>
      <c r="E14960">
        <v>6152</v>
      </c>
      <c r="F14960">
        <v>5</v>
      </c>
      <c r="G14960">
        <v>7804</v>
      </c>
      <c r="H14960">
        <v>0.30433074367137097</v>
      </c>
      <c r="I14960">
        <v>0.81020448119108801</v>
      </c>
      <c r="J14960">
        <v>0.69639772519260701</v>
      </c>
      <c r="K14960" t="s">
        <v>31718</v>
      </c>
      <c r="L14960">
        <v>5</v>
      </c>
      <c r="M14960" t="s">
        <v>5133</v>
      </c>
      <c r="N14960">
        <v>1</v>
      </c>
      <c r="O14960">
        <v>8.1274382314694405E-4</v>
      </c>
    </row>
    <row r="14961" spans="1:15">
      <c r="A14961" t="s">
        <v>16388</v>
      </c>
      <c r="B14961" t="s">
        <v>23513</v>
      </c>
      <c r="C14961" t="s">
        <v>16389</v>
      </c>
      <c r="D14961">
        <v>17</v>
      </c>
      <c r="E14961">
        <v>535</v>
      </c>
      <c r="F14961">
        <v>463</v>
      </c>
      <c r="G14961">
        <v>8124</v>
      </c>
      <c r="H14961">
        <v>0.99813755588853303</v>
      </c>
      <c r="I14961">
        <v>0.99999999999997702</v>
      </c>
      <c r="J14961">
        <v>0.95041217501583097</v>
      </c>
      <c r="K14961" t="s">
        <v>32913</v>
      </c>
      <c r="L14961">
        <v>17</v>
      </c>
      <c r="M14961" t="s">
        <v>5133</v>
      </c>
      <c r="N14961">
        <v>3.6717062634989202E-2</v>
      </c>
      <c r="O14961">
        <v>3.1775700934579397E-2</v>
      </c>
    </row>
    <row r="14962" spans="1:15">
      <c r="A14962" t="s">
        <v>16388</v>
      </c>
      <c r="B14962" t="s">
        <v>23518</v>
      </c>
      <c r="C14962" t="s">
        <v>16389</v>
      </c>
      <c r="D14962">
        <v>22</v>
      </c>
      <c r="E14962">
        <v>787</v>
      </c>
      <c r="F14962">
        <v>436</v>
      </c>
      <c r="G14962">
        <v>7393</v>
      </c>
      <c r="H14962">
        <v>0.99999358277723904</v>
      </c>
      <c r="I14962">
        <v>1</v>
      </c>
      <c r="J14962">
        <v>0.966855260484069</v>
      </c>
      <c r="K14962" t="s">
        <v>32914</v>
      </c>
      <c r="L14962">
        <v>22</v>
      </c>
      <c r="M14962" t="s">
        <v>5133</v>
      </c>
      <c r="N14962">
        <v>5.0458715596330299E-2</v>
      </c>
      <c r="O14962">
        <v>2.7954256670902199E-2</v>
      </c>
    </row>
    <row r="14963" spans="1:15">
      <c r="A14963" t="s">
        <v>16388</v>
      </c>
      <c r="B14963" t="s">
        <v>23511</v>
      </c>
      <c r="C14963" t="s">
        <v>16389</v>
      </c>
      <c r="D14963">
        <v>409</v>
      </c>
      <c r="E14963">
        <v>6152</v>
      </c>
      <c r="F14963">
        <v>461</v>
      </c>
      <c r="G14963">
        <v>7804</v>
      </c>
      <c r="H14963" s="34">
        <v>7.8252876884678793E-9</v>
      </c>
      <c r="I14963" s="34">
        <v>4.1643220158360202E-7</v>
      </c>
      <c r="J14963" s="34">
        <v>3.5793734126653398E-7</v>
      </c>
      <c r="K14963" t="s">
        <v>32915</v>
      </c>
      <c r="L14963">
        <v>409</v>
      </c>
      <c r="M14963" t="s">
        <v>5133</v>
      </c>
      <c r="N14963">
        <v>0.88720173535791802</v>
      </c>
      <c r="O14963">
        <v>6.6482444733420007E-2</v>
      </c>
    </row>
    <row r="14964" spans="1:15">
      <c r="A14964" t="s">
        <v>16390</v>
      </c>
      <c r="B14964" t="s">
        <v>23513</v>
      </c>
      <c r="C14964" t="s">
        <v>16391</v>
      </c>
      <c r="D14964">
        <v>3</v>
      </c>
      <c r="E14964">
        <v>535</v>
      </c>
      <c r="F14964">
        <v>11</v>
      </c>
      <c r="G14964">
        <v>8124</v>
      </c>
      <c r="H14964">
        <v>3.1482706494201498E-2</v>
      </c>
      <c r="I14964">
        <v>0.38884890461588101</v>
      </c>
      <c r="J14964">
        <v>0.36956673318851202</v>
      </c>
      <c r="K14964" t="s">
        <v>24080</v>
      </c>
      <c r="L14964">
        <v>3</v>
      </c>
      <c r="M14964" t="s">
        <v>5133</v>
      </c>
      <c r="N14964">
        <v>0.27272727272727298</v>
      </c>
      <c r="O14964">
        <v>5.60747663551402E-3</v>
      </c>
    </row>
    <row r="14965" spans="1:15">
      <c r="A14965" t="s">
        <v>16390</v>
      </c>
      <c r="B14965" t="s">
        <v>23511</v>
      </c>
      <c r="C14965" t="s">
        <v>16391</v>
      </c>
      <c r="D14965">
        <v>5</v>
      </c>
      <c r="E14965">
        <v>6152</v>
      </c>
      <c r="F14965">
        <v>9</v>
      </c>
      <c r="G14965">
        <v>7804</v>
      </c>
      <c r="H14965">
        <v>0.97522995242144195</v>
      </c>
      <c r="I14965">
        <v>1</v>
      </c>
      <c r="J14965">
        <v>0.85953329234717102</v>
      </c>
      <c r="K14965" t="s">
        <v>24079</v>
      </c>
      <c r="L14965">
        <v>5</v>
      </c>
      <c r="M14965" t="s">
        <v>5133</v>
      </c>
      <c r="N14965">
        <v>0.55555555555555602</v>
      </c>
      <c r="O14965">
        <v>8.1274382314694405E-4</v>
      </c>
    </row>
    <row r="14966" spans="1:15">
      <c r="A14966" t="s">
        <v>16392</v>
      </c>
      <c r="B14966" t="s">
        <v>23513</v>
      </c>
      <c r="C14966" t="s">
        <v>16393</v>
      </c>
      <c r="D14966">
        <v>1</v>
      </c>
      <c r="E14966">
        <v>535</v>
      </c>
      <c r="F14966">
        <v>1</v>
      </c>
      <c r="G14966">
        <v>8124</v>
      </c>
      <c r="H14966">
        <v>6.5854258985721295E-2</v>
      </c>
      <c r="I14966">
        <v>0.448760549738495</v>
      </c>
      <c r="J14966">
        <v>0.42650749013827299</v>
      </c>
      <c r="K14966" t="s">
        <v>24420</v>
      </c>
      <c r="L14966">
        <v>1</v>
      </c>
      <c r="M14966" t="s">
        <v>5133</v>
      </c>
      <c r="N14966">
        <v>1</v>
      </c>
      <c r="O14966">
        <v>1.8691588785046699E-3</v>
      </c>
    </row>
    <row r="14967" spans="1:15">
      <c r="A14967" t="s">
        <v>16394</v>
      </c>
      <c r="B14967" t="s">
        <v>23511</v>
      </c>
      <c r="C14967" t="s">
        <v>16395</v>
      </c>
      <c r="D14967">
        <v>10</v>
      </c>
      <c r="E14967">
        <v>6152</v>
      </c>
      <c r="F14967">
        <v>12</v>
      </c>
      <c r="G14967">
        <v>7804</v>
      </c>
      <c r="H14967">
        <v>0.51722323138668902</v>
      </c>
      <c r="I14967">
        <v>0.968912233598893</v>
      </c>
      <c r="J14967">
        <v>0.832812322140707</v>
      </c>
      <c r="K14967" t="s">
        <v>32916</v>
      </c>
      <c r="L14967">
        <v>10</v>
      </c>
      <c r="M14967" t="s">
        <v>5133</v>
      </c>
      <c r="N14967">
        <v>0.83333333333333304</v>
      </c>
      <c r="O14967">
        <v>1.62548764629389E-3</v>
      </c>
    </row>
    <row r="14968" spans="1:15">
      <c r="A14968" t="s">
        <v>16394</v>
      </c>
      <c r="B14968" t="s">
        <v>23518</v>
      </c>
      <c r="C14968" t="s">
        <v>16395</v>
      </c>
      <c r="D14968">
        <v>1</v>
      </c>
      <c r="E14968">
        <v>787</v>
      </c>
      <c r="F14968">
        <v>8</v>
      </c>
      <c r="G14968">
        <v>7393</v>
      </c>
      <c r="H14968">
        <v>0.59379355565791103</v>
      </c>
      <c r="I14968">
        <v>1</v>
      </c>
      <c r="J14968">
        <v>0.966855260484069</v>
      </c>
      <c r="K14968" t="s">
        <v>26612</v>
      </c>
      <c r="L14968">
        <v>1</v>
      </c>
      <c r="M14968" t="s">
        <v>5133</v>
      </c>
      <c r="N14968">
        <v>0.125</v>
      </c>
      <c r="O14968">
        <v>1.27064803049555E-3</v>
      </c>
    </row>
    <row r="14969" spans="1:15">
      <c r="A14969" t="s">
        <v>16396</v>
      </c>
      <c r="B14969" t="s">
        <v>23511</v>
      </c>
      <c r="C14969" t="s">
        <v>16397</v>
      </c>
      <c r="D14969">
        <v>9</v>
      </c>
      <c r="E14969">
        <v>6152</v>
      </c>
      <c r="F14969">
        <v>10</v>
      </c>
      <c r="G14969">
        <v>7804</v>
      </c>
      <c r="H14969">
        <v>0.341392875758884</v>
      </c>
      <c r="I14969">
        <v>0.87709103910391695</v>
      </c>
      <c r="J14969">
        <v>0.75388894852919097</v>
      </c>
      <c r="K14969" t="s">
        <v>32917</v>
      </c>
      <c r="L14969">
        <v>9</v>
      </c>
      <c r="M14969" t="s">
        <v>5133</v>
      </c>
      <c r="N14969">
        <v>0.9</v>
      </c>
      <c r="O14969">
        <v>1.4629388816645001E-3</v>
      </c>
    </row>
    <row r="14970" spans="1:15">
      <c r="A14970" t="s">
        <v>16398</v>
      </c>
      <c r="B14970" t="s">
        <v>23513</v>
      </c>
      <c r="C14970" t="s">
        <v>16399</v>
      </c>
      <c r="D14970">
        <v>2</v>
      </c>
      <c r="E14970">
        <v>535</v>
      </c>
      <c r="F14970">
        <v>2</v>
      </c>
      <c r="G14970">
        <v>8124</v>
      </c>
      <c r="H14970">
        <v>4.3292101807675997E-3</v>
      </c>
      <c r="I14970">
        <v>8.6376068510507401E-2</v>
      </c>
      <c r="J14970">
        <v>8.2092867142389697E-2</v>
      </c>
      <c r="K14970" t="s">
        <v>25056</v>
      </c>
      <c r="L14970">
        <v>2</v>
      </c>
      <c r="M14970" t="s">
        <v>5133</v>
      </c>
      <c r="N14970">
        <v>1</v>
      </c>
      <c r="O14970">
        <v>3.7383177570093499E-3</v>
      </c>
    </row>
    <row r="14971" spans="1:15">
      <c r="A14971" t="s">
        <v>16400</v>
      </c>
      <c r="B14971" t="s">
        <v>23511</v>
      </c>
      <c r="C14971" t="s">
        <v>16401</v>
      </c>
      <c r="D14971">
        <v>1</v>
      </c>
      <c r="E14971">
        <v>6152</v>
      </c>
      <c r="F14971">
        <v>1</v>
      </c>
      <c r="G14971">
        <v>7804</v>
      </c>
      <c r="H14971">
        <v>0.788313685289595</v>
      </c>
      <c r="I14971">
        <v>0.968912233598893</v>
      </c>
      <c r="J14971">
        <v>0.832812322140707</v>
      </c>
      <c r="K14971" t="s">
        <v>32918</v>
      </c>
      <c r="L14971">
        <v>1</v>
      </c>
      <c r="M14971" t="s">
        <v>5133</v>
      </c>
      <c r="N14971">
        <v>1</v>
      </c>
      <c r="O14971">
        <v>1.6254876462938901E-4</v>
      </c>
    </row>
    <row r="14972" spans="1:15">
      <c r="A14972" t="s">
        <v>16402</v>
      </c>
      <c r="B14972" t="s">
        <v>23518</v>
      </c>
      <c r="C14972" t="s">
        <v>16403</v>
      </c>
      <c r="D14972">
        <v>3</v>
      </c>
      <c r="E14972">
        <v>787</v>
      </c>
      <c r="F14972">
        <v>46</v>
      </c>
      <c r="G14972">
        <v>7393</v>
      </c>
      <c r="H14972">
        <v>0.88133405281311294</v>
      </c>
      <c r="I14972">
        <v>1</v>
      </c>
      <c r="J14972">
        <v>0.966855260484069</v>
      </c>
      <c r="K14972" t="s">
        <v>31085</v>
      </c>
      <c r="L14972">
        <v>3</v>
      </c>
      <c r="M14972" t="s">
        <v>2729</v>
      </c>
      <c r="N14972">
        <v>6.5217391304347797E-2</v>
      </c>
      <c r="O14972">
        <v>3.8119440914866601E-3</v>
      </c>
    </row>
    <row r="14973" spans="1:15">
      <c r="A14973" t="s">
        <v>16402</v>
      </c>
      <c r="B14973" t="s">
        <v>23513</v>
      </c>
      <c r="C14973" t="s">
        <v>16403</v>
      </c>
      <c r="D14973">
        <v>4</v>
      </c>
      <c r="E14973">
        <v>535</v>
      </c>
      <c r="F14973">
        <v>57</v>
      </c>
      <c r="G14973">
        <v>8124</v>
      </c>
      <c r="H14973">
        <v>0.52282411390619898</v>
      </c>
      <c r="I14973">
        <v>0.99999999999997702</v>
      </c>
      <c r="J14973">
        <v>0.95041217501583097</v>
      </c>
      <c r="K14973" t="s">
        <v>30214</v>
      </c>
      <c r="L14973">
        <v>4</v>
      </c>
      <c r="M14973" t="s">
        <v>2729</v>
      </c>
      <c r="N14973">
        <v>7.0175438596491196E-2</v>
      </c>
      <c r="O14973">
        <v>7.4766355140186902E-3</v>
      </c>
    </row>
    <row r="14974" spans="1:15">
      <c r="A14974" t="s">
        <v>16402</v>
      </c>
      <c r="B14974" t="s">
        <v>23511</v>
      </c>
      <c r="C14974" t="s">
        <v>16403</v>
      </c>
      <c r="D14974">
        <v>44</v>
      </c>
      <c r="E14974">
        <v>6152</v>
      </c>
      <c r="F14974">
        <v>54</v>
      </c>
      <c r="G14974">
        <v>7804</v>
      </c>
      <c r="H14974">
        <v>0.38916924741898101</v>
      </c>
      <c r="I14974">
        <v>0.914190226876608</v>
      </c>
      <c r="J14974">
        <v>0.78577693553885797</v>
      </c>
      <c r="K14974" t="s">
        <v>32919</v>
      </c>
      <c r="L14974">
        <v>44</v>
      </c>
      <c r="M14974" t="s">
        <v>2729</v>
      </c>
      <c r="N14974">
        <v>0.81481481481481499</v>
      </c>
      <c r="O14974">
        <v>7.1521456436931096E-3</v>
      </c>
    </row>
    <row r="14975" spans="1:15">
      <c r="A14975" t="s">
        <v>16404</v>
      </c>
      <c r="B14975" t="s">
        <v>23511</v>
      </c>
      <c r="C14975" t="s">
        <v>16405</v>
      </c>
      <c r="D14975">
        <v>4</v>
      </c>
      <c r="E14975">
        <v>6152</v>
      </c>
      <c r="F14975">
        <v>5</v>
      </c>
      <c r="G14975">
        <v>7804</v>
      </c>
      <c r="H14975">
        <v>0.71320711691885297</v>
      </c>
      <c r="I14975">
        <v>0.968912233598893</v>
      </c>
      <c r="J14975">
        <v>0.832812322140707</v>
      </c>
      <c r="K14975" t="s">
        <v>32920</v>
      </c>
      <c r="L14975">
        <v>4</v>
      </c>
      <c r="M14975" t="s">
        <v>5133</v>
      </c>
      <c r="N14975">
        <v>0.8</v>
      </c>
      <c r="O14975">
        <v>6.5019505851755496E-4</v>
      </c>
    </row>
    <row r="14976" spans="1:15">
      <c r="A14976" t="s">
        <v>16404</v>
      </c>
      <c r="B14976" t="s">
        <v>23513</v>
      </c>
      <c r="C14976" t="s">
        <v>16405</v>
      </c>
      <c r="D14976">
        <v>1</v>
      </c>
      <c r="E14976">
        <v>535</v>
      </c>
      <c r="F14976">
        <v>7</v>
      </c>
      <c r="G14976">
        <v>8124</v>
      </c>
      <c r="H14976">
        <v>0.37938355156400999</v>
      </c>
      <c r="I14976">
        <v>0.99999999999997702</v>
      </c>
      <c r="J14976">
        <v>0.95041217501583097</v>
      </c>
      <c r="K14976" t="s">
        <v>32921</v>
      </c>
      <c r="L14976">
        <v>1</v>
      </c>
      <c r="M14976" t="s">
        <v>5133</v>
      </c>
      <c r="N14976">
        <v>0.14285714285714299</v>
      </c>
      <c r="O14976">
        <v>1.8691588785046699E-3</v>
      </c>
    </row>
    <row r="14977" spans="1:15">
      <c r="A14977" t="s">
        <v>16406</v>
      </c>
      <c r="B14977" t="s">
        <v>23511</v>
      </c>
      <c r="C14977" t="s">
        <v>16407</v>
      </c>
      <c r="D14977">
        <v>2</v>
      </c>
      <c r="E14977">
        <v>6152</v>
      </c>
      <c r="F14977">
        <v>2</v>
      </c>
      <c r="G14977">
        <v>7804</v>
      </c>
      <c r="H14977">
        <v>0.62141708038142995</v>
      </c>
      <c r="I14977">
        <v>0.968912233598893</v>
      </c>
      <c r="J14977">
        <v>0.832812322140707</v>
      </c>
      <c r="K14977" t="s">
        <v>32922</v>
      </c>
      <c r="L14977">
        <v>2</v>
      </c>
      <c r="M14977" t="s">
        <v>5133</v>
      </c>
      <c r="N14977">
        <v>1</v>
      </c>
      <c r="O14977">
        <v>3.2509752925877802E-4</v>
      </c>
    </row>
    <row r="14978" spans="1:15">
      <c r="A14978" t="s">
        <v>16408</v>
      </c>
      <c r="B14978" t="s">
        <v>23511</v>
      </c>
      <c r="C14978" t="s">
        <v>16409</v>
      </c>
      <c r="D14978">
        <v>2</v>
      </c>
      <c r="E14978">
        <v>6152</v>
      </c>
      <c r="F14978">
        <v>2</v>
      </c>
      <c r="G14978">
        <v>7804</v>
      </c>
      <c r="H14978">
        <v>0.62141708038142995</v>
      </c>
      <c r="I14978">
        <v>0.968912233598893</v>
      </c>
      <c r="J14978">
        <v>0.832812322140707</v>
      </c>
      <c r="K14978" t="s">
        <v>32922</v>
      </c>
      <c r="L14978">
        <v>2</v>
      </c>
      <c r="M14978" t="s">
        <v>5133</v>
      </c>
      <c r="N14978">
        <v>1</v>
      </c>
      <c r="O14978">
        <v>3.2509752925877802E-4</v>
      </c>
    </row>
    <row r="14979" spans="1:15">
      <c r="A14979" t="s">
        <v>16410</v>
      </c>
      <c r="B14979" t="s">
        <v>23518</v>
      </c>
      <c r="C14979" t="s">
        <v>16411</v>
      </c>
      <c r="D14979">
        <v>1</v>
      </c>
      <c r="E14979">
        <v>787</v>
      </c>
      <c r="F14979">
        <v>7</v>
      </c>
      <c r="G14979">
        <v>7393</v>
      </c>
      <c r="H14979">
        <v>0.54534917443390396</v>
      </c>
      <c r="I14979">
        <v>1</v>
      </c>
      <c r="J14979">
        <v>0.966855260484069</v>
      </c>
      <c r="K14979" t="s">
        <v>26018</v>
      </c>
      <c r="L14979">
        <v>1</v>
      </c>
      <c r="M14979" t="s">
        <v>5133</v>
      </c>
      <c r="N14979">
        <v>0.14285714285714299</v>
      </c>
      <c r="O14979">
        <v>1.27064803049555E-3</v>
      </c>
    </row>
    <row r="14980" spans="1:15">
      <c r="A14980" t="s">
        <v>16410</v>
      </c>
      <c r="B14980" t="s">
        <v>23511</v>
      </c>
      <c r="C14980" t="s">
        <v>16411</v>
      </c>
      <c r="D14980">
        <v>5</v>
      </c>
      <c r="E14980">
        <v>6152</v>
      </c>
      <c r="F14980">
        <v>6</v>
      </c>
      <c r="G14980">
        <v>7804</v>
      </c>
      <c r="H14980">
        <v>0.62665052091531404</v>
      </c>
      <c r="I14980">
        <v>0.968912233598893</v>
      </c>
      <c r="J14980">
        <v>0.832812322140707</v>
      </c>
      <c r="K14980" t="s">
        <v>32923</v>
      </c>
      <c r="L14980">
        <v>5</v>
      </c>
      <c r="M14980" t="s">
        <v>5133</v>
      </c>
      <c r="N14980">
        <v>0.83333333333333304</v>
      </c>
      <c r="O14980">
        <v>8.1274382314694405E-4</v>
      </c>
    </row>
    <row r="14981" spans="1:15">
      <c r="A14981" t="s">
        <v>16412</v>
      </c>
      <c r="B14981" t="s">
        <v>23511</v>
      </c>
      <c r="C14981" t="s">
        <v>16413</v>
      </c>
      <c r="D14981">
        <v>2</v>
      </c>
      <c r="E14981">
        <v>6152</v>
      </c>
      <c r="F14981">
        <v>2</v>
      </c>
      <c r="G14981">
        <v>7804</v>
      </c>
      <c r="H14981">
        <v>0.62141708038142995</v>
      </c>
      <c r="I14981">
        <v>0.968912233598893</v>
      </c>
      <c r="J14981">
        <v>0.832812322140707</v>
      </c>
      <c r="K14981" t="s">
        <v>24551</v>
      </c>
      <c r="L14981">
        <v>2</v>
      </c>
      <c r="M14981" t="s">
        <v>1463</v>
      </c>
      <c r="N14981">
        <v>1</v>
      </c>
      <c r="O14981">
        <v>3.2509752925877802E-4</v>
      </c>
    </row>
    <row r="14982" spans="1:15">
      <c r="A14982" t="s">
        <v>16414</v>
      </c>
      <c r="B14982" t="s">
        <v>23511</v>
      </c>
      <c r="C14982" t="s">
        <v>16415</v>
      </c>
      <c r="D14982">
        <v>242</v>
      </c>
      <c r="E14982">
        <v>6152</v>
      </c>
      <c r="F14982">
        <v>277</v>
      </c>
      <c r="G14982">
        <v>7804</v>
      </c>
      <c r="H14982">
        <v>1.3094183543702401E-4</v>
      </c>
      <c r="I14982">
        <v>2.4886532237017498E-3</v>
      </c>
      <c r="J14982">
        <v>2.1390802988787601E-3</v>
      </c>
      <c r="K14982" t="s">
        <v>32924</v>
      </c>
      <c r="L14982">
        <v>242</v>
      </c>
      <c r="M14982" t="s">
        <v>5133</v>
      </c>
      <c r="N14982">
        <v>0.87364620938628201</v>
      </c>
      <c r="O14982">
        <v>3.9336801040312099E-2</v>
      </c>
    </row>
    <row r="14983" spans="1:15">
      <c r="A14983" t="s">
        <v>16414</v>
      </c>
      <c r="B14983" t="s">
        <v>23513</v>
      </c>
      <c r="C14983" t="s">
        <v>16415</v>
      </c>
      <c r="D14983">
        <v>16</v>
      </c>
      <c r="E14983">
        <v>535</v>
      </c>
      <c r="F14983">
        <v>282</v>
      </c>
      <c r="G14983">
        <v>8124</v>
      </c>
      <c r="H14983">
        <v>0.76914142133639096</v>
      </c>
      <c r="I14983">
        <v>0.99999999999997702</v>
      </c>
      <c r="J14983">
        <v>0.95041217501583097</v>
      </c>
      <c r="K14983" t="s">
        <v>26664</v>
      </c>
      <c r="L14983">
        <v>16</v>
      </c>
      <c r="M14983" t="s">
        <v>5133</v>
      </c>
      <c r="N14983">
        <v>5.6737588652482303E-2</v>
      </c>
      <c r="O14983">
        <v>2.9906542056074799E-2</v>
      </c>
    </row>
    <row r="14984" spans="1:15">
      <c r="A14984" t="s">
        <v>16414</v>
      </c>
      <c r="B14984" t="s">
        <v>23518</v>
      </c>
      <c r="C14984" t="s">
        <v>16415</v>
      </c>
      <c r="D14984">
        <v>11</v>
      </c>
      <c r="E14984">
        <v>787</v>
      </c>
      <c r="F14984">
        <v>241</v>
      </c>
      <c r="G14984">
        <v>7393</v>
      </c>
      <c r="H14984">
        <v>0.99981752086214704</v>
      </c>
      <c r="I14984">
        <v>1</v>
      </c>
      <c r="J14984">
        <v>0.966855260484069</v>
      </c>
      <c r="K14984" t="s">
        <v>32925</v>
      </c>
      <c r="L14984">
        <v>11</v>
      </c>
      <c r="M14984" t="s">
        <v>5133</v>
      </c>
      <c r="N14984">
        <v>4.5643153526971E-2</v>
      </c>
      <c r="O14984">
        <v>1.3977128335451099E-2</v>
      </c>
    </row>
    <row r="14985" spans="1:15">
      <c r="A14985" t="s">
        <v>16416</v>
      </c>
      <c r="B14985" t="s">
        <v>23511</v>
      </c>
      <c r="C14985" t="s">
        <v>16417</v>
      </c>
      <c r="D14985">
        <v>18</v>
      </c>
      <c r="E14985">
        <v>6152</v>
      </c>
      <c r="F14985">
        <v>18</v>
      </c>
      <c r="G14985">
        <v>7804</v>
      </c>
      <c r="H14985">
        <v>1.37496899434857E-2</v>
      </c>
      <c r="I14985">
        <v>0.10558946762372599</v>
      </c>
      <c r="J14985">
        <v>9.0757662743805895E-2</v>
      </c>
      <c r="K14985" t="s">
        <v>27680</v>
      </c>
      <c r="L14985">
        <v>18</v>
      </c>
      <c r="M14985" t="s">
        <v>5133</v>
      </c>
      <c r="N14985">
        <v>1</v>
      </c>
      <c r="O14985">
        <v>2.9258777633290002E-3</v>
      </c>
    </row>
    <row r="14986" spans="1:15">
      <c r="A14986" t="s">
        <v>16418</v>
      </c>
      <c r="B14986" t="s">
        <v>23513</v>
      </c>
      <c r="C14986" t="s">
        <v>16419</v>
      </c>
      <c r="D14986">
        <v>2</v>
      </c>
      <c r="E14986">
        <v>535</v>
      </c>
      <c r="F14986">
        <v>19</v>
      </c>
      <c r="G14986">
        <v>8124</v>
      </c>
      <c r="H14986">
        <v>0.35888622660623998</v>
      </c>
      <c r="I14986">
        <v>0.99999999999997702</v>
      </c>
      <c r="J14986">
        <v>0.95041217501583097</v>
      </c>
      <c r="K14986" t="s">
        <v>25029</v>
      </c>
      <c r="L14986">
        <v>2</v>
      </c>
      <c r="M14986" t="s">
        <v>5133</v>
      </c>
      <c r="N14986">
        <v>0.105263157894737</v>
      </c>
      <c r="O14986">
        <v>3.7383177570093499E-3</v>
      </c>
    </row>
    <row r="14987" spans="1:15">
      <c r="A14987" t="s">
        <v>16418</v>
      </c>
      <c r="B14987" t="s">
        <v>23511</v>
      </c>
      <c r="C14987" t="s">
        <v>16419</v>
      </c>
      <c r="D14987">
        <v>16</v>
      </c>
      <c r="E14987">
        <v>6152</v>
      </c>
      <c r="F14987">
        <v>19</v>
      </c>
      <c r="G14987">
        <v>7804</v>
      </c>
      <c r="H14987">
        <v>0.40508357601572498</v>
      </c>
      <c r="I14987">
        <v>0.91525479399875698</v>
      </c>
      <c r="J14987">
        <v>0.78669196642228301</v>
      </c>
      <c r="K14987" t="s">
        <v>32926</v>
      </c>
      <c r="L14987">
        <v>16</v>
      </c>
      <c r="M14987" t="s">
        <v>5133</v>
      </c>
      <c r="N14987">
        <v>0.84210526315789502</v>
      </c>
      <c r="O14987">
        <v>2.6007802340702198E-3</v>
      </c>
    </row>
    <row r="14988" spans="1:15">
      <c r="A14988" t="s">
        <v>16420</v>
      </c>
      <c r="B14988" t="s">
        <v>23511</v>
      </c>
      <c r="C14988" t="s">
        <v>16421</v>
      </c>
      <c r="D14988">
        <v>171</v>
      </c>
      <c r="E14988">
        <v>6152</v>
      </c>
      <c r="F14988">
        <v>197</v>
      </c>
      <c r="G14988">
        <v>7804</v>
      </c>
      <c r="H14988">
        <v>2.4805235225049999E-3</v>
      </c>
      <c r="I14988">
        <v>2.8176829133898299E-2</v>
      </c>
      <c r="J14988">
        <v>2.4218922713363299E-2</v>
      </c>
      <c r="K14988" t="s">
        <v>32927</v>
      </c>
      <c r="L14988">
        <v>171</v>
      </c>
      <c r="M14988" t="s">
        <v>5133</v>
      </c>
      <c r="N14988">
        <v>0.86802030456852797</v>
      </c>
      <c r="O14988">
        <v>2.7795838751625501E-2</v>
      </c>
    </row>
    <row r="14989" spans="1:15">
      <c r="A14989" t="s">
        <v>16420</v>
      </c>
      <c r="B14989" t="s">
        <v>23513</v>
      </c>
      <c r="C14989" t="s">
        <v>16421</v>
      </c>
      <c r="D14989">
        <v>5</v>
      </c>
      <c r="E14989">
        <v>535</v>
      </c>
      <c r="F14989">
        <v>202</v>
      </c>
      <c r="G14989">
        <v>8124</v>
      </c>
      <c r="H14989">
        <v>0.99782623931723802</v>
      </c>
      <c r="I14989">
        <v>0.99999999999997702</v>
      </c>
      <c r="J14989">
        <v>0.95041217501583097</v>
      </c>
      <c r="K14989" t="s">
        <v>32928</v>
      </c>
      <c r="L14989">
        <v>5</v>
      </c>
      <c r="M14989" t="s">
        <v>5133</v>
      </c>
      <c r="N14989">
        <v>2.4752475247524799E-2</v>
      </c>
      <c r="O14989">
        <v>9.3457943925233603E-3</v>
      </c>
    </row>
    <row r="14990" spans="1:15">
      <c r="A14990" t="s">
        <v>16420</v>
      </c>
      <c r="B14990" t="s">
        <v>23518</v>
      </c>
      <c r="C14990" t="s">
        <v>16421</v>
      </c>
      <c r="D14990">
        <v>12</v>
      </c>
      <c r="E14990">
        <v>787</v>
      </c>
      <c r="F14990">
        <v>166</v>
      </c>
      <c r="G14990">
        <v>7393</v>
      </c>
      <c r="H14990">
        <v>0.94836334884057305</v>
      </c>
      <c r="I14990">
        <v>1</v>
      </c>
      <c r="J14990">
        <v>0.966855260484069</v>
      </c>
      <c r="K14990" t="s">
        <v>32929</v>
      </c>
      <c r="L14990">
        <v>12</v>
      </c>
      <c r="M14990" t="s">
        <v>5133</v>
      </c>
      <c r="N14990">
        <v>7.2289156626505993E-2</v>
      </c>
      <c r="O14990">
        <v>1.52477763659466E-2</v>
      </c>
    </row>
    <row r="14991" spans="1:15">
      <c r="A14991" t="s">
        <v>16422</v>
      </c>
      <c r="B14991" t="s">
        <v>23518</v>
      </c>
      <c r="C14991" t="s">
        <v>16423</v>
      </c>
      <c r="D14991">
        <v>1</v>
      </c>
      <c r="E14991">
        <v>787</v>
      </c>
      <c r="F14991">
        <v>40</v>
      </c>
      <c r="G14991">
        <v>7393</v>
      </c>
      <c r="H14991">
        <v>0.98905451344650896</v>
      </c>
      <c r="I14991">
        <v>1</v>
      </c>
      <c r="J14991">
        <v>0.966855260484069</v>
      </c>
      <c r="K14991" t="s">
        <v>27485</v>
      </c>
      <c r="L14991">
        <v>1</v>
      </c>
      <c r="M14991" t="s">
        <v>5133</v>
      </c>
      <c r="N14991">
        <v>2.5000000000000001E-2</v>
      </c>
      <c r="O14991">
        <v>1.27064803049555E-3</v>
      </c>
    </row>
    <row r="14992" spans="1:15">
      <c r="A14992" t="s">
        <v>16422</v>
      </c>
      <c r="B14992" t="s">
        <v>23513</v>
      </c>
      <c r="C14992" t="s">
        <v>16423</v>
      </c>
      <c r="D14992">
        <v>1</v>
      </c>
      <c r="E14992">
        <v>535</v>
      </c>
      <c r="F14992">
        <v>35</v>
      </c>
      <c r="G14992">
        <v>8124</v>
      </c>
      <c r="H14992">
        <v>0.90832236444283498</v>
      </c>
      <c r="I14992">
        <v>0.99999999999997702</v>
      </c>
      <c r="J14992">
        <v>0.95041217501583097</v>
      </c>
      <c r="K14992" t="s">
        <v>25000</v>
      </c>
      <c r="L14992">
        <v>1</v>
      </c>
      <c r="M14992" t="s">
        <v>5133</v>
      </c>
      <c r="N14992">
        <v>2.8571428571428598E-2</v>
      </c>
      <c r="O14992">
        <v>1.8691588785046699E-3</v>
      </c>
    </row>
    <row r="14993" spans="1:15">
      <c r="A14993" t="s">
        <v>16422</v>
      </c>
      <c r="B14993" t="s">
        <v>23511</v>
      </c>
      <c r="C14993" t="s">
        <v>16423</v>
      </c>
      <c r="D14993">
        <v>40</v>
      </c>
      <c r="E14993">
        <v>6152</v>
      </c>
      <c r="F14993">
        <v>45</v>
      </c>
      <c r="G14993">
        <v>7804</v>
      </c>
      <c r="H14993">
        <v>6.3252720477763799E-2</v>
      </c>
      <c r="I14993">
        <v>0.32248732941666702</v>
      </c>
      <c r="J14993">
        <v>0.277188595993755</v>
      </c>
      <c r="K14993" t="s">
        <v>32930</v>
      </c>
      <c r="L14993">
        <v>40</v>
      </c>
      <c r="M14993" t="s">
        <v>5133</v>
      </c>
      <c r="N14993">
        <v>0.88888888888888895</v>
      </c>
      <c r="O14993">
        <v>6.5019505851755498E-3</v>
      </c>
    </row>
    <row r="14994" spans="1:15">
      <c r="A14994" t="s">
        <v>16424</v>
      </c>
      <c r="B14994" t="s">
        <v>23511</v>
      </c>
      <c r="C14994" t="s">
        <v>16425</v>
      </c>
      <c r="D14994">
        <v>14</v>
      </c>
      <c r="E14994">
        <v>6152</v>
      </c>
      <c r="F14994">
        <v>14</v>
      </c>
      <c r="G14994">
        <v>7804</v>
      </c>
      <c r="H14994">
        <v>3.5680033920092398E-2</v>
      </c>
      <c r="I14994">
        <v>0.21445050912290001</v>
      </c>
      <c r="J14994">
        <v>0.18432735215193299</v>
      </c>
      <c r="K14994" t="s">
        <v>32931</v>
      </c>
      <c r="L14994">
        <v>14</v>
      </c>
      <c r="M14994" t="s">
        <v>5133</v>
      </c>
      <c r="N14994">
        <v>1</v>
      </c>
      <c r="O14994">
        <v>2.2756827048114399E-3</v>
      </c>
    </row>
    <row r="14995" spans="1:15">
      <c r="A14995" t="s">
        <v>16426</v>
      </c>
      <c r="B14995" t="s">
        <v>23511</v>
      </c>
      <c r="C14995" t="s">
        <v>16427</v>
      </c>
      <c r="D14995">
        <v>3</v>
      </c>
      <c r="E14995">
        <v>6152</v>
      </c>
      <c r="F14995">
        <v>4</v>
      </c>
      <c r="G14995">
        <v>7804</v>
      </c>
      <c r="H14995">
        <v>0.80103341611958101</v>
      </c>
      <c r="I14995">
        <v>0.968912233598893</v>
      </c>
      <c r="J14995">
        <v>0.832812322140707</v>
      </c>
      <c r="K14995" t="s">
        <v>32932</v>
      </c>
      <c r="L14995">
        <v>3</v>
      </c>
      <c r="M14995" t="s">
        <v>5133</v>
      </c>
      <c r="N14995">
        <v>0.75</v>
      </c>
      <c r="O14995">
        <v>4.8764629388816603E-4</v>
      </c>
    </row>
    <row r="14996" spans="1:15">
      <c r="A14996" t="s">
        <v>16426</v>
      </c>
      <c r="B14996" t="s">
        <v>23513</v>
      </c>
      <c r="C14996" t="s">
        <v>16427</v>
      </c>
      <c r="D14996">
        <v>1</v>
      </c>
      <c r="E14996">
        <v>535</v>
      </c>
      <c r="F14996">
        <v>4</v>
      </c>
      <c r="G14996">
        <v>8124</v>
      </c>
      <c r="H14996">
        <v>0.23855956797771199</v>
      </c>
      <c r="I14996">
        <v>0.85273230586348503</v>
      </c>
      <c r="J14996">
        <v>0.81044716552199803</v>
      </c>
      <c r="K14996" t="s">
        <v>28903</v>
      </c>
      <c r="L14996">
        <v>1</v>
      </c>
      <c r="M14996" t="s">
        <v>5133</v>
      </c>
      <c r="N14996">
        <v>0.25</v>
      </c>
      <c r="O14996">
        <v>1.8691588785046699E-3</v>
      </c>
    </row>
    <row r="14997" spans="1:15">
      <c r="A14997" t="s">
        <v>16428</v>
      </c>
      <c r="B14997" t="s">
        <v>23511</v>
      </c>
      <c r="C14997" t="s">
        <v>16429</v>
      </c>
      <c r="D14997">
        <v>2</v>
      </c>
      <c r="E14997">
        <v>6152</v>
      </c>
      <c r="F14997">
        <v>3</v>
      </c>
      <c r="G14997">
        <v>7804</v>
      </c>
      <c r="H14997">
        <v>0.88457550560319997</v>
      </c>
      <c r="I14997">
        <v>1</v>
      </c>
      <c r="J14997">
        <v>0.85953329234717102</v>
      </c>
      <c r="K14997" t="s">
        <v>32933</v>
      </c>
      <c r="L14997">
        <v>2</v>
      </c>
      <c r="M14997" t="s">
        <v>5133</v>
      </c>
      <c r="N14997">
        <v>0.66666666666666696</v>
      </c>
      <c r="O14997">
        <v>3.2509752925877802E-4</v>
      </c>
    </row>
    <row r="14998" spans="1:15">
      <c r="A14998" t="s">
        <v>16428</v>
      </c>
      <c r="B14998" t="s">
        <v>23513</v>
      </c>
      <c r="C14998" t="s">
        <v>16429</v>
      </c>
      <c r="D14998">
        <v>1</v>
      </c>
      <c r="E14998">
        <v>535</v>
      </c>
      <c r="F14998">
        <v>3</v>
      </c>
      <c r="G14998">
        <v>8124</v>
      </c>
      <c r="H14998">
        <v>0.184859247501582</v>
      </c>
      <c r="I14998">
        <v>0.75508452473579202</v>
      </c>
      <c r="J14998">
        <v>0.71764152547495597</v>
      </c>
      <c r="K14998" t="s">
        <v>28903</v>
      </c>
      <c r="L14998">
        <v>1</v>
      </c>
      <c r="M14998" t="s">
        <v>5133</v>
      </c>
      <c r="N14998">
        <v>0.33333333333333298</v>
      </c>
      <c r="O14998">
        <v>1.8691588785046699E-3</v>
      </c>
    </row>
    <row r="14999" spans="1:15">
      <c r="A14999" t="s">
        <v>16430</v>
      </c>
      <c r="B14999" t="s">
        <v>23511</v>
      </c>
      <c r="C14999" t="s">
        <v>16431</v>
      </c>
      <c r="D14999">
        <v>1</v>
      </c>
      <c r="E14999">
        <v>6152</v>
      </c>
      <c r="F14999">
        <v>1</v>
      </c>
      <c r="G14999">
        <v>7804</v>
      </c>
      <c r="H14999">
        <v>0.788313685289595</v>
      </c>
      <c r="I14999">
        <v>0.968912233598893</v>
      </c>
      <c r="J14999">
        <v>0.832812322140707</v>
      </c>
      <c r="K14999" t="s">
        <v>29041</v>
      </c>
      <c r="L14999">
        <v>1</v>
      </c>
      <c r="M14999" t="s">
        <v>5133</v>
      </c>
      <c r="N14999">
        <v>1</v>
      </c>
      <c r="O14999">
        <v>1.6254876462938901E-4</v>
      </c>
    </row>
    <row r="15000" spans="1:15">
      <c r="A15000" t="s">
        <v>16432</v>
      </c>
      <c r="B15000" t="s">
        <v>23511</v>
      </c>
      <c r="C15000" t="s">
        <v>16433</v>
      </c>
      <c r="D15000">
        <v>1</v>
      </c>
      <c r="E15000">
        <v>6152</v>
      </c>
      <c r="F15000">
        <v>1</v>
      </c>
      <c r="G15000">
        <v>7804</v>
      </c>
      <c r="H15000">
        <v>0.788313685289595</v>
      </c>
      <c r="I15000">
        <v>0.968912233598893</v>
      </c>
      <c r="J15000">
        <v>0.832812322140707</v>
      </c>
      <c r="K15000" t="s">
        <v>30586</v>
      </c>
      <c r="L15000">
        <v>1</v>
      </c>
      <c r="M15000" t="s">
        <v>2729</v>
      </c>
      <c r="N15000">
        <v>1</v>
      </c>
      <c r="O15000">
        <v>1.6254876462938901E-4</v>
      </c>
    </row>
    <row r="15001" spans="1:15">
      <c r="A15001" t="s">
        <v>16434</v>
      </c>
      <c r="B15001" t="s">
        <v>23511</v>
      </c>
      <c r="C15001" t="s">
        <v>16435</v>
      </c>
      <c r="D15001">
        <v>13</v>
      </c>
      <c r="E15001">
        <v>6152</v>
      </c>
      <c r="F15001">
        <v>13</v>
      </c>
      <c r="G15001">
        <v>7804</v>
      </c>
      <c r="H15001">
        <v>4.52815025690569E-2</v>
      </c>
      <c r="I15001">
        <v>0.25239912466249798</v>
      </c>
      <c r="J15001">
        <v>0.21694545060670101</v>
      </c>
      <c r="K15001" t="s">
        <v>27867</v>
      </c>
      <c r="L15001">
        <v>13</v>
      </c>
      <c r="M15001" t="s">
        <v>5133</v>
      </c>
      <c r="N15001">
        <v>1</v>
      </c>
      <c r="O15001">
        <v>2.1131339401820499E-3</v>
      </c>
    </row>
    <row r="15002" spans="1:15">
      <c r="A15002" t="s">
        <v>16436</v>
      </c>
      <c r="B15002" t="s">
        <v>23511</v>
      </c>
      <c r="C15002" t="s">
        <v>16437</v>
      </c>
      <c r="D15002">
        <v>8</v>
      </c>
      <c r="E15002">
        <v>6152</v>
      </c>
      <c r="F15002">
        <v>8</v>
      </c>
      <c r="G15002">
        <v>7804</v>
      </c>
      <c r="H15002">
        <v>0.148995721685201</v>
      </c>
      <c r="I15002">
        <v>0.54611425167193095</v>
      </c>
      <c r="J15002">
        <v>0.46940338073728599</v>
      </c>
      <c r="K15002" t="s">
        <v>25052</v>
      </c>
      <c r="L15002">
        <v>8</v>
      </c>
      <c r="M15002" t="s">
        <v>5133</v>
      </c>
      <c r="N15002">
        <v>1</v>
      </c>
      <c r="O15002">
        <v>1.3003901170351099E-3</v>
      </c>
    </row>
    <row r="15003" spans="1:15">
      <c r="A15003" t="s">
        <v>16438</v>
      </c>
      <c r="B15003" t="s">
        <v>23511</v>
      </c>
      <c r="C15003" t="s">
        <v>16439</v>
      </c>
      <c r="D15003">
        <v>17</v>
      </c>
      <c r="E15003">
        <v>6152</v>
      </c>
      <c r="F15003">
        <v>18</v>
      </c>
      <c r="G15003">
        <v>7804</v>
      </c>
      <c r="H15003">
        <v>8.0393663889612596E-2</v>
      </c>
      <c r="I15003">
        <v>0.37475171448543398</v>
      </c>
      <c r="J15003">
        <v>0.32211157496441201</v>
      </c>
      <c r="K15003" t="s">
        <v>32934</v>
      </c>
      <c r="L15003">
        <v>17</v>
      </c>
      <c r="M15003" t="s">
        <v>5133</v>
      </c>
      <c r="N15003">
        <v>0.94444444444444398</v>
      </c>
      <c r="O15003">
        <v>2.7633289986996102E-3</v>
      </c>
    </row>
    <row r="15004" spans="1:15">
      <c r="A15004" t="s">
        <v>16440</v>
      </c>
      <c r="B15004" t="s">
        <v>23511</v>
      </c>
      <c r="C15004" t="s">
        <v>16441</v>
      </c>
      <c r="D15004">
        <v>14</v>
      </c>
      <c r="E15004">
        <v>6152</v>
      </c>
      <c r="F15004">
        <v>15</v>
      </c>
      <c r="G15004">
        <v>7804</v>
      </c>
      <c r="H15004">
        <v>0.141611718708783</v>
      </c>
      <c r="I15004">
        <v>0.54611425167193095</v>
      </c>
      <c r="J15004">
        <v>0.46940338073728599</v>
      </c>
      <c r="K15004" t="s">
        <v>32935</v>
      </c>
      <c r="L15004">
        <v>14</v>
      </c>
      <c r="M15004" t="s">
        <v>5133</v>
      </c>
      <c r="N15004">
        <v>0.93333333333333302</v>
      </c>
      <c r="O15004">
        <v>2.2756827048114399E-3</v>
      </c>
    </row>
    <row r="15005" spans="1:15">
      <c r="A15005" t="s">
        <v>16442</v>
      </c>
      <c r="B15005" t="s">
        <v>23511</v>
      </c>
      <c r="C15005" t="s">
        <v>16443</v>
      </c>
      <c r="D15005">
        <v>2</v>
      </c>
      <c r="E15005">
        <v>6152</v>
      </c>
      <c r="F15005">
        <v>2</v>
      </c>
      <c r="G15005">
        <v>7804</v>
      </c>
      <c r="H15005">
        <v>0.62141708038142995</v>
      </c>
      <c r="I15005">
        <v>0.968912233598893</v>
      </c>
      <c r="J15005">
        <v>0.832812322140707</v>
      </c>
      <c r="K15005" t="s">
        <v>32936</v>
      </c>
      <c r="L15005">
        <v>2</v>
      </c>
      <c r="M15005" t="s">
        <v>5133</v>
      </c>
      <c r="N15005">
        <v>1</v>
      </c>
      <c r="O15005">
        <v>3.2509752925877802E-4</v>
      </c>
    </row>
    <row r="15006" spans="1:15">
      <c r="A15006" t="s">
        <v>16444</v>
      </c>
      <c r="B15006" t="s">
        <v>23511</v>
      </c>
      <c r="C15006" t="s">
        <v>16445</v>
      </c>
      <c r="D15006">
        <v>1341</v>
      </c>
      <c r="E15006">
        <v>6152</v>
      </c>
      <c r="F15006">
        <v>1525</v>
      </c>
      <c r="G15006">
        <v>7804</v>
      </c>
      <c r="H15006" s="34">
        <v>1.46652629109103E-24</v>
      </c>
      <c r="I15006" s="34">
        <v>6.7605755122444002E-22</v>
      </c>
      <c r="J15006" s="34">
        <v>5.8109397282010901E-22</v>
      </c>
      <c r="K15006" t="s">
        <v>32937</v>
      </c>
      <c r="L15006">
        <v>1341</v>
      </c>
      <c r="M15006" t="s">
        <v>5133</v>
      </c>
      <c r="N15006">
        <v>0.879344262295082</v>
      </c>
      <c r="O15006">
        <v>0.21797789336800999</v>
      </c>
    </row>
    <row r="15007" spans="1:15">
      <c r="A15007" t="s">
        <v>16444</v>
      </c>
      <c r="B15007" t="s">
        <v>23518</v>
      </c>
      <c r="C15007" t="s">
        <v>16445</v>
      </c>
      <c r="D15007">
        <v>78</v>
      </c>
      <c r="E15007">
        <v>787</v>
      </c>
      <c r="F15007">
        <v>1396</v>
      </c>
      <c r="G15007">
        <v>7393</v>
      </c>
      <c r="H15007">
        <v>0.99999999999988498</v>
      </c>
      <c r="I15007">
        <v>1</v>
      </c>
      <c r="J15007">
        <v>0.966855260484069</v>
      </c>
      <c r="K15007" t="s">
        <v>32938</v>
      </c>
      <c r="L15007">
        <v>78</v>
      </c>
      <c r="M15007" t="s">
        <v>5133</v>
      </c>
      <c r="N15007">
        <v>5.5873925501432699E-2</v>
      </c>
      <c r="O15007">
        <v>9.9110546378653103E-2</v>
      </c>
    </row>
    <row r="15008" spans="1:15">
      <c r="A15008" t="s">
        <v>16444</v>
      </c>
      <c r="B15008" t="s">
        <v>23513</v>
      </c>
      <c r="C15008" t="s">
        <v>16445</v>
      </c>
      <c r="D15008">
        <v>55</v>
      </c>
      <c r="E15008">
        <v>535</v>
      </c>
      <c r="F15008">
        <v>1543</v>
      </c>
      <c r="G15008">
        <v>8124</v>
      </c>
      <c r="H15008">
        <v>0.99999999542631102</v>
      </c>
      <c r="I15008">
        <v>0.99999999999997702</v>
      </c>
      <c r="J15008">
        <v>0.95041217501583097</v>
      </c>
      <c r="K15008" t="s">
        <v>32939</v>
      </c>
      <c r="L15008">
        <v>55</v>
      </c>
      <c r="M15008" t="s">
        <v>5133</v>
      </c>
      <c r="N15008">
        <v>3.5644847699287101E-2</v>
      </c>
      <c r="O15008">
        <v>0.10280373831775701</v>
      </c>
    </row>
    <row r="15009" spans="1:15">
      <c r="A15009" t="s">
        <v>16446</v>
      </c>
      <c r="B15009" t="s">
        <v>23513</v>
      </c>
      <c r="C15009" t="s">
        <v>16447</v>
      </c>
      <c r="D15009">
        <v>2</v>
      </c>
      <c r="E15009">
        <v>535</v>
      </c>
      <c r="F15009">
        <v>34</v>
      </c>
      <c r="G15009">
        <v>8124</v>
      </c>
      <c r="H15009">
        <v>0.66550065433524297</v>
      </c>
      <c r="I15009">
        <v>0.99999999999997702</v>
      </c>
      <c r="J15009">
        <v>0.95041217501583097</v>
      </c>
      <c r="K15009" t="s">
        <v>32940</v>
      </c>
      <c r="L15009">
        <v>2</v>
      </c>
      <c r="M15009" t="s">
        <v>5133</v>
      </c>
      <c r="N15009">
        <v>5.8823529411764698E-2</v>
      </c>
      <c r="O15009">
        <v>3.7383177570093499E-3</v>
      </c>
    </row>
    <row r="15010" spans="1:15">
      <c r="A15010" t="s">
        <v>16446</v>
      </c>
      <c r="B15010" t="s">
        <v>23511</v>
      </c>
      <c r="C15010" t="s">
        <v>16447</v>
      </c>
      <c r="D15010">
        <v>28</v>
      </c>
      <c r="E15010">
        <v>6152</v>
      </c>
      <c r="F15010">
        <v>33</v>
      </c>
      <c r="G15010">
        <v>7804</v>
      </c>
      <c r="H15010">
        <v>0.27159697573093</v>
      </c>
      <c r="I15010">
        <v>0.77774061258609894</v>
      </c>
      <c r="J15010">
        <v>0.66849394932823503</v>
      </c>
      <c r="K15010" t="s">
        <v>32941</v>
      </c>
      <c r="L15010">
        <v>28</v>
      </c>
      <c r="M15010" t="s">
        <v>5133</v>
      </c>
      <c r="N15010">
        <v>0.84848484848484895</v>
      </c>
      <c r="O15010">
        <v>4.5513654096228902E-3</v>
      </c>
    </row>
    <row r="15011" spans="1:15">
      <c r="A15011" t="s">
        <v>16446</v>
      </c>
      <c r="B15011" t="s">
        <v>23518</v>
      </c>
      <c r="C15011" t="s">
        <v>16447</v>
      </c>
      <c r="D15011">
        <v>3</v>
      </c>
      <c r="E15011">
        <v>787</v>
      </c>
      <c r="F15011">
        <v>35</v>
      </c>
      <c r="G15011">
        <v>7393</v>
      </c>
      <c r="H15011">
        <v>0.73573886474781602</v>
      </c>
      <c r="I15011">
        <v>1</v>
      </c>
      <c r="J15011">
        <v>0.966855260484069</v>
      </c>
      <c r="K15011" t="s">
        <v>32942</v>
      </c>
      <c r="L15011">
        <v>3</v>
      </c>
      <c r="M15011" t="s">
        <v>5133</v>
      </c>
      <c r="N15011">
        <v>8.5714285714285701E-2</v>
      </c>
      <c r="O15011">
        <v>3.8119440914866601E-3</v>
      </c>
    </row>
    <row r="15012" spans="1:15">
      <c r="A15012" t="s">
        <v>16448</v>
      </c>
      <c r="B15012" t="s">
        <v>23518</v>
      </c>
      <c r="C15012" t="s">
        <v>16449</v>
      </c>
      <c r="D15012">
        <v>1</v>
      </c>
      <c r="E15012">
        <v>787</v>
      </c>
      <c r="F15012">
        <v>25</v>
      </c>
      <c r="G15012">
        <v>7393</v>
      </c>
      <c r="H15012">
        <v>0.94031817068003598</v>
      </c>
      <c r="I15012">
        <v>1</v>
      </c>
      <c r="J15012">
        <v>0.966855260484069</v>
      </c>
      <c r="K15012" t="s">
        <v>32943</v>
      </c>
      <c r="L15012">
        <v>1</v>
      </c>
      <c r="M15012" t="s">
        <v>5133</v>
      </c>
      <c r="N15012">
        <v>0.04</v>
      </c>
      <c r="O15012">
        <v>1.27064803049555E-3</v>
      </c>
    </row>
    <row r="15013" spans="1:15">
      <c r="A15013" t="s">
        <v>16448</v>
      </c>
      <c r="B15013" t="s">
        <v>23513</v>
      </c>
      <c r="C15013" t="s">
        <v>16449</v>
      </c>
      <c r="D15013">
        <v>1</v>
      </c>
      <c r="E15013">
        <v>535</v>
      </c>
      <c r="F15013">
        <v>23</v>
      </c>
      <c r="G15013">
        <v>8124</v>
      </c>
      <c r="H15013">
        <v>0.79175173776194596</v>
      </c>
      <c r="I15013">
        <v>0.99999999999997702</v>
      </c>
      <c r="J15013">
        <v>0.95041217501583097</v>
      </c>
      <c r="K15013" t="s">
        <v>26166</v>
      </c>
      <c r="L15013">
        <v>1</v>
      </c>
      <c r="M15013" t="s">
        <v>5133</v>
      </c>
      <c r="N15013">
        <v>4.3478260869565202E-2</v>
      </c>
      <c r="O15013">
        <v>1.8691588785046699E-3</v>
      </c>
    </row>
    <row r="15014" spans="1:15">
      <c r="A15014" t="s">
        <v>16448</v>
      </c>
      <c r="B15014" t="s">
        <v>23511</v>
      </c>
      <c r="C15014" t="s">
        <v>16449</v>
      </c>
      <c r="D15014">
        <v>21</v>
      </c>
      <c r="E15014">
        <v>6152</v>
      </c>
      <c r="F15014">
        <v>23</v>
      </c>
      <c r="G15014">
        <v>7804</v>
      </c>
      <c r="H15014">
        <v>0.106618377410615</v>
      </c>
      <c r="I15014">
        <v>0.45617467431877601</v>
      </c>
      <c r="J15014">
        <v>0.39209731970261602</v>
      </c>
      <c r="K15014" t="s">
        <v>32944</v>
      </c>
      <c r="L15014">
        <v>21</v>
      </c>
      <c r="M15014" t="s">
        <v>5133</v>
      </c>
      <c r="N15014">
        <v>0.91304347826086996</v>
      </c>
      <c r="O15014">
        <v>3.41352405721717E-3</v>
      </c>
    </row>
    <row r="15015" spans="1:15">
      <c r="A15015" t="s">
        <v>16450</v>
      </c>
      <c r="B15015" t="s">
        <v>23511</v>
      </c>
      <c r="C15015" t="s">
        <v>16451</v>
      </c>
      <c r="D15015">
        <v>98</v>
      </c>
      <c r="E15015">
        <v>6152</v>
      </c>
      <c r="F15015">
        <v>109</v>
      </c>
      <c r="G15015">
        <v>7804</v>
      </c>
      <c r="H15015">
        <v>1.7072162727883001E-3</v>
      </c>
      <c r="I15015">
        <v>2.0547120055746701E-2</v>
      </c>
      <c r="J15015">
        <v>1.7660933749768501E-2</v>
      </c>
      <c r="K15015" t="s">
        <v>32232</v>
      </c>
      <c r="L15015">
        <v>98</v>
      </c>
      <c r="M15015" t="s">
        <v>5133</v>
      </c>
      <c r="N15015">
        <v>0.89908256880733906</v>
      </c>
      <c r="O15015">
        <v>1.5929778933680101E-2</v>
      </c>
    </row>
    <row r="15016" spans="1:15">
      <c r="A15016" t="s">
        <v>16450</v>
      </c>
      <c r="B15016" t="s">
        <v>23513</v>
      </c>
      <c r="C15016" t="s">
        <v>16451</v>
      </c>
      <c r="D15016">
        <v>5</v>
      </c>
      <c r="E15016">
        <v>535</v>
      </c>
      <c r="F15016">
        <v>109</v>
      </c>
      <c r="G15016">
        <v>8124</v>
      </c>
      <c r="H15016">
        <v>0.85344744079215595</v>
      </c>
      <c r="I15016">
        <v>0.99999999999997702</v>
      </c>
      <c r="J15016">
        <v>0.95041217501583097</v>
      </c>
      <c r="K15016" t="s">
        <v>24194</v>
      </c>
      <c r="L15016">
        <v>5</v>
      </c>
      <c r="M15016" t="s">
        <v>5133</v>
      </c>
      <c r="N15016">
        <v>4.5871559633027498E-2</v>
      </c>
      <c r="O15016">
        <v>9.3457943925233603E-3</v>
      </c>
    </row>
    <row r="15017" spans="1:15">
      <c r="A15017" t="s">
        <v>16450</v>
      </c>
      <c r="B15017" t="s">
        <v>23518</v>
      </c>
      <c r="C15017" t="s">
        <v>16451</v>
      </c>
      <c r="D15017">
        <v>4</v>
      </c>
      <c r="E15017">
        <v>787</v>
      </c>
      <c r="F15017">
        <v>101</v>
      </c>
      <c r="G15017">
        <v>7393</v>
      </c>
      <c r="H15017">
        <v>0.99594650376092297</v>
      </c>
      <c r="I15017">
        <v>1</v>
      </c>
      <c r="J15017">
        <v>0.966855260484069</v>
      </c>
      <c r="K15017" t="s">
        <v>24193</v>
      </c>
      <c r="L15017">
        <v>4</v>
      </c>
      <c r="M15017" t="s">
        <v>5133</v>
      </c>
      <c r="N15017">
        <v>3.9603960396039598E-2</v>
      </c>
      <c r="O15017">
        <v>5.0825921219822103E-3</v>
      </c>
    </row>
    <row r="15018" spans="1:15">
      <c r="A15018" t="s">
        <v>16452</v>
      </c>
      <c r="B15018" t="s">
        <v>23511</v>
      </c>
      <c r="C15018" t="s">
        <v>16453</v>
      </c>
      <c r="D15018">
        <v>2</v>
      </c>
      <c r="E15018">
        <v>6152</v>
      </c>
      <c r="F15018">
        <v>2</v>
      </c>
      <c r="G15018">
        <v>7804</v>
      </c>
      <c r="H15018">
        <v>0.62141708038142995</v>
      </c>
      <c r="I15018">
        <v>0.968912233598893</v>
      </c>
      <c r="J15018">
        <v>0.832812322140707</v>
      </c>
      <c r="K15018" t="s">
        <v>32945</v>
      </c>
      <c r="L15018">
        <v>2</v>
      </c>
      <c r="M15018" t="s">
        <v>5133</v>
      </c>
      <c r="N15018">
        <v>1</v>
      </c>
      <c r="O15018">
        <v>3.2509752925877802E-4</v>
      </c>
    </row>
    <row r="15019" spans="1:15">
      <c r="A15019" t="s">
        <v>16454</v>
      </c>
      <c r="B15019" t="s">
        <v>23518</v>
      </c>
      <c r="C15019" t="s">
        <v>16455</v>
      </c>
      <c r="D15019">
        <v>2</v>
      </c>
      <c r="E15019">
        <v>787</v>
      </c>
      <c r="F15019">
        <v>25</v>
      </c>
      <c r="G15019">
        <v>7393</v>
      </c>
      <c r="H15019">
        <v>0.76191647030472598</v>
      </c>
      <c r="I15019">
        <v>1</v>
      </c>
      <c r="J15019">
        <v>0.966855260484069</v>
      </c>
      <c r="K15019" t="s">
        <v>24203</v>
      </c>
      <c r="L15019">
        <v>2</v>
      </c>
      <c r="M15019" t="s">
        <v>5133</v>
      </c>
      <c r="N15019">
        <v>0.08</v>
      </c>
      <c r="O15019">
        <v>2.5412960609911099E-3</v>
      </c>
    </row>
    <row r="15020" spans="1:15">
      <c r="A15020" t="s">
        <v>16454</v>
      </c>
      <c r="B15020" t="s">
        <v>23511</v>
      </c>
      <c r="C15020" t="s">
        <v>16455</v>
      </c>
      <c r="D15020">
        <v>22</v>
      </c>
      <c r="E15020">
        <v>6152</v>
      </c>
      <c r="F15020">
        <v>26</v>
      </c>
      <c r="G15020">
        <v>7804</v>
      </c>
      <c r="H15020">
        <v>0.328425931590757</v>
      </c>
      <c r="I15020">
        <v>0.85924881650571305</v>
      </c>
      <c r="J15020">
        <v>0.73855296419656502</v>
      </c>
      <c r="K15020" t="s">
        <v>26776</v>
      </c>
      <c r="L15020">
        <v>22</v>
      </c>
      <c r="M15020" t="s">
        <v>5133</v>
      </c>
      <c r="N15020">
        <v>0.84615384615384603</v>
      </c>
      <c r="O15020">
        <v>3.57607282184655E-3</v>
      </c>
    </row>
    <row r="15021" spans="1:15">
      <c r="A15021" t="s">
        <v>16454</v>
      </c>
      <c r="B15021" t="s">
        <v>23513</v>
      </c>
      <c r="C15021" t="s">
        <v>16455</v>
      </c>
      <c r="D15021">
        <v>1</v>
      </c>
      <c r="E15021">
        <v>535</v>
      </c>
      <c r="F15021">
        <v>25</v>
      </c>
      <c r="G15021">
        <v>8124</v>
      </c>
      <c r="H15021">
        <v>0.81835100294607099</v>
      </c>
      <c r="I15021">
        <v>0.99999999999997702</v>
      </c>
      <c r="J15021">
        <v>0.95041217501583097</v>
      </c>
      <c r="K15021" t="s">
        <v>24409</v>
      </c>
      <c r="L15021">
        <v>1</v>
      </c>
      <c r="M15021" t="s">
        <v>5133</v>
      </c>
      <c r="N15021">
        <v>0.04</v>
      </c>
      <c r="O15021">
        <v>1.8691588785046699E-3</v>
      </c>
    </row>
    <row r="15022" spans="1:15">
      <c r="A15022" t="s">
        <v>16456</v>
      </c>
      <c r="B15022" t="s">
        <v>23518</v>
      </c>
      <c r="C15022" t="s">
        <v>16457</v>
      </c>
      <c r="D15022">
        <v>5</v>
      </c>
      <c r="E15022">
        <v>787</v>
      </c>
      <c r="F15022">
        <v>54</v>
      </c>
      <c r="G15022">
        <v>7393</v>
      </c>
      <c r="H15022">
        <v>0.69507808653282099</v>
      </c>
      <c r="I15022">
        <v>1</v>
      </c>
      <c r="J15022">
        <v>0.966855260484069</v>
      </c>
      <c r="K15022" t="s">
        <v>32946</v>
      </c>
      <c r="L15022">
        <v>5</v>
      </c>
      <c r="M15022" t="s">
        <v>5133</v>
      </c>
      <c r="N15022">
        <v>9.2592592592592601E-2</v>
      </c>
      <c r="O15022">
        <v>6.35324015247776E-3</v>
      </c>
    </row>
    <row r="15023" spans="1:15">
      <c r="A15023" t="s">
        <v>16456</v>
      </c>
      <c r="B15023" t="s">
        <v>23513</v>
      </c>
      <c r="C15023" t="s">
        <v>16457</v>
      </c>
      <c r="D15023">
        <v>6</v>
      </c>
      <c r="E15023">
        <v>535</v>
      </c>
      <c r="F15023">
        <v>68</v>
      </c>
      <c r="G15023">
        <v>8124</v>
      </c>
      <c r="H15023">
        <v>0.28974271288720399</v>
      </c>
      <c r="I15023">
        <v>0.92780266858170901</v>
      </c>
      <c r="J15023">
        <v>0.88179495223225501</v>
      </c>
      <c r="K15023" t="s">
        <v>32947</v>
      </c>
      <c r="L15023">
        <v>6</v>
      </c>
      <c r="M15023" t="s">
        <v>5133</v>
      </c>
      <c r="N15023">
        <v>8.8235294117647106E-2</v>
      </c>
      <c r="O15023">
        <v>1.1214953271028E-2</v>
      </c>
    </row>
    <row r="15024" spans="1:15">
      <c r="A15024" t="s">
        <v>16456</v>
      </c>
      <c r="B15024" t="s">
        <v>23511</v>
      </c>
      <c r="C15024" t="s">
        <v>16457</v>
      </c>
      <c r="D15024">
        <v>55</v>
      </c>
      <c r="E15024">
        <v>6152</v>
      </c>
      <c r="F15024">
        <v>68</v>
      </c>
      <c r="G15024">
        <v>7804</v>
      </c>
      <c r="H15024">
        <v>0.405240797058464</v>
      </c>
      <c r="I15024">
        <v>0.91525479399875698</v>
      </c>
      <c r="J15024">
        <v>0.78669196642228301</v>
      </c>
      <c r="K15024" t="s">
        <v>32948</v>
      </c>
      <c r="L15024">
        <v>55</v>
      </c>
      <c r="M15024" t="s">
        <v>5133</v>
      </c>
      <c r="N15024">
        <v>0.80882352941176505</v>
      </c>
      <c r="O15024">
        <v>8.9401820546163892E-3</v>
      </c>
    </row>
    <row r="15025" spans="1:15">
      <c r="A15025" t="s">
        <v>16458</v>
      </c>
      <c r="B15025" t="s">
        <v>23511</v>
      </c>
      <c r="C15025" t="s">
        <v>16459</v>
      </c>
      <c r="D15025">
        <v>61</v>
      </c>
      <c r="E15025">
        <v>6152</v>
      </c>
      <c r="F15025">
        <v>63</v>
      </c>
      <c r="G15025">
        <v>7804</v>
      </c>
      <c r="H15025" s="34">
        <v>4.6920145103677803E-5</v>
      </c>
      <c r="I15025">
        <v>1.0403802444723101E-3</v>
      </c>
      <c r="J15025">
        <v>8.9424145682424298E-4</v>
      </c>
      <c r="K15025" t="s">
        <v>32949</v>
      </c>
      <c r="L15025">
        <v>61</v>
      </c>
      <c r="M15025" t="s">
        <v>5133</v>
      </c>
      <c r="N15025">
        <v>0.96825396825396803</v>
      </c>
      <c r="O15025">
        <v>9.9154746423927194E-3</v>
      </c>
    </row>
    <row r="15026" spans="1:15">
      <c r="A15026" t="s">
        <v>16460</v>
      </c>
      <c r="B15026" t="s">
        <v>23518</v>
      </c>
      <c r="C15026" t="s">
        <v>16461</v>
      </c>
      <c r="D15026">
        <v>6</v>
      </c>
      <c r="E15026">
        <v>787</v>
      </c>
      <c r="F15026">
        <v>131</v>
      </c>
      <c r="G15026">
        <v>7393</v>
      </c>
      <c r="H15026">
        <v>0.99618330089217</v>
      </c>
      <c r="I15026">
        <v>1</v>
      </c>
      <c r="J15026">
        <v>0.966855260484069</v>
      </c>
      <c r="K15026" t="s">
        <v>28231</v>
      </c>
      <c r="L15026">
        <v>6</v>
      </c>
      <c r="M15026" t="s">
        <v>5133</v>
      </c>
      <c r="N15026">
        <v>4.58015267175573E-2</v>
      </c>
      <c r="O15026">
        <v>7.6238881829733202E-3</v>
      </c>
    </row>
    <row r="15027" spans="1:15">
      <c r="A15027" t="s">
        <v>16460</v>
      </c>
      <c r="B15027" t="s">
        <v>23513</v>
      </c>
      <c r="C15027" t="s">
        <v>16461</v>
      </c>
      <c r="D15027">
        <v>5</v>
      </c>
      <c r="E15027">
        <v>535</v>
      </c>
      <c r="F15027">
        <v>162</v>
      </c>
      <c r="G15027">
        <v>8124</v>
      </c>
      <c r="H15027">
        <v>0.98457671995299201</v>
      </c>
      <c r="I15027">
        <v>0.99999999999997702</v>
      </c>
      <c r="J15027">
        <v>0.95041217501583097</v>
      </c>
      <c r="K15027" t="s">
        <v>25522</v>
      </c>
      <c r="L15027">
        <v>5</v>
      </c>
      <c r="M15027" t="s">
        <v>5133</v>
      </c>
      <c r="N15027">
        <v>3.0864197530864199E-2</v>
      </c>
      <c r="O15027">
        <v>9.3457943925233603E-3</v>
      </c>
    </row>
    <row r="15028" spans="1:15">
      <c r="A15028" t="s">
        <v>16460</v>
      </c>
      <c r="B15028" t="s">
        <v>23511</v>
      </c>
      <c r="C15028" t="s">
        <v>16461</v>
      </c>
      <c r="D15028">
        <v>144</v>
      </c>
      <c r="E15028">
        <v>6152</v>
      </c>
      <c r="F15028">
        <v>161</v>
      </c>
      <c r="G15028">
        <v>7804</v>
      </c>
      <c r="H15028">
        <v>2.6936391118873899E-4</v>
      </c>
      <c r="I15028">
        <v>4.46445741692446E-3</v>
      </c>
      <c r="J15028">
        <v>3.8373497821128301E-3</v>
      </c>
      <c r="K15028" t="s">
        <v>32950</v>
      </c>
      <c r="L15028">
        <v>144</v>
      </c>
      <c r="M15028" t="s">
        <v>5133</v>
      </c>
      <c r="N15028">
        <v>0.894409937888199</v>
      </c>
      <c r="O15028">
        <v>2.3407022106632001E-2</v>
      </c>
    </row>
    <row r="15029" spans="1:15">
      <c r="A15029" t="s">
        <v>16462</v>
      </c>
      <c r="B15029" t="s">
        <v>23518</v>
      </c>
      <c r="C15029" t="s">
        <v>16463</v>
      </c>
      <c r="D15029">
        <v>15</v>
      </c>
      <c r="E15029">
        <v>787</v>
      </c>
      <c r="F15029">
        <v>373</v>
      </c>
      <c r="G15029">
        <v>7393</v>
      </c>
      <c r="H15029">
        <v>0.99999945405509005</v>
      </c>
      <c r="I15029">
        <v>1</v>
      </c>
      <c r="J15029">
        <v>0.966855260484069</v>
      </c>
      <c r="K15029" t="s">
        <v>32951</v>
      </c>
      <c r="L15029">
        <v>15</v>
      </c>
      <c r="M15029" t="s">
        <v>5133</v>
      </c>
      <c r="N15029">
        <v>4.0214477211796197E-2</v>
      </c>
      <c r="O15029">
        <v>1.9059720457433298E-2</v>
      </c>
    </row>
    <row r="15030" spans="1:15">
      <c r="A15030" t="s">
        <v>16462</v>
      </c>
      <c r="B15030" t="s">
        <v>23511</v>
      </c>
      <c r="C15030" t="s">
        <v>16463</v>
      </c>
      <c r="D15030">
        <v>372</v>
      </c>
      <c r="E15030">
        <v>6152</v>
      </c>
      <c r="F15030">
        <v>417</v>
      </c>
      <c r="G15030">
        <v>7804</v>
      </c>
      <c r="H15030" s="34">
        <v>8.0821072568553994E-9</v>
      </c>
      <c r="I15030" s="34">
        <v>4.2778680614914699E-7</v>
      </c>
      <c r="J15030" s="34">
        <v>3.6769700191205698E-7</v>
      </c>
      <c r="K15030" t="s">
        <v>32952</v>
      </c>
      <c r="L15030">
        <v>372</v>
      </c>
      <c r="M15030" t="s">
        <v>5133</v>
      </c>
      <c r="N15030">
        <v>0.89208633093525203</v>
      </c>
      <c r="O15030">
        <v>6.0468140442132598E-2</v>
      </c>
    </row>
    <row r="15031" spans="1:15">
      <c r="A15031" t="s">
        <v>16462</v>
      </c>
      <c r="B15031" t="s">
        <v>23513</v>
      </c>
      <c r="C15031" t="s">
        <v>16463</v>
      </c>
      <c r="D15031">
        <v>15</v>
      </c>
      <c r="E15031">
        <v>535</v>
      </c>
      <c r="F15031">
        <v>425</v>
      </c>
      <c r="G15031">
        <v>8124</v>
      </c>
      <c r="H15031">
        <v>0.99828574676506698</v>
      </c>
      <c r="I15031">
        <v>0.99999999999997702</v>
      </c>
      <c r="J15031">
        <v>0.95041217501583097</v>
      </c>
      <c r="K15031" t="s">
        <v>32953</v>
      </c>
      <c r="L15031">
        <v>15</v>
      </c>
      <c r="M15031" t="s">
        <v>5133</v>
      </c>
      <c r="N15031">
        <v>3.5294117647058802E-2</v>
      </c>
      <c r="O15031">
        <v>2.80373831775701E-2</v>
      </c>
    </row>
    <row r="15032" spans="1:15">
      <c r="A15032" t="s">
        <v>16464</v>
      </c>
      <c r="B15032" t="s">
        <v>23511</v>
      </c>
      <c r="C15032" t="s">
        <v>16465</v>
      </c>
      <c r="D15032">
        <v>1</v>
      </c>
      <c r="E15032">
        <v>6152</v>
      </c>
      <c r="F15032">
        <v>1</v>
      </c>
      <c r="G15032">
        <v>7804</v>
      </c>
      <c r="H15032">
        <v>0.788313685289595</v>
      </c>
      <c r="I15032">
        <v>0.968912233598893</v>
      </c>
      <c r="J15032">
        <v>0.832812322140707</v>
      </c>
      <c r="K15032" t="s">
        <v>32954</v>
      </c>
      <c r="L15032">
        <v>1</v>
      </c>
      <c r="M15032" t="s">
        <v>5133</v>
      </c>
      <c r="N15032">
        <v>1</v>
      </c>
      <c r="O15032">
        <v>1.6254876462938901E-4</v>
      </c>
    </row>
    <row r="15033" spans="1:15">
      <c r="A15033" t="s">
        <v>16466</v>
      </c>
      <c r="B15033" t="s">
        <v>23511</v>
      </c>
      <c r="C15033" t="s">
        <v>16467</v>
      </c>
      <c r="D15033">
        <v>167</v>
      </c>
      <c r="E15033">
        <v>6152</v>
      </c>
      <c r="F15033">
        <v>197</v>
      </c>
      <c r="G15033">
        <v>7804</v>
      </c>
      <c r="H15033">
        <v>2.0971244794239799E-2</v>
      </c>
      <c r="I15033">
        <v>0.14789534742069599</v>
      </c>
      <c r="J15033">
        <v>0.127120974891339</v>
      </c>
      <c r="K15033" t="s">
        <v>32955</v>
      </c>
      <c r="L15033">
        <v>167</v>
      </c>
      <c r="M15033" t="s">
        <v>5133</v>
      </c>
      <c r="N15033">
        <v>0.84771573604060901</v>
      </c>
      <c r="O15033">
        <v>2.7145643693107901E-2</v>
      </c>
    </row>
    <row r="15034" spans="1:15">
      <c r="A15034" t="s">
        <v>16466</v>
      </c>
      <c r="B15034" t="s">
        <v>23518</v>
      </c>
      <c r="C15034" t="s">
        <v>16467</v>
      </c>
      <c r="D15034">
        <v>11</v>
      </c>
      <c r="E15034">
        <v>787</v>
      </c>
      <c r="F15034">
        <v>177</v>
      </c>
      <c r="G15034">
        <v>7393</v>
      </c>
      <c r="H15034">
        <v>0.98563731149031997</v>
      </c>
      <c r="I15034">
        <v>1</v>
      </c>
      <c r="J15034">
        <v>0.966855260484069</v>
      </c>
      <c r="K15034" t="s">
        <v>31036</v>
      </c>
      <c r="L15034">
        <v>11</v>
      </c>
      <c r="M15034" t="s">
        <v>5133</v>
      </c>
      <c r="N15034">
        <v>6.21468926553672E-2</v>
      </c>
      <c r="O15034">
        <v>1.3977128335451099E-2</v>
      </c>
    </row>
    <row r="15035" spans="1:15">
      <c r="A15035" t="s">
        <v>16466</v>
      </c>
      <c r="B15035" t="s">
        <v>23513</v>
      </c>
      <c r="C15035" t="s">
        <v>16467</v>
      </c>
      <c r="D15035">
        <v>9</v>
      </c>
      <c r="E15035">
        <v>535</v>
      </c>
      <c r="F15035">
        <v>196</v>
      </c>
      <c r="G15035">
        <v>8124</v>
      </c>
      <c r="H15035">
        <v>0.90643675501702203</v>
      </c>
      <c r="I15035">
        <v>0.99999999999997702</v>
      </c>
      <c r="J15035">
        <v>0.95041217501583097</v>
      </c>
      <c r="K15035" t="s">
        <v>32956</v>
      </c>
      <c r="L15035">
        <v>9</v>
      </c>
      <c r="M15035" t="s">
        <v>5133</v>
      </c>
      <c r="N15035">
        <v>4.5918367346938799E-2</v>
      </c>
      <c r="O15035">
        <v>1.6822429906542102E-2</v>
      </c>
    </row>
    <row r="15036" spans="1:15">
      <c r="A15036" t="s">
        <v>16468</v>
      </c>
      <c r="B15036" t="s">
        <v>23511</v>
      </c>
      <c r="C15036" t="s">
        <v>16469</v>
      </c>
      <c r="D15036">
        <v>207</v>
      </c>
      <c r="E15036">
        <v>6152</v>
      </c>
      <c r="F15036">
        <v>225</v>
      </c>
      <c r="G15036">
        <v>7804</v>
      </c>
      <c r="H15036" s="34">
        <v>5.2626996387965797E-8</v>
      </c>
      <c r="I15036" s="34">
        <v>2.3986702751829801E-6</v>
      </c>
      <c r="J15036" s="34">
        <v>2.06173695888332E-6</v>
      </c>
      <c r="K15036" t="s">
        <v>32957</v>
      </c>
      <c r="L15036">
        <v>207</v>
      </c>
      <c r="M15036" t="s">
        <v>5133</v>
      </c>
      <c r="N15036">
        <v>0.92</v>
      </c>
      <c r="O15036">
        <v>3.3647594278283503E-2</v>
      </c>
    </row>
    <row r="15037" spans="1:15">
      <c r="A15037" t="s">
        <v>16468</v>
      </c>
      <c r="B15037" t="s">
        <v>23513</v>
      </c>
      <c r="C15037" t="s">
        <v>16469</v>
      </c>
      <c r="D15037">
        <v>6</v>
      </c>
      <c r="E15037">
        <v>535</v>
      </c>
      <c r="F15037">
        <v>240</v>
      </c>
      <c r="G15037">
        <v>8124</v>
      </c>
      <c r="H15037">
        <v>0.99892151331699697</v>
      </c>
      <c r="I15037">
        <v>0.99999999999997702</v>
      </c>
      <c r="J15037">
        <v>0.95041217501583097</v>
      </c>
      <c r="K15037" t="s">
        <v>32958</v>
      </c>
      <c r="L15037">
        <v>6</v>
      </c>
      <c r="M15037" t="s">
        <v>5133</v>
      </c>
      <c r="N15037">
        <v>2.5000000000000001E-2</v>
      </c>
      <c r="O15037">
        <v>1.1214953271028E-2</v>
      </c>
    </row>
    <row r="15038" spans="1:15">
      <c r="A15038" t="s">
        <v>16468</v>
      </c>
      <c r="B15038" t="s">
        <v>23518</v>
      </c>
      <c r="C15038" t="s">
        <v>16469</v>
      </c>
      <c r="D15038">
        <v>7</v>
      </c>
      <c r="E15038">
        <v>787</v>
      </c>
      <c r="F15038">
        <v>211</v>
      </c>
      <c r="G15038">
        <v>7393</v>
      </c>
      <c r="H15038">
        <v>0.999983103557195</v>
      </c>
      <c r="I15038">
        <v>1</v>
      </c>
      <c r="J15038">
        <v>0.966855260484069</v>
      </c>
      <c r="K15038" t="s">
        <v>32959</v>
      </c>
      <c r="L15038">
        <v>7</v>
      </c>
      <c r="M15038" t="s">
        <v>5133</v>
      </c>
      <c r="N15038">
        <v>3.3175355450236997E-2</v>
      </c>
      <c r="O15038">
        <v>8.8945362134688708E-3</v>
      </c>
    </row>
    <row r="15039" spans="1:15">
      <c r="A15039" t="s">
        <v>16470</v>
      </c>
      <c r="B15039" t="s">
        <v>23518</v>
      </c>
      <c r="C15039" t="s">
        <v>16471</v>
      </c>
      <c r="D15039">
        <v>1</v>
      </c>
      <c r="E15039">
        <v>787</v>
      </c>
      <c r="F15039">
        <v>1</v>
      </c>
      <c r="G15039">
        <v>7393</v>
      </c>
      <c r="H15039">
        <v>0.106452049235764</v>
      </c>
      <c r="I15039">
        <v>0.63266972740240601</v>
      </c>
      <c r="J15039">
        <v>0.61170005408803896</v>
      </c>
      <c r="K15039" t="s">
        <v>27308</v>
      </c>
      <c r="L15039">
        <v>1</v>
      </c>
      <c r="M15039" t="s">
        <v>5133</v>
      </c>
      <c r="N15039">
        <v>1</v>
      </c>
      <c r="O15039">
        <v>1.27064803049555E-3</v>
      </c>
    </row>
    <row r="15040" spans="1:15">
      <c r="A15040" t="s">
        <v>16472</v>
      </c>
      <c r="B15040" t="s">
        <v>23511</v>
      </c>
      <c r="C15040" t="s">
        <v>16473</v>
      </c>
      <c r="D15040">
        <v>728</v>
      </c>
      <c r="E15040">
        <v>6152</v>
      </c>
      <c r="F15040">
        <v>828</v>
      </c>
      <c r="G15040">
        <v>7804</v>
      </c>
      <c r="H15040" s="34">
        <v>5.5396591359615898E-13</v>
      </c>
      <c r="I15040" s="34">
        <v>5.9280374123414996E-11</v>
      </c>
      <c r="J15040" s="34">
        <v>5.0953455141870897E-11</v>
      </c>
      <c r="K15040" t="s">
        <v>32960</v>
      </c>
      <c r="L15040">
        <v>728</v>
      </c>
      <c r="M15040" t="s">
        <v>5133</v>
      </c>
      <c r="N15040">
        <v>0.87922705314009697</v>
      </c>
      <c r="O15040">
        <v>0.11833550065019501</v>
      </c>
    </row>
    <row r="15041" spans="1:15">
      <c r="A15041" t="s">
        <v>16472</v>
      </c>
      <c r="B15041" t="s">
        <v>23518</v>
      </c>
      <c r="C15041" t="s">
        <v>16473</v>
      </c>
      <c r="D15041">
        <v>42</v>
      </c>
      <c r="E15041">
        <v>787</v>
      </c>
      <c r="F15041">
        <v>759</v>
      </c>
      <c r="G15041">
        <v>7393</v>
      </c>
      <c r="H15041">
        <v>0.99999993200711401</v>
      </c>
      <c r="I15041">
        <v>1</v>
      </c>
      <c r="J15041">
        <v>0.966855260484069</v>
      </c>
      <c r="K15041" t="s">
        <v>32961</v>
      </c>
      <c r="L15041">
        <v>42</v>
      </c>
      <c r="M15041" t="s">
        <v>5133</v>
      </c>
      <c r="N15041">
        <v>5.5335968379446598E-2</v>
      </c>
      <c r="O15041">
        <v>5.3367217280813201E-2</v>
      </c>
    </row>
    <row r="15042" spans="1:15">
      <c r="A15042" t="s">
        <v>16472</v>
      </c>
      <c r="B15042" t="s">
        <v>23513</v>
      </c>
      <c r="C15042" t="s">
        <v>16473</v>
      </c>
      <c r="D15042">
        <v>36</v>
      </c>
      <c r="E15042">
        <v>535</v>
      </c>
      <c r="F15042">
        <v>815</v>
      </c>
      <c r="G15042">
        <v>8124</v>
      </c>
      <c r="H15042">
        <v>0.99771680231269999</v>
      </c>
      <c r="I15042">
        <v>0.99999999999997702</v>
      </c>
      <c r="J15042">
        <v>0.95041217501583097</v>
      </c>
      <c r="K15042" t="s">
        <v>32962</v>
      </c>
      <c r="L15042">
        <v>36</v>
      </c>
      <c r="M15042" t="s">
        <v>5133</v>
      </c>
      <c r="N15042">
        <v>4.4171779141104303E-2</v>
      </c>
      <c r="O15042">
        <v>6.7289719626168198E-2</v>
      </c>
    </row>
    <row r="15043" spans="1:15">
      <c r="A15043" t="s">
        <v>16474</v>
      </c>
      <c r="B15043" t="s">
        <v>23511</v>
      </c>
      <c r="C15043" t="s">
        <v>16475</v>
      </c>
      <c r="D15043">
        <v>25</v>
      </c>
      <c r="E15043">
        <v>6152</v>
      </c>
      <c r="F15043">
        <v>26</v>
      </c>
      <c r="G15043">
        <v>7804</v>
      </c>
      <c r="H15043">
        <v>1.6328819075343601E-2</v>
      </c>
      <c r="I15043">
        <v>0.121326206639062</v>
      </c>
      <c r="J15043">
        <v>0.10428391384046599</v>
      </c>
      <c r="K15043" t="s">
        <v>32963</v>
      </c>
      <c r="L15043">
        <v>25</v>
      </c>
      <c r="M15043" t="s">
        <v>5133</v>
      </c>
      <c r="N15043">
        <v>0.96153846153846201</v>
      </c>
      <c r="O15043">
        <v>4.0637191157347199E-3</v>
      </c>
    </row>
    <row r="15044" spans="1:15">
      <c r="A15044" t="s">
        <v>16474</v>
      </c>
      <c r="B15044" t="s">
        <v>23513</v>
      </c>
      <c r="C15044" t="s">
        <v>16475</v>
      </c>
      <c r="D15044">
        <v>1</v>
      </c>
      <c r="E15044">
        <v>535</v>
      </c>
      <c r="F15044">
        <v>26</v>
      </c>
      <c r="G15044">
        <v>8124</v>
      </c>
      <c r="H15044">
        <v>0.83035028846574699</v>
      </c>
      <c r="I15044">
        <v>0.99999999999997702</v>
      </c>
      <c r="J15044">
        <v>0.95041217501583097</v>
      </c>
      <c r="K15044" t="s">
        <v>24409</v>
      </c>
      <c r="L15044">
        <v>1</v>
      </c>
      <c r="M15044" t="s">
        <v>5133</v>
      </c>
      <c r="N15044">
        <v>3.8461538461538498E-2</v>
      </c>
      <c r="O15044">
        <v>1.8691588785046699E-3</v>
      </c>
    </row>
    <row r="15045" spans="1:15">
      <c r="A15045" t="s">
        <v>16476</v>
      </c>
      <c r="B15045" t="s">
        <v>23511</v>
      </c>
      <c r="C15045" t="s">
        <v>16477</v>
      </c>
      <c r="D15045">
        <v>22</v>
      </c>
      <c r="E15045">
        <v>6152</v>
      </c>
      <c r="F15045">
        <v>25</v>
      </c>
      <c r="G15045">
        <v>7804</v>
      </c>
      <c r="H15045">
        <v>0.192768852775347</v>
      </c>
      <c r="I15045">
        <v>0.63663514108463504</v>
      </c>
      <c r="J15045">
        <v>0.54720909884038105</v>
      </c>
      <c r="K15045" t="s">
        <v>32964</v>
      </c>
      <c r="L15045">
        <v>22</v>
      </c>
      <c r="M15045" t="s">
        <v>5133</v>
      </c>
      <c r="N15045">
        <v>0.88</v>
      </c>
      <c r="O15045">
        <v>3.57607282184655E-3</v>
      </c>
    </row>
    <row r="15046" spans="1:15">
      <c r="A15046" t="s">
        <v>16478</v>
      </c>
      <c r="B15046" t="s">
        <v>23511</v>
      </c>
      <c r="C15046" t="s">
        <v>16479</v>
      </c>
      <c r="D15046">
        <v>11</v>
      </c>
      <c r="E15046">
        <v>6152</v>
      </c>
      <c r="F15046">
        <v>12</v>
      </c>
      <c r="G15046">
        <v>7804</v>
      </c>
      <c r="H15046">
        <v>0.24296886885364699</v>
      </c>
      <c r="I15046">
        <v>0.71382528017432401</v>
      </c>
      <c r="J15046">
        <v>0.61355659322887801</v>
      </c>
      <c r="K15046" t="s">
        <v>24412</v>
      </c>
      <c r="L15046">
        <v>11</v>
      </c>
      <c r="M15046" t="s">
        <v>5133</v>
      </c>
      <c r="N15046">
        <v>0.91666666666666696</v>
      </c>
      <c r="O15046">
        <v>1.78803641092328E-3</v>
      </c>
    </row>
    <row r="15047" spans="1:15">
      <c r="A15047" t="s">
        <v>16480</v>
      </c>
      <c r="B15047" t="s">
        <v>23511</v>
      </c>
      <c r="C15047" t="s">
        <v>16481</v>
      </c>
      <c r="D15047">
        <v>22</v>
      </c>
      <c r="E15047">
        <v>6152</v>
      </c>
      <c r="F15047">
        <v>24</v>
      </c>
      <c r="G15047">
        <v>7804</v>
      </c>
      <c r="H15047">
        <v>9.0376962795474206E-2</v>
      </c>
      <c r="I15047">
        <v>0.40853420848785299</v>
      </c>
      <c r="J15047">
        <v>0.35114875325800998</v>
      </c>
      <c r="K15047" t="s">
        <v>32965</v>
      </c>
      <c r="L15047">
        <v>22</v>
      </c>
      <c r="M15047" t="s">
        <v>5133</v>
      </c>
      <c r="N15047">
        <v>0.91666666666666696</v>
      </c>
      <c r="O15047">
        <v>3.57607282184655E-3</v>
      </c>
    </row>
    <row r="15048" spans="1:15">
      <c r="A15048" t="s">
        <v>16480</v>
      </c>
      <c r="B15048" t="s">
        <v>23518</v>
      </c>
      <c r="C15048" t="s">
        <v>16481</v>
      </c>
      <c r="D15048">
        <v>2</v>
      </c>
      <c r="E15048">
        <v>787</v>
      </c>
      <c r="F15048">
        <v>26</v>
      </c>
      <c r="G15048">
        <v>7393</v>
      </c>
      <c r="H15048">
        <v>0.78094792205486097</v>
      </c>
      <c r="I15048">
        <v>1</v>
      </c>
      <c r="J15048">
        <v>0.966855260484069</v>
      </c>
      <c r="K15048" t="s">
        <v>24176</v>
      </c>
      <c r="L15048">
        <v>2</v>
      </c>
      <c r="M15048" t="s">
        <v>5133</v>
      </c>
      <c r="N15048">
        <v>7.69230769230769E-2</v>
      </c>
      <c r="O15048">
        <v>2.5412960609911099E-3</v>
      </c>
    </row>
    <row r="15049" spans="1:15">
      <c r="A15049" t="s">
        <v>16482</v>
      </c>
      <c r="B15049" t="s">
        <v>23511</v>
      </c>
      <c r="C15049" t="s">
        <v>16483</v>
      </c>
      <c r="D15049">
        <v>11</v>
      </c>
      <c r="E15049">
        <v>6152</v>
      </c>
      <c r="F15049">
        <v>11</v>
      </c>
      <c r="G15049">
        <v>7804</v>
      </c>
      <c r="H15049">
        <v>7.29234120922964E-2</v>
      </c>
      <c r="I15049">
        <v>0.34901846963959998</v>
      </c>
      <c r="J15049">
        <v>0.29999299429929699</v>
      </c>
      <c r="K15049" t="s">
        <v>32966</v>
      </c>
      <c r="L15049">
        <v>11</v>
      </c>
      <c r="M15049" t="s">
        <v>5133</v>
      </c>
      <c r="N15049">
        <v>1</v>
      </c>
      <c r="O15049">
        <v>1.78803641092328E-3</v>
      </c>
    </row>
    <row r="15050" spans="1:15">
      <c r="A15050" t="s">
        <v>16484</v>
      </c>
      <c r="B15050" t="s">
        <v>23511</v>
      </c>
      <c r="C15050" t="s">
        <v>16485</v>
      </c>
      <c r="D15050">
        <v>57</v>
      </c>
      <c r="E15050">
        <v>6152</v>
      </c>
      <c r="F15050">
        <v>64</v>
      </c>
      <c r="G15050">
        <v>7804</v>
      </c>
      <c r="H15050">
        <v>2.5392444186712201E-2</v>
      </c>
      <c r="I15050">
        <v>0.17052429264541699</v>
      </c>
      <c r="J15050">
        <v>0.146571306682688</v>
      </c>
      <c r="K15050" t="s">
        <v>32967</v>
      </c>
      <c r="L15050">
        <v>57</v>
      </c>
      <c r="M15050" t="s">
        <v>5133</v>
      </c>
      <c r="N15050">
        <v>0.890625</v>
      </c>
      <c r="O15050">
        <v>9.2652795838751596E-3</v>
      </c>
    </row>
    <row r="15051" spans="1:15">
      <c r="A15051" t="s">
        <v>16484</v>
      </c>
      <c r="B15051" t="s">
        <v>23513</v>
      </c>
      <c r="C15051" t="s">
        <v>16485</v>
      </c>
      <c r="D15051">
        <v>3</v>
      </c>
      <c r="E15051">
        <v>535</v>
      </c>
      <c r="F15051">
        <v>60</v>
      </c>
      <c r="G15051">
        <v>8124</v>
      </c>
      <c r="H15051">
        <v>0.76565820791829398</v>
      </c>
      <c r="I15051">
        <v>0.99999999999997702</v>
      </c>
      <c r="J15051">
        <v>0.95041217501583097</v>
      </c>
      <c r="K15051" t="s">
        <v>32968</v>
      </c>
      <c r="L15051">
        <v>3</v>
      </c>
      <c r="M15051" t="s">
        <v>5133</v>
      </c>
      <c r="N15051">
        <v>0.05</v>
      </c>
      <c r="O15051">
        <v>5.60747663551402E-3</v>
      </c>
    </row>
    <row r="15052" spans="1:15">
      <c r="A15052" t="s">
        <v>16484</v>
      </c>
      <c r="B15052" t="s">
        <v>23518</v>
      </c>
      <c r="C15052" t="s">
        <v>16485</v>
      </c>
      <c r="D15052">
        <v>3</v>
      </c>
      <c r="E15052">
        <v>787</v>
      </c>
      <c r="F15052">
        <v>65</v>
      </c>
      <c r="G15052">
        <v>7393</v>
      </c>
      <c r="H15052">
        <v>0.975012534265421</v>
      </c>
      <c r="I15052">
        <v>1</v>
      </c>
      <c r="J15052">
        <v>0.966855260484069</v>
      </c>
      <c r="K15052" t="s">
        <v>32969</v>
      </c>
      <c r="L15052">
        <v>3</v>
      </c>
      <c r="M15052" t="s">
        <v>5133</v>
      </c>
      <c r="N15052">
        <v>4.6153846153846198E-2</v>
      </c>
      <c r="O15052">
        <v>3.8119440914866601E-3</v>
      </c>
    </row>
    <row r="15053" spans="1:15">
      <c r="A15053" t="s">
        <v>16486</v>
      </c>
      <c r="B15053" t="s">
        <v>23511</v>
      </c>
      <c r="C15053" t="s">
        <v>16487</v>
      </c>
      <c r="D15053">
        <v>21</v>
      </c>
      <c r="E15053">
        <v>6152</v>
      </c>
      <c r="F15053">
        <v>24</v>
      </c>
      <c r="G15053">
        <v>7804</v>
      </c>
      <c r="H15053">
        <v>0.220308279716599</v>
      </c>
      <c r="I15053">
        <v>0.70351443847223905</v>
      </c>
      <c r="J15053">
        <v>0.60469408151381498</v>
      </c>
      <c r="K15053" t="s">
        <v>28323</v>
      </c>
      <c r="L15053">
        <v>21</v>
      </c>
      <c r="M15053" t="s">
        <v>5133</v>
      </c>
      <c r="N15053">
        <v>0.875</v>
      </c>
      <c r="O15053">
        <v>3.41352405721717E-3</v>
      </c>
    </row>
    <row r="15054" spans="1:15">
      <c r="A15054" t="s">
        <v>16486</v>
      </c>
      <c r="B15054" t="s">
        <v>23513</v>
      </c>
      <c r="C15054" t="s">
        <v>16487</v>
      </c>
      <c r="D15054">
        <v>2</v>
      </c>
      <c r="E15054">
        <v>535</v>
      </c>
      <c r="F15054">
        <v>22</v>
      </c>
      <c r="G15054">
        <v>8124</v>
      </c>
      <c r="H15054">
        <v>0.43025526123462499</v>
      </c>
      <c r="I15054">
        <v>0.99999999999997702</v>
      </c>
      <c r="J15054">
        <v>0.95041217501583097</v>
      </c>
      <c r="K15054" t="s">
        <v>26953</v>
      </c>
      <c r="L15054">
        <v>2</v>
      </c>
      <c r="M15054" t="s">
        <v>5133</v>
      </c>
      <c r="N15054">
        <v>9.0909090909090898E-2</v>
      </c>
      <c r="O15054">
        <v>3.7383177570093499E-3</v>
      </c>
    </row>
    <row r="15055" spans="1:15">
      <c r="A15055" t="s">
        <v>16486</v>
      </c>
      <c r="B15055" t="s">
        <v>23518</v>
      </c>
      <c r="C15055" t="s">
        <v>16487</v>
      </c>
      <c r="D15055">
        <v>1</v>
      </c>
      <c r="E15055">
        <v>787</v>
      </c>
      <c r="F15055">
        <v>23</v>
      </c>
      <c r="G15055">
        <v>7393</v>
      </c>
      <c r="H15055">
        <v>0.92519399918596801</v>
      </c>
      <c r="I15055">
        <v>1</v>
      </c>
      <c r="J15055">
        <v>0.966855260484069</v>
      </c>
      <c r="K15055" t="s">
        <v>26621</v>
      </c>
      <c r="L15055">
        <v>1</v>
      </c>
      <c r="M15055" t="s">
        <v>5133</v>
      </c>
      <c r="N15055">
        <v>4.3478260869565202E-2</v>
      </c>
      <c r="O15055">
        <v>1.27064803049555E-3</v>
      </c>
    </row>
    <row r="15056" spans="1:15">
      <c r="A15056" t="s">
        <v>16488</v>
      </c>
      <c r="B15056" t="s">
        <v>23518</v>
      </c>
      <c r="C15056" t="s">
        <v>16489</v>
      </c>
      <c r="D15056">
        <v>1</v>
      </c>
      <c r="E15056">
        <v>787</v>
      </c>
      <c r="F15056">
        <v>3</v>
      </c>
      <c r="G15056">
        <v>7393</v>
      </c>
      <c r="H15056">
        <v>0.28660084727541502</v>
      </c>
      <c r="I15056">
        <v>0.97863801257884697</v>
      </c>
      <c r="J15056">
        <v>0.94620131057153301</v>
      </c>
      <c r="K15056" t="s">
        <v>25130</v>
      </c>
      <c r="L15056">
        <v>1</v>
      </c>
      <c r="M15056" t="s">
        <v>5133</v>
      </c>
      <c r="N15056">
        <v>0.33333333333333298</v>
      </c>
      <c r="O15056">
        <v>1.27064803049555E-3</v>
      </c>
    </row>
    <row r="15057" spans="1:15">
      <c r="A15057" t="s">
        <v>16488</v>
      </c>
      <c r="B15057" t="s">
        <v>23511</v>
      </c>
      <c r="C15057" t="s">
        <v>16489</v>
      </c>
      <c r="D15057">
        <v>19</v>
      </c>
      <c r="E15057">
        <v>6152</v>
      </c>
      <c r="F15057">
        <v>22</v>
      </c>
      <c r="G15057">
        <v>7804</v>
      </c>
      <c r="H15057">
        <v>0.284610565096101</v>
      </c>
      <c r="I15057">
        <v>0.807955886208509</v>
      </c>
      <c r="J15057">
        <v>0.69446498294407599</v>
      </c>
      <c r="K15057" t="s">
        <v>25129</v>
      </c>
      <c r="L15057">
        <v>19</v>
      </c>
      <c r="M15057" t="s">
        <v>5133</v>
      </c>
      <c r="N15057">
        <v>0.86363636363636398</v>
      </c>
      <c r="O15057">
        <v>3.0884265279583901E-3</v>
      </c>
    </row>
    <row r="15058" spans="1:15">
      <c r="A15058" t="s">
        <v>16488</v>
      </c>
      <c r="B15058" t="s">
        <v>23513</v>
      </c>
      <c r="C15058" t="s">
        <v>16489</v>
      </c>
      <c r="D15058">
        <v>2</v>
      </c>
      <c r="E15058">
        <v>535</v>
      </c>
      <c r="F15058">
        <v>24</v>
      </c>
      <c r="G15058">
        <v>8124</v>
      </c>
      <c r="H15058">
        <v>0.47543339844096799</v>
      </c>
      <c r="I15058">
        <v>0.99999999999997702</v>
      </c>
      <c r="J15058">
        <v>0.95041217501583097</v>
      </c>
      <c r="K15058" t="s">
        <v>23546</v>
      </c>
      <c r="L15058">
        <v>2</v>
      </c>
      <c r="M15058" t="s">
        <v>5133</v>
      </c>
      <c r="N15058">
        <v>8.3333333333333301E-2</v>
      </c>
      <c r="O15058">
        <v>3.7383177570093499E-3</v>
      </c>
    </row>
    <row r="15059" spans="1:15">
      <c r="A15059" t="s">
        <v>16490</v>
      </c>
      <c r="B15059" t="s">
        <v>23518</v>
      </c>
      <c r="C15059" t="s">
        <v>16491</v>
      </c>
      <c r="D15059">
        <v>7</v>
      </c>
      <c r="E15059">
        <v>787</v>
      </c>
      <c r="F15059">
        <v>102</v>
      </c>
      <c r="G15059">
        <v>7393</v>
      </c>
      <c r="H15059">
        <v>0.92823854875255396</v>
      </c>
      <c r="I15059">
        <v>1</v>
      </c>
      <c r="J15059">
        <v>0.966855260484069</v>
      </c>
      <c r="K15059" t="s">
        <v>25038</v>
      </c>
      <c r="L15059">
        <v>7</v>
      </c>
      <c r="M15059" t="s">
        <v>1463</v>
      </c>
      <c r="N15059">
        <v>6.8627450980392204E-2</v>
      </c>
      <c r="O15059">
        <v>8.8945362134688708E-3</v>
      </c>
    </row>
    <row r="15060" spans="1:15">
      <c r="A15060" t="s">
        <v>16490</v>
      </c>
      <c r="B15060" t="s">
        <v>23513</v>
      </c>
      <c r="C15060" t="s">
        <v>16491</v>
      </c>
      <c r="D15060">
        <v>7</v>
      </c>
      <c r="E15060">
        <v>535</v>
      </c>
      <c r="F15060">
        <v>111</v>
      </c>
      <c r="G15060">
        <v>8124</v>
      </c>
      <c r="H15060">
        <v>0.60297009680438696</v>
      </c>
      <c r="I15060">
        <v>0.99999999999997702</v>
      </c>
      <c r="J15060">
        <v>0.95041217501583097</v>
      </c>
      <c r="K15060" t="s">
        <v>29287</v>
      </c>
      <c r="L15060">
        <v>7</v>
      </c>
      <c r="M15060" t="s">
        <v>1463</v>
      </c>
      <c r="N15060">
        <v>6.3063063063063099E-2</v>
      </c>
      <c r="O15060">
        <v>1.3084112149532701E-2</v>
      </c>
    </row>
    <row r="15061" spans="1:15">
      <c r="A15061" t="s">
        <v>16490</v>
      </c>
      <c r="B15061" t="s">
        <v>23511</v>
      </c>
      <c r="C15061" t="s">
        <v>16491</v>
      </c>
      <c r="D15061">
        <v>87</v>
      </c>
      <c r="E15061">
        <v>6152</v>
      </c>
      <c r="F15061">
        <v>107</v>
      </c>
      <c r="G15061">
        <v>7804</v>
      </c>
      <c r="H15061">
        <v>0.31014092912369101</v>
      </c>
      <c r="I15061">
        <v>0.81990801482887699</v>
      </c>
      <c r="J15061">
        <v>0.70473823540769698</v>
      </c>
      <c r="K15061" t="s">
        <v>32970</v>
      </c>
      <c r="L15061">
        <v>87</v>
      </c>
      <c r="M15061" t="s">
        <v>1463</v>
      </c>
      <c r="N15061">
        <v>0.81308411214953302</v>
      </c>
      <c r="O15061">
        <v>1.41417425227568E-2</v>
      </c>
    </row>
    <row r="15062" spans="1:15">
      <c r="A15062" t="s">
        <v>16492</v>
      </c>
      <c r="B15062" t="s">
        <v>23511</v>
      </c>
      <c r="C15062" t="s">
        <v>16493</v>
      </c>
      <c r="D15062">
        <v>7</v>
      </c>
      <c r="E15062">
        <v>6152</v>
      </c>
      <c r="F15062">
        <v>7</v>
      </c>
      <c r="G15062">
        <v>7804</v>
      </c>
      <c r="H15062">
        <v>0.18905120292587699</v>
      </c>
      <c r="I15062">
        <v>0.631132279689813</v>
      </c>
      <c r="J15062">
        <v>0.54247920626835999</v>
      </c>
      <c r="K15062" t="s">
        <v>32971</v>
      </c>
      <c r="L15062">
        <v>7</v>
      </c>
      <c r="M15062" t="s">
        <v>1463</v>
      </c>
      <c r="N15062">
        <v>1</v>
      </c>
      <c r="O15062">
        <v>1.13784135240572E-3</v>
      </c>
    </row>
    <row r="15063" spans="1:15">
      <c r="A15063" t="s">
        <v>16494</v>
      </c>
      <c r="B15063" t="s">
        <v>23518</v>
      </c>
      <c r="C15063" t="s">
        <v>16495</v>
      </c>
      <c r="D15063">
        <v>1</v>
      </c>
      <c r="E15063">
        <v>787</v>
      </c>
      <c r="F15063">
        <v>25</v>
      </c>
      <c r="G15063">
        <v>7393</v>
      </c>
      <c r="H15063">
        <v>0.94031817068003598</v>
      </c>
      <c r="I15063">
        <v>1</v>
      </c>
      <c r="J15063">
        <v>0.966855260484069</v>
      </c>
      <c r="K15063" t="s">
        <v>25173</v>
      </c>
      <c r="L15063">
        <v>1</v>
      </c>
      <c r="M15063" t="s">
        <v>5133</v>
      </c>
      <c r="N15063">
        <v>0.04</v>
      </c>
      <c r="O15063">
        <v>1.27064803049555E-3</v>
      </c>
    </row>
    <row r="15064" spans="1:15">
      <c r="A15064" t="s">
        <v>16494</v>
      </c>
      <c r="B15064" t="s">
        <v>23511</v>
      </c>
      <c r="C15064" t="s">
        <v>16495</v>
      </c>
      <c r="D15064">
        <v>22</v>
      </c>
      <c r="E15064">
        <v>6152</v>
      </c>
      <c r="F15064">
        <v>24</v>
      </c>
      <c r="G15064">
        <v>7804</v>
      </c>
      <c r="H15064">
        <v>9.0376962795474206E-2</v>
      </c>
      <c r="I15064">
        <v>0.40853420848785299</v>
      </c>
      <c r="J15064">
        <v>0.35114875325800998</v>
      </c>
      <c r="K15064" t="s">
        <v>26774</v>
      </c>
      <c r="L15064">
        <v>22</v>
      </c>
      <c r="M15064" t="s">
        <v>5133</v>
      </c>
      <c r="N15064">
        <v>0.91666666666666696</v>
      </c>
      <c r="O15064">
        <v>3.57607282184655E-3</v>
      </c>
    </row>
    <row r="15065" spans="1:15">
      <c r="A15065" t="s">
        <v>16496</v>
      </c>
      <c r="B15065" t="s">
        <v>23511</v>
      </c>
      <c r="C15065" t="s">
        <v>16497</v>
      </c>
      <c r="D15065">
        <v>2</v>
      </c>
      <c r="E15065">
        <v>6152</v>
      </c>
      <c r="F15065">
        <v>2</v>
      </c>
      <c r="G15065">
        <v>7804</v>
      </c>
      <c r="H15065">
        <v>0.62141708038142995</v>
      </c>
      <c r="I15065">
        <v>0.968912233598893</v>
      </c>
      <c r="J15065">
        <v>0.832812322140707</v>
      </c>
      <c r="K15065" t="s">
        <v>32972</v>
      </c>
      <c r="L15065">
        <v>2</v>
      </c>
      <c r="M15065" t="s">
        <v>5133</v>
      </c>
      <c r="N15065">
        <v>1</v>
      </c>
      <c r="O15065">
        <v>3.2509752925877802E-4</v>
      </c>
    </row>
    <row r="15066" spans="1:15">
      <c r="A15066" t="s">
        <v>16498</v>
      </c>
      <c r="B15066" t="s">
        <v>23511</v>
      </c>
      <c r="C15066" t="s">
        <v>16499</v>
      </c>
      <c r="D15066">
        <v>1</v>
      </c>
      <c r="E15066">
        <v>6152</v>
      </c>
      <c r="F15066">
        <v>1</v>
      </c>
      <c r="G15066">
        <v>7804</v>
      </c>
      <c r="H15066">
        <v>0.788313685289595</v>
      </c>
      <c r="I15066">
        <v>0.968912233598893</v>
      </c>
      <c r="J15066">
        <v>0.832812322140707</v>
      </c>
      <c r="K15066" t="s">
        <v>27708</v>
      </c>
      <c r="L15066">
        <v>1</v>
      </c>
      <c r="M15066" t="s">
        <v>5133</v>
      </c>
      <c r="N15066">
        <v>1</v>
      </c>
      <c r="O15066">
        <v>1.6254876462938901E-4</v>
      </c>
    </row>
    <row r="15067" spans="1:15">
      <c r="A15067" t="s">
        <v>16500</v>
      </c>
      <c r="B15067" t="s">
        <v>23518</v>
      </c>
      <c r="C15067" t="s">
        <v>16501</v>
      </c>
      <c r="D15067">
        <v>17</v>
      </c>
      <c r="E15067">
        <v>787</v>
      </c>
      <c r="F15067">
        <v>181</v>
      </c>
      <c r="G15067">
        <v>7393</v>
      </c>
      <c r="H15067">
        <v>0.74488414114425106</v>
      </c>
      <c r="I15067">
        <v>1</v>
      </c>
      <c r="J15067">
        <v>0.966855260484069</v>
      </c>
      <c r="K15067" t="s">
        <v>32973</v>
      </c>
      <c r="L15067">
        <v>17</v>
      </c>
      <c r="M15067" t="s">
        <v>5133</v>
      </c>
      <c r="N15067">
        <v>9.3922651933701695E-2</v>
      </c>
      <c r="O15067">
        <v>2.1601016518424401E-2</v>
      </c>
    </row>
    <row r="15068" spans="1:15">
      <c r="A15068" t="s">
        <v>16500</v>
      </c>
      <c r="B15068" t="s">
        <v>23511</v>
      </c>
      <c r="C15068" t="s">
        <v>16501</v>
      </c>
      <c r="D15068">
        <v>164</v>
      </c>
      <c r="E15068">
        <v>6152</v>
      </c>
      <c r="F15068">
        <v>196</v>
      </c>
      <c r="G15068">
        <v>7804</v>
      </c>
      <c r="H15068">
        <v>5.2548450649813297E-2</v>
      </c>
      <c r="I15068">
        <v>0.28534997057220701</v>
      </c>
      <c r="J15068">
        <v>0.245267799677097</v>
      </c>
      <c r="K15068" t="s">
        <v>32974</v>
      </c>
      <c r="L15068">
        <v>164</v>
      </c>
      <c r="M15068" t="s">
        <v>5133</v>
      </c>
      <c r="N15068">
        <v>0.83673469387755095</v>
      </c>
      <c r="O15068">
        <v>2.6657997399219799E-2</v>
      </c>
    </row>
    <row r="15069" spans="1:15">
      <c r="A15069" t="s">
        <v>16500</v>
      </c>
      <c r="B15069" t="s">
        <v>23513</v>
      </c>
      <c r="C15069" t="s">
        <v>16501</v>
      </c>
      <c r="D15069">
        <v>4</v>
      </c>
      <c r="E15069">
        <v>535</v>
      </c>
      <c r="F15069">
        <v>189</v>
      </c>
      <c r="G15069">
        <v>8124</v>
      </c>
      <c r="H15069">
        <v>0.99885470708419399</v>
      </c>
      <c r="I15069">
        <v>0.99999999999997702</v>
      </c>
      <c r="J15069">
        <v>0.95041217501583097</v>
      </c>
      <c r="K15069" t="s">
        <v>32975</v>
      </c>
      <c r="L15069">
        <v>4</v>
      </c>
      <c r="M15069" t="s">
        <v>5133</v>
      </c>
      <c r="N15069">
        <v>2.1164021164021201E-2</v>
      </c>
      <c r="O15069">
        <v>7.4766355140186902E-3</v>
      </c>
    </row>
    <row r="15070" spans="1:15">
      <c r="A15070" t="s">
        <v>16502</v>
      </c>
      <c r="B15070" t="s">
        <v>23518</v>
      </c>
      <c r="C15070" t="s">
        <v>16503</v>
      </c>
      <c r="D15070">
        <v>1</v>
      </c>
      <c r="E15070">
        <v>787</v>
      </c>
      <c r="F15070">
        <v>6</v>
      </c>
      <c r="G15070">
        <v>7393</v>
      </c>
      <c r="H15070">
        <v>0.49113550780958298</v>
      </c>
      <c r="I15070">
        <v>1</v>
      </c>
      <c r="J15070">
        <v>0.966855260484069</v>
      </c>
      <c r="K15070" t="s">
        <v>32976</v>
      </c>
      <c r="L15070">
        <v>1</v>
      </c>
      <c r="M15070" t="s">
        <v>5133</v>
      </c>
      <c r="N15070">
        <v>0.16666666666666699</v>
      </c>
      <c r="O15070">
        <v>1.27064803049555E-3</v>
      </c>
    </row>
    <row r="15071" spans="1:15">
      <c r="A15071" t="s">
        <v>16502</v>
      </c>
      <c r="B15071" t="s">
        <v>23511</v>
      </c>
      <c r="C15071" t="s">
        <v>16503</v>
      </c>
      <c r="D15071">
        <v>4</v>
      </c>
      <c r="E15071">
        <v>6152</v>
      </c>
      <c r="F15071">
        <v>6</v>
      </c>
      <c r="G15071">
        <v>7804</v>
      </c>
      <c r="H15071">
        <v>0.88632030892592895</v>
      </c>
      <c r="I15071">
        <v>1</v>
      </c>
      <c r="J15071">
        <v>0.85953329234717102</v>
      </c>
      <c r="K15071" t="s">
        <v>24431</v>
      </c>
      <c r="L15071">
        <v>4</v>
      </c>
      <c r="M15071" t="s">
        <v>5133</v>
      </c>
      <c r="N15071">
        <v>0.66666666666666696</v>
      </c>
      <c r="O15071">
        <v>6.5019505851755496E-4</v>
      </c>
    </row>
    <row r="15072" spans="1:15">
      <c r="A15072" t="s">
        <v>16504</v>
      </c>
      <c r="B15072" t="s">
        <v>23511</v>
      </c>
      <c r="C15072" t="s">
        <v>16505</v>
      </c>
      <c r="D15072">
        <v>2</v>
      </c>
      <c r="E15072">
        <v>6152</v>
      </c>
      <c r="F15072">
        <v>2</v>
      </c>
      <c r="G15072">
        <v>7804</v>
      </c>
      <c r="H15072">
        <v>0.62141708038142995</v>
      </c>
      <c r="I15072">
        <v>0.968912233598893</v>
      </c>
      <c r="J15072">
        <v>0.832812322140707</v>
      </c>
      <c r="K15072" t="s">
        <v>23801</v>
      </c>
      <c r="L15072">
        <v>2</v>
      </c>
      <c r="M15072" t="s">
        <v>5133</v>
      </c>
      <c r="N15072">
        <v>1</v>
      </c>
      <c r="O15072">
        <v>3.2509752925877802E-4</v>
      </c>
    </row>
    <row r="15073" spans="1:15">
      <c r="A15073" t="s">
        <v>16506</v>
      </c>
      <c r="B15073" t="s">
        <v>23511</v>
      </c>
      <c r="C15073" t="s">
        <v>16507</v>
      </c>
      <c r="D15073">
        <v>4</v>
      </c>
      <c r="E15073">
        <v>6152</v>
      </c>
      <c r="F15073">
        <v>4</v>
      </c>
      <c r="G15073">
        <v>7804</v>
      </c>
      <c r="H15073">
        <v>0.38610601832086699</v>
      </c>
      <c r="I15073">
        <v>0.90829480295553899</v>
      </c>
      <c r="J15073">
        <v>0.78070962240619901</v>
      </c>
      <c r="K15073" t="s">
        <v>32977</v>
      </c>
      <c r="L15073">
        <v>4</v>
      </c>
      <c r="M15073" t="s">
        <v>5133</v>
      </c>
      <c r="N15073">
        <v>1</v>
      </c>
      <c r="O15073">
        <v>6.5019505851755496E-4</v>
      </c>
    </row>
    <row r="15074" spans="1:15">
      <c r="A15074" t="s">
        <v>16508</v>
      </c>
      <c r="B15074" t="s">
        <v>23511</v>
      </c>
      <c r="C15074" t="s">
        <v>16509</v>
      </c>
      <c r="D15074">
        <v>1</v>
      </c>
      <c r="E15074">
        <v>6152</v>
      </c>
      <c r="F15074">
        <v>1</v>
      </c>
      <c r="G15074">
        <v>7804</v>
      </c>
      <c r="H15074">
        <v>0.788313685289595</v>
      </c>
      <c r="I15074">
        <v>0.968912233598893</v>
      </c>
      <c r="J15074">
        <v>0.832812322140707</v>
      </c>
      <c r="K15074" t="s">
        <v>25671</v>
      </c>
      <c r="L15074">
        <v>1</v>
      </c>
      <c r="M15074" t="s">
        <v>5133</v>
      </c>
      <c r="N15074">
        <v>1</v>
      </c>
      <c r="O15074">
        <v>1.6254876462938901E-4</v>
      </c>
    </row>
    <row r="15075" spans="1:15">
      <c r="A15075" t="s">
        <v>16510</v>
      </c>
      <c r="B15075" t="s">
        <v>23513</v>
      </c>
      <c r="C15075" t="s">
        <v>16511</v>
      </c>
      <c r="D15075">
        <v>1</v>
      </c>
      <c r="E15075">
        <v>535</v>
      </c>
      <c r="F15075">
        <v>1</v>
      </c>
      <c r="G15075">
        <v>8124</v>
      </c>
      <c r="H15075">
        <v>6.5854258985721295E-2</v>
      </c>
      <c r="I15075">
        <v>0.448760549738495</v>
      </c>
      <c r="J15075">
        <v>0.42650749013827299</v>
      </c>
      <c r="K15075" t="s">
        <v>27217</v>
      </c>
      <c r="L15075">
        <v>1</v>
      </c>
      <c r="M15075" t="s">
        <v>1463</v>
      </c>
      <c r="N15075">
        <v>1</v>
      </c>
      <c r="O15075">
        <v>1.8691588785046699E-3</v>
      </c>
    </row>
    <row r="15076" spans="1:15">
      <c r="A15076" t="s">
        <v>16512</v>
      </c>
      <c r="B15076" t="s">
        <v>23513</v>
      </c>
      <c r="C15076" t="s">
        <v>16513</v>
      </c>
      <c r="D15076">
        <v>1</v>
      </c>
      <c r="E15076">
        <v>535</v>
      </c>
      <c r="F15076">
        <v>1</v>
      </c>
      <c r="G15076">
        <v>8124</v>
      </c>
      <c r="H15076">
        <v>6.5854258985721295E-2</v>
      </c>
      <c r="I15076">
        <v>0.448760549738495</v>
      </c>
      <c r="J15076">
        <v>0.42650749013827299</v>
      </c>
      <c r="K15076" t="s">
        <v>27217</v>
      </c>
      <c r="L15076">
        <v>1</v>
      </c>
      <c r="M15076" t="s">
        <v>5133</v>
      </c>
      <c r="N15076">
        <v>1</v>
      </c>
      <c r="O15076">
        <v>1.8691588785046699E-3</v>
      </c>
    </row>
    <row r="15077" spans="1:15">
      <c r="A15077" t="s">
        <v>16514</v>
      </c>
      <c r="B15077" t="s">
        <v>23513</v>
      </c>
      <c r="C15077" t="s">
        <v>16515</v>
      </c>
      <c r="D15077">
        <v>1</v>
      </c>
      <c r="E15077">
        <v>535</v>
      </c>
      <c r="F15077">
        <v>1</v>
      </c>
      <c r="G15077">
        <v>8124</v>
      </c>
      <c r="H15077">
        <v>6.5854258985721295E-2</v>
      </c>
      <c r="I15077">
        <v>0.448760549738495</v>
      </c>
      <c r="J15077">
        <v>0.42650749013827299</v>
      </c>
      <c r="K15077" t="s">
        <v>27217</v>
      </c>
      <c r="L15077">
        <v>1</v>
      </c>
      <c r="M15077" t="s">
        <v>5133</v>
      </c>
      <c r="N15077">
        <v>1</v>
      </c>
      <c r="O15077">
        <v>1.8691588785046699E-3</v>
      </c>
    </row>
    <row r="15078" spans="1:15">
      <c r="A15078" t="s">
        <v>16516</v>
      </c>
      <c r="B15078" t="s">
        <v>23513</v>
      </c>
      <c r="C15078" t="s">
        <v>16517</v>
      </c>
      <c r="D15078">
        <v>1</v>
      </c>
      <c r="E15078">
        <v>535</v>
      </c>
      <c r="F15078">
        <v>1</v>
      </c>
      <c r="G15078">
        <v>8124</v>
      </c>
      <c r="H15078">
        <v>6.5854258985721295E-2</v>
      </c>
      <c r="I15078">
        <v>0.448760549738495</v>
      </c>
      <c r="J15078">
        <v>0.42650749013827299</v>
      </c>
      <c r="K15078" t="s">
        <v>27217</v>
      </c>
      <c r="L15078">
        <v>1</v>
      </c>
      <c r="M15078" t="s">
        <v>5133</v>
      </c>
      <c r="N15078">
        <v>1</v>
      </c>
      <c r="O15078">
        <v>1.8691588785046699E-3</v>
      </c>
    </row>
    <row r="15079" spans="1:15">
      <c r="A15079" t="s">
        <v>16518</v>
      </c>
      <c r="B15079" t="s">
        <v>23513</v>
      </c>
      <c r="C15079" t="s">
        <v>16519</v>
      </c>
      <c r="D15079">
        <v>1</v>
      </c>
      <c r="E15079">
        <v>535</v>
      </c>
      <c r="F15079">
        <v>1</v>
      </c>
      <c r="G15079">
        <v>8124</v>
      </c>
      <c r="H15079">
        <v>6.5854258985721295E-2</v>
      </c>
      <c r="I15079">
        <v>0.448760549738495</v>
      </c>
      <c r="J15079">
        <v>0.42650749013827299</v>
      </c>
      <c r="K15079" t="s">
        <v>27217</v>
      </c>
      <c r="L15079">
        <v>1</v>
      </c>
      <c r="M15079" t="s">
        <v>5133</v>
      </c>
      <c r="N15079">
        <v>1</v>
      </c>
      <c r="O15079">
        <v>1.8691588785046699E-3</v>
      </c>
    </row>
    <row r="15080" spans="1:15">
      <c r="A15080" t="s">
        <v>16520</v>
      </c>
      <c r="B15080" t="s">
        <v>23511</v>
      </c>
      <c r="C15080" t="s">
        <v>16521</v>
      </c>
      <c r="D15080">
        <v>6</v>
      </c>
      <c r="E15080">
        <v>6152</v>
      </c>
      <c r="F15080">
        <v>7</v>
      </c>
      <c r="G15080">
        <v>7804</v>
      </c>
      <c r="H15080">
        <v>0.54476030000281095</v>
      </c>
      <c r="I15080">
        <v>0.968912233598893</v>
      </c>
      <c r="J15080">
        <v>0.832812322140707</v>
      </c>
      <c r="K15080" t="s">
        <v>29145</v>
      </c>
      <c r="L15080">
        <v>6</v>
      </c>
      <c r="M15080" t="s">
        <v>5133</v>
      </c>
      <c r="N15080">
        <v>0.85714285714285698</v>
      </c>
      <c r="O15080">
        <v>9.7529258777633303E-4</v>
      </c>
    </row>
    <row r="15081" spans="1:15">
      <c r="A15081" t="s">
        <v>16522</v>
      </c>
      <c r="B15081" t="s">
        <v>23511</v>
      </c>
      <c r="C15081" t="s">
        <v>16523</v>
      </c>
      <c r="D15081">
        <v>1</v>
      </c>
      <c r="E15081">
        <v>6152</v>
      </c>
      <c r="F15081">
        <v>5</v>
      </c>
      <c r="G15081">
        <v>7804</v>
      </c>
      <c r="H15081">
        <v>0.99957695240616395</v>
      </c>
      <c r="I15081">
        <v>1</v>
      </c>
      <c r="J15081">
        <v>0.85953329234717102</v>
      </c>
      <c r="K15081" t="s">
        <v>32273</v>
      </c>
      <c r="L15081">
        <v>1</v>
      </c>
      <c r="M15081" t="s">
        <v>5133</v>
      </c>
      <c r="N15081">
        <v>0.2</v>
      </c>
      <c r="O15081">
        <v>1.6254876462938901E-4</v>
      </c>
    </row>
    <row r="15082" spans="1:15">
      <c r="A15082" t="s">
        <v>16522</v>
      </c>
      <c r="B15082" t="s">
        <v>23518</v>
      </c>
      <c r="C15082" t="s">
        <v>16523</v>
      </c>
      <c r="D15082">
        <v>2</v>
      </c>
      <c r="E15082">
        <v>787</v>
      </c>
      <c r="F15082">
        <v>4</v>
      </c>
      <c r="G15082">
        <v>7393</v>
      </c>
      <c r="H15082">
        <v>5.8679954233094203E-2</v>
      </c>
      <c r="I15082">
        <v>0.61178825165478101</v>
      </c>
      <c r="J15082">
        <v>0.59151068941477603</v>
      </c>
      <c r="K15082" t="s">
        <v>24266</v>
      </c>
      <c r="L15082">
        <v>2</v>
      </c>
      <c r="M15082" t="s">
        <v>5133</v>
      </c>
      <c r="N15082">
        <v>0.5</v>
      </c>
      <c r="O15082">
        <v>2.5412960609911099E-3</v>
      </c>
    </row>
    <row r="15083" spans="1:15">
      <c r="A15083" t="s">
        <v>16524</v>
      </c>
      <c r="B15083" t="s">
        <v>23511</v>
      </c>
      <c r="C15083" t="s">
        <v>16525</v>
      </c>
      <c r="D15083">
        <v>21</v>
      </c>
      <c r="E15083">
        <v>6152</v>
      </c>
      <c r="F15083">
        <v>21</v>
      </c>
      <c r="G15083">
        <v>7804</v>
      </c>
      <c r="H15083">
        <v>6.7225794545058698E-3</v>
      </c>
      <c r="I15083">
        <v>6.1969845252444103E-2</v>
      </c>
      <c r="J15083">
        <v>5.3265145116078001E-2</v>
      </c>
      <c r="K15083" t="s">
        <v>24178</v>
      </c>
      <c r="L15083">
        <v>21</v>
      </c>
      <c r="M15083" t="s">
        <v>5133</v>
      </c>
      <c r="N15083">
        <v>1</v>
      </c>
      <c r="O15083">
        <v>3.41352405721717E-3</v>
      </c>
    </row>
    <row r="15084" spans="1:15">
      <c r="A15084" t="s">
        <v>16526</v>
      </c>
      <c r="B15084" t="s">
        <v>23513</v>
      </c>
      <c r="C15084" t="s">
        <v>16527</v>
      </c>
      <c r="D15084">
        <v>3</v>
      </c>
      <c r="E15084">
        <v>535</v>
      </c>
      <c r="F15084">
        <v>51</v>
      </c>
      <c r="G15084">
        <v>8124</v>
      </c>
      <c r="H15084">
        <v>0.66210332237746305</v>
      </c>
      <c r="I15084">
        <v>0.99999999999997702</v>
      </c>
      <c r="J15084">
        <v>0.95041217501583097</v>
      </c>
      <c r="K15084" t="s">
        <v>32978</v>
      </c>
      <c r="L15084">
        <v>3</v>
      </c>
      <c r="M15084" t="s">
        <v>5133</v>
      </c>
      <c r="N15084">
        <v>5.8823529411764698E-2</v>
      </c>
      <c r="O15084">
        <v>5.60747663551402E-3</v>
      </c>
    </row>
    <row r="15085" spans="1:15">
      <c r="A15085" t="s">
        <v>16526</v>
      </c>
      <c r="B15085" t="s">
        <v>23518</v>
      </c>
      <c r="C15085" t="s">
        <v>16527</v>
      </c>
      <c r="D15085">
        <v>1</v>
      </c>
      <c r="E15085">
        <v>787</v>
      </c>
      <c r="F15085">
        <v>51</v>
      </c>
      <c r="G15085">
        <v>7393</v>
      </c>
      <c r="H15085">
        <v>0.99685192731840599</v>
      </c>
      <c r="I15085">
        <v>1</v>
      </c>
      <c r="J15085">
        <v>0.966855260484069</v>
      </c>
      <c r="K15085" t="s">
        <v>24158</v>
      </c>
      <c r="L15085">
        <v>1</v>
      </c>
      <c r="M15085" t="s">
        <v>5133</v>
      </c>
      <c r="N15085">
        <v>1.9607843137254902E-2</v>
      </c>
      <c r="O15085">
        <v>1.27064803049555E-3</v>
      </c>
    </row>
    <row r="15086" spans="1:15">
      <c r="A15086" t="s">
        <v>16526</v>
      </c>
      <c r="B15086" t="s">
        <v>23511</v>
      </c>
      <c r="C15086" t="s">
        <v>16527</v>
      </c>
      <c r="D15086">
        <v>47</v>
      </c>
      <c r="E15086">
        <v>6152</v>
      </c>
      <c r="F15086">
        <v>52</v>
      </c>
      <c r="G15086">
        <v>7804</v>
      </c>
      <c r="H15086">
        <v>2.3351014092363401E-2</v>
      </c>
      <c r="I15086">
        <v>0.159093933383611</v>
      </c>
      <c r="J15086">
        <v>0.13674653235367701</v>
      </c>
      <c r="K15086" t="s">
        <v>32979</v>
      </c>
      <c r="L15086">
        <v>47</v>
      </c>
      <c r="M15086" t="s">
        <v>5133</v>
      </c>
      <c r="N15086">
        <v>0.90384615384615397</v>
      </c>
      <c r="O15086">
        <v>7.6397919375812704E-3</v>
      </c>
    </row>
    <row r="15087" spans="1:15">
      <c r="A15087" t="s">
        <v>16528</v>
      </c>
      <c r="B15087" t="s">
        <v>23511</v>
      </c>
      <c r="C15087" t="s">
        <v>16529</v>
      </c>
      <c r="D15087">
        <v>8</v>
      </c>
      <c r="E15087">
        <v>6152</v>
      </c>
      <c r="F15087">
        <v>8</v>
      </c>
      <c r="G15087">
        <v>7804</v>
      </c>
      <c r="H15087">
        <v>0.148995721685201</v>
      </c>
      <c r="I15087">
        <v>0.54611425167193095</v>
      </c>
      <c r="J15087">
        <v>0.46940338073728599</v>
      </c>
      <c r="K15087" t="s">
        <v>24160</v>
      </c>
      <c r="L15087">
        <v>8</v>
      </c>
      <c r="M15087" t="s">
        <v>5133</v>
      </c>
      <c r="N15087">
        <v>1</v>
      </c>
      <c r="O15087">
        <v>1.3003901170351099E-3</v>
      </c>
    </row>
    <row r="15088" spans="1:15">
      <c r="A15088" t="s">
        <v>16530</v>
      </c>
      <c r="B15088" t="s">
        <v>23511</v>
      </c>
      <c r="C15088" t="s">
        <v>16531</v>
      </c>
      <c r="D15088">
        <v>8</v>
      </c>
      <c r="E15088">
        <v>6152</v>
      </c>
      <c r="F15088">
        <v>8</v>
      </c>
      <c r="G15088">
        <v>7804</v>
      </c>
      <c r="H15088">
        <v>0.148995721685201</v>
      </c>
      <c r="I15088">
        <v>0.54611425167193095</v>
      </c>
      <c r="J15088">
        <v>0.46940338073728599</v>
      </c>
      <c r="K15088" t="s">
        <v>24160</v>
      </c>
      <c r="L15088">
        <v>8</v>
      </c>
      <c r="M15088" t="s">
        <v>5133</v>
      </c>
      <c r="N15088">
        <v>1</v>
      </c>
      <c r="O15088">
        <v>1.3003901170351099E-3</v>
      </c>
    </row>
    <row r="15089" spans="1:15">
      <c r="A15089" t="s">
        <v>16532</v>
      </c>
      <c r="B15089" t="s">
        <v>23513</v>
      </c>
      <c r="C15089" t="s">
        <v>16533</v>
      </c>
      <c r="D15089">
        <v>8</v>
      </c>
      <c r="E15089">
        <v>535</v>
      </c>
      <c r="F15089">
        <v>67</v>
      </c>
      <c r="G15089">
        <v>8124</v>
      </c>
      <c r="H15089">
        <v>7.1799593272634105E-2</v>
      </c>
      <c r="I15089">
        <v>0.47111571080376702</v>
      </c>
      <c r="J15089">
        <v>0.447754107389148</v>
      </c>
      <c r="K15089" t="s">
        <v>32980</v>
      </c>
      <c r="L15089">
        <v>8</v>
      </c>
      <c r="M15089" t="s">
        <v>5133</v>
      </c>
      <c r="N15089">
        <v>0.119402985074627</v>
      </c>
      <c r="O15089">
        <v>1.4953271028037399E-2</v>
      </c>
    </row>
    <row r="15090" spans="1:15">
      <c r="A15090" t="s">
        <v>16532</v>
      </c>
      <c r="B15090" t="s">
        <v>23511</v>
      </c>
      <c r="C15090" t="s">
        <v>16533</v>
      </c>
      <c r="D15090">
        <v>54</v>
      </c>
      <c r="E15090">
        <v>6152</v>
      </c>
      <c r="F15090">
        <v>66</v>
      </c>
      <c r="G15090">
        <v>7804</v>
      </c>
      <c r="H15090">
        <v>0.336769160006122</v>
      </c>
      <c r="I15090">
        <v>0.87709103910391695</v>
      </c>
      <c r="J15090">
        <v>0.75388894852919097</v>
      </c>
      <c r="K15090" t="s">
        <v>32981</v>
      </c>
      <c r="L15090">
        <v>54</v>
      </c>
      <c r="M15090" t="s">
        <v>5133</v>
      </c>
      <c r="N15090">
        <v>0.81818181818181801</v>
      </c>
      <c r="O15090">
        <v>8.7776332899869997E-3</v>
      </c>
    </row>
    <row r="15091" spans="1:15">
      <c r="A15091" t="s">
        <v>16532</v>
      </c>
      <c r="B15091" t="s">
        <v>23518</v>
      </c>
      <c r="C15091" t="s">
        <v>16533</v>
      </c>
      <c r="D15091">
        <v>4</v>
      </c>
      <c r="E15091">
        <v>787</v>
      </c>
      <c r="F15091">
        <v>55</v>
      </c>
      <c r="G15091">
        <v>7393</v>
      </c>
      <c r="H15091">
        <v>0.85145210625488599</v>
      </c>
      <c r="I15091">
        <v>1</v>
      </c>
      <c r="J15091">
        <v>0.966855260484069</v>
      </c>
      <c r="K15091" t="s">
        <v>27129</v>
      </c>
      <c r="L15091">
        <v>4</v>
      </c>
      <c r="M15091" t="s">
        <v>5133</v>
      </c>
      <c r="N15091">
        <v>7.2727272727272696E-2</v>
      </c>
      <c r="O15091">
        <v>5.0825921219822103E-3</v>
      </c>
    </row>
    <row r="15092" spans="1:15">
      <c r="A15092" t="s">
        <v>16534</v>
      </c>
      <c r="B15092" t="s">
        <v>23518</v>
      </c>
      <c r="C15092" t="s">
        <v>16535</v>
      </c>
      <c r="D15092">
        <v>3</v>
      </c>
      <c r="E15092">
        <v>787</v>
      </c>
      <c r="F15092">
        <v>53</v>
      </c>
      <c r="G15092">
        <v>7393</v>
      </c>
      <c r="H15092">
        <v>0.93173327653444604</v>
      </c>
      <c r="I15092">
        <v>1</v>
      </c>
      <c r="J15092">
        <v>0.966855260484069</v>
      </c>
      <c r="K15092" t="s">
        <v>32982</v>
      </c>
      <c r="L15092">
        <v>3</v>
      </c>
      <c r="M15092" t="s">
        <v>5133</v>
      </c>
      <c r="N15092">
        <v>5.6603773584905703E-2</v>
      </c>
      <c r="O15092">
        <v>3.8119440914866601E-3</v>
      </c>
    </row>
    <row r="15093" spans="1:15">
      <c r="A15093" t="s">
        <v>16534</v>
      </c>
      <c r="B15093" t="s">
        <v>23513</v>
      </c>
      <c r="C15093" t="s">
        <v>16535</v>
      </c>
      <c r="D15093">
        <v>8</v>
      </c>
      <c r="E15093">
        <v>535</v>
      </c>
      <c r="F15093">
        <v>59</v>
      </c>
      <c r="G15093">
        <v>8124</v>
      </c>
      <c r="H15093">
        <v>3.8333900502705603E-2</v>
      </c>
      <c r="I15093">
        <v>0.43112652326891099</v>
      </c>
      <c r="J15093">
        <v>0.40974789668702899</v>
      </c>
      <c r="K15093" t="s">
        <v>32980</v>
      </c>
      <c r="L15093">
        <v>8</v>
      </c>
      <c r="M15093" t="s">
        <v>5133</v>
      </c>
      <c r="N15093">
        <v>0.13559322033898299</v>
      </c>
      <c r="O15093">
        <v>1.4953271028037399E-2</v>
      </c>
    </row>
    <row r="15094" spans="1:15">
      <c r="A15094" t="s">
        <v>16534</v>
      </c>
      <c r="B15094" t="s">
        <v>23511</v>
      </c>
      <c r="C15094" t="s">
        <v>16535</v>
      </c>
      <c r="D15094">
        <v>47</v>
      </c>
      <c r="E15094">
        <v>6152</v>
      </c>
      <c r="F15094">
        <v>58</v>
      </c>
      <c r="G15094">
        <v>7804</v>
      </c>
      <c r="H15094">
        <v>0.41239709051935097</v>
      </c>
      <c r="I15094">
        <v>0.93056368465803596</v>
      </c>
      <c r="J15094">
        <v>0.79985046761283596</v>
      </c>
      <c r="K15094" t="s">
        <v>32983</v>
      </c>
      <c r="L15094">
        <v>47</v>
      </c>
      <c r="M15094" t="s">
        <v>5133</v>
      </c>
      <c r="N15094">
        <v>0.81034482758620696</v>
      </c>
      <c r="O15094">
        <v>7.6397919375812704E-3</v>
      </c>
    </row>
    <row r="15095" spans="1:15">
      <c r="A15095" t="s">
        <v>16536</v>
      </c>
      <c r="B15095" t="s">
        <v>23511</v>
      </c>
      <c r="C15095" t="s">
        <v>16537</v>
      </c>
      <c r="D15095">
        <v>1</v>
      </c>
      <c r="E15095">
        <v>6152</v>
      </c>
      <c r="F15095">
        <v>1</v>
      </c>
      <c r="G15095">
        <v>7804</v>
      </c>
      <c r="H15095">
        <v>0.788313685289595</v>
      </c>
      <c r="I15095">
        <v>0.968912233598893</v>
      </c>
      <c r="J15095">
        <v>0.832812322140707</v>
      </c>
      <c r="K15095" t="s">
        <v>32984</v>
      </c>
      <c r="L15095">
        <v>1</v>
      </c>
      <c r="M15095" t="s">
        <v>5133</v>
      </c>
      <c r="N15095">
        <v>1</v>
      </c>
      <c r="O15095">
        <v>1.6254876462938901E-4</v>
      </c>
    </row>
    <row r="15096" spans="1:15">
      <c r="A15096" t="s">
        <v>16538</v>
      </c>
      <c r="B15096" t="s">
        <v>23518</v>
      </c>
      <c r="C15096" t="s">
        <v>16539</v>
      </c>
      <c r="D15096">
        <v>4</v>
      </c>
      <c r="E15096">
        <v>787</v>
      </c>
      <c r="F15096">
        <v>108</v>
      </c>
      <c r="G15096">
        <v>7393</v>
      </c>
      <c r="H15096">
        <v>0.99780051950126003</v>
      </c>
      <c r="I15096">
        <v>1</v>
      </c>
      <c r="J15096">
        <v>0.966855260484069</v>
      </c>
      <c r="K15096" t="s">
        <v>32985</v>
      </c>
      <c r="L15096">
        <v>4</v>
      </c>
      <c r="M15096" t="s">
        <v>5133</v>
      </c>
      <c r="N15096">
        <v>3.7037037037037E-2</v>
      </c>
      <c r="O15096">
        <v>5.0825921219822103E-3</v>
      </c>
    </row>
    <row r="15097" spans="1:15">
      <c r="A15097" t="s">
        <v>16538</v>
      </c>
      <c r="B15097" t="s">
        <v>23513</v>
      </c>
      <c r="C15097" t="s">
        <v>16539</v>
      </c>
      <c r="D15097">
        <v>8</v>
      </c>
      <c r="E15097">
        <v>535</v>
      </c>
      <c r="F15097">
        <v>121</v>
      </c>
      <c r="G15097">
        <v>8124</v>
      </c>
      <c r="H15097">
        <v>0.54823911803167003</v>
      </c>
      <c r="I15097">
        <v>0.99999999999997702</v>
      </c>
      <c r="J15097">
        <v>0.95041217501583097</v>
      </c>
      <c r="K15097" t="s">
        <v>32986</v>
      </c>
      <c r="L15097">
        <v>8</v>
      </c>
      <c r="M15097" t="s">
        <v>5133</v>
      </c>
      <c r="N15097">
        <v>6.6115702479338803E-2</v>
      </c>
      <c r="O15097">
        <v>1.4953271028037399E-2</v>
      </c>
    </row>
    <row r="15098" spans="1:15">
      <c r="A15098" t="s">
        <v>16538</v>
      </c>
      <c r="B15098" t="s">
        <v>23511</v>
      </c>
      <c r="C15098" t="s">
        <v>16539</v>
      </c>
      <c r="D15098">
        <v>103</v>
      </c>
      <c r="E15098">
        <v>6152</v>
      </c>
      <c r="F15098">
        <v>117</v>
      </c>
      <c r="G15098">
        <v>7804</v>
      </c>
      <c r="H15098">
        <v>6.8722205386275402E-3</v>
      </c>
      <c r="I15098">
        <v>6.3112883584690402E-2</v>
      </c>
      <c r="J15098">
        <v>5.42476246170727E-2</v>
      </c>
      <c r="K15098" t="s">
        <v>32987</v>
      </c>
      <c r="L15098">
        <v>103</v>
      </c>
      <c r="M15098" t="s">
        <v>5133</v>
      </c>
      <c r="N15098">
        <v>0.88034188034187999</v>
      </c>
      <c r="O15098">
        <v>1.6742522756827E-2</v>
      </c>
    </row>
    <row r="15099" spans="1:15">
      <c r="A15099" t="s">
        <v>16540</v>
      </c>
      <c r="B15099" t="s">
        <v>23511</v>
      </c>
      <c r="C15099" t="s">
        <v>16541</v>
      </c>
      <c r="D15099">
        <v>32</v>
      </c>
      <c r="E15099">
        <v>6152</v>
      </c>
      <c r="F15099">
        <v>32</v>
      </c>
      <c r="G15099">
        <v>7804</v>
      </c>
      <c r="H15099">
        <v>4.8633473903822298E-4</v>
      </c>
      <c r="I15099">
        <v>7.2987279052306401E-3</v>
      </c>
      <c r="J15099">
        <v>6.2734996263290599E-3</v>
      </c>
      <c r="K15099" t="s">
        <v>32988</v>
      </c>
      <c r="L15099">
        <v>32</v>
      </c>
      <c r="M15099" t="s">
        <v>5133</v>
      </c>
      <c r="N15099">
        <v>1</v>
      </c>
      <c r="O15099">
        <v>5.2015604681404396E-3</v>
      </c>
    </row>
    <row r="15100" spans="1:15">
      <c r="A15100" t="s">
        <v>16542</v>
      </c>
      <c r="B15100" t="s">
        <v>23511</v>
      </c>
      <c r="C15100" t="s">
        <v>16543</v>
      </c>
      <c r="D15100">
        <v>30</v>
      </c>
      <c r="E15100">
        <v>6152</v>
      </c>
      <c r="F15100">
        <v>30</v>
      </c>
      <c r="G15100">
        <v>7804</v>
      </c>
      <c r="H15100">
        <v>7.8424686573554103E-4</v>
      </c>
      <c r="I15100">
        <v>1.08135999904291E-2</v>
      </c>
      <c r="J15100">
        <v>9.2946492018988903E-3</v>
      </c>
      <c r="K15100" t="s">
        <v>32989</v>
      </c>
      <c r="L15100">
        <v>30</v>
      </c>
      <c r="M15100" t="s">
        <v>5133</v>
      </c>
      <c r="N15100">
        <v>1</v>
      </c>
      <c r="O15100">
        <v>4.8764629388816597E-3</v>
      </c>
    </row>
    <row r="15101" spans="1:15">
      <c r="A15101" t="s">
        <v>16544</v>
      </c>
      <c r="B15101" t="s">
        <v>23518</v>
      </c>
      <c r="C15101" t="s">
        <v>16545</v>
      </c>
      <c r="D15101">
        <v>1</v>
      </c>
      <c r="E15101">
        <v>787</v>
      </c>
      <c r="F15101">
        <v>37</v>
      </c>
      <c r="G15101">
        <v>7393</v>
      </c>
      <c r="H15101">
        <v>0.98462965298376404</v>
      </c>
      <c r="I15101">
        <v>1</v>
      </c>
      <c r="J15101">
        <v>0.966855260484069</v>
      </c>
      <c r="K15101" t="s">
        <v>28415</v>
      </c>
      <c r="L15101">
        <v>1</v>
      </c>
      <c r="M15101" t="s">
        <v>5133</v>
      </c>
      <c r="N15101">
        <v>2.7027027027027001E-2</v>
      </c>
      <c r="O15101">
        <v>1.27064803049555E-3</v>
      </c>
    </row>
    <row r="15102" spans="1:15">
      <c r="A15102" t="s">
        <v>16544</v>
      </c>
      <c r="B15102" t="s">
        <v>23511</v>
      </c>
      <c r="C15102" t="s">
        <v>16545</v>
      </c>
      <c r="D15102">
        <v>37</v>
      </c>
      <c r="E15102">
        <v>6152</v>
      </c>
      <c r="F15102">
        <v>38</v>
      </c>
      <c r="G15102">
        <v>7804</v>
      </c>
      <c r="H15102">
        <v>1.30552960132658E-3</v>
      </c>
      <c r="I15102">
        <v>1.64570280730604E-2</v>
      </c>
      <c r="J15102">
        <v>1.4145363521887401E-2</v>
      </c>
      <c r="K15102" t="s">
        <v>32990</v>
      </c>
      <c r="L15102">
        <v>37</v>
      </c>
      <c r="M15102" t="s">
        <v>5133</v>
      </c>
      <c r="N15102">
        <v>0.97368421052631604</v>
      </c>
      <c r="O15102">
        <v>6.0143042912873899E-3</v>
      </c>
    </row>
    <row r="15103" spans="1:15">
      <c r="A15103" t="s">
        <v>16546</v>
      </c>
      <c r="B15103" t="s">
        <v>23511</v>
      </c>
      <c r="C15103" t="s">
        <v>16547</v>
      </c>
      <c r="D15103">
        <v>5</v>
      </c>
      <c r="E15103">
        <v>6152</v>
      </c>
      <c r="F15103">
        <v>6</v>
      </c>
      <c r="G15103">
        <v>7804</v>
      </c>
      <c r="H15103">
        <v>0.62665052091531404</v>
      </c>
      <c r="I15103">
        <v>0.968912233598893</v>
      </c>
      <c r="J15103">
        <v>0.832812322140707</v>
      </c>
      <c r="K15103" t="s">
        <v>32991</v>
      </c>
      <c r="L15103">
        <v>5</v>
      </c>
      <c r="M15103" t="s">
        <v>5133</v>
      </c>
      <c r="N15103">
        <v>0.83333333333333304</v>
      </c>
      <c r="O15103">
        <v>8.1274382314694405E-4</v>
      </c>
    </row>
    <row r="15104" spans="1:15">
      <c r="A15104" t="s">
        <v>16546</v>
      </c>
      <c r="B15104" t="s">
        <v>23518</v>
      </c>
      <c r="C15104" t="s">
        <v>16547</v>
      </c>
      <c r="D15104">
        <v>1</v>
      </c>
      <c r="E15104">
        <v>787</v>
      </c>
      <c r="F15104">
        <v>4</v>
      </c>
      <c r="G15104">
        <v>7393</v>
      </c>
      <c r="H15104">
        <v>0.362574478289521</v>
      </c>
      <c r="I15104">
        <v>1</v>
      </c>
      <c r="J15104">
        <v>0.966855260484069</v>
      </c>
      <c r="K15104" t="s">
        <v>28415</v>
      </c>
      <c r="L15104">
        <v>1</v>
      </c>
      <c r="M15104" t="s">
        <v>5133</v>
      </c>
      <c r="N15104">
        <v>0.25</v>
      </c>
      <c r="O15104">
        <v>1.27064803049555E-3</v>
      </c>
    </row>
    <row r="15105" spans="1:15">
      <c r="A15105" t="s">
        <v>16548</v>
      </c>
      <c r="B15105" t="s">
        <v>23511</v>
      </c>
      <c r="C15105" t="s">
        <v>16549</v>
      </c>
      <c r="D15105">
        <v>15</v>
      </c>
      <c r="E15105">
        <v>6152</v>
      </c>
      <c r="F15105">
        <v>15</v>
      </c>
      <c r="G15105">
        <v>7804</v>
      </c>
      <c r="H15105">
        <v>2.8113485006614501E-2</v>
      </c>
      <c r="I15105">
        <v>0.182450402036994</v>
      </c>
      <c r="J15105">
        <v>0.156822194752923</v>
      </c>
      <c r="K15105" t="s">
        <v>26783</v>
      </c>
      <c r="L15105">
        <v>15</v>
      </c>
      <c r="M15105" t="s">
        <v>5133</v>
      </c>
      <c r="N15105">
        <v>1</v>
      </c>
      <c r="O15105">
        <v>2.4382314694408299E-3</v>
      </c>
    </row>
    <row r="15106" spans="1:15">
      <c r="A15106" t="s">
        <v>16550</v>
      </c>
      <c r="B15106" t="s">
        <v>23511</v>
      </c>
      <c r="C15106" t="s">
        <v>16551</v>
      </c>
      <c r="D15106">
        <v>16</v>
      </c>
      <c r="E15106">
        <v>6152</v>
      </c>
      <c r="F15106">
        <v>16</v>
      </c>
      <c r="G15106">
        <v>7804</v>
      </c>
      <c r="H15106">
        <v>2.2150784116779201E-2</v>
      </c>
      <c r="I15106">
        <v>0.15357019220850299</v>
      </c>
      <c r="J15106">
        <v>0.13199869291536201</v>
      </c>
      <c r="K15106" t="s">
        <v>32992</v>
      </c>
      <c r="L15106">
        <v>16</v>
      </c>
      <c r="M15106" t="s">
        <v>5133</v>
      </c>
      <c r="N15106">
        <v>1</v>
      </c>
      <c r="O15106">
        <v>2.6007802340702198E-3</v>
      </c>
    </row>
    <row r="15107" spans="1:15">
      <c r="A15107" t="s">
        <v>16552</v>
      </c>
      <c r="B15107" t="s">
        <v>23511</v>
      </c>
      <c r="C15107" t="s">
        <v>16553</v>
      </c>
      <c r="D15107">
        <v>1</v>
      </c>
      <c r="E15107">
        <v>6152</v>
      </c>
      <c r="F15107">
        <v>1</v>
      </c>
      <c r="G15107">
        <v>7804</v>
      </c>
      <c r="H15107">
        <v>0.788313685289595</v>
      </c>
      <c r="I15107">
        <v>0.968912233598893</v>
      </c>
      <c r="J15107">
        <v>0.832812322140707</v>
      </c>
      <c r="K15107" t="s">
        <v>23993</v>
      </c>
      <c r="L15107">
        <v>1</v>
      </c>
      <c r="M15107" t="s">
        <v>5133</v>
      </c>
      <c r="N15107">
        <v>1</v>
      </c>
      <c r="O15107">
        <v>1.6254876462938901E-4</v>
      </c>
    </row>
    <row r="15108" spans="1:15">
      <c r="A15108" t="s">
        <v>16554</v>
      </c>
      <c r="B15108" t="s">
        <v>23511</v>
      </c>
      <c r="C15108" t="s">
        <v>16555</v>
      </c>
      <c r="D15108">
        <v>1</v>
      </c>
      <c r="E15108">
        <v>6152</v>
      </c>
      <c r="F15108">
        <v>1</v>
      </c>
      <c r="G15108">
        <v>7804</v>
      </c>
      <c r="H15108">
        <v>0.788313685289595</v>
      </c>
      <c r="I15108">
        <v>0.968912233598893</v>
      </c>
      <c r="J15108">
        <v>0.832812322140707</v>
      </c>
      <c r="K15108" t="s">
        <v>23993</v>
      </c>
      <c r="L15108">
        <v>1</v>
      </c>
      <c r="M15108" t="s">
        <v>5133</v>
      </c>
      <c r="N15108">
        <v>1</v>
      </c>
      <c r="O15108">
        <v>1.6254876462938901E-4</v>
      </c>
    </row>
    <row r="15109" spans="1:15">
      <c r="A15109" t="s">
        <v>16556</v>
      </c>
      <c r="B15109" t="s">
        <v>23518</v>
      </c>
      <c r="C15109" t="s">
        <v>16557</v>
      </c>
      <c r="D15109">
        <v>2</v>
      </c>
      <c r="E15109">
        <v>787</v>
      </c>
      <c r="F15109">
        <v>24</v>
      </c>
      <c r="G15109">
        <v>7393</v>
      </c>
      <c r="H15109">
        <v>0.74146761916767701</v>
      </c>
      <c r="I15109">
        <v>1</v>
      </c>
      <c r="J15109">
        <v>0.966855260484069</v>
      </c>
      <c r="K15109" t="s">
        <v>25622</v>
      </c>
      <c r="L15109">
        <v>2</v>
      </c>
      <c r="M15109" t="s">
        <v>5133</v>
      </c>
      <c r="N15109">
        <v>8.3333333333333301E-2</v>
      </c>
      <c r="O15109">
        <v>2.5412960609911099E-3</v>
      </c>
    </row>
    <row r="15110" spans="1:15">
      <c r="A15110" t="s">
        <v>16556</v>
      </c>
      <c r="B15110" t="s">
        <v>23511</v>
      </c>
      <c r="C15110" t="s">
        <v>16557</v>
      </c>
      <c r="D15110">
        <v>21</v>
      </c>
      <c r="E15110">
        <v>6152</v>
      </c>
      <c r="F15110">
        <v>24</v>
      </c>
      <c r="G15110">
        <v>7804</v>
      </c>
      <c r="H15110">
        <v>0.220308279716599</v>
      </c>
      <c r="I15110">
        <v>0.70351443847223905</v>
      </c>
      <c r="J15110">
        <v>0.60469408151381498</v>
      </c>
      <c r="K15110" t="s">
        <v>32993</v>
      </c>
      <c r="L15110">
        <v>21</v>
      </c>
      <c r="M15110" t="s">
        <v>5133</v>
      </c>
      <c r="N15110">
        <v>0.875</v>
      </c>
      <c r="O15110">
        <v>3.41352405721717E-3</v>
      </c>
    </row>
    <row r="15111" spans="1:15">
      <c r="A15111" t="s">
        <v>16556</v>
      </c>
      <c r="B15111" t="s">
        <v>23513</v>
      </c>
      <c r="C15111" t="s">
        <v>16557</v>
      </c>
      <c r="D15111">
        <v>1</v>
      </c>
      <c r="E15111">
        <v>535</v>
      </c>
      <c r="F15111">
        <v>24</v>
      </c>
      <c r="G15111">
        <v>8124</v>
      </c>
      <c r="H15111">
        <v>0.80550470903677196</v>
      </c>
      <c r="I15111">
        <v>0.99999999999997702</v>
      </c>
      <c r="J15111">
        <v>0.95041217501583097</v>
      </c>
      <c r="K15111" t="s">
        <v>26370</v>
      </c>
      <c r="L15111">
        <v>1</v>
      </c>
      <c r="M15111" t="s">
        <v>5133</v>
      </c>
      <c r="N15111">
        <v>4.1666666666666699E-2</v>
      </c>
      <c r="O15111">
        <v>1.8691588785046699E-3</v>
      </c>
    </row>
    <row r="15112" spans="1:15">
      <c r="A15112" t="s">
        <v>16558</v>
      </c>
      <c r="B15112" t="s">
        <v>23511</v>
      </c>
      <c r="C15112" t="s">
        <v>16559</v>
      </c>
      <c r="D15112">
        <v>2</v>
      </c>
      <c r="E15112">
        <v>6152</v>
      </c>
      <c r="F15112">
        <v>2</v>
      </c>
      <c r="G15112">
        <v>7804</v>
      </c>
      <c r="H15112">
        <v>0.62141708038142995</v>
      </c>
      <c r="I15112">
        <v>0.968912233598893</v>
      </c>
      <c r="J15112">
        <v>0.832812322140707</v>
      </c>
      <c r="K15112" t="s">
        <v>32886</v>
      </c>
      <c r="L15112">
        <v>2</v>
      </c>
      <c r="M15112" t="s">
        <v>5133</v>
      </c>
      <c r="N15112">
        <v>1</v>
      </c>
      <c r="O15112">
        <v>3.2509752925877802E-4</v>
      </c>
    </row>
    <row r="15113" spans="1:15">
      <c r="A15113" t="s">
        <v>16560</v>
      </c>
      <c r="B15113" t="s">
        <v>23513</v>
      </c>
      <c r="C15113" t="s">
        <v>16561</v>
      </c>
      <c r="D15113">
        <v>1</v>
      </c>
      <c r="E15113">
        <v>535</v>
      </c>
      <c r="F15113">
        <v>58</v>
      </c>
      <c r="G15113">
        <v>8124</v>
      </c>
      <c r="H15113">
        <v>0.98104215956418295</v>
      </c>
      <c r="I15113">
        <v>0.99999999999997702</v>
      </c>
      <c r="J15113">
        <v>0.95041217501583097</v>
      </c>
      <c r="K15113" t="s">
        <v>26370</v>
      </c>
      <c r="L15113">
        <v>1</v>
      </c>
      <c r="M15113" t="s">
        <v>5133</v>
      </c>
      <c r="N15113">
        <v>1.72413793103448E-2</v>
      </c>
      <c r="O15113">
        <v>1.8691588785046699E-3</v>
      </c>
    </row>
    <row r="15114" spans="1:15">
      <c r="A15114" t="s">
        <v>16560</v>
      </c>
      <c r="B15114" t="s">
        <v>23511</v>
      </c>
      <c r="C15114" t="s">
        <v>16561</v>
      </c>
      <c r="D15114">
        <v>47</v>
      </c>
      <c r="E15114">
        <v>6152</v>
      </c>
      <c r="F15114">
        <v>54</v>
      </c>
      <c r="G15114">
        <v>7804</v>
      </c>
      <c r="H15114">
        <v>8.9488855011593801E-2</v>
      </c>
      <c r="I15114">
        <v>0.40853420848785299</v>
      </c>
      <c r="J15114">
        <v>0.35114875325800998</v>
      </c>
      <c r="K15114" t="s">
        <v>32994</v>
      </c>
      <c r="L15114">
        <v>47</v>
      </c>
      <c r="M15114" t="s">
        <v>5133</v>
      </c>
      <c r="N15114">
        <v>0.87037037037037002</v>
      </c>
      <c r="O15114">
        <v>7.6397919375812704E-3</v>
      </c>
    </row>
    <row r="15115" spans="1:15">
      <c r="A15115" t="s">
        <v>16560</v>
      </c>
      <c r="B15115" t="s">
        <v>23518</v>
      </c>
      <c r="C15115" t="s">
        <v>16561</v>
      </c>
      <c r="D15115">
        <v>3</v>
      </c>
      <c r="E15115">
        <v>787</v>
      </c>
      <c r="F15115">
        <v>48</v>
      </c>
      <c r="G15115">
        <v>7393</v>
      </c>
      <c r="H15115">
        <v>0.89837384237517603</v>
      </c>
      <c r="I15115">
        <v>1</v>
      </c>
      <c r="J15115">
        <v>0.966855260484069</v>
      </c>
      <c r="K15115" t="s">
        <v>32995</v>
      </c>
      <c r="L15115">
        <v>3</v>
      </c>
      <c r="M15115" t="s">
        <v>5133</v>
      </c>
      <c r="N15115">
        <v>6.25E-2</v>
      </c>
      <c r="O15115">
        <v>3.8119440914866601E-3</v>
      </c>
    </row>
    <row r="15116" spans="1:15">
      <c r="A15116" t="s">
        <v>16562</v>
      </c>
      <c r="B15116" t="s">
        <v>23511</v>
      </c>
      <c r="C15116" t="s">
        <v>16563</v>
      </c>
      <c r="D15116">
        <v>24</v>
      </c>
      <c r="E15116">
        <v>6152</v>
      </c>
      <c r="F15116">
        <v>26</v>
      </c>
      <c r="G15116">
        <v>7804</v>
      </c>
      <c r="H15116">
        <v>6.4454932733583298E-2</v>
      </c>
      <c r="I15116">
        <v>0.32608366534539002</v>
      </c>
      <c r="J15116">
        <v>0.280279766454956</v>
      </c>
      <c r="K15116" t="s">
        <v>32996</v>
      </c>
      <c r="L15116">
        <v>24</v>
      </c>
      <c r="M15116" t="s">
        <v>5133</v>
      </c>
      <c r="N15116">
        <v>0.92307692307692302</v>
      </c>
      <c r="O15116">
        <v>3.90117035110533E-3</v>
      </c>
    </row>
    <row r="15117" spans="1:15">
      <c r="A15117" t="s">
        <v>16564</v>
      </c>
      <c r="B15117" t="s">
        <v>23518</v>
      </c>
      <c r="C15117" t="s">
        <v>16565</v>
      </c>
      <c r="D15117">
        <v>4</v>
      </c>
      <c r="E15117">
        <v>787</v>
      </c>
      <c r="F15117">
        <v>108</v>
      </c>
      <c r="G15117">
        <v>7393</v>
      </c>
      <c r="H15117">
        <v>0.99780051950126003</v>
      </c>
      <c r="I15117">
        <v>1</v>
      </c>
      <c r="J15117">
        <v>0.966855260484069</v>
      </c>
      <c r="K15117" t="s">
        <v>32997</v>
      </c>
      <c r="L15117">
        <v>4</v>
      </c>
      <c r="M15117" t="s">
        <v>5133</v>
      </c>
      <c r="N15117">
        <v>3.7037037037037E-2</v>
      </c>
      <c r="O15117">
        <v>5.0825921219822103E-3</v>
      </c>
    </row>
    <row r="15118" spans="1:15">
      <c r="A15118" t="s">
        <v>16564</v>
      </c>
      <c r="B15118" t="s">
        <v>23511</v>
      </c>
      <c r="C15118" t="s">
        <v>16565</v>
      </c>
      <c r="D15118">
        <v>114</v>
      </c>
      <c r="E15118">
        <v>6152</v>
      </c>
      <c r="F15118">
        <v>127</v>
      </c>
      <c r="G15118">
        <v>7804</v>
      </c>
      <c r="H15118">
        <v>8.4079289316907498E-4</v>
      </c>
      <c r="I15118">
        <v>1.15126648584834E-2</v>
      </c>
      <c r="J15118">
        <v>9.8955187295017896E-3</v>
      </c>
      <c r="K15118" t="s">
        <v>32998</v>
      </c>
      <c r="L15118">
        <v>114</v>
      </c>
      <c r="M15118" t="s">
        <v>5133</v>
      </c>
      <c r="N15118">
        <v>0.89763779527559096</v>
      </c>
      <c r="O15118">
        <v>1.8530559167750298E-2</v>
      </c>
    </row>
    <row r="15119" spans="1:15">
      <c r="A15119" t="s">
        <v>16564</v>
      </c>
      <c r="B15119" t="s">
        <v>23513</v>
      </c>
      <c r="C15119" t="s">
        <v>16565</v>
      </c>
      <c r="D15119">
        <v>5</v>
      </c>
      <c r="E15119">
        <v>535</v>
      </c>
      <c r="F15119">
        <v>117</v>
      </c>
      <c r="G15119">
        <v>8124</v>
      </c>
      <c r="H15119">
        <v>0.89210380840183601</v>
      </c>
      <c r="I15119">
        <v>0.99999999999997702</v>
      </c>
      <c r="J15119">
        <v>0.95041217501583097</v>
      </c>
      <c r="K15119" t="s">
        <v>32999</v>
      </c>
      <c r="L15119">
        <v>5</v>
      </c>
      <c r="M15119" t="s">
        <v>5133</v>
      </c>
      <c r="N15119">
        <v>4.2735042735042701E-2</v>
      </c>
      <c r="O15119">
        <v>9.3457943925233603E-3</v>
      </c>
    </row>
    <row r="15120" spans="1:15">
      <c r="A15120" t="s">
        <v>16566</v>
      </c>
      <c r="B15120" t="s">
        <v>23511</v>
      </c>
      <c r="C15120" t="s">
        <v>16567</v>
      </c>
      <c r="D15120">
        <v>42</v>
      </c>
      <c r="E15120">
        <v>6152</v>
      </c>
      <c r="F15120">
        <v>48</v>
      </c>
      <c r="G15120">
        <v>7804</v>
      </c>
      <c r="H15120">
        <v>9.2123132844940503E-2</v>
      </c>
      <c r="I15120">
        <v>0.40853420848785299</v>
      </c>
      <c r="J15120">
        <v>0.35114875325800998</v>
      </c>
      <c r="K15120" t="s">
        <v>33000</v>
      </c>
      <c r="L15120">
        <v>42</v>
      </c>
      <c r="M15120" t="s">
        <v>5133</v>
      </c>
      <c r="N15120">
        <v>0.875</v>
      </c>
      <c r="O15120">
        <v>6.8270481144343297E-3</v>
      </c>
    </row>
    <row r="15121" spans="1:15">
      <c r="A15121" t="s">
        <v>16566</v>
      </c>
      <c r="B15121" t="s">
        <v>23513</v>
      </c>
      <c r="C15121" t="s">
        <v>16567</v>
      </c>
      <c r="D15121">
        <v>2</v>
      </c>
      <c r="E15121">
        <v>535</v>
      </c>
      <c r="F15121">
        <v>43</v>
      </c>
      <c r="G15121">
        <v>8124</v>
      </c>
      <c r="H15121">
        <v>0.78537548713059002</v>
      </c>
      <c r="I15121">
        <v>0.99999999999997702</v>
      </c>
      <c r="J15121">
        <v>0.95041217501583097</v>
      </c>
      <c r="K15121" t="s">
        <v>29710</v>
      </c>
      <c r="L15121">
        <v>2</v>
      </c>
      <c r="M15121" t="s">
        <v>5133</v>
      </c>
      <c r="N15121">
        <v>4.6511627906976702E-2</v>
      </c>
      <c r="O15121">
        <v>3.7383177570093499E-3</v>
      </c>
    </row>
    <row r="15122" spans="1:15">
      <c r="A15122" t="s">
        <v>16566</v>
      </c>
      <c r="B15122" t="s">
        <v>23518</v>
      </c>
      <c r="C15122" t="s">
        <v>16567</v>
      </c>
      <c r="D15122">
        <v>1</v>
      </c>
      <c r="E15122">
        <v>787</v>
      </c>
      <c r="F15122">
        <v>43</v>
      </c>
      <c r="G15122">
        <v>7393</v>
      </c>
      <c r="H15122">
        <v>0.99220667539191298</v>
      </c>
      <c r="I15122">
        <v>1</v>
      </c>
      <c r="J15122">
        <v>0.966855260484069</v>
      </c>
      <c r="K15122" t="s">
        <v>23917</v>
      </c>
      <c r="L15122">
        <v>1</v>
      </c>
      <c r="M15122" t="s">
        <v>5133</v>
      </c>
      <c r="N15122">
        <v>2.32558139534884E-2</v>
      </c>
      <c r="O15122">
        <v>1.27064803049555E-3</v>
      </c>
    </row>
    <row r="15123" spans="1:15">
      <c r="A15123" t="s">
        <v>16568</v>
      </c>
      <c r="B15123" t="s">
        <v>23511</v>
      </c>
      <c r="C15123" t="s">
        <v>16569</v>
      </c>
      <c r="D15123">
        <v>4</v>
      </c>
      <c r="E15123">
        <v>6152</v>
      </c>
      <c r="F15123">
        <v>5</v>
      </c>
      <c r="G15123">
        <v>7804</v>
      </c>
      <c r="H15123">
        <v>0.71320711691885297</v>
      </c>
      <c r="I15123">
        <v>0.968912233598893</v>
      </c>
      <c r="J15123">
        <v>0.832812322140707</v>
      </c>
      <c r="K15123" t="s">
        <v>33001</v>
      </c>
      <c r="L15123">
        <v>4</v>
      </c>
      <c r="M15123" t="s">
        <v>5133</v>
      </c>
      <c r="N15123">
        <v>0.8</v>
      </c>
      <c r="O15123">
        <v>6.5019505851755496E-4</v>
      </c>
    </row>
    <row r="15124" spans="1:15">
      <c r="A15124" t="s">
        <v>16570</v>
      </c>
      <c r="B15124" t="s">
        <v>23511</v>
      </c>
      <c r="C15124" t="s">
        <v>16571</v>
      </c>
      <c r="D15124">
        <v>5</v>
      </c>
      <c r="E15124">
        <v>6152</v>
      </c>
      <c r="F15124">
        <v>6</v>
      </c>
      <c r="G15124">
        <v>7804</v>
      </c>
      <c r="H15124">
        <v>0.62665052091531404</v>
      </c>
      <c r="I15124">
        <v>0.968912233598893</v>
      </c>
      <c r="J15124">
        <v>0.832812322140707</v>
      </c>
      <c r="K15124" t="s">
        <v>24407</v>
      </c>
      <c r="L15124">
        <v>5</v>
      </c>
      <c r="M15124" t="s">
        <v>5133</v>
      </c>
      <c r="N15124">
        <v>0.83333333333333304</v>
      </c>
      <c r="O15124">
        <v>8.1274382314694405E-4</v>
      </c>
    </row>
    <row r="15125" spans="1:15">
      <c r="A15125" t="s">
        <v>16572</v>
      </c>
      <c r="B15125" t="s">
        <v>23511</v>
      </c>
      <c r="C15125" t="s">
        <v>16573</v>
      </c>
      <c r="D15125">
        <v>7</v>
      </c>
      <c r="E15125">
        <v>6152</v>
      </c>
      <c r="F15125">
        <v>7</v>
      </c>
      <c r="G15125">
        <v>7804</v>
      </c>
      <c r="H15125">
        <v>0.18905120292587699</v>
      </c>
      <c r="I15125">
        <v>0.631132279689813</v>
      </c>
      <c r="J15125">
        <v>0.54247920626835999</v>
      </c>
      <c r="K15125" t="s">
        <v>33002</v>
      </c>
      <c r="L15125">
        <v>7</v>
      </c>
      <c r="M15125" t="s">
        <v>5133</v>
      </c>
      <c r="N15125">
        <v>1</v>
      </c>
      <c r="O15125">
        <v>1.13784135240572E-3</v>
      </c>
    </row>
    <row r="15126" spans="1:15">
      <c r="A15126" t="s">
        <v>16574</v>
      </c>
      <c r="B15126" t="s">
        <v>23511</v>
      </c>
      <c r="C15126" t="s">
        <v>16575</v>
      </c>
      <c r="D15126">
        <v>7</v>
      </c>
      <c r="E15126">
        <v>6152</v>
      </c>
      <c r="F15126">
        <v>7</v>
      </c>
      <c r="G15126">
        <v>7804</v>
      </c>
      <c r="H15126">
        <v>0.18905120292587699</v>
      </c>
      <c r="I15126">
        <v>0.631132279689813</v>
      </c>
      <c r="J15126">
        <v>0.54247920626835999</v>
      </c>
      <c r="K15126" t="s">
        <v>33002</v>
      </c>
      <c r="L15126">
        <v>7</v>
      </c>
      <c r="M15126" t="s">
        <v>5133</v>
      </c>
      <c r="N15126">
        <v>1</v>
      </c>
      <c r="O15126">
        <v>1.13784135240572E-3</v>
      </c>
    </row>
    <row r="15127" spans="1:15">
      <c r="A15127" t="s">
        <v>16576</v>
      </c>
      <c r="B15127" t="s">
        <v>23518</v>
      </c>
      <c r="C15127" t="s">
        <v>16577</v>
      </c>
      <c r="D15127">
        <v>3</v>
      </c>
      <c r="E15127">
        <v>787</v>
      </c>
      <c r="F15127">
        <v>19</v>
      </c>
      <c r="G15127">
        <v>7393</v>
      </c>
      <c r="H15127">
        <v>0.32947797866158601</v>
      </c>
      <c r="I15127">
        <v>1</v>
      </c>
      <c r="J15127">
        <v>0.966855260484069</v>
      </c>
      <c r="K15127" t="s">
        <v>33003</v>
      </c>
      <c r="L15127">
        <v>3</v>
      </c>
      <c r="M15127" t="s">
        <v>5133</v>
      </c>
      <c r="N15127">
        <v>0.157894736842105</v>
      </c>
      <c r="O15127">
        <v>3.8119440914866601E-3</v>
      </c>
    </row>
    <row r="15128" spans="1:15">
      <c r="A15128" t="s">
        <v>16576</v>
      </c>
      <c r="B15128" t="s">
        <v>23511</v>
      </c>
      <c r="C15128" t="s">
        <v>16577</v>
      </c>
      <c r="D15128">
        <v>15</v>
      </c>
      <c r="E15128">
        <v>6152</v>
      </c>
      <c r="F15128">
        <v>19</v>
      </c>
      <c r="G15128">
        <v>7804</v>
      </c>
      <c r="H15128">
        <v>0.62495457453607595</v>
      </c>
      <c r="I15128">
        <v>0.968912233598893</v>
      </c>
      <c r="J15128">
        <v>0.832812322140707</v>
      </c>
      <c r="K15128" t="s">
        <v>33004</v>
      </c>
      <c r="L15128">
        <v>15</v>
      </c>
      <c r="M15128" t="s">
        <v>5133</v>
      </c>
      <c r="N15128">
        <v>0.78947368421052599</v>
      </c>
      <c r="O15128">
        <v>2.4382314694408299E-3</v>
      </c>
    </row>
    <row r="15129" spans="1:15">
      <c r="A15129" t="s">
        <v>16576</v>
      </c>
      <c r="B15129" t="s">
        <v>23513</v>
      </c>
      <c r="C15129" t="s">
        <v>16577</v>
      </c>
      <c r="D15129">
        <v>1</v>
      </c>
      <c r="E15129">
        <v>535</v>
      </c>
      <c r="F15129">
        <v>20</v>
      </c>
      <c r="G15129">
        <v>8124</v>
      </c>
      <c r="H15129">
        <v>0.74439135767793496</v>
      </c>
      <c r="I15129">
        <v>0.99999999999997702</v>
      </c>
      <c r="J15129">
        <v>0.95041217501583097</v>
      </c>
      <c r="K15129" t="s">
        <v>24765</v>
      </c>
      <c r="L15129">
        <v>1</v>
      </c>
      <c r="M15129" t="s">
        <v>5133</v>
      </c>
      <c r="N15129">
        <v>0.05</v>
      </c>
      <c r="O15129">
        <v>1.8691588785046699E-3</v>
      </c>
    </row>
    <row r="15130" spans="1:15">
      <c r="A15130" t="s">
        <v>16578</v>
      </c>
      <c r="B15130" t="s">
        <v>23518</v>
      </c>
      <c r="C15130" t="s">
        <v>16579</v>
      </c>
      <c r="D15130">
        <v>2</v>
      </c>
      <c r="E15130">
        <v>787</v>
      </c>
      <c r="F15130">
        <v>12</v>
      </c>
      <c r="G15130">
        <v>7393</v>
      </c>
      <c r="H15130">
        <v>0.37061782085017497</v>
      </c>
      <c r="I15130">
        <v>1</v>
      </c>
      <c r="J15130">
        <v>0.966855260484069</v>
      </c>
      <c r="K15130" t="s">
        <v>23942</v>
      </c>
      <c r="L15130">
        <v>2</v>
      </c>
      <c r="M15130" t="s">
        <v>5133</v>
      </c>
      <c r="N15130">
        <v>0.16666666666666699</v>
      </c>
      <c r="O15130">
        <v>2.5412960609911099E-3</v>
      </c>
    </row>
    <row r="15131" spans="1:15">
      <c r="A15131" t="s">
        <v>16578</v>
      </c>
      <c r="B15131" t="s">
        <v>23511</v>
      </c>
      <c r="C15131" t="s">
        <v>16579</v>
      </c>
      <c r="D15131">
        <v>10</v>
      </c>
      <c r="E15131">
        <v>6152</v>
      </c>
      <c r="F15131">
        <v>12</v>
      </c>
      <c r="G15131">
        <v>7804</v>
      </c>
      <c r="H15131">
        <v>0.51722323138668902</v>
      </c>
      <c r="I15131">
        <v>0.968912233598893</v>
      </c>
      <c r="J15131">
        <v>0.832812322140707</v>
      </c>
      <c r="K15131" t="s">
        <v>33005</v>
      </c>
      <c r="L15131">
        <v>10</v>
      </c>
      <c r="M15131" t="s">
        <v>5133</v>
      </c>
      <c r="N15131">
        <v>0.83333333333333304</v>
      </c>
      <c r="O15131">
        <v>1.62548764629389E-3</v>
      </c>
    </row>
    <row r="15132" spans="1:15">
      <c r="A15132" t="s">
        <v>16580</v>
      </c>
      <c r="B15132" t="s">
        <v>23518</v>
      </c>
      <c r="C15132" t="s">
        <v>16581</v>
      </c>
      <c r="D15132">
        <v>20</v>
      </c>
      <c r="E15132">
        <v>787</v>
      </c>
      <c r="F15132">
        <v>250</v>
      </c>
      <c r="G15132">
        <v>7393</v>
      </c>
      <c r="H15132">
        <v>0.93580007817527799</v>
      </c>
      <c r="I15132">
        <v>1</v>
      </c>
      <c r="J15132">
        <v>0.966855260484069</v>
      </c>
      <c r="K15132" t="s">
        <v>33006</v>
      </c>
      <c r="L15132">
        <v>20</v>
      </c>
      <c r="M15132" t="s">
        <v>5133</v>
      </c>
      <c r="N15132">
        <v>0.08</v>
      </c>
      <c r="O15132">
        <v>2.5412960609911099E-2</v>
      </c>
    </row>
    <row r="15133" spans="1:15">
      <c r="A15133" t="s">
        <v>16580</v>
      </c>
      <c r="B15133" t="s">
        <v>23511</v>
      </c>
      <c r="C15133" t="s">
        <v>16581</v>
      </c>
      <c r="D15133">
        <v>229</v>
      </c>
      <c r="E15133">
        <v>6152</v>
      </c>
      <c r="F15133">
        <v>270</v>
      </c>
      <c r="G15133">
        <v>7804</v>
      </c>
      <c r="H15133">
        <v>7.1956713963615198E-3</v>
      </c>
      <c r="I15133">
        <v>6.5412174420294705E-2</v>
      </c>
      <c r="J15133">
        <v>5.6223941639063302E-2</v>
      </c>
      <c r="K15133" t="s">
        <v>33007</v>
      </c>
      <c r="L15133">
        <v>229</v>
      </c>
      <c r="M15133" t="s">
        <v>5133</v>
      </c>
      <c r="N15133">
        <v>0.84814814814814798</v>
      </c>
      <c r="O15133">
        <v>3.7223667100130003E-2</v>
      </c>
    </row>
    <row r="15134" spans="1:15">
      <c r="A15134" t="s">
        <v>16580</v>
      </c>
      <c r="B15134" t="s">
        <v>23513</v>
      </c>
      <c r="C15134" t="s">
        <v>16581</v>
      </c>
      <c r="D15134">
        <v>21</v>
      </c>
      <c r="E15134">
        <v>535</v>
      </c>
      <c r="F15134">
        <v>271</v>
      </c>
      <c r="G15134">
        <v>8124</v>
      </c>
      <c r="H15134">
        <v>0.24823692642996301</v>
      </c>
      <c r="I15134">
        <v>0.87974657957672797</v>
      </c>
      <c r="J15134">
        <v>0.83612186015827505</v>
      </c>
      <c r="K15134" t="s">
        <v>33008</v>
      </c>
      <c r="L15134">
        <v>21</v>
      </c>
      <c r="M15134" t="s">
        <v>5133</v>
      </c>
      <c r="N15134">
        <v>7.7490774907749096E-2</v>
      </c>
      <c r="O15134">
        <v>3.9252336448598102E-2</v>
      </c>
    </row>
    <row r="15135" spans="1:15">
      <c r="A15135" t="s">
        <v>16582</v>
      </c>
      <c r="B15135" t="s">
        <v>23511</v>
      </c>
      <c r="C15135" t="s">
        <v>16583</v>
      </c>
      <c r="D15135">
        <v>55</v>
      </c>
      <c r="E15135">
        <v>6152</v>
      </c>
      <c r="F15135">
        <v>72</v>
      </c>
      <c r="G15135">
        <v>7804</v>
      </c>
      <c r="H15135">
        <v>0.74858738603863095</v>
      </c>
      <c r="I15135">
        <v>0.968912233598893</v>
      </c>
      <c r="J15135">
        <v>0.832812322140707</v>
      </c>
      <c r="K15135" t="s">
        <v>33009</v>
      </c>
      <c r="L15135">
        <v>55</v>
      </c>
      <c r="M15135" t="s">
        <v>5133</v>
      </c>
      <c r="N15135">
        <v>0.76388888888888895</v>
      </c>
      <c r="O15135">
        <v>8.9401820546163892E-3</v>
      </c>
    </row>
    <row r="15136" spans="1:15">
      <c r="A15136" t="s">
        <v>16582</v>
      </c>
      <c r="B15136" t="s">
        <v>23513</v>
      </c>
      <c r="C15136" t="s">
        <v>16583</v>
      </c>
      <c r="D15136">
        <v>18</v>
      </c>
      <c r="E15136">
        <v>535</v>
      </c>
      <c r="F15136">
        <v>80</v>
      </c>
      <c r="G15136">
        <v>8124</v>
      </c>
      <c r="H15136" s="34">
        <v>3.1191166678154E-6</v>
      </c>
      <c r="I15136">
        <v>3.4984686949821302E-4</v>
      </c>
      <c r="J15136">
        <v>3.3249872416228399E-4</v>
      </c>
      <c r="K15136" t="s">
        <v>32077</v>
      </c>
      <c r="L15136">
        <v>18</v>
      </c>
      <c r="M15136" t="s">
        <v>5133</v>
      </c>
      <c r="N15136">
        <v>0.22500000000000001</v>
      </c>
      <c r="O15136">
        <v>3.3644859813084099E-2</v>
      </c>
    </row>
    <row r="15137" spans="1:15">
      <c r="A15137" t="s">
        <v>16582</v>
      </c>
      <c r="B15137" t="s">
        <v>23518</v>
      </c>
      <c r="C15137" t="s">
        <v>16583</v>
      </c>
      <c r="D15137">
        <v>5</v>
      </c>
      <c r="E15137">
        <v>787</v>
      </c>
      <c r="F15137">
        <v>63</v>
      </c>
      <c r="G15137">
        <v>7393</v>
      </c>
      <c r="H15137">
        <v>0.81519862529728704</v>
      </c>
      <c r="I15137">
        <v>1</v>
      </c>
      <c r="J15137">
        <v>0.966855260484069</v>
      </c>
      <c r="K15137" t="s">
        <v>33010</v>
      </c>
      <c r="L15137">
        <v>5</v>
      </c>
      <c r="M15137" t="s">
        <v>5133</v>
      </c>
      <c r="N15137">
        <v>7.9365079365079402E-2</v>
      </c>
      <c r="O15137">
        <v>6.35324015247776E-3</v>
      </c>
    </row>
    <row r="15138" spans="1:15">
      <c r="A15138" t="s">
        <v>16584</v>
      </c>
      <c r="B15138" t="s">
        <v>23511</v>
      </c>
      <c r="C15138" t="s">
        <v>16585</v>
      </c>
      <c r="D15138">
        <v>6</v>
      </c>
      <c r="E15138">
        <v>6152</v>
      </c>
      <c r="F15138">
        <v>6</v>
      </c>
      <c r="G15138">
        <v>7804</v>
      </c>
      <c r="H15138">
        <v>0.23986678822258201</v>
      </c>
      <c r="I15138">
        <v>0.71382528017432401</v>
      </c>
      <c r="J15138">
        <v>0.61355659322887801</v>
      </c>
      <c r="K15138" t="s">
        <v>24212</v>
      </c>
      <c r="L15138">
        <v>6</v>
      </c>
      <c r="M15138" t="s">
        <v>5133</v>
      </c>
      <c r="N15138">
        <v>1</v>
      </c>
      <c r="O15138">
        <v>9.7529258777633303E-4</v>
      </c>
    </row>
    <row r="15139" spans="1:15">
      <c r="A15139" t="s">
        <v>16586</v>
      </c>
      <c r="B15139" t="s">
        <v>23511</v>
      </c>
      <c r="C15139" t="s">
        <v>16587</v>
      </c>
      <c r="D15139">
        <v>2</v>
      </c>
      <c r="E15139">
        <v>6152</v>
      </c>
      <c r="F15139">
        <v>2</v>
      </c>
      <c r="G15139">
        <v>7804</v>
      </c>
      <c r="H15139">
        <v>0.62141708038142995</v>
      </c>
      <c r="I15139">
        <v>0.968912233598893</v>
      </c>
      <c r="J15139">
        <v>0.832812322140707</v>
      </c>
      <c r="K15139" t="s">
        <v>33011</v>
      </c>
      <c r="L15139">
        <v>2</v>
      </c>
      <c r="M15139" t="s">
        <v>5133</v>
      </c>
      <c r="N15139">
        <v>1</v>
      </c>
      <c r="O15139">
        <v>3.2509752925877802E-4</v>
      </c>
    </row>
    <row r="15140" spans="1:15">
      <c r="A15140" t="s">
        <v>16588</v>
      </c>
      <c r="B15140" t="s">
        <v>23511</v>
      </c>
      <c r="C15140" t="s">
        <v>16589</v>
      </c>
      <c r="D15140">
        <v>12</v>
      </c>
      <c r="E15140">
        <v>6152</v>
      </c>
      <c r="F15140">
        <v>12</v>
      </c>
      <c r="G15140">
        <v>7804</v>
      </c>
      <c r="H15140">
        <v>5.7464734204900801E-2</v>
      </c>
      <c r="I15140">
        <v>0.29901707624061702</v>
      </c>
      <c r="J15140">
        <v>0.25701513200912302</v>
      </c>
      <c r="K15140" t="s">
        <v>24446</v>
      </c>
      <c r="L15140">
        <v>12</v>
      </c>
      <c r="M15140" t="s">
        <v>5133</v>
      </c>
      <c r="N15140">
        <v>1</v>
      </c>
      <c r="O15140">
        <v>1.95058517555267E-3</v>
      </c>
    </row>
    <row r="15141" spans="1:15">
      <c r="A15141" t="s">
        <v>16590</v>
      </c>
      <c r="B15141" t="s">
        <v>23518</v>
      </c>
      <c r="C15141" t="s">
        <v>16591</v>
      </c>
      <c r="D15141">
        <v>2</v>
      </c>
      <c r="E15141">
        <v>787</v>
      </c>
      <c r="F15141">
        <v>27</v>
      </c>
      <c r="G15141">
        <v>7393</v>
      </c>
      <c r="H15141">
        <v>0.79863159465376998</v>
      </c>
      <c r="I15141">
        <v>1</v>
      </c>
      <c r="J15141">
        <v>0.966855260484069</v>
      </c>
      <c r="K15141" t="s">
        <v>28681</v>
      </c>
      <c r="L15141">
        <v>2</v>
      </c>
      <c r="M15141" t="s">
        <v>5133</v>
      </c>
      <c r="N15141">
        <v>7.4074074074074098E-2</v>
      </c>
      <c r="O15141">
        <v>2.5412960609911099E-3</v>
      </c>
    </row>
    <row r="15142" spans="1:15">
      <c r="A15142" t="s">
        <v>16590</v>
      </c>
      <c r="B15142" t="s">
        <v>23511</v>
      </c>
      <c r="C15142" t="s">
        <v>16591</v>
      </c>
      <c r="D15142">
        <v>25</v>
      </c>
      <c r="E15142">
        <v>6152</v>
      </c>
      <c r="F15142">
        <v>26</v>
      </c>
      <c r="G15142">
        <v>7804</v>
      </c>
      <c r="H15142">
        <v>1.6328819075343601E-2</v>
      </c>
      <c r="I15142">
        <v>0.121326206639062</v>
      </c>
      <c r="J15142">
        <v>0.10428391384046599</v>
      </c>
      <c r="K15142" t="s">
        <v>33012</v>
      </c>
      <c r="L15142">
        <v>25</v>
      </c>
      <c r="M15142" t="s">
        <v>5133</v>
      </c>
      <c r="N15142">
        <v>0.96153846153846201</v>
      </c>
      <c r="O15142">
        <v>4.0637191157347199E-3</v>
      </c>
    </row>
    <row r="15143" spans="1:15">
      <c r="A15143" t="s">
        <v>16592</v>
      </c>
      <c r="B15143" t="s">
        <v>23511</v>
      </c>
      <c r="C15143" t="s">
        <v>16593</v>
      </c>
      <c r="D15143">
        <v>25</v>
      </c>
      <c r="E15143">
        <v>6152</v>
      </c>
      <c r="F15143">
        <v>31</v>
      </c>
      <c r="G15143">
        <v>7804</v>
      </c>
      <c r="H15143">
        <v>0.50621227056594298</v>
      </c>
      <c r="I15143">
        <v>0.968912233598893</v>
      </c>
      <c r="J15143">
        <v>0.832812322140707</v>
      </c>
      <c r="K15143" t="s">
        <v>33013</v>
      </c>
      <c r="L15143">
        <v>25</v>
      </c>
      <c r="M15143" t="s">
        <v>5133</v>
      </c>
      <c r="N15143">
        <v>0.80645161290322598</v>
      </c>
      <c r="O15143">
        <v>4.0637191157347199E-3</v>
      </c>
    </row>
    <row r="15144" spans="1:15">
      <c r="A15144" t="s">
        <v>16592</v>
      </c>
      <c r="B15144" t="s">
        <v>23518</v>
      </c>
      <c r="C15144" t="s">
        <v>16593</v>
      </c>
      <c r="D15144">
        <v>1</v>
      </c>
      <c r="E15144">
        <v>787</v>
      </c>
      <c r="F15144">
        <v>27</v>
      </c>
      <c r="G15144">
        <v>7393</v>
      </c>
      <c r="H15144">
        <v>0.95238764931624598</v>
      </c>
      <c r="I15144">
        <v>1</v>
      </c>
      <c r="J15144">
        <v>0.966855260484069</v>
      </c>
      <c r="K15144" t="s">
        <v>26648</v>
      </c>
      <c r="L15144">
        <v>1</v>
      </c>
      <c r="M15144" t="s">
        <v>5133</v>
      </c>
      <c r="N15144">
        <v>3.7037037037037E-2</v>
      </c>
      <c r="O15144">
        <v>1.27064803049555E-3</v>
      </c>
    </row>
    <row r="15145" spans="1:15">
      <c r="A15145" t="s">
        <v>16592</v>
      </c>
      <c r="B15145" t="s">
        <v>23513</v>
      </c>
      <c r="C15145" t="s">
        <v>16593</v>
      </c>
      <c r="D15145">
        <v>7</v>
      </c>
      <c r="E15145">
        <v>535</v>
      </c>
      <c r="F15145">
        <v>26</v>
      </c>
      <c r="G15145">
        <v>8124</v>
      </c>
      <c r="H15145">
        <v>1.12904554973956E-3</v>
      </c>
      <c r="I15145">
        <v>3.3468135938708503E-2</v>
      </c>
      <c r="J15145">
        <v>3.1808523871234201E-2</v>
      </c>
      <c r="K15145" t="s">
        <v>24311</v>
      </c>
      <c r="L15145">
        <v>7</v>
      </c>
      <c r="M15145" t="s">
        <v>5133</v>
      </c>
      <c r="N15145">
        <v>0.269230769230769</v>
      </c>
      <c r="O15145">
        <v>1.3084112149532701E-2</v>
      </c>
    </row>
    <row r="15146" spans="1:15">
      <c r="A15146" t="s">
        <v>16594</v>
      </c>
      <c r="B15146" t="s">
        <v>23513</v>
      </c>
      <c r="C15146" t="s">
        <v>16595</v>
      </c>
      <c r="D15146">
        <v>6</v>
      </c>
      <c r="E15146">
        <v>535</v>
      </c>
      <c r="F15146">
        <v>11</v>
      </c>
      <c r="G15146">
        <v>8124</v>
      </c>
      <c r="H15146" s="34">
        <v>2.7555975044436599E-5</v>
      </c>
      <c r="I15146">
        <v>1.7593430220678699E-3</v>
      </c>
      <c r="J15146">
        <v>1.6721010282024901E-3</v>
      </c>
      <c r="K15146" t="s">
        <v>23715</v>
      </c>
      <c r="L15146">
        <v>6</v>
      </c>
      <c r="M15146" t="s">
        <v>5133</v>
      </c>
      <c r="N15146">
        <v>0.54545454545454497</v>
      </c>
      <c r="O15146">
        <v>1.1214953271028E-2</v>
      </c>
    </row>
    <row r="15147" spans="1:15">
      <c r="A15147" t="s">
        <v>16594</v>
      </c>
      <c r="B15147" t="s">
        <v>23518</v>
      </c>
      <c r="C15147" t="s">
        <v>16595</v>
      </c>
      <c r="D15147">
        <v>2</v>
      </c>
      <c r="E15147">
        <v>787</v>
      </c>
      <c r="F15147">
        <v>7</v>
      </c>
      <c r="G15147">
        <v>7393</v>
      </c>
      <c r="H15147">
        <v>0.16585350806365901</v>
      </c>
      <c r="I15147">
        <v>0.82859402353427802</v>
      </c>
      <c r="J15147">
        <v>0.80113049045977802</v>
      </c>
      <c r="K15147" t="s">
        <v>24378</v>
      </c>
      <c r="L15147">
        <v>2</v>
      </c>
      <c r="M15147" t="s">
        <v>5133</v>
      </c>
      <c r="N15147">
        <v>0.28571428571428598</v>
      </c>
      <c r="O15147">
        <v>2.5412960609911099E-3</v>
      </c>
    </row>
    <row r="15148" spans="1:15">
      <c r="A15148" t="s">
        <v>16594</v>
      </c>
      <c r="B15148" t="s">
        <v>23511</v>
      </c>
      <c r="C15148" t="s">
        <v>16595</v>
      </c>
      <c r="D15148">
        <v>3</v>
      </c>
      <c r="E15148">
        <v>6152</v>
      </c>
      <c r="F15148">
        <v>8</v>
      </c>
      <c r="G15148">
        <v>7804</v>
      </c>
      <c r="H15148">
        <v>0.99832011474208904</v>
      </c>
      <c r="I15148">
        <v>1</v>
      </c>
      <c r="J15148">
        <v>0.85953329234717102</v>
      </c>
      <c r="K15148" t="s">
        <v>33014</v>
      </c>
      <c r="L15148">
        <v>3</v>
      </c>
      <c r="M15148" t="s">
        <v>5133</v>
      </c>
      <c r="N15148">
        <v>0.375</v>
      </c>
      <c r="O15148">
        <v>4.8764629388816603E-4</v>
      </c>
    </row>
    <row r="15149" spans="1:15">
      <c r="A15149" t="s">
        <v>16596</v>
      </c>
      <c r="B15149" t="s">
        <v>23513</v>
      </c>
      <c r="C15149" t="s">
        <v>16597</v>
      </c>
      <c r="D15149">
        <v>6</v>
      </c>
      <c r="E15149">
        <v>535</v>
      </c>
      <c r="F15149">
        <v>6</v>
      </c>
      <c r="G15149">
        <v>8124</v>
      </c>
      <c r="H15149" s="34">
        <v>7.9448707582857104E-8</v>
      </c>
      <c r="I15149" s="34">
        <v>1.57005779270884E-5</v>
      </c>
      <c r="J15149" s="34">
        <v>1.492202041669E-5</v>
      </c>
      <c r="K15149" t="s">
        <v>23715</v>
      </c>
      <c r="L15149">
        <v>6</v>
      </c>
      <c r="M15149" t="s">
        <v>5133</v>
      </c>
      <c r="N15149">
        <v>1</v>
      </c>
      <c r="O15149">
        <v>1.1214953271028E-2</v>
      </c>
    </row>
    <row r="15150" spans="1:15">
      <c r="A15150" t="s">
        <v>16598</v>
      </c>
      <c r="B15150" t="s">
        <v>23518</v>
      </c>
      <c r="C15150" t="s">
        <v>16599</v>
      </c>
      <c r="D15150">
        <v>2</v>
      </c>
      <c r="E15150">
        <v>787</v>
      </c>
      <c r="F15150">
        <v>5</v>
      </c>
      <c r="G15150">
        <v>7393</v>
      </c>
      <c r="H15150">
        <v>9.1006533730773498E-2</v>
      </c>
      <c r="I15150">
        <v>0.63266972740240601</v>
      </c>
      <c r="J15150">
        <v>0.61170005408803896</v>
      </c>
      <c r="K15150" t="s">
        <v>24378</v>
      </c>
      <c r="L15150">
        <v>2</v>
      </c>
      <c r="M15150" t="s">
        <v>5133</v>
      </c>
      <c r="N15150">
        <v>0.4</v>
      </c>
      <c r="O15150">
        <v>2.5412960609911099E-3</v>
      </c>
    </row>
    <row r="15151" spans="1:15">
      <c r="A15151" t="s">
        <v>16598</v>
      </c>
      <c r="B15151" t="s">
        <v>23513</v>
      </c>
      <c r="C15151" t="s">
        <v>16599</v>
      </c>
      <c r="D15151">
        <v>6</v>
      </c>
      <c r="E15151">
        <v>535</v>
      </c>
      <c r="F15151">
        <v>11</v>
      </c>
      <c r="G15151">
        <v>8124</v>
      </c>
      <c r="H15151" s="34">
        <v>2.7555975044436599E-5</v>
      </c>
      <c r="I15151">
        <v>1.7593430220678699E-3</v>
      </c>
      <c r="J15151">
        <v>1.6721010282024901E-3</v>
      </c>
      <c r="K15151" t="s">
        <v>23715</v>
      </c>
      <c r="L15151">
        <v>6</v>
      </c>
      <c r="M15151" t="s">
        <v>5133</v>
      </c>
      <c r="N15151">
        <v>0.54545454545454497</v>
      </c>
      <c r="O15151">
        <v>1.1214953271028E-2</v>
      </c>
    </row>
    <row r="15152" spans="1:15">
      <c r="A15152" t="s">
        <v>16598</v>
      </c>
      <c r="B15152" t="s">
        <v>23511</v>
      </c>
      <c r="C15152" t="s">
        <v>16599</v>
      </c>
      <c r="D15152">
        <v>3</v>
      </c>
      <c r="E15152">
        <v>6152</v>
      </c>
      <c r="F15152">
        <v>8</v>
      </c>
      <c r="G15152">
        <v>7804</v>
      </c>
      <c r="H15152">
        <v>0.99832011474208904</v>
      </c>
      <c r="I15152">
        <v>1</v>
      </c>
      <c r="J15152">
        <v>0.85953329234717102</v>
      </c>
      <c r="K15152" t="s">
        <v>33014</v>
      </c>
      <c r="L15152">
        <v>3</v>
      </c>
      <c r="M15152" t="s">
        <v>5133</v>
      </c>
      <c r="N15152">
        <v>0.375</v>
      </c>
      <c r="O15152">
        <v>4.8764629388816603E-4</v>
      </c>
    </row>
    <row r="15153" spans="1:15">
      <c r="A15153" t="s">
        <v>16600</v>
      </c>
      <c r="B15153" t="s">
        <v>23511</v>
      </c>
      <c r="C15153" t="s">
        <v>16601</v>
      </c>
      <c r="D15153">
        <v>416</v>
      </c>
      <c r="E15153">
        <v>6152</v>
      </c>
      <c r="F15153">
        <v>460</v>
      </c>
      <c r="G15153">
        <v>7804</v>
      </c>
      <c r="H15153" s="34">
        <v>7.5791844484065098E-12</v>
      </c>
      <c r="I15153" s="34">
        <v>6.6032806101382397E-10</v>
      </c>
      <c r="J15153" s="34">
        <v>5.6757395231243495E-10</v>
      </c>
      <c r="K15153" t="s">
        <v>33015</v>
      </c>
      <c r="L15153">
        <v>416</v>
      </c>
      <c r="M15153" t="s">
        <v>5133</v>
      </c>
      <c r="N15153">
        <v>0.90434782608695696</v>
      </c>
      <c r="O15153">
        <v>6.7620286085825806E-2</v>
      </c>
    </row>
    <row r="15154" spans="1:15">
      <c r="A15154" t="s">
        <v>16600</v>
      </c>
      <c r="B15154" t="s">
        <v>23518</v>
      </c>
      <c r="C15154" t="s">
        <v>16601</v>
      </c>
      <c r="D15154">
        <v>19</v>
      </c>
      <c r="E15154">
        <v>787</v>
      </c>
      <c r="F15154">
        <v>417</v>
      </c>
      <c r="G15154">
        <v>7393</v>
      </c>
      <c r="H15154">
        <v>0.99999859449593198</v>
      </c>
      <c r="I15154">
        <v>1</v>
      </c>
      <c r="J15154">
        <v>0.966855260484069</v>
      </c>
      <c r="K15154" t="s">
        <v>33016</v>
      </c>
      <c r="L15154">
        <v>19</v>
      </c>
      <c r="M15154" t="s">
        <v>5133</v>
      </c>
      <c r="N15154">
        <v>4.5563549160671499E-2</v>
      </c>
      <c r="O15154">
        <v>2.4142312579415501E-2</v>
      </c>
    </row>
    <row r="15155" spans="1:15">
      <c r="A15155" t="s">
        <v>16600</v>
      </c>
      <c r="B15155" t="s">
        <v>23513</v>
      </c>
      <c r="C15155" t="s">
        <v>16601</v>
      </c>
      <c r="D15155">
        <v>14</v>
      </c>
      <c r="E15155">
        <v>535</v>
      </c>
      <c r="F15155">
        <v>468</v>
      </c>
      <c r="G15155">
        <v>8124</v>
      </c>
      <c r="H15155">
        <v>0.99987728228591999</v>
      </c>
      <c r="I15155">
        <v>0.99999999999997702</v>
      </c>
      <c r="J15155">
        <v>0.95041217501583097</v>
      </c>
      <c r="K15155" t="s">
        <v>33017</v>
      </c>
      <c r="L15155">
        <v>14</v>
      </c>
      <c r="M15155" t="s">
        <v>5133</v>
      </c>
      <c r="N15155">
        <v>2.9914529914529898E-2</v>
      </c>
      <c r="O15155">
        <v>2.6168224299065401E-2</v>
      </c>
    </row>
    <row r="15156" spans="1:15">
      <c r="A15156" t="s">
        <v>16602</v>
      </c>
      <c r="B15156" t="s">
        <v>23511</v>
      </c>
      <c r="C15156" t="s">
        <v>16603</v>
      </c>
      <c r="D15156">
        <v>10</v>
      </c>
      <c r="E15156">
        <v>6152</v>
      </c>
      <c r="F15156">
        <v>10</v>
      </c>
      <c r="G15156">
        <v>7804</v>
      </c>
      <c r="H15156">
        <v>9.2537459108980397E-2</v>
      </c>
      <c r="I15156">
        <v>0.40853420848785299</v>
      </c>
      <c r="J15156">
        <v>0.35114875325800998</v>
      </c>
      <c r="K15156" t="s">
        <v>30912</v>
      </c>
      <c r="L15156">
        <v>10</v>
      </c>
      <c r="M15156" t="s">
        <v>5133</v>
      </c>
      <c r="N15156">
        <v>1</v>
      </c>
      <c r="O15156">
        <v>1.62548764629389E-3</v>
      </c>
    </row>
    <row r="15157" spans="1:15">
      <c r="A15157" t="s">
        <v>16604</v>
      </c>
      <c r="B15157" t="s">
        <v>23513</v>
      </c>
      <c r="C15157" t="s">
        <v>16605</v>
      </c>
      <c r="D15157">
        <v>1</v>
      </c>
      <c r="E15157">
        <v>535</v>
      </c>
      <c r="F15157">
        <v>42</v>
      </c>
      <c r="G15157">
        <v>8124</v>
      </c>
      <c r="H15157">
        <v>0.94322481955320203</v>
      </c>
      <c r="I15157">
        <v>0.99999999999997702</v>
      </c>
      <c r="J15157">
        <v>0.95041217501583097</v>
      </c>
      <c r="K15157" t="s">
        <v>25434</v>
      </c>
      <c r="L15157">
        <v>1</v>
      </c>
      <c r="M15157" t="s">
        <v>5133</v>
      </c>
      <c r="N15157">
        <v>2.3809523809523801E-2</v>
      </c>
      <c r="O15157">
        <v>1.8691588785046699E-3</v>
      </c>
    </row>
    <row r="15158" spans="1:15">
      <c r="A15158" t="s">
        <v>16604</v>
      </c>
      <c r="B15158" t="s">
        <v>23518</v>
      </c>
      <c r="C15158" t="s">
        <v>16605</v>
      </c>
      <c r="D15158">
        <v>3</v>
      </c>
      <c r="E15158">
        <v>787</v>
      </c>
      <c r="F15158">
        <v>38</v>
      </c>
      <c r="G15158">
        <v>7393</v>
      </c>
      <c r="H15158">
        <v>0.78548333078159205</v>
      </c>
      <c r="I15158">
        <v>1</v>
      </c>
      <c r="J15158">
        <v>0.966855260484069</v>
      </c>
      <c r="K15158" t="s">
        <v>33018</v>
      </c>
      <c r="L15158">
        <v>3</v>
      </c>
      <c r="M15158" t="s">
        <v>5133</v>
      </c>
      <c r="N15158">
        <v>7.8947368421052599E-2</v>
      </c>
      <c r="O15158">
        <v>3.8119440914866601E-3</v>
      </c>
    </row>
    <row r="15159" spans="1:15">
      <c r="A15159" t="s">
        <v>16604</v>
      </c>
      <c r="B15159" t="s">
        <v>23511</v>
      </c>
      <c r="C15159" t="s">
        <v>16605</v>
      </c>
      <c r="D15159">
        <v>34</v>
      </c>
      <c r="E15159">
        <v>6152</v>
      </c>
      <c r="F15159">
        <v>42</v>
      </c>
      <c r="G15159">
        <v>7804</v>
      </c>
      <c r="H15159">
        <v>0.45552565746103402</v>
      </c>
      <c r="I15159">
        <v>0.96083957126938102</v>
      </c>
      <c r="J15159">
        <v>0.82587360011061495</v>
      </c>
      <c r="K15159" t="s">
        <v>33019</v>
      </c>
      <c r="L15159">
        <v>34</v>
      </c>
      <c r="M15159" t="s">
        <v>5133</v>
      </c>
      <c r="N15159">
        <v>0.80952380952380998</v>
      </c>
      <c r="O15159">
        <v>5.5266579973992204E-3</v>
      </c>
    </row>
    <row r="15160" spans="1:15">
      <c r="A15160" t="s">
        <v>16606</v>
      </c>
      <c r="B15160" t="s">
        <v>23511</v>
      </c>
      <c r="C15160" t="s">
        <v>16607</v>
      </c>
      <c r="D15160">
        <v>8</v>
      </c>
      <c r="E15160">
        <v>6152</v>
      </c>
      <c r="F15160">
        <v>8</v>
      </c>
      <c r="G15160">
        <v>7804</v>
      </c>
      <c r="H15160">
        <v>0.148995721685201</v>
      </c>
      <c r="I15160">
        <v>0.54611425167193095</v>
      </c>
      <c r="J15160">
        <v>0.46940338073728599</v>
      </c>
      <c r="K15160" t="s">
        <v>33020</v>
      </c>
      <c r="L15160">
        <v>8</v>
      </c>
      <c r="M15160" t="s">
        <v>5133</v>
      </c>
      <c r="N15160">
        <v>1</v>
      </c>
      <c r="O15160">
        <v>1.3003901170351099E-3</v>
      </c>
    </row>
    <row r="15161" spans="1:15">
      <c r="A15161" t="s">
        <v>16608</v>
      </c>
      <c r="B15161" t="s">
        <v>23511</v>
      </c>
      <c r="C15161" t="s">
        <v>16609</v>
      </c>
      <c r="D15161">
        <v>7</v>
      </c>
      <c r="E15161">
        <v>6152</v>
      </c>
      <c r="F15161">
        <v>7</v>
      </c>
      <c r="G15161">
        <v>7804</v>
      </c>
      <c r="H15161">
        <v>0.18905120292587699</v>
      </c>
      <c r="I15161">
        <v>0.631132279689813</v>
      </c>
      <c r="J15161">
        <v>0.54247920626835999</v>
      </c>
      <c r="K15161" t="s">
        <v>33021</v>
      </c>
      <c r="L15161">
        <v>7</v>
      </c>
      <c r="M15161" t="s">
        <v>5133</v>
      </c>
      <c r="N15161">
        <v>1</v>
      </c>
      <c r="O15161">
        <v>1.13784135240572E-3</v>
      </c>
    </row>
    <row r="15162" spans="1:15">
      <c r="A15162" t="s">
        <v>16610</v>
      </c>
      <c r="B15162" t="s">
        <v>23511</v>
      </c>
      <c r="C15162" t="s">
        <v>16611</v>
      </c>
      <c r="D15162">
        <v>8</v>
      </c>
      <c r="E15162">
        <v>6152</v>
      </c>
      <c r="F15162">
        <v>8</v>
      </c>
      <c r="G15162">
        <v>7804</v>
      </c>
      <c r="H15162">
        <v>0.148995721685201</v>
      </c>
      <c r="I15162">
        <v>0.54611425167193095</v>
      </c>
      <c r="J15162">
        <v>0.46940338073728599</v>
      </c>
      <c r="K15162" t="s">
        <v>33022</v>
      </c>
      <c r="L15162">
        <v>8</v>
      </c>
      <c r="M15162" t="s">
        <v>5133</v>
      </c>
      <c r="N15162">
        <v>1</v>
      </c>
      <c r="O15162">
        <v>1.3003901170351099E-3</v>
      </c>
    </row>
    <row r="15163" spans="1:15">
      <c r="A15163" t="s">
        <v>16612</v>
      </c>
      <c r="B15163" t="s">
        <v>23511</v>
      </c>
      <c r="C15163" t="s">
        <v>16613</v>
      </c>
      <c r="D15163">
        <v>33</v>
      </c>
      <c r="E15163">
        <v>6152</v>
      </c>
      <c r="F15163">
        <v>33</v>
      </c>
      <c r="G15163">
        <v>7804</v>
      </c>
      <c r="H15163">
        <v>3.8296044813611899E-4</v>
      </c>
      <c r="I15163">
        <v>6.0021326991581102E-3</v>
      </c>
      <c r="J15163">
        <v>5.15903288001198E-3</v>
      </c>
      <c r="K15163" t="s">
        <v>33023</v>
      </c>
      <c r="L15163">
        <v>33</v>
      </c>
      <c r="M15163" t="s">
        <v>5133</v>
      </c>
      <c r="N15163">
        <v>1</v>
      </c>
      <c r="O15163">
        <v>5.36410923276983E-3</v>
      </c>
    </row>
    <row r="15164" spans="1:15">
      <c r="A15164" t="s">
        <v>16614</v>
      </c>
      <c r="B15164" t="s">
        <v>23511</v>
      </c>
      <c r="C15164" t="s">
        <v>16615</v>
      </c>
      <c r="D15164">
        <v>22</v>
      </c>
      <c r="E15164">
        <v>6152</v>
      </c>
      <c r="F15164">
        <v>22</v>
      </c>
      <c r="G15164">
        <v>7804</v>
      </c>
      <c r="H15164">
        <v>5.2956616517506796E-3</v>
      </c>
      <c r="I15164">
        <v>5.1365309321660502E-2</v>
      </c>
      <c r="J15164">
        <v>4.4150193433677702E-2</v>
      </c>
      <c r="K15164" t="s">
        <v>29153</v>
      </c>
      <c r="L15164">
        <v>22</v>
      </c>
      <c r="M15164" t="s">
        <v>5133</v>
      </c>
      <c r="N15164">
        <v>1</v>
      </c>
      <c r="O15164">
        <v>3.57607282184655E-3</v>
      </c>
    </row>
    <row r="15165" spans="1:15">
      <c r="A15165" t="s">
        <v>16616</v>
      </c>
      <c r="B15165" t="s">
        <v>23511</v>
      </c>
      <c r="C15165" t="s">
        <v>16617</v>
      </c>
      <c r="D15165">
        <v>11</v>
      </c>
      <c r="E15165">
        <v>6152</v>
      </c>
      <c r="F15165">
        <v>11</v>
      </c>
      <c r="G15165">
        <v>7804</v>
      </c>
      <c r="H15165">
        <v>7.29234120922964E-2</v>
      </c>
      <c r="I15165">
        <v>0.34901846963959998</v>
      </c>
      <c r="J15165">
        <v>0.29999299429929699</v>
      </c>
      <c r="K15165" t="s">
        <v>33024</v>
      </c>
      <c r="L15165">
        <v>11</v>
      </c>
      <c r="M15165" t="s">
        <v>5133</v>
      </c>
      <c r="N15165">
        <v>1</v>
      </c>
      <c r="O15165">
        <v>1.78803641092328E-3</v>
      </c>
    </row>
    <row r="15166" spans="1:15">
      <c r="A15166" t="s">
        <v>16618</v>
      </c>
      <c r="B15166" t="s">
        <v>23513</v>
      </c>
      <c r="C15166" t="s">
        <v>16619</v>
      </c>
      <c r="D15166">
        <v>1</v>
      </c>
      <c r="E15166">
        <v>535</v>
      </c>
      <c r="F15166">
        <v>26</v>
      </c>
      <c r="G15166">
        <v>8124</v>
      </c>
      <c r="H15166">
        <v>0.83035028846574699</v>
      </c>
      <c r="I15166">
        <v>0.99999999999997702</v>
      </c>
      <c r="J15166">
        <v>0.95041217501583097</v>
      </c>
      <c r="K15166" t="s">
        <v>24409</v>
      </c>
      <c r="L15166">
        <v>1</v>
      </c>
      <c r="M15166" t="s">
        <v>5133</v>
      </c>
      <c r="N15166">
        <v>3.8461538461538498E-2</v>
      </c>
      <c r="O15166">
        <v>1.8691588785046699E-3</v>
      </c>
    </row>
    <row r="15167" spans="1:15">
      <c r="A15167" t="s">
        <v>16618</v>
      </c>
      <c r="B15167" t="s">
        <v>23511</v>
      </c>
      <c r="C15167" t="s">
        <v>16619</v>
      </c>
      <c r="D15167">
        <v>25</v>
      </c>
      <c r="E15167">
        <v>6152</v>
      </c>
      <c r="F15167">
        <v>26</v>
      </c>
      <c r="G15167">
        <v>7804</v>
      </c>
      <c r="H15167">
        <v>1.6328819075343601E-2</v>
      </c>
      <c r="I15167">
        <v>0.121326206639062</v>
      </c>
      <c r="J15167">
        <v>0.10428391384046599</v>
      </c>
      <c r="K15167" t="s">
        <v>32963</v>
      </c>
      <c r="L15167">
        <v>25</v>
      </c>
      <c r="M15167" t="s">
        <v>5133</v>
      </c>
      <c r="N15167">
        <v>0.96153846153846201</v>
      </c>
      <c r="O15167">
        <v>4.0637191157347199E-3</v>
      </c>
    </row>
    <row r="15168" spans="1:15">
      <c r="A15168" t="s">
        <v>16620</v>
      </c>
      <c r="B15168" t="s">
        <v>23511</v>
      </c>
      <c r="C15168" t="s">
        <v>16621</v>
      </c>
      <c r="D15168">
        <v>3</v>
      </c>
      <c r="E15168">
        <v>6152</v>
      </c>
      <c r="F15168">
        <v>3</v>
      </c>
      <c r="G15168">
        <v>7804</v>
      </c>
      <c r="H15168">
        <v>0.489837867770546</v>
      </c>
      <c r="I15168">
        <v>0.96083957126938102</v>
      </c>
      <c r="J15168">
        <v>0.82587360011061495</v>
      </c>
      <c r="K15168" t="s">
        <v>33025</v>
      </c>
      <c r="L15168">
        <v>3</v>
      </c>
      <c r="M15168" t="s">
        <v>1463</v>
      </c>
      <c r="N15168">
        <v>1</v>
      </c>
      <c r="O15168">
        <v>4.8764629388816603E-4</v>
      </c>
    </row>
    <row r="15169" spans="1:15">
      <c r="A15169" t="s">
        <v>16622</v>
      </c>
      <c r="B15169" t="s">
        <v>23518</v>
      </c>
      <c r="C15169" t="s">
        <v>16623</v>
      </c>
      <c r="D15169">
        <v>1</v>
      </c>
      <c r="E15169">
        <v>787</v>
      </c>
      <c r="F15169">
        <v>48</v>
      </c>
      <c r="G15169">
        <v>7393</v>
      </c>
      <c r="H15169">
        <v>0.99557689543722405</v>
      </c>
      <c r="I15169">
        <v>1</v>
      </c>
      <c r="J15169">
        <v>0.966855260484069</v>
      </c>
      <c r="K15169" t="s">
        <v>24546</v>
      </c>
      <c r="L15169">
        <v>1</v>
      </c>
      <c r="M15169" t="s">
        <v>1463</v>
      </c>
      <c r="N15169">
        <v>2.0833333333333301E-2</v>
      </c>
      <c r="O15169">
        <v>1.27064803049555E-3</v>
      </c>
    </row>
    <row r="15170" spans="1:15">
      <c r="A15170" t="s">
        <v>16622</v>
      </c>
      <c r="B15170" t="s">
        <v>23513</v>
      </c>
      <c r="C15170" t="s">
        <v>16623</v>
      </c>
      <c r="D15170">
        <v>3</v>
      </c>
      <c r="E15170">
        <v>535</v>
      </c>
      <c r="F15170">
        <v>48</v>
      </c>
      <c r="G15170">
        <v>8124</v>
      </c>
      <c r="H15170">
        <v>0.62099400767037904</v>
      </c>
      <c r="I15170">
        <v>0.99999999999997702</v>
      </c>
      <c r="J15170">
        <v>0.95041217501583097</v>
      </c>
      <c r="K15170" t="s">
        <v>24986</v>
      </c>
      <c r="L15170">
        <v>3</v>
      </c>
      <c r="M15170" t="s">
        <v>1463</v>
      </c>
      <c r="N15170">
        <v>6.25E-2</v>
      </c>
      <c r="O15170">
        <v>5.60747663551402E-3</v>
      </c>
    </row>
    <row r="15171" spans="1:15">
      <c r="A15171" t="s">
        <v>16622</v>
      </c>
      <c r="B15171" t="s">
        <v>23511</v>
      </c>
      <c r="C15171" t="s">
        <v>16623</v>
      </c>
      <c r="D15171">
        <v>45</v>
      </c>
      <c r="E15171">
        <v>6152</v>
      </c>
      <c r="F15171">
        <v>50</v>
      </c>
      <c r="G15171">
        <v>7804</v>
      </c>
      <c r="H15171">
        <v>3.1320121730699702E-2</v>
      </c>
      <c r="I15171">
        <v>0.199319068156909</v>
      </c>
      <c r="J15171">
        <v>0.17132137488047799</v>
      </c>
      <c r="K15171" t="s">
        <v>33026</v>
      </c>
      <c r="L15171">
        <v>45</v>
      </c>
      <c r="M15171" t="s">
        <v>1463</v>
      </c>
      <c r="N15171">
        <v>0.9</v>
      </c>
      <c r="O15171">
        <v>7.3146944083225E-3</v>
      </c>
    </row>
    <row r="15172" spans="1:15">
      <c r="A15172" t="s">
        <v>16624</v>
      </c>
      <c r="B15172" t="s">
        <v>23513</v>
      </c>
      <c r="C15172" t="s">
        <v>16625</v>
      </c>
      <c r="D15172">
        <v>3</v>
      </c>
      <c r="E15172">
        <v>535</v>
      </c>
      <c r="F15172">
        <v>37</v>
      </c>
      <c r="G15172">
        <v>8124</v>
      </c>
      <c r="H15172">
        <v>0.44388995475456999</v>
      </c>
      <c r="I15172">
        <v>0.99999999999997702</v>
      </c>
      <c r="J15172">
        <v>0.95041217501583097</v>
      </c>
      <c r="K15172" t="s">
        <v>24986</v>
      </c>
      <c r="L15172">
        <v>3</v>
      </c>
      <c r="M15172" t="s">
        <v>1463</v>
      </c>
      <c r="N15172">
        <v>8.1081081081081099E-2</v>
      </c>
      <c r="O15172">
        <v>5.60747663551402E-3</v>
      </c>
    </row>
    <row r="15173" spans="1:15">
      <c r="A15173" t="s">
        <v>16624</v>
      </c>
      <c r="B15173" t="s">
        <v>23511</v>
      </c>
      <c r="C15173" t="s">
        <v>16625</v>
      </c>
      <c r="D15173">
        <v>27</v>
      </c>
      <c r="E15173">
        <v>6152</v>
      </c>
      <c r="F15173">
        <v>31</v>
      </c>
      <c r="G15173">
        <v>7804</v>
      </c>
      <c r="H15173">
        <v>0.18366543856470499</v>
      </c>
      <c r="I15173">
        <v>0.631132279689813</v>
      </c>
      <c r="J15173">
        <v>0.54247920626835999</v>
      </c>
      <c r="K15173" t="s">
        <v>33027</v>
      </c>
      <c r="L15173">
        <v>27</v>
      </c>
      <c r="M15173" t="s">
        <v>1463</v>
      </c>
      <c r="N15173">
        <v>0.87096774193548399</v>
      </c>
      <c r="O15173">
        <v>4.3888166449934998E-3</v>
      </c>
    </row>
    <row r="15174" spans="1:15">
      <c r="A15174" t="s">
        <v>16626</v>
      </c>
      <c r="B15174" t="s">
        <v>23513</v>
      </c>
      <c r="C15174" t="s">
        <v>16627</v>
      </c>
      <c r="D15174">
        <v>1</v>
      </c>
      <c r="E15174">
        <v>535</v>
      </c>
      <c r="F15174">
        <v>60</v>
      </c>
      <c r="G15174">
        <v>8124</v>
      </c>
      <c r="H15174">
        <v>0.98347376599185499</v>
      </c>
      <c r="I15174">
        <v>0.99999999999997702</v>
      </c>
      <c r="J15174">
        <v>0.95041217501583097</v>
      </c>
      <c r="K15174" t="s">
        <v>23888</v>
      </c>
      <c r="L15174">
        <v>1</v>
      </c>
      <c r="M15174" t="s">
        <v>5133</v>
      </c>
      <c r="N15174">
        <v>1.6666666666666701E-2</v>
      </c>
      <c r="O15174">
        <v>1.8691588785046699E-3</v>
      </c>
    </row>
    <row r="15175" spans="1:15">
      <c r="A15175" t="s">
        <v>16626</v>
      </c>
      <c r="B15175" t="s">
        <v>23518</v>
      </c>
      <c r="C15175" t="s">
        <v>16627</v>
      </c>
      <c r="D15175">
        <v>5</v>
      </c>
      <c r="E15175">
        <v>787</v>
      </c>
      <c r="F15175">
        <v>51</v>
      </c>
      <c r="G15175">
        <v>7393</v>
      </c>
      <c r="H15175">
        <v>0.644926400092936</v>
      </c>
      <c r="I15175">
        <v>1</v>
      </c>
      <c r="J15175">
        <v>0.966855260484069</v>
      </c>
      <c r="K15175" t="s">
        <v>29842</v>
      </c>
      <c r="L15175">
        <v>5</v>
      </c>
      <c r="M15175" t="s">
        <v>5133</v>
      </c>
      <c r="N15175">
        <v>9.8039215686274495E-2</v>
      </c>
      <c r="O15175">
        <v>6.35324015247776E-3</v>
      </c>
    </row>
    <row r="15176" spans="1:15">
      <c r="A15176" t="s">
        <v>16626</v>
      </c>
      <c r="B15176" t="s">
        <v>23511</v>
      </c>
      <c r="C15176" t="s">
        <v>16627</v>
      </c>
      <c r="D15176">
        <v>50</v>
      </c>
      <c r="E15176">
        <v>6152</v>
      </c>
      <c r="F15176">
        <v>57</v>
      </c>
      <c r="G15176">
        <v>7804</v>
      </c>
      <c r="H15176">
        <v>6.2484804641635701E-2</v>
      </c>
      <c r="I15176">
        <v>0.31956514373865103</v>
      </c>
      <c r="J15176">
        <v>0.27467688011708002</v>
      </c>
      <c r="K15176" t="s">
        <v>33028</v>
      </c>
      <c r="L15176">
        <v>50</v>
      </c>
      <c r="M15176" t="s">
        <v>5133</v>
      </c>
      <c r="N15176">
        <v>0.87719298245613997</v>
      </c>
      <c r="O15176">
        <v>8.1274382314694398E-3</v>
      </c>
    </row>
    <row r="15177" spans="1:15">
      <c r="A15177" t="s">
        <v>16628</v>
      </c>
      <c r="B15177" t="s">
        <v>23513</v>
      </c>
      <c r="C15177" t="s">
        <v>16629</v>
      </c>
      <c r="D15177">
        <v>5</v>
      </c>
      <c r="E15177">
        <v>535</v>
      </c>
      <c r="F15177">
        <v>109</v>
      </c>
      <c r="G15177">
        <v>8124</v>
      </c>
      <c r="H15177">
        <v>0.85344744079215595</v>
      </c>
      <c r="I15177">
        <v>0.99999999999997702</v>
      </c>
      <c r="J15177">
        <v>0.95041217501583097</v>
      </c>
      <c r="K15177" t="s">
        <v>24194</v>
      </c>
      <c r="L15177">
        <v>5</v>
      </c>
      <c r="M15177" t="s">
        <v>5133</v>
      </c>
      <c r="N15177">
        <v>4.5871559633027498E-2</v>
      </c>
      <c r="O15177">
        <v>9.3457943925233603E-3</v>
      </c>
    </row>
    <row r="15178" spans="1:15">
      <c r="A15178" t="s">
        <v>16628</v>
      </c>
      <c r="B15178" t="s">
        <v>23518</v>
      </c>
      <c r="C15178" t="s">
        <v>16629</v>
      </c>
      <c r="D15178">
        <v>4</v>
      </c>
      <c r="E15178">
        <v>787</v>
      </c>
      <c r="F15178">
        <v>101</v>
      </c>
      <c r="G15178">
        <v>7393</v>
      </c>
      <c r="H15178">
        <v>0.99594650376092297</v>
      </c>
      <c r="I15178">
        <v>1</v>
      </c>
      <c r="J15178">
        <v>0.966855260484069</v>
      </c>
      <c r="K15178" t="s">
        <v>24193</v>
      </c>
      <c r="L15178">
        <v>4</v>
      </c>
      <c r="M15178" t="s">
        <v>5133</v>
      </c>
      <c r="N15178">
        <v>3.9603960396039598E-2</v>
      </c>
      <c r="O15178">
        <v>5.0825921219822103E-3</v>
      </c>
    </row>
    <row r="15179" spans="1:15">
      <c r="A15179" t="s">
        <v>16628</v>
      </c>
      <c r="B15179" t="s">
        <v>23511</v>
      </c>
      <c r="C15179" t="s">
        <v>16629</v>
      </c>
      <c r="D15179">
        <v>98</v>
      </c>
      <c r="E15179">
        <v>6152</v>
      </c>
      <c r="F15179">
        <v>109</v>
      </c>
      <c r="G15179">
        <v>7804</v>
      </c>
      <c r="H15179">
        <v>1.7072162727883001E-3</v>
      </c>
      <c r="I15179">
        <v>2.0547120055746701E-2</v>
      </c>
      <c r="J15179">
        <v>1.7660933749768501E-2</v>
      </c>
      <c r="K15179" t="s">
        <v>32232</v>
      </c>
      <c r="L15179">
        <v>98</v>
      </c>
      <c r="M15179" t="s">
        <v>5133</v>
      </c>
      <c r="N15179">
        <v>0.89908256880733906</v>
      </c>
      <c r="O15179">
        <v>1.5929778933680101E-2</v>
      </c>
    </row>
    <row r="15180" spans="1:15">
      <c r="A15180" t="s">
        <v>16630</v>
      </c>
      <c r="B15180" t="s">
        <v>23511</v>
      </c>
      <c r="C15180" t="s">
        <v>16631</v>
      </c>
      <c r="D15180">
        <v>1</v>
      </c>
      <c r="E15180">
        <v>6152</v>
      </c>
      <c r="F15180">
        <v>1</v>
      </c>
      <c r="G15180">
        <v>7804</v>
      </c>
      <c r="H15180">
        <v>0.788313685289595</v>
      </c>
      <c r="I15180">
        <v>0.968912233598893</v>
      </c>
      <c r="J15180">
        <v>0.832812322140707</v>
      </c>
      <c r="K15180" t="s">
        <v>30593</v>
      </c>
      <c r="L15180">
        <v>1</v>
      </c>
      <c r="M15180" t="s">
        <v>5133</v>
      </c>
      <c r="N15180">
        <v>1</v>
      </c>
      <c r="O15180">
        <v>1.6254876462938901E-4</v>
      </c>
    </row>
    <row r="15181" spans="1:15">
      <c r="A15181" t="s">
        <v>16632</v>
      </c>
      <c r="B15181" t="s">
        <v>23511</v>
      </c>
      <c r="C15181" t="s">
        <v>16633</v>
      </c>
      <c r="D15181">
        <v>1</v>
      </c>
      <c r="E15181">
        <v>6152</v>
      </c>
      <c r="F15181">
        <v>1</v>
      </c>
      <c r="G15181">
        <v>7804</v>
      </c>
      <c r="H15181">
        <v>0.788313685289595</v>
      </c>
      <c r="I15181">
        <v>0.968912233598893</v>
      </c>
      <c r="J15181">
        <v>0.832812322140707</v>
      </c>
      <c r="K15181" t="s">
        <v>30593</v>
      </c>
      <c r="L15181">
        <v>1</v>
      </c>
      <c r="M15181" t="s">
        <v>5133</v>
      </c>
      <c r="N15181">
        <v>1</v>
      </c>
      <c r="O15181">
        <v>1.6254876462938901E-4</v>
      </c>
    </row>
    <row r="15182" spans="1:15">
      <c r="A15182" t="s">
        <v>16634</v>
      </c>
      <c r="B15182" t="s">
        <v>23511</v>
      </c>
      <c r="C15182" t="s">
        <v>16635</v>
      </c>
      <c r="D15182">
        <v>29</v>
      </c>
      <c r="E15182">
        <v>6152</v>
      </c>
      <c r="F15182">
        <v>37</v>
      </c>
      <c r="G15182">
        <v>7804</v>
      </c>
      <c r="H15182">
        <v>0.61969383676604095</v>
      </c>
      <c r="I15182">
        <v>0.968912233598893</v>
      </c>
      <c r="J15182">
        <v>0.832812322140707</v>
      </c>
      <c r="K15182" t="s">
        <v>33029</v>
      </c>
      <c r="L15182">
        <v>29</v>
      </c>
      <c r="M15182" t="s">
        <v>5133</v>
      </c>
      <c r="N15182">
        <v>0.78378378378378399</v>
      </c>
      <c r="O15182">
        <v>4.7139141742522797E-3</v>
      </c>
    </row>
    <row r="15183" spans="1:15">
      <c r="A15183" t="s">
        <v>16634</v>
      </c>
      <c r="B15183" t="s">
        <v>23518</v>
      </c>
      <c r="C15183" t="s">
        <v>16635</v>
      </c>
      <c r="D15183">
        <v>1</v>
      </c>
      <c r="E15183">
        <v>787</v>
      </c>
      <c r="F15183">
        <v>28</v>
      </c>
      <c r="G15183">
        <v>7393</v>
      </c>
      <c r="H15183">
        <v>0.95747465990382596</v>
      </c>
      <c r="I15183">
        <v>1</v>
      </c>
      <c r="J15183">
        <v>0.966855260484069</v>
      </c>
      <c r="K15183" t="s">
        <v>26702</v>
      </c>
      <c r="L15183">
        <v>1</v>
      </c>
      <c r="M15183" t="s">
        <v>5133</v>
      </c>
      <c r="N15183">
        <v>3.5714285714285698E-2</v>
      </c>
      <c r="O15183">
        <v>1.27064803049555E-3</v>
      </c>
    </row>
    <row r="15184" spans="1:15">
      <c r="A15184" t="s">
        <v>16634</v>
      </c>
      <c r="B15184" t="s">
        <v>23513</v>
      </c>
      <c r="C15184" t="s">
        <v>16635</v>
      </c>
      <c r="D15184">
        <v>3</v>
      </c>
      <c r="E15184">
        <v>535</v>
      </c>
      <c r="F15184">
        <v>37</v>
      </c>
      <c r="G15184">
        <v>8124</v>
      </c>
      <c r="H15184">
        <v>0.44388995475456999</v>
      </c>
      <c r="I15184">
        <v>0.99999999999997702</v>
      </c>
      <c r="J15184">
        <v>0.95041217501583097</v>
      </c>
      <c r="K15184" t="s">
        <v>33030</v>
      </c>
      <c r="L15184">
        <v>3</v>
      </c>
      <c r="M15184" t="s">
        <v>5133</v>
      </c>
      <c r="N15184">
        <v>8.1081081081081099E-2</v>
      </c>
      <c r="O15184">
        <v>5.60747663551402E-3</v>
      </c>
    </row>
    <row r="15185" spans="1:15">
      <c r="A15185" t="s">
        <v>16636</v>
      </c>
      <c r="B15185" t="s">
        <v>23518</v>
      </c>
      <c r="C15185" t="s">
        <v>16637</v>
      </c>
      <c r="D15185">
        <v>1</v>
      </c>
      <c r="E15185">
        <v>787</v>
      </c>
      <c r="F15185">
        <v>1</v>
      </c>
      <c r="G15185">
        <v>7393</v>
      </c>
      <c r="H15185">
        <v>0.106452049235764</v>
      </c>
      <c r="I15185">
        <v>0.63266972740240601</v>
      </c>
      <c r="J15185">
        <v>0.61170005408803896</v>
      </c>
      <c r="K15185" t="s">
        <v>23612</v>
      </c>
      <c r="L15185">
        <v>1</v>
      </c>
      <c r="M15185" t="s">
        <v>5133</v>
      </c>
      <c r="N15185">
        <v>1</v>
      </c>
      <c r="O15185">
        <v>1.27064803049555E-3</v>
      </c>
    </row>
    <row r="15186" spans="1:15">
      <c r="A15186" t="s">
        <v>16638</v>
      </c>
      <c r="B15186" t="s">
        <v>23518</v>
      </c>
      <c r="C15186" t="s">
        <v>16639</v>
      </c>
      <c r="D15186">
        <v>4</v>
      </c>
      <c r="E15186">
        <v>787</v>
      </c>
      <c r="F15186">
        <v>37</v>
      </c>
      <c r="G15186">
        <v>7393</v>
      </c>
      <c r="H15186">
        <v>0.56543245910703999</v>
      </c>
      <c r="I15186">
        <v>1</v>
      </c>
      <c r="J15186">
        <v>0.966855260484069</v>
      </c>
      <c r="K15186" t="s">
        <v>33031</v>
      </c>
      <c r="L15186">
        <v>4</v>
      </c>
      <c r="M15186" t="s">
        <v>2729</v>
      </c>
      <c r="N15186">
        <v>0.108108108108108</v>
      </c>
      <c r="O15186">
        <v>5.0825921219822103E-3</v>
      </c>
    </row>
    <row r="15187" spans="1:15">
      <c r="A15187" t="s">
        <v>16638</v>
      </c>
      <c r="B15187" t="s">
        <v>23511</v>
      </c>
      <c r="C15187" t="s">
        <v>16639</v>
      </c>
      <c r="D15187">
        <v>37</v>
      </c>
      <c r="E15187">
        <v>6152</v>
      </c>
      <c r="F15187">
        <v>42</v>
      </c>
      <c r="G15187">
        <v>7804</v>
      </c>
      <c r="H15187">
        <v>9.4146467235004694E-2</v>
      </c>
      <c r="I15187">
        <v>0.41240615057548502</v>
      </c>
      <c r="J15187">
        <v>0.35447681638836998</v>
      </c>
      <c r="K15187" t="s">
        <v>33032</v>
      </c>
      <c r="L15187">
        <v>37</v>
      </c>
      <c r="M15187" t="s">
        <v>2729</v>
      </c>
      <c r="N15187">
        <v>0.88095238095238104</v>
      </c>
      <c r="O15187">
        <v>6.0143042912873899E-3</v>
      </c>
    </row>
    <row r="15188" spans="1:15">
      <c r="A15188" t="s">
        <v>16640</v>
      </c>
      <c r="B15188" t="s">
        <v>23511</v>
      </c>
      <c r="C15188" t="s">
        <v>16641</v>
      </c>
      <c r="D15188">
        <v>3</v>
      </c>
      <c r="E15188">
        <v>6152</v>
      </c>
      <c r="F15188">
        <v>3</v>
      </c>
      <c r="G15188">
        <v>7804</v>
      </c>
      <c r="H15188">
        <v>0.489837867770546</v>
      </c>
      <c r="I15188">
        <v>0.96083957126938102</v>
      </c>
      <c r="J15188">
        <v>0.82587360011061495</v>
      </c>
      <c r="K15188" t="s">
        <v>33033</v>
      </c>
      <c r="L15188">
        <v>3</v>
      </c>
      <c r="M15188" t="s">
        <v>2729</v>
      </c>
      <c r="N15188">
        <v>1</v>
      </c>
      <c r="O15188">
        <v>4.8764629388816603E-4</v>
      </c>
    </row>
    <row r="15189" spans="1:15">
      <c r="A15189" t="s">
        <v>16642</v>
      </c>
      <c r="B15189" t="s">
        <v>23511</v>
      </c>
      <c r="C15189" t="s">
        <v>16643</v>
      </c>
      <c r="D15189">
        <v>7</v>
      </c>
      <c r="E15189">
        <v>6152</v>
      </c>
      <c r="F15189">
        <v>10</v>
      </c>
      <c r="G15189">
        <v>7804</v>
      </c>
      <c r="H15189">
        <v>0.85778567182431398</v>
      </c>
      <c r="I15189">
        <v>1</v>
      </c>
      <c r="J15189">
        <v>0.85953329234717102</v>
      </c>
      <c r="K15189" t="s">
        <v>33034</v>
      </c>
      <c r="L15189">
        <v>7</v>
      </c>
      <c r="M15189" t="s">
        <v>2729</v>
      </c>
      <c r="N15189">
        <v>0.7</v>
      </c>
      <c r="O15189">
        <v>1.13784135240572E-3</v>
      </c>
    </row>
    <row r="15190" spans="1:15">
      <c r="A15190" t="s">
        <v>16642</v>
      </c>
      <c r="B15190" t="s">
        <v>23518</v>
      </c>
      <c r="C15190" t="s">
        <v>16643</v>
      </c>
      <c r="D15190">
        <v>3</v>
      </c>
      <c r="E15190">
        <v>787</v>
      </c>
      <c r="F15190">
        <v>10</v>
      </c>
      <c r="G15190">
        <v>7393</v>
      </c>
      <c r="H15190">
        <v>8.1602785751505494E-2</v>
      </c>
      <c r="I15190">
        <v>0.63266972740240601</v>
      </c>
      <c r="J15190">
        <v>0.61170005408803896</v>
      </c>
      <c r="K15190" t="s">
        <v>33035</v>
      </c>
      <c r="L15190">
        <v>3</v>
      </c>
      <c r="M15190" t="s">
        <v>2729</v>
      </c>
      <c r="N15190">
        <v>0.3</v>
      </c>
      <c r="O15190">
        <v>3.8119440914866601E-3</v>
      </c>
    </row>
    <row r="15191" spans="1:15">
      <c r="A15191" t="s">
        <v>16644</v>
      </c>
      <c r="B15191" t="s">
        <v>23518</v>
      </c>
      <c r="C15191" t="s">
        <v>16645</v>
      </c>
      <c r="D15191">
        <v>3</v>
      </c>
      <c r="E15191">
        <v>787</v>
      </c>
      <c r="F15191">
        <v>7</v>
      </c>
      <c r="G15191">
        <v>7393</v>
      </c>
      <c r="H15191">
        <v>3.0290596186512898E-2</v>
      </c>
      <c r="I15191">
        <v>0.44363642296891398</v>
      </c>
      <c r="J15191">
        <v>0.42893220928983</v>
      </c>
      <c r="K15191" t="s">
        <v>33035</v>
      </c>
      <c r="L15191">
        <v>3</v>
      </c>
      <c r="M15191" t="s">
        <v>2729</v>
      </c>
      <c r="N15191">
        <v>0.42857142857142899</v>
      </c>
      <c r="O15191">
        <v>3.8119440914866601E-3</v>
      </c>
    </row>
    <row r="15192" spans="1:15">
      <c r="A15192" t="s">
        <v>16644</v>
      </c>
      <c r="B15192" t="s">
        <v>23511</v>
      </c>
      <c r="C15192" t="s">
        <v>16645</v>
      </c>
      <c r="D15192">
        <v>4</v>
      </c>
      <c r="E15192">
        <v>6152</v>
      </c>
      <c r="F15192">
        <v>7</v>
      </c>
      <c r="G15192">
        <v>7804</v>
      </c>
      <c r="H15192">
        <v>0.95957928989840302</v>
      </c>
      <c r="I15192">
        <v>1</v>
      </c>
      <c r="J15192">
        <v>0.85953329234717102</v>
      </c>
      <c r="K15192" t="s">
        <v>33036</v>
      </c>
      <c r="L15192">
        <v>4</v>
      </c>
      <c r="M15192" t="s">
        <v>2729</v>
      </c>
      <c r="N15192">
        <v>0.57142857142857095</v>
      </c>
      <c r="O15192">
        <v>6.5019505851755496E-4</v>
      </c>
    </row>
    <row r="15193" spans="1:15">
      <c r="A15193" t="s">
        <v>16646</v>
      </c>
      <c r="B15193" t="s">
        <v>23511</v>
      </c>
      <c r="C15193" t="s">
        <v>16647</v>
      </c>
      <c r="D15193">
        <v>57</v>
      </c>
      <c r="E15193">
        <v>6152</v>
      </c>
      <c r="F15193">
        <v>73</v>
      </c>
      <c r="G15193">
        <v>7804</v>
      </c>
      <c r="H15193">
        <v>0.62771162549146298</v>
      </c>
      <c r="I15193">
        <v>0.968912233598893</v>
      </c>
      <c r="J15193">
        <v>0.832812322140707</v>
      </c>
      <c r="K15193" t="s">
        <v>30343</v>
      </c>
      <c r="L15193">
        <v>57</v>
      </c>
      <c r="M15193" t="s">
        <v>5133</v>
      </c>
      <c r="N15193">
        <v>0.78082191780821897</v>
      </c>
      <c r="O15193">
        <v>9.2652795838751596E-3</v>
      </c>
    </row>
    <row r="15194" spans="1:15">
      <c r="A15194" t="s">
        <v>16646</v>
      </c>
      <c r="B15194" t="s">
        <v>23513</v>
      </c>
      <c r="C15194" t="s">
        <v>16647</v>
      </c>
      <c r="D15194">
        <v>5</v>
      </c>
      <c r="E15194">
        <v>535</v>
      </c>
      <c r="F15194">
        <v>72</v>
      </c>
      <c r="G15194">
        <v>8124</v>
      </c>
      <c r="H15194">
        <v>0.51826318275958005</v>
      </c>
      <c r="I15194">
        <v>0.99999999999997702</v>
      </c>
      <c r="J15194">
        <v>0.95041217501583097</v>
      </c>
      <c r="K15194" t="s">
        <v>30344</v>
      </c>
      <c r="L15194">
        <v>5</v>
      </c>
      <c r="M15194" t="s">
        <v>5133</v>
      </c>
      <c r="N15194">
        <v>6.9444444444444406E-2</v>
      </c>
      <c r="O15194">
        <v>9.3457943925233603E-3</v>
      </c>
    </row>
    <row r="15195" spans="1:15">
      <c r="A15195" t="s">
        <v>16646</v>
      </c>
      <c r="B15195" t="s">
        <v>23518</v>
      </c>
      <c r="C15195" t="s">
        <v>16647</v>
      </c>
      <c r="D15195">
        <v>6</v>
      </c>
      <c r="E15195">
        <v>787</v>
      </c>
      <c r="F15195">
        <v>62</v>
      </c>
      <c r="G15195">
        <v>7393</v>
      </c>
      <c r="H15195">
        <v>0.65912839202387097</v>
      </c>
      <c r="I15195">
        <v>1</v>
      </c>
      <c r="J15195">
        <v>0.966855260484069</v>
      </c>
      <c r="K15195" t="s">
        <v>30342</v>
      </c>
      <c r="L15195">
        <v>6</v>
      </c>
      <c r="M15195" t="s">
        <v>5133</v>
      </c>
      <c r="N15195">
        <v>9.6774193548387094E-2</v>
      </c>
      <c r="O15195">
        <v>7.6238881829733202E-3</v>
      </c>
    </row>
    <row r="15196" spans="1:15">
      <c r="A15196" t="s">
        <v>16648</v>
      </c>
      <c r="B15196" t="s">
        <v>23518</v>
      </c>
      <c r="C15196" t="s">
        <v>16649</v>
      </c>
      <c r="D15196">
        <v>1</v>
      </c>
      <c r="E15196">
        <v>787</v>
      </c>
      <c r="F15196">
        <v>1</v>
      </c>
      <c r="G15196">
        <v>7393</v>
      </c>
      <c r="H15196">
        <v>0.106452049235764</v>
      </c>
      <c r="I15196">
        <v>0.63266972740240601</v>
      </c>
      <c r="J15196">
        <v>0.61170005408803896</v>
      </c>
      <c r="K15196" t="s">
        <v>23877</v>
      </c>
      <c r="L15196">
        <v>1</v>
      </c>
      <c r="M15196" t="s">
        <v>5133</v>
      </c>
      <c r="N15196">
        <v>1</v>
      </c>
      <c r="O15196">
        <v>1.27064803049555E-3</v>
      </c>
    </row>
    <row r="15197" spans="1:15">
      <c r="A15197" t="s">
        <v>16650</v>
      </c>
      <c r="B15197" t="s">
        <v>23511</v>
      </c>
      <c r="C15197" t="s">
        <v>16651</v>
      </c>
      <c r="D15197">
        <v>11</v>
      </c>
      <c r="E15197">
        <v>6152</v>
      </c>
      <c r="F15197">
        <v>11</v>
      </c>
      <c r="G15197">
        <v>7804</v>
      </c>
      <c r="H15197">
        <v>7.29234120922964E-2</v>
      </c>
      <c r="I15197">
        <v>0.34901846963959998</v>
      </c>
      <c r="J15197">
        <v>0.29999299429929699</v>
      </c>
      <c r="K15197" t="s">
        <v>24412</v>
      </c>
      <c r="L15197">
        <v>11</v>
      </c>
      <c r="M15197" t="s">
        <v>5133</v>
      </c>
      <c r="N15197">
        <v>1</v>
      </c>
      <c r="O15197">
        <v>1.78803641092328E-3</v>
      </c>
    </row>
    <row r="15198" spans="1:15">
      <c r="A15198" t="s">
        <v>16652</v>
      </c>
      <c r="B15198" t="s">
        <v>23511</v>
      </c>
      <c r="C15198" t="s">
        <v>16653</v>
      </c>
      <c r="D15198">
        <v>11</v>
      </c>
      <c r="E15198">
        <v>6152</v>
      </c>
      <c r="F15198">
        <v>11</v>
      </c>
      <c r="G15198">
        <v>7804</v>
      </c>
      <c r="H15198">
        <v>7.29234120922964E-2</v>
      </c>
      <c r="I15198">
        <v>0.34901846963959998</v>
      </c>
      <c r="J15198">
        <v>0.29999299429929699</v>
      </c>
      <c r="K15198" t="s">
        <v>24412</v>
      </c>
      <c r="L15198">
        <v>11</v>
      </c>
      <c r="M15198" t="s">
        <v>5133</v>
      </c>
      <c r="N15198">
        <v>1</v>
      </c>
      <c r="O15198">
        <v>1.78803641092328E-3</v>
      </c>
    </row>
    <row r="15199" spans="1:15">
      <c r="A15199" t="s">
        <v>16654</v>
      </c>
      <c r="B15199" t="s">
        <v>23511</v>
      </c>
      <c r="C15199" t="s">
        <v>16655</v>
      </c>
      <c r="D15199">
        <v>44</v>
      </c>
      <c r="E15199">
        <v>6152</v>
      </c>
      <c r="F15199">
        <v>45</v>
      </c>
      <c r="G15199">
        <v>7804</v>
      </c>
      <c r="H15199">
        <v>2.8590104327290102E-4</v>
      </c>
      <c r="I15199">
        <v>4.7147332847934896E-3</v>
      </c>
      <c r="J15199">
        <v>4.05247022281734E-3</v>
      </c>
      <c r="K15199" t="s">
        <v>33037</v>
      </c>
      <c r="L15199">
        <v>44</v>
      </c>
      <c r="M15199" t="s">
        <v>5133</v>
      </c>
      <c r="N15199">
        <v>0.97777777777777797</v>
      </c>
      <c r="O15199">
        <v>7.1521456436931096E-3</v>
      </c>
    </row>
    <row r="15200" spans="1:15">
      <c r="A15200" t="s">
        <v>16656</v>
      </c>
      <c r="B15200" t="s">
        <v>23511</v>
      </c>
      <c r="C15200" t="s">
        <v>16657</v>
      </c>
      <c r="D15200">
        <v>44</v>
      </c>
      <c r="E15200">
        <v>6152</v>
      </c>
      <c r="F15200">
        <v>45</v>
      </c>
      <c r="G15200">
        <v>7804</v>
      </c>
      <c r="H15200">
        <v>2.8590104327290102E-4</v>
      </c>
      <c r="I15200">
        <v>4.7147332847934896E-3</v>
      </c>
      <c r="J15200">
        <v>4.05247022281734E-3</v>
      </c>
      <c r="K15200" t="s">
        <v>33037</v>
      </c>
      <c r="L15200">
        <v>44</v>
      </c>
      <c r="M15200" t="s">
        <v>5133</v>
      </c>
      <c r="N15200">
        <v>0.97777777777777797</v>
      </c>
      <c r="O15200">
        <v>7.1521456436931096E-3</v>
      </c>
    </row>
    <row r="15201" spans="1:15">
      <c r="A15201" t="s">
        <v>16658</v>
      </c>
      <c r="B15201" t="s">
        <v>23511</v>
      </c>
      <c r="C15201" t="s">
        <v>16659</v>
      </c>
      <c r="D15201">
        <v>40</v>
      </c>
      <c r="E15201">
        <v>6152</v>
      </c>
      <c r="F15201">
        <v>41</v>
      </c>
      <c r="G15201">
        <v>7804</v>
      </c>
      <c r="H15201">
        <v>6.8311113832106405E-4</v>
      </c>
      <c r="I15201">
        <v>9.6494691837687996E-3</v>
      </c>
      <c r="J15201">
        <v>8.2940400169273596E-3</v>
      </c>
      <c r="K15201" t="s">
        <v>33038</v>
      </c>
      <c r="L15201">
        <v>40</v>
      </c>
      <c r="M15201" t="s">
        <v>5133</v>
      </c>
      <c r="N15201">
        <v>0.97560975609756095</v>
      </c>
      <c r="O15201">
        <v>6.5019505851755498E-3</v>
      </c>
    </row>
    <row r="15202" spans="1:15">
      <c r="A15202" t="s">
        <v>16660</v>
      </c>
      <c r="B15202" t="s">
        <v>23511</v>
      </c>
      <c r="C15202" t="s">
        <v>16661</v>
      </c>
      <c r="D15202">
        <v>12</v>
      </c>
      <c r="E15202">
        <v>6152</v>
      </c>
      <c r="F15202">
        <v>12</v>
      </c>
      <c r="G15202">
        <v>7804</v>
      </c>
      <c r="H15202">
        <v>5.7464734204900801E-2</v>
      </c>
      <c r="I15202">
        <v>0.29901707624061702</v>
      </c>
      <c r="J15202">
        <v>0.25701513200912302</v>
      </c>
      <c r="K15202" t="s">
        <v>33039</v>
      </c>
      <c r="L15202">
        <v>12</v>
      </c>
      <c r="M15202" t="s">
        <v>5133</v>
      </c>
      <c r="N15202">
        <v>1</v>
      </c>
      <c r="O15202">
        <v>1.95058517555267E-3</v>
      </c>
    </row>
    <row r="15203" spans="1:15">
      <c r="A15203" t="s">
        <v>16662</v>
      </c>
      <c r="B15203" t="s">
        <v>23513</v>
      </c>
      <c r="C15203" t="s">
        <v>16663</v>
      </c>
      <c r="D15203">
        <v>7</v>
      </c>
      <c r="E15203">
        <v>535</v>
      </c>
      <c r="F15203">
        <v>117</v>
      </c>
      <c r="G15203">
        <v>8124</v>
      </c>
      <c r="H15203">
        <v>0.65851789255381599</v>
      </c>
      <c r="I15203">
        <v>0.99999999999997702</v>
      </c>
      <c r="J15203">
        <v>0.95041217501583097</v>
      </c>
      <c r="K15203" t="s">
        <v>24108</v>
      </c>
      <c r="L15203">
        <v>7</v>
      </c>
      <c r="M15203" t="s">
        <v>5133</v>
      </c>
      <c r="N15203">
        <v>5.9829059829059797E-2</v>
      </c>
      <c r="O15203">
        <v>1.3084112149532701E-2</v>
      </c>
    </row>
    <row r="15204" spans="1:15">
      <c r="A15204" t="s">
        <v>16662</v>
      </c>
      <c r="B15204" t="s">
        <v>23518</v>
      </c>
      <c r="C15204" t="s">
        <v>16663</v>
      </c>
      <c r="D15204">
        <v>3</v>
      </c>
      <c r="E15204">
        <v>787</v>
      </c>
      <c r="F15204">
        <v>136</v>
      </c>
      <c r="G15204">
        <v>7393</v>
      </c>
      <c r="H15204">
        <v>0.99997035148295199</v>
      </c>
      <c r="I15204">
        <v>1</v>
      </c>
      <c r="J15204">
        <v>0.966855260484069</v>
      </c>
      <c r="K15204" t="s">
        <v>24109</v>
      </c>
      <c r="L15204">
        <v>3</v>
      </c>
      <c r="M15204" t="s">
        <v>5133</v>
      </c>
      <c r="N15204">
        <v>2.2058823529411801E-2</v>
      </c>
      <c r="O15204">
        <v>3.8119440914866601E-3</v>
      </c>
    </row>
    <row r="15205" spans="1:15">
      <c r="A15205" t="s">
        <v>16662</v>
      </c>
      <c r="B15205" t="s">
        <v>23511</v>
      </c>
      <c r="C15205" t="s">
        <v>16663</v>
      </c>
      <c r="D15205">
        <v>128</v>
      </c>
      <c r="E15205">
        <v>6152</v>
      </c>
      <c r="F15205">
        <v>143</v>
      </c>
      <c r="G15205">
        <v>7804</v>
      </c>
      <c r="H15205">
        <v>5.4505265459678495E-4</v>
      </c>
      <c r="I15205">
        <v>8.0644369771680092E-3</v>
      </c>
      <c r="J15205">
        <v>6.9316520659114802E-3</v>
      </c>
      <c r="K15205" t="s">
        <v>33040</v>
      </c>
      <c r="L15205">
        <v>128</v>
      </c>
      <c r="M15205" t="s">
        <v>5133</v>
      </c>
      <c r="N15205">
        <v>0.89510489510489499</v>
      </c>
      <c r="O15205">
        <v>2.08062418725618E-2</v>
      </c>
    </row>
    <row r="15206" spans="1:15">
      <c r="A15206" t="s">
        <v>16664</v>
      </c>
      <c r="B15206" t="s">
        <v>23511</v>
      </c>
      <c r="C15206" t="s">
        <v>16665</v>
      </c>
      <c r="D15206">
        <v>33</v>
      </c>
      <c r="E15206">
        <v>6152</v>
      </c>
      <c r="F15206">
        <v>35</v>
      </c>
      <c r="G15206">
        <v>7804</v>
      </c>
      <c r="H15206">
        <v>1.27741107377789E-2</v>
      </c>
      <c r="I15206">
        <v>0.10117547885232001</v>
      </c>
      <c r="J15206">
        <v>8.6963692442735996E-2</v>
      </c>
      <c r="K15206" t="s">
        <v>33041</v>
      </c>
      <c r="L15206">
        <v>33</v>
      </c>
      <c r="M15206" t="s">
        <v>5133</v>
      </c>
      <c r="N15206">
        <v>0.94285714285714295</v>
      </c>
      <c r="O15206">
        <v>5.36410923276983E-3</v>
      </c>
    </row>
    <row r="15207" spans="1:15">
      <c r="A15207" t="s">
        <v>16664</v>
      </c>
      <c r="B15207" t="s">
        <v>23518</v>
      </c>
      <c r="C15207" t="s">
        <v>16665</v>
      </c>
      <c r="D15207">
        <v>1</v>
      </c>
      <c r="E15207">
        <v>787</v>
      </c>
      <c r="F15207">
        <v>35</v>
      </c>
      <c r="G15207">
        <v>7393</v>
      </c>
      <c r="H15207">
        <v>0.98072708635627703</v>
      </c>
      <c r="I15207">
        <v>1</v>
      </c>
      <c r="J15207">
        <v>0.966855260484069</v>
      </c>
      <c r="K15207" t="s">
        <v>25173</v>
      </c>
      <c r="L15207">
        <v>1</v>
      </c>
      <c r="M15207" t="s">
        <v>5133</v>
      </c>
      <c r="N15207">
        <v>2.8571428571428598E-2</v>
      </c>
      <c r="O15207">
        <v>1.27064803049555E-3</v>
      </c>
    </row>
    <row r="15208" spans="1:15">
      <c r="A15208" t="s">
        <v>16666</v>
      </c>
      <c r="B15208" t="s">
        <v>23511</v>
      </c>
      <c r="C15208" t="s">
        <v>16667</v>
      </c>
      <c r="D15208">
        <v>12</v>
      </c>
      <c r="E15208">
        <v>6152</v>
      </c>
      <c r="F15208">
        <v>12</v>
      </c>
      <c r="G15208">
        <v>7804</v>
      </c>
      <c r="H15208">
        <v>5.7464734204900801E-2</v>
      </c>
      <c r="I15208">
        <v>0.29901707624061702</v>
      </c>
      <c r="J15208">
        <v>0.25701513200912302</v>
      </c>
      <c r="K15208" t="s">
        <v>33042</v>
      </c>
      <c r="L15208">
        <v>12</v>
      </c>
      <c r="M15208" t="s">
        <v>5133</v>
      </c>
      <c r="N15208">
        <v>1</v>
      </c>
      <c r="O15208">
        <v>1.95058517555267E-3</v>
      </c>
    </row>
    <row r="15209" spans="1:15">
      <c r="A15209" t="s">
        <v>16668</v>
      </c>
      <c r="B15209" t="s">
        <v>23511</v>
      </c>
      <c r="C15209" t="s">
        <v>16669</v>
      </c>
      <c r="D15209">
        <v>1</v>
      </c>
      <c r="E15209">
        <v>6152</v>
      </c>
      <c r="F15209">
        <v>1</v>
      </c>
      <c r="G15209">
        <v>7804</v>
      </c>
      <c r="H15209">
        <v>0.788313685289595</v>
      </c>
      <c r="I15209">
        <v>0.968912233598893</v>
      </c>
      <c r="J15209">
        <v>0.832812322140707</v>
      </c>
      <c r="K15209" t="s">
        <v>33043</v>
      </c>
      <c r="L15209">
        <v>1</v>
      </c>
      <c r="M15209" t="s">
        <v>5133</v>
      </c>
      <c r="N15209">
        <v>1</v>
      </c>
      <c r="O15209">
        <v>1.6254876462938901E-4</v>
      </c>
    </row>
    <row r="15210" spans="1:15">
      <c r="A15210" t="s">
        <v>16670</v>
      </c>
      <c r="B15210" t="s">
        <v>23511</v>
      </c>
      <c r="C15210" t="s">
        <v>16671</v>
      </c>
      <c r="D15210">
        <v>28</v>
      </c>
      <c r="E15210">
        <v>6152</v>
      </c>
      <c r="F15210">
        <v>28</v>
      </c>
      <c r="G15210">
        <v>7804</v>
      </c>
      <c r="H15210">
        <v>1.2644742795388201E-3</v>
      </c>
      <c r="I15210">
        <v>1.60836554031779E-2</v>
      </c>
      <c r="J15210">
        <v>1.38244372816708E-2</v>
      </c>
      <c r="K15210" t="s">
        <v>32295</v>
      </c>
      <c r="L15210">
        <v>28</v>
      </c>
      <c r="M15210" t="s">
        <v>5133</v>
      </c>
      <c r="N15210">
        <v>1</v>
      </c>
      <c r="O15210">
        <v>4.5513654096228902E-3</v>
      </c>
    </row>
    <row r="15211" spans="1:15">
      <c r="A15211" t="s">
        <v>16672</v>
      </c>
      <c r="B15211" t="s">
        <v>23511</v>
      </c>
      <c r="C15211" t="s">
        <v>16673</v>
      </c>
      <c r="D15211">
        <v>11</v>
      </c>
      <c r="E15211">
        <v>6152</v>
      </c>
      <c r="F15211">
        <v>12</v>
      </c>
      <c r="G15211">
        <v>7804</v>
      </c>
      <c r="H15211">
        <v>0.24296886885364699</v>
      </c>
      <c r="I15211">
        <v>0.71382528017432401</v>
      </c>
      <c r="J15211">
        <v>0.61355659322887801</v>
      </c>
      <c r="K15211" t="s">
        <v>24412</v>
      </c>
      <c r="L15211">
        <v>11</v>
      </c>
      <c r="M15211" t="s">
        <v>5133</v>
      </c>
      <c r="N15211">
        <v>0.91666666666666696</v>
      </c>
      <c r="O15211">
        <v>1.78803641092328E-3</v>
      </c>
    </row>
    <row r="15212" spans="1:15">
      <c r="A15212" t="s">
        <v>16674</v>
      </c>
      <c r="B15212" t="s">
        <v>23513</v>
      </c>
      <c r="C15212" t="s">
        <v>16675</v>
      </c>
      <c r="D15212">
        <v>5</v>
      </c>
      <c r="E15212">
        <v>535</v>
      </c>
      <c r="F15212">
        <v>102</v>
      </c>
      <c r="G15212">
        <v>8124</v>
      </c>
      <c r="H15212">
        <v>0.81077475559642598</v>
      </c>
      <c r="I15212">
        <v>0.99999999999997702</v>
      </c>
      <c r="J15212">
        <v>0.95041217501583097</v>
      </c>
      <c r="K15212" t="s">
        <v>26695</v>
      </c>
      <c r="L15212">
        <v>5</v>
      </c>
      <c r="M15212" t="s">
        <v>5133</v>
      </c>
      <c r="N15212">
        <v>4.9019607843137303E-2</v>
      </c>
      <c r="O15212">
        <v>9.3457943925233603E-3</v>
      </c>
    </row>
    <row r="15213" spans="1:15">
      <c r="A15213" t="s">
        <v>16674</v>
      </c>
      <c r="B15213" t="s">
        <v>23518</v>
      </c>
      <c r="C15213" t="s">
        <v>16675</v>
      </c>
      <c r="D15213">
        <v>3</v>
      </c>
      <c r="E15213">
        <v>787</v>
      </c>
      <c r="F15213">
        <v>109</v>
      </c>
      <c r="G15213">
        <v>7393</v>
      </c>
      <c r="H15213">
        <v>0.99957141750140899</v>
      </c>
      <c r="I15213">
        <v>1</v>
      </c>
      <c r="J15213">
        <v>0.966855260484069</v>
      </c>
      <c r="K15213" t="s">
        <v>24109</v>
      </c>
      <c r="L15213">
        <v>3</v>
      </c>
      <c r="M15213" t="s">
        <v>5133</v>
      </c>
      <c r="N15213">
        <v>2.7522935779816501E-2</v>
      </c>
      <c r="O15213">
        <v>3.8119440914866601E-3</v>
      </c>
    </row>
    <row r="15214" spans="1:15">
      <c r="A15214" t="s">
        <v>16674</v>
      </c>
      <c r="B15214" t="s">
        <v>23511</v>
      </c>
      <c r="C15214" t="s">
        <v>16675</v>
      </c>
      <c r="D15214">
        <v>104</v>
      </c>
      <c r="E15214">
        <v>6152</v>
      </c>
      <c r="F15214">
        <v>116</v>
      </c>
      <c r="G15214">
        <v>7804</v>
      </c>
      <c r="H15214">
        <v>1.5779518444630099E-3</v>
      </c>
      <c r="I15214">
        <v>1.9322059587983002E-2</v>
      </c>
      <c r="J15214">
        <v>1.6607953492587299E-2</v>
      </c>
      <c r="K15214" t="s">
        <v>26697</v>
      </c>
      <c r="L15214">
        <v>104</v>
      </c>
      <c r="M15214" t="s">
        <v>5133</v>
      </c>
      <c r="N15214">
        <v>0.89655172413793105</v>
      </c>
      <c r="O15214">
        <v>1.69050715214564E-2</v>
      </c>
    </row>
    <row r="15215" spans="1:15">
      <c r="A15215" t="s">
        <v>16676</v>
      </c>
      <c r="B15215" t="s">
        <v>23513</v>
      </c>
      <c r="C15215" t="s">
        <v>16677</v>
      </c>
      <c r="D15215">
        <v>2</v>
      </c>
      <c r="E15215">
        <v>535</v>
      </c>
      <c r="F15215">
        <v>9</v>
      </c>
      <c r="G15215">
        <v>8124</v>
      </c>
      <c r="H15215">
        <v>0.114576498756382</v>
      </c>
      <c r="I15215">
        <v>0.64703075560747003</v>
      </c>
      <c r="J15215">
        <v>0.614945907739046</v>
      </c>
      <c r="K15215" t="s">
        <v>25029</v>
      </c>
      <c r="L15215">
        <v>2</v>
      </c>
      <c r="M15215" t="s">
        <v>5133</v>
      </c>
      <c r="N15215">
        <v>0.22222222222222199</v>
      </c>
      <c r="O15215">
        <v>3.7383177570093499E-3</v>
      </c>
    </row>
    <row r="15216" spans="1:15">
      <c r="A15216" t="s">
        <v>16676</v>
      </c>
      <c r="B15216" t="s">
        <v>23511</v>
      </c>
      <c r="C15216" t="s">
        <v>16677</v>
      </c>
      <c r="D15216">
        <v>7</v>
      </c>
      <c r="E15216">
        <v>6152</v>
      </c>
      <c r="F15216">
        <v>9</v>
      </c>
      <c r="G15216">
        <v>7804</v>
      </c>
      <c r="H15216">
        <v>0.70695686083507503</v>
      </c>
      <c r="I15216">
        <v>0.968912233598893</v>
      </c>
      <c r="J15216">
        <v>0.832812322140707</v>
      </c>
      <c r="K15216" t="s">
        <v>33044</v>
      </c>
      <c r="L15216">
        <v>7</v>
      </c>
      <c r="M15216" t="s">
        <v>5133</v>
      </c>
      <c r="N15216">
        <v>0.77777777777777801</v>
      </c>
      <c r="O15216">
        <v>1.13784135240572E-3</v>
      </c>
    </row>
    <row r="15217" spans="1:15">
      <c r="A15217" t="s">
        <v>16678</v>
      </c>
      <c r="B15217" t="s">
        <v>23511</v>
      </c>
      <c r="C15217" t="s">
        <v>16679</v>
      </c>
      <c r="D15217">
        <v>1</v>
      </c>
      <c r="E15217">
        <v>6152</v>
      </c>
      <c r="F15217">
        <v>2</v>
      </c>
      <c r="G15217">
        <v>7804</v>
      </c>
      <c r="H15217">
        <v>0.95521029019776005</v>
      </c>
      <c r="I15217">
        <v>1</v>
      </c>
      <c r="J15217">
        <v>0.85953329234717102</v>
      </c>
      <c r="K15217" t="s">
        <v>31574</v>
      </c>
      <c r="L15217">
        <v>1</v>
      </c>
      <c r="M15217" t="s">
        <v>5133</v>
      </c>
      <c r="N15217">
        <v>0.5</v>
      </c>
      <c r="O15217">
        <v>1.6254876462938901E-4</v>
      </c>
    </row>
    <row r="15218" spans="1:15">
      <c r="A15218" t="s">
        <v>16678</v>
      </c>
      <c r="B15218" t="s">
        <v>23518</v>
      </c>
      <c r="C15218" t="s">
        <v>16679</v>
      </c>
      <c r="D15218">
        <v>1</v>
      </c>
      <c r="E15218">
        <v>787</v>
      </c>
      <c r="F15218">
        <v>1</v>
      </c>
      <c r="G15218">
        <v>7393</v>
      </c>
      <c r="H15218">
        <v>0.106452049235764</v>
      </c>
      <c r="I15218">
        <v>0.63266972740240601</v>
      </c>
      <c r="J15218">
        <v>0.61170005408803896</v>
      </c>
      <c r="K15218" t="s">
        <v>25031</v>
      </c>
      <c r="L15218">
        <v>1</v>
      </c>
      <c r="M15218" t="s">
        <v>5133</v>
      </c>
      <c r="N15218">
        <v>1</v>
      </c>
      <c r="O15218">
        <v>1.27064803049555E-3</v>
      </c>
    </row>
    <row r="15219" spans="1:15">
      <c r="A15219" t="s">
        <v>16680</v>
      </c>
      <c r="B15219" t="s">
        <v>23513</v>
      </c>
      <c r="C15219" t="s">
        <v>16681</v>
      </c>
      <c r="D15219">
        <v>3</v>
      </c>
      <c r="E15219">
        <v>535</v>
      </c>
      <c r="F15219">
        <v>37</v>
      </c>
      <c r="G15219">
        <v>8124</v>
      </c>
      <c r="H15219">
        <v>0.44388995475456999</v>
      </c>
      <c r="I15219">
        <v>0.99999999999997702</v>
      </c>
      <c r="J15219">
        <v>0.95041217501583097</v>
      </c>
      <c r="K15219" t="s">
        <v>33030</v>
      </c>
      <c r="L15219">
        <v>3</v>
      </c>
      <c r="M15219" t="s">
        <v>5133</v>
      </c>
      <c r="N15219">
        <v>8.1081081081081099E-2</v>
      </c>
      <c r="O15219">
        <v>5.60747663551402E-3</v>
      </c>
    </row>
    <row r="15220" spans="1:15">
      <c r="A15220" t="s">
        <v>16680</v>
      </c>
      <c r="B15220" t="s">
        <v>23511</v>
      </c>
      <c r="C15220" t="s">
        <v>16681</v>
      </c>
      <c r="D15220">
        <v>29</v>
      </c>
      <c r="E15220">
        <v>6152</v>
      </c>
      <c r="F15220">
        <v>37</v>
      </c>
      <c r="G15220">
        <v>7804</v>
      </c>
      <c r="H15220">
        <v>0.61969383676604095</v>
      </c>
      <c r="I15220">
        <v>0.968912233598893</v>
      </c>
      <c r="J15220">
        <v>0.832812322140707</v>
      </c>
      <c r="K15220" t="s">
        <v>33029</v>
      </c>
      <c r="L15220">
        <v>29</v>
      </c>
      <c r="M15220" t="s">
        <v>5133</v>
      </c>
      <c r="N15220">
        <v>0.78378378378378399</v>
      </c>
      <c r="O15220">
        <v>4.7139141742522797E-3</v>
      </c>
    </row>
    <row r="15221" spans="1:15">
      <c r="A15221" t="s">
        <v>16680</v>
      </c>
      <c r="B15221" t="s">
        <v>23518</v>
      </c>
      <c r="C15221" t="s">
        <v>16681</v>
      </c>
      <c r="D15221">
        <v>1</v>
      </c>
      <c r="E15221">
        <v>787</v>
      </c>
      <c r="F15221">
        <v>28</v>
      </c>
      <c r="G15221">
        <v>7393</v>
      </c>
      <c r="H15221">
        <v>0.95747465990382596</v>
      </c>
      <c r="I15221">
        <v>1</v>
      </c>
      <c r="J15221">
        <v>0.966855260484069</v>
      </c>
      <c r="K15221" t="s">
        <v>26702</v>
      </c>
      <c r="L15221">
        <v>1</v>
      </c>
      <c r="M15221" t="s">
        <v>5133</v>
      </c>
      <c r="N15221">
        <v>3.5714285714285698E-2</v>
      </c>
      <c r="O15221">
        <v>1.27064803049555E-3</v>
      </c>
    </row>
    <row r="15222" spans="1:15">
      <c r="A15222" t="s">
        <v>16682</v>
      </c>
      <c r="B15222" t="s">
        <v>23511</v>
      </c>
      <c r="C15222" t="s">
        <v>16683</v>
      </c>
      <c r="D15222">
        <v>31</v>
      </c>
      <c r="E15222">
        <v>6152</v>
      </c>
      <c r="F15222">
        <v>32</v>
      </c>
      <c r="G15222">
        <v>7804</v>
      </c>
      <c r="H15222">
        <v>4.6865634017594499E-3</v>
      </c>
      <c r="I15222">
        <v>4.7080833357471201E-2</v>
      </c>
      <c r="J15222">
        <v>4.0467543702195803E-2</v>
      </c>
      <c r="K15222" t="s">
        <v>33045</v>
      </c>
      <c r="L15222">
        <v>31</v>
      </c>
      <c r="M15222" t="s">
        <v>5133</v>
      </c>
      <c r="N15222">
        <v>0.96875</v>
      </c>
      <c r="O15222">
        <v>5.0390117035110501E-3</v>
      </c>
    </row>
    <row r="15223" spans="1:15">
      <c r="A15223" t="s">
        <v>16684</v>
      </c>
      <c r="B15223" t="s">
        <v>23511</v>
      </c>
      <c r="C15223" t="s">
        <v>16685</v>
      </c>
      <c r="D15223">
        <v>99</v>
      </c>
      <c r="E15223">
        <v>6152</v>
      </c>
      <c r="F15223">
        <v>109</v>
      </c>
      <c r="G15223">
        <v>7804</v>
      </c>
      <c r="H15223">
        <v>6.5910841332397102E-4</v>
      </c>
      <c r="I15223">
        <v>9.4178843674520996E-3</v>
      </c>
      <c r="J15223">
        <v>8.0949851573010496E-3</v>
      </c>
      <c r="K15223" t="s">
        <v>26636</v>
      </c>
      <c r="L15223">
        <v>99</v>
      </c>
      <c r="M15223" t="s">
        <v>5133</v>
      </c>
      <c r="N15223">
        <v>0.90825688073394495</v>
      </c>
      <c r="O15223">
        <v>1.6092327698309501E-2</v>
      </c>
    </row>
    <row r="15224" spans="1:15">
      <c r="A15224" t="s">
        <v>16684</v>
      </c>
      <c r="B15224" t="s">
        <v>23518</v>
      </c>
      <c r="C15224" t="s">
        <v>16685</v>
      </c>
      <c r="D15224">
        <v>4</v>
      </c>
      <c r="E15224">
        <v>787</v>
      </c>
      <c r="F15224">
        <v>96</v>
      </c>
      <c r="G15224">
        <v>7393</v>
      </c>
      <c r="H15224">
        <v>0.993775352546024</v>
      </c>
      <c r="I15224">
        <v>1</v>
      </c>
      <c r="J15224">
        <v>0.966855260484069</v>
      </c>
      <c r="K15224" t="s">
        <v>26637</v>
      </c>
      <c r="L15224">
        <v>4</v>
      </c>
      <c r="M15224" t="s">
        <v>5133</v>
      </c>
      <c r="N15224">
        <v>4.1666666666666699E-2</v>
      </c>
      <c r="O15224">
        <v>5.0825921219822103E-3</v>
      </c>
    </row>
    <row r="15225" spans="1:15">
      <c r="A15225" t="s">
        <v>16684</v>
      </c>
      <c r="B15225" t="s">
        <v>23513</v>
      </c>
      <c r="C15225" t="s">
        <v>16685</v>
      </c>
      <c r="D15225">
        <v>1</v>
      </c>
      <c r="E15225">
        <v>535</v>
      </c>
      <c r="F15225">
        <v>113</v>
      </c>
      <c r="G15225">
        <v>8124</v>
      </c>
      <c r="H15225">
        <v>0.99957068525454096</v>
      </c>
      <c r="I15225">
        <v>0.99999999999997702</v>
      </c>
      <c r="J15225">
        <v>0.95041217501583097</v>
      </c>
      <c r="K15225" t="s">
        <v>26632</v>
      </c>
      <c r="L15225">
        <v>1</v>
      </c>
      <c r="M15225" t="s">
        <v>5133</v>
      </c>
      <c r="N15225">
        <v>8.8495575221238902E-3</v>
      </c>
      <c r="O15225">
        <v>1.8691588785046699E-3</v>
      </c>
    </row>
    <row r="15226" spans="1:15">
      <c r="A15226" t="s">
        <v>16686</v>
      </c>
      <c r="B15226" t="s">
        <v>23513</v>
      </c>
      <c r="C15226" t="s">
        <v>16687</v>
      </c>
      <c r="D15226">
        <v>2</v>
      </c>
      <c r="E15226">
        <v>535</v>
      </c>
      <c r="F15226">
        <v>9</v>
      </c>
      <c r="G15226">
        <v>8124</v>
      </c>
      <c r="H15226">
        <v>0.114576498756382</v>
      </c>
      <c r="I15226">
        <v>0.64703075560747003</v>
      </c>
      <c r="J15226">
        <v>0.614945907739046</v>
      </c>
      <c r="K15226" t="s">
        <v>25029</v>
      </c>
      <c r="L15226">
        <v>2</v>
      </c>
      <c r="M15226" t="s">
        <v>5133</v>
      </c>
      <c r="N15226">
        <v>0.22222222222222199</v>
      </c>
      <c r="O15226">
        <v>3.7383177570093499E-3</v>
      </c>
    </row>
    <row r="15227" spans="1:15">
      <c r="A15227" t="s">
        <v>16686</v>
      </c>
      <c r="B15227" t="s">
        <v>23511</v>
      </c>
      <c r="C15227" t="s">
        <v>16687</v>
      </c>
      <c r="D15227">
        <v>7</v>
      </c>
      <c r="E15227">
        <v>6152</v>
      </c>
      <c r="F15227">
        <v>9</v>
      </c>
      <c r="G15227">
        <v>7804</v>
      </c>
      <c r="H15227">
        <v>0.70695686083507503</v>
      </c>
      <c r="I15227">
        <v>0.968912233598893</v>
      </c>
      <c r="J15227">
        <v>0.832812322140707</v>
      </c>
      <c r="K15227" t="s">
        <v>33044</v>
      </c>
      <c r="L15227">
        <v>7</v>
      </c>
      <c r="M15227" t="s">
        <v>5133</v>
      </c>
      <c r="N15227">
        <v>0.77777777777777801</v>
      </c>
      <c r="O15227">
        <v>1.13784135240572E-3</v>
      </c>
    </row>
    <row r="15228" spans="1:15">
      <c r="A15228" t="s">
        <v>16688</v>
      </c>
      <c r="B15228" t="s">
        <v>23513</v>
      </c>
      <c r="C15228" t="s">
        <v>16689</v>
      </c>
      <c r="D15228">
        <v>2</v>
      </c>
      <c r="E15228">
        <v>535</v>
      </c>
      <c r="F15228">
        <v>9</v>
      </c>
      <c r="G15228">
        <v>8124</v>
      </c>
      <c r="H15228">
        <v>0.114576498756382</v>
      </c>
      <c r="I15228">
        <v>0.64703075560747003</v>
      </c>
      <c r="J15228">
        <v>0.614945907739046</v>
      </c>
      <c r="K15228" t="s">
        <v>25029</v>
      </c>
      <c r="L15228">
        <v>2</v>
      </c>
      <c r="M15228" t="s">
        <v>5133</v>
      </c>
      <c r="N15228">
        <v>0.22222222222222199</v>
      </c>
      <c r="O15228">
        <v>3.7383177570093499E-3</v>
      </c>
    </row>
    <row r="15229" spans="1:15">
      <c r="A15229" t="s">
        <v>16688</v>
      </c>
      <c r="B15229" t="s">
        <v>23511</v>
      </c>
      <c r="C15229" t="s">
        <v>16689</v>
      </c>
      <c r="D15229">
        <v>7</v>
      </c>
      <c r="E15229">
        <v>6152</v>
      </c>
      <c r="F15229">
        <v>9</v>
      </c>
      <c r="G15229">
        <v>7804</v>
      </c>
      <c r="H15229">
        <v>0.70695686083507503</v>
      </c>
      <c r="I15229">
        <v>0.968912233598893</v>
      </c>
      <c r="J15229">
        <v>0.832812322140707</v>
      </c>
      <c r="K15229" t="s">
        <v>33044</v>
      </c>
      <c r="L15229">
        <v>7</v>
      </c>
      <c r="M15229" t="s">
        <v>5133</v>
      </c>
      <c r="N15229">
        <v>0.77777777777777801</v>
      </c>
      <c r="O15229">
        <v>1.13784135240572E-3</v>
      </c>
    </row>
    <row r="15230" spans="1:15">
      <c r="A15230" t="s">
        <v>16690</v>
      </c>
      <c r="B15230" t="s">
        <v>23511</v>
      </c>
      <c r="C15230" t="s">
        <v>16691</v>
      </c>
      <c r="D15230">
        <v>6</v>
      </c>
      <c r="E15230">
        <v>6152</v>
      </c>
      <c r="F15230">
        <v>10</v>
      </c>
      <c r="G15230">
        <v>7804</v>
      </c>
      <c r="H15230">
        <v>0.95895582693383896</v>
      </c>
      <c r="I15230">
        <v>1</v>
      </c>
      <c r="J15230">
        <v>0.85953329234717102</v>
      </c>
      <c r="K15230" t="s">
        <v>33046</v>
      </c>
      <c r="L15230">
        <v>6</v>
      </c>
      <c r="M15230" t="s">
        <v>5133</v>
      </c>
      <c r="N15230">
        <v>0.6</v>
      </c>
      <c r="O15230">
        <v>9.7529258777633303E-4</v>
      </c>
    </row>
    <row r="15231" spans="1:15">
      <c r="A15231" t="s">
        <v>16690</v>
      </c>
      <c r="B15231" t="s">
        <v>23513</v>
      </c>
      <c r="C15231" t="s">
        <v>16691</v>
      </c>
      <c r="D15231">
        <v>11</v>
      </c>
      <c r="E15231">
        <v>535</v>
      </c>
      <c r="F15231">
        <v>17</v>
      </c>
      <c r="G15231">
        <v>8124</v>
      </c>
      <c r="H15231" s="34">
        <v>7.8724026360889904E-10</v>
      </c>
      <c r="I15231" s="34">
        <v>8.1676177349423196E-7</v>
      </c>
      <c r="J15231" s="34">
        <v>7.7626033361645902E-7</v>
      </c>
      <c r="K15231" t="s">
        <v>33047</v>
      </c>
      <c r="L15231">
        <v>11</v>
      </c>
      <c r="M15231" t="s">
        <v>5133</v>
      </c>
      <c r="N15231">
        <v>0.64705882352941202</v>
      </c>
      <c r="O15231">
        <v>2.0560747663551399E-2</v>
      </c>
    </row>
    <row r="15232" spans="1:15">
      <c r="A15232" t="s">
        <v>16692</v>
      </c>
      <c r="B15232" t="s">
        <v>23511</v>
      </c>
      <c r="C15232" t="s">
        <v>16693</v>
      </c>
      <c r="D15232">
        <v>7</v>
      </c>
      <c r="E15232">
        <v>6152</v>
      </c>
      <c r="F15232">
        <v>7</v>
      </c>
      <c r="G15232">
        <v>7804</v>
      </c>
      <c r="H15232">
        <v>0.18905120292587699</v>
      </c>
      <c r="I15232">
        <v>0.631132279689813</v>
      </c>
      <c r="J15232">
        <v>0.54247920626835999</v>
      </c>
      <c r="K15232" t="s">
        <v>33048</v>
      </c>
      <c r="L15232">
        <v>7</v>
      </c>
      <c r="M15232" t="s">
        <v>5133</v>
      </c>
      <c r="N15232">
        <v>1</v>
      </c>
      <c r="O15232">
        <v>1.13784135240572E-3</v>
      </c>
    </row>
    <row r="15233" spans="1:15">
      <c r="A15233" t="s">
        <v>16694</v>
      </c>
      <c r="B15233" t="s">
        <v>23511</v>
      </c>
      <c r="C15233" t="s">
        <v>16695</v>
      </c>
      <c r="D15233">
        <v>7</v>
      </c>
      <c r="E15233">
        <v>6152</v>
      </c>
      <c r="F15233">
        <v>7</v>
      </c>
      <c r="G15233">
        <v>7804</v>
      </c>
      <c r="H15233">
        <v>0.18905120292587699</v>
      </c>
      <c r="I15233">
        <v>0.631132279689813</v>
      </c>
      <c r="J15233">
        <v>0.54247920626835999</v>
      </c>
      <c r="K15233" t="s">
        <v>33048</v>
      </c>
      <c r="L15233">
        <v>7</v>
      </c>
      <c r="M15233" t="s">
        <v>5133</v>
      </c>
      <c r="N15233">
        <v>1</v>
      </c>
      <c r="O15233">
        <v>1.13784135240572E-3</v>
      </c>
    </row>
    <row r="15234" spans="1:15">
      <c r="A15234" t="s">
        <v>16696</v>
      </c>
      <c r="B15234" t="s">
        <v>23511</v>
      </c>
      <c r="C15234" t="s">
        <v>16697</v>
      </c>
      <c r="D15234">
        <v>17</v>
      </c>
      <c r="E15234">
        <v>6152</v>
      </c>
      <c r="F15234">
        <v>18</v>
      </c>
      <c r="G15234">
        <v>7804</v>
      </c>
      <c r="H15234">
        <v>8.0393663889612596E-2</v>
      </c>
      <c r="I15234">
        <v>0.37475171448543398</v>
      </c>
      <c r="J15234">
        <v>0.32211157496441201</v>
      </c>
      <c r="K15234" t="s">
        <v>33049</v>
      </c>
      <c r="L15234">
        <v>17</v>
      </c>
      <c r="M15234" t="s">
        <v>5133</v>
      </c>
      <c r="N15234">
        <v>0.94444444444444398</v>
      </c>
      <c r="O15234">
        <v>2.7633289986996102E-3</v>
      </c>
    </row>
    <row r="15235" spans="1:15">
      <c r="A15235" t="s">
        <v>16696</v>
      </c>
      <c r="B15235" t="s">
        <v>23513</v>
      </c>
      <c r="C15235" t="s">
        <v>16697</v>
      </c>
      <c r="D15235">
        <v>1</v>
      </c>
      <c r="E15235">
        <v>535</v>
      </c>
      <c r="F15235">
        <v>18</v>
      </c>
      <c r="G15235">
        <v>8124</v>
      </c>
      <c r="H15235">
        <v>0.70698758191645195</v>
      </c>
      <c r="I15235">
        <v>0.99999999999997702</v>
      </c>
      <c r="J15235">
        <v>0.95041217501583097</v>
      </c>
      <c r="K15235" t="s">
        <v>26632</v>
      </c>
      <c r="L15235">
        <v>1</v>
      </c>
      <c r="M15235" t="s">
        <v>5133</v>
      </c>
      <c r="N15235">
        <v>5.5555555555555601E-2</v>
      </c>
      <c r="O15235">
        <v>1.8691588785046699E-3</v>
      </c>
    </row>
    <row r="15236" spans="1:15">
      <c r="A15236" t="s">
        <v>16698</v>
      </c>
      <c r="B15236" t="s">
        <v>23511</v>
      </c>
      <c r="C15236" t="s">
        <v>16699</v>
      </c>
      <c r="D15236">
        <v>62</v>
      </c>
      <c r="E15236">
        <v>6152</v>
      </c>
      <c r="F15236">
        <v>69</v>
      </c>
      <c r="G15236">
        <v>7804</v>
      </c>
      <c r="H15236">
        <v>1.27368655323806E-2</v>
      </c>
      <c r="I15236">
        <v>0.10117547885232001</v>
      </c>
      <c r="J15236">
        <v>8.6963692442735996E-2</v>
      </c>
      <c r="K15236" t="s">
        <v>29227</v>
      </c>
      <c r="L15236">
        <v>62</v>
      </c>
      <c r="M15236" t="s">
        <v>5133</v>
      </c>
      <c r="N15236">
        <v>0.89855072463768104</v>
      </c>
      <c r="O15236">
        <v>1.00780234070221E-2</v>
      </c>
    </row>
    <row r="15237" spans="1:15">
      <c r="A15237" t="s">
        <v>16698</v>
      </c>
      <c r="B15237" t="s">
        <v>23513</v>
      </c>
      <c r="C15237" t="s">
        <v>16699</v>
      </c>
      <c r="D15237">
        <v>6</v>
      </c>
      <c r="E15237">
        <v>535</v>
      </c>
      <c r="F15237">
        <v>67</v>
      </c>
      <c r="G15237">
        <v>8124</v>
      </c>
      <c r="H15237">
        <v>0.278169052599199</v>
      </c>
      <c r="I15237">
        <v>0.92669970177713501</v>
      </c>
      <c r="J15237">
        <v>0.88074667915254901</v>
      </c>
      <c r="K15237" t="s">
        <v>29226</v>
      </c>
      <c r="L15237">
        <v>6</v>
      </c>
      <c r="M15237" t="s">
        <v>5133</v>
      </c>
      <c r="N15237">
        <v>8.9552238805970102E-2</v>
      </c>
      <c r="O15237">
        <v>1.1214953271028E-2</v>
      </c>
    </row>
    <row r="15238" spans="1:15">
      <c r="A15238" t="s">
        <v>16700</v>
      </c>
      <c r="B15238" t="s">
        <v>23518</v>
      </c>
      <c r="C15238" t="s">
        <v>16701</v>
      </c>
      <c r="D15238">
        <v>1</v>
      </c>
      <c r="E15238">
        <v>787</v>
      </c>
      <c r="F15238">
        <v>26</v>
      </c>
      <c r="G15238">
        <v>7393</v>
      </c>
      <c r="H15238">
        <v>0.94669298062504303</v>
      </c>
      <c r="I15238">
        <v>1</v>
      </c>
      <c r="J15238">
        <v>0.966855260484069</v>
      </c>
      <c r="K15238" t="s">
        <v>25173</v>
      </c>
      <c r="L15238">
        <v>1</v>
      </c>
      <c r="M15238" t="s">
        <v>5133</v>
      </c>
      <c r="N15238">
        <v>3.8461538461538498E-2</v>
      </c>
      <c r="O15238">
        <v>1.27064803049555E-3</v>
      </c>
    </row>
    <row r="15239" spans="1:15">
      <c r="A15239" t="s">
        <v>16700</v>
      </c>
      <c r="B15239" t="s">
        <v>23511</v>
      </c>
      <c r="C15239" t="s">
        <v>16701</v>
      </c>
      <c r="D15239">
        <v>23</v>
      </c>
      <c r="E15239">
        <v>6152</v>
      </c>
      <c r="F15239">
        <v>25</v>
      </c>
      <c r="G15239">
        <v>7804</v>
      </c>
      <c r="H15239">
        <v>7.6414432343673497E-2</v>
      </c>
      <c r="I15239">
        <v>0.36255425851733297</v>
      </c>
      <c r="J15239">
        <v>0.31162745547789</v>
      </c>
      <c r="K15239" t="s">
        <v>33050</v>
      </c>
      <c r="L15239">
        <v>23</v>
      </c>
      <c r="M15239" t="s">
        <v>5133</v>
      </c>
      <c r="N15239">
        <v>0.92</v>
      </c>
      <c r="O15239">
        <v>3.73862158647594E-3</v>
      </c>
    </row>
    <row r="15240" spans="1:15">
      <c r="A15240" t="s">
        <v>16702</v>
      </c>
      <c r="B15240" t="s">
        <v>23511</v>
      </c>
      <c r="C15240" t="s">
        <v>16703</v>
      </c>
      <c r="D15240">
        <v>162</v>
      </c>
      <c r="E15240">
        <v>6152</v>
      </c>
      <c r="F15240">
        <v>181</v>
      </c>
      <c r="G15240">
        <v>7804</v>
      </c>
      <c r="H15240">
        <v>1.02012310194521E-4</v>
      </c>
      <c r="I15240">
        <v>2.0454403133708002E-3</v>
      </c>
      <c r="J15240">
        <v>1.7581240468512299E-3</v>
      </c>
      <c r="K15240" t="s">
        <v>32173</v>
      </c>
      <c r="L15240">
        <v>162</v>
      </c>
      <c r="M15240" t="s">
        <v>5133</v>
      </c>
      <c r="N15240">
        <v>0.89502762430939198</v>
      </c>
      <c r="O15240">
        <v>2.6332899869960999E-2</v>
      </c>
    </row>
    <row r="15241" spans="1:15">
      <c r="A15241" t="s">
        <v>16702</v>
      </c>
      <c r="B15241" t="s">
        <v>23513</v>
      </c>
      <c r="C15241" t="s">
        <v>16703</v>
      </c>
      <c r="D15241">
        <v>9</v>
      </c>
      <c r="E15241">
        <v>535</v>
      </c>
      <c r="F15241">
        <v>191</v>
      </c>
      <c r="G15241">
        <v>8124</v>
      </c>
      <c r="H15241">
        <v>0.89037858630202804</v>
      </c>
      <c r="I15241">
        <v>0.99999999999997702</v>
      </c>
      <c r="J15241">
        <v>0.95041217501583097</v>
      </c>
      <c r="K15241" t="s">
        <v>26816</v>
      </c>
      <c r="L15241">
        <v>9</v>
      </c>
      <c r="M15241" t="s">
        <v>5133</v>
      </c>
      <c r="N15241">
        <v>4.7120418848167499E-2</v>
      </c>
      <c r="O15241">
        <v>1.6822429906542102E-2</v>
      </c>
    </row>
    <row r="15242" spans="1:15">
      <c r="A15242" t="s">
        <v>16702</v>
      </c>
      <c r="B15242" t="s">
        <v>23518</v>
      </c>
      <c r="C15242" t="s">
        <v>16703</v>
      </c>
      <c r="D15242">
        <v>4</v>
      </c>
      <c r="E15242">
        <v>787</v>
      </c>
      <c r="F15242">
        <v>155</v>
      </c>
      <c r="G15242">
        <v>7393</v>
      </c>
      <c r="H15242">
        <v>0.99997171930535</v>
      </c>
      <c r="I15242">
        <v>1</v>
      </c>
      <c r="J15242">
        <v>0.966855260484069</v>
      </c>
      <c r="K15242" t="s">
        <v>27202</v>
      </c>
      <c r="L15242">
        <v>4</v>
      </c>
      <c r="M15242" t="s">
        <v>5133</v>
      </c>
      <c r="N15242">
        <v>2.5806451612903201E-2</v>
      </c>
      <c r="O15242">
        <v>5.0825921219822103E-3</v>
      </c>
    </row>
    <row r="15243" spans="1:15">
      <c r="A15243" t="s">
        <v>16704</v>
      </c>
      <c r="B15243" t="s">
        <v>23511</v>
      </c>
      <c r="C15243" t="s">
        <v>16705</v>
      </c>
      <c r="D15243">
        <v>4</v>
      </c>
      <c r="E15243">
        <v>6152</v>
      </c>
      <c r="F15243">
        <v>6</v>
      </c>
      <c r="G15243">
        <v>7804</v>
      </c>
      <c r="H15243">
        <v>0.88632030892592895</v>
      </c>
      <c r="I15243">
        <v>1</v>
      </c>
      <c r="J15243">
        <v>0.85953329234717102</v>
      </c>
      <c r="K15243" t="s">
        <v>25966</v>
      </c>
      <c r="L15243">
        <v>4</v>
      </c>
      <c r="M15243" t="s">
        <v>5133</v>
      </c>
      <c r="N15243">
        <v>0.66666666666666696</v>
      </c>
      <c r="O15243">
        <v>6.5019505851755496E-4</v>
      </c>
    </row>
    <row r="15244" spans="1:15">
      <c r="A15244" t="s">
        <v>16704</v>
      </c>
      <c r="B15244" t="s">
        <v>23513</v>
      </c>
      <c r="C15244" t="s">
        <v>16705</v>
      </c>
      <c r="D15244">
        <v>1</v>
      </c>
      <c r="E15244">
        <v>535</v>
      </c>
      <c r="F15244">
        <v>6</v>
      </c>
      <c r="G15244">
        <v>8124</v>
      </c>
      <c r="H15244">
        <v>0.33559747746230201</v>
      </c>
      <c r="I15244">
        <v>0.97804040131218795</v>
      </c>
      <c r="J15244">
        <v>0.92954150506449396</v>
      </c>
      <c r="K15244" t="s">
        <v>24209</v>
      </c>
      <c r="L15244">
        <v>1</v>
      </c>
      <c r="M15244" t="s">
        <v>5133</v>
      </c>
      <c r="N15244">
        <v>0.16666666666666699</v>
      </c>
      <c r="O15244">
        <v>1.8691588785046699E-3</v>
      </c>
    </row>
    <row r="15245" spans="1:15">
      <c r="A15245" t="s">
        <v>16706</v>
      </c>
      <c r="B15245" t="s">
        <v>23511</v>
      </c>
      <c r="C15245" t="s">
        <v>16707</v>
      </c>
      <c r="D15245">
        <v>2</v>
      </c>
      <c r="E15245">
        <v>6152</v>
      </c>
      <c r="F15245">
        <v>2</v>
      </c>
      <c r="G15245">
        <v>7804</v>
      </c>
      <c r="H15245">
        <v>0.62141708038142995</v>
      </c>
      <c r="I15245">
        <v>0.968912233598893</v>
      </c>
      <c r="J15245">
        <v>0.832812322140707</v>
      </c>
      <c r="K15245" t="s">
        <v>30536</v>
      </c>
      <c r="L15245">
        <v>2</v>
      </c>
      <c r="M15245" t="s">
        <v>5133</v>
      </c>
      <c r="N15245">
        <v>1</v>
      </c>
      <c r="O15245">
        <v>3.2509752925877802E-4</v>
      </c>
    </row>
    <row r="15246" spans="1:15">
      <c r="A15246" t="s">
        <v>16708</v>
      </c>
      <c r="B15246" t="s">
        <v>23511</v>
      </c>
      <c r="C15246" t="s">
        <v>16709</v>
      </c>
      <c r="D15246">
        <v>8</v>
      </c>
      <c r="E15246">
        <v>6152</v>
      </c>
      <c r="F15246">
        <v>9</v>
      </c>
      <c r="G15246">
        <v>7804</v>
      </c>
      <c r="H15246">
        <v>0.40157748897504503</v>
      </c>
      <c r="I15246">
        <v>0.91525479399875698</v>
      </c>
      <c r="J15246">
        <v>0.78669196642228301</v>
      </c>
      <c r="K15246" t="s">
        <v>33051</v>
      </c>
      <c r="L15246">
        <v>8</v>
      </c>
      <c r="M15246" t="s">
        <v>5133</v>
      </c>
      <c r="N15246">
        <v>0.88888888888888895</v>
      </c>
      <c r="O15246">
        <v>1.3003901170351099E-3</v>
      </c>
    </row>
    <row r="15247" spans="1:15">
      <c r="A15247" t="s">
        <v>16708</v>
      </c>
      <c r="B15247" t="s">
        <v>23513</v>
      </c>
      <c r="C15247" t="s">
        <v>16709</v>
      </c>
      <c r="D15247">
        <v>1</v>
      </c>
      <c r="E15247">
        <v>535</v>
      </c>
      <c r="F15247">
        <v>9</v>
      </c>
      <c r="G15247">
        <v>8124</v>
      </c>
      <c r="H15247">
        <v>0.45850310076412798</v>
      </c>
      <c r="I15247">
        <v>0.99999999999997702</v>
      </c>
      <c r="J15247">
        <v>0.95041217501583097</v>
      </c>
      <c r="K15247" t="s">
        <v>24740</v>
      </c>
      <c r="L15247">
        <v>1</v>
      </c>
      <c r="M15247" t="s">
        <v>5133</v>
      </c>
      <c r="N15247">
        <v>0.11111111111111099</v>
      </c>
      <c r="O15247">
        <v>1.8691588785046699E-3</v>
      </c>
    </row>
    <row r="15248" spans="1:15">
      <c r="A15248" t="s">
        <v>16710</v>
      </c>
      <c r="B15248" t="s">
        <v>23513</v>
      </c>
      <c r="C15248" t="s">
        <v>16711</v>
      </c>
      <c r="D15248">
        <v>5</v>
      </c>
      <c r="E15248">
        <v>535</v>
      </c>
      <c r="F15248">
        <v>122</v>
      </c>
      <c r="G15248">
        <v>8124</v>
      </c>
      <c r="H15248">
        <v>0.91152311153066001</v>
      </c>
      <c r="I15248">
        <v>0.99999999999997702</v>
      </c>
      <c r="J15248">
        <v>0.95041217501583097</v>
      </c>
      <c r="K15248" t="s">
        <v>26695</v>
      </c>
      <c r="L15248">
        <v>5</v>
      </c>
      <c r="M15248" t="s">
        <v>5133</v>
      </c>
      <c r="N15248">
        <v>4.0983606557376998E-2</v>
      </c>
      <c r="O15248">
        <v>9.3457943925233603E-3</v>
      </c>
    </row>
    <row r="15249" spans="1:15">
      <c r="A15249" t="s">
        <v>16710</v>
      </c>
      <c r="B15249" t="s">
        <v>23518</v>
      </c>
      <c r="C15249" t="s">
        <v>16711</v>
      </c>
      <c r="D15249">
        <v>3</v>
      </c>
      <c r="E15249">
        <v>787</v>
      </c>
      <c r="F15249">
        <v>122</v>
      </c>
      <c r="G15249">
        <v>7393</v>
      </c>
      <c r="H15249">
        <v>0.99988011141581401</v>
      </c>
      <c r="I15249">
        <v>1</v>
      </c>
      <c r="J15249">
        <v>0.966855260484069</v>
      </c>
      <c r="K15249" t="s">
        <v>24109</v>
      </c>
      <c r="L15249">
        <v>3</v>
      </c>
      <c r="M15249" t="s">
        <v>5133</v>
      </c>
      <c r="N15249">
        <v>2.4590163934426201E-2</v>
      </c>
      <c r="O15249">
        <v>3.8119440914866601E-3</v>
      </c>
    </row>
    <row r="15250" spans="1:15">
      <c r="A15250" t="s">
        <v>16710</v>
      </c>
      <c r="B15250" t="s">
        <v>23511</v>
      </c>
      <c r="C15250" t="s">
        <v>16711</v>
      </c>
      <c r="D15250">
        <v>121</v>
      </c>
      <c r="E15250">
        <v>6152</v>
      </c>
      <c r="F15250">
        <v>134</v>
      </c>
      <c r="G15250">
        <v>7804</v>
      </c>
      <c r="H15250">
        <v>3.14033854921927E-4</v>
      </c>
      <c r="I15250">
        <v>5.06830049460061E-3</v>
      </c>
      <c r="J15250">
        <v>4.3563730107288598E-3</v>
      </c>
      <c r="K15250" t="s">
        <v>26696</v>
      </c>
      <c r="L15250">
        <v>121</v>
      </c>
      <c r="M15250" t="s">
        <v>5133</v>
      </c>
      <c r="N15250">
        <v>0.90298507462686595</v>
      </c>
      <c r="O15250">
        <v>1.9668400520156001E-2</v>
      </c>
    </row>
    <row r="15251" spans="1:15">
      <c r="A15251" t="s">
        <v>16712</v>
      </c>
      <c r="B15251" t="s">
        <v>23511</v>
      </c>
      <c r="C15251" t="s">
        <v>16713</v>
      </c>
      <c r="D15251">
        <v>43</v>
      </c>
      <c r="E15251">
        <v>6152</v>
      </c>
      <c r="F15251">
        <v>44</v>
      </c>
      <c r="G15251">
        <v>7804</v>
      </c>
      <c r="H15251">
        <v>3.5571466299724199E-4</v>
      </c>
      <c r="I15251">
        <v>5.6666842349641601E-3</v>
      </c>
      <c r="J15251">
        <v>4.8707037571705499E-3</v>
      </c>
      <c r="K15251" t="s">
        <v>33052</v>
      </c>
      <c r="L15251">
        <v>43</v>
      </c>
      <c r="M15251" t="s">
        <v>5133</v>
      </c>
      <c r="N15251">
        <v>0.97727272727272696</v>
      </c>
      <c r="O15251">
        <v>6.9895968790637201E-3</v>
      </c>
    </row>
    <row r="15252" spans="1:15">
      <c r="A15252" t="s">
        <v>16712</v>
      </c>
      <c r="B15252" t="s">
        <v>23518</v>
      </c>
      <c r="C15252" t="s">
        <v>16713</v>
      </c>
      <c r="D15252">
        <v>1</v>
      </c>
      <c r="E15252">
        <v>787</v>
      </c>
      <c r="F15252">
        <v>44</v>
      </c>
      <c r="G15252">
        <v>7393</v>
      </c>
      <c r="H15252">
        <v>0.99304114429892898</v>
      </c>
      <c r="I15252">
        <v>1</v>
      </c>
      <c r="J15252">
        <v>0.966855260484069</v>
      </c>
      <c r="K15252" t="s">
        <v>25031</v>
      </c>
      <c r="L15252">
        <v>1</v>
      </c>
      <c r="M15252" t="s">
        <v>5133</v>
      </c>
      <c r="N15252">
        <v>2.27272727272727E-2</v>
      </c>
      <c r="O15252">
        <v>1.27064803049555E-3</v>
      </c>
    </row>
    <row r="15253" spans="1:15">
      <c r="A15253" t="s">
        <v>16714</v>
      </c>
      <c r="B15253" t="s">
        <v>23518</v>
      </c>
      <c r="C15253" t="s">
        <v>16715</v>
      </c>
      <c r="D15253">
        <v>27</v>
      </c>
      <c r="E15253">
        <v>787</v>
      </c>
      <c r="F15253">
        <v>531</v>
      </c>
      <c r="G15253">
        <v>7393</v>
      </c>
      <c r="H15253">
        <v>0.99999916544197198</v>
      </c>
      <c r="I15253">
        <v>1</v>
      </c>
      <c r="J15253">
        <v>0.966855260484069</v>
      </c>
      <c r="K15253" t="s">
        <v>33053</v>
      </c>
      <c r="L15253">
        <v>27</v>
      </c>
      <c r="M15253" t="s">
        <v>5133</v>
      </c>
      <c r="N15253">
        <v>5.0847457627118599E-2</v>
      </c>
      <c r="O15253">
        <v>3.4307496823379899E-2</v>
      </c>
    </row>
    <row r="15254" spans="1:15">
      <c r="A15254" t="s">
        <v>16714</v>
      </c>
      <c r="B15254" t="s">
        <v>23513</v>
      </c>
      <c r="C15254" t="s">
        <v>16715</v>
      </c>
      <c r="D15254">
        <v>12</v>
      </c>
      <c r="E15254">
        <v>535</v>
      </c>
      <c r="F15254">
        <v>604</v>
      </c>
      <c r="G15254">
        <v>8124</v>
      </c>
      <c r="H15254">
        <v>0.999999985766441</v>
      </c>
      <c r="I15254">
        <v>0.99999999999997702</v>
      </c>
      <c r="J15254">
        <v>0.95041217501583097</v>
      </c>
      <c r="K15254" t="s">
        <v>26641</v>
      </c>
      <c r="L15254">
        <v>12</v>
      </c>
      <c r="M15254" t="s">
        <v>5133</v>
      </c>
      <c r="N15254">
        <v>1.9867549668874201E-2</v>
      </c>
      <c r="O15254">
        <v>2.2429906542056101E-2</v>
      </c>
    </row>
    <row r="15255" spans="1:15">
      <c r="A15255" t="s">
        <v>16714</v>
      </c>
      <c r="B15255" t="s">
        <v>23511</v>
      </c>
      <c r="C15255" t="s">
        <v>16715</v>
      </c>
      <c r="D15255">
        <v>544</v>
      </c>
      <c r="E15255">
        <v>6152</v>
      </c>
      <c r="F15255">
        <v>600</v>
      </c>
      <c r="G15255">
        <v>7804</v>
      </c>
      <c r="H15255" s="34">
        <v>8.2804887630746696E-16</v>
      </c>
      <c r="I15255" s="34">
        <v>1.3586901978745E-13</v>
      </c>
      <c r="J15255" s="34">
        <v>1.1678394590589E-13</v>
      </c>
      <c r="K15255" t="s">
        <v>33054</v>
      </c>
      <c r="L15255">
        <v>544</v>
      </c>
      <c r="M15255" t="s">
        <v>5133</v>
      </c>
      <c r="N15255">
        <v>0.90666666666666695</v>
      </c>
      <c r="O15255">
        <v>8.8426527958387499E-2</v>
      </c>
    </row>
    <row r="15256" spans="1:15">
      <c r="A15256" t="s">
        <v>16716</v>
      </c>
      <c r="B15256" t="s">
        <v>23513</v>
      </c>
      <c r="C15256" t="s">
        <v>16717</v>
      </c>
      <c r="D15256">
        <v>1</v>
      </c>
      <c r="E15256">
        <v>535</v>
      </c>
      <c r="F15256">
        <v>26</v>
      </c>
      <c r="G15256">
        <v>8124</v>
      </c>
      <c r="H15256">
        <v>0.83035028846574699</v>
      </c>
      <c r="I15256">
        <v>0.99999999999997702</v>
      </c>
      <c r="J15256">
        <v>0.95041217501583097</v>
      </c>
      <c r="K15256" t="s">
        <v>25419</v>
      </c>
      <c r="L15256">
        <v>1</v>
      </c>
      <c r="M15256" t="s">
        <v>5133</v>
      </c>
      <c r="N15256">
        <v>3.8461538461538498E-2</v>
      </c>
      <c r="O15256">
        <v>1.8691588785046699E-3</v>
      </c>
    </row>
    <row r="15257" spans="1:15">
      <c r="A15257" t="s">
        <v>16716</v>
      </c>
      <c r="B15257" t="s">
        <v>23511</v>
      </c>
      <c r="C15257" t="s">
        <v>16717</v>
      </c>
      <c r="D15257">
        <v>30</v>
      </c>
      <c r="E15257">
        <v>6152</v>
      </c>
      <c r="F15257">
        <v>31</v>
      </c>
      <c r="G15257">
        <v>7804</v>
      </c>
      <c r="H15257">
        <v>5.7838962953539203E-3</v>
      </c>
      <c r="I15257">
        <v>5.5148662512065703E-2</v>
      </c>
      <c r="J15257">
        <v>4.7402111457538802E-2</v>
      </c>
      <c r="K15257" t="s">
        <v>33055</v>
      </c>
      <c r="L15257">
        <v>30</v>
      </c>
      <c r="M15257" t="s">
        <v>5133</v>
      </c>
      <c r="N15257">
        <v>0.967741935483871</v>
      </c>
      <c r="O15257">
        <v>4.8764629388816597E-3</v>
      </c>
    </row>
    <row r="15258" spans="1:15">
      <c r="A15258" t="s">
        <v>16718</v>
      </c>
      <c r="B15258" t="s">
        <v>23511</v>
      </c>
      <c r="C15258" t="s">
        <v>16719</v>
      </c>
      <c r="D15258">
        <v>2</v>
      </c>
      <c r="E15258">
        <v>6152</v>
      </c>
      <c r="F15258">
        <v>2</v>
      </c>
      <c r="G15258">
        <v>7804</v>
      </c>
      <c r="H15258">
        <v>0.62141708038142995</v>
      </c>
      <c r="I15258">
        <v>0.968912233598893</v>
      </c>
      <c r="J15258">
        <v>0.832812322140707</v>
      </c>
      <c r="K15258" t="s">
        <v>33056</v>
      </c>
      <c r="L15258">
        <v>2</v>
      </c>
      <c r="M15258" t="s">
        <v>1463</v>
      </c>
      <c r="N15258">
        <v>1</v>
      </c>
      <c r="O15258">
        <v>3.2509752925877802E-4</v>
      </c>
    </row>
    <row r="15259" spans="1:15">
      <c r="A15259" t="s">
        <v>16720</v>
      </c>
      <c r="B15259" t="s">
        <v>23511</v>
      </c>
      <c r="C15259" t="s">
        <v>16721</v>
      </c>
      <c r="D15259">
        <v>1</v>
      </c>
      <c r="E15259">
        <v>6152</v>
      </c>
      <c r="F15259">
        <v>2</v>
      </c>
      <c r="G15259">
        <v>7804</v>
      </c>
      <c r="H15259">
        <v>0.95521029019776005</v>
      </c>
      <c r="I15259">
        <v>1</v>
      </c>
      <c r="J15259">
        <v>0.85953329234717102</v>
      </c>
      <c r="K15259" t="s">
        <v>33057</v>
      </c>
      <c r="L15259">
        <v>1</v>
      </c>
      <c r="M15259" t="s">
        <v>5133</v>
      </c>
      <c r="N15259">
        <v>0.5</v>
      </c>
      <c r="O15259">
        <v>1.6254876462938901E-4</v>
      </c>
    </row>
    <row r="15260" spans="1:15">
      <c r="A15260" t="s">
        <v>16720</v>
      </c>
      <c r="B15260" t="s">
        <v>23518</v>
      </c>
      <c r="C15260" t="s">
        <v>16721</v>
      </c>
      <c r="D15260">
        <v>1</v>
      </c>
      <c r="E15260">
        <v>787</v>
      </c>
      <c r="F15260">
        <v>2</v>
      </c>
      <c r="G15260">
        <v>7393</v>
      </c>
      <c r="H15260">
        <v>0.20158492765181499</v>
      </c>
      <c r="I15260">
        <v>0.83876007220319604</v>
      </c>
      <c r="J15260">
        <v>0.81095958809365798</v>
      </c>
      <c r="K15260" t="s">
        <v>29370</v>
      </c>
      <c r="L15260">
        <v>1</v>
      </c>
      <c r="M15260" t="s">
        <v>5133</v>
      </c>
      <c r="N15260">
        <v>0.5</v>
      </c>
      <c r="O15260">
        <v>1.27064803049555E-3</v>
      </c>
    </row>
    <row r="15261" spans="1:15">
      <c r="A15261" t="s">
        <v>16722</v>
      </c>
      <c r="B15261" t="s">
        <v>23511</v>
      </c>
      <c r="C15261" t="s">
        <v>16723</v>
      </c>
      <c r="D15261">
        <v>3</v>
      </c>
      <c r="E15261">
        <v>6152</v>
      </c>
      <c r="F15261">
        <v>3</v>
      </c>
      <c r="G15261">
        <v>7804</v>
      </c>
      <c r="H15261">
        <v>0.489837867770546</v>
      </c>
      <c r="I15261">
        <v>0.96083957126938102</v>
      </c>
      <c r="J15261">
        <v>0.82587360011061495</v>
      </c>
      <c r="K15261" t="s">
        <v>28712</v>
      </c>
      <c r="L15261">
        <v>3</v>
      </c>
      <c r="M15261" t="s">
        <v>1463</v>
      </c>
      <c r="N15261">
        <v>1</v>
      </c>
      <c r="O15261">
        <v>4.8764629388816603E-4</v>
      </c>
    </row>
    <row r="15262" spans="1:15">
      <c r="A15262" t="s">
        <v>16724</v>
      </c>
      <c r="B15262" t="s">
        <v>23511</v>
      </c>
      <c r="C15262" t="s">
        <v>16725</v>
      </c>
      <c r="D15262">
        <v>3</v>
      </c>
      <c r="E15262">
        <v>6152</v>
      </c>
      <c r="F15262">
        <v>3</v>
      </c>
      <c r="G15262">
        <v>7804</v>
      </c>
      <c r="H15262">
        <v>0.489837867770546</v>
      </c>
      <c r="I15262">
        <v>0.96083957126938102</v>
      </c>
      <c r="J15262">
        <v>0.82587360011061495</v>
      </c>
      <c r="K15262" t="s">
        <v>28712</v>
      </c>
      <c r="L15262">
        <v>3</v>
      </c>
      <c r="M15262" t="s">
        <v>1463</v>
      </c>
      <c r="N15262">
        <v>1</v>
      </c>
      <c r="O15262">
        <v>4.8764629388816603E-4</v>
      </c>
    </row>
    <row r="15263" spans="1:15">
      <c r="A15263" t="s">
        <v>16726</v>
      </c>
      <c r="B15263" t="s">
        <v>23511</v>
      </c>
      <c r="C15263" t="s">
        <v>16727</v>
      </c>
      <c r="D15263">
        <v>4</v>
      </c>
      <c r="E15263">
        <v>6152</v>
      </c>
      <c r="F15263">
        <v>4</v>
      </c>
      <c r="G15263">
        <v>7804</v>
      </c>
      <c r="H15263">
        <v>0.38610601832086699</v>
      </c>
      <c r="I15263">
        <v>0.90829480295553899</v>
      </c>
      <c r="J15263">
        <v>0.78070962240619901</v>
      </c>
      <c r="K15263" t="s">
        <v>33058</v>
      </c>
      <c r="L15263">
        <v>4</v>
      </c>
      <c r="M15263" t="s">
        <v>5133</v>
      </c>
      <c r="N15263">
        <v>1</v>
      </c>
      <c r="O15263">
        <v>6.5019505851755496E-4</v>
      </c>
    </row>
    <row r="15264" spans="1:15">
      <c r="A15264" t="s">
        <v>16728</v>
      </c>
      <c r="B15264" t="s">
        <v>23511</v>
      </c>
      <c r="C15264" t="s">
        <v>16729</v>
      </c>
      <c r="D15264">
        <v>2</v>
      </c>
      <c r="E15264">
        <v>6152</v>
      </c>
      <c r="F15264">
        <v>2</v>
      </c>
      <c r="G15264">
        <v>7804</v>
      </c>
      <c r="H15264">
        <v>0.62141708038142995</v>
      </c>
      <c r="I15264">
        <v>0.968912233598893</v>
      </c>
      <c r="J15264">
        <v>0.832812322140707</v>
      </c>
      <c r="K15264" t="s">
        <v>24930</v>
      </c>
      <c r="L15264">
        <v>2</v>
      </c>
      <c r="M15264" t="s">
        <v>5133</v>
      </c>
      <c r="N15264">
        <v>1</v>
      </c>
      <c r="O15264">
        <v>3.2509752925877802E-4</v>
      </c>
    </row>
    <row r="15265" spans="1:15">
      <c r="A15265" t="s">
        <v>16730</v>
      </c>
      <c r="B15265" t="s">
        <v>23511</v>
      </c>
      <c r="C15265" t="s">
        <v>16731</v>
      </c>
      <c r="D15265">
        <v>2</v>
      </c>
      <c r="E15265">
        <v>6152</v>
      </c>
      <c r="F15265">
        <v>2</v>
      </c>
      <c r="G15265">
        <v>7804</v>
      </c>
      <c r="H15265">
        <v>0.62141708038142995</v>
      </c>
      <c r="I15265">
        <v>0.968912233598893</v>
      </c>
      <c r="J15265">
        <v>0.832812322140707</v>
      </c>
      <c r="K15265" t="s">
        <v>24930</v>
      </c>
      <c r="L15265">
        <v>2</v>
      </c>
      <c r="M15265" t="s">
        <v>5133</v>
      </c>
      <c r="N15265">
        <v>1</v>
      </c>
      <c r="O15265">
        <v>3.2509752925877802E-4</v>
      </c>
    </row>
    <row r="15266" spans="1:15">
      <c r="A15266" t="s">
        <v>16732</v>
      </c>
      <c r="B15266" t="s">
        <v>23511</v>
      </c>
      <c r="C15266" t="s">
        <v>16733</v>
      </c>
      <c r="D15266">
        <v>2</v>
      </c>
      <c r="E15266">
        <v>6152</v>
      </c>
      <c r="F15266">
        <v>2</v>
      </c>
      <c r="G15266">
        <v>7804</v>
      </c>
      <c r="H15266">
        <v>0.62141708038142995</v>
      </c>
      <c r="I15266">
        <v>0.968912233598893</v>
      </c>
      <c r="J15266">
        <v>0.832812322140707</v>
      </c>
      <c r="K15266" t="s">
        <v>33059</v>
      </c>
      <c r="L15266">
        <v>2</v>
      </c>
      <c r="M15266" t="s">
        <v>1463</v>
      </c>
      <c r="N15266">
        <v>1</v>
      </c>
      <c r="O15266">
        <v>3.2509752925877802E-4</v>
      </c>
    </row>
    <row r="15267" spans="1:15">
      <c r="A15267" t="s">
        <v>16734</v>
      </c>
      <c r="B15267" t="s">
        <v>23518</v>
      </c>
      <c r="C15267" t="s">
        <v>16735</v>
      </c>
      <c r="D15267">
        <v>12</v>
      </c>
      <c r="E15267">
        <v>787</v>
      </c>
      <c r="F15267">
        <v>100</v>
      </c>
      <c r="G15267">
        <v>7393</v>
      </c>
      <c r="H15267">
        <v>0.37549701868751101</v>
      </c>
      <c r="I15267">
        <v>1</v>
      </c>
      <c r="J15267">
        <v>0.966855260484069</v>
      </c>
      <c r="K15267" t="s">
        <v>33060</v>
      </c>
      <c r="L15267">
        <v>12</v>
      </c>
      <c r="M15267" t="s">
        <v>1463</v>
      </c>
      <c r="N15267">
        <v>0.12</v>
      </c>
      <c r="O15267">
        <v>1.52477763659466E-2</v>
      </c>
    </row>
    <row r="15268" spans="1:15">
      <c r="A15268" t="s">
        <v>16734</v>
      </c>
      <c r="B15268" t="s">
        <v>23511</v>
      </c>
      <c r="C15268" t="s">
        <v>16735</v>
      </c>
      <c r="D15268">
        <v>88</v>
      </c>
      <c r="E15268">
        <v>6152</v>
      </c>
      <c r="F15268">
        <v>112</v>
      </c>
      <c r="G15268">
        <v>7804</v>
      </c>
      <c r="H15268">
        <v>0.58131210423230095</v>
      </c>
      <c r="I15268">
        <v>0.968912233598893</v>
      </c>
      <c r="J15268">
        <v>0.832812322140707</v>
      </c>
      <c r="K15268" t="s">
        <v>33061</v>
      </c>
      <c r="L15268">
        <v>88</v>
      </c>
      <c r="M15268" t="s">
        <v>1463</v>
      </c>
      <c r="N15268">
        <v>0.78571428571428603</v>
      </c>
      <c r="O15268">
        <v>1.43042912873862E-2</v>
      </c>
    </row>
    <row r="15269" spans="1:15">
      <c r="A15269" t="s">
        <v>16734</v>
      </c>
      <c r="B15269" t="s">
        <v>23513</v>
      </c>
      <c r="C15269" t="s">
        <v>16735</v>
      </c>
      <c r="D15269">
        <v>6</v>
      </c>
      <c r="E15269">
        <v>535</v>
      </c>
      <c r="F15269">
        <v>119</v>
      </c>
      <c r="G15269">
        <v>8124</v>
      </c>
      <c r="H15269">
        <v>0.80469690237338198</v>
      </c>
      <c r="I15269">
        <v>0.99999999999997702</v>
      </c>
      <c r="J15269">
        <v>0.95041217501583097</v>
      </c>
      <c r="K15269" t="s">
        <v>33062</v>
      </c>
      <c r="L15269">
        <v>6</v>
      </c>
      <c r="M15269" t="s">
        <v>1463</v>
      </c>
      <c r="N15269">
        <v>5.0420168067226899E-2</v>
      </c>
      <c r="O15269">
        <v>1.1214953271028E-2</v>
      </c>
    </row>
    <row r="15270" spans="1:15">
      <c r="A15270" t="s">
        <v>16736</v>
      </c>
      <c r="B15270" t="s">
        <v>23511</v>
      </c>
      <c r="C15270" t="s">
        <v>16737</v>
      </c>
      <c r="D15270">
        <v>6</v>
      </c>
      <c r="E15270">
        <v>6152</v>
      </c>
      <c r="F15270">
        <v>8</v>
      </c>
      <c r="G15270">
        <v>7804</v>
      </c>
      <c r="H15270">
        <v>0.77072248517942499</v>
      </c>
      <c r="I15270">
        <v>0.968912233598893</v>
      </c>
      <c r="J15270">
        <v>0.832812322140707</v>
      </c>
      <c r="K15270" t="s">
        <v>33063</v>
      </c>
      <c r="L15270">
        <v>6</v>
      </c>
      <c r="M15270" t="s">
        <v>1463</v>
      </c>
      <c r="N15270">
        <v>0.75</v>
      </c>
      <c r="O15270">
        <v>9.7529258777633303E-4</v>
      </c>
    </row>
    <row r="15271" spans="1:15">
      <c r="A15271" t="s">
        <v>16736</v>
      </c>
      <c r="B15271" t="s">
        <v>23518</v>
      </c>
      <c r="C15271" t="s">
        <v>16737</v>
      </c>
      <c r="D15271">
        <v>1</v>
      </c>
      <c r="E15271">
        <v>787</v>
      </c>
      <c r="F15271">
        <v>8</v>
      </c>
      <c r="G15271">
        <v>7393</v>
      </c>
      <c r="H15271">
        <v>0.59379355565791103</v>
      </c>
      <c r="I15271">
        <v>1</v>
      </c>
      <c r="J15271">
        <v>0.966855260484069</v>
      </c>
      <c r="K15271" t="s">
        <v>33064</v>
      </c>
      <c r="L15271">
        <v>1</v>
      </c>
      <c r="M15271" t="s">
        <v>1463</v>
      </c>
      <c r="N15271">
        <v>0.125</v>
      </c>
      <c r="O15271">
        <v>1.27064803049555E-3</v>
      </c>
    </row>
    <row r="15272" spans="1:15">
      <c r="A15272" t="s">
        <v>16738</v>
      </c>
      <c r="B15272" t="s">
        <v>23511</v>
      </c>
      <c r="C15272" t="s">
        <v>16739</v>
      </c>
      <c r="D15272">
        <v>1</v>
      </c>
      <c r="E15272">
        <v>6152</v>
      </c>
      <c r="F15272">
        <v>1</v>
      </c>
      <c r="G15272">
        <v>7804</v>
      </c>
      <c r="H15272">
        <v>0.788313685289595</v>
      </c>
      <c r="I15272">
        <v>0.968912233598893</v>
      </c>
      <c r="J15272">
        <v>0.832812322140707</v>
      </c>
      <c r="K15272" t="s">
        <v>23968</v>
      </c>
      <c r="L15272">
        <v>1</v>
      </c>
      <c r="M15272" t="s">
        <v>2729</v>
      </c>
      <c r="N15272">
        <v>1</v>
      </c>
      <c r="O15272">
        <v>1.6254876462938901E-4</v>
      </c>
    </row>
    <row r="15273" spans="1:15">
      <c r="A15273" t="s">
        <v>16740</v>
      </c>
      <c r="B15273" t="s">
        <v>23511</v>
      </c>
      <c r="C15273" t="s">
        <v>16741</v>
      </c>
      <c r="D15273">
        <v>125</v>
      </c>
      <c r="E15273">
        <v>6152</v>
      </c>
      <c r="F15273">
        <v>148</v>
      </c>
      <c r="G15273">
        <v>7804</v>
      </c>
      <c r="H15273">
        <v>5.2148052206201903E-2</v>
      </c>
      <c r="I15273">
        <v>0.28333199446471202</v>
      </c>
      <c r="J15273">
        <v>0.243533282029544</v>
      </c>
      <c r="K15273" t="s">
        <v>33065</v>
      </c>
      <c r="L15273">
        <v>125</v>
      </c>
      <c r="M15273" t="s">
        <v>5133</v>
      </c>
      <c r="N15273">
        <v>0.84459459459459496</v>
      </c>
      <c r="O15273">
        <v>2.03185955786736E-2</v>
      </c>
    </row>
    <row r="15274" spans="1:15">
      <c r="A15274" t="s">
        <v>16740</v>
      </c>
      <c r="B15274" t="s">
        <v>23518</v>
      </c>
      <c r="C15274" t="s">
        <v>16741</v>
      </c>
      <c r="D15274">
        <v>11</v>
      </c>
      <c r="E15274">
        <v>787</v>
      </c>
      <c r="F15274">
        <v>136</v>
      </c>
      <c r="G15274">
        <v>7393</v>
      </c>
      <c r="H15274">
        <v>0.87039317343602596</v>
      </c>
      <c r="I15274">
        <v>1</v>
      </c>
      <c r="J15274">
        <v>0.966855260484069</v>
      </c>
      <c r="K15274" t="s">
        <v>23949</v>
      </c>
      <c r="L15274">
        <v>11</v>
      </c>
      <c r="M15274" t="s">
        <v>5133</v>
      </c>
      <c r="N15274">
        <v>8.0882352941176502E-2</v>
      </c>
      <c r="O15274">
        <v>1.3977128335451099E-2</v>
      </c>
    </row>
    <row r="15275" spans="1:15">
      <c r="A15275" t="s">
        <v>16740</v>
      </c>
      <c r="B15275" t="s">
        <v>23513</v>
      </c>
      <c r="C15275" t="s">
        <v>16741</v>
      </c>
      <c r="D15275">
        <v>5</v>
      </c>
      <c r="E15275">
        <v>535</v>
      </c>
      <c r="F15275">
        <v>147</v>
      </c>
      <c r="G15275">
        <v>8124</v>
      </c>
      <c r="H15275">
        <v>0.96941242011328899</v>
      </c>
      <c r="I15275">
        <v>0.99999999999997702</v>
      </c>
      <c r="J15275">
        <v>0.95041217501583097</v>
      </c>
      <c r="K15275" t="s">
        <v>23733</v>
      </c>
      <c r="L15275">
        <v>5</v>
      </c>
      <c r="M15275" t="s">
        <v>5133</v>
      </c>
      <c r="N15275">
        <v>3.4013605442176902E-2</v>
      </c>
      <c r="O15275">
        <v>9.3457943925233603E-3</v>
      </c>
    </row>
    <row r="15276" spans="1:15">
      <c r="A15276" t="s">
        <v>16742</v>
      </c>
      <c r="B15276" t="s">
        <v>23511</v>
      </c>
      <c r="C15276" t="s">
        <v>16743</v>
      </c>
      <c r="D15276">
        <v>1</v>
      </c>
      <c r="E15276">
        <v>6152</v>
      </c>
      <c r="F15276">
        <v>1</v>
      </c>
      <c r="G15276">
        <v>7804</v>
      </c>
      <c r="H15276">
        <v>0.788313685289595</v>
      </c>
      <c r="I15276">
        <v>0.968912233598893</v>
      </c>
      <c r="J15276">
        <v>0.832812322140707</v>
      </c>
      <c r="K15276" t="s">
        <v>29413</v>
      </c>
      <c r="L15276">
        <v>1</v>
      </c>
      <c r="M15276" t="s">
        <v>5133</v>
      </c>
      <c r="N15276">
        <v>1</v>
      </c>
      <c r="O15276">
        <v>1.6254876462938901E-4</v>
      </c>
    </row>
    <row r="15277" spans="1:15">
      <c r="A15277" t="s">
        <v>16744</v>
      </c>
      <c r="B15277" t="s">
        <v>23511</v>
      </c>
      <c r="C15277" t="s">
        <v>16745</v>
      </c>
      <c r="D15277">
        <v>12</v>
      </c>
      <c r="E15277">
        <v>6152</v>
      </c>
      <c r="F15277">
        <v>13</v>
      </c>
      <c r="G15277">
        <v>7804</v>
      </c>
      <c r="H15277">
        <v>0.20366351383502801</v>
      </c>
      <c r="I15277">
        <v>0.658478585781888</v>
      </c>
      <c r="J15277">
        <v>0.56598426677721503</v>
      </c>
      <c r="K15277" t="s">
        <v>33066</v>
      </c>
      <c r="L15277">
        <v>12</v>
      </c>
      <c r="M15277" t="s">
        <v>5133</v>
      </c>
      <c r="N15277">
        <v>0.92307692307692302</v>
      </c>
      <c r="O15277">
        <v>1.95058517555267E-3</v>
      </c>
    </row>
    <row r="15278" spans="1:15">
      <c r="A15278" t="s">
        <v>16744</v>
      </c>
      <c r="B15278" t="s">
        <v>23518</v>
      </c>
      <c r="C15278" t="s">
        <v>16745</v>
      </c>
      <c r="D15278">
        <v>1</v>
      </c>
      <c r="E15278">
        <v>787</v>
      </c>
      <c r="F15278">
        <v>13</v>
      </c>
      <c r="G15278">
        <v>7393</v>
      </c>
      <c r="H15278">
        <v>0.76880113817690798</v>
      </c>
      <c r="I15278">
        <v>1</v>
      </c>
      <c r="J15278">
        <v>0.966855260484069</v>
      </c>
      <c r="K15278" t="s">
        <v>26750</v>
      </c>
      <c r="L15278">
        <v>1</v>
      </c>
      <c r="M15278" t="s">
        <v>5133</v>
      </c>
      <c r="N15278">
        <v>7.69230769230769E-2</v>
      </c>
      <c r="O15278">
        <v>1.27064803049555E-3</v>
      </c>
    </row>
    <row r="15279" spans="1:15">
      <c r="A15279" t="s">
        <v>16746</v>
      </c>
      <c r="B15279" t="s">
        <v>23511</v>
      </c>
      <c r="C15279" t="s">
        <v>16747</v>
      </c>
      <c r="D15279">
        <v>1</v>
      </c>
      <c r="E15279">
        <v>6152</v>
      </c>
      <c r="F15279">
        <v>1</v>
      </c>
      <c r="G15279">
        <v>7804</v>
      </c>
      <c r="H15279">
        <v>0.788313685289595</v>
      </c>
      <c r="I15279">
        <v>0.968912233598893</v>
      </c>
      <c r="J15279">
        <v>0.832812322140707</v>
      </c>
      <c r="K15279" t="s">
        <v>27961</v>
      </c>
      <c r="L15279">
        <v>1</v>
      </c>
      <c r="M15279" t="s">
        <v>5133</v>
      </c>
      <c r="N15279">
        <v>1</v>
      </c>
      <c r="O15279">
        <v>1.6254876462938901E-4</v>
      </c>
    </row>
    <row r="15280" spans="1:15">
      <c r="A15280" t="s">
        <v>16748</v>
      </c>
      <c r="B15280" t="s">
        <v>23513</v>
      </c>
      <c r="C15280" t="s">
        <v>16749</v>
      </c>
      <c r="D15280">
        <v>1</v>
      </c>
      <c r="E15280">
        <v>535</v>
      </c>
      <c r="F15280">
        <v>10</v>
      </c>
      <c r="G15280">
        <v>8124</v>
      </c>
      <c r="H15280">
        <v>0.494202526653369</v>
      </c>
      <c r="I15280">
        <v>0.99999999999997702</v>
      </c>
      <c r="J15280">
        <v>0.95041217501583097</v>
      </c>
      <c r="K15280" t="s">
        <v>23598</v>
      </c>
      <c r="L15280">
        <v>1</v>
      </c>
      <c r="M15280" t="s">
        <v>5133</v>
      </c>
      <c r="N15280">
        <v>0.1</v>
      </c>
      <c r="O15280">
        <v>1.8691588785046699E-3</v>
      </c>
    </row>
    <row r="15281" spans="1:15">
      <c r="A15281" t="s">
        <v>16748</v>
      </c>
      <c r="B15281" t="s">
        <v>23511</v>
      </c>
      <c r="C15281" t="s">
        <v>16749</v>
      </c>
      <c r="D15281">
        <v>7</v>
      </c>
      <c r="E15281">
        <v>6152</v>
      </c>
      <c r="F15281">
        <v>10</v>
      </c>
      <c r="G15281">
        <v>7804</v>
      </c>
      <c r="H15281">
        <v>0.85778567182431398</v>
      </c>
      <c r="I15281">
        <v>1</v>
      </c>
      <c r="J15281">
        <v>0.85953329234717102</v>
      </c>
      <c r="K15281" t="s">
        <v>32691</v>
      </c>
      <c r="L15281">
        <v>7</v>
      </c>
      <c r="M15281" t="s">
        <v>5133</v>
      </c>
      <c r="N15281">
        <v>0.7</v>
      </c>
      <c r="O15281">
        <v>1.13784135240572E-3</v>
      </c>
    </row>
    <row r="15282" spans="1:15">
      <c r="A15282" t="s">
        <v>16750</v>
      </c>
      <c r="B15282" t="s">
        <v>23518</v>
      </c>
      <c r="C15282" t="s">
        <v>16751</v>
      </c>
      <c r="D15282">
        <v>1</v>
      </c>
      <c r="E15282">
        <v>787</v>
      </c>
      <c r="F15282">
        <v>8</v>
      </c>
      <c r="G15282">
        <v>7393</v>
      </c>
      <c r="H15282">
        <v>0.59379355565791103</v>
      </c>
      <c r="I15282">
        <v>1</v>
      </c>
      <c r="J15282">
        <v>0.966855260484069</v>
      </c>
      <c r="K15282" t="s">
        <v>33064</v>
      </c>
      <c r="L15282">
        <v>1</v>
      </c>
      <c r="M15282" t="s">
        <v>1463</v>
      </c>
      <c r="N15282">
        <v>0.125</v>
      </c>
      <c r="O15282">
        <v>1.27064803049555E-3</v>
      </c>
    </row>
    <row r="15283" spans="1:15">
      <c r="A15283" t="s">
        <v>16750</v>
      </c>
      <c r="B15283" t="s">
        <v>23511</v>
      </c>
      <c r="C15283" t="s">
        <v>16751</v>
      </c>
      <c r="D15283">
        <v>6</v>
      </c>
      <c r="E15283">
        <v>6152</v>
      </c>
      <c r="F15283">
        <v>8</v>
      </c>
      <c r="G15283">
        <v>7804</v>
      </c>
      <c r="H15283">
        <v>0.77072248517942499</v>
      </c>
      <c r="I15283">
        <v>0.968912233598893</v>
      </c>
      <c r="J15283">
        <v>0.832812322140707</v>
      </c>
      <c r="K15283" t="s">
        <v>33063</v>
      </c>
      <c r="L15283">
        <v>6</v>
      </c>
      <c r="M15283" t="s">
        <v>1463</v>
      </c>
      <c r="N15283">
        <v>0.75</v>
      </c>
      <c r="O15283">
        <v>9.7529258777633303E-4</v>
      </c>
    </row>
    <row r="15284" spans="1:15">
      <c r="A15284" t="s">
        <v>16752</v>
      </c>
      <c r="B15284" t="s">
        <v>23511</v>
      </c>
      <c r="C15284" t="s">
        <v>16753</v>
      </c>
      <c r="D15284">
        <v>89</v>
      </c>
      <c r="E15284">
        <v>6152</v>
      </c>
      <c r="F15284">
        <v>113</v>
      </c>
      <c r="G15284">
        <v>7804</v>
      </c>
      <c r="H15284">
        <v>0.56184227548879495</v>
      </c>
      <c r="I15284">
        <v>0.968912233598893</v>
      </c>
      <c r="J15284">
        <v>0.832812322140707</v>
      </c>
      <c r="K15284" t="s">
        <v>33067</v>
      </c>
      <c r="L15284">
        <v>89</v>
      </c>
      <c r="M15284" t="s">
        <v>1463</v>
      </c>
      <c r="N15284">
        <v>0.787610619469027</v>
      </c>
      <c r="O15284">
        <v>1.44668400520156E-2</v>
      </c>
    </row>
    <row r="15285" spans="1:15">
      <c r="A15285" t="s">
        <v>16752</v>
      </c>
      <c r="B15285" t="s">
        <v>23513</v>
      </c>
      <c r="C15285" t="s">
        <v>16753</v>
      </c>
      <c r="D15285">
        <v>6</v>
      </c>
      <c r="E15285">
        <v>535</v>
      </c>
      <c r="F15285">
        <v>120</v>
      </c>
      <c r="G15285">
        <v>8124</v>
      </c>
      <c r="H15285">
        <v>0.81102496001545898</v>
      </c>
      <c r="I15285">
        <v>0.99999999999997702</v>
      </c>
      <c r="J15285">
        <v>0.95041217501583097</v>
      </c>
      <c r="K15285" t="s">
        <v>33062</v>
      </c>
      <c r="L15285">
        <v>6</v>
      </c>
      <c r="M15285" t="s">
        <v>1463</v>
      </c>
      <c r="N15285">
        <v>0.05</v>
      </c>
      <c r="O15285">
        <v>1.1214953271028E-2</v>
      </c>
    </row>
    <row r="15286" spans="1:15">
      <c r="A15286" t="s">
        <v>16752</v>
      </c>
      <c r="B15286" t="s">
        <v>23518</v>
      </c>
      <c r="C15286" t="s">
        <v>16753</v>
      </c>
      <c r="D15286">
        <v>12</v>
      </c>
      <c r="E15286">
        <v>787</v>
      </c>
      <c r="F15286">
        <v>101</v>
      </c>
      <c r="G15286">
        <v>7393</v>
      </c>
      <c r="H15286">
        <v>0.38896488782979299</v>
      </c>
      <c r="I15286">
        <v>1</v>
      </c>
      <c r="J15286">
        <v>0.966855260484069</v>
      </c>
      <c r="K15286" t="s">
        <v>33060</v>
      </c>
      <c r="L15286">
        <v>12</v>
      </c>
      <c r="M15286" t="s">
        <v>1463</v>
      </c>
      <c r="N15286">
        <v>0.118811881188119</v>
      </c>
      <c r="O15286">
        <v>1.52477763659466E-2</v>
      </c>
    </row>
    <row r="15287" spans="1:15">
      <c r="A15287" t="s">
        <v>16754</v>
      </c>
      <c r="B15287" t="s">
        <v>23511</v>
      </c>
      <c r="C15287" t="s">
        <v>16755</v>
      </c>
      <c r="D15287">
        <v>4</v>
      </c>
      <c r="E15287">
        <v>6152</v>
      </c>
      <c r="F15287">
        <v>4</v>
      </c>
      <c r="G15287">
        <v>7804</v>
      </c>
      <c r="H15287">
        <v>0.38610601832086699</v>
      </c>
      <c r="I15287">
        <v>0.90829480295553899</v>
      </c>
      <c r="J15287">
        <v>0.78070962240619901</v>
      </c>
      <c r="K15287" t="s">
        <v>24989</v>
      </c>
      <c r="L15287">
        <v>4</v>
      </c>
      <c r="M15287" t="s">
        <v>1463</v>
      </c>
      <c r="N15287">
        <v>1</v>
      </c>
      <c r="O15287">
        <v>6.5019505851755496E-4</v>
      </c>
    </row>
    <row r="15288" spans="1:15">
      <c r="A15288" t="s">
        <v>16756</v>
      </c>
      <c r="B15288" t="s">
        <v>23511</v>
      </c>
      <c r="C15288" t="s">
        <v>16757</v>
      </c>
      <c r="D15288">
        <v>1</v>
      </c>
      <c r="E15288">
        <v>6152</v>
      </c>
      <c r="F15288">
        <v>1</v>
      </c>
      <c r="G15288">
        <v>7804</v>
      </c>
      <c r="H15288">
        <v>0.788313685289595</v>
      </c>
      <c r="I15288">
        <v>0.968912233598893</v>
      </c>
      <c r="J15288">
        <v>0.832812322140707</v>
      </c>
      <c r="K15288" t="s">
        <v>28835</v>
      </c>
      <c r="L15288">
        <v>1</v>
      </c>
      <c r="M15288" t="s">
        <v>1463</v>
      </c>
      <c r="N15288">
        <v>1</v>
      </c>
      <c r="O15288">
        <v>1.6254876462938901E-4</v>
      </c>
    </row>
    <row r="15289" spans="1:15">
      <c r="A15289" t="s">
        <v>16758</v>
      </c>
      <c r="B15289" t="s">
        <v>23511</v>
      </c>
      <c r="C15289" t="s">
        <v>16759</v>
      </c>
      <c r="D15289">
        <v>6</v>
      </c>
      <c r="E15289">
        <v>6152</v>
      </c>
      <c r="F15289">
        <v>6</v>
      </c>
      <c r="G15289">
        <v>7804</v>
      </c>
      <c r="H15289">
        <v>0.23986678822258201</v>
      </c>
      <c r="I15289">
        <v>0.71382528017432401</v>
      </c>
      <c r="J15289">
        <v>0.61355659322887801</v>
      </c>
      <c r="K15289" t="s">
        <v>33068</v>
      </c>
      <c r="L15289">
        <v>6</v>
      </c>
      <c r="M15289" t="s">
        <v>5133</v>
      </c>
      <c r="N15289">
        <v>1</v>
      </c>
      <c r="O15289">
        <v>9.7529258777633303E-4</v>
      </c>
    </row>
    <row r="15290" spans="1:15">
      <c r="A15290" t="s">
        <v>16760</v>
      </c>
      <c r="B15290" t="s">
        <v>23511</v>
      </c>
      <c r="C15290" t="s">
        <v>16761</v>
      </c>
      <c r="D15290">
        <v>2</v>
      </c>
      <c r="E15290">
        <v>6152</v>
      </c>
      <c r="F15290">
        <v>2</v>
      </c>
      <c r="G15290">
        <v>7804</v>
      </c>
      <c r="H15290">
        <v>0.62141708038142995</v>
      </c>
      <c r="I15290">
        <v>0.968912233598893</v>
      </c>
      <c r="J15290">
        <v>0.832812322140707</v>
      </c>
      <c r="K15290" t="s">
        <v>29805</v>
      </c>
      <c r="L15290">
        <v>2</v>
      </c>
      <c r="M15290" t="s">
        <v>5133</v>
      </c>
      <c r="N15290">
        <v>1</v>
      </c>
      <c r="O15290">
        <v>3.2509752925877802E-4</v>
      </c>
    </row>
    <row r="15291" spans="1:15">
      <c r="A15291" t="s">
        <v>16762</v>
      </c>
      <c r="B15291" t="s">
        <v>23511</v>
      </c>
      <c r="C15291" t="s">
        <v>16763</v>
      </c>
      <c r="D15291">
        <v>2</v>
      </c>
      <c r="E15291">
        <v>6152</v>
      </c>
      <c r="F15291">
        <v>2</v>
      </c>
      <c r="G15291">
        <v>7804</v>
      </c>
      <c r="H15291">
        <v>0.62141708038142995</v>
      </c>
      <c r="I15291">
        <v>0.968912233598893</v>
      </c>
      <c r="J15291">
        <v>0.832812322140707</v>
      </c>
      <c r="K15291" t="s">
        <v>29383</v>
      </c>
      <c r="L15291">
        <v>2</v>
      </c>
      <c r="M15291" t="s">
        <v>2729</v>
      </c>
      <c r="N15291">
        <v>1</v>
      </c>
      <c r="O15291">
        <v>3.2509752925877802E-4</v>
      </c>
    </row>
    <row r="15292" spans="1:15">
      <c r="A15292" t="s">
        <v>16764</v>
      </c>
      <c r="B15292" t="s">
        <v>23511</v>
      </c>
      <c r="C15292" t="s">
        <v>16765</v>
      </c>
      <c r="D15292">
        <v>3</v>
      </c>
      <c r="E15292">
        <v>6152</v>
      </c>
      <c r="F15292">
        <v>3</v>
      </c>
      <c r="G15292">
        <v>7804</v>
      </c>
      <c r="H15292">
        <v>0.489837867770546</v>
      </c>
      <c r="I15292">
        <v>0.96083957126938102</v>
      </c>
      <c r="J15292">
        <v>0.82587360011061495</v>
      </c>
      <c r="K15292" t="s">
        <v>26142</v>
      </c>
      <c r="L15292">
        <v>3</v>
      </c>
      <c r="M15292" t="s">
        <v>5133</v>
      </c>
      <c r="N15292">
        <v>1</v>
      </c>
      <c r="O15292">
        <v>4.8764629388816603E-4</v>
      </c>
    </row>
    <row r="15293" spans="1:15">
      <c r="A15293" t="s">
        <v>16766</v>
      </c>
      <c r="B15293" t="s">
        <v>23511</v>
      </c>
      <c r="C15293" t="s">
        <v>16767</v>
      </c>
      <c r="D15293">
        <v>3</v>
      </c>
      <c r="E15293">
        <v>6152</v>
      </c>
      <c r="F15293">
        <v>4</v>
      </c>
      <c r="G15293">
        <v>7804</v>
      </c>
      <c r="H15293">
        <v>0.80103341611958101</v>
      </c>
      <c r="I15293">
        <v>0.968912233598893</v>
      </c>
      <c r="J15293">
        <v>0.832812322140707</v>
      </c>
      <c r="K15293" t="s">
        <v>33069</v>
      </c>
      <c r="L15293">
        <v>3</v>
      </c>
      <c r="M15293" t="s">
        <v>2729</v>
      </c>
      <c r="N15293">
        <v>0.75</v>
      </c>
      <c r="O15293">
        <v>4.8764629388816603E-4</v>
      </c>
    </row>
    <row r="15294" spans="1:15">
      <c r="A15294" t="s">
        <v>16768</v>
      </c>
      <c r="B15294" t="s">
        <v>23518</v>
      </c>
      <c r="C15294" t="s">
        <v>16769</v>
      </c>
      <c r="D15294">
        <v>14</v>
      </c>
      <c r="E15294">
        <v>787</v>
      </c>
      <c r="F15294">
        <v>162</v>
      </c>
      <c r="G15294">
        <v>7393</v>
      </c>
      <c r="H15294">
        <v>0.83239367352792704</v>
      </c>
      <c r="I15294">
        <v>1</v>
      </c>
      <c r="J15294">
        <v>0.966855260484069</v>
      </c>
      <c r="K15294" t="s">
        <v>33070</v>
      </c>
      <c r="L15294">
        <v>14</v>
      </c>
      <c r="M15294" t="s">
        <v>2729</v>
      </c>
      <c r="N15294">
        <v>8.6419753086419707E-2</v>
      </c>
      <c r="O15294">
        <v>1.77890724269377E-2</v>
      </c>
    </row>
    <row r="15295" spans="1:15">
      <c r="A15295" t="s">
        <v>16768</v>
      </c>
      <c r="B15295" t="s">
        <v>23511</v>
      </c>
      <c r="C15295" t="s">
        <v>16769</v>
      </c>
      <c r="D15295">
        <v>128</v>
      </c>
      <c r="E15295">
        <v>6152</v>
      </c>
      <c r="F15295">
        <v>166</v>
      </c>
      <c r="G15295">
        <v>7804</v>
      </c>
      <c r="H15295">
        <v>0.74392872114897901</v>
      </c>
      <c r="I15295">
        <v>0.968912233598893</v>
      </c>
      <c r="J15295">
        <v>0.832812322140707</v>
      </c>
      <c r="K15295" t="s">
        <v>33071</v>
      </c>
      <c r="L15295">
        <v>128</v>
      </c>
      <c r="M15295" t="s">
        <v>2729</v>
      </c>
      <c r="N15295">
        <v>0.77108433734939796</v>
      </c>
      <c r="O15295">
        <v>2.08062418725618E-2</v>
      </c>
    </row>
    <row r="15296" spans="1:15">
      <c r="A15296" t="s">
        <v>16768</v>
      </c>
      <c r="B15296" t="s">
        <v>23513</v>
      </c>
      <c r="C15296" t="s">
        <v>16769</v>
      </c>
      <c r="D15296">
        <v>14</v>
      </c>
      <c r="E15296">
        <v>535</v>
      </c>
      <c r="F15296">
        <v>173</v>
      </c>
      <c r="G15296">
        <v>8124</v>
      </c>
      <c r="H15296">
        <v>0.24896003963714</v>
      </c>
      <c r="I15296">
        <v>0.88155645434652796</v>
      </c>
      <c r="J15296">
        <v>0.837841987174747</v>
      </c>
      <c r="K15296" t="s">
        <v>33072</v>
      </c>
      <c r="L15296">
        <v>14</v>
      </c>
      <c r="M15296" t="s">
        <v>2729</v>
      </c>
      <c r="N15296">
        <v>8.0924855491329495E-2</v>
      </c>
      <c r="O15296">
        <v>2.6168224299065401E-2</v>
      </c>
    </row>
    <row r="15297" spans="1:15">
      <c r="A15297" t="s">
        <v>16770</v>
      </c>
      <c r="B15297" t="s">
        <v>23518</v>
      </c>
      <c r="C15297" t="s">
        <v>16771</v>
      </c>
      <c r="D15297">
        <v>1</v>
      </c>
      <c r="E15297">
        <v>787</v>
      </c>
      <c r="F15297">
        <v>6</v>
      </c>
      <c r="G15297">
        <v>7393</v>
      </c>
      <c r="H15297">
        <v>0.49113550780958298</v>
      </c>
      <c r="I15297">
        <v>1</v>
      </c>
      <c r="J15297">
        <v>0.966855260484069</v>
      </c>
      <c r="K15297" t="s">
        <v>25353</v>
      </c>
      <c r="L15297">
        <v>1</v>
      </c>
      <c r="M15297" t="s">
        <v>2729</v>
      </c>
      <c r="N15297">
        <v>0.16666666666666699</v>
      </c>
      <c r="O15297">
        <v>1.27064803049555E-3</v>
      </c>
    </row>
    <row r="15298" spans="1:15">
      <c r="A15298" t="s">
        <v>16770</v>
      </c>
      <c r="B15298" t="s">
        <v>23511</v>
      </c>
      <c r="C15298" t="s">
        <v>16771</v>
      </c>
      <c r="D15298">
        <v>5</v>
      </c>
      <c r="E15298">
        <v>6152</v>
      </c>
      <c r="F15298">
        <v>6</v>
      </c>
      <c r="G15298">
        <v>7804</v>
      </c>
      <c r="H15298">
        <v>0.62665052091531404</v>
      </c>
      <c r="I15298">
        <v>0.968912233598893</v>
      </c>
      <c r="J15298">
        <v>0.832812322140707</v>
      </c>
      <c r="K15298" t="s">
        <v>33073</v>
      </c>
      <c r="L15298">
        <v>5</v>
      </c>
      <c r="M15298" t="s">
        <v>2729</v>
      </c>
      <c r="N15298">
        <v>0.83333333333333304</v>
      </c>
      <c r="O15298">
        <v>8.1274382314694405E-4</v>
      </c>
    </row>
    <row r="15299" spans="1:15">
      <c r="A15299" t="s">
        <v>16772</v>
      </c>
      <c r="B15299" t="s">
        <v>23511</v>
      </c>
      <c r="C15299" t="s">
        <v>16773</v>
      </c>
      <c r="D15299">
        <v>1</v>
      </c>
      <c r="E15299">
        <v>6152</v>
      </c>
      <c r="F15299">
        <v>1</v>
      </c>
      <c r="G15299">
        <v>7804</v>
      </c>
      <c r="H15299">
        <v>0.788313685289595</v>
      </c>
      <c r="I15299">
        <v>0.968912233598893</v>
      </c>
      <c r="J15299">
        <v>0.832812322140707</v>
      </c>
      <c r="K15299" t="s">
        <v>33074</v>
      </c>
      <c r="L15299">
        <v>1</v>
      </c>
      <c r="M15299" t="s">
        <v>5133</v>
      </c>
      <c r="N15299">
        <v>1</v>
      </c>
      <c r="O15299">
        <v>1.6254876462938901E-4</v>
      </c>
    </row>
    <row r="15300" spans="1:15">
      <c r="A15300" t="s">
        <v>16774</v>
      </c>
      <c r="B15300" t="s">
        <v>23511</v>
      </c>
      <c r="C15300" t="s">
        <v>16775</v>
      </c>
      <c r="D15300">
        <v>2</v>
      </c>
      <c r="E15300">
        <v>6152</v>
      </c>
      <c r="F15300">
        <v>2</v>
      </c>
      <c r="G15300">
        <v>7804</v>
      </c>
      <c r="H15300">
        <v>0.62141708038142995</v>
      </c>
      <c r="I15300">
        <v>0.968912233598893</v>
      </c>
      <c r="J15300">
        <v>0.832812322140707</v>
      </c>
      <c r="K15300" t="s">
        <v>24930</v>
      </c>
      <c r="L15300">
        <v>2</v>
      </c>
      <c r="M15300" t="s">
        <v>5133</v>
      </c>
      <c r="N15300">
        <v>1</v>
      </c>
      <c r="O15300">
        <v>3.2509752925877802E-4</v>
      </c>
    </row>
    <row r="15301" spans="1:15">
      <c r="A15301" t="s">
        <v>16776</v>
      </c>
      <c r="B15301" t="s">
        <v>23518</v>
      </c>
      <c r="C15301" t="s">
        <v>16777</v>
      </c>
      <c r="D15301">
        <v>3</v>
      </c>
      <c r="E15301">
        <v>787</v>
      </c>
      <c r="F15301">
        <v>14</v>
      </c>
      <c r="G15301">
        <v>7393</v>
      </c>
      <c r="H15301">
        <v>0.18085133415340399</v>
      </c>
      <c r="I15301">
        <v>0.83876007220319604</v>
      </c>
      <c r="J15301">
        <v>0.81095958809365798</v>
      </c>
      <c r="K15301" t="s">
        <v>23719</v>
      </c>
      <c r="L15301">
        <v>3</v>
      </c>
      <c r="M15301" t="s">
        <v>5133</v>
      </c>
      <c r="N15301">
        <v>0.214285714285714</v>
      </c>
      <c r="O15301">
        <v>3.8119440914866601E-3</v>
      </c>
    </row>
    <row r="15302" spans="1:15">
      <c r="A15302" t="s">
        <v>16776</v>
      </c>
      <c r="B15302" t="s">
        <v>23511</v>
      </c>
      <c r="C15302" t="s">
        <v>16777</v>
      </c>
      <c r="D15302">
        <v>10</v>
      </c>
      <c r="E15302">
        <v>6152</v>
      </c>
      <c r="F15302">
        <v>15</v>
      </c>
      <c r="G15302">
        <v>7804</v>
      </c>
      <c r="H15302">
        <v>0.92284558660120897</v>
      </c>
      <c r="I15302">
        <v>1</v>
      </c>
      <c r="J15302">
        <v>0.85953329234717102</v>
      </c>
      <c r="K15302" t="s">
        <v>33075</v>
      </c>
      <c r="L15302">
        <v>10</v>
      </c>
      <c r="M15302" t="s">
        <v>5133</v>
      </c>
      <c r="N15302">
        <v>0.66666666666666696</v>
      </c>
      <c r="O15302">
        <v>1.62548764629389E-3</v>
      </c>
    </row>
    <row r="15303" spans="1:15">
      <c r="A15303" t="s">
        <v>16776</v>
      </c>
      <c r="B15303" t="s">
        <v>23513</v>
      </c>
      <c r="C15303" t="s">
        <v>16777</v>
      </c>
      <c r="D15303">
        <v>1</v>
      </c>
      <c r="E15303">
        <v>535</v>
      </c>
      <c r="F15303">
        <v>16</v>
      </c>
      <c r="G15303">
        <v>8124</v>
      </c>
      <c r="H15303">
        <v>0.66412214006675596</v>
      </c>
      <c r="I15303">
        <v>0.99999999999997702</v>
      </c>
      <c r="J15303">
        <v>0.95041217501583097</v>
      </c>
      <c r="K15303" t="s">
        <v>23718</v>
      </c>
      <c r="L15303">
        <v>1</v>
      </c>
      <c r="M15303" t="s">
        <v>5133</v>
      </c>
      <c r="N15303">
        <v>6.25E-2</v>
      </c>
      <c r="O15303">
        <v>1.8691588785046699E-3</v>
      </c>
    </row>
    <row r="15304" spans="1:15">
      <c r="A15304" t="s">
        <v>16778</v>
      </c>
      <c r="B15304" t="s">
        <v>23511</v>
      </c>
      <c r="C15304" t="s">
        <v>16779</v>
      </c>
      <c r="D15304">
        <v>27</v>
      </c>
      <c r="E15304">
        <v>6152</v>
      </c>
      <c r="F15304">
        <v>30</v>
      </c>
      <c r="G15304">
        <v>7804</v>
      </c>
      <c r="H15304">
        <v>9.4336074260639197E-2</v>
      </c>
      <c r="I15304">
        <v>0.41240615057548502</v>
      </c>
      <c r="J15304">
        <v>0.35447681638836998</v>
      </c>
      <c r="K15304" t="s">
        <v>23811</v>
      </c>
      <c r="L15304">
        <v>27</v>
      </c>
      <c r="M15304" t="s">
        <v>5133</v>
      </c>
      <c r="N15304">
        <v>0.9</v>
      </c>
      <c r="O15304">
        <v>4.3888166449934998E-3</v>
      </c>
    </row>
    <row r="15305" spans="1:15">
      <c r="A15305" t="s">
        <v>16778</v>
      </c>
      <c r="B15305" t="s">
        <v>23518</v>
      </c>
      <c r="C15305" t="s">
        <v>16779</v>
      </c>
      <c r="D15305">
        <v>3</v>
      </c>
      <c r="E15305">
        <v>787</v>
      </c>
      <c r="F15305">
        <v>27</v>
      </c>
      <c r="G15305">
        <v>7393</v>
      </c>
      <c r="H15305">
        <v>0.55990201456849797</v>
      </c>
      <c r="I15305">
        <v>1</v>
      </c>
      <c r="J15305">
        <v>0.966855260484069</v>
      </c>
      <c r="K15305" t="s">
        <v>23812</v>
      </c>
      <c r="L15305">
        <v>3</v>
      </c>
      <c r="M15305" t="s">
        <v>5133</v>
      </c>
      <c r="N15305">
        <v>0.11111111111111099</v>
      </c>
      <c r="O15305">
        <v>3.8119440914866601E-3</v>
      </c>
    </row>
    <row r="15306" spans="1:15">
      <c r="A15306" t="s">
        <v>16780</v>
      </c>
      <c r="B15306" t="s">
        <v>23518</v>
      </c>
      <c r="C15306" t="s">
        <v>16781</v>
      </c>
      <c r="D15306">
        <v>1</v>
      </c>
      <c r="E15306">
        <v>787</v>
      </c>
      <c r="F15306">
        <v>5</v>
      </c>
      <c r="G15306">
        <v>7393</v>
      </c>
      <c r="H15306">
        <v>0.430466464429208</v>
      </c>
      <c r="I15306">
        <v>1</v>
      </c>
      <c r="J15306">
        <v>0.966855260484069</v>
      </c>
      <c r="K15306" t="s">
        <v>24920</v>
      </c>
      <c r="L15306">
        <v>1</v>
      </c>
      <c r="M15306" t="s">
        <v>1463</v>
      </c>
      <c r="N15306">
        <v>0.2</v>
      </c>
      <c r="O15306">
        <v>1.27064803049555E-3</v>
      </c>
    </row>
    <row r="15307" spans="1:15">
      <c r="A15307" t="s">
        <v>16780</v>
      </c>
      <c r="B15307" t="s">
        <v>23511</v>
      </c>
      <c r="C15307" t="s">
        <v>16781</v>
      </c>
      <c r="D15307">
        <v>4</v>
      </c>
      <c r="E15307">
        <v>6152</v>
      </c>
      <c r="F15307">
        <v>5</v>
      </c>
      <c r="G15307">
        <v>7804</v>
      </c>
      <c r="H15307">
        <v>0.71320711691885297</v>
      </c>
      <c r="I15307">
        <v>0.968912233598893</v>
      </c>
      <c r="J15307">
        <v>0.832812322140707</v>
      </c>
      <c r="K15307" t="s">
        <v>24921</v>
      </c>
      <c r="L15307">
        <v>4</v>
      </c>
      <c r="M15307" t="s">
        <v>1463</v>
      </c>
      <c r="N15307">
        <v>0.8</v>
      </c>
      <c r="O15307">
        <v>6.5019505851755496E-4</v>
      </c>
    </row>
    <row r="15308" spans="1:15">
      <c r="A15308" t="s">
        <v>16782</v>
      </c>
      <c r="B15308" t="s">
        <v>23518</v>
      </c>
      <c r="C15308" t="s">
        <v>16783</v>
      </c>
      <c r="D15308">
        <v>2</v>
      </c>
      <c r="E15308">
        <v>787</v>
      </c>
      <c r="F15308">
        <v>17</v>
      </c>
      <c r="G15308">
        <v>7393</v>
      </c>
      <c r="H15308">
        <v>0.55380850449894603</v>
      </c>
      <c r="I15308">
        <v>1</v>
      </c>
      <c r="J15308">
        <v>0.966855260484069</v>
      </c>
      <c r="K15308" t="s">
        <v>24725</v>
      </c>
      <c r="L15308">
        <v>2</v>
      </c>
      <c r="M15308" t="s">
        <v>1463</v>
      </c>
      <c r="N15308">
        <v>0.11764705882352899</v>
      </c>
      <c r="O15308">
        <v>2.5412960609911099E-3</v>
      </c>
    </row>
    <row r="15309" spans="1:15">
      <c r="A15309" t="s">
        <v>16782</v>
      </c>
      <c r="B15309" t="s">
        <v>23511</v>
      </c>
      <c r="C15309" t="s">
        <v>16783</v>
      </c>
      <c r="D15309">
        <v>13</v>
      </c>
      <c r="E15309">
        <v>6152</v>
      </c>
      <c r="F15309">
        <v>16</v>
      </c>
      <c r="G15309">
        <v>7804</v>
      </c>
      <c r="H15309">
        <v>0.55141591982388505</v>
      </c>
      <c r="I15309">
        <v>0.968912233598893</v>
      </c>
      <c r="J15309">
        <v>0.832812322140707</v>
      </c>
      <c r="K15309" t="s">
        <v>33076</v>
      </c>
      <c r="L15309">
        <v>13</v>
      </c>
      <c r="M15309" t="s">
        <v>1463</v>
      </c>
      <c r="N15309">
        <v>0.8125</v>
      </c>
      <c r="O15309">
        <v>2.1131339401820499E-3</v>
      </c>
    </row>
    <row r="15310" spans="1:15">
      <c r="A15310" t="s">
        <v>16784</v>
      </c>
      <c r="B15310" t="s">
        <v>23511</v>
      </c>
      <c r="C15310" t="s">
        <v>16785</v>
      </c>
      <c r="D15310">
        <v>8</v>
      </c>
      <c r="E15310">
        <v>6152</v>
      </c>
      <c r="F15310">
        <v>8</v>
      </c>
      <c r="G15310">
        <v>7804</v>
      </c>
      <c r="H15310">
        <v>0.148995721685201</v>
      </c>
      <c r="I15310">
        <v>0.54611425167193095</v>
      </c>
      <c r="J15310">
        <v>0.46940338073728599</v>
      </c>
      <c r="K15310" t="s">
        <v>25301</v>
      </c>
      <c r="L15310">
        <v>8</v>
      </c>
      <c r="M15310" t="s">
        <v>5133</v>
      </c>
      <c r="N15310">
        <v>1</v>
      </c>
      <c r="O15310">
        <v>1.3003901170351099E-3</v>
      </c>
    </row>
    <row r="15311" spans="1:15">
      <c r="A15311" t="s">
        <v>16786</v>
      </c>
      <c r="B15311" t="s">
        <v>23511</v>
      </c>
      <c r="C15311" t="s">
        <v>16787</v>
      </c>
      <c r="D15311">
        <v>1</v>
      </c>
      <c r="E15311">
        <v>6152</v>
      </c>
      <c r="F15311">
        <v>1</v>
      </c>
      <c r="G15311">
        <v>7804</v>
      </c>
      <c r="H15311">
        <v>0.788313685289595</v>
      </c>
      <c r="I15311">
        <v>0.968912233598893</v>
      </c>
      <c r="J15311">
        <v>0.832812322140707</v>
      </c>
      <c r="K15311" t="s">
        <v>33077</v>
      </c>
      <c r="L15311">
        <v>1</v>
      </c>
      <c r="M15311" t="s">
        <v>1463</v>
      </c>
      <c r="N15311">
        <v>1</v>
      </c>
      <c r="O15311">
        <v>1.6254876462938901E-4</v>
      </c>
    </row>
    <row r="15312" spans="1:15">
      <c r="A15312" t="s">
        <v>16788</v>
      </c>
      <c r="B15312" t="s">
        <v>23511</v>
      </c>
      <c r="C15312" t="s">
        <v>16789</v>
      </c>
      <c r="D15312">
        <v>3</v>
      </c>
      <c r="E15312">
        <v>6152</v>
      </c>
      <c r="F15312">
        <v>3</v>
      </c>
      <c r="G15312">
        <v>7804</v>
      </c>
      <c r="H15312">
        <v>0.489837867770546</v>
      </c>
      <c r="I15312">
        <v>0.96083957126938102</v>
      </c>
      <c r="J15312">
        <v>0.82587360011061495</v>
      </c>
      <c r="K15312" t="s">
        <v>33078</v>
      </c>
      <c r="L15312">
        <v>3</v>
      </c>
      <c r="M15312" t="s">
        <v>5133</v>
      </c>
      <c r="N15312">
        <v>1</v>
      </c>
      <c r="O15312">
        <v>4.8764629388816603E-4</v>
      </c>
    </row>
    <row r="15313" spans="1:15">
      <c r="A15313" t="s">
        <v>16790</v>
      </c>
      <c r="B15313" t="s">
        <v>23511</v>
      </c>
      <c r="C15313" t="s">
        <v>16791</v>
      </c>
      <c r="D15313">
        <v>6</v>
      </c>
      <c r="E15313">
        <v>6152</v>
      </c>
      <c r="F15313">
        <v>6</v>
      </c>
      <c r="G15313">
        <v>7804</v>
      </c>
      <c r="H15313">
        <v>0.23986678822258201</v>
      </c>
      <c r="I15313">
        <v>0.71382528017432401</v>
      </c>
      <c r="J15313">
        <v>0.61355659322887801</v>
      </c>
      <c r="K15313" t="s">
        <v>25081</v>
      </c>
      <c r="L15313">
        <v>6</v>
      </c>
      <c r="M15313" t="s">
        <v>1463</v>
      </c>
      <c r="N15313">
        <v>1</v>
      </c>
      <c r="O15313">
        <v>9.7529258777633303E-4</v>
      </c>
    </row>
    <row r="15314" spans="1:15">
      <c r="A15314" t="s">
        <v>16792</v>
      </c>
      <c r="B15314" t="s">
        <v>23511</v>
      </c>
      <c r="C15314" t="s">
        <v>16793</v>
      </c>
      <c r="D15314">
        <v>1</v>
      </c>
      <c r="E15314">
        <v>6152</v>
      </c>
      <c r="F15314">
        <v>1</v>
      </c>
      <c r="G15314">
        <v>7804</v>
      </c>
      <c r="H15314">
        <v>0.788313685289595</v>
      </c>
      <c r="I15314">
        <v>0.968912233598893</v>
      </c>
      <c r="J15314">
        <v>0.832812322140707</v>
      </c>
      <c r="K15314" t="s">
        <v>30108</v>
      </c>
      <c r="L15314">
        <v>1</v>
      </c>
      <c r="M15314" t="s">
        <v>5133</v>
      </c>
      <c r="N15314">
        <v>1</v>
      </c>
      <c r="O15314">
        <v>1.6254876462938901E-4</v>
      </c>
    </row>
    <row r="15315" spans="1:15">
      <c r="A15315" t="s">
        <v>16794</v>
      </c>
      <c r="B15315" t="s">
        <v>23511</v>
      </c>
      <c r="C15315" t="s">
        <v>16795</v>
      </c>
      <c r="D15315">
        <v>3</v>
      </c>
      <c r="E15315">
        <v>6152</v>
      </c>
      <c r="F15315">
        <v>3</v>
      </c>
      <c r="G15315">
        <v>7804</v>
      </c>
      <c r="H15315">
        <v>0.489837867770546</v>
      </c>
      <c r="I15315">
        <v>0.96083957126938102</v>
      </c>
      <c r="J15315">
        <v>0.82587360011061495</v>
      </c>
      <c r="K15315" t="s">
        <v>33078</v>
      </c>
      <c r="L15315">
        <v>3</v>
      </c>
      <c r="M15315" t="s">
        <v>5133</v>
      </c>
      <c r="N15315">
        <v>1</v>
      </c>
      <c r="O15315">
        <v>4.8764629388816603E-4</v>
      </c>
    </row>
    <row r="15316" spans="1:15">
      <c r="A15316" t="s">
        <v>16796</v>
      </c>
      <c r="B15316" t="s">
        <v>23513</v>
      </c>
      <c r="C15316" t="s">
        <v>16797</v>
      </c>
      <c r="D15316">
        <v>6</v>
      </c>
      <c r="E15316">
        <v>535</v>
      </c>
      <c r="F15316">
        <v>15</v>
      </c>
      <c r="G15316">
        <v>8124</v>
      </c>
      <c r="H15316">
        <v>2.3763596711139201E-4</v>
      </c>
      <c r="I15316">
        <v>1.0526959909756699E-2</v>
      </c>
      <c r="J15316">
        <v>1.0004950864136501E-2</v>
      </c>
      <c r="K15316" t="s">
        <v>23715</v>
      </c>
      <c r="L15316">
        <v>6</v>
      </c>
      <c r="M15316" t="s">
        <v>1463</v>
      </c>
      <c r="N15316">
        <v>0.4</v>
      </c>
      <c r="O15316">
        <v>1.1214953271028E-2</v>
      </c>
    </row>
    <row r="15317" spans="1:15">
      <c r="A15317" t="s">
        <v>16796</v>
      </c>
      <c r="B15317" t="s">
        <v>23511</v>
      </c>
      <c r="C15317" t="s">
        <v>16797</v>
      </c>
      <c r="D15317">
        <v>8</v>
      </c>
      <c r="E15317">
        <v>6152</v>
      </c>
      <c r="F15317">
        <v>11</v>
      </c>
      <c r="G15317">
        <v>7804</v>
      </c>
      <c r="H15317">
        <v>0.812198093591744</v>
      </c>
      <c r="I15317">
        <v>0.97453872412074605</v>
      </c>
      <c r="J15317">
        <v>0.83764847806331599</v>
      </c>
      <c r="K15317" t="s">
        <v>24505</v>
      </c>
      <c r="L15317">
        <v>8</v>
      </c>
      <c r="M15317" t="s">
        <v>1463</v>
      </c>
      <c r="N15317">
        <v>0.72727272727272696</v>
      </c>
      <c r="O15317">
        <v>1.3003901170351099E-3</v>
      </c>
    </row>
    <row r="15318" spans="1:15">
      <c r="A15318" t="s">
        <v>16798</v>
      </c>
      <c r="B15318" t="s">
        <v>23511</v>
      </c>
      <c r="C15318" t="s">
        <v>16799</v>
      </c>
      <c r="D15318">
        <v>2</v>
      </c>
      <c r="E15318">
        <v>6152</v>
      </c>
      <c r="F15318">
        <v>2</v>
      </c>
      <c r="G15318">
        <v>7804</v>
      </c>
      <c r="H15318">
        <v>0.62141708038142995</v>
      </c>
      <c r="I15318">
        <v>0.968912233598893</v>
      </c>
      <c r="J15318">
        <v>0.832812322140707</v>
      </c>
      <c r="K15318" t="s">
        <v>33079</v>
      </c>
      <c r="L15318">
        <v>2</v>
      </c>
      <c r="M15318" t="s">
        <v>1463</v>
      </c>
      <c r="N15318">
        <v>1</v>
      </c>
      <c r="O15318">
        <v>3.2509752925877802E-4</v>
      </c>
    </row>
    <row r="15319" spans="1:15">
      <c r="A15319" t="s">
        <v>16800</v>
      </c>
      <c r="B15319" t="s">
        <v>23511</v>
      </c>
      <c r="C15319" t="s">
        <v>16801</v>
      </c>
      <c r="D15319">
        <v>2</v>
      </c>
      <c r="E15319">
        <v>6152</v>
      </c>
      <c r="F15319">
        <v>2</v>
      </c>
      <c r="G15319">
        <v>7804</v>
      </c>
      <c r="H15319">
        <v>0.62141708038142995</v>
      </c>
      <c r="I15319">
        <v>0.968912233598893</v>
      </c>
      <c r="J15319">
        <v>0.832812322140707</v>
      </c>
      <c r="K15319" t="s">
        <v>33079</v>
      </c>
      <c r="L15319">
        <v>2</v>
      </c>
      <c r="M15319" t="s">
        <v>1463</v>
      </c>
      <c r="N15319">
        <v>1</v>
      </c>
      <c r="O15319">
        <v>3.2509752925877802E-4</v>
      </c>
    </row>
    <row r="15320" spans="1:15">
      <c r="A15320" t="s">
        <v>16802</v>
      </c>
      <c r="B15320" t="s">
        <v>23511</v>
      </c>
      <c r="C15320" t="s">
        <v>16803</v>
      </c>
      <c r="D15320">
        <v>1</v>
      </c>
      <c r="E15320">
        <v>6152</v>
      </c>
      <c r="F15320">
        <v>1</v>
      </c>
      <c r="G15320">
        <v>7804</v>
      </c>
      <c r="H15320">
        <v>0.788313685289595</v>
      </c>
      <c r="I15320">
        <v>0.968912233598893</v>
      </c>
      <c r="J15320">
        <v>0.832812322140707</v>
      </c>
      <c r="K15320" t="s">
        <v>33080</v>
      </c>
      <c r="L15320">
        <v>1</v>
      </c>
      <c r="M15320" t="s">
        <v>1463</v>
      </c>
      <c r="N15320">
        <v>1</v>
      </c>
      <c r="O15320">
        <v>1.6254876462938901E-4</v>
      </c>
    </row>
    <row r="15321" spans="1:15">
      <c r="A15321" t="s">
        <v>16804</v>
      </c>
      <c r="B15321" t="s">
        <v>23511</v>
      </c>
      <c r="C15321" t="s">
        <v>16805</v>
      </c>
      <c r="D15321">
        <v>1</v>
      </c>
      <c r="E15321">
        <v>6152</v>
      </c>
      <c r="F15321">
        <v>2</v>
      </c>
      <c r="G15321">
        <v>7804</v>
      </c>
      <c r="H15321">
        <v>0.95521029019776005</v>
      </c>
      <c r="I15321">
        <v>1</v>
      </c>
      <c r="J15321">
        <v>0.85953329234717102</v>
      </c>
      <c r="K15321" t="s">
        <v>33081</v>
      </c>
      <c r="L15321">
        <v>1</v>
      </c>
      <c r="M15321" t="s">
        <v>2729</v>
      </c>
      <c r="N15321">
        <v>0.5</v>
      </c>
      <c r="O15321">
        <v>1.6254876462938901E-4</v>
      </c>
    </row>
    <row r="15322" spans="1:15">
      <c r="A15322" t="s">
        <v>16806</v>
      </c>
      <c r="B15322" t="s">
        <v>23511</v>
      </c>
      <c r="C15322" t="s">
        <v>16807</v>
      </c>
      <c r="D15322">
        <v>1</v>
      </c>
      <c r="E15322">
        <v>6152</v>
      </c>
      <c r="F15322">
        <v>1</v>
      </c>
      <c r="G15322">
        <v>7804</v>
      </c>
      <c r="H15322">
        <v>0.788313685289595</v>
      </c>
      <c r="I15322">
        <v>0.968912233598893</v>
      </c>
      <c r="J15322">
        <v>0.832812322140707</v>
      </c>
      <c r="K15322" t="s">
        <v>33081</v>
      </c>
      <c r="L15322">
        <v>1</v>
      </c>
      <c r="M15322" t="s">
        <v>5133</v>
      </c>
      <c r="N15322">
        <v>1</v>
      </c>
      <c r="O15322">
        <v>1.6254876462938901E-4</v>
      </c>
    </row>
    <row r="15323" spans="1:15">
      <c r="A15323" t="s">
        <v>16808</v>
      </c>
      <c r="B15323" t="s">
        <v>23511</v>
      </c>
      <c r="C15323" t="s">
        <v>16809</v>
      </c>
      <c r="D15323">
        <v>24</v>
      </c>
      <c r="E15323">
        <v>6152</v>
      </c>
      <c r="F15323">
        <v>29</v>
      </c>
      <c r="G15323">
        <v>7804</v>
      </c>
      <c r="H15323">
        <v>0.40176100238644102</v>
      </c>
      <c r="I15323">
        <v>0.91525479399875698</v>
      </c>
      <c r="J15323">
        <v>0.78669196642228301</v>
      </c>
      <c r="K15323" t="s">
        <v>32717</v>
      </c>
      <c r="L15323">
        <v>24</v>
      </c>
      <c r="M15323" t="s">
        <v>5133</v>
      </c>
      <c r="N15323">
        <v>0.82758620689655205</v>
      </c>
      <c r="O15323">
        <v>3.90117035110533E-3</v>
      </c>
    </row>
    <row r="15324" spans="1:15">
      <c r="A15324" t="s">
        <v>16808</v>
      </c>
      <c r="B15324" t="s">
        <v>23518</v>
      </c>
      <c r="C15324" t="s">
        <v>16809</v>
      </c>
      <c r="D15324">
        <v>5</v>
      </c>
      <c r="E15324">
        <v>787</v>
      </c>
      <c r="F15324">
        <v>28</v>
      </c>
      <c r="G15324">
        <v>7393</v>
      </c>
      <c r="H15324">
        <v>0.17111448853275499</v>
      </c>
      <c r="I15324">
        <v>0.83876007220319604</v>
      </c>
      <c r="J15324">
        <v>0.81095958809365798</v>
      </c>
      <c r="K15324" t="s">
        <v>32718</v>
      </c>
      <c r="L15324">
        <v>5</v>
      </c>
      <c r="M15324" t="s">
        <v>5133</v>
      </c>
      <c r="N15324">
        <v>0.17857142857142899</v>
      </c>
      <c r="O15324">
        <v>6.35324015247776E-3</v>
      </c>
    </row>
    <row r="15325" spans="1:15">
      <c r="A15325" t="s">
        <v>16808</v>
      </c>
      <c r="B15325" t="s">
        <v>23513</v>
      </c>
      <c r="C15325" t="s">
        <v>16809</v>
      </c>
      <c r="D15325">
        <v>1</v>
      </c>
      <c r="E15325">
        <v>535</v>
      </c>
      <c r="F15325">
        <v>28</v>
      </c>
      <c r="G15325">
        <v>8124</v>
      </c>
      <c r="H15325">
        <v>0.85202716747418605</v>
      </c>
      <c r="I15325">
        <v>0.99999999999997702</v>
      </c>
      <c r="J15325">
        <v>0.95041217501583097</v>
      </c>
      <c r="K15325" t="s">
        <v>23957</v>
      </c>
      <c r="L15325">
        <v>1</v>
      </c>
      <c r="M15325" t="s">
        <v>5133</v>
      </c>
      <c r="N15325">
        <v>3.5714285714285698E-2</v>
      </c>
      <c r="O15325">
        <v>1.8691588785046699E-3</v>
      </c>
    </row>
    <row r="15326" spans="1:15">
      <c r="A15326" t="s">
        <v>16810</v>
      </c>
      <c r="B15326" t="s">
        <v>23511</v>
      </c>
      <c r="C15326" t="s">
        <v>16811</v>
      </c>
      <c r="D15326">
        <v>4</v>
      </c>
      <c r="E15326">
        <v>6152</v>
      </c>
      <c r="F15326">
        <v>7</v>
      </c>
      <c r="G15326">
        <v>7804</v>
      </c>
      <c r="H15326">
        <v>0.95957928989840302</v>
      </c>
      <c r="I15326">
        <v>1</v>
      </c>
      <c r="J15326">
        <v>0.85953329234717102</v>
      </c>
      <c r="K15326" t="s">
        <v>24330</v>
      </c>
      <c r="L15326">
        <v>4</v>
      </c>
      <c r="M15326" t="s">
        <v>5133</v>
      </c>
      <c r="N15326">
        <v>0.57142857142857095</v>
      </c>
      <c r="O15326">
        <v>6.5019505851755496E-4</v>
      </c>
    </row>
    <row r="15327" spans="1:15">
      <c r="A15327" t="s">
        <v>16810</v>
      </c>
      <c r="B15327" t="s">
        <v>23513</v>
      </c>
      <c r="C15327" t="s">
        <v>16811</v>
      </c>
      <c r="D15327">
        <v>6</v>
      </c>
      <c r="E15327">
        <v>535</v>
      </c>
      <c r="F15327">
        <v>11</v>
      </c>
      <c r="G15327">
        <v>8124</v>
      </c>
      <c r="H15327" s="34">
        <v>2.7555975044436599E-5</v>
      </c>
      <c r="I15327">
        <v>1.7593430220678699E-3</v>
      </c>
      <c r="J15327">
        <v>1.6721010282024901E-3</v>
      </c>
      <c r="K15327" t="s">
        <v>23715</v>
      </c>
      <c r="L15327">
        <v>6</v>
      </c>
      <c r="M15327" t="s">
        <v>5133</v>
      </c>
      <c r="N15327">
        <v>0.54545454545454497</v>
      </c>
      <c r="O15327">
        <v>1.1214953271028E-2</v>
      </c>
    </row>
    <row r="15328" spans="1:15">
      <c r="A15328" t="s">
        <v>16812</v>
      </c>
      <c r="B15328" t="s">
        <v>23511</v>
      </c>
      <c r="C15328" t="s">
        <v>16813</v>
      </c>
      <c r="D15328">
        <v>1</v>
      </c>
      <c r="E15328">
        <v>6152</v>
      </c>
      <c r="F15328">
        <v>1</v>
      </c>
      <c r="G15328">
        <v>7804</v>
      </c>
      <c r="H15328">
        <v>0.788313685289595</v>
      </c>
      <c r="I15328">
        <v>0.968912233598893</v>
      </c>
      <c r="J15328">
        <v>0.832812322140707</v>
      </c>
      <c r="K15328" t="s">
        <v>33082</v>
      </c>
      <c r="L15328">
        <v>1</v>
      </c>
      <c r="M15328" t="s">
        <v>2729</v>
      </c>
      <c r="N15328">
        <v>1</v>
      </c>
      <c r="O15328">
        <v>1.6254876462938901E-4</v>
      </c>
    </row>
    <row r="15329" spans="1:15">
      <c r="A15329" t="s">
        <v>16814</v>
      </c>
      <c r="B15329" t="s">
        <v>23511</v>
      </c>
      <c r="C15329" t="s">
        <v>16815</v>
      </c>
      <c r="D15329">
        <v>6</v>
      </c>
      <c r="E15329">
        <v>6152</v>
      </c>
      <c r="F15329">
        <v>8</v>
      </c>
      <c r="G15329">
        <v>7804</v>
      </c>
      <c r="H15329">
        <v>0.77072248517942499</v>
      </c>
      <c r="I15329">
        <v>0.968912233598893</v>
      </c>
      <c r="J15329">
        <v>0.832812322140707</v>
      </c>
      <c r="K15329" t="s">
        <v>33083</v>
      </c>
      <c r="L15329">
        <v>6</v>
      </c>
      <c r="M15329" t="s">
        <v>5133</v>
      </c>
      <c r="N15329">
        <v>0.75</v>
      </c>
      <c r="O15329">
        <v>9.7529258777633303E-4</v>
      </c>
    </row>
    <row r="15330" spans="1:15">
      <c r="A15330" t="s">
        <v>16816</v>
      </c>
      <c r="B15330" t="s">
        <v>23511</v>
      </c>
      <c r="C15330" t="s">
        <v>16817</v>
      </c>
      <c r="D15330">
        <v>5</v>
      </c>
      <c r="E15330">
        <v>6152</v>
      </c>
      <c r="F15330">
        <v>7</v>
      </c>
      <c r="G15330">
        <v>7804</v>
      </c>
      <c r="H15330">
        <v>0.83137607319657303</v>
      </c>
      <c r="I15330">
        <v>0.98923101772060196</v>
      </c>
      <c r="J15330">
        <v>0.85027699355333197</v>
      </c>
      <c r="K15330" t="s">
        <v>33084</v>
      </c>
      <c r="L15330">
        <v>5</v>
      </c>
      <c r="M15330" t="s">
        <v>5133</v>
      </c>
      <c r="N15330">
        <v>0.71428571428571397</v>
      </c>
      <c r="O15330">
        <v>8.1274382314694405E-4</v>
      </c>
    </row>
    <row r="15331" spans="1:15">
      <c r="A15331" t="s">
        <v>16818</v>
      </c>
      <c r="B15331" t="s">
        <v>23511</v>
      </c>
      <c r="C15331" t="s">
        <v>16819</v>
      </c>
      <c r="D15331">
        <v>4</v>
      </c>
      <c r="E15331">
        <v>6152</v>
      </c>
      <c r="F15331">
        <v>4</v>
      </c>
      <c r="G15331">
        <v>7804</v>
      </c>
      <c r="H15331">
        <v>0.38610601832086699</v>
      </c>
      <c r="I15331">
        <v>0.90829480295553899</v>
      </c>
      <c r="J15331">
        <v>0.78070962240619901</v>
      </c>
      <c r="K15331" t="s">
        <v>33085</v>
      </c>
      <c r="L15331">
        <v>4</v>
      </c>
      <c r="M15331" t="s">
        <v>5133</v>
      </c>
      <c r="N15331">
        <v>1</v>
      </c>
      <c r="O15331">
        <v>6.5019505851755496E-4</v>
      </c>
    </row>
    <row r="15332" spans="1:15">
      <c r="A15332" t="s">
        <v>16820</v>
      </c>
      <c r="B15332" t="s">
        <v>23511</v>
      </c>
      <c r="C15332" t="s">
        <v>16821</v>
      </c>
      <c r="D15332">
        <v>9</v>
      </c>
      <c r="E15332">
        <v>6152</v>
      </c>
      <c r="F15332">
        <v>9</v>
      </c>
      <c r="G15332">
        <v>7804</v>
      </c>
      <c r="H15332">
        <v>0.117423000773971</v>
      </c>
      <c r="I15332">
        <v>0.47842873658393897</v>
      </c>
      <c r="J15332">
        <v>0.41122542710949</v>
      </c>
      <c r="K15332" t="s">
        <v>26519</v>
      </c>
      <c r="L15332">
        <v>9</v>
      </c>
      <c r="M15332" t="s">
        <v>5133</v>
      </c>
      <c r="N15332">
        <v>1</v>
      </c>
      <c r="O15332">
        <v>1.4629388816645001E-3</v>
      </c>
    </row>
    <row r="15333" spans="1:15">
      <c r="A15333" t="s">
        <v>16822</v>
      </c>
      <c r="B15333" t="s">
        <v>23518</v>
      </c>
      <c r="C15333" t="s">
        <v>16823</v>
      </c>
      <c r="D15333">
        <v>4</v>
      </c>
      <c r="E15333">
        <v>787</v>
      </c>
      <c r="F15333">
        <v>15</v>
      </c>
      <c r="G15333">
        <v>7393</v>
      </c>
      <c r="H15333">
        <v>6.7048993244599203E-2</v>
      </c>
      <c r="I15333">
        <v>0.63266972740240601</v>
      </c>
      <c r="J15333">
        <v>0.61170005408803896</v>
      </c>
      <c r="K15333" t="s">
        <v>33086</v>
      </c>
      <c r="L15333">
        <v>4</v>
      </c>
      <c r="M15333" t="s">
        <v>5133</v>
      </c>
      <c r="N15333">
        <v>0.266666666666667</v>
      </c>
      <c r="O15333">
        <v>5.0825921219822103E-3</v>
      </c>
    </row>
    <row r="15334" spans="1:15">
      <c r="A15334" t="s">
        <v>16822</v>
      </c>
      <c r="B15334" t="s">
        <v>23511</v>
      </c>
      <c r="C15334" t="s">
        <v>16823</v>
      </c>
      <c r="D15334">
        <v>10</v>
      </c>
      <c r="E15334">
        <v>6152</v>
      </c>
      <c r="F15334">
        <v>16</v>
      </c>
      <c r="G15334">
        <v>7804</v>
      </c>
      <c r="H15334">
        <v>0.96454287250950799</v>
      </c>
      <c r="I15334">
        <v>1</v>
      </c>
      <c r="J15334">
        <v>0.85953329234717102</v>
      </c>
      <c r="K15334" t="s">
        <v>33075</v>
      </c>
      <c r="L15334">
        <v>10</v>
      </c>
      <c r="M15334" t="s">
        <v>5133</v>
      </c>
      <c r="N15334">
        <v>0.625</v>
      </c>
      <c r="O15334">
        <v>1.62548764629389E-3</v>
      </c>
    </row>
    <row r="15335" spans="1:15">
      <c r="A15335" t="s">
        <v>16822</v>
      </c>
      <c r="B15335" t="s">
        <v>23513</v>
      </c>
      <c r="C15335" t="s">
        <v>16823</v>
      </c>
      <c r="D15335">
        <v>1</v>
      </c>
      <c r="E15335">
        <v>535</v>
      </c>
      <c r="F15335">
        <v>17</v>
      </c>
      <c r="G15335">
        <v>8124</v>
      </c>
      <c r="H15335">
        <v>0.68628477635983498</v>
      </c>
      <c r="I15335">
        <v>0.99999999999997702</v>
      </c>
      <c r="J15335">
        <v>0.95041217501583097</v>
      </c>
      <c r="K15335" t="s">
        <v>23718</v>
      </c>
      <c r="L15335">
        <v>1</v>
      </c>
      <c r="M15335" t="s">
        <v>5133</v>
      </c>
      <c r="N15335">
        <v>5.8823529411764698E-2</v>
      </c>
      <c r="O15335">
        <v>1.8691588785046699E-3</v>
      </c>
    </row>
    <row r="15336" spans="1:15">
      <c r="A15336" t="s">
        <v>16824</v>
      </c>
      <c r="B15336" t="s">
        <v>23513</v>
      </c>
      <c r="C15336" t="s">
        <v>16825</v>
      </c>
      <c r="D15336">
        <v>13</v>
      </c>
      <c r="E15336">
        <v>535</v>
      </c>
      <c r="F15336">
        <v>156</v>
      </c>
      <c r="G15336">
        <v>8124</v>
      </c>
      <c r="H15336">
        <v>0.227269081704571</v>
      </c>
      <c r="I15336">
        <v>0.85273230586348503</v>
      </c>
      <c r="J15336">
        <v>0.81044716552199803</v>
      </c>
      <c r="K15336" t="s">
        <v>26190</v>
      </c>
      <c r="L15336">
        <v>13</v>
      </c>
      <c r="M15336" t="s">
        <v>5133</v>
      </c>
      <c r="N15336">
        <v>8.3333333333333301E-2</v>
      </c>
      <c r="O15336">
        <v>2.4299065420560699E-2</v>
      </c>
    </row>
    <row r="15337" spans="1:15">
      <c r="A15337" t="s">
        <v>16824</v>
      </c>
      <c r="B15337" t="s">
        <v>23518</v>
      </c>
      <c r="C15337" t="s">
        <v>16825</v>
      </c>
      <c r="D15337">
        <v>17</v>
      </c>
      <c r="E15337">
        <v>787</v>
      </c>
      <c r="F15337">
        <v>136</v>
      </c>
      <c r="G15337">
        <v>7393</v>
      </c>
      <c r="H15337">
        <v>0.27709682422056803</v>
      </c>
      <c r="I15337">
        <v>0.97863801257884697</v>
      </c>
      <c r="J15337">
        <v>0.94620131057153301</v>
      </c>
      <c r="K15337" t="s">
        <v>26191</v>
      </c>
      <c r="L15337">
        <v>17</v>
      </c>
      <c r="M15337" t="s">
        <v>5133</v>
      </c>
      <c r="N15337">
        <v>0.125</v>
      </c>
      <c r="O15337">
        <v>2.1601016518424401E-2</v>
      </c>
    </row>
    <row r="15338" spans="1:15">
      <c r="A15338" t="s">
        <v>16824</v>
      </c>
      <c r="B15338" t="s">
        <v>23511</v>
      </c>
      <c r="C15338" t="s">
        <v>16825</v>
      </c>
      <c r="D15338">
        <v>110</v>
      </c>
      <c r="E15338">
        <v>6152</v>
      </c>
      <c r="F15338">
        <v>145</v>
      </c>
      <c r="G15338">
        <v>7804</v>
      </c>
      <c r="H15338">
        <v>0.83821513355917798</v>
      </c>
      <c r="I15338">
        <v>0.99412456208771305</v>
      </c>
      <c r="J15338">
        <v>0.85448315785444096</v>
      </c>
      <c r="K15338" t="s">
        <v>26192</v>
      </c>
      <c r="L15338">
        <v>110</v>
      </c>
      <c r="M15338" t="s">
        <v>5133</v>
      </c>
      <c r="N15338">
        <v>0.75862068965517204</v>
      </c>
      <c r="O15338">
        <v>1.7880364109232799E-2</v>
      </c>
    </row>
    <row r="15339" spans="1:15">
      <c r="A15339" t="s">
        <v>16826</v>
      </c>
      <c r="B15339" t="s">
        <v>23511</v>
      </c>
      <c r="C15339" t="s">
        <v>16827</v>
      </c>
      <c r="D15339">
        <v>1</v>
      </c>
      <c r="E15339">
        <v>6152</v>
      </c>
      <c r="F15339">
        <v>1</v>
      </c>
      <c r="G15339">
        <v>7804</v>
      </c>
      <c r="H15339">
        <v>0.788313685289595</v>
      </c>
      <c r="I15339">
        <v>0.968912233598893</v>
      </c>
      <c r="J15339">
        <v>0.832812322140707</v>
      </c>
      <c r="K15339" t="s">
        <v>33087</v>
      </c>
      <c r="L15339">
        <v>1</v>
      </c>
      <c r="M15339" t="s">
        <v>1463</v>
      </c>
      <c r="N15339">
        <v>1</v>
      </c>
      <c r="O15339">
        <v>1.6254876462938901E-4</v>
      </c>
    </row>
    <row r="15340" spans="1:15">
      <c r="A15340" t="s">
        <v>16828</v>
      </c>
      <c r="B15340" t="s">
        <v>23511</v>
      </c>
      <c r="C15340" t="s">
        <v>16829</v>
      </c>
      <c r="D15340">
        <v>1</v>
      </c>
      <c r="E15340">
        <v>6152</v>
      </c>
      <c r="F15340">
        <v>2</v>
      </c>
      <c r="G15340">
        <v>7804</v>
      </c>
      <c r="H15340">
        <v>0.95521029019776005</v>
      </c>
      <c r="I15340">
        <v>1</v>
      </c>
      <c r="J15340">
        <v>0.85953329234717102</v>
      </c>
      <c r="K15340" t="s">
        <v>33088</v>
      </c>
      <c r="L15340">
        <v>1</v>
      </c>
      <c r="M15340" t="s">
        <v>5133</v>
      </c>
      <c r="N15340">
        <v>0.5</v>
      </c>
      <c r="O15340">
        <v>1.6254876462938901E-4</v>
      </c>
    </row>
    <row r="15341" spans="1:15">
      <c r="A15341" t="s">
        <v>16830</v>
      </c>
      <c r="B15341" t="s">
        <v>23513</v>
      </c>
      <c r="C15341" t="s">
        <v>16831</v>
      </c>
      <c r="D15341">
        <v>1</v>
      </c>
      <c r="E15341">
        <v>535</v>
      </c>
      <c r="F15341">
        <v>10</v>
      </c>
      <c r="G15341">
        <v>8124</v>
      </c>
      <c r="H15341">
        <v>0.494202526653369</v>
      </c>
      <c r="I15341">
        <v>0.99999999999997702</v>
      </c>
      <c r="J15341">
        <v>0.95041217501583097</v>
      </c>
      <c r="K15341" t="s">
        <v>24296</v>
      </c>
      <c r="L15341">
        <v>1</v>
      </c>
      <c r="M15341" t="s">
        <v>5133</v>
      </c>
      <c r="N15341">
        <v>0.1</v>
      </c>
      <c r="O15341">
        <v>1.8691588785046699E-3</v>
      </c>
    </row>
    <row r="15342" spans="1:15">
      <c r="A15342" t="s">
        <v>16830</v>
      </c>
      <c r="B15342" t="s">
        <v>23511</v>
      </c>
      <c r="C15342" t="s">
        <v>16831</v>
      </c>
      <c r="D15342">
        <v>8</v>
      </c>
      <c r="E15342">
        <v>6152</v>
      </c>
      <c r="F15342">
        <v>10</v>
      </c>
      <c r="G15342">
        <v>7804</v>
      </c>
      <c r="H15342">
        <v>0.64231594183968699</v>
      </c>
      <c r="I15342">
        <v>0.968912233598893</v>
      </c>
      <c r="J15342">
        <v>0.832812322140707</v>
      </c>
      <c r="K15342" t="s">
        <v>30993</v>
      </c>
      <c r="L15342">
        <v>8</v>
      </c>
      <c r="M15342" t="s">
        <v>5133</v>
      </c>
      <c r="N15342">
        <v>0.8</v>
      </c>
      <c r="O15342">
        <v>1.3003901170351099E-3</v>
      </c>
    </row>
    <row r="15343" spans="1:15">
      <c r="A15343" t="s">
        <v>16832</v>
      </c>
      <c r="B15343" t="s">
        <v>23511</v>
      </c>
      <c r="C15343" t="s">
        <v>16833</v>
      </c>
      <c r="D15343">
        <v>6</v>
      </c>
      <c r="E15343">
        <v>6152</v>
      </c>
      <c r="F15343">
        <v>6</v>
      </c>
      <c r="G15343">
        <v>7804</v>
      </c>
      <c r="H15343">
        <v>0.23986678822258201</v>
      </c>
      <c r="I15343">
        <v>0.71382528017432401</v>
      </c>
      <c r="J15343">
        <v>0.61355659322887801</v>
      </c>
      <c r="K15343" t="s">
        <v>33089</v>
      </c>
      <c r="L15343">
        <v>6</v>
      </c>
      <c r="M15343" t="s">
        <v>1463</v>
      </c>
      <c r="N15343">
        <v>1</v>
      </c>
      <c r="O15343">
        <v>9.7529258777633303E-4</v>
      </c>
    </row>
    <row r="15344" spans="1:15">
      <c r="A15344" t="s">
        <v>16834</v>
      </c>
      <c r="B15344" t="s">
        <v>23518</v>
      </c>
      <c r="C15344" t="s">
        <v>16835</v>
      </c>
      <c r="D15344">
        <v>14</v>
      </c>
      <c r="E15344">
        <v>787</v>
      </c>
      <c r="F15344">
        <v>108</v>
      </c>
      <c r="G15344">
        <v>7393</v>
      </c>
      <c r="H15344">
        <v>0.256620498623152</v>
      </c>
      <c r="I15344">
        <v>0.97863801257884697</v>
      </c>
      <c r="J15344">
        <v>0.94620131057153301</v>
      </c>
      <c r="K15344" t="s">
        <v>33090</v>
      </c>
      <c r="L15344">
        <v>14</v>
      </c>
      <c r="M15344" t="s">
        <v>5133</v>
      </c>
      <c r="N15344">
        <v>0.12962962962963001</v>
      </c>
      <c r="O15344">
        <v>1.77890724269377E-2</v>
      </c>
    </row>
    <row r="15345" spans="1:15">
      <c r="A15345" t="s">
        <v>16834</v>
      </c>
      <c r="B15345" t="s">
        <v>23513</v>
      </c>
      <c r="C15345" t="s">
        <v>16835</v>
      </c>
      <c r="D15345">
        <v>6</v>
      </c>
      <c r="E15345">
        <v>535</v>
      </c>
      <c r="F15345">
        <v>122</v>
      </c>
      <c r="G15345">
        <v>8124</v>
      </c>
      <c r="H15345">
        <v>0.82319911978194305</v>
      </c>
      <c r="I15345">
        <v>0.99999999999997702</v>
      </c>
      <c r="J15345">
        <v>0.95041217501583097</v>
      </c>
      <c r="K15345" t="s">
        <v>33091</v>
      </c>
      <c r="L15345">
        <v>6</v>
      </c>
      <c r="M15345" t="s">
        <v>5133</v>
      </c>
      <c r="N15345">
        <v>4.91803278688525E-2</v>
      </c>
      <c r="O15345">
        <v>1.1214953271028E-2</v>
      </c>
    </row>
    <row r="15346" spans="1:15">
      <c r="A15346" t="s">
        <v>16834</v>
      </c>
      <c r="B15346" t="s">
        <v>23511</v>
      </c>
      <c r="C15346" t="s">
        <v>16835</v>
      </c>
      <c r="D15346">
        <v>93</v>
      </c>
      <c r="E15346">
        <v>6152</v>
      </c>
      <c r="F15346">
        <v>118</v>
      </c>
      <c r="G15346">
        <v>7804</v>
      </c>
      <c r="H15346">
        <v>0.555339685226796</v>
      </c>
      <c r="I15346">
        <v>0.968912233598893</v>
      </c>
      <c r="J15346">
        <v>0.832812322140707</v>
      </c>
      <c r="K15346" t="s">
        <v>33092</v>
      </c>
      <c r="L15346">
        <v>93</v>
      </c>
      <c r="M15346" t="s">
        <v>5133</v>
      </c>
      <c r="N15346">
        <v>0.78813559322033899</v>
      </c>
      <c r="O15346">
        <v>1.51170351105332E-2</v>
      </c>
    </row>
    <row r="15347" spans="1:15">
      <c r="A15347" t="s">
        <v>16836</v>
      </c>
      <c r="B15347" t="s">
        <v>23518</v>
      </c>
      <c r="C15347" t="s">
        <v>16837</v>
      </c>
      <c r="D15347">
        <v>1</v>
      </c>
      <c r="E15347">
        <v>787</v>
      </c>
      <c r="F15347">
        <v>18</v>
      </c>
      <c r="G15347">
        <v>7393</v>
      </c>
      <c r="H15347">
        <v>0.86846268112120695</v>
      </c>
      <c r="I15347">
        <v>1</v>
      </c>
      <c r="J15347">
        <v>0.966855260484069</v>
      </c>
      <c r="K15347" t="s">
        <v>24734</v>
      </c>
      <c r="L15347">
        <v>1</v>
      </c>
      <c r="M15347" t="s">
        <v>5133</v>
      </c>
      <c r="N15347">
        <v>5.5555555555555601E-2</v>
      </c>
      <c r="O15347">
        <v>1.27064803049555E-3</v>
      </c>
    </row>
    <row r="15348" spans="1:15">
      <c r="A15348" t="s">
        <v>16836</v>
      </c>
      <c r="B15348" t="s">
        <v>23513</v>
      </c>
      <c r="C15348" t="s">
        <v>16837</v>
      </c>
      <c r="D15348">
        <v>1</v>
      </c>
      <c r="E15348">
        <v>535</v>
      </c>
      <c r="F15348">
        <v>22</v>
      </c>
      <c r="G15348">
        <v>8124</v>
      </c>
      <c r="H15348">
        <v>0.77702822510206004</v>
      </c>
      <c r="I15348">
        <v>0.99999999999997702</v>
      </c>
      <c r="J15348">
        <v>0.95041217501583097</v>
      </c>
      <c r="K15348" t="s">
        <v>26358</v>
      </c>
      <c r="L15348">
        <v>1</v>
      </c>
      <c r="M15348" t="s">
        <v>5133</v>
      </c>
      <c r="N15348">
        <v>4.5454545454545497E-2</v>
      </c>
      <c r="O15348">
        <v>1.8691588785046699E-3</v>
      </c>
    </row>
    <row r="15349" spans="1:15">
      <c r="A15349" t="s">
        <v>16836</v>
      </c>
      <c r="B15349" t="s">
        <v>23511</v>
      </c>
      <c r="C15349" t="s">
        <v>16837</v>
      </c>
      <c r="D15349">
        <v>17</v>
      </c>
      <c r="E15349">
        <v>6152</v>
      </c>
      <c r="F15349">
        <v>21</v>
      </c>
      <c r="G15349">
        <v>7804</v>
      </c>
      <c r="H15349">
        <v>0.53254015364000995</v>
      </c>
      <c r="I15349">
        <v>0.968912233598893</v>
      </c>
      <c r="J15349">
        <v>0.832812322140707</v>
      </c>
      <c r="K15349" t="s">
        <v>33093</v>
      </c>
      <c r="L15349">
        <v>17</v>
      </c>
      <c r="M15349" t="s">
        <v>5133</v>
      </c>
      <c r="N15349">
        <v>0.80952380952380998</v>
      </c>
      <c r="O15349">
        <v>2.7633289986996102E-3</v>
      </c>
    </row>
    <row r="15350" spans="1:15">
      <c r="A15350" t="s">
        <v>16838</v>
      </c>
      <c r="B15350" t="s">
        <v>23511</v>
      </c>
      <c r="C15350" t="s">
        <v>16839</v>
      </c>
      <c r="D15350">
        <v>37</v>
      </c>
      <c r="E15350">
        <v>6152</v>
      </c>
      <c r="F15350">
        <v>48</v>
      </c>
      <c r="G15350">
        <v>7804</v>
      </c>
      <c r="H15350">
        <v>0.69153429553147905</v>
      </c>
      <c r="I15350">
        <v>0.968912233598893</v>
      </c>
      <c r="J15350">
        <v>0.832812322140707</v>
      </c>
      <c r="K15350" t="s">
        <v>29304</v>
      </c>
      <c r="L15350">
        <v>37</v>
      </c>
      <c r="M15350" t="s">
        <v>5133</v>
      </c>
      <c r="N15350">
        <v>0.77083333333333304</v>
      </c>
      <c r="O15350">
        <v>6.0143042912873899E-3</v>
      </c>
    </row>
    <row r="15351" spans="1:15">
      <c r="A15351" t="s">
        <v>16838</v>
      </c>
      <c r="B15351" t="s">
        <v>23513</v>
      </c>
      <c r="C15351" t="s">
        <v>16839</v>
      </c>
      <c r="D15351">
        <v>3</v>
      </c>
      <c r="E15351">
        <v>535</v>
      </c>
      <c r="F15351">
        <v>51</v>
      </c>
      <c r="G15351">
        <v>8124</v>
      </c>
      <c r="H15351">
        <v>0.66210332237746305</v>
      </c>
      <c r="I15351">
        <v>0.99999999999997702</v>
      </c>
      <c r="J15351">
        <v>0.95041217501583097</v>
      </c>
      <c r="K15351" t="s">
        <v>29305</v>
      </c>
      <c r="L15351">
        <v>3</v>
      </c>
      <c r="M15351" t="s">
        <v>5133</v>
      </c>
      <c r="N15351">
        <v>5.8823529411764698E-2</v>
      </c>
      <c r="O15351">
        <v>5.60747663551402E-3</v>
      </c>
    </row>
    <row r="15352" spans="1:15">
      <c r="A15352" t="s">
        <v>16838</v>
      </c>
      <c r="B15352" t="s">
        <v>23518</v>
      </c>
      <c r="C15352" t="s">
        <v>16839</v>
      </c>
      <c r="D15352">
        <v>7</v>
      </c>
      <c r="E15352">
        <v>787</v>
      </c>
      <c r="F15352">
        <v>43</v>
      </c>
      <c r="G15352">
        <v>7393</v>
      </c>
      <c r="H15352">
        <v>0.16751297612162</v>
      </c>
      <c r="I15352">
        <v>0.83265793484292305</v>
      </c>
      <c r="J15352">
        <v>0.80505970448668196</v>
      </c>
      <c r="K15352" t="s">
        <v>29303</v>
      </c>
      <c r="L15352">
        <v>7</v>
      </c>
      <c r="M15352" t="s">
        <v>5133</v>
      </c>
      <c r="N15352">
        <v>0.162790697674419</v>
      </c>
      <c r="O15352">
        <v>8.8945362134688708E-3</v>
      </c>
    </row>
    <row r="15353" spans="1:15">
      <c r="A15353" t="s">
        <v>16840</v>
      </c>
      <c r="B15353" t="s">
        <v>23511</v>
      </c>
      <c r="C15353" t="s">
        <v>16841</v>
      </c>
      <c r="D15353">
        <v>58</v>
      </c>
      <c r="E15353">
        <v>6152</v>
      </c>
      <c r="F15353">
        <v>70</v>
      </c>
      <c r="G15353">
        <v>7804</v>
      </c>
      <c r="H15353">
        <v>0.25278929025452301</v>
      </c>
      <c r="I15353">
        <v>0.73652280632014699</v>
      </c>
      <c r="J15353">
        <v>0.63306587260513303</v>
      </c>
      <c r="K15353" t="s">
        <v>33094</v>
      </c>
      <c r="L15353">
        <v>58</v>
      </c>
      <c r="M15353" t="s">
        <v>5133</v>
      </c>
      <c r="N15353">
        <v>0.82857142857142896</v>
      </c>
      <c r="O15353">
        <v>9.4278283485045508E-3</v>
      </c>
    </row>
    <row r="15354" spans="1:15">
      <c r="A15354" t="s">
        <v>16840</v>
      </c>
      <c r="B15354" t="s">
        <v>23513</v>
      </c>
      <c r="C15354" t="s">
        <v>16841</v>
      </c>
      <c r="D15354">
        <v>4</v>
      </c>
      <c r="E15354">
        <v>535</v>
      </c>
      <c r="F15354">
        <v>69</v>
      </c>
      <c r="G15354">
        <v>8124</v>
      </c>
      <c r="H15354">
        <v>0.67489454714921904</v>
      </c>
      <c r="I15354">
        <v>0.99999999999997702</v>
      </c>
      <c r="J15354">
        <v>0.95041217501583097</v>
      </c>
      <c r="K15354" t="s">
        <v>33095</v>
      </c>
      <c r="L15354">
        <v>4</v>
      </c>
      <c r="M15354" t="s">
        <v>5133</v>
      </c>
      <c r="N15354">
        <v>5.7971014492753603E-2</v>
      </c>
      <c r="O15354">
        <v>7.4766355140186902E-3</v>
      </c>
    </row>
    <row r="15355" spans="1:15">
      <c r="A15355" t="s">
        <v>16840</v>
      </c>
      <c r="B15355" t="s">
        <v>23518</v>
      </c>
      <c r="C15355" t="s">
        <v>16841</v>
      </c>
      <c r="D15355">
        <v>8</v>
      </c>
      <c r="E15355">
        <v>787</v>
      </c>
      <c r="F15355">
        <v>70</v>
      </c>
      <c r="G15355">
        <v>7393</v>
      </c>
      <c r="H15355">
        <v>0.47221368932035401</v>
      </c>
      <c r="I15355">
        <v>1</v>
      </c>
      <c r="J15355">
        <v>0.966855260484069</v>
      </c>
      <c r="K15355" t="s">
        <v>33096</v>
      </c>
      <c r="L15355">
        <v>8</v>
      </c>
      <c r="M15355" t="s">
        <v>5133</v>
      </c>
      <c r="N15355">
        <v>0.114285714285714</v>
      </c>
      <c r="O15355">
        <v>1.01651842439644E-2</v>
      </c>
    </row>
    <row r="15356" spans="1:15">
      <c r="A15356" t="s">
        <v>16842</v>
      </c>
      <c r="B15356" t="s">
        <v>23511</v>
      </c>
      <c r="C15356" t="s">
        <v>16843</v>
      </c>
      <c r="D15356">
        <v>24</v>
      </c>
      <c r="E15356">
        <v>6152</v>
      </c>
      <c r="F15356">
        <v>28</v>
      </c>
      <c r="G15356">
        <v>7804</v>
      </c>
      <c r="H15356">
        <v>0.26302534487887202</v>
      </c>
      <c r="I15356">
        <v>0.75893450185594702</v>
      </c>
      <c r="J15356">
        <v>0.65232947105610195</v>
      </c>
      <c r="K15356" t="s">
        <v>33097</v>
      </c>
      <c r="L15356">
        <v>24</v>
      </c>
      <c r="M15356" t="s">
        <v>5133</v>
      </c>
      <c r="N15356">
        <v>0.85714285714285698</v>
      </c>
      <c r="O15356">
        <v>3.90117035110533E-3</v>
      </c>
    </row>
    <row r="15357" spans="1:15">
      <c r="A15357" t="s">
        <v>16842</v>
      </c>
      <c r="B15357" t="s">
        <v>23518</v>
      </c>
      <c r="C15357" t="s">
        <v>16843</v>
      </c>
      <c r="D15357">
        <v>2</v>
      </c>
      <c r="E15357">
        <v>787</v>
      </c>
      <c r="F15357">
        <v>28</v>
      </c>
      <c r="G15357">
        <v>7393</v>
      </c>
      <c r="H15357">
        <v>0.81503836345158498</v>
      </c>
      <c r="I15357">
        <v>1</v>
      </c>
      <c r="J15357">
        <v>0.966855260484069</v>
      </c>
      <c r="K15357" t="s">
        <v>33098</v>
      </c>
      <c r="L15357">
        <v>2</v>
      </c>
      <c r="M15357" t="s">
        <v>5133</v>
      </c>
      <c r="N15357">
        <v>7.1428571428571397E-2</v>
      </c>
      <c r="O15357">
        <v>2.5412960609911099E-3</v>
      </c>
    </row>
    <row r="15358" spans="1:15">
      <c r="A15358" t="s">
        <v>16842</v>
      </c>
      <c r="B15358" t="s">
        <v>23513</v>
      </c>
      <c r="C15358" t="s">
        <v>16843</v>
      </c>
      <c r="D15358">
        <v>2</v>
      </c>
      <c r="E15358">
        <v>535</v>
      </c>
      <c r="F15358">
        <v>26</v>
      </c>
      <c r="G15358">
        <v>8124</v>
      </c>
      <c r="H15358">
        <v>0.51836886495418399</v>
      </c>
      <c r="I15358">
        <v>0.99999999999997702</v>
      </c>
      <c r="J15358">
        <v>0.95041217501583097</v>
      </c>
      <c r="K15358" t="s">
        <v>33099</v>
      </c>
      <c r="L15358">
        <v>2</v>
      </c>
      <c r="M15358" t="s">
        <v>5133</v>
      </c>
      <c r="N15358">
        <v>7.69230769230769E-2</v>
      </c>
      <c r="O15358">
        <v>3.7383177570093499E-3</v>
      </c>
    </row>
    <row r="15359" spans="1:15">
      <c r="A15359" t="s">
        <v>16844</v>
      </c>
      <c r="B15359" t="s">
        <v>23511</v>
      </c>
      <c r="C15359" t="s">
        <v>16845</v>
      </c>
      <c r="D15359">
        <v>59</v>
      </c>
      <c r="E15359">
        <v>6152</v>
      </c>
      <c r="F15359">
        <v>72</v>
      </c>
      <c r="G15359">
        <v>7804</v>
      </c>
      <c r="H15359">
        <v>0.31438911433187799</v>
      </c>
      <c r="I15359">
        <v>0.82763244864122398</v>
      </c>
      <c r="J15359">
        <v>0.71137764343394205</v>
      </c>
      <c r="K15359" t="s">
        <v>33100</v>
      </c>
      <c r="L15359">
        <v>59</v>
      </c>
      <c r="M15359" t="s">
        <v>2729</v>
      </c>
      <c r="N15359">
        <v>0.81944444444444398</v>
      </c>
      <c r="O15359">
        <v>9.5903771131339403E-3</v>
      </c>
    </row>
    <row r="15360" spans="1:15">
      <c r="A15360" t="s">
        <v>16844</v>
      </c>
      <c r="B15360" t="s">
        <v>23513</v>
      </c>
      <c r="C15360" t="s">
        <v>16845</v>
      </c>
      <c r="D15360">
        <v>14</v>
      </c>
      <c r="E15360">
        <v>535</v>
      </c>
      <c r="F15360">
        <v>74</v>
      </c>
      <c r="G15360">
        <v>8124</v>
      </c>
      <c r="H15360">
        <v>2.8117101297421999E-4</v>
      </c>
      <c r="I15360">
        <v>1.0526959909756699E-2</v>
      </c>
      <c r="J15360">
        <v>1.0004950864136501E-2</v>
      </c>
      <c r="K15360" t="s">
        <v>25065</v>
      </c>
      <c r="L15360">
        <v>14</v>
      </c>
      <c r="M15360" t="s">
        <v>2729</v>
      </c>
      <c r="N15360">
        <v>0.18918918918918901</v>
      </c>
      <c r="O15360">
        <v>2.6168224299065401E-2</v>
      </c>
    </row>
    <row r="15361" spans="1:15">
      <c r="A15361" t="s">
        <v>16846</v>
      </c>
      <c r="B15361" t="s">
        <v>23511</v>
      </c>
      <c r="C15361" t="s">
        <v>16847</v>
      </c>
      <c r="D15361">
        <v>13</v>
      </c>
      <c r="E15361">
        <v>6152</v>
      </c>
      <c r="F15361">
        <v>17</v>
      </c>
      <c r="G15361">
        <v>7804</v>
      </c>
      <c r="H15361">
        <v>0.71753351100929097</v>
      </c>
      <c r="I15361">
        <v>0.968912233598893</v>
      </c>
      <c r="J15361">
        <v>0.832812322140707</v>
      </c>
      <c r="K15361" t="s">
        <v>32801</v>
      </c>
      <c r="L15361">
        <v>13</v>
      </c>
      <c r="M15361" t="s">
        <v>5133</v>
      </c>
      <c r="N15361">
        <v>0.76470588235294101</v>
      </c>
      <c r="O15361">
        <v>2.1131339401820499E-3</v>
      </c>
    </row>
    <row r="15362" spans="1:15">
      <c r="A15362" t="s">
        <v>16846</v>
      </c>
      <c r="B15362" t="s">
        <v>23518</v>
      </c>
      <c r="C15362" t="s">
        <v>16847</v>
      </c>
      <c r="D15362">
        <v>2</v>
      </c>
      <c r="E15362">
        <v>787</v>
      </c>
      <c r="F15362">
        <v>15</v>
      </c>
      <c r="G15362">
        <v>7393</v>
      </c>
      <c r="H15362">
        <v>0.48505374542886198</v>
      </c>
      <c r="I15362">
        <v>1</v>
      </c>
      <c r="J15362">
        <v>0.966855260484069</v>
      </c>
      <c r="K15362" t="s">
        <v>27916</v>
      </c>
      <c r="L15362">
        <v>2</v>
      </c>
      <c r="M15362" t="s">
        <v>5133</v>
      </c>
      <c r="N15362">
        <v>0.133333333333333</v>
      </c>
      <c r="O15362">
        <v>2.5412960609911099E-3</v>
      </c>
    </row>
    <row r="15363" spans="1:15">
      <c r="A15363" t="s">
        <v>16848</v>
      </c>
      <c r="B15363" t="s">
        <v>23518</v>
      </c>
      <c r="C15363" t="s">
        <v>16849</v>
      </c>
      <c r="D15363">
        <v>1</v>
      </c>
      <c r="E15363">
        <v>787</v>
      </c>
      <c r="F15363">
        <v>9</v>
      </c>
      <c r="G15363">
        <v>7393</v>
      </c>
      <c r="H15363">
        <v>0.63708190659863195</v>
      </c>
      <c r="I15363">
        <v>1</v>
      </c>
      <c r="J15363">
        <v>0.966855260484069</v>
      </c>
      <c r="K15363" t="s">
        <v>27619</v>
      </c>
      <c r="L15363">
        <v>1</v>
      </c>
      <c r="M15363" t="s">
        <v>5133</v>
      </c>
      <c r="N15363">
        <v>0.11111111111111099</v>
      </c>
      <c r="O15363">
        <v>1.27064803049555E-3</v>
      </c>
    </row>
    <row r="15364" spans="1:15">
      <c r="A15364" t="s">
        <v>16848</v>
      </c>
      <c r="B15364" t="s">
        <v>23511</v>
      </c>
      <c r="C15364" t="s">
        <v>16849</v>
      </c>
      <c r="D15364">
        <v>8</v>
      </c>
      <c r="E15364">
        <v>6152</v>
      </c>
      <c r="F15364">
        <v>9</v>
      </c>
      <c r="G15364">
        <v>7804</v>
      </c>
      <c r="H15364">
        <v>0.40157748897504503</v>
      </c>
      <c r="I15364">
        <v>0.91525479399875698</v>
      </c>
      <c r="J15364">
        <v>0.78669196642228301</v>
      </c>
      <c r="K15364" t="s">
        <v>27616</v>
      </c>
      <c r="L15364">
        <v>8</v>
      </c>
      <c r="M15364" t="s">
        <v>5133</v>
      </c>
      <c r="N15364">
        <v>0.88888888888888895</v>
      </c>
      <c r="O15364">
        <v>1.3003901170351099E-3</v>
      </c>
    </row>
    <row r="15365" spans="1:15">
      <c r="A15365" t="s">
        <v>16850</v>
      </c>
      <c r="B15365" t="s">
        <v>23511</v>
      </c>
      <c r="C15365" t="s">
        <v>16851</v>
      </c>
      <c r="D15365">
        <v>26</v>
      </c>
      <c r="E15365">
        <v>6152</v>
      </c>
      <c r="F15365">
        <v>35</v>
      </c>
      <c r="G15365">
        <v>7804</v>
      </c>
      <c r="H15365">
        <v>0.810002926391029</v>
      </c>
      <c r="I15365">
        <v>0.97453872412074605</v>
      </c>
      <c r="J15365">
        <v>0.83764847806331599</v>
      </c>
      <c r="K15365" t="s">
        <v>33101</v>
      </c>
      <c r="L15365">
        <v>26</v>
      </c>
      <c r="M15365" t="s">
        <v>5133</v>
      </c>
      <c r="N15365">
        <v>0.74285714285714299</v>
      </c>
      <c r="O15365">
        <v>4.2262678803641103E-3</v>
      </c>
    </row>
    <row r="15366" spans="1:15">
      <c r="A15366" t="s">
        <v>16850</v>
      </c>
      <c r="B15366" t="s">
        <v>23513</v>
      </c>
      <c r="C15366" t="s">
        <v>16851</v>
      </c>
      <c r="D15366">
        <v>1</v>
      </c>
      <c r="E15366">
        <v>535</v>
      </c>
      <c r="F15366">
        <v>34</v>
      </c>
      <c r="G15366">
        <v>8124</v>
      </c>
      <c r="H15366">
        <v>0.90183030156750899</v>
      </c>
      <c r="I15366">
        <v>0.99999999999997702</v>
      </c>
      <c r="J15366">
        <v>0.95041217501583097</v>
      </c>
      <c r="K15366" t="s">
        <v>25393</v>
      </c>
      <c r="L15366">
        <v>1</v>
      </c>
      <c r="M15366" t="s">
        <v>5133</v>
      </c>
      <c r="N15366">
        <v>2.9411764705882401E-2</v>
      </c>
      <c r="O15366">
        <v>1.8691588785046699E-3</v>
      </c>
    </row>
    <row r="15367" spans="1:15">
      <c r="A15367" t="s">
        <v>16850</v>
      </c>
      <c r="B15367" t="s">
        <v>23518</v>
      </c>
      <c r="C15367" t="s">
        <v>16851</v>
      </c>
      <c r="D15367">
        <v>7</v>
      </c>
      <c r="E15367">
        <v>787</v>
      </c>
      <c r="F15367">
        <v>32</v>
      </c>
      <c r="G15367">
        <v>7393</v>
      </c>
      <c r="H15367">
        <v>4.7549485137705703E-2</v>
      </c>
      <c r="I15367">
        <v>0.58497754090662402</v>
      </c>
      <c r="J15367">
        <v>0.56558861269060401</v>
      </c>
      <c r="K15367" t="s">
        <v>33102</v>
      </c>
      <c r="L15367">
        <v>7</v>
      </c>
      <c r="M15367" t="s">
        <v>5133</v>
      </c>
      <c r="N15367">
        <v>0.21875</v>
      </c>
      <c r="O15367">
        <v>8.8945362134688708E-3</v>
      </c>
    </row>
    <row r="15368" spans="1:15">
      <c r="A15368" t="s">
        <v>16852</v>
      </c>
      <c r="B15368" t="s">
        <v>23513</v>
      </c>
      <c r="C15368" t="s">
        <v>16853</v>
      </c>
      <c r="D15368">
        <v>23</v>
      </c>
      <c r="E15368">
        <v>535</v>
      </c>
      <c r="F15368">
        <v>469</v>
      </c>
      <c r="G15368">
        <v>8124</v>
      </c>
      <c r="H15368">
        <v>0.95096387319134001</v>
      </c>
      <c r="I15368">
        <v>0.99999999999997702</v>
      </c>
      <c r="J15368">
        <v>0.95041217501583097</v>
      </c>
      <c r="K15368" t="s">
        <v>30230</v>
      </c>
      <c r="L15368">
        <v>23</v>
      </c>
      <c r="M15368" t="s">
        <v>5133</v>
      </c>
      <c r="N15368">
        <v>4.9040511727078899E-2</v>
      </c>
      <c r="O15368">
        <v>4.2990654205607499E-2</v>
      </c>
    </row>
    <row r="15369" spans="1:15">
      <c r="A15369" t="s">
        <v>16852</v>
      </c>
      <c r="B15369" t="s">
        <v>23518</v>
      </c>
      <c r="C15369" t="s">
        <v>16853</v>
      </c>
      <c r="D15369">
        <v>43</v>
      </c>
      <c r="E15369">
        <v>787</v>
      </c>
      <c r="F15369">
        <v>399</v>
      </c>
      <c r="G15369">
        <v>7393</v>
      </c>
      <c r="H15369">
        <v>0.49047957915103702</v>
      </c>
      <c r="I15369">
        <v>1</v>
      </c>
      <c r="J15369">
        <v>0.966855260484069</v>
      </c>
      <c r="K15369" t="s">
        <v>33103</v>
      </c>
      <c r="L15369">
        <v>43</v>
      </c>
      <c r="M15369" t="s">
        <v>5133</v>
      </c>
      <c r="N15369">
        <v>0.107769423558897</v>
      </c>
      <c r="O15369">
        <v>5.4637865311308799E-2</v>
      </c>
    </row>
    <row r="15370" spans="1:15">
      <c r="A15370" t="s">
        <v>16852</v>
      </c>
      <c r="B15370" t="s">
        <v>23511</v>
      </c>
      <c r="C15370" t="s">
        <v>16853</v>
      </c>
      <c r="D15370">
        <v>355</v>
      </c>
      <c r="E15370">
        <v>6152</v>
      </c>
      <c r="F15370">
        <v>454</v>
      </c>
      <c r="G15370">
        <v>7804</v>
      </c>
      <c r="H15370">
        <v>0.65917117514531798</v>
      </c>
      <c r="I15370">
        <v>0.968912233598893</v>
      </c>
      <c r="J15370">
        <v>0.832812322140707</v>
      </c>
      <c r="K15370" t="s">
        <v>33104</v>
      </c>
      <c r="L15370">
        <v>355</v>
      </c>
      <c r="M15370" t="s">
        <v>5133</v>
      </c>
      <c r="N15370">
        <v>0.78193832599118895</v>
      </c>
      <c r="O15370">
        <v>5.7704811443433E-2</v>
      </c>
    </row>
    <row r="15371" spans="1:15">
      <c r="A15371" t="s">
        <v>16854</v>
      </c>
      <c r="B15371" t="s">
        <v>23518</v>
      </c>
      <c r="C15371" t="s">
        <v>16855</v>
      </c>
      <c r="D15371">
        <v>14</v>
      </c>
      <c r="E15371">
        <v>787</v>
      </c>
      <c r="F15371">
        <v>65</v>
      </c>
      <c r="G15371">
        <v>7393</v>
      </c>
      <c r="H15371">
        <v>7.4131959909391702E-3</v>
      </c>
      <c r="I15371">
        <v>0.24323860088996599</v>
      </c>
      <c r="J15371">
        <v>0.235176520823249</v>
      </c>
      <c r="K15371" t="s">
        <v>33105</v>
      </c>
      <c r="L15371">
        <v>14</v>
      </c>
      <c r="M15371" t="s">
        <v>5133</v>
      </c>
      <c r="N15371">
        <v>0.21538461538461501</v>
      </c>
      <c r="O15371">
        <v>1.77890724269377E-2</v>
      </c>
    </row>
    <row r="15372" spans="1:15">
      <c r="A15372" t="s">
        <v>16854</v>
      </c>
      <c r="B15372" t="s">
        <v>23511</v>
      </c>
      <c r="C15372" t="s">
        <v>16855</v>
      </c>
      <c r="D15372">
        <v>54</v>
      </c>
      <c r="E15372">
        <v>6152</v>
      </c>
      <c r="F15372">
        <v>74</v>
      </c>
      <c r="G15372">
        <v>7804</v>
      </c>
      <c r="H15372">
        <v>0.91347944419028504</v>
      </c>
      <c r="I15372">
        <v>1</v>
      </c>
      <c r="J15372">
        <v>0.85953329234717102</v>
      </c>
      <c r="K15372" t="s">
        <v>33106</v>
      </c>
      <c r="L15372">
        <v>54</v>
      </c>
      <c r="M15372" t="s">
        <v>5133</v>
      </c>
      <c r="N15372">
        <v>0.72972972972973005</v>
      </c>
      <c r="O15372">
        <v>8.7776332899869997E-3</v>
      </c>
    </row>
    <row r="15373" spans="1:15">
      <c r="A15373" t="s">
        <v>16854</v>
      </c>
      <c r="B15373" t="s">
        <v>23513</v>
      </c>
      <c r="C15373" t="s">
        <v>16855</v>
      </c>
      <c r="D15373">
        <v>3</v>
      </c>
      <c r="E15373">
        <v>535</v>
      </c>
      <c r="F15373">
        <v>73</v>
      </c>
      <c r="G15373">
        <v>8124</v>
      </c>
      <c r="H15373">
        <v>0.86820081655185799</v>
      </c>
      <c r="I15373">
        <v>0.99999999999997702</v>
      </c>
      <c r="J15373">
        <v>0.95041217501583097</v>
      </c>
      <c r="K15373" t="s">
        <v>33107</v>
      </c>
      <c r="L15373">
        <v>3</v>
      </c>
      <c r="M15373" t="s">
        <v>5133</v>
      </c>
      <c r="N15373">
        <v>4.1095890410958902E-2</v>
      </c>
      <c r="O15373">
        <v>5.60747663551402E-3</v>
      </c>
    </row>
    <row r="15374" spans="1:15">
      <c r="A15374" t="s">
        <v>16856</v>
      </c>
      <c r="B15374" t="s">
        <v>23513</v>
      </c>
      <c r="C15374" t="s">
        <v>16857</v>
      </c>
      <c r="D15374">
        <v>257</v>
      </c>
      <c r="E15374">
        <v>535</v>
      </c>
      <c r="F15374">
        <v>4506</v>
      </c>
      <c r="G15374">
        <v>8124</v>
      </c>
      <c r="H15374">
        <v>0.99984716908205495</v>
      </c>
      <c r="I15374">
        <v>0.99999999999997702</v>
      </c>
      <c r="J15374">
        <v>0.95041217501583097</v>
      </c>
      <c r="K15374" t="s">
        <v>33108</v>
      </c>
      <c r="L15374">
        <v>257</v>
      </c>
      <c r="M15374" t="s">
        <v>5133</v>
      </c>
      <c r="N15374">
        <v>5.7035064358632898E-2</v>
      </c>
      <c r="O15374">
        <v>0.48037383177570098</v>
      </c>
    </row>
    <row r="15375" spans="1:15">
      <c r="A15375" t="s">
        <v>16856</v>
      </c>
      <c r="B15375" t="s">
        <v>23511</v>
      </c>
      <c r="C15375" t="s">
        <v>16857</v>
      </c>
      <c r="D15375">
        <v>3619</v>
      </c>
      <c r="E15375">
        <v>6152</v>
      </c>
      <c r="F15375">
        <v>4382</v>
      </c>
      <c r="G15375">
        <v>7804</v>
      </c>
      <c r="H15375" s="34">
        <v>3.28061041291449E-20</v>
      </c>
      <c r="I15375" s="34">
        <v>8.2814383372161997E-18</v>
      </c>
      <c r="J15375" s="34">
        <v>7.1181719593575204E-18</v>
      </c>
      <c r="K15375" t="s">
        <v>33109</v>
      </c>
      <c r="L15375">
        <v>3619</v>
      </c>
      <c r="M15375" t="s">
        <v>5133</v>
      </c>
      <c r="N15375">
        <v>0.82587859424920096</v>
      </c>
      <c r="O15375">
        <v>0.58826397919375795</v>
      </c>
    </row>
    <row r="15376" spans="1:15">
      <c r="A15376" t="s">
        <v>16856</v>
      </c>
      <c r="B15376" t="s">
        <v>23518</v>
      </c>
      <c r="C15376" t="s">
        <v>16857</v>
      </c>
      <c r="D15376">
        <v>344</v>
      </c>
      <c r="E15376">
        <v>787</v>
      </c>
      <c r="F15376">
        <v>4098</v>
      </c>
      <c r="G15376">
        <v>7393</v>
      </c>
      <c r="H15376">
        <v>0.99999999999883105</v>
      </c>
      <c r="I15376">
        <v>1</v>
      </c>
      <c r="J15376">
        <v>0.966855260484069</v>
      </c>
      <c r="K15376" t="s">
        <v>33110</v>
      </c>
      <c r="L15376">
        <v>344</v>
      </c>
      <c r="M15376" t="s">
        <v>5133</v>
      </c>
      <c r="N15376">
        <v>8.3943387018057605E-2</v>
      </c>
      <c r="O15376">
        <v>0.43710292249047</v>
      </c>
    </row>
    <row r="15377" spans="1:15">
      <c r="A15377" t="s">
        <v>16858</v>
      </c>
      <c r="B15377" t="s">
        <v>23518</v>
      </c>
      <c r="C15377" t="s">
        <v>16859</v>
      </c>
      <c r="D15377">
        <v>115</v>
      </c>
      <c r="E15377">
        <v>787</v>
      </c>
      <c r="F15377">
        <v>1778</v>
      </c>
      <c r="G15377">
        <v>7393</v>
      </c>
      <c r="H15377">
        <v>0.999999999997779</v>
      </c>
      <c r="I15377">
        <v>1</v>
      </c>
      <c r="J15377">
        <v>0.966855260484069</v>
      </c>
      <c r="K15377" t="s">
        <v>33111</v>
      </c>
      <c r="L15377">
        <v>115</v>
      </c>
      <c r="M15377" t="s">
        <v>5133</v>
      </c>
      <c r="N15377">
        <v>6.4679415073115906E-2</v>
      </c>
      <c r="O15377">
        <v>0.14612452350698901</v>
      </c>
    </row>
    <row r="15378" spans="1:15">
      <c r="A15378" t="s">
        <v>16858</v>
      </c>
      <c r="B15378" t="s">
        <v>23513</v>
      </c>
      <c r="C15378" t="s">
        <v>16859</v>
      </c>
      <c r="D15378">
        <v>113</v>
      </c>
      <c r="E15378">
        <v>535</v>
      </c>
      <c r="F15378">
        <v>1979</v>
      </c>
      <c r="G15378">
        <v>8124</v>
      </c>
      <c r="H15378">
        <v>0.96982136079629699</v>
      </c>
      <c r="I15378">
        <v>0.99999999999997702</v>
      </c>
      <c r="J15378">
        <v>0.95041217501583097</v>
      </c>
      <c r="K15378" t="s">
        <v>33112</v>
      </c>
      <c r="L15378">
        <v>113</v>
      </c>
      <c r="M15378" t="s">
        <v>5133</v>
      </c>
      <c r="N15378">
        <v>5.7099545224860999E-2</v>
      </c>
      <c r="O15378">
        <v>0.21121495327102799</v>
      </c>
    </row>
    <row r="15379" spans="1:15">
      <c r="A15379" t="s">
        <v>16858</v>
      </c>
      <c r="B15379" t="s">
        <v>23511</v>
      </c>
      <c r="C15379" t="s">
        <v>16859</v>
      </c>
      <c r="D15379">
        <v>1654</v>
      </c>
      <c r="E15379">
        <v>6152</v>
      </c>
      <c r="F15379">
        <v>1921</v>
      </c>
      <c r="G15379">
        <v>7804</v>
      </c>
      <c r="H15379" s="34">
        <v>1.00413872289818E-20</v>
      </c>
      <c r="I15379" s="34">
        <v>2.6015120334033E-18</v>
      </c>
      <c r="J15379" s="34">
        <v>2.2360862031519199E-18</v>
      </c>
      <c r="K15379" t="s">
        <v>33113</v>
      </c>
      <c r="L15379">
        <v>1654</v>
      </c>
      <c r="M15379" t="s">
        <v>5133</v>
      </c>
      <c r="N15379">
        <v>0.86100989068193601</v>
      </c>
      <c r="O15379">
        <v>0.268855656697009</v>
      </c>
    </row>
    <row r="15380" spans="1:15">
      <c r="A15380" t="s">
        <v>16860</v>
      </c>
      <c r="B15380" t="s">
        <v>23518</v>
      </c>
      <c r="C15380" t="s">
        <v>16861</v>
      </c>
      <c r="D15380">
        <v>55</v>
      </c>
      <c r="E15380">
        <v>787</v>
      </c>
      <c r="F15380">
        <v>599</v>
      </c>
      <c r="G15380">
        <v>7393</v>
      </c>
      <c r="H15380">
        <v>0.90168531885543601</v>
      </c>
      <c r="I15380">
        <v>1</v>
      </c>
      <c r="J15380">
        <v>0.966855260484069</v>
      </c>
      <c r="K15380" t="s">
        <v>33114</v>
      </c>
      <c r="L15380">
        <v>55</v>
      </c>
      <c r="M15380" t="s">
        <v>5133</v>
      </c>
      <c r="N15380">
        <v>9.1819699499165297E-2</v>
      </c>
      <c r="O15380">
        <v>6.9885641677255403E-2</v>
      </c>
    </row>
    <row r="15381" spans="1:15">
      <c r="A15381" t="s">
        <v>16860</v>
      </c>
      <c r="B15381" t="s">
        <v>23513</v>
      </c>
      <c r="C15381" t="s">
        <v>16861</v>
      </c>
      <c r="D15381">
        <v>31</v>
      </c>
      <c r="E15381">
        <v>535</v>
      </c>
      <c r="F15381">
        <v>678</v>
      </c>
      <c r="G15381">
        <v>8124</v>
      </c>
      <c r="H15381">
        <v>0.991497954565418</v>
      </c>
      <c r="I15381">
        <v>0.99999999999997702</v>
      </c>
      <c r="J15381">
        <v>0.95041217501583097</v>
      </c>
      <c r="K15381" t="s">
        <v>33115</v>
      </c>
      <c r="L15381">
        <v>31</v>
      </c>
      <c r="M15381" t="s">
        <v>5133</v>
      </c>
      <c r="N15381">
        <v>4.5722713864306798E-2</v>
      </c>
      <c r="O15381">
        <v>5.7943925233644902E-2</v>
      </c>
    </row>
    <row r="15382" spans="1:15">
      <c r="A15382" t="s">
        <v>16860</v>
      </c>
      <c r="B15382" t="s">
        <v>23511</v>
      </c>
      <c r="C15382" t="s">
        <v>16861</v>
      </c>
      <c r="D15382">
        <v>537</v>
      </c>
      <c r="E15382">
        <v>6152</v>
      </c>
      <c r="F15382">
        <v>648</v>
      </c>
      <c r="G15382">
        <v>7804</v>
      </c>
      <c r="H15382">
        <v>4.2863730143456302E-3</v>
      </c>
      <c r="I15382">
        <v>4.3459672838550699E-2</v>
      </c>
      <c r="J15382">
        <v>3.7355035679250401E-2</v>
      </c>
      <c r="K15382" t="s">
        <v>33116</v>
      </c>
      <c r="L15382">
        <v>537</v>
      </c>
      <c r="M15382" t="s">
        <v>5133</v>
      </c>
      <c r="N15382">
        <v>0.82870370370370405</v>
      </c>
      <c r="O15382">
        <v>8.7288686605981797E-2</v>
      </c>
    </row>
    <row r="15383" spans="1:15">
      <c r="A15383" t="s">
        <v>16862</v>
      </c>
      <c r="B15383" t="s">
        <v>23513</v>
      </c>
      <c r="C15383" t="s">
        <v>16863</v>
      </c>
      <c r="D15383">
        <v>1</v>
      </c>
      <c r="E15383">
        <v>535</v>
      </c>
      <c r="F15383">
        <v>4</v>
      </c>
      <c r="G15383">
        <v>8124</v>
      </c>
      <c r="H15383">
        <v>0.23855956797771199</v>
      </c>
      <c r="I15383">
        <v>0.85273230586348503</v>
      </c>
      <c r="J15383">
        <v>0.81044716552199803</v>
      </c>
      <c r="K15383" t="s">
        <v>24662</v>
      </c>
      <c r="L15383">
        <v>1</v>
      </c>
      <c r="M15383" t="s">
        <v>1463</v>
      </c>
      <c r="N15383">
        <v>0.25</v>
      </c>
      <c r="O15383">
        <v>1.8691588785046699E-3</v>
      </c>
    </row>
    <row r="15384" spans="1:15">
      <c r="A15384" t="s">
        <v>16862</v>
      </c>
      <c r="B15384" t="s">
        <v>23511</v>
      </c>
      <c r="C15384" t="s">
        <v>16863</v>
      </c>
      <c r="D15384">
        <v>4</v>
      </c>
      <c r="E15384">
        <v>6152</v>
      </c>
      <c r="F15384">
        <v>5</v>
      </c>
      <c r="G15384">
        <v>7804</v>
      </c>
      <c r="H15384">
        <v>0.71320711691885297</v>
      </c>
      <c r="I15384">
        <v>0.968912233598893</v>
      </c>
      <c r="J15384">
        <v>0.832812322140707</v>
      </c>
      <c r="K15384" t="s">
        <v>24661</v>
      </c>
      <c r="L15384">
        <v>4</v>
      </c>
      <c r="M15384" t="s">
        <v>1463</v>
      </c>
      <c r="N15384">
        <v>0.8</v>
      </c>
      <c r="O15384">
        <v>6.5019505851755496E-4</v>
      </c>
    </row>
    <row r="15385" spans="1:15">
      <c r="A15385" t="s">
        <v>16864</v>
      </c>
      <c r="B15385" t="s">
        <v>23518</v>
      </c>
      <c r="C15385" t="s">
        <v>16865</v>
      </c>
      <c r="D15385">
        <v>1</v>
      </c>
      <c r="E15385">
        <v>787</v>
      </c>
      <c r="F15385">
        <v>1</v>
      </c>
      <c r="G15385">
        <v>7393</v>
      </c>
      <c r="H15385">
        <v>0.106452049235764</v>
      </c>
      <c r="I15385">
        <v>0.63266972740240601</v>
      </c>
      <c r="J15385">
        <v>0.61170005408803896</v>
      </c>
      <c r="K15385" t="s">
        <v>24671</v>
      </c>
      <c r="L15385">
        <v>1</v>
      </c>
      <c r="M15385" t="s">
        <v>1463</v>
      </c>
      <c r="N15385">
        <v>1</v>
      </c>
      <c r="O15385">
        <v>1.27064803049555E-3</v>
      </c>
    </row>
    <row r="15386" spans="1:15">
      <c r="A15386" t="s">
        <v>16866</v>
      </c>
      <c r="B15386" t="s">
        <v>23513</v>
      </c>
      <c r="C15386" t="s">
        <v>16867</v>
      </c>
      <c r="D15386">
        <v>2</v>
      </c>
      <c r="E15386">
        <v>535</v>
      </c>
      <c r="F15386">
        <v>15</v>
      </c>
      <c r="G15386">
        <v>8124</v>
      </c>
      <c r="H15386">
        <v>0.25943132476486302</v>
      </c>
      <c r="I15386">
        <v>0.90702611438431402</v>
      </c>
      <c r="J15386">
        <v>0.862048662168173</v>
      </c>
      <c r="K15386" t="s">
        <v>24656</v>
      </c>
      <c r="L15386">
        <v>2</v>
      </c>
      <c r="M15386" t="s">
        <v>1463</v>
      </c>
      <c r="N15386">
        <v>0.133333333333333</v>
      </c>
      <c r="O15386">
        <v>3.7383177570093499E-3</v>
      </c>
    </row>
    <row r="15387" spans="1:15">
      <c r="A15387" t="s">
        <v>16866</v>
      </c>
      <c r="B15387" t="s">
        <v>23511</v>
      </c>
      <c r="C15387" t="s">
        <v>16867</v>
      </c>
      <c r="D15387">
        <v>13</v>
      </c>
      <c r="E15387">
        <v>6152</v>
      </c>
      <c r="F15387">
        <v>15</v>
      </c>
      <c r="G15387">
        <v>7804</v>
      </c>
      <c r="H15387">
        <v>0.35527829093487101</v>
      </c>
      <c r="I15387">
        <v>0.90637853699243498</v>
      </c>
      <c r="J15387">
        <v>0.77906252801391895</v>
      </c>
      <c r="K15387" t="s">
        <v>33117</v>
      </c>
      <c r="L15387">
        <v>13</v>
      </c>
      <c r="M15387" t="s">
        <v>1463</v>
      </c>
      <c r="N15387">
        <v>0.86666666666666703</v>
      </c>
      <c r="O15387">
        <v>2.1131339401820499E-3</v>
      </c>
    </row>
    <row r="15388" spans="1:15">
      <c r="A15388" t="s">
        <v>16868</v>
      </c>
      <c r="B15388" t="s">
        <v>23511</v>
      </c>
      <c r="C15388" t="s">
        <v>16869</v>
      </c>
      <c r="D15388">
        <v>7</v>
      </c>
      <c r="E15388">
        <v>6152</v>
      </c>
      <c r="F15388">
        <v>9</v>
      </c>
      <c r="G15388">
        <v>7804</v>
      </c>
      <c r="H15388">
        <v>0.70695686083507503</v>
      </c>
      <c r="I15388">
        <v>0.968912233598893</v>
      </c>
      <c r="J15388">
        <v>0.832812322140707</v>
      </c>
      <c r="K15388" t="s">
        <v>24660</v>
      </c>
      <c r="L15388">
        <v>7</v>
      </c>
      <c r="M15388" t="s">
        <v>1463</v>
      </c>
      <c r="N15388">
        <v>0.77777777777777801</v>
      </c>
      <c r="O15388">
        <v>1.13784135240572E-3</v>
      </c>
    </row>
    <row r="15389" spans="1:15">
      <c r="A15389" t="s">
        <v>16868</v>
      </c>
      <c r="B15389" t="s">
        <v>23518</v>
      </c>
      <c r="C15389" t="s">
        <v>16869</v>
      </c>
      <c r="D15389">
        <v>4</v>
      </c>
      <c r="E15389">
        <v>787</v>
      </c>
      <c r="F15389">
        <v>11</v>
      </c>
      <c r="G15389">
        <v>7393</v>
      </c>
      <c r="H15389">
        <v>2.2810555642335199E-2</v>
      </c>
      <c r="I15389">
        <v>0.38807624224378701</v>
      </c>
      <c r="J15389">
        <v>0.37521355628229502</v>
      </c>
      <c r="K15389" t="s">
        <v>24658</v>
      </c>
      <c r="L15389">
        <v>4</v>
      </c>
      <c r="M15389" t="s">
        <v>1463</v>
      </c>
      <c r="N15389">
        <v>0.36363636363636398</v>
      </c>
      <c r="O15389">
        <v>5.0825921219822103E-3</v>
      </c>
    </row>
    <row r="15390" spans="1:15">
      <c r="A15390" t="s">
        <v>16870</v>
      </c>
      <c r="B15390" t="s">
        <v>23511</v>
      </c>
      <c r="C15390" t="s">
        <v>16871</v>
      </c>
      <c r="D15390">
        <v>809</v>
      </c>
      <c r="E15390">
        <v>6152</v>
      </c>
      <c r="F15390">
        <v>1050</v>
      </c>
      <c r="G15390">
        <v>7804</v>
      </c>
      <c r="H15390">
        <v>0.93987866118221897</v>
      </c>
      <c r="I15390">
        <v>1</v>
      </c>
      <c r="J15390">
        <v>0.85953329234717102</v>
      </c>
      <c r="K15390" t="s">
        <v>29723</v>
      </c>
      <c r="L15390">
        <v>809</v>
      </c>
      <c r="M15390" t="s">
        <v>2729</v>
      </c>
      <c r="N15390">
        <v>0.77047619047618998</v>
      </c>
      <c r="O15390">
        <v>0.131501950585176</v>
      </c>
    </row>
    <row r="15391" spans="1:15">
      <c r="A15391" t="s">
        <v>16870</v>
      </c>
      <c r="B15391" t="s">
        <v>23518</v>
      </c>
      <c r="C15391" t="s">
        <v>16871</v>
      </c>
      <c r="D15391">
        <v>122</v>
      </c>
      <c r="E15391">
        <v>787</v>
      </c>
      <c r="F15391">
        <v>972</v>
      </c>
      <c r="G15391">
        <v>7393</v>
      </c>
      <c r="H15391">
        <v>2.37551611614845E-2</v>
      </c>
      <c r="I15391">
        <v>0.39897320162342997</v>
      </c>
      <c r="J15391">
        <v>0.38574933878178502</v>
      </c>
      <c r="K15391" t="s">
        <v>29724</v>
      </c>
      <c r="L15391">
        <v>122</v>
      </c>
      <c r="M15391" t="s">
        <v>2729</v>
      </c>
      <c r="N15391">
        <v>0.125514403292181</v>
      </c>
      <c r="O15391">
        <v>0.15501905972045699</v>
      </c>
    </row>
    <row r="15392" spans="1:15">
      <c r="A15392" t="s">
        <v>16870</v>
      </c>
      <c r="B15392" t="s">
        <v>23513</v>
      </c>
      <c r="C15392" t="s">
        <v>16871</v>
      </c>
      <c r="D15392">
        <v>67</v>
      </c>
      <c r="E15392">
        <v>535</v>
      </c>
      <c r="F15392">
        <v>1062</v>
      </c>
      <c r="G15392">
        <v>8124</v>
      </c>
      <c r="H15392">
        <v>0.67174337966316999</v>
      </c>
      <c r="I15392">
        <v>0.99999999999997702</v>
      </c>
      <c r="J15392">
        <v>0.95041217501583097</v>
      </c>
      <c r="K15392" t="s">
        <v>29725</v>
      </c>
      <c r="L15392">
        <v>67</v>
      </c>
      <c r="M15392" t="s">
        <v>2729</v>
      </c>
      <c r="N15392">
        <v>6.3088512241054606E-2</v>
      </c>
      <c r="O15392">
        <v>0.125233644859813</v>
      </c>
    </row>
    <row r="15393" spans="1:15">
      <c r="A15393" t="s">
        <v>16872</v>
      </c>
      <c r="B15393" t="s">
        <v>23511</v>
      </c>
      <c r="C15393" t="s">
        <v>16873</v>
      </c>
      <c r="D15393">
        <v>17</v>
      </c>
      <c r="E15393">
        <v>6152</v>
      </c>
      <c r="F15393">
        <v>17</v>
      </c>
      <c r="G15393">
        <v>7804</v>
      </c>
      <c r="H15393">
        <v>1.74521329404927E-2</v>
      </c>
      <c r="I15393">
        <v>0.12727129540677801</v>
      </c>
      <c r="J15393">
        <v>0.109393915562278</v>
      </c>
      <c r="K15393" t="s">
        <v>28838</v>
      </c>
      <c r="L15393">
        <v>17</v>
      </c>
      <c r="M15393" t="s">
        <v>1463</v>
      </c>
      <c r="N15393">
        <v>1</v>
      </c>
      <c r="O15393">
        <v>2.7633289986996102E-3</v>
      </c>
    </row>
    <row r="15394" spans="1:15">
      <c r="A15394" t="s">
        <v>16874</v>
      </c>
      <c r="B15394" t="s">
        <v>23511</v>
      </c>
      <c r="C15394" t="s">
        <v>16875</v>
      </c>
      <c r="D15394">
        <v>17</v>
      </c>
      <c r="E15394">
        <v>6152</v>
      </c>
      <c r="F15394">
        <v>17</v>
      </c>
      <c r="G15394">
        <v>7804</v>
      </c>
      <c r="H15394">
        <v>1.74521329404927E-2</v>
      </c>
      <c r="I15394">
        <v>0.12727129540677801</v>
      </c>
      <c r="J15394">
        <v>0.109393915562278</v>
      </c>
      <c r="K15394" t="s">
        <v>28838</v>
      </c>
      <c r="L15394">
        <v>17</v>
      </c>
      <c r="M15394" t="s">
        <v>1463</v>
      </c>
      <c r="N15394">
        <v>1</v>
      </c>
      <c r="O15394">
        <v>2.7633289986996102E-3</v>
      </c>
    </row>
    <row r="15395" spans="1:15">
      <c r="A15395" t="s">
        <v>16876</v>
      </c>
      <c r="B15395" t="s">
        <v>23513</v>
      </c>
      <c r="C15395" t="s">
        <v>16877</v>
      </c>
      <c r="D15395">
        <v>1</v>
      </c>
      <c r="E15395">
        <v>535</v>
      </c>
      <c r="F15395">
        <v>4</v>
      </c>
      <c r="G15395">
        <v>8124</v>
      </c>
      <c r="H15395">
        <v>0.23855956797771199</v>
      </c>
      <c r="I15395">
        <v>0.85273230586348503</v>
      </c>
      <c r="J15395">
        <v>0.81044716552199803</v>
      </c>
      <c r="K15395" t="s">
        <v>25283</v>
      </c>
      <c r="L15395">
        <v>1</v>
      </c>
      <c r="M15395" t="s">
        <v>1463</v>
      </c>
      <c r="N15395">
        <v>0.25</v>
      </c>
      <c r="O15395">
        <v>1.8691588785046699E-3</v>
      </c>
    </row>
    <row r="15396" spans="1:15">
      <c r="A15396" t="s">
        <v>16876</v>
      </c>
      <c r="B15396" t="s">
        <v>23511</v>
      </c>
      <c r="C15396" t="s">
        <v>16877</v>
      </c>
      <c r="D15396">
        <v>2</v>
      </c>
      <c r="E15396">
        <v>6152</v>
      </c>
      <c r="F15396">
        <v>4</v>
      </c>
      <c r="G15396">
        <v>7804</v>
      </c>
      <c r="H15396">
        <v>0.96811759508681905</v>
      </c>
      <c r="I15396">
        <v>1</v>
      </c>
      <c r="J15396">
        <v>0.85953329234717102</v>
      </c>
      <c r="K15396" t="s">
        <v>25282</v>
      </c>
      <c r="L15396">
        <v>2</v>
      </c>
      <c r="M15396" t="s">
        <v>1463</v>
      </c>
      <c r="N15396">
        <v>0.5</v>
      </c>
      <c r="O15396">
        <v>3.2509752925877802E-4</v>
      </c>
    </row>
    <row r="15397" spans="1:15">
      <c r="A15397" t="s">
        <v>16878</v>
      </c>
      <c r="B15397" t="s">
        <v>23518</v>
      </c>
      <c r="C15397" t="s">
        <v>16879</v>
      </c>
      <c r="D15397">
        <v>9</v>
      </c>
      <c r="E15397">
        <v>787</v>
      </c>
      <c r="F15397">
        <v>71</v>
      </c>
      <c r="G15397">
        <v>7393</v>
      </c>
      <c r="H15397">
        <v>0.34196051229226598</v>
      </c>
      <c r="I15397">
        <v>1</v>
      </c>
      <c r="J15397">
        <v>0.966855260484069</v>
      </c>
      <c r="K15397" t="s">
        <v>24720</v>
      </c>
      <c r="L15397">
        <v>9</v>
      </c>
      <c r="M15397" t="s">
        <v>1463</v>
      </c>
      <c r="N15397">
        <v>0.12676056338028199</v>
      </c>
      <c r="O15397">
        <v>1.143583227446E-2</v>
      </c>
    </row>
    <row r="15398" spans="1:15">
      <c r="A15398" t="s">
        <v>16878</v>
      </c>
      <c r="B15398" t="s">
        <v>23511</v>
      </c>
      <c r="C15398" t="s">
        <v>16879</v>
      </c>
      <c r="D15398">
        <v>65</v>
      </c>
      <c r="E15398">
        <v>6152</v>
      </c>
      <c r="F15398">
        <v>79</v>
      </c>
      <c r="G15398">
        <v>7804</v>
      </c>
      <c r="H15398">
        <v>0.27474249257188399</v>
      </c>
      <c r="I15398">
        <v>0.78492160167446201</v>
      </c>
      <c r="J15398">
        <v>0.67466624852166501</v>
      </c>
      <c r="K15398" t="s">
        <v>33118</v>
      </c>
      <c r="L15398">
        <v>65</v>
      </c>
      <c r="M15398" t="s">
        <v>1463</v>
      </c>
      <c r="N15398">
        <v>0.822784810126582</v>
      </c>
      <c r="O15398">
        <v>1.05656697009103E-2</v>
      </c>
    </row>
    <row r="15399" spans="1:15">
      <c r="A15399" t="s">
        <v>16878</v>
      </c>
      <c r="B15399" t="s">
        <v>23513</v>
      </c>
      <c r="C15399" t="s">
        <v>16879</v>
      </c>
      <c r="D15399">
        <v>3</v>
      </c>
      <c r="E15399">
        <v>535</v>
      </c>
      <c r="F15399">
        <v>81</v>
      </c>
      <c r="G15399">
        <v>8124</v>
      </c>
      <c r="H15399">
        <v>0.90953049749915005</v>
      </c>
      <c r="I15399">
        <v>0.99999999999997702</v>
      </c>
      <c r="J15399">
        <v>0.95041217501583097</v>
      </c>
      <c r="K15399" t="s">
        <v>24443</v>
      </c>
      <c r="L15399">
        <v>3</v>
      </c>
      <c r="M15399" t="s">
        <v>1463</v>
      </c>
      <c r="N15399">
        <v>3.7037037037037E-2</v>
      </c>
      <c r="O15399">
        <v>5.60747663551402E-3</v>
      </c>
    </row>
    <row r="15400" spans="1:15">
      <c r="A15400" t="s">
        <v>16880</v>
      </c>
      <c r="B15400" t="s">
        <v>23511</v>
      </c>
      <c r="C15400" t="s">
        <v>16881</v>
      </c>
      <c r="D15400">
        <v>1</v>
      </c>
      <c r="E15400">
        <v>6152</v>
      </c>
      <c r="F15400">
        <v>1</v>
      </c>
      <c r="G15400">
        <v>7804</v>
      </c>
      <c r="H15400">
        <v>0.788313685289595</v>
      </c>
      <c r="I15400">
        <v>0.968912233598893</v>
      </c>
      <c r="J15400">
        <v>0.832812322140707</v>
      </c>
      <c r="K15400" t="s">
        <v>33119</v>
      </c>
      <c r="L15400">
        <v>1</v>
      </c>
      <c r="M15400" t="s">
        <v>1463</v>
      </c>
      <c r="N15400">
        <v>1</v>
      </c>
      <c r="O15400">
        <v>1.6254876462938901E-4</v>
      </c>
    </row>
    <row r="15401" spans="1:15">
      <c r="A15401" t="s">
        <v>16882</v>
      </c>
      <c r="B15401" t="s">
        <v>23511</v>
      </c>
      <c r="C15401" t="s">
        <v>16883</v>
      </c>
      <c r="D15401">
        <v>2</v>
      </c>
      <c r="E15401">
        <v>6152</v>
      </c>
      <c r="F15401">
        <v>2</v>
      </c>
      <c r="G15401">
        <v>7804</v>
      </c>
      <c r="H15401">
        <v>0.62141708038142995</v>
      </c>
      <c r="I15401">
        <v>0.968912233598893</v>
      </c>
      <c r="J15401">
        <v>0.832812322140707</v>
      </c>
      <c r="K15401" t="s">
        <v>23821</v>
      </c>
      <c r="L15401">
        <v>2</v>
      </c>
      <c r="M15401" t="s">
        <v>1463</v>
      </c>
      <c r="N15401">
        <v>1</v>
      </c>
      <c r="O15401">
        <v>3.2509752925877802E-4</v>
      </c>
    </row>
    <row r="15402" spans="1:15">
      <c r="A15402" t="s">
        <v>16884</v>
      </c>
      <c r="B15402" t="s">
        <v>23518</v>
      </c>
      <c r="C15402" t="s">
        <v>16885</v>
      </c>
      <c r="D15402">
        <v>8</v>
      </c>
      <c r="E15402">
        <v>787</v>
      </c>
      <c r="F15402">
        <v>54</v>
      </c>
      <c r="G15402">
        <v>7393</v>
      </c>
      <c r="H15402">
        <v>0.21187815229249901</v>
      </c>
      <c r="I15402">
        <v>0.85463310445195695</v>
      </c>
      <c r="J15402">
        <v>0.826306512823206</v>
      </c>
      <c r="K15402" t="s">
        <v>33120</v>
      </c>
      <c r="L15402">
        <v>8</v>
      </c>
      <c r="M15402" t="s">
        <v>5133</v>
      </c>
      <c r="N15402">
        <v>0.148148148148148</v>
      </c>
      <c r="O15402">
        <v>1.01651842439644E-2</v>
      </c>
    </row>
    <row r="15403" spans="1:15">
      <c r="A15403" t="s">
        <v>16884</v>
      </c>
      <c r="B15403" t="s">
        <v>23511</v>
      </c>
      <c r="C15403" t="s">
        <v>16885</v>
      </c>
      <c r="D15403">
        <v>39</v>
      </c>
      <c r="E15403">
        <v>6152</v>
      </c>
      <c r="F15403">
        <v>57</v>
      </c>
      <c r="G15403">
        <v>7804</v>
      </c>
      <c r="H15403">
        <v>0.97794506032672002</v>
      </c>
      <c r="I15403">
        <v>1</v>
      </c>
      <c r="J15403">
        <v>0.85953329234717102</v>
      </c>
      <c r="K15403" t="s">
        <v>33121</v>
      </c>
      <c r="L15403">
        <v>39</v>
      </c>
      <c r="M15403" t="s">
        <v>5133</v>
      </c>
      <c r="N15403">
        <v>0.68421052631578905</v>
      </c>
      <c r="O15403">
        <v>6.3394018205461602E-3</v>
      </c>
    </row>
    <row r="15404" spans="1:15">
      <c r="A15404" t="s">
        <v>16884</v>
      </c>
      <c r="B15404" t="s">
        <v>23513</v>
      </c>
      <c r="C15404" t="s">
        <v>16885</v>
      </c>
      <c r="D15404">
        <v>12</v>
      </c>
      <c r="E15404">
        <v>535</v>
      </c>
      <c r="F15404">
        <v>59</v>
      </c>
      <c r="G15404">
        <v>8124</v>
      </c>
      <c r="H15404">
        <v>3.7890954005353702E-4</v>
      </c>
      <c r="I15404">
        <v>1.3673692097584201E-2</v>
      </c>
      <c r="J15404">
        <v>1.29956434469621E-2</v>
      </c>
      <c r="K15404" t="s">
        <v>33122</v>
      </c>
      <c r="L15404">
        <v>12</v>
      </c>
      <c r="M15404" t="s">
        <v>5133</v>
      </c>
      <c r="N15404">
        <v>0.20338983050847501</v>
      </c>
      <c r="O15404">
        <v>2.2429906542056101E-2</v>
      </c>
    </row>
    <row r="15405" spans="1:15">
      <c r="A15405" t="s">
        <v>16886</v>
      </c>
      <c r="B15405" t="s">
        <v>23518</v>
      </c>
      <c r="C15405" t="s">
        <v>16887</v>
      </c>
      <c r="D15405">
        <v>2</v>
      </c>
      <c r="E15405">
        <v>787</v>
      </c>
      <c r="F15405">
        <v>10</v>
      </c>
      <c r="G15405">
        <v>7393</v>
      </c>
      <c r="H15405">
        <v>0.28895773872730401</v>
      </c>
      <c r="I15405">
        <v>0.97863801257884697</v>
      </c>
      <c r="J15405">
        <v>0.94620131057153301</v>
      </c>
      <c r="K15405" t="s">
        <v>24124</v>
      </c>
      <c r="L15405">
        <v>2</v>
      </c>
      <c r="M15405" t="s">
        <v>5133</v>
      </c>
      <c r="N15405">
        <v>0.2</v>
      </c>
      <c r="O15405">
        <v>2.5412960609911099E-3</v>
      </c>
    </row>
    <row r="15406" spans="1:15">
      <c r="A15406" t="s">
        <v>16886</v>
      </c>
      <c r="B15406" t="s">
        <v>23511</v>
      </c>
      <c r="C15406" t="s">
        <v>16887</v>
      </c>
      <c r="D15406">
        <v>8</v>
      </c>
      <c r="E15406">
        <v>6152</v>
      </c>
      <c r="F15406">
        <v>10</v>
      </c>
      <c r="G15406">
        <v>7804</v>
      </c>
      <c r="H15406">
        <v>0.64231594183968699</v>
      </c>
      <c r="I15406">
        <v>0.968912233598893</v>
      </c>
      <c r="J15406">
        <v>0.832812322140707</v>
      </c>
      <c r="K15406" t="s">
        <v>33123</v>
      </c>
      <c r="L15406">
        <v>8</v>
      </c>
      <c r="M15406" t="s">
        <v>5133</v>
      </c>
      <c r="N15406">
        <v>0.8</v>
      </c>
      <c r="O15406">
        <v>1.3003901170351099E-3</v>
      </c>
    </row>
    <row r="15407" spans="1:15">
      <c r="A15407" t="s">
        <v>16888</v>
      </c>
      <c r="B15407" t="s">
        <v>23518</v>
      </c>
      <c r="C15407" t="s">
        <v>16889</v>
      </c>
      <c r="D15407">
        <v>1</v>
      </c>
      <c r="E15407">
        <v>787</v>
      </c>
      <c r="F15407">
        <v>15</v>
      </c>
      <c r="G15407">
        <v>7393</v>
      </c>
      <c r="H15407">
        <v>0.81548482306175196</v>
      </c>
      <c r="I15407">
        <v>1</v>
      </c>
      <c r="J15407">
        <v>0.966855260484069</v>
      </c>
      <c r="K15407" t="s">
        <v>26234</v>
      </c>
      <c r="L15407">
        <v>1</v>
      </c>
      <c r="M15407" t="s">
        <v>2729</v>
      </c>
      <c r="N15407">
        <v>6.6666666666666693E-2</v>
      </c>
      <c r="O15407">
        <v>1.27064803049555E-3</v>
      </c>
    </row>
    <row r="15408" spans="1:15">
      <c r="A15408" t="s">
        <v>16888</v>
      </c>
      <c r="B15408" t="s">
        <v>23511</v>
      </c>
      <c r="C15408" t="s">
        <v>16889</v>
      </c>
      <c r="D15408">
        <v>13</v>
      </c>
      <c r="E15408">
        <v>6152</v>
      </c>
      <c r="F15408">
        <v>16</v>
      </c>
      <c r="G15408">
        <v>7804</v>
      </c>
      <c r="H15408">
        <v>0.55141591982388505</v>
      </c>
      <c r="I15408">
        <v>0.968912233598893</v>
      </c>
      <c r="J15408">
        <v>0.832812322140707</v>
      </c>
      <c r="K15408" t="s">
        <v>31105</v>
      </c>
      <c r="L15408">
        <v>13</v>
      </c>
      <c r="M15408" t="s">
        <v>2729</v>
      </c>
      <c r="N15408">
        <v>0.8125</v>
      </c>
      <c r="O15408">
        <v>2.1131339401820499E-3</v>
      </c>
    </row>
    <row r="15409" spans="1:15">
      <c r="A15409" t="s">
        <v>16888</v>
      </c>
      <c r="B15409" t="s">
        <v>23513</v>
      </c>
      <c r="C15409" t="s">
        <v>16889</v>
      </c>
      <c r="D15409">
        <v>2</v>
      </c>
      <c r="E15409">
        <v>535</v>
      </c>
      <c r="F15409">
        <v>17</v>
      </c>
      <c r="G15409">
        <v>8124</v>
      </c>
      <c r="H15409">
        <v>0.30951995937748999</v>
      </c>
      <c r="I15409">
        <v>0.96185933942670199</v>
      </c>
      <c r="J15409">
        <v>0.91416282684384298</v>
      </c>
      <c r="K15409" t="s">
        <v>28741</v>
      </c>
      <c r="L15409">
        <v>2</v>
      </c>
      <c r="M15409" t="s">
        <v>2729</v>
      </c>
      <c r="N15409">
        <v>0.11764705882352899</v>
      </c>
      <c r="O15409">
        <v>3.7383177570093499E-3</v>
      </c>
    </row>
    <row r="15410" spans="1:15">
      <c r="A15410" t="s">
        <v>16890</v>
      </c>
      <c r="B15410" t="s">
        <v>23511</v>
      </c>
      <c r="C15410" t="s">
        <v>16891</v>
      </c>
      <c r="D15410">
        <v>7</v>
      </c>
      <c r="E15410">
        <v>6152</v>
      </c>
      <c r="F15410">
        <v>10</v>
      </c>
      <c r="G15410">
        <v>7804</v>
      </c>
      <c r="H15410">
        <v>0.85778567182431398</v>
      </c>
      <c r="I15410">
        <v>1</v>
      </c>
      <c r="J15410">
        <v>0.85953329234717102</v>
      </c>
      <c r="K15410" t="s">
        <v>31081</v>
      </c>
      <c r="L15410">
        <v>7</v>
      </c>
      <c r="M15410" t="s">
        <v>1463</v>
      </c>
      <c r="N15410">
        <v>0.7</v>
      </c>
      <c r="O15410">
        <v>1.13784135240572E-3</v>
      </c>
    </row>
    <row r="15411" spans="1:15">
      <c r="A15411" t="s">
        <v>16890</v>
      </c>
      <c r="B15411" t="s">
        <v>23513</v>
      </c>
      <c r="C15411" t="s">
        <v>16891</v>
      </c>
      <c r="D15411">
        <v>2</v>
      </c>
      <c r="E15411">
        <v>535</v>
      </c>
      <c r="F15411">
        <v>10</v>
      </c>
      <c r="G15411">
        <v>8124</v>
      </c>
      <c r="H15411">
        <v>0.13720826776095801</v>
      </c>
      <c r="I15411">
        <v>0.66676148853393002</v>
      </c>
      <c r="J15411">
        <v>0.63369823653433999</v>
      </c>
      <c r="K15411" t="s">
        <v>24009</v>
      </c>
      <c r="L15411">
        <v>2</v>
      </c>
      <c r="M15411" t="s">
        <v>1463</v>
      </c>
      <c r="N15411">
        <v>0.2</v>
      </c>
      <c r="O15411">
        <v>3.7383177570093499E-3</v>
      </c>
    </row>
    <row r="15412" spans="1:15">
      <c r="A15412" t="s">
        <v>16890</v>
      </c>
      <c r="B15412" t="s">
        <v>23518</v>
      </c>
      <c r="C15412" t="s">
        <v>16891</v>
      </c>
      <c r="D15412">
        <v>1</v>
      </c>
      <c r="E15412">
        <v>787</v>
      </c>
      <c r="F15412">
        <v>10</v>
      </c>
      <c r="G15412">
        <v>7393</v>
      </c>
      <c r="H15412">
        <v>0.67576236969544701</v>
      </c>
      <c r="I15412">
        <v>1</v>
      </c>
      <c r="J15412">
        <v>0.966855260484069</v>
      </c>
      <c r="K15412" t="s">
        <v>24008</v>
      </c>
      <c r="L15412">
        <v>1</v>
      </c>
      <c r="M15412" t="s">
        <v>1463</v>
      </c>
      <c r="N15412">
        <v>0.1</v>
      </c>
      <c r="O15412">
        <v>1.27064803049555E-3</v>
      </c>
    </row>
    <row r="15413" spans="1:15">
      <c r="A15413" t="s">
        <v>16892</v>
      </c>
      <c r="B15413" t="s">
        <v>23511</v>
      </c>
      <c r="C15413" t="s">
        <v>16893</v>
      </c>
      <c r="D15413">
        <v>1</v>
      </c>
      <c r="E15413">
        <v>6152</v>
      </c>
      <c r="F15413">
        <v>1</v>
      </c>
      <c r="G15413">
        <v>7804</v>
      </c>
      <c r="H15413">
        <v>0.788313685289595</v>
      </c>
      <c r="I15413">
        <v>0.968912233598893</v>
      </c>
      <c r="J15413">
        <v>0.832812322140707</v>
      </c>
      <c r="K15413" t="s">
        <v>33124</v>
      </c>
      <c r="L15413">
        <v>1</v>
      </c>
      <c r="M15413" t="s">
        <v>1463</v>
      </c>
      <c r="N15413">
        <v>1</v>
      </c>
      <c r="O15413">
        <v>1.6254876462938901E-4</v>
      </c>
    </row>
    <row r="15414" spans="1:15">
      <c r="A15414" t="s">
        <v>16894</v>
      </c>
      <c r="B15414" t="s">
        <v>23511</v>
      </c>
      <c r="C15414" t="s">
        <v>16895</v>
      </c>
      <c r="D15414">
        <v>9</v>
      </c>
      <c r="E15414">
        <v>6152</v>
      </c>
      <c r="F15414">
        <v>20</v>
      </c>
      <c r="G15414">
        <v>7804</v>
      </c>
      <c r="H15414">
        <v>0.99982280543070901</v>
      </c>
      <c r="I15414">
        <v>1</v>
      </c>
      <c r="J15414">
        <v>0.85953329234717102</v>
      </c>
      <c r="K15414" t="s">
        <v>33125</v>
      </c>
      <c r="L15414">
        <v>9</v>
      </c>
      <c r="M15414" t="s">
        <v>2729</v>
      </c>
      <c r="N15414">
        <v>0.45</v>
      </c>
      <c r="O15414">
        <v>1.4629388816645001E-3</v>
      </c>
    </row>
    <row r="15415" spans="1:15">
      <c r="A15415" t="s">
        <v>16894</v>
      </c>
      <c r="B15415" t="s">
        <v>23518</v>
      </c>
      <c r="C15415" t="s">
        <v>16895</v>
      </c>
      <c r="D15415">
        <v>4</v>
      </c>
      <c r="E15415">
        <v>787</v>
      </c>
      <c r="F15415">
        <v>19</v>
      </c>
      <c r="G15415">
        <v>7393</v>
      </c>
      <c r="H15415">
        <v>0.13620428310767099</v>
      </c>
      <c r="I15415">
        <v>0.734130643124697</v>
      </c>
      <c r="J15415">
        <v>0.70979807418766605</v>
      </c>
      <c r="K15415" t="s">
        <v>24622</v>
      </c>
      <c r="L15415">
        <v>4</v>
      </c>
      <c r="M15415" t="s">
        <v>2729</v>
      </c>
      <c r="N15415">
        <v>0.21052631578947401</v>
      </c>
      <c r="O15415">
        <v>5.0825921219822103E-3</v>
      </c>
    </row>
    <row r="15416" spans="1:15">
      <c r="A15416" t="s">
        <v>16894</v>
      </c>
      <c r="B15416" t="s">
        <v>23513</v>
      </c>
      <c r="C15416" t="s">
        <v>16895</v>
      </c>
      <c r="D15416">
        <v>2</v>
      </c>
      <c r="E15416">
        <v>535</v>
      </c>
      <c r="F15416">
        <v>18</v>
      </c>
      <c r="G15416">
        <v>8124</v>
      </c>
      <c r="H15416">
        <v>0.334337081897359</v>
      </c>
      <c r="I15416">
        <v>0.97804040131218795</v>
      </c>
      <c r="J15416">
        <v>0.92954150506449396</v>
      </c>
      <c r="K15416" t="s">
        <v>27340</v>
      </c>
      <c r="L15416">
        <v>2</v>
      </c>
      <c r="M15416" t="s">
        <v>2729</v>
      </c>
      <c r="N15416">
        <v>0.11111111111111099</v>
      </c>
      <c r="O15416">
        <v>3.7383177570093499E-3</v>
      </c>
    </row>
    <row r="15417" spans="1:15">
      <c r="A15417" t="s">
        <v>16896</v>
      </c>
      <c r="B15417" t="s">
        <v>23511</v>
      </c>
      <c r="C15417" t="s">
        <v>16897</v>
      </c>
      <c r="D15417">
        <v>4</v>
      </c>
      <c r="E15417">
        <v>6152</v>
      </c>
      <c r="F15417">
        <v>4</v>
      </c>
      <c r="G15417">
        <v>7804</v>
      </c>
      <c r="H15417">
        <v>0.38610601832086699</v>
      </c>
      <c r="I15417">
        <v>0.90829480295553899</v>
      </c>
      <c r="J15417">
        <v>0.78070962240619901</v>
      </c>
      <c r="K15417" t="s">
        <v>33126</v>
      </c>
      <c r="L15417">
        <v>4</v>
      </c>
      <c r="M15417" t="s">
        <v>5133</v>
      </c>
      <c r="N15417">
        <v>1</v>
      </c>
      <c r="O15417">
        <v>6.5019505851755496E-4</v>
      </c>
    </row>
    <row r="15418" spans="1:15">
      <c r="A15418" t="s">
        <v>16898</v>
      </c>
      <c r="B15418" t="s">
        <v>23511</v>
      </c>
      <c r="C15418" t="s">
        <v>16899</v>
      </c>
      <c r="D15418">
        <v>5</v>
      </c>
      <c r="E15418">
        <v>6152</v>
      </c>
      <c r="F15418">
        <v>6</v>
      </c>
      <c r="G15418">
        <v>7804</v>
      </c>
      <c r="H15418">
        <v>0.62665052091531404</v>
      </c>
      <c r="I15418">
        <v>0.968912233598893</v>
      </c>
      <c r="J15418">
        <v>0.832812322140707</v>
      </c>
      <c r="K15418" t="s">
        <v>33127</v>
      </c>
      <c r="L15418">
        <v>5</v>
      </c>
      <c r="M15418" t="s">
        <v>5133</v>
      </c>
      <c r="N15418">
        <v>0.83333333333333304</v>
      </c>
      <c r="O15418">
        <v>8.1274382314694405E-4</v>
      </c>
    </row>
    <row r="15419" spans="1:15">
      <c r="A15419" t="s">
        <v>16900</v>
      </c>
      <c r="B15419" t="s">
        <v>23511</v>
      </c>
      <c r="C15419" t="s">
        <v>16901</v>
      </c>
      <c r="D15419">
        <v>4</v>
      </c>
      <c r="E15419">
        <v>6152</v>
      </c>
      <c r="F15419">
        <v>4</v>
      </c>
      <c r="G15419">
        <v>7804</v>
      </c>
      <c r="H15419">
        <v>0.38610601832086699</v>
      </c>
      <c r="I15419">
        <v>0.90829480295553899</v>
      </c>
      <c r="J15419">
        <v>0.78070962240619901</v>
      </c>
      <c r="K15419" t="s">
        <v>33126</v>
      </c>
      <c r="L15419">
        <v>4</v>
      </c>
      <c r="M15419" t="s">
        <v>5133</v>
      </c>
      <c r="N15419">
        <v>1</v>
      </c>
      <c r="O15419">
        <v>6.5019505851755496E-4</v>
      </c>
    </row>
    <row r="15420" spans="1:15">
      <c r="A15420" t="s">
        <v>16902</v>
      </c>
      <c r="B15420" t="s">
        <v>23511</v>
      </c>
      <c r="C15420" t="s">
        <v>16903</v>
      </c>
      <c r="D15420">
        <v>2</v>
      </c>
      <c r="E15420">
        <v>6152</v>
      </c>
      <c r="F15420">
        <v>3</v>
      </c>
      <c r="G15420">
        <v>7804</v>
      </c>
      <c r="H15420">
        <v>0.88457550560319997</v>
      </c>
      <c r="I15420">
        <v>1</v>
      </c>
      <c r="J15420">
        <v>0.85953329234717102</v>
      </c>
      <c r="K15420" t="s">
        <v>31522</v>
      </c>
      <c r="L15420">
        <v>2</v>
      </c>
      <c r="M15420" t="s">
        <v>5133</v>
      </c>
      <c r="N15420">
        <v>0.66666666666666696</v>
      </c>
      <c r="O15420">
        <v>3.2509752925877802E-4</v>
      </c>
    </row>
    <row r="15421" spans="1:15">
      <c r="A15421" t="s">
        <v>16902</v>
      </c>
      <c r="B15421" t="s">
        <v>23518</v>
      </c>
      <c r="C15421" t="s">
        <v>16903</v>
      </c>
      <c r="D15421">
        <v>1</v>
      </c>
      <c r="E15421">
        <v>787</v>
      </c>
      <c r="F15421">
        <v>3</v>
      </c>
      <c r="G15421">
        <v>7393</v>
      </c>
      <c r="H15421">
        <v>0.28660084727541502</v>
      </c>
      <c r="I15421">
        <v>0.97863801257884697</v>
      </c>
      <c r="J15421">
        <v>0.94620131057153301</v>
      </c>
      <c r="K15421" t="s">
        <v>26468</v>
      </c>
      <c r="L15421">
        <v>1</v>
      </c>
      <c r="M15421" t="s">
        <v>5133</v>
      </c>
      <c r="N15421">
        <v>0.33333333333333298</v>
      </c>
      <c r="O15421">
        <v>1.27064803049555E-3</v>
      </c>
    </row>
    <row r="15422" spans="1:15">
      <c r="A15422" t="s">
        <v>16904</v>
      </c>
      <c r="B15422" t="s">
        <v>23511</v>
      </c>
      <c r="C15422" t="s">
        <v>16905</v>
      </c>
      <c r="D15422">
        <v>11</v>
      </c>
      <c r="E15422">
        <v>6152</v>
      </c>
      <c r="F15422">
        <v>12</v>
      </c>
      <c r="G15422">
        <v>7804</v>
      </c>
      <c r="H15422">
        <v>0.24296886885364699</v>
      </c>
      <c r="I15422">
        <v>0.71382528017432401</v>
      </c>
      <c r="J15422">
        <v>0.61355659322887801</v>
      </c>
      <c r="K15422" t="s">
        <v>28407</v>
      </c>
      <c r="L15422">
        <v>11</v>
      </c>
      <c r="M15422" t="s">
        <v>5133</v>
      </c>
      <c r="N15422">
        <v>0.91666666666666696</v>
      </c>
      <c r="O15422">
        <v>1.78803641092328E-3</v>
      </c>
    </row>
    <row r="15423" spans="1:15">
      <c r="A15423" t="s">
        <v>16904</v>
      </c>
      <c r="B15423" t="s">
        <v>23513</v>
      </c>
      <c r="C15423" t="s">
        <v>16905</v>
      </c>
      <c r="D15423">
        <v>1</v>
      </c>
      <c r="E15423">
        <v>535</v>
      </c>
      <c r="F15423">
        <v>12</v>
      </c>
      <c r="G15423">
        <v>8124</v>
      </c>
      <c r="H15423">
        <v>0.55870736002102495</v>
      </c>
      <c r="I15423">
        <v>0.99999999999997702</v>
      </c>
      <c r="J15423">
        <v>0.95041217501583097</v>
      </c>
      <c r="K15423" t="s">
        <v>23598</v>
      </c>
      <c r="L15423">
        <v>1</v>
      </c>
      <c r="M15423" t="s">
        <v>5133</v>
      </c>
      <c r="N15423">
        <v>8.3333333333333301E-2</v>
      </c>
      <c r="O15423">
        <v>1.8691588785046699E-3</v>
      </c>
    </row>
    <row r="15424" spans="1:15">
      <c r="A15424" t="s">
        <v>16906</v>
      </c>
      <c r="B15424" t="s">
        <v>23518</v>
      </c>
      <c r="C15424" t="s">
        <v>16907</v>
      </c>
      <c r="D15424">
        <v>15</v>
      </c>
      <c r="E15424">
        <v>787</v>
      </c>
      <c r="F15424">
        <v>101</v>
      </c>
      <c r="G15424">
        <v>7393</v>
      </c>
      <c r="H15424">
        <v>0.114474399066343</v>
      </c>
      <c r="I15424">
        <v>0.67303287670904699</v>
      </c>
      <c r="J15424">
        <v>0.65072537732486802</v>
      </c>
      <c r="K15424" t="s">
        <v>33128</v>
      </c>
      <c r="L15424">
        <v>15</v>
      </c>
      <c r="M15424" t="s">
        <v>5133</v>
      </c>
      <c r="N15424">
        <v>0.14851485148514901</v>
      </c>
      <c r="O15424">
        <v>1.9059720457433298E-2</v>
      </c>
    </row>
    <row r="15425" spans="1:15">
      <c r="A15425" t="s">
        <v>16906</v>
      </c>
      <c r="B15425" t="s">
        <v>23513</v>
      </c>
      <c r="C15425" t="s">
        <v>16907</v>
      </c>
      <c r="D15425">
        <v>4</v>
      </c>
      <c r="E15425">
        <v>535</v>
      </c>
      <c r="F15425">
        <v>114</v>
      </c>
      <c r="G15425">
        <v>8124</v>
      </c>
      <c r="H15425">
        <v>0.94804665122883103</v>
      </c>
      <c r="I15425">
        <v>0.99999999999997702</v>
      </c>
      <c r="J15425">
        <v>0.95041217501583097</v>
      </c>
      <c r="K15425" t="s">
        <v>25861</v>
      </c>
      <c r="L15425">
        <v>4</v>
      </c>
      <c r="M15425" t="s">
        <v>5133</v>
      </c>
      <c r="N15425">
        <v>3.5087719298245598E-2</v>
      </c>
      <c r="O15425">
        <v>7.4766355140186902E-3</v>
      </c>
    </row>
    <row r="15426" spans="1:15">
      <c r="A15426" t="s">
        <v>16906</v>
      </c>
      <c r="B15426" t="s">
        <v>23511</v>
      </c>
      <c r="C15426" t="s">
        <v>16907</v>
      </c>
      <c r="D15426">
        <v>81</v>
      </c>
      <c r="E15426">
        <v>6152</v>
      </c>
      <c r="F15426">
        <v>108</v>
      </c>
      <c r="G15426">
        <v>7804</v>
      </c>
      <c r="H15426">
        <v>0.86360644859400804</v>
      </c>
      <c r="I15426">
        <v>1</v>
      </c>
      <c r="J15426">
        <v>0.85953329234717102</v>
      </c>
      <c r="K15426" t="s">
        <v>33129</v>
      </c>
      <c r="L15426">
        <v>81</v>
      </c>
      <c r="M15426" t="s">
        <v>5133</v>
      </c>
      <c r="N15426">
        <v>0.75</v>
      </c>
      <c r="O15426">
        <v>1.3166449934980499E-2</v>
      </c>
    </row>
    <row r="15427" spans="1:15">
      <c r="A15427" t="s">
        <v>16908</v>
      </c>
      <c r="B15427" t="s">
        <v>23513</v>
      </c>
      <c r="C15427" t="s">
        <v>16909</v>
      </c>
      <c r="D15427">
        <v>2</v>
      </c>
      <c r="E15427">
        <v>535</v>
      </c>
      <c r="F15427">
        <v>2</v>
      </c>
      <c r="G15427">
        <v>8124</v>
      </c>
      <c r="H15427">
        <v>4.3292101807675997E-3</v>
      </c>
      <c r="I15427">
        <v>8.6376068510507401E-2</v>
      </c>
      <c r="J15427">
        <v>8.2092867142389697E-2</v>
      </c>
      <c r="K15427" t="s">
        <v>23931</v>
      </c>
      <c r="L15427">
        <v>2</v>
      </c>
      <c r="M15427" t="s">
        <v>5133</v>
      </c>
      <c r="N15427">
        <v>1</v>
      </c>
      <c r="O15427">
        <v>3.7383177570093499E-3</v>
      </c>
    </row>
    <row r="15428" spans="1:15">
      <c r="A15428" t="s">
        <v>16910</v>
      </c>
      <c r="B15428" t="s">
        <v>23511</v>
      </c>
      <c r="C15428" t="s">
        <v>16911</v>
      </c>
      <c r="D15428">
        <v>1</v>
      </c>
      <c r="E15428">
        <v>6152</v>
      </c>
      <c r="F15428">
        <v>1</v>
      </c>
      <c r="G15428">
        <v>7804</v>
      </c>
      <c r="H15428">
        <v>0.788313685289595</v>
      </c>
      <c r="I15428">
        <v>0.968912233598893</v>
      </c>
      <c r="J15428">
        <v>0.832812322140707</v>
      </c>
      <c r="K15428" t="s">
        <v>28241</v>
      </c>
      <c r="L15428">
        <v>1</v>
      </c>
      <c r="M15428" t="s">
        <v>2729</v>
      </c>
      <c r="N15428">
        <v>1</v>
      </c>
      <c r="O15428">
        <v>1.6254876462938901E-4</v>
      </c>
    </row>
    <row r="15429" spans="1:15">
      <c r="A15429" t="s">
        <v>16912</v>
      </c>
      <c r="B15429" t="s">
        <v>23511</v>
      </c>
      <c r="C15429" t="s">
        <v>16913</v>
      </c>
      <c r="D15429">
        <v>1</v>
      </c>
      <c r="E15429">
        <v>6152</v>
      </c>
      <c r="F15429">
        <v>1</v>
      </c>
      <c r="G15429">
        <v>7804</v>
      </c>
      <c r="H15429">
        <v>0.788313685289595</v>
      </c>
      <c r="I15429">
        <v>0.968912233598893</v>
      </c>
      <c r="J15429">
        <v>0.832812322140707</v>
      </c>
      <c r="K15429" t="s">
        <v>26254</v>
      </c>
      <c r="L15429">
        <v>1</v>
      </c>
      <c r="M15429" t="s">
        <v>5133</v>
      </c>
      <c r="N15429">
        <v>1</v>
      </c>
      <c r="O15429">
        <v>1.6254876462938901E-4</v>
      </c>
    </row>
    <row r="15430" spans="1:15">
      <c r="A15430" t="s">
        <v>16914</v>
      </c>
      <c r="B15430" t="s">
        <v>23518</v>
      </c>
      <c r="C15430" t="s">
        <v>16915</v>
      </c>
      <c r="D15430">
        <v>1</v>
      </c>
      <c r="E15430">
        <v>787</v>
      </c>
      <c r="F15430">
        <v>3</v>
      </c>
      <c r="G15430">
        <v>7393</v>
      </c>
      <c r="H15430">
        <v>0.28660084727541502</v>
      </c>
      <c r="I15430">
        <v>0.97863801257884697</v>
      </c>
      <c r="J15430">
        <v>0.94620131057153301</v>
      </c>
      <c r="K15430" t="s">
        <v>28590</v>
      </c>
      <c r="L15430">
        <v>1</v>
      </c>
      <c r="M15430" t="s">
        <v>1463</v>
      </c>
      <c r="N15430">
        <v>0.33333333333333298</v>
      </c>
      <c r="O15430">
        <v>1.27064803049555E-3</v>
      </c>
    </row>
    <row r="15431" spans="1:15">
      <c r="A15431" t="s">
        <v>16914</v>
      </c>
      <c r="B15431" t="s">
        <v>23511</v>
      </c>
      <c r="C15431" t="s">
        <v>16915</v>
      </c>
      <c r="D15431">
        <v>2</v>
      </c>
      <c r="E15431">
        <v>6152</v>
      </c>
      <c r="F15431">
        <v>3</v>
      </c>
      <c r="G15431">
        <v>7804</v>
      </c>
      <c r="H15431">
        <v>0.88457550560319997</v>
      </c>
      <c r="I15431">
        <v>1</v>
      </c>
      <c r="J15431">
        <v>0.85953329234717102</v>
      </c>
      <c r="K15431" t="s">
        <v>24308</v>
      </c>
      <c r="L15431">
        <v>2</v>
      </c>
      <c r="M15431" t="s">
        <v>1463</v>
      </c>
      <c r="N15431">
        <v>0.66666666666666696</v>
      </c>
      <c r="O15431">
        <v>3.2509752925877802E-4</v>
      </c>
    </row>
    <row r="15432" spans="1:15">
      <c r="A15432" t="s">
        <v>16916</v>
      </c>
      <c r="B15432" t="s">
        <v>23511</v>
      </c>
      <c r="C15432" t="s">
        <v>16917</v>
      </c>
      <c r="D15432">
        <v>4</v>
      </c>
      <c r="E15432">
        <v>6152</v>
      </c>
      <c r="F15432">
        <v>4</v>
      </c>
      <c r="G15432">
        <v>7804</v>
      </c>
      <c r="H15432">
        <v>0.38610601832086699</v>
      </c>
      <c r="I15432">
        <v>0.90829480295553899</v>
      </c>
      <c r="J15432">
        <v>0.78070962240619901</v>
      </c>
      <c r="K15432" t="s">
        <v>33130</v>
      </c>
      <c r="L15432">
        <v>4</v>
      </c>
      <c r="M15432" t="s">
        <v>5133</v>
      </c>
      <c r="N15432">
        <v>1</v>
      </c>
      <c r="O15432">
        <v>6.5019505851755496E-4</v>
      </c>
    </row>
    <row r="15433" spans="1:15">
      <c r="A15433" t="s">
        <v>16918</v>
      </c>
      <c r="B15433" t="s">
        <v>23511</v>
      </c>
      <c r="C15433" t="s">
        <v>16919</v>
      </c>
      <c r="D15433">
        <v>2</v>
      </c>
      <c r="E15433">
        <v>6152</v>
      </c>
      <c r="F15433">
        <v>2</v>
      </c>
      <c r="G15433">
        <v>7804</v>
      </c>
      <c r="H15433">
        <v>0.62141708038142995</v>
      </c>
      <c r="I15433">
        <v>0.968912233598893</v>
      </c>
      <c r="J15433">
        <v>0.832812322140707</v>
      </c>
      <c r="K15433" t="s">
        <v>33131</v>
      </c>
      <c r="L15433">
        <v>2</v>
      </c>
      <c r="M15433" t="s">
        <v>5133</v>
      </c>
      <c r="N15433">
        <v>1</v>
      </c>
      <c r="O15433">
        <v>3.2509752925877802E-4</v>
      </c>
    </row>
    <row r="15434" spans="1:15">
      <c r="A15434" t="s">
        <v>16920</v>
      </c>
      <c r="B15434" t="s">
        <v>23518</v>
      </c>
      <c r="C15434" t="s">
        <v>16921</v>
      </c>
      <c r="D15434">
        <v>2</v>
      </c>
      <c r="E15434">
        <v>787</v>
      </c>
      <c r="F15434">
        <v>2</v>
      </c>
      <c r="G15434">
        <v>7393</v>
      </c>
      <c r="H15434">
        <v>1.1319170819711901E-2</v>
      </c>
      <c r="I15434">
        <v>0.24323860088996599</v>
      </c>
      <c r="J15434">
        <v>0.235176520823249</v>
      </c>
      <c r="K15434" t="s">
        <v>24495</v>
      </c>
      <c r="L15434">
        <v>2</v>
      </c>
      <c r="M15434" t="s">
        <v>5133</v>
      </c>
      <c r="N15434">
        <v>1</v>
      </c>
      <c r="O15434">
        <v>2.5412960609911099E-3</v>
      </c>
    </row>
    <row r="15435" spans="1:15">
      <c r="A15435" t="s">
        <v>16922</v>
      </c>
      <c r="B15435" t="s">
        <v>23518</v>
      </c>
      <c r="C15435" t="s">
        <v>16923</v>
      </c>
      <c r="D15435">
        <v>2</v>
      </c>
      <c r="E15435">
        <v>787</v>
      </c>
      <c r="F15435">
        <v>4</v>
      </c>
      <c r="G15435">
        <v>7393</v>
      </c>
      <c r="H15435">
        <v>5.8679954233094203E-2</v>
      </c>
      <c r="I15435">
        <v>0.61178825165478101</v>
      </c>
      <c r="J15435">
        <v>0.59151068941477603</v>
      </c>
      <c r="K15435" t="s">
        <v>24962</v>
      </c>
      <c r="L15435">
        <v>2</v>
      </c>
      <c r="M15435" t="s">
        <v>5133</v>
      </c>
      <c r="N15435">
        <v>0.5</v>
      </c>
      <c r="O15435">
        <v>2.5412960609911099E-3</v>
      </c>
    </row>
    <row r="15436" spans="1:15">
      <c r="A15436" t="s">
        <v>16922</v>
      </c>
      <c r="B15436" t="s">
        <v>23511</v>
      </c>
      <c r="C15436" t="s">
        <v>16923</v>
      </c>
      <c r="D15436">
        <v>2</v>
      </c>
      <c r="E15436">
        <v>6152</v>
      </c>
      <c r="F15436">
        <v>3</v>
      </c>
      <c r="G15436">
        <v>7804</v>
      </c>
      <c r="H15436">
        <v>0.88457550560319997</v>
      </c>
      <c r="I15436">
        <v>1</v>
      </c>
      <c r="J15436">
        <v>0.85953329234717102</v>
      </c>
      <c r="K15436" t="s">
        <v>33132</v>
      </c>
      <c r="L15436">
        <v>2</v>
      </c>
      <c r="M15436" t="s">
        <v>5133</v>
      </c>
      <c r="N15436">
        <v>0.66666666666666696</v>
      </c>
      <c r="O15436">
        <v>3.2509752925877802E-4</v>
      </c>
    </row>
    <row r="15437" spans="1:15">
      <c r="A15437" t="s">
        <v>16924</v>
      </c>
      <c r="B15437" t="s">
        <v>23518</v>
      </c>
      <c r="C15437" t="s">
        <v>16925</v>
      </c>
      <c r="D15437">
        <v>1</v>
      </c>
      <c r="E15437">
        <v>787</v>
      </c>
      <c r="F15437">
        <v>6</v>
      </c>
      <c r="G15437">
        <v>7393</v>
      </c>
      <c r="H15437">
        <v>0.49113550780958298</v>
      </c>
      <c r="I15437">
        <v>1</v>
      </c>
      <c r="J15437">
        <v>0.966855260484069</v>
      </c>
      <c r="K15437" t="s">
        <v>25823</v>
      </c>
      <c r="L15437">
        <v>1</v>
      </c>
      <c r="M15437" t="s">
        <v>5133</v>
      </c>
      <c r="N15437">
        <v>0.16666666666666699</v>
      </c>
      <c r="O15437">
        <v>1.27064803049555E-3</v>
      </c>
    </row>
    <row r="15438" spans="1:15">
      <c r="A15438" t="s">
        <v>16924</v>
      </c>
      <c r="B15438" t="s">
        <v>23511</v>
      </c>
      <c r="C15438" t="s">
        <v>16925</v>
      </c>
      <c r="D15438">
        <v>4</v>
      </c>
      <c r="E15438">
        <v>6152</v>
      </c>
      <c r="F15438">
        <v>6</v>
      </c>
      <c r="G15438">
        <v>7804</v>
      </c>
      <c r="H15438">
        <v>0.88632030892592895</v>
      </c>
      <c r="I15438">
        <v>1</v>
      </c>
      <c r="J15438">
        <v>0.85953329234717102</v>
      </c>
      <c r="K15438" t="s">
        <v>33133</v>
      </c>
      <c r="L15438">
        <v>4</v>
      </c>
      <c r="M15438" t="s">
        <v>5133</v>
      </c>
      <c r="N15438">
        <v>0.66666666666666696</v>
      </c>
      <c r="O15438">
        <v>6.5019505851755496E-4</v>
      </c>
    </row>
    <row r="15439" spans="1:15">
      <c r="A15439" t="s">
        <v>16926</v>
      </c>
      <c r="B15439" t="s">
        <v>23511</v>
      </c>
      <c r="C15439" t="s">
        <v>16927</v>
      </c>
      <c r="D15439">
        <v>3</v>
      </c>
      <c r="E15439">
        <v>6152</v>
      </c>
      <c r="F15439">
        <v>4</v>
      </c>
      <c r="G15439">
        <v>7804</v>
      </c>
      <c r="H15439">
        <v>0.80103341611958101</v>
      </c>
      <c r="I15439">
        <v>0.968912233598893</v>
      </c>
      <c r="J15439">
        <v>0.832812322140707</v>
      </c>
      <c r="K15439" t="s">
        <v>33134</v>
      </c>
      <c r="L15439">
        <v>3</v>
      </c>
      <c r="M15439" t="s">
        <v>5133</v>
      </c>
      <c r="N15439">
        <v>0.75</v>
      </c>
      <c r="O15439">
        <v>4.8764629388816603E-4</v>
      </c>
    </row>
    <row r="15440" spans="1:15">
      <c r="A15440" t="s">
        <v>16928</v>
      </c>
      <c r="B15440" t="s">
        <v>23518</v>
      </c>
      <c r="C15440" t="s">
        <v>16929</v>
      </c>
      <c r="D15440">
        <v>1</v>
      </c>
      <c r="E15440">
        <v>787</v>
      </c>
      <c r="F15440">
        <v>3</v>
      </c>
      <c r="G15440">
        <v>7393</v>
      </c>
      <c r="H15440">
        <v>0.28660084727541502</v>
      </c>
      <c r="I15440">
        <v>0.97863801257884697</v>
      </c>
      <c r="J15440">
        <v>0.94620131057153301</v>
      </c>
      <c r="K15440" t="s">
        <v>28590</v>
      </c>
      <c r="L15440">
        <v>1</v>
      </c>
      <c r="M15440" t="s">
        <v>1463</v>
      </c>
      <c r="N15440">
        <v>0.33333333333333298</v>
      </c>
      <c r="O15440">
        <v>1.27064803049555E-3</v>
      </c>
    </row>
    <row r="15441" spans="1:15">
      <c r="A15441" t="s">
        <v>16928</v>
      </c>
      <c r="B15441" t="s">
        <v>23511</v>
      </c>
      <c r="C15441" t="s">
        <v>16929</v>
      </c>
      <c r="D15441">
        <v>2</v>
      </c>
      <c r="E15441">
        <v>6152</v>
      </c>
      <c r="F15441">
        <v>3</v>
      </c>
      <c r="G15441">
        <v>7804</v>
      </c>
      <c r="H15441">
        <v>0.88457550560319997</v>
      </c>
      <c r="I15441">
        <v>1</v>
      </c>
      <c r="J15441">
        <v>0.85953329234717102</v>
      </c>
      <c r="K15441" t="s">
        <v>24308</v>
      </c>
      <c r="L15441">
        <v>2</v>
      </c>
      <c r="M15441" t="s">
        <v>1463</v>
      </c>
      <c r="N15441">
        <v>0.66666666666666696</v>
      </c>
      <c r="O15441">
        <v>3.2509752925877802E-4</v>
      </c>
    </row>
    <row r="15442" spans="1:15">
      <c r="A15442" t="s">
        <v>16930</v>
      </c>
      <c r="B15442" t="s">
        <v>23511</v>
      </c>
      <c r="C15442" t="s">
        <v>16931</v>
      </c>
      <c r="D15442">
        <v>2</v>
      </c>
      <c r="E15442">
        <v>6152</v>
      </c>
      <c r="F15442">
        <v>3</v>
      </c>
      <c r="G15442">
        <v>7804</v>
      </c>
      <c r="H15442">
        <v>0.88457550560319997</v>
      </c>
      <c r="I15442">
        <v>1</v>
      </c>
      <c r="J15442">
        <v>0.85953329234717102</v>
      </c>
      <c r="K15442" t="s">
        <v>24308</v>
      </c>
      <c r="L15442">
        <v>2</v>
      </c>
      <c r="M15442" t="s">
        <v>1463</v>
      </c>
      <c r="N15442">
        <v>0.66666666666666696</v>
      </c>
      <c r="O15442">
        <v>3.2509752925877802E-4</v>
      </c>
    </row>
    <row r="15443" spans="1:15">
      <c r="A15443" t="s">
        <v>16930</v>
      </c>
      <c r="B15443" t="s">
        <v>23518</v>
      </c>
      <c r="C15443" t="s">
        <v>16931</v>
      </c>
      <c r="D15443">
        <v>1</v>
      </c>
      <c r="E15443">
        <v>787</v>
      </c>
      <c r="F15443">
        <v>3</v>
      </c>
      <c r="G15443">
        <v>7393</v>
      </c>
      <c r="H15443">
        <v>0.28660084727541502</v>
      </c>
      <c r="I15443">
        <v>0.97863801257884697</v>
      </c>
      <c r="J15443">
        <v>0.94620131057153301</v>
      </c>
      <c r="K15443" t="s">
        <v>28590</v>
      </c>
      <c r="L15443">
        <v>1</v>
      </c>
      <c r="M15443" t="s">
        <v>1463</v>
      </c>
      <c r="N15443">
        <v>0.33333333333333298</v>
      </c>
      <c r="O15443">
        <v>1.27064803049555E-3</v>
      </c>
    </row>
    <row r="15444" spans="1:15">
      <c r="A15444" t="s">
        <v>16932</v>
      </c>
      <c r="B15444" t="s">
        <v>23511</v>
      </c>
      <c r="C15444" t="s">
        <v>16933</v>
      </c>
      <c r="D15444">
        <v>3</v>
      </c>
      <c r="E15444">
        <v>6152</v>
      </c>
      <c r="F15444">
        <v>4</v>
      </c>
      <c r="G15444">
        <v>7804</v>
      </c>
      <c r="H15444">
        <v>0.80103341611958101</v>
      </c>
      <c r="I15444">
        <v>0.968912233598893</v>
      </c>
      <c r="J15444">
        <v>0.832812322140707</v>
      </c>
      <c r="K15444" t="s">
        <v>28215</v>
      </c>
      <c r="L15444">
        <v>3</v>
      </c>
      <c r="M15444" t="s">
        <v>5133</v>
      </c>
      <c r="N15444">
        <v>0.75</v>
      </c>
      <c r="O15444">
        <v>4.8764629388816603E-4</v>
      </c>
    </row>
    <row r="15445" spans="1:15">
      <c r="A15445" t="s">
        <v>16932</v>
      </c>
      <c r="B15445" t="s">
        <v>23518</v>
      </c>
      <c r="C15445" t="s">
        <v>16933</v>
      </c>
      <c r="D15445">
        <v>1</v>
      </c>
      <c r="E15445">
        <v>787</v>
      </c>
      <c r="F15445">
        <v>4</v>
      </c>
      <c r="G15445">
        <v>7393</v>
      </c>
      <c r="H15445">
        <v>0.362574478289521</v>
      </c>
      <c r="I15445">
        <v>1</v>
      </c>
      <c r="J15445">
        <v>0.966855260484069</v>
      </c>
      <c r="K15445" t="s">
        <v>24091</v>
      </c>
      <c r="L15445">
        <v>1</v>
      </c>
      <c r="M15445" t="s">
        <v>5133</v>
      </c>
      <c r="N15445">
        <v>0.25</v>
      </c>
      <c r="O15445">
        <v>1.27064803049555E-3</v>
      </c>
    </row>
    <row r="15446" spans="1:15">
      <c r="A15446" t="s">
        <v>16934</v>
      </c>
      <c r="B15446" t="s">
        <v>23511</v>
      </c>
      <c r="C15446" t="s">
        <v>16935</v>
      </c>
      <c r="D15446">
        <v>1</v>
      </c>
      <c r="E15446">
        <v>6152</v>
      </c>
      <c r="F15446">
        <v>1</v>
      </c>
      <c r="G15446">
        <v>7804</v>
      </c>
      <c r="H15446">
        <v>0.788313685289595</v>
      </c>
      <c r="I15446">
        <v>0.968912233598893</v>
      </c>
      <c r="J15446">
        <v>0.832812322140707</v>
      </c>
      <c r="K15446" t="s">
        <v>24949</v>
      </c>
      <c r="L15446">
        <v>1</v>
      </c>
      <c r="M15446" t="s">
        <v>5133</v>
      </c>
      <c r="N15446">
        <v>1</v>
      </c>
      <c r="O15446">
        <v>1.6254876462938901E-4</v>
      </c>
    </row>
    <row r="15447" spans="1:15">
      <c r="A15447" t="s">
        <v>16936</v>
      </c>
      <c r="B15447" t="s">
        <v>23511</v>
      </c>
      <c r="C15447" t="s">
        <v>16937</v>
      </c>
      <c r="D15447">
        <v>1</v>
      </c>
      <c r="E15447">
        <v>6152</v>
      </c>
      <c r="F15447">
        <v>1</v>
      </c>
      <c r="G15447">
        <v>7804</v>
      </c>
      <c r="H15447">
        <v>0.788313685289595</v>
      </c>
      <c r="I15447">
        <v>0.968912233598893</v>
      </c>
      <c r="J15447">
        <v>0.832812322140707</v>
      </c>
      <c r="K15447" t="s">
        <v>33135</v>
      </c>
      <c r="L15447">
        <v>1</v>
      </c>
      <c r="M15447" t="s">
        <v>5133</v>
      </c>
      <c r="N15447">
        <v>1</v>
      </c>
      <c r="O15447">
        <v>1.6254876462938901E-4</v>
      </c>
    </row>
    <row r="15448" spans="1:15">
      <c r="A15448" t="s">
        <v>16938</v>
      </c>
      <c r="B15448" t="s">
        <v>23511</v>
      </c>
      <c r="C15448" t="s">
        <v>16939</v>
      </c>
      <c r="D15448">
        <v>66</v>
      </c>
      <c r="E15448">
        <v>6152</v>
      </c>
      <c r="F15448">
        <v>74</v>
      </c>
      <c r="G15448">
        <v>7804</v>
      </c>
      <c r="H15448">
        <v>1.52405025882257E-2</v>
      </c>
      <c r="I15448">
        <v>0.115863125854118</v>
      </c>
      <c r="J15448">
        <v>9.9588214027024197E-2</v>
      </c>
      <c r="K15448" t="s">
        <v>33136</v>
      </c>
      <c r="L15448">
        <v>66</v>
      </c>
      <c r="M15448" t="s">
        <v>2729</v>
      </c>
      <c r="N15448">
        <v>0.891891891891892</v>
      </c>
      <c r="O15448">
        <v>1.07282184655397E-2</v>
      </c>
    </row>
    <row r="15449" spans="1:15">
      <c r="A15449" t="s">
        <v>16938</v>
      </c>
      <c r="B15449" t="s">
        <v>23518</v>
      </c>
      <c r="C15449" t="s">
        <v>16939</v>
      </c>
      <c r="D15449">
        <v>2</v>
      </c>
      <c r="E15449">
        <v>787</v>
      </c>
      <c r="F15449">
        <v>69</v>
      </c>
      <c r="G15449">
        <v>7393</v>
      </c>
      <c r="H15449">
        <v>0.99620372691820502</v>
      </c>
      <c r="I15449">
        <v>1</v>
      </c>
      <c r="J15449">
        <v>0.966855260484069</v>
      </c>
      <c r="K15449" t="s">
        <v>25510</v>
      </c>
      <c r="L15449">
        <v>2</v>
      </c>
      <c r="M15449" t="s">
        <v>2729</v>
      </c>
      <c r="N15449">
        <v>2.8985507246376802E-2</v>
      </c>
      <c r="O15449">
        <v>2.5412960609911099E-3</v>
      </c>
    </row>
    <row r="15450" spans="1:15">
      <c r="A15450" t="s">
        <v>16938</v>
      </c>
      <c r="B15450" t="s">
        <v>23513</v>
      </c>
      <c r="C15450" t="s">
        <v>16939</v>
      </c>
      <c r="D15450">
        <v>2</v>
      </c>
      <c r="E15450">
        <v>535</v>
      </c>
      <c r="F15450">
        <v>81</v>
      </c>
      <c r="G15450">
        <v>8124</v>
      </c>
      <c r="H15450">
        <v>0.97357902899356996</v>
      </c>
      <c r="I15450">
        <v>0.99999999999997702</v>
      </c>
      <c r="J15450">
        <v>0.95041217501583097</v>
      </c>
      <c r="K15450" t="s">
        <v>33137</v>
      </c>
      <c r="L15450">
        <v>2</v>
      </c>
      <c r="M15450" t="s">
        <v>2729</v>
      </c>
      <c r="N15450">
        <v>2.4691358024691398E-2</v>
      </c>
      <c r="O15450">
        <v>3.7383177570093499E-3</v>
      </c>
    </row>
    <row r="15451" spans="1:15">
      <c r="A15451" t="s">
        <v>16940</v>
      </c>
      <c r="B15451" t="s">
        <v>23513</v>
      </c>
      <c r="C15451" t="s">
        <v>16941</v>
      </c>
      <c r="D15451">
        <v>8</v>
      </c>
      <c r="E15451">
        <v>535</v>
      </c>
      <c r="F15451">
        <v>196</v>
      </c>
      <c r="G15451">
        <v>8124</v>
      </c>
      <c r="H15451">
        <v>0.951004948950818</v>
      </c>
      <c r="I15451">
        <v>0.99999999999997702</v>
      </c>
      <c r="J15451">
        <v>0.95041217501583097</v>
      </c>
      <c r="K15451" t="s">
        <v>25505</v>
      </c>
      <c r="L15451">
        <v>8</v>
      </c>
      <c r="M15451" t="s">
        <v>2729</v>
      </c>
      <c r="N15451">
        <v>4.08163265306122E-2</v>
      </c>
      <c r="O15451">
        <v>1.4953271028037399E-2</v>
      </c>
    </row>
    <row r="15452" spans="1:15">
      <c r="A15452" t="s">
        <v>16940</v>
      </c>
      <c r="B15452" t="s">
        <v>23511</v>
      </c>
      <c r="C15452" t="s">
        <v>16941</v>
      </c>
      <c r="D15452">
        <v>160</v>
      </c>
      <c r="E15452">
        <v>6152</v>
      </c>
      <c r="F15452">
        <v>184</v>
      </c>
      <c r="G15452">
        <v>7804</v>
      </c>
      <c r="H15452">
        <v>2.8617278131325202E-3</v>
      </c>
      <c r="I15452">
        <v>3.1479005944457697E-2</v>
      </c>
      <c r="J15452">
        <v>2.70572536192559E-2</v>
      </c>
      <c r="K15452" t="s">
        <v>25504</v>
      </c>
      <c r="L15452">
        <v>160</v>
      </c>
      <c r="M15452" t="s">
        <v>2729</v>
      </c>
      <c r="N15452">
        <v>0.86956521739130399</v>
      </c>
      <c r="O15452">
        <v>2.6007802340702199E-2</v>
      </c>
    </row>
    <row r="15453" spans="1:15">
      <c r="A15453" t="s">
        <v>16940</v>
      </c>
      <c r="B15453" t="s">
        <v>23518</v>
      </c>
      <c r="C15453" t="s">
        <v>16941</v>
      </c>
      <c r="D15453">
        <v>8</v>
      </c>
      <c r="E15453">
        <v>787</v>
      </c>
      <c r="F15453">
        <v>157</v>
      </c>
      <c r="G15453">
        <v>7393</v>
      </c>
      <c r="H15453">
        <v>0.99572727204224198</v>
      </c>
      <c r="I15453">
        <v>1</v>
      </c>
      <c r="J15453">
        <v>0.966855260484069</v>
      </c>
      <c r="K15453" t="s">
        <v>25503</v>
      </c>
      <c r="L15453">
        <v>8</v>
      </c>
      <c r="M15453" t="s">
        <v>2729</v>
      </c>
      <c r="N15453">
        <v>5.0955414012738898E-2</v>
      </c>
      <c r="O15453">
        <v>1.01651842439644E-2</v>
      </c>
    </row>
    <row r="15454" spans="1:15">
      <c r="A15454" t="s">
        <v>16942</v>
      </c>
      <c r="B15454" t="s">
        <v>23511</v>
      </c>
      <c r="C15454" t="s">
        <v>16943</v>
      </c>
      <c r="D15454">
        <v>1</v>
      </c>
      <c r="E15454">
        <v>6152</v>
      </c>
      <c r="F15454">
        <v>1</v>
      </c>
      <c r="G15454">
        <v>7804</v>
      </c>
      <c r="H15454">
        <v>0.788313685289595</v>
      </c>
      <c r="I15454">
        <v>0.968912233598893</v>
      </c>
      <c r="J15454">
        <v>0.832812322140707</v>
      </c>
      <c r="K15454" t="s">
        <v>33138</v>
      </c>
      <c r="L15454">
        <v>1</v>
      </c>
      <c r="M15454" t="s">
        <v>1463</v>
      </c>
      <c r="N15454">
        <v>1</v>
      </c>
      <c r="O15454">
        <v>1.6254876462938901E-4</v>
      </c>
    </row>
    <row r="15455" spans="1:15">
      <c r="A15455" t="s">
        <v>16944</v>
      </c>
      <c r="B15455" t="s">
        <v>23511</v>
      </c>
      <c r="C15455" t="s">
        <v>16945</v>
      </c>
      <c r="D15455">
        <v>7</v>
      </c>
      <c r="E15455">
        <v>6152</v>
      </c>
      <c r="F15455">
        <v>7</v>
      </c>
      <c r="G15455">
        <v>7804</v>
      </c>
      <c r="H15455">
        <v>0.18905120292587699</v>
      </c>
      <c r="I15455">
        <v>0.631132279689813</v>
      </c>
      <c r="J15455">
        <v>0.54247920626835999</v>
      </c>
      <c r="K15455" t="s">
        <v>33139</v>
      </c>
      <c r="L15455">
        <v>7</v>
      </c>
      <c r="M15455" t="s">
        <v>1463</v>
      </c>
      <c r="N15455">
        <v>1</v>
      </c>
      <c r="O15455">
        <v>1.13784135240572E-3</v>
      </c>
    </row>
    <row r="15456" spans="1:15">
      <c r="A15456" t="s">
        <v>16946</v>
      </c>
      <c r="B15456" t="s">
        <v>23511</v>
      </c>
      <c r="C15456" t="s">
        <v>16947</v>
      </c>
      <c r="D15456">
        <v>9</v>
      </c>
      <c r="E15456">
        <v>6152</v>
      </c>
      <c r="F15456">
        <v>11</v>
      </c>
      <c r="G15456">
        <v>7804</v>
      </c>
      <c r="H15456">
        <v>0.578610134932666</v>
      </c>
      <c r="I15456">
        <v>0.968912233598893</v>
      </c>
      <c r="J15456">
        <v>0.832812322140707</v>
      </c>
      <c r="K15456" t="s">
        <v>33140</v>
      </c>
      <c r="L15456">
        <v>9</v>
      </c>
      <c r="M15456" t="s">
        <v>1463</v>
      </c>
      <c r="N15456">
        <v>0.81818181818181801</v>
      </c>
      <c r="O15456">
        <v>1.4629388816645001E-3</v>
      </c>
    </row>
    <row r="15457" spans="1:15">
      <c r="A15457" t="s">
        <v>16946</v>
      </c>
      <c r="B15457" t="s">
        <v>23518</v>
      </c>
      <c r="C15457" t="s">
        <v>16947</v>
      </c>
      <c r="D15457">
        <v>1</v>
      </c>
      <c r="E15457">
        <v>787</v>
      </c>
      <c r="F15457">
        <v>7</v>
      </c>
      <c r="G15457">
        <v>7393</v>
      </c>
      <c r="H15457">
        <v>0.54534917443390396</v>
      </c>
      <c r="I15457">
        <v>1</v>
      </c>
      <c r="J15457">
        <v>0.966855260484069</v>
      </c>
      <c r="K15457" t="s">
        <v>31061</v>
      </c>
      <c r="L15457">
        <v>1</v>
      </c>
      <c r="M15457" t="s">
        <v>1463</v>
      </c>
      <c r="N15457">
        <v>0.14285714285714299</v>
      </c>
      <c r="O15457">
        <v>1.27064803049555E-3</v>
      </c>
    </row>
    <row r="15458" spans="1:15">
      <c r="A15458" t="s">
        <v>16948</v>
      </c>
      <c r="B15458" t="s">
        <v>23518</v>
      </c>
      <c r="C15458" t="s">
        <v>16949</v>
      </c>
      <c r="D15458">
        <v>2</v>
      </c>
      <c r="E15458">
        <v>787</v>
      </c>
      <c r="F15458">
        <v>2</v>
      </c>
      <c r="G15458">
        <v>7393</v>
      </c>
      <c r="H15458">
        <v>1.1319170819711901E-2</v>
      </c>
      <c r="I15458">
        <v>0.24323860088996599</v>
      </c>
      <c r="J15458">
        <v>0.235176520823249</v>
      </c>
      <c r="K15458" t="s">
        <v>24962</v>
      </c>
      <c r="L15458">
        <v>2</v>
      </c>
      <c r="M15458" t="s">
        <v>5133</v>
      </c>
      <c r="N15458">
        <v>1</v>
      </c>
      <c r="O15458">
        <v>2.5412960609911099E-3</v>
      </c>
    </row>
    <row r="15459" spans="1:15">
      <c r="A15459" t="s">
        <v>16950</v>
      </c>
      <c r="B15459" t="s">
        <v>23511</v>
      </c>
      <c r="C15459" t="s">
        <v>16951</v>
      </c>
      <c r="D15459">
        <v>17</v>
      </c>
      <c r="E15459">
        <v>6152</v>
      </c>
      <c r="F15459">
        <v>20</v>
      </c>
      <c r="G15459">
        <v>7804</v>
      </c>
      <c r="H15459">
        <v>0.36175190235100402</v>
      </c>
      <c r="I15459">
        <v>0.90829480295553899</v>
      </c>
      <c r="J15459">
        <v>0.78070962240619901</v>
      </c>
      <c r="K15459" t="s">
        <v>30882</v>
      </c>
      <c r="L15459">
        <v>17</v>
      </c>
      <c r="M15459" t="s">
        <v>5133</v>
      </c>
      <c r="N15459">
        <v>0.85</v>
      </c>
      <c r="O15459">
        <v>2.7633289986996102E-3</v>
      </c>
    </row>
    <row r="15460" spans="1:15">
      <c r="A15460" t="s">
        <v>16950</v>
      </c>
      <c r="B15460" t="s">
        <v>23518</v>
      </c>
      <c r="C15460" t="s">
        <v>16951</v>
      </c>
      <c r="D15460">
        <v>2</v>
      </c>
      <c r="E15460">
        <v>787</v>
      </c>
      <c r="F15460">
        <v>19</v>
      </c>
      <c r="G15460">
        <v>7393</v>
      </c>
      <c r="H15460">
        <v>0.61580401546195596</v>
      </c>
      <c r="I15460">
        <v>1</v>
      </c>
      <c r="J15460">
        <v>0.966855260484069</v>
      </c>
      <c r="K15460" t="s">
        <v>25927</v>
      </c>
      <c r="L15460">
        <v>2</v>
      </c>
      <c r="M15460" t="s">
        <v>5133</v>
      </c>
      <c r="N15460">
        <v>0.105263157894737</v>
      </c>
      <c r="O15460">
        <v>2.5412960609911099E-3</v>
      </c>
    </row>
    <row r="15461" spans="1:15">
      <c r="A15461" t="s">
        <v>16950</v>
      </c>
      <c r="B15461" t="s">
        <v>23513</v>
      </c>
      <c r="C15461" t="s">
        <v>16951</v>
      </c>
      <c r="D15461">
        <v>1</v>
      </c>
      <c r="E15461">
        <v>535</v>
      </c>
      <c r="F15461">
        <v>22</v>
      </c>
      <c r="G15461">
        <v>8124</v>
      </c>
      <c r="H15461">
        <v>0.77702822510206004</v>
      </c>
      <c r="I15461">
        <v>0.99999999999997702</v>
      </c>
      <c r="J15461">
        <v>0.95041217501583097</v>
      </c>
      <c r="K15461" t="s">
        <v>24600</v>
      </c>
      <c r="L15461">
        <v>1</v>
      </c>
      <c r="M15461" t="s">
        <v>5133</v>
      </c>
      <c r="N15461">
        <v>4.5454545454545497E-2</v>
      </c>
      <c r="O15461">
        <v>1.8691588785046699E-3</v>
      </c>
    </row>
    <row r="15462" spans="1:15">
      <c r="A15462" t="s">
        <v>16952</v>
      </c>
      <c r="B15462" t="s">
        <v>23513</v>
      </c>
      <c r="C15462" t="s">
        <v>16953</v>
      </c>
      <c r="D15462">
        <v>3</v>
      </c>
      <c r="E15462">
        <v>535</v>
      </c>
      <c r="F15462">
        <v>65</v>
      </c>
      <c r="G15462">
        <v>8124</v>
      </c>
      <c r="H15462">
        <v>0.81108253385175699</v>
      </c>
      <c r="I15462">
        <v>0.99999999999997702</v>
      </c>
      <c r="J15462">
        <v>0.95041217501583097</v>
      </c>
      <c r="K15462" t="s">
        <v>29305</v>
      </c>
      <c r="L15462">
        <v>3</v>
      </c>
      <c r="M15462" t="s">
        <v>5133</v>
      </c>
      <c r="N15462">
        <v>4.6153846153846198E-2</v>
      </c>
      <c r="O15462">
        <v>5.60747663551402E-3</v>
      </c>
    </row>
    <row r="15463" spans="1:15">
      <c r="A15463" t="s">
        <v>16952</v>
      </c>
      <c r="B15463" t="s">
        <v>23511</v>
      </c>
      <c r="C15463" t="s">
        <v>16953</v>
      </c>
      <c r="D15463">
        <v>48</v>
      </c>
      <c r="E15463">
        <v>6152</v>
      </c>
      <c r="F15463">
        <v>62</v>
      </c>
      <c r="G15463">
        <v>7804</v>
      </c>
      <c r="H15463">
        <v>0.67473523994839202</v>
      </c>
      <c r="I15463">
        <v>0.968912233598893</v>
      </c>
      <c r="J15463">
        <v>0.832812322140707</v>
      </c>
      <c r="K15463" t="s">
        <v>33141</v>
      </c>
      <c r="L15463">
        <v>48</v>
      </c>
      <c r="M15463" t="s">
        <v>5133</v>
      </c>
      <c r="N15463">
        <v>0.77419354838709697</v>
      </c>
      <c r="O15463">
        <v>7.8023407022106599E-3</v>
      </c>
    </row>
    <row r="15464" spans="1:15">
      <c r="A15464" t="s">
        <v>16952</v>
      </c>
      <c r="B15464" t="s">
        <v>23518</v>
      </c>
      <c r="C15464" t="s">
        <v>16953</v>
      </c>
      <c r="D15464">
        <v>10</v>
      </c>
      <c r="E15464">
        <v>787</v>
      </c>
      <c r="F15464">
        <v>55</v>
      </c>
      <c r="G15464">
        <v>7393</v>
      </c>
      <c r="H15464">
        <v>6.2365521651332897E-2</v>
      </c>
      <c r="I15464">
        <v>0.63266972740240601</v>
      </c>
      <c r="J15464">
        <v>0.61170005408803896</v>
      </c>
      <c r="K15464" t="s">
        <v>33142</v>
      </c>
      <c r="L15464">
        <v>10</v>
      </c>
      <c r="M15464" t="s">
        <v>5133</v>
      </c>
      <c r="N15464">
        <v>0.18181818181818199</v>
      </c>
      <c r="O15464">
        <v>1.2706480304955499E-2</v>
      </c>
    </row>
    <row r="15465" spans="1:15">
      <c r="A15465" t="s">
        <v>16954</v>
      </c>
      <c r="B15465" t="s">
        <v>23511</v>
      </c>
      <c r="C15465" t="s">
        <v>16955</v>
      </c>
      <c r="D15465">
        <v>8</v>
      </c>
      <c r="E15465">
        <v>6152</v>
      </c>
      <c r="F15465">
        <v>10</v>
      </c>
      <c r="G15465">
        <v>7804</v>
      </c>
      <c r="H15465">
        <v>0.64231594183968699</v>
      </c>
      <c r="I15465">
        <v>0.968912233598893</v>
      </c>
      <c r="J15465">
        <v>0.832812322140707</v>
      </c>
      <c r="K15465" t="s">
        <v>33143</v>
      </c>
      <c r="L15465">
        <v>8</v>
      </c>
      <c r="M15465" t="s">
        <v>5133</v>
      </c>
      <c r="N15465">
        <v>0.8</v>
      </c>
      <c r="O15465">
        <v>1.3003901170351099E-3</v>
      </c>
    </row>
    <row r="15466" spans="1:15">
      <c r="A15466" t="s">
        <v>16954</v>
      </c>
      <c r="B15466" t="s">
        <v>23513</v>
      </c>
      <c r="C15466" t="s">
        <v>16955</v>
      </c>
      <c r="D15466">
        <v>1</v>
      </c>
      <c r="E15466">
        <v>535</v>
      </c>
      <c r="F15466">
        <v>11</v>
      </c>
      <c r="G15466">
        <v>8124</v>
      </c>
      <c r="H15466">
        <v>0.52755249562557105</v>
      </c>
      <c r="I15466">
        <v>0.99999999999997702</v>
      </c>
      <c r="J15466">
        <v>0.95041217501583097</v>
      </c>
      <c r="K15466" t="s">
        <v>23598</v>
      </c>
      <c r="L15466">
        <v>1</v>
      </c>
      <c r="M15466" t="s">
        <v>5133</v>
      </c>
      <c r="N15466">
        <v>9.0909090909090898E-2</v>
      </c>
      <c r="O15466">
        <v>1.8691588785046699E-3</v>
      </c>
    </row>
    <row r="15467" spans="1:15">
      <c r="A15467" t="s">
        <v>16956</v>
      </c>
      <c r="B15467" t="s">
        <v>23511</v>
      </c>
      <c r="C15467" t="s">
        <v>16957</v>
      </c>
      <c r="D15467">
        <v>1</v>
      </c>
      <c r="E15467">
        <v>6152</v>
      </c>
      <c r="F15467">
        <v>2</v>
      </c>
      <c r="G15467">
        <v>7804</v>
      </c>
      <c r="H15467">
        <v>0.95521029019776005</v>
      </c>
      <c r="I15467">
        <v>1</v>
      </c>
      <c r="J15467">
        <v>0.85953329234717102</v>
      </c>
      <c r="K15467" t="s">
        <v>30310</v>
      </c>
      <c r="L15467">
        <v>1</v>
      </c>
      <c r="M15467" t="s">
        <v>5133</v>
      </c>
      <c r="N15467">
        <v>0.5</v>
      </c>
      <c r="O15467">
        <v>1.6254876462938901E-4</v>
      </c>
    </row>
    <row r="15468" spans="1:15">
      <c r="A15468" t="s">
        <v>16958</v>
      </c>
      <c r="B15468" t="s">
        <v>23513</v>
      </c>
      <c r="C15468" t="s">
        <v>16959</v>
      </c>
      <c r="D15468">
        <v>4</v>
      </c>
      <c r="E15468">
        <v>535</v>
      </c>
      <c r="F15468">
        <v>97</v>
      </c>
      <c r="G15468">
        <v>8124</v>
      </c>
      <c r="H15468">
        <v>0.88991176436959696</v>
      </c>
      <c r="I15468">
        <v>0.99999999999997702</v>
      </c>
      <c r="J15468">
        <v>0.95041217501583097</v>
      </c>
      <c r="K15468" t="s">
        <v>33144</v>
      </c>
      <c r="L15468">
        <v>4</v>
      </c>
      <c r="M15468" t="s">
        <v>5133</v>
      </c>
      <c r="N15468">
        <v>4.1237113402061903E-2</v>
      </c>
      <c r="O15468">
        <v>7.4766355140186902E-3</v>
      </c>
    </row>
    <row r="15469" spans="1:15">
      <c r="A15469" t="s">
        <v>16958</v>
      </c>
      <c r="B15469" t="s">
        <v>23511</v>
      </c>
      <c r="C15469" t="s">
        <v>16959</v>
      </c>
      <c r="D15469">
        <v>76</v>
      </c>
      <c r="E15469">
        <v>6152</v>
      </c>
      <c r="F15469">
        <v>94</v>
      </c>
      <c r="G15469">
        <v>7804</v>
      </c>
      <c r="H15469">
        <v>0.36925814219990699</v>
      </c>
      <c r="I15469">
        <v>0.90829480295553899</v>
      </c>
      <c r="J15469">
        <v>0.78070962240619901</v>
      </c>
      <c r="K15469" t="s">
        <v>32538</v>
      </c>
      <c r="L15469">
        <v>76</v>
      </c>
      <c r="M15469" t="s">
        <v>5133</v>
      </c>
      <c r="N15469">
        <v>0.80851063829787195</v>
      </c>
      <c r="O15469">
        <v>1.23537061118336E-2</v>
      </c>
    </row>
    <row r="15470" spans="1:15">
      <c r="A15470" t="s">
        <v>16958</v>
      </c>
      <c r="B15470" t="s">
        <v>23518</v>
      </c>
      <c r="C15470" t="s">
        <v>16959</v>
      </c>
      <c r="D15470">
        <v>8</v>
      </c>
      <c r="E15470">
        <v>787</v>
      </c>
      <c r="F15470">
        <v>83</v>
      </c>
      <c r="G15470">
        <v>7393</v>
      </c>
      <c r="H15470">
        <v>0.670357189996313</v>
      </c>
      <c r="I15470">
        <v>1</v>
      </c>
      <c r="J15470">
        <v>0.966855260484069</v>
      </c>
      <c r="K15470" t="s">
        <v>32537</v>
      </c>
      <c r="L15470">
        <v>8</v>
      </c>
      <c r="M15470" t="s">
        <v>5133</v>
      </c>
      <c r="N15470">
        <v>9.6385542168674704E-2</v>
      </c>
      <c r="O15470">
        <v>1.01651842439644E-2</v>
      </c>
    </row>
    <row r="15471" spans="1:15">
      <c r="A15471" t="s">
        <v>16960</v>
      </c>
      <c r="B15471" t="s">
        <v>23511</v>
      </c>
      <c r="C15471" t="s">
        <v>16961</v>
      </c>
      <c r="D15471">
        <v>2</v>
      </c>
      <c r="E15471">
        <v>6152</v>
      </c>
      <c r="F15471">
        <v>2</v>
      </c>
      <c r="G15471">
        <v>7804</v>
      </c>
      <c r="H15471">
        <v>0.62141708038142995</v>
      </c>
      <c r="I15471">
        <v>0.968912233598893</v>
      </c>
      <c r="J15471">
        <v>0.832812322140707</v>
      </c>
      <c r="K15471" t="s">
        <v>29172</v>
      </c>
      <c r="L15471">
        <v>2</v>
      </c>
      <c r="M15471" t="s">
        <v>5133</v>
      </c>
      <c r="N15471">
        <v>1</v>
      </c>
      <c r="O15471">
        <v>3.2509752925877802E-4</v>
      </c>
    </row>
    <row r="15472" spans="1:15">
      <c r="A15472" t="s">
        <v>16962</v>
      </c>
      <c r="B15472" t="s">
        <v>23511</v>
      </c>
      <c r="C15472" t="s">
        <v>16963</v>
      </c>
      <c r="D15472">
        <v>2</v>
      </c>
      <c r="E15472">
        <v>6152</v>
      </c>
      <c r="F15472">
        <v>2</v>
      </c>
      <c r="G15472">
        <v>7804</v>
      </c>
      <c r="H15472">
        <v>0.62141708038142995</v>
      </c>
      <c r="I15472">
        <v>0.968912233598893</v>
      </c>
      <c r="J15472">
        <v>0.832812322140707</v>
      </c>
      <c r="K15472" t="s">
        <v>29172</v>
      </c>
      <c r="L15472">
        <v>2</v>
      </c>
      <c r="M15472" t="s">
        <v>5133</v>
      </c>
      <c r="N15472">
        <v>1</v>
      </c>
      <c r="O15472">
        <v>3.2509752925877802E-4</v>
      </c>
    </row>
    <row r="15473" spans="1:15">
      <c r="A15473" t="s">
        <v>16964</v>
      </c>
      <c r="B15473" t="s">
        <v>23511</v>
      </c>
      <c r="C15473" t="s">
        <v>16965</v>
      </c>
      <c r="D15473">
        <v>1</v>
      </c>
      <c r="E15473">
        <v>6152</v>
      </c>
      <c r="F15473">
        <v>1</v>
      </c>
      <c r="G15473">
        <v>7804</v>
      </c>
      <c r="H15473">
        <v>0.788313685289595</v>
      </c>
      <c r="I15473">
        <v>0.968912233598893</v>
      </c>
      <c r="J15473">
        <v>0.832812322140707</v>
      </c>
      <c r="K15473" t="s">
        <v>33145</v>
      </c>
      <c r="L15473">
        <v>1</v>
      </c>
      <c r="M15473" t="s">
        <v>5133</v>
      </c>
      <c r="N15473">
        <v>1</v>
      </c>
      <c r="O15473">
        <v>1.6254876462938901E-4</v>
      </c>
    </row>
    <row r="15474" spans="1:15">
      <c r="A15474" t="s">
        <v>16966</v>
      </c>
      <c r="B15474" t="s">
        <v>23518</v>
      </c>
      <c r="C15474" t="s">
        <v>16967</v>
      </c>
      <c r="D15474">
        <v>3</v>
      </c>
      <c r="E15474">
        <v>787</v>
      </c>
      <c r="F15474">
        <v>36</v>
      </c>
      <c r="G15474">
        <v>7393</v>
      </c>
      <c r="H15474">
        <v>0.75325790481128396</v>
      </c>
      <c r="I15474">
        <v>1</v>
      </c>
      <c r="J15474">
        <v>0.966855260484069</v>
      </c>
      <c r="K15474" t="s">
        <v>24429</v>
      </c>
      <c r="L15474">
        <v>3</v>
      </c>
      <c r="M15474" t="s">
        <v>5133</v>
      </c>
      <c r="N15474">
        <v>8.3333333333333301E-2</v>
      </c>
      <c r="O15474">
        <v>3.8119440914866601E-3</v>
      </c>
    </row>
    <row r="15475" spans="1:15">
      <c r="A15475" t="s">
        <v>16966</v>
      </c>
      <c r="B15475" t="s">
        <v>23511</v>
      </c>
      <c r="C15475" t="s">
        <v>16967</v>
      </c>
      <c r="D15475">
        <v>35</v>
      </c>
      <c r="E15475">
        <v>6152</v>
      </c>
      <c r="F15475">
        <v>38</v>
      </c>
      <c r="G15475">
        <v>7804</v>
      </c>
      <c r="H15475">
        <v>2.64773976935225E-2</v>
      </c>
      <c r="I15475">
        <v>0.176486107171787</v>
      </c>
      <c r="J15475">
        <v>0.15169568475090101</v>
      </c>
      <c r="K15475" t="s">
        <v>33146</v>
      </c>
      <c r="L15475">
        <v>35</v>
      </c>
      <c r="M15475" t="s">
        <v>5133</v>
      </c>
      <c r="N15475">
        <v>0.92105263157894701</v>
      </c>
      <c r="O15475">
        <v>5.68920676202861E-3</v>
      </c>
    </row>
    <row r="15476" spans="1:15">
      <c r="A15476" t="s">
        <v>16968</v>
      </c>
      <c r="B15476" t="s">
        <v>23511</v>
      </c>
      <c r="C15476" t="s">
        <v>16969</v>
      </c>
      <c r="D15476">
        <v>1</v>
      </c>
      <c r="E15476">
        <v>6152</v>
      </c>
      <c r="F15476">
        <v>1</v>
      </c>
      <c r="G15476">
        <v>7804</v>
      </c>
      <c r="H15476">
        <v>0.788313685289595</v>
      </c>
      <c r="I15476">
        <v>0.968912233598893</v>
      </c>
      <c r="J15476">
        <v>0.832812322140707</v>
      </c>
      <c r="K15476" t="s">
        <v>23522</v>
      </c>
      <c r="L15476">
        <v>1</v>
      </c>
      <c r="M15476" t="s">
        <v>1463</v>
      </c>
      <c r="N15476">
        <v>1</v>
      </c>
      <c r="O15476">
        <v>1.6254876462938901E-4</v>
      </c>
    </row>
    <row r="15477" spans="1:15">
      <c r="A15477" t="s">
        <v>16970</v>
      </c>
      <c r="B15477" t="s">
        <v>23511</v>
      </c>
      <c r="C15477" t="s">
        <v>16971</v>
      </c>
      <c r="D15477">
        <v>1</v>
      </c>
      <c r="E15477">
        <v>6152</v>
      </c>
      <c r="F15477">
        <v>1</v>
      </c>
      <c r="G15477">
        <v>7804</v>
      </c>
      <c r="H15477">
        <v>0.788313685289595</v>
      </c>
      <c r="I15477">
        <v>0.968912233598893</v>
      </c>
      <c r="J15477">
        <v>0.832812322140707</v>
      </c>
      <c r="K15477" t="s">
        <v>33147</v>
      </c>
      <c r="L15477">
        <v>1</v>
      </c>
      <c r="M15477" t="s">
        <v>5133</v>
      </c>
      <c r="N15477">
        <v>1</v>
      </c>
      <c r="O15477">
        <v>1.6254876462938901E-4</v>
      </c>
    </row>
    <row r="15478" spans="1:15">
      <c r="A15478" t="s">
        <v>16972</v>
      </c>
      <c r="B15478" t="s">
        <v>23511</v>
      </c>
      <c r="C15478" t="s">
        <v>16973</v>
      </c>
      <c r="D15478">
        <v>3</v>
      </c>
      <c r="E15478">
        <v>6152</v>
      </c>
      <c r="F15478">
        <v>3</v>
      </c>
      <c r="G15478">
        <v>7804</v>
      </c>
      <c r="H15478">
        <v>0.489837867770546</v>
      </c>
      <c r="I15478">
        <v>0.96083957126938102</v>
      </c>
      <c r="J15478">
        <v>0.82587360011061495</v>
      </c>
      <c r="K15478" t="s">
        <v>33148</v>
      </c>
      <c r="L15478">
        <v>3</v>
      </c>
      <c r="M15478" t="s">
        <v>1463</v>
      </c>
      <c r="N15478">
        <v>1</v>
      </c>
      <c r="O15478">
        <v>4.8764629388816603E-4</v>
      </c>
    </row>
    <row r="15479" spans="1:15">
      <c r="A15479" t="s">
        <v>16974</v>
      </c>
      <c r="B15479" t="s">
        <v>23511</v>
      </c>
      <c r="C15479" t="s">
        <v>16975</v>
      </c>
      <c r="D15479">
        <v>1</v>
      </c>
      <c r="E15479">
        <v>6152</v>
      </c>
      <c r="F15479">
        <v>1</v>
      </c>
      <c r="G15479">
        <v>7804</v>
      </c>
      <c r="H15479">
        <v>0.788313685289595</v>
      </c>
      <c r="I15479">
        <v>0.968912233598893</v>
      </c>
      <c r="J15479">
        <v>0.832812322140707</v>
      </c>
      <c r="K15479" t="s">
        <v>33149</v>
      </c>
      <c r="L15479">
        <v>1</v>
      </c>
      <c r="M15479" t="s">
        <v>2729</v>
      </c>
      <c r="N15479">
        <v>1</v>
      </c>
      <c r="O15479">
        <v>1.6254876462938901E-4</v>
      </c>
    </row>
    <row r="15480" spans="1:15">
      <c r="A15480" t="s">
        <v>16976</v>
      </c>
      <c r="B15480" t="s">
        <v>23518</v>
      </c>
      <c r="C15480" t="s">
        <v>16977</v>
      </c>
      <c r="D15480">
        <v>1</v>
      </c>
      <c r="E15480">
        <v>787</v>
      </c>
      <c r="F15480">
        <v>13</v>
      </c>
      <c r="G15480">
        <v>7393</v>
      </c>
      <c r="H15480">
        <v>0.76880113817690798</v>
      </c>
      <c r="I15480">
        <v>1</v>
      </c>
      <c r="J15480">
        <v>0.966855260484069</v>
      </c>
      <c r="K15480" t="s">
        <v>25173</v>
      </c>
      <c r="L15480">
        <v>1</v>
      </c>
      <c r="M15480" t="s">
        <v>5133</v>
      </c>
      <c r="N15480">
        <v>7.69230769230769E-2</v>
      </c>
      <c r="O15480">
        <v>1.27064803049555E-3</v>
      </c>
    </row>
    <row r="15481" spans="1:15">
      <c r="A15481" t="s">
        <v>16976</v>
      </c>
      <c r="B15481" t="s">
        <v>23511</v>
      </c>
      <c r="C15481" t="s">
        <v>16977</v>
      </c>
      <c r="D15481">
        <v>12</v>
      </c>
      <c r="E15481">
        <v>6152</v>
      </c>
      <c r="F15481">
        <v>15</v>
      </c>
      <c r="G15481">
        <v>7804</v>
      </c>
      <c r="H15481">
        <v>0.60409197031867101</v>
      </c>
      <c r="I15481">
        <v>0.968912233598893</v>
      </c>
      <c r="J15481">
        <v>0.832812322140707</v>
      </c>
      <c r="K15481" t="s">
        <v>33150</v>
      </c>
      <c r="L15481">
        <v>12</v>
      </c>
      <c r="M15481" t="s">
        <v>5133</v>
      </c>
      <c r="N15481">
        <v>0.8</v>
      </c>
      <c r="O15481">
        <v>1.95058517555267E-3</v>
      </c>
    </row>
    <row r="15482" spans="1:15">
      <c r="A15482" t="s">
        <v>16978</v>
      </c>
      <c r="B15482" t="s">
        <v>23511</v>
      </c>
      <c r="C15482" t="s">
        <v>16979</v>
      </c>
      <c r="D15482">
        <v>11</v>
      </c>
      <c r="E15482">
        <v>6152</v>
      </c>
      <c r="F15482">
        <v>11</v>
      </c>
      <c r="G15482">
        <v>7804</v>
      </c>
      <c r="H15482">
        <v>7.29234120922964E-2</v>
      </c>
      <c r="I15482">
        <v>0.34901846963959998</v>
      </c>
      <c r="J15482">
        <v>0.29999299429929699</v>
      </c>
      <c r="K15482" t="s">
        <v>29101</v>
      </c>
      <c r="L15482">
        <v>11</v>
      </c>
      <c r="M15482" t="s">
        <v>1463</v>
      </c>
      <c r="N15482">
        <v>1</v>
      </c>
      <c r="O15482">
        <v>1.78803641092328E-3</v>
      </c>
    </row>
    <row r="15483" spans="1:15">
      <c r="A15483" t="s">
        <v>16980</v>
      </c>
      <c r="B15483" t="s">
        <v>23511</v>
      </c>
      <c r="C15483" t="s">
        <v>16981</v>
      </c>
      <c r="D15483">
        <v>2</v>
      </c>
      <c r="E15483">
        <v>6152</v>
      </c>
      <c r="F15483">
        <v>2</v>
      </c>
      <c r="G15483">
        <v>7804</v>
      </c>
      <c r="H15483">
        <v>0.62141708038142995</v>
      </c>
      <c r="I15483">
        <v>0.968912233598893</v>
      </c>
      <c r="J15483">
        <v>0.832812322140707</v>
      </c>
      <c r="K15483" t="s">
        <v>28406</v>
      </c>
      <c r="L15483">
        <v>2</v>
      </c>
      <c r="M15483" t="s">
        <v>5133</v>
      </c>
      <c r="N15483">
        <v>1</v>
      </c>
      <c r="O15483">
        <v>3.2509752925877802E-4</v>
      </c>
    </row>
    <row r="15484" spans="1:15">
      <c r="A15484" t="s">
        <v>16982</v>
      </c>
      <c r="B15484" t="s">
        <v>23511</v>
      </c>
      <c r="C15484" t="s">
        <v>16983</v>
      </c>
      <c r="D15484">
        <v>22</v>
      </c>
      <c r="E15484">
        <v>6152</v>
      </c>
      <c r="F15484">
        <v>28</v>
      </c>
      <c r="G15484">
        <v>7804</v>
      </c>
      <c r="H15484">
        <v>0.62032846193033597</v>
      </c>
      <c r="I15484">
        <v>0.968912233598893</v>
      </c>
      <c r="J15484">
        <v>0.832812322140707</v>
      </c>
      <c r="K15484" t="s">
        <v>33151</v>
      </c>
      <c r="L15484">
        <v>22</v>
      </c>
      <c r="M15484" t="s">
        <v>5133</v>
      </c>
      <c r="N15484">
        <v>0.78571428571428603</v>
      </c>
      <c r="O15484">
        <v>3.57607282184655E-3</v>
      </c>
    </row>
    <row r="15485" spans="1:15">
      <c r="A15485" t="s">
        <v>16982</v>
      </c>
      <c r="B15485" t="s">
        <v>23513</v>
      </c>
      <c r="C15485" t="s">
        <v>16983</v>
      </c>
      <c r="D15485">
        <v>3</v>
      </c>
      <c r="E15485">
        <v>535</v>
      </c>
      <c r="F15485">
        <v>36</v>
      </c>
      <c r="G15485">
        <v>8124</v>
      </c>
      <c r="H15485">
        <v>0.42609668533232797</v>
      </c>
      <c r="I15485">
        <v>0.99999999999997702</v>
      </c>
      <c r="J15485">
        <v>0.95041217501583097</v>
      </c>
      <c r="K15485" t="s">
        <v>33152</v>
      </c>
      <c r="L15485">
        <v>3</v>
      </c>
      <c r="M15485" t="s">
        <v>5133</v>
      </c>
      <c r="N15485">
        <v>8.3333333333333301E-2</v>
      </c>
      <c r="O15485">
        <v>5.60747663551402E-3</v>
      </c>
    </row>
    <row r="15486" spans="1:15">
      <c r="A15486" t="s">
        <v>16984</v>
      </c>
      <c r="B15486" t="s">
        <v>23511</v>
      </c>
      <c r="C15486" t="s">
        <v>16985</v>
      </c>
      <c r="D15486">
        <v>3</v>
      </c>
      <c r="E15486">
        <v>6152</v>
      </c>
      <c r="F15486">
        <v>3</v>
      </c>
      <c r="G15486">
        <v>7804</v>
      </c>
      <c r="H15486">
        <v>0.489837867770546</v>
      </c>
      <c r="I15486">
        <v>0.96083957126938102</v>
      </c>
      <c r="J15486">
        <v>0.82587360011061495</v>
      </c>
      <c r="K15486" t="s">
        <v>26142</v>
      </c>
      <c r="L15486">
        <v>3</v>
      </c>
      <c r="M15486" t="s">
        <v>2729</v>
      </c>
      <c r="N15486">
        <v>1</v>
      </c>
      <c r="O15486">
        <v>4.8764629388816603E-4</v>
      </c>
    </row>
    <row r="15487" spans="1:15">
      <c r="A15487" t="s">
        <v>16986</v>
      </c>
      <c r="B15487" t="s">
        <v>23511</v>
      </c>
      <c r="C15487" t="s">
        <v>16987</v>
      </c>
      <c r="D15487">
        <v>4</v>
      </c>
      <c r="E15487">
        <v>6152</v>
      </c>
      <c r="F15487">
        <v>5</v>
      </c>
      <c r="G15487">
        <v>7804</v>
      </c>
      <c r="H15487">
        <v>0.71320711691885297</v>
      </c>
      <c r="I15487">
        <v>0.968912233598893</v>
      </c>
      <c r="J15487">
        <v>0.832812322140707</v>
      </c>
      <c r="K15487" t="s">
        <v>33153</v>
      </c>
      <c r="L15487">
        <v>4</v>
      </c>
      <c r="M15487" t="s">
        <v>5133</v>
      </c>
      <c r="N15487">
        <v>0.8</v>
      </c>
      <c r="O15487">
        <v>6.5019505851755496E-4</v>
      </c>
    </row>
    <row r="15488" spans="1:15">
      <c r="A15488" t="s">
        <v>16986</v>
      </c>
      <c r="B15488" t="s">
        <v>23518</v>
      </c>
      <c r="C15488" t="s">
        <v>16987</v>
      </c>
      <c r="D15488">
        <v>1</v>
      </c>
      <c r="E15488">
        <v>787</v>
      </c>
      <c r="F15488">
        <v>3</v>
      </c>
      <c r="G15488">
        <v>7393</v>
      </c>
      <c r="H15488">
        <v>0.28660084727541502</v>
      </c>
      <c r="I15488">
        <v>0.97863801257884697</v>
      </c>
      <c r="J15488">
        <v>0.94620131057153301</v>
      </c>
      <c r="K15488" t="s">
        <v>24400</v>
      </c>
      <c r="L15488">
        <v>1</v>
      </c>
      <c r="M15488" t="s">
        <v>5133</v>
      </c>
      <c r="N15488">
        <v>0.33333333333333298</v>
      </c>
      <c r="O15488">
        <v>1.27064803049555E-3</v>
      </c>
    </row>
    <row r="15489" spans="1:15">
      <c r="A15489" t="s">
        <v>16988</v>
      </c>
      <c r="B15489" t="s">
        <v>23511</v>
      </c>
      <c r="C15489" t="s">
        <v>16989</v>
      </c>
      <c r="D15489">
        <v>7</v>
      </c>
      <c r="E15489">
        <v>6152</v>
      </c>
      <c r="F15489">
        <v>7</v>
      </c>
      <c r="G15489">
        <v>7804</v>
      </c>
      <c r="H15489">
        <v>0.18905120292587699</v>
      </c>
      <c r="I15489">
        <v>0.631132279689813</v>
      </c>
      <c r="J15489">
        <v>0.54247920626835999</v>
      </c>
      <c r="K15489" t="s">
        <v>33154</v>
      </c>
      <c r="L15489">
        <v>7</v>
      </c>
      <c r="M15489" t="s">
        <v>1463</v>
      </c>
      <c r="N15489">
        <v>1</v>
      </c>
      <c r="O15489">
        <v>1.13784135240572E-3</v>
      </c>
    </row>
    <row r="15490" spans="1:15">
      <c r="A15490" t="s">
        <v>16990</v>
      </c>
      <c r="B15490" t="s">
        <v>23513</v>
      </c>
      <c r="C15490" t="s">
        <v>16991</v>
      </c>
      <c r="D15490">
        <v>1</v>
      </c>
      <c r="E15490">
        <v>535</v>
      </c>
      <c r="F15490">
        <v>1</v>
      </c>
      <c r="G15490">
        <v>8124</v>
      </c>
      <c r="H15490">
        <v>6.5854258985721295E-2</v>
      </c>
      <c r="I15490">
        <v>0.448760549738495</v>
      </c>
      <c r="J15490">
        <v>0.42650749013827299</v>
      </c>
      <c r="K15490" t="s">
        <v>30219</v>
      </c>
      <c r="L15490">
        <v>1</v>
      </c>
      <c r="M15490" t="s">
        <v>5133</v>
      </c>
      <c r="N15490">
        <v>1</v>
      </c>
      <c r="O15490">
        <v>1.8691588785046699E-3</v>
      </c>
    </row>
    <row r="15491" spans="1:15">
      <c r="A15491" t="s">
        <v>16992</v>
      </c>
      <c r="B15491" t="s">
        <v>23513</v>
      </c>
      <c r="C15491" t="s">
        <v>16993</v>
      </c>
      <c r="D15491">
        <v>12</v>
      </c>
      <c r="E15491">
        <v>535</v>
      </c>
      <c r="F15491">
        <v>86</v>
      </c>
      <c r="G15491">
        <v>8124</v>
      </c>
      <c r="H15491">
        <v>1.0263437263046399E-2</v>
      </c>
      <c r="I15491">
        <v>0.169694281440808</v>
      </c>
      <c r="J15491">
        <v>0.16127951111191</v>
      </c>
      <c r="K15491" t="s">
        <v>29932</v>
      </c>
      <c r="L15491">
        <v>12</v>
      </c>
      <c r="M15491" t="s">
        <v>5133</v>
      </c>
      <c r="N15491">
        <v>0.13953488372093001</v>
      </c>
      <c r="O15491">
        <v>2.2429906542056101E-2</v>
      </c>
    </row>
    <row r="15492" spans="1:15">
      <c r="A15492" t="s">
        <v>16992</v>
      </c>
      <c r="B15492" t="s">
        <v>23511</v>
      </c>
      <c r="C15492" t="s">
        <v>16993</v>
      </c>
      <c r="D15492">
        <v>65</v>
      </c>
      <c r="E15492">
        <v>6152</v>
      </c>
      <c r="F15492">
        <v>86</v>
      </c>
      <c r="G15492">
        <v>7804</v>
      </c>
      <c r="H15492">
        <v>0.81080253620442999</v>
      </c>
      <c r="I15492">
        <v>0.97453872412074605</v>
      </c>
      <c r="J15492">
        <v>0.83764847806331599</v>
      </c>
      <c r="K15492" t="s">
        <v>29933</v>
      </c>
      <c r="L15492">
        <v>65</v>
      </c>
      <c r="M15492" t="s">
        <v>5133</v>
      </c>
      <c r="N15492">
        <v>0.75581395348837199</v>
      </c>
      <c r="O15492">
        <v>1.05656697009103E-2</v>
      </c>
    </row>
    <row r="15493" spans="1:15">
      <c r="A15493" t="s">
        <v>16992</v>
      </c>
      <c r="B15493" t="s">
        <v>23518</v>
      </c>
      <c r="C15493" t="s">
        <v>16993</v>
      </c>
      <c r="D15493">
        <v>7</v>
      </c>
      <c r="E15493">
        <v>787</v>
      </c>
      <c r="F15493">
        <v>76</v>
      </c>
      <c r="G15493">
        <v>7393</v>
      </c>
      <c r="H15493">
        <v>0.71290244495056598</v>
      </c>
      <c r="I15493">
        <v>1</v>
      </c>
      <c r="J15493">
        <v>0.966855260484069</v>
      </c>
      <c r="K15493" t="s">
        <v>29934</v>
      </c>
      <c r="L15493">
        <v>7</v>
      </c>
      <c r="M15493" t="s">
        <v>5133</v>
      </c>
      <c r="N15493">
        <v>9.2105263157894704E-2</v>
      </c>
      <c r="O15493">
        <v>8.8945362134688708E-3</v>
      </c>
    </row>
    <row r="15494" spans="1:15">
      <c r="A15494" t="s">
        <v>16994</v>
      </c>
      <c r="B15494" t="s">
        <v>23513</v>
      </c>
      <c r="C15494" t="s">
        <v>16995</v>
      </c>
      <c r="D15494">
        <v>10</v>
      </c>
      <c r="E15494">
        <v>535</v>
      </c>
      <c r="F15494">
        <v>46</v>
      </c>
      <c r="G15494">
        <v>8124</v>
      </c>
      <c r="H15494">
        <v>6.6369536193054799E-4</v>
      </c>
      <c r="I15494">
        <v>2.1187198092398302E-2</v>
      </c>
      <c r="J15494">
        <v>2.0136571021488001E-2</v>
      </c>
      <c r="K15494" t="s">
        <v>29936</v>
      </c>
      <c r="L15494">
        <v>10</v>
      </c>
      <c r="M15494" t="s">
        <v>5133</v>
      </c>
      <c r="N15494">
        <v>0.217391304347826</v>
      </c>
      <c r="O15494">
        <v>1.86915887850467E-2</v>
      </c>
    </row>
    <row r="15495" spans="1:15">
      <c r="A15495" t="s">
        <v>16994</v>
      </c>
      <c r="B15495" t="s">
        <v>23518</v>
      </c>
      <c r="C15495" t="s">
        <v>16995</v>
      </c>
      <c r="D15495">
        <v>2</v>
      </c>
      <c r="E15495">
        <v>787</v>
      </c>
      <c r="F15495">
        <v>34</v>
      </c>
      <c r="G15495">
        <v>7393</v>
      </c>
      <c r="H15495">
        <v>0.89056573259025296</v>
      </c>
      <c r="I15495">
        <v>1</v>
      </c>
      <c r="J15495">
        <v>0.966855260484069</v>
      </c>
      <c r="K15495" t="s">
        <v>29937</v>
      </c>
      <c r="L15495">
        <v>2</v>
      </c>
      <c r="M15495" t="s">
        <v>5133</v>
      </c>
      <c r="N15495">
        <v>5.8823529411764698E-2</v>
      </c>
      <c r="O15495">
        <v>2.5412960609911099E-3</v>
      </c>
    </row>
    <row r="15496" spans="1:15">
      <c r="A15496" t="s">
        <v>16994</v>
      </c>
      <c r="B15496" t="s">
        <v>23511</v>
      </c>
      <c r="C15496" t="s">
        <v>16995</v>
      </c>
      <c r="D15496">
        <v>30</v>
      </c>
      <c r="E15496">
        <v>6152</v>
      </c>
      <c r="F15496">
        <v>41</v>
      </c>
      <c r="G15496">
        <v>7804</v>
      </c>
      <c r="H15496">
        <v>0.85948427723001097</v>
      </c>
      <c r="I15496">
        <v>1</v>
      </c>
      <c r="J15496">
        <v>0.85953329234717102</v>
      </c>
      <c r="K15496" t="s">
        <v>29935</v>
      </c>
      <c r="L15496">
        <v>30</v>
      </c>
      <c r="M15496" t="s">
        <v>5133</v>
      </c>
      <c r="N15496">
        <v>0.73170731707317105</v>
      </c>
      <c r="O15496">
        <v>4.8764629388816597E-3</v>
      </c>
    </row>
    <row r="15497" spans="1:15">
      <c r="A15497" t="s">
        <v>16996</v>
      </c>
      <c r="B15497" t="s">
        <v>23511</v>
      </c>
      <c r="C15497" t="s">
        <v>16997</v>
      </c>
      <c r="D15497">
        <v>28</v>
      </c>
      <c r="E15497">
        <v>6152</v>
      </c>
      <c r="F15497">
        <v>37</v>
      </c>
      <c r="G15497">
        <v>7804</v>
      </c>
      <c r="H15497">
        <v>0.75601339662755396</v>
      </c>
      <c r="I15497">
        <v>0.968912233598893</v>
      </c>
      <c r="J15497">
        <v>0.832812322140707</v>
      </c>
      <c r="K15497" t="s">
        <v>29939</v>
      </c>
      <c r="L15497">
        <v>28</v>
      </c>
      <c r="M15497" t="s">
        <v>5133</v>
      </c>
      <c r="N15497">
        <v>0.75675675675675702</v>
      </c>
      <c r="O15497">
        <v>4.5513654096228902E-3</v>
      </c>
    </row>
    <row r="15498" spans="1:15">
      <c r="A15498" t="s">
        <v>16996</v>
      </c>
      <c r="B15498" t="s">
        <v>23513</v>
      </c>
      <c r="C15498" t="s">
        <v>16997</v>
      </c>
      <c r="D15498">
        <v>2</v>
      </c>
      <c r="E15498">
        <v>535</v>
      </c>
      <c r="F15498">
        <v>32</v>
      </c>
      <c r="G15498">
        <v>8124</v>
      </c>
      <c r="H15498">
        <v>0.63246624388402894</v>
      </c>
      <c r="I15498">
        <v>0.99999999999997702</v>
      </c>
      <c r="J15498">
        <v>0.95041217501583097</v>
      </c>
      <c r="K15498" t="s">
        <v>29938</v>
      </c>
      <c r="L15498">
        <v>2</v>
      </c>
      <c r="M15498" t="s">
        <v>5133</v>
      </c>
      <c r="N15498">
        <v>6.25E-2</v>
      </c>
      <c r="O15498">
        <v>3.7383177570093499E-3</v>
      </c>
    </row>
    <row r="15499" spans="1:15">
      <c r="A15499" t="s">
        <v>16996</v>
      </c>
      <c r="B15499" t="s">
        <v>23518</v>
      </c>
      <c r="C15499" t="s">
        <v>16997</v>
      </c>
      <c r="D15499">
        <v>4</v>
      </c>
      <c r="E15499">
        <v>787</v>
      </c>
      <c r="F15499">
        <v>35</v>
      </c>
      <c r="G15499">
        <v>7393</v>
      </c>
      <c r="H15499">
        <v>0.52004734289552002</v>
      </c>
      <c r="I15499">
        <v>1</v>
      </c>
      <c r="J15499">
        <v>0.966855260484069</v>
      </c>
      <c r="K15499" t="s">
        <v>29940</v>
      </c>
      <c r="L15499">
        <v>4</v>
      </c>
      <c r="M15499" t="s">
        <v>5133</v>
      </c>
      <c r="N15499">
        <v>0.114285714285714</v>
      </c>
      <c r="O15499">
        <v>5.0825921219822103E-3</v>
      </c>
    </row>
    <row r="15500" spans="1:15">
      <c r="A15500" t="s">
        <v>16998</v>
      </c>
      <c r="B15500" t="s">
        <v>23511</v>
      </c>
      <c r="C15500" t="s">
        <v>16999</v>
      </c>
      <c r="D15500">
        <v>2</v>
      </c>
      <c r="E15500">
        <v>6152</v>
      </c>
      <c r="F15500">
        <v>2</v>
      </c>
      <c r="G15500">
        <v>7804</v>
      </c>
      <c r="H15500">
        <v>0.62141708038142995</v>
      </c>
      <c r="I15500">
        <v>0.968912233598893</v>
      </c>
      <c r="J15500">
        <v>0.832812322140707</v>
      </c>
      <c r="K15500" t="s">
        <v>32933</v>
      </c>
      <c r="L15500">
        <v>2</v>
      </c>
      <c r="M15500" t="s">
        <v>5133</v>
      </c>
      <c r="N15500">
        <v>1</v>
      </c>
      <c r="O15500">
        <v>3.2509752925877802E-4</v>
      </c>
    </row>
    <row r="15501" spans="1:15">
      <c r="A15501" t="s">
        <v>17000</v>
      </c>
      <c r="B15501" t="s">
        <v>23511</v>
      </c>
      <c r="C15501" t="s">
        <v>17001</v>
      </c>
      <c r="D15501">
        <v>4</v>
      </c>
      <c r="E15501">
        <v>6152</v>
      </c>
      <c r="F15501">
        <v>4</v>
      </c>
      <c r="G15501">
        <v>7804</v>
      </c>
      <c r="H15501">
        <v>0.38610601832086699</v>
      </c>
      <c r="I15501">
        <v>0.90829480295553899</v>
      </c>
      <c r="J15501">
        <v>0.78070962240619901</v>
      </c>
      <c r="K15501" t="s">
        <v>30116</v>
      </c>
      <c r="L15501">
        <v>4</v>
      </c>
      <c r="M15501" t="s">
        <v>1463</v>
      </c>
      <c r="N15501">
        <v>1</v>
      </c>
      <c r="O15501">
        <v>6.5019505851755496E-4</v>
      </c>
    </row>
    <row r="15502" spans="1:15">
      <c r="A15502" t="s">
        <v>17002</v>
      </c>
      <c r="B15502" t="s">
        <v>23513</v>
      </c>
      <c r="C15502" t="s">
        <v>17003</v>
      </c>
      <c r="D15502">
        <v>15</v>
      </c>
      <c r="E15502">
        <v>535</v>
      </c>
      <c r="F15502">
        <v>65</v>
      </c>
      <c r="G15502">
        <v>8124</v>
      </c>
      <c r="H15502" s="34">
        <v>1.49440892806959E-5</v>
      </c>
      <c r="I15502">
        <v>1.1484809354608901E-3</v>
      </c>
      <c r="J15502">
        <v>1.0915302638356301E-3</v>
      </c>
      <c r="K15502" t="s">
        <v>32857</v>
      </c>
      <c r="L15502">
        <v>15</v>
      </c>
      <c r="M15502" t="s">
        <v>5133</v>
      </c>
      <c r="N15502">
        <v>0.230769230769231</v>
      </c>
      <c r="O15502">
        <v>2.80373831775701E-2</v>
      </c>
    </row>
    <row r="15503" spans="1:15">
      <c r="A15503" t="s">
        <v>17002</v>
      </c>
      <c r="B15503" t="s">
        <v>23511</v>
      </c>
      <c r="C15503" t="s">
        <v>17003</v>
      </c>
      <c r="D15503">
        <v>44</v>
      </c>
      <c r="E15503">
        <v>6152</v>
      </c>
      <c r="F15503">
        <v>60</v>
      </c>
      <c r="G15503">
        <v>7804</v>
      </c>
      <c r="H15503">
        <v>0.88392376841755504</v>
      </c>
      <c r="I15503">
        <v>1</v>
      </c>
      <c r="J15503">
        <v>0.85953329234717102</v>
      </c>
      <c r="K15503" t="s">
        <v>33155</v>
      </c>
      <c r="L15503">
        <v>44</v>
      </c>
      <c r="M15503" t="s">
        <v>5133</v>
      </c>
      <c r="N15503">
        <v>0.73333333333333295</v>
      </c>
      <c r="O15503">
        <v>7.1521456436931096E-3</v>
      </c>
    </row>
    <row r="15504" spans="1:15">
      <c r="A15504" t="s">
        <v>17002</v>
      </c>
      <c r="B15504" t="s">
        <v>23518</v>
      </c>
      <c r="C15504" t="s">
        <v>17003</v>
      </c>
      <c r="D15504">
        <v>4</v>
      </c>
      <c r="E15504">
        <v>787</v>
      </c>
      <c r="F15504">
        <v>56</v>
      </c>
      <c r="G15504">
        <v>7393</v>
      </c>
      <c r="H15504">
        <v>0.86112599868186801</v>
      </c>
      <c r="I15504">
        <v>1</v>
      </c>
      <c r="J15504">
        <v>0.966855260484069</v>
      </c>
      <c r="K15504" t="s">
        <v>32856</v>
      </c>
      <c r="L15504">
        <v>4</v>
      </c>
      <c r="M15504" t="s">
        <v>5133</v>
      </c>
      <c r="N15504">
        <v>7.1428571428571397E-2</v>
      </c>
      <c r="O15504">
        <v>5.0825921219822103E-3</v>
      </c>
    </row>
    <row r="15505" spans="1:15">
      <c r="A15505" t="s">
        <v>17004</v>
      </c>
      <c r="B15505" t="s">
        <v>23511</v>
      </c>
      <c r="C15505" t="s">
        <v>17005</v>
      </c>
      <c r="D15505">
        <v>4</v>
      </c>
      <c r="E15505">
        <v>6152</v>
      </c>
      <c r="F15505">
        <v>4</v>
      </c>
      <c r="G15505">
        <v>7804</v>
      </c>
      <c r="H15505">
        <v>0.38610601832086699</v>
      </c>
      <c r="I15505">
        <v>0.90829480295553899</v>
      </c>
      <c r="J15505">
        <v>0.78070962240619901</v>
      </c>
      <c r="K15505" t="s">
        <v>32865</v>
      </c>
      <c r="L15505">
        <v>4</v>
      </c>
      <c r="M15505" t="s">
        <v>5133</v>
      </c>
      <c r="N15505">
        <v>1</v>
      </c>
      <c r="O15505">
        <v>6.5019505851755496E-4</v>
      </c>
    </row>
    <row r="15506" spans="1:15">
      <c r="A15506" t="s">
        <v>17006</v>
      </c>
      <c r="B15506" t="s">
        <v>23511</v>
      </c>
      <c r="C15506" t="s">
        <v>17007</v>
      </c>
      <c r="D15506">
        <v>2</v>
      </c>
      <c r="E15506">
        <v>6152</v>
      </c>
      <c r="F15506">
        <v>2</v>
      </c>
      <c r="G15506">
        <v>7804</v>
      </c>
      <c r="H15506">
        <v>0.62141708038142995</v>
      </c>
      <c r="I15506">
        <v>0.968912233598893</v>
      </c>
      <c r="J15506">
        <v>0.832812322140707</v>
      </c>
      <c r="K15506" t="s">
        <v>33156</v>
      </c>
      <c r="L15506">
        <v>2</v>
      </c>
      <c r="M15506" t="s">
        <v>5133</v>
      </c>
      <c r="N15506">
        <v>1</v>
      </c>
      <c r="O15506">
        <v>3.2509752925877802E-4</v>
      </c>
    </row>
    <row r="15507" spans="1:15">
      <c r="A15507" t="s">
        <v>17008</v>
      </c>
      <c r="B15507" t="s">
        <v>23511</v>
      </c>
      <c r="C15507" t="s">
        <v>17009</v>
      </c>
      <c r="D15507">
        <v>2</v>
      </c>
      <c r="E15507">
        <v>6152</v>
      </c>
      <c r="F15507">
        <v>2</v>
      </c>
      <c r="G15507">
        <v>7804</v>
      </c>
      <c r="H15507">
        <v>0.62141708038142995</v>
      </c>
      <c r="I15507">
        <v>0.968912233598893</v>
      </c>
      <c r="J15507">
        <v>0.832812322140707</v>
      </c>
      <c r="K15507" t="s">
        <v>25013</v>
      </c>
      <c r="L15507">
        <v>2</v>
      </c>
      <c r="M15507" t="s">
        <v>5133</v>
      </c>
      <c r="N15507">
        <v>1</v>
      </c>
      <c r="O15507">
        <v>3.2509752925877802E-4</v>
      </c>
    </row>
    <row r="15508" spans="1:15">
      <c r="A15508" t="s">
        <v>17010</v>
      </c>
      <c r="B15508" t="s">
        <v>23511</v>
      </c>
      <c r="C15508" t="s">
        <v>17011</v>
      </c>
      <c r="D15508">
        <v>5</v>
      </c>
      <c r="E15508">
        <v>6152</v>
      </c>
      <c r="F15508">
        <v>5</v>
      </c>
      <c r="G15508">
        <v>7804</v>
      </c>
      <c r="H15508">
        <v>0.30433074367137097</v>
      </c>
      <c r="I15508">
        <v>0.81020448119108801</v>
      </c>
      <c r="J15508">
        <v>0.69639772519260701</v>
      </c>
      <c r="K15508" t="s">
        <v>33157</v>
      </c>
      <c r="L15508">
        <v>5</v>
      </c>
      <c r="M15508" t="s">
        <v>5133</v>
      </c>
      <c r="N15508">
        <v>1</v>
      </c>
      <c r="O15508">
        <v>8.1274382314694405E-4</v>
      </c>
    </row>
    <row r="15509" spans="1:15">
      <c r="A15509" t="s">
        <v>17012</v>
      </c>
      <c r="B15509" t="s">
        <v>23511</v>
      </c>
      <c r="C15509" t="s">
        <v>17013</v>
      </c>
      <c r="D15509">
        <v>10</v>
      </c>
      <c r="E15509">
        <v>6152</v>
      </c>
      <c r="F15509">
        <v>11</v>
      </c>
      <c r="G15509">
        <v>7804</v>
      </c>
      <c r="H15509">
        <v>0.28867792927582098</v>
      </c>
      <c r="I15509">
        <v>0.81015798566717701</v>
      </c>
      <c r="J15509">
        <v>0.69635776074186095</v>
      </c>
      <c r="K15509" t="s">
        <v>33158</v>
      </c>
      <c r="L15509">
        <v>10</v>
      </c>
      <c r="M15509" t="s">
        <v>5133</v>
      </c>
      <c r="N15509">
        <v>0.90909090909090895</v>
      </c>
      <c r="O15509">
        <v>1.62548764629389E-3</v>
      </c>
    </row>
    <row r="15510" spans="1:15">
      <c r="A15510" t="s">
        <v>17012</v>
      </c>
      <c r="B15510" t="s">
        <v>23518</v>
      </c>
      <c r="C15510" t="s">
        <v>17013</v>
      </c>
      <c r="D15510">
        <v>1</v>
      </c>
      <c r="E15510">
        <v>787</v>
      </c>
      <c r="F15510">
        <v>8</v>
      </c>
      <c r="G15510">
        <v>7393</v>
      </c>
      <c r="H15510">
        <v>0.59379355565791103</v>
      </c>
      <c r="I15510">
        <v>1</v>
      </c>
      <c r="J15510">
        <v>0.966855260484069</v>
      </c>
      <c r="K15510" t="s">
        <v>23720</v>
      </c>
      <c r="L15510">
        <v>1</v>
      </c>
      <c r="M15510" t="s">
        <v>5133</v>
      </c>
      <c r="N15510">
        <v>0.125</v>
      </c>
      <c r="O15510">
        <v>1.27064803049555E-3</v>
      </c>
    </row>
    <row r="15511" spans="1:15">
      <c r="A15511" t="s">
        <v>17014</v>
      </c>
      <c r="B15511" t="s">
        <v>23518</v>
      </c>
      <c r="C15511" t="s">
        <v>17015</v>
      </c>
      <c r="D15511">
        <v>1</v>
      </c>
      <c r="E15511">
        <v>787</v>
      </c>
      <c r="F15511">
        <v>2</v>
      </c>
      <c r="G15511">
        <v>7393</v>
      </c>
      <c r="H15511">
        <v>0.20158492765181499</v>
      </c>
      <c r="I15511">
        <v>0.83876007220319604</v>
      </c>
      <c r="J15511">
        <v>0.81095958809365798</v>
      </c>
      <c r="K15511" t="s">
        <v>23720</v>
      </c>
      <c r="L15511">
        <v>1</v>
      </c>
      <c r="M15511" t="s">
        <v>5133</v>
      </c>
      <c r="N15511">
        <v>0.5</v>
      </c>
      <c r="O15511">
        <v>1.27064803049555E-3</v>
      </c>
    </row>
    <row r="15512" spans="1:15">
      <c r="A15512" t="s">
        <v>17014</v>
      </c>
      <c r="B15512" t="s">
        <v>23511</v>
      </c>
      <c r="C15512" t="s">
        <v>17015</v>
      </c>
      <c r="D15512">
        <v>1</v>
      </c>
      <c r="E15512">
        <v>6152</v>
      </c>
      <c r="F15512">
        <v>2</v>
      </c>
      <c r="G15512">
        <v>7804</v>
      </c>
      <c r="H15512">
        <v>0.95521029019776005</v>
      </c>
      <c r="I15512">
        <v>1</v>
      </c>
      <c r="J15512">
        <v>0.85953329234717102</v>
      </c>
      <c r="K15512" t="s">
        <v>29368</v>
      </c>
      <c r="L15512">
        <v>1</v>
      </c>
      <c r="M15512" t="s">
        <v>5133</v>
      </c>
      <c r="N15512">
        <v>0.5</v>
      </c>
      <c r="O15512">
        <v>1.6254876462938901E-4</v>
      </c>
    </row>
    <row r="15513" spans="1:15">
      <c r="A15513" t="s">
        <v>17016</v>
      </c>
      <c r="B15513" t="s">
        <v>23511</v>
      </c>
      <c r="C15513" t="s">
        <v>17017</v>
      </c>
      <c r="D15513">
        <v>9</v>
      </c>
      <c r="E15513">
        <v>6152</v>
      </c>
      <c r="F15513">
        <v>9</v>
      </c>
      <c r="G15513">
        <v>7804</v>
      </c>
      <c r="H15513">
        <v>0.117423000773971</v>
      </c>
      <c r="I15513">
        <v>0.47842873658393897</v>
      </c>
      <c r="J15513">
        <v>0.41122542710949</v>
      </c>
      <c r="K15513" t="s">
        <v>33159</v>
      </c>
      <c r="L15513">
        <v>9</v>
      </c>
      <c r="M15513" t="s">
        <v>5133</v>
      </c>
      <c r="N15513">
        <v>1</v>
      </c>
      <c r="O15513">
        <v>1.4629388816645001E-3</v>
      </c>
    </row>
    <row r="15514" spans="1:15">
      <c r="A15514" t="s">
        <v>17018</v>
      </c>
      <c r="B15514" t="s">
        <v>23511</v>
      </c>
      <c r="C15514" t="s">
        <v>17019</v>
      </c>
      <c r="D15514">
        <v>2</v>
      </c>
      <c r="E15514">
        <v>6152</v>
      </c>
      <c r="F15514">
        <v>2</v>
      </c>
      <c r="G15514">
        <v>7804</v>
      </c>
      <c r="H15514">
        <v>0.62141708038142995</v>
      </c>
      <c r="I15514">
        <v>0.968912233598893</v>
      </c>
      <c r="J15514">
        <v>0.832812322140707</v>
      </c>
      <c r="K15514" t="s">
        <v>33160</v>
      </c>
      <c r="L15514">
        <v>2</v>
      </c>
      <c r="M15514" t="s">
        <v>1463</v>
      </c>
      <c r="N15514">
        <v>1</v>
      </c>
      <c r="O15514">
        <v>3.2509752925877802E-4</v>
      </c>
    </row>
    <row r="15515" spans="1:15">
      <c r="A15515" t="s">
        <v>17020</v>
      </c>
      <c r="B15515" t="s">
        <v>23511</v>
      </c>
      <c r="C15515" t="s">
        <v>17021</v>
      </c>
      <c r="D15515">
        <v>76</v>
      </c>
      <c r="E15515">
        <v>6152</v>
      </c>
      <c r="F15515">
        <v>84</v>
      </c>
      <c r="G15515">
        <v>7804</v>
      </c>
      <c r="H15515">
        <v>3.7283958159923902E-3</v>
      </c>
      <c r="I15515">
        <v>3.8801328550153398E-2</v>
      </c>
      <c r="J15515">
        <v>3.3351033676157597E-2</v>
      </c>
      <c r="K15515" t="s">
        <v>33161</v>
      </c>
      <c r="L15515">
        <v>76</v>
      </c>
      <c r="M15515" t="s">
        <v>2729</v>
      </c>
      <c r="N15515">
        <v>0.90476190476190499</v>
      </c>
      <c r="O15515">
        <v>1.23537061118336E-2</v>
      </c>
    </row>
    <row r="15516" spans="1:15">
      <c r="A15516" t="s">
        <v>17020</v>
      </c>
      <c r="B15516" t="s">
        <v>23518</v>
      </c>
      <c r="C15516" t="s">
        <v>17021</v>
      </c>
      <c r="D15516">
        <v>5</v>
      </c>
      <c r="E15516">
        <v>787</v>
      </c>
      <c r="F15516">
        <v>74</v>
      </c>
      <c r="G15516">
        <v>7393</v>
      </c>
      <c r="H15516">
        <v>0.90708805333125797</v>
      </c>
      <c r="I15516">
        <v>1</v>
      </c>
      <c r="J15516">
        <v>0.966855260484069</v>
      </c>
      <c r="K15516" t="s">
        <v>26925</v>
      </c>
      <c r="L15516">
        <v>5</v>
      </c>
      <c r="M15516" t="s">
        <v>2729</v>
      </c>
      <c r="N15516">
        <v>6.7567567567567599E-2</v>
      </c>
      <c r="O15516">
        <v>6.35324015247776E-3</v>
      </c>
    </row>
    <row r="15517" spans="1:15">
      <c r="A15517" t="s">
        <v>17020</v>
      </c>
      <c r="B15517" t="s">
        <v>23513</v>
      </c>
      <c r="C15517" t="s">
        <v>17021</v>
      </c>
      <c r="D15517">
        <v>2</v>
      </c>
      <c r="E15517">
        <v>535</v>
      </c>
      <c r="F15517">
        <v>70</v>
      </c>
      <c r="G15517">
        <v>8124</v>
      </c>
      <c r="H15517">
        <v>0.95027504790301898</v>
      </c>
      <c r="I15517">
        <v>0.99999999999997702</v>
      </c>
      <c r="J15517">
        <v>0.95041217501583097</v>
      </c>
      <c r="K15517" t="s">
        <v>26924</v>
      </c>
      <c r="L15517">
        <v>2</v>
      </c>
      <c r="M15517" t="s">
        <v>2729</v>
      </c>
      <c r="N15517">
        <v>2.8571428571428598E-2</v>
      </c>
      <c r="O15517">
        <v>3.7383177570093499E-3</v>
      </c>
    </row>
    <row r="15518" spans="1:15">
      <c r="A15518" t="s">
        <v>17022</v>
      </c>
      <c r="B15518" t="s">
        <v>23511</v>
      </c>
      <c r="C15518" t="s">
        <v>17023</v>
      </c>
      <c r="D15518">
        <v>2</v>
      </c>
      <c r="E15518">
        <v>6152</v>
      </c>
      <c r="F15518">
        <v>3</v>
      </c>
      <c r="G15518">
        <v>7804</v>
      </c>
      <c r="H15518">
        <v>0.88457550560319997</v>
      </c>
      <c r="I15518">
        <v>1</v>
      </c>
      <c r="J15518">
        <v>0.85953329234717102</v>
      </c>
      <c r="K15518" t="s">
        <v>33162</v>
      </c>
      <c r="L15518">
        <v>2</v>
      </c>
      <c r="M15518" t="s">
        <v>2729</v>
      </c>
      <c r="N15518">
        <v>0.66666666666666696</v>
      </c>
      <c r="O15518">
        <v>3.2509752925877802E-4</v>
      </c>
    </row>
    <row r="15519" spans="1:15">
      <c r="A15519" t="s">
        <v>17024</v>
      </c>
      <c r="B15519" t="s">
        <v>23511</v>
      </c>
      <c r="C15519" t="s">
        <v>17025</v>
      </c>
      <c r="D15519">
        <v>1</v>
      </c>
      <c r="E15519">
        <v>6152</v>
      </c>
      <c r="F15519">
        <v>2</v>
      </c>
      <c r="G15519">
        <v>7804</v>
      </c>
      <c r="H15519">
        <v>0.95521029019776005</v>
      </c>
      <c r="I15519">
        <v>1</v>
      </c>
      <c r="J15519">
        <v>0.85953329234717102</v>
      </c>
      <c r="K15519" t="s">
        <v>32005</v>
      </c>
      <c r="L15519">
        <v>1</v>
      </c>
      <c r="M15519" t="s">
        <v>1463</v>
      </c>
      <c r="N15519">
        <v>0.5</v>
      </c>
      <c r="O15519">
        <v>1.6254876462938901E-4</v>
      </c>
    </row>
    <row r="15520" spans="1:15">
      <c r="A15520" t="s">
        <v>17024</v>
      </c>
      <c r="B15520" t="s">
        <v>23518</v>
      </c>
      <c r="C15520" t="s">
        <v>17025</v>
      </c>
      <c r="D15520">
        <v>1</v>
      </c>
      <c r="E15520">
        <v>787</v>
      </c>
      <c r="F15520">
        <v>2</v>
      </c>
      <c r="G15520">
        <v>7393</v>
      </c>
      <c r="H15520">
        <v>0.20158492765181499</v>
      </c>
      <c r="I15520">
        <v>0.83876007220319604</v>
      </c>
      <c r="J15520">
        <v>0.81095958809365798</v>
      </c>
      <c r="K15520" t="s">
        <v>32004</v>
      </c>
      <c r="L15520">
        <v>1</v>
      </c>
      <c r="M15520" t="s">
        <v>1463</v>
      </c>
      <c r="N15520">
        <v>0.5</v>
      </c>
      <c r="O15520">
        <v>1.27064803049555E-3</v>
      </c>
    </row>
    <row r="15521" spans="1:15">
      <c r="A15521" t="s">
        <v>17026</v>
      </c>
      <c r="B15521" t="s">
        <v>23511</v>
      </c>
      <c r="C15521" t="s">
        <v>17027</v>
      </c>
      <c r="D15521">
        <v>33</v>
      </c>
      <c r="E15521">
        <v>6152</v>
      </c>
      <c r="F15521">
        <v>33</v>
      </c>
      <c r="G15521">
        <v>7804</v>
      </c>
      <c r="H15521">
        <v>3.8296044813611899E-4</v>
      </c>
      <c r="I15521">
        <v>6.0021326991581102E-3</v>
      </c>
      <c r="J15521">
        <v>5.15903288001198E-3</v>
      </c>
      <c r="K15521" t="s">
        <v>33163</v>
      </c>
      <c r="L15521">
        <v>33</v>
      </c>
      <c r="M15521" t="s">
        <v>1463</v>
      </c>
      <c r="N15521">
        <v>1</v>
      </c>
      <c r="O15521">
        <v>5.36410923276983E-3</v>
      </c>
    </row>
    <row r="15522" spans="1:15">
      <c r="A15522" t="s">
        <v>17028</v>
      </c>
      <c r="B15522" t="s">
        <v>23511</v>
      </c>
      <c r="C15522" t="s">
        <v>17029</v>
      </c>
      <c r="D15522">
        <v>2</v>
      </c>
      <c r="E15522">
        <v>6152</v>
      </c>
      <c r="F15522">
        <v>2</v>
      </c>
      <c r="G15522">
        <v>7804</v>
      </c>
      <c r="H15522">
        <v>0.62141708038142995</v>
      </c>
      <c r="I15522">
        <v>0.968912233598893</v>
      </c>
      <c r="J15522">
        <v>0.832812322140707</v>
      </c>
      <c r="K15522" t="s">
        <v>24606</v>
      </c>
      <c r="L15522">
        <v>2</v>
      </c>
      <c r="M15522" t="s">
        <v>1463</v>
      </c>
      <c r="N15522">
        <v>1</v>
      </c>
      <c r="O15522">
        <v>3.2509752925877802E-4</v>
      </c>
    </row>
    <row r="15523" spans="1:15">
      <c r="A15523" t="s">
        <v>17030</v>
      </c>
      <c r="B15523" t="s">
        <v>23518</v>
      </c>
      <c r="C15523" t="s">
        <v>17031</v>
      </c>
      <c r="D15523">
        <v>1</v>
      </c>
      <c r="E15523">
        <v>787</v>
      </c>
      <c r="F15523">
        <v>1</v>
      </c>
      <c r="G15523">
        <v>7393</v>
      </c>
      <c r="H15523">
        <v>0.106452049235764</v>
      </c>
      <c r="I15523">
        <v>0.63266972740240601</v>
      </c>
      <c r="J15523">
        <v>0.61170005408803896</v>
      </c>
      <c r="K15523" t="s">
        <v>28604</v>
      </c>
      <c r="L15523">
        <v>1</v>
      </c>
      <c r="M15523" t="s">
        <v>1463</v>
      </c>
      <c r="N15523">
        <v>1</v>
      </c>
      <c r="O15523">
        <v>1.27064803049555E-3</v>
      </c>
    </row>
    <row r="15524" spans="1:15">
      <c r="A15524" t="s">
        <v>17032</v>
      </c>
      <c r="B15524" t="s">
        <v>23511</v>
      </c>
      <c r="C15524" t="s">
        <v>17033</v>
      </c>
      <c r="D15524">
        <v>7</v>
      </c>
      <c r="E15524">
        <v>6152</v>
      </c>
      <c r="F15524">
        <v>7</v>
      </c>
      <c r="G15524">
        <v>7804</v>
      </c>
      <c r="H15524">
        <v>0.18905120292587699</v>
      </c>
      <c r="I15524">
        <v>0.631132279689813</v>
      </c>
      <c r="J15524">
        <v>0.54247920626835999</v>
      </c>
      <c r="K15524" t="s">
        <v>33164</v>
      </c>
      <c r="L15524">
        <v>7</v>
      </c>
      <c r="M15524" t="s">
        <v>5133</v>
      </c>
      <c r="N15524">
        <v>1</v>
      </c>
      <c r="O15524">
        <v>1.13784135240572E-3</v>
      </c>
    </row>
    <row r="15525" spans="1:15">
      <c r="A15525" t="s">
        <v>17034</v>
      </c>
      <c r="B15525" t="s">
        <v>23511</v>
      </c>
      <c r="C15525" t="s">
        <v>17035</v>
      </c>
      <c r="D15525">
        <v>1</v>
      </c>
      <c r="E15525">
        <v>6152</v>
      </c>
      <c r="F15525">
        <v>1</v>
      </c>
      <c r="G15525">
        <v>7804</v>
      </c>
      <c r="H15525">
        <v>0.788313685289595</v>
      </c>
      <c r="I15525">
        <v>0.968912233598893</v>
      </c>
      <c r="J15525">
        <v>0.832812322140707</v>
      </c>
      <c r="K15525" t="s">
        <v>25545</v>
      </c>
      <c r="L15525">
        <v>1</v>
      </c>
      <c r="M15525" t="s">
        <v>2729</v>
      </c>
      <c r="N15525">
        <v>1</v>
      </c>
      <c r="O15525">
        <v>1.6254876462938901E-4</v>
      </c>
    </row>
    <row r="15526" spans="1:15">
      <c r="A15526" t="s">
        <v>17036</v>
      </c>
      <c r="B15526" t="s">
        <v>23511</v>
      </c>
      <c r="C15526" t="s">
        <v>17037</v>
      </c>
      <c r="D15526">
        <v>2</v>
      </c>
      <c r="E15526">
        <v>6152</v>
      </c>
      <c r="F15526">
        <v>4</v>
      </c>
      <c r="G15526">
        <v>7804</v>
      </c>
      <c r="H15526">
        <v>0.96811759508681905</v>
      </c>
      <c r="I15526">
        <v>1</v>
      </c>
      <c r="J15526">
        <v>0.85953329234717102</v>
      </c>
      <c r="K15526" t="s">
        <v>33165</v>
      </c>
      <c r="L15526">
        <v>2</v>
      </c>
      <c r="M15526" t="s">
        <v>2729</v>
      </c>
      <c r="N15526">
        <v>0.5</v>
      </c>
      <c r="O15526">
        <v>3.2509752925877802E-4</v>
      </c>
    </row>
    <row r="15527" spans="1:15">
      <c r="A15527" t="s">
        <v>17036</v>
      </c>
      <c r="B15527" t="s">
        <v>23518</v>
      </c>
      <c r="C15527" t="s">
        <v>17037</v>
      </c>
      <c r="D15527">
        <v>2</v>
      </c>
      <c r="E15527">
        <v>787</v>
      </c>
      <c r="F15527">
        <v>5</v>
      </c>
      <c r="G15527">
        <v>7393</v>
      </c>
      <c r="H15527">
        <v>9.1006533730773498E-2</v>
      </c>
      <c r="I15527">
        <v>0.63266972740240601</v>
      </c>
      <c r="J15527">
        <v>0.61170005408803896</v>
      </c>
      <c r="K15527" t="s">
        <v>33166</v>
      </c>
      <c r="L15527">
        <v>2</v>
      </c>
      <c r="M15527" t="s">
        <v>2729</v>
      </c>
      <c r="N15527">
        <v>0.4</v>
      </c>
      <c r="O15527">
        <v>2.5412960609911099E-3</v>
      </c>
    </row>
    <row r="15528" spans="1:15">
      <c r="A15528" t="s">
        <v>17038</v>
      </c>
      <c r="B15528" t="s">
        <v>23511</v>
      </c>
      <c r="C15528" t="s">
        <v>17039</v>
      </c>
      <c r="D15528">
        <v>7</v>
      </c>
      <c r="E15528">
        <v>6152</v>
      </c>
      <c r="F15528">
        <v>7</v>
      </c>
      <c r="G15528">
        <v>7804</v>
      </c>
      <c r="H15528">
        <v>0.18905120292587699</v>
      </c>
      <c r="I15528">
        <v>0.631132279689813</v>
      </c>
      <c r="J15528">
        <v>0.54247920626835999</v>
      </c>
      <c r="K15528" t="s">
        <v>33167</v>
      </c>
      <c r="L15528">
        <v>7</v>
      </c>
      <c r="M15528" t="s">
        <v>2729</v>
      </c>
      <c r="N15528">
        <v>1</v>
      </c>
      <c r="O15528">
        <v>1.13784135240572E-3</v>
      </c>
    </row>
    <row r="15529" spans="1:15">
      <c r="A15529" t="s">
        <v>17040</v>
      </c>
      <c r="B15529" t="s">
        <v>23511</v>
      </c>
      <c r="C15529" t="s">
        <v>17041</v>
      </c>
      <c r="D15529">
        <v>13</v>
      </c>
      <c r="E15529">
        <v>6152</v>
      </c>
      <c r="F15529">
        <v>18</v>
      </c>
      <c r="G15529">
        <v>7804</v>
      </c>
      <c r="H15529">
        <v>0.83706479223827002</v>
      </c>
      <c r="I15529">
        <v>0.99299950350473198</v>
      </c>
      <c r="J15529">
        <v>0.85351613254652803</v>
      </c>
      <c r="K15529" t="s">
        <v>23607</v>
      </c>
      <c r="L15529">
        <v>13</v>
      </c>
      <c r="M15529" t="s">
        <v>2729</v>
      </c>
      <c r="N15529">
        <v>0.72222222222222199</v>
      </c>
      <c r="O15529">
        <v>2.1131339401820499E-3</v>
      </c>
    </row>
    <row r="15530" spans="1:15">
      <c r="A15530" t="s">
        <v>17040</v>
      </c>
      <c r="B15530" t="s">
        <v>23518</v>
      </c>
      <c r="C15530" t="s">
        <v>17041</v>
      </c>
      <c r="D15530">
        <v>2</v>
      </c>
      <c r="E15530">
        <v>787</v>
      </c>
      <c r="F15530">
        <v>15</v>
      </c>
      <c r="G15530">
        <v>7393</v>
      </c>
      <c r="H15530">
        <v>0.48505374542886198</v>
      </c>
      <c r="I15530">
        <v>1</v>
      </c>
      <c r="J15530">
        <v>0.966855260484069</v>
      </c>
      <c r="K15530" t="s">
        <v>23606</v>
      </c>
      <c r="L15530">
        <v>2</v>
      </c>
      <c r="M15530" t="s">
        <v>2729</v>
      </c>
      <c r="N15530">
        <v>0.133333333333333</v>
      </c>
      <c r="O15530">
        <v>2.5412960609911099E-3</v>
      </c>
    </row>
    <row r="15531" spans="1:15">
      <c r="A15531" t="s">
        <v>17040</v>
      </c>
      <c r="B15531" t="s">
        <v>23513</v>
      </c>
      <c r="C15531" t="s">
        <v>17041</v>
      </c>
      <c r="D15531">
        <v>1</v>
      </c>
      <c r="E15531">
        <v>535</v>
      </c>
      <c r="F15531">
        <v>19</v>
      </c>
      <c r="G15531">
        <v>8124</v>
      </c>
      <c r="H15531">
        <v>0.72632654610035197</v>
      </c>
      <c r="I15531">
        <v>0.99999999999997702</v>
      </c>
      <c r="J15531">
        <v>0.95041217501583097</v>
      </c>
      <c r="K15531" t="s">
        <v>23608</v>
      </c>
      <c r="L15531">
        <v>1</v>
      </c>
      <c r="M15531" t="s">
        <v>2729</v>
      </c>
      <c r="N15531">
        <v>5.2631578947368397E-2</v>
      </c>
      <c r="O15531">
        <v>1.8691588785046699E-3</v>
      </c>
    </row>
    <row r="15532" spans="1:15">
      <c r="A15532" t="s">
        <v>17042</v>
      </c>
      <c r="B15532" t="s">
        <v>23511</v>
      </c>
      <c r="C15532" t="s">
        <v>17043</v>
      </c>
      <c r="D15532">
        <v>2</v>
      </c>
      <c r="E15532">
        <v>6152</v>
      </c>
      <c r="F15532">
        <v>2</v>
      </c>
      <c r="G15532">
        <v>7804</v>
      </c>
      <c r="H15532">
        <v>0.62141708038142995</v>
      </c>
      <c r="I15532">
        <v>0.968912233598893</v>
      </c>
      <c r="J15532">
        <v>0.832812322140707</v>
      </c>
      <c r="K15532" t="s">
        <v>29383</v>
      </c>
      <c r="L15532">
        <v>2</v>
      </c>
      <c r="M15532" t="s">
        <v>5133</v>
      </c>
      <c r="N15532">
        <v>1</v>
      </c>
      <c r="O15532">
        <v>3.2509752925877802E-4</v>
      </c>
    </row>
    <row r="15533" spans="1:15">
      <c r="A15533" t="s">
        <v>17044</v>
      </c>
      <c r="B15533" t="s">
        <v>23513</v>
      </c>
      <c r="C15533" t="s">
        <v>17045</v>
      </c>
      <c r="D15533">
        <v>4</v>
      </c>
      <c r="E15533">
        <v>535</v>
      </c>
      <c r="F15533">
        <v>59</v>
      </c>
      <c r="G15533">
        <v>8124</v>
      </c>
      <c r="H15533">
        <v>0.55051885300645198</v>
      </c>
      <c r="I15533">
        <v>0.99999999999997702</v>
      </c>
      <c r="J15533">
        <v>0.95041217501583097</v>
      </c>
      <c r="K15533" t="s">
        <v>25329</v>
      </c>
      <c r="L15533">
        <v>4</v>
      </c>
      <c r="M15533" t="s">
        <v>2729</v>
      </c>
      <c r="N15533">
        <v>6.7796610169491497E-2</v>
      </c>
      <c r="O15533">
        <v>7.4766355140186902E-3</v>
      </c>
    </row>
    <row r="15534" spans="1:15">
      <c r="A15534" t="s">
        <v>17044</v>
      </c>
      <c r="B15534" t="s">
        <v>23511</v>
      </c>
      <c r="C15534" t="s">
        <v>17045</v>
      </c>
      <c r="D15534">
        <v>31</v>
      </c>
      <c r="E15534">
        <v>6152</v>
      </c>
      <c r="F15534">
        <v>62</v>
      </c>
      <c r="G15534">
        <v>7804</v>
      </c>
      <c r="H15534">
        <v>0.99999989093915498</v>
      </c>
      <c r="I15534">
        <v>1</v>
      </c>
      <c r="J15534">
        <v>0.85953329234717102</v>
      </c>
      <c r="K15534" t="s">
        <v>25328</v>
      </c>
      <c r="L15534">
        <v>31</v>
      </c>
      <c r="M15534" t="s">
        <v>2729</v>
      </c>
      <c r="N15534">
        <v>0.5</v>
      </c>
      <c r="O15534">
        <v>5.0390117035110501E-3</v>
      </c>
    </row>
    <row r="15535" spans="1:15">
      <c r="A15535" t="s">
        <v>17044</v>
      </c>
      <c r="B15535" t="s">
        <v>23518</v>
      </c>
      <c r="C15535" t="s">
        <v>17045</v>
      </c>
      <c r="D15535">
        <v>17</v>
      </c>
      <c r="E15535">
        <v>787</v>
      </c>
      <c r="F15535">
        <v>63</v>
      </c>
      <c r="G15535">
        <v>7393</v>
      </c>
      <c r="H15535">
        <v>2.1851766205099299E-4</v>
      </c>
      <c r="I15535">
        <v>1.95513711809625E-2</v>
      </c>
      <c r="J15535">
        <v>1.8903346075990202E-2</v>
      </c>
      <c r="K15535" t="s">
        <v>25330</v>
      </c>
      <c r="L15535">
        <v>17</v>
      </c>
      <c r="M15535" t="s">
        <v>2729</v>
      </c>
      <c r="N15535">
        <v>0.26984126984126999</v>
      </c>
      <c r="O15535">
        <v>2.1601016518424401E-2</v>
      </c>
    </row>
    <row r="15536" spans="1:15">
      <c r="A15536" t="s">
        <v>17046</v>
      </c>
      <c r="B15536" t="s">
        <v>23518</v>
      </c>
      <c r="C15536" t="s">
        <v>17047</v>
      </c>
      <c r="D15536">
        <v>1</v>
      </c>
      <c r="E15536">
        <v>787</v>
      </c>
      <c r="F15536">
        <v>8</v>
      </c>
      <c r="G15536">
        <v>7393</v>
      </c>
      <c r="H15536">
        <v>0.59379355565791103</v>
      </c>
      <c r="I15536">
        <v>1</v>
      </c>
      <c r="J15536">
        <v>0.966855260484069</v>
      </c>
      <c r="K15536" t="s">
        <v>28716</v>
      </c>
      <c r="L15536">
        <v>1</v>
      </c>
      <c r="M15536" t="s">
        <v>5133</v>
      </c>
      <c r="N15536">
        <v>0.125</v>
      </c>
      <c r="O15536">
        <v>1.27064803049555E-3</v>
      </c>
    </row>
    <row r="15537" spans="1:15">
      <c r="A15537" t="s">
        <v>17046</v>
      </c>
      <c r="B15537" t="s">
        <v>23511</v>
      </c>
      <c r="C15537" t="s">
        <v>17047</v>
      </c>
      <c r="D15537">
        <v>6</v>
      </c>
      <c r="E15537">
        <v>6152</v>
      </c>
      <c r="F15537">
        <v>7</v>
      </c>
      <c r="G15537">
        <v>7804</v>
      </c>
      <c r="H15537">
        <v>0.54476030000281095</v>
      </c>
      <c r="I15537">
        <v>0.968912233598893</v>
      </c>
      <c r="J15537">
        <v>0.832812322140707</v>
      </c>
      <c r="K15537" t="s">
        <v>33168</v>
      </c>
      <c r="L15537">
        <v>6</v>
      </c>
      <c r="M15537" t="s">
        <v>5133</v>
      </c>
      <c r="N15537">
        <v>0.85714285714285698</v>
      </c>
      <c r="O15537">
        <v>9.7529258777633303E-4</v>
      </c>
    </row>
    <row r="15538" spans="1:15">
      <c r="A15538" t="s">
        <v>17048</v>
      </c>
      <c r="B15538" t="s">
        <v>23518</v>
      </c>
      <c r="C15538" t="s">
        <v>17049</v>
      </c>
      <c r="D15538">
        <v>1</v>
      </c>
      <c r="E15538">
        <v>787</v>
      </c>
      <c r="F15538">
        <v>2</v>
      </c>
      <c r="G15538">
        <v>7393</v>
      </c>
      <c r="H15538">
        <v>0.20158492765181499</v>
      </c>
      <c r="I15538">
        <v>0.83876007220319604</v>
      </c>
      <c r="J15538">
        <v>0.81095958809365798</v>
      </c>
      <c r="K15538" t="s">
        <v>28716</v>
      </c>
      <c r="L15538">
        <v>1</v>
      </c>
      <c r="M15538" t="s">
        <v>5133</v>
      </c>
      <c r="N15538">
        <v>0.5</v>
      </c>
      <c r="O15538">
        <v>1.27064803049555E-3</v>
      </c>
    </row>
    <row r="15539" spans="1:15">
      <c r="A15539" t="s">
        <v>17048</v>
      </c>
      <c r="B15539" t="s">
        <v>23511</v>
      </c>
      <c r="C15539" t="s">
        <v>17049</v>
      </c>
      <c r="D15539">
        <v>1</v>
      </c>
      <c r="E15539">
        <v>6152</v>
      </c>
      <c r="F15539">
        <v>2</v>
      </c>
      <c r="G15539">
        <v>7804</v>
      </c>
      <c r="H15539">
        <v>0.95521029019776005</v>
      </c>
      <c r="I15539">
        <v>1</v>
      </c>
      <c r="J15539">
        <v>0.85953329234717102</v>
      </c>
      <c r="K15539" t="s">
        <v>33169</v>
      </c>
      <c r="L15539">
        <v>1</v>
      </c>
      <c r="M15539" t="s">
        <v>5133</v>
      </c>
      <c r="N15539">
        <v>0.5</v>
      </c>
      <c r="O15539">
        <v>1.6254876462938901E-4</v>
      </c>
    </row>
    <row r="15540" spans="1:15">
      <c r="A15540" t="s">
        <v>17050</v>
      </c>
      <c r="B15540" t="s">
        <v>23511</v>
      </c>
      <c r="C15540" t="s">
        <v>17051</v>
      </c>
      <c r="D15540">
        <v>3</v>
      </c>
      <c r="E15540">
        <v>6152</v>
      </c>
      <c r="F15540">
        <v>3</v>
      </c>
      <c r="G15540">
        <v>7804</v>
      </c>
      <c r="H15540">
        <v>0.489837867770546</v>
      </c>
      <c r="I15540">
        <v>0.96083957126938102</v>
      </c>
      <c r="J15540">
        <v>0.82587360011061495</v>
      </c>
      <c r="K15540" t="s">
        <v>32850</v>
      </c>
      <c r="L15540">
        <v>3</v>
      </c>
      <c r="M15540" t="s">
        <v>5133</v>
      </c>
      <c r="N15540">
        <v>1</v>
      </c>
      <c r="O15540">
        <v>4.8764629388816603E-4</v>
      </c>
    </row>
    <row r="15541" spans="1:15">
      <c r="A15541" t="s">
        <v>17052</v>
      </c>
      <c r="B15541" t="s">
        <v>23511</v>
      </c>
      <c r="C15541" t="s">
        <v>17053</v>
      </c>
      <c r="D15541">
        <v>1</v>
      </c>
      <c r="E15541">
        <v>6152</v>
      </c>
      <c r="F15541">
        <v>2</v>
      </c>
      <c r="G15541">
        <v>7804</v>
      </c>
      <c r="H15541">
        <v>0.95521029019776005</v>
      </c>
      <c r="I15541">
        <v>1</v>
      </c>
      <c r="J15541">
        <v>0.85953329234717102</v>
      </c>
      <c r="K15541" t="s">
        <v>30174</v>
      </c>
      <c r="L15541">
        <v>1</v>
      </c>
      <c r="M15541" t="s">
        <v>5133</v>
      </c>
      <c r="N15541">
        <v>0.5</v>
      </c>
      <c r="O15541">
        <v>1.6254876462938901E-4</v>
      </c>
    </row>
    <row r="15542" spans="1:15">
      <c r="A15542" t="s">
        <v>17052</v>
      </c>
      <c r="B15542" t="s">
        <v>23518</v>
      </c>
      <c r="C15542" t="s">
        <v>17053</v>
      </c>
      <c r="D15542">
        <v>1</v>
      </c>
      <c r="E15542">
        <v>787</v>
      </c>
      <c r="F15542">
        <v>2</v>
      </c>
      <c r="G15542">
        <v>7393</v>
      </c>
      <c r="H15542">
        <v>0.20158492765181499</v>
      </c>
      <c r="I15542">
        <v>0.83876007220319604</v>
      </c>
      <c r="J15542">
        <v>0.81095958809365798</v>
      </c>
      <c r="K15542" t="s">
        <v>25179</v>
      </c>
      <c r="L15542">
        <v>1</v>
      </c>
      <c r="M15542" t="s">
        <v>5133</v>
      </c>
      <c r="N15542">
        <v>0.5</v>
      </c>
      <c r="O15542">
        <v>1.27064803049555E-3</v>
      </c>
    </row>
    <row r="15543" spans="1:15">
      <c r="A15543" t="s">
        <v>17054</v>
      </c>
      <c r="B15543" t="s">
        <v>23513</v>
      </c>
      <c r="C15543" t="s">
        <v>17055</v>
      </c>
      <c r="D15543">
        <v>6</v>
      </c>
      <c r="E15543">
        <v>535</v>
      </c>
      <c r="F15543">
        <v>174</v>
      </c>
      <c r="G15543">
        <v>8124</v>
      </c>
      <c r="H15543">
        <v>0.97630235476002403</v>
      </c>
      <c r="I15543">
        <v>0.99999999999997702</v>
      </c>
      <c r="J15543">
        <v>0.95041217501583097</v>
      </c>
      <c r="K15543" t="s">
        <v>33170</v>
      </c>
      <c r="L15543">
        <v>6</v>
      </c>
      <c r="M15543" t="s">
        <v>5133</v>
      </c>
      <c r="N15543">
        <v>3.4482758620689703E-2</v>
      </c>
      <c r="O15543">
        <v>1.1214953271028E-2</v>
      </c>
    </row>
    <row r="15544" spans="1:15">
      <c r="A15544" t="s">
        <v>17054</v>
      </c>
      <c r="B15544" t="s">
        <v>23518</v>
      </c>
      <c r="C15544" t="s">
        <v>17055</v>
      </c>
      <c r="D15544">
        <v>4</v>
      </c>
      <c r="E15544">
        <v>787</v>
      </c>
      <c r="F15544">
        <v>161</v>
      </c>
      <c r="G15544">
        <v>7393</v>
      </c>
      <c r="H15544">
        <v>0.99998416477158703</v>
      </c>
      <c r="I15544">
        <v>1</v>
      </c>
      <c r="J15544">
        <v>0.966855260484069</v>
      </c>
      <c r="K15544" t="s">
        <v>33171</v>
      </c>
      <c r="L15544">
        <v>4</v>
      </c>
      <c r="M15544" t="s">
        <v>5133</v>
      </c>
      <c r="N15544">
        <v>2.4844720496894401E-2</v>
      </c>
      <c r="O15544">
        <v>5.0825921219822103E-3</v>
      </c>
    </row>
    <row r="15545" spans="1:15">
      <c r="A15545" t="s">
        <v>17054</v>
      </c>
      <c r="B15545" t="s">
        <v>23511</v>
      </c>
      <c r="C15545" t="s">
        <v>17055</v>
      </c>
      <c r="D15545">
        <v>172</v>
      </c>
      <c r="E15545">
        <v>6152</v>
      </c>
      <c r="F15545">
        <v>186</v>
      </c>
      <c r="G15545">
        <v>7804</v>
      </c>
      <c r="H15545" s="34">
        <v>2.7970475113151401E-7</v>
      </c>
      <c r="I15545" s="34">
        <v>1.08266889414469E-5</v>
      </c>
      <c r="J15545" s="34">
        <v>9.3058995910605993E-6</v>
      </c>
      <c r="K15545" t="s">
        <v>33172</v>
      </c>
      <c r="L15545">
        <v>172</v>
      </c>
      <c r="M15545" t="s">
        <v>5133</v>
      </c>
      <c r="N15545">
        <v>0.92473118279569899</v>
      </c>
      <c r="O15545">
        <v>2.7958387516254901E-2</v>
      </c>
    </row>
    <row r="15546" spans="1:15">
      <c r="A15546" t="s">
        <v>17056</v>
      </c>
      <c r="B15546" t="s">
        <v>23518</v>
      </c>
      <c r="C15546" t="s">
        <v>17057</v>
      </c>
      <c r="D15546">
        <v>1</v>
      </c>
      <c r="E15546">
        <v>787</v>
      </c>
      <c r="F15546">
        <v>27</v>
      </c>
      <c r="G15546">
        <v>7393</v>
      </c>
      <c r="H15546">
        <v>0.95238764931624598</v>
      </c>
      <c r="I15546">
        <v>1</v>
      </c>
      <c r="J15546">
        <v>0.966855260484069</v>
      </c>
      <c r="K15546" t="s">
        <v>31747</v>
      </c>
      <c r="L15546">
        <v>1</v>
      </c>
      <c r="M15546" t="s">
        <v>1463</v>
      </c>
      <c r="N15546">
        <v>3.7037037037037E-2</v>
      </c>
      <c r="O15546">
        <v>1.27064803049555E-3</v>
      </c>
    </row>
    <row r="15547" spans="1:15">
      <c r="A15547" t="s">
        <v>17056</v>
      </c>
      <c r="B15547" t="s">
        <v>23513</v>
      </c>
      <c r="C15547" t="s">
        <v>17057</v>
      </c>
      <c r="D15547">
        <v>1</v>
      </c>
      <c r="E15547">
        <v>535</v>
      </c>
      <c r="F15547">
        <v>27</v>
      </c>
      <c r="G15547">
        <v>8124</v>
      </c>
      <c r="H15547">
        <v>0.841558314604401</v>
      </c>
      <c r="I15547">
        <v>0.99999999999997702</v>
      </c>
      <c r="J15547">
        <v>0.95041217501583097</v>
      </c>
      <c r="K15547" t="s">
        <v>26770</v>
      </c>
      <c r="L15547">
        <v>1</v>
      </c>
      <c r="M15547" t="s">
        <v>1463</v>
      </c>
      <c r="N15547">
        <v>3.7037037037037E-2</v>
      </c>
      <c r="O15547">
        <v>1.8691588785046699E-3</v>
      </c>
    </row>
    <row r="15548" spans="1:15">
      <c r="A15548" t="s">
        <v>17056</v>
      </c>
      <c r="B15548" t="s">
        <v>23511</v>
      </c>
      <c r="C15548" t="s">
        <v>17057</v>
      </c>
      <c r="D15548">
        <v>24</v>
      </c>
      <c r="E15548">
        <v>6152</v>
      </c>
      <c r="F15548">
        <v>28</v>
      </c>
      <c r="G15548">
        <v>7804</v>
      </c>
      <c r="H15548">
        <v>0.26302534487887202</v>
      </c>
      <c r="I15548">
        <v>0.75893450185594702</v>
      </c>
      <c r="J15548">
        <v>0.65232947105610195</v>
      </c>
      <c r="K15548" t="s">
        <v>33173</v>
      </c>
      <c r="L15548">
        <v>24</v>
      </c>
      <c r="M15548" t="s">
        <v>1463</v>
      </c>
      <c r="N15548">
        <v>0.85714285714285698</v>
      </c>
      <c r="O15548">
        <v>3.90117035110533E-3</v>
      </c>
    </row>
    <row r="15549" spans="1:15">
      <c r="A15549" t="s">
        <v>17058</v>
      </c>
      <c r="B15549" t="s">
        <v>23511</v>
      </c>
      <c r="C15549" t="s">
        <v>17059</v>
      </c>
      <c r="D15549">
        <v>2</v>
      </c>
      <c r="E15549">
        <v>6152</v>
      </c>
      <c r="F15549">
        <v>2</v>
      </c>
      <c r="G15549">
        <v>7804</v>
      </c>
      <c r="H15549">
        <v>0.62141708038142995</v>
      </c>
      <c r="I15549">
        <v>0.968912233598893</v>
      </c>
      <c r="J15549">
        <v>0.832812322140707</v>
      </c>
      <c r="K15549" t="s">
        <v>30684</v>
      </c>
      <c r="L15549">
        <v>2</v>
      </c>
      <c r="M15549" t="s">
        <v>1463</v>
      </c>
      <c r="N15549">
        <v>1</v>
      </c>
      <c r="O15549">
        <v>3.2509752925877802E-4</v>
      </c>
    </row>
    <row r="15550" spans="1:15">
      <c r="A15550" t="s">
        <v>17060</v>
      </c>
      <c r="B15550" t="s">
        <v>23518</v>
      </c>
      <c r="C15550" t="s">
        <v>17061</v>
      </c>
      <c r="D15550">
        <v>2</v>
      </c>
      <c r="E15550">
        <v>787</v>
      </c>
      <c r="F15550">
        <v>57</v>
      </c>
      <c r="G15550">
        <v>7393</v>
      </c>
      <c r="H15550">
        <v>0.98748917591172103</v>
      </c>
      <c r="I15550">
        <v>1</v>
      </c>
      <c r="J15550">
        <v>0.966855260484069</v>
      </c>
      <c r="K15550" t="s">
        <v>31863</v>
      </c>
      <c r="L15550">
        <v>2</v>
      </c>
      <c r="M15550" t="s">
        <v>5133</v>
      </c>
      <c r="N15550">
        <v>3.5087719298245598E-2</v>
      </c>
      <c r="O15550">
        <v>2.5412960609911099E-3</v>
      </c>
    </row>
    <row r="15551" spans="1:15">
      <c r="A15551" t="s">
        <v>17060</v>
      </c>
      <c r="B15551" t="s">
        <v>23511</v>
      </c>
      <c r="C15551" t="s">
        <v>17061</v>
      </c>
      <c r="D15551">
        <v>63</v>
      </c>
      <c r="E15551">
        <v>6152</v>
      </c>
      <c r="F15551">
        <v>70</v>
      </c>
      <c r="G15551">
        <v>7804</v>
      </c>
      <c r="H15551">
        <v>1.10489603456155E-2</v>
      </c>
      <c r="I15551">
        <v>8.9234630518937E-2</v>
      </c>
      <c r="J15551">
        <v>7.67001357613252E-2</v>
      </c>
      <c r="K15551" t="s">
        <v>33174</v>
      </c>
      <c r="L15551">
        <v>63</v>
      </c>
      <c r="M15551" t="s">
        <v>5133</v>
      </c>
      <c r="N15551">
        <v>0.9</v>
      </c>
      <c r="O15551">
        <v>1.02405721716515E-2</v>
      </c>
    </row>
    <row r="15552" spans="1:15">
      <c r="A15552" t="s">
        <v>17060</v>
      </c>
      <c r="B15552" t="s">
        <v>23513</v>
      </c>
      <c r="C15552" t="s">
        <v>17061</v>
      </c>
      <c r="D15552">
        <v>3</v>
      </c>
      <c r="E15552">
        <v>535</v>
      </c>
      <c r="F15552">
        <v>70</v>
      </c>
      <c r="G15552">
        <v>8124</v>
      </c>
      <c r="H15552">
        <v>0.84883999236945595</v>
      </c>
      <c r="I15552">
        <v>0.99999999999997702</v>
      </c>
      <c r="J15552">
        <v>0.95041217501583097</v>
      </c>
      <c r="K15552" t="s">
        <v>29952</v>
      </c>
      <c r="L15552">
        <v>3</v>
      </c>
      <c r="M15552" t="s">
        <v>5133</v>
      </c>
      <c r="N15552">
        <v>4.2857142857142899E-2</v>
      </c>
      <c r="O15552">
        <v>5.60747663551402E-3</v>
      </c>
    </row>
    <row r="15553" spans="1:15">
      <c r="A15553" t="s">
        <v>17062</v>
      </c>
      <c r="B15553" t="s">
        <v>23511</v>
      </c>
      <c r="C15553" t="s">
        <v>17063</v>
      </c>
      <c r="D15553">
        <v>11</v>
      </c>
      <c r="E15553">
        <v>6152</v>
      </c>
      <c r="F15553">
        <v>12</v>
      </c>
      <c r="G15553">
        <v>7804</v>
      </c>
      <c r="H15553">
        <v>0.24296886885364699</v>
      </c>
      <c r="I15553">
        <v>0.71382528017432401</v>
      </c>
      <c r="J15553">
        <v>0.61355659322887801</v>
      </c>
      <c r="K15553" t="s">
        <v>33175</v>
      </c>
      <c r="L15553">
        <v>11</v>
      </c>
      <c r="M15553" t="s">
        <v>5133</v>
      </c>
      <c r="N15553">
        <v>0.91666666666666696</v>
      </c>
      <c r="O15553">
        <v>1.78803641092328E-3</v>
      </c>
    </row>
    <row r="15554" spans="1:15">
      <c r="A15554" t="s">
        <v>17064</v>
      </c>
      <c r="B15554" t="s">
        <v>23511</v>
      </c>
      <c r="C15554" t="s">
        <v>17065</v>
      </c>
      <c r="D15554">
        <v>1</v>
      </c>
      <c r="E15554">
        <v>6152</v>
      </c>
      <c r="F15554">
        <v>1</v>
      </c>
      <c r="G15554">
        <v>7804</v>
      </c>
      <c r="H15554">
        <v>0.788313685289595</v>
      </c>
      <c r="I15554">
        <v>0.968912233598893</v>
      </c>
      <c r="J15554">
        <v>0.832812322140707</v>
      </c>
      <c r="K15554" t="s">
        <v>33176</v>
      </c>
      <c r="L15554">
        <v>1</v>
      </c>
      <c r="M15554" t="s">
        <v>5133</v>
      </c>
      <c r="N15554">
        <v>1</v>
      </c>
      <c r="O15554">
        <v>1.6254876462938901E-4</v>
      </c>
    </row>
    <row r="15555" spans="1:15">
      <c r="A15555" t="s">
        <v>17066</v>
      </c>
      <c r="B15555" t="s">
        <v>23511</v>
      </c>
      <c r="C15555" t="s">
        <v>17067</v>
      </c>
      <c r="D15555">
        <v>1</v>
      </c>
      <c r="E15555">
        <v>6152</v>
      </c>
      <c r="F15555">
        <v>1</v>
      </c>
      <c r="G15555">
        <v>7804</v>
      </c>
      <c r="H15555">
        <v>0.788313685289595</v>
      </c>
      <c r="I15555">
        <v>0.968912233598893</v>
      </c>
      <c r="J15555">
        <v>0.832812322140707</v>
      </c>
      <c r="K15555" t="s">
        <v>33176</v>
      </c>
      <c r="L15555">
        <v>1</v>
      </c>
      <c r="M15555" t="s">
        <v>5133</v>
      </c>
      <c r="N15555">
        <v>1</v>
      </c>
      <c r="O15555">
        <v>1.6254876462938901E-4</v>
      </c>
    </row>
    <row r="15556" spans="1:15">
      <c r="A15556" t="s">
        <v>17068</v>
      </c>
      <c r="B15556" t="s">
        <v>23511</v>
      </c>
      <c r="C15556" t="s">
        <v>17069</v>
      </c>
      <c r="D15556">
        <v>1</v>
      </c>
      <c r="E15556">
        <v>6152</v>
      </c>
      <c r="F15556">
        <v>1</v>
      </c>
      <c r="G15556">
        <v>7804</v>
      </c>
      <c r="H15556">
        <v>0.788313685289595</v>
      </c>
      <c r="I15556">
        <v>0.968912233598893</v>
      </c>
      <c r="J15556">
        <v>0.832812322140707</v>
      </c>
      <c r="K15556" t="s">
        <v>33177</v>
      </c>
      <c r="L15556">
        <v>1</v>
      </c>
      <c r="M15556" t="s">
        <v>1463</v>
      </c>
      <c r="N15556">
        <v>1</v>
      </c>
      <c r="O15556">
        <v>1.6254876462938901E-4</v>
      </c>
    </row>
    <row r="15557" spans="1:15">
      <c r="A15557" t="s">
        <v>17070</v>
      </c>
      <c r="B15557" t="s">
        <v>23518</v>
      </c>
      <c r="C15557" t="s">
        <v>17071</v>
      </c>
      <c r="D15557">
        <v>1</v>
      </c>
      <c r="E15557">
        <v>787</v>
      </c>
      <c r="F15557">
        <v>1</v>
      </c>
      <c r="G15557">
        <v>7393</v>
      </c>
      <c r="H15557">
        <v>0.106452049235764</v>
      </c>
      <c r="I15557">
        <v>0.63266972740240601</v>
      </c>
      <c r="J15557">
        <v>0.61170005408803896</v>
      </c>
      <c r="K15557" t="s">
        <v>23525</v>
      </c>
      <c r="L15557">
        <v>1</v>
      </c>
      <c r="M15557" t="s">
        <v>2729</v>
      </c>
      <c r="N15557">
        <v>1</v>
      </c>
      <c r="O15557">
        <v>1.27064803049555E-3</v>
      </c>
    </row>
    <row r="15558" spans="1:15">
      <c r="A15558" t="s">
        <v>17072</v>
      </c>
      <c r="B15558" t="s">
        <v>23511</v>
      </c>
      <c r="C15558" t="s">
        <v>17073</v>
      </c>
      <c r="D15558">
        <v>8</v>
      </c>
      <c r="E15558">
        <v>6152</v>
      </c>
      <c r="F15558">
        <v>8</v>
      </c>
      <c r="G15558">
        <v>7804</v>
      </c>
      <c r="H15558">
        <v>0.148995721685201</v>
      </c>
      <c r="I15558">
        <v>0.54611425167193095</v>
      </c>
      <c r="J15558">
        <v>0.46940338073728599</v>
      </c>
      <c r="K15558" t="s">
        <v>33178</v>
      </c>
      <c r="L15558">
        <v>8</v>
      </c>
      <c r="M15558" t="s">
        <v>5133</v>
      </c>
      <c r="N15558">
        <v>1</v>
      </c>
      <c r="O15558">
        <v>1.3003901170351099E-3</v>
      </c>
    </row>
    <row r="15559" spans="1:15">
      <c r="A15559" t="s">
        <v>17074</v>
      </c>
      <c r="B15559" t="s">
        <v>23511</v>
      </c>
      <c r="C15559" t="s">
        <v>17075</v>
      </c>
      <c r="D15559">
        <v>1</v>
      </c>
      <c r="E15559">
        <v>6152</v>
      </c>
      <c r="F15559">
        <v>1</v>
      </c>
      <c r="G15559">
        <v>7804</v>
      </c>
      <c r="H15559">
        <v>0.788313685289595</v>
      </c>
      <c r="I15559">
        <v>0.968912233598893</v>
      </c>
      <c r="J15559">
        <v>0.832812322140707</v>
      </c>
      <c r="K15559" t="s">
        <v>33179</v>
      </c>
      <c r="L15559">
        <v>1</v>
      </c>
      <c r="M15559" t="s">
        <v>5133</v>
      </c>
      <c r="N15559">
        <v>1</v>
      </c>
      <c r="O15559">
        <v>1.6254876462938901E-4</v>
      </c>
    </row>
    <row r="15560" spans="1:15">
      <c r="A15560" t="s">
        <v>17076</v>
      </c>
      <c r="B15560" t="s">
        <v>23513</v>
      </c>
      <c r="C15560" t="s">
        <v>17077</v>
      </c>
      <c r="D15560">
        <v>1</v>
      </c>
      <c r="E15560">
        <v>535</v>
      </c>
      <c r="F15560">
        <v>5</v>
      </c>
      <c r="G15560">
        <v>8124</v>
      </c>
      <c r="H15560">
        <v>0.28872836491514098</v>
      </c>
      <c r="I15560">
        <v>0.92669970177713501</v>
      </c>
      <c r="J15560">
        <v>0.88074667915254901</v>
      </c>
      <c r="K15560" t="s">
        <v>24314</v>
      </c>
      <c r="L15560">
        <v>1</v>
      </c>
      <c r="M15560" t="s">
        <v>1463</v>
      </c>
      <c r="N15560">
        <v>0.2</v>
      </c>
      <c r="O15560">
        <v>1.8691588785046699E-3</v>
      </c>
    </row>
    <row r="15561" spans="1:15">
      <c r="A15561" t="s">
        <v>17076</v>
      </c>
      <c r="B15561" t="s">
        <v>23511</v>
      </c>
      <c r="C15561" t="s">
        <v>17077</v>
      </c>
      <c r="D15561">
        <v>4</v>
      </c>
      <c r="E15561">
        <v>6152</v>
      </c>
      <c r="F15561">
        <v>5</v>
      </c>
      <c r="G15561">
        <v>7804</v>
      </c>
      <c r="H15561">
        <v>0.71320711691885297</v>
      </c>
      <c r="I15561">
        <v>0.968912233598893</v>
      </c>
      <c r="J15561">
        <v>0.832812322140707</v>
      </c>
      <c r="K15561" t="s">
        <v>33180</v>
      </c>
      <c r="L15561">
        <v>4</v>
      </c>
      <c r="M15561" t="s">
        <v>1463</v>
      </c>
      <c r="N15561">
        <v>0.8</v>
      </c>
      <c r="O15561">
        <v>6.5019505851755496E-4</v>
      </c>
    </row>
    <row r="15562" spans="1:15">
      <c r="A15562" t="s">
        <v>17078</v>
      </c>
      <c r="B15562" t="s">
        <v>23511</v>
      </c>
      <c r="C15562" t="s">
        <v>17079</v>
      </c>
      <c r="D15562">
        <v>4</v>
      </c>
      <c r="E15562">
        <v>6152</v>
      </c>
      <c r="F15562">
        <v>6</v>
      </c>
      <c r="G15562">
        <v>7804</v>
      </c>
      <c r="H15562">
        <v>0.88632030892592895</v>
      </c>
      <c r="I15562">
        <v>1</v>
      </c>
      <c r="J15562">
        <v>0.85953329234717102</v>
      </c>
      <c r="K15562" t="s">
        <v>24989</v>
      </c>
      <c r="L15562">
        <v>4</v>
      </c>
      <c r="M15562" t="s">
        <v>5133</v>
      </c>
      <c r="N15562">
        <v>0.66666666666666696</v>
      </c>
      <c r="O15562">
        <v>6.5019505851755496E-4</v>
      </c>
    </row>
    <row r="15563" spans="1:15">
      <c r="A15563" t="s">
        <v>17078</v>
      </c>
      <c r="B15563" t="s">
        <v>23518</v>
      </c>
      <c r="C15563" t="s">
        <v>17079</v>
      </c>
      <c r="D15563">
        <v>1</v>
      </c>
      <c r="E15563">
        <v>787</v>
      </c>
      <c r="F15563">
        <v>4</v>
      </c>
      <c r="G15563">
        <v>7393</v>
      </c>
      <c r="H15563">
        <v>0.362574478289521</v>
      </c>
      <c r="I15563">
        <v>1</v>
      </c>
      <c r="J15563">
        <v>0.966855260484069</v>
      </c>
      <c r="K15563" t="s">
        <v>26648</v>
      </c>
      <c r="L15563">
        <v>1</v>
      </c>
      <c r="M15563" t="s">
        <v>5133</v>
      </c>
      <c r="N15563">
        <v>0.25</v>
      </c>
      <c r="O15563">
        <v>1.27064803049555E-3</v>
      </c>
    </row>
    <row r="15564" spans="1:15">
      <c r="A15564" t="s">
        <v>17080</v>
      </c>
      <c r="B15564" t="s">
        <v>23511</v>
      </c>
      <c r="C15564" t="s">
        <v>17081</v>
      </c>
      <c r="D15564">
        <v>3</v>
      </c>
      <c r="E15564">
        <v>6152</v>
      </c>
      <c r="F15564">
        <v>3</v>
      </c>
      <c r="G15564">
        <v>7804</v>
      </c>
      <c r="H15564">
        <v>0.489837867770546</v>
      </c>
      <c r="I15564">
        <v>0.96083957126938102</v>
      </c>
      <c r="J15564">
        <v>0.82587360011061495</v>
      </c>
      <c r="K15564" t="s">
        <v>33181</v>
      </c>
      <c r="L15564">
        <v>3</v>
      </c>
      <c r="M15564" t="s">
        <v>5133</v>
      </c>
      <c r="N15564">
        <v>1</v>
      </c>
      <c r="O15564">
        <v>4.8764629388816603E-4</v>
      </c>
    </row>
    <row r="15565" spans="1:15">
      <c r="A15565" t="s">
        <v>17082</v>
      </c>
      <c r="B15565" t="s">
        <v>23511</v>
      </c>
      <c r="C15565" t="s">
        <v>17083</v>
      </c>
      <c r="D15565">
        <v>5</v>
      </c>
      <c r="E15565">
        <v>6152</v>
      </c>
      <c r="F15565">
        <v>5</v>
      </c>
      <c r="G15565">
        <v>7804</v>
      </c>
      <c r="H15565">
        <v>0.30433074367137097</v>
      </c>
      <c r="I15565">
        <v>0.81020448119108801</v>
      </c>
      <c r="J15565">
        <v>0.69639772519260701</v>
      </c>
      <c r="K15565" t="s">
        <v>33182</v>
      </c>
      <c r="L15565">
        <v>5</v>
      </c>
      <c r="M15565" t="s">
        <v>5133</v>
      </c>
      <c r="N15565">
        <v>1</v>
      </c>
      <c r="O15565">
        <v>8.1274382314694405E-4</v>
      </c>
    </row>
    <row r="15566" spans="1:15">
      <c r="A15566" t="s">
        <v>17084</v>
      </c>
      <c r="B15566" t="s">
        <v>23511</v>
      </c>
      <c r="C15566" t="s">
        <v>17085</v>
      </c>
      <c r="D15566">
        <v>3</v>
      </c>
      <c r="E15566">
        <v>6152</v>
      </c>
      <c r="F15566">
        <v>4</v>
      </c>
      <c r="G15566">
        <v>7804</v>
      </c>
      <c r="H15566">
        <v>0.80103341611958101</v>
      </c>
      <c r="I15566">
        <v>0.968912233598893</v>
      </c>
      <c r="J15566">
        <v>0.832812322140707</v>
      </c>
      <c r="K15566" t="s">
        <v>33183</v>
      </c>
      <c r="L15566">
        <v>3</v>
      </c>
      <c r="M15566" t="s">
        <v>2729</v>
      </c>
      <c r="N15566">
        <v>0.75</v>
      </c>
      <c r="O15566">
        <v>4.8764629388816603E-4</v>
      </c>
    </row>
    <row r="15567" spans="1:15">
      <c r="A15567" t="s">
        <v>17084</v>
      </c>
      <c r="B15567" t="s">
        <v>23518</v>
      </c>
      <c r="C15567" t="s">
        <v>17085</v>
      </c>
      <c r="D15567">
        <v>1</v>
      </c>
      <c r="E15567">
        <v>787</v>
      </c>
      <c r="F15567">
        <v>4</v>
      </c>
      <c r="G15567">
        <v>7393</v>
      </c>
      <c r="H15567">
        <v>0.362574478289521</v>
      </c>
      <c r="I15567">
        <v>1</v>
      </c>
      <c r="J15567">
        <v>0.966855260484069</v>
      </c>
      <c r="K15567" t="s">
        <v>33184</v>
      </c>
      <c r="L15567">
        <v>1</v>
      </c>
      <c r="M15567" t="s">
        <v>2729</v>
      </c>
      <c r="N15567">
        <v>0.25</v>
      </c>
      <c r="O15567">
        <v>1.27064803049555E-3</v>
      </c>
    </row>
    <row r="15568" spans="1:15">
      <c r="A15568" t="s">
        <v>17086</v>
      </c>
      <c r="B15568" t="s">
        <v>23511</v>
      </c>
      <c r="C15568" t="s">
        <v>17087</v>
      </c>
      <c r="D15568">
        <v>2</v>
      </c>
      <c r="E15568">
        <v>6152</v>
      </c>
      <c r="F15568">
        <v>2</v>
      </c>
      <c r="G15568">
        <v>7804</v>
      </c>
      <c r="H15568">
        <v>0.62141708038142995</v>
      </c>
      <c r="I15568">
        <v>0.968912233598893</v>
      </c>
      <c r="J15568">
        <v>0.832812322140707</v>
      </c>
      <c r="K15568" t="s">
        <v>24702</v>
      </c>
      <c r="L15568">
        <v>2</v>
      </c>
      <c r="M15568" t="s">
        <v>1463</v>
      </c>
      <c r="N15568">
        <v>1</v>
      </c>
      <c r="O15568">
        <v>3.2509752925877802E-4</v>
      </c>
    </row>
    <row r="15569" spans="1:15">
      <c r="A15569" t="s">
        <v>17088</v>
      </c>
      <c r="B15569" t="s">
        <v>23511</v>
      </c>
      <c r="C15569" t="s">
        <v>17089</v>
      </c>
      <c r="D15569">
        <v>13</v>
      </c>
      <c r="E15569">
        <v>6152</v>
      </c>
      <c r="F15569">
        <v>15</v>
      </c>
      <c r="G15569">
        <v>7804</v>
      </c>
      <c r="H15569">
        <v>0.35527829093487101</v>
      </c>
      <c r="I15569">
        <v>0.90637853699243498</v>
      </c>
      <c r="J15569">
        <v>0.77906252801391895</v>
      </c>
      <c r="K15569" t="s">
        <v>33185</v>
      </c>
      <c r="L15569">
        <v>13</v>
      </c>
      <c r="M15569" t="s">
        <v>1463</v>
      </c>
      <c r="N15569">
        <v>0.86666666666666703</v>
      </c>
      <c r="O15569">
        <v>2.1131339401820499E-3</v>
      </c>
    </row>
    <row r="15570" spans="1:15">
      <c r="A15570" t="s">
        <v>17088</v>
      </c>
      <c r="B15570" t="s">
        <v>23518</v>
      </c>
      <c r="C15570" t="s">
        <v>17089</v>
      </c>
      <c r="D15570">
        <v>2</v>
      </c>
      <c r="E15570">
        <v>787</v>
      </c>
      <c r="F15570">
        <v>15</v>
      </c>
      <c r="G15570">
        <v>7393</v>
      </c>
      <c r="H15570">
        <v>0.48505374542886198</v>
      </c>
      <c r="I15570">
        <v>1</v>
      </c>
      <c r="J15570">
        <v>0.966855260484069</v>
      </c>
      <c r="K15570" t="s">
        <v>23976</v>
      </c>
      <c r="L15570">
        <v>2</v>
      </c>
      <c r="M15570" t="s">
        <v>1463</v>
      </c>
      <c r="N15570">
        <v>0.133333333333333</v>
      </c>
      <c r="O15570">
        <v>2.5412960609911099E-3</v>
      </c>
    </row>
    <row r="15571" spans="1:15">
      <c r="A15571" t="s">
        <v>17090</v>
      </c>
      <c r="B15571" t="s">
        <v>23518</v>
      </c>
      <c r="C15571" t="s">
        <v>17091</v>
      </c>
      <c r="D15571">
        <v>2</v>
      </c>
      <c r="E15571">
        <v>787</v>
      </c>
      <c r="F15571">
        <v>4</v>
      </c>
      <c r="G15571">
        <v>7393</v>
      </c>
      <c r="H15571">
        <v>5.8679954233094203E-2</v>
      </c>
      <c r="I15571">
        <v>0.61178825165478101</v>
      </c>
      <c r="J15571">
        <v>0.59151068941477603</v>
      </c>
      <c r="K15571" t="s">
        <v>33186</v>
      </c>
      <c r="L15571">
        <v>2</v>
      </c>
      <c r="M15571" t="s">
        <v>1463</v>
      </c>
      <c r="N15571">
        <v>0.5</v>
      </c>
      <c r="O15571">
        <v>2.5412960609911099E-3</v>
      </c>
    </row>
    <row r="15572" spans="1:15">
      <c r="A15572" t="s">
        <v>17090</v>
      </c>
      <c r="B15572" t="s">
        <v>23511</v>
      </c>
      <c r="C15572" t="s">
        <v>17091</v>
      </c>
      <c r="D15572">
        <v>2</v>
      </c>
      <c r="E15572">
        <v>6152</v>
      </c>
      <c r="F15572">
        <v>4</v>
      </c>
      <c r="G15572">
        <v>7804</v>
      </c>
      <c r="H15572">
        <v>0.96811759508681905</v>
      </c>
      <c r="I15572">
        <v>1</v>
      </c>
      <c r="J15572">
        <v>0.85953329234717102</v>
      </c>
      <c r="K15572" t="s">
        <v>33187</v>
      </c>
      <c r="L15572">
        <v>2</v>
      </c>
      <c r="M15572" t="s">
        <v>1463</v>
      </c>
      <c r="N15572">
        <v>0.5</v>
      </c>
      <c r="O15572">
        <v>3.2509752925877802E-4</v>
      </c>
    </row>
    <row r="15573" spans="1:15">
      <c r="A15573" t="s">
        <v>17092</v>
      </c>
      <c r="B15573" t="s">
        <v>23511</v>
      </c>
      <c r="C15573" t="s">
        <v>17093</v>
      </c>
      <c r="D15573">
        <v>9</v>
      </c>
      <c r="E15573">
        <v>6152</v>
      </c>
      <c r="F15573">
        <v>10</v>
      </c>
      <c r="G15573">
        <v>7804</v>
      </c>
      <c r="H15573">
        <v>0.341392875758884</v>
      </c>
      <c r="I15573">
        <v>0.87709103910391695</v>
      </c>
      <c r="J15573">
        <v>0.75388894852919097</v>
      </c>
      <c r="K15573" t="s">
        <v>24761</v>
      </c>
      <c r="L15573">
        <v>9</v>
      </c>
      <c r="M15573" t="s">
        <v>1463</v>
      </c>
      <c r="N15573">
        <v>0.9</v>
      </c>
      <c r="O15573">
        <v>1.4629388816645001E-3</v>
      </c>
    </row>
    <row r="15574" spans="1:15">
      <c r="A15574" t="s">
        <v>17092</v>
      </c>
      <c r="B15574" t="s">
        <v>23518</v>
      </c>
      <c r="C15574" t="s">
        <v>17093</v>
      </c>
      <c r="D15574">
        <v>1</v>
      </c>
      <c r="E15574">
        <v>787</v>
      </c>
      <c r="F15574">
        <v>10</v>
      </c>
      <c r="G15574">
        <v>7393</v>
      </c>
      <c r="H15574">
        <v>0.67576236969544701</v>
      </c>
      <c r="I15574">
        <v>1</v>
      </c>
      <c r="J15574">
        <v>0.966855260484069</v>
      </c>
      <c r="K15574" t="s">
        <v>24760</v>
      </c>
      <c r="L15574">
        <v>1</v>
      </c>
      <c r="M15574" t="s">
        <v>1463</v>
      </c>
      <c r="N15574">
        <v>0.1</v>
      </c>
      <c r="O15574">
        <v>1.27064803049555E-3</v>
      </c>
    </row>
    <row r="15575" spans="1:15">
      <c r="A15575" t="s">
        <v>17094</v>
      </c>
      <c r="B15575" t="s">
        <v>23513</v>
      </c>
      <c r="C15575" t="s">
        <v>17095</v>
      </c>
      <c r="D15575">
        <v>1</v>
      </c>
      <c r="E15575">
        <v>535</v>
      </c>
      <c r="F15575">
        <v>3</v>
      </c>
      <c r="G15575">
        <v>8124</v>
      </c>
      <c r="H15575">
        <v>0.184859247501582</v>
      </c>
      <c r="I15575">
        <v>0.75508452473579202</v>
      </c>
      <c r="J15575">
        <v>0.71764152547495597</v>
      </c>
      <c r="K15575" t="s">
        <v>26992</v>
      </c>
      <c r="L15575">
        <v>1</v>
      </c>
      <c r="M15575" t="s">
        <v>1463</v>
      </c>
      <c r="N15575">
        <v>0.33333333333333298</v>
      </c>
      <c r="O15575">
        <v>1.8691588785046699E-3</v>
      </c>
    </row>
    <row r="15576" spans="1:15">
      <c r="A15576" t="s">
        <v>17094</v>
      </c>
      <c r="B15576" t="s">
        <v>23511</v>
      </c>
      <c r="C15576" t="s">
        <v>17095</v>
      </c>
      <c r="D15576">
        <v>2</v>
      </c>
      <c r="E15576">
        <v>6152</v>
      </c>
      <c r="F15576">
        <v>3</v>
      </c>
      <c r="G15576">
        <v>7804</v>
      </c>
      <c r="H15576">
        <v>0.88457550560319997</v>
      </c>
      <c r="I15576">
        <v>1</v>
      </c>
      <c r="J15576">
        <v>0.85953329234717102</v>
      </c>
      <c r="K15576" t="s">
        <v>33188</v>
      </c>
      <c r="L15576">
        <v>2</v>
      </c>
      <c r="M15576" t="s">
        <v>1463</v>
      </c>
      <c r="N15576">
        <v>0.66666666666666696</v>
      </c>
      <c r="O15576">
        <v>3.2509752925877802E-4</v>
      </c>
    </row>
    <row r="15577" spans="1:15">
      <c r="A15577" t="s">
        <v>17096</v>
      </c>
      <c r="B15577" t="s">
        <v>23513</v>
      </c>
      <c r="C15577" t="s">
        <v>17097</v>
      </c>
      <c r="D15577">
        <v>2</v>
      </c>
      <c r="E15577">
        <v>535</v>
      </c>
      <c r="F15577">
        <v>17</v>
      </c>
      <c r="G15577">
        <v>8124</v>
      </c>
      <c r="H15577">
        <v>0.30951995937748999</v>
      </c>
      <c r="I15577">
        <v>0.96185933942670199</v>
      </c>
      <c r="J15577">
        <v>0.91416282684384298</v>
      </c>
      <c r="K15577" t="s">
        <v>32205</v>
      </c>
      <c r="L15577">
        <v>2</v>
      </c>
      <c r="M15577" t="s">
        <v>5133</v>
      </c>
      <c r="N15577">
        <v>0.11764705882352899</v>
      </c>
      <c r="O15577">
        <v>3.7383177570093499E-3</v>
      </c>
    </row>
    <row r="15578" spans="1:15">
      <c r="A15578" t="s">
        <v>17096</v>
      </c>
      <c r="B15578" t="s">
        <v>23511</v>
      </c>
      <c r="C15578" t="s">
        <v>17097</v>
      </c>
      <c r="D15578">
        <v>14</v>
      </c>
      <c r="E15578">
        <v>6152</v>
      </c>
      <c r="F15578">
        <v>18</v>
      </c>
      <c r="G15578">
        <v>7804</v>
      </c>
      <c r="H15578">
        <v>0.67155994130583696</v>
      </c>
      <c r="I15578">
        <v>0.968912233598893</v>
      </c>
      <c r="J15578">
        <v>0.832812322140707</v>
      </c>
      <c r="K15578" t="s">
        <v>32206</v>
      </c>
      <c r="L15578">
        <v>14</v>
      </c>
      <c r="M15578" t="s">
        <v>5133</v>
      </c>
      <c r="N15578">
        <v>0.77777777777777801</v>
      </c>
      <c r="O15578">
        <v>2.2756827048114399E-3</v>
      </c>
    </row>
    <row r="15579" spans="1:15">
      <c r="A15579" t="s">
        <v>17096</v>
      </c>
      <c r="B15579" t="s">
        <v>23518</v>
      </c>
      <c r="C15579" t="s">
        <v>17097</v>
      </c>
      <c r="D15579">
        <v>1</v>
      </c>
      <c r="E15579">
        <v>787</v>
      </c>
      <c r="F15579">
        <v>17</v>
      </c>
      <c r="G15579">
        <v>7393</v>
      </c>
      <c r="H15579">
        <v>0.85275166731674401</v>
      </c>
      <c r="I15579">
        <v>1</v>
      </c>
      <c r="J15579">
        <v>0.966855260484069</v>
      </c>
      <c r="K15579" t="s">
        <v>24564</v>
      </c>
      <c r="L15579">
        <v>1</v>
      </c>
      <c r="M15579" t="s">
        <v>5133</v>
      </c>
      <c r="N15579">
        <v>5.8823529411764698E-2</v>
      </c>
      <c r="O15579">
        <v>1.27064803049555E-3</v>
      </c>
    </row>
    <row r="15580" spans="1:15">
      <c r="A15580" t="s">
        <v>17098</v>
      </c>
      <c r="B15580" t="s">
        <v>23511</v>
      </c>
      <c r="C15580" t="s">
        <v>17099</v>
      </c>
      <c r="D15580">
        <v>6</v>
      </c>
      <c r="E15580">
        <v>6152</v>
      </c>
      <c r="F15580">
        <v>8</v>
      </c>
      <c r="G15580">
        <v>7804</v>
      </c>
      <c r="H15580">
        <v>0.77072248517942499</v>
      </c>
      <c r="I15580">
        <v>0.968912233598893</v>
      </c>
      <c r="J15580">
        <v>0.832812322140707</v>
      </c>
      <c r="K15580" t="s">
        <v>24235</v>
      </c>
      <c r="L15580">
        <v>6</v>
      </c>
      <c r="M15580" t="s">
        <v>5133</v>
      </c>
      <c r="N15580">
        <v>0.75</v>
      </c>
      <c r="O15580">
        <v>9.7529258777633303E-4</v>
      </c>
    </row>
    <row r="15581" spans="1:15">
      <c r="A15581" t="s">
        <v>17098</v>
      </c>
      <c r="B15581" t="s">
        <v>23518</v>
      </c>
      <c r="C15581" t="s">
        <v>17099</v>
      </c>
      <c r="D15581">
        <v>1</v>
      </c>
      <c r="E15581">
        <v>787</v>
      </c>
      <c r="F15581">
        <v>8</v>
      </c>
      <c r="G15581">
        <v>7393</v>
      </c>
      <c r="H15581">
        <v>0.59379355565791103</v>
      </c>
      <c r="I15581">
        <v>1</v>
      </c>
      <c r="J15581">
        <v>0.966855260484069</v>
      </c>
      <c r="K15581" t="s">
        <v>24564</v>
      </c>
      <c r="L15581">
        <v>1</v>
      </c>
      <c r="M15581" t="s">
        <v>5133</v>
      </c>
      <c r="N15581">
        <v>0.125</v>
      </c>
      <c r="O15581">
        <v>1.27064803049555E-3</v>
      </c>
    </row>
    <row r="15582" spans="1:15">
      <c r="A15582" t="s">
        <v>17100</v>
      </c>
      <c r="B15582" t="s">
        <v>23513</v>
      </c>
      <c r="C15582" t="s">
        <v>17101</v>
      </c>
      <c r="D15582">
        <v>2</v>
      </c>
      <c r="E15582">
        <v>535</v>
      </c>
      <c r="F15582">
        <v>10</v>
      </c>
      <c r="G15582">
        <v>8124</v>
      </c>
      <c r="H15582">
        <v>0.13720826776095801</v>
      </c>
      <c r="I15582">
        <v>0.66676148853393002</v>
      </c>
      <c r="J15582">
        <v>0.63369823653433999</v>
      </c>
      <c r="K15582" t="s">
        <v>32205</v>
      </c>
      <c r="L15582">
        <v>2</v>
      </c>
      <c r="M15582" t="s">
        <v>5133</v>
      </c>
      <c r="N15582">
        <v>0.2</v>
      </c>
      <c r="O15582">
        <v>3.7383177570093499E-3</v>
      </c>
    </row>
    <row r="15583" spans="1:15">
      <c r="A15583" t="s">
        <v>17100</v>
      </c>
      <c r="B15583" t="s">
        <v>23511</v>
      </c>
      <c r="C15583" t="s">
        <v>17101</v>
      </c>
      <c r="D15583">
        <v>8</v>
      </c>
      <c r="E15583">
        <v>6152</v>
      </c>
      <c r="F15583">
        <v>10</v>
      </c>
      <c r="G15583">
        <v>7804</v>
      </c>
      <c r="H15583">
        <v>0.64231594183968699</v>
      </c>
      <c r="I15583">
        <v>0.968912233598893</v>
      </c>
      <c r="J15583">
        <v>0.832812322140707</v>
      </c>
      <c r="K15583" t="s">
        <v>32207</v>
      </c>
      <c r="L15583">
        <v>8</v>
      </c>
      <c r="M15583" t="s">
        <v>5133</v>
      </c>
      <c r="N15583">
        <v>0.8</v>
      </c>
      <c r="O15583">
        <v>1.3003901170351099E-3</v>
      </c>
    </row>
    <row r="15584" spans="1:15">
      <c r="A15584" t="s">
        <v>17102</v>
      </c>
      <c r="B15584" t="s">
        <v>23511</v>
      </c>
      <c r="C15584" t="s">
        <v>17103</v>
      </c>
      <c r="D15584">
        <v>7</v>
      </c>
      <c r="E15584">
        <v>6152</v>
      </c>
      <c r="F15584">
        <v>8</v>
      </c>
      <c r="G15584">
        <v>7804</v>
      </c>
      <c r="H15584">
        <v>0.46943957161060701</v>
      </c>
      <c r="I15584">
        <v>0.96083957126938102</v>
      </c>
      <c r="J15584">
        <v>0.82587360011061495</v>
      </c>
      <c r="K15584" t="s">
        <v>26760</v>
      </c>
      <c r="L15584">
        <v>7</v>
      </c>
      <c r="M15584" t="s">
        <v>1463</v>
      </c>
      <c r="N15584">
        <v>0.875</v>
      </c>
      <c r="O15584">
        <v>1.13784135240572E-3</v>
      </c>
    </row>
    <row r="15585" spans="1:15">
      <c r="A15585" t="s">
        <v>17104</v>
      </c>
      <c r="B15585" t="s">
        <v>23511</v>
      </c>
      <c r="C15585" t="s">
        <v>17105</v>
      </c>
      <c r="D15585">
        <v>1</v>
      </c>
      <c r="E15585">
        <v>6152</v>
      </c>
      <c r="F15585">
        <v>1</v>
      </c>
      <c r="G15585">
        <v>7804</v>
      </c>
      <c r="H15585">
        <v>0.788313685289595</v>
      </c>
      <c r="I15585">
        <v>0.968912233598893</v>
      </c>
      <c r="J15585">
        <v>0.832812322140707</v>
      </c>
      <c r="K15585" t="s">
        <v>33189</v>
      </c>
      <c r="L15585">
        <v>1</v>
      </c>
      <c r="M15585" t="s">
        <v>1463</v>
      </c>
      <c r="N15585">
        <v>1</v>
      </c>
      <c r="O15585">
        <v>1.6254876462938901E-4</v>
      </c>
    </row>
    <row r="15586" spans="1:15">
      <c r="A15586" t="s">
        <v>17106</v>
      </c>
      <c r="B15586" t="s">
        <v>23511</v>
      </c>
      <c r="C15586" t="s">
        <v>17107</v>
      </c>
      <c r="D15586">
        <v>3</v>
      </c>
      <c r="E15586">
        <v>6152</v>
      </c>
      <c r="F15586">
        <v>3</v>
      </c>
      <c r="G15586">
        <v>7804</v>
      </c>
      <c r="H15586">
        <v>0.489837867770546</v>
      </c>
      <c r="I15586">
        <v>0.96083957126938102</v>
      </c>
      <c r="J15586">
        <v>0.82587360011061495</v>
      </c>
      <c r="K15586" t="s">
        <v>33190</v>
      </c>
      <c r="L15586">
        <v>3</v>
      </c>
      <c r="M15586" t="s">
        <v>2729</v>
      </c>
      <c r="N15586">
        <v>1</v>
      </c>
      <c r="O15586">
        <v>4.8764629388816603E-4</v>
      </c>
    </row>
    <row r="15587" spans="1:15">
      <c r="A15587" t="s">
        <v>17108</v>
      </c>
      <c r="B15587" t="s">
        <v>23511</v>
      </c>
      <c r="C15587" t="s">
        <v>17109</v>
      </c>
      <c r="D15587">
        <v>1</v>
      </c>
      <c r="E15587">
        <v>6152</v>
      </c>
      <c r="F15587">
        <v>1</v>
      </c>
      <c r="G15587">
        <v>7804</v>
      </c>
      <c r="H15587">
        <v>0.788313685289595</v>
      </c>
      <c r="I15587">
        <v>0.968912233598893</v>
      </c>
      <c r="J15587">
        <v>0.832812322140707</v>
      </c>
      <c r="K15587" t="s">
        <v>30552</v>
      </c>
      <c r="L15587">
        <v>1</v>
      </c>
      <c r="M15587" t="s">
        <v>1463</v>
      </c>
      <c r="N15587">
        <v>1</v>
      </c>
      <c r="O15587">
        <v>1.6254876462938901E-4</v>
      </c>
    </row>
    <row r="15588" spans="1:15">
      <c r="A15588" t="s">
        <v>17110</v>
      </c>
      <c r="B15588" t="s">
        <v>23518</v>
      </c>
      <c r="C15588" t="s">
        <v>17111</v>
      </c>
      <c r="D15588">
        <v>1</v>
      </c>
      <c r="E15588">
        <v>787</v>
      </c>
      <c r="F15588">
        <v>10</v>
      </c>
      <c r="G15588">
        <v>7393</v>
      </c>
      <c r="H15588">
        <v>0.67576236969544701</v>
      </c>
      <c r="I15588">
        <v>1</v>
      </c>
      <c r="J15588">
        <v>0.966855260484069</v>
      </c>
      <c r="K15588" t="s">
        <v>24858</v>
      </c>
      <c r="L15588">
        <v>1</v>
      </c>
      <c r="M15588" t="s">
        <v>5133</v>
      </c>
      <c r="N15588">
        <v>0.1</v>
      </c>
      <c r="O15588">
        <v>1.27064803049555E-3</v>
      </c>
    </row>
    <row r="15589" spans="1:15">
      <c r="A15589" t="s">
        <v>17110</v>
      </c>
      <c r="B15589" t="s">
        <v>23511</v>
      </c>
      <c r="C15589" t="s">
        <v>17111</v>
      </c>
      <c r="D15589">
        <v>8</v>
      </c>
      <c r="E15589">
        <v>6152</v>
      </c>
      <c r="F15589">
        <v>9</v>
      </c>
      <c r="G15589">
        <v>7804</v>
      </c>
      <c r="H15589">
        <v>0.40157748897504503</v>
      </c>
      <c r="I15589">
        <v>0.91525479399875698</v>
      </c>
      <c r="J15589">
        <v>0.78669196642228301</v>
      </c>
      <c r="K15589" t="s">
        <v>33191</v>
      </c>
      <c r="L15589">
        <v>8</v>
      </c>
      <c r="M15589" t="s">
        <v>5133</v>
      </c>
      <c r="N15589">
        <v>0.88888888888888895</v>
      </c>
      <c r="O15589">
        <v>1.3003901170351099E-3</v>
      </c>
    </row>
    <row r="15590" spans="1:15">
      <c r="A15590" t="s">
        <v>17112</v>
      </c>
      <c r="B15590" t="s">
        <v>23518</v>
      </c>
      <c r="C15590" t="s">
        <v>17113</v>
      </c>
      <c r="D15590">
        <v>4</v>
      </c>
      <c r="E15590">
        <v>787</v>
      </c>
      <c r="F15590">
        <v>31</v>
      </c>
      <c r="G15590">
        <v>7393</v>
      </c>
      <c r="H15590">
        <v>0.423379635365847</v>
      </c>
      <c r="I15590">
        <v>1</v>
      </c>
      <c r="J15590">
        <v>0.966855260484069</v>
      </c>
      <c r="K15590" t="s">
        <v>25971</v>
      </c>
      <c r="L15590">
        <v>4</v>
      </c>
      <c r="M15590" t="s">
        <v>5133</v>
      </c>
      <c r="N15590">
        <v>0.12903225806451599</v>
      </c>
      <c r="O15590">
        <v>5.0825921219822103E-3</v>
      </c>
    </row>
    <row r="15591" spans="1:15">
      <c r="A15591" t="s">
        <v>17112</v>
      </c>
      <c r="B15591" t="s">
        <v>23511</v>
      </c>
      <c r="C15591" t="s">
        <v>17113</v>
      </c>
      <c r="D15591">
        <v>30</v>
      </c>
      <c r="E15591">
        <v>6152</v>
      </c>
      <c r="F15591">
        <v>35</v>
      </c>
      <c r="G15591">
        <v>7804</v>
      </c>
      <c r="H15591">
        <v>0.21888579390277399</v>
      </c>
      <c r="I15591">
        <v>0.70193180487713502</v>
      </c>
      <c r="J15591">
        <v>0.60333375524923605</v>
      </c>
      <c r="K15591" t="s">
        <v>33192</v>
      </c>
      <c r="L15591">
        <v>30</v>
      </c>
      <c r="M15591" t="s">
        <v>5133</v>
      </c>
      <c r="N15591">
        <v>0.85714285714285698</v>
      </c>
      <c r="O15591">
        <v>4.8764629388816597E-3</v>
      </c>
    </row>
    <row r="15592" spans="1:15">
      <c r="A15592" t="s">
        <v>17114</v>
      </c>
      <c r="B15592" t="s">
        <v>23518</v>
      </c>
      <c r="C15592" t="s">
        <v>17115</v>
      </c>
      <c r="D15592">
        <v>3</v>
      </c>
      <c r="E15592">
        <v>787</v>
      </c>
      <c r="F15592">
        <v>84</v>
      </c>
      <c r="G15592">
        <v>7393</v>
      </c>
      <c r="H15592">
        <v>0.99542555286060996</v>
      </c>
      <c r="I15592">
        <v>1</v>
      </c>
      <c r="J15592">
        <v>0.966855260484069</v>
      </c>
      <c r="K15592" t="s">
        <v>25099</v>
      </c>
      <c r="L15592">
        <v>3</v>
      </c>
      <c r="M15592" t="s">
        <v>5133</v>
      </c>
      <c r="N15592">
        <v>3.5714285714285698E-2</v>
      </c>
      <c r="O15592">
        <v>3.8119440914866601E-3</v>
      </c>
    </row>
    <row r="15593" spans="1:15">
      <c r="A15593" t="s">
        <v>17114</v>
      </c>
      <c r="B15593" t="s">
        <v>23511</v>
      </c>
      <c r="C15593" t="s">
        <v>17115</v>
      </c>
      <c r="D15593">
        <v>81</v>
      </c>
      <c r="E15593">
        <v>6152</v>
      </c>
      <c r="F15593">
        <v>88</v>
      </c>
      <c r="G15593">
        <v>7804</v>
      </c>
      <c r="H15593">
        <v>7.0182243490798295E-4</v>
      </c>
      <c r="I15593">
        <v>9.8565504588717396E-3</v>
      </c>
      <c r="J15593">
        <v>8.4720332671000403E-3</v>
      </c>
      <c r="K15593" t="s">
        <v>33193</v>
      </c>
      <c r="L15593">
        <v>81</v>
      </c>
      <c r="M15593" t="s">
        <v>5133</v>
      </c>
      <c r="N15593">
        <v>0.92045454545454497</v>
      </c>
      <c r="O15593">
        <v>1.3166449934980499E-2</v>
      </c>
    </row>
    <row r="15594" spans="1:15">
      <c r="A15594" t="s">
        <v>17116</v>
      </c>
      <c r="B15594" t="s">
        <v>23511</v>
      </c>
      <c r="C15594" t="s">
        <v>17117</v>
      </c>
      <c r="D15594">
        <v>3</v>
      </c>
      <c r="E15594">
        <v>6152</v>
      </c>
      <c r="F15594">
        <v>4</v>
      </c>
      <c r="G15594">
        <v>7804</v>
      </c>
      <c r="H15594">
        <v>0.80103341611958101</v>
      </c>
      <c r="I15594">
        <v>0.968912233598893</v>
      </c>
      <c r="J15594">
        <v>0.832812322140707</v>
      </c>
      <c r="K15594" t="s">
        <v>24613</v>
      </c>
      <c r="L15594">
        <v>3</v>
      </c>
      <c r="M15594" t="s">
        <v>5133</v>
      </c>
      <c r="N15594">
        <v>0.75</v>
      </c>
      <c r="O15594">
        <v>4.8764629388816603E-4</v>
      </c>
    </row>
    <row r="15595" spans="1:15">
      <c r="A15595" t="s">
        <v>17118</v>
      </c>
      <c r="B15595" t="s">
        <v>23511</v>
      </c>
      <c r="C15595" t="s">
        <v>17119</v>
      </c>
      <c r="D15595">
        <v>3</v>
      </c>
      <c r="E15595">
        <v>6152</v>
      </c>
      <c r="F15595">
        <v>3</v>
      </c>
      <c r="G15595">
        <v>7804</v>
      </c>
      <c r="H15595">
        <v>0.489837867770546</v>
      </c>
      <c r="I15595">
        <v>0.96083957126938102</v>
      </c>
      <c r="J15595">
        <v>0.82587360011061495</v>
      </c>
      <c r="K15595" t="s">
        <v>24613</v>
      </c>
      <c r="L15595">
        <v>3</v>
      </c>
      <c r="M15595" t="s">
        <v>5133</v>
      </c>
      <c r="N15595">
        <v>1</v>
      </c>
      <c r="O15595">
        <v>4.8764629388816603E-4</v>
      </c>
    </row>
    <row r="15596" spans="1:15">
      <c r="A15596" t="s">
        <v>17120</v>
      </c>
      <c r="B15596" t="s">
        <v>23511</v>
      </c>
      <c r="C15596" t="s">
        <v>17121</v>
      </c>
      <c r="D15596">
        <v>28</v>
      </c>
      <c r="E15596">
        <v>6152</v>
      </c>
      <c r="F15596">
        <v>32</v>
      </c>
      <c r="G15596">
        <v>7804</v>
      </c>
      <c r="H15596">
        <v>0.16192037343628701</v>
      </c>
      <c r="I15596">
        <v>0.58693154509582002</v>
      </c>
      <c r="J15596">
        <v>0.50448720333862196</v>
      </c>
      <c r="K15596" t="s">
        <v>33194</v>
      </c>
      <c r="L15596">
        <v>28</v>
      </c>
      <c r="M15596" t="s">
        <v>5133</v>
      </c>
      <c r="N15596">
        <v>0.875</v>
      </c>
      <c r="O15596">
        <v>4.5513654096228902E-3</v>
      </c>
    </row>
    <row r="15597" spans="1:15">
      <c r="A15597" t="s">
        <v>17122</v>
      </c>
      <c r="B15597" t="s">
        <v>23511</v>
      </c>
      <c r="C15597" t="s">
        <v>17123</v>
      </c>
      <c r="D15597">
        <v>8</v>
      </c>
      <c r="E15597">
        <v>6152</v>
      </c>
      <c r="F15597">
        <v>8</v>
      </c>
      <c r="G15597">
        <v>7804</v>
      </c>
      <c r="H15597">
        <v>0.148995721685201</v>
      </c>
      <c r="I15597">
        <v>0.54611425167193095</v>
      </c>
      <c r="J15597">
        <v>0.46940338073728599</v>
      </c>
      <c r="K15597" t="s">
        <v>33195</v>
      </c>
      <c r="L15597">
        <v>8</v>
      </c>
      <c r="M15597" t="s">
        <v>1463</v>
      </c>
      <c r="N15597">
        <v>1</v>
      </c>
      <c r="O15597">
        <v>1.3003901170351099E-3</v>
      </c>
    </row>
    <row r="15598" spans="1:15">
      <c r="A15598" t="s">
        <v>17124</v>
      </c>
      <c r="B15598" t="s">
        <v>23511</v>
      </c>
      <c r="C15598" t="s">
        <v>17125</v>
      </c>
      <c r="D15598">
        <v>2</v>
      </c>
      <c r="E15598">
        <v>6152</v>
      </c>
      <c r="F15598">
        <v>2</v>
      </c>
      <c r="G15598">
        <v>7804</v>
      </c>
      <c r="H15598">
        <v>0.62141708038142995</v>
      </c>
      <c r="I15598">
        <v>0.968912233598893</v>
      </c>
      <c r="J15598">
        <v>0.832812322140707</v>
      </c>
      <c r="K15598" t="s">
        <v>26329</v>
      </c>
      <c r="L15598">
        <v>2</v>
      </c>
      <c r="M15598" t="s">
        <v>5133</v>
      </c>
      <c r="N15598">
        <v>1</v>
      </c>
      <c r="O15598">
        <v>3.2509752925877802E-4</v>
      </c>
    </row>
    <row r="15599" spans="1:15">
      <c r="A15599" t="s">
        <v>17126</v>
      </c>
      <c r="B15599" t="s">
        <v>23511</v>
      </c>
      <c r="C15599" t="s">
        <v>17127</v>
      </c>
      <c r="D15599">
        <v>46</v>
      </c>
      <c r="E15599">
        <v>6152</v>
      </c>
      <c r="F15599">
        <v>59</v>
      </c>
      <c r="G15599">
        <v>7804</v>
      </c>
      <c r="H15599">
        <v>0.63686146129889298</v>
      </c>
      <c r="I15599">
        <v>0.968912233598893</v>
      </c>
      <c r="J15599">
        <v>0.832812322140707</v>
      </c>
      <c r="K15599" t="s">
        <v>33196</v>
      </c>
      <c r="L15599">
        <v>46</v>
      </c>
      <c r="M15599" t="s">
        <v>2729</v>
      </c>
      <c r="N15599">
        <v>0.77966101694915302</v>
      </c>
      <c r="O15599">
        <v>7.4772431729518904E-3</v>
      </c>
    </row>
    <row r="15600" spans="1:15">
      <c r="A15600" t="s">
        <v>17126</v>
      </c>
      <c r="B15600" t="s">
        <v>23518</v>
      </c>
      <c r="C15600" t="s">
        <v>17127</v>
      </c>
      <c r="D15600">
        <v>7</v>
      </c>
      <c r="E15600">
        <v>787</v>
      </c>
      <c r="F15600">
        <v>52</v>
      </c>
      <c r="G15600">
        <v>7393</v>
      </c>
      <c r="H15600">
        <v>0.31479925640671202</v>
      </c>
      <c r="I15600">
        <v>1</v>
      </c>
      <c r="J15600">
        <v>0.966855260484069</v>
      </c>
      <c r="K15600" t="s">
        <v>33197</v>
      </c>
      <c r="L15600">
        <v>7</v>
      </c>
      <c r="M15600" t="s">
        <v>2729</v>
      </c>
      <c r="N15600">
        <v>0.134615384615385</v>
      </c>
      <c r="O15600">
        <v>8.8945362134688708E-3</v>
      </c>
    </row>
    <row r="15601" spans="1:15">
      <c r="A15601" t="s">
        <v>17126</v>
      </c>
      <c r="B15601" t="s">
        <v>23513</v>
      </c>
      <c r="C15601" t="s">
        <v>17127</v>
      </c>
      <c r="D15601">
        <v>3</v>
      </c>
      <c r="E15601">
        <v>535</v>
      </c>
      <c r="F15601">
        <v>64</v>
      </c>
      <c r="G15601">
        <v>8124</v>
      </c>
      <c r="H15601">
        <v>0.80263967272646897</v>
      </c>
      <c r="I15601">
        <v>0.99999999999997702</v>
      </c>
      <c r="J15601">
        <v>0.95041217501583097</v>
      </c>
      <c r="K15601" t="s">
        <v>33198</v>
      </c>
      <c r="L15601">
        <v>3</v>
      </c>
      <c r="M15601" t="s">
        <v>2729</v>
      </c>
      <c r="N15601">
        <v>4.6875E-2</v>
      </c>
      <c r="O15601">
        <v>5.60747663551402E-3</v>
      </c>
    </row>
    <row r="15602" spans="1:15">
      <c r="A15602" t="s">
        <v>17128</v>
      </c>
      <c r="B15602" t="s">
        <v>23513</v>
      </c>
      <c r="C15602" t="s">
        <v>17129</v>
      </c>
      <c r="D15602">
        <v>1</v>
      </c>
      <c r="E15602">
        <v>535</v>
      </c>
      <c r="F15602">
        <v>10</v>
      </c>
      <c r="G15602">
        <v>8124</v>
      </c>
      <c r="H15602">
        <v>0.494202526653369</v>
      </c>
      <c r="I15602">
        <v>0.99999999999997702</v>
      </c>
      <c r="J15602">
        <v>0.95041217501583097</v>
      </c>
      <c r="K15602" t="s">
        <v>26358</v>
      </c>
      <c r="L15602">
        <v>1</v>
      </c>
      <c r="M15602" t="s">
        <v>5133</v>
      </c>
      <c r="N15602">
        <v>0.1</v>
      </c>
      <c r="O15602">
        <v>1.8691588785046699E-3</v>
      </c>
    </row>
    <row r="15603" spans="1:15">
      <c r="A15603" t="s">
        <v>17128</v>
      </c>
      <c r="B15603" t="s">
        <v>23511</v>
      </c>
      <c r="C15603" t="s">
        <v>17129</v>
      </c>
      <c r="D15603">
        <v>5</v>
      </c>
      <c r="E15603">
        <v>6152</v>
      </c>
      <c r="F15603">
        <v>8</v>
      </c>
      <c r="G15603">
        <v>7804</v>
      </c>
      <c r="H15603">
        <v>0.93246538655848799</v>
      </c>
      <c r="I15603">
        <v>1</v>
      </c>
      <c r="J15603">
        <v>0.85953329234717102</v>
      </c>
      <c r="K15603" t="s">
        <v>33199</v>
      </c>
      <c r="L15603">
        <v>5</v>
      </c>
      <c r="M15603" t="s">
        <v>5133</v>
      </c>
      <c r="N15603">
        <v>0.625</v>
      </c>
      <c r="O15603">
        <v>8.1274382314694405E-4</v>
      </c>
    </row>
    <row r="15604" spans="1:15">
      <c r="A15604" t="s">
        <v>17128</v>
      </c>
      <c r="B15604" t="s">
        <v>23518</v>
      </c>
      <c r="C15604" t="s">
        <v>17129</v>
      </c>
      <c r="D15604">
        <v>1</v>
      </c>
      <c r="E15604">
        <v>787</v>
      </c>
      <c r="F15604">
        <v>6</v>
      </c>
      <c r="G15604">
        <v>7393</v>
      </c>
      <c r="H15604">
        <v>0.49113550780958298</v>
      </c>
      <c r="I15604">
        <v>1</v>
      </c>
      <c r="J15604">
        <v>0.966855260484069</v>
      </c>
      <c r="K15604" t="s">
        <v>27619</v>
      </c>
      <c r="L15604">
        <v>1</v>
      </c>
      <c r="M15604" t="s">
        <v>5133</v>
      </c>
      <c r="N15604">
        <v>0.16666666666666699</v>
      </c>
      <c r="O15604">
        <v>1.27064803049555E-3</v>
      </c>
    </row>
    <row r="15605" spans="1:15">
      <c r="A15605" t="s">
        <v>17130</v>
      </c>
      <c r="B15605" t="s">
        <v>23511</v>
      </c>
      <c r="C15605" t="s">
        <v>17131</v>
      </c>
      <c r="D15605">
        <v>6</v>
      </c>
      <c r="E15605">
        <v>6152</v>
      </c>
      <c r="F15605">
        <v>6</v>
      </c>
      <c r="G15605">
        <v>7804</v>
      </c>
      <c r="H15605">
        <v>0.23986678822258201</v>
      </c>
      <c r="I15605">
        <v>0.71382528017432401</v>
      </c>
      <c r="J15605">
        <v>0.61355659322887801</v>
      </c>
      <c r="K15605" t="s">
        <v>33200</v>
      </c>
      <c r="L15605">
        <v>6</v>
      </c>
      <c r="M15605" t="s">
        <v>1463</v>
      </c>
      <c r="N15605">
        <v>1</v>
      </c>
      <c r="O15605">
        <v>9.7529258777633303E-4</v>
      </c>
    </row>
    <row r="15606" spans="1:15">
      <c r="A15606" t="s">
        <v>17132</v>
      </c>
      <c r="B15606" t="s">
        <v>23511</v>
      </c>
      <c r="C15606" t="s">
        <v>17133</v>
      </c>
      <c r="D15606">
        <v>1</v>
      </c>
      <c r="E15606">
        <v>6152</v>
      </c>
      <c r="F15606">
        <v>1</v>
      </c>
      <c r="G15606">
        <v>7804</v>
      </c>
      <c r="H15606">
        <v>0.788313685289595</v>
      </c>
      <c r="I15606">
        <v>0.968912233598893</v>
      </c>
      <c r="J15606">
        <v>0.832812322140707</v>
      </c>
      <c r="K15606" t="s">
        <v>24587</v>
      </c>
      <c r="L15606">
        <v>1</v>
      </c>
      <c r="M15606" t="s">
        <v>1463</v>
      </c>
      <c r="N15606">
        <v>1</v>
      </c>
      <c r="O15606">
        <v>1.6254876462938901E-4</v>
      </c>
    </row>
    <row r="15607" spans="1:15">
      <c r="A15607" t="s">
        <v>17134</v>
      </c>
      <c r="B15607" t="s">
        <v>23511</v>
      </c>
      <c r="C15607" t="s">
        <v>17135</v>
      </c>
      <c r="D15607">
        <v>6</v>
      </c>
      <c r="E15607">
        <v>6152</v>
      </c>
      <c r="F15607">
        <v>7</v>
      </c>
      <c r="G15607">
        <v>7804</v>
      </c>
      <c r="H15607">
        <v>0.54476030000281095</v>
      </c>
      <c r="I15607">
        <v>0.968912233598893</v>
      </c>
      <c r="J15607">
        <v>0.832812322140707</v>
      </c>
      <c r="K15607" t="s">
        <v>33201</v>
      </c>
      <c r="L15607">
        <v>6</v>
      </c>
      <c r="M15607" t="s">
        <v>1463</v>
      </c>
      <c r="N15607">
        <v>0.85714285714285698</v>
      </c>
      <c r="O15607">
        <v>9.7529258777633303E-4</v>
      </c>
    </row>
    <row r="15608" spans="1:15">
      <c r="A15608" t="s">
        <v>17134</v>
      </c>
      <c r="B15608" t="s">
        <v>23513</v>
      </c>
      <c r="C15608" t="s">
        <v>17135</v>
      </c>
      <c r="D15608">
        <v>1</v>
      </c>
      <c r="E15608">
        <v>535</v>
      </c>
      <c r="F15608">
        <v>7</v>
      </c>
      <c r="G15608">
        <v>8124</v>
      </c>
      <c r="H15608">
        <v>0.37938355156400999</v>
      </c>
      <c r="I15608">
        <v>0.99999999999997702</v>
      </c>
      <c r="J15608">
        <v>0.95041217501583097</v>
      </c>
      <c r="K15608" t="s">
        <v>33202</v>
      </c>
      <c r="L15608">
        <v>1</v>
      </c>
      <c r="M15608" t="s">
        <v>1463</v>
      </c>
      <c r="N15608">
        <v>0.14285714285714299</v>
      </c>
      <c r="O15608">
        <v>1.8691588785046699E-3</v>
      </c>
    </row>
    <row r="15609" spans="1:15">
      <c r="A15609" t="s">
        <v>17136</v>
      </c>
      <c r="B15609" t="s">
        <v>23511</v>
      </c>
      <c r="C15609" t="s">
        <v>17137</v>
      </c>
      <c r="D15609">
        <v>15</v>
      </c>
      <c r="E15609">
        <v>6152</v>
      </c>
      <c r="F15609">
        <v>16</v>
      </c>
      <c r="G15609">
        <v>7804</v>
      </c>
      <c r="H15609">
        <v>0.117553998354144</v>
      </c>
      <c r="I15609">
        <v>0.47842873658393897</v>
      </c>
      <c r="J15609">
        <v>0.41122542710949</v>
      </c>
      <c r="K15609" t="s">
        <v>30735</v>
      </c>
      <c r="L15609">
        <v>15</v>
      </c>
      <c r="M15609" t="s">
        <v>5133</v>
      </c>
      <c r="N15609">
        <v>0.9375</v>
      </c>
      <c r="O15609">
        <v>2.4382314694408299E-3</v>
      </c>
    </row>
    <row r="15610" spans="1:15">
      <c r="A15610" t="s">
        <v>17136</v>
      </c>
      <c r="B15610" t="s">
        <v>23518</v>
      </c>
      <c r="C15610" t="s">
        <v>17137</v>
      </c>
      <c r="D15610">
        <v>1</v>
      </c>
      <c r="E15610">
        <v>787</v>
      </c>
      <c r="F15610">
        <v>15</v>
      </c>
      <c r="G15610">
        <v>7393</v>
      </c>
      <c r="H15610">
        <v>0.81548482306175196</v>
      </c>
      <c r="I15610">
        <v>1</v>
      </c>
      <c r="J15610">
        <v>0.966855260484069</v>
      </c>
      <c r="K15610" t="s">
        <v>25031</v>
      </c>
      <c r="L15610">
        <v>1</v>
      </c>
      <c r="M15610" t="s">
        <v>5133</v>
      </c>
      <c r="N15610">
        <v>6.6666666666666693E-2</v>
      </c>
      <c r="O15610">
        <v>1.27064803049555E-3</v>
      </c>
    </row>
    <row r="15611" spans="1:15">
      <c r="A15611" t="s">
        <v>17138</v>
      </c>
      <c r="B15611" t="s">
        <v>23511</v>
      </c>
      <c r="C15611" t="s">
        <v>17139</v>
      </c>
      <c r="D15611">
        <v>1</v>
      </c>
      <c r="E15611">
        <v>6152</v>
      </c>
      <c r="F15611">
        <v>1</v>
      </c>
      <c r="G15611">
        <v>7804</v>
      </c>
      <c r="H15611">
        <v>0.788313685289595</v>
      </c>
      <c r="I15611">
        <v>0.968912233598893</v>
      </c>
      <c r="J15611">
        <v>0.832812322140707</v>
      </c>
      <c r="K15611" t="s">
        <v>31833</v>
      </c>
      <c r="L15611">
        <v>1</v>
      </c>
      <c r="M15611" t="s">
        <v>5133</v>
      </c>
      <c r="N15611">
        <v>1</v>
      </c>
      <c r="O15611">
        <v>1.6254876462938901E-4</v>
      </c>
    </row>
    <row r="15612" spans="1:15">
      <c r="A15612" t="s">
        <v>17140</v>
      </c>
      <c r="B15612" t="s">
        <v>23518</v>
      </c>
      <c r="C15612" t="s">
        <v>17141</v>
      </c>
      <c r="D15612">
        <v>8</v>
      </c>
      <c r="E15612">
        <v>787</v>
      </c>
      <c r="F15612">
        <v>61</v>
      </c>
      <c r="G15612">
        <v>7393</v>
      </c>
      <c r="H15612">
        <v>0.32146135470968201</v>
      </c>
      <c r="I15612">
        <v>1</v>
      </c>
      <c r="J15612">
        <v>0.966855260484069</v>
      </c>
      <c r="K15612" t="s">
        <v>33203</v>
      </c>
      <c r="L15612">
        <v>8</v>
      </c>
      <c r="M15612" t="s">
        <v>5133</v>
      </c>
      <c r="N15612">
        <v>0.13114754098360701</v>
      </c>
      <c r="O15612">
        <v>1.01651842439644E-2</v>
      </c>
    </row>
    <row r="15613" spans="1:15">
      <c r="A15613" t="s">
        <v>17140</v>
      </c>
      <c r="B15613" t="s">
        <v>23513</v>
      </c>
      <c r="C15613" t="s">
        <v>17141</v>
      </c>
      <c r="D15613">
        <v>6</v>
      </c>
      <c r="E15613">
        <v>535</v>
      </c>
      <c r="F15613">
        <v>82</v>
      </c>
      <c r="G15613">
        <v>8124</v>
      </c>
      <c r="H15613">
        <v>0.45651095828944999</v>
      </c>
      <c r="I15613">
        <v>0.99999999999997702</v>
      </c>
      <c r="J15613">
        <v>0.95041217501583097</v>
      </c>
      <c r="K15613" t="s">
        <v>28409</v>
      </c>
      <c r="L15613">
        <v>6</v>
      </c>
      <c r="M15613" t="s">
        <v>5133</v>
      </c>
      <c r="N15613">
        <v>7.3170731707317097E-2</v>
      </c>
      <c r="O15613">
        <v>1.1214953271028E-2</v>
      </c>
    </row>
    <row r="15614" spans="1:15">
      <c r="A15614" t="s">
        <v>17140</v>
      </c>
      <c r="B15614" t="s">
        <v>23511</v>
      </c>
      <c r="C15614" t="s">
        <v>17141</v>
      </c>
      <c r="D15614">
        <v>61</v>
      </c>
      <c r="E15614">
        <v>6152</v>
      </c>
      <c r="F15614">
        <v>77</v>
      </c>
      <c r="G15614">
        <v>7804</v>
      </c>
      <c r="H15614">
        <v>0.53290489043685096</v>
      </c>
      <c r="I15614">
        <v>0.968912233598893</v>
      </c>
      <c r="J15614">
        <v>0.832812322140707</v>
      </c>
      <c r="K15614" t="s">
        <v>33204</v>
      </c>
      <c r="L15614">
        <v>61</v>
      </c>
      <c r="M15614" t="s">
        <v>5133</v>
      </c>
      <c r="N15614">
        <v>0.79220779220779203</v>
      </c>
      <c r="O15614">
        <v>9.9154746423927194E-3</v>
      </c>
    </row>
    <row r="15615" spans="1:15">
      <c r="A15615" t="s">
        <v>17142</v>
      </c>
      <c r="B15615" t="s">
        <v>23513</v>
      </c>
      <c r="C15615" t="s">
        <v>17143</v>
      </c>
      <c r="D15615">
        <v>24</v>
      </c>
      <c r="E15615">
        <v>535</v>
      </c>
      <c r="F15615">
        <v>326</v>
      </c>
      <c r="G15615">
        <v>8124</v>
      </c>
      <c r="H15615">
        <v>0.31323589393746898</v>
      </c>
      <c r="I15615">
        <v>0.97227296921503104</v>
      </c>
      <c r="J15615">
        <v>0.92406006738077895</v>
      </c>
      <c r="K15615" t="s">
        <v>33205</v>
      </c>
      <c r="L15615">
        <v>24</v>
      </c>
      <c r="M15615" t="s">
        <v>5133</v>
      </c>
      <c r="N15615">
        <v>7.3619631901840496E-2</v>
      </c>
      <c r="O15615">
        <v>4.4859813084112098E-2</v>
      </c>
    </row>
    <row r="15616" spans="1:15">
      <c r="A15616" t="s">
        <v>17142</v>
      </c>
      <c r="B15616" t="s">
        <v>23511</v>
      </c>
      <c r="C15616" t="s">
        <v>17143</v>
      </c>
      <c r="D15616">
        <v>221</v>
      </c>
      <c r="E15616">
        <v>6152</v>
      </c>
      <c r="F15616">
        <v>302</v>
      </c>
      <c r="G15616">
        <v>7804</v>
      </c>
      <c r="H15616">
        <v>0.99314117292854798</v>
      </c>
      <c r="I15616">
        <v>1</v>
      </c>
      <c r="J15616">
        <v>0.85953329234717102</v>
      </c>
      <c r="K15616" t="s">
        <v>33206</v>
      </c>
      <c r="L15616">
        <v>221</v>
      </c>
      <c r="M15616" t="s">
        <v>5133</v>
      </c>
      <c r="N15616">
        <v>0.73178807947019897</v>
      </c>
      <c r="O15616">
        <v>3.5923276983094901E-2</v>
      </c>
    </row>
    <row r="15617" spans="1:15">
      <c r="A15617" t="s">
        <v>17142</v>
      </c>
      <c r="B15617" t="s">
        <v>23518</v>
      </c>
      <c r="C15617" t="s">
        <v>17143</v>
      </c>
      <c r="D15617">
        <v>39</v>
      </c>
      <c r="E15617">
        <v>787</v>
      </c>
      <c r="F15617">
        <v>268</v>
      </c>
      <c r="G15617">
        <v>7393</v>
      </c>
      <c r="H15617">
        <v>2.5707314341478001E-2</v>
      </c>
      <c r="I15617">
        <v>0.420702974024114</v>
      </c>
      <c r="J15617">
        <v>0.40675888353650802</v>
      </c>
      <c r="K15617" t="s">
        <v>33207</v>
      </c>
      <c r="L15617">
        <v>39</v>
      </c>
      <c r="M15617" t="s">
        <v>5133</v>
      </c>
      <c r="N15617">
        <v>0.145522388059701</v>
      </c>
      <c r="O15617">
        <v>4.95552731893266E-2</v>
      </c>
    </row>
    <row r="15618" spans="1:15">
      <c r="A15618" t="s">
        <v>17144</v>
      </c>
      <c r="B15618" t="s">
        <v>23511</v>
      </c>
      <c r="C15618" t="s">
        <v>17145</v>
      </c>
      <c r="D15618">
        <v>1</v>
      </c>
      <c r="E15618">
        <v>6152</v>
      </c>
      <c r="F15618">
        <v>1</v>
      </c>
      <c r="G15618">
        <v>7804</v>
      </c>
      <c r="H15618">
        <v>0.788313685289595</v>
      </c>
      <c r="I15618">
        <v>0.968912233598893</v>
      </c>
      <c r="J15618">
        <v>0.832812322140707</v>
      </c>
      <c r="K15618" t="s">
        <v>29181</v>
      </c>
      <c r="L15618">
        <v>1</v>
      </c>
      <c r="M15618" t="s">
        <v>5133</v>
      </c>
      <c r="N15618">
        <v>1</v>
      </c>
      <c r="O15618">
        <v>1.6254876462938901E-4</v>
      </c>
    </row>
    <row r="15619" spans="1:15">
      <c r="A15619" t="s">
        <v>17146</v>
      </c>
      <c r="B15619" t="s">
        <v>23511</v>
      </c>
      <c r="C15619" t="s">
        <v>17147</v>
      </c>
      <c r="D15619">
        <v>1</v>
      </c>
      <c r="E15619">
        <v>6152</v>
      </c>
      <c r="F15619">
        <v>1</v>
      </c>
      <c r="G15619">
        <v>7804</v>
      </c>
      <c r="H15619">
        <v>0.788313685289595</v>
      </c>
      <c r="I15619">
        <v>0.968912233598893</v>
      </c>
      <c r="J15619">
        <v>0.832812322140707</v>
      </c>
      <c r="K15619" t="s">
        <v>33208</v>
      </c>
      <c r="L15619">
        <v>1</v>
      </c>
      <c r="M15619" t="s">
        <v>5133</v>
      </c>
      <c r="N15619">
        <v>1</v>
      </c>
      <c r="O15619">
        <v>1.6254876462938901E-4</v>
      </c>
    </row>
    <row r="15620" spans="1:15">
      <c r="A15620" t="s">
        <v>17148</v>
      </c>
      <c r="B15620" t="s">
        <v>23511</v>
      </c>
      <c r="C15620" t="s">
        <v>17149</v>
      </c>
      <c r="D15620">
        <v>3</v>
      </c>
      <c r="E15620">
        <v>6152</v>
      </c>
      <c r="F15620">
        <v>3</v>
      </c>
      <c r="G15620">
        <v>7804</v>
      </c>
      <c r="H15620">
        <v>0.489837867770546</v>
      </c>
      <c r="I15620">
        <v>0.96083957126938102</v>
      </c>
      <c r="J15620">
        <v>0.82587360011061495</v>
      </c>
      <c r="K15620" t="s">
        <v>32287</v>
      </c>
      <c r="L15620">
        <v>3</v>
      </c>
      <c r="M15620" t="s">
        <v>5133</v>
      </c>
      <c r="N15620">
        <v>1</v>
      </c>
      <c r="O15620">
        <v>4.8764629388816603E-4</v>
      </c>
    </row>
    <row r="15621" spans="1:15">
      <c r="A15621" t="s">
        <v>17150</v>
      </c>
      <c r="B15621" t="s">
        <v>23518</v>
      </c>
      <c r="C15621" t="s">
        <v>17151</v>
      </c>
      <c r="D15621">
        <v>1</v>
      </c>
      <c r="E15621">
        <v>787</v>
      </c>
      <c r="F15621">
        <v>2</v>
      </c>
      <c r="G15621">
        <v>7393</v>
      </c>
      <c r="H15621">
        <v>0.20158492765181499</v>
      </c>
      <c r="I15621">
        <v>0.83876007220319604</v>
      </c>
      <c r="J15621">
        <v>0.81095958809365798</v>
      </c>
      <c r="K15621" t="s">
        <v>33209</v>
      </c>
      <c r="L15621">
        <v>1</v>
      </c>
      <c r="M15621" t="s">
        <v>5133</v>
      </c>
      <c r="N15621">
        <v>0.5</v>
      </c>
      <c r="O15621">
        <v>1.27064803049555E-3</v>
      </c>
    </row>
    <row r="15622" spans="1:15">
      <c r="A15622" t="s">
        <v>17150</v>
      </c>
      <c r="B15622" t="s">
        <v>23511</v>
      </c>
      <c r="C15622" t="s">
        <v>17151</v>
      </c>
      <c r="D15622">
        <v>1</v>
      </c>
      <c r="E15622">
        <v>6152</v>
      </c>
      <c r="F15622">
        <v>2</v>
      </c>
      <c r="G15622">
        <v>7804</v>
      </c>
      <c r="H15622">
        <v>0.95521029019776005</v>
      </c>
      <c r="I15622">
        <v>1</v>
      </c>
      <c r="J15622">
        <v>0.85953329234717102</v>
      </c>
      <c r="K15622" t="s">
        <v>33210</v>
      </c>
      <c r="L15622">
        <v>1</v>
      </c>
      <c r="M15622" t="s">
        <v>5133</v>
      </c>
      <c r="N15622">
        <v>0.5</v>
      </c>
      <c r="O15622">
        <v>1.6254876462938901E-4</v>
      </c>
    </row>
    <row r="15623" spans="1:15">
      <c r="A15623" t="s">
        <v>17152</v>
      </c>
      <c r="B15623" t="s">
        <v>23513</v>
      </c>
      <c r="C15623" t="s">
        <v>17153</v>
      </c>
      <c r="D15623">
        <v>2</v>
      </c>
      <c r="E15623">
        <v>535</v>
      </c>
      <c r="F15623">
        <v>2</v>
      </c>
      <c r="G15623">
        <v>8124</v>
      </c>
      <c r="H15623">
        <v>4.3292101807675997E-3</v>
      </c>
      <c r="I15623">
        <v>8.6376068510507401E-2</v>
      </c>
      <c r="J15623">
        <v>8.2092867142389697E-2</v>
      </c>
      <c r="K15623" t="s">
        <v>28896</v>
      </c>
      <c r="L15623">
        <v>2</v>
      </c>
      <c r="M15623" t="s">
        <v>1463</v>
      </c>
      <c r="N15623">
        <v>1</v>
      </c>
      <c r="O15623">
        <v>3.7383177570093499E-3</v>
      </c>
    </row>
    <row r="15624" spans="1:15">
      <c r="A15624" t="s">
        <v>17154</v>
      </c>
      <c r="B15624" t="s">
        <v>23513</v>
      </c>
      <c r="C15624" t="s">
        <v>17155</v>
      </c>
      <c r="D15624">
        <v>2</v>
      </c>
      <c r="E15624">
        <v>535</v>
      </c>
      <c r="F15624">
        <v>2</v>
      </c>
      <c r="G15624">
        <v>8124</v>
      </c>
      <c r="H15624">
        <v>4.3292101807675997E-3</v>
      </c>
      <c r="I15624">
        <v>8.6376068510507401E-2</v>
      </c>
      <c r="J15624">
        <v>8.2092867142389697E-2</v>
      </c>
      <c r="K15624" t="s">
        <v>28896</v>
      </c>
      <c r="L15624">
        <v>2</v>
      </c>
      <c r="M15624" t="s">
        <v>1463</v>
      </c>
      <c r="N15624">
        <v>1</v>
      </c>
      <c r="O15624">
        <v>3.7383177570093499E-3</v>
      </c>
    </row>
    <row r="15625" spans="1:15">
      <c r="A15625" t="s">
        <v>17156</v>
      </c>
      <c r="B15625" t="s">
        <v>23518</v>
      </c>
      <c r="C15625" t="s">
        <v>17157</v>
      </c>
      <c r="D15625">
        <v>1</v>
      </c>
      <c r="E15625">
        <v>787</v>
      </c>
      <c r="F15625">
        <v>6</v>
      </c>
      <c r="G15625">
        <v>7393</v>
      </c>
      <c r="H15625">
        <v>0.49113550780958298</v>
      </c>
      <c r="I15625">
        <v>1</v>
      </c>
      <c r="J15625">
        <v>0.966855260484069</v>
      </c>
      <c r="K15625" t="s">
        <v>27008</v>
      </c>
      <c r="L15625">
        <v>1</v>
      </c>
      <c r="M15625" t="s">
        <v>1463</v>
      </c>
      <c r="N15625">
        <v>0.16666666666666699</v>
      </c>
      <c r="O15625">
        <v>1.27064803049555E-3</v>
      </c>
    </row>
    <row r="15626" spans="1:15">
      <c r="A15626" t="s">
        <v>17156</v>
      </c>
      <c r="B15626" t="s">
        <v>23511</v>
      </c>
      <c r="C15626" t="s">
        <v>17157</v>
      </c>
      <c r="D15626">
        <v>5</v>
      </c>
      <c r="E15626">
        <v>6152</v>
      </c>
      <c r="F15626">
        <v>6</v>
      </c>
      <c r="G15626">
        <v>7804</v>
      </c>
      <c r="H15626">
        <v>0.62665052091531404</v>
      </c>
      <c r="I15626">
        <v>0.968912233598893</v>
      </c>
      <c r="J15626">
        <v>0.832812322140707</v>
      </c>
      <c r="K15626" t="s">
        <v>27007</v>
      </c>
      <c r="L15626">
        <v>5</v>
      </c>
      <c r="M15626" t="s">
        <v>1463</v>
      </c>
      <c r="N15626">
        <v>0.83333333333333304</v>
      </c>
      <c r="O15626">
        <v>8.1274382314694405E-4</v>
      </c>
    </row>
    <row r="15627" spans="1:15">
      <c r="A15627" t="s">
        <v>17158</v>
      </c>
      <c r="B15627" t="s">
        <v>23511</v>
      </c>
      <c r="C15627" t="s">
        <v>17159</v>
      </c>
      <c r="D15627">
        <v>8</v>
      </c>
      <c r="E15627">
        <v>6152</v>
      </c>
      <c r="F15627">
        <v>8</v>
      </c>
      <c r="G15627">
        <v>7804</v>
      </c>
      <c r="H15627">
        <v>0.148995721685201</v>
      </c>
      <c r="I15627">
        <v>0.54611425167193095</v>
      </c>
      <c r="J15627">
        <v>0.46940338073728599</v>
      </c>
      <c r="K15627" t="s">
        <v>33211</v>
      </c>
      <c r="L15627">
        <v>8</v>
      </c>
      <c r="M15627" t="s">
        <v>2729</v>
      </c>
      <c r="N15627">
        <v>1</v>
      </c>
      <c r="O15627">
        <v>1.3003901170351099E-3</v>
      </c>
    </row>
    <row r="15628" spans="1:15">
      <c r="A15628" t="s">
        <v>17160</v>
      </c>
      <c r="B15628" t="s">
        <v>23511</v>
      </c>
      <c r="C15628" t="s">
        <v>17161</v>
      </c>
      <c r="D15628">
        <v>459</v>
      </c>
      <c r="E15628">
        <v>6152</v>
      </c>
      <c r="F15628">
        <v>551</v>
      </c>
      <c r="G15628">
        <v>7804</v>
      </c>
      <c r="H15628">
        <v>3.7971274148195099E-3</v>
      </c>
      <c r="I15628">
        <v>3.93502309462085E-2</v>
      </c>
      <c r="J15628">
        <v>3.38228335598161E-2</v>
      </c>
      <c r="K15628" t="s">
        <v>33212</v>
      </c>
      <c r="L15628">
        <v>459</v>
      </c>
      <c r="M15628" t="s">
        <v>5133</v>
      </c>
      <c r="N15628">
        <v>0.83303085299455504</v>
      </c>
      <c r="O15628">
        <v>7.4609882964889504E-2</v>
      </c>
    </row>
    <row r="15629" spans="1:15">
      <c r="A15629" t="s">
        <v>17160</v>
      </c>
      <c r="B15629" t="s">
        <v>23513</v>
      </c>
      <c r="C15629" t="s">
        <v>17161</v>
      </c>
      <c r="D15629">
        <v>26</v>
      </c>
      <c r="E15629">
        <v>535</v>
      </c>
      <c r="F15629">
        <v>545</v>
      </c>
      <c r="G15629">
        <v>8124</v>
      </c>
      <c r="H15629">
        <v>0.97274143658657197</v>
      </c>
      <c r="I15629">
        <v>0.99999999999997702</v>
      </c>
      <c r="J15629">
        <v>0.95041217501583097</v>
      </c>
      <c r="K15629" t="s">
        <v>33213</v>
      </c>
      <c r="L15629">
        <v>26</v>
      </c>
      <c r="M15629" t="s">
        <v>5133</v>
      </c>
      <c r="N15629">
        <v>4.7706422018348599E-2</v>
      </c>
      <c r="O15629">
        <v>4.8598130841121502E-2</v>
      </c>
    </row>
    <row r="15630" spans="1:15">
      <c r="A15630" t="s">
        <v>17160</v>
      </c>
      <c r="B15630" t="s">
        <v>23518</v>
      </c>
      <c r="C15630" t="s">
        <v>17161</v>
      </c>
      <c r="D15630">
        <v>43</v>
      </c>
      <c r="E15630">
        <v>787</v>
      </c>
      <c r="F15630">
        <v>501</v>
      </c>
      <c r="G15630">
        <v>7393</v>
      </c>
      <c r="H15630">
        <v>0.95121437598037395</v>
      </c>
      <c r="I15630">
        <v>1</v>
      </c>
      <c r="J15630">
        <v>0.966855260484069</v>
      </c>
      <c r="K15630" t="s">
        <v>33214</v>
      </c>
      <c r="L15630">
        <v>43</v>
      </c>
      <c r="M15630" t="s">
        <v>5133</v>
      </c>
      <c r="N15630">
        <v>8.5828343313373301E-2</v>
      </c>
      <c r="O15630">
        <v>5.4637865311308799E-2</v>
      </c>
    </row>
    <row r="15631" spans="1:15">
      <c r="A15631" t="s">
        <v>17162</v>
      </c>
      <c r="B15631" t="s">
        <v>23511</v>
      </c>
      <c r="C15631" t="s">
        <v>17163</v>
      </c>
      <c r="D15631">
        <v>3</v>
      </c>
      <c r="E15631">
        <v>6152</v>
      </c>
      <c r="F15631">
        <v>3</v>
      </c>
      <c r="G15631">
        <v>7804</v>
      </c>
      <c r="H15631">
        <v>0.489837867770546</v>
      </c>
      <c r="I15631">
        <v>0.96083957126938102</v>
      </c>
      <c r="J15631">
        <v>0.82587360011061495</v>
      </c>
      <c r="K15631" t="s">
        <v>24064</v>
      </c>
      <c r="L15631">
        <v>3</v>
      </c>
      <c r="M15631" t="s">
        <v>5133</v>
      </c>
      <c r="N15631">
        <v>1</v>
      </c>
      <c r="O15631">
        <v>4.8764629388816603E-4</v>
      </c>
    </row>
    <row r="15632" spans="1:15">
      <c r="A15632" t="s">
        <v>17164</v>
      </c>
      <c r="B15632" t="s">
        <v>23511</v>
      </c>
      <c r="C15632" t="s">
        <v>17165</v>
      </c>
      <c r="D15632">
        <v>3</v>
      </c>
      <c r="E15632">
        <v>6152</v>
      </c>
      <c r="F15632">
        <v>3</v>
      </c>
      <c r="G15632">
        <v>7804</v>
      </c>
      <c r="H15632">
        <v>0.489837867770546</v>
      </c>
      <c r="I15632">
        <v>0.96083957126938102</v>
      </c>
      <c r="J15632">
        <v>0.82587360011061495</v>
      </c>
      <c r="K15632" t="s">
        <v>24064</v>
      </c>
      <c r="L15632">
        <v>3</v>
      </c>
      <c r="M15632" t="s">
        <v>5133</v>
      </c>
      <c r="N15632">
        <v>1</v>
      </c>
      <c r="O15632">
        <v>4.8764629388816603E-4</v>
      </c>
    </row>
    <row r="15633" spans="1:15">
      <c r="A15633" t="s">
        <v>17166</v>
      </c>
      <c r="B15633" t="s">
        <v>23518</v>
      </c>
      <c r="C15633" t="s">
        <v>17167</v>
      </c>
      <c r="D15633">
        <v>1</v>
      </c>
      <c r="E15633">
        <v>787</v>
      </c>
      <c r="F15633">
        <v>6</v>
      </c>
      <c r="G15633">
        <v>7393</v>
      </c>
      <c r="H15633">
        <v>0.49113550780958298</v>
      </c>
      <c r="I15633">
        <v>1</v>
      </c>
      <c r="J15633">
        <v>0.966855260484069</v>
      </c>
      <c r="K15633" t="s">
        <v>26621</v>
      </c>
      <c r="L15633">
        <v>1</v>
      </c>
      <c r="M15633" t="s">
        <v>2729</v>
      </c>
      <c r="N15633">
        <v>0.16666666666666699</v>
      </c>
      <c r="O15633">
        <v>1.27064803049555E-3</v>
      </c>
    </row>
    <row r="15634" spans="1:15">
      <c r="A15634" t="s">
        <v>17166</v>
      </c>
      <c r="B15634" t="s">
        <v>23511</v>
      </c>
      <c r="C15634" t="s">
        <v>17167</v>
      </c>
      <c r="D15634">
        <v>5</v>
      </c>
      <c r="E15634">
        <v>6152</v>
      </c>
      <c r="F15634">
        <v>6</v>
      </c>
      <c r="G15634">
        <v>7804</v>
      </c>
      <c r="H15634">
        <v>0.62665052091531404</v>
      </c>
      <c r="I15634">
        <v>0.968912233598893</v>
      </c>
      <c r="J15634">
        <v>0.832812322140707</v>
      </c>
      <c r="K15634" t="s">
        <v>33215</v>
      </c>
      <c r="L15634">
        <v>5</v>
      </c>
      <c r="M15634" t="s">
        <v>2729</v>
      </c>
      <c r="N15634">
        <v>0.83333333333333304</v>
      </c>
      <c r="O15634">
        <v>8.1274382314694405E-4</v>
      </c>
    </row>
    <row r="15635" spans="1:15">
      <c r="A15635" t="s">
        <v>17168</v>
      </c>
      <c r="B15635" t="s">
        <v>23511</v>
      </c>
      <c r="C15635" t="s">
        <v>17169</v>
      </c>
      <c r="D15635">
        <v>1</v>
      </c>
      <c r="E15635">
        <v>6152</v>
      </c>
      <c r="F15635">
        <v>1</v>
      </c>
      <c r="G15635">
        <v>7804</v>
      </c>
      <c r="H15635">
        <v>0.788313685289595</v>
      </c>
      <c r="I15635">
        <v>0.968912233598893</v>
      </c>
      <c r="J15635">
        <v>0.832812322140707</v>
      </c>
      <c r="K15635" t="s">
        <v>28688</v>
      </c>
      <c r="L15635">
        <v>1</v>
      </c>
      <c r="M15635" t="s">
        <v>1463</v>
      </c>
      <c r="N15635">
        <v>1</v>
      </c>
      <c r="O15635">
        <v>1.6254876462938901E-4</v>
      </c>
    </row>
    <row r="15636" spans="1:15">
      <c r="A15636" t="s">
        <v>17170</v>
      </c>
      <c r="B15636" t="s">
        <v>23518</v>
      </c>
      <c r="C15636" t="s">
        <v>17171</v>
      </c>
      <c r="D15636">
        <v>1</v>
      </c>
      <c r="E15636">
        <v>787</v>
      </c>
      <c r="F15636">
        <v>2</v>
      </c>
      <c r="G15636">
        <v>7393</v>
      </c>
      <c r="H15636">
        <v>0.20158492765181499</v>
      </c>
      <c r="I15636">
        <v>0.83876007220319604</v>
      </c>
      <c r="J15636">
        <v>0.81095958809365798</v>
      </c>
      <c r="K15636" t="s">
        <v>29417</v>
      </c>
      <c r="L15636">
        <v>1</v>
      </c>
      <c r="M15636" t="s">
        <v>5133</v>
      </c>
      <c r="N15636">
        <v>0.5</v>
      </c>
      <c r="O15636">
        <v>1.27064803049555E-3</v>
      </c>
    </row>
    <row r="15637" spans="1:15">
      <c r="A15637" t="s">
        <v>17170</v>
      </c>
      <c r="B15637" t="s">
        <v>23511</v>
      </c>
      <c r="C15637" t="s">
        <v>17171</v>
      </c>
      <c r="D15637">
        <v>1</v>
      </c>
      <c r="E15637">
        <v>6152</v>
      </c>
      <c r="F15637">
        <v>2</v>
      </c>
      <c r="G15637">
        <v>7804</v>
      </c>
      <c r="H15637">
        <v>0.95521029019776005</v>
      </c>
      <c r="I15637">
        <v>1</v>
      </c>
      <c r="J15637">
        <v>0.85953329234717102</v>
      </c>
      <c r="K15637" t="s">
        <v>31969</v>
      </c>
      <c r="L15637">
        <v>1</v>
      </c>
      <c r="M15637" t="s">
        <v>5133</v>
      </c>
      <c r="N15637">
        <v>0.5</v>
      </c>
      <c r="O15637">
        <v>1.6254876462938901E-4</v>
      </c>
    </row>
    <row r="15638" spans="1:15">
      <c r="A15638" t="s">
        <v>17172</v>
      </c>
      <c r="B15638" t="s">
        <v>23511</v>
      </c>
      <c r="C15638" t="s">
        <v>17173</v>
      </c>
      <c r="D15638">
        <v>3</v>
      </c>
      <c r="E15638">
        <v>6152</v>
      </c>
      <c r="F15638">
        <v>8</v>
      </c>
      <c r="G15638">
        <v>7804</v>
      </c>
      <c r="H15638">
        <v>0.99832011474208904</v>
      </c>
      <c r="I15638">
        <v>1</v>
      </c>
      <c r="J15638">
        <v>0.85953329234717102</v>
      </c>
      <c r="K15638" t="s">
        <v>33216</v>
      </c>
      <c r="L15638">
        <v>3</v>
      </c>
      <c r="M15638" t="s">
        <v>1463</v>
      </c>
      <c r="N15638">
        <v>0.375</v>
      </c>
      <c r="O15638">
        <v>4.8764629388816603E-4</v>
      </c>
    </row>
    <row r="15639" spans="1:15">
      <c r="A15639" t="s">
        <v>17172</v>
      </c>
      <c r="B15639" t="s">
        <v>23518</v>
      </c>
      <c r="C15639" t="s">
        <v>17173</v>
      </c>
      <c r="D15639">
        <v>1</v>
      </c>
      <c r="E15639">
        <v>787</v>
      </c>
      <c r="F15639">
        <v>5</v>
      </c>
      <c r="G15639">
        <v>7393</v>
      </c>
      <c r="H15639">
        <v>0.430466464429208</v>
      </c>
      <c r="I15639">
        <v>1</v>
      </c>
      <c r="J15639">
        <v>0.966855260484069</v>
      </c>
      <c r="K15639" t="s">
        <v>28678</v>
      </c>
      <c r="L15639">
        <v>1</v>
      </c>
      <c r="M15639" t="s">
        <v>1463</v>
      </c>
      <c r="N15639">
        <v>0.2</v>
      </c>
      <c r="O15639">
        <v>1.27064803049555E-3</v>
      </c>
    </row>
    <row r="15640" spans="1:15">
      <c r="A15640" t="s">
        <v>17172</v>
      </c>
      <c r="B15640" t="s">
        <v>23513</v>
      </c>
      <c r="C15640" t="s">
        <v>17173</v>
      </c>
      <c r="D15640">
        <v>3</v>
      </c>
      <c r="E15640">
        <v>535</v>
      </c>
      <c r="F15640">
        <v>9</v>
      </c>
      <c r="G15640">
        <v>8124</v>
      </c>
      <c r="H15640">
        <v>1.7685543614131001E-2</v>
      </c>
      <c r="I15640">
        <v>0.25752633683734599</v>
      </c>
      <c r="J15640">
        <v>0.24475616591744701</v>
      </c>
      <c r="K15640" t="s">
        <v>28571</v>
      </c>
      <c r="L15640">
        <v>3</v>
      </c>
      <c r="M15640" t="s">
        <v>1463</v>
      </c>
      <c r="N15640">
        <v>0.33333333333333298</v>
      </c>
      <c r="O15640">
        <v>5.60747663551402E-3</v>
      </c>
    </row>
    <row r="15641" spans="1:15">
      <c r="A15641" t="s">
        <v>17174</v>
      </c>
      <c r="B15641" t="s">
        <v>23513</v>
      </c>
      <c r="C15641" t="s">
        <v>17175</v>
      </c>
      <c r="D15641">
        <v>1</v>
      </c>
      <c r="E15641">
        <v>535</v>
      </c>
      <c r="F15641">
        <v>1</v>
      </c>
      <c r="G15641">
        <v>8124</v>
      </c>
      <c r="H15641">
        <v>6.5854258985721295E-2</v>
      </c>
      <c r="I15641">
        <v>0.448760549738495</v>
      </c>
      <c r="J15641">
        <v>0.42650749013827299</v>
      </c>
      <c r="K15641" t="s">
        <v>33217</v>
      </c>
      <c r="L15641">
        <v>1</v>
      </c>
      <c r="M15641" t="s">
        <v>1463</v>
      </c>
      <c r="N15641">
        <v>1</v>
      </c>
      <c r="O15641">
        <v>1.8691588785046699E-3</v>
      </c>
    </row>
    <row r="15642" spans="1:15">
      <c r="A15642" t="s">
        <v>17176</v>
      </c>
      <c r="B15642" t="s">
        <v>23513</v>
      </c>
      <c r="C15642" t="s">
        <v>17177</v>
      </c>
      <c r="D15642">
        <v>1</v>
      </c>
      <c r="E15642">
        <v>535</v>
      </c>
      <c r="F15642">
        <v>1</v>
      </c>
      <c r="G15642">
        <v>8124</v>
      </c>
      <c r="H15642">
        <v>6.5854258985721295E-2</v>
      </c>
      <c r="I15642">
        <v>0.448760549738495</v>
      </c>
      <c r="J15642">
        <v>0.42650749013827299</v>
      </c>
      <c r="K15642" t="s">
        <v>33217</v>
      </c>
      <c r="L15642">
        <v>1</v>
      </c>
      <c r="M15642" t="s">
        <v>1463</v>
      </c>
      <c r="N15642">
        <v>1</v>
      </c>
      <c r="O15642">
        <v>1.8691588785046699E-3</v>
      </c>
    </row>
    <row r="15643" spans="1:15">
      <c r="A15643" t="s">
        <v>17178</v>
      </c>
      <c r="B15643" t="s">
        <v>23511</v>
      </c>
      <c r="C15643" t="s">
        <v>17179</v>
      </c>
      <c r="D15643">
        <v>2</v>
      </c>
      <c r="E15643">
        <v>6152</v>
      </c>
      <c r="F15643">
        <v>3</v>
      </c>
      <c r="G15643">
        <v>7804</v>
      </c>
      <c r="H15643">
        <v>0.88457550560319997</v>
      </c>
      <c r="I15643">
        <v>1</v>
      </c>
      <c r="J15643">
        <v>0.85953329234717102</v>
      </c>
      <c r="K15643" t="s">
        <v>33218</v>
      </c>
      <c r="L15643">
        <v>2</v>
      </c>
      <c r="M15643" t="s">
        <v>1463</v>
      </c>
      <c r="N15643">
        <v>0.66666666666666696</v>
      </c>
      <c r="O15643">
        <v>3.2509752925877802E-4</v>
      </c>
    </row>
    <row r="15644" spans="1:15">
      <c r="A15644" t="s">
        <v>17178</v>
      </c>
      <c r="B15644" t="s">
        <v>23513</v>
      </c>
      <c r="C15644" t="s">
        <v>17179</v>
      </c>
      <c r="D15644">
        <v>1</v>
      </c>
      <c r="E15644">
        <v>535</v>
      </c>
      <c r="F15644">
        <v>1</v>
      </c>
      <c r="G15644">
        <v>8124</v>
      </c>
      <c r="H15644">
        <v>6.5854258985721295E-2</v>
      </c>
      <c r="I15644">
        <v>0.448760549738495</v>
      </c>
      <c r="J15644">
        <v>0.42650749013827299</v>
      </c>
      <c r="K15644" t="s">
        <v>33219</v>
      </c>
      <c r="L15644">
        <v>1</v>
      </c>
      <c r="M15644" t="s">
        <v>1463</v>
      </c>
      <c r="N15644">
        <v>1</v>
      </c>
      <c r="O15644">
        <v>1.8691588785046699E-3</v>
      </c>
    </row>
    <row r="15645" spans="1:15">
      <c r="A15645" t="s">
        <v>17180</v>
      </c>
      <c r="B15645" t="s">
        <v>23513</v>
      </c>
      <c r="C15645" t="s">
        <v>17181</v>
      </c>
      <c r="D15645">
        <v>1</v>
      </c>
      <c r="E15645">
        <v>535</v>
      </c>
      <c r="F15645">
        <v>1</v>
      </c>
      <c r="G15645">
        <v>8124</v>
      </c>
      <c r="H15645">
        <v>6.5854258985721295E-2</v>
      </c>
      <c r="I15645">
        <v>0.448760549738495</v>
      </c>
      <c r="J15645">
        <v>0.42650749013827299</v>
      </c>
      <c r="K15645" t="s">
        <v>33219</v>
      </c>
      <c r="L15645">
        <v>1</v>
      </c>
      <c r="M15645" t="s">
        <v>1463</v>
      </c>
      <c r="N15645">
        <v>1</v>
      </c>
      <c r="O15645">
        <v>1.8691588785046699E-3</v>
      </c>
    </row>
    <row r="15646" spans="1:15">
      <c r="A15646" t="s">
        <v>17180</v>
      </c>
      <c r="B15646" t="s">
        <v>23511</v>
      </c>
      <c r="C15646" t="s">
        <v>17181</v>
      </c>
      <c r="D15646">
        <v>2</v>
      </c>
      <c r="E15646">
        <v>6152</v>
      </c>
      <c r="F15646">
        <v>3</v>
      </c>
      <c r="G15646">
        <v>7804</v>
      </c>
      <c r="H15646">
        <v>0.88457550560319997</v>
      </c>
      <c r="I15646">
        <v>1</v>
      </c>
      <c r="J15646">
        <v>0.85953329234717102</v>
      </c>
      <c r="K15646" t="s">
        <v>33218</v>
      </c>
      <c r="L15646">
        <v>2</v>
      </c>
      <c r="M15646" t="s">
        <v>1463</v>
      </c>
      <c r="N15646">
        <v>0.66666666666666696</v>
      </c>
      <c r="O15646">
        <v>3.2509752925877802E-4</v>
      </c>
    </row>
    <row r="15647" spans="1:15">
      <c r="A15647" t="s">
        <v>17182</v>
      </c>
      <c r="B15647" t="s">
        <v>23511</v>
      </c>
      <c r="C15647" t="s">
        <v>17183</v>
      </c>
      <c r="D15647">
        <v>1</v>
      </c>
      <c r="E15647">
        <v>6152</v>
      </c>
      <c r="F15647">
        <v>2</v>
      </c>
      <c r="G15647">
        <v>7804</v>
      </c>
      <c r="H15647">
        <v>0.95521029019776005</v>
      </c>
      <c r="I15647">
        <v>1</v>
      </c>
      <c r="J15647">
        <v>0.85953329234717102</v>
      </c>
      <c r="K15647" t="s">
        <v>33220</v>
      </c>
      <c r="L15647">
        <v>1</v>
      </c>
      <c r="M15647" t="s">
        <v>2729</v>
      </c>
      <c r="N15647">
        <v>0.5</v>
      </c>
      <c r="O15647">
        <v>1.6254876462938901E-4</v>
      </c>
    </row>
    <row r="15648" spans="1:15">
      <c r="A15648" t="s">
        <v>17184</v>
      </c>
      <c r="B15648" t="s">
        <v>23518</v>
      </c>
      <c r="C15648" t="s">
        <v>17185</v>
      </c>
      <c r="D15648">
        <v>1</v>
      </c>
      <c r="E15648">
        <v>787</v>
      </c>
      <c r="F15648">
        <v>4</v>
      </c>
      <c r="G15648">
        <v>7393</v>
      </c>
      <c r="H15648">
        <v>0.362574478289521</v>
      </c>
      <c r="I15648">
        <v>1</v>
      </c>
      <c r="J15648">
        <v>0.966855260484069</v>
      </c>
      <c r="K15648" t="s">
        <v>26440</v>
      </c>
      <c r="L15648">
        <v>1</v>
      </c>
      <c r="M15648" t="s">
        <v>2729</v>
      </c>
      <c r="N15648">
        <v>0.25</v>
      </c>
      <c r="O15648">
        <v>1.27064803049555E-3</v>
      </c>
    </row>
    <row r="15649" spans="1:15">
      <c r="A15649" t="s">
        <v>17184</v>
      </c>
      <c r="B15649" t="s">
        <v>23511</v>
      </c>
      <c r="C15649" t="s">
        <v>17185</v>
      </c>
      <c r="D15649">
        <v>3</v>
      </c>
      <c r="E15649">
        <v>6152</v>
      </c>
      <c r="F15649">
        <v>4</v>
      </c>
      <c r="G15649">
        <v>7804</v>
      </c>
      <c r="H15649">
        <v>0.80103341611958101</v>
      </c>
      <c r="I15649">
        <v>0.968912233598893</v>
      </c>
      <c r="J15649">
        <v>0.832812322140707</v>
      </c>
      <c r="K15649" t="s">
        <v>33221</v>
      </c>
      <c r="L15649">
        <v>3</v>
      </c>
      <c r="M15649" t="s">
        <v>2729</v>
      </c>
      <c r="N15649">
        <v>0.75</v>
      </c>
      <c r="O15649">
        <v>4.8764629388816603E-4</v>
      </c>
    </row>
    <row r="15650" spans="1:15">
      <c r="A15650" t="s">
        <v>17186</v>
      </c>
      <c r="B15650" t="s">
        <v>23518</v>
      </c>
      <c r="C15650" t="s">
        <v>17187</v>
      </c>
      <c r="D15650">
        <v>1</v>
      </c>
      <c r="E15650">
        <v>787</v>
      </c>
      <c r="F15650">
        <v>9</v>
      </c>
      <c r="G15650">
        <v>7393</v>
      </c>
      <c r="H15650">
        <v>0.63708190659863195</v>
      </c>
      <c r="I15650">
        <v>1</v>
      </c>
      <c r="J15650">
        <v>0.966855260484069</v>
      </c>
      <c r="K15650" t="s">
        <v>30065</v>
      </c>
      <c r="L15650">
        <v>1</v>
      </c>
      <c r="M15650" t="s">
        <v>2729</v>
      </c>
      <c r="N15650">
        <v>0.11111111111111099</v>
      </c>
      <c r="O15650">
        <v>1.27064803049555E-3</v>
      </c>
    </row>
    <row r="15651" spans="1:15">
      <c r="A15651" t="s">
        <v>17186</v>
      </c>
      <c r="B15651" t="s">
        <v>23511</v>
      </c>
      <c r="C15651" t="s">
        <v>17187</v>
      </c>
      <c r="D15651">
        <v>8</v>
      </c>
      <c r="E15651">
        <v>6152</v>
      </c>
      <c r="F15651">
        <v>9</v>
      </c>
      <c r="G15651">
        <v>7804</v>
      </c>
      <c r="H15651">
        <v>0.40157748897504503</v>
      </c>
      <c r="I15651">
        <v>0.91525479399875698</v>
      </c>
      <c r="J15651">
        <v>0.78669196642228301</v>
      </c>
      <c r="K15651" t="s">
        <v>33222</v>
      </c>
      <c r="L15651">
        <v>8</v>
      </c>
      <c r="M15651" t="s">
        <v>2729</v>
      </c>
      <c r="N15651">
        <v>0.88888888888888895</v>
      </c>
      <c r="O15651">
        <v>1.3003901170351099E-3</v>
      </c>
    </row>
    <row r="15652" spans="1:15">
      <c r="A15652" t="s">
        <v>17188</v>
      </c>
      <c r="B15652" t="s">
        <v>23511</v>
      </c>
      <c r="C15652" t="s">
        <v>17189</v>
      </c>
      <c r="D15652">
        <v>8</v>
      </c>
      <c r="E15652">
        <v>6152</v>
      </c>
      <c r="F15652">
        <v>9</v>
      </c>
      <c r="G15652">
        <v>7804</v>
      </c>
      <c r="H15652">
        <v>0.40157748897504503</v>
      </c>
      <c r="I15652">
        <v>0.91525479399875698</v>
      </c>
      <c r="J15652">
        <v>0.78669196642228301</v>
      </c>
      <c r="K15652" t="s">
        <v>33222</v>
      </c>
      <c r="L15652">
        <v>8</v>
      </c>
      <c r="M15652" t="s">
        <v>2729</v>
      </c>
      <c r="N15652">
        <v>0.88888888888888895</v>
      </c>
      <c r="O15652">
        <v>1.3003901170351099E-3</v>
      </c>
    </row>
    <row r="15653" spans="1:15">
      <c r="A15653" t="s">
        <v>17188</v>
      </c>
      <c r="B15653" t="s">
        <v>23518</v>
      </c>
      <c r="C15653" t="s">
        <v>17189</v>
      </c>
      <c r="D15653">
        <v>1</v>
      </c>
      <c r="E15653">
        <v>787</v>
      </c>
      <c r="F15653">
        <v>9</v>
      </c>
      <c r="G15653">
        <v>7393</v>
      </c>
      <c r="H15653">
        <v>0.63708190659863195</v>
      </c>
      <c r="I15653">
        <v>1</v>
      </c>
      <c r="J15653">
        <v>0.966855260484069</v>
      </c>
      <c r="K15653" t="s">
        <v>30065</v>
      </c>
      <c r="L15653">
        <v>1</v>
      </c>
      <c r="M15653" t="s">
        <v>2729</v>
      </c>
      <c r="N15653">
        <v>0.11111111111111099</v>
      </c>
      <c r="O15653">
        <v>1.27064803049555E-3</v>
      </c>
    </row>
    <row r="15654" spans="1:15">
      <c r="A15654" t="s">
        <v>17190</v>
      </c>
      <c r="B15654" t="s">
        <v>23511</v>
      </c>
      <c r="C15654" t="s">
        <v>17191</v>
      </c>
      <c r="D15654">
        <v>6</v>
      </c>
      <c r="E15654">
        <v>6152</v>
      </c>
      <c r="F15654">
        <v>6</v>
      </c>
      <c r="G15654">
        <v>7804</v>
      </c>
      <c r="H15654">
        <v>0.23986678822258201</v>
      </c>
      <c r="I15654">
        <v>0.71382528017432401</v>
      </c>
      <c r="J15654">
        <v>0.61355659322887801</v>
      </c>
      <c r="K15654" t="s">
        <v>28019</v>
      </c>
      <c r="L15654">
        <v>6</v>
      </c>
      <c r="M15654" t="s">
        <v>5133</v>
      </c>
      <c r="N15654">
        <v>1</v>
      </c>
      <c r="O15654">
        <v>9.7529258777633303E-4</v>
      </c>
    </row>
    <row r="15655" spans="1:15">
      <c r="A15655" t="s">
        <v>17192</v>
      </c>
      <c r="B15655" t="s">
        <v>23518</v>
      </c>
      <c r="C15655" t="s">
        <v>17193</v>
      </c>
      <c r="D15655">
        <v>1</v>
      </c>
      <c r="E15655">
        <v>787</v>
      </c>
      <c r="F15655">
        <v>1</v>
      </c>
      <c r="G15655">
        <v>7393</v>
      </c>
      <c r="H15655">
        <v>0.106452049235764</v>
      </c>
      <c r="I15655">
        <v>0.63266972740240601</v>
      </c>
      <c r="J15655">
        <v>0.61170005408803896</v>
      </c>
      <c r="K15655" t="s">
        <v>28465</v>
      </c>
      <c r="L15655">
        <v>1</v>
      </c>
      <c r="M15655" t="s">
        <v>1463</v>
      </c>
      <c r="N15655">
        <v>1</v>
      </c>
      <c r="O15655">
        <v>1.27064803049555E-3</v>
      </c>
    </row>
    <row r="15656" spans="1:15">
      <c r="A15656" t="s">
        <v>17194</v>
      </c>
      <c r="B15656" t="s">
        <v>23511</v>
      </c>
      <c r="C15656" t="s">
        <v>17195</v>
      </c>
      <c r="D15656">
        <v>7</v>
      </c>
      <c r="E15656">
        <v>6152</v>
      </c>
      <c r="F15656">
        <v>7</v>
      </c>
      <c r="G15656">
        <v>7804</v>
      </c>
      <c r="H15656">
        <v>0.18905120292587699</v>
      </c>
      <c r="I15656">
        <v>0.631132279689813</v>
      </c>
      <c r="J15656">
        <v>0.54247920626835999</v>
      </c>
      <c r="K15656" t="s">
        <v>33223</v>
      </c>
      <c r="L15656">
        <v>7</v>
      </c>
      <c r="M15656" t="s">
        <v>5133</v>
      </c>
      <c r="N15656">
        <v>1</v>
      </c>
      <c r="O15656">
        <v>1.13784135240572E-3</v>
      </c>
    </row>
    <row r="15657" spans="1:15">
      <c r="A15657" t="s">
        <v>17196</v>
      </c>
      <c r="B15657" t="s">
        <v>23511</v>
      </c>
      <c r="C15657" t="s">
        <v>17197</v>
      </c>
      <c r="D15657">
        <v>1</v>
      </c>
      <c r="E15657">
        <v>6152</v>
      </c>
      <c r="F15657">
        <v>1</v>
      </c>
      <c r="G15657">
        <v>7804</v>
      </c>
      <c r="H15657">
        <v>0.788313685289595</v>
      </c>
      <c r="I15657">
        <v>0.968912233598893</v>
      </c>
      <c r="J15657">
        <v>0.832812322140707</v>
      </c>
      <c r="K15657" t="s">
        <v>24909</v>
      </c>
      <c r="L15657">
        <v>1</v>
      </c>
      <c r="M15657" t="s">
        <v>1463</v>
      </c>
      <c r="N15657">
        <v>1</v>
      </c>
      <c r="O15657">
        <v>1.6254876462938901E-4</v>
      </c>
    </row>
    <row r="15658" spans="1:15">
      <c r="A15658" t="s">
        <v>17198</v>
      </c>
      <c r="B15658" t="s">
        <v>23511</v>
      </c>
      <c r="C15658" t="s">
        <v>17199</v>
      </c>
      <c r="D15658">
        <v>14</v>
      </c>
      <c r="E15658">
        <v>6152</v>
      </c>
      <c r="F15658">
        <v>19</v>
      </c>
      <c r="G15658">
        <v>7804</v>
      </c>
      <c r="H15658">
        <v>0.80205496826116796</v>
      </c>
      <c r="I15658">
        <v>0.968912233598893</v>
      </c>
      <c r="J15658">
        <v>0.832812322140707</v>
      </c>
      <c r="K15658" t="s">
        <v>33224</v>
      </c>
      <c r="L15658">
        <v>14</v>
      </c>
      <c r="M15658" t="s">
        <v>2729</v>
      </c>
      <c r="N15658">
        <v>0.73684210526315796</v>
      </c>
      <c r="O15658">
        <v>2.2756827048114399E-3</v>
      </c>
    </row>
    <row r="15659" spans="1:15">
      <c r="A15659" t="s">
        <v>17198</v>
      </c>
      <c r="B15659" t="s">
        <v>23513</v>
      </c>
      <c r="C15659" t="s">
        <v>17199</v>
      </c>
      <c r="D15659">
        <v>1</v>
      </c>
      <c r="E15659">
        <v>535</v>
      </c>
      <c r="F15659">
        <v>20</v>
      </c>
      <c r="G15659">
        <v>8124</v>
      </c>
      <c r="H15659">
        <v>0.74439135767793496</v>
      </c>
      <c r="I15659">
        <v>0.99999999999997702</v>
      </c>
      <c r="J15659">
        <v>0.95041217501583097</v>
      </c>
      <c r="K15659" t="s">
        <v>23598</v>
      </c>
      <c r="L15659">
        <v>1</v>
      </c>
      <c r="M15659" t="s">
        <v>2729</v>
      </c>
      <c r="N15659">
        <v>0.05</v>
      </c>
      <c r="O15659">
        <v>1.8691588785046699E-3</v>
      </c>
    </row>
    <row r="15660" spans="1:15">
      <c r="A15660" t="s">
        <v>17198</v>
      </c>
      <c r="B15660" t="s">
        <v>23518</v>
      </c>
      <c r="C15660" t="s">
        <v>17199</v>
      </c>
      <c r="D15660">
        <v>1</v>
      </c>
      <c r="E15660">
        <v>787</v>
      </c>
      <c r="F15660">
        <v>16</v>
      </c>
      <c r="G15660">
        <v>7393</v>
      </c>
      <c r="H15660">
        <v>0.83516677538628503</v>
      </c>
      <c r="I15660">
        <v>1</v>
      </c>
      <c r="J15660">
        <v>0.966855260484069</v>
      </c>
      <c r="K15660" t="s">
        <v>28413</v>
      </c>
      <c r="L15660">
        <v>1</v>
      </c>
      <c r="M15660" t="s">
        <v>2729</v>
      </c>
      <c r="N15660">
        <v>6.25E-2</v>
      </c>
      <c r="O15660">
        <v>1.27064803049555E-3</v>
      </c>
    </row>
    <row r="15661" spans="1:15">
      <c r="A15661" t="s">
        <v>17200</v>
      </c>
      <c r="B15661" t="s">
        <v>23511</v>
      </c>
      <c r="C15661" t="s">
        <v>17201</v>
      </c>
      <c r="D15661">
        <v>7</v>
      </c>
      <c r="E15661">
        <v>6152</v>
      </c>
      <c r="F15661">
        <v>8</v>
      </c>
      <c r="G15661">
        <v>7804</v>
      </c>
      <c r="H15661">
        <v>0.46943957161060701</v>
      </c>
      <c r="I15661">
        <v>0.96083957126938102</v>
      </c>
      <c r="J15661">
        <v>0.82587360011061495</v>
      </c>
      <c r="K15661" t="s">
        <v>31437</v>
      </c>
      <c r="L15661">
        <v>7</v>
      </c>
      <c r="M15661" t="s">
        <v>2729</v>
      </c>
      <c r="N15661">
        <v>0.875</v>
      </c>
      <c r="O15661">
        <v>1.13784135240572E-3</v>
      </c>
    </row>
    <row r="15662" spans="1:15">
      <c r="A15662" t="s">
        <v>17202</v>
      </c>
      <c r="B15662" t="s">
        <v>23518</v>
      </c>
      <c r="C15662" t="s">
        <v>17203</v>
      </c>
      <c r="D15662">
        <v>1</v>
      </c>
      <c r="E15662">
        <v>787</v>
      </c>
      <c r="F15662">
        <v>3</v>
      </c>
      <c r="G15662">
        <v>7393</v>
      </c>
      <c r="H15662">
        <v>0.28660084727541502</v>
      </c>
      <c r="I15662">
        <v>0.97863801257884697</v>
      </c>
      <c r="J15662">
        <v>0.94620131057153301</v>
      </c>
      <c r="K15662" t="s">
        <v>24005</v>
      </c>
      <c r="L15662">
        <v>1</v>
      </c>
      <c r="M15662" t="s">
        <v>5133</v>
      </c>
      <c r="N15662">
        <v>0.33333333333333298</v>
      </c>
      <c r="O15662">
        <v>1.27064803049555E-3</v>
      </c>
    </row>
    <row r="15663" spans="1:15">
      <c r="A15663" t="s">
        <v>17202</v>
      </c>
      <c r="B15663" t="s">
        <v>23511</v>
      </c>
      <c r="C15663" t="s">
        <v>17203</v>
      </c>
      <c r="D15663">
        <v>2</v>
      </c>
      <c r="E15663">
        <v>6152</v>
      </c>
      <c r="F15663">
        <v>3</v>
      </c>
      <c r="G15663">
        <v>7804</v>
      </c>
      <c r="H15663">
        <v>0.88457550560319997</v>
      </c>
      <c r="I15663">
        <v>1</v>
      </c>
      <c r="J15663">
        <v>0.85953329234717102</v>
      </c>
      <c r="K15663" t="s">
        <v>33225</v>
      </c>
      <c r="L15663">
        <v>2</v>
      </c>
      <c r="M15663" t="s">
        <v>5133</v>
      </c>
      <c r="N15663">
        <v>0.66666666666666696</v>
      </c>
      <c r="O15663">
        <v>3.2509752925877802E-4</v>
      </c>
    </row>
    <row r="15664" spans="1:15">
      <c r="A15664" t="s">
        <v>17204</v>
      </c>
      <c r="B15664" t="s">
        <v>23511</v>
      </c>
      <c r="C15664" t="s">
        <v>17205</v>
      </c>
      <c r="D15664">
        <v>43</v>
      </c>
      <c r="E15664">
        <v>6152</v>
      </c>
      <c r="F15664">
        <v>47</v>
      </c>
      <c r="G15664">
        <v>7804</v>
      </c>
      <c r="H15664">
        <v>1.8348168239378401E-2</v>
      </c>
      <c r="I15664">
        <v>0.13252950573490799</v>
      </c>
      <c r="J15664">
        <v>0.11391352239746901</v>
      </c>
      <c r="K15664" t="s">
        <v>33226</v>
      </c>
      <c r="L15664">
        <v>43</v>
      </c>
      <c r="M15664" t="s">
        <v>5133</v>
      </c>
      <c r="N15664">
        <v>0.91489361702127703</v>
      </c>
      <c r="O15664">
        <v>6.9895968790637201E-3</v>
      </c>
    </row>
    <row r="15665" spans="1:15">
      <c r="A15665" t="s">
        <v>17204</v>
      </c>
      <c r="B15665" t="s">
        <v>23518</v>
      </c>
      <c r="C15665" t="s">
        <v>17205</v>
      </c>
      <c r="D15665">
        <v>4</v>
      </c>
      <c r="E15665">
        <v>787</v>
      </c>
      <c r="F15665">
        <v>42</v>
      </c>
      <c r="G15665">
        <v>7393</v>
      </c>
      <c r="H15665">
        <v>0.66762018270563395</v>
      </c>
      <c r="I15665">
        <v>1</v>
      </c>
      <c r="J15665">
        <v>0.966855260484069</v>
      </c>
      <c r="K15665" t="s">
        <v>33227</v>
      </c>
      <c r="L15665">
        <v>4</v>
      </c>
      <c r="M15665" t="s">
        <v>5133</v>
      </c>
      <c r="N15665">
        <v>9.5238095238095205E-2</v>
      </c>
      <c r="O15665">
        <v>5.0825921219822103E-3</v>
      </c>
    </row>
    <row r="15666" spans="1:15">
      <c r="A15666" t="s">
        <v>17206</v>
      </c>
      <c r="B15666" t="s">
        <v>23511</v>
      </c>
      <c r="C15666" t="s">
        <v>17207</v>
      </c>
      <c r="D15666">
        <v>1</v>
      </c>
      <c r="E15666">
        <v>6152</v>
      </c>
      <c r="F15666">
        <v>1</v>
      </c>
      <c r="G15666">
        <v>7804</v>
      </c>
      <c r="H15666">
        <v>0.788313685289595</v>
      </c>
      <c r="I15666">
        <v>0.968912233598893</v>
      </c>
      <c r="J15666">
        <v>0.832812322140707</v>
      </c>
      <c r="K15666" t="s">
        <v>25221</v>
      </c>
      <c r="L15666">
        <v>1</v>
      </c>
      <c r="M15666" t="s">
        <v>5133</v>
      </c>
      <c r="N15666">
        <v>1</v>
      </c>
      <c r="O15666">
        <v>1.6254876462938901E-4</v>
      </c>
    </row>
    <row r="15667" spans="1:15">
      <c r="A15667" t="s">
        <v>17208</v>
      </c>
      <c r="B15667" t="s">
        <v>23511</v>
      </c>
      <c r="C15667" t="s">
        <v>17209</v>
      </c>
      <c r="D15667">
        <v>1</v>
      </c>
      <c r="E15667">
        <v>6152</v>
      </c>
      <c r="F15667">
        <v>1</v>
      </c>
      <c r="G15667">
        <v>7804</v>
      </c>
      <c r="H15667">
        <v>0.788313685289595</v>
      </c>
      <c r="I15667">
        <v>0.968912233598893</v>
      </c>
      <c r="J15667">
        <v>0.832812322140707</v>
      </c>
      <c r="K15667" t="s">
        <v>25515</v>
      </c>
      <c r="L15667">
        <v>1</v>
      </c>
      <c r="M15667" t="s">
        <v>5133</v>
      </c>
      <c r="N15667">
        <v>1</v>
      </c>
      <c r="O15667">
        <v>1.6254876462938901E-4</v>
      </c>
    </row>
    <row r="15668" spans="1:15">
      <c r="A15668" t="s">
        <v>17210</v>
      </c>
      <c r="B15668" t="s">
        <v>23511</v>
      </c>
      <c r="C15668" t="s">
        <v>17211</v>
      </c>
      <c r="D15668">
        <v>4</v>
      </c>
      <c r="E15668">
        <v>6152</v>
      </c>
      <c r="F15668">
        <v>6</v>
      </c>
      <c r="G15668">
        <v>7804</v>
      </c>
      <c r="H15668">
        <v>0.88632030892592895</v>
      </c>
      <c r="I15668">
        <v>1</v>
      </c>
      <c r="J15668">
        <v>0.85953329234717102</v>
      </c>
      <c r="K15668" t="s">
        <v>33228</v>
      </c>
      <c r="L15668">
        <v>4</v>
      </c>
      <c r="M15668" t="s">
        <v>5133</v>
      </c>
      <c r="N15668">
        <v>0.66666666666666696</v>
      </c>
      <c r="O15668">
        <v>6.5019505851755496E-4</v>
      </c>
    </row>
    <row r="15669" spans="1:15">
      <c r="A15669" t="s">
        <v>17210</v>
      </c>
      <c r="B15669" t="s">
        <v>23518</v>
      </c>
      <c r="C15669" t="s">
        <v>17211</v>
      </c>
      <c r="D15669">
        <v>1</v>
      </c>
      <c r="E15669">
        <v>787</v>
      </c>
      <c r="F15669">
        <v>5</v>
      </c>
      <c r="G15669">
        <v>7393</v>
      </c>
      <c r="H15669">
        <v>0.430466464429208</v>
      </c>
      <c r="I15669">
        <v>1</v>
      </c>
      <c r="J15669">
        <v>0.966855260484069</v>
      </c>
      <c r="K15669" t="s">
        <v>25173</v>
      </c>
      <c r="L15669">
        <v>1</v>
      </c>
      <c r="M15669" t="s">
        <v>5133</v>
      </c>
      <c r="N15669">
        <v>0.2</v>
      </c>
      <c r="O15669">
        <v>1.27064803049555E-3</v>
      </c>
    </row>
    <row r="15670" spans="1:15">
      <c r="A15670" t="s">
        <v>17212</v>
      </c>
      <c r="B15670" t="s">
        <v>23513</v>
      </c>
      <c r="C15670" t="s">
        <v>17213</v>
      </c>
      <c r="D15670">
        <v>1</v>
      </c>
      <c r="E15670">
        <v>535</v>
      </c>
      <c r="F15670">
        <v>7</v>
      </c>
      <c r="G15670">
        <v>8124</v>
      </c>
      <c r="H15670">
        <v>0.37938355156400999</v>
      </c>
      <c r="I15670">
        <v>0.99999999999997702</v>
      </c>
      <c r="J15670">
        <v>0.95041217501583097</v>
      </c>
      <c r="K15670" t="s">
        <v>33229</v>
      </c>
      <c r="L15670">
        <v>1</v>
      </c>
      <c r="M15670" t="s">
        <v>1463</v>
      </c>
      <c r="N15670">
        <v>0.14285714285714299</v>
      </c>
      <c r="O15670">
        <v>1.8691588785046699E-3</v>
      </c>
    </row>
    <row r="15671" spans="1:15">
      <c r="A15671" t="s">
        <v>17212</v>
      </c>
      <c r="B15671" t="s">
        <v>23511</v>
      </c>
      <c r="C15671" t="s">
        <v>17213</v>
      </c>
      <c r="D15671">
        <v>6</v>
      </c>
      <c r="E15671">
        <v>6152</v>
      </c>
      <c r="F15671">
        <v>7</v>
      </c>
      <c r="G15671">
        <v>7804</v>
      </c>
      <c r="H15671">
        <v>0.54476030000281095</v>
      </c>
      <c r="I15671">
        <v>0.968912233598893</v>
      </c>
      <c r="J15671">
        <v>0.832812322140707</v>
      </c>
      <c r="K15671" t="s">
        <v>33230</v>
      </c>
      <c r="L15671">
        <v>6</v>
      </c>
      <c r="M15671" t="s">
        <v>1463</v>
      </c>
      <c r="N15671">
        <v>0.85714285714285698</v>
      </c>
      <c r="O15671">
        <v>9.7529258777633303E-4</v>
      </c>
    </row>
    <row r="15672" spans="1:15">
      <c r="A15672" t="s">
        <v>17214</v>
      </c>
      <c r="B15672" t="s">
        <v>23511</v>
      </c>
      <c r="C15672" t="s">
        <v>17215</v>
      </c>
      <c r="D15672">
        <v>7</v>
      </c>
      <c r="E15672">
        <v>6152</v>
      </c>
      <c r="F15672">
        <v>10</v>
      </c>
      <c r="G15672">
        <v>7804</v>
      </c>
      <c r="H15672">
        <v>0.85778567182431398</v>
      </c>
      <c r="I15672">
        <v>1</v>
      </c>
      <c r="J15672">
        <v>0.85953329234717102</v>
      </c>
      <c r="K15672" t="s">
        <v>33231</v>
      </c>
      <c r="L15672">
        <v>7</v>
      </c>
      <c r="M15672" t="s">
        <v>2729</v>
      </c>
      <c r="N15672">
        <v>0.7</v>
      </c>
      <c r="O15672">
        <v>1.13784135240572E-3</v>
      </c>
    </row>
    <row r="15673" spans="1:15">
      <c r="A15673" t="s">
        <v>17214</v>
      </c>
      <c r="B15673" t="s">
        <v>23513</v>
      </c>
      <c r="C15673" t="s">
        <v>17215</v>
      </c>
      <c r="D15673">
        <v>1</v>
      </c>
      <c r="E15673">
        <v>535</v>
      </c>
      <c r="F15673">
        <v>11</v>
      </c>
      <c r="G15673">
        <v>8124</v>
      </c>
      <c r="H15673">
        <v>0.52755249562557105</v>
      </c>
      <c r="I15673">
        <v>0.99999999999997702</v>
      </c>
      <c r="J15673">
        <v>0.95041217501583097</v>
      </c>
      <c r="K15673" t="s">
        <v>33232</v>
      </c>
      <c r="L15673">
        <v>1</v>
      </c>
      <c r="M15673" t="s">
        <v>2729</v>
      </c>
      <c r="N15673">
        <v>9.0909090909090898E-2</v>
      </c>
      <c r="O15673">
        <v>1.8691588785046699E-3</v>
      </c>
    </row>
    <row r="15674" spans="1:15">
      <c r="A15674" t="s">
        <v>17214</v>
      </c>
      <c r="B15674" t="s">
        <v>23518</v>
      </c>
      <c r="C15674" t="s">
        <v>17215</v>
      </c>
      <c r="D15674">
        <v>1</v>
      </c>
      <c r="E15674">
        <v>787</v>
      </c>
      <c r="F15674">
        <v>10</v>
      </c>
      <c r="G15674">
        <v>7393</v>
      </c>
      <c r="H15674">
        <v>0.67576236969544701</v>
      </c>
      <c r="I15674">
        <v>1</v>
      </c>
      <c r="J15674">
        <v>0.966855260484069</v>
      </c>
      <c r="K15674" t="s">
        <v>24038</v>
      </c>
      <c r="L15674">
        <v>1</v>
      </c>
      <c r="M15674" t="s">
        <v>2729</v>
      </c>
      <c r="N15674">
        <v>0.1</v>
      </c>
      <c r="O15674">
        <v>1.27064803049555E-3</v>
      </c>
    </row>
    <row r="15675" spans="1:15">
      <c r="A15675" t="s">
        <v>17216</v>
      </c>
      <c r="B15675" t="s">
        <v>23511</v>
      </c>
      <c r="C15675" t="s">
        <v>17217</v>
      </c>
      <c r="D15675">
        <v>83</v>
      </c>
      <c r="E15675">
        <v>6152</v>
      </c>
      <c r="F15675">
        <v>87</v>
      </c>
      <c r="G15675">
        <v>7804</v>
      </c>
      <c r="H15675" s="34">
        <v>1.3230034344337601E-5</v>
      </c>
      <c r="I15675">
        <v>3.6180468922223302E-4</v>
      </c>
      <c r="J15675">
        <v>3.1098317571383099E-4</v>
      </c>
      <c r="K15675" t="s">
        <v>33233</v>
      </c>
      <c r="L15675">
        <v>83</v>
      </c>
      <c r="M15675" t="s">
        <v>5133</v>
      </c>
      <c r="N15675">
        <v>0.95402298850574696</v>
      </c>
      <c r="O15675">
        <v>1.3491547464239299E-2</v>
      </c>
    </row>
    <row r="15676" spans="1:15">
      <c r="A15676" t="s">
        <v>17216</v>
      </c>
      <c r="B15676" t="s">
        <v>23513</v>
      </c>
      <c r="C15676" t="s">
        <v>17217</v>
      </c>
      <c r="D15676">
        <v>2</v>
      </c>
      <c r="E15676">
        <v>535</v>
      </c>
      <c r="F15676">
        <v>86</v>
      </c>
      <c r="G15676">
        <v>8124</v>
      </c>
      <c r="H15676">
        <v>0.98027766903399005</v>
      </c>
      <c r="I15676">
        <v>0.99999999999997702</v>
      </c>
      <c r="J15676">
        <v>0.95041217501583097</v>
      </c>
      <c r="K15676" t="s">
        <v>25029</v>
      </c>
      <c r="L15676">
        <v>2</v>
      </c>
      <c r="M15676" t="s">
        <v>5133</v>
      </c>
      <c r="N15676">
        <v>2.32558139534884E-2</v>
      </c>
      <c r="O15676">
        <v>3.7383177570093499E-3</v>
      </c>
    </row>
    <row r="15677" spans="1:15">
      <c r="A15677" t="s">
        <v>17218</v>
      </c>
      <c r="B15677" t="s">
        <v>23511</v>
      </c>
      <c r="C15677" t="s">
        <v>17219</v>
      </c>
      <c r="D15677">
        <v>1</v>
      </c>
      <c r="E15677">
        <v>6152</v>
      </c>
      <c r="F15677">
        <v>1</v>
      </c>
      <c r="G15677">
        <v>7804</v>
      </c>
      <c r="H15677">
        <v>0.788313685289595</v>
      </c>
      <c r="I15677">
        <v>0.968912233598893</v>
      </c>
      <c r="J15677">
        <v>0.832812322140707</v>
      </c>
      <c r="K15677" t="s">
        <v>33234</v>
      </c>
      <c r="L15677">
        <v>1</v>
      </c>
      <c r="M15677" t="s">
        <v>5133</v>
      </c>
      <c r="N15677">
        <v>1</v>
      </c>
      <c r="O15677">
        <v>1.6254876462938901E-4</v>
      </c>
    </row>
    <row r="15678" spans="1:15">
      <c r="A15678" t="s">
        <v>17220</v>
      </c>
      <c r="B15678" t="s">
        <v>23511</v>
      </c>
      <c r="C15678" t="s">
        <v>17221</v>
      </c>
      <c r="D15678">
        <v>7</v>
      </c>
      <c r="E15678">
        <v>6152</v>
      </c>
      <c r="F15678">
        <v>7</v>
      </c>
      <c r="G15678">
        <v>7804</v>
      </c>
      <c r="H15678">
        <v>0.18905120292587699</v>
      </c>
      <c r="I15678">
        <v>0.631132279689813</v>
      </c>
      <c r="J15678">
        <v>0.54247920626835999</v>
      </c>
      <c r="K15678" t="s">
        <v>33235</v>
      </c>
      <c r="L15678">
        <v>7</v>
      </c>
      <c r="M15678" t="s">
        <v>1463</v>
      </c>
      <c r="N15678">
        <v>1</v>
      </c>
      <c r="O15678">
        <v>1.13784135240572E-3</v>
      </c>
    </row>
    <row r="15679" spans="1:15">
      <c r="A15679" t="s">
        <v>17222</v>
      </c>
      <c r="B15679" t="s">
        <v>23511</v>
      </c>
      <c r="C15679" t="s">
        <v>17223</v>
      </c>
      <c r="D15679">
        <v>13</v>
      </c>
      <c r="E15679">
        <v>6152</v>
      </c>
      <c r="F15679">
        <v>13</v>
      </c>
      <c r="G15679">
        <v>7804</v>
      </c>
      <c r="H15679">
        <v>4.52815025690569E-2</v>
      </c>
      <c r="I15679">
        <v>0.25239912466249798</v>
      </c>
      <c r="J15679">
        <v>0.21694545060670101</v>
      </c>
      <c r="K15679" t="s">
        <v>33236</v>
      </c>
      <c r="L15679">
        <v>13</v>
      </c>
      <c r="M15679" t="s">
        <v>1463</v>
      </c>
      <c r="N15679">
        <v>1</v>
      </c>
      <c r="O15679">
        <v>2.1131339401820499E-3</v>
      </c>
    </row>
    <row r="15680" spans="1:15">
      <c r="A15680" t="s">
        <v>17224</v>
      </c>
      <c r="B15680" t="s">
        <v>23511</v>
      </c>
      <c r="C15680" t="s">
        <v>17225</v>
      </c>
      <c r="D15680">
        <v>10</v>
      </c>
      <c r="E15680">
        <v>6152</v>
      </c>
      <c r="F15680">
        <v>10</v>
      </c>
      <c r="G15680">
        <v>7804</v>
      </c>
      <c r="H15680">
        <v>9.2537459108980397E-2</v>
      </c>
      <c r="I15680">
        <v>0.40853420848785299</v>
      </c>
      <c r="J15680">
        <v>0.35114875325800998</v>
      </c>
      <c r="K15680" t="s">
        <v>33237</v>
      </c>
      <c r="L15680">
        <v>10</v>
      </c>
      <c r="M15680" t="s">
        <v>1463</v>
      </c>
      <c r="N15680">
        <v>1</v>
      </c>
      <c r="O15680">
        <v>1.62548764629389E-3</v>
      </c>
    </row>
    <row r="15681" spans="1:15">
      <c r="A15681" t="s">
        <v>17226</v>
      </c>
      <c r="B15681" t="s">
        <v>23511</v>
      </c>
      <c r="C15681" t="s">
        <v>17227</v>
      </c>
      <c r="D15681">
        <v>8</v>
      </c>
      <c r="E15681">
        <v>6152</v>
      </c>
      <c r="F15681">
        <v>8</v>
      </c>
      <c r="G15681">
        <v>7804</v>
      </c>
      <c r="H15681">
        <v>0.148995721685201</v>
      </c>
      <c r="I15681">
        <v>0.54611425167193095</v>
      </c>
      <c r="J15681">
        <v>0.46940338073728599</v>
      </c>
      <c r="K15681" t="s">
        <v>28180</v>
      </c>
      <c r="L15681">
        <v>8</v>
      </c>
      <c r="M15681" t="s">
        <v>1463</v>
      </c>
      <c r="N15681">
        <v>1</v>
      </c>
      <c r="O15681">
        <v>1.3003901170351099E-3</v>
      </c>
    </row>
    <row r="15682" spans="1:15">
      <c r="A15682" t="s">
        <v>17228</v>
      </c>
      <c r="B15682" t="s">
        <v>23511</v>
      </c>
      <c r="C15682" t="s">
        <v>17229</v>
      </c>
      <c r="D15682">
        <v>3</v>
      </c>
      <c r="E15682">
        <v>6152</v>
      </c>
      <c r="F15682">
        <v>3</v>
      </c>
      <c r="G15682">
        <v>7804</v>
      </c>
      <c r="H15682">
        <v>0.489837867770546</v>
      </c>
      <c r="I15682">
        <v>0.96083957126938102</v>
      </c>
      <c r="J15682">
        <v>0.82587360011061495</v>
      </c>
      <c r="K15682" t="s">
        <v>23626</v>
      </c>
      <c r="L15682">
        <v>3</v>
      </c>
      <c r="M15682" t="s">
        <v>1463</v>
      </c>
      <c r="N15682">
        <v>1</v>
      </c>
      <c r="O15682">
        <v>4.8764629388816603E-4</v>
      </c>
    </row>
    <row r="15683" spans="1:15">
      <c r="A15683" t="s">
        <v>17230</v>
      </c>
      <c r="B15683" t="s">
        <v>23511</v>
      </c>
      <c r="C15683" t="s">
        <v>17231</v>
      </c>
      <c r="D15683">
        <v>2</v>
      </c>
      <c r="E15683">
        <v>6152</v>
      </c>
      <c r="F15683">
        <v>3</v>
      </c>
      <c r="G15683">
        <v>7804</v>
      </c>
      <c r="H15683">
        <v>0.88457550560319997</v>
      </c>
      <c r="I15683">
        <v>1</v>
      </c>
      <c r="J15683">
        <v>0.85953329234717102</v>
      </c>
      <c r="K15683" t="s">
        <v>33238</v>
      </c>
      <c r="L15683">
        <v>2</v>
      </c>
      <c r="M15683" t="s">
        <v>5133</v>
      </c>
      <c r="N15683">
        <v>0.66666666666666696</v>
      </c>
      <c r="O15683">
        <v>3.2509752925877802E-4</v>
      </c>
    </row>
    <row r="15684" spans="1:15">
      <c r="A15684" t="s">
        <v>17232</v>
      </c>
      <c r="B15684" t="s">
        <v>23511</v>
      </c>
      <c r="C15684" t="s">
        <v>17233</v>
      </c>
      <c r="D15684">
        <v>2</v>
      </c>
      <c r="E15684">
        <v>6152</v>
      </c>
      <c r="F15684">
        <v>2</v>
      </c>
      <c r="G15684">
        <v>7804</v>
      </c>
      <c r="H15684">
        <v>0.62141708038142995</v>
      </c>
      <c r="I15684">
        <v>0.968912233598893</v>
      </c>
      <c r="J15684">
        <v>0.832812322140707</v>
      </c>
      <c r="K15684" t="s">
        <v>33238</v>
      </c>
      <c r="L15684">
        <v>2</v>
      </c>
      <c r="M15684" t="s">
        <v>5133</v>
      </c>
      <c r="N15684">
        <v>1</v>
      </c>
      <c r="O15684">
        <v>3.2509752925877802E-4</v>
      </c>
    </row>
    <row r="15685" spans="1:15">
      <c r="A15685" t="s">
        <v>17234</v>
      </c>
      <c r="B15685" t="s">
        <v>23511</v>
      </c>
      <c r="C15685" t="s">
        <v>17235</v>
      </c>
      <c r="D15685">
        <v>15</v>
      </c>
      <c r="E15685">
        <v>6152</v>
      </c>
      <c r="F15685">
        <v>15</v>
      </c>
      <c r="G15685">
        <v>7804</v>
      </c>
      <c r="H15685">
        <v>2.8113485006614501E-2</v>
      </c>
      <c r="I15685">
        <v>0.182450402036994</v>
      </c>
      <c r="J15685">
        <v>0.156822194752923</v>
      </c>
      <c r="K15685" t="s">
        <v>33239</v>
      </c>
      <c r="L15685">
        <v>15</v>
      </c>
      <c r="M15685" t="s">
        <v>2729</v>
      </c>
      <c r="N15685">
        <v>1</v>
      </c>
      <c r="O15685">
        <v>2.4382314694408299E-3</v>
      </c>
    </row>
    <row r="15686" spans="1:15">
      <c r="A15686" t="s">
        <v>17236</v>
      </c>
      <c r="B15686" t="s">
        <v>23511</v>
      </c>
      <c r="C15686" t="s">
        <v>17237</v>
      </c>
      <c r="D15686">
        <v>5</v>
      </c>
      <c r="E15686">
        <v>6152</v>
      </c>
      <c r="F15686">
        <v>5</v>
      </c>
      <c r="G15686">
        <v>7804</v>
      </c>
      <c r="H15686">
        <v>0.30433074367137097</v>
      </c>
      <c r="I15686">
        <v>0.81020448119108801</v>
      </c>
      <c r="J15686">
        <v>0.69639772519260701</v>
      </c>
      <c r="K15686" t="s">
        <v>33240</v>
      </c>
      <c r="L15686">
        <v>5</v>
      </c>
      <c r="M15686" t="s">
        <v>2729</v>
      </c>
      <c r="N15686">
        <v>1</v>
      </c>
      <c r="O15686">
        <v>8.1274382314694405E-4</v>
      </c>
    </row>
    <row r="15687" spans="1:15">
      <c r="A15687" t="s">
        <v>17238</v>
      </c>
      <c r="B15687" t="s">
        <v>23511</v>
      </c>
      <c r="C15687" t="s">
        <v>17239</v>
      </c>
      <c r="D15687">
        <v>37</v>
      </c>
      <c r="E15687">
        <v>6152</v>
      </c>
      <c r="F15687">
        <v>39</v>
      </c>
      <c r="G15687">
        <v>7804</v>
      </c>
      <c r="H15687">
        <v>5.9843814032763303E-3</v>
      </c>
      <c r="I15687">
        <v>5.67047496778205E-2</v>
      </c>
      <c r="J15687">
        <v>4.8739620182299201E-2</v>
      </c>
      <c r="K15687" t="s">
        <v>30165</v>
      </c>
      <c r="L15687">
        <v>37</v>
      </c>
      <c r="M15687" t="s">
        <v>5133</v>
      </c>
      <c r="N15687">
        <v>0.94871794871794901</v>
      </c>
      <c r="O15687">
        <v>6.0143042912873899E-3</v>
      </c>
    </row>
    <row r="15688" spans="1:15">
      <c r="A15688" t="s">
        <v>17238</v>
      </c>
      <c r="B15688" t="s">
        <v>23518</v>
      </c>
      <c r="C15688" t="s">
        <v>17239</v>
      </c>
      <c r="D15688">
        <v>2</v>
      </c>
      <c r="E15688">
        <v>787</v>
      </c>
      <c r="F15688">
        <v>34</v>
      </c>
      <c r="G15688">
        <v>7393</v>
      </c>
      <c r="H15688">
        <v>0.89056573259025296</v>
      </c>
      <c r="I15688">
        <v>1</v>
      </c>
      <c r="J15688">
        <v>0.966855260484069</v>
      </c>
      <c r="K15688" t="s">
        <v>30166</v>
      </c>
      <c r="L15688">
        <v>2</v>
      </c>
      <c r="M15688" t="s">
        <v>5133</v>
      </c>
      <c r="N15688">
        <v>5.8823529411764698E-2</v>
      </c>
      <c r="O15688">
        <v>2.5412960609911099E-3</v>
      </c>
    </row>
    <row r="15689" spans="1:15">
      <c r="A15689" t="s">
        <v>17240</v>
      </c>
      <c r="B15689" t="s">
        <v>23513</v>
      </c>
      <c r="C15689" t="s">
        <v>17241</v>
      </c>
      <c r="D15689">
        <v>2</v>
      </c>
      <c r="E15689">
        <v>535</v>
      </c>
      <c r="F15689">
        <v>7</v>
      </c>
      <c r="G15689">
        <v>8124</v>
      </c>
      <c r="H15689">
        <v>7.2881032852052594E-2</v>
      </c>
      <c r="I15689">
        <v>0.47111571080376702</v>
      </c>
      <c r="J15689">
        <v>0.447754107389148</v>
      </c>
      <c r="K15689" t="s">
        <v>25620</v>
      </c>
      <c r="L15689">
        <v>2</v>
      </c>
      <c r="M15689" t="s">
        <v>5133</v>
      </c>
      <c r="N15689">
        <v>0.28571428571428598</v>
      </c>
      <c r="O15689">
        <v>3.7383177570093499E-3</v>
      </c>
    </row>
    <row r="15690" spans="1:15">
      <c r="A15690" t="s">
        <v>17240</v>
      </c>
      <c r="B15690" t="s">
        <v>23511</v>
      </c>
      <c r="C15690" t="s">
        <v>17241</v>
      </c>
      <c r="D15690">
        <v>5</v>
      </c>
      <c r="E15690">
        <v>6152</v>
      </c>
      <c r="F15690">
        <v>7</v>
      </c>
      <c r="G15690">
        <v>7804</v>
      </c>
      <c r="H15690">
        <v>0.83137607319657303</v>
      </c>
      <c r="I15690">
        <v>0.98923101772060196</v>
      </c>
      <c r="J15690">
        <v>0.85027699355333197</v>
      </c>
      <c r="K15690" t="s">
        <v>29951</v>
      </c>
      <c r="L15690">
        <v>5</v>
      </c>
      <c r="M15690" t="s">
        <v>5133</v>
      </c>
      <c r="N15690">
        <v>0.71428571428571397</v>
      </c>
      <c r="O15690">
        <v>8.1274382314694405E-4</v>
      </c>
    </row>
    <row r="15691" spans="1:15">
      <c r="A15691" t="s">
        <v>17242</v>
      </c>
      <c r="B15691" t="s">
        <v>23513</v>
      </c>
      <c r="C15691" t="s">
        <v>17243</v>
      </c>
      <c r="D15691">
        <v>1</v>
      </c>
      <c r="E15691">
        <v>535</v>
      </c>
      <c r="F15691">
        <v>5</v>
      </c>
      <c r="G15691">
        <v>8124</v>
      </c>
      <c r="H15691">
        <v>0.28872836491514098</v>
      </c>
      <c r="I15691">
        <v>0.92669970177713501</v>
      </c>
      <c r="J15691">
        <v>0.88074667915254901</v>
      </c>
      <c r="K15691" t="s">
        <v>23718</v>
      </c>
      <c r="L15691">
        <v>1</v>
      </c>
      <c r="M15691" t="s">
        <v>5133</v>
      </c>
      <c r="N15691">
        <v>0.2</v>
      </c>
      <c r="O15691">
        <v>1.8691588785046699E-3</v>
      </c>
    </row>
    <row r="15692" spans="1:15">
      <c r="A15692" t="s">
        <v>17242</v>
      </c>
      <c r="B15692" t="s">
        <v>23511</v>
      </c>
      <c r="C15692" t="s">
        <v>17243</v>
      </c>
      <c r="D15692">
        <v>4</v>
      </c>
      <c r="E15692">
        <v>6152</v>
      </c>
      <c r="F15692">
        <v>5</v>
      </c>
      <c r="G15692">
        <v>7804</v>
      </c>
      <c r="H15692">
        <v>0.71320711691885297</v>
      </c>
      <c r="I15692">
        <v>0.968912233598893</v>
      </c>
      <c r="J15692">
        <v>0.832812322140707</v>
      </c>
      <c r="K15692" t="s">
        <v>27827</v>
      </c>
      <c r="L15692">
        <v>4</v>
      </c>
      <c r="M15692" t="s">
        <v>5133</v>
      </c>
      <c r="N15692">
        <v>0.8</v>
      </c>
      <c r="O15692">
        <v>6.5019505851755496E-4</v>
      </c>
    </row>
    <row r="15693" spans="1:15">
      <c r="A15693" t="s">
        <v>17244</v>
      </c>
      <c r="B15693" t="s">
        <v>23511</v>
      </c>
      <c r="C15693" t="s">
        <v>17245</v>
      </c>
      <c r="D15693">
        <v>2</v>
      </c>
      <c r="E15693">
        <v>6152</v>
      </c>
      <c r="F15693">
        <v>2</v>
      </c>
      <c r="G15693">
        <v>7804</v>
      </c>
      <c r="H15693">
        <v>0.62141708038142995</v>
      </c>
      <c r="I15693">
        <v>0.968912233598893</v>
      </c>
      <c r="J15693">
        <v>0.832812322140707</v>
      </c>
      <c r="K15693" t="s">
        <v>24791</v>
      </c>
      <c r="L15693">
        <v>2</v>
      </c>
      <c r="M15693" t="s">
        <v>1463</v>
      </c>
      <c r="N15693">
        <v>1</v>
      </c>
      <c r="O15693">
        <v>3.2509752925877802E-4</v>
      </c>
    </row>
    <row r="15694" spans="1:15">
      <c r="A15694" t="s">
        <v>17246</v>
      </c>
      <c r="B15694" t="s">
        <v>23518</v>
      </c>
      <c r="C15694" t="s">
        <v>17247</v>
      </c>
      <c r="D15694">
        <v>1</v>
      </c>
      <c r="E15694">
        <v>787</v>
      </c>
      <c r="F15694">
        <v>3</v>
      </c>
      <c r="G15694">
        <v>7393</v>
      </c>
      <c r="H15694">
        <v>0.28660084727541502</v>
      </c>
      <c r="I15694">
        <v>0.97863801257884697</v>
      </c>
      <c r="J15694">
        <v>0.94620131057153301</v>
      </c>
      <c r="K15694" t="s">
        <v>24277</v>
      </c>
      <c r="L15694">
        <v>1</v>
      </c>
      <c r="M15694" t="s">
        <v>5133</v>
      </c>
      <c r="N15694">
        <v>0.33333333333333298</v>
      </c>
      <c r="O15694">
        <v>1.27064803049555E-3</v>
      </c>
    </row>
    <row r="15695" spans="1:15">
      <c r="A15695" t="s">
        <v>17246</v>
      </c>
      <c r="B15695" t="s">
        <v>23511</v>
      </c>
      <c r="C15695" t="s">
        <v>17247</v>
      </c>
      <c r="D15695">
        <v>2</v>
      </c>
      <c r="E15695">
        <v>6152</v>
      </c>
      <c r="F15695">
        <v>3</v>
      </c>
      <c r="G15695">
        <v>7804</v>
      </c>
      <c r="H15695">
        <v>0.88457550560319997</v>
      </c>
      <c r="I15695">
        <v>1</v>
      </c>
      <c r="J15695">
        <v>0.85953329234717102</v>
      </c>
      <c r="K15695" t="s">
        <v>33241</v>
      </c>
      <c r="L15695">
        <v>2</v>
      </c>
      <c r="M15695" t="s">
        <v>5133</v>
      </c>
      <c r="N15695">
        <v>0.66666666666666696</v>
      </c>
      <c r="O15695">
        <v>3.2509752925877802E-4</v>
      </c>
    </row>
    <row r="15696" spans="1:15">
      <c r="A15696" t="s">
        <v>17248</v>
      </c>
      <c r="B15696" t="s">
        <v>23518</v>
      </c>
      <c r="C15696" t="s">
        <v>17249</v>
      </c>
      <c r="D15696">
        <v>1</v>
      </c>
      <c r="E15696">
        <v>787</v>
      </c>
      <c r="F15696">
        <v>1</v>
      </c>
      <c r="G15696">
        <v>7393</v>
      </c>
      <c r="H15696">
        <v>0.106452049235764</v>
      </c>
      <c r="I15696">
        <v>0.63266972740240601</v>
      </c>
      <c r="J15696">
        <v>0.61170005408803896</v>
      </c>
      <c r="K15696" t="s">
        <v>24277</v>
      </c>
      <c r="L15696">
        <v>1</v>
      </c>
      <c r="M15696" t="s">
        <v>5133</v>
      </c>
      <c r="N15696">
        <v>1</v>
      </c>
      <c r="O15696">
        <v>1.27064803049555E-3</v>
      </c>
    </row>
    <row r="15697" spans="1:15">
      <c r="A15697" t="s">
        <v>17250</v>
      </c>
      <c r="B15697" t="s">
        <v>23518</v>
      </c>
      <c r="C15697" t="s">
        <v>17251</v>
      </c>
      <c r="D15697">
        <v>25</v>
      </c>
      <c r="E15697">
        <v>787</v>
      </c>
      <c r="F15697">
        <v>463</v>
      </c>
      <c r="G15697">
        <v>7393</v>
      </c>
      <c r="H15697">
        <v>0.99998585318990596</v>
      </c>
      <c r="I15697">
        <v>1</v>
      </c>
      <c r="J15697">
        <v>0.966855260484069</v>
      </c>
      <c r="K15697" t="s">
        <v>33242</v>
      </c>
      <c r="L15697">
        <v>25</v>
      </c>
      <c r="M15697" t="s">
        <v>5133</v>
      </c>
      <c r="N15697">
        <v>5.3995680345572401E-2</v>
      </c>
      <c r="O15697">
        <v>3.1766200762388799E-2</v>
      </c>
    </row>
    <row r="15698" spans="1:15">
      <c r="A15698" t="s">
        <v>17250</v>
      </c>
      <c r="B15698" t="s">
        <v>23511</v>
      </c>
      <c r="C15698" t="s">
        <v>17251</v>
      </c>
      <c r="D15698">
        <v>435</v>
      </c>
      <c r="E15698">
        <v>6152</v>
      </c>
      <c r="F15698">
        <v>503</v>
      </c>
      <c r="G15698">
        <v>7804</v>
      </c>
      <c r="H15698" s="34">
        <v>3.61450755185876E-6</v>
      </c>
      <c r="I15698">
        <v>1.1261021154446E-4</v>
      </c>
      <c r="J15698" s="34">
        <v>9.6792225880721399E-5</v>
      </c>
      <c r="K15698" t="s">
        <v>33243</v>
      </c>
      <c r="L15698">
        <v>435</v>
      </c>
      <c r="M15698" t="s">
        <v>5133</v>
      </c>
      <c r="N15698">
        <v>0.86481113320079495</v>
      </c>
      <c r="O15698">
        <v>7.07087126137841E-2</v>
      </c>
    </row>
    <row r="15699" spans="1:15">
      <c r="A15699" t="s">
        <v>17250</v>
      </c>
      <c r="B15699" t="s">
        <v>23513</v>
      </c>
      <c r="C15699" t="s">
        <v>17251</v>
      </c>
      <c r="D15699">
        <v>22</v>
      </c>
      <c r="E15699">
        <v>535</v>
      </c>
      <c r="F15699">
        <v>499</v>
      </c>
      <c r="G15699">
        <v>8124</v>
      </c>
      <c r="H15699">
        <v>0.986669557690114</v>
      </c>
      <c r="I15699">
        <v>0.99999999999997702</v>
      </c>
      <c r="J15699">
        <v>0.95041217501583097</v>
      </c>
      <c r="K15699" t="s">
        <v>33244</v>
      </c>
      <c r="L15699">
        <v>22</v>
      </c>
      <c r="M15699" t="s">
        <v>5133</v>
      </c>
      <c r="N15699">
        <v>4.4088176352705399E-2</v>
      </c>
      <c r="O15699">
        <v>4.1121495327102797E-2</v>
      </c>
    </row>
    <row r="15700" spans="1:15">
      <c r="A15700" t="s">
        <v>17252</v>
      </c>
      <c r="B15700" t="s">
        <v>23511</v>
      </c>
      <c r="C15700" t="s">
        <v>17253</v>
      </c>
      <c r="D15700">
        <v>9</v>
      </c>
      <c r="E15700">
        <v>6152</v>
      </c>
      <c r="F15700">
        <v>9</v>
      </c>
      <c r="G15700">
        <v>7804</v>
      </c>
      <c r="H15700">
        <v>0.117423000773971</v>
      </c>
      <c r="I15700">
        <v>0.47842873658393897</v>
      </c>
      <c r="J15700">
        <v>0.41122542710949</v>
      </c>
      <c r="K15700" t="s">
        <v>33245</v>
      </c>
      <c r="L15700">
        <v>9</v>
      </c>
      <c r="M15700" t="s">
        <v>1463</v>
      </c>
      <c r="N15700">
        <v>1</v>
      </c>
      <c r="O15700">
        <v>1.4629388816645001E-3</v>
      </c>
    </row>
    <row r="15701" spans="1:15">
      <c r="A15701" t="s">
        <v>17254</v>
      </c>
      <c r="B15701" t="s">
        <v>23511</v>
      </c>
      <c r="C15701" t="s">
        <v>17255</v>
      </c>
      <c r="D15701">
        <v>4</v>
      </c>
      <c r="E15701">
        <v>6152</v>
      </c>
      <c r="F15701">
        <v>4</v>
      </c>
      <c r="G15701">
        <v>7804</v>
      </c>
      <c r="H15701">
        <v>0.38610601832086699</v>
      </c>
      <c r="I15701">
        <v>0.90829480295553899</v>
      </c>
      <c r="J15701">
        <v>0.78070962240619901</v>
      </c>
      <c r="K15701" t="s">
        <v>24078</v>
      </c>
      <c r="L15701">
        <v>4</v>
      </c>
      <c r="M15701" t="s">
        <v>1463</v>
      </c>
      <c r="N15701">
        <v>1</v>
      </c>
      <c r="O15701">
        <v>6.5019505851755496E-4</v>
      </c>
    </row>
    <row r="15702" spans="1:15">
      <c r="A15702" t="s">
        <v>17256</v>
      </c>
      <c r="B15702" t="s">
        <v>23513</v>
      </c>
      <c r="C15702" t="s">
        <v>17257</v>
      </c>
      <c r="D15702">
        <v>1</v>
      </c>
      <c r="E15702">
        <v>535</v>
      </c>
      <c r="F15702">
        <v>1</v>
      </c>
      <c r="G15702">
        <v>8124</v>
      </c>
      <c r="H15702">
        <v>6.5854258985721295E-2</v>
      </c>
      <c r="I15702">
        <v>0.448760549738495</v>
      </c>
      <c r="J15702">
        <v>0.42650749013827299</v>
      </c>
      <c r="K15702" t="s">
        <v>26809</v>
      </c>
      <c r="L15702">
        <v>1</v>
      </c>
      <c r="M15702" t="s">
        <v>5133</v>
      </c>
      <c r="N15702">
        <v>1</v>
      </c>
      <c r="O15702">
        <v>1.8691588785046699E-3</v>
      </c>
    </row>
    <row r="15703" spans="1:15">
      <c r="A15703" t="s">
        <v>17258</v>
      </c>
      <c r="B15703" t="s">
        <v>23513</v>
      </c>
      <c r="C15703" t="s">
        <v>17259</v>
      </c>
      <c r="D15703">
        <v>1</v>
      </c>
      <c r="E15703">
        <v>535</v>
      </c>
      <c r="F15703">
        <v>1</v>
      </c>
      <c r="G15703">
        <v>8124</v>
      </c>
      <c r="H15703">
        <v>6.5854258985721295E-2</v>
      </c>
      <c r="I15703">
        <v>0.448760549738495</v>
      </c>
      <c r="J15703">
        <v>0.42650749013827299</v>
      </c>
      <c r="K15703" t="s">
        <v>26809</v>
      </c>
      <c r="L15703">
        <v>1</v>
      </c>
      <c r="M15703" t="s">
        <v>5133</v>
      </c>
      <c r="N15703">
        <v>1</v>
      </c>
      <c r="O15703">
        <v>1.8691588785046699E-3</v>
      </c>
    </row>
    <row r="15704" spans="1:15">
      <c r="A15704" t="s">
        <v>17260</v>
      </c>
      <c r="B15704" t="s">
        <v>23511</v>
      </c>
      <c r="C15704" t="s">
        <v>17261</v>
      </c>
      <c r="D15704">
        <v>9</v>
      </c>
      <c r="E15704">
        <v>6152</v>
      </c>
      <c r="F15704">
        <v>13</v>
      </c>
      <c r="G15704">
        <v>7804</v>
      </c>
      <c r="H15704">
        <v>0.87969115300460798</v>
      </c>
      <c r="I15704">
        <v>1</v>
      </c>
      <c r="J15704">
        <v>0.85953329234717102</v>
      </c>
      <c r="K15704" t="s">
        <v>32486</v>
      </c>
      <c r="L15704">
        <v>9</v>
      </c>
      <c r="M15704" t="s">
        <v>5133</v>
      </c>
      <c r="N15704">
        <v>0.69230769230769196</v>
      </c>
      <c r="O15704">
        <v>1.4629388816645001E-3</v>
      </c>
    </row>
    <row r="15705" spans="1:15">
      <c r="A15705" t="s">
        <v>17260</v>
      </c>
      <c r="B15705" t="s">
        <v>23518</v>
      </c>
      <c r="C15705" t="s">
        <v>17261</v>
      </c>
      <c r="D15705">
        <v>3</v>
      </c>
      <c r="E15705">
        <v>787</v>
      </c>
      <c r="F15705">
        <v>12</v>
      </c>
      <c r="G15705">
        <v>7393</v>
      </c>
      <c r="H15705">
        <v>0.127734483692762</v>
      </c>
      <c r="I15705">
        <v>0.70232558016992197</v>
      </c>
      <c r="J15705">
        <v>0.67904718175981504</v>
      </c>
      <c r="K15705" t="s">
        <v>33246</v>
      </c>
      <c r="L15705">
        <v>3</v>
      </c>
      <c r="M15705" t="s">
        <v>5133</v>
      </c>
      <c r="N15705">
        <v>0.25</v>
      </c>
      <c r="O15705">
        <v>3.8119440914866601E-3</v>
      </c>
    </row>
    <row r="15706" spans="1:15">
      <c r="A15706" t="s">
        <v>17260</v>
      </c>
      <c r="B15706" t="s">
        <v>23513</v>
      </c>
      <c r="C15706" t="s">
        <v>17261</v>
      </c>
      <c r="D15706">
        <v>1</v>
      </c>
      <c r="E15706">
        <v>535</v>
      </c>
      <c r="F15706">
        <v>13</v>
      </c>
      <c r="G15706">
        <v>8124</v>
      </c>
      <c r="H15706">
        <v>0.58781134946737001</v>
      </c>
      <c r="I15706">
        <v>0.99999999999997702</v>
      </c>
      <c r="J15706">
        <v>0.95041217501583097</v>
      </c>
      <c r="K15706" t="s">
        <v>24025</v>
      </c>
      <c r="L15706">
        <v>1</v>
      </c>
      <c r="M15706" t="s">
        <v>5133</v>
      </c>
      <c r="N15706">
        <v>7.69230769230769E-2</v>
      </c>
      <c r="O15706">
        <v>1.8691588785046699E-3</v>
      </c>
    </row>
    <row r="15707" spans="1:15">
      <c r="A15707" t="s">
        <v>17262</v>
      </c>
      <c r="B15707" t="s">
        <v>23518</v>
      </c>
      <c r="C15707" t="s">
        <v>17263</v>
      </c>
      <c r="D15707">
        <v>1</v>
      </c>
      <c r="E15707">
        <v>787</v>
      </c>
      <c r="F15707">
        <v>1</v>
      </c>
      <c r="G15707">
        <v>7393</v>
      </c>
      <c r="H15707">
        <v>0.106452049235764</v>
      </c>
      <c r="I15707">
        <v>0.63266972740240601</v>
      </c>
      <c r="J15707">
        <v>0.61170005408803896</v>
      </c>
      <c r="K15707" t="s">
        <v>23609</v>
      </c>
      <c r="L15707">
        <v>1</v>
      </c>
      <c r="M15707" t="s">
        <v>5133</v>
      </c>
      <c r="N15707">
        <v>1</v>
      </c>
      <c r="O15707">
        <v>1.27064803049555E-3</v>
      </c>
    </row>
    <row r="15708" spans="1:15">
      <c r="A15708" t="s">
        <v>17264</v>
      </c>
      <c r="B15708" t="s">
        <v>23511</v>
      </c>
      <c r="C15708" t="s">
        <v>17265</v>
      </c>
      <c r="D15708">
        <v>2</v>
      </c>
      <c r="E15708">
        <v>6152</v>
      </c>
      <c r="F15708">
        <v>2</v>
      </c>
      <c r="G15708">
        <v>7804</v>
      </c>
      <c r="H15708">
        <v>0.62141708038142995</v>
      </c>
      <c r="I15708">
        <v>0.968912233598893</v>
      </c>
      <c r="J15708">
        <v>0.832812322140707</v>
      </c>
      <c r="K15708" t="s">
        <v>33247</v>
      </c>
      <c r="L15708">
        <v>2</v>
      </c>
      <c r="M15708" t="s">
        <v>5133</v>
      </c>
      <c r="N15708">
        <v>1</v>
      </c>
      <c r="O15708">
        <v>3.2509752925877802E-4</v>
      </c>
    </row>
    <row r="15709" spans="1:15">
      <c r="A15709" t="s">
        <v>17266</v>
      </c>
      <c r="B15709" t="s">
        <v>23511</v>
      </c>
      <c r="C15709" t="s">
        <v>17267</v>
      </c>
      <c r="D15709">
        <v>5</v>
      </c>
      <c r="E15709">
        <v>6152</v>
      </c>
      <c r="F15709">
        <v>5</v>
      </c>
      <c r="G15709">
        <v>7804</v>
      </c>
      <c r="H15709">
        <v>0.30433074367137097</v>
      </c>
      <c r="I15709">
        <v>0.81020448119108801</v>
      </c>
      <c r="J15709">
        <v>0.69639772519260701</v>
      </c>
      <c r="K15709" t="s">
        <v>33248</v>
      </c>
      <c r="L15709">
        <v>5</v>
      </c>
      <c r="M15709" t="s">
        <v>5133</v>
      </c>
      <c r="N15709">
        <v>1</v>
      </c>
      <c r="O15709">
        <v>8.1274382314694405E-4</v>
      </c>
    </row>
    <row r="15710" spans="1:15">
      <c r="A15710" t="s">
        <v>17268</v>
      </c>
      <c r="B15710" t="s">
        <v>23511</v>
      </c>
      <c r="C15710" t="s">
        <v>17269</v>
      </c>
      <c r="D15710">
        <v>3</v>
      </c>
      <c r="E15710">
        <v>6152</v>
      </c>
      <c r="F15710">
        <v>3</v>
      </c>
      <c r="G15710">
        <v>7804</v>
      </c>
      <c r="H15710">
        <v>0.489837867770546</v>
      </c>
      <c r="I15710">
        <v>0.96083957126938102</v>
      </c>
      <c r="J15710">
        <v>0.82587360011061495</v>
      </c>
      <c r="K15710" t="s">
        <v>33249</v>
      </c>
      <c r="L15710">
        <v>3</v>
      </c>
      <c r="M15710" t="s">
        <v>5133</v>
      </c>
      <c r="N15710">
        <v>1</v>
      </c>
      <c r="O15710">
        <v>4.8764629388816603E-4</v>
      </c>
    </row>
    <row r="15711" spans="1:15">
      <c r="A15711" t="s">
        <v>17270</v>
      </c>
      <c r="B15711" t="s">
        <v>23518</v>
      </c>
      <c r="C15711" t="s">
        <v>17271</v>
      </c>
      <c r="D15711">
        <v>1</v>
      </c>
      <c r="E15711">
        <v>787</v>
      </c>
      <c r="F15711">
        <v>3</v>
      </c>
      <c r="G15711">
        <v>7393</v>
      </c>
      <c r="H15711">
        <v>0.28660084727541502</v>
      </c>
      <c r="I15711">
        <v>0.97863801257884697</v>
      </c>
      <c r="J15711">
        <v>0.94620131057153301</v>
      </c>
      <c r="K15711" t="s">
        <v>23525</v>
      </c>
      <c r="L15711">
        <v>1</v>
      </c>
      <c r="M15711" t="s">
        <v>5133</v>
      </c>
      <c r="N15711">
        <v>0.33333333333333298</v>
      </c>
      <c r="O15711">
        <v>1.27064803049555E-3</v>
      </c>
    </row>
    <row r="15712" spans="1:15">
      <c r="A15712" t="s">
        <v>17270</v>
      </c>
      <c r="B15712" t="s">
        <v>23511</v>
      </c>
      <c r="C15712" t="s">
        <v>17271</v>
      </c>
      <c r="D15712">
        <v>1</v>
      </c>
      <c r="E15712">
        <v>6152</v>
      </c>
      <c r="F15712">
        <v>3</v>
      </c>
      <c r="G15712">
        <v>7804</v>
      </c>
      <c r="H15712">
        <v>0.99052768249503997</v>
      </c>
      <c r="I15712">
        <v>1</v>
      </c>
      <c r="J15712">
        <v>0.85953329234717102</v>
      </c>
      <c r="K15712" t="s">
        <v>33250</v>
      </c>
      <c r="L15712">
        <v>1</v>
      </c>
      <c r="M15712" t="s">
        <v>5133</v>
      </c>
      <c r="N15712">
        <v>0.33333333333333298</v>
      </c>
      <c r="O15712">
        <v>1.6254876462938901E-4</v>
      </c>
    </row>
    <row r="15713" spans="1:15">
      <c r="A15713" t="s">
        <v>17272</v>
      </c>
      <c r="B15713" t="s">
        <v>23511</v>
      </c>
      <c r="C15713" t="s">
        <v>17273</v>
      </c>
      <c r="D15713">
        <v>19</v>
      </c>
      <c r="E15713">
        <v>6152</v>
      </c>
      <c r="F15713">
        <v>19</v>
      </c>
      <c r="G15713">
        <v>7804</v>
      </c>
      <c r="H15713">
        <v>1.08323398552968E-2</v>
      </c>
      <c r="I15713">
        <v>8.7990417388941602E-2</v>
      </c>
      <c r="J15713">
        <v>7.5630693153318704E-2</v>
      </c>
      <c r="K15713" t="s">
        <v>29410</v>
      </c>
      <c r="L15713">
        <v>19</v>
      </c>
      <c r="M15713" t="s">
        <v>5133</v>
      </c>
      <c r="N15713">
        <v>1</v>
      </c>
      <c r="O15713">
        <v>3.0884265279583901E-3</v>
      </c>
    </row>
    <row r="15714" spans="1:15">
      <c r="A15714" t="s">
        <v>17274</v>
      </c>
      <c r="B15714" t="s">
        <v>23511</v>
      </c>
      <c r="C15714" t="s">
        <v>17275</v>
      </c>
      <c r="D15714">
        <v>3</v>
      </c>
      <c r="E15714">
        <v>6152</v>
      </c>
      <c r="F15714">
        <v>5</v>
      </c>
      <c r="G15714">
        <v>7804</v>
      </c>
      <c r="H15714">
        <v>0.93277286492067202</v>
      </c>
      <c r="I15714">
        <v>1</v>
      </c>
      <c r="J15714">
        <v>0.85953329234717102</v>
      </c>
      <c r="K15714" t="s">
        <v>33251</v>
      </c>
      <c r="L15714">
        <v>3</v>
      </c>
      <c r="M15714" t="s">
        <v>5133</v>
      </c>
      <c r="N15714">
        <v>0.6</v>
      </c>
      <c r="O15714">
        <v>4.8764629388816603E-4</v>
      </c>
    </row>
    <row r="15715" spans="1:15">
      <c r="A15715" t="s">
        <v>17274</v>
      </c>
      <c r="B15715" t="s">
        <v>23518</v>
      </c>
      <c r="C15715" t="s">
        <v>17275</v>
      </c>
      <c r="D15715">
        <v>2</v>
      </c>
      <c r="E15715">
        <v>787</v>
      </c>
      <c r="F15715">
        <v>5</v>
      </c>
      <c r="G15715">
        <v>7393</v>
      </c>
      <c r="H15715">
        <v>9.1006533730773498E-2</v>
      </c>
      <c r="I15715">
        <v>0.63266972740240601</v>
      </c>
      <c r="J15715">
        <v>0.61170005408803896</v>
      </c>
      <c r="K15715" t="s">
        <v>25622</v>
      </c>
      <c r="L15715">
        <v>2</v>
      </c>
      <c r="M15715" t="s">
        <v>5133</v>
      </c>
      <c r="N15715">
        <v>0.4</v>
      </c>
      <c r="O15715">
        <v>2.5412960609911099E-3</v>
      </c>
    </row>
    <row r="15716" spans="1:15">
      <c r="A15716" t="s">
        <v>17276</v>
      </c>
      <c r="B15716" t="s">
        <v>23518</v>
      </c>
      <c r="C15716" t="s">
        <v>17277</v>
      </c>
      <c r="D15716">
        <v>1</v>
      </c>
      <c r="E15716">
        <v>787</v>
      </c>
      <c r="F15716">
        <v>5</v>
      </c>
      <c r="G15716">
        <v>7393</v>
      </c>
      <c r="H15716">
        <v>0.430466464429208</v>
      </c>
      <c r="I15716">
        <v>1</v>
      </c>
      <c r="J15716">
        <v>0.966855260484069</v>
      </c>
      <c r="K15716" t="s">
        <v>29408</v>
      </c>
      <c r="L15716">
        <v>1</v>
      </c>
      <c r="M15716" t="s">
        <v>5133</v>
      </c>
      <c r="N15716">
        <v>0.2</v>
      </c>
      <c r="O15716">
        <v>1.27064803049555E-3</v>
      </c>
    </row>
    <row r="15717" spans="1:15">
      <c r="A15717" t="s">
        <v>17276</v>
      </c>
      <c r="B15717" t="s">
        <v>23511</v>
      </c>
      <c r="C15717" t="s">
        <v>17277</v>
      </c>
      <c r="D15717">
        <v>4</v>
      </c>
      <c r="E15717">
        <v>6152</v>
      </c>
      <c r="F15717">
        <v>5</v>
      </c>
      <c r="G15717">
        <v>7804</v>
      </c>
      <c r="H15717">
        <v>0.71320711691885297</v>
      </c>
      <c r="I15717">
        <v>0.968912233598893</v>
      </c>
      <c r="J15717">
        <v>0.832812322140707</v>
      </c>
      <c r="K15717" t="s">
        <v>33252</v>
      </c>
      <c r="L15717">
        <v>4</v>
      </c>
      <c r="M15717" t="s">
        <v>5133</v>
      </c>
      <c r="N15717">
        <v>0.8</v>
      </c>
      <c r="O15717">
        <v>6.5019505851755496E-4</v>
      </c>
    </row>
    <row r="15718" spans="1:15">
      <c r="A15718" t="s">
        <v>17278</v>
      </c>
      <c r="B15718" t="s">
        <v>23511</v>
      </c>
      <c r="C15718" t="s">
        <v>17279</v>
      </c>
      <c r="D15718">
        <v>2</v>
      </c>
      <c r="E15718">
        <v>6152</v>
      </c>
      <c r="F15718">
        <v>3</v>
      </c>
      <c r="G15718">
        <v>7804</v>
      </c>
      <c r="H15718">
        <v>0.88457550560319997</v>
      </c>
      <c r="I15718">
        <v>1</v>
      </c>
      <c r="J15718">
        <v>0.85953329234717102</v>
      </c>
      <c r="K15718" t="s">
        <v>33253</v>
      </c>
      <c r="L15718">
        <v>2</v>
      </c>
      <c r="M15718" t="s">
        <v>5133</v>
      </c>
      <c r="N15718">
        <v>0.66666666666666696</v>
      </c>
      <c r="O15718">
        <v>3.2509752925877802E-4</v>
      </c>
    </row>
    <row r="15719" spans="1:15">
      <c r="A15719" t="s">
        <v>17278</v>
      </c>
      <c r="B15719" t="s">
        <v>23518</v>
      </c>
      <c r="C15719" t="s">
        <v>17279</v>
      </c>
      <c r="D15719">
        <v>1</v>
      </c>
      <c r="E15719">
        <v>787</v>
      </c>
      <c r="F15719">
        <v>3</v>
      </c>
      <c r="G15719">
        <v>7393</v>
      </c>
      <c r="H15719">
        <v>0.28660084727541502</v>
      </c>
      <c r="I15719">
        <v>0.97863801257884697</v>
      </c>
      <c r="J15719">
        <v>0.94620131057153301</v>
      </c>
      <c r="K15719" t="s">
        <v>29408</v>
      </c>
      <c r="L15719">
        <v>1</v>
      </c>
      <c r="M15719" t="s">
        <v>5133</v>
      </c>
      <c r="N15719">
        <v>0.33333333333333298</v>
      </c>
      <c r="O15719">
        <v>1.27064803049555E-3</v>
      </c>
    </row>
    <row r="15720" spans="1:15">
      <c r="A15720" t="s">
        <v>17280</v>
      </c>
      <c r="B15720" t="s">
        <v>23518</v>
      </c>
      <c r="C15720" t="s">
        <v>17281</v>
      </c>
      <c r="D15720">
        <v>35</v>
      </c>
      <c r="E15720">
        <v>787</v>
      </c>
      <c r="F15720">
        <v>389</v>
      </c>
      <c r="G15720">
        <v>7393</v>
      </c>
      <c r="H15720">
        <v>0.88010701433499705</v>
      </c>
      <c r="I15720">
        <v>1</v>
      </c>
      <c r="J15720">
        <v>0.966855260484069</v>
      </c>
      <c r="K15720" t="s">
        <v>33254</v>
      </c>
      <c r="L15720">
        <v>35</v>
      </c>
      <c r="M15720" t="s">
        <v>5133</v>
      </c>
      <c r="N15720">
        <v>8.9974293059126006E-2</v>
      </c>
      <c r="O15720">
        <v>4.4472681067344297E-2</v>
      </c>
    </row>
    <row r="15721" spans="1:15">
      <c r="A15721" t="s">
        <v>17280</v>
      </c>
      <c r="B15721" t="s">
        <v>23511</v>
      </c>
      <c r="C15721" t="s">
        <v>17281</v>
      </c>
      <c r="D15721">
        <v>341</v>
      </c>
      <c r="E15721">
        <v>6152</v>
      </c>
      <c r="F15721">
        <v>424</v>
      </c>
      <c r="G15721">
        <v>7804</v>
      </c>
      <c r="H15721">
        <v>0.223541273428116</v>
      </c>
      <c r="I15721">
        <v>0.71351541659948003</v>
      </c>
      <c r="J15721">
        <v>0.61329025517021396</v>
      </c>
      <c r="K15721" t="s">
        <v>33255</v>
      </c>
      <c r="L15721">
        <v>341</v>
      </c>
      <c r="M15721" t="s">
        <v>5133</v>
      </c>
      <c r="N15721">
        <v>0.804245283018868</v>
      </c>
      <c r="O15721">
        <v>5.5429128738621603E-2</v>
      </c>
    </row>
    <row r="15722" spans="1:15">
      <c r="A15722" t="s">
        <v>17280</v>
      </c>
      <c r="B15722" t="s">
        <v>23513</v>
      </c>
      <c r="C15722" t="s">
        <v>17281</v>
      </c>
      <c r="D15722">
        <v>19</v>
      </c>
      <c r="E15722">
        <v>535</v>
      </c>
      <c r="F15722">
        <v>440</v>
      </c>
      <c r="G15722">
        <v>8124</v>
      </c>
      <c r="H15722">
        <v>0.98511807144895802</v>
      </c>
      <c r="I15722">
        <v>0.99999999999997702</v>
      </c>
      <c r="J15722">
        <v>0.95041217501583097</v>
      </c>
      <c r="K15722" t="s">
        <v>33256</v>
      </c>
      <c r="L15722">
        <v>19</v>
      </c>
      <c r="M15722" t="s">
        <v>5133</v>
      </c>
      <c r="N15722">
        <v>4.3181818181818203E-2</v>
      </c>
      <c r="O15722">
        <v>3.5514018691588801E-2</v>
      </c>
    </row>
    <row r="15723" spans="1:15">
      <c r="A15723" t="s">
        <v>17282</v>
      </c>
      <c r="B15723" t="s">
        <v>23511</v>
      </c>
      <c r="C15723" t="s">
        <v>17283</v>
      </c>
      <c r="D15723">
        <v>2</v>
      </c>
      <c r="E15723">
        <v>6152</v>
      </c>
      <c r="F15723">
        <v>2</v>
      </c>
      <c r="G15723">
        <v>7804</v>
      </c>
      <c r="H15723">
        <v>0.62141708038142995</v>
      </c>
      <c r="I15723">
        <v>0.968912233598893</v>
      </c>
      <c r="J15723">
        <v>0.832812322140707</v>
      </c>
      <c r="K15723" t="s">
        <v>31180</v>
      </c>
      <c r="L15723">
        <v>2</v>
      </c>
      <c r="M15723" t="s">
        <v>5133</v>
      </c>
      <c r="N15723">
        <v>1</v>
      </c>
      <c r="O15723">
        <v>3.2509752925877802E-4</v>
      </c>
    </row>
    <row r="15724" spans="1:15">
      <c r="A15724" t="s">
        <v>17284</v>
      </c>
      <c r="B15724" t="s">
        <v>23511</v>
      </c>
      <c r="C15724" t="s">
        <v>17285</v>
      </c>
      <c r="D15724">
        <v>7</v>
      </c>
      <c r="E15724">
        <v>6152</v>
      </c>
      <c r="F15724">
        <v>8</v>
      </c>
      <c r="G15724">
        <v>7804</v>
      </c>
      <c r="H15724">
        <v>0.46943957161060701</v>
      </c>
      <c r="I15724">
        <v>0.96083957126938102</v>
      </c>
      <c r="J15724">
        <v>0.82587360011061495</v>
      </c>
      <c r="K15724" t="s">
        <v>33257</v>
      </c>
      <c r="L15724">
        <v>7</v>
      </c>
      <c r="M15724" t="s">
        <v>5133</v>
      </c>
      <c r="N15724">
        <v>0.875</v>
      </c>
      <c r="O15724">
        <v>1.13784135240572E-3</v>
      </c>
    </row>
    <row r="15725" spans="1:15">
      <c r="A15725" t="s">
        <v>17286</v>
      </c>
      <c r="B15725" t="s">
        <v>23511</v>
      </c>
      <c r="C15725" t="s">
        <v>17287</v>
      </c>
      <c r="D15725">
        <v>21</v>
      </c>
      <c r="E15725">
        <v>6152</v>
      </c>
      <c r="F15725">
        <v>23</v>
      </c>
      <c r="G15725">
        <v>7804</v>
      </c>
      <c r="H15725">
        <v>0.106618377410615</v>
      </c>
      <c r="I15725">
        <v>0.45617467431877601</v>
      </c>
      <c r="J15725">
        <v>0.39209731970261602</v>
      </c>
      <c r="K15725" t="s">
        <v>33258</v>
      </c>
      <c r="L15725">
        <v>21</v>
      </c>
      <c r="M15725" t="s">
        <v>2729</v>
      </c>
      <c r="N15725">
        <v>0.91304347826086996</v>
      </c>
      <c r="O15725">
        <v>3.41352405721717E-3</v>
      </c>
    </row>
    <row r="15726" spans="1:15">
      <c r="A15726" t="s">
        <v>17286</v>
      </c>
      <c r="B15726" t="s">
        <v>23518</v>
      </c>
      <c r="C15726" t="s">
        <v>17287</v>
      </c>
      <c r="D15726">
        <v>1</v>
      </c>
      <c r="E15726">
        <v>787</v>
      </c>
      <c r="F15726">
        <v>21</v>
      </c>
      <c r="G15726">
        <v>7393</v>
      </c>
      <c r="H15726">
        <v>0.90624324364936804</v>
      </c>
      <c r="I15726">
        <v>1</v>
      </c>
      <c r="J15726">
        <v>0.966855260484069</v>
      </c>
      <c r="K15726" t="s">
        <v>29205</v>
      </c>
      <c r="L15726">
        <v>1</v>
      </c>
      <c r="M15726" t="s">
        <v>2729</v>
      </c>
      <c r="N15726">
        <v>4.7619047619047603E-2</v>
      </c>
      <c r="O15726">
        <v>1.27064803049555E-3</v>
      </c>
    </row>
    <row r="15727" spans="1:15">
      <c r="A15727" t="s">
        <v>17288</v>
      </c>
      <c r="B15727" t="s">
        <v>23511</v>
      </c>
      <c r="C15727" t="s">
        <v>17289</v>
      </c>
      <c r="D15727">
        <v>2</v>
      </c>
      <c r="E15727">
        <v>6152</v>
      </c>
      <c r="F15727">
        <v>2</v>
      </c>
      <c r="G15727">
        <v>7804</v>
      </c>
      <c r="H15727">
        <v>0.62141708038142995</v>
      </c>
      <c r="I15727">
        <v>0.968912233598893</v>
      </c>
      <c r="J15727">
        <v>0.832812322140707</v>
      </c>
      <c r="K15727" t="s">
        <v>33259</v>
      </c>
      <c r="L15727">
        <v>2</v>
      </c>
      <c r="M15727" t="s">
        <v>2729</v>
      </c>
      <c r="N15727">
        <v>1</v>
      </c>
      <c r="O15727">
        <v>3.2509752925877802E-4</v>
      </c>
    </row>
    <row r="15728" spans="1:15">
      <c r="A15728" t="s">
        <v>17290</v>
      </c>
      <c r="B15728" t="s">
        <v>23511</v>
      </c>
      <c r="C15728" t="s">
        <v>17291</v>
      </c>
      <c r="D15728">
        <v>1</v>
      </c>
      <c r="E15728">
        <v>6152</v>
      </c>
      <c r="F15728">
        <v>3</v>
      </c>
      <c r="G15728">
        <v>7804</v>
      </c>
      <c r="H15728">
        <v>0.99052768249503997</v>
      </c>
      <c r="I15728">
        <v>1</v>
      </c>
      <c r="J15728">
        <v>0.85953329234717102</v>
      </c>
      <c r="K15728" t="s">
        <v>27212</v>
      </c>
      <c r="L15728">
        <v>1</v>
      </c>
      <c r="M15728" t="s">
        <v>5133</v>
      </c>
      <c r="N15728">
        <v>0.33333333333333298</v>
      </c>
      <c r="O15728">
        <v>1.6254876462938901E-4</v>
      </c>
    </row>
    <row r="15729" spans="1:15">
      <c r="A15729" t="s">
        <v>17290</v>
      </c>
      <c r="B15729" t="s">
        <v>23513</v>
      </c>
      <c r="C15729" t="s">
        <v>17291</v>
      </c>
      <c r="D15729">
        <v>1</v>
      </c>
      <c r="E15729">
        <v>535</v>
      </c>
      <c r="F15729">
        <v>4</v>
      </c>
      <c r="G15729">
        <v>8124</v>
      </c>
      <c r="H15729">
        <v>0.23855956797771199</v>
      </c>
      <c r="I15729">
        <v>0.85273230586348503</v>
      </c>
      <c r="J15729">
        <v>0.81044716552199803</v>
      </c>
      <c r="K15729" t="s">
        <v>25451</v>
      </c>
      <c r="L15729">
        <v>1</v>
      </c>
      <c r="M15729" t="s">
        <v>5133</v>
      </c>
      <c r="N15729">
        <v>0.25</v>
      </c>
      <c r="O15729">
        <v>1.8691588785046699E-3</v>
      </c>
    </row>
    <row r="15730" spans="1:15">
      <c r="A15730" t="s">
        <v>17290</v>
      </c>
      <c r="B15730" t="s">
        <v>23518</v>
      </c>
      <c r="C15730" t="s">
        <v>17291</v>
      </c>
      <c r="D15730">
        <v>1</v>
      </c>
      <c r="E15730">
        <v>787</v>
      </c>
      <c r="F15730">
        <v>3</v>
      </c>
      <c r="G15730">
        <v>7393</v>
      </c>
      <c r="H15730">
        <v>0.28660084727541502</v>
      </c>
      <c r="I15730">
        <v>0.97863801257884697</v>
      </c>
      <c r="J15730">
        <v>0.94620131057153301</v>
      </c>
      <c r="K15730" t="s">
        <v>33260</v>
      </c>
      <c r="L15730">
        <v>1</v>
      </c>
      <c r="M15730" t="s">
        <v>5133</v>
      </c>
      <c r="N15730">
        <v>0.33333333333333298</v>
      </c>
      <c r="O15730">
        <v>1.27064803049555E-3</v>
      </c>
    </row>
    <row r="15731" spans="1:15">
      <c r="A15731" t="s">
        <v>17292</v>
      </c>
      <c r="B15731" t="s">
        <v>23511</v>
      </c>
      <c r="C15731" t="s">
        <v>17293</v>
      </c>
      <c r="D15731">
        <v>1</v>
      </c>
      <c r="E15731">
        <v>6152</v>
      </c>
      <c r="F15731">
        <v>1</v>
      </c>
      <c r="G15731">
        <v>7804</v>
      </c>
      <c r="H15731">
        <v>0.788313685289595</v>
      </c>
      <c r="I15731">
        <v>0.968912233598893</v>
      </c>
      <c r="J15731">
        <v>0.832812322140707</v>
      </c>
      <c r="K15731" t="s">
        <v>29181</v>
      </c>
      <c r="L15731">
        <v>1</v>
      </c>
      <c r="M15731" t="s">
        <v>5133</v>
      </c>
      <c r="N15731">
        <v>1</v>
      </c>
      <c r="O15731">
        <v>1.6254876462938901E-4</v>
      </c>
    </row>
    <row r="15732" spans="1:15">
      <c r="A15732" t="s">
        <v>17294</v>
      </c>
      <c r="B15732" t="s">
        <v>23511</v>
      </c>
      <c r="C15732" t="s">
        <v>17295</v>
      </c>
      <c r="D15732">
        <v>6</v>
      </c>
      <c r="E15732">
        <v>6152</v>
      </c>
      <c r="F15732">
        <v>6</v>
      </c>
      <c r="G15732">
        <v>7804</v>
      </c>
      <c r="H15732">
        <v>0.23986678822258201</v>
      </c>
      <c r="I15732">
        <v>0.71382528017432401</v>
      </c>
      <c r="J15732">
        <v>0.61355659322887801</v>
      </c>
      <c r="K15732" t="s">
        <v>33261</v>
      </c>
      <c r="L15732">
        <v>6</v>
      </c>
      <c r="M15732" t="s">
        <v>2729</v>
      </c>
      <c r="N15732">
        <v>1</v>
      </c>
      <c r="O15732">
        <v>9.7529258777633303E-4</v>
      </c>
    </row>
    <row r="15733" spans="1:15">
      <c r="A15733" t="s">
        <v>17296</v>
      </c>
      <c r="B15733" t="s">
        <v>23511</v>
      </c>
      <c r="C15733" t="s">
        <v>17297</v>
      </c>
      <c r="D15733">
        <v>9</v>
      </c>
      <c r="E15733">
        <v>6152</v>
      </c>
      <c r="F15733">
        <v>19</v>
      </c>
      <c r="G15733">
        <v>7804</v>
      </c>
      <c r="H15733">
        <v>0.999487931994259</v>
      </c>
      <c r="I15733">
        <v>1</v>
      </c>
      <c r="J15733">
        <v>0.85953329234717102</v>
      </c>
      <c r="K15733" t="s">
        <v>33262</v>
      </c>
      <c r="L15733">
        <v>9</v>
      </c>
      <c r="M15733" t="s">
        <v>5133</v>
      </c>
      <c r="N15733">
        <v>0.47368421052631599</v>
      </c>
      <c r="O15733">
        <v>1.4629388816645001E-3</v>
      </c>
    </row>
    <row r="15734" spans="1:15">
      <c r="A15734" t="s">
        <v>17296</v>
      </c>
      <c r="B15734" t="s">
        <v>23513</v>
      </c>
      <c r="C15734" t="s">
        <v>17297</v>
      </c>
      <c r="D15734">
        <v>3</v>
      </c>
      <c r="E15734">
        <v>535</v>
      </c>
      <c r="F15734">
        <v>19</v>
      </c>
      <c r="G15734">
        <v>8124</v>
      </c>
      <c r="H15734">
        <v>0.12566935187186401</v>
      </c>
      <c r="I15734">
        <v>0.64703075560747003</v>
      </c>
      <c r="J15734">
        <v>0.614945907739046</v>
      </c>
      <c r="K15734" t="s">
        <v>33263</v>
      </c>
      <c r="L15734">
        <v>3</v>
      </c>
      <c r="M15734" t="s">
        <v>5133</v>
      </c>
      <c r="N15734">
        <v>0.157894736842105</v>
      </c>
      <c r="O15734">
        <v>5.60747663551402E-3</v>
      </c>
    </row>
    <row r="15735" spans="1:15">
      <c r="A15735" t="s">
        <v>17296</v>
      </c>
      <c r="B15735" t="s">
        <v>23518</v>
      </c>
      <c r="C15735" t="s">
        <v>17297</v>
      </c>
      <c r="D15735">
        <v>5</v>
      </c>
      <c r="E15735">
        <v>787</v>
      </c>
      <c r="F15735">
        <v>19</v>
      </c>
      <c r="G15735">
        <v>7393</v>
      </c>
      <c r="H15735">
        <v>4.42445942505807E-2</v>
      </c>
      <c r="I15735">
        <v>0.55827764118643997</v>
      </c>
      <c r="J15735">
        <v>0.53977367419174704</v>
      </c>
      <c r="K15735" t="s">
        <v>31495</v>
      </c>
      <c r="L15735">
        <v>5</v>
      </c>
      <c r="M15735" t="s">
        <v>5133</v>
      </c>
      <c r="N15735">
        <v>0.26315789473684198</v>
      </c>
      <c r="O15735">
        <v>6.35324015247776E-3</v>
      </c>
    </row>
    <row r="15736" spans="1:15">
      <c r="A15736" t="s">
        <v>17298</v>
      </c>
      <c r="B15736" t="s">
        <v>23511</v>
      </c>
      <c r="C15736" t="s">
        <v>17299</v>
      </c>
      <c r="D15736">
        <v>1</v>
      </c>
      <c r="E15736">
        <v>6152</v>
      </c>
      <c r="F15736">
        <v>2</v>
      </c>
      <c r="G15736">
        <v>7804</v>
      </c>
      <c r="H15736">
        <v>0.95521029019776005</v>
      </c>
      <c r="I15736">
        <v>1</v>
      </c>
      <c r="J15736">
        <v>0.85953329234717102</v>
      </c>
      <c r="K15736" t="s">
        <v>33264</v>
      </c>
      <c r="L15736">
        <v>1</v>
      </c>
      <c r="M15736" t="s">
        <v>5133</v>
      </c>
      <c r="N15736">
        <v>0.5</v>
      </c>
      <c r="O15736">
        <v>1.6254876462938901E-4</v>
      </c>
    </row>
    <row r="15737" spans="1:15">
      <c r="A15737" t="s">
        <v>17298</v>
      </c>
      <c r="B15737" t="s">
        <v>23513</v>
      </c>
      <c r="C15737" t="s">
        <v>17299</v>
      </c>
      <c r="D15737">
        <v>1</v>
      </c>
      <c r="E15737">
        <v>535</v>
      </c>
      <c r="F15737">
        <v>2</v>
      </c>
      <c r="G15737">
        <v>8124</v>
      </c>
      <c r="H15737">
        <v>0.12737930779067499</v>
      </c>
      <c r="I15737">
        <v>0.64703075560747003</v>
      </c>
      <c r="J15737">
        <v>0.614945907739046</v>
      </c>
      <c r="K15737" t="s">
        <v>33265</v>
      </c>
      <c r="L15737">
        <v>1</v>
      </c>
      <c r="M15737" t="s">
        <v>5133</v>
      </c>
      <c r="N15737">
        <v>0.5</v>
      </c>
      <c r="O15737">
        <v>1.8691588785046699E-3</v>
      </c>
    </row>
    <row r="15738" spans="1:15">
      <c r="A15738" t="s">
        <v>17300</v>
      </c>
      <c r="B15738" t="s">
        <v>23511</v>
      </c>
      <c r="C15738" t="s">
        <v>17301</v>
      </c>
      <c r="D15738">
        <v>15</v>
      </c>
      <c r="E15738">
        <v>6152</v>
      </c>
      <c r="F15738">
        <v>15</v>
      </c>
      <c r="G15738">
        <v>7804</v>
      </c>
      <c r="H15738">
        <v>2.8113485006614501E-2</v>
      </c>
      <c r="I15738">
        <v>0.182450402036994</v>
      </c>
      <c r="J15738">
        <v>0.156822194752923</v>
      </c>
      <c r="K15738" t="s">
        <v>24312</v>
      </c>
      <c r="L15738">
        <v>15</v>
      </c>
      <c r="M15738" t="s">
        <v>1463</v>
      </c>
      <c r="N15738">
        <v>1</v>
      </c>
      <c r="O15738">
        <v>2.4382314694408299E-3</v>
      </c>
    </row>
    <row r="15739" spans="1:15">
      <c r="A15739" t="s">
        <v>17302</v>
      </c>
      <c r="B15739" t="s">
        <v>23511</v>
      </c>
      <c r="C15739" t="s">
        <v>17303</v>
      </c>
      <c r="D15739">
        <v>1</v>
      </c>
      <c r="E15739">
        <v>6152</v>
      </c>
      <c r="F15739">
        <v>1</v>
      </c>
      <c r="G15739">
        <v>7804</v>
      </c>
      <c r="H15739">
        <v>0.788313685289595</v>
      </c>
      <c r="I15739">
        <v>0.968912233598893</v>
      </c>
      <c r="J15739">
        <v>0.832812322140707</v>
      </c>
      <c r="K15739" t="s">
        <v>33266</v>
      </c>
      <c r="L15739">
        <v>1</v>
      </c>
      <c r="M15739" t="s">
        <v>5133</v>
      </c>
      <c r="N15739">
        <v>1</v>
      </c>
      <c r="O15739">
        <v>1.6254876462938901E-4</v>
      </c>
    </row>
    <row r="15740" spans="1:15">
      <c r="A15740" t="s">
        <v>17304</v>
      </c>
      <c r="B15740" t="s">
        <v>23511</v>
      </c>
      <c r="C15740" t="s">
        <v>17305</v>
      </c>
      <c r="D15740">
        <v>58</v>
      </c>
      <c r="E15740">
        <v>6152</v>
      </c>
      <c r="F15740">
        <v>61</v>
      </c>
      <c r="G15740">
        <v>7804</v>
      </c>
      <c r="H15740">
        <v>4.0707300297129702E-4</v>
      </c>
      <c r="I15740">
        <v>6.3112341956731103E-3</v>
      </c>
      <c r="J15740">
        <v>5.4247159069809496E-3</v>
      </c>
      <c r="K15740" t="s">
        <v>33267</v>
      </c>
      <c r="L15740">
        <v>58</v>
      </c>
      <c r="M15740" t="s">
        <v>5133</v>
      </c>
      <c r="N15740">
        <v>0.95081967213114704</v>
      </c>
      <c r="O15740">
        <v>9.4278283485045508E-3</v>
      </c>
    </row>
    <row r="15741" spans="1:15">
      <c r="A15741" t="s">
        <v>17304</v>
      </c>
      <c r="B15741" t="s">
        <v>23518</v>
      </c>
      <c r="C15741" t="s">
        <v>17305</v>
      </c>
      <c r="D15741">
        <v>2</v>
      </c>
      <c r="E15741">
        <v>787</v>
      </c>
      <c r="F15741">
        <v>54</v>
      </c>
      <c r="G15741">
        <v>7393</v>
      </c>
      <c r="H15741">
        <v>0.98323104167878195</v>
      </c>
      <c r="I15741">
        <v>1</v>
      </c>
      <c r="J15741">
        <v>0.966855260484069</v>
      </c>
      <c r="K15741" t="s">
        <v>33268</v>
      </c>
      <c r="L15741">
        <v>2</v>
      </c>
      <c r="M15741" t="s">
        <v>5133</v>
      </c>
      <c r="N15741">
        <v>3.7037037037037E-2</v>
      </c>
      <c r="O15741">
        <v>2.5412960609911099E-3</v>
      </c>
    </row>
    <row r="15742" spans="1:15">
      <c r="A15742" t="s">
        <v>17306</v>
      </c>
      <c r="B15742" t="s">
        <v>23511</v>
      </c>
      <c r="C15742" t="s">
        <v>17307</v>
      </c>
      <c r="D15742">
        <v>1</v>
      </c>
      <c r="E15742">
        <v>6152</v>
      </c>
      <c r="F15742">
        <v>1</v>
      </c>
      <c r="G15742">
        <v>7804</v>
      </c>
      <c r="H15742">
        <v>0.788313685289595</v>
      </c>
      <c r="I15742">
        <v>0.968912233598893</v>
      </c>
      <c r="J15742">
        <v>0.832812322140707</v>
      </c>
      <c r="K15742" t="s">
        <v>25725</v>
      </c>
      <c r="L15742">
        <v>1</v>
      </c>
      <c r="M15742" t="s">
        <v>1463</v>
      </c>
      <c r="N15742">
        <v>1</v>
      </c>
      <c r="O15742">
        <v>1.6254876462938901E-4</v>
      </c>
    </row>
    <row r="15743" spans="1:15">
      <c r="A15743" t="s">
        <v>17308</v>
      </c>
      <c r="B15743" t="s">
        <v>23511</v>
      </c>
      <c r="C15743" t="s">
        <v>17309</v>
      </c>
      <c r="D15743">
        <v>1</v>
      </c>
      <c r="E15743">
        <v>6152</v>
      </c>
      <c r="F15743">
        <v>1</v>
      </c>
      <c r="G15743">
        <v>7804</v>
      </c>
      <c r="H15743">
        <v>0.788313685289595</v>
      </c>
      <c r="I15743">
        <v>0.968912233598893</v>
      </c>
      <c r="J15743">
        <v>0.832812322140707</v>
      </c>
      <c r="K15743" t="s">
        <v>33269</v>
      </c>
      <c r="L15743">
        <v>1</v>
      </c>
      <c r="M15743" t="s">
        <v>2729</v>
      </c>
      <c r="N15743">
        <v>1</v>
      </c>
      <c r="O15743">
        <v>1.6254876462938901E-4</v>
      </c>
    </row>
    <row r="15744" spans="1:15">
      <c r="A15744" t="s">
        <v>17310</v>
      </c>
      <c r="B15744" t="s">
        <v>23511</v>
      </c>
      <c r="C15744" t="s">
        <v>17311</v>
      </c>
      <c r="D15744">
        <v>4</v>
      </c>
      <c r="E15744">
        <v>6152</v>
      </c>
      <c r="F15744">
        <v>5</v>
      </c>
      <c r="G15744">
        <v>7804</v>
      </c>
      <c r="H15744">
        <v>0.71320711691885297</v>
      </c>
      <c r="I15744">
        <v>0.968912233598893</v>
      </c>
      <c r="J15744">
        <v>0.832812322140707</v>
      </c>
      <c r="K15744" t="s">
        <v>33001</v>
      </c>
      <c r="L15744">
        <v>4</v>
      </c>
      <c r="M15744" t="s">
        <v>5133</v>
      </c>
      <c r="N15744">
        <v>0.8</v>
      </c>
      <c r="O15744">
        <v>6.5019505851755496E-4</v>
      </c>
    </row>
    <row r="15745" spans="1:15">
      <c r="A15745" t="s">
        <v>17312</v>
      </c>
      <c r="B15745" t="s">
        <v>23511</v>
      </c>
      <c r="C15745" t="s">
        <v>17313</v>
      </c>
      <c r="D15745">
        <v>16</v>
      </c>
      <c r="E15745">
        <v>6152</v>
      </c>
      <c r="F15745">
        <v>19</v>
      </c>
      <c r="G15745">
        <v>7804</v>
      </c>
      <c r="H15745">
        <v>0.40508357601572498</v>
      </c>
      <c r="I15745">
        <v>0.91525479399875698</v>
      </c>
      <c r="J15745">
        <v>0.78669196642228301</v>
      </c>
      <c r="K15745" t="s">
        <v>33270</v>
      </c>
      <c r="L15745">
        <v>16</v>
      </c>
      <c r="M15745" t="s">
        <v>5133</v>
      </c>
      <c r="N15745">
        <v>0.84210526315789502</v>
      </c>
      <c r="O15745">
        <v>2.6007802340702198E-3</v>
      </c>
    </row>
    <row r="15746" spans="1:15">
      <c r="A15746" t="s">
        <v>17312</v>
      </c>
      <c r="B15746" t="s">
        <v>23513</v>
      </c>
      <c r="C15746" t="s">
        <v>17313</v>
      </c>
      <c r="D15746">
        <v>2</v>
      </c>
      <c r="E15746">
        <v>535</v>
      </c>
      <c r="F15746">
        <v>19</v>
      </c>
      <c r="G15746">
        <v>8124</v>
      </c>
      <c r="H15746">
        <v>0.35888622660623998</v>
      </c>
      <c r="I15746">
        <v>0.99999999999997702</v>
      </c>
      <c r="J15746">
        <v>0.95041217501583097</v>
      </c>
      <c r="K15746" t="s">
        <v>29850</v>
      </c>
      <c r="L15746">
        <v>2</v>
      </c>
      <c r="M15746" t="s">
        <v>5133</v>
      </c>
      <c r="N15746">
        <v>0.105263157894737</v>
      </c>
      <c r="O15746">
        <v>3.7383177570093499E-3</v>
      </c>
    </row>
    <row r="15747" spans="1:15">
      <c r="A15747" t="s">
        <v>17314</v>
      </c>
      <c r="B15747" t="s">
        <v>23511</v>
      </c>
      <c r="C15747" t="s">
        <v>17315</v>
      </c>
      <c r="D15747">
        <v>3</v>
      </c>
      <c r="E15747">
        <v>6152</v>
      </c>
      <c r="F15747">
        <v>3</v>
      </c>
      <c r="G15747">
        <v>7804</v>
      </c>
      <c r="H15747">
        <v>0.489837867770546</v>
      </c>
      <c r="I15747">
        <v>0.96083957126938102</v>
      </c>
      <c r="J15747">
        <v>0.82587360011061495</v>
      </c>
      <c r="K15747" t="s">
        <v>30547</v>
      </c>
      <c r="L15747">
        <v>3</v>
      </c>
      <c r="M15747" t="s">
        <v>5133</v>
      </c>
      <c r="N15747">
        <v>1</v>
      </c>
      <c r="O15747">
        <v>4.8764629388816603E-4</v>
      </c>
    </row>
    <row r="15748" spans="1:15">
      <c r="A15748" t="s">
        <v>17316</v>
      </c>
      <c r="B15748" t="s">
        <v>23518</v>
      </c>
      <c r="C15748" t="s">
        <v>17317</v>
      </c>
      <c r="D15748">
        <v>1</v>
      </c>
      <c r="E15748">
        <v>787</v>
      </c>
      <c r="F15748">
        <v>3</v>
      </c>
      <c r="G15748">
        <v>7393</v>
      </c>
      <c r="H15748">
        <v>0.28660084727541502</v>
      </c>
      <c r="I15748">
        <v>0.97863801257884697</v>
      </c>
      <c r="J15748">
        <v>0.94620131057153301</v>
      </c>
      <c r="K15748" t="s">
        <v>30004</v>
      </c>
      <c r="L15748">
        <v>1</v>
      </c>
      <c r="M15748" t="s">
        <v>1463</v>
      </c>
      <c r="N15748">
        <v>0.33333333333333298</v>
      </c>
      <c r="O15748">
        <v>1.27064803049555E-3</v>
      </c>
    </row>
    <row r="15749" spans="1:15">
      <c r="A15749" t="s">
        <v>17316</v>
      </c>
      <c r="B15749" t="s">
        <v>23511</v>
      </c>
      <c r="C15749" t="s">
        <v>17317</v>
      </c>
      <c r="D15749">
        <v>2</v>
      </c>
      <c r="E15749">
        <v>6152</v>
      </c>
      <c r="F15749">
        <v>5</v>
      </c>
      <c r="G15749">
        <v>7804</v>
      </c>
      <c r="H15749">
        <v>0.99168074853091603</v>
      </c>
      <c r="I15749">
        <v>1</v>
      </c>
      <c r="J15749">
        <v>0.85953329234717102</v>
      </c>
      <c r="K15749" t="s">
        <v>33271</v>
      </c>
      <c r="L15749">
        <v>2</v>
      </c>
      <c r="M15749" t="s">
        <v>1463</v>
      </c>
      <c r="N15749">
        <v>0.4</v>
      </c>
      <c r="O15749">
        <v>3.2509752925877802E-4</v>
      </c>
    </row>
    <row r="15750" spans="1:15">
      <c r="A15750" t="s">
        <v>17316</v>
      </c>
      <c r="B15750" t="s">
        <v>23513</v>
      </c>
      <c r="C15750" t="s">
        <v>17317</v>
      </c>
      <c r="D15750">
        <v>2</v>
      </c>
      <c r="E15750">
        <v>535</v>
      </c>
      <c r="F15750">
        <v>6</v>
      </c>
      <c r="G15750">
        <v>8124</v>
      </c>
      <c r="H15750">
        <v>5.4382802179337199E-2</v>
      </c>
      <c r="I15750">
        <v>0.448760549738495</v>
      </c>
      <c r="J15750">
        <v>0.42650749013827299</v>
      </c>
      <c r="K15750" t="s">
        <v>26718</v>
      </c>
      <c r="L15750">
        <v>2</v>
      </c>
      <c r="M15750" t="s">
        <v>1463</v>
      </c>
      <c r="N15750">
        <v>0.33333333333333298</v>
      </c>
      <c r="O15750">
        <v>3.7383177570093499E-3</v>
      </c>
    </row>
    <row r="15751" spans="1:15">
      <c r="A15751" t="s">
        <v>17318</v>
      </c>
      <c r="B15751" t="s">
        <v>23511</v>
      </c>
      <c r="C15751" t="s">
        <v>17319</v>
      </c>
      <c r="D15751">
        <v>1</v>
      </c>
      <c r="E15751">
        <v>6152</v>
      </c>
      <c r="F15751">
        <v>1</v>
      </c>
      <c r="G15751">
        <v>7804</v>
      </c>
      <c r="H15751">
        <v>0.788313685289595</v>
      </c>
      <c r="I15751">
        <v>0.968912233598893</v>
      </c>
      <c r="J15751">
        <v>0.832812322140707</v>
      </c>
      <c r="K15751" t="s">
        <v>24303</v>
      </c>
      <c r="L15751">
        <v>1</v>
      </c>
      <c r="M15751" t="s">
        <v>2729</v>
      </c>
      <c r="N15751">
        <v>1</v>
      </c>
      <c r="O15751">
        <v>1.6254876462938901E-4</v>
      </c>
    </row>
    <row r="15752" spans="1:15">
      <c r="A15752" t="s">
        <v>17320</v>
      </c>
      <c r="B15752" t="s">
        <v>23511</v>
      </c>
      <c r="C15752" t="s">
        <v>17321</v>
      </c>
      <c r="D15752">
        <v>3</v>
      </c>
      <c r="E15752">
        <v>6152</v>
      </c>
      <c r="F15752">
        <v>5</v>
      </c>
      <c r="G15752">
        <v>7804</v>
      </c>
      <c r="H15752">
        <v>0.93277286492067202</v>
      </c>
      <c r="I15752">
        <v>1</v>
      </c>
      <c r="J15752">
        <v>0.85953329234717102</v>
      </c>
      <c r="K15752" t="s">
        <v>28263</v>
      </c>
      <c r="L15752">
        <v>3</v>
      </c>
      <c r="M15752" t="s">
        <v>2729</v>
      </c>
      <c r="N15752">
        <v>0.6</v>
      </c>
      <c r="O15752">
        <v>4.8764629388816603E-4</v>
      </c>
    </row>
    <row r="15753" spans="1:15">
      <c r="A15753" t="s">
        <v>17322</v>
      </c>
      <c r="B15753" t="s">
        <v>23511</v>
      </c>
      <c r="C15753" t="s">
        <v>17323</v>
      </c>
      <c r="D15753">
        <v>8</v>
      </c>
      <c r="E15753">
        <v>6152</v>
      </c>
      <c r="F15753">
        <v>8</v>
      </c>
      <c r="G15753">
        <v>7804</v>
      </c>
      <c r="H15753">
        <v>0.148995721685201</v>
      </c>
      <c r="I15753">
        <v>0.54611425167193095</v>
      </c>
      <c r="J15753">
        <v>0.46940338073728599</v>
      </c>
      <c r="K15753" t="s">
        <v>32652</v>
      </c>
      <c r="L15753">
        <v>8</v>
      </c>
      <c r="M15753" t="s">
        <v>5133</v>
      </c>
      <c r="N15753">
        <v>1</v>
      </c>
      <c r="O15753">
        <v>1.3003901170351099E-3</v>
      </c>
    </row>
    <row r="15754" spans="1:15">
      <c r="A15754" t="s">
        <v>17324</v>
      </c>
      <c r="B15754" t="s">
        <v>23511</v>
      </c>
      <c r="C15754" t="s">
        <v>17325</v>
      </c>
      <c r="D15754">
        <v>2</v>
      </c>
      <c r="E15754">
        <v>6152</v>
      </c>
      <c r="F15754">
        <v>2</v>
      </c>
      <c r="G15754">
        <v>7804</v>
      </c>
      <c r="H15754">
        <v>0.62141708038142995</v>
      </c>
      <c r="I15754">
        <v>0.968912233598893</v>
      </c>
      <c r="J15754">
        <v>0.832812322140707</v>
      </c>
      <c r="K15754" t="s">
        <v>33272</v>
      </c>
      <c r="L15754">
        <v>2</v>
      </c>
      <c r="M15754" t="s">
        <v>5133</v>
      </c>
      <c r="N15754">
        <v>1</v>
      </c>
      <c r="O15754">
        <v>3.2509752925877802E-4</v>
      </c>
    </row>
    <row r="15755" spans="1:15">
      <c r="A15755" t="s">
        <v>17326</v>
      </c>
      <c r="B15755" t="s">
        <v>23513</v>
      </c>
      <c r="C15755" t="s">
        <v>17327</v>
      </c>
      <c r="D15755">
        <v>2</v>
      </c>
      <c r="E15755">
        <v>535</v>
      </c>
      <c r="F15755">
        <v>15</v>
      </c>
      <c r="G15755">
        <v>8124</v>
      </c>
      <c r="H15755">
        <v>0.25943132476486302</v>
      </c>
      <c r="I15755">
        <v>0.90702611438431402</v>
      </c>
      <c r="J15755">
        <v>0.862048662168173</v>
      </c>
      <c r="K15755" t="s">
        <v>33273</v>
      </c>
      <c r="L15755">
        <v>2</v>
      </c>
      <c r="M15755" t="s">
        <v>2729</v>
      </c>
      <c r="N15755">
        <v>0.133333333333333</v>
      </c>
      <c r="O15755">
        <v>3.7383177570093499E-3</v>
      </c>
    </row>
    <row r="15756" spans="1:15">
      <c r="A15756" t="s">
        <v>17326</v>
      </c>
      <c r="B15756" t="s">
        <v>23511</v>
      </c>
      <c r="C15756" t="s">
        <v>17327</v>
      </c>
      <c r="D15756">
        <v>12</v>
      </c>
      <c r="E15756">
        <v>6152</v>
      </c>
      <c r="F15756">
        <v>15</v>
      </c>
      <c r="G15756">
        <v>7804</v>
      </c>
      <c r="H15756">
        <v>0.60409197031867101</v>
      </c>
      <c r="I15756">
        <v>0.968912233598893</v>
      </c>
      <c r="J15756">
        <v>0.832812322140707</v>
      </c>
      <c r="K15756" t="s">
        <v>33274</v>
      </c>
      <c r="L15756">
        <v>12</v>
      </c>
      <c r="M15756" t="s">
        <v>2729</v>
      </c>
      <c r="N15756">
        <v>0.8</v>
      </c>
      <c r="O15756">
        <v>1.95058517555267E-3</v>
      </c>
    </row>
    <row r="15757" spans="1:15">
      <c r="A15757" t="s">
        <v>17326</v>
      </c>
      <c r="B15757" t="s">
        <v>23518</v>
      </c>
      <c r="C15757" t="s">
        <v>17327</v>
      </c>
      <c r="D15757">
        <v>1</v>
      </c>
      <c r="E15757">
        <v>787</v>
      </c>
      <c r="F15757">
        <v>15</v>
      </c>
      <c r="G15757">
        <v>7393</v>
      </c>
      <c r="H15757">
        <v>0.81548482306175196</v>
      </c>
      <c r="I15757">
        <v>1</v>
      </c>
      <c r="J15757">
        <v>0.966855260484069</v>
      </c>
      <c r="K15757" t="s">
        <v>25263</v>
      </c>
      <c r="L15757">
        <v>1</v>
      </c>
      <c r="M15757" t="s">
        <v>2729</v>
      </c>
      <c r="N15757">
        <v>6.6666666666666693E-2</v>
      </c>
      <c r="O15757">
        <v>1.27064803049555E-3</v>
      </c>
    </row>
    <row r="15758" spans="1:15">
      <c r="A15758" t="s">
        <v>17328</v>
      </c>
      <c r="B15758" t="s">
        <v>23511</v>
      </c>
      <c r="C15758" t="s">
        <v>17329</v>
      </c>
      <c r="D15758">
        <v>4</v>
      </c>
      <c r="E15758">
        <v>6152</v>
      </c>
      <c r="F15758">
        <v>5</v>
      </c>
      <c r="G15758">
        <v>7804</v>
      </c>
      <c r="H15758">
        <v>0.71320711691885297</v>
      </c>
      <c r="I15758">
        <v>0.968912233598893</v>
      </c>
      <c r="J15758">
        <v>0.832812322140707</v>
      </c>
      <c r="K15758" t="s">
        <v>33275</v>
      </c>
      <c r="L15758">
        <v>4</v>
      </c>
      <c r="M15758" t="s">
        <v>2729</v>
      </c>
      <c r="N15758">
        <v>0.8</v>
      </c>
      <c r="O15758">
        <v>6.5019505851755496E-4</v>
      </c>
    </row>
    <row r="15759" spans="1:15">
      <c r="A15759" t="s">
        <v>17330</v>
      </c>
      <c r="B15759" t="s">
        <v>23511</v>
      </c>
      <c r="C15759" t="s">
        <v>17331</v>
      </c>
      <c r="D15759">
        <v>2</v>
      </c>
      <c r="E15759">
        <v>6152</v>
      </c>
      <c r="F15759">
        <v>2</v>
      </c>
      <c r="G15759">
        <v>7804</v>
      </c>
      <c r="H15759">
        <v>0.62141708038142995</v>
      </c>
      <c r="I15759">
        <v>0.968912233598893</v>
      </c>
      <c r="J15759">
        <v>0.832812322140707</v>
      </c>
      <c r="K15759" t="s">
        <v>33276</v>
      </c>
      <c r="L15759">
        <v>2</v>
      </c>
      <c r="M15759" t="s">
        <v>2729</v>
      </c>
      <c r="N15759">
        <v>1</v>
      </c>
      <c r="O15759">
        <v>3.2509752925877802E-4</v>
      </c>
    </row>
    <row r="15760" spans="1:15">
      <c r="A15760" t="s">
        <v>17332</v>
      </c>
      <c r="B15760" t="s">
        <v>23511</v>
      </c>
      <c r="C15760" t="s">
        <v>17333</v>
      </c>
      <c r="D15760">
        <v>2</v>
      </c>
      <c r="E15760">
        <v>6152</v>
      </c>
      <c r="F15760">
        <v>2</v>
      </c>
      <c r="G15760">
        <v>7804</v>
      </c>
      <c r="H15760">
        <v>0.62141708038142995</v>
      </c>
      <c r="I15760">
        <v>0.968912233598893</v>
      </c>
      <c r="J15760">
        <v>0.832812322140707</v>
      </c>
      <c r="K15760" t="s">
        <v>33277</v>
      </c>
      <c r="L15760">
        <v>2</v>
      </c>
      <c r="M15760" t="s">
        <v>2729</v>
      </c>
      <c r="N15760">
        <v>1</v>
      </c>
      <c r="O15760">
        <v>3.2509752925877802E-4</v>
      </c>
    </row>
    <row r="15761" spans="1:15">
      <c r="A15761" t="s">
        <v>17334</v>
      </c>
      <c r="B15761" t="s">
        <v>23518</v>
      </c>
      <c r="C15761" t="s">
        <v>17335</v>
      </c>
      <c r="D15761">
        <v>1</v>
      </c>
      <c r="E15761">
        <v>787</v>
      </c>
      <c r="F15761">
        <v>22</v>
      </c>
      <c r="G15761">
        <v>7393</v>
      </c>
      <c r="H15761">
        <v>0.91625227339000104</v>
      </c>
      <c r="I15761">
        <v>1</v>
      </c>
      <c r="J15761">
        <v>0.966855260484069</v>
      </c>
      <c r="K15761" t="s">
        <v>25263</v>
      </c>
      <c r="L15761">
        <v>1</v>
      </c>
      <c r="M15761" t="s">
        <v>2729</v>
      </c>
      <c r="N15761">
        <v>4.5454545454545497E-2</v>
      </c>
      <c r="O15761">
        <v>1.27064803049555E-3</v>
      </c>
    </row>
    <row r="15762" spans="1:15">
      <c r="A15762" t="s">
        <v>17334</v>
      </c>
      <c r="B15762" t="s">
        <v>23511</v>
      </c>
      <c r="C15762" t="s">
        <v>17335</v>
      </c>
      <c r="D15762">
        <v>17</v>
      </c>
      <c r="E15762">
        <v>6152</v>
      </c>
      <c r="F15762">
        <v>22</v>
      </c>
      <c r="G15762">
        <v>7804</v>
      </c>
      <c r="H15762">
        <v>0.68442605369422904</v>
      </c>
      <c r="I15762">
        <v>0.968912233598893</v>
      </c>
      <c r="J15762">
        <v>0.832812322140707</v>
      </c>
      <c r="K15762" t="s">
        <v>33278</v>
      </c>
      <c r="L15762">
        <v>17</v>
      </c>
      <c r="M15762" t="s">
        <v>2729</v>
      </c>
      <c r="N15762">
        <v>0.77272727272727304</v>
      </c>
      <c r="O15762">
        <v>2.7633289986996102E-3</v>
      </c>
    </row>
    <row r="15763" spans="1:15">
      <c r="A15763" t="s">
        <v>17334</v>
      </c>
      <c r="B15763" t="s">
        <v>23513</v>
      </c>
      <c r="C15763" t="s">
        <v>17335</v>
      </c>
      <c r="D15763">
        <v>3</v>
      </c>
      <c r="E15763">
        <v>535</v>
      </c>
      <c r="F15763">
        <v>22</v>
      </c>
      <c r="G15763">
        <v>8124</v>
      </c>
      <c r="H15763">
        <v>0.17337112747789299</v>
      </c>
      <c r="I15763">
        <v>0.75508452473579202</v>
      </c>
      <c r="J15763">
        <v>0.71764152547495597</v>
      </c>
      <c r="K15763" t="s">
        <v>33279</v>
      </c>
      <c r="L15763">
        <v>3</v>
      </c>
      <c r="M15763" t="s">
        <v>2729</v>
      </c>
      <c r="N15763">
        <v>0.13636363636363599</v>
      </c>
      <c r="O15763">
        <v>5.60747663551402E-3</v>
      </c>
    </row>
    <row r="15764" spans="1:15">
      <c r="A15764" t="s">
        <v>17336</v>
      </c>
      <c r="B15764" t="s">
        <v>23511</v>
      </c>
      <c r="C15764" t="s">
        <v>17337</v>
      </c>
      <c r="D15764">
        <v>4</v>
      </c>
      <c r="E15764">
        <v>6152</v>
      </c>
      <c r="F15764">
        <v>5</v>
      </c>
      <c r="G15764">
        <v>7804</v>
      </c>
      <c r="H15764">
        <v>0.71320711691885297</v>
      </c>
      <c r="I15764">
        <v>0.968912233598893</v>
      </c>
      <c r="J15764">
        <v>0.832812322140707</v>
      </c>
      <c r="K15764" t="s">
        <v>33280</v>
      </c>
      <c r="L15764">
        <v>4</v>
      </c>
      <c r="M15764" t="s">
        <v>2729</v>
      </c>
      <c r="N15764">
        <v>0.8</v>
      </c>
      <c r="O15764">
        <v>6.5019505851755496E-4</v>
      </c>
    </row>
    <row r="15765" spans="1:15">
      <c r="A15765" t="s">
        <v>17336</v>
      </c>
      <c r="B15765" t="s">
        <v>23513</v>
      </c>
      <c r="C15765" t="s">
        <v>17337</v>
      </c>
      <c r="D15765">
        <v>1</v>
      </c>
      <c r="E15765">
        <v>535</v>
      </c>
      <c r="F15765">
        <v>5</v>
      </c>
      <c r="G15765">
        <v>8124</v>
      </c>
      <c r="H15765">
        <v>0.28872836491514098</v>
      </c>
      <c r="I15765">
        <v>0.92669970177713501</v>
      </c>
      <c r="J15765">
        <v>0.88074667915254901</v>
      </c>
      <c r="K15765" t="s">
        <v>33281</v>
      </c>
      <c r="L15765">
        <v>1</v>
      </c>
      <c r="M15765" t="s">
        <v>2729</v>
      </c>
      <c r="N15765">
        <v>0.2</v>
      </c>
      <c r="O15765">
        <v>1.8691588785046699E-3</v>
      </c>
    </row>
    <row r="15766" spans="1:15">
      <c r="A15766" t="s">
        <v>17338</v>
      </c>
      <c r="B15766" t="s">
        <v>23511</v>
      </c>
      <c r="C15766" t="s">
        <v>17339</v>
      </c>
      <c r="D15766">
        <v>8</v>
      </c>
      <c r="E15766">
        <v>6152</v>
      </c>
      <c r="F15766">
        <v>9</v>
      </c>
      <c r="G15766">
        <v>7804</v>
      </c>
      <c r="H15766">
        <v>0.40157748897504503</v>
      </c>
      <c r="I15766">
        <v>0.91525479399875698</v>
      </c>
      <c r="J15766">
        <v>0.78669196642228301</v>
      </c>
      <c r="K15766" t="s">
        <v>33282</v>
      </c>
      <c r="L15766">
        <v>8</v>
      </c>
      <c r="M15766" t="s">
        <v>2729</v>
      </c>
      <c r="N15766">
        <v>0.88888888888888895</v>
      </c>
      <c r="O15766">
        <v>1.3003901170351099E-3</v>
      </c>
    </row>
    <row r="15767" spans="1:15">
      <c r="A15767" t="s">
        <v>17340</v>
      </c>
      <c r="B15767" t="s">
        <v>23513</v>
      </c>
      <c r="C15767" t="s">
        <v>17341</v>
      </c>
      <c r="D15767">
        <v>1</v>
      </c>
      <c r="E15767">
        <v>535</v>
      </c>
      <c r="F15767">
        <v>14</v>
      </c>
      <c r="G15767">
        <v>8124</v>
      </c>
      <c r="H15767">
        <v>0.614999233579681</v>
      </c>
      <c r="I15767">
        <v>0.99999999999997702</v>
      </c>
      <c r="J15767">
        <v>0.95041217501583097</v>
      </c>
      <c r="K15767" t="s">
        <v>33281</v>
      </c>
      <c r="L15767">
        <v>1</v>
      </c>
      <c r="M15767" t="s">
        <v>2729</v>
      </c>
      <c r="N15767">
        <v>7.1428571428571397E-2</v>
      </c>
      <c r="O15767">
        <v>1.8691588785046699E-3</v>
      </c>
    </row>
    <row r="15768" spans="1:15">
      <c r="A15768" t="s">
        <v>17340</v>
      </c>
      <c r="B15768" t="s">
        <v>23511</v>
      </c>
      <c r="C15768" t="s">
        <v>17341</v>
      </c>
      <c r="D15768">
        <v>11</v>
      </c>
      <c r="E15768">
        <v>6152</v>
      </c>
      <c r="F15768">
        <v>15</v>
      </c>
      <c r="G15768">
        <v>7804</v>
      </c>
      <c r="H15768">
        <v>0.80452858844465402</v>
      </c>
      <c r="I15768">
        <v>0.96970910299187296</v>
      </c>
      <c r="J15768">
        <v>0.83349725791362606</v>
      </c>
      <c r="K15768" t="s">
        <v>33283</v>
      </c>
      <c r="L15768">
        <v>11</v>
      </c>
      <c r="M15768" t="s">
        <v>2729</v>
      </c>
      <c r="N15768">
        <v>0.73333333333333295</v>
      </c>
      <c r="O15768">
        <v>1.78803641092328E-3</v>
      </c>
    </row>
    <row r="15769" spans="1:15">
      <c r="A15769" t="s">
        <v>17340</v>
      </c>
      <c r="B15769" t="s">
        <v>23518</v>
      </c>
      <c r="C15769" t="s">
        <v>17341</v>
      </c>
      <c r="D15769">
        <v>1</v>
      </c>
      <c r="E15769">
        <v>787</v>
      </c>
      <c r="F15769">
        <v>15</v>
      </c>
      <c r="G15769">
        <v>7393</v>
      </c>
      <c r="H15769">
        <v>0.81548482306175196</v>
      </c>
      <c r="I15769">
        <v>1</v>
      </c>
      <c r="J15769">
        <v>0.966855260484069</v>
      </c>
      <c r="K15769" t="s">
        <v>29370</v>
      </c>
      <c r="L15769">
        <v>1</v>
      </c>
      <c r="M15769" t="s">
        <v>2729</v>
      </c>
      <c r="N15769">
        <v>6.6666666666666693E-2</v>
      </c>
      <c r="O15769">
        <v>1.27064803049555E-3</v>
      </c>
    </row>
    <row r="15770" spans="1:15">
      <c r="A15770" t="s">
        <v>17342</v>
      </c>
      <c r="B15770" t="s">
        <v>23511</v>
      </c>
      <c r="C15770" t="s">
        <v>17343</v>
      </c>
      <c r="D15770">
        <v>7</v>
      </c>
      <c r="E15770">
        <v>6152</v>
      </c>
      <c r="F15770">
        <v>7</v>
      </c>
      <c r="G15770">
        <v>7804</v>
      </c>
      <c r="H15770">
        <v>0.18905120292587699</v>
      </c>
      <c r="I15770">
        <v>0.631132279689813</v>
      </c>
      <c r="J15770">
        <v>0.54247920626835999</v>
      </c>
      <c r="K15770" t="s">
        <v>33284</v>
      </c>
      <c r="L15770">
        <v>7</v>
      </c>
      <c r="M15770" t="s">
        <v>2729</v>
      </c>
      <c r="N15770">
        <v>1</v>
      </c>
      <c r="O15770">
        <v>1.13784135240572E-3</v>
      </c>
    </row>
    <row r="15771" spans="1:15">
      <c r="A15771" t="s">
        <v>17344</v>
      </c>
      <c r="B15771" t="s">
        <v>23511</v>
      </c>
      <c r="C15771" t="s">
        <v>17345</v>
      </c>
      <c r="D15771">
        <v>2</v>
      </c>
      <c r="E15771">
        <v>6152</v>
      </c>
      <c r="F15771">
        <v>2</v>
      </c>
      <c r="G15771">
        <v>7804</v>
      </c>
      <c r="H15771">
        <v>0.62141708038142995</v>
      </c>
      <c r="I15771">
        <v>0.968912233598893</v>
      </c>
      <c r="J15771">
        <v>0.832812322140707</v>
      </c>
      <c r="K15771" t="s">
        <v>33285</v>
      </c>
      <c r="L15771">
        <v>2</v>
      </c>
      <c r="M15771" t="s">
        <v>2729</v>
      </c>
      <c r="N15771">
        <v>1</v>
      </c>
      <c r="O15771">
        <v>3.2509752925877802E-4</v>
      </c>
    </row>
    <row r="15772" spans="1:15">
      <c r="A15772" t="s">
        <v>17346</v>
      </c>
      <c r="B15772" t="s">
        <v>23511</v>
      </c>
      <c r="C15772" t="s">
        <v>17347</v>
      </c>
      <c r="D15772">
        <v>1</v>
      </c>
      <c r="E15772">
        <v>6152</v>
      </c>
      <c r="F15772">
        <v>1</v>
      </c>
      <c r="G15772">
        <v>7804</v>
      </c>
      <c r="H15772">
        <v>0.788313685289595</v>
      </c>
      <c r="I15772">
        <v>0.968912233598893</v>
      </c>
      <c r="J15772">
        <v>0.832812322140707</v>
      </c>
      <c r="K15772" t="s">
        <v>33286</v>
      </c>
      <c r="L15772">
        <v>1</v>
      </c>
      <c r="M15772" t="s">
        <v>2729</v>
      </c>
      <c r="N15772">
        <v>1</v>
      </c>
      <c r="O15772">
        <v>1.6254876462938901E-4</v>
      </c>
    </row>
    <row r="15773" spans="1:15">
      <c r="A15773" t="s">
        <v>17348</v>
      </c>
      <c r="B15773" t="s">
        <v>23518</v>
      </c>
      <c r="C15773" t="s">
        <v>17349</v>
      </c>
      <c r="D15773">
        <v>1</v>
      </c>
      <c r="E15773">
        <v>787</v>
      </c>
      <c r="F15773">
        <v>11</v>
      </c>
      <c r="G15773">
        <v>7393</v>
      </c>
      <c r="H15773">
        <v>0.71032488019926399</v>
      </c>
      <c r="I15773">
        <v>1</v>
      </c>
      <c r="J15773">
        <v>0.966855260484069</v>
      </c>
      <c r="K15773" t="s">
        <v>23661</v>
      </c>
      <c r="L15773">
        <v>1</v>
      </c>
      <c r="M15773" t="s">
        <v>5133</v>
      </c>
      <c r="N15773">
        <v>9.0909090909090898E-2</v>
      </c>
      <c r="O15773">
        <v>1.27064803049555E-3</v>
      </c>
    </row>
    <row r="15774" spans="1:15">
      <c r="A15774" t="s">
        <v>17348</v>
      </c>
      <c r="B15774" t="s">
        <v>23511</v>
      </c>
      <c r="C15774" t="s">
        <v>17349</v>
      </c>
      <c r="D15774">
        <v>7</v>
      </c>
      <c r="E15774">
        <v>6152</v>
      </c>
      <c r="F15774">
        <v>12</v>
      </c>
      <c r="G15774">
        <v>7804</v>
      </c>
      <c r="H15774">
        <v>0.97467981546748705</v>
      </c>
      <c r="I15774">
        <v>1</v>
      </c>
      <c r="J15774">
        <v>0.85953329234717102</v>
      </c>
      <c r="K15774" t="s">
        <v>33287</v>
      </c>
      <c r="L15774">
        <v>7</v>
      </c>
      <c r="M15774" t="s">
        <v>5133</v>
      </c>
      <c r="N15774">
        <v>0.58333333333333304</v>
      </c>
      <c r="O15774">
        <v>1.13784135240572E-3</v>
      </c>
    </row>
    <row r="15775" spans="1:15">
      <c r="A15775" t="s">
        <v>17348</v>
      </c>
      <c r="B15775" t="s">
        <v>23513</v>
      </c>
      <c r="C15775" t="s">
        <v>17349</v>
      </c>
      <c r="D15775">
        <v>2</v>
      </c>
      <c r="E15775">
        <v>535</v>
      </c>
      <c r="F15775">
        <v>12</v>
      </c>
      <c r="G15775">
        <v>8124</v>
      </c>
      <c r="H15775">
        <v>0.184848987275576</v>
      </c>
      <c r="I15775">
        <v>0.75508452473579202</v>
      </c>
      <c r="J15775">
        <v>0.71764152547495597</v>
      </c>
      <c r="K15775" t="s">
        <v>23659</v>
      </c>
      <c r="L15775">
        <v>2</v>
      </c>
      <c r="M15775" t="s">
        <v>5133</v>
      </c>
      <c r="N15775">
        <v>0.16666666666666699</v>
      </c>
      <c r="O15775">
        <v>3.7383177570093499E-3</v>
      </c>
    </row>
    <row r="15776" spans="1:15">
      <c r="A15776" t="s">
        <v>17350</v>
      </c>
      <c r="B15776" t="s">
        <v>23511</v>
      </c>
      <c r="C15776" t="s">
        <v>17351</v>
      </c>
      <c r="D15776">
        <v>7</v>
      </c>
      <c r="E15776">
        <v>6152</v>
      </c>
      <c r="F15776">
        <v>12</v>
      </c>
      <c r="G15776">
        <v>7804</v>
      </c>
      <c r="H15776">
        <v>0.97467981546748705</v>
      </c>
      <c r="I15776">
        <v>1</v>
      </c>
      <c r="J15776">
        <v>0.85953329234717102</v>
      </c>
      <c r="K15776" t="s">
        <v>33287</v>
      </c>
      <c r="L15776">
        <v>7</v>
      </c>
      <c r="M15776" t="s">
        <v>5133</v>
      </c>
      <c r="N15776">
        <v>0.58333333333333304</v>
      </c>
      <c r="O15776">
        <v>1.13784135240572E-3</v>
      </c>
    </row>
    <row r="15777" spans="1:15">
      <c r="A15777" t="s">
        <v>17350</v>
      </c>
      <c r="B15777" t="s">
        <v>23518</v>
      </c>
      <c r="C15777" t="s">
        <v>17351</v>
      </c>
      <c r="D15777">
        <v>1</v>
      </c>
      <c r="E15777">
        <v>787</v>
      </c>
      <c r="F15777">
        <v>11</v>
      </c>
      <c r="G15777">
        <v>7393</v>
      </c>
      <c r="H15777">
        <v>0.71032488019926399</v>
      </c>
      <c r="I15777">
        <v>1</v>
      </c>
      <c r="J15777">
        <v>0.966855260484069</v>
      </c>
      <c r="K15777" t="s">
        <v>23661</v>
      </c>
      <c r="L15777">
        <v>1</v>
      </c>
      <c r="M15777" t="s">
        <v>5133</v>
      </c>
      <c r="N15777">
        <v>9.0909090909090898E-2</v>
      </c>
      <c r="O15777">
        <v>1.27064803049555E-3</v>
      </c>
    </row>
    <row r="15778" spans="1:15">
      <c r="A15778" t="s">
        <v>17350</v>
      </c>
      <c r="B15778" t="s">
        <v>23513</v>
      </c>
      <c r="C15778" t="s">
        <v>17351</v>
      </c>
      <c r="D15778">
        <v>2</v>
      </c>
      <c r="E15778">
        <v>535</v>
      </c>
      <c r="F15778">
        <v>12</v>
      </c>
      <c r="G15778">
        <v>8124</v>
      </c>
      <c r="H15778">
        <v>0.184848987275576</v>
      </c>
      <c r="I15778">
        <v>0.75508452473579202</v>
      </c>
      <c r="J15778">
        <v>0.71764152547495597</v>
      </c>
      <c r="K15778" t="s">
        <v>23659</v>
      </c>
      <c r="L15778">
        <v>2</v>
      </c>
      <c r="M15778" t="s">
        <v>5133</v>
      </c>
      <c r="N15778">
        <v>0.16666666666666699</v>
      </c>
      <c r="O15778">
        <v>3.7383177570093499E-3</v>
      </c>
    </row>
    <row r="15779" spans="1:15">
      <c r="A15779" t="s">
        <v>17352</v>
      </c>
      <c r="B15779" t="s">
        <v>23511</v>
      </c>
      <c r="C15779" t="s">
        <v>17353</v>
      </c>
      <c r="D15779">
        <v>5</v>
      </c>
      <c r="E15779">
        <v>6152</v>
      </c>
      <c r="F15779">
        <v>8</v>
      </c>
      <c r="G15779">
        <v>7804</v>
      </c>
      <c r="H15779">
        <v>0.93246538655848799</v>
      </c>
      <c r="I15779">
        <v>1</v>
      </c>
      <c r="J15779">
        <v>0.85953329234717102</v>
      </c>
      <c r="K15779" t="s">
        <v>33288</v>
      </c>
      <c r="L15779">
        <v>5</v>
      </c>
      <c r="M15779" t="s">
        <v>5133</v>
      </c>
      <c r="N15779">
        <v>0.625</v>
      </c>
      <c r="O15779">
        <v>8.1274382314694405E-4</v>
      </c>
    </row>
    <row r="15780" spans="1:15">
      <c r="A15780" t="s">
        <v>17352</v>
      </c>
      <c r="B15780" t="s">
        <v>23513</v>
      </c>
      <c r="C15780" t="s">
        <v>17353</v>
      </c>
      <c r="D15780">
        <v>2</v>
      </c>
      <c r="E15780">
        <v>535</v>
      </c>
      <c r="F15780">
        <v>8</v>
      </c>
      <c r="G15780">
        <v>8124</v>
      </c>
      <c r="H15780">
        <v>9.3045175391437404E-2</v>
      </c>
      <c r="I15780">
        <v>0.56952430364965301</v>
      </c>
      <c r="J15780">
        <v>0.54128283215605599</v>
      </c>
      <c r="K15780" t="s">
        <v>23659</v>
      </c>
      <c r="L15780">
        <v>2</v>
      </c>
      <c r="M15780" t="s">
        <v>5133</v>
      </c>
      <c r="N15780">
        <v>0.25</v>
      </c>
      <c r="O15780">
        <v>3.7383177570093499E-3</v>
      </c>
    </row>
    <row r="15781" spans="1:15">
      <c r="A15781" t="s">
        <v>17354</v>
      </c>
      <c r="B15781" t="s">
        <v>23511</v>
      </c>
      <c r="C15781" t="s">
        <v>17355</v>
      </c>
      <c r="D15781">
        <v>2</v>
      </c>
      <c r="E15781">
        <v>6152</v>
      </c>
      <c r="F15781">
        <v>5</v>
      </c>
      <c r="G15781">
        <v>7804</v>
      </c>
      <c r="H15781">
        <v>0.99168074853091603</v>
      </c>
      <c r="I15781">
        <v>1</v>
      </c>
      <c r="J15781">
        <v>0.85953329234717102</v>
      </c>
      <c r="K15781" t="s">
        <v>31234</v>
      </c>
      <c r="L15781">
        <v>2</v>
      </c>
      <c r="M15781" t="s">
        <v>5133</v>
      </c>
      <c r="N15781">
        <v>0.4</v>
      </c>
      <c r="O15781">
        <v>3.2509752925877802E-4</v>
      </c>
    </row>
    <row r="15782" spans="1:15">
      <c r="A15782" t="s">
        <v>17354</v>
      </c>
      <c r="B15782" t="s">
        <v>23513</v>
      </c>
      <c r="C15782" t="s">
        <v>17355</v>
      </c>
      <c r="D15782">
        <v>2</v>
      </c>
      <c r="E15782">
        <v>535</v>
      </c>
      <c r="F15782">
        <v>5</v>
      </c>
      <c r="G15782">
        <v>8124</v>
      </c>
      <c r="H15782">
        <v>3.7884380227996402E-2</v>
      </c>
      <c r="I15782">
        <v>0.42722874441898101</v>
      </c>
      <c r="J15782">
        <v>0.40604340021253599</v>
      </c>
      <c r="K15782" t="s">
        <v>23659</v>
      </c>
      <c r="L15782">
        <v>2</v>
      </c>
      <c r="M15782" t="s">
        <v>5133</v>
      </c>
      <c r="N15782">
        <v>0.4</v>
      </c>
      <c r="O15782">
        <v>3.7383177570093499E-3</v>
      </c>
    </row>
    <row r="15783" spans="1:15">
      <c r="A15783" t="s">
        <v>17356</v>
      </c>
      <c r="B15783" t="s">
        <v>23511</v>
      </c>
      <c r="C15783" t="s">
        <v>17357</v>
      </c>
      <c r="D15783">
        <v>1</v>
      </c>
      <c r="E15783">
        <v>6152</v>
      </c>
      <c r="F15783">
        <v>1</v>
      </c>
      <c r="G15783">
        <v>7804</v>
      </c>
      <c r="H15783">
        <v>0.788313685289595</v>
      </c>
      <c r="I15783">
        <v>0.968912233598893</v>
      </c>
      <c r="J15783">
        <v>0.832812322140707</v>
      </c>
      <c r="K15783" t="s">
        <v>33286</v>
      </c>
      <c r="L15783">
        <v>1</v>
      </c>
      <c r="M15783" t="s">
        <v>5133</v>
      </c>
      <c r="N15783">
        <v>1</v>
      </c>
      <c r="O15783">
        <v>1.6254876462938901E-4</v>
      </c>
    </row>
    <row r="15784" spans="1:15">
      <c r="A15784" t="s">
        <v>17358</v>
      </c>
      <c r="B15784" t="s">
        <v>23513</v>
      </c>
      <c r="C15784" t="s">
        <v>17359</v>
      </c>
      <c r="D15784">
        <v>1</v>
      </c>
      <c r="E15784">
        <v>535</v>
      </c>
      <c r="F15784">
        <v>2</v>
      </c>
      <c r="G15784">
        <v>8124</v>
      </c>
      <c r="H15784">
        <v>0.12737930779067499</v>
      </c>
      <c r="I15784">
        <v>0.64703075560747003</v>
      </c>
      <c r="J15784">
        <v>0.614945907739046</v>
      </c>
      <c r="K15784" t="s">
        <v>33289</v>
      </c>
      <c r="L15784">
        <v>1</v>
      </c>
      <c r="M15784" t="s">
        <v>5133</v>
      </c>
      <c r="N15784">
        <v>0.5</v>
      </c>
      <c r="O15784">
        <v>1.8691588785046699E-3</v>
      </c>
    </row>
    <row r="15785" spans="1:15">
      <c r="A15785" t="s">
        <v>17358</v>
      </c>
      <c r="B15785" t="s">
        <v>23511</v>
      </c>
      <c r="C15785" t="s">
        <v>17359</v>
      </c>
      <c r="D15785">
        <v>1</v>
      </c>
      <c r="E15785">
        <v>6152</v>
      </c>
      <c r="F15785">
        <v>2</v>
      </c>
      <c r="G15785">
        <v>7804</v>
      </c>
      <c r="H15785">
        <v>0.95521029019776005</v>
      </c>
      <c r="I15785">
        <v>1</v>
      </c>
      <c r="J15785">
        <v>0.85953329234717102</v>
      </c>
      <c r="K15785" t="s">
        <v>23823</v>
      </c>
      <c r="L15785">
        <v>1</v>
      </c>
      <c r="M15785" t="s">
        <v>5133</v>
      </c>
      <c r="N15785">
        <v>0.5</v>
      </c>
      <c r="O15785">
        <v>1.6254876462938901E-4</v>
      </c>
    </row>
    <row r="15786" spans="1:15">
      <c r="A15786" t="s">
        <v>17360</v>
      </c>
      <c r="B15786" t="s">
        <v>23511</v>
      </c>
      <c r="C15786" t="s">
        <v>17361</v>
      </c>
      <c r="D15786">
        <v>3</v>
      </c>
      <c r="E15786">
        <v>6152</v>
      </c>
      <c r="F15786">
        <v>4</v>
      </c>
      <c r="G15786">
        <v>7804</v>
      </c>
      <c r="H15786">
        <v>0.80103341611958101</v>
      </c>
      <c r="I15786">
        <v>0.968912233598893</v>
      </c>
      <c r="J15786">
        <v>0.832812322140707</v>
      </c>
      <c r="K15786" t="s">
        <v>33290</v>
      </c>
      <c r="L15786">
        <v>3</v>
      </c>
      <c r="M15786" t="s">
        <v>5133</v>
      </c>
      <c r="N15786">
        <v>0.75</v>
      </c>
      <c r="O15786">
        <v>4.8764629388816603E-4</v>
      </c>
    </row>
    <row r="15787" spans="1:15">
      <c r="A15787" t="s">
        <v>17360</v>
      </c>
      <c r="B15787" t="s">
        <v>23513</v>
      </c>
      <c r="C15787" t="s">
        <v>17361</v>
      </c>
      <c r="D15787">
        <v>1</v>
      </c>
      <c r="E15787">
        <v>535</v>
      </c>
      <c r="F15787">
        <v>4</v>
      </c>
      <c r="G15787">
        <v>8124</v>
      </c>
      <c r="H15787">
        <v>0.23855956797771199</v>
      </c>
      <c r="I15787">
        <v>0.85273230586348503</v>
      </c>
      <c r="J15787">
        <v>0.81044716552199803</v>
      </c>
      <c r="K15787" t="s">
        <v>33289</v>
      </c>
      <c r="L15787">
        <v>1</v>
      </c>
      <c r="M15787" t="s">
        <v>5133</v>
      </c>
      <c r="N15787">
        <v>0.25</v>
      </c>
      <c r="O15787">
        <v>1.8691588785046699E-3</v>
      </c>
    </row>
    <row r="15788" spans="1:15">
      <c r="A15788" t="s">
        <v>17362</v>
      </c>
      <c r="B15788" t="s">
        <v>23513</v>
      </c>
      <c r="C15788" t="s">
        <v>17363</v>
      </c>
      <c r="D15788">
        <v>1</v>
      </c>
      <c r="E15788">
        <v>535</v>
      </c>
      <c r="F15788">
        <v>2</v>
      </c>
      <c r="G15788">
        <v>8124</v>
      </c>
      <c r="H15788">
        <v>0.12737930779067499</v>
      </c>
      <c r="I15788">
        <v>0.64703075560747003</v>
      </c>
      <c r="J15788">
        <v>0.614945907739046</v>
      </c>
      <c r="K15788" t="s">
        <v>33289</v>
      </c>
      <c r="L15788">
        <v>1</v>
      </c>
      <c r="M15788" t="s">
        <v>5133</v>
      </c>
      <c r="N15788">
        <v>0.5</v>
      </c>
      <c r="O15788">
        <v>1.8691588785046699E-3</v>
      </c>
    </row>
    <row r="15789" spans="1:15">
      <c r="A15789" t="s">
        <v>17362</v>
      </c>
      <c r="B15789" t="s">
        <v>23511</v>
      </c>
      <c r="C15789" t="s">
        <v>17363</v>
      </c>
      <c r="D15789">
        <v>1</v>
      </c>
      <c r="E15789">
        <v>6152</v>
      </c>
      <c r="F15789">
        <v>2</v>
      </c>
      <c r="G15789">
        <v>7804</v>
      </c>
      <c r="H15789">
        <v>0.95521029019776005</v>
      </c>
      <c r="I15789">
        <v>1</v>
      </c>
      <c r="J15789">
        <v>0.85953329234717102</v>
      </c>
      <c r="K15789" t="s">
        <v>23823</v>
      </c>
      <c r="L15789">
        <v>1</v>
      </c>
      <c r="M15789" t="s">
        <v>5133</v>
      </c>
      <c r="N15789">
        <v>0.5</v>
      </c>
      <c r="O15789">
        <v>1.6254876462938901E-4</v>
      </c>
    </row>
    <row r="15790" spans="1:15">
      <c r="A15790" t="s">
        <v>17364</v>
      </c>
      <c r="B15790" t="s">
        <v>23513</v>
      </c>
      <c r="C15790" t="s">
        <v>17365</v>
      </c>
      <c r="D15790">
        <v>2</v>
      </c>
      <c r="E15790">
        <v>535</v>
      </c>
      <c r="F15790">
        <v>4</v>
      </c>
      <c r="G15790">
        <v>8124</v>
      </c>
      <c r="H15790">
        <v>2.3758286073191699E-2</v>
      </c>
      <c r="I15790">
        <v>0.31286866571479199</v>
      </c>
      <c r="J15790">
        <v>0.29735418907630301</v>
      </c>
      <c r="K15790" t="s">
        <v>23659</v>
      </c>
      <c r="L15790">
        <v>2</v>
      </c>
      <c r="M15790" t="s">
        <v>5133</v>
      </c>
      <c r="N15790">
        <v>0.5</v>
      </c>
      <c r="O15790">
        <v>3.7383177570093499E-3</v>
      </c>
    </row>
    <row r="15791" spans="1:15">
      <c r="A15791" t="s">
        <v>17364</v>
      </c>
      <c r="B15791" t="s">
        <v>23511</v>
      </c>
      <c r="C15791" t="s">
        <v>17365</v>
      </c>
      <c r="D15791">
        <v>1</v>
      </c>
      <c r="E15791">
        <v>6152</v>
      </c>
      <c r="F15791">
        <v>4</v>
      </c>
      <c r="G15791">
        <v>7804</v>
      </c>
      <c r="H15791">
        <v>0.99799771163111395</v>
      </c>
      <c r="I15791">
        <v>1</v>
      </c>
      <c r="J15791">
        <v>0.85953329234717102</v>
      </c>
      <c r="K15791" t="s">
        <v>23823</v>
      </c>
      <c r="L15791">
        <v>1</v>
      </c>
      <c r="M15791" t="s">
        <v>5133</v>
      </c>
      <c r="N15791">
        <v>0.25</v>
      </c>
      <c r="O15791">
        <v>1.6254876462938901E-4</v>
      </c>
    </row>
    <row r="15792" spans="1:15">
      <c r="A15792" t="s">
        <v>17366</v>
      </c>
      <c r="B15792" t="s">
        <v>23511</v>
      </c>
      <c r="C15792" t="s">
        <v>17367</v>
      </c>
      <c r="D15792">
        <v>1</v>
      </c>
      <c r="E15792">
        <v>6152</v>
      </c>
      <c r="F15792">
        <v>4</v>
      </c>
      <c r="G15792">
        <v>7804</v>
      </c>
      <c r="H15792">
        <v>0.99799771163111395</v>
      </c>
      <c r="I15792">
        <v>1</v>
      </c>
      <c r="J15792">
        <v>0.85953329234717102</v>
      </c>
      <c r="K15792" t="s">
        <v>23823</v>
      </c>
      <c r="L15792">
        <v>1</v>
      </c>
      <c r="M15792" t="s">
        <v>5133</v>
      </c>
      <c r="N15792">
        <v>0.25</v>
      </c>
      <c r="O15792">
        <v>1.6254876462938901E-4</v>
      </c>
    </row>
    <row r="15793" spans="1:15">
      <c r="A15793" t="s">
        <v>17366</v>
      </c>
      <c r="B15793" t="s">
        <v>23513</v>
      </c>
      <c r="C15793" t="s">
        <v>17367</v>
      </c>
      <c r="D15793">
        <v>2</v>
      </c>
      <c r="E15793">
        <v>535</v>
      </c>
      <c r="F15793">
        <v>4</v>
      </c>
      <c r="G15793">
        <v>8124</v>
      </c>
      <c r="H15793">
        <v>2.3758286073191699E-2</v>
      </c>
      <c r="I15793">
        <v>0.31286866571479199</v>
      </c>
      <c r="J15793">
        <v>0.29735418907630301</v>
      </c>
      <c r="K15793" t="s">
        <v>23659</v>
      </c>
      <c r="L15793">
        <v>2</v>
      </c>
      <c r="M15793" t="s">
        <v>5133</v>
      </c>
      <c r="N15793">
        <v>0.5</v>
      </c>
      <c r="O15793">
        <v>3.7383177570093499E-3</v>
      </c>
    </row>
    <row r="15794" spans="1:15">
      <c r="A15794" t="s">
        <v>17368</v>
      </c>
      <c r="B15794" t="s">
        <v>23513</v>
      </c>
      <c r="C15794" t="s">
        <v>17369</v>
      </c>
      <c r="D15794">
        <v>1</v>
      </c>
      <c r="E15794">
        <v>535</v>
      </c>
      <c r="F15794">
        <v>2</v>
      </c>
      <c r="G15794">
        <v>8124</v>
      </c>
      <c r="H15794">
        <v>0.12737930779067499</v>
      </c>
      <c r="I15794">
        <v>0.64703075560747003</v>
      </c>
      <c r="J15794">
        <v>0.614945907739046</v>
      </c>
      <c r="K15794" t="s">
        <v>30193</v>
      </c>
      <c r="L15794">
        <v>1</v>
      </c>
      <c r="M15794" t="s">
        <v>5133</v>
      </c>
      <c r="N15794">
        <v>0.5</v>
      </c>
      <c r="O15794">
        <v>1.8691588785046699E-3</v>
      </c>
    </row>
    <row r="15795" spans="1:15">
      <c r="A15795" t="s">
        <v>17370</v>
      </c>
      <c r="B15795" t="s">
        <v>23511</v>
      </c>
      <c r="C15795" t="s">
        <v>17371</v>
      </c>
      <c r="D15795">
        <v>1</v>
      </c>
      <c r="E15795">
        <v>6152</v>
      </c>
      <c r="F15795">
        <v>2</v>
      </c>
      <c r="G15795">
        <v>7804</v>
      </c>
      <c r="H15795">
        <v>0.95521029019776005</v>
      </c>
      <c r="I15795">
        <v>1</v>
      </c>
      <c r="J15795">
        <v>0.85953329234717102</v>
      </c>
      <c r="K15795" t="s">
        <v>23823</v>
      </c>
      <c r="L15795">
        <v>1</v>
      </c>
      <c r="M15795" t="s">
        <v>5133</v>
      </c>
      <c r="N15795">
        <v>0.5</v>
      </c>
      <c r="O15795">
        <v>1.6254876462938901E-4</v>
      </c>
    </row>
    <row r="15796" spans="1:15">
      <c r="A15796" t="s">
        <v>17370</v>
      </c>
      <c r="B15796" t="s">
        <v>23513</v>
      </c>
      <c r="C15796" t="s">
        <v>17371</v>
      </c>
      <c r="D15796">
        <v>1</v>
      </c>
      <c r="E15796">
        <v>535</v>
      </c>
      <c r="F15796">
        <v>2</v>
      </c>
      <c r="G15796">
        <v>8124</v>
      </c>
      <c r="H15796">
        <v>0.12737930779067499</v>
      </c>
      <c r="I15796">
        <v>0.64703075560747003</v>
      </c>
      <c r="J15796">
        <v>0.614945907739046</v>
      </c>
      <c r="K15796" t="s">
        <v>33289</v>
      </c>
      <c r="L15796">
        <v>1</v>
      </c>
      <c r="M15796" t="s">
        <v>5133</v>
      </c>
      <c r="N15796">
        <v>0.5</v>
      </c>
      <c r="O15796">
        <v>1.8691588785046699E-3</v>
      </c>
    </row>
    <row r="15797" spans="1:15">
      <c r="A15797" t="s">
        <v>17372</v>
      </c>
      <c r="B15797" t="s">
        <v>23511</v>
      </c>
      <c r="C15797" t="s">
        <v>17373</v>
      </c>
      <c r="D15797">
        <v>2</v>
      </c>
      <c r="E15797">
        <v>6152</v>
      </c>
      <c r="F15797">
        <v>5</v>
      </c>
      <c r="G15797">
        <v>7804</v>
      </c>
      <c r="H15797">
        <v>0.99168074853091603</v>
      </c>
      <c r="I15797">
        <v>1</v>
      </c>
      <c r="J15797">
        <v>0.85953329234717102</v>
      </c>
      <c r="K15797" t="s">
        <v>31234</v>
      </c>
      <c r="L15797">
        <v>2</v>
      </c>
      <c r="M15797" t="s">
        <v>5133</v>
      </c>
      <c r="N15797">
        <v>0.4</v>
      </c>
      <c r="O15797">
        <v>3.2509752925877802E-4</v>
      </c>
    </row>
    <row r="15798" spans="1:15">
      <c r="A15798" t="s">
        <v>17372</v>
      </c>
      <c r="B15798" t="s">
        <v>23513</v>
      </c>
      <c r="C15798" t="s">
        <v>17373</v>
      </c>
      <c r="D15798">
        <v>2</v>
      </c>
      <c r="E15798">
        <v>535</v>
      </c>
      <c r="F15798">
        <v>5</v>
      </c>
      <c r="G15798">
        <v>8124</v>
      </c>
      <c r="H15798">
        <v>3.7884380227996402E-2</v>
      </c>
      <c r="I15798">
        <v>0.42722874441898101</v>
      </c>
      <c r="J15798">
        <v>0.40604340021253599</v>
      </c>
      <c r="K15798" t="s">
        <v>23659</v>
      </c>
      <c r="L15798">
        <v>2</v>
      </c>
      <c r="M15798" t="s">
        <v>5133</v>
      </c>
      <c r="N15798">
        <v>0.4</v>
      </c>
      <c r="O15798">
        <v>3.7383177570093499E-3</v>
      </c>
    </row>
    <row r="15799" spans="1:15">
      <c r="A15799" t="s">
        <v>17374</v>
      </c>
      <c r="B15799" t="s">
        <v>23513</v>
      </c>
      <c r="C15799" t="s">
        <v>17375</v>
      </c>
      <c r="D15799">
        <v>1</v>
      </c>
      <c r="E15799">
        <v>535</v>
      </c>
      <c r="F15799">
        <v>2</v>
      </c>
      <c r="G15799">
        <v>8124</v>
      </c>
      <c r="H15799">
        <v>0.12737930779067499</v>
      </c>
      <c r="I15799">
        <v>0.64703075560747003</v>
      </c>
      <c r="J15799">
        <v>0.614945907739046</v>
      </c>
      <c r="K15799" t="s">
        <v>30193</v>
      </c>
      <c r="L15799">
        <v>1</v>
      </c>
      <c r="M15799" t="s">
        <v>5133</v>
      </c>
      <c r="N15799">
        <v>0.5</v>
      </c>
      <c r="O15799">
        <v>1.8691588785046699E-3</v>
      </c>
    </row>
    <row r="15800" spans="1:15">
      <c r="A15800" t="s">
        <v>17376</v>
      </c>
      <c r="B15800" t="s">
        <v>23511</v>
      </c>
      <c r="C15800" t="s">
        <v>17377</v>
      </c>
      <c r="D15800">
        <v>1</v>
      </c>
      <c r="E15800">
        <v>6152</v>
      </c>
      <c r="F15800">
        <v>1</v>
      </c>
      <c r="G15800">
        <v>7804</v>
      </c>
      <c r="H15800">
        <v>0.788313685289595</v>
      </c>
      <c r="I15800">
        <v>0.968912233598893</v>
      </c>
      <c r="J15800">
        <v>0.832812322140707</v>
      </c>
      <c r="K15800" t="s">
        <v>33286</v>
      </c>
      <c r="L15800">
        <v>1</v>
      </c>
      <c r="M15800" t="s">
        <v>5133</v>
      </c>
      <c r="N15800">
        <v>1</v>
      </c>
      <c r="O15800">
        <v>1.6254876462938901E-4</v>
      </c>
    </row>
    <row r="15801" spans="1:15">
      <c r="A15801" t="s">
        <v>17378</v>
      </c>
      <c r="B15801" t="s">
        <v>23511</v>
      </c>
      <c r="C15801" t="s">
        <v>17379</v>
      </c>
      <c r="D15801">
        <v>1</v>
      </c>
      <c r="E15801">
        <v>6152</v>
      </c>
      <c r="F15801">
        <v>2</v>
      </c>
      <c r="G15801">
        <v>7804</v>
      </c>
      <c r="H15801">
        <v>0.95521029019776005</v>
      </c>
      <c r="I15801">
        <v>1</v>
      </c>
      <c r="J15801">
        <v>0.85953329234717102</v>
      </c>
      <c r="K15801" t="s">
        <v>23823</v>
      </c>
      <c r="L15801">
        <v>1</v>
      </c>
      <c r="M15801" t="s">
        <v>5133</v>
      </c>
      <c r="N15801">
        <v>0.5</v>
      </c>
      <c r="O15801">
        <v>1.6254876462938901E-4</v>
      </c>
    </row>
    <row r="15802" spans="1:15">
      <c r="A15802" t="s">
        <v>17378</v>
      </c>
      <c r="B15802" t="s">
        <v>23513</v>
      </c>
      <c r="C15802" t="s">
        <v>17379</v>
      </c>
      <c r="D15802">
        <v>1</v>
      </c>
      <c r="E15802">
        <v>535</v>
      </c>
      <c r="F15802">
        <v>2</v>
      </c>
      <c r="G15802">
        <v>8124</v>
      </c>
      <c r="H15802">
        <v>0.12737930779067499</v>
      </c>
      <c r="I15802">
        <v>0.64703075560747003</v>
      </c>
      <c r="J15802">
        <v>0.614945907739046</v>
      </c>
      <c r="K15802" t="s">
        <v>33289</v>
      </c>
      <c r="L15802">
        <v>1</v>
      </c>
      <c r="M15802" t="s">
        <v>5133</v>
      </c>
      <c r="N15802">
        <v>0.5</v>
      </c>
      <c r="O15802">
        <v>1.8691588785046699E-3</v>
      </c>
    </row>
    <row r="15803" spans="1:15">
      <c r="A15803" t="s">
        <v>17380</v>
      </c>
      <c r="B15803" t="s">
        <v>23513</v>
      </c>
      <c r="C15803" t="s">
        <v>17381</v>
      </c>
      <c r="D15803">
        <v>1</v>
      </c>
      <c r="E15803">
        <v>535</v>
      </c>
      <c r="F15803">
        <v>4</v>
      </c>
      <c r="G15803">
        <v>8124</v>
      </c>
      <c r="H15803">
        <v>0.23855956797771199</v>
      </c>
      <c r="I15803">
        <v>0.85273230586348503</v>
      </c>
      <c r="J15803">
        <v>0.81044716552199803</v>
      </c>
      <c r="K15803" t="s">
        <v>33289</v>
      </c>
      <c r="L15803">
        <v>1</v>
      </c>
      <c r="M15803" t="s">
        <v>5133</v>
      </c>
      <c r="N15803">
        <v>0.25</v>
      </c>
      <c r="O15803">
        <v>1.8691588785046699E-3</v>
      </c>
    </row>
    <row r="15804" spans="1:15">
      <c r="A15804" t="s">
        <v>17380</v>
      </c>
      <c r="B15804" t="s">
        <v>23511</v>
      </c>
      <c r="C15804" t="s">
        <v>17381</v>
      </c>
      <c r="D15804">
        <v>3</v>
      </c>
      <c r="E15804">
        <v>6152</v>
      </c>
      <c r="F15804">
        <v>4</v>
      </c>
      <c r="G15804">
        <v>7804</v>
      </c>
      <c r="H15804">
        <v>0.80103341611958101</v>
      </c>
      <c r="I15804">
        <v>0.968912233598893</v>
      </c>
      <c r="J15804">
        <v>0.832812322140707</v>
      </c>
      <c r="K15804" t="s">
        <v>30195</v>
      </c>
      <c r="L15804">
        <v>3</v>
      </c>
      <c r="M15804" t="s">
        <v>5133</v>
      </c>
      <c r="N15804">
        <v>0.75</v>
      </c>
      <c r="O15804">
        <v>4.8764629388816603E-4</v>
      </c>
    </row>
    <row r="15805" spans="1:15">
      <c r="A15805" t="s">
        <v>17382</v>
      </c>
      <c r="B15805" t="s">
        <v>23511</v>
      </c>
      <c r="C15805" t="s">
        <v>17383</v>
      </c>
      <c r="D15805">
        <v>4</v>
      </c>
      <c r="E15805">
        <v>6152</v>
      </c>
      <c r="F15805">
        <v>4</v>
      </c>
      <c r="G15805">
        <v>7804</v>
      </c>
      <c r="H15805">
        <v>0.38610601832086699</v>
      </c>
      <c r="I15805">
        <v>0.90829480295553899</v>
      </c>
      <c r="J15805">
        <v>0.78070962240619901</v>
      </c>
      <c r="K15805" t="s">
        <v>33291</v>
      </c>
      <c r="L15805">
        <v>4</v>
      </c>
      <c r="M15805" t="s">
        <v>5133</v>
      </c>
      <c r="N15805">
        <v>1</v>
      </c>
      <c r="O15805">
        <v>6.5019505851755496E-4</v>
      </c>
    </row>
    <row r="15806" spans="1:15">
      <c r="A15806" t="s">
        <v>17384</v>
      </c>
      <c r="B15806" t="s">
        <v>23511</v>
      </c>
      <c r="C15806" t="s">
        <v>17385</v>
      </c>
      <c r="D15806">
        <v>2</v>
      </c>
      <c r="E15806">
        <v>6152</v>
      </c>
      <c r="F15806">
        <v>2</v>
      </c>
      <c r="G15806">
        <v>7804</v>
      </c>
      <c r="H15806">
        <v>0.62141708038142995</v>
      </c>
      <c r="I15806">
        <v>0.968912233598893</v>
      </c>
      <c r="J15806">
        <v>0.832812322140707</v>
      </c>
      <c r="K15806" t="s">
        <v>31052</v>
      </c>
      <c r="L15806">
        <v>2</v>
      </c>
      <c r="M15806" t="s">
        <v>5133</v>
      </c>
      <c r="N15806">
        <v>1</v>
      </c>
      <c r="O15806">
        <v>3.2509752925877802E-4</v>
      </c>
    </row>
    <row r="15807" spans="1:15">
      <c r="A15807" t="s">
        <v>17386</v>
      </c>
      <c r="B15807" t="s">
        <v>23511</v>
      </c>
      <c r="C15807" t="s">
        <v>17387</v>
      </c>
      <c r="D15807">
        <v>2</v>
      </c>
      <c r="E15807">
        <v>6152</v>
      </c>
      <c r="F15807">
        <v>2</v>
      </c>
      <c r="G15807">
        <v>7804</v>
      </c>
      <c r="H15807">
        <v>0.62141708038142995</v>
      </c>
      <c r="I15807">
        <v>0.968912233598893</v>
      </c>
      <c r="J15807">
        <v>0.832812322140707</v>
      </c>
      <c r="K15807" t="s">
        <v>27745</v>
      </c>
      <c r="L15807">
        <v>2</v>
      </c>
      <c r="M15807" t="s">
        <v>5133</v>
      </c>
      <c r="N15807">
        <v>1</v>
      </c>
      <c r="O15807">
        <v>3.2509752925877802E-4</v>
      </c>
    </row>
    <row r="15808" spans="1:15">
      <c r="A15808" t="s">
        <v>17388</v>
      </c>
      <c r="B15808" t="s">
        <v>23511</v>
      </c>
      <c r="C15808" t="s">
        <v>17389</v>
      </c>
      <c r="D15808">
        <v>2</v>
      </c>
      <c r="E15808">
        <v>6152</v>
      </c>
      <c r="F15808">
        <v>2</v>
      </c>
      <c r="G15808">
        <v>7804</v>
      </c>
      <c r="H15808">
        <v>0.62141708038142995</v>
      </c>
      <c r="I15808">
        <v>0.968912233598893</v>
      </c>
      <c r="J15808">
        <v>0.832812322140707</v>
      </c>
      <c r="K15808" t="s">
        <v>28024</v>
      </c>
      <c r="L15808">
        <v>2</v>
      </c>
      <c r="M15808" t="s">
        <v>1463</v>
      </c>
      <c r="N15808">
        <v>1</v>
      </c>
      <c r="O15808">
        <v>3.2509752925877802E-4</v>
      </c>
    </row>
    <row r="15809" spans="1:15">
      <c r="A15809" t="s">
        <v>17390</v>
      </c>
      <c r="B15809" t="s">
        <v>23513</v>
      </c>
      <c r="C15809" t="s">
        <v>17391</v>
      </c>
      <c r="D15809">
        <v>5</v>
      </c>
      <c r="E15809">
        <v>535</v>
      </c>
      <c r="F15809">
        <v>155</v>
      </c>
      <c r="G15809">
        <v>8124</v>
      </c>
      <c r="H15809">
        <v>0.97868656720093505</v>
      </c>
      <c r="I15809">
        <v>0.99999999999997702</v>
      </c>
      <c r="J15809">
        <v>0.95041217501583097</v>
      </c>
      <c r="K15809" t="s">
        <v>33292</v>
      </c>
      <c r="L15809">
        <v>5</v>
      </c>
      <c r="M15809" t="s">
        <v>5133</v>
      </c>
      <c r="N15809">
        <v>3.2258064516128997E-2</v>
      </c>
      <c r="O15809">
        <v>9.3457943925233603E-3</v>
      </c>
    </row>
    <row r="15810" spans="1:15">
      <c r="A15810" t="s">
        <v>17390</v>
      </c>
      <c r="B15810" t="s">
        <v>23518</v>
      </c>
      <c r="C15810" t="s">
        <v>17391</v>
      </c>
      <c r="D15810">
        <v>11</v>
      </c>
      <c r="E15810">
        <v>787</v>
      </c>
      <c r="F15810">
        <v>130</v>
      </c>
      <c r="G15810">
        <v>7393</v>
      </c>
      <c r="H15810">
        <v>0.83055287487164897</v>
      </c>
      <c r="I15810">
        <v>1</v>
      </c>
      <c r="J15810">
        <v>0.966855260484069</v>
      </c>
      <c r="K15810" t="s">
        <v>33293</v>
      </c>
      <c r="L15810">
        <v>11</v>
      </c>
      <c r="M15810" t="s">
        <v>5133</v>
      </c>
      <c r="N15810">
        <v>8.4615384615384606E-2</v>
      </c>
      <c r="O15810">
        <v>1.3977128335451099E-2</v>
      </c>
    </row>
    <row r="15811" spans="1:15">
      <c r="A15811" t="s">
        <v>17390</v>
      </c>
      <c r="B15811" t="s">
        <v>23511</v>
      </c>
      <c r="C15811" t="s">
        <v>17391</v>
      </c>
      <c r="D15811">
        <v>129</v>
      </c>
      <c r="E15811">
        <v>6152</v>
      </c>
      <c r="F15811">
        <v>153</v>
      </c>
      <c r="G15811">
        <v>7804</v>
      </c>
      <c r="H15811">
        <v>5.3842088682195803E-2</v>
      </c>
      <c r="I15811">
        <v>0.28959482308693002</v>
      </c>
      <c r="J15811">
        <v>0.248916391734606</v>
      </c>
      <c r="K15811" t="s">
        <v>33294</v>
      </c>
      <c r="L15811">
        <v>129</v>
      </c>
      <c r="M15811" t="s">
        <v>5133</v>
      </c>
      <c r="N15811">
        <v>0.84313725490196101</v>
      </c>
      <c r="O15811">
        <v>2.09687906371912E-2</v>
      </c>
    </row>
    <row r="15812" spans="1:15">
      <c r="A15812" t="s">
        <v>17392</v>
      </c>
      <c r="B15812" t="s">
        <v>23511</v>
      </c>
      <c r="C15812" t="s">
        <v>17393</v>
      </c>
      <c r="D15812">
        <v>2</v>
      </c>
      <c r="E15812">
        <v>6152</v>
      </c>
      <c r="F15812">
        <v>2</v>
      </c>
      <c r="G15812">
        <v>7804</v>
      </c>
      <c r="H15812">
        <v>0.62141708038142995</v>
      </c>
      <c r="I15812">
        <v>0.968912233598893</v>
      </c>
      <c r="J15812">
        <v>0.832812322140707</v>
      </c>
      <c r="K15812" t="s">
        <v>28024</v>
      </c>
      <c r="L15812">
        <v>2</v>
      </c>
      <c r="M15812" t="s">
        <v>5133</v>
      </c>
      <c r="N15812">
        <v>1</v>
      </c>
      <c r="O15812">
        <v>3.2509752925877802E-4</v>
      </c>
    </row>
    <row r="15813" spans="1:15">
      <c r="A15813" t="s">
        <v>17394</v>
      </c>
      <c r="B15813" t="s">
        <v>23518</v>
      </c>
      <c r="C15813" t="s">
        <v>17395</v>
      </c>
      <c r="D15813">
        <v>1</v>
      </c>
      <c r="E15813">
        <v>787</v>
      </c>
      <c r="F15813">
        <v>4</v>
      </c>
      <c r="G15813">
        <v>7393</v>
      </c>
      <c r="H15813">
        <v>0.362574478289521</v>
      </c>
      <c r="I15813">
        <v>1</v>
      </c>
      <c r="J15813">
        <v>0.966855260484069</v>
      </c>
      <c r="K15813" t="s">
        <v>28830</v>
      </c>
      <c r="L15813">
        <v>1</v>
      </c>
      <c r="M15813" t="s">
        <v>5133</v>
      </c>
      <c r="N15813">
        <v>0.25</v>
      </c>
      <c r="O15813">
        <v>1.27064803049555E-3</v>
      </c>
    </row>
    <row r="15814" spans="1:15">
      <c r="A15814" t="s">
        <v>17394</v>
      </c>
      <c r="B15814" t="s">
        <v>23511</v>
      </c>
      <c r="C15814" t="s">
        <v>17395</v>
      </c>
      <c r="D15814">
        <v>3</v>
      </c>
      <c r="E15814">
        <v>6152</v>
      </c>
      <c r="F15814">
        <v>4</v>
      </c>
      <c r="G15814">
        <v>7804</v>
      </c>
      <c r="H15814">
        <v>0.80103341611958101</v>
      </c>
      <c r="I15814">
        <v>0.968912233598893</v>
      </c>
      <c r="J15814">
        <v>0.832812322140707</v>
      </c>
      <c r="K15814" t="s">
        <v>33295</v>
      </c>
      <c r="L15814">
        <v>3</v>
      </c>
      <c r="M15814" t="s">
        <v>5133</v>
      </c>
      <c r="N15814">
        <v>0.75</v>
      </c>
      <c r="O15814">
        <v>4.8764629388816603E-4</v>
      </c>
    </row>
    <row r="15815" spans="1:15">
      <c r="A15815" t="s">
        <v>17396</v>
      </c>
      <c r="B15815" t="s">
        <v>23511</v>
      </c>
      <c r="C15815" t="s">
        <v>17397</v>
      </c>
      <c r="D15815">
        <v>6</v>
      </c>
      <c r="E15815">
        <v>6152</v>
      </c>
      <c r="F15815">
        <v>6</v>
      </c>
      <c r="G15815">
        <v>7804</v>
      </c>
      <c r="H15815">
        <v>0.23986678822258201</v>
      </c>
      <c r="I15815">
        <v>0.71382528017432401</v>
      </c>
      <c r="J15815">
        <v>0.61355659322887801</v>
      </c>
      <c r="K15815" t="s">
        <v>27464</v>
      </c>
      <c r="L15815">
        <v>6</v>
      </c>
      <c r="M15815" t="s">
        <v>5133</v>
      </c>
      <c r="N15815">
        <v>1</v>
      </c>
      <c r="O15815">
        <v>9.7529258777633303E-4</v>
      </c>
    </row>
    <row r="15816" spans="1:15">
      <c r="A15816" t="s">
        <v>17398</v>
      </c>
      <c r="B15816" t="s">
        <v>23511</v>
      </c>
      <c r="C15816" t="s">
        <v>17399</v>
      </c>
      <c r="D15816">
        <v>1</v>
      </c>
      <c r="E15816">
        <v>6152</v>
      </c>
      <c r="F15816">
        <v>1</v>
      </c>
      <c r="G15816">
        <v>7804</v>
      </c>
      <c r="H15816">
        <v>0.788313685289595</v>
      </c>
      <c r="I15816">
        <v>0.968912233598893</v>
      </c>
      <c r="J15816">
        <v>0.832812322140707</v>
      </c>
      <c r="K15816" t="s">
        <v>33296</v>
      </c>
      <c r="L15816">
        <v>1</v>
      </c>
      <c r="M15816" t="s">
        <v>2729</v>
      </c>
      <c r="N15816">
        <v>1</v>
      </c>
      <c r="O15816">
        <v>1.6254876462938901E-4</v>
      </c>
    </row>
    <row r="15817" spans="1:15">
      <c r="A15817" t="s">
        <v>17400</v>
      </c>
      <c r="B15817" t="s">
        <v>23511</v>
      </c>
      <c r="C15817" t="s">
        <v>17401</v>
      </c>
      <c r="D15817">
        <v>2</v>
      </c>
      <c r="E15817">
        <v>6152</v>
      </c>
      <c r="F15817">
        <v>2</v>
      </c>
      <c r="G15817">
        <v>7804</v>
      </c>
      <c r="H15817">
        <v>0.62141708038142995</v>
      </c>
      <c r="I15817">
        <v>0.968912233598893</v>
      </c>
      <c r="J15817">
        <v>0.832812322140707</v>
      </c>
      <c r="K15817" t="s">
        <v>33156</v>
      </c>
      <c r="L15817">
        <v>2</v>
      </c>
      <c r="M15817" t="s">
        <v>5133</v>
      </c>
      <c r="N15817">
        <v>1</v>
      </c>
      <c r="O15817">
        <v>3.2509752925877802E-4</v>
      </c>
    </row>
    <row r="15818" spans="1:15">
      <c r="A15818" t="s">
        <v>17402</v>
      </c>
      <c r="B15818" t="s">
        <v>23511</v>
      </c>
      <c r="C15818" t="s">
        <v>17403</v>
      </c>
      <c r="D15818">
        <v>2</v>
      </c>
      <c r="E15818">
        <v>6152</v>
      </c>
      <c r="F15818">
        <v>2</v>
      </c>
      <c r="G15818">
        <v>7804</v>
      </c>
      <c r="H15818">
        <v>0.62141708038142995</v>
      </c>
      <c r="I15818">
        <v>0.968912233598893</v>
      </c>
      <c r="J15818">
        <v>0.832812322140707</v>
      </c>
      <c r="K15818" t="s">
        <v>33156</v>
      </c>
      <c r="L15818">
        <v>2</v>
      </c>
      <c r="M15818" t="s">
        <v>5133</v>
      </c>
      <c r="N15818">
        <v>1</v>
      </c>
      <c r="O15818">
        <v>3.2509752925877802E-4</v>
      </c>
    </row>
    <row r="15819" spans="1:15">
      <c r="A15819" t="s">
        <v>17404</v>
      </c>
      <c r="B15819" t="s">
        <v>23511</v>
      </c>
      <c r="C15819" t="s">
        <v>17405</v>
      </c>
      <c r="D15819">
        <v>1</v>
      </c>
      <c r="E15819">
        <v>6152</v>
      </c>
      <c r="F15819">
        <v>1</v>
      </c>
      <c r="G15819">
        <v>7804</v>
      </c>
      <c r="H15819">
        <v>0.788313685289595</v>
      </c>
      <c r="I15819">
        <v>0.968912233598893</v>
      </c>
      <c r="J15819">
        <v>0.832812322140707</v>
      </c>
      <c r="K15819" t="s">
        <v>25232</v>
      </c>
      <c r="L15819">
        <v>1</v>
      </c>
      <c r="M15819" t="s">
        <v>5133</v>
      </c>
      <c r="N15819">
        <v>1</v>
      </c>
      <c r="O15819">
        <v>1.6254876462938901E-4</v>
      </c>
    </row>
    <row r="15820" spans="1:15">
      <c r="A15820" t="s">
        <v>17406</v>
      </c>
      <c r="B15820" t="s">
        <v>23511</v>
      </c>
      <c r="C15820" t="s">
        <v>17407</v>
      </c>
      <c r="D15820">
        <v>1</v>
      </c>
      <c r="E15820">
        <v>6152</v>
      </c>
      <c r="F15820">
        <v>1</v>
      </c>
      <c r="G15820">
        <v>7804</v>
      </c>
      <c r="H15820">
        <v>0.788313685289595</v>
      </c>
      <c r="I15820">
        <v>0.968912233598893</v>
      </c>
      <c r="J15820">
        <v>0.832812322140707</v>
      </c>
      <c r="K15820" t="s">
        <v>30637</v>
      </c>
      <c r="L15820">
        <v>1</v>
      </c>
      <c r="M15820" t="s">
        <v>1463</v>
      </c>
      <c r="N15820">
        <v>1</v>
      </c>
      <c r="O15820">
        <v>1.6254876462938901E-4</v>
      </c>
    </row>
    <row r="15821" spans="1:15">
      <c r="A15821" t="s">
        <v>17408</v>
      </c>
      <c r="B15821" t="s">
        <v>23511</v>
      </c>
      <c r="C15821" t="s">
        <v>17409</v>
      </c>
      <c r="D15821">
        <v>38</v>
      </c>
      <c r="E15821">
        <v>6152</v>
      </c>
      <c r="F15821">
        <v>46</v>
      </c>
      <c r="G15821">
        <v>7804</v>
      </c>
      <c r="H15821">
        <v>0.33762382568643201</v>
      </c>
      <c r="I15821">
        <v>0.87709103910391695</v>
      </c>
      <c r="J15821">
        <v>0.75388894852919097</v>
      </c>
      <c r="K15821" t="s">
        <v>33297</v>
      </c>
      <c r="L15821">
        <v>38</v>
      </c>
      <c r="M15821" t="s">
        <v>5133</v>
      </c>
      <c r="N15821">
        <v>0.82608695652173902</v>
      </c>
      <c r="O15821">
        <v>6.1768530559167803E-3</v>
      </c>
    </row>
    <row r="15822" spans="1:15">
      <c r="A15822" t="s">
        <v>17408</v>
      </c>
      <c r="B15822" t="s">
        <v>23518</v>
      </c>
      <c r="C15822" t="s">
        <v>17409</v>
      </c>
      <c r="D15822">
        <v>5</v>
      </c>
      <c r="E15822">
        <v>787</v>
      </c>
      <c r="F15822">
        <v>46</v>
      </c>
      <c r="G15822">
        <v>7393</v>
      </c>
      <c r="H15822">
        <v>0.55076077836709703</v>
      </c>
      <c r="I15822">
        <v>1</v>
      </c>
      <c r="J15822">
        <v>0.966855260484069</v>
      </c>
      <c r="K15822" t="s">
        <v>33298</v>
      </c>
      <c r="L15822">
        <v>5</v>
      </c>
      <c r="M15822" t="s">
        <v>5133</v>
      </c>
      <c r="N15822">
        <v>0.108695652173913</v>
      </c>
      <c r="O15822">
        <v>6.35324015247776E-3</v>
      </c>
    </row>
    <row r="15823" spans="1:15">
      <c r="A15823" t="s">
        <v>17408</v>
      </c>
      <c r="B15823" t="s">
        <v>23513</v>
      </c>
      <c r="C15823" t="s">
        <v>17409</v>
      </c>
      <c r="D15823">
        <v>2</v>
      </c>
      <c r="E15823">
        <v>535</v>
      </c>
      <c r="F15823">
        <v>49</v>
      </c>
      <c r="G15823">
        <v>8124</v>
      </c>
      <c r="H15823">
        <v>0.84267814878718095</v>
      </c>
      <c r="I15823">
        <v>0.99999999999997702</v>
      </c>
      <c r="J15823">
        <v>0.95041217501583097</v>
      </c>
      <c r="K15823" t="s">
        <v>23671</v>
      </c>
      <c r="L15823">
        <v>2</v>
      </c>
      <c r="M15823" t="s">
        <v>5133</v>
      </c>
      <c r="N15823">
        <v>4.08163265306122E-2</v>
      </c>
      <c r="O15823">
        <v>3.7383177570093499E-3</v>
      </c>
    </row>
    <row r="15824" spans="1:15">
      <c r="A15824" t="s">
        <v>17410</v>
      </c>
      <c r="B15824" t="s">
        <v>23511</v>
      </c>
      <c r="C15824" t="s">
        <v>17411</v>
      </c>
      <c r="D15824">
        <v>2</v>
      </c>
      <c r="E15824">
        <v>6152</v>
      </c>
      <c r="F15824">
        <v>3</v>
      </c>
      <c r="G15824">
        <v>7804</v>
      </c>
      <c r="H15824">
        <v>0.88457550560319997</v>
      </c>
      <c r="I15824">
        <v>1</v>
      </c>
      <c r="J15824">
        <v>0.85953329234717102</v>
      </c>
      <c r="K15824" t="s">
        <v>33299</v>
      </c>
      <c r="L15824">
        <v>2</v>
      </c>
      <c r="M15824" t="s">
        <v>5133</v>
      </c>
      <c r="N15824">
        <v>0.66666666666666696</v>
      </c>
      <c r="O15824">
        <v>3.2509752925877802E-4</v>
      </c>
    </row>
    <row r="15825" spans="1:15">
      <c r="A15825" t="s">
        <v>17412</v>
      </c>
      <c r="B15825" t="s">
        <v>23511</v>
      </c>
      <c r="C15825" t="s">
        <v>17413</v>
      </c>
      <c r="D15825">
        <v>1</v>
      </c>
      <c r="E15825">
        <v>6152</v>
      </c>
      <c r="F15825">
        <v>1</v>
      </c>
      <c r="G15825">
        <v>7804</v>
      </c>
      <c r="H15825">
        <v>0.788313685289595</v>
      </c>
      <c r="I15825">
        <v>0.968912233598893</v>
      </c>
      <c r="J15825">
        <v>0.832812322140707</v>
      </c>
      <c r="K15825" t="s">
        <v>25678</v>
      </c>
      <c r="L15825">
        <v>1</v>
      </c>
      <c r="M15825" t="s">
        <v>5133</v>
      </c>
      <c r="N15825">
        <v>1</v>
      </c>
      <c r="O15825">
        <v>1.6254876462938901E-4</v>
      </c>
    </row>
    <row r="15826" spans="1:15">
      <c r="A15826" t="s">
        <v>17414</v>
      </c>
      <c r="B15826" t="s">
        <v>23511</v>
      </c>
      <c r="C15826" t="s">
        <v>17415</v>
      </c>
      <c r="D15826">
        <v>1</v>
      </c>
      <c r="E15826">
        <v>6152</v>
      </c>
      <c r="F15826">
        <v>1</v>
      </c>
      <c r="G15826">
        <v>7804</v>
      </c>
      <c r="H15826">
        <v>0.788313685289595</v>
      </c>
      <c r="I15826">
        <v>0.968912233598893</v>
      </c>
      <c r="J15826">
        <v>0.832812322140707</v>
      </c>
      <c r="K15826" t="s">
        <v>25678</v>
      </c>
      <c r="L15826">
        <v>1</v>
      </c>
      <c r="M15826" t="s">
        <v>5133</v>
      </c>
      <c r="N15826">
        <v>1</v>
      </c>
      <c r="O15826">
        <v>1.6254876462938901E-4</v>
      </c>
    </row>
    <row r="15827" spans="1:15">
      <c r="A15827" t="s">
        <v>17416</v>
      </c>
      <c r="B15827" t="s">
        <v>23513</v>
      </c>
      <c r="C15827" t="s">
        <v>17417</v>
      </c>
      <c r="D15827">
        <v>2</v>
      </c>
      <c r="E15827">
        <v>535</v>
      </c>
      <c r="F15827">
        <v>20</v>
      </c>
      <c r="G15827">
        <v>8124</v>
      </c>
      <c r="H15827">
        <v>0.383095126126271</v>
      </c>
      <c r="I15827">
        <v>0.99999999999997702</v>
      </c>
      <c r="J15827">
        <v>0.95041217501583097</v>
      </c>
      <c r="K15827" t="s">
        <v>26333</v>
      </c>
      <c r="L15827">
        <v>2</v>
      </c>
      <c r="M15827" t="s">
        <v>5133</v>
      </c>
      <c r="N15827">
        <v>0.1</v>
      </c>
      <c r="O15827">
        <v>3.7383177570093499E-3</v>
      </c>
    </row>
    <row r="15828" spans="1:15">
      <c r="A15828" t="s">
        <v>17416</v>
      </c>
      <c r="B15828" t="s">
        <v>23511</v>
      </c>
      <c r="C15828" t="s">
        <v>17417</v>
      </c>
      <c r="D15828">
        <v>14</v>
      </c>
      <c r="E15828">
        <v>6152</v>
      </c>
      <c r="F15828">
        <v>18</v>
      </c>
      <c r="G15828">
        <v>7804</v>
      </c>
      <c r="H15828">
        <v>0.67155994130583696</v>
      </c>
      <c r="I15828">
        <v>0.968912233598893</v>
      </c>
      <c r="J15828">
        <v>0.832812322140707</v>
      </c>
      <c r="K15828" t="s">
        <v>26343</v>
      </c>
      <c r="L15828">
        <v>14</v>
      </c>
      <c r="M15828" t="s">
        <v>5133</v>
      </c>
      <c r="N15828">
        <v>0.77777777777777801</v>
      </c>
      <c r="O15828">
        <v>2.2756827048114399E-3</v>
      </c>
    </row>
    <row r="15829" spans="1:15">
      <c r="A15829" t="s">
        <v>17418</v>
      </c>
      <c r="B15829" t="s">
        <v>23511</v>
      </c>
      <c r="C15829" t="s">
        <v>17419</v>
      </c>
      <c r="D15829">
        <v>14</v>
      </c>
      <c r="E15829">
        <v>6152</v>
      </c>
      <c r="F15829">
        <v>18</v>
      </c>
      <c r="G15829">
        <v>7804</v>
      </c>
      <c r="H15829">
        <v>0.67155994130583696</v>
      </c>
      <c r="I15829">
        <v>0.968912233598893</v>
      </c>
      <c r="J15829">
        <v>0.832812322140707</v>
      </c>
      <c r="K15829" t="s">
        <v>26343</v>
      </c>
      <c r="L15829">
        <v>14</v>
      </c>
      <c r="M15829" t="s">
        <v>5133</v>
      </c>
      <c r="N15829">
        <v>0.77777777777777801</v>
      </c>
      <c r="O15829">
        <v>2.2756827048114399E-3</v>
      </c>
    </row>
    <row r="15830" spans="1:15">
      <c r="A15830" t="s">
        <v>17418</v>
      </c>
      <c r="B15830" t="s">
        <v>23513</v>
      </c>
      <c r="C15830" t="s">
        <v>17419</v>
      </c>
      <c r="D15830">
        <v>2</v>
      </c>
      <c r="E15830">
        <v>535</v>
      </c>
      <c r="F15830">
        <v>20</v>
      </c>
      <c r="G15830">
        <v>8124</v>
      </c>
      <c r="H15830">
        <v>0.383095126126271</v>
      </c>
      <c r="I15830">
        <v>0.99999999999997702</v>
      </c>
      <c r="J15830">
        <v>0.95041217501583097</v>
      </c>
      <c r="K15830" t="s">
        <v>26333</v>
      </c>
      <c r="L15830">
        <v>2</v>
      </c>
      <c r="M15830" t="s">
        <v>5133</v>
      </c>
      <c r="N15830">
        <v>0.1</v>
      </c>
      <c r="O15830">
        <v>3.7383177570093499E-3</v>
      </c>
    </row>
    <row r="15831" spans="1:15">
      <c r="A15831" t="s">
        <v>17420</v>
      </c>
      <c r="B15831" t="s">
        <v>23518</v>
      </c>
      <c r="C15831" t="s">
        <v>17421</v>
      </c>
      <c r="D15831">
        <v>1</v>
      </c>
      <c r="E15831">
        <v>787</v>
      </c>
      <c r="F15831">
        <v>8</v>
      </c>
      <c r="G15831">
        <v>7393</v>
      </c>
      <c r="H15831">
        <v>0.59379355565791103</v>
      </c>
      <c r="I15831">
        <v>1</v>
      </c>
      <c r="J15831">
        <v>0.966855260484069</v>
      </c>
      <c r="K15831" t="s">
        <v>31683</v>
      </c>
      <c r="L15831">
        <v>1</v>
      </c>
      <c r="M15831" t="s">
        <v>2729</v>
      </c>
      <c r="N15831">
        <v>0.125</v>
      </c>
      <c r="O15831">
        <v>1.27064803049555E-3</v>
      </c>
    </row>
    <row r="15832" spans="1:15">
      <c r="A15832" t="s">
        <v>17420</v>
      </c>
      <c r="B15832" t="s">
        <v>23513</v>
      </c>
      <c r="C15832" t="s">
        <v>17421</v>
      </c>
      <c r="D15832">
        <v>1</v>
      </c>
      <c r="E15832">
        <v>535</v>
      </c>
      <c r="F15832">
        <v>8</v>
      </c>
      <c r="G15832">
        <v>8124</v>
      </c>
      <c r="H15832">
        <v>0.42028903387437799</v>
      </c>
      <c r="I15832">
        <v>0.99999999999997702</v>
      </c>
      <c r="J15832">
        <v>0.95041217501583097</v>
      </c>
      <c r="K15832" t="s">
        <v>25472</v>
      </c>
      <c r="L15832">
        <v>1</v>
      </c>
      <c r="M15832" t="s">
        <v>2729</v>
      </c>
      <c r="N15832">
        <v>0.125</v>
      </c>
      <c r="O15832">
        <v>1.8691588785046699E-3</v>
      </c>
    </row>
    <row r="15833" spans="1:15">
      <c r="A15833" t="s">
        <v>17420</v>
      </c>
      <c r="B15833" t="s">
        <v>23511</v>
      </c>
      <c r="C15833" t="s">
        <v>17421</v>
      </c>
      <c r="D15833">
        <v>6</v>
      </c>
      <c r="E15833">
        <v>6152</v>
      </c>
      <c r="F15833">
        <v>8</v>
      </c>
      <c r="G15833">
        <v>7804</v>
      </c>
      <c r="H15833">
        <v>0.77072248517942499</v>
      </c>
      <c r="I15833">
        <v>0.968912233598893</v>
      </c>
      <c r="J15833">
        <v>0.832812322140707</v>
      </c>
      <c r="K15833" t="s">
        <v>33300</v>
      </c>
      <c r="L15833">
        <v>6</v>
      </c>
      <c r="M15833" t="s">
        <v>2729</v>
      </c>
      <c r="N15833">
        <v>0.75</v>
      </c>
      <c r="O15833">
        <v>9.7529258777633303E-4</v>
      </c>
    </row>
    <row r="15834" spans="1:15">
      <c r="A15834" t="s">
        <v>17422</v>
      </c>
      <c r="B15834" t="s">
        <v>23511</v>
      </c>
      <c r="C15834" t="s">
        <v>17423</v>
      </c>
      <c r="D15834">
        <v>1</v>
      </c>
      <c r="E15834">
        <v>6152</v>
      </c>
      <c r="F15834">
        <v>1</v>
      </c>
      <c r="G15834">
        <v>7804</v>
      </c>
      <c r="H15834">
        <v>0.788313685289595</v>
      </c>
      <c r="I15834">
        <v>0.968912233598893</v>
      </c>
      <c r="J15834">
        <v>0.832812322140707</v>
      </c>
      <c r="K15834" t="s">
        <v>25265</v>
      </c>
      <c r="L15834">
        <v>1</v>
      </c>
      <c r="M15834" t="s">
        <v>2729</v>
      </c>
      <c r="N15834">
        <v>1</v>
      </c>
      <c r="O15834">
        <v>1.6254876462938901E-4</v>
      </c>
    </row>
    <row r="15835" spans="1:15">
      <c r="A15835" t="s">
        <v>17424</v>
      </c>
      <c r="B15835" t="s">
        <v>23511</v>
      </c>
      <c r="C15835" t="s">
        <v>17425</v>
      </c>
      <c r="D15835">
        <v>1</v>
      </c>
      <c r="E15835">
        <v>6152</v>
      </c>
      <c r="F15835">
        <v>1</v>
      </c>
      <c r="G15835">
        <v>7804</v>
      </c>
      <c r="H15835">
        <v>0.788313685289595</v>
      </c>
      <c r="I15835">
        <v>0.968912233598893</v>
      </c>
      <c r="J15835">
        <v>0.832812322140707</v>
      </c>
      <c r="K15835" t="s">
        <v>25265</v>
      </c>
      <c r="L15835">
        <v>1</v>
      </c>
      <c r="M15835" t="s">
        <v>1463</v>
      </c>
      <c r="N15835">
        <v>1</v>
      </c>
      <c r="O15835">
        <v>1.6254876462938901E-4</v>
      </c>
    </row>
    <row r="15836" spans="1:15">
      <c r="A15836" t="s">
        <v>17426</v>
      </c>
      <c r="B15836" t="s">
        <v>23518</v>
      </c>
      <c r="C15836" t="s">
        <v>17427</v>
      </c>
      <c r="D15836">
        <v>1</v>
      </c>
      <c r="E15836">
        <v>787</v>
      </c>
      <c r="F15836">
        <v>16</v>
      </c>
      <c r="G15836">
        <v>7393</v>
      </c>
      <c r="H15836">
        <v>0.83516677538628503</v>
      </c>
      <c r="I15836">
        <v>1</v>
      </c>
      <c r="J15836">
        <v>0.966855260484069</v>
      </c>
      <c r="K15836" t="s">
        <v>26612</v>
      </c>
      <c r="L15836">
        <v>1</v>
      </c>
      <c r="M15836" t="s">
        <v>2729</v>
      </c>
      <c r="N15836">
        <v>6.25E-2</v>
      </c>
      <c r="O15836">
        <v>1.27064803049555E-3</v>
      </c>
    </row>
    <row r="15837" spans="1:15">
      <c r="A15837" t="s">
        <v>17426</v>
      </c>
      <c r="B15837" t="s">
        <v>23511</v>
      </c>
      <c r="C15837" t="s">
        <v>17427</v>
      </c>
      <c r="D15837">
        <v>19</v>
      </c>
      <c r="E15837">
        <v>6152</v>
      </c>
      <c r="F15837">
        <v>21</v>
      </c>
      <c r="G15837">
        <v>7804</v>
      </c>
      <c r="H15837">
        <v>0.14714101732597901</v>
      </c>
      <c r="I15837">
        <v>0.54611425167193095</v>
      </c>
      <c r="J15837">
        <v>0.46940338073728599</v>
      </c>
      <c r="K15837" t="s">
        <v>33301</v>
      </c>
      <c r="L15837">
        <v>19</v>
      </c>
      <c r="M15837" t="s">
        <v>2729</v>
      </c>
      <c r="N15837">
        <v>0.90476190476190499</v>
      </c>
      <c r="O15837">
        <v>3.0884265279583901E-3</v>
      </c>
    </row>
    <row r="15838" spans="1:15">
      <c r="A15838" t="s">
        <v>17428</v>
      </c>
      <c r="B15838" t="s">
        <v>23511</v>
      </c>
      <c r="C15838" t="s">
        <v>17429</v>
      </c>
      <c r="D15838">
        <v>90</v>
      </c>
      <c r="E15838">
        <v>6152</v>
      </c>
      <c r="F15838">
        <v>105</v>
      </c>
      <c r="G15838">
        <v>7804</v>
      </c>
      <c r="H15838">
        <v>4.8232467809238802E-2</v>
      </c>
      <c r="I15838">
        <v>0.26436229262170002</v>
      </c>
      <c r="J15838">
        <v>0.22722819174957601</v>
      </c>
      <c r="K15838" t="s">
        <v>33302</v>
      </c>
      <c r="L15838">
        <v>90</v>
      </c>
      <c r="M15838" t="s">
        <v>5133</v>
      </c>
      <c r="N15838">
        <v>0.85714285714285698</v>
      </c>
      <c r="O15838">
        <v>1.4629388816645E-2</v>
      </c>
    </row>
    <row r="15839" spans="1:15">
      <c r="A15839" t="s">
        <v>17428</v>
      </c>
      <c r="B15839" t="s">
        <v>23518</v>
      </c>
      <c r="C15839" t="s">
        <v>17429</v>
      </c>
      <c r="D15839">
        <v>6</v>
      </c>
      <c r="E15839">
        <v>787</v>
      </c>
      <c r="F15839">
        <v>91</v>
      </c>
      <c r="G15839">
        <v>7393</v>
      </c>
      <c r="H15839">
        <v>0.93244270290505904</v>
      </c>
      <c r="I15839">
        <v>1</v>
      </c>
      <c r="J15839">
        <v>0.966855260484069</v>
      </c>
      <c r="K15839" t="s">
        <v>33303</v>
      </c>
      <c r="L15839">
        <v>6</v>
      </c>
      <c r="M15839" t="s">
        <v>5133</v>
      </c>
      <c r="N15839">
        <v>6.5934065934065894E-2</v>
      </c>
      <c r="O15839">
        <v>7.6238881829733202E-3</v>
      </c>
    </row>
    <row r="15840" spans="1:15">
      <c r="A15840" t="s">
        <v>17428</v>
      </c>
      <c r="B15840" t="s">
        <v>23513</v>
      </c>
      <c r="C15840" t="s">
        <v>17429</v>
      </c>
      <c r="D15840">
        <v>2</v>
      </c>
      <c r="E15840">
        <v>535</v>
      </c>
      <c r="F15840">
        <v>104</v>
      </c>
      <c r="G15840">
        <v>8124</v>
      </c>
      <c r="H15840">
        <v>0.99325911733771999</v>
      </c>
      <c r="I15840">
        <v>0.99999999999997702</v>
      </c>
      <c r="J15840">
        <v>0.95041217501583097</v>
      </c>
      <c r="K15840" t="s">
        <v>26914</v>
      </c>
      <c r="L15840">
        <v>2</v>
      </c>
      <c r="M15840" t="s">
        <v>5133</v>
      </c>
      <c r="N15840">
        <v>1.9230769230769201E-2</v>
      </c>
      <c r="O15840">
        <v>3.7383177570093499E-3</v>
      </c>
    </row>
    <row r="15841" spans="1:15">
      <c r="A15841" t="s">
        <v>17430</v>
      </c>
      <c r="B15841" t="s">
        <v>23511</v>
      </c>
      <c r="C15841" t="s">
        <v>17431</v>
      </c>
      <c r="D15841">
        <v>3</v>
      </c>
      <c r="E15841">
        <v>6152</v>
      </c>
      <c r="F15841">
        <v>3</v>
      </c>
      <c r="G15841">
        <v>7804</v>
      </c>
      <c r="H15841">
        <v>0.489837867770546</v>
      </c>
      <c r="I15841">
        <v>0.96083957126938102</v>
      </c>
      <c r="J15841">
        <v>0.82587360011061495</v>
      </c>
      <c r="K15841" t="s">
        <v>33304</v>
      </c>
      <c r="L15841">
        <v>3</v>
      </c>
      <c r="M15841" t="s">
        <v>5133</v>
      </c>
      <c r="N15841">
        <v>1</v>
      </c>
      <c r="O15841">
        <v>4.8764629388816603E-4</v>
      </c>
    </row>
    <row r="15842" spans="1:15">
      <c r="A15842" t="s">
        <v>17432</v>
      </c>
      <c r="B15842" t="s">
        <v>23511</v>
      </c>
      <c r="C15842" t="s">
        <v>17433</v>
      </c>
      <c r="D15842">
        <v>4</v>
      </c>
      <c r="E15842">
        <v>6152</v>
      </c>
      <c r="F15842">
        <v>8</v>
      </c>
      <c r="G15842">
        <v>7804</v>
      </c>
      <c r="H15842">
        <v>0.98669319323831794</v>
      </c>
      <c r="I15842">
        <v>1</v>
      </c>
      <c r="J15842">
        <v>0.85953329234717102</v>
      </c>
      <c r="K15842" t="s">
        <v>32763</v>
      </c>
      <c r="L15842">
        <v>4</v>
      </c>
      <c r="M15842" t="s">
        <v>5133</v>
      </c>
      <c r="N15842">
        <v>0.5</v>
      </c>
      <c r="O15842">
        <v>6.5019505851755496E-4</v>
      </c>
    </row>
    <row r="15843" spans="1:15">
      <c r="A15843" t="s">
        <v>17432</v>
      </c>
      <c r="B15843" t="s">
        <v>23518</v>
      </c>
      <c r="C15843" t="s">
        <v>17433</v>
      </c>
      <c r="D15843">
        <v>2</v>
      </c>
      <c r="E15843">
        <v>787</v>
      </c>
      <c r="F15843">
        <v>7</v>
      </c>
      <c r="G15843">
        <v>7393</v>
      </c>
      <c r="H15843">
        <v>0.16585350806365901</v>
      </c>
      <c r="I15843">
        <v>0.82859402353427802</v>
      </c>
      <c r="J15843">
        <v>0.80113049045977802</v>
      </c>
      <c r="K15843" t="s">
        <v>32762</v>
      </c>
      <c r="L15843">
        <v>2</v>
      </c>
      <c r="M15843" t="s">
        <v>5133</v>
      </c>
      <c r="N15843">
        <v>0.28571428571428598</v>
      </c>
      <c r="O15843">
        <v>2.5412960609911099E-3</v>
      </c>
    </row>
    <row r="15844" spans="1:15">
      <c r="A15844" t="s">
        <v>17434</v>
      </c>
      <c r="B15844" t="s">
        <v>23511</v>
      </c>
      <c r="C15844" t="s">
        <v>17435</v>
      </c>
      <c r="D15844">
        <v>3</v>
      </c>
      <c r="E15844">
        <v>6152</v>
      </c>
      <c r="F15844">
        <v>3</v>
      </c>
      <c r="G15844">
        <v>7804</v>
      </c>
      <c r="H15844">
        <v>0.489837867770546</v>
      </c>
      <c r="I15844">
        <v>0.96083957126938102</v>
      </c>
      <c r="J15844">
        <v>0.82587360011061495</v>
      </c>
      <c r="K15844" t="s">
        <v>33304</v>
      </c>
      <c r="L15844">
        <v>3</v>
      </c>
      <c r="M15844" t="s">
        <v>5133</v>
      </c>
      <c r="N15844">
        <v>1</v>
      </c>
      <c r="O15844">
        <v>4.8764629388816603E-4</v>
      </c>
    </row>
    <row r="15845" spans="1:15">
      <c r="A15845" t="s">
        <v>17436</v>
      </c>
      <c r="B15845" t="s">
        <v>23511</v>
      </c>
      <c r="C15845" t="s">
        <v>17437</v>
      </c>
      <c r="D15845">
        <v>3</v>
      </c>
      <c r="E15845">
        <v>6152</v>
      </c>
      <c r="F15845">
        <v>3</v>
      </c>
      <c r="G15845">
        <v>7804</v>
      </c>
      <c r="H15845">
        <v>0.489837867770546</v>
      </c>
      <c r="I15845">
        <v>0.96083957126938102</v>
      </c>
      <c r="J15845">
        <v>0.82587360011061495</v>
      </c>
      <c r="K15845" t="s">
        <v>33304</v>
      </c>
      <c r="L15845">
        <v>3</v>
      </c>
      <c r="M15845" t="s">
        <v>5133</v>
      </c>
      <c r="N15845">
        <v>1</v>
      </c>
      <c r="O15845">
        <v>4.8764629388816603E-4</v>
      </c>
    </row>
    <row r="15846" spans="1:15">
      <c r="A15846" t="s">
        <v>17438</v>
      </c>
      <c r="B15846" t="s">
        <v>23511</v>
      </c>
      <c r="C15846" t="s">
        <v>17439</v>
      </c>
      <c r="D15846">
        <v>11</v>
      </c>
      <c r="E15846">
        <v>6152</v>
      </c>
      <c r="F15846">
        <v>17</v>
      </c>
      <c r="G15846">
        <v>7804</v>
      </c>
      <c r="H15846">
        <v>0.95044246519465203</v>
      </c>
      <c r="I15846">
        <v>1</v>
      </c>
      <c r="J15846">
        <v>0.85953329234717102</v>
      </c>
      <c r="K15846" t="s">
        <v>33305</v>
      </c>
      <c r="L15846">
        <v>11</v>
      </c>
      <c r="M15846" t="s">
        <v>5133</v>
      </c>
      <c r="N15846">
        <v>0.64705882352941202</v>
      </c>
      <c r="O15846">
        <v>1.78803641092328E-3</v>
      </c>
    </row>
    <row r="15847" spans="1:15">
      <c r="A15847" t="s">
        <v>17438</v>
      </c>
      <c r="B15847" t="s">
        <v>23513</v>
      </c>
      <c r="C15847" t="s">
        <v>17439</v>
      </c>
      <c r="D15847">
        <v>2</v>
      </c>
      <c r="E15847">
        <v>535</v>
      </c>
      <c r="F15847">
        <v>19</v>
      </c>
      <c r="G15847">
        <v>8124</v>
      </c>
      <c r="H15847">
        <v>0.35888622660623998</v>
      </c>
      <c r="I15847">
        <v>0.99999999999997702</v>
      </c>
      <c r="J15847">
        <v>0.95041217501583097</v>
      </c>
      <c r="K15847" t="s">
        <v>24032</v>
      </c>
      <c r="L15847">
        <v>2</v>
      </c>
      <c r="M15847" t="s">
        <v>5133</v>
      </c>
      <c r="N15847">
        <v>0.105263157894737</v>
      </c>
      <c r="O15847">
        <v>3.7383177570093499E-3</v>
      </c>
    </row>
    <row r="15848" spans="1:15">
      <c r="A15848" t="s">
        <v>17438</v>
      </c>
      <c r="B15848" t="s">
        <v>23518</v>
      </c>
      <c r="C15848" t="s">
        <v>17439</v>
      </c>
      <c r="D15848">
        <v>3</v>
      </c>
      <c r="E15848">
        <v>787</v>
      </c>
      <c r="F15848">
        <v>17</v>
      </c>
      <c r="G15848">
        <v>7393</v>
      </c>
      <c r="H15848">
        <v>0.26860829090490701</v>
      </c>
      <c r="I15848">
        <v>0.97863801257884697</v>
      </c>
      <c r="J15848">
        <v>0.94620131057153301</v>
      </c>
      <c r="K15848" t="s">
        <v>24031</v>
      </c>
      <c r="L15848">
        <v>3</v>
      </c>
      <c r="M15848" t="s">
        <v>5133</v>
      </c>
      <c r="N15848">
        <v>0.17647058823529399</v>
      </c>
      <c r="O15848">
        <v>3.8119440914866601E-3</v>
      </c>
    </row>
    <row r="15849" spans="1:15">
      <c r="A15849" t="s">
        <v>17440</v>
      </c>
      <c r="B15849" t="s">
        <v>23518</v>
      </c>
      <c r="C15849" t="s">
        <v>17441</v>
      </c>
      <c r="D15849">
        <v>3</v>
      </c>
      <c r="E15849">
        <v>787</v>
      </c>
      <c r="F15849">
        <v>10</v>
      </c>
      <c r="G15849">
        <v>7393</v>
      </c>
      <c r="H15849">
        <v>8.1602785751505494E-2</v>
      </c>
      <c r="I15849">
        <v>0.63266972740240601</v>
      </c>
      <c r="J15849">
        <v>0.61170005408803896</v>
      </c>
      <c r="K15849" t="s">
        <v>24031</v>
      </c>
      <c r="L15849">
        <v>3</v>
      </c>
      <c r="M15849" t="s">
        <v>5133</v>
      </c>
      <c r="N15849">
        <v>0.3</v>
      </c>
      <c r="O15849">
        <v>3.8119440914866601E-3</v>
      </c>
    </row>
    <row r="15850" spans="1:15">
      <c r="A15850" t="s">
        <v>17440</v>
      </c>
      <c r="B15850" t="s">
        <v>23513</v>
      </c>
      <c r="C15850" t="s">
        <v>17441</v>
      </c>
      <c r="D15850">
        <v>2</v>
      </c>
      <c r="E15850">
        <v>535</v>
      </c>
      <c r="F15850">
        <v>12</v>
      </c>
      <c r="G15850">
        <v>8124</v>
      </c>
      <c r="H15850">
        <v>0.184848987275576</v>
      </c>
      <c r="I15850">
        <v>0.75508452473579202</v>
      </c>
      <c r="J15850">
        <v>0.71764152547495597</v>
      </c>
      <c r="K15850" t="s">
        <v>24032</v>
      </c>
      <c r="L15850">
        <v>2</v>
      </c>
      <c r="M15850" t="s">
        <v>5133</v>
      </c>
      <c r="N15850">
        <v>0.16666666666666699</v>
      </c>
      <c r="O15850">
        <v>3.7383177570093499E-3</v>
      </c>
    </row>
    <row r="15851" spans="1:15">
      <c r="A15851" t="s">
        <v>17440</v>
      </c>
      <c r="B15851" t="s">
        <v>23511</v>
      </c>
      <c r="C15851" t="s">
        <v>17441</v>
      </c>
      <c r="D15851">
        <v>4</v>
      </c>
      <c r="E15851">
        <v>6152</v>
      </c>
      <c r="F15851">
        <v>10</v>
      </c>
      <c r="G15851">
        <v>7804</v>
      </c>
      <c r="H15851">
        <v>0.99877025788033302</v>
      </c>
      <c r="I15851">
        <v>1</v>
      </c>
      <c r="J15851">
        <v>0.85953329234717102</v>
      </c>
      <c r="K15851" t="s">
        <v>31090</v>
      </c>
      <c r="L15851">
        <v>4</v>
      </c>
      <c r="M15851" t="s">
        <v>5133</v>
      </c>
      <c r="N15851">
        <v>0.4</v>
      </c>
      <c r="O15851">
        <v>6.5019505851755496E-4</v>
      </c>
    </row>
    <row r="15852" spans="1:15">
      <c r="A15852" t="s">
        <v>17442</v>
      </c>
      <c r="B15852" t="s">
        <v>23513</v>
      </c>
      <c r="C15852" t="s">
        <v>17443</v>
      </c>
      <c r="D15852">
        <v>1</v>
      </c>
      <c r="E15852">
        <v>535</v>
      </c>
      <c r="F15852">
        <v>15</v>
      </c>
      <c r="G15852">
        <v>8124</v>
      </c>
      <c r="H15852">
        <v>0.64039694135216896</v>
      </c>
      <c r="I15852">
        <v>0.99999999999997702</v>
      </c>
      <c r="J15852">
        <v>0.95041217501583097</v>
      </c>
      <c r="K15852" t="s">
        <v>30219</v>
      </c>
      <c r="L15852">
        <v>1</v>
      </c>
      <c r="M15852" t="s">
        <v>5133</v>
      </c>
      <c r="N15852">
        <v>6.6666666666666693E-2</v>
      </c>
      <c r="O15852">
        <v>1.8691588785046699E-3</v>
      </c>
    </row>
    <row r="15853" spans="1:15">
      <c r="A15853" t="s">
        <v>17442</v>
      </c>
      <c r="B15853" t="s">
        <v>23511</v>
      </c>
      <c r="C15853" t="s">
        <v>17443</v>
      </c>
      <c r="D15853">
        <v>12</v>
      </c>
      <c r="E15853">
        <v>6152</v>
      </c>
      <c r="F15853">
        <v>15</v>
      </c>
      <c r="G15853">
        <v>7804</v>
      </c>
      <c r="H15853">
        <v>0.60409197031867101</v>
      </c>
      <c r="I15853">
        <v>0.968912233598893</v>
      </c>
      <c r="J15853">
        <v>0.832812322140707</v>
      </c>
      <c r="K15853" t="s">
        <v>33306</v>
      </c>
      <c r="L15853">
        <v>12</v>
      </c>
      <c r="M15853" t="s">
        <v>5133</v>
      </c>
      <c r="N15853">
        <v>0.8</v>
      </c>
      <c r="O15853">
        <v>1.95058517555267E-3</v>
      </c>
    </row>
    <row r="15854" spans="1:15">
      <c r="A15854" t="s">
        <v>17444</v>
      </c>
      <c r="B15854" t="s">
        <v>23518</v>
      </c>
      <c r="C15854" t="s">
        <v>17445</v>
      </c>
      <c r="D15854">
        <v>4</v>
      </c>
      <c r="E15854">
        <v>787</v>
      </c>
      <c r="F15854">
        <v>10</v>
      </c>
      <c r="G15854">
        <v>7393</v>
      </c>
      <c r="H15854">
        <v>1.58256930259403E-2</v>
      </c>
      <c r="I15854">
        <v>0.30904061658989002</v>
      </c>
      <c r="J15854">
        <v>0.29879754585317603</v>
      </c>
      <c r="K15854" t="s">
        <v>24320</v>
      </c>
      <c r="L15854">
        <v>4</v>
      </c>
      <c r="M15854" t="s">
        <v>5133</v>
      </c>
      <c r="N15854">
        <v>0.4</v>
      </c>
      <c r="O15854">
        <v>5.0825921219822103E-3</v>
      </c>
    </row>
    <row r="15855" spans="1:15">
      <c r="A15855" t="s">
        <v>17444</v>
      </c>
      <c r="B15855" t="s">
        <v>23511</v>
      </c>
      <c r="C15855" t="s">
        <v>17445</v>
      </c>
      <c r="D15855">
        <v>6</v>
      </c>
      <c r="E15855">
        <v>6152</v>
      </c>
      <c r="F15855">
        <v>10</v>
      </c>
      <c r="G15855">
        <v>7804</v>
      </c>
      <c r="H15855">
        <v>0.95895582693383896</v>
      </c>
      <c r="I15855">
        <v>1</v>
      </c>
      <c r="J15855">
        <v>0.85953329234717102</v>
      </c>
      <c r="K15855" t="s">
        <v>33307</v>
      </c>
      <c r="L15855">
        <v>6</v>
      </c>
      <c r="M15855" t="s">
        <v>5133</v>
      </c>
      <c r="N15855">
        <v>0.6</v>
      </c>
      <c r="O15855">
        <v>9.7529258777633303E-4</v>
      </c>
    </row>
    <row r="15856" spans="1:15">
      <c r="A15856" t="s">
        <v>17446</v>
      </c>
      <c r="B15856" t="s">
        <v>23511</v>
      </c>
      <c r="C15856" t="s">
        <v>17447</v>
      </c>
      <c r="D15856">
        <v>12</v>
      </c>
      <c r="E15856">
        <v>6152</v>
      </c>
      <c r="F15856">
        <v>13</v>
      </c>
      <c r="G15856">
        <v>7804</v>
      </c>
      <c r="H15856">
        <v>0.20366351383502801</v>
      </c>
      <c r="I15856">
        <v>0.658478585781888</v>
      </c>
      <c r="J15856">
        <v>0.56598426677721503</v>
      </c>
      <c r="K15856" t="s">
        <v>33308</v>
      </c>
      <c r="L15856">
        <v>12</v>
      </c>
      <c r="M15856" t="s">
        <v>5133</v>
      </c>
      <c r="N15856">
        <v>0.92307692307692302</v>
      </c>
      <c r="O15856">
        <v>1.95058517555267E-3</v>
      </c>
    </row>
    <row r="15857" spans="1:15">
      <c r="A15857" t="s">
        <v>17446</v>
      </c>
      <c r="B15857" t="s">
        <v>23513</v>
      </c>
      <c r="C15857" t="s">
        <v>17447</v>
      </c>
      <c r="D15857">
        <v>1</v>
      </c>
      <c r="E15857">
        <v>535</v>
      </c>
      <c r="F15857">
        <v>3</v>
      </c>
      <c r="G15857">
        <v>8124</v>
      </c>
      <c r="H15857">
        <v>0.184859247501582</v>
      </c>
      <c r="I15857">
        <v>0.75508452473579202</v>
      </c>
      <c r="J15857">
        <v>0.71764152547495597</v>
      </c>
      <c r="K15857" t="s">
        <v>25000</v>
      </c>
      <c r="L15857">
        <v>1</v>
      </c>
      <c r="M15857" t="s">
        <v>5133</v>
      </c>
      <c r="N15857">
        <v>0.33333333333333298</v>
      </c>
      <c r="O15857">
        <v>1.8691588785046699E-3</v>
      </c>
    </row>
    <row r="15858" spans="1:15">
      <c r="A15858" t="s">
        <v>17448</v>
      </c>
      <c r="B15858" t="s">
        <v>23518</v>
      </c>
      <c r="C15858" t="s">
        <v>17449</v>
      </c>
      <c r="D15858">
        <v>2</v>
      </c>
      <c r="E15858">
        <v>787</v>
      </c>
      <c r="F15858">
        <v>8</v>
      </c>
      <c r="G15858">
        <v>7393</v>
      </c>
      <c r="H15858">
        <v>0.20623850586585399</v>
      </c>
      <c r="I15858">
        <v>0.83876007220319604</v>
      </c>
      <c r="J15858">
        <v>0.81095958809365798</v>
      </c>
      <c r="K15858" t="s">
        <v>24124</v>
      </c>
      <c r="L15858">
        <v>2</v>
      </c>
      <c r="M15858" t="s">
        <v>5133</v>
      </c>
      <c r="N15858">
        <v>0.25</v>
      </c>
      <c r="O15858">
        <v>2.5412960609911099E-3</v>
      </c>
    </row>
    <row r="15859" spans="1:15">
      <c r="A15859" t="s">
        <v>17448</v>
      </c>
      <c r="B15859" t="s">
        <v>23511</v>
      </c>
      <c r="C15859" t="s">
        <v>17449</v>
      </c>
      <c r="D15859">
        <v>6</v>
      </c>
      <c r="E15859">
        <v>6152</v>
      </c>
      <c r="F15859">
        <v>8</v>
      </c>
      <c r="G15859">
        <v>7804</v>
      </c>
      <c r="H15859">
        <v>0.77072248517942499</v>
      </c>
      <c r="I15859">
        <v>0.968912233598893</v>
      </c>
      <c r="J15859">
        <v>0.832812322140707</v>
      </c>
      <c r="K15859" t="s">
        <v>33307</v>
      </c>
      <c r="L15859">
        <v>6</v>
      </c>
      <c r="M15859" t="s">
        <v>5133</v>
      </c>
      <c r="N15859">
        <v>0.75</v>
      </c>
      <c r="O15859">
        <v>9.7529258777633303E-4</v>
      </c>
    </row>
    <row r="15860" spans="1:15">
      <c r="A15860" t="s">
        <v>17450</v>
      </c>
      <c r="B15860" t="s">
        <v>23518</v>
      </c>
      <c r="C15860" t="s">
        <v>17451</v>
      </c>
      <c r="D15860">
        <v>2</v>
      </c>
      <c r="E15860">
        <v>787</v>
      </c>
      <c r="F15860">
        <v>2</v>
      </c>
      <c r="G15860">
        <v>7393</v>
      </c>
      <c r="H15860">
        <v>1.1319170819711901E-2</v>
      </c>
      <c r="I15860">
        <v>0.24323860088996599</v>
      </c>
      <c r="J15860">
        <v>0.235176520823249</v>
      </c>
      <c r="K15860" t="s">
        <v>25436</v>
      </c>
      <c r="L15860">
        <v>2</v>
      </c>
      <c r="M15860" t="s">
        <v>5133</v>
      </c>
      <c r="N15860">
        <v>1</v>
      </c>
      <c r="O15860">
        <v>2.5412960609911099E-3</v>
      </c>
    </row>
    <row r="15861" spans="1:15">
      <c r="A15861" t="s">
        <v>17452</v>
      </c>
      <c r="B15861" t="s">
        <v>23511</v>
      </c>
      <c r="C15861" t="s">
        <v>17453</v>
      </c>
      <c r="D15861">
        <v>6</v>
      </c>
      <c r="E15861">
        <v>6152</v>
      </c>
      <c r="F15861">
        <v>8</v>
      </c>
      <c r="G15861">
        <v>7804</v>
      </c>
      <c r="H15861">
        <v>0.77072248517942499</v>
      </c>
      <c r="I15861">
        <v>0.968912233598893</v>
      </c>
      <c r="J15861">
        <v>0.832812322140707</v>
      </c>
      <c r="K15861" t="s">
        <v>33307</v>
      </c>
      <c r="L15861">
        <v>6</v>
      </c>
      <c r="M15861" t="s">
        <v>5133</v>
      </c>
      <c r="N15861">
        <v>0.75</v>
      </c>
      <c r="O15861">
        <v>9.7529258777633303E-4</v>
      </c>
    </row>
    <row r="15862" spans="1:15">
      <c r="A15862" t="s">
        <v>17452</v>
      </c>
      <c r="B15862" t="s">
        <v>23518</v>
      </c>
      <c r="C15862" t="s">
        <v>17453</v>
      </c>
      <c r="D15862">
        <v>2</v>
      </c>
      <c r="E15862">
        <v>787</v>
      </c>
      <c r="F15862">
        <v>8</v>
      </c>
      <c r="G15862">
        <v>7393</v>
      </c>
      <c r="H15862">
        <v>0.20623850586585399</v>
      </c>
      <c r="I15862">
        <v>0.83876007220319604</v>
      </c>
      <c r="J15862">
        <v>0.81095958809365798</v>
      </c>
      <c r="K15862" t="s">
        <v>24124</v>
      </c>
      <c r="L15862">
        <v>2</v>
      </c>
      <c r="M15862" t="s">
        <v>5133</v>
      </c>
      <c r="N15862">
        <v>0.25</v>
      </c>
      <c r="O15862">
        <v>2.5412960609911099E-3</v>
      </c>
    </row>
    <row r="15863" spans="1:15">
      <c r="A15863" t="s">
        <v>17454</v>
      </c>
      <c r="B15863" t="s">
        <v>23511</v>
      </c>
      <c r="C15863" t="s">
        <v>17455</v>
      </c>
      <c r="D15863">
        <v>6</v>
      </c>
      <c r="E15863">
        <v>6152</v>
      </c>
      <c r="F15863">
        <v>7</v>
      </c>
      <c r="G15863">
        <v>7804</v>
      </c>
      <c r="H15863">
        <v>0.54476030000281095</v>
      </c>
      <c r="I15863">
        <v>0.968912233598893</v>
      </c>
      <c r="J15863">
        <v>0.832812322140707</v>
      </c>
      <c r="K15863" t="s">
        <v>33309</v>
      </c>
      <c r="L15863">
        <v>6</v>
      </c>
      <c r="M15863" t="s">
        <v>2729</v>
      </c>
      <c r="N15863">
        <v>0.85714285714285698</v>
      </c>
      <c r="O15863">
        <v>9.7529258777633303E-4</v>
      </c>
    </row>
    <row r="15864" spans="1:15">
      <c r="A15864" t="s">
        <v>17454</v>
      </c>
      <c r="B15864" t="s">
        <v>23518</v>
      </c>
      <c r="C15864" t="s">
        <v>17455</v>
      </c>
      <c r="D15864">
        <v>1</v>
      </c>
      <c r="E15864">
        <v>787</v>
      </c>
      <c r="F15864">
        <v>7</v>
      </c>
      <c r="G15864">
        <v>7393</v>
      </c>
      <c r="H15864">
        <v>0.54534917443390396</v>
      </c>
      <c r="I15864">
        <v>1</v>
      </c>
      <c r="J15864">
        <v>0.966855260484069</v>
      </c>
      <c r="K15864" t="s">
        <v>24233</v>
      </c>
      <c r="L15864">
        <v>1</v>
      </c>
      <c r="M15864" t="s">
        <v>2729</v>
      </c>
      <c r="N15864">
        <v>0.14285714285714299</v>
      </c>
      <c r="O15864">
        <v>1.27064803049555E-3</v>
      </c>
    </row>
    <row r="15865" spans="1:15">
      <c r="A15865" t="s">
        <v>17456</v>
      </c>
      <c r="B15865" t="s">
        <v>23511</v>
      </c>
      <c r="C15865" t="s">
        <v>17457</v>
      </c>
      <c r="D15865">
        <v>26</v>
      </c>
      <c r="E15865">
        <v>6152</v>
      </c>
      <c r="F15865">
        <v>29</v>
      </c>
      <c r="G15865">
        <v>7804</v>
      </c>
      <c r="H15865">
        <v>0.10945080879322799</v>
      </c>
      <c r="I15865">
        <v>0.46425816999971298</v>
      </c>
      <c r="J15865">
        <v>0.39904535335892499</v>
      </c>
      <c r="K15865" t="s">
        <v>33310</v>
      </c>
      <c r="L15865">
        <v>26</v>
      </c>
      <c r="M15865" t="s">
        <v>5133</v>
      </c>
      <c r="N15865">
        <v>0.89655172413793105</v>
      </c>
      <c r="O15865">
        <v>4.2262678803641103E-3</v>
      </c>
    </row>
    <row r="15866" spans="1:15">
      <c r="A15866" t="s">
        <v>17456</v>
      </c>
      <c r="B15866" t="s">
        <v>23513</v>
      </c>
      <c r="C15866" t="s">
        <v>17457</v>
      </c>
      <c r="D15866">
        <v>2</v>
      </c>
      <c r="E15866">
        <v>535</v>
      </c>
      <c r="F15866">
        <v>28</v>
      </c>
      <c r="G15866">
        <v>8124</v>
      </c>
      <c r="H15866">
        <v>0.55889928712021897</v>
      </c>
      <c r="I15866">
        <v>0.99999999999997702</v>
      </c>
      <c r="J15866">
        <v>0.95041217501583097</v>
      </c>
      <c r="K15866" t="s">
        <v>26914</v>
      </c>
      <c r="L15866">
        <v>2</v>
      </c>
      <c r="M15866" t="s">
        <v>5133</v>
      </c>
      <c r="N15866">
        <v>7.1428571428571397E-2</v>
      </c>
      <c r="O15866">
        <v>3.7383177570093499E-3</v>
      </c>
    </row>
    <row r="15867" spans="1:15">
      <c r="A15867" t="s">
        <v>17458</v>
      </c>
      <c r="B15867" t="s">
        <v>23518</v>
      </c>
      <c r="C15867" t="s">
        <v>17459</v>
      </c>
      <c r="D15867">
        <v>2</v>
      </c>
      <c r="E15867">
        <v>787</v>
      </c>
      <c r="F15867">
        <v>7</v>
      </c>
      <c r="G15867">
        <v>7393</v>
      </c>
      <c r="H15867">
        <v>0.16585350806365901</v>
      </c>
      <c r="I15867">
        <v>0.82859402353427802</v>
      </c>
      <c r="J15867">
        <v>0.80113049045977802</v>
      </c>
      <c r="K15867" t="s">
        <v>23587</v>
      </c>
      <c r="L15867">
        <v>2</v>
      </c>
      <c r="M15867" t="s">
        <v>5133</v>
      </c>
      <c r="N15867">
        <v>0.28571428571428598</v>
      </c>
      <c r="O15867">
        <v>2.5412960609911099E-3</v>
      </c>
    </row>
    <row r="15868" spans="1:15">
      <c r="A15868" t="s">
        <v>17458</v>
      </c>
      <c r="B15868" t="s">
        <v>23511</v>
      </c>
      <c r="C15868" t="s">
        <v>17459</v>
      </c>
      <c r="D15868">
        <v>4</v>
      </c>
      <c r="E15868">
        <v>6152</v>
      </c>
      <c r="F15868">
        <v>6</v>
      </c>
      <c r="G15868">
        <v>7804</v>
      </c>
      <c r="H15868">
        <v>0.88632030892592895</v>
      </c>
      <c r="I15868">
        <v>1</v>
      </c>
      <c r="J15868">
        <v>0.85953329234717102</v>
      </c>
      <c r="K15868" t="s">
        <v>33311</v>
      </c>
      <c r="L15868">
        <v>4</v>
      </c>
      <c r="M15868" t="s">
        <v>5133</v>
      </c>
      <c r="N15868">
        <v>0.66666666666666696</v>
      </c>
      <c r="O15868">
        <v>6.5019505851755496E-4</v>
      </c>
    </row>
    <row r="15869" spans="1:15">
      <c r="A15869" t="s">
        <v>17460</v>
      </c>
      <c r="B15869" t="s">
        <v>23511</v>
      </c>
      <c r="C15869" t="s">
        <v>17461</v>
      </c>
      <c r="D15869">
        <v>3</v>
      </c>
      <c r="E15869">
        <v>6152</v>
      </c>
      <c r="F15869">
        <v>3</v>
      </c>
      <c r="G15869">
        <v>7804</v>
      </c>
      <c r="H15869">
        <v>0.489837867770546</v>
      </c>
      <c r="I15869">
        <v>0.96083957126938102</v>
      </c>
      <c r="J15869">
        <v>0.82587360011061495</v>
      </c>
      <c r="K15869" t="s">
        <v>24563</v>
      </c>
      <c r="L15869">
        <v>3</v>
      </c>
      <c r="M15869" t="s">
        <v>5133</v>
      </c>
      <c r="N15869">
        <v>1</v>
      </c>
      <c r="O15869">
        <v>4.8764629388816603E-4</v>
      </c>
    </row>
    <row r="15870" spans="1:15">
      <c r="A15870" t="s">
        <v>17462</v>
      </c>
      <c r="B15870" t="s">
        <v>23511</v>
      </c>
      <c r="C15870" t="s">
        <v>17463</v>
      </c>
      <c r="D15870">
        <v>1</v>
      </c>
      <c r="E15870">
        <v>6152</v>
      </c>
      <c r="F15870">
        <v>3</v>
      </c>
      <c r="G15870">
        <v>7804</v>
      </c>
      <c r="H15870">
        <v>0.99052768249503997</v>
      </c>
      <c r="I15870">
        <v>1</v>
      </c>
      <c r="J15870">
        <v>0.85953329234717102</v>
      </c>
      <c r="K15870" t="s">
        <v>27697</v>
      </c>
      <c r="L15870">
        <v>1</v>
      </c>
      <c r="M15870" t="s">
        <v>5133</v>
      </c>
      <c r="N15870">
        <v>0.33333333333333298</v>
      </c>
      <c r="O15870">
        <v>1.6254876462938901E-4</v>
      </c>
    </row>
    <row r="15871" spans="1:15">
      <c r="A15871" t="s">
        <v>17462</v>
      </c>
      <c r="B15871" t="s">
        <v>23518</v>
      </c>
      <c r="C15871" t="s">
        <v>17463</v>
      </c>
      <c r="D15871">
        <v>2</v>
      </c>
      <c r="E15871">
        <v>787</v>
      </c>
      <c r="F15871">
        <v>4</v>
      </c>
      <c r="G15871">
        <v>7393</v>
      </c>
      <c r="H15871">
        <v>5.8679954233094203E-2</v>
      </c>
      <c r="I15871">
        <v>0.61178825165478101</v>
      </c>
      <c r="J15871">
        <v>0.59151068941477603</v>
      </c>
      <c r="K15871" t="s">
        <v>23587</v>
      </c>
      <c r="L15871">
        <v>2</v>
      </c>
      <c r="M15871" t="s">
        <v>5133</v>
      </c>
      <c r="N15871">
        <v>0.5</v>
      </c>
      <c r="O15871">
        <v>2.5412960609911099E-3</v>
      </c>
    </row>
    <row r="15872" spans="1:15">
      <c r="A15872" t="s">
        <v>17464</v>
      </c>
      <c r="B15872" t="s">
        <v>23518</v>
      </c>
      <c r="C15872" t="s">
        <v>17465</v>
      </c>
      <c r="D15872">
        <v>2</v>
      </c>
      <c r="E15872">
        <v>787</v>
      </c>
      <c r="F15872">
        <v>8</v>
      </c>
      <c r="G15872">
        <v>7393</v>
      </c>
      <c r="H15872">
        <v>0.20623850586585399</v>
      </c>
      <c r="I15872">
        <v>0.83876007220319604</v>
      </c>
      <c r="J15872">
        <v>0.81095958809365798</v>
      </c>
      <c r="K15872" t="s">
        <v>24124</v>
      </c>
      <c r="L15872">
        <v>2</v>
      </c>
      <c r="M15872" t="s">
        <v>5133</v>
      </c>
      <c r="N15872">
        <v>0.25</v>
      </c>
      <c r="O15872">
        <v>2.5412960609911099E-3</v>
      </c>
    </row>
    <row r="15873" spans="1:15">
      <c r="A15873" t="s">
        <v>17464</v>
      </c>
      <c r="B15873" t="s">
        <v>23511</v>
      </c>
      <c r="C15873" t="s">
        <v>17465</v>
      </c>
      <c r="D15873">
        <v>6</v>
      </c>
      <c r="E15873">
        <v>6152</v>
      </c>
      <c r="F15873">
        <v>8</v>
      </c>
      <c r="G15873">
        <v>7804</v>
      </c>
      <c r="H15873">
        <v>0.77072248517942499</v>
      </c>
      <c r="I15873">
        <v>0.968912233598893</v>
      </c>
      <c r="J15873">
        <v>0.832812322140707</v>
      </c>
      <c r="K15873" t="s">
        <v>33307</v>
      </c>
      <c r="L15873">
        <v>6</v>
      </c>
      <c r="M15873" t="s">
        <v>5133</v>
      </c>
      <c r="N15873">
        <v>0.75</v>
      </c>
      <c r="O15873">
        <v>9.7529258777633303E-4</v>
      </c>
    </row>
    <row r="15874" spans="1:15">
      <c r="A15874" t="s">
        <v>17466</v>
      </c>
      <c r="B15874" t="s">
        <v>23511</v>
      </c>
      <c r="C15874" t="s">
        <v>17467</v>
      </c>
      <c r="D15874">
        <v>293</v>
      </c>
      <c r="E15874">
        <v>6152</v>
      </c>
      <c r="F15874">
        <v>338</v>
      </c>
      <c r="G15874">
        <v>7804</v>
      </c>
      <c r="H15874">
        <v>1.00889052801455E-4</v>
      </c>
      <c r="I15874">
        <v>2.0311916663196799E-3</v>
      </c>
      <c r="J15874">
        <v>1.74587686033989E-3</v>
      </c>
      <c r="K15874" t="s">
        <v>33312</v>
      </c>
      <c r="L15874">
        <v>293</v>
      </c>
      <c r="M15874" t="s">
        <v>5133</v>
      </c>
      <c r="N15874">
        <v>0.866863905325444</v>
      </c>
      <c r="O15874">
        <v>4.7626788036410898E-2</v>
      </c>
    </row>
    <row r="15875" spans="1:15">
      <c r="A15875" t="s">
        <v>17466</v>
      </c>
      <c r="B15875" t="s">
        <v>23518</v>
      </c>
      <c r="C15875" t="s">
        <v>17467</v>
      </c>
      <c r="D15875">
        <v>15</v>
      </c>
      <c r="E15875">
        <v>787</v>
      </c>
      <c r="F15875">
        <v>312</v>
      </c>
      <c r="G15875">
        <v>7393</v>
      </c>
      <c r="H15875">
        <v>0.99994417924284995</v>
      </c>
      <c r="I15875">
        <v>1</v>
      </c>
      <c r="J15875">
        <v>0.966855260484069</v>
      </c>
      <c r="K15875" t="s">
        <v>33313</v>
      </c>
      <c r="L15875">
        <v>15</v>
      </c>
      <c r="M15875" t="s">
        <v>5133</v>
      </c>
      <c r="N15875">
        <v>4.80769230769231E-2</v>
      </c>
      <c r="O15875">
        <v>1.9059720457433298E-2</v>
      </c>
    </row>
    <row r="15876" spans="1:15">
      <c r="A15876" t="s">
        <v>17466</v>
      </c>
      <c r="B15876" t="s">
        <v>23513</v>
      </c>
      <c r="C15876" t="s">
        <v>17467</v>
      </c>
      <c r="D15876">
        <v>14</v>
      </c>
      <c r="E15876">
        <v>535</v>
      </c>
      <c r="F15876">
        <v>336</v>
      </c>
      <c r="G15876">
        <v>8124</v>
      </c>
      <c r="H15876">
        <v>0.97938441995097303</v>
      </c>
      <c r="I15876">
        <v>0.99999999999997702</v>
      </c>
      <c r="J15876">
        <v>0.95041217501583097</v>
      </c>
      <c r="K15876" t="s">
        <v>33314</v>
      </c>
      <c r="L15876">
        <v>14</v>
      </c>
      <c r="M15876" t="s">
        <v>5133</v>
      </c>
      <c r="N15876">
        <v>4.1666666666666699E-2</v>
      </c>
      <c r="O15876">
        <v>2.6168224299065401E-2</v>
      </c>
    </row>
    <row r="15877" spans="1:15">
      <c r="A15877" t="s">
        <v>17468</v>
      </c>
      <c r="B15877" t="s">
        <v>23511</v>
      </c>
      <c r="C15877" t="s">
        <v>17469</v>
      </c>
      <c r="D15877">
        <v>3</v>
      </c>
      <c r="E15877">
        <v>6152</v>
      </c>
      <c r="F15877">
        <v>3</v>
      </c>
      <c r="G15877">
        <v>7804</v>
      </c>
      <c r="H15877">
        <v>0.489837867770546</v>
      </c>
      <c r="I15877">
        <v>0.96083957126938102</v>
      </c>
      <c r="J15877">
        <v>0.82587360011061495</v>
      </c>
      <c r="K15877" t="s">
        <v>27668</v>
      </c>
      <c r="L15877">
        <v>3</v>
      </c>
      <c r="M15877" t="s">
        <v>5133</v>
      </c>
      <c r="N15877">
        <v>1</v>
      </c>
      <c r="O15877">
        <v>4.8764629388816603E-4</v>
      </c>
    </row>
    <row r="15878" spans="1:15">
      <c r="A15878" t="s">
        <v>17470</v>
      </c>
      <c r="B15878" t="s">
        <v>23511</v>
      </c>
      <c r="C15878" t="s">
        <v>17471</v>
      </c>
      <c r="D15878">
        <v>2</v>
      </c>
      <c r="E15878">
        <v>6152</v>
      </c>
      <c r="F15878">
        <v>2</v>
      </c>
      <c r="G15878">
        <v>7804</v>
      </c>
      <c r="H15878">
        <v>0.62141708038142995</v>
      </c>
      <c r="I15878">
        <v>0.968912233598893</v>
      </c>
      <c r="J15878">
        <v>0.832812322140707</v>
      </c>
      <c r="K15878" t="s">
        <v>29921</v>
      </c>
      <c r="L15878">
        <v>2</v>
      </c>
      <c r="M15878" t="s">
        <v>5133</v>
      </c>
      <c r="N15878">
        <v>1</v>
      </c>
      <c r="O15878">
        <v>3.2509752925877802E-4</v>
      </c>
    </row>
    <row r="15879" spans="1:15">
      <c r="A15879" t="s">
        <v>17472</v>
      </c>
      <c r="B15879" t="s">
        <v>23511</v>
      </c>
      <c r="C15879" t="s">
        <v>17473</v>
      </c>
      <c r="D15879">
        <v>24</v>
      </c>
      <c r="E15879">
        <v>6152</v>
      </c>
      <c r="F15879">
        <v>28</v>
      </c>
      <c r="G15879">
        <v>7804</v>
      </c>
      <c r="H15879">
        <v>0.26302534487887202</v>
      </c>
      <c r="I15879">
        <v>0.75893450185594702</v>
      </c>
      <c r="J15879">
        <v>0.65232947105610195</v>
      </c>
      <c r="K15879" t="s">
        <v>33315</v>
      </c>
      <c r="L15879">
        <v>24</v>
      </c>
      <c r="M15879" t="s">
        <v>5133</v>
      </c>
      <c r="N15879">
        <v>0.85714285714285698</v>
      </c>
      <c r="O15879">
        <v>3.90117035110533E-3</v>
      </c>
    </row>
    <row r="15880" spans="1:15">
      <c r="A15880" t="s">
        <v>17472</v>
      </c>
      <c r="B15880" t="s">
        <v>23518</v>
      </c>
      <c r="C15880" t="s">
        <v>17473</v>
      </c>
      <c r="D15880">
        <v>1</v>
      </c>
      <c r="E15880">
        <v>787</v>
      </c>
      <c r="F15880">
        <v>26</v>
      </c>
      <c r="G15880">
        <v>7393</v>
      </c>
      <c r="H15880">
        <v>0.94669298062504303</v>
      </c>
      <c r="I15880">
        <v>1</v>
      </c>
      <c r="J15880">
        <v>0.966855260484069</v>
      </c>
      <c r="K15880" t="s">
        <v>28788</v>
      </c>
      <c r="L15880">
        <v>1</v>
      </c>
      <c r="M15880" t="s">
        <v>5133</v>
      </c>
      <c r="N15880">
        <v>3.8461538461538498E-2</v>
      </c>
      <c r="O15880">
        <v>1.27064803049555E-3</v>
      </c>
    </row>
    <row r="15881" spans="1:15">
      <c r="A15881" t="s">
        <v>17472</v>
      </c>
      <c r="B15881" t="s">
        <v>23513</v>
      </c>
      <c r="C15881" t="s">
        <v>17473</v>
      </c>
      <c r="D15881">
        <v>2</v>
      </c>
      <c r="E15881">
        <v>535</v>
      </c>
      <c r="F15881">
        <v>32</v>
      </c>
      <c r="G15881">
        <v>8124</v>
      </c>
      <c r="H15881">
        <v>0.63246624388402894</v>
      </c>
      <c r="I15881">
        <v>0.99999999999997702</v>
      </c>
      <c r="J15881">
        <v>0.95041217501583097</v>
      </c>
      <c r="K15881" t="s">
        <v>27551</v>
      </c>
      <c r="L15881">
        <v>2</v>
      </c>
      <c r="M15881" t="s">
        <v>5133</v>
      </c>
      <c r="N15881">
        <v>6.25E-2</v>
      </c>
      <c r="O15881">
        <v>3.7383177570093499E-3</v>
      </c>
    </row>
    <row r="15882" spans="1:15">
      <c r="A15882" t="s">
        <v>17474</v>
      </c>
      <c r="B15882" t="s">
        <v>23518</v>
      </c>
      <c r="C15882" t="s">
        <v>17475</v>
      </c>
      <c r="D15882">
        <v>1</v>
      </c>
      <c r="E15882">
        <v>787</v>
      </c>
      <c r="F15882">
        <v>25</v>
      </c>
      <c r="G15882">
        <v>7393</v>
      </c>
      <c r="H15882">
        <v>0.94031817068003598</v>
      </c>
      <c r="I15882">
        <v>1</v>
      </c>
      <c r="J15882">
        <v>0.966855260484069</v>
      </c>
      <c r="K15882" t="s">
        <v>28788</v>
      </c>
      <c r="L15882">
        <v>1</v>
      </c>
      <c r="M15882" t="s">
        <v>5133</v>
      </c>
      <c r="N15882">
        <v>0.04</v>
      </c>
      <c r="O15882">
        <v>1.27064803049555E-3</v>
      </c>
    </row>
    <row r="15883" spans="1:15">
      <c r="A15883" t="s">
        <v>17474</v>
      </c>
      <c r="B15883" t="s">
        <v>23511</v>
      </c>
      <c r="C15883" t="s">
        <v>17475</v>
      </c>
      <c r="D15883">
        <v>23</v>
      </c>
      <c r="E15883">
        <v>6152</v>
      </c>
      <c r="F15883">
        <v>27</v>
      </c>
      <c r="G15883">
        <v>7804</v>
      </c>
      <c r="H15883">
        <v>0.29445696017322298</v>
      </c>
      <c r="I15883">
        <v>0.81020448119108801</v>
      </c>
      <c r="J15883">
        <v>0.69639772519260701</v>
      </c>
      <c r="K15883" t="s">
        <v>33316</v>
      </c>
      <c r="L15883">
        <v>23</v>
      </c>
      <c r="M15883" t="s">
        <v>5133</v>
      </c>
      <c r="N15883">
        <v>0.85185185185185197</v>
      </c>
      <c r="O15883">
        <v>3.73862158647594E-3</v>
      </c>
    </row>
    <row r="15884" spans="1:15">
      <c r="A15884" t="s">
        <v>17474</v>
      </c>
      <c r="B15884" t="s">
        <v>23513</v>
      </c>
      <c r="C15884" t="s">
        <v>17475</v>
      </c>
      <c r="D15884">
        <v>2</v>
      </c>
      <c r="E15884">
        <v>535</v>
      </c>
      <c r="F15884">
        <v>31</v>
      </c>
      <c r="G15884">
        <v>8124</v>
      </c>
      <c r="H15884">
        <v>0.61501687753867296</v>
      </c>
      <c r="I15884">
        <v>0.99999999999997702</v>
      </c>
      <c r="J15884">
        <v>0.95041217501583097</v>
      </c>
      <c r="K15884" t="s">
        <v>27551</v>
      </c>
      <c r="L15884">
        <v>2</v>
      </c>
      <c r="M15884" t="s">
        <v>5133</v>
      </c>
      <c r="N15884">
        <v>6.4516129032258104E-2</v>
      </c>
      <c r="O15884">
        <v>3.7383177570093499E-3</v>
      </c>
    </row>
    <row r="15885" spans="1:15">
      <c r="A15885" t="s">
        <v>17476</v>
      </c>
      <c r="B15885" t="s">
        <v>23511</v>
      </c>
      <c r="C15885" t="s">
        <v>17477</v>
      </c>
      <c r="D15885">
        <v>1</v>
      </c>
      <c r="E15885">
        <v>6152</v>
      </c>
      <c r="F15885">
        <v>1</v>
      </c>
      <c r="G15885">
        <v>7804</v>
      </c>
      <c r="H15885">
        <v>0.788313685289595</v>
      </c>
      <c r="I15885">
        <v>0.968912233598893</v>
      </c>
      <c r="J15885">
        <v>0.832812322140707</v>
      </c>
      <c r="K15885" t="s">
        <v>27229</v>
      </c>
      <c r="L15885">
        <v>1</v>
      </c>
      <c r="M15885" t="s">
        <v>5133</v>
      </c>
      <c r="N15885">
        <v>1</v>
      </c>
      <c r="O15885">
        <v>1.6254876462938901E-4</v>
      </c>
    </row>
    <row r="15886" spans="1:15">
      <c r="A15886" t="s">
        <v>17478</v>
      </c>
      <c r="B15886" t="s">
        <v>23511</v>
      </c>
      <c r="C15886" t="s">
        <v>17479</v>
      </c>
      <c r="D15886">
        <v>23</v>
      </c>
      <c r="E15886">
        <v>6152</v>
      </c>
      <c r="F15886">
        <v>27</v>
      </c>
      <c r="G15886">
        <v>7804</v>
      </c>
      <c r="H15886">
        <v>0.29445696017322298</v>
      </c>
      <c r="I15886">
        <v>0.81020448119108801</v>
      </c>
      <c r="J15886">
        <v>0.69639772519260701</v>
      </c>
      <c r="K15886" t="s">
        <v>33316</v>
      </c>
      <c r="L15886">
        <v>23</v>
      </c>
      <c r="M15886" t="s">
        <v>5133</v>
      </c>
      <c r="N15886">
        <v>0.85185185185185197</v>
      </c>
      <c r="O15886">
        <v>3.73862158647594E-3</v>
      </c>
    </row>
    <row r="15887" spans="1:15">
      <c r="A15887" t="s">
        <v>17478</v>
      </c>
      <c r="B15887" t="s">
        <v>23518</v>
      </c>
      <c r="C15887" t="s">
        <v>17479</v>
      </c>
      <c r="D15887">
        <v>1</v>
      </c>
      <c r="E15887">
        <v>787</v>
      </c>
      <c r="F15887">
        <v>25</v>
      </c>
      <c r="G15887">
        <v>7393</v>
      </c>
      <c r="H15887">
        <v>0.94031817068003598</v>
      </c>
      <c r="I15887">
        <v>1</v>
      </c>
      <c r="J15887">
        <v>0.966855260484069</v>
      </c>
      <c r="K15887" t="s">
        <v>28788</v>
      </c>
      <c r="L15887">
        <v>1</v>
      </c>
      <c r="M15887" t="s">
        <v>5133</v>
      </c>
      <c r="N15887">
        <v>0.04</v>
      </c>
      <c r="O15887">
        <v>1.27064803049555E-3</v>
      </c>
    </row>
    <row r="15888" spans="1:15">
      <c r="A15888" t="s">
        <v>17478</v>
      </c>
      <c r="B15888" t="s">
        <v>23513</v>
      </c>
      <c r="C15888" t="s">
        <v>17479</v>
      </c>
      <c r="D15888">
        <v>2</v>
      </c>
      <c r="E15888">
        <v>535</v>
      </c>
      <c r="F15888">
        <v>31</v>
      </c>
      <c r="G15888">
        <v>8124</v>
      </c>
      <c r="H15888">
        <v>0.61501687753867296</v>
      </c>
      <c r="I15888">
        <v>0.99999999999997702</v>
      </c>
      <c r="J15888">
        <v>0.95041217501583097</v>
      </c>
      <c r="K15888" t="s">
        <v>27551</v>
      </c>
      <c r="L15888">
        <v>2</v>
      </c>
      <c r="M15888" t="s">
        <v>5133</v>
      </c>
      <c r="N15888">
        <v>6.4516129032258104E-2</v>
      </c>
      <c r="O15888">
        <v>3.7383177570093499E-3</v>
      </c>
    </row>
    <row r="15889" spans="1:15">
      <c r="A15889" t="s">
        <v>17480</v>
      </c>
      <c r="B15889" t="s">
        <v>23511</v>
      </c>
      <c r="C15889" t="s">
        <v>17481</v>
      </c>
      <c r="D15889">
        <v>1</v>
      </c>
      <c r="E15889">
        <v>6152</v>
      </c>
      <c r="F15889">
        <v>1</v>
      </c>
      <c r="G15889">
        <v>7804</v>
      </c>
      <c r="H15889">
        <v>0.788313685289595</v>
      </c>
      <c r="I15889">
        <v>0.968912233598893</v>
      </c>
      <c r="J15889">
        <v>0.832812322140707</v>
      </c>
      <c r="K15889" t="s">
        <v>33317</v>
      </c>
      <c r="L15889">
        <v>1</v>
      </c>
      <c r="M15889" t="s">
        <v>2729</v>
      </c>
      <c r="N15889">
        <v>1</v>
      </c>
      <c r="O15889">
        <v>1.6254876462938901E-4</v>
      </c>
    </row>
    <row r="15890" spans="1:15">
      <c r="A15890" t="s">
        <v>17482</v>
      </c>
      <c r="B15890" t="s">
        <v>23511</v>
      </c>
      <c r="C15890" t="s">
        <v>17483</v>
      </c>
      <c r="D15890">
        <v>9</v>
      </c>
      <c r="E15890">
        <v>6152</v>
      </c>
      <c r="F15890">
        <v>9</v>
      </c>
      <c r="G15890">
        <v>7804</v>
      </c>
      <c r="H15890">
        <v>0.117423000773971</v>
      </c>
      <c r="I15890">
        <v>0.47842873658393897</v>
      </c>
      <c r="J15890">
        <v>0.41122542710949</v>
      </c>
      <c r="K15890" t="s">
        <v>28765</v>
      </c>
      <c r="L15890">
        <v>9</v>
      </c>
      <c r="M15890" t="s">
        <v>5133</v>
      </c>
      <c r="N15890">
        <v>1</v>
      </c>
      <c r="O15890">
        <v>1.4629388816645001E-3</v>
      </c>
    </row>
    <row r="15891" spans="1:15">
      <c r="A15891" t="s">
        <v>17484</v>
      </c>
      <c r="B15891" t="s">
        <v>23511</v>
      </c>
      <c r="C15891" t="s">
        <v>17485</v>
      </c>
      <c r="D15891">
        <v>1</v>
      </c>
      <c r="E15891">
        <v>6152</v>
      </c>
      <c r="F15891">
        <v>1</v>
      </c>
      <c r="G15891">
        <v>7804</v>
      </c>
      <c r="H15891">
        <v>0.788313685289595</v>
      </c>
      <c r="I15891">
        <v>0.968912233598893</v>
      </c>
      <c r="J15891">
        <v>0.832812322140707</v>
      </c>
      <c r="K15891" t="s">
        <v>26448</v>
      </c>
      <c r="L15891">
        <v>1</v>
      </c>
      <c r="M15891" t="s">
        <v>5133</v>
      </c>
      <c r="N15891">
        <v>1</v>
      </c>
      <c r="O15891">
        <v>1.6254876462938901E-4</v>
      </c>
    </row>
    <row r="15892" spans="1:15">
      <c r="A15892" t="s">
        <v>17486</v>
      </c>
      <c r="B15892" t="s">
        <v>23511</v>
      </c>
      <c r="C15892" t="s">
        <v>17487</v>
      </c>
      <c r="D15892">
        <v>19</v>
      </c>
      <c r="E15892">
        <v>6152</v>
      </c>
      <c r="F15892">
        <v>19</v>
      </c>
      <c r="G15892">
        <v>7804</v>
      </c>
      <c r="H15892">
        <v>1.08323398552968E-2</v>
      </c>
      <c r="I15892">
        <v>8.7990417388941602E-2</v>
      </c>
      <c r="J15892">
        <v>7.5630693153318704E-2</v>
      </c>
      <c r="K15892" t="s">
        <v>29410</v>
      </c>
      <c r="L15892">
        <v>19</v>
      </c>
      <c r="M15892" t="s">
        <v>5133</v>
      </c>
      <c r="N15892">
        <v>1</v>
      </c>
      <c r="O15892">
        <v>3.0884265279583901E-3</v>
      </c>
    </row>
    <row r="15893" spans="1:15">
      <c r="A15893" t="s">
        <v>17488</v>
      </c>
      <c r="B15893" t="s">
        <v>23511</v>
      </c>
      <c r="C15893" t="s">
        <v>17489</v>
      </c>
      <c r="D15893">
        <v>7</v>
      </c>
      <c r="E15893">
        <v>6152</v>
      </c>
      <c r="F15893">
        <v>8</v>
      </c>
      <c r="G15893">
        <v>7804</v>
      </c>
      <c r="H15893">
        <v>0.46943957161060701</v>
      </c>
      <c r="I15893">
        <v>0.96083957126938102</v>
      </c>
      <c r="J15893">
        <v>0.82587360011061495</v>
      </c>
      <c r="K15893" t="s">
        <v>33318</v>
      </c>
      <c r="L15893">
        <v>7</v>
      </c>
      <c r="M15893" t="s">
        <v>5133</v>
      </c>
      <c r="N15893">
        <v>0.875</v>
      </c>
      <c r="O15893">
        <v>1.13784135240572E-3</v>
      </c>
    </row>
    <row r="15894" spans="1:15">
      <c r="A15894" t="s">
        <v>17490</v>
      </c>
      <c r="B15894" t="s">
        <v>23511</v>
      </c>
      <c r="C15894" t="s">
        <v>17491</v>
      </c>
      <c r="D15894">
        <v>81</v>
      </c>
      <c r="E15894">
        <v>6152</v>
      </c>
      <c r="F15894">
        <v>85</v>
      </c>
      <c r="G15894">
        <v>7804</v>
      </c>
      <c r="H15894" s="34">
        <v>1.9547052798472101E-5</v>
      </c>
      <c r="I15894">
        <v>5.0792939375941598E-4</v>
      </c>
      <c r="J15894">
        <v>4.36582224097933E-4</v>
      </c>
      <c r="K15894" t="s">
        <v>33319</v>
      </c>
      <c r="L15894">
        <v>81</v>
      </c>
      <c r="M15894" t="s">
        <v>5133</v>
      </c>
      <c r="N15894">
        <v>0.95294117647058796</v>
      </c>
      <c r="O15894">
        <v>1.3166449934980499E-2</v>
      </c>
    </row>
    <row r="15895" spans="1:15">
      <c r="A15895" t="s">
        <v>17490</v>
      </c>
      <c r="B15895" t="s">
        <v>23513</v>
      </c>
      <c r="C15895" t="s">
        <v>17491</v>
      </c>
      <c r="D15895">
        <v>2</v>
      </c>
      <c r="E15895">
        <v>535</v>
      </c>
      <c r="F15895">
        <v>84</v>
      </c>
      <c r="G15895">
        <v>8124</v>
      </c>
      <c r="H15895">
        <v>0.97782303967017303</v>
      </c>
      <c r="I15895">
        <v>0.99999999999997702</v>
      </c>
      <c r="J15895">
        <v>0.95041217501583097</v>
      </c>
      <c r="K15895" t="s">
        <v>25029</v>
      </c>
      <c r="L15895">
        <v>2</v>
      </c>
      <c r="M15895" t="s">
        <v>5133</v>
      </c>
      <c r="N15895">
        <v>2.3809523809523801E-2</v>
      </c>
      <c r="O15895">
        <v>3.7383177570093499E-3</v>
      </c>
    </row>
    <row r="15896" spans="1:15">
      <c r="A15896" t="s">
        <v>17492</v>
      </c>
      <c r="B15896" t="s">
        <v>23511</v>
      </c>
      <c r="C15896" t="s">
        <v>17493</v>
      </c>
      <c r="D15896">
        <v>1</v>
      </c>
      <c r="E15896">
        <v>6152</v>
      </c>
      <c r="F15896">
        <v>1</v>
      </c>
      <c r="G15896">
        <v>7804</v>
      </c>
      <c r="H15896">
        <v>0.788313685289595</v>
      </c>
      <c r="I15896">
        <v>0.968912233598893</v>
      </c>
      <c r="J15896">
        <v>0.832812322140707</v>
      </c>
      <c r="K15896" t="s">
        <v>33234</v>
      </c>
      <c r="L15896">
        <v>1</v>
      </c>
      <c r="M15896" t="s">
        <v>5133</v>
      </c>
      <c r="N15896">
        <v>1</v>
      </c>
      <c r="O15896">
        <v>1.6254876462938901E-4</v>
      </c>
    </row>
    <row r="15897" spans="1:15">
      <c r="A15897" t="s">
        <v>17494</v>
      </c>
      <c r="B15897" t="s">
        <v>23518</v>
      </c>
      <c r="C15897" t="s">
        <v>17495</v>
      </c>
      <c r="D15897">
        <v>9</v>
      </c>
      <c r="E15897">
        <v>787</v>
      </c>
      <c r="F15897">
        <v>55</v>
      </c>
      <c r="G15897">
        <v>7393</v>
      </c>
      <c r="H15897">
        <v>0.12523904238373501</v>
      </c>
      <c r="I15897">
        <v>0.70232558016992197</v>
      </c>
      <c r="J15897">
        <v>0.67904718175981504</v>
      </c>
      <c r="K15897" t="s">
        <v>29928</v>
      </c>
      <c r="L15897">
        <v>9</v>
      </c>
      <c r="M15897" t="s">
        <v>5133</v>
      </c>
      <c r="N15897">
        <v>0.163636363636364</v>
      </c>
      <c r="O15897">
        <v>1.143583227446E-2</v>
      </c>
    </row>
    <row r="15898" spans="1:15">
      <c r="A15898" t="s">
        <v>17494</v>
      </c>
      <c r="B15898" t="s">
        <v>23513</v>
      </c>
      <c r="C15898" t="s">
        <v>17495</v>
      </c>
      <c r="D15898">
        <v>3</v>
      </c>
      <c r="E15898">
        <v>535</v>
      </c>
      <c r="F15898">
        <v>51</v>
      </c>
      <c r="G15898">
        <v>8124</v>
      </c>
      <c r="H15898">
        <v>0.66210332237746305</v>
      </c>
      <c r="I15898">
        <v>0.99999999999997702</v>
      </c>
      <c r="J15898">
        <v>0.95041217501583097</v>
      </c>
      <c r="K15898" t="s">
        <v>27117</v>
      </c>
      <c r="L15898">
        <v>3</v>
      </c>
      <c r="M15898" t="s">
        <v>5133</v>
      </c>
      <c r="N15898">
        <v>5.8823529411764698E-2</v>
      </c>
      <c r="O15898">
        <v>5.60747663551402E-3</v>
      </c>
    </row>
    <row r="15899" spans="1:15">
      <c r="A15899" t="s">
        <v>17494</v>
      </c>
      <c r="B15899" t="s">
        <v>23511</v>
      </c>
      <c r="C15899" t="s">
        <v>17495</v>
      </c>
      <c r="D15899">
        <v>42</v>
      </c>
      <c r="E15899">
        <v>6152</v>
      </c>
      <c r="F15899">
        <v>56</v>
      </c>
      <c r="G15899">
        <v>7804</v>
      </c>
      <c r="H15899">
        <v>0.80969358199274</v>
      </c>
      <c r="I15899">
        <v>0.97453872412074605</v>
      </c>
      <c r="J15899">
        <v>0.83764847806331599</v>
      </c>
      <c r="K15899" t="s">
        <v>29930</v>
      </c>
      <c r="L15899">
        <v>42</v>
      </c>
      <c r="M15899" t="s">
        <v>5133</v>
      </c>
      <c r="N15899">
        <v>0.75</v>
      </c>
      <c r="O15899">
        <v>6.8270481144343297E-3</v>
      </c>
    </row>
    <row r="15900" spans="1:15">
      <c r="A15900" t="s">
        <v>17496</v>
      </c>
      <c r="B15900" t="s">
        <v>23511</v>
      </c>
      <c r="C15900" t="s">
        <v>17497</v>
      </c>
      <c r="D15900">
        <v>25</v>
      </c>
      <c r="E15900">
        <v>6152</v>
      </c>
      <c r="F15900">
        <v>26</v>
      </c>
      <c r="G15900">
        <v>7804</v>
      </c>
      <c r="H15900">
        <v>1.6328819075343601E-2</v>
      </c>
      <c r="I15900">
        <v>0.121326206639062</v>
      </c>
      <c r="J15900">
        <v>0.10428391384046599</v>
      </c>
      <c r="K15900" t="s">
        <v>31143</v>
      </c>
      <c r="L15900">
        <v>25</v>
      </c>
      <c r="M15900" t="s">
        <v>5133</v>
      </c>
      <c r="N15900">
        <v>0.96153846153846201</v>
      </c>
      <c r="O15900">
        <v>4.0637191157347199E-3</v>
      </c>
    </row>
    <row r="15901" spans="1:15">
      <c r="A15901" t="s">
        <v>17498</v>
      </c>
      <c r="B15901" t="s">
        <v>23511</v>
      </c>
      <c r="C15901" t="s">
        <v>17499</v>
      </c>
      <c r="D15901">
        <v>29</v>
      </c>
      <c r="E15901">
        <v>6152</v>
      </c>
      <c r="F15901">
        <v>30</v>
      </c>
      <c r="G15901">
        <v>7804</v>
      </c>
      <c r="H15901">
        <v>7.1319970969707996E-3</v>
      </c>
      <c r="I15901">
        <v>6.4953294560293695E-2</v>
      </c>
      <c r="J15901">
        <v>5.5829519122204803E-2</v>
      </c>
      <c r="K15901" t="s">
        <v>30649</v>
      </c>
      <c r="L15901">
        <v>29</v>
      </c>
      <c r="M15901" t="s">
        <v>5133</v>
      </c>
      <c r="N15901">
        <v>0.96666666666666701</v>
      </c>
      <c r="O15901">
        <v>4.7139141742522797E-3</v>
      </c>
    </row>
    <row r="15902" spans="1:15">
      <c r="A15902" t="s">
        <v>17500</v>
      </c>
      <c r="B15902" t="s">
        <v>23511</v>
      </c>
      <c r="C15902" t="s">
        <v>17501</v>
      </c>
      <c r="D15902">
        <v>41</v>
      </c>
      <c r="E15902">
        <v>6152</v>
      </c>
      <c r="F15902">
        <v>42</v>
      </c>
      <c r="G15902">
        <v>7804</v>
      </c>
      <c r="H15902">
        <v>5.4985490293890801E-4</v>
      </c>
      <c r="I15902">
        <v>8.0916614640262306E-3</v>
      </c>
      <c r="J15902">
        <v>6.9550524187331902E-3</v>
      </c>
      <c r="K15902" t="s">
        <v>33320</v>
      </c>
      <c r="L15902">
        <v>41</v>
      </c>
      <c r="M15902" t="s">
        <v>5133</v>
      </c>
      <c r="N15902">
        <v>0.97619047619047605</v>
      </c>
      <c r="O15902">
        <v>6.6644993498049402E-3</v>
      </c>
    </row>
    <row r="15903" spans="1:15">
      <c r="A15903" t="s">
        <v>17502</v>
      </c>
      <c r="B15903" t="s">
        <v>23513</v>
      </c>
      <c r="C15903" t="s">
        <v>17503</v>
      </c>
      <c r="D15903">
        <v>1</v>
      </c>
      <c r="E15903">
        <v>535</v>
      </c>
      <c r="F15903">
        <v>66</v>
      </c>
      <c r="G15903">
        <v>8124</v>
      </c>
      <c r="H15903">
        <v>0.98905446144062803</v>
      </c>
      <c r="I15903">
        <v>0.99999999999997702</v>
      </c>
      <c r="J15903">
        <v>0.95041217501583097</v>
      </c>
      <c r="K15903" t="s">
        <v>25000</v>
      </c>
      <c r="L15903">
        <v>1</v>
      </c>
      <c r="M15903" t="s">
        <v>5133</v>
      </c>
      <c r="N15903">
        <v>1.5151515151515201E-2</v>
      </c>
      <c r="O15903">
        <v>1.8691588785046699E-3</v>
      </c>
    </row>
    <row r="15904" spans="1:15">
      <c r="A15904" t="s">
        <v>17502</v>
      </c>
      <c r="B15904" t="s">
        <v>23511</v>
      </c>
      <c r="C15904" t="s">
        <v>17503</v>
      </c>
      <c r="D15904">
        <v>72</v>
      </c>
      <c r="E15904">
        <v>6152</v>
      </c>
      <c r="F15904">
        <v>75</v>
      </c>
      <c r="G15904">
        <v>7804</v>
      </c>
      <c r="H15904" s="34">
        <v>2.5646545463891901E-5</v>
      </c>
      <c r="I15904">
        <v>6.3122560023003897E-4</v>
      </c>
      <c r="J15904">
        <v>5.4255941837954495E-4</v>
      </c>
      <c r="K15904" t="s">
        <v>33321</v>
      </c>
      <c r="L15904">
        <v>72</v>
      </c>
      <c r="M15904" t="s">
        <v>5133</v>
      </c>
      <c r="N15904">
        <v>0.96</v>
      </c>
      <c r="O15904">
        <v>1.1703511053316001E-2</v>
      </c>
    </row>
    <row r="15905" spans="1:15">
      <c r="A15905" t="s">
        <v>17504</v>
      </c>
      <c r="B15905" t="s">
        <v>23513</v>
      </c>
      <c r="C15905" t="s">
        <v>17505</v>
      </c>
      <c r="D15905">
        <v>6</v>
      </c>
      <c r="E15905">
        <v>535</v>
      </c>
      <c r="F15905">
        <v>73</v>
      </c>
      <c r="G15905">
        <v>8124</v>
      </c>
      <c r="H15905">
        <v>0.34883063140301201</v>
      </c>
      <c r="I15905">
        <v>0.99999999999997702</v>
      </c>
      <c r="J15905">
        <v>0.95041217501583097</v>
      </c>
      <c r="K15905" t="s">
        <v>33322</v>
      </c>
      <c r="L15905">
        <v>6</v>
      </c>
      <c r="M15905" t="s">
        <v>5133</v>
      </c>
      <c r="N15905">
        <v>8.2191780821917804E-2</v>
      </c>
      <c r="O15905">
        <v>1.1214953271028E-2</v>
      </c>
    </row>
    <row r="15906" spans="1:15">
      <c r="A15906" t="s">
        <v>17504</v>
      </c>
      <c r="B15906" t="s">
        <v>23511</v>
      </c>
      <c r="C15906" t="s">
        <v>17505</v>
      </c>
      <c r="D15906">
        <v>65</v>
      </c>
      <c r="E15906">
        <v>6152</v>
      </c>
      <c r="F15906">
        <v>86</v>
      </c>
      <c r="G15906">
        <v>7804</v>
      </c>
      <c r="H15906">
        <v>0.81080253620442999</v>
      </c>
      <c r="I15906">
        <v>0.97453872412074605</v>
      </c>
      <c r="J15906">
        <v>0.83764847806331599</v>
      </c>
      <c r="K15906" t="s">
        <v>33323</v>
      </c>
      <c r="L15906">
        <v>65</v>
      </c>
      <c r="M15906" t="s">
        <v>5133</v>
      </c>
      <c r="N15906">
        <v>0.75581395348837199</v>
      </c>
      <c r="O15906">
        <v>1.05656697009103E-2</v>
      </c>
    </row>
    <row r="15907" spans="1:15">
      <c r="A15907" t="s">
        <v>17504</v>
      </c>
      <c r="B15907" t="s">
        <v>23518</v>
      </c>
      <c r="C15907" t="s">
        <v>17505</v>
      </c>
      <c r="D15907">
        <v>11</v>
      </c>
      <c r="E15907">
        <v>787</v>
      </c>
      <c r="F15907">
        <v>83</v>
      </c>
      <c r="G15907">
        <v>7393</v>
      </c>
      <c r="H15907">
        <v>0.26587564437837902</v>
      </c>
      <c r="I15907">
        <v>0.97863801257884697</v>
      </c>
      <c r="J15907">
        <v>0.94620131057153301</v>
      </c>
      <c r="K15907" t="s">
        <v>33324</v>
      </c>
      <c r="L15907">
        <v>11</v>
      </c>
      <c r="M15907" t="s">
        <v>5133</v>
      </c>
      <c r="N15907">
        <v>0.132530120481928</v>
      </c>
      <c r="O15907">
        <v>1.3977128335451099E-2</v>
      </c>
    </row>
    <row r="15908" spans="1:15">
      <c r="A15908" t="s">
        <v>17506</v>
      </c>
      <c r="B15908" t="s">
        <v>23511</v>
      </c>
      <c r="C15908" t="s">
        <v>17507</v>
      </c>
      <c r="D15908">
        <v>4</v>
      </c>
      <c r="E15908">
        <v>6152</v>
      </c>
      <c r="F15908">
        <v>4</v>
      </c>
      <c r="G15908">
        <v>7804</v>
      </c>
      <c r="H15908">
        <v>0.38610601832086699</v>
      </c>
      <c r="I15908">
        <v>0.90829480295553899</v>
      </c>
      <c r="J15908">
        <v>0.78070962240619901</v>
      </c>
      <c r="K15908" t="s">
        <v>24096</v>
      </c>
      <c r="L15908">
        <v>4</v>
      </c>
      <c r="M15908" t="s">
        <v>5133</v>
      </c>
      <c r="N15908">
        <v>1</v>
      </c>
      <c r="O15908">
        <v>6.5019505851755496E-4</v>
      </c>
    </row>
    <row r="15909" spans="1:15">
      <c r="A15909" t="s">
        <v>17508</v>
      </c>
      <c r="B15909" t="s">
        <v>23513</v>
      </c>
      <c r="C15909" t="s">
        <v>17509</v>
      </c>
      <c r="D15909">
        <v>2</v>
      </c>
      <c r="E15909">
        <v>535</v>
      </c>
      <c r="F15909">
        <v>23</v>
      </c>
      <c r="G15909">
        <v>8124</v>
      </c>
      <c r="H15909">
        <v>0.45311094658456502</v>
      </c>
      <c r="I15909">
        <v>0.99999999999997702</v>
      </c>
      <c r="J15909">
        <v>0.95041217501583097</v>
      </c>
      <c r="K15909" t="s">
        <v>23546</v>
      </c>
      <c r="L15909">
        <v>2</v>
      </c>
      <c r="M15909" t="s">
        <v>5133</v>
      </c>
      <c r="N15909">
        <v>8.6956521739130405E-2</v>
      </c>
      <c r="O15909">
        <v>3.7383177570093499E-3</v>
      </c>
    </row>
    <row r="15910" spans="1:15">
      <c r="A15910" t="s">
        <v>17508</v>
      </c>
      <c r="B15910" t="s">
        <v>23511</v>
      </c>
      <c r="C15910" t="s">
        <v>17509</v>
      </c>
      <c r="D15910">
        <v>19</v>
      </c>
      <c r="E15910">
        <v>6152</v>
      </c>
      <c r="F15910">
        <v>21</v>
      </c>
      <c r="G15910">
        <v>7804</v>
      </c>
      <c r="H15910">
        <v>0.14714101732597901</v>
      </c>
      <c r="I15910">
        <v>0.54611425167193095</v>
      </c>
      <c r="J15910">
        <v>0.46940338073728599</v>
      </c>
      <c r="K15910" t="s">
        <v>25131</v>
      </c>
      <c r="L15910">
        <v>19</v>
      </c>
      <c r="M15910" t="s">
        <v>5133</v>
      </c>
      <c r="N15910">
        <v>0.90476190476190499</v>
      </c>
      <c r="O15910">
        <v>3.0884265279583901E-3</v>
      </c>
    </row>
    <row r="15911" spans="1:15">
      <c r="A15911" t="s">
        <v>17510</v>
      </c>
      <c r="B15911" t="s">
        <v>23511</v>
      </c>
      <c r="C15911" t="s">
        <v>17511</v>
      </c>
      <c r="D15911">
        <v>7</v>
      </c>
      <c r="E15911">
        <v>6152</v>
      </c>
      <c r="F15911">
        <v>7</v>
      </c>
      <c r="G15911">
        <v>7804</v>
      </c>
      <c r="H15911">
        <v>0.18905120292587699</v>
      </c>
      <c r="I15911">
        <v>0.631132279689813</v>
      </c>
      <c r="J15911">
        <v>0.54247920626835999</v>
      </c>
      <c r="K15911" t="s">
        <v>28010</v>
      </c>
      <c r="L15911">
        <v>7</v>
      </c>
      <c r="M15911" t="s">
        <v>5133</v>
      </c>
      <c r="N15911">
        <v>1</v>
      </c>
      <c r="O15911">
        <v>1.13784135240572E-3</v>
      </c>
    </row>
    <row r="15912" spans="1:15">
      <c r="A15912" t="s">
        <v>17512</v>
      </c>
      <c r="B15912" t="s">
        <v>23511</v>
      </c>
      <c r="C15912" t="s">
        <v>17513</v>
      </c>
      <c r="D15912">
        <v>2</v>
      </c>
      <c r="E15912">
        <v>6152</v>
      </c>
      <c r="F15912">
        <v>2</v>
      </c>
      <c r="G15912">
        <v>7804</v>
      </c>
      <c r="H15912">
        <v>0.62141708038142995</v>
      </c>
      <c r="I15912">
        <v>0.968912233598893</v>
      </c>
      <c r="J15912">
        <v>0.832812322140707</v>
      </c>
      <c r="K15912" t="s">
        <v>28009</v>
      </c>
      <c r="L15912">
        <v>2</v>
      </c>
      <c r="M15912" t="s">
        <v>5133</v>
      </c>
      <c r="N15912">
        <v>1</v>
      </c>
      <c r="O15912">
        <v>3.2509752925877802E-4</v>
      </c>
    </row>
    <row r="15913" spans="1:15">
      <c r="A15913" t="s">
        <v>17514</v>
      </c>
      <c r="B15913" t="s">
        <v>23511</v>
      </c>
      <c r="C15913" t="s">
        <v>17515</v>
      </c>
      <c r="D15913">
        <v>1</v>
      </c>
      <c r="E15913">
        <v>6152</v>
      </c>
      <c r="F15913">
        <v>1</v>
      </c>
      <c r="G15913">
        <v>7804</v>
      </c>
      <c r="H15913">
        <v>0.788313685289595</v>
      </c>
      <c r="I15913">
        <v>0.968912233598893</v>
      </c>
      <c r="J15913">
        <v>0.832812322140707</v>
      </c>
      <c r="K15913" t="s">
        <v>33325</v>
      </c>
      <c r="L15913">
        <v>1</v>
      </c>
      <c r="M15913" t="s">
        <v>1463</v>
      </c>
      <c r="N15913">
        <v>1</v>
      </c>
      <c r="O15913">
        <v>1.6254876462938901E-4</v>
      </c>
    </row>
    <row r="15914" spans="1:15">
      <c r="A15914" t="s">
        <v>17516</v>
      </c>
      <c r="B15914" t="s">
        <v>23513</v>
      </c>
      <c r="C15914" t="s">
        <v>17517</v>
      </c>
      <c r="D15914">
        <v>2</v>
      </c>
      <c r="E15914">
        <v>535</v>
      </c>
      <c r="F15914">
        <v>49</v>
      </c>
      <c r="G15914">
        <v>8124</v>
      </c>
      <c r="H15914">
        <v>0.84267814878718095</v>
      </c>
      <c r="I15914">
        <v>0.99999999999997702</v>
      </c>
      <c r="J15914">
        <v>0.95041217501583097</v>
      </c>
      <c r="K15914" t="s">
        <v>23671</v>
      </c>
      <c r="L15914">
        <v>2</v>
      </c>
      <c r="M15914" t="s">
        <v>5133</v>
      </c>
      <c r="N15914">
        <v>4.08163265306122E-2</v>
      </c>
      <c r="O15914">
        <v>3.7383177570093499E-3</v>
      </c>
    </row>
    <row r="15915" spans="1:15">
      <c r="A15915" t="s">
        <v>17516</v>
      </c>
      <c r="B15915" t="s">
        <v>23511</v>
      </c>
      <c r="C15915" t="s">
        <v>17517</v>
      </c>
      <c r="D15915">
        <v>38</v>
      </c>
      <c r="E15915">
        <v>6152</v>
      </c>
      <c r="F15915">
        <v>46</v>
      </c>
      <c r="G15915">
        <v>7804</v>
      </c>
      <c r="H15915">
        <v>0.33762382568643201</v>
      </c>
      <c r="I15915">
        <v>0.87709103910391695</v>
      </c>
      <c r="J15915">
        <v>0.75388894852919097</v>
      </c>
      <c r="K15915" t="s">
        <v>33297</v>
      </c>
      <c r="L15915">
        <v>38</v>
      </c>
      <c r="M15915" t="s">
        <v>5133</v>
      </c>
      <c r="N15915">
        <v>0.82608695652173902</v>
      </c>
      <c r="O15915">
        <v>6.1768530559167803E-3</v>
      </c>
    </row>
    <row r="15916" spans="1:15">
      <c r="A15916" t="s">
        <v>17516</v>
      </c>
      <c r="B15916" t="s">
        <v>23518</v>
      </c>
      <c r="C15916" t="s">
        <v>17517</v>
      </c>
      <c r="D15916">
        <v>5</v>
      </c>
      <c r="E15916">
        <v>787</v>
      </c>
      <c r="F15916">
        <v>46</v>
      </c>
      <c r="G15916">
        <v>7393</v>
      </c>
      <c r="H15916">
        <v>0.55076077836709703</v>
      </c>
      <c r="I15916">
        <v>1</v>
      </c>
      <c r="J15916">
        <v>0.966855260484069</v>
      </c>
      <c r="K15916" t="s">
        <v>33298</v>
      </c>
      <c r="L15916">
        <v>5</v>
      </c>
      <c r="M15916" t="s">
        <v>5133</v>
      </c>
      <c r="N15916">
        <v>0.108695652173913</v>
      </c>
      <c r="O15916">
        <v>6.35324015247776E-3</v>
      </c>
    </row>
    <row r="15917" spans="1:15">
      <c r="A15917" t="s">
        <v>17518</v>
      </c>
      <c r="B15917" t="s">
        <v>23518</v>
      </c>
      <c r="C15917" t="s">
        <v>17519</v>
      </c>
      <c r="D15917">
        <v>3</v>
      </c>
      <c r="E15917">
        <v>787</v>
      </c>
      <c r="F15917">
        <v>31</v>
      </c>
      <c r="G15917">
        <v>7393</v>
      </c>
      <c r="H15917">
        <v>0.65581547600962797</v>
      </c>
      <c r="I15917">
        <v>1</v>
      </c>
      <c r="J15917">
        <v>0.966855260484069</v>
      </c>
      <c r="K15917" t="s">
        <v>25806</v>
      </c>
      <c r="L15917">
        <v>3</v>
      </c>
      <c r="M15917" t="s">
        <v>5133</v>
      </c>
      <c r="N15917">
        <v>9.6774193548387094E-2</v>
      </c>
      <c r="O15917">
        <v>3.8119440914866601E-3</v>
      </c>
    </row>
    <row r="15918" spans="1:15">
      <c r="A15918" t="s">
        <v>17518</v>
      </c>
      <c r="B15918" t="s">
        <v>23511</v>
      </c>
      <c r="C15918" t="s">
        <v>17519</v>
      </c>
      <c r="D15918">
        <v>25</v>
      </c>
      <c r="E15918">
        <v>6152</v>
      </c>
      <c r="F15918">
        <v>31</v>
      </c>
      <c r="G15918">
        <v>7804</v>
      </c>
      <c r="H15918">
        <v>0.50621227056594298</v>
      </c>
      <c r="I15918">
        <v>0.968912233598893</v>
      </c>
      <c r="J15918">
        <v>0.832812322140707</v>
      </c>
      <c r="K15918" t="s">
        <v>25805</v>
      </c>
      <c r="L15918">
        <v>25</v>
      </c>
      <c r="M15918" t="s">
        <v>5133</v>
      </c>
      <c r="N15918">
        <v>0.80645161290322598</v>
      </c>
      <c r="O15918">
        <v>4.0637191157347199E-3</v>
      </c>
    </row>
    <row r="15919" spans="1:15">
      <c r="A15919" t="s">
        <v>17518</v>
      </c>
      <c r="B15919" t="s">
        <v>23513</v>
      </c>
      <c r="C15919" t="s">
        <v>17519</v>
      </c>
      <c r="D15919">
        <v>2</v>
      </c>
      <c r="E15919">
        <v>535</v>
      </c>
      <c r="F15919">
        <v>35</v>
      </c>
      <c r="G15919">
        <v>8124</v>
      </c>
      <c r="H15919">
        <v>0.681100163806446</v>
      </c>
      <c r="I15919">
        <v>0.99999999999997702</v>
      </c>
      <c r="J15919">
        <v>0.95041217501583097</v>
      </c>
      <c r="K15919" t="s">
        <v>23671</v>
      </c>
      <c r="L15919">
        <v>2</v>
      </c>
      <c r="M15919" t="s">
        <v>5133</v>
      </c>
      <c r="N15919">
        <v>5.7142857142857099E-2</v>
      </c>
      <c r="O15919">
        <v>3.7383177570093499E-3</v>
      </c>
    </row>
    <row r="15920" spans="1:15">
      <c r="A15920" t="s">
        <v>17520</v>
      </c>
      <c r="B15920" t="s">
        <v>23511</v>
      </c>
      <c r="C15920" t="s">
        <v>17521</v>
      </c>
      <c r="D15920">
        <v>10</v>
      </c>
      <c r="E15920">
        <v>6152</v>
      </c>
      <c r="F15920">
        <v>12</v>
      </c>
      <c r="G15920">
        <v>7804</v>
      </c>
      <c r="H15920">
        <v>0.51722323138668902</v>
      </c>
      <c r="I15920">
        <v>0.968912233598893</v>
      </c>
      <c r="J15920">
        <v>0.832812322140707</v>
      </c>
      <c r="K15920" t="s">
        <v>33326</v>
      </c>
      <c r="L15920">
        <v>10</v>
      </c>
      <c r="M15920" t="s">
        <v>5133</v>
      </c>
      <c r="N15920">
        <v>0.83333333333333304</v>
      </c>
      <c r="O15920">
        <v>1.62548764629389E-3</v>
      </c>
    </row>
    <row r="15921" spans="1:15">
      <c r="A15921" t="s">
        <v>17520</v>
      </c>
      <c r="B15921" t="s">
        <v>23518</v>
      </c>
      <c r="C15921" t="s">
        <v>17521</v>
      </c>
      <c r="D15921">
        <v>2</v>
      </c>
      <c r="E15921">
        <v>787</v>
      </c>
      <c r="F15921">
        <v>12</v>
      </c>
      <c r="G15921">
        <v>7393</v>
      </c>
      <c r="H15921">
        <v>0.37061782085017497</v>
      </c>
      <c r="I15921">
        <v>1</v>
      </c>
      <c r="J15921">
        <v>0.966855260484069</v>
      </c>
      <c r="K15921" t="s">
        <v>23555</v>
      </c>
      <c r="L15921">
        <v>2</v>
      </c>
      <c r="M15921" t="s">
        <v>5133</v>
      </c>
      <c r="N15921">
        <v>0.16666666666666699</v>
      </c>
      <c r="O15921">
        <v>2.5412960609911099E-3</v>
      </c>
    </row>
    <row r="15922" spans="1:15">
      <c r="A15922" t="s">
        <v>17522</v>
      </c>
      <c r="B15922" t="s">
        <v>23511</v>
      </c>
      <c r="C15922" t="s">
        <v>17523</v>
      </c>
      <c r="D15922">
        <v>1</v>
      </c>
      <c r="E15922">
        <v>6152</v>
      </c>
      <c r="F15922">
        <v>1</v>
      </c>
      <c r="G15922">
        <v>7804</v>
      </c>
      <c r="H15922">
        <v>0.788313685289595</v>
      </c>
      <c r="I15922">
        <v>0.968912233598893</v>
      </c>
      <c r="J15922">
        <v>0.832812322140707</v>
      </c>
      <c r="K15922" t="s">
        <v>25808</v>
      </c>
      <c r="L15922">
        <v>1</v>
      </c>
      <c r="M15922" t="s">
        <v>5133</v>
      </c>
      <c r="N15922">
        <v>1</v>
      </c>
      <c r="O15922">
        <v>1.6254876462938901E-4</v>
      </c>
    </row>
    <row r="15923" spans="1:15">
      <c r="A15923" t="s">
        <v>17524</v>
      </c>
      <c r="B15923" t="s">
        <v>23511</v>
      </c>
      <c r="C15923" t="s">
        <v>17525</v>
      </c>
      <c r="D15923">
        <v>2</v>
      </c>
      <c r="E15923">
        <v>6152</v>
      </c>
      <c r="F15923">
        <v>2</v>
      </c>
      <c r="G15923">
        <v>7804</v>
      </c>
      <c r="H15923">
        <v>0.62141708038142995</v>
      </c>
      <c r="I15923">
        <v>0.968912233598893</v>
      </c>
      <c r="J15923">
        <v>0.832812322140707</v>
      </c>
      <c r="K15923" t="s">
        <v>33327</v>
      </c>
      <c r="L15923">
        <v>2</v>
      </c>
      <c r="M15923" t="s">
        <v>2729</v>
      </c>
      <c r="N15923">
        <v>1</v>
      </c>
      <c r="O15923">
        <v>3.2509752925877802E-4</v>
      </c>
    </row>
    <row r="15924" spans="1:15">
      <c r="A15924" t="s">
        <v>17526</v>
      </c>
      <c r="B15924" t="s">
        <v>23511</v>
      </c>
      <c r="C15924" t="s">
        <v>17527</v>
      </c>
      <c r="D15924">
        <v>4</v>
      </c>
      <c r="E15924">
        <v>6152</v>
      </c>
      <c r="F15924">
        <v>4</v>
      </c>
      <c r="G15924">
        <v>7804</v>
      </c>
      <c r="H15924">
        <v>0.38610601832086699</v>
      </c>
      <c r="I15924">
        <v>0.90829480295553899</v>
      </c>
      <c r="J15924">
        <v>0.78070962240619901</v>
      </c>
      <c r="K15924" t="s">
        <v>23751</v>
      </c>
      <c r="L15924">
        <v>4</v>
      </c>
      <c r="M15924" t="s">
        <v>5133</v>
      </c>
      <c r="N15924">
        <v>1</v>
      </c>
      <c r="O15924">
        <v>6.5019505851755496E-4</v>
      </c>
    </row>
    <row r="15925" spans="1:15">
      <c r="A15925" t="s">
        <v>17528</v>
      </c>
      <c r="B15925" t="s">
        <v>23511</v>
      </c>
      <c r="C15925" t="s">
        <v>17529</v>
      </c>
      <c r="D15925">
        <v>4</v>
      </c>
      <c r="E15925">
        <v>6152</v>
      </c>
      <c r="F15925">
        <v>4</v>
      </c>
      <c r="G15925">
        <v>7804</v>
      </c>
      <c r="H15925">
        <v>0.38610601832086699</v>
      </c>
      <c r="I15925">
        <v>0.90829480295553899</v>
      </c>
      <c r="J15925">
        <v>0.78070962240619901</v>
      </c>
      <c r="K15925" t="s">
        <v>23751</v>
      </c>
      <c r="L15925">
        <v>4</v>
      </c>
      <c r="M15925" t="s">
        <v>5133</v>
      </c>
      <c r="N15925">
        <v>1</v>
      </c>
      <c r="O15925">
        <v>6.5019505851755496E-4</v>
      </c>
    </row>
    <row r="15926" spans="1:15">
      <c r="A15926" t="s">
        <v>17530</v>
      </c>
      <c r="B15926" t="s">
        <v>23513</v>
      </c>
      <c r="C15926" t="s">
        <v>17531</v>
      </c>
      <c r="D15926">
        <v>3</v>
      </c>
      <c r="E15926">
        <v>535</v>
      </c>
      <c r="F15926">
        <v>41</v>
      </c>
      <c r="G15926">
        <v>8124</v>
      </c>
      <c r="H15926">
        <v>0.51263372329029899</v>
      </c>
      <c r="I15926">
        <v>0.99999999999997702</v>
      </c>
      <c r="J15926">
        <v>0.95041217501583097</v>
      </c>
      <c r="K15926" t="s">
        <v>33328</v>
      </c>
      <c r="L15926">
        <v>3</v>
      </c>
      <c r="M15926" t="s">
        <v>5133</v>
      </c>
      <c r="N15926">
        <v>7.3170731707317097E-2</v>
      </c>
      <c r="O15926">
        <v>5.60747663551402E-3</v>
      </c>
    </row>
    <row r="15927" spans="1:15">
      <c r="A15927" t="s">
        <v>17530</v>
      </c>
      <c r="B15927" t="s">
        <v>23511</v>
      </c>
      <c r="C15927" t="s">
        <v>17531</v>
      </c>
      <c r="D15927">
        <v>35</v>
      </c>
      <c r="E15927">
        <v>6152</v>
      </c>
      <c r="F15927">
        <v>43</v>
      </c>
      <c r="G15927">
        <v>7804</v>
      </c>
      <c r="H15927">
        <v>0.42446687950570899</v>
      </c>
      <c r="I15927">
        <v>0.95190807032658398</v>
      </c>
      <c r="J15927">
        <v>0.81819667769965099</v>
      </c>
      <c r="K15927" t="s">
        <v>30643</v>
      </c>
      <c r="L15927">
        <v>35</v>
      </c>
      <c r="M15927" t="s">
        <v>5133</v>
      </c>
      <c r="N15927">
        <v>0.81395348837209303</v>
      </c>
      <c r="O15927">
        <v>5.68920676202861E-3</v>
      </c>
    </row>
    <row r="15928" spans="1:15">
      <c r="A15928" t="s">
        <v>17530</v>
      </c>
      <c r="B15928" t="s">
        <v>23518</v>
      </c>
      <c r="C15928" t="s">
        <v>17531</v>
      </c>
      <c r="D15928">
        <v>2</v>
      </c>
      <c r="E15928">
        <v>787</v>
      </c>
      <c r="F15928">
        <v>40</v>
      </c>
      <c r="G15928">
        <v>7393</v>
      </c>
      <c r="H15928">
        <v>0.93658551440525895</v>
      </c>
      <c r="I15928">
        <v>1</v>
      </c>
      <c r="J15928">
        <v>0.966855260484069</v>
      </c>
      <c r="K15928" t="s">
        <v>30642</v>
      </c>
      <c r="L15928">
        <v>2</v>
      </c>
      <c r="M15928" t="s">
        <v>5133</v>
      </c>
      <c r="N15928">
        <v>0.05</v>
      </c>
      <c r="O15928">
        <v>2.5412960609911099E-3</v>
      </c>
    </row>
    <row r="15929" spans="1:15">
      <c r="A15929" t="s">
        <v>17532</v>
      </c>
      <c r="B15929" t="s">
        <v>23511</v>
      </c>
      <c r="C15929" t="s">
        <v>17533</v>
      </c>
      <c r="D15929">
        <v>5</v>
      </c>
      <c r="E15929">
        <v>6152</v>
      </c>
      <c r="F15929">
        <v>5</v>
      </c>
      <c r="G15929">
        <v>7804</v>
      </c>
      <c r="H15929">
        <v>0.30433074367137097</v>
      </c>
      <c r="I15929">
        <v>0.81020448119108801</v>
      </c>
      <c r="J15929">
        <v>0.69639772519260701</v>
      </c>
      <c r="K15929" t="s">
        <v>27720</v>
      </c>
      <c r="L15929">
        <v>5</v>
      </c>
      <c r="M15929" t="s">
        <v>5133</v>
      </c>
      <c r="N15929">
        <v>1</v>
      </c>
      <c r="O15929">
        <v>8.1274382314694405E-4</v>
      </c>
    </row>
    <row r="15930" spans="1:15">
      <c r="A15930" t="s">
        <v>17534</v>
      </c>
      <c r="B15930" t="s">
        <v>23511</v>
      </c>
      <c r="C15930" t="s">
        <v>17535</v>
      </c>
      <c r="D15930">
        <v>30</v>
      </c>
      <c r="E15930">
        <v>6152</v>
      </c>
      <c r="F15930">
        <v>37</v>
      </c>
      <c r="G15930">
        <v>7804</v>
      </c>
      <c r="H15930">
        <v>0.46210115152971398</v>
      </c>
      <c r="I15930">
        <v>0.96083957126938102</v>
      </c>
      <c r="J15930">
        <v>0.82587360011061495</v>
      </c>
      <c r="K15930" t="s">
        <v>33329</v>
      </c>
      <c r="L15930">
        <v>30</v>
      </c>
      <c r="M15930" t="s">
        <v>5133</v>
      </c>
      <c r="N15930">
        <v>0.81081081081081097</v>
      </c>
      <c r="O15930">
        <v>4.8764629388816597E-3</v>
      </c>
    </row>
    <row r="15931" spans="1:15">
      <c r="A15931" t="s">
        <v>17534</v>
      </c>
      <c r="B15931" t="s">
        <v>23518</v>
      </c>
      <c r="C15931" t="s">
        <v>17535</v>
      </c>
      <c r="D15931">
        <v>2</v>
      </c>
      <c r="E15931">
        <v>787</v>
      </c>
      <c r="F15931">
        <v>34</v>
      </c>
      <c r="G15931">
        <v>7393</v>
      </c>
      <c r="H15931">
        <v>0.89056573259025296</v>
      </c>
      <c r="I15931">
        <v>1</v>
      </c>
      <c r="J15931">
        <v>0.966855260484069</v>
      </c>
      <c r="K15931" t="s">
        <v>30642</v>
      </c>
      <c r="L15931">
        <v>2</v>
      </c>
      <c r="M15931" t="s">
        <v>5133</v>
      </c>
      <c r="N15931">
        <v>5.8823529411764698E-2</v>
      </c>
      <c r="O15931">
        <v>2.5412960609911099E-3</v>
      </c>
    </row>
    <row r="15932" spans="1:15">
      <c r="A15932" t="s">
        <v>17534</v>
      </c>
      <c r="B15932" t="s">
        <v>23513</v>
      </c>
      <c r="C15932" t="s">
        <v>17535</v>
      </c>
      <c r="D15932">
        <v>2</v>
      </c>
      <c r="E15932">
        <v>535</v>
      </c>
      <c r="F15932">
        <v>34</v>
      </c>
      <c r="G15932">
        <v>8124</v>
      </c>
      <c r="H15932">
        <v>0.66550065433524297</v>
      </c>
      <c r="I15932">
        <v>0.99999999999997702</v>
      </c>
      <c r="J15932">
        <v>0.95041217501583097</v>
      </c>
      <c r="K15932" t="s">
        <v>24115</v>
      </c>
      <c r="L15932">
        <v>2</v>
      </c>
      <c r="M15932" t="s">
        <v>5133</v>
      </c>
      <c r="N15932">
        <v>5.8823529411764698E-2</v>
      </c>
      <c r="O15932">
        <v>3.7383177570093499E-3</v>
      </c>
    </row>
    <row r="15933" spans="1:15">
      <c r="A15933" t="s">
        <v>17536</v>
      </c>
      <c r="B15933" t="s">
        <v>23513</v>
      </c>
      <c r="C15933" t="s">
        <v>17537</v>
      </c>
      <c r="D15933">
        <v>1</v>
      </c>
      <c r="E15933">
        <v>535</v>
      </c>
      <c r="F15933">
        <v>3</v>
      </c>
      <c r="G15933">
        <v>8124</v>
      </c>
      <c r="H15933">
        <v>0.184859247501582</v>
      </c>
      <c r="I15933">
        <v>0.75508452473579202</v>
      </c>
      <c r="J15933">
        <v>0.71764152547495597</v>
      </c>
      <c r="K15933" t="s">
        <v>24662</v>
      </c>
      <c r="L15933">
        <v>1</v>
      </c>
      <c r="M15933" t="s">
        <v>2729</v>
      </c>
      <c r="N15933">
        <v>0.33333333333333298</v>
      </c>
      <c r="O15933">
        <v>1.8691588785046699E-3</v>
      </c>
    </row>
    <row r="15934" spans="1:15">
      <c r="A15934" t="s">
        <v>17536</v>
      </c>
      <c r="B15934" t="s">
        <v>23511</v>
      </c>
      <c r="C15934" t="s">
        <v>17537</v>
      </c>
      <c r="D15934">
        <v>2</v>
      </c>
      <c r="E15934">
        <v>6152</v>
      </c>
      <c r="F15934">
        <v>4</v>
      </c>
      <c r="G15934">
        <v>7804</v>
      </c>
      <c r="H15934">
        <v>0.96811759508681905</v>
      </c>
      <c r="I15934">
        <v>1</v>
      </c>
      <c r="J15934">
        <v>0.85953329234717102</v>
      </c>
      <c r="K15934" t="s">
        <v>30880</v>
      </c>
      <c r="L15934">
        <v>2</v>
      </c>
      <c r="M15934" t="s">
        <v>2729</v>
      </c>
      <c r="N15934">
        <v>0.5</v>
      </c>
      <c r="O15934">
        <v>3.2509752925877802E-4</v>
      </c>
    </row>
    <row r="15935" spans="1:15">
      <c r="A15935" t="s">
        <v>17536</v>
      </c>
      <c r="B15935" t="s">
        <v>23518</v>
      </c>
      <c r="C15935" t="s">
        <v>17537</v>
      </c>
      <c r="D15935">
        <v>1</v>
      </c>
      <c r="E15935">
        <v>787</v>
      </c>
      <c r="F15935">
        <v>4</v>
      </c>
      <c r="G15935">
        <v>7393</v>
      </c>
      <c r="H15935">
        <v>0.362574478289521</v>
      </c>
      <c r="I15935">
        <v>1</v>
      </c>
      <c r="J15935">
        <v>0.966855260484069</v>
      </c>
      <c r="K15935" t="s">
        <v>33330</v>
      </c>
      <c r="L15935">
        <v>1</v>
      </c>
      <c r="M15935" t="s">
        <v>2729</v>
      </c>
      <c r="N15935">
        <v>0.25</v>
      </c>
      <c r="O15935">
        <v>1.27064803049555E-3</v>
      </c>
    </row>
    <row r="15936" spans="1:15">
      <c r="A15936" t="s">
        <v>17538</v>
      </c>
      <c r="B15936" t="s">
        <v>23511</v>
      </c>
      <c r="C15936" t="s">
        <v>17539</v>
      </c>
      <c r="D15936">
        <v>7</v>
      </c>
      <c r="E15936">
        <v>6152</v>
      </c>
      <c r="F15936">
        <v>7</v>
      </c>
      <c r="G15936">
        <v>7804</v>
      </c>
      <c r="H15936">
        <v>0.18905120292587699</v>
      </c>
      <c r="I15936">
        <v>0.631132279689813</v>
      </c>
      <c r="J15936">
        <v>0.54247920626835999</v>
      </c>
      <c r="K15936" t="s">
        <v>30200</v>
      </c>
      <c r="L15936">
        <v>7</v>
      </c>
      <c r="M15936" t="s">
        <v>5133</v>
      </c>
      <c r="N15936">
        <v>1</v>
      </c>
      <c r="O15936">
        <v>1.13784135240572E-3</v>
      </c>
    </row>
    <row r="15937" spans="1:15">
      <c r="A15937" t="s">
        <v>17540</v>
      </c>
      <c r="B15937" t="s">
        <v>23511</v>
      </c>
      <c r="C15937" t="s">
        <v>17541</v>
      </c>
      <c r="D15937">
        <v>4</v>
      </c>
      <c r="E15937">
        <v>6152</v>
      </c>
      <c r="F15937">
        <v>4</v>
      </c>
      <c r="G15937">
        <v>7804</v>
      </c>
      <c r="H15937">
        <v>0.38610601832086699</v>
      </c>
      <c r="I15937">
        <v>0.90829480295553899</v>
      </c>
      <c r="J15937">
        <v>0.78070962240619901</v>
      </c>
      <c r="K15937" t="s">
        <v>30657</v>
      </c>
      <c r="L15937">
        <v>4</v>
      </c>
      <c r="M15937" t="s">
        <v>5133</v>
      </c>
      <c r="N15937">
        <v>1</v>
      </c>
      <c r="O15937">
        <v>6.5019505851755496E-4</v>
      </c>
    </row>
    <row r="15938" spans="1:15">
      <c r="A15938" t="s">
        <v>17542</v>
      </c>
      <c r="B15938" t="s">
        <v>23511</v>
      </c>
      <c r="C15938" t="s">
        <v>17543</v>
      </c>
      <c r="D15938">
        <v>4</v>
      </c>
      <c r="E15938">
        <v>6152</v>
      </c>
      <c r="F15938">
        <v>4</v>
      </c>
      <c r="G15938">
        <v>7804</v>
      </c>
      <c r="H15938">
        <v>0.38610601832086699</v>
      </c>
      <c r="I15938">
        <v>0.90829480295553899</v>
      </c>
      <c r="J15938">
        <v>0.78070962240619901</v>
      </c>
      <c r="K15938" t="s">
        <v>30657</v>
      </c>
      <c r="L15938">
        <v>4</v>
      </c>
      <c r="M15938" t="s">
        <v>5133</v>
      </c>
      <c r="N15938">
        <v>1</v>
      </c>
      <c r="O15938">
        <v>6.5019505851755496E-4</v>
      </c>
    </row>
    <row r="15939" spans="1:15">
      <c r="A15939" t="s">
        <v>17544</v>
      </c>
      <c r="B15939" t="s">
        <v>23511</v>
      </c>
      <c r="C15939" t="s">
        <v>17545</v>
      </c>
      <c r="D15939">
        <v>26</v>
      </c>
      <c r="E15939">
        <v>6152</v>
      </c>
      <c r="F15939">
        <v>26</v>
      </c>
      <c r="G15939">
        <v>7804</v>
      </c>
      <c r="H15939">
        <v>2.0384823340864702E-3</v>
      </c>
      <c r="I15939">
        <v>2.3666106814954398E-2</v>
      </c>
      <c r="J15939">
        <v>2.0341806707697599E-2</v>
      </c>
      <c r="K15939" t="s">
        <v>26079</v>
      </c>
      <c r="L15939">
        <v>26</v>
      </c>
      <c r="M15939" t="s">
        <v>5133</v>
      </c>
      <c r="N15939">
        <v>1</v>
      </c>
      <c r="O15939">
        <v>4.2262678803641103E-3</v>
      </c>
    </row>
    <row r="15940" spans="1:15">
      <c r="A15940" t="s">
        <v>17546</v>
      </c>
      <c r="B15940" t="s">
        <v>23518</v>
      </c>
      <c r="C15940" t="s">
        <v>17547</v>
      </c>
      <c r="D15940">
        <v>2</v>
      </c>
      <c r="E15940">
        <v>787</v>
      </c>
      <c r="F15940">
        <v>2</v>
      </c>
      <c r="G15940">
        <v>7393</v>
      </c>
      <c r="H15940">
        <v>1.1319170819711901E-2</v>
      </c>
      <c r="I15940">
        <v>0.24323860088996599</v>
      </c>
      <c r="J15940">
        <v>0.235176520823249</v>
      </c>
      <c r="K15940" t="s">
        <v>24124</v>
      </c>
      <c r="L15940">
        <v>2</v>
      </c>
      <c r="M15940" t="s">
        <v>5133</v>
      </c>
      <c r="N15940">
        <v>1</v>
      </c>
      <c r="O15940">
        <v>2.5412960609911099E-3</v>
      </c>
    </row>
    <row r="15941" spans="1:15">
      <c r="A15941" t="s">
        <v>17548</v>
      </c>
      <c r="B15941" t="s">
        <v>23518</v>
      </c>
      <c r="C15941" t="s">
        <v>17549</v>
      </c>
      <c r="D15941">
        <v>2</v>
      </c>
      <c r="E15941">
        <v>787</v>
      </c>
      <c r="F15941">
        <v>2</v>
      </c>
      <c r="G15941">
        <v>7393</v>
      </c>
      <c r="H15941">
        <v>1.1319170819711901E-2</v>
      </c>
      <c r="I15941">
        <v>0.24323860088996599</v>
      </c>
      <c r="J15941">
        <v>0.235176520823249</v>
      </c>
      <c r="K15941" t="s">
        <v>24124</v>
      </c>
      <c r="L15941">
        <v>2</v>
      </c>
      <c r="M15941" t="s">
        <v>5133</v>
      </c>
      <c r="N15941">
        <v>1</v>
      </c>
      <c r="O15941">
        <v>2.5412960609911099E-3</v>
      </c>
    </row>
    <row r="15942" spans="1:15">
      <c r="A15942" t="s">
        <v>17550</v>
      </c>
      <c r="B15942" t="s">
        <v>23518</v>
      </c>
      <c r="C15942" t="s">
        <v>17551</v>
      </c>
      <c r="D15942">
        <v>2</v>
      </c>
      <c r="E15942">
        <v>787</v>
      </c>
      <c r="F15942">
        <v>2</v>
      </c>
      <c r="G15942">
        <v>7393</v>
      </c>
      <c r="H15942">
        <v>1.1319170819711901E-2</v>
      </c>
      <c r="I15942">
        <v>0.24323860088996599</v>
      </c>
      <c r="J15942">
        <v>0.235176520823249</v>
      </c>
      <c r="K15942" t="s">
        <v>24124</v>
      </c>
      <c r="L15942">
        <v>2</v>
      </c>
      <c r="M15942" t="s">
        <v>5133</v>
      </c>
      <c r="N15942">
        <v>1</v>
      </c>
      <c r="O15942">
        <v>2.5412960609911099E-3</v>
      </c>
    </row>
    <row r="15943" spans="1:15">
      <c r="A15943" t="s">
        <v>17552</v>
      </c>
      <c r="B15943" t="s">
        <v>23518</v>
      </c>
      <c r="C15943" t="s">
        <v>17553</v>
      </c>
      <c r="D15943">
        <v>2</v>
      </c>
      <c r="E15943">
        <v>787</v>
      </c>
      <c r="F15943">
        <v>2</v>
      </c>
      <c r="G15943">
        <v>7393</v>
      </c>
      <c r="H15943">
        <v>1.1319170819711901E-2</v>
      </c>
      <c r="I15943">
        <v>0.24323860088996599</v>
      </c>
      <c r="J15943">
        <v>0.235176520823249</v>
      </c>
      <c r="K15943" t="s">
        <v>24124</v>
      </c>
      <c r="L15943">
        <v>2</v>
      </c>
      <c r="M15943" t="s">
        <v>5133</v>
      </c>
      <c r="N15943">
        <v>1</v>
      </c>
      <c r="O15943">
        <v>2.5412960609911099E-3</v>
      </c>
    </row>
    <row r="15944" spans="1:15">
      <c r="A15944" t="s">
        <v>17554</v>
      </c>
      <c r="B15944" t="s">
        <v>23518</v>
      </c>
      <c r="C15944" t="s">
        <v>17555</v>
      </c>
      <c r="D15944">
        <v>4</v>
      </c>
      <c r="E15944">
        <v>787</v>
      </c>
      <c r="F15944">
        <v>58</v>
      </c>
      <c r="G15944">
        <v>7393</v>
      </c>
      <c r="H15944">
        <v>0.87886585036018905</v>
      </c>
      <c r="I15944">
        <v>1</v>
      </c>
      <c r="J15944">
        <v>0.966855260484069</v>
      </c>
      <c r="K15944" t="s">
        <v>33331</v>
      </c>
      <c r="L15944">
        <v>4</v>
      </c>
      <c r="M15944" t="s">
        <v>5133</v>
      </c>
      <c r="N15944">
        <v>6.8965517241379296E-2</v>
      </c>
      <c r="O15944">
        <v>5.0825921219822103E-3</v>
      </c>
    </row>
    <row r="15945" spans="1:15">
      <c r="A15945" t="s">
        <v>17554</v>
      </c>
      <c r="B15945" t="s">
        <v>23511</v>
      </c>
      <c r="C15945" t="s">
        <v>17555</v>
      </c>
      <c r="D15945">
        <v>60</v>
      </c>
      <c r="E15945">
        <v>6152</v>
      </c>
      <c r="F15945">
        <v>70</v>
      </c>
      <c r="G15945">
        <v>7804</v>
      </c>
      <c r="H15945">
        <v>9.8457162131509193E-2</v>
      </c>
      <c r="I15945">
        <v>0.42588346273493299</v>
      </c>
      <c r="J15945">
        <v>0.36606101488077097</v>
      </c>
      <c r="K15945" t="s">
        <v>33332</v>
      </c>
      <c r="L15945">
        <v>60</v>
      </c>
      <c r="M15945" t="s">
        <v>5133</v>
      </c>
      <c r="N15945">
        <v>0.85714285714285698</v>
      </c>
      <c r="O15945">
        <v>9.7529258777633299E-3</v>
      </c>
    </row>
    <row r="15946" spans="1:15">
      <c r="A15946" t="s">
        <v>17556</v>
      </c>
      <c r="B15946" t="s">
        <v>23511</v>
      </c>
      <c r="C15946" t="s">
        <v>17557</v>
      </c>
      <c r="D15946">
        <v>13</v>
      </c>
      <c r="E15946">
        <v>6152</v>
      </c>
      <c r="F15946">
        <v>13</v>
      </c>
      <c r="G15946">
        <v>7804</v>
      </c>
      <c r="H15946">
        <v>4.52815025690569E-2</v>
      </c>
      <c r="I15946">
        <v>0.25239912466249798</v>
      </c>
      <c r="J15946">
        <v>0.21694545060670101</v>
      </c>
      <c r="K15946" t="s">
        <v>33333</v>
      </c>
      <c r="L15946">
        <v>13</v>
      </c>
      <c r="M15946" t="s">
        <v>5133</v>
      </c>
      <c r="N15946">
        <v>1</v>
      </c>
      <c r="O15946">
        <v>2.1131339401820499E-3</v>
      </c>
    </row>
    <row r="15947" spans="1:15">
      <c r="A15947" t="s">
        <v>17558</v>
      </c>
      <c r="B15947" t="s">
        <v>23511</v>
      </c>
      <c r="C15947" t="s">
        <v>17559</v>
      </c>
      <c r="D15947">
        <v>5</v>
      </c>
      <c r="E15947">
        <v>6152</v>
      </c>
      <c r="F15947">
        <v>5</v>
      </c>
      <c r="G15947">
        <v>7804</v>
      </c>
      <c r="H15947">
        <v>0.30433074367137097</v>
      </c>
      <c r="I15947">
        <v>0.81020448119108801</v>
      </c>
      <c r="J15947">
        <v>0.69639772519260701</v>
      </c>
      <c r="K15947" t="s">
        <v>27702</v>
      </c>
      <c r="L15947">
        <v>5</v>
      </c>
      <c r="M15947" t="s">
        <v>5133</v>
      </c>
      <c r="N15947">
        <v>1</v>
      </c>
      <c r="O15947">
        <v>8.1274382314694405E-4</v>
      </c>
    </row>
    <row r="15948" spans="1:15">
      <c r="A15948" t="s">
        <v>17560</v>
      </c>
      <c r="B15948" t="s">
        <v>23511</v>
      </c>
      <c r="C15948" t="s">
        <v>17561</v>
      </c>
      <c r="D15948">
        <v>3</v>
      </c>
      <c r="E15948">
        <v>6152</v>
      </c>
      <c r="F15948">
        <v>3</v>
      </c>
      <c r="G15948">
        <v>7804</v>
      </c>
      <c r="H15948">
        <v>0.489837867770546</v>
      </c>
      <c r="I15948">
        <v>0.96083957126938102</v>
      </c>
      <c r="J15948">
        <v>0.82587360011061495</v>
      </c>
      <c r="K15948" t="s">
        <v>33334</v>
      </c>
      <c r="L15948">
        <v>3</v>
      </c>
      <c r="M15948" t="s">
        <v>5133</v>
      </c>
      <c r="N15948">
        <v>1</v>
      </c>
      <c r="O15948">
        <v>4.8764629388816603E-4</v>
      </c>
    </row>
    <row r="15949" spans="1:15">
      <c r="A15949" t="s">
        <v>17562</v>
      </c>
      <c r="B15949" t="s">
        <v>23518</v>
      </c>
      <c r="C15949" t="s">
        <v>17563</v>
      </c>
      <c r="D15949">
        <v>4</v>
      </c>
      <c r="E15949">
        <v>787</v>
      </c>
      <c r="F15949">
        <v>45</v>
      </c>
      <c r="G15949">
        <v>7393</v>
      </c>
      <c r="H15949">
        <v>0.72043823735290902</v>
      </c>
      <c r="I15949">
        <v>1</v>
      </c>
      <c r="J15949">
        <v>0.966855260484069</v>
      </c>
      <c r="K15949" t="s">
        <v>33331</v>
      </c>
      <c r="L15949">
        <v>4</v>
      </c>
      <c r="M15949" t="s">
        <v>5133</v>
      </c>
      <c r="N15949">
        <v>8.8888888888888906E-2</v>
      </c>
      <c r="O15949">
        <v>5.0825921219822103E-3</v>
      </c>
    </row>
    <row r="15950" spans="1:15">
      <c r="A15950" t="s">
        <v>17562</v>
      </c>
      <c r="B15950" t="s">
        <v>23511</v>
      </c>
      <c r="C15950" t="s">
        <v>17563</v>
      </c>
      <c r="D15950">
        <v>47</v>
      </c>
      <c r="E15950">
        <v>6152</v>
      </c>
      <c r="F15950">
        <v>57</v>
      </c>
      <c r="G15950">
        <v>7804</v>
      </c>
      <c r="H15950">
        <v>0.313606252178454</v>
      </c>
      <c r="I15950">
        <v>0.82683467388281395</v>
      </c>
      <c r="J15950">
        <v>0.71069192946929405</v>
      </c>
      <c r="K15950" t="s">
        <v>33335</v>
      </c>
      <c r="L15950">
        <v>47</v>
      </c>
      <c r="M15950" t="s">
        <v>5133</v>
      </c>
      <c r="N15950">
        <v>0.82456140350877205</v>
      </c>
      <c r="O15950">
        <v>7.6397919375812704E-3</v>
      </c>
    </row>
    <row r="15951" spans="1:15">
      <c r="A15951" t="s">
        <v>17564</v>
      </c>
      <c r="B15951" t="s">
        <v>23511</v>
      </c>
      <c r="C15951" t="s">
        <v>17565</v>
      </c>
      <c r="D15951">
        <v>8</v>
      </c>
      <c r="E15951">
        <v>6152</v>
      </c>
      <c r="F15951">
        <v>9</v>
      </c>
      <c r="G15951">
        <v>7804</v>
      </c>
      <c r="H15951">
        <v>0.40157748897504503</v>
      </c>
      <c r="I15951">
        <v>0.91525479399875698</v>
      </c>
      <c r="J15951">
        <v>0.78669196642228301</v>
      </c>
      <c r="K15951" t="s">
        <v>33336</v>
      </c>
      <c r="L15951">
        <v>8</v>
      </c>
      <c r="M15951" t="s">
        <v>5133</v>
      </c>
      <c r="N15951">
        <v>0.88888888888888895</v>
      </c>
      <c r="O15951">
        <v>1.3003901170351099E-3</v>
      </c>
    </row>
    <row r="15952" spans="1:15">
      <c r="A15952" t="s">
        <v>17566</v>
      </c>
      <c r="B15952" t="s">
        <v>23511</v>
      </c>
      <c r="C15952" t="s">
        <v>17567</v>
      </c>
      <c r="D15952">
        <v>194</v>
      </c>
      <c r="E15952">
        <v>6152</v>
      </c>
      <c r="F15952">
        <v>225</v>
      </c>
      <c r="G15952">
        <v>7804</v>
      </c>
      <c r="H15952">
        <v>2.69219227005995E-3</v>
      </c>
      <c r="I15952">
        <v>2.9847559570653399E-2</v>
      </c>
      <c r="J15952">
        <v>2.5654971146292001E-2</v>
      </c>
      <c r="K15952" t="s">
        <v>33337</v>
      </c>
      <c r="L15952">
        <v>194</v>
      </c>
      <c r="M15952" t="s">
        <v>5133</v>
      </c>
      <c r="N15952">
        <v>0.862222222222222</v>
      </c>
      <c r="O15952">
        <v>3.1534460338101401E-2</v>
      </c>
    </row>
    <row r="15953" spans="1:15">
      <c r="A15953" t="s">
        <v>17566</v>
      </c>
      <c r="B15953" t="s">
        <v>23513</v>
      </c>
      <c r="C15953" t="s">
        <v>17567</v>
      </c>
      <c r="D15953">
        <v>8</v>
      </c>
      <c r="E15953">
        <v>535</v>
      </c>
      <c r="F15953">
        <v>204</v>
      </c>
      <c r="G15953">
        <v>8124</v>
      </c>
      <c r="H15953">
        <v>0.96359313471920705</v>
      </c>
      <c r="I15953">
        <v>0.99999999999997702</v>
      </c>
      <c r="J15953">
        <v>0.95041217501583097</v>
      </c>
      <c r="K15953" t="s">
        <v>33338</v>
      </c>
      <c r="L15953">
        <v>8</v>
      </c>
      <c r="M15953" t="s">
        <v>5133</v>
      </c>
      <c r="N15953">
        <v>3.9215686274509803E-2</v>
      </c>
      <c r="O15953">
        <v>1.4953271028037399E-2</v>
      </c>
    </row>
    <row r="15954" spans="1:15">
      <c r="A15954" t="s">
        <v>17566</v>
      </c>
      <c r="B15954" t="s">
        <v>23518</v>
      </c>
      <c r="C15954" t="s">
        <v>17567</v>
      </c>
      <c r="D15954">
        <v>11</v>
      </c>
      <c r="E15954">
        <v>787</v>
      </c>
      <c r="F15954">
        <v>206</v>
      </c>
      <c r="G15954">
        <v>7393</v>
      </c>
      <c r="H15954">
        <v>0.99777311249138101</v>
      </c>
      <c r="I15954">
        <v>1</v>
      </c>
      <c r="J15954">
        <v>0.966855260484069</v>
      </c>
      <c r="K15954" t="s">
        <v>33324</v>
      </c>
      <c r="L15954">
        <v>11</v>
      </c>
      <c r="M15954" t="s">
        <v>5133</v>
      </c>
      <c r="N15954">
        <v>5.3398058252427202E-2</v>
      </c>
      <c r="O15954">
        <v>1.3977128335451099E-2</v>
      </c>
    </row>
    <row r="15955" spans="1:15">
      <c r="A15955" t="s">
        <v>17568</v>
      </c>
      <c r="B15955" t="s">
        <v>23518</v>
      </c>
      <c r="C15955" t="s">
        <v>17569</v>
      </c>
      <c r="D15955">
        <v>10</v>
      </c>
      <c r="E15955">
        <v>787</v>
      </c>
      <c r="F15955">
        <v>144</v>
      </c>
      <c r="G15955">
        <v>7393</v>
      </c>
      <c r="H15955">
        <v>0.95130985162187598</v>
      </c>
      <c r="I15955">
        <v>1</v>
      </c>
      <c r="J15955">
        <v>0.966855260484069</v>
      </c>
      <c r="K15955" t="s">
        <v>27454</v>
      </c>
      <c r="L15955">
        <v>10</v>
      </c>
      <c r="M15955" t="s">
        <v>5133</v>
      </c>
      <c r="N15955">
        <v>6.9444444444444406E-2</v>
      </c>
      <c r="O15955">
        <v>1.2706480304955499E-2</v>
      </c>
    </row>
    <row r="15956" spans="1:15">
      <c r="A15956" t="s">
        <v>17568</v>
      </c>
      <c r="B15956" t="s">
        <v>23513</v>
      </c>
      <c r="C15956" t="s">
        <v>17569</v>
      </c>
      <c r="D15956">
        <v>9</v>
      </c>
      <c r="E15956">
        <v>535</v>
      </c>
      <c r="F15956">
        <v>149</v>
      </c>
      <c r="G15956">
        <v>8124</v>
      </c>
      <c r="H15956">
        <v>0.65484082306574198</v>
      </c>
      <c r="I15956">
        <v>0.99999999999997702</v>
      </c>
      <c r="J15956">
        <v>0.95041217501583097</v>
      </c>
      <c r="K15956" t="s">
        <v>33339</v>
      </c>
      <c r="L15956">
        <v>9</v>
      </c>
      <c r="M15956" t="s">
        <v>5133</v>
      </c>
      <c r="N15956">
        <v>6.0402684563758399E-2</v>
      </c>
      <c r="O15956">
        <v>1.6822429906542102E-2</v>
      </c>
    </row>
    <row r="15957" spans="1:15">
      <c r="A15957" t="s">
        <v>17568</v>
      </c>
      <c r="B15957" t="s">
        <v>23511</v>
      </c>
      <c r="C15957" t="s">
        <v>17569</v>
      </c>
      <c r="D15957">
        <v>127</v>
      </c>
      <c r="E15957">
        <v>6152</v>
      </c>
      <c r="F15957">
        <v>148</v>
      </c>
      <c r="G15957">
        <v>7804</v>
      </c>
      <c r="H15957">
        <v>1.9471918158117298E-2</v>
      </c>
      <c r="I15957">
        <v>0.13911540948234</v>
      </c>
      <c r="J15957">
        <v>0.119574325928581</v>
      </c>
      <c r="K15957" t="s">
        <v>33340</v>
      </c>
      <c r="L15957">
        <v>127</v>
      </c>
      <c r="M15957" t="s">
        <v>5133</v>
      </c>
      <c r="N15957">
        <v>0.858108108108108</v>
      </c>
      <c r="O15957">
        <v>2.06436931079324E-2</v>
      </c>
    </row>
    <row r="15958" spans="1:15">
      <c r="A15958" t="s">
        <v>17570</v>
      </c>
      <c r="B15958" t="s">
        <v>23513</v>
      </c>
      <c r="C15958" t="s">
        <v>17571</v>
      </c>
      <c r="D15958">
        <v>2</v>
      </c>
      <c r="E15958">
        <v>535</v>
      </c>
      <c r="F15958">
        <v>21</v>
      </c>
      <c r="G15958">
        <v>8124</v>
      </c>
      <c r="H15958">
        <v>0.40690215816583097</v>
      </c>
      <c r="I15958">
        <v>0.99999999999997702</v>
      </c>
      <c r="J15958">
        <v>0.95041217501583097</v>
      </c>
      <c r="K15958" t="s">
        <v>25219</v>
      </c>
      <c r="L15958">
        <v>2</v>
      </c>
      <c r="M15958" t="s">
        <v>5133</v>
      </c>
      <c r="N15958">
        <v>9.5238095238095205E-2</v>
      </c>
      <c r="O15958">
        <v>3.7383177570093499E-3</v>
      </c>
    </row>
    <row r="15959" spans="1:15">
      <c r="A15959" t="s">
        <v>17570</v>
      </c>
      <c r="B15959" t="s">
        <v>23518</v>
      </c>
      <c r="C15959" t="s">
        <v>17571</v>
      </c>
      <c r="D15959">
        <v>2</v>
      </c>
      <c r="E15959">
        <v>787</v>
      </c>
      <c r="F15959">
        <v>15</v>
      </c>
      <c r="G15959">
        <v>7393</v>
      </c>
      <c r="H15959">
        <v>0.48505374542886198</v>
      </c>
      <c r="I15959">
        <v>1</v>
      </c>
      <c r="J15959">
        <v>0.966855260484069</v>
      </c>
      <c r="K15959" t="s">
        <v>26232</v>
      </c>
      <c r="L15959">
        <v>2</v>
      </c>
      <c r="M15959" t="s">
        <v>5133</v>
      </c>
      <c r="N15959">
        <v>0.133333333333333</v>
      </c>
      <c r="O15959">
        <v>2.5412960609911099E-3</v>
      </c>
    </row>
    <row r="15960" spans="1:15">
      <c r="A15960" t="s">
        <v>17570</v>
      </c>
      <c r="B15960" t="s">
        <v>23511</v>
      </c>
      <c r="C15960" t="s">
        <v>17571</v>
      </c>
      <c r="D15960">
        <v>14</v>
      </c>
      <c r="E15960">
        <v>6152</v>
      </c>
      <c r="F15960">
        <v>18</v>
      </c>
      <c r="G15960">
        <v>7804</v>
      </c>
      <c r="H15960">
        <v>0.67155994130583696</v>
      </c>
      <c r="I15960">
        <v>0.968912233598893</v>
      </c>
      <c r="J15960">
        <v>0.832812322140707</v>
      </c>
      <c r="K15960" t="s">
        <v>26237</v>
      </c>
      <c r="L15960">
        <v>14</v>
      </c>
      <c r="M15960" t="s">
        <v>5133</v>
      </c>
      <c r="N15960">
        <v>0.77777777777777801</v>
      </c>
      <c r="O15960">
        <v>2.2756827048114399E-3</v>
      </c>
    </row>
    <row r="15961" spans="1:15">
      <c r="A15961" t="s">
        <v>17572</v>
      </c>
      <c r="B15961" t="s">
        <v>23511</v>
      </c>
      <c r="C15961" t="s">
        <v>17573</v>
      </c>
      <c r="D15961">
        <v>1</v>
      </c>
      <c r="E15961">
        <v>6152</v>
      </c>
      <c r="F15961">
        <v>1</v>
      </c>
      <c r="G15961">
        <v>7804</v>
      </c>
      <c r="H15961">
        <v>0.788313685289595</v>
      </c>
      <c r="I15961">
        <v>0.968912233598893</v>
      </c>
      <c r="J15961">
        <v>0.832812322140707</v>
      </c>
      <c r="K15961" t="s">
        <v>25678</v>
      </c>
      <c r="L15961">
        <v>1</v>
      </c>
      <c r="M15961" t="s">
        <v>5133</v>
      </c>
      <c r="N15961">
        <v>1</v>
      </c>
      <c r="O15961">
        <v>1.6254876462938901E-4</v>
      </c>
    </row>
    <row r="15962" spans="1:15">
      <c r="A15962" t="s">
        <v>17574</v>
      </c>
      <c r="B15962" t="s">
        <v>23511</v>
      </c>
      <c r="C15962" t="s">
        <v>17575</v>
      </c>
      <c r="D15962">
        <v>1</v>
      </c>
      <c r="E15962">
        <v>6152</v>
      </c>
      <c r="F15962">
        <v>1</v>
      </c>
      <c r="G15962">
        <v>7804</v>
      </c>
      <c r="H15962">
        <v>0.788313685289595</v>
      </c>
      <c r="I15962">
        <v>0.968912233598893</v>
      </c>
      <c r="J15962">
        <v>0.832812322140707</v>
      </c>
      <c r="K15962" t="s">
        <v>25678</v>
      </c>
      <c r="L15962">
        <v>1</v>
      </c>
      <c r="M15962" t="s">
        <v>5133</v>
      </c>
      <c r="N15962">
        <v>1</v>
      </c>
      <c r="O15962">
        <v>1.6254876462938901E-4</v>
      </c>
    </row>
    <row r="15963" spans="1:15">
      <c r="A15963" t="s">
        <v>17576</v>
      </c>
      <c r="B15963" t="s">
        <v>23511</v>
      </c>
      <c r="C15963" t="s">
        <v>17577</v>
      </c>
      <c r="D15963">
        <v>1</v>
      </c>
      <c r="E15963">
        <v>6152</v>
      </c>
      <c r="F15963">
        <v>1</v>
      </c>
      <c r="G15963">
        <v>7804</v>
      </c>
      <c r="H15963">
        <v>0.788313685289595</v>
      </c>
      <c r="I15963">
        <v>0.968912233598893</v>
      </c>
      <c r="J15963">
        <v>0.832812322140707</v>
      </c>
      <c r="K15963" t="s">
        <v>25678</v>
      </c>
      <c r="L15963">
        <v>1</v>
      </c>
      <c r="M15963" t="s">
        <v>5133</v>
      </c>
      <c r="N15963">
        <v>1</v>
      </c>
      <c r="O15963">
        <v>1.6254876462938901E-4</v>
      </c>
    </row>
    <row r="15964" spans="1:15">
      <c r="A15964" t="s">
        <v>17578</v>
      </c>
      <c r="B15964" t="s">
        <v>23511</v>
      </c>
      <c r="C15964" t="s">
        <v>17579</v>
      </c>
      <c r="D15964">
        <v>9</v>
      </c>
      <c r="E15964">
        <v>6152</v>
      </c>
      <c r="F15964">
        <v>9</v>
      </c>
      <c r="G15964">
        <v>7804</v>
      </c>
      <c r="H15964">
        <v>0.117423000773971</v>
      </c>
      <c r="I15964">
        <v>0.47842873658393897</v>
      </c>
      <c r="J15964">
        <v>0.41122542710949</v>
      </c>
      <c r="K15964" t="s">
        <v>33341</v>
      </c>
      <c r="L15964">
        <v>9</v>
      </c>
      <c r="M15964" t="s">
        <v>5133</v>
      </c>
      <c r="N15964">
        <v>1</v>
      </c>
      <c r="O15964">
        <v>1.4629388816645001E-3</v>
      </c>
    </row>
    <row r="15965" spans="1:15">
      <c r="A15965" t="s">
        <v>17580</v>
      </c>
      <c r="B15965" t="s">
        <v>23511</v>
      </c>
      <c r="C15965" t="s">
        <v>17581</v>
      </c>
      <c r="D15965">
        <v>2</v>
      </c>
      <c r="E15965">
        <v>6152</v>
      </c>
      <c r="F15965">
        <v>3</v>
      </c>
      <c r="G15965">
        <v>7804</v>
      </c>
      <c r="H15965">
        <v>0.88457550560319997</v>
      </c>
      <c r="I15965">
        <v>1</v>
      </c>
      <c r="J15965">
        <v>0.85953329234717102</v>
      </c>
      <c r="K15965" t="s">
        <v>31358</v>
      </c>
      <c r="L15965">
        <v>2</v>
      </c>
      <c r="M15965" t="s">
        <v>5133</v>
      </c>
      <c r="N15965">
        <v>0.66666666666666696</v>
      </c>
      <c r="O15965">
        <v>3.2509752925877802E-4</v>
      </c>
    </row>
    <row r="15966" spans="1:15">
      <c r="A15966" t="s">
        <v>17582</v>
      </c>
      <c r="B15966" t="s">
        <v>23513</v>
      </c>
      <c r="C15966" t="s">
        <v>17583</v>
      </c>
      <c r="D15966">
        <v>1</v>
      </c>
      <c r="E15966">
        <v>535</v>
      </c>
      <c r="F15966">
        <v>1</v>
      </c>
      <c r="G15966">
        <v>8124</v>
      </c>
      <c r="H15966">
        <v>6.5854258985721295E-2</v>
      </c>
      <c r="I15966">
        <v>0.448760549738495</v>
      </c>
      <c r="J15966">
        <v>0.42650749013827299</v>
      </c>
      <c r="K15966" t="s">
        <v>24167</v>
      </c>
      <c r="L15966">
        <v>1</v>
      </c>
      <c r="M15966" t="s">
        <v>2729</v>
      </c>
      <c r="N15966">
        <v>1</v>
      </c>
      <c r="O15966">
        <v>1.8691588785046699E-3</v>
      </c>
    </row>
    <row r="15967" spans="1:15">
      <c r="A15967" t="s">
        <v>17584</v>
      </c>
      <c r="B15967" t="s">
        <v>23513</v>
      </c>
      <c r="C15967" t="s">
        <v>17585</v>
      </c>
      <c r="D15967">
        <v>2</v>
      </c>
      <c r="E15967">
        <v>535</v>
      </c>
      <c r="F15967">
        <v>2</v>
      </c>
      <c r="G15967">
        <v>8124</v>
      </c>
      <c r="H15967">
        <v>4.3292101807675997E-3</v>
      </c>
      <c r="I15967">
        <v>8.6376068510507401E-2</v>
      </c>
      <c r="J15967">
        <v>8.2092867142389697E-2</v>
      </c>
      <c r="K15967" t="s">
        <v>33342</v>
      </c>
      <c r="L15967">
        <v>2</v>
      </c>
      <c r="M15967" t="s">
        <v>2729</v>
      </c>
      <c r="N15967">
        <v>1</v>
      </c>
      <c r="O15967">
        <v>3.7383177570093499E-3</v>
      </c>
    </row>
    <row r="15968" spans="1:15">
      <c r="A15968" t="s">
        <v>17586</v>
      </c>
      <c r="B15968" t="s">
        <v>23513</v>
      </c>
      <c r="C15968" t="s">
        <v>17587</v>
      </c>
      <c r="D15968">
        <v>1</v>
      </c>
      <c r="E15968">
        <v>535</v>
      </c>
      <c r="F15968">
        <v>1</v>
      </c>
      <c r="G15968">
        <v>8124</v>
      </c>
      <c r="H15968">
        <v>6.5854258985721295E-2</v>
      </c>
      <c r="I15968">
        <v>0.448760549738495</v>
      </c>
      <c r="J15968">
        <v>0.42650749013827299</v>
      </c>
      <c r="K15968" t="s">
        <v>24238</v>
      </c>
      <c r="L15968">
        <v>1</v>
      </c>
      <c r="M15968" t="s">
        <v>5133</v>
      </c>
      <c r="N15968">
        <v>1</v>
      </c>
      <c r="O15968">
        <v>1.8691588785046699E-3</v>
      </c>
    </row>
    <row r="15969" spans="1:15">
      <c r="A15969" t="s">
        <v>17588</v>
      </c>
      <c r="B15969" t="s">
        <v>23513</v>
      </c>
      <c r="C15969" t="s">
        <v>17589</v>
      </c>
      <c r="D15969">
        <v>1</v>
      </c>
      <c r="E15969">
        <v>535</v>
      </c>
      <c r="F15969">
        <v>1</v>
      </c>
      <c r="G15969">
        <v>8124</v>
      </c>
      <c r="H15969">
        <v>6.5854258985721295E-2</v>
      </c>
      <c r="I15969">
        <v>0.448760549738495</v>
      </c>
      <c r="J15969">
        <v>0.42650749013827299</v>
      </c>
      <c r="K15969" t="s">
        <v>23746</v>
      </c>
      <c r="L15969">
        <v>1</v>
      </c>
      <c r="M15969" t="s">
        <v>5133</v>
      </c>
      <c r="N15969">
        <v>1</v>
      </c>
      <c r="O15969">
        <v>1.8691588785046699E-3</v>
      </c>
    </row>
    <row r="15970" spans="1:15">
      <c r="A15970" t="s">
        <v>17590</v>
      </c>
      <c r="B15970" t="s">
        <v>23511</v>
      </c>
      <c r="C15970" t="s">
        <v>17591</v>
      </c>
      <c r="D15970">
        <v>9</v>
      </c>
      <c r="E15970">
        <v>6152</v>
      </c>
      <c r="F15970">
        <v>12</v>
      </c>
      <c r="G15970">
        <v>7804</v>
      </c>
      <c r="H15970">
        <v>0.76277084557059505</v>
      </c>
      <c r="I15970">
        <v>0.968912233598893</v>
      </c>
      <c r="J15970">
        <v>0.832812322140707</v>
      </c>
      <c r="K15970" t="s">
        <v>31915</v>
      </c>
      <c r="L15970">
        <v>9</v>
      </c>
      <c r="M15970" t="s">
        <v>5133</v>
      </c>
      <c r="N15970">
        <v>0.75</v>
      </c>
      <c r="O15970">
        <v>1.4629388816645001E-3</v>
      </c>
    </row>
    <row r="15971" spans="1:15">
      <c r="A15971" t="s">
        <v>17590</v>
      </c>
      <c r="B15971" t="s">
        <v>23518</v>
      </c>
      <c r="C15971" t="s">
        <v>17591</v>
      </c>
      <c r="D15971">
        <v>1</v>
      </c>
      <c r="E15971">
        <v>787</v>
      </c>
      <c r="F15971">
        <v>12</v>
      </c>
      <c r="G15971">
        <v>7393</v>
      </c>
      <c r="H15971">
        <v>0.74120734014009004</v>
      </c>
      <c r="I15971">
        <v>1</v>
      </c>
      <c r="J15971">
        <v>0.966855260484069</v>
      </c>
      <c r="K15971" t="s">
        <v>24742</v>
      </c>
      <c r="L15971">
        <v>1</v>
      </c>
      <c r="M15971" t="s">
        <v>5133</v>
      </c>
      <c r="N15971">
        <v>8.3333333333333301E-2</v>
      </c>
      <c r="O15971">
        <v>1.27064803049555E-3</v>
      </c>
    </row>
    <row r="15972" spans="1:15">
      <c r="A15972" t="s">
        <v>17592</v>
      </c>
      <c r="B15972" t="s">
        <v>23511</v>
      </c>
      <c r="C15972" t="s">
        <v>17593</v>
      </c>
      <c r="D15972">
        <v>8</v>
      </c>
      <c r="E15972">
        <v>6152</v>
      </c>
      <c r="F15972">
        <v>9</v>
      </c>
      <c r="G15972">
        <v>7804</v>
      </c>
      <c r="H15972">
        <v>0.40157748897504503</v>
      </c>
      <c r="I15972">
        <v>0.91525479399875698</v>
      </c>
      <c r="J15972">
        <v>0.78669196642228301</v>
      </c>
      <c r="K15972" t="s">
        <v>31276</v>
      </c>
      <c r="L15972">
        <v>8</v>
      </c>
      <c r="M15972" t="s">
        <v>5133</v>
      </c>
      <c r="N15972">
        <v>0.88888888888888895</v>
      </c>
      <c r="O15972">
        <v>1.3003901170351099E-3</v>
      </c>
    </row>
    <row r="15973" spans="1:15">
      <c r="A15973" t="s">
        <v>17594</v>
      </c>
      <c r="B15973" t="s">
        <v>23511</v>
      </c>
      <c r="C15973" t="s">
        <v>17595</v>
      </c>
      <c r="D15973">
        <v>2</v>
      </c>
      <c r="E15973">
        <v>6152</v>
      </c>
      <c r="F15973">
        <v>3</v>
      </c>
      <c r="G15973">
        <v>7804</v>
      </c>
      <c r="H15973">
        <v>0.88457550560319997</v>
      </c>
      <c r="I15973">
        <v>1</v>
      </c>
      <c r="J15973">
        <v>0.85953329234717102</v>
      </c>
      <c r="K15973" t="s">
        <v>30880</v>
      </c>
      <c r="L15973">
        <v>2</v>
      </c>
      <c r="M15973" t="s">
        <v>2729</v>
      </c>
      <c r="N15973">
        <v>0.66666666666666696</v>
      </c>
      <c r="O15973">
        <v>3.2509752925877802E-4</v>
      </c>
    </row>
    <row r="15974" spans="1:15">
      <c r="A15974" t="s">
        <v>17594</v>
      </c>
      <c r="B15974" t="s">
        <v>23513</v>
      </c>
      <c r="C15974" t="s">
        <v>17595</v>
      </c>
      <c r="D15974">
        <v>1</v>
      </c>
      <c r="E15974">
        <v>535</v>
      </c>
      <c r="F15974">
        <v>2</v>
      </c>
      <c r="G15974">
        <v>8124</v>
      </c>
      <c r="H15974">
        <v>0.12737930779067499</v>
      </c>
      <c r="I15974">
        <v>0.64703075560747003</v>
      </c>
      <c r="J15974">
        <v>0.614945907739046</v>
      </c>
      <c r="K15974" t="s">
        <v>24662</v>
      </c>
      <c r="L15974">
        <v>1</v>
      </c>
      <c r="M15974" t="s">
        <v>2729</v>
      </c>
      <c r="N15974">
        <v>0.5</v>
      </c>
      <c r="O15974">
        <v>1.8691588785046699E-3</v>
      </c>
    </row>
    <row r="15975" spans="1:15">
      <c r="A15975" t="s">
        <v>17596</v>
      </c>
      <c r="B15975" t="s">
        <v>23511</v>
      </c>
      <c r="C15975" t="s">
        <v>17597</v>
      </c>
      <c r="D15975">
        <v>2</v>
      </c>
      <c r="E15975">
        <v>6152</v>
      </c>
      <c r="F15975">
        <v>2</v>
      </c>
      <c r="G15975">
        <v>7804</v>
      </c>
      <c r="H15975">
        <v>0.62141708038142995</v>
      </c>
      <c r="I15975">
        <v>0.968912233598893</v>
      </c>
      <c r="J15975">
        <v>0.832812322140707</v>
      </c>
      <c r="K15975" t="s">
        <v>33343</v>
      </c>
      <c r="L15975">
        <v>2</v>
      </c>
      <c r="M15975" t="s">
        <v>5133</v>
      </c>
      <c r="N15975">
        <v>1</v>
      </c>
      <c r="O15975">
        <v>3.2509752925877802E-4</v>
      </c>
    </row>
    <row r="15976" spans="1:15">
      <c r="A15976" t="s">
        <v>17598</v>
      </c>
      <c r="B15976" t="s">
        <v>23511</v>
      </c>
      <c r="C15976" t="s">
        <v>17599</v>
      </c>
      <c r="D15976">
        <v>2</v>
      </c>
      <c r="E15976">
        <v>6152</v>
      </c>
      <c r="F15976">
        <v>2</v>
      </c>
      <c r="G15976">
        <v>7804</v>
      </c>
      <c r="H15976">
        <v>0.62141708038142995</v>
      </c>
      <c r="I15976">
        <v>0.968912233598893</v>
      </c>
      <c r="J15976">
        <v>0.832812322140707</v>
      </c>
      <c r="K15976" t="s">
        <v>33343</v>
      </c>
      <c r="L15976">
        <v>2</v>
      </c>
      <c r="M15976" t="s">
        <v>1463</v>
      </c>
      <c r="N15976">
        <v>1</v>
      </c>
      <c r="O15976">
        <v>3.2509752925877802E-4</v>
      </c>
    </row>
    <row r="15977" spans="1:15">
      <c r="A15977" t="s">
        <v>17600</v>
      </c>
      <c r="B15977" t="s">
        <v>23511</v>
      </c>
      <c r="C15977" t="s">
        <v>17601</v>
      </c>
      <c r="D15977">
        <v>46</v>
      </c>
      <c r="E15977">
        <v>6152</v>
      </c>
      <c r="F15977">
        <v>46</v>
      </c>
      <c r="G15977">
        <v>7804</v>
      </c>
      <c r="H15977" s="34">
        <v>1.70852636501582E-5</v>
      </c>
      <c r="I15977">
        <v>4.5305845027331299E-4</v>
      </c>
      <c r="J15977">
        <v>3.8941882138912798E-4</v>
      </c>
      <c r="K15977" t="s">
        <v>33344</v>
      </c>
      <c r="L15977">
        <v>46</v>
      </c>
      <c r="M15977" t="s">
        <v>5133</v>
      </c>
      <c r="N15977">
        <v>1</v>
      </c>
      <c r="O15977">
        <v>7.4772431729518904E-3</v>
      </c>
    </row>
    <row r="15978" spans="1:15">
      <c r="A15978" t="s">
        <v>17602</v>
      </c>
      <c r="B15978" t="s">
        <v>23511</v>
      </c>
      <c r="C15978" t="s">
        <v>17603</v>
      </c>
      <c r="D15978">
        <v>46</v>
      </c>
      <c r="E15978">
        <v>6152</v>
      </c>
      <c r="F15978">
        <v>46</v>
      </c>
      <c r="G15978">
        <v>7804</v>
      </c>
      <c r="H15978" s="34">
        <v>1.70852636501582E-5</v>
      </c>
      <c r="I15978">
        <v>4.5305845027331299E-4</v>
      </c>
      <c r="J15978">
        <v>3.8941882138912798E-4</v>
      </c>
      <c r="K15978" t="s">
        <v>33344</v>
      </c>
      <c r="L15978">
        <v>46</v>
      </c>
      <c r="M15978" t="s">
        <v>5133</v>
      </c>
      <c r="N15978">
        <v>1</v>
      </c>
      <c r="O15978">
        <v>7.4772431729518904E-3</v>
      </c>
    </row>
    <row r="15979" spans="1:15">
      <c r="A15979" t="s">
        <v>17604</v>
      </c>
      <c r="B15979" t="s">
        <v>23511</v>
      </c>
      <c r="C15979" t="s">
        <v>17605</v>
      </c>
      <c r="D15979">
        <v>1</v>
      </c>
      <c r="E15979">
        <v>6152</v>
      </c>
      <c r="F15979">
        <v>1</v>
      </c>
      <c r="G15979">
        <v>7804</v>
      </c>
      <c r="H15979">
        <v>0.788313685289595</v>
      </c>
      <c r="I15979">
        <v>0.968912233598893</v>
      </c>
      <c r="J15979">
        <v>0.832812322140707</v>
      </c>
      <c r="K15979" t="s">
        <v>31301</v>
      </c>
      <c r="L15979">
        <v>1</v>
      </c>
      <c r="M15979" t="s">
        <v>2729</v>
      </c>
      <c r="N15979">
        <v>1</v>
      </c>
      <c r="O15979">
        <v>1.6254876462938901E-4</v>
      </c>
    </row>
    <row r="15980" spans="1:15">
      <c r="A15980" t="s">
        <v>17606</v>
      </c>
      <c r="B15980" t="s">
        <v>23511</v>
      </c>
      <c r="C15980" t="s">
        <v>17607</v>
      </c>
      <c r="D15980">
        <v>2</v>
      </c>
      <c r="E15980">
        <v>6152</v>
      </c>
      <c r="F15980">
        <v>3</v>
      </c>
      <c r="G15980">
        <v>7804</v>
      </c>
      <c r="H15980">
        <v>0.88457550560319997</v>
      </c>
      <c r="I15980">
        <v>1</v>
      </c>
      <c r="J15980">
        <v>0.85953329234717102</v>
      </c>
      <c r="K15980" t="s">
        <v>33345</v>
      </c>
      <c r="L15980">
        <v>2</v>
      </c>
      <c r="M15980" t="s">
        <v>1463</v>
      </c>
      <c r="N15980">
        <v>0.66666666666666696</v>
      </c>
      <c r="O15980">
        <v>3.2509752925877802E-4</v>
      </c>
    </row>
    <row r="15981" spans="1:15">
      <c r="A15981" t="s">
        <v>17608</v>
      </c>
      <c r="B15981" t="s">
        <v>23511</v>
      </c>
      <c r="C15981" t="s">
        <v>17609</v>
      </c>
      <c r="D15981">
        <v>2</v>
      </c>
      <c r="E15981">
        <v>6152</v>
      </c>
      <c r="F15981">
        <v>2</v>
      </c>
      <c r="G15981">
        <v>7804</v>
      </c>
      <c r="H15981">
        <v>0.62141708038142995</v>
      </c>
      <c r="I15981">
        <v>0.968912233598893</v>
      </c>
      <c r="J15981">
        <v>0.832812322140707</v>
      </c>
      <c r="K15981" t="s">
        <v>33346</v>
      </c>
      <c r="L15981">
        <v>2</v>
      </c>
      <c r="M15981" t="s">
        <v>1463</v>
      </c>
      <c r="N15981">
        <v>1</v>
      </c>
      <c r="O15981">
        <v>3.2509752925877802E-4</v>
      </c>
    </row>
    <row r="15982" spans="1:15">
      <c r="A15982" t="s">
        <v>17610</v>
      </c>
      <c r="B15982" t="s">
        <v>23511</v>
      </c>
      <c r="C15982" t="s">
        <v>17611</v>
      </c>
      <c r="D15982">
        <v>1</v>
      </c>
      <c r="E15982">
        <v>6152</v>
      </c>
      <c r="F15982">
        <v>1</v>
      </c>
      <c r="G15982">
        <v>7804</v>
      </c>
      <c r="H15982">
        <v>0.788313685289595</v>
      </c>
      <c r="I15982">
        <v>0.968912233598893</v>
      </c>
      <c r="J15982">
        <v>0.832812322140707</v>
      </c>
      <c r="K15982" t="s">
        <v>33347</v>
      </c>
      <c r="L15982">
        <v>1</v>
      </c>
      <c r="M15982" t="s">
        <v>1463</v>
      </c>
      <c r="N15982">
        <v>1</v>
      </c>
      <c r="O15982">
        <v>1.6254876462938901E-4</v>
      </c>
    </row>
    <row r="15983" spans="1:15">
      <c r="A15983" t="s">
        <v>17612</v>
      </c>
      <c r="B15983" t="s">
        <v>23511</v>
      </c>
      <c r="C15983" t="s">
        <v>17613</v>
      </c>
      <c r="D15983">
        <v>2</v>
      </c>
      <c r="E15983">
        <v>6152</v>
      </c>
      <c r="F15983">
        <v>3</v>
      </c>
      <c r="G15983">
        <v>7804</v>
      </c>
      <c r="H15983">
        <v>0.88457550560319997</v>
      </c>
      <c r="I15983">
        <v>1</v>
      </c>
      <c r="J15983">
        <v>0.85953329234717102</v>
      </c>
      <c r="K15983" t="s">
        <v>33348</v>
      </c>
      <c r="L15983">
        <v>2</v>
      </c>
      <c r="M15983" t="s">
        <v>5133</v>
      </c>
      <c r="N15983">
        <v>0.66666666666666696</v>
      </c>
      <c r="O15983">
        <v>3.2509752925877802E-4</v>
      </c>
    </row>
    <row r="15984" spans="1:15">
      <c r="A15984" t="s">
        <v>17614</v>
      </c>
      <c r="B15984" t="s">
        <v>23518</v>
      </c>
      <c r="C15984" t="s">
        <v>17615</v>
      </c>
      <c r="D15984">
        <v>3</v>
      </c>
      <c r="E15984">
        <v>787</v>
      </c>
      <c r="F15984">
        <v>23</v>
      </c>
      <c r="G15984">
        <v>7393</v>
      </c>
      <c r="H15984">
        <v>0.44950640787808399</v>
      </c>
      <c r="I15984">
        <v>1</v>
      </c>
      <c r="J15984">
        <v>0.966855260484069</v>
      </c>
      <c r="K15984" t="s">
        <v>25133</v>
      </c>
      <c r="L15984">
        <v>3</v>
      </c>
      <c r="M15984" t="s">
        <v>5133</v>
      </c>
      <c r="N15984">
        <v>0.13043478260869601</v>
      </c>
      <c r="O15984">
        <v>3.8119440914866601E-3</v>
      </c>
    </row>
    <row r="15985" spans="1:15">
      <c r="A15985" t="s">
        <v>17614</v>
      </c>
      <c r="B15985" t="s">
        <v>23511</v>
      </c>
      <c r="C15985" t="s">
        <v>17615</v>
      </c>
      <c r="D15985">
        <v>22</v>
      </c>
      <c r="E15985">
        <v>6152</v>
      </c>
      <c r="F15985">
        <v>25</v>
      </c>
      <c r="G15985">
        <v>7804</v>
      </c>
      <c r="H15985">
        <v>0.192768852775347</v>
      </c>
      <c r="I15985">
        <v>0.63663514108463504</v>
      </c>
      <c r="J15985">
        <v>0.54720909884038105</v>
      </c>
      <c r="K15985" t="s">
        <v>25132</v>
      </c>
      <c r="L15985">
        <v>22</v>
      </c>
      <c r="M15985" t="s">
        <v>5133</v>
      </c>
      <c r="N15985">
        <v>0.88</v>
      </c>
      <c r="O15985">
        <v>3.57607282184655E-3</v>
      </c>
    </row>
    <row r="15986" spans="1:15">
      <c r="A15986" t="s">
        <v>17616</v>
      </c>
      <c r="B15986" t="s">
        <v>23511</v>
      </c>
      <c r="C15986" t="s">
        <v>17617</v>
      </c>
      <c r="D15986">
        <v>8</v>
      </c>
      <c r="E15986">
        <v>6152</v>
      </c>
      <c r="F15986">
        <v>8</v>
      </c>
      <c r="G15986">
        <v>7804</v>
      </c>
      <c r="H15986">
        <v>0.148995721685201</v>
      </c>
      <c r="I15986">
        <v>0.54611425167193095</v>
      </c>
      <c r="J15986">
        <v>0.46940338073728599</v>
      </c>
      <c r="K15986" t="s">
        <v>33349</v>
      </c>
      <c r="L15986">
        <v>8</v>
      </c>
      <c r="M15986" t="s">
        <v>5133</v>
      </c>
      <c r="N15986">
        <v>1</v>
      </c>
      <c r="O15986">
        <v>1.3003901170351099E-3</v>
      </c>
    </row>
    <row r="15987" spans="1:15">
      <c r="A15987" t="s">
        <v>17618</v>
      </c>
      <c r="B15987" t="s">
        <v>23511</v>
      </c>
      <c r="C15987" t="s">
        <v>17619</v>
      </c>
      <c r="D15987">
        <v>2</v>
      </c>
      <c r="E15987">
        <v>6152</v>
      </c>
      <c r="F15987">
        <v>2</v>
      </c>
      <c r="G15987">
        <v>7804</v>
      </c>
      <c r="H15987">
        <v>0.62141708038142995</v>
      </c>
      <c r="I15987">
        <v>0.968912233598893</v>
      </c>
      <c r="J15987">
        <v>0.832812322140707</v>
      </c>
      <c r="K15987" t="s">
        <v>33350</v>
      </c>
      <c r="L15987">
        <v>2</v>
      </c>
      <c r="M15987" t="s">
        <v>5133</v>
      </c>
      <c r="N15987">
        <v>1</v>
      </c>
      <c r="O15987">
        <v>3.2509752925877802E-4</v>
      </c>
    </row>
    <row r="15988" spans="1:15">
      <c r="A15988" t="s">
        <v>17620</v>
      </c>
      <c r="B15988" t="s">
        <v>23511</v>
      </c>
      <c r="C15988" t="s">
        <v>17621</v>
      </c>
      <c r="D15988">
        <v>2</v>
      </c>
      <c r="E15988">
        <v>6152</v>
      </c>
      <c r="F15988">
        <v>2</v>
      </c>
      <c r="G15988">
        <v>7804</v>
      </c>
      <c r="H15988">
        <v>0.62141708038142995</v>
      </c>
      <c r="I15988">
        <v>0.968912233598893</v>
      </c>
      <c r="J15988">
        <v>0.832812322140707</v>
      </c>
      <c r="K15988" t="s">
        <v>27869</v>
      </c>
      <c r="L15988">
        <v>2</v>
      </c>
      <c r="M15988" t="s">
        <v>2729</v>
      </c>
      <c r="N15988">
        <v>1</v>
      </c>
      <c r="O15988">
        <v>3.2509752925877802E-4</v>
      </c>
    </row>
    <row r="15989" spans="1:15">
      <c r="A15989" t="s">
        <v>17622</v>
      </c>
      <c r="B15989" t="s">
        <v>23511</v>
      </c>
      <c r="C15989" t="s">
        <v>17623</v>
      </c>
      <c r="D15989">
        <v>2</v>
      </c>
      <c r="E15989">
        <v>6152</v>
      </c>
      <c r="F15989">
        <v>2</v>
      </c>
      <c r="G15989">
        <v>7804</v>
      </c>
      <c r="H15989">
        <v>0.62141708038142995</v>
      </c>
      <c r="I15989">
        <v>0.968912233598893</v>
      </c>
      <c r="J15989">
        <v>0.832812322140707</v>
      </c>
      <c r="K15989" t="s">
        <v>33351</v>
      </c>
      <c r="L15989">
        <v>2</v>
      </c>
      <c r="M15989" t="s">
        <v>5133</v>
      </c>
      <c r="N15989">
        <v>1</v>
      </c>
      <c r="O15989">
        <v>3.2509752925877802E-4</v>
      </c>
    </row>
    <row r="15990" spans="1:15">
      <c r="A15990" t="s">
        <v>17624</v>
      </c>
      <c r="B15990" t="s">
        <v>23518</v>
      </c>
      <c r="C15990" t="s">
        <v>17625</v>
      </c>
      <c r="D15990">
        <v>1</v>
      </c>
      <c r="E15990">
        <v>787</v>
      </c>
      <c r="F15990">
        <v>1</v>
      </c>
      <c r="G15990">
        <v>7393</v>
      </c>
      <c r="H15990">
        <v>0.106452049235764</v>
      </c>
      <c r="I15990">
        <v>0.63266972740240601</v>
      </c>
      <c r="J15990">
        <v>0.61170005408803896</v>
      </c>
      <c r="K15990" t="s">
        <v>24091</v>
      </c>
      <c r="L15990">
        <v>1</v>
      </c>
      <c r="M15990" t="s">
        <v>2729</v>
      </c>
      <c r="N15990">
        <v>1</v>
      </c>
      <c r="O15990">
        <v>1.27064803049555E-3</v>
      </c>
    </row>
    <row r="15991" spans="1:15">
      <c r="A15991" t="s">
        <v>17626</v>
      </c>
      <c r="B15991" t="s">
        <v>23518</v>
      </c>
      <c r="C15991" t="s">
        <v>17627</v>
      </c>
      <c r="D15991">
        <v>2</v>
      </c>
      <c r="E15991">
        <v>787</v>
      </c>
      <c r="F15991">
        <v>11</v>
      </c>
      <c r="G15991">
        <v>7393</v>
      </c>
      <c r="H15991">
        <v>0.330137264657273</v>
      </c>
      <c r="I15991">
        <v>1</v>
      </c>
      <c r="J15991">
        <v>0.966855260484069</v>
      </c>
      <c r="K15991" t="s">
        <v>24524</v>
      </c>
      <c r="L15991">
        <v>2</v>
      </c>
      <c r="M15991" t="s">
        <v>5133</v>
      </c>
      <c r="N15991">
        <v>0.18181818181818199</v>
      </c>
      <c r="O15991">
        <v>2.5412960609911099E-3</v>
      </c>
    </row>
    <row r="15992" spans="1:15">
      <c r="A15992" t="s">
        <v>17626</v>
      </c>
      <c r="B15992" t="s">
        <v>23511</v>
      </c>
      <c r="C15992" t="s">
        <v>17627</v>
      </c>
      <c r="D15992">
        <v>9</v>
      </c>
      <c r="E15992">
        <v>6152</v>
      </c>
      <c r="F15992">
        <v>10</v>
      </c>
      <c r="G15992">
        <v>7804</v>
      </c>
      <c r="H15992">
        <v>0.341392875758884</v>
      </c>
      <c r="I15992">
        <v>0.87709103910391695</v>
      </c>
      <c r="J15992">
        <v>0.75388894852919097</v>
      </c>
      <c r="K15992" t="s">
        <v>30540</v>
      </c>
      <c r="L15992">
        <v>9</v>
      </c>
      <c r="M15992" t="s">
        <v>5133</v>
      </c>
      <c r="N15992">
        <v>0.9</v>
      </c>
      <c r="O15992">
        <v>1.4629388816645001E-3</v>
      </c>
    </row>
    <row r="15993" spans="1:15">
      <c r="A15993" t="s">
        <v>17628</v>
      </c>
      <c r="B15993" t="s">
        <v>23511</v>
      </c>
      <c r="C15993" t="s">
        <v>17629</v>
      </c>
      <c r="D15993">
        <v>7</v>
      </c>
      <c r="E15993">
        <v>6152</v>
      </c>
      <c r="F15993">
        <v>7</v>
      </c>
      <c r="G15993">
        <v>7804</v>
      </c>
      <c r="H15993">
        <v>0.18905120292587699</v>
      </c>
      <c r="I15993">
        <v>0.631132279689813</v>
      </c>
      <c r="J15993">
        <v>0.54247920626835999</v>
      </c>
      <c r="K15993" t="s">
        <v>33352</v>
      </c>
      <c r="L15993">
        <v>7</v>
      </c>
      <c r="M15993" t="s">
        <v>1463</v>
      </c>
      <c r="N15993">
        <v>1</v>
      </c>
      <c r="O15993">
        <v>1.13784135240572E-3</v>
      </c>
    </row>
    <row r="15994" spans="1:15">
      <c r="A15994" t="s">
        <v>17630</v>
      </c>
      <c r="B15994" t="s">
        <v>23511</v>
      </c>
      <c r="C15994" t="s">
        <v>17631</v>
      </c>
      <c r="D15994">
        <v>1</v>
      </c>
      <c r="E15994">
        <v>6152</v>
      </c>
      <c r="F15994">
        <v>4</v>
      </c>
      <c r="G15994">
        <v>7804</v>
      </c>
      <c r="H15994">
        <v>0.99799771163111395</v>
      </c>
      <c r="I15994">
        <v>1</v>
      </c>
      <c r="J15994">
        <v>0.85953329234717102</v>
      </c>
      <c r="K15994" t="s">
        <v>33353</v>
      </c>
      <c r="L15994">
        <v>1</v>
      </c>
      <c r="M15994" t="s">
        <v>5133</v>
      </c>
      <c r="N15994">
        <v>0.25</v>
      </c>
      <c r="O15994">
        <v>1.6254876462938901E-4</v>
      </c>
    </row>
    <row r="15995" spans="1:15">
      <c r="A15995" t="s">
        <v>17630</v>
      </c>
      <c r="B15995" t="s">
        <v>23518</v>
      </c>
      <c r="C15995" t="s">
        <v>17631</v>
      </c>
      <c r="D15995">
        <v>1</v>
      </c>
      <c r="E15995">
        <v>787</v>
      </c>
      <c r="F15995">
        <v>3</v>
      </c>
      <c r="G15995">
        <v>7393</v>
      </c>
      <c r="H15995">
        <v>0.28660084727541502</v>
      </c>
      <c r="I15995">
        <v>0.97863801257884697</v>
      </c>
      <c r="J15995">
        <v>0.94620131057153301</v>
      </c>
      <c r="K15995" t="s">
        <v>29469</v>
      </c>
      <c r="L15995">
        <v>1</v>
      </c>
      <c r="M15995" t="s">
        <v>5133</v>
      </c>
      <c r="N15995">
        <v>0.33333333333333298</v>
      </c>
      <c r="O15995">
        <v>1.27064803049555E-3</v>
      </c>
    </row>
    <row r="15996" spans="1:15">
      <c r="A15996" t="s">
        <v>17632</v>
      </c>
      <c r="B15996" t="s">
        <v>23511</v>
      </c>
      <c r="C15996" t="s">
        <v>17633</v>
      </c>
      <c r="D15996">
        <v>10</v>
      </c>
      <c r="E15996">
        <v>6152</v>
      </c>
      <c r="F15996">
        <v>14</v>
      </c>
      <c r="G15996">
        <v>7804</v>
      </c>
      <c r="H15996">
        <v>0.84396758783017201</v>
      </c>
      <c r="I15996">
        <v>0.99914152262963496</v>
      </c>
      <c r="J15996">
        <v>0.85879540246661501</v>
      </c>
      <c r="K15996" t="s">
        <v>26908</v>
      </c>
      <c r="L15996">
        <v>10</v>
      </c>
      <c r="M15996" t="s">
        <v>5133</v>
      </c>
      <c r="N15996">
        <v>0.71428571428571397</v>
      </c>
      <c r="O15996">
        <v>1.62548764629389E-3</v>
      </c>
    </row>
    <row r="15997" spans="1:15">
      <c r="A15997" t="s">
        <v>17634</v>
      </c>
      <c r="B15997" t="s">
        <v>23511</v>
      </c>
      <c r="C15997" t="s">
        <v>17635</v>
      </c>
      <c r="D15997">
        <v>20</v>
      </c>
      <c r="E15997">
        <v>6152</v>
      </c>
      <c r="F15997">
        <v>21</v>
      </c>
      <c r="G15997">
        <v>7804</v>
      </c>
      <c r="H15997">
        <v>4.4755802943696597E-2</v>
      </c>
      <c r="I15997">
        <v>0.25239912466249798</v>
      </c>
      <c r="J15997">
        <v>0.21694545060670101</v>
      </c>
      <c r="K15997" t="s">
        <v>24408</v>
      </c>
      <c r="L15997">
        <v>20</v>
      </c>
      <c r="M15997" t="s">
        <v>2729</v>
      </c>
      <c r="N15997">
        <v>0.952380952380952</v>
      </c>
      <c r="O15997">
        <v>3.2509752925877801E-3</v>
      </c>
    </row>
    <row r="15998" spans="1:15">
      <c r="A15998" t="s">
        <v>17636</v>
      </c>
      <c r="B15998" t="s">
        <v>23511</v>
      </c>
      <c r="C15998" t="s">
        <v>17637</v>
      </c>
      <c r="D15998">
        <v>9</v>
      </c>
      <c r="E15998">
        <v>6152</v>
      </c>
      <c r="F15998">
        <v>9</v>
      </c>
      <c r="G15998">
        <v>7804</v>
      </c>
      <c r="H15998">
        <v>0.117423000773971</v>
      </c>
      <c r="I15998">
        <v>0.47842873658393897</v>
      </c>
      <c r="J15998">
        <v>0.41122542710949</v>
      </c>
      <c r="K15998" t="s">
        <v>33341</v>
      </c>
      <c r="L15998">
        <v>9</v>
      </c>
      <c r="M15998" t="s">
        <v>5133</v>
      </c>
      <c r="N15998">
        <v>1</v>
      </c>
      <c r="O15998">
        <v>1.4629388816645001E-3</v>
      </c>
    </row>
    <row r="15999" spans="1:15">
      <c r="A15999" t="s">
        <v>17638</v>
      </c>
      <c r="B15999" t="s">
        <v>23511</v>
      </c>
      <c r="C15999" t="s">
        <v>17639</v>
      </c>
      <c r="D15999">
        <v>12</v>
      </c>
      <c r="E15999">
        <v>6152</v>
      </c>
      <c r="F15999">
        <v>12</v>
      </c>
      <c r="G15999">
        <v>7804</v>
      </c>
      <c r="H15999">
        <v>5.7464734204900801E-2</v>
      </c>
      <c r="I15999">
        <v>0.29901707624061702</v>
      </c>
      <c r="J15999">
        <v>0.25701513200912302</v>
      </c>
      <c r="K15999" t="s">
        <v>33354</v>
      </c>
      <c r="L15999">
        <v>12</v>
      </c>
      <c r="M15999" t="s">
        <v>2729</v>
      </c>
      <c r="N15999">
        <v>1</v>
      </c>
      <c r="O15999">
        <v>1.95058517555267E-3</v>
      </c>
    </row>
    <row r="16000" spans="1:15">
      <c r="A16000" t="s">
        <v>17640</v>
      </c>
      <c r="B16000" t="s">
        <v>23511</v>
      </c>
      <c r="C16000" t="s">
        <v>17641</v>
      </c>
      <c r="D16000">
        <v>22</v>
      </c>
      <c r="E16000">
        <v>6152</v>
      </c>
      <c r="F16000">
        <v>30</v>
      </c>
      <c r="G16000">
        <v>7804</v>
      </c>
      <c r="H16000">
        <v>0.83343154026770305</v>
      </c>
      <c r="I16000">
        <v>0.99012109496024303</v>
      </c>
      <c r="J16000">
        <v>0.85104204457356303</v>
      </c>
      <c r="K16000" t="s">
        <v>33355</v>
      </c>
      <c r="L16000">
        <v>22</v>
      </c>
      <c r="M16000" t="s">
        <v>5133</v>
      </c>
      <c r="N16000">
        <v>0.73333333333333295</v>
      </c>
      <c r="O16000">
        <v>3.57607282184655E-3</v>
      </c>
    </row>
    <row r="16001" spans="1:15">
      <c r="A16001" t="s">
        <v>17640</v>
      </c>
      <c r="B16001" t="s">
        <v>23513</v>
      </c>
      <c r="C16001" t="s">
        <v>17641</v>
      </c>
      <c r="D16001">
        <v>2</v>
      </c>
      <c r="E16001">
        <v>535</v>
      </c>
      <c r="F16001">
        <v>31</v>
      </c>
      <c r="G16001">
        <v>8124</v>
      </c>
      <c r="H16001">
        <v>0.61501687753867296</v>
      </c>
      <c r="I16001">
        <v>0.99999999999997702</v>
      </c>
      <c r="J16001">
        <v>0.95041217501583097</v>
      </c>
      <c r="K16001" t="s">
        <v>28612</v>
      </c>
      <c r="L16001">
        <v>2</v>
      </c>
      <c r="M16001" t="s">
        <v>5133</v>
      </c>
      <c r="N16001">
        <v>6.4516129032258104E-2</v>
      </c>
      <c r="O16001">
        <v>3.7383177570093499E-3</v>
      </c>
    </row>
    <row r="16002" spans="1:15">
      <c r="A16002" t="s">
        <v>17640</v>
      </c>
      <c r="B16002" t="s">
        <v>23518</v>
      </c>
      <c r="C16002" t="s">
        <v>17641</v>
      </c>
      <c r="D16002">
        <v>3</v>
      </c>
      <c r="E16002">
        <v>787</v>
      </c>
      <c r="F16002">
        <v>28</v>
      </c>
      <c r="G16002">
        <v>7393</v>
      </c>
      <c r="H16002">
        <v>0.58534360028217403</v>
      </c>
      <c r="I16002">
        <v>1</v>
      </c>
      <c r="J16002">
        <v>0.966855260484069</v>
      </c>
      <c r="K16002" t="s">
        <v>26829</v>
      </c>
      <c r="L16002">
        <v>3</v>
      </c>
      <c r="M16002" t="s">
        <v>5133</v>
      </c>
      <c r="N16002">
        <v>0.107142857142857</v>
      </c>
      <c r="O16002">
        <v>3.8119440914866601E-3</v>
      </c>
    </row>
    <row r="16003" spans="1:15">
      <c r="A16003" t="s">
        <v>17642</v>
      </c>
      <c r="B16003" t="s">
        <v>23511</v>
      </c>
      <c r="C16003" t="s">
        <v>17643</v>
      </c>
      <c r="D16003">
        <v>11</v>
      </c>
      <c r="E16003">
        <v>6152</v>
      </c>
      <c r="F16003">
        <v>11</v>
      </c>
      <c r="G16003">
        <v>7804</v>
      </c>
      <c r="H16003">
        <v>7.29234120922964E-2</v>
      </c>
      <c r="I16003">
        <v>0.34901846963959998</v>
      </c>
      <c r="J16003">
        <v>0.29999299429929699</v>
      </c>
      <c r="K16003" t="s">
        <v>33356</v>
      </c>
      <c r="L16003">
        <v>11</v>
      </c>
      <c r="M16003" t="s">
        <v>5133</v>
      </c>
      <c r="N16003">
        <v>1</v>
      </c>
      <c r="O16003">
        <v>1.78803641092328E-3</v>
      </c>
    </row>
    <row r="16004" spans="1:15">
      <c r="A16004" t="s">
        <v>17644</v>
      </c>
      <c r="B16004" t="s">
        <v>23511</v>
      </c>
      <c r="C16004" t="s">
        <v>17645</v>
      </c>
      <c r="D16004">
        <v>22</v>
      </c>
      <c r="E16004">
        <v>6152</v>
      </c>
      <c r="F16004">
        <v>22</v>
      </c>
      <c r="G16004">
        <v>7804</v>
      </c>
      <c r="H16004">
        <v>5.2956616517506796E-3</v>
      </c>
      <c r="I16004">
        <v>5.1365309321660502E-2</v>
      </c>
      <c r="J16004">
        <v>4.4150193433677702E-2</v>
      </c>
      <c r="K16004" t="s">
        <v>33357</v>
      </c>
      <c r="L16004">
        <v>22</v>
      </c>
      <c r="M16004" t="s">
        <v>5133</v>
      </c>
      <c r="N16004">
        <v>1</v>
      </c>
      <c r="O16004">
        <v>3.57607282184655E-3</v>
      </c>
    </row>
    <row r="16005" spans="1:15">
      <c r="A16005" t="s">
        <v>17646</v>
      </c>
      <c r="B16005" t="s">
        <v>23511</v>
      </c>
      <c r="C16005" t="s">
        <v>17647</v>
      </c>
      <c r="D16005">
        <v>5</v>
      </c>
      <c r="E16005">
        <v>6152</v>
      </c>
      <c r="F16005">
        <v>5</v>
      </c>
      <c r="G16005">
        <v>7804</v>
      </c>
      <c r="H16005">
        <v>0.30433074367137097</v>
      </c>
      <c r="I16005">
        <v>0.81020448119108801</v>
      </c>
      <c r="J16005">
        <v>0.69639772519260701</v>
      </c>
      <c r="K16005" t="s">
        <v>30560</v>
      </c>
      <c r="L16005">
        <v>5</v>
      </c>
      <c r="M16005" t="s">
        <v>5133</v>
      </c>
      <c r="N16005">
        <v>1</v>
      </c>
      <c r="O16005">
        <v>8.1274382314694405E-4</v>
      </c>
    </row>
    <row r="16006" spans="1:15">
      <c r="A16006" t="s">
        <v>17648</v>
      </c>
      <c r="B16006" t="s">
        <v>23511</v>
      </c>
      <c r="C16006" t="s">
        <v>17649</v>
      </c>
      <c r="D16006">
        <v>84</v>
      </c>
      <c r="E16006">
        <v>6152</v>
      </c>
      <c r="F16006">
        <v>91</v>
      </c>
      <c r="G16006">
        <v>7804</v>
      </c>
      <c r="H16006">
        <v>4.2981822866367198E-4</v>
      </c>
      <c r="I16006">
        <v>6.5707460577544303E-3</v>
      </c>
      <c r="J16006">
        <v>5.6477749921988599E-3</v>
      </c>
      <c r="K16006" t="s">
        <v>33358</v>
      </c>
      <c r="L16006">
        <v>84</v>
      </c>
      <c r="M16006" t="s">
        <v>5133</v>
      </c>
      <c r="N16006">
        <v>0.92307692307692302</v>
      </c>
      <c r="O16006">
        <v>1.3654096228868699E-2</v>
      </c>
    </row>
    <row r="16007" spans="1:15">
      <c r="A16007" t="s">
        <v>17648</v>
      </c>
      <c r="B16007" t="s">
        <v>23513</v>
      </c>
      <c r="C16007" t="s">
        <v>17649</v>
      </c>
      <c r="D16007">
        <v>1</v>
      </c>
      <c r="E16007">
        <v>535</v>
      </c>
      <c r="F16007">
        <v>101</v>
      </c>
      <c r="G16007">
        <v>8124</v>
      </c>
      <c r="H16007">
        <v>0.99901670734781201</v>
      </c>
      <c r="I16007">
        <v>0.99999999999997702</v>
      </c>
      <c r="J16007">
        <v>0.95041217501583097</v>
      </c>
      <c r="K16007" t="s">
        <v>23928</v>
      </c>
      <c r="L16007">
        <v>1</v>
      </c>
      <c r="M16007" t="s">
        <v>5133</v>
      </c>
      <c r="N16007">
        <v>9.9009900990098994E-3</v>
      </c>
      <c r="O16007">
        <v>1.8691588785046699E-3</v>
      </c>
    </row>
    <row r="16008" spans="1:15">
      <c r="A16008" t="s">
        <v>17648</v>
      </c>
      <c r="B16008" t="s">
        <v>23518</v>
      </c>
      <c r="C16008" t="s">
        <v>17649</v>
      </c>
      <c r="D16008">
        <v>5</v>
      </c>
      <c r="E16008">
        <v>787</v>
      </c>
      <c r="F16008">
        <v>86</v>
      </c>
      <c r="G16008">
        <v>7393</v>
      </c>
      <c r="H16008">
        <v>0.95931713150730102</v>
      </c>
      <c r="I16008">
        <v>1</v>
      </c>
      <c r="J16008">
        <v>0.966855260484069</v>
      </c>
      <c r="K16008" t="s">
        <v>30885</v>
      </c>
      <c r="L16008">
        <v>5</v>
      </c>
      <c r="M16008" t="s">
        <v>5133</v>
      </c>
      <c r="N16008">
        <v>5.8139534883720902E-2</v>
      </c>
      <c r="O16008">
        <v>6.35324015247776E-3</v>
      </c>
    </row>
    <row r="16009" spans="1:15">
      <c r="A16009" t="s">
        <v>17650</v>
      </c>
      <c r="B16009" t="s">
        <v>23511</v>
      </c>
      <c r="C16009" t="s">
        <v>17651</v>
      </c>
      <c r="D16009">
        <v>21</v>
      </c>
      <c r="E16009">
        <v>6152</v>
      </c>
      <c r="F16009">
        <v>21</v>
      </c>
      <c r="G16009">
        <v>7804</v>
      </c>
      <c r="H16009">
        <v>6.7225794545058698E-3</v>
      </c>
      <c r="I16009">
        <v>6.1969845252444103E-2</v>
      </c>
      <c r="J16009">
        <v>5.3265145116078001E-2</v>
      </c>
      <c r="K16009" t="s">
        <v>24178</v>
      </c>
      <c r="L16009">
        <v>21</v>
      </c>
      <c r="M16009" t="s">
        <v>5133</v>
      </c>
      <c r="N16009">
        <v>1</v>
      </c>
      <c r="O16009">
        <v>3.41352405721717E-3</v>
      </c>
    </row>
    <row r="16010" spans="1:15">
      <c r="A16010" t="s">
        <v>17652</v>
      </c>
      <c r="B16010" t="s">
        <v>23511</v>
      </c>
      <c r="C16010" t="s">
        <v>17653</v>
      </c>
      <c r="D16010">
        <v>21</v>
      </c>
      <c r="E16010">
        <v>6152</v>
      </c>
      <c r="F16010">
        <v>21</v>
      </c>
      <c r="G16010">
        <v>7804</v>
      </c>
      <c r="H16010">
        <v>6.7225794545058698E-3</v>
      </c>
      <c r="I16010">
        <v>6.1969845252444103E-2</v>
      </c>
      <c r="J16010">
        <v>5.3265145116078001E-2</v>
      </c>
      <c r="K16010" t="s">
        <v>24178</v>
      </c>
      <c r="L16010">
        <v>21</v>
      </c>
      <c r="M16010" t="s">
        <v>5133</v>
      </c>
      <c r="N16010">
        <v>1</v>
      </c>
      <c r="O16010">
        <v>3.41352405721717E-3</v>
      </c>
    </row>
    <row r="16011" spans="1:15">
      <c r="A16011" t="s">
        <v>17654</v>
      </c>
      <c r="B16011" t="s">
        <v>23518</v>
      </c>
      <c r="C16011" t="s">
        <v>17655</v>
      </c>
      <c r="D16011">
        <v>57</v>
      </c>
      <c r="E16011">
        <v>787</v>
      </c>
      <c r="F16011">
        <v>618</v>
      </c>
      <c r="G16011">
        <v>7393</v>
      </c>
      <c r="H16011">
        <v>0.89890937332987497</v>
      </c>
      <c r="I16011">
        <v>1</v>
      </c>
      <c r="J16011">
        <v>0.966855260484069</v>
      </c>
      <c r="K16011" t="s">
        <v>33359</v>
      </c>
      <c r="L16011">
        <v>57</v>
      </c>
      <c r="M16011" t="s">
        <v>5133</v>
      </c>
      <c r="N16011">
        <v>9.2233009708737906E-2</v>
      </c>
      <c r="O16011">
        <v>7.2426937738246502E-2</v>
      </c>
    </row>
    <row r="16012" spans="1:15">
      <c r="A16012" t="s">
        <v>17654</v>
      </c>
      <c r="B16012" t="s">
        <v>23511</v>
      </c>
      <c r="C16012" t="s">
        <v>17655</v>
      </c>
      <c r="D16012">
        <v>569</v>
      </c>
      <c r="E16012">
        <v>6152</v>
      </c>
      <c r="F16012">
        <v>679</v>
      </c>
      <c r="G16012">
        <v>7804</v>
      </c>
      <c r="H16012">
        <v>3.9896659331193599E-4</v>
      </c>
      <c r="I16012">
        <v>6.22476404303647E-3</v>
      </c>
      <c r="J16012">
        <v>5.3503919319954204E-3</v>
      </c>
      <c r="K16012" t="s">
        <v>33360</v>
      </c>
      <c r="L16012">
        <v>569</v>
      </c>
      <c r="M16012" t="s">
        <v>5133</v>
      </c>
      <c r="N16012">
        <v>0.83799705449189998</v>
      </c>
      <c r="O16012">
        <v>9.2490247074122206E-2</v>
      </c>
    </row>
    <row r="16013" spans="1:15">
      <c r="A16013" t="s">
        <v>17654</v>
      </c>
      <c r="B16013" t="s">
        <v>23513</v>
      </c>
      <c r="C16013" t="s">
        <v>17655</v>
      </c>
      <c r="D16013">
        <v>45</v>
      </c>
      <c r="E16013">
        <v>535</v>
      </c>
      <c r="F16013">
        <v>723</v>
      </c>
      <c r="G16013">
        <v>8124</v>
      </c>
      <c r="H16013">
        <v>0.68244866843756002</v>
      </c>
      <c r="I16013">
        <v>0.99999999999997702</v>
      </c>
      <c r="J16013">
        <v>0.95041217501583097</v>
      </c>
      <c r="K16013" t="s">
        <v>33361</v>
      </c>
      <c r="L16013">
        <v>45</v>
      </c>
      <c r="M16013" t="s">
        <v>5133</v>
      </c>
      <c r="N16013">
        <v>6.2240663900414897E-2</v>
      </c>
      <c r="O16013">
        <v>8.4112149532710304E-2</v>
      </c>
    </row>
    <row r="16014" spans="1:15">
      <c r="A16014" t="s">
        <v>17656</v>
      </c>
      <c r="B16014" t="s">
        <v>23518</v>
      </c>
      <c r="C16014" t="s">
        <v>17657</v>
      </c>
      <c r="D16014">
        <v>445</v>
      </c>
      <c r="E16014">
        <v>787</v>
      </c>
      <c r="F16014">
        <v>3787</v>
      </c>
      <c r="G16014">
        <v>7393</v>
      </c>
      <c r="H16014">
        <v>8.8842160260295996E-4</v>
      </c>
      <c r="I16014">
        <v>6.0793900173874302E-2</v>
      </c>
      <c r="J16014">
        <v>5.8778902188453698E-2</v>
      </c>
      <c r="K16014" t="s">
        <v>33362</v>
      </c>
      <c r="L16014">
        <v>445</v>
      </c>
      <c r="M16014" t="s">
        <v>5133</v>
      </c>
      <c r="N16014">
        <v>0.117507261684711</v>
      </c>
      <c r="O16014">
        <v>0.56543837357052096</v>
      </c>
    </row>
    <row r="16015" spans="1:15">
      <c r="A16015" t="s">
        <v>17656</v>
      </c>
      <c r="B16015" t="s">
        <v>23513</v>
      </c>
      <c r="C16015" t="s">
        <v>17657</v>
      </c>
      <c r="D16015">
        <v>263</v>
      </c>
      <c r="E16015">
        <v>535</v>
      </c>
      <c r="F16015">
        <v>4140</v>
      </c>
      <c r="G16015">
        <v>8124</v>
      </c>
      <c r="H16015">
        <v>0.81780921930212302</v>
      </c>
      <c r="I16015">
        <v>0.99999999999997702</v>
      </c>
      <c r="J16015">
        <v>0.95041217501583097</v>
      </c>
      <c r="K16015" t="s">
        <v>33363</v>
      </c>
      <c r="L16015">
        <v>263</v>
      </c>
      <c r="M16015" t="s">
        <v>5133</v>
      </c>
      <c r="N16015">
        <v>6.3526570048309194E-2</v>
      </c>
      <c r="O16015">
        <v>0.49158878504672898</v>
      </c>
    </row>
    <row r="16016" spans="1:15">
      <c r="A16016" t="s">
        <v>17656</v>
      </c>
      <c r="B16016" t="s">
        <v>23511</v>
      </c>
      <c r="C16016" t="s">
        <v>17657</v>
      </c>
      <c r="D16016">
        <v>3141</v>
      </c>
      <c r="E16016">
        <v>6152</v>
      </c>
      <c r="F16016">
        <v>3997</v>
      </c>
      <c r="G16016">
        <v>7804</v>
      </c>
      <c r="H16016">
        <v>0.71765395543056199</v>
      </c>
      <c r="I16016">
        <v>0.968912233598893</v>
      </c>
      <c r="J16016">
        <v>0.832812322140707</v>
      </c>
      <c r="K16016" t="s">
        <v>33364</v>
      </c>
      <c r="L16016">
        <v>3141</v>
      </c>
      <c r="M16016" t="s">
        <v>5133</v>
      </c>
      <c r="N16016">
        <v>0.78583937953465099</v>
      </c>
      <c r="O16016">
        <v>0.51056566970091</v>
      </c>
    </row>
    <row r="16017" spans="1:15">
      <c r="A16017" t="s">
        <v>17658</v>
      </c>
      <c r="B16017" t="s">
        <v>23513</v>
      </c>
      <c r="C16017" t="s">
        <v>17659</v>
      </c>
      <c r="D16017">
        <v>33</v>
      </c>
      <c r="E16017">
        <v>535</v>
      </c>
      <c r="F16017">
        <v>574</v>
      </c>
      <c r="G16017">
        <v>8124</v>
      </c>
      <c r="H16017">
        <v>0.82188050328831497</v>
      </c>
      <c r="I16017">
        <v>0.99999999999997702</v>
      </c>
      <c r="J16017">
        <v>0.95041217501583097</v>
      </c>
      <c r="K16017" t="s">
        <v>33365</v>
      </c>
      <c r="L16017">
        <v>33</v>
      </c>
      <c r="M16017" t="s">
        <v>5133</v>
      </c>
      <c r="N16017">
        <v>5.7491289198606299E-2</v>
      </c>
      <c r="O16017">
        <v>6.1682242990654203E-2</v>
      </c>
    </row>
    <row r="16018" spans="1:15">
      <c r="A16018" t="s">
        <v>17658</v>
      </c>
      <c r="B16018" t="s">
        <v>23511</v>
      </c>
      <c r="C16018" t="s">
        <v>17659</v>
      </c>
      <c r="D16018">
        <v>448</v>
      </c>
      <c r="E16018">
        <v>6152</v>
      </c>
      <c r="F16018">
        <v>541</v>
      </c>
      <c r="G16018">
        <v>7804</v>
      </c>
      <c r="H16018">
        <v>9.7425893248118799E-3</v>
      </c>
      <c r="I16018">
        <v>8.2686027502390499E-2</v>
      </c>
      <c r="J16018">
        <v>7.1071393450238399E-2</v>
      </c>
      <c r="K16018" t="s">
        <v>33366</v>
      </c>
      <c r="L16018">
        <v>448</v>
      </c>
      <c r="M16018" t="s">
        <v>5133</v>
      </c>
      <c r="N16018">
        <v>0.82809611829944596</v>
      </c>
      <c r="O16018">
        <v>7.2821846553966202E-2</v>
      </c>
    </row>
    <row r="16019" spans="1:15">
      <c r="A16019" t="s">
        <v>17658</v>
      </c>
      <c r="B16019" t="s">
        <v>23518</v>
      </c>
      <c r="C16019" t="s">
        <v>17659</v>
      </c>
      <c r="D16019">
        <v>54</v>
      </c>
      <c r="E16019">
        <v>787</v>
      </c>
      <c r="F16019">
        <v>493</v>
      </c>
      <c r="G16019">
        <v>7393</v>
      </c>
      <c r="H16019">
        <v>0.43219274897673399</v>
      </c>
      <c r="I16019">
        <v>1</v>
      </c>
      <c r="J16019">
        <v>0.966855260484069</v>
      </c>
      <c r="K16019" t="s">
        <v>33367</v>
      </c>
      <c r="L16019">
        <v>54</v>
      </c>
      <c r="M16019" t="s">
        <v>5133</v>
      </c>
      <c r="N16019">
        <v>0.109533468559838</v>
      </c>
      <c r="O16019">
        <v>6.8614993646759895E-2</v>
      </c>
    </row>
    <row r="16020" spans="1:15">
      <c r="A16020" t="s">
        <v>17660</v>
      </c>
      <c r="B16020" t="s">
        <v>23511</v>
      </c>
      <c r="C16020" t="s">
        <v>17661</v>
      </c>
      <c r="D16020">
        <v>36</v>
      </c>
      <c r="E16020">
        <v>6152</v>
      </c>
      <c r="F16020">
        <v>37</v>
      </c>
      <c r="G16020">
        <v>7804</v>
      </c>
      <c r="H16020">
        <v>1.6182207573448E-3</v>
      </c>
      <c r="I16020">
        <v>1.9619930241452699E-2</v>
      </c>
      <c r="J16020">
        <v>1.68639832360577E-2</v>
      </c>
      <c r="K16020" t="s">
        <v>33368</v>
      </c>
      <c r="L16020">
        <v>36</v>
      </c>
      <c r="M16020" t="s">
        <v>5133</v>
      </c>
      <c r="N16020">
        <v>0.97297297297297303</v>
      </c>
      <c r="O16020">
        <v>5.8517555266580003E-3</v>
      </c>
    </row>
    <row r="16021" spans="1:15">
      <c r="A16021" t="s">
        <v>17662</v>
      </c>
      <c r="B16021" t="s">
        <v>23513</v>
      </c>
      <c r="C16021" t="s">
        <v>17663</v>
      </c>
      <c r="D16021">
        <v>1</v>
      </c>
      <c r="E16021">
        <v>535</v>
      </c>
      <c r="F16021">
        <v>26</v>
      </c>
      <c r="G16021">
        <v>8124</v>
      </c>
      <c r="H16021">
        <v>0.83035028846574699</v>
      </c>
      <c r="I16021">
        <v>0.99999999999997702</v>
      </c>
      <c r="J16021">
        <v>0.95041217501583097</v>
      </c>
      <c r="K16021" t="s">
        <v>26661</v>
      </c>
      <c r="L16021">
        <v>1</v>
      </c>
      <c r="M16021" t="s">
        <v>5133</v>
      </c>
      <c r="N16021">
        <v>3.8461538461538498E-2</v>
      </c>
      <c r="O16021">
        <v>1.8691588785046699E-3</v>
      </c>
    </row>
    <row r="16022" spans="1:15">
      <c r="A16022" t="s">
        <v>17662</v>
      </c>
      <c r="B16022" t="s">
        <v>23518</v>
      </c>
      <c r="C16022" t="s">
        <v>17663</v>
      </c>
      <c r="D16022">
        <v>2</v>
      </c>
      <c r="E16022">
        <v>787</v>
      </c>
      <c r="F16022">
        <v>27</v>
      </c>
      <c r="G16022">
        <v>7393</v>
      </c>
      <c r="H16022">
        <v>0.79863159465376998</v>
      </c>
      <c r="I16022">
        <v>1</v>
      </c>
      <c r="J16022">
        <v>0.966855260484069</v>
      </c>
      <c r="K16022" t="s">
        <v>33369</v>
      </c>
      <c r="L16022">
        <v>2</v>
      </c>
      <c r="M16022" t="s">
        <v>5133</v>
      </c>
      <c r="N16022">
        <v>7.4074074074074098E-2</v>
      </c>
      <c r="O16022">
        <v>2.5412960609911099E-3</v>
      </c>
    </row>
    <row r="16023" spans="1:15">
      <c r="A16023" t="s">
        <v>17662</v>
      </c>
      <c r="B16023" t="s">
        <v>23511</v>
      </c>
      <c r="C16023" t="s">
        <v>17663</v>
      </c>
      <c r="D16023">
        <v>21</v>
      </c>
      <c r="E16023">
        <v>6152</v>
      </c>
      <c r="F16023">
        <v>28</v>
      </c>
      <c r="G16023">
        <v>7804</v>
      </c>
      <c r="H16023">
        <v>0.77329188476158905</v>
      </c>
      <c r="I16023">
        <v>0.968912233598893</v>
      </c>
      <c r="J16023">
        <v>0.832812322140707</v>
      </c>
      <c r="K16023" t="s">
        <v>33370</v>
      </c>
      <c r="L16023">
        <v>21</v>
      </c>
      <c r="M16023" t="s">
        <v>5133</v>
      </c>
      <c r="N16023">
        <v>0.75</v>
      </c>
      <c r="O16023">
        <v>3.41352405721717E-3</v>
      </c>
    </row>
    <row r="16024" spans="1:15">
      <c r="A16024" t="s">
        <v>17664</v>
      </c>
      <c r="B16024" t="s">
        <v>23518</v>
      </c>
      <c r="C16024" t="s">
        <v>17665</v>
      </c>
      <c r="D16024">
        <v>1</v>
      </c>
      <c r="E16024">
        <v>787</v>
      </c>
      <c r="F16024">
        <v>4</v>
      </c>
      <c r="G16024">
        <v>7393</v>
      </c>
      <c r="H16024">
        <v>0.362574478289521</v>
      </c>
      <c r="I16024">
        <v>1</v>
      </c>
      <c r="J16024">
        <v>0.966855260484069</v>
      </c>
      <c r="K16024" t="s">
        <v>24647</v>
      </c>
      <c r="L16024">
        <v>1</v>
      </c>
      <c r="M16024" t="s">
        <v>5133</v>
      </c>
      <c r="N16024">
        <v>0.25</v>
      </c>
      <c r="O16024">
        <v>1.27064803049555E-3</v>
      </c>
    </row>
    <row r="16025" spans="1:15">
      <c r="A16025" t="s">
        <v>17664</v>
      </c>
      <c r="B16025" t="s">
        <v>23511</v>
      </c>
      <c r="C16025" t="s">
        <v>17665</v>
      </c>
      <c r="D16025">
        <v>3</v>
      </c>
      <c r="E16025">
        <v>6152</v>
      </c>
      <c r="F16025">
        <v>4</v>
      </c>
      <c r="G16025">
        <v>7804</v>
      </c>
      <c r="H16025">
        <v>0.80103341611958101</v>
      </c>
      <c r="I16025">
        <v>0.968912233598893</v>
      </c>
      <c r="J16025">
        <v>0.832812322140707</v>
      </c>
      <c r="K16025" t="s">
        <v>33371</v>
      </c>
      <c r="L16025">
        <v>3</v>
      </c>
      <c r="M16025" t="s">
        <v>5133</v>
      </c>
      <c r="N16025">
        <v>0.75</v>
      </c>
      <c r="O16025">
        <v>4.8764629388816603E-4</v>
      </c>
    </row>
    <row r="16026" spans="1:15">
      <c r="A16026" t="s">
        <v>17666</v>
      </c>
      <c r="B16026" t="s">
        <v>23511</v>
      </c>
      <c r="C16026" t="s">
        <v>17667</v>
      </c>
      <c r="D16026">
        <v>3</v>
      </c>
      <c r="E16026">
        <v>6152</v>
      </c>
      <c r="F16026">
        <v>3</v>
      </c>
      <c r="G16026">
        <v>7804</v>
      </c>
      <c r="H16026">
        <v>0.489837867770546</v>
      </c>
      <c r="I16026">
        <v>0.96083957126938102</v>
      </c>
      <c r="J16026">
        <v>0.82587360011061495</v>
      </c>
      <c r="K16026" t="s">
        <v>33372</v>
      </c>
      <c r="L16026">
        <v>3</v>
      </c>
      <c r="M16026" t="s">
        <v>5133</v>
      </c>
      <c r="N16026">
        <v>1</v>
      </c>
      <c r="O16026">
        <v>4.8764629388816603E-4</v>
      </c>
    </row>
    <row r="16027" spans="1:15">
      <c r="A16027" t="s">
        <v>17668</v>
      </c>
      <c r="B16027" t="s">
        <v>23511</v>
      </c>
      <c r="C16027" t="s">
        <v>17669</v>
      </c>
      <c r="D16027">
        <v>9</v>
      </c>
      <c r="E16027">
        <v>6152</v>
      </c>
      <c r="F16027">
        <v>9</v>
      </c>
      <c r="G16027">
        <v>7804</v>
      </c>
      <c r="H16027">
        <v>0.117423000773971</v>
      </c>
      <c r="I16027">
        <v>0.47842873658393897</v>
      </c>
      <c r="J16027">
        <v>0.41122542710949</v>
      </c>
      <c r="K16027" t="s">
        <v>33373</v>
      </c>
      <c r="L16027">
        <v>9</v>
      </c>
      <c r="M16027" t="s">
        <v>5133</v>
      </c>
      <c r="N16027">
        <v>1</v>
      </c>
      <c r="O16027">
        <v>1.4629388816645001E-3</v>
      </c>
    </row>
    <row r="16028" spans="1:15">
      <c r="A16028" t="s">
        <v>17670</v>
      </c>
      <c r="B16028" t="s">
        <v>23518</v>
      </c>
      <c r="C16028" t="s">
        <v>17671</v>
      </c>
      <c r="D16028">
        <v>1</v>
      </c>
      <c r="E16028">
        <v>787</v>
      </c>
      <c r="F16028">
        <v>2</v>
      </c>
      <c r="G16028">
        <v>7393</v>
      </c>
      <c r="H16028">
        <v>0.20158492765181499</v>
      </c>
      <c r="I16028">
        <v>0.83876007220319604</v>
      </c>
      <c r="J16028">
        <v>0.81095958809365798</v>
      </c>
      <c r="K16028" t="s">
        <v>25176</v>
      </c>
      <c r="L16028">
        <v>1</v>
      </c>
      <c r="M16028" t="s">
        <v>5133</v>
      </c>
      <c r="N16028">
        <v>0.5</v>
      </c>
      <c r="O16028">
        <v>1.27064803049555E-3</v>
      </c>
    </row>
    <row r="16029" spans="1:15">
      <c r="A16029" t="s">
        <v>17670</v>
      </c>
      <c r="B16029" t="s">
        <v>23511</v>
      </c>
      <c r="C16029" t="s">
        <v>17671</v>
      </c>
      <c r="D16029">
        <v>1</v>
      </c>
      <c r="E16029">
        <v>6152</v>
      </c>
      <c r="F16029">
        <v>2</v>
      </c>
      <c r="G16029">
        <v>7804</v>
      </c>
      <c r="H16029">
        <v>0.95521029019776005</v>
      </c>
      <c r="I16029">
        <v>1</v>
      </c>
      <c r="J16029">
        <v>0.85953329234717102</v>
      </c>
      <c r="K16029" t="s">
        <v>25221</v>
      </c>
      <c r="L16029">
        <v>1</v>
      </c>
      <c r="M16029" t="s">
        <v>5133</v>
      </c>
      <c r="N16029">
        <v>0.5</v>
      </c>
      <c r="O16029">
        <v>1.6254876462938901E-4</v>
      </c>
    </row>
    <row r="16030" spans="1:15">
      <c r="A16030" t="s">
        <v>17672</v>
      </c>
      <c r="B16030" t="s">
        <v>23511</v>
      </c>
      <c r="C16030" t="s">
        <v>17673</v>
      </c>
      <c r="D16030">
        <v>27</v>
      </c>
      <c r="E16030">
        <v>6152</v>
      </c>
      <c r="F16030">
        <v>29</v>
      </c>
      <c r="G16030">
        <v>7804</v>
      </c>
      <c r="H16030">
        <v>3.8185156282082001E-2</v>
      </c>
      <c r="I16030">
        <v>0.223105557030918</v>
      </c>
      <c r="J16030">
        <v>0.191766653975734</v>
      </c>
      <c r="K16030" t="s">
        <v>33374</v>
      </c>
      <c r="L16030">
        <v>27</v>
      </c>
      <c r="M16030" t="s">
        <v>5133</v>
      </c>
      <c r="N16030">
        <v>0.931034482758621</v>
      </c>
      <c r="O16030">
        <v>4.3888166449934998E-3</v>
      </c>
    </row>
    <row r="16031" spans="1:15">
      <c r="A16031" t="s">
        <v>17672</v>
      </c>
      <c r="B16031" t="s">
        <v>23513</v>
      </c>
      <c r="C16031" t="s">
        <v>17673</v>
      </c>
      <c r="D16031">
        <v>2</v>
      </c>
      <c r="E16031">
        <v>535</v>
      </c>
      <c r="F16031">
        <v>30</v>
      </c>
      <c r="G16031">
        <v>8124</v>
      </c>
      <c r="H16031">
        <v>0.59693985221443202</v>
      </c>
      <c r="I16031">
        <v>0.99999999999997702</v>
      </c>
      <c r="J16031">
        <v>0.95041217501583097</v>
      </c>
      <c r="K16031" t="s">
        <v>25029</v>
      </c>
      <c r="L16031">
        <v>2</v>
      </c>
      <c r="M16031" t="s">
        <v>5133</v>
      </c>
      <c r="N16031">
        <v>6.6666666666666693E-2</v>
      </c>
      <c r="O16031">
        <v>3.7383177570093499E-3</v>
      </c>
    </row>
    <row r="16032" spans="1:15">
      <c r="A16032" t="s">
        <v>17674</v>
      </c>
      <c r="B16032" t="s">
        <v>23513</v>
      </c>
      <c r="C16032" t="s">
        <v>17675</v>
      </c>
      <c r="D16032">
        <v>2</v>
      </c>
      <c r="E16032">
        <v>535</v>
      </c>
      <c r="F16032">
        <v>28</v>
      </c>
      <c r="G16032">
        <v>8124</v>
      </c>
      <c r="H16032">
        <v>0.55889928712021897</v>
      </c>
      <c r="I16032">
        <v>0.99999999999997702</v>
      </c>
      <c r="J16032">
        <v>0.95041217501583097</v>
      </c>
      <c r="K16032" t="s">
        <v>25029</v>
      </c>
      <c r="L16032">
        <v>2</v>
      </c>
      <c r="M16032" t="s">
        <v>5133</v>
      </c>
      <c r="N16032">
        <v>7.1428571428571397E-2</v>
      </c>
      <c r="O16032">
        <v>3.7383177570093499E-3</v>
      </c>
    </row>
    <row r="16033" spans="1:15">
      <c r="A16033" t="s">
        <v>17674</v>
      </c>
      <c r="B16033" t="s">
        <v>23511</v>
      </c>
      <c r="C16033" t="s">
        <v>17675</v>
      </c>
      <c r="D16033">
        <v>25</v>
      </c>
      <c r="E16033">
        <v>6152</v>
      </c>
      <c r="F16033">
        <v>27</v>
      </c>
      <c r="G16033">
        <v>7804</v>
      </c>
      <c r="H16033">
        <v>5.4245613173786997E-2</v>
      </c>
      <c r="I16033">
        <v>0.28959482308693002</v>
      </c>
      <c r="J16033">
        <v>0.248916391734606</v>
      </c>
      <c r="K16033" t="s">
        <v>29213</v>
      </c>
      <c r="L16033">
        <v>25</v>
      </c>
      <c r="M16033" t="s">
        <v>5133</v>
      </c>
      <c r="N16033">
        <v>0.92592592592592604</v>
      </c>
      <c r="O16033">
        <v>4.0637191157347199E-3</v>
      </c>
    </row>
    <row r="16034" spans="1:15">
      <c r="A16034" t="s">
        <v>17676</v>
      </c>
      <c r="B16034" t="s">
        <v>23511</v>
      </c>
      <c r="C16034" t="s">
        <v>17677</v>
      </c>
      <c r="D16034">
        <v>8</v>
      </c>
      <c r="E16034">
        <v>6152</v>
      </c>
      <c r="F16034">
        <v>9</v>
      </c>
      <c r="G16034">
        <v>7804</v>
      </c>
      <c r="H16034">
        <v>0.40157748897504503</v>
      </c>
      <c r="I16034">
        <v>0.91525479399875698</v>
      </c>
      <c r="J16034">
        <v>0.78669196642228301</v>
      </c>
      <c r="K16034" t="s">
        <v>27256</v>
      </c>
      <c r="L16034">
        <v>8</v>
      </c>
      <c r="M16034" t="s">
        <v>5133</v>
      </c>
      <c r="N16034">
        <v>0.88888888888888895</v>
      </c>
      <c r="O16034">
        <v>1.3003901170351099E-3</v>
      </c>
    </row>
    <row r="16035" spans="1:15">
      <c r="A16035" t="s">
        <v>17678</v>
      </c>
      <c r="B16035" t="s">
        <v>23511</v>
      </c>
      <c r="C16035" t="s">
        <v>17679</v>
      </c>
      <c r="D16035">
        <v>6</v>
      </c>
      <c r="E16035">
        <v>6152</v>
      </c>
      <c r="F16035">
        <v>8</v>
      </c>
      <c r="G16035">
        <v>7804</v>
      </c>
      <c r="H16035">
        <v>0.77072248517942499</v>
      </c>
      <c r="I16035">
        <v>0.968912233598893</v>
      </c>
      <c r="J16035">
        <v>0.832812322140707</v>
      </c>
      <c r="K16035" t="s">
        <v>28149</v>
      </c>
      <c r="L16035">
        <v>6</v>
      </c>
      <c r="M16035" t="s">
        <v>2729</v>
      </c>
      <c r="N16035">
        <v>0.75</v>
      </c>
      <c r="O16035">
        <v>9.7529258777633303E-4</v>
      </c>
    </row>
    <row r="16036" spans="1:15">
      <c r="A16036" t="s">
        <v>17680</v>
      </c>
      <c r="B16036" t="s">
        <v>23511</v>
      </c>
      <c r="C16036" t="s">
        <v>17681</v>
      </c>
      <c r="D16036">
        <v>1</v>
      </c>
      <c r="E16036">
        <v>6152</v>
      </c>
      <c r="F16036">
        <v>2</v>
      </c>
      <c r="G16036">
        <v>7804</v>
      </c>
      <c r="H16036">
        <v>0.95521029019776005</v>
      </c>
      <c r="I16036">
        <v>1</v>
      </c>
      <c r="J16036">
        <v>0.85953329234717102</v>
      </c>
      <c r="K16036" t="s">
        <v>27961</v>
      </c>
      <c r="L16036">
        <v>1</v>
      </c>
      <c r="M16036" t="s">
        <v>2729</v>
      </c>
      <c r="N16036">
        <v>0.5</v>
      </c>
      <c r="O16036">
        <v>1.6254876462938901E-4</v>
      </c>
    </row>
    <row r="16037" spans="1:15">
      <c r="A16037" t="s">
        <v>17682</v>
      </c>
      <c r="B16037" t="s">
        <v>23518</v>
      </c>
      <c r="C16037" t="s">
        <v>17683</v>
      </c>
      <c r="D16037">
        <v>1</v>
      </c>
      <c r="E16037">
        <v>787</v>
      </c>
      <c r="F16037">
        <v>3</v>
      </c>
      <c r="G16037">
        <v>7393</v>
      </c>
      <c r="H16037">
        <v>0.28660084727541502</v>
      </c>
      <c r="I16037">
        <v>0.97863801257884697</v>
      </c>
      <c r="J16037">
        <v>0.94620131057153301</v>
      </c>
      <c r="K16037" t="s">
        <v>33375</v>
      </c>
      <c r="L16037">
        <v>1</v>
      </c>
      <c r="M16037" t="s">
        <v>5133</v>
      </c>
      <c r="N16037">
        <v>0.33333333333333298</v>
      </c>
      <c r="O16037">
        <v>1.27064803049555E-3</v>
      </c>
    </row>
    <row r="16038" spans="1:15">
      <c r="A16038" t="s">
        <v>17682</v>
      </c>
      <c r="B16038" t="s">
        <v>23511</v>
      </c>
      <c r="C16038" t="s">
        <v>17683</v>
      </c>
      <c r="D16038">
        <v>2</v>
      </c>
      <c r="E16038">
        <v>6152</v>
      </c>
      <c r="F16038">
        <v>3</v>
      </c>
      <c r="G16038">
        <v>7804</v>
      </c>
      <c r="H16038">
        <v>0.88457550560319997</v>
      </c>
      <c r="I16038">
        <v>1</v>
      </c>
      <c r="J16038">
        <v>0.85953329234717102</v>
      </c>
      <c r="K16038" t="s">
        <v>33376</v>
      </c>
      <c r="L16038">
        <v>2</v>
      </c>
      <c r="M16038" t="s">
        <v>5133</v>
      </c>
      <c r="N16038">
        <v>0.66666666666666696</v>
      </c>
      <c r="O16038">
        <v>3.2509752925877802E-4</v>
      </c>
    </row>
    <row r="16039" spans="1:15">
      <c r="A16039" t="s">
        <v>17684</v>
      </c>
      <c r="B16039" t="s">
        <v>23511</v>
      </c>
      <c r="C16039" t="s">
        <v>17685</v>
      </c>
      <c r="D16039">
        <v>80</v>
      </c>
      <c r="E16039">
        <v>6152</v>
      </c>
      <c r="F16039">
        <v>86</v>
      </c>
      <c r="G16039">
        <v>7804</v>
      </c>
      <c r="H16039">
        <v>2.9363382205404898E-4</v>
      </c>
      <c r="I16039">
        <v>4.8180416302035199E-3</v>
      </c>
      <c r="J16039">
        <v>4.1412671850745604E-3</v>
      </c>
      <c r="K16039" t="s">
        <v>28000</v>
      </c>
      <c r="L16039">
        <v>80</v>
      </c>
      <c r="M16039" t="s">
        <v>5133</v>
      </c>
      <c r="N16039">
        <v>0.93023255813953498</v>
      </c>
      <c r="O16039">
        <v>1.30039011703511E-2</v>
      </c>
    </row>
    <row r="16040" spans="1:15">
      <c r="A16040" t="s">
        <v>17684</v>
      </c>
      <c r="B16040" t="s">
        <v>23518</v>
      </c>
      <c r="C16040" t="s">
        <v>17685</v>
      </c>
      <c r="D16040">
        <v>3</v>
      </c>
      <c r="E16040">
        <v>787</v>
      </c>
      <c r="F16040">
        <v>82</v>
      </c>
      <c r="G16040">
        <v>7393</v>
      </c>
      <c r="H16040">
        <v>0.99450363189365198</v>
      </c>
      <c r="I16040">
        <v>1</v>
      </c>
      <c r="J16040">
        <v>0.966855260484069</v>
      </c>
      <c r="K16040" t="s">
        <v>26092</v>
      </c>
      <c r="L16040">
        <v>3</v>
      </c>
      <c r="M16040" t="s">
        <v>5133</v>
      </c>
      <c r="N16040">
        <v>3.65853658536585E-2</v>
      </c>
      <c r="O16040">
        <v>3.8119440914866601E-3</v>
      </c>
    </row>
    <row r="16041" spans="1:15">
      <c r="A16041" t="s">
        <v>17686</v>
      </c>
      <c r="B16041" t="s">
        <v>23518</v>
      </c>
      <c r="C16041" t="s">
        <v>17687</v>
      </c>
      <c r="D16041">
        <v>7</v>
      </c>
      <c r="E16041">
        <v>787</v>
      </c>
      <c r="F16041">
        <v>33</v>
      </c>
      <c r="G16041">
        <v>7393</v>
      </c>
      <c r="H16041">
        <v>5.5038260852837702E-2</v>
      </c>
      <c r="I16041">
        <v>0.61178825165478101</v>
      </c>
      <c r="J16041">
        <v>0.59151068941477603</v>
      </c>
      <c r="K16041" t="s">
        <v>33102</v>
      </c>
      <c r="L16041">
        <v>7</v>
      </c>
      <c r="M16041" t="s">
        <v>5133</v>
      </c>
      <c r="N16041">
        <v>0.21212121212121199</v>
      </c>
      <c r="O16041">
        <v>8.8945362134688708E-3</v>
      </c>
    </row>
    <row r="16042" spans="1:15">
      <c r="A16042" t="s">
        <v>17686</v>
      </c>
      <c r="B16042" t="s">
        <v>23511</v>
      </c>
      <c r="C16042" t="s">
        <v>17687</v>
      </c>
      <c r="D16042">
        <v>27</v>
      </c>
      <c r="E16042">
        <v>6152</v>
      </c>
      <c r="F16042">
        <v>36</v>
      </c>
      <c r="G16042">
        <v>7804</v>
      </c>
      <c r="H16042">
        <v>0.78368574094909405</v>
      </c>
      <c r="I16042">
        <v>0.968912233598893</v>
      </c>
      <c r="J16042">
        <v>0.832812322140707</v>
      </c>
      <c r="K16042" t="s">
        <v>33377</v>
      </c>
      <c r="L16042">
        <v>27</v>
      </c>
      <c r="M16042" t="s">
        <v>5133</v>
      </c>
      <c r="N16042">
        <v>0.75</v>
      </c>
      <c r="O16042">
        <v>4.3888166449934998E-3</v>
      </c>
    </row>
    <row r="16043" spans="1:15">
      <c r="A16043" t="s">
        <v>17686</v>
      </c>
      <c r="B16043" t="s">
        <v>23513</v>
      </c>
      <c r="C16043" t="s">
        <v>17687</v>
      </c>
      <c r="D16043">
        <v>1</v>
      </c>
      <c r="E16043">
        <v>535</v>
      </c>
      <c r="F16043">
        <v>35</v>
      </c>
      <c r="G16043">
        <v>8124</v>
      </c>
      <c r="H16043">
        <v>0.90832236444283498</v>
      </c>
      <c r="I16043">
        <v>0.99999999999997702</v>
      </c>
      <c r="J16043">
        <v>0.95041217501583097</v>
      </c>
      <c r="K16043" t="s">
        <v>25393</v>
      </c>
      <c r="L16043">
        <v>1</v>
      </c>
      <c r="M16043" t="s">
        <v>5133</v>
      </c>
      <c r="N16043">
        <v>2.8571428571428598E-2</v>
      </c>
      <c r="O16043">
        <v>1.8691588785046699E-3</v>
      </c>
    </row>
    <row r="16044" spans="1:15">
      <c r="A16044" t="s">
        <v>17688</v>
      </c>
      <c r="B16044" t="s">
        <v>23518</v>
      </c>
      <c r="C16044" t="s">
        <v>17689</v>
      </c>
      <c r="D16044">
        <v>1</v>
      </c>
      <c r="E16044">
        <v>787</v>
      </c>
      <c r="F16044">
        <v>1</v>
      </c>
      <c r="G16044">
        <v>7393</v>
      </c>
      <c r="H16044">
        <v>0.106452049235764</v>
      </c>
      <c r="I16044">
        <v>0.63266972740240601</v>
      </c>
      <c r="J16044">
        <v>0.61170005408803896</v>
      </c>
      <c r="K16044" t="s">
        <v>24050</v>
      </c>
      <c r="L16044">
        <v>1</v>
      </c>
      <c r="M16044" t="s">
        <v>1463</v>
      </c>
      <c r="N16044">
        <v>1</v>
      </c>
      <c r="O16044">
        <v>1.27064803049555E-3</v>
      </c>
    </row>
    <row r="16045" spans="1:15">
      <c r="A16045" t="s">
        <v>17690</v>
      </c>
      <c r="B16045" t="s">
        <v>23518</v>
      </c>
      <c r="C16045" t="s">
        <v>17691</v>
      </c>
      <c r="D16045">
        <v>1</v>
      </c>
      <c r="E16045">
        <v>787</v>
      </c>
      <c r="F16045">
        <v>1</v>
      </c>
      <c r="G16045">
        <v>7393</v>
      </c>
      <c r="H16045">
        <v>0.106452049235764</v>
      </c>
      <c r="I16045">
        <v>0.63266972740240601</v>
      </c>
      <c r="J16045">
        <v>0.61170005408803896</v>
      </c>
      <c r="K16045" t="s">
        <v>24050</v>
      </c>
      <c r="L16045">
        <v>1</v>
      </c>
      <c r="M16045" t="s">
        <v>1463</v>
      </c>
      <c r="N16045">
        <v>1</v>
      </c>
      <c r="O16045">
        <v>1.27064803049555E-3</v>
      </c>
    </row>
    <row r="16046" spans="1:15">
      <c r="A16046" t="s">
        <v>17692</v>
      </c>
      <c r="B16046" t="s">
        <v>23511</v>
      </c>
      <c r="C16046" t="s">
        <v>17693</v>
      </c>
      <c r="D16046">
        <v>1</v>
      </c>
      <c r="E16046">
        <v>6152</v>
      </c>
      <c r="F16046">
        <v>1</v>
      </c>
      <c r="G16046">
        <v>7804</v>
      </c>
      <c r="H16046">
        <v>0.788313685289595</v>
      </c>
      <c r="I16046">
        <v>0.968912233598893</v>
      </c>
      <c r="J16046">
        <v>0.832812322140707</v>
      </c>
      <c r="K16046" t="s">
        <v>33378</v>
      </c>
      <c r="L16046">
        <v>1</v>
      </c>
      <c r="M16046" t="s">
        <v>2729</v>
      </c>
      <c r="N16046">
        <v>1</v>
      </c>
      <c r="O16046">
        <v>1.6254876462938901E-4</v>
      </c>
    </row>
    <row r="16047" spans="1:15">
      <c r="A16047" t="s">
        <v>17694</v>
      </c>
      <c r="B16047" t="s">
        <v>23511</v>
      </c>
      <c r="C16047" t="s">
        <v>17695</v>
      </c>
      <c r="D16047">
        <v>2</v>
      </c>
      <c r="E16047">
        <v>6152</v>
      </c>
      <c r="F16047">
        <v>3</v>
      </c>
      <c r="G16047">
        <v>7804</v>
      </c>
      <c r="H16047">
        <v>0.88457550560319997</v>
      </c>
      <c r="I16047">
        <v>1</v>
      </c>
      <c r="J16047">
        <v>0.85953329234717102</v>
      </c>
      <c r="K16047" t="s">
        <v>33379</v>
      </c>
      <c r="L16047">
        <v>2</v>
      </c>
      <c r="M16047" t="s">
        <v>2729</v>
      </c>
      <c r="N16047">
        <v>0.66666666666666696</v>
      </c>
      <c r="O16047">
        <v>3.2509752925877802E-4</v>
      </c>
    </row>
    <row r="16048" spans="1:15">
      <c r="A16048" t="s">
        <v>17696</v>
      </c>
      <c r="B16048" t="s">
        <v>23518</v>
      </c>
      <c r="C16048" t="s">
        <v>17697</v>
      </c>
      <c r="D16048">
        <v>21</v>
      </c>
      <c r="E16048">
        <v>787</v>
      </c>
      <c r="F16048">
        <v>114</v>
      </c>
      <c r="G16048">
        <v>7393</v>
      </c>
      <c r="H16048">
        <v>8.2985524964823004E-3</v>
      </c>
      <c r="I16048">
        <v>0.24323860088996599</v>
      </c>
      <c r="J16048">
        <v>0.235176520823249</v>
      </c>
      <c r="K16048" t="s">
        <v>33380</v>
      </c>
      <c r="L16048">
        <v>21</v>
      </c>
      <c r="M16048" t="s">
        <v>5133</v>
      </c>
      <c r="N16048">
        <v>0.18421052631578899</v>
      </c>
      <c r="O16048">
        <v>2.66836086404066E-2</v>
      </c>
    </row>
    <row r="16049" spans="1:15">
      <c r="A16049" t="s">
        <v>17696</v>
      </c>
      <c r="B16049" t="s">
        <v>23513</v>
      </c>
      <c r="C16049" t="s">
        <v>17697</v>
      </c>
      <c r="D16049">
        <v>4</v>
      </c>
      <c r="E16049">
        <v>535</v>
      </c>
      <c r="F16049">
        <v>126</v>
      </c>
      <c r="G16049">
        <v>8124</v>
      </c>
      <c r="H16049">
        <v>0.97038167016589705</v>
      </c>
      <c r="I16049">
        <v>0.99999999999997702</v>
      </c>
      <c r="J16049">
        <v>0.95041217501583097</v>
      </c>
      <c r="K16049" t="s">
        <v>33381</v>
      </c>
      <c r="L16049">
        <v>4</v>
      </c>
      <c r="M16049" t="s">
        <v>5133</v>
      </c>
      <c r="N16049">
        <v>3.1746031746031703E-2</v>
      </c>
      <c r="O16049">
        <v>7.4766355140186902E-3</v>
      </c>
    </row>
    <row r="16050" spans="1:15">
      <c r="A16050" t="s">
        <v>17696</v>
      </c>
      <c r="B16050" t="s">
        <v>23511</v>
      </c>
      <c r="C16050" t="s">
        <v>17697</v>
      </c>
      <c r="D16050">
        <v>95</v>
      </c>
      <c r="E16050">
        <v>6152</v>
      </c>
      <c r="F16050">
        <v>126</v>
      </c>
      <c r="G16050">
        <v>7804</v>
      </c>
      <c r="H16050">
        <v>0.85535497308250996</v>
      </c>
      <c r="I16050">
        <v>1</v>
      </c>
      <c r="J16050">
        <v>0.85953329234717102</v>
      </c>
      <c r="K16050" t="s">
        <v>33382</v>
      </c>
      <c r="L16050">
        <v>95</v>
      </c>
      <c r="M16050" t="s">
        <v>5133</v>
      </c>
      <c r="N16050">
        <v>0.75396825396825395</v>
      </c>
      <c r="O16050">
        <v>1.5442132639791901E-2</v>
      </c>
    </row>
    <row r="16051" spans="1:15">
      <c r="A16051" t="s">
        <v>17698</v>
      </c>
      <c r="B16051" t="s">
        <v>23511</v>
      </c>
      <c r="C16051" t="s">
        <v>17699</v>
      </c>
      <c r="D16051">
        <v>108</v>
      </c>
      <c r="E16051">
        <v>6152</v>
      </c>
      <c r="F16051">
        <v>140</v>
      </c>
      <c r="G16051">
        <v>7804</v>
      </c>
      <c r="H16051">
        <v>0.72912400690108503</v>
      </c>
      <c r="I16051">
        <v>0.968912233598893</v>
      </c>
      <c r="J16051">
        <v>0.832812322140707</v>
      </c>
      <c r="K16051" t="s">
        <v>33383</v>
      </c>
      <c r="L16051">
        <v>108</v>
      </c>
      <c r="M16051" t="s">
        <v>5133</v>
      </c>
      <c r="N16051">
        <v>0.77142857142857102</v>
      </c>
      <c r="O16051">
        <v>1.7555266579973999E-2</v>
      </c>
    </row>
    <row r="16052" spans="1:15">
      <c r="A16052" t="s">
        <v>17698</v>
      </c>
      <c r="B16052" t="s">
        <v>23518</v>
      </c>
      <c r="C16052" t="s">
        <v>17699</v>
      </c>
      <c r="D16052">
        <v>13</v>
      </c>
      <c r="E16052">
        <v>787</v>
      </c>
      <c r="F16052">
        <v>131</v>
      </c>
      <c r="G16052">
        <v>7393</v>
      </c>
      <c r="H16052">
        <v>0.64882036285726397</v>
      </c>
      <c r="I16052">
        <v>1</v>
      </c>
      <c r="J16052">
        <v>0.966855260484069</v>
      </c>
      <c r="K16052" t="s">
        <v>33384</v>
      </c>
      <c r="L16052">
        <v>13</v>
      </c>
      <c r="M16052" t="s">
        <v>5133</v>
      </c>
      <c r="N16052">
        <v>9.9236641221374003E-2</v>
      </c>
      <c r="O16052">
        <v>1.6518424396442199E-2</v>
      </c>
    </row>
    <row r="16053" spans="1:15">
      <c r="A16053" t="s">
        <v>17698</v>
      </c>
      <c r="B16053" t="s">
        <v>23513</v>
      </c>
      <c r="C16053" t="s">
        <v>17699</v>
      </c>
      <c r="D16053">
        <v>9</v>
      </c>
      <c r="E16053">
        <v>535</v>
      </c>
      <c r="F16053">
        <v>144</v>
      </c>
      <c r="G16053">
        <v>8124</v>
      </c>
      <c r="H16053">
        <v>0.61397315755253601</v>
      </c>
      <c r="I16053">
        <v>0.99999999999997702</v>
      </c>
      <c r="J16053">
        <v>0.95041217501583097</v>
      </c>
      <c r="K16053" t="s">
        <v>28957</v>
      </c>
      <c r="L16053">
        <v>9</v>
      </c>
      <c r="M16053" t="s">
        <v>5133</v>
      </c>
      <c r="N16053">
        <v>6.25E-2</v>
      </c>
      <c r="O16053">
        <v>1.6822429906542102E-2</v>
      </c>
    </row>
    <row r="16054" spans="1:15">
      <c r="A16054" t="s">
        <v>17700</v>
      </c>
      <c r="B16054" t="s">
        <v>23511</v>
      </c>
      <c r="C16054" t="s">
        <v>17701</v>
      </c>
      <c r="D16054">
        <v>2</v>
      </c>
      <c r="E16054">
        <v>6152</v>
      </c>
      <c r="F16054">
        <v>3</v>
      </c>
      <c r="G16054">
        <v>7804</v>
      </c>
      <c r="H16054">
        <v>0.88457550560319997</v>
      </c>
      <c r="I16054">
        <v>1</v>
      </c>
      <c r="J16054">
        <v>0.85953329234717102</v>
      </c>
      <c r="K16054" t="s">
        <v>33385</v>
      </c>
      <c r="L16054">
        <v>2</v>
      </c>
      <c r="M16054" t="s">
        <v>1463</v>
      </c>
      <c r="N16054">
        <v>0.66666666666666696</v>
      </c>
      <c r="O16054">
        <v>3.2509752925877802E-4</v>
      </c>
    </row>
    <row r="16055" spans="1:15">
      <c r="A16055" t="s">
        <v>17702</v>
      </c>
      <c r="B16055" t="s">
        <v>23511</v>
      </c>
      <c r="C16055" t="s">
        <v>17703</v>
      </c>
      <c r="D16055">
        <v>2634</v>
      </c>
      <c r="E16055">
        <v>6152</v>
      </c>
      <c r="F16055">
        <v>3172</v>
      </c>
      <c r="G16055">
        <v>7804</v>
      </c>
      <c r="H16055" s="34">
        <v>1.8106268889356901E-14</v>
      </c>
      <c r="I16055" s="34">
        <v>2.58342343790897E-12</v>
      </c>
      <c r="J16055" s="34">
        <v>2.2205384531127401E-12</v>
      </c>
      <c r="K16055" t="s">
        <v>33386</v>
      </c>
      <c r="L16055">
        <v>2634</v>
      </c>
      <c r="M16055" t="s">
        <v>5133</v>
      </c>
      <c r="N16055">
        <v>0.83039092055485497</v>
      </c>
      <c r="O16055">
        <v>0.42815344603381</v>
      </c>
    </row>
    <row r="16056" spans="1:15">
      <c r="A16056" t="s">
        <v>17702</v>
      </c>
      <c r="B16056" t="s">
        <v>23518</v>
      </c>
      <c r="C16056" t="s">
        <v>17703</v>
      </c>
      <c r="D16056">
        <v>257</v>
      </c>
      <c r="E16056">
        <v>787</v>
      </c>
      <c r="F16056">
        <v>2919</v>
      </c>
      <c r="G16056">
        <v>7393</v>
      </c>
      <c r="H16056">
        <v>0.99998812075628196</v>
      </c>
      <c r="I16056">
        <v>1</v>
      </c>
      <c r="J16056">
        <v>0.966855260484069</v>
      </c>
      <c r="K16056" t="s">
        <v>33387</v>
      </c>
      <c r="L16056">
        <v>257</v>
      </c>
      <c r="M16056" t="s">
        <v>5133</v>
      </c>
      <c r="N16056">
        <v>8.8043850633778703E-2</v>
      </c>
      <c r="O16056">
        <v>0.32655654383735699</v>
      </c>
    </row>
    <row r="16057" spans="1:15">
      <c r="A16057" t="s">
        <v>17702</v>
      </c>
      <c r="B16057" t="s">
        <v>23513</v>
      </c>
      <c r="C16057" t="s">
        <v>17703</v>
      </c>
      <c r="D16057">
        <v>156</v>
      </c>
      <c r="E16057">
        <v>535</v>
      </c>
      <c r="F16057">
        <v>3250</v>
      </c>
      <c r="G16057">
        <v>8124</v>
      </c>
      <c r="H16057">
        <v>0.99999997369198901</v>
      </c>
      <c r="I16057">
        <v>0.99999999999997702</v>
      </c>
      <c r="J16057">
        <v>0.95041217501583097</v>
      </c>
      <c r="K16057" t="s">
        <v>33388</v>
      </c>
      <c r="L16057">
        <v>156</v>
      </c>
      <c r="M16057" t="s">
        <v>5133</v>
      </c>
      <c r="N16057">
        <v>4.8000000000000001E-2</v>
      </c>
      <c r="O16057">
        <v>0.29158878504672903</v>
      </c>
    </row>
    <row r="16058" spans="1:15">
      <c r="A16058" t="s">
        <v>17704</v>
      </c>
      <c r="B16058" t="s">
        <v>23511</v>
      </c>
      <c r="C16058" t="s">
        <v>17705</v>
      </c>
      <c r="D16058">
        <v>1</v>
      </c>
      <c r="E16058">
        <v>6152</v>
      </c>
      <c r="F16058">
        <v>1</v>
      </c>
      <c r="G16058">
        <v>7804</v>
      </c>
      <c r="H16058">
        <v>0.788313685289595</v>
      </c>
      <c r="I16058">
        <v>0.968912233598893</v>
      </c>
      <c r="J16058">
        <v>0.832812322140707</v>
      </c>
      <c r="K16058" t="s">
        <v>32423</v>
      </c>
      <c r="L16058">
        <v>1</v>
      </c>
      <c r="M16058" t="s">
        <v>5133</v>
      </c>
      <c r="N16058">
        <v>1</v>
      </c>
      <c r="O16058">
        <v>1.6254876462938901E-4</v>
      </c>
    </row>
    <row r="16059" spans="1:15">
      <c r="A16059" t="s">
        <v>17706</v>
      </c>
      <c r="B16059" t="s">
        <v>23511</v>
      </c>
      <c r="C16059" t="s">
        <v>17707</v>
      </c>
      <c r="D16059">
        <v>2</v>
      </c>
      <c r="E16059">
        <v>6152</v>
      </c>
      <c r="F16059">
        <v>2</v>
      </c>
      <c r="G16059">
        <v>7804</v>
      </c>
      <c r="H16059">
        <v>0.62141708038142995</v>
      </c>
      <c r="I16059">
        <v>0.968912233598893</v>
      </c>
      <c r="J16059">
        <v>0.832812322140707</v>
      </c>
      <c r="K16059" t="s">
        <v>33389</v>
      </c>
      <c r="L16059">
        <v>2</v>
      </c>
      <c r="M16059" t="s">
        <v>5133</v>
      </c>
      <c r="N16059">
        <v>1</v>
      </c>
      <c r="O16059">
        <v>3.2509752925877802E-4</v>
      </c>
    </row>
    <row r="16060" spans="1:15">
      <c r="A16060" t="s">
        <v>17708</v>
      </c>
      <c r="B16060" t="s">
        <v>23511</v>
      </c>
      <c r="C16060" t="s">
        <v>17709</v>
      </c>
      <c r="D16060">
        <v>11</v>
      </c>
      <c r="E16060">
        <v>6152</v>
      </c>
      <c r="F16060">
        <v>12</v>
      </c>
      <c r="G16060">
        <v>7804</v>
      </c>
      <c r="H16060">
        <v>0.24296886885364699</v>
      </c>
      <c r="I16060">
        <v>0.71382528017432401</v>
      </c>
      <c r="J16060">
        <v>0.61355659322887801</v>
      </c>
      <c r="K16060" t="s">
        <v>33390</v>
      </c>
      <c r="L16060">
        <v>11</v>
      </c>
      <c r="M16060" t="s">
        <v>5133</v>
      </c>
      <c r="N16060">
        <v>0.91666666666666696</v>
      </c>
      <c r="O16060">
        <v>1.78803641092328E-3</v>
      </c>
    </row>
    <row r="16061" spans="1:15">
      <c r="A16061" t="s">
        <v>17708</v>
      </c>
      <c r="B16061" t="s">
        <v>23513</v>
      </c>
      <c r="C16061" t="s">
        <v>17709</v>
      </c>
      <c r="D16061">
        <v>1</v>
      </c>
      <c r="E16061">
        <v>535</v>
      </c>
      <c r="F16061">
        <v>2</v>
      </c>
      <c r="G16061">
        <v>8124</v>
      </c>
      <c r="H16061">
        <v>0.12737930779067499</v>
      </c>
      <c r="I16061">
        <v>0.64703075560747003</v>
      </c>
      <c r="J16061">
        <v>0.614945907739046</v>
      </c>
      <c r="K16061" t="s">
        <v>25000</v>
      </c>
      <c r="L16061">
        <v>1</v>
      </c>
      <c r="M16061" t="s">
        <v>5133</v>
      </c>
      <c r="N16061">
        <v>0.5</v>
      </c>
      <c r="O16061">
        <v>1.8691588785046699E-3</v>
      </c>
    </row>
    <row r="16062" spans="1:15">
      <c r="A16062" t="s">
        <v>17710</v>
      </c>
      <c r="B16062" t="s">
        <v>23513</v>
      </c>
      <c r="C16062" t="s">
        <v>17711</v>
      </c>
      <c r="D16062">
        <v>1</v>
      </c>
      <c r="E16062">
        <v>535</v>
      </c>
      <c r="F16062">
        <v>2</v>
      </c>
      <c r="G16062">
        <v>8124</v>
      </c>
      <c r="H16062">
        <v>0.12737930779067499</v>
      </c>
      <c r="I16062">
        <v>0.64703075560747003</v>
      </c>
      <c r="J16062">
        <v>0.614945907739046</v>
      </c>
      <c r="K16062" t="s">
        <v>25000</v>
      </c>
      <c r="L16062">
        <v>1</v>
      </c>
      <c r="M16062" t="s">
        <v>5133</v>
      </c>
      <c r="N16062">
        <v>0.5</v>
      </c>
      <c r="O16062">
        <v>1.8691588785046699E-3</v>
      </c>
    </row>
    <row r="16063" spans="1:15">
      <c r="A16063" t="s">
        <v>17710</v>
      </c>
      <c r="B16063" t="s">
        <v>23511</v>
      </c>
      <c r="C16063" t="s">
        <v>17711</v>
      </c>
      <c r="D16063">
        <v>11</v>
      </c>
      <c r="E16063">
        <v>6152</v>
      </c>
      <c r="F16063">
        <v>12</v>
      </c>
      <c r="G16063">
        <v>7804</v>
      </c>
      <c r="H16063">
        <v>0.24296886885364699</v>
      </c>
      <c r="I16063">
        <v>0.71382528017432401</v>
      </c>
      <c r="J16063">
        <v>0.61355659322887801</v>
      </c>
      <c r="K16063" t="s">
        <v>33390</v>
      </c>
      <c r="L16063">
        <v>11</v>
      </c>
      <c r="M16063" t="s">
        <v>5133</v>
      </c>
      <c r="N16063">
        <v>0.91666666666666696</v>
      </c>
      <c r="O16063">
        <v>1.78803641092328E-3</v>
      </c>
    </row>
    <row r="16064" spans="1:15">
      <c r="A16064" t="s">
        <v>17712</v>
      </c>
      <c r="B16064" t="s">
        <v>23513</v>
      </c>
      <c r="C16064" t="s">
        <v>17713</v>
      </c>
      <c r="D16064">
        <v>1</v>
      </c>
      <c r="E16064">
        <v>535</v>
      </c>
      <c r="F16064">
        <v>2</v>
      </c>
      <c r="G16064">
        <v>8124</v>
      </c>
      <c r="H16064">
        <v>0.12737930779067499</v>
      </c>
      <c r="I16064">
        <v>0.64703075560747003</v>
      </c>
      <c r="J16064">
        <v>0.614945907739046</v>
      </c>
      <c r="K16064" t="s">
        <v>25000</v>
      </c>
      <c r="L16064">
        <v>1</v>
      </c>
      <c r="M16064" t="s">
        <v>5133</v>
      </c>
      <c r="N16064">
        <v>0.5</v>
      </c>
      <c r="O16064">
        <v>1.8691588785046699E-3</v>
      </c>
    </row>
    <row r="16065" spans="1:15">
      <c r="A16065" t="s">
        <v>17712</v>
      </c>
      <c r="B16065" t="s">
        <v>23511</v>
      </c>
      <c r="C16065" t="s">
        <v>17713</v>
      </c>
      <c r="D16065">
        <v>11</v>
      </c>
      <c r="E16065">
        <v>6152</v>
      </c>
      <c r="F16065">
        <v>12</v>
      </c>
      <c r="G16065">
        <v>7804</v>
      </c>
      <c r="H16065">
        <v>0.24296886885364699</v>
      </c>
      <c r="I16065">
        <v>0.71382528017432401</v>
      </c>
      <c r="J16065">
        <v>0.61355659322887801</v>
      </c>
      <c r="K16065" t="s">
        <v>33390</v>
      </c>
      <c r="L16065">
        <v>11</v>
      </c>
      <c r="M16065" t="s">
        <v>5133</v>
      </c>
      <c r="N16065">
        <v>0.91666666666666696</v>
      </c>
      <c r="O16065">
        <v>1.78803641092328E-3</v>
      </c>
    </row>
    <row r="16066" spans="1:15">
      <c r="A16066" t="s">
        <v>17714</v>
      </c>
      <c r="B16066" t="s">
        <v>23513</v>
      </c>
      <c r="C16066" t="s">
        <v>17715</v>
      </c>
      <c r="D16066">
        <v>1</v>
      </c>
      <c r="E16066">
        <v>535</v>
      </c>
      <c r="F16066">
        <v>2</v>
      </c>
      <c r="G16066">
        <v>8124</v>
      </c>
      <c r="H16066">
        <v>0.12737930779067499</v>
      </c>
      <c r="I16066">
        <v>0.64703075560747003</v>
      </c>
      <c r="J16066">
        <v>0.614945907739046</v>
      </c>
      <c r="K16066" t="s">
        <v>25000</v>
      </c>
      <c r="L16066">
        <v>1</v>
      </c>
      <c r="M16066" t="s">
        <v>5133</v>
      </c>
      <c r="N16066">
        <v>0.5</v>
      </c>
      <c r="O16066">
        <v>1.8691588785046699E-3</v>
      </c>
    </row>
    <row r="16067" spans="1:15">
      <c r="A16067" t="s">
        <v>17714</v>
      </c>
      <c r="B16067" t="s">
        <v>23511</v>
      </c>
      <c r="C16067" t="s">
        <v>17715</v>
      </c>
      <c r="D16067">
        <v>11</v>
      </c>
      <c r="E16067">
        <v>6152</v>
      </c>
      <c r="F16067">
        <v>12</v>
      </c>
      <c r="G16067">
        <v>7804</v>
      </c>
      <c r="H16067">
        <v>0.24296886885364699</v>
      </c>
      <c r="I16067">
        <v>0.71382528017432401</v>
      </c>
      <c r="J16067">
        <v>0.61355659322887801</v>
      </c>
      <c r="K16067" t="s">
        <v>33390</v>
      </c>
      <c r="L16067">
        <v>11</v>
      </c>
      <c r="M16067" t="s">
        <v>5133</v>
      </c>
      <c r="N16067">
        <v>0.91666666666666696</v>
      </c>
      <c r="O16067">
        <v>1.78803641092328E-3</v>
      </c>
    </row>
    <row r="16068" spans="1:15">
      <c r="A16068" t="s">
        <v>17716</v>
      </c>
      <c r="B16068" t="s">
        <v>23513</v>
      </c>
      <c r="C16068" t="s">
        <v>17717</v>
      </c>
      <c r="D16068">
        <v>1</v>
      </c>
      <c r="E16068">
        <v>535</v>
      </c>
      <c r="F16068">
        <v>7</v>
      </c>
      <c r="G16068">
        <v>8124</v>
      </c>
      <c r="H16068">
        <v>0.37938355156400999</v>
      </c>
      <c r="I16068">
        <v>0.99999999999997702</v>
      </c>
      <c r="J16068">
        <v>0.95041217501583097</v>
      </c>
      <c r="K16068" t="s">
        <v>25000</v>
      </c>
      <c r="L16068">
        <v>1</v>
      </c>
      <c r="M16068" t="s">
        <v>5133</v>
      </c>
      <c r="N16068">
        <v>0.14285714285714299</v>
      </c>
      <c r="O16068">
        <v>1.8691588785046699E-3</v>
      </c>
    </row>
    <row r="16069" spans="1:15">
      <c r="A16069" t="s">
        <v>17716</v>
      </c>
      <c r="B16069" t="s">
        <v>23511</v>
      </c>
      <c r="C16069" t="s">
        <v>17717</v>
      </c>
      <c r="D16069">
        <v>6</v>
      </c>
      <c r="E16069">
        <v>6152</v>
      </c>
      <c r="F16069">
        <v>7</v>
      </c>
      <c r="G16069">
        <v>7804</v>
      </c>
      <c r="H16069">
        <v>0.54476030000281095</v>
      </c>
      <c r="I16069">
        <v>0.968912233598893</v>
      </c>
      <c r="J16069">
        <v>0.832812322140707</v>
      </c>
      <c r="K16069" t="s">
        <v>25001</v>
      </c>
      <c r="L16069">
        <v>6</v>
      </c>
      <c r="M16069" t="s">
        <v>5133</v>
      </c>
      <c r="N16069">
        <v>0.85714285714285698</v>
      </c>
      <c r="O16069">
        <v>9.7529258777633303E-4</v>
      </c>
    </row>
    <row r="16070" spans="1:15">
      <c r="A16070" t="s">
        <v>17718</v>
      </c>
      <c r="B16070" t="s">
        <v>23513</v>
      </c>
      <c r="C16070" t="s">
        <v>17719</v>
      </c>
      <c r="D16070">
        <v>1</v>
      </c>
      <c r="E16070">
        <v>535</v>
      </c>
      <c r="F16070">
        <v>7</v>
      </c>
      <c r="G16070">
        <v>8124</v>
      </c>
      <c r="H16070">
        <v>0.37938355156400999</v>
      </c>
      <c r="I16070">
        <v>0.99999999999997702</v>
      </c>
      <c r="J16070">
        <v>0.95041217501583097</v>
      </c>
      <c r="K16070" t="s">
        <v>25000</v>
      </c>
      <c r="L16070">
        <v>1</v>
      </c>
      <c r="M16070" t="s">
        <v>5133</v>
      </c>
      <c r="N16070">
        <v>0.14285714285714299</v>
      </c>
      <c r="O16070">
        <v>1.8691588785046699E-3</v>
      </c>
    </row>
    <row r="16071" spans="1:15">
      <c r="A16071" t="s">
        <v>17718</v>
      </c>
      <c r="B16071" t="s">
        <v>23511</v>
      </c>
      <c r="C16071" t="s">
        <v>17719</v>
      </c>
      <c r="D16071">
        <v>6</v>
      </c>
      <c r="E16071">
        <v>6152</v>
      </c>
      <c r="F16071">
        <v>7</v>
      </c>
      <c r="G16071">
        <v>7804</v>
      </c>
      <c r="H16071">
        <v>0.54476030000281095</v>
      </c>
      <c r="I16071">
        <v>0.968912233598893</v>
      </c>
      <c r="J16071">
        <v>0.832812322140707</v>
      </c>
      <c r="K16071" t="s">
        <v>25001</v>
      </c>
      <c r="L16071">
        <v>6</v>
      </c>
      <c r="M16071" t="s">
        <v>5133</v>
      </c>
      <c r="N16071">
        <v>0.85714285714285698</v>
      </c>
      <c r="O16071">
        <v>9.7529258777633303E-4</v>
      </c>
    </row>
    <row r="16072" spans="1:15">
      <c r="A16072" t="s">
        <v>17720</v>
      </c>
      <c r="B16072" t="s">
        <v>23511</v>
      </c>
      <c r="C16072" t="s">
        <v>17721</v>
      </c>
      <c r="D16072">
        <v>1</v>
      </c>
      <c r="E16072">
        <v>6152</v>
      </c>
      <c r="F16072">
        <v>1</v>
      </c>
      <c r="G16072">
        <v>7804</v>
      </c>
      <c r="H16072">
        <v>0.788313685289595</v>
      </c>
      <c r="I16072">
        <v>0.968912233598893</v>
      </c>
      <c r="J16072">
        <v>0.832812322140707</v>
      </c>
      <c r="K16072" t="s">
        <v>25859</v>
      </c>
      <c r="L16072">
        <v>1</v>
      </c>
      <c r="M16072" t="s">
        <v>1463</v>
      </c>
      <c r="N16072">
        <v>1</v>
      </c>
      <c r="O16072">
        <v>1.6254876462938901E-4</v>
      </c>
    </row>
    <row r="16073" spans="1:15">
      <c r="A16073" t="s">
        <v>17722</v>
      </c>
      <c r="B16073" t="s">
        <v>23511</v>
      </c>
      <c r="C16073" t="s">
        <v>17723</v>
      </c>
      <c r="D16073">
        <v>7</v>
      </c>
      <c r="E16073">
        <v>6152</v>
      </c>
      <c r="F16073">
        <v>7</v>
      </c>
      <c r="G16073">
        <v>7804</v>
      </c>
      <c r="H16073">
        <v>0.18905120292587699</v>
      </c>
      <c r="I16073">
        <v>0.631132279689813</v>
      </c>
      <c r="J16073">
        <v>0.54247920626835999</v>
      </c>
      <c r="K16073" t="s">
        <v>33391</v>
      </c>
      <c r="L16073">
        <v>7</v>
      </c>
      <c r="M16073" t="s">
        <v>1463</v>
      </c>
      <c r="N16073">
        <v>1</v>
      </c>
      <c r="O16073">
        <v>1.13784135240572E-3</v>
      </c>
    </row>
    <row r="16074" spans="1:15">
      <c r="A16074" t="s">
        <v>17724</v>
      </c>
      <c r="B16074" t="s">
        <v>23511</v>
      </c>
      <c r="C16074" t="s">
        <v>17725</v>
      </c>
      <c r="D16074">
        <v>4</v>
      </c>
      <c r="E16074">
        <v>6152</v>
      </c>
      <c r="F16074">
        <v>6</v>
      </c>
      <c r="G16074">
        <v>7804</v>
      </c>
      <c r="H16074">
        <v>0.88632030892592895</v>
      </c>
      <c r="I16074">
        <v>1</v>
      </c>
      <c r="J16074">
        <v>0.85953329234717102</v>
      </c>
      <c r="K16074" t="s">
        <v>33392</v>
      </c>
      <c r="L16074">
        <v>4</v>
      </c>
      <c r="M16074" t="s">
        <v>5133</v>
      </c>
      <c r="N16074">
        <v>0.66666666666666696</v>
      </c>
      <c r="O16074">
        <v>6.5019505851755496E-4</v>
      </c>
    </row>
    <row r="16075" spans="1:15">
      <c r="A16075" t="s">
        <v>17724</v>
      </c>
      <c r="B16075" t="s">
        <v>23513</v>
      </c>
      <c r="C16075" t="s">
        <v>17725</v>
      </c>
      <c r="D16075">
        <v>1</v>
      </c>
      <c r="E16075">
        <v>535</v>
      </c>
      <c r="F16075">
        <v>6</v>
      </c>
      <c r="G16075">
        <v>8124</v>
      </c>
      <c r="H16075">
        <v>0.33559747746230201</v>
      </c>
      <c r="I16075">
        <v>0.97804040131218795</v>
      </c>
      <c r="J16075">
        <v>0.92954150506449396</v>
      </c>
      <c r="K16075" t="s">
        <v>25516</v>
      </c>
      <c r="L16075">
        <v>1</v>
      </c>
      <c r="M16075" t="s">
        <v>5133</v>
      </c>
      <c r="N16075">
        <v>0.16666666666666699</v>
      </c>
      <c r="O16075">
        <v>1.8691588785046699E-3</v>
      </c>
    </row>
    <row r="16076" spans="1:15">
      <c r="A16076" t="s">
        <v>17726</v>
      </c>
      <c r="B16076" t="s">
        <v>23518</v>
      </c>
      <c r="C16076" t="s">
        <v>17727</v>
      </c>
      <c r="D16076">
        <v>3</v>
      </c>
      <c r="E16076">
        <v>787</v>
      </c>
      <c r="F16076">
        <v>53</v>
      </c>
      <c r="G16076">
        <v>7393</v>
      </c>
      <c r="H16076">
        <v>0.93173327653444604</v>
      </c>
      <c r="I16076">
        <v>1</v>
      </c>
      <c r="J16076">
        <v>0.966855260484069</v>
      </c>
      <c r="K16076" t="s">
        <v>33393</v>
      </c>
      <c r="L16076">
        <v>3</v>
      </c>
      <c r="M16076" t="s">
        <v>5133</v>
      </c>
      <c r="N16076">
        <v>5.6603773584905703E-2</v>
      </c>
      <c r="O16076">
        <v>3.8119440914866601E-3</v>
      </c>
    </row>
    <row r="16077" spans="1:15">
      <c r="A16077" t="s">
        <v>17726</v>
      </c>
      <c r="B16077" t="s">
        <v>23513</v>
      </c>
      <c r="C16077" t="s">
        <v>17727</v>
      </c>
      <c r="D16077">
        <v>4</v>
      </c>
      <c r="E16077">
        <v>535</v>
      </c>
      <c r="F16077">
        <v>59</v>
      </c>
      <c r="G16077">
        <v>8124</v>
      </c>
      <c r="H16077">
        <v>0.55051885300645198</v>
      </c>
      <c r="I16077">
        <v>0.99999999999997702</v>
      </c>
      <c r="J16077">
        <v>0.95041217501583097</v>
      </c>
      <c r="K16077" t="s">
        <v>33394</v>
      </c>
      <c r="L16077">
        <v>4</v>
      </c>
      <c r="M16077" t="s">
        <v>5133</v>
      </c>
      <c r="N16077">
        <v>6.7796610169491497E-2</v>
      </c>
      <c r="O16077">
        <v>7.4766355140186902E-3</v>
      </c>
    </row>
    <row r="16078" spans="1:15">
      <c r="A16078" t="s">
        <v>17726</v>
      </c>
      <c r="B16078" t="s">
        <v>23511</v>
      </c>
      <c r="C16078" t="s">
        <v>17727</v>
      </c>
      <c r="D16078">
        <v>44</v>
      </c>
      <c r="E16078">
        <v>6152</v>
      </c>
      <c r="F16078">
        <v>57</v>
      </c>
      <c r="G16078">
        <v>7804</v>
      </c>
      <c r="H16078">
        <v>0.68805000904096403</v>
      </c>
      <c r="I16078">
        <v>0.968912233598893</v>
      </c>
      <c r="J16078">
        <v>0.832812322140707</v>
      </c>
      <c r="K16078" t="s">
        <v>33395</v>
      </c>
      <c r="L16078">
        <v>44</v>
      </c>
      <c r="M16078" t="s">
        <v>5133</v>
      </c>
      <c r="N16078">
        <v>0.77192982456140302</v>
      </c>
      <c r="O16078">
        <v>7.1521456436931096E-3</v>
      </c>
    </row>
    <row r="16079" spans="1:15">
      <c r="A16079" t="s">
        <v>17728</v>
      </c>
      <c r="B16079" t="s">
        <v>23513</v>
      </c>
      <c r="C16079" t="s">
        <v>17729</v>
      </c>
      <c r="D16079">
        <v>3</v>
      </c>
      <c r="E16079">
        <v>535</v>
      </c>
      <c r="F16079">
        <v>74</v>
      </c>
      <c r="G16079">
        <v>8124</v>
      </c>
      <c r="H16079">
        <v>0.87415132536846696</v>
      </c>
      <c r="I16079">
        <v>0.99999999999997702</v>
      </c>
      <c r="J16079">
        <v>0.95041217501583097</v>
      </c>
      <c r="K16079" t="s">
        <v>33396</v>
      </c>
      <c r="L16079">
        <v>3</v>
      </c>
      <c r="M16079" t="s">
        <v>5133</v>
      </c>
      <c r="N16079">
        <v>4.0540540540540501E-2</v>
      </c>
      <c r="O16079">
        <v>5.60747663551402E-3</v>
      </c>
    </row>
    <row r="16080" spans="1:15">
      <c r="A16080" t="s">
        <v>17728</v>
      </c>
      <c r="B16080" t="s">
        <v>23511</v>
      </c>
      <c r="C16080" t="s">
        <v>17729</v>
      </c>
      <c r="D16080">
        <v>64</v>
      </c>
      <c r="E16080">
        <v>6152</v>
      </c>
      <c r="F16080">
        <v>79</v>
      </c>
      <c r="G16080">
        <v>7804</v>
      </c>
      <c r="H16080">
        <v>0.37645984287239698</v>
      </c>
      <c r="I16080">
        <v>0.90829480295553899</v>
      </c>
      <c r="J16080">
        <v>0.78070962240619901</v>
      </c>
      <c r="K16080" t="s">
        <v>33397</v>
      </c>
      <c r="L16080">
        <v>64</v>
      </c>
      <c r="M16080" t="s">
        <v>5133</v>
      </c>
      <c r="N16080">
        <v>0.810126582278481</v>
      </c>
      <c r="O16080">
        <v>1.04031209362809E-2</v>
      </c>
    </row>
    <row r="16081" spans="1:15">
      <c r="A16081" t="s">
        <v>17728</v>
      </c>
      <c r="B16081" t="s">
        <v>23518</v>
      </c>
      <c r="C16081" t="s">
        <v>17729</v>
      </c>
      <c r="D16081">
        <v>10</v>
      </c>
      <c r="E16081">
        <v>787</v>
      </c>
      <c r="F16081">
        <v>75</v>
      </c>
      <c r="G16081">
        <v>7393</v>
      </c>
      <c r="H16081">
        <v>0.27322703335409698</v>
      </c>
      <c r="I16081">
        <v>0.97863801257884697</v>
      </c>
      <c r="J16081">
        <v>0.94620131057153301</v>
      </c>
      <c r="K16081" t="s">
        <v>33398</v>
      </c>
      <c r="L16081">
        <v>10</v>
      </c>
      <c r="M16081" t="s">
        <v>5133</v>
      </c>
      <c r="N16081">
        <v>0.133333333333333</v>
      </c>
      <c r="O16081">
        <v>1.2706480304955499E-2</v>
      </c>
    </row>
    <row r="16082" spans="1:15">
      <c r="A16082" t="s">
        <v>17730</v>
      </c>
      <c r="B16082" t="s">
        <v>23511</v>
      </c>
      <c r="C16082" t="s">
        <v>17731</v>
      </c>
      <c r="D16082">
        <v>14</v>
      </c>
      <c r="E16082">
        <v>6152</v>
      </c>
      <c r="F16082">
        <v>16</v>
      </c>
      <c r="G16082">
        <v>7804</v>
      </c>
      <c r="H16082">
        <v>0.31001576119125202</v>
      </c>
      <c r="I16082">
        <v>0.81979725192798203</v>
      </c>
      <c r="J16082">
        <v>0.70464303100682102</v>
      </c>
      <c r="K16082" t="s">
        <v>33399</v>
      </c>
      <c r="L16082">
        <v>14</v>
      </c>
      <c r="M16082" t="s">
        <v>5133</v>
      </c>
      <c r="N16082">
        <v>0.875</v>
      </c>
      <c r="O16082">
        <v>2.2756827048114399E-3</v>
      </c>
    </row>
    <row r="16083" spans="1:15">
      <c r="A16083" t="s">
        <v>17730</v>
      </c>
      <c r="B16083" t="s">
        <v>23513</v>
      </c>
      <c r="C16083" t="s">
        <v>17731</v>
      </c>
      <c r="D16083">
        <v>2</v>
      </c>
      <c r="E16083">
        <v>535</v>
      </c>
      <c r="F16083">
        <v>16</v>
      </c>
      <c r="G16083">
        <v>8124</v>
      </c>
      <c r="H16083">
        <v>0.28451896063335702</v>
      </c>
      <c r="I16083">
        <v>0.92669970177713501</v>
      </c>
      <c r="J16083">
        <v>0.88074667915254901</v>
      </c>
      <c r="K16083" t="s">
        <v>25842</v>
      </c>
      <c r="L16083">
        <v>2</v>
      </c>
      <c r="M16083" t="s">
        <v>5133</v>
      </c>
      <c r="N16083">
        <v>0.125</v>
      </c>
      <c r="O16083">
        <v>3.7383177570093499E-3</v>
      </c>
    </row>
    <row r="16084" spans="1:15">
      <c r="A16084" t="s">
        <v>17732</v>
      </c>
      <c r="B16084" t="s">
        <v>23518</v>
      </c>
      <c r="C16084" t="s">
        <v>17733</v>
      </c>
      <c r="D16084">
        <v>7</v>
      </c>
      <c r="E16084">
        <v>787</v>
      </c>
      <c r="F16084">
        <v>52</v>
      </c>
      <c r="G16084">
        <v>7393</v>
      </c>
      <c r="H16084">
        <v>0.31479925640671202</v>
      </c>
      <c r="I16084">
        <v>1</v>
      </c>
      <c r="J16084">
        <v>0.966855260484069</v>
      </c>
      <c r="K16084" t="s">
        <v>33400</v>
      </c>
      <c r="L16084">
        <v>7</v>
      </c>
      <c r="M16084" t="s">
        <v>5133</v>
      </c>
      <c r="N16084">
        <v>0.134615384615385</v>
      </c>
      <c r="O16084">
        <v>8.8945362134688708E-3</v>
      </c>
    </row>
    <row r="16085" spans="1:15">
      <c r="A16085" t="s">
        <v>17732</v>
      </c>
      <c r="B16085" t="s">
        <v>23513</v>
      </c>
      <c r="C16085" t="s">
        <v>17733</v>
      </c>
      <c r="D16085">
        <v>1</v>
      </c>
      <c r="E16085">
        <v>535</v>
      </c>
      <c r="F16085">
        <v>52</v>
      </c>
      <c r="G16085">
        <v>8124</v>
      </c>
      <c r="H16085">
        <v>0.97138840924894598</v>
      </c>
      <c r="I16085">
        <v>0.99999999999997702</v>
      </c>
      <c r="J16085">
        <v>0.95041217501583097</v>
      </c>
      <c r="K16085" t="s">
        <v>23754</v>
      </c>
      <c r="L16085">
        <v>1</v>
      </c>
      <c r="M16085" t="s">
        <v>5133</v>
      </c>
      <c r="N16085">
        <v>1.9230769230769201E-2</v>
      </c>
      <c r="O16085">
        <v>1.8691588785046699E-3</v>
      </c>
    </row>
    <row r="16086" spans="1:15">
      <c r="A16086" t="s">
        <v>17732</v>
      </c>
      <c r="B16086" t="s">
        <v>23511</v>
      </c>
      <c r="C16086" t="s">
        <v>17733</v>
      </c>
      <c r="D16086">
        <v>45</v>
      </c>
      <c r="E16086">
        <v>6152</v>
      </c>
      <c r="F16086">
        <v>55</v>
      </c>
      <c r="G16086">
        <v>7804</v>
      </c>
      <c r="H16086">
        <v>0.363003134581938</v>
      </c>
      <c r="I16086">
        <v>0.90829480295553899</v>
      </c>
      <c r="J16086">
        <v>0.78070962240619901</v>
      </c>
      <c r="K16086" t="s">
        <v>33401</v>
      </c>
      <c r="L16086">
        <v>45</v>
      </c>
      <c r="M16086" t="s">
        <v>5133</v>
      </c>
      <c r="N16086">
        <v>0.81818181818181801</v>
      </c>
      <c r="O16086">
        <v>7.3146944083225E-3</v>
      </c>
    </row>
    <row r="16087" spans="1:15">
      <c r="A16087" t="s">
        <v>17734</v>
      </c>
      <c r="B16087" t="s">
        <v>23511</v>
      </c>
      <c r="C16087" t="s">
        <v>17735</v>
      </c>
      <c r="D16087">
        <v>2</v>
      </c>
      <c r="E16087">
        <v>6152</v>
      </c>
      <c r="F16087">
        <v>3</v>
      </c>
      <c r="G16087">
        <v>7804</v>
      </c>
      <c r="H16087">
        <v>0.88457550560319997</v>
      </c>
      <c r="I16087">
        <v>1</v>
      </c>
      <c r="J16087">
        <v>0.85953329234717102</v>
      </c>
      <c r="K16087" t="s">
        <v>33385</v>
      </c>
      <c r="L16087">
        <v>2</v>
      </c>
      <c r="M16087" t="s">
        <v>1463</v>
      </c>
      <c r="N16087">
        <v>0.66666666666666696</v>
      </c>
      <c r="O16087">
        <v>3.2509752925877802E-4</v>
      </c>
    </row>
    <row r="16088" spans="1:15">
      <c r="A16088" t="s">
        <v>17736</v>
      </c>
      <c r="B16088" t="s">
        <v>23511</v>
      </c>
      <c r="C16088" t="s">
        <v>17737</v>
      </c>
      <c r="D16088">
        <v>12</v>
      </c>
      <c r="E16088">
        <v>6152</v>
      </c>
      <c r="F16088">
        <v>12</v>
      </c>
      <c r="G16088">
        <v>7804</v>
      </c>
      <c r="H16088">
        <v>5.7464734204900801E-2</v>
      </c>
      <c r="I16088">
        <v>0.29901707624061702</v>
      </c>
      <c r="J16088">
        <v>0.25701513200912302</v>
      </c>
      <c r="K16088" t="s">
        <v>33402</v>
      </c>
      <c r="L16088">
        <v>12</v>
      </c>
      <c r="M16088" t="s">
        <v>5133</v>
      </c>
      <c r="N16088">
        <v>1</v>
      </c>
      <c r="O16088">
        <v>1.95058517555267E-3</v>
      </c>
    </row>
    <row r="16089" spans="1:15">
      <c r="A16089" t="s">
        <v>17738</v>
      </c>
      <c r="B16089" t="s">
        <v>23511</v>
      </c>
      <c r="C16089" t="s">
        <v>17739</v>
      </c>
      <c r="D16089">
        <v>1</v>
      </c>
      <c r="E16089">
        <v>6152</v>
      </c>
      <c r="F16089">
        <v>1</v>
      </c>
      <c r="G16089">
        <v>7804</v>
      </c>
      <c r="H16089">
        <v>0.788313685289595</v>
      </c>
      <c r="I16089">
        <v>0.968912233598893</v>
      </c>
      <c r="J16089">
        <v>0.832812322140707</v>
      </c>
      <c r="K16089" t="s">
        <v>30108</v>
      </c>
      <c r="L16089">
        <v>1</v>
      </c>
      <c r="M16089" t="s">
        <v>5133</v>
      </c>
      <c r="N16089">
        <v>1</v>
      </c>
      <c r="O16089">
        <v>1.6254876462938901E-4</v>
      </c>
    </row>
    <row r="16090" spans="1:15">
      <c r="A16090" t="s">
        <v>17740</v>
      </c>
      <c r="B16090" t="s">
        <v>23511</v>
      </c>
      <c r="C16090" t="s">
        <v>17741</v>
      </c>
      <c r="D16090">
        <v>4</v>
      </c>
      <c r="E16090">
        <v>6152</v>
      </c>
      <c r="F16090">
        <v>4</v>
      </c>
      <c r="G16090">
        <v>7804</v>
      </c>
      <c r="H16090">
        <v>0.38610601832086699</v>
      </c>
      <c r="I16090">
        <v>0.90829480295553899</v>
      </c>
      <c r="J16090">
        <v>0.78070962240619901</v>
      </c>
      <c r="K16090" t="s">
        <v>33403</v>
      </c>
      <c r="L16090">
        <v>4</v>
      </c>
      <c r="M16090" t="s">
        <v>5133</v>
      </c>
      <c r="N16090">
        <v>1</v>
      </c>
      <c r="O16090">
        <v>6.5019505851755496E-4</v>
      </c>
    </row>
    <row r="16091" spans="1:15">
      <c r="A16091" t="s">
        <v>17742</v>
      </c>
      <c r="B16091" t="s">
        <v>23511</v>
      </c>
      <c r="C16091" t="s">
        <v>17743</v>
      </c>
      <c r="D16091">
        <v>2</v>
      </c>
      <c r="E16091">
        <v>6152</v>
      </c>
      <c r="F16091">
        <v>2</v>
      </c>
      <c r="G16091">
        <v>7804</v>
      </c>
      <c r="H16091">
        <v>0.62141708038142995</v>
      </c>
      <c r="I16091">
        <v>0.968912233598893</v>
      </c>
      <c r="J16091">
        <v>0.832812322140707</v>
      </c>
      <c r="K16091" t="s">
        <v>32622</v>
      </c>
      <c r="L16091">
        <v>2</v>
      </c>
      <c r="M16091" t="s">
        <v>5133</v>
      </c>
      <c r="N16091">
        <v>1</v>
      </c>
      <c r="O16091">
        <v>3.2509752925877802E-4</v>
      </c>
    </row>
    <row r="16092" spans="1:15">
      <c r="A16092" t="s">
        <v>17744</v>
      </c>
      <c r="B16092" t="s">
        <v>23511</v>
      </c>
      <c r="C16092" t="s">
        <v>17745</v>
      </c>
      <c r="D16092">
        <v>8</v>
      </c>
      <c r="E16092">
        <v>6152</v>
      </c>
      <c r="F16092">
        <v>9</v>
      </c>
      <c r="G16092">
        <v>7804</v>
      </c>
      <c r="H16092">
        <v>0.40157748897504503</v>
      </c>
      <c r="I16092">
        <v>0.91525479399875698</v>
      </c>
      <c r="J16092">
        <v>0.78669196642228301</v>
      </c>
      <c r="K16092" t="s">
        <v>25940</v>
      </c>
      <c r="L16092">
        <v>8</v>
      </c>
      <c r="M16092" t="s">
        <v>5133</v>
      </c>
      <c r="N16092">
        <v>0.88888888888888895</v>
      </c>
      <c r="O16092">
        <v>1.3003901170351099E-3</v>
      </c>
    </row>
    <row r="16093" spans="1:15">
      <c r="A16093" t="s">
        <v>17744</v>
      </c>
      <c r="B16093" t="s">
        <v>23513</v>
      </c>
      <c r="C16093" t="s">
        <v>17745</v>
      </c>
      <c r="D16093">
        <v>1</v>
      </c>
      <c r="E16093">
        <v>535</v>
      </c>
      <c r="F16093">
        <v>3</v>
      </c>
      <c r="G16093">
        <v>8124</v>
      </c>
      <c r="H16093">
        <v>0.184859247501582</v>
      </c>
      <c r="I16093">
        <v>0.75508452473579202</v>
      </c>
      <c r="J16093">
        <v>0.71764152547495597</v>
      </c>
      <c r="K16093" t="s">
        <v>24765</v>
      </c>
      <c r="L16093">
        <v>1</v>
      </c>
      <c r="M16093" t="s">
        <v>5133</v>
      </c>
      <c r="N16093">
        <v>0.33333333333333298</v>
      </c>
      <c r="O16093">
        <v>1.8691588785046699E-3</v>
      </c>
    </row>
    <row r="16094" spans="1:15">
      <c r="A16094" t="s">
        <v>17746</v>
      </c>
      <c r="B16094" t="s">
        <v>23511</v>
      </c>
      <c r="C16094" t="s">
        <v>17747</v>
      </c>
      <c r="D16094">
        <v>4</v>
      </c>
      <c r="E16094">
        <v>6152</v>
      </c>
      <c r="F16094">
        <v>4</v>
      </c>
      <c r="G16094">
        <v>7804</v>
      </c>
      <c r="H16094">
        <v>0.38610601832086699</v>
      </c>
      <c r="I16094">
        <v>0.90829480295553899</v>
      </c>
      <c r="J16094">
        <v>0.78070962240619901</v>
      </c>
      <c r="K16094" t="s">
        <v>24096</v>
      </c>
      <c r="L16094">
        <v>4</v>
      </c>
      <c r="M16094" t="s">
        <v>5133</v>
      </c>
      <c r="N16094">
        <v>1</v>
      </c>
      <c r="O16094">
        <v>6.5019505851755496E-4</v>
      </c>
    </row>
    <row r="16095" spans="1:15">
      <c r="A16095" t="s">
        <v>17748</v>
      </c>
      <c r="B16095" t="s">
        <v>23511</v>
      </c>
      <c r="C16095" t="s">
        <v>17749</v>
      </c>
      <c r="D16095">
        <v>1</v>
      </c>
      <c r="E16095">
        <v>6152</v>
      </c>
      <c r="F16095">
        <v>1</v>
      </c>
      <c r="G16095">
        <v>7804</v>
      </c>
      <c r="H16095">
        <v>0.788313685289595</v>
      </c>
      <c r="I16095">
        <v>0.968912233598893</v>
      </c>
      <c r="J16095">
        <v>0.832812322140707</v>
      </c>
      <c r="K16095" t="s">
        <v>28836</v>
      </c>
      <c r="L16095">
        <v>1</v>
      </c>
      <c r="M16095" t="s">
        <v>5133</v>
      </c>
      <c r="N16095">
        <v>1</v>
      </c>
      <c r="O16095">
        <v>1.6254876462938901E-4</v>
      </c>
    </row>
    <row r="16096" spans="1:15">
      <c r="A16096" t="s">
        <v>17750</v>
      </c>
      <c r="B16096" t="s">
        <v>23511</v>
      </c>
      <c r="C16096" t="s">
        <v>17751</v>
      </c>
      <c r="D16096">
        <v>1</v>
      </c>
      <c r="E16096">
        <v>6152</v>
      </c>
      <c r="F16096">
        <v>1</v>
      </c>
      <c r="G16096">
        <v>7804</v>
      </c>
      <c r="H16096">
        <v>0.788313685289595</v>
      </c>
      <c r="I16096">
        <v>0.968912233598893</v>
      </c>
      <c r="J16096">
        <v>0.832812322140707</v>
      </c>
      <c r="K16096" t="s">
        <v>28027</v>
      </c>
      <c r="L16096">
        <v>1</v>
      </c>
      <c r="M16096" t="s">
        <v>5133</v>
      </c>
      <c r="N16096">
        <v>1</v>
      </c>
      <c r="O16096">
        <v>1.6254876462938901E-4</v>
      </c>
    </row>
    <row r="16097" spans="1:15">
      <c r="A16097" t="s">
        <v>17752</v>
      </c>
      <c r="B16097" t="s">
        <v>23511</v>
      </c>
      <c r="C16097" t="s">
        <v>17753</v>
      </c>
      <c r="D16097">
        <v>2</v>
      </c>
      <c r="E16097">
        <v>6152</v>
      </c>
      <c r="F16097">
        <v>2</v>
      </c>
      <c r="G16097">
        <v>7804</v>
      </c>
      <c r="H16097">
        <v>0.62141708038142995</v>
      </c>
      <c r="I16097">
        <v>0.968912233598893</v>
      </c>
      <c r="J16097">
        <v>0.832812322140707</v>
      </c>
      <c r="K16097" t="s">
        <v>30115</v>
      </c>
      <c r="L16097">
        <v>2</v>
      </c>
      <c r="M16097" t="s">
        <v>5133</v>
      </c>
      <c r="N16097">
        <v>1</v>
      </c>
      <c r="O16097">
        <v>3.2509752925877802E-4</v>
      </c>
    </row>
    <row r="16098" spans="1:15">
      <c r="A16098" t="s">
        <v>17754</v>
      </c>
      <c r="B16098" t="s">
        <v>23511</v>
      </c>
      <c r="C16098" t="s">
        <v>17755</v>
      </c>
      <c r="D16098">
        <v>3</v>
      </c>
      <c r="E16098">
        <v>6152</v>
      </c>
      <c r="F16098">
        <v>3</v>
      </c>
      <c r="G16098">
        <v>7804</v>
      </c>
      <c r="H16098">
        <v>0.489837867770546</v>
      </c>
      <c r="I16098">
        <v>0.96083957126938102</v>
      </c>
      <c r="J16098">
        <v>0.82587360011061495</v>
      </c>
      <c r="K16098" t="s">
        <v>23553</v>
      </c>
      <c r="L16098">
        <v>3</v>
      </c>
      <c r="M16098" t="s">
        <v>5133</v>
      </c>
      <c r="N16098">
        <v>1</v>
      </c>
      <c r="O16098">
        <v>4.8764629388816603E-4</v>
      </c>
    </row>
    <row r="16099" spans="1:15">
      <c r="A16099" t="s">
        <v>17756</v>
      </c>
      <c r="B16099" t="s">
        <v>23511</v>
      </c>
      <c r="C16099" t="s">
        <v>17757</v>
      </c>
      <c r="D16099">
        <v>1</v>
      </c>
      <c r="E16099">
        <v>6152</v>
      </c>
      <c r="F16099">
        <v>1</v>
      </c>
      <c r="G16099">
        <v>7804</v>
      </c>
      <c r="H16099">
        <v>0.788313685289595</v>
      </c>
      <c r="I16099">
        <v>0.968912233598893</v>
      </c>
      <c r="J16099">
        <v>0.832812322140707</v>
      </c>
      <c r="K16099" t="s">
        <v>23595</v>
      </c>
      <c r="L16099">
        <v>1</v>
      </c>
      <c r="M16099" t="s">
        <v>2729</v>
      </c>
      <c r="N16099">
        <v>1</v>
      </c>
      <c r="O16099">
        <v>1.6254876462938901E-4</v>
      </c>
    </row>
    <row r="16100" spans="1:15">
      <c r="A16100" t="s">
        <v>17758</v>
      </c>
      <c r="B16100" t="s">
        <v>23513</v>
      </c>
      <c r="C16100" t="s">
        <v>17759</v>
      </c>
      <c r="D16100">
        <v>47</v>
      </c>
      <c r="E16100">
        <v>535</v>
      </c>
      <c r="F16100">
        <v>1523</v>
      </c>
      <c r="G16100">
        <v>8124</v>
      </c>
      <c r="H16100">
        <v>0.99999999998917199</v>
      </c>
      <c r="I16100">
        <v>0.99999999999997702</v>
      </c>
      <c r="J16100">
        <v>0.95041217501583097</v>
      </c>
      <c r="K16100" t="s">
        <v>33404</v>
      </c>
      <c r="L16100">
        <v>47</v>
      </c>
      <c r="M16100" t="s">
        <v>2729</v>
      </c>
      <c r="N16100">
        <v>3.0860144451739999E-2</v>
      </c>
      <c r="O16100">
        <v>8.7850467289719597E-2</v>
      </c>
    </row>
    <row r="16101" spans="1:15">
      <c r="A16101" t="s">
        <v>17758</v>
      </c>
      <c r="B16101" t="s">
        <v>23518</v>
      </c>
      <c r="C16101" t="s">
        <v>17759</v>
      </c>
      <c r="D16101">
        <v>73</v>
      </c>
      <c r="E16101">
        <v>787</v>
      </c>
      <c r="F16101">
        <v>1371</v>
      </c>
      <c r="G16101">
        <v>7393</v>
      </c>
      <c r="H16101">
        <v>0.99999999999999101</v>
      </c>
      <c r="I16101">
        <v>1</v>
      </c>
      <c r="J16101">
        <v>0.966855260484069</v>
      </c>
      <c r="K16101" t="s">
        <v>33405</v>
      </c>
      <c r="L16101">
        <v>73</v>
      </c>
      <c r="M16101" t="s">
        <v>2729</v>
      </c>
      <c r="N16101">
        <v>5.3245805981035697E-2</v>
      </c>
      <c r="O16101">
        <v>9.2757306226175396E-2</v>
      </c>
    </row>
    <row r="16102" spans="1:15">
      <c r="A16102" t="s">
        <v>17758</v>
      </c>
      <c r="B16102" t="s">
        <v>23511</v>
      </c>
      <c r="C16102" t="s">
        <v>17759</v>
      </c>
      <c r="D16102">
        <v>1320</v>
      </c>
      <c r="E16102">
        <v>6152</v>
      </c>
      <c r="F16102">
        <v>1493</v>
      </c>
      <c r="G16102">
        <v>7804</v>
      </c>
      <c r="H16102" s="34">
        <v>1.52593005931476E-26</v>
      </c>
      <c r="I16102" s="34">
        <v>1.0015187622635899E-23</v>
      </c>
      <c r="J16102" s="34">
        <v>8.6083871907588406E-24</v>
      </c>
      <c r="K16102" t="s">
        <v>33406</v>
      </c>
      <c r="L16102">
        <v>1320</v>
      </c>
      <c r="M16102" t="s">
        <v>2729</v>
      </c>
      <c r="N16102">
        <v>0.88412592096450104</v>
      </c>
      <c r="O16102">
        <v>0.21456436931079301</v>
      </c>
    </row>
    <row r="16103" spans="1:15">
      <c r="A16103" t="s">
        <v>17760</v>
      </c>
      <c r="B16103" t="s">
        <v>23511</v>
      </c>
      <c r="C16103" t="s">
        <v>17761</v>
      </c>
      <c r="D16103">
        <v>1</v>
      </c>
      <c r="E16103">
        <v>6152</v>
      </c>
      <c r="F16103">
        <v>1</v>
      </c>
      <c r="G16103">
        <v>7804</v>
      </c>
      <c r="H16103">
        <v>0.788313685289595</v>
      </c>
      <c r="I16103">
        <v>0.968912233598893</v>
      </c>
      <c r="J16103">
        <v>0.832812322140707</v>
      </c>
      <c r="K16103" t="s">
        <v>30551</v>
      </c>
      <c r="L16103">
        <v>1</v>
      </c>
      <c r="M16103" t="s">
        <v>5133</v>
      </c>
      <c r="N16103">
        <v>1</v>
      </c>
      <c r="O16103">
        <v>1.6254876462938901E-4</v>
      </c>
    </row>
    <row r="16104" spans="1:15">
      <c r="A16104" t="s">
        <v>17762</v>
      </c>
      <c r="B16104" t="s">
        <v>23518</v>
      </c>
      <c r="C16104" t="s">
        <v>17763</v>
      </c>
      <c r="D16104">
        <v>3</v>
      </c>
      <c r="E16104">
        <v>787</v>
      </c>
      <c r="F16104">
        <v>9</v>
      </c>
      <c r="G16104">
        <v>7393</v>
      </c>
      <c r="H16104">
        <v>6.18696579338361E-2</v>
      </c>
      <c r="I16104">
        <v>0.63266972740240601</v>
      </c>
      <c r="J16104">
        <v>0.61170005408803896</v>
      </c>
      <c r="K16104" t="s">
        <v>24749</v>
      </c>
      <c r="L16104">
        <v>3</v>
      </c>
      <c r="M16104" t="s">
        <v>1463</v>
      </c>
      <c r="N16104">
        <v>0.33333333333333298</v>
      </c>
      <c r="O16104">
        <v>3.8119440914866601E-3</v>
      </c>
    </row>
    <row r="16105" spans="1:15">
      <c r="A16105" t="s">
        <v>17762</v>
      </c>
      <c r="B16105" t="s">
        <v>23511</v>
      </c>
      <c r="C16105" t="s">
        <v>17763</v>
      </c>
      <c r="D16105">
        <v>5</v>
      </c>
      <c r="E16105">
        <v>6152</v>
      </c>
      <c r="F16105">
        <v>7</v>
      </c>
      <c r="G16105">
        <v>7804</v>
      </c>
      <c r="H16105">
        <v>0.83137607319657303</v>
      </c>
      <c r="I16105">
        <v>0.98923101772060196</v>
      </c>
      <c r="J16105">
        <v>0.85027699355333197</v>
      </c>
      <c r="K16105" t="s">
        <v>33407</v>
      </c>
      <c r="L16105">
        <v>5</v>
      </c>
      <c r="M16105" t="s">
        <v>1463</v>
      </c>
      <c r="N16105">
        <v>0.71428571428571397</v>
      </c>
      <c r="O16105">
        <v>8.1274382314694405E-4</v>
      </c>
    </row>
    <row r="16106" spans="1:15">
      <c r="A16106" t="s">
        <v>17764</v>
      </c>
      <c r="B16106" t="s">
        <v>23518</v>
      </c>
      <c r="C16106" t="s">
        <v>17765</v>
      </c>
      <c r="D16106">
        <v>7</v>
      </c>
      <c r="E16106">
        <v>787</v>
      </c>
      <c r="F16106">
        <v>8</v>
      </c>
      <c r="G16106">
        <v>7393</v>
      </c>
      <c r="H16106" s="34">
        <v>1.09818090194481E-6</v>
      </c>
      <c r="I16106">
        <v>4.1410750191370801E-4</v>
      </c>
      <c r="J16106">
        <v>4.00382016631185E-4</v>
      </c>
      <c r="K16106" t="s">
        <v>24756</v>
      </c>
      <c r="L16106">
        <v>7</v>
      </c>
      <c r="M16106" t="s">
        <v>5133</v>
      </c>
      <c r="N16106">
        <v>0.875</v>
      </c>
      <c r="O16106">
        <v>8.8945362134688708E-3</v>
      </c>
    </row>
    <row r="16107" spans="1:15">
      <c r="A16107" t="s">
        <v>17766</v>
      </c>
      <c r="B16107" t="s">
        <v>23518</v>
      </c>
      <c r="C16107" t="s">
        <v>17767</v>
      </c>
      <c r="D16107">
        <v>3</v>
      </c>
      <c r="E16107">
        <v>787</v>
      </c>
      <c r="F16107">
        <v>34</v>
      </c>
      <c r="G16107">
        <v>7393</v>
      </c>
      <c r="H16107">
        <v>0.71725102001761898</v>
      </c>
      <c r="I16107">
        <v>1</v>
      </c>
      <c r="J16107">
        <v>0.966855260484069</v>
      </c>
      <c r="K16107" t="s">
        <v>29879</v>
      </c>
      <c r="L16107">
        <v>3</v>
      </c>
      <c r="M16107" t="s">
        <v>5133</v>
      </c>
      <c r="N16107">
        <v>8.8235294117647106E-2</v>
      </c>
      <c r="O16107">
        <v>3.8119440914866601E-3</v>
      </c>
    </row>
    <row r="16108" spans="1:15">
      <c r="A16108" t="s">
        <v>17766</v>
      </c>
      <c r="B16108" t="s">
        <v>23511</v>
      </c>
      <c r="C16108" t="s">
        <v>17767</v>
      </c>
      <c r="D16108">
        <v>29</v>
      </c>
      <c r="E16108">
        <v>6152</v>
      </c>
      <c r="F16108">
        <v>36</v>
      </c>
      <c r="G16108">
        <v>7804</v>
      </c>
      <c r="H16108">
        <v>0.49617524563486598</v>
      </c>
      <c r="I16108">
        <v>0.968912233598893</v>
      </c>
      <c r="J16108">
        <v>0.832812322140707</v>
      </c>
      <c r="K16108" t="s">
        <v>29880</v>
      </c>
      <c r="L16108">
        <v>29</v>
      </c>
      <c r="M16108" t="s">
        <v>5133</v>
      </c>
      <c r="N16108">
        <v>0.80555555555555602</v>
      </c>
      <c r="O16108">
        <v>4.7139141742522797E-3</v>
      </c>
    </row>
    <row r="16109" spans="1:15">
      <c r="A16109" t="s">
        <v>17766</v>
      </c>
      <c r="B16109" t="s">
        <v>23513</v>
      </c>
      <c r="C16109" t="s">
        <v>17767</v>
      </c>
      <c r="D16109">
        <v>3</v>
      </c>
      <c r="E16109">
        <v>535</v>
      </c>
      <c r="F16109">
        <v>31</v>
      </c>
      <c r="G16109">
        <v>8124</v>
      </c>
      <c r="H16109">
        <v>0.334822985012935</v>
      </c>
      <c r="I16109">
        <v>0.97804040131218795</v>
      </c>
      <c r="J16109">
        <v>0.92954150506449396</v>
      </c>
      <c r="K16109" t="s">
        <v>29881</v>
      </c>
      <c r="L16109">
        <v>3</v>
      </c>
      <c r="M16109" t="s">
        <v>5133</v>
      </c>
      <c r="N16109">
        <v>9.6774193548387094E-2</v>
      </c>
      <c r="O16109">
        <v>5.60747663551402E-3</v>
      </c>
    </row>
    <row r="16110" spans="1:15">
      <c r="A16110" t="s">
        <v>17768</v>
      </c>
      <c r="B16110" t="s">
        <v>23518</v>
      </c>
      <c r="C16110" t="s">
        <v>17769</v>
      </c>
      <c r="D16110">
        <v>2</v>
      </c>
      <c r="E16110">
        <v>787</v>
      </c>
      <c r="F16110">
        <v>6</v>
      </c>
      <c r="G16110">
        <v>7393</v>
      </c>
      <c r="H16110">
        <v>0.127121247527331</v>
      </c>
      <c r="I16110">
        <v>0.70232558016992197</v>
      </c>
      <c r="J16110">
        <v>0.67904718175981504</v>
      </c>
      <c r="K16110" t="s">
        <v>29702</v>
      </c>
      <c r="L16110">
        <v>2</v>
      </c>
      <c r="M16110" t="s">
        <v>2729</v>
      </c>
      <c r="N16110">
        <v>0.33333333333333298</v>
      </c>
      <c r="O16110">
        <v>2.5412960609911099E-3</v>
      </c>
    </row>
    <row r="16111" spans="1:15">
      <c r="A16111" t="s">
        <v>17768</v>
      </c>
      <c r="B16111" t="s">
        <v>23511</v>
      </c>
      <c r="C16111" t="s">
        <v>17769</v>
      </c>
      <c r="D16111">
        <v>3</v>
      </c>
      <c r="E16111">
        <v>6152</v>
      </c>
      <c r="F16111">
        <v>6</v>
      </c>
      <c r="G16111">
        <v>7804</v>
      </c>
      <c r="H16111">
        <v>0.97922542091541498</v>
      </c>
      <c r="I16111">
        <v>1</v>
      </c>
      <c r="J16111">
        <v>0.85953329234717102</v>
      </c>
      <c r="K16111" t="s">
        <v>33408</v>
      </c>
      <c r="L16111">
        <v>3</v>
      </c>
      <c r="M16111" t="s">
        <v>2729</v>
      </c>
      <c r="N16111">
        <v>0.5</v>
      </c>
      <c r="O16111">
        <v>4.8764629388816603E-4</v>
      </c>
    </row>
    <row r="16112" spans="1:15">
      <c r="A16112" t="s">
        <v>17770</v>
      </c>
      <c r="B16112" t="s">
        <v>23518</v>
      </c>
      <c r="C16112" t="s">
        <v>17771</v>
      </c>
      <c r="D16112">
        <v>3</v>
      </c>
      <c r="E16112">
        <v>787</v>
      </c>
      <c r="F16112">
        <v>161</v>
      </c>
      <c r="G16112">
        <v>7393</v>
      </c>
      <c r="H16112">
        <v>0.99999767975129406</v>
      </c>
      <c r="I16112">
        <v>1</v>
      </c>
      <c r="J16112">
        <v>0.966855260484069</v>
      </c>
      <c r="K16112" t="s">
        <v>24109</v>
      </c>
      <c r="L16112">
        <v>3</v>
      </c>
      <c r="M16112" t="s">
        <v>5133</v>
      </c>
      <c r="N16112">
        <v>1.8633540372670801E-2</v>
      </c>
      <c r="O16112">
        <v>3.8119440914866601E-3</v>
      </c>
    </row>
    <row r="16113" spans="1:15">
      <c r="A16113" t="s">
        <v>17770</v>
      </c>
      <c r="B16113" t="s">
        <v>23513</v>
      </c>
      <c r="C16113" t="s">
        <v>17771</v>
      </c>
      <c r="D16113">
        <v>7</v>
      </c>
      <c r="E16113">
        <v>535</v>
      </c>
      <c r="F16113">
        <v>142</v>
      </c>
      <c r="G16113">
        <v>8124</v>
      </c>
      <c r="H16113">
        <v>0.83485046217804404</v>
      </c>
      <c r="I16113">
        <v>0.99999999999997702</v>
      </c>
      <c r="J16113">
        <v>0.95041217501583097</v>
      </c>
      <c r="K16113" t="s">
        <v>24108</v>
      </c>
      <c r="L16113">
        <v>7</v>
      </c>
      <c r="M16113" t="s">
        <v>5133</v>
      </c>
      <c r="N16113">
        <v>4.92957746478873E-2</v>
      </c>
      <c r="O16113">
        <v>1.3084112149532701E-2</v>
      </c>
    </row>
    <row r="16114" spans="1:15">
      <c r="A16114" t="s">
        <v>17770</v>
      </c>
      <c r="B16114" t="s">
        <v>23511</v>
      </c>
      <c r="C16114" t="s">
        <v>17771</v>
      </c>
      <c r="D16114">
        <v>154</v>
      </c>
      <c r="E16114">
        <v>6152</v>
      </c>
      <c r="F16114">
        <v>170</v>
      </c>
      <c r="G16114">
        <v>7804</v>
      </c>
      <c r="H16114" s="34">
        <v>3.05176592140872E-5</v>
      </c>
      <c r="I16114">
        <v>7.1194093380167205E-4</v>
      </c>
      <c r="J16114">
        <v>6.1193693478727004E-4</v>
      </c>
      <c r="K16114" t="s">
        <v>24110</v>
      </c>
      <c r="L16114">
        <v>154</v>
      </c>
      <c r="M16114" t="s">
        <v>5133</v>
      </c>
      <c r="N16114">
        <v>0.90588235294117603</v>
      </c>
      <c r="O16114">
        <v>2.50325097529259E-2</v>
      </c>
    </row>
    <row r="16115" spans="1:15">
      <c r="A16115" t="s">
        <v>17772</v>
      </c>
      <c r="B16115" t="s">
        <v>23511</v>
      </c>
      <c r="C16115" t="s">
        <v>17773</v>
      </c>
      <c r="D16115">
        <v>128</v>
      </c>
      <c r="E16115">
        <v>6152</v>
      </c>
      <c r="F16115">
        <v>143</v>
      </c>
      <c r="G16115">
        <v>7804</v>
      </c>
      <c r="H16115">
        <v>5.4505265459678495E-4</v>
      </c>
      <c r="I16115">
        <v>8.0644369771680092E-3</v>
      </c>
      <c r="J16115">
        <v>6.9316520659114802E-3</v>
      </c>
      <c r="K16115" t="s">
        <v>33040</v>
      </c>
      <c r="L16115">
        <v>128</v>
      </c>
      <c r="M16115" t="s">
        <v>5133</v>
      </c>
      <c r="N16115">
        <v>0.89510489510489499</v>
      </c>
      <c r="O16115">
        <v>2.08062418725618E-2</v>
      </c>
    </row>
    <row r="16116" spans="1:15">
      <c r="A16116" t="s">
        <v>17772</v>
      </c>
      <c r="B16116" t="s">
        <v>23518</v>
      </c>
      <c r="C16116" t="s">
        <v>17773</v>
      </c>
      <c r="D16116">
        <v>3</v>
      </c>
      <c r="E16116">
        <v>787</v>
      </c>
      <c r="F16116">
        <v>136</v>
      </c>
      <c r="G16116">
        <v>7393</v>
      </c>
      <c r="H16116">
        <v>0.99997035148295199</v>
      </c>
      <c r="I16116">
        <v>1</v>
      </c>
      <c r="J16116">
        <v>0.966855260484069</v>
      </c>
      <c r="K16116" t="s">
        <v>24109</v>
      </c>
      <c r="L16116">
        <v>3</v>
      </c>
      <c r="M16116" t="s">
        <v>5133</v>
      </c>
      <c r="N16116">
        <v>2.2058823529411801E-2</v>
      </c>
      <c r="O16116">
        <v>3.8119440914866601E-3</v>
      </c>
    </row>
    <row r="16117" spans="1:15">
      <c r="A16117" t="s">
        <v>17772</v>
      </c>
      <c r="B16117" t="s">
        <v>23513</v>
      </c>
      <c r="C16117" t="s">
        <v>17773</v>
      </c>
      <c r="D16117">
        <v>7</v>
      </c>
      <c r="E16117">
        <v>535</v>
      </c>
      <c r="F16117">
        <v>117</v>
      </c>
      <c r="G16117">
        <v>8124</v>
      </c>
      <c r="H16117">
        <v>0.65851789255381599</v>
      </c>
      <c r="I16117">
        <v>0.99999999999997702</v>
      </c>
      <c r="J16117">
        <v>0.95041217501583097</v>
      </c>
      <c r="K16117" t="s">
        <v>24108</v>
      </c>
      <c r="L16117">
        <v>7</v>
      </c>
      <c r="M16117" t="s">
        <v>5133</v>
      </c>
      <c r="N16117">
        <v>5.9829059829059797E-2</v>
      </c>
      <c r="O16117">
        <v>1.3084112149532701E-2</v>
      </c>
    </row>
    <row r="16118" spans="1:15">
      <c r="A16118" t="s">
        <v>17774</v>
      </c>
      <c r="B16118" t="s">
        <v>23511</v>
      </c>
      <c r="C16118" t="s">
        <v>17775</v>
      </c>
      <c r="D16118">
        <v>117</v>
      </c>
      <c r="E16118">
        <v>6152</v>
      </c>
      <c r="F16118">
        <v>130</v>
      </c>
      <c r="G16118">
        <v>7804</v>
      </c>
      <c r="H16118">
        <v>5.5387795734161802E-4</v>
      </c>
      <c r="I16118">
        <v>8.1386992388481107E-3</v>
      </c>
      <c r="J16118">
        <v>6.9954829521905199E-3</v>
      </c>
      <c r="K16118" t="s">
        <v>33409</v>
      </c>
      <c r="L16118">
        <v>117</v>
      </c>
      <c r="M16118" t="s">
        <v>5133</v>
      </c>
      <c r="N16118">
        <v>0.9</v>
      </c>
      <c r="O16118">
        <v>1.9018205461638502E-2</v>
      </c>
    </row>
    <row r="16119" spans="1:15">
      <c r="A16119" t="s">
        <v>17774</v>
      </c>
      <c r="B16119" t="s">
        <v>23518</v>
      </c>
      <c r="C16119" t="s">
        <v>17775</v>
      </c>
      <c r="D16119">
        <v>5</v>
      </c>
      <c r="E16119">
        <v>787</v>
      </c>
      <c r="F16119">
        <v>116</v>
      </c>
      <c r="G16119">
        <v>7393</v>
      </c>
      <c r="H16119">
        <v>0.99598158093371103</v>
      </c>
      <c r="I16119">
        <v>1</v>
      </c>
      <c r="J16119">
        <v>0.966855260484069</v>
      </c>
      <c r="K16119" t="s">
        <v>33410</v>
      </c>
      <c r="L16119">
        <v>5</v>
      </c>
      <c r="M16119" t="s">
        <v>5133</v>
      </c>
      <c r="N16119">
        <v>4.31034482758621E-2</v>
      </c>
      <c r="O16119">
        <v>6.35324015247776E-3</v>
      </c>
    </row>
    <row r="16120" spans="1:15">
      <c r="A16120" t="s">
        <v>17774</v>
      </c>
      <c r="B16120" t="s">
        <v>23513</v>
      </c>
      <c r="C16120" t="s">
        <v>17775</v>
      </c>
      <c r="D16120">
        <v>2</v>
      </c>
      <c r="E16120">
        <v>535</v>
      </c>
      <c r="F16120">
        <v>133</v>
      </c>
      <c r="G16120">
        <v>8124</v>
      </c>
      <c r="H16120">
        <v>0.998865999176347</v>
      </c>
      <c r="I16120">
        <v>0.99999999999997702</v>
      </c>
      <c r="J16120">
        <v>0.95041217501583097</v>
      </c>
      <c r="K16120" t="s">
        <v>31537</v>
      </c>
      <c r="L16120">
        <v>2</v>
      </c>
      <c r="M16120" t="s">
        <v>5133</v>
      </c>
      <c r="N16120">
        <v>1.50375939849624E-2</v>
      </c>
      <c r="O16120">
        <v>3.7383177570093499E-3</v>
      </c>
    </row>
    <row r="16121" spans="1:15">
      <c r="A16121" t="s">
        <v>17776</v>
      </c>
      <c r="B16121" t="s">
        <v>23518</v>
      </c>
      <c r="C16121" t="s">
        <v>17777</v>
      </c>
      <c r="D16121">
        <v>3</v>
      </c>
      <c r="E16121">
        <v>787</v>
      </c>
      <c r="F16121">
        <v>82</v>
      </c>
      <c r="G16121">
        <v>7393</v>
      </c>
      <c r="H16121">
        <v>0.99450363189365198</v>
      </c>
      <c r="I16121">
        <v>1</v>
      </c>
      <c r="J16121">
        <v>0.966855260484069</v>
      </c>
      <c r="K16121" t="s">
        <v>33411</v>
      </c>
      <c r="L16121">
        <v>3</v>
      </c>
      <c r="M16121" t="s">
        <v>5133</v>
      </c>
      <c r="N16121">
        <v>3.65853658536585E-2</v>
      </c>
      <c r="O16121">
        <v>3.8119440914866601E-3</v>
      </c>
    </row>
    <row r="16122" spans="1:15">
      <c r="A16122" t="s">
        <v>17776</v>
      </c>
      <c r="B16122" t="s">
        <v>23513</v>
      </c>
      <c r="C16122" t="s">
        <v>17777</v>
      </c>
      <c r="D16122">
        <v>5</v>
      </c>
      <c r="E16122">
        <v>535</v>
      </c>
      <c r="F16122">
        <v>83</v>
      </c>
      <c r="G16122">
        <v>8124</v>
      </c>
      <c r="H16122">
        <v>0.64618647750141101</v>
      </c>
      <c r="I16122">
        <v>0.99999999999997702</v>
      </c>
      <c r="J16122">
        <v>0.95041217501583097</v>
      </c>
      <c r="K16122" t="s">
        <v>33412</v>
      </c>
      <c r="L16122">
        <v>5</v>
      </c>
      <c r="M16122" t="s">
        <v>5133</v>
      </c>
      <c r="N16122">
        <v>6.02409638554217E-2</v>
      </c>
      <c r="O16122">
        <v>9.3457943925233603E-3</v>
      </c>
    </row>
    <row r="16123" spans="1:15">
      <c r="A16123" t="s">
        <v>17776</v>
      </c>
      <c r="B16123" t="s">
        <v>23511</v>
      </c>
      <c r="C16123" t="s">
        <v>17777</v>
      </c>
      <c r="D16123">
        <v>74</v>
      </c>
      <c r="E16123">
        <v>6152</v>
      </c>
      <c r="F16123">
        <v>86</v>
      </c>
      <c r="G16123">
        <v>7804</v>
      </c>
      <c r="H16123">
        <v>6.0077671455717102E-2</v>
      </c>
      <c r="I16123">
        <v>0.31015452306320701</v>
      </c>
      <c r="J16123">
        <v>0.26658813834488398</v>
      </c>
      <c r="K16123" t="s">
        <v>33413</v>
      </c>
      <c r="L16123">
        <v>74</v>
      </c>
      <c r="M16123" t="s">
        <v>5133</v>
      </c>
      <c r="N16123">
        <v>0.86046511627906996</v>
      </c>
      <c r="O16123">
        <v>1.2028608582574801E-2</v>
      </c>
    </row>
    <row r="16124" spans="1:15">
      <c r="A16124" t="s">
        <v>17778</v>
      </c>
      <c r="B16124" t="s">
        <v>23511</v>
      </c>
      <c r="C16124" t="s">
        <v>17779</v>
      </c>
      <c r="D16124">
        <v>6</v>
      </c>
      <c r="E16124">
        <v>6152</v>
      </c>
      <c r="F16124">
        <v>7</v>
      </c>
      <c r="G16124">
        <v>7804</v>
      </c>
      <c r="H16124">
        <v>0.54476030000281095</v>
      </c>
      <c r="I16124">
        <v>0.968912233598893</v>
      </c>
      <c r="J16124">
        <v>0.832812322140707</v>
      </c>
      <c r="K16124" t="s">
        <v>26623</v>
      </c>
      <c r="L16124">
        <v>6</v>
      </c>
      <c r="M16124" t="s">
        <v>5133</v>
      </c>
      <c r="N16124">
        <v>0.85714285714285698</v>
      </c>
      <c r="O16124">
        <v>9.7529258777633303E-4</v>
      </c>
    </row>
    <row r="16125" spans="1:15">
      <c r="A16125" t="s">
        <v>17778</v>
      </c>
      <c r="B16125" t="s">
        <v>23513</v>
      </c>
      <c r="C16125" t="s">
        <v>17779</v>
      </c>
      <c r="D16125">
        <v>1</v>
      </c>
      <c r="E16125">
        <v>535</v>
      </c>
      <c r="F16125">
        <v>7</v>
      </c>
      <c r="G16125">
        <v>8124</v>
      </c>
      <c r="H16125">
        <v>0.37938355156400999</v>
      </c>
      <c r="I16125">
        <v>0.99999999999997702</v>
      </c>
      <c r="J16125">
        <v>0.95041217501583097</v>
      </c>
      <c r="K16125" t="s">
        <v>26585</v>
      </c>
      <c r="L16125">
        <v>1</v>
      </c>
      <c r="M16125" t="s">
        <v>5133</v>
      </c>
      <c r="N16125">
        <v>0.14285714285714299</v>
      </c>
      <c r="O16125">
        <v>1.8691588785046699E-3</v>
      </c>
    </row>
    <row r="16126" spans="1:15">
      <c r="A16126" t="s">
        <v>17780</v>
      </c>
      <c r="B16126" t="s">
        <v>23511</v>
      </c>
      <c r="C16126" t="s">
        <v>17781</v>
      </c>
      <c r="D16126">
        <v>25</v>
      </c>
      <c r="E16126">
        <v>6152</v>
      </c>
      <c r="F16126">
        <v>27</v>
      </c>
      <c r="G16126">
        <v>7804</v>
      </c>
      <c r="H16126">
        <v>5.4245613173786997E-2</v>
      </c>
      <c r="I16126">
        <v>0.28959482308693002</v>
      </c>
      <c r="J16126">
        <v>0.248916391734606</v>
      </c>
      <c r="K16126" t="s">
        <v>33414</v>
      </c>
      <c r="L16126">
        <v>25</v>
      </c>
      <c r="M16126" t="s">
        <v>5133</v>
      </c>
      <c r="N16126">
        <v>0.92592592592592604</v>
      </c>
      <c r="O16126">
        <v>4.0637191157347199E-3</v>
      </c>
    </row>
    <row r="16127" spans="1:15">
      <c r="A16127" t="s">
        <v>17782</v>
      </c>
      <c r="B16127" t="s">
        <v>23511</v>
      </c>
      <c r="C16127" t="s">
        <v>17783</v>
      </c>
      <c r="D16127">
        <v>4</v>
      </c>
      <c r="E16127">
        <v>6152</v>
      </c>
      <c r="F16127">
        <v>4</v>
      </c>
      <c r="G16127">
        <v>7804</v>
      </c>
      <c r="H16127">
        <v>0.38610601832086699</v>
      </c>
      <c r="I16127">
        <v>0.90829480295553899</v>
      </c>
      <c r="J16127">
        <v>0.78070962240619901</v>
      </c>
      <c r="K16127" t="s">
        <v>33415</v>
      </c>
      <c r="L16127">
        <v>4</v>
      </c>
      <c r="M16127" t="s">
        <v>5133</v>
      </c>
      <c r="N16127">
        <v>1</v>
      </c>
      <c r="O16127">
        <v>6.5019505851755496E-4</v>
      </c>
    </row>
    <row r="16128" spans="1:15">
      <c r="A16128" t="s">
        <v>17784</v>
      </c>
      <c r="B16128" t="s">
        <v>23511</v>
      </c>
      <c r="C16128" t="s">
        <v>17785</v>
      </c>
      <c r="D16128">
        <v>36</v>
      </c>
      <c r="E16128">
        <v>6152</v>
      </c>
      <c r="F16128">
        <v>51</v>
      </c>
      <c r="G16128">
        <v>7804</v>
      </c>
      <c r="H16128">
        <v>0.94251770933790202</v>
      </c>
      <c r="I16128">
        <v>1</v>
      </c>
      <c r="J16128">
        <v>0.85953329234717102</v>
      </c>
      <c r="K16128" t="s">
        <v>33416</v>
      </c>
      <c r="L16128">
        <v>36</v>
      </c>
      <c r="M16128" t="s">
        <v>5133</v>
      </c>
      <c r="N16128">
        <v>0.70588235294117696</v>
      </c>
      <c r="O16128">
        <v>5.8517555266580003E-3</v>
      </c>
    </row>
    <row r="16129" spans="1:15">
      <c r="A16129" t="s">
        <v>17784</v>
      </c>
      <c r="B16129" t="s">
        <v>23518</v>
      </c>
      <c r="C16129" t="s">
        <v>17785</v>
      </c>
      <c r="D16129">
        <v>9</v>
      </c>
      <c r="E16129">
        <v>787</v>
      </c>
      <c r="F16129">
        <v>48</v>
      </c>
      <c r="G16129">
        <v>7393</v>
      </c>
      <c r="H16129">
        <v>6.3598899590511696E-2</v>
      </c>
      <c r="I16129">
        <v>0.63266972740240601</v>
      </c>
      <c r="J16129">
        <v>0.61170005408803896</v>
      </c>
      <c r="K16129" t="s">
        <v>33417</v>
      </c>
      <c r="L16129">
        <v>9</v>
      </c>
      <c r="M16129" t="s">
        <v>5133</v>
      </c>
      <c r="N16129">
        <v>0.1875</v>
      </c>
      <c r="O16129">
        <v>1.143583227446E-2</v>
      </c>
    </row>
    <row r="16130" spans="1:15">
      <c r="A16130" t="s">
        <v>17784</v>
      </c>
      <c r="B16130" t="s">
        <v>23513</v>
      </c>
      <c r="C16130" t="s">
        <v>17785</v>
      </c>
      <c r="D16130">
        <v>3</v>
      </c>
      <c r="E16130">
        <v>535</v>
      </c>
      <c r="F16130">
        <v>50</v>
      </c>
      <c r="G16130">
        <v>8124</v>
      </c>
      <c r="H16130">
        <v>0.64876917869352901</v>
      </c>
      <c r="I16130">
        <v>0.99999999999997702</v>
      </c>
      <c r="J16130">
        <v>0.95041217501583097</v>
      </c>
      <c r="K16130" t="s">
        <v>27359</v>
      </c>
      <c r="L16130">
        <v>3</v>
      </c>
      <c r="M16130" t="s">
        <v>5133</v>
      </c>
      <c r="N16130">
        <v>0.06</v>
      </c>
      <c r="O16130">
        <v>5.60747663551402E-3</v>
      </c>
    </row>
    <row r="16131" spans="1:15">
      <c r="A16131" t="s">
        <v>17786</v>
      </c>
      <c r="B16131" t="s">
        <v>23513</v>
      </c>
      <c r="C16131" t="s">
        <v>17787</v>
      </c>
      <c r="D16131">
        <v>12</v>
      </c>
      <c r="E16131">
        <v>535</v>
      </c>
      <c r="F16131">
        <v>91</v>
      </c>
      <c r="G16131">
        <v>8124</v>
      </c>
      <c r="H16131">
        <v>1.5738916625401299E-2</v>
      </c>
      <c r="I16131">
        <v>0.23495145322091901</v>
      </c>
      <c r="J16131">
        <v>0.223300721678829</v>
      </c>
      <c r="K16131" t="s">
        <v>25982</v>
      </c>
      <c r="L16131">
        <v>12</v>
      </c>
      <c r="M16131" t="s">
        <v>5133</v>
      </c>
      <c r="N16131">
        <v>0.13186813186813201</v>
      </c>
      <c r="O16131">
        <v>2.2429906542056101E-2</v>
      </c>
    </row>
    <row r="16132" spans="1:15">
      <c r="A16132" t="s">
        <v>17786</v>
      </c>
      <c r="B16132" t="s">
        <v>23518</v>
      </c>
      <c r="C16132" t="s">
        <v>17787</v>
      </c>
      <c r="D16132">
        <v>10</v>
      </c>
      <c r="E16132">
        <v>787</v>
      </c>
      <c r="F16132">
        <v>86</v>
      </c>
      <c r="G16132">
        <v>7393</v>
      </c>
      <c r="H16132">
        <v>0.43406996530535302</v>
      </c>
      <c r="I16132">
        <v>1</v>
      </c>
      <c r="J16132">
        <v>0.966855260484069</v>
      </c>
      <c r="K16132" t="s">
        <v>33418</v>
      </c>
      <c r="L16132">
        <v>10</v>
      </c>
      <c r="M16132" t="s">
        <v>5133</v>
      </c>
      <c r="N16132">
        <v>0.116279069767442</v>
      </c>
      <c r="O16132">
        <v>1.2706480304955499E-2</v>
      </c>
    </row>
    <row r="16133" spans="1:15">
      <c r="A16133" t="s">
        <v>17786</v>
      </c>
      <c r="B16133" t="s">
        <v>23511</v>
      </c>
      <c r="C16133" t="s">
        <v>17787</v>
      </c>
      <c r="D16133">
        <v>66</v>
      </c>
      <c r="E16133">
        <v>6152</v>
      </c>
      <c r="F16133">
        <v>82</v>
      </c>
      <c r="G16133">
        <v>7804</v>
      </c>
      <c r="H16133">
        <v>0.41742771861730399</v>
      </c>
      <c r="I16133">
        <v>0.93954638541091895</v>
      </c>
      <c r="J16133">
        <v>0.807571397965131</v>
      </c>
      <c r="K16133" t="s">
        <v>33419</v>
      </c>
      <c r="L16133">
        <v>66</v>
      </c>
      <c r="M16133" t="s">
        <v>5133</v>
      </c>
      <c r="N16133">
        <v>0.80487804878048796</v>
      </c>
      <c r="O16133">
        <v>1.07282184655397E-2</v>
      </c>
    </row>
    <row r="16134" spans="1:15">
      <c r="A16134" t="s">
        <v>17788</v>
      </c>
      <c r="B16134" t="s">
        <v>23511</v>
      </c>
      <c r="C16134" t="s">
        <v>17789</v>
      </c>
      <c r="D16134">
        <v>13</v>
      </c>
      <c r="E16134">
        <v>6152</v>
      </c>
      <c r="F16134">
        <v>13</v>
      </c>
      <c r="G16134">
        <v>7804</v>
      </c>
      <c r="H16134">
        <v>4.52815025690569E-2</v>
      </c>
      <c r="I16134">
        <v>0.25239912466249798</v>
      </c>
      <c r="J16134">
        <v>0.21694545060670101</v>
      </c>
      <c r="K16134" t="s">
        <v>33420</v>
      </c>
      <c r="L16134">
        <v>13</v>
      </c>
      <c r="M16134" t="s">
        <v>5133</v>
      </c>
      <c r="N16134">
        <v>1</v>
      </c>
      <c r="O16134">
        <v>2.1131339401820499E-3</v>
      </c>
    </row>
    <row r="16135" spans="1:15">
      <c r="A16135" t="s">
        <v>17790</v>
      </c>
      <c r="B16135" t="s">
        <v>23511</v>
      </c>
      <c r="C16135" t="s">
        <v>17791</v>
      </c>
      <c r="D16135">
        <v>9</v>
      </c>
      <c r="E16135">
        <v>6152</v>
      </c>
      <c r="F16135">
        <v>9</v>
      </c>
      <c r="G16135">
        <v>7804</v>
      </c>
      <c r="H16135">
        <v>0.117423000773971</v>
      </c>
      <c r="I16135">
        <v>0.47842873658393897</v>
      </c>
      <c r="J16135">
        <v>0.41122542710949</v>
      </c>
      <c r="K16135" t="s">
        <v>33421</v>
      </c>
      <c r="L16135">
        <v>9</v>
      </c>
      <c r="M16135" t="s">
        <v>5133</v>
      </c>
      <c r="N16135">
        <v>1</v>
      </c>
      <c r="O16135">
        <v>1.4629388816645001E-3</v>
      </c>
    </row>
    <row r="16136" spans="1:15">
      <c r="A16136" t="s">
        <v>17792</v>
      </c>
      <c r="B16136" t="s">
        <v>23518</v>
      </c>
      <c r="C16136" t="s">
        <v>17793</v>
      </c>
      <c r="D16136">
        <v>1</v>
      </c>
      <c r="E16136">
        <v>787</v>
      </c>
      <c r="F16136">
        <v>6</v>
      </c>
      <c r="G16136">
        <v>7393</v>
      </c>
      <c r="H16136">
        <v>0.49113550780958298</v>
      </c>
      <c r="I16136">
        <v>1</v>
      </c>
      <c r="J16136">
        <v>0.966855260484069</v>
      </c>
      <c r="K16136" t="s">
        <v>25145</v>
      </c>
      <c r="L16136">
        <v>1</v>
      </c>
      <c r="M16136" t="s">
        <v>5133</v>
      </c>
      <c r="N16136">
        <v>0.16666666666666699</v>
      </c>
      <c r="O16136">
        <v>1.27064803049555E-3</v>
      </c>
    </row>
    <row r="16137" spans="1:15">
      <c r="A16137" t="s">
        <v>17792</v>
      </c>
      <c r="B16137" t="s">
        <v>23511</v>
      </c>
      <c r="C16137" t="s">
        <v>17793</v>
      </c>
      <c r="D16137">
        <v>5</v>
      </c>
      <c r="E16137">
        <v>6152</v>
      </c>
      <c r="F16137">
        <v>6</v>
      </c>
      <c r="G16137">
        <v>7804</v>
      </c>
      <c r="H16137">
        <v>0.62665052091531404</v>
      </c>
      <c r="I16137">
        <v>0.968912233598893</v>
      </c>
      <c r="J16137">
        <v>0.832812322140707</v>
      </c>
      <c r="K16137" t="s">
        <v>25146</v>
      </c>
      <c r="L16137">
        <v>5</v>
      </c>
      <c r="M16137" t="s">
        <v>5133</v>
      </c>
      <c r="N16137">
        <v>0.83333333333333304</v>
      </c>
      <c r="O16137">
        <v>8.1274382314694405E-4</v>
      </c>
    </row>
    <row r="16138" spans="1:15">
      <c r="A16138" t="s">
        <v>17794</v>
      </c>
      <c r="B16138" t="s">
        <v>23513</v>
      </c>
      <c r="C16138" t="s">
        <v>17795</v>
      </c>
      <c r="D16138">
        <v>1</v>
      </c>
      <c r="E16138">
        <v>535</v>
      </c>
      <c r="F16138">
        <v>35</v>
      </c>
      <c r="G16138">
        <v>8124</v>
      </c>
      <c r="H16138">
        <v>0.90832236444283498</v>
      </c>
      <c r="I16138">
        <v>0.99999999999997702</v>
      </c>
      <c r="J16138">
        <v>0.95041217501583097</v>
      </c>
      <c r="K16138" t="s">
        <v>25106</v>
      </c>
      <c r="L16138">
        <v>1</v>
      </c>
      <c r="M16138" t="s">
        <v>5133</v>
      </c>
      <c r="N16138">
        <v>2.8571428571428598E-2</v>
      </c>
      <c r="O16138">
        <v>1.8691588785046699E-3</v>
      </c>
    </row>
    <row r="16139" spans="1:15">
      <c r="A16139" t="s">
        <v>17794</v>
      </c>
      <c r="B16139" t="s">
        <v>23511</v>
      </c>
      <c r="C16139" t="s">
        <v>17795</v>
      </c>
      <c r="D16139">
        <v>28</v>
      </c>
      <c r="E16139">
        <v>6152</v>
      </c>
      <c r="F16139">
        <v>29</v>
      </c>
      <c r="G16139">
        <v>7804</v>
      </c>
      <c r="H16139">
        <v>8.7862749835444405E-3</v>
      </c>
      <c r="I16139">
        <v>7.6145138391721004E-2</v>
      </c>
      <c r="J16139">
        <v>6.5449281498066905E-2</v>
      </c>
      <c r="K16139" t="s">
        <v>33422</v>
      </c>
      <c r="L16139">
        <v>28</v>
      </c>
      <c r="M16139" t="s">
        <v>5133</v>
      </c>
      <c r="N16139">
        <v>0.96551724137931005</v>
      </c>
      <c r="O16139">
        <v>4.5513654096228902E-3</v>
      </c>
    </row>
    <row r="16140" spans="1:15">
      <c r="A16140" t="s">
        <v>17796</v>
      </c>
      <c r="B16140" t="s">
        <v>23511</v>
      </c>
      <c r="C16140" t="s">
        <v>17797</v>
      </c>
      <c r="D16140">
        <v>6</v>
      </c>
      <c r="E16140">
        <v>6152</v>
      </c>
      <c r="F16140">
        <v>10</v>
      </c>
      <c r="G16140">
        <v>7804</v>
      </c>
      <c r="H16140">
        <v>0.95895582693383896</v>
      </c>
      <c r="I16140">
        <v>1</v>
      </c>
      <c r="J16140">
        <v>0.85953329234717102</v>
      </c>
      <c r="K16140" t="s">
        <v>33423</v>
      </c>
      <c r="L16140">
        <v>6</v>
      </c>
      <c r="M16140" t="s">
        <v>1463</v>
      </c>
      <c r="N16140">
        <v>0.6</v>
      </c>
      <c r="O16140">
        <v>9.7529258777633303E-4</v>
      </c>
    </row>
    <row r="16141" spans="1:15">
      <c r="A16141" t="s">
        <v>17796</v>
      </c>
      <c r="B16141" t="s">
        <v>23518</v>
      </c>
      <c r="C16141" t="s">
        <v>17797</v>
      </c>
      <c r="D16141">
        <v>1</v>
      </c>
      <c r="E16141">
        <v>787</v>
      </c>
      <c r="F16141">
        <v>10</v>
      </c>
      <c r="G16141">
        <v>7393</v>
      </c>
      <c r="H16141">
        <v>0.67576236969544701</v>
      </c>
      <c r="I16141">
        <v>1</v>
      </c>
      <c r="J16141">
        <v>0.966855260484069</v>
      </c>
      <c r="K16141" t="s">
        <v>24200</v>
      </c>
      <c r="L16141">
        <v>1</v>
      </c>
      <c r="M16141" t="s">
        <v>1463</v>
      </c>
      <c r="N16141">
        <v>0.1</v>
      </c>
      <c r="O16141">
        <v>1.27064803049555E-3</v>
      </c>
    </row>
    <row r="16142" spans="1:15">
      <c r="A16142" t="s">
        <v>17796</v>
      </c>
      <c r="B16142" t="s">
        <v>23513</v>
      </c>
      <c r="C16142" t="s">
        <v>17797</v>
      </c>
      <c r="D16142">
        <v>3</v>
      </c>
      <c r="E16142">
        <v>535</v>
      </c>
      <c r="F16142">
        <v>7</v>
      </c>
      <c r="G16142">
        <v>8124</v>
      </c>
      <c r="H16142">
        <v>8.1372254975486599E-3</v>
      </c>
      <c r="I16142">
        <v>0.143699939637561</v>
      </c>
      <c r="J16142">
        <v>0.13657417218058199</v>
      </c>
      <c r="K16142" t="s">
        <v>24911</v>
      </c>
      <c r="L16142">
        <v>3</v>
      </c>
      <c r="M16142" t="s">
        <v>1463</v>
      </c>
      <c r="N16142">
        <v>0.42857142857142899</v>
      </c>
      <c r="O16142">
        <v>5.60747663551402E-3</v>
      </c>
    </row>
    <row r="16143" spans="1:15">
      <c r="A16143" t="s">
        <v>17798</v>
      </c>
      <c r="B16143" t="s">
        <v>23518</v>
      </c>
      <c r="C16143" t="s">
        <v>17799</v>
      </c>
      <c r="D16143">
        <v>2</v>
      </c>
      <c r="E16143">
        <v>787</v>
      </c>
      <c r="F16143">
        <v>2</v>
      </c>
      <c r="G16143">
        <v>7393</v>
      </c>
      <c r="H16143">
        <v>1.1319170819711901E-2</v>
      </c>
      <c r="I16143">
        <v>0.24323860088996599</v>
      </c>
      <c r="J16143">
        <v>0.235176520823249</v>
      </c>
      <c r="K16143" t="s">
        <v>24495</v>
      </c>
      <c r="L16143">
        <v>2</v>
      </c>
      <c r="M16143" t="s">
        <v>5133</v>
      </c>
      <c r="N16143">
        <v>1</v>
      </c>
      <c r="O16143">
        <v>2.5412960609911099E-3</v>
      </c>
    </row>
    <row r="16144" spans="1:15">
      <c r="A16144" t="s">
        <v>17800</v>
      </c>
      <c r="B16144" t="s">
        <v>23518</v>
      </c>
      <c r="C16144" t="s">
        <v>17801</v>
      </c>
      <c r="D16144">
        <v>4</v>
      </c>
      <c r="E16144">
        <v>787</v>
      </c>
      <c r="F16144">
        <v>44</v>
      </c>
      <c r="G16144">
        <v>7393</v>
      </c>
      <c r="H16144">
        <v>0.70355693118548501</v>
      </c>
      <c r="I16144">
        <v>1</v>
      </c>
      <c r="J16144">
        <v>0.966855260484069</v>
      </c>
      <c r="K16144" t="s">
        <v>33424</v>
      </c>
      <c r="L16144">
        <v>4</v>
      </c>
      <c r="M16144" t="s">
        <v>5133</v>
      </c>
      <c r="N16144">
        <v>9.0909090909090898E-2</v>
      </c>
      <c r="O16144">
        <v>5.0825921219822103E-3</v>
      </c>
    </row>
    <row r="16145" spans="1:15">
      <c r="A16145" t="s">
        <v>17800</v>
      </c>
      <c r="B16145" t="s">
        <v>23511</v>
      </c>
      <c r="C16145" t="s">
        <v>17801</v>
      </c>
      <c r="D16145">
        <v>42</v>
      </c>
      <c r="E16145">
        <v>6152</v>
      </c>
      <c r="F16145">
        <v>49</v>
      </c>
      <c r="G16145">
        <v>7804</v>
      </c>
      <c r="H16145">
        <v>0.15630224641454599</v>
      </c>
      <c r="I16145">
        <v>0.56908121891686403</v>
      </c>
      <c r="J16145">
        <v>0.48914425370855302</v>
      </c>
      <c r="K16145" t="s">
        <v>33425</v>
      </c>
      <c r="L16145">
        <v>42</v>
      </c>
      <c r="M16145" t="s">
        <v>5133</v>
      </c>
      <c r="N16145">
        <v>0.85714285714285698</v>
      </c>
      <c r="O16145">
        <v>6.8270481144343297E-3</v>
      </c>
    </row>
    <row r="16146" spans="1:15">
      <c r="A16146" t="s">
        <v>17802</v>
      </c>
      <c r="B16146" t="s">
        <v>23511</v>
      </c>
      <c r="C16146" t="s">
        <v>17803</v>
      </c>
      <c r="D16146">
        <v>18</v>
      </c>
      <c r="E16146">
        <v>6152</v>
      </c>
      <c r="F16146">
        <v>19</v>
      </c>
      <c r="G16146">
        <v>7804</v>
      </c>
      <c r="H16146">
        <v>6.6261991530884704E-2</v>
      </c>
      <c r="I16146">
        <v>0.33232262181434502</v>
      </c>
      <c r="J16146">
        <v>0.28564235724952802</v>
      </c>
      <c r="K16146" t="s">
        <v>33426</v>
      </c>
      <c r="L16146">
        <v>18</v>
      </c>
      <c r="M16146" t="s">
        <v>5133</v>
      </c>
      <c r="N16146">
        <v>0.94736842105263197</v>
      </c>
      <c r="O16146">
        <v>2.9258777633290002E-3</v>
      </c>
    </row>
    <row r="16147" spans="1:15">
      <c r="A16147" t="s">
        <v>17802</v>
      </c>
      <c r="B16147" t="s">
        <v>23513</v>
      </c>
      <c r="C16147" t="s">
        <v>17803</v>
      </c>
      <c r="D16147">
        <v>1</v>
      </c>
      <c r="E16147">
        <v>535</v>
      </c>
      <c r="F16147">
        <v>21</v>
      </c>
      <c r="G16147">
        <v>8124</v>
      </c>
      <c r="H16147">
        <v>0.76126581765353996</v>
      </c>
      <c r="I16147">
        <v>0.99999999999997702</v>
      </c>
      <c r="J16147">
        <v>0.95041217501583097</v>
      </c>
      <c r="K16147" t="s">
        <v>23584</v>
      </c>
      <c r="L16147">
        <v>1</v>
      </c>
      <c r="M16147" t="s">
        <v>5133</v>
      </c>
      <c r="N16147">
        <v>4.7619047619047603E-2</v>
      </c>
      <c r="O16147">
        <v>1.8691588785046699E-3</v>
      </c>
    </row>
    <row r="16148" spans="1:15">
      <c r="A16148" t="s">
        <v>17804</v>
      </c>
      <c r="B16148" t="s">
        <v>23513</v>
      </c>
      <c r="C16148" t="s">
        <v>17805</v>
      </c>
      <c r="D16148">
        <v>1</v>
      </c>
      <c r="E16148">
        <v>535</v>
      </c>
      <c r="F16148">
        <v>35</v>
      </c>
      <c r="G16148">
        <v>8124</v>
      </c>
      <c r="H16148">
        <v>0.90832236444283498</v>
      </c>
      <c r="I16148">
        <v>0.99999999999997702</v>
      </c>
      <c r="J16148">
        <v>0.95041217501583097</v>
      </c>
      <c r="K16148" t="s">
        <v>25106</v>
      </c>
      <c r="L16148">
        <v>1</v>
      </c>
      <c r="M16148" t="s">
        <v>1463</v>
      </c>
      <c r="N16148">
        <v>2.8571428571428598E-2</v>
      </c>
      <c r="O16148">
        <v>1.8691588785046699E-3</v>
      </c>
    </row>
    <row r="16149" spans="1:15">
      <c r="A16149" t="s">
        <v>17804</v>
      </c>
      <c r="B16149" t="s">
        <v>23511</v>
      </c>
      <c r="C16149" t="s">
        <v>17805</v>
      </c>
      <c r="D16149">
        <v>28</v>
      </c>
      <c r="E16149">
        <v>6152</v>
      </c>
      <c r="F16149">
        <v>29</v>
      </c>
      <c r="G16149">
        <v>7804</v>
      </c>
      <c r="H16149">
        <v>8.7862749835444405E-3</v>
      </c>
      <c r="I16149">
        <v>7.6145138391721004E-2</v>
      </c>
      <c r="J16149">
        <v>6.5449281498066905E-2</v>
      </c>
      <c r="K16149" t="s">
        <v>33422</v>
      </c>
      <c r="L16149">
        <v>28</v>
      </c>
      <c r="M16149" t="s">
        <v>1463</v>
      </c>
      <c r="N16149">
        <v>0.96551724137931005</v>
      </c>
      <c r="O16149">
        <v>4.5513654096228902E-3</v>
      </c>
    </row>
    <row r="16150" spans="1:15">
      <c r="A16150" t="s">
        <v>17806</v>
      </c>
      <c r="B16150" t="s">
        <v>23513</v>
      </c>
      <c r="C16150" t="s">
        <v>17807</v>
      </c>
      <c r="D16150">
        <v>3</v>
      </c>
      <c r="E16150">
        <v>535</v>
      </c>
      <c r="F16150">
        <v>67</v>
      </c>
      <c r="G16150">
        <v>8124</v>
      </c>
      <c r="H16150">
        <v>0.82705456409116296</v>
      </c>
      <c r="I16150">
        <v>0.99999999999997702</v>
      </c>
      <c r="J16150">
        <v>0.95041217501583097</v>
      </c>
      <c r="K16150" t="s">
        <v>24744</v>
      </c>
      <c r="L16150">
        <v>3</v>
      </c>
      <c r="M16150" t="s">
        <v>5133</v>
      </c>
      <c r="N16150">
        <v>4.47761194029851E-2</v>
      </c>
      <c r="O16150">
        <v>5.60747663551402E-3</v>
      </c>
    </row>
    <row r="16151" spans="1:15">
      <c r="A16151" t="s">
        <v>17806</v>
      </c>
      <c r="B16151" t="s">
        <v>23511</v>
      </c>
      <c r="C16151" t="s">
        <v>17807</v>
      </c>
      <c r="D16151">
        <v>58</v>
      </c>
      <c r="E16151">
        <v>6152</v>
      </c>
      <c r="F16151">
        <v>65</v>
      </c>
      <c r="G16151">
        <v>7804</v>
      </c>
      <c r="H16151">
        <v>2.2183827443714901E-2</v>
      </c>
      <c r="I16151">
        <v>0.15357019220850299</v>
      </c>
      <c r="J16151">
        <v>0.13199869291536201</v>
      </c>
      <c r="K16151" t="s">
        <v>33427</v>
      </c>
      <c r="L16151">
        <v>58</v>
      </c>
      <c r="M16151" t="s">
        <v>5133</v>
      </c>
      <c r="N16151">
        <v>0.89230769230769202</v>
      </c>
      <c r="O16151">
        <v>9.4278283485045508E-3</v>
      </c>
    </row>
    <row r="16152" spans="1:15">
      <c r="A16152" t="s">
        <v>17806</v>
      </c>
      <c r="B16152" t="s">
        <v>23518</v>
      </c>
      <c r="C16152" t="s">
        <v>17807</v>
      </c>
      <c r="D16152">
        <v>2</v>
      </c>
      <c r="E16152">
        <v>787</v>
      </c>
      <c r="F16152">
        <v>48</v>
      </c>
      <c r="G16152">
        <v>7393</v>
      </c>
      <c r="H16152">
        <v>0.97010240268475501</v>
      </c>
      <c r="I16152">
        <v>1</v>
      </c>
      <c r="J16152">
        <v>0.966855260484069</v>
      </c>
      <c r="K16152" t="s">
        <v>25613</v>
      </c>
      <c r="L16152">
        <v>2</v>
      </c>
      <c r="M16152" t="s">
        <v>5133</v>
      </c>
      <c r="N16152">
        <v>4.1666666666666699E-2</v>
      </c>
      <c r="O16152">
        <v>2.5412960609911099E-3</v>
      </c>
    </row>
    <row r="16153" spans="1:15">
      <c r="A16153" t="s">
        <v>17808</v>
      </c>
      <c r="B16153" t="s">
        <v>23513</v>
      </c>
      <c r="C16153" t="s">
        <v>17809</v>
      </c>
      <c r="D16153">
        <v>2</v>
      </c>
      <c r="E16153">
        <v>535</v>
      </c>
      <c r="F16153">
        <v>2</v>
      </c>
      <c r="G16153">
        <v>8124</v>
      </c>
      <c r="H16153">
        <v>4.3292101807675997E-3</v>
      </c>
      <c r="I16153">
        <v>8.6376068510507401E-2</v>
      </c>
      <c r="J16153">
        <v>8.2092867142389697E-2</v>
      </c>
      <c r="K16153" t="s">
        <v>28684</v>
      </c>
      <c r="L16153">
        <v>2</v>
      </c>
      <c r="M16153" t="s">
        <v>1463</v>
      </c>
      <c r="N16153">
        <v>1</v>
      </c>
      <c r="O16153">
        <v>3.7383177570093499E-3</v>
      </c>
    </row>
    <row r="16154" spans="1:15">
      <c r="A16154" t="s">
        <v>17810</v>
      </c>
      <c r="B16154" t="s">
        <v>23513</v>
      </c>
      <c r="C16154" t="s">
        <v>17811</v>
      </c>
      <c r="D16154">
        <v>2</v>
      </c>
      <c r="E16154">
        <v>535</v>
      </c>
      <c r="F16154">
        <v>2</v>
      </c>
      <c r="G16154">
        <v>8124</v>
      </c>
      <c r="H16154">
        <v>4.3292101807675997E-3</v>
      </c>
      <c r="I16154">
        <v>8.6376068510507401E-2</v>
      </c>
      <c r="J16154">
        <v>8.2092867142389697E-2</v>
      </c>
      <c r="K16154" t="s">
        <v>28684</v>
      </c>
      <c r="L16154">
        <v>2</v>
      </c>
      <c r="M16154" t="s">
        <v>5133</v>
      </c>
      <c r="N16154">
        <v>1</v>
      </c>
      <c r="O16154">
        <v>3.7383177570093499E-3</v>
      </c>
    </row>
    <row r="16155" spans="1:15">
      <c r="A16155" t="s">
        <v>17812</v>
      </c>
      <c r="B16155" t="s">
        <v>23511</v>
      </c>
      <c r="C16155" t="s">
        <v>17813</v>
      </c>
      <c r="D16155">
        <v>237</v>
      </c>
      <c r="E16155">
        <v>6152</v>
      </c>
      <c r="F16155">
        <v>250</v>
      </c>
      <c r="G16155">
        <v>7804</v>
      </c>
      <c r="H16155" s="34">
        <v>6.5517772040706202E-13</v>
      </c>
      <c r="I16155" s="34">
        <v>6.7897101656921297E-11</v>
      </c>
      <c r="J16155" s="34">
        <v>5.8359819328004098E-11</v>
      </c>
      <c r="K16155" t="s">
        <v>26778</v>
      </c>
      <c r="L16155">
        <v>237</v>
      </c>
      <c r="M16155" t="s">
        <v>5133</v>
      </c>
      <c r="N16155">
        <v>0.94799999999999995</v>
      </c>
      <c r="O16155">
        <v>3.8524057217165099E-2</v>
      </c>
    </row>
    <row r="16156" spans="1:15">
      <c r="A16156" t="s">
        <v>17812</v>
      </c>
      <c r="B16156" t="s">
        <v>23518</v>
      </c>
      <c r="C16156" t="s">
        <v>17813</v>
      </c>
      <c r="D16156">
        <v>5</v>
      </c>
      <c r="E16156">
        <v>787</v>
      </c>
      <c r="F16156">
        <v>214</v>
      </c>
      <c r="G16156">
        <v>7393</v>
      </c>
      <c r="H16156">
        <v>0.99999945976893301</v>
      </c>
      <c r="I16156">
        <v>1</v>
      </c>
      <c r="J16156">
        <v>0.966855260484069</v>
      </c>
      <c r="K16156" t="s">
        <v>26777</v>
      </c>
      <c r="L16156">
        <v>5</v>
      </c>
      <c r="M16156" t="s">
        <v>5133</v>
      </c>
      <c r="N16156">
        <v>2.33644859813084E-2</v>
      </c>
      <c r="O16156">
        <v>6.35324015247776E-3</v>
      </c>
    </row>
    <row r="16157" spans="1:15">
      <c r="A16157" t="s">
        <v>17812</v>
      </c>
      <c r="B16157" t="s">
        <v>23513</v>
      </c>
      <c r="C16157" t="s">
        <v>17813</v>
      </c>
      <c r="D16157">
        <v>3</v>
      </c>
      <c r="E16157">
        <v>535</v>
      </c>
      <c r="F16157">
        <v>275</v>
      </c>
      <c r="G16157">
        <v>8124</v>
      </c>
      <c r="H16157">
        <v>0.99999883733518902</v>
      </c>
      <c r="I16157">
        <v>0.99999999999997702</v>
      </c>
      <c r="J16157">
        <v>0.95041217501583097</v>
      </c>
      <c r="K16157" t="s">
        <v>26779</v>
      </c>
      <c r="L16157">
        <v>3</v>
      </c>
      <c r="M16157" t="s">
        <v>5133</v>
      </c>
      <c r="N16157">
        <v>1.09090909090909E-2</v>
      </c>
      <c r="O16157">
        <v>5.60747663551402E-3</v>
      </c>
    </row>
    <row r="16158" spans="1:15">
      <c r="A16158" t="s">
        <v>17814</v>
      </c>
      <c r="B16158" t="s">
        <v>23511</v>
      </c>
      <c r="C16158" t="s">
        <v>17815</v>
      </c>
      <c r="D16158">
        <v>24</v>
      </c>
      <c r="E16158">
        <v>6152</v>
      </c>
      <c r="F16158">
        <v>26</v>
      </c>
      <c r="G16158">
        <v>7804</v>
      </c>
      <c r="H16158">
        <v>6.4454932733583298E-2</v>
      </c>
      <c r="I16158">
        <v>0.32608366534539002</v>
      </c>
      <c r="J16158">
        <v>0.280279766454956</v>
      </c>
      <c r="K16158" t="s">
        <v>33428</v>
      </c>
      <c r="L16158">
        <v>24</v>
      </c>
      <c r="M16158" t="s">
        <v>5133</v>
      </c>
      <c r="N16158">
        <v>0.92307692307692302</v>
      </c>
      <c r="O16158">
        <v>3.90117035110533E-3</v>
      </c>
    </row>
    <row r="16159" spans="1:15">
      <c r="A16159" t="s">
        <v>17814</v>
      </c>
      <c r="B16159" t="s">
        <v>23518</v>
      </c>
      <c r="C16159" t="s">
        <v>17815</v>
      </c>
      <c r="D16159">
        <v>1</v>
      </c>
      <c r="E16159">
        <v>787</v>
      </c>
      <c r="F16159">
        <v>26</v>
      </c>
      <c r="G16159">
        <v>7393</v>
      </c>
      <c r="H16159">
        <v>0.94669298062504303</v>
      </c>
      <c r="I16159">
        <v>1</v>
      </c>
      <c r="J16159">
        <v>0.966855260484069</v>
      </c>
      <c r="K16159" t="s">
        <v>24091</v>
      </c>
      <c r="L16159">
        <v>1</v>
      </c>
      <c r="M16159" t="s">
        <v>5133</v>
      </c>
      <c r="N16159">
        <v>3.8461538461538498E-2</v>
      </c>
      <c r="O16159">
        <v>1.27064803049555E-3</v>
      </c>
    </row>
    <row r="16160" spans="1:15">
      <c r="A16160" t="s">
        <v>17816</v>
      </c>
      <c r="B16160" t="s">
        <v>23511</v>
      </c>
      <c r="C16160" t="s">
        <v>17817</v>
      </c>
      <c r="D16160">
        <v>1</v>
      </c>
      <c r="E16160">
        <v>6152</v>
      </c>
      <c r="F16160">
        <v>1</v>
      </c>
      <c r="G16160">
        <v>7804</v>
      </c>
      <c r="H16160">
        <v>0.788313685289595</v>
      </c>
      <c r="I16160">
        <v>0.968912233598893</v>
      </c>
      <c r="J16160">
        <v>0.832812322140707</v>
      </c>
      <c r="K16160" t="s">
        <v>33378</v>
      </c>
      <c r="L16160">
        <v>1</v>
      </c>
      <c r="M16160" t="s">
        <v>2729</v>
      </c>
      <c r="N16160">
        <v>1</v>
      </c>
      <c r="O16160">
        <v>1.6254876462938901E-4</v>
      </c>
    </row>
    <row r="16161" spans="1:15">
      <c r="A16161" t="s">
        <v>17818</v>
      </c>
      <c r="B16161" t="s">
        <v>23511</v>
      </c>
      <c r="C16161" t="s">
        <v>17819</v>
      </c>
      <c r="D16161">
        <v>2</v>
      </c>
      <c r="E16161">
        <v>6152</v>
      </c>
      <c r="F16161">
        <v>2</v>
      </c>
      <c r="G16161">
        <v>7804</v>
      </c>
      <c r="H16161">
        <v>0.62141708038142995</v>
      </c>
      <c r="I16161">
        <v>0.968912233598893</v>
      </c>
      <c r="J16161">
        <v>0.832812322140707</v>
      </c>
      <c r="K16161" t="s">
        <v>33429</v>
      </c>
      <c r="L16161">
        <v>2</v>
      </c>
      <c r="M16161" t="s">
        <v>5133</v>
      </c>
      <c r="N16161">
        <v>1</v>
      </c>
      <c r="O16161">
        <v>3.2509752925877802E-4</v>
      </c>
    </row>
    <row r="16162" spans="1:15">
      <c r="A16162" t="s">
        <v>17820</v>
      </c>
      <c r="B16162" t="s">
        <v>23511</v>
      </c>
      <c r="C16162" t="s">
        <v>17821</v>
      </c>
      <c r="D16162">
        <v>9</v>
      </c>
      <c r="E16162">
        <v>6152</v>
      </c>
      <c r="F16162">
        <v>9</v>
      </c>
      <c r="G16162">
        <v>7804</v>
      </c>
      <c r="H16162">
        <v>0.117423000773971</v>
      </c>
      <c r="I16162">
        <v>0.47842873658393897</v>
      </c>
      <c r="J16162">
        <v>0.41122542710949</v>
      </c>
      <c r="K16162" t="s">
        <v>33430</v>
      </c>
      <c r="L16162">
        <v>9</v>
      </c>
      <c r="M16162" t="s">
        <v>5133</v>
      </c>
      <c r="N16162">
        <v>1</v>
      </c>
      <c r="O16162">
        <v>1.4629388816645001E-3</v>
      </c>
    </row>
    <row r="16163" spans="1:15">
      <c r="A16163" t="s">
        <v>17822</v>
      </c>
      <c r="B16163" t="s">
        <v>23513</v>
      </c>
      <c r="C16163" t="s">
        <v>17823</v>
      </c>
      <c r="D16163">
        <v>1</v>
      </c>
      <c r="E16163">
        <v>535</v>
      </c>
      <c r="F16163">
        <v>34</v>
      </c>
      <c r="G16163">
        <v>8124</v>
      </c>
      <c r="H16163">
        <v>0.90183030156750899</v>
      </c>
      <c r="I16163">
        <v>0.99999999999997702</v>
      </c>
      <c r="J16163">
        <v>0.95041217501583097</v>
      </c>
      <c r="K16163" t="s">
        <v>28683</v>
      </c>
      <c r="L16163">
        <v>1</v>
      </c>
      <c r="M16163" t="s">
        <v>5133</v>
      </c>
      <c r="N16163">
        <v>2.9411764705882401E-2</v>
      </c>
      <c r="O16163">
        <v>1.8691588785046699E-3</v>
      </c>
    </row>
    <row r="16164" spans="1:15">
      <c r="A16164" t="s">
        <v>17822</v>
      </c>
      <c r="B16164" t="s">
        <v>23518</v>
      </c>
      <c r="C16164" t="s">
        <v>17823</v>
      </c>
      <c r="D16164">
        <v>2</v>
      </c>
      <c r="E16164">
        <v>787</v>
      </c>
      <c r="F16164">
        <v>27</v>
      </c>
      <c r="G16164">
        <v>7393</v>
      </c>
      <c r="H16164">
        <v>0.79863159465376998</v>
      </c>
      <c r="I16164">
        <v>1</v>
      </c>
      <c r="J16164">
        <v>0.966855260484069</v>
      </c>
      <c r="K16164" t="s">
        <v>33431</v>
      </c>
      <c r="L16164">
        <v>2</v>
      </c>
      <c r="M16164" t="s">
        <v>5133</v>
      </c>
      <c r="N16164">
        <v>7.4074074074074098E-2</v>
      </c>
      <c r="O16164">
        <v>2.5412960609911099E-3</v>
      </c>
    </row>
    <row r="16165" spans="1:15">
      <c r="A16165" t="s">
        <v>17822</v>
      </c>
      <c r="B16165" t="s">
        <v>23511</v>
      </c>
      <c r="C16165" t="s">
        <v>17823</v>
      </c>
      <c r="D16165">
        <v>31</v>
      </c>
      <c r="E16165">
        <v>6152</v>
      </c>
      <c r="F16165">
        <v>34</v>
      </c>
      <c r="G16165">
        <v>7804</v>
      </c>
      <c r="H16165">
        <v>5.0817657703694702E-2</v>
      </c>
      <c r="I16165">
        <v>0.27640875143252702</v>
      </c>
      <c r="J16165">
        <v>0.23758252415237099</v>
      </c>
      <c r="K16165" t="s">
        <v>33432</v>
      </c>
      <c r="L16165">
        <v>31</v>
      </c>
      <c r="M16165" t="s">
        <v>5133</v>
      </c>
      <c r="N16165">
        <v>0.91176470588235303</v>
      </c>
      <c r="O16165">
        <v>5.0390117035110501E-3</v>
      </c>
    </row>
    <row r="16166" spans="1:15">
      <c r="A16166" t="s">
        <v>17824</v>
      </c>
      <c r="B16166" t="s">
        <v>23511</v>
      </c>
      <c r="C16166" t="s">
        <v>17825</v>
      </c>
      <c r="D16166">
        <v>2</v>
      </c>
      <c r="E16166">
        <v>6152</v>
      </c>
      <c r="F16166">
        <v>2</v>
      </c>
      <c r="G16166">
        <v>7804</v>
      </c>
      <c r="H16166">
        <v>0.62141708038142995</v>
      </c>
      <c r="I16166">
        <v>0.968912233598893</v>
      </c>
      <c r="J16166">
        <v>0.832812322140707</v>
      </c>
      <c r="K16166" t="s">
        <v>33429</v>
      </c>
      <c r="L16166">
        <v>2</v>
      </c>
      <c r="M16166" t="s">
        <v>5133</v>
      </c>
      <c r="N16166">
        <v>1</v>
      </c>
      <c r="O16166">
        <v>3.2509752925877802E-4</v>
      </c>
    </row>
    <row r="16167" spans="1:15">
      <c r="A16167" t="s">
        <v>17826</v>
      </c>
      <c r="B16167" t="s">
        <v>23511</v>
      </c>
      <c r="C16167" t="s">
        <v>17827</v>
      </c>
      <c r="D16167">
        <v>9</v>
      </c>
      <c r="E16167">
        <v>6152</v>
      </c>
      <c r="F16167">
        <v>9</v>
      </c>
      <c r="G16167">
        <v>7804</v>
      </c>
      <c r="H16167">
        <v>0.117423000773971</v>
      </c>
      <c r="I16167">
        <v>0.47842873658393897</v>
      </c>
      <c r="J16167">
        <v>0.41122542710949</v>
      </c>
      <c r="K16167" t="s">
        <v>33430</v>
      </c>
      <c r="L16167">
        <v>9</v>
      </c>
      <c r="M16167" t="s">
        <v>5133</v>
      </c>
      <c r="N16167">
        <v>1</v>
      </c>
      <c r="O16167">
        <v>1.4629388816645001E-3</v>
      </c>
    </row>
    <row r="16168" spans="1:15">
      <c r="A16168" t="s">
        <v>17828</v>
      </c>
      <c r="B16168" t="s">
        <v>23511</v>
      </c>
      <c r="C16168" t="s">
        <v>17829</v>
      </c>
      <c r="D16168">
        <v>2</v>
      </c>
      <c r="E16168">
        <v>6152</v>
      </c>
      <c r="F16168">
        <v>2</v>
      </c>
      <c r="G16168">
        <v>7804</v>
      </c>
      <c r="H16168">
        <v>0.62141708038142995</v>
      </c>
      <c r="I16168">
        <v>0.968912233598893</v>
      </c>
      <c r="J16168">
        <v>0.832812322140707</v>
      </c>
      <c r="K16168" t="s">
        <v>24545</v>
      </c>
      <c r="L16168">
        <v>2</v>
      </c>
      <c r="M16168" t="s">
        <v>5133</v>
      </c>
      <c r="N16168">
        <v>1</v>
      </c>
      <c r="O16168">
        <v>3.2509752925877802E-4</v>
      </c>
    </row>
    <row r="16169" spans="1:15">
      <c r="A16169" t="s">
        <v>17830</v>
      </c>
      <c r="B16169" t="s">
        <v>23511</v>
      </c>
      <c r="C16169" t="s">
        <v>17831</v>
      </c>
      <c r="D16169">
        <v>2</v>
      </c>
      <c r="E16169">
        <v>6152</v>
      </c>
      <c r="F16169">
        <v>2</v>
      </c>
      <c r="G16169">
        <v>7804</v>
      </c>
      <c r="H16169">
        <v>0.62141708038142995</v>
      </c>
      <c r="I16169">
        <v>0.968912233598893</v>
      </c>
      <c r="J16169">
        <v>0.832812322140707</v>
      </c>
      <c r="K16169" t="s">
        <v>24545</v>
      </c>
      <c r="L16169">
        <v>2</v>
      </c>
      <c r="M16169" t="s">
        <v>5133</v>
      </c>
      <c r="N16169">
        <v>1</v>
      </c>
      <c r="O16169">
        <v>3.2509752925877802E-4</v>
      </c>
    </row>
    <row r="16170" spans="1:15">
      <c r="A16170" t="s">
        <v>17832</v>
      </c>
      <c r="B16170" t="s">
        <v>23511</v>
      </c>
      <c r="C16170" t="s">
        <v>17833</v>
      </c>
      <c r="D16170">
        <v>2</v>
      </c>
      <c r="E16170">
        <v>6152</v>
      </c>
      <c r="F16170">
        <v>4</v>
      </c>
      <c r="G16170">
        <v>7804</v>
      </c>
      <c r="H16170">
        <v>0.96811759508681905</v>
      </c>
      <c r="I16170">
        <v>1</v>
      </c>
      <c r="J16170">
        <v>0.85953329234717102</v>
      </c>
      <c r="K16170" t="s">
        <v>30184</v>
      </c>
      <c r="L16170">
        <v>2</v>
      </c>
      <c r="M16170" t="s">
        <v>5133</v>
      </c>
      <c r="N16170">
        <v>0.5</v>
      </c>
      <c r="O16170">
        <v>3.2509752925877802E-4</v>
      </c>
    </row>
    <row r="16171" spans="1:15">
      <c r="A16171" t="s">
        <v>17832</v>
      </c>
      <c r="B16171" t="s">
        <v>23513</v>
      </c>
      <c r="C16171" t="s">
        <v>17833</v>
      </c>
      <c r="D16171">
        <v>1</v>
      </c>
      <c r="E16171">
        <v>535</v>
      </c>
      <c r="F16171">
        <v>4</v>
      </c>
      <c r="G16171">
        <v>8124</v>
      </c>
      <c r="H16171">
        <v>0.23855956797771199</v>
      </c>
      <c r="I16171">
        <v>0.85273230586348503</v>
      </c>
      <c r="J16171">
        <v>0.81044716552199803</v>
      </c>
      <c r="K16171" t="s">
        <v>25419</v>
      </c>
      <c r="L16171">
        <v>1</v>
      </c>
      <c r="M16171" t="s">
        <v>5133</v>
      </c>
      <c r="N16171">
        <v>0.25</v>
      </c>
      <c r="O16171">
        <v>1.8691588785046699E-3</v>
      </c>
    </row>
    <row r="16172" spans="1:15">
      <c r="A16172" t="s">
        <v>17834</v>
      </c>
      <c r="B16172" t="s">
        <v>23511</v>
      </c>
      <c r="C16172" t="s">
        <v>17835</v>
      </c>
      <c r="D16172">
        <v>1</v>
      </c>
      <c r="E16172">
        <v>6152</v>
      </c>
      <c r="F16172">
        <v>1</v>
      </c>
      <c r="G16172">
        <v>7804</v>
      </c>
      <c r="H16172">
        <v>0.788313685289595</v>
      </c>
      <c r="I16172">
        <v>0.968912233598893</v>
      </c>
      <c r="J16172">
        <v>0.832812322140707</v>
      </c>
      <c r="K16172" t="s">
        <v>33433</v>
      </c>
      <c r="L16172">
        <v>1</v>
      </c>
      <c r="M16172" t="s">
        <v>5133</v>
      </c>
      <c r="N16172">
        <v>1</v>
      </c>
      <c r="O16172">
        <v>1.6254876462938901E-4</v>
      </c>
    </row>
    <row r="16173" spans="1:15">
      <c r="A16173" t="s">
        <v>17836</v>
      </c>
      <c r="B16173" t="s">
        <v>23511</v>
      </c>
      <c r="C16173" t="s">
        <v>17837</v>
      </c>
      <c r="D16173">
        <v>1</v>
      </c>
      <c r="E16173">
        <v>6152</v>
      </c>
      <c r="F16173">
        <v>1</v>
      </c>
      <c r="G16173">
        <v>7804</v>
      </c>
      <c r="H16173">
        <v>0.788313685289595</v>
      </c>
      <c r="I16173">
        <v>0.968912233598893</v>
      </c>
      <c r="J16173">
        <v>0.832812322140707</v>
      </c>
      <c r="K16173" t="s">
        <v>33433</v>
      </c>
      <c r="L16173">
        <v>1</v>
      </c>
      <c r="M16173" t="s">
        <v>5133</v>
      </c>
      <c r="N16173">
        <v>1</v>
      </c>
      <c r="O16173">
        <v>1.6254876462938901E-4</v>
      </c>
    </row>
    <row r="16174" spans="1:15">
      <c r="A16174" t="s">
        <v>17838</v>
      </c>
      <c r="B16174" t="s">
        <v>23511</v>
      </c>
      <c r="C16174" t="s">
        <v>17839</v>
      </c>
      <c r="D16174">
        <v>1</v>
      </c>
      <c r="E16174">
        <v>6152</v>
      </c>
      <c r="F16174">
        <v>1</v>
      </c>
      <c r="G16174">
        <v>7804</v>
      </c>
      <c r="H16174">
        <v>0.788313685289595</v>
      </c>
      <c r="I16174">
        <v>0.968912233598893</v>
      </c>
      <c r="J16174">
        <v>0.832812322140707</v>
      </c>
      <c r="K16174" t="s">
        <v>33433</v>
      </c>
      <c r="L16174">
        <v>1</v>
      </c>
      <c r="M16174" t="s">
        <v>5133</v>
      </c>
      <c r="N16174">
        <v>1</v>
      </c>
      <c r="O16174">
        <v>1.6254876462938901E-4</v>
      </c>
    </row>
    <row r="16175" spans="1:15">
      <c r="A16175" t="s">
        <v>17840</v>
      </c>
      <c r="B16175" t="s">
        <v>23511</v>
      </c>
      <c r="C16175" t="s">
        <v>17841</v>
      </c>
      <c r="D16175">
        <v>1</v>
      </c>
      <c r="E16175">
        <v>6152</v>
      </c>
      <c r="F16175">
        <v>1</v>
      </c>
      <c r="G16175">
        <v>7804</v>
      </c>
      <c r="H16175">
        <v>0.788313685289595</v>
      </c>
      <c r="I16175">
        <v>0.968912233598893</v>
      </c>
      <c r="J16175">
        <v>0.832812322140707</v>
      </c>
      <c r="K16175" t="s">
        <v>33433</v>
      </c>
      <c r="L16175">
        <v>1</v>
      </c>
      <c r="M16175" t="s">
        <v>5133</v>
      </c>
      <c r="N16175">
        <v>1</v>
      </c>
      <c r="O16175">
        <v>1.6254876462938901E-4</v>
      </c>
    </row>
    <row r="16176" spans="1:15">
      <c r="A16176" t="s">
        <v>17842</v>
      </c>
      <c r="B16176" t="s">
        <v>23513</v>
      </c>
      <c r="C16176" t="s">
        <v>17843</v>
      </c>
      <c r="D16176">
        <v>1</v>
      </c>
      <c r="E16176">
        <v>535</v>
      </c>
      <c r="F16176">
        <v>10</v>
      </c>
      <c r="G16176">
        <v>8124</v>
      </c>
      <c r="H16176">
        <v>0.494202526653369</v>
      </c>
      <c r="I16176">
        <v>0.99999999999997702</v>
      </c>
      <c r="J16176">
        <v>0.95041217501583097</v>
      </c>
      <c r="K16176" t="s">
        <v>23919</v>
      </c>
      <c r="L16176">
        <v>1</v>
      </c>
      <c r="M16176" t="s">
        <v>2729</v>
      </c>
      <c r="N16176">
        <v>0.1</v>
      </c>
      <c r="O16176">
        <v>1.8691588785046699E-3</v>
      </c>
    </row>
    <row r="16177" spans="1:15">
      <c r="A16177" t="s">
        <v>17842</v>
      </c>
      <c r="B16177" t="s">
        <v>23518</v>
      </c>
      <c r="C16177" t="s">
        <v>17843</v>
      </c>
      <c r="D16177">
        <v>1</v>
      </c>
      <c r="E16177">
        <v>787</v>
      </c>
      <c r="F16177">
        <v>9</v>
      </c>
      <c r="G16177">
        <v>7393</v>
      </c>
      <c r="H16177">
        <v>0.63708190659863195</v>
      </c>
      <c r="I16177">
        <v>1</v>
      </c>
      <c r="J16177">
        <v>0.966855260484069</v>
      </c>
      <c r="K16177" t="s">
        <v>23917</v>
      </c>
      <c r="L16177">
        <v>1</v>
      </c>
      <c r="M16177" t="s">
        <v>2729</v>
      </c>
      <c r="N16177">
        <v>0.11111111111111099</v>
      </c>
      <c r="O16177">
        <v>1.27064803049555E-3</v>
      </c>
    </row>
    <row r="16178" spans="1:15">
      <c r="A16178" t="s">
        <v>17842</v>
      </c>
      <c r="B16178" t="s">
        <v>23511</v>
      </c>
      <c r="C16178" t="s">
        <v>17843</v>
      </c>
      <c r="D16178">
        <v>7</v>
      </c>
      <c r="E16178">
        <v>6152</v>
      </c>
      <c r="F16178">
        <v>10</v>
      </c>
      <c r="G16178">
        <v>7804</v>
      </c>
      <c r="H16178">
        <v>0.85778567182431398</v>
      </c>
      <c r="I16178">
        <v>1</v>
      </c>
      <c r="J16178">
        <v>0.85953329234717102</v>
      </c>
      <c r="K16178" t="s">
        <v>33434</v>
      </c>
      <c r="L16178">
        <v>7</v>
      </c>
      <c r="M16178" t="s">
        <v>2729</v>
      </c>
      <c r="N16178">
        <v>0.7</v>
      </c>
      <c r="O16178">
        <v>1.13784135240572E-3</v>
      </c>
    </row>
    <row r="16179" spans="1:15">
      <c r="A16179" t="s">
        <v>17844</v>
      </c>
      <c r="B16179" t="s">
        <v>23511</v>
      </c>
      <c r="C16179" t="s">
        <v>17845</v>
      </c>
      <c r="D16179">
        <v>55</v>
      </c>
      <c r="E16179">
        <v>6152</v>
      </c>
      <c r="F16179">
        <v>55</v>
      </c>
      <c r="G16179">
        <v>7804</v>
      </c>
      <c r="H16179" s="34">
        <v>1.9776034519256798E-6</v>
      </c>
      <c r="I16179" s="34">
        <v>6.4682744133582297E-5</v>
      </c>
      <c r="J16179" s="34">
        <v>5.5596972023187601E-5</v>
      </c>
      <c r="K16179" t="s">
        <v>27244</v>
      </c>
      <c r="L16179">
        <v>55</v>
      </c>
      <c r="M16179" t="s">
        <v>5133</v>
      </c>
      <c r="N16179">
        <v>1</v>
      </c>
      <c r="O16179">
        <v>8.9401820546163892E-3</v>
      </c>
    </row>
    <row r="16180" spans="1:15">
      <c r="A16180" t="s">
        <v>17846</v>
      </c>
      <c r="B16180" t="s">
        <v>23518</v>
      </c>
      <c r="C16180" t="s">
        <v>17847</v>
      </c>
      <c r="D16180">
        <v>2</v>
      </c>
      <c r="E16180">
        <v>787</v>
      </c>
      <c r="F16180">
        <v>42</v>
      </c>
      <c r="G16180">
        <v>7393</v>
      </c>
      <c r="H16180">
        <v>0.94732926298959397</v>
      </c>
      <c r="I16180">
        <v>1</v>
      </c>
      <c r="J16180">
        <v>0.966855260484069</v>
      </c>
      <c r="K16180" t="s">
        <v>33435</v>
      </c>
      <c r="L16180">
        <v>2</v>
      </c>
      <c r="M16180" t="s">
        <v>5133</v>
      </c>
      <c r="N16180">
        <v>4.7619047619047603E-2</v>
      </c>
      <c r="O16180">
        <v>2.5412960609911099E-3</v>
      </c>
    </row>
    <row r="16181" spans="1:15">
      <c r="A16181" t="s">
        <v>17846</v>
      </c>
      <c r="B16181" t="s">
        <v>23511</v>
      </c>
      <c r="C16181" t="s">
        <v>17847</v>
      </c>
      <c r="D16181">
        <v>47</v>
      </c>
      <c r="E16181">
        <v>6152</v>
      </c>
      <c r="F16181">
        <v>54</v>
      </c>
      <c r="G16181">
        <v>7804</v>
      </c>
      <c r="H16181">
        <v>8.9488855011593801E-2</v>
      </c>
      <c r="I16181">
        <v>0.40853420848785299</v>
      </c>
      <c r="J16181">
        <v>0.35114875325800998</v>
      </c>
      <c r="K16181" t="s">
        <v>33436</v>
      </c>
      <c r="L16181">
        <v>47</v>
      </c>
      <c r="M16181" t="s">
        <v>5133</v>
      </c>
      <c r="N16181">
        <v>0.87037037037037002</v>
      </c>
      <c r="O16181">
        <v>7.6397919375812704E-3</v>
      </c>
    </row>
    <row r="16182" spans="1:15">
      <c r="A16182" t="s">
        <v>17846</v>
      </c>
      <c r="B16182" t="s">
        <v>23513</v>
      </c>
      <c r="C16182" t="s">
        <v>17847</v>
      </c>
      <c r="D16182">
        <v>4</v>
      </c>
      <c r="E16182">
        <v>535</v>
      </c>
      <c r="F16182">
        <v>53</v>
      </c>
      <c r="G16182">
        <v>8124</v>
      </c>
      <c r="H16182">
        <v>0.46517050417136502</v>
      </c>
      <c r="I16182">
        <v>0.99999999999997702</v>
      </c>
      <c r="J16182">
        <v>0.95041217501583097</v>
      </c>
      <c r="K16182" t="s">
        <v>33437</v>
      </c>
      <c r="L16182">
        <v>4</v>
      </c>
      <c r="M16182" t="s">
        <v>5133</v>
      </c>
      <c r="N16182">
        <v>7.5471698113207503E-2</v>
      </c>
      <c r="O16182">
        <v>7.4766355140186902E-3</v>
      </c>
    </row>
    <row r="16183" spans="1:15">
      <c r="A16183" t="s">
        <v>17848</v>
      </c>
      <c r="B16183" t="s">
        <v>23511</v>
      </c>
      <c r="C16183" t="s">
        <v>17849</v>
      </c>
      <c r="D16183">
        <v>1</v>
      </c>
      <c r="E16183">
        <v>6152</v>
      </c>
      <c r="F16183">
        <v>1</v>
      </c>
      <c r="G16183">
        <v>7804</v>
      </c>
      <c r="H16183">
        <v>0.788313685289595</v>
      </c>
      <c r="I16183">
        <v>0.968912233598893</v>
      </c>
      <c r="J16183">
        <v>0.832812322140707</v>
      </c>
      <c r="K16183" t="s">
        <v>27330</v>
      </c>
      <c r="L16183">
        <v>1</v>
      </c>
      <c r="M16183" t="s">
        <v>5133</v>
      </c>
      <c r="N16183">
        <v>1</v>
      </c>
      <c r="O16183">
        <v>1.6254876462938901E-4</v>
      </c>
    </row>
    <row r="16184" spans="1:15">
      <c r="A16184" t="s">
        <v>17850</v>
      </c>
      <c r="B16184" t="s">
        <v>23511</v>
      </c>
      <c r="C16184" t="s">
        <v>17851</v>
      </c>
      <c r="D16184">
        <v>1</v>
      </c>
      <c r="E16184">
        <v>6152</v>
      </c>
      <c r="F16184">
        <v>1</v>
      </c>
      <c r="G16184">
        <v>7804</v>
      </c>
      <c r="H16184">
        <v>0.788313685289595</v>
      </c>
      <c r="I16184">
        <v>0.968912233598893</v>
      </c>
      <c r="J16184">
        <v>0.832812322140707</v>
      </c>
      <c r="K16184" t="s">
        <v>27330</v>
      </c>
      <c r="L16184">
        <v>1</v>
      </c>
      <c r="M16184" t="s">
        <v>5133</v>
      </c>
      <c r="N16184">
        <v>1</v>
      </c>
      <c r="O16184">
        <v>1.6254876462938901E-4</v>
      </c>
    </row>
    <row r="16185" spans="1:15">
      <c r="A16185" t="s">
        <v>17852</v>
      </c>
      <c r="B16185" t="s">
        <v>23511</v>
      </c>
      <c r="C16185" t="s">
        <v>17853</v>
      </c>
      <c r="D16185">
        <v>87</v>
      </c>
      <c r="E16185">
        <v>6152</v>
      </c>
      <c r="F16185">
        <v>97</v>
      </c>
      <c r="G16185">
        <v>7804</v>
      </c>
      <c r="H16185">
        <v>3.7045223268711101E-3</v>
      </c>
      <c r="I16185">
        <v>3.8757728276350802E-2</v>
      </c>
      <c r="J16185">
        <v>3.3313557789268797E-2</v>
      </c>
      <c r="K16185" t="s">
        <v>33438</v>
      </c>
      <c r="L16185">
        <v>87</v>
      </c>
      <c r="M16185" t="s">
        <v>5133</v>
      </c>
      <c r="N16185">
        <v>0.89690721649484495</v>
      </c>
      <c r="O16185">
        <v>1.41417425227568E-2</v>
      </c>
    </row>
    <row r="16186" spans="1:15">
      <c r="A16186" t="s">
        <v>17852</v>
      </c>
      <c r="B16186" t="s">
        <v>23518</v>
      </c>
      <c r="C16186" t="s">
        <v>17853</v>
      </c>
      <c r="D16186">
        <v>2</v>
      </c>
      <c r="E16186">
        <v>787</v>
      </c>
      <c r="F16186">
        <v>89</v>
      </c>
      <c r="G16186">
        <v>7393</v>
      </c>
      <c r="H16186">
        <v>0.99950825121649201</v>
      </c>
      <c r="I16186">
        <v>1</v>
      </c>
      <c r="J16186">
        <v>0.966855260484069</v>
      </c>
      <c r="K16186" t="s">
        <v>33439</v>
      </c>
      <c r="L16186">
        <v>2</v>
      </c>
      <c r="M16186" t="s">
        <v>5133</v>
      </c>
      <c r="N16186">
        <v>2.2471910112359501E-2</v>
      </c>
      <c r="O16186">
        <v>2.5412960609911099E-3</v>
      </c>
    </row>
    <row r="16187" spans="1:15">
      <c r="A16187" t="s">
        <v>17852</v>
      </c>
      <c r="B16187" t="s">
        <v>23513</v>
      </c>
      <c r="C16187" t="s">
        <v>17853</v>
      </c>
      <c r="D16187">
        <v>2</v>
      </c>
      <c r="E16187">
        <v>535</v>
      </c>
      <c r="F16187">
        <v>99</v>
      </c>
      <c r="G16187">
        <v>8124</v>
      </c>
      <c r="H16187">
        <v>0.99089011868857602</v>
      </c>
      <c r="I16187">
        <v>0.99999999999997702</v>
      </c>
      <c r="J16187">
        <v>0.95041217501583097</v>
      </c>
      <c r="K16187" t="s">
        <v>26133</v>
      </c>
      <c r="L16187">
        <v>2</v>
      </c>
      <c r="M16187" t="s">
        <v>5133</v>
      </c>
      <c r="N16187">
        <v>2.02020202020202E-2</v>
      </c>
      <c r="O16187">
        <v>3.7383177570093499E-3</v>
      </c>
    </row>
    <row r="16188" spans="1:15">
      <c r="A16188" t="s">
        <v>17854</v>
      </c>
      <c r="B16188" t="s">
        <v>23511</v>
      </c>
      <c r="C16188" t="s">
        <v>17855</v>
      </c>
      <c r="D16188">
        <v>1</v>
      </c>
      <c r="E16188">
        <v>6152</v>
      </c>
      <c r="F16188">
        <v>1</v>
      </c>
      <c r="G16188">
        <v>7804</v>
      </c>
      <c r="H16188">
        <v>0.788313685289595</v>
      </c>
      <c r="I16188">
        <v>0.968912233598893</v>
      </c>
      <c r="J16188">
        <v>0.832812322140707</v>
      </c>
      <c r="K16188" t="s">
        <v>27330</v>
      </c>
      <c r="L16188">
        <v>1</v>
      </c>
      <c r="M16188" t="s">
        <v>5133</v>
      </c>
      <c r="N16188">
        <v>1</v>
      </c>
      <c r="O16188">
        <v>1.6254876462938901E-4</v>
      </c>
    </row>
    <row r="16189" spans="1:15">
      <c r="A16189" t="s">
        <v>17856</v>
      </c>
      <c r="B16189" t="s">
        <v>23511</v>
      </c>
      <c r="C16189" t="s">
        <v>17857</v>
      </c>
      <c r="D16189">
        <v>1</v>
      </c>
      <c r="E16189">
        <v>6152</v>
      </c>
      <c r="F16189">
        <v>1</v>
      </c>
      <c r="G16189">
        <v>7804</v>
      </c>
      <c r="H16189">
        <v>0.788313685289595</v>
      </c>
      <c r="I16189">
        <v>0.968912233598893</v>
      </c>
      <c r="J16189">
        <v>0.832812322140707</v>
      </c>
      <c r="K16189" t="s">
        <v>27330</v>
      </c>
      <c r="L16189">
        <v>1</v>
      </c>
      <c r="M16189" t="s">
        <v>5133</v>
      </c>
      <c r="N16189">
        <v>1</v>
      </c>
      <c r="O16189">
        <v>1.6254876462938901E-4</v>
      </c>
    </row>
    <row r="16190" spans="1:15">
      <c r="A16190" t="s">
        <v>17858</v>
      </c>
      <c r="B16190" t="s">
        <v>23518</v>
      </c>
      <c r="C16190" t="s">
        <v>17859</v>
      </c>
      <c r="D16190">
        <v>9</v>
      </c>
      <c r="E16190">
        <v>787</v>
      </c>
      <c r="F16190">
        <v>106</v>
      </c>
      <c r="G16190">
        <v>7393</v>
      </c>
      <c r="H16190">
        <v>0.80921702756023595</v>
      </c>
      <c r="I16190">
        <v>1</v>
      </c>
      <c r="J16190">
        <v>0.966855260484069</v>
      </c>
      <c r="K16190" t="s">
        <v>33440</v>
      </c>
      <c r="L16190">
        <v>9</v>
      </c>
      <c r="M16190" t="s">
        <v>5133</v>
      </c>
      <c r="N16190">
        <v>8.4905660377358499E-2</v>
      </c>
      <c r="O16190">
        <v>1.143583227446E-2</v>
      </c>
    </row>
    <row r="16191" spans="1:15">
      <c r="A16191" t="s">
        <v>17858</v>
      </c>
      <c r="B16191" t="s">
        <v>23511</v>
      </c>
      <c r="C16191" t="s">
        <v>17859</v>
      </c>
      <c r="D16191">
        <v>101</v>
      </c>
      <c r="E16191">
        <v>6152</v>
      </c>
      <c r="F16191">
        <v>118</v>
      </c>
      <c r="G16191">
        <v>7804</v>
      </c>
      <c r="H16191">
        <v>4.03635658664269E-2</v>
      </c>
      <c r="I16191">
        <v>0.234857745836272</v>
      </c>
      <c r="J16191">
        <v>0.201868051511886</v>
      </c>
      <c r="K16191" t="s">
        <v>33441</v>
      </c>
      <c r="L16191">
        <v>101</v>
      </c>
      <c r="M16191" t="s">
        <v>5133</v>
      </c>
      <c r="N16191">
        <v>0.855932203389831</v>
      </c>
      <c r="O16191">
        <v>1.64174252275683E-2</v>
      </c>
    </row>
    <row r="16192" spans="1:15">
      <c r="A16192" t="s">
        <v>17858</v>
      </c>
      <c r="B16192" t="s">
        <v>23513</v>
      </c>
      <c r="C16192" t="s">
        <v>17859</v>
      </c>
      <c r="D16192">
        <v>2</v>
      </c>
      <c r="E16192">
        <v>535</v>
      </c>
      <c r="F16192">
        <v>118</v>
      </c>
      <c r="G16192">
        <v>8124</v>
      </c>
      <c r="H16192">
        <v>0.997129021500747</v>
      </c>
      <c r="I16192">
        <v>0.99999999999997702</v>
      </c>
      <c r="J16192">
        <v>0.95041217501583097</v>
      </c>
      <c r="K16192" t="s">
        <v>26133</v>
      </c>
      <c r="L16192">
        <v>2</v>
      </c>
      <c r="M16192" t="s">
        <v>5133</v>
      </c>
      <c r="N16192">
        <v>1.6949152542372899E-2</v>
      </c>
      <c r="O16192">
        <v>3.7383177570093499E-3</v>
      </c>
    </row>
    <row r="16193" spans="1:15">
      <c r="A16193" t="s">
        <v>17860</v>
      </c>
      <c r="B16193" t="s">
        <v>23513</v>
      </c>
      <c r="C16193" t="s">
        <v>17861</v>
      </c>
      <c r="D16193">
        <v>10</v>
      </c>
      <c r="E16193">
        <v>535</v>
      </c>
      <c r="F16193">
        <v>238</v>
      </c>
      <c r="G16193">
        <v>8124</v>
      </c>
      <c r="H16193">
        <v>0.95686165340954898</v>
      </c>
      <c r="I16193">
        <v>0.99999999999997702</v>
      </c>
      <c r="J16193">
        <v>0.95041217501583097</v>
      </c>
      <c r="K16193" t="s">
        <v>32847</v>
      </c>
      <c r="L16193">
        <v>10</v>
      </c>
      <c r="M16193" t="s">
        <v>5133</v>
      </c>
      <c r="N16193">
        <v>4.20168067226891E-2</v>
      </c>
      <c r="O16193">
        <v>1.86915887850467E-2</v>
      </c>
    </row>
    <row r="16194" spans="1:15">
      <c r="A16194" t="s">
        <v>17860</v>
      </c>
      <c r="B16194" t="s">
        <v>23518</v>
      </c>
      <c r="C16194" t="s">
        <v>17861</v>
      </c>
      <c r="D16194">
        <v>32</v>
      </c>
      <c r="E16194">
        <v>787</v>
      </c>
      <c r="F16194">
        <v>234</v>
      </c>
      <c r="G16194">
        <v>7393</v>
      </c>
      <c r="H16194">
        <v>8.1247662252383904E-2</v>
      </c>
      <c r="I16194">
        <v>0.63266972740240601</v>
      </c>
      <c r="J16194">
        <v>0.61170005408803896</v>
      </c>
      <c r="K16194" t="s">
        <v>33442</v>
      </c>
      <c r="L16194">
        <v>32</v>
      </c>
      <c r="M16194" t="s">
        <v>5133</v>
      </c>
      <c r="N16194">
        <v>0.13675213675213699</v>
      </c>
      <c r="O16194">
        <v>4.0660736975857703E-2</v>
      </c>
    </row>
    <row r="16195" spans="1:15">
      <c r="A16195" t="s">
        <v>17860</v>
      </c>
      <c r="B16195" t="s">
        <v>23511</v>
      </c>
      <c r="C16195" t="s">
        <v>17861</v>
      </c>
      <c r="D16195">
        <v>180</v>
      </c>
      <c r="E16195">
        <v>6152</v>
      </c>
      <c r="F16195">
        <v>242</v>
      </c>
      <c r="G16195">
        <v>7804</v>
      </c>
      <c r="H16195">
        <v>0.96189989832510703</v>
      </c>
      <c r="I16195">
        <v>1</v>
      </c>
      <c r="J16195">
        <v>0.85953329234717102</v>
      </c>
      <c r="K16195" t="s">
        <v>33443</v>
      </c>
      <c r="L16195">
        <v>180</v>
      </c>
      <c r="M16195" t="s">
        <v>5133</v>
      </c>
      <c r="N16195">
        <v>0.74380165289256195</v>
      </c>
      <c r="O16195">
        <v>2.925877763329E-2</v>
      </c>
    </row>
    <row r="16196" spans="1:15">
      <c r="A16196" t="s">
        <v>17862</v>
      </c>
      <c r="B16196" t="s">
        <v>23511</v>
      </c>
      <c r="C16196" t="s">
        <v>17863</v>
      </c>
      <c r="D16196">
        <v>83</v>
      </c>
      <c r="E16196">
        <v>6152</v>
      </c>
      <c r="F16196">
        <v>108</v>
      </c>
      <c r="G16196">
        <v>7804</v>
      </c>
      <c r="H16196">
        <v>0.738594508554271</v>
      </c>
      <c r="I16196">
        <v>0.968912233598893</v>
      </c>
      <c r="J16196">
        <v>0.832812322140707</v>
      </c>
      <c r="K16196" t="s">
        <v>33444</v>
      </c>
      <c r="L16196">
        <v>83</v>
      </c>
      <c r="M16196" t="s">
        <v>5133</v>
      </c>
      <c r="N16196">
        <v>0.76851851851851805</v>
      </c>
      <c r="O16196">
        <v>1.3491547464239299E-2</v>
      </c>
    </row>
    <row r="16197" spans="1:15">
      <c r="A16197" t="s">
        <v>17862</v>
      </c>
      <c r="B16197" t="s">
        <v>23513</v>
      </c>
      <c r="C16197" t="s">
        <v>17863</v>
      </c>
      <c r="D16197">
        <v>2</v>
      </c>
      <c r="E16197">
        <v>535</v>
      </c>
      <c r="F16197">
        <v>100</v>
      </c>
      <c r="G16197">
        <v>8124</v>
      </c>
      <c r="H16197">
        <v>0.99142119692223296</v>
      </c>
      <c r="I16197">
        <v>0.99999999999997702</v>
      </c>
      <c r="J16197">
        <v>0.95041217501583097</v>
      </c>
      <c r="K16197" t="s">
        <v>33445</v>
      </c>
      <c r="L16197">
        <v>2</v>
      </c>
      <c r="M16197" t="s">
        <v>5133</v>
      </c>
      <c r="N16197">
        <v>0.02</v>
      </c>
      <c r="O16197">
        <v>3.7383177570093499E-3</v>
      </c>
    </row>
    <row r="16198" spans="1:15">
      <c r="A16198" t="s">
        <v>17862</v>
      </c>
      <c r="B16198" t="s">
        <v>23518</v>
      </c>
      <c r="C16198" t="s">
        <v>17863</v>
      </c>
      <c r="D16198">
        <v>16</v>
      </c>
      <c r="E16198">
        <v>787</v>
      </c>
      <c r="F16198">
        <v>109</v>
      </c>
      <c r="G16198">
        <v>7393</v>
      </c>
      <c r="H16198">
        <v>0.114126058602154</v>
      </c>
      <c r="I16198">
        <v>0.67178748131722799</v>
      </c>
      <c r="J16198">
        <v>0.649521260238905</v>
      </c>
      <c r="K16198" t="s">
        <v>33446</v>
      </c>
      <c r="L16198">
        <v>16</v>
      </c>
      <c r="M16198" t="s">
        <v>5133</v>
      </c>
      <c r="N16198">
        <v>0.146788990825688</v>
      </c>
      <c r="O16198">
        <v>2.0330368487928799E-2</v>
      </c>
    </row>
    <row r="16199" spans="1:15">
      <c r="A16199" t="s">
        <v>17864</v>
      </c>
      <c r="B16199" t="s">
        <v>23513</v>
      </c>
      <c r="C16199" t="s">
        <v>17865</v>
      </c>
      <c r="D16199">
        <v>2</v>
      </c>
      <c r="E16199">
        <v>535</v>
      </c>
      <c r="F16199">
        <v>28</v>
      </c>
      <c r="G16199">
        <v>8124</v>
      </c>
      <c r="H16199">
        <v>0.55889928712021897</v>
      </c>
      <c r="I16199">
        <v>0.99999999999997702</v>
      </c>
      <c r="J16199">
        <v>0.95041217501583097</v>
      </c>
      <c r="K16199" t="s">
        <v>30170</v>
      </c>
      <c r="L16199">
        <v>2</v>
      </c>
      <c r="M16199" t="s">
        <v>5133</v>
      </c>
      <c r="N16199">
        <v>7.1428571428571397E-2</v>
      </c>
      <c r="O16199">
        <v>3.7383177570093499E-3</v>
      </c>
    </row>
    <row r="16200" spans="1:15">
      <c r="A16200" t="s">
        <v>17864</v>
      </c>
      <c r="B16200" t="s">
        <v>23511</v>
      </c>
      <c r="C16200" t="s">
        <v>17865</v>
      </c>
      <c r="D16200">
        <v>17</v>
      </c>
      <c r="E16200">
        <v>6152</v>
      </c>
      <c r="F16200">
        <v>19</v>
      </c>
      <c r="G16200">
        <v>7804</v>
      </c>
      <c r="H16200">
        <v>0.20051287893879999</v>
      </c>
      <c r="I16200">
        <v>0.65495995127819795</v>
      </c>
      <c r="J16200">
        <v>0.56295988327769197</v>
      </c>
      <c r="K16200" t="s">
        <v>33447</v>
      </c>
      <c r="L16200">
        <v>17</v>
      </c>
      <c r="M16200" t="s">
        <v>5133</v>
      </c>
      <c r="N16200">
        <v>0.89473684210526305</v>
      </c>
      <c r="O16200">
        <v>2.7633289986996102E-3</v>
      </c>
    </row>
    <row r="16201" spans="1:15">
      <c r="A16201" t="s">
        <v>17866</v>
      </c>
      <c r="B16201" t="s">
        <v>23518</v>
      </c>
      <c r="C16201" t="s">
        <v>17867</v>
      </c>
      <c r="D16201">
        <v>3</v>
      </c>
      <c r="E16201">
        <v>787</v>
      </c>
      <c r="F16201">
        <v>36</v>
      </c>
      <c r="G16201">
        <v>7393</v>
      </c>
      <c r="H16201">
        <v>0.75325790481128396</v>
      </c>
      <c r="I16201">
        <v>1</v>
      </c>
      <c r="J16201">
        <v>0.966855260484069</v>
      </c>
      <c r="K16201" t="s">
        <v>33448</v>
      </c>
      <c r="L16201">
        <v>3</v>
      </c>
      <c r="M16201" t="s">
        <v>5133</v>
      </c>
      <c r="N16201">
        <v>8.3333333333333301E-2</v>
      </c>
      <c r="O16201">
        <v>3.8119440914866601E-3</v>
      </c>
    </row>
    <row r="16202" spans="1:15">
      <c r="A16202" t="s">
        <v>17866</v>
      </c>
      <c r="B16202" t="s">
        <v>23511</v>
      </c>
      <c r="C16202" t="s">
        <v>17867</v>
      </c>
      <c r="D16202">
        <v>40</v>
      </c>
      <c r="E16202">
        <v>6152</v>
      </c>
      <c r="F16202">
        <v>44</v>
      </c>
      <c r="G16202">
        <v>7804</v>
      </c>
      <c r="H16202">
        <v>2.93959544927953E-2</v>
      </c>
      <c r="I16202">
        <v>0.18950104557736</v>
      </c>
      <c r="J16202">
        <v>0.162882457608339</v>
      </c>
      <c r="K16202" t="s">
        <v>33449</v>
      </c>
      <c r="L16202">
        <v>40</v>
      </c>
      <c r="M16202" t="s">
        <v>5133</v>
      </c>
      <c r="N16202">
        <v>0.90909090909090895</v>
      </c>
      <c r="O16202">
        <v>6.5019505851755498E-3</v>
      </c>
    </row>
    <row r="16203" spans="1:15">
      <c r="A16203" t="s">
        <v>17868</v>
      </c>
      <c r="B16203" t="s">
        <v>23511</v>
      </c>
      <c r="C16203" t="s">
        <v>17869</v>
      </c>
      <c r="D16203">
        <v>20</v>
      </c>
      <c r="E16203">
        <v>6152</v>
      </c>
      <c r="F16203">
        <v>23</v>
      </c>
      <c r="G16203">
        <v>7804</v>
      </c>
      <c r="H16203">
        <v>0.25088144489966602</v>
      </c>
      <c r="I16203">
        <v>0.73269885050050698</v>
      </c>
      <c r="J16203">
        <v>0.62977905526968803</v>
      </c>
      <c r="K16203" t="s">
        <v>33450</v>
      </c>
      <c r="L16203">
        <v>20</v>
      </c>
      <c r="M16203" t="s">
        <v>5133</v>
      </c>
      <c r="N16203">
        <v>0.86956521739130399</v>
      </c>
      <c r="O16203">
        <v>3.2509752925877801E-3</v>
      </c>
    </row>
    <row r="16204" spans="1:15">
      <c r="A16204" t="s">
        <v>17868</v>
      </c>
      <c r="B16204" t="s">
        <v>23518</v>
      </c>
      <c r="C16204" t="s">
        <v>17869</v>
      </c>
      <c r="D16204">
        <v>2</v>
      </c>
      <c r="E16204">
        <v>787</v>
      </c>
      <c r="F16204">
        <v>22</v>
      </c>
      <c r="G16204">
        <v>7393</v>
      </c>
      <c r="H16204">
        <v>0.696053619096073</v>
      </c>
      <c r="I16204">
        <v>1</v>
      </c>
      <c r="J16204">
        <v>0.966855260484069</v>
      </c>
      <c r="K16204" t="s">
        <v>33451</v>
      </c>
      <c r="L16204">
        <v>2</v>
      </c>
      <c r="M16204" t="s">
        <v>5133</v>
      </c>
      <c r="N16204">
        <v>9.0909090909090898E-2</v>
      </c>
      <c r="O16204">
        <v>2.5412960609911099E-3</v>
      </c>
    </row>
    <row r="16205" spans="1:15">
      <c r="A16205" t="s">
        <v>17870</v>
      </c>
      <c r="B16205" t="s">
        <v>23511</v>
      </c>
      <c r="C16205" t="s">
        <v>17871</v>
      </c>
      <c r="D16205">
        <v>39</v>
      </c>
      <c r="E16205">
        <v>6152</v>
      </c>
      <c r="F16205">
        <v>44</v>
      </c>
      <c r="G16205">
        <v>7804</v>
      </c>
      <c r="H16205">
        <v>7.2374607207232794E-2</v>
      </c>
      <c r="I16205">
        <v>0.34901846963959998</v>
      </c>
      <c r="J16205">
        <v>0.29999299429929699</v>
      </c>
      <c r="K16205" t="s">
        <v>33452</v>
      </c>
      <c r="L16205">
        <v>39</v>
      </c>
      <c r="M16205" t="s">
        <v>5133</v>
      </c>
      <c r="N16205">
        <v>0.88636363636363602</v>
      </c>
      <c r="O16205">
        <v>6.3394018205461602E-3</v>
      </c>
    </row>
    <row r="16206" spans="1:15">
      <c r="A16206" t="s">
        <v>17870</v>
      </c>
      <c r="B16206" t="s">
        <v>23518</v>
      </c>
      <c r="C16206" t="s">
        <v>17871</v>
      </c>
      <c r="D16206">
        <v>1</v>
      </c>
      <c r="E16206">
        <v>787</v>
      </c>
      <c r="F16206">
        <v>44</v>
      </c>
      <c r="G16206">
        <v>7393</v>
      </c>
      <c r="H16206">
        <v>0.99304114429892898</v>
      </c>
      <c r="I16206">
        <v>1</v>
      </c>
      <c r="J16206">
        <v>0.966855260484069</v>
      </c>
      <c r="K16206" t="s">
        <v>24620</v>
      </c>
      <c r="L16206">
        <v>1</v>
      </c>
      <c r="M16206" t="s">
        <v>5133</v>
      </c>
      <c r="N16206">
        <v>2.27272727272727E-2</v>
      </c>
      <c r="O16206">
        <v>1.27064803049555E-3</v>
      </c>
    </row>
    <row r="16207" spans="1:15">
      <c r="A16207" t="s">
        <v>17872</v>
      </c>
      <c r="B16207" t="s">
        <v>23511</v>
      </c>
      <c r="C16207" t="s">
        <v>17873</v>
      </c>
      <c r="D16207">
        <v>29</v>
      </c>
      <c r="E16207">
        <v>6152</v>
      </c>
      <c r="F16207">
        <v>33</v>
      </c>
      <c r="G16207">
        <v>7804</v>
      </c>
      <c r="H16207">
        <v>0.14233526588367301</v>
      </c>
      <c r="I16207">
        <v>0.54611425167193095</v>
      </c>
      <c r="J16207">
        <v>0.46940338073728599</v>
      </c>
      <c r="K16207" t="s">
        <v>33453</v>
      </c>
      <c r="L16207">
        <v>29</v>
      </c>
      <c r="M16207" t="s">
        <v>5133</v>
      </c>
      <c r="N16207">
        <v>0.87878787878787901</v>
      </c>
      <c r="O16207">
        <v>4.7139141742522797E-3</v>
      </c>
    </row>
    <row r="16208" spans="1:15">
      <c r="A16208" t="s">
        <v>17874</v>
      </c>
      <c r="B16208" t="s">
        <v>23511</v>
      </c>
      <c r="C16208" t="s">
        <v>17875</v>
      </c>
      <c r="D16208">
        <v>3</v>
      </c>
      <c r="E16208">
        <v>6152</v>
      </c>
      <c r="F16208">
        <v>6</v>
      </c>
      <c r="G16208">
        <v>7804</v>
      </c>
      <c r="H16208">
        <v>0.97922542091541498</v>
      </c>
      <c r="I16208">
        <v>1</v>
      </c>
      <c r="J16208">
        <v>0.85953329234717102</v>
      </c>
      <c r="K16208" t="s">
        <v>25657</v>
      </c>
      <c r="L16208">
        <v>3</v>
      </c>
      <c r="M16208" t="s">
        <v>5133</v>
      </c>
      <c r="N16208">
        <v>0.5</v>
      </c>
      <c r="O16208">
        <v>4.8764629388816603E-4</v>
      </c>
    </row>
    <row r="16209" spans="1:15">
      <c r="A16209" t="s">
        <v>17874</v>
      </c>
      <c r="B16209" t="s">
        <v>23518</v>
      </c>
      <c r="C16209" t="s">
        <v>17875</v>
      </c>
      <c r="D16209">
        <v>1</v>
      </c>
      <c r="E16209">
        <v>787</v>
      </c>
      <c r="F16209">
        <v>7</v>
      </c>
      <c r="G16209">
        <v>7393</v>
      </c>
      <c r="H16209">
        <v>0.54534917443390396</v>
      </c>
      <c r="I16209">
        <v>1</v>
      </c>
      <c r="J16209">
        <v>0.966855260484069</v>
      </c>
      <c r="K16209" t="s">
        <v>24620</v>
      </c>
      <c r="L16209">
        <v>1</v>
      </c>
      <c r="M16209" t="s">
        <v>5133</v>
      </c>
      <c r="N16209">
        <v>0.14285714285714299</v>
      </c>
      <c r="O16209">
        <v>1.27064803049555E-3</v>
      </c>
    </row>
    <row r="16210" spans="1:15">
      <c r="A16210" t="s">
        <v>17876</v>
      </c>
      <c r="B16210" t="s">
        <v>23511</v>
      </c>
      <c r="C16210" t="s">
        <v>17877</v>
      </c>
      <c r="D16210">
        <v>7</v>
      </c>
      <c r="E16210">
        <v>6152</v>
      </c>
      <c r="F16210">
        <v>7</v>
      </c>
      <c r="G16210">
        <v>7804</v>
      </c>
      <c r="H16210">
        <v>0.18905120292587699</v>
      </c>
      <c r="I16210">
        <v>0.631132279689813</v>
      </c>
      <c r="J16210">
        <v>0.54247920626835999</v>
      </c>
      <c r="K16210" t="s">
        <v>33454</v>
      </c>
      <c r="L16210">
        <v>7</v>
      </c>
      <c r="M16210" t="s">
        <v>5133</v>
      </c>
      <c r="N16210">
        <v>1</v>
      </c>
      <c r="O16210">
        <v>1.13784135240572E-3</v>
      </c>
    </row>
    <row r="16211" spans="1:15">
      <c r="A16211" t="s">
        <v>17878</v>
      </c>
      <c r="B16211" t="s">
        <v>23511</v>
      </c>
      <c r="C16211" t="s">
        <v>17879</v>
      </c>
      <c r="D16211">
        <v>2</v>
      </c>
      <c r="E16211">
        <v>6152</v>
      </c>
      <c r="F16211">
        <v>2</v>
      </c>
      <c r="G16211">
        <v>7804</v>
      </c>
      <c r="H16211">
        <v>0.62141708038142995</v>
      </c>
      <c r="I16211">
        <v>0.968912233598893</v>
      </c>
      <c r="J16211">
        <v>0.832812322140707</v>
      </c>
      <c r="K16211" t="s">
        <v>33455</v>
      </c>
      <c r="L16211">
        <v>2</v>
      </c>
      <c r="M16211" t="s">
        <v>5133</v>
      </c>
      <c r="N16211">
        <v>1</v>
      </c>
      <c r="O16211">
        <v>3.2509752925877802E-4</v>
      </c>
    </row>
    <row r="16212" spans="1:15">
      <c r="A16212" t="s">
        <v>17880</v>
      </c>
      <c r="B16212" t="s">
        <v>23518</v>
      </c>
      <c r="C16212" t="s">
        <v>17881</v>
      </c>
      <c r="D16212">
        <v>1</v>
      </c>
      <c r="E16212">
        <v>787</v>
      </c>
      <c r="F16212">
        <v>1</v>
      </c>
      <c r="G16212">
        <v>7393</v>
      </c>
      <c r="H16212">
        <v>0.106452049235764</v>
      </c>
      <c r="I16212">
        <v>0.63266972740240601</v>
      </c>
      <c r="J16212">
        <v>0.61170005408803896</v>
      </c>
      <c r="K16212" t="s">
        <v>27026</v>
      </c>
      <c r="L16212">
        <v>1</v>
      </c>
      <c r="M16212" t="s">
        <v>1463</v>
      </c>
      <c r="N16212">
        <v>1</v>
      </c>
      <c r="O16212">
        <v>1.27064803049555E-3</v>
      </c>
    </row>
    <row r="16213" spans="1:15">
      <c r="A16213" t="s">
        <v>17882</v>
      </c>
      <c r="B16213" t="s">
        <v>23518</v>
      </c>
      <c r="C16213" t="s">
        <v>17883</v>
      </c>
      <c r="D16213">
        <v>2</v>
      </c>
      <c r="E16213">
        <v>787</v>
      </c>
      <c r="F16213">
        <v>8</v>
      </c>
      <c r="G16213">
        <v>7393</v>
      </c>
      <c r="H16213">
        <v>0.20623850586585399</v>
      </c>
      <c r="I16213">
        <v>0.83876007220319604</v>
      </c>
      <c r="J16213">
        <v>0.81095958809365798</v>
      </c>
      <c r="K16213" t="s">
        <v>33456</v>
      </c>
      <c r="L16213">
        <v>2</v>
      </c>
      <c r="M16213" t="s">
        <v>2729</v>
      </c>
      <c r="N16213">
        <v>0.25</v>
      </c>
      <c r="O16213">
        <v>2.5412960609911099E-3</v>
      </c>
    </row>
    <row r="16214" spans="1:15">
      <c r="A16214" t="s">
        <v>17882</v>
      </c>
      <c r="B16214" t="s">
        <v>23511</v>
      </c>
      <c r="C16214" t="s">
        <v>17883</v>
      </c>
      <c r="D16214">
        <v>12</v>
      </c>
      <c r="E16214">
        <v>6152</v>
      </c>
      <c r="F16214">
        <v>15</v>
      </c>
      <c r="G16214">
        <v>7804</v>
      </c>
      <c r="H16214">
        <v>0.60409197031867101</v>
      </c>
      <c r="I16214">
        <v>0.968912233598893</v>
      </c>
      <c r="J16214">
        <v>0.832812322140707</v>
      </c>
      <c r="K16214" t="s">
        <v>33457</v>
      </c>
      <c r="L16214">
        <v>12</v>
      </c>
      <c r="M16214" t="s">
        <v>2729</v>
      </c>
      <c r="N16214">
        <v>0.8</v>
      </c>
      <c r="O16214">
        <v>1.95058517555267E-3</v>
      </c>
    </row>
    <row r="16215" spans="1:15">
      <c r="A16215" t="s">
        <v>17884</v>
      </c>
      <c r="B16215" t="s">
        <v>23518</v>
      </c>
      <c r="C16215" t="s">
        <v>17885</v>
      </c>
      <c r="D16215">
        <v>2</v>
      </c>
      <c r="E16215">
        <v>787</v>
      </c>
      <c r="F16215">
        <v>24</v>
      </c>
      <c r="G16215">
        <v>7393</v>
      </c>
      <c r="H16215">
        <v>0.74146761916767701</v>
      </c>
      <c r="I16215">
        <v>1</v>
      </c>
      <c r="J16215">
        <v>0.966855260484069</v>
      </c>
      <c r="K16215" t="s">
        <v>33458</v>
      </c>
      <c r="L16215">
        <v>2</v>
      </c>
      <c r="M16215" t="s">
        <v>5133</v>
      </c>
      <c r="N16215">
        <v>8.3333333333333301E-2</v>
      </c>
      <c r="O16215">
        <v>2.5412960609911099E-3</v>
      </c>
    </row>
    <row r="16216" spans="1:15">
      <c r="A16216" t="s">
        <v>17884</v>
      </c>
      <c r="B16216" t="s">
        <v>23511</v>
      </c>
      <c r="C16216" t="s">
        <v>17885</v>
      </c>
      <c r="D16216">
        <v>22</v>
      </c>
      <c r="E16216">
        <v>6152</v>
      </c>
      <c r="F16216">
        <v>24</v>
      </c>
      <c r="G16216">
        <v>7804</v>
      </c>
      <c r="H16216">
        <v>9.0376962795474206E-2</v>
      </c>
      <c r="I16216">
        <v>0.40853420848785299</v>
      </c>
      <c r="J16216">
        <v>0.35114875325800998</v>
      </c>
      <c r="K16216" t="s">
        <v>33459</v>
      </c>
      <c r="L16216">
        <v>22</v>
      </c>
      <c r="M16216" t="s">
        <v>5133</v>
      </c>
      <c r="N16216">
        <v>0.91666666666666696</v>
      </c>
      <c r="O16216">
        <v>3.57607282184655E-3</v>
      </c>
    </row>
    <row r="16217" spans="1:15">
      <c r="A16217" t="s">
        <v>17886</v>
      </c>
      <c r="B16217" t="s">
        <v>23511</v>
      </c>
      <c r="C16217" t="s">
        <v>17887</v>
      </c>
      <c r="D16217">
        <v>2</v>
      </c>
      <c r="E16217">
        <v>6152</v>
      </c>
      <c r="F16217">
        <v>2</v>
      </c>
      <c r="G16217">
        <v>7804</v>
      </c>
      <c r="H16217">
        <v>0.62141708038142995</v>
      </c>
      <c r="I16217">
        <v>0.968912233598893</v>
      </c>
      <c r="J16217">
        <v>0.832812322140707</v>
      </c>
      <c r="K16217" t="s">
        <v>33460</v>
      </c>
      <c r="L16217">
        <v>2</v>
      </c>
      <c r="M16217" t="s">
        <v>1463</v>
      </c>
      <c r="N16217">
        <v>1</v>
      </c>
      <c r="O16217">
        <v>3.2509752925877802E-4</v>
      </c>
    </row>
    <row r="16218" spans="1:15">
      <c r="A16218" t="s">
        <v>17888</v>
      </c>
      <c r="B16218" t="s">
        <v>23511</v>
      </c>
      <c r="C16218" t="s">
        <v>17889</v>
      </c>
      <c r="D16218">
        <v>2</v>
      </c>
      <c r="E16218">
        <v>6152</v>
      </c>
      <c r="F16218">
        <v>3</v>
      </c>
      <c r="G16218">
        <v>7804</v>
      </c>
      <c r="H16218">
        <v>0.88457550560319997</v>
      </c>
      <c r="I16218">
        <v>1</v>
      </c>
      <c r="J16218">
        <v>0.85953329234717102</v>
      </c>
      <c r="K16218" t="s">
        <v>33461</v>
      </c>
      <c r="L16218">
        <v>2</v>
      </c>
      <c r="M16218" t="s">
        <v>5133</v>
      </c>
      <c r="N16218">
        <v>0.66666666666666696</v>
      </c>
      <c r="O16218">
        <v>3.2509752925877802E-4</v>
      </c>
    </row>
    <row r="16219" spans="1:15">
      <c r="A16219" t="s">
        <v>17888</v>
      </c>
      <c r="B16219" t="s">
        <v>23518</v>
      </c>
      <c r="C16219" t="s">
        <v>17889</v>
      </c>
      <c r="D16219">
        <v>1</v>
      </c>
      <c r="E16219">
        <v>787</v>
      </c>
      <c r="F16219">
        <v>3</v>
      </c>
      <c r="G16219">
        <v>7393</v>
      </c>
      <c r="H16219">
        <v>0.28660084727541502</v>
      </c>
      <c r="I16219">
        <v>0.97863801257884697</v>
      </c>
      <c r="J16219">
        <v>0.94620131057153301</v>
      </c>
      <c r="K16219" t="s">
        <v>24233</v>
      </c>
      <c r="L16219">
        <v>1</v>
      </c>
      <c r="M16219" t="s">
        <v>5133</v>
      </c>
      <c r="N16219">
        <v>0.33333333333333298</v>
      </c>
      <c r="O16219">
        <v>1.27064803049555E-3</v>
      </c>
    </row>
    <row r="16220" spans="1:15">
      <c r="A16220" t="s">
        <v>17890</v>
      </c>
      <c r="B16220" t="s">
        <v>23511</v>
      </c>
      <c r="C16220" t="s">
        <v>17891</v>
      </c>
      <c r="D16220">
        <v>14</v>
      </c>
      <c r="E16220">
        <v>6152</v>
      </c>
      <c r="F16220">
        <v>14</v>
      </c>
      <c r="G16220">
        <v>7804</v>
      </c>
      <c r="H16220">
        <v>3.5680033920092398E-2</v>
      </c>
      <c r="I16220">
        <v>0.21445050912290001</v>
      </c>
      <c r="J16220">
        <v>0.18432735215193299</v>
      </c>
      <c r="K16220" t="s">
        <v>33462</v>
      </c>
      <c r="L16220">
        <v>14</v>
      </c>
      <c r="M16220" t="s">
        <v>5133</v>
      </c>
      <c r="N16220">
        <v>1</v>
      </c>
      <c r="O16220">
        <v>2.2756827048114399E-3</v>
      </c>
    </row>
    <row r="16221" spans="1:15">
      <c r="A16221" t="s">
        <v>17892</v>
      </c>
      <c r="B16221" t="s">
        <v>23511</v>
      </c>
      <c r="C16221" t="s">
        <v>17893</v>
      </c>
      <c r="D16221">
        <v>1</v>
      </c>
      <c r="E16221">
        <v>6152</v>
      </c>
      <c r="F16221">
        <v>1</v>
      </c>
      <c r="G16221">
        <v>7804</v>
      </c>
      <c r="H16221">
        <v>0.788313685289595</v>
      </c>
      <c r="I16221">
        <v>0.968912233598893</v>
      </c>
      <c r="J16221">
        <v>0.832812322140707</v>
      </c>
      <c r="K16221" t="s">
        <v>33463</v>
      </c>
      <c r="L16221">
        <v>1</v>
      </c>
      <c r="M16221" t="s">
        <v>1463</v>
      </c>
      <c r="N16221">
        <v>1</v>
      </c>
      <c r="O16221">
        <v>1.6254876462938901E-4</v>
      </c>
    </row>
    <row r="16222" spans="1:15">
      <c r="A16222" t="s">
        <v>17894</v>
      </c>
      <c r="B16222" t="s">
        <v>23511</v>
      </c>
      <c r="C16222" t="s">
        <v>17895</v>
      </c>
      <c r="D16222">
        <v>1</v>
      </c>
      <c r="E16222">
        <v>6152</v>
      </c>
      <c r="F16222">
        <v>1</v>
      </c>
      <c r="G16222">
        <v>7804</v>
      </c>
      <c r="H16222">
        <v>0.788313685289595</v>
      </c>
      <c r="I16222">
        <v>0.968912233598893</v>
      </c>
      <c r="J16222">
        <v>0.832812322140707</v>
      </c>
      <c r="K16222" t="s">
        <v>33463</v>
      </c>
      <c r="L16222">
        <v>1</v>
      </c>
      <c r="M16222" t="s">
        <v>1463</v>
      </c>
      <c r="N16222">
        <v>1</v>
      </c>
      <c r="O16222">
        <v>1.6254876462938901E-4</v>
      </c>
    </row>
    <row r="16223" spans="1:15">
      <c r="A16223" t="s">
        <v>17896</v>
      </c>
      <c r="B16223" t="s">
        <v>23511</v>
      </c>
      <c r="C16223" t="s">
        <v>17897</v>
      </c>
      <c r="D16223">
        <v>2</v>
      </c>
      <c r="E16223">
        <v>6152</v>
      </c>
      <c r="F16223">
        <v>5</v>
      </c>
      <c r="G16223">
        <v>7804</v>
      </c>
      <c r="H16223">
        <v>0.99168074853091603</v>
      </c>
      <c r="I16223">
        <v>1</v>
      </c>
      <c r="J16223">
        <v>0.85953329234717102</v>
      </c>
      <c r="K16223" t="s">
        <v>29457</v>
      </c>
      <c r="L16223">
        <v>2</v>
      </c>
      <c r="M16223" t="s">
        <v>2729</v>
      </c>
      <c r="N16223">
        <v>0.4</v>
      </c>
      <c r="O16223">
        <v>3.2509752925877802E-4</v>
      </c>
    </row>
    <row r="16224" spans="1:15">
      <c r="A16224" t="s">
        <v>17896</v>
      </c>
      <c r="B16224" t="s">
        <v>23513</v>
      </c>
      <c r="C16224" t="s">
        <v>17897</v>
      </c>
      <c r="D16224">
        <v>1</v>
      </c>
      <c r="E16224">
        <v>535</v>
      </c>
      <c r="F16224">
        <v>5</v>
      </c>
      <c r="G16224">
        <v>8124</v>
      </c>
      <c r="H16224">
        <v>0.28872836491514098</v>
      </c>
      <c r="I16224">
        <v>0.92669970177713501</v>
      </c>
      <c r="J16224">
        <v>0.88074667915254901</v>
      </c>
      <c r="K16224" t="s">
        <v>23845</v>
      </c>
      <c r="L16224">
        <v>1</v>
      </c>
      <c r="M16224" t="s">
        <v>2729</v>
      </c>
      <c r="N16224">
        <v>0.2</v>
      </c>
      <c r="O16224">
        <v>1.8691588785046699E-3</v>
      </c>
    </row>
    <row r="16225" spans="1:15">
      <c r="A16225" t="s">
        <v>17898</v>
      </c>
      <c r="B16225" t="s">
        <v>23511</v>
      </c>
      <c r="C16225" t="s">
        <v>17899</v>
      </c>
      <c r="D16225">
        <v>20</v>
      </c>
      <c r="E16225">
        <v>6152</v>
      </c>
      <c r="F16225">
        <v>23</v>
      </c>
      <c r="G16225">
        <v>7804</v>
      </c>
      <c r="H16225">
        <v>0.25088144489966602</v>
      </c>
      <c r="I16225">
        <v>0.73269885050050698</v>
      </c>
      <c r="J16225">
        <v>0.62977905526968803</v>
      </c>
      <c r="K16225" t="s">
        <v>33464</v>
      </c>
      <c r="L16225">
        <v>20</v>
      </c>
      <c r="M16225" t="s">
        <v>5133</v>
      </c>
      <c r="N16225">
        <v>0.86956521739130399</v>
      </c>
      <c r="O16225">
        <v>3.2509752925877801E-3</v>
      </c>
    </row>
    <row r="16226" spans="1:15">
      <c r="A16226" t="s">
        <v>17898</v>
      </c>
      <c r="B16226" t="s">
        <v>23518</v>
      </c>
      <c r="C16226" t="s">
        <v>17899</v>
      </c>
      <c r="D16226">
        <v>1</v>
      </c>
      <c r="E16226">
        <v>787</v>
      </c>
      <c r="F16226">
        <v>23</v>
      </c>
      <c r="G16226">
        <v>7393</v>
      </c>
      <c r="H16226">
        <v>0.92519399918596801</v>
      </c>
      <c r="I16226">
        <v>1</v>
      </c>
      <c r="J16226">
        <v>0.966855260484069</v>
      </c>
      <c r="K16226" t="s">
        <v>27001</v>
      </c>
      <c r="L16226">
        <v>1</v>
      </c>
      <c r="M16226" t="s">
        <v>5133</v>
      </c>
      <c r="N16226">
        <v>4.3478260869565202E-2</v>
      </c>
      <c r="O16226">
        <v>1.27064803049555E-3</v>
      </c>
    </row>
    <row r="16227" spans="1:15">
      <c r="A16227" t="s">
        <v>17898</v>
      </c>
      <c r="B16227" t="s">
        <v>23513</v>
      </c>
      <c r="C16227" t="s">
        <v>17899</v>
      </c>
      <c r="D16227">
        <v>1</v>
      </c>
      <c r="E16227">
        <v>535</v>
      </c>
      <c r="F16227">
        <v>23</v>
      </c>
      <c r="G16227">
        <v>8124</v>
      </c>
      <c r="H16227">
        <v>0.79175173776194596</v>
      </c>
      <c r="I16227">
        <v>0.99999999999997702</v>
      </c>
      <c r="J16227">
        <v>0.95041217501583097</v>
      </c>
      <c r="K16227" t="s">
        <v>24832</v>
      </c>
      <c r="L16227">
        <v>1</v>
      </c>
      <c r="M16227" t="s">
        <v>5133</v>
      </c>
      <c r="N16227">
        <v>4.3478260869565202E-2</v>
      </c>
      <c r="O16227">
        <v>1.8691588785046699E-3</v>
      </c>
    </row>
    <row r="16228" spans="1:15">
      <c r="A16228" t="s">
        <v>17900</v>
      </c>
      <c r="B16228" t="s">
        <v>23511</v>
      </c>
      <c r="C16228" t="s">
        <v>17901</v>
      </c>
      <c r="D16228">
        <v>102</v>
      </c>
      <c r="E16228">
        <v>6152</v>
      </c>
      <c r="F16228">
        <v>130</v>
      </c>
      <c r="G16228">
        <v>7804</v>
      </c>
      <c r="H16228">
        <v>0.59151906358974204</v>
      </c>
      <c r="I16228">
        <v>0.968912233598893</v>
      </c>
      <c r="J16228">
        <v>0.832812322140707</v>
      </c>
      <c r="K16228" t="s">
        <v>33465</v>
      </c>
      <c r="L16228">
        <v>102</v>
      </c>
      <c r="M16228" t="s">
        <v>5133</v>
      </c>
      <c r="N16228">
        <v>0.78461538461538505</v>
      </c>
      <c r="O16228">
        <v>1.65799739921977E-2</v>
      </c>
    </row>
    <row r="16229" spans="1:15">
      <c r="A16229" t="s">
        <v>17900</v>
      </c>
      <c r="B16229" t="s">
        <v>23518</v>
      </c>
      <c r="C16229" t="s">
        <v>17901</v>
      </c>
      <c r="D16229">
        <v>16</v>
      </c>
      <c r="E16229">
        <v>787</v>
      </c>
      <c r="F16229">
        <v>112</v>
      </c>
      <c r="G16229">
        <v>7393</v>
      </c>
      <c r="H16229">
        <v>0.13584725448218299</v>
      </c>
      <c r="I16229">
        <v>0.734130643124697</v>
      </c>
      <c r="J16229">
        <v>0.70979807418766605</v>
      </c>
      <c r="K16229" t="s">
        <v>33466</v>
      </c>
      <c r="L16229">
        <v>16</v>
      </c>
      <c r="M16229" t="s">
        <v>5133</v>
      </c>
      <c r="N16229">
        <v>0.14285714285714299</v>
      </c>
      <c r="O16229">
        <v>2.0330368487928799E-2</v>
      </c>
    </row>
    <row r="16230" spans="1:15">
      <c r="A16230" t="s">
        <v>17900</v>
      </c>
      <c r="B16230" t="s">
        <v>23513</v>
      </c>
      <c r="C16230" t="s">
        <v>17901</v>
      </c>
      <c r="D16230">
        <v>7</v>
      </c>
      <c r="E16230">
        <v>535</v>
      </c>
      <c r="F16230">
        <v>136</v>
      </c>
      <c r="G16230">
        <v>8124</v>
      </c>
      <c r="H16230">
        <v>0.80074318843567105</v>
      </c>
      <c r="I16230">
        <v>0.99999999999997702</v>
      </c>
      <c r="J16230">
        <v>0.95041217501583097</v>
      </c>
      <c r="K16230" t="s">
        <v>33467</v>
      </c>
      <c r="L16230">
        <v>7</v>
      </c>
      <c r="M16230" t="s">
        <v>5133</v>
      </c>
      <c r="N16230">
        <v>5.1470588235294101E-2</v>
      </c>
      <c r="O16230">
        <v>1.3084112149532701E-2</v>
      </c>
    </row>
    <row r="16231" spans="1:15">
      <c r="A16231" t="s">
        <v>17902</v>
      </c>
      <c r="B16231" t="s">
        <v>23511</v>
      </c>
      <c r="C16231" t="s">
        <v>17903</v>
      </c>
      <c r="D16231">
        <v>6</v>
      </c>
      <c r="E16231">
        <v>6152</v>
      </c>
      <c r="F16231">
        <v>9</v>
      </c>
      <c r="G16231">
        <v>7804</v>
      </c>
      <c r="H16231">
        <v>0.89825373386812402</v>
      </c>
      <c r="I16231">
        <v>1</v>
      </c>
      <c r="J16231">
        <v>0.85953329234717102</v>
      </c>
      <c r="K16231" t="s">
        <v>33468</v>
      </c>
      <c r="L16231">
        <v>6</v>
      </c>
      <c r="M16231" t="s">
        <v>5133</v>
      </c>
      <c r="N16231">
        <v>0.66666666666666696</v>
      </c>
      <c r="O16231">
        <v>9.7529258777633303E-4</v>
      </c>
    </row>
    <row r="16232" spans="1:15">
      <c r="A16232" t="s">
        <v>17904</v>
      </c>
      <c r="B16232" t="s">
        <v>23513</v>
      </c>
      <c r="C16232" t="s">
        <v>17905</v>
      </c>
      <c r="D16232">
        <v>2</v>
      </c>
      <c r="E16232">
        <v>535</v>
      </c>
      <c r="F16232">
        <v>15</v>
      </c>
      <c r="G16232">
        <v>8124</v>
      </c>
      <c r="H16232">
        <v>0.25943132476486302</v>
      </c>
      <c r="I16232">
        <v>0.90702611438431402</v>
      </c>
      <c r="J16232">
        <v>0.862048662168173</v>
      </c>
      <c r="K16232" t="s">
        <v>31497</v>
      </c>
      <c r="L16232">
        <v>2</v>
      </c>
      <c r="M16232" t="s">
        <v>5133</v>
      </c>
      <c r="N16232">
        <v>0.133333333333333</v>
      </c>
      <c r="O16232">
        <v>3.7383177570093499E-3</v>
      </c>
    </row>
    <row r="16233" spans="1:15">
      <c r="A16233" t="s">
        <v>17904</v>
      </c>
      <c r="B16233" t="s">
        <v>23518</v>
      </c>
      <c r="C16233" t="s">
        <v>17905</v>
      </c>
      <c r="D16233">
        <v>5</v>
      </c>
      <c r="E16233">
        <v>787</v>
      </c>
      <c r="F16233">
        <v>15</v>
      </c>
      <c r="G16233">
        <v>7393</v>
      </c>
      <c r="H16233">
        <v>1.6316789715882601E-2</v>
      </c>
      <c r="I16233">
        <v>0.31110677468011899</v>
      </c>
      <c r="J16233">
        <v>0.30079522167170503</v>
      </c>
      <c r="K16233" t="s">
        <v>31495</v>
      </c>
      <c r="L16233">
        <v>5</v>
      </c>
      <c r="M16233" t="s">
        <v>5133</v>
      </c>
      <c r="N16233">
        <v>0.33333333333333298</v>
      </c>
      <c r="O16233">
        <v>6.35324015247776E-3</v>
      </c>
    </row>
    <row r="16234" spans="1:15">
      <c r="A16234" t="s">
        <v>17904</v>
      </c>
      <c r="B16234" t="s">
        <v>23511</v>
      </c>
      <c r="C16234" t="s">
        <v>17905</v>
      </c>
      <c r="D16234">
        <v>6</v>
      </c>
      <c r="E16234">
        <v>6152</v>
      </c>
      <c r="F16234">
        <v>15</v>
      </c>
      <c r="G16234">
        <v>7804</v>
      </c>
      <c r="H16234">
        <v>0.99981573031779503</v>
      </c>
      <c r="I16234">
        <v>1</v>
      </c>
      <c r="J16234">
        <v>0.85953329234717102</v>
      </c>
      <c r="K16234" t="s">
        <v>33469</v>
      </c>
      <c r="L16234">
        <v>6</v>
      </c>
      <c r="M16234" t="s">
        <v>5133</v>
      </c>
      <c r="N16234">
        <v>0.4</v>
      </c>
      <c r="O16234">
        <v>9.7529258777633303E-4</v>
      </c>
    </row>
    <row r="16235" spans="1:15">
      <c r="A16235" t="s">
        <v>17906</v>
      </c>
      <c r="B16235" t="s">
        <v>23511</v>
      </c>
      <c r="C16235" t="s">
        <v>17907</v>
      </c>
      <c r="D16235">
        <v>30</v>
      </c>
      <c r="E16235">
        <v>6152</v>
      </c>
      <c r="F16235">
        <v>35</v>
      </c>
      <c r="G16235">
        <v>7804</v>
      </c>
      <c r="H16235">
        <v>0.21888579390277399</v>
      </c>
      <c r="I16235">
        <v>0.70193180487713502</v>
      </c>
      <c r="J16235">
        <v>0.60333375524923605</v>
      </c>
      <c r="K16235" t="s">
        <v>33192</v>
      </c>
      <c r="L16235">
        <v>30</v>
      </c>
      <c r="M16235" t="s">
        <v>5133</v>
      </c>
      <c r="N16235">
        <v>0.85714285714285698</v>
      </c>
      <c r="O16235">
        <v>4.8764629388816597E-3</v>
      </c>
    </row>
    <row r="16236" spans="1:15">
      <c r="A16236" t="s">
        <v>17906</v>
      </c>
      <c r="B16236" t="s">
        <v>23518</v>
      </c>
      <c r="C16236" t="s">
        <v>17907</v>
      </c>
      <c r="D16236">
        <v>4</v>
      </c>
      <c r="E16236">
        <v>787</v>
      </c>
      <c r="F16236">
        <v>31</v>
      </c>
      <c r="G16236">
        <v>7393</v>
      </c>
      <c r="H16236">
        <v>0.423379635365847</v>
      </c>
      <c r="I16236">
        <v>1</v>
      </c>
      <c r="J16236">
        <v>0.966855260484069</v>
      </c>
      <c r="K16236" t="s">
        <v>25971</v>
      </c>
      <c r="L16236">
        <v>4</v>
      </c>
      <c r="M16236" t="s">
        <v>5133</v>
      </c>
      <c r="N16236">
        <v>0.12903225806451599</v>
      </c>
      <c r="O16236">
        <v>5.0825921219822103E-3</v>
      </c>
    </row>
    <row r="16237" spans="1:15">
      <c r="A16237" t="s">
        <v>17908</v>
      </c>
      <c r="B16237" t="s">
        <v>23518</v>
      </c>
      <c r="C16237" t="s">
        <v>17909</v>
      </c>
      <c r="D16237">
        <v>9</v>
      </c>
      <c r="E16237">
        <v>787</v>
      </c>
      <c r="F16237">
        <v>79</v>
      </c>
      <c r="G16237">
        <v>7393</v>
      </c>
      <c r="H16237">
        <v>0.46782214272043499</v>
      </c>
      <c r="I16237">
        <v>1</v>
      </c>
      <c r="J16237">
        <v>0.966855260484069</v>
      </c>
      <c r="K16237" t="s">
        <v>33470</v>
      </c>
      <c r="L16237">
        <v>9</v>
      </c>
      <c r="M16237" t="s">
        <v>5133</v>
      </c>
      <c r="N16237">
        <v>0.113924050632911</v>
      </c>
      <c r="O16237">
        <v>1.143583227446E-2</v>
      </c>
    </row>
    <row r="16238" spans="1:15">
      <c r="A16238" t="s">
        <v>17908</v>
      </c>
      <c r="B16238" t="s">
        <v>23513</v>
      </c>
      <c r="C16238" t="s">
        <v>17909</v>
      </c>
      <c r="D16238">
        <v>3</v>
      </c>
      <c r="E16238">
        <v>535</v>
      </c>
      <c r="F16238">
        <v>84</v>
      </c>
      <c r="G16238">
        <v>8124</v>
      </c>
      <c r="H16238">
        <v>0.92172526225135598</v>
      </c>
      <c r="I16238">
        <v>0.99999999999997702</v>
      </c>
      <c r="J16238">
        <v>0.95041217501583097</v>
      </c>
      <c r="K16238" t="s">
        <v>33471</v>
      </c>
      <c r="L16238">
        <v>3</v>
      </c>
      <c r="M16238" t="s">
        <v>5133</v>
      </c>
      <c r="N16238">
        <v>3.5714285714285698E-2</v>
      </c>
      <c r="O16238">
        <v>5.60747663551402E-3</v>
      </c>
    </row>
    <row r="16239" spans="1:15">
      <c r="A16239" t="s">
        <v>17908</v>
      </c>
      <c r="B16239" t="s">
        <v>23511</v>
      </c>
      <c r="C16239" t="s">
        <v>17909</v>
      </c>
      <c r="D16239">
        <v>65</v>
      </c>
      <c r="E16239">
        <v>6152</v>
      </c>
      <c r="F16239">
        <v>83</v>
      </c>
      <c r="G16239">
        <v>7804</v>
      </c>
      <c r="H16239">
        <v>0.60829231130546302</v>
      </c>
      <c r="I16239">
        <v>0.968912233598893</v>
      </c>
      <c r="J16239">
        <v>0.832812322140707</v>
      </c>
      <c r="K16239" t="s">
        <v>33472</v>
      </c>
      <c r="L16239">
        <v>65</v>
      </c>
      <c r="M16239" t="s">
        <v>5133</v>
      </c>
      <c r="N16239">
        <v>0.78313253012048201</v>
      </c>
      <c r="O16239">
        <v>1.05656697009103E-2</v>
      </c>
    </row>
    <row r="16240" spans="1:15">
      <c r="A16240" t="s">
        <v>17910</v>
      </c>
      <c r="B16240" t="s">
        <v>23518</v>
      </c>
      <c r="C16240" t="s">
        <v>17911</v>
      </c>
      <c r="D16240">
        <v>1</v>
      </c>
      <c r="E16240">
        <v>787</v>
      </c>
      <c r="F16240">
        <v>32</v>
      </c>
      <c r="G16240">
        <v>7393</v>
      </c>
      <c r="H16240">
        <v>0.97294235941167295</v>
      </c>
      <c r="I16240">
        <v>1</v>
      </c>
      <c r="J16240">
        <v>0.966855260484069</v>
      </c>
      <c r="K16240" t="s">
        <v>33473</v>
      </c>
      <c r="L16240">
        <v>1</v>
      </c>
      <c r="M16240" t="s">
        <v>5133</v>
      </c>
      <c r="N16240">
        <v>3.125E-2</v>
      </c>
      <c r="O16240">
        <v>1.27064803049555E-3</v>
      </c>
    </row>
    <row r="16241" spans="1:15">
      <c r="A16241" t="s">
        <v>17910</v>
      </c>
      <c r="B16241" t="s">
        <v>23511</v>
      </c>
      <c r="C16241" t="s">
        <v>17911</v>
      </c>
      <c r="D16241">
        <v>29</v>
      </c>
      <c r="E16241">
        <v>6152</v>
      </c>
      <c r="F16241">
        <v>36</v>
      </c>
      <c r="G16241">
        <v>7804</v>
      </c>
      <c r="H16241">
        <v>0.49617524563486598</v>
      </c>
      <c r="I16241">
        <v>0.968912233598893</v>
      </c>
      <c r="J16241">
        <v>0.832812322140707</v>
      </c>
      <c r="K16241" t="s">
        <v>33474</v>
      </c>
      <c r="L16241">
        <v>29</v>
      </c>
      <c r="M16241" t="s">
        <v>5133</v>
      </c>
      <c r="N16241">
        <v>0.80555555555555602</v>
      </c>
      <c r="O16241">
        <v>4.7139141742522797E-3</v>
      </c>
    </row>
    <row r="16242" spans="1:15">
      <c r="A16242" t="s">
        <v>17910</v>
      </c>
      <c r="B16242" t="s">
        <v>23513</v>
      </c>
      <c r="C16242" t="s">
        <v>17911</v>
      </c>
      <c r="D16242">
        <v>2</v>
      </c>
      <c r="E16242">
        <v>535</v>
      </c>
      <c r="F16242">
        <v>37</v>
      </c>
      <c r="G16242">
        <v>8124</v>
      </c>
      <c r="H16242">
        <v>0.71051239206074202</v>
      </c>
      <c r="I16242">
        <v>0.99999999999997702</v>
      </c>
      <c r="J16242">
        <v>0.95041217501583097</v>
      </c>
      <c r="K16242" t="s">
        <v>33475</v>
      </c>
      <c r="L16242">
        <v>2</v>
      </c>
      <c r="M16242" t="s">
        <v>5133</v>
      </c>
      <c r="N16242">
        <v>5.4054054054054099E-2</v>
      </c>
      <c r="O16242">
        <v>3.7383177570093499E-3</v>
      </c>
    </row>
    <row r="16243" spans="1:15">
      <c r="A16243" t="s">
        <v>17912</v>
      </c>
      <c r="B16243" t="s">
        <v>23518</v>
      </c>
      <c r="C16243" t="s">
        <v>17913</v>
      </c>
      <c r="D16243">
        <v>4</v>
      </c>
      <c r="E16243">
        <v>787</v>
      </c>
      <c r="F16243">
        <v>6</v>
      </c>
      <c r="G16243">
        <v>7393</v>
      </c>
      <c r="H16243">
        <v>1.60306383549315E-3</v>
      </c>
      <c r="I16243">
        <v>7.5852664754440302E-2</v>
      </c>
      <c r="J16243">
        <v>7.3338547939565096E-2</v>
      </c>
      <c r="K16243" t="s">
        <v>25969</v>
      </c>
      <c r="L16243">
        <v>4</v>
      </c>
      <c r="M16243" t="s">
        <v>5133</v>
      </c>
      <c r="N16243">
        <v>0.66666666666666696</v>
      </c>
      <c r="O16243">
        <v>5.0825921219822103E-3</v>
      </c>
    </row>
    <row r="16244" spans="1:15">
      <c r="A16244" t="s">
        <v>17912</v>
      </c>
      <c r="B16244" t="s">
        <v>23511</v>
      </c>
      <c r="C16244" t="s">
        <v>17913</v>
      </c>
      <c r="D16244">
        <v>2</v>
      </c>
      <c r="E16244">
        <v>6152</v>
      </c>
      <c r="F16244">
        <v>6</v>
      </c>
      <c r="G16244">
        <v>7804</v>
      </c>
      <c r="H16244">
        <v>0.99790841233866701</v>
      </c>
      <c r="I16244">
        <v>1</v>
      </c>
      <c r="J16244">
        <v>0.85953329234717102</v>
      </c>
      <c r="K16244" t="s">
        <v>25970</v>
      </c>
      <c r="L16244">
        <v>2</v>
      </c>
      <c r="M16244" t="s">
        <v>5133</v>
      </c>
      <c r="N16244">
        <v>0.33333333333333298</v>
      </c>
      <c r="O16244">
        <v>3.2509752925877802E-4</v>
      </c>
    </row>
    <row r="16245" spans="1:15">
      <c r="A16245" t="s">
        <v>17914</v>
      </c>
      <c r="B16245" t="s">
        <v>23518</v>
      </c>
      <c r="C16245" t="s">
        <v>17915</v>
      </c>
      <c r="D16245">
        <v>4</v>
      </c>
      <c r="E16245">
        <v>787</v>
      </c>
      <c r="F16245">
        <v>6</v>
      </c>
      <c r="G16245">
        <v>7393</v>
      </c>
      <c r="H16245">
        <v>1.60306383549315E-3</v>
      </c>
      <c r="I16245">
        <v>7.5852664754440302E-2</v>
      </c>
      <c r="J16245">
        <v>7.3338547939565096E-2</v>
      </c>
      <c r="K16245" t="s">
        <v>25969</v>
      </c>
      <c r="L16245">
        <v>4</v>
      </c>
      <c r="M16245" t="s">
        <v>5133</v>
      </c>
      <c r="N16245">
        <v>0.66666666666666696</v>
      </c>
      <c r="O16245">
        <v>5.0825921219822103E-3</v>
      </c>
    </row>
    <row r="16246" spans="1:15">
      <c r="A16246" t="s">
        <v>17914</v>
      </c>
      <c r="B16246" t="s">
        <v>23511</v>
      </c>
      <c r="C16246" t="s">
        <v>17915</v>
      </c>
      <c r="D16246">
        <v>2</v>
      </c>
      <c r="E16246">
        <v>6152</v>
      </c>
      <c r="F16246">
        <v>6</v>
      </c>
      <c r="G16246">
        <v>7804</v>
      </c>
      <c r="H16246">
        <v>0.99790841233866701</v>
      </c>
      <c r="I16246">
        <v>1</v>
      </c>
      <c r="J16246">
        <v>0.85953329234717102</v>
      </c>
      <c r="K16246" t="s">
        <v>25970</v>
      </c>
      <c r="L16246">
        <v>2</v>
      </c>
      <c r="M16246" t="s">
        <v>5133</v>
      </c>
      <c r="N16246">
        <v>0.33333333333333298</v>
      </c>
      <c r="O16246">
        <v>3.2509752925877802E-4</v>
      </c>
    </row>
    <row r="16247" spans="1:15">
      <c r="A16247" t="s">
        <v>17916</v>
      </c>
      <c r="B16247" t="s">
        <v>23511</v>
      </c>
      <c r="C16247" t="s">
        <v>17917</v>
      </c>
      <c r="D16247">
        <v>12</v>
      </c>
      <c r="E16247">
        <v>6152</v>
      </c>
      <c r="F16247">
        <v>18</v>
      </c>
      <c r="G16247">
        <v>7804</v>
      </c>
      <c r="H16247">
        <v>0.93325437864745397</v>
      </c>
      <c r="I16247">
        <v>1</v>
      </c>
      <c r="J16247">
        <v>0.85953329234717102</v>
      </c>
      <c r="K16247" t="s">
        <v>33476</v>
      </c>
      <c r="L16247">
        <v>12</v>
      </c>
      <c r="M16247" t="s">
        <v>5133</v>
      </c>
      <c r="N16247">
        <v>0.66666666666666696</v>
      </c>
      <c r="O16247">
        <v>1.95058517555267E-3</v>
      </c>
    </row>
    <row r="16248" spans="1:15">
      <c r="A16248" t="s">
        <v>17916</v>
      </c>
      <c r="B16248" t="s">
        <v>23513</v>
      </c>
      <c r="C16248" t="s">
        <v>17917</v>
      </c>
      <c r="D16248">
        <v>3</v>
      </c>
      <c r="E16248">
        <v>535</v>
      </c>
      <c r="F16248">
        <v>21</v>
      </c>
      <c r="G16248">
        <v>8124</v>
      </c>
      <c r="H16248">
        <v>0.15692832175045901</v>
      </c>
      <c r="I16248">
        <v>0.732567531231052</v>
      </c>
      <c r="J16248">
        <v>0.69624110070329803</v>
      </c>
      <c r="K16248" t="s">
        <v>33477</v>
      </c>
      <c r="L16248">
        <v>3</v>
      </c>
      <c r="M16248" t="s">
        <v>5133</v>
      </c>
      <c r="N16248">
        <v>0.14285714285714299</v>
      </c>
      <c r="O16248">
        <v>5.60747663551402E-3</v>
      </c>
    </row>
    <row r="16249" spans="1:15">
      <c r="A16249" t="s">
        <v>17916</v>
      </c>
      <c r="B16249" t="s">
        <v>23518</v>
      </c>
      <c r="C16249" t="s">
        <v>17917</v>
      </c>
      <c r="D16249">
        <v>2</v>
      </c>
      <c r="E16249">
        <v>787</v>
      </c>
      <c r="F16249">
        <v>17</v>
      </c>
      <c r="G16249">
        <v>7393</v>
      </c>
      <c r="H16249">
        <v>0.55380850449894603</v>
      </c>
      <c r="I16249">
        <v>1</v>
      </c>
      <c r="J16249">
        <v>0.966855260484069</v>
      </c>
      <c r="K16249" t="s">
        <v>29883</v>
      </c>
      <c r="L16249">
        <v>2</v>
      </c>
      <c r="M16249" t="s">
        <v>5133</v>
      </c>
      <c r="N16249">
        <v>0.11764705882352899</v>
      </c>
      <c r="O16249">
        <v>2.5412960609911099E-3</v>
      </c>
    </row>
    <row r="16250" spans="1:15">
      <c r="A16250" t="s">
        <v>17918</v>
      </c>
      <c r="B16250" t="s">
        <v>23518</v>
      </c>
      <c r="C16250" t="s">
        <v>17919</v>
      </c>
      <c r="D16250">
        <v>2</v>
      </c>
      <c r="E16250">
        <v>787</v>
      </c>
      <c r="F16250">
        <v>16</v>
      </c>
      <c r="G16250">
        <v>7393</v>
      </c>
      <c r="H16250">
        <v>0.52025553819376502</v>
      </c>
      <c r="I16250">
        <v>1</v>
      </c>
      <c r="J16250">
        <v>0.966855260484069</v>
      </c>
      <c r="K16250" t="s">
        <v>29883</v>
      </c>
      <c r="L16250">
        <v>2</v>
      </c>
      <c r="M16250" t="s">
        <v>5133</v>
      </c>
      <c r="N16250">
        <v>0.125</v>
      </c>
      <c r="O16250">
        <v>2.5412960609911099E-3</v>
      </c>
    </row>
    <row r="16251" spans="1:15">
      <c r="A16251" t="s">
        <v>17918</v>
      </c>
      <c r="B16251" t="s">
        <v>23511</v>
      </c>
      <c r="C16251" t="s">
        <v>17919</v>
      </c>
      <c r="D16251">
        <v>12</v>
      </c>
      <c r="E16251">
        <v>6152</v>
      </c>
      <c r="F16251">
        <v>17</v>
      </c>
      <c r="G16251">
        <v>7804</v>
      </c>
      <c r="H16251">
        <v>0.86912798770799804</v>
      </c>
      <c r="I16251">
        <v>1</v>
      </c>
      <c r="J16251">
        <v>0.85953329234717102</v>
      </c>
      <c r="K16251" t="s">
        <v>33476</v>
      </c>
      <c r="L16251">
        <v>12</v>
      </c>
      <c r="M16251" t="s">
        <v>5133</v>
      </c>
      <c r="N16251">
        <v>0.70588235294117696</v>
      </c>
      <c r="O16251">
        <v>1.95058517555267E-3</v>
      </c>
    </row>
    <row r="16252" spans="1:15">
      <c r="A16252" t="s">
        <v>17918</v>
      </c>
      <c r="B16252" t="s">
        <v>23513</v>
      </c>
      <c r="C16252" t="s">
        <v>17919</v>
      </c>
      <c r="D16252">
        <v>3</v>
      </c>
      <c r="E16252">
        <v>535</v>
      </c>
      <c r="F16252">
        <v>20</v>
      </c>
      <c r="G16252">
        <v>8124</v>
      </c>
      <c r="H16252">
        <v>0.14100613092595701</v>
      </c>
      <c r="I16252">
        <v>0.67807119738438004</v>
      </c>
      <c r="J16252">
        <v>0.64444712152169303</v>
      </c>
      <c r="K16252" t="s">
        <v>33477</v>
      </c>
      <c r="L16252">
        <v>3</v>
      </c>
      <c r="M16252" t="s">
        <v>5133</v>
      </c>
      <c r="N16252">
        <v>0.15</v>
      </c>
      <c r="O16252">
        <v>5.60747663551402E-3</v>
      </c>
    </row>
    <row r="16253" spans="1:15">
      <c r="A16253" t="s">
        <v>17920</v>
      </c>
      <c r="B16253" t="s">
        <v>23511</v>
      </c>
      <c r="C16253" t="s">
        <v>17921</v>
      </c>
      <c r="D16253">
        <v>2</v>
      </c>
      <c r="E16253">
        <v>6152</v>
      </c>
      <c r="F16253">
        <v>2</v>
      </c>
      <c r="G16253">
        <v>7804</v>
      </c>
      <c r="H16253">
        <v>0.62141708038142995</v>
      </c>
      <c r="I16253">
        <v>0.968912233598893</v>
      </c>
      <c r="J16253">
        <v>0.832812322140707</v>
      </c>
      <c r="K16253" t="s">
        <v>33478</v>
      </c>
      <c r="L16253">
        <v>2</v>
      </c>
      <c r="M16253" t="s">
        <v>2729</v>
      </c>
      <c r="N16253">
        <v>1</v>
      </c>
      <c r="O16253">
        <v>3.2509752925877802E-4</v>
      </c>
    </row>
    <row r="16254" spans="1:15">
      <c r="A16254" t="s">
        <v>17922</v>
      </c>
      <c r="B16254" t="s">
        <v>23511</v>
      </c>
      <c r="C16254" t="s">
        <v>17923</v>
      </c>
      <c r="D16254">
        <v>1</v>
      </c>
      <c r="E16254">
        <v>6152</v>
      </c>
      <c r="F16254">
        <v>1</v>
      </c>
      <c r="G16254">
        <v>7804</v>
      </c>
      <c r="H16254">
        <v>0.788313685289595</v>
      </c>
      <c r="I16254">
        <v>0.968912233598893</v>
      </c>
      <c r="J16254">
        <v>0.832812322140707</v>
      </c>
      <c r="K16254" t="s">
        <v>30171</v>
      </c>
      <c r="L16254">
        <v>1</v>
      </c>
      <c r="M16254" t="s">
        <v>5133</v>
      </c>
      <c r="N16254">
        <v>1</v>
      </c>
      <c r="O16254">
        <v>1.6254876462938901E-4</v>
      </c>
    </row>
    <row r="16255" spans="1:15">
      <c r="A16255" t="s">
        <v>17924</v>
      </c>
      <c r="B16255" t="s">
        <v>23513</v>
      </c>
      <c r="C16255" t="s">
        <v>17925</v>
      </c>
      <c r="D16255">
        <v>1</v>
      </c>
      <c r="E16255">
        <v>535</v>
      </c>
      <c r="F16255">
        <v>51</v>
      </c>
      <c r="G16255">
        <v>8124</v>
      </c>
      <c r="H16255">
        <v>0.96935773784382295</v>
      </c>
      <c r="I16255">
        <v>0.99999999999997702</v>
      </c>
      <c r="J16255">
        <v>0.95041217501583097</v>
      </c>
      <c r="K16255" t="s">
        <v>26358</v>
      </c>
      <c r="L16255">
        <v>1</v>
      </c>
      <c r="M16255" t="s">
        <v>2729</v>
      </c>
      <c r="N16255">
        <v>1.9607843137254902E-2</v>
      </c>
      <c r="O16255">
        <v>1.8691588785046699E-3</v>
      </c>
    </row>
    <row r="16256" spans="1:15">
      <c r="A16256" t="s">
        <v>17924</v>
      </c>
      <c r="B16256" t="s">
        <v>23511</v>
      </c>
      <c r="C16256" t="s">
        <v>17925</v>
      </c>
      <c r="D16256">
        <v>46</v>
      </c>
      <c r="E16256">
        <v>6152</v>
      </c>
      <c r="F16256">
        <v>51</v>
      </c>
      <c r="G16256">
        <v>7804</v>
      </c>
      <c r="H16256">
        <v>2.7066106044426001E-2</v>
      </c>
      <c r="I16256">
        <v>0.17943825859082399</v>
      </c>
      <c r="J16256">
        <v>0.154233157179614</v>
      </c>
      <c r="K16256" t="s">
        <v>33479</v>
      </c>
      <c r="L16256">
        <v>46</v>
      </c>
      <c r="M16256" t="s">
        <v>2729</v>
      </c>
      <c r="N16256">
        <v>0.90196078431372595</v>
      </c>
      <c r="O16256">
        <v>7.4772431729518904E-3</v>
      </c>
    </row>
    <row r="16257" spans="1:15">
      <c r="A16257" t="s">
        <v>17924</v>
      </c>
      <c r="B16257" t="s">
        <v>23518</v>
      </c>
      <c r="C16257" t="s">
        <v>17925</v>
      </c>
      <c r="D16257">
        <v>4</v>
      </c>
      <c r="E16257">
        <v>787</v>
      </c>
      <c r="F16257">
        <v>40</v>
      </c>
      <c r="G16257">
        <v>7393</v>
      </c>
      <c r="H16257">
        <v>0.62880864510004697</v>
      </c>
      <c r="I16257">
        <v>1</v>
      </c>
      <c r="J16257">
        <v>0.966855260484069</v>
      </c>
      <c r="K16257" t="s">
        <v>25481</v>
      </c>
      <c r="L16257">
        <v>4</v>
      </c>
      <c r="M16257" t="s">
        <v>2729</v>
      </c>
      <c r="N16257">
        <v>0.1</v>
      </c>
      <c r="O16257">
        <v>5.0825921219822103E-3</v>
      </c>
    </row>
    <row r="16258" spans="1:15">
      <c r="A16258" t="s">
        <v>17926</v>
      </c>
      <c r="B16258" t="s">
        <v>23513</v>
      </c>
      <c r="C16258" t="s">
        <v>17927</v>
      </c>
      <c r="D16258">
        <v>1</v>
      </c>
      <c r="E16258">
        <v>535</v>
      </c>
      <c r="F16258">
        <v>6</v>
      </c>
      <c r="G16258">
        <v>8124</v>
      </c>
      <c r="H16258">
        <v>0.33559747746230201</v>
      </c>
      <c r="I16258">
        <v>0.97804040131218795</v>
      </c>
      <c r="J16258">
        <v>0.92954150506449396</v>
      </c>
      <c r="K16258" t="s">
        <v>26358</v>
      </c>
      <c r="L16258">
        <v>1</v>
      </c>
      <c r="M16258" t="s">
        <v>2729</v>
      </c>
      <c r="N16258">
        <v>0.16666666666666699</v>
      </c>
      <c r="O16258">
        <v>1.8691588785046699E-3</v>
      </c>
    </row>
    <row r="16259" spans="1:15">
      <c r="A16259" t="s">
        <v>17926</v>
      </c>
      <c r="B16259" t="s">
        <v>23511</v>
      </c>
      <c r="C16259" t="s">
        <v>17927</v>
      </c>
      <c r="D16259">
        <v>5</v>
      </c>
      <c r="E16259">
        <v>6152</v>
      </c>
      <c r="F16259">
        <v>6</v>
      </c>
      <c r="G16259">
        <v>7804</v>
      </c>
      <c r="H16259">
        <v>0.62665052091531404</v>
      </c>
      <c r="I16259">
        <v>0.968912233598893</v>
      </c>
      <c r="J16259">
        <v>0.832812322140707</v>
      </c>
      <c r="K16259" t="s">
        <v>33480</v>
      </c>
      <c r="L16259">
        <v>5</v>
      </c>
      <c r="M16259" t="s">
        <v>2729</v>
      </c>
      <c r="N16259">
        <v>0.83333333333333304</v>
      </c>
      <c r="O16259">
        <v>8.1274382314694405E-4</v>
      </c>
    </row>
    <row r="16260" spans="1:15">
      <c r="A16260" t="s">
        <v>17928</v>
      </c>
      <c r="B16260" t="s">
        <v>23511</v>
      </c>
      <c r="C16260" t="s">
        <v>17929</v>
      </c>
      <c r="D16260">
        <v>5</v>
      </c>
      <c r="E16260">
        <v>6152</v>
      </c>
      <c r="F16260">
        <v>8</v>
      </c>
      <c r="G16260">
        <v>7804</v>
      </c>
      <c r="H16260">
        <v>0.93246538655848799</v>
      </c>
      <c r="I16260">
        <v>1</v>
      </c>
      <c r="J16260">
        <v>0.85953329234717102</v>
      </c>
      <c r="K16260" t="s">
        <v>33481</v>
      </c>
      <c r="L16260">
        <v>5</v>
      </c>
      <c r="M16260" t="s">
        <v>5133</v>
      </c>
      <c r="N16260">
        <v>0.625</v>
      </c>
      <c r="O16260">
        <v>8.1274382314694405E-4</v>
      </c>
    </row>
    <row r="16261" spans="1:15">
      <c r="A16261" t="s">
        <v>17928</v>
      </c>
      <c r="B16261" t="s">
        <v>23518</v>
      </c>
      <c r="C16261" t="s">
        <v>17929</v>
      </c>
      <c r="D16261">
        <v>1</v>
      </c>
      <c r="E16261">
        <v>787</v>
      </c>
      <c r="F16261">
        <v>6</v>
      </c>
      <c r="G16261">
        <v>7393</v>
      </c>
      <c r="H16261">
        <v>0.49113550780958298</v>
      </c>
      <c r="I16261">
        <v>1</v>
      </c>
      <c r="J16261">
        <v>0.966855260484069</v>
      </c>
      <c r="K16261" t="s">
        <v>24718</v>
      </c>
      <c r="L16261">
        <v>1</v>
      </c>
      <c r="M16261" t="s">
        <v>5133</v>
      </c>
      <c r="N16261">
        <v>0.16666666666666699</v>
      </c>
      <c r="O16261">
        <v>1.27064803049555E-3</v>
      </c>
    </row>
    <row r="16262" spans="1:15">
      <c r="A16262" t="s">
        <v>17928</v>
      </c>
      <c r="B16262" t="s">
        <v>23513</v>
      </c>
      <c r="C16262" t="s">
        <v>17929</v>
      </c>
      <c r="D16262">
        <v>1</v>
      </c>
      <c r="E16262">
        <v>535</v>
      </c>
      <c r="F16262">
        <v>8</v>
      </c>
      <c r="G16262">
        <v>8124</v>
      </c>
      <c r="H16262">
        <v>0.42028903387437799</v>
      </c>
      <c r="I16262">
        <v>0.99999999999997702</v>
      </c>
      <c r="J16262">
        <v>0.95041217501583097</v>
      </c>
      <c r="K16262" t="s">
        <v>24213</v>
      </c>
      <c r="L16262">
        <v>1</v>
      </c>
      <c r="M16262" t="s">
        <v>5133</v>
      </c>
      <c r="N16262">
        <v>0.125</v>
      </c>
      <c r="O16262">
        <v>1.8691588785046699E-3</v>
      </c>
    </row>
    <row r="16263" spans="1:15">
      <c r="A16263" t="s">
        <v>17930</v>
      </c>
      <c r="B16263" t="s">
        <v>23511</v>
      </c>
      <c r="C16263" t="s">
        <v>17931</v>
      </c>
      <c r="D16263">
        <v>2</v>
      </c>
      <c r="E16263">
        <v>6152</v>
      </c>
      <c r="F16263">
        <v>3</v>
      </c>
      <c r="G16263">
        <v>7804</v>
      </c>
      <c r="H16263">
        <v>0.88457550560319997</v>
      </c>
      <c r="I16263">
        <v>1</v>
      </c>
      <c r="J16263">
        <v>0.85953329234717102</v>
      </c>
      <c r="K16263" t="s">
        <v>31358</v>
      </c>
      <c r="L16263">
        <v>2</v>
      </c>
      <c r="M16263" t="s">
        <v>5133</v>
      </c>
      <c r="N16263">
        <v>0.66666666666666696</v>
      </c>
      <c r="O16263">
        <v>3.2509752925877802E-4</v>
      </c>
    </row>
    <row r="16264" spans="1:15">
      <c r="A16264" t="s">
        <v>17932</v>
      </c>
      <c r="B16264" t="s">
        <v>23511</v>
      </c>
      <c r="C16264" t="s">
        <v>17933</v>
      </c>
      <c r="D16264">
        <v>1</v>
      </c>
      <c r="E16264">
        <v>6152</v>
      </c>
      <c r="F16264">
        <v>2</v>
      </c>
      <c r="G16264">
        <v>7804</v>
      </c>
      <c r="H16264">
        <v>0.95521029019776005</v>
      </c>
      <c r="I16264">
        <v>1</v>
      </c>
      <c r="J16264">
        <v>0.85953329234717102</v>
      </c>
      <c r="K16264" t="s">
        <v>33482</v>
      </c>
      <c r="L16264">
        <v>1</v>
      </c>
      <c r="M16264" t="s">
        <v>5133</v>
      </c>
      <c r="N16264">
        <v>0.5</v>
      </c>
      <c r="O16264">
        <v>1.6254876462938901E-4</v>
      </c>
    </row>
    <row r="16265" spans="1:15">
      <c r="A16265" t="s">
        <v>17932</v>
      </c>
      <c r="B16265" t="s">
        <v>23518</v>
      </c>
      <c r="C16265" t="s">
        <v>17933</v>
      </c>
      <c r="D16265">
        <v>1</v>
      </c>
      <c r="E16265">
        <v>787</v>
      </c>
      <c r="F16265">
        <v>2</v>
      </c>
      <c r="G16265">
        <v>7393</v>
      </c>
      <c r="H16265">
        <v>0.20158492765181499</v>
      </c>
      <c r="I16265">
        <v>0.83876007220319604</v>
      </c>
      <c r="J16265">
        <v>0.81095958809365798</v>
      </c>
      <c r="K16265" t="s">
        <v>32327</v>
      </c>
      <c r="L16265">
        <v>1</v>
      </c>
      <c r="M16265" t="s">
        <v>5133</v>
      </c>
      <c r="N16265">
        <v>0.5</v>
      </c>
      <c r="O16265">
        <v>1.27064803049555E-3</v>
      </c>
    </row>
    <row r="16266" spans="1:15">
      <c r="A16266" t="s">
        <v>17934</v>
      </c>
      <c r="B16266" t="s">
        <v>23511</v>
      </c>
      <c r="C16266" t="s">
        <v>17935</v>
      </c>
      <c r="D16266">
        <v>1</v>
      </c>
      <c r="E16266">
        <v>6152</v>
      </c>
      <c r="F16266">
        <v>1</v>
      </c>
      <c r="G16266">
        <v>7804</v>
      </c>
      <c r="H16266">
        <v>0.788313685289595</v>
      </c>
      <c r="I16266">
        <v>0.968912233598893</v>
      </c>
      <c r="J16266">
        <v>0.832812322140707</v>
      </c>
      <c r="K16266" t="s">
        <v>25560</v>
      </c>
      <c r="L16266">
        <v>1</v>
      </c>
      <c r="M16266" t="s">
        <v>5133</v>
      </c>
      <c r="N16266">
        <v>1</v>
      </c>
      <c r="O16266">
        <v>1.6254876462938901E-4</v>
      </c>
    </row>
    <row r="16267" spans="1:15">
      <c r="A16267" t="s">
        <v>17936</v>
      </c>
      <c r="B16267" t="s">
        <v>23518</v>
      </c>
      <c r="C16267" t="s">
        <v>17937</v>
      </c>
      <c r="D16267">
        <v>6</v>
      </c>
      <c r="E16267">
        <v>787</v>
      </c>
      <c r="F16267">
        <v>6</v>
      </c>
      <c r="G16267">
        <v>7393</v>
      </c>
      <c r="H16267" s="34">
        <v>1.43056848862691E-6</v>
      </c>
      <c r="I16267">
        <v>4.1410750191370801E-4</v>
      </c>
      <c r="J16267">
        <v>4.00382016631185E-4</v>
      </c>
      <c r="K16267" t="s">
        <v>24589</v>
      </c>
      <c r="L16267">
        <v>6</v>
      </c>
      <c r="M16267" t="s">
        <v>1463</v>
      </c>
      <c r="N16267">
        <v>1</v>
      </c>
      <c r="O16267">
        <v>7.6238881829733202E-3</v>
      </c>
    </row>
    <row r="16268" spans="1:15">
      <c r="A16268" t="s">
        <v>17938</v>
      </c>
      <c r="B16268" t="s">
        <v>23518</v>
      </c>
      <c r="C16268" t="s">
        <v>17939</v>
      </c>
      <c r="D16268">
        <v>1</v>
      </c>
      <c r="E16268">
        <v>787</v>
      </c>
      <c r="F16268">
        <v>7</v>
      </c>
      <c r="G16268">
        <v>7393</v>
      </c>
      <c r="H16268">
        <v>0.54534917443390396</v>
      </c>
      <c r="I16268">
        <v>1</v>
      </c>
      <c r="J16268">
        <v>0.966855260484069</v>
      </c>
      <c r="K16268" t="s">
        <v>27955</v>
      </c>
      <c r="L16268">
        <v>1</v>
      </c>
      <c r="M16268" t="s">
        <v>2729</v>
      </c>
      <c r="N16268">
        <v>0.14285714285714299</v>
      </c>
      <c r="O16268">
        <v>1.27064803049555E-3</v>
      </c>
    </row>
    <row r="16269" spans="1:15">
      <c r="A16269" t="s">
        <v>17938</v>
      </c>
      <c r="B16269" t="s">
        <v>23511</v>
      </c>
      <c r="C16269" t="s">
        <v>17939</v>
      </c>
      <c r="D16269">
        <v>5</v>
      </c>
      <c r="E16269">
        <v>6152</v>
      </c>
      <c r="F16269">
        <v>7</v>
      </c>
      <c r="G16269">
        <v>7804</v>
      </c>
      <c r="H16269">
        <v>0.83137607319657303</v>
      </c>
      <c r="I16269">
        <v>0.98923101772060196</v>
      </c>
      <c r="J16269">
        <v>0.85027699355333197</v>
      </c>
      <c r="K16269" t="s">
        <v>33483</v>
      </c>
      <c r="L16269">
        <v>5</v>
      </c>
      <c r="M16269" t="s">
        <v>2729</v>
      </c>
      <c r="N16269">
        <v>0.71428571428571397</v>
      </c>
      <c r="O16269">
        <v>8.1274382314694405E-4</v>
      </c>
    </row>
    <row r="16270" spans="1:15">
      <c r="A16270" t="s">
        <v>17938</v>
      </c>
      <c r="B16270" t="s">
        <v>23513</v>
      </c>
      <c r="C16270" t="s">
        <v>17939</v>
      </c>
      <c r="D16270">
        <v>1</v>
      </c>
      <c r="E16270">
        <v>535</v>
      </c>
      <c r="F16270">
        <v>8</v>
      </c>
      <c r="G16270">
        <v>8124</v>
      </c>
      <c r="H16270">
        <v>0.42028903387437799</v>
      </c>
      <c r="I16270">
        <v>0.99999999999997702</v>
      </c>
      <c r="J16270">
        <v>0.95041217501583097</v>
      </c>
      <c r="K16270" t="s">
        <v>28834</v>
      </c>
      <c r="L16270">
        <v>1</v>
      </c>
      <c r="M16270" t="s">
        <v>2729</v>
      </c>
      <c r="N16270">
        <v>0.125</v>
      </c>
      <c r="O16270">
        <v>1.8691588785046699E-3</v>
      </c>
    </row>
    <row r="16271" spans="1:15">
      <c r="A16271" t="s">
        <v>17940</v>
      </c>
      <c r="B16271" t="s">
        <v>23511</v>
      </c>
      <c r="C16271" t="s">
        <v>17941</v>
      </c>
      <c r="D16271">
        <v>11</v>
      </c>
      <c r="E16271">
        <v>6152</v>
      </c>
      <c r="F16271">
        <v>13</v>
      </c>
      <c r="G16271">
        <v>7804</v>
      </c>
      <c r="H16271">
        <v>0.459148321456053</v>
      </c>
      <c r="I16271">
        <v>0.96083957126938102</v>
      </c>
      <c r="J16271">
        <v>0.82587360011061495</v>
      </c>
      <c r="K16271" t="s">
        <v>30654</v>
      </c>
      <c r="L16271">
        <v>11</v>
      </c>
      <c r="M16271" t="s">
        <v>5133</v>
      </c>
      <c r="N16271">
        <v>0.84615384615384603</v>
      </c>
      <c r="O16271">
        <v>1.78803641092328E-3</v>
      </c>
    </row>
    <row r="16272" spans="1:15">
      <c r="A16272" t="s">
        <v>17940</v>
      </c>
      <c r="B16272" t="s">
        <v>23518</v>
      </c>
      <c r="C16272" t="s">
        <v>17941</v>
      </c>
      <c r="D16272">
        <v>2</v>
      </c>
      <c r="E16272">
        <v>787</v>
      </c>
      <c r="F16272">
        <v>13</v>
      </c>
      <c r="G16272">
        <v>7393</v>
      </c>
      <c r="H16272">
        <v>0.41008176369828198</v>
      </c>
      <c r="I16272">
        <v>1</v>
      </c>
      <c r="J16272">
        <v>0.966855260484069</v>
      </c>
      <c r="K16272" t="s">
        <v>28389</v>
      </c>
      <c r="L16272">
        <v>2</v>
      </c>
      <c r="M16272" t="s">
        <v>5133</v>
      </c>
      <c r="N16272">
        <v>0.15384615384615399</v>
      </c>
      <c r="O16272">
        <v>2.5412960609911099E-3</v>
      </c>
    </row>
    <row r="16273" spans="1:15">
      <c r="A16273" t="s">
        <v>17942</v>
      </c>
      <c r="B16273" t="s">
        <v>23511</v>
      </c>
      <c r="C16273" t="s">
        <v>17943</v>
      </c>
      <c r="D16273">
        <v>5</v>
      </c>
      <c r="E16273">
        <v>6152</v>
      </c>
      <c r="F16273">
        <v>5</v>
      </c>
      <c r="G16273">
        <v>7804</v>
      </c>
      <c r="H16273">
        <v>0.30433074367137097</v>
      </c>
      <c r="I16273">
        <v>0.81020448119108801</v>
      </c>
      <c r="J16273">
        <v>0.69639772519260701</v>
      </c>
      <c r="K16273" t="s">
        <v>27662</v>
      </c>
      <c r="L16273">
        <v>5</v>
      </c>
      <c r="M16273" t="s">
        <v>1463</v>
      </c>
      <c r="N16273">
        <v>1</v>
      </c>
      <c r="O16273">
        <v>8.1274382314694405E-4</v>
      </c>
    </row>
    <row r="16274" spans="1:15">
      <c r="A16274" t="s">
        <v>17944</v>
      </c>
      <c r="B16274" t="s">
        <v>23518</v>
      </c>
      <c r="C16274" t="s">
        <v>17945</v>
      </c>
      <c r="D16274">
        <v>2</v>
      </c>
      <c r="E16274">
        <v>787</v>
      </c>
      <c r="F16274">
        <v>2</v>
      </c>
      <c r="G16274">
        <v>7393</v>
      </c>
      <c r="H16274">
        <v>1.1319170819711901E-2</v>
      </c>
      <c r="I16274">
        <v>0.24323860088996599</v>
      </c>
      <c r="J16274">
        <v>0.235176520823249</v>
      </c>
      <c r="K16274" t="s">
        <v>24672</v>
      </c>
      <c r="L16274">
        <v>2</v>
      </c>
      <c r="M16274" t="s">
        <v>1463</v>
      </c>
      <c r="N16274">
        <v>1</v>
      </c>
      <c r="O16274">
        <v>2.5412960609911099E-3</v>
      </c>
    </row>
    <row r="16275" spans="1:15">
      <c r="A16275" t="s">
        <v>17946</v>
      </c>
      <c r="B16275" t="s">
        <v>23511</v>
      </c>
      <c r="C16275" t="s">
        <v>17947</v>
      </c>
      <c r="D16275">
        <v>5</v>
      </c>
      <c r="E16275">
        <v>6152</v>
      </c>
      <c r="F16275">
        <v>5</v>
      </c>
      <c r="G16275">
        <v>7804</v>
      </c>
      <c r="H16275">
        <v>0.30433074367137097</v>
      </c>
      <c r="I16275">
        <v>0.81020448119108801</v>
      </c>
      <c r="J16275">
        <v>0.69639772519260701</v>
      </c>
      <c r="K16275" t="s">
        <v>33484</v>
      </c>
      <c r="L16275">
        <v>5</v>
      </c>
      <c r="M16275" t="s">
        <v>1463</v>
      </c>
      <c r="N16275">
        <v>1</v>
      </c>
      <c r="O16275">
        <v>8.1274382314694405E-4</v>
      </c>
    </row>
    <row r="16276" spans="1:15">
      <c r="A16276" t="s">
        <v>17948</v>
      </c>
      <c r="B16276" t="s">
        <v>23511</v>
      </c>
      <c r="C16276" t="s">
        <v>17949</v>
      </c>
      <c r="D16276">
        <v>1</v>
      </c>
      <c r="E16276">
        <v>6152</v>
      </c>
      <c r="F16276">
        <v>1</v>
      </c>
      <c r="G16276">
        <v>7804</v>
      </c>
      <c r="H16276">
        <v>0.788313685289595</v>
      </c>
      <c r="I16276">
        <v>0.968912233598893</v>
      </c>
      <c r="J16276">
        <v>0.832812322140707</v>
      </c>
      <c r="K16276" t="s">
        <v>33485</v>
      </c>
      <c r="L16276">
        <v>1</v>
      </c>
      <c r="M16276" t="s">
        <v>1463</v>
      </c>
      <c r="N16276">
        <v>1</v>
      </c>
      <c r="O16276">
        <v>1.6254876462938901E-4</v>
      </c>
    </row>
    <row r="16277" spans="1:15">
      <c r="A16277" t="s">
        <v>17950</v>
      </c>
      <c r="B16277" t="s">
        <v>23511</v>
      </c>
      <c r="C16277" t="s">
        <v>17951</v>
      </c>
      <c r="D16277">
        <v>1</v>
      </c>
      <c r="E16277">
        <v>6152</v>
      </c>
      <c r="F16277">
        <v>1</v>
      </c>
      <c r="G16277">
        <v>7804</v>
      </c>
      <c r="H16277">
        <v>0.788313685289595</v>
      </c>
      <c r="I16277">
        <v>0.968912233598893</v>
      </c>
      <c r="J16277">
        <v>0.832812322140707</v>
      </c>
      <c r="K16277" t="s">
        <v>24012</v>
      </c>
      <c r="L16277">
        <v>1</v>
      </c>
      <c r="M16277" t="s">
        <v>1463</v>
      </c>
      <c r="N16277">
        <v>1</v>
      </c>
      <c r="O16277">
        <v>1.6254876462938901E-4</v>
      </c>
    </row>
    <row r="16278" spans="1:15">
      <c r="A16278" t="s">
        <v>17952</v>
      </c>
      <c r="B16278" t="s">
        <v>23511</v>
      </c>
      <c r="C16278" t="s">
        <v>17953</v>
      </c>
      <c r="D16278">
        <v>1475</v>
      </c>
      <c r="E16278">
        <v>6152</v>
      </c>
      <c r="F16278">
        <v>1804</v>
      </c>
      <c r="G16278">
        <v>7804</v>
      </c>
      <c r="H16278">
        <v>2.4772455509896902E-4</v>
      </c>
      <c r="I16278">
        <v>4.1832731474259798E-3</v>
      </c>
      <c r="J16278">
        <v>3.59566254119457E-3</v>
      </c>
      <c r="K16278" t="s">
        <v>33486</v>
      </c>
      <c r="L16278">
        <v>1475</v>
      </c>
      <c r="M16278" t="s">
        <v>5133</v>
      </c>
      <c r="N16278">
        <v>0.81762749445676297</v>
      </c>
      <c r="O16278">
        <v>0.239759427828348</v>
      </c>
    </row>
    <row r="16279" spans="1:15">
      <c r="A16279" t="s">
        <v>17952</v>
      </c>
      <c r="B16279" t="s">
        <v>23518</v>
      </c>
      <c r="C16279" t="s">
        <v>17953</v>
      </c>
      <c r="D16279">
        <v>155</v>
      </c>
      <c r="E16279">
        <v>787</v>
      </c>
      <c r="F16279">
        <v>1673</v>
      </c>
      <c r="G16279">
        <v>7393</v>
      </c>
      <c r="H16279">
        <v>0.98426066296342296</v>
      </c>
      <c r="I16279">
        <v>1</v>
      </c>
      <c r="J16279">
        <v>0.966855260484069</v>
      </c>
      <c r="K16279" t="s">
        <v>33487</v>
      </c>
      <c r="L16279">
        <v>155</v>
      </c>
      <c r="M16279" t="s">
        <v>5133</v>
      </c>
      <c r="N16279">
        <v>9.2647937836222397E-2</v>
      </c>
      <c r="O16279">
        <v>0.196950444726811</v>
      </c>
    </row>
    <row r="16280" spans="1:15">
      <c r="A16280" t="s">
        <v>17952</v>
      </c>
      <c r="B16280" t="s">
        <v>23513</v>
      </c>
      <c r="C16280" t="s">
        <v>17953</v>
      </c>
      <c r="D16280">
        <v>113</v>
      </c>
      <c r="E16280">
        <v>535</v>
      </c>
      <c r="F16280">
        <v>1831</v>
      </c>
      <c r="G16280">
        <v>8124</v>
      </c>
      <c r="H16280">
        <v>0.80587434606214003</v>
      </c>
      <c r="I16280">
        <v>0.99999999999997702</v>
      </c>
      <c r="J16280">
        <v>0.95041217501583097</v>
      </c>
      <c r="K16280" t="s">
        <v>33488</v>
      </c>
      <c r="L16280">
        <v>113</v>
      </c>
      <c r="M16280" t="s">
        <v>5133</v>
      </c>
      <c r="N16280">
        <v>6.1714909885308603E-2</v>
      </c>
      <c r="O16280">
        <v>0.21121495327102799</v>
      </c>
    </row>
    <row r="16281" spans="1:15">
      <c r="A16281" t="s">
        <v>17954</v>
      </c>
      <c r="B16281" t="s">
        <v>23511</v>
      </c>
      <c r="C16281" t="s">
        <v>17955</v>
      </c>
      <c r="D16281">
        <v>4</v>
      </c>
      <c r="E16281">
        <v>6152</v>
      </c>
      <c r="F16281">
        <v>4</v>
      </c>
      <c r="G16281">
        <v>7804</v>
      </c>
      <c r="H16281">
        <v>0.38610601832086699</v>
      </c>
      <c r="I16281">
        <v>0.90829480295553899</v>
      </c>
      <c r="J16281">
        <v>0.78070962240619901</v>
      </c>
      <c r="K16281" t="s">
        <v>30546</v>
      </c>
      <c r="L16281">
        <v>4</v>
      </c>
      <c r="M16281" t="s">
        <v>5133</v>
      </c>
      <c r="N16281">
        <v>1</v>
      </c>
      <c r="O16281">
        <v>6.5019505851755496E-4</v>
      </c>
    </row>
    <row r="16282" spans="1:15">
      <c r="A16282" t="s">
        <v>17956</v>
      </c>
      <c r="B16282" t="s">
        <v>23511</v>
      </c>
      <c r="C16282" t="s">
        <v>17957</v>
      </c>
      <c r="D16282">
        <v>2</v>
      </c>
      <c r="E16282">
        <v>6152</v>
      </c>
      <c r="F16282">
        <v>2</v>
      </c>
      <c r="G16282">
        <v>7804</v>
      </c>
      <c r="H16282">
        <v>0.62141708038142995</v>
      </c>
      <c r="I16282">
        <v>0.968912233598893</v>
      </c>
      <c r="J16282">
        <v>0.832812322140707</v>
      </c>
      <c r="K16282" t="s">
        <v>33350</v>
      </c>
      <c r="L16282">
        <v>2</v>
      </c>
      <c r="M16282" t="s">
        <v>5133</v>
      </c>
      <c r="N16282">
        <v>1</v>
      </c>
      <c r="O16282">
        <v>3.2509752925877802E-4</v>
      </c>
    </row>
    <row r="16283" spans="1:15">
      <c r="A16283" t="s">
        <v>17958</v>
      </c>
      <c r="B16283" t="s">
        <v>23511</v>
      </c>
      <c r="C16283" t="s">
        <v>17959</v>
      </c>
      <c r="D16283">
        <v>2</v>
      </c>
      <c r="E16283">
        <v>6152</v>
      </c>
      <c r="F16283">
        <v>2</v>
      </c>
      <c r="G16283">
        <v>7804</v>
      </c>
      <c r="H16283">
        <v>0.62141708038142995</v>
      </c>
      <c r="I16283">
        <v>0.968912233598893</v>
      </c>
      <c r="J16283">
        <v>0.832812322140707</v>
      </c>
      <c r="K16283" t="s">
        <v>28024</v>
      </c>
      <c r="L16283">
        <v>2</v>
      </c>
      <c r="M16283" t="s">
        <v>5133</v>
      </c>
      <c r="N16283">
        <v>1</v>
      </c>
      <c r="O16283">
        <v>3.2509752925877802E-4</v>
      </c>
    </row>
    <row r="16284" spans="1:15">
      <c r="A16284" t="s">
        <v>17960</v>
      </c>
      <c r="B16284" t="s">
        <v>23511</v>
      </c>
      <c r="C16284" t="s">
        <v>17961</v>
      </c>
      <c r="D16284">
        <v>2</v>
      </c>
      <c r="E16284">
        <v>6152</v>
      </c>
      <c r="F16284">
        <v>2</v>
      </c>
      <c r="G16284">
        <v>7804</v>
      </c>
      <c r="H16284">
        <v>0.62141708038142995</v>
      </c>
      <c r="I16284">
        <v>0.968912233598893</v>
      </c>
      <c r="J16284">
        <v>0.832812322140707</v>
      </c>
      <c r="K16284" t="s">
        <v>28024</v>
      </c>
      <c r="L16284">
        <v>2</v>
      </c>
      <c r="M16284" t="s">
        <v>1463</v>
      </c>
      <c r="N16284">
        <v>1</v>
      </c>
      <c r="O16284">
        <v>3.2509752925877802E-4</v>
      </c>
    </row>
    <row r="16285" spans="1:15">
      <c r="A16285" t="s">
        <v>17962</v>
      </c>
      <c r="B16285" t="s">
        <v>23511</v>
      </c>
      <c r="C16285" t="s">
        <v>17963</v>
      </c>
      <c r="D16285">
        <v>1</v>
      </c>
      <c r="E16285">
        <v>6152</v>
      </c>
      <c r="F16285">
        <v>1</v>
      </c>
      <c r="G16285">
        <v>7804</v>
      </c>
      <c r="H16285">
        <v>0.788313685289595</v>
      </c>
      <c r="I16285">
        <v>0.968912233598893</v>
      </c>
      <c r="J16285">
        <v>0.832812322140707</v>
      </c>
      <c r="K16285" t="s">
        <v>33489</v>
      </c>
      <c r="L16285">
        <v>1</v>
      </c>
      <c r="M16285" t="s">
        <v>1463</v>
      </c>
      <c r="N16285">
        <v>1</v>
      </c>
      <c r="O16285">
        <v>1.6254876462938901E-4</v>
      </c>
    </row>
    <row r="16286" spans="1:15">
      <c r="A16286" t="s">
        <v>17964</v>
      </c>
      <c r="B16286" t="s">
        <v>23511</v>
      </c>
      <c r="C16286" t="s">
        <v>17965</v>
      </c>
      <c r="D16286">
        <v>260</v>
      </c>
      <c r="E16286">
        <v>6152</v>
      </c>
      <c r="F16286">
        <v>316</v>
      </c>
      <c r="G16286">
        <v>7804</v>
      </c>
      <c r="H16286">
        <v>6.9879185146992401E-2</v>
      </c>
      <c r="I16286">
        <v>0.34657963615724902</v>
      </c>
      <c r="J16286">
        <v>0.29789673572672498</v>
      </c>
      <c r="K16286" t="s">
        <v>33490</v>
      </c>
      <c r="L16286">
        <v>260</v>
      </c>
      <c r="M16286" t="s">
        <v>5133</v>
      </c>
      <c r="N16286">
        <v>0.822784810126582</v>
      </c>
      <c r="O16286">
        <v>4.2262678803641103E-2</v>
      </c>
    </row>
    <row r="16287" spans="1:15">
      <c r="A16287" t="s">
        <v>17964</v>
      </c>
      <c r="B16287" t="s">
        <v>23518</v>
      </c>
      <c r="C16287" t="s">
        <v>17965</v>
      </c>
      <c r="D16287">
        <v>26</v>
      </c>
      <c r="E16287">
        <v>787</v>
      </c>
      <c r="F16287">
        <v>273</v>
      </c>
      <c r="G16287">
        <v>7393</v>
      </c>
      <c r="H16287">
        <v>0.75805176990488399</v>
      </c>
      <c r="I16287">
        <v>1</v>
      </c>
      <c r="J16287">
        <v>0.966855260484069</v>
      </c>
      <c r="K16287" t="s">
        <v>33491</v>
      </c>
      <c r="L16287">
        <v>26</v>
      </c>
      <c r="M16287" t="s">
        <v>5133</v>
      </c>
      <c r="N16287">
        <v>9.5238095238095205E-2</v>
      </c>
      <c r="O16287">
        <v>3.3036848792884398E-2</v>
      </c>
    </row>
    <row r="16288" spans="1:15">
      <c r="A16288" t="s">
        <v>17964</v>
      </c>
      <c r="B16288" t="s">
        <v>23513</v>
      </c>
      <c r="C16288" t="s">
        <v>17965</v>
      </c>
      <c r="D16288">
        <v>22</v>
      </c>
      <c r="E16288">
        <v>535</v>
      </c>
      <c r="F16288">
        <v>323</v>
      </c>
      <c r="G16288">
        <v>8124</v>
      </c>
      <c r="H16288">
        <v>0.46693818099415302</v>
      </c>
      <c r="I16288">
        <v>0.99999999999997702</v>
      </c>
      <c r="J16288">
        <v>0.95041217501583097</v>
      </c>
      <c r="K16288" t="s">
        <v>33492</v>
      </c>
      <c r="L16288">
        <v>22</v>
      </c>
      <c r="M16288" t="s">
        <v>5133</v>
      </c>
      <c r="N16288">
        <v>6.8111455108359101E-2</v>
      </c>
      <c r="O16288">
        <v>4.1121495327102797E-2</v>
      </c>
    </row>
    <row r="16289" spans="1:15">
      <c r="A16289" t="s">
        <v>17966</v>
      </c>
      <c r="B16289" t="s">
        <v>23511</v>
      </c>
      <c r="C16289" t="s">
        <v>17967</v>
      </c>
      <c r="D16289">
        <v>121</v>
      </c>
      <c r="E16289">
        <v>6152</v>
      </c>
      <c r="F16289">
        <v>152</v>
      </c>
      <c r="G16289">
        <v>7804</v>
      </c>
      <c r="H16289">
        <v>0.45333906214257902</v>
      </c>
      <c r="I16289">
        <v>0.96083957126938102</v>
      </c>
      <c r="J16289">
        <v>0.82587360011061495</v>
      </c>
      <c r="K16289" t="s">
        <v>33493</v>
      </c>
      <c r="L16289">
        <v>121</v>
      </c>
      <c r="M16289" t="s">
        <v>5133</v>
      </c>
      <c r="N16289">
        <v>0.79605263157894701</v>
      </c>
      <c r="O16289">
        <v>1.9668400520156001E-2</v>
      </c>
    </row>
    <row r="16290" spans="1:15">
      <c r="A16290" t="s">
        <v>17966</v>
      </c>
      <c r="B16290" t="s">
        <v>23518</v>
      </c>
      <c r="C16290" t="s">
        <v>17967</v>
      </c>
      <c r="D16290">
        <v>10</v>
      </c>
      <c r="E16290">
        <v>787</v>
      </c>
      <c r="F16290">
        <v>137</v>
      </c>
      <c r="G16290">
        <v>7393</v>
      </c>
      <c r="H16290">
        <v>0.92887068143557205</v>
      </c>
      <c r="I16290">
        <v>1</v>
      </c>
      <c r="J16290">
        <v>0.966855260484069</v>
      </c>
      <c r="K16290" t="s">
        <v>33494</v>
      </c>
      <c r="L16290">
        <v>10</v>
      </c>
      <c r="M16290" t="s">
        <v>5133</v>
      </c>
      <c r="N16290">
        <v>7.2992700729927001E-2</v>
      </c>
      <c r="O16290">
        <v>1.2706480304955499E-2</v>
      </c>
    </row>
    <row r="16291" spans="1:15">
      <c r="A16291" t="s">
        <v>17966</v>
      </c>
      <c r="B16291" t="s">
        <v>23513</v>
      </c>
      <c r="C16291" t="s">
        <v>17967</v>
      </c>
      <c r="D16291">
        <v>17</v>
      </c>
      <c r="E16291">
        <v>535</v>
      </c>
      <c r="F16291">
        <v>154</v>
      </c>
      <c r="G16291">
        <v>8124</v>
      </c>
      <c r="H16291">
        <v>2.4518391536510298E-2</v>
      </c>
      <c r="I16291">
        <v>0.31743280827880799</v>
      </c>
      <c r="J16291">
        <v>0.30169200573765198</v>
      </c>
      <c r="K16291" t="s">
        <v>33495</v>
      </c>
      <c r="L16291">
        <v>17</v>
      </c>
      <c r="M16291" t="s">
        <v>5133</v>
      </c>
      <c r="N16291">
        <v>0.11038961038961</v>
      </c>
      <c r="O16291">
        <v>3.1775700934579397E-2</v>
      </c>
    </row>
    <row r="16292" spans="1:15">
      <c r="A16292" t="s">
        <v>17968</v>
      </c>
      <c r="B16292" t="s">
        <v>23511</v>
      </c>
      <c r="C16292" t="s">
        <v>17969</v>
      </c>
      <c r="D16292">
        <v>1</v>
      </c>
      <c r="E16292">
        <v>6152</v>
      </c>
      <c r="F16292">
        <v>1</v>
      </c>
      <c r="G16292">
        <v>7804</v>
      </c>
      <c r="H16292">
        <v>0.788313685289595</v>
      </c>
      <c r="I16292">
        <v>0.968912233598893</v>
      </c>
      <c r="J16292">
        <v>0.832812322140707</v>
      </c>
      <c r="K16292" t="s">
        <v>32984</v>
      </c>
      <c r="L16292">
        <v>1</v>
      </c>
      <c r="M16292" t="s">
        <v>5133</v>
      </c>
      <c r="N16292">
        <v>1</v>
      </c>
      <c r="O16292">
        <v>1.6254876462938901E-4</v>
      </c>
    </row>
    <row r="16293" spans="1:15">
      <c r="A16293" t="s">
        <v>17970</v>
      </c>
      <c r="B16293" t="s">
        <v>23518</v>
      </c>
      <c r="C16293" t="s">
        <v>17971</v>
      </c>
      <c r="D16293">
        <v>6</v>
      </c>
      <c r="E16293">
        <v>787</v>
      </c>
      <c r="F16293">
        <v>6</v>
      </c>
      <c r="G16293">
        <v>7393</v>
      </c>
      <c r="H16293" s="34">
        <v>1.43056848862691E-6</v>
      </c>
      <c r="I16293">
        <v>4.1410750191370801E-4</v>
      </c>
      <c r="J16293">
        <v>4.00382016631185E-4</v>
      </c>
      <c r="K16293" t="s">
        <v>24589</v>
      </c>
      <c r="L16293">
        <v>6</v>
      </c>
      <c r="M16293" t="s">
        <v>5133</v>
      </c>
      <c r="N16293">
        <v>1</v>
      </c>
      <c r="O16293">
        <v>7.6238881829733202E-3</v>
      </c>
    </row>
    <row r="16294" spans="1:15">
      <c r="A16294" t="s">
        <v>17972</v>
      </c>
      <c r="B16294" t="s">
        <v>23511</v>
      </c>
      <c r="C16294" t="s">
        <v>17973</v>
      </c>
      <c r="D16294">
        <v>20</v>
      </c>
      <c r="E16294">
        <v>6152</v>
      </c>
      <c r="F16294">
        <v>24</v>
      </c>
      <c r="G16294">
        <v>7804</v>
      </c>
      <c r="H16294">
        <v>0.403747270815001</v>
      </c>
      <c r="I16294">
        <v>0.91525479399875698</v>
      </c>
      <c r="J16294">
        <v>0.78669196642228301</v>
      </c>
      <c r="K16294" t="s">
        <v>26297</v>
      </c>
      <c r="L16294">
        <v>20</v>
      </c>
      <c r="M16294" t="s">
        <v>5133</v>
      </c>
      <c r="N16294">
        <v>0.83333333333333304</v>
      </c>
      <c r="O16294">
        <v>3.2509752925877801E-3</v>
      </c>
    </row>
    <row r="16295" spans="1:15">
      <c r="A16295" t="s">
        <v>17972</v>
      </c>
      <c r="B16295" t="s">
        <v>23518</v>
      </c>
      <c r="C16295" t="s">
        <v>17973</v>
      </c>
      <c r="D16295">
        <v>3</v>
      </c>
      <c r="E16295">
        <v>787</v>
      </c>
      <c r="F16295">
        <v>23</v>
      </c>
      <c r="G16295">
        <v>7393</v>
      </c>
      <c r="H16295">
        <v>0.44950640787808399</v>
      </c>
      <c r="I16295">
        <v>1</v>
      </c>
      <c r="J16295">
        <v>0.966855260484069</v>
      </c>
      <c r="K16295" t="s">
        <v>26298</v>
      </c>
      <c r="L16295">
        <v>3</v>
      </c>
      <c r="M16295" t="s">
        <v>5133</v>
      </c>
      <c r="N16295">
        <v>0.13043478260869601</v>
      </c>
      <c r="O16295">
        <v>3.8119440914866601E-3</v>
      </c>
    </row>
    <row r="16296" spans="1:15">
      <c r="A16296" t="s">
        <v>17974</v>
      </c>
      <c r="B16296" t="s">
        <v>23513</v>
      </c>
      <c r="C16296" t="s">
        <v>17975</v>
      </c>
      <c r="D16296">
        <v>1</v>
      </c>
      <c r="E16296">
        <v>535</v>
      </c>
      <c r="F16296">
        <v>4</v>
      </c>
      <c r="G16296">
        <v>8124</v>
      </c>
      <c r="H16296">
        <v>0.23855956797771199</v>
      </c>
      <c r="I16296">
        <v>0.85273230586348503</v>
      </c>
      <c r="J16296">
        <v>0.81044716552199803</v>
      </c>
      <c r="K16296" t="s">
        <v>28400</v>
      </c>
      <c r="L16296">
        <v>1</v>
      </c>
      <c r="M16296" t="s">
        <v>5133</v>
      </c>
      <c r="N16296">
        <v>0.25</v>
      </c>
      <c r="O16296">
        <v>1.8691588785046699E-3</v>
      </c>
    </row>
    <row r="16297" spans="1:15">
      <c r="A16297" t="s">
        <v>17974</v>
      </c>
      <c r="B16297" t="s">
        <v>23511</v>
      </c>
      <c r="C16297" t="s">
        <v>17975</v>
      </c>
      <c r="D16297">
        <v>3</v>
      </c>
      <c r="E16297">
        <v>6152</v>
      </c>
      <c r="F16297">
        <v>4</v>
      </c>
      <c r="G16297">
        <v>7804</v>
      </c>
      <c r="H16297">
        <v>0.80103341611958101</v>
      </c>
      <c r="I16297">
        <v>0.968912233598893</v>
      </c>
      <c r="J16297">
        <v>0.832812322140707</v>
      </c>
      <c r="K16297" t="s">
        <v>31451</v>
      </c>
      <c r="L16297">
        <v>3</v>
      </c>
      <c r="M16297" t="s">
        <v>5133</v>
      </c>
      <c r="N16297">
        <v>0.75</v>
      </c>
      <c r="O16297">
        <v>4.8764629388816603E-4</v>
      </c>
    </row>
    <row r="16298" spans="1:15">
      <c r="A16298" t="s">
        <v>17976</v>
      </c>
      <c r="B16298" t="s">
        <v>23511</v>
      </c>
      <c r="C16298" t="s">
        <v>17977</v>
      </c>
      <c r="D16298">
        <v>6</v>
      </c>
      <c r="E16298">
        <v>6152</v>
      </c>
      <c r="F16298">
        <v>6</v>
      </c>
      <c r="G16298">
        <v>7804</v>
      </c>
      <c r="H16298">
        <v>0.23986678822258201</v>
      </c>
      <c r="I16298">
        <v>0.71382528017432401</v>
      </c>
      <c r="J16298">
        <v>0.61355659322887801</v>
      </c>
      <c r="K16298" t="s">
        <v>33496</v>
      </c>
      <c r="L16298">
        <v>6</v>
      </c>
      <c r="M16298" t="s">
        <v>5133</v>
      </c>
      <c r="N16298">
        <v>1</v>
      </c>
      <c r="O16298">
        <v>9.7529258777633303E-4</v>
      </c>
    </row>
    <row r="16299" spans="1:15">
      <c r="A16299" t="s">
        <v>17978</v>
      </c>
      <c r="B16299" t="s">
        <v>23511</v>
      </c>
      <c r="C16299" t="s">
        <v>17979</v>
      </c>
      <c r="D16299">
        <v>13</v>
      </c>
      <c r="E16299">
        <v>6152</v>
      </c>
      <c r="F16299">
        <v>13</v>
      </c>
      <c r="G16299">
        <v>7804</v>
      </c>
      <c r="H16299">
        <v>4.52815025690569E-2</v>
      </c>
      <c r="I16299">
        <v>0.25239912466249798</v>
      </c>
      <c r="J16299">
        <v>0.21694545060670101</v>
      </c>
      <c r="K16299" t="s">
        <v>32777</v>
      </c>
      <c r="L16299">
        <v>13</v>
      </c>
      <c r="M16299" t="s">
        <v>5133</v>
      </c>
      <c r="N16299">
        <v>1</v>
      </c>
      <c r="O16299">
        <v>2.1131339401820499E-3</v>
      </c>
    </row>
    <row r="16300" spans="1:15">
      <c r="A16300" t="s">
        <v>17980</v>
      </c>
      <c r="B16300" t="s">
        <v>23511</v>
      </c>
      <c r="C16300" t="s">
        <v>17981</v>
      </c>
      <c r="D16300">
        <v>2</v>
      </c>
      <c r="E16300">
        <v>6152</v>
      </c>
      <c r="F16300">
        <v>2</v>
      </c>
      <c r="G16300">
        <v>7804</v>
      </c>
      <c r="H16300">
        <v>0.62141708038142995</v>
      </c>
      <c r="I16300">
        <v>0.968912233598893</v>
      </c>
      <c r="J16300">
        <v>0.832812322140707</v>
      </c>
      <c r="K16300" t="s">
        <v>30111</v>
      </c>
      <c r="L16300">
        <v>2</v>
      </c>
      <c r="M16300" t="s">
        <v>5133</v>
      </c>
      <c r="N16300">
        <v>1</v>
      </c>
      <c r="O16300">
        <v>3.2509752925877802E-4</v>
      </c>
    </row>
    <row r="16301" spans="1:15">
      <c r="A16301" t="s">
        <v>17982</v>
      </c>
      <c r="B16301" t="s">
        <v>23511</v>
      </c>
      <c r="C16301" t="s">
        <v>17983</v>
      </c>
      <c r="D16301">
        <v>2</v>
      </c>
      <c r="E16301">
        <v>6152</v>
      </c>
      <c r="F16301">
        <v>2</v>
      </c>
      <c r="G16301">
        <v>7804</v>
      </c>
      <c r="H16301">
        <v>0.62141708038142995</v>
      </c>
      <c r="I16301">
        <v>0.968912233598893</v>
      </c>
      <c r="J16301">
        <v>0.832812322140707</v>
      </c>
      <c r="K16301" t="s">
        <v>33497</v>
      </c>
      <c r="L16301">
        <v>2</v>
      </c>
      <c r="M16301" t="s">
        <v>5133</v>
      </c>
      <c r="N16301">
        <v>1</v>
      </c>
      <c r="O16301">
        <v>3.2509752925877802E-4</v>
      </c>
    </row>
    <row r="16302" spans="1:15">
      <c r="A16302" t="s">
        <v>17984</v>
      </c>
      <c r="B16302" t="s">
        <v>23511</v>
      </c>
      <c r="C16302" t="s">
        <v>17985</v>
      </c>
      <c r="D16302">
        <v>3</v>
      </c>
      <c r="E16302">
        <v>6152</v>
      </c>
      <c r="F16302">
        <v>4</v>
      </c>
      <c r="G16302">
        <v>7804</v>
      </c>
      <c r="H16302">
        <v>0.80103341611958101</v>
      </c>
      <c r="I16302">
        <v>0.968912233598893</v>
      </c>
      <c r="J16302">
        <v>0.832812322140707</v>
      </c>
      <c r="K16302" t="s">
        <v>33498</v>
      </c>
      <c r="L16302">
        <v>3</v>
      </c>
      <c r="M16302" t="s">
        <v>2729</v>
      </c>
      <c r="N16302">
        <v>0.75</v>
      </c>
      <c r="O16302">
        <v>4.8764629388816603E-4</v>
      </c>
    </row>
    <row r="16303" spans="1:15">
      <c r="A16303" t="s">
        <v>17984</v>
      </c>
      <c r="B16303" t="s">
        <v>23513</v>
      </c>
      <c r="C16303" t="s">
        <v>17985</v>
      </c>
      <c r="D16303">
        <v>1</v>
      </c>
      <c r="E16303">
        <v>535</v>
      </c>
      <c r="F16303">
        <v>4</v>
      </c>
      <c r="G16303">
        <v>8124</v>
      </c>
      <c r="H16303">
        <v>0.23855956797771199</v>
      </c>
      <c r="I16303">
        <v>0.85273230586348503</v>
      </c>
      <c r="J16303">
        <v>0.81044716552199803</v>
      </c>
      <c r="K16303" t="s">
        <v>29259</v>
      </c>
      <c r="L16303">
        <v>1</v>
      </c>
      <c r="M16303" t="s">
        <v>2729</v>
      </c>
      <c r="N16303">
        <v>0.25</v>
      </c>
      <c r="O16303">
        <v>1.8691588785046699E-3</v>
      </c>
    </row>
    <row r="16304" spans="1:15">
      <c r="A16304" t="s">
        <v>17986</v>
      </c>
      <c r="B16304" t="s">
        <v>23511</v>
      </c>
      <c r="C16304" t="s">
        <v>17987</v>
      </c>
      <c r="D16304">
        <v>2</v>
      </c>
      <c r="E16304">
        <v>6152</v>
      </c>
      <c r="F16304">
        <v>7</v>
      </c>
      <c r="G16304">
        <v>7804</v>
      </c>
      <c r="H16304">
        <v>0.99948776960286401</v>
      </c>
      <c r="I16304">
        <v>1</v>
      </c>
      <c r="J16304">
        <v>0.85953329234717102</v>
      </c>
      <c r="K16304" t="s">
        <v>31300</v>
      </c>
      <c r="L16304">
        <v>2</v>
      </c>
      <c r="M16304" t="s">
        <v>2729</v>
      </c>
      <c r="N16304">
        <v>0.28571428571428598</v>
      </c>
      <c r="O16304">
        <v>3.2509752925877802E-4</v>
      </c>
    </row>
    <row r="16305" spans="1:15">
      <c r="A16305" t="s">
        <v>17986</v>
      </c>
      <c r="B16305" t="s">
        <v>23513</v>
      </c>
      <c r="C16305" t="s">
        <v>17987</v>
      </c>
      <c r="D16305">
        <v>7</v>
      </c>
      <c r="E16305">
        <v>535</v>
      </c>
      <c r="F16305">
        <v>10</v>
      </c>
      <c r="G16305">
        <v>8124</v>
      </c>
      <c r="H16305" s="34">
        <v>5.2118356761642302E-7</v>
      </c>
      <c r="I16305" s="34">
        <v>8.6516472224326194E-5</v>
      </c>
      <c r="J16305" s="34">
        <v>8.2226308541420503E-5</v>
      </c>
      <c r="K16305" t="s">
        <v>31299</v>
      </c>
      <c r="L16305">
        <v>7</v>
      </c>
      <c r="M16305" t="s">
        <v>2729</v>
      </c>
      <c r="N16305">
        <v>0.7</v>
      </c>
      <c r="O16305">
        <v>1.3084112149532701E-2</v>
      </c>
    </row>
    <row r="16306" spans="1:15">
      <c r="A16306" t="s">
        <v>17986</v>
      </c>
      <c r="B16306" t="s">
        <v>23518</v>
      </c>
      <c r="C16306" t="s">
        <v>17987</v>
      </c>
      <c r="D16306">
        <v>1</v>
      </c>
      <c r="E16306">
        <v>787</v>
      </c>
      <c r="F16306">
        <v>6</v>
      </c>
      <c r="G16306">
        <v>7393</v>
      </c>
      <c r="H16306">
        <v>0.49113550780958298</v>
      </c>
      <c r="I16306">
        <v>1</v>
      </c>
      <c r="J16306">
        <v>0.966855260484069</v>
      </c>
      <c r="K16306" t="s">
        <v>26135</v>
      </c>
      <c r="L16306">
        <v>1</v>
      </c>
      <c r="M16306" t="s">
        <v>2729</v>
      </c>
      <c r="N16306">
        <v>0.16666666666666699</v>
      </c>
      <c r="O16306">
        <v>1.27064803049555E-3</v>
      </c>
    </row>
    <row r="16307" spans="1:15">
      <c r="A16307" t="s">
        <v>17988</v>
      </c>
      <c r="B16307" t="s">
        <v>23511</v>
      </c>
      <c r="C16307" t="s">
        <v>17989</v>
      </c>
      <c r="D16307">
        <v>24</v>
      </c>
      <c r="E16307">
        <v>6152</v>
      </c>
      <c r="F16307">
        <v>24</v>
      </c>
      <c r="G16307">
        <v>7804</v>
      </c>
      <c r="H16307">
        <v>3.2858193562085298E-3</v>
      </c>
      <c r="I16307">
        <v>3.5047553154791897E-2</v>
      </c>
      <c r="J16307">
        <v>3.01245387518508E-2</v>
      </c>
      <c r="K16307" t="s">
        <v>33499</v>
      </c>
      <c r="L16307">
        <v>24</v>
      </c>
      <c r="M16307" t="s">
        <v>5133</v>
      </c>
      <c r="N16307">
        <v>1</v>
      </c>
      <c r="O16307">
        <v>3.90117035110533E-3</v>
      </c>
    </row>
    <row r="16308" spans="1:15">
      <c r="A16308" t="s">
        <v>17990</v>
      </c>
      <c r="B16308" t="s">
        <v>23511</v>
      </c>
      <c r="C16308" t="s">
        <v>17991</v>
      </c>
      <c r="D16308">
        <v>5</v>
      </c>
      <c r="E16308">
        <v>6152</v>
      </c>
      <c r="F16308">
        <v>6</v>
      </c>
      <c r="G16308">
        <v>7804</v>
      </c>
      <c r="H16308">
        <v>0.62665052091531404</v>
      </c>
      <c r="I16308">
        <v>0.968912233598893</v>
      </c>
      <c r="J16308">
        <v>0.832812322140707</v>
      </c>
      <c r="K16308" t="s">
        <v>24248</v>
      </c>
      <c r="L16308">
        <v>5</v>
      </c>
      <c r="M16308" t="s">
        <v>1463</v>
      </c>
      <c r="N16308">
        <v>0.83333333333333304</v>
      </c>
      <c r="O16308">
        <v>8.1274382314694405E-4</v>
      </c>
    </row>
    <row r="16309" spans="1:15">
      <c r="A16309" t="s">
        <v>17992</v>
      </c>
      <c r="B16309" t="s">
        <v>23518</v>
      </c>
      <c r="C16309" t="s">
        <v>17993</v>
      </c>
      <c r="D16309">
        <v>1</v>
      </c>
      <c r="E16309">
        <v>787</v>
      </c>
      <c r="F16309">
        <v>4</v>
      </c>
      <c r="G16309">
        <v>7393</v>
      </c>
      <c r="H16309">
        <v>0.362574478289521</v>
      </c>
      <c r="I16309">
        <v>1</v>
      </c>
      <c r="J16309">
        <v>0.966855260484069</v>
      </c>
      <c r="K16309" t="s">
        <v>23748</v>
      </c>
      <c r="L16309">
        <v>1</v>
      </c>
      <c r="M16309" t="s">
        <v>5133</v>
      </c>
      <c r="N16309">
        <v>0.25</v>
      </c>
      <c r="O16309">
        <v>1.27064803049555E-3</v>
      </c>
    </row>
    <row r="16310" spans="1:15">
      <c r="A16310" t="s">
        <v>17992</v>
      </c>
      <c r="B16310" t="s">
        <v>23511</v>
      </c>
      <c r="C16310" t="s">
        <v>17993</v>
      </c>
      <c r="D16310">
        <v>2</v>
      </c>
      <c r="E16310">
        <v>6152</v>
      </c>
      <c r="F16310">
        <v>4</v>
      </c>
      <c r="G16310">
        <v>7804</v>
      </c>
      <c r="H16310">
        <v>0.96811759508681905</v>
      </c>
      <c r="I16310">
        <v>1</v>
      </c>
      <c r="J16310">
        <v>0.85953329234717102</v>
      </c>
      <c r="K16310" t="s">
        <v>26823</v>
      </c>
      <c r="L16310">
        <v>2</v>
      </c>
      <c r="M16310" t="s">
        <v>5133</v>
      </c>
      <c r="N16310">
        <v>0.5</v>
      </c>
      <c r="O16310">
        <v>3.2509752925877802E-4</v>
      </c>
    </row>
    <row r="16311" spans="1:15">
      <c r="A16311" t="s">
        <v>17992</v>
      </c>
      <c r="B16311" t="s">
        <v>23513</v>
      </c>
      <c r="C16311" t="s">
        <v>17993</v>
      </c>
      <c r="D16311">
        <v>1</v>
      </c>
      <c r="E16311">
        <v>535</v>
      </c>
      <c r="F16311">
        <v>4</v>
      </c>
      <c r="G16311">
        <v>8124</v>
      </c>
      <c r="H16311">
        <v>0.23855956797771199</v>
      </c>
      <c r="I16311">
        <v>0.85273230586348503</v>
      </c>
      <c r="J16311">
        <v>0.81044716552199803</v>
      </c>
      <c r="K16311" t="s">
        <v>23774</v>
      </c>
      <c r="L16311">
        <v>1</v>
      </c>
      <c r="M16311" t="s">
        <v>5133</v>
      </c>
      <c r="N16311">
        <v>0.25</v>
      </c>
      <c r="O16311">
        <v>1.8691588785046699E-3</v>
      </c>
    </row>
    <row r="16312" spans="1:15">
      <c r="A16312" t="s">
        <v>17994</v>
      </c>
      <c r="B16312" t="s">
        <v>23511</v>
      </c>
      <c r="C16312" t="s">
        <v>17995</v>
      </c>
      <c r="D16312">
        <v>2</v>
      </c>
      <c r="E16312">
        <v>6152</v>
      </c>
      <c r="F16312">
        <v>4</v>
      </c>
      <c r="G16312">
        <v>7804</v>
      </c>
      <c r="H16312">
        <v>0.96811759508681905</v>
      </c>
      <c r="I16312">
        <v>1</v>
      </c>
      <c r="J16312">
        <v>0.85953329234717102</v>
      </c>
      <c r="K16312" t="s">
        <v>26823</v>
      </c>
      <c r="L16312">
        <v>2</v>
      </c>
      <c r="M16312" t="s">
        <v>5133</v>
      </c>
      <c r="N16312">
        <v>0.5</v>
      </c>
      <c r="O16312">
        <v>3.2509752925877802E-4</v>
      </c>
    </row>
    <row r="16313" spans="1:15">
      <c r="A16313" t="s">
        <v>17994</v>
      </c>
      <c r="B16313" t="s">
        <v>23518</v>
      </c>
      <c r="C16313" t="s">
        <v>17995</v>
      </c>
      <c r="D16313">
        <v>1</v>
      </c>
      <c r="E16313">
        <v>787</v>
      </c>
      <c r="F16313">
        <v>4</v>
      </c>
      <c r="G16313">
        <v>7393</v>
      </c>
      <c r="H16313">
        <v>0.362574478289521</v>
      </c>
      <c r="I16313">
        <v>1</v>
      </c>
      <c r="J16313">
        <v>0.966855260484069</v>
      </c>
      <c r="K16313" t="s">
        <v>23748</v>
      </c>
      <c r="L16313">
        <v>1</v>
      </c>
      <c r="M16313" t="s">
        <v>5133</v>
      </c>
      <c r="N16313">
        <v>0.25</v>
      </c>
      <c r="O16313">
        <v>1.27064803049555E-3</v>
      </c>
    </row>
    <row r="16314" spans="1:15">
      <c r="A16314" t="s">
        <v>17994</v>
      </c>
      <c r="B16314" t="s">
        <v>23513</v>
      </c>
      <c r="C16314" t="s">
        <v>17995</v>
      </c>
      <c r="D16314">
        <v>1</v>
      </c>
      <c r="E16314">
        <v>535</v>
      </c>
      <c r="F16314">
        <v>4</v>
      </c>
      <c r="G16314">
        <v>8124</v>
      </c>
      <c r="H16314">
        <v>0.23855956797771199</v>
      </c>
      <c r="I16314">
        <v>0.85273230586348503</v>
      </c>
      <c r="J16314">
        <v>0.81044716552199803</v>
      </c>
      <c r="K16314" t="s">
        <v>23774</v>
      </c>
      <c r="L16314">
        <v>1</v>
      </c>
      <c r="M16314" t="s">
        <v>5133</v>
      </c>
      <c r="N16314">
        <v>0.25</v>
      </c>
      <c r="O16314">
        <v>1.8691588785046699E-3</v>
      </c>
    </row>
    <row r="16315" spans="1:15">
      <c r="A16315" t="s">
        <v>17996</v>
      </c>
      <c r="B16315" t="s">
        <v>23511</v>
      </c>
      <c r="C16315" t="s">
        <v>17997</v>
      </c>
      <c r="D16315">
        <v>3</v>
      </c>
      <c r="E16315">
        <v>6152</v>
      </c>
      <c r="F16315">
        <v>3</v>
      </c>
      <c r="G16315">
        <v>7804</v>
      </c>
      <c r="H16315">
        <v>0.489837867770546</v>
      </c>
      <c r="I16315">
        <v>0.96083957126938102</v>
      </c>
      <c r="J16315">
        <v>0.82587360011061495</v>
      </c>
      <c r="K16315" t="s">
        <v>24249</v>
      </c>
      <c r="L16315">
        <v>3</v>
      </c>
      <c r="M16315" t="s">
        <v>5133</v>
      </c>
      <c r="N16315">
        <v>1</v>
      </c>
      <c r="O16315">
        <v>4.8764629388816603E-4</v>
      </c>
    </row>
    <row r="16316" spans="1:15">
      <c r="A16316" t="s">
        <v>17998</v>
      </c>
      <c r="B16316" t="s">
        <v>23511</v>
      </c>
      <c r="C16316" t="s">
        <v>17999</v>
      </c>
      <c r="D16316">
        <v>2</v>
      </c>
      <c r="E16316">
        <v>6152</v>
      </c>
      <c r="F16316">
        <v>2</v>
      </c>
      <c r="G16316">
        <v>7804</v>
      </c>
      <c r="H16316">
        <v>0.62141708038142995</v>
      </c>
      <c r="I16316">
        <v>0.968912233598893</v>
      </c>
      <c r="J16316">
        <v>0.832812322140707</v>
      </c>
      <c r="K16316" t="s">
        <v>27917</v>
      </c>
      <c r="L16316">
        <v>2</v>
      </c>
      <c r="M16316" t="s">
        <v>5133</v>
      </c>
      <c r="N16316">
        <v>1</v>
      </c>
      <c r="O16316">
        <v>3.2509752925877802E-4</v>
      </c>
    </row>
    <row r="16317" spans="1:15">
      <c r="A16317" t="s">
        <v>18000</v>
      </c>
      <c r="B16317" t="s">
        <v>23511</v>
      </c>
      <c r="C16317" t="s">
        <v>18001</v>
      </c>
      <c r="D16317">
        <v>1</v>
      </c>
      <c r="E16317">
        <v>6152</v>
      </c>
      <c r="F16317">
        <v>1</v>
      </c>
      <c r="G16317">
        <v>7804</v>
      </c>
      <c r="H16317">
        <v>0.788313685289595</v>
      </c>
      <c r="I16317">
        <v>0.968912233598893</v>
      </c>
      <c r="J16317">
        <v>0.832812322140707</v>
      </c>
      <c r="K16317" t="s">
        <v>33500</v>
      </c>
      <c r="L16317">
        <v>1</v>
      </c>
      <c r="M16317" t="s">
        <v>5133</v>
      </c>
      <c r="N16317">
        <v>1</v>
      </c>
      <c r="O16317">
        <v>1.6254876462938901E-4</v>
      </c>
    </row>
    <row r="16318" spans="1:15">
      <c r="A16318" t="s">
        <v>18002</v>
      </c>
      <c r="B16318" t="s">
        <v>23513</v>
      </c>
      <c r="C16318" t="s">
        <v>18003</v>
      </c>
      <c r="D16318">
        <v>17</v>
      </c>
      <c r="E16318">
        <v>535</v>
      </c>
      <c r="F16318">
        <v>425</v>
      </c>
      <c r="G16318">
        <v>8124</v>
      </c>
      <c r="H16318">
        <v>0.99285171318659604</v>
      </c>
      <c r="I16318">
        <v>0.99999999999997702</v>
      </c>
      <c r="J16318">
        <v>0.95041217501583097</v>
      </c>
      <c r="K16318" t="s">
        <v>33501</v>
      </c>
      <c r="L16318">
        <v>17</v>
      </c>
      <c r="M16318" t="s">
        <v>5133</v>
      </c>
      <c r="N16318">
        <v>0.04</v>
      </c>
      <c r="O16318">
        <v>3.1775700934579397E-2</v>
      </c>
    </row>
    <row r="16319" spans="1:15">
      <c r="A16319" t="s">
        <v>18002</v>
      </c>
      <c r="B16319" t="s">
        <v>23518</v>
      </c>
      <c r="C16319" t="s">
        <v>18003</v>
      </c>
      <c r="D16319">
        <v>20</v>
      </c>
      <c r="E16319">
        <v>787</v>
      </c>
      <c r="F16319">
        <v>385</v>
      </c>
      <c r="G16319">
        <v>7393</v>
      </c>
      <c r="H16319">
        <v>0.99996508298058695</v>
      </c>
      <c r="I16319">
        <v>1</v>
      </c>
      <c r="J16319">
        <v>0.966855260484069</v>
      </c>
      <c r="K16319" t="s">
        <v>33502</v>
      </c>
      <c r="L16319">
        <v>20</v>
      </c>
      <c r="M16319" t="s">
        <v>5133</v>
      </c>
      <c r="N16319">
        <v>5.1948051948052E-2</v>
      </c>
      <c r="O16319">
        <v>2.5412960609911099E-2</v>
      </c>
    </row>
    <row r="16320" spans="1:15">
      <c r="A16320" t="s">
        <v>18002</v>
      </c>
      <c r="B16320" t="s">
        <v>23511</v>
      </c>
      <c r="C16320" t="s">
        <v>18003</v>
      </c>
      <c r="D16320">
        <v>373</v>
      </c>
      <c r="E16320">
        <v>6152</v>
      </c>
      <c r="F16320">
        <v>422</v>
      </c>
      <c r="G16320">
        <v>7804</v>
      </c>
      <c r="H16320" s="34">
        <v>1.04068744772165E-7</v>
      </c>
      <c r="I16320" s="34">
        <v>4.3230244400082904E-6</v>
      </c>
      <c r="J16320" s="34">
        <v>3.71578342981761E-6</v>
      </c>
      <c r="K16320" t="s">
        <v>33503</v>
      </c>
      <c r="L16320">
        <v>373</v>
      </c>
      <c r="M16320" t="s">
        <v>5133</v>
      </c>
      <c r="N16320">
        <v>0.88388625592417103</v>
      </c>
      <c r="O16320">
        <v>6.0630689206761998E-2</v>
      </c>
    </row>
    <row r="16321" spans="1:15">
      <c r="A16321" t="s">
        <v>18004</v>
      </c>
      <c r="B16321" t="s">
        <v>23513</v>
      </c>
      <c r="C16321" t="s">
        <v>18005</v>
      </c>
      <c r="D16321">
        <v>2</v>
      </c>
      <c r="E16321">
        <v>535</v>
      </c>
      <c r="F16321">
        <v>51</v>
      </c>
      <c r="G16321">
        <v>8124</v>
      </c>
      <c r="H16321">
        <v>0.85845786744572095</v>
      </c>
      <c r="I16321">
        <v>0.99999999999997702</v>
      </c>
      <c r="J16321">
        <v>0.95041217501583097</v>
      </c>
      <c r="K16321" t="s">
        <v>33504</v>
      </c>
      <c r="L16321">
        <v>2</v>
      </c>
      <c r="M16321" t="s">
        <v>5133</v>
      </c>
      <c r="N16321">
        <v>3.9215686274509803E-2</v>
      </c>
      <c r="O16321">
        <v>3.7383177570093499E-3</v>
      </c>
    </row>
    <row r="16322" spans="1:15">
      <c r="A16322" t="s">
        <v>18004</v>
      </c>
      <c r="B16322" t="s">
        <v>23511</v>
      </c>
      <c r="C16322" t="s">
        <v>18005</v>
      </c>
      <c r="D16322">
        <v>42</v>
      </c>
      <c r="E16322">
        <v>6152</v>
      </c>
      <c r="F16322">
        <v>51</v>
      </c>
      <c r="G16322">
        <v>7804</v>
      </c>
      <c r="H16322">
        <v>0.33790364411617502</v>
      </c>
      <c r="I16322">
        <v>0.87709103910391695</v>
      </c>
      <c r="J16322">
        <v>0.75388894852919097</v>
      </c>
      <c r="K16322" t="s">
        <v>33505</v>
      </c>
      <c r="L16322">
        <v>42</v>
      </c>
      <c r="M16322" t="s">
        <v>5133</v>
      </c>
      <c r="N16322">
        <v>0.82352941176470595</v>
      </c>
      <c r="O16322">
        <v>6.8270481144343297E-3</v>
      </c>
    </row>
    <row r="16323" spans="1:15">
      <c r="A16323" t="s">
        <v>18004</v>
      </c>
      <c r="B16323" t="s">
        <v>23518</v>
      </c>
      <c r="C16323" t="s">
        <v>18005</v>
      </c>
      <c r="D16323">
        <v>4</v>
      </c>
      <c r="E16323">
        <v>787</v>
      </c>
      <c r="F16323">
        <v>48</v>
      </c>
      <c r="G16323">
        <v>7393</v>
      </c>
      <c r="H16323">
        <v>0.76678219919177304</v>
      </c>
      <c r="I16323">
        <v>1</v>
      </c>
      <c r="J16323">
        <v>0.966855260484069</v>
      </c>
      <c r="K16323" t="s">
        <v>33506</v>
      </c>
      <c r="L16323">
        <v>4</v>
      </c>
      <c r="M16323" t="s">
        <v>5133</v>
      </c>
      <c r="N16323">
        <v>8.3333333333333301E-2</v>
      </c>
      <c r="O16323">
        <v>5.0825921219822103E-3</v>
      </c>
    </row>
    <row r="16324" spans="1:15">
      <c r="A16324" t="s">
        <v>18006</v>
      </c>
      <c r="B16324" t="s">
        <v>23513</v>
      </c>
      <c r="C16324" t="s">
        <v>18007</v>
      </c>
      <c r="D16324">
        <v>3</v>
      </c>
      <c r="E16324">
        <v>535</v>
      </c>
      <c r="F16324">
        <v>8</v>
      </c>
      <c r="G16324">
        <v>8124</v>
      </c>
      <c r="H16324">
        <v>1.2388605233898399E-2</v>
      </c>
      <c r="I16324">
        <v>0.18879350817132301</v>
      </c>
      <c r="J16324">
        <v>0.17943164872997999</v>
      </c>
      <c r="K16324" t="s">
        <v>33507</v>
      </c>
      <c r="L16324">
        <v>3</v>
      </c>
      <c r="M16324" t="s">
        <v>5133</v>
      </c>
      <c r="N16324">
        <v>0.375</v>
      </c>
      <c r="O16324">
        <v>5.60747663551402E-3</v>
      </c>
    </row>
    <row r="16325" spans="1:15">
      <c r="A16325" t="s">
        <v>18006</v>
      </c>
      <c r="B16325" t="s">
        <v>23511</v>
      </c>
      <c r="C16325" t="s">
        <v>18007</v>
      </c>
      <c r="D16325">
        <v>2</v>
      </c>
      <c r="E16325">
        <v>6152</v>
      </c>
      <c r="F16325">
        <v>7</v>
      </c>
      <c r="G16325">
        <v>7804</v>
      </c>
      <c r="H16325">
        <v>0.99948776960286401</v>
      </c>
      <c r="I16325">
        <v>1</v>
      </c>
      <c r="J16325">
        <v>0.85953329234717102</v>
      </c>
      <c r="K16325" t="s">
        <v>23861</v>
      </c>
      <c r="L16325">
        <v>2</v>
      </c>
      <c r="M16325" t="s">
        <v>5133</v>
      </c>
      <c r="N16325">
        <v>0.28571428571428598</v>
      </c>
      <c r="O16325">
        <v>3.2509752925877802E-4</v>
      </c>
    </row>
    <row r="16326" spans="1:15">
      <c r="A16326" t="s">
        <v>18006</v>
      </c>
      <c r="B16326" t="s">
        <v>23518</v>
      </c>
      <c r="C16326" t="s">
        <v>18007</v>
      </c>
      <c r="D16326">
        <v>3</v>
      </c>
      <c r="E16326">
        <v>787</v>
      </c>
      <c r="F16326">
        <v>6</v>
      </c>
      <c r="G16326">
        <v>7393</v>
      </c>
      <c r="H16326">
        <v>1.8777106137657599E-2</v>
      </c>
      <c r="I16326">
        <v>0.338469374737777</v>
      </c>
      <c r="J16326">
        <v>0.32725089547797298</v>
      </c>
      <c r="K16326" t="s">
        <v>33508</v>
      </c>
      <c r="L16326">
        <v>3</v>
      </c>
      <c r="M16326" t="s">
        <v>5133</v>
      </c>
      <c r="N16326">
        <v>0.5</v>
      </c>
      <c r="O16326">
        <v>3.8119440914866601E-3</v>
      </c>
    </row>
    <row r="16327" spans="1:15">
      <c r="A16327" t="s">
        <v>18008</v>
      </c>
      <c r="B16327" t="s">
        <v>23518</v>
      </c>
      <c r="C16327" t="s">
        <v>18009</v>
      </c>
      <c r="D16327">
        <v>2</v>
      </c>
      <c r="E16327">
        <v>787</v>
      </c>
      <c r="F16327">
        <v>5</v>
      </c>
      <c r="G16327">
        <v>7393</v>
      </c>
      <c r="H16327">
        <v>9.1006533730773498E-2</v>
      </c>
      <c r="I16327">
        <v>0.63266972740240601</v>
      </c>
      <c r="J16327">
        <v>0.61170005408803896</v>
      </c>
      <c r="K16327" t="s">
        <v>33509</v>
      </c>
      <c r="L16327">
        <v>2</v>
      </c>
      <c r="M16327" t="s">
        <v>5133</v>
      </c>
      <c r="N16327">
        <v>0.4</v>
      </c>
      <c r="O16327">
        <v>2.5412960609911099E-3</v>
      </c>
    </row>
    <row r="16328" spans="1:15">
      <c r="A16328" t="s">
        <v>18008</v>
      </c>
      <c r="B16328" t="s">
        <v>23513</v>
      </c>
      <c r="C16328" t="s">
        <v>18009</v>
      </c>
      <c r="D16328">
        <v>3</v>
      </c>
      <c r="E16328">
        <v>535</v>
      </c>
      <c r="F16328">
        <v>7</v>
      </c>
      <c r="G16328">
        <v>8124</v>
      </c>
      <c r="H16328">
        <v>8.1372254975486599E-3</v>
      </c>
      <c r="I16328">
        <v>0.143699939637561</v>
      </c>
      <c r="J16328">
        <v>0.13657417218058199</v>
      </c>
      <c r="K16328" t="s">
        <v>33507</v>
      </c>
      <c r="L16328">
        <v>3</v>
      </c>
      <c r="M16328" t="s">
        <v>5133</v>
      </c>
      <c r="N16328">
        <v>0.42857142857142899</v>
      </c>
      <c r="O16328">
        <v>5.60747663551402E-3</v>
      </c>
    </row>
    <row r="16329" spans="1:15">
      <c r="A16329" t="s">
        <v>18008</v>
      </c>
      <c r="B16329" t="s">
        <v>23511</v>
      </c>
      <c r="C16329" t="s">
        <v>18009</v>
      </c>
      <c r="D16329">
        <v>2</v>
      </c>
      <c r="E16329">
        <v>6152</v>
      </c>
      <c r="F16329">
        <v>6</v>
      </c>
      <c r="G16329">
        <v>7804</v>
      </c>
      <c r="H16329">
        <v>0.99790841233866701</v>
      </c>
      <c r="I16329">
        <v>1</v>
      </c>
      <c r="J16329">
        <v>0.85953329234717102</v>
      </c>
      <c r="K16329" t="s">
        <v>23861</v>
      </c>
      <c r="L16329">
        <v>2</v>
      </c>
      <c r="M16329" t="s">
        <v>5133</v>
      </c>
      <c r="N16329">
        <v>0.33333333333333298</v>
      </c>
      <c r="O16329">
        <v>3.2509752925877802E-4</v>
      </c>
    </row>
    <row r="16330" spans="1:15">
      <c r="A16330" t="s">
        <v>18010</v>
      </c>
      <c r="B16330" t="s">
        <v>23518</v>
      </c>
      <c r="C16330" t="s">
        <v>18011</v>
      </c>
      <c r="D16330">
        <v>1</v>
      </c>
      <c r="E16330">
        <v>787</v>
      </c>
      <c r="F16330">
        <v>1</v>
      </c>
      <c r="G16330">
        <v>7393</v>
      </c>
      <c r="H16330">
        <v>0.106452049235764</v>
      </c>
      <c r="I16330">
        <v>0.63266972740240601</v>
      </c>
      <c r="J16330">
        <v>0.61170005408803896</v>
      </c>
      <c r="K16330" t="s">
        <v>33510</v>
      </c>
      <c r="L16330">
        <v>1</v>
      </c>
      <c r="M16330" t="s">
        <v>5133</v>
      </c>
      <c r="N16330">
        <v>1</v>
      </c>
      <c r="O16330">
        <v>1.27064803049555E-3</v>
      </c>
    </row>
    <row r="16331" spans="1:15">
      <c r="A16331" t="s">
        <v>18012</v>
      </c>
      <c r="B16331" t="s">
        <v>23511</v>
      </c>
      <c r="C16331" t="s">
        <v>18013</v>
      </c>
      <c r="D16331">
        <v>16</v>
      </c>
      <c r="E16331">
        <v>6152</v>
      </c>
      <c r="F16331">
        <v>18</v>
      </c>
      <c r="G16331">
        <v>7804</v>
      </c>
      <c r="H16331">
        <v>0.232813515319367</v>
      </c>
      <c r="I16331">
        <v>0.71382528017432401</v>
      </c>
      <c r="J16331">
        <v>0.61355659322887801</v>
      </c>
      <c r="K16331" t="s">
        <v>33511</v>
      </c>
      <c r="L16331">
        <v>16</v>
      </c>
      <c r="M16331" t="s">
        <v>1463</v>
      </c>
      <c r="N16331">
        <v>0.88888888888888895</v>
      </c>
      <c r="O16331">
        <v>2.6007802340702198E-3</v>
      </c>
    </row>
    <row r="16332" spans="1:15">
      <c r="A16332" t="s">
        <v>18012</v>
      </c>
      <c r="B16332" t="s">
        <v>23518</v>
      </c>
      <c r="C16332" t="s">
        <v>18013</v>
      </c>
      <c r="D16332">
        <v>2</v>
      </c>
      <c r="E16332">
        <v>787</v>
      </c>
      <c r="F16332">
        <v>17</v>
      </c>
      <c r="G16332">
        <v>7393</v>
      </c>
      <c r="H16332">
        <v>0.55380850449894603</v>
      </c>
      <c r="I16332">
        <v>1</v>
      </c>
      <c r="J16332">
        <v>0.966855260484069</v>
      </c>
      <c r="K16332" t="s">
        <v>23942</v>
      </c>
      <c r="L16332">
        <v>2</v>
      </c>
      <c r="M16332" t="s">
        <v>1463</v>
      </c>
      <c r="N16332">
        <v>0.11764705882352899</v>
      </c>
      <c r="O16332">
        <v>2.5412960609911099E-3</v>
      </c>
    </row>
    <row r="16333" spans="1:15">
      <c r="A16333" t="s">
        <v>18014</v>
      </c>
      <c r="B16333" t="s">
        <v>23518</v>
      </c>
      <c r="C16333" t="s">
        <v>18015</v>
      </c>
      <c r="D16333">
        <v>8</v>
      </c>
      <c r="E16333">
        <v>787</v>
      </c>
      <c r="F16333">
        <v>95</v>
      </c>
      <c r="G16333">
        <v>7393</v>
      </c>
      <c r="H16333">
        <v>0.80665095739497805</v>
      </c>
      <c r="I16333">
        <v>1</v>
      </c>
      <c r="J16333">
        <v>0.966855260484069</v>
      </c>
      <c r="K16333" t="s">
        <v>32537</v>
      </c>
      <c r="L16333">
        <v>8</v>
      </c>
      <c r="M16333" t="s">
        <v>5133</v>
      </c>
      <c r="N16333">
        <v>8.42105263157895E-2</v>
      </c>
      <c r="O16333">
        <v>1.01651842439644E-2</v>
      </c>
    </row>
    <row r="16334" spans="1:15">
      <c r="A16334" t="s">
        <v>18014</v>
      </c>
      <c r="B16334" t="s">
        <v>23513</v>
      </c>
      <c r="C16334" t="s">
        <v>18015</v>
      </c>
      <c r="D16334">
        <v>3</v>
      </c>
      <c r="E16334">
        <v>535</v>
      </c>
      <c r="F16334">
        <v>111</v>
      </c>
      <c r="G16334">
        <v>8124</v>
      </c>
      <c r="H16334">
        <v>0.98022433993299996</v>
      </c>
      <c r="I16334">
        <v>0.99999999999997702</v>
      </c>
      <c r="J16334">
        <v>0.95041217501583097</v>
      </c>
      <c r="K16334" t="s">
        <v>24361</v>
      </c>
      <c r="L16334">
        <v>3</v>
      </c>
      <c r="M16334" t="s">
        <v>5133</v>
      </c>
      <c r="N16334">
        <v>2.7027027027027001E-2</v>
      </c>
      <c r="O16334">
        <v>5.60747663551402E-3</v>
      </c>
    </row>
    <row r="16335" spans="1:15">
      <c r="A16335" t="s">
        <v>18014</v>
      </c>
      <c r="B16335" t="s">
        <v>23511</v>
      </c>
      <c r="C16335" t="s">
        <v>18015</v>
      </c>
      <c r="D16335">
        <v>90</v>
      </c>
      <c r="E16335">
        <v>6152</v>
      </c>
      <c r="F16335">
        <v>107</v>
      </c>
      <c r="G16335">
        <v>7804</v>
      </c>
      <c r="H16335">
        <v>0.107315745699726</v>
      </c>
      <c r="I16335">
        <v>0.457369487625021</v>
      </c>
      <c r="J16335">
        <v>0.39312430151747302</v>
      </c>
      <c r="K16335" t="s">
        <v>33512</v>
      </c>
      <c r="L16335">
        <v>90</v>
      </c>
      <c r="M16335" t="s">
        <v>5133</v>
      </c>
      <c r="N16335">
        <v>0.84112149532710301</v>
      </c>
      <c r="O16335">
        <v>1.4629388816645E-2</v>
      </c>
    </row>
    <row r="16336" spans="1:15">
      <c r="A16336" t="s">
        <v>18016</v>
      </c>
      <c r="B16336" t="s">
        <v>23511</v>
      </c>
      <c r="C16336" t="s">
        <v>18017</v>
      </c>
      <c r="D16336">
        <v>56</v>
      </c>
      <c r="E16336">
        <v>6152</v>
      </c>
      <c r="F16336">
        <v>65</v>
      </c>
      <c r="G16336">
        <v>7804</v>
      </c>
      <c r="H16336">
        <v>9.2781554181965806E-2</v>
      </c>
      <c r="I16336">
        <v>0.40942823887111301</v>
      </c>
      <c r="J16336">
        <v>0.35191720213679201</v>
      </c>
      <c r="K16336" t="s">
        <v>33513</v>
      </c>
      <c r="L16336">
        <v>56</v>
      </c>
      <c r="M16336" t="s">
        <v>5133</v>
      </c>
      <c r="N16336">
        <v>0.86153846153846203</v>
      </c>
      <c r="O16336">
        <v>9.10273081924577E-3</v>
      </c>
    </row>
    <row r="16337" spans="1:15">
      <c r="A16337" t="s">
        <v>18016</v>
      </c>
      <c r="B16337" t="s">
        <v>23513</v>
      </c>
      <c r="C16337" t="s">
        <v>18017</v>
      </c>
      <c r="D16337">
        <v>2</v>
      </c>
      <c r="E16337">
        <v>535</v>
      </c>
      <c r="F16337">
        <v>63</v>
      </c>
      <c r="G16337">
        <v>8124</v>
      </c>
      <c r="H16337">
        <v>0.92632244012588405</v>
      </c>
      <c r="I16337">
        <v>0.99999999999997702</v>
      </c>
      <c r="J16337">
        <v>0.95041217501583097</v>
      </c>
      <c r="K16337" t="s">
        <v>33514</v>
      </c>
      <c r="L16337">
        <v>2</v>
      </c>
      <c r="M16337" t="s">
        <v>5133</v>
      </c>
      <c r="N16337">
        <v>3.1746031746031703E-2</v>
      </c>
      <c r="O16337">
        <v>3.7383177570093499E-3</v>
      </c>
    </row>
    <row r="16338" spans="1:15">
      <c r="A16338" t="s">
        <v>18016</v>
      </c>
      <c r="B16338" t="s">
        <v>23518</v>
      </c>
      <c r="C16338" t="s">
        <v>18017</v>
      </c>
      <c r="D16338">
        <v>3</v>
      </c>
      <c r="E16338">
        <v>787</v>
      </c>
      <c r="F16338">
        <v>60</v>
      </c>
      <c r="G16338">
        <v>7393</v>
      </c>
      <c r="H16338">
        <v>0.96172473842864603</v>
      </c>
      <c r="I16338">
        <v>1</v>
      </c>
      <c r="J16338">
        <v>0.966855260484069</v>
      </c>
      <c r="K16338" t="s">
        <v>29114</v>
      </c>
      <c r="L16338">
        <v>3</v>
      </c>
      <c r="M16338" t="s">
        <v>5133</v>
      </c>
      <c r="N16338">
        <v>0.05</v>
      </c>
      <c r="O16338">
        <v>3.8119440914866601E-3</v>
      </c>
    </row>
    <row r="16339" spans="1:15">
      <c r="A16339" t="s">
        <v>18018</v>
      </c>
      <c r="B16339" t="s">
        <v>23511</v>
      </c>
      <c r="C16339" t="s">
        <v>18019</v>
      </c>
      <c r="D16339">
        <v>99</v>
      </c>
      <c r="E16339">
        <v>6152</v>
      </c>
      <c r="F16339">
        <v>111</v>
      </c>
      <c r="G16339">
        <v>7804</v>
      </c>
      <c r="H16339">
        <v>3.0958596739788101E-3</v>
      </c>
      <c r="I16339">
        <v>3.3456353995962002E-2</v>
      </c>
      <c r="J16339">
        <v>2.87568501000817E-2</v>
      </c>
      <c r="K16339" t="s">
        <v>33515</v>
      </c>
      <c r="L16339">
        <v>99</v>
      </c>
      <c r="M16339" t="s">
        <v>5133</v>
      </c>
      <c r="N16339">
        <v>0.891891891891892</v>
      </c>
      <c r="O16339">
        <v>1.6092327698309501E-2</v>
      </c>
    </row>
    <row r="16340" spans="1:15">
      <c r="A16340" t="s">
        <v>18018</v>
      </c>
      <c r="B16340" t="s">
        <v>23513</v>
      </c>
      <c r="C16340" t="s">
        <v>18019</v>
      </c>
      <c r="D16340">
        <v>8</v>
      </c>
      <c r="E16340">
        <v>535</v>
      </c>
      <c r="F16340">
        <v>105</v>
      </c>
      <c r="G16340">
        <v>8124</v>
      </c>
      <c r="H16340">
        <v>0.38792569688196399</v>
      </c>
      <c r="I16340">
        <v>0.99999999999997702</v>
      </c>
      <c r="J16340">
        <v>0.95041217501583097</v>
      </c>
      <c r="K16340" t="s">
        <v>33516</v>
      </c>
      <c r="L16340">
        <v>8</v>
      </c>
      <c r="M16340" t="s">
        <v>5133</v>
      </c>
      <c r="N16340">
        <v>7.6190476190476197E-2</v>
      </c>
      <c r="O16340">
        <v>1.4953271028037399E-2</v>
      </c>
    </row>
    <row r="16341" spans="1:15">
      <c r="A16341" t="s">
        <v>18018</v>
      </c>
      <c r="B16341" t="s">
        <v>23518</v>
      </c>
      <c r="C16341" t="s">
        <v>18019</v>
      </c>
      <c r="D16341">
        <v>2</v>
      </c>
      <c r="E16341">
        <v>787</v>
      </c>
      <c r="F16341">
        <v>101</v>
      </c>
      <c r="G16341">
        <v>7393</v>
      </c>
      <c r="H16341">
        <v>0.99985927601162095</v>
      </c>
      <c r="I16341">
        <v>1</v>
      </c>
      <c r="J16341">
        <v>0.966855260484069</v>
      </c>
      <c r="K16341" t="s">
        <v>29214</v>
      </c>
      <c r="L16341">
        <v>2</v>
      </c>
      <c r="M16341" t="s">
        <v>5133</v>
      </c>
      <c r="N16341">
        <v>1.9801980198019799E-2</v>
      </c>
      <c r="O16341">
        <v>2.5412960609911099E-3</v>
      </c>
    </row>
    <row r="16342" spans="1:15">
      <c r="A16342" t="s">
        <v>18020</v>
      </c>
      <c r="B16342" t="s">
        <v>23518</v>
      </c>
      <c r="C16342" t="s">
        <v>18021</v>
      </c>
      <c r="D16342">
        <v>1</v>
      </c>
      <c r="E16342">
        <v>787</v>
      </c>
      <c r="F16342">
        <v>50</v>
      </c>
      <c r="G16342">
        <v>7393</v>
      </c>
      <c r="H16342">
        <v>0.99647402414567599</v>
      </c>
      <c r="I16342">
        <v>1</v>
      </c>
      <c r="J16342">
        <v>0.966855260484069</v>
      </c>
      <c r="K16342" t="s">
        <v>29219</v>
      </c>
      <c r="L16342">
        <v>1</v>
      </c>
      <c r="M16342" t="s">
        <v>5133</v>
      </c>
      <c r="N16342">
        <v>0.02</v>
      </c>
      <c r="O16342">
        <v>1.27064803049555E-3</v>
      </c>
    </row>
    <row r="16343" spans="1:15">
      <c r="A16343" t="s">
        <v>18020</v>
      </c>
      <c r="B16343" t="s">
        <v>23511</v>
      </c>
      <c r="C16343" t="s">
        <v>18021</v>
      </c>
      <c r="D16343">
        <v>50</v>
      </c>
      <c r="E16343">
        <v>6152</v>
      </c>
      <c r="F16343">
        <v>53</v>
      </c>
      <c r="G16343">
        <v>7804</v>
      </c>
      <c r="H16343">
        <v>1.8544349550717199E-3</v>
      </c>
      <c r="I16343">
        <v>2.1917608165719402E-2</v>
      </c>
      <c r="J16343">
        <v>1.8838913907055999E-2</v>
      </c>
      <c r="K16343" t="s">
        <v>33517</v>
      </c>
      <c r="L16343">
        <v>50</v>
      </c>
      <c r="M16343" t="s">
        <v>5133</v>
      </c>
      <c r="N16343">
        <v>0.94339622641509402</v>
      </c>
      <c r="O16343">
        <v>8.1274382314694398E-3</v>
      </c>
    </row>
    <row r="16344" spans="1:15">
      <c r="A16344" t="s">
        <v>18022</v>
      </c>
      <c r="B16344" t="s">
        <v>23518</v>
      </c>
      <c r="C16344" t="s">
        <v>18023</v>
      </c>
      <c r="D16344">
        <v>1</v>
      </c>
      <c r="E16344">
        <v>787</v>
      </c>
      <c r="F16344">
        <v>29</v>
      </c>
      <c r="G16344">
        <v>7393</v>
      </c>
      <c r="H16344">
        <v>0.96201877974845496</v>
      </c>
      <c r="I16344">
        <v>1</v>
      </c>
      <c r="J16344">
        <v>0.966855260484069</v>
      </c>
      <c r="K16344" t="s">
        <v>28604</v>
      </c>
      <c r="L16344">
        <v>1</v>
      </c>
      <c r="M16344" t="s">
        <v>5133</v>
      </c>
      <c r="N16344">
        <v>3.4482758620689703E-2</v>
      </c>
      <c r="O16344">
        <v>1.27064803049555E-3</v>
      </c>
    </row>
    <row r="16345" spans="1:15">
      <c r="A16345" t="s">
        <v>18022</v>
      </c>
      <c r="B16345" t="s">
        <v>23511</v>
      </c>
      <c r="C16345" t="s">
        <v>18023</v>
      </c>
      <c r="D16345">
        <v>25</v>
      </c>
      <c r="E16345">
        <v>6152</v>
      </c>
      <c r="F16345">
        <v>30</v>
      </c>
      <c r="G16345">
        <v>7804</v>
      </c>
      <c r="H16345">
        <v>0.36624958111348199</v>
      </c>
      <c r="I16345">
        <v>0.90829480295553899</v>
      </c>
      <c r="J16345">
        <v>0.78070962240619901</v>
      </c>
      <c r="K16345" t="s">
        <v>33518</v>
      </c>
      <c r="L16345">
        <v>25</v>
      </c>
      <c r="M16345" t="s">
        <v>5133</v>
      </c>
      <c r="N16345">
        <v>0.83333333333333304</v>
      </c>
      <c r="O16345">
        <v>4.0637191157347199E-3</v>
      </c>
    </row>
    <row r="16346" spans="1:15">
      <c r="A16346" t="s">
        <v>18022</v>
      </c>
      <c r="B16346" t="s">
        <v>23513</v>
      </c>
      <c r="C16346" t="s">
        <v>18023</v>
      </c>
      <c r="D16346">
        <v>4</v>
      </c>
      <c r="E16346">
        <v>535</v>
      </c>
      <c r="F16346">
        <v>32</v>
      </c>
      <c r="G16346">
        <v>8124</v>
      </c>
      <c r="H16346">
        <v>0.15644014400752601</v>
      </c>
      <c r="I16346">
        <v>0.73193528481536996</v>
      </c>
      <c r="J16346">
        <v>0.69564020601222398</v>
      </c>
      <c r="K16346" t="s">
        <v>33519</v>
      </c>
      <c r="L16346">
        <v>4</v>
      </c>
      <c r="M16346" t="s">
        <v>5133</v>
      </c>
      <c r="N16346">
        <v>0.125</v>
      </c>
      <c r="O16346">
        <v>7.4766355140186902E-3</v>
      </c>
    </row>
    <row r="16347" spans="1:15">
      <c r="A16347" t="s">
        <v>18024</v>
      </c>
      <c r="B16347" t="s">
        <v>23511</v>
      </c>
      <c r="C16347" t="s">
        <v>18025</v>
      </c>
      <c r="D16347">
        <v>6</v>
      </c>
      <c r="E16347">
        <v>6152</v>
      </c>
      <c r="F16347">
        <v>7</v>
      </c>
      <c r="G16347">
        <v>7804</v>
      </c>
      <c r="H16347">
        <v>0.54476030000281095</v>
      </c>
      <c r="I16347">
        <v>0.968912233598893</v>
      </c>
      <c r="J16347">
        <v>0.832812322140707</v>
      </c>
      <c r="K16347" t="s">
        <v>24235</v>
      </c>
      <c r="L16347">
        <v>6</v>
      </c>
      <c r="M16347" t="s">
        <v>5133</v>
      </c>
      <c r="N16347">
        <v>0.85714285714285698</v>
      </c>
      <c r="O16347">
        <v>9.7529258777633303E-4</v>
      </c>
    </row>
    <row r="16348" spans="1:15">
      <c r="A16348" t="s">
        <v>18026</v>
      </c>
      <c r="B16348" t="s">
        <v>23511</v>
      </c>
      <c r="C16348" t="s">
        <v>18027</v>
      </c>
      <c r="D16348">
        <v>2</v>
      </c>
      <c r="E16348">
        <v>6152</v>
      </c>
      <c r="F16348">
        <v>2</v>
      </c>
      <c r="G16348">
        <v>7804</v>
      </c>
      <c r="H16348">
        <v>0.62141708038142995</v>
      </c>
      <c r="I16348">
        <v>0.968912233598893</v>
      </c>
      <c r="J16348">
        <v>0.832812322140707</v>
      </c>
      <c r="K16348" t="s">
        <v>33520</v>
      </c>
      <c r="L16348">
        <v>2</v>
      </c>
      <c r="M16348" t="s">
        <v>5133</v>
      </c>
      <c r="N16348">
        <v>1</v>
      </c>
      <c r="O16348">
        <v>3.2509752925877802E-4</v>
      </c>
    </row>
    <row r="16349" spans="1:15">
      <c r="A16349" t="s">
        <v>18028</v>
      </c>
      <c r="B16349" t="s">
        <v>23511</v>
      </c>
      <c r="C16349" t="s">
        <v>18029</v>
      </c>
      <c r="D16349">
        <v>4</v>
      </c>
      <c r="E16349">
        <v>6152</v>
      </c>
      <c r="F16349">
        <v>4</v>
      </c>
      <c r="G16349">
        <v>7804</v>
      </c>
      <c r="H16349">
        <v>0.38610601832086699</v>
      </c>
      <c r="I16349">
        <v>0.90829480295553899</v>
      </c>
      <c r="J16349">
        <v>0.78070962240619901</v>
      </c>
      <c r="K16349" t="s">
        <v>24431</v>
      </c>
      <c r="L16349">
        <v>4</v>
      </c>
      <c r="M16349" t="s">
        <v>5133</v>
      </c>
      <c r="N16349">
        <v>1</v>
      </c>
      <c r="O16349">
        <v>6.5019505851755496E-4</v>
      </c>
    </row>
    <row r="16350" spans="1:15">
      <c r="A16350" t="s">
        <v>18030</v>
      </c>
      <c r="B16350" t="s">
        <v>23511</v>
      </c>
      <c r="C16350" t="s">
        <v>18031</v>
      </c>
      <c r="D16350">
        <v>4</v>
      </c>
      <c r="E16350">
        <v>6152</v>
      </c>
      <c r="F16350">
        <v>4</v>
      </c>
      <c r="G16350">
        <v>7804</v>
      </c>
      <c r="H16350">
        <v>0.38610601832086699</v>
      </c>
      <c r="I16350">
        <v>0.90829480295553899</v>
      </c>
      <c r="J16350">
        <v>0.78070962240619901</v>
      </c>
      <c r="K16350" t="s">
        <v>33521</v>
      </c>
      <c r="L16350">
        <v>4</v>
      </c>
      <c r="M16350" t="s">
        <v>5133</v>
      </c>
      <c r="N16350">
        <v>1</v>
      </c>
      <c r="O16350">
        <v>6.5019505851755496E-4</v>
      </c>
    </row>
    <row r="16351" spans="1:15">
      <c r="A16351" t="s">
        <v>18032</v>
      </c>
      <c r="B16351" t="s">
        <v>23511</v>
      </c>
      <c r="C16351" t="s">
        <v>18033</v>
      </c>
      <c r="D16351">
        <v>1</v>
      </c>
      <c r="E16351">
        <v>6152</v>
      </c>
      <c r="F16351">
        <v>1</v>
      </c>
      <c r="G16351">
        <v>7804</v>
      </c>
      <c r="H16351">
        <v>0.788313685289595</v>
      </c>
      <c r="I16351">
        <v>0.968912233598893</v>
      </c>
      <c r="J16351">
        <v>0.832812322140707</v>
      </c>
      <c r="K16351" t="s">
        <v>24529</v>
      </c>
      <c r="L16351">
        <v>1</v>
      </c>
      <c r="M16351" t="s">
        <v>5133</v>
      </c>
      <c r="N16351">
        <v>1</v>
      </c>
      <c r="O16351">
        <v>1.6254876462938901E-4</v>
      </c>
    </row>
    <row r="16352" spans="1:15">
      <c r="A16352" t="s">
        <v>18034</v>
      </c>
      <c r="B16352" t="s">
        <v>23511</v>
      </c>
      <c r="C16352" t="s">
        <v>18035</v>
      </c>
      <c r="D16352">
        <v>7</v>
      </c>
      <c r="E16352">
        <v>6152</v>
      </c>
      <c r="F16352">
        <v>8</v>
      </c>
      <c r="G16352">
        <v>7804</v>
      </c>
      <c r="H16352">
        <v>0.46943957161060701</v>
      </c>
      <c r="I16352">
        <v>0.96083957126938102</v>
      </c>
      <c r="J16352">
        <v>0.82587360011061495</v>
      </c>
      <c r="K16352" t="s">
        <v>33522</v>
      </c>
      <c r="L16352">
        <v>7</v>
      </c>
      <c r="M16352" t="s">
        <v>5133</v>
      </c>
      <c r="N16352">
        <v>0.875</v>
      </c>
      <c r="O16352">
        <v>1.13784135240572E-3</v>
      </c>
    </row>
    <row r="16353" spans="1:15">
      <c r="A16353" t="s">
        <v>18036</v>
      </c>
      <c r="B16353" t="s">
        <v>23511</v>
      </c>
      <c r="C16353" t="s">
        <v>18037</v>
      </c>
      <c r="D16353">
        <v>6</v>
      </c>
      <c r="E16353">
        <v>6152</v>
      </c>
      <c r="F16353">
        <v>7</v>
      </c>
      <c r="G16353">
        <v>7804</v>
      </c>
      <c r="H16353">
        <v>0.54476030000281095</v>
      </c>
      <c r="I16353">
        <v>0.968912233598893</v>
      </c>
      <c r="J16353">
        <v>0.832812322140707</v>
      </c>
      <c r="K16353" t="s">
        <v>33523</v>
      </c>
      <c r="L16353">
        <v>6</v>
      </c>
      <c r="M16353" t="s">
        <v>5133</v>
      </c>
      <c r="N16353">
        <v>0.85714285714285698</v>
      </c>
      <c r="O16353">
        <v>9.7529258777633303E-4</v>
      </c>
    </row>
    <row r="16354" spans="1:15">
      <c r="A16354" t="s">
        <v>18038</v>
      </c>
      <c r="B16354" t="s">
        <v>23511</v>
      </c>
      <c r="C16354" t="s">
        <v>18039</v>
      </c>
      <c r="D16354">
        <v>259</v>
      </c>
      <c r="E16354">
        <v>6152</v>
      </c>
      <c r="F16354">
        <v>292</v>
      </c>
      <c r="G16354">
        <v>7804</v>
      </c>
      <c r="H16354" s="34">
        <v>5.2122364914963903E-6</v>
      </c>
      <c r="I16354">
        <v>1.55028605011426E-4</v>
      </c>
      <c r="J16354">
        <v>1.3325224727346E-4</v>
      </c>
      <c r="K16354" t="s">
        <v>33524</v>
      </c>
      <c r="L16354">
        <v>259</v>
      </c>
      <c r="M16354" t="s">
        <v>5133</v>
      </c>
      <c r="N16354">
        <v>0.88698630136986301</v>
      </c>
      <c r="O16354">
        <v>4.2100130039011703E-2</v>
      </c>
    </row>
    <row r="16355" spans="1:15">
      <c r="A16355" t="s">
        <v>18038</v>
      </c>
      <c r="B16355" t="s">
        <v>23513</v>
      </c>
      <c r="C16355" t="s">
        <v>18039</v>
      </c>
      <c r="D16355">
        <v>9</v>
      </c>
      <c r="E16355">
        <v>535</v>
      </c>
      <c r="F16355">
        <v>317</v>
      </c>
      <c r="G16355">
        <v>8124</v>
      </c>
      <c r="H16355">
        <v>0.99924622859921897</v>
      </c>
      <c r="I16355">
        <v>0.99999999999997702</v>
      </c>
      <c r="J16355">
        <v>0.95041217501583097</v>
      </c>
      <c r="K16355" t="s">
        <v>24118</v>
      </c>
      <c r="L16355">
        <v>9</v>
      </c>
      <c r="M16355" t="s">
        <v>5133</v>
      </c>
      <c r="N16355">
        <v>2.8391167192429002E-2</v>
      </c>
      <c r="O16355">
        <v>1.6822429906542102E-2</v>
      </c>
    </row>
    <row r="16356" spans="1:15">
      <c r="A16356" t="s">
        <v>18038</v>
      </c>
      <c r="B16356" t="s">
        <v>23518</v>
      </c>
      <c r="C16356" t="s">
        <v>18039</v>
      </c>
      <c r="D16356">
        <v>15</v>
      </c>
      <c r="E16356">
        <v>787</v>
      </c>
      <c r="F16356">
        <v>253</v>
      </c>
      <c r="G16356">
        <v>7393</v>
      </c>
      <c r="H16356">
        <v>0.99715429077599105</v>
      </c>
      <c r="I16356">
        <v>1</v>
      </c>
      <c r="J16356">
        <v>0.966855260484069</v>
      </c>
      <c r="K16356" t="s">
        <v>24120</v>
      </c>
      <c r="L16356">
        <v>15</v>
      </c>
      <c r="M16356" t="s">
        <v>5133</v>
      </c>
      <c r="N16356">
        <v>5.9288537549407098E-2</v>
      </c>
      <c r="O16356">
        <v>1.9059720457433298E-2</v>
      </c>
    </row>
    <row r="16357" spans="1:15">
      <c r="A16357" t="s">
        <v>18040</v>
      </c>
      <c r="B16357" t="s">
        <v>23511</v>
      </c>
      <c r="C16357" t="s">
        <v>18041</v>
      </c>
      <c r="D16357">
        <v>256</v>
      </c>
      <c r="E16357">
        <v>6152</v>
      </c>
      <c r="F16357">
        <v>285</v>
      </c>
      <c r="G16357">
        <v>7804</v>
      </c>
      <c r="H16357" s="34">
        <v>4.5817688861701298E-7</v>
      </c>
      <c r="I16357" s="34">
        <v>1.6402732612489001E-5</v>
      </c>
      <c r="J16357" s="34">
        <v>1.4098694765903E-5</v>
      </c>
      <c r="K16357" t="s">
        <v>33525</v>
      </c>
      <c r="L16357">
        <v>256</v>
      </c>
      <c r="M16357" t="s">
        <v>5133</v>
      </c>
      <c r="N16357">
        <v>0.89824561403508796</v>
      </c>
      <c r="O16357">
        <v>4.1612483745123503E-2</v>
      </c>
    </row>
    <row r="16358" spans="1:15">
      <c r="A16358" t="s">
        <v>18040</v>
      </c>
      <c r="B16358" t="s">
        <v>23513</v>
      </c>
      <c r="C16358" t="s">
        <v>18041</v>
      </c>
      <c r="D16358">
        <v>8</v>
      </c>
      <c r="E16358">
        <v>535</v>
      </c>
      <c r="F16358">
        <v>311</v>
      </c>
      <c r="G16358">
        <v>8124</v>
      </c>
      <c r="H16358">
        <v>0.99966204225979505</v>
      </c>
      <c r="I16358">
        <v>0.99999999999997702</v>
      </c>
      <c r="J16358">
        <v>0.95041217501583097</v>
      </c>
      <c r="K16358" t="s">
        <v>26522</v>
      </c>
      <c r="L16358">
        <v>8</v>
      </c>
      <c r="M16358" t="s">
        <v>5133</v>
      </c>
      <c r="N16358">
        <v>2.57234726688103E-2</v>
      </c>
      <c r="O16358">
        <v>1.4953271028037399E-2</v>
      </c>
    </row>
    <row r="16359" spans="1:15">
      <c r="A16359" t="s">
        <v>18040</v>
      </c>
      <c r="B16359" t="s">
        <v>23518</v>
      </c>
      <c r="C16359" t="s">
        <v>18041</v>
      </c>
      <c r="D16359">
        <v>13</v>
      </c>
      <c r="E16359">
        <v>787</v>
      </c>
      <c r="F16359">
        <v>247</v>
      </c>
      <c r="G16359">
        <v>7393</v>
      </c>
      <c r="H16359">
        <v>0.99918708510568999</v>
      </c>
      <c r="I16359">
        <v>1</v>
      </c>
      <c r="J16359">
        <v>0.966855260484069</v>
      </c>
      <c r="K16359" t="s">
        <v>27802</v>
      </c>
      <c r="L16359">
        <v>13</v>
      </c>
      <c r="M16359" t="s">
        <v>5133</v>
      </c>
      <c r="N16359">
        <v>5.2631578947368397E-2</v>
      </c>
      <c r="O16359">
        <v>1.6518424396442199E-2</v>
      </c>
    </row>
    <row r="16360" spans="1:15">
      <c r="A16360" t="s">
        <v>18042</v>
      </c>
      <c r="B16360" t="s">
        <v>23511</v>
      </c>
      <c r="C16360" t="s">
        <v>18043</v>
      </c>
      <c r="D16360">
        <v>24</v>
      </c>
      <c r="E16360">
        <v>6152</v>
      </c>
      <c r="F16360">
        <v>24</v>
      </c>
      <c r="G16360">
        <v>7804</v>
      </c>
      <c r="H16360">
        <v>3.2858193562085298E-3</v>
      </c>
      <c r="I16360">
        <v>3.5047553154791897E-2</v>
      </c>
      <c r="J16360">
        <v>3.01245387518508E-2</v>
      </c>
      <c r="K16360" t="s">
        <v>33526</v>
      </c>
      <c r="L16360">
        <v>24</v>
      </c>
      <c r="M16360" t="s">
        <v>5133</v>
      </c>
      <c r="N16360">
        <v>1</v>
      </c>
      <c r="O16360">
        <v>3.90117035110533E-3</v>
      </c>
    </row>
    <row r="16361" spans="1:15">
      <c r="A16361" t="s">
        <v>18044</v>
      </c>
      <c r="B16361" t="s">
        <v>23511</v>
      </c>
      <c r="C16361" t="s">
        <v>18045</v>
      </c>
      <c r="D16361">
        <v>2</v>
      </c>
      <c r="E16361">
        <v>6152</v>
      </c>
      <c r="F16361">
        <v>2</v>
      </c>
      <c r="G16361">
        <v>7804</v>
      </c>
      <c r="H16361">
        <v>0.62141708038142995</v>
      </c>
      <c r="I16361">
        <v>0.968912233598893</v>
      </c>
      <c r="J16361">
        <v>0.832812322140707</v>
      </c>
      <c r="K16361" t="s">
        <v>30297</v>
      </c>
      <c r="L16361">
        <v>2</v>
      </c>
      <c r="M16361" t="s">
        <v>5133</v>
      </c>
      <c r="N16361">
        <v>1</v>
      </c>
      <c r="O16361">
        <v>3.2509752925877802E-4</v>
      </c>
    </row>
    <row r="16362" spans="1:15">
      <c r="A16362" t="s">
        <v>18046</v>
      </c>
      <c r="B16362" t="s">
        <v>23518</v>
      </c>
      <c r="C16362" t="s">
        <v>18047</v>
      </c>
      <c r="D16362">
        <v>2</v>
      </c>
      <c r="E16362">
        <v>787</v>
      </c>
      <c r="F16362">
        <v>7</v>
      </c>
      <c r="G16362">
        <v>7393</v>
      </c>
      <c r="H16362">
        <v>0.16585350806365901</v>
      </c>
      <c r="I16362">
        <v>0.82859402353427802</v>
      </c>
      <c r="J16362">
        <v>0.80113049045977802</v>
      </c>
      <c r="K16362" t="s">
        <v>27852</v>
      </c>
      <c r="L16362">
        <v>2</v>
      </c>
      <c r="M16362" t="s">
        <v>5133</v>
      </c>
      <c r="N16362">
        <v>0.28571428571428598</v>
      </c>
      <c r="O16362">
        <v>2.5412960609911099E-3</v>
      </c>
    </row>
    <row r="16363" spans="1:15">
      <c r="A16363" t="s">
        <v>18046</v>
      </c>
      <c r="B16363" t="s">
        <v>23511</v>
      </c>
      <c r="C16363" t="s">
        <v>18047</v>
      </c>
      <c r="D16363">
        <v>8</v>
      </c>
      <c r="E16363">
        <v>6152</v>
      </c>
      <c r="F16363">
        <v>11</v>
      </c>
      <c r="G16363">
        <v>7804</v>
      </c>
      <c r="H16363">
        <v>0.812198093591744</v>
      </c>
      <c r="I16363">
        <v>0.97453872412074605</v>
      </c>
      <c r="J16363">
        <v>0.83764847806331599</v>
      </c>
      <c r="K16363" t="s">
        <v>33527</v>
      </c>
      <c r="L16363">
        <v>8</v>
      </c>
      <c r="M16363" t="s">
        <v>5133</v>
      </c>
      <c r="N16363">
        <v>0.72727272727272696</v>
      </c>
      <c r="O16363">
        <v>1.3003901170351099E-3</v>
      </c>
    </row>
    <row r="16364" spans="1:15">
      <c r="A16364" t="s">
        <v>18046</v>
      </c>
      <c r="B16364" t="s">
        <v>23513</v>
      </c>
      <c r="C16364" t="s">
        <v>18047</v>
      </c>
      <c r="D16364">
        <v>1</v>
      </c>
      <c r="E16364">
        <v>535</v>
      </c>
      <c r="F16364">
        <v>12</v>
      </c>
      <c r="G16364">
        <v>8124</v>
      </c>
      <c r="H16364">
        <v>0.55870736002102495</v>
      </c>
      <c r="I16364">
        <v>0.99999999999997702</v>
      </c>
      <c r="J16364">
        <v>0.95041217501583097</v>
      </c>
      <c r="K16364" t="s">
        <v>27809</v>
      </c>
      <c r="L16364">
        <v>1</v>
      </c>
      <c r="M16364" t="s">
        <v>5133</v>
      </c>
      <c r="N16364">
        <v>8.3333333333333301E-2</v>
      </c>
      <c r="O16364">
        <v>1.8691588785046699E-3</v>
      </c>
    </row>
    <row r="16365" spans="1:15">
      <c r="A16365" t="s">
        <v>18048</v>
      </c>
      <c r="B16365" t="s">
        <v>23518</v>
      </c>
      <c r="C16365" t="s">
        <v>18049</v>
      </c>
      <c r="D16365">
        <v>2</v>
      </c>
      <c r="E16365">
        <v>787</v>
      </c>
      <c r="F16365">
        <v>6</v>
      </c>
      <c r="G16365">
        <v>7393</v>
      </c>
      <c r="H16365">
        <v>0.127121247527331</v>
      </c>
      <c r="I16365">
        <v>0.70232558016992197</v>
      </c>
      <c r="J16365">
        <v>0.67904718175981504</v>
      </c>
      <c r="K16365" t="s">
        <v>27852</v>
      </c>
      <c r="L16365">
        <v>2</v>
      </c>
      <c r="M16365" t="s">
        <v>5133</v>
      </c>
      <c r="N16365">
        <v>0.33333333333333298</v>
      </c>
      <c r="O16365">
        <v>2.5412960609911099E-3</v>
      </c>
    </row>
    <row r="16366" spans="1:15">
      <c r="A16366" t="s">
        <v>18048</v>
      </c>
      <c r="B16366" t="s">
        <v>23511</v>
      </c>
      <c r="C16366" t="s">
        <v>18049</v>
      </c>
      <c r="D16366">
        <v>7</v>
      </c>
      <c r="E16366">
        <v>6152</v>
      </c>
      <c r="F16366">
        <v>10</v>
      </c>
      <c r="G16366">
        <v>7804</v>
      </c>
      <c r="H16366">
        <v>0.85778567182431398</v>
      </c>
      <c r="I16366">
        <v>1</v>
      </c>
      <c r="J16366">
        <v>0.85953329234717102</v>
      </c>
      <c r="K16366" t="s">
        <v>33528</v>
      </c>
      <c r="L16366">
        <v>7</v>
      </c>
      <c r="M16366" t="s">
        <v>5133</v>
      </c>
      <c r="N16366">
        <v>0.7</v>
      </c>
      <c r="O16366">
        <v>1.13784135240572E-3</v>
      </c>
    </row>
    <row r="16367" spans="1:15">
      <c r="A16367" t="s">
        <v>18048</v>
      </c>
      <c r="B16367" t="s">
        <v>23513</v>
      </c>
      <c r="C16367" t="s">
        <v>18049</v>
      </c>
      <c r="D16367">
        <v>1</v>
      </c>
      <c r="E16367">
        <v>535</v>
      </c>
      <c r="F16367">
        <v>11</v>
      </c>
      <c r="G16367">
        <v>8124</v>
      </c>
      <c r="H16367">
        <v>0.52755249562557105</v>
      </c>
      <c r="I16367">
        <v>0.99999999999997702</v>
      </c>
      <c r="J16367">
        <v>0.95041217501583097</v>
      </c>
      <c r="K16367" t="s">
        <v>27809</v>
      </c>
      <c r="L16367">
        <v>1</v>
      </c>
      <c r="M16367" t="s">
        <v>5133</v>
      </c>
      <c r="N16367">
        <v>9.0909090909090898E-2</v>
      </c>
      <c r="O16367">
        <v>1.8691588785046699E-3</v>
      </c>
    </row>
    <row r="16368" spans="1:15">
      <c r="A16368" t="s">
        <v>18050</v>
      </c>
      <c r="B16368" t="s">
        <v>23511</v>
      </c>
      <c r="C16368" t="s">
        <v>18051</v>
      </c>
      <c r="D16368">
        <v>4</v>
      </c>
      <c r="E16368">
        <v>6152</v>
      </c>
      <c r="F16368">
        <v>4</v>
      </c>
      <c r="G16368">
        <v>7804</v>
      </c>
      <c r="H16368">
        <v>0.38610601832086699</v>
      </c>
      <c r="I16368">
        <v>0.90829480295553899</v>
      </c>
      <c r="J16368">
        <v>0.78070962240619901</v>
      </c>
      <c r="K16368" t="s">
        <v>24422</v>
      </c>
      <c r="L16368">
        <v>4</v>
      </c>
      <c r="M16368" t="s">
        <v>5133</v>
      </c>
      <c r="N16368">
        <v>1</v>
      </c>
      <c r="O16368">
        <v>6.5019505851755496E-4</v>
      </c>
    </row>
    <row r="16369" spans="1:15">
      <c r="A16369" t="s">
        <v>18052</v>
      </c>
      <c r="B16369" t="s">
        <v>23511</v>
      </c>
      <c r="C16369" t="s">
        <v>18053</v>
      </c>
      <c r="D16369">
        <v>27</v>
      </c>
      <c r="E16369">
        <v>6152</v>
      </c>
      <c r="F16369">
        <v>37</v>
      </c>
      <c r="G16369">
        <v>7804</v>
      </c>
      <c r="H16369">
        <v>0.85840107061725202</v>
      </c>
      <c r="I16369">
        <v>1</v>
      </c>
      <c r="J16369">
        <v>0.85953329234717102</v>
      </c>
      <c r="K16369" t="s">
        <v>33529</v>
      </c>
      <c r="L16369">
        <v>27</v>
      </c>
      <c r="M16369" t="s">
        <v>5133</v>
      </c>
      <c r="N16369">
        <v>0.72972972972973005</v>
      </c>
      <c r="O16369">
        <v>4.3888166449934998E-3</v>
      </c>
    </row>
    <row r="16370" spans="1:15">
      <c r="A16370" t="s">
        <v>18052</v>
      </c>
      <c r="B16370" t="s">
        <v>23518</v>
      </c>
      <c r="C16370" t="s">
        <v>18053</v>
      </c>
      <c r="D16370">
        <v>6</v>
      </c>
      <c r="E16370">
        <v>787</v>
      </c>
      <c r="F16370">
        <v>36</v>
      </c>
      <c r="G16370">
        <v>7393</v>
      </c>
      <c r="H16370">
        <v>0.178546549827095</v>
      </c>
      <c r="I16370">
        <v>0.83876007220319604</v>
      </c>
      <c r="J16370">
        <v>0.81095958809365798</v>
      </c>
      <c r="K16370" t="s">
        <v>33530</v>
      </c>
      <c r="L16370">
        <v>6</v>
      </c>
      <c r="M16370" t="s">
        <v>5133</v>
      </c>
      <c r="N16370">
        <v>0.16666666666666699</v>
      </c>
      <c r="O16370">
        <v>7.6238881829733202E-3</v>
      </c>
    </row>
    <row r="16371" spans="1:15">
      <c r="A16371" t="s">
        <v>18052</v>
      </c>
      <c r="B16371" t="s">
        <v>23513</v>
      </c>
      <c r="C16371" t="s">
        <v>18053</v>
      </c>
      <c r="D16371">
        <v>2</v>
      </c>
      <c r="E16371">
        <v>535</v>
      </c>
      <c r="F16371">
        <v>37</v>
      </c>
      <c r="G16371">
        <v>8124</v>
      </c>
      <c r="H16371">
        <v>0.71051239206074202</v>
      </c>
      <c r="I16371">
        <v>0.99999999999997702</v>
      </c>
      <c r="J16371">
        <v>0.95041217501583097</v>
      </c>
      <c r="K16371" t="s">
        <v>25956</v>
      </c>
      <c r="L16371">
        <v>2</v>
      </c>
      <c r="M16371" t="s">
        <v>5133</v>
      </c>
      <c r="N16371">
        <v>5.4054054054054099E-2</v>
      </c>
      <c r="O16371">
        <v>3.7383177570093499E-3</v>
      </c>
    </row>
    <row r="16372" spans="1:15">
      <c r="A16372" t="s">
        <v>18054</v>
      </c>
      <c r="B16372" t="s">
        <v>23511</v>
      </c>
      <c r="C16372" t="s">
        <v>18055</v>
      </c>
      <c r="D16372">
        <v>6</v>
      </c>
      <c r="E16372">
        <v>6152</v>
      </c>
      <c r="F16372">
        <v>7</v>
      </c>
      <c r="G16372">
        <v>7804</v>
      </c>
      <c r="H16372">
        <v>0.54476030000281095</v>
      </c>
      <c r="I16372">
        <v>0.968912233598893</v>
      </c>
      <c r="J16372">
        <v>0.832812322140707</v>
      </c>
      <c r="K16372" t="s">
        <v>33531</v>
      </c>
      <c r="L16372">
        <v>6</v>
      </c>
      <c r="M16372" t="s">
        <v>5133</v>
      </c>
      <c r="N16372">
        <v>0.85714285714285698</v>
      </c>
      <c r="O16372">
        <v>9.7529258777633303E-4</v>
      </c>
    </row>
    <row r="16373" spans="1:15">
      <c r="A16373" t="s">
        <v>18054</v>
      </c>
      <c r="B16373" t="s">
        <v>23518</v>
      </c>
      <c r="C16373" t="s">
        <v>18055</v>
      </c>
      <c r="D16373">
        <v>1</v>
      </c>
      <c r="E16373">
        <v>787</v>
      </c>
      <c r="F16373">
        <v>7</v>
      </c>
      <c r="G16373">
        <v>7393</v>
      </c>
      <c r="H16373">
        <v>0.54534917443390396</v>
      </c>
      <c r="I16373">
        <v>1</v>
      </c>
      <c r="J16373">
        <v>0.966855260484069</v>
      </c>
      <c r="K16373" t="s">
        <v>26252</v>
      </c>
      <c r="L16373">
        <v>1</v>
      </c>
      <c r="M16373" t="s">
        <v>5133</v>
      </c>
      <c r="N16373">
        <v>0.14285714285714299</v>
      </c>
      <c r="O16373">
        <v>1.27064803049555E-3</v>
      </c>
    </row>
    <row r="16374" spans="1:15">
      <c r="A16374" t="s">
        <v>18056</v>
      </c>
      <c r="B16374" t="s">
        <v>23518</v>
      </c>
      <c r="C16374" t="s">
        <v>18057</v>
      </c>
      <c r="D16374">
        <v>3</v>
      </c>
      <c r="E16374">
        <v>787</v>
      </c>
      <c r="F16374">
        <v>4</v>
      </c>
      <c r="G16374">
        <v>7393</v>
      </c>
      <c r="H16374">
        <v>4.4262225761396799E-3</v>
      </c>
      <c r="I16374">
        <v>0.16627054425330801</v>
      </c>
      <c r="J16374">
        <v>0.16075955037486001</v>
      </c>
      <c r="K16374" t="s">
        <v>33532</v>
      </c>
      <c r="L16374">
        <v>3</v>
      </c>
      <c r="M16374" t="s">
        <v>5133</v>
      </c>
      <c r="N16374">
        <v>0.75</v>
      </c>
      <c r="O16374">
        <v>3.8119440914866601E-3</v>
      </c>
    </row>
    <row r="16375" spans="1:15">
      <c r="A16375" t="s">
        <v>18058</v>
      </c>
      <c r="B16375" t="s">
        <v>23518</v>
      </c>
      <c r="C16375" t="s">
        <v>18059</v>
      </c>
      <c r="D16375">
        <v>1</v>
      </c>
      <c r="E16375">
        <v>787</v>
      </c>
      <c r="F16375">
        <v>2</v>
      </c>
      <c r="G16375">
        <v>7393</v>
      </c>
      <c r="H16375">
        <v>0.20158492765181499</v>
      </c>
      <c r="I16375">
        <v>0.83876007220319604</v>
      </c>
      <c r="J16375">
        <v>0.81095958809365798</v>
      </c>
      <c r="K16375" t="s">
        <v>33533</v>
      </c>
      <c r="L16375">
        <v>1</v>
      </c>
      <c r="M16375" t="s">
        <v>5133</v>
      </c>
      <c r="N16375">
        <v>0.5</v>
      </c>
      <c r="O16375">
        <v>1.27064803049555E-3</v>
      </c>
    </row>
    <row r="16376" spans="1:15">
      <c r="A16376" t="s">
        <v>18060</v>
      </c>
      <c r="B16376" t="s">
        <v>23518</v>
      </c>
      <c r="C16376" t="s">
        <v>18061</v>
      </c>
      <c r="D16376">
        <v>1</v>
      </c>
      <c r="E16376">
        <v>787</v>
      </c>
      <c r="F16376">
        <v>1</v>
      </c>
      <c r="G16376">
        <v>7393</v>
      </c>
      <c r="H16376">
        <v>0.106452049235764</v>
      </c>
      <c r="I16376">
        <v>0.63266972740240601</v>
      </c>
      <c r="J16376">
        <v>0.61170005408803896</v>
      </c>
      <c r="K16376" t="s">
        <v>24295</v>
      </c>
      <c r="L16376">
        <v>1</v>
      </c>
      <c r="M16376" t="s">
        <v>5133</v>
      </c>
      <c r="N16376">
        <v>1</v>
      </c>
      <c r="O16376">
        <v>1.27064803049555E-3</v>
      </c>
    </row>
    <row r="16377" spans="1:15">
      <c r="A16377" t="s">
        <v>18062</v>
      </c>
      <c r="B16377" t="s">
        <v>23518</v>
      </c>
      <c r="C16377" t="s">
        <v>18063</v>
      </c>
      <c r="D16377">
        <v>1</v>
      </c>
      <c r="E16377">
        <v>787</v>
      </c>
      <c r="F16377">
        <v>1</v>
      </c>
      <c r="G16377">
        <v>7393</v>
      </c>
      <c r="H16377">
        <v>0.106452049235764</v>
      </c>
      <c r="I16377">
        <v>0.63266972740240601</v>
      </c>
      <c r="J16377">
        <v>0.61170005408803896</v>
      </c>
      <c r="K16377" t="s">
        <v>24295</v>
      </c>
      <c r="L16377">
        <v>1</v>
      </c>
      <c r="M16377" t="s">
        <v>5133</v>
      </c>
      <c r="N16377">
        <v>1</v>
      </c>
      <c r="O16377">
        <v>1.27064803049555E-3</v>
      </c>
    </row>
    <row r="16378" spans="1:15">
      <c r="A16378" t="s">
        <v>18064</v>
      </c>
      <c r="B16378" t="s">
        <v>23511</v>
      </c>
      <c r="C16378" t="s">
        <v>18065</v>
      </c>
      <c r="D16378">
        <v>1</v>
      </c>
      <c r="E16378">
        <v>6152</v>
      </c>
      <c r="F16378">
        <v>3</v>
      </c>
      <c r="G16378">
        <v>7804</v>
      </c>
      <c r="H16378">
        <v>0.99052768249503997</v>
      </c>
      <c r="I16378">
        <v>1</v>
      </c>
      <c r="J16378">
        <v>0.85953329234717102</v>
      </c>
      <c r="K16378" t="s">
        <v>33534</v>
      </c>
      <c r="L16378">
        <v>1</v>
      </c>
      <c r="M16378" t="s">
        <v>5133</v>
      </c>
      <c r="N16378">
        <v>0.33333333333333298</v>
      </c>
      <c r="O16378">
        <v>1.6254876462938901E-4</v>
      </c>
    </row>
    <row r="16379" spans="1:15">
      <c r="A16379" t="s">
        <v>18064</v>
      </c>
      <c r="B16379" t="s">
        <v>23518</v>
      </c>
      <c r="C16379" t="s">
        <v>18065</v>
      </c>
      <c r="D16379">
        <v>1</v>
      </c>
      <c r="E16379">
        <v>787</v>
      </c>
      <c r="F16379">
        <v>3</v>
      </c>
      <c r="G16379">
        <v>7393</v>
      </c>
      <c r="H16379">
        <v>0.28660084727541502</v>
      </c>
      <c r="I16379">
        <v>0.97863801257884697</v>
      </c>
      <c r="J16379">
        <v>0.94620131057153301</v>
      </c>
      <c r="K16379" t="s">
        <v>33375</v>
      </c>
      <c r="L16379">
        <v>1</v>
      </c>
      <c r="M16379" t="s">
        <v>5133</v>
      </c>
      <c r="N16379">
        <v>0.33333333333333298</v>
      </c>
      <c r="O16379">
        <v>1.27064803049555E-3</v>
      </c>
    </row>
    <row r="16380" spans="1:15">
      <c r="A16380" t="s">
        <v>18066</v>
      </c>
      <c r="B16380" t="s">
        <v>23513</v>
      </c>
      <c r="C16380" t="s">
        <v>18067</v>
      </c>
      <c r="D16380">
        <v>1</v>
      </c>
      <c r="E16380">
        <v>535</v>
      </c>
      <c r="F16380">
        <v>1</v>
      </c>
      <c r="G16380">
        <v>8124</v>
      </c>
      <c r="H16380">
        <v>6.5854258985721295E-2</v>
      </c>
      <c r="I16380">
        <v>0.448760549738495</v>
      </c>
      <c r="J16380">
        <v>0.42650749013827299</v>
      </c>
      <c r="K16380" t="s">
        <v>26166</v>
      </c>
      <c r="L16380">
        <v>1</v>
      </c>
      <c r="M16380" t="s">
        <v>5133</v>
      </c>
      <c r="N16380">
        <v>1</v>
      </c>
      <c r="O16380">
        <v>1.8691588785046699E-3</v>
      </c>
    </row>
    <row r="16381" spans="1:15">
      <c r="A16381" t="s">
        <v>18068</v>
      </c>
      <c r="B16381" t="s">
        <v>23518</v>
      </c>
      <c r="C16381" t="s">
        <v>18069</v>
      </c>
      <c r="D16381">
        <v>1</v>
      </c>
      <c r="E16381">
        <v>787</v>
      </c>
      <c r="F16381">
        <v>29</v>
      </c>
      <c r="G16381">
        <v>7393</v>
      </c>
      <c r="H16381">
        <v>0.96201877974845496</v>
      </c>
      <c r="I16381">
        <v>1</v>
      </c>
      <c r="J16381">
        <v>0.966855260484069</v>
      </c>
      <c r="K16381" t="s">
        <v>26702</v>
      </c>
      <c r="L16381">
        <v>1</v>
      </c>
      <c r="M16381" t="s">
        <v>5133</v>
      </c>
      <c r="N16381">
        <v>3.4482758620689703E-2</v>
      </c>
      <c r="O16381">
        <v>1.27064803049555E-3</v>
      </c>
    </row>
    <row r="16382" spans="1:15">
      <c r="A16382" t="s">
        <v>18068</v>
      </c>
      <c r="B16382" t="s">
        <v>23511</v>
      </c>
      <c r="C16382" t="s">
        <v>18069</v>
      </c>
      <c r="D16382">
        <v>31</v>
      </c>
      <c r="E16382">
        <v>6152</v>
      </c>
      <c r="F16382">
        <v>38</v>
      </c>
      <c r="G16382">
        <v>7804</v>
      </c>
      <c r="H16382">
        <v>0.42897158587323397</v>
      </c>
      <c r="I16382">
        <v>0.96083957126938102</v>
      </c>
      <c r="J16382">
        <v>0.82587360011061495</v>
      </c>
      <c r="K16382" t="s">
        <v>33535</v>
      </c>
      <c r="L16382">
        <v>31</v>
      </c>
      <c r="M16382" t="s">
        <v>5133</v>
      </c>
      <c r="N16382">
        <v>0.81578947368421095</v>
      </c>
      <c r="O16382">
        <v>5.0390117035110501E-3</v>
      </c>
    </row>
    <row r="16383" spans="1:15">
      <c r="A16383" t="s">
        <v>18068</v>
      </c>
      <c r="B16383" t="s">
        <v>23513</v>
      </c>
      <c r="C16383" t="s">
        <v>18069</v>
      </c>
      <c r="D16383">
        <v>2</v>
      </c>
      <c r="E16383">
        <v>535</v>
      </c>
      <c r="F16383">
        <v>38</v>
      </c>
      <c r="G16383">
        <v>8124</v>
      </c>
      <c r="H16383">
        <v>0.72434849315173</v>
      </c>
      <c r="I16383">
        <v>0.99999999999997702</v>
      </c>
      <c r="J16383">
        <v>0.95041217501583097</v>
      </c>
      <c r="K16383" t="s">
        <v>29338</v>
      </c>
      <c r="L16383">
        <v>2</v>
      </c>
      <c r="M16383" t="s">
        <v>5133</v>
      </c>
      <c r="N16383">
        <v>5.2631578947368397E-2</v>
      </c>
      <c r="O16383">
        <v>3.7383177570093499E-3</v>
      </c>
    </row>
    <row r="16384" spans="1:15">
      <c r="A16384" t="s">
        <v>18070</v>
      </c>
      <c r="B16384" t="s">
        <v>23511</v>
      </c>
      <c r="C16384" t="s">
        <v>18071</v>
      </c>
      <c r="D16384">
        <v>7</v>
      </c>
      <c r="E16384">
        <v>6152</v>
      </c>
      <c r="F16384">
        <v>8</v>
      </c>
      <c r="G16384">
        <v>7804</v>
      </c>
      <c r="H16384">
        <v>0.46943957161060701</v>
      </c>
      <c r="I16384">
        <v>0.96083957126938102</v>
      </c>
      <c r="J16384">
        <v>0.82587360011061495</v>
      </c>
      <c r="K16384" t="s">
        <v>33536</v>
      </c>
      <c r="L16384">
        <v>7</v>
      </c>
      <c r="M16384" t="s">
        <v>5133</v>
      </c>
      <c r="N16384">
        <v>0.875</v>
      </c>
      <c r="O16384">
        <v>1.13784135240572E-3</v>
      </c>
    </row>
    <row r="16385" spans="1:15">
      <c r="A16385" t="s">
        <v>18072</v>
      </c>
      <c r="B16385" t="s">
        <v>23511</v>
      </c>
      <c r="C16385" t="s">
        <v>18073</v>
      </c>
      <c r="D16385">
        <v>5</v>
      </c>
      <c r="E16385">
        <v>6152</v>
      </c>
      <c r="F16385">
        <v>5</v>
      </c>
      <c r="G16385">
        <v>7804</v>
      </c>
      <c r="H16385">
        <v>0.30433074367137097</v>
      </c>
      <c r="I16385">
        <v>0.81020448119108801</v>
      </c>
      <c r="J16385">
        <v>0.69639772519260701</v>
      </c>
      <c r="K16385" t="s">
        <v>33537</v>
      </c>
      <c r="L16385">
        <v>5</v>
      </c>
      <c r="M16385" t="s">
        <v>5133</v>
      </c>
      <c r="N16385">
        <v>1</v>
      </c>
      <c r="O16385">
        <v>8.1274382314694405E-4</v>
      </c>
    </row>
    <row r="16386" spans="1:15">
      <c r="A16386" t="s">
        <v>18074</v>
      </c>
      <c r="B16386" t="s">
        <v>23518</v>
      </c>
      <c r="C16386" t="s">
        <v>18075</v>
      </c>
      <c r="D16386">
        <v>4</v>
      </c>
      <c r="E16386">
        <v>787</v>
      </c>
      <c r="F16386">
        <v>48</v>
      </c>
      <c r="G16386">
        <v>7393</v>
      </c>
      <c r="H16386">
        <v>0.76678219919177304</v>
      </c>
      <c r="I16386">
        <v>1</v>
      </c>
      <c r="J16386">
        <v>0.966855260484069</v>
      </c>
      <c r="K16386" t="s">
        <v>26178</v>
      </c>
      <c r="L16386">
        <v>4</v>
      </c>
      <c r="M16386" t="s">
        <v>5133</v>
      </c>
      <c r="N16386">
        <v>8.3333333333333301E-2</v>
      </c>
      <c r="O16386">
        <v>5.0825921219822103E-3</v>
      </c>
    </row>
    <row r="16387" spans="1:15">
      <c r="A16387" t="s">
        <v>18074</v>
      </c>
      <c r="B16387" t="s">
        <v>23511</v>
      </c>
      <c r="C16387" t="s">
        <v>18075</v>
      </c>
      <c r="D16387">
        <v>41</v>
      </c>
      <c r="E16387">
        <v>6152</v>
      </c>
      <c r="F16387">
        <v>55</v>
      </c>
      <c r="G16387">
        <v>7804</v>
      </c>
      <c r="H16387">
        <v>0.82915179721760501</v>
      </c>
      <c r="I16387">
        <v>0.98923101772060196</v>
      </c>
      <c r="J16387">
        <v>0.85027699355333197</v>
      </c>
      <c r="K16387" t="s">
        <v>33538</v>
      </c>
      <c r="L16387">
        <v>41</v>
      </c>
      <c r="M16387" t="s">
        <v>5133</v>
      </c>
      <c r="N16387">
        <v>0.74545454545454504</v>
      </c>
      <c r="O16387">
        <v>6.6644993498049402E-3</v>
      </c>
    </row>
    <row r="16388" spans="1:15">
      <c r="A16388" t="s">
        <v>18074</v>
      </c>
      <c r="B16388" t="s">
        <v>23513</v>
      </c>
      <c r="C16388" t="s">
        <v>18075</v>
      </c>
      <c r="D16388">
        <v>17</v>
      </c>
      <c r="E16388">
        <v>535</v>
      </c>
      <c r="F16388">
        <v>63</v>
      </c>
      <c r="G16388">
        <v>8124</v>
      </c>
      <c r="H16388" s="34">
        <v>3.7737031805427399E-7</v>
      </c>
      <c r="I16388" s="34">
        <v>6.80907313010972E-5</v>
      </c>
      <c r="J16388" s="34">
        <v>6.4714260034295804E-5</v>
      </c>
      <c r="K16388" t="s">
        <v>26180</v>
      </c>
      <c r="L16388">
        <v>17</v>
      </c>
      <c r="M16388" t="s">
        <v>5133</v>
      </c>
      <c r="N16388">
        <v>0.26984126984126999</v>
      </c>
      <c r="O16388">
        <v>3.1775700934579397E-2</v>
      </c>
    </row>
    <row r="16389" spans="1:15">
      <c r="A16389" t="s">
        <v>18076</v>
      </c>
      <c r="B16389" t="s">
        <v>23513</v>
      </c>
      <c r="C16389" t="s">
        <v>18077</v>
      </c>
      <c r="D16389">
        <v>1</v>
      </c>
      <c r="E16389">
        <v>535</v>
      </c>
      <c r="F16389">
        <v>36</v>
      </c>
      <c r="G16389">
        <v>8124</v>
      </c>
      <c r="H16389">
        <v>0.91438585004341399</v>
      </c>
      <c r="I16389">
        <v>0.99999999999997702</v>
      </c>
      <c r="J16389">
        <v>0.95041217501583097</v>
      </c>
      <c r="K16389" t="s">
        <v>23649</v>
      </c>
      <c r="L16389">
        <v>1</v>
      </c>
      <c r="M16389" t="s">
        <v>5133</v>
      </c>
      <c r="N16389">
        <v>2.7777777777777801E-2</v>
      </c>
      <c r="O16389">
        <v>1.8691588785046699E-3</v>
      </c>
    </row>
    <row r="16390" spans="1:15">
      <c r="A16390" t="s">
        <v>18076</v>
      </c>
      <c r="B16390" t="s">
        <v>23511</v>
      </c>
      <c r="C16390" t="s">
        <v>18077</v>
      </c>
      <c r="D16390">
        <v>35</v>
      </c>
      <c r="E16390">
        <v>6152</v>
      </c>
      <c r="F16390">
        <v>40</v>
      </c>
      <c r="G16390">
        <v>7804</v>
      </c>
      <c r="H16390">
        <v>0.121354583597982</v>
      </c>
      <c r="I16390">
        <v>0.49065128358198601</v>
      </c>
      <c r="J16390">
        <v>0.42173111317159001</v>
      </c>
      <c r="K16390" t="s">
        <v>33539</v>
      </c>
      <c r="L16390">
        <v>35</v>
      </c>
      <c r="M16390" t="s">
        <v>5133</v>
      </c>
      <c r="N16390">
        <v>0.875</v>
      </c>
      <c r="O16390">
        <v>5.68920676202861E-3</v>
      </c>
    </row>
    <row r="16391" spans="1:15">
      <c r="A16391" t="s">
        <v>18076</v>
      </c>
      <c r="B16391" t="s">
        <v>23518</v>
      </c>
      <c r="C16391" t="s">
        <v>18077</v>
      </c>
      <c r="D16391">
        <v>1</v>
      </c>
      <c r="E16391">
        <v>787</v>
      </c>
      <c r="F16391">
        <v>34</v>
      </c>
      <c r="G16391">
        <v>7393</v>
      </c>
      <c r="H16391">
        <v>0.97841914614970205</v>
      </c>
      <c r="I16391">
        <v>1</v>
      </c>
      <c r="J16391">
        <v>0.966855260484069</v>
      </c>
      <c r="K16391" t="s">
        <v>24734</v>
      </c>
      <c r="L16391">
        <v>1</v>
      </c>
      <c r="M16391" t="s">
        <v>5133</v>
      </c>
      <c r="N16391">
        <v>2.9411764705882401E-2</v>
      </c>
      <c r="O16391">
        <v>1.27064803049555E-3</v>
      </c>
    </row>
    <row r="16392" spans="1:15">
      <c r="A16392" t="s">
        <v>18078</v>
      </c>
      <c r="B16392" t="s">
        <v>23511</v>
      </c>
      <c r="C16392" t="s">
        <v>18079</v>
      </c>
      <c r="D16392">
        <v>15</v>
      </c>
      <c r="E16392">
        <v>6152</v>
      </c>
      <c r="F16392">
        <v>16</v>
      </c>
      <c r="G16392">
        <v>7804</v>
      </c>
      <c r="H16392">
        <v>0.117553998354144</v>
      </c>
      <c r="I16392">
        <v>0.47842873658393897</v>
      </c>
      <c r="J16392">
        <v>0.41122542710949</v>
      </c>
      <c r="K16392" t="s">
        <v>33540</v>
      </c>
      <c r="L16392">
        <v>15</v>
      </c>
      <c r="M16392" t="s">
        <v>5133</v>
      </c>
      <c r="N16392">
        <v>0.9375</v>
      </c>
      <c r="O16392">
        <v>2.4382314694408299E-3</v>
      </c>
    </row>
    <row r="16393" spans="1:15">
      <c r="A16393" t="s">
        <v>18080</v>
      </c>
      <c r="B16393" t="s">
        <v>23511</v>
      </c>
      <c r="C16393" t="s">
        <v>18081</v>
      </c>
      <c r="D16393">
        <v>9</v>
      </c>
      <c r="E16393">
        <v>6152</v>
      </c>
      <c r="F16393">
        <v>9</v>
      </c>
      <c r="G16393">
        <v>7804</v>
      </c>
      <c r="H16393">
        <v>0.117423000773971</v>
      </c>
      <c r="I16393">
        <v>0.47842873658393897</v>
      </c>
      <c r="J16393">
        <v>0.41122542710949</v>
      </c>
      <c r="K16393" t="s">
        <v>33373</v>
      </c>
      <c r="L16393">
        <v>9</v>
      </c>
      <c r="M16393" t="s">
        <v>5133</v>
      </c>
      <c r="N16393">
        <v>1</v>
      </c>
      <c r="O16393">
        <v>1.4629388816645001E-3</v>
      </c>
    </row>
    <row r="16394" spans="1:15">
      <c r="A16394" t="s">
        <v>18082</v>
      </c>
      <c r="B16394" t="s">
        <v>23513</v>
      </c>
      <c r="C16394" t="s">
        <v>18083</v>
      </c>
      <c r="D16394">
        <v>3</v>
      </c>
      <c r="E16394">
        <v>535</v>
      </c>
      <c r="F16394">
        <v>19</v>
      </c>
      <c r="G16394">
        <v>8124</v>
      </c>
      <c r="H16394">
        <v>0.12566935187186401</v>
      </c>
      <c r="I16394">
        <v>0.64703075560747003</v>
      </c>
      <c r="J16394">
        <v>0.614945907739046</v>
      </c>
      <c r="K16394" t="s">
        <v>33541</v>
      </c>
      <c r="L16394">
        <v>3</v>
      </c>
      <c r="M16394" t="s">
        <v>5133</v>
      </c>
      <c r="N16394">
        <v>0.157894736842105</v>
      </c>
      <c r="O16394">
        <v>5.60747663551402E-3</v>
      </c>
    </row>
    <row r="16395" spans="1:15">
      <c r="A16395" t="s">
        <v>18082</v>
      </c>
      <c r="B16395" t="s">
        <v>23511</v>
      </c>
      <c r="C16395" t="s">
        <v>18083</v>
      </c>
      <c r="D16395">
        <v>17</v>
      </c>
      <c r="E16395">
        <v>6152</v>
      </c>
      <c r="F16395">
        <v>20</v>
      </c>
      <c r="G16395">
        <v>7804</v>
      </c>
      <c r="H16395">
        <v>0.36175190235100402</v>
      </c>
      <c r="I16395">
        <v>0.90829480295553899</v>
      </c>
      <c r="J16395">
        <v>0.78070962240619901</v>
      </c>
      <c r="K16395" t="s">
        <v>33542</v>
      </c>
      <c r="L16395">
        <v>17</v>
      </c>
      <c r="M16395" t="s">
        <v>5133</v>
      </c>
      <c r="N16395">
        <v>0.85</v>
      </c>
      <c r="O16395">
        <v>2.7633289986996102E-3</v>
      </c>
    </row>
    <row r="16396" spans="1:15">
      <c r="A16396" t="s">
        <v>18084</v>
      </c>
      <c r="B16396" t="s">
        <v>23511</v>
      </c>
      <c r="C16396" t="s">
        <v>18085</v>
      </c>
      <c r="D16396">
        <v>8</v>
      </c>
      <c r="E16396">
        <v>6152</v>
      </c>
      <c r="F16396">
        <v>8</v>
      </c>
      <c r="G16396">
        <v>7804</v>
      </c>
      <c r="H16396">
        <v>0.148995721685201</v>
      </c>
      <c r="I16396">
        <v>0.54611425167193095</v>
      </c>
      <c r="J16396">
        <v>0.46940338073728599</v>
      </c>
      <c r="K16396" t="s">
        <v>33543</v>
      </c>
      <c r="L16396">
        <v>8</v>
      </c>
      <c r="M16396" t="s">
        <v>5133</v>
      </c>
      <c r="N16396">
        <v>1</v>
      </c>
      <c r="O16396">
        <v>1.3003901170351099E-3</v>
      </c>
    </row>
    <row r="16397" spans="1:15">
      <c r="A16397" t="s">
        <v>18086</v>
      </c>
      <c r="B16397" t="s">
        <v>23511</v>
      </c>
      <c r="C16397" t="s">
        <v>18087</v>
      </c>
      <c r="D16397">
        <v>9</v>
      </c>
      <c r="E16397">
        <v>6152</v>
      </c>
      <c r="F16397">
        <v>11</v>
      </c>
      <c r="G16397">
        <v>7804</v>
      </c>
      <c r="H16397">
        <v>0.578610134932666</v>
      </c>
      <c r="I16397">
        <v>0.968912233598893</v>
      </c>
      <c r="J16397">
        <v>0.832812322140707</v>
      </c>
      <c r="K16397" t="s">
        <v>33544</v>
      </c>
      <c r="L16397">
        <v>9</v>
      </c>
      <c r="M16397" t="s">
        <v>5133</v>
      </c>
      <c r="N16397">
        <v>0.81818181818181801</v>
      </c>
      <c r="O16397">
        <v>1.4629388816645001E-3</v>
      </c>
    </row>
    <row r="16398" spans="1:15">
      <c r="A16398" t="s">
        <v>18086</v>
      </c>
      <c r="B16398" t="s">
        <v>23513</v>
      </c>
      <c r="C16398" t="s">
        <v>18087</v>
      </c>
      <c r="D16398">
        <v>2</v>
      </c>
      <c r="E16398">
        <v>535</v>
      </c>
      <c r="F16398">
        <v>10</v>
      </c>
      <c r="G16398">
        <v>8124</v>
      </c>
      <c r="H16398">
        <v>0.13720826776095801</v>
      </c>
      <c r="I16398">
        <v>0.66676148853393002</v>
      </c>
      <c r="J16398">
        <v>0.63369823653433999</v>
      </c>
      <c r="K16398" t="s">
        <v>25056</v>
      </c>
      <c r="L16398">
        <v>2</v>
      </c>
      <c r="M16398" t="s">
        <v>5133</v>
      </c>
      <c r="N16398">
        <v>0.2</v>
      </c>
      <c r="O16398">
        <v>3.7383177570093499E-3</v>
      </c>
    </row>
    <row r="16399" spans="1:15">
      <c r="A16399" t="s">
        <v>18088</v>
      </c>
      <c r="B16399" t="s">
        <v>23511</v>
      </c>
      <c r="C16399" t="s">
        <v>18089</v>
      </c>
      <c r="D16399">
        <v>6</v>
      </c>
      <c r="E16399">
        <v>6152</v>
      </c>
      <c r="F16399">
        <v>7</v>
      </c>
      <c r="G16399">
        <v>7804</v>
      </c>
      <c r="H16399">
        <v>0.54476030000281095</v>
      </c>
      <c r="I16399">
        <v>0.968912233598893</v>
      </c>
      <c r="J16399">
        <v>0.832812322140707</v>
      </c>
      <c r="K16399" t="s">
        <v>24235</v>
      </c>
      <c r="L16399">
        <v>6</v>
      </c>
      <c r="M16399" t="s">
        <v>5133</v>
      </c>
      <c r="N16399">
        <v>0.85714285714285698</v>
      </c>
      <c r="O16399">
        <v>9.7529258777633303E-4</v>
      </c>
    </row>
    <row r="16400" spans="1:15">
      <c r="A16400" t="s">
        <v>18090</v>
      </c>
      <c r="B16400" t="s">
        <v>23511</v>
      </c>
      <c r="C16400" t="s">
        <v>18091</v>
      </c>
      <c r="D16400">
        <v>7</v>
      </c>
      <c r="E16400">
        <v>6152</v>
      </c>
      <c r="F16400">
        <v>8</v>
      </c>
      <c r="G16400">
        <v>7804</v>
      </c>
      <c r="H16400">
        <v>0.46943957161060701</v>
      </c>
      <c r="I16400">
        <v>0.96083957126938102</v>
      </c>
      <c r="J16400">
        <v>0.82587360011061495</v>
      </c>
      <c r="K16400" t="s">
        <v>33545</v>
      </c>
      <c r="L16400">
        <v>7</v>
      </c>
      <c r="M16400" t="s">
        <v>5133</v>
      </c>
      <c r="N16400">
        <v>0.875</v>
      </c>
      <c r="O16400">
        <v>1.13784135240572E-3</v>
      </c>
    </row>
    <row r="16401" spans="1:15">
      <c r="A16401" t="s">
        <v>18092</v>
      </c>
      <c r="B16401" t="s">
        <v>23511</v>
      </c>
      <c r="C16401" t="s">
        <v>18093</v>
      </c>
      <c r="D16401">
        <v>2</v>
      </c>
      <c r="E16401">
        <v>6152</v>
      </c>
      <c r="F16401">
        <v>2</v>
      </c>
      <c r="G16401">
        <v>7804</v>
      </c>
      <c r="H16401">
        <v>0.62141708038142995</v>
      </c>
      <c r="I16401">
        <v>0.968912233598893</v>
      </c>
      <c r="J16401">
        <v>0.832812322140707</v>
      </c>
      <c r="K16401" t="s">
        <v>33546</v>
      </c>
      <c r="L16401">
        <v>2</v>
      </c>
      <c r="M16401" t="s">
        <v>5133</v>
      </c>
      <c r="N16401">
        <v>1</v>
      </c>
      <c r="O16401">
        <v>3.2509752925877802E-4</v>
      </c>
    </row>
    <row r="16402" spans="1:15">
      <c r="A16402" t="s">
        <v>18094</v>
      </c>
      <c r="B16402" t="s">
        <v>23511</v>
      </c>
      <c r="C16402" t="s">
        <v>18095</v>
      </c>
      <c r="D16402">
        <v>1</v>
      </c>
      <c r="E16402">
        <v>6152</v>
      </c>
      <c r="F16402">
        <v>1</v>
      </c>
      <c r="G16402">
        <v>7804</v>
      </c>
      <c r="H16402">
        <v>0.788313685289595</v>
      </c>
      <c r="I16402">
        <v>0.968912233598893</v>
      </c>
      <c r="J16402">
        <v>0.832812322140707</v>
      </c>
      <c r="K16402" t="s">
        <v>28241</v>
      </c>
      <c r="L16402">
        <v>1</v>
      </c>
      <c r="M16402" t="s">
        <v>5133</v>
      </c>
      <c r="N16402">
        <v>1</v>
      </c>
      <c r="O16402">
        <v>1.6254876462938901E-4</v>
      </c>
    </row>
    <row r="16403" spans="1:15">
      <c r="A16403" t="s">
        <v>18096</v>
      </c>
      <c r="B16403" t="s">
        <v>23511</v>
      </c>
      <c r="C16403" t="s">
        <v>18097</v>
      </c>
      <c r="D16403">
        <v>1</v>
      </c>
      <c r="E16403">
        <v>6152</v>
      </c>
      <c r="F16403">
        <v>1</v>
      </c>
      <c r="G16403">
        <v>7804</v>
      </c>
      <c r="H16403">
        <v>0.788313685289595</v>
      </c>
      <c r="I16403">
        <v>0.968912233598893</v>
      </c>
      <c r="J16403">
        <v>0.832812322140707</v>
      </c>
      <c r="K16403" t="s">
        <v>28241</v>
      </c>
      <c r="L16403">
        <v>1</v>
      </c>
      <c r="M16403" t="s">
        <v>5133</v>
      </c>
      <c r="N16403">
        <v>1</v>
      </c>
      <c r="O16403">
        <v>1.6254876462938901E-4</v>
      </c>
    </row>
    <row r="16404" spans="1:15">
      <c r="A16404" t="s">
        <v>18098</v>
      </c>
      <c r="B16404" t="s">
        <v>23511</v>
      </c>
      <c r="C16404" t="s">
        <v>18099</v>
      </c>
      <c r="D16404">
        <v>6</v>
      </c>
      <c r="E16404">
        <v>6152</v>
      </c>
      <c r="F16404">
        <v>6</v>
      </c>
      <c r="G16404">
        <v>7804</v>
      </c>
      <c r="H16404">
        <v>0.23986678822258201</v>
      </c>
      <c r="I16404">
        <v>0.71382528017432401</v>
      </c>
      <c r="J16404">
        <v>0.61355659322887801</v>
      </c>
      <c r="K16404" t="s">
        <v>33547</v>
      </c>
      <c r="L16404">
        <v>6</v>
      </c>
      <c r="M16404" t="s">
        <v>5133</v>
      </c>
      <c r="N16404">
        <v>1</v>
      </c>
      <c r="O16404">
        <v>9.7529258777633303E-4</v>
      </c>
    </row>
    <row r="16405" spans="1:15">
      <c r="A16405" t="s">
        <v>18100</v>
      </c>
      <c r="B16405" t="s">
        <v>23511</v>
      </c>
      <c r="C16405" t="s">
        <v>18101</v>
      </c>
      <c r="D16405">
        <v>1</v>
      </c>
      <c r="E16405">
        <v>6152</v>
      </c>
      <c r="F16405">
        <v>1</v>
      </c>
      <c r="G16405">
        <v>7804</v>
      </c>
      <c r="H16405">
        <v>0.788313685289595</v>
      </c>
      <c r="I16405">
        <v>0.968912233598893</v>
      </c>
      <c r="J16405">
        <v>0.832812322140707</v>
      </c>
      <c r="K16405" t="s">
        <v>31275</v>
      </c>
      <c r="L16405">
        <v>1</v>
      </c>
      <c r="M16405" t="s">
        <v>5133</v>
      </c>
      <c r="N16405">
        <v>1</v>
      </c>
      <c r="O16405">
        <v>1.6254876462938901E-4</v>
      </c>
    </row>
    <row r="16406" spans="1:15">
      <c r="A16406" t="s">
        <v>18102</v>
      </c>
      <c r="B16406" t="s">
        <v>23511</v>
      </c>
      <c r="C16406" t="s">
        <v>18103</v>
      </c>
      <c r="D16406">
        <v>1</v>
      </c>
      <c r="E16406">
        <v>6152</v>
      </c>
      <c r="F16406">
        <v>1</v>
      </c>
      <c r="G16406">
        <v>7804</v>
      </c>
      <c r="H16406">
        <v>0.788313685289595</v>
      </c>
      <c r="I16406">
        <v>0.968912233598893</v>
      </c>
      <c r="J16406">
        <v>0.832812322140707</v>
      </c>
      <c r="K16406" t="s">
        <v>33548</v>
      </c>
      <c r="L16406">
        <v>1</v>
      </c>
      <c r="M16406" t="s">
        <v>5133</v>
      </c>
      <c r="N16406">
        <v>1</v>
      </c>
      <c r="O16406">
        <v>1.6254876462938901E-4</v>
      </c>
    </row>
    <row r="16407" spans="1:15">
      <c r="A16407" t="s">
        <v>18104</v>
      </c>
      <c r="B16407" t="s">
        <v>23511</v>
      </c>
      <c r="C16407" t="s">
        <v>18105</v>
      </c>
      <c r="D16407">
        <v>1</v>
      </c>
      <c r="E16407">
        <v>6152</v>
      </c>
      <c r="F16407">
        <v>1</v>
      </c>
      <c r="G16407">
        <v>7804</v>
      </c>
      <c r="H16407">
        <v>0.788313685289595</v>
      </c>
      <c r="I16407">
        <v>0.968912233598893</v>
      </c>
      <c r="J16407">
        <v>0.832812322140707</v>
      </c>
      <c r="K16407" t="s">
        <v>33549</v>
      </c>
      <c r="L16407">
        <v>1</v>
      </c>
      <c r="M16407" t="s">
        <v>5133</v>
      </c>
      <c r="N16407">
        <v>1</v>
      </c>
      <c r="O16407">
        <v>1.6254876462938901E-4</v>
      </c>
    </row>
    <row r="16408" spans="1:15">
      <c r="A16408" t="s">
        <v>18106</v>
      </c>
      <c r="B16408" t="s">
        <v>23513</v>
      </c>
      <c r="C16408" t="s">
        <v>18107</v>
      </c>
      <c r="D16408">
        <v>1</v>
      </c>
      <c r="E16408">
        <v>535</v>
      </c>
      <c r="F16408">
        <v>19</v>
      </c>
      <c r="G16408">
        <v>8124</v>
      </c>
      <c r="H16408">
        <v>0.72632654610035197</v>
      </c>
      <c r="I16408">
        <v>0.99999999999997702</v>
      </c>
      <c r="J16408">
        <v>0.95041217501583097</v>
      </c>
      <c r="K16408" t="s">
        <v>25516</v>
      </c>
      <c r="L16408">
        <v>1</v>
      </c>
      <c r="M16408" t="s">
        <v>5133</v>
      </c>
      <c r="N16408">
        <v>5.2631578947368397E-2</v>
      </c>
      <c r="O16408">
        <v>1.8691588785046699E-3</v>
      </c>
    </row>
    <row r="16409" spans="1:15">
      <c r="A16409" t="s">
        <v>18106</v>
      </c>
      <c r="B16409" t="s">
        <v>23511</v>
      </c>
      <c r="C16409" t="s">
        <v>18107</v>
      </c>
      <c r="D16409">
        <v>17</v>
      </c>
      <c r="E16409">
        <v>6152</v>
      </c>
      <c r="F16409">
        <v>19</v>
      </c>
      <c r="G16409">
        <v>7804</v>
      </c>
      <c r="H16409">
        <v>0.20051287893879999</v>
      </c>
      <c r="I16409">
        <v>0.65495995127819795</v>
      </c>
      <c r="J16409">
        <v>0.56295988327769197</v>
      </c>
      <c r="K16409" t="s">
        <v>33550</v>
      </c>
      <c r="L16409">
        <v>17</v>
      </c>
      <c r="M16409" t="s">
        <v>5133</v>
      </c>
      <c r="N16409">
        <v>0.89473684210526305</v>
      </c>
      <c r="O16409">
        <v>2.7633289986996102E-3</v>
      </c>
    </row>
    <row r="16410" spans="1:15">
      <c r="A16410" t="s">
        <v>18108</v>
      </c>
      <c r="B16410" t="s">
        <v>23511</v>
      </c>
      <c r="C16410" t="s">
        <v>18109</v>
      </c>
      <c r="D16410">
        <v>29</v>
      </c>
      <c r="E16410">
        <v>6152</v>
      </c>
      <c r="F16410">
        <v>32</v>
      </c>
      <c r="G16410">
        <v>7804</v>
      </c>
      <c r="H16410">
        <v>6.9556625924805299E-2</v>
      </c>
      <c r="I16410">
        <v>0.34515372088190899</v>
      </c>
      <c r="J16410">
        <v>0.29667111407550401</v>
      </c>
      <c r="K16410" t="s">
        <v>33551</v>
      </c>
      <c r="L16410">
        <v>29</v>
      </c>
      <c r="M16410" t="s">
        <v>5133</v>
      </c>
      <c r="N16410">
        <v>0.90625</v>
      </c>
      <c r="O16410">
        <v>4.7139141742522797E-3</v>
      </c>
    </row>
    <row r="16411" spans="1:15">
      <c r="A16411" t="s">
        <v>18108</v>
      </c>
      <c r="B16411" t="s">
        <v>23513</v>
      </c>
      <c r="C16411" t="s">
        <v>18109</v>
      </c>
      <c r="D16411">
        <v>3</v>
      </c>
      <c r="E16411">
        <v>535</v>
      </c>
      <c r="F16411">
        <v>32</v>
      </c>
      <c r="G16411">
        <v>8124</v>
      </c>
      <c r="H16411">
        <v>0.35327638235832198</v>
      </c>
      <c r="I16411">
        <v>0.99999999999997702</v>
      </c>
      <c r="J16411">
        <v>0.95041217501583097</v>
      </c>
      <c r="K16411" t="s">
        <v>27571</v>
      </c>
      <c r="L16411">
        <v>3</v>
      </c>
      <c r="M16411" t="s">
        <v>5133</v>
      </c>
      <c r="N16411">
        <v>9.375E-2</v>
      </c>
      <c r="O16411">
        <v>5.60747663551402E-3</v>
      </c>
    </row>
    <row r="16412" spans="1:15">
      <c r="A16412" t="s">
        <v>18110</v>
      </c>
      <c r="B16412" t="s">
        <v>23518</v>
      </c>
      <c r="C16412" t="s">
        <v>18111</v>
      </c>
      <c r="D16412">
        <v>2</v>
      </c>
      <c r="E16412">
        <v>787</v>
      </c>
      <c r="F16412">
        <v>5</v>
      </c>
      <c r="G16412">
        <v>7393</v>
      </c>
      <c r="H16412">
        <v>9.1006533730773498E-2</v>
      </c>
      <c r="I16412">
        <v>0.63266972740240601</v>
      </c>
      <c r="J16412">
        <v>0.61170005408803896</v>
      </c>
      <c r="K16412" t="s">
        <v>24688</v>
      </c>
      <c r="L16412">
        <v>2</v>
      </c>
      <c r="M16412" t="s">
        <v>5133</v>
      </c>
      <c r="N16412">
        <v>0.4</v>
      </c>
      <c r="O16412">
        <v>2.5412960609911099E-3</v>
      </c>
    </row>
    <row r="16413" spans="1:15">
      <c r="A16413" t="s">
        <v>18110</v>
      </c>
      <c r="B16413" t="s">
        <v>23511</v>
      </c>
      <c r="C16413" t="s">
        <v>18111</v>
      </c>
      <c r="D16413">
        <v>3</v>
      </c>
      <c r="E16413">
        <v>6152</v>
      </c>
      <c r="F16413">
        <v>5</v>
      </c>
      <c r="G16413">
        <v>7804</v>
      </c>
      <c r="H16413">
        <v>0.93277286492067202</v>
      </c>
      <c r="I16413">
        <v>1</v>
      </c>
      <c r="J16413">
        <v>0.85953329234717102</v>
      </c>
      <c r="K16413" t="s">
        <v>29253</v>
      </c>
      <c r="L16413">
        <v>3</v>
      </c>
      <c r="M16413" t="s">
        <v>5133</v>
      </c>
      <c r="N16413">
        <v>0.6</v>
      </c>
      <c r="O16413">
        <v>4.8764629388816603E-4</v>
      </c>
    </row>
    <row r="16414" spans="1:15">
      <c r="A16414" t="s">
        <v>18112</v>
      </c>
      <c r="B16414" t="s">
        <v>23511</v>
      </c>
      <c r="C16414" t="s">
        <v>18113</v>
      </c>
      <c r="D16414">
        <v>20</v>
      </c>
      <c r="E16414">
        <v>6152</v>
      </c>
      <c r="F16414">
        <v>20</v>
      </c>
      <c r="G16414">
        <v>7804</v>
      </c>
      <c r="H16414">
        <v>8.5336853349435304E-3</v>
      </c>
      <c r="I16414">
        <v>7.4878905635043805E-2</v>
      </c>
      <c r="J16414">
        <v>6.4360912287842298E-2</v>
      </c>
      <c r="K16414" t="s">
        <v>33552</v>
      </c>
      <c r="L16414">
        <v>20</v>
      </c>
      <c r="M16414" t="s">
        <v>5133</v>
      </c>
      <c r="N16414">
        <v>1</v>
      </c>
      <c r="O16414">
        <v>3.2509752925877801E-3</v>
      </c>
    </row>
    <row r="16415" spans="1:15">
      <c r="A16415" t="s">
        <v>18114</v>
      </c>
      <c r="B16415" t="s">
        <v>23511</v>
      </c>
      <c r="C16415" t="s">
        <v>18115</v>
      </c>
      <c r="D16415">
        <v>56</v>
      </c>
      <c r="E16415">
        <v>6152</v>
      </c>
      <c r="F16415">
        <v>62</v>
      </c>
      <c r="G16415">
        <v>7804</v>
      </c>
      <c r="H16415">
        <v>1.3843740222604199E-2</v>
      </c>
      <c r="I16415">
        <v>0.105981043928101</v>
      </c>
      <c r="J16415">
        <v>9.1094235613910904E-2</v>
      </c>
      <c r="K16415" t="s">
        <v>33553</v>
      </c>
      <c r="L16415">
        <v>56</v>
      </c>
      <c r="M16415" t="s">
        <v>5133</v>
      </c>
      <c r="N16415">
        <v>0.90322580645161299</v>
      </c>
      <c r="O16415">
        <v>9.10273081924577E-3</v>
      </c>
    </row>
    <row r="16416" spans="1:15">
      <c r="A16416" t="s">
        <v>18114</v>
      </c>
      <c r="B16416" t="s">
        <v>23518</v>
      </c>
      <c r="C16416" t="s">
        <v>18115</v>
      </c>
      <c r="D16416">
        <v>1</v>
      </c>
      <c r="E16416">
        <v>787</v>
      </c>
      <c r="F16416">
        <v>58</v>
      </c>
      <c r="G16416">
        <v>7393</v>
      </c>
      <c r="H16416">
        <v>0.99857700383628401</v>
      </c>
      <c r="I16416">
        <v>1</v>
      </c>
      <c r="J16416">
        <v>0.966855260484069</v>
      </c>
      <c r="K16416" t="s">
        <v>29110</v>
      </c>
      <c r="L16416">
        <v>1</v>
      </c>
      <c r="M16416" t="s">
        <v>5133</v>
      </c>
      <c r="N16416">
        <v>1.72413793103448E-2</v>
      </c>
      <c r="O16416">
        <v>1.27064803049555E-3</v>
      </c>
    </row>
    <row r="16417" spans="1:15">
      <c r="A16417" t="s">
        <v>18114</v>
      </c>
      <c r="B16417" t="s">
        <v>23513</v>
      </c>
      <c r="C16417" t="s">
        <v>18115</v>
      </c>
      <c r="D16417">
        <v>6</v>
      </c>
      <c r="E16417">
        <v>535</v>
      </c>
      <c r="F16417">
        <v>67</v>
      </c>
      <c r="G16417">
        <v>8124</v>
      </c>
      <c r="H16417">
        <v>0.278169052599199</v>
      </c>
      <c r="I16417">
        <v>0.92669970177713501</v>
      </c>
      <c r="J16417">
        <v>0.88074667915254901</v>
      </c>
      <c r="K16417" t="s">
        <v>23715</v>
      </c>
      <c r="L16417">
        <v>6</v>
      </c>
      <c r="M16417" t="s">
        <v>5133</v>
      </c>
      <c r="N16417">
        <v>8.9552238805970102E-2</v>
      </c>
      <c r="O16417">
        <v>1.1214953271028E-2</v>
      </c>
    </row>
    <row r="16418" spans="1:15">
      <c r="A16418" t="s">
        <v>18116</v>
      </c>
      <c r="B16418" t="s">
        <v>23511</v>
      </c>
      <c r="C16418" t="s">
        <v>18117</v>
      </c>
      <c r="D16418">
        <v>2</v>
      </c>
      <c r="E16418">
        <v>6152</v>
      </c>
      <c r="F16418">
        <v>2</v>
      </c>
      <c r="G16418">
        <v>7804</v>
      </c>
      <c r="H16418">
        <v>0.62141708038142995</v>
      </c>
      <c r="I16418">
        <v>0.968912233598893</v>
      </c>
      <c r="J16418">
        <v>0.832812322140707</v>
      </c>
      <c r="K16418" t="s">
        <v>33546</v>
      </c>
      <c r="L16418">
        <v>2</v>
      </c>
      <c r="M16418" t="s">
        <v>5133</v>
      </c>
      <c r="N16418">
        <v>1</v>
      </c>
      <c r="O16418">
        <v>3.2509752925877802E-4</v>
      </c>
    </row>
    <row r="16419" spans="1:15">
      <c r="A16419" t="s">
        <v>18118</v>
      </c>
      <c r="B16419" t="s">
        <v>23511</v>
      </c>
      <c r="C16419" t="s">
        <v>18119</v>
      </c>
      <c r="D16419">
        <v>1</v>
      </c>
      <c r="E16419">
        <v>6152</v>
      </c>
      <c r="F16419">
        <v>1</v>
      </c>
      <c r="G16419">
        <v>7804</v>
      </c>
      <c r="H16419">
        <v>0.788313685289595</v>
      </c>
      <c r="I16419">
        <v>0.968912233598893</v>
      </c>
      <c r="J16419">
        <v>0.832812322140707</v>
      </c>
      <c r="K16419" t="s">
        <v>28241</v>
      </c>
      <c r="L16419">
        <v>1</v>
      </c>
      <c r="M16419" t="s">
        <v>5133</v>
      </c>
      <c r="N16419">
        <v>1</v>
      </c>
      <c r="O16419">
        <v>1.6254876462938901E-4</v>
      </c>
    </row>
    <row r="16420" spans="1:15">
      <c r="A16420" t="s">
        <v>18120</v>
      </c>
      <c r="B16420" t="s">
        <v>23511</v>
      </c>
      <c r="C16420" t="s">
        <v>18121</v>
      </c>
      <c r="D16420">
        <v>22</v>
      </c>
      <c r="E16420">
        <v>6152</v>
      </c>
      <c r="F16420">
        <v>26</v>
      </c>
      <c r="G16420">
        <v>7804</v>
      </c>
      <c r="H16420">
        <v>0.328425931590757</v>
      </c>
      <c r="I16420">
        <v>0.85924881650571305</v>
      </c>
      <c r="J16420">
        <v>0.73855296419656502</v>
      </c>
      <c r="K16420" t="s">
        <v>33554</v>
      </c>
      <c r="L16420">
        <v>22</v>
      </c>
      <c r="M16420" t="s">
        <v>5133</v>
      </c>
      <c r="N16420">
        <v>0.84615384615384603</v>
      </c>
      <c r="O16420">
        <v>3.57607282184655E-3</v>
      </c>
    </row>
    <row r="16421" spans="1:15">
      <c r="A16421" t="s">
        <v>18120</v>
      </c>
      <c r="B16421" t="s">
        <v>23518</v>
      </c>
      <c r="C16421" t="s">
        <v>18121</v>
      </c>
      <c r="D16421">
        <v>2</v>
      </c>
      <c r="E16421">
        <v>787</v>
      </c>
      <c r="F16421">
        <v>24</v>
      </c>
      <c r="G16421">
        <v>7393</v>
      </c>
      <c r="H16421">
        <v>0.74146761916767701</v>
      </c>
      <c r="I16421">
        <v>1</v>
      </c>
      <c r="J16421">
        <v>0.966855260484069</v>
      </c>
      <c r="K16421" t="s">
        <v>24367</v>
      </c>
      <c r="L16421">
        <v>2</v>
      </c>
      <c r="M16421" t="s">
        <v>5133</v>
      </c>
      <c r="N16421">
        <v>8.3333333333333301E-2</v>
      </c>
      <c r="O16421">
        <v>2.5412960609911099E-3</v>
      </c>
    </row>
    <row r="16422" spans="1:15">
      <c r="A16422" t="s">
        <v>18120</v>
      </c>
      <c r="B16422" t="s">
        <v>23513</v>
      </c>
      <c r="C16422" t="s">
        <v>18121</v>
      </c>
      <c r="D16422">
        <v>2</v>
      </c>
      <c r="E16422">
        <v>535</v>
      </c>
      <c r="F16422">
        <v>27</v>
      </c>
      <c r="G16422">
        <v>8124</v>
      </c>
      <c r="H16422">
        <v>0.53894160886072595</v>
      </c>
      <c r="I16422">
        <v>0.99999999999997702</v>
      </c>
      <c r="J16422">
        <v>0.95041217501583097</v>
      </c>
      <c r="K16422" t="s">
        <v>26875</v>
      </c>
      <c r="L16422">
        <v>2</v>
      </c>
      <c r="M16422" t="s">
        <v>5133</v>
      </c>
      <c r="N16422">
        <v>7.4074074074074098E-2</v>
      </c>
      <c r="O16422">
        <v>3.7383177570093499E-3</v>
      </c>
    </row>
    <row r="16423" spans="1:15">
      <c r="A16423" t="s">
        <v>18122</v>
      </c>
      <c r="B16423" t="s">
        <v>23511</v>
      </c>
      <c r="C16423" t="s">
        <v>18123</v>
      </c>
      <c r="D16423">
        <v>5</v>
      </c>
      <c r="E16423">
        <v>6152</v>
      </c>
      <c r="F16423">
        <v>9</v>
      </c>
      <c r="G16423">
        <v>7804</v>
      </c>
      <c r="H16423">
        <v>0.97522995242144195</v>
      </c>
      <c r="I16423">
        <v>1</v>
      </c>
      <c r="J16423">
        <v>0.85953329234717102</v>
      </c>
      <c r="K16423" t="s">
        <v>33555</v>
      </c>
      <c r="L16423">
        <v>5</v>
      </c>
      <c r="M16423" t="s">
        <v>5133</v>
      </c>
      <c r="N16423">
        <v>0.55555555555555602</v>
      </c>
      <c r="O16423">
        <v>8.1274382314694405E-4</v>
      </c>
    </row>
    <row r="16424" spans="1:15">
      <c r="A16424" t="s">
        <v>18122</v>
      </c>
      <c r="B16424" t="s">
        <v>23513</v>
      </c>
      <c r="C16424" t="s">
        <v>18123</v>
      </c>
      <c r="D16424">
        <v>2</v>
      </c>
      <c r="E16424">
        <v>535</v>
      </c>
      <c r="F16424">
        <v>10</v>
      </c>
      <c r="G16424">
        <v>8124</v>
      </c>
      <c r="H16424">
        <v>0.13720826776095801</v>
      </c>
      <c r="I16424">
        <v>0.66676148853393002</v>
      </c>
      <c r="J16424">
        <v>0.63369823653433999</v>
      </c>
      <c r="K16424" t="s">
        <v>26875</v>
      </c>
      <c r="L16424">
        <v>2</v>
      </c>
      <c r="M16424" t="s">
        <v>5133</v>
      </c>
      <c r="N16424">
        <v>0.2</v>
      </c>
      <c r="O16424">
        <v>3.7383177570093499E-3</v>
      </c>
    </row>
    <row r="16425" spans="1:15">
      <c r="A16425" t="s">
        <v>18122</v>
      </c>
      <c r="B16425" t="s">
        <v>23518</v>
      </c>
      <c r="C16425" t="s">
        <v>18123</v>
      </c>
      <c r="D16425">
        <v>2</v>
      </c>
      <c r="E16425">
        <v>787</v>
      </c>
      <c r="F16425">
        <v>7</v>
      </c>
      <c r="G16425">
        <v>7393</v>
      </c>
      <c r="H16425">
        <v>0.16585350806365901</v>
      </c>
      <c r="I16425">
        <v>0.82859402353427802</v>
      </c>
      <c r="J16425">
        <v>0.80113049045977802</v>
      </c>
      <c r="K16425" t="s">
        <v>24367</v>
      </c>
      <c r="L16425">
        <v>2</v>
      </c>
      <c r="M16425" t="s">
        <v>5133</v>
      </c>
      <c r="N16425">
        <v>0.28571428571428598</v>
      </c>
      <c r="O16425">
        <v>2.5412960609911099E-3</v>
      </c>
    </row>
    <row r="16426" spans="1:15">
      <c r="A16426" t="s">
        <v>18124</v>
      </c>
      <c r="B16426" t="s">
        <v>23511</v>
      </c>
      <c r="C16426" t="s">
        <v>18125</v>
      </c>
      <c r="D16426">
        <v>14</v>
      </c>
      <c r="E16426">
        <v>6152</v>
      </c>
      <c r="F16426">
        <v>14</v>
      </c>
      <c r="G16426">
        <v>7804</v>
      </c>
      <c r="H16426">
        <v>3.5680033920092398E-2</v>
      </c>
      <c r="I16426">
        <v>0.21445050912290001</v>
      </c>
      <c r="J16426">
        <v>0.18432735215193299</v>
      </c>
      <c r="K16426" t="s">
        <v>31933</v>
      </c>
      <c r="L16426">
        <v>14</v>
      </c>
      <c r="M16426" t="s">
        <v>5133</v>
      </c>
      <c r="N16426">
        <v>1</v>
      </c>
      <c r="O16426">
        <v>2.2756827048114399E-3</v>
      </c>
    </row>
    <row r="16427" spans="1:15">
      <c r="A16427" t="s">
        <v>18126</v>
      </c>
      <c r="B16427" t="s">
        <v>23511</v>
      </c>
      <c r="C16427" t="s">
        <v>18127</v>
      </c>
      <c r="D16427">
        <v>3</v>
      </c>
      <c r="E16427">
        <v>6152</v>
      </c>
      <c r="F16427">
        <v>4</v>
      </c>
      <c r="G16427">
        <v>7804</v>
      </c>
      <c r="H16427">
        <v>0.80103341611958101</v>
      </c>
      <c r="I16427">
        <v>0.968912233598893</v>
      </c>
      <c r="J16427">
        <v>0.832812322140707</v>
      </c>
      <c r="K16427" t="s">
        <v>33556</v>
      </c>
      <c r="L16427">
        <v>3</v>
      </c>
      <c r="M16427" t="s">
        <v>5133</v>
      </c>
      <c r="N16427">
        <v>0.75</v>
      </c>
      <c r="O16427">
        <v>4.8764629388816603E-4</v>
      </c>
    </row>
    <row r="16428" spans="1:15">
      <c r="A16428" t="s">
        <v>18126</v>
      </c>
      <c r="B16428" t="s">
        <v>23518</v>
      </c>
      <c r="C16428" t="s">
        <v>18127</v>
      </c>
      <c r="D16428">
        <v>1</v>
      </c>
      <c r="E16428">
        <v>787</v>
      </c>
      <c r="F16428">
        <v>4</v>
      </c>
      <c r="G16428">
        <v>7393</v>
      </c>
      <c r="H16428">
        <v>0.362574478289521</v>
      </c>
      <c r="I16428">
        <v>1</v>
      </c>
      <c r="J16428">
        <v>0.966855260484069</v>
      </c>
      <c r="K16428" t="s">
        <v>24100</v>
      </c>
      <c r="L16428">
        <v>1</v>
      </c>
      <c r="M16428" t="s">
        <v>5133</v>
      </c>
      <c r="N16428">
        <v>0.25</v>
      </c>
      <c r="O16428">
        <v>1.27064803049555E-3</v>
      </c>
    </row>
    <row r="16429" spans="1:15">
      <c r="A16429" t="s">
        <v>18128</v>
      </c>
      <c r="B16429" t="s">
        <v>23518</v>
      </c>
      <c r="C16429" t="s">
        <v>18129</v>
      </c>
      <c r="D16429">
        <v>1</v>
      </c>
      <c r="E16429">
        <v>787</v>
      </c>
      <c r="F16429">
        <v>4</v>
      </c>
      <c r="G16429">
        <v>7393</v>
      </c>
      <c r="H16429">
        <v>0.362574478289521</v>
      </c>
      <c r="I16429">
        <v>1</v>
      </c>
      <c r="J16429">
        <v>0.966855260484069</v>
      </c>
      <c r="K16429" t="s">
        <v>24100</v>
      </c>
      <c r="L16429">
        <v>1</v>
      </c>
      <c r="M16429" t="s">
        <v>5133</v>
      </c>
      <c r="N16429">
        <v>0.25</v>
      </c>
      <c r="O16429">
        <v>1.27064803049555E-3</v>
      </c>
    </row>
    <row r="16430" spans="1:15">
      <c r="A16430" t="s">
        <v>18128</v>
      </c>
      <c r="B16430" t="s">
        <v>23511</v>
      </c>
      <c r="C16430" t="s">
        <v>18129</v>
      </c>
      <c r="D16430">
        <v>3</v>
      </c>
      <c r="E16430">
        <v>6152</v>
      </c>
      <c r="F16430">
        <v>4</v>
      </c>
      <c r="G16430">
        <v>7804</v>
      </c>
      <c r="H16430">
        <v>0.80103341611958101</v>
      </c>
      <c r="I16430">
        <v>0.968912233598893</v>
      </c>
      <c r="J16430">
        <v>0.832812322140707</v>
      </c>
      <c r="K16430" t="s">
        <v>33556</v>
      </c>
      <c r="L16430">
        <v>3</v>
      </c>
      <c r="M16430" t="s">
        <v>5133</v>
      </c>
      <c r="N16430">
        <v>0.75</v>
      </c>
      <c r="O16430">
        <v>4.8764629388816603E-4</v>
      </c>
    </row>
    <row r="16431" spans="1:15">
      <c r="A16431" t="s">
        <v>18130</v>
      </c>
      <c r="B16431" t="s">
        <v>23513</v>
      </c>
      <c r="C16431" t="s">
        <v>18131</v>
      </c>
      <c r="D16431">
        <v>1</v>
      </c>
      <c r="E16431">
        <v>535</v>
      </c>
      <c r="F16431">
        <v>1</v>
      </c>
      <c r="G16431">
        <v>8124</v>
      </c>
      <c r="H16431">
        <v>6.5854258985721295E-2</v>
      </c>
      <c r="I16431">
        <v>0.448760549738495</v>
      </c>
      <c r="J16431">
        <v>0.42650749013827299</v>
      </c>
      <c r="K16431" t="s">
        <v>23596</v>
      </c>
      <c r="L16431">
        <v>1</v>
      </c>
      <c r="M16431" t="s">
        <v>5133</v>
      </c>
      <c r="N16431">
        <v>1</v>
      </c>
      <c r="O16431">
        <v>1.8691588785046699E-3</v>
      </c>
    </row>
    <row r="16432" spans="1:15">
      <c r="A16432" t="s">
        <v>18132</v>
      </c>
      <c r="B16432" t="s">
        <v>23518</v>
      </c>
      <c r="C16432" t="s">
        <v>18133</v>
      </c>
      <c r="D16432">
        <v>3</v>
      </c>
      <c r="E16432">
        <v>787</v>
      </c>
      <c r="F16432">
        <v>73</v>
      </c>
      <c r="G16432">
        <v>7393</v>
      </c>
      <c r="H16432">
        <v>0.98760940311294398</v>
      </c>
      <c r="I16432">
        <v>1</v>
      </c>
      <c r="J16432">
        <v>0.966855260484069</v>
      </c>
      <c r="K16432" t="s">
        <v>33557</v>
      </c>
      <c r="L16432">
        <v>3</v>
      </c>
      <c r="M16432" t="s">
        <v>5133</v>
      </c>
      <c r="N16432">
        <v>4.1095890410958902E-2</v>
      </c>
      <c r="O16432">
        <v>3.8119440914866601E-3</v>
      </c>
    </row>
    <row r="16433" spans="1:15">
      <c r="A16433" t="s">
        <v>18132</v>
      </c>
      <c r="B16433" t="s">
        <v>23513</v>
      </c>
      <c r="C16433" t="s">
        <v>18133</v>
      </c>
      <c r="D16433">
        <v>6</v>
      </c>
      <c r="E16433">
        <v>535</v>
      </c>
      <c r="F16433">
        <v>86</v>
      </c>
      <c r="G16433">
        <v>8124</v>
      </c>
      <c r="H16433">
        <v>0.50323601096546</v>
      </c>
      <c r="I16433">
        <v>0.99999999999997702</v>
      </c>
      <c r="J16433">
        <v>0.95041217501583097</v>
      </c>
      <c r="K16433" t="s">
        <v>33558</v>
      </c>
      <c r="L16433">
        <v>6</v>
      </c>
      <c r="M16433" t="s">
        <v>5133</v>
      </c>
      <c r="N16433">
        <v>6.9767441860465101E-2</v>
      </c>
      <c r="O16433">
        <v>1.1214953271028E-2</v>
      </c>
    </row>
    <row r="16434" spans="1:15">
      <c r="A16434" t="s">
        <v>18132</v>
      </c>
      <c r="B16434" t="s">
        <v>23511</v>
      </c>
      <c r="C16434" t="s">
        <v>18133</v>
      </c>
      <c r="D16434">
        <v>72</v>
      </c>
      <c r="E16434">
        <v>6152</v>
      </c>
      <c r="F16434">
        <v>84</v>
      </c>
      <c r="G16434">
        <v>7804</v>
      </c>
      <c r="H16434">
        <v>7.3559190066393304E-2</v>
      </c>
      <c r="I16434">
        <v>0.35189029455959298</v>
      </c>
      <c r="J16434">
        <v>0.30246142342782301</v>
      </c>
      <c r="K16434" t="s">
        <v>33559</v>
      </c>
      <c r="L16434">
        <v>72</v>
      </c>
      <c r="M16434" t="s">
        <v>5133</v>
      </c>
      <c r="N16434">
        <v>0.85714285714285698</v>
      </c>
      <c r="O16434">
        <v>1.1703511053316001E-2</v>
      </c>
    </row>
    <row r="16435" spans="1:15">
      <c r="A16435" t="s">
        <v>18134</v>
      </c>
      <c r="B16435" t="s">
        <v>23513</v>
      </c>
      <c r="C16435" t="s">
        <v>18135</v>
      </c>
      <c r="D16435">
        <v>4</v>
      </c>
      <c r="E16435">
        <v>535</v>
      </c>
      <c r="F16435">
        <v>35</v>
      </c>
      <c r="G16435">
        <v>8124</v>
      </c>
      <c r="H16435">
        <v>0.19631191459221201</v>
      </c>
      <c r="I16435">
        <v>0.79173415506091405</v>
      </c>
      <c r="J16435">
        <v>0.75247378034578205</v>
      </c>
      <c r="K16435" t="s">
        <v>33519</v>
      </c>
      <c r="L16435">
        <v>4</v>
      </c>
      <c r="M16435" t="s">
        <v>5133</v>
      </c>
      <c r="N16435">
        <v>0.114285714285714</v>
      </c>
      <c r="O16435">
        <v>7.4766355140186902E-3</v>
      </c>
    </row>
    <row r="16436" spans="1:15">
      <c r="A16436" t="s">
        <v>18134</v>
      </c>
      <c r="B16436" t="s">
        <v>23511</v>
      </c>
      <c r="C16436" t="s">
        <v>18135</v>
      </c>
      <c r="D16436">
        <v>28</v>
      </c>
      <c r="E16436">
        <v>6152</v>
      </c>
      <c r="F16436">
        <v>34</v>
      </c>
      <c r="G16436">
        <v>7804</v>
      </c>
      <c r="H16436">
        <v>0.39944480765552498</v>
      </c>
      <c r="I16436">
        <v>0.91525479399875698</v>
      </c>
      <c r="J16436">
        <v>0.78669196642228301</v>
      </c>
      <c r="K16436" t="s">
        <v>33560</v>
      </c>
      <c r="L16436">
        <v>28</v>
      </c>
      <c r="M16436" t="s">
        <v>5133</v>
      </c>
      <c r="N16436">
        <v>0.82352941176470595</v>
      </c>
      <c r="O16436">
        <v>4.5513654096228902E-3</v>
      </c>
    </row>
    <row r="16437" spans="1:15">
      <c r="A16437" t="s">
        <v>18134</v>
      </c>
      <c r="B16437" t="s">
        <v>23518</v>
      </c>
      <c r="C16437" t="s">
        <v>18135</v>
      </c>
      <c r="D16437">
        <v>1</v>
      </c>
      <c r="E16437">
        <v>787</v>
      </c>
      <c r="F16437">
        <v>33</v>
      </c>
      <c r="G16437">
        <v>7393</v>
      </c>
      <c r="H16437">
        <v>0.975835222221483</v>
      </c>
      <c r="I16437">
        <v>1</v>
      </c>
      <c r="J16437">
        <v>0.966855260484069</v>
      </c>
      <c r="K16437" t="s">
        <v>28604</v>
      </c>
      <c r="L16437">
        <v>1</v>
      </c>
      <c r="M16437" t="s">
        <v>5133</v>
      </c>
      <c r="N16437">
        <v>3.03030303030303E-2</v>
      </c>
      <c r="O16437">
        <v>1.27064803049555E-3</v>
      </c>
    </row>
    <row r="16438" spans="1:15">
      <c r="A16438" t="s">
        <v>18136</v>
      </c>
      <c r="B16438" t="s">
        <v>23511</v>
      </c>
      <c r="C16438" t="s">
        <v>18137</v>
      </c>
      <c r="D16438">
        <v>2</v>
      </c>
      <c r="E16438">
        <v>6152</v>
      </c>
      <c r="F16438">
        <v>2</v>
      </c>
      <c r="G16438">
        <v>7804</v>
      </c>
      <c r="H16438">
        <v>0.62141708038142995</v>
      </c>
      <c r="I16438">
        <v>0.968912233598893</v>
      </c>
      <c r="J16438">
        <v>0.832812322140707</v>
      </c>
      <c r="K16438" t="s">
        <v>25653</v>
      </c>
      <c r="L16438">
        <v>2</v>
      </c>
      <c r="M16438" t="s">
        <v>5133</v>
      </c>
      <c r="N16438">
        <v>1</v>
      </c>
      <c r="O16438">
        <v>3.2509752925877802E-4</v>
      </c>
    </row>
    <row r="16439" spans="1:15">
      <c r="A16439" t="s">
        <v>18138</v>
      </c>
      <c r="B16439" t="s">
        <v>23511</v>
      </c>
      <c r="C16439" t="s">
        <v>18139</v>
      </c>
      <c r="D16439">
        <v>2</v>
      </c>
      <c r="E16439">
        <v>6152</v>
      </c>
      <c r="F16439">
        <v>2</v>
      </c>
      <c r="G16439">
        <v>7804</v>
      </c>
      <c r="H16439">
        <v>0.62141708038142995</v>
      </c>
      <c r="I16439">
        <v>0.968912233598893</v>
      </c>
      <c r="J16439">
        <v>0.832812322140707</v>
      </c>
      <c r="K16439" t="s">
        <v>25653</v>
      </c>
      <c r="L16439">
        <v>2</v>
      </c>
      <c r="M16439" t="s">
        <v>5133</v>
      </c>
      <c r="N16439">
        <v>1</v>
      </c>
      <c r="O16439">
        <v>3.2509752925877802E-4</v>
      </c>
    </row>
    <row r="16440" spans="1:15">
      <c r="A16440" t="s">
        <v>18140</v>
      </c>
      <c r="B16440" t="s">
        <v>23518</v>
      </c>
      <c r="C16440" t="s">
        <v>18141</v>
      </c>
      <c r="D16440">
        <v>2</v>
      </c>
      <c r="E16440">
        <v>787</v>
      </c>
      <c r="F16440">
        <v>25</v>
      </c>
      <c r="G16440">
        <v>7393</v>
      </c>
      <c r="H16440">
        <v>0.76191647030472598</v>
      </c>
      <c r="I16440">
        <v>1</v>
      </c>
      <c r="J16440">
        <v>0.966855260484069</v>
      </c>
      <c r="K16440" t="s">
        <v>28681</v>
      </c>
      <c r="L16440">
        <v>2</v>
      </c>
      <c r="M16440" t="s">
        <v>5133</v>
      </c>
      <c r="N16440">
        <v>0.08</v>
      </c>
      <c r="O16440">
        <v>2.5412960609911099E-3</v>
      </c>
    </row>
    <row r="16441" spans="1:15">
      <c r="A16441" t="s">
        <v>18140</v>
      </c>
      <c r="B16441" t="s">
        <v>23511</v>
      </c>
      <c r="C16441" t="s">
        <v>18141</v>
      </c>
      <c r="D16441">
        <v>23</v>
      </c>
      <c r="E16441">
        <v>6152</v>
      </c>
      <c r="F16441">
        <v>24</v>
      </c>
      <c r="G16441">
        <v>7804</v>
      </c>
      <c r="H16441">
        <v>2.4541516180316102E-2</v>
      </c>
      <c r="I16441">
        <v>0.16617003218377699</v>
      </c>
      <c r="J16441">
        <v>0.14282867485235801</v>
      </c>
      <c r="K16441" t="s">
        <v>33561</v>
      </c>
      <c r="L16441">
        <v>23</v>
      </c>
      <c r="M16441" t="s">
        <v>5133</v>
      </c>
      <c r="N16441">
        <v>0.95833333333333304</v>
      </c>
      <c r="O16441">
        <v>3.73862158647594E-3</v>
      </c>
    </row>
    <row r="16442" spans="1:15">
      <c r="A16442" t="s">
        <v>18142</v>
      </c>
      <c r="B16442" t="s">
        <v>23511</v>
      </c>
      <c r="C16442" t="s">
        <v>18143</v>
      </c>
      <c r="D16442">
        <v>978</v>
      </c>
      <c r="E16442">
        <v>6152</v>
      </c>
      <c r="F16442">
        <v>1241</v>
      </c>
      <c r="G16442">
        <v>7804</v>
      </c>
      <c r="H16442">
        <v>0.52605619738056997</v>
      </c>
      <c r="I16442">
        <v>0.968912233598893</v>
      </c>
      <c r="J16442">
        <v>0.832812322140707</v>
      </c>
      <c r="K16442" t="s">
        <v>33562</v>
      </c>
      <c r="L16442">
        <v>978</v>
      </c>
      <c r="M16442" t="s">
        <v>5133</v>
      </c>
      <c r="N16442">
        <v>0.78807413376309399</v>
      </c>
      <c r="O16442">
        <v>0.158972691807542</v>
      </c>
    </row>
    <row r="16443" spans="1:15">
      <c r="A16443" t="s">
        <v>18142</v>
      </c>
      <c r="B16443" t="s">
        <v>23513</v>
      </c>
      <c r="C16443" t="s">
        <v>18143</v>
      </c>
      <c r="D16443">
        <v>77</v>
      </c>
      <c r="E16443">
        <v>535</v>
      </c>
      <c r="F16443">
        <v>1270</v>
      </c>
      <c r="G16443">
        <v>8124</v>
      </c>
      <c r="H16443">
        <v>0.80951319247137299</v>
      </c>
      <c r="I16443">
        <v>0.99999999999997702</v>
      </c>
      <c r="J16443">
        <v>0.95041217501583097</v>
      </c>
      <c r="K16443" t="s">
        <v>33563</v>
      </c>
      <c r="L16443">
        <v>77</v>
      </c>
      <c r="M16443" t="s">
        <v>5133</v>
      </c>
      <c r="N16443">
        <v>6.0629921259842498E-2</v>
      </c>
      <c r="O16443">
        <v>0.14392523364486001</v>
      </c>
    </row>
    <row r="16444" spans="1:15">
      <c r="A16444" t="s">
        <v>18142</v>
      </c>
      <c r="B16444" t="s">
        <v>23518</v>
      </c>
      <c r="C16444" t="s">
        <v>18143</v>
      </c>
      <c r="D16444">
        <v>140</v>
      </c>
      <c r="E16444">
        <v>787</v>
      </c>
      <c r="F16444">
        <v>1193</v>
      </c>
      <c r="G16444">
        <v>7393</v>
      </c>
      <c r="H16444">
        <v>0.100943827935622</v>
      </c>
      <c r="I16444">
        <v>0.63266972740240601</v>
      </c>
      <c r="J16444">
        <v>0.61170005408803896</v>
      </c>
      <c r="K16444" t="s">
        <v>33564</v>
      </c>
      <c r="L16444">
        <v>140</v>
      </c>
      <c r="M16444" t="s">
        <v>5133</v>
      </c>
      <c r="N16444">
        <v>0.117351215423303</v>
      </c>
      <c r="O16444">
        <v>0.17789072426937699</v>
      </c>
    </row>
    <row r="16445" spans="1:15">
      <c r="A16445" t="s">
        <v>18144</v>
      </c>
      <c r="B16445" t="s">
        <v>23513</v>
      </c>
      <c r="C16445" t="s">
        <v>18145</v>
      </c>
      <c r="D16445">
        <v>7</v>
      </c>
      <c r="E16445">
        <v>535</v>
      </c>
      <c r="F16445">
        <v>123</v>
      </c>
      <c r="G16445">
        <v>8124</v>
      </c>
      <c r="H16445">
        <v>0.70912408170109098</v>
      </c>
      <c r="I16445">
        <v>0.99999999999997702</v>
      </c>
      <c r="J16445">
        <v>0.95041217501583097</v>
      </c>
      <c r="K16445" t="s">
        <v>33565</v>
      </c>
      <c r="L16445">
        <v>7</v>
      </c>
      <c r="M16445" t="s">
        <v>5133</v>
      </c>
      <c r="N16445">
        <v>5.6910569105691103E-2</v>
      </c>
      <c r="O16445">
        <v>1.3084112149532701E-2</v>
      </c>
    </row>
    <row r="16446" spans="1:15">
      <c r="A16446" t="s">
        <v>18144</v>
      </c>
      <c r="B16446" t="s">
        <v>23518</v>
      </c>
      <c r="C16446" t="s">
        <v>18145</v>
      </c>
      <c r="D16446">
        <v>14</v>
      </c>
      <c r="E16446">
        <v>787</v>
      </c>
      <c r="F16446">
        <v>114</v>
      </c>
      <c r="G16446">
        <v>7393</v>
      </c>
      <c r="H16446">
        <v>0.32654649227357302</v>
      </c>
      <c r="I16446">
        <v>1</v>
      </c>
      <c r="J16446">
        <v>0.966855260484069</v>
      </c>
      <c r="K16446" t="s">
        <v>33566</v>
      </c>
      <c r="L16446">
        <v>14</v>
      </c>
      <c r="M16446" t="s">
        <v>5133</v>
      </c>
      <c r="N16446">
        <v>0.12280701754386</v>
      </c>
      <c r="O16446">
        <v>1.77890724269377E-2</v>
      </c>
    </row>
    <row r="16447" spans="1:15">
      <c r="A16447" t="s">
        <v>18144</v>
      </c>
      <c r="B16447" t="s">
        <v>23511</v>
      </c>
      <c r="C16447" t="s">
        <v>18145</v>
      </c>
      <c r="D16447">
        <v>91</v>
      </c>
      <c r="E16447">
        <v>6152</v>
      </c>
      <c r="F16447">
        <v>121</v>
      </c>
      <c r="G16447">
        <v>7804</v>
      </c>
      <c r="H16447">
        <v>0.86274239404640995</v>
      </c>
      <c r="I16447">
        <v>1</v>
      </c>
      <c r="J16447">
        <v>0.85953329234717102</v>
      </c>
      <c r="K16447" t="s">
        <v>33567</v>
      </c>
      <c r="L16447">
        <v>91</v>
      </c>
      <c r="M16447" t="s">
        <v>5133</v>
      </c>
      <c r="N16447">
        <v>0.75206611570247905</v>
      </c>
      <c r="O16447">
        <v>1.47919375812744E-2</v>
      </c>
    </row>
    <row r="16448" spans="1:15">
      <c r="A16448" t="s">
        <v>18146</v>
      </c>
      <c r="B16448" t="s">
        <v>23518</v>
      </c>
      <c r="C16448" t="s">
        <v>18147</v>
      </c>
      <c r="D16448">
        <v>2</v>
      </c>
      <c r="E16448">
        <v>787</v>
      </c>
      <c r="F16448">
        <v>20</v>
      </c>
      <c r="G16448">
        <v>7393</v>
      </c>
      <c r="H16448">
        <v>0.64423125616468901</v>
      </c>
      <c r="I16448">
        <v>1</v>
      </c>
      <c r="J16448">
        <v>0.966855260484069</v>
      </c>
      <c r="K16448" t="s">
        <v>33568</v>
      </c>
      <c r="L16448">
        <v>2</v>
      </c>
      <c r="M16448" t="s">
        <v>5133</v>
      </c>
      <c r="N16448">
        <v>0.1</v>
      </c>
      <c r="O16448">
        <v>2.5412960609911099E-3</v>
      </c>
    </row>
    <row r="16449" spans="1:15">
      <c r="A16449" t="s">
        <v>18146</v>
      </c>
      <c r="B16449" t="s">
        <v>23513</v>
      </c>
      <c r="C16449" t="s">
        <v>18147</v>
      </c>
      <c r="D16449">
        <v>1</v>
      </c>
      <c r="E16449">
        <v>535</v>
      </c>
      <c r="F16449">
        <v>26</v>
      </c>
      <c r="G16449">
        <v>8124</v>
      </c>
      <c r="H16449">
        <v>0.83035028846574699</v>
      </c>
      <c r="I16449">
        <v>0.99999999999997702</v>
      </c>
      <c r="J16449">
        <v>0.95041217501583097</v>
      </c>
      <c r="K16449" t="s">
        <v>23682</v>
      </c>
      <c r="L16449">
        <v>1</v>
      </c>
      <c r="M16449" t="s">
        <v>5133</v>
      </c>
      <c r="N16449">
        <v>3.8461538461538498E-2</v>
      </c>
      <c r="O16449">
        <v>1.8691588785046699E-3</v>
      </c>
    </row>
    <row r="16450" spans="1:15">
      <c r="A16450" t="s">
        <v>18146</v>
      </c>
      <c r="B16450" t="s">
        <v>23511</v>
      </c>
      <c r="C16450" t="s">
        <v>18147</v>
      </c>
      <c r="D16450">
        <v>18</v>
      </c>
      <c r="E16450">
        <v>6152</v>
      </c>
      <c r="F16450">
        <v>24</v>
      </c>
      <c r="G16450">
        <v>7804</v>
      </c>
      <c r="H16450">
        <v>0.76855904339263104</v>
      </c>
      <c r="I16450">
        <v>0.968912233598893</v>
      </c>
      <c r="J16450">
        <v>0.832812322140707</v>
      </c>
      <c r="K16450" t="s">
        <v>33569</v>
      </c>
      <c r="L16450">
        <v>18</v>
      </c>
      <c r="M16450" t="s">
        <v>5133</v>
      </c>
      <c r="N16450">
        <v>0.75</v>
      </c>
      <c r="O16450">
        <v>2.9258777633290002E-3</v>
      </c>
    </row>
    <row r="16451" spans="1:15">
      <c r="A16451" t="s">
        <v>18148</v>
      </c>
      <c r="B16451" t="s">
        <v>23511</v>
      </c>
      <c r="C16451" t="s">
        <v>18149</v>
      </c>
      <c r="D16451">
        <v>32</v>
      </c>
      <c r="E16451">
        <v>6152</v>
      </c>
      <c r="F16451">
        <v>38</v>
      </c>
      <c r="G16451">
        <v>7804</v>
      </c>
      <c r="H16451">
        <v>0.27783657977340598</v>
      </c>
      <c r="I16451">
        <v>0.79215207873419802</v>
      </c>
      <c r="J16451">
        <v>0.68088108427406002</v>
      </c>
      <c r="K16451" t="s">
        <v>33570</v>
      </c>
      <c r="L16451">
        <v>32</v>
      </c>
      <c r="M16451" t="s">
        <v>5133</v>
      </c>
      <c r="N16451">
        <v>0.84210526315789502</v>
      </c>
      <c r="O16451">
        <v>5.2015604681404396E-3</v>
      </c>
    </row>
    <row r="16452" spans="1:15">
      <c r="A16452" t="s">
        <v>18148</v>
      </c>
      <c r="B16452" t="s">
        <v>23513</v>
      </c>
      <c r="C16452" t="s">
        <v>18149</v>
      </c>
      <c r="D16452">
        <v>2</v>
      </c>
      <c r="E16452">
        <v>535</v>
      </c>
      <c r="F16452">
        <v>37</v>
      </c>
      <c r="G16452">
        <v>8124</v>
      </c>
      <c r="H16452">
        <v>0.71051239206074202</v>
      </c>
      <c r="I16452">
        <v>0.99999999999997702</v>
      </c>
      <c r="J16452">
        <v>0.95041217501583097</v>
      </c>
      <c r="K16452" t="s">
        <v>33571</v>
      </c>
      <c r="L16452">
        <v>2</v>
      </c>
      <c r="M16452" t="s">
        <v>5133</v>
      </c>
      <c r="N16452">
        <v>5.4054054054054099E-2</v>
      </c>
      <c r="O16452">
        <v>3.7383177570093499E-3</v>
      </c>
    </row>
    <row r="16453" spans="1:15">
      <c r="A16453" t="s">
        <v>18148</v>
      </c>
      <c r="B16453" t="s">
        <v>23518</v>
      </c>
      <c r="C16453" t="s">
        <v>18149</v>
      </c>
      <c r="D16453">
        <v>3</v>
      </c>
      <c r="E16453">
        <v>787</v>
      </c>
      <c r="F16453">
        <v>36</v>
      </c>
      <c r="G16453">
        <v>7393</v>
      </c>
      <c r="H16453">
        <v>0.75325790481128396</v>
      </c>
      <c r="I16453">
        <v>1</v>
      </c>
      <c r="J16453">
        <v>0.966855260484069</v>
      </c>
      <c r="K16453" t="s">
        <v>33572</v>
      </c>
      <c r="L16453">
        <v>3</v>
      </c>
      <c r="M16453" t="s">
        <v>5133</v>
      </c>
      <c r="N16453">
        <v>8.3333333333333301E-2</v>
      </c>
      <c r="O16453">
        <v>3.8119440914866601E-3</v>
      </c>
    </row>
    <row r="16454" spans="1:15">
      <c r="A16454" t="s">
        <v>18150</v>
      </c>
      <c r="B16454" t="s">
        <v>23511</v>
      </c>
      <c r="C16454" t="s">
        <v>18151</v>
      </c>
      <c r="D16454">
        <v>9</v>
      </c>
      <c r="E16454">
        <v>6152</v>
      </c>
      <c r="F16454">
        <v>9</v>
      </c>
      <c r="G16454">
        <v>7804</v>
      </c>
      <c r="H16454">
        <v>0.117423000773971</v>
      </c>
      <c r="I16454">
        <v>0.47842873658393897</v>
      </c>
      <c r="J16454">
        <v>0.41122542710949</v>
      </c>
      <c r="K16454" t="s">
        <v>33573</v>
      </c>
      <c r="L16454">
        <v>9</v>
      </c>
      <c r="M16454" t="s">
        <v>5133</v>
      </c>
      <c r="N16454">
        <v>1</v>
      </c>
      <c r="O16454">
        <v>1.4629388816645001E-3</v>
      </c>
    </row>
    <row r="16455" spans="1:15">
      <c r="A16455" t="s">
        <v>18152</v>
      </c>
      <c r="B16455" t="s">
        <v>23511</v>
      </c>
      <c r="C16455" t="s">
        <v>18153</v>
      </c>
      <c r="D16455">
        <v>9</v>
      </c>
      <c r="E16455">
        <v>6152</v>
      </c>
      <c r="F16455">
        <v>9</v>
      </c>
      <c r="G16455">
        <v>7804</v>
      </c>
      <c r="H16455">
        <v>0.117423000773971</v>
      </c>
      <c r="I16455">
        <v>0.47842873658393897</v>
      </c>
      <c r="J16455">
        <v>0.41122542710949</v>
      </c>
      <c r="K16455" t="s">
        <v>33573</v>
      </c>
      <c r="L16455">
        <v>9</v>
      </c>
      <c r="M16455" t="s">
        <v>5133</v>
      </c>
      <c r="N16455">
        <v>1</v>
      </c>
      <c r="O16455">
        <v>1.4629388816645001E-3</v>
      </c>
    </row>
    <row r="16456" spans="1:15">
      <c r="A16456" t="s">
        <v>18154</v>
      </c>
      <c r="B16456" t="s">
        <v>23511</v>
      </c>
      <c r="C16456" t="s">
        <v>18155</v>
      </c>
      <c r="D16456">
        <v>5</v>
      </c>
      <c r="E16456">
        <v>6152</v>
      </c>
      <c r="F16456">
        <v>6</v>
      </c>
      <c r="G16456">
        <v>7804</v>
      </c>
      <c r="H16456">
        <v>0.62665052091531404</v>
      </c>
      <c r="I16456">
        <v>0.968912233598893</v>
      </c>
      <c r="J16456">
        <v>0.832812322140707</v>
      </c>
      <c r="K16456" t="s">
        <v>29422</v>
      </c>
      <c r="L16456">
        <v>5</v>
      </c>
      <c r="M16456" t="s">
        <v>5133</v>
      </c>
      <c r="N16456">
        <v>0.83333333333333304</v>
      </c>
      <c r="O16456">
        <v>8.1274382314694405E-4</v>
      </c>
    </row>
    <row r="16457" spans="1:15">
      <c r="A16457" t="s">
        <v>18156</v>
      </c>
      <c r="B16457" t="s">
        <v>23511</v>
      </c>
      <c r="C16457" t="s">
        <v>18157</v>
      </c>
      <c r="D16457">
        <v>5</v>
      </c>
      <c r="E16457">
        <v>6152</v>
      </c>
      <c r="F16457">
        <v>6</v>
      </c>
      <c r="G16457">
        <v>7804</v>
      </c>
      <c r="H16457">
        <v>0.62665052091531404</v>
      </c>
      <c r="I16457">
        <v>0.968912233598893</v>
      </c>
      <c r="J16457">
        <v>0.832812322140707</v>
      </c>
      <c r="K16457" t="s">
        <v>29422</v>
      </c>
      <c r="L16457">
        <v>5</v>
      </c>
      <c r="M16457" t="s">
        <v>5133</v>
      </c>
      <c r="N16457">
        <v>0.83333333333333304</v>
      </c>
      <c r="O16457">
        <v>8.1274382314694405E-4</v>
      </c>
    </row>
    <row r="16458" spans="1:15">
      <c r="A16458" t="s">
        <v>18158</v>
      </c>
      <c r="B16458" t="s">
        <v>23518</v>
      </c>
      <c r="C16458" t="s">
        <v>18159</v>
      </c>
      <c r="D16458">
        <v>1</v>
      </c>
      <c r="E16458">
        <v>787</v>
      </c>
      <c r="F16458">
        <v>8</v>
      </c>
      <c r="G16458">
        <v>7393</v>
      </c>
      <c r="H16458">
        <v>0.59379355565791103</v>
      </c>
      <c r="I16458">
        <v>1</v>
      </c>
      <c r="J16458">
        <v>0.966855260484069</v>
      </c>
      <c r="K16458" t="s">
        <v>24196</v>
      </c>
      <c r="L16458">
        <v>1</v>
      </c>
      <c r="M16458" t="s">
        <v>5133</v>
      </c>
      <c r="N16458">
        <v>0.125</v>
      </c>
      <c r="O16458">
        <v>1.27064803049555E-3</v>
      </c>
    </row>
    <row r="16459" spans="1:15">
      <c r="A16459" t="s">
        <v>18158</v>
      </c>
      <c r="B16459" t="s">
        <v>23511</v>
      </c>
      <c r="C16459" t="s">
        <v>18159</v>
      </c>
      <c r="D16459">
        <v>9</v>
      </c>
      <c r="E16459">
        <v>6152</v>
      </c>
      <c r="F16459">
        <v>11</v>
      </c>
      <c r="G16459">
        <v>7804</v>
      </c>
      <c r="H16459">
        <v>0.578610134932666</v>
      </c>
      <c r="I16459">
        <v>0.968912233598893</v>
      </c>
      <c r="J16459">
        <v>0.832812322140707</v>
      </c>
      <c r="K16459" t="s">
        <v>33574</v>
      </c>
      <c r="L16459">
        <v>9</v>
      </c>
      <c r="M16459" t="s">
        <v>5133</v>
      </c>
      <c r="N16459">
        <v>0.81818181818181801</v>
      </c>
      <c r="O16459">
        <v>1.4629388816645001E-3</v>
      </c>
    </row>
    <row r="16460" spans="1:15">
      <c r="A16460" t="s">
        <v>18160</v>
      </c>
      <c r="B16460" t="s">
        <v>23511</v>
      </c>
      <c r="C16460" t="s">
        <v>18161</v>
      </c>
      <c r="D16460">
        <v>14</v>
      </c>
      <c r="E16460">
        <v>6152</v>
      </c>
      <c r="F16460">
        <v>17</v>
      </c>
      <c r="G16460">
        <v>7804</v>
      </c>
      <c r="H16460">
        <v>0.50030281484376005</v>
      </c>
      <c r="I16460">
        <v>0.968912233598893</v>
      </c>
      <c r="J16460">
        <v>0.832812322140707</v>
      </c>
      <c r="K16460" t="s">
        <v>31909</v>
      </c>
      <c r="L16460">
        <v>14</v>
      </c>
      <c r="M16460" t="s">
        <v>5133</v>
      </c>
      <c r="N16460">
        <v>0.82352941176470595</v>
      </c>
      <c r="O16460">
        <v>2.2756827048114399E-3</v>
      </c>
    </row>
    <row r="16461" spans="1:15">
      <c r="A16461" t="s">
        <v>18162</v>
      </c>
      <c r="B16461" t="s">
        <v>23511</v>
      </c>
      <c r="C16461" t="s">
        <v>18163</v>
      </c>
      <c r="D16461">
        <v>2</v>
      </c>
      <c r="E16461">
        <v>6152</v>
      </c>
      <c r="F16461">
        <v>3</v>
      </c>
      <c r="G16461">
        <v>7804</v>
      </c>
      <c r="H16461">
        <v>0.88457550560319997</v>
      </c>
      <c r="I16461">
        <v>1</v>
      </c>
      <c r="J16461">
        <v>0.85953329234717102</v>
      </c>
      <c r="K16461" t="s">
        <v>33575</v>
      </c>
      <c r="L16461">
        <v>2</v>
      </c>
      <c r="M16461" t="s">
        <v>5133</v>
      </c>
      <c r="N16461">
        <v>0.66666666666666696</v>
      </c>
      <c r="O16461">
        <v>3.2509752925877802E-4</v>
      </c>
    </row>
    <row r="16462" spans="1:15">
      <c r="A16462" t="s">
        <v>18162</v>
      </c>
      <c r="B16462" t="s">
        <v>23513</v>
      </c>
      <c r="C16462" t="s">
        <v>18163</v>
      </c>
      <c r="D16462">
        <v>1</v>
      </c>
      <c r="E16462">
        <v>535</v>
      </c>
      <c r="F16462">
        <v>3</v>
      </c>
      <c r="G16462">
        <v>8124</v>
      </c>
      <c r="H16462">
        <v>0.184859247501582</v>
      </c>
      <c r="I16462">
        <v>0.75508452473579202</v>
      </c>
      <c r="J16462">
        <v>0.71764152547495597</v>
      </c>
      <c r="K16462" t="s">
        <v>30710</v>
      </c>
      <c r="L16462">
        <v>1</v>
      </c>
      <c r="M16462" t="s">
        <v>5133</v>
      </c>
      <c r="N16462">
        <v>0.33333333333333298</v>
      </c>
      <c r="O16462">
        <v>1.8691588785046699E-3</v>
      </c>
    </row>
    <row r="16463" spans="1:15">
      <c r="A16463" t="s">
        <v>18164</v>
      </c>
      <c r="B16463" t="s">
        <v>23513</v>
      </c>
      <c r="C16463" t="s">
        <v>18165</v>
      </c>
      <c r="D16463">
        <v>1</v>
      </c>
      <c r="E16463">
        <v>535</v>
      </c>
      <c r="F16463">
        <v>1</v>
      </c>
      <c r="G16463">
        <v>8124</v>
      </c>
      <c r="H16463">
        <v>6.5854258985721295E-2</v>
      </c>
      <c r="I16463">
        <v>0.448760549738495</v>
      </c>
      <c r="J16463">
        <v>0.42650749013827299</v>
      </c>
      <c r="K16463" t="s">
        <v>30710</v>
      </c>
      <c r="L16463">
        <v>1</v>
      </c>
      <c r="M16463" t="s">
        <v>5133</v>
      </c>
      <c r="N16463">
        <v>1</v>
      </c>
      <c r="O16463">
        <v>1.8691588785046699E-3</v>
      </c>
    </row>
    <row r="16464" spans="1:15">
      <c r="A16464" t="s">
        <v>18166</v>
      </c>
      <c r="B16464" t="s">
        <v>23518</v>
      </c>
      <c r="C16464" t="s">
        <v>18167</v>
      </c>
      <c r="D16464">
        <v>2</v>
      </c>
      <c r="E16464">
        <v>787</v>
      </c>
      <c r="F16464">
        <v>22</v>
      </c>
      <c r="G16464">
        <v>7393</v>
      </c>
      <c r="H16464">
        <v>0.696053619096073</v>
      </c>
      <c r="I16464">
        <v>1</v>
      </c>
      <c r="J16464">
        <v>0.966855260484069</v>
      </c>
      <c r="K16464" t="s">
        <v>29683</v>
      </c>
      <c r="L16464">
        <v>2</v>
      </c>
      <c r="M16464" t="s">
        <v>5133</v>
      </c>
      <c r="N16464">
        <v>9.0909090909090898E-2</v>
      </c>
      <c r="O16464">
        <v>2.5412960609911099E-3</v>
      </c>
    </row>
    <row r="16465" spans="1:15">
      <c r="A16465" t="s">
        <v>18166</v>
      </c>
      <c r="B16465" t="s">
        <v>23511</v>
      </c>
      <c r="C16465" t="s">
        <v>18167</v>
      </c>
      <c r="D16465">
        <v>47</v>
      </c>
      <c r="E16465">
        <v>6152</v>
      </c>
      <c r="F16465">
        <v>49</v>
      </c>
      <c r="G16465">
        <v>7804</v>
      </c>
      <c r="H16465">
        <v>8.3568989451341302E-4</v>
      </c>
      <c r="I16465">
        <v>1.14587284282515E-2</v>
      </c>
      <c r="J16465">
        <v>9.8491585720470991E-3</v>
      </c>
      <c r="K16465" t="s">
        <v>33576</v>
      </c>
      <c r="L16465">
        <v>47</v>
      </c>
      <c r="M16465" t="s">
        <v>5133</v>
      </c>
      <c r="N16465">
        <v>0.95918367346938804</v>
      </c>
      <c r="O16465">
        <v>7.6397919375812704E-3</v>
      </c>
    </row>
    <row r="16466" spans="1:15">
      <c r="A16466" t="s">
        <v>18168</v>
      </c>
      <c r="B16466" t="s">
        <v>23513</v>
      </c>
      <c r="C16466" t="s">
        <v>18169</v>
      </c>
      <c r="D16466">
        <v>2</v>
      </c>
      <c r="E16466">
        <v>535</v>
      </c>
      <c r="F16466">
        <v>25</v>
      </c>
      <c r="G16466">
        <v>8124</v>
      </c>
      <c r="H16466">
        <v>0.49719365521358</v>
      </c>
      <c r="I16466">
        <v>0.99999999999997702</v>
      </c>
      <c r="J16466">
        <v>0.95041217501583097</v>
      </c>
      <c r="K16466" t="s">
        <v>25680</v>
      </c>
      <c r="L16466">
        <v>2</v>
      </c>
      <c r="M16466" t="s">
        <v>5133</v>
      </c>
      <c r="N16466">
        <v>0.08</v>
      </c>
      <c r="O16466">
        <v>3.7383177570093499E-3</v>
      </c>
    </row>
    <row r="16467" spans="1:15">
      <c r="A16467" t="s">
        <v>18168</v>
      </c>
      <c r="B16467" t="s">
        <v>23511</v>
      </c>
      <c r="C16467" t="s">
        <v>18169</v>
      </c>
      <c r="D16467">
        <v>22</v>
      </c>
      <c r="E16467">
        <v>6152</v>
      </c>
      <c r="F16467">
        <v>25</v>
      </c>
      <c r="G16467">
        <v>7804</v>
      </c>
      <c r="H16467">
        <v>0.192768852775347</v>
      </c>
      <c r="I16467">
        <v>0.63663514108463504</v>
      </c>
      <c r="J16467">
        <v>0.54720909884038105</v>
      </c>
      <c r="K16467" t="s">
        <v>33577</v>
      </c>
      <c r="L16467">
        <v>22</v>
      </c>
      <c r="M16467" t="s">
        <v>5133</v>
      </c>
      <c r="N16467">
        <v>0.88</v>
      </c>
      <c r="O16467">
        <v>3.57607282184655E-3</v>
      </c>
    </row>
    <row r="16468" spans="1:15">
      <c r="A16468" t="s">
        <v>18170</v>
      </c>
      <c r="B16468" t="s">
        <v>23511</v>
      </c>
      <c r="C16468" t="s">
        <v>18171</v>
      </c>
      <c r="D16468">
        <v>2</v>
      </c>
      <c r="E16468">
        <v>6152</v>
      </c>
      <c r="F16468">
        <v>2</v>
      </c>
      <c r="G16468">
        <v>7804</v>
      </c>
      <c r="H16468">
        <v>0.62141708038142995</v>
      </c>
      <c r="I16468">
        <v>0.968912233598893</v>
      </c>
      <c r="J16468">
        <v>0.832812322140707</v>
      </c>
      <c r="K16468" t="s">
        <v>33578</v>
      </c>
      <c r="L16468">
        <v>2</v>
      </c>
      <c r="M16468" t="s">
        <v>5133</v>
      </c>
      <c r="N16468">
        <v>1</v>
      </c>
      <c r="O16468">
        <v>3.2509752925877802E-4</v>
      </c>
    </row>
    <row r="16469" spans="1:15">
      <c r="A16469" t="s">
        <v>18172</v>
      </c>
      <c r="B16469" t="s">
        <v>23518</v>
      </c>
      <c r="C16469" t="s">
        <v>18173</v>
      </c>
      <c r="D16469">
        <v>1</v>
      </c>
      <c r="E16469">
        <v>787</v>
      </c>
      <c r="F16469">
        <v>2</v>
      </c>
      <c r="G16469">
        <v>7393</v>
      </c>
      <c r="H16469">
        <v>0.20158492765181499</v>
      </c>
      <c r="I16469">
        <v>0.83876007220319604</v>
      </c>
      <c r="J16469">
        <v>0.81095958809365798</v>
      </c>
      <c r="K16469" t="s">
        <v>24205</v>
      </c>
      <c r="L16469">
        <v>1</v>
      </c>
      <c r="M16469" t="s">
        <v>5133</v>
      </c>
      <c r="N16469">
        <v>0.5</v>
      </c>
      <c r="O16469">
        <v>1.27064803049555E-3</v>
      </c>
    </row>
    <row r="16470" spans="1:15">
      <c r="A16470" t="s">
        <v>18172</v>
      </c>
      <c r="B16470" t="s">
        <v>23511</v>
      </c>
      <c r="C16470" t="s">
        <v>18173</v>
      </c>
      <c r="D16470">
        <v>7</v>
      </c>
      <c r="E16470">
        <v>6152</v>
      </c>
      <c r="F16470">
        <v>8</v>
      </c>
      <c r="G16470">
        <v>7804</v>
      </c>
      <c r="H16470">
        <v>0.46943957161060701</v>
      </c>
      <c r="I16470">
        <v>0.96083957126938102</v>
      </c>
      <c r="J16470">
        <v>0.82587360011061495</v>
      </c>
      <c r="K16470" t="s">
        <v>33579</v>
      </c>
      <c r="L16470">
        <v>7</v>
      </c>
      <c r="M16470" t="s">
        <v>5133</v>
      </c>
      <c r="N16470">
        <v>0.875</v>
      </c>
      <c r="O16470">
        <v>1.13784135240572E-3</v>
      </c>
    </row>
    <row r="16471" spans="1:15">
      <c r="A16471" t="s">
        <v>18174</v>
      </c>
      <c r="B16471" t="s">
        <v>23518</v>
      </c>
      <c r="C16471" t="s">
        <v>18175</v>
      </c>
      <c r="D16471">
        <v>1</v>
      </c>
      <c r="E16471">
        <v>787</v>
      </c>
      <c r="F16471">
        <v>1</v>
      </c>
      <c r="G16471">
        <v>7393</v>
      </c>
      <c r="H16471">
        <v>0.106452049235764</v>
      </c>
      <c r="I16471">
        <v>0.63266972740240601</v>
      </c>
      <c r="J16471">
        <v>0.61170005408803896</v>
      </c>
      <c r="K16471" t="s">
        <v>24205</v>
      </c>
      <c r="L16471">
        <v>1</v>
      </c>
      <c r="M16471" t="s">
        <v>5133</v>
      </c>
      <c r="N16471">
        <v>1</v>
      </c>
      <c r="O16471">
        <v>1.27064803049555E-3</v>
      </c>
    </row>
    <row r="16472" spans="1:15">
      <c r="A16472" t="s">
        <v>18176</v>
      </c>
      <c r="B16472" t="s">
        <v>23511</v>
      </c>
      <c r="C16472" t="s">
        <v>18177</v>
      </c>
      <c r="D16472">
        <v>1</v>
      </c>
      <c r="E16472">
        <v>6152</v>
      </c>
      <c r="F16472">
        <v>1</v>
      </c>
      <c r="G16472">
        <v>7804</v>
      </c>
      <c r="H16472">
        <v>0.788313685289595</v>
      </c>
      <c r="I16472">
        <v>0.968912233598893</v>
      </c>
      <c r="J16472">
        <v>0.832812322140707</v>
      </c>
      <c r="K16472" t="s">
        <v>24206</v>
      </c>
      <c r="L16472">
        <v>1</v>
      </c>
      <c r="M16472" t="s">
        <v>5133</v>
      </c>
      <c r="N16472">
        <v>1</v>
      </c>
      <c r="O16472">
        <v>1.6254876462938901E-4</v>
      </c>
    </row>
    <row r="16473" spans="1:15">
      <c r="A16473" t="s">
        <v>18178</v>
      </c>
      <c r="B16473" t="s">
        <v>23511</v>
      </c>
      <c r="C16473" t="s">
        <v>18179</v>
      </c>
      <c r="D16473">
        <v>181</v>
      </c>
      <c r="E16473">
        <v>6152</v>
      </c>
      <c r="F16473">
        <v>229</v>
      </c>
      <c r="G16473">
        <v>7804</v>
      </c>
      <c r="H16473">
        <v>0.507503530973476</v>
      </c>
      <c r="I16473">
        <v>0.968912233598893</v>
      </c>
      <c r="J16473">
        <v>0.832812322140707</v>
      </c>
      <c r="K16473" t="s">
        <v>33580</v>
      </c>
      <c r="L16473">
        <v>181</v>
      </c>
      <c r="M16473" t="s">
        <v>5133</v>
      </c>
      <c r="N16473">
        <v>0.79039301310043697</v>
      </c>
      <c r="O16473">
        <v>2.94213263979194E-2</v>
      </c>
    </row>
    <row r="16474" spans="1:15">
      <c r="A16474" t="s">
        <v>18178</v>
      </c>
      <c r="B16474" t="s">
        <v>23518</v>
      </c>
      <c r="C16474" t="s">
        <v>18179</v>
      </c>
      <c r="D16474">
        <v>29</v>
      </c>
      <c r="E16474">
        <v>787</v>
      </c>
      <c r="F16474">
        <v>223</v>
      </c>
      <c r="G16474">
        <v>7393</v>
      </c>
      <c r="H16474">
        <v>0.14724639347040999</v>
      </c>
      <c r="I16474">
        <v>0.78335081326258205</v>
      </c>
      <c r="J16474">
        <v>0.75738685460740096</v>
      </c>
      <c r="K16474" t="s">
        <v>33581</v>
      </c>
      <c r="L16474">
        <v>29</v>
      </c>
      <c r="M16474" t="s">
        <v>5133</v>
      </c>
      <c r="N16474">
        <v>0.13004484304932701</v>
      </c>
      <c r="O16474">
        <v>3.6848792884370998E-2</v>
      </c>
    </row>
    <row r="16475" spans="1:15">
      <c r="A16475" t="s">
        <v>18178</v>
      </c>
      <c r="B16475" t="s">
        <v>23513</v>
      </c>
      <c r="C16475" t="s">
        <v>18179</v>
      </c>
      <c r="D16475">
        <v>3</v>
      </c>
      <c r="E16475">
        <v>535</v>
      </c>
      <c r="F16475">
        <v>226</v>
      </c>
      <c r="G16475">
        <v>8124</v>
      </c>
      <c r="H16475">
        <v>0.99997511217280299</v>
      </c>
      <c r="I16475">
        <v>0.99999999999997702</v>
      </c>
      <c r="J16475">
        <v>0.95041217501583097</v>
      </c>
      <c r="K16475" t="s">
        <v>33582</v>
      </c>
      <c r="L16475">
        <v>3</v>
      </c>
      <c r="M16475" t="s">
        <v>5133</v>
      </c>
      <c r="N16475">
        <v>1.3274336283185801E-2</v>
      </c>
      <c r="O16475">
        <v>5.60747663551402E-3</v>
      </c>
    </row>
    <row r="16476" spans="1:15">
      <c r="A16476" t="s">
        <v>18180</v>
      </c>
      <c r="B16476" t="s">
        <v>23511</v>
      </c>
      <c r="C16476" t="s">
        <v>18181</v>
      </c>
      <c r="D16476">
        <v>2</v>
      </c>
      <c r="E16476">
        <v>6152</v>
      </c>
      <c r="F16476">
        <v>2</v>
      </c>
      <c r="G16476">
        <v>7804</v>
      </c>
      <c r="H16476">
        <v>0.62141708038142995</v>
      </c>
      <c r="I16476">
        <v>0.968912233598893</v>
      </c>
      <c r="J16476">
        <v>0.832812322140707</v>
      </c>
      <c r="K16476" t="s">
        <v>33583</v>
      </c>
      <c r="L16476">
        <v>2</v>
      </c>
      <c r="M16476" t="s">
        <v>1463</v>
      </c>
      <c r="N16476">
        <v>1</v>
      </c>
      <c r="O16476">
        <v>3.2509752925877802E-4</v>
      </c>
    </row>
    <row r="16477" spans="1:15">
      <c r="A16477" t="s">
        <v>18182</v>
      </c>
      <c r="B16477" t="s">
        <v>23511</v>
      </c>
      <c r="C16477" t="s">
        <v>18183</v>
      </c>
      <c r="D16477">
        <v>2</v>
      </c>
      <c r="E16477">
        <v>6152</v>
      </c>
      <c r="F16477">
        <v>2</v>
      </c>
      <c r="G16477">
        <v>7804</v>
      </c>
      <c r="H16477">
        <v>0.62141708038142995</v>
      </c>
      <c r="I16477">
        <v>0.968912233598893</v>
      </c>
      <c r="J16477">
        <v>0.832812322140707</v>
      </c>
      <c r="K16477" t="s">
        <v>33583</v>
      </c>
      <c r="L16477">
        <v>2</v>
      </c>
      <c r="M16477" t="s">
        <v>5133</v>
      </c>
      <c r="N16477">
        <v>1</v>
      </c>
      <c r="O16477">
        <v>3.2509752925877802E-4</v>
      </c>
    </row>
    <row r="16478" spans="1:15">
      <c r="A16478" t="s">
        <v>18184</v>
      </c>
      <c r="B16478" t="s">
        <v>23511</v>
      </c>
      <c r="C16478" t="s">
        <v>18185</v>
      </c>
      <c r="D16478">
        <v>2</v>
      </c>
      <c r="E16478">
        <v>6152</v>
      </c>
      <c r="F16478">
        <v>2</v>
      </c>
      <c r="G16478">
        <v>7804</v>
      </c>
      <c r="H16478">
        <v>0.62141708038142995</v>
      </c>
      <c r="I16478">
        <v>0.968912233598893</v>
      </c>
      <c r="J16478">
        <v>0.832812322140707</v>
      </c>
      <c r="K16478" t="s">
        <v>30536</v>
      </c>
      <c r="L16478">
        <v>2</v>
      </c>
      <c r="M16478" t="s">
        <v>1463</v>
      </c>
      <c r="N16478">
        <v>1</v>
      </c>
      <c r="O16478">
        <v>3.2509752925877802E-4</v>
      </c>
    </row>
    <row r="16479" spans="1:15">
      <c r="A16479" t="s">
        <v>18186</v>
      </c>
      <c r="B16479" t="s">
        <v>23511</v>
      </c>
      <c r="C16479" t="s">
        <v>18187</v>
      </c>
      <c r="D16479">
        <v>4</v>
      </c>
      <c r="E16479">
        <v>6152</v>
      </c>
      <c r="F16479">
        <v>5</v>
      </c>
      <c r="G16479">
        <v>7804</v>
      </c>
      <c r="H16479">
        <v>0.71320711691885297</v>
      </c>
      <c r="I16479">
        <v>0.968912233598893</v>
      </c>
      <c r="J16479">
        <v>0.832812322140707</v>
      </c>
      <c r="K16479" t="s">
        <v>33584</v>
      </c>
      <c r="L16479">
        <v>4</v>
      </c>
      <c r="M16479" t="s">
        <v>5133</v>
      </c>
      <c r="N16479">
        <v>0.8</v>
      </c>
      <c r="O16479">
        <v>6.5019505851755496E-4</v>
      </c>
    </row>
    <row r="16480" spans="1:15">
      <c r="A16480" t="s">
        <v>18188</v>
      </c>
      <c r="B16480" t="s">
        <v>23518</v>
      </c>
      <c r="C16480" t="s">
        <v>18189</v>
      </c>
      <c r="D16480">
        <v>1</v>
      </c>
      <c r="E16480">
        <v>787</v>
      </c>
      <c r="F16480">
        <v>5</v>
      </c>
      <c r="G16480">
        <v>7393</v>
      </c>
      <c r="H16480">
        <v>0.430466464429208</v>
      </c>
      <c r="I16480">
        <v>1</v>
      </c>
      <c r="J16480">
        <v>0.966855260484069</v>
      </c>
      <c r="K16480" t="s">
        <v>27136</v>
      </c>
      <c r="L16480">
        <v>1</v>
      </c>
      <c r="M16480" t="s">
        <v>2729</v>
      </c>
      <c r="N16480">
        <v>0.2</v>
      </c>
      <c r="O16480">
        <v>1.27064803049555E-3</v>
      </c>
    </row>
    <row r="16481" spans="1:15">
      <c r="A16481" t="s">
        <v>18188</v>
      </c>
      <c r="B16481" t="s">
        <v>23511</v>
      </c>
      <c r="C16481" t="s">
        <v>18189</v>
      </c>
      <c r="D16481">
        <v>4</v>
      </c>
      <c r="E16481">
        <v>6152</v>
      </c>
      <c r="F16481">
        <v>5</v>
      </c>
      <c r="G16481">
        <v>7804</v>
      </c>
      <c r="H16481">
        <v>0.71320711691885297</v>
      </c>
      <c r="I16481">
        <v>0.968912233598893</v>
      </c>
      <c r="J16481">
        <v>0.832812322140707</v>
      </c>
      <c r="K16481" t="s">
        <v>33585</v>
      </c>
      <c r="L16481">
        <v>4</v>
      </c>
      <c r="M16481" t="s">
        <v>2729</v>
      </c>
      <c r="N16481">
        <v>0.8</v>
      </c>
      <c r="O16481">
        <v>6.5019505851755496E-4</v>
      </c>
    </row>
    <row r="16482" spans="1:15">
      <c r="A16482" t="s">
        <v>18190</v>
      </c>
      <c r="B16482" t="s">
        <v>23518</v>
      </c>
      <c r="C16482" t="s">
        <v>18191</v>
      </c>
      <c r="D16482">
        <v>1</v>
      </c>
      <c r="E16482">
        <v>787</v>
      </c>
      <c r="F16482">
        <v>4</v>
      </c>
      <c r="G16482">
        <v>7393</v>
      </c>
      <c r="H16482">
        <v>0.362574478289521</v>
      </c>
      <c r="I16482">
        <v>1</v>
      </c>
      <c r="J16482">
        <v>0.966855260484069</v>
      </c>
      <c r="K16482" t="s">
        <v>25143</v>
      </c>
      <c r="L16482">
        <v>1</v>
      </c>
      <c r="M16482" t="s">
        <v>5133</v>
      </c>
      <c r="N16482">
        <v>0.25</v>
      </c>
      <c r="O16482">
        <v>1.27064803049555E-3</v>
      </c>
    </row>
    <row r="16483" spans="1:15">
      <c r="A16483" t="s">
        <v>18190</v>
      </c>
      <c r="B16483" t="s">
        <v>23511</v>
      </c>
      <c r="C16483" t="s">
        <v>18191</v>
      </c>
      <c r="D16483">
        <v>3</v>
      </c>
      <c r="E16483">
        <v>6152</v>
      </c>
      <c r="F16483">
        <v>4</v>
      </c>
      <c r="G16483">
        <v>7804</v>
      </c>
      <c r="H16483">
        <v>0.80103341611958101</v>
      </c>
      <c r="I16483">
        <v>0.968912233598893</v>
      </c>
      <c r="J16483">
        <v>0.832812322140707</v>
      </c>
      <c r="K16483" t="s">
        <v>25144</v>
      </c>
      <c r="L16483">
        <v>3</v>
      </c>
      <c r="M16483" t="s">
        <v>5133</v>
      </c>
      <c r="N16483">
        <v>0.75</v>
      </c>
      <c r="O16483">
        <v>4.8764629388816603E-4</v>
      </c>
    </row>
    <row r="16484" spans="1:15">
      <c r="A16484" t="s">
        <v>18192</v>
      </c>
      <c r="B16484" t="s">
        <v>23511</v>
      </c>
      <c r="C16484" t="s">
        <v>18193</v>
      </c>
      <c r="D16484">
        <v>8</v>
      </c>
      <c r="E16484">
        <v>6152</v>
      </c>
      <c r="F16484">
        <v>10</v>
      </c>
      <c r="G16484">
        <v>7804</v>
      </c>
      <c r="H16484">
        <v>0.64231594183968699</v>
      </c>
      <c r="I16484">
        <v>0.968912233598893</v>
      </c>
      <c r="J16484">
        <v>0.832812322140707</v>
      </c>
      <c r="K16484" t="s">
        <v>33586</v>
      </c>
      <c r="L16484">
        <v>8</v>
      </c>
      <c r="M16484" t="s">
        <v>5133</v>
      </c>
      <c r="N16484">
        <v>0.8</v>
      </c>
      <c r="O16484">
        <v>1.3003901170351099E-3</v>
      </c>
    </row>
    <row r="16485" spans="1:15">
      <c r="A16485" t="s">
        <v>18192</v>
      </c>
      <c r="B16485" t="s">
        <v>23518</v>
      </c>
      <c r="C16485" t="s">
        <v>18193</v>
      </c>
      <c r="D16485">
        <v>2</v>
      </c>
      <c r="E16485">
        <v>787</v>
      </c>
      <c r="F16485">
        <v>10</v>
      </c>
      <c r="G16485">
        <v>7393</v>
      </c>
      <c r="H16485">
        <v>0.28895773872730401</v>
      </c>
      <c r="I16485">
        <v>0.97863801257884697</v>
      </c>
      <c r="J16485">
        <v>0.94620131057153301</v>
      </c>
      <c r="K16485" t="s">
        <v>25119</v>
      </c>
      <c r="L16485">
        <v>2</v>
      </c>
      <c r="M16485" t="s">
        <v>5133</v>
      </c>
      <c r="N16485">
        <v>0.2</v>
      </c>
      <c r="O16485">
        <v>2.5412960609911099E-3</v>
      </c>
    </row>
    <row r="16486" spans="1:15">
      <c r="A16486" t="s">
        <v>18194</v>
      </c>
      <c r="B16486" t="s">
        <v>23511</v>
      </c>
      <c r="C16486" t="s">
        <v>18195</v>
      </c>
      <c r="D16486">
        <v>1</v>
      </c>
      <c r="E16486">
        <v>6152</v>
      </c>
      <c r="F16486">
        <v>2</v>
      </c>
      <c r="G16486">
        <v>7804</v>
      </c>
      <c r="H16486">
        <v>0.95521029019776005</v>
      </c>
      <c r="I16486">
        <v>1</v>
      </c>
      <c r="J16486">
        <v>0.85953329234717102</v>
      </c>
      <c r="K16486" t="s">
        <v>28027</v>
      </c>
      <c r="L16486">
        <v>1</v>
      </c>
      <c r="M16486" t="s">
        <v>1463</v>
      </c>
      <c r="N16486">
        <v>0.5</v>
      </c>
      <c r="O16486">
        <v>1.6254876462938901E-4</v>
      </c>
    </row>
    <row r="16487" spans="1:15">
      <c r="A16487" t="s">
        <v>18194</v>
      </c>
      <c r="B16487" t="s">
        <v>23513</v>
      </c>
      <c r="C16487" t="s">
        <v>18195</v>
      </c>
      <c r="D16487">
        <v>1</v>
      </c>
      <c r="E16487">
        <v>535</v>
      </c>
      <c r="F16487">
        <v>2</v>
      </c>
      <c r="G16487">
        <v>8124</v>
      </c>
      <c r="H16487">
        <v>0.12737930779067499</v>
      </c>
      <c r="I16487">
        <v>0.64703075560747003</v>
      </c>
      <c r="J16487">
        <v>0.614945907739046</v>
      </c>
      <c r="K16487" t="s">
        <v>25106</v>
      </c>
      <c r="L16487">
        <v>1</v>
      </c>
      <c r="M16487" t="s">
        <v>1463</v>
      </c>
      <c r="N16487">
        <v>0.5</v>
      </c>
      <c r="O16487">
        <v>1.8691588785046699E-3</v>
      </c>
    </row>
    <row r="16488" spans="1:15">
      <c r="A16488" t="s">
        <v>18196</v>
      </c>
      <c r="B16488" t="s">
        <v>23511</v>
      </c>
      <c r="C16488" t="s">
        <v>18197</v>
      </c>
      <c r="D16488">
        <v>14</v>
      </c>
      <c r="E16488">
        <v>6152</v>
      </c>
      <c r="F16488">
        <v>14</v>
      </c>
      <c r="G16488">
        <v>7804</v>
      </c>
      <c r="H16488">
        <v>3.5680033920092398E-2</v>
      </c>
      <c r="I16488">
        <v>0.21445050912290001</v>
      </c>
      <c r="J16488">
        <v>0.18432735215193299</v>
      </c>
      <c r="K16488" t="s">
        <v>24239</v>
      </c>
      <c r="L16488">
        <v>14</v>
      </c>
      <c r="M16488" t="s">
        <v>5133</v>
      </c>
      <c r="N16488">
        <v>1</v>
      </c>
      <c r="O16488">
        <v>2.2756827048114399E-3</v>
      </c>
    </row>
    <row r="16489" spans="1:15">
      <c r="A16489" t="s">
        <v>18198</v>
      </c>
      <c r="B16489" t="s">
        <v>23511</v>
      </c>
      <c r="C16489" t="s">
        <v>18199</v>
      </c>
      <c r="D16489">
        <v>14</v>
      </c>
      <c r="E16489">
        <v>6152</v>
      </c>
      <c r="F16489">
        <v>14</v>
      </c>
      <c r="G16489">
        <v>7804</v>
      </c>
      <c r="H16489">
        <v>3.5680033920092398E-2</v>
      </c>
      <c r="I16489">
        <v>0.21445050912290001</v>
      </c>
      <c r="J16489">
        <v>0.18432735215193299</v>
      </c>
      <c r="K16489" t="s">
        <v>24239</v>
      </c>
      <c r="L16489">
        <v>14</v>
      </c>
      <c r="M16489" t="s">
        <v>5133</v>
      </c>
      <c r="N16489">
        <v>1</v>
      </c>
      <c r="O16489">
        <v>2.2756827048114399E-3</v>
      </c>
    </row>
    <row r="16490" spans="1:15">
      <c r="A16490" t="s">
        <v>18200</v>
      </c>
      <c r="B16490" t="s">
        <v>23511</v>
      </c>
      <c r="C16490" t="s">
        <v>18201</v>
      </c>
      <c r="D16490">
        <v>67</v>
      </c>
      <c r="E16490">
        <v>6152</v>
      </c>
      <c r="F16490">
        <v>82</v>
      </c>
      <c r="G16490">
        <v>7804</v>
      </c>
      <c r="H16490">
        <v>0.31376885135867899</v>
      </c>
      <c r="I16490">
        <v>0.82683467388281395</v>
      </c>
      <c r="J16490">
        <v>0.71069192946929405</v>
      </c>
      <c r="K16490" t="s">
        <v>33587</v>
      </c>
      <c r="L16490">
        <v>67</v>
      </c>
      <c r="M16490" t="s">
        <v>5133</v>
      </c>
      <c r="N16490">
        <v>0.81707317073170704</v>
      </c>
      <c r="O16490">
        <v>1.08907672301691E-2</v>
      </c>
    </row>
    <row r="16491" spans="1:15">
      <c r="A16491" t="s">
        <v>18200</v>
      </c>
      <c r="B16491" t="s">
        <v>23513</v>
      </c>
      <c r="C16491" t="s">
        <v>18201</v>
      </c>
      <c r="D16491">
        <v>5</v>
      </c>
      <c r="E16491">
        <v>535</v>
      </c>
      <c r="F16491">
        <v>83</v>
      </c>
      <c r="G16491">
        <v>8124</v>
      </c>
      <c r="H16491">
        <v>0.64618647750141101</v>
      </c>
      <c r="I16491">
        <v>0.99999999999997702</v>
      </c>
      <c r="J16491">
        <v>0.95041217501583097</v>
      </c>
      <c r="K16491" t="s">
        <v>33588</v>
      </c>
      <c r="L16491">
        <v>5</v>
      </c>
      <c r="M16491" t="s">
        <v>5133</v>
      </c>
      <c r="N16491">
        <v>6.02409638554217E-2</v>
      </c>
      <c r="O16491">
        <v>9.3457943925233603E-3</v>
      </c>
    </row>
    <row r="16492" spans="1:15">
      <c r="A16492" t="s">
        <v>18200</v>
      </c>
      <c r="B16492" t="s">
        <v>23518</v>
      </c>
      <c r="C16492" t="s">
        <v>18201</v>
      </c>
      <c r="D16492">
        <v>7</v>
      </c>
      <c r="E16492">
        <v>787</v>
      </c>
      <c r="F16492">
        <v>76</v>
      </c>
      <c r="G16492">
        <v>7393</v>
      </c>
      <c r="H16492">
        <v>0.71290244495056598</v>
      </c>
      <c r="I16492">
        <v>1</v>
      </c>
      <c r="J16492">
        <v>0.966855260484069</v>
      </c>
      <c r="K16492" t="s">
        <v>33589</v>
      </c>
      <c r="L16492">
        <v>7</v>
      </c>
      <c r="M16492" t="s">
        <v>5133</v>
      </c>
      <c r="N16492">
        <v>9.2105263157894704E-2</v>
      </c>
      <c r="O16492">
        <v>8.8945362134688708E-3</v>
      </c>
    </row>
    <row r="16493" spans="1:15">
      <c r="A16493" t="s">
        <v>18202</v>
      </c>
      <c r="B16493" t="s">
        <v>23518</v>
      </c>
      <c r="C16493" t="s">
        <v>18203</v>
      </c>
      <c r="D16493">
        <v>6</v>
      </c>
      <c r="E16493">
        <v>787</v>
      </c>
      <c r="F16493">
        <v>43</v>
      </c>
      <c r="G16493">
        <v>7393</v>
      </c>
      <c r="H16493">
        <v>0.305662049602412</v>
      </c>
      <c r="I16493">
        <v>1</v>
      </c>
      <c r="J16493">
        <v>0.966855260484069</v>
      </c>
      <c r="K16493" t="s">
        <v>33590</v>
      </c>
      <c r="L16493">
        <v>6</v>
      </c>
      <c r="M16493" t="s">
        <v>5133</v>
      </c>
      <c r="N16493">
        <v>0.13953488372093001</v>
      </c>
      <c r="O16493">
        <v>7.6238881829733202E-3</v>
      </c>
    </row>
    <row r="16494" spans="1:15">
      <c r="A16494" t="s">
        <v>18202</v>
      </c>
      <c r="B16494" t="s">
        <v>23513</v>
      </c>
      <c r="C16494" t="s">
        <v>18203</v>
      </c>
      <c r="D16494">
        <v>2</v>
      </c>
      <c r="E16494">
        <v>535</v>
      </c>
      <c r="F16494">
        <v>46</v>
      </c>
      <c r="G16494">
        <v>8124</v>
      </c>
      <c r="H16494">
        <v>0.81601136228875304</v>
      </c>
      <c r="I16494">
        <v>0.99999999999997702</v>
      </c>
      <c r="J16494">
        <v>0.95041217501583097</v>
      </c>
      <c r="K16494" t="s">
        <v>24783</v>
      </c>
      <c r="L16494">
        <v>2</v>
      </c>
      <c r="M16494" t="s">
        <v>5133</v>
      </c>
      <c r="N16494">
        <v>4.3478260869565202E-2</v>
      </c>
      <c r="O16494">
        <v>3.7383177570093499E-3</v>
      </c>
    </row>
    <row r="16495" spans="1:15">
      <c r="A16495" t="s">
        <v>18202</v>
      </c>
      <c r="B16495" t="s">
        <v>23511</v>
      </c>
      <c r="C16495" t="s">
        <v>18203</v>
      </c>
      <c r="D16495">
        <v>36</v>
      </c>
      <c r="E16495">
        <v>6152</v>
      </c>
      <c r="F16495">
        <v>45</v>
      </c>
      <c r="G16495">
        <v>7804</v>
      </c>
      <c r="H16495">
        <v>0.51030833342558901</v>
      </c>
      <c r="I16495">
        <v>0.968912233598893</v>
      </c>
      <c r="J16495">
        <v>0.832812322140707</v>
      </c>
      <c r="K16495" t="s">
        <v>33591</v>
      </c>
      <c r="L16495">
        <v>36</v>
      </c>
      <c r="M16495" t="s">
        <v>5133</v>
      </c>
      <c r="N16495">
        <v>0.8</v>
      </c>
      <c r="O16495">
        <v>5.8517555266580003E-3</v>
      </c>
    </row>
    <row r="16496" spans="1:15">
      <c r="A16496" t="s">
        <v>18204</v>
      </c>
      <c r="B16496" t="s">
        <v>23511</v>
      </c>
      <c r="C16496" t="s">
        <v>18205</v>
      </c>
      <c r="D16496">
        <v>16</v>
      </c>
      <c r="E16496">
        <v>6152</v>
      </c>
      <c r="F16496">
        <v>21</v>
      </c>
      <c r="G16496">
        <v>7804</v>
      </c>
      <c r="H16496">
        <v>0.72519464518531396</v>
      </c>
      <c r="I16496">
        <v>0.968912233598893</v>
      </c>
      <c r="J16496">
        <v>0.832812322140707</v>
      </c>
      <c r="K16496" t="s">
        <v>33592</v>
      </c>
      <c r="L16496">
        <v>16</v>
      </c>
      <c r="M16496" t="s">
        <v>5133</v>
      </c>
      <c r="N16496">
        <v>0.76190476190476197</v>
      </c>
      <c r="O16496">
        <v>2.6007802340702198E-3</v>
      </c>
    </row>
    <row r="16497" spans="1:15">
      <c r="A16497" t="s">
        <v>18204</v>
      </c>
      <c r="B16497" t="s">
        <v>23518</v>
      </c>
      <c r="C16497" t="s">
        <v>18205</v>
      </c>
      <c r="D16497">
        <v>1</v>
      </c>
      <c r="E16497">
        <v>787</v>
      </c>
      <c r="F16497">
        <v>18</v>
      </c>
      <c r="G16497">
        <v>7393</v>
      </c>
      <c r="H16497">
        <v>0.86846268112120695</v>
      </c>
      <c r="I16497">
        <v>1</v>
      </c>
      <c r="J16497">
        <v>0.966855260484069</v>
      </c>
      <c r="K16497" t="s">
        <v>23657</v>
      </c>
      <c r="L16497">
        <v>1</v>
      </c>
      <c r="M16497" t="s">
        <v>5133</v>
      </c>
      <c r="N16497">
        <v>5.5555555555555601E-2</v>
      </c>
      <c r="O16497">
        <v>1.27064803049555E-3</v>
      </c>
    </row>
    <row r="16498" spans="1:15">
      <c r="A16498" t="s">
        <v>18204</v>
      </c>
      <c r="B16498" t="s">
        <v>23513</v>
      </c>
      <c r="C16498" t="s">
        <v>18205</v>
      </c>
      <c r="D16498">
        <v>2</v>
      </c>
      <c r="E16498">
        <v>535</v>
      </c>
      <c r="F16498">
        <v>21</v>
      </c>
      <c r="G16498">
        <v>8124</v>
      </c>
      <c r="H16498">
        <v>0.40690215816583097</v>
      </c>
      <c r="I16498">
        <v>0.99999999999997702</v>
      </c>
      <c r="J16498">
        <v>0.95041217501583097</v>
      </c>
      <c r="K16498" t="s">
        <v>23659</v>
      </c>
      <c r="L16498">
        <v>2</v>
      </c>
      <c r="M16498" t="s">
        <v>5133</v>
      </c>
      <c r="N16498">
        <v>9.5238095238095205E-2</v>
      </c>
      <c r="O16498">
        <v>3.7383177570093499E-3</v>
      </c>
    </row>
    <row r="16499" spans="1:15">
      <c r="A16499" t="s">
        <v>18206</v>
      </c>
      <c r="B16499" t="s">
        <v>23511</v>
      </c>
      <c r="C16499" t="s">
        <v>18207</v>
      </c>
      <c r="D16499">
        <v>3</v>
      </c>
      <c r="E16499">
        <v>6152</v>
      </c>
      <c r="F16499">
        <v>3</v>
      </c>
      <c r="G16499">
        <v>7804</v>
      </c>
      <c r="H16499">
        <v>0.489837867770546</v>
      </c>
      <c r="I16499">
        <v>0.96083957126938102</v>
      </c>
      <c r="J16499">
        <v>0.82587360011061495</v>
      </c>
      <c r="K16499" t="s">
        <v>31355</v>
      </c>
      <c r="L16499">
        <v>3</v>
      </c>
      <c r="M16499" t="s">
        <v>5133</v>
      </c>
      <c r="N16499">
        <v>1</v>
      </c>
      <c r="O16499">
        <v>4.8764629388816603E-4</v>
      </c>
    </row>
    <row r="16500" spans="1:15">
      <c r="A16500" t="s">
        <v>18208</v>
      </c>
      <c r="B16500" t="s">
        <v>23511</v>
      </c>
      <c r="C16500" t="s">
        <v>18209</v>
      </c>
      <c r="D16500">
        <v>3</v>
      </c>
      <c r="E16500">
        <v>6152</v>
      </c>
      <c r="F16500">
        <v>3</v>
      </c>
      <c r="G16500">
        <v>7804</v>
      </c>
      <c r="H16500">
        <v>0.489837867770546</v>
      </c>
      <c r="I16500">
        <v>0.96083957126938102</v>
      </c>
      <c r="J16500">
        <v>0.82587360011061495</v>
      </c>
      <c r="K16500" t="s">
        <v>31355</v>
      </c>
      <c r="L16500">
        <v>3</v>
      </c>
      <c r="M16500" t="s">
        <v>5133</v>
      </c>
      <c r="N16500">
        <v>1</v>
      </c>
      <c r="O16500">
        <v>4.8764629388816603E-4</v>
      </c>
    </row>
    <row r="16501" spans="1:15">
      <c r="A16501" t="s">
        <v>18210</v>
      </c>
      <c r="B16501" t="s">
        <v>23511</v>
      </c>
      <c r="C16501" t="s">
        <v>18211</v>
      </c>
      <c r="D16501">
        <v>2</v>
      </c>
      <c r="E16501">
        <v>6152</v>
      </c>
      <c r="F16501">
        <v>2</v>
      </c>
      <c r="G16501">
        <v>7804</v>
      </c>
      <c r="H16501">
        <v>0.62141708038142995</v>
      </c>
      <c r="I16501">
        <v>0.968912233598893</v>
      </c>
      <c r="J16501">
        <v>0.832812322140707</v>
      </c>
      <c r="K16501" t="s">
        <v>24423</v>
      </c>
      <c r="L16501">
        <v>2</v>
      </c>
      <c r="M16501" t="s">
        <v>5133</v>
      </c>
      <c r="N16501">
        <v>1</v>
      </c>
      <c r="O16501">
        <v>3.2509752925877802E-4</v>
      </c>
    </row>
    <row r="16502" spans="1:15">
      <c r="A16502" t="s">
        <v>18212</v>
      </c>
      <c r="B16502" t="s">
        <v>23511</v>
      </c>
      <c r="C16502" t="s">
        <v>18213</v>
      </c>
      <c r="D16502">
        <v>5</v>
      </c>
      <c r="E16502">
        <v>6152</v>
      </c>
      <c r="F16502">
        <v>5</v>
      </c>
      <c r="G16502">
        <v>7804</v>
      </c>
      <c r="H16502">
        <v>0.30433074367137097</v>
      </c>
      <c r="I16502">
        <v>0.81020448119108801</v>
      </c>
      <c r="J16502">
        <v>0.69639772519260701</v>
      </c>
      <c r="K16502" t="s">
        <v>33593</v>
      </c>
      <c r="L16502">
        <v>5</v>
      </c>
      <c r="M16502" t="s">
        <v>5133</v>
      </c>
      <c r="N16502">
        <v>1</v>
      </c>
      <c r="O16502">
        <v>8.1274382314694405E-4</v>
      </c>
    </row>
    <row r="16503" spans="1:15">
      <c r="A16503" t="s">
        <v>18214</v>
      </c>
      <c r="B16503" t="s">
        <v>23511</v>
      </c>
      <c r="C16503" t="s">
        <v>18215</v>
      </c>
      <c r="D16503">
        <v>5</v>
      </c>
      <c r="E16503">
        <v>6152</v>
      </c>
      <c r="F16503">
        <v>6</v>
      </c>
      <c r="G16503">
        <v>7804</v>
      </c>
      <c r="H16503">
        <v>0.62665052091531404</v>
      </c>
      <c r="I16503">
        <v>0.968912233598893</v>
      </c>
      <c r="J16503">
        <v>0.832812322140707</v>
      </c>
      <c r="K16503" t="s">
        <v>33594</v>
      </c>
      <c r="L16503">
        <v>5</v>
      </c>
      <c r="M16503" t="s">
        <v>5133</v>
      </c>
      <c r="N16503">
        <v>0.83333333333333304</v>
      </c>
      <c r="O16503">
        <v>8.1274382314694405E-4</v>
      </c>
    </row>
    <row r="16504" spans="1:15">
      <c r="A16504" t="s">
        <v>18214</v>
      </c>
      <c r="B16504" t="s">
        <v>23513</v>
      </c>
      <c r="C16504" t="s">
        <v>18215</v>
      </c>
      <c r="D16504">
        <v>1</v>
      </c>
      <c r="E16504">
        <v>535</v>
      </c>
      <c r="F16504">
        <v>6</v>
      </c>
      <c r="G16504">
        <v>8124</v>
      </c>
      <c r="H16504">
        <v>0.33559747746230201</v>
      </c>
      <c r="I16504">
        <v>0.97804040131218795</v>
      </c>
      <c r="J16504">
        <v>0.92954150506449396</v>
      </c>
      <c r="K16504" t="s">
        <v>23957</v>
      </c>
      <c r="L16504">
        <v>1</v>
      </c>
      <c r="M16504" t="s">
        <v>5133</v>
      </c>
      <c r="N16504">
        <v>0.16666666666666699</v>
      </c>
      <c r="O16504">
        <v>1.8691588785046699E-3</v>
      </c>
    </row>
    <row r="16505" spans="1:15">
      <c r="A16505" t="s">
        <v>18216</v>
      </c>
      <c r="B16505" t="s">
        <v>23511</v>
      </c>
      <c r="C16505" t="s">
        <v>18217</v>
      </c>
      <c r="D16505">
        <v>1</v>
      </c>
      <c r="E16505">
        <v>6152</v>
      </c>
      <c r="F16505">
        <v>1</v>
      </c>
      <c r="G16505">
        <v>7804</v>
      </c>
      <c r="H16505">
        <v>0.788313685289595</v>
      </c>
      <c r="I16505">
        <v>0.968912233598893</v>
      </c>
      <c r="J16505">
        <v>0.832812322140707</v>
      </c>
      <c r="K16505" t="s">
        <v>33595</v>
      </c>
      <c r="L16505">
        <v>1</v>
      </c>
      <c r="M16505" t="s">
        <v>5133</v>
      </c>
      <c r="N16505">
        <v>1</v>
      </c>
      <c r="O16505">
        <v>1.6254876462938901E-4</v>
      </c>
    </row>
    <row r="16506" spans="1:15">
      <c r="A16506" t="s">
        <v>18218</v>
      </c>
      <c r="B16506" t="s">
        <v>23511</v>
      </c>
      <c r="C16506" t="s">
        <v>18219</v>
      </c>
      <c r="D16506">
        <v>4</v>
      </c>
      <c r="E16506">
        <v>6152</v>
      </c>
      <c r="F16506">
        <v>4</v>
      </c>
      <c r="G16506">
        <v>7804</v>
      </c>
      <c r="H16506">
        <v>0.38610601832086699</v>
      </c>
      <c r="I16506">
        <v>0.90829480295553899</v>
      </c>
      <c r="J16506">
        <v>0.78070962240619901</v>
      </c>
      <c r="K16506" t="s">
        <v>25135</v>
      </c>
      <c r="L16506">
        <v>4</v>
      </c>
      <c r="M16506" t="s">
        <v>2729</v>
      </c>
      <c r="N16506">
        <v>1</v>
      </c>
      <c r="O16506">
        <v>6.5019505851755496E-4</v>
      </c>
    </row>
    <row r="16507" spans="1:15">
      <c r="A16507" t="s">
        <v>18220</v>
      </c>
      <c r="B16507" t="s">
        <v>23511</v>
      </c>
      <c r="C16507" t="s">
        <v>18221</v>
      </c>
      <c r="D16507">
        <v>11</v>
      </c>
      <c r="E16507">
        <v>6152</v>
      </c>
      <c r="F16507">
        <v>14</v>
      </c>
      <c r="G16507">
        <v>7804</v>
      </c>
      <c r="H16507">
        <v>0.65754173515226599</v>
      </c>
      <c r="I16507">
        <v>0.968912233598893</v>
      </c>
      <c r="J16507">
        <v>0.832812322140707</v>
      </c>
      <c r="K16507" t="s">
        <v>28414</v>
      </c>
      <c r="L16507">
        <v>11</v>
      </c>
      <c r="M16507" t="s">
        <v>2729</v>
      </c>
      <c r="N16507">
        <v>0.78571428571428603</v>
      </c>
      <c r="O16507">
        <v>1.78803641092328E-3</v>
      </c>
    </row>
    <row r="16508" spans="1:15">
      <c r="A16508" t="s">
        <v>18220</v>
      </c>
      <c r="B16508" t="s">
        <v>23518</v>
      </c>
      <c r="C16508" t="s">
        <v>18221</v>
      </c>
      <c r="D16508">
        <v>1</v>
      </c>
      <c r="E16508">
        <v>787</v>
      </c>
      <c r="F16508">
        <v>10</v>
      </c>
      <c r="G16508">
        <v>7393</v>
      </c>
      <c r="H16508">
        <v>0.67576236969544701</v>
      </c>
      <c r="I16508">
        <v>1</v>
      </c>
      <c r="J16508">
        <v>0.966855260484069</v>
      </c>
      <c r="K16508" t="s">
        <v>28415</v>
      </c>
      <c r="L16508">
        <v>1</v>
      </c>
      <c r="M16508" t="s">
        <v>2729</v>
      </c>
      <c r="N16508">
        <v>0.1</v>
      </c>
      <c r="O16508">
        <v>1.27064803049555E-3</v>
      </c>
    </row>
    <row r="16509" spans="1:15">
      <c r="A16509" t="s">
        <v>18222</v>
      </c>
      <c r="B16509" t="s">
        <v>23511</v>
      </c>
      <c r="C16509" t="s">
        <v>18223</v>
      </c>
      <c r="D16509">
        <v>1</v>
      </c>
      <c r="E16509">
        <v>6152</v>
      </c>
      <c r="F16509">
        <v>1</v>
      </c>
      <c r="G16509">
        <v>7804</v>
      </c>
      <c r="H16509">
        <v>0.788313685289595</v>
      </c>
      <c r="I16509">
        <v>0.968912233598893</v>
      </c>
      <c r="J16509">
        <v>0.832812322140707</v>
      </c>
      <c r="K16509" t="s">
        <v>33596</v>
      </c>
      <c r="L16509">
        <v>1</v>
      </c>
      <c r="M16509" t="s">
        <v>5133</v>
      </c>
      <c r="N16509">
        <v>1</v>
      </c>
      <c r="O16509">
        <v>1.6254876462938901E-4</v>
      </c>
    </row>
    <row r="16510" spans="1:15">
      <c r="A16510" t="s">
        <v>18224</v>
      </c>
      <c r="B16510" t="s">
        <v>23518</v>
      </c>
      <c r="C16510" t="s">
        <v>18225</v>
      </c>
      <c r="D16510">
        <v>1</v>
      </c>
      <c r="E16510">
        <v>787</v>
      </c>
      <c r="F16510">
        <v>6</v>
      </c>
      <c r="G16510">
        <v>7393</v>
      </c>
      <c r="H16510">
        <v>0.49113550780958298</v>
      </c>
      <c r="I16510">
        <v>1</v>
      </c>
      <c r="J16510">
        <v>0.966855260484069</v>
      </c>
      <c r="K16510" t="s">
        <v>27308</v>
      </c>
      <c r="L16510">
        <v>1</v>
      </c>
      <c r="M16510" t="s">
        <v>5133</v>
      </c>
      <c r="N16510">
        <v>0.16666666666666699</v>
      </c>
      <c r="O16510">
        <v>1.27064803049555E-3</v>
      </c>
    </row>
    <row r="16511" spans="1:15">
      <c r="A16511" t="s">
        <v>18224</v>
      </c>
      <c r="B16511" t="s">
        <v>23511</v>
      </c>
      <c r="C16511" t="s">
        <v>18225</v>
      </c>
      <c r="D16511">
        <v>6</v>
      </c>
      <c r="E16511">
        <v>6152</v>
      </c>
      <c r="F16511">
        <v>7</v>
      </c>
      <c r="G16511">
        <v>7804</v>
      </c>
      <c r="H16511">
        <v>0.54476030000281095</v>
      </c>
      <c r="I16511">
        <v>0.968912233598893</v>
      </c>
      <c r="J16511">
        <v>0.832812322140707</v>
      </c>
      <c r="K16511" t="s">
        <v>31939</v>
      </c>
      <c r="L16511">
        <v>6</v>
      </c>
      <c r="M16511" t="s">
        <v>5133</v>
      </c>
      <c r="N16511">
        <v>0.85714285714285698</v>
      </c>
      <c r="O16511">
        <v>9.7529258777633303E-4</v>
      </c>
    </row>
    <row r="16512" spans="1:15">
      <c r="A16512" t="s">
        <v>18226</v>
      </c>
      <c r="B16512" t="s">
        <v>23513</v>
      </c>
      <c r="C16512" t="s">
        <v>18227</v>
      </c>
      <c r="D16512">
        <v>9</v>
      </c>
      <c r="E16512">
        <v>535</v>
      </c>
      <c r="F16512">
        <v>94</v>
      </c>
      <c r="G16512">
        <v>8124</v>
      </c>
      <c r="H16512">
        <v>0.16494303164318599</v>
      </c>
      <c r="I16512">
        <v>0.75386958295068396</v>
      </c>
      <c r="J16512">
        <v>0.71648683001045399</v>
      </c>
      <c r="K16512" t="s">
        <v>33597</v>
      </c>
      <c r="L16512">
        <v>9</v>
      </c>
      <c r="M16512" t="s">
        <v>2729</v>
      </c>
      <c r="N16512">
        <v>9.5744680851063801E-2</v>
      </c>
      <c r="O16512">
        <v>1.6822429906542102E-2</v>
      </c>
    </row>
    <row r="16513" spans="1:15">
      <c r="A16513" t="s">
        <v>18226</v>
      </c>
      <c r="B16513" t="s">
        <v>23511</v>
      </c>
      <c r="C16513" t="s">
        <v>18227</v>
      </c>
      <c r="D16513">
        <v>76</v>
      </c>
      <c r="E16513">
        <v>6152</v>
      </c>
      <c r="F16513">
        <v>91</v>
      </c>
      <c r="G16513">
        <v>7804</v>
      </c>
      <c r="H16513">
        <v>0.16584954132372001</v>
      </c>
      <c r="I16513">
        <v>0.59896872132502699</v>
      </c>
      <c r="J16513">
        <v>0.514833557053476</v>
      </c>
      <c r="K16513" t="s">
        <v>33598</v>
      </c>
      <c r="L16513">
        <v>76</v>
      </c>
      <c r="M16513" t="s">
        <v>2729</v>
      </c>
      <c r="N16513">
        <v>0.83516483516483497</v>
      </c>
      <c r="O16513">
        <v>1.23537061118336E-2</v>
      </c>
    </row>
    <row r="16514" spans="1:15">
      <c r="A16514" t="s">
        <v>18226</v>
      </c>
      <c r="B16514" t="s">
        <v>23518</v>
      </c>
      <c r="C16514" t="s">
        <v>18227</v>
      </c>
      <c r="D16514">
        <v>4</v>
      </c>
      <c r="E16514">
        <v>787</v>
      </c>
      <c r="F16514">
        <v>88</v>
      </c>
      <c r="G16514">
        <v>7393</v>
      </c>
      <c r="H16514">
        <v>0.98782020156512895</v>
      </c>
      <c r="I16514">
        <v>1</v>
      </c>
      <c r="J16514">
        <v>0.966855260484069</v>
      </c>
      <c r="K16514" t="s">
        <v>33599</v>
      </c>
      <c r="L16514">
        <v>4</v>
      </c>
      <c r="M16514" t="s">
        <v>2729</v>
      </c>
      <c r="N16514">
        <v>4.5454545454545497E-2</v>
      </c>
      <c r="O16514">
        <v>5.0825921219822103E-3</v>
      </c>
    </row>
    <row r="16515" spans="1:15">
      <c r="A16515" t="s">
        <v>18228</v>
      </c>
      <c r="B16515" t="s">
        <v>23518</v>
      </c>
      <c r="C16515" t="s">
        <v>18229</v>
      </c>
      <c r="D16515">
        <v>1</v>
      </c>
      <c r="E16515">
        <v>787</v>
      </c>
      <c r="F16515">
        <v>6</v>
      </c>
      <c r="G16515">
        <v>7393</v>
      </c>
      <c r="H16515">
        <v>0.49113550780958298</v>
      </c>
      <c r="I16515">
        <v>1</v>
      </c>
      <c r="J16515">
        <v>0.966855260484069</v>
      </c>
      <c r="K16515" t="s">
        <v>23609</v>
      </c>
      <c r="L16515">
        <v>1</v>
      </c>
      <c r="M16515" t="s">
        <v>2729</v>
      </c>
      <c r="N16515">
        <v>0.16666666666666699</v>
      </c>
      <c r="O16515">
        <v>1.27064803049555E-3</v>
      </c>
    </row>
    <row r="16516" spans="1:15">
      <c r="A16516" t="s">
        <v>18228</v>
      </c>
      <c r="B16516" t="s">
        <v>23511</v>
      </c>
      <c r="C16516" t="s">
        <v>18229</v>
      </c>
      <c r="D16516">
        <v>7</v>
      </c>
      <c r="E16516">
        <v>6152</v>
      </c>
      <c r="F16516">
        <v>8</v>
      </c>
      <c r="G16516">
        <v>7804</v>
      </c>
      <c r="H16516">
        <v>0.46943957161060701</v>
      </c>
      <c r="I16516">
        <v>0.96083957126938102</v>
      </c>
      <c r="J16516">
        <v>0.82587360011061495</v>
      </c>
      <c r="K16516" t="s">
        <v>33600</v>
      </c>
      <c r="L16516">
        <v>7</v>
      </c>
      <c r="M16516" t="s">
        <v>2729</v>
      </c>
      <c r="N16516">
        <v>0.875</v>
      </c>
      <c r="O16516">
        <v>1.13784135240572E-3</v>
      </c>
    </row>
    <row r="16517" spans="1:15">
      <c r="A16517" t="s">
        <v>18230</v>
      </c>
      <c r="B16517" t="s">
        <v>23511</v>
      </c>
      <c r="C16517" t="s">
        <v>18231</v>
      </c>
      <c r="D16517">
        <v>9</v>
      </c>
      <c r="E16517">
        <v>6152</v>
      </c>
      <c r="F16517">
        <v>9</v>
      </c>
      <c r="G16517">
        <v>7804</v>
      </c>
      <c r="H16517">
        <v>0.117423000773971</v>
      </c>
      <c r="I16517">
        <v>0.47842873658393897</v>
      </c>
      <c r="J16517">
        <v>0.41122542710949</v>
      </c>
      <c r="K16517" t="s">
        <v>33373</v>
      </c>
      <c r="L16517">
        <v>9</v>
      </c>
      <c r="M16517" t="s">
        <v>5133</v>
      </c>
      <c r="N16517">
        <v>1</v>
      </c>
      <c r="O16517">
        <v>1.4629388816645001E-3</v>
      </c>
    </row>
    <row r="16518" spans="1:15">
      <c r="A16518" t="s">
        <v>18232</v>
      </c>
      <c r="B16518" t="s">
        <v>23518</v>
      </c>
      <c r="C16518" t="s">
        <v>18233</v>
      </c>
      <c r="D16518">
        <v>16</v>
      </c>
      <c r="E16518">
        <v>787</v>
      </c>
      <c r="F16518">
        <v>461</v>
      </c>
      <c r="G16518">
        <v>7393</v>
      </c>
      <c r="H16518">
        <v>0.99999999872837897</v>
      </c>
      <c r="I16518">
        <v>1</v>
      </c>
      <c r="J16518">
        <v>0.966855260484069</v>
      </c>
      <c r="K16518" t="s">
        <v>24179</v>
      </c>
      <c r="L16518">
        <v>16</v>
      </c>
      <c r="M16518" t="s">
        <v>5133</v>
      </c>
      <c r="N16518">
        <v>3.470715835141E-2</v>
      </c>
      <c r="O16518">
        <v>2.0330368487928799E-2</v>
      </c>
    </row>
    <row r="16519" spans="1:15">
      <c r="A16519" t="s">
        <v>18232</v>
      </c>
      <c r="B16519" t="s">
        <v>23513</v>
      </c>
      <c r="C16519" t="s">
        <v>18233</v>
      </c>
      <c r="D16519">
        <v>20</v>
      </c>
      <c r="E16519">
        <v>535</v>
      </c>
      <c r="F16519">
        <v>471</v>
      </c>
      <c r="G16519">
        <v>8124</v>
      </c>
      <c r="H16519">
        <v>0.98985118745557199</v>
      </c>
      <c r="I16519">
        <v>0.99999999999997702</v>
      </c>
      <c r="J16519">
        <v>0.95041217501583097</v>
      </c>
      <c r="K16519" t="s">
        <v>24181</v>
      </c>
      <c r="L16519">
        <v>20</v>
      </c>
      <c r="M16519" t="s">
        <v>5133</v>
      </c>
      <c r="N16519">
        <v>4.2462845010615702E-2</v>
      </c>
      <c r="O16519">
        <v>3.7383177570093497E-2</v>
      </c>
    </row>
    <row r="16520" spans="1:15">
      <c r="A16520" t="s">
        <v>18232</v>
      </c>
      <c r="B16520" t="s">
        <v>23511</v>
      </c>
      <c r="C16520" t="s">
        <v>18233</v>
      </c>
      <c r="D16520">
        <v>447</v>
      </c>
      <c r="E16520">
        <v>6152</v>
      </c>
      <c r="F16520">
        <v>497</v>
      </c>
      <c r="G16520">
        <v>7804</v>
      </c>
      <c r="H16520" s="34">
        <v>1.05279483843099E-11</v>
      </c>
      <c r="I16520" s="34">
        <v>8.8587736618402301E-10</v>
      </c>
      <c r="J16520" s="34">
        <v>7.6144108917199397E-10</v>
      </c>
      <c r="K16520" t="s">
        <v>32166</v>
      </c>
      <c r="L16520">
        <v>447</v>
      </c>
      <c r="M16520" t="s">
        <v>5133</v>
      </c>
      <c r="N16520">
        <v>0.89939637826961805</v>
      </c>
      <c r="O16520">
        <v>7.2659297789336802E-2</v>
      </c>
    </row>
    <row r="16521" spans="1:15">
      <c r="A16521" t="s">
        <v>18234</v>
      </c>
      <c r="B16521" t="s">
        <v>23513</v>
      </c>
      <c r="C16521" t="s">
        <v>18235</v>
      </c>
      <c r="D16521">
        <v>2</v>
      </c>
      <c r="E16521">
        <v>535</v>
      </c>
      <c r="F16521">
        <v>27</v>
      </c>
      <c r="G16521">
        <v>8124</v>
      </c>
      <c r="H16521">
        <v>0.53894160886072595</v>
      </c>
      <c r="I16521">
        <v>0.99999999999997702</v>
      </c>
      <c r="J16521">
        <v>0.95041217501583097</v>
      </c>
      <c r="K16521" t="s">
        <v>23931</v>
      </c>
      <c r="L16521">
        <v>2</v>
      </c>
      <c r="M16521" t="s">
        <v>5133</v>
      </c>
      <c r="N16521">
        <v>7.4074074074074098E-2</v>
      </c>
      <c r="O16521">
        <v>3.7383177570093499E-3</v>
      </c>
    </row>
    <row r="16522" spans="1:15">
      <c r="A16522" t="s">
        <v>18234</v>
      </c>
      <c r="B16522" t="s">
        <v>23511</v>
      </c>
      <c r="C16522" t="s">
        <v>18235</v>
      </c>
      <c r="D16522">
        <v>21</v>
      </c>
      <c r="E16522">
        <v>6152</v>
      </c>
      <c r="F16522">
        <v>26</v>
      </c>
      <c r="G16522">
        <v>7804</v>
      </c>
      <c r="H16522">
        <v>0.51804049734129198</v>
      </c>
      <c r="I16522">
        <v>0.968912233598893</v>
      </c>
      <c r="J16522">
        <v>0.832812322140707</v>
      </c>
      <c r="K16522" t="s">
        <v>29240</v>
      </c>
      <c r="L16522">
        <v>21</v>
      </c>
      <c r="M16522" t="s">
        <v>5133</v>
      </c>
      <c r="N16522">
        <v>0.80769230769230804</v>
      </c>
      <c r="O16522">
        <v>3.41352405721717E-3</v>
      </c>
    </row>
    <row r="16523" spans="1:15">
      <c r="A16523" t="s">
        <v>18236</v>
      </c>
      <c r="B16523" t="s">
        <v>23511</v>
      </c>
      <c r="C16523" t="s">
        <v>18237</v>
      </c>
      <c r="D16523">
        <v>6</v>
      </c>
      <c r="E16523">
        <v>6152</v>
      </c>
      <c r="F16523">
        <v>6</v>
      </c>
      <c r="G16523">
        <v>7804</v>
      </c>
      <c r="H16523">
        <v>0.23986678822258201</v>
      </c>
      <c r="I16523">
        <v>0.71382528017432401</v>
      </c>
      <c r="J16523">
        <v>0.61355659322887801</v>
      </c>
      <c r="K16523" t="s">
        <v>33601</v>
      </c>
      <c r="L16523">
        <v>6</v>
      </c>
      <c r="M16523" t="s">
        <v>1463</v>
      </c>
      <c r="N16523">
        <v>1</v>
      </c>
      <c r="O16523">
        <v>9.7529258777633303E-4</v>
      </c>
    </row>
    <row r="16524" spans="1:15">
      <c r="A16524" t="s">
        <v>18238</v>
      </c>
      <c r="B16524" t="s">
        <v>23518</v>
      </c>
      <c r="C16524" t="s">
        <v>18239</v>
      </c>
      <c r="D16524">
        <v>2</v>
      </c>
      <c r="E16524">
        <v>787</v>
      </c>
      <c r="F16524">
        <v>5</v>
      </c>
      <c r="G16524">
        <v>7393</v>
      </c>
      <c r="H16524">
        <v>9.1006533730773498E-2</v>
      </c>
      <c r="I16524">
        <v>0.63266972740240601</v>
      </c>
      <c r="J16524">
        <v>0.61170005408803896</v>
      </c>
      <c r="K16524" t="s">
        <v>23976</v>
      </c>
      <c r="L16524">
        <v>2</v>
      </c>
      <c r="M16524" t="s">
        <v>5133</v>
      </c>
      <c r="N16524">
        <v>0.4</v>
      </c>
      <c r="O16524">
        <v>2.5412960609911099E-3</v>
      </c>
    </row>
    <row r="16525" spans="1:15">
      <c r="A16525" t="s">
        <v>18238</v>
      </c>
      <c r="B16525" t="s">
        <v>23511</v>
      </c>
      <c r="C16525" t="s">
        <v>18239</v>
      </c>
      <c r="D16525">
        <v>3</v>
      </c>
      <c r="E16525">
        <v>6152</v>
      </c>
      <c r="F16525">
        <v>5</v>
      </c>
      <c r="G16525">
        <v>7804</v>
      </c>
      <c r="H16525">
        <v>0.93277286492067202</v>
      </c>
      <c r="I16525">
        <v>1</v>
      </c>
      <c r="J16525">
        <v>0.85953329234717102</v>
      </c>
      <c r="K16525" t="s">
        <v>33602</v>
      </c>
      <c r="L16525">
        <v>3</v>
      </c>
      <c r="M16525" t="s">
        <v>5133</v>
      </c>
      <c r="N16525">
        <v>0.6</v>
      </c>
      <c r="O16525">
        <v>4.8764629388816603E-4</v>
      </c>
    </row>
    <row r="16526" spans="1:15">
      <c r="A16526" t="s">
        <v>18240</v>
      </c>
      <c r="B16526" t="s">
        <v>23511</v>
      </c>
      <c r="C16526" t="s">
        <v>18241</v>
      </c>
      <c r="D16526">
        <v>2</v>
      </c>
      <c r="E16526">
        <v>6152</v>
      </c>
      <c r="F16526">
        <v>4</v>
      </c>
      <c r="G16526">
        <v>7804</v>
      </c>
      <c r="H16526">
        <v>0.96811759508681905</v>
      </c>
      <c r="I16526">
        <v>1</v>
      </c>
      <c r="J16526">
        <v>0.85953329234717102</v>
      </c>
      <c r="K16526" t="s">
        <v>23977</v>
      </c>
      <c r="L16526">
        <v>2</v>
      </c>
      <c r="M16526" t="s">
        <v>5133</v>
      </c>
      <c r="N16526">
        <v>0.5</v>
      </c>
      <c r="O16526">
        <v>3.2509752925877802E-4</v>
      </c>
    </row>
    <row r="16527" spans="1:15">
      <c r="A16527" t="s">
        <v>18240</v>
      </c>
      <c r="B16527" t="s">
        <v>23518</v>
      </c>
      <c r="C16527" t="s">
        <v>18241</v>
      </c>
      <c r="D16527">
        <v>2</v>
      </c>
      <c r="E16527">
        <v>787</v>
      </c>
      <c r="F16527">
        <v>4</v>
      </c>
      <c r="G16527">
        <v>7393</v>
      </c>
      <c r="H16527">
        <v>5.8679954233094203E-2</v>
      </c>
      <c r="I16527">
        <v>0.61178825165478101</v>
      </c>
      <c r="J16527">
        <v>0.59151068941477603</v>
      </c>
      <c r="K16527" t="s">
        <v>23976</v>
      </c>
      <c r="L16527">
        <v>2</v>
      </c>
      <c r="M16527" t="s">
        <v>5133</v>
      </c>
      <c r="N16527">
        <v>0.5</v>
      </c>
      <c r="O16527">
        <v>2.5412960609911099E-3</v>
      </c>
    </row>
    <row r="16528" spans="1:15">
      <c r="A16528" t="s">
        <v>18242</v>
      </c>
      <c r="B16528" t="s">
        <v>23511</v>
      </c>
      <c r="C16528" t="s">
        <v>18243</v>
      </c>
      <c r="D16528">
        <v>2</v>
      </c>
      <c r="E16528">
        <v>6152</v>
      </c>
      <c r="F16528">
        <v>2</v>
      </c>
      <c r="G16528">
        <v>7804</v>
      </c>
      <c r="H16528">
        <v>0.62141708038142995</v>
      </c>
      <c r="I16528">
        <v>0.968912233598893</v>
      </c>
      <c r="J16528">
        <v>0.832812322140707</v>
      </c>
      <c r="K16528" t="s">
        <v>29383</v>
      </c>
      <c r="L16528">
        <v>2</v>
      </c>
      <c r="M16528" t="s">
        <v>2729</v>
      </c>
      <c r="N16528">
        <v>1</v>
      </c>
      <c r="O16528">
        <v>3.2509752925877802E-4</v>
      </c>
    </row>
    <row r="16529" spans="1:15">
      <c r="A16529" t="s">
        <v>18244</v>
      </c>
      <c r="B16529" t="s">
        <v>23511</v>
      </c>
      <c r="C16529" t="s">
        <v>18245</v>
      </c>
      <c r="D16529">
        <v>26</v>
      </c>
      <c r="E16529">
        <v>6152</v>
      </c>
      <c r="F16529">
        <v>31</v>
      </c>
      <c r="G16529">
        <v>7804</v>
      </c>
      <c r="H16529">
        <v>0.33265853564489101</v>
      </c>
      <c r="I16529">
        <v>0.86893692847544601</v>
      </c>
      <c r="J16529">
        <v>0.74688021897453805</v>
      </c>
      <c r="K16529" t="s">
        <v>33603</v>
      </c>
      <c r="L16529">
        <v>26</v>
      </c>
      <c r="M16529" t="s">
        <v>5133</v>
      </c>
      <c r="N16529">
        <v>0.83870967741935498</v>
      </c>
      <c r="O16529">
        <v>4.2262678803641103E-3</v>
      </c>
    </row>
    <row r="16530" spans="1:15">
      <c r="A16530" t="s">
        <v>18244</v>
      </c>
      <c r="B16530" t="s">
        <v>23518</v>
      </c>
      <c r="C16530" t="s">
        <v>18245</v>
      </c>
      <c r="D16530">
        <v>2</v>
      </c>
      <c r="E16530">
        <v>787</v>
      </c>
      <c r="F16530">
        <v>30</v>
      </c>
      <c r="G16530">
        <v>7393</v>
      </c>
      <c r="H16530">
        <v>0.84430484848813103</v>
      </c>
      <c r="I16530">
        <v>1</v>
      </c>
      <c r="J16530">
        <v>0.966855260484069</v>
      </c>
      <c r="K16530" t="s">
        <v>33604</v>
      </c>
      <c r="L16530">
        <v>2</v>
      </c>
      <c r="M16530" t="s">
        <v>5133</v>
      </c>
      <c r="N16530">
        <v>6.6666666666666693E-2</v>
      </c>
      <c r="O16530">
        <v>2.5412960609911099E-3</v>
      </c>
    </row>
    <row r="16531" spans="1:15">
      <c r="A16531" t="s">
        <v>18246</v>
      </c>
      <c r="B16531" t="s">
        <v>23511</v>
      </c>
      <c r="C16531" t="s">
        <v>18247</v>
      </c>
      <c r="D16531">
        <v>10</v>
      </c>
      <c r="E16531">
        <v>6152</v>
      </c>
      <c r="F16531">
        <v>10</v>
      </c>
      <c r="G16531">
        <v>7804</v>
      </c>
      <c r="H16531">
        <v>9.2537459108980397E-2</v>
      </c>
      <c r="I16531">
        <v>0.40853420848785299</v>
      </c>
      <c r="J16531">
        <v>0.35114875325800998</v>
      </c>
      <c r="K16531" t="s">
        <v>33605</v>
      </c>
      <c r="L16531">
        <v>10</v>
      </c>
      <c r="M16531" t="s">
        <v>5133</v>
      </c>
      <c r="N16531">
        <v>1</v>
      </c>
      <c r="O16531">
        <v>1.62548764629389E-3</v>
      </c>
    </row>
    <row r="16532" spans="1:15">
      <c r="A16532" t="s">
        <v>18248</v>
      </c>
      <c r="B16532" t="s">
        <v>23518</v>
      </c>
      <c r="C16532" t="s">
        <v>18249</v>
      </c>
      <c r="D16532">
        <v>1</v>
      </c>
      <c r="E16532">
        <v>787</v>
      </c>
      <c r="F16532">
        <v>48</v>
      </c>
      <c r="G16532">
        <v>7393</v>
      </c>
      <c r="H16532">
        <v>0.99557689543722405</v>
      </c>
      <c r="I16532">
        <v>1</v>
      </c>
      <c r="J16532">
        <v>0.966855260484069</v>
      </c>
      <c r="K16532" t="s">
        <v>26900</v>
      </c>
      <c r="L16532">
        <v>1</v>
      </c>
      <c r="M16532" t="s">
        <v>5133</v>
      </c>
      <c r="N16532">
        <v>2.0833333333333301E-2</v>
      </c>
      <c r="O16532">
        <v>1.27064803049555E-3</v>
      </c>
    </row>
    <row r="16533" spans="1:15">
      <c r="A16533" t="s">
        <v>18248</v>
      </c>
      <c r="B16533" t="s">
        <v>23511</v>
      </c>
      <c r="C16533" t="s">
        <v>18249</v>
      </c>
      <c r="D16533">
        <v>46</v>
      </c>
      <c r="E16533">
        <v>6152</v>
      </c>
      <c r="F16533">
        <v>47</v>
      </c>
      <c r="G16533">
        <v>7804</v>
      </c>
      <c r="H16533">
        <v>1.8444068454508201E-4</v>
      </c>
      <c r="I16533">
        <v>3.28952633939553E-3</v>
      </c>
      <c r="J16533">
        <v>2.8274574047633702E-3</v>
      </c>
      <c r="K16533" t="s">
        <v>26901</v>
      </c>
      <c r="L16533">
        <v>46</v>
      </c>
      <c r="M16533" t="s">
        <v>5133</v>
      </c>
      <c r="N16533">
        <v>0.97872340425531901</v>
      </c>
      <c r="O16533">
        <v>7.4772431729518904E-3</v>
      </c>
    </row>
    <row r="16534" spans="1:15">
      <c r="A16534" t="s">
        <v>18250</v>
      </c>
      <c r="B16534" t="s">
        <v>23518</v>
      </c>
      <c r="C16534" t="s">
        <v>18251</v>
      </c>
      <c r="D16534">
        <v>3</v>
      </c>
      <c r="E16534">
        <v>787</v>
      </c>
      <c r="F16534">
        <v>13</v>
      </c>
      <c r="G16534">
        <v>7393</v>
      </c>
      <c r="H16534">
        <v>0.15356613518559101</v>
      </c>
      <c r="I16534">
        <v>0.80479121538689102</v>
      </c>
      <c r="J16534">
        <v>0.77811662018818395</v>
      </c>
      <c r="K16534" t="s">
        <v>27141</v>
      </c>
      <c r="L16534">
        <v>3</v>
      </c>
      <c r="M16534" t="s">
        <v>2729</v>
      </c>
      <c r="N16534">
        <v>0.230769230769231</v>
      </c>
      <c r="O16534">
        <v>3.8119440914866601E-3</v>
      </c>
    </row>
    <row r="16535" spans="1:15">
      <c r="A16535" t="s">
        <v>18250</v>
      </c>
      <c r="B16535" t="s">
        <v>23511</v>
      </c>
      <c r="C16535" t="s">
        <v>18251</v>
      </c>
      <c r="D16535">
        <v>10</v>
      </c>
      <c r="E16535">
        <v>6152</v>
      </c>
      <c r="F16535">
        <v>13</v>
      </c>
      <c r="G16535">
        <v>7804</v>
      </c>
      <c r="H16535">
        <v>0.71080626448881101</v>
      </c>
      <c r="I16535">
        <v>0.968912233598893</v>
      </c>
      <c r="J16535">
        <v>0.832812322140707</v>
      </c>
      <c r="K16535" t="s">
        <v>28133</v>
      </c>
      <c r="L16535">
        <v>10</v>
      </c>
      <c r="M16535" t="s">
        <v>2729</v>
      </c>
      <c r="N16535">
        <v>0.76923076923076905</v>
      </c>
      <c r="O16535">
        <v>1.62548764629389E-3</v>
      </c>
    </row>
    <row r="16536" spans="1:15">
      <c r="A16536" t="s">
        <v>18252</v>
      </c>
      <c r="B16536" t="s">
        <v>23511</v>
      </c>
      <c r="C16536" t="s">
        <v>18253</v>
      </c>
      <c r="D16536">
        <v>3</v>
      </c>
      <c r="E16536">
        <v>6152</v>
      </c>
      <c r="F16536">
        <v>3</v>
      </c>
      <c r="G16536">
        <v>7804</v>
      </c>
      <c r="H16536">
        <v>0.489837867770546</v>
      </c>
      <c r="I16536">
        <v>0.96083957126938102</v>
      </c>
      <c r="J16536">
        <v>0.82587360011061495</v>
      </c>
      <c r="K16536" t="s">
        <v>33606</v>
      </c>
      <c r="L16536">
        <v>3</v>
      </c>
      <c r="M16536" t="s">
        <v>5133</v>
      </c>
      <c r="N16536">
        <v>1</v>
      </c>
      <c r="O16536">
        <v>4.8764629388816603E-4</v>
      </c>
    </row>
    <row r="16537" spans="1:15">
      <c r="A16537" t="s">
        <v>18254</v>
      </c>
      <c r="B16537" t="s">
        <v>23518</v>
      </c>
      <c r="C16537" t="s">
        <v>18255</v>
      </c>
      <c r="D16537">
        <v>1</v>
      </c>
      <c r="E16537">
        <v>787</v>
      </c>
      <c r="F16537">
        <v>3</v>
      </c>
      <c r="G16537">
        <v>7393</v>
      </c>
      <c r="H16537">
        <v>0.28660084727541502</v>
      </c>
      <c r="I16537">
        <v>0.97863801257884697</v>
      </c>
      <c r="J16537">
        <v>0.94620131057153301</v>
      </c>
      <c r="K16537" t="s">
        <v>24324</v>
      </c>
      <c r="L16537">
        <v>1</v>
      </c>
      <c r="M16537" t="s">
        <v>2729</v>
      </c>
      <c r="N16537">
        <v>0.33333333333333298</v>
      </c>
      <c r="O16537">
        <v>1.27064803049555E-3</v>
      </c>
    </row>
    <row r="16538" spans="1:15">
      <c r="A16538" t="s">
        <v>18254</v>
      </c>
      <c r="B16538" t="s">
        <v>23511</v>
      </c>
      <c r="C16538" t="s">
        <v>18255</v>
      </c>
      <c r="D16538">
        <v>2</v>
      </c>
      <c r="E16538">
        <v>6152</v>
      </c>
      <c r="F16538">
        <v>3</v>
      </c>
      <c r="G16538">
        <v>7804</v>
      </c>
      <c r="H16538">
        <v>0.88457550560319997</v>
      </c>
      <c r="I16538">
        <v>1</v>
      </c>
      <c r="J16538">
        <v>0.85953329234717102</v>
      </c>
      <c r="K16538" t="s">
        <v>29898</v>
      </c>
      <c r="L16538">
        <v>2</v>
      </c>
      <c r="M16538" t="s">
        <v>2729</v>
      </c>
      <c r="N16538">
        <v>0.66666666666666696</v>
      </c>
      <c r="O16538">
        <v>3.2509752925877802E-4</v>
      </c>
    </row>
    <row r="16539" spans="1:15">
      <c r="A16539" t="s">
        <v>18256</v>
      </c>
      <c r="B16539" t="s">
        <v>23511</v>
      </c>
      <c r="C16539" t="s">
        <v>18257</v>
      </c>
      <c r="D16539">
        <v>2</v>
      </c>
      <c r="E16539">
        <v>6152</v>
      </c>
      <c r="F16539">
        <v>3</v>
      </c>
      <c r="G16539">
        <v>7804</v>
      </c>
      <c r="H16539">
        <v>0.88457550560319997</v>
      </c>
      <c r="I16539">
        <v>1</v>
      </c>
      <c r="J16539">
        <v>0.85953329234717102</v>
      </c>
      <c r="K16539" t="s">
        <v>30590</v>
      </c>
      <c r="L16539">
        <v>2</v>
      </c>
      <c r="M16539" t="s">
        <v>2729</v>
      </c>
      <c r="N16539">
        <v>0.66666666666666696</v>
      </c>
      <c r="O16539">
        <v>3.2509752925877802E-4</v>
      </c>
    </row>
    <row r="16540" spans="1:15">
      <c r="A16540" t="s">
        <v>18258</v>
      </c>
      <c r="B16540" t="s">
        <v>23518</v>
      </c>
      <c r="C16540" t="s">
        <v>18259</v>
      </c>
      <c r="D16540">
        <v>3</v>
      </c>
      <c r="E16540">
        <v>787</v>
      </c>
      <c r="F16540">
        <v>6</v>
      </c>
      <c r="G16540">
        <v>7393</v>
      </c>
      <c r="H16540">
        <v>1.8777106137657599E-2</v>
      </c>
      <c r="I16540">
        <v>0.338469374737777</v>
      </c>
      <c r="J16540">
        <v>0.32725089547797298</v>
      </c>
      <c r="K16540" t="s">
        <v>23864</v>
      </c>
      <c r="L16540">
        <v>3</v>
      </c>
      <c r="M16540" t="s">
        <v>5133</v>
      </c>
      <c r="N16540">
        <v>0.5</v>
      </c>
      <c r="O16540">
        <v>3.8119440914866601E-3</v>
      </c>
    </row>
    <row r="16541" spans="1:15">
      <c r="A16541" t="s">
        <v>18258</v>
      </c>
      <c r="B16541" t="s">
        <v>23511</v>
      </c>
      <c r="C16541" t="s">
        <v>18259</v>
      </c>
      <c r="D16541">
        <v>3</v>
      </c>
      <c r="E16541">
        <v>6152</v>
      </c>
      <c r="F16541">
        <v>6</v>
      </c>
      <c r="G16541">
        <v>7804</v>
      </c>
      <c r="H16541">
        <v>0.97922542091541498</v>
      </c>
      <c r="I16541">
        <v>1</v>
      </c>
      <c r="J16541">
        <v>0.85953329234717102</v>
      </c>
      <c r="K16541" t="s">
        <v>23631</v>
      </c>
      <c r="L16541">
        <v>3</v>
      </c>
      <c r="M16541" t="s">
        <v>5133</v>
      </c>
      <c r="N16541">
        <v>0.5</v>
      </c>
      <c r="O16541">
        <v>4.8764629388816603E-4</v>
      </c>
    </row>
    <row r="16542" spans="1:15">
      <c r="A16542" t="s">
        <v>18260</v>
      </c>
      <c r="B16542" t="s">
        <v>23511</v>
      </c>
      <c r="C16542" t="s">
        <v>18261</v>
      </c>
      <c r="D16542">
        <v>3</v>
      </c>
      <c r="E16542">
        <v>6152</v>
      </c>
      <c r="F16542">
        <v>3</v>
      </c>
      <c r="G16542">
        <v>7804</v>
      </c>
      <c r="H16542">
        <v>0.489837867770546</v>
      </c>
      <c r="I16542">
        <v>0.96083957126938102</v>
      </c>
      <c r="J16542">
        <v>0.82587360011061495</v>
      </c>
      <c r="K16542" t="s">
        <v>24064</v>
      </c>
      <c r="L16542">
        <v>3</v>
      </c>
      <c r="M16542" t="s">
        <v>2729</v>
      </c>
      <c r="N16542">
        <v>1</v>
      </c>
      <c r="O16542">
        <v>4.8764629388816603E-4</v>
      </c>
    </row>
    <row r="16543" spans="1:15">
      <c r="A16543" t="s">
        <v>18262</v>
      </c>
      <c r="B16543" t="s">
        <v>23511</v>
      </c>
      <c r="C16543" t="s">
        <v>18263</v>
      </c>
      <c r="D16543">
        <v>3</v>
      </c>
      <c r="E16543">
        <v>6152</v>
      </c>
      <c r="F16543">
        <v>3</v>
      </c>
      <c r="G16543">
        <v>7804</v>
      </c>
      <c r="H16543">
        <v>0.489837867770546</v>
      </c>
      <c r="I16543">
        <v>0.96083957126938102</v>
      </c>
      <c r="J16543">
        <v>0.82587360011061495</v>
      </c>
      <c r="K16543" t="s">
        <v>24064</v>
      </c>
      <c r="L16543">
        <v>3</v>
      </c>
      <c r="M16543" t="s">
        <v>2729</v>
      </c>
      <c r="N16543">
        <v>1</v>
      </c>
      <c r="O16543">
        <v>4.8764629388816603E-4</v>
      </c>
    </row>
    <row r="16544" spans="1:15">
      <c r="A16544" t="s">
        <v>18264</v>
      </c>
      <c r="B16544" t="s">
        <v>23511</v>
      </c>
      <c r="C16544" t="s">
        <v>18265</v>
      </c>
      <c r="D16544">
        <v>1</v>
      </c>
      <c r="E16544">
        <v>6152</v>
      </c>
      <c r="F16544">
        <v>1</v>
      </c>
      <c r="G16544">
        <v>7804</v>
      </c>
      <c r="H16544">
        <v>0.788313685289595</v>
      </c>
      <c r="I16544">
        <v>0.968912233598893</v>
      </c>
      <c r="J16544">
        <v>0.832812322140707</v>
      </c>
      <c r="K16544" t="s">
        <v>26427</v>
      </c>
      <c r="L16544">
        <v>1</v>
      </c>
      <c r="M16544" t="s">
        <v>5133</v>
      </c>
      <c r="N16544">
        <v>1</v>
      </c>
      <c r="O16544">
        <v>1.6254876462938901E-4</v>
      </c>
    </row>
    <row r="16545" spans="1:15">
      <c r="A16545" t="s">
        <v>18266</v>
      </c>
      <c r="B16545" t="s">
        <v>23511</v>
      </c>
      <c r="C16545" t="s">
        <v>18267</v>
      </c>
      <c r="D16545">
        <v>1</v>
      </c>
      <c r="E16545">
        <v>6152</v>
      </c>
      <c r="F16545">
        <v>1</v>
      </c>
      <c r="G16545">
        <v>7804</v>
      </c>
      <c r="H16545">
        <v>0.788313685289595</v>
      </c>
      <c r="I16545">
        <v>0.968912233598893</v>
      </c>
      <c r="J16545">
        <v>0.832812322140707</v>
      </c>
      <c r="K16545" t="s">
        <v>29827</v>
      </c>
      <c r="L16545">
        <v>1</v>
      </c>
      <c r="M16545" t="s">
        <v>1463</v>
      </c>
      <c r="N16545">
        <v>1</v>
      </c>
      <c r="O16545">
        <v>1.6254876462938901E-4</v>
      </c>
    </row>
    <row r="16546" spans="1:15">
      <c r="A16546" t="s">
        <v>18268</v>
      </c>
      <c r="B16546" t="s">
        <v>23511</v>
      </c>
      <c r="C16546" t="s">
        <v>18269</v>
      </c>
      <c r="D16546">
        <v>5</v>
      </c>
      <c r="E16546">
        <v>6152</v>
      </c>
      <c r="F16546">
        <v>6</v>
      </c>
      <c r="G16546">
        <v>7804</v>
      </c>
      <c r="H16546">
        <v>0.62665052091531404</v>
      </c>
      <c r="I16546">
        <v>0.968912233598893</v>
      </c>
      <c r="J16546">
        <v>0.832812322140707</v>
      </c>
      <c r="K16546" t="s">
        <v>30458</v>
      </c>
      <c r="L16546">
        <v>5</v>
      </c>
      <c r="M16546" t="s">
        <v>1463</v>
      </c>
      <c r="N16546">
        <v>0.83333333333333304</v>
      </c>
      <c r="O16546">
        <v>8.1274382314694405E-4</v>
      </c>
    </row>
    <row r="16547" spans="1:15">
      <c r="A16547" t="s">
        <v>18270</v>
      </c>
      <c r="B16547" t="s">
        <v>23511</v>
      </c>
      <c r="C16547" t="s">
        <v>18271</v>
      </c>
      <c r="D16547">
        <v>5</v>
      </c>
      <c r="E16547">
        <v>6152</v>
      </c>
      <c r="F16547">
        <v>6</v>
      </c>
      <c r="G16547">
        <v>7804</v>
      </c>
      <c r="H16547">
        <v>0.62665052091531404</v>
      </c>
      <c r="I16547">
        <v>0.968912233598893</v>
      </c>
      <c r="J16547">
        <v>0.832812322140707</v>
      </c>
      <c r="K16547" t="s">
        <v>30458</v>
      </c>
      <c r="L16547">
        <v>5</v>
      </c>
      <c r="M16547" t="s">
        <v>1463</v>
      </c>
      <c r="N16547">
        <v>0.83333333333333304</v>
      </c>
      <c r="O16547">
        <v>8.1274382314694405E-4</v>
      </c>
    </row>
    <row r="16548" spans="1:15">
      <c r="A16548" t="s">
        <v>18272</v>
      </c>
      <c r="B16548" t="s">
        <v>23518</v>
      </c>
      <c r="C16548" t="s">
        <v>18273</v>
      </c>
      <c r="D16548">
        <v>1</v>
      </c>
      <c r="E16548">
        <v>787</v>
      </c>
      <c r="F16548">
        <v>1</v>
      </c>
      <c r="G16548">
        <v>7393</v>
      </c>
      <c r="H16548">
        <v>0.106452049235764</v>
      </c>
      <c r="I16548">
        <v>0.63266972740240601</v>
      </c>
      <c r="J16548">
        <v>0.61170005408803896</v>
      </c>
      <c r="K16548" t="s">
        <v>24268</v>
      </c>
      <c r="L16548">
        <v>1</v>
      </c>
      <c r="M16548" t="s">
        <v>5133</v>
      </c>
      <c r="N16548">
        <v>1</v>
      </c>
      <c r="O16548">
        <v>1.27064803049555E-3</v>
      </c>
    </row>
    <row r="16549" spans="1:15">
      <c r="A16549" t="s">
        <v>18274</v>
      </c>
      <c r="B16549" t="s">
        <v>23511</v>
      </c>
      <c r="C16549" t="s">
        <v>18275</v>
      </c>
      <c r="D16549">
        <v>2</v>
      </c>
      <c r="E16549">
        <v>6152</v>
      </c>
      <c r="F16549">
        <v>2</v>
      </c>
      <c r="G16549">
        <v>7804</v>
      </c>
      <c r="H16549">
        <v>0.62141708038142995</v>
      </c>
      <c r="I16549">
        <v>0.968912233598893</v>
      </c>
      <c r="J16549">
        <v>0.832812322140707</v>
      </c>
      <c r="K16549" t="s">
        <v>30072</v>
      </c>
      <c r="L16549">
        <v>2</v>
      </c>
      <c r="M16549" t="s">
        <v>5133</v>
      </c>
      <c r="N16549">
        <v>1</v>
      </c>
      <c r="O16549">
        <v>3.2509752925877802E-4</v>
      </c>
    </row>
    <row r="16550" spans="1:15">
      <c r="A16550" t="s">
        <v>18276</v>
      </c>
      <c r="B16550" t="s">
        <v>23511</v>
      </c>
      <c r="C16550" t="s">
        <v>18277</v>
      </c>
      <c r="D16550">
        <v>34</v>
      </c>
      <c r="E16550">
        <v>6152</v>
      </c>
      <c r="F16550">
        <v>44</v>
      </c>
      <c r="G16550">
        <v>7804</v>
      </c>
      <c r="H16550">
        <v>0.67966812803308196</v>
      </c>
      <c r="I16550">
        <v>0.968912233598893</v>
      </c>
      <c r="J16550">
        <v>0.832812322140707</v>
      </c>
      <c r="K16550" t="s">
        <v>25529</v>
      </c>
      <c r="L16550">
        <v>34</v>
      </c>
      <c r="M16550" t="s">
        <v>2729</v>
      </c>
      <c r="N16550">
        <v>0.77272727272727304</v>
      </c>
      <c r="O16550">
        <v>5.5266579973992204E-3</v>
      </c>
    </row>
    <row r="16551" spans="1:15">
      <c r="A16551" t="s">
        <v>18276</v>
      </c>
      <c r="B16551" t="s">
        <v>23513</v>
      </c>
      <c r="C16551" t="s">
        <v>18277</v>
      </c>
      <c r="D16551">
        <v>4</v>
      </c>
      <c r="E16551">
        <v>535</v>
      </c>
      <c r="F16551">
        <v>52</v>
      </c>
      <c r="G16551">
        <v>8124</v>
      </c>
      <c r="H16551">
        <v>0.450360820476159</v>
      </c>
      <c r="I16551">
        <v>0.99999999999997702</v>
      </c>
      <c r="J16551">
        <v>0.95041217501583097</v>
      </c>
      <c r="K16551" t="s">
        <v>25528</v>
      </c>
      <c r="L16551">
        <v>4</v>
      </c>
      <c r="M16551" t="s">
        <v>2729</v>
      </c>
      <c r="N16551">
        <v>7.69230769230769E-2</v>
      </c>
      <c r="O16551">
        <v>7.4766355140186902E-3</v>
      </c>
    </row>
    <row r="16552" spans="1:15">
      <c r="A16552" t="s">
        <v>18278</v>
      </c>
      <c r="B16552" t="s">
        <v>23511</v>
      </c>
      <c r="C16552" t="s">
        <v>18279</v>
      </c>
      <c r="D16552">
        <v>4</v>
      </c>
      <c r="E16552">
        <v>6152</v>
      </c>
      <c r="F16552">
        <v>5</v>
      </c>
      <c r="G16552">
        <v>7804</v>
      </c>
      <c r="H16552">
        <v>0.71320711691885297</v>
      </c>
      <c r="I16552">
        <v>0.968912233598893</v>
      </c>
      <c r="J16552">
        <v>0.832812322140707</v>
      </c>
      <c r="K16552" t="s">
        <v>33153</v>
      </c>
      <c r="L16552">
        <v>4</v>
      </c>
      <c r="M16552" t="s">
        <v>5133</v>
      </c>
      <c r="N16552">
        <v>0.8</v>
      </c>
      <c r="O16552">
        <v>6.5019505851755496E-4</v>
      </c>
    </row>
    <row r="16553" spans="1:15">
      <c r="A16553" t="s">
        <v>18278</v>
      </c>
      <c r="B16553" t="s">
        <v>23518</v>
      </c>
      <c r="C16553" t="s">
        <v>18279</v>
      </c>
      <c r="D16553">
        <v>1</v>
      </c>
      <c r="E16553">
        <v>787</v>
      </c>
      <c r="F16553">
        <v>3</v>
      </c>
      <c r="G16553">
        <v>7393</v>
      </c>
      <c r="H16553">
        <v>0.28660084727541502</v>
      </c>
      <c r="I16553">
        <v>0.97863801257884697</v>
      </c>
      <c r="J16553">
        <v>0.94620131057153301</v>
      </c>
      <c r="K16553" t="s">
        <v>24400</v>
      </c>
      <c r="L16553">
        <v>1</v>
      </c>
      <c r="M16553" t="s">
        <v>5133</v>
      </c>
      <c r="N16553">
        <v>0.33333333333333298</v>
      </c>
      <c r="O16553">
        <v>1.27064803049555E-3</v>
      </c>
    </row>
    <row r="16554" spans="1:15">
      <c r="A16554" t="s">
        <v>18280</v>
      </c>
      <c r="B16554" t="s">
        <v>23511</v>
      </c>
      <c r="C16554" t="s">
        <v>18281</v>
      </c>
      <c r="D16554">
        <v>1</v>
      </c>
      <c r="E16554">
        <v>6152</v>
      </c>
      <c r="F16554">
        <v>1</v>
      </c>
      <c r="G16554">
        <v>7804</v>
      </c>
      <c r="H16554">
        <v>0.788313685289595</v>
      </c>
      <c r="I16554">
        <v>0.968912233598893</v>
      </c>
      <c r="J16554">
        <v>0.832812322140707</v>
      </c>
      <c r="K16554" t="s">
        <v>33607</v>
      </c>
      <c r="L16554">
        <v>1</v>
      </c>
      <c r="M16554" t="s">
        <v>1463</v>
      </c>
      <c r="N16554">
        <v>1</v>
      </c>
      <c r="O16554">
        <v>1.6254876462938901E-4</v>
      </c>
    </row>
    <row r="16555" spans="1:15">
      <c r="A16555" t="s">
        <v>18282</v>
      </c>
      <c r="B16555" t="s">
        <v>23513</v>
      </c>
      <c r="C16555" t="s">
        <v>18283</v>
      </c>
      <c r="D16555">
        <v>1</v>
      </c>
      <c r="E16555">
        <v>535</v>
      </c>
      <c r="F16555">
        <v>16</v>
      </c>
      <c r="G16555">
        <v>8124</v>
      </c>
      <c r="H16555">
        <v>0.66412214006675596</v>
      </c>
      <c r="I16555">
        <v>0.99999999999997702</v>
      </c>
      <c r="J16555">
        <v>0.95041217501583097</v>
      </c>
      <c r="K16555" t="s">
        <v>30118</v>
      </c>
      <c r="L16555">
        <v>1</v>
      </c>
      <c r="M16555" t="s">
        <v>5133</v>
      </c>
      <c r="N16555">
        <v>6.25E-2</v>
      </c>
      <c r="O16555">
        <v>1.8691588785046699E-3</v>
      </c>
    </row>
    <row r="16556" spans="1:15">
      <c r="A16556" t="s">
        <v>18282</v>
      </c>
      <c r="B16556" t="s">
        <v>23511</v>
      </c>
      <c r="C16556" t="s">
        <v>18283</v>
      </c>
      <c r="D16556">
        <v>12</v>
      </c>
      <c r="E16556">
        <v>6152</v>
      </c>
      <c r="F16556">
        <v>14</v>
      </c>
      <c r="G16556">
        <v>7804</v>
      </c>
      <c r="H16556">
        <v>0.40504102681163101</v>
      </c>
      <c r="I16556">
        <v>0.91525479399875698</v>
      </c>
      <c r="J16556">
        <v>0.78669196642228301</v>
      </c>
      <c r="K16556" t="s">
        <v>33608</v>
      </c>
      <c r="L16556">
        <v>12</v>
      </c>
      <c r="M16556" t="s">
        <v>5133</v>
      </c>
      <c r="N16556">
        <v>0.85714285714285698</v>
      </c>
      <c r="O16556">
        <v>1.95058517555267E-3</v>
      </c>
    </row>
    <row r="16557" spans="1:15">
      <c r="A16557" t="s">
        <v>18284</v>
      </c>
      <c r="B16557" t="s">
        <v>23511</v>
      </c>
      <c r="C16557" t="s">
        <v>18285</v>
      </c>
      <c r="D16557">
        <v>3</v>
      </c>
      <c r="E16557">
        <v>6152</v>
      </c>
      <c r="F16557">
        <v>3</v>
      </c>
      <c r="G16557">
        <v>7804</v>
      </c>
      <c r="H16557">
        <v>0.489837867770546</v>
      </c>
      <c r="I16557">
        <v>0.96083957126938102</v>
      </c>
      <c r="J16557">
        <v>0.82587360011061495</v>
      </c>
      <c r="K16557" t="s">
        <v>33609</v>
      </c>
      <c r="L16557">
        <v>3</v>
      </c>
      <c r="M16557" t="s">
        <v>2729</v>
      </c>
      <c r="N16557">
        <v>1</v>
      </c>
      <c r="O16557">
        <v>4.8764629388816603E-4</v>
      </c>
    </row>
    <row r="16558" spans="1:15">
      <c r="A16558" t="s">
        <v>18286</v>
      </c>
      <c r="B16558" t="s">
        <v>23518</v>
      </c>
      <c r="C16558" t="s">
        <v>18287</v>
      </c>
      <c r="D16558">
        <v>1</v>
      </c>
      <c r="E16558">
        <v>787</v>
      </c>
      <c r="F16558">
        <v>7</v>
      </c>
      <c r="G16558">
        <v>7393</v>
      </c>
      <c r="H16558">
        <v>0.54534917443390396</v>
      </c>
      <c r="I16558">
        <v>1</v>
      </c>
      <c r="J16558">
        <v>0.966855260484069</v>
      </c>
      <c r="K16558" t="s">
        <v>33064</v>
      </c>
      <c r="L16558">
        <v>1</v>
      </c>
      <c r="M16558" t="s">
        <v>5133</v>
      </c>
      <c r="N16558">
        <v>0.14285714285714299</v>
      </c>
      <c r="O16558">
        <v>1.27064803049555E-3</v>
      </c>
    </row>
    <row r="16559" spans="1:15">
      <c r="A16559" t="s">
        <v>18286</v>
      </c>
      <c r="B16559" t="s">
        <v>23511</v>
      </c>
      <c r="C16559" t="s">
        <v>18287</v>
      </c>
      <c r="D16559">
        <v>6</v>
      </c>
      <c r="E16559">
        <v>6152</v>
      </c>
      <c r="F16559">
        <v>7</v>
      </c>
      <c r="G16559">
        <v>7804</v>
      </c>
      <c r="H16559">
        <v>0.54476030000281095</v>
      </c>
      <c r="I16559">
        <v>0.968912233598893</v>
      </c>
      <c r="J16559">
        <v>0.832812322140707</v>
      </c>
      <c r="K16559" t="s">
        <v>33610</v>
      </c>
      <c r="L16559">
        <v>6</v>
      </c>
      <c r="M16559" t="s">
        <v>5133</v>
      </c>
      <c r="N16559">
        <v>0.85714285714285698</v>
      </c>
      <c r="O16559">
        <v>9.7529258777633303E-4</v>
      </c>
    </row>
    <row r="16560" spans="1:15">
      <c r="A16560" t="s">
        <v>18288</v>
      </c>
      <c r="B16560" t="s">
        <v>23511</v>
      </c>
      <c r="C16560" t="s">
        <v>18289</v>
      </c>
      <c r="D16560">
        <v>1</v>
      </c>
      <c r="E16560">
        <v>6152</v>
      </c>
      <c r="F16560">
        <v>1</v>
      </c>
      <c r="G16560">
        <v>7804</v>
      </c>
      <c r="H16560">
        <v>0.788313685289595</v>
      </c>
      <c r="I16560">
        <v>0.968912233598893</v>
      </c>
      <c r="J16560">
        <v>0.832812322140707</v>
      </c>
      <c r="K16560" t="s">
        <v>27961</v>
      </c>
      <c r="L16560">
        <v>1</v>
      </c>
      <c r="M16560" t="s">
        <v>5133</v>
      </c>
      <c r="N16560">
        <v>1</v>
      </c>
      <c r="O16560">
        <v>1.6254876462938901E-4</v>
      </c>
    </row>
    <row r="16561" spans="1:15">
      <c r="A16561" t="s">
        <v>18290</v>
      </c>
      <c r="B16561" t="s">
        <v>23518</v>
      </c>
      <c r="C16561" t="s">
        <v>18291</v>
      </c>
      <c r="D16561">
        <v>2</v>
      </c>
      <c r="E16561">
        <v>787</v>
      </c>
      <c r="F16561">
        <v>49</v>
      </c>
      <c r="G16561">
        <v>7393</v>
      </c>
      <c r="H16561">
        <v>0.97282846821279301</v>
      </c>
      <c r="I16561">
        <v>1</v>
      </c>
      <c r="J16561">
        <v>0.966855260484069</v>
      </c>
      <c r="K16561" t="s">
        <v>30935</v>
      </c>
      <c r="L16561">
        <v>2</v>
      </c>
      <c r="M16561" t="s">
        <v>2729</v>
      </c>
      <c r="N16561">
        <v>4.08163265306122E-2</v>
      </c>
      <c r="O16561">
        <v>2.5412960609911099E-3</v>
      </c>
    </row>
    <row r="16562" spans="1:15">
      <c r="A16562" t="s">
        <v>18290</v>
      </c>
      <c r="B16562" t="s">
        <v>23513</v>
      </c>
      <c r="C16562" t="s">
        <v>18291</v>
      </c>
      <c r="D16562">
        <v>2</v>
      </c>
      <c r="E16562">
        <v>535</v>
      </c>
      <c r="F16562">
        <v>49</v>
      </c>
      <c r="G16562">
        <v>8124</v>
      </c>
      <c r="H16562">
        <v>0.84267814878718095</v>
      </c>
      <c r="I16562">
        <v>0.99999999999997702</v>
      </c>
      <c r="J16562">
        <v>0.95041217501583097</v>
      </c>
      <c r="K16562" t="s">
        <v>25082</v>
      </c>
      <c r="L16562">
        <v>2</v>
      </c>
      <c r="M16562" t="s">
        <v>2729</v>
      </c>
      <c r="N16562">
        <v>4.08163265306122E-2</v>
      </c>
      <c r="O16562">
        <v>3.7383177570093499E-3</v>
      </c>
    </row>
    <row r="16563" spans="1:15">
      <c r="A16563" t="s">
        <v>18290</v>
      </c>
      <c r="B16563" t="s">
        <v>23511</v>
      </c>
      <c r="C16563" t="s">
        <v>18291</v>
      </c>
      <c r="D16563">
        <v>44</v>
      </c>
      <c r="E16563">
        <v>6152</v>
      </c>
      <c r="F16563">
        <v>51</v>
      </c>
      <c r="G16563">
        <v>7804</v>
      </c>
      <c r="H16563">
        <v>0.125866903845883</v>
      </c>
      <c r="I16563">
        <v>0.50249783794108704</v>
      </c>
      <c r="J16563">
        <v>0.43191362104283798</v>
      </c>
      <c r="K16563" t="s">
        <v>33611</v>
      </c>
      <c r="L16563">
        <v>44</v>
      </c>
      <c r="M16563" t="s">
        <v>2729</v>
      </c>
      <c r="N16563">
        <v>0.86274509803921595</v>
      </c>
      <c r="O16563">
        <v>7.1521456436931096E-3</v>
      </c>
    </row>
    <row r="16564" spans="1:15">
      <c r="A16564" t="s">
        <v>18292</v>
      </c>
      <c r="B16564" t="s">
        <v>23511</v>
      </c>
      <c r="C16564" t="s">
        <v>18293</v>
      </c>
      <c r="D16564">
        <v>8</v>
      </c>
      <c r="E16564">
        <v>6152</v>
      </c>
      <c r="F16564">
        <v>8</v>
      </c>
      <c r="G16564">
        <v>7804</v>
      </c>
      <c r="H16564">
        <v>0.148995721685201</v>
      </c>
      <c r="I16564">
        <v>0.54611425167193095</v>
      </c>
      <c r="J16564">
        <v>0.46940338073728599</v>
      </c>
      <c r="K16564" t="s">
        <v>33612</v>
      </c>
      <c r="L16564">
        <v>8</v>
      </c>
      <c r="M16564" t="s">
        <v>5133</v>
      </c>
      <c r="N16564">
        <v>1</v>
      </c>
      <c r="O16564">
        <v>1.3003901170351099E-3</v>
      </c>
    </row>
    <row r="16565" spans="1:15">
      <c r="A16565" t="s">
        <v>18294</v>
      </c>
      <c r="B16565" t="s">
        <v>23511</v>
      </c>
      <c r="C16565" t="s">
        <v>18295</v>
      </c>
      <c r="D16565">
        <v>1</v>
      </c>
      <c r="E16565">
        <v>6152</v>
      </c>
      <c r="F16565">
        <v>1</v>
      </c>
      <c r="G16565">
        <v>7804</v>
      </c>
      <c r="H16565">
        <v>0.788313685289595</v>
      </c>
      <c r="I16565">
        <v>0.968912233598893</v>
      </c>
      <c r="J16565">
        <v>0.832812322140707</v>
      </c>
      <c r="K16565" t="s">
        <v>23757</v>
      </c>
      <c r="L16565">
        <v>1</v>
      </c>
      <c r="M16565" t="s">
        <v>5133</v>
      </c>
      <c r="N16565">
        <v>1</v>
      </c>
      <c r="O16565">
        <v>1.6254876462938901E-4</v>
      </c>
    </row>
    <row r="16566" spans="1:15">
      <c r="A16566" t="s">
        <v>18296</v>
      </c>
      <c r="B16566" t="s">
        <v>23511</v>
      </c>
      <c r="C16566" t="s">
        <v>18297</v>
      </c>
      <c r="D16566">
        <v>2</v>
      </c>
      <c r="E16566">
        <v>6152</v>
      </c>
      <c r="F16566">
        <v>3</v>
      </c>
      <c r="G16566">
        <v>7804</v>
      </c>
      <c r="H16566">
        <v>0.88457550560319997</v>
      </c>
      <c r="I16566">
        <v>1</v>
      </c>
      <c r="J16566">
        <v>0.85953329234717102</v>
      </c>
      <c r="K16566" t="s">
        <v>33613</v>
      </c>
      <c r="L16566">
        <v>2</v>
      </c>
      <c r="M16566" t="s">
        <v>5133</v>
      </c>
      <c r="N16566">
        <v>0.66666666666666696</v>
      </c>
      <c r="O16566">
        <v>3.2509752925877802E-4</v>
      </c>
    </row>
    <row r="16567" spans="1:15">
      <c r="A16567" t="s">
        <v>18296</v>
      </c>
      <c r="B16567" t="s">
        <v>23518</v>
      </c>
      <c r="C16567" t="s">
        <v>18297</v>
      </c>
      <c r="D16567">
        <v>1</v>
      </c>
      <c r="E16567">
        <v>787</v>
      </c>
      <c r="F16567">
        <v>3</v>
      </c>
      <c r="G16567">
        <v>7393</v>
      </c>
      <c r="H16567">
        <v>0.28660084727541502</v>
      </c>
      <c r="I16567">
        <v>0.97863801257884697</v>
      </c>
      <c r="J16567">
        <v>0.94620131057153301</v>
      </c>
      <c r="K16567" t="s">
        <v>25807</v>
      </c>
      <c r="L16567">
        <v>1</v>
      </c>
      <c r="M16567" t="s">
        <v>5133</v>
      </c>
      <c r="N16567">
        <v>0.33333333333333298</v>
      </c>
      <c r="O16567">
        <v>1.27064803049555E-3</v>
      </c>
    </row>
    <row r="16568" spans="1:15">
      <c r="A16568" t="s">
        <v>18298</v>
      </c>
      <c r="B16568" t="s">
        <v>23511</v>
      </c>
      <c r="C16568" t="s">
        <v>18299</v>
      </c>
      <c r="D16568">
        <v>43</v>
      </c>
      <c r="E16568">
        <v>6152</v>
      </c>
      <c r="F16568">
        <v>43</v>
      </c>
      <c r="G16568">
        <v>7804</v>
      </c>
      <c r="H16568" s="34">
        <v>3.5035616832133398E-5</v>
      </c>
      <c r="I16568">
        <v>8.0215266909849502E-4</v>
      </c>
      <c r="J16568">
        <v>6.8947692463530003E-4</v>
      </c>
      <c r="K16568" t="s">
        <v>30494</v>
      </c>
      <c r="L16568">
        <v>43</v>
      </c>
      <c r="M16568" t="s">
        <v>5133</v>
      </c>
      <c r="N16568">
        <v>1</v>
      </c>
      <c r="O16568">
        <v>6.9895968790637201E-3</v>
      </c>
    </row>
    <row r="16569" spans="1:15">
      <c r="A16569" t="s">
        <v>18300</v>
      </c>
      <c r="B16569" t="s">
        <v>23511</v>
      </c>
      <c r="C16569" t="s">
        <v>18301</v>
      </c>
      <c r="D16569">
        <v>6</v>
      </c>
      <c r="E16569">
        <v>6152</v>
      </c>
      <c r="F16569">
        <v>6</v>
      </c>
      <c r="G16569">
        <v>7804</v>
      </c>
      <c r="H16569">
        <v>0.23986678822258201</v>
      </c>
      <c r="I16569">
        <v>0.71382528017432401</v>
      </c>
      <c r="J16569">
        <v>0.61355659322887801</v>
      </c>
      <c r="K16569" t="s">
        <v>33614</v>
      </c>
      <c r="L16569">
        <v>6</v>
      </c>
      <c r="M16569" t="s">
        <v>5133</v>
      </c>
      <c r="N16569">
        <v>1</v>
      </c>
      <c r="O16569">
        <v>9.7529258777633303E-4</v>
      </c>
    </row>
    <row r="16570" spans="1:15">
      <c r="A16570" t="s">
        <v>18302</v>
      </c>
      <c r="B16570" t="s">
        <v>23511</v>
      </c>
      <c r="C16570" t="s">
        <v>18303</v>
      </c>
      <c r="D16570">
        <v>38</v>
      </c>
      <c r="E16570">
        <v>6152</v>
      </c>
      <c r="F16570">
        <v>39</v>
      </c>
      <c r="G16570">
        <v>7804</v>
      </c>
      <c r="H16570">
        <v>1.0526186931130799E-3</v>
      </c>
      <c r="I16570">
        <v>1.3835822474897499E-2</v>
      </c>
      <c r="J16570">
        <v>1.18923500441796E-2</v>
      </c>
      <c r="K16570" t="s">
        <v>33615</v>
      </c>
      <c r="L16570">
        <v>38</v>
      </c>
      <c r="M16570" t="s">
        <v>5133</v>
      </c>
      <c r="N16570">
        <v>0.97435897435897401</v>
      </c>
      <c r="O16570">
        <v>6.1768530559167803E-3</v>
      </c>
    </row>
    <row r="16571" spans="1:15">
      <c r="A16571" t="s">
        <v>18304</v>
      </c>
      <c r="B16571" t="s">
        <v>23511</v>
      </c>
      <c r="C16571" t="s">
        <v>18305</v>
      </c>
      <c r="D16571">
        <v>1</v>
      </c>
      <c r="E16571">
        <v>6152</v>
      </c>
      <c r="F16571">
        <v>2</v>
      </c>
      <c r="G16571">
        <v>7804</v>
      </c>
      <c r="H16571">
        <v>0.95521029019776005</v>
      </c>
      <c r="I16571">
        <v>1</v>
      </c>
      <c r="J16571">
        <v>0.85953329234717102</v>
      </c>
      <c r="K16571" t="s">
        <v>33616</v>
      </c>
      <c r="L16571">
        <v>1</v>
      </c>
      <c r="M16571" t="s">
        <v>5133</v>
      </c>
      <c r="N16571">
        <v>0.5</v>
      </c>
      <c r="O16571">
        <v>1.6254876462938901E-4</v>
      </c>
    </row>
    <row r="16572" spans="1:15">
      <c r="A16572" t="s">
        <v>18304</v>
      </c>
      <c r="B16572" t="s">
        <v>23518</v>
      </c>
      <c r="C16572" t="s">
        <v>18305</v>
      </c>
      <c r="D16572">
        <v>1</v>
      </c>
      <c r="E16572">
        <v>787</v>
      </c>
      <c r="F16572">
        <v>2</v>
      </c>
      <c r="G16572">
        <v>7393</v>
      </c>
      <c r="H16572">
        <v>0.20158492765181499</v>
      </c>
      <c r="I16572">
        <v>0.83876007220319604</v>
      </c>
      <c r="J16572">
        <v>0.81095958809365798</v>
      </c>
      <c r="K16572" t="s">
        <v>24091</v>
      </c>
      <c r="L16572">
        <v>1</v>
      </c>
      <c r="M16572" t="s">
        <v>5133</v>
      </c>
      <c r="N16572">
        <v>0.5</v>
      </c>
      <c r="O16572">
        <v>1.27064803049555E-3</v>
      </c>
    </row>
    <row r="16573" spans="1:15">
      <c r="A16573" t="s">
        <v>18306</v>
      </c>
      <c r="B16573" t="s">
        <v>23511</v>
      </c>
      <c r="C16573" t="s">
        <v>18307</v>
      </c>
      <c r="D16573">
        <v>32</v>
      </c>
      <c r="E16573">
        <v>6152</v>
      </c>
      <c r="F16573">
        <v>33</v>
      </c>
      <c r="G16573">
        <v>7804</v>
      </c>
      <c r="H16573">
        <v>3.79431204790553E-3</v>
      </c>
      <c r="I16573">
        <v>3.93502309462085E-2</v>
      </c>
      <c r="J16573">
        <v>3.38228335598161E-2</v>
      </c>
      <c r="K16573" t="s">
        <v>33617</v>
      </c>
      <c r="L16573">
        <v>32</v>
      </c>
      <c r="M16573" t="s">
        <v>5133</v>
      </c>
      <c r="N16573">
        <v>0.96969696969696995</v>
      </c>
      <c r="O16573">
        <v>5.2015604681404396E-3</v>
      </c>
    </row>
    <row r="16574" spans="1:15">
      <c r="A16574" t="s">
        <v>18308</v>
      </c>
      <c r="B16574" t="s">
        <v>23511</v>
      </c>
      <c r="C16574" t="s">
        <v>18309</v>
      </c>
      <c r="D16574">
        <v>36</v>
      </c>
      <c r="E16574">
        <v>6152</v>
      </c>
      <c r="F16574">
        <v>37</v>
      </c>
      <c r="G16574">
        <v>7804</v>
      </c>
      <c r="H16574">
        <v>1.6182207573448E-3</v>
      </c>
      <c r="I16574">
        <v>1.9619930241452699E-2</v>
      </c>
      <c r="J16574">
        <v>1.68639832360577E-2</v>
      </c>
      <c r="K16574" t="s">
        <v>33368</v>
      </c>
      <c r="L16574">
        <v>36</v>
      </c>
      <c r="M16574" t="s">
        <v>5133</v>
      </c>
      <c r="N16574">
        <v>0.97297297297297303</v>
      </c>
      <c r="O16574">
        <v>5.8517555266580003E-3</v>
      </c>
    </row>
    <row r="16575" spans="1:15">
      <c r="A16575" t="s">
        <v>18310</v>
      </c>
      <c r="B16575" t="s">
        <v>23511</v>
      </c>
      <c r="C16575" t="s">
        <v>18311</v>
      </c>
      <c r="D16575">
        <v>2</v>
      </c>
      <c r="E16575">
        <v>6152</v>
      </c>
      <c r="F16575">
        <v>2</v>
      </c>
      <c r="G16575">
        <v>7804</v>
      </c>
      <c r="H16575">
        <v>0.62141708038142995</v>
      </c>
      <c r="I16575">
        <v>0.968912233598893</v>
      </c>
      <c r="J16575">
        <v>0.832812322140707</v>
      </c>
      <c r="K16575" t="s">
        <v>29092</v>
      </c>
      <c r="L16575">
        <v>2</v>
      </c>
      <c r="M16575" t="s">
        <v>5133</v>
      </c>
      <c r="N16575">
        <v>1</v>
      </c>
      <c r="O16575">
        <v>3.2509752925877802E-4</v>
      </c>
    </row>
    <row r="16576" spans="1:15">
      <c r="A16576" t="s">
        <v>18312</v>
      </c>
      <c r="B16576" t="s">
        <v>23511</v>
      </c>
      <c r="C16576" t="s">
        <v>18313</v>
      </c>
      <c r="D16576">
        <v>2</v>
      </c>
      <c r="E16576">
        <v>6152</v>
      </c>
      <c r="F16576">
        <v>2</v>
      </c>
      <c r="G16576">
        <v>7804</v>
      </c>
      <c r="H16576">
        <v>0.62141708038142995</v>
      </c>
      <c r="I16576">
        <v>0.968912233598893</v>
      </c>
      <c r="J16576">
        <v>0.832812322140707</v>
      </c>
      <c r="K16576" t="s">
        <v>29092</v>
      </c>
      <c r="L16576">
        <v>2</v>
      </c>
      <c r="M16576" t="s">
        <v>5133</v>
      </c>
      <c r="N16576">
        <v>1</v>
      </c>
      <c r="O16576">
        <v>3.2509752925877802E-4</v>
      </c>
    </row>
    <row r="16577" spans="1:15">
      <c r="A16577" t="s">
        <v>18314</v>
      </c>
      <c r="B16577" t="s">
        <v>23511</v>
      </c>
      <c r="C16577" t="s">
        <v>18315</v>
      </c>
      <c r="D16577">
        <v>2</v>
      </c>
      <c r="E16577">
        <v>6152</v>
      </c>
      <c r="F16577">
        <v>2</v>
      </c>
      <c r="G16577">
        <v>7804</v>
      </c>
      <c r="H16577">
        <v>0.62141708038142995</v>
      </c>
      <c r="I16577">
        <v>0.968912233598893</v>
      </c>
      <c r="J16577">
        <v>0.832812322140707</v>
      </c>
      <c r="K16577" t="s">
        <v>30115</v>
      </c>
      <c r="L16577">
        <v>2</v>
      </c>
      <c r="M16577" t="s">
        <v>1463</v>
      </c>
      <c r="N16577">
        <v>1</v>
      </c>
      <c r="O16577">
        <v>3.2509752925877802E-4</v>
      </c>
    </row>
    <row r="16578" spans="1:15">
      <c r="A16578" t="s">
        <v>18316</v>
      </c>
      <c r="B16578" t="s">
        <v>23511</v>
      </c>
      <c r="C16578" t="s">
        <v>18317</v>
      </c>
      <c r="D16578">
        <v>3</v>
      </c>
      <c r="E16578">
        <v>6152</v>
      </c>
      <c r="F16578">
        <v>3</v>
      </c>
      <c r="G16578">
        <v>7804</v>
      </c>
      <c r="H16578">
        <v>0.489837867770546</v>
      </c>
      <c r="I16578">
        <v>0.96083957126938102</v>
      </c>
      <c r="J16578">
        <v>0.82587360011061495</v>
      </c>
      <c r="K16578" t="s">
        <v>33618</v>
      </c>
      <c r="L16578">
        <v>3</v>
      </c>
      <c r="M16578" t="s">
        <v>1463</v>
      </c>
      <c r="N16578">
        <v>1</v>
      </c>
      <c r="O16578">
        <v>4.8764629388816603E-4</v>
      </c>
    </row>
    <row r="16579" spans="1:15">
      <c r="A16579" t="s">
        <v>18318</v>
      </c>
      <c r="B16579" t="s">
        <v>23511</v>
      </c>
      <c r="C16579" t="s">
        <v>18319</v>
      </c>
      <c r="D16579">
        <v>1</v>
      </c>
      <c r="E16579">
        <v>6152</v>
      </c>
      <c r="F16579">
        <v>2</v>
      </c>
      <c r="G16579">
        <v>7804</v>
      </c>
      <c r="H16579">
        <v>0.95521029019776005</v>
      </c>
      <c r="I16579">
        <v>1</v>
      </c>
      <c r="J16579">
        <v>0.85953329234717102</v>
      </c>
      <c r="K16579" t="s">
        <v>33619</v>
      </c>
      <c r="L16579">
        <v>1</v>
      </c>
      <c r="M16579" t="s">
        <v>5133</v>
      </c>
      <c r="N16579">
        <v>0.5</v>
      </c>
      <c r="O16579">
        <v>1.6254876462938901E-4</v>
      </c>
    </row>
    <row r="16580" spans="1:15">
      <c r="A16580" t="s">
        <v>18318</v>
      </c>
      <c r="B16580" t="s">
        <v>23518</v>
      </c>
      <c r="C16580" t="s">
        <v>18319</v>
      </c>
      <c r="D16580">
        <v>1</v>
      </c>
      <c r="E16580">
        <v>787</v>
      </c>
      <c r="F16580">
        <v>2</v>
      </c>
      <c r="G16580">
        <v>7393</v>
      </c>
      <c r="H16580">
        <v>0.20158492765181499</v>
      </c>
      <c r="I16580">
        <v>0.83876007220319604</v>
      </c>
      <c r="J16580">
        <v>0.81095958809365798</v>
      </c>
      <c r="K16580" t="s">
        <v>24233</v>
      </c>
      <c r="L16580">
        <v>1</v>
      </c>
      <c r="M16580" t="s">
        <v>5133</v>
      </c>
      <c r="N16580">
        <v>0.5</v>
      </c>
      <c r="O16580">
        <v>1.27064803049555E-3</v>
      </c>
    </row>
    <row r="16581" spans="1:15">
      <c r="A16581" t="s">
        <v>18320</v>
      </c>
      <c r="B16581" t="s">
        <v>23511</v>
      </c>
      <c r="C16581" t="s">
        <v>18321</v>
      </c>
      <c r="D16581">
        <v>2</v>
      </c>
      <c r="E16581">
        <v>6152</v>
      </c>
      <c r="F16581">
        <v>2</v>
      </c>
      <c r="G16581">
        <v>7804</v>
      </c>
      <c r="H16581">
        <v>0.62141708038142995</v>
      </c>
      <c r="I16581">
        <v>0.968912233598893</v>
      </c>
      <c r="J16581">
        <v>0.832812322140707</v>
      </c>
      <c r="K16581" t="s">
        <v>30115</v>
      </c>
      <c r="L16581">
        <v>2</v>
      </c>
      <c r="M16581" t="s">
        <v>5133</v>
      </c>
      <c r="N16581">
        <v>1</v>
      </c>
      <c r="O16581">
        <v>3.2509752925877802E-4</v>
      </c>
    </row>
    <row r="16582" spans="1:15">
      <c r="A16582" t="s">
        <v>18322</v>
      </c>
      <c r="B16582" t="s">
        <v>23511</v>
      </c>
      <c r="C16582" t="s">
        <v>18323</v>
      </c>
      <c r="D16582">
        <v>3</v>
      </c>
      <c r="E16582">
        <v>6152</v>
      </c>
      <c r="F16582">
        <v>3</v>
      </c>
      <c r="G16582">
        <v>7804</v>
      </c>
      <c r="H16582">
        <v>0.489837867770546</v>
      </c>
      <c r="I16582">
        <v>0.96083957126938102</v>
      </c>
      <c r="J16582">
        <v>0.82587360011061495</v>
      </c>
      <c r="K16582" t="s">
        <v>30469</v>
      </c>
      <c r="L16582">
        <v>3</v>
      </c>
      <c r="M16582" t="s">
        <v>5133</v>
      </c>
      <c r="N16582">
        <v>1</v>
      </c>
      <c r="O16582">
        <v>4.8764629388816603E-4</v>
      </c>
    </row>
    <row r="16583" spans="1:15">
      <c r="A16583" t="s">
        <v>18324</v>
      </c>
      <c r="B16583" t="s">
        <v>23511</v>
      </c>
      <c r="C16583" t="s">
        <v>18325</v>
      </c>
      <c r="D16583">
        <v>13</v>
      </c>
      <c r="E16583">
        <v>6152</v>
      </c>
      <c r="F16583">
        <v>14</v>
      </c>
      <c r="G16583">
        <v>7804</v>
      </c>
      <c r="H16583">
        <v>0.17010059500559399</v>
      </c>
      <c r="I16583">
        <v>0.60434513093831699</v>
      </c>
      <c r="J16583">
        <v>0.51945476010939395</v>
      </c>
      <c r="K16583" t="s">
        <v>33620</v>
      </c>
      <c r="L16583">
        <v>13</v>
      </c>
      <c r="M16583" t="s">
        <v>5133</v>
      </c>
      <c r="N16583">
        <v>0.92857142857142905</v>
      </c>
      <c r="O16583">
        <v>2.1131339401820499E-3</v>
      </c>
    </row>
    <row r="16584" spans="1:15">
      <c r="A16584" t="s">
        <v>18324</v>
      </c>
      <c r="B16584" t="s">
        <v>23518</v>
      </c>
      <c r="C16584" t="s">
        <v>18325</v>
      </c>
      <c r="D16584">
        <v>1</v>
      </c>
      <c r="E16584">
        <v>787</v>
      </c>
      <c r="F16584">
        <v>14</v>
      </c>
      <c r="G16584">
        <v>7393</v>
      </c>
      <c r="H16584">
        <v>0.79345608455289296</v>
      </c>
      <c r="I16584">
        <v>1</v>
      </c>
      <c r="J16584">
        <v>0.966855260484069</v>
      </c>
      <c r="K16584" t="s">
        <v>33621</v>
      </c>
      <c r="L16584">
        <v>1</v>
      </c>
      <c r="M16584" t="s">
        <v>5133</v>
      </c>
      <c r="N16584">
        <v>7.1428571428571397E-2</v>
      </c>
      <c r="O16584">
        <v>1.27064803049555E-3</v>
      </c>
    </row>
    <row r="16585" spans="1:15">
      <c r="A16585" t="s">
        <v>18326</v>
      </c>
      <c r="B16585" t="s">
        <v>23511</v>
      </c>
      <c r="C16585" t="s">
        <v>18327</v>
      </c>
      <c r="D16585">
        <v>8</v>
      </c>
      <c r="E16585">
        <v>6152</v>
      </c>
      <c r="F16585">
        <v>8</v>
      </c>
      <c r="G16585">
        <v>7804</v>
      </c>
      <c r="H16585">
        <v>0.148995721685201</v>
      </c>
      <c r="I16585">
        <v>0.54611425167193095</v>
      </c>
      <c r="J16585">
        <v>0.46940338073728599</v>
      </c>
      <c r="K16585" t="s">
        <v>27898</v>
      </c>
      <c r="L16585">
        <v>8</v>
      </c>
      <c r="M16585" t="s">
        <v>1463</v>
      </c>
      <c r="N16585">
        <v>1</v>
      </c>
      <c r="O16585">
        <v>1.3003901170351099E-3</v>
      </c>
    </row>
    <row r="16586" spans="1:15">
      <c r="A16586" t="s">
        <v>18328</v>
      </c>
      <c r="B16586" t="s">
        <v>23511</v>
      </c>
      <c r="C16586" t="s">
        <v>18329</v>
      </c>
      <c r="D16586">
        <v>2</v>
      </c>
      <c r="E16586">
        <v>6152</v>
      </c>
      <c r="F16586">
        <v>2</v>
      </c>
      <c r="G16586">
        <v>7804</v>
      </c>
      <c r="H16586">
        <v>0.62141708038142995</v>
      </c>
      <c r="I16586">
        <v>0.968912233598893</v>
      </c>
      <c r="J16586">
        <v>0.832812322140707</v>
      </c>
      <c r="K16586" t="s">
        <v>33622</v>
      </c>
      <c r="L16586">
        <v>2</v>
      </c>
      <c r="M16586" t="s">
        <v>5133</v>
      </c>
      <c r="N16586">
        <v>1</v>
      </c>
      <c r="O16586">
        <v>3.2509752925877802E-4</v>
      </c>
    </row>
    <row r="16587" spans="1:15">
      <c r="A16587" t="s">
        <v>18330</v>
      </c>
      <c r="B16587" t="s">
        <v>23511</v>
      </c>
      <c r="C16587" t="s">
        <v>18331</v>
      </c>
      <c r="D16587">
        <v>13</v>
      </c>
      <c r="E16587">
        <v>6152</v>
      </c>
      <c r="F16587">
        <v>14</v>
      </c>
      <c r="G16587">
        <v>7804</v>
      </c>
      <c r="H16587">
        <v>0.17010059500559399</v>
      </c>
      <c r="I16587">
        <v>0.60434513093831699</v>
      </c>
      <c r="J16587">
        <v>0.51945476010939395</v>
      </c>
      <c r="K16587" t="s">
        <v>33623</v>
      </c>
      <c r="L16587">
        <v>13</v>
      </c>
      <c r="M16587" t="s">
        <v>5133</v>
      </c>
      <c r="N16587">
        <v>0.92857142857142905</v>
      </c>
      <c r="O16587">
        <v>2.1131339401820499E-3</v>
      </c>
    </row>
    <row r="16588" spans="1:15">
      <c r="A16588" t="s">
        <v>18332</v>
      </c>
      <c r="B16588" t="s">
        <v>23511</v>
      </c>
      <c r="C16588" t="s">
        <v>18333</v>
      </c>
      <c r="D16588">
        <v>2</v>
      </c>
      <c r="E16588">
        <v>6152</v>
      </c>
      <c r="F16588">
        <v>2</v>
      </c>
      <c r="G16588">
        <v>7804</v>
      </c>
      <c r="H16588">
        <v>0.62141708038142995</v>
      </c>
      <c r="I16588">
        <v>0.968912233598893</v>
      </c>
      <c r="J16588">
        <v>0.832812322140707</v>
      </c>
      <c r="K16588" t="s">
        <v>33624</v>
      </c>
      <c r="L16588">
        <v>2</v>
      </c>
      <c r="M16588" t="s">
        <v>1463</v>
      </c>
      <c r="N16588">
        <v>1</v>
      </c>
      <c r="O16588">
        <v>3.2509752925877802E-4</v>
      </c>
    </row>
    <row r="16589" spans="1:15">
      <c r="A16589" t="s">
        <v>18334</v>
      </c>
      <c r="B16589" t="s">
        <v>23511</v>
      </c>
      <c r="C16589" t="s">
        <v>18335</v>
      </c>
      <c r="D16589">
        <v>1</v>
      </c>
      <c r="E16589">
        <v>6152</v>
      </c>
      <c r="F16589">
        <v>1</v>
      </c>
      <c r="G16589">
        <v>7804</v>
      </c>
      <c r="H16589">
        <v>0.788313685289595</v>
      </c>
      <c r="I16589">
        <v>0.968912233598893</v>
      </c>
      <c r="J16589">
        <v>0.832812322140707</v>
      </c>
      <c r="K16589" t="s">
        <v>30569</v>
      </c>
      <c r="L16589">
        <v>1</v>
      </c>
      <c r="M16589" t="s">
        <v>1463</v>
      </c>
      <c r="N16589">
        <v>1</v>
      </c>
      <c r="O16589">
        <v>1.6254876462938901E-4</v>
      </c>
    </row>
    <row r="16590" spans="1:15">
      <c r="A16590" t="s">
        <v>18336</v>
      </c>
      <c r="B16590" t="s">
        <v>23511</v>
      </c>
      <c r="C16590" t="s">
        <v>18337</v>
      </c>
      <c r="D16590">
        <v>1001</v>
      </c>
      <c r="E16590">
        <v>6152</v>
      </c>
      <c r="F16590">
        <v>1235</v>
      </c>
      <c r="G16590">
        <v>7804</v>
      </c>
      <c r="H16590">
        <v>1.9618808879203298E-2</v>
      </c>
      <c r="I16590">
        <v>0.14006321494978699</v>
      </c>
      <c r="J16590">
        <v>0.12038899628252001</v>
      </c>
      <c r="K16590" t="s">
        <v>33625</v>
      </c>
      <c r="L16590">
        <v>1001</v>
      </c>
      <c r="M16590" t="s">
        <v>1463</v>
      </c>
      <c r="N16590">
        <v>0.81052631578947398</v>
      </c>
      <c r="O16590">
        <v>0.16271131339401801</v>
      </c>
    </row>
    <row r="16591" spans="1:15">
      <c r="A16591" t="s">
        <v>18336</v>
      </c>
      <c r="B16591" t="s">
        <v>23518</v>
      </c>
      <c r="C16591" t="s">
        <v>18337</v>
      </c>
      <c r="D16591">
        <v>110</v>
      </c>
      <c r="E16591">
        <v>787</v>
      </c>
      <c r="F16591">
        <v>1173</v>
      </c>
      <c r="G16591">
        <v>7393</v>
      </c>
      <c r="H16591">
        <v>0.94534298900270597</v>
      </c>
      <c r="I16591">
        <v>1</v>
      </c>
      <c r="J16591">
        <v>0.966855260484069</v>
      </c>
      <c r="K16591" t="s">
        <v>33626</v>
      </c>
      <c r="L16591">
        <v>110</v>
      </c>
      <c r="M16591" t="s">
        <v>1463</v>
      </c>
      <c r="N16591">
        <v>9.3776641091219096E-2</v>
      </c>
      <c r="O16591">
        <v>0.139771283354511</v>
      </c>
    </row>
    <row r="16592" spans="1:15">
      <c r="A16592" t="s">
        <v>18336</v>
      </c>
      <c r="B16592" t="s">
        <v>23513</v>
      </c>
      <c r="C16592" t="s">
        <v>18337</v>
      </c>
      <c r="D16592">
        <v>71</v>
      </c>
      <c r="E16592">
        <v>535</v>
      </c>
      <c r="F16592">
        <v>1219</v>
      </c>
      <c r="G16592">
        <v>8124</v>
      </c>
      <c r="H16592">
        <v>0.89094518631744701</v>
      </c>
      <c r="I16592">
        <v>0.99999999999997702</v>
      </c>
      <c r="J16592">
        <v>0.95041217501583097</v>
      </c>
      <c r="K16592" t="s">
        <v>33627</v>
      </c>
      <c r="L16592">
        <v>71</v>
      </c>
      <c r="M16592" t="s">
        <v>1463</v>
      </c>
      <c r="N16592">
        <v>5.8244462674323198E-2</v>
      </c>
      <c r="O16592">
        <v>0.13271028037383201</v>
      </c>
    </row>
    <row r="16593" spans="1:15">
      <c r="A16593" t="s">
        <v>18338</v>
      </c>
      <c r="B16593" t="s">
        <v>23513</v>
      </c>
      <c r="C16593" t="s">
        <v>18339</v>
      </c>
      <c r="D16593">
        <v>6</v>
      </c>
      <c r="E16593">
        <v>535</v>
      </c>
      <c r="F16593">
        <v>86</v>
      </c>
      <c r="G16593">
        <v>8124</v>
      </c>
      <c r="H16593">
        <v>0.50323601096546</v>
      </c>
      <c r="I16593">
        <v>0.99999999999997702</v>
      </c>
      <c r="J16593">
        <v>0.95041217501583097</v>
      </c>
      <c r="K16593" t="s">
        <v>33628</v>
      </c>
      <c r="L16593">
        <v>6</v>
      </c>
      <c r="M16593" t="s">
        <v>5133</v>
      </c>
      <c r="N16593">
        <v>6.9767441860465101E-2</v>
      </c>
      <c r="O16593">
        <v>1.1214953271028E-2</v>
      </c>
    </row>
    <row r="16594" spans="1:15">
      <c r="A16594" t="s">
        <v>18338</v>
      </c>
      <c r="B16594" t="s">
        <v>23518</v>
      </c>
      <c r="C16594" t="s">
        <v>18339</v>
      </c>
      <c r="D16594">
        <v>1</v>
      </c>
      <c r="E16594">
        <v>787</v>
      </c>
      <c r="F16594">
        <v>68</v>
      </c>
      <c r="G16594">
        <v>7393</v>
      </c>
      <c r="H16594">
        <v>0.99954294471944705</v>
      </c>
      <c r="I16594">
        <v>1</v>
      </c>
      <c r="J16594">
        <v>0.966855260484069</v>
      </c>
      <c r="K16594" t="s">
        <v>26018</v>
      </c>
      <c r="L16594">
        <v>1</v>
      </c>
      <c r="M16594" t="s">
        <v>5133</v>
      </c>
      <c r="N16594">
        <v>1.4705882352941201E-2</v>
      </c>
      <c r="O16594">
        <v>1.27064803049555E-3</v>
      </c>
    </row>
    <row r="16595" spans="1:15">
      <c r="A16595" t="s">
        <v>18338</v>
      </c>
      <c r="B16595" t="s">
        <v>23511</v>
      </c>
      <c r="C16595" t="s">
        <v>18339</v>
      </c>
      <c r="D16595">
        <v>69</v>
      </c>
      <c r="E16595">
        <v>6152</v>
      </c>
      <c r="F16595">
        <v>77</v>
      </c>
      <c r="G16595">
        <v>7804</v>
      </c>
      <c r="H16595">
        <v>1.0118702743491401E-2</v>
      </c>
      <c r="I16595">
        <v>8.5509552368818104E-2</v>
      </c>
      <c r="J16595">
        <v>7.3498307074703104E-2</v>
      </c>
      <c r="K16595" t="s">
        <v>33629</v>
      </c>
      <c r="L16595">
        <v>69</v>
      </c>
      <c r="M16595" t="s">
        <v>5133</v>
      </c>
      <c r="N16595">
        <v>0.89610389610389596</v>
      </c>
      <c r="O16595">
        <v>1.1215864759427799E-2</v>
      </c>
    </row>
    <row r="16596" spans="1:15">
      <c r="A16596" t="s">
        <v>18340</v>
      </c>
      <c r="B16596" t="s">
        <v>23511</v>
      </c>
      <c r="C16596" t="s">
        <v>18341</v>
      </c>
      <c r="D16596">
        <v>1</v>
      </c>
      <c r="E16596">
        <v>6152</v>
      </c>
      <c r="F16596">
        <v>1</v>
      </c>
      <c r="G16596">
        <v>7804</v>
      </c>
      <c r="H16596">
        <v>0.788313685289595</v>
      </c>
      <c r="I16596">
        <v>0.968912233598893</v>
      </c>
      <c r="J16596">
        <v>0.832812322140707</v>
      </c>
      <c r="K16596" t="s">
        <v>29770</v>
      </c>
      <c r="L16596">
        <v>1</v>
      </c>
      <c r="M16596" t="s">
        <v>5133</v>
      </c>
      <c r="N16596">
        <v>1</v>
      </c>
      <c r="O16596">
        <v>1.6254876462938901E-4</v>
      </c>
    </row>
    <row r="16597" spans="1:15">
      <c r="A16597" t="s">
        <v>18342</v>
      </c>
      <c r="B16597" t="s">
        <v>23511</v>
      </c>
      <c r="C16597" t="s">
        <v>18343</v>
      </c>
      <c r="D16597">
        <v>38</v>
      </c>
      <c r="E16597">
        <v>6152</v>
      </c>
      <c r="F16597">
        <v>43</v>
      </c>
      <c r="G16597">
        <v>7804</v>
      </c>
      <c r="H16597">
        <v>8.2636628052857E-2</v>
      </c>
      <c r="I16597">
        <v>0.38195192637576397</v>
      </c>
      <c r="J16597">
        <v>0.32830039679610401</v>
      </c>
      <c r="K16597" t="s">
        <v>33630</v>
      </c>
      <c r="L16597">
        <v>38</v>
      </c>
      <c r="M16597" t="s">
        <v>5133</v>
      </c>
      <c r="N16597">
        <v>0.88372093023255804</v>
      </c>
      <c r="O16597">
        <v>6.1768530559167803E-3</v>
      </c>
    </row>
    <row r="16598" spans="1:15">
      <c r="A16598" t="s">
        <v>18342</v>
      </c>
      <c r="B16598" t="s">
        <v>23518</v>
      </c>
      <c r="C16598" t="s">
        <v>18343</v>
      </c>
      <c r="D16598">
        <v>3</v>
      </c>
      <c r="E16598">
        <v>787</v>
      </c>
      <c r="F16598">
        <v>32</v>
      </c>
      <c r="G16598">
        <v>7393</v>
      </c>
      <c r="H16598">
        <v>0.67729993431492497</v>
      </c>
      <c r="I16598">
        <v>1</v>
      </c>
      <c r="J16598">
        <v>0.966855260484069</v>
      </c>
      <c r="K16598" t="s">
        <v>33631</v>
      </c>
      <c r="L16598">
        <v>3</v>
      </c>
      <c r="M16598" t="s">
        <v>5133</v>
      </c>
      <c r="N16598">
        <v>9.375E-2</v>
      </c>
      <c r="O16598">
        <v>3.8119440914866601E-3</v>
      </c>
    </row>
    <row r="16599" spans="1:15">
      <c r="A16599" t="s">
        <v>18344</v>
      </c>
      <c r="B16599" t="s">
        <v>23518</v>
      </c>
      <c r="C16599" t="s">
        <v>18345</v>
      </c>
      <c r="D16599">
        <v>1</v>
      </c>
      <c r="E16599">
        <v>787</v>
      </c>
      <c r="F16599">
        <v>1</v>
      </c>
      <c r="G16599">
        <v>7393</v>
      </c>
      <c r="H16599">
        <v>0.106452049235764</v>
      </c>
      <c r="I16599">
        <v>0.63266972740240601</v>
      </c>
      <c r="J16599">
        <v>0.61170005408803896</v>
      </c>
      <c r="K16599" t="s">
        <v>27308</v>
      </c>
      <c r="L16599">
        <v>1</v>
      </c>
      <c r="M16599" t="s">
        <v>5133</v>
      </c>
      <c r="N16599">
        <v>1</v>
      </c>
      <c r="O16599">
        <v>1.27064803049555E-3</v>
      </c>
    </row>
    <row r="16600" spans="1:15">
      <c r="A16600" t="s">
        <v>18346</v>
      </c>
      <c r="B16600" t="s">
        <v>23518</v>
      </c>
      <c r="C16600" t="s">
        <v>18347</v>
      </c>
      <c r="D16600">
        <v>1</v>
      </c>
      <c r="E16600">
        <v>787</v>
      </c>
      <c r="F16600">
        <v>1</v>
      </c>
      <c r="G16600">
        <v>7393</v>
      </c>
      <c r="H16600">
        <v>0.106452049235764</v>
      </c>
      <c r="I16600">
        <v>0.63266972740240601</v>
      </c>
      <c r="J16600">
        <v>0.61170005408803896</v>
      </c>
      <c r="K16600" t="s">
        <v>27308</v>
      </c>
      <c r="L16600">
        <v>1</v>
      </c>
      <c r="M16600" t="s">
        <v>5133</v>
      </c>
      <c r="N16600">
        <v>1</v>
      </c>
      <c r="O16600">
        <v>1.27064803049555E-3</v>
      </c>
    </row>
    <row r="16601" spans="1:15">
      <c r="A16601" t="s">
        <v>18348</v>
      </c>
      <c r="B16601" t="s">
        <v>23511</v>
      </c>
      <c r="C16601" t="s">
        <v>18349</v>
      </c>
      <c r="D16601">
        <v>24</v>
      </c>
      <c r="E16601">
        <v>6152</v>
      </c>
      <c r="F16601">
        <v>29</v>
      </c>
      <c r="G16601">
        <v>7804</v>
      </c>
      <c r="H16601">
        <v>0.40176100238644102</v>
      </c>
      <c r="I16601">
        <v>0.91525479399875698</v>
      </c>
      <c r="J16601">
        <v>0.78669196642228301</v>
      </c>
      <c r="K16601" t="s">
        <v>33632</v>
      </c>
      <c r="L16601">
        <v>24</v>
      </c>
      <c r="M16601" t="s">
        <v>5133</v>
      </c>
      <c r="N16601">
        <v>0.82758620689655205</v>
      </c>
      <c r="O16601">
        <v>3.90117035110533E-3</v>
      </c>
    </row>
    <row r="16602" spans="1:15">
      <c r="A16602" t="s">
        <v>18348</v>
      </c>
      <c r="B16602" t="s">
        <v>23518</v>
      </c>
      <c r="C16602" t="s">
        <v>18349</v>
      </c>
      <c r="D16602">
        <v>3</v>
      </c>
      <c r="E16602">
        <v>787</v>
      </c>
      <c r="F16602">
        <v>26</v>
      </c>
      <c r="G16602">
        <v>7393</v>
      </c>
      <c r="H16602">
        <v>0.53353904930310803</v>
      </c>
      <c r="I16602">
        <v>1</v>
      </c>
      <c r="J16602">
        <v>0.966855260484069</v>
      </c>
      <c r="K16602" t="s">
        <v>33631</v>
      </c>
      <c r="L16602">
        <v>3</v>
      </c>
      <c r="M16602" t="s">
        <v>5133</v>
      </c>
      <c r="N16602">
        <v>0.115384615384615</v>
      </c>
      <c r="O16602">
        <v>3.8119440914866601E-3</v>
      </c>
    </row>
    <row r="16603" spans="1:15">
      <c r="A16603" t="s">
        <v>18350</v>
      </c>
      <c r="B16603" t="s">
        <v>23513</v>
      </c>
      <c r="C16603" t="s">
        <v>18351</v>
      </c>
      <c r="D16603">
        <v>1</v>
      </c>
      <c r="E16603">
        <v>535</v>
      </c>
      <c r="F16603">
        <v>19</v>
      </c>
      <c r="G16603">
        <v>8124</v>
      </c>
      <c r="H16603">
        <v>0.72632654610035197</v>
      </c>
      <c r="I16603">
        <v>0.99999999999997702</v>
      </c>
      <c r="J16603">
        <v>0.95041217501583097</v>
      </c>
      <c r="K16603" t="s">
        <v>33633</v>
      </c>
      <c r="L16603">
        <v>1</v>
      </c>
      <c r="M16603" t="s">
        <v>5133</v>
      </c>
      <c r="N16603">
        <v>5.2631578947368397E-2</v>
      </c>
      <c r="O16603">
        <v>1.8691588785046699E-3</v>
      </c>
    </row>
    <row r="16604" spans="1:15">
      <c r="A16604" t="s">
        <v>18350</v>
      </c>
      <c r="B16604" t="s">
        <v>23511</v>
      </c>
      <c r="C16604" t="s">
        <v>18351</v>
      </c>
      <c r="D16604">
        <v>14</v>
      </c>
      <c r="E16604">
        <v>6152</v>
      </c>
      <c r="F16604">
        <v>16</v>
      </c>
      <c r="G16604">
        <v>7804</v>
      </c>
      <c r="H16604">
        <v>0.31001576119125202</v>
      </c>
      <c r="I16604">
        <v>0.81979725192798203</v>
      </c>
      <c r="J16604">
        <v>0.70464303100682102</v>
      </c>
      <c r="K16604" t="s">
        <v>33634</v>
      </c>
      <c r="L16604">
        <v>14</v>
      </c>
      <c r="M16604" t="s">
        <v>5133</v>
      </c>
      <c r="N16604">
        <v>0.875</v>
      </c>
      <c r="O16604">
        <v>2.2756827048114399E-3</v>
      </c>
    </row>
    <row r="16605" spans="1:15">
      <c r="A16605" t="s">
        <v>18352</v>
      </c>
      <c r="B16605" t="s">
        <v>23511</v>
      </c>
      <c r="C16605" t="s">
        <v>18353</v>
      </c>
      <c r="D16605">
        <v>8</v>
      </c>
      <c r="E16605">
        <v>6152</v>
      </c>
      <c r="F16605">
        <v>8</v>
      </c>
      <c r="G16605">
        <v>7804</v>
      </c>
      <c r="H16605">
        <v>0.148995721685201</v>
      </c>
      <c r="I16605">
        <v>0.54611425167193095</v>
      </c>
      <c r="J16605">
        <v>0.46940338073728599</v>
      </c>
      <c r="K16605" t="s">
        <v>27898</v>
      </c>
      <c r="L16605">
        <v>8</v>
      </c>
      <c r="M16605" t="s">
        <v>1463</v>
      </c>
      <c r="N16605">
        <v>1</v>
      </c>
      <c r="O16605">
        <v>1.3003901170351099E-3</v>
      </c>
    </row>
    <row r="16606" spans="1:15">
      <c r="A16606" t="s">
        <v>18354</v>
      </c>
      <c r="B16606" t="s">
        <v>23511</v>
      </c>
      <c r="C16606" t="s">
        <v>18355</v>
      </c>
      <c r="D16606">
        <v>8</v>
      </c>
      <c r="E16606">
        <v>6152</v>
      </c>
      <c r="F16606">
        <v>8</v>
      </c>
      <c r="G16606">
        <v>7804</v>
      </c>
      <c r="H16606">
        <v>0.148995721685201</v>
      </c>
      <c r="I16606">
        <v>0.54611425167193095</v>
      </c>
      <c r="J16606">
        <v>0.46940338073728599</v>
      </c>
      <c r="K16606" t="s">
        <v>27898</v>
      </c>
      <c r="L16606">
        <v>8</v>
      </c>
      <c r="M16606" t="s">
        <v>1463</v>
      </c>
      <c r="N16606">
        <v>1</v>
      </c>
      <c r="O16606">
        <v>1.3003901170351099E-3</v>
      </c>
    </row>
    <row r="16607" spans="1:15">
      <c r="A16607" t="s">
        <v>18356</v>
      </c>
      <c r="B16607" t="s">
        <v>23511</v>
      </c>
      <c r="C16607" t="s">
        <v>18357</v>
      </c>
      <c r="D16607">
        <v>2</v>
      </c>
      <c r="E16607">
        <v>6152</v>
      </c>
      <c r="F16607">
        <v>2</v>
      </c>
      <c r="G16607">
        <v>7804</v>
      </c>
      <c r="H16607">
        <v>0.62141708038142995</v>
      </c>
      <c r="I16607">
        <v>0.968912233598893</v>
      </c>
      <c r="J16607">
        <v>0.832812322140707</v>
      </c>
      <c r="K16607" t="s">
        <v>33635</v>
      </c>
      <c r="L16607">
        <v>2</v>
      </c>
      <c r="M16607" t="s">
        <v>5133</v>
      </c>
      <c r="N16607">
        <v>1</v>
      </c>
      <c r="O16607">
        <v>3.2509752925877802E-4</v>
      </c>
    </row>
    <row r="16608" spans="1:15">
      <c r="A16608" t="s">
        <v>18358</v>
      </c>
      <c r="B16608" t="s">
        <v>23518</v>
      </c>
      <c r="C16608" t="s">
        <v>18359</v>
      </c>
      <c r="D16608">
        <v>1</v>
      </c>
      <c r="E16608">
        <v>787</v>
      </c>
      <c r="F16608">
        <v>14</v>
      </c>
      <c r="G16608">
        <v>7393</v>
      </c>
      <c r="H16608">
        <v>0.79345608455289296</v>
      </c>
      <c r="I16608">
        <v>1</v>
      </c>
      <c r="J16608">
        <v>0.966855260484069</v>
      </c>
      <c r="K16608" t="s">
        <v>24400</v>
      </c>
      <c r="L16608">
        <v>1</v>
      </c>
      <c r="M16608" t="s">
        <v>5133</v>
      </c>
      <c r="N16608">
        <v>7.1428571428571397E-2</v>
      </c>
      <c r="O16608">
        <v>1.27064803049555E-3</v>
      </c>
    </row>
    <row r="16609" spans="1:15">
      <c r="A16609" t="s">
        <v>18358</v>
      </c>
      <c r="B16609" t="s">
        <v>23511</v>
      </c>
      <c r="C16609" t="s">
        <v>18359</v>
      </c>
      <c r="D16609">
        <v>15</v>
      </c>
      <c r="E16609">
        <v>6152</v>
      </c>
      <c r="F16609">
        <v>16</v>
      </c>
      <c r="G16609">
        <v>7804</v>
      </c>
      <c r="H16609">
        <v>0.117553998354144</v>
      </c>
      <c r="I16609">
        <v>0.47842873658393897</v>
      </c>
      <c r="J16609">
        <v>0.41122542710949</v>
      </c>
      <c r="K16609" t="s">
        <v>33636</v>
      </c>
      <c r="L16609">
        <v>15</v>
      </c>
      <c r="M16609" t="s">
        <v>5133</v>
      </c>
      <c r="N16609">
        <v>0.9375</v>
      </c>
      <c r="O16609">
        <v>2.4382314694408299E-3</v>
      </c>
    </row>
    <row r="16610" spans="1:15">
      <c r="A16610" t="s">
        <v>18360</v>
      </c>
      <c r="B16610" t="s">
        <v>23518</v>
      </c>
      <c r="C16610" t="s">
        <v>18361</v>
      </c>
      <c r="D16610">
        <v>1</v>
      </c>
      <c r="E16610">
        <v>787</v>
      </c>
      <c r="F16610">
        <v>14</v>
      </c>
      <c r="G16610">
        <v>7393</v>
      </c>
      <c r="H16610">
        <v>0.79345608455289296</v>
      </c>
      <c r="I16610">
        <v>1</v>
      </c>
      <c r="J16610">
        <v>0.966855260484069</v>
      </c>
      <c r="K16610" t="s">
        <v>24400</v>
      </c>
      <c r="L16610">
        <v>1</v>
      </c>
      <c r="M16610" t="s">
        <v>5133</v>
      </c>
      <c r="N16610">
        <v>7.1428571428571397E-2</v>
      </c>
      <c r="O16610">
        <v>1.27064803049555E-3</v>
      </c>
    </row>
    <row r="16611" spans="1:15">
      <c r="A16611" t="s">
        <v>18360</v>
      </c>
      <c r="B16611" t="s">
        <v>23511</v>
      </c>
      <c r="C16611" t="s">
        <v>18361</v>
      </c>
      <c r="D16611">
        <v>15</v>
      </c>
      <c r="E16611">
        <v>6152</v>
      </c>
      <c r="F16611">
        <v>16</v>
      </c>
      <c r="G16611">
        <v>7804</v>
      </c>
      <c r="H16611">
        <v>0.117553998354144</v>
      </c>
      <c r="I16611">
        <v>0.47842873658393897</v>
      </c>
      <c r="J16611">
        <v>0.41122542710949</v>
      </c>
      <c r="K16611" t="s">
        <v>33636</v>
      </c>
      <c r="L16611">
        <v>15</v>
      </c>
      <c r="M16611" t="s">
        <v>5133</v>
      </c>
      <c r="N16611">
        <v>0.9375</v>
      </c>
      <c r="O16611">
        <v>2.4382314694408299E-3</v>
      </c>
    </row>
    <row r="16612" spans="1:15">
      <c r="A16612" t="s">
        <v>18362</v>
      </c>
      <c r="B16612" t="s">
        <v>23511</v>
      </c>
      <c r="C16612" t="s">
        <v>18363</v>
      </c>
      <c r="D16612">
        <v>2</v>
      </c>
      <c r="E16612">
        <v>6152</v>
      </c>
      <c r="F16612">
        <v>4</v>
      </c>
      <c r="G16612">
        <v>7804</v>
      </c>
      <c r="H16612">
        <v>0.96811759508681905</v>
      </c>
      <c r="I16612">
        <v>1</v>
      </c>
      <c r="J16612">
        <v>0.85953329234717102</v>
      </c>
      <c r="K16612" t="s">
        <v>23977</v>
      </c>
      <c r="L16612">
        <v>2</v>
      </c>
      <c r="M16612" t="s">
        <v>5133</v>
      </c>
      <c r="N16612">
        <v>0.5</v>
      </c>
      <c r="O16612">
        <v>3.2509752925877802E-4</v>
      </c>
    </row>
    <row r="16613" spans="1:15">
      <c r="A16613" t="s">
        <v>18362</v>
      </c>
      <c r="B16613" t="s">
        <v>23518</v>
      </c>
      <c r="C16613" t="s">
        <v>18363</v>
      </c>
      <c r="D16613">
        <v>2</v>
      </c>
      <c r="E16613">
        <v>787</v>
      </c>
      <c r="F16613">
        <v>4</v>
      </c>
      <c r="G16613">
        <v>7393</v>
      </c>
      <c r="H16613">
        <v>5.8679954233094203E-2</v>
      </c>
      <c r="I16613">
        <v>0.61178825165478101</v>
      </c>
      <c r="J16613">
        <v>0.59151068941477603</v>
      </c>
      <c r="K16613" t="s">
        <v>23976</v>
      </c>
      <c r="L16613">
        <v>2</v>
      </c>
      <c r="M16613" t="s">
        <v>5133</v>
      </c>
      <c r="N16613">
        <v>0.5</v>
      </c>
      <c r="O16613">
        <v>2.5412960609911099E-3</v>
      </c>
    </row>
    <row r="16614" spans="1:15">
      <c r="A16614" t="s">
        <v>18364</v>
      </c>
      <c r="B16614" t="s">
        <v>23511</v>
      </c>
      <c r="C16614" t="s">
        <v>18365</v>
      </c>
      <c r="D16614">
        <v>8</v>
      </c>
      <c r="E16614">
        <v>6152</v>
      </c>
      <c r="F16614">
        <v>13</v>
      </c>
      <c r="G16614">
        <v>7804</v>
      </c>
      <c r="H16614">
        <v>0.961230888241142</v>
      </c>
      <c r="I16614">
        <v>1</v>
      </c>
      <c r="J16614">
        <v>0.85953329234717102</v>
      </c>
      <c r="K16614" t="s">
        <v>30628</v>
      </c>
      <c r="L16614">
        <v>8</v>
      </c>
      <c r="M16614" t="s">
        <v>2729</v>
      </c>
      <c r="N16614">
        <v>0.61538461538461497</v>
      </c>
      <c r="O16614">
        <v>1.3003901170351099E-3</v>
      </c>
    </row>
    <row r="16615" spans="1:15">
      <c r="A16615" t="s">
        <v>18364</v>
      </c>
      <c r="B16615" t="s">
        <v>23518</v>
      </c>
      <c r="C16615" t="s">
        <v>18365</v>
      </c>
      <c r="D16615">
        <v>3</v>
      </c>
      <c r="E16615">
        <v>787</v>
      </c>
      <c r="F16615">
        <v>7</v>
      </c>
      <c r="G16615">
        <v>7393</v>
      </c>
      <c r="H16615">
        <v>3.0290596186512898E-2</v>
      </c>
      <c r="I16615">
        <v>0.44363642296891398</v>
      </c>
      <c r="J16615">
        <v>0.42893220928983</v>
      </c>
      <c r="K16615" t="s">
        <v>24121</v>
      </c>
      <c r="L16615">
        <v>3</v>
      </c>
      <c r="M16615" t="s">
        <v>2729</v>
      </c>
      <c r="N16615">
        <v>0.42857142857142899</v>
      </c>
      <c r="O16615">
        <v>3.8119440914866601E-3</v>
      </c>
    </row>
    <row r="16616" spans="1:15">
      <c r="A16616" t="s">
        <v>18366</v>
      </c>
      <c r="B16616" t="s">
        <v>23518</v>
      </c>
      <c r="C16616" t="s">
        <v>18367</v>
      </c>
      <c r="D16616">
        <v>1</v>
      </c>
      <c r="E16616">
        <v>787</v>
      </c>
      <c r="F16616">
        <v>68</v>
      </c>
      <c r="G16616">
        <v>7393</v>
      </c>
      <c r="H16616">
        <v>0.99954294471944705</v>
      </c>
      <c r="I16616">
        <v>1</v>
      </c>
      <c r="J16616">
        <v>0.966855260484069</v>
      </c>
      <c r="K16616" t="s">
        <v>24833</v>
      </c>
      <c r="L16616">
        <v>1</v>
      </c>
      <c r="M16616" t="s">
        <v>5133</v>
      </c>
      <c r="N16616">
        <v>1.4705882352941201E-2</v>
      </c>
      <c r="O16616">
        <v>1.27064803049555E-3</v>
      </c>
    </row>
    <row r="16617" spans="1:15">
      <c r="A16617" t="s">
        <v>18366</v>
      </c>
      <c r="B16617" t="s">
        <v>23513</v>
      </c>
      <c r="C16617" t="s">
        <v>18367</v>
      </c>
      <c r="D16617">
        <v>5</v>
      </c>
      <c r="E16617">
        <v>535</v>
      </c>
      <c r="F16617">
        <v>73</v>
      </c>
      <c r="G16617">
        <v>8124</v>
      </c>
      <c r="H16617">
        <v>0.53072145859462205</v>
      </c>
      <c r="I16617">
        <v>0.99999999999997702</v>
      </c>
      <c r="J16617">
        <v>0.95041217501583097</v>
      </c>
      <c r="K16617" t="s">
        <v>33637</v>
      </c>
      <c r="L16617">
        <v>5</v>
      </c>
      <c r="M16617" t="s">
        <v>5133</v>
      </c>
      <c r="N16617">
        <v>6.8493150684931503E-2</v>
      </c>
      <c r="O16617">
        <v>9.3457943925233603E-3</v>
      </c>
    </row>
    <row r="16618" spans="1:15">
      <c r="A16618" t="s">
        <v>18366</v>
      </c>
      <c r="B16618" t="s">
        <v>23511</v>
      </c>
      <c r="C16618" t="s">
        <v>18367</v>
      </c>
      <c r="D16618">
        <v>59</v>
      </c>
      <c r="E16618">
        <v>6152</v>
      </c>
      <c r="F16618">
        <v>69</v>
      </c>
      <c r="G16618">
        <v>7804</v>
      </c>
      <c r="H16618">
        <v>0.108892852461787</v>
      </c>
      <c r="I16618">
        <v>0.46331219103301402</v>
      </c>
      <c r="J16618">
        <v>0.39823225294318798</v>
      </c>
      <c r="K16618" t="s">
        <v>33638</v>
      </c>
      <c r="L16618">
        <v>59</v>
      </c>
      <c r="M16618" t="s">
        <v>5133</v>
      </c>
      <c r="N16618">
        <v>0.85507246376811596</v>
      </c>
      <c r="O16618">
        <v>9.5903771131339403E-3</v>
      </c>
    </row>
    <row r="16619" spans="1:15">
      <c r="A16619" t="s">
        <v>18368</v>
      </c>
      <c r="B16619" t="s">
        <v>23511</v>
      </c>
      <c r="C16619" t="s">
        <v>18369</v>
      </c>
      <c r="D16619">
        <v>2</v>
      </c>
      <c r="E16619">
        <v>6152</v>
      </c>
      <c r="F16619">
        <v>2</v>
      </c>
      <c r="G16619">
        <v>7804</v>
      </c>
      <c r="H16619">
        <v>0.62141708038142995</v>
      </c>
      <c r="I16619">
        <v>0.968912233598893</v>
      </c>
      <c r="J16619">
        <v>0.832812322140707</v>
      </c>
      <c r="K16619" t="s">
        <v>33639</v>
      </c>
      <c r="L16619">
        <v>2</v>
      </c>
      <c r="M16619" t="s">
        <v>5133</v>
      </c>
      <c r="N16619">
        <v>1</v>
      </c>
      <c r="O16619">
        <v>3.2509752925877802E-4</v>
      </c>
    </row>
    <row r="16620" spans="1:15">
      <c r="A16620" t="s">
        <v>18370</v>
      </c>
      <c r="B16620" t="s">
        <v>23511</v>
      </c>
      <c r="C16620" t="s">
        <v>18371</v>
      </c>
      <c r="D16620">
        <v>44</v>
      </c>
      <c r="E16620">
        <v>6152</v>
      </c>
      <c r="F16620">
        <v>44</v>
      </c>
      <c r="G16620">
        <v>7804</v>
      </c>
      <c r="H16620" s="34">
        <v>2.75779645957354E-5</v>
      </c>
      <c r="I16620">
        <v>6.6220746693906201E-4</v>
      </c>
      <c r="J16620">
        <v>5.6918936427501196E-4</v>
      </c>
      <c r="K16620" t="s">
        <v>33640</v>
      </c>
      <c r="L16620">
        <v>44</v>
      </c>
      <c r="M16620" t="s">
        <v>5133</v>
      </c>
      <c r="N16620">
        <v>1</v>
      </c>
      <c r="O16620">
        <v>7.1521456436931096E-3</v>
      </c>
    </row>
    <row r="16621" spans="1:15">
      <c r="A16621" t="s">
        <v>18372</v>
      </c>
      <c r="B16621" t="s">
        <v>23513</v>
      </c>
      <c r="C16621" t="s">
        <v>18373</v>
      </c>
      <c r="D16621">
        <v>1</v>
      </c>
      <c r="E16621">
        <v>535</v>
      </c>
      <c r="F16621">
        <v>3</v>
      </c>
      <c r="G16621">
        <v>8124</v>
      </c>
      <c r="H16621">
        <v>0.184859247501582</v>
      </c>
      <c r="I16621">
        <v>0.75508452473579202</v>
      </c>
      <c r="J16621">
        <v>0.71764152547495597</v>
      </c>
      <c r="K16621" t="s">
        <v>23842</v>
      </c>
      <c r="L16621">
        <v>1</v>
      </c>
      <c r="M16621" t="s">
        <v>2729</v>
      </c>
      <c r="N16621">
        <v>0.33333333333333298</v>
      </c>
      <c r="O16621">
        <v>1.8691588785046699E-3</v>
      </c>
    </row>
    <row r="16622" spans="1:15">
      <c r="A16622" t="s">
        <v>18372</v>
      </c>
      <c r="B16622" t="s">
        <v>23518</v>
      </c>
      <c r="C16622" t="s">
        <v>18373</v>
      </c>
      <c r="D16622">
        <v>1</v>
      </c>
      <c r="E16622">
        <v>787</v>
      </c>
      <c r="F16622">
        <v>3</v>
      </c>
      <c r="G16622">
        <v>7393</v>
      </c>
      <c r="H16622">
        <v>0.28660084727541502</v>
      </c>
      <c r="I16622">
        <v>0.97863801257884697</v>
      </c>
      <c r="J16622">
        <v>0.94620131057153301</v>
      </c>
      <c r="K16622" t="s">
        <v>23927</v>
      </c>
      <c r="L16622">
        <v>1</v>
      </c>
      <c r="M16622" t="s">
        <v>2729</v>
      </c>
      <c r="N16622">
        <v>0.33333333333333298</v>
      </c>
      <c r="O16622">
        <v>1.27064803049555E-3</v>
      </c>
    </row>
    <row r="16623" spans="1:15">
      <c r="A16623" t="s">
        <v>18372</v>
      </c>
      <c r="B16623" t="s">
        <v>23511</v>
      </c>
      <c r="C16623" t="s">
        <v>18373</v>
      </c>
      <c r="D16623">
        <v>1</v>
      </c>
      <c r="E16623">
        <v>6152</v>
      </c>
      <c r="F16623">
        <v>3</v>
      </c>
      <c r="G16623">
        <v>7804</v>
      </c>
      <c r="H16623">
        <v>0.99052768249503997</v>
      </c>
      <c r="I16623">
        <v>1</v>
      </c>
      <c r="J16623">
        <v>0.85953329234717102</v>
      </c>
      <c r="K16623" t="s">
        <v>23841</v>
      </c>
      <c r="L16623">
        <v>1</v>
      </c>
      <c r="M16623" t="s">
        <v>2729</v>
      </c>
      <c r="N16623">
        <v>0.33333333333333298</v>
      </c>
      <c r="O16623">
        <v>1.6254876462938901E-4</v>
      </c>
    </row>
    <row r="16624" spans="1:15">
      <c r="A16624" t="s">
        <v>18374</v>
      </c>
      <c r="B16624" t="s">
        <v>23511</v>
      </c>
      <c r="C16624" t="s">
        <v>18375</v>
      </c>
      <c r="D16624">
        <v>3</v>
      </c>
      <c r="E16624">
        <v>6152</v>
      </c>
      <c r="F16624">
        <v>3</v>
      </c>
      <c r="G16624">
        <v>7804</v>
      </c>
      <c r="H16624">
        <v>0.489837867770546</v>
      </c>
      <c r="I16624">
        <v>0.96083957126938102</v>
      </c>
      <c r="J16624">
        <v>0.82587360011061495</v>
      </c>
      <c r="K16624" t="s">
        <v>24527</v>
      </c>
      <c r="L16624">
        <v>3</v>
      </c>
      <c r="M16624" t="s">
        <v>2729</v>
      </c>
      <c r="N16624">
        <v>1</v>
      </c>
      <c r="O16624">
        <v>4.8764629388816603E-4</v>
      </c>
    </row>
    <row r="16625" spans="1:15">
      <c r="A16625" t="s">
        <v>18376</v>
      </c>
      <c r="B16625" t="s">
        <v>23511</v>
      </c>
      <c r="C16625" t="s">
        <v>18377</v>
      </c>
      <c r="D16625">
        <v>2</v>
      </c>
      <c r="E16625">
        <v>6152</v>
      </c>
      <c r="F16625">
        <v>2</v>
      </c>
      <c r="G16625">
        <v>7804</v>
      </c>
      <c r="H16625">
        <v>0.62141708038142995</v>
      </c>
      <c r="I16625">
        <v>0.968912233598893</v>
      </c>
      <c r="J16625">
        <v>0.832812322140707</v>
      </c>
      <c r="K16625" t="s">
        <v>33639</v>
      </c>
      <c r="L16625">
        <v>2</v>
      </c>
      <c r="M16625" t="s">
        <v>5133</v>
      </c>
      <c r="N16625">
        <v>1</v>
      </c>
      <c r="O16625">
        <v>3.2509752925877802E-4</v>
      </c>
    </row>
    <row r="16626" spans="1:15">
      <c r="A16626" t="s">
        <v>18378</v>
      </c>
      <c r="B16626" t="s">
        <v>23518</v>
      </c>
      <c r="C16626" t="s">
        <v>18379</v>
      </c>
      <c r="D16626">
        <v>7</v>
      </c>
      <c r="E16626">
        <v>787</v>
      </c>
      <c r="F16626">
        <v>266</v>
      </c>
      <c r="G16626">
        <v>7393</v>
      </c>
      <c r="H16626">
        <v>0.999999887478357</v>
      </c>
      <c r="I16626">
        <v>1</v>
      </c>
      <c r="J16626">
        <v>0.966855260484069</v>
      </c>
      <c r="K16626" t="s">
        <v>33641</v>
      </c>
      <c r="L16626">
        <v>7</v>
      </c>
      <c r="M16626" t="s">
        <v>5133</v>
      </c>
      <c r="N16626">
        <v>2.6315789473684199E-2</v>
      </c>
      <c r="O16626">
        <v>8.8945362134688708E-3</v>
      </c>
    </row>
    <row r="16627" spans="1:15">
      <c r="A16627" t="s">
        <v>18378</v>
      </c>
      <c r="B16627" t="s">
        <v>23513</v>
      </c>
      <c r="C16627" t="s">
        <v>18379</v>
      </c>
      <c r="D16627">
        <v>8</v>
      </c>
      <c r="E16627">
        <v>535</v>
      </c>
      <c r="F16627">
        <v>311</v>
      </c>
      <c r="G16627">
        <v>8124</v>
      </c>
      <c r="H16627">
        <v>0.99966204225979505</v>
      </c>
      <c r="I16627">
        <v>0.99999999999997702</v>
      </c>
      <c r="J16627">
        <v>0.95041217501583097</v>
      </c>
      <c r="K16627" t="s">
        <v>33642</v>
      </c>
      <c r="L16627">
        <v>8</v>
      </c>
      <c r="M16627" t="s">
        <v>5133</v>
      </c>
      <c r="N16627">
        <v>2.57234726688103E-2</v>
      </c>
      <c r="O16627">
        <v>1.4953271028037399E-2</v>
      </c>
    </row>
    <row r="16628" spans="1:15">
      <c r="A16628" t="s">
        <v>18378</v>
      </c>
      <c r="B16628" t="s">
        <v>23511</v>
      </c>
      <c r="C16628" t="s">
        <v>18379</v>
      </c>
      <c r="D16628">
        <v>279</v>
      </c>
      <c r="E16628">
        <v>6152</v>
      </c>
      <c r="F16628">
        <v>298</v>
      </c>
      <c r="G16628">
        <v>7804</v>
      </c>
      <c r="H16628" s="34">
        <v>6.7012615416693101E-13</v>
      </c>
      <c r="I16628" s="34">
        <v>6.8722833205973204E-11</v>
      </c>
      <c r="J16628" s="34">
        <v>5.9069563084955594E-11</v>
      </c>
      <c r="K16628" t="s">
        <v>33643</v>
      </c>
      <c r="L16628">
        <v>279</v>
      </c>
      <c r="M16628" t="s">
        <v>5133</v>
      </c>
      <c r="N16628">
        <v>0.93624161073825496</v>
      </c>
      <c r="O16628">
        <v>4.5351105331599501E-2</v>
      </c>
    </row>
    <row r="16629" spans="1:15">
      <c r="A16629" t="s">
        <v>18380</v>
      </c>
      <c r="B16629" t="s">
        <v>23511</v>
      </c>
      <c r="C16629" t="s">
        <v>18381</v>
      </c>
      <c r="D16629">
        <v>36</v>
      </c>
      <c r="E16629">
        <v>6152</v>
      </c>
      <c r="F16629">
        <v>38</v>
      </c>
      <c r="G16629">
        <v>7804</v>
      </c>
      <c r="H16629">
        <v>7.2466615656728503E-3</v>
      </c>
      <c r="I16629">
        <v>6.5633287133439897E-2</v>
      </c>
      <c r="J16629">
        <v>5.6413995377372801E-2</v>
      </c>
      <c r="K16629" t="s">
        <v>33644</v>
      </c>
      <c r="L16629">
        <v>36</v>
      </c>
      <c r="M16629" t="s">
        <v>5133</v>
      </c>
      <c r="N16629">
        <v>0.94736842105263197</v>
      </c>
      <c r="O16629">
        <v>5.8517555266580003E-3</v>
      </c>
    </row>
    <row r="16630" spans="1:15">
      <c r="A16630" t="s">
        <v>33645</v>
      </c>
      <c r="B16630" t="s">
        <v>23518</v>
      </c>
      <c r="C16630" t="s">
        <v>33646</v>
      </c>
      <c r="D16630">
        <v>1</v>
      </c>
      <c r="E16630">
        <v>787</v>
      </c>
      <c r="F16630">
        <v>1</v>
      </c>
      <c r="G16630">
        <v>7393</v>
      </c>
      <c r="H16630">
        <v>0.106452049235764</v>
      </c>
      <c r="I16630">
        <v>0.63266972740240601</v>
      </c>
      <c r="J16630">
        <v>0.61170005408803896</v>
      </c>
      <c r="K16630" t="s">
        <v>24759</v>
      </c>
      <c r="L16630">
        <v>1</v>
      </c>
      <c r="M16630" t="s">
        <v>5133</v>
      </c>
      <c r="N16630">
        <v>1</v>
      </c>
      <c r="O16630">
        <v>1.27064803049555E-3</v>
      </c>
    </row>
    <row r="16631" spans="1:15">
      <c r="A16631" t="s">
        <v>18382</v>
      </c>
      <c r="B16631" t="s">
        <v>23511</v>
      </c>
      <c r="C16631" t="s">
        <v>18383</v>
      </c>
      <c r="D16631">
        <v>8</v>
      </c>
      <c r="E16631">
        <v>6152</v>
      </c>
      <c r="F16631">
        <v>8</v>
      </c>
      <c r="G16631">
        <v>7804</v>
      </c>
      <c r="H16631">
        <v>0.148995721685201</v>
      </c>
      <c r="I16631">
        <v>0.54611425167193095</v>
      </c>
      <c r="J16631">
        <v>0.46940338073728599</v>
      </c>
      <c r="K16631" t="s">
        <v>33647</v>
      </c>
      <c r="L16631">
        <v>8</v>
      </c>
      <c r="M16631" t="s">
        <v>5133</v>
      </c>
      <c r="N16631">
        <v>1</v>
      </c>
      <c r="O16631">
        <v>1.3003901170351099E-3</v>
      </c>
    </row>
    <row r="16632" spans="1:15">
      <c r="A16632" t="s">
        <v>18384</v>
      </c>
      <c r="B16632" t="s">
        <v>23511</v>
      </c>
      <c r="C16632" t="s">
        <v>18385</v>
      </c>
      <c r="D16632">
        <v>2</v>
      </c>
      <c r="E16632">
        <v>6152</v>
      </c>
      <c r="F16632">
        <v>2</v>
      </c>
      <c r="G16632">
        <v>7804</v>
      </c>
      <c r="H16632">
        <v>0.62141708038142995</v>
      </c>
      <c r="I16632">
        <v>0.968912233598893</v>
      </c>
      <c r="J16632">
        <v>0.832812322140707</v>
      </c>
      <c r="K16632" t="s">
        <v>33648</v>
      </c>
      <c r="L16632">
        <v>2</v>
      </c>
      <c r="M16632" t="s">
        <v>1463</v>
      </c>
      <c r="N16632">
        <v>1</v>
      </c>
      <c r="O16632">
        <v>3.2509752925877802E-4</v>
      </c>
    </row>
    <row r="16633" spans="1:15">
      <c r="A16633" t="s">
        <v>18386</v>
      </c>
      <c r="B16633" t="s">
        <v>23511</v>
      </c>
      <c r="C16633" t="s">
        <v>18387</v>
      </c>
      <c r="D16633">
        <v>27</v>
      </c>
      <c r="E16633">
        <v>6152</v>
      </c>
      <c r="F16633">
        <v>28</v>
      </c>
      <c r="G16633">
        <v>7804</v>
      </c>
      <c r="H16633">
        <v>1.0813784038615999E-2</v>
      </c>
      <c r="I16633">
        <v>8.7990417388941602E-2</v>
      </c>
      <c r="J16633">
        <v>7.5630693153318704E-2</v>
      </c>
      <c r="K16633" t="s">
        <v>33649</v>
      </c>
      <c r="L16633">
        <v>27</v>
      </c>
      <c r="M16633" t="s">
        <v>5133</v>
      </c>
      <c r="N16633">
        <v>0.96428571428571397</v>
      </c>
      <c r="O16633">
        <v>4.3888166449934998E-3</v>
      </c>
    </row>
    <row r="16634" spans="1:15">
      <c r="A16634" t="s">
        <v>18388</v>
      </c>
      <c r="B16634" t="s">
        <v>23511</v>
      </c>
      <c r="C16634" t="s">
        <v>18389</v>
      </c>
      <c r="D16634">
        <v>4</v>
      </c>
      <c r="E16634">
        <v>6152</v>
      </c>
      <c r="F16634">
        <v>6</v>
      </c>
      <c r="G16634">
        <v>7804</v>
      </c>
      <c r="H16634">
        <v>0.88632030892592895</v>
      </c>
      <c r="I16634">
        <v>1</v>
      </c>
      <c r="J16634">
        <v>0.85953329234717102</v>
      </c>
      <c r="K16634" t="s">
        <v>24989</v>
      </c>
      <c r="L16634">
        <v>4</v>
      </c>
      <c r="M16634" t="s">
        <v>5133</v>
      </c>
      <c r="N16634">
        <v>0.66666666666666696</v>
      </c>
      <c r="O16634">
        <v>6.5019505851755496E-4</v>
      </c>
    </row>
    <row r="16635" spans="1:15">
      <c r="A16635" t="s">
        <v>18388</v>
      </c>
      <c r="B16635" t="s">
        <v>23513</v>
      </c>
      <c r="C16635" t="s">
        <v>18389</v>
      </c>
      <c r="D16635">
        <v>1</v>
      </c>
      <c r="E16635">
        <v>535</v>
      </c>
      <c r="F16635">
        <v>9</v>
      </c>
      <c r="G16635">
        <v>8124</v>
      </c>
      <c r="H16635">
        <v>0.45850310076412798</v>
      </c>
      <c r="I16635">
        <v>0.99999999999997702</v>
      </c>
      <c r="J16635">
        <v>0.95041217501583097</v>
      </c>
      <c r="K16635" t="s">
        <v>26358</v>
      </c>
      <c r="L16635">
        <v>1</v>
      </c>
      <c r="M16635" t="s">
        <v>5133</v>
      </c>
      <c r="N16635">
        <v>0.11111111111111099</v>
      </c>
      <c r="O16635">
        <v>1.8691588785046699E-3</v>
      </c>
    </row>
    <row r="16636" spans="1:15">
      <c r="A16636" t="s">
        <v>18390</v>
      </c>
      <c r="B16636" t="s">
        <v>23511</v>
      </c>
      <c r="C16636" t="s">
        <v>18391</v>
      </c>
      <c r="D16636">
        <v>4</v>
      </c>
      <c r="E16636">
        <v>6152</v>
      </c>
      <c r="F16636">
        <v>6</v>
      </c>
      <c r="G16636">
        <v>7804</v>
      </c>
      <c r="H16636">
        <v>0.88632030892592895</v>
      </c>
      <c r="I16636">
        <v>1</v>
      </c>
      <c r="J16636">
        <v>0.85953329234717102</v>
      </c>
      <c r="K16636" t="s">
        <v>24989</v>
      </c>
      <c r="L16636">
        <v>4</v>
      </c>
      <c r="M16636" t="s">
        <v>5133</v>
      </c>
      <c r="N16636">
        <v>0.66666666666666696</v>
      </c>
      <c r="O16636">
        <v>6.5019505851755496E-4</v>
      </c>
    </row>
    <row r="16637" spans="1:15">
      <c r="A16637" t="s">
        <v>18390</v>
      </c>
      <c r="B16637" t="s">
        <v>23513</v>
      </c>
      <c r="C16637" t="s">
        <v>18391</v>
      </c>
      <c r="D16637">
        <v>1</v>
      </c>
      <c r="E16637">
        <v>535</v>
      </c>
      <c r="F16637">
        <v>9</v>
      </c>
      <c r="G16637">
        <v>8124</v>
      </c>
      <c r="H16637">
        <v>0.45850310076412798</v>
      </c>
      <c r="I16637">
        <v>0.99999999999997702</v>
      </c>
      <c r="J16637">
        <v>0.95041217501583097</v>
      </c>
      <c r="K16637" t="s">
        <v>26358</v>
      </c>
      <c r="L16637">
        <v>1</v>
      </c>
      <c r="M16637" t="s">
        <v>5133</v>
      </c>
      <c r="N16637">
        <v>0.11111111111111099</v>
      </c>
      <c r="O16637">
        <v>1.8691588785046699E-3</v>
      </c>
    </row>
    <row r="16638" spans="1:15">
      <c r="A16638" t="s">
        <v>18392</v>
      </c>
      <c r="B16638" t="s">
        <v>23511</v>
      </c>
      <c r="C16638" t="s">
        <v>18393</v>
      </c>
      <c r="D16638">
        <v>1</v>
      </c>
      <c r="E16638">
        <v>6152</v>
      </c>
      <c r="F16638">
        <v>1</v>
      </c>
      <c r="G16638">
        <v>7804</v>
      </c>
      <c r="H16638">
        <v>0.788313685289595</v>
      </c>
      <c r="I16638">
        <v>0.968912233598893</v>
      </c>
      <c r="J16638">
        <v>0.832812322140707</v>
      </c>
      <c r="K16638" t="s">
        <v>33317</v>
      </c>
      <c r="L16638">
        <v>1</v>
      </c>
      <c r="M16638" t="s">
        <v>2729</v>
      </c>
      <c r="N16638">
        <v>1</v>
      </c>
      <c r="O16638">
        <v>1.6254876462938901E-4</v>
      </c>
    </row>
    <row r="16639" spans="1:15">
      <c r="A16639" t="s">
        <v>18394</v>
      </c>
      <c r="B16639" t="s">
        <v>23511</v>
      </c>
      <c r="C16639" t="s">
        <v>18395</v>
      </c>
      <c r="D16639">
        <v>2</v>
      </c>
      <c r="E16639">
        <v>6152</v>
      </c>
      <c r="F16639">
        <v>2</v>
      </c>
      <c r="G16639">
        <v>7804</v>
      </c>
      <c r="H16639">
        <v>0.62141708038142995</v>
      </c>
      <c r="I16639">
        <v>0.968912233598893</v>
      </c>
      <c r="J16639">
        <v>0.832812322140707</v>
      </c>
      <c r="K16639" t="s">
        <v>27310</v>
      </c>
      <c r="L16639">
        <v>2</v>
      </c>
      <c r="M16639" t="s">
        <v>5133</v>
      </c>
      <c r="N16639">
        <v>1</v>
      </c>
      <c r="O16639">
        <v>3.2509752925877802E-4</v>
      </c>
    </row>
    <row r="16640" spans="1:15">
      <c r="A16640" t="s">
        <v>18396</v>
      </c>
      <c r="B16640" t="s">
        <v>23511</v>
      </c>
      <c r="C16640" t="s">
        <v>18397</v>
      </c>
      <c r="D16640">
        <v>14</v>
      </c>
      <c r="E16640">
        <v>6152</v>
      </c>
      <c r="F16640">
        <v>16</v>
      </c>
      <c r="G16640">
        <v>7804</v>
      </c>
      <c r="H16640">
        <v>0.31001576119125202</v>
      </c>
      <c r="I16640">
        <v>0.81979725192798203</v>
      </c>
      <c r="J16640">
        <v>0.70464303100682102</v>
      </c>
      <c r="K16640" t="s">
        <v>29394</v>
      </c>
      <c r="L16640">
        <v>14</v>
      </c>
      <c r="M16640" t="s">
        <v>2729</v>
      </c>
      <c r="N16640">
        <v>0.875</v>
      </c>
      <c r="O16640">
        <v>2.2756827048114399E-3</v>
      </c>
    </row>
    <row r="16641" spans="1:15">
      <c r="A16641" t="s">
        <v>18396</v>
      </c>
      <c r="B16641" t="s">
        <v>23513</v>
      </c>
      <c r="C16641" t="s">
        <v>18397</v>
      </c>
      <c r="D16641">
        <v>1</v>
      </c>
      <c r="E16641">
        <v>535</v>
      </c>
      <c r="F16641">
        <v>17</v>
      </c>
      <c r="G16641">
        <v>8124</v>
      </c>
      <c r="H16641">
        <v>0.68628477635983498</v>
      </c>
      <c r="I16641">
        <v>0.99999999999997702</v>
      </c>
      <c r="J16641">
        <v>0.95041217501583097</v>
      </c>
      <c r="K16641" t="s">
        <v>23842</v>
      </c>
      <c r="L16641">
        <v>1</v>
      </c>
      <c r="M16641" t="s">
        <v>2729</v>
      </c>
      <c r="N16641">
        <v>5.8823529411764698E-2</v>
      </c>
      <c r="O16641">
        <v>1.8691588785046699E-3</v>
      </c>
    </row>
    <row r="16642" spans="1:15">
      <c r="A16642" t="s">
        <v>18396</v>
      </c>
      <c r="B16642" t="s">
        <v>23518</v>
      </c>
      <c r="C16642" t="s">
        <v>18397</v>
      </c>
      <c r="D16642">
        <v>1</v>
      </c>
      <c r="E16642">
        <v>787</v>
      </c>
      <c r="F16642">
        <v>16</v>
      </c>
      <c r="G16642">
        <v>7393</v>
      </c>
      <c r="H16642">
        <v>0.83516677538628503</v>
      </c>
      <c r="I16642">
        <v>1</v>
      </c>
      <c r="J16642">
        <v>0.966855260484069</v>
      </c>
      <c r="K16642" t="s">
        <v>23927</v>
      </c>
      <c r="L16642">
        <v>1</v>
      </c>
      <c r="M16642" t="s">
        <v>2729</v>
      </c>
      <c r="N16642">
        <v>6.25E-2</v>
      </c>
      <c r="O16642">
        <v>1.27064803049555E-3</v>
      </c>
    </row>
    <row r="16643" spans="1:15">
      <c r="A16643" t="s">
        <v>18398</v>
      </c>
      <c r="B16643" t="s">
        <v>23513</v>
      </c>
      <c r="C16643" t="s">
        <v>18399</v>
      </c>
      <c r="D16643">
        <v>4</v>
      </c>
      <c r="E16643">
        <v>535</v>
      </c>
      <c r="F16643">
        <v>40</v>
      </c>
      <c r="G16643">
        <v>8124</v>
      </c>
      <c r="H16643">
        <v>0.26834364251321302</v>
      </c>
      <c r="I16643">
        <v>0.92669970177713501</v>
      </c>
      <c r="J16643">
        <v>0.88074667915254901</v>
      </c>
      <c r="K16643" t="s">
        <v>33650</v>
      </c>
      <c r="L16643">
        <v>4</v>
      </c>
      <c r="M16643" t="s">
        <v>5133</v>
      </c>
      <c r="N16643">
        <v>0.1</v>
      </c>
      <c r="O16643">
        <v>7.4766355140186902E-3</v>
      </c>
    </row>
    <row r="16644" spans="1:15">
      <c r="A16644" t="s">
        <v>18398</v>
      </c>
      <c r="B16644" t="s">
        <v>23518</v>
      </c>
      <c r="C16644" t="s">
        <v>18399</v>
      </c>
      <c r="D16644">
        <v>6</v>
      </c>
      <c r="E16644">
        <v>787</v>
      </c>
      <c r="F16644">
        <v>33</v>
      </c>
      <c r="G16644">
        <v>7393</v>
      </c>
      <c r="H16644">
        <v>0.13215272752821999</v>
      </c>
      <c r="I16644">
        <v>0.72338550852766303</v>
      </c>
      <c r="J16644">
        <v>0.69940908427791404</v>
      </c>
      <c r="K16644" t="s">
        <v>33651</v>
      </c>
      <c r="L16644">
        <v>6</v>
      </c>
      <c r="M16644" t="s">
        <v>5133</v>
      </c>
      <c r="N16644">
        <v>0.18181818181818199</v>
      </c>
      <c r="O16644">
        <v>7.6238881829733202E-3</v>
      </c>
    </row>
    <row r="16645" spans="1:15">
      <c r="A16645" t="s">
        <v>18398</v>
      </c>
      <c r="B16645" t="s">
        <v>23511</v>
      </c>
      <c r="C16645" t="s">
        <v>18399</v>
      </c>
      <c r="D16645">
        <v>26</v>
      </c>
      <c r="E16645">
        <v>6152</v>
      </c>
      <c r="F16645">
        <v>35</v>
      </c>
      <c r="G16645">
        <v>7804</v>
      </c>
      <c r="H16645">
        <v>0.810002926391029</v>
      </c>
      <c r="I16645">
        <v>0.97453872412074605</v>
      </c>
      <c r="J16645">
        <v>0.83764847806331599</v>
      </c>
      <c r="K16645" t="s">
        <v>33652</v>
      </c>
      <c r="L16645">
        <v>26</v>
      </c>
      <c r="M16645" t="s">
        <v>5133</v>
      </c>
      <c r="N16645">
        <v>0.74285714285714299</v>
      </c>
      <c r="O16645">
        <v>4.2262678803641103E-3</v>
      </c>
    </row>
    <row r="16646" spans="1:15">
      <c r="A16646" t="s">
        <v>18400</v>
      </c>
      <c r="B16646" t="s">
        <v>23518</v>
      </c>
      <c r="C16646" t="s">
        <v>18401</v>
      </c>
      <c r="D16646">
        <v>2</v>
      </c>
      <c r="E16646">
        <v>787</v>
      </c>
      <c r="F16646">
        <v>7</v>
      </c>
      <c r="G16646">
        <v>7393</v>
      </c>
      <c r="H16646">
        <v>0.16585350806365901</v>
      </c>
      <c r="I16646">
        <v>0.82859402353427802</v>
      </c>
      <c r="J16646">
        <v>0.80113049045977802</v>
      </c>
      <c r="K16646" t="s">
        <v>25550</v>
      </c>
      <c r="L16646">
        <v>2</v>
      </c>
      <c r="M16646" t="s">
        <v>5133</v>
      </c>
      <c r="N16646">
        <v>0.28571428571428598</v>
      </c>
      <c r="O16646">
        <v>2.5412960609911099E-3</v>
      </c>
    </row>
    <row r="16647" spans="1:15">
      <c r="A16647" t="s">
        <v>18400</v>
      </c>
      <c r="B16647" t="s">
        <v>23511</v>
      </c>
      <c r="C16647" t="s">
        <v>18401</v>
      </c>
      <c r="D16647">
        <v>5</v>
      </c>
      <c r="E16647">
        <v>6152</v>
      </c>
      <c r="F16647">
        <v>7</v>
      </c>
      <c r="G16647">
        <v>7804</v>
      </c>
      <c r="H16647">
        <v>0.83137607319657303</v>
      </c>
      <c r="I16647">
        <v>0.98923101772060196</v>
      </c>
      <c r="J16647">
        <v>0.85027699355333197</v>
      </c>
      <c r="K16647" t="s">
        <v>28713</v>
      </c>
      <c r="L16647">
        <v>5</v>
      </c>
      <c r="M16647" t="s">
        <v>5133</v>
      </c>
      <c r="N16647">
        <v>0.71428571428571397</v>
      </c>
      <c r="O16647">
        <v>8.1274382314694405E-4</v>
      </c>
    </row>
    <row r="16648" spans="1:15">
      <c r="A16648" t="s">
        <v>18402</v>
      </c>
      <c r="B16648" t="s">
        <v>23511</v>
      </c>
      <c r="C16648" t="s">
        <v>18403</v>
      </c>
      <c r="D16648">
        <v>1</v>
      </c>
      <c r="E16648">
        <v>6152</v>
      </c>
      <c r="F16648">
        <v>1</v>
      </c>
      <c r="G16648">
        <v>7804</v>
      </c>
      <c r="H16648">
        <v>0.788313685289595</v>
      </c>
      <c r="I16648">
        <v>0.968912233598893</v>
      </c>
      <c r="J16648">
        <v>0.832812322140707</v>
      </c>
      <c r="K16648" t="s">
        <v>33653</v>
      </c>
      <c r="L16648">
        <v>1</v>
      </c>
      <c r="M16648" t="s">
        <v>5133</v>
      </c>
      <c r="N16648">
        <v>1</v>
      </c>
      <c r="O16648">
        <v>1.6254876462938901E-4</v>
      </c>
    </row>
    <row r="16649" spans="1:15">
      <c r="A16649" t="s">
        <v>18404</v>
      </c>
      <c r="B16649" t="s">
        <v>23511</v>
      </c>
      <c r="C16649" t="s">
        <v>18405</v>
      </c>
      <c r="D16649">
        <v>1</v>
      </c>
      <c r="E16649">
        <v>6152</v>
      </c>
      <c r="F16649">
        <v>1</v>
      </c>
      <c r="G16649">
        <v>7804</v>
      </c>
      <c r="H16649">
        <v>0.788313685289595</v>
      </c>
      <c r="I16649">
        <v>0.968912233598893</v>
      </c>
      <c r="J16649">
        <v>0.832812322140707</v>
      </c>
      <c r="K16649" t="s">
        <v>24569</v>
      </c>
      <c r="L16649">
        <v>1</v>
      </c>
      <c r="M16649" t="s">
        <v>5133</v>
      </c>
      <c r="N16649">
        <v>1</v>
      </c>
      <c r="O16649">
        <v>1.6254876462938901E-4</v>
      </c>
    </row>
    <row r="16650" spans="1:15">
      <c r="A16650" t="s">
        <v>18406</v>
      </c>
      <c r="B16650" t="s">
        <v>23513</v>
      </c>
      <c r="C16650" t="s">
        <v>18407</v>
      </c>
      <c r="D16650">
        <v>2</v>
      </c>
      <c r="E16650">
        <v>535</v>
      </c>
      <c r="F16650">
        <v>3</v>
      </c>
      <c r="G16650">
        <v>8124</v>
      </c>
      <c r="H16650">
        <v>1.2419428368860499E-2</v>
      </c>
      <c r="I16650">
        <v>0.18879350817132301</v>
      </c>
      <c r="J16650">
        <v>0.17943164872997999</v>
      </c>
      <c r="K16650" t="s">
        <v>28238</v>
      </c>
      <c r="L16650">
        <v>2</v>
      </c>
      <c r="M16650" t="s">
        <v>2729</v>
      </c>
      <c r="N16650">
        <v>0.66666666666666696</v>
      </c>
      <c r="O16650">
        <v>3.7383177570093499E-3</v>
      </c>
    </row>
    <row r="16651" spans="1:15">
      <c r="A16651" t="s">
        <v>18406</v>
      </c>
      <c r="B16651" t="s">
        <v>23511</v>
      </c>
      <c r="C16651" t="s">
        <v>18407</v>
      </c>
      <c r="D16651">
        <v>1</v>
      </c>
      <c r="E16651">
        <v>6152</v>
      </c>
      <c r="F16651">
        <v>3</v>
      </c>
      <c r="G16651">
        <v>7804</v>
      </c>
      <c r="H16651">
        <v>0.99052768249503997</v>
      </c>
      <c r="I16651">
        <v>1</v>
      </c>
      <c r="J16651">
        <v>0.85953329234717102</v>
      </c>
      <c r="K16651" t="s">
        <v>33654</v>
      </c>
      <c r="L16651">
        <v>1</v>
      </c>
      <c r="M16651" t="s">
        <v>2729</v>
      </c>
      <c r="N16651">
        <v>0.33333333333333298</v>
      </c>
      <c r="O16651">
        <v>1.6254876462938901E-4</v>
      </c>
    </row>
    <row r="16652" spans="1:15">
      <c r="A16652" t="s">
        <v>18408</v>
      </c>
      <c r="B16652" t="s">
        <v>23511</v>
      </c>
      <c r="C16652" t="s">
        <v>18409</v>
      </c>
      <c r="D16652">
        <v>1</v>
      </c>
      <c r="E16652">
        <v>6152</v>
      </c>
      <c r="F16652">
        <v>1</v>
      </c>
      <c r="G16652">
        <v>7804</v>
      </c>
      <c r="H16652">
        <v>0.788313685289595</v>
      </c>
      <c r="I16652">
        <v>0.968912233598893</v>
      </c>
      <c r="J16652">
        <v>0.832812322140707</v>
      </c>
      <c r="K16652" t="s">
        <v>28256</v>
      </c>
      <c r="L16652">
        <v>1</v>
      </c>
      <c r="M16652" t="s">
        <v>1463</v>
      </c>
      <c r="N16652">
        <v>1</v>
      </c>
      <c r="O16652">
        <v>1.6254876462938901E-4</v>
      </c>
    </row>
    <row r="16653" spans="1:15">
      <c r="A16653" t="s">
        <v>18410</v>
      </c>
      <c r="B16653" t="s">
        <v>23513</v>
      </c>
      <c r="C16653" t="s">
        <v>18411</v>
      </c>
      <c r="D16653">
        <v>12</v>
      </c>
      <c r="E16653">
        <v>535</v>
      </c>
      <c r="F16653">
        <v>244</v>
      </c>
      <c r="G16653">
        <v>8124</v>
      </c>
      <c r="H16653">
        <v>0.88826801949660406</v>
      </c>
      <c r="I16653">
        <v>0.99999999999997702</v>
      </c>
      <c r="J16653">
        <v>0.95041217501583097</v>
      </c>
      <c r="K16653" t="s">
        <v>33655</v>
      </c>
      <c r="L16653">
        <v>12</v>
      </c>
      <c r="M16653" t="s">
        <v>1463</v>
      </c>
      <c r="N16653">
        <v>4.91803278688525E-2</v>
      </c>
      <c r="O16653">
        <v>2.2429906542056101E-2</v>
      </c>
    </row>
    <row r="16654" spans="1:15">
      <c r="A16654" t="s">
        <v>18410</v>
      </c>
      <c r="B16654" t="s">
        <v>23518</v>
      </c>
      <c r="C16654" t="s">
        <v>18411</v>
      </c>
      <c r="D16654">
        <v>5</v>
      </c>
      <c r="E16654">
        <v>787</v>
      </c>
      <c r="F16654">
        <v>180</v>
      </c>
      <c r="G16654">
        <v>7393</v>
      </c>
      <c r="H16654">
        <v>0.99998603807810305</v>
      </c>
      <c r="I16654">
        <v>1</v>
      </c>
      <c r="J16654">
        <v>0.966855260484069</v>
      </c>
      <c r="K16654" t="s">
        <v>28626</v>
      </c>
      <c r="L16654">
        <v>5</v>
      </c>
      <c r="M16654" t="s">
        <v>1463</v>
      </c>
      <c r="N16654">
        <v>2.7777777777777801E-2</v>
      </c>
      <c r="O16654">
        <v>6.35324015247776E-3</v>
      </c>
    </row>
    <row r="16655" spans="1:15">
      <c r="A16655" t="s">
        <v>18410</v>
      </c>
      <c r="B16655" t="s">
        <v>23511</v>
      </c>
      <c r="C16655" t="s">
        <v>18411</v>
      </c>
      <c r="D16655">
        <v>194</v>
      </c>
      <c r="E16655">
        <v>6152</v>
      </c>
      <c r="F16655">
        <v>217</v>
      </c>
      <c r="G16655">
        <v>7804</v>
      </c>
      <c r="H16655" s="34">
        <v>2.5120249456568198E-5</v>
      </c>
      <c r="I16655">
        <v>6.1982169398474695E-4</v>
      </c>
      <c r="J16655">
        <v>5.3275738129891E-4</v>
      </c>
      <c r="K16655" t="s">
        <v>33656</v>
      </c>
      <c r="L16655">
        <v>194</v>
      </c>
      <c r="M16655" t="s">
        <v>1463</v>
      </c>
      <c r="N16655">
        <v>0.89400921658986199</v>
      </c>
      <c r="O16655">
        <v>3.1534460338101401E-2</v>
      </c>
    </row>
    <row r="16656" spans="1:15">
      <c r="A16656" t="s">
        <v>18412</v>
      </c>
      <c r="B16656" t="s">
        <v>23511</v>
      </c>
      <c r="C16656" t="s">
        <v>18413</v>
      </c>
      <c r="D16656">
        <v>1</v>
      </c>
      <c r="E16656">
        <v>6152</v>
      </c>
      <c r="F16656">
        <v>1</v>
      </c>
      <c r="G16656">
        <v>7804</v>
      </c>
      <c r="H16656">
        <v>0.788313685289595</v>
      </c>
      <c r="I16656">
        <v>0.968912233598893</v>
      </c>
      <c r="J16656">
        <v>0.832812322140707</v>
      </c>
      <c r="K16656" t="s">
        <v>28256</v>
      </c>
      <c r="L16656">
        <v>1</v>
      </c>
      <c r="M16656" t="s">
        <v>5133</v>
      </c>
      <c r="N16656">
        <v>1</v>
      </c>
      <c r="O16656">
        <v>1.6254876462938901E-4</v>
      </c>
    </row>
    <row r="16657" spans="1:15">
      <c r="A16657" t="s">
        <v>18414</v>
      </c>
      <c r="B16657" t="s">
        <v>23518</v>
      </c>
      <c r="C16657" t="s">
        <v>18415</v>
      </c>
      <c r="D16657">
        <v>1</v>
      </c>
      <c r="E16657">
        <v>787</v>
      </c>
      <c r="F16657">
        <v>13</v>
      </c>
      <c r="G16657">
        <v>7393</v>
      </c>
      <c r="H16657">
        <v>0.76880113817690798</v>
      </c>
      <c r="I16657">
        <v>1</v>
      </c>
      <c r="J16657">
        <v>0.966855260484069</v>
      </c>
      <c r="K16657" t="s">
        <v>24324</v>
      </c>
      <c r="L16657">
        <v>1</v>
      </c>
      <c r="M16657" t="s">
        <v>5133</v>
      </c>
      <c r="N16657">
        <v>7.69230769230769E-2</v>
      </c>
      <c r="O16657">
        <v>1.27064803049555E-3</v>
      </c>
    </row>
    <row r="16658" spans="1:15">
      <c r="A16658" t="s">
        <v>18414</v>
      </c>
      <c r="B16658" t="s">
        <v>23511</v>
      </c>
      <c r="C16658" t="s">
        <v>18415</v>
      </c>
      <c r="D16658">
        <v>12</v>
      </c>
      <c r="E16658">
        <v>6152</v>
      </c>
      <c r="F16658">
        <v>13</v>
      </c>
      <c r="G16658">
        <v>7804</v>
      </c>
      <c r="H16658">
        <v>0.20366351383502801</v>
      </c>
      <c r="I16658">
        <v>0.658478585781888</v>
      </c>
      <c r="J16658">
        <v>0.56598426677721503</v>
      </c>
      <c r="K16658" t="s">
        <v>33657</v>
      </c>
      <c r="L16658">
        <v>12</v>
      </c>
      <c r="M16658" t="s">
        <v>5133</v>
      </c>
      <c r="N16658">
        <v>0.92307692307692302</v>
      </c>
      <c r="O16658">
        <v>1.95058517555267E-3</v>
      </c>
    </row>
    <row r="16659" spans="1:15">
      <c r="A16659" t="s">
        <v>18416</v>
      </c>
      <c r="B16659" t="s">
        <v>23511</v>
      </c>
      <c r="C16659" t="s">
        <v>18417</v>
      </c>
      <c r="D16659">
        <v>7</v>
      </c>
      <c r="E16659">
        <v>6152</v>
      </c>
      <c r="F16659">
        <v>8</v>
      </c>
      <c r="G16659">
        <v>7804</v>
      </c>
      <c r="H16659">
        <v>0.46943957161060701</v>
      </c>
      <c r="I16659">
        <v>0.96083957126938102</v>
      </c>
      <c r="J16659">
        <v>0.82587360011061495</v>
      </c>
      <c r="K16659" t="s">
        <v>26008</v>
      </c>
      <c r="L16659">
        <v>7</v>
      </c>
      <c r="M16659" t="s">
        <v>5133</v>
      </c>
      <c r="N16659">
        <v>0.875</v>
      </c>
      <c r="O16659">
        <v>1.13784135240572E-3</v>
      </c>
    </row>
    <row r="16660" spans="1:15">
      <c r="A16660" t="s">
        <v>18416</v>
      </c>
      <c r="B16660" t="s">
        <v>23518</v>
      </c>
      <c r="C16660" t="s">
        <v>18417</v>
      </c>
      <c r="D16660">
        <v>1</v>
      </c>
      <c r="E16660">
        <v>787</v>
      </c>
      <c r="F16660">
        <v>8</v>
      </c>
      <c r="G16660">
        <v>7393</v>
      </c>
      <c r="H16660">
        <v>0.59379355565791103</v>
      </c>
      <c r="I16660">
        <v>1</v>
      </c>
      <c r="J16660">
        <v>0.966855260484069</v>
      </c>
      <c r="K16660" t="s">
        <v>26024</v>
      </c>
      <c r="L16660">
        <v>1</v>
      </c>
      <c r="M16660" t="s">
        <v>5133</v>
      </c>
      <c r="N16660">
        <v>0.125</v>
      </c>
      <c r="O16660">
        <v>1.27064803049555E-3</v>
      </c>
    </row>
    <row r="16661" spans="1:15">
      <c r="A16661" t="s">
        <v>18418</v>
      </c>
      <c r="B16661" t="s">
        <v>23511</v>
      </c>
      <c r="C16661" t="s">
        <v>18419</v>
      </c>
      <c r="D16661">
        <v>14</v>
      </c>
      <c r="E16661">
        <v>6152</v>
      </c>
      <c r="F16661">
        <v>14</v>
      </c>
      <c r="G16661">
        <v>7804</v>
      </c>
      <c r="H16661">
        <v>3.5680033920092398E-2</v>
      </c>
      <c r="I16661">
        <v>0.21445050912290001</v>
      </c>
      <c r="J16661">
        <v>0.18432735215193299</v>
      </c>
      <c r="K16661" t="s">
        <v>24239</v>
      </c>
      <c r="L16661">
        <v>14</v>
      </c>
      <c r="M16661" t="s">
        <v>2729</v>
      </c>
      <c r="N16661">
        <v>1</v>
      </c>
      <c r="O16661">
        <v>2.2756827048114399E-3</v>
      </c>
    </row>
    <row r="16662" spans="1:15">
      <c r="A16662" t="s">
        <v>18420</v>
      </c>
      <c r="B16662" t="s">
        <v>23511</v>
      </c>
      <c r="C16662" t="s">
        <v>18421</v>
      </c>
      <c r="D16662">
        <v>6</v>
      </c>
      <c r="E16662">
        <v>6152</v>
      </c>
      <c r="F16662">
        <v>8</v>
      </c>
      <c r="G16662">
        <v>7804</v>
      </c>
      <c r="H16662">
        <v>0.77072248517942499</v>
      </c>
      <c r="I16662">
        <v>0.968912233598893</v>
      </c>
      <c r="J16662">
        <v>0.832812322140707</v>
      </c>
      <c r="K16662" t="s">
        <v>28149</v>
      </c>
      <c r="L16662">
        <v>6</v>
      </c>
      <c r="M16662" t="s">
        <v>2729</v>
      </c>
      <c r="N16662">
        <v>0.75</v>
      </c>
      <c r="O16662">
        <v>9.7529258777633303E-4</v>
      </c>
    </row>
    <row r="16663" spans="1:15">
      <c r="A16663" t="s">
        <v>18422</v>
      </c>
      <c r="B16663" t="s">
        <v>23518</v>
      </c>
      <c r="C16663" t="s">
        <v>18423</v>
      </c>
      <c r="D16663">
        <v>1</v>
      </c>
      <c r="E16663">
        <v>787</v>
      </c>
      <c r="F16663">
        <v>1</v>
      </c>
      <c r="G16663">
        <v>7393</v>
      </c>
      <c r="H16663">
        <v>0.106452049235764</v>
      </c>
      <c r="I16663">
        <v>0.63266972740240601</v>
      </c>
      <c r="J16663">
        <v>0.61170005408803896</v>
      </c>
      <c r="K16663" t="s">
        <v>30668</v>
      </c>
      <c r="L16663">
        <v>1</v>
      </c>
      <c r="M16663" t="s">
        <v>5133</v>
      </c>
      <c r="N16663">
        <v>1</v>
      </c>
      <c r="O16663">
        <v>1.27064803049555E-3</v>
      </c>
    </row>
    <row r="16664" spans="1:15">
      <c r="A16664" t="s">
        <v>18424</v>
      </c>
      <c r="B16664" t="s">
        <v>23511</v>
      </c>
      <c r="C16664" t="s">
        <v>18425</v>
      </c>
      <c r="D16664">
        <v>16</v>
      </c>
      <c r="E16664">
        <v>6152</v>
      </c>
      <c r="F16664">
        <v>16</v>
      </c>
      <c r="G16664">
        <v>7804</v>
      </c>
      <c r="H16664">
        <v>2.2150784116779201E-2</v>
      </c>
      <c r="I16664">
        <v>0.15357019220850299</v>
      </c>
      <c r="J16664">
        <v>0.13199869291536201</v>
      </c>
      <c r="K16664" t="s">
        <v>33658</v>
      </c>
      <c r="L16664">
        <v>16</v>
      </c>
      <c r="M16664" t="s">
        <v>2729</v>
      </c>
      <c r="N16664">
        <v>1</v>
      </c>
      <c r="O16664">
        <v>2.6007802340702198E-3</v>
      </c>
    </row>
    <row r="16665" spans="1:15">
      <c r="A16665" t="s">
        <v>18426</v>
      </c>
      <c r="B16665" t="s">
        <v>23513</v>
      </c>
      <c r="C16665" t="s">
        <v>18427</v>
      </c>
      <c r="D16665">
        <v>7</v>
      </c>
      <c r="E16665">
        <v>535</v>
      </c>
      <c r="F16665">
        <v>268</v>
      </c>
      <c r="G16665">
        <v>8124</v>
      </c>
      <c r="H16665">
        <v>0.99912699418003004</v>
      </c>
      <c r="I16665">
        <v>0.99999999999997702</v>
      </c>
      <c r="J16665">
        <v>0.95041217501583097</v>
      </c>
      <c r="K16665" t="s">
        <v>33659</v>
      </c>
      <c r="L16665">
        <v>7</v>
      </c>
      <c r="M16665" t="s">
        <v>5133</v>
      </c>
      <c r="N16665">
        <v>2.6119402985074602E-2</v>
      </c>
      <c r="O16665">
        <v>1.3084112149532701E-2</v>
      </c>
    </row>
    <row r="16666" spans="1:15">
      <c r="A16666" t="s">
        <v>18426</v>
      </c>
      <c r="B16666" t="s">
        <v>23518</v>
      </c>
      <c r="C16666" t="s">
        <v>18427</v>
      </c>
      <c r="D16666">
        <v>15</v>
      </c>
      <c r="E16666">
        <v>787</v>
      </c>
      <c r="F16666">
        <v>258</v>
      </c>
      <c r="G16666">
        <v>7393</v>
      </c>
      <c r="H16666">
        <v>0.99790801691363595</v>
      </c>
      <c r="I16666">
        <v>1</v>
      </c>
      <c r="J16666">
        <v>0.966855260484069</v>
      </c>
      <c r="K16666" t="s">
        <v>33660</v>
      </c>
      <c r="L16666">
        <v>15</v>
      </c>
      <c r="M16666" t="s">
        <v>5133</v>
      </c>
      <c r="N16666">
        <v>5.8139534883720902E-2</v>
      </c>
      <c r="O16666">
        <v>1.9059720457433298E-2</v>
      </c>
    </row>
    <row r="16667" spans="1:15">
      <c r="A16667" t="s">
        <v>18426</v>
      </c>
      <c r="B16667" t="s">
        <v>23511</v>
      </c>
      <c r="C16667" t="s">
        <v>18427</v>
      </c>
      <c r="D16667">
        <v>239</v>
      </c>
      <c r="E16667">
        <v>6152</v>
      </c>
      <c r="F16667">
        <v>274</v>
      </c>
      <c r="G16667">
        <v>7804</v>
      </c>
      <c r="H16667">
        <v>1.8236288016148101E-4</v>
      </c>
      <c r="I16667">
        <v>3.2762090423171198E-3</v>
      </c>
      <c r="J16667">
        <v>2.8160107445604102E-3</v>
      </c>
      <c r="K16667" t="s">
        <v>33661</v>
      </c>
      <c r="L16667">
        <v>239</v>
      </c>
      <c r="M16667" t="s">
        <v>5133</v>
      </c>
      <c r="N16667">
        <v>0.87226277372262795</v>
      </c>
      <c r="O16667">
        <v>3.8849154746423899E-2</v>
      </c>
    </row>
    <row r="16668" spans="1:15">
      <c r="A16668" t="s">
        <v>18428</v>
      </c>
      <c r="B16668" t="s">
        <v>23513</v>
      </c>
      <c r="C16668" t="s">
        <v>18429</v>
      </c>
      <c r="D16668">
        <v>1</v>
      </c>
      <c r="E16668">
        <v>535</v>
      </c>
      <c r="F16668">
        <v>150</v>
      </c>
      <c r="G16668">
        <v>8124</v>
      </c>
      <c r="H16668">
        <v>0.99996692204754301</v>
      </c>
      <c r="I16668">
        <v>0.99999999999997702</v>
      </c>
      <c r="J16668">
        <v>0.95041217501583097</v>
      </c>
      <c r="K16668" t="s">
        <v>26661</v>
      </c>
      <c r="L16668">
        <v>1</v>
      </c>
      <c r="M16668" t="s">
        <v>2729</v>
      </c>
      <c r="N16668">
        <v>6.6666666666666697E-3</v>
      </c>
      <c r="O16668">
        <v>1.8691588785046699E-3</v>
      </c>
    </row>
    <row r="16669" spans="1:15">
      <c r="A16669" t="s">
        <v>18428</v>
      </c>
      <c r="B16669" t="s">
        <v>23518</v>
      </c>
      <c r="C16669" t="s">
        <v>18429</v>
      </c>
      <c r="D16669">
        <v>6</v>
      </c>
      <c r="E16669">
        <v>787</v>
      </c>
      <c r="F16669">
        <v>136</v>
      </c>
      <c r="G16669">
        <v>7393</v>
      </c>
      <c r="H16669">
        <v>0.99742753467343104</v>
      </c>
      <c r="I16669">
        <v>1</v>
      </c>
      <c r="J16669">
        <v>0.966855260484069</v>
      </c>
      <c r="K16669" t="s">
        <v>29187</v>
      </c>
      <c r="L16669">
        <v>6</v>
      </c>
      <c r="M16669" t="s">
        <v>2729</v>
      </c>
      <c r="N16669">
        <v>4.4117647058823498E-2</v>
      </c>
      <c r="O16669">
        <v>7.6238881829733202E-3</v>
      </c>
    </row>
    <row r="16670" spans="1:15">
      <c r="A16670" t="s">
        <v>18428</v>
      </c>
      <c r="B16670" t="s">
        <v>23511</v>
      </c>
      <c r="C16670" t="s">
        <v>18429</v>
      </c>
      <c r="D16670">
        <v>135</v>
      </c>
      <c r="E16670">
        <v>6152</v>
      </c>
      <c r="F16670">
        <v>151</v>
      </c>
      <c r="G16670">
        <v>7804</v>
      </c>
      <c r="H16670">
        <v>4.3804933861618498E-4</v>
      </c>
      <c r="I16670">
        <v>6.6655266440129E-3</v>
      </c>
      <c r="J16670">
        <v>5.7292420615561897E-3</v>
      </c>
      <c r="K16670" t="s">
        <v>29188</v>
      </c>
      <c r="L16670">
        <v>135</v>
      </c>
      <c r="M16670" t="s">
        <v>2729</v>
      </c>
      <c r="N16670">
        <v>0.89403973509933798</v>
      </c>
      <c r="O16670">
        <v>2.1944083224967499E-2</v>
      </c>
    </row>
    <row r="16671" spans="1:15">
      <c r="A16671" t="s">
        <v>18430</v>
      </c>
      <c r="B16671" t="s">
        <v>23511</v>
      </c>
      <c r="C16671" t="s">
        <v>18431</v>
      </c>
      <c r="D16671">
        <v>499</v>
      </c>
      <c r="E16671">
        <v>6152</v>
      </c>
      <c r="F16671">
        <v>559</v>
      </c>
      <c r="G16671">
        <v>7804</v>
      </c>
      <c r="H16671" s="34">
        <v>1.3597971334528001E-11</v>
      </c>
      <c r="I16671" s="34">
        <v>1.12497502343217E-9</v>
      </c>
      <c r="J16671" s="34">
        <v>9.6695348569898703E-10</v>
      </c>
      <c r="K16671" t="s">
        <v>33662</v>
      </c>
      <c r="L16671">
        <v>499</v>
      </c>
      <c r="M16671" t="s">
        <v>2729</v>
      </c>
      <c r="N16671">
        <v>0.89266547406082297</v>
      </c>
      <c r="O16671">
        <v>8.1111833550065002E-2</v>
      </c>
    </row>
    <row r="16672" spans="1:15">
      <c r="A16672" t="s">
        <v>18430</v>
      </c>
      <c r="B16672" t="s">
        <v>23513</v>
      </c>
      <c r="C16672" t="s">
        <v>18431</v>
      </c>
      <c r="D16672">
        <v>16</v>
      </c>
      <c r="E16672">
        <v>535</v>
      </c>
      <c r="F16672">
        <v>559</v>
      </c>
      <c r="G16672">
        <v>8124</v>
      </c>
      <c r="H16672">
        <v>0.99998496109565005</v>
      </c>
      <c r="I16672">
        <v>0.99999999999997702</v>
      </c>
      <c r="J16672">
        <v>0.95041217501583097</v>
      </c>
      <c r="K16672" t="s">
        <v>33663</v>
      </c>
      <c r="L16672">
        <v>16</v>
      </c>
      <c r="M16672" t="s">
        <v>2729</v>
      </c>
      <c r="N16672">
        <v>2.86225402504472E-2</v>
      </c>
      <c r="O16672">
        <v>2.9906542056074799E-2</v>
      </c>
    </row>
    <row r="16673" spans="1:15">
      <c r="A16673" t="s">
        <v>18430</v>
      </c>
      <c r="B16673" t="s">
        <v>23518</v>
      </c>
      <c r="C16673" t="s">
        <v>18431</v>
      </c>
      <c r="D16673">
        <v>29</v>
      </c>
      <c r="E16673">
        <v>787</v>
      </c>
      <c r="F16673">
        <v>513</v>
      </c>
      <c r="G16673">
        <v>7393</v>
      </c>
      <c r="H16673">
        <v>0.99998548983931301</v>
      </c>
      <c r="I16673">
        <v>1</v>
      </c>
      <c r="J16673">
        <v>0.966855260484069</v>
      </c>
      <c r="K16673" t="s">
        <v>33664</v>
      </c>
      <c r="L16673">
        <v>29</v>
      </c>
      <c r="M16673" t="s">
        <v>2729</v>
      </c>
      <c r="N16673">
        <v>5.6530214424951299E-2</v>
      </c>
      <c r="O16673">
        <v>3.6848792884370998E-2</v>
      </c>
    </row>
    <row r="16674" spans="1:15">
      <c r="A16674" t="s">
        <v>18432</v>
      </c>
      <c r="B16674" t="s">
        <v>23511</v>
      </c>
      <c r="C16674" t="s">
        <v>18433</v>
      </c>
      <c r="D16674">
        <v>2</v>
      </c>
      <c r="E16674">
        <v>6152</v>
      </c>
      <c r="F16674">
        <v>2</v>
      </c>
      <c r="G16674">
        <v>7804</v>
      </c>
      <c r="H16674">
        <v>0.62141708038142995</v>
      </c>
      <c r="I16674">
        <v>0.968912233598893</v>
      </c>
      <c r="J16674">
        <v>0.832812322140707</v>
      </c>
      <c r="K16674" t="s">
        <v>33665</v>
      </c>
      <c r="L16674">
        <v>2</v>
      </c>
      <c r="M16674" t="s">
        <v>5133</v>
      </c>
      <c r="N16674">
        <v>1</v>
      </c>
      <c r="O16674">
        <v>3.2509752925877802E-4</v>
      </c>
    </row>
    <row r="16675" spans="1:15">
      <c r="A16675" t="s">
        <v>18434</v>
      </c>
      <c r="B16675" t="s">
        <v>23511</v>
      </c>
      <c r="C16675" t="s">
        <v>18435</v>
      </c>
      <c r="D16675">
        <v>6</v>
      </c>
      <c r="E16675">
        <v>6152</v>
      </c>
      <c r="F16675">
        <v>6</v>
      </c>
      <c r="G16675">
        <v>7804</v>
      </c>
      <c r="H16675">
        <v>0.23986678822258201</v>
      </c>
      <c r="I16675">
        <v>0.71382528017432401</v>
      </c>
      <c r="J16675">
        <v>0.61355659322887801</v>
      </c>
      <c r="K16675" t="s">
        <v>33666</v>
      </c>
      <c r="L16675">
        <v>6</v>
      </c>
      <c r="M16675" t="s">
        <v>2729</v>
      </c>
      <c r="N16675">
        <v>1</v>
      </c>
      <c r="O16675">
        <v>9.7529258777633303E-4</v>
      </c>
    </row>
    <row r="16676" spans="1:15">
      <c r="A16676" t="s">
        <v>18436</v>
      </c>
      <c r="B16676" t="s">
        <v>23511</v>
      </c>
      <c r="C16676" t="s">
        <v>18437</v>
      </c>
      <c r="D16676">
        <v>18</v>
      </c>
      <c r="E16676">
        <v>6152</v>
      </c>
      <c r="F16676">
        <v>18</v>
      </c>
      <c r="G16676">
        <v>7804</v>
      </c>
      <c r="H16676">
        <v>1.37496899434857E-2</v>
      </c>
      <c r="I16676">
        <v>0.10558946762372599</v>
      </c>
      <c r="J16676">
        <v>9.0757662743805895E-2</v>
      </c>
      <c r="K16676" t="s">
        <v>24877</v>
      </c>
      <c r="L16676">
        <v>18</v>
      </c>
      <c r="M16676" t="s">
        <v>1463</v>
      </c>
      <c r="N16676">
        <v>1</v>
      </c>
      <c r="O16676">
        <v>2.9258777633290002E-3</v>
      </c>
    </row>
    <row r="16677" spans="1:15">
      <c r="A16677" t="s">
        <v>18438</v>
      </c>
      <c r="B16677" t="s">
        <v>23513</v>
      </c>
      <c r="C16677" t="s">
        <v>18439</v>
      </c>
      <c r="D16677">
        <v>8</v>
      </c>
      <c r="E16677">
        <v>535</v>
      </c>
      <c r="F16677">
        <v>114</v>
      </c>
      <c r="G16677">
        <v>8124</v>
      </c>
      <c r="H16677">
        <v>0.479434446030918</v>
      </c>
      <c r="I16677">
        <v>0.99999999999997702</v>
      </c>
      <c r="J16677">
        <v>0.95041217501583097</v>
      </c>
      <c r="K16677" t="s">
        <v>32103</v>
      </c>
      <c r="L16677">
        <v>8</v>
      </c>
      <c r="M16677" t="s">
        <v>5133</v>
      </c>
      <c r="N16677">
        <v>7.0175438596491196E-2</v>
      </c>
      <c r="O16677">
        <v>1.4953271028037399E-2</v>
      </c>
    </row>
    <row r="16678" spans="1:15">
      <c r="A16678" t="s">
        <v>18438</v>
      </c>
      <c r="B16678" t="s">
        <v>23511</v>
      </c>
      <c r="C16678" t="s">
        <v>18439</v>
      </c>
      <c r="D16678">
        <v>102</v>
      </c>
      <c r="E16678">
        <v>6152</v>
      </c>
      <c r="F16678">
        <v>119</v>
      </c>
      <c r="G16678">
        <v>7804</v>
      </c>
      <c r="H16678">
        <v>3.6663249506055401E-2</v>
      </c>
      <c r="I16678">
        <v>0.216932081597738</v>
      </c>
      <c r="J16678">
        <v>0.18646034631142899</v>
      </c>
      <c r="K16678" t="s">
        <v>33667</v>
      </c>
      <c r="L16678">
        <v>102</v>
      </c>
      <c r="M16678" t="s">
        <v>5133</v>
      </c>
      <c r="N16678">
        <v>0.85714285714285698</v>
      </c>
      <c r="O16678">
        <v>1.65799739921977E-2</v>
      </c>
    </row>
    <row r="16679" spans="1:15">
      <c r="A16679" t="s">
        <v>18438</v>
      </c>
      <c r="B16679" t="s">
        <v>23518</v>
      </c>
      <c r="C16679" t="s">
        <v>18439</v>
      </c>
      <c r="D16679">
        <v>7</v>
      </c>
      <c r="E16679">
        <v>787</v>
      </c>
      <c r="F16679">
        <v>107</v>
      </c>
      <c r="G16679">
        <v>7393</v>
      </c>
      <c r="H16679">
        <v>0.947176022737928</v>
      </c>
      <c r="I16679">
        <v>1</v>
      </c>
      <c r="J16679">
        <v>0.966855260484069</v>
      </c>
      <c r="K16679" t="s">
        <v>32724</v>
      </c>
      <c r="L16679">
        <v>7</v>
      </c>
      <c r="M16679" t="s">
        <v>5133</v>
      </c>
      <c r="N16679">
        <v>6.5420560747663503E-2</v>
      </c>
      <c r="O16679">
        <v>8.8945362134688708E-3</v>
      </c>
    </row>
    <row r="16680" spans="1:15">
      <c r="A16680" t="s">
        <v>18440</v>
      </c>
      <c r="B16680" t="s">
        <v>23511</v>
      </c>
      <c r="C16680" t="s">
        <v>18441</v>
      </c>
      <c r="D16680">
        <v>100</v>
      </c>
      <c r="E16680">
        <v>6152</v>
      </c>
      <c r="F16680">
        <v>115</v>
      </c>
      <c r="G16680">
        <v>7804</v>
      </c>
      <c r="H16680">
        <v>1.7090999162358799E-2</v>
      </c>
      <c r="I16680">
        <v>0.12641689463067099</v>
      </c>
      <c r="J16680">
        <v>0.108659529650206</v>
      </c>
      <c r="K16680" t="s">
        <v>32102</v>
      </c>
      <c r="L16680">
        <v>100</v>
      </c>
      <c r="M16680" t="s">
        <v>5133</v>
      </c>
      <c r="N16680">
        <v>0.86956521739130399</v>
      </c>
      <c r="O16680">
        <v>1.62548764629389E-2</v>
      </c>
    </row>
    <row r="16681" spans="1:15">
      <c r="A16681" t="s">
        <v>18440</v>
      </c>
      <c r="B16681" t="s">
        <v>23518</v>
      </c>
      <c r="C16681" t="s">
        <v>18441</v>
      </c>
      <c r="D16681">
        <v>5</v>
      </c>
      <c r="E16681">
        <v>787</v>
      </c>
      <c r="F16681">
        <v>103</v>
      </c>
      <c r="G16681">
        <v>7393</v>
      </c>
      <c r="H16681">
        <v>0.98862994435149398</v>
      </c>
      <c r="I16681">
        <v>1</v>
      </c>
      <c r="J16681">
        <v>0.966855260484069</v>
      </c>
      <c r="K16681" t="s">
        <v>32101</v>
      </c>
      <c r="L16681">
        <v>5</v>
      </c>
      <c r="M16681" t="s">
        <v>5133</v>
      </c>
      <c r="N16681">
        <v>4.85436893203883E-2</v>
      </c>
      <c r="O16681">
        <v>6.35324015247776E-3</v>
      </c>
    </row>
    <row r="16682" spans="1:15">
      <c r="A16682" t="s">
        <v>18440</v>
      </c>
      <c r="B16682" t="s">
        <v>23513</v>
      </c>
      <c r="C16682" t="s">
        <v>18441</v>
      </c>
      <c r="D16682">
        <v>8</v>
      </c>
      <c r="E16682">
        <v>535</v>
      </c>
      <c r="F16682">
        <v>109</v>
      </c>
      <c r="G16682">
        <v>8124</v>
      </c>
      <c r="H16682">
        <v>0.42878228269469498</v>
      </c>
      <c r="I16682">
        <v>0.99999999999997702</v>
      </c>
      <c r="J16682">
        <v>0.95041217501583097</v>
      </c>
      <c r="K16682" t="s">
        <v>32103</v>
      </c>
      <c r="L16682">
        <v>8</v>
      </c>
      <c r="M16682" t="s">
        <v>5133</v>
      </c>
      <c r="N16682">
        <v>7.3394495412843999E-2</v>
      </c>
      <c r="O16682">
        <v>1.4953271028037399E-2</v>
      </c>
    </row>
    <row r="16683" spans="1:15">
      <c r="A16683" t="s">
        <v>18442</v>
      </c>
      <c r="B16683" t="s">
        <v>23518</v>
      </c>
      <c r="C16683" t="s">
        <v>18443</v>
      </c>
      <c r="D16683">
        <v>2</v>
      </c>
      <c r="E16683">
        <v>787</v>
      </c>
      <c r="F16683">
        <v>16</v>
      </c>
      <c r="G16683">
        <v>7393</v>
      </c>
      <c r="H16683">
        <v>0.52025553819376502</v>
      </c>
      <c r="I16683">
        <v>1</v>
      </c>
      <c r="J16683">
        <v>0.966855260484069</v>
      </c>
      <c r="K16683" t="s">
        <v>23942</v>
      </c>
      <c r="L16683">
        <v>2</v>
      </c>
      <c r="M16683" t="s">
        <v>2729</v>
      </c>
      <c r="N16683">
        <v>0.125</v>
      </c>
      <c r="O16683">
        <v>2.5412960609911099E-3</v>
      </c>
    </row>
    <row r="16684" spans="1:15">
      <c r="A16684" t="s">
        <v>18442</v>
      </c>
      <c r="B16684" t="s">
        <v>23511</v>
      </c>
      <c r="C16684" t="s">
        <v>18443</v>
      </c>
      <c r="D16684">
        <v>18</v>
      </c>
      <c r="E16684">
        <v>6152</v>
      </c>
      <c r="F16684">
        <v>20</v>
      </c>
      <c r="G16684">
        <v>7804</v>
      </c>
      <c r="H16684">
        <v>0.17205893363076399</v>
      </c>
      <c r="I16684">
        <v>0.60627065196666896</v>
      </c>
      <c r="J16684">
        <v>0.52110980953837704</v>
      </c>
      <c r="K16684" t="s">
        <v>33668</v>
      </c>
      <c r="L16684">
        <v>18</v>
      </c>
      <c r="M16684" t="s">
        <v>2729</v>
      </c>
      <c r="N16684">
        <v>0.9</v>
      </c>
      <c r="O16684">
        <v>2.9258777633290002E-3</v>
      </c>
    </row>
    <row r="16685" spans="1:15">
      <c r="A16685" t="s">
        <v>18444</v>
      </c>
      <c r="B16685" t="s">
        <v>23513</v>
      </c>
      <c r="C16685" t="s">
        <v>18445</v>
      </c>
      <c r="D16685">
        <v>9</v>
      </c>
      <c r="E16685">
        <v>535</v>
      </c>
      <c r="F16685">
        <v>503</v>
      </c>
      <c r="G16685">
        <v>8124</v>
      </c>
      <c r="H16685">
        <v>0.99999994931372604</v>
      </c>
      <c r="I16685">
        <v>0.99999999999997702</v>
      </c>
      <c r="J16685">
        <v>0.95041217501583097</v>
      </c>
      <c r="K16685" t="s">
        <v>26645</v>
      </c>
      <c r="L16685">
        <v>9</v>
      </c>
      <c r="M16685" t="s">
        <v>5133</v>
      </c>
      <c r="N16685">
        <v>1.7892644135188901E-2</v>
      </c>
      <c r="O16685">
        <v>1.6822429906542102E-2</v>
      </c>
    </row>
    <row r="16686" spans="1:15">
      <c r="A16686" t="s">
        <v>18444</v>
      </c>
      <c r="B16686" t="s">
        <v>23518</v>
      </c>
      <c r="C16686" t="s">
        <v>18445</v>
      </c>
      <c r="D16686">
        <v>23</v>
      </c>
      <c r="E16686">
        <v>787</v>
      </c>
      <c r="F16686">
        <v>458</v>
      </c>
      <c r="G16686">
        <v>7393</v>
      </c>
      <c r="H16686">
        <v>0.99999652133178496</v>
      </c>
      <c r="I16686">
        <v>1</v>
      </c>
      <c r="J16686">
        <v>0.966855260484069</v>
      </c>
      <c r="K16686" t="s">
        <v>26203</v>
      </c>
      <c r="L16686">
        <v>23</v>
      </c>
      <c r="M16686" t="s">
        <v>5133</v>
      </c>
      <c r="N16686">
        <v>5.0218340611353697E-2</v>
      </c>
      <c r="O16686">
        <v>2.92249047013977E-2</v>
      </c>
    </row>
    <row r="16687" spans="1:15">
      <c r="A16687" t="s">
        <v>18444</v>
      </c>
      <c r="B16687" t="s">
        <v>23511</v>
      </c>
      <c r="C16687" t="s">
        <v>18445</v>
      </c>
      <c r="D16687">
        <v>452</v>
      </c>
      <c r="E16687">
        <v>6152</v>
      </c>
      <c r="F16687">
        <v>499</v>
      </c>
      <c r="G16687">
        <v>7804</v>
      </c>
      <c r="H16687" s="34">
        <v>4.3634279774562298E-13</v>
      </c>
      <c r="I16687" s="34">
        <v>4.7731053820062801E-11</v>
      </c>
      <c r="J16687" s="34">
        <v>4.1026429837158601E-11</v>
      </c>
      <c r="K16687" t="s">
        <v>33669</v>
      </c>
      <c r="L16687">
        <v>452</v>
      </c>
      <c r="M16687" t="s">
        <v>5133</v>
      </c>
      <c r="N16687">
        <v>0.905811623246493</v>
      </c>
      <c r="O16687">
        <v>7.3472041612483704E-2</v>
      </c>
    </row>
    <row r="16688" spans="1:15">
      <c r="A16688" t="s">
        <v>18446</v>
      </c>
      <c r="B16688" t="s">
        <v>23511</v>
      </c>
      <c r="C16688" t="s">
        <v>18447</v>
      </c>
      <c r="D16688">
        <v>4</v>
      </c>
      <c r="E16688">
        <v>6152</v>
      </c>
      <c r="F16688">
        <v>4</v>
      </c>
      <c r="G16688">
        <v>7804</v>
      </c>
      <c r="H16688">
        <v>0.38610601832086699</v>
      </c>
      <c r="I16688">
        <v>0.90829480295553899</v>
      </c>
      <c r="J16688">
        <v>0.78070962240619901</v>
      </c>
      <c r="K16688" t="s">
        <v>33670</v>
      </c>
      <c r="L16688">
        <v>4</v>
      </c>
      <c r="M16688" t="s">
        <v>1463</v>
      </c>
      <c r="N16688">
        <v>1</v>
      </c>
      <c r="O16688">
        <v>6.5019505851755496E-4</v>
      </c>
    </row>
    <row r="16689" spans="1:15">
      <c r="A16689" t="s">
        <v>18448</v>
      </c>
      <c r="B16689" t="s">
        <v>23511</v>
      </c>
      <c r="C16689" t="s">
        <v>18449</v>
      </c>
      <c r="D16689">
        <v>13</v>
      </c>
      <c r="E16689">
        <v>6152</v>
      </c>
      <c r="F16689">
        <v>15</v>
      </c>
      <c r="G16689">
        <v>7804</v>
      </c>
      <c r="H16689">
        <v>0.35527829093487101</v>
      </c>
      <c r="I16689">
        <v>0.90637853699243498</v>
      </c>
      <c r="J16689">
        <v>0.77906252801391895</v>
      </c>
      <c r="K16689" t="s">
        <v>27699</v>
      </c>
      <c r="L16689">
        <v>13</v>
      </c>
      <c r="M16689" t="s">
        <v>5133</v>
      </c>
      <c r="N16689">
        <v>0.86666666666666703</v>
      </c>
      <c r="O16689">
        <v>2.1131339401820499E-3</v>
      </c>
    </row>
    <row r="16690" spans="1:15">
      <c r="A16690" t="s">
        <v>18448</v>
      </c>
      <c r="B16690" t="s">
        <v>23518</v>
      </c>
      <c r="C16690" t="s">
        <v>18449</v>
      </c>
      <c r="D16690">
        <v>2</v>
      </c>
      <c r="E16690">
        <v>787</v>
      </c>
      <c r="F16690">
        <v>13</v>
      </c>
      <c r="G16690">
        <v>7393</v>
      </c>
      <c r="H16690">
        <v>0.41008176369828198</v>
      </c>
      <c r="I16690">
        <v>1</v>
      </c>
      <c r="J16690">
        <v>0.966855260484069</v>
      </c>
      <c r="K16690" t="s">
        <v>33671</v>
      </c>
      <c r="L16690">
        <v>2</v>
      </c>
      <c r="M16690" t="s">
        <v>5133</v>
      </c>
      <c r="N16690">
        <v>0.15384615384615399</v>
      </c>
      <c r="O16690">
        <v>2.5412960609911099E-3</v>
      </c>
    </row>
    <row r="16691" spans="1:15">
      <c r="A16691" t="s">
        <v>18450</v>
      </c>
      <c r="B16691" t="s">
        <v>23511</v>
      </c>
      <c r="C16691" t="s">
        <v>18451</v>
      </c>
      <c r="D16691">
        <v>15</v>
      </c>
      <c r="E16691">
        <v>6152</v>
      </c>
      <c r="F16691">
        <v>23</v>
      </c>
      <c r="G16691">
        <v>7804</v>
      </c>
      <c r="H16691">
        <v>0.961874430366221</v>
      </c>
      <c r="I16691">
        <v>1</v>
      </c>
      <c r="J16691">
        <v>0.85953329234717102</v>
      </c>
      <c r="K16691" t="s">
        <v>33672</v>
      </c>
      <c r="L16691">
        <v>15</v>
      </c>
      <c r="M16691" t="s">
        <v>5133</v>
      </c>
      <c r="N16691">
        <v>0.65217391304347805</v>
      </c>
      <c r="O16691">
        <v>2.4382314694408299E-3</v>
      </c>
    </row>
    <row r="16692" spans="1:15">
      <c r="A16692" t="s">
        <v>18450</v>
      </c>
      <c r="B16692" t="s">
        <v>23518</v>
      </c>
      <c r="C16692" t="s">
        <v>18451</v>
      </c>
      <c r="D16692">
        <v>5</v>
      </c>
      <c r="E16692">
        <v>787</v>
      </c>
      <c r="F16692">
        <v>21</v>
      </c>
      <c r="G16692">
        <v>7393</v>
      </c>
      <c r="H16692">
        <v>6.4920449170751099E-2</v>
      </c>
      <c r="I16692">
        <v>0.63266972740240601</v>
      </c>
      <c r="J16692">
        <v>0.61170005408803896</v>
      </c>
      <c r="K16692" t="s">
        <v>23539</v>
      </c>
      <c r="L16692">
        <v>5</v>
      </c>
      <c r="M16692" t="s">
        <v>5133</v>
      </c>
      <c r="N16692">
        <v>0.238095238095238</v>
      </c>
      <c r="O16692">
        <v>6.35324015247776E-3</v>
      </c>
    </row>
    <row r="16693" spans="1:15">
      <c r="A16693" t="s">
        <v>18452</v>
      </c>
      <c r="B16693" t="s">
        <v>23513</v>
      </c>
      <c r="C16693" t="s">
        <v>18453</v>
      </c>
      <c r="D16693">
        <v>1</v>
      </c>
      <c r="E16693">
        <v>535</v>
      </c>
      <c r="F16693">
        <v>1</v>
      </c>
      <c r="G16693">
        <v>8124</v>
      </c>
      <c r="H16693">
        <v>6.5854258985721295E-2</v>
      </c>
      <c r="I16693">
        <v>0.448760549738495</v>
      </c>
      <c r="J16693">
        <v>0.42650749013827299</v>
      </c>
      <c r="K16693" t="s">
        <v>24514</v>
      </c>
      <c r="L16693">
        <v>1</v>
      </c>
      <c r="M16693" t="s">
        <v>5133</v>
      </c>
      <c r="N16693">
        <v>1</v>
      </c>
      <c r="O16693">
        <v>1.8691588785046699E-3</v>
      </c>
    </row>
    <row r="16694" spans="1:15">
      <c r="A16694" t="s">
        <v>18454</v>
      </c>
      <c r="B16694" t="s">
        <v>23518</v>
      </c>
      <c r="C16694" t="s">
        <v>18455</v>
      </c>
      <c r="D16694">
        <v>1</v>
      </c>
      <c r="E16694">
        <v>787</v>
      </c>
      <c r="F16694">
        <v>1</v>
      </c>
      <c r="G16694">
        <v>7393</v>
      </c>
      <c r="H16694">
        <v>0.106452049235764</v>
      </c>
      <c r="I16694">
        <v>0.63266972740240601</v>
      </c>
      <c r="J16694">
        <v>0.61170005408803896</v>
      </c>
      <c r="K16694" t="s">
        <v>24233</v>
      </c>
      <c r="L16694">
        <v>1</v>
      </c>
      <c r="M16694" t="s">
        <v>2729</v>
      </c>
      <c r="N16694">
        <v>1</v>
      </c>
      <c r="O16694">
        <v>1.27064803049555E-3</v>
      </c>
    </row>
    <row r="16695" spans="1:15">
      <c r="A16695" t="s">
        <v>18456</v>
      </c>
      <c r="B16695" t="s">
        <v>23518</v>
      </c>
      <c r="C16695" t="s">
        <v>18457</v>
      </c>
      <c r="D16695">
        <v>1</v>
      </c>
      <c r="E16695">
        <v>787</v>
      </c>
      <c r="F16695">
        <v>2</v>
      </c>
      <c r="G16695">
        <v>7393</v>
      </c>
      <c r="H16695">
        <v>0.20158492765181499</v>
      </c>
      <c r="I16695">
        <v>0.83876007220319604</v>
      </c>
      <c r="J16695">
        <v>0.81095958809365798</v>
      </c>
      <c r="K16695" t="s">
        <v>23858</v>
      </c>
      <c r="L16695">
        <v>1</v>
      </c>
      <c r="M16695" t="s">
        <v>1463</v>
      </c>
      <c r="N16695">
        <v>0.5</v>
      </c>
      <c r="O16695">
        <v>1.27064803049555E-3</v>
      </c>
    </row>
    <row r="16696" spans="1:15">
      <c r="A16696" t="s">
        <v>18456</v>
      </c>
      <c r="B16696" t="s">
        <v>23511</v>
      </c>
      <c r="C16696" t="s">
        <v>18457</v>
      </c>
      <c r="D16696">
        <v>1</v>
      </c>
      <c r="E16696">
        <v>6152</v>
      </c>
      <c r="F16696">
        <v>2</v>
      </c>
      <c r="G16696">
        <v>7804</v>
      </c>
      <c r="H16696">
        <v>0.95521029019776005</v>
      </c>
      <c r="I16696">
        <v>1</v>
      </c>
      <c r="J16696">
        <v>0.85953329234717102</v>
      </c>
      <c r="K16696" t="s">
        <v>23854</v>
      </c>
      <c r="L16696">
        <v>1</v>
      </c>
      <c r="M16696" t="s">
        <v>1463</v>
      </c>
      <c r="N16696">
        <v>0.5</v>
      </c>
      <c r="O16696">
        <v>1.6254876462938901E-4</v>
      </c>
    </row>
    <row r="16697" spans="1:15">
      <c r="A16697" t="s">
        <v>18458</v>
      </c>
      <c r="B16697" t="s">
        <v>23511</v>
      </c>
      <c r="C16697" t="s">
        <v>18459</v>
      </c>
      <c r="D16697">
        <v>2</v>
      </c>
      <c r="E16697">
        <v>6152</v>
      </c>
      <c r="F16697">
        <v>2</v>
      </c>
      <c r="G16697">
        <v>7804</v>
      </c>
      <c r="H16697">
        <v>0.62141708038142995</v>
      </c>
      <c r="I16697">
        <v>0.968912233598893</v>
      </c>
      <c r="J16697">
        <v>0.832812322140707</v>
      </c>
      <c r="K16697" t="s">
        <v>24161</v>
      </c>
      <c r="L16697">
        <v>2</v>
      </c>
      <c r="M16697" t="s">
        <v>2729</v>
      </c>
      <c r="N16697">
        <v>1</v>
      </c>
      <c r="O16697">
        <v>3.2509752925877802E-4</v>
      </c>
    </row>
    <row r="16698" spans="1:15">
      <c r="A16698" t="s">
        <v>18460</v>
      </c>
      <c r="B16698" t="s">
        <v>23518</v>
      </c>
      <c r="C16698" t="s">
        <v>18461</v>
      </c>
      <c r="D16698">
        <v>3</v>
      </c>
      <c r="E16698">
        <v>787</v>
      </c>
      <c r="F16698">
        <v>4</v>
      </c>
      <c r="G16698">
        <v>7393</v>
      </c>
      <c r="H16698">
        <v>4.4262225761396799E-3</v>
      </c>
      <c r="I16698">
        <v>0.16627054425330801</v>
      </c>
      <c r="J16698">
        <v>0.16075955037486001</v>
      </c>
      <c r="K16698" t="s">
        <v>24121</v>
      </c>
      <c r="L16698">
        <v>3</v>
      </c>
      <c r="M16698" t="s">
        <v>2729</v>
      </c>
      <c r="N16698">
        <v>0.75</v>
      </c>
      <c r="O16698">
        <v>3.8119440914866601E-3</v>
      </c>
    </row>
    <row r="16699" spans="1:15">
      <c r="A16699" t="s">
        <v>18460</v>
      </c>
      <c r="B16699" t="s">
        <v>23511</v>
      </c>
      <c r="C16699" t="s">
        <v>18461</v>
      </c>
      <c r="D16699">
        <v>1</v>
      </c>
      <c r="E16699">
        <v>6152</v>
      </c>
      <c r="F16699">
        <v>4</v>
      </c>
      <c r="G16699">
        <v>7804</v>
      </c>
      <c r="H16699">
        <v>0.99799771163111395</v>
      </c>
      <c r="I16699">
        <v>1</v>
      </c>
      <c r="J16699">
        <v>0.85953329234717102</v>
      </c>
      <c r="K16699" t="s">
        <v>31978</v>
      </c>
      <c r="L16699">
        <v>1</v>
      </c>
      <c r="M16699" t="s">
        <v>2729</v>
      </c>
      <c r="N16699">
        <v>0.25</v>
      </c>
      <c r="O16699">
        <v>1.6254876462938901E-4</v>
      </c>
    </row>
    <row r="16700" spans="1:15">
      <c r="A16700" t="s">
        <v>18462</v>
      </c>
      <c r="B16700" t="s">
        <v>23511</v>
      </c>
      <c r="C16700" t="s">
        <v>18463</v>
      </c>
      <c r="D16700">
        <v>48</v>
      </c>
      <c r="E16700">
        <v>6152</v>
      </c>
      <c r="F16700">
        <v>62</v>
      </c>
      <c r="G16700">
        <v>7804</v>
      </c>
      <c r="H16700">
        <v>0.67473523994839202</v>
      </c>
      <c r="I16700">
        <v>0.968912233598893</v>
      </c>
      <c r="J16700">
        <v>0.832812322140707</v>
      </c>
      <c r="K16700" t="s">
        <v>33673</v>
      </c>
      <c r="L16700">
        <v>48</v>
      </c>
      <c r="M16700" t="s">
        <v>2729</v>
      </c>
      <c r="N16700">
        <v>0.77419354838709697</v>
      </c>
      <c r="O16700">
        <v>7.8023407022106599E-3</v>
      </c>
    </row>
    <row r="16701" spans="1:15">
      <c r="A16701" t="s">
        <v>18462</v>
      </c>
      <c r="B16701" t="s">
        <v>23518</v>
      </c>
      <c r="C16701" t="s">
        <v>18463</v>
      </c>
      <c r="D16701">
        <v>3</v>
      </c>
      <c r="E16701">
        <v>787</v>
      </c>
      <c r="F16701">
        <v>58</v>
      </c>
      <c r="G16701">
        <v>7393</v>
      </c>
      <c r="H16701">
        <v>0.95473870083287804</v>
      </c>
      <c r="I16701">
        <v>1</v>
      </c>
      <c r="J16701">
        <v>0.966855260484069</v>
      </c>
      <c r="K16701" t="s">
        <v>33674</v>
      </c>
      <c r="L16701">
        <v>3</v>
      </c>
      <c r="M16701" t="s">
        <v>2729</v>
      </c>
      <c r="N16701">
        <v>5.1724137931034503E-2</v>
      </c>
      <c r="O16701">
        <v>3.8119440914866601E-3</v>
      </c>
    </row>
    <row r="16702" spans="1:15">
      <c r="A16702" t="s">
        <v>18462</v>
      </c>
      <c r="B16702" t="s">
        <v>23513</v>
      </c>
      <c r="C16702" t="s">
        <v>18463</v>
      </c>
      <c r="D16702">
        <v>3</v>
      </c>
      <c r="E16702">
        <v>535</v>
      </c>
      <c r="F16702">
        <v>64</v>
      </c>
      <c r="G16702">
        <v>8124</v>
      </c>
      <c r="H16702">
        <v>0.80263967272646897</v>
      </c>
      <c r="I16702">
        <v>0.99999999999997702</v>
      </c>
      <c r="J16702">
        <v>0.95041217501583097</v>
      </c>
      <c r="K16702" t="s">
        <v>29233</v>
      </c>
      <c r="L16702">
        <v>3</v>
      </c>
      <c r="M16702" t="s">
        <v>2729</v>
      </c>
      <c r="N16702">
        <v>4.6875E-2</v>
      </c>
      <c r="O16702">
        <v>5.60747663551402E-3</v>
      </c>
    </row>
    <row r="16703" spans="1:15">
      <c r="A16703" t="s">
        <v>18464</v>
      </c>
      <c r="B16703" t="s">
        <v>23513</v>
      </c>
      <c r="C16703" t="s">
        <v>18465</v>
      </c>
      <c r="D16703">
        <v>3</v>
      </c>
      <c r="E16703">
        <v>535</v>
      </c>
      <c r="F16703">
        <v>29</v>
      </c>
      <c r="G16703">
        <v>8124</v>
      </c>
      <c r="H16703">
        <v>0.297886578440409</v>
      </c>
      <c r="I16703">
        <v>0.94296666706918197</v>
      </c>
      <c r="J16703">
        <v>0.89620700101667194</v>
      </c>
      <c r="K16703" t="s">
        <v>29233</v>
      </c>
      <c r="L16703">
        <v>3</v>
      </c>
      <c r="M16703" t="s">
        <v>2729</v>
      </c>
      <c r="N16703">
        <v>0.10344827586206901</v>
      </c>
      <c r="O16703">
        <v>5.60747663551402E-3</v>
      </c>
    </row>
    <row r="16704" spans="1:15">
      <c r="A16704" t="s">
        <v>18464</v>
      </c>
      <c r="B16704" t="s">
        <v>23511</v>
      </c>
      <c r="C16704" t="s">
        <v>18465</v>
      </c>
      <c r="D16704">
        <v>16</v>
      </c>
      <c r="E16704">
        <v>6152</v>
      </c>
      <c r="F16704">
        <v>28</v>
      </c>
      <c r="G16704">
        <v>7804</v>
      </c>
      <c r="H16704">
        <v>0.99754738900252504</v>
      </c>
      <c r="I16704">
        <v>1</v>
      </c>
      <c r="J16704">
        <v>0.85953329234717102</v>
      </c>
      <c r="K16704" t="s">
        <v>33675</v>
      </c>
      <c r="L16704">
        <v>16</v>
      </c>
      <c r="M16704" t="s">
        <v>2729</v>
      </c>
      <c r="N16704">
        <v>0.57142857142857095</v>
      </c>
      <c r="O16704">
        <v>2.6007802340702198E-3</v>
      </c>
    </row>
    <row r="16705" spans="1:15">
      <c r="A16705" t="s">
        <v>18464</v>
      </c>
      <c r="B16705" t="s">
        <v>23518</v>
      </c>
      <c r="C16705" t="s">
        <v>18465</v>
      </c>
      <c r="D16705">
        <v>2</v>
      </c>
      <c r="E16705">
        <v>787</v>
      </c>
      <c r="F16705">
        <v>25</v>
      </c>
      <c r="G16705">
        <v>7393</v>
      </c>
      <c r="H16705">
        <v>0.76191647030472598</v>
      </c>
      <c r="I16705">
        <v>1</v>
      </c>
      <c r="J16705">
        <v>0.966855260484069</v>
      </c>
      <c r="K16705" t="s">
        <v>33676</v>
      </c>
      <c r="L16705">
        <v>2</v>
      </c>
      <c r="M16705" t="s">
        <v>2729</v>
      </c>
      <c r="N16705">
        <v>0.08</v>
      </c>
      <c r="O16705">
        <v>2.5412960609911099E-3</v>
      </c>
    </row>
    <row r="16706" spans="1:15">
      <c r="A16706" t="s">
        <v>18466</v>
      </c>
      <c r="B16706" t="s">
        <v>23513</v>
      </c>
      <c r="C16706" t="s">
        <v>18467</v>
      </c>
      <c r="D16706">
        <v>1</v>
      </c>
      <c r="E16706">
        <v>535</v>
      </c>
      <c r="F16706">
        <v>1</v>
      </c>
      <c r="G16706">
        <v>8124</v>
      </c>
      <c r="H16706">
        <v>6.5854258985721295E-2</v>
      </c>
      <c r="I16706">
        <v>0.448760549738495</v>
      </c>
      <c r="J16706">
        <v>0.42650749013827299</v>
      </c>
      <c r="K16706" t="s">
        <v>24740</v>
      </c>
      <c r="L16706">
        <v>1</v>
      </c>
      <c r="M16706" t="s">
        <v>2729</v>
      </c>
      <c r="N16706">
        <v>1</v>
      </c>
      <c r="O16706">
        <v>1.8691588785046699E-3</v>
      </c>
    </row>
    <row r="16707" spans="1:15">
      <c r="A16707" t="s">
        <v>18468</v>
      </c>
      <c r="B16707" t="s">
        <v>23511</v>
      </c>
      <c r="C16707" t="s">
        <v>18469</v>
      </c>
      <c r="D16707">
        <v>37</v>
      </c>
      <c r="E16707">
        <v>6152</v>
      </c>
      <c r="F16707">
        <v>39</v>
      </c>
      <c r="G16707">
        <v>7804</v>
      </c>
      <c r="H16707">
        <v>5.9843814032763303E-3</v>
      </c>
      <c r="I16707">
        <v>5.67047496778205E-2</v>
      </c>
      <c r="J16707">
        <v>4.8739620182299201E-2</v>
      </c>
      <c r="K16707" t="s">
        <v>30165</v>
      </c>
      <c r="L16707">
        <v>37</v>
      </c>
      <c r="M16707" t="s">
        <v>5133</v>
      </c>
      <c r="N16707">
        <v>0.94871794871794901</v>
      </c>
      <c r="O16707">
        <v>6.0143042912873899E-3</v>
      </c>
    </row>
    <row r="16708" spans="1:15">
      <c r="A16708" t="s">
        <v>18468</v>
      </c>
      <c r="B16708" t="s">
        <v>23518</v>
      </c>
      <c r="C16708" t="s">
        <v>18469</v>
      </c>
      <c r="D16708">
        <v>2</v>
      </c>
      <c r="E16708">
        <v>787</v>
      </c>
      <c r="F16708">
        <v>34</v>
      </c>
      <c r="G16708">
        <v>7393</v>
      </c>
      <c r="H16708">
        <v>0.89056573259025296</v>
      </c>
      <c r="I16708">
        <v>1</v>
      </c>
      <c r="J16708">
        <v>0.966855260484069</v>
      </c>
      <c r="K16708" t="s">
        <v>30166</v>
      </c>
      <c r="L16708">
        <v>2</v>
      </c>
      <c r="M16708" t="s">
        <v>5133</v>
      </c>
      <c r="N16708">
        <v>5.8823529411764698E-2</v>
      </c>
      <c r="O16708">
        <v>2.5412960609911099E-3</v>
      </c>
    </row>
    <row r="16709" spans="1:15">
      <c r="A16709" t="s">
        <v>18470</v>
      </c>
      <c r="B16709" t="s">
        <v>23511</v>
      </c>
      <c r="C16709" t="s">
        <v>18471</v>
      </c>
      <c r="D16709">
        <v>1</v>
      </c>
      <c r="E16709">
        <v>6152</v>
      </c>
      <c r="F16709">
        <v>1</v>
      </c>
      <c r="G16709">
        <v>7804</v>
      </c>
      <c r="H16709">
        <v>0.788313685289595</v>
      </c>
      <c r="I16709">
        <v>0.968912233598893</v>
      </c>
      <c r="J16709">
        <v>0.832812322140707</v>
      </c>
      <c r="K16709" t="s">
        <v>24043</v>
      </c>
      <c r="L16709">
        <v>1</v>
      </c>
      <c r="M16709" t="s">
        <v>2729</v>
      </c>
      <c r="N16709">
        <v>1</v>
      </c>
      <c r="O16709">
        <v>1.6254876462938901E-4</v>
      </c>
    </row>
    <row r="16710" spans="1:15">
      <c r="A16710" t="s">
        <v>18472</v>
      </c>
      <c r="B16710" t="s">
        <v>23511</v>
      </c>
      <c r="C16710" t="s">
        <v>18473</v>
      </c>
      <c r="D16710">
        <v>14</v>
      </c>
      <c r="E16710">
        <v>6152</v>
      </c>
      <c r="F16710">
        <v>15</v>
      </c>
      <c r="G16710">
        <v>7804</v>
      </c>
      <c r="H16710">
        <v>0.141611718708783</v>
      </c>
      <c r="I16710">
        <v>0.54611425167193095</v>
      </c>
      <c r="J16710">
        <v>0.46940338073728599</v>
      </c>
      <c r="K16710" t="s">
        <v>32935</v>
      </c>
      <c r="L16710">
        <v>14</v>
      </c>
      <c r="M16710" t="s">
        <v>5133</v>
      </c>
      <c r="N16710">
        <v>0.93333333333333302</v>
      </c>
      <c r="O16710">
        <v>2.2756827048114399E-3</v>
      </c>
    </row>
    <row r="16711" spans="1:15">
      <c r="A16711" t="s">
        <v>18474</v>
      </c>
      <c r="B16711" t="s">
        <v>23511</v>
      </c>
      <c r="C16711" t="s">
        <v>18475</v>
      </c>
      <c r="D16711">
        <v>4</v>
      </c>
      <c r="E16711">
        <v>6152</v>
      </c>
      <c r="F16711">
        <v>7</v>
      </c>
      <c r="G16711">
        <v>7804</v>
      </c>
      <c r="H16711">
        <v>0.95957928989840302</v>
      </c>
      <c r="I16711">
        <v>1</v>
      </c>
      <c r="J16711">
        <v>0.85953329234717102</v>
      </c>
      <c r="K16711" t="s">
        <v>33677</v>
      </c>
      <c r="L16711">
        <v>4</v>
      </c>
      <c r="M16711" t="s">
        <v>2729</v>
      </c>
      <c r="N16711">
        <v>0.57142857142857095</v>
      </c>
      <c r="O16711">
        <v>6.5019505851755496E-4</v>
      </c>
    </row>
    <row r="16712" spans="1:15">
      <c r="A16712" t="s">
        <v>18474</v>
      </c>
      <c r="B16712" t="s">
        <v>23513</v>
      </c>
      <c r="C16712" t="s">
        <v>18475</v>
      </c>
      <c r="D16712">
        <v>1</v>
      </c>
      <c r="E16712">
        <v>535</v>
      </c>
      <c r="F16712">
        <v>6</v>
      </c>
      <c r="G16712">
        <v>8124</v>
      </c>
      <c r="H16712">
        <v>0.33559747746230201</v>
      </c>
      <c r="I16712">
        <v>0.97804040131218795</v>
      </c>
      <c r="J16712">
        <v>0.92954150506449396</v>
      </c>
      <c r="K16712" t="s">
        <v>25511</v>
      </c>
      <c r="L16712">
        <v>1</v>
      </c>
      <c r="M16712" t="s">
        <v>2729</v>
      </c>
      <c r="N16712">
        <v>0.16666666666666699</v>
      </c>
      <c r="O16712">
        <v>1.8691588785046699E-3</v>
      </c>
    </row>
    <row r="16713" spans="1:15">
      <c r="A16713" t="s">
        <v>18476</v>
      </c>
      <c r="B16713" t="s">
        <v>23511</v>
      </c>
      <c r="C16713" t="s">
        <v>18477</v>
      </c>
      <c r="D16713">
        <v>1</v>
      </c>
      <c r="E16713">
        <v>6152</v>
      </c>
      <c r="F16713">
        <v>2</v>
      </c>
      <c r="G16713">
        <v>7804</v>
      </c>
      <c r="H16713">
        <v>0.95521029019776005</v>
      </c>
      <c r="I16713">
        <v>1</v>
      </c>
      <c r="J16713">
        <v>0.85953329234717102</v>
      </c>
      <c r="K16713" t="s">
        <v>33678</v>
      </c>
      <c r="L16713">
        <v>1</v>
      </c>
      <c r="M16713" t="s">
        <v>2729</v>
      </c>
      <c r="N16713">
        <v>0.5</v>
      </c>
      <c r="O16713">
        <v>1.6254876462938901E-4</v>
      </c>
    </row>
    <row r="16714" spans="1:15">
      <c r="A16714" t="s">
        <v>18478</v>
      </c>
      <c r="B16714" t="s">
        <v>23511</v>
      </c>
      <c r="C16714" t="s">
        <v>18479</v>
      </c>
      <c r="D16714">
        <v>1</v>
      </c>
      <c r="E16714">
        <v>6152</v>
      </c>
      <c r="F16714">
        <v>1</v>
      </c>
      <c r="G16714">
        <v>7804</v>
      </c>
      <c r="H16714">
        <v>0.788313685289595</v>
      </c>
      <c r="I16714">
        <v>0.968912233598893</v>
      </c>
      <c r="J16714">
        <v>0.832812322140707</v>
      </c>
      <c r="K16714" t="s">
        <v>30774</v>
      </c>
      <c r="L16714">
        <v>1</v>
      </c>
      <c r="M16714" t="s">
        <v>5133</v>
      </c>
      <c r="N16714">
        <v>1</v>
      </c>
      <c r="O16714">
        <v>1.6254876462938901E-4</v>
      </c>
    </row>
    <row r="16715" spans="1:15">
      <c r="A16715" t="s">
        <v>18480</v>
      </c>
      <c r="B16715" t="s">
        <v>23511</v>
      </c>
      <c r="C16715" t="s">
        <v>18481</v>
      </c>
      <c r="D16715">
        <v>3</v>
      </c>
      <c r="E16715">
        <v>6152</v>
      </c>
      <c r="F16715">
        <v>3</v>
      </c>
      <c r="G16715">
        <v>7804</v>
      </c>
      <c r="H16715">
        <v>0.489837867770546</v>
      </c>
      <c r="I16715">
        <v>0.96083957126938102</v>
      </c>
      <c r="J16715">
        <v>0.82587360011061495</v>
      </c>
      <c r="K16715" t="s">
        <v>26142</v>
      </c>
      <c r="L16715">
        <v>3</v>
      </c>
      <c r="M16715" t="s">
        <v>5133</v>
      </c>
      <c r="N16715">
        <v>1</v>
      </c>
      <c r="O16715">
        <v>4.8764629388816603E-4</v>
      </c>
    </row>
    <row r="16716" spans="1:15">
      <c r="A16716" t="s">
        <v>18482</v>
      </c>
      <c r="B16716" t="s">
        <v>23511</v>
      </c>
      <c r="C16716" t="s">
        <v>18483</v>
      </c>
      <c r="D16716">
        <v>6</v>
      </c>
      <c r="E16716">
        <v>6152</v>
      </c>
      <c r="F16716">
        <v>9</v>
      </c>
      <c r="G16716">
        <v>7804</v>
      </c>
      <c r="H16716">
        <v>0.89825373386812402</v>
      </c>
      <c r="I16716">
        <v>1</v>
      </c>
      <c r="J16716">
        <v>0.85953329234717102</v>
      </c>
      <c r="K16716" t="s">
        <v>29031</v>
      </c>
      <c r="L16716">
        <v>6</v>
      </c>
      <c r="M16716" t="s">
        <v>5133</v>
      </c>
      <c r="N16716">
        <v>0.66666666666666696</v>
      </c>
      <c r="O16716">
        <v>9.7529258777633303E-4</v>
      </c>
    </row>
    <row r="16717" spans="1:15">
      <c r="A16717" t="s">
        <v>18482</v>
      </c>
      <c r="B16717" t="s">
        <v>23513</v>
      </c>
      <c r="C16717" t="s">
        <v>18483</v>
      </c>
      <c r="D16717">
        <v>1</v>
      </c>
      <c r="E16717">
        <v>535</v>
      </c>
      <c r="F16717">
        <v>9</v>
      </c>
      <c r="G16717">
        <v>8124</v>
      </c>
      <c r="H16717">
        <v>0.45850310076412798</v>
      </c>
      <c r="I16717">
        <v>0.99999999999997702</v>
      </c>
      <c r="J16717">
        <v>0.95041217501583097</v>
      </c>
      <c r="K16717" t="s">
        <v>27020</v>
      </c>
      <c r="L16717">
        <v>1</v>
      </c>
      <c r="M16717" t="s">
        <v>5133</v>
      </c>
      <c r="N16717">
        <v>0.11111111111111099</v>
      </c>
      <c r="O16717">
        <v>1.8691588785046699E-3</v>
      </c>
    </row>
    <row r="16718" spans="1:15">
      <c r="A16718" t="s">
        <v>18482</v>
      </c>
      <c r="B16718" t="s">
        <v>23518</v>
      </c>
      <c r="C16718" t="s">
        <v>18483</v>
      </c>
      <c r="D16718">
        <v>1</v>
      </c>
      <c r="E16718">
        <v>787</v>
      </c>
      <c r="F16718">
        <v>7</v>
      </c>
      <c r="G16718">
        <v>7393</v>
      </c>
      <c r="H16718">
        <v>0.54534917443390396</v>
      </c>
      <c r="I16718">
        <v>1</v>
      </c>
      <c r="J16718">
        <v>0.966855260484069</v>
      </c>
      <c r="K16718" t="s">
        <v>28913</v>
      </c>
      <c r="L16718">
        <v>1</v>
      </c>
      <c r="M16718" t="s">
        <v>5133</v>
      </c>
      <c r="N16718">
        <v>0.14285714285714299</v>
      </c>
      <c r="O16718">
        <v>1.27064803049555E-3</v>
      </c>
    </row>
    <row r="16719" spans="1:15">
      <c r="A16719" t="s">
        <v>18484</v>
      </c>
      <c r="B16719" t="s">
        <v>23518</v>
      </c>
      <c r="C16719" t="s">
        <v>18485</v>
      </c>
      <c r="D16719">
        <v>4</v>
      </c>
      <c r="E16719">
        <v>787</v>
      </c>
      <c r="F16719">
        <v>7</v>
      </c>
      <c r="G16719">
        <v>7393</v>
      </c>
      <c r="H16719">
        <v>3.4257860725172302E-3</v>
      </c>
      <c r="I16719">
        <v>0.13932473770956399</v>
      </c>
      <c r="J16719">
        <v>0.13470685557005599</v>
      </c>
      <c r="K16719" t="s">
        <v>33679</v>
      </c>
      <c r="L16719">
        <v>4</v>
      </c>
      <c r="M16719" t="s">
        <v>1463</v>
      </c>
      <c r="N16719">
        <v>0.57142857142857095</v>
      </c>
      <c r="O16719">
        <v>5.0825921219822103E-3</v>
      </c>
    </row>
    <row r="16720" spans="1:15">
      <c r="A16720" t="s">
        <v>18484</v>
      </c>
      <c r="B16720" t="s">
        <v>23511</v>
      </c>
      <c r="C16720" t="s">
        <v>18485</v>
      </c>
      <c r="D16720">
        <v>1</v>
      </c>
      <c r="E16720">
        <v>6152</v>
      </c>
      <c r="F16720">
        <v>8</v>
      </c>
      <c r="G16720">
        <v>7804</v>
      </c>
      <c r="H16720">
        <v>0.99999602141284505</v>
      </c>
      <c r="I16720">
        <v>1</v>
      </c>
      <c r="J16720">
        <v>0.85953329234717102</v>
      </c>
      <c r="K16720" t="s">
        <v>33680</v>
      </c>
      <c r="L16720">
        <v>1</v>
      </c>
      <c r="M16720" t="s">
        <v>1463</v>
      </c>
      <c r="N16720">
        <v>0.125</v>
      </c>
      <c r="O16720">
        <v>1.6254876462938901E-4</v>
      </c>
    </row>
    <row r="16721" spans="1:15">
      <c r="A16721" t="s">
        <v>18484</v>
      </c>
      <c r="B16721" t="s">
        <v>23513</v>
      </c>
      <c r="C16721" t="s">
        <v>18485</v>
      </c>
      <c r="D16721">
        <v>2</v>
      </c>
      <c r="E16721">
        <v>535</v>
      </c>
      <c r="F16721">
        <v>8</v>
      </c>
      <c r="G16721">
        <v>8124</v>
      </c>
      <c r="H16721">
        <v>9.3045175391437404E-2</v>
      </c>
      <c r="I16721">
        <v>0.56952430364965301</v>
      </c>
      <c r="J16721">
        <v>0.54128283215605599</v>
      </c>
      <c r="K16721" t="s">
        <v>33681</v>
      </c>
      <c r="L16721">
        <v>2</v>
      </c>
      <c r="M16721" t="s">
        <v>1463</v>
      </c>
      <c r="N16721">
        <v>0.25</v>
      </c>
      <c r="O16721">
        <v>3.7383177570093499E-3</v>
      </c>
    </row>
    <row r="16722" spans="1:15">
      <c r="A16722" t="s">
        <v>18486</v>
      </c>
      <c r="B16722" t="s">
        <v>23511</v>
      </c>
      <c r="C16722" t="s">
        <v>18487</v>
      </c>
      <c r="D16722">
        <v>9</v>
      </c>
      <c r="E16722">
        <v>6152</v>
      </c>
      <c r="F16722">
        <v>9</v>
      </c>
      <c r="G16722">
        <v>7804</v>
      </c>
      <c r="H16722">
        <v>0.117423000773971</v>
      </c>
      <c r="I16722">
        <v>0.47842873658393897</v>
      </c>
      <c r="J16722">
        <v>0.41122542710949</v>
      </c>
      <c r="K16722" t="s">
        <v>33682</v>
      </c>
      <c r="L16722">
        <v>9</v>
      </c>
      <c r="M16722" t="s">
        <v>1463</v>
      </c>
      <c r="N16722">
        <v>1</v>
      </c>
      <c r="O16722">
        <v>1.4629388816645001E-3</v>
      </c>
    </row>
    <row r="16723" spans="1:15">
      <c r="A16723" t="s">
        <v>18488</v>
      </c>
      <c r="B16723" t="s">
        <v>23511</v>
      </c>
      <c r="C16723" t="s">
        <v>18489</v>
      </c>
      <c r="D16723">
        <v>5</v>
      </c>
      <c r="E16723">
        <v>6152</v>
      </c>
      <c r="F16723">
        <v>5</v>
      </c>
      <c r="G16723">
        <v>7804</v>
      </c>
      <c r="H16723">
        <v>0.30433074367137097</v>
      </c>
      <c r="I16723">
        <v>0.81020448119108801</v>
      </c>
      <c r="J16723">
        <v>0.69639772519260701</v>
      </c>
      <c r="K16723" t="s">
        <v>28992</v>
      </c>
      <c r="L16723">
        <v>5</v>
      </c>
      <c r="M16723" t="s">
        <v>1463</v>
      </c>
      <c r="N16723">
        <v>1</v>
      </c>
      <c r="O16723">
        <v>8.1274382314694405E-4</v>
      </c>
    </row>
    <row r="16724" spans="1:15">
      <c r="A16724" t="s">
        <v>18490</v>
      </c>
      <c r="B16724" t="s">
        <v>23518</v>
      </c>
      <c r="C16724" t="s">
        <v>18491</v>
      </c>
      <c r="D16724">
        <v>1</v>
      </c>
      <c r="E16724">
        <v>787</v>
      </c>
      <c r="F16724">
        <v>3</v>
      </c>
      <c r="G16724">
        <v>7393</v>
      </c>
      <c r="H16724">
        <v>0.28660084727541502</v>
      </c>
      <c r="I16724">
        <v>0.97863801257884697</v>
      </c>
      <c r="J16724">
        <v>0.94620131057153301</v>
      </c>
      <c r="K16724" t="s">
        <v>23877</v>
      </c>
      <c r="L16724">
        <v>1</v>
      </c>
      <c r="M16724" t="s">
        <v>1463</v>
      </c>
      <c r="N16724">
        <v>0.33333333333333298</v>
      </c>
      <c r="O16724">
        <v>1.27064803049555E-3</v>
      </c>
    </row>
    <row r="16725" spans="1:15">
      <c r="A16725" t="s">
        <v>18490</v>
      </c>
      <c r="B16725" t="s">
        <v>23511</v>
      </c>
      <c r="C16725" t="s">
        <v>18491</v>
      </c>
      <c r="D16725">
        <v>2</v>
      </c>
      <c r="E16725">
        <v>6152</v>
      </c>
      <c r="F16725">
        <v>3</v>
      </c>
      <c r="G16725">
        <v>7804</v>
      </c>
      <c r="H16725">
        <v>0.88457550560319997</v>
      </c>
      <c r="I16725">
        <v>1</v>
      </c>
      <c r="J16725">
        <v>0.85953329234717102</v>
      </c>
      <c r="K16725" t="s">
        <v>30072</v>
      </c>
      <c r="L16725">
        <v>2</v>
      </c>
      <c r="M16725" t="s">
        <v>1463</v>
      </c>
      <c r="N16725">
        <v>0.66666666666666696</v>
      </c>
      <c r="O16725">
        <v>3.2509752925877802E-4</v>
      </c>
    </row>
    <row r="16726" spans="1:15">
      <c r="A16726" t="s">
        <v>18492</v>
      </c>
      <c r="B16726" t="s">
        <v>23511</v>
      </c>
      <c r="C16726" t="s">
        <v>18493</v>
      </c>
      <c r="D16726">
        <v>10</v>
      </c>
      <c r="E16726">
        <v>6152</v>
      </c>
      <c r="F16726">
        <v>10</v>
      </c>
      <c r="G16726">
        <v>7804</v>
      </c>
      <c r="H16726">
        <v>9.2537459108980397E-2</v>
      </c>
      <c r="I16726">
        <v>0.40853420848785299</v>
      </c>
      <c r="J16726">
        <v>0.35114875325800998</v>
      </c>
      <c r="K16726" t="s">
        <v>25002</v>
      </c>
      <c r="L16726">
        <v>10</v>
      </c>
      <c r="M16726" t="s">
        <v>1463</v>
      </c>
      <c r="N16726">
        <v>1</v>
      </c>
      <c r="O16726">
        <v>1.62548764629389E-3</v>
      </c>
    </row>
    <row r="16727" spans="1:15">
      <c r="A16727" t="s">
        <v>18494</v>
      </c>
      <c r="B16727" t="s">
        <v>23511</v>
      </c>
      <c r="C16727" t="s">
        <v>18495</v>
      </c>
      <c r="D16727">
        <v>11</v>
      </c>
      <c r="E16727">
        <v>6152</v>
      </c>
      <c r="F16727">
        <v>11</v>
      </c>
      <c r="G16727">
        <v>7804</v>
      </c>
      <c r="H16727">
        <v>7.29234120922964E-2</v>
      </c>
      <c r="I16727">
        <v>0.34901846963959998</v>
      </c>
      <c r="J16727">
        <v>0.29999299429929699</v>
      </c>
      <c r="K16727" t="s">
        <v>30683</v>
      </c>
      <c r="L16727">
        <v>11</v>
      </c>
      <c r="M16727" t="s">
        <v>2729</v>
      </c>
      <c r="N16727">
        <v>1</v>
      </c>
      <c r="O16727">
        <v>1.78803641092328E-3</v>
      </c>
    </row>
    <row r="16728" spans="1:15">
      <c r="A16728" t="s">
        <v>18496</v>
      </c>
      <c r="B16728" t="s">
        <v>23511</v>
      </c>
      <c r="C16728" t="s">
        <v>18497</v>
      </c>
      <c r="D16728">
        <v>4</v>
      </c>
      <c r="E16728">
        <v>6152</v>
      </c>
      <c r="F16728">
        <v>4</v>
      </c>
      <c r="G16728">
        <v>7804</v>
      </c>
      <c r="H16728">
        <v>0.38610601832086699</v>
      </c>
      <c r="I16728">
        <v>0.90829480295553899</v>
      </c>
      <c r="J16728">
        <v>0.78070962240619901</v>
      </c>
      <c r="K16728" t="s">
        <v>25537</v>
      </c>
      <c r="L16728">
        <v>4</v>
      </c>
      <c r="M16728" t="s">
        <v>2729</v>
      </c>
      <c r="N16728">
        <v>1</v>
      </c>
      <c r="O16728">
        <v>6.5019505851755496E-4</v>
      </c>
    </row>
    <row r="16729" spans="1:15">
      <c r="A16729" t="s">
        <v>18498</v>
      </c>
      <c r="B16729" t="s">
        <v>23511</v>
      </c>
      <c r="C16729" t="s">
        <v>18499</v>
      </c>
      <c r="D16729">
        <v>253</v>
      </c>
      <c r="E16729">
        <v>6152</v>
      </c>
      <c r="F16729">
        <v>307</v>
      </c>
      <c r="G16729">
        <v>7804</v>
      </c>
      <c r="H16729">
        <v>6.5231492831982804E-2</v>
      </c>
      <c r="I16729">
        <v>0.32950438529033899</v>
      </c>
      <c r="J16729">
        <v>0.28321998913143598</v>
      </c>
      <c r="K16729" t="s">
        <v>25737</v>
      </c>
      <c r="L16729">
        <v>253</v>
      </c>
      <c r="M16729" t="s">
        <v>5133</v>
      </c>
      <c r="N16729">
        <v>0.824104234527687</v>
      </c>
      <c r="O16729">
        <v>4.1124837451235401E-2</v>
      </c>
    </row>
    <row r="16730" spans="1:15">
      <c r="A16730" t="s">
        <v>18498</v>
      </c>
      <c r="B16730" t="s">
        <v>23513</v>
      </c>
      <c r="C16730" t="s">
        <v>18499</v>
      </c>
      <c r="D16730">
        <v>23</v>
      </c>
      <c r="E16730">
        <v>535</v>
      </c>
      <c r="F16730">
        <v>307</v>
      </c>
      <c r="G16730">
        <v>8124</v>
      </c>
      <c r="H16730">
        <v>0.28850351489655401</v>
      </c>
      <c r="I16730">
        <v>0.92669970177713501</v>
      </c>
      <c r="J16730">
        <v>0.88074667915254901</v>
      </c>
      <c r="K16730" t="s">
        <v>25735</v>
      </c>
      <c r="L16730">
        <v>23</v>
      </c>
      <c r="M16730" t="s">
        <v>5133</v>
      </c>
      <c r="N16730">
        <v>7.4918566775244305E-2</v>
      </c>
      <c r="O16730">
        <v>4.2990654205607499E-2</v>
      </c>
    </row>
    <row r="16731" spans="1:15">
      <c r="A16731" t="s">
        <v>18498</v>
      </c>
      <c r="B16731" t="s">
        <v>23518</v>
      </c>
      <c r="C16731" t="s">
        <v>18499</v>
      </c>
      <c r="D16731">
        <v>19</v>
      </c>
      <c r="E16731">
        <v>787</v>
      </c>
      <c r="F16731">
        <v>286</v>
      </c>
      <c r="G16731">
        <v>7393</v>
      </c>
      <c r="H16731">
        <v>0.99319294594976004</v>
      </c>
      <c r="I16731">
        <v>1</v>
      </c>
      <c r="J16731">
        <v>0.966855260484069</v>
      </c>
      <c r="K16731" t="s">
        <v>25736</v>
      </c>
      <c r="L16731">
        <v>19</v>
      </c>
      <c r="M16731" t="s">
        <v>5133</v>
      </c>
      <c r="N16731">
        <v>6.6433566433566404E-2</v>
      </c>
      <c r="O16731">
        <v>2.4142312579415501E-2</v>
      </c>
    </row>
    <row r="16732" spans="1:15">
      <c r="A16732" t="s">
        <v>18500</v>
      </c>
      <c r="B16732" t="s">
        <v>23511</v>
      </c>
      <c r="C16732" t="s">
        <v>18501</v>
      </c>
      <c r="D16732">
        <v>1</v>
      </c>
      <c r="E16732">
        <v>6152</v>
      </c>
      <c r="F16732">
        <v>1</v>
      </c>
      <c r="G16732">
        <v>7804</v>
      </c>
      <c r="H16732">
        <v>0.788313685289595</v>
      </c>
      <c r="I16732">
        <v>0.968912233598893</v>
      </c>
      <c r="J16732">
        <v>0.832812322140707</v>
      </c>
      <c r="K16732" t="s">
        <v>33683</v>
      </c>
      <c r="L16732">
        <v>1</v>
      </c>
      <c r="M16732" t="s">
        <v>5133</v>
      </c>
      <c r="N16732">
        <v>1</v>
      </c>
      <c r="O16732">
        <v>1.6254876462938901E-4</v>
      </c>
    </row>
    <row r="16733" spans="1:15">
      <c r="A16733" t="s">
        <v>18502</v>
      </c>
      <c r="B16733" t="s">
        <v>23511</v>
      </c>
      <c r="C16733" t="s">
        <v>18503</v>
      </c>
      <c r="D16733">
        <v>4</v>
      </c>
      <c r="E16733">
        <v>6152</v>
      </c>
      <c r="F16733">
        <v>4</v>
      </c>
      <c r="G16733">
        <v>7804</v>
      </c>
      <c r="H16733">
        <v>0.38610601832086699</v>
      </c>
      <c r="I16733">
        <v>0.90829480295553899</v>
      </c>
      <c r="J16733">
        <v>0.78070962240619901</v>
      </c>
      <c r="K16733" t="s">
        <v>33684</v>
      </c>
      <c r="L16733">
        <v>4</v>
      </c>
      <c r="M16733" t="s">
        <v>1463</v>
      </c>
      <c r="N16733">
        <v>1</v>
      </c>
      <c r="O16733">
        <v>6.5019505851755496E-4</v>
      </c>
    </row>
    <row r="16734" spans="1:15">
      <c r="A16734" t="s">
        <v>18504</v>
      </c>
      <c r="B16734" t="s">
        <v>23511</v>
      </c>
      <c r="C16734" t="s">
        <v>18505</v>
      </c>
      <c r="D16734">
        <v>2</v>
      </c>
      <c r="E16734">
        <v>6152</v>
      </c>
      <c r="F16734">
        <v>2</v>
      </c>
      <c r="G16734">
        <v>7804</v>
      </c>
      <c r="H16734">
        <v>0.62141708038142995</v>
      </c>
      <c r="I16734">
        <v>0.968912233598893</v>
      </c>
      <c r="J16734">
        <v>0.832812322140707</v>
      </c>
      <c r="K16734" t="s">
        <v>24996</v>
      </c>
      <c r="L16734">
        <v>2</v>
      </c>
      <c r="M16734" t="s">
        <v>1463</v>
      </c>
      <c r="N16734">
        <v>1</v>
      </c>
      <c r="O16734">
        <v>3.2509752925877802E-4</v>
      </c>
    </row>
    <row r="16735" spans="1:15">
      <c r="A16735" t="s">
        <v>18506</v>
      </c>
      <c r="B16735" t="s">
        <v>23511</v>
      </c>
      <c r="C16735" t="s">
        <v>18507</v>
      </c>
      <c r="D16735">
        <v>3</v>
      </c>
      <c r="E16735">
        <v>6152</v>
      </c>
      <c r="F16735">
        <v>4</v>
      </c>
      <c r="G16735">
        <v>7804</v>
      </c>
      <c r="H16735">
        <v>0.80103341611958101</v>
      </c>
      <c r="I16735">
        <v>0.968912233598893</v>
      </c>
      <c r="J16735">
        <v>0.832812322140707</v>
      </c>
      <c r="K16735" t="s">
        <v>33685</v>
      </c>
      <c r="L16735">
        <v>3</v>
      </c>
      <c r="M16735" t="s">
        <v>5133</v>
      </c>
      <c r="N16735">
        <v>0.75</v>
      </c>
      <c r="O16735">
        <v>4.8764629388816603E-4</v>
      </c>
    </row>
    <row r="16736" spans="1:15">
      <c r="A16736" t="s">
        <v>18508</v>
      </c>
      <c r="B16736" t="s">
        <v>23518</v>
      </c>
      <c r="C16736" t="s">
        <v>18509</v>
      </c>
      <c r="D16736">
        <v>2</v>
      </c>
      <c r="E16736">
        <v>787</v>
      </c>
      <c r="F16736">
        <v>6</v>
      </c>
      <c r="G16736">
        <v>7393</v>
      </c>
      <c r="H16736">
        <v>0.127121247527331</v>
      </c>
      <c r="I16736">
        <v>0.70232558016992197</v>
      </c>
      <c r="J16736">
        <v>0.67904718175981504</v>
      </c>
      <c r="K16736" t="s">
        <v>27914</v>
      </c>
      <c r="L16736">
        <v>2</v>
      </c>
      <c r="M16736" t="s">
        <v>1463</v>
      </c>
      <c r="N16736">
        <v>0.33333333333333298</v>
      </c>
      <c r="O16736">
        <v>2.5412960609911099E-3</v>
      </c>
    </row>
    <row r="16737" spans="1:15">
      <c r="A16737" t="s">
        <v>18508</v>
      </c>
      <c r="B16737" t="s">
        <v>23511</v>
      </c>
      <c r="C16737" t="s">
        <v>18509</v>
      </c>
      <c r="D16737">
        <v>4</v>
      </c>
      <c r="E16737">
        <v>6152</v>
      </c>
      <c r="F16737">
        <v>6</v>
      </c>
      <c r="G16737">
        <v>7804</v>
      </c>
      <c r="H16737">
        <v>0.88632030892592895</v>
      </c>
      <c r="I16737">
        <v>1</v>
      </c>
      <c r="J16737">
        <v>0.85953329234717102</v>
      </c>
      <c r="K16737" t="s">
        <v>33686</v>
      </c>
      <c r="L16737">
        <v>4</v>
      </c>
      <c r="M16737" t="s">
        <v>1463</v>
      </c>
      <c r="N16737">
        <v>0.66666666666666696</v>
      </c>
      <c r="O16737">
        <v>6.5019505851755496E-4</v>
      </c>
    </row>
    <row r="16738" spans="1:15">
      <c r="A16738" t="s">
        <v>18510</v>
      </c>
      <c r="B16738" t="s">
        <v>23511</v>
      </c>
      <c r="C16738" t="s">
        <v>18511</v>
      </c>
      <c r="D16738">
        <v>2</v>
      </c>
      <c r="E16738">
        <v>6152</v>
      </c>
      <c r="F16738">
        <v>3</v>
      </c>
      <c r="G16738">
        <v>7804</v>
      </c>
      <c r="H16738">
        <v>0.88457550560319997</v>
      </c>
      <c r="I16738">
        <v>1</v>
      </c>
      <c r="J16738">
        <v>0.85953329234717102</v>
      </c>
      <c r="K16738" t="s">
        <v>33461</v>
      </c>
      <c r="L16738">
        <v>2</v>
      </c>
      <c r="M16738" t="s">
        <v>5133</v>
      </c>
      <c r="N16738">
        <v>0.66666666666666696</v>
      </c>
      <c r="O16738">
        <v>3.2509752925877802E-4</v>
      </c>
    </row>
    <row r="16739" spans="1:15">
      <c r="A16739" t="s">
        <v>18510</v>
      </c>
      <c r="B16739" t="s">
        <v>23518</v>
      </c>
      <c r="C16739" t="s">
        <v>18511</v>
      </c>
      <c r="D16739">
        <v>1</v>
      </c>
      <c r="E16739">
        <v>787</v>
      </c>
      <c r="F16739">
        <v>3</v>
      </c>
      <c r="G16739">
        <v>7393</v>
      </c>
      <c r="H16739">
        <v>0.28660084727541502</v>
      </c>
      <c r="I16739">
        <v>0.97863801257884697</v>
      </c>
      <c r="J16739">
        <v>0.94620131057153301</v>
      </c>
      <c r="K16739" t="s">
        <v>24233</v>
      </c>
      <c r="L16739">
        <v>1</v>
      </c>
      <c r="M16739" t="s">
        <v>5133</v>
      </c>
      <c r="N16739">
        <v>0.33333333333333298</v>
      </c>
      <c r="O16739">
        <v>1.27064803049555E-3</v>
      </c>
    </row>
    <row r="16740" spans="1:15">
      <c r="A16740" t="s">
        <v>18512</v>
      </c>
      <c r="B16740" t="s">
        <v>23511</v>
      </c>
      <c r="C16740" t="s">
        <v>18513</v>
      </c>
      <c r="D16740">
        <v>6</v>
      </c>
      <c r="E16740">
        <v>6152</v>
      </c>
      <c r="F16740">
        <v>6</v>
      </c>
      <c r="G16740">
        <v>7804</v>
      </c>
      <c r="H16740">
        <v>0.23986678822258201</v>
      </c>
      <c r="I16740">
        <v>0.71382528017432401</v>
      </c>
      <c r="J16740">
        <v>0.61355659322887801</v>
      </c>
      <c r="K16740" t="s">
        <v>26452</v>
      </c>
      <c r="L16740">
        <v>6</v>
      </c>
      <c r="M16740" t="s">
        <v>5133</v>
      </c>
      <c r="N16740">
        <v>1</v>
      </c>
      <c r="O16740">
        <v>9.7529258777633303E-4</v>
      </c>
    </row>
    <row r="16741" spans="1:15">
      <c r="A16741" t="s">
        <v>18514</v>
      </c>
      <c r="B16741" t="s">
        <v>23511</v>
      </c>
      <c r="C16741" t="s">
        <v>18515</v>
      </c>
      <c r="D16741">
        <v>414</v>
      </c>
      <c r="E16741">
        <v>6152</v>
      </c>
      <c r="F16741">
        <v>493</v>
      </c>
      <c r="G16741">
        <v>7804</v>
      </c>
      <c r="H16741">
        <v>1.8152276376035301E-3</v>
      </c>
      <c r="I16741">
        <v>2.17672546799107E-2</v>
      </c>
      <c r="J16741">
        <v>1.8709680080383002E-2</v>
      </c>
      <c r="K16741" t="s">
        <v>29596</v>
      </c>
      <c r="L16741">
        <v>414</v>
      </c>
      <c r="M16741" t="s">
        <v>2729</v>
      </c>
      <c r="N16741">
        <v>0.83975659229208899</v>
      </c>
      <c r="O16741">
        <v>6.7295188556567007E-2</v>
      </c>
    </row>
    <row r="16742" spans="1:15">
      <c r="A16742" t="s">
        <v>18514</v>
      </c>
      <c r="B16742" t="s">
        <v>23518</v>
      </c>
      <c r="C16742" t="s">
        <v>18515</v>
      </c>
      <c r="D16742">
        <v>43</v>
      </c>
      <c r="E16742">
        <v>787</v>
      </c>
      <c r="F16742">
        <v>431</v>
      </c>
      <c r="G16742">
        <v>7393</v>
      </c>
      <c r="H16742">
        <v>0.70221481891232895</v>
      </c>
      <c r="I16742">
        <v>1</v>
      </c>
      <c r="J16742">
        <v>0.966855260484069</v>
      </c>
      <c r="K16742" t="s">
        <v>29598</v>
      </c>
      <c r="L16742">
        <v>43</v>
      </c>
      <c r="M16742" t="s">
        <v>2729</v>
      </c>
      <c r="N16742">
        <v>9.9767981438515105E-2</v>
      </c>
      <c r="O16742">
        <v>5.4637865311308799E-2</v>
      </c>
    </row>
    <row r="16743" spans="1:15">
      <c r="A16743" t="s">
        <v>18514</v>
      </c>
      <c r="B16743" t="s">
        <v>23513</v>
      </c>
      <c r="C16743" t="s">
        <v>18515</v>
      </c>
      <c r="D16743">
        <v>30</v>
      </c>
      <c r="E16743">
        <v>535</v>
      </c>
      <c r="F16743">
        <v>520</v>
      </c>
      <c r="G16743">
        <v>8124</v>
      </c>
      <c r="H16743">
        <v>0.80553928126984897</v>
      </c>
      <c r="I16743">
        <v>0.99999999999997702</v>
      </c>
      <c r="J16743">
        <v>0.95041217501583097</v>
      </c>
      <c r="K16743" t="s">
        <v>29597</v>
      </c>
      <c r="L16743">
        <v>30</v>
      </c>
      <c r="M16743" t="s">
        <v>2729</v>
      </c>
      <c r="N16743">
        <v>5.7692307692307702E-2</v>
      </c>
      <c r="O16743">
        <v>5.60747663551402E-2</v>
      </c>
    </row>
    <row r="16744" spans="1:15">
      <c r="A16744" t="s">
        <v>18516</v>
      </c>
      <c r="B16744" t="s">
        <v>23511</v>
      </c>
      <c r="C16744" t="s">
        <v>18517</v>
      </c>
      <c r="D16744">
        <v>1</v>
      </c>
      <c r="E16744">
        <v>6152</v>
      </c>
      <c r="F16744">
        <v>1</v>
      </c>
      <c r="G16744">
        <v>7804</v>
      </c>
      <c r="H16744">
        <v>0.788313685289595</v>
      </c>
      <c r="I16744">
        <v>0.968912233598893</v>
      </c>
      <c r="J16744">
        <v>0.832812322140707</v>
      </c>
      <c r="K16744" t="s">
        <v>30016</v>
      </c>
      <c r="L16744">
        <v>1</v>
      </c>
      <c r="M16744" t="s">
        <v>5133</v>
      </c>
      <c r="N16744">
        <v>1</v>
      </c>
      <c r="O16744">
        <v>1.6254876462938901E-4</v>
      </c>
    </row>
    <row r="16745" spans="1:15">
      <c r="A16745" t="s">
        <v>18518</v>
      </c>
      <c r="B16745" t="s">
        <v>23518</v>
      </c>
      <c r="C16745" t="s">
        <v>18519</v>
      </c>
      <c r="D16745">
        <v>2</v>
      </c>
      <c r="E16745">
        <v>787</v>
      </c>
      <c r="F16745">
        <v>22</v>
      </c>
      <c r="G16745">
        <v>7393</v>
      </c>
      <c r="H16745">
        <v>0.696053619096073</v>
      </c>
      <c r="I16745">
        <v>1</v>
      </c>
      <c r="J16745">
        <v>0.966855260484069</v>
      </c>
      <c r="K16745" t="s">
        <v>29163</v>
      </c>
      <c r="L16745">
        <v>2</v>
      </c>
      <c r="M16745" t="s">
        <v>5133</v>
      </c>
      <c r="N16745">
        <v>9.0909090909090898E-2</v>
      </c>
      <c r="O16745">
        <v>2.5412960609911099E-3</v>
      </c>
    </row>
    <row r="16746" spans="1:15">
      <c r="A16746" t="s">
        <v>18518</v>
      </c>
      <c r="B16746" t="s">
        <v>23511</v>
      </c>
      <c r="C16746" t="s">
        <v>18519</v>
      </c>
      <c r="D16746">
        <v>24</v>
      </c>
      <c r="E16746">
        <v>6152</v>
      </c>
      <c r="F16746">
        <v>29</v>
      </c>
      <c r="G16746">
        <v>7804</v>
      </c>
      <c r="H16746">
        <v>0.40176100238644102</v>
      </c>
      <c r="I16746">
        <v>0.91525479399875698</v>
      </c>
      <c r="J16746">
        <v>0.78669196642228301</v>
      </c>
      <c r="K16746" t="s">
        <v>29165</v>
      </c>
      <c r="L16746">
        <v>24</v>
      </c>
      <c r="M16746" t="s">
        <v>5133</v>
      </c>
      <c r="N16746">
        <v>0.82758620689655205</v>
      </c>
      <c r="O16746">
        <v>3.90117035110533E-3</v>
      </c>
    </row>
    <row r="16747" spans="1:15">
      <c r="A16747" t="s">
        <v>18518</v>
      </c>
      <c r="B16747" t="s">
        <v>23513</v>
      </c>
      <c r="C16747" t="s">
        <v>18519</v>
      </c>
      <c r="D16747">
        <v>3</v>
      </c>
      <c r="E16747">
        <v>535</v>
      </c>
      <c r="F16747">
        <v>32</v>
      </c>
      <c r="G16747">
        <v>8124</v>
      </c>
      <c r="H16747">
        <v>0.35327638235832198</v>
      </c>
      <c r="I16747">
        <v>0.99999999999997702</v>
      </c>
      <c r="J16747">
        <v>0.95041217501583097</v>
      </c>
      <c r="K16747" t="s">
        <v>29164</v>
      </c>
      <c r="L16747">
        <v>3</v>
      </c>
      <c r="M16747" t="s">
        <v>5133</v>
      </c>
      <c r="N16747">
        <v>9.375E-2</v>
      </c>
      <c r="O16747">
        <v>5.60747663551402E-3</v>
      </c>
    </row>
    <row r="16748" spans="1:15">
      <c r="A16748" t="s">
        <v>18520</v>
      </c>
      <c r="B16748" t="s">
        <v>23511</v>
      </c>
      <c r="C16748" t="s">
        <v>18521</v>
      </c>
      <c r="D16748">
        <v>8</v>
      </c>
      <c r="E16748">
        <v>6152</v>
      </c>
      <c r="F16748">
        <v>8</v>
      </c>
      <c r="G16748">
        <v>7804</v>
      </c>
      <c r="H16748">
        <v>0.148995721685201</v>
      </c>
      <c r="I16748">
        <v>0.54611425167193095</v>
      </c>
      <c r="J16748">
        <v>0.46940338073728599</v>
      </c>
      <c r="K16748" t="s">
        <v>30628</v>
      </c>
      <c r="L16748">
        <v>8</v>
      </c>
      <c r="M16748" t="s">
        <v>2729</v>
      </c>
      <c r="N16748">
        <v>1</v>
      </c>
      <c r="O16748">
        <v>1.3003901170351099E-3</v>
      </c>
    </row>
    <row r="16749" spans="1:15">
      <c r="A16749" t="s">
        <v>18522</v>
      </c>
      <c r="B16749" t="s">
        <v>23511</v>
      </c>
      <c r="C16749" t="s">
        <v>18523</v>
      </c>
      <c r="D16749">
        <v>11</v>
      </c>
      <c r="E16749">
        <v>6152</v>
      </c>
      <c r="F16749">
        <v>11</v>
      </c>
      <c r="G16749">
        <v>7804</v>
      </c>
      <c r="H16749">
        <v>7.29234120922964E-2</v>
      </c>
      <c r="I16749">
        <v>0.34901846963959998</v>
      </c>
      <c r="J16749">
        <v>0.29999299429929699</v>
      </c>
      <c r="K16749" t="s">
        <v>33687</v>
      </c>
      <c r="L16749">
        <v>11</v>
      </c>
      <c r="M16749" t="s">
        <v>2729</v>
      </c>
      <c r="N16749">
        <v>1</v>
      </c>
      <c r="O16749">
        <v>1.78803641092328E-3</v>
      </c>
    </row>
    <row r="16750" spans="1:15">
      <c r="A16750" t="s">
        <v>18524</v>
      </c>
      <c r="B16750" t="s">
        <v>23511</v>
      </c>
      <c r="C16750" t="s">
        <v>18525</v>
      </c>
      <c r="D16750">
        <v>6</v>
      </c>
      <c r="E16750">
        <v>6152</v>
      </c>
      <c r="F16750">
        <v>8</v>
      </c>
      <c r="G16750">
        <v>7804</v>
      </c>
      <c r="H16750">
        <v>0.77072248517942499</v>
      </c>
      <c r="I16750">
        <v>0.968912233598893</v>
      </c>
      <c r="J16750">
        <v>0.832812322140707</v>
      </c>
      <c r="K16750" t="s">
        <v>33688</v>
      </c>
      <c r="L16750">
        <v>6</v>
      </c>
      <c r="M16750" t="s">
        <v>5133</v>
      </c>
      <c r="N16750">
        <v>0.75</v>
      </c>
      <c r="O16750">
        <v>9.7529258777633303E-4</v>
      </c>
    </row>
    <row r="16751" spans="1:15">
      <c r="A16751" t="s">
        <v>18524</v>
      </c>
      <c r="B16751" t="s">
        <v>23518</v>
      </c>
      <c r="C16751" t="s">
        <v>18525</v>
      </c>
      <c r="D16751">
        <v>2</v>
      </c>
      <c r="E16751">
        <v>787</v>
      </c>
      <c r="F16751">
        <v>6</v>
      </c>
      <c r="G16751">
        <v>7393</v>
      </c>
      <c r="H16751">
        <v>0.127121247527331</v>
      </c>
      <c r="I16751">
        <v>0.70232558016992197</v>
      </c>
      <c r="J16751">
        <v>0.67904718175981504</v>
      </c>
      <c r="K16751" t="s">
        <v>33689</v>
      </c>
      <c r="L16751">
        <v>2</v>
      </c>
      <c r="M16751" t="s">
        <v>5133</v>
      </c>
      <c r="N16751">
        <v>0.33333333333333298</v>
      </c>
      <c r="O16751">
        <v>2.5412960609911099E-3</v>
      </c>
    </row>
    <row r="16752" spans="1:15">
      <c r="A16752" t="s">
        <v>18526</v>
      </c>
      <c r="B16752" t="s">
        <v>23518</v>
      </c>
      <c r="C16752" t="s">
        <v>18527</v>
      </c>
      <c r="D16752">
        <v>2</v>
      </c>
      <c r="E16752">
        <v>787</v>
      </c>
      <c r="F16752">
        <v>14</v>
      </c>
      <c r="G16752">
        <v>7393</v>
      </c>
      <c r="H16752">
        <v>0.44828683528909402</v>
      </c>
      <c r="I16752">
        <v>1</v>
      </c>
      <c r="J16752">
        <v>0.966855260484069</v>
      </c>
      <c r="K16752" t="s">
        <v>24535</v>
      </c>
      <c r="L16752">
        <v>2</v>
      </c>
      <c r="M16752" t="s">
        <v>1463</v>
      </c>
      <c r="N16752">
        <v>0.14285714285714299</v>
      </c>
      <c r="O16752">
        <v>2.5412960609911099E-3</v>
      </c>
    </row>
    <row r="16753" spans="1:15">
      <c r="A16753" t="s">
        <v>18526</v>
      </c>
      <c r="B16753" t="s">
        <v>23511</v>
      </c>
      <c r="C16753" t="s">
        <v>18527</v>
      </c>
      <c r="D16753">
        <v>9</v>
      </c>
      <c r="E16753">
        <v>6152</v>
      </c>
      <c r="F16753">
        <v>14</v>
      </c>
      <c r="G16753">
        <v>7804</v>
      </c>
      <c r="H16753">
        <v>0.94399357031859399</v>
      </c>
      <c r="I16753">
        <v>1</v>
      </c>
      <c r="J16753">
        <v>0.85953329234717102</v>
      </c>
      <c r="K16753" t="s">
        <v>24533</v>
      </c>
      <c r="L16753">
        <v>9</v>
      </c>
      <c r="M16753" t="s">
        <v>1463</v>
      </c>
      <c r="N16753">
        <v>0.64285714285714302</v>
      </c>
      <c r="O16753">
        <v>1.4629388816645001E-3</v>
      </c>
    </row>
    <row r="16754" spans="1:15">
      <c r="A16754" t="s">
        <v>18526</v>
      </c>
      <c r="B16754" t="s">
        <v>23513</v>
      </c>
      <c r="C16754" t="s">
        <v>18527</v>
      </c>
      <c r="D16754">
        <v>1</v>
      </c>
      <c r="E16754">
        <v>535</v>
      </c>
      <c r="F16754">
        <v>14</v>
      </c>
      <c r="G16754">
        <v>8124</v>
      </c>
      <c r="H16754">
        <v>0.614999233579681</v>
      </c>
      <c r="I16754">
        <v>0.99999999999997702</v>
      </c>
      <c r="J16754">
        <v>0.95041217501583097</v>
      </c>
      <c r="K16754" t="s">
        <v>24534</v>
      </c>
      <c r="L16754">
        <v>1</v>
      </c>
      <c r="M16754" t="s">
        <v>1463</v>
      </c>
      <c r="N16754">
        <v>7.1428571428571397E-2</v>
      </c>
      <c r="O16754">
        <v>1.8691588785046699E-3</v>
      </c>
    </row>
    <row r="16755" spans="1:15">
      <c r="A16755" t="s">
        <v>18528</v>
      </c>
      <c r="B16755" t="s">
        <v>23511</v>
      </c>
      <c r="C16755" t="s">
        <v>18529</v>
      </c>
      <c r="D16755">
        <v>2</v>
      </c>
      <c r="E16755">
        <v>6152</v>
      </c>
      <c r="F16755">
        <v>2</v>
      </c>
      <c r="G16755">
        <v>7804</v>
      </c>
      <c r="H16755">
        <v>0.62141708038142995</v>
      </c>
      <c r="I16755">
        <v>0.968912233598893</v>
      </c>
      <c r="J16755">
        <v>0.832812322140707</v>
      </c>
      <c r="K16755" t="s">
        <v>33690</v>
      </c>
      <c r="L16755">
        <v>2</v>
      </c>
      <c r="M16755" t="s">
        <v>5133</v>
      </c>
      <c r="N16755">
        <v>1</v>
      </c>
      <c r="O16755">
        <v>3.2509752925877802E-4</v>
      </c>
    </row>
    <row r="16756" spans="1:15">
      <c r="A16756" t="s">
        <v>18530</v>
      </c>
      <c r="B16756" t="s">
        <v>23511</v>
      </c>
      <c r="C16756" t="s">
        <v>18531</v>
      </c>
      <c r="D16756">
        <v>3</v>
      </c>
      <c r="E16756">
        <v>6152</v>
      </c>
      <c r="F16756">
        <v>3</v>
      </c>
      <c r="G16756">
        <v>7804</v>
      </c>
      <c r="H16756">
        <v>0.489837867770546</v>
      </c>
      <c r="I16756">
        <v>0.96083957126938102</v>
      </c>
      <c r="J16756">
        <v>0.82587360011061495</v>
      </c>
      <c r="K16756" t="s">
        <v>33691</v>
      </c>
      <c r="L16756">
        <v>3</v>
      </c>
      <c r="M16756" t="s">
        <v>5133</v>
      </c>
      <c r="N16756">
        <v>1</v>
      </c>
      <c r="O16756">
        <v>4.8764629388816603E-4</v>
      </c>
    </row>
    <row r="16757" spans="1:15">
      <c r="A16757" t="s">
        <v>18532</v>
      </c>
      <c r="B16757" t="s">
        <v>23511</v>
      </c>
      <c r="C16757" t="s">
        <v>18533</v>
      </c>
      <c r="D16757">
        <v>1</v>
      </c>
      <c r="E16757">
        <v>6152</v>
      </c>
      <c r="F16757">
        <v>1</v>
      </c>
      <c r="G16757">
        <v>7804</v>
      </c>
      <c r="H16757">
        <v>0.788313685289595</v>
      </c>
      <c r="I16757">
        <v>0.968912233598893</v>
      </c>
      <c r="J16757">
        <v>0.832812322140707</v>
      </c>
      <c r="K16757" t="s">
        <v>31808</v>
      </c>
      <c r="L16757">
        <v>1</v>
      </c>
      <c r="M16757" t="s">
        <v>5133</v>
      </c>
      <c r="N16757">
        <v>1</v>
      </c>
      <c r="O16757">
        <v>1.6254876462938901E-4</v>
      </c>
    </row>
    <row r="16758" spans="1:15">
      <c r="A16758" t="s">
        <v>18534</v>
      </c>
      <c r="B16758" t="s">
        <v>23511</v>
      </c>
      <c r="C16758" t="s">
        <v>18535</v>
      </c>
      <c r="D16758">
        <v>1</v>
      </c>
      <c r="E16758">
        <v>6152</v>
      </c>
      <c r="F16758">
        <v>1</v>
      </c>
      <c r="G16758">
        <v>7804</v>
      </c>
      <c r="H16758">
        <v>0.788313685289595</v>
      </c>
      <c r="I16758">
        <v>0.968912233598893</v>
      </c>
      <c r="J16758">
        <v>0.832812322140707</v>
      </c>
      <c r="K16758" t="s">
        <v>31808</v>
      </c>
      <c r="L16758">
        <v>1</v>
      </c>
      <c r="M16758" t="s">
        <v>5133</v>
      </c>
      <c r="N16758">
        <v>1</v>
      </c>
      <c r="O16758">
        <v>1.6254876462938901E-4</v>
      </c>
    </row>
    <row r="16759" spans="1:15">
      <c r="A16759" t="s">
        <v>18536</v>
      </c>
      <c r="B16759" t="s">
        <v>23511</v>
      </c>
      <c r="C16759" t="s">
        <v>18537</v>
      </c>
      <c r="D16759">
        <v>1</v>
      </c>
      <c r="E16759">
        <v>6152</v>
      </c>
      <c r="F16759">
        <v>1</v>
      </c>
      <c r="G16759">
        <v>7804</v>
      </c>
      <c r="H16759">
        <v>0.788313685289595</v>
      </c>
      <c r="I16759">
        <v>0.968912233598893</v>
      </c>
      <c r="J16759">
        <v>0.832812322140707</v>
      </c>
      <c r="K16759" t="s">
        <v>31808</v>
      </c>
      <c r="L16759">
        <v>1</v>
      </c>
      <c r="M16759" t="s">
        <v>5133</v>
      </c>
      <c r="N16759">
        <v>1</v>
      </c>
      <c r="O16759">
        <v>1.6254876462938901E-4</v>
      </c>
    </row>
    <row r="16760" spans="1:15">
      <c r="A16760" t="s">
        <v>18538</v>
      </c>
      <c r="B16760" t="s">
        <v>23511</v>
      </c>
      <c r="C16760" t="s">
        <v>18539</v>
      </c>
      <c r="D16760">
        <v>1</v>
      </c>
      <c r="E16760">
        <v>6152</v>
      </c>
      <c r="F16760">
        <v>1</v>
      </c>
      <c r="G16760">
        <v>7804</v>
      </c>
      <c r="H16760">
        <v>0.788313685289595</v>
      </c>
      <c r="I16760">
        <v>0.968912233598893</v>
      </c>
      <c r="J16760">
        <v>0.832812322140707</v>
      </c>
      <c r="K16760" t="s">
        <v>31808</v>
      </c>
      <c r="L16760">
        <v>1</v>
      </c>
      <c r="M16760" t="s">
        <v>5133</v>
      </c>
      <c r="N16760">
        <v>1</v>
      </c>
      <c r="O16760">
        <v>1.6254876462938901E-4</v>
      </c>
    </row>
    <row r="16761" spans="1:15">
      <c r="A16761" t="s">
        <v>18540</v>
      </c>
      <c r="B16761" t="s">
        <v>23511</v>
      </c>
      <c r="C16761" t="s">
        <v>18541</v>
      </c>
      <c r="D16761">
        <v>1</v>
      </c>
      <c r="E16761">
        <v>6152</v>
      </c>
      <c r="F16761">
        <v>1</v>
      </c>
      <c r="G16761">
        <v>7804</v>
      </c>
      <c r="H16761">
        <v>0.788313685289595</v>
      </c>
      <c r="I16761">
        <v>0.968912233598893</v>
      </c>
      <c r="J16761">
        <v>0.832812322140707</v>
      </c>
      <c r="K16761" t="s">
        <v>31808</v>
      </c>
      <c r="L16761">
        <v>1</v>
      </c>
      <c r="M16761" t="s">
        <v>5133</v>
      </c>
      <c r="N16761">
        <v>1</v>
      </c>
      <c r="O16761">
        <v>1.6254876462938901E-4</v>
      </c>
    </row>
    <row r="16762" spans="1:15">
      <c r="A16762" t="s">
        <v>18542</v>
      </c>
      <c r="B16762" t="s">
        <v>23511</v>
      </c>
      <c r="C16762" t="s">
        <v>18543</v>
      </c>
      <c r="D16762">
        <v>1</v>
      </c>
      <c r="E16762">
        <v>6152</v>
      </c>
      <c r="F16762">
        <v>1</v>
      </c>
      <c r="G16762">
        <v>7804</v>
      </c>
      <c r="H16762">
        <v>0.788313685289595</v>
      </c>
      <c r="I16762">
        <v>0.968912233598893</v>
      </c>
      <c r="J16762">
        <v>0.832812322140707</v>
      </c>
      <c r="K16762" t="s">
        <v>31808</v>
      </c>
      <c r="L16762">
        <v>1</v>
      </c>
      <c r="M16762" t="s">
        <v>1463</v>
      </c>
      <c r="N16762">
        <v>1</v>
      </c>
      <c r="O16762">
        <v>1.6254876462938901E-4</v>
      </c>
    </row>
    <row r="16763" spans="1:15">
      <c r="A16763" t="s">
        <v>18544</v>
      </c>
      <c r="B16763" t="s">
        <v>23511</v>
      </c>
      <c r="C16763" t="s">
        <v>18545</v>
      </c>
      <c r="D16763">
        <v>3</v>
      </c>
      <c r="E16763">
        <v>6152</v>
      </c>
      <c r="F16763">
        <v>4</v>
      </c>
      <c r="G16763">
        <v>7804</v>
      </c>
      <c r="H16763">
        <v>0.80103341611958101</v>
      </c>
      <c r="I16763">
        <v>0.968912233598893</v>
      </c>
      <c r="J16763">
        <v>0.832812322140707</v>
      </c>
      <c r="K16763" t="s">
        <v>33692</v>
      </c>
      <c r="L16763">
        <v>3</v>
      </c>
      <c r="M16763" t="s">
        <v>2729</v>
      </c>
      <c r="N16763">
        <v>0.75</v>
      </c>
      <c r="O16763">
        <v>4.8764629388816603E-4</v>
      </c>
    </row>
    <row r="16764" spans="1:15">
      <c r="A16764" t="s">
        <v>18544</v>
      </c>
      <c r="B16764" t="s">
        <v>23513</v>
      </c>
      <c r="C16764" t="s">
        <v>18545</v>
      </c>
      <c r="D16764">
        <v>1</v>
      </c>
      <c r="E16764">
        <v>535</v>
      </c>
      <c r="F16764">
        <v>3</v>
      </c>
      <c r="G16764">
        <v>8124</v>
      </c>
      <c r="H16764">
        <v>0.184859247501582</v>
      </c>
      <c r="I16764">
        <v>0.75508452473579202</v>
      </c>
      <c r="J16764">
        <v>0.71764152547495597</v>
      </c>
      <c r="K16764" t="s">
        <v>26166</v>
      </c>
      <c r="L16764">
        <v>1</v>
      </c>
      <c r="M16764" t="s">
        <v>2729</v>
      </c>
      <c r="N16764">
        <v>0.33333333333333298</v>
      </c>
      <c r="O16764">
        <v>1.8691588785046699E-3</v>
      </c>
    </row>
    <row r="16765" spans="1:15">
      <c r="A16765" t="s">
        <v>18546</v>
      </c>
      <c r="B16765" t="s">
        <v>23511</v>
      </c>
      <c r="C16765" t="s">
        <v>18547</v>
      </c>
      <c r="D16765">
        <v>8</v>
      </c>
      <c r="E16765">
        <v>6152</v>
      </c>
      <c r="F16765">
        <v>8</v>
      </c>
      <c r="G16765">
        <v>7804</v>
      </c>
      <c r="H16765">
        <v>0.148995721685201</v>
      </c>
      <c r="I16765">
        <v>0.54611425167193095</v>
      </c>
      <c r="J16765">
        <v>0.46940338073728599</v>
      </c>
      <c r="K16765" t="s">
        <v>33693</v>
      </c>
      <c r="L16765">
        <v>8</v>
      </c>
      <c r="M16765" t="s">
        <v>5133</v>
      </c>
      <c r="N16765">
        <v>1</v>
      </c>
      <c r="O16765">
        <v>1.3003901170351099E-3</v>
      </c>
    </row>
    <row r="16766" spans="1:15">
      <c r="A16766" t="s">
        <v>18548</v>
      </c>
      <c r="B16766" t="s">
        <v>23518</v>
      </c>
      <c r="C16766" t="s">
        <v>18549</v>
      </c>
      <c r="D16766">
        <v>2</v>
      </c>
      <c r="E16766">
        <v>787</v>
      </c>
      <c r="F16766">
        <v>23</v>
      </c>
      <c r="G16766">
        <v>7393</v>
      </c>
      <c r="H16766">
        <v>0.71953430587873801</v>
      </c>
      <c r="I16766">
        <v>1</v>
      </c>
      <c r="J16766">
        <v>0.966855260484069</v>
      </c>
      <c r="K16766" t="s">
        <v>24991</v>
      </c>
      <c r="L16766">
        <v>2</v>
      </c>
      <c r="M16766" t="s">
        <v>1463</v>
      </c>
      <c r="N16766">
        <v>8.6956521739130405E-2</v>
      </c>
      <c r="O16766">
        <v>2.5412960609911099E-3</v>
      </c>
    </row>
    <row r="16767" spans="1:15">
      <c r="A16767" t="s">
        <v>18548</v>
      </c>
      <c r="B16767" t="s">
        <v>23511</v>
      </c>
      <c r="C16767" t="s">
        <v>18549</v>
      </c>
      <c r="D16767">
        <v>20</v>
      </c>
      <c r="E16767">
        <v>6152</v>
      </c>
      <c r="F16767">
        <v>22</v>
      </c>
      <c r="G16767">
        <v>7804</v>
      </c>
      <c r="H16767">
        <v>0.12543529925701299</v>
      </c>
      <c r="I16767">
        <v>0.50199614682328897</v>
      </c>
      <c r="J16767">
        <v>0.43148240082461498</v>
      </c>
      <c r="K16767" t="s">
        <v>24990</v>
      </c>
      <c r="L16767">
        <v>20</v>
      </c>
      <c r="M16767" t="s">
        <v>1463</v>
      </c>
      <c r="N16767">
        <v>0.90909090909090895</v>
      </c>
      <c r="O16767">
        <v>3.2509752925877801E-3</v>
      </c>
    </row>
    <row r="16768" spans="1:15">
      <c r="A16768" t="s">
        <v>18550</v>
      </c>
      <c r="B16768" t="s">
        <v>23511</v>
      </c>
      <c r="C16768" t="s">
        <v>18551</v>
      </c>
      <c r="D16768">
        <v>15</v>
      </c>
      <c r="E16768">
        <v>6152</v>
      </c>
      <c r="F16768">
        <v>15</v>
      </c>
      <c r="G16768">
        <v>7804</v>
      </c>
      <c r="H16768">
        <v>2.8113485006614501E-2</v>
      </c>
      <c r="I16768">
        <v>0.182450402036994</v>
      </c>
      <c r="J16768">
        <v>0.156822194752923</v>
      </c>
      <c r="K16768" t="s">
        <v>33694</v>
      </c>
      <c r="L16768">
        <v>15</v>
      </c>
      <c r="M16768" t="s">
        <v>2729</v>
      </c>
      <c r="N16768">
        <v>1</v>
      </c>
      <c r="O16768">
        <v>2.4382314694408299E-3</v>
      </c>
    </row>
    <row r="16769" spans="1:15">
      <c r="A16769" t="s">
        <v>18552</v>
      </c>
      <c r="B16769" t="s">
        <v>23513</v>
      </c>
      <c r="C16769" t="s">
        <v>18553</v>
      </c>
      <c r="D16769">
        <v>1</v>
      </c>
      <c r="E16769">
        <v>535</v>
      </c>
      <c r="F16769">
        <v>32</v>
      </c>
      <c r="G16769">
        <v>8124</v>
      </c>
      <c r="H16769">
        <v>0.88743738841378905</v>
      </c>
      <c r="I16769">
        <v>0.99999999999997702</v>
      </c>
      <c r="J16769">
        <v>0.95041217501583097</v>
      </c>
      <c r="K16769" t="s">
        <v>23596</v>
      </c>
      <c r="L16769">
        <v>1</v>
      </c>
      <c r="M16769" t="s">
        <v>5133</v>
      </c>
      <c r="N16769">
        <v>3.125E-2</v>
      </c>
      <c r="O16769">
        <v>1.8691588785046699E-3</v>
      </c>
    </row>
    <row r="16770" spans="1:15">
      <c r="A16770" t="s">
        <v>18552</v>
      </c>
      <c r="B16770" t="s">
        <v>23511</v>
      </c>
      <c r="C16770" t="s">
        <v>18553</v>
      </c>
      <c r="D16770">
        <v>26</v>
      </c>
      <c r="E16770">
        <v>6152</v>
      </c>
      <c r="F16770">
        <v>31</v>
      </c>
      <c r="G16770">
        <v>7804</v>
      </c>
      <c r="H16770">
        <v>0.33265853564489101</v>
      </c>
      <c r="I16770">
        <v>0.86893692847544601</v>
      </c>
      <c r="J16770">
        <v>0.74688021897453805</v>
      </c>
      <c r="K16770" t="s">
        <v>33695</v>
      </c>
      <c r="L16770">
        <v>26</v>
      </c>
      <c r="M16770" t="s">
        <v>5133</v>
      </c>
      <c r="N16770">
        <v>0.83870967741935498</v>
      </c>
      <c r="O16770">
        <v>4.2262678803641103E-3</v>
      </c>
    </row>
    <row r="16771" spans="1:15">
      <c r="A16771" t="s">
        <v>18552</v>
      </c>
      <c r="B16771" t="s">
        <v>23518</v>
      </c>
      <c r="C16771" t="s">
        <v>18553</v>
      </c>
      <c r="D16771">
        <v>3</v>
      </c>
      <c r="E16771">
        <v>787</v>
      </c>
      <c r="F16771">
        <v>23</v>
      </c>
      <c r="G16771">
        <v>7393</v>
      </c>
      <c r="H16771">
        <v>0.44950640787808399</v>
      </c>
      <c r="I16771">
        <v>1</v>
      </c>
      <c r="J16771">
        <v>0.966855260484069</v>
      </c>
      <c r="K16771" t="s">
        <v>26352</v>
      </c>
      <c r="L16771">
        <v>3</v>
      </c>
      <c r="M16771" t="s">
        <v>5133</v>
      </c>
      <c r="N16771">
        <v>0.13043478260869601</v>
      </c>
      <c r="O16771">
        <v>3.8119440914866601E-3</v>
      </c>
    </row>
    <row r="16772" spans="1:15">
      <c r="A16772" t="s">
        <v>18554</v>
      </c>
      <c r="B16772" t="s">
        <v>23518</v>
      </c>
      <c r="C16772" t="s">
        <v>18555</v>
      </c>
      <c r="D16772">
        <v>13</v>
      </c>
      <c r="E16772">
        <v>787</v>
      </c>
      <c r="F16772">
        <v>244</v>
      </c>
      <c r="G16772">
        <v>7393</v>
      </c>
      <c r="H16772">
        <v>0.99900480449135098</v>
      </c>
      <c r="I16772">
        <v>1</v>
      </c>
      <c r="J16772">
        <v>0.966855260484069</v>
      </c>
      <c r="K16772" t="s">
        <v>33696</v>
      </c>
      <c r="L16772">
        <v>13</v>
      </c>
      <c r="M16772" t="s">
        <v>5133</v>
      </c>
      <c r="N16772">
        <v>5.3278688524590202E-2</v>
      </c>
      <c r="O16772">
        <v>1.6518424396442199E-2</v>
      </c>
    </row>
    <row r="16773" spans="1:15">
      <c r="A16773" t="s">
        <v>18554</v>
      </c>
      <c r="B16773" t="s">
        <v>23513</v>
      </c>
      <c r="C16773" t="s">
        <v>18555</v>
      </c>
      <c r="D16773">
        <v>19</v>
      </c>
      <c r="E16773">
        <v>535</v>
      </c>
      <c r="F16773">
        <v>300</v>
      </c>
      <c r="G16773">
        <v>8124</v>
      </c>
      <c r="H16773">
        <v>0.60582226136067696</v>
      </c>
      <c r="I16773">
        <v>0.99999999999997702</v>
      </c>
      <c r="J16773">
        <v>0.95041217501583097</v>
      </c>
      <c r="K16773" t="s">
        <v>30939</v>
      </c>
      <c r="L16773">
        <v>19</v>
      </c>
      <c r="M16773" t="s">
        <v>5133</v>
      </c>
      <c r="N16773">
        <v>6.3333333333333297E-2</v>
      </c>
      <c r="O16773">
        <v>3.5514018691588801E-2</v>
      </c>
    </row>
    <row r="16774" spans="1:15">
      <c r="A16774" t="s">
        <v>18554</v>
      </c>
      <c r="B16774" t="s">
        <v>23511</v>
      </c>
      <c r="C16774" t="s">
        <v>18555</v>
      </c>
      <c r="D16774">
        <v>263</v>
      </c>
      <c r="E16774">
        <v>6152</v>
      </c>
      <c r="F16774">
        <v>296</v>
      </c>
      <c r="G16774">
        <v>7804</v>
      </c>
      <c r="H16774" s="34">
        <v>3.1361471521856301E-6</v>
      </c>
      <c r="I16774" s="34">
        <v>9.8959515106626704E-5</v>
      </c>
      <c r="J16774" s="34">
        <v>8.5058997828678501E-5</v>
      </c>
      <c r="K16774" t="s">
        <v>33697</v>
      </c>
      <c r="L16774">
        <v>263</v>
      </c>
      <c r="M16774" t="s">
        <v>5133</v>
      </c>
      <c r="N16774">
        <v>0.88851351351351304</v>
      </c>
      <c r="O16774">
        <v>4.2750325097529303E-2</v>
      </c>
    </row>
    <row r="16775" spans="1:15">
      <c r="A16775" t="s">
        <v>18556</v>
      </c>
      <c r="B16775" t="s">
        <v>23513</v>
      </c>
      <c r="C16775" t="s">
        <v>18557</v>
      </c>
      <c r="D16775">
        <v>1</v>
      </c>
      <c r="E16775">
        <v>535</v>
      </c>
      <c r="F16775">
        <v>4</v>
      </c>
      <c r="G16775">
        <v>8124</v>
      </c>
      <c r="H16775">
        <v>0.23855956797771199</v>
      </c>
      <c r="I16775">
        <v>0.85273230586348503</v>
      </c>
      <c r="J16775">
        <v>0.81044716552199803</v>
      </c>
      <c r="K16775" t="s">
        <v>30523</v>
      </c>
      <c r="L16775">
        <v>1</v>
      </c>
      <c r="M16775" t="s">
        <v>2729</v>
      </c>
      <c r="N16775">
        <v>0.25</v>
      </c>
      <c r="O16775">
        <v>1.8691588785046699E-3</v>
      </c>
    </row>
    <row r="16776" spans="1:15">
      <c r="A16776" t="s">
        <v>18556</v>
      </c>
      <c r="B16776" t="s">
        <v>23511</v>
      </c>
      <c r="C16776" t="s">
        <v>18557</v>
      </c>
      <c r="D16776">
        <v>3</v>
      </c>
      <c r="E16776">
        <v>6152</v>
      </c>
      <c r="F16776">
        <v>4</v>
      </c>
      <c r="G16776">
        <v>7804</v>
      </c>
      <c r="H16776">
        <v>0.80103341611958101</v>
      </c>
      <c r="I16776">
        <v>0.968912233598893</v>
      </c>
      <c r="J16776">
        <v>0.832812322140707</v>
      </c>
      <c r="K16776" t="s">
        <v>33698</v>
      </c>
      <c r="L16776">
        <v>3</v>
      </c>
      <c r="M16776" t="s">
        <v>2729</v>
      </c>
      <c r="N16776">
        <v>0.75</v>
      </c>
      <c r="O16776">
        <v>4.8764629388816603E-4</v>
      </c>
    </row>
    <row r="16777" spans="1:15">
      <c r="A16777" t="s">
        <v>18558</v>
      </c>
      <c r="B16777" t="s">
        <v>23513</v>
      </c>
      <c r="C16777" t="s">
        <v>18559</v>
      </c>
      <c r="D16777">
        <v>2</v>
      </c>
      <c r="E16777">
        <v>535</v>
      </c>
      <c r="F16777">
        <v>108</v>
      </c>
      <c r="G16777">
        <v>8124</v>
      </c>
      <c r="H16777">
        <v>0.99471009942228905</v>
      </c>
      <c r="I16777">
        <v>0.99999999999997702</v>
      </c>
      <c r="J16777">
        <v>0.95041217501583097</v>
      </c>
      <c r="K16777" t="s">
        <v>33699</v>
      </c>
      <c r="L16777">
        <v>2</v>
      </c>
      <c r="M16777" t="s">
        <v>2729</v>
      </c>
      <c r="N16777">
        <v>1.85185185185185E-2</v>
      </c>
      <c r="O16777">
        <v>3.7383177570093499E-3</v>
      </c>
    </row>
    <row r="16778" spans="1:15">
      <c r="A16778" t="s">
        <v>18558</v>
      </c>
      <c r="B16778" t="s">
        <v>23511</v>
      </c>
      <c r="C16778" t="s">
        <v>18559</v>
      </c>
      <c r="D16778">
        <v>83</v>
      </c>
      <c r="E16778">
        <v>6152</v>
      </c>
      <c r="F16778">
        <v>96</v>
      </c>
      <c r="G16778">
        <v>7804</v>
      </c>
      <c r="H16778">
        <v>3.82279090621808E-2</v>
      </c>
      <c r="I16778">
        <v>0.22322287349772801</v>
      </c>
      <c r="J16778">
        <v>0.191867491384698</v>
      </c>
      <c r="K16778" t="s">
        <v>33700</v>
      </c>
      <c r="L16778">
        <v>83</v>
      </c>
      <c r="M16778" t="s">
        <v>2729</v>
      </c>
      <c r="N16778">
        <v>0.86458333333333304</v>
      </c>
      <c r="O16778">
        <v>1.3491547464239299E-2</v>
      </c>
    </row>
    <row r="16779" spans="1:15">
      <c r="A16779" t="s">
        <v>18558</v>
      </c>
      <c r="B16779" t="s">
        <v>23518</v>
      </c>
      <c r="C16779" t="s">
        <v>18559</v>
      </c>
      <c r="D16779">
        <v>8</v>
      </c>
      <c r="E16779">
        <v>787</v>
      </c>
      <c r="F16779">
        <v>81</v>
      </c>
      <c r="G16779">
        <v>7393</v>
      </c>
      <c r="H16779">
        <v>0.64286349608209803</v>
      </c>
      <c r="I16779">
        <v>1</v>
      </c>
      <c r="J16779">
        <v>0.966855260484069</v>
      </c>
      <c r="K16779" t="s">
        <v>33701</v>
      </c>
      <c r="L16779">
        <v>8</v>
      </c>
      <c r="M16779" t="s">
        <v>2729</v>
      </c>
      <c r="N16779">
        <v>9.8765432098765399E-2</v>
      </c>
      <c r="O16779">
        <v>1.01651842439644E-2</v>
      </c>
    </row>
    <row r="16780" spans="1:15">
      <c r="A16780" t="s">
        <v>18560</v>
      </c>
      <c r="B16780" t="s">
        <v>23511</v>
      </c>
      <c r="C16780" t="s">
        <v>18561</v>
      </c>
      <c r="D16780">
        <v>2</v>
      </c>
      <c r="E16780">
        <v>6152</v>
      </c>
      <c r="F16780">
        <v>3</v>
      </c>
      <c r="G16780">
        <v>7804</v>
      </c>
      <c r="H16780">
        <v>0.88457550560319997</v>
      </c>
      <c r="I16780">
        <v>1</v>
      </c>
      <c r="J16780">
        <v>0.85953329234717102</v>
      </c>
      <c r="K16780" t="s">
        <v>30880</v>
      </c>
      <c r="L16780">
        <v>2</v>
      </c>
      <c r="M16780" t="s">
        <v>2729</v>
      </c>
      <c r="N16780">
        <v>0.66666666666666696</v>
      </c>
      <c r="O16780">
        <v>3.2509752925877802E-4</v>
      </c>
    </row>
    <row r="16781" spans="1:15">
      <c r="A16781" t="s">
        <v>18560</v>
      </c>
      <c r="B16781" t="s">
        <v>23513</v>
      </c>
      <c r="C16781" t="s">
        <v>18561</v>
      </c>
      <c r="D16781">
        <v>1</v>
      </c>
      <c r="E16781">
        <v>535</v>
      </c>
      <c r="F16781">
        <v>2</v>
      </c>
      <c r="G16781">
        <v>8124</v>
      </c>
      <c r="H16781">
        <v>0.12737930779067499</v>
      </c>
      <c r="I16781">
        <v>0.64703075560747003</v>
      </c>
      <c r="J16781">
        <v>0.614945907739046</v>
      </c>
      <c r="K16781" t="s">
        <v>24662</v>
      </c>
      <c r="L16781">
        <v>1</v>
      </c>
      <c r="M16781" t="s">
        <v>2729</v>
      </c>
      <c r="N16781">
        <v>0.5</v>
      </c>
      <c r="O16781">
        <v>1.8691588785046699E-3</v>
      </c>
    </row>
    <row r="16782" spans="1:15">
      <c r="A16782" t="s">
        <v>18562</v>
      </c>
      <c r="B16782" t="s">
        <v>23511</v>
      </c>
      <c r="C16782" t="s">
        <v>18563</v>
      </c>
      <c r="D16782">
        <v>6</v>
      </c>
      <c r="E16782">
        <v>6152</v>
      </c>
      <c r="F16782">
        <v>9</v>
      </c>
      <c r="G16782">
        <v>7804</v>
      </c>
      <c r="H16782">
        <v>0.89825373386812402</v>
      </c>
      <c r="I16782">
        <v>1</v>
      </c>
      <c r="J16782">
        <v>0.85953329234717102</v>
      </c>
      <c r="K16782" t="s">
        <v>33702</v>
      </c>
      <c r="L16782">
        <v>6</v>
      </c>
      <c r="M16782" t="s">
        <v>2729</v>
      </c>
      <c r="N16782">
        <v>0.66666666666666696</v>
      </c>
      <c r="O16782">
        <v>9.7529258777633303E-4</v>
      </c>
    </row>
    <row r="16783" spans="1:15">
      <c r="A16783" t="s">
        <v>18562</v>
      </c>
      <c r="B16783" t="s">
        <v>23518</v>
      </c>
      <c r="C16783" t="s">
        <v>18563</v>
      </c>
      <c r="D16783">
        <v>1</v>
      </c>
      <c r="E16783">
        <v>787</v>
      </c>
      <c r="F16783">
        <v>9</v>
      </c>
      <c r="G16783">
        <v>7393</v>
      </c>
      <c r="H16783">
        <v>0.63708190659863195</v>
      </c>
      <c r="I16783">
        <v>1</v>
      </c>
      <c r="J16783">
        <v>0.966855260484069</v>
      </c>
      <c r="K16783" t="s">
        <v>33330</v>
      </c>
      <c r="L16783">
        <v>1</v>
      </c>
      <c r="M16783" t="s">
        <v>2729</v>
      </c>
      <c r="N16783">
        <v>0.11111111111111099</v>
      </c>
      <c r="O16783">
        <v>1.27064803049555E-3</v>
      </c>
    </row>
    <row r="16784" spans="1:15">
      <c r="A16784" t="s">
        <v>18562</v>
      </c>
      <c r="B16784" t="s">
        <v>23513</v>
      </c>
      <c r="C16784" t="s">
        <v>18563</v>
      </c>
      <c r="D16784">
        <v>1</v>
      </c>
      <c r="E16784">
        <v>535</v>
      </c>
      <c r="F16784">
        <v>7</v>
      </c>
      <c r="G16784">
        <v>8124</v>
      </c>
      <c r="H16784">
        <v>0.37938355156400999</v>
      </c>
      <c r="I16784">
        <v>0.99999999999997702</v>
      </c>
      <c r="J16784">
        <v>0.95041217501583097</v>
      </c>
      <c r="K16784" t="s">
        <v>24662</v>
      </c>
      <c r="L16784">
        <v>1</v>
      </c>
      <c r="M16784" t="s">
        <v>2729</v>
      </c>
      <c r="N16784">
        <v>0.14285714285714299</v>
      </c>
      <c r="O16784">
        <v>1.8691588785046699E-3</v>
      </c>
    </row>
    <row r="16785" spans="1:15">
      <c r="A16785" t="s">
        <v>18564</v>
      </c>
      <c r="B16785" t="s">
        <v>23511</v>
      </c>
      <c r="C16785" t="s">
        <v>18565</v>
      </c>
      <c r="D16785">
        <v>1</v>
      </c>
      <c r="E16785">
        <v>6152</v>
      </c>
      <c r="F16785">
        <v>2</v>
      </c>
      <c r="G16785">
        <v>7804</v>
      </c>
      <c r="H16785">
        <v>0.95521029019776005</v>
      </c>
      <c r="I16785">
        <v>1</v>
      </c>
      <c r="J16785">
        <v>0.85953329234717102</v>
      </c>
      <c r="K16785" t="s">
        <v>30963</v>
      </c>
      <c r="L16785">
        <v>1</v>
      </c>
      <c r="M16785" t="s">
        <v>2729</v>
      </c>
      <c r="N16785">
        <v>0.5</v>
      </c>
      <c r="O16785">
        <v>1.6254876462938901E-4</v>
      </c>
    </row>
    <row r="16786" spans="1:15">
      <c r="A16786" t="s">
        <v>18566</v>
      </c>
      <c r="B16786" t="s">
        <v>23511</v>
      </c>
      <c r="C16786" t="s">
        <v>18567</v>
      </c>
      <c r="D16786">
        <v>44</v>
      </c>
      <c r="E16786">
        <v>6152</v>
      </c>
      <c r="F16786">
        <v>56</v>
      </c>
      <c r="G16786">
        <v>7804</v>
      </c>
      <c r="H16786">
        <v>0.59542196882811504</v>
      </c>
      <c r="I16786">
        <v>0.968912233598893</v>
      </c>
      <c r="J16786">
        <v>0.832812322140707</v>
      </c>
      <c r="K16786" t="s">
        <v>33703</v>
      </c>
      <c r="L16786">
        <v>44</v>
      </c>
      <c r="M16786" t="s">
        <v>2729</v>
      </c>
      <c r="N16786">
        <v>0.78571428571428603</v>
      </c>
      <c r="O16786">
        <v>7.1521456436931096E-3</v>
      </c>
    </row>
    <row r="16787" spans="1:15">
      <c r="A16787" t="s">
        <v>18566</v>
      </c>
      <c r="B16787" t="s">
        <v>23518</v>
      </c>
      <c r="C16787" t="s">
        <v>18567</v>
      </c>
      <c r="D16787">
        <v>8</v>
      </c>
      <c r="E16787">
        <v>787</v>
      </c>
      <c r="F16787">
        <v>57</v>
      </c>
      <c r="G16787">
        <v>7393</v>
      </c>
      <c r="H16787">
        <v>0.25715788496390202</v>
      </c>
      <c r="I16787">
        <v>0.97863801257884697</v>
      </c>
      <c r="J16787">
        <v>0.94620131057153301</v>
      </c>
      <c r="K16787" t="s">
        <v>33701</v>
      </c>
      <c r="L16787">
        <v>8</v>
      </c>
      <c r="M16787" t="s">
        <v>2729</v>
      </c>
      <c r="N16787">
        <v>0.140350877192982</v>
      </c>
      <c r="O16787">
        <v>1.01651842439644E-2</v>
      </c>
    </row>
    <row r="16788" spans="1:15">
      <c r="A16788" t="s">
        <v>18566</v>
      </c>
      <c r="B16788" t="s">
        <v>23513</v>
      </c>
      <c r="C16788" t="s">
        <v>18567</v>
      </c>
      <c r="D16788">
        <v>2</v>
      </c>
      <c r="E16788">
        <v>535</v>
      </c>
      <c r="F16788">
        <v>57</v>
      </c>
      <c r="G16788">
        <v>8124</v>
      </c>
      <c r="H16788">
        <v>0.89749946622884902</v>
      </c>
      <c r="I16788">
        <v>0.99999999999997702</v>
      </c>
      <c r="J16788">
        <v>0.95041217501583097</v>
      </c>
      <c r="K16788" t="s">
        <v>33699</v>
      </c>
      <c r="L16788">
        <v>2</v>
      </c>
      <c r="M16788" t="s">
        <v>2729</v>
      </c>
      <c r="N16788">
        <v>3.5087719298245598E-2</v>
      </c>
      <c r="O16788">
        <v>3.7383177570093499E-3</v>
      </c>
    </row>
    <row r="16789" spans="1:15">
      <c r="A16789" t="s">
        <v>18568</v>
      </c>
      <c r="B16789" t="s">
        <v>23511</v>
      </c>
      <c r="C16789" t="s">
        <v>18569</v>
      </c>
      <c r="D16789">
        <v>19</v>
      </c>
      <c r="E16789">
        <v>6152</v>
      </c>
      <c r="F16789">
        <v>22</v>
      </c>
      <c r="G16789">
        <v>7804</v>
      </c>
      <c r="H16789">
        <v>0.284610565096101</v>
      </c>
      <c r="I16789">
        <v>0.807955886208509</v>
      </c>
      <c r="J16789">
        <v>0.69446498294407599</v>
      </c>
      <c r="K16789" t="s">
        <v>29147</v>
      </c>
      <c r="L16789">
        <v>19</v>
      </c>
      <c r="M16789" t="s">
        <v>2729</v>
      </c>
      <c r="N16789">
        <v>0.86363636363636398</v>
      </c>
      <c r="O16789">
        <v>3.0884265279583901E-3</v>
      </c>
    </row>
    <row r="16790" spans="1:15">
      <c r="A16790" t="s">
        <v>18568</v>
      </c>
      <c r="B16790" t="s">
        <v>23518</v>
      </c>
      <c r="C16790" t="s">
        <v>18569</v>
      </c>
      <c r="D16790">
        <v>2</v>
      </c>
      <c r="E16790">
        <v>787</v>
      </c>
      <c r="F16790">
        <v>20</v>
      </c>
      <c r="G16790">
        <v>7393</v>
      </c>
      <c r="H16790">
        <v>0.64423125616468901</v>
      </c>
      <c r="I16790">
        <v>1</v>
      </c>
      <c r="J16790">
        <v>0.966855260484069</v>
      </c>
      <c r="K16790" t="s">
        <v>29146</v>
      </c>
      <c r="L16790">
        <v>2</v>
      </c>
      <c r="M16790" t="s">
        <v>2729</v>
      </c>
      <c r="N16790">
        <v>0.1</v>
      </c>
      <c r="O16790">
        <v>2.5412960609911099E-3</v>
      </c>
    </row>
    <row r="16791" spans="1:15">
      <c r="A16791" t="s">
        <v>18568</v>
      </c>
      <c r="B16791" t="s">
        <v>23513</v>
      </c>
      <c r="C16791" t="s">
        <v>18569</v>
      </c>
      <c r="D16791">
        <v>1</v>
      </c>
      <c r="E16791">
        <v>535</v>
      </c>
      <c r="F16791">
        <v>8</v>
      </c>
      <c r="G16791">
        <v>8124</v>
      </c>
      <c r="H16791">
        <v>0.42028903387437799</v>
      </c>
      <c r="I16791">
        <v>0.99999999999997702</v>
      </c>
      <c r="J16791">
        <v>0.95041217501583097</v>
      </c>
      <c r="K16791" t="s">
        <v>25000</v>
      </c>
      <c r="L16791">
        <v>1</v>
      </c>
      <c r="M16791" t="s">
        <v>2729</v>
      </c>
      <c r="N16791">
        <v>0.125</v>
      </c>
      <c r="O16791">
        <v>1.8691588785046699E-3</v>
      </c>
    </row>
    <row r="16792" spans="1:15">
      <c r="A16792" t="s">
        <v>18570</v>
      </c>
      <c r="B16792" t="s">
        <v>23513</v>
      </c>
      <c r="C16792" t="s">
        <v>18571</v>
      </c>
      <c r="D16792">
        <v>1</v>
      </c>
      <c r="E16792">
        <v>535</v>
      </c>
      <c r="F16792">
        <v>16</v>
      </c>
      <c r="G16792">
        <v>8124</v>
      </c>
      <c r="H16792">
        <v>0.66412214006675596</v>
      </c>
      <c r="I16792">
        <v>0.99999999999997702</v>
      </c>
      <c r="J16792">
        <v>0.95041217501583097</v>
      </c>
      <c r="K16792" t="s">
        <v>27809</v>
      </c>
      <c r="L16792">
        <v>1</v>
      </c>
      <c r="M16792" t="s">
        <v>2729</v>
      </c>
      <c r="N16792">
        <v>6.25E-2</v>
      </c>
      <c r="O16792">
        <v>1.8691588785046699E-3</v>
      </c>
    </row>
    <row r="16793" spans="1:15">
      <c r="A16793" t="s">
        <v>18570</v>
      </c>
      <c r="B16793" t="s">
        <v>23511</v>
      </c>
      <c r="C16793" t="s">
        <v>18571</v>
      </c>
      <c r="D16793">
        <v>11</v>
      </c>
      <c r="E16793">
        <v>6152</v>
      </c>
      <c r="F16793">
        <v>16</v>
      </c>
      <c r="G16793">
        <v>7804</v>
      </c>
      <c r="H16793">
        <v>0.89782721505622898</v>
      </c>
      <c r="I16793">
        <v>1</v>
      </c>
      <c r="J16793">
        <v>0.85953329234717102</v>
      </c>
      <c r="K16793" t="s">
        <v>33704</v>
      </c>
      <c r="L16793">
        <v>11</v>
      </c>
      <c r="M16793" t="s">
        <v>2729</v>
      </c>
      <c r="N16793">
        <v>0.6875</v>
      </c>
      <c r="O16793">
        <v>1.78803641092328E-3</v>
      </c>
    </row>
    <row r="16794" spans="1:15">
      <c r="A16794" t="s">
        <v>18570</v>
      </c>
      <c r="B16794" t="s">
        <v>23518</v>
      </c>
      <c r="C16794" t="s">
        <v>18571</v>
      </c>
      <c r="D16794">
        <v>1</v>
      </c>
      <c r="E16794">
        <v>787</v>
      </c>
      <c r="F16794">
        <v>16</v>
      </c>
      <c r="G16794">
        <v>7393</v>
      </c>
      <c r="H16794">
        <v>0.83516677538628503</v>
      </c>
      <c r="I16794">
        <v>1</v>
      </c>
      <c r="J16794">
        <v>0.966855260484069</v>
      </c>
      <c r="K16794" t="s">
        <v>29525</v>
      </c>
      <c r="L16794">
        <v>1</v>
      </c>
      <c r="M16794" t="s">
        <v>2729</v>
      </c>
      <c r="N16794">
        <v>6.25E-2</v>
      </c>
      <c r="O16794">
        <v>1.27064803049555E-3</v>
      </c>
    </row>
    <row r="16795" spans="1:15">
      <c r="A16795" t="s">
        <v>18572</v>
      </c>
      <c r="B16795" t="s">
        <v>23513</v>
      </c>
      <c r="C16795" t="s">
        <v>18573</v>
      </c>
      <c r="D16795">
        <v>6</v>
      </c>
      <c r="E16795">
        <v>535</v>
      </c>
      <c r="F16795">
        <v>10</v>
      </c>
      <c r="G16795">
        <v>8124</v>
      </c>
      <c r="H16795" s="34">
        <v>1.32628365673213E-5</v>
      </c>
      <c r="I16795">
        <v>1.0387317194776799E-3</v>
      </c>
      <c r="J16795">
        <v>9.8722327276674297E-4</v>
      </c>
      <c r="K16795" t="s">
        <v>23715</v>
      </c>
      <c r="L16795">
        <v>6</v>
      </c>
      <c r="M16795" t="s">
        <v>5133</v>
      </c>
      <c r="N16795">
        <v>0.6</v>
      </c>
      <c r="O16795">
        <v>1.1214953271028E-2</v>
      </c>
    </row>
    <row r="16796" spans="1:15">
      <c r="A16796" t="s">
        <v>18572</v>
      </c>
      <c r="B16796" t="s">
        <v>23511</v>
      </c>
      <c r="C16796" t="s">
        <v>18573</v>
      </c>
      <c r="D16796">
        <v>3</v>
      </c>
      <c r="E16796">
        <v>6152</v>
      </c>
      <c r="F16796">
        <v>9</v>
      </c>
      <c r="G16796">
        <v>7804</v>
      </c>
      <c r="H16796">
        <v>0.999548279167224</v>
      </c>
      <c r="I16796">
        <v>1</v>
      </c>
      <c r="J16796">
        <v>0.85953329234717102</v>
      </c>
      <c r="K16796" t="s">
        <v>26946</v>
      </c>
      <c r="L16796">
        <v>3</v>
      </c>
      <c r="M16796" t="s">
        <v>5133</v>
      </c>
      <c r="N16796">
        <v>0.33333333333333298</v>
      </c>
      <c r="O16796">
        <v>4.8764629388816603E-4</v>
      </c>
    </row>
    <row r="16797" spans="1:15">
      <c r="A16797" t="s">
        <v>18574</v>
      </c>
      <c r="B16797" t="s">
        <v>23511</v>
      </c>
      <c r="C16797" t="s">
        <v>18575</v>
      </c>
      <c r="D16797">
        <v>12</v>
      </c>
      <c r="E16797">
        <v>6152</v>
      </c>
      <c r="F16797">
        <v>13</v>
      </c>
      <c r="G16797">
        <v>7804</v>
      </c>
      <c r="H16797">
        <v>0.20366351383502801</v>
      </c>
      <c r="I16797">
        <v>0.658478585781888</v>
      </c>
      <c r="J16797">
        <v>0.56598426677721503</v>
      </c>
      <c r="K16797" t="s">
        <v>33705</v>
      </c>
      <c r="L16797">
        <v>12</v>
      </c>
      <c r="M16797" t="s">
        <v>5133</v>
      </c>
      <c r="N16797">
        <v>0.92307692307692302</v>
      </c>
      <c r="O16797">
        <v>1.95058517555267E-3</v>
      </c>
    </row>
    <row r="16798" spans="1:15">
      <c r="A16798" t="s">
        <v>18574</v>
      </c>
      <c r="B16798" t="s">
        <v>23518</v>
      </c>
      <c r="C16798" t="s">
        <v>18575</v>
      </c>
      <c r="D16798">
        <v>1</v>
      </c>
      <c r="E16798">
        <v>787</v>
      </c>
      <c r="F16798">
        <v>11</v>
      </c>
      <c r="G16798">
        <v>7393</v>
      </c>
      <c r="H16798">
        <v>0.71032488019926399</v>
      </c>
      <c r="I16798">
        <v>1</v>
      </c>
      <c r="J16798">
        <v>0.966855260484069</v>
      </c>
      <c r="K16798" t="s">
        <v>33706</v>
      </c>
      <c r="L16798">
        <v>1</v>
      </c>
      <c r="M16798" t="s">
        <v>5133</v>
      </c>
      <c r="N16798">
        <v>9.0909090909090898E-2</v>
      </c>
      <c r="O16798">
        <v>1.27064803049555E-3</v>
      </c>
    </row>
    <row r="16799" spans="1:15">
      <c r="A16799" t="s">
        <v>18576</v>
      </c>
      <c r="B16799" t="s">
        <v>23511</v>
      </c>
      <c r="C16799" t="s">
        <v>18577</v>
      </c>
      <c r="D16799">
        <v>259</v>
      </c>
      <c r="E16799">
        <v>6152</v>
      </c>
      <c r="F16799">
        <v>329</v>
      </c>
      <c r="G16799">
        <v>7804</v>
      </c>
      <c r="H16799">
        <v>0.55166812866728199</v>
      </c>
      <c r="I16799">
        <v>0.968912233598893</v>
      </c>
      <c r="J16799">
        <v>0.832812322140707</v>
      </c>
      <c r="K16799" t="s">
        <v>33707</v>
      </c>
      <c r="L16799">
        <v>259</v>
      </c>
      <c r="M16799" t="s">
        <v>2729</v>
      </c>
      <c r="N16799">
        <v>0.78723404255319196</v>
      </c>
      <c r="O16799">
        <v>4.2100130039011703E-2</v>
      </c>
    </row>
    <row r="16800" spans="1:15">
      <c r="A16800" t="s">
        <v>18576</v>
      </c>
      <c r="B16800" t="s">
        <v>23513</v>
      </c>
      <c r="C16800" t="s">
        <v>18577</v>
      </c>
      <c r="D16800">
        <v>27</v>
      </c>
      <c r="E16800">
        <v>535</v>
      </c>
      <c r="F16800">
        <v>334</v>
      </c>
      <c r="G16800">
        <v>8124</v>
      </c>
      <c r="H16800">
        <v>0.154964631316413</v>
      </c>
      <c r="I16800">
        <v>0.72914197274729597</v>
      </c>
      <c r="J16800">
        <v>0.69298540821410703</v>
      </c>
      <c r="K16800" t="s">
        <v>33708</v>
      </c>
      <c r="L16800">
        <v>27</v>
      </c>
      <c r="M16800" t="s">
        <v>2729</v>
      </c>
      <c r="N16800">
        <v>8.0838323353293398E-2</v>
      </c>
      <c r="O16800">
        <v>5.0467289719626197E-2</v>
      </c>
    </row>
    <row r="16801" spans="1:15">
      <c r="A16801" t="s">
        <v>18576</v>
      </c>
      <c r="B16801" t="s">
        <v>23518</v>
      </c>
      <c r="C16801" t="s">
        <v>18577</v>
      </c>
      <c r="D16801">
        <v>40</v>
      </c>
      <c r="E16801">
        <v>787</v>
      </c>
      <c r="F16801">
        <v>299</v>
      </c>
      <c r="G16801">
        <v>7393</v>
      </c>
      <c r="H16801">
        <v>7.41930392875539E-2</v>
      </c>
      <c r="I16801">
        <v>0.63266972740240601</v>
      </c>
      <c r="J16801">
        <v>0.61170005408803896</v>
      </c>
      <c r="K16801" t="s">
        <v>33709</v>
      </c>
      <c r="L16801">
        <v>40</v>
      </c>
      <c r="M16801" t="s">
        <v>2729</v>
      </c>
      <c r="N16801">
        <v>0.13377926421404701</v>
      </c>
      <c r="O16801">
        <v>5.0825921219822101E-2</v>
      </c>
    </row>
    <row r="16802" spans="1:15">
      <c r="A16802" t="s">
        <v>18578</v>
      </c>
      <c r="B16802" t="s">
        <v>23518</v>
      </c>
      <c r="C16802" t="s">
        <v>18579</v>
      </c>
      <c r="D16802">
        <v>13</v>
      </c>
      <c r="E16802">
        <v>787</v>
      </c>
      <c r="F16802">
        <v>307</v>
      </c>
      <c r="G16802">
        <v>7393</v>
      </c>
      <c r="H16802">
        <v>0.99998978285259199</v>
      </c>
      <c r="I16802">
        <v>1</v>
      </c>
      <c r="J16802">
        <v>0.966855260484069</v>
      </c>
      <c r="K16802" t="s">
        <v>33710</v>
      </c>
      <c r="L16802">
        <v>13</v>
      </c>
      <c r="M16802" t="s">
        <v>2729</v>
      </c>
      <c r="N16802">
        <v>4.2345276872964202E-2</v>
      </c>
      <c r="O16802">
        <v>1.6518424396442199E-2</v>
      </c>
    </row>
    <row r="16803" spans="1:15">
      <c r="A16803" t="s">
        <v>18578</v>
      </c>
      <c r="B16803" t="s">
        <v>23511</v>
      </c>
      <c r="C16803" t="s">
        <v>18579</v>
      </c>
      <c r="D16803">
        <v>321</v>
      </c>
      <c r="E16803">
        <v>6152</v>
      </c>
      <c r="F16803">
        <v>368</v>
      </c>
      <c r="G16803">
        <v>7804</v>
      </c>
      <c r="H16803" s="34">
        <v>1.42472517611712E-5</v>
      </c>
      <c r="I16803">
        <v>3.8640273715903601E-4</v>
      </c>
      <c r="J16803">
        <v>3.3212601684226502E-4</v>
      </c>
      <c r="K16803" t="s">
        <v>33711</v>
      </c>
      <c r="L16803">
        <v>321</v>
      </c>
      <c r="M16803" t="s">
        <v>2729</v>
      </c>
      <c r="N16803">
        <v>0.872282608695652</v>
      </c>
      <c r="O16803">
        <v>5.2178153446033798E-2</v>
      </c>
    </row>
    <row r="16804" spans="1:15">
      <c r="A16804" t="s">
        <v>18578</v>
      </c>
      <c r="B16804" t="s">
        <v>23513</v>
      </c>
      <c r="C16804" t="s">
        <v>18579</v>
      </c>
      <c r="D16804">
        <v>23</v>
      </c>
      <c r="E16804">
        <v>535</v>
      </c>
      <c r="F16804">
        <v>377</v>
      </c>
      <c r="G16804">
        <v>8124</v>
      </c>
      <c r="H16804">
        <v>0.68200158845609304</v>
      </c>
      <c r="I16804">
        <v>0.99999999999997702</v>
      </c>
      <c r="J16804">
        <v>0.95041217501583097</v>
      </c>
      <c r="K16804" t="s">
        <v>33712</v>
      </c>
      <c r="L16804">
        <v>23</v>
      </c>
      <c r="M16804" t="s">
        <v>2729</v>
      </c>
      <c r="N16804">
        <v>6.1007957559681698E-2</v>
      </c>
      <c r="O16804">
        <v>4.2990654205607499E-2</v>
      </c>
    </row>
    <row r="16805" spans="1:15">
      <c r="A16805" t="s">
        <v>18580</v>
      </c>
      <c r="B16805" t="s">
        <v>23513</v>
      </c>
      <c r="C16805" t="s">
        <v>18581</v>
      </c>
      <c r="D16805">
        <v>1</v>
      </c>
      <c r="E16805">
        <v>535</v>
      </c>
      <c r="F16805">
        <v>10</v>
      </c>
      <c r="G16805">
        <v>8124</v>
      </c>
      <c r="H16805">
        <v>0.494202526653369</v>
      </c>
      <c r="I16805">
        <v>0.99999999999997702</v>
      </c>
      <c r="J16805">
        <v>0.95041217501583097</v>
      </c>
      <c r="K16805" t="s">
        <v>25507</v>
      </c>
      <c r="L16805">
        <v>1</v>
      </c>
      <c r="M16805" t="s">
        <v>2729</v>
      </c>
      <c r="N16805">
        <v>0.1</v>
      </c>
      <c r="O16805">
        <v>1.8691588785046699E-3</v>
      </c>
    </row>
    <row r="16806" spans="1:15">
      <c r="A16806" t="s">
        <v>18580</v>
      </c>
      <c r="B16806" t="s">
        <v>23511</v>
      </c>
      <c r="C16806" t="s">
        <v>18581</v>
      </c>
      <c r="D16806">
        <v>8</v>
      </c>
      <c r="E16806">
        <v>6152</v>
      </c>
      <c r="F16806">
        <v>9</v>
      </c>
      <c r="G16806">
        <v>7804</v>
      </c>
      <c r="H16806">
        <v>0.40157748897504503</v>
      </c>
      <c r="I16806">
        <v>0.91525479399875698</v>
      </c>
      <c r="J16806">
        <v>0.78669196642228301</v>
      </c>
      <c r="K16806" t="s">
        <v>33713</v>
      </c>
      <c r="L16806">
        <v>8</v>
      </c>
      <c r="M16806" t="s">
        <v>2729</v>
      </c>
      <c r="N16806">
        <v>0.88888888888888895</v>
      </c>
      <c r="O16806">
        <v>1.3003901170351099E-3</v>
      </c>
    </row>
    <row r="16807" spans="1:15">
      <c r="A16807" t="s">
        <v>18582</v>
      </c>
      <c r="B16807" t="s">
        <v>23513</v>
      </c>
      <c r="C16807" t="s">
        <v>18583</v>
      </c>
      <c r="D16807">
        <v>4</v>
      </c>
      <c r="E16807">
        <v>535</v>
      </c>
      <c r="F16807">
        <v>7</v>
      </c>
      <c r="G16807">
        <v>8124</v>
      </c>
      <c r="H16807">
        <v>5.5461742900316197E-4</v>
      </c>
      <c r="I16807">
        <v>1.8413298642905002E-2</v>
      </c>
      <c r="J16807">
        <v>1.7500223212419799E-2</v>
      </c>
      <c r="K16807" t="s">
        <v>33714</v>
      </c>
      <c r="L16807">
        <v>4</v>
      </c>
      <c r="M16807" t="s">
        <v>1463</v>
      </c>
      <c r="N16807">
        <v>0.57142857142857095</v>
      </c>
      <c r="O16807">
        <v>7.4766355140186902E-3</v>
      </c>
    </row>
    <row r="16808" spans="1:15">
      <c r="A16808" t="s">
        <v>18582</v>
      </c>
      <c r="B16808" t="s">
        <v>23511</v>
      </c>
      <c r="C16808" t="s">
        <v>18583</v>
      </c>
      <c r="D16808">
        <v>3</v>
      </c>
      <c r="E16808">
        <v>6152</v>
      </c>
      <c r="F16808">
        <v>4</v>
      </c>
      <c r="G16808">
        <v>7804</v>
      </c>
      <c r="H16808">
        <v>0.80103341611958101</v>
      </c>
      <c r="I16808">
        <v>0.968912233598893</v>
      </c>
      <c r="J16808">
        <v>0.832812322140707</v>
      </c>
      <c r="K16808" t="s">
        <v>24270</v>
      </c>
      <c r="L16808">
        <v>3</v>
      </c>
      <c r="M16808" t="s">
        <v>1463</v>
      </c>
      <c r="N16808">
        <v>0.75</v>
      </c>
      <c r="O16808">
        <v>4.8764629388816603E-4</v>
      </c>
    </row>
    <row r="16809" spans="1:15">
      <c r="A16809" t="s">
        <v>18584</v>
      </c>
      <c r="B16809" t="s">
        <v>23511</v>
      </c>
      <c r="C16809" t="s">
        <v>18585</v>
      </c>
      <c r="D16809">
        <v>156</v>
      </c>
      <c r="E16809">
        <v>6152</v>
      </c>
      <c r="F16809">
        <v>166</v>
      </c>
      <c r="G16809">
        <v>7804</v>
      </c>
      <c r="H16809" s="34">
        <v>4.6688598183906099E-8</v>
      </c>
      <c r="I16809" s="34">
        <v>2.1478936874792299E-6</v>
      </c>
      <c r="J16809" s="34">
        <v>1.8461861328107301E-6</v>
      </c>
      <c r="K16809" t="s">
        <v>33715</v>
      </c>
      <c r="L16809">
        <v>156</v>
      </c>
      <c r="M16809" t="s">
        <v>5133</v>
      </c>
      <c r="N16809">
        <v>0.93975903614457801</v>
      </c>
      <c r="O16809">
        <v>2.53576072821847E-2</v>
      </c>
    </row>
    <row r="16810" spans="1:15">
      <c r="A16810" t="s">
        <v>18584</v>
      </c>
      <c r="B16810" t="s">
        <v>23518</v>
      </c>
      <c r="C16810" t="s">
        <v>18585</v>
      </c>
      <c r="D16810">
        <v>2</v>
      </c>
      <c r="E16810">
        <v>787</v>
      </c>
      <c r="F16810">
        <v>163</v>
      </c>
      <c r="G16810">
        <v>7393</v>
      </c>
      <c r="H16810">
        <v>0.99999981859716702</v>
      </c>
      <c r="I16810">
        <v>1</v>
      </c>
      <c r="J16810">
        <v>0.966855260484069</v>
      </c>
      <c r="K16810" t="s">
        <v>33716</v>
      </c>
      <c r="L16810">
        <v>2</v>
      </c>
      <c r="M16810" t="s">
        <v>5133</v>
      </c>
      <c r="N16810">
        <v>1.22699386503067E-2</v>
      </c>
      <c r="O16810">
        <v>2.5412960609911099E-3</v>
      </c>
    </row>
    <row r="16811" spans="1:15">
      <c r="A16811" t="s">
        <v>18584</v>
      </c>
      <c r="B16811" t="s">
        <v>23513</v>
      </c>
      <c r="C16811" t="s">
        <v>18585</v>
      </c>
      <c r="D16811">
        <v>4</v>
      </c>
      <c r="E16811">
        <v>535</v>
      </c>
      <c r="F16811">
        <v>182</v>
      </c>
      <c r="G16811">
        <v>8124</v>
      </c>
      <c r="H16811">
        <v>0.99832346568215202</v>
      </c>
      <c r="I16811">
        <v>0.99999999999997702</v>
      </c>
      <c r="J16811">
        <v>0.95041217501583097</v>
      </c>
      <c r="K16811" t="s">
        <v>26383</v>
      </c>
      <c r="L16811">
        <v>4</v>
      </c>
      <c r="M16811" t="s">
        <v>5133</v>
      </c>
      <c r="N16811">
        <v>2.1978021978022001E-2</v>
      </c>
      <c r="O16811">
        <v>7.4766355140186902E-3</v>
      </c>
    </row>
    <row r="16812" spans="1:15">
      <c r="A16812" t="s">
        <v>18586</v>
      </c>
      <c r="B16812" t="s">
        <v>23511</v>
      </c>
      <c r="C16812" t="s">
        <v>18587</v>
      </c>
      <c r="D16812">
        <v>2</v>
      </c>
      <c r="E16812">
        <v>6152</v>
      </c>
      <c r="F16812">
        <v>2</v>
      </c>
      <c r="G16812">
        <v>7804</v>
      </c>
      <c r="H16812">
        <v>0.62141708038142995</v>
      </c>
      <c r="I16812">
        <v>0.968912233598893</v>
      </c>
      <c r="J16812">
        <v>0.832812322140707</v>
      </c>
      <c r="K16812" t="s">
        <v>33717</v>
      </c>
      <c r="L16812">
        <v>2</v>
      </c>
      <c r="M16812" t="s">
        <v>1463</v>
      </c>
      <c r="N16812">
        <v>1</v>
      </c>
      <c r="O16812">
        <v>3.2509752925877802E-4</v>
      </c>
    </row>
    <row r="16813" spans="1:15">
      <c r="A16813" t="s">
        <v>18588</v>
      </c>
      <c r="B16813" t="s">
        <v>23511</v>
      </c>
      <c r="C16813" t="s">
        <v>18589</v>
      </c>
      <c r="D16813">
        <v>2</v>
      </c>
      <c r="E16813">
        <v>6152</v>
      </c>
      <c r="F16813">
        <v>2</v>
      </c>
      <c r="G16813">
        <v>7804</v>
      </c>
      <c r="H16813">
        <v>0.62141708038142995</v>
      </c>
      <c r="I16813">
        <v>0.968912233598893</v>
      </c>
      <c r="J16813">
        <v>0.832812322140707</v>
      </c>
      <c r="K16813" t="s">
        <v>33717</v>
      </c>
      <c r="L16813">
        <v>2</v>
      </c>
      <c r="M16813" t="s">
        <v>1463</v>
      </c>
      <c r="N16813">
        <v>1</v>
      </c>
      <c r="O16813">
        <v>3.2509752925877802E-4</v>
      </c>
    </row>
    <row r="16814" spans="1:15">
      <c r="A16814" t="s">
        <v>18590</v>
      </c>
      <c r="B16814" t="s">
        <v>23511</v>
      </c>
      <c r="C16814" t="s">
        <v>18591</v>
      </c>
      <c r="D16814">
        <v>13</v>
      </c>
      <c r="E16814">
        <v>6152</v>
      </c>
      <c r="F16814">
        <v>14</v>
      </c>
      <c r="G16814">
        <v>7804</v>
      </c>
      <c r="H16814">
        <v>0.17010059500559399</v>
      </c>
      <c r="I16814">
        <v>0.60434513093831699</v>
      </c>
      <c r="J16814">
        <v>0.51945476010939395</v>
      </c>
      <c r="K16814" t="s">
        <v>24419</v>
      </c>
      <c r="L16814">
        <v>13</v>
      </c>
      <c r="M16814" t="s">
        <v>2729</v>
      </c>
      <c r="N16814">
        <v>0.92857142857142905</v>
      </c>
      <c r="O16814">
        <v>2.1131339401820499E-3</v>
      </c>
    </row>
    <row r="16815" spans="1:15">
      <c r="A16815" t="s">
        <v>18592</v>
      </c>
      <c r="B16815" t="s">
        <v>23511</v>
      </c>
      <c r="C16815" t="s">
        <v>18593</v>
      </c>
      <c r="D16815">
        <v>3</v>
      </c>
      <c r="E16815">
        <v>6152</v>
      </c>
      <c r="F16815">
        <v>3</v>
      </c>
      <c r="G16815">
        <v>7804</v>
      </c>
      <c r="H16815">
        <v>0.489837867770546</v>
      </c>
      <c r="I16815">
        <v>0.96083957126938102</v>
      </c>
      <c r="J16815">
        <v>0.82587360011061495</v>
      </c>
      <c r="K16815" t="s">
        <v>25202</v>
      </c>
      <c r="L16815">
        <v>3</v>
      </c>
      <c r="M16815" t="s">
        <v>2729</v>
      </c>
      <c r="N16815">
        <v>1</v>
      </c>
      <c r="O16815">
        <v>4.8764629388816603E-4</v>
      </c>
    </row>
    <row r="16816" spans="1:15">
      <c r="A16816" t="s">
        <v>18594</v>
      </c>
      <c r="B16816" t="s">
        <v>23511</v>
      </c>
      <c r="C16816" t="s">
        <v>18595</v>
      </c>
      <c r="D16816">
        <v>3</v>
      </c>
      <c r="E16816">
        <v>6152</v>
      </c>
      <c r="F16816">
        <v>3</v>
      </c>
      <c r="G16816">
        <v>7804</v>
      </c>
      <c r="H16816">
        <v>0.489837867770546</v>
      </c>
      <c r="I16816">
        <v>0.96083957126938102</v>
      </c>
      <c r="J16816">
        <v>0.82587360011061495</v>
      </c>
      <c r="K16816" t="s">
        <v>25202</v>
      </c>
      <c r="L16816">
        <v>3</v>
      </c>
      <c r="M16816" t="s">
        <v>2729</v>
      </c>
      <c r="N16816">
        <v>1</v>
      </c>
      <c r="O16816">
        <v>4.8764629388816603E-4</v>
      </c>
    </row>
    <row r="16817" spans="1:15">
      <c r="A16817" t="s">
        <v>18596</v>
      </c>
      <c r="B16817" t="s">
        <v>23511</v>
      </c>
      <c r="C16817" t="s">
        <v>18597</v>
      </c>
      <c r="D16817">
        <v>3</v>
      </c>
      <c r="E16817">
        <v>6152</v>
      </c>
      <c r="F16817">
        <v>3</v>
      </c>
      <c r="G16817">
        <v>7804</v>
      </c>
      <c r="H16817">
        <v>0.489837867770546</v>
      </c>
      <c r="I16817">
        <v>0.96083957126938102</v>
      </c>
      <c r="J16817">
        <v>0.82587360011061495</v>
      </c>
      <c r="K16817" t="s">
        <v>25202</v>
      </c>
      <c r="L16817">
        <v>3</v>
      </c>
      <c r="M16817" t="s">
        <v>2729</v>
      </c>
      <c r="N16817">
        <v>1</v>
      </c>
      <c r="O16817">
        <v>4.8764629388816603E-4</v>
      </c>
    </row>
    <row r="16818" spans="1:15">
      <c r="A16818" t="s">
        <v>18598</v>
      </c>
      <c r="B16818" t="s">
        <v>23511</v>
      </c>
      <c r="C16818" t="s">
        <v>18599</v>
      </c>
      <c r="D16818">
        <v>3</v>
      </c>
      <c r="E16818">
        <v>6152</v>
      </c>
      <c r="F16818">
        <v>3</v>
      </c>
      <c r="G16818">
        <v>7804</v>
      </c>
      <c r="H16818">
        <v>0.489837867770546</v>
      </c>
      <c r="I16818">
        <v>0.96083957126938102</v>
      </c>
      <c r="J16818">
        <v>0.82587360011061495</v>
      </c>
      <c r="K16818" t="s">
        <v>25202</v>
      </c>
      <c r="L16818">
        <v>3</v>
      </c>
      <c r="M16818" t="s">
        <v>2729</v>
      </c>
      <c r="N16818">
        <v>1</v>
      </c>
      <c r="O16818">
        <v>4.8764629388816603E-4</v>
      </c>
    </row>
    <row r="16819" spans="1:15">
      <c r="A16819" t="s">
        <v>18600</v>
      </c>
      <c r="B16819" t="s">
        <v>23513</v>
      </c>
      <c r="C16819" t="s">
        <v>18601</v>
      </c>
      <c r="D16819">
        <v>8</v>
      </c>
      <c r="E16819">
        <v>535</v>
      </c>
      <c r="F16819">
        <v>439</v>
      </c>
      <c r="G16819">
        <v>8124</v>
      </c>
      <c r="H16819">
        <v>0.999999590966278</v>
      </c>
      <c r="I16819">
        <v>0.99999999999997702</v>
      </c>
      <c r="J16819">
        <v>0.95041217501583097</v>
      </c>
      <c r="K16819" t="s">
        <v>27147</v>
      </c>
      <c r="L16819">
        <v>8</v>
      </c>
      <c r="M16819" t="s">
        <v>5133</v>
      </c>
      <c r="N16819">
        <v>1.8223234624145799E-2</v>
      </c>
      <c r="O16819">
        <v>1.4953271028037399E-2</v>
      </c>
    </row>
    <row r="16820" spans="1:15">
      <c r="A16820" t="s">
        <v>18600</v>
      </c>
      <c r="B16820" t="s">
        <v>23511</v>
      </c>
      <c r="C16820" t="s">
        <v>18601</v>
      </c>
      <c r="D16820">
        <v>370</v>
      </c>
      <c r="E16820">
        <v>6152</v>
      </c>
      <c r="F16820">
        <v>418</v>
      </c>
      <c r="G16820">
        <v>7804</v>
      </c>
      <c r="H16820" s="34">
        <v>7.9708092396398798E-8</v>
      </c>
      <c r="I16820" s="34">
        <v>3.4417814458006398E-6</v>
      </c>
      <c r="J16820" s="34">
        <v>2.9583257376484302E-6</v>
      </c>
      <c r="K16820" t="s">
        <v>33718</v>
      </c>
      <c r="L16820">
        <v>370</v>
      </c>
      <c r="M16820" t="s">
        <v>5133</v>
      </c>
      <c r="N16820">
        <v>0.88516746411483205</v>
      </c>
      <c r="O16820">
        <v>6.0143042912873902E-2</v>
      </c>
    </row>
    <row r="16821" spans="1:15">
      <c r="A16821" t="s">
        <v>18600</v>
      </c>
      <c r="B16821" t="s">
        <v>23518</v>
      </c>
      <c r="C16821" t="s">
        <v>18601</v>
      </c>
      <c r="D16821">
        <v>28</v>
      </c>
      <c r="E16821">
        <v>787</v>
      </c>
      <c r="F16821">
        <v>374</v>
      </c>
      <c r="G16821">
        <v>7393</v>
      </c>
      <c r="H16821">
        <v>0.98619339829929797</v>
      </c>
      <c r="I16821">
        <v>1</v>
      </c>
      <c r="J16821">
        <v>0.966855260484069</v>
      </c>
      <c r="K16821" t="s">
        <v>33719</v>
      </c>
      <c r="L16821">
        <v>28</v>
      </c>
      <c r="M16821" t="s">
        <v>5133</v>
      </c>
      <c r="N16821">
        <v>7.4866310160427801E-2</v>
      </c>
      <c r="O16821">
        <v>3.5578144853875497E-2</v>
      </c>
    </row>
    <row r="16822" spans="1:15">
      <c r="A16822" t="s">
        <v>18602</v>
      </c>
      <c r="B16822" t="s">
        <v>23518</v>
      </c>
      <c r="C16822" t="s">
        <v>18603</v>
      </c>
      <c r="D16822">
        <v>9</v>
      </c>
      <c r="E16822">
        <v>787</v>
      </c>
      <c r="F16822">
        <v>206</v>
      </c>
      <c r="G16822">
        <v>7393</v>
      </c>
      <c r="H16822">
        <v>0.99969229955760297</v>
      </c>
      <c r="I16822">
        <v>1</v>
      </c>
      <c r="J16822">
        <v>0.966855260484069</v>
      </c>
      <c r="K16822" t="s">
        <v>26098</v>
      </c>
      <c r="L16822">
        <v>9</v>
      </c>
      <c r="M16822" t="s">
        <v>5133</v>
      </c>
      <c r="N16822">
        <v>4.3689320388349502E-2</v>
      </c>
      <c r="O16822">
        <v>1.143583227446E-2</v>
      </c>
    </row>
    <row r="16823" spans="1:15">
      <c r="A16823" t="s">
        <v>18602</v>
      </c>
      <c r="B16823" t="s">
        <v>23511</v>
      </c>
      <c r="C16823" t="s">
        <v>18603</v>
      </c>
      <c r="D16823">
        <v>204</v>
      </c>
      <c r="E16823">
        <v>6152</v>
      </c>
      <c r="F16823">
        <v>229</v>
      </c>
      <c r="G16823">
        <v>7804</v>
      </c>
      <c r="H16823" s="34">
        <v>2.7452463688150001E-5</v>
      </c>
      <c r="I16823">
        <v>6.6220746693906201E-4</v>
      </c>
      <c r="J16823">
        <v>5.6918936427501196E-4</v>
      </c>
      <c r="K16823" t="s">
        <v>33720</v>
      </c>
      <c r="L16823">
        <v>204</v>
      </c>
      <c r="M16823" t="s">
        <v>5133</v>
      </c>
      <c r="N16823">
        <v>0.89082969432314396</v>
      </c>
      <c r="O16823">
        <v>3.3159947984395297E-2</v>
      </c>
    </row>
    <row r="16824" spans="1:15">
      <c r="A16824" t="s">
        <v>18602</v>
      </c>
      <c r="B16824" t="s">
        <v>23513</v>
      </c>
      <c r="C16824" t="s">
        <v>18603</v>
      </c>
      <c r="D16824">
        <v>11</v>
      </c>
      <c r="E16824">
        <v>535</v>
      </c>
      <c r="F16824">
        <v>249</v>
      </c>
      <c r="G16824">
        <v>8124</v>
      </c>
      <c r="H16824">
        <v>0.94412187395241098</v>
      </c>
      <c r="I16824">
        <v>0.99999999999997702</v>
      </c>
      <c r="J16824">
        <v>0.95041217501583097</v>
      </c>
      <c r="K16824" t="s">
        <v>27237</v>
      </c>
      <c r="L16824">
        <v>11</v>
      </c>
      <c r="M16824" t="s">
        <v>5133</v>
      </c>
      <c r="N16824">
        <v>4.4176706827309203E-2</v>
      </c>
      <c r="O16824">
        <v>2.0560747663551399E-2</v>
      </c>
    </row>
    <row r="16825" spans="1:15">
      <c r="A16825" t="s">
        <v>18604</v>
      </c>
      <c r="B16825" t="s">
        <v>23518</v>
      </c>
      <c r="C16825" t="s">
        <v>18605</v>
      </c>
      <c r="D16825">
        <v>22</v>
      </c>
      <c r="E16825">
        <v>787</v>
      </c>
      <c r="F16825">
        <v>310</v>
      </c>
      <c r="G16825">
        <v>7393</v>
      </c>
      <c r="H16825">
        <v>0.98823903993367601</v>
      </c>
      <c r="I16825">
        <v>1</v>
      </c>
      <c r="J16825">
        <v>0.966855260484069</v>
      </c>
      <c r="K16825" t="s">
        <v>26169</v>
      </c>
      <c r="L16825">
        <v>22</v>
      </c>
      <c r="M16825" t="s">
        <v>5133</v>
      </c>
      <c r="N16825">
        <v>7.09677419354839E-2</v>
      </c>
      <c r="O16825">
        <v>2.7954256670902199E-2</v>
      </c>
    </row>
    <row r="16826" spans="1:15">
      <c r="A16826" t="s">
        <v>18604</v>
      </c>
      <c r="B16826" t="s">
        <v>23513</v>
      </c>
      <c r="C16826" t="s">
        <v>18605</v>
      </c>
      <c r="D16826">
        <v>19</v>
      </c>
      <c r="E16826">
        <v>535</v>
      </c>
      <c r="F16826">
        <v>352</v>
      </c>
      <c r="G16826">
        <v>8124</v>
      </c>
      <c r="H16826">
        <v>0.84885139680299104</v>
      </c>
      <c r="I16826">
        <v>0.99999999999997702</v>
      </c>
      <c r="J16826">
        <v>0.95041217501583097</v>
      </c>
      <c r="K16826" t="s">
        <v>26168</v>
      </c>
      <c r="L16826">
        <v>19</v>
      </c>
      <c r="M16826" t="s">
        <v>5133</v>
      </c>
      <c r="N16826">
        <v>5.39772727272727E-2</v>
      </c>
      <c r="O16826">
        <v>3.5514018691588801E-2</v>
      </c>
    </row>
    <row r="16827" spans="1:15">
      <c r="A16827" t="s">
        <v>18604</v>
      </c>
      <c r="B16827" t="s">
        <v>23511</v>
      </c>
      <c r="C16827" t="s">
        <v>18605</v>
      </c>
      <c r="D16827">
        <v>296</v>
      </c>
      <c r="E16827">
        <v>6152</v>
      </c>
      <c r="F16827">
        <v>340</v>
      </c>
      <c r="G16827">
        <v>7804</v>
      </c>
      <c r="H16827" s="34">
        <v>4.4062853299870303E-5</v>
      </c>
      <c r="I16827">
        <v>9.8590634258459799E-4</v>
      </c>
      <c r="J16827">
        <v>8.4741932458769697E-4</v>
      </c>
      <c r="K16827" t="s">
        <v>33721</v>
      </c>
      <c r="L16827">
        <v>296</v>
      </c>
      <c r="M16827" t="s">
        <v>5133</v>
      </c>
      <c r="N16827">
        <v>0.870588235294118</v>
      </c>
      <c r="O16827">
        <v>4.8114434330299098E-2</v>
      </c>
    </row>
    <row r="16828" spans="1:15">
      <c r="A16828" t="s">
        <v>18606</v>
      </c>
      <c r="B16828" t="s">
        <v>23511</v>
      </c>
      <c r="C16828" t="s">
        <v>18607</v>
      </c>
      <c r="D16828">
        <v>24</v>
      </c>
      <c r="E16828">
        <v>6152</v>
      </c>
      <c r="F16828">
        <v>25</v>
      </c>
      <c r="G16828">
        <v>7804</v>
      </c>
      <c r="H16828">
        <v>2.00308278182851E-2</v>
      </c>
      <c r="I16828">
        <v>0.14248807794148599</v>
      </c>
      <c r="J16828">
        <v>0.122473246753266</v>
      </c>
      <c r="K16828" t="s">
        <v>33722</v>
      </c>
      <c r="L16828">
        <v>24</v>
      </c>
      <c r="M16828" t="s">
        <v>5133</v>
      </c>
      <c r="N16828">
        <v>0.96</v>
      </c>
      <c r="O16828">
        <v>3.90117035110533E-3</v>
      </c>
    </row>
    <row r="16829" spans="1:15">
      <c r="A16829" t="s">
        <v>18608</v>
      </c>
      <c r="B16829" t="s">
        <v>23513</v>
      </c>
      <c r="C16829" t="s">
        <v>18609</v>
      </c>
      <c r="D16829">
        <v>4</v>
      </c>
      <c r="E16829">
        <v>535</v>
      </c>
      <c r="F16829">
        <v>361</v>
      </c>
      <c r="G16829">
        <v>8124</v>
      </c>
      <c r="H16829">
        <v>0.99999995897321803</v>
      </c>
      <c r="I16829">
        <v>0.99999999999997702</v>
      </c>
      <c r="J16829">
        <v>0.95041217501583097</v>
      </c>
      <c r="K16829" t="s">
        <v>33723</v>
      </c>
      <c r="L16829">
        <v>4</v>
      </c>
      <c r="M16829" t="s">
        <v>5133</v>
      </c>
      <c r="N16829">
        <v>1.1080332409972299E-2</v>
      </c>
      <c r="O16829">
        <v>7.4766355140186902E-3</v>
      </c>
    </row>
    <row r="16830" spans="1:15">
      <c r="A16830" t="s">
        <v>18608</v>
      </c>
      <c r="B16830" t="s">
        <v>23511</v>
      </c>
      <c r="C16830" t="s">
        <v>18609</v>
      </c>
      <c r="D16830">
        <v>306</v>
      </c>
      <c r="E16830">
        <v>6152</v>
      </c>
      <c r="F16830">
        <v>350</v>
      </c>
      <c r="G16830">
        <v>7804</v>
      </c>
      <c r="H16830" s="34">
        <v>1.4657015335510099E-5</v>
      </c>
      <c r="I16830">
        <v>3.9533785199478597E-4</v>
      </c>
      <c r="J16830">
        <v>3.3980604551453702E-4</v>
      </c>
      <c r="K16830" t="s">
        <v>33724</v>
      </c>
      <c r="L16830">
        <v>306</v>
      </c>
      <c r="M16830" t="s">
        <v>5133</v>
      </c>
      <c r="N16830">
        <v>0.874285714285714</v>
      </c>
      <c r="O16830">
        <v>4.9739921976593E-2</v>
      </c>
    </row>
    <row r="16831" spans="1:15">
      <c r="A16831" t="s">
        <v>18608</v>
      </c>
      <c r="B16831" t="s">
        <v>23518</v>
      </c>
      <c r="C16831" t="s">
        <v>18609</v>
      </c>
      <c r="D16831">
        <v>26</v>
      </c>
      <c r="E16831">
        <v>787</v>
      </c>
      <c r="F16831">
        <v>305</v>
      </c>
      <c r="G16831">
        <v>7393</v>
      </c>
      <c r="H16831">
        <v>0.91005701928532001</v>
      </c>
      <c r="I16831">
        <v>1</v>
      </c>
      <c r="J16831">
        <v>0.966855260484069</v>
      </c>
      <c r="K16831" t="s">
        <v>33725</v>
      </c>
      <c r="L16831">
        <v>26</v>
      </c>
      <c r="M16831" t="s">
        <v>5133</v>
      </c>
      <c r="N16831">
        <v>8.5245901639344299E-2</v>
      </c>
      <c r="O16831">
        <v>3.3036848792884398E-2</v>
      </c>
    </row>
    <row r="16832" spans="1:15">
      <c r="A16832" t="s">
        <v>18610</v>
      </c>
      <c r="B16832" t="s">
        <v>23511</v>
      </c>
      <c r="C16832" t="s">
        <v>18611</v>
      </c>
      <c r="D16832">
        <v>54</v>
      </c>
      <c r="E16832">
        <v>6152</v>
      </c>
      <c r="F16832">
        <v>59</v>
      </c>
      <c r="G16832">
        <v>7804</v>
      </c>
      <c r="H16832">
        <v>7.96282880250254E-3</v>
      </c>
      <c r="I16832">
        <v>7.1267317782397699E-2</v>
      </c>
      <c r="J16832">
        <v>6.1256632290256401E-2</v>
      </c>
      <c r="K16832" t="s">
        <v>33726</v>
      </c>
      <c r="L16832">
        <v>54</v>
      </c>
      <c r="M16832" t="s">
        <v>5133</v>
      </c>
      <c r="N16832">
        <v>0.91525423728813604</v>
      </c>
      <c r="O16832">
        <v>8.7776332899869997E-3</v>
      </c>
    </row>
    <row r="16833" spans="1:15">
      <c r="A16833" t="s">
        <v>18610</v>
      </c>
      <c r="B16833" t="s">
        <v>23518</v>
      </c>
      <c r="C16833" t="s">
        <v>18611</v>
      </c>
      <c r="D16833">
        <v>3</v>
      </c>
      <c r="E16833">
        <v>787</v>
      </c>
      <c r="F16833">
        <v>44</v>
      </c>
      <c r="G16833">
        <v>7393</v>
      </c>
      <c r="H16833">
        <v>0.86179764422680205</v>
      </c>
      <c r="I16833">
        <v>1</v>
      </c>
      <c r="J16833">
        <v>0.966855260484069</v>
      </c>
      <c r="K16833" t="s">
        <v>28004</v>
      </c>
      <c r="L16833">
        <v>3</v>
      </c>
      <c r="M16833" t="s">
        <v>5133</v>
      </c>
      <c r="N16833">
        <v>6.8181818181818205E-2</v>
      </c>
      <c r="O16833">
        <v>3.8119440914866601E-3</v>
      </c>
    </row>
    <row r="16834" spans="1:15">
      <c r="A16834" t="s">
        <v>18612</v>
      </c>
      <c r="B16834" t="s">
        <v>23511</v>
      </c>
      <c r="C16834" t="s">
        <v>18613</v>
      </c>
      <c r="D16834">
        <v>276</v>
      </c>
      <c r="E16834">
        <v>6152</v>
      </c>
      <c r="F16834">
        <v>317</v>
      </c>
      <c r="G16834">
        <v>7804</v>
      </c>
      <c r="H16834" s="34">
        <v>7.8934659736936306E-5</v>
      </c>
      <c r="I16834">
        <v>1.6534292023620001E-3</v>
      </c>
      <c r="J16834">
        <v>1.4211774459691601E-3</v>
      </c>
      <c r="K16834" t="s">
        <v>33727</v>
      </c>
      <c r="L16834">
        <v>276</v>
      </c>
      <c r="M16834" t="s">
        <v>5133</v>
      </c>
      <c r="N16834">
        <v>0.87066246056782304</v>
      </c>
      <c r="O16834">
        <v>4.4863459037711301E-2</v>
      </c>
    </row>
    <row r="16835" spans="1:15">
      <c r="A16835" t="s">
        <v>18612</v>
      </c>
      <c r="B16835" t="s">
        <v>23513</v>
      </c>
      <c r="C16835" t="s">
        <v>18613</v>
      </c>
      <c r="D16835">
        <v>4</v>
      </c>
      <c r="E16835">
        <v>535</v>
      </c>
      <c r="F16835">
        <v>323</v>
      </c>
      <c r="G16835">
        <v>8124</v>
      </c>
      <c r="H16835">
        <v>0.99999956086237096</v>
      </c>
      <c r="I16835">
        <v>0.99999999999997702</v>
      </c>
      <c r="J16835">
        <v>0.95041217501583097</v>
      </c>
      <c r="K16835" t="s">
        <v>33723</v>
      </c>
      <c r="L16835">
        <v>4</v>
      </c>
      <c r="M16835" t="s">
        <v>5133</v>
      </c>
      <c r="N16835">
        <v>1.23839009287926E-2</v>
      </c>
      <c r="O16835">
        <v>7.4766355140186902E-3</v>
      </c>
    </row>
    <row r="16836" spans="1:15">
      <c r="A16836" t="s">
        <v>18612</v>
      </c>
      <c r="B16836" t="s">
        <v>23518</v>
      </c>
      <c r="C16836" t="s">
        <v>18613</v>
      </c>
      <c r="D16836">
        <v>25</v>
      </c>
      <c r="E16836">
        <v>787</v>
      </c>
      <c r="F16836">
        <v>279</v>
      </c>
      <c r="G16836">
        <v>7393</v>
      </c>
      <c r="H16836">
        <v>0.84883287191148304</v>
      </c>
      <c r="I16836">
        <v>1</v>
      </c>
      <c r="J16836">
        <v>0.966855260484069</v>
      </c>
      <c r="K16836" t="s">
        <v>33728</v>
      </c>
      <c r="L16836">
        <v>25</v>
      </c>
      <c r="M16836" t="s">
        <v>5133</v>
      </c>
      <c r="N16836">
        <v>8.9605734767025103E-2</v>
      </c>
      <c r="O16836">
        <v>3.1766200762388799E-2</v>
      </c>
    </row>
    <row r="16837" spans="1:15">
      <c r="A16837" t="s">
        <v>18614</v>
      </c>
      <c r="B16837" t="s">
        <v>23511</v>
      </c>
      <c r="C16837" t="s">
        <v>18615</v>
      </c>
      <c r="D16837">
        <v>4</v>
      </c>
      <c r="E16837">
        <v>6152</v>
      </c>
      <c r="F16837">
        <v>5</v>
      </c>
      <c r="G16837">
        <v>7804</v>
      </c>
      <c r="H16837">
        <v>0.71320711691885297</v>
      </c>
      <c r="I16837">
        <v>0.968912233598893</v>
      </c>
      <c r="J16837">
        <v>0.832812322140707</v>
      </c>
      <c r="K16837" t="s">
        <v>24096</v>
      </c>
      <c r="L16837">
        <v>4</v>
      </c>
      <c r="M16837" t="s">
        <v>5133</v>
      </c>
      <c r="N16837">
        <v>0.8</v>
      </c>
      <c r="O16837">
        <v>6.5019505851755496E-4</v>
      </c>
    </row>
    <row r="16838" spans="1:15">
      <c r="A16838" t="s">
        <v>18616</v>
      </c>
      <c r="B16838" t="s">
        <v>23513</v>
      </c>
      <c r="C16838" t="s">
        <v>18617</v>
      </c>
      <c r="D16838">
        <v>17</v>
      </c>
      <c r="E16838">
        <v>535</v>
      </c>
      <c r="F16838">
        <v>196</v>
      </c>
      <c r="G16838">
        <v>8124</v>
      </c>
      <c r="H16838">
        <v>0.14772254477066599</v>
      </c>
      <c r="I16838">
        <v>0.69902914572207897</v>
      </c>
      <c r="J16838">
        <v>0.66436581078519497</v>
      </c>
      <c r="K16838" t="s">
        <v>33729</v>
      </c>
      <c r="L16838">
        <v>17</v>
      </c>
      <c r="M16838" t="s">
        <v>2729</v>
      </c>
      <c r="N16838">
        <v>8.6734693877551006E-2</v>
      </c>
      <c r="O16838">
        <v>3.1775700934579397E-2</v>
      </c>
    </row>
    <row r="16839" spans="1:15">
      <c r="A16839" t="s">
        <v>18616</v>
      </c>
      <c r="B16839" t="s">
        <v>23518</v>
      </c>
      <c r="C16839" t="s">
        <v>18617</v>
      </c>
      <c r="D16839">
        <v>6</v>
      </c>
      <c r="E16839">
        <v>787</v>
      </c>
      <c r="F16839">
        <v>169</v>
      </c>
      <c r="G16839">
        <v>7393</v>
      </c>
      <c r="H16839">
        <v>0.99983467056532305</v>
      </c>
      <c r="I16839">
        <v>1</v>
      </c>
      <c r="J16839">
        <v>0.966855260484069</v>
      </c>
      <c r="K16839" t="s">
        <v>33730</v>
      </c>
      <c r="L16839">
        <v>6</v>
      </c>
      <c r="M16839" t="s">
        <v>2729</v>
      </c>
      <c r="N16839">
        <v>3.5502958579881699E-2</v>
      </c>
      <c r="O16839">
        <v>7.6238881829733202E-3</v>
      </c>
    </row>
    <row r="16840" spans="1:15">
      <c r="A16840" t="s">
        <v>18616</v>
      </c>
      <c r="B16840" t="s">
        <v>23511</v>
      </c>
      <c r="C16840" t="s">
        <v>18617</v>
      </c>
      <c r="D16840">
        <v>169</v>
      </c>
      <c r="E16840">
        <v>6152</v>
      </c>
      <c r="F16840">
        <v>199</v>
      </c>
      <c r="G16840">
        <v>7804</v>
      </c>
      <c r="H16840">
        <v>1.7706135003233699E-2</v>
      </c>
      <c r="I16840">
        <v>0.12874217068451699</v>
      </c>
      <c r="J16840">
        <v>0.110658181832384</v>
      </c>
      <c r="K16840" t="s">
        <v>33731</v>
      </c>
      <c r="L16840">
        <v>169</v>
      </c>
      <c r="M16840" t="s">
        <v>2729</v>
      </c>
      <c r="N16840">
        <v>0.84924623115577902</v>
      </c>
      <c r="O16840">
        <v>2.7470741222366701E-2</v>
      </c>
    </row>
    <row r="16841" spans="1:15">
      <c r="A16841" t="s">
        <v>18618</v>
      </c>
      <c r="B16841" t="s">
        <v>23511</v>
      </c>
      <c r="C16841" t="s">
        <v>18619</v>
      </c>
      <c r="D16841">
        <v>22</v>
      </c>
      <c r="E16841">
        <v>6152</v>
      </c>
      <c r="F16841">
        <v>23</v>
      </c>
      <c r="G16841">
        <v>7804</v>
      </c>
      <c r="H16841">
        <v>3.0027803398246001E-2</v>
      </c>
      <c r="I16841">
        <v>0.19196345743878701</v>
      </c>
      <c r="J16841">
        <v>0.16499898258270601</v>
      </c>
      <c r="K16841" t="s">
        <v>33732</v>
      </c>
      <c r="L16841">
        <v>22</v>
      </c>
      <c r="M16841" t="s">
        <v>5133</v>
      </c>
      <c r="N16841">
        <v>0.95652173913043503</v>
      </c>
      <c r="O16841">
        <v>3.57607282184655E-3</v>
      </c>
    </row>
    <row r="16842" spans="1:15">
      <c r="A16842" t="s">
        <v>18618</v>
      </c>
      <c r="B16842" t="s">
        <v>23518</v>
      </c>
      <c r="C16842" t="s">
        <v>18619</v>
      </c>
      <c r="D16842">
        <v>1</v>
      </c>
      <c r="E16842">
        <v>787</v>
      </c>
      <c r="F16842">
        <v>22</v>
      </c>
      <c r="G16842">
        <v>7393</v>
      </c>
      <c r="H16842">
        <v>0.91625227339000104</v>
      </c>
      <c r="I16842">
        <v>1</v>
      </c>
      <c r="J16842">
        <v>0.966855260484069</v>
      </c>
      <c r="K16842" t="s">
        <v>29679</v>
      </c>
      <c r="L16842">
        <v>1</v>
      </c>
      <c r="M16842" t="s">
        <v>5133</v>
      </c>
      <c r="N16842">
        <v>4.5454545454545497E-2</v>
      </c>
      <c r="O16842">
        <v>1.27064803049555E-3</v>
      </c>
    </row>
    <row r="16843" spans="1:15">
      <c r="A16843" t="s">
        <v>18620</v>
      </c>
      <c r="B16843" t="s">
        <v>23511</v>
      </c>
      <c r="C16843" t="s">
        <v>18621</v>
      </c>
      <c r="D16843">
        <v>2</v>
      </c>
      <c r="E16843">
        <v>6152</v>
      </c>
      <c r="F16843">
        <v>2</v>
      </c>
      <c r="G16843">
        <v>7804</v>
      </c>
      <c r="H16843">
        <v>0.62141708038142995</v>
      </c>
      <c r="I16843">
        <v>0.968912233598893</v>
      </c>
      <c r="J16843">
        <v>0.832812322140707</v>
      </c>
      <c r="K16843" t="s">
        <v>29092</v>
      </c>
      <c r="L16843">
        <v>2</v>
      </c>
      <c r="M16843" t="s">
        <v>5133</v>
      </c>
      <c r="N16843">
        <v>1</v>
      </c>
      <c r="O16843">
        <v>3.2509752925877802E-4</v>
      </c>
    </row>
    <row r="16844" spans="1:15">
      <c r="A16844" t="s">
        <v>18622</v>
      </c>
      <c r="B16844" t="s">
        <v>23511</v>
      </c>
      <c r="C16844" t="s">
        <v>18623</v>
      </c>
      <c r="D16844">
        <v>7</v>
      </c>
      <c r="E16844">
        <v>6152</v>
      </c>
      <c r="F16844">
        <v>7</v>
      </c>
      <c r="G16844">
        <v>7804</v>
      </c>
      <c r="H16844">
        <v>0.18905120292587699</v>
      </c>
      <c r="I16844">
        <v>0.631132279689813</v>
      </c>
      <c r="J16844">
        <v>0.54247920626835999</v>
      </c>
      <c r="K16844" t="s">
        <v>28102</v>
      </c>
      <c r="L16844">
        <v>7</v>
      </c>
      <c r="M16844" t="s">
        <v>5133</v>
      </c>
      <c r="N16844">
        <v>1</v>
      </c>
      <c r="O16844">
        <v>1.13784135240572E-3</v>
      </c>
    </row>
    <row r="16845" spans="1:15">
      <c r="A16845" t="s">
        <v>18624</v>
      </c>
      <c r="B16845" t="s">
        <v>23511</v>
      </c>
      <c r="C16845" t="s">
        <v>18625</v>
      </c>
      <c r="D16845">
        <v>9</v>
      </c>
      <c r="E16845">
        <v>6152</v>
      </c>
      <c r="F16845">
        <v>10</v>
      </c>
      <c r="G16845">
        <v>7804</v>
      </c>
      <c r="H16845">
        <v>0.341392875758884</v>
      </c>
      <c r="I16845">
        <v>0.87709103910391695</v>
      </c>
      <c r="J16845">
        <v>0.75388894852919097</v>
      </c>
      <c r="K16845" t="s">
        <v>33733</v>
      </c>
      <c r="L16845">
        <v>9</v>
      </c>
      <c r="M16845" t="s">
        <v>5133</v>
      </c>
      <c r="N16845">
        <v>0.9</v>
      </c>
      <c r="O16845">
        <v>1.4629388816645001E-3</v>
      </c>
    </row>
    <row r="16846" spans="1:15">
      <c r="A16846" t="s">
        <v>18626</v>
      </c>
      <c r="B16846" t="s">
        <v>23511</v>
      </c>
      <c r="C16846" t="s">
        <v>18627</v>
      </c>
      <c r="D16846">
        <v>3</v>
      </c>
      <c r="E16846">
        <v>6152</v>
      </c>
      <c r="F16846">
        <v>3</v>
      </c>
      <c r="G16846">
        <v>7804</v>
      </c>
      <c r="H16846">
        <v>0.489837867770546</v>
      </c>
      <c r="I16846">
        <v>0.96083957126938102</v>
      </c>
      <c r="J16846">
        <v>0.82587360011061495</v>
      </c>
      <c r="K16846" t="s">
        <v>26142</v>
      </c>
      <c r="L16846">
        <v>3</v>
      </c>
      <c r="M16846" t="s">
        <v>5133</v>
      </c>
      <c r="N16846">
        <v>1</v>
      </c>
      <c r="O16846">
        <v>4.8764629388816603E-4</v>
      </c>
    </row>
    <row r="16847" spans="1:15">
      <c r="A16847" t="s">
        <v>18628</v>
      </c>
      <c r="B16847" t="s">
        <v>23511</v>
      </c>
      <c r="C16847" t="s">
        <v>18629</v>
      </c>
      <c r="D16847">
        <v>10</v>
      </c>
      <c r="E16847">
        <v>6152</v>
      </c>
      <c r="F16847">
        <v>10</v>
      </c>
      <c r="G16847">
        <v>7804</v>
      </c>
      <c r="H16847">
        <v>9.2537459108980397E-2</v>
      </c>
      <c r="I16847">
        <v>0.40853420848785299</v>
      </c>
      <c r="J16847">
        <v>0.35114875325800998</v>
      </c>
      <c r="K16847" t="s">
        <v>28096</v>
      </c>
      <c r="L16847">
        <v>10</v>
      </c>
      <c r="M16847" t="s">
        <v>5133</v>
      </c>
      <c r="N16847">
        <v>1</v>
      </c>
      <c r="O16847">
        <v>1.62548764629389E-3</v>
      </c>
    </row>
    <row r="16848" spans="1:15">
      <c r="A16848" t="s">
        <v>18630</v>
      </c>
      <c r="B16848" t="s">
        <v>23511</v>
      </c>
      <c r="C16848" t="s">
        <v>18631</v>
      </c>
      <c r="D16848">
        <v>4</v>
      </c>
      <c r="E16848">
        <v>6152</v>
      </c>
      <c r="F16848">
        <v>4</v>
      </c>
      <c r="G16848">
        <v>7804</v>
      </c>
      <c r="H16848">
        <v>0.38610601832086699</v>
      </c>
      <c r="I16848">
        <v>0.90829480295553899</v>
      </c>
      <c r="J16848">
        <v>0.78070962240619901</v>
      </c>
      <c r="K16848" t="s">
        <v>33734</v>
      </c>
      <c r="L16848">
        <v>4</v>
      </c>
      <c r="M16848" t="s">
        <v>5133</v>
      </c>
      <c r="N16848">
        <v>1</v>
      </c>
      <c r="O16848">
        <v>6.5019505851755496E-4</v>
      </c>
    </row>
    <row r="16849" spans="1:15">
      <c r="A16849" t="s">
        <v>18632</v>
      </c>
      <c r="B16849" t="s">
        <v>23513</v>
      </c>
      <c r="C16849" t="s">
        <v>18633</v>
      </c>
      <c r="D16849">
        <v>4</v>
      </c>
      <c r="E16849">
        <v>535</v>
      </c>
      <c r="F16849">
        <v>119</v>
      </c>
      <c r="G16849">
        <v>8124</v>
      </c>
      <c r="H16849">
        <v>0.95877295261554396</v>
      </c>
      <c r="I16849">
        <v>0.99999999999997702</v>
      </c>
      <c r="J16849">
        <v>0.95041217501583097</v>
      </c>
      <c r="K16849" t="s">
        <v>28647</v>
      </c>
      <c r="L16849">
        <v>4</v>
      </c>
      <c r="M16849" t="s">
        <v>5133</v>
      </c>
      <c r="N16849">
        <v>3.3613445378151301E-2</v>
      </c>
      <c r="O16849">
        <v>7.4766355140186902E-3</v>
      </c>
    </row>
    <row r="16850" spans="1:15">
      <c r="A16850" t="s">
        <v>18632</v>
      </c>
      <c r="B16850" t="s">
        <v>23511</v>
      </c>
      <c r="C16850" t="s">
        <v>18633</v>
      </c>
      <c r="D16850">
        <v>102</v>
      </c>
      <c r="E16850">
        <v>6152</v>
      </c>
      <c r="F16850">
        <v>115</v>
      </c>
      <c r="G16850">
        <v>7804</v>
      </c>
      <c r="H16850">
        <v>4.1350426170582199E-3</v>
      </c>
      <c r="I16850">
        <v>4.2494253199309197E-2</v>
      </c>
      <c r="J16850">
        <v>3.6525225358236497E-2</v>
      </c>
      <c r="K16850" t="s">
        <v>33735</v>
      </c>
      <c r="L16850">
        <v>102</v>
      </c>
      <c r="M16850" t="s">
        <v>5133</v>
      </c>
      <c r="N16850">
        <v>0.88695652173912998</v>
      </c>
      <c r="O16850">
        <v>1.65799739921977E-2</v>
      </c>
    </row>
    <row r="16851" spans="1:15">
      <c r="A16851" t="s">
        <v>18632</v>
      </c>
      <c r="B16851" t="s">
        <v>23518</v>
      </c>
      <c r="C16851" t="s">
        <v>18633</v>
      </c>
      <c r="D16851">
        <v>5</v>
      </c>
      <c r="E16851">
        <v>787</v>
      </c>
      <c r="F16851">
        <v>101</v>
      </c>
      <c r="G16851">
        <v>7393</v>
      </c>
      <c r="H16851">
        <v>0.98671830770371405</v>
      </c>
      <c r="I16851">
        <v>1</v>
      </c>
      <c r="J16851">
        <v>0.966855260484069</v>
      </c>
      <c r="K16851" t="s">
        <v>33736</v>
      </c>
      <c r="L16851">
        <v>5</v>
      </c>
      <c r="M16851" t="s">
        <v>5133</v>
      </c>
      <c r="N16851">
        <v>4.95049504950495E-2</v>
      </c>
      <c r="O16851">
        <v>6.35324015247776E-3</v>
      </c>
    </row>
    <row r="16852" spans="1:15">
      <c r="A16852" t="s">
        <v>18634</v>
      </c>
      <c r="B16852" t="s">
        <v>23511</v>
      </c>
      <c r="C16852" t="s">
        <v>18635</v>
      </c>
      <c r="D16852">
        <v>3</v>
      </c>
      <c r="E16852">
        <v>6152</v>
      </c>
      <c r="F16852">
        <v>3</v>
      </c>
      <c r="G16852">
        <v>7804</v>
      </c>
      <c r="H16852">
        <v>0.489837867770546</v>
      </c>
      <c r="I16852">
        <v>0.96083957126938102</v>
      </c>
      <c r="J16852">
        <v>0.82587360011061495</v>
      </c>
      <c r="K16852" t="s">
        <v>33737</v>
      </c>
      <c r="L16852">
        <v>3</v>
      </c>
      <c r="M16852" t="s">
        <v>5133</v>
      </c>
      <c r="N16852">
        <v>1</v>
      </c>
      <c r="O16852">
        <v>4.8764629388816603E-4</v>
      </c>
    </row>
    <row r="16853" spans="1:15">
      <c r="A16853" t="s">
        <v>18636</v>
      </c>
      <c r="B16853" t="s">
        <v>23511</v>
      </c>
      <c r="C16853" t="s">
        <v>18637</v>
      </c>
      <c r="D16853">
        <v>7</v>
      </c>
      <c r="E16853">
        <v>6152</v>
      </c>
      <c r="F16853">
        <v>7</v>
      </c>
      <c r="G16853">
        <v>7804</v>
      </c>
      <c r="H16853">
        <v>0.18905120292587699</v>
      </c>
      <c r="I16853">
        <v>0.631132279689813</v>
      </c>
      <c r="J16853">
        <v>0.54247920626835999</v>
      </c>
      <c r="K16853" t="s">
        <v>33738</v>
      </c>
      <c r="L16853">
        <v>7</v>
      </c>
      <c r="M16853" t="s">
        <v>5133</v>
      </c>
      <c r="N16853">
        <v>1</v>
      </c>
      <c r="O16853">
        <v>1.13784135240572E-3</v>
      </c>
    </row>
    <row r="16854" spans="1:15">
      <c r="A16854" t="s">
        <v>18638</v>
      </c>
      <c r="B16854" t="s">
        <v>23511</v>
      </c>
      <c r="C16854" t="s">
        <v>18639</v>
      </c>
      <c r="D16854">
        <v>133</v>
      </c>
      <c r="E16854">
        <v>6152</v>
      </c>
      <c r="F16854">
        <v>154</v>
      </c>
      <c r="G16854">
        <v>7804</v>
      </c>
      <c r="H16854">
        <v>1.07475305871058E-2</v>
      </c>
      <c r="I16854">
        <v>8.7990417388941602E-2</v>
      </c>
      <c r="J16854">
        <v>7.5630693153318704E-2</v>
      </c>
      <c r="K16854" t="s">
        <v>28840</v>
      </c>
      <c r="L16854">
        <v>133</v>
      </c>
      <c r="M16854" t="s">
        <v>5133</v>
      </c>
      <c r="N16854">
        <v>0.86363636363636398</v>
      </c>
      <c r="O16854">
        <v>2.1618985695708699E-2</v>
      </c>
    </row>
    <row r="16855" spans="1:15">
      <c r="A16855" t="s">
        <v>18638</v>
      </c>
      <c r="B16855" t="s">
        <v>23513</v>
      </c>
      <c r="C16855" t="s">
        <v>18639</v>
      </c>
      <c r="D16855">
        <v>12</v>
      </c>
      <c r="E16855">
        <v>535</v>
      </c>
      <c r="F16855">
        <v>154</v>
      </c>
      <c r="G16855">
        <v>8124</v>
      </c>
      <c r="H16855">
        <v>0.31490265115003802</v>
      </c>
      <c r="I16855">
        <v>0.97598655882946705</v>
      </c>
      <c r="J16855">
        <v>0.92758950816335195</v>
      </c>
      <c r="K16855" t="s">
        <v>28839</v>
      </c>
      <c r="L16855">
        <v>12</v>
      </c>
      <c r="M16855" t="s">
        <v>5133</v>
      </c>
      <c r="N16855">
        <v>7.7922077922077906E-2</v>
      </c>
      <c r="O16855">
        <v>2.2429906542056101E-2</v>
      </c>
    </row>
    <row r="16856" spans="1:15">
      <c r="A16856" t="s">
        <v>18638</v>
      </c>
      <c r="B16856" t="s">
        <v>23518</v>
      </c>
      <c r="C16856" t="s">
        <v>18639</v>
      </c>
      <c r="D16856">
        <v>6</v>
      </c>
      <c r="E16856">
        <v>787</v>
      </c>
      <c r="F16856">
        <v>137</v>
      </c>
      <c r="G16856">
        <v>7393</v>
      </c>
      <c r="H16856">
        <v>0.99762451736034197</v>
      </c>
      <c r="I16856">
        <v>1</v>
      </c>
      <c r="J16856">
        <v>0.966855260484069</v>
      </c>
      <c r="K16856" t="s">
        <v>28841</v>
      </c>
      <c r="L16856">
        <v>6</v>
      </c>
      <c r="M16856" t="s">
        <v>5133</v>
      </c>
      <c r="N16856">
        <v>4.3795620437956199E-2</v>
      </c>
      <c r="O16856">
        <v>7.6238881829733202E-3</v>
      </c>
    </row>
    <row r="16857" spans="1:15">
      <c r="A16857" t="s">
        <v>18640</v>
      </c>
      <c r="B16857" t="s">
        <v>23518</v>
      </c>
      <c r="C16857" t="s">
        <v>18641</v>
      </c>
      <c r="D16857">
        <v>2</v>
      </c>
      <c r="E16857">
        <v>787</v>
      </c>
      <c r="F16857">
        <v>42</v>
      </c>
      <c r="G16857">
        <v>7393</v>
      </c>
      <c r="H16857">
        <v>0.94732926298959397</v>
      </c>
      <c r="I16857">
        <v>1</v>
      </c>
      <c r="J16857">
        <v>0.966855260484069</v>
      </c>
      <c r="K16857" t="s">
        <v>32038</v>
      </c>
      <c r="L16857">
        <v>2</v>
      </c>
      <c r="M16857" t="s">
        <v>5133</v>
      </c>
      <c r="N16857">
        <v>4.7619047619047603E-2</v>
      </c>
      <c r="O16857">
        <v>2.5412960609911099E-3</v>
      </c>
    </row>
    <row r="16858" spans="1:15">
      <c r="A16858" t="s">
        <v>18640</v>
      </c>
      <c r="B16858" t="s">
        <v>23513</v>
      </c>
      <c r="C16858" t="s">
        <v>18641</v>
      </c>
      <c r="D16858">
        <v>3</v>
      </c>
      <c r="E16858">
        <v>535</v>
      </c>
      <c r="F16858">
        <v>42</v>
      </c>
      <c r="G16858">
        <v>8124</v>
      </c>
      <c r="H16858">
        <v>0.52911255259587198</v>
      </c>
      <c r="I16858">
        <v>0.99999999999997702</v>
      </c>
      <c r="J16858">
        <v>0.95041217501583097</v>
      </c>
      <c r="K16858" t="s">
        <v>30762</v>
      </c>
      <c r="L16858">
        <v>3</v>
      </c>
      <c r="M16858" t="s">
        <v>5133</v>
      </c>
      <c r="N16858">
        <v>7.1428571428571397E-2</v>
      </c>
      <c r="O16858">
        <v>5.60747663551402E-3</v>
      </c>
    </row>
    <row r="16859" spans="1:15">
      <c r="A16859" t="s">
        <v>18640</v>
      </c>
      <c r="B16859" t="s">
        <v>23511</v>
      </c>
      <c r="C16859" t="s">
        <v>18641</v>
      </c>
      <c r="D16859">
        <v>38</v>
      </c>
      <c r="E16859">
        <v>6152</v>
      </c>
      <c r="F16859">
        <v>43</v>
      </c>
      <c r="G16859">
        <v>7804</v>
      </c>
      <c r="H16859">
        <v>8.2636628052857E-2</v>
      </c>
      <c r="I16859">
        <v>0.38195192637576397</v>
      </c>
      <c r="J16859">
        <v>0.32830039679610401</v>
      </c>
      <c r="K16859" t="s">
        <v>33739</v>
      </c>
      <c r="L16859">
        <v>38</v>
      </c>
      <c r="M16859" t="s">
        <v>5133</v>
      </c>
      <c r="N16859">
        <v>0.88372093023255804</v>
      </c>
      <c r="O16859">
        <v>6.1768530559167803E-3</v>
      </c>
    </row>
    <row r="16860" spans="1:15">
      <c r="A16860" t="s">
        <v>18642</v>
      </c>
      <c r="B16860" t="s">
        <v>23511</v>
      </c>
      <c r="C16860" t="s">
        <v>18643</v>
      </c>
      <c r="D16860">
        <v>2</v>
      </c>
      <c r="E16860">
        <v>6152</v>
      </c>
      <c r="F16860">
        <v>2</v>
      </c>
      <c r="G16860">
        <v>7804</v>
      </c>
      <c r="H16860">
        <v>0.62141708038142995</v>
      </c>
      <c r="I16860">
        <v>0.968912233598893</v>
      </c>
      <c r="J16860">
        <v>0.832812322140707</v>
      </c>
      <c r="K16860" t="s">
        <v>33740</v>
      </c>
      <c r="L16860">
        <v>2</v>
      </c>
      <c r="M16860" t="s">
        <v>5133</v>
      </c>
      <c r="N16860">
        <v>1</v>
      </c>
      <c r="O16860">
        <v>3.2509752925877802E-4</v>
      </c>
    </row>
    <row r="16861" spans="1:15">
      <c r="A16861" t="s">
        <v>18644</v>
      </c>
      <c r="B16861" t="s">
        <v>23511</v>
      </c>
      <c r="C16861" t="s">
        <v>18645</v>
      </c>
      <c r="D16861">
        <v>2</v>
      </c>
      <c r="E16861">
        <v>6152</v>
      </c>
      <c r="F16861">
        <v>2</v>
      </c>
      <c r="G16861">
        <v>7804</v>
      </c>
      <c r="H16861">
        <v>0.62141708038142995</v>
      </c>
      <c r="I16861">
        <v>0.968912233598893</v>
      </c>
      <c r="J16861">
        <v>0.832812322140707</v>
      </c>
      <c r="K16861" t="s">
        <v>33740</v>
      </c>
      <c r="L16861">
        <v>2</v>
      </c>
      <c r="M16861" t="s">
        <v>5133</v>
      </c>
      <c r="N16861">
        <v>1</v>
      </c>
      <c r="O16861">
        <v>3.2509752925877802E-4</v>
      </c>
    </row>
    <row r="16862" spans="1:15">
      <c r="A16862" t="s">
        <v>18646</v>
      </c>
      <c r="B16862" t="s">
        <v>23518</v>
      </c>
      <c r="C16862" t="s">
        <v>18647</v>
      </c>
      <c r="D16862">
        <v>2</v>
      </c>
      <c r="E16862">
        <v>787</v>
      </c>
      <c r="F16862">
        <v>23</v>
      </c>
      <c r="G16862">
        <v>7393</v>
      </c>
      <c r="H16862">
        <v>0.71953430587873801</v>
      </c>
      <c r="I16862">
        <v>1</v>
      </c>
      <c r="J16862">
        <v>0.966855260484069</v>
      </c>
      <c r="K16862" t="s">
        <v>24728</v>
      </c>
      <c r="L16862">
        <v>2</v>
      </c>
      <c r="M16862" t="s">
        <v>5133</v>
      </c>
      <c r="N16862">
        <v>8.6956521739130405E-2</v>
      </c>
      <c r="O16862">
        <v>2.5412960609911099E-3</v>
      </c>
    </row>
    <row r="16863" spans="1:15">
      <c r="A16863" t="s">
        <v>18646</v>
      </c>
      <c r="B16863" t="s">
        <v>23511</v>
      </c>
      <c r="C16863" t="s">
        <v>18647</v>
      </c>
      <c r="D16863">
        <v>19</v>
      </c>
      <c r="E16863">
        <v>6152</v>
      </c>
      <c r="F16863">
        <v>26</v>
      </c>
      <c r="G16863">
        <v>7804</v>
      </c>
      <c r="H16863">
        <v>0.83297591139541305</v>
      </c>
      <c r="I16863">
        <v>0.99012109496024303</v>
      </c>
      <c r="J16863">
        <v>0.85104204457356303</v>
      </c>
      <c r="K16863" t="s">
        <v>30564</v>
      </c>
      <c r="L16863">
        <v>19</v>
      </c>
      <c r="M16863" t="s">
        <v>5133</v>
      </c>
      <c r="N16863">
        <v>0.73076923076923095</v>
      </c>
      <c r="O16863">
        <v>3.0884265279583901E-3</v>
      </c>
    </row>
    <row r="16864" spans="1:15">
      <c r="A16864" t="s">
        <v>18646</v>
      </c>
      <c r="B16864" t="s">
        <v>23513</v>
      </c>
      <c r="C16864" t="s">
        <v>18647</v>
      </c>
      <c r="D16864">
        <v>7</v>
      </c>
      <c r="E16864">
        <v>535</v>
      </c>
      <c r="F16864">
        <v>30</v>
      </c>
      <c r="G16864">
        <v>8124</v>
      </c>
      <c r="H16864">
        <v>2.7772116463914099E-3</v>
      </c>
      <c r="I16864">
        <v>7.2945748940027602E-2</v>
      </c>
      <c r="J16864">
        <v>6.9328527908251905E-2</v>
      </c>
      <c r="K16864" t="s">
        <v>33741</v>
      </c>
      <c r="L16864">
        <v>7</v>
      </c>
      <c r="M16864" t="s">
        <v>5133</v>
      </c>
      <c r="N16864">
        <v>0.233333333333333</v>
      </c>
      <c r="O16864">
        <v>1.3084112149532701E-2</v>
      </c>
    </row>
    <row r="16865" spans="1:15">
      <c r="A16865" t="s">
        <v>18648</v>
      </c>
      <c r="B16865" t="s">
        <v>23511</v>
      </c>
      <c r="C16865" t="s">
        <v>18649</v>
      </c>
      <c r="D16865">
        <v>3</v>
      </c>
      <c r="E16865">
        <v>6152</v>
      </c>
      <c r="F16865">
        <v>4</v>
      </c>
      <c r="G16865">
        <v>7804</v>
      </c>
      <c r="H16865">
        <v>0.80103341611958101</v>
      </c>
      <c r="I16865">
        <v>0.968912233598893</v>
      </c>
      <c r="J16865">
        <v>0.832812322140707</v>
      </c>
      <c r="K16865" t="s">
        <v>24270</v>
      </c>
      <c r="L16865">
        <v>3</v>
      </c>
      <c r="M16865" t="s">
        <v>5133</v>
      </c>
      <c r="N16865">
        <v>0.75</v>
      </c>
      <c r="O16865">
        <v>4.8764629388816603E-4</v>
      </c>
    </row>
    <row r="16866" spans="1:15">
      <c r="A16866" t="s">
        <v>18648</v>
      </c>
      <c r="B16866" t="s">
        <v>23513</v>
      </c>
      <c r="C16866" t="s">
        <v>18649</v>
      </c>
      <c r="D16866">
        <v>4</v>
      </c>
      <c r="E16866">
        <v>535</v>
      </c>
      <c r="F16866">
        <v>7</v>
      </c>
      <c r="G16866">
        <v>8124</v>
      </c>
      <c r="H16866">
        <v>5.5461742900316197E-4</v>
      </c>
      <c r="I16866">
        <v>1.8413298642905002E-2</v>
      </c>
      <c r="J16866">
        <v>1.7500223212419799E-2</v>
      </c>
      <c r="K16866" t="s">
        <v>33714</v>
      </c>
      <c r="L16866">
        <v>4</v>
      </c>
      <c r="M16866" t="s">
        <v>5133</v>
      </c>
      <c r="N16866">
        <v>0.57142857142857095</v>
      </c>
      <c r="O16866">
        <v>7.4766355140186902E-3</v>
      </c>
    </row>
    <row r="16867" spans="1:15">
      <c r="A16867" t="s">
        <v>18650</v>
      </c>
      <c r="B16867" t="s">
        <v>23511</v>
      </c>
      <c r="C16867" t="s">
        <v>18651</v>
      </c>
      <c r="D16867">
        <v>73</v>
      </c>
      <c r="E16867">
        <v>6152</v>
      </c>
      <c r="F16867">
        <v>74</v>
      </c>
      <c r="G16867">
        <v>7804</v>
      </c>
      <c r="H16867" s="34">
        <v>4.36077636046905E-7</v>
      </c>
      <c r="I16867" s="34">
        <v>1.5783765907653602E-5</v>
      </c>
      <c r="J16867" s="34">
        <v>1.3566672276242499E-5</v>
      </c>
      <c r="K16867" t="s">
        <v>33742</v>
      </c>
      <c r="L16867">
        <v>73</v>
      </c>
      <c r="M16867" t="s">
        <v>5133</v>
      </c>
      <c r="N16867">
        <v>0.98648648648648696</v>
      </c>
      <c r="O16867">
        <v>1.1866059817945401E-2</v>
      </c>
    </row>
    <row r="16868" spans="1:15">
      <c r="A16868" t="s">
        <v>18652</v>
      </c>
      <c r="B16868" t="s">
        <v>23511</v>
      </c>
      <c r="C16868" t="s">
        <v>18653</v>
      </c>
      <c r="D16868">
        <v>75</v>
      </c>
      <c r="E16868">
        <v>6152</v>
      </c>
      <c r="F16868">
        <v>82</v>
      </c>
      <c r="G16868">
        <v>7804</v>
      </c>
      <c r="H16868">
        <v>1.8264001485939799E-3</v>
      </c>
      <c r="I16868">
        <v>2.1768655524101399E-2</v>
      </c>
      <c r="J16868">
        <v>1.8710884152602299E-2</v>
      </c>
      <c r="K16868" t="s">
        <v>33743</v>
      </c>
      <c r="L16868">
        <v>75</v>
      </c>
      <c r="M16868" t="s">
        <v>5133</v>
      </c>
      <c r="N16868">
        <v>0.91463414634146301</v>
      </c>
      <c r="O16868">
        <v>1.21911573472042E-2</v>
      </c>
    </row>
    <row r="16869" spans="1:15">
      <c r="A16869" t="s">
        <v>18652</v>
      </c>
      <c r="B16869" t="s">
        <v>23513</v>
      </c>
      <c r="C16869" t="s">
        <v>18653</v>
      </c>
      <c r="D16869">
        <v>4</v>
      </c>
      <c r="E16869">
        <v>535</v>
      </c>
      <c r="F16869">
        <v>87</v>
      </c>
      <c r="G16869">
        <v>8124</v>
      </c>
      <c r="H16869">
        <v>0.83379566844187003</v>
      </c>
      <c r="I16869">
        <v>0.99999999999997702</v>
      </c>
      <c r="J16869">
        <v>0.95041217501583097</v>
      </c>
      <c r="K16869" t="s">
        <v>26383</v>
      </c>
      <c r="L16869">
        <v>4</v>
      </c>
      <c r="M16869" t="s">
        <v>5133</v>
      </c>
      <c r="N16869">
        <v>4.5977011494252901E-2</v>
      </c>
      <c r="O16869">
        <v>7.4766355140186902E-3</v>
      </c>
    </row>
    <row r="16870" spans="1:15">
      <c r="A16870" t="s">
        <v>18654</v>
      </c>
      <c r="B16870" t="s">
        <v>23518</v>
      </c>
      <c r="C16870" t="s">
        <v>18655</v>
      </c>
      <c r="D16870">
        <v>2</v>
      </c>
      <c r="E16870">
        <v>787</v>
      </c>
      <c r="F16870">
        <v>75</v>
      </c>
      <c r="G16870">
        <v>7393</v>
      </c>
      <c r="H16870">
        <v>0.99793056081244902</v>
      </c>
      <c r="I16870">
        <v>1</v>
      </c>
      <c r="J16870">
        <v>0.966855260484069</v>
      </c>
      <c r="K16870" t="s">
        <v>33744</v>
      </c>
      <c r="L16870">
        <v>2</v>
      </c>
      <c r="M16870" t="s">
        <v>5133</v>
      </c>
      <c r="N16870">
        <v>2.66666666666667E-2</v>
      </c>
      <c r="O16870">
        <v>2.5412960609911099E-3</v>
      </c>
    </row>
    <row r="16871" spans="1:15">
      <c r="A16871" t="s">
        <v>18654</v>
      </c>
      <c r="B16871" t="s">
        <v>23513</v>
      </c>
      <c r="C16871" t="s">
        <v>18655</v>
      </c>
      <c r="D16871">
        <v>4</v>
      </c>
      <c r="E16871">
        <v>535</v>
      </c>
      <c r="F16871">
        <v>82</v>
      </c>
      <c r="G16871">
        <v>8124</v>
      </c>
      <c r="H16871">
        <v>0.79776077991302996</v>
      </c>
      <c r="I16871">
        <v>0.99999999999997702</v>
      </c>
      <c r="J16871">
        <v>0.95041217501583097</v>
      </c>
      <c r="K16871" t="s">
        <v>28234</v>
      </c>
      <c r="L16871">
        <v>4</v>
      </c>
      <c r="M16871" t="s">
        <v>5133</v>
      </c>
      <c r="N16871">
        <v>4.8780487804878099E-2</v>
      </c>
      <c r="O16871">
        <v>7.4766355140186902E-3</v>
      </c>
    </row>
    <row r="16872" spans="1:15">
      <c r="A16872" t="s">
        <v>18654</v>
      </c>
      <c r="B16872" t="s">
        <v>23511</v>
      </c>
      <c r="C16872" t="s">
        <v>18655</v>
      </c>
      <c r="D16872">
        <v>68</v>
      </c>
      <c r="E16872">
        <v>6152</v>
      </c>
      <c r="F16872">
        <v>77</v>
      </c>
      <c r="G16872">
        <v>7804</v>
      </c>
      <c r="H16872">
        <v>2.2911013795022001E-2</v>
      </c>
      <c r="I16872">
        <v>0.157733518050344</v>
      </c>
      <c r="J16872">
        <v>0.135577210083314</v>
      </c>
      <c r="K16872" t="s">
        <v>33745</v>
      </c>
      <c r="L16872">
        <v>68</v>
      </c>
      <c r="M16872" t="s">
        <v>5133</v>
      </c>
      <c r="N16872">
        <v>0.88311688311688297</v>
      </c>
      <c r="O16872">
        <v>1.1053315994798399E-2</v>
      </c>
    </row>
    <row r="16873" spans="1:15">
      <c r="A16873" t="s">
        <v>18656</v>
      </c>
      <c r="B16873" t="s">
        <v>23513</v>
      </c>
      <c r="C16873" t="s">
        <v>18657</v>
      </c>
      <c r="D16873">
        <v>7</v>
      </c>
      <c r="E16873">
        <v>535</v>
      </c>
      <c r="F16873">
        <v>215</v>
      </c>
      <c r="G16873">
        <v>8124</v>
      </c>
      <c r="H16873">
        <v>0.98990454886813195</v>
      </c>
      <c r="I16873">
        <v>0.99999999999997702</v>
      </c>
      <c r="J16873">
        <v>0.95041217501583097</v>
      </c>
      <c r="K16873" t="s">
        <v>32352</v>
      </c>
      <c r="L16873">
        <v>7</v>
      </c>
      <c r="M16873" t="s">
        <v>5133</v>
      </c>
      <c r="N16873">
        <v>3.25581395348837E-2</v>
      </c>
      <c r="O16873">
        <v>1.3084112149532701E-2</v>
      </c>
    </row>
    <row r="16874" spans="1:15">
      <c r="A16874" t="s">
        <v>18656</v>
      </c>
      <c r="B16874" t="s">
        <v>23511</v>
      </c>
      <c r="C16874" t="s">
        <v>18657</v>
      </c>
      <c r="D16874">
        <v>181</v>
      </c>
      <c r="E16874">
        <v>6152</v>
      </c>
      <c r="F16874">
        <v>210</v>
      </c>
      <c r="G16874">
        <v>7804</v>
      </c>
      <c r="H16874">
        <v>3.8363643301849498E-3</v>
      </c>
      <c r="I16874">
        <v>3.9715043985984098E-2</v>
      </c>
      <c r="J16874">
        <v>3.4136402512985602E-2</v>
      </c>
      <c r="K16874" t="s">
        <v>33746</v>
      </c>
      <c r="L16874">
        <v>181</v>
      </c>
      <c r="M16874" t="s">
        <v>5133</v>
      </c>
      <c r="N16874">
        <v>0.86190476190476195</v>
      </c>
      <c r="O16874">
        <v>2.94213263979194E-2</v>
      </c>
    </row>
    <row r="16875" spans="1:15">
      <c r="A16875" t="s">
        <v>18656</v>
      </c>
      <c r="B16875" t="s">
        <v>23518</v>
      </c>
      <c r="C16875" t="s">
        <v>18657</v>
      </c>
      <c r="D16875">
        <v>16</v>
      </c>
      <c r="E16875">
        <v>787</v>
      </c>
      <c r="F16875">
        <v>168</v>
      </c>
      <c r="G16875">
        <v>7393</v>
      </c>
      <c r="H16875">
        <v>0.71990071408134004</v>
      </c>
      <c r="I16875">
        <v>1</v>
      </c>
      <c r="J16875">
        <v>0.966855260484069</v>
      </c>
      <c r="K16875" t="s">
        <v>32840</v>
      </c>
      <c r="L16875">
        <v>16</v>
      </c>
      <c r="M16875" t="s">
        <v>5133</v>
      </c>
      <c r="N16875">
        <v>9.5238095238095205E-2</v>
      </c>
      <c r="O16875">
        <v>2.0330368487928799E-2</v>
      </c>
    </row>
    <row r="16876" spans="1:15">
      <c r="A16876" t="s">
        <v>18658</v>
      </c>
      <c r="B16876" t="s">
        <v>23518</v>
      </c>
      <c r="C16876" t="s">
        <v>18659</v>
      </c>
      <c r="D16876">
        <v>29</v>
      </c>
      <c r="E16876">
        <v>787</v>
      </c>
      <c r="F16876">
        <v>370</v>
      </c>
      <c r="G16876">
        <v>7393</v>
      </c>
      <c r="H16876">
        <v>0.97403661678959397</v>
      </c>
      <c r="I16876">
        <v>1</v>
      </c>
      <c r="J16876">
        <v>0.966855260484069</v>
      </c>
      <c r="K16876" t="s">
        <v>33747</v>
      </c>
      <c r="L16876">
        <v>29</v>
      </c>
      <c r="M16876" t="s">
        <v>1463</v>
      </c>
      <c r="N16876">
        <v>7.8378378378378397E-2</v>
      </c>
      <c r="O16876">
        <v>3.6848792884370998E-2</v>
      </c>
    </row>
    <row r="16877" spans="1:15">
      <c r="A16877" t="s">
        <v>18658</v>
      </c>
      <c r="B16877" t="s">
        <v>23511</v>
      </c>
      <c r="C16877" t="s">
        <v>18659</v>
      </c>
      <c r="D16877">
        <v>329</v>
      </c>
      <c r="E16877">
        <v>6152</v>
      </c>
      <c r="F16877">
        <v>395</v>
      </c>
      <c r="G16877">
        <v>7804</v>
      </c>
      <c r="H16877">
        <v>1.35918662245456E-2</v>
      </c>
      <c r="I16877">
        <v>0.10558946762372599</v>
      </c>
      <c r="J16877">
        <v>9.0757662743805895E-2</v>
      </c>
      <c r="K16877" t="s">
        <v>33748</v>
      </c>
      <c r="L16877">
        <v>329</v>
      </c>
      <c r="M16877" t="s">
        <v>1463</v>
      </c>
      <c r="N16877">
        <v>0.83291139240506296</v>
      </c>
      <c r="O16877">
        <v>5.34785435630689E-2</v>
      </c>
    </row>
    <row r="16878" spans="1:15">
      <c r="A16878" t="s">
        <v>18658</v>
      </c>
      <c r="B16878" t="s">
        <v>23513</v>
      </c>
      <c r="C16878" t="s">
        <v>18659</v>
      </c>
      <c r="D16878">
        <v>21</v>
      </c>
      <c r="E16878">
        <v>535</v>
      </c>
      <c r="F16878">
        <v>411</v>
      </c>
      <c r="G16878">
        <v>8124</v>
      </c>
      <c r="H16878">
        <v>0.91393382280847402</v>
      </c>
      <c r="I16878">
        <v>0.99999999999997702</v>
      </c>
      <c r="J16878">
        <v>0.95041217501583097</v>
      </c>
      <c r="K16878" t="s">
        <v>33749</v>
      </c>
      <c r="L16878">
        <v>21</v>
      </c>
      <c r="M16878" t="s">
        <v>1463</v>
      </c>
      <c r="N16878">
        <v>5.1094890510948898E-2</v>
      </c>
      <c r="O16878">
        <v>3.9252336448598102E-2</v>
      </c>
    </row>
    <row r="16879" spans="1:15">
      <c r="A16879" t="s">
        <v>18660</v>
      </c>
      <c r="B16879" t="s">
        <v>23511</v>
      </c>
      <c r="C16879" t="s">
        <v>18661</v>
      </c>
      <c r="D16879">
        <v>1</v>
      </c>
      <c r="E16879">
        <v>6152</v>
      </c>
      <c r="F16879">
        <v>1</v>
      </c>
      <c r="G16879">
        <v>7804</v>
      </c>
      <c r="H16879">
        <v>0.788313685289595</v>
      </c>
      <c r="I16879">
        <v>0.968912233598893</v>
      </c>
      <c r="J16879">
        <v>0.832812322140707</v>
      </c>
      <c r="K16879" t="s">
        <v>33750</v>
      </c>
      <c r="L16879">
        <v>1</v>
      </c>
      <c r="M16879" t="s">
        <v>5133</v>
      </c>
      <c r="N16879">
        <v>1</v>
      </c>
      <c r="O16879">
        <v>1.6254876462938901E-4</v>
      </c>
    </row>
    <row r="16880" spans="1:15">
      <c r="A16880" t="s">
        <v>18662</v>
      </c>
      <c r="B16880" t="s">
        <v>23518</v>
      </c>
      <c r="C16880" t="s">
        <v>18663</v>
      </c>
      <c r="D16880">
        <v>2</v>
      </c>
      <c r="E16880">
        <v>787</v>
      </c>
      <c r="F16880">
        <v>9</v>
      </c>
      <c r="G16880">
        <v>7393</v>
      </c>
      <c r="H16880">
        <v>0.247486748132145</v>
      </c>
      <c r="I16880">
        <v>0.96239188514146901</v>
      </c>
      <c r="J16880">
        <v>0.93049365679620899</v>
      </c>
      <c r="K16880" t="s">
        <v>27461</v>
      </c>
      <c r="L16880">
        <v>2</v>
      </c>
      <c r="M16880" t="s">
        <v>5133</v>
      </c>
      <c r="N16880">
        <v>0.22222222222222199</v>
      </c>
      <c r="O16880">
        <v>2.5412960609911099E-3</v>
      </c>
    </row>
    <row r="16881" spans="1:15">
      <c r="A16881" t="s">
        <v>18662</v>
      </c>
      <c r="B16881" t="s">
        <v>23513</v>
      </c>
      <c r="C16881" t="s">
        <v>18663</v>
      </c>
      <c r="D16881">
        <v>1</v>
      </c>
      <c r="E16881">
        <v>535</v>
      </c>
      <c r="F16881">
        <v>17</v>
      </c>
      <c r="G16881">
        <v>8124</v>
      </c>
      <c r="H16881">
        <v>0.68628477635983498</v>
      </c>
      <c r="I16881">
        <v>0.99999999999997702</v>
      </c>
      <c r="J16881">
        <v>0.95041217501583097</v>
      </c>
      <c r="K16881" t="s">
        <v>23990</v>
      </c>
      <c r="L16881">
        <v>1</v>
      </c>
      <c r="M16881" t="s">
        <v>5133</v>
      </c>
      <c r="N16881">
        <v>5.8823529411764698E-2</v>
      </c>
      <c r="O16881">
        <v>1.8691588785046699E-3</v>
      </c>
    </row>
    <row r="16882" spans="1:15">
      <c r="A16882" t="s">
        <v>18662</v>
      </c>
      <c r="B16882" t="s">
        <v>23511</v>
      </c>
      <c r="C16882" t="s">
        <v>18663</v>
      </c>
      <c r="D16882">
        <v>9</v>
      </c>
      <c r="E16882">
        <v>6152</v>
      </c>
      <c r="F16882">
        <v>14</v>
      </c>
      <c r="G16882">
        <v>7804</v>
      </c>
      <c r="H16882">
        <v>0.94399357031859399</v>
      </c>
      <c r="I16882">
        <v>1</v>
      </c>
      <c r="J16882">
        <v>0.85953329234717102</v>
      </c>
      <c r="K16882" t="s">
        <v>33751</v>
      </c>
      <c r="L16882">
        <v>9</v>
      </c>
      <c r="M16882" t="s">
        <v>5133</v>
      </c>
      <c r="N16882">
        <v>0.64285714285714302</v>
      </c>
      <c r="O16882">
        <v>1.4629388816645001E-3</v>
      </c>
    </row>
    <row r="16883" spans="1:15">
      <c r="A16883" t="s">
        <v>18664</v>
      </c>
      <c r="B16883" t="s">
        <v>23511</v>
      </c>
      <c r="C16883" t="s">
        <v>18665</v>
      </c>
      <c r="D16883">
        <v>4</v>
      </c>
      <c r="E16883">
        <v>6152</v>
      </c>
      <c r="F16883">
        <v>5</v>
      </c>
      <c r="G16883">
        <v>7804</v>
      </c>
      <c r="H16883">
        <v>0.71320711691885297</v>
      </c>
      <c r="I16883">
        <v>0.968912233598893</v>
      </c>
      <c r="J16883">
        <v>0.832812322140707</v>
      </c>
      <c r="K16883" t="s">
        <v>33752</v>
      </c>
      <c r="L16883">
        <v>4</v>
      </c>
      <c r="M16883" t="s">
        <v>5133</v>
      </c>
      <c r="N16883">
        <v>0.8</v>
      </c>
      <c r="O16883">
        <v>6.5019505851755496E-4</v>
      </c>
    </row>
    <row r="16884" spans="1:15">
      <c r="A16884" t="s">
        <v>18664</v>
      </c>
      <c r="B16884" t="s">
        <v>23518</v>
      </c>
      <c r="C16884" t="s">
        <v>18665</v>
      </c>
      <c r="D16884">
        <v>1</v>
      </c>
      <c r="E16884">
        <v>787</v>
      </c>
      <c r="F16884">
        <v>4</v>
      </c>
      <c r="G16884">
        <v>7393</v>
      </c>
      <c r="H16884">
        <v>0.362574478289521</v>
      </c>
      <c r="I16884">
        <v>1</v>
      </c>
      <c r="J16884">
        <v>0.966855260484069</v>
      </c>
      <c r="K16884" t="s">
        <v>25774</v>
      </c>
      <c r="L16884">
        <v>1</v>
      </c>
      <c r="M16884" t="s">
        <v>5133</v>
      </c>
      <c r="N16884">
        <v>0.25</v>
      </c>
      <c r="O16884">
        <v>1.27064803049555E-3</v>
      </c>
    </row>
    <row r="16885" spans="1:15">
      <c r="A16885" t="s">
        <v>18666</v>
      </c>
      <c r="B16885" t="s">
        <v>23518</v>
      </c>
      <c r="C16885" t="s">
        <v>18667</v>
      </c>
      <c r="D16885">
        <v>1</v>
      </c>
      <c r="E16885">
        <v>787</v>
      </c>
      <c r="F16885">
        <v>4</v>
      </c>
      <c r="G16885">
        <v>7393</v>
      </c>
      <c r="H16885">
        <v>0.362574478289521</v>
      </c>
      <c r="I16885">
        <v>1</v>
      </c>
      <c r="J16885">
        <v>0.966855260484069</v>
      </c>
      <c r="K16885" t="s">
        <v>25774</v>
      </c>
      <c r="L16885">
        <v>1</v>
      </c>
      <c r="M16885" t="s">
        <v>5133</v>
      </c>
      <c r="N16885">
        <v>0.25</v>
      </c>
      <c r="O16885">
        <v>1.27064803049555E-3</v>
      </c>
    </row>
    <row r="16886" spans="1:15">
      <c r="A16886" t="s">
        <v>18666</v>
      </c>
      <c r="B16886" t="s">
        <v>23511</v>
      </c>
      <c r="C16886" t="s">
        <v>18667</v>
      </c>
      <c r="D16886">
        <v>4</v>
      </c>
      <c r="E16886">
        <v>6152</v>
      </c>
      <c r="F16886">
        <v>5</v>
      </c>
      <c r="G16886">
        <v>7804</v>
      </c>
      <c r="H16886">
        <v>0.71320711691885297</v>
      </c>
      <c r="I16886">
        <v>0.968912233598893</v>
      </c>
      <c r="J16886">
        <v>0.832812322140707</v>
      </c>
      <c r="K16886" t="s">
        <v>33752</v>
      </c>
      <c r="L16886">
        <v>4</v>
      </c>
      <c r="M16886" t="s">
        <v>5133</v>
      </c>
      <c r="N16886">
        <v>0.8</v>
      </c>
      <c r="O16886">
        <v>6.5019505851755496E-4</v>
      </c>
    </row>
    <row r="16887" spans="1:15">
      <c r="A16887" t="s">
        <v>18668</v>
      </c>
      <c r="B16887" t="s">
        <v>23511</v>
      </c>
      <c r="C16887" t="s">
        <v>18669</v>
      </c>
      <c r="D16887">
        <v>129</v>
      </c>
      <c r="E16887">
        <v>6152</v>
      </c>
      <c r="F16887">
        <v>164</v>
      </c>
      <c r="G16887">
        <v>7804</v>
      </c>
      <c r="H16887">
        <v>0.56697942171455096</v>
      </c>
      <c r="I16887">
        <v>0.968912233598893</v>
      </c>
      <c r="J16887">
        <v>0.832812322140707</v>
      </c>
      <c r="K16887" t="s">
        <v>33753</v>
      </c>
      <c r="L16887">
        <v>129</v>
      </c>
      <c r="M16887" t="s">
        <v>2729</v>
      </c>
      <c r="N16887">
        <v>0.78658536585365901</v>
      </c>
      <c r="O16887">
        <v>2.09687906371912E-2</v>
      </c>
    </row>
    <row r="16888" spans="1:15">
      <c r="A16888" t="s">
        <v>18668</v>
      </c>
      <c r="B16888" t="s">
        <v>23518</v>
      </c>
      <c r="C16888" t="s">
        <v>18669</v>
      </c>
      <c r="D16888">
        <v>15</v>
      </c>
      <c r="E16888">
        <v>787</v>
      </c>
      <c r="F16888">
        <v>156</v>
      </c>
      <c r="G16888">
        <v>7393</v>
      </c>
      <c r="H16888">
        <v>0.70164162064628399</v>
      </c>
      <c r="I16888">
        <v>1</v>
      </c>
      <c r="J16888">
        <v>0.966855260484069</v>
      </c>
      <c r="K16888" t="s">
        <v>33754</v>
      </c>
      <c r="L16888">
        <v>15</v>
      </c>
      <c r="M16888" t="s">
        <v>2729</v>
      </c>
      <c r="N16888">
        <v>9.6153846153846201E-2</v>
      </c>
      <c r="O16888">
        <v>1.9059720457433298E-2</v>
      </c>
    </row>
    <row r="16889" spans="1:15">
      <c r="A16889" t="s">
        <v>18668</v>
      </c>
      <c r="B16889" t="s">
        <v>23513</v>
      </c>
      <c r="C16889" t="s">
        <v>18669</v>
      </c>
      <c r="D16889">
        <v>18</v>
      </c>
      <c r="E16889">
        <v>535</v>
      </c>
      <c r="F16889">
        <v>185</v>
      </c>
      <c r="G16889">
        <v>8124</v>
      </c>
      <c r="H16889">
        <v>6.1347918981813097E-2</v>
      </c>
      <c r="I16889">
        <v>0.448760549738495</v>
      </c>
      <c r="J16889">
        <v>0.42650749013827299</v>
      </c>
      <c r="K16889" t="s">
        <v>33755</v>
      </c>
      <c r="L16889">
        <v>18</v>
      </c>
      <c r="M16889" t="s">
        <v>2729</v>
      </c>
      <c r="N16889">
        <v>9.7297297297297303E-2</v>
      </c>
      <c r="O16889">
        <v>3.3644859813084099E-2</v>
      </c>
    </row>
    <row r="16890" spans="1:15">
      <c r="A16890" t="s">
        <v>18670</v>
      </c>
      <c r="B16890" t="s">
        <v>23511</v>
      </c>
      <c r="C16890" t="s">
        <v>18671</v>
      </c>
      <c r="D16890">
        <v>266</v>
      </c>
      <c r="E16890">
        <v>6152</v>
      </c>
      <c r="F16890">
        <v>288</v>
      </c>
      <c r="G16890">
        <v>7804</v>
      </c>
      <c r="H16890" s="34">
        <v>1.8983143853882201E-10</v>
      </c>
      <c r="I16890" s="34">
        <v>1.37418420030493E-8</v>
      </c>
      <c r="J16890" s="34">
        <v>1.1811570699795599E-8</v>
      </c>
      <c r="K16890" t="s">
        <v>33756</v>
      </c>
      <c r="L16890">
        <v>266</v>
      </c>
      <c r="M16890" t="s">
        <v>2729</v>
      </c>
      <c r="N16890">
        <v>0.92361111111111105</v>
      </c>
      <c r="O16890">
        <v>4.3237971391417399E-2</v>
      </c>
    </row>
    <row r="16891" spans="1:15">
      <c r="A16891" t="s">
        <v>18670</v>
      </c>
      <c r="B16891" t="s">
        <v>23518</v>
      </c>
      <c r="C16891" t="s">
        <v>18671</v>
      </c>
      <c r="D16891">
        <v>11</v>
      </c>
      <c r="E16891">
        <v>787</v>
      </c>
      <c r="F16891">
        <v>263</v>
      </c>
      <c r="G16891">
        <v>7393</v>
      </c>
      <c r="H16891">
        <v>0.99996620284280602</v>
      </c>
      <c r="I16891">
        <v>1</v>
      </c>
      <c r="J16891">
        <v>0.966855260484069</v>
      </c>
      <c r="K16891" t="s">
        <v>31432</v>
      </c>
      <c r="L16891">
        <v>11</v>
      </c>
      <c r="M16891" t="s">
        <v>2729</v>
      </c>
      <c r="N16891">
        <v>4.1825095057034203E-2</v>
      </c>
      <c r="O16891">
        <v>1.3977128335451099E-2</v>
      </c>
    </row>
    <row r="16892" spans="1:15">
      <c r="A16892" t="s">
        <v>18670</v>
      </c>
      <c r="B16892" t="s">
        <v>23513</v>
      </c>
      <c r="C16892" t="s">
        <v>18671</v>
      </c>
      <c r="D16892">
        <v>9</v>
      </c>
      <c r="E16892">
        <v>535</v>
      </c>
      <c r="F16892">
        <v>285</v>
      </c>
      <c r="G16892">
        <v>8124</v>
      </c>
      <c r="H16892">
        <v>0.99686115340816694</v>
      </c>
      <c r="I16892">
        <v>0.99999999999997702</v>
      </c>
      <c r="J16892">
        <v>0.95041217501583097</v>
      </c>
      <c r="K16892" t="s">
        <v>33757</v>
      </c>
      <c r="L16892">
        <v>9</v>
      </c>
      <c r="M16892" t="s">
        <v>2729</v>
      </c>
      <c r="N16892">
        <v>3.1578947368421102E-2</v>
      </c>
      <c r="O16892">
        <v>1.6822429906542102E-2</v>
      </c>
    </row>
    <row r="16893" spans="1:15">
      <c r="A16893" t="s">
        <v>18672</v>
      </c>
      <c r="B16893" t="s">
        <v>23518</v>
      </c>
      <c r="C16893" t="s">
        <v>18673</v>
      </c>
      <c r="D16893">
        <v>2</v>
      </c>
      <c r="E16893">
        <v>787</v>
      </c>
      <c r="F16893">
        <v>59</v>
      </c>
      <c r="G16893">
        <v>7393</v>
      </c>
      <c r="H16893">
        <v>0.98972164147923103</v>
      </c>
      <c r="I16893">
        <v>1</v>
      </c>
      <c r="J16893">
        <v>0.966855260484069</v>
      </c>
      <c r="K16893" t="s">
        <v>23942</v>
      </c>
      <c r="L16893">
        <v>2</v>
      </c>
      <c r="M16893" t="s">
        <v>2729</v>
      </c>
      <c r="N16893">
        <v>3.3898305084745797E-2</v>
      </c>
      <c r="O16893">
        <v>2.5412960609911099E-3</v>
      </c>
    </row>
    <row r="16894" spans="1:15">
      <c r="A16894" t="s">
        <v>18672</v>
      </c>
      <c r="B16894" t="s">
        <v>23511</v>
      </c>
      <c r="C16894" t="s">
        <v>18673</v>
      </c>
      <c r="D16894">
        <v>59</v>
      </c>
      <c r="E16894">
        <v>6152</v>
      </c>
      <c r="F16894">
        <v>64</v>
      </c>
      <c r="G16894">
        <v>7804</v>
      </c>
      <c r="H16894">
        <v>3.5484263068662901E-3</v>
      </c>
      <c r="I16894">
        <v>3.7243344340190401E-2</v>
      </c>
      <c r="J16894">
        <v>3.20118943787433E-2</v>
      </c>
      <c r="K16894" t="s">
        <v>33758</v>
      </c>
      <c r="L16894">
        <v>59</v>
      </c>
      <c r="M16894" t="s">
        <v>2729</v>
      </c>
      <c r="N16894">
        <v>0.921875</v>
      </c>
      <c r="O16894">
        <v>9.5903771131339403E-3</v>
      </c>
    </row>
    <row r="16895" spans="1:15">
      <c r="A16895" t="s">
        <v>18672</v>
      </c>
      <c r="B16895" t="s">
        <v>23513</v>
      </c>
      <c r="C16895" t="s">
        <v>18673</v>
      </c>
      <c r="D16895">
        <v>2</v>
      </c>
      <c r="E16895">
        <v>535</v>
      </c>
      <c r="F16895">
        <v>69</v>
      </c>
      <c r="G16895">
        <v>8124</v>
      </c>
      <c r="H16895">
        <v>0.947376903459203</v>
      </c>
      <c r="I16895">
        <v>0.99999999999997702</v>
      </c>
      <c r="J16895">
        <v>0.95041217501583097</v>
      </c>
      <c r="K16895" t="s">
        <v>25082</v>
      </c>
      <c r="L16895">
        <v>2</v>
      </c>
      <c r="M16895" t="s">
        <v>2729</v>
      </c>
      <c r="N16895">
        <v>2.8985507246376802E-2</v>
      </c>
      <c r="O16895">
        <v>3.7383177570093499E-3</v>
      </c>
    </row>
    <row r="16896" spans="1:15">
      <c r="A16896" t="s">
        <v>18674</v>
      </c>
      <c r="B16896" t="s">
        <v>23511</v>
      </c>
      <c r="C16896" t="s">
        <v>18675</v>
      </c>
      <c r="D16896">
        <v>4</v>
      </c>
      <c r="E16896">
        <v>6152</v>
      </c>
      <c r="F16896">
        <v>4</v>
      </c>
      <c r="G16896">
        <v>7804</v>
      </c>
      <c r="H16896">
        <v>0.38610601832086699</v>
      </c>
      <c r="I16896">
        <v>0.90829480295553899</v>
      </c>
      <c r="J16896">
        <v>0.78070962240619901</v>
      </c>
      <c r="K16896" t="s">
        <v>30424</v>
      </c>
      <c r="L16896">
        <v>4</v>
      </c>
      <c r="M16896" t="s">
        <v>5133</v>
      </c>
      <c r="N16896">
        <v>1</v>
      </c>
      <c r="O16896">
        <v>6.5019505851755496E-4</v>
      </c>
    </row>
    <row r="16897" spans="1:15">
      <c r="A16897" t="s">
        <v>18676</v>
      </c>
      <c r="B16897" t="s">
        <v>23511</v>
      </c>
      <c r="C16897" t="s">
        <v>18677</v>
      </c>
      <c r="D16897">
        <v>402</v>
      </c>
      <c r="E16897">
        <v>6152</v>
      </c>
      <c r="F16897">
        <v>517</v>
      </c>
      <c r="G16897">
        <v>7804</v>
      </c>
      <c r="H16897">
        <v>0.75174399885015797</v>
      </c>
      <c r="I16897">
        <v>0.968912233598893</v>
      </c>
      <c r="J16897">
        <v>0.832812322140707</v>
      </c>
      <c r="K16897" t="s">
        <v>33759</v>
      </c>
      <c r="L16897">
        <v>402</v>
      </c>
      <c r="M16897" t="s">
        <v>2729</v>
      </c>
      <c r="N16897">
        <v>0.77756286266924601</v>
      </c>
      <c r="O16897">
        <v>6.5344603381014305E-2</v>
      </c>
    </row>
    <row r="16898" spans="1:15">
      <c r="A16898" t="s">
        <v>18676</v>
      </c>
      <c r="B16898" t="s">
        <v>23513</v>
      </c>
      <c r="C16898" t="s">
        <v>18677</v>
      </c>
      <c r="D16898">
        <v>27</v>
      </c>
      <c r="E16898">
        <v>535</v>
      </c>
      <c r="F16898">
        <v>515</v>
      </c>
      <c r="G16898">
        <v>8124</v>
      </c>
      <c r="H16898">
        <v>0.91686759814843</v>
      </c>
      <c r="I16898">
        <v>0.99999999999997702</v>
      </c>
      <c r="J16898">
        <v>0.95041217501583097</v>
      </c>
      <c r="K16898" t="s">
        <v>33760</v>
      </c>
      <c r="L16898">
        <v>27</v>
      </c>
      <c r="M16898" t="s">
        <v>2729</v>
      </c>
      <c r="N16898">
        <v>5.2427184466019398E-2</v>
      </c>
      <c r="O16898">
        <v>5.0467289719626197E-2</v>
      </c>
    </row>
    <row r="16899" spans="1:15">
      <c r="A16899" t="s">
        <v>18676</v>
      </c>
      <c r="B16899" t="s">
        <v>23518</v>
      </c>
      <c r="C16899" t="s">
        <v>18677</v>
      </c>
      <c r="D16899">
        <v>63</v>
      </c>
      <c r="E16899">
        <v>787</v>
      </c>
      <c r="F16899">
        <v>487</v>
      </c>
      <c r="G16899">
        <v>7393</v>
      </c>
      <c r="H16899">
        <v>5.5353294666604498E-2</v>
      </c>
      <c r="I16899">
        <v>0.61178825165478101</v>
      </c>
      <c r="J16899">
        <v>0.59151068941477603</v>
      </c>
      <c r="K16899" t="s">
        <v>33761</v>
      </c>
      <c r="L16899">
        <v>63</v>
      </c>
      <c r="M16899" t="s">
        <v>2729</v>
      </c>
      <c r="N16899">
        <v>0.12936344969199201</v>
      </c>
      <c r="O16899">
        <v>8.0050825921219801E-2</v>
      </c>
    </row>
    <row r="16900" spans="1:15">
      <c r="A16900" t="s">
        <v>18678</v>
      </c>
      <c r="B16900" t="s">
        <v>23513</v>
      </c>
      <c r="C16900" t="s">
        <v>18679</v>
      </c>
      <c r="D16900">
        <v>3</v>
      </c>
      <c r="E16900">
        <v>535</v>
      </c>
      <c r="F16900">
        <v>218</v>
      </c>
      <c r="G16900">
        <v>8124</v>
      </c>
      <c r="H16900">
        <v>0.99995933402505299</v>
      </c>
      <c r="I16900">
        <v>0.99999999999997702</v>
      </c>
      <c r="J16900">
        <v>0.95041217501583097</v>
      </c>
      <c r="K16900" t="s">
        <v>33762</v>
      </c>
      <c r="L16900">
        <v>3</v>
      </c>
      <c r="M16900" t="s">
        <v>2729</v>
      </c>
      <c r="N16900">
        <v>1.3761467889908299E-2</v>
      </c>
      <c r="O16900">
        <v>5.60747663551402E-3</v>
      </c>
    </row>
    <row r="16901" spans="1:15">
      <c r="A16901" t="s">
        <v>18678</v>
      </c>
      <c r="B16901" t="s">
        <v>23511</v>
      </c>
      <c r="C16901" t="s">
        <v>18679</v>
      </c>
      <c r="D16901">
        <v>188</v>
      </c>
      <c r="E16901">
        <v>6152</v>
      </c>
      <c r="F16901">
        <v>215</v>
      </c>
      <c r="G16901">
        <v>7804</v>
      </c>
      <c r="H16901">
        <v>6.6258889128164905E-4</v>
      </c>
      <c r="I16901">
        <v>9.4538951227070098E-3</v>
      </c>
      <c r="J16901">
        <v>8.1259376003252094E-3</v>
      </c>
      <c r="K16901" t="s">
        <v>33763</v>
      </c>
      <c r="L16901">
        <v>188</v>
      </c>
      <c r="M16901" t="s">
        <v>2729</v>
      </c>
      <c r="N16901">
        <v>0.87441860465116295</v>
      </c>
      <c r="O16901">
        <v>3.0559167750325099E-2</v>
      </c>
    </row>
    <row r="16902" spans="1:15">
      <c r="A16902" t="s">
        <v>18678</v>
      </c>
      <c r="B16902" t="s">
        <v>23518</v>
      </c>
      <c r="C16902" t="s">
        <v>18679</v>
      </c>
      <c r="D16902">
        <v>13</v>
      </c>
      <c r="E16902">
        <v>787</v>
      </c>
      <c r="F16902">
        <v>200</v>
      </c>
      <c r="G16902">
        <v>7393</v>
      </c>
      <c r="H16902">
        <v>0.98460283712038099</v>
      </c>
      <c r="I16902">
        <v>1</v>
      </c>
      <c r="J16902">
        <v>0.966855260484069</v>
      </c>
      <c r="K16902" t="s">
        <v>33764</v>
      </c>
      <c r="L16902">
        <v>13</v>
      </c>
      <c r="M16902" t="s">
        <v>2729</v>
      </c>
      <c r="N16902">
        <v>6.5000000000000002E-2</v>
      </c>
      <c r="O16902">
        <v>1.6518424396442199E-2</v>
      </c>
    </row>
    <row r="16903" spans="1:15">
      <c r="A16903" t="s">
        <v>18680</v>
      </c>
      <c r="B16903" t="s">
        <v>23518</v>
      </c>
      <c r="C16903" t="s">
        <v>18681</v>
      </c>
      <c r="D16903">
        <v>51</v>
      </c>
      <c r="E16903">
        <v>787</v>
      </c>
      <c r="F16903">
        <v>216</v>
      </c>
      <c r="G16903">
        <v>7393</v>
      </c>
      <c r="H16903" s="34">
        <v>2.2319524953451799E-8</v>
      </c>
      <c r="I16903" s="34">
        <v>2.7458595573984099E-5</v>
      </c>
      <c r="J16903" s="34">
        <v>2.6548487576211099E-5</v>
      </c>
      <c r="K16903" t="s">
        <v>33765</v>
      </c>
      <c r="L16903">
        <v>51</v>
      </c>
      <c r="M16903" t="s">
        <v>2729</v>
      </c>
      <c r="N16903">
        <v>0.23611111111111099</v>
      </c>
      <c r="O16903">
        <v>6.4803049555273204E-2</v>
      </c>
    </row>
    <row r="16904" spans="1:15">
      <c r="A16904" t="s">
        <v>18680</v>
      </c>
      <c r="B16904" t="s">
        <v>23511</v>
      </c>
      <c r="C16904" t="s">
        <v>18681</v>
      </c>
      <c r="D16904">
        <v>133</v>
      </c>
      <c r="E16904">
        <v>6152</v>
      </c>
      <c r="F16904">
        <v>222</v>
      </c>
      <c r="G16904">
        <v>7804</v>
      </c>
      <c r="H16904">
        <v>0.99999999997495004</v>
      </c>
      <c r="I16904">
        <v>1</v>
      </c>
      <c r="J16904">
        <v>0.85953329234717102</v>
      </c>
      <c r="K16904" t="s">
        <v>33766</v>
      </c>
      <c r="L16904">
        <v>133</v>
      </c>
      <c r="M16904" t="s">
        <v>2729</v>
      </c>
      <c r="N16904">
        <v>0.59909909909909898</v>
      </c>
      <c r="O16904">
        <v>2.1618985695708699E-2</v>
      </c>
    </row>
    <row r="16905" spans="1:15">
      <c r="A16905" t="s">
        <v>18680</v>
      </c>
      <c r="B16905" t="s">
        <v>23513</v>
      </c>
      <c r="C16905" t="s">
        <v>18681</v>
      </c>
      <c r="D16905">
        <v>16</v>
      </c>
      <c r="E16905">
        <v>535</v>
      </c>
      <c r="F16905">
        <v>216</v>
      </c>
      <c r="G16905">
        <v>8124</v>
      </c>
      <c r="H16905">
        <v>0.349093395264993</v>
      </c>
      <c r="I16905">
        <v>0.99999999999997702</v>
      </c>
      <c r="J16905">
        <v>0.95041217501583097</v>
      </c>
      <c r="K16905" t="s">
        <v>33767</v>
      </c>
      <c r="L16905">
        <v>16</v>
      </c>
      <c r="M16905" t="s">
        <v>2729</v>
      </c>
      <c r="N16905">
        <v>7.4074074074074098E-2</v>
      </c>
      <c r="O16905">
        <v>2.9906542056074799E-2</v>
      </c>
    </row>
    <row r="16906" spans="1:15">
      <c r="A16906" t="s">
        <v>18682</v>
      </c>
      <c r="B16906" t="s">
        <v>23511</v>
      </c>
      <c r="C16906" t="s">
        <v>18683</v>
      </c>
      <c r="D16906">
        <v>5</v>
      </c>
      <c r="E16906">
        <v>6152</v>
      </c>
      <c r="F16906">
        <v>5</v>
      </c>
      <c r="G16906">
        <v>7804</v>
      </c>
      <c r="H16906">
        <v>0.30433074367137097</v>
      </c>
      <c r="I16906">
        <v>0.81020448119108801</v>
      </c>
      <c r="J16906">
        <v>0.69639772519260701</v>
      </c>
      <c r="K16906" t="s">
        <v>33768</v>
      </c>
      <c r="L16906">
        <v>5</v>
      </c>
      <c r="M16906" t="s">
        <v>2729</v>
      </c>
      <c r="N16906">
        <v>1</v>
      </c>
      <c r="O16906">
        <v>8.1274382314694405E-4</v>
      </c>
    </row>
    <row r="16907" spans="1:15">
      <c r="A16907" t="s">
        <v>18684</v>
      </c>
      <c r="B16907" t="s">
        <v>23513</v>
      </c>
      <c r="C16907" t="s">
        <v>18685</v>
      </c>
      <c r="D16907">
        <v>4</v>
      </c>
      <c r="E16907">
        <v>535</v>
      </c>
      <c r="F16907">
        <v>94</v>
      </c>
      <c r="G16907">
        <v>8124</v>
      </c>
      <c r="H16907">
        <v>0.87511189236803499</v>
      </c>
      <c r="I16907">
        <v>0.99999999999997702</v>
      </c>
      <c r="J16907">
        <v>0.95041217501583097</v>
      </c>
      <c r="K16907" t="s">
        <v>25329</v>
      </c>
      <c r="L16907">
        <v>4</v>
      </c>
      <c r="M16907" t="s">
        <v>2729</v>
      </c>
      <c r="N16907">
        <v>4.2553191489361701E-2</v>
      </c>
      <c r="O16907">
        <v>7.4766355140186902E-3</v>
      </c>
    </row>
    <row r="16908" spans="1:15">
      <c r="A16908" t="s">
        <v>18684</v>
      </c>
      <c r="B16908" t="s">
        <v>23518</v>
      </c>
      <c r="C16908" t="s">
        <v>18685</v>
      </c>
      <c r="D16908">
        <v>26</v>
      </c>
      <c r="E16908">
        <v>787</v>
      </c>
      <c r="F16908">
        <v>102</v>
      </c>
      <c r="G16908">
        <v>7393</v>
      </c>
      <c r="H16908" s="34">
        <v>1.5681149289631799E-5</v>
      </c>
      <c r="I16908">
        <v>2.9679590636260901E-3</v>
      </c>
      <c r="J16908">
        <v>2.8695868335682599E-3</v>
      </c>
      <c r="K16908" t="s">
        <v>33769</v>
      </c>
      <c r="L16908">
        <v>26</v>
      </c>
      <c r="M16908" t="s">
        <v>2729</v>
      </c>
      <c r="N16908">
        <v>0.25490196078431399</v>
      </c>
      <c r="O16908">
        <v>3.3036848792884398E-2</v>
      </c>
    </row>
    <row r="16909" spans="1:15">
      <c r="A16909" t="s">
        <v>18684</v>
      </c>
      <c r="B16909" t="s">
        <v>23511</v>
      </c>
      <c r="C16909" t="s">
        <v>18685</v>
      </c>
      <c r="D16909">
        <v>56</v>
      </c>
      <c r="E16909">
        <v>6152</v>
      </c>
      <c r="F16909">
        <v>102</v>
      </c>
      <c r="G16909">
        <v>7804</v>
      </c>
      <c r="H16909">
        <v>0.99999998615211305</v>
      </c>
      <c r="I16909">
        <v>1</v>
      </c>
      <c r="J16909">
        <v>0.85953329234717102</v>
      </c>
      <c r="K16909" t="s">
        <v>33770</v>
      </c>
      <c r="L16909">
        <v>56</v>
      </c>
      <c r="M16909" t="s">
        <v>2729</v>
      </c>
      <c r="N16909">
        <v>0.54901960784313697</v>
      </c>
      <c r="O16909">
        <v>9.10273081924577E-3</v>
      </c>
    </row>
    <row r="16910" spans="1:15">
      <c r="A16910" t="s">
        <v>18686</v>
      </c>
      <c r="B16910" t="s">
        <v>23511</v>
      </c>
      <c r="C16910" t="s">
        <v>18687</v>
      </c>
      <c r="D16910">
        <v>73</v>
      </c>
      <c r="E16910">
        <v>6152</v>
      </c>
      <c r="F16910">
        <v>78</v>
      </c>
      <c r="G16910">
        <v>7804</v>
      </c>
      <c r="H16910">
        <v>3.2118885401625997E-4</v>
      </c>
      <c r="I16910">
        <v>5.1752934006384296E-3</v>
      </c>
      <c r="J16910">
        <v>4.44833697551334E-3</v>
      </c>
      <c r="K16910" t="s">
        <v>33771</v>
      </c>
      <c r="L16910">
        <v>73</v>
      </c>
      <c r="M16910" t="s">
        <v>2729</v>
      </c>
      <c r="N16910">
        <v>0.93589743589743601</v>
      </c>
      <c r="O16910">
        <v>1.1866059817945401E-2</v>
      </c>
    </row>
    <row r="16911" spans="1:15">
      <c r="A16911" t="s">
        <v>18686</v>
      </c>
      <c r="B16911" t="s">
        <v>23513</v>
      </c>
      <c r="C16911" t="s">
        <v>18687</v>
      </c>
      <c r="D16911">
        <v>2</v>
      </c>
      <c r="E16911">
        <v>535</v>
      </c>
      <c r="F16911">
        <v>86</v>
      </c>
      <c r="G16911">
        <v>8124</v>
      </c>
      <c r="H16911">
        <v>0.98027766903399005</v>
      </c>
      <c r="I16911">
        <v>0.99999999999997702</v>
      </c>
      <c r="J16911">
        <v>0.95041217501583097</v>
      </c>
      <c r="K16911" t="s">
        <v>25082</v>
      </c>
      <c r="L16911">
        <v>2</v>
      </c>
      <c r="M16911" t="s">
        <v>2729</v>
      </c>
      <c r="N16911">
        <v>2.32558139534884E-2</v>
      </c>
      <c r="O16911">
        <v>3.7383177570093499E-3</v>
      </c>
    </row>
    <row r="16912" spans="1:15">
      <c r="A16912" t="s">
        <v>18688</v>
      </c>
      <c r="B16912" t="s">
        <v>23511</v>
      </c>
      <c r="C16912" t="s">
        <v>18689</v>
      </c>
      <c r="D16912">
        <v>31</v>
      </c>
      <c r="E16912">
        <v>6152</v>
      </c>
      <c r="F16912">
        <v>62</v>
      </c>
      <c r="G16912">
        <v>7804</v>
      </c>
      <c r="H16912">
        <v>0.99999989093915498</v>
      </c>
      <c r="I16912">
        <v>1</v>
      </c>
      <c r="J16912">
        <v>0.85953329234717102</v>
      </c>
      <c r="K16912" t="s">
        <v>25328</v>
      </c>
      <c r="L16912">
        <v>31</v>
      </c>
      <c r="M16912" t="s">
        <v>2729</v>
      </c>
      <c r="N16912">
        <v>0.5</v>
      </c>
      <c r="O16912">
        <v>5.0390117035110501E-3</v>
      </c>
    </row>
    <row r="16913" spans="1:15">
      <c r="A16913" t="s">
        <v>18688</v>
      </c>
      <c r="B16913" t="s">
        <v>23518</v>
      </c>
      <c r="C16913" t="s">
        <v>18689</v>
      </c>
      <c r="D16913">
        <v>17</v>
      </c>
      <c r="E16913">
        <v>787</v>
      </c>
      <c r="F16913">
        <v>63</v>
      </c>
      <c r="G16913">
        <v>7393</v>
      </c>
      <c r="H16913">
        <v>2.1851766205099299E-4</v>
      </c>
      <c r="I16913">
        <v>1.95513711809625E-2</v>
      </c>
      <c r="J16913">
        <v>1.8903346075990202E-2</v>
      </c>
      <c r="K16913" t="s">
        <v>25330</v>
      </c>
      <c r="L16913">
        <v>17</v>
      </c>
      <c r="M16913" t="s">
        <v>2729</v>
      </c>
      <c r="N16913">
        <v>0.26984126984126999</v>
      </c>
      <c r="O16913">
        <v>2.1601016518424401E-2</v>
      </c>
    </row>
    <row r="16914" spans="1:15">
      <c r="A16914" t="s">
        <v>18688</v>
      </c>
      <c r="B16914" t="s">
        <v>23513</v>
      </c>
      <c r="C16914" t="s">
        <v>18689</v>
      </c>
      <c r="D16914">
        <v>4</v>
      </c>
      <c r="E16914">
        <v>535</v>
      </c>
      <c r="F16914">
        <v>59</v>
      </c>
      <c r="G16914">
        <v>8124</v>
      </c>
      <c r="H16914">
        <v>0.55051885300645198</v>
      </c>
      <c r="I16914">
        <v>0.99999999999997702</v>
      </c>
      <c r="J16914">
        <v>0.95041217501583097</v>
      </c>
      <c r="K16914" t="s">
        <v>25329</v>
      </c>
      <c r="L16914">
        <v>4</v>
      </c>
      <c r="M16914" t="s">
        <v>2729</v>
      </c>
      <c r="N16914">
        <v>6.7796610169491497E-2</v>
      </c>
      <c r="O16914">
        <v>7.4766355140186902E-3</v>
      </c>
    </row>
    <row r="16915" spans="1:15">
      <c r="A16915" t="s">
        <v>18690</v>
      </c>
      <c r="B16915" t="s">
        <v>23511</v>
      </c>
      <c r="C16915" t="s">
        <v>18691</v>
      </c>
      <c r="D16915">
        <v>1</v>
      </c>
      <c r="E16915">
        <v>6152</v>
      </c>
      <c r="F16915">
        <v>1</v>
      </c>
      <c r="G16915">
        <v>7804</v>
      </c>
      <c r="H16915">
        <v>0.788313685289595</v>
      </c>
      <c r="I16915">
        <v>0.968912233598893</v>
      </c>
      <c r="J16915">
        <v>0.832812322140707</v>
      </c>
      <c r="K16915" t="s">
        <v>33772</v>
      </c>
      <c r="L16915">
        <v>1</v>
      </c>
      <c r="M16915" t="s">
        <v>1463</v>
      </c>
      <c r="N16915">
        <v>1</v>
      </c>
      <c r="O16915">
        <v>1.6254876462938901E-4</v>
      </c>
    </row>
    <row r="16916" spans="1:15">
      <c r="A16916" t="s">
        <v>18692</v>
      </c>
      <c r="B16916" t="s">
        <v>23511</v>
      </c>
      <c r="C16916" t="s">
        <v>18693</v>
      </c>
      <c r="D16916">
        <v>14</v>
      </c>
      <c r="E16916">
        <v>6152</v>
      </c>
      <c r="F16916">
        <v>14</v>
      </c>
      <c r="G16916">
        <v>7804</v>
      </c>
      <c r="H16916">
        <v>3.5680033920092398E-2</v>
      </c>
      <c r="I16916">
        <v>0.21445050912290001</v>
      </c>
      <c r="J16916">
        <v>0.18432735215193299</v>
      </c>
      <c r="K16916" t="s">
        <v>24239</v>
      </c>
      <c r="L16916">
        <v>14</v>
      </c>
      <c r="M16916" t="s">
        <v>5133</v>
      </c>
      <c r="N16916">
        <v>1</v>
      </c>
      <c r="O16916">
        <v>2.2756827048114399E-3</v>
      </c>
    </row>
    <row r="16917" spans="1:15">
      <c r="A16917" t="s">
        <v>18694</v>
      </c>
      <c r="B16917" t="s">
        <v>23518</v>
      </c>
      <c r="C16917" t="s">
        <v>18695</v>
      </c>
      <c r="D16917">
        <v>15</v>
      </c>
      <c r="E16917">
        <v>787</v>
      </c>
      <c r="F16917">
        <v>148</v>
      </c>
      <c r="G16917">
        <v>7393</v>
      </c>
      <c r="H16917">
        <v>0.62059143198919298</v>
      </c>
      <c r="I16917">
        <v>1</v>
      </c>
      <c r="J16917">
        <v>0.966855260484069</v>
      </c>
      <c r="K16917" t="s">
        <v>33773</v>
      </c>
      <c r="L16917">
        <v>15</v>
      </c>
      <c r="M16917" t="s">
        <v>5133</v>
      </c>
      <c r="N16917">
        <v>0.101351351351351</v>
      </c>
      <c r="O16917">
        <v>1.9059720457433298E-2</v>
      </c>
    </row>
    <row r="16918" spans="1:15">
      <c r="A16918" t="s">
        <v>18694</v>
      </c>
      <c r="B16918" t="s">
        <v>23511</v>
      </c>
      <c r="C16918" t="s">
        <v>18695</v>
      </c>
      <c r="D16918">
        <v>143</v>
      </c>
      <c r="E16918">
        <v>6152</v>
      </c>
      <c r="F16918">
        <v>169</v>
      </c>
      <c r="G16918">
        <v>7804</v>
      </c>
      <c r="H16918">
        <v>3.52076423599718E-2</v>
      </c>
      <c r="I16918">
        <v>0.21445050912290001</v>
      </c>
      <c r="J16918">
        <v>0.18432735215193299</v>
      </c>
      <c r="K16918" t="s">
        <v>33774</v>
      </c>
      <c r="L16918">
        <v>143</v>
      </c>
      <c r="M16918" t="s">
        <v>5133</v>
      </c>
      <c r="N16918">
        <v>0.84615384615384603</v>
      </c>
      <c r="O16918">
        <v>2.3244473342002601E-2</v>
      </c>
    </row>
    <row r="16919" spans="1:15">
      <c r="A16919" t="s">
        <v>18694</v>
      </c>
      <c r="B16919" t="s">
        <v>23513</v>
      </c>
      <c r="C16919" t="s">
        <v>18695</v>
      </c>
      <c r="D16919">
        <v>9</v>
      </c>
      <c r="E16919">
        <v>535</v>
      </c>
      <c r="F16919">
        <v>169</v>
      </c>
      <c r="G16919">
        <v>8124</v>
      </c>
      <c r="H16919">
        <v>0.79120206175349095</v>
      </c>
      <c r="I16919">
        <v>0.99999999999997702</v>
      </c>
      <c r="J16919">
        <v>0.95041217501583097</v>
      </c>
      <c r="K16919" t="s">
        <v>26319</v>
      </c>
      <c r="L16919">
        <v>9</v>
      </c>
      <c r="M16919" t="s">
        <v>5133</v>
      </c>
      <c r="N16919">
        <v>5.32544378698225E-2</v>
      </c>
      <c r="O16919">
        <v>1.6822429906542102E-2</v>
      </c>
    </row>
    <row r="16920" spans="1:15">
      <c r="A16920" t="s">
        <v>18696</v>
      </c>
      <c r="B16920" t="s">
        <v>23511</v>
      </c>
      <c r="C16920" t="s">
        <v>18697</v>
      </c>
      <c r="D16920">
        <v>5</v>
      </c>
      <c r="E16920">
        <v>6152</v>
      </c>
      <c r="F16920">
        <v>5</v>
      </c>
      <c r="G16920">
        <v>7804</v>
      </c>
      <c r="H16920">
        <v>0.30433074367137097</v>
      </c>
      <c r="I16920">
        <v>0.81020448119108801</v>
      </c>
      <c r="J16920">
        <v>0.69639772519260701</v>
      </c>
      <c r="K16920" t="s">
        <v>26210</v>
      </c>
      <c r="L16920">
        <v>5</v>
      </c>
      <c r="M16920" t="s">
        <v>5133</v>
      </c>
      <c r="N16920">
        <v>1</v>
      </c>
      <c r="O16920">
        <v>8.1274382314694405E-4</v>
      </c>
    </row>
    <row r="16921" spans="1:15">
      <c r="A16921" t="s">
        <v>18698</v>
      </c>
      <c r="B16921" t="s">
        <v>23511</v>
      </c>
      <c r="C16921" t="s">
        <v>18699</v>
      </c>
      <c r="D16921">
        <v>3</v>
      </c>
      <c r="E16921">
        <v>6152</v>
      </c>
      <c r="F16921">
        <v>3</v>
      </c>
      <c r="G16921">
        <v>7804</v>
      </c>
      <c r="H16921">
        <v>0.489837867770546</v>
      </c>
      <c r="I16921">
        <v>0.96083957126938102</v>
      </c>
      <c r="J16921">
        <v>0.82587360011061495</v>
      </c>
      <c r="K16921" t="s">
        <v>33775</v>
      </c>
      <c r="L16921">
        <v>3</v>
      </c>
      <c r="M16921" t="s">
        <v>2729</v>
      </c>
      <c r="N16921">
        <v>1</v>
      </c>
      <c r="O16921">
        <v>4.8764629388816603E-4</v>
      </c>
    </row>
    <row r="16922" spans="1:15">
      <c r="A16922" t="s">
        <v>18700</v>
      </c>
      <c r="B16922" t="s">
        <v>23518</v>
      </c>
      <c r="C16922" t="s">
        <v>18701</v>
      </c>
      <c r="D16922">
        <v>30</v>
      </c>
      <c r="E16922">
        <v>787</v>
      </c>
      <c r="F16922">
        <v>157</v>
      </c>
      <c r="G16922">
        <v>7393</v>
      </c>
      <c r="H16922">
        <v>9.900829011203541E-4</v>
      </c>
      <c r="I16922">
        <v>6.16258894389922E-2</v>
      </c>
      <c r="J16922">
        <v>5.9583315386099199E-2</v>
      </c>
      <c r="K16922" t="s">
        <v>25388</v>
      </c>
      <c r="L16922">
        <v>30</v>
      </c>
      <c r="M16922" t="s">
        <v>2729</v>
      </c>
      <c r="N16922">
        <v>0.19108280254777099</v>
      </c>
      <c r="O16922">
        <v>3.8119440914866597E-2</v>
      </c>
    </row>
    <row r="16923" spans="1:15">
      <c r="A16923" t="s">
        <v>18700</v>
      </c>
      <c r="B16923" t="s">
        <v>23511</v>
      </c>
      <c r="C16923" t="s">
        <v>18701</v>
      </c>
      <c r="D16923">
        <v>131</v>
      </c>
      <c r="E16923">
        <v>6152</v>
      </c>
      <c r="F16923">
        <v>180</v>
      </c>
      <c r="G16923">
        <v>7804</v>
      </c>
      <c r="H16923">
        <v>0.98000904966061997</v>
      </c>
      <c r="I16923">
        <v>1</v>
      </c>
      <c r="J16923">
        <v>0.85953329234717102</v>
      </c>
      <c r="K16923" t="s">
        <v>33776</v>
      </c>
      <c r="L16923">
        <v>131</v>
      </c>
      <c r="M16923" t="s">
        <v>2729</v>
      </c>
      <c r="N16923">
        <v>0.72777777777777797</v>
      </c>
      <c r="O16923">
        <v>2.1293888166449899E-2</v>
      </c>
    </row>
    <row r="16924" spans="1:15">
      <c r="A16924" t="s">
        <v>18700</v>
      </c>
      <c r="B16924" t="s">
        <v>23513</v>
      </c>
      <c r="C16924" t="s">
        <v>18701</v>
      </c>
      <c r="D16924">
        <v>8</v>
      </c>
      <c r="E16924">
        <v>535</v>
      </c>
      <c r="F16924">
        <v>172</v>
      </c>
      <c r="G16924">
        <v>8124</v>
      </c>
      <c r="H16924">
        <v>0.88755775752083399</v>
      </c>
      <c r="I16924">
        <v>0.99999999999997702</v>
      </c>
      <c r="J16924">
        <v>0.95041217501583097</v>
      </c>
      <c r="K16924" t="s">
        <v>25390</v>
      </c>
      <c r="L16924">
        <v>8</v>
      </c>
      <c r="M16924" t="s">
        <v>2729</v>
      </c>
      <c r="N16924">
        <v>4.6511627906976702E-2</v>
      </c>
      <c r="O16924">
        <v>1.4953271028037399E-2</v>
      </c>
    </row>
    <row r="16925" spans="1:15">
      <c r="A16925" t="s">
        <v>18702</v>
      </c>
      <c r="B16925" t="s">
        <v>23511</v>
      </c>
      <c r="C16925" t="s">
        <v>18703</v>
      </c>
      <c r="D16925">
        <v>10</v>
      </c>
      <c r="E16925">
        <v>6152</v>
      </c>
      <c r="F16925">
        <v>10</v>
      </c>
      <c r="G16925">
        <v>7804</v>
      </c>
      <c r="H16925">
        <v>9.2537459108980397E-2</v>
      </c>
      <c r="I16925">
        <v>0.40853420848785299</v>
      </c>
      <c r="J16925">
        <v>0.35114875325800998</v>
      </c>
      <c r="K16925" t="s">
        <v>32235</v>
      </c>
      <c r="L16925">
        <v>10</v>
      </c>
      <c r="M16925" t="s">
        <v>2729</v>
      </c>
      <c r="N16925">
        <v>1</v>
      </c>
      <c r="O16925">
        <v>1.62548764629389E-3</v>
      </c>
    </row>
    <row r="16926" spans="1:15">
      <c r="A16926" t="s">
        <v>18704</v>
      </c>
      <c r="B16926" t="s">
        <v>23511</v>
      </c>
      <c r="C16926" t="s">
        <v>18705</v>
      </c>
      <c r="D16926">
        <v>3</v>
      </c>
      <c r="E16926">
        <v>6152</v>
      </c>
      <c r="F16926">
        <v>3</v>
      </c>
      <c r="G16926">
        <v>7804</v>
      </c>
      <c r="H16926">
        <v>0.489837867770546</v>
      </c>
      <c r="I16926">
        <v>0.96083957126938102</v>
      </c>
      <c r="J16926">
        <v>0.82587360011061495</v>
      </c>
      <c r="K16926" t="s">
        <v>33777</v>
      </c>
      <c r="L16926">
        <v>3</v>
      </c>
      <c r="M16926" t="s">
        <v>1463</v>
      </c>
      <c r="N16926">
        <v>1</v>
      </c>
      <c r="O16926">
        <v>4.8764629388816603E-4</v>
      </c>
    </row>
    <row r="16927" spans="1:15">
      <c r="A16927" t="s">
        <v>18706</v>
      </c>
      <c r="B16927" t="s">
        <v>23513</v>
      </c>
      <c r="C16927" t="s">
        <v>18707</v>
      </c>
      <c r="D16927">
        <v>2</v>
      </c>
      <c r="E16927">
        <v>535</v>
      </c>
      <c r="F16927">
        <v>34</v>
      </c>
      <c r="G16927">
        <v>8124</v>
      </c>
      <c r="H16927">
        <v>0.66550065433524297</v>
      </c>
      <c r="I16927">
        <v>0.99999999999997702</v>
      </c>
      <c r="J16927">
        <v>0.95041217501583097</v>
      </c>
      <c r="K16927" t="s">
        <v>25348</v>
      </c>
      <c r="L16927">
        <v>2</v>
      </c>
      <c r="M16927" t="s">
        <v>2729</v>
      </c>
      <c r="N16927">
        <v>5.8823529411764698E-2</v>
      </c>
      <c r="O16927">
        <v>3.7383177570093499E-3</v>
      </c>
    </row>
    <row r="16928" spans="1:15">
      <c r="A16928" t="s">
        <v>18706</v>
      </c>
      <c r="B16928" t="s">
        <v>23518</v>
      </c>
      <c r="C16928" t="s">
        <v>18707</v>
      </c>
      <c r="D16928">
        <v>1</v>
      </c>
      <c r="E16928">
        <v>787</v>
      </c>
      <c r="F16928">
        <v>25</v>
      </c>
      <c r="G16928">
        <v>7393</v>
      </c>
      <c r="H16928">
        <v>0.94031817068003598</v>
      </c>
      <c r="I16928">
        <v>1</v>
      </c>
      <c r="J16928">
        <v>0.966855260484069</v>
      </c>
      <c r="K16928" t="s">
        <v>25349</v>
      </c>
      <c r="L16928">
        <v>1</v>
      </c>
      <c r="M16928" t="s">
        <v>2729</v>
      </c>
      <c r="N16928">
        <v>0.04</v>
      </c>
      <c r="O16928">
        <v>1.27064803049555E-3</v>
      </c>
    </row>
    <row r="16929" spans="1:15">
      <c r="A16929" t="s">
        <v>18706</v>
      </c>
      <c r="B16929" t="s">
        <v>23511</v>
      </c>
      <c r="C16929" t="s">
        <v>18707</v>
      </c>
      <c r="D16929">
        <v>27</v>
      </c>
      <c r="E16929">
        <v>6152</v>
      </c>
      <c r="F16929">
        <v>30</v>
      </c>
      <c r="G16929">
        <v>7804</v>
      </c>
      <c r="H16929">
        <v>9.4336074260639197E-2</v>
      </c>
      <c r="I16929">
        <v>0.41240615057548502</v>
      </c>
      <c r="J16929">
        <v>0.35447681638836998</v>
      </c>
      <c r="K16929" t="s">
        <v>25350</v>
      </c>
      <c r="L16929">
        <v>27</v>
      </c>
      <c r="M16929" t="s">
        <v>2729</v>
      </c>
      <c r="N16929">
        <v>0.9</v>
      </c>
      <c r="O16929">
        <v>4.3888166449934998E-3</v>
      </c>
    </row>
    <row r="16930" spans="1:15">
      <c r="A16930" t="s">
        <v>18708</v>
      </c>
      <c r="B16930" t="s">
        <v>23511</v>
      </c>
      <c r="C16930" t="s">
        <v>18709</v>
      </c>
      <c r="D16930">
        <v>2</v>
      </c>
      <c r="E16930">
        <v>6152</v>
      </c>
      <c r="F16930">
        <v>2</v>
      </c>
      <c r="G16930">
        <v>7804</v>
      </c>
      <c r="H16930">
        <v>0.62141708038142995</v>
      </c>
      <c r="I16930">
        <v>0.968912233598893</v>
      </c>
      <c r="J16930">
        <v>0.832812322140707</v>
      </c>
      <c r="K16930" t="s">
        <v>29154</v>
      </c>
      <c r="L16930">
        <v>2</v>
      </c>
      <c r="M16930" t="s">
        <v>5133</v>
      </c>
      <c r="N16930">
        <v>1</v>
      </c>
      <c r="O16930">
        <v>3.2509752925877802E-4</v>
      </c>
    </row>
    <row r="16931" spans="1:15">
      <c r="A16931" t="s">
        <v>18710</v>
      </c>
      <c r="B16931" t="s">
        <v>23518</v>
      </c>
      <c r="C16931" t="s">
        <v>18711</v>
      </c>
      <c r="D16931">
        <v>2</v>
      </c>
      <c r="E16931">
        <v>787</v>
      </c>
      <c r="F16931">
        <v>27</v>
      </c>
      <c r="G16931">
        <v>7393</v>
      </c>
      <c r="H16931">
        <v>0.79863159465376998</v>
      </c>
      <c r="I16931">
        <v>1</v>
      </c>
      <c r="J16931">
        <v>0.966855260484069</v>
      </c>
      <c r="K16931" t="s">
        <v>29702</v>
      </c>
      <c r="L16931">
        <v>2</v>
      </c>
      <c r="M16931" t="s">
        <v>2729</v>
      </c>
      <c r="N16931">
        <v>7.4074074074074098E-2</v>
      </c>
      <c r="O16931">
        <v>2.5412960609911099E-3</v>
      </c>
    </row>
    <row r="16932" spans="1:15">
      <c r="A16932" t="s">
        <v>18710</v>
      </c>
      <c r="B16932" t="s">
        <v>23511</v>
      </c>
      <c r="C16932" t="s">
        <v>18711</v>
      </c>
      <c r="D16932">
        <v>24</v>
      </c>
      <c r="E16932">
        <v>6152</v>
      </c>
      <c r="F16932">
        <v>27</v>
      </c>
      <c r="G16932">
        <v>7804</v>
      </c>
      <c r="H16932">
        <v>0.14612948921195401</v>
      </c>
      <c r="I16932">
        <v>0.54611425167193095</v>
      </c>
      <c r="J16932">
        <v>0.46940338073728599</v>
      </c>
      <c r="K16932" t="s">
        <v>31515</v>
      </c>
      <c r="L16932">
        <v>24</v>
      </c>
      <c r="M16932" t="s">
        <v>2729</v>
      </c>
      <c r="N16932">
        <v>0.88888888888888895</v>
      </c>
      <c r="O16932">
        <v>3.90117035110533E-3</v>
      </c>
    </row>
    <row r="16933" spans="1:15">
      <c r="A16933" t="s">
        <v>18712</v>
      </c>
      <c r="B16933" t="s">
        <v>23513</v>
      </c>
      <c r="C16933" t="s">
        <v>18713</v>
      </c>
      <c r="D16933">
        <v>2</v>
      </c>
      <c r="E16933">
        <v>535</v>
      </c>
      <c r="F16933">
        <v>52</v>
      </c>
      <c r="G16933">
        <v>8124</v>
      </c>
      <c r="H16933">
        <v>0.86579349618256995</v>
      </c>
      <c r="I16933">
        <v>0.99999999999997702</v>
      </c>
      <c r="J16933">
        <v>0.95041217501583097</v>
      </c>
      <c r="K16933" t="s">
        <v>23703</v>
      </c>
      <c r="L16933">
        <v>2</v>
      </c>
      <c r="M16933" t="s">
        <v>2729</v>
      </c>
      <c r="N16933">
        <v>3.8461538461538498E-2</v>
      </c>
      <c r="O16933">
        <v>3.7383177570093499E-3</v>
      </c>
    </row>
    <row r="16934" spans="1:15">
      <c r="A16934" t="s">
        <v>18712</v>
      </c>
      <c r="B16934" t="s">
        <v>23518</v>
      </c>
      <c r="C16934" t="s">
        <v>18713</v>
      </c>
      <c r="D16934">
        <v>3</v>
      </c>
      <c r="E16934">
        <v>787</v>
      </c>
      <c r="F16934">
        <v>32</v>
      </c>
      <c r="G16934">
        <v>7393</v>
      </c>
      <c r="H16934">
        <v>0.67729993431492497</v>
      </c>
      <c r="I16934">
        <v>1</v>
      </c>
      <c r="J16934">
        <v>0.966855260484069</v>
      </c>
      <c r="K16934" t="s">
        <v>33778</v>
      </c>
      <c r="L16934">
        <v>3</v>
      </c>
      <c r="M16934" t="s">
        <v>2729</v>
      </c>
      <c r="N16934">
        <v>9.375E-2</v>
      </c>
      <c r="O16934">
        <v>3.8119440914866601E-3</v>
      </c>
    </row>
    <row r="16935" spans="1:15">
      <c r="A16935" t="s">
        <v>18712</v>
      </c>
      <c r="B16935" t="s">
        <v>23511</v>
      </c>
      <c r="C16935" t="s">
        <v>18713</v>
      </c>
      <c r="D16935">
        <v>44</v>
      </c>
      <c r="E16935">
        <v>6152</v>
      </c>
      <c r="F16935">
        <v>53</v>
      </c>
      <c r="G16935">
        <v>7804</v>
      </c>
      <c r="H16935">
        <v>0.28853943195645199</v>
      </c>
      <c r="I16935">
        <v>0.81015798566717701</v>
      </c>
      <c r="J16935">
        <v>0.69635776074186095</v>
      </c>
      <c r="K16935" t="s">
        <v>33779</v>
      </c>
      <c r="L16935">
        <v>44</v>
      </c>
      <c r="M16935" t="s">
        <v>2729</v>
      </c>
      <c r="N16935">
        <v>0.83018867924528295</v>
      </c>
      <c r="O16935">
        <v>7.1521456436931096E-3</v>
      </c>
    </row>
    <row r="16936" spans="1:15">
      <c r="A16936" t="s">
        <v>18714</v>
      </c>
      <c r="B16936" t="s">
        <v>23511</v>
      </c>
      <c r="C16936" t="s">
        <v>18715</v>
      </c>
      <c r="D16936">
        <v>10</v>
      </c>
      <c r="E16936">
        <v>6152</v>
      </c>
      <c r="F16936">
        <v>12</v>
      </c>
      <c r="G16936">
        <v>7804</v>
      </c>
      <c r="H16936">
        <v>0.51722323138668902</v>
      </c>
      <c r="I16936">
        <v>0.968912233598893</v>
      </c>
      <c r="J16936">
        <v>0.832812322140707</v>
      </c>
      <c r="K16936" t="s">
        <v>25498</v>
      </c>
      <c r="L16936">
        <v>10</v>
      </c>
      <c r="M16936" t="s">
        <v>2729</v>
      </c>
      <c r="N16936">
        <v>0.83333333333333304</v>
      </c>
      <c r="O16936">
        <v>1.62548764629389E-3</v>
      </c>
    </row>
    <row r="16937" spans="1:15">
      <c r="A16937" t="s">
        <v>18716</v>
      </c>
      <c r="B16937" t="s">
        <v>23511</v>
      </c>
      <c r="C16937" t="s">
        <v>18717</v>
      </c>
      <c r="D16937">
        <v>49</v>
      </c>
      <c r="E16937">
        <v>6152</v>
      </c>
      <c r="F16937">
        <v>57</v>
      </c>
      <c r="G16937">
        <v>7804</v>
      </c>
      <c r="H16937">
        <v>0.120073588841327</v>
      </c>
      <c r="I16937">
        <v>0.48647098030570601</v>
      </c>
      <c r="J16937">
        <v>0.41813800333351903</v>
      </c>
      <c r="K16937" t="s">
        <v>28235</v>
      </c>
      <c r="L16937">
        <v>49</v>
      </c>
      <c r="M16937" t="s">
        <v>5133</v>
      </c>
      <c r="N16937">
        <v>0.859649122807018</v>
      </c>
      <c r="O16937">
        <v>7.9648894668400503E-3</v>
      </c>
    </row>
    <row r="16938" spans="1:15">
      <c r="A16938" t="s">
        <v>18716</v>
      </c>
      <c r="B16938" t="s">
        <v>23513</v>
      </c>
      <c r="C16938" t="s">
        <v>18717</v>
      </c>
      <c r="D16938">
        <v>4</v>
      </c>
      <c r="E16938">
        <v>535</v>
      </c>
      <c r="F16938">
        <v>61</v>
      </c>
      <c r="G16938">
        <v>8124</v>
      </c>
      <c r="H16938">
        <v>0.57734620251117796</v>
      </c>
      <c r="I16938">
        <v>0.99999999999997702</v>
      </c>
      <c r="J16938">
        <v>0.95041217501583097</v>
      </c>
      <c r="K16938" t="s">
        <v>28234</v>
      </c>
      <c r="L16938">
        <v>4</v>
      </c>
      <c r="M16938" t="s">
        <v>5133</v>
      </c>
      <c r="N16938">
        <v>6.5573770491803296E-2</v>
      </c>
      <c r="O16938">
        <v>7.4766355140186902E-3</v>
      </c>
    </row>
    <row r="16939" spans="1:15">
      <c r="A16939" t="s">
        <v>18716</v>
      </c>
      <c r="B16939" t="s">
        <v>23518</v>
      </c>
      <c r="C16939" t="s">
        <v>18717</v>
      </c>
      <c r="D16939">
        <v>1</v>
      </c>
      <c r="E16939">
        <v>787</v>
      </c>
      <c r="F16939">
        <v>57</v>
      </c>
      <c r="G16939">
        <v>7393</v>
      </c>
      <c r="H16939">
        <v>0.99840600093800302</v>
      </c>
      <c r="I16939">
        <v>1</v>
      </c>
      <c r="J16939">
        <v>0.966855260484069</v>
      </c>
      <c r="K16939" t="s">
        <v>24833</v>
      </c>
      <c r="L16939">
        <v>1</v>
      </c>
      <c r="M16939" t="s">
        <v>5133</v>
      </c>
      <c r="N16939">
        <v>1.7543859649122799E-2</v>
      </c>
      <c r="O16939">
        <v>1.27064803049555E-3</v>
      </c>
    </row>
    <row r="16940" spans="1:15">
      <c r="A16940" t="s">
        <v>18718</v>
      </c>
      <c r="B16940" t="s">
        <v>23513</v>
      </c>
      <c r="C16940" t="s">
        <v>18719</v>
      </c>
      <c r="D16940">
        <v>1</v>
      </c>
      <c r="E16940">
        <v>535</v>
      </c>
      <c r="F16940">
        <v>22</v>
      </c>
      <c r="G16940">
        <v>8124</v>
      </c>
      <c r="H16940">
        <v>0.77702822510206004</v>
      </c>
      <c r="I16940">
        <v>0.99999999999997702</v>
      </c>
      <c r="J16940">
        <v>0.95041217501583097</v>
      </c>
      <c r="K16940" t="s">
        <v>24296</v>
      </c>
      <c r="L16940">
        <v>1</v>
      </c>
      <c r="M16940" t="s">
        <v>5133</v>
      </c>
      <c r="N16940">
        <v>4.5454545454545497E-2</v>
      </c>
      <c r="O16940">
        <v>1.8691588785046699E-3</v>
      </c>
    </row>
    <row r="16941" spans="1:15">
      <c r="A16941" t="s">
        <v>18718</v>
      </c>
      <c r="B16941" t="s">
        <v>23518</v>
      </c>
      <c r="C16941" t="s">
        <v>18719</v>
      </c>
      <c r="D16941">
        <v>1</v>
      </c>
      <c r="E16941">
        <v>787</v>
      </c>
      <c r="F16941">
        <v>20</v>
      </c>
      <c r="G16941">
        <v>7393</v>
      </c>
      <c r="H16941">
        <v>0.89503969563115604</v>
      </c>
      <c r="I16941">
        <v>1</v>
      </c>
      <c r="J16941">
        <v>0.966855260484069</v>
      </c>
      <c r="K16941" t="s">
        <v>33780</v>
      </c>
      <c r="L16941">
        <v>1</v>
      </c>
      <c r="M16941" t="s">
        <v>5133</v>
      </c>
      <c r="N16941">
        <v>0.05</v>
      </c>
      <c r="O16941">
        <v>1.27064803049555E-3</v>
      </c>
    </row>
    <row r="16942" spans="1:15">
      <c r="A16942" t="s">
        <v>18718</v>
      </c>
      <c r="B16942" t="s">
        <v>23511</v>
      </c>
      <c r="C16942" t="s">
        <v>18719</v>
      </c>
      <c r="D16942">
        <v>18</v>
      </c>
      <c r="E16942">
        <v>6152</v>
      </c>
      <c r="F16942">
        <v>21</v>
      </c>
      <c r="G16942">
        <v>7804</v>
      </c>
      <c r="H16942">
        <v>0.321566431459473</v>
      </c>
      <c r="I16942">
        <v>0.84399400632325094</v>
      </c>
      <c r="J16942">
        <v>0.72544094697630301</v>
      </c>
      <c r="K16942" t="s">
        <v>33781</v>
      </c>
      <c r="L16942">
        <v>18</v>
      </c>
      <c r="M16942" t="s">
        <v>5133</v>
      </c>
      <c r="N16942">
        <v>0.85714285714285698</v>
      </c>
      <c r="O16942">
        <v>2.9258777633290002E-3</v>
      </c>
    </row>
    <row r="16943" spans="1:15">
      <c r="A16943" t="s">
        <v>18720</v>
      </c>
      <c r="B16943" t="s">
        <v>23511</v>
      </c>
      <c r="C16943" t="s">
        <v>18721</v>
      </c>
      <c r="D16943">
        <v>25</v>
      </c>
      <c r="E16943">
        <v>6152</v>
      </c>
      <c r="F16943">
        <v>27</v>
      </c>
      <c r="G16943">
        <v>7804</v>
      </c>
      <c r="H16943">
        <v>5.4245613173786997E-2</v>
      </c>
      <c r="I16943">
        <v>0.28959482308693002</v>
      </c>
      <c r="J16943">
        <v>0.248916391734606</v>
      </c>
      <c r="K16943" t="s">
        <v>33782</v>
      </c>
      <c r="L16943">
        <v>25</v>
      </c>
      <c r="M16943" t="s">
        <v>2729</v>
      </c>
      <c r="N16943">
        <v>0.92592592592592604</v>
      </c>
      <c r="O16943">
        <v>4.0637191157347199E-3</v>
      </c>
    </row>
    <row r="16944" spans="1:15">
      <c r="A16944" t="s">
        <v>18722</v>
      </c>
      <c r="B16944" t="s">
        <v>23511</v>
      </c>
      <c r="C16944" t="s">
        <v>18723</v>
      </c>
      <c r="D16944">
        <v>2</v>
      </c>
      <c r="E16944">
        <v>6152</v>
      </c>
      <c r="F16944">
        <v>2</v>
      </c>
      <c r="G16944">
        <v>7804</v>
      </c>
      <c r="H16944">
        <v>0.62141708038142995</v>
      </c>
      <c r="I16944">
        <v>0.968912233598893</v>
      </c>
      <c r="J16944">
        <v>0.832812322140707</v>
      </c>
      <c r="K16944" t="s">
        <v>30115</v>
      </c>
      <c r="L16944">
        <v>2</v>
      </c>
      <c r="M16944" t="s">
        <v>2729</v>
      </c>
      <c r="N16944">
        <v>1</v>
      </c>
      <c r="O16944">
        <v>3.2509752925877802E-4</v>
      </c>
    </row>
    <row r="16945" spans="1:15">
      <c r="A16945" t="s">
        <v>18724</v>
      </c>
      <c r="B16945" t="s">
        <v>23511</v>
      </c>
      <c r="C16945" t="s">
        <v>18725</v>
      </c>
      <c r="D16945">
        <v>3</v>
      </c>
      <c r="E16945">
        <v>6152</v>
      </c>
      <c r="F16945">
        <v>3</v>
      </c>
      <c r="G16945">
        <v>7804</v>
      </c>
      <c r="H16945">
        <v>0.489837867770546</v>
      </c>
      <c r="I16945">
        <v>0.96083957126938102</v>
      </c>
      <c r="J16945">
        <v>0.82587360011061495</v>
      </c>
      <c r="K16945" t="s">
        <v>28592</v>
      </c>
      <c r="L16945">
        <v>3</v>
      </c>
      <c r="M16945" t="s">
        <v>5133</v>
      </c>
      <c r="N16945">
        <v>1</v>
      </c>
      <c r="O16945">
        <v>4.8764629388816603E-4</v>
      </c>
    </row>
    <row r="16946" spans="1:15">
      <c r="A16946" t="s">
        <v>18726</v>
      </c>
      <c r="B16946" t="s">
        <v>23511</v>
      </c>
      <c r="C16946" t="s">
        <v>18727</v>
      </c>
      <c r="D16946">
        <v>3</v>
      </c>
      <c r="E16946">
        <v>6152</v>
      </c>
      <c r="F16946">
        <v>3</v>
      </c>
      <c r="G16946">
        <v>7804</v>
      </c>
      <c r="H16946">
        <v>0.489837867770546</v>
      </c>
      <c r="I16946">
        <v>0.96083957126938102</v>
      </c>
      <c r="J16946">
        <v>0.82587360011061495</v>
      </c>
      <c r="K16946" t="s">
        <v>28592</v>
      </c>
      <c r="L16946">
        <v>3</v>
      </c>
      <c r="M16946" t="s">
        <v>5133</v>
      </c>
      <c r="N16946">
        <v>1</v>
      </c>
      <c r="O16946">
        <v>4.8764629388816603E-4</v>
      </c>
    </row>
    <row r="16947" spans="1:15">
      <c r="A16947" t="s">
        <v>18728</v>
      </c>
      <c r="B16947" t="s">
        <v>23511</v>
      </c>
      <c r="C16947" t="s">
        <v>18729</v>
      </c>
      <c r="D16947">
        <v>343</v>
      </c>
      <c r="E16947">
        <v>6152</v>
      </c>
      <c r="F16947">
        <v>385</v>
      </c>
      <c r="G16947">
        <v>7804</v>
      </c>
      <c r="H16947" s="34">
        <v>4.5781398234223403E-8</v>
      </c>
      <c r="I16947" s="34">
        <v>2.1160463174456799E-6</v>
      </c>
      <c r="J16947" s="34">
        <v>1.8188122579931899E-6</v>
      </c>
      <c r="K16947" t="s">
        <v>26466</v>
      </c>
      <c r="L16947">
        <v>343</v>
      </c>
      <c r="M16947" t="s">
        <v>5133</v>
      </c>
      <c r="N16947">
        <v>0.89090909090909098</v>
      </c>
      <c r="O16947">
        <v>5.5754226267880402E-2</v>
      </c>
    </row>
    <row r="16948" spans="1:15">
      <c r="A16948" t="s">
        <v>18728</v>
      </c>
      <c r="B16948" t="s">
        <v>23513</v>
      </c>
      <c r="C16948" t="s">
        <v>18729</v>
      </c>
      <c r="D16948">
        <v>15</v>
      </c>
      <c r="E16948">
        <v>535</v>
      </c>
      <c r="F16948">
        <v>375</v>
      </c>
      <c r="G16948">
        <v>8124</v>
      </c>
      <c r="H16948">
        <v>0.98942644857544204</v>
      </c>
      <c r="I16948">
        <v>0.99999999999997702</v>
      </c>
      <c r="J16948">
        <v>0.95041217501583097</v>
      </c>
      <c r="K16948" t="s">
        <v>26464</v>
      </c>
      <c r="L16948">
        <v>15</v>
      </c>
      <c r="M16948" t="s">
        <v>5133</v>
      </c>
      <c r="N16948">
        <v>0.04</v>
      </c>
      <c r="O16948">
        <v>2.80373831775701E-2</v>
      </c>
    </row>
    <row r="16949" spans="1:15">
      <c r="A16949" t="s">
        <v>18728</v>
      </c>
      <c r="B16949" t="s">
        <v>23518</v>
      </c>
      <c r="C16949" t="s">
        <v>18729</v>
      </c>
      <c r="D16949">
        <v>15</v>
      </c>
      <c r="E16949">
        <v>787</v>
      </c>
      <c r="F16949">
        <v>355</v>
      </c>
      <c r="G16949">
        <v>7393</v>
      </c>
      <c r="H16949">
        <v>0.99999775210140596</v>
      </c>
      <c r="I16949">
        <v>1</v>
      </c>
      <c r="J16949">
        <v>0.966855260484069</v>
      </c>
      <c r="K16949" t="s">
        <v>26465</v>
      </c>
      <c r="L16949">
        <v>15</v>
      </c>
      <c r="M16949" t="s">
        <v>5133</v>
      </c>
      <c r="N16949">
        <v>4.2253521126760597E-2</v>
      </c>
      <c r="O16949">
        <v>1.9059720457433298E-2</v>
      </c>
    </row>
    <row r="16950" spans="1:15">
      <c r="A16950" t="s">
        <v>18730</v>
      </c>
      <c r="B16950" t="s">
        <v>23511</v>
      </c>
      <c r="C16950" t="s">
        <v>18731</v>
      </c>
      <c r="D16950">
        <v>15</v>
      </c>
      <c r="E16950">
        <v>6152</v>
      </c>
      <c r="F16950">
        <v>16</v>
      </c>
      <c r="G16950">
        <v>7804</v>
      </c>
      <c r="H16950">
        <v>0.117553998354144</v>
      </c>
      <c r="I16950">
        <v>0.47842873658393897</v>
      </c>
      <c r="J16950">
        <v>0.41122542710949</v>
      </c>
      <c r="K16950" t="s">
        <v>33783</v>
      </c>
      <c r="L16950">
        <v>15</v>
      </c>
      <c r="M16950" t="s">
        <v>5133</v>
      </c>
      <c r="N16950">
        <v>0.9375</v>
      </c>
      <c r="O16950">
        <v>2.4382314694408299E-3</v>
      </c>
    </row>
    <row r="16951" spans="1:15">
      <c r="A16951" t="s">
        <v>18730</v>
      </c>
      <c r="B16951" t="s">
        <v>23513</v>
      </c>
      <c r="C16951" t="s">
        <v>18731</v>
      </c>
      <c r="D16951">
        <v>1</v>
      </c>
      <c r="E16951">
        <v>535</v>
      </c>
      <c r="F16951">
        <v>18</v>
      </c>
      <c r="G16951">
        <v>8124</v>
      </c>
      <c r="H16951">
        <v>0.70698758191645195</v>
      </c>
      <c r="I16951">
        <v>0.99999999999997702</v>
      </c>
      <c r="J16951">
        <v>0.95041217501583097</v>
      </c>
      <c r="K16951" t="s">
        <v>24209</v>
      </c>
      <c r="L16951">
        <v>1</v>
      </c>
      <c r="M16951" t="s">
        <v>5133</v>
      </c>
      <c r="N16951">
        <v>5.5555555555555601E-2</v>
      </c>
      <c r="O16951">
        <v>1.8691588785046699E-3</v>
      </c>
    </row>
    <row r="16952" spans="1:15">
      <c r="A16952" t="s">
        <v>18732</v>
      </c>
      <c r="B16952" t="s">
        <v>23511</v>
      </c>
      <c r="C16952" t="s">
        <v>18733</v>
      </c>
      <c r="D16952">
        <v>42</v>
      </c>
      <c r="E16952">
        <v>6152</v>
      </c>
      <c r="F16952">
        <v>46</v>
      </c>
      <c r="G16952">
        <v>7804</v>
      </c>
      <c r="H16952">
        <v>2.15048644231681E-2</v>
      </c>
      <c r="I16952">
        <v>0.15079443749721499</v>
      </c>
      <c r="J16952">
        <v>0.129612839329621</v>
      </c>
      <c r="K16952" t="s">
        <v>33784</v>
      </c>
      <c r="L16952">
        <v>42</v>
      </c>
      <c r="M16952" t="s">
        <v>5133</v>
      </c>
      <c r="N16952">
        <v>0.91304347826086996</v>
      </c>
      <c r="O16952">
        <v>6.8270481144343297E-3</v>
      </c>
    </row>
    <row r="16953" spans="1:15">
      <c r="A16953" t="s">
        <v>18732</v>
      </c>
      <c r="B16953" t="s">
        <v>23518</v>
      </c>
      <c r="C16953" t="s">
        <v>18733</v>
      </c>
      <c r="D16953">
        <v>3</v>
      </c>
      <c r="E16953">
        <v>787</v>
      </c>
      <c r="F16953">
        <v>44</v>
      </c>
      <c r="G16953">
        <v>7393</v>
      </c>
      <c r="H16953">
        <v>0.86179764422680205</v>
      </c>
      <c r="I16953">
        <v>1</v>
      </c>
      <c r="J16953">
        <v>0.966855260484069</v>
      </c>
      <c r="K16953" t="s">
        <v>33785</v>
      </c>
      <c r="L16953">
        <v>3</v>
      </c>
      <c r="M16953" t="s">
        <v>5133</v>
      </c>
      <c r="N16953">
        <v>6.8181818181818205E-2</v>
      </c>
      <c r="O16953">
        <v>3.8119440914866601E-3</v>
      </c>
    </row>
    <row r="16954" spans="1:15">
      <c r="A16954" t="s">
        <v>18734</v>
      </c>
      <c r="B16954" t="s">
        <v>23511</v>
      </c>
      <c r="C16954" t="s">
        <v>18735</v>
      </c>
      <c r="D16954">
        <v>2</v>
      </c>
      <c r="E16954">
        <v>6152</v>
      </c>
      <c r="F16954">
        <v>2</v>
      </c>
      <c r="G16954">
        <v>7804</v>
      </c>
      <c r="H16954">
        <v>0.62141708038142995</v>
      </c>
      <c r="I16954">
        <v>0.968912233598893</v>
      </c>
      <c r="J16954">
        <v>0.832812322140707</v>
      </c>
      <c r="K16954" t="s">
        <v>30571</v>
      </c>
      <c r="L16954">
        <v>2</v>
      </c>
      <c r="M16954" t="s">
        <v>5133</v>
      </c>
      <c r="N16954">
        <v>1</v>
      </c>
      <c r="O16954">
        <v>3.2509752925877802E-4</v>
      </c>
    </row>
    <row r="16955" spans="1:15">
      <c r="A16955" t="s">
        <v>18736</v>
      </c>
      <c r="B16955" t="s">
        <v>23511</v>
      </c>
      <c r="C16955" t="s">
        <v>18737</v>
      </c>
      <c r="D16955">
        <v>2</v>
      </c>
      <c r="E16955">
        <v>6152</v>
      </c>
      <c r="F16955">
        <v>2</v>
      </c>
      <c r="G16955">
        <v>7804</v>
      </c>
      <c r="H16955">
        <v>0.62141708038142995</v>
      </c>
      <c r="I16955">
        <v>0.968912233598893</v>
      </c>
      <c r="J16955">
        <v>0.832812322140707</v>
      </c>
      <c r="K16955" t="s">
        <v>30571</v>
      </c>
      <c r="L16955">
        <v>2</v>
      </c>
      <c r="M16955" t="s">
        <v>5133</v>
      </c>
      <c r="N16955">
        <v>1</v>
      </c>
      <c r="O16955">
        <v>3.2509752925877802E-4</v>
      </c>
    </row>
    <row r="16956" spans="1:15">
      <c r="A16956" t="s">
        <v>18738</v>
      </c>
      <c r="B16956" t="s">
        <v>23511</v>
      </c>
      <c r="C16956" t="s">
        <v>18739</v>
      </c>
      <c r="D16956">
        <v>2</v>
      </c>
      <c r="E16956">
        <v>6152</v>
      </c>
      <c r="F16956">
        <v>2</v>
      </c>
      <c r="G16956">
        <v>7804</v>
      </c>
      <c r="H16956">
        <v>0.62141708038142995</v>
      </c>
      <c r="I16956">
        <v>0.968912233598893</v>
      </c>
      <c r="J16956">
        <v>0.832812322140707</v>
      </c>
      <c r="K16956" t="s">
        <v>30571</v>
      </c>
      <c r="L16956">
        <v>2</v>
      </c>
      <c r="M16956" t="s">
        <v>5133</v>
      </c>
      <c r="N16956">
        <v>1</v>
      </c>
      <c r="O16956">
        <v>3.2509752925877802E-4</v>
      </c>
    </row>
    <row r="16957" spans="1:15">
      <c r="A16957" t="s">
        <v>18740</v>
      </c>
      <c r="B16957" t="s">
        <v>23511</v>
      </c>
      <c r="C16957" t="s">
        <v>18741</v>
      </c>
      <c r="D16957">
        <v>2</v>
      </c>
      <c r="E16957">
        <v>6152</v>
      </c>
      <c r="F16957">
        <v>2</v>
      </c>
      <c r="G16957">
        <v>7804</v>
      </c>
      <c r="H16957">
        <v>0.62141708038142995</v>
      </c>
      <c r="I16957">
        <v>0.968912233598893</v>
      </c>
      <c r="J16957">
        <v>0.832812322140707</v>
      </c>
      <c r="K16957" t="s">
        <v>33429</v>
      </c>
      <c r="L16957">
        <v>2</v>
      </c>
      <c r="M16957" t="s">
        <v>5133</v>
      </c>
      <c r="N16957">
        <v>1</v>
      </c>
      <c r="O16957">
        <v>3.2509752925877802E-4</v>
      </c>
    </row>
    <row r="16958" spans="1:15">
      <c r="A16958" t="s">
        <v>18742</v>
      </c>
      <c r="B16958" t="s">
        <v>23513</v>
      </c>
      <c r="C16958" t="s">
        <v>18743</v>
      </c>
      <c r="D16958">
        <v>2</v>
      </c>
      <c r="E16958">
        <v>535</v>
      </c>
      <c r="F16958">
        <v>21</v>
      </c>
      <c r="G16958">
        <v>8124</v>
      </c>
      <c r="H16958">
        <v>0.40690215816583097</v>
      </c>
      <c r="I16958">
        <v>0.99999999999997702</v>
      </c>
      <c r="J16958">
        <v>0.95041217501583097</v>
      </c>
      <c r="K16958" t="s">
        <v>25082</v>
      </c>
      <c r="L16958">
        <v>2</v>
      </c>
      <c r="M16958" t="s">
        <v>1463</v>
      </c>
      <c r="N16958">
        <v>9.5238095238095205E-2</v>
      </c>
      <c r="O16958">
        <v>3.7383177570093499E-3</v>
      </c>
    </row>
    <row r="16959" spans="1:15">
      <c r="A16959" t="s">
        <v>18742</v>
      </c>
      <c r="B16959" t="s">
        <v>23511</v>
      </c>
      <c r="C16959" t="s">
        <v>18743</v>
      </c>
      <c r="D16959">
        <v>17</v>
      </c>
      <c r="E16959">
        <v>6152</v>
      </c>
      <c r="F16959">
        <v>19</v>
      </c>
      <c r="G16959">
        <v>7804</v>
      </c>
      <c r="H16959">
        <v>0.20051287893879999</v>
      </c>
      <c r="I16959">
        <v>0.65495995127819795</v>
      </c>
      <c r="J16959">
        <v>0.56295988327769197</v>
      </c>
      <c r="K16959" t="s">
        <v>25495</v>
      </c>
      <c r="L16959">
        <v>17</v>
      </c>
      <c r="M16959" t="s">
        <v>1463</v>
      </c>
      <c r="N16959">
        <v>0.89473684210526305</v>
      </c>
      <c r="O16959">
        <v>2.7633289986996102E-3</v>
      </c>
    </row>
    <row r="16960" spans="1:15">
      <c r="A16960" t="s">
        <v>18744</v>
      </c>
      <c r="B16960" t="s">
        <v>23511</v>
      </c>
      <c r="C16960" t="s">
        <v>18745</v>
      </c>
      <c r="D16960">
        <v>25</v>
      </c>
      <c r="E16960">
        <v>6152</v>
      </c>
      <c r="F16960">
        <v>27</v>
      </c>
      <c r="G16960">
        <v>7804</v>
      </c>
      <c r="H16960">
        <v>5.4245613173786997E-2</v>
      </c>
      <c r="I16960">
        <v>0.28959482308693002</v>
      </c>
      <c r="J16960">
        <v>0.248916391734606</v>
      </c>
      <c r="K16960" t="s">
        <v>33786</v>
      </c>
      <c r="L16960">
        <v>25</v>
      </c>
      <c r="M16960" t="s">
        <v>2729</v>
      </c>
      <c r="N16960">
        <v>0.92592592592592604</v>
      </c>
      <c r="O16960">
        <v>4.0637191157347199E-3</v>
      </c>
    </row>
    <row r="16961" spans="1:15">
      <c r="A16961" t="s">
        <v>18744</v>
      </c>
      <c r="B16961" t="s">
        <v>23518</v>
      </c>
      <c r="C16961" t="s">
        <v>18745</v>
      </c>
      <c r="D16961">
        <v>2</v>
      </c>
      <c r="E16961">
        <v>787</v>
      </c>
      <c r="F16961">
        <v>23</v>
      </c>
      <c r="G16961">
        <v>7393</v>
      </c>
      <c r="H16961">
        <v>0.71953430587873801</v>
      </c>
      <c r="I16961">
        <v>1</v>
      </c>
      <c r="J16961">
        <v>0.966855260484069</v>
      </c>
      <c r="K16961" t="s">
        <v>23942</v>
      </c>
      <c r="L16961">
        <v>2</v>
      </c>
      <c r="M16961" t="s">
        <v>2729</v>
      </c>
      <c r="N16961">
        <v>8.6956521739130405E-2</v>
      </c>
      <c r="O16961">
        <v>2.5412960609911099E-3</v>
      </c>
    </row>
    <row r="16962" spans="1:15">
      <c r="A16962" t="s">
        <v>18746</v>
      </c>
      <c r="B16962" t="s">
        <v>23511</v>
      </c>
      <c r="C16962" t="s">
        <v>18747</v>
      </c>
      <c r="D16962">
        <v>17</v>
      </c>
      <c r="E16962">
        <v>6152</v>
      </c>
      <c r="F16962">
        <v>17</v>
      </c>
      <c r="G16962">
        <v>7804</v>
      </c>
      <c r="H16962">
        <v>1.74521329404927E-2</v>
      </c>
      <c r="I16962">
        <v>0.12727129540677801</v>
      </c>
      <c r="J16962">
        <v>0.109393915562278</v>
      </c>
      <c r="K16962" t="s">
        <v>27967</v>
      </c>
      <c r="L16962">
        <v>17</v>
      </c>
      <c r="M16962" t="s">
        <v>2729</v>
      </c>
      <c r="N16962">
        <v>1</v>
      </c>
      <c r="O16962">
        <v>2.7633289986996102E-3</v>
      </c>
    </row>
    <row r="16963" spans="1:15">
      <c r="A16963" t="s">
        <v>18748</v>
      </c>
      <c r="B16963" t="s">
        <v>23511</v>
      </c>
      <c r="C16963" t="s">
        <v>18749</v>
      </c>
      <c r="D16963">
        <v>5</v>
      </c>
      <c r="E16963">
        <v>6152</v>
      </c>
      <c r="F16963">
        <v>5</v>
      </c>
      <c r="G16963">
        <v>7804</v>
      </c>
      <c r="H16963">
        <v>0.30433074367137097</v>
      </c>
      <c r="I16963">
        <v>0.81020448119108801</v>
      </c>
      <c r="J16963">
        <v>0.69639772519260701</v>
      </c>
      <c r="K16963" t="s">
        <v>24101</v>
      </c>
      <c r="L16963">
        <v>5</v>
      </c>
      <c r="M16963" t="s">
        <v>1463</v>
      </c>
      <c r="N16963">
        <v>1</v>
      </c>
      <c r="O16963">
        <v>8.1274382314694405E-4</v>
      </c>
    </row>
    <row r="16964" spans="1:15">
      <c r="A16964" t="s">
        <v>18750</v>
      </c>
      <c r="B16964" t="s">
        <v>23518</v>
      </c>
      <c r="C16964" t="s">
        <v>18751</v>
      </c>
      <c r="D16964">
        <v>9</v>
      </c>
      <c r="E16964">
        <v>787</v>
      </c>
      <c r="F16964">
        <v>176</v>
      </c>
      <c r="G16964">
        <v>7393</v>
      </c>
      <c r="H16964">
        <v>0.99713942674849199</v>
      </c>
      <c r="I16964">
        <v>1</v>
      </c>
      <c r="J16964">
        <v>0.966855260484069</v>
      </c>
      <c r="K16964" t="s">
        <v>33787</v>
      </c>
      <c r="L16964">
        <v>9</v>
      </c>
      <c r="M16964" t="s">
        <v>5133</v>
      </c>
      <c r="N16964">
        <v>5.1136363636363598E-2</v>
      </c>
      <c r="O16964">
        <v>1.143583227446E-2</v>
      </c>
    </row>
    <row r="16965" spans="1:15">
      <c r="A16965" t="s">
        <v>18750</v>
      </c>
      <c r="B16965" t="s">
        <v>23513</v>
      </c>
      <c r="C16965" t="s">
        <v>18751</v>
      </c>
      <c r="D16965">
        <v>8</v>
      </c>
      <c r="E16965">
        <v>535</v>
      </c>
      <c r="F16965">
        <v>180</v>
      </c>
      <c r="G16965">
        <v>8124</v>
      </c>
      <c r="H16965">
        <v>0.91384167306229303</v>
      </c>
      <c r="I16965">
        <v>0.99999999999997702</v>
      </c>
      <c r="J16965">
        <v>0.95041217501583097</v>
      </c>
      <c r="K16965" t="s">
        <v>32103</v>
      </c>
      <c r="L16965">
        <v>8</v>
      </c>
      <c r="M16965" t="s">
        <v>5133</v>
      </c>
      <c r="N16965">
        <v>4.4444444444444398E-2</v>
      </c>
      <c r="O16965">
        <v>1.4953271028037399E-2</v>
      </c>
    </row>
    <row r="16966" spans="1:15">
      <c r="A16966" t="s">
        <v>18750</v>
      </c>
      <c r="B16966" t="s">
        <v>23511</v>
      </c>
      <c r="C16966" t="s">
        <v>18751</v>
      </c>
      <c r="D16966">
        <v>164</v>
      </c>
      <c r="E16966">
        <v>6152</v>
      </c>
      <c r="F16966">
        <v>185</v>
      </c>
      <c r="G16966">
        <v>7804</v>
      </c>
      <c r="H16966">
        <v>3.1151916093873999E-4</v>
      </c>
      <c r="I16966">
        <v>5.04425351881891E-3</v>
      </c>
      <c r="J16966">
        <v>4.3357038344642197E-3</v>
      </c>
      <c r="K16966" t="s">
        <v>33788</v>
      </c>
      <c r="L16966">
        <v>164</v>
      </c>
      <c r="M16966" t="s">
        <v>5133</v>
      </c>
      <c r="N16966">
        <v>0.88648648648648698</v>
      </c>
      <c r="O16966">
        <v>2.6657997399219799E-2</v>
      </c>
    </row>
    <row r="16967" spans="1:15">
      <c r="A16967" t="s">
        <v>18752</v>
      </c>
      <c r="B16967" t="s">
        <v>23511</v>
      </c>
      <c r="C16967" t="s">
        <v>18753</v>
      </c>
      <c r="D16967">
        <v>5</v>
      </c>
      <c r="E16967">
        <v>6152</v>
      </c>
      <c r="F16967">
        <v>5</v>
      </c>
      <c r="G16967">
        <v>7804</v>
      </c>
      <c r="H16967">
        <v>0.30433074367137097</v>
      </c>
      <c r="I16967">
        <v>0.81020448119108801</v>
      </c>
      <c r="J16967">
        <v>0.69639772519260701</v>
      </c>
      <c r="K16967" t="s">
        <v>33593</v>
      </c>
      <c r="L16967">
        <v>5</v>
      </c>
      <c r="M16967" t="s">
        <v>5133</v>
      </c>
      <c r="N16967">
        <v>1</v>
      </c>
      <c r="O16967">
        <v>8.1274382314694405E-4</v>
      </c>
    </row>
    <row r="16968" spans="1:15">
      <c r="A16968" t="s">
        <v>18754</v>
      </c>
      <c r="B16968" t="s">
        <v>23518</v>
      </c>
      <c r="C16968" t="s">
        <v>18755</v>
      </c>
      <c r="D16968">
        <v>4</v>
      </c>
      <c r="E16968">
        <v>787</v>
      </c>
      <c r="F16968">
        <v>45</v>
      </c>
      <c r="G16968">
        <v>7393</v>
      </c>
      <c r="H16968">
        <v>0.72043823735290902</v>
      </c>
      <c r="I16968">
        <v>1</v>
      </c>
      <c r="J16968">
        <v>0.966855260484069</v>
      </c>
      <c r="K16968" t="s">
        <v>33789</v>
      </c>
      <c r="L16968">
        <v>4</v>
      </c>
      <c r="M16968" t="s">
        <v>2729</v>
      </c>
      <c r="N16968">
        <v>8.8888888888888906E-2</v>
      </c>
      <c r="O16968">
        <v>5.0825921219822103E-3</v>
      </c>
    </row>
    <row r="16969" spans="1:15">
      <c r="A16969" t="s">
        <v>18754</v>
      </c>
      <c r="B16969" t="s">
        <v>23513</v>
      </c>
      <c r="C16969" t="s">
        <v>18755</v>
      </c>
      <c r="D16969">
        <v>3</v>
      </c>
      <c r="E16969">
        <v>535</v>
      </c>
      <c r="F16969">
        <v>56</v>
      </c>
      <c r="G16969">
        <v>8124</v>
      </c>
      <c r="H16969">
        <v>0.72323866175318197</v>
      </c>
      <c r="I16969">
        <v>0.99999999999997702</v>
      </c>
      <c r="J16969">
        <v>0.95041217501583097</v>
      </c>
      <c r="K16969" t="s">
        <v>33790</v>
      </c>
      <c r="L16969">
        <v>3</v>
      </c>
      <c r="M16969" t="s">
        <v>2729</v>
      </c>
      <c r="N16969">
        <v>5.3571428571428603E-2</v>
      </c>
      <c r="O16969">
        <v>5.60747663551402E-3</v>
      </c>
    </row>
    <row r="16970" spans="1:15">
      <c r="A16970" t="s">
        <v>18754</v>
      </c>
      <c r="B16970" t="s">
        <v>23511</v>
      </c>
      <c r="C16970" t="s">
        <v>18755</v>
      </c>
      <c r="D16970">
        <v>38</v>
      </c>
      <c r="E16970">
        <v>6152</v>
      </c>
      <c r="F16970">
        <v>49</v>
      </c>
      <c r="G16970">
        <v>7804</v>
      </c>
      <c r="H16970">
        <v>0.66391098812973504</v>
      </c>
      <c r="I16970">
        <v>0.968912233598893</v>
      </c>
      <c r="J16970">
        <v>0.832812322140707</v>
      </c>
      <c r="K16970" t="s">
        <v>33791</v>
      </c>
      <c r="L16970">
        <v>38</v>
      </c>
      <c r="M16970" t="s">
        <v>2729</v>
      </c>
      <c r="N16970">
        <v>0.77551020408163296</v>
      </c>
      <c r="O16970">
        <v>6.1768530559167803E-3</v>
      </c>
    </row>
    <row r="16971" spans="1:15">
      <c r="A16971" t="s">
        <v>18756</v>
      </c>
      <c r="B16971" t="s">
        <v>23511</v>
      </c>
      <c r="C16971" t="s">
        <v>18757</v>
      </c>
      <c r="D16971">
        <v>23</v>
      </c>
      <c r="E16971">
        <v>6152</v>
      </c>
      <c r="F16971">
        <v>26</v>
      </c>
      <c r="G16971">
        <v>7804</v>
      </c>
      <c r="H16971">
        <v>0.168103929354364</v>
      </c>
      <c r="I16971">
        <v>0.60434513093831699</v>
      </c>
      <c r="J16971">
        <v>0.51945476010939395</v>
      </c>
      <c r="K16971" t="s">
        <v>27701</v>
      </c>
      <c r="L16971">
        <v>23</v>
      </c>
      <c r="M16971" t="s">
        <v>5133</v>
      </c>
      <c r="N16971">
        <v>0.88461538461538503</v>
      </c>
      <c r="O16971">
        <v>3.73862158647594E-3</v>
      </c>
    </row>
    <row r="16972" spans="1:15">
      <c r="A16972" t="s">
        <v>18756</v>
      </c>
      <c r="B16972" t="s">
        <v>23518</v>
      </c>
      <c r="C16972" t="s">
        <v>18757</v>
      </c>
      <c r="D16972">
        <v>3</v>
      </c>
      <c r="E16972">
        <v>787</v>
      </c>
      <c r="F16972">
        <v>20</v>
      </c>
      <c r="G16972">
        <v>7393</v>
      </c>
      <c r="H16972">
        <v>0.35995884913735199</v>
      </c>
      <c r="I16972">
        <v>1</v>
      </c>
      <c r="J16972">
        <v>0.966855260484069</v>
      </c>
      <c r="K16972" t="s">
        <v>26185</v>
      </c>
      <c r="L16972">
        <v>3</v>
      </c>
      <c r="M16972" t="s">
        <v>5133</v>
      </c>
      <c r="N16972">
        <v>0.15</v>
      </c>
      <c r="O16972">
        <v>3.8119440914866601E-3</v>
      </c>
    </row>
    <row r="16973" spans="1:15">
      <c r="A16973" t="s">
        <v>18758</v>
      </c>
      <c r="B16973" t="s">
        <v>23511</v>
      </c>
      <c r="C16973" t="s">
        <v>18759</v>
      </c>
      <c r="D16973">
        <v>37</v>
      </c>
      <c r="E16973">
        <v>6152</v>
      </c>
      <c r="F16973">
        <v>38</v>
      </c>
      <c r="G16973">
        <v>7804</v>
      </c>
      <c r="H16973">
        <v>1.30552960132658E-3</v>
      </c>
      <c r="I16973">
        <v>1.64570280730604E-2</v>
      </c>
      <c r="J16973">
        <v>1.4145363521887401E-2</v>
      </c>
      <c r="K16973" t="s">
        <v>33792</v>
      </c>
      <c r="L16973">
        <v>37</v>
      </c>
      <c r="M16973" t="s">
        <v>5133</v>
      </c>
      <c r="N16973">
        <v>0.97368421052631604</v>
      </c>
      <c r="O16973">
        <v>6.0143042912873899E-3</v>
      </c>
    </row>
    <row r="16974" spans="1:15">
      <c r="A16974" t="s">
        <v>18760</v>
      </c>
      <c r="B16974" t="s">
        <v>23511</v>
      </c>
      <c r="C16974" t="s">
        <v>18761</v>
      </c>
      <c r="D16974">
        <v>2</v>
      </c>
      <c r="E16974">
        <v>6152</v>
      </c>
      <c r="F16974">
        <v>2</v>
      </c>
      <c r="G16974">
        <v>7804</v>
      </c>
      <c r="H16974">
        <v>0.62141708038142995</v>
      </c>
      <c r="I16974">
        <v>0.968912233598893</v>
      </c>
      <c r="J16974">
        <v>0.832812322140707</v>
      </c>
      <c r="K16974" t="s">
        <v>30115</v>
      </c>
      <c r="L16974">
        <v>2</v>
      </c>
      <c r="M16974" t="s">
        <v>2729</v>
      </c>
      <c r="N16974">
        <v>1</v>
      </c>
      <c r="O16974">
        <v>3.2509752925877802E-4</v>
      </c>
    </row>
    <row r="16975" spans="1:15">
      <c r="A16975" t="s">
        <v>18762</v>
      </c>
      <c r="B16975" t="s">
        <v>23511</v>
      </c>
      <c r="C16975" t="s">
        <v>18763</v>
      </c>
      <c r="D16975">
        <v>34</v>
      </c>
      <c r="E16975">
        <v>6152</v>
      </c>
      <c r="F16975">
        <v>35</v>
      </c>
      <c r="G16975">
        <v>7804</v>
      </c>
      <c r="H16975">
        <v>2.4813926723300998E-3</v>
      </c>
      <c r="I16975">
        <v>2.8176829133898299E-2</v>
      </c>
      <c r="J16975">
        <v>2.4218922713363299E-2</v>
      </c>
      <c r="K16975" t="s">
        <v>33793</v>
      </c>
      <c r="L16975">
        <v>34</v>
      </c>
      <c r="M16975" t="s">
        <v>5133</v>
      </c>
      <c r="N16975">
        <v>0.97142857142857097</v>
      </c>
      <c r="O16975">
        <v>5.5266579973992204E-3</v>
      </c>
    </row>
    <row r="16976" spans="1:15">
      <c r="A16976" t="s">
        <v>18764</v>
      </c>
      <c r="B16976" t="s">
        <v>23511</v>
      </c>
      <c r="C16976" t="s">
        <v>18765</v>
      </c>
      <c r="D16976">
        <v>1</v>
      </c>
      <c r="E16976">
        <v>6152</v>
      </c>
      <c r="F16976">
        <v>1</v>
      </c>
      <c r="G16976">
        <v>7804</v>
      </c>
      <c r="H16976">
        <v>0.788313685289595</v>
      </c>
      <c r="I16976">
        <v>0.968912233598893</v>
      </c>
      <c r="J16976">
        <v>0.832812322140707</v>
      </c>
      <c r="K16976" t="s">
        <v>28624</v>
      </c>
      <c r="L16976">
        <v>1</v>
      </c>
      <c r="M16976" t="s">
        <v>5133</v>
      </c>
      <c r="N16976">
        <v>1</v>
      </c>
      <c r="O16976">
        <v>1.6254876462938901E-4</v>
      </c>
    </row>
    <row r="16977" spans="1:15">
      <c r="A16977" t="s">
        <v>18766</v>
      </c>
      <c r="B16977" t="s">
        <v>23513</v>
      </c>
      <c r="C16977" t="s">
        <v>18767</v>
      </c>
      <c r="D16977">
        <v>4</v>
      </c>
      <c r="E16977">
        <v>535</v>
      </c>
      <c r="F16977">
        <v>212</v>
      </c>
      <c r="G16977">
        <v>8124</v>
      </c>
      <c r="H16977">
        <v>0.99968109547536199</v>
      </c>
      <c r="I16977">
        <v>0.99999999999997702</v>
      </c>
      <c r="J16977">
        <v>0.95041217501583097</v>
      </c>
      <c r="K16977" t="s">
        <v>25474</v>
      </c>
      <c r="L16977">
        <v>4</v>
      </c>
      <c r="M16977" t="s">
        <v>2729</v>
      </c>
      <c r="N16977">
        <v>1.88679245283019E-2</v>
      </c>
      <c r="O16977">
        <v>7.4766355140186902E-3</v>
      </c>
    </row>
    <row r="16978" spans="1:15">
      <c r="A16978" t="s">
        <v>18766</v>
      </c>
      <c r="B16978" t="s">
        <v>23511</v>
      </c>
      <c r="C16978" t="s">
        <v>18767</v>
      </c>
      <c r="D16978">
        <v>186</v>
      </c>
      <c r="E16978">
        <v>6152</v>
      </c>
      <c r="F16978">
        <v>212</v>
      </c>
      <c r="G16978">
        <v>7804</v>
      </c>
      <c r="H16978">
        <v>4.72523158275482E-4</v>
      </c>
      <c r="I16978">
        <v>7.1349547442057003E-3</v>
      </c>
      <c r="J16978">
        <v>6.1327311420351898E-3</v>
      </c>
      <c r="K16978" t="s">
        <v>33794</v>
      </c>
      <c r="L16978">
        <v>186</v>
      </c>
      <c r="M16978" t="s">
        <v>2729</v>
      </c>
      <c r="N16978">
        <v>0.87735849056603799</v>
      </c>
      <c r="O16978">
        <v>3.0234070221066299E-2</v>
      </c>
    </row>
    <row r="16979" spans="1:15">
      <c r="A16979" t="s">
        <v>18766</v>
      </c>
      <c r="B16979" t="s">
        <v>23518</v>
      </c>
      <c r="C16979" t="s">
        <v>18767</v>
      </c>
      <c r="D16979">
        <v>11</v>
      </c>
      <c r="E16979">
        <v>787</v>
      </c>
      <c r="F16979">
        <v>190</v>
      </c>
      <c r="G16979">
        <v>7393</v>
      </c>
      <c r="H16979">
        <v>0.99360350529665797</v>
      </c>
      <c r="I16979">
        <v>1</v>
      </c>
      <c r="J16979">
        <v>0.966855260484069</v>
      </c>
      <c r="K16979" t="s">
        <v>33795</v>
      </c>
      <c r="L16979">
        <v>11</v>
      </c>
      <c r="M16979" t="s">
        <v>2729</v>
      </c>
      <c r="N16979">
        <v>5.7894736842105297E-2</v>
      </c>
      <c r="O16979">
        <v>1.3977128335451099E-2</v>
      </c>
    </row>
    <row r="16980" spans="1:15">
      <c r="A16980" t="s">
        <v>18768</v>
      </c>
      <c r="B16980" t="s">
        <v>23511</v>
      </c>
      <c r="C16980" t="s">
        <v>18769</v>
      </c>
      <c r="D16980">
        <v>181</v>
      </c>
      <c r="E16980">
        <v>6152</v>
      </c>
      <c r="F16980">
        <v>207</v>
      </c>
      <c r="G16980">
        <v>7804</v>
      </c>
      <c r="H16980">
        <v>8.3483922988969103E-4</v>
      </c>
      <c r="I16980">
        <v>1.14587284282515E-2</v>
      </c>
      <c r="J16980">
        <v>9.8491585720470991E-3</v>
      </c>
      <c r="K16980" t="s">
        <v>33796</v>
      </c>
      <c r="L16980">
        <v>181</v>
      </c>
      <c r="M16980" t="s">
        <v>2729</v>
      </c>
      <c r="N16980">
        <v>0.87439613526570004</v>
      </c>
      <c r="O16980">
        <v>2.94213263979194E-2</v>
      </c>
    </row>
    <row r="16981" spans="1:15">
      <c r="A16981" t="s">
        <v>18768</v>
      </c>
      <c r="B16981" t="s">
        <v>23518</v>
      </c>
      <c r="C16981" t="s">
        <v>18769</v>
      </c>
      <c r="D16981">
        <v>11</v>
      </c>
      <c r="E16981">
        <v>787</v>
      </c>
      <c r="F16981">
        <v>185</v>
      </c>
      <c r="G16981">
        <v>7393</v>
      </c>
      <c r="H16981">
        <v>0.99122149839304996</v>
      </c>
      <c r="I16981">
        <v>1</v>
      </c>
      <c r="J16981">
        <v>0.966855260484069</v>
      </c>
      <c r="K16981" t="s">
        <v>33795</v>
      </c>
      <c r="L16981">
        <v>11</v>
      </c>
      <c r="M16981" t="s">
        <v>2729</v>
      </c>
      <c r="N16981">
        <v>5.9459459459459497E-2</v>
      </c>
      <c r="O16981">
        <v>1.3977128335451099E-2</v>
      </c>
    </row>
    <row r="16982" spans="1:15">
      <c r="A16982" t="s">
        <v>18768</v>
      </c>
      <c r="B16982" t="s">
        <v>23513</v>
      </c>
      <c r="C16982" t="s">
        <v>18769</v>
      </c>
      <c r="D16982">
        <v>4</v>
      </c>
      <c r="E16982">
        <v>535</v>
      </c>
      <c r="F16982">
        <v>207</v>
      </c>
      <c r="G16982">
        <v>8124</v>
      </c>
      <c r="H16982">
        <v>0.99957755661002501</v>
      </c>
      <c r="I16982">
        <v>0.99999999999997702</v>
      </c>
      <c r="J16982">
        <v>0.95041217501583097</v>
      </c>
      <c r="K16982" t="s">
        <v>25474</v>
      </c>
      <c r="L16982">
        <v>4</v>
      </c>
      <c r="M16982" t="s">
        <v>2729</v>
      </c>
      <c r="N16982">
        <v>1.9323671497584499E-2</v>
      </c>
      <c r="O16982">
        <v>7.4766355140186902E-3</v>
      </c>
    </row>
    <row r="16983" spans="1:15">
      <c r="A16983" t="s">
        <v>18770</v>
      </c>
      <c r="B16983" t="s">
        <v>23511</v>
      </c>
      <c r="C16983" t="s">
        <v>18771</v>
      </c>
      <c r="D16983">
        <v>2</v>
      </c>
      <c r="E16983">
        <v>6152</v>
      </c>
      <c r="F16983">
        <v>2</v>
      </c>
      <c r="G16983">
        <v>7804</v>
      </c>
      <c r="H16983">
        <v>0.62141708038142995</v>
      </c>
      <c r="I16983">
        <v>0.968912233598893</v>
      </c>
      <c r="J16983">
        <v>0.832812322140707</v>
      </c>
      <c r="K16983" t="s">
        <v>29092</v>
      </c>
      <c r="L16983">
        <v>2</v>
      </c>
      <c r="M16983" t="s">
        <v>5133</v>
      </c>
      <c r="N16983">
        <v>1</v>
      </c>
      <c r="O16983">
        <v>3.2509752925877802E-4</v>
      </c>
    </row>
    <row r="16984" spans="1:15">
      <c r="A16984" t="s">
        <v>18772</v>
      </c>
      <c r="B16984" t="s">
        <v>23511</v>
      </c>
      <c r="C16984" t="s">
        <v>18773</v>
      </c>
      <c r="D16984">
        <v>3</v>
      </c>
      <c r="E16984">
        <v>6152</v>
      </c>
      <c r="F16984">
        <v>3</v>
      </c>
      <c r="G16984">
        <v>7804</v>
      </c>
      <c r="H16984">
        <v>0.489837867770546</v>
      </c>
      <c r="I16984">
        <v>0.96083957126938102</v>
      </c>
      <c r="J16984">
        <v>0.82587360011061495</v>
      </c>
      <c r="K16984" t="s">
        <v>23914</v>
      </c>
      <c r="L16984">
        <v>3</v>
      </c>
      <c r="M16984" t="s">
        <v>2729</v>
      </c>
      <c r="N16984">
        <v>1</v>
      </c>
      <c r="O16984">
        <v>4.8764629388816603E-4</v>
      </c>
    </row>
    <row r="16985" spans="1:15">
      <c r="A16985" t="s">
        <v>18774</v>
      </c>
      <c r="B16985" t="s">
        <v>23511</v>
      </c>
      <c r="C16985" t="s">
        <v>18775</v>
      </c>
      <c r="D16985">
        <v>52</v>
      </c>
      <c r="E16985">
        <v>6152</v>
      </c>
      <c r="F16985">
        <v>58</v>
      </c>
      <c r="G16985">
        <v>7804</v>
      </c>
      <c r="H16985">
        <v>2.4604078350359399E-2</v>
      </c>
      <c r="I16985">
        <v>0.16647914182769</v>
      </c>
      <c r="J16985">
        <v>0.143094364882286</v>
      </c>
      <c r="K16985" t="s">
        <v>33797</v>
      </c>
      <c r="L16985">
        <v>52</v>
      </c>
      <c r="M16985" t="s">
        <v>1463</v>
      </c>
      <c r="N16985">
        <v>0.89655172413793105</v>
      </c>
      <c r="O16985">
        <v>8.4525357607282206E-3</v>
      </c>
    </row>
    <row r="16986" spans="1:15">
      <c r="A16986" t="s">
        <v>18774</v>
      </c>
      <c r="B16986" t="s">
        <v>23518</v>
      </c>
      <c r="C16986" t="s">
        <v>18775</v>
      </c>
      <c r="D16986">
        <v>3</v>
      </c>
      <c r="E16986">
        <v>787</v>
      </c>
      <c r="F16986">
        <v>54</v>
      </c>
      <c r="G16986">
        <v>7393</v>
      </c>
      <c r="H16986">
        <v>0.93705797770010801</v>
      </c>
      <c r="I16986">
        <v>1</v>
      </c>
      <c r="J16986">
        <v>0.966855260484069</v>
      </c>
      <c r="K16986" t="s">
        <v>25073</v>
      </c>
      <c r="L16986">
        <v>3</v>
      </c>
      <c r="M16986" t="s">
        <v>1463</v>
      </c>
      <c r="N16986">
        <v>5.5555555555555601E-2</v>
      </c>
      <c r="O16986">
        <v>3.8119440914866601E-3</v>
      </c>
    </row>
    <row r="16987" spans="1:15">
      <c r="A16987" t="s">
        <v>18774</v>
      </c>
      <c r="B16987" t="s">
        <v>23513</v>
      </c>
      <c r="C16987" t="s">
        <v>18775</v>
      </c>
      <c r="D16987">
        <v>2</v>
      </c>
      <c r="E16987">
        <v>535</v>
      </c>
      <c r="F16987">
        <v>66</v>
      </c>
      <c r="G16987">
        <v>8124</v>
      </c>
      <c r="H16987">
        <v>0.93768724100848799</v>
      </c>
      <c r="I16987">
        <v>0.99999999999997702</v>
      </c>
      <c r="J16987">
        <v>0.95041217501583097</v>
      </c>
      <c r="K16987" t="s">
        <v>25082</v>
      </c>
      <c r="L16987">
        <v>2</v>
      </c>
      <c r="M16987" t="s">
        <v>1463</v>
      </c>
      <c r="N16987">
        <v>3.03030303030303E-2</v>
      </c>
      <c r="O16987">
        <v>3.7383177570093499E-3</v>
      </c>
    </row>
    <row r="16988" spans="1:15">
      <c r="A16988" t="s">
        <v>18776</v>
      </c>
      <c r="B16988" t="s">
        <v>23511</v>
      </c>
      <c r="C16988" t="s">
        <v>18777</v>
      </c>
      <c r="D16988">
        <v>13</v>
      </c>
      <c r="E16988">
        <v>6152</v>
      </c>
      <c r="F16988">
        <v>15</v>
      </c>
      <c r="G16988">
        <v>7804</v>
      </c>
      <c r="H16988">
        <v>0.35527829093487101</v>
      </c>
      <c r="I16988">
        <v>0.90637853699243498</v>
      </c>
      <c r="J16988">
        <v>0.77906252801391895</v>
      </c>
      <c r="K16988" t="s">
        <v>33798</v>
      </c>
      <c r="L16988">
        <v>13</v>
      </c>
      <c r="M16988" t="s">
        <v>1463</v>
      </c>
      <c r="N16988">
        <v>0.86666666666666703</v>
      </c>
      <c r="O16988">
        <v>2.1131339401820499E-3</v>
      </c>
    </row>
    <row r="16989" spans="1:15">
      <c r="A16989" t="s">
        <v>18778</v>
      </c>
      <c r="B16989" t="s">
        <v>23511</v>
      </c>
      <c r="C16989" t="s">
        <v>18779</v>
      </c>
      <c r="D16989">
        <v>10</v>
      </c>
      <c r="E16989">
        <v>6152</v>
      </c>
      <c r="F16989">
        <v>11</v>
      </c>
      <c r="G16989">
        <v>7804</v>
      </c>
      <c r="H16989">
        <v>0.28867792927582098</v>
      </c>
      <c r="I16989">
        <v>0.81015798566717701</v>
      </c>
      <c r="J16989">
        <v>0.69635776074186095</v>
      </c>
      <c r="K16989" t="s">
        <v>33799</v>
      </c>
      <c r="L16989">
        <v>10</v>
      </c>
      <c r="M16989" t="s">
        <v>1463</v>
      </c>
      <c r="N16989">
        <v>0.90909090909090895</v>
      </c>
      <c r="O16989">
        <v>1.62548764629389E-3</v>
      </c>
    </row>
    <row r="16990" spans="1:15">
      <c r="A16990" t="s">
        <v>18778</v>
      </c>
      <c r="B16990" t="s">
        <v>23518</v>
      </c>
      <c r="C16990" t="s">
        <v>18779</v>
      </c>
      <c r="D16990">
        <v>1</v>
      </c>
      <c r="E16990">
        <v>787</v>
      </c>
      <c r="F16990">
        <v>11</v>
      </c>
      <c r="G16990">
        <v>7393</v>
      </c>
      <c r="H16990">
        <v>0.71032488019926399</v>
      </c>
      <c r="I16990">
        <v>1</v>
      </c>
      <c r="J16990">
        <v>0.966855260484069</v>
      </c>
      <c r="K16990" t="s">
        <v>28062</v>
      </c>
      <c r="L16990">
        <v>1</v>
      </c>
      <c r="M16990" t="s">
        <v>1463</v>
      </c>
      <c r="N16990">
        <v>9.0909090909090898E-2</v>
      </c>
      <c r="O16990">
        <v>1.27064803049555E-3</v>
      </c>
    </row>
    <row r="16991" spans="1:15">
      <c r="A16991" t="s">
        <v>18780</v>
      </c>
      <c r="B16991" t="s">
        <v>23518</v>
      </c>
      <c r="C16991" t="s">
        <v>18781</v>
      </c>
      <c r="D16991">
        <v>5</v>
      </c>
      <c r="E16991">
        <v>787</v>
      </c>
      <c r="F16991">
        <v>89</v>
      </c>
      <c r="G16991">
        <v>7393</v>
      </c>
      <c r="H16991">
        <v>0.96724784809096398</v>
      </c>
      <c r="I16991">
        <v>1</v>
      </c>
      <c r="J16991">
        <v>0.966855260484069</v>
      </c>
      <c r="K16991" t="s">
        <v>27918</v>
      </c>
      <c r="L16991">
        <v>5</v>
      </c>
      <c r="M16991" t="s">
        <v>5133</v>
      </c>
      <c r="N16991">
        <v>5.6179775280898903E-2</v>
      </c>
      <c r="O16991">
        <v>6.35324015247776E-3</v>
      </c>
    </row>
    <row r="16992" spans="1:15">
      <c r="A16992" t="s">
        <v>18780</v>
      </c>
      <c r="B16992" t="s">
        <v>23511</v>
      </c>
      <c r="C16992" t="s">
        <v>18781</v>
      </c>
      <c r="D16992">
        <v>85</v>
      </c>
      <c r="E16992">
        <v>6152</v>
      </c>
      <c r="F16992">
        <v>96</v>
      </c>
      <c r="G16992">
        <v>7804</v>
      </c>
      <c r="H16992">
        <v>9.6782742395319192E-3</v>
      </c>
      <c r="I16992">
        <v>8.2424403017466896E-2</v>
      </c>
      <c r="J16992">
        <v>7.0846518495353394E-2</v>
      </c>
      <c r="K16992" t="s">
        <v>27919</v>
      </c>
      <c r="L16992">
        <v>85</v>
      </c>
      <c r="M16992" t="s">
        <v>5133</v>
      </c>
      <c r="N16992">
        <v>0.88541666666666696</v>
      </c>
      <c r="O16992">
        <v>1.3816644993498E-2</v>
      </c>
    </row>
    <row r="16993" spans="1:15">
      <c r="A16993" t="s">
        <v>18780</v>
      </c>
      <c r="B16993" t="s">
        <v>23513</v>
      </c>
      <c r="C16993" t="s">
        <v>18781</v>
      </c>
      <c r="D16993">
        <v>4</v>
      </c>
      <c r="E16993">
        <v>535</v>
      </c>
      <c r="F16993">
        <v>103</v>
      </c>
      <c r="G16993">
        <v>8124</v>
      </c>
      <c r="H16993">
        <v>0.91497389452564504</v>
      </c>
      <c r="I16993">
        <v>0.99999999999997702</v>
      </c>
      <c r="J16993">
        <v>0.95041217501583097</v>
      </c>
      <c r="K16993" t="s">
        <v>27920</v>
      </c>
      <c r="L16993">
        <v>4</v>
      </c>
      <c r="M16993" t="s">
        <v>5133</v>
      </c>
      <c r="N16993">
        <v>3.8834951456310697E-2</v>
      </c>
      <c r="O16993">
        <v>7.4766355140186902E-3</v>
      </c>
    </row>
    <row r="16994" spans="1:15">
      <c r="A16994" t="s">
        <v>18782</v>
      </c>
      <c r="B16994" t="s">
        <v>23511</v>
      </c>
      <c r="C16994" t="s">
        <v>18783</v>
      </c>
      <c r="D16994">
        <v>3</v>
      </c>
      <c r="E16994">
        <v>6152</v>
      </c>
      <c r="F16994">
        <v>8</v>
      </c>
      <c r="G16994">
        <v>7804</v>
      </c>
      <c r="H16994">
        <v>0.99832011474208904</v>
      </c>
      <c r="I16994">
        <v>1</v>
      </c>
      <c r="J16994">
        <v>0.85953329234717102</v>
      </c>
      <c r="K16994" t="s">
        <v>24134</v>
      </c>
      <c r="L16994">
        <v>3</v>
      </c>
      <c r="M16994" t="s">
        <v>5133</v>
      </c>
      <c r="N16994">
        <v>0.375</v>
      </c>
      <c r="O16994">
        <v>4.8764629388816603E-4</v>
      </c>
    </row>
    <row r="16995" spans="1:15">
      <c r="A16995" t="s">
        <v>18782</v>
      </c>
      <c r="B16995" t="s">
        <v>23513</v>
      </c>
      <c r="C16995" t="s">
        <v>18783</v>
      </c>
      <c r="D16995">
        <v>2</v>
      </c>
      <c r="E16995">
        <v>535</v>
      </c>
      <c r="F16995">
        <v>8</v>
      </c>
      <c r="G16995">
        <v>8124</v>
      </c>
      <c r="H16995">
        <v>9.3045175391437404E-2</v>
      </c>
      <c r="I16995">
        <v>0.56952430364965301</v>
      </c>
      <c r="J16995">
        <v>0.54128283215605599</v>
      </c>
      <c r="K16995" t="s">
        <v>23978</v>
      </c>
      <c r="L16995">
        <v>2</v>
      </c>
      <c r="M16995" t="s">
        <v>5133</v>
      </c>
      <c r="N16995">
        <v>0.25</v>
      </c>
      <c r="O16995">
        <v>3.7383177570093499E-3</v>
      </c>
    </row>
    <row r="16996" spans="1:15">
      <c r="A16996" t="s">
        <v>18782</v>
      </c>
      <c r="B16996" t="s">
        <v>23518</v>
      </c>
      <c r="C16996" t="s">
        <v>18783</v>
      </c>
      <c r="D16996">
        <v>1</v>
      </c>
      <c r="E16996">
        <v>787</v>
      </c>
      <c r="F16996">
        <v>8</v>
      </c>
      <c r="G16996">
        <v>7393</v>
      </c>
      <c r="H16996">
        <v>0.59379355565791103</v>
      </c>
      <c r="I16996">
        <v>1</v>
      </c>
      <c r="J16996">
        <v>0.966855260484069</v>
      </c>
      <c r="K16996" t="s">
        <v>23655</v>
      </c>
      <c r="L16996">
        <v>1</v>
      </c>
      <c r="M16996" t="s">
        <v>5133</v>
      </c>
      <c r="N16996">
        <v>0.125</v>
      </c>
      <c r="O16996">
        <v>1.27064803049555E-3</v>
      </c>
    </row>
    <row r="16997" spans="1:15">
      <c r="A16997" t="s">
        <v>18784</v>
      </c>
      <c r="B16997" t="s">
        <v>23518</v>
      </c>
      <c r="C16997" t="s">
        <v>18785</v>
      </c>
      <c r="D16997">
        <v>1</v>
      </c>
      <c r="E16997">
        <v>787</v>
      </c>
      <c r="F16997">
        <v>2</v>
      </c>
      <c r="G16997">
        <v>7393</v>
      </c>
      <c r="H16997">
        <v>0.20158492765181499</v>
      </c>
      <c r="I16997">
        <v>0.83876007220319604</v>
      </c>
      <c r="J16997">
        <v>0.81095958809365798</v>
      </c>
      <c r="K16997" t="s">
        <v>24008</v>
      </c>
      <c r="L16997">
        <v>1</v>
      </c>
      <c r="M16997" t="s">
        <v>1463</v>
      </c>
      <c r="N16997">
        <v>0.5</v>
      </c>
      <c r="O16997">
        <v>1.27064803049555E-3</v>
      </c>
    </row>
    <row r="16998" spans="1:15">
      <c r="A16998" t="s">
        <v>18784</v>
      </c>
      <c r="B16998" t="s">
        <v>23511</v>
      </c>
      <c r="C16998" t="s">
        <v>18785</v>
      </c>
      <c r="D16998">
        <v>1</v>
      </c>
      <c r="E16998">
        <v>6152</v>
      </c>
      <c r="F16998">
        <v>2</v>
      </c>
      <c r="G16998">
        <v>7804</v>
      </c>
      <c r="H16998">
        <v>0.95521029019776005</v>
      </c>
      <c r="I16998">
        <v>1</v>
      </c>
      <c r="J16998">
        <v>0.85953329234717102</v>
      </c>
      <c r="K16998" t="s">
        <v>33800</v>
      </c>
      <c r="L16998">
        <v>1</v>
      </c>
      <c r="M16998" t="s">
        <v>1463</v>
      </c>
      <c r="N16998">
        <v>0.5</v>
      </c>
      <c r="O16998">
        <v>1.6254876462938901E-4</v>
      </c>
    </row>
    <row r="16999" spans="1:15">
      <c r="A16999" t="s">
        <v>18786</v>
      </c>
      <c r="B16999" t="s">
        <v>23511</v>
      </c>
      <c r="C16999" t="s">
        <v>18787</v>
      </c>
      <c r="D16999">
        <v>53</v>
      </c>
      <c r="E16999">
        <v>6152</v>
      </c>
      <c r="F16999">
        <v>56</v>
      </c>
      <c r="G16999">
        <v>7804</v>
      </c>
      <c r="H16999">
        <v>1.05696744069032E-3</v>
      </c>
      <c r="I16999">
        <v>1.3855984625294601E-2</v>
      </c>
      <c r="J16999">
        <v>1.19096800836912E-2</v>
      </c>
      <c r="K16999" t="s">
        <v>33801</v>
      </c>
      <c r="L16999">
        <v>53</v>
      </c>
      <c r="M16999" t="s">
        <v>5133</v>
      </c>
      <c r="N16999">
        <v>0.94642857142857095</v>
      </c>
      <c r="O16999">
        <v>8.6150845253576101E-3</v>
      </c>
    </row>
    <row r="17000" spans="1:15">
      <c r="A17000" t="s">
        <v>18786</v>
      </c>
      <c r="B17000" t="s">
        <v>23518</v>
      </c>
      <c r="C17000" t="s">
        <v>18787</v>
      </c>
      <c r="D17000">
        <v>2</v>
      </c>
      <c r="E17000">
        <v>787</v>
      </c>
      <c r="F17000">
        <v>59</v>
      </c>
      <c r="G17000">
        <v>7393</v>
      </c>
      <c r="H17000">
        <v>0.98972164147923103</v>
      </c>
      <c r="I17000">
        <v>1</v>
      </c>
      <c r="J17000">
        <v>0.966855260484069</v>
      </c>
      <c r="K17000" t="s">
        <v>33458</v>
      </c>
      <c r="L17000">
        <v>2</v>
      </c>
      <c r="M17000" t="s">
        <v>5133</v>
      </c>
      <c r="N17000">
        <v>3.3898305084745797E-2</v>
      </c>
      <c r="O17000">
        <v>2.5412960609911099E-3</v>
      </c>
    </row>
    <row r="17001" spans="1:15">
      <c r="A17001" t="s">
        <v>18788</v>
      </c>
      <c r="B17001" t="s">
        <v>23518</v>
      </c>
      <c r="C17001" t="s">
        <v>18789</v>
      </c>
      <c r="D17001">
        <v>1</v>
      </c>
      <c r="E17001">
        <v>787</v>
      </c>
      <c r="F17001">
        <v>51</v>
      </c>
      <c r="G17001">
        <v>7393</v>
      </c>
      <c r="H17001">
        <v>0.99685192731840599</v>
      </c>
      <c r="I17001">
        <v>1</v>
      </c>
      <c r="J17001">
        <v>0.966855260484069</v>
      </c>
      <c r="K17001" t="s">
        <v>24233</v>
      </c>
      <c r="L17001">
        <v>1</v>
      </c>
      <c r="M17001" t="s">
        <v>5133</v>
      </c>
      <c r="N17001">
        <v>1.9607843137254902E-2</v>
      </c>
      <c r="O17001">
        <v>1.27064803049555E-3</v>
      </c>
    </row>
    <row r="17002" spans="1:15">
      <c r="A17002" t="s">
        <v>18788</v>
      </c>
      <c r="B17002" t="s">
        <v>23511</v>
      </c>
      <c r="C17002" t="s">
        <v>18789</v>
      </c>
      <c r="D17002">
        <v>46</v>
      </c>
      <c r="E17002">
        <v>6152</v>
      </c>
      <c r="F17002">
        <v>48</v>
      </c>
      <c r="G17002">
        <v>7804</v>
      </c>
      <c r="H17002">
        <v>1.02150904829289E-3</v>
      </c>
      <c r="I17002">
        <v>1.34628602147838E-2</v>
      </c>
      <c r="J17002">
        <v>1.15717765648228E-2</v>
      </c>
      <c r="K17002" t="s">
        <v>33802</v>
      </c>
      <c r="L17002">
        <v>46</v>
      </c>
      <c r="M17002" t="s">
        <v>5133</v>
      </c>
      <c r="N17002">
        <v>0.95833333333333304</v>
      </c>
      <c r="O17002">
        <v>7.4772431729518904E-3</v>
      </c>
    </row>
    <row r="17003" spans="1:15">
      <c r="A17003" t="s">
        <v>18790</v>
      </c>
      <c r="B17003" t="s">
        <v>23513</v>
      </c>
      <c r="C17003" t="s">
        <v>18791</v>
      </c>
      <c r="D17003">
        <v>1</v>
      </c>
      <c r="E17003">
        <v>535</v>
      </c>
      <c r="F17003">
        <v>39</v>
      </c>
      <c r="G17003">
        <v>8124</v>
      </c>
      <c r="H17003">
        <v>0.93027810819106505</v>
      </c>
      <c r="I17003">
        <v>0.99999999999997702</v>
      </c>
      <c r="J17003">
        <v>0.95041217501583097</v>
      </c>
      <c r="K17003" t="s">
        <v>23888</v>
      </c>
      <c r="L17003">
        <v>1</v>
      </c>
      <c r="M17003" t="s">
        <v>5133</v>
      </c>
      <c r="N17003">
        <v>2.5641025641025599E-2</v>
      </c>
      <c r="O17003">
        <v>1.8691588785046699E-3</v>
      </c>
    </row>
    <row r="17004" spans="1:15">
      <c r="A17004" t="s">
        <v>18790</v>
      </c>
      <c r="B17004" t="s">
        <v>23511</v>
      </c>
      <c r="C17004" t="s">
        <v>18791</v>
      </c>
      <c r="D17004">
        <v>36</v>
      </c>
      <c r="E17004">
        <v>6152</v>
      </c>
      <c r="F17004">
        <v>40</v>
      </c>
      <c r="G17004">
        <v>7804</v>
      </c>
      <c r="H17004">
        <v>5.3757255783799703E-2</v>
      </c>
      <c r="I17004">
        <v>0.28959482308693002</v>
      </c>
      <c r="J17004">
        <v>0.248916391734606</v>
      </c>
      <c r="K17004" t="s">
        <v>33803</v>
      </c>
      <c r="L17004">
        <v>36</v>
      </c>
      <c r="M17004" t="s">
        <v>5133</v>
      </c>
      <c r="N17004">
        <v>0.9</v>
      </c>
      <c r="O17004">
        <v>5.8517555266580003E-3</v>
      </c>
    </row>
    <row r="17005" spans="1:15">
      <c r="A17005" t="s">
        <v>18790</v>
      </c>
      <c r="B17005" t="s">
        <v>23518</v>
      </c>
      <c r="C17005" t="s">
        <v>18791</v>
      </c>
      <c r="D17005">
        <v>2</v>
      </c>
      <c r="E17005">
        <v>787</v>
      </c>
      <c r="F17005">
        <v>39</v>
      </c>
      <c r="G17005">
        <v>7393</v>
      </c>
      <c r="H17005">
        <v>0.93046346546870895</v>
      </c>
      <c r="I17005">
        <v>1</v>
      </c>
      <c r="J17005">
        <v>0.966855260484069</v>
      </c>
      <c r="K17005" t="s">
        <v>33804</v>
      </c>
      <c r="L17005">
        <v>2</v>
      </c>
      <c r="M17005" t="s">
        <v>5133</v>
      </c>
      <c r="N17005">
        <v>5.1282051282051301E-2</v>
      </c>
      <c r="O17005">
        <v>2.5412960609911099E-3</v>
      </c>
    </row>
    <row r="17006" spans="1:15">
      <c r="A17006" t="s">
        <v>18792</v>
      </c>
      <c r="B17006" t="s">
        <v>23511</v>
      </c>
      <c r="C17006" t="s">
        <v>18793</v>
      </c>
      <c r="D17006">
        <v>2</v>
      </c>
      <c r="E17006">
        <v>6152</v>
      </c>
      <c r="F17006">
        <v>2</v>
      </c>
      <c r="G17006">
        <v>7804</v>
      </c>
      <c r="H17006">
        <v>0.62141708038142995</v>
      </c>
      <c r="I17006">
        <v>0.968912233598893</v>
      </c>
      <c r="J17006">
        <v>0.832812322140707</v>
      </c>
      <c r="K17006" t="s">
        <v>33805</v>
      </c>
      <c r="L17006">
        <v>2</v>
      </c>
      <c r="M17006" t="s">
        <v>5133</v>
      </c>
      <c r="N17006">
        <v>1</v>
      </c>
      <c r="O17006">
        <v>3.2509752925877802E-4</v>
      </c>
    </row>
    <row r="17007" spans="1:15">
      <c r="A17007" t="s">
        <v>18794</v>
      </c>
      <c r="B17007" t="s">
        <v>23518</v>
      </c>
      <c r="C17007" t="s">
        <v>18795</v>
      </c>
      <c r="D17007">
        <v>13</v>
      </c>
      <c r="E17007">
        <v>787</v>
      </c>
      <c r="F17007">
        <v>226</v>
      </c>
      <c r="G17007">
        <v>7393</v>
      </c>
      <c r="H17007">
        <v>0.99677829802296503</v>
      </c>
      <c r="I17007">
        <v>1</v>
      </c>
      <c r="J17007">
        <v>0.966855260484069</v>
      </c>
      <c r="K17007" t="s">
        <v>32359</v>
      </c>
      <c r="L17007">
        <v>13</v>
      </c>
      <c r="M17007" t="s">
        <v>5133</v>
      </c>
      <c r="N17007">
        <v>5.7522123893805302E-2</v>
      </c>
      <c r="O17007">
        <v>1.6518424396442199E-2</v>
      </c>
    </row>
    <row r="17008" spans="1:15">
      <c r="A17008" t="s">
        <v>18794</v>
      </c>
      <c r="B17008" t="s">
        <v>23513</v>
      </c>
      <c r="C17008" t="s">
        <v>18795</v>
      </c>
      <c r="D17008">
        <v>12</v>
      </c>
      <c r="E17008">
        <v>535</v>
      </c>
      <c r="F17008">
        <v>263</v>
      </c>
      <c r="G17008">
        <v>8124</v>
      </c>
      <c r="H17008">
        <v>0.93582695115554604</v>
      </c>
      <c r="I17008">
        <v>0.99999999999997702</v>
      </c>
      <c r="J17008">
        <v>0.95041217501583097</v>
      </c>
      <c r="K17008" t="s">
        <v>32358</v>
      </c>
      <c r="L17008">
        <v>12</v>
      </c>
      <c r="M17008" t="s">
        <v>5133</v>
      </c>
      <c r="N17008">
        <v>4.5627376425855501E-2</v>
      </c>
      <c r="O17008">
        <v>2.2429906542056101E-2</v>
      </c>
    </row>
    <row r="17009" spans="1:15">
      <c r="A17009" t="s">
        <v>18794</v>
      </c>
      <c r="B17009" t="s">
        <v>23511</v>
      </c>
      <c r="C17009" t="s">
        <v>18795</v>
      </c>
      <c r="D17009">
        <v>237</v>
      </c>
      <c r="E17009">
        <v>6152</v>
      </c>
      <c r="F17009">
        <v>264</v>
      </c>
      <c r="G17009">
        <v>7804</v>
      </c>
      <c r="H17009" s="34">
        <v>1.3939724177268501E-6</v>
      </c>
      <c r="I17009" s="34">
        <v>4.6058291957188201E-5</v>
      </c>
      <c r="J17009" s="34">
        <v>3.9588635325849202E-5</v>
      </c>
      <c r="K17009" t="s">
        <v>32357</v>
      </c>
      <c r="L17009">
        <v>237</v>
      </c>
      <c r="M17009" t="s">
        <v>5133</v>
      </c>
      <c r="N17009">
        <v>0.89772727272727304</v>
      </c>
      <c r="O17009">
        <v>3.8524057217165099E-2</v>
      </c>
    </row>
    <row r="17010" spans="1:15">
      <c r="A17010" t="s">
        <v>18796</v>
      </c>
      <c r="B17010" t="s">
        <v>23511</v>
      </c>
      <c r="C17010" t="s">
        <v>18797</v>
      </c>
      <c r="D17010">
        <v>2</v>
      </c>
      <c r="E17010">
        <v>6152</v>
      </c>
      <c r="F17010">
        <v>2</v>
      </c>
      <c r="G17010">
        <v>7804</v>
      </c>
      <c r="H17010">
        <v>0.62141708038142995</v>
      </c>
      <c r="I17010">
        <v>0.968912233598893</v>
      </c>
      <c r="J17010">
        <v>0.832812322140707</v>
      </c>
      <c r="K17010" t="s">
        <v>30115</v>
      </c>
      <c r="L17010">
        <v>2</v>
      </c>
      <c r="M17010" t="s">
        <v>2729</v>
      </c>
      <c r="N17010">
        <v>1</v>
      </c>
      <c r="O17010">
        <v>3.2509752925877802E-4</v>
      </c>
    </row>
    <row r="17011" spans="1:15">
      <c r="A17011" t="s">
        <v>18798</v>
      </c>
      <c r="B17011" t="s">
        <v>23513</v>
      </c>
      <c r="C17011" t="s">
        <v>18799</v>
      </c>
      <c r="D17011">
        <v>3</v>
      </c>
      <c r="E17011">
        <v>535</v>
      </c>
      <c r="F17011">
        <v>13</v>
      </c>
      <c r="G17011">
        <v>8124</v>
      </c>
      <c r="H17011">
        <v>4.9491240634379201E-2</v>
      </c>
      <c r="I17011">
        <v>0.448760549738495</v>
      </c>
      <c r="J17011">
        <v>0.42650749013827299</v>
      </c>
      <c r="K17011" t="s">
        <v>29678</v>
      </c>
      <c r="L17011">
        <v>3</v>
      </c>
      <c r="M17011" t="s">
        <v>5133</v>
      </c>
      <c r="N17011">
        <v>0.230769230769231</v>
      </c>
      <c r="O17011">
        <v>5.60747663551402E-3</v>
      </c>
    </row>
    <row r="17012" spans="1:15">
      <c r="A17012" t="s">
        <v>18798</v>
      </c>
      <c r="B17012" t="s">
        <v>23511</v>
      </c>
      <c r="C17012" t="s">
        <v>18799</v>
      </c>
      <c r="D17012">
        <v>9</v>
      </c>
      <c r="E17012">
        <v>6152</v>
      </c>
      <c r="F17012">
        <v>12</v>
      </c>
      <c r="G17012">
        <v>7804</v>
      </c>
      <c r="H17012">
        <v>0.76277084557059505</v>
      </c>
      <c r="I17012">
        <v>0.968912233598893</v>
      </c>
      <c r="J17012">
        <v>0.832812322140707</v>
      </c>
      <c r="K17012" t="s">
        <v>29677</v>
      </c>
      <c r="L17012">
        <v>9</v>
      </c>
      <c r="M17012" t="s">
        <v>5133</v>
      </c>
      <c r="N17012">
        <v>0.75</v>
      </c>
      <c r="O17012">
        <v>1.4629388816645001E-3</v>
      </c>
    </row>
    <row r="17013" spans="1:15">
      <c r="A17013" t="s">
        <v>18800</v>
      </c>
      <c r="B17013" t="s">
        <v>23511</v>
      </c>
      <c r="C17013" t="s">
        <v>18801</v>
      </c>
      <c r="D17013">
        <v>23</v>
      </c>
      <c r="E17013">
        <v>6152</v>
      </c>
      <c r="F17013">
        <v>26</v>
      </c>
      <c r="G17013">
        <v>7804</v>
      </c>
      <c r="H17013">
        <v>0.168103929354364</v>
      </c>
      <c r="I17013">
        <v>0.60434513093831699</v>
      </c>
      <c r="J17013">
        <v>0.51945476010939395</v>
      </c>
      <c r="K17013" t="s">
        <v>33806</v>
      </c>
      <c r="L17013">
        <v>23</v>
      </c>
      <c r="M17013" t="s">
        <v>2729</v>
      </c>
      <c r="N17013">
        <v>0.88461538461538503</v>
      </c>
      <c r="O17013">
        <v>3.73862158647594E-3</v>
      </c>
    </row>
    <row r="17014" spans="1:15">
      <c r="A17014" t="s">
        <v>18800</v>
      </c>
      <c r="B17014" t="s">
        <v>23513</v>
      </c>
      <c r="C17014" t="s">
        <v>18801</v>
      </c>
      <c r="D17014">
        <v>1</v>
      </c>
      <c r="E17014">
        <v>535</v>
      </c>
      <c r="F17014">
        <v>12</v>
      </c>
      <c r="G17014">
        <v>8124</v>
      </c>
      <c r="H17014">
        <v>0.55870736002102495</v>
      </c>
      <c r="I17014">
        <v>0.99999999999997702</v>
      </c>
      <c r="J17014">
        <v>0.95041217501583097</v>
      </c>
      <c r="K17014" t="s">
        <v>25000</v>
      </c>
      <c r="L17014">
        <v>1</v>
      </c>
      <c r="M17014" t="s">
        <v>2729</v>
      </c>
      <c r="N17014">
        <v>8.3333333333333301E-2</v>
      </c>
      <c r="O17014">
        <v>1.8691588785046699E-3</v>
      </c>
    </row>
    <row r="17015" spans="1:15">
      <c r="A17015" t="s">
        <v>18800</v>
      </c>
      <c r="B17015" t="s">
        <v>23518</v>
      </c>
      <c r="C17015" t="s">
        <v>18801</v>
      </c>
      <c r="D17015">
        <v>2</v>
      </c>
      <c r="E17015">
        <v>787</v>
      </c>
      <c r="F17015">
        <v>24</v>
      </c>
      <c r="G17015">
        <v>7393</v>
      </c>
      <c r="H17015">
        <v>0.74146761916767701</v>
      </c>
      <c r="I17015">
        <v>1</v>
      </c>
      <c r="J17015">
        <v>0.966855260484069</v>
      </c>
      <c r="K17015" t="s">
        <v>29146</v>
      </c>
      <c r="L17015">
        <v>2</v>
      </c>
      <c r="M17015" t="s">
        <v>2729</v>
      </c>
      <c r="N17015">
        <v>8.3333333333333301E-2</v>
      </c>
      <c r="O17015">
        <v>2.5412960609911099E-3</v>
      </c>
    </row>
    <row r="17016" spans="1:15">
      <c r="A17016" t="s">
        <v>18802</v>
      </c>
      <c r="B17016" t="s">
        <v>23513</v>
      </c>
      <c r="C17016" t="s">
        <v>18803</v>
      </c>
      <c r="D17016">
        <v>3</v>
      </c>
      <c r="E17016">
        <v>535</v>
      </c>
      <c r="F17016">
        <v>98</v>
      </c>
      <c r="G17016">
        <v>8124</v>
      </c>
      <c r="H17016">
        <v>0.96107323597946104</v>
      </c>
      <c r="I17016">
        <v>0.99999999999997702</v>
      </c>
      <c r="J17016">
        <v>0.95041217501583097</v>
      </c>
      <c r="K17016" t="s">
        <v>33807</v>
      </c>
      <c r="L17016">
        <v>3</v>
      </c>
      <c r="M17016" t="s">
        <v>2729</v>
      </c>
      <c r="N17016">
        <v>3.06122448979592E-2</v>
      </c>
      <c r="O17016">
        <v>5.60747663551402E-3</v>
      </c>
    </row>
    <row r="17017" spans="1:15">
      <c r="A17017" t="s">
        <v>18802</v>
      </c>
      <c r="B17017" t="s">
        <v>23511</v>
      </c>
      <c r="C17017" t="s">
        <v>18803</v>
      </c>
      <c r="D17017">
        <v>97</v>
      </c>
      <c r="E17017">
        <v>6152</v>
      </c>
      <c r="F17017">
        <v>111</v>
      </c>
      <c r="G17017">
        <v>7804</v>
      </c>
      <c r="H17017">
        <v>1.38904678597123E-2</v>
      </c>
      <c r="I17017">
        <v>0.106256143029423</v>
      </c>
      <c r="J17017">
        <v>9.1330692450191903E-2</v>
      </c>
      <c r="K17017" t="s">
        <v>33808</v>
      </c>
      <c r="L17017">
        <v>97</v>
      </c>
      <c r="M17017" t="s">
        <v>2729</v>
      </c>
      <c r="N17017">
        <v>0.87387387387387405</v>
      </c>
      <c r="O17017">
        <v>1.5767230169050701E-2</v>
      </c>
    </row>
    <row r="17018" spans="1:15">
      <c r="A17018" t="s">
        <v>18802</v>
      </c>
      <c r="B17018" t="s">
        <v>23518</v>
      </c>
      <c r="C17018" t="s">
        <v>18803</v>
      </c>
      <c r="D17018">
        <v>9</v>
      </c>
      <c r="E17018">
        <v>787</v>
      </c>
      <c r="F17018">
        <v>102</v>
      </c>
      <c r="G17018">
        <v>7393</v>
      </c>
      <c r="H17018">
        <v>0.77180637770866001</v>
      </c>
      <c r="I17018">
        <v>1</v>
      </c>
      <c r="J17018">
        <v>0.966855260484069</v>
      </c>
      <c r="K17018" t="s">
        <v>33809</v>
      </c>
      <c r="L17018">
        <v>9</v>
      </c>
      <c r="M17018" t="s">
        <v>2729</v>
      </c>
      <c r="N17018">
        <v>8.8235294117647106E-2</v>
      </c>
      <c r="O17018">
        <v>1.143583227446E-2</v>
      </c>
    </row>
    <row r="17019" spans="1:15">
      <c r="A17019" t="s">
        <v>18804</v>
      </c>
      <c r="B17019" t="s">
        <v>23518</v>
      </c>
      <c r="C17019" t="s">
        <v>18805</v>
      </c>
      <c r="D17019">
        <v>8</v>
      </c>
      <c r="E17019">
        <v>787</v>
      </c>
      <c r="F17019">
        <v>172</v>
      </c>
      <c r="G17019">
        <v>7393</v>
      </c>
      <c r="H17019">
        <v>0.998587936636541</v>
      </c>
      <c r="I17019">
        <v>1</v>
      </c>
      <c r="J17019">
        <v>0.966855260484069</v>
      </c>
      <c r="K17019" t="s">
        <v>33810</v>
      </c>
      <c r="L17019">
        <v>8</v>
      </c>
      <c r="M17019" t="s">
        <v>5133</v>
      </c>
      <c r="N17019">
        <v>4.6511627906976702E-2</v>
      </c>
      <c r="O17019">
        <v>1.01651842439644E-2</v>
      </c>
    </row>
    <row r="17020" spans="1:15">
      <c r="A17020" t="s">
        <v>18804</v>
      </c>
      <c r="B17020" t="s">
        <v>23511</v>
      </c>
      <c r="C17020" t="s">
        <v>18805</v>
      </c>
      <c r="D17020">
        <v>160</v>
      </c>
      <c r="E17020">
        <v>6152</v>
      </c>
      <c r="F17020">
        <v>180</v>
      </c>
      <c r="G17020">
        <v>7804</v>
      </c>
      <c r="H17020">
        <v>2.6685414601253801E-4</v>
      </c>
      <c r="I17020">
        <v>4.43780247887405E-3</v>
      </c>
      <c r="J17020">
        <v>3.8144389754530398E-3</v>
      </c>
      <c r="K17020" t="s">
        <v>33811</v>
      </c>
      <c r="L17020">
        <v>160</v>
      </c>
      <c r="M17020" t="s">
        <v>5133</v>
      </c>
      <c r="N17020">
        <v>0.88888888888888895</v>
      </c>
      <c r="O17020">
        <v>2.6007802340702199E-2</v>
      </c>
    </row>
    <row r="17021" spans="1:15">
      <c r="A17021" t="s">
        <v>18804</v>
      </c>
      <c r="B17021" t="s">
        <v>23513</v>
      </c>
      <c r="C17021" t="s">
        <v>18805</v>
      </c>
      <c r="D17021">
        <v>8</v>
      </c>
      <c r="E17021">
        <v>535</v>
      </c>
      <c r="F17021">
        <v>177</v>
      </c>
      <c r="G17021">
        <v>8124</v>
      </c>
      <c r="H17021">
        <v>0.90467023010393199</v>
      </c>
      <c r="I17021">
        <v>0.99999999999997702</v>
      </c>
      <c r="J17021">
        <v>0.95041217501583097</v>
      </c>
      <c r="K17021" t="s">
        <v>32103</v>
      </c>
      <c r="L17021">
        <v>8</v>
      </c>
      <c r="M17021" t="s">
        <v>5133</v>
      </c>
      <c r="N17021">
        <v>4.5197740112994399E-2</v>
      </c>
      <c r="O17021">
        <v>1.4953271028037399E-2</v>
      </c>
    </row>
    <row r="17022" spans="1:15">
      <c r="A17022" t="s">
        <v>18806</v>
      </c>
      <c r="B17022" t="s">
        <v>23518</v>
      </c>
      <c r="C17022" t="s">
        <v>18807</v>
      </c>
      <c r="D17022">
        <v>1</v>
      </c>
      <c r="E17022">
        <v>787</v>
      </c>
      <c r="F17022">
        <v>16</v>
      </c>
      <c r="G17022">
        <v>7393</v>
      </c>
      <c r="H17022">
        <v>0.83516677538628503</v>
      </c>
      <c r="I17022">
        <v>1</v>
      </c>
      <c r="J17022">
        <v>0.966855260484069</v>
      </c>
      <c r="K17022" t="s">
        <v>26135</v>
      </c>
      <c r="L17022">
        <v>1</v>
      </c>
      <c r="M17022" t="s">
        <v>5133</v>
      </c>
      <c r="N17022">
        <v>6.25E-2</v>
      </c>
      <c r="O17022">
        <v>1.27064803049555E-3</v>
      </c>
    </row>
    <row r="17023" spans="1:15">
      <c r="A17023" t="s">
        <v>18806</v>
      </c>
      <c r="B17023" t="s">
        <v>23513</v>
      </c>
      <c r="C17023" t="s">
        <v>18807</v>
      </c>
      <c r="D17023">
        <v>1</v>
      </c>
      <c r="E17023">
        <v>535</v>
      </c>
      <c r="F17023">
        <v>18</v>
      </c>
      <c r="G17023">
        <v>8124</v>
      </c>
      <c r="H17023">
        <v>0.70698758191645195</v>
      </c>
      <c r="I17023">
        <v>0.99999999999997702</v>
      </c>
      <c r="J17023">
        <v>0.95041217501583097</v>
      </c>
      <c r="K17023" t="s">
        <v>25000</v>
      </c>
      <c r="L17023">
        <v>1</v>
      </c>
      <c r="M17023" t="s">
        <v>5133</v>
      </c>
      <c r="N17023">
        <v>5.5555555555555601E-2</v>
      </c>
      <c r="O17023">
        <v>1.8691588785046699E-3</v>
      </c>
    </row>
    <row r="17024" spans="1:15">
      <c r="A17024" t="s">
        <v>18806</v>
      </c>
      <c r="B17024" t="s">
        <v>23511</v>
      </c>
      <c r="C17024" t="s">
        <v>18807</v>
      </c>
      <c r="D17024">
        <v>16</v>
      </c>
      <c r="E17024">
        <v>6152</v>
      </c>
      <c r="F17024">
        <v>18</v>
      </c>
      <c r="G17024">
        <v>7804</v>
      </c>
      <c r="H17024">
        <v>0.232813515319367</v>
      </c>
      <c r="I17024">
        <v>0.71382528017432401</v>
      </c>
      <c r="J17024">
        <v>0.61355659322887801</v>
      </c>
      <c r="K17024" t="s">
        <v>33812</v>
      </c>
      <c r="L17024">
        <v>16</v>
      </c>
      <c r="M17024" t="s">
        <v>5133</v>
      </c>
      <c r="N17024">
        <v>0.88888888888888895</v>
      </c>
      <c r="O17024">
        <v>2.6007802340702198E-3</v>
      </c>
    </row>
    <row r="17025" spans="1:15">
      <c r="A17025" t="s">
        <v>18808</v>
      </c>
      <c r="B17025" t="s">
        <v>23518</v>
      </c>
      <c r="C17025" t="s">
        <v>18809</v>
      </c>
      <c r="D17025">
        <v>11</v>
      </c>
      <c r="E17025">
        <v>787</v>
      </c>
      <c r="F17025">
        <v>182</v>
      </c>
      <c r="G17025">
        <v>7393</v>
      </c>
      <c r="H17025">
        <v>0.98941943689518497</v>
      </c>
      <c r="I17025">
        <v>1</v>
      </c>
      <c r="J17025">
        <v>0.966855260484069</v>
      </c>
      <c r="K17025" t="s">
        <v>33795</v>
      </c>
      <c r="L17025">
        <v>11</v>
      </c>
      <c r="M17025" t="s">
        <v>2729</v>
      </c>
      <c r="N17025">
        <v>6.0439560439560398E-2</v>
      </c>
      <c r="O17025">
        <v>1.3977128335451099E-2</v>
      </c>
    </row>
    <row r="17026" spans="1:15">
      <c r="A17026" t="s">
        <v>18808</v>
      </c>
      <c r="B17026" t="s">
        <v>23511</v>
      </c>
      <c r="C17026" t="s">
        <v>18809</v>
      </c>
      <c r="D17026">
        <v>178</v>
      </c>
      <c r="E17026">
        <v>6152</v>
      </c>
      <c r="F17026">
        <v>204</v>
      </c>
      <c r="G17026">
        <v>7804</v>
      </c>
      <c r="H17026">
        <v>1.16560380394528E-3</v>
      </c>
      <c r="I17026">
        <v>1.5119063833783E-2</v>
      </c>
      <c r="J17026">
        <v>1.2995338714258601E-2</v>
      </c>
      <c r="K17026" t="s">
        <v>33813</v>
      </c>
      <c r="L17026">
        <v>178</v>
      </c>
      <c r="M17026" t="s">
        <v>2729</v>
      </c>
      <c r="N17026">
        <v>0.87254901960784303</v>
      </c>
      <c r="O17026">
        <v>2.89336801040312E-2</v>
      </c>
    </row>
    <row r="17027" spans="1:15">
      <c r="A17027" t="s">
        <v>18808</v>
      </c>
      <c r="B17027" t="s">
        <v>23513</v>
      </c>
      <c r="C17027" t="s">
        <v>18809</v>
      </c>
      <c r="D17027">
        <v>4</v>
      </c>
      <c r="E17027">
        <v>535</v>
      </c>
      <c r="F17027">
        <v>204</v>
      </c>
      <c r="G17027">
        <v>8124</v>
      </c>
      <c r="H17027">
        <v>0.99950034022788403</v>
      </c>
      <c r="I17027">
        <v>0.99999999999997702</v>
      </c>
      <c r="J17027">
        <v>0.95041217501583097</v>
      </c>
      <c r="K17027" t="s">
        <v>25474</v>
      </c>
      <c r="L17027">
        <v>4</v>
      </c>
      <c r="M17027" t="s">
        <v>2729</v>
      </c>
      <c r="N17027">
        <v>1.9607843137254902E-2</v>
      </c>
      <c r="O17027">
        <v>7.4766355140186902E-3</v>
      </c>
    </row>
    <row r="17028" spans="1:15">
      <c r="A17028" t="s">
        <v>18810</v>
      </c>
      <c r="B17028" t="s">
        <v>23513</v>
      </c>
      <c r="C17028" t="s">
        <v>18811</v>
      </c>
      <c r="D17028">
        <v>4</v>
      </c>
      <c r="E17028">
        <v>535</v>
      </c>
      <c r="F17028">
        <v>101</v>
      </c>
      <c r="G17028">
        <v>8124</v>
      </c>
      <c r="H17028">
        <v>0.907247767839793</v>
      </c>
      <c r="I17028">
        <v>0.99999999999997702</v>
      </c>
      <c r="J17028">
        <v>0.95041217501583097</v>
      </c>
      <c r="K17028" t="s">
        <v>25474</v>
      </c>
      <c r="L17028">
        <v>4</v>
      </c>
      <c r="M17028" t="s">
        <v>2729</v>
      </c>
      <c r="N17028">
        <v>3.9603960396039598E-2</v>
      </c>
      <c r="O17028">
        <v>7.4766355140186902E-3</v>
      </c>
    </row>
    <row r="17029" spans="1:15">
      <c r="A17029" t="s">
        <v>18810</v>
      </c>
      <c r="B17029" t="s">
        <v>23511</v>
      </c>
      <c r="C17029" t="s">
        <v>18811</v>
      </c>
      <c r="D17029">
        <v>86</v>
      </c>
      <c r="E17029">
        <v>6152</v>
      </c>
      <c r="F17029">
        <v>101</v>
      </c>
      <c r="G17029">
        <v>7804</v>
      </c>
      <c r="H17029">
        <v>7.0565669905212305E-2</v>
      </c>
      <c r="I17029">
        <v>0.34901846963959998</v>
      </c>
      <c r="J17029">
        <v>0.29999299429929699</v>
      </c>
      <c r="K17029" t="s">
        <v>33814</v>
      </c>
      <c r="L17029">
        <v>86</v>
      </c>
      <c r="M17029" t="s">
        <v>2729</v>
      </c>
      <c r="N17029">
        <v>0.85148514851485102</v>
      </c>
      <c r="O17029">
        <v>1.39791937581274E-2</v>
      </c>
    </row>
    <row r="17030" spans="1:15">
      <c r="A17030" t="s">
        <v>18810</v>
      </c>
      <c r="B17030" t="s">
        <v>23518</v>
      </c>
      <c r="C17030" t="s">
        <v>18811</v>
      </c>
      <c r="D17030">
        <v>6</v>
      </c>
      <c r="E17030">
        <v>787</v>
      </c>
      <c r="F17030">
        <v>86</v>
      </c>
      <c r="G17030">
        <v>7393</v>
      </c>
      <c r="H17030">
        <v>0.90751335803116595</v>
      </c>
      <c r="I17030">
        <v>1</v>
      </c>
      <c r="J17030">
        <v>0.966855260484069</v>
      </c>
      <c r="K17030" t="s">
        <v>25475</v>
      </c>
      <c r="L17030">
        <v>6</v>
      </c>
      <c r="M17030" t="s">
        <v>2729</v>
      </c>
      <c r="N17030">
        <v>6.9767441860465101E-2</v>
      </c>
      <c r="O17030">
        <v>7.6238881829733202E-3</v>
      </c>
    </row>
    <row r="17031" spans="1:15">
      <c r="A17031" t="s">
        <v>18812</v>
      </c>
      <c r="B17031" t="s">
        <v>23518</v>
      </c>
      <c r="C17031" t="s">
        <v>18813</v>
      </c>
      <c r="D17031">
        <v>1</v>
      </c>
      <c r="E17031">
        <v>787</v>
      </c>
      <c r="F17031">
        <v>5</v>
      </c>
      <c r="G17031">
        <v>7393</v>
      </c>
      <c r="H17031">
        <v>0.430466464429208</v>
      </c>
      <c r="I17031">
        <v>1</v>
      </c>
      <c r="J17031">
        <v>0.966855260484069</v>
      </c>
      <c r="K17031" t="s">
        <v>28216</v>
      </c>
      <c r="L17031">
        <v>1</v>
      </c>
      <c r="M17031" t="s">
        <v>5133</v>
      </c>
      <c r="N17031">
        <v>0.2</v>
      </c>
      <c r="O17031">
        <v>1.27064803049555E-3</v>
      </c>
    </row>
    <row r="17032" spans="1:15">
      <c r="A17032" t="s">
        <v>18812</v>
      </c>
      <c r="B17032" t="s">
        <v>23511</v>
      </c>
      <c r="C17032" t="s">
        <v>18813</v>
      </c>
      <c r="D17032">
        <v>4</v>
      </c>
      <c r="E17032">
        <v>6152</v>
      </c>
      <c r="F17032">
        <v>5</v>
      </c>
      <c r="G17032">
        <v>7804</v>
      </c>
      <c r="H17032">
        <v>0.71320711691885297</v>
      </c>
      <c r="I17032">
        <v>0.968912233598893</v>
      </c>
      <c r="J17032">
        <v>0.832812322140707</v>
      </c>
      <c r="K17032" t="s">
        <v>33815</v>
      </c>
      <c r="L17032">
        <v>4</v>
      </c>
      <c r="M17032" t="s">
        <v>5133</v>
      </c>
      <c r="N17032">
        <v>0.8</v>
      </c>
      <c r="O17032">
        <v>6.5019505851755496E-4</v>
      </c>
    </row>
    <row r="17033" spans="1:15">
      <c r="A17033" t="s">
        <v>18814</v>
      </c>
      <c r="B17033" t="s">
        <v>23511</v>
      </c>
      <c r="C17033" t="s">
        <v>18815</v>
      </c>
      <c r="D17033">
        <v>4</v>
      </c>
      <c r="E17033">
        <v>6152</v>
      </c>
      <c r="F17033">
        <v>5</v>
      </c>
      <c r="G17033">
        <v>7804</v>
      </c>
      <c r="H17033">
        <v>0.71320711691885297</v>
      </c>
      <c r="I17033">
        <v>0.968912233598893</v>
      </c>
      <c r="J17033">
        <v>0.832812322140707</v>
      </c>
      <c r="K17033" t="s">
        <v>33815</v>
      </c>
      <c r="L17033">
        <v>4</v>
      </c>
      <c r="M17033" t="s">
        <v>5133</v>
      </c>
      <c r="N17033">
        <v>0.8</v>
      </c>
      <c r="O17033">
        <v>6.5019505851755496E-4</v>
      </c>
    </row>
    <row r="17034" spans="1:15">
      <c r="A17034" t="s">
        <v>18814</v>
      </c>
      <c r="B17034" t="s">
        <v>23518</v>
      </c>
      <c r="C17034" t="s">
        <v>18815</v>
      </c>
      <c r="D17034">
        <v>1</v>
      </c>
      <c r="E17034">
        <v>787</v>
      </c>
      <c r="F17034">
        <v>5</v>
      </c>
      <c r="G17034">
        <v>7393</v>
      </c>
      <c r="H17034">
        <v>0.430466464429208</v>
      </c>
      <c r="I17034">
        <v>1</v>
      </c>
      <c r="J17034">
        <v>0.966855260484069</v>
      </c>
      <c r="K17034" t="s">
        <v>28216</v>
      </c>
      <c r="L17034">
        <v>1</v>
      </c>
      <c r="M17034" t="s">
        <v>5133</v>
      </c>
      <c r="N17034">
        <v>0.2</v>
      </c>
      <c r="O17034">
        <v>1.27064803049555E-3</v>
      </c>
    </row>
    <row r="17035" spans="1:15">
      <c r="A17035" t="s">
        <v>18816</v>
      </c>
      <c r="B17035" t="s">
        <v>23511</v>
      </c>
      <c r="C17035" t="s">
        <v>18817</v>
      </c>
      <c r="D17035">
        <v>17</v>
      </c>
      <c r="E17035">
        <v>6152</v>
      </c>
      <c r="F17035">
        <v>18</v>
      </c>
      <c r="G17035">
        <v>7804</v>
      </c>
      <c r="H17035">
        <v>8.0393663889612596E-2</v>
      </c>
      <c r="I17035">
        <v>0.37475171448543398</v>
      </c>
      <c r="J17035">
        <v>0.32211157496441201</v>
      </c>
      <c r="K17035" t="s">
        <v>31983</v>
      </c>
      <c r="L17035">
        <v>17</v>
      </c>
      <c r="M17035" t="s">
        <v>5133</v>
      </c>
      <c r="N17035">
        <v>0.94444444444444398</v>
      </c>
      <c r="O17035">
        <v>2.7633289986996102E-3</v>
      </c>
    </row>
    <row r="17036" spans="1:15">
      <c r="A17036" t="s">
        <v>18816</v>
      </c>
      <c r="B17036" t="s">
        <v>23518</v>
      </c>
      <c r="C17036" t="s">
        <v>18817</v>
      </c>
      <c r="D17036">
        <v>1</v>
      </c>
      <c r="E17036">
        <v>787</v>
      </c>
      <c r="F17036">
        <v>12</v>
      </c>
      <c r="G17036">
        <v>7393</v>
      </c>
      <c r="H17036">
        <v>0.74120734014009004</v>
      </c>
      <c r="I17036">
        <v>1</v>
      </c>
      <c r="J17036">
        <v>0.966855260484069</v>
      </c>
      <c r="K17036" t="s">
        <v>28216</v>
      </c>
      <c r="L17036">
        <v>1</v>
      </c>
      <c r="M17036" t="s">
        <v>5133</v>
      </c>
      <c r="N17036">
        <v>8.3333333333333301E-2</v>
      </c>
      <c r="O17036">
        <v>1.27064803049555E-3</v>
      </c>
    </row>
    <row r="17037" spans="1:15">
      <c r="A17037" t="s">
        <v>18818</v>
      </c>
      <c r="B17037" t="s">
        <v>23511</v>
      </c>
      <c r="C17037" t="s">
        <v>18819</v>
      </c>
      <c r="D17037">
        <v>2</v>
      </c>
      <c r="E17037">
        <v>6152</v>
      </c>
      <c r="F17037">
        <v>2</v>
      </c>
      <c r="G17037">
        <v>7804</v>
      </c>
      <c r="H17037">
        <v>0.62141708038142995</v>
      </c>
      <c r="I17037">
        <v>0.968912233598893</v>
      </c>
      <c r="J17037">
        <v>0.832812322140707</v>
      </c>
      <c r="K17037" t="s">
        <v>29805</v>
      </c>
      <c r="L17037">
        <v>2</v>
      </c>
      <c r="M17037" t="s">
        <v>5133</v>
      </c>
      <c r="N17037">
        <v>1</v>
      </c>
      <c r="O17037">
        <v>3.2509752925877802E-4</v>
      </c>
    </row>
    <row r="17038" spans="1:15">
      <c r="A17038" t="s">
        <v>18820</v>
      </c>
      <c r="B17038" t="s">
        <v>23511</v>
      </c>
      <c r="C17038" t="s">
        <v>18821</v>
      </c>
      <c r="D17038">
        <v>13</v>
      </c>
      <c r="E17038">
        <v>6152</v>
      </c>
      <c r="F17038">
        <v>16</v>
      </c>
      <c r="G17038">
        <v>7804</v>
      </c>
      <c r="H17038">
        <v>0.55141591982388505</v>
      </c>
      <c r="I17038">
        <v>0.968912233598893</v>
      </c>
      <c r="J17038">
        <v>0.832812322140707</v>
      </c>
      <c r="K17038" t="s">
        <v>33816</v>
      </c>
      <c r="L17038">
        <v>13</v>
      </c>
      <c r="M17038" t="s">
        <v>1463</v>
      </c>
      <c r="N17038">
        <v>0.8125</v>
      </c>
      <c r="O17038">
        <v>2.1131339401820499E-3</v>
      </c>
    </row>
    <row r="17039" spans="1:15">
      <c r="A17039" t="s">
        <v>18820</v>
      </c>
      <c r="B17039" t="s">
        <v>23513</v>
      </c>
      <c r="C17039" t="s">
        <v>18821</v>
      </c>
      <c r="D17039">
        <v>1</v>
      </c>
      <c r="E17039">
        <v>535</v>
      </c>
      <c r="F17039">
        <v>16</v>
      </c>
      <c r="G17039">
        <v>8124</v>
      </c>
      <c r="H17039">
        <v>0.66412214006675596</v>
      </c>
      <c r="I17039">
        <v>0.99999999999997702</v>
      </c>
      <c r="J17039">
        <v>0.95041217501583097</v>
      </c>
      <c r="K17039" t="s">
        <v>25000</v>
      </c>
      <c r="L17039">
        <v>1</v>
      </c>
      <c r="M17039" t="s">
        <v>1463</v>
      </c>
      <c r="N17039">
        <v>6.25E-2</v>
      </c>
      <c r="O17039">
        <v>1.8691588785046699E-3</v>
      </c>
    </row>
    <row r="17040" spans="1:15">
      <c r="A17040" t="s">
        <v>18820</v>
      </c>
      <c r="B17040" t="s">
        <v>23518</v>
      </c>
      <c r="C17040" t="s">
        <v>18821</v>
      </c>
      <c r="D17040">
        <v>1</v>
      </c>
      <c r="E17040">
        <v>787</v>
      </c>
      <c r="F17040">
        <v>16</v>
      </c>
      <c r="G17040">
        <v>7393</v>
      </c>
      <c r="H17040">
        <v>0.83516677538628503</v>
      </c>
      <c r="I17040">
        <v>1</v>
      </c>
      <c r="J17040">
        <v>0.966855260484069</v>
      </c>
      <c r="K17040" t="s">
        <v>25008</v>
      </c>
      <c r="L17040">
        <v>1</v>
      </c>
      <c r="M17040" t="s">
        <v>1463</v>
      </c>
      <c r="N17040">
        <v>6.25E-2</v>
      </c>
      <c r="O17040">
        <v>1.27064803049555E-3</v>
      </c>
    </row>
    <row r="17041" spans="1:15">
      <c r="A17041" t="s">
        <v>18822</v>
      </c>
      <c r="B17041" t="s">
        <v>23513</v>
      </c>
      <c r="C17041" t="s">
        <v>18823</v>
      </c>
      <c r="D17041">
        <v>2</v>
      </c>
      <c r="E17041">
        <v>535</v>
      </c>
      <c r="F17041">
        <v>21</v>
      </c>
      <c r="G17041">
        <v>8124</v>
      </c>
      <c r="H17041">
        <v>0.40690215816583097</v>
      </c>
      <c r="I17041">
        <v>0.99999999999997702</v>
      </c>
      <c r="J17041">
        <v>0.95041217501583097</v>
      </c>
      <c r="K17041" t="s">
        <v>25082</v>
      </c>
      <c r="L17041">
        <v>2</v>
      </c>
      <c r="M17041" t="s">
        <v>1463</v>
      </c>
      <c r="N17041">
        <v>9.5238095238095205E-2</v>
      </c>
      <c r="O17041">
        <v>3.7383177570093499E-3</v>
      </c>
    </row>
    <row r="17042" spans="1:15">
      <c r="A17042" t="s">
        <v>18822</v>
      </c>
      <c r="B17042" t="s">
        <v>23511</v>
      </c>
      <c r="C17042" t="s">
        <v>18823</v>
      </c>
      <c r="D17042">
        <v>17</v>
      </c>
      <c r="E17042">
        <v>6152</v>
      </c>
      <c r="F17042">
        <v>19</v>
      </c>
      <c r="G17042">
        <v>7804</v>
      </c>
      <c r="H17042">
        <v>0.20051287893879999</v>
      </c>
      <c r="I17042">
        <v>0.65495995127819795</v>
      </c>
      <c r="J17042">
        <v>0.56295988327769197</v>
      </c>
      <c r="K17042" t="s">
        <v>25495</v>
      </c>
      <c r="L17042">
        <v>17</v>
      </c>
      <c r="M17042" t="s">
        <v>1463</v>
      </c>
      <c r="N17042">
        <v>0.89473684210526305</v>
      </c>
      <c r="O17042">
        <v>2.7633289986996102E-3</v>
      </c>
    </row>
    <row r="17043" spans="1:15">
      <c r="A17043" t="s">
        <v>18824</v>
      </c>
      <c r="B17043" t="s">
        <v>23511</v>
      </c>
      <c r="C17043" t="s">
        <v>18825</v>
      </c>
      <c r="D17043">
        <v>1</v>
      </c>
      <c r="E17043">
        <v>6152</v>
      </c>
      <c r="F17043">
        <v>1</v>
      </c>
      <c r="G17043">
        <v>7804</v>
      </c>
      <c r="H17043">
        <v>0.788313685289595</v>
      </c>
      <c r="I17043">
        <v>0.968912233598893</v>
      </c>
      <c r="J17043">
        <v>0.832812322140707</v>
      </c>
      <c r="K17043" t="s">
        <v>33817</v>
      </c>
      <c r="L17043">
        <v>1</v>
      </c>
      <c r="M17043" t="s">
        <v>5133</v>
      </c>
      <c r="N17043">
        <v>1</v>
      </c>
      <c r="O17043">
        <v>1.6254876462938901E-4</v>
      </c>
    </row>
    <row r="17044" spans="1:15">
      <c r="A17044" t="s">
        <v>18826</v>
      </c>
      <c r="B17044" t="s">
        <v>23511</v>
      </c>
      <c r="C17044" t="s">
        <v>18827</v>
      </c>
      <c r="D17044">
        <v>1</v>
      </c>
      <c r="E17044">
        <v>6152</v>
      </c>
      <c r="F17044">
        <v>1</v>
      </c>
      <c r="G17044">
        <v>7804</v>
      </c>
      <c r="H17044">
        <v>0.788313685289595</v>
      </c>
      <c r="I17044">
        <v>0.968912233598893</v>
      </c>
      <c r="J17044">
        <v>0.832812322140707</v>
      </c>
      <c r="K17044" t="s">
        <v>28217</v>
      </c>
      <c r="L17044">
        <v>1</v>
      </c>
      <c r="M17044" t="s">
        <v>5133</v>
      </c>
      <c r="N17044">
        <v>1</v>
      </c>
      <c r="O17044">
        <v>1.6254876462938901E-4</v>
      </c>
    </row>
    <row r="17045" spans="1:15">
      <c r="A17045" t="s">
        <v>18828</v>
      </c>
      <c r="B17045" t="s">
        <v>23518</v>
      </c>
      <c r="C17045" t="s">
        <v>18829</v>
      </c>
      <c r="D17045">
        <v>1</v>
      </c>
      <c r="E17045">
        <v>787</v>
      </c>
      <c r="F17045">
        <v>1</v>
      </c>
      <c r="G17045">
        <v>7393</v>
      </c>
      <c r="H17045">
        <v>0.106452049235764</v>
      </c>
      <c r="I17045">
        <v>0.63266972740240601</v>
      </c>
      <c r="J17045">
        <v>0.61170005408803896</v>
      </c>
      <c r="K17045" t="s">
        <v>26135</v>
      </c>
      <c r="L17045">
        <v>1</v>
      </c>
      <c r="M17045" t="s">
        <v>5133</v>
      </c>
      <c r="N17045">
        <v>1</v>
      </c>
      <c r="O17045">
        <v>1.27064803049555E-3</v>
      </c>
    </row>
    <row r="17046" spans="1:15">
      <c r="A17046" t="s">
        <v>18830</v>
      </c>
      <c r="B17046" t="s">
        <v>23511</v>
      </c>
      <c r="C17046" t="s">
        <v>18831</v>
      </c>
      <c r="D17046">
        <v>345</v>
      </c>
      <c r="E17046">
        <v>6152</v>
      </c>
      <c r="F17046">
        <v>387</v>
      </c>
      <c r="G17046">
        <v>7804</v>
      </c>
      <c r="H17046" s="34">
        <v>3.5169143761427402E-8</v>
      </c>
      <c r="I17046" s="34">
        <v>1.6646164439002501E-6</v>
      </c>
      <c r="J17046" s="34">
        <v>1.43079325252082E-6</v>
      </c>
      <c r="K17046" t="s">
        <v>33818</v>
      </c>
      <c r="L17046">
        <v>345</v>
      </c>
      <c r="M17046" t="s">
        <v>5133</v>
      </c>
      <c r="N17046">
        <v>0.89147286821705396</v>
      </c>
      <c r="O17046">
        <v>5.6079323797139098E-2</v>
      </c>
    </row>
    <row r="17047" spans="1:15">
      <c r="A17047" t="s">
        <v>18830</v>
      </c>
      <c r="B17047" t="s">
        <v>23518</v>
      </c>
      <c r="C17047" t="s">
        <v>18831</v>
      </c>
      <c r="D17047">
        <v>15</v>
      </c>
      <c r="E17047">
        <v>787</v>
      </c>
      <c r="F17047">
        <v>357</v>
      </c>
      <c r="G17047">
        <v>7393</v>
      </c>
      <c r="H17047">
        <v>0.99999807550363295</v>
      </c>
      <c r="I17047">
        <v>1</v>
      </c>
      <c r="J17047">
        <v>0.966855260484069</v>
      </c>
      <c r="K17047" t="s">
        <v>26465</v>
      </c>
      <c r="L17047">
        <v>15</v>
      </c>
      <c r="M17047" t="s">
        <v>5133</v>
      </c>
      <c r="N17047">
        <v>4.20168067226891E-2</v>
      </c>
      <c r="O17047">
        <v>1.9059720457433298E-2</v>
      </c>
    </row>
    <row r="17048" spans="1:15">
      <c r="A17048" t="s">
        <v>18830</v>
      </c>
      <c r="B17048" t="s">
        <v>23513</v>
      </c>
      <c r="C17048" t="s">
        <v>18831</v>
      </c>
      <c r="D17048">
        <v>15</v>
      </c>
      <c r="E17048">
        <v>535</v>
      </c>
      <c r="F17048">
        <v>377</v>
      </c>
      <c r="G17048">
        <v>8124</v>
      </c>
      <c r="H17048">
        <v>0.99012684798407702</v>
      </c>
      <c r="I17048">
        <v>0.99999999999997702</v>
      </c>
      <c r="J17048">
        <v>0.95041217501583097</v>
      </c>
      <c r="K17048" t="s">
        <v>26464</v>
      </c>
      <c r="L17048">
        <v>15</v>
      </c>
      <c r="M17048" t="s">
        <v>5133</v>
      </c>
      <c r="N17048">
        <v>3.9787798408488097E-2</v>
      </c>
      <c r="O17048">
        <v>2.80373831775701E-2</v>
      </c>
    </row>
    <row r="17049" spans="1:15">
      <c r="A17049" t="s">
        <v>18832</v>
      </c>
      <c r="B17049" t="s">
        <v>23511</v>
      </c>
      <c r="C17049" t="s">
        <v>18833</v>
      </c>
      <c r="D17049">
        <v>343</v>
      </c>
      <c r="E17049">
        <v>6152</v>
      </c>
      <c r="F17049">
        <v>385</v>
      </c>
      <c r="G17049">
        <v>7804</v>
      </c>
      <c r="H17049" s="34">
        <v>4.5781398234223403E-8</v>
      </c>
      <c r="I17049" s="34">
        <v>2.1160463174456799E-6</v>
      </c>
      <c r="J17049" s="34">
        <v>1.8188122579931899E-6</v>
      </c>
      <c r="K17049" t="s">
        <v>26466</v>
      </c>
      <c r="L17049">
        <v>343</v>
      </c>
      <c r="M17049" t="s">
        <v>5133</v>
      </c>
      <c r="N17049">
        <v>0.89090909090909098</v>
      </c>
      <c r="O17049">
        <v>5.5754226267880402E-2</v>
      </c>
    </row>
    <row r="17050" spans="1:15">
      <c r="A17050" t="s">
        <v>18832</v>
      </c>
      <c r="B17050" t="s">
        <v>23518</v>
      </c>
      <c r="C17050" t="s">
        <v>18833</v>
      </c>
      <c r="D17050">
        <v>15</v>
      </c>
      <c r="E17050">
        <v>787</v>
      </c>
      <c r="F17050">
        <v>355</v>
      </c>
      <c r="G17050">
        <v>7393</v>
      </c>
      <c r="H17050">
        <v>0.99999775210140596</v>
      </c>
      <c r="I17050">
        <v>1</v>
      </c>
      <c r="J17050">
        <v>0.966855260484069</v>
      </c>
      <c r="K17050" t="s">
        <v>26465</v>
      </c>
      <c r="L17050">
        <v>15</v>
      </c>
      <c r="M17050" t="s">
        <v>5133</v>
      </c>
      <c r="N17050">
        <v>4.2253521126760597E-2</v>
      </c>
      <c r="O17050">
        <v>1.9059720457433298E-2</v>
      </c>
    </row>
    <row r="17051" spans="1:15">
      <c r="A17051" t="s">
        <v>18832</v>
      </c>
      <c r="B17051" t="s">
        <v>23513</v>
      </c>
      <c r="C17051" t="s">
        <v>18833</v>
      </c>
      <c r="D17051">
        <v>15</v>
      </c>
      <c r="E17051">
        <v>535</v>
      </c>
      <c r="F17051">
        <v>375</v>
      </c>
      <c r="G17051">
        <v>8124</v>
      </c>
      <c r="H17051">
        <v>0.98942644857544204</v>
      </c>
      <c r="I17051">
        <v>0.99999999999997702</v>
      </c>
      <c r="J17051">
        <v>0.95041217501583097</v>
      </c>
      <c r="K17051" t="s">
        <v>26464</v>
      </c>
      <c r="L17051">
        <v>15</v>
      </c>
      <c r="M17051" t="s">
        <v>5133</v>
      </c>
      <c r="N17051">
        <v>0.04</v>
      </c>
      <c r="O17051">
        <v>2.80373831775701E-2</v>
      </c>
    </row>
    <row r="17052" spans="1:15">
      <c r="A17052" t="s">
        <v>18834</v>
      </c>
      <c r="B17052" t="s">
        <v>23511</v>
      </c>
      <c r="C17052" t="s">
        <v>18835</v>
      </c>
      <c r="D17052">
        <v>13</v>
      </c>
      <c r="E17052">
        <v>6152</v>
      </c>
      <c r="F17052">
        <v>16</v>
      </c>
      <c r="G17052">
        <v>7804</v>
      </c>
      <c r="H17052">
        <v>0.55141591982388505</v>
      </c>
      <c r="I17052">
        <v>0.968912233598893</v>
      </c>
      <c r="J17052">
        <v>0.832812322140707</v>
      </c>
      <c r="K17052" t="s">
        <v>32237</v>
      </c>
      <c r="L17052">
        <v>13</v>
      </c>
      <c r="M17052" t="s">
        <v>5133</v>
      </c>
      <c r="N17052">
        <v>0.8125</v>
      </c>
      <c r="O17052">
        <v>2.1131339401820499E-3</v>
      </c>
    </row>
    <row r="17053" spans="1:15">
      <c r="A17053" t="s">
        <v>18834</v>
      </c>
      <c r="B17053" t="s">
        <v>23518</v>
      </c>
      <c r="C17053" t="s">
        <v>18835</v>
      </c>
      <c r="D17053">
        <v>1</v>
      </c>
      <c r="E17053">
        <v>787</v>
      </c>
      <c r="F17053">
        <v>11</v>
      </c>
      <c r="G17053">
        <v>7393</v>
      </c>
      <c r="H17053">
        <v>0.71032488019926399</v>
      </c>
      <c r="I17053">
        <v>1</v>
      </c>
      <c r="J17053">
        <v>0.966855260484069</v>
      </c>
      <c r="K17053" t="s">
        <v>29679</v>
      </c>
      <c r="L17053">
        <v>1</v>
      </c>
      <c r="M17053" t="s">
        <v>5133</v>
      </c>
      <c r="N17053">
        <v>9.0909090909090898E-2</v>
      </c>
      <c r="O17053">
        <v>1.27064803049555E-3</v>
      </c>
    </row>
    <row r="17054" spans="1:15">
      <c r="A17054" t="s">
        <v>18834</v>
      </c>
      <c r="B17054" t="s">
        <v>23513</v>
      </c>
      <c r="C17054" t="s">
        <v>18835</v>
      </c>
      <c r="D17054">
        <v>2</v>
      </c>
      <c r="E17054">
        <v>535</v>
      </c>
      <c r="F17054">
        <v>16</v>
      </c>
      <c r="G17054">
        <v>8124</v>
      </c>
      <c r="H17054">
        <v>0.28451896063335702</v>
      </c>
      <c r="I17054">
        <v>0.92669970177713501</v>
      </c>
      <c r="J17054">
        <v>0.88074667915254901</v>
      </c>
      <c r="K17054" t="s">
        <v>23703</v>
      </c>
      <c r="L17054">
        <v>2</v>
      </c>
      <c r="M17054" t="s">
        <v>5133</v>
      </c>
      <c r="N17054">
        <v>0.125</v>
      </c>
      <c r="O17054">
        <v>3.7383177570093499E-3</v>
      </c>
    </row>
    <row r="17055" spans="1:15">
      <c r="A17055" t="s">
        <v>18836</v>
      </c>
      <c r="B17055" t="s">
        <v>23518</v>
      </c>
      <c r="C17055" t="s">
        <v>18837</v>
      </c>
      <c r="D17055">
        <v>1</v>
      </c>
      <c r="E17055">
        <v>787</v>
      </c>
      <c r="F17055">
        <v>27</v>
      </c>
      <c r="G17055">
        <v>7393</v>
      </c>
      <c r="H17055">
        <v>0.95238764931624598</v>
      </c>
      <c r="I17055">
        <v>1</v>
      </c>
      <c r="J17055">
        <v>0.966855260484069</v>
      </c>
      <c r="K17055" t="s">
        <v>24233</v>
      </c>
      <c r="L17055">
        <v>1</v>
      </c>
      <c r="M17055" t="s">
        <v>5133</v>
      </c>
      <c r="N17055">
        <v>3.7037037037037E-2</v>
      </c>
      <c r="O17055">
        <v>1.27064803049555E-3</v>
      </c>
    </row>
    <row r="17056" spans="1:15">
      <c r="A17056" t="s">
        <v>18836</v>
      </c>
      <c r="B17056" t="s">
        <v>23511</v>
      </c>
      <c r="C17056" t="s">
        <v>18837</v>
      </c>
      <c r="D17056">
        <v>24</v>
      </c>
      <c r="E17056">
        <v>6152</v>
      </c>
      <c r="F17056">
        <v>27</v>
      </c>
      <c r="G17056">
        <v>7804</v>
      </c>
      <c r="H17056">
        <v>0.14612948921195401</v>
      </c>
      <c r="I17056">
        <v>0.54611425167193095</v>
      </c>
      <c r="J17056">
        <v>0.46940338073728599</v>
      </c>
      <c r="K17056" t="s">
        <v>32880</v>
      </c>
      <c r="L17056">
        <v>24</v>
      </c>
      <c r="M17056" t="s">
        <v>5133</v>
      </c>
      <c r="N17056">
        <v>0.88888888888888895</v>
      </c>
      <c r="O17056">
        <v>3.90117035110533E-3</v>
      </c>
    </row>
    <row r="17057" spans="1:15">
      <c r="A17057" t="s">
        <v>18836</v>
      </c>
      <c r="B17057" t="s">
        <v>23513</v>
      </c>
      <c r="C17057" t="s">
        <v>18837</v>
      </c>
      <c r="D17057">
        <v>2</v>
      </c>
      <c r="E17057">
        <v>535</v>
      </c>
      <c r="F17057">
        <v>31</v>
      </c>
      <c r="G17057">
        <v>8124</v>
      </c>
      <c r="H17057">
        <v>0.61501687753867296</v>
      </c>
      <c r="I17057">
        <v>0.99999999999997702</v>
      </c>
      <c r="J17057">
        <v>0.95041217501583097</v>
      </c>
      <c r="K17057" t="s">
        <v>25082</v>
      </c>
      <c r="L17057">
        <v>2</v>
      </c>
      <c r="M17057" t="s">
        <v>5133</v>
      </c>
      <c r="N17057">
        <v>6.4516129032258104E-2</v>
      </c>
      <c r="O17057">
        <v>3.7383177570093499E-3</v>
      </c>
    </row>
    <row r="17058" spans="1:15">
      <c r="A17058" t="s">
        <v>18838</v>
      </c>
      <c r="B17058" t="s">
        <v>23511</v>
      </c>
      <c r="C17058" t="s">
        <v>18839</v>
      </c>
      <c r="D17058">
        <v>232</v>
      </c>
      <c r="E17058">
        <v>6152</v>
      </c>
      <c r="F17058">
        <v>282</v>
      </c>
      <c r="G17058">
        <v>7804</v>
      </c>
      <c r="H17058">
        <v>8.4083079766143196E-2</v>
      </c>
      <c r="I17058">
        <v>0.388090914344904</v>
      </c>
      <c r="J17058">
        <v>0.33357706133689902</v>
      </c>
      <c r="K17058" t="s">
        <v>33819</v>
      </c>
      <c r="L17058">
        <v>232</v>
      </c>
      <c r="M17058" t="s">
        <v>2729</v>
      </c>
      <c r="N17058">
        <v>0.82269503546099298</v>
      </c>
      <c r="O17058">
        <v>3.7711313394018203E-2</v>
      </c>
    </row>
    <row r="17059" spans="1:15">
      <c r="A17059" t="s">
        <v>18838</v>
      </c>
      <c r="B17059" t="s">
        <v>23518</v>
      </c>
      <c r="C17059" t="s">
        <v>18839</v>
      </c>
      <c r="D17059">
        <v>12</v>
      </c>
      <c r="E17059">
        <v>787</v>
      </c>
      <c r="F17059">
        <v>246</v>
      </c>
      <c r="G17059">
        <v>7393</v>
      </c>
      <c r="H17059">
        <v>0.99965478087273196</v>
      </c>
      <c r="I17059">
        <v>1</v>
      </c>
      <c r="J17059">
        <v>0.966855260484069</v>
      </c>
      <c r="K17059" t="s">
        <v>33820</v>
      </c>
      <c r="L17059">
        <v>12</v>
      </c>
      <c r="M17059" t="s">
        <v>2729</v>
      </c>
      <c r="N17059">
        <v>4.8780487804878099E-2</v>
      </c>
      <c r="O17059">
        <v>1.52477763659466E-2</v>
      </c>
    </row>
    <row r="17060" spans="1:15">
      <c r="A17060" t="s">
        <v>18838</v>
      </c>
      <c r="B17060" t="s">
        <v>23513</v>
      </c>
      <c r="C17060" t="s">
        <v>18839</v>
      </c>
      <c r="D17060">
        <v>21</v>
      </c>
      <c r="E17060">
        <v>535</v>
      </c>
      <c r="F17060">
        <v>286</v>
      </c>
      <c r="G17060">
        <v>8124</v>
      </c>
      <c r="H17060">
        <v>0.33307995624473002</v>
      </c>
      <c r="I17060">
        <v>0.97804040131218795</v>
      </c>
      <c r="J17060">
        <v>0.92954150506449396</v>
      </c>
      <c r="K17060" t="s">
        <v>33821</v>
      </c>
      <c r="L17060">
        <v>21</v>
      </c>
      <c r="M17060" t="s">
        <v>2729</v>
      </c>
      <c r="N17060">
        <v>7.3426573426573397E-2</v>
      </c>
      <c r="O17060">
        <v>3.9252336448598102E-2</v>
      </c>
    </row>
    <row r="17061" spans="1:15">
      <c r="A17061" t="s">
        <v>18840</v>
      </c>
      <c r="B17061" t="s">
        <v>23511</v>
      </c>
      <c r="C17061" t="s">
        <v>18841</v>
      </c>
      <c r="D17061">
        <v>10</v>
      </c>
      <c r="E17061">
        <v>6152</v>
      </c>
      <c r="F17061">
        <v>10</v>
      </c>
      <c r="G17061">
        <v>7804</v>
      </c>
      <c r="H17061">
        <v>9.2537459108980397E-2</v>
      </c>
      <c r="I17061">
        <v>0.40853420848785299</v>
      </c>
      <c r="J17061">
        <v>0.35114875325800998</v>
      </c>
      <c r="K17061" t="s">
        <v>32235</v>
      </c>
      <c r="L17061">
        <v>10</v>
      </c>
      <c r="M17061" t="s">
        <v>2729</v>
      </c>
      <c r="N17061">
        <v>1</v>
      </c>
      <c r="O17061">
        <v>1.62548764629389E-3</v>
      </c>
    </row>
    <row r="17062" spans="1:15">
      <c r="A17062" t="s">
        <v>18842</v>
      </c>
      <c r="B17062" t="s">
        <v>23511</v>
      </c>
      <c r="C17062" t="s">
        <v>18843</v>
      </c>
      <c r="D17062">
        <v>35</v>
      </c>
      <c r="E17062">
        <v>6152</v>
      </c>
      <c r="F17062">
        <v>37</v>
      </c>
      <c r="G17062">
        <v>7804</v>
      </c>
      <c r="H17062">
        <v>8.7648775757662393E-3</v>
      </c>
      <c r="I17062">
        <v>7.6145138391721004E-2</v>
      </c>
      <c r="J17062">
        <v>6.5449281498066905E-2</v>
      </c>
      <c r="K17062" t="s">
        <v>33822</v>
      </c>
      <c r="L17062">
        <v>35</v>
      </c>
      <c r="M17062" t="s">
        <v>2729</v>
      </c>
      <c r="N17062">
        <v>0.94594594594594605</v>
      </c>
      <c r="O17062">
        <v>5.68920676202861E-3</v>
      </c>
    </row>
    <row r="17063" spans="1:15">
      <c r="A17063" t="s">
        <v>18842</v>
      </c>
      <c r="B17063" t="s">
        <v>23518</v>
      </c>
      <c r="C17063" t="s">
        <v>18843</v>
      </c>
      <c r="D17063">
        <v>2</v>
      </c>
      <c r="E17063">
        <v>787</v>
      </c>
      <c r="F17063">
        <v>33</v>
      </c>
      <c r="G17063">
        <v>7393</v>
      </c>
      <c r="H17063">
        <v>0.88037074949774496</v>
      </c>
      <c r="I17063">
        <v>1</v>
      </c>
      <c r="J17063">
        <v>0.966855260484069</v>
      </c>
      <c r="K17063" t="s">
        <v>23942</v>
      </c>
      <c r="L17063">
        <v>2</v>
      </c>
      <c r="M17063" t="s">
        <v>2729</v>
      </c>
      <c r="N17063">
        <v>6.0606060606060601E-2</v>
      </c>
      <c r="O17063">
        <v>2.5412960609911099E-3</v>
      </c>
    </row>
    <row r="17064" spans="1:15">
      <c r="A17064" t="s">
        <v>18844</v>
      </c>
      <c r="B17064" t="s">
        <v>23511</v>
      </c>
      <c r="C17064" t="s">
        <v>18845</v>
      </c>
      <c r="D17064">
        <v>24</v>
      </c>
      <c r="E17064">
        <v>6152</v>
      </c>
      <c r="F17064">
        <v>25</v>
      </c>
      <c r="G17064">
        <v>7804</v>
      </c>
      <c r="H17064">
        <v>2.00308278182851E-2</v>
      </c>
      <c r="I17064">
        <v>0.14248807794148599</v>
      </c>
      <c r="J17064">
        <v>0.122473246753266</v>
      </c>
      <c r="K17064" t="s">
        <v>33722</v>
      </c>
      <c r="L17064">
        <v>24</v>
      </c>
      <c r="M17064" t="s">
        <v>5133</v>
      </c>
      <c r="N17064">
        <v>0.96</v>
      </c>
      <c r="O17064">
        <v>3.90117035110533E-3</v>
      </c>
    </row>
    <row r="17065" spans="1:15">
      <c r="A17065" t="s">
        <v>18846</v>
      </c>
      <c r="B17065" t="s">
        <v>23511</v>
      </c>
      <c r="C17065" t="s">
        <v>18847</v>
      </c>
      <c r="D17065">
        <v>4</v>
      </c>
      <c r="E17065">
        <v>6152</v>
      </c>
      <c r="F17065">
        <v>5</v>
      </c>
      <c r="G17065">
        <v>7804</v>
      </c>
      <c r="H17065">
        <v>0.71320711691885297</v>
      </c>
      <c r="I17065">
        <v>0.968912233598893</v>
      </c>
      <c r="J17065">
        <v>0.832812322140707</v>
      </c>
      <c r="K17065" t="s">
        <v>24096</v>
      </c>
      <c r="L17065">
        <v>4</v>
      </c>
      <c r="M17065" t="s">
        <v>1463</v>
      </c>
      <c r="N17065">
        <v>0.8</v>
      </c>
      <c r="O17065">
        <v>6.5019505851755496E-4</v>
      </c>
    </row>
    <row r="17066" spans="1:15">
      <c r="A17066" t="s">
        <v>18848</v>
      </c>
      <c r="B17066" t="s">
        <v>23511</v>
      </c>
      <c r="C17066" t="s">
        <v>18849</v>
      </c>
      <c r="D17066">
        <v>1</v>
      </c>
      <c r="E17066">
        <v>6152</v>
      </c>
      <c r="F17066">
        <v>1</v>
      </c>
      <c r="G17066">
        <v>7804</v>
      </c>
      <c r="H17066">
        <v>0.788313685289595</v>
      </c>
      <c r="I17066">
        <v>0.968912233598893</v>
      </c>
      <c r="J17066">
        <v>0.832812322140707</v>
      </c>
      <c r="K17066" t="s">
        <v>33823</v>
      </c>
      <c r="L17066">
        <v>1</v>
      </c>
      <c r="M17066" t="s">
        <v>5133</v>
      </c>
      <c r="N17066">
        <v>1</v>
      </c>
      <c r="O17066">
        <v>1.6254876462938901E-4</v>
      </c>
    </row>
    <row r="17067" spans="1:15">
      <c r="A17067" t="s">
        <v>18850</v>
      </c>
      <c r="B17067" t="s">
        <v>23511</v>
      </c>
      <c r="C17067" t="s">
        <v>18851</v>
      </c>
      <c r="D17067">
        <v>15</v>
      </c>
      <c r="E17067">
        <v>6152</v>
      </c>
      <c r="F17067">
        <v>16</v>
      </c>
      <c r="G17067">
        <v>7804</v>
      </c>
      <c r="H17067">
        <v>0.117553998354144</v>
      </c>
      <c r="I17067">
        <v>0.47842873658393897</v>
      </c>
      <c r="J17067">
        <v>0.41122542710949</v>
      </c>
      <c r="K17067" t="s">
        <v>33824</v>
      </c>
      <c r="L17067">
        <v>15</v>
      </c>
      <c r="M17067" t="s">
        <v>1463</v>
      </c>
      <c r="N17067">
        <v>0.9375</v>
      </c>
      <c r="O17067">
        <v>2.4382314694408299E-3</v>
      </c>
    </row>
    <row r="17068" spans="1:15">
      <c r="A17068" t="s">
        <v>18852</v>
      </c>
      <c r="B17068" t="s">
        <v>23518</v>
      </c>
      <c r="C17068" t="s">
        <v>18853</v>
      </c>
      <c r="D17068">
        <v>5</v>
      </c>
      <c r="E17068">
        <v>787</v>
      </c>
      <c r="F17068">
        <v>130</v>
      </c>
      <c r="G17068">
        <v>7393</v>
      </c>
      <c r="H17068">
        <v>0.99875352547875096</v>
      </c>
      <c r="I17068">
        <v>1</v>
      </c>
      <c r="J17068">
        <v>0.966855260484069</v>
      </c>
      <c r="K17068" t="s">
        <v>26110</v>
      </c>
      <c r="L17068">
        <v>5</v>
      </c>
      <c r="M17068" t="s">
        <v>5133</v>
      </c>
      <c r="N17068">
        <v>3.8461538461538498E-2</v>
      </c>
      <c r="O17068">
        <v>6.35324015247776E-3</v>
      </c>
    </row>
    <row r="17069" spans="1:15">
      <c r="A17069" t="s">
        <v>18852</v>
      </c>
      <c r="B17069" t="s">
        <v>23513</v>
      </c>
      <c r="C17069" t="s">
        <v>18853</v>
      </c>
      <c r="D17069">
        <v>8</v>
      </c>
      <c r="E17069">
        <v>535</v>
      </c>
      <c r="F17069">
        <v>134</v>
      </c>
      <c r="G17069">
        <v>8124</v>
      </c>
      <c r="H17069">
        <v>0.66457148611876204</v>
      </c>
      <c r="I17069">
        <v>0.99999999999997702</v>
      </c>
      <c r="J17069">
        <v>0.95041217501583097</v>
      </c>
      <c r="K17069" t="s">
        <v>26111</v>
      </c>
      <c r="L17069">
        <v>8</v>
      </c>
      <c r="M17069" t="s">
        <v>5133</v>
      </c>
      <c r="N17069">
        <v>5.9701492537313397E-2</v>
      </c>
      <c r="O17069">
        <v>1.4953271028037399E-2</v>
      </c>
    </row>
    <row r="17070" spans="1:15">
      <c r="A17070" t="s">
        <v>18852</v>
      </c>
      <c r="B17070" t="s">
        <v>23511</v>
      </c>
      <c r="C17070" t="s">
        <v>18853</v>
      </c>
      <c r="D17070">
        <v>127</v>
      </c>
      <c r="E17070">
        <v>6152</v>
      </c>
      <c r="F17070">
        <v>145</v>
      </c>
      <c r="G17070">
        <v>7804</v>
      </c>
      <c r="H17070">
        <v>4.2795057881521497E-3</v>
      </c>
      <c r="I17070">
        <v>4.3434777818925699E-2</v>
      </c>
      <c r="J17070">
        <v>3.7333637581069098E-2</v>
      </c>
      <c r="K17070" t="s">
        <v>26467</v>
      </c>
      <c r="L17070">
        <v>127</v>
      </c>
      <c r="M17070" t="s">
        <v>5133</v>
      </c>
      <c r="N17070">
        <v>0.87586206896551699</v>
      </c>
      <c r="O17070">
        <v>2.06436931079324E-2</v>
      </c>
    </row>
    <row r="17071" spans="1:15">
      <c r="A17071" t="s">
        <v>18854</v>
      </c>
      <c r="B17071" t="s">
        <v>23511</v>
      </c>
      <c r="C17071" t="s">
        <v>18855</v>
      </c>
      <c r="D17071">
        <v>2</v>
      </c>
      <c r="E17071">
        <v>6152</v>
      </c>
      <c r="F17071">
        <v>2</v>
      </c>
      <c r="G17071">
        <v>7804</v>
      </c>
      <c r="H17071">
        <v>0.62141708038142995</v>
      </c>
      <c r="I17071">
        <v>0.968912233598893</v>
      </c>
      <c r="J17071">
        <v>0.832812322140707</v>
      </c>
      <c r="K17071" t="s">
        <v>30115</v>
      </c>
      <c r="L17071">
        <v>2</v>
      </c>
      <c r="M17071" t="s">
        <v>2729</v>
      </c>
      <c r="N17071">
        <v>1</v>
      </c>
      <c r="O17071">
        <v>3.2509752925877802E-4</v>
      </c>
    </row>
    <row r="17072" spans="1:15">
      <c r="A17072" t="s">
        <v>18856</v>
      </c>
      <c r="B17072" t="s">
        <v>23511</v>
      </c>
      <c r="C17072" t="s">
        <v>18857</v>
      </c>
      <c r="D17072">
        <v>84</v>
      </c>
      <c r="E17072">
        <v>6152</v>
      </c>
      <c r="F17072">
        <v>98</v>
      </c>
      <c r="G17072">
        <v>7804</v>
      </c>
      <c r="H17072">
        <v>5.5428159166947898E-2</v>
      </c>
      <c r="I17072">
        <v>0.29338184247236698</v>
      </c>
      <c r="J17072">
        <v>0.25217146097515197</v>
      </c>
      <c r="K17072" t="s">
        <v>33825</v>
      </c>
      <c r="L17072">
        <v>84</v>
      </c>
      <c r="M17072" t="s">
        <v>2729</v>
      </c>
      <c r="N17072">
        <v>0.85714285714285698</v>
      </c>
      <c r="O17072">
        <v>1.3654096228868699E-2</v>
      </c>
    </row>
    <row r="17073" spans="1:15">
      <c r="A17073" t="s">
        <v>18856</v>
      </c>
      <c r="B17073" t="s">
        <v>23513</v>
      </c>
      <c r="C17073" t="s">
        <v>18857</v>
      </c>
      <c r="D17073">
        <v>9</v>
      </c>
      <c r="E17073">
        <v>535</v>
      </c>
      <c r="F17073">
        <v>102</v>
      </c>
      <c r="G17073">
        <v>8124</v>
      </c>
      <c r="H17073">
        <v>0.22819195637322801</v>
      </c>
      <c r="I17073">
        <v>0.85273230586348503</v>
      </c>
      <c r="J17073">
        <v>0.81044716552199803</v>
      </c>
      <c r="K17073" t="s">
        <v>31549</v>
      </c>
      <c r="L17073">
        <v>9</v>
      </c>
      <c r="M17073" t="s">
        <v>2729</v>
      </c>
      <c r="N17073">
        <v>8.8235294117647106E-2</v>
      </c>
      <c r="O17073">
        <v>1.6822429906542102E-2</v>
      </c>
    </row>
    <row r="17074" spans="1:15">
      <c r="A17074" t="s">
        <v>18856</v>
      </c>
      <c r="B17074" t="s">
        <v>23518</v>
      </c>
      <c r="C17074" t="s">
        <v>18857</v>
      </c>
      <c r="D17074">
        <v>4</v>
      </c>
      <c r="E17074">
        <v>787</v>
      </c>
      <c r="F17074">
        <v>88</v>
      </c>
      <c r="G17074">
        <v>7393</v>
      </c>
      <c r="H17074">
        <v>0.98782020156512895</v>
      </c>
      <c r="I17074">
        <v>1</v>
      </c>
      <c r="J17074">
        <v>0.966855260484069</v>
      </c>
      <c r="K17074" t="s">
        <v>33826</v>
      </c>
      <c r="L17074">
        <v>4</v>
      </c>
      <c r="M17074" t="s">
        <v>2729</v>
      </c>
      <c r="N17074">
        <v>4.5454545454545497E-2</v>
      </c>
      <c r="O17074">
        <v>5.0825921219822103E-3</v>
      </c>
    </row>
    <row r="17075" spans="1:15">
      <c r="A17075" t="s">
        <v>18858</v>
      </c>
      <c r="B17075" t="s">
        <v>23511</v>
      </c>
      <c r="C17075" t="s">
        <v>18859</v>
      </c>
      <c r="D17075">
        <v>28</v>
      </c>
      <c r="E17075">
        <v>6152</v>
      </c>
      <c r="F17075">
        <v>37</v>
      </c>
      <c r="G17075">
        <v>7804</v>
      </c>
      <c r="H17075">
        <v>0.75601339662755396</v>
      </c>
      <c r="I17075">
        <v>0.968912233598893</v>
      </c>
      <c r="J17075">
        <v>0.832812322140707</v>
      </c>
      <c r="K17075" t="s">
        <v>24969</v>
      </c>
      <c r="L17075">
        <v>28</v>
      </c>
      <c r="M17075" t="s">
        <v>1463</v>
      </c>
      <c r="N17075">
        <v>0.75675675675675702</v>
      </c>
      <c r="O17075">
        <v>4.5513654096228902E-3</v>
      </c>
    </row>
    <row r="17076" spans="1:15">
      <c r="A17076" t="s">
        <v>18858</v>
      </c>
      <c r="B17076" t="s">
        <v>23518</v>
      </c>
      <c r="C17076" t="s">
        <v>18859</v>
      </c>
      <c r="D17076">
        <v>3</v>
      </c>
      <c r="E17076">
        <v>787</v>
      </c>
      <c r="F17076">
        <v>37</v>
      </c>
      <c r="G17076">
        <v>7393</v>
      </c>
      <c r="H17076">
        <v>0.76983073825577597</v>
      </c>
      <c r="I17076">
        <v>1</v>
      </c>
      <c r="J17076">
        <v>0.966855260484069</v>
      </c>
      <c r="K17076" t="s">
        <v>24971</v>
      </c>
      <c r="L17076">
        <v>3</v>
      </c>
      <c r="M17076" t="s">
        <v>1463</v>
      </c>
      <c r="N17076">
        <v>8.1081081081081099E-2</v>
      </c>
      <c r="O17076">
        <v>3.8119440914866601E-3</v>
      </c>
    </row>
    <row r="17077" spans="1:15">
      <c r="A17077" t="s">
        <v>18858</v>
      </c>
      <c r="B17077" t="s">
        <v>23513</v>
      </c>
      <c r="C17077" t="s">
        <v>18859</v>
      </c>
      <c r="D17077">
        <v>5</v>
      </c>
      <c r="E17077">
        <v>535</v>
      </c>
      <c r="F17077">
        <v>38</v>
      </c>
      <c r="G17077">
        <v>8124</v>
      </c>
      <c r="H17077">
        <v>0.10172980622948299</v>
      </c>
      <c r="I17077">
        <v>0.61542083943491899</v>
      </c>
      <c r="J17077">
        <v>0.58490345855742298</v>
      </c>
      <c r="K17077" t="s">
        <v>24970</v>
      </c>
      <c r="L17077">
        <v>5</v>
      </c>
      <c r="M17077" t="s">
        <v>1463</v>
      </c>
      <c r="N17077">
        <v>0.13157894736842099</v>
      </c>
      <c r="O17077">
        <v>9.3457943925233603E-3</v>
      </c>
    </row>
    <row r="17078" spans="1:15">
      <c r="A17078" t="s">
        <v>18860</v>
      </c>
      <c r="B17078" t="s">
        <v>23511</v>
      </c>
      <c r="C17078" t="s">
        <v>18861</v>
      </c>
      <c r="D17078">
        <v>9</v>
      </c>
      <c r="E17078">
        <v>6152</v>
      </c>
      <c r="F17078">
        <v>14</v>
      </c>
      <c r="G17078">
        <v>7804</v>
      </c>
      <c r="H17078">
        <v>0.94399357031859399</v>
      </c>
      <c r="I17078">
        <v>1</v>
      </c>
      <c r="J17078">
        <v>0.85953329234717102</v>
      </c>
      <c r="K17078" t="s">
        <v>33827</v>
      </c>
      <c r="L17078">
        <v>9</v>
      </c>
      <c r="M17078" t="s">
        <v>2729</v>
      </c>
      <c r="N17078">
        <v>0.64285714285714302</v>
      </c>
      <c r="O17078">
        <v>1.4629388816645001E-3</v>
      </c>
    </row>
    <row r="17079" spans="1:15">
      <c r="A17079" t="s">
        <v>18860</v>
      </c>
      <c r="B17079" t="s">
        <v>23518</v>
      </c>
      <c r="C17079" t="s">
        <v>18861</v>
      </c>
      <c r="D17079">
        <v>1</v>
      </c>
      <c r="E17079">
        <v>787</v>
      </c>
      <c r="F17079">
        <v>11</v>
      </c>
      <c r="G17079">
        <v>7393</v>
      </c>
      <c r="H17079">
        <v>0.71032488019926399</v>
      </c>
      <c r="I17079">
        <v>1</v>
      </c>
      <c r="J17079">
        <v>0.966855260484069</v>
      </c>
      <c r="K17079" t="s">
        <v>25435</v>
      </c>
      <c r="L17079">
        <v>1</v>
      </c>
      <c r="M17079" t="s">
        <v>2729</v>
      </c>
      <c r="N17079">
        <v>9.0909090909090898E-2</v>
      </c>
      <c r="O17079">
        <v>1.27064803049555E-3</v>
      </c>
    </row>
    <row r="17080" spans="1:15">
      <c r="A17080" t="s">
        <v>18860</v>
      </c>
      <c r="B17080" t="s">
        <v>23513</v>
      </c>
      <c r="C17080" t="s">
        <v>18861</v>
      </c>
      <c r="D17080">
        <v>1</v>
      </c>
      <c r="E17080">
        <v>535</v>
      </c>
      <c r="F17080">
        <v>16</v>
      </c>
      <c r="G17080">
        <v>8124</v>
      </c>
      <c r="H17080">
        <v>0.66412214006675596</v>
      </c>
      <c r="I17080">
        <v>0.99999999999997702</v>
      </c>
      <c r="J17080">
        <v>0.95041217501583097</v>
      </c>
      <c r="K17080" t="s">
        <v>25434</v>
      </c>
      <c r="L17080">
        <v>1</v>
      </c>
      <c r="M17080" t="s">
        <v>2729</v>
      </c>
      <c r="N17080">
        <v>6.25E-2</v>
      </c>
      <c r="O17080">
        <v>1.8691588785046699E-3</v>
      </c>
    </row>
    <row r="17081" spans="1:15">
      <c r="A17081" t="s">
        <v>18862</v>
      </c>
      <c r="B17081" t="s">
        <v>23518</v>
      </c>
      <c r="C17081" t="s">
        <v>18863</v>
      </c>
      <c r="D17081">
        <v>6</v>
      </c>
      <c r="E17081">
        <v>787</v>
      </c>
      <c r="F17081">
        <v>91</v>
      </c>
      <c r="G17081">
        <v>7393</v>
      </c>
      <c r="H17081">
        <v>0.93244270290505904</v>
      </c>
      <c r="I17081">
        <v>1</v>
      </c>
      <c r="J17081">
        <v>0.966855260484069</v>
      </c>
      <c r="K17081" t="s">
        <v>33303</v>
      </c>
      <c r="L17081">
        <v>6</v>
      </c>
      <c r="M17081" t="s">
        <v>5133</v>
      </c>
      <c r="N17081">
        <v>6.5934065934065894E-2</v>
      </c>
      <c r="O17081">
        <v>7.6238881829733202E-3</v>
      </c>
    </row>
    <row r="17082" spans="1:15">
      <c r="A17082" t="s">
        <v>18862</v>
      </c>
      <c r="B17082" t="s">
        <v>23513</v>
      </c>
      <c r="C17082" t="s">
        <v>18863</v>
      </c>
      <c r="D17082">
        <v>2</v>
      </c>
      <c r="E17082">
        <v>535</v>
      </c>
      <c r="F17082">
        <v>104</v>
      </c>
      <c r="G17082">
        <v>8124</v>
      </c>
      <c r="H17082">
        <v>0.99325911733771999</v>
      </c>
      <c r="I17082">
        <v>0.99999999999997702</v>
      </c>
      <c r="J17082">
        <v>0.95041217501583097</v>
      </c>
      <c r="K17082" t="s">
        <v>26914</v>
      </c>
      <c r="L17082">
        <v>2</v>
      </c>
      <c r="M17082" t="s">
        <v>5133</v>
      </c>
      <c r="N17082">
        <v>1.9230769230769201E-2</v>
      </c>
      <c r="O17082">
        <v>3.7383177570093499E-3</v>
      </c>
    </row>
    <row r="17083" spans="1:15">
      <c r="A17083" t="s">
        <v>18862</v>
      </c>
      <c r="B17083" t="s">
        <v>23511</v>
      </c>
      <c r="C17083" t="s">
        <v>18863</v>
      </c>
      <c r="D17083">
        <v>90</v>
      </c>
      <c r="E17083">
        <v>6152</v>
      </c>
      <c r="F17083">
        <v>105</v>
      </c>
      <c r="G17083">
        <v>7804</v>
      </c>
      <c r="H17083">
        <v>4.8232467809238802E-2</v>
      </c>
      <c r="I17083">
        <v>0.26436229262170002</v>
      </c>
      <c r="J17083">
        <v>0.22722819174957601</v>
      </c>
      <c r="K17083" t="s">
        <v>33302</v>
      </c>
      <c r="L17083">
        <v>90</v>
      </c>
      <c r="M17083" t="s">
        <v>5133</v>
      </c>
      <c r="N17083">
        <v>0.85714285714285698</v>
      </c>
      <c r="O17083">
        <v>1.4629388816645E-2</v>
      </c>
    </row>
    <row r="17084" spans="1:15">
      <c r="A17084" t="s">
        <v>18864</v>
      </c>
      <c r="B17084" t="s">
        <v>23511</v>
      </c>
      <c r="C17084" t="s">
        <v>18865</v>
      </c>
      <c r="D17084">
        <v>1</v>
      </c>
      <c r="E17084">
        <v>6152</v>
      </c>
      <c r="F17084">
        <v>1</v>
      </c>
      <c r="G17084">
        <v>7804</v>
      </c>
      <c r="H17084">
        <v>0.788313685289595</v>
      </c>
      <c r="I17084">
        <v>0.968912233598893</v>
      </c>
      <c r="J17084">
        <v>0.832812322140707</v>
      </c>
      <c r="K17084" t="s">
        <v>27040</v>
      </c>
      <c r="L17084">
        <v>1</v>
      </c>
      <c r="M17084" t="s">
        <v>5133</v>
      </c>
      <c r="N17084">
        <v>1</v>
      </c>
      <c r="O17084">
        <v>1.6254876462938901E-4</v>
      </c>
    </row>
    <row r="17085" spans="1:15">
      <c r="A17085" t="s">
        <v>18866</v>
      </c>
      <c r="B17085" t="s">
        <v>23511</v>
      </c>
      <c r="C17085" t="s">
        <v>18867</v>
      </c>
      <c r="D17085">
        <v>8</v>
      </c>
      <c r="E17085">
        <v>6152</v>
      </c>
      <c r="F17085">
        <v>9</v>
      </c>
      <c r="G17085">
        <v>7804</v>
      </c>
      <c r="H17085">
        <v>0.40157748897504503</v>
      </c>
      <c r="I17085">
        <v>0.91525479399875698</v>
      </c>
      <c r="J17085">
        <v>0.78669196642228301</v>
      </c>
      <c r="K17085" t="s">
        <v>33828</v>
      </c>
      <c r="L17085">
        <v>8</v>
      </c>
      <c r="M17085" t="s">
        <v>1463</v>
      </c>
      <c r="N17085">
        <v>0.88888888888888895</v>
      </c>
      <c r="O17085">
        <v>1.3003901170351099E-3</v>
      </c>
    </row>
    <row r="17086" spans="1:15">
      <c r="A17086" t="s">
        <v>18868</v>
      </c>
      <c r="B17086" t="s">
        <v>23511</v>
      </c>
      <c r="C17086" t="s">
        <v>18869</v>
      </c>
      <c r="D17086">
        <v>3</v>
      </c>
      <c r="E17086">
        <v>6152</v>
      </c>
      <c r="F17086">
        <v>4</v>
      </c>
      <c r="G17086">
        <v>7804</v>
      </c>
      <c r="H17086">
        <v>0.80103341611958101</v>
      </c>
      <c r="I17086">
        <v>0.968912233598893</v>
      </c>
      <c r="J17086">
        <v>0.832812322140707</v>
      </c>
      <c r="K17086" t="s">
        <v>33829</v>
      </c>
      <c r="L17086">
        <v>3</v>
      </c>
      <c r="M17086" t="s">
        <v>1463</v>
      </c>
      <c r="N17086">
        <v>0.75</v>
      </c>
      <c r="O17086">
        <v>4.8764629388816603E-4</v>
      </c>
    </row>
    <row r="17087" spans="1:15">
      <c r="A17087" t="s">
        <v>18868</v>
      </c>
      <c r="B17087" t="s">
        <v>23513</v>
      </c>
      <c r="C17087" t="s">
        <v>18869</v>
      </c>
      <c r="D17087">
        <v>1</v>
      </c>
      <c r="E17087">
        <v>535</v>
      </c>
      <c r="F17087">
        <v>4</v>
      </c>
      <c r="G17087">
        <v>8124</v>
      </c>
      <c r="H17087">
        <v>0.23855956797771199</v>
      </c>
      <c r="I17087">
        <v>0.85273230586348503</v>
      </c>
      <c r="J17087">
        <v>0.81044716552199803</v>
      </c>
      <c r="K17087" t="s">
        <v>24740</v>
      </c>
      <c r="L17087">
        <v>1</v>
      </c>
      <c r="M17087" t="s">
        <v>1463</v>
      </c>
      <c r="N17087">
        <v>0.25</v>
      </c>
      <c r="O17087">
        <v>1.8691588785046699E-3</v>
      </c>
    </row>
    <row r="17088" spans="1:15">
      <c r="A17088" t="s">
        <v>18870</v>
      </c>
      <c r="B17088" t="s">
        <v>23511</v>
      </c>
      <c r="C17088" t="s">
        <v>18871</v>
      </c>
      <c r="D17088">
        <v>3</v>
      </c>
      <c r="E17088">
        <v>6152</v>
      </c>
      <c r="F17088">
        <v>3</v>
      </c>
      <c r="G17088">
        <v>7804</v>
      </c>
      <c r="H17088">
        <v>0.489837867770546</v>
      </c>
      <c r="I17088">
        <v>0.96083957126938102</v>
      </c>
      <c r="J17088">
        <v>0.82587360011061495</v>
      </c>
      <c r="K17088" t="s">
        <v>26422</v>
      </c>
      <c r="L17088">
        <v>3</v>
      </c>
      <c r="M17088" t="s">
        <v>5133</v>
      </c>
      <c r="N17088">
        <v>1</v>
      </c>
      <c r="O17088">
        <v>4.8764629388816603E-4</v>
      </c>
    </row>
    <row r="17089" spans="1:15">
      <c r="A17089" t="s">
        <v>18872</v>
      </c>
      <c r="B17089" t="s">
        <v>23511</v>
      </c>
      <c r="C17089" t="s">
        <v>18873</v>
      </c>
      <c r="D17089">
        <v>3</v>
      </c>
      <c r="E17089">
        <v>6152</v>
      </c>
      <c r="F17089">
        <v>3</v>
      </c>
      <c r="G17089">
        <v>7804</v>
      </c>
      <c r="H17089">
        <v>0.489837867770546</v>
      </c>
      <c r="I17089">
        <v>0.96083957126938102</v>
      </c>
      <c r="J17089">
        <v>0.82587360011061495</v>
      </c>
      <c r="K17089" t="s">
        <v>26422</v>
      </c>
      <c r="L17089">
        <v>3</v>
      </c>
      <c r="M17089" t="s">
        <v>5133</v>
      </c>
      <c r="N17089">
        <v>1</v>
      </c>
      <c r="O17089">
        <v>4.8764629388816603E-4</v>
      </c>
    </row>
    <row r="17090" spans="1:15">
      <c r="A17090" t="s">
        <v>18874</v>
      </c>
      <c r="B17090" t="s">
        <v>23511</v>
      </c>
      <c r="C17090" t="s">
        <v>18875</v>
      </c>
      <c r="D17090">
        <v>1</v>
      </c>
      <c r="E17090">
        <v>6152</v>
      </c>
      <c r="F17090">
        <v>1</v>
      </c>
      <c r="G17090">
        <v>7804</v>
      </c>
      <c r="H17090">
        <v>0.788313685289595</v>
      </c>
      <c r="I17090">
        <v>0.968912233598893</v>
      </c>
      <c r="J17090">
        <v>0.832812322140707</v>
      </c>
      <c r="K17090" t="s">
        <v>32683</v>
      </c>
      <c r="L17090">
        <v>1</v>
      </c>
      <c r="M17090" t="s">
        <v>1463</v>
      </c>
      <c r="N17090">
        <v>1</v>
      </c>
      <c r="O17090">
        <v>1.6254876462938901E-4</v>
      </c>
    </row>
    <row r="17091" spans="1:15">
      <c r="A17091" t="s">
        <v>18876</v>
      </c>
      <c r="B17091" t="s">
        <v>23511</v>
      </c>
      <c r="C17091" t="s">
        <v>18877</v>
      </c>
      <c r="D17091">
        <v>8</v>
      </c>
      <c r="E17091">
        <v>6152</v>
      </c>
      <c r="F17091">
        <v>8</v>
      </c>
      <c r="G17091">
        <v>7804</v>
      </c>
      <c r="H17091">
        <v>0.148995721685201</v>
      </c>
      <c r="I17091">
        <v>0.54611425167193095</v>
      </c>
      <c r="J17091">
        <v>0.46940338073728599</v>
      </c>
      <c r="K17091" t="s">
        <v>33612</v>
      </c>
      <c r="L17091">
        <v>8</v>
      </c>
      <c r="M17091" t="s">
        <v>5133</v>
      </c>
      <c r="N17091">
        <v>1</v>
      </c>
      <c r="O17091">
        <v>1.3003901170351099E-3</v>
      </c>
    </row>
    <row r="17092" spans="1:15">
      <c r="A17092" t="s">
        <v>18878</v>
      </c>
      <c r="B17092" t="s">
        <v>23511</v>
      </c>
      <c r="C17092" t="s">
        <v>18879</v>
      </c>
      <c r="D17092">
        <v>43</v>
      </c>
      <c r="E17092">
        <v>6152</v>
      </c>
      <c r="F17092">
        <v>48</v>
      </c>
      <c r="G17092">
        <v>7804</v>
      </c>
      <c r="H17092">
        <v>4.1720823727296297E-2</v>
      </c>
      <c r="I17092">
        <v>0.241612652703078</v>
      </c>
      <c r="J17092">
        <v>0.20767411885060999</v>
      </c>
      <c r="K17092" t="s">
        <v>26650</v>
      </c>
      <c r="L17092">
        <v>43</v>
      </c>
      <c r="M17092" t="s">
        <v>5133</v>
      </c>
      <c r="N17092">
        <v>0.89583333333333304</v>
      </c>
      <c r="O17092">
        <v>6.9895968790637201E-3</v>
      </c>
    </row>
    <row r="17093" spans="1:15">
      <c r="A17093" t="s">
        <v>18878</v>
      </c>
      <c r="B17093" t="s">
        <v>23518</v>
      </c>
      <c r="C17093" t="s">
        <v>18879</v>
      </c>
      <c r="D17093">
        <v>1</v>
      </c>
      <c r="E17093">
        <v>787</v>
      </c>
      <c r="F17093">
        <v>44</v>
      </c>
      <c r="G17093">
        <v>7393</v>
      </c>
      <c r="H17093">
        <v>0.99304114429892898</v>
      </c>
      <c r="I17093">
        <v>1</v>
      </c>
      <c r="J17093">
        <v>0.966855260484069</v>
      </c>
      <c r="K17093" t="s">
        <v>24091</v>
      </c>
      <c r="L17093">
        <v>1</v>
      </c>
      <c r="M17093" t="s">
        <v>5133</v>
      </c>
      <c r="N17093">
        <v>2.27272727272727E-2</v>
      </c>
      <c r="O17093">
        <v>1.27064803049555E-3</v>
      </c>
    </row>
    <row r="17094" spans="1:15">
      <c r="A17094" t="s">
        <v>18880</v>
      </c>
      <c r="B17094" t="s">
        <v>23518</v>
      </c>
      <c r="C17094" t="s">
        <v>18881</v>
      </c>
      <c r="D17094">
        <v>1</v>
      </c>
      <c r="E17094">
        <v>787</v>
      </c>
      <c r="F17094">
        <v>4</v>
      </c>
      <c r="G17094">
        <v>7393</v>
      </c>
      <c r="H17094">
        <v>0.362574478289521</v>
      </c>
      <c r="I17094">
        <v>1</v>
      </c>
      <c r="J17094">
        <v>0.966855260484069</v>
      </c>
      <c r="K17094" t="s">
        <v>25031</v>
      </c>
      <c r="L17094">
        <v>1</v>
      </c>
      <c r="M17094" t="s">
        <v>5133</v>
      </c>
      <c r="N17094">
        <v>0.25</v>
      </c>
      <c r="O17094">
        <v>1.27064803049555E-3</v>
      </c>
    </row>
    <row r="17095" spans="1:15">
      <c r="A17095" t="s">
        <v>18880</v>
      </c>
      <c r="B17095" t="s">
        <v>23511</v>
      </c>
      <c r="C17095" t="s">
        <v>18881</v>
      </c>
      <c r="D17095">
        <v>4</v>
      </c>
      <c r="E17095">
        <v>6152</v>
      </c>
      <c r="F17095">
        <v>5</v>
      </c>
      <c r="G17095">
        <v>7804</v>
      </c>
      <c r="H17095">
        <v>0.71320711691885297</v>
      </c>
      <c r="I17095">
        <v>0.968912233598893</v>
      </c>
      <c r="J17095">
        <v>0.832812322140707</v>
      </c>
      <c r="K17095" t="s">
        <v>33830</v>
      </c>
      <c r="L17095">
        <v>4</v>
      </c>
      <c r="M17095" t="s">
        <v>5133</v>
      </c>
      <c r="N17095">
        <v>0.8</v>
      </c>
      <c r="O17095">
        <v>6.5019505851755496E-4</v>
      </c>
    </row>
    <row r="17096" spans="1:15">
      <c r="A17096" t="s">
        <v>18882</v>
      </c>
      <c r="B17096" t="s">
        <v>23511</v>
      </c>
      <c r="C17096" t="s">
        <v>18883</v>
      </c>
      <c r="D17096">
        <v>6</v>
      </c>
      <c r="E17096">
        <v>6152</v>
      </c>
      <c r="F17096">
        <v>6</v>
      </c>
      <c r="G17096">
        <v>7804</v>
      </c>
      <c r="H17096">
        <v>0.23986678822258201</v>
      </c>
      <c r="I17096">
        <v>0.71382528017432401</v>
      </c>
      <c r="J17096">
        <v>0.61355659322887801</v>
      </c>
      <c r="K17096" t="s">
        <v>30419</v>
      </c>
      <c r="L17096">
        <v>6</v>
      </c>
      <c r="M17096" t="s">
        <v>2729</v>
      </c>
      <c r="N17096">
        <v>1</v>
      </c>
      <c r="O17096">
        <v>9.7529258777633303E-4</v>
      </c>
    </row>
    <row r="17097" spans="1:15">
      <c r="A17097" t="s">
        <v>18884</v>
      </c>
      <c r="B17097" t="s">
        <v>23511</v>
      </c>
      <c r="C17097" t="s">
        <v>18885</v>
      </c>
      <c r="D17097">
        <v>2</v>
      </c>
      <c r="E17097">
        <v>6152</v>
      </c>
      <c r="F17097">
        <v>3</v>
      </c>
      <c r="G17097">
        <v>7804</v>
      </c>
      <c r="H17097">
        <v>0.88457550560319997</v>
      </c>
      <c r="I17097">
        <v>1</v>
      </c>
      <c r="J17097">
        <v>0.85953329234717102</v>
      </c>
      <c r="K17097" t="s">
        <v>33241</v>
      </c>
      <c r="L17097">
        <v>2</v>
      </c>
      <c r="M17097" t="s">
        <v>5133</v>
      </c>
      <c r="N17097">
        <v>0.66666666666666696</v>
      </c>
      <c r="O17097">
        <v>3.2509752925877802E-4</v>
      </c>
    </row>
    <row r="17098" spans="1:15">
      <c r="A17098" t="s">
        <v>18884</v>
      </c>
      <c r="B17098" t="s">
        <v>23518</v>
      </c>
      <c r="C17098" t="s">
        <v>18885</v>
      </c>
      <c r="D17098">
        <v>1</v>
      </c>
      <c r="E17098">
        <v>787</v>
      </c>
      <c r="F17098">
        <v>3</v>
      </c>
      <c r="G17098">
        <v>7393</v>
      </c>
      <c r="H17098">
        <v>0.28660084727541502</v>
      </c>
      <c r="I17098">
        <v>0.97863801257884697</v>
      </c>
      <c r="J17098">
        <v>0.94620131057153301</v>
      </c>
      <c r="K17098" t="s">
        <v>24277</v>
      </c>
      <c r="L17098">
        <v>1</v>
      </c>
      <c r="M17098" t="s">
        <v>5133</v>
      </c>
      <c r="N17098">
        <v>0.33333333333333298</v>
      </c>
      <c r="O17098">
        <v>1.27064803049555E-3</v>
      </c>
    </row>
    <row r="17099" spans="1:15">
      <c r="A17099" t="s">
        <v>18886</v>
      </c>
      <c r="B17099" t="s">
        <v>23518</v>
      </c>
      <c r="C17099" t="s">
        <v>18887</v>
      </c>
      <c r="D17099">
        <v>1</v>
      </c>
      <c r="E17099">
        <v>787</v>
      </c>
      <c r="F17099">
        <v>1</v>
      </c>
      <c r="G17099">
        <v>7393</v>
      </c>
      <c r="H17099">
        <v>0.106452049235764</v>
      </c>
      <c r="I17099">
        <v>0.63266972740240601</v>
      </c>
      <c r="J17099">
        <v>0.61170005408803896</v>
      </c>
      <c r="K17099" t="s">
        <v>24277</v>
      </c>
      <c r="L17099">
        <v>1</v>
      </c>
      <c r="M17099" t="s">
        <v>5133</v>
      </c>
      <c r="N17099">
        <v>1</v>
      </c>
      <c r="O17099">
        <v>1.27064803049555E-3</v>
      </c>
    </row>
    <row r="17100" spans="1:15">
      <c r="A17100" t="s">
        <v>18888</v>
      </c>
      <c r="B17100" t="s">
        <v>23511</v>
      </c>
      <c r="C17100" t="s">
        <v>18889</v>
      </c>
      <c r="D17100">
        <v>3</v>
      </c>
      <c r="E17100">
        <v>6152</v>
      </c>
      <c r="F17100">
        <v>6</v>
      </c>
      <c r="G17100">
        <v>7804</v>
      </c>
      <c r="H17100">
        <v>0.97922542091541498</v>
      </c>
      <c r="I17100">
        <v>1</v>
      </c>
      <c r="J17100">
        <v>0.85953329234717102</v>
      </c>
      <c r="K17100" t="s">
        <v>29365</v>
      </c>
      <c r="L17100">
        <v>3</v>
      </c>
      <c r="M17100" t="s">
        <v>2729</v>
      </c>
      <c r="N17100">
        <v>0.5</v>
      </c>
      <c r="O17100">
        <v>4.8764629388816603E-4</v>
      </c>
    </row>
    <row r="17101" spans="1:15">
      <c r="A17101" t="s">
        <v>18888</v>
      </c>
      <c r="B17101" t="s">
        <v>23518</v>
      </c>
      <c r="C17101" t="s">
        <v>18889</v>
      </c>
      <c r="D17101">
        <v>2</v>
      </c>
      <c r="E17101">
        <v>787</v>
      </c>
      <c r="F17101">
        <v>5</v>
      </c>
      <c r="G17101">
        <v>7393</v>
      </c>
      <c r="H17101">
        <v>9.1006533730773498E-2</v>
      </c>
      <c r="I17101">
        <v>0.63266972740240601</v>
      </c>
      <c r="J17101">
        <v>0.61170005408803896</v>
      </c>
      <c r="K17101" t="s">
        <v>29366</v>
      </c>
      <c r="L17101">
        <v>2</v>
      </c>
      <c r="M17101" t="s">
        <v>2729</v>
      </c>
      <c r="N17101">
        <v>0.4</v>
      </c>
      <c r="O17101">
        <v>2.5412960609911099E-3</v>
      </c>
    </row>
    <row r="17102" spans="1:15">
      <c r="A17102" t="s">
        <v>18890</v>
      </c>
      <c r="B17102" t="s">
        <v>23511</v>
      </c>
      <c r="C17102" t="s">
        <v>18891</v>
      </c>
      <c r="D17102">
        <v>3</v>
      </c>
      <c r="E17102">
        <v>6152</v>
      </c>
      <c r="F17102">
        <v>3</v>
      </c>
      <c r="G17102">
        <v>7804</v>
      </c>
      <c r="H17102">
        <v>0.489837867770546</v>
      </c>
      <c r="I17102">
        <v>0.96083957126938102</v>
      </c>
      <c r="J17102">
        <v>0.82587360011061495</v>
      </c>
      <c r="K17102" t="s">
        <v>24285</v>
      </c>
      <c r="L17102">
        <v>3</v>
      </c>
      <c r="M17102" t="s">
        <v>5133</v>
      </c>
      <c r="N17102">
        <v>1</v>
      </c>
      <c r="O17102">
        <v>4.8764629388816603E-4</v>
      </c>
    </row>
    <row r="17103" spans="1:15">
      <c r="A17103" t="s">
        <v>18892</v>
      </c>
      <c r="B17103" t="s">
        <v>23511</v>
      </c>
      <c r="C17103" t="s">
        <v>18893</v>
      </c>
      <c r="D17103">
        <v>6</v>
      </c>
      <c r="E17103">
        <v>6152</v>
      </c>
      <c r="F17103">
        <v>7</v>
      </c>
      <c r="G17103">
        <v>7804</v>
      </c>
      <c r="H17103">
        <v>0.54476030000281095</v>
      </c>
      <c r="I17103">
        <v>0.968912233598893</v>
      </c>
      <c r="J17103">
        <v>0.832812322140707</v>
      </c>
      <c r="K17103" t="s">
        <v>33083</v>
      </c>
      <c r="L17103">
        <v>6</v>
      </c>
      <c r="M17103" t="s">
        <v>5133</v>
      </c>
      <c r="N17103">
        <v>0.85714285714285698</v>
      </c>
      <c r="O17103">
        <v>9.7529258777633303E-4</v>
      </c>
    </row>
    <row r="17104" spans="1:15">
      <c r="A17104" t="s">
        <v>18894</v>
      </c>
      <c r="B17104" t="s">
        <v>23511</v>
      </c>
      <c r="C17104" t="s">
        <v>18895</v>
      </c>
      <c r="D17104">
        <v>6</v>
      </c>
      <c r="E17104">
        <v>6152</v>
      </c>
      <c r="F17104">
        <v>7</v>
      </c>
      <c r="G17104">
        <v>7804</v>
      </c>
      <c r="H17104">
        <v>0.54476030000281095</v>
      </c>
      <c r="I17104">
        <v>0.968912233598893</v>
      </c>
      <c r="J17104">
        <v>0.832812322140707</v>
      </c>
      <c r="K17104" t="s">
        <v>33083</v>
      </c>
      <c r="L17104">
        <v>6</v>
      </c>
      <c r="M17104" t="s">
        <v>5133</v>
      </c>
      <c r="N17104">
        <v>0.85714285714285698</v>
      </c>
      <c r="O17104">
        <v>9.7529258777633303E-4</v>
      </c>
    </row>
    <row r="17105" spans="1:15">
      <c r="A17105" t="s">
        <v>18896</v>
      </c>
      <c r="B17105" t="s">
        <v>23513</v>
      </c>
      <c r="C17105" t="s">
        <v>18897</v>
      </c>
      <c r="D17105">
        <v>1</v>
      </c>
      <c r="E17105">
        <v>535</v>
      </c>
      <c r="F17105">
        <v>2</v>
      </c>
      <c r="G17105">
        <v>8124</v>
      </c>
      <c r="H17105">
        <v>0.12737930779067499</v>
      </c>
      <c r="I17105">
        <v>0.64703075560747003</v>
      </c>
      <c r="J17105">
        <v>0.614945907739046</v>
      </c>
      <c r="K17105" t="s">
        <v>24165</v>
      </c>
      <c r="L17105">
        <v>1</v>
      </c>
      <c r="M17105" t="s">
        <v>5133</v>
      </c>
      <c r="N17105">
        <v>0.5</v>
      </c>
      <c r="O17105">
        <v>1.8691588785046699E-3</v>
      </c>
    </row>
    <row r="17106" spans="1:15">
      <c r="A17106" t="s">
        <v>18896</v>
      </c>
      <c r="B17106" t="s">
        <v>23511</v>
      </c>
      <c r="C17106" t="s">
        <v>18897</v>
      </c>
      <c r="D17106">
        <v>1</v>
      </c>
      <c r="E17106">
        <v>6152</v>
      </c>
      <c r="F17106">
        <v>2</v>
      </c>
      <c r="G17106">
        <v>7804</v>
      </c>
      <c r="H17106">
        <v>0.95521029019776005</v>
      </c>
      <c r="I17106">
        <v>1</v>
      </c>
      <c r="J17106">
        <v>0.85953329234717102</v>
      </c>
      <c r="K17106" t="s">
        <v>24303</v>
      </c>
      <c r="L17106">
        <v>1</v>
      </c>
      <c r="M17106" t="s">
        <v>5133</v>
      </c>
      <c r="N17106">
        <v>0.5</v>
      </c>
      <c r="O17106">
        <v>1.6254876462938901E-4</v>
      </c>
    </row>
    <row r="17107" spans="1:15">
      <c r="A17107" t="s">
        <v>18898</v>
      </c>
      <c r="B17107" t="s">
        <v>23511</v>
      </c>
      <c r="C17107" t="s">
        <v>18899</v>
      </c>
      <c r="D17107">
        <v>33</v>
      </c>
      <c r="E17107">
        <v>6152</v>
      </c>
      <c r="F17107">
        <v>36</v>
      </c>
      <c r="G17107">
        <v>7804</v>
      </c>
      <c r="H17107">
        <v>3.6820041087617598E-2</v>
      </c>
      <c r="I17107">
        <v>0.21706185898658401</v>
      </c>
      <c r="J17107">
        <v>0.18657189429773599</v>
      </c>
      <c r="K17107" t="s">
        <v>33831</v>
      </c>
      <c r="L17107">
        <v>33</v>
      </c>
      <c r="M17107" t="s">
        <v>5133</v>
      </c>
      <c r="N17107">
        <v>0.91666666666666696</v>
      </c>
      <c r="O17107">
        <v>5.36410923276983E-3</v>
      </c>
    </row>
    <row r="17108" spans="1:15">
      <c r="A17108" t="s">
        <v>18898</v>
      </c>
      <c r="B17108" t="s">
        <v>23518</v>
      </c>
      <c r="C17108" t="s">
        <v>18899</v>
      </c>
      <c r="D17108">
        <v>2</v>
      </c>
      <c r="E17108">
        <v>787</v>
      </c>
      <c r="F17108">
        <v>34</v>
      </c>
      <c r="G17108">
        <v>7393</v>
      </c>
      <c r="H17108">
        <v>0.89056573259025296</v>
      </c>
      <c r="I17108">
        <v>1</v>
      </c>
      <c r="J17108">
        <v>0.966855260484069</v>
      </c>
      <c r="K17108" t="s">
        <v>29799</v>
      </c>
      <c r="L17108">
        <v>2</v>
      </c>
      <c r="M17108" t="s">
        <v>5133</v>
      </c>
      <c r="N17108">
        <v>5.8823529411764698E-2</v>
      </c>
      <c r="O17108">
        <v>2.5412960609911099E-3</v>
      </c>
    </row>
    <row r="17109" spans="1:15">
      <c r="A17109" t="s">
        <v>18900</v>
      </c>
      <c r="B17109" t="s">
        <v>23511</v>
      </c>
      <c r="C17109" t="s">
        <v>18901</v>
      </c>
      <c r="D17109">
        <v>2</v>
      </c>
      <c r="E17109">
        <v>6152</v>
      </c>
      <c r="F17109">
        <v>3</v>
      </c>
      <c r="G17109">
        <v>7804</v>
      </c>
      <c r="H17109">
        <v>0.88457550560319997</v>
      </c>
      <c r="I17109">
        <v>1</v>
      </c>
      <c r="J17109">
        <v>0.85953329234717102</v>
      </c>
      <c r="K17109" t="s">
        <v>33832</v>
      </c>
      <c r="L17109">
        <v>2</v>
      </c>
      <c r="M17109" t="s">
        <v>5133</v>
      </c>
      <c r="N17109">
        <v>0.66666666666666696</v>
      </c>
      <c r="O17109">
        <v>3.2509752925877802E-4</v>
      </c>
    </row>
    <row r="17110" spans="1:15">
      <c r="A17110" t="s">
        <v>18902</v>
      </c>
      <c r="B17110" t="s">
        <v>23511</v>
      </c>
      <c r="C17110" t="s">
        <v>18903</v>
      </c>
      <c r="D17110">
        <v>2</v>
      </c>
      <c r="E17110">
        <v>6152</v>
      </c>
      <c r="F17110">
        <v>2</v>
      </c>
      <c r="G17110">
        <v>7804</v>
      </c>
      <c r="H17110">
        <v>0.62141708038142995</v>
      </c>
      <c r="I17110">
        <v>0.968912233598893</v>
      </c>
      <c r="J17110">
        <v>0.832812322140707</v>
      </c>
      <c r="K17110" t="s">
        <v>23801</v>
      </c>
      <c r="L17110">
        <v>2</v>
      </c>
      <c r="M17110" t="s">
        <v>5133</v>
      </c>
      <c r="N17110">
        <v>1</v>
      </c>
      <c r="O17110">
        <v>3.2509752925877802E-4</v>
      </c>
    </row>
    <row r="17111" spans="1:15">
      <c r="A17111" t="s">
        <v>18904</v>
      </c>
      <c r="B17111" t="s">
        <v>23511</v>
      </c>
      <c r="C17111" t="s">
        <v>18905</v>
      </c>
      <c r="D17111">
        <v>92</v>
      </c>
      <c r="E17111">
        <v>6152</v>
      </c>
      <c r="F17111">
        <v>107</v>
      </c>
      <c r="G17111">
        <v>7804</v>
      </c>
      <c r="H17111">
        <v>3.95712604287747E-2</v>
      </c>
      <c r="I17111">
        <v>0.23079328135147301</v>
      </c>
      <c r="J17111">
        <v>0.198374508971639</v>
      </c>
      <c r="K17111" t="s">
        <v>33833</v>
      </c>
      <c r="L17111">
        <v>92</v>
      </c>
      <c r="M17111" t="s">
        <v>5133</v>
      </c>
      <c r="N17111">
        <v>0.85981308411214996</v>
      </c>
      <c r="O17111">
        <v>1.49544863459038E-2</v>
      </c>
    </row>
    <row r="17112" spans="1:15">
      <c r="A17112" t="s">
        <v>18904</v>
      </c>
      <c r="B17112" t="s">
        <v>23513</v>
      </c>
      <c r="C17112" t="s">
        <v>18905</v>
      </c>
      <c r="D17112">
        <v>4</v>
      </c>
      <c r="E17112">
        <v>535</v>
      </c>
      <c r="F17112">
        <v>111</v>
      </c>
      <c r="G17112">
        <v>8124</v>
      </c>
      <c r="H17112">
        <v>0.94044043386102905</v>
      </c>
      <c r="I17112">
        <v>0.99999999999997702</v>
      </c>
      <c r="J17112">
        <v>0.95041217501583097</v>
      </c>
      <c r="K17112" t="s">
        <v>29967</v>
      </c>
      <c r="L17112">
        <v>4</v>
      </c>
      <c r="M17112" t="s">
        <v>5133</v>
      </c>
      <c r="N17112">
        <v>3.6036036036036001E-2</v>
      </c>
      <c r="O17112">
        <v>7.4766355140186902E-3</v>
      </c>
    </row>
    <row r="17113" spans="1:15">
      <c r="A17113" t="s">
        <v>18904</v>
      </c>
      <c r="B17113" t="s">
        <v>23518</v>
      </c>
      <c r="C17113" t="s">
        <v>18905</v>
      </c>
      <c r="D17113">
        <v>8</v>
      </c>
      <c r="E17113">
        <v>787</v>
      </c>
      <c r="F17113">
        <v>92</v>
      </c>
      <c r="G17113">
        <v>7393</v>
      </c>
      <c r="H17113">
        <v>0.77726888076435596</v>
      </c>
      <c r="I17113">
        <v>1</v>
      </c>
      <c r="J17113">
        <v>0.966855260484069</v>
      </c>
      <c r="K17113" t="s">
        <v>33834</v>
      </c>
      <c r="L17113">
        <v>8</v>
      </c>
      <c r="M17113" t="s">
        <v>5133</v>
      </c>
      <c r="N17113">
        <v>8.6956521739130405E-2</v>
      </c>
      <c r="O17113">
        <v>1.01651842439644E-2</v>
      </c>
    </row>
    <row r="17114" spans="1:15">
      <c r="A17114" t="s">
        <v>18906</v>
      </c>
      <c r="B17114" t="s">
        <v>23511</v>
      </c>
      <c r="C17114" t="s">
        <v>18907</v>
      </c>
      <c r="D17114">
        <v>502</v>
      </c>
      <c r="E17114">
        <v>6152</v>
      </c>
      <c r="F17114">
        <v>579</v>
      </c>
      <c r="G17114">
        <v>7804</v>
      </c>
      <c r="H17114" s="34">
        <v>2.9141779292629801E-7</v>
      </c>
      <c r="I17114" s="34">
        <v>1.11634559196864E-5</v>
      </c>
      <c r="J17114" s="34">
        <v>9.5953620206205706E-6</v>
      </c>
      <c r="K17114" t="s">
        <v>30990</v>
      </c>
      <c r="L17114">
        <v>502</v>
      </c>
      <c r="M17114" t="s">
        <v>2729</v>
      </c>
      <c r="N17114">
        <v>0.86701208981001698</v>
      </c>
      <c r="O17114">
        <v>8.1599479843953202E-2</v>
      </c>
    </row>
    <row r="17115" spans="1:15">
      <c r="A17115" t="s">
        <v>18906</v>
      </c>
      <c r="B17115" t="s">
        <v>23513</v>
      </c>
      <c r="C17115" t="s">
        <v>18907</v>
      </c>
      <c r="D17115">
        <v>14</v>
      </c>
      <c r="E17115">
        <v>535</v>
      </c>
      <c r="F17115">
        <v>586</v>
      </c>
      <c r="G17115">
        <v>8124</v>
      </c>
      <c r="H17115">
        <v>0.99999952701891204</v>
      </c>
      <c r="I17115">
        <v>0.99999999999997702</v>
      </c>
      <c r="J17115">
        <v>0.95041217501583097</v>
      </c>
      <c r="K17115" t="s">
        <v>33835</v>
      </c>
      <c r="L17115">
        <v>14</v>
      </c>
      <c r="M17115" t="s">
        <v>2729</v>
      </c>
      <c r="N17115">
        <v>2.38907849829352E-2</v>
      </c>
      <c r="O17115">
        <v>2.6168224299065401E-2</v>
      </c>
    </row>
    <row r="17116" spans="1:15">
      <c r="A17116" t="s">
        <v>18906</v>
      </c>
      <c r="B17116" t="s">
        <v>23518</v>
      </c>
      <c r="C17116" t="s">
        <v>18907</v>
      </c>
      <c r="D17116">
        <v>33</v>
      </c>
      <c r="E17116">
        <v>787</v>
      </c>
      <c r="F17116">
        <v>507</v>
      </c>
      <c r="G17116">
        <v>7393</v>
      </c>
      <c r="H17116">
        <v>0.99966025660359703</v>
      </c>
      <c r="I17116">
        <v>1</v>
      </c>
      <c r="J17116">
        <v>0.966855260484069</v>
      </c>
      <c r="K17116" t="s">
        <v>30989</v>
      </c>
      <c r="L17116">
        <v>33</v>
      </c>
      <c r="M17116" t="s">
        <v>2729</v>
      </c>
      <c r="N17116">
        <v>6.5088757396449703E-2</v>
      </c>
      <c r="O17116">
        <v>4.1931385006353197E-2</v>
      </c>
    </row>
    <row r="17117" spans="1:15">
      <c r="A17117" t="s">
        <v>18908</v>
      </c>
      <c r="B17117" t="s">
        <v>23511</v>
      </c>
      <c r="C17117" t="s">
        <v>18909</v>
      </c>
      <c r="D17117">
        <v>113</v>
      </c>
      <c r="E17117">
        <v>6152</v>
      </c>
      <c r="F17117">
        <v>142</v>
      </c>
      <c r="G17117">
        <v>7804</v>
      </c>
      <c r="H17117">
        <v>0.46142608728301798</v>
      </c>
      <c r="I17117">
        <v>0.96083957126938102</v>
      </c>
      <c r="J17117">
        <v>0.82587360011061495</v>
      </c>
      <c r="K17117" t="s">
        <v>33836</v>
      </c>
      <c r="L17117">
        <v>113</v>
      </c>
      <c r="M17117" t="s">
        <v>5133</v>
      </c>
      <c r="N17117">
        <v>0.79577464788732399</v>
      </c>
      <c r="O17117">
        <v>1.8368010403120898E-2</v>
      </c>
    </row>
    <row r="17118" spans="1:15">
      <c r="A17118" t="s">
        <v>18908</v>
      </c>
      <c r="B17118" t="s">
        <v>23518</v>
      </c>
      <c r="C17118" t="s">
        <v>18909</v>
      </c>
      <c r="D17118">
        <v>8</v>
      </c>
      <c r="E17118">
        <v>787</v>
      </c>
      <c r="F17118">
        <v>115</v>
      </c>
      <c r="G17118">
        <v>7393</v>
      </c>
      <c r="H17118">
        <v>0.93319609948841697</v>
      </c>
      <c r="I17118">
        <v>1</v>
      </c>
      <c r="J17118">
        <v>0.966855260484069</v>
      </c>
      <c r="K17118" t="s">
        <v>33837</v>
      </c>
      <c r="L17118">
        <v>8</v>
      </c>
      <c r="M17118" t="s">
        <v>5133</v>
      </c>
      <c r="N17118">
        <v>6.9565217391304293E-2</v>
      </c>
      <c r="O17118">
        <v>1.01651842439644E-2</v>
      </c>
    </row>
    <row r="17119" spans="1:15">
      <c r="A17119" t="s">
        <v>18908</v>
      </c>
      <c r="B17119" t="s">
        <v>23513</v>
      </c>
      <c r="C17119" t="s">
        <v>18909</v>
      </c>
      <c r="D17119">
        <v>10</v>
      </c>
      <c r="E17119">
        <v>535</v>
      </c>
      <c r="F17119">
        <v>156</v>
      </c>
      <c r="G17119">
        <v>8124</v>
      </c>
      <c r="H17119">
        <v>0.58252246227882198</v>
      </c>
      <c r="I17119">
        <v>0.99999999999997702</v>
      </c>
      <c r="J17119">
        <v>0.95041217501583097</v>
      </c>
      <c r="K17119" t="s">
        <v>29028</v>
      </c>
      <c r="L17119">
        <v>10</v>
      </c>
      <c r="M17119" t="s">
        <v>5133</v>
      </c>
      <c r="N17119">
        <v>6.4102564102564097E-2</v>
      </c>
      <c r="O17119">
        <v>1.86915887850467E-2</v>
      </c>
    </row>
    <row r="17120" spans="1:15">
      <c r="A17120" t="s">
        <v>18910</v>
      </c>
      <c r="B17120" t="s">
        <v>23511</v>
      </c>
      <c r="C17120" t="s">
        <v>18911</v>
      </c>
      <c r="D17120">
        <v>55</v>
      </c>
      <c r="E17120">
        <v>6152</v>
      </c>
      <c r="F17120">
        <v>68</v>
      </c>
      <c r="G17120">
        <v>7804</v>
      </c>
      <c r="H17120">
        <v>0.405240797058464</v>
      </c>
      <c r="I17120">
        <v>0.91525479399875698</v>
      </c>
      <c r="J17120">
        <v>0.78669196642228301</v>
      </c>
      <c r="K17120" t="s">
        <v>32948</v>
      </c>
      <c r="L17120">
        <v>55</v>
      </c>
      <c r="M17120" t="s">
        <v>5133</v>
      </c>
      <c r="N17120">
        <v>0.80882352941176505</v>
      </c>
      <c r="O17120">
        <v>8.9401820546163892E-3</v>
      </c>
    </row>
    <row r="17121" spans="1:15">
      <c r="A17121" t="s">
        <v>18910</v>
      </c>
      <c r="B17121" t="s">
        <v>23513</v>
      </c>
      <c r="C17121" t="s">
        <v>18911</v>
      </c>
      <c r="D17121">
        <v>6</v>
      </c>
      <c r="E17121">
        <v>535</v>
      </c>
      <c r="F17121">
        <v>68</v>
      </c>
      <c r="G17121">
        <v>8124</v>
      </c>
      <c r="H17121">
        <v>0.28974271288720399</v>
      </c>
      <c r="I17121">
        <v>0.92780266858170901</v>
      </c>
      <c r="J17121">
        <v>0.88179495223225501</v>
      </c>
      <c r="K17121" t="s">
        <v>32947</v>
      </c>
      <c r="L17121">
        <v>6</v>
      </c>
      <c r="M17121" t="s">
        <v>5133</v>
      </c>
      <c r="N17121">
        <v>8.8235294117647106E-2</v>
      </c>
      <c r="O17121">
        <v>1.1214953271028E-2</v>
      </c>
    </row>
    <row r="17122" spans="1:15">
      <c r="A17122" t="s">
        <v>18910</v>
      </c>
      <c r="B17122" t="s">
        <v>23518</v>
      </c>
      <c r="C17122" t="s">
        <v>18911</v>
      </c>
      <c r="D17122">
        <v>5</v>
      </c>
      <c r="E17122">
        <v>787</v>
      </c>
      <c r="F17122">
        <v>54</v>
      </c>
      <c r="G17122">
        <v>7393</v>
      </c>
      <c r="H17122">
        <v>0.69507808653282099</v>
      </c>
      <c r="I17122">
        <v>1</v>
      </c>
      <c r="J17122">
        <v>0.966855260484069</v>
      </c>
      <c r="K17122" t="s">
        <v>32946</v>
      </c>
      <c r="L17122">
        <v>5</v>
      </c>
      <c r="M17122" t="s">
        <v>5133</v>
      </c>
      <c r="N17122">
        <v>9.2592592592592601E-2</v>
      </c>
      <c r="O17122">
        <v>6.35324015247776E-3</v>
      </c>
    </row>
    <row r="17123" spans="1:15">
      <c r="A17123" t="s">
        <v>18912</v>
      </c>
      <c r="B17123" t="s">
        <v>23511</v>
      </c>
      <c r="C17123" t="s">
        <v>18913</v>
      </c>
      <c r="D17123">
        <v>6</v>
      </c>
      <c r="E17123">
        <v>6152</v>
      </c>
      <c r="F17123">
        <v>7</v>
      </c>
      <c r="G17123">
        <v>7804</v>
      </c>
      <c r="H17123">
        <v>0.54476030000281095</v>
      </c>
      <c r="I17123">
        <v>0.968912233598893</v>
      </c>
      <c r="J17123">
        <v>0.832812322140707</v>
      </c>
      <c r="K17123" t="s">
        <v>33838</v>
      </c>
      <c r="L17123">
        <v>6</v>
      </c>
      <c r="M17123" t="s">
        <v>5133</v>
      </c>
      <c r="N17123">
        <v>0.85714285714285698</v>
      </c>
      <c r="O17123">
        <v>9.7529258777633303E-4</v>
      </c>
    </row>
    <row r="17124" spans="1:15">
      <c r="A17124" t="s">
        <v>18912</v>
      </c>
      <c r="B17124" t="s">
        <v>23513</v>
      </c>
      <c r="C17124" t="s">
        <v>18913</v>
      </c>
      <c r="D17124">
        <v>1</v>
      </c>
      <c r="E17124">
        <v>535</v>
      </c>
      <c r="F17124">
        <v>7</v>
      </c>
      <c r="G17124">
        <v>8124</v>
      </c>
      <c r="H17124">
        <v>0.37938355156400999</v>
      </c>
      <c r="I17124">
        <v>0.99999999999997702</v>
      </c>
      <c r="J17124">
        <v>0.95041217501583097</v>
      </c>
      <c r="K17124" t="s">
        <v>25472</v>
      </c>
      <c r="L17124">
        <v>1</v>
      </c>
      <c r="M17124" t="s">
        <v>5133</v>
      </c>
      <c r="N17124">
        <v>0.14285714285714299</v>
      </c>
      <c r="O17124">
        <v>1.8691588785046699E-3</v>
      </c>
    </row>
    <row r="17125" spans="1:15">
      <c r="A17125" t="s">
        <v>18914</v>
      </c>
      <c r="B17125" t="s">
        <v>23511</v>
      </c>
      <c r="C17125" t="s">
        <v>18915</v>
      </c>
      <c r="D17125">
        <v>36</v>
      </c>
      <c r="E17125">
        <v>6152</v>
      </c>
      <c r="F17125">
        <v>47</v>
      </c>
      <c r="G17125">
        <v>7804</v>
      </c>
      <c r="H17125">
        <v>0.71853695171912002</v>
      </c>
      <c r="I17125">
        <v>0.968912233598893</v>
      </c>
      <c r="J17125">
        <v>0.832812322140707</v>
      </c>
      <c r="K17125" t="s">
        <v>32673</v>
      </c>
      <c r="L17125">
        <v>36</v>
      </c>
      <c r="M17125" t="s">
        <v>5133</v>
      </c>
      <c r="N17125">
        <v>0.76595744680851097</v>
      </c>
      <c r="O17125">
        <v>5.8517555266580003E-3</v>
      </c>
    </row>
    <row r="17126" spans="1:15">
      <c r="A17126" t="s">
        <v>18914</v>
      </c>
      <c r="B17126" t="s">
        <v>23513</v>
      </c>
      <c r="C17126" t="s">
        <v>18915</v>
      </c>
      <c r="D17126">
        <v>4</v>
      </c>
      <c r="E17126">
        <v>535</v>
      </c>
      <c r="F17126">
        <v>47</v>
      </c>
      <c r="G17126">
        <v>8124</v>
      </c>
      <c r="H17126">
        <v>0.37474793684448299</v>
      </c>
      <c r="I17126">
        <v>0.99999999999997702</v>
      </c>
      <c r="J17126">
        <v>0.95041217501583097</v>
      </c>
      <c r="K17126" t="s">
        <v>33839</v>
      </c>
      <c r="L17126">
        <v>4</v>
      </c>
      <c r="M17126" t="s">
        <v>5133</v>
      </c>
      <c r="N17126">
        <v>8.5106382978723402E-2</v>
      </c>
      <c r="O17126">
        <v>7.4766355140186902E-3</v>
      </c>
    </row>
    <row r="17127" spans="1:15">
      <c r="A17127" t="s">
        <v>18914</v>
      </c>
      <c r="B17127" t="s">
        <v>23518</v>
      </c>
      <c r="C17127" t="s">
        <v>18915</v>
      </c>
      <c r="D17127">
        <v>5</v>
      </c>
      <c r="E17127">
        <v>787</v>
      </c>
      <c r="F17127">
        <v>35</v>
      </c>
      <c r="G17127">
        <v>7393</v>
      </c>
      <c r="H17127">
        <v>0.31429567368523997</v>
      </c>
      <c r="I17127">
        <v>1</v>
      </c>
      <c r="J17127">
        <v>0.966855260484069</v>
      </c>
      <c r="K17127" t="s">
        <v>32946</v>
      </c>
      <c r="L17127">
        <v>5</v>
      </c>
      <c r="M17127" t="s">
        <v>5133</v>
      </c>
      <c r="N17127">
        <v>0.14285714285714299</v>
      </c>
      <c r="O17127">
        <v>6.35324015247776E-3</v>
      </c>
    </row>
    <row r="17128" spans="1:15">
      <c r="A17128" t="s">
        <v>18916</v>
      </c>
      <c r="B17128" t="s">
        <v>23513</v>
      </c>
      <c r="C17128" t="s">
        <v>18917</v>
      </c>
      <c r="D17128">
        <v>10</v>
      </c>
      <c r="E17128">
        <v>535</v>
      </c>
      <c r="F17128">
        <v>221</v>
      </c>
      <c r="G17128">
        <v>8124</v>
      </c>
      <c r="H17128">
        <v>0.92428523321131195</v>
      </c>
      <c r="I17128">
        <v>0.99999999999997702</v>
      </c>
      <c r="J17128">
        <v>0.95041217501583097</v>
      </c>
      <c r="K17128" t="s">
        <v>29558</v>
      </c>
      <c r="L17128">
        <v>10</v>
      </c>
      <c r="M17128" t="s">
        <v>5133</v>
      </c>
      <c r="N17128">
        <v>4.52488687782805E-2</v>
      </c>
      <c r="O17128">
        <v>1.86915887850467E-2</v>
      </c>
    </row>
    <row r="17129" spans="1:15">
      <c r="A17129" t="s">
        <v>18916</v>
      </c>
      <c r="B17129" t="s">
        <v>23511</v>
      </c>
      <c r="C17129" t="s">
        <v>18917</v>
      </c>
      <c r="D17129">
        <v>196</v>
      </c>
      <c r="E17129">
        <v>6152</v>
      </c>
      <c r="F17129">
        <v>227</v>
      </c>
      <c r="G17129">
        <v>7804</v>
      </c>
      <c r="H17129">
        <v>2.2063689373981602E-3</v>
      </c>
      <c r="I17129">
        <v>2.5287196960052299E-2</v>
      </c>
      <c r="J17129">
        <v>2.1735187657305099E-2</v>
      </c>
      <c r="K17129" t="s">
        <v>33840</v>
      </c>
      <c r="L17129">
        <v>196</v>
      </c>
      <c r="M17129" t="s">
        <v>5133</v>
      </c>
      <c r="N17129">
        <v>0.863436123348018</v>
      </c>
      <c r="O17129">
        <v>3.1859557867360201E-2</v>
      </c>
    </row>
    <row r="17130" spans="1:15">
      <c r="A17130" t="s">
        <v>18916</v>
      </c>
      <c r="B17130" t="s">
        <v>23518</v>
      </c>
      <c r="C17130" t="s">
        <v>18917</v>
      </c>
      <c r="D17130">
        <v>13</v>
      </c>
      <c r="E17130">
        <v>787</v>
      </c>
      <c r="F17130">
        <v>209</v>
      </c>
      <c r="G17130">
        <v>7393</v>
      </c>
      <c r="H17130">
        <v>0.99086623052391298</v>
      </c>
      <c r="I17130">
        <v>1</v>
      </c>
      <c r="J17130">
        <v>0.966855260484069</v>
      </c>
      <c r="K17130" t="s">
        <v>29559</v>
      </c>
      <c r="L17130">
        <v>13</v>
      </c>
      <c r="M17130" t="s">
        <v>5133</v>
      </c>
      <c r="N17130">
        <v>6.2200956937799E-2</v>
      </c>
      <c r="O17130">
        <v>1.6518424396442199E-2</v>
      </c>
    </row>
    <row r="17131" spans="1:15">
      <c r="A17131" t="s">
        <v>18918</v>
      </c>
      <c r="B17131" t="s">
        <v>23518</v>
      </c>
      <c r="C17131" t="s">
        <v>18919</v>
      </c>
      <c r="D17131">
        <v>43</v>
      </c>
      <c r="E17131">
        <v>787</v>
      </c>
      <c r="F17131">
        <v>925</v>
      </c>
      <c r="G17131">
        <v>7393</v>
      </c>
      <c r="H17131">
        <v>0.99999999999872602</v>
      </c>
      <c r="I17131">
        <v>1</v>
      </c>
      <c r="J17131">
        <v>0.966855260484069</v>
      </c>
      <c r="K17131" t="s">
        <v>33841</v>
      </c>
      <c r="L17131">
        <v>43</v>
      </c>
      <c r="M17131" t="s">
        <v>5133</v>
      </c>
      <c r="N17131">
        <v>4.6486486486486497E-2</v>
      </c>
      <c r="O17131">
        <v>5.4637865311308799E-2</v>
      </c>
    </row>
    <row r="17132" spans="1:15">
      <c r="A17132" t="s">
        <v>18918</v>
      </c>
      <c r="B17132" t="s">
        <v>23513</v>
      </c>
      <c r="C17132" t="s">
        <v>18919</v>
      </c>
      <c r="D17132">
        <v>34</v>
      </c>
      <c r="E17132">
        <v>535</v>
      </c>
      <c r="F17132">
        <v>1009</v>
      </c>
      <c r="G17132">
        <v>8124</v>
      </c>
      <c r="H17132">
        <v>0.99999934490629705</v>
      </c>
      <c r="I17132">
        <v>0.99999999999997702</v>
      </c>
      <c r="J17132">
        <v>0.95041217501583097</v>
      </c>
      <c r="K17132" t="s">
        <v>29026</v>
      </c>
      <c r="L17132">
        <v>34</v>
      </c>
      <c r="M17132" t="s">
        <v>5133</v>
      </c>
      <c r="N17132">
        <v>3.3696729435084199E-2</v>
      </c>
      <c r="O17132">
        <v>6.3551401869158905E-2</v>
      </c>
    </row>
    <row r="17133" spans="1:15">
      <c r="A17133" t="s">
        <v>18918</v>
      </c>
      <c r="B17133" t="s">
        <v>23511</v>
      </c>
      <c r="C17133" t="s">
        <v>18919</v>
      </c>
      <c r="D17133">
        <v>908</v>
      </c>
      <c r="E17133">
        <v>6152</v>
      </c>
      <c r="F17133">
        <v>1025</v>
      </c>
      <c r="G17133">
        <v>7804</v>
      </c>
      <c r="H17133" s="34">
        <v>2.2662096149179201E-18</v>
      </c>
      <c r="I17133" s="34">
        <v>4.5532313589524304E-16</v>
      </c>
      <c r="J17133" s="34">
        <v>3.9136539407787601E-16</v>
      </c>
      <c r="K17133" t="s">
        <v>33842</v>
      </c>
      <c r="L17133">
        <v>908</v>
      </c>
      <c r="M17133" t="s">
        <v>5133</v>
      </c>
      <c r="N17133">
        <v>0.88585365853658504</v>
      </c>
      <c r="O17133">
        <v>0.14759427828348501</v>
      </c>
    </row>
    <row r="17134" spans="1:15">
      <c r="A17134" t="s">
        <v>18920</v>
      </c>
      <c r="B17134" t="s">
        <v>23518</v>
      </c>
      <c r="C17134" t="s">
        <v>18921</v>
      </c>
      <c r="D17134">
        <v>22</v>
      </c>
      <c r="E17134">
        <v>787</v>
      </c>
      <c r="F17134">
        <v>384</v>
      </c>
      <c r="G17134">
        <v>7393</v>
      </c>
      <c r="H17134">
        <v>0.99980675398871399</v>
      </c>
      <c r="I17134">
        <v>1</v>
      </c>
      <c r="J17134">
        <v>0.966855260484069</v>
      </c>
      <c r="K17134" t="s">
        <v>31440</v>
      </c>
      <c r="L17134">
        <v>22</v>
      </c>
      <c r="M17134" t="s">
        <v>2729</v>
      </c>
      <c r="N17134">
        <v>5.7291666666666699E-2</v>
      </c>
      <c r="O17134">
        <v>2.7954256670902199E-2</v>
      </c>
    </row>
    <row r="17135" spans="1:15">
      <c r="A17135" t="s">
        <v>18920</v>
      </c>
      <c r="B17135" t="s">
        <v>23513</v>
      </c>
      <c r="C17135" t="s">
        <v>18921</v>
      </c>
      <c r="D17135">
        <v>11</v>
      </c>
      <c r="E17135">
        <v>535</v>
      </c>
      <c r="F17135">
        <v>439</v>
      </c>
      <c r="G17135">
        <v>8124</v>
      </c>
      <c r="H17135">
        <v>0.99997944706702102</v>
      </c>
      <c r="I17135">
        <v>0.99999999999997702</v>
      </c>
      <c r="J17135">
        <v>0.95041217501583097</v>
      </c>
      <c r="K17135" t="s">
        <v>31438</v>
      </c>
      <c r="L17135">
        <v>11</v>
      </c>
      <c r="M17135" t="s">
        <v>2729</v>
      </c>
      <c r="N17135">
        <v>2.50569476082005E-2</v>
      </c>
      <c r="O17135">
        <v>2.0560747663551399E-2</v>
      </c>
    </row>
    <row r="17136" spans="1:15">
      <c r="A17136" t="s">
        <v>18920</v>
      </c>
      <c r="B17136" t="s">
        <v>23511</v>
      </c>
      <c r="C17136" t="s">
        <v>18921</v>
      </c>
      <c r="D17136">
        <v>376</v>
      </c>
      <c r="E17136">
        <v>6152</v>
      </c>
      <c r="F17136">
        <v>432</v>
      </c>
      <c r="G17136">
        <v>7804</v>
      </c>
      <c r="H17136" s="34">
        <v>4.2220016572386998E-6</v>
      </c>
      <c r="I17136">
        <v>1.2828890838121899E-4</v>
      </c>
      <c r="J17136">
        <v>1.10268587792534E-4</v>
      </c>
      <c r="K17136" t="s">
        <v>31439</v>
      </c>
      <c r="L17136">
        <v>376</v>
      </c>
      <c r="M17136" t="s">
        <v>2729</v>
      </c>
      <c r="N17136">
        <v>0.87037037037037002</v>
      </c>
      <c r="O17136">
        <v>6.1118335500650198E-2</v>
      </c>
    </row>
    <row r="17137" spans="1:15">
      <c r="A17137" t="s">
        <v>18922</v>
      </c>
      <c r="B17137" t="s">
        <v>23513</v>
      </c>
      <c r="C17137" t="s">
        <v>18923</v>
      </c>
      <c r="D17137">
        <v>15</v>
      </c>
      <c r="E17137">
        <v>535</v>
      </c>
      <c r="F17137">
        <v>769</v>
      </c>
      <c r="G17137">
        <v>8124</v>
      </c>
      <c r="H17137">
        <v>0.99999999989317501</v>
      </c>
      <c r="I17137">
        <v>0.99999999999997702</v>
      </c>
      <c r="J17137">
        <v>0.95041217501583097</v>
      </c>
      <c r="K17137" t="s">
        <v>23947</v>
      </c>
      <c r="L17137">
        <v>15</v>
      </c>
      <c r="M17137" t="s">
        <v>5133</v>
      </c>
      <c r="N17137">
        <v>1.9505851755526701E-2</v>
      </c>
      <c r="O17137">
        <v>2.80373831775701E-2</v>
      </c>
    </row>
    <row r="17138" spans="1:15">
      <c r="A17138" t="s">
        <v>18922</v>
      </c>
      <c r="B17138" t="s">
        <v>23511</v>
      </c>
      <c r="C17138" t="s">
        <v>18923</v>
      </c>
      <c r="D17138">
        <v>726</v>
      </c>
      <c r="E17138">
        <v>6152</v>
      </c>
      <c r="F17138">
        <v>796</v>
      </c>
      <c r="G17138">
        <v>7804</v>
      </c>
      <c r="H17138" s="34">
        <v>6.9486209563506999E-23</v>
      </c>
      <c r="I17138" s="34">
        <v>2.28030577717575E-20</v>
      </c>
      <c r="J17138" s="34">
        <v>1.9599987322141501E-20</v>
      </c>
      <c r="K17138" t="s">
        <v>32246</v>
      </c>
      <c r="L17138">
        <v>726</v>
      </c>
      <c r="M17138" t="s">
        <v>5133</v>
      </c>
      <c r="N17138">
        <v>0.91206030150753803</v>
      </c>
      <c r="O17138">
        <v>0.118010403120936</v>
      </c>
    </row>
    <row r="17139" spans="1:15">
      <c r="A17139" t="s">
        <v>18922</v>
      </c>
      <c r="B17139" t="s">
        <v>23518</v>
      </c>
      <c r="C17139" t="s">
        <v>18923</v>
      </c>
      <c r="D17139">
        <v>34</v>
      </c>
      <c r="E17139">
        <v>787</v>
      </c>
      <c r="F17139">
        <v>729</v>
      </c>
      <c r="G17139">
        <v>7393</v>
      </c>
      <c r="H17139">
        <v>0.99999999957916597</v>
      </c>
      <c r="I17139">
        <v>1</v>
      </c>
      <c r="J17139">
        <v>0.966855260484069</v>
      </c>
      <c r="K17139" t="s">
        <v>32245</v>
      </c>
      <c r="L17139">
        <v>34</v>
      </c>
      <c r="M17139" t="s">
        <v>5133</v>
      </c>
      <c r="N17139">
        <v>4.6639231824417003E-2</v>
      </c>
      <c r="O17139">
        <v>4.3202033036848803E-2</v>
      </c>
    </row>
    <row r="17140" spans="1:15">
      <c r="A17140" t="s">
        <v>18924</v>
      </c>
      <c r="B17140" t="s">
        <v>23511</v>
      </c>
      <c r="C17140" t="s">
        <v>18925</v>
      </c>
      <c r="D17140">
        <v>6</v>
      </c>
      <c r="E17140">
        <v>6152</v>
      </c>
      <c r="F17140">
        <v>8</v>
      </c>
      <c r="G17140">
        <v>7804</v>
      </c>
      <c r="H17140">
        <v>0.77072248517942499</v>
      </c>
      <c r="I17140">
        <v>0.968912233598893</v>
      </c>
      <c r="J17140">
        <v>0.832812322140707</v>
      </c>
      <c r="K17140" t="s">
        <v>28149</v>
      </c>
      <c r="L17140">
        <v>6</v>
      </c>
      <c r="M17140" t="s">
        <v>2729</v>
      </c>
      <c r="N17140">
        <v>0.75</v>
      </c>
      <c r="O17140">
        <v>9.7529258777633303E-4</v>
      </c>
    </row>
    <row r="17141" spans="1:15">
      <c r="A17141" t="s">
        <v>18926</v>
      </c>
      <c r="B17141" t="s">
        <v>23518</v>
      </c>
      <c r="C17141" t="s">
        <v>18927</v>
      </c>
      <c r="D17141">
        <v>1</v>
      </c>
      <c r="E17141">
        <v>787</v>
      </c>
      <c r="F17141">
        <v>6</v>
      </c>
      <c r="G17141">
        <v>7393</v>
      </c>
      <c r="H17141">
        <v>0.49113550780958298</v>
      </c>
      <c r="I17141">
        <v>1</v>
      </c>
      <c r="J17141">
        <v>0.966855260484069</v>
      </c>
      <c r="K17141" t="s">
        <v>24091</v>
      </c>
      <c r="L17141">
        <v>1</v>
      </c>
      <c r="M17141" t="s">
        <v>2729</v>
      </c>
      <c r="N17141">
        <v>0.16666666666666699</v>
      </c>
      <c r="O17141">
        <v>1.27064803049555E-3</v>
      </c>
    </row>
    <row r="17142" spans="1:15">
      <c r="A17142" t="s">
        <v>18926</v>
      </c>
      <c r="B17142" t="s">
        <v>23511</v>
      </c>
      <c r="C17142" t="s">
        <v>18927</v>
      </c>
      <c r="D17142">
        <v>6</v>
      </c>
      <c r="E17142">
        <v>6152</v>
      </c>
      <c r="F17142">
        <v>7</v>
      </c>
      <c r="G17142">
        <v>7804</v>
      </c>
      <c r="H17142">
        <v>0.54476030000281095</v>
      </c>
      <c r="I17142">
        <v>0.968912233598893</v>
      </c>
      <c r="J17142">
        <v>0.832812322140707</v>
      </c>
      <c r="K17142" t="s">
        <v>33843</v>
      </c>
      <c r="L17142">
        <v>6</v>
      </c>
      <c r="M17142" t="s">
        <v>2729</v>
      </c>
      <c r="N17142">
        <v>0.85714285714285698</v>
      </c>
      <c r="O17142">
        <v>9.7529258777633303E-4</v>
      </c>
    </row>
    <row r="17143" spans="1:15">
      <c r="A17143" t="s">
        <v>18928</v>
      </c>
      <c r="B17143" t="s">
        <v>23511</v>
      </c>
      <c r="C17143" t="s">
        <v>18929</v>
      </c>
      <c r="D17143">
        <v>65</v>
      </c>
      <c r="E17143">
        <v>6152</v>
      </c>
      <c r="F17143">
        <v>81</v>
      </c>
      <c r="G17143">
        <v>7804</v>
      </c>
      <c r="H17143">
        <v>0.43985189699649202</v>
      </c>
      <c r="I17143">
        <v>0.96083957126938102</v>
      </c>
      <c r="J17143">
        <v>0.82587360011061495</v>
      </c>
      <c r="K17143" t="s">
        <v>33844</v>
      </c>
      <c r="L17143">
        <v>65</v>
      </c>
      <c r="M17143" t="s">
        <v>2729</v>
      </c>
      <c r="N17143">
        <v>0.80246913580246904</v>
      </c>
      <c r="O17143">
        <v>1.05656697009103E-2</v>
      </c>
    </row>
    <row r="17144" spans="1:15">
      <c r="A17144" t="s">
        <v>18928</v>
      </c>
      <c r="B17144" t="s">
        <v>23513</v>
      </c>
      <c r="C17144" t="s">
        <v>18929</v>
      </c>
      <c r="D17144">
        <v>3</v>
      </c>
      <c r="E17144">
        <v>535</v>
      </c>
      <c r="F17144">
        <v>83</v>
      </c>
      <c r="G17144">
        <v>8124</v>
      </c>
      <c r="H17144">
        <v>0.91783764799249101</v>
      </c>
      <c r="I17144">
        <v>0.99999999999997702</v>
      </c>
      <c r="J17144">
        <v>0.95041217501583097</v>
      </c>
      <c r="K17144" t="s">
        <v>29233</v>
      </c>
      <c r="L17144">
        <v>3</v>
      </c>
      <c r="M17144" t="s">
        <v>2729</v>
      </c>
      <c r="N17144">
        <v>3.6144578313252997E-2</v>
      </c>
      <c r="O17144">
        <v>5.60747663551402E-3</v>
      </c>
    </row>
    <row r="17145" spans="1:15">
      <c r="A17145" t="s">
        <v>18928</v>
      </c>
      <c r="B17145" t="s">
        <v>23518</v>
      </c>
      <c r="C17145" t="s">
        <v>18929</v>
      </c>
      <c r="D17145">
        <v>5</v>
      </c>
      <c r="E17145">
        <v>787</v>
      </c>
      <c r="F17145">
        <v>78</v>
      </c>
      <c r="G17145">
        <v>7393</v>
      </c>
      <c r="H17145">
        <v>0.92888636545014602</v>
      </c>
      <c r="I17145">
        <v>1</v>
      </c>
      <c r="J17145">
        <v>0.966855260484069</v>
      </c>
      <c r="K17145" t="s">
        <v>33845</v>
      </c>
      <c r="L17145">
        <v>5</v>
      </c>
      <c r="M17145" t="s">
        <v>2729</v>
      </c>
      <c r="N17145">
        <v>6.4102564102564097E-2</v>
      </c>
      <c r="O17145">
        <v>6.35324015247776E-3</v>
      </c>
    </row>
    <row r="17146" spans="1:15">
      <c r="A17146" t="s">
        <v>18930</v>
      </c>
      <c r="B17146" t="s">
        <v>23513</v>
      </c>
      <c r="C17146" t="s">
        <v>18931</v>
      </c>
      <c r="D17146">
        <v>6</v>
      </c>
      <c r="E17146">
        <v>535</v>
      </c>
      <c r="F17146">
        <v>178</v>
      </c>
      <c r="G17146">
        <v>8124</v>
      </c>
      <c r="H17146">
        <v>0.98006510779272804</v>
      </c>
      <c r="I17146">
        <v>0.99999999999997702</v>
      </c>
      <c r="J17146">
        <v>0.95041217501583097</v>
      </c>
      <c r="K17146" t="s">
        <v>33846</v>
      </c>
      <c r="L17146">
        <v>6</v>
      </c>
      <c r="M17146" t="s">
        <v>5133</v>
      </c>
      <c r="N17146">
        <v>3.3707865168539297E-2</v>
      </c>
      <c r="O17146">
        <v>1.1214953271028E-2</v>
      </c>
    </row>
    <row r="17147" spans="1:15">
      <c r="A17147" t="s">
        <v>18930</v>
      </c>
      <c r="B17147" t="s">
        <v>23511</v>
      </c>
      <c r="C17147" t="s">
        <v>18931</v>
      </c>
      <c r="D17147">
        <v>148</v>
      </c>
      <c r="E17147">
        <v>6152</v>
      </c>
      <c r="F17147">
        <v>175</v>
      </c>
      <c r="G17147">
        <v>7804</v>
      </c>
      <c r="H17147">
        <v>3.3584906227913297E-2</v>
      </c>
      <c r="I17147">
        <v>0.21086951646288701</v>
      </c>
      <c r="J17147">
        <v>0.181249369741001</v>
      </c>
      <c r="K17147" t="s">
        <v>33847</v>
      </c>
      <c r="L17147">
        <v>148</v>
      </c>
      <c r="M17147" t="s">
        <v>5133</v>
      </c>
      <c r="N17147">
        <v>0.84571428571428597</v>
      </c>
      <c r="O17147">
        <v>2.4057217165149501E-2</v>
      </c>
    </row>
    <row r="17148" spans="1:15">
      <c r="A17148" t="s">
        <v>18930</v>
      </c>
      <c r="B17148" t="s">
        <v>23518</v>
      </c>
      <c r="C17148" t="s">
        <v>18931</v>
      </c>
      <c r="D17148">
        <v>16</v>
      </c>
      <c r="E17148">
        <v>787</v>
      </c>
      <c r="F17148">
        <v>161</v>
      </c>
      <c r="G17148">
        <v>7393</v>
      </c>
      <c r="H17148">
        <v>0.65396787740638396</v>
      </c>
      <c r="I17148">
        <v>1</v>
      </c>
      <c r="J17148">
        <v>0.966855260484069</v>
      </c>
      <c r="K17148" t="s">
        <v>33848</v>
      </c>
      <c r="L17148">
        <v>16</v>
      </c>
      <c r="M17148" t="s">
        <v>5133</v>
      </c>
      <c r="N17148">
        <v>9.9378881987577605E-2</v>
      </c>
      <c r="O17148">
        <v>2.0330368487928799E-2</v>
      </c>
    </row>
    <row r="17149" spans="1:15">
      <c r="A17149" t="s">
        <v>18932</v>
      </c>
      <c r="B17149" t="s">
        <v>23518</v>
      </c>
      <c r="C17149" t="s">
        <v>18933</v>
      </c>
      <c r="D17149">
        <v>11</v>
      </c>
      <c r="E17149">
        <v>787</v>
      </c>
      <c r="F17149">
        <v>127</v>
      </c>
      <c r="G17149">
        <v>7393</v>
      </c>
      <c r="H17149">
        <v>0.80741579180802503</v>
      </c>
      <c r="I17149">
        <v>1</v>
      </c>
      <c r="J17149">
        <v>0.966855260484069</v>
      </c>
      <c r="K17149" t="s">
        <v>33849</v>
      </c>
      <c r="L17149">
        <v>11</v>
      </c>
      <c r="M17149" t="s">
        <v>5133</v>
      </c>
      <c r="N17149">
        <v>8.6614173228346497E-2</v>
      </c>
      <c r="O17149">
        <v>1.3977128335451099E-2</v>
      </c>
    </row>
    <row r="17150" spans="1:15">
      <c r="A17150" t="s">
        <v>18932</v>
      </c>
      <c r="B17150" t="s">
        <v>23513</v>
      </c>
      <c r="C17150" t="s">
        <v>18933</v>
      </c>
      <c r="D17150">
        <v>4</v>
      </c>
      <c r="E17150">
        <v>535</v>
      </c>
      <c r="F17150">
        <v>148</v>
      </c>
      <c r="G17150">
        <v>8124</v>
      </c>
      <c r="H17150">
        <v>0.98999493945740802</v>
      </c>
      <c r="I17150">
        <v>0.99999999999997702</v>
      </c>
      <c r="J17150">
        <v>0.95041217501583097</v>
      </c>
      <c r="K17150" t="s">
        <v>33850</v>
      </c>
      <c r="L17150">
        <v>4</v>
      </c>
      <c r="M17150" t="s">
        <v>5133</v>
      </c>
      <c r="N17150">
        <v>2.7027027027027001E-2</v>
      </c>
      <c r="O17150">
        <v>7.4766355140186902E-3</v>
      </c>
    </row>
    <row r="17151" spans="1:15">
      <c r="A17151" t="s">
        <v>18932</v>
      </c>
      <c r="B17151" t="s">
        <v>23511</v>
      </c>
      <c r="C17151" t="s">
        <v>18933</v>
      </c>
      <c r="D17151">
        <v>125</v>
      </c>
      <c r="E17151">
        <v>6152</v>
      </c>
      <c r="F17151">
        <v>147</v>
      </c>
      <c r="G17151">
        <v>7804</v>
      </c>
      <c r="H17151">
        <v>3.56710799254518E-2</v>
      </c>
      <c r="I17151">
        <v>0.21445050912290001</v>
      </c>
      <c r="J17151">
        <v>0.18432735215193299</v>
      </c>
      <c r="K17151" t="s">
        <v>33851</v>
      </c>
      <c r="L17151">
        <v>125</v>
      </c>
      <c r="M17151" t="s">
        <v>5133</v>
      </c>
      <c r="N17151">
        <v>0.85034013605442205</v>
      </c>
      <c r="O17151">
        <v>2.03185955786736E-2</v>
      </c>
    </row>
    <row r="17152" spans="1:15">
      <c r="A17152" t="s">
        <v>18934</v>
      </c>
      <c r="B17152" t="s">
        <v>23511</v>
      </c>
      <c r="C17152" t="s">
        <v>18935</v>
      </c>
      <c r="D17152">
        <v>9</v>
      </c>
      <c r="E17152">
        <v>6152</v>
      </c>
      <c r="F17152">
        <v>9</v>
      </c>
      <c r="G17152">
        <v>7804</v>
      </c>
      <c r="H17152">
        <v>0.117423000773971</v>
      </c>
      <c r="I17152">
        <v>0.47842873658393897</v>
      </c>
      <c r="J17152">
        <v>0.41122542710949</v>
      </c>
      <c r="K17152" t="s">
        <v>33430</v>
      </c>
      <c r="L17152">
        <v>9</v>
      </c>
      <c r="M17152" t="s">
        <v>5133</v>
      </c>
      <c r="N17152">
        <v>1</v>
      </c>
      <c r="O17152">
        <v>1.4629388816645001E-3</v>
      </c>
    </row>
    <row r="17153" spans="1:15">
      <c r="A17153" t="s">
        <v>18936</v>
      </c>
      <c r="B17153" t="s">
        <v>23518</v>
      </c>
      <c r="C17153" t="s">
        <v>18937</v>
      </c>
      <c r="D17153">
        <v>2</v>
      </c>
      <c r="E17153">
        <v>787</v>
      </c>
      <c r="F17153">
        <v>53</v>
      </c>
      <c r="G17153">
        <v>7393</v>
      </c>
      <c r="H17153">
        <v>0.98152092819809</v>
      </c>
      <c r="I17153">
        <v>1</v>
      </c>
      <c r="J17153">
        <v>0.966855260484069</v>
      </c>
      <c r="K17153" t="s">
        <v>26177</v>
      </c>
      <c r="L17153">
        <v>2</v>
      </c>
      <c r="M17153" t="s">
        <v>5133</v>
      </c>
      <c r="N17153">
        <v>3.77358490566038E-2</v>
      </c>
      <c r="O17153">
        <v>2.5412960609911099E-3</v>
      </c>
    </row>
    <row r="17154" spans="1:15">
      <c r="A17154" t="s">
        <v>18936</v>
      </c>
      <c r="B17154" t="s">
        <v>23513</v>
      </c>
      <c r="C17154" t="s">
        <v>18937</v>
      </c>
      <c r="D17154">
        <v>6</v>
      </c>
      <c r="E17154">
        <v>535</v>
      </c>
      <c r="F17154">
        <v>66</v>
      </c>
      <c r="G17154">
        <v>8124</v>
      </c>
      <c r="H17154">
        <v>0.26670649922967399</v>
      </c>
      <c r="I17154">
        <v>0.92544479247754696</v>
      </c>
      <c r="J17154">
        <v>0.87955399807568002</v>
      </c>
      <c r="K17154" t="s">
        <v>33852</v>
      </c>
      <c r="L17154">
        <v>6</v>
      </c>
      <c r="M17154" t="s">
        <v>5133</v>
      </c>
      <c r="N17154">
        <v>9.0909090909090898E-2</v>
      </c>
      <c r="O17154">
        <v>1.1214953271028E-2</v>
      </c>
    </row>
    <row r="17155" spans="1:15">
      <c r="A17155" t="s">
        <v>18936</v>
      </c>
      <c r="B17155" t="s">
        <v>23511</v>
      </c>
      <c r="C17155" t="s">
        <v>18937</v>
      </c>
      <c r="D17155">
        <v>53</v>
      </c>
      <c r="E17155">
        <v>6152</v>
      </c>
      <c r="F17155">
        <v>63</v>
      </c>
      <c r="G17155">
        <v>7804</v>
      </c>
      <c r="H17155">
        <v>0.19168045837321601</v>
      </c>
      <c r="I17155">
        <v>0.63663514108463504</v>
      </c>
      <c r="J17155">
        <v>0.54720909884038105</v>
      </c>
      <c r="K17155" t="s">
        <v>33853</v>
      </c>
      <c r="L17155">
        <v>53</v>
      </c>
      <c r="M17155" t="s">
        <v>5133</v>
      </c>
      <c r="N17155">
        <v>0.84126984126984095</v>
      </c>
      <c r="O17155">
        <v>8.6150845253576101E-3</v>
      </c>
    </row>
    <row r="17156" spans="1:15">
      <c r="A17156" t="s">
        <v>18938</v>
      </c>
      <c r="B17156" t="s">
        <v>23518</v>
      </c>
      <c r="C17156" t="s">
        <v>18939</v>
      </c>
      <c r="D17156">
        <v>1</v>
      </c>
      <c r="E17156">
        <v>787</v>
      </c>
      <c r="F17156">
        <v>20</v>
      </c>
      <c r="G17156">
        <v>7393</v>
      </c>
      <c r="H17156">
        <v>0.89503969563115604</v>
      </c>
      <c r="I17156">
        <v>1</v>
      </c>
      <c r="J17156">
        <v>0.966855260484069</v>
      </c>
      <c r="K17156" t="s">
        <v>23870</v>
      </c>
      <c r="L17156">
        <v>1</v>
      </c>
      <c r="M17156" t="s">
        <v>1463</v>
      </c>
      <c r="N17156">
        <v>0.05</v>
      </c>
      <c r="O17156">
        <v>1.27064803049555E-3</v>
      </c>
    </row>
    <row r="17157" spans="1:15">
      <c r="A17157" t="s">
        <v>18938</v>
      </c>
      <c r="B17157" t="s">
        <v>23513</v>
      </c>
      <c r="C17157" t="s">
        <v>18939</v>
      </c>
      <c r="D17157">
        <v>2</v>
      </c>
      <c r="E17157">
        <v>535</v>
      </c>
      <c r="F17157">
        <v>30</v>
      </c>
      <c r="G17157">
        <v>8124</v>
      </c>
      <c r="H17157">
        <v>0.59693985221443202</v>
      </c>
      <c r="I17157">
        <v>0.99999999999997702</v>
      </c>
      <c r="J17157">
        <v>0.95041217501583097</v>
      </c>
      <c r="K17157" t="s">
        <v>33854</v>
      </c>
      <c r="L17157">
        <v>2</v>
      </c>
      <c r="M17157" t="s">
        <v>1463</v>
      </c>
      <c r="N17157">
        <v>6.6666666666666693E-2</v>
      </c>
      <c r="O17157">
        <v>3.7383177570093499E-3</v>
      </c>
    </row>
    <row r="17158" spans="1:15">
      <c r="A17158" t="s">
        <v>18938</v>
      </c>
      <c r="B17158" t="s">
        <v>23511</v>
      </c>
      <c r="C17158" t="s">
        <v>18939</v>
      </c>
      <c r="D17158">
        <v>26</v>
      </c>
      <c r="E17158">
        <v>6152</v>
      </c>
      <c r="F17158">
        <v>29</v>
      </c>
      <c r="G17158">
        <v>7804</v>
      </c>
      <c r="H17158">
        <v>0.10945080879322799</v>
      </c>
      <c r="I17158">
        <v>0.46425816999971298</v>
      </c>
      <c r="J17158">
        <v>0.39904535335892499</v>
      </c>
      <c r="K17158" t="s">
        <v>33855</v>
      </c>
      <c r="L17158">
        <v>26</v>
      </c>
      <c r="M17158" t="s">
        <v>1463</v>
      </c>
      <c r="N17158">
        <v>0.89655172413793105</v>
      </c>
      <c r="O17158">
        <v>4.2262678803641103E-3</v>
      </c>
    </row>
    <row r="17159" spans="1:15">
      <c r="A17159" t="s">
        <v>18940</v>
      </c>
      <c r="B17159" t="s">
        <v>23511</v>
      </c>
      <c r="C17159" t="s">
        <v>18941</v>
      </c>
      <c r="D17159">
        <v>1</v>
      </c>
      <c r="E17159">
        <v>6152</v>
      </c>
      <c r="F17159">
        <v>1</v>
      </c>
      <c r="G17159">
        <v>7804</v>
      </c>
      <c r="H17159">
        <v>0.788313685289595</v>
      </c>
      <c r="I17159">
        <v>0.968912233598893</v>
      </c>
      <c r="J17159">
        <v>0.832812322140707</v>
      </c>
      <c r="K17159" t="s">
        <v>33189</v>
      </c>
      <c r="L17159">
        <v>1</v>
      </c>
      <c r="M17159" t="s">
        <v>1463</v>
      </c>
      <c r="N17159">
        <v>1</v>
      </c>
      <c r="O17159">
        <v>1.6254876462938901E-4</v>
      </c>
    </row>
    <row r="17160" spans="1:15">
      <c r="A17160" t="s">
        <v>18942</v>
      </c>
      <c r="B17160" t="s">
        <v>23513</v>
      </c>
      <c r="C17160" t="s">
        <v>18943</v>
      </c>
      <c r="D17160">
        <v>1</v>
      </c>
      <c r="E17160">
        <v>535</v>
      </c>
      <c r="F17160">
        <v>21</v>
      </c>
      <c r="G17160">
        <v>8124</v>
      </c>
      <c r="H17160">
        <v>0.76126581765353996</v>
      </c>
      <c r="I17160">
        <v>0.99999999999997702</v>
      </c>
      <c r="J17160">
        <v>0.95041217501583097</v>
      </c>
      <c r="K17160" t="s">
        <v>23919</v>
      </c>
      <c r="L17160">
        <v>1</v>
      </c>
      <c r="M17160" t="s">
        <v>1463</v>
      </c>
      <c r="N17160">
        <v>4.7619047619047603E-2</v>
      </c>
      <c r="O17160">
        <v>1.8691588785046699E-3</v>
      </c>
    </row>
    <row r="17161" spans="1:15">
      <c r="A17161" t="s">
        <v>18942</v>
      </c>
      <c r="B17161" t="s">
        <v>23511</v>
      </c>
      <c r="C17161" t="s">
        <v>18943</v>
      </c>
      <c r="D17161">
        <v>19</v>
      </c>
      <c r="E17161">
        <v>6152</v>
      </c>
      <c r="F17161">
        <v>20</v>
      </c>
      <c r="G17161">
        <v>7804</v>
      </c>
      <c r="H17161">
        <v>5.4506775742009302E-2</v>
      </c>
      <c r="I17161">
        <v>0.28959482308693002</v>
      </c>
      <c r="J17161">
        <v>0.248916391734606</v>
      </c>
      <c r="K17161" t="s">
        <v>30321</v>
      </c>
      <c r="L17161">
        <v>19</v>
      </c>
      <c r="M17161" t="s">
        <v>1463</v>
      </c>
      <c r="N17161">
        <v>0.95</v>
      </c>
      <c r="O17161">
        <v>3.0884265279583901E-3</v>
      </c>
    </row>
    <row r="17162" spans="1:15">
      <c r="A17162" t="s">
        <v>18944</v>
      </c>
      <c r="B17162" t="s">
        <v>23511</v>
      </c>
      <c r="C17162" t="s">
        <v>18945</v>
      </c>
      <c r="D17162">
        <v>1</v>
      </c>
      <c r="E17162">
        <v>6152</v>
      </c>
      <c r="F17162">
        <v>1</v>
      </c>
      <c r="G17162">
        <v>7804</v>
      </c>
      <c r="H17162">
        <v>0.788313685289595</v>
      </c>
      <c r="I17162">
        <v>0.968912233598893</v>
      </c>
      <c r="J17162">
        <v>0.832812322140707</v>
      </c>
      <c r="K17162" t="s">
        <v>30171</v>
      </c>
      <c r="L17162">
        <v>1</v>
      </c>
      <c r="M17162" t="s">
        <v>5133</v>
      </c>
      <c r="N17162">
        <v>1</v>
      </c>
      <c r="O17162">
        <v>1.6254876462938901E-4</v>
      </c>
    </row>
    <row r="17163" spans="1:15">
      <c r="A17163" t="s">
        <v>18946</v>
      </c>
      <c r="B17163" t="s">
        <v>23511</v>
      </c>
      <c r="C17163" t="s">
        <v>18947</v>
      </c>
      <c r="D17163">
        <v>72</v>
      </c>
      <c r="E17163">
        <v>6152</v>
      </c>
      <c r="F17163">
        <v>119</v>
      </c>
      <c r="G17163">
        <v>7804</v>
      </c>
      <c r="H17163">
        <v>0.999998611416967</v>
      </c>
      <c r="I17163">
        <v>1</v>
      </c>
      <c r="J17163">
        <v>0.85953329234717102</v>
      </c>
      <c r="K17163" t="s">
        <v>33856</v>
      </c>
      <c r="L17163">
        <v>72</v>
      </c>
      <c r="M17163" t="s">
        <v>5133</v>
      </c>
      <c r="N17163">
        <v>0.60504201680672298</v>
      </c>
      <c r="O17163">
        <v>1.1703511053316001E-2</v>
      </c>
    </row>
    <row r="17164" spans="1:15">
      <c r="A17164" t="s">
        <v>18946</v>
      </c>
      <c r="B17164" t="s">
        <v>23518</v>
      </c>
      <c r="C17164" t="s">
        <v>18947</v>
      </c>
      <c r="D17164">
        <v>31</v>
      </c>
      <c r="E17164">
        <v>787</v>
      </c>
      <c r="F17164">
        <v>124</v>
      </c>
      <c r="G17164">
        <v>7393</v>
      </c>
      <c r="H17164" s="34">
        <v>3.7810849249626602E-6</v>
      </c>
      <c r="I17164">
        <v>8.0898777894527097E-4</v>
      </c>
      <c r="J17164">
        <v>7.8217408974055804E-4</v>
      </c>
      <c r="K17164" t="s">
        <v>33857</v>
      </c>
      <c r="L17164">
        <v>31</v>
      </c>
      <c r="M17164" t="s">
        <v>5133</v>
      </c>
      <c r="N17164">
        <v>0.25</v>
      </c>
      <c r="O17164">
        <v>3.9390088945362098E-2</v>
      </c>
    </row>
    <row r="17165" spans="1:15">
      <c r="A17165" t="s">
        <v>18946</v>
      </c>
      <c r="B17165" t="s">
        <v>23513</v>
      </c>
      <c r="C17165" t="s">
        <v>18947</v>
      </c>
      <c r="D17165">
        <v>13</v>
      </c>
      <c r="E17165">
        <v>535</v>
      </c>
      <c r="F17165">
        <v>130</v>
      </c>
      <c r="G17165">
        <v>8124</v>
      </c>
      <c r="H17165">
        <v>8.5700460579721194E-2</v>
      </c>
      <c r="I17165">
        <v>0.54548606043840997</v>
      </c>
      <c r="J17165">
        <v>0.518436593142098</v>
      </c>
      <c r="K17165" t="s">
        <v>33858</v>
      </c>
      <c r="L17165">
        <v>13</v>
      </c>
      <c r="M17165" t="s">
        <v>5133</v>
      </c>
      <c r="N17165">
        <v>0.1</v>
      </c>
      <c r="O17165">
        <v>2.4299065420560699E-2</v>
      </c>
    </row>
    <row r="17166" spans="1:15">
      <c r="A17166" t="s">
        <v>18948</v>
      </c>
      <c r="B17166" t="s">
        <v>23513</v>
      </c>
      <c r="C17166" t="s">
        <v>18949</v>
      </c>
      <c r="D17166">
        <v>3</v>
      </c>
      <c r="E17166">
        <v>535</v>
      </c>
      <c r="F17166">
        <v>46</v>
      </c>
      <c r="G17166">
        <v>8124</v>
      </c>
      <c r="H17166">
        <v>0.591761522666716</v>
      </c>
      <c r="I17166">
        <v>0.99999999999997702</v>
      </c>
      <c r="J17166">
        <v>0.95041217501583097</v>
      </c>
      <c r="K17166" t="s">
        <v>26176</v>
      </c>
      <c r="L17166">
        <v>3</v>
      </c>
      <c r="M17166" t="s">
        <v>5133</v>
      </c>
      <c r="N17166">
        <v>6.5217391304347797E-2</v>
      </c>
      <c r="O17166">
        <v>5.60747663551402E-3</v>
      </c>
    </row>
    <row r="17167" spans="1:15">
      <c r="A17167" t="s">
        <v>18948</v>
      </c>
      <c r="B17167" t="s">
        <v>23518</v>
      </c>
      <c r="C17167" t="s">
        <v>18949</v>
      </c>
      <c r="D17167">
        <v>2</v>
      </c>
      <c r="E17167">
        <v>787</v>
      </c>
      <c r="F17167">
        <v>38</v>
      </c>
      <c r="G17167">
        <v>7393</v>
      </c>
      <c r="H17167">
        <v>0.923785561797554</v>
      </c>
      <c r="I17167">
        <v>1</v>
      </c>
      <c r="J17167">
        <v>0.966855260484069</v>
      </c>
      <c r="K17167" t="s">
        <v>26177</v>
      </c>
      <c r="L17167">
        <v>2</v>
      </c>
      <c r="M17167" t="s">
        <v>5133</v>
      </c>
      <c r="N17167">
        <v>5.2631578947368397E-2</v>
      </c>
      <c r="O17167">
        <v>2.5412960609911099E-3</v>
      </c>
    </row>
    <row r="17168" spans="1:15">
      <c r="A17168" t="s">
        <v>18948</v>
      </c>
      <c r="B17168" t="s">
        <v>23511</v>
      </c>
      <c r="C17168" t="s">
        <v>18949</v>
      </c>
      <c r="D17168">
        <v>38</v>
      </c>
      <c r="E17168">
        <v>6152</v>
      </c>
      <c r="F17168">
        <v>44</v>
      </c>
      <c r="G17168">
        <v>7804</v>
      </c>
      <c r="H17168">
        <v>0.14762942674181101</v>
      </c>
      <c r="I17168">
        <v>0.54611425167193095</v>
      </c>
      <c r="J17168">
        <v>0.46940338073728599</v>
      </c>
      <c r="K17168" t="s">
        <v>28923</v>
      </c>
      <c r="L17168">
        <v>38</v>
      </c>
      <c r="M17168" t="s">
        <v>5133</v>
      </c>
      <c r="N17168">
        <v>0.86363636363636398</v>
      </c>
      <c r="O17168">
        <v>6.1768530559167803E-3</v>
      </c>
    </row>
    <row r="17169" spans="1:15">
      <c r="A17169" t="s">
        <v>18950</v>
      </c>
      <c r="B17169" t="s">
        <v>23511</v>
      </c>
      <c r="C17169" t="s">
        <v>18951</v>
      </c>
      <c r="D17169">
        <v>3</v>
      </c>
      <c r="E17169">
        <v>6152</v>
      </c>
      <c r="F17169">
        <v>4</v>
      </c>
      <c r="G17169">
        <v>7804</v>
      </c>
      <c r="H17169">
        <v>0.80103341611958101</v>
      </c>
      <c r="I17169">
        <v>0.968912233598893</v>
      </c>
      <c r="J17169">
        <v>0.832812322140707</v>
      </c>
      <c r="K17169" t="s">
        <v>33859</v>
      </c>
      <c r="L17169">
        <v>3</v>
      </c>
      <c r="M17169" t="s">
        <v>1463</v>
      </c>
      <c r="N17169">
        <v>0.75</v>
      </c>
      <c r="O17169">
        <v>4.8764629388816603E-4</v>
      </c>
    </row>
    <row r="17170" spans="1:15">
      <c r="A17170" t="s">
        <v>18950</v>
      </c>
      <c r="B17170" t="s">
        <v>23518</v>
      </c>
      <c r="C17170" t="s">
        <v>18951</v>
      </c>
      <c r="D17170">
        <v>1</v>
      </c>
      <c r="E17170">
        <v>787</v>
      </c>
      <c r="F17170">
        <v>4</v>
      </c>
      <c r="G17170">
        <v>7393</v>
      </c>
      <c r="H17170">
        <v>0.362574478289521</v>
      </c>
      <c r="I17170">
        <v>1</v>
      </c>
      <c r="J17170">
        <v>0.966855260484069</v>
      </c>
      <c r="K17170" t="s">
        <v>23564</v>
      </c>
      <c r="L17170">
        <v>1</v>
      </c>
      <c r="M17170" t="s">
        <v>1463</v>
      </c>
      <c r="N17170">
        <v>0.25</v>
      </c>
      <c r="O17170">
        <v>1.27064803049555E-3</v>
      </c>
    </row>
    <row r="17171" spans="1:15">
      <c r="A17171" t="s">
        <v>18952</v>
      </c>
      <c r="B17171" t="s">
        <v>23518</v>
      </c>
      <c r="C17171" t="s">
        <v>18953</v>
      </c>
      <c r="D17171">
        <v>86</v>
      </c>
      <c r="E17171">
        <v>787</v>
      </c>
      <c r="F17171">
        <v>941</v>
      </c>
      <c r="G17171">
        <v>7393</v>
      </c>
      <c r="H17171">
        <v>0.95363287857638601</v>
      </c>
      <c r="I17171">
        <v>1</v>
      </c>
      <c r="J17171">
        <v>0.966855260484069</v>
      </c>
      <c r="K17171" t="s">
        <v>33860</v>
      </c>
      <c r="L17171">
        <v>86</v>
      </c>
      <c r="M17171" t="s">
        <v>1463</v>
      </c>
      <c r="N17171">
        <v>9.1392136025504805E-2</v>
      </c>
      <c r="O17171">
        <v>0.109275730622618</v>
      </c>
    </row>
    <row r="17172" spans="1:15">
      <c r="A17172" t="s">
        <v>18952</v>
      </c>
      <c r="B17172" t="s">
        <v>23513</v>
      </c>
      <c r="C17172" t="s">
        <v>18953</v>
      </c>
      <c r="D17172">
        <v>52</v>
      </c>
      <c r="E17172">
        <v>535</v>
      </c>
      <c r="F17172">
        <v>1075</v>
      </c>
      <c r="G17172">
        <v>8124</v>
      </c>
      <c r="H17172">
        <v>0.99580757316087398</v>
      </c>
      <c r="I17172">
        <v>0.99999999999997702</v>
      </c>
      <c r="J17172">
        <v>0.95041217501583097</v>
      </c>
      <c r="K17172" t="s">
        <v>33861</v>
      </c>
      <c r="L17172">
        <v>52</v>
      </c>
      <c r="M17172" t="s">
        <v>1463</v>
      </c>
      <c r="N17172">
        <v>4.8372093023255798E-2</v>
      </c>
      <c r="O17172">
        <v>9.7196261682243004E-2</v>
      </c>
    </row>
    <row r="17173" spans="1:15">
      <c r="A17173" t="s">
        <v>18952</v>
      </c>
      <c r="B17173" t="s">
        <v>23511</v>
      </c>
      <c r="C17173" t="s">
        <v>18953</v>
      </c>
      <c r="D17173">
        <v>862</v>
      </c>
      <c r="E17173">
        <v>6152</v>
      </c>
      <c r="F17173">
        <v>1035</v>
      </c>
      <c r="G17173">
        <v>7804</v>
      </c>
      <c r="H17173" s="34">
        <v>6.9855788845774199E-5</v>
      </c>
      <c r="I17173">
        <v>1.4950657417101001E-3</v>
      </c>
      <c r="J17173">
        <v>1.2850587792475499E-3</v>
      </c>
      <c r="K17173" t="s">
        <v>33862</v>
      </c>
      <c r="L17173">
        <v>862</v>
      </c>
      <c r="M17173" t="s">
        <v>1463</v>
      </c>
      <c r="N17173">
        <v>0.83285024154589404</v>
      </c>
      <c r="O17173">
        <v>0.140117035110533</v>
      </c>
    </row>
    <row r="17174" spans="1:15">
      <c r="A17174" t="s">
        <v>18954</v>
      </c>
      <c r="B17174" t="s">
        <v>23513</v>
      </c>
      <c r="C17174" t="s">
        <v>18955</v>
      </c>
      <c r="D17174">
        <v>5</v>
      </c>
      <c r="E17174">
        <v>535</v>
      </c>
      <c r="F17174">
        <v>101</v>
      </c>
      <c r="G17174">
        <v>8124</v>
      </c>
      <c r="H17174">
        <v>0.80393717290806199</v>
      </c>
      <c r="I17174">
        <v>0.99999999999997702</v>
      </c>
      <c r="J17174">
        <v>0.95041217501583097</v>
      </c>
      <c r="K17174" t="s">
        <v>33863</v>
      </c>
      <c r="L17174">
        <v>5</v>
      </c>
      <c r="M17174" t="s">
        <v>1463</v>
      </c>
      <c r="N17174">
        <v>4.95049504950495E-2</v>
      </c>
      <c r="O17174">
        <v>9.3457943925233603E-3</v>
      </c>
    </row>
    <row r="17175" spans="1:15">
      <c r="A17175" t="s">
        <v>18954</v>
      </c>
      <c r="B17175" t="s">
        <v>23511</v>
      </c>
      <c r="C17175" t="s">
        <v>18955</v>
      </c>
      <c r="D17175">
        <v>68</v>
      </c>
      <c r="E17175">
        <v>6152</v>
      </c>
      <c r="F17175">
        <v>97</v>
      </c>
      <c r="G17175">
        <v>7804</v>
      </c>
      <c r="H17175">
        <v>0.98484650181232702</v>
      </c>
      <c r="I17175">
        <v>1</v>
      </c>
      <c r="J17175">
        <v>0.85953329234717102</v>
      </c>
      <c r="K17175" t="s">
        <v>33864</v>
      </c>
      <c r="L17175">
        <v>68</v>
      </c>
      <c r="M17175" t="s">
        <v>1463</v>
      </c>
      <c r="N17175">
        <v>0.70103092783505105</v>
      </c>
      <c r="O17175">
        <v>1.1053315994798399E-2</v>
      </c>
    </row>
    <row r="17176" spans="1:15">
      <c r="A17176" t="s">
        <v>18954</v>
      </c>
      <c r="B17176" t="s">
        <v>23518</v>
      </c>
      <c r="C17176" t="s">
        <v>18955</v>
      </c>
      <c r="D17176">
        <v>15</v>
      </c>
      <c r="E17176">
        <v>787</v>
      </c>
      <c r="F17176">
        <v>91</v>
      </c>
      <c r="G17176">
        <v>7393</v>
      </c>
      <c r="H17176">
        <v>5.6160322702139602E-2</v>
      </c>
      <c r="I17176">
        <v>0.61178825165478101</v>
      </c>
      <c r="J17176">
        <v>0.59151068941477603</v>
      </c>
      <c r="K17176" t="s">
        <v>33865</v>
      </c>
      <c r="L17176">
        <v>15</v>
      </c>
      <c r="M17176" t="s">
        <v>1463</v>
      </c>
      <c r="N17176">
        <v>0.164835164835165</v>
      </c>
      <c r="O17176">
        <v>1.9059720457433298E-2</v>
      </c>
    </row>
    <row r="17177" spans="1:15">
      <c r="A17177" t="s">
        <v>18956</v>
      </c>
      <c r="B17177" t="s">
        <v>23513</v>
      </c>
      <c r="C17177" t="s">
        <v>18957</v>
      </c>
      <c r="D17177">
        <v>6</v>
      </c>
      <c r="E17177">
        <v>535</v>
      </c>
      <c r="F17177">
        <v>223</v>
      </c>
      <c r="G17177">
        <v>8124</v>
      </c>
      <c r="H17177">
        <v>0.99750506062700794</v>
      </c>
      <c r="I17177">
        <v>0.99999999999997702</v>
      </c>
      <c r="J17177">
        <v>0.95041217501583097</v>
      </c>
      <c r="K17177" t="s">
        <v>33866</v>
      </c>
      <c r="L17177">
        <v>6</v>
      </c>
      <c r="M17177" t="s">
        <v>1463</v>
      </c>
      <c r="N17177">
        <v>2.6905829596412599E-2</v>
      </c>
      <c r="O17177">
        <v>1.1214953271028E-2</v>
      </c>
    </row>
    <row r="17178" spans="1:15">
      <c r="A17178" t="s">
        <v>18956</v>
      </c>
      <c r="B17178" t="s">
        <v>23511</v>
      </c>
      <c r="C17178" t="s">
        <v>18957</v>
      </c>
      <c r="D17178">
        <v>180</v>
      </c>
      <c r="E17178">
        <v>6152</v>
      </c>
      <c r="F17178">
        <v>219</v>
      </c>
      <c r="G17178">
        <v>7804</v>
      </c>
      <c r="H17178">
        <v>0.123710135235212</v>
      </c>
      <c r="I17178">
        <v>0.498741310970788</v>
      </c>
      <c r="J17178">
        <v>0.42868476104826603</v>
      </c>
      <c r="K17178" t="s">
        <v>33867</v>
      </c>
      <c r="L17178">
        <v>180</v>
      </c>
      <c r="M17178" t="s">
        <v>1463</v>
      </c>
      <c r="N17178">
        <v>0.82191780821917804</v>
      </c>
      <c r="O17178">
        <v>2.925877763329E-2</v>
      </c>
    </row>
    <row r="17179" spans="1:15">
      <c r="A17179" t="s">
        <v>18956</v>
      </c>
      <c r="B17179" t="s">
        <v>23518</v>
      </c>
      <c r="C17179" t="s">
        <v>18957</v>
      </c>
      <c r="D17179">
        <v>34</v>
      </c>
      <c r="E17179">
        <v>787</v>
      </c>
      <c r="F17179">
        <v>224</v>
      </c>
      <c r="G17179">
        <v>7393</v>
      </c>
      <c r="H17179">
        <v>2.04475395083531E-2</v>
      </c>
      <c r="I17179">
        <v>0.36065355527098802</v>
      </c>
      <c r="J17179">
        <v>0.348699787126037</v>
      </c>
      <c r="K17179" t="s">
        <v>33868</v>
      </c>
      <c r="L17179">
        <v>34</v>
      </c>
      <c r="M17179" t="s">
        <v>1463</v>
      </c>
      <c r="N17179">
        <v>0.151785714285714</v>
      </c>
      <c r="O17179">
        <v>4.3202033036848803E-2</v>
      </c>
    </row>
    <row r="17180" spans="1:15">
      <c r="A17180" t="s">
        <v>18958</v>
      </c>
      <c r="B17180" t="s">
        <v>23511</v>
      </c>
      <c r="C17180" t="s">
        <v>18959</v>
      </c>
      <c r="D17180">
        <v>66</v>
      </c>
      <c r="E17180">
        <v>6152</v>
      </c>
      <c r="F17180">
        <v>77</v>
      </c>
      <c r="G17180">
        <v>7804</v>
      </c>
      <c r="H17180">
        <v>8.4995827312085506E-2</v>
      </c>
      <c r="I17180">
        <v>0.39102052331190801</v>
      </c>
      <c r="J17180">
        <v>0.33609515777759802</v>
      </c>
      <c r="K17180" t="s">
        <v>33869</v>
      </c>
      <c r="L17180">
        <v>66</v>
      </c>
      <c r="M17180" t="s">
        <v>1463</v>
      </c>
      <c r="N17180">
        <v>0.85714285714285698</v>
      </c>
      <c r="O17180">
        <v>1.07282184655397E-2</v>
      </c>
    </row>
    <row r="17181" spans="1:15">
      <c r="A17181" t="s">
        <v>18958</v>
      </c>
      <c r="B17181" t="s">
        <v>23518</v>
      </c>
      <c r="C17181" t="s">
        <v>18959</v>
      </c>
      <c r="D17181">
        <v>17</v>
      </c>
      <c r="E17181">
        <v>787</v>
      </c>
      <c r="F17181">
        <v>89</v>
      </c>
      <c r="G17181">
        <v>7393</v>
      </c>
      <c r="H17181">
        <v>1.1673405676744599E-2</v>
      </c>
      <c r="I17181">
        <v>0.249760127544608</v>
      </c>
      <c r="J17181">
        <v>0.241481893175677</v>
      </c>
      <c r="K17181" t="s">
        <v>33870</v>
      </c>
      <c r="L17181">
        <v>17</v>
      </c>
      <c r="M17181" t="s">
        <v>1463</v>
      </c>
      <c r="N17181">
        <v>0.19101123595505601</v>
      </c>
      <c r="O17181">
        <v>2.1601016518424401E-2</v>
      </c>
    </row>
    <row r="17182" spans="1:15">
      <c r="A17182" t="s">
        <v>18960</v>
      </c>
      <c r="B17182" t="s">
        <v>23513</v>
      </c>
      <c r="C17182" t="s">
        <v>18961</v>
      </c>
      <c r="D17182">
        <v>2</v>
      </c>
      <c r="E17182">
        <v>535</v>
      </c>
      <c r="F17182">
        <v>13</v>
      </c>
      <c r="G17182">
        <v>8124</v>
      </c>
      <c r="H17182">
        <v>0.20945948666488401</v>
      </c>
      <c r="I17182">
        <v>0.82628980005633901</v>
      </c>
      <c r="J17182">
        <v>0.78531588606495994</v>
      </c>
      <c r="K17182" t="s">
        <v>27036</v>
      </c>
      <c r="L17182">
        <v>2</v>
      </c>
      <c r="M17182" t="s">
        <v>1463</v>
      </c>
      <c r="N17182">
        <v>0.15384615384615399</v>
      </c>
      <c r="O17182">
        <v>3.7383177570093499E-3</v>
      </c>
    </row>
    <row r="17183" spans="1:15">
      <c r="A17183" t="s">
        <v>18960</v>
      </c>
      <c r="B17183" t="s">
        <v>23518</v>
      </c>
      <c r="C17183" t="s">
        <v>18961</v>
      </c>
      <c r="D17183">
        <v>1</v>
      </c>
      <c r="E17183">
        <v>787</v>
      </c>
      <c r="F17183">
        <v>16</v>
      </c>
      <c r="G17183">
        <v>7393</v>
      </c>
      <c r="H17183">
        <v>0.83516677538628503</v>
      </c>
      <c r="I17183">
        <v>1</v>
      </c>
      <c r="J17183">
        <v>0.966855260484069</v>
      </c>
      <c r="K17183" t="s">
        <v>23666</v>
      </c>
      <c r="L17183">
        <v>1</v>
      </c>
      <c r="M17183" t="s">
        <v>1463</v>
      </c>
      <c r="N17183">
        <v>6.25E-2</v>
      </c>
      <c r="O17183">
        <v>1.27064803049555E-3</v>
      </c>
    </row>
    <row r="17184" spans="1:15">
      <c r="A17184" t="s">
        <v>18960</v>
      </c>
      <c r="B17184" t="s">
        <v>23511</v>
      </c>
      <c r="C17184" t="s">
        <v>18961</v>
      </c>
      <c r="D17184">
        <v>11</v>
      </c>
      <c r="E17184">
        <v>6152</v>
      </c>
      <c r="F17184">
        <v>14</v>
      </c>
      <c r="G17184">
        <v>7804</v>
      </c>
      <c r="H17184">
        <v>0.65754173515226599</v>
      </c>
      <c r="I17184">
        <v>0.968912233598893</v>
      </c>
      <c r="J17184">
        <v>0.832812322140707</v>
      </c>
      <c r="K17184" t="s">
        <v>27315</v>
      </c>
      <c r="L17184">
        <v>11</v>
      </c>
      <c r="M17184" t="s">
        <v>1463</v>
      </c>
      <c r="N17184">
        <v>0.78571428571428603</v>
      </c>
      <c r="O17184">
        <v>1.78803641092328E-3</v>
      </c>
    </row>
    <row r="17185" spans="1:15">
      <c r="A17185" t="s">
        <v>18962</v>
      </c>
      <c r="B17185" t="s">
        <v>23511</v>
      </c>
      <c r="C17185" t="s">
        <v>18963</v>
      </c>
      <c r="D17185">
        <v>22</v>
      </c>
      <c r="E17185">
        <v>6152</v>
      </c>
      <c r="F17185">
        <v>22</v>
      </c>
      <c r="G17185">
        <v>7804</v>
      </c>
      <c r="H17185">
        <v>5.2956616517506796E-3</v>
      </c>
      <c r="I17185">
        <v>5.1365309321660502E-2</v>
      </c>
      <c r="J17185">
        <v>4.4150193433677702E-2</v>
      </c>
      <c r="K17185" t="s">
        <v>33871</v>
      </c>
      <c r="L17185">
        <v>22</v>
      </c>
      <c r="M17185" t="s">
        <v>1463</v>
      </c>
      <c r="N17185">
        <v>1</v>
      </c>
      <c r="O17185">
        <v>3.57607282184655E-3</v>
      </c>
    </row>
    <row r="17186" spans="1:15">
      <c r="A17186" t="s">
        <v>18964</v>
      </c>
      <c r="B17186" t="s">
        <v>23518</v>
      </c>
      <c r="C17186" t="s">
        <v>18965</v>
      </c>
      <c r="D17186">
        <v>5</v>
      </c>
      <c r="E17186">
        <v>787</v>
      </c>
      <c r="F17186">
        <v>15</v>
      </c>
      <c r="G17186">
        <v>7393</v>
      </c>
      <c r="H17186">
        <v>1.6316789715882601E-2</v>
      </c>
      <c r="I17186">
        <v>0.31110677468011899</v>
      </c>
      <c r="J17186">
        <v>0.30079522167170503</v>
      </c>
      <c r="K17186" t="s">
        <v>33872</v>
      </c>
      <c r="L17186">
        <v>5</v>
      </c>
      <c r="M17186" t="s">
        <v>1463</v>
      </c>
      <c r="N17186">
        <v>0.33333333333333298</v>
      </c>
      <c r="O17186">
        <v>6.35324015247776E-3</v>
      </c>
    </row>
    <row r="17187" spans="1:15">
      <c r="A17187" t="s">
        <v>18964</v>
      </c>
      <c r="B17187" t="s">
        <v>23511</v>
      </c>
      <c r="C17187" t="s">
        <v>18965</v>
      </c>
      <c r="D17187">
        <v>9</v>
      </c>
      <c r="E17187">
        <v>6152</v>
      </c>
      <c r="F17187">
        <v>15</v>
      </c>
      <c r="G17187">
        <v>7804</v>
      </c>
      <c r="H17187">
        <v>0.97571554589467202</v>
      </c>
      <c r="I17187">
        <v>1</v>
      </c>
      <c r="J17187">
        <v>0.85953329234717102</v>
      </c>
      <c r="K17187" t="s">
        <v>33873</v>
      </c>
      <c r="L17187">
        <v>9</v>
      </c>
      <c r="M17187" t="s">
        <v>1463</v>
      </c>
      <c r="N17187">
        <v>0.6</v>
      </c>
      <c r="O17187">
        <v>1.4629388816645001E-3</v>
      </c>
    </row>
    <row r="17188" spans="1:15">
      <c r="A17188" t="s">
        <v>18966</v>
      </c>
      <c r="B17188" t="s">
        <v>23513</v>
      </c>
      <c r="C17188" t="s">
        <v>18967</v>
      </c>
      <c r="D17188">
        <v>27</v>
      </c>
      <c r="E17188">
        <v>535</v>
      </c>
      <c r="F17188">
        <v>473</v>
      </c>
      <c r="G17188">
        <v>8124</v>
      </c>
      <c r="H17188">
        <v>0.81147213357511006</v>
      </c>
      <c r="I17188">
        <v>0.99999999999997702</v>
      </c>
      <c r="J17188">
        <v>0.95041217501583097</v>
      </c>
      <c r="K17188" t="s">
        <v>33874</v>
      </c>
      <c r="L17188">
        <v>27</v>
      </c>
      <c r="M17188" t="s">
        <v>1463</v>
      </c>
      <c r="N17188">
        <v>5.70824524312896E-2</v>
      </c>
      <c r="O17188">
        <v>5.0467289719626197E-2</v>
      </c>
    </row>
    <row r="17189" spans="1:15">
      <c r="A17189" t="s">
        <v>18966</v>
      </c>
      <c r="B17189" t="s">
        <v>23518</v>
      </c>
      <c r="C17189" t="s">
        <v>18967</v>
      </c>
      <c r="D17189">
        <v>31</v>
      </c>
      <c r="E17189">
        <v>787</v>
      </c>
      <c r="F17189">
        <v>462</v>
      </c>
      <c r="G17189">
        <v>7393</v>
      </c>
      <c r="H17189">
        <v>0.99894584197402503</v>
      </c>
      <c r="I17189">
        <v>1</v>
      </c>
      <c r="J17189">
        <v>0.966855260484069</v>
      </c>
      <c r="K17189" t="s">
        <v>33875</v>
      </c>
      <c r="L17189">
        <v>31</v>
      </c>
      <c r="M17189" t="s">
        <v>1463</v>
      </c>
      <c r="N17189">
        <v>6.7099567099567103E-2</v>
      </c>
      <c r="O17189">
        <v>3.9390088945362098E-2</v>
      </c>
    </row>
    <row r="17190" spans="1:15">
      <c r="A17190" t="s">
        <v>18966</v>
      </c>
      <c r="B17190" t="s">
        <v>23511</v>
      </c>
      <c r="C17190" t="s">
        <v>18967</v>
      </c>
      <c r="D17190">
        <v>411</v>
      </c>
      <c r="E17190">
        <v>6152</v>
      </c>
      <c r="F17190">
        <v>483</v>
      </c>
      <c r="G17190">
        <v>7804</v>
      </c>
      <c r="H17190">
        <v>1.9801646017658E-4</v>
      </c>
      <c r="I17190">
        <v>3.4812000900686199E-3</v>
      </c>
      <c r="J17190">
        <v>2.9922073747359499E-3</v>
      </c>
      <c r="K17190" t="s">
        <v>33876</v>
      </c>
      <c r="L17190">
        <v>411</v>
      </c>
      <c r="M17190" t="s">
        <v>1463</v>
      </c>
      <c r="N17190">
        <v>0.85093167701863404</v>
      </c>
      <c r="O17190">
        <v>6.6807542262678807E-2</v>
      </c>
    </row>
    <row r="17191" spans="1:15">
      <c r="A17191" t="s">
        <v>18968</v>
      </c>
      <c r="B17191" t="s">
        <v>23518</v>
      </c>
      <c r="C17191" t="s">
        <v>18969</v>
      </c>
      <c r="D17191">
        <v>2</v>
      </c>
      <c r="E17191">
        <v>787</v>
      </c>
      <c r="F17191">
        <v>6</v>
      </c>
      <c r="G17191">
        <v>7393</v>
      </c>
      <c r="H17191">
        <v>0.127121247527331</v>
      </c>
      <c r="I17191">
        <v>0.70232558016992197</v>
      </c>
      <c r="J17191">
        <v>0.67904718175981504</v>
      </c>
      <c r="K17191" t="s">
        <v>33689</v>
      </c>
      <c r="L17191">
        <v>2</v>
      </c>
      <c r="M17191" t="s">
        <v>5133</v>
      </c>
      <c r="N17191">
        <v>0.33333333333333298</v>
      </c>
      <c r="O17191">
        <v>2.5412960609911099E-3</v>
      </c>
    </row>
    <row r="17192" spans="1:15">
      <c r="A17192" t="s">
        <v>18968</v>
      </c>
      <c r="B17192" t="s">
        <v>23511</v>
      </c>
      <c r="C17192" t="s">
        <v>18969</v>
      </c>
      <c r="D17192">
        <v>6</v>
      </c>
      <c r="E17192">
        <v>6152</v>
      </c>
      <c r="F17192">
        <v>8</v>
      </c>
      <c r="G17192">
        <v>7804</v>
      </c>
      <c r="H17192">
        <v>0.77072248517942499</v>
      </c>
      <c r="I17192">
        <v>0.968912233598893</v>
      </c>
      <c r="J17192">
        <v>0.832812322140707</v>
      </c>
      <c r="K17192" t="s">
        <v>33688</v>
      </c>
      <c r="L17192">
        <v>6</v>
      </c>
      <c r="M17192" t="s">
        <v>5133</v>
      </c>
      <c r="N17192">
        <v>0.75</v>
      </c>
      <c r="O17192">
        <v>9.7529258777633303E-4</v>
      </c>
    </row>
    <row r="17193" spans="1:15">
      <c r="A17193" t="s">
        <v>18970</v>
      </c>
      <c r="B17193" t="s">
        <v>23511</v>
      </c>
      <c r="C17193" t="s">
        <v>18971</v>
      </c>
      <c r="D17193">
        <v>6</v>
      </c>
      <c r="E17193">
        <v>6152</v>
      </c>
      <c r="F17193">
        <v>8</v>
      </c>
      <c r="G17193">
        <v>7804</v>
      </c>
      <c r="H17193">
        <v>0.77072248517942499</v>
      </c>
      <c r="I17193">
        <v>0.968912233598893</v>
      </c>
      <c r="J17193">
        <v>0.832812322140707</v>
      </c>
      <c r="K17193" t="s">
        <v>25024</v>
      </c>
      <c r="L17193">
        <v>6</v>
      </c>
      <c r="M17193" t="s">
        <v>1463</v>
      </c>
      <c r="N17193">
        <v>0.75</v>
      </c>
      <c r="O17193">
        <v>9.7529258777633303E-4</v>
      </c>
    </row>
    <row r="17194" spans="1:15">
      <c r="A17194" t="s">
        <v>18970</v>
      </c>
      <c r="B17194" t="s">
        <v>23518</v>
      </c>
      <c r="C17194" t="s">
        <v>18971</v>
      </c>
      <c r="D17194">
        <v>2</v>
      </c>
      <c r="E17194">
        <v>787</v>
      </c>
      <c r="F17194">
        <v>8</v>
      </c>
      <c r="G17194">
        <v>7393</v>
      </c>
      <c r="H17194">
        <v>0.20623850586585399</v>
      </c>
      <c r="I17194">
        <v>0.83876007220319604</v>
      </c>
      <c r="J17194">
        <v>0.81095958809365798</v>
      </c>
      <c r="K17194" t="s">
        <v>25025</v>
      </c>
      <c r="L17194">
        <v>2</v>
      </c>
      <c r="M17194" t="s">
        <v>1463</v>
      </c>
      <c r="N17194">
        <v>0.25</v>
      </c>
      <c r="O17194">
        <v>2.5412960609911099E-3</v>
      </c>
    </row>
    <row r="17195" spans="1:15">
      <c r="A17195" t="s">
        <v>18972</v>
      </c>
      <c r="B17195" t="s">
        <v>23511</v>
      </c>
      <c r="C17195" t="s">
        <v>18973</v>
      </c>
      <c r="D17195">
        <v>14</v>
      </c>
      <c r="E17195">
        <v>6152</v>
      </c>
      <c r="F17195">
        <v>14</v>
      </c>
      <c r="G17195">
        <v>7804</v>
      </c>
      <c r="H17195">
        <v>3.5680033920092398E-2</v>
      </c>
      <c r="I17195">
        <v>0.21445050912290001</v>
      </c>
      <c r="J17195">
        <v>0.18432735215193299</v>
      </c>
      <c r="K17195" t="s">
        <v>24239</v>
      </c>
      <c r="L17195">
        <v>14</v>
      </c>
      <c r="M17195" t="s">
        <v>1463</v>
      </c>
      <c r="N17195">
        <v>1</v>
      </c>
      <c r="O17195">
        <v>2.2756827048114399E-3</v>
      </c>
    </row>
    <row r="17196" spans="1:15">
      <c r="A17196" t="s">
        <v>18974</v>
      </c>
      <c r="B17196" t="s">
        <v>23511</v>
      </c>
      <c r="C17196" t="s">
        <v>18975</v>
      </c>
      <c r="D17196">
        <v>1</v>
      </c>
      <c r="E17196">
        <v>6152</v>
      </c>
      <c r="F17196">
        <v>1</v>
      </c>
      <c r="G17196">
        <v>7804</v>
      </c>
      <c r="H17196">
        <v>0.788313685289595</v>
      </c>
      <c r="I17196">
        <v>0.968912233598893</v>
      </c>
      <c r="J17196">
        <v>0.832812322140707</v>
      </c>
      <c r="K17196" t="s">
        <v>24015</v>
      </c>
      <c r="L17196">
        <v>1</v>
      </c>
      <c r="M17196" t="s">
        <v>1463</v>
      </c>
      <c r="N17196">
        <v>1</v>
      </c>
      <c r="O17196">
        <v>1.6254876462938901E-4</v>
      </c>
    </row>
    <row r="17197" spans="1:15">
      <c r="A17197" t="s">
        <v>18976</v>
      </c>
      <c r="B17197" t="s">
        <v>23518</v>
      </c>
      <c r="C17197" t="s">
        <v>18977</v>
      </c>
      <c r="D17197">
        <v>10</v>
      </c>
      <c r="E17197">
        <v>787</v>
      </c>
      <c r="F17197">
        <v>184</v>
      </c>
      <c r="G17197">
        <v>7393</v>
      </c>
      <c r="H17197">
        <v>0.99590902948356497</v>
      </c>
      <c r="I17197">
        <v>1</v>
      </c>
      <c r="J17197">
        <v>0.966855260484069</v>
      </c>
      <c r="K17197" t="s">
        <v>30041</v>
      </c>
      <c r="L17197">
        <v>10</v>
      </c>
      <c r="M17197" t="s">
        <v>2729</v>
      </c>
      <c r="N17197">
        <v>5.4347826086956499E-2</v>
      </c>
      <c r="O17197">
        <v>1.2706480304955499E-2</v>
      </c>
    </row>
    <row r="17198" spans="1:15">
      <c r="A17198" t="s">
        <v>18976</v>
      </c>
      <c r="B17198" t="s">
        <v>23513</v>
      </c>
      <c r="C17198" t="s">
        <v>18977</v>
      </c>
      <c r="D17198">
        <v>4</v>
      </c>
      <c r="E17198">
        <v>535</v>
      </c>
      <c r="F17198">
        <v>208</v>
      </c>
      <c r="G17198">
        <v>8124</v>
      </c>
      <c r="H17198">
        <v>0.99960060175434995</v>
      </c>
      <c r="I17198">
        <v>0.99999999999997702</v>
      </c>
      <c r="J17198">
        <v>0.95041217501583097</v>
      </c>
      <c r="K17198" t="s">
        <v>30043</v>
      </c>
      <c r="L17198">
        <v>4</v>
      </c>
      <c r="M17198" t="s">
        <v>2729</v>
      </c>
      <c r="N17198">
        <v>1.9230769230769201E-2</v>
      </c>
      <c r="O17198">
        <v>7.4766355140186902E-3</v>
      </c>
    </row>
    <row r="17199" spans="1:15">
      <c r="A17199" t="s">
        <v>18976</v>
      </c>
      <c r="B17199" t="s">
        <v>23511</v>
      </c>
      <c r="C17199" t="s">
        <v>18977</v>
      </c>
      <c r="D17199">
        <v>189</v>
      </c>
      <c r="E17199">
        <v>6152</v>
      </c>
      <c r="F17199">
        <v>206</v>
      </c>
      <c r="G17199">
        <v>7804</v>
      </c>
      <c r="H17199" s="34">
        <v>3.55450792970455E-7</v>
      </c>
      <c r="I17199" s="34">
        <v>1.3057511405948201E-5</v>
      </c>
      <c r="J17199" s="34">
        <v>1.12233657686154E-5</v>
      </c>
      <c r="K17199" t="s">
        <v>33877</v>
      </c>
      <c r="L17199">
        <v>189</v>
      </c>
      <c r="M17199" t="s">
        <v>2729</v>
      </c>
      <c r="N17199">
        <v>0.91747572815533995</v>
      </c>
      <c r="O17199">
        <v>3.0721716514954499E-2</v>
      </c>
    </row>
    <row r="17200" spans="1:15">
      <c r="A17200" t="s">
        <v>18978</v>
      </c>
      <c r="B17200" t="s">
        <v>23513</v>
      </c>
      <c r="C17200" t="s">
        <v>18979</v>
      </c>
      <c r="D17200">
        <v>13</v>
      </c>
      <c r="E17200">
        <v>535</v>
      </c>
      <c r="F17200">
        <v>58</v>
      </c>
      <c r="G17200">
        <v>8124</v>
      </c>
      <c r="H17200" s="34">
        <v>7.6499703635819695E-5</v>
      </c>
      <c r="I17200">
        <v>4.0701765395980997E-3</v>
      </c>
      <c r="J17200">
        <v>3.86834533769793E-3</v>
      </c>
      <c r="K17200" t="s">
        <v>33878</v>
      </c>
      <c r="L17200">
        <v>13</v>
      </c>
      <c r="M17200" t="s">
        <v>5133</v>
      </c>
      <c r="N17200">
        <v>0.22413793103448301</v>
      </c>
      <c r="O17200">
        <v>2.4299065420560699E-2</v>
      </c>
    </row>
    <row r="17201" spans="1:15">
      <c r="A17201" t="s">
        <v>18978</v>
      </c>
      <c r="B17201" t="s">
        <v>23511</v>
      </c>
      <c r="C17201" t="s">
        <v>18979</v>
      </c>
      <c r="D17201">
        <v>46</v>
      </c>
      <c r="E17201">
        <v>6152</v>
      </c>
      <c r="F17201">
        <v>54</v>
      </c>
      <c r="G17201">
        <v>7804</v>
      </c>
      <c r="H17201">
        <v>0.16364164489577099</v>
      </c>
      <c r="I17201">
        <v>0.592952518954312</v>
      </c>
      <c r="J17201">
        <v>0.50966243082234797</v>
      </c>
      <c r="K17201" t="s">
        <v>33879</v>
      </c>
      <c r="L17201">
        <v>46</v>
      </c>
      <c r="M17201" t="s">
        <v>5133</v>
      </c>
      <c r="N17201">
        <v>0.85185185185185197</v>
      </c>
      <c r="O17201">
        <v>7.4772431729518904E-3</v>
      </c>
    </row>
    <row r="17202" spans="1:15">
      <c r="A17202" t="s">
        <v>18978</v>
      </c>
      <c r="B17202" t="s">
        <v>23518</v>
      </c>
      <c r="C17202" t="s">
        <v>18979</v>
      </c>
      <c r="D17202">
        <v>1</v>
      </c>
      <c r="E17202">
        <v>787</v>
      </c>
      <c r="F17202">
        <v>52</v>
      </c>
      <c r="G17202">
        <v>7393</v>
      </c>
      <c r="H17202">
        <v>0.997189373954256</v>
      </c>
      <c r="I17202">
        <v>1</v>
      </c>
      <c r="J17202">
        <v>0.966855260484069</v>
      </c>
      <c r="K17202" t="s">
        <v>26750</v>
      </c>
      <c r="L17202">
        <v>1</v>
      </c>
      <c r="M17202" t="s">
        <v>5133</v>
      </c>
      <c r="N17202">
        <v>1.9230769230769201E-2</v>
      </c>
      <c r="O17202">
        <v>1.27064803049555E-3</v>
      </c>
    </row>
    <row r="17203" spans="1:15">
      <c r="A17203" t="s">
        <v>18980</v>
      </c>
      <c r="B17203" t="s">
        <v>23511</v>
      </c>
      <c r="C17203" t="s">
        <v>18981</v>
      </c>
      <c r="D17203">
        <v>22</v>
      </c>
      <c r="E17203">
        <v>6152</v>
      </c>
      <c r="F17203">
        <v>23</v>
      </c>
      <c r="G17203">
        <v>7804</v>
      </c>
      <c r="H17203">
        <v>3.0027803398246001E-2</v>
      </c>
      <c r="I17203">
        <v>0.19196345743878701</v>
      </c>
      <c r="J17203">
        <v>0.16499898258270601</v>
      </c>
      <c r="K17203" t="s">
        <v>33880</v>
      </c>
      <c r="L17203">
        <v>22</v>
      </c>
      <c r="M17203" t="s">
        <v>5133</v>
      </c>
      <c r="N17203">
        <v>0.95652173913043503</v>
      </c>
      <c r="O17203">
        <v>3.57607282184655E-3</v>
      </c>
    </row>
    <row r="17204" spans="1:15">
      <c r="A17204" t="s">
        <v>18980</v>
      </c>
      <c r="B17204" t="s">
        <v>23518</v>
      </c>
      <c r="C17204" t="s">
        <v>18981</v>
      </c>
      <c r="D17204">
        <v>1</v>
      </c>
      <c r="E17204">
        <v>787</v>
      </c>
      <c r="F17204">
        <v>22</v>
      </c>
      <c r="G17204">
        <v>7393</v>
      </c>
      <c r="H17204">
        <v>0.91625227339000104</v>
      </c>
      <c r="I17204">
        <v>1</v>
      </c>
      <c r="J17204">
        <v>0.966855260484069</v>
      </c>
      <c r="K17204" t="s">
        <v>32327</v>
      </c>
      <c r="L17204">
        <v>1</v>
      </c>
      <c r="M17204" t="s">
        <v>5133</v>
      </c>
      <c r="N17204">
        <v>4.5454545454545497E-2</v>
      </c>
      <c r="O17204">
        <v>1.27064803049555E-3</v>
      </c>
    </row>
    <row r="17205" spans="1:15">
      <c r="A17205" t="s">
        <v>18982</v>
      </c>
      <c r="B17205" t="s">
        <v>23511</v>
      </c>
      <c r="C17205" t="s">
        <v>18983</v>
      </c>
      <c r="D17205">
        <v>2</v>
      </c>
      <c r="E17205">
        <v>6152</v>
      </c>
      <c r="F17205">
        <v>2</v>
      </c>
      <c r="G17205">
        <v>7804</v>
      </c>
      <c r="H17205">
        <v>0.62141708038142995</v>
      </c>
      <c r="I17205">
        <v>0.968912233598893</v>
      </c>
      <c r="J17205">
        <v>0.832812322140707</v>
      </c>
      <c r="K17205" t="s">
        <v>33881</v>
      </c>
      <c r="L17205">
        <v>2</v>
      </c>
      <c r="M17205" t="s">
        <v>5133</v>
      </c>
      <c r="N17205">
        <v>1</v>
      </c>
      <c r="O17205">
        <v>3.2509752925877802E-4</v>
      </c>
    </row>
    <row r="17206" spans="1:15">
      <c r="A17206" t="s">
        <v>18984</v>
      </c>
      <c r="B17206" t="s">
        <v>23511</v>
      </c>
      <c r="C17206" t="s">
        <v>18985</v>
      </c>
      <c r="D17206">
        <v>2</v>
      </c>
      <c r="E17206">
        <v>6152</v>
      </c>
      <c r="F17206">
        <v>2</v>
      </c>
      <c r="G17206">
        <v>7804</v>
      </c>
      <c r="H17206">
        <v>0.62141708038142995</v>
      </c>
      <c r="I17206">
        <v>0.968912233598893</v>
      </c>
      <c r="J17206">
        <v>0.832812322140707</v>
      </c>
      <c r="K17206" t="s">
        <v>33881</v>
      </c>
      <c r="L17206">
        <v>2</v>
      </c>
      <c r="M17206" t="s">
        <v>5133</v>
      </c>
      <c r="N17206">
        <v>1</v>
      </c>
      <c r="O17206">
        <v>3.2509752925877802E-4</v>
      </c>
    </row>
    <row r="17207" spans="1:15">
      <c r="A17207" t="s">
        <v>18986</v>
      </c>
      <c r="B17207" t="s">
        <v>23513</v>
      </c>
      <c r="C17207" t="s">
        <v>18987</v>
      </c>
      <c r="D17207">
        <v>1</v>
      </c>
      <c r="E17207">
        <v>535</v>
      </c>
      <c r="F17207">
        <v>1</v>
      </c>
      <c r="G17207">
        <v>8124</v>
      </c>
      <c r="H17207">
        <v>6.5854258985721295E-2</v>
      </c>
      <c r="I17207">
        <v>0.448760549738495</v>
      </c>
      <c r="J17207">
        <v>0.42650749013827299</v>
      </c>
      <c r="K17207" t="s">
        <v>30299</v>
      </c>
      <c r="L17207">
        <v>1</v>
      </c>
      <c r="M17207" t="s">
        <v>5133</v>
      </c>
      <c r="N17207">
        <v>1</v>
      </c>
      <c r="O17207">
        <v>1.8691588785046699E-3</v>
      </c>
    </row>
    <row r="17208" spans="1:15">
      <c r="A17208" t="s">
        <v>18988</v>
      </c>
      <c r="B17208" t="s">
        <v>23513</v>
      </c>
      <c r="C17208" t="s">
        <v>18989</v>
      </c>
      <c r="D17208">
        <v>1</v>
      </c>
      <c r="E17208">
        <v>535</v>
      </c>
      <c r="F17208">
        <v>1</v>
      </c>
      <c r="G17208">
        <v>8124</v>
      </c>
      <c r="H17208">
        <v>6.5854258985721295E-2</v>
      </c>
      <c r="I17208">
        <v>0.448760549738495</v>
      </c>
      <c r="J17208">
        <v>0.42650749013827299</v>
      </c>
      <c r="K17208" t="s">
        <v>30299</v>
      </c>
      <c r="L17208">
        <v>1</v>
      </c>
      <c r="M17208" t="s">
        <v>5133</v>
      </c>
      <c r="N17208">
        <v>1</v>
      </c>
      <c r="O17208">
        <v>1.8691588785046699E-3</v>
      </c>
    </row>
    <row r="17209" spans="1:15">
      <c r="A17209" t="s">
        <v>18990</v>
      </c>
      <c r="B17209" t="s">
        <v>23513</v>
      </c>
      <c r="C17209" t="s">
        <v>18991</v>
      </c>
      <c r="D17209">
        <v>1</v>
      </c>
      <c r="E17209">
        <v>535</v>
      </c>
      <c r="F17209">
        <v>4</v>
      </c>
      <c r="G17209">
        <v>8124</v>
      </c>
      <c r="H17209">
        <v>0.23855956797771199</v>
      </c>
      <c r="I17209">
        <v>0.85273230586348503</v>
      </c>
      <c r="J17209">
        <v>0.81044716552199803</v>
      </c>
      <c r="K17209" t="s">
        <v>27948</v>
      </c>
      <c r="L17209">
        <v>1</v>
      </c>
      <c r="M17209" t="s">
        <v>5133</v>
      </c>
      <c r="N17209">
        <v>0.25</v>
      </c>
      <c r="O17209">
        <v>1.8691588785046699E-3</v>
      </c>
    </row>
    <row r="17210" spans="1:15">
      <c r="A17210" t="s">
        <v>18990</v>
      </c>
      <c r="B17210" t="s">
        <v>23511</v>
      </c>
      <c r="C17210" t="s">
        <v>18991</v>
      </c>
      <c r="D17210">
        <v>2</v>
      </c>
      <c r="E17210">
        <v>6152</v>
      </c>
      <c r="F17210">
        <v>3</v>
      </c>
      <c r="G17210">
        <v>7804</v>
      </c>
      <c r="H17210">
        <v>0.88457550560319997</v>
      </c>
      <c r="I17210">
        <v>1</v>
      </c>
      <c r="J17210">
        <v>0.85953329234717102</v>
      </c>
      <c r="K17210" t="s">
        <v>33882</v>
      </c>
      <c r="L17210">
        <v>2</v>
      </c>
      <c r="M17210" t="s">
        <v>5133</v>
      </c>
      <c r="N17210">
        <v>0.66666666666666696</v>
      </c>
      <c r="O17210">
        <v>3.2509752925877802E-4</v>
      </c>
    </row>
    <row r="17211" spans="1:15">
      <c r="A17211" t="s">
        <v>18992</v>
      </c>
      <c r="B17211" t="s">
        <v>23513</v>
      </c>
      <c r="C17211" t="s">
        <v>18993</v>
      </c>
      <c r="D17211">
        <v>1</v>
      </c>
      <c r="E17211">
        <v>535</v>
      </c>
      <c r="F17211">
        <v>1</v>
      </c>
      <c r="G17211">
        <v>8124</v>
      </c>
      <c r="H17211">
        <v>6.5854258985721295E-2</v>
      </c>
      <c r="I17211">
        <v>0.448760549738495</v>
      </c>
      <c r="J17211">
        <v>0.42650749013827299</v>
      </c>
      <c r="K17211" t="s">
        <v>27948</v>
      </c>
      <c r="L17211">
        <v>1</v>
      </c>
      <c r="M17211" t="s">
        <v>5133</v>
      </c>
      <c r="N17211">
        <v>1</v>
      </c>
      <c r="O17211">
        <v>1.8691588785046699E-3</v>
      </c>
    </row>
    <row r="17212" spans="1:15">
      <c r="A17212" t="s">
        <v>18994</v>
      </c>
      <c r="B17212" t="s">
        <v>23518</v>
      </c>
      <c r="C17212" t="s">
        <v>18995</v>
      </c>
      <c r="D17212">
        <v>1</v>
      </c>
      <c r="E17212">
        <v>787</v>
      </c>
      <c r="F17212">
        <v>1</v>
      </c>
      <c r="G17212">
        <v>7393</v>
      </c>
      <c r="H17212">
        <v>0.106452049235764</v>
      </c>
      <c r="I17212">
        <v>0.63266972740240601</v>
      </c>
      <c r="J17212">
        <v>0.61170005408803896</v>
      </c>
      <c r="K17212" t="s">
        <v>24295</v>
      </c>
      <c r="L17212">
        <v>1</v>
      </c>
      <c r="M17212" t="s">
        <v>5133</v>
      </c>
      <c r="N17212">
        <v>1</v>
      </c>
      <c r="O17212">
        <v>1.27064803049555E-3</v>
      </c>
    </row>
    <row r="17213" spans="1:15">
      <c r="A17213" t="s">
        <v>18996</v>
      </c>
      <c r="B17213" t="s">
        <v>23513</v>
      </c>
      <c r="C17213" t="s">
        <v>18997</v>
      </c>
      <c r="D17213">
        <v>1</v>
      </c>
      <c r="E17213">
        <v>535</v>
      </c>
      <c r="F17213">
        <v>52</v>
      </c>
      <c r="G17213">
        <v>8124</v>
      </c>
      <c r="H17213">
        <v>0.97138840924894598</v>
      </c>
      <c r="I17213">
        <v>0.99999999999997702</v>
      </c>
      <c r="J17213">
        <v>0.95041217501583097</v>
      </c>
      <c r="K17213" t="s">
        <v>26166</v>
      </c>
      <c r="L17213">
        <v>1</v>
      </c>
      <c r="M17213" t="s">
        <v>5133</v>
      </c>
      <c r="N17213">
        <v>1.9230769230769201E-2</v>
      </c>
      <c r="O17213">
        <v>1.8691588785046699E-3</v>
      </c>
    </row>
    <row r="17214" spans="1:15">
      <c r="A17214" t="s">
        <v>18996</v>
      </c>
      <c r="B17214" t="s">
        <v>23511</v>
      </c>
      <c r="C17214" t="s">
        <v>18997</v>
      </c>
      <c r="D17214">
        <v>52</v>
      </c>
      <c r="E17214">
        <v>6152</v>
      </c>
      <c r="F17214">
        <v>61</v>
      </c>
      <c r="G17214">
        <v>7804</v>
      </c>
      <c r="H17214">
        <v>0.139972468434471</v>
      </c>
      <c r="I17214">
        <v>0.54611425167193095</v>
      </c>
      <c r="J17214">
        <v>0.46940338073728599</v>
      </c>
      <c r="K17214" t="s">
        <v>33883</v>
      </c>
      <c r="L17214">
        <v>52</v>
      </c>
      <c r="M17214" t="s">
        <v>5133</v>
      </c>
      <c r="N17214">
        <v>0.85245901639344301</v>
      </c>
      <c r="O17214">
        <v>8.4525357607282206E-3</v>
      </c>
    </row>
    <row r="17215" spans="1:15">
      <c r="A17215" t="s">
        <v>18996</v>
      </c>
      <c r="B17215" t="s">
        <v>23518</v>
      </c>
      <c r="C17215" t="s">
        <v>18997</v>
      </c>
      <c r="D17215">
        <v>6</v>
      </c>
      <c r="E17215">
        <v>787</v>
      </c>
      <c r="F17215">
        <v>57</v>
      </c>
      <c r="G17215">
        <v>7393</v>
      </c>
      <c r="H17215">
        <v>0.57537527581499104</v>
      </c>
      <c r="I17215">
        <v>1</v>
      </c>
      <c r="J17215">
        <v>0.966855260484069</v>
      </c>
      <c r="K17215" t="s">
        <v>33884</v>
      </c>
      <c r="L17215">
        <v>6</v>
      </c>
      <c r="M17215" t="s">
        <v>5133</v>
      </c>
      <c r="N17215">
        <v>0.105263157894737</v>
      </c>
      <c r="O17215">
        <v>7.6238881829733202E-3</v>
      </c>
    </row>
    <row r="17216" spans="1:15">
      <c r="A17216" t="s">
        <v>18998</v>
      </c>
      <c r="B17216" t="s">
        <v>23518</v>
      </c>
      <c r="C17216" t="s">
        <v>18999</v>
      </c>
      <c r="D17216">
        <v>1</v>
      </c>
      <c r="E17216">
        <v>787</v>
      </c>
      <c r="F17216">
        <v>19</v>
      </c>
      <c r="G17216">
        <v>7393</v>
      </c>
      <c r="H17216">
        <v>0.88249927365783198</v>
      </c>
      <c r="I17216">
        <v>1</v>
      </c>
      <c r="J17216">
        <v>0.966855260484069</v>
      </c>
      <c r="K17216" t="s">
        <v>30607</v>
      </c>
      <c r="L17216">
        <v>1</v>
      </c>
      <c r="M17216" t="s">
        <v>5133</v>
      </c>
      <c r="N17216">
        <v>5.2631578947368397E-2</v>
      </c>
      <c r="O17216">
        <v>1.27064803049555E-3</v>
      </c>
    </row>
    <row r="17217" spans="1:15">
      <c r="A17217" t="s">
        <v>18998</v>
      </c>
      <c r="B17217" t="s">
        <v>23511</v>
      </c>
      <c r="C17217" t="s">
        <v>18999</v>
      </c>
      <c r="D17217">
        <v>17</v>
      </c>
      <c r="E17217">
        <v>6152</v>
      </c>
      <c r="F17217">
        <v>19</v>
      </c>
      <c r="G17217">
        <v>7804</v>
      </c>
      <c r="H17217">
        <v>0.20051287893879999</v>
      </c>
      <c r="I17217">
        <v>0.65495995127819795</v>
      </c>
      <c r="J17217">
        <v>0.56295988327769197</v>
      </c>
      <c r="K17217" t="s">
        <v>33885</v>
      </c>
      <c r="L17217">
        <v>17</v>
      </c>
      <c r="M17217" t="s">
        <v>5133</v>
      </c>
      <c r="N17217">
        <v>0.89473684210526305</v>
      </c>
      <c r="O17217">
        <v>2.7633289986996102E-3</v>
      </c>
    </row>
    <row r="17218" spans="1:15">
      <c r="A17218" t="s">
        <v>19000</v>
      </c>
      <c r="B17218" t="s">
        <v>23511</v>
      </c>
      <c r="C17218" t="s">
        <v>19001</v>
      </c>
      <c r="D17218">
        <v>23</v>
      </c>
      <c r="E17218">
        <v>6152</v>
      </c>
      <c r="F17218">
        <v>24</v>
      </c>
      <c r="G17218">
        <v>7804</v>
      </c>
      <c r="H17218">
        <v>2.4541516180316102E-2</v>
      </c>
      <c r="I17218">
        <v>0.16617003218377699</v>
      </c>
      <c r="J17218">
        <v>0.14282867485235801</v>
      </c>
      <c r="K17218" t="s">
        <v>33886</v>
      </c>
      <c r="L17218">
        <v>23</v>
      </c>
      <c r="M17218" t="s">
        <v>5133</v>
      </c>
      <c r="N17218">
        <v>0.95833333333333304</v>
      </c>
      <c r="O17218">
        <v>3.73862158647594E-3</v>
      </c>
    </row>
    <row r="17219" spans="1:15">
      <c r="A17219" t="s">
        <v>19002</v>
      </c>
      <c r="B17219" t="s">
        <v>23513</v>
      </c>
      <c r="C17219" t="s">
        <v>19003</v>
      </c>
      <c r="D17219">
        <v>1</v>
      </c>
      <c r="E17219">
        <v>535</v>
      </c>
      <c r="F17219">
        <v>46</v>
      </c>
      <c r="G17219">
        <v>8124</v>
      </c>
      <c r="H17219">
        <v>0.95683242262568702</v>
      </c>
      <c r="I17219">
        <v>0.99999999999997702</v>
      </c>
      <c r="J17219">
        <v>0.95041217501583097</v>
      </c>
      <c r="K17219" t="s">
        <v>23888</v>
      </c>
      <c r="L17219">
        <v>1</v>
      </c>
      <c r="M17219" t="s">
        <v>5133</v>
      </c>
      <c r="N17219">
        <v>2.1739130434782601E-2</v>
      </c>
      <c r="O17219">
        <v>1.8691588785046699E-3</v>
      </c>
    </row>
    <row r="17220" spans="1:15">
      <c r="A17220" t="s">
        <v>19002</v>
      </c>
      <c r="B17220" t="s">
        <v>23518</v>
      </c>
      <c r="C17220" t="s">
        <v>19003</v>
      </c>
      <c r="D17220">
        <v>6</v>
      </c>
      <c r="E17220">
        <v>787</v>
      </c>
      <c r="F17220">
        <v>46</v>
      </c>
      <c r="G17220">
        <v>7393</v>
      </c>
      <c r="H17220">
        <v>0.36457821270827301</v>
      </c>
      <c r="I17220">
        <v>1</v>
      </c>
      <c r="J17220">
        <v>0.966855260484069</v>
      </c>
      <c r="K17220" t="s">
        <v>31871</v>
      </c>
      <c r="L17220">
        <v>6</v>
      </c>
      <c r="M17220" t="s">
        <v>5133</v>
      </c>
      <c r="N17220">
        <v>0.13043478260869601</v>
      </c>
      <c r="O17220">
        <v>7.6238881829733202E-3</v>
      </c>
    </row>
    <row r="17221" spans="1:15">
      <c r="A17221" t="s">
        <v>19002</v>
      </c>
      <c r="B17221" t="s">
        <v>23511</v>
      </c>
      <c r="C17221" t="s">
        <v>19003</v>
      </c>
      <c r="D17221">
        <v>39</v>
      </c>
      <c r="E17221">
        <v>6152</v>
      </c>
      <c r="F17221">
        <v>48</v>
      </c>
      <c r="G17221">
        <v>7804</v>
      </c>
      <c r="H17221">
        <v>0.42022947327151</v>
      </c>
      <c r="I17221">
        <v>0.944125779178004</v>
      </c>
      <c r="J17221">
        <v>0.81150753936670705</v>
      </c>
      <c r="K17221" t="s">
        <v>31872</v>
      </c>
      <c r="L17221">
        <v>39</v>
      </c>
      <c r="M17221" t="s">
        <v>5133</v>
      </c>
      <c r="N17221">
        <v>0.8125</v>
      </c>
      <c r="O17221">
        <v>6.3394018205461602E-3</v>
      </c>
    </row>
    <row r="17222" spans="1:15">
      <c r="A17222" t="s">
        <v>19004</v>
      </c>
      <c r="B17222" t="s">
        <v>23511</v>
      </c>
      <c r="C17222" t="s">
        <v>19005</v>
      </c>
      <c r="D17222">
        <v>29</v>
      </c>
      <c r="E17222">
        <v>6152</v>
      </c>
      <c r="F17222">
        <v>36</v>
      </c>
      <c r="G17222">
        <v>7804</v>
      </c>
      <c r="H17222">
        <v>0.49617524563486598</v>
      </c>
      <c r="I17222">
        <v>0.968912233598893</v>
      </c>
      <c r="J17222">
        <v>0.832812322140707</v>
      </c>
      <c r="K17222" t="s">
        <v>31874</v>
      </c>
      <c r="L17222">
        <v>29</v>
      </c>
      <c r="M17222" t="s">
        <v>5133</v>
      </c>
      <c r="N17222">
        <v>0.80555555555555602</v>
      </c>
      <c r="O17222">
        <v>4.7139141742522797E-3</v>
      </c>
    </row>
    <row r="17223" spans="1:15">
      <c r="A17223" t="s">
        <v>19004</v>
      </c>
      <c r="B17223" t="s">
        <v>23518</v>
      </c>
      <c r="C17223" t="s">
        <v>19005</v>
      </c>
      <c r="D17223">
        <v>5</v>
      </c>
      <c r="E17223">
        <v>787</v>
      </c>
      <c r="F17223">
        <v>34</v>
      </c>
      <c r="G17223">
        <v>7393</v>
      </c>
      <c r="H17223">
        <v>0.29259681086484901</v>
      </c>
      <c r="I17223">
        <v>0.98553655459679801</v>
      </c>
      <c r="J17223">
        <v>0.95287120221125898</v>
      </c>
      <c r="K17223" t="s">
        <v>31873</v>
      </c>
      <c r="L17223">
        <v>5</v>
      </c>
      <c r="M17223" t="s">
        <v>5133</v>
      </c>
      <c r="N17223">
        <v>0.14705882352941199</v>
      </c>
      <c r="O17223">
        <v>6.35324015247776E-3</v>
      </c>
    </row>
    <row r="17224" spans="1:15">
      <c r="A17224" t="s">
        <v>19006</v>
      </c>
      <c r="B17224" t="s">
        <v>23511</v>
      </c>
      <c r="C17224" t="s">
        <v>19007</v>
      </c>
      <c r="D17224">
        <v>9</v>
      </c>
      <c r="E17224">
        <v>6152</v>
      </c>
      <c r="F17224">
        <v>11</v>
      </c>
      <c r="G17224">
        <v>7804</v>
      </c>
      <c r="H17224">
        <v>0.578610134932666</v>
      </c>
      <c r="I17224">
        <v>0.968912233598893</v>
      </c>
      <c r="J17224">
        <v>0.832812322140707</v>
      </c>
      <c r="K17224" t="s">
        <v>31875</v>
      </c>
      <c r="L17224">
        <v>9</v>
      </c>
      <c r="M17224" t="s">
        <v>5133</v>
      </c>
      <c r="N17224">
        <v>0.81818181818181801</v>
      </c>
      <c r="O17224">
        <v>1.4629388816645001E-3</v>
      </c>
    </row>
    <row r="17225" spans="1:15">
      <c r="A17225" t="s">
        <v>19006</v>
      </c>
      <c r="B17225" t="s">
        <v>23513</v>
      </c>
      <c r="C17225" t="s">
        <v>19007</v>
      </c>
      <c r="D17225">
        <v>1</v>
      </c>
      <c r="E17225">
        <v>535</v>
      </c>
      <c r="F17225">
        <v>10</v>
      </c>
      <c r="G17225">
        <v>8124</v>
      </c>
      <c r="H17225">
        <v>0.494202526653369</v>
      </c>
      <c r="I17225">
        <v>0.99999999999997702</v>
      </c>
      <c r="J17225">
        <v>0.95041217501583097</v>
      </c>
      <c r="K17225" t="s">
        <v>23888</v>
      </c>
      <c r="L17225">
        <v>1</v>
      </c>
      <c r="M17225" t="s">
        <v>5133</v>
      </c>
      <c r="N17225">
        <v>0.1</v>
      </c>
      <c r="O17225">
        <v>1.8691588785046699E-3</v>
      </c>
    </row>
    <row r="17226" spans="1:15">
      <c r="A17226" t="s">
        <v>19006</v>
      </c>
      <c r="B17226" t="s">
        <v>23518</v>
      </c>
      <c r="C17226" t="s">
        <v>19007</v>
      </c>
      <c r="D17226">
        <v>1</v>
      </c>
      <c r="E17226">
        <v>787</v>
      </c>
      <c r="F17226">
        <v>11</v>
      </c>
      <c r="G17226">
        <v>7393</v>
      </c>
      <c r="H17226">
        <v>0.71032488019926399</v>
      </c>
      <c r="I17226">
        <v>1</v>
      </c>
      <c r="J17226">
        <v>0.966855260484069</v>
      </c>
      <c r="K17226" t="s">
        <v>29370</v>
      </c>
      <c r="L17226">
        <v>1</v>
      </c>
      <c r="M17226" t="s">
        <v>5133</v>
      </c>
      <c r="N17226">
        <v>9.0909090909090898E-2</v>
      </c>
      <c r="O17226">
        <v>1.27064803049555E-3</v>
      </c>
    </row>
    <row r="17227" spans="1:15">
      <c r="A17227" t="s">
        <v>19008</v>
      </c>
      <c r="B17227" t="s">
        <v>23518</v>
      </c>
      <c r="C17227" t="s">
        <v>19009</v>
      </c>
      <c r="D17227">
        <v>1</v>
      </c>
      <c r="E17227">
        <v>787</v>
      </c>
      <c r="F17227">
        <v>8</v>
      </c>
      <c r="G17227">
        <v>7393</v>
      </c>
      <c r="H17227">
        <v>0.59379355565791103</v>
      </c>
      <c r="I17227">
        <v>1</v>
      </c>
      <c r="J17227">
        <v>0.966855260484069</v>
      </c>
      <c r="K17227" t="s">
        <v>23926</v>
      </c>
      <c r="L17227">
        <v>1</v>
      </c>
      <c r="M17227" t="s">
        <v>5133</v>
      </c>
      <c r="N17227">
        <v>0.125</v>
      </c>
      <c r="O17227">
        <v>1.27064803049555E-3</v>
      </c>
    </row>
    <row r="17228" spans="1:15">
      <c r="A17228" t="s">
        <v>19008</v>
      </c>
      <c r="B17228" t="s">
        <v>23511</v>
      </c>
      <c r="C17228" t="s">
        <v>19009</v>
      </c>
      <c r="D17228">
        <v>7</v>
      </c>
      <c r="E17228">
        <v>6152</v>
      </c>
      <c r="F17228">
        <v>8</v>
      </c>
      <c r="G17228">
        <v>7804</v>
      </c>
      <c r="H17228">
        <v>0.46943957161060701</v>
      </c>
      <c r="I17228">
        <v>0.96083957126938102</v>
      </c>
      <c r="J17228">
        <v>0.82587360011061495</v>
      </c>
      <c r="K17228" t="s">
        <v>33887</v>
      </c>
      <c r="L17228">
        <v>7</v>
      </c>
      <c r="M17228" t="s">
        <v>5133</v>
      </c>
      <c r="N17228">
        <v>0.875</v>
      </c>
      <c r="O17228">
        <v>1.13784135240572E-3</v>
      </c>
    </row>
    <row r="17229" spans="1:15">
      <c r="A17229" t="s">
        <v>19010</v>
      </c>
      <c r="B17229" t="s">
        <v>23513</v>
      </c>
      <c r="C17229" t="s">
        <v>19011</v>
      </c>
      <c r="D17229">
        <v>1</v>
      </c>
      <c r="E17229">
        <v>535</v>
      </c>
      <c r="F17229">
        <v>1</v>
      </c>
      <c r="G17229">
        <v>8124</v>
      </c>
      <c r="H17229">
        <v>6.5854258985721295E-2</v>
      </c>
      <c r="I17229">
        <v>0.448760549738495</v>
      </c>
      <c r="J17229">
        <v>0.42650749013827299</v>
      </c>
      <c r="K17229" t="s">
        <v>27217</v>
      </c>
      <c r="L17229">
        <v>1</v>
      </c>
      <c r="M17229" t="s">
        <v>5133</v>
      </c>
      <c r="N17229">
        <v>1</v>
      </c>
      <c r="O17229">
        <v>1.8691588785046699E-3</v>
      </c>
    </row>
    <row r="17230" spans="1:15">
      <c r="A17230" t="s">
        <v>19012</v>
      </c>
      <c r="B17230" t="s">
        <v>23513</v>
      </c>
      <c r="C17230" t="s">
        <v>19013</v>
      </c>
      <c r="D17230">
        <v>1</v>
      </c>
      <c r="E17230">
        <v>535</v>
      </c>
      <c r="F17230">
        <v>1</v>
      </c>
      <c r="G17230">
        <v>8124</v>
      </c>
      <c r="H17230">
        <v>6.5854258985721295E-2</v>
      </c>
      <c r="I17230">
        <v>0.448760549738495</v>
      </c>
      <c r="J17230">
        <v>0.42650749013827299</v>
      </c>
      <c r="K17230" t="s">
        <v>27217</v>
      </c>
      <c r="L17230">
        <v>1</v>
      </c>
      <c r="M17230" t="s">
        <v>5133</v>
      </c>
      <c r="N17230">
        <v>1</v>
      </c>
      <c r="O17230">
        <v>1.8691588785046699E-3</v>
      </c>
    </row>
    <row r="17231" spans="1:15">
      <c r="A17231" t="s">
        <v>19014</v>
      </c>
      <c r="B17231" t="s">
        <v>23511</v>
      </c>
      <c r="C17231" t="s">
        <v>19015</v>
      </c>
      <c r="D17231">
        <v>2</v>
      </c>
      <c r="E17231">
        <v>6152</v>
      </c>
      <c r="F17231">
        <v>2</v>
      </c>
      <c r="G17231">
        <v>7804</v>
      </c>
      <c r="H17231">
        <v>0.62141708038142995</v>
      </c>
      <c r="I17231">
        <v>0.968912233598893</v>
      </c>
      <c r="J17231">
        <v>0.832812322140707</v>
      </c>
      <c r="K17231" t="s">
        <v>33888</v>
      </c>
      <c r="L17231">
        <v>2</v>
      </c>
      <c r="M17231" t="s">
        <v>5133</v>
      </c>
      <c r="N17231">
        <v>1</v>
      </c>
      <c r="O17231">
        <v>3.2509752925877802E-4</v>
      </c>
    </row>
    <row r="17232" spans="1:15">
      <c r="A17232" t="s">
        <v>19016</v>
      </c>
      <c r="B17232" t="s">
        <v>23511</v>
      </c>
      <c r="C17232" t="s">
        <v>19017</v>
      </c>
      <c r="D17232">
        <v>2</v>
      </c>
      <c r="E17232">
        <v>6152</v>
      </c>
      <c r="F17232">
        <v>2</v>
      </c>
      <c r="G17232">
        <v>7804</v>
      </c>
      <c r="H17232">
        <v>0.62141708038142995</v>
      </c>
      <c r="I17232">
        <v>0.968912233598893</v>
      </c>
      <c r="J17232">
        <v>0.832812322140707</v>
      </c>
      <c r="K17232" t="s">
        <v>33888</v>
      </c>
      <c r="L17232">
        <v>2</v>
      </c>
      <c r="M17232" t="s">
        <v>5133</v>
      </c>
      <c r="N17232">
        <v>1</v>
      </c>
      <c r="O17232">
        <v>3.2509752925877802E-4</v>
      </c>
    </row>
    <row r="17233" spans="1:15">
      <c r="A17233" t="s">
        <v>19018</v>
      </c>
      <c r="B17233" t="s">
        <v>23511</v>
      </c>
      <c r="C17233" t="s">
        <v>19019</v>
      </c>
      <c r="D17233">
        <v>2</v>
      </c>
      <c r="E17233">
        <v>6152</v>
      </c>
      <c r="F17233">
        <v>2</v>
      </c>
      <c r="G17233">
        <v>7804</v>
      </c>
      <c r="H17233">
        <v>0.62141708038142995</v>
      </c>
      <c r="I17233">
        <v>0.968912233598893</v>
      </c>
      <c r="J17233">
        <v>0.832812322140707</v>
      </c>
      <c r="K17233" t="s">
        <v>33889</v>
      </c>
      <c r="L17233">
        <v>2</v>
      </c>
      <c r="M17233" t="s">
        <v>5133</v>
      </c>
      <c r="N17233">
        <v>1</v>
      </c>
      <c r="O17233">
        <v>3.2509752925877802E-4</v>
      </c>
    </row>
    <row r="17234" spans="1:15">
      <c r="A17234" t="s">
        <v>19020</v>
      </c>
      <c r="B17234" t="s">
        <v>23511</v>
      </c>
      <c r="C17234" t="s">
        <v>19021</v>
      </c>
      <c r="D17234">
        <v>2</v>
      </c>
      <c r="E17234">
        <v>6152</v>
      </c>
      <c r="F17234">
        <v>2</v>
      </c>
      <c r="G17234">
        <v>7804</v>
      </c>
      <c r="H17234">
        <v>0.62141708038142995</v>
      </c>
      <c r="I17234">
        <v>0.968912233598893</v>
      </c>
      <c r="J17234">
        <v>0.832812322140707</v>
      </c>
      <c r="K17234" t="s">
        <v>33889</v>
      </c>
      <c r="L17234">
        <v>2</v>
      </c>
      <c r="M17234" t="s">
        <v>5133</v>
      </c>
      <c r="N17234">
        <v>1</v>
      </c>
      <c r="O17234">
        <v>3.2509752925877802E-4</v>
      </c>
    </row>
    <row r="17235" spans="1:15">
      <c r="A17235" t="s">
        <v>19022</v>
      </c>
      <c r="B17235" t="s">
        <v>23511</v>
      </c>
      <c r="C17235" t="s">
        <v>19023</v>
      </c>
      <c r="D17235">
        <v>4</v>
      </c>
      <c r="E17235">
        <v>6152</v>
      </c>
      <c r="F17235">
        <v>4</v>
      </c>
      <c r="G17235">
        <v>7804</v>
      </c>
      <c r="H17235">
        <v>0.38610601832086699</v>
      </c>
      <c r="I17235">
        <v>0.90829480295553899</v>
      </c>
      <c r="J17235">
        <v>0.78070962240619901</v>
      </c>
      <c r="K17235" t="s">
        <v>29243</v>
      </c>
      <c r="L17235">
        <v>4</v>
      </c>
      <c r="M17235" t="s">
        <v>5133</v>
      </c>
      <c r="N17235">
        <v>1</v>
      </c>
      <c r="O17235">
        <v>6.5019505851755496E-4</v>
      </c>
    </row>
    <row r="17236" spans="1:15">
      <c r="A17236" t="s">
        <v>19024</v>
      </c>
      <c r="B17236" t="s">
        <v>23511</v>
      </c>
      <c r="C17236" t="s">
        <v>19025</v>
      </c>
      <c r="D17236">
        <v>4</v>
      </c>
      <c r="E17236">
        <v>6152</v>
      </c>
      <c r="F17236">
        <v>4</v>
      </c>
      <c r="G17236">
        <v>7804</v>
      </c>
      <c r="H17236">
        <v>0.38610601832086699</v>
      </c>
      <c r="I17236">
        <v>0.90829480295553899</v>
      </c>
      <c r="J17236">
        <v>0.78070962240619901</v>
      </c>
      <c r="K17236" t="s">
        <v>29243</v>
      </c>
      <c r="L17236">
        <v>4</v>
      </c>
      <c r="M17236" t="s">
        <v>5133</v>
      </c>
      <c r="N17236">
        <v>1</v>
      </c>
      <c r="O17236">
        <v>6.5019505851755496E-4</v>
      </c>
    </row>
    <row r="17237" spans="1:15">
      <c r="A17237" t="s">
        <v>19026</v>
      </c>
      <c r="B17237" t="s">
        <v>23511</v>
      </c>
      <c r="C17237" t="s">
        <v>19027</v>
      </c>
      <c r="D17237">
        <v>9</v>
      </c>
      <c r="E17237">
        <v>6152</v>
      </c>
      <c r="F17237">
        <v>9</v>
      </c>
      <c r="G17237">
        <v>7804</v>
      </c>
      <c r="H17237">
        <v>0.117423000773971</v>
      </c>
      <c r="I17237">
        <v>0.47842873658393897</v>
      </c>
      <c r="J17237">
        <v>0.41122542710949</v>
      </c>
      <c r="K17237" t="s">
        <v>33890</v>
      </c>
      <c r="L17237">
        <v>9</v>
      </c>
      <c r="M17237" t="s">
        <v>5133</v>
      </c>
      <c r="N17237">
        <v>1</v>
      </c>
      <c r="O17237">
        <v>1.4629388816645001E-3</v>
      </c>
    </row>
    <row r="17238" spans="1:15">
      <c r="A17238" t="s">
        <v>19028</v>
      </c>
      <c r="B17238" t="s">
        <v>23511</v>
      </c>
      <c r="C17238" t="s">
        <v>19029</v>
      </c>
      <c r="D17238">
        <v>4</v>
      </c>
      <c r="E17238">
        <v>6152</v>
      </c>
      <c r="F17238">
        <v>4</v>
      </c>
      <c r="G17238">
        <v>7804</v>
      </c>
      <c r="H17238">
        <v>0.38610601832086699</v>
      </c>
      <c r="I17238">
        <v>0.90829480295553899</v>
      </c>
      <c r="J17238">
        <v>0.78070962240619901</v>
      </c>
      <c r="K17238" t="s">
        <v>24989</v>
      </c>
      <c r="L17238">
        <v>4</v>
      </c>
      <c r="M17238" t="s">
        <v>5133</v>
      </c>
      <c r="N17238">
        <v>1</v>
      </c>
      <c r="O17238">
        <v>6.5019505851755496E-4</v>
      </c>
    </row>
    <row r="17239" spans="1:15">
      <c r="A17239" t="s">
        <v>19030</v>
      </c>
      <c r="B17239" t="s">
        <v>23511</v>
      </c>
      <c r="C17239" t="s">
        <v>19031</v>
      </c>
      <c r="D17239">
        <v>1</v>
      </c>
      <c r="E17239">
        <v>6152</v>
      </c>
      <c r="F17239">
        <v>1</v>
      </c>
      <c r="G17239">
        <v>7804</v>
      </c>
      <c r="H17239">
        <v>0.788313685289595</v>
      </c>
      <c r="I17239">
        <v>0.968912233598893</v>
      </c>
      <c r="J17239">
        <v>0.832812322140707</v>
      </c>
      <c r="K17239" t="s">
        <v>33891</v>
      </c>
      <c r="L17239">
        <v>1</v>
      </c>
      <c r="M17239" t="s">
        <v>5133</v>
      </c>
      <c r="N17239">
        <v>1</v>
      </c>
      <c r="O17239">
        <v>1.6254876462938901E-4</v>
      </c>
    </row>
    <row r="17240" spans="1:15">
      <c r="A17240" t="s">
        <v>19032</v>
      </c>
      <c r="B17240" t="s">
        <v>23511</v>
      </c>
      <c r="C17240" t="s">
        <v>19033</v>
      </c>
      <c r="D17240">
        <v>1</v>
      </c>
      <c r="E17240">
        <v>6152</v>
      </c>
      <c r="F17240">
        <v>1</v>
      </c>
      <c r="G17240">
        <v>7804</v>
      </c>
      <c r="H17240">
        <v>0.788313685289595</v>
      </c>
      <c r="I17240">
        <v>0.968912233598893</v>
      </c>
      <c r="J17240">
        <v>0.832812322140707</v>
      </c>
      <c r="K17240" t="s">
        <v>33892</v>
      </c>
      <c r="L17240">
        <v>1</v>
      </c>
      <c r="M17240" t="s">
        <v>5133</v>
      </c>
      <c r="N17240">
        <v>1</v>
      </c>
      <c r="O17240">
        <v>1.6254876462938901E-4</v>
      </c>
    </row>
    <row r="17241" spans="1:15">
      <c r="A17241" t="s">
        <v>19034</v>
      </c>
      <c r="B17241" t="s">
        <v>23513</v>
      </c>
      <c r="C17241" t="s">
        <v>19035</v>
      </c>
      <c r="D17241">
        <v>6</v>
      </c>
      <c r="E17241">
        <v>535</v>
      </c>
      <c r="F17241">
        <v>40</v>
      </c>
      <c r="G17241">
        <v>8124</v>
      </c>
      <c r="H17241">
        <v>4.5092252326098897E-2</v>
      </c>
      <c r="I17241">
        <v>0.448760549738495</v>
      </c>
      <c r="J17241">
        <v>0.42650749013827299</v>
      </c>
      <c r="K17241" t="s">
        <v>23715</v>
      </c>
      <c r="L17241">
        <v>6</v>
      </c>
      <c r="M17241" t="s">
        <v>5133</v>
      </c>
      <c r="N17241">
        <v>0.15</v>
      </c>
      <c r="O17241">
        <v>1.1214953271028E-2</v>
      </c>
    </row>
    <row r="17242" spans="1:15">
      <c r="A17242" t="s">
        <v>19034</v>
      </c>
      <c r="B17242" t="s">
        <v>23511</v>
      </c>
      <c r="C17242" t="s">
        <v>19035</v>
      </c>
      <c r="D17242">
        <v>22</v>
      </c>
      <c r="E17242">
        <v>6152</v>
      </c>
      <c r="F17242">
        <v>25</v>
      </c>
      <c r="G17242">
        <v>7804</v>
      </c>
      <c r="H17242">
        <v>0.192768852775347</v>
      </c>
      <c r="I17242">
        <v>0.63663514108463504</v>
      </c>
      <c r="J17242">
        <v>0.54720909884038105</v>
      </c>
      <c r="K17242" t="s">
        <v>24357</v>
      </c>
      <c r="L17242">
        <v>22</v>
      </c>
      <c r="M17242" t="s">
        <v>5133</v>
      </c>
      <c r="N17242">
        <v>0.88</v>
      </c>
      <c r="O17242">
        <v>3.57607282184655E-3</v>
      </c>
    </row>
    <row r="17243" spans="1:15">
      <c r="A17243" t="s">
        <v>19036</v>
      </c>
      <c r="B17243" t="s">
        <v>23518</v>
      </c>
      <c r="C17243" t="s">
        <v>19037</v>
      </c>
      <c r="D17243">
        <v>2</v>
      </c>
      <c r="E17243">
        <v>787</v>
      </c>
      <c r="F17243">
        <v>9</v>
      </c>
      <c r="G17243">
        <v>7393</v>
      </c>
      <c r="H17243">
        <v>0.247486748132145</v>
      </c>
      <c r="I17243">
        <v>0.96239188514146901</v>
      </c>
      <c r="J17243">
        <v>0.93049365679620899</v>
      </c>
      <c r="K17243" t="s">
        <v>23942</v>
      </c>
      <c r="L17243">
        <v>2</v>
      </c>
      <c r="M17243" t="s">
        <v>5133</v>
      </c>
      <c r="N17243">
        <v>0.22222222222222199</v>
      </c>
      <c r="O17243">
        <v>2.5412960609911099E-3</v>
      </c>
    </row>
    <row r="17244" spans="1:15">
      <c r="A17244" t="s">
        <v>19036</v>
      </c>
      <c r="B17244" t="s">
        <v>23511</v>
      </c>
      <c r="C17244" t="s">
        <v>19037</v>
      </c>
      <c r="D17244">
        <v>7</v>
      </c>
      <c r="E17244">
        <v>6152</v>
      </c>
      <c r="F17244">
        <v>9</v>
      </c>
      <c r="G17244">
        <v>7804</v>
      </c>
      <c r="H17244">
        <v>0.70695686083507503</v>
      </c>
      <c r="I17244">
        <v>0.968912233598893</v>
      </c>
      <c r="J17244">
        <v>0.832812322140707</v>
      </c>
      <c r="K17244" t="s">
        <v>33893</v>
      </c>
      <c r="L17244">
        <v>7</v>
      </c>
      <c r="M17244" t="s">
        <v>5133</v>
      </c>
      <c r="N17244">
        <v>0.77777777777777801</v>
      </c>
      <c r="O17244">
        <v>1.13784135240572E-3</v>
      </c>
    </row>
    <row r="17245" spans="1:15">
      <c r="A17245" t="s">
        <v>19038</v>
      </c>
      <c r="B17245" t="s">
        <v>23511</v>
      </c>
      <c r="C17245" t="s">
        <v>19039</v>
      </c>
      <c r="D17245">
        <v>7</v>
      </c>
      <c r="E17245">
        <v>6152</v>
      </c>
      <c r="F17245">
        <v>9</v>
      </c>
      <c r="G17245">
        <v>7804</v>
      </c>
      <c r="H17245">
        <v>0.70695686083507503</v>
      </c>
      <c r="I17245">
        <v>0.968912233598893</v>
      </c>
      <c r="J17245">
        <v>0.832812322140707</v>
      </c>
      <c r="K17245" t="s">
        <v>33893</v>
      </c>
      <c r="L17245">
        <v>7</v>
      </c>
      <c r="M17245" t="s">
        <v>5133</v>
      </c>
      <c r="N17245">
        <v>0.77777777777777801</v>
      </c>
      <c r="O17245">
        <v>1.13784135240572E-3</v>
      </c>
    </row>
    <row r="17246" spans="1:15">
      <c r="A17246" t="s">
        <v>19038</v>
      </c>
      <c r="B17246" t="s">
        <v>23518</v>
      </c>
      <c r="C17246" t="s">
        <v>19039</v>
      </c>
      <c r="D17246">
        <v>2</v>
      </c>
      <c r="E17246">
        <v>787</v>
      </c>
      <c r="F17246">
        <v>9</v>
      </c>
      <c r="G17246">
        <v>7393</v>
      </c>
      <c r="H17246">
        <v>0.247486748132145</v>
      </c>
      <c r="I17246">
        <v>0.96239188514146901</v>
      </c>
      <c r="J17246">
        <v>0.93049365679620899</v>
      </c>
      <c r="K17246" t="s">
        <v>23942</v>
      </c>
      <c r="L17246">
        <v>2</v>
      </c>
      <c r="M17246" t="s">
        <v>5133</v>
      </c>
      <c r="N17246">
        <v>0.22222222222222199</v>
      </c>
      <c r="O17246">
        <v>2.5412960609911099E-3</v>
      </c>
    </row>
    <row r="17247" spans="1:15">
      <c r="A17247" t="s">
        <v>19040</v>
      </c>
      <c r="B17247" t="s">
        <v>23511</v>
      </c>
      <c r="C17247" t="s">
        <v>19041</v>
      </c>
      <c r="D17247">
        <v>31</v>
      </c>
      <c r="E17247">
        <v>6152</v>
      </c>
      <c r="F17247">
        <v>36</v>
      </c>
      <c r="G17247">
        <v>7804</v>
      </c>
      <c r="H17247">
        <v>0.19560876228083099</v>
      </c>
      <c r="I17247">
        <v>0.64536469995133605</v>
      </c>
      <c r="J17247">
        <v>0.55471244531381603</v>
      </c>
      <c r="K17247" t="s">
        <v>33894</v>
      </c>
      <c r="L17247">
        <v>31</v>
      </c>
      <c r="M17247" t="s">
        <v>5133</v>
      </c>
      <c r="N17247">
        <v>0.86111111111111105</v>
      </c>
      <c r="O17247">
        <v>5.0390117035110501E-3</v>
      </c>
    </row>
    <row r="17248" spans="1:15">
      <c r="A17248" t="s">
        <v>19042</v>
      </c>
      <c r="B17248" t="s">
        <v>23511</v>
      </c>
      <c r="C17248" t="s">
        <v>19043</v>
      </c>
      <c r="D17248">
        <v>13</v>
      </c>
      <c r="E17248">
        <v>6152</v>
      </c>
      <c r="F17248">
        <v>15</v>
      </c>
      <c r="G17248">
        <v>7804</v>
      </c>
      <c r="H17248">
        <v>0.35527829093487101</v>
      </c>
      <c r="I17248">
        <v>0.90637853699243498</v>
      </c>
      <c r="J17248">
        <v>0.77906252801391895</v>
      </c>
      <c r="K17248" t="s">
        <v>30826</v>
      </c>
      <c r="L17248">
        <v>13</v>
      </c>
      <c r="M17248" t="s">
        <v>5133</v>
      </c>
      <c r="N17248">
        <v>0.86666666666666703</v>
      </c>
      <c r="O17248">
        <v>2.1131339401820499E-3</v>
      </c>
    </row>
    <row r="17249" spans="1:15">
      <c r="A17249" t="s">
        <v>19044</v>
      </c>
      <c r="B17249" t="s">
        <v>23511</v>
      </c>
      <c r="C17249" t="s">
        <v>19045</v>
      </c>
      <c r="D17249">
        <v>11</v>
      </c>
      <c r="E17249">
        <v>6152</v>
      </c>
      <c r="F17249">
        <v>14</v>
      </c>
      <c r="G17249">
        <v>7804</v>
      </c>
      <c r="H17249">
        <v>0.65754173515226599</v>
      </c>
      <c r="I17249">
        <v>0.968912233598893</v>
      </c>
      <c r="J17249">
        <v>0.832812322140707</v>
      </c>
      <c r="K17249" t="s">
        <v>33895</v>
      </c>
      <c r="L17249">
        <v>11</v>
      </c>
      <c r="M17249" t="s">
        <v>5133</v>
      </c>
      <c r="N17249">
        <v>0.78571428571428603</v>
      </c>
      <c r="O17249">
        <v>1.78803641092328E-3</v>
      </c>
    </row>
    <row r="17250" spans="1:15">
      <c r="A17250" t="s">
        <v>19046</v>
      </c>
      <c r="B17250" t="s">
        <v>23511</v>
      </c>
      <c r="C17250" t="s">
        <v>19047</v>
      </c>
      <c r="D17250">
        <v>1</v>
      </c>
      <c r="E17250">
        <v>6152</v>
      </c>
      <c r="F17250">
        <v>1</v>
      </c>
      <c r="G17250">
        <v>7804</v>
      </c>
      <c r="H17250">
        <v>0.788313685289595</v>
      </c>
      <c r="I17250">
        <v>0.968912233598893</v>
      </c>
      <c r="J17250">
        <v>0.832812322140707</v>
      </c>
      <c r="K17250" t="s">
        <v>28276</v>
      </c>
      <c r="L17250">
        <v>1</v>
      </c>
      <c r="M17250" t="s">
        <v>5133</v>
      </c>
      <c r="N17250">
        <v>1</v>
      </c>
      <c r="O17250">
        <v>1.6254876462938901E-4</v>
      </c>
    </row>
    <row r="17251" spans="1:15">
      <c r="A17251" t="s">
        <v>19048</v>
      </c>
      <c r="B17251" t="s">
        <v>23511</v>
      </c>
      <c r="C17251" t="s">
        <v>19049</v>
      </c>
      <c r="D17251">
        <v>10</v>
      </c>
      <c r="E17251">
        <v>6152</v>
      </c>
      <c r="F17251">
        <v>10</v>
      </c>
      <c r="G17251">
        <v>7804</v>
      </c>
      <c r="H17251">
        <v>9.2537459108980397E-2</v>
      </c>
      <c r="I17251">
        <v>0.40853420848785299</v>
      </c>
      <c r="J17251">
        <v>0.35114875325800998</v>
      </c>
      <c r="K17251" t="s">
        <v>33896</v>
      </c>
      <c r="L17251">
        <v>10</v>
      </c>
      <c r="M17251" t="s">
        <v>5133</v>
      </c>
      <c r="N17251">
        <v>1</v>
      </c>
      <c r="O17251">
        <v>1.62548764629389E-3</v>
      </c>
    </row>
    <row r="17252" spans="1:15">
      <c r="A17252" t="s">
        <v>19050</v>
      </c>
      <c r="B17252" t="s">
        <v>23511</v>
      </c>
      <c r="C17252" t="s">
        <v>19051</v>
      </c>
      <c r="D17252">
        <v>6</v>
      </c>
      <c r="E17252">
        <v>6152</v>
      </c>
      <c r="F17252">
        <v>6</v>
      </c>
      <c r="G17252">
        <v>7804</v>
      </c>
      <c r="H17252">
        <v>0.23986678822258201</v>
      </c>
      <c r="I17252">
        <v>0.71382528017432401</v>
      </c>
      <c r="J17252">
        <v>0.61355659322887801</v>
      </c>
      <c r="K17252" t="s">
        <v>33897</v>
      </c>
      <c r="L17252">
        <v>6</v>
      </c>
      <c r="M17252" t="s">
        <v>5133</v>
      </c>
      <c r="N17252">
        <v>1</v>
      </c>
      <c r="O17252">
        <v>9.7529258777633303E-4</v>
      </c>
    </row>
    <row r="17253" spans="1:15">
      <c r="A17253" t="s">
        <v>19052</v>
      </c>
      <c r="B17253" t="s">
        <v>23513</v>
      </c>
      <c r="C17253" t="s">
        <v>19053</v>
      </c>
      <c r="D17253">
        <v>1</v>
      </c>
      <c r="E17253">
        <v>535</v>
      </c>
      <c r="F17253">
        <v>6</v>
      </c>
      <c r="G17253">
        <v>8124</v>
      </c>
      <c r="H17253">
        <v>0.33559747746230201</v>
      </c>
      <c r="I17253">
        <v>0.97804040131218795</v>
      </c>
      <c r="J17253">
        <v>0.92954150506449396</v>
      </c>
      <c r="K17253" t="s">
        <v>25825</v>
      </c>
      <c r="L17253">
        <v>1</v>
      </c>
      <c r="M17253" t="s">
        <v>5133</v>
      </c>
      <c r="N17253">
        <v>0.16666666666666699</v>
      </c>
      <c r="O17253">
        <v>1.8691588785046699E-3</v>
      </c>
    </row>
    <row r="17254" spans="1:15">
      <c r="A17254" t="s">
        <v>19052</v>
      </c>
      <c r="B17254" t="s">
        <v>23511</v>
      </c>
      <c r="C17254" t="s">
        <v>19053</v>
      </c>
      <c r="D17254">
        <v>3</v>
      </c>
      <c r="E17254">
        <v>6152</v>
      </c>
      <c r="F17254">
        <v>6</v>
      </c>
      <c r="G17254">
        <v>7804</v>
      </c>
      <c r="H17254">
        <v>0.97922542091541498</v>
      </c>
      <c r="I17254">
        <v>1</v>
      </c>
      <c r="J17254">
        <v>0.85953329234717102</v>
      </c>
      <c r="K17254" t="s">
        <v>25824</v>
      </c>
      <c r="L17254">
        <v>3</v>
      </c>
      <c r="M17254" t="s">
        <v>5133</v>
      </c>
      <c r="N17254">
        <v>0.5</v>
      </c>
      <c r="O17254">
        <v>4.8764629388816603E-4</v>
      </c>
    </row>
    <row r="17255" spans="1:15">
      <c r="A17255" t="s">
        <v>19052</v>
      </c>
      <c r="B17255" t="s">
        <v>23518</v>
      </c>
      <c r="C17255" t="s">
        <v>19053</v>
      </c>
      <c r="D17255">
        <v>2</v>
      </c>
      <c r="E17255">
        <v>787</v>
      </c>
      <c r="F17255">
        <v>6</v>
      </c>
      <c r="G17255">
        <v>7393</v>
      </c>
      <c r="H17255">
        <v>0.127121247527331</v>
      </c>
      <c r="I17255">
        <v>0.70232558016992197</v>
      </c>
      <c r="J17255">
        <v>0.67904718175981504</v>
      </c>
      <c r="K17255" t="s">
        <v>25826</v>
      </c>
      <c r="L17255">
        <v>2</v>
      </c>
      <c r="M17255" t="s">
        <v>5133</v>
      </c>
      <c r="N17255">
        <v>0.33333333333333298</v>
      </c>
      <c r="O17255">
        <v>2.5412960609911099E-3</v>
      </c>
    </row>
    <row r="17256" spans="1:15">
      <c r="A17256" t="s">
        <v>19054</v>
      </c>
      <c r="B17256" t="s">
        <v>23518</v>
      </c>
      <c r="C17256" t="s">
        <v>19055</v>
      </c>
      <c r="D17256">
        <v>2</v>
      </c>
      <c r="E17256">
        <v>787</v>
      </c>
      <c r="F17256">
        <v>4</v>
      </c>
      <c r="G17256">
        <v>7393</v>
      </c>
      <c r="H17256">
        <v>5.8679954233094203E-2</v>
      </c>
      <c r="I17256">
        <v>0.61178825165478101</v>
      </c>
      <c r="J17256">
        <v>0.59151068941477603</v>
      </c>
      <c r="K17256" t="s">
        <v>25436</v>
      </c>
      <c r="L17256">
        <v>2</v>
      </c>
      <c r="M17256" t="s">
        <v>5133</v>
      </c>
      <c r="N17256">
        <v>0.5</v>
      </c>
      <c r="O17256">
        <v>2.5412960609911099E-3</v>
      </c>
    </row>
    <row r="17257" spans="1:15">
      <c r="A17257" t="s">
        <v>19054</v>
      </c>
      <c r="B17257" t="s">
        <v>23511</v>
      </c>
      <c r="C17257" t="s">
        <v>19055</v>
      </c>
      <c r="D17257">
        <v>2</v>
      </c>
      <c r="E17257">
        <v>6152</v>
      </c>
      <c r="F17257">
        <v>4</v>
      </c>
      <c r="G17257">
        <v>7804</v>
      </c>
      <c r="H17257">
        <v>0.96811759508681905</v>
      </c>
      <c r="I17257">
        <v>1</v>
      </c>
      <c r="J17257">
        <v>0.85953329234717102</v>
      </c>
      <c r="K17257" t="s">
        <v>26429</v>
      </c>
      <c r="L17257">
        <v>2</v>
      </c>
      <c r="M17257" t="s">
        <v>5133</v>
      </c>
      <c r="N17257">
        <v>0.5</v>
      </c>
      <c r="O17257">
        <v>3.2509752925877802E-4</v>
      </c>
    </row>
    <row r="17258" spans="1:15">
      <c r="A17258" t="s">
        <v>19056</v>
      </c>
      <c r="B17258" t="s">
        <v>23518</v>
      </c>
      <c r="C17258" t="s">
        <v>19057</v>
      </c>
      <c r="D17258">
        <v>2</v>
      </c>
      <c r="E17258">
        <v>787</v>
      </c>
      <c r="F17258">
        <v>3</v>
      </c>
      <c r="G17258">
        <v>7393</v>
      </c>
      <c r="H17258">
        <v>3.1553088404617E-2</v>
      </c>
      <c r="I17258">
        <v>0.44363642296891398</v>
      </c>
      <c r="J17258">
        <v>0.42893220928983</v>
      </c>
      <c r="K17258" t="s">
        <v>29614</v>
      </c>
      <c r="L17258">
        <v>2</v>
      </c>
      <c r="M17258" t="s">
        <v>5133</v>
      </c>
      <c r="N17258">
        <v>0.66666666666666696</v>
      </c>
      <c r="O17258">
        <v>2.5412960609911099E-3</v>
      </c>
    </row>
    <row r="17259" spans="1:15">
      <c r="A17259" t="s">
        <v>19056</v>
      </c>
      <c r="B17259" t="s">
        <v>23511</v>
      </c>
      <c r="C17259" t="s">
        <v>19057</v>
      </c>
      <c r="D17259">
        <v>1</v>
      </c>
      <c r="E17259">
        <v>6152</v>
      </c>
      <c r="F17259">
        <v>3</v>
      </c>
      <c r="G17259">
        <v>7804</v>
      </c>
      <c r="H17259">
        <v>0.99052768249503997</v>
      </c>
      <c r="I17259">
        <v>1</v>
      </c>
      <c r="J17259">
        <v>0.85953329234717102</v>
      </c>
      <c r="K17259" t="s">
        <v>33898</v>
      </c>
      <c r="L17259">
        <v>1</v>
      </c>
      <c r="M17259" t="s">
        <v>5133</v>
      </c>
      <c r="N17259">
        <v>0.33333333333333298</v>
      </c>
      <c r="O17259">
        <v>1.6254876462938901E-4</v>
      </c>
    </row>
    <row r="17260" spans="1:15">
      <c r="A17260" t="s">
        <v>19058</v>
      </c>
      <c r="B17260" t="s">
        <v>23511</v>
      </c>
      <c r="C17260" t="s">
        <v>19059</v>
      </c>
      <c r="D17260">
        <v>1</v>
      </c>
      <c r="E17260">
        <v>6152</v>
      </c>
      <c r="F17260">
        <v>3</v>
      </c>
      <c r="G17260">
        <v>7804</v>
      </c>
      <c r="H17260">
        <v>0.99052768249503997</v>
      </c>
      <c r="I17260">
        <v>1</v>
      </c>
      <c r="J17260">
        <v>0.85953329234717102</v>
      </c>
      <c r="K17260" t="s">
        <v>33898</v>
      </c>
      <c r="L17260">
        <v>1</v>
      </c>
      <c r="M17260" t="s">
        <v>5133</v>
      </c>
      <c r="N17260">
        <v>0.33333333333333298</v>
      </c>
      <c r="O17260">
        <v>1.6254876462938901E-4</v>
      </c>
    </row>
    <row r="17261" spans="1:15">
      <c r="A17261" t="s">
        <v>19058</v>
      </c>
      <c r="B17261" t="s">
        <v>23518</v>
      </c>
      <c r="C17261" t="s">
        <v>19059</v>
      </c>
      <c r="D17261">
        <v>2</v>
      </c>
      <c r="E17261">
        <v>787</v>
      </c>
      <c r="F17261">
        <v>3</v>
      </c>
      <c r="G17261">
        <v>7393</v>
      </c>
      <c r="H17261">
        <v>3.1553088404617E-2</v>
      </c>
      <c r="I17261">
        <v>0.44363642296891398</v>
      </c>
      <c r="J17261">
        <v>0.42893220928983</v>
      </c>
      <c r="K17261" t="s">
        <v>29614</v>
      </c>
      <c r="L17261">
        <v>2</v>
      </c>
      <c r="M17261" t="s">
        <v>5133</v>
      </c>
      <c r="N17261">
        <v>0.66666666666666696</v>
      </c>
      <c r="O17261">
        <v>2.5412960609911099E-3</v>
      </c>
    </row>
    <row r="17262" spans="1:15">
      <c r="A17262" t="s">
        <v>19060</v>
      </c>
      <c r="B17262" t="s">
        <v>23511</v>
      </c>
      <c r="C17262" t="s">
        <v>19061</v>
      </c>
      <c r="D17262">
        <v>2</v>
      </c>
      <c r="E17262">
        <v>6152</v>
      </c>
      <c r="F17262">
        <v>2</v>
      </c>
      <c r="G17262">
        <v>7804</v>
      </c>
      <c r="H17262">
        <v>0.62141708038142995</v>
      </c>
      <c r="I17262">
        <v>0.968912233598893</v>
      </c>
      <c r="J17262">
        <v>0.832812322140707</v>
      </c>
      <c r="K17262" t="s">
        <v>33899</v>
      </c>
      <c r="L17262">
        <v>2</v>
      </c>
      <c r="M17262" t="s">
        <v>5133</v>
      </c>
      <c r="N17262">
        <v>1</v>
      </c>
      <c r="O17262">
        <v>3.2509752925877802E-4</v>
      </c>
    </row>
    <row r="17263" spans="1:15">
      <c r="A17263" t="s">
        <v>19062</v>
      </c>
      <c r="B17263" t="s">
        <v>23511</v>
      </c>
      <c r="C17263" t="s">
        <v>19063</v>
      </c>
      <c r="D17263">
        <v>2</v>
      </c>
      <c r="E17263">
        <v>6152</v>
      </c>
      <c r="F17263">
        <v>2</v>
      </c>
      <c r="G17263">
        <v>7804</v>
      </c>
      <c r="H17263">
        <v>0.62141708038142995</v>
      </c>
      <c r="I17263">
        <v>0.968912233598893</v>
      </c>
      <c r="J17263">
        <v>0.832812322140707</v>
      </c>
      <c r="K17263" t="s">
        <v>33899</v>
      </c>
      <c r="L17263">
        <v>2</v>
      </c>
      <c r="M17263" t="s">
        <v>5133</v>
      </c>
      <c r="N17263">
        <v>1</v>
      </c>
      <c r="O17263">
        <v>3.2509752925877802E-4</v>
      </c>
    </row>
    <row r="17264" spans="1:15">
      <c r="A17264" t="s">
        <v>19064</v>
      </c>
      <c r="B17264" t="s">
        <v>23518</v>
      </c>
      <c r="C17264" t="s">
        <v>19065</v>
      </c>
      <c r="D17264">
        <v>2</v>
      </c>
      <c r="E17264">
        <v>787</v>
      </c>
      <c r="F17264">
        <v>19</v>
      </c>
      <c r="G17264">
        <v>7393</v>
      </c>
      <c r="H17264">
        <v>0.61580401546195596</v>
      </c>
      <c r="I17264">
        <v>1</v>
      </c>
      <c r="J17264">
        <v>0.966855260484069</v>
      </c>
      <c r="K17264" t="s">
        <v>25622</v>
      </c>
      <c r="L17264">
        <v>2</v>
      </c>
      <c r="M17264" t="s">
        <v>5133</v>
      </c>
      <c r="N17264">
        <v>0.105263157894737</v>
      </c>
      <c r="O17264">
        <v>2.5412960609911099E-3</v>
      </c>
    </row>
    <row r="17265" spans="1:15">
      <c r="A17265" t="s">
        <v>19064</v>
      </c>
      <c r="B17265" t="s">
        <v>23511</v>
      </c>
      <c r="C17265" t="s">
        <v>19065</v>
      </c>
      <c r="D17265">
        <v>17</v>
      </c>
      <c r="E17265">
        <v>6152</v>
      </c>
      <c r="F17265">
        <v>19</v>
      </c>
      <c r="G17265">
        <v>7804</v>
      </c>
      <c r="H17265">
        <v>0.20051287893879999</v>
      </c>
      <c r="I17265">
        <v>0.65495995127819795</v>
      </c>
      <c r="J17265">
        <v>0.56295988327769197</v>
      </c>
      <c r="K17265" t="s">
        <v>29323</v>
      </c>
      <c r="L17265">
        <v>17</v>
      </c>
      <c r="M17265" t="s">
        <v>5133</v>
      </c>
      <c r="N17265">
        <v>0.89473684210526305</v>
      </c>
      <c r="O17265">
        <v>2.7633289986996102E-3</v>
      </c>
    </row>
    <row r="17266" spans="1:15">
      <c r="A17266" t="s">
        <v>19066</v>
      </c>
      <c r="B17266" t="s">
        <v>23511</v>
      </c>
      <c r="C17266" t="s">
        <v>19067</v>
      </c>
      <c r="D17266">
        <v>16</v>
      </c>
      <c r="E17266">
        <v>6152</v>
      </c>
      <c r="F17266">
        <v>16</v>
      </c>
      <c r="G17266">
        <v>7804</v>
      </c>
      <c r="H17266">
        <v>2.2150784116779201E-2</v>
      </c>
      <c r="I17266">
        <v>0.15357019220850299</v>
      </c>
      <c r="J17266">
        <v>0.13199869291536201</v>
      </c>
      <c r="K17266" t="s">
        <v>29324</v>
      </c>
      <c r="L17266">
        <v>16</v>
      </c>
      <c r="M17266" t="s">
        <v>5133</v>
      </c>
      <c r="N17266">
        <v>1</v>
      </c>
      <c r="O17266">
        <v>2.6007802340702198E-3</v>
      </c>
    </row>
    <row r="17267" spans="1:15">
      <c r="A17267" t="s">
        <v>19068</v>
      </c>
      <c r="B17267" t="s">
        <v>23513</v>
      </c>
      <c r="C17267" t="s">
        <v>19069</v>
      </c>
      <c r="D17267">
        <v>3</v>
      </c>
      <c r="E17267">
        <v>535</v>
      </c>
      <c r="F17267">
        <v>3</v>
      </c>
      <c r="G17267">
        <v>8124</v>
      </c>
      <c r="H17267">
        <v>2.8410108672114397E-4</v>
      </c>
      <c r="I17267">
        <v>1.0526959909756699E-2</v>
      </c>
      <c r="J17267">
        <v>1.0004950864136501E-2</v>
      </c>
      <c r="K17267" t="s">
        <v>24136</v>
      </c>
      <c r="L17267">
        <v>3</v>
      </c>
      <c r="M17267" t="s">
        <v>5133</v>
      </c>
      <c r="N17267">
        <v>1</v>
      </c>
      <c r="O17267">
        <v>5.60747663551402E-3</v>
      </c>
    </row>
    <row r="17268" spans="1:15">
      <c r="A17268" t="s">
        <v>19070</v>
      </c>
      <c r="B17268" t="s">
        <v>23513</v>
      </c>
      <c r="C17268" t="s">
        <v>19071</v>
      </c>
      <c r="D17268">
        <v>3</v>
      </c>
      <c r="E17268">
        <v>535</v>
      </c>
      <c r="F17268">
        <v>3</v>
      </c>
      <c r="G17268">
        <v>8124</v>
      </c>
      <c r="H17268">
        <v>2.8410108672114397E-4</v>
      </c>
      <c r="I17268">
        <v>1.0526959909756699E-2</v>
      </c>
      <c r="J17268">
        <v>1.0004950864136501E-2</v>
      </c>
      <c r="K17268" t="s">
        <v>24136</v>
      </c>
      <c r="L17268">
        <v>3</v>
      </c>
      <c r="M17268" t="s">
        <v>5133</v>
      </c>
      <c r="N17268">
        <v>1</v>
      </c>
      <c r="O17268">
        <v>5.60747663551402E-3</v>
      </c>
    </row>
    <row r="17269" spans="1:15">
      <c r="A17269" t="s">
        <v>19072</v>
      </c>
      <c r="B17269" t="s">
        <v>23513</v>
      </c>
      <c r="C17269" t="s">
        <v>19073</v>
      </c>
      <c r="D17269">
        <v>1</v>
      </c>
      <c r="E17269">
        <v>535</v>
      </c>
      <c r="F17269">
        <v>22</v>
      </c>
      <c r="G17269">
        <v>8124</v>
      </c>
      <c r="H17269">
        <v>0.77702822510206004</v>
      </c>
      <c r="I17269">
        <v>0.99999999999997702</v>
      </c>
      <c r="J17269">
        <v>0.95041217501583097</v>
      </c>
      <c r="K17269" t="s">
        <v>25000</v>
      </c>
      <c r="L17269">
        <v>1</v>
      </c>
      <c r="M17269" t="s">
        <v>5133</v>
      </c>
      <c r="N17269">
        <v>4.5454545454545497E-2</v>
      </c>
      <c r="O17269">
        <v>1.8691588785046699E-3</v>
      </c>
    </row>
    <row r="17270" spans="1:15">
      <c r="A17270" t="s">
        <v>19072</v>
      </c>
      <c r="B17270" t="s">
        <v>23518</v>
      </c>
      <c r="C17270" t="s">
        <v>19073</v>
      </c>
      <c r="D17270">
        <v>1</v>
      </c>
      <c r="E17270">
        <v>787</v>
      </c>
      <c r="F17270">
        <v>15</v>
      </c>
      <c r="G17270">
        <v>7393</v>
      </c>
      <c r="H17270">
        <v>0.81548482306175196</v>
      </c>
      <c r="I17270">
        <v>1</v>
      </c>
      <c r="J17270">
        <v>0.966855260484069</v>
      </c>
      <c r="K17270" t="s">
        <v>23712</v>
      </c>
      <c r="L17270">
        <v>1</v>
      </c>
      <c r="M17270" t="s">
        <v>5133</v>
      </c>
      <c r="N17270">
        <v>6.6666666666666693E-2</v>
      </c>
      <c r="O17270">
        <v>1.27064803049555E-3</v>
      </c>
    </row>
    <row r="17271" spans="1:15">
      <c r="A17271" t="s">
        <v>19072</v>
      </c>
      <c r="B17271" t="s">
        <v>23511</v>
      </c>
      <c r="C17271" t="s">
        <v>19073</v>
      </c>
      <c r="D17271">
        <v>17</v>
      </c>
      <c r="E17271">
        <v>6152</v>
      </c>
      <c r="F17271">
        <v>20</v>
      </c>
      <c r="G17271">
        <v>7804</v>
      </c>
      <c r="H17271">
        <v>0.36175190235100402</v>
      </c>
      <c r="I17271">
        <v>0.90829480295553899</v>
      </c>
      <c r="J17271">
        <v>0.78070962240619901</v>
      </c>
      <c r="K17271" t="s">
        <v>33900</v>
      </c>
      <c r="L17271">
        <v>17</v>
      </c>
      <c r="M17271" t="s">
        <v>5133</v>
      </c>
      <c r="N17271">
        <v>0.85</v>
      </c>
      <c r="O17271">
        <v>2.7633289986996102E-3</v>
      </c>
    </row>
    <row r="17272" spans="1:15">
      <c r="A17272" t="s">
        <v>19074</v>
      </c>
      <c r="B17272" t="s">
        <v>23511</v>
      </c>
      <c r="C17272" t="s">
        <v>19075</v>
      </c>
      <c r="D17272">
        <v>8</v>
      </c>
      <c r="E17272">
        <v>6152</v>
      </c>
      <c r="F17272">
        <v>9</v>
      </c>
      <c r="G17272">
        <v>7804</v>
      </c>
      <c r="H17272">
        <v>0.40157748897504503</v>
      </c>
      <c r="I17272">
        <v>0.91525479399875698</v>
      </c>
      <c r="J17272">
        <v>0.78669196642228301</v>
      </c>
      <c r="K17272" t="s">
        <v>33901</v>
      </c>
      <c r="L17272">
        <v>8</v>
      </c>
      <c r="M17272" t="s">
        <v>5133</v>
      </c>
      <c r="N17272">
        <v>0.88888888888888895</v>
      </c>
      <c r="O17272">
        <v>1.3003901170351099E-3</v>
      </c>
    </row>
    <row r="17273" spans="1:15">
      <c r="A17273" t="s">
        <v>19076</v>
      </c>
      <c r="B17273" t="s">
        <v>23513</v>
      </c>
      <c r="C17273" t="s">
        <v>19077</v>
      </c>
      <c r="D17273">
        <v>1</v>
      </c>
      <c r="E17273">
        <v>535</v>
      </c>
      <c r="F17273">
        <v>1</v>
      </c>
      <c r="G17273">
        <v>8124</v>
      </c>
      <c r="H17273">
        <v>6.5854258985721295E-2</v>
      </c>
      <c r="I17273">
        <v>0.448760549738495</v>
      </c>
      <c r="J17273">
        <v>0.42650749013827299</v>
      </c>
      <c r="K17273" t="s">
        <v>25000</v>
      </c>
      <c r="L17273">
        <v>1</v>
      </c>
      <c r="M17273" t="s">
        <v>5133</v>
      </c>
      <c r="N17273">
        <v>1</v>
      </c>
      <c r="O17273">
        <v>1.8691588785046699E-3</v>
      </c>
    </row>
    <row r="17274" spans="1:15">
      <c r="A17274" t="s">
        <v>19078</v>
      </c>
      <c r="B17274" t="s">
        <v>23511</v>
      </c>
      <c r="C17274" t="s">
        <v>19079</v>
      </c>
      <c r="D17274">
        <v>47</v>
      </c>
      <c r="E17274">
        <v>6152</v>
      </c>
      <c r="F17274">
        <v>63</v>
      </c>
      <c r="G17274">
        <v>7804</v>
      </c>
      <c r="H17274">
        <v>0.83695875631251504</v>
      </c>
      <c r="I17274">
        <v>0.99299950350473198</v>
      </c>
      <c r="J17274">
        <v>0.85351613254652803</v>
      </c>
      <c r="K17274" t="s">
        <v>33902</v>
      </c>
      <c r="L17274">
        <v>47</v>
      </c>
      <c r="M17274" t="s">
        <v>5133</v>
      </c>
      <c r="N17274">
        <v>0.74603174603174605</v>
      </c>
      <c r="O17274">
        <v>7.6397919375812704E-3</v>
      </c>
    </row>
    <row r="17275" spans="1:15">
      <c r="A17275" t="s">
        <v>19078</v>
      </c>
      <c r="B17275" t="s">
        <v>23518</v>
      </c>
      <c r="C17275" t="s">
        <v>19079</v>
      </c>
      <c r="D17275">
        <v>7</v>
      </c>
      <c r="E17275">
        <v>787</v>
      </c>
      <c r="F17275">
        <v>42</v>
      </c>
      <c r="G17275">
        <v>7393</v>
      </c>
      <c r="H17275">
        <v>0.15338217092401901</v>
      </c>
      <c r="I17275">
        <v>0.80479121538689102</v>
      </c>
      <c r="J17275">
        <v>0.77811662018818395</v>
      </c>
      <c r="K17275" t="s">
        <v>33903</v>
      </c>
      <c r="L17275">
        <v>7</v>
      </c>
      <c r="M17275" t="s">
        <v>5133</v>
      </c>
      <c r="N17275">
        <v>0.16666666666666699</v>
      </c>
      <c r="O17275">
        <v>8.8945362134688708E-3</v>
      </c>
    </row>
    <row r="17276" spans="1:15">
      <c r="A17276" t="s">
        <v>19078</v>
      </c>
      <c r="B17276" t="s">
        <v>23513</v>
      </c>
      <c r="C17276" t="s">
        <v>19079</v>
      </c>
      <c r="D17276">
        <v>9</v>
      </c>
      <c r="E17276">
        <v>535</v>
      </c>
      <c r="F17276">
        <v>66</v>
      </c>
      <c r="G17276">
        <v>8124</v>
      </c>
      <c r="H17276">
        <v>2.8044846278460201E-2</v>
      </c>
      <c r="I17276">
        <v>0.35483570748661603</v>
      </c>
      <c r="J17276">
        <v>0.33724017652564298</v>
      </c>
      <c r="K17276" t="s">
        <v>24352</v>
      </c>
      <c r="L17276">
        <v>9</v>
      </c>
      <c r="M17276" t="s">
        <v>5133</v>
      </c>
      <c r="N17276">
        <v>0.13636363636363599</v>
      </c>
      <c r="O17276">
        <v>1.6822429906542102E-2</v>
      </c>
    </row>
    <row r="17277" spans="1:15">
      <c r="A17277" t="s">
        <v>19080</v>
      </c>
      <c r="B17277" t="s">
        <v>23513</v>
      </c>
      <c r="C17277" t="s">
        <v>19081</v>
      </c>
      <c r="D17277">
        <v>8</v>
      </c>
      <c r="E17277">
        <v>535</v>
      </c>
      <c r="F17277">
        <v>19</v>
      </c>
      <c r="G17277">
        <v>8124</v>
      </c>
      <c r="H17277" s="34">
        <v>1.32657303933295E-5</v>
      </c>
      <c r="I17277">
        <v>1.0387317194776799E-3</v>
      </c>
      <c r="J17277">
        <v>9.8722327276674297E-4</v>
      </c>
      <c r="K17277" t="s">
        <v>24376</v>
      </c>
      <c r="L17277">
        <v>8</v>
      </c>
      <c r="M17277" t="s">
        <v>5133</v>
      </c>
      <c r="N17277">
        <v>0.42105263157894701</v>
      </c>
      <c r="O17277">
        <v>1.4953271028037399E-2</v>
      </c>
    </row>
    <row r="17278" spans="1:15">
      <c r="A17278" t="s">
        <v>19080</v>
      </c>
      <c r="B17278" t="s">
        <v>23511</v>
      </c>
      <c r="C17278" t="s">
        <v>19081</v>
      </c>
      <c r="D17278">
        <v>8</v>
      </c>
      <c r="E17278">
        <v>6152</v>
      </c>
      <c r="F17278">
        <v>16</v>
      </c>
      <c r="G17278">
        <v>7804</v>
      </c>
      <c r="H17278">
        <v>0.99777253544174904</v>
      </c>
      <c r="I17278">
        <v>1</v>
      </c>
      <c r="J17278">
        <v>0.85953329234717102</v>
      </c>
      <c r="K17278" t="s">
        <v>33904</v>
      </c>
      <c r="L17278">
        <v>8</v>
      </c>
      <c r="M17278" t="s">
        <v>5133</v>
      </c>
      <c r="N17278">
        <v>0.5</v>
      </c>
      <c r="O17278">
        <v>1.3003901170351099E-3</v>
      </c>
    </row>
    <row r="17279" spans="1:15">
      <c r="A17279" t="s">
        <v>19080</v>
      </c>
      <c r="B17279" t="s">
        <v>23518</v>
      </c>
      <c r="C17279" t="s">
        <v>19081</v>
      </c>
      <c r="D17279">
        <v>2</v>
      </c>
      <c r="E17279">
        <v>787</v>
      </c>
      <c r="F17279">
        <v>13</v>
      </c>
      <c r="G17279">
        <v>7393</v>
      </c>
      <c r="H17279">
        <v>0.41008176369828198</v>
      </c>
      <c r="I17279">
        <v>1</v>
      </c>
      <c r="J17279">
        <v>0.966855260484069</v>
      </c>
      <c r="K17279" t="s">
        <v>24378</v>
      </c>
      <c r="L17279">
        <v>2</v>
      </c>
      <c r="M17279" t="s">
        <v>5133</v>
      </c>
      <c r="N17279">
        <v>0.15384615384615399</v>
      </c>
      <c r="O17279">
        <v>2.5412960609911099E-3</v>
      </c>
    </row>
    <row r="17280" spans="1:15">
      <c r="A17280" t="s">
        <v>19082</v>
      </c>
      <c r="B17280" t="s">
        <v>23511</v>
      </c>
      <c r="C17280" t="s">
        <v>19083</v>
      </c>
      <c r="D17280">
        <v>39</v>
      </c>
      <c r="E17280">
        <v>6152</v>
      </c>
      <c r="F17280">
        <v>50</v>
      </c>
      <c r="G17280">
        <v>7804</v>
      </c>
      <c r="H17280">
        <v>0.63582415208737997</v>
      </c>
      <c r="I17280">
        <v>0.968912233598893</v>
      </c>
      <c r="J17280">
        <v>0.832812322140707</v>
      </c>
      <c r="K17280" t="s">
        <v>24368</v>
      </c>
      <c r="L17280">
        <v>39</v>
      </c>
      <c r="M17280" t="s">
        <v>5133</v>
      </c>
      <c r="N17280">
        <v>0.78</v>
      </c>
      <c r="O17280">
        <v>6.3394018205461602E-3</v>
      </c>
    </row>
    <row r="17281" spans="1:15">
      <c r="A17281" t="s">
        <v>19082</v>
      </c>
      <c r="B17281" t="s">
        <v>23513</v>
      </c>
      <c r="C17281" t="s">
        <v>19083</v>
      </c>
      <c r="D17281">
        <v>7</v>
      </c>
      <c r="E17281">
        <v>535</v>
      </c>
      <c r="F17281">
        <v>53</v>
      </c>
      <c r="G17281">
        <v>8124</v>
      </c>
      <c r="H17281">
        <v>5.7405455005931499E-2</v>
      </c>
      <c r="I17281">
        <v>0.448760549738495</v>
      </c>
      <c r="J17281">
        <v>0.42650749013827299</v>
      </c>
      <c r="K17281" t="s">
        <v>24311</v>
      </c>
      <c r="L17281">
        <v>7</v>
      </c>
      <c r="M17281" t="s">
        <v>5133</v>
      </c>
      <c r="N17281">
        <v>0.13207547169811301</v>
      </c>
      <c r="O17281">
        <v>1.3084112149532701E-2</v>
      </c>
    </row>
    <row r="17282" spans="1:15">
      <c r="A17282" t="s">
        <v>19082</v>
      </c>
      <c r="B17282" t="s">
        <v>23518</v>
      </c>
      <c r="C17282" t="s">
        <v>19083</v>
      </c>
      <c r="D17282">
        <v>5</v>
      </c>
      <c r="E17282">
        <v>787</v>
      </c>
      <c r="F17282">
        <v>29</v>
      </c>
      <c r="G17282">
        <v>7393</v>
      </c>
      <c r="H17282">
        <v>0.18990801006761601</v>
      </c>
      <c r="I17282">
        <v>0.83876007220319604</v>
      </c>
      <c r="J17282">
        <v>0.81095958809365798</v>
      </c>
      <c r="K17282" t="s">
        <v>27991</v>
      </c>
      <c r="L17282">
        <v>5</v>
      </c>
      <c r="M17282" t="s">
        <v>5133</v>
      </c>
      <c r="N17282">
        <v>0.17241379310344801</v>
      </c>
      <c r="O17282">
        <v>6.35324015247776E-3</v>
      </c>
    </row>
    <row r="17283" spans="1:15">
      <c r="A17283" t="s">
        <v>19084</v>
      </c>
      <c r="B17283" t="s">
        <v>23511</v>
      </c>
      <c r="C17283" t="s">
        <v>19085</v>
      </c>
      <c r="D17283">
        <v>1</v>
      </c>
      <c r="E17283">
        <v>6152</v>
      </c>
      <c r="F17283">
        <v>1</v>
      </c>
      <c r="G17283">
        <v>7804</v>
      </c>
      <c r="H17283">
        <v>0.788313685289595</v>
      </c>
      <c r="I17283">
        <v>0.968912233598893</v>
      </c>
      <c r="J17283">
        <v>0.832812322140707</v>
      </c>
      <c r="K17283" t="s">
        <v>33823</v>
      </c>
      <c r="L17283">
        <v>1</v>
      </c>
      <c r="M17283" t="s">
        <v>5133</v>
      </c>
      <c r="N17283">
        <v>1</v>
      </c>
      <c r="O17283">
        <v>1.6254876462938901E-4</v>
      </c>
    </row>
    <row r="17284" spans="1:15">
      <c r="A17284" t="s">
        <v>19086</v>
      </c>
      <c r="B17284" t="s">
        <v>23518</v>
      </c>
      <c r="C17284" t="s">
        <v>19087</v>
      </c>
      <c r="D17284">
        <v>3</v>
      </c>
      <c r="E17284">
        <v>787</v>
      </c>
      <c r="F17284">
        <v>25</v>
      </c>
      <c r="G17284">
        <v>7393</v>
      </c>
      <c r="H17284">
        <v>0.50630583109161398</v>
      </c>
      <c r="I17284">
        <v>1</v>
      </c>
      <c r="J17284">
        <v>0.966855260484069</v>
      </c>
      <c r="K17284" t="s">
        <v>25637</v>
      </c>
      <c r="L17284">
        <v>3</v>
      </c>
      <c r="M17284" t="s">
        <v>5133</v>
      </c>
      <c r="N17284">
        <v>0.12</v>
      </c>
      <c r="O17284">
        <v>3.8119440914866601E-3</v>
      </c>
    </row>
    <row r="17285" spans="1:15">
      <c r="A17285" t="s">
        <v>19086</v>
      </c>
      <c r="B17285" t="s">
        <v>23513</v>
      </c>
      <c r="C17285" t="s">
        <v>19087</v>
      </c>
      <c r="D17285">
        <v>1</v>
      </c>
      <c r="E17285">
        <v>535</v>
      </c>
      <c r="F17285">
        <v>22</v>
      </c>
      <c r="G17285">
        <v>8124</v>
      </c>
      <c r="H17285">
        <v>0.77702822510206004</v>
      </c>
      <c r="I17285">
        <v>0.99999999999997702</v>
      </c>
      <c r="J17285">
        <v>0.95041217501583097</v>
      </c>
      <c r="K17285" t="s">
        <v>24269</v>
      </c>
      <c r="L17285">
        <v>1</v>
      </c>
      <c r="M17285" t="s">
        <v>5133</v>
      </c>
      <c r="N17285">
        <v>4.5454545454545497E-2</v>
      </c>
      <c r="O17285">
        <v>1.8691588785046699E-3</v>
      </c>
    </row>
    <row r="17286" spans="1:15">
      <c r="A17286" t="s">
        <v>19086</v>
      </c>
      <c r="B17286" t="s">
        <v>23511</v>
      </c>
      <c r="C17286" t="s">
        <v>19087</v>
      </c>
      <c r="D17286">
        <v>21</v>
      </c>
      <c r="E17286">
        <v>6152</v>
      </c>
      <c r="F17286">
        <v>25</v>
      </c>
      <c r="G17286">
        <v>7804</v>
      </c>
      <c r="H17286">
        <v>0.36489027115816702</v>
      </c>
      <c r="I17286">
        <v>0.90829480295553899</v>
      </c>
      <c r="J17286">
        <v>0.78070962240619901</v>
      </c>
      <c r="K17286" t="s">
        <v>25636</v>
      </c>
      <c r="L17286">
        <v>21</v>
      </c>
      <c r="M17286" t="s">
        <v>5133</v>
      </c>
      <c r="N17286">
        <v>0.84</v>
      </c>
      <c r="O17286">
        <v>3.41352405721717E-3</v>
      </c>
    </row>
    <row r="17287" spans="1:15">
      <c r="A17287" t="s">
        <v>19088</v>
      </c>
      <c r="B17287" t="s">
        <v>23518</v>
      </c>
      <c r="C17287" t="s">
        <v>19089</v>
      </c>
      <c r="D17287">
        <v>1</v>
      </c>
      <c r="E17287">
        <v>787</v>
      </c>
      <c r="F17287">
        <v>19</v>
      </c>
      <c r="G17287">
        <v>7393</v>
      </c>
      <c r="H17287">
        <v>0.88249927365783198</v>
      </c>
      <c r="I17287">
        <v>1</v>
      </c>
      <c r="J17287">
        <v>0.966855260484069</v>
      </c>
      <c r="K17287" t="s">
        <v>24268</v>
      </c>
      <c r="L17287">
        <v>1</v>
      </c>
      <c r="M17287" t="s">
        <v>5133</v>
      </c>
      <c r="N17287">
        <v>5.2631578947368397E-2</v>
      </c>
      <c r="O17287">
        <v>1.27064803049555E-3</v>
      </c>
    </row>
    <row r="17288" spans="1:15">
      <c r="A17288" t="s">
        <v>19088</v>
      </c>
      <c r="B17288" t="s">
        <v>23511</v>
      </c>
      <c r="C17288" t="s">
        <v>19089</v>
      </c>
      <c r="D17288">
        <v>18</v>
      </c>
      <c r="E17288">
        <v>6152</v>
      </c>
      <c r="F17288">
        <v>19</v>
      </c>
      <c r="G17288">
        <v>7804</v>
      </c>
      <c r="H17288">
        <v>6.6261991530884704E-2</v>
      </c>
      <c r="I17288">
        <v>0.33232262181434502</v>
      </c>
      <c r="J17288">
        <v>0.28564235724952802</v>
      </c>
      <c r="K17288" t="s">
        <v>31773</v>
      </c>
      <c r="L17288">
        <v>18</v>
      </c>
      <c r="M17288" t="s">
        <v>5133</v>
      </c>
      <c r="N17288">
        <v>0.94736842105263197</v>
      </c>
      <c r="O17288">
        <v>2.9258777633290002E-3</v>
      </c>
    </row>
    <row r="17289" spans="1:15">
      <c r="A17289" t="s">
        <v>19090</v>
      </c>
      <c r="B17289" t="s">
        <v>23511</v>
      </c>
      <c r="C17289" t="s">
        <v>19091</v>
      </c>
      <c r="D17289">
        <v>8</v>
      </c>
      <c r="E17289">
        <v>6152</v>
      </c>
      <c r="F17289">
        <v>9</v>
      </c>
      <c r="G17289">
        <v>7804</v>
      </c>
      <c r="H17289">
        <v>0.40157748897504503</v>
      </c>
      <c r="I17289">
        <v>0.91525479399875698</v>
      </c>
      <c r="J17289">
        <v>0.78669196642228301</v>
      </c>
      <c r="K17289" t="s">
        <v>27123</v>
      </c>
      <c r="L17289">
        <v>8</v>
      </c>
      <c r="M17289" t="s">
        <v>5133</v>
      </c>
      <c r="N17289">
        <v>0.88888888888888895</v>
      </c>
      <c r="O17289">
        <v>1.3003901170351099E-3</v>
      </c>
    </row>
    <row r="17290" spans="1:15">
      <c r="A17290" t="s">
        <v>19092</v>
      </c>
      <c r="B17290" t="s">
        <v>23511</v>
      </c>
      <c r="C17290" t="s">
        <v>19093</v>
      </c>
      <c r="D17290">
        <v>6</v>
      </c>
      <c r="E17290">
        <v>6152</v>
      </c>
      <c r="F17290">
        <v>6</v>
      </c>
      <c r="G17290">
        <v>7804</v>
      </c>
      <c r="H17290">
        <v>0.23986678822258201</v>
      </c>
      <c r="I17290">
        <v>0.71382528017432401</v>
      </c>
      <c r="J17290">
        <v>0.61355659322887801</v>
      </c>
      <c r="K17290" t="s">
        <v>27124</v>
      </c>
      <c r="L17290">
        <v>6</v>
      </c>
      <c r="M17290" t="s">
        <v>5133</v>
      </c>
      <c r="N17290">
        <v>1</v>
      </c>
      <c r="O17290">
        <v>9.7529258777633303E-4</v>
      </c>
    </row>
    <row r="17291" spans="1:15">
      <c r="A17291" t="s">
        <v>19094</v>
      </c>
      <c r="B17291" t="s">
        <v>23511</v>
      </c>
      <c r="C17291" t="s">
        <v>19095</v>
      </c>
      <c r="D17291">
        <v>4</v>
      </c>
      <c r="E17291">
        <v>6152</v>
      </c>
      <c r="F17291">
        <v>4</v>
      </c>
      <c r="G17291">
        <v>7804</v>
      </c>
      <c r="H17291">
        <v>0.38610601832086699</v>
      </c>
      <c r="I17291">
        <v>0.90829480295553899</v>
      </c>
      <c r="J17291">
        <v>0.78070962240619901</v>
      </c>
      <c r="K17291" t="s">
        <v>24096</v>
      </c>
      <c r="L17291">
        <v>4</v>
      </c>
      <c r="M17291" t="s">
        <v>5133</v>
      </c>
      <c r="N17291">
        <v>1</v>
      </c>
      <c r="O17291">
        <v>6.5019505851755496E-4</v>
      </c>
    </row>
    <row r="17292" spans="1:15">
      <c r="A17292" t="s">
        <v>19096</v>
      </c>
      <c r="B17292" t="s">
        <v>23511</v>
      </c>
      <c r="C17292" t="s">
        <v>19097</v>
      </c>
      <c r="D17292">
        <v>4</v>
      </c>
      <c r="E17292">
        <v>6152</v>
      </c>
      <c r="F17292">
        <v>4</v>
      </c>
      <c r="G17292">
        <v>7804</v>
      </c>
      <c r="H17292">
        <v>0.38610601832086699</v>
      </c>
      <c r="I17292">
        <v>0.90829480295553899</v>
      </c>
      <c r="J17292">
        <v>0.78070962240619901</v>
      </c>
      <c r="K17292" t="s">
        <v>24096</v>
      </c>
      <c r="L17292">
        <v>4</v>
      </c>
      <c r="M17292" t="s">
        <v>5133</v>
      </c>
      <c r="N17292">
        <v>1</v>
      </c>
      <c r="O17292">
        <v>6.5019505851755496E-4</v>
      </c>
    </row>
    <row r="17293" spans="1:15">
      <c r="A17293" t="s">
        <v>19098</v>
      </c>
      <c r="B17293" t="s">
        <v>23511</v>
      </c>
      <c r="C17293" t="s">
        <v>19099</v>
      </c>
      <c r="D17293">
        <v>2</v>
      </c>
      <c r="E17293">
        <v>6152</v>
      </c>
      <c r="F17293">
        <v>2</v>
      </c>
      <c r="G17293">
        <v>7804</v>
      </c>
      <c r="H17293">
        <v>0.62141708038142995</v>
      </c>
      <c r="I17293">
        <v>0.968912233598893</v>
      </c>
      <c r="J17293">
        <v>0.832812322140707</v>
      </c>
      <c r="K17293" t="s">
        <v>33905</v>
      </c>
      <c r="L17293">
        <v>2</v>
      </c>
      <c r="M17293" t="s">
        <v>5133</v>
      </c>
      <c r="N17293">
        <v>1</v>
      </c>
      <c r="O17293">
        <v>3.2509752925877802E-4</v>
      </c>
    </row>
    <row r="17294" spans="1:15">
      <c r="A17294" t="s">
        <v>19100</v>
      </c>
      <c r="B17294" t="s">
        <v>23511</v>
      </c>
      <c r="C17294" t="s">
        <v>19101</v>
      </c>
      <c r="D17294">
        <v>1</v>
      </c>
      <c r="E17294">
        <v>6152</v>
      </c>
      <c r="F17294">
        <v>1</v>
      </c>
      <c r="G17294">
        <v>7804</v>
      </c>
      <c r="H17294">
        <v>0.788313685289595</v>
      </c>
      <c r="I17294">
        <v>0.968912233598893</v>
      </c>
      <c r="J17294">
        <v>0.832812322140707</v>
      </c>
      <c r="K17294" t="s">
        <v>33906</v>
      </c>
      <c r="L17294">
        <v>1</v>
      </c>
      <c r="M17294" t="s">
        <v>5133</v>
      </c>
      <c r="N17294">
        <v>1</v>
      </c>
      <c r="O17294">
        <v>1.6254876462938901E-4</v>
      </c>
    </row>
    <row r="17295" spans="1:15">
      <c r="A17295" t="s">
        <v>19102</v>
      </c>
      <c r="B17295" t="s">
        <v>23513</v>
      </c>
      <c r="C17295" t="s">
        <v>19103</v>
      </c>
      <c r="D17295">
        <v>3</v>
      </c>
      <c r="E17295">
        <v>535</v>
      </c>
      <c r="F17295">
        <v>3</v>
      </c>
      <c r="G17295">
        <v>8124</v>
      </c>
      <c r="H17295">
        <v>2.8410108672114397E-4</v>
      </c>
      <c r="I17295">
        <v>1.0526959909756699E-2</v>
      </c>
      <c r="J17295">
        <v>1.0004950864136501E-2</v>
      </c>
      <c r="K17295" t="s">
        <v>24911</v>
      </c>
      <c r="L17295">
        <v>3</v>
      </c>
      <c r="M17295" t="s">
        <v>1463</v>
      </c>
      <c r="N17295">
        <v>1</v>
      </c>
      <c r="O17295">
        <v>5.60747663551402E-3</v>
      </c>
    </row>
    <row r="17296" spans="1:15">
      <c r="A17296" t="s">
        <v>19104</v>
      </c>
      <c r="B17296" t="s">
        <v>23511</v>
      </c>
      <c r="C17296" t="s">
        <v>19105</v>
      </c>
      <c r="D17296">
        <v>5</v>
      </c>
      <c r="E17296">
        <v>6152</v>
      </c>
      <c r="F17296">
        <v>5</v>
      </c>
      <c r="G17296">
        <v>7804</v>
      </c>
      <c r="H17296">
        <v>0.30433074367137097</v>
      </c>
      <c r="I17296">
        <v>0.81020448119108801</v>
      </c>
      <c r="J17296">
        <v>0.69639772519260701</v>
      </c>
      <c r="K17296" t="s">
        <v>33248</v>
      </c>
      <c r="L17296">
        <v>5</v>
      </c>
      <c r="M17296" t="s">
        <v>5133</v>
      </c>
      <c r="N17296">
        <v>1</v>
      </c>
      <c r="O17296">
        <v>8.1274382314694405E-4</v>
      </c>
    </row>
    <row r="17297" spans="1:15">
      <c r="A17297" t="s">
        <v>19106</v>
      </c>
      <c r="B17297" t="s">
        <v>23511</v>
      </c>
      <c r="C17297" t="s">
        <v>19107</v>
      </c>
      <c r="D17297">
        <v>1</v>
      </c>
      <c r="E17297">
        <v>6152</v>
      </c>
      <c r="F17297">
        <v>1</v>
      </c>
      <c r="G17297">
        <v>7804</v>
      </c>
      <c r="H17297">
        <v>0.788313685289595</v>
      </c>
      <c r="I17297">
        <v>0.968912233598893</v>
      </c>
      <c r="J17297">
        <v>0.832812322140707</v>
      </c>
      <c r="K17297" t="s">
        <v>33907</v>
      </c>
      <c r="L17297">
        <v>1</v>
      </c>
      <c r="M17297" t="s">
        <v>5133</v>
      </c>
      <c r="N17297">
        <v>1</v>
      </c>
      <c r="O17297">
        <v>1.6254876462938901E-4</v>
      </c>
    </row>
    <row r="17298" spans="1:15">
      <c r="A17298" t="s">
        <v>19108</v>
      </c>
      <c r="B17298" t="s">
        <v>23511</v>
      </c>
      <c r="C17298" t="s">
        <v>19109</v>
      </c>
      <c r="D17298">
        <v>1</v>
      </c>
      <c r="E17298">
        <v>6152</v>
      </c>
      <c r="F17298">
        <v>1</v>
      </c>
      <c r="G17298">
        <v>7804</v>
      </c>
      <c r="H17298">
        <v>0.788313685289595</v>
      </c>
      <c r="I17298">
        <v>0.968912233598893</v>
      </c>
      <c r="J17298">
        <v>0.832812322140707</v>
      </c>
      <c r="K17298" t="s">
        <v>33907</v>
      </c>
      <c r="L17298">
        <v>1</v>
      </c>
      <c r="M17298" t="s">
        <v>5133</v>
      </c>
      <c r="N17298">
        <v>1</v>
      </c>
      <c r="O17298">
        <v>1.6254876462938901E-4</v>
      </c>
    </row>
    <row r="17299" spans="1:15">
      <c r="A17299" t="s">
        <v>19110</v>
      </c>
      <c r="B17299" t="s">
        <v>23511</v>
      </c>
      <c r="C17299" t="s">
        <v>19111</v>
      </c>
      <c r="D17299">
        <v>5</v>
      </c>
      <c r="E17299">
        <v>6152</v>
      </c>
      <c r="F17299">
        <v>6</v>
      </c>
      <c r="G17299">
        <v>7804</v>
      </c>
      <c r="H17299">
        <v>0.62665052091531404</v>
      </c>
      <c r="I17299">
        <v>0.968912233598893</v>
      </c>
      <c r="J17299">
        <v>0.832812322140707</v>
      </c>
      <c r="K17299" t="s">
        <v>33908</v>
      </c>
      <c r="L17299">
        <v>5</v>
      </c>
      <c r="M17299" t="s">
        <v>5133</v>
      </c>
      <c r="N17299">
        <v>0.83333333333333304</v>
      </c>
      <c r="O17299">
        <v>8.1274382314694405E-4</v>
      </c>
    </row>
    <row r="17300" spans="1:15">
      <c r="A17300" t="s">
        <v>19110</v>
      </c>
      <c r="B17300" t="s">
        <v>23518</v>
      </c>
      <c r="C17300" t="s">
        <v>19111</v>
      </c>
      <c r="D17300">
        <v>1</v>
      </c>
      <c r="E17300">
        <v>787</v>
      </c>
      <c r="F17300">
        <v>6</v>
      </c>
      <c r="G17300">
        <v>7393</v>
      </c>
      <c r="H17300">
        <v>0.49113550780958298</v>
      </c>
      <c r="I17300">
        <v>1</v>
      </c>
      <c r="J17300">
        <v>0.966855260484069</v>
      </c>
      <c r="K17300" t="s">
        <v>25090</v>
      </c>
      <c r="L17300">
        <v>1</v>
      </c>
      <c r="M17300" t="s">
        <v>5133</v>
      </c>
      <c r="N17300">
        <v>0.16666666666666699</v>
      </c>
      <c r="O17300">
        <v>1.27064803049555E-3</v>
      </c>
    </row>
    <row r="17301" spans="1:15">
      <c r="A17301" t="s">
        <v>19112</v>
      </c>
      <c r="B17301" t="s">
        <v>23511</v>
      </c>
      <c r="C17301" t="s">
        <v>19113</v>
      </c>
      <c r="D17301">
        <v>3</v>
      </c>
      <c r="E17301">
        <v>6152</v>
      </c>
      <c r="F17301">
        <v>3</v>
      </c>
      <c r="G17301">
        <v>7804</v>
      </c>
      <c r="H17301">
        <v>0.489837867770546</v>
      </c>
      <c r="I17301">
        <v>0.96083957126938102</v>
      </c>
      <c r="J17301">
        <v>0.82587360011061495</v>
      </c>
      <c r="K17301" t="s">
        <v>29837</v>
      </c>
      <c r="L17301">
        <v>3</v>
      </c>
      <c r="M17301" t="s">
        <v>5133</v>
      </c>
      <c r="N17301">
        <v>1</v>
      </c>
      <c r="O17301">
        <v>4.8764629388816603E-4</v>
      </c>
    </row>
    <row r="17302" spans="1:15">
      <c r="A17302" t="s">
        <v>19114</v>
      </c>
      <c r="B17302" t="s">
        <v>23511</v>
      </c>
      <c r="C17302" t="s">
        <v>19115</v>
      </c>
      <c r="D17302">
        <v>2</v>
      </c>
      <c r="E17302">
        <v>6152</v>
      </c>
      <c r="F17302">
        <v>2</v>
      </c>
      <c r="G17302">
        <v>7804</v>
      </c>
      <c r="H17302">
        <v>0.62141708038142995</v>
      </c>
      <c r="I17302">
        <v>0.968912233598893</v>
      </c>
      <c r="J17302">
        <v>0.832812322140707</v>
      </c>
      <c r="K17302" t="s">
        <v>33909</v>
      </c>
      <c r="L17302">
        <v>2</v>
      </c>
      <c r="M17302" t="s">
        <v>5133</v>
      </c>
      <c r="N17302">
        <v>1</v>
      </c>
      <c r="O17302">
        <v>3.2509752925877802E-4</v>
      </c>
    </row>
    <row r="17303" spans="1:15">
      <c r="A17303" t="s">
        <v>19116</v>
      </c>
      <c r="B17303" t="s">
        <v>23511</v>
      </c>
      <c r="C17303" t="s">
        <v>19117</v>
      </c>
      <c r="D17303">
        <v>2</v>
      </c>
      <c r="E17303">
        <v>6152</v>
      </c>
      <c r="F17303">
        <v>2</v>
      </c>
      <c r="G17303">
        <v>7804</v>
      </c>
      <c r="H17303">
        <v>0.62141708038142995</v>
      </c>
      <c r="I17303">
        <v>0.968912233598893</v>
      </c>
      <c r="J17303">
        <v>0.832812322140707</v>
      </c>
      <c r="K17303" t="s">
        <v>33910</v>
      </c>
      <c r="L17303">
        <v>2</v>
      </c>
      <c r="M17303" t="s">
        <v>5133</v>
      </c>
      <c r="N17303">
        <v>1</v>
      </c>
      <c r="O17303">
        <v>3.2509752925877802E-4</v>
      </c>
    </row>
    <row r="17304" spans="1:15">
      <c r="A17304" t="s">
        <v>19118</v>
      </c>
      <c r="B17304" t="s">
        <v>23511</v>
      </c>
      <c r="C17304" t="s">
        <v>19119</v>
      </c>
      <c r="D17304">
        <v>2</v>
      </c>
      <c r="E17304">
        <v>6152</v>
      </c>
      <c r="F17304">
        <v>2</v>
      </c>
      <c r="G17304">
        <v>7804</v>
      </c>
      <c r="H17304">
        <v>0.62141708038142995</v>
      </c>
      <c r="I17304">
        <v>0.968912233598893</v>
      </c>
      <c r="J17304">
        <v>0.832812322140707</v>
      </c>
      <c r="K17304" t="s">
        <v>33910</v>
      </c>
      <c r="L17304">
        <v>2</v>
      </c>
      <c r="M17304" t="s">
        <v>5133</v>
      </c>
      <c r="N17304">
        <v>1</v>
      </c>
      <c r="O17304">
        <v>3.2509752925877802E-4</v>
      </c>
    </row>
    <row r="17305" spans="1:15">
      <c r="A17305" t="s">
        <v>19120</v>
      </c>
      <c r="B17305" t="s">
        <v>23511</v>
      </c>
      <c r="C17305" t="s">
        <v>19121</v>
      </c>
      <c r="D17305">
        <v>2</v>
      </c>
      <c r="E17305">
        <v>6152</v>
      </c>
      <c r="F17305">
        <v>2</v>
      </c>
      <c r="G17305">
        <v>7804</v>
      </c>
      <c r="H17305">
        <v>0.62141708038142995</v>
      </c>
      <c r="I17305">
        <v>0.968912233598893</v>
      </c>
      <c r="J17305">
        <v>0.832812322140707</v>
      </c>
      <c r="K17305" t="s">
        <v>33911</v>
      </c>
      <c r="L17305">
        <v>2</v>
      </c>
      <c r="M17305" t="s">
        <v>5133</v>
      </c>
      <c r="N17305">
        <v>1</v>
      </c>
      <c r="O17305">
        <v>3.2509752925877802E-4</v>
      </c>
    </row>
    <row r="17306" spans="1:15">
      <c r="A17306" t="s">
        <v>19122</v>
      </c>
      <c r="B17306" t="s">
        <v>23511</v>
      </c>
      <c r="C17306" t="s">
        <v>19123</v>
      </c>
      <c r="D17306">
        <v>2</v>
      </c>
      <c r="E17306">
        <v>6152</v>
      </c>
      <c r="F17306">
        <v>2</v>
      </c>
      <c r="G17306">
        <v>7804</v>
      </c>
      <c r="H17306">
        <v>0.62141708038142995</v>
      </c>
      <c r="I17306">
        <v>0.968912233598893</v>
      </c>
      <c r="J17306">
        <v>0.832812322140707</v>
      </c>
      <c r="K17306" t="s">
        <v>33911</v>
      </c>
      <c r="L17306">
        <v>2</v>
      </c>
      <c r="M17306" t="s">
        <v>5133</v>
      </c>
      <c r="N17306">
        <v>1</v>
      </c>
      <c r="O17306">
        <v>3.2509752925877802E-4</v>
      </c>
    </row>
    <row r="17307" spans="1:15">
      <c r="A17307" t="s">
        <v>19124</v>
      </c>
      <c r="B17307" t="s">
        <v>23511</v>
      </c>
      <c r="C17307" t="s">
        <v>19125</v>
      </c>
      <c r="D17307">
        <v>1</v>
      </c>
      <c r="E17307">
        <v>6152</v>
      </c>
      <c r="F17307">
        <v>3</v>
      </c>
      <c r="G17307">
        <v>7804</v>
      </c>
      <c r="H17307">
        <v>0.99052768249503997</v>
      </c>
      <c r="I17307">
        <v>1</v>
      </c>
      <c r="J17307">
        <v>0.85953329234717102</v>
      </c>
      <c r="K17307" t="s">
        <v>33353</v>
      </c>
      <c r="L17307">
        <v>1</v>
      </c>
      <c r="M17307" t="s">
        <v>5133</v>
      </c>
      <c r="N17307">
        <v>0.33333333333333298</v>
      </c>
      <c r="O17307">
        <v>1.6254876462938901E-4</v>
      </c>
    </row>
    <row r="17308" spans="1:15">
      <c r="A17308" t="s">
        <v>19126</v>
      </c>
      <c r="B17308" t="s">
        <v>23511</v>
      </c>
      <c r="C17308" t="s">
        <v>19127</v>
      </c>
      <c r="D17308">
        <v>2</v>
      </c>
      <c r="E17308">
        <v>6152</v>
      </c>
      <c r="F17308">
        <v>2</v>
      </c>
      <c r="G17308">
        <v>7804</v>
      </c>
      <c r="H17308">
        <v>0.62141708038142995</v>
      </c>
      <c r="I17308">
        <v>0.968912233598893</v>
      </c>
      <c r="J17308">
        <v>0.832812322140707</v>
      </c>
      <c r="K17308" t="s">
        <v>33912</v>
      </c>
      <c r="L17308">
        <v>2</v>
      </c>
      <c r="M17308" t="s">
        <v>5133</v>
      </c>
      <c r="N17308">
        <v>1</v>
      </c>
      <c r="O17308">
        <v>3.2509752925877802E-4</v>
      </c>
    </row>
    <row r="17309" spans="1:15">
      <c r="A17309" t="s">
        <v>19128</v>
      </c>
      <c r="B17309" t="s">
        <v>23511</v>
      </c>
      <c r="C17309" t="s">
        <v>19129</v>
      </c>
      <c r="D17309">
        <v>1</v>
      </c>
      <c r="E17309">
        <v>6152</v>
      </c>
      <c r="F17309">
        <v>1</v>
      </c>
      <c r="G17309">
        <v>7804</v>
      </c>
      <c r="H17309">
        <v>0.788313685289595</v>
      </c>
      <c r="I17309">
        <v>0.968912233598893</v>
      </c>
      <c r="J17309">
        <v>0.832812322140707</v>
      </c>
      <c r="K17309" t="s">
        <v>27230</v>
      </c>
      <c r="L17309">
        <v>1</v>
      </c>
      <c r="M17309" t="s">
        <v>5133</v>
      </c>
      <c r="N17309">
        <v>1</v>
      </c>
      <c r="O17309">
        <v>1.6254876462938901E-4</v>
      </c>
    </row>
    <row r="17310" spans="1:15">
      <c r="A17310" t="s">
        <v>19130</v>
      </c>
      <c r="B17310" t="s">
        <v>23511</v>
      </c>
      <c r="C17310" t="s">
        <v>19131</v>
      </c>
      <c r="D17310">
        <v>1</v>
      </c>
      <c r="E17310">
        <v>6152</v>
      </c>
      <c r="F17310">
        <v>1</v>
      </c>
      <c r="G17310">
        <v>7804</v>
      </c>
      <c r="H17310">
        <v>0.788313685289595</v>
      </c>
      <c r="I17310">
        <v>0.968912233598893</v>
      </c>
      <c r="J17310">
        <v>0.832812322140707</v>
      </c>
      <c r="K17310" t="s">
        <v>27389</v>
      </c>
      <c r="L17310">
        <v>1</v>
      </c>
      <c r="M17310" t="s">
        <v>5133</v>
      </c>
      <c r="N17310">
        <v>1</v>
      </c>
      <c r="O17310">
        <v>1.6254876462938901E-4</v>
      </c>
    </row>
    <row r="17311" spans="1:15">
      <c r="A17311" t="s">
        <v>19132</v>
      </c>
      <c r="B17311" t="s">
        <v>23518</v>
      </c>
      <c r="C17311" t="s">
        <v>19133</v>
      </c>
      <c r="D17311">
        <v>2</v>
      </c>
      <c r="E17311">
        <v>787</v>
      </c>
      <c r="F17311">
        <v>24</v>
      </c>
      <c r="G17311">
        <v>7393</v>
      </c>
      <c r="H17311">
        <v>0.74146761916767701</v>
      </c>
      <c r="I17311">
        <v>1</v>
      </c>
      <c r="J17311">
        <v>0.966855260484069</v>
      </c>
      <c r="K17311" t="s">
        <v>30817</v>
      </c>
      <c r="L17311">
        <v>2</v>
      </c>
      <c r="M17311" t="s">
        <v>5133</v>
      </c>
      <c r="N17311">
        <v>8.3333333333333301E-2</v>
      </c>
      <c r="O17311">
        <v>2.5412960609911099E-3</v>
      </c>
    </row>
    <row r="17312" spans="1:15">
      <c r="A17312" t="s">
        <v>19132</v>
      </c>
      <c r="B17312" t="s">
        <v>23511</v>
      </c>
      <c r="C17312" t="s">
        <v>19133</v>
      </c>
      <c r="D17312">
        <v>19</v>
      </c>
      <c r="E17312">
        <v>6152</v>
      </c>
      <c r="F17312">
        <v>23</v>
      </c>
      <c r="G17312">
        <v>7804</v>
      </c>
      <c r="H17312">
        <v>0.444823886029166</v>
      </c>
      <c r="I17312">
        <v>0.96083957126938102</v>
      </c>
      <c r="J17312">
        <v>0.82587360011061495</v>
      </c>
      <c r="K17312" t="s">
        <v>33913</v>
      </c>
      <c r="L17312">
        <v>19</v>
      </c>
      <c r="M17312" t="s">
        <v>5133</v>
      </c>
      <c r="N17312">
        <v>0.82608695652173902</v>
      </c>
      <c r="O17312">
        <v>3.0884265279583901E-3</v>
      </c>
    </row>
    <row r="17313" spans="1:15">
      <c r="A17313" t="s">
        <v>19134</v>
      </c>
      <c r="B17313" t="s">
        <v>23511</v>
      </c>
      <c r="C17313" t="s">
        <v>19135</v>
      </c>
      <c r="D17313">
        <v>2</v>
      </c>
      <c r="E17313">
        <v>6152</v>
      </c>
      <c r="F17313">
        <v>2</v>
      </c>
      <c r="G17313">
        <v>7804</v>
      </c>
      <c r="H17313">
        <v>0.62141708038142995</v>
      </c>
      <c r="I17313">
        <v>0.968912233598893</v>
      </c>
      <c r="J17313">
        <v>0.832812322140707</v>
      </c>
      <c r="K17313" t="s">
        <v>30868</v>
      </c>
      <c r="L17313">
        <v>2</v>
      </c>
      <c r="M17313" t="s">
        <v>5133</v>
      </c>
      <c r="N17313">
        <v>1</v>
      </c>
      <c r="O17313">
        <v>3.2509752925877802E-4</v>
      </c>
    </row>
    <row r="17314" spans="1:15">
      <c r="A17314" t="s">
        <v>19136</v>
      </c>
      <c r="B17314" t="s">
        <v>23511</v>
      </c>
      <c r="C17314" t="s">
        <v>19137</v>
      </c>
      <c r="D17314">
        <v>3</v>
      </c>
      <c r="E17314">
        <v>6152</v>
      </c>
      <c r="F17314">
        <v>4</v>
      </c>
      <c r="G17314">
        <v>7804</v>
      </c>
      <c r="H17314">
        <v>0.80103341611958101</v>
      </c>
      <c r="I17314">
        <v>0.968912233598893</v>
      </c>
      <c r="J17314">
        <v>0.832812322140707</v>
      </c>
      <c r="K17314" t="s">
        <v>25651</v>
      </c>
      <c r="L17314">
        <v>3</v>
      </c>
      <c r="M17314" t="s">
        <v>5133</v>
      </c>
      <c r="N17314">
        <v>0.75</v>
      </c>
      <c r="O17314">
        <v>4.8764629388816603E-4</v>
      </c>
    </row>
    <row r="17315" spans="1:15">
      <c r="A17315" t="s">
        <v>19136</v>
      </c>
      <c r="B17315" t="s">
        <v>23518</v>
      </c>
      <c r="C17315" t="s">
        <v>19137</v>
      </c>
      <c r="D17315">
        <v>1</v>
      </c>
      <c r="E17315">
        <v>787</v>
      </c>
      <c r="F17315">
        <v>4</v>
      </c>
      <c r="G17315">
        <v>7393</v>
      </c>
      <c r="H17315">
        <v>0.362574478289521</v>
      </c>
      <c r="I17315">
        <v>1</v>
      </c>
      <c r="J17315">
        <v>0.966855260484069</v>
      </c>
      <c r="K17315" t="s">
        <v>24546</v>
      </c>
      <c r="L17315">
        <v>1</v>
      </c>
      <c r="M17315" t="s">
        <v>5133</v>
      </c>
      <c r="N17315">
        <v>0.25</v>
      </c>
      <c r="O17315">
        <v>1.27064803049555E-3</v>
      </c>
    </row>
    <row r="17316" spans="1:15">
      <c r="A17316" t="s">
        <v>19138</v>
      </c>
      <c r="B17316" t="s">
        <v>23511</v>
      </c>
      <c r="C17316" t="s">
        <v>19139</v>
      </c>
      <c r="D17316">
        <v>48</v>
      </c>
      <c r="E17316">
        <v>6152</v>
      </c>
      <c r="F17316">
        <v>50</v>
      </c>
      <c r="G17316">
        <v>7804</v>
      </c>
      <c r="H17316">
        <v>6.83156934594906E-4</v>
      </c>
      <c r="I17316">
        <v>9.6494691837687996E-3</v>
      </c>
      <c r="J17316">
        <v>8.2940400169273596E-3</v>
      </c>
      <c r="K17316" t="s">
        <v>33914</v>
      </c>
      <c r="L17316">
        <v>48</v>
      </c>
      <c r="M17316" t="s">
        <v>5133</v>
      </c>
      <c r="N17316">
        <v>0.96</v>
      </c>
      <c r="O17316">
        <v>7.8023407022106599E-3</v>
      </c>
    </row>
    <row r="17317" spans="1:15">
      <c r="A17317" t="s">
        <v>19140</v>
      </c>
      <c r="B17317" t="s">
        <v>23511</v>
      </c>
      <c r="C17317" t="s">
        <v>19141</v>
      </c>
      <c r="D17317">
        <v>32</v>
      </c>
      <c r="E17317">
        <v>6152</v>
      </c>
      <c r="F17317">
        <v>34</v>
      </c>
      <c r="G17317">
        <v>7804</v>
      </c>
      <c r="H17317">
        <v>1.5390536968701801E-2</v>
      </c>
      <c r="I17317">
        <v>0.11610715437308</v>
      </c>
      <c r="J17317">
        <v>9.9797964663354805E-2</v>
      </c>
      <c r="K17317" t="s">
        <v>31805</v>
      </c>
      <c r="L17317">
        <v>32</v>
      </c>
      <c r="M17317" t="s">
        <v>5133</v>
      </c>
      <c r="N17317">
        <v>0.94117647058823495</v>
      </c>
      <c r="O17317">
        <v>5.2015604681404396E-3</v>
      </c>
    </row>
    <row r="17318" spans="1:15">
      <c r="A17318" t="s">
        <v>19142</v>
      </c>
      <c r="B17318" t="s">
        <v>23511</v>
      </c>
      <c r="C17318" t="s">
        <v>19143</v>
      </c>
      <c r="D17318">
        <v>8</v>
      </c>
      <c r="E17318">
        <v>6152</v>
      </c>
      <c r="F17318">
        <v>8</v>
      </c>
      <c r="G17318">
        <v>7804</v>
      </c>
      <c r="H17318">
        <v>0.148995721685201</v>
      </c>
      <c r="I17318">
        <v>0.54611425167193095</v>
      </c>
      <c r="J17318">
        <v>0.46940338073728599</v>
      </c>
      <c r="K17318" t="s">
        <v>25587</v>
      </c>
      <c r="L17318">
        <v>8</v>
      </c>
      <c r="M17318" t="s">
        <v>5133</v>
      </c>
      <c r="N17318">
        <v>1</v>
      </c>
      <c r="O17318">
        <v>1.3003901170351099E-3</v>
      </c>
    </row>
    <row r="17319" spans="1:15">
      <c r="A17319" t="s">
        <v>19144</v>
      </c>
      <c r="B17319" t="s">
        <v>23511</v>
      </c>
      <c r="C17319" t="s">
        <v>19145</v>
      </c>
      <c r="D17319">
        <v>1</v>
      </c>
      <c r="E17319">
        <v>6152</v>
      </c>
      <c r="F17319">
        <v>1</v>
      </c>
      <c r="G17319">
        <v>7804</v>
      </c>
      <c r="H17319">
        <v>0.788313685289595</v>
      </c>
      <c r="I17319">
        <v>0.968912233598893</v>
      </c>
      <c r="J17319">
        <v>0.832812322140707</v>
      </c>
      <c r="K17319" t="s">
        <v>29856</v>
      </c>
      <c r="L17319">
        <v>1</v>
      </c>
      <c r="M17319" t="s">
        <v>5133</v>
      </c>
      <c r="N17319">
        <v>1</v>
      </c>
      <c r="O17319">
        <v>1.6254876462938901E-4</v>
      </c>
    </row>
    <row r="17320" spans="1:15">
      <c r="A17320" t="s">
        <v>19146</v>
      </c>
      <c r="B17320" t="s">
        <v>23511</v>
      </c>
      <c r="C17320" t="s">
        <v>19147</v>
      </c>
      <c r="D17320">
        <v>1</v>
      </c>
      <c r="E17320">
        <v>6152</v>
      </c>
      <c r="F17320">
        <v>1</v>
      </c>
      <c r="G17320">
        <v>7804</v>
      </c>
      <c r="H17320">
        <v>0.788313685289595</v>
      </c>
      <c r="I17320">
        <v>0.968912233598893</v>
      </c>
      <c r="J17320">
        <v>0.832812322140707</v>
      </c>
      <c r="K17320" t="s">
        <v>29856</v>
      </c>
      <c r="L17320">
        <v>1</v>
      </c>
      <c r="M17320" t="s">
        <v>5133</v>
      </c>
      <c r="N17320">
        <v>1</v>
      </c>
      <c r="O17320">
        <v>1.6254876462938901E-4</v>
      </c>
    </row>
    <row r="17321" spans="1:15">
      <c r="A17321" t="s">
        <v>19148</v>
      </c>
      <c r="B17321" t="s">
        <v>23518</v>
      </c>
      <c r="C17321" t="s">
        <v>19149</v>
      </c>
      <c r="D17321">
        <v>1</v>
      </c>
      <c r="E17321">
        <v>787</v>
      </c>
      <c r="F17321">
        <v>4</v>
      </c>
      <c r="G17321">
        <v>7393</v>
      </c>
      <c r="H17321">
        <v>0.362574478289521</v>
      </c>
      <c r="I17321">
        <v>1</v>
      </c>
      <c r="J17321">
        <v>0.966855260484069</v>
      </c>
      <c r="K17321" t="s">
        <v>31114</v>
      </c>
      <c r="L17321">
        <v>1</v>
      </c>
      <c r="M17321" t="s">
        <v>5133</v>
      </c>
      <c r="N17321">
        <v>0.25</v>
      </c>
      <c r="O17321">
        <v>1.27064803049555E-3</v>
      </c>
    </row>
    <row r="17322" spans="1:15">
      <c r="A17322" t="s">
        <v>19148</v>
      </c>
      <c r="B17322" t="s">
        <v>23511</v>
      </c>
      <c r="C17322" t="s">
        <v>19149</v>
      </c>
      <c r="D17322">
        <v>3</v>
      </c>
      <c r="E17322">
        <v>6152</v>
      </c>
      <c r="F17322">
        <v>4</v>
      </c>
      <c r="G17322">
        <v>7804</v>
      </c>
      <c r="H17322">
        <v>0.80103341611958101</v>
      </c>
      <c r="I17322">
        <v>0.968912233598893</v>
      </c>
      <c r="J17322">
        <v>0.832812322140707</v>
      </c>
      <c r="K17322" t="s">
        <v>30648</v>
      </c>
      <c r="L17322">
        <v>3</v>
      </c>
      <c r="M17322" t="s">
        <v>5133</v>
      </c>
      <c r="N17322">
        <v>0.75</v>
      </c>
      <c r="O17322">
        <v>4.8764629388816603E-4</v>
      </c>
    </row>
    <row r="17323" spans="1:15">
      <c r="A17323" t="s">
        <v>19150</v>
      </c>
      <c r="B17323" t="s">
        <v>23518</v>
      </c>
      <c r="C17323" t="s">
        <v>19151</v>
      </c>
      <c r="D17323">
        <v>1</v>
      </c>
      <c r="E17323">
        <v>787</v>
      </c>
      <c r="F17323">
        <v>4</v>
      </c>
      <c r="G17323">
        <v>7393</v>
      </c>
      <c r="H17323">
        <v>0.362574478289521</v>
      </c>
      <c r="I17323">
        <v>1</v>
      </c>
      <c r="J17323">
        <v>0.966855260484069</v>
      </c>
      <c r="K17323" t="s">
        <v>31114</v>
      </c>
      <c r="L17323">
        <v>1</v>
      </c>
      <c r="M17323" t="s">
        <v>5133</v>
      </c>
      <c r="N17323">
        <v>0.25</v>
      </c>
      <c r="O17323">
        <v>1.27064803049555E-3</v>
      </c>
    </row>
    <row r="17324" spans="1:15">
      <c r="A17324" t="s">
        <v>19150</v>
      </c>
      <c r="B17324" t="s">
        <v>23511</v>
      </c>
      <c r="C17324" t="s">
        <v>19151</v>
      </c>
      <c r="D17324">
        <v>3</v>
      </c>
      <c r="E17324">
        <v>6152</v>
      </c>
      <c r="F17324">
        <v>4</v>
      </c>
      <c r="G17324">
        <v>7804</v>
      </c>
      <c r="H17324">
        <v>0.80103341611958101</v>
      </c>
      <c r="I17324">
        <v>0.968912233598893</v>
      </c>
      <c r="J17324">
        <v>0.832812322140707</v>
      </c>
      <c r="K17324" t="s">
        <v>30648</v>
      </c>
      <c r="L17324">
        <v>3</v>
      </c>
      <c r="M17324" t="s">
        <v>5133</v>
      </c>
      <c r="N17324">
        <v>0.75</v>
      </c>
      <c r="O17324">
        <v>4.8764629388816603E-4</v>
      </c>
    </row>
    <row r="17325" spans="1:15">
      <c r="A17325" t="s">
        <v>19152</v>
      </c>
      <c r="B17325" t="s">
        <v>23511</v>
      </c>
      <c r="C17325" t="s">
        <v>19153</v>
      </c>
      <c r="D17325">
        <v>2</v>
      </c>
      <c r="E17325">
        <v>6152</v>
      </c>
      <c r="F17325">
        <v>2</v>
      </c>
      <c r="G17325">
        <v>7804</v>
      </c>
      <c r="H17325">
        <v>0.62141708038142995</v>
      </c>
      <c r="I17325">
        <v>0.968912233598893</v>
      </c>
      <c r="J17325">
        <v>0.832812322140707</v>
      </c>
      <c r="K17325" t="s">
        <v>28406</v>
      </c>
      <c r="L17325">
        <v>2</v>
      </c>
      <c r="M17325" t="s">
        <v>5133</v>
      </c>
      <c r="N17325">
        <v>1</v>
      </c>
      <c r="O17325">
        <v>3.2509752925877802E-4</v>
      </c>
    </row>
    <row r="17326" spans="1:15">
      <c r="A17326" t="s">
        <v>19154</v>
      </c>
      <c r="B17326" t="s">
        <v>23513</v>
      </c>
      <c r="C17326" t="s">
        <v>19155</v>
      </c>
      <c r="D17326">
        <v>27</v>
      </c>
      <c r="E17326">
        <v>535</v>
      </c>
      <c r="F17326">
        <v>532</v>
      </c>
      <c r="G17326">
        <v>8124</v>
      </c>
      <c r="H17326">
        <v>0.942923928752742</v>
      </c>
      <c r="I17326">
        <v>0.99999999999997702</v>
      </c>
      <c r="J17326">
        <v>0.95041217501583097</v>
      </c>
      <c r="K17326" t="s">
        <v>33915</v>
      </c>
      <c r="L17326">
        <v>27</v>
      </c>
      <c r="M17326" t="s">
        <v>5133</v>
      </c>
      <c r="N17326">
        <v>5.0751879699248097E-2</v>
      </c>
      <c r="O17326">
        <v>5.0467289719626197E-2</v>
      </c>
    </row>
    <row r="17327" spans="1:15">
      <c r="A17327" t="s">
        <v>19154</v>
      </c>
      <c r="B17327" t="s">
        <v>23518</v>
      </c>
      <c r="C17327" t="s">
        <v>19155</v>
      </c>
      <c r="D17327">
        <v>56</v>
      </c>
      <c r="E17327">
        <v>787</v>
      </c>
      <c r="F17327">
        <v>511</v>
      </c>
      <c r="G17327">
        <v>7393</v>
      </c>
      <c r="H17327">
        <v>0.42846019433842403</v>
      </c>
      <c r="I17327">
        <v>1</v>
      </c>
      <c r="J17327">
        <v>0.966855260484069</v>
      </c>
      <c r="K17327" t="s">
        <v>33916</v>
      </c>
      <c r="L17327">
        <v>56</v>
      </c>
      <c r="M17327" t="s">
        <v>5133</v>
      </c>
      <c r="N17327">
        <v>0.10958904109589</v>
      </c>
      <c r="O17327">
        <v>7.1156289707750994E-2</v>
      </c>
    </row>
    <row r="17328" spans="1:15">
      <c r="A17328" t="s">
        <v>19154</v>
      </c>
      <c r="B17328" t="s">
        <v>23511</v>
      </c>
      <c r="C17328" t="s">
        <v>19155</v>
      </c>
      <c r="D17328">
        <v>411</v>
      </c>
      <c r="E17328">
        <v>6152</v>
      </c>
      <c r="F17328">
        <v>523</v>
      </c>
      <c r="G17328">
        <v>7804</v>
      </c>
      <c r="H17328">
        <v>0.58198700147353499</v>
      </c>
      <c r="I17328">
        <v>0.968912233598893</v>
      </c>
      <c r="J17328">
        <v>0.832812322140707</v>
      </c>
      <c r="K17328" t="s">
        <v>33917</v>
      </c>
      <c r="L17328">
        <v>411</v>
      </c>
      <c r="M17328" t="s">
        <v>5133</v>
      </c>
      <c r="N17328">
        <v>0.78585086042065</v>
      </c>
      <c r="O17328">
        <v>6.6807542262678807E-2</v>
      </c>
    </row>
    <row r="17329" spans="1:15">
      <c r="A17329" t="s">
        <v>19156</v>
      </c>
      <c r="B17329" t="s">
        <v>23518</v>
      </c>
      <c r="C17329" t="s">
        <v>19157</v>
      </c>
      <c r="D17329">
        <v>4</v>
      </c>
      <c r="E17329">
        <v>787</v>
      </c>
      <c r="F17329">
        <v>70</v>
      </c>
      <c r="G17329">
        <v>7393</v>
      </c>
      <c r="H17329">
        <v>0.94920867528195796</v>
      </c>
      <c r="I17329">
        <v>1</v>
      </c>
      <c r="J17329">
        <v>0.966855260484069</v>
      </c>
      <c r="K17329" t="s">
        <v>33918</v>
      </c>
      <c r="L17329">
        <v>4</v>
      </c>
      <c r="M17329" t="s">
        <v>5133</v>
      </c>
      <c r="N17329">
        <v>5.7142857142857099E-2</v>
      </c>
      <c r="O17329">
        <v>5.0825921219822103E-3</v>
      </c>
    </row>
    <row r="17330" spans="1:15">
      <c r="A17330" t="s">
        <v>19156</v>
      </c>
      <c r="B17330" t="s">
        <v>23513</v>
      </c>
      <c r="C17330" t="s">
        <v>19157</v>
      </c>
      <c r="D17330">
        <v>8</v>
      </c>
      <c r="E17330">
        <v>535</v>
      </c>
      <c r="F17330">
        <v>70</v>
      </c>
      <c r="G17330">
        <v>8124</v>
      </c>
      <c r="H17330">
        <v>8.7851448550997399E-2</v>
      </c>
      <c r="I17330">
        <v>0.55640239951011705</v>
      </c>
      <c r="J17330">
        <v>0.52881161470244997</v>
      </c>
      <c r="K17330" t="s">
        <v>33919</v>
      </c>
      <c r="L17330">
        <v>8</v>
      </c>
      <c r="M17330" t="s">
        <v>5133</v>
      </c>
      <c r="N17330">
        <v>0.114285714285714</v>
      </c>
      <c r="O17330">
        <v>1.4953271028037399E-2</v>
      </c>
    </row>
    <row r="17331" spans="1:15">
      <c r="A17331" t="s">
        <v>19156</v>
      </c>
      <c r="B17331" t="s">
        <v>23511</v>
      </c>
      <c r="C17331" t="s">
        <v>19157</v>
      </c>
      <c r="D17331">
        <v>53</v>
      </c>
      <c r="E17331">
        <v>6152</v>
      </c>
      <c r="F17331">
        <v>66</v>
      </c>
      <c r="G17331">
        <v>7804</v>
      </c>
      <c r="H17331">
        <v>0.45461590587280498</v>
      </c>
      <c r="I17331">
        <v>0.96083957126938102</v>
      </c>
      <c r="J17331">
        <v>0.82587360011061495</v>
      </c>
      <c r="K17331" t="s">
        <v>33920</v>
      </c>
      <c r="L17331">
        <v>53</v>
      </c>
      <c r="M17331" t="s">
        <v>5133</v>
      </c>
      <c r="N17331">
        <v>0.80303030303030298</v>
      </c>
      <c r="O17331">
        <v>8.6150845253576101E-3</v>
      </c>
    </row>
    <row r="17332" spans="1:15">
      <c r="A17332" t="s">
        <v>19158</v>
      </c>
      <c r="B17332" t="s">
        <v>23511</v>
      </c>
      <c r="C17332" t="s">
        <v>19159</v>
      </c>
      <c r="D17332">
        <v>237</v>
      </c>
      <c r="E17332">
        <v>6152</v>
      </c>
      <c r="F17332">
        <v>300</v>
      </c>
      <c r="G17332">
        <v>7804</v>
      </c>
      <c r="H17332">
        <v>0.50477419894995701</v>
      </c>
      <c r="I17332">
        <v>0.968912233598893</v>
      </c>
      <c r="J17332">
        <v>0.832812322140707</v>
      </c>
      <c r="K17332" t="s">
        <v>33921</v>
      </c>
      <c r="L17332">
        <v>237</v>
      </c>
      <c r="M17332" t="s">
        <v>5133</v>
      </c>
      <c r="N17332">
        <v>0.79</v>
      </c>
      <c r="O17332">
        <v>3.8524057217165099E-2</v>
      </c>
    </row>
    <row r="17333" spans="1:15">
      <c r="A17333" t="s">
        <v>19158</v>
      </c>
      <c r="B17333" t="s">
        <v>23518</v>
      </c>
      <c r="C17333" t="s">
        <v>19159</v>
      </c>
      <c r="D17333">
        <v>36</v>
      </c>
      <c r="E17333">
        <v>787</v>
      </c>
      <c r="F17333">
        <v>295</v>
      </c>
      <c r="G17333">
        <v>7393</v>
      </c>
      <c r="H17333">
        <v>0.21236641917253499</v>
      </c>
      <c r="I17333">
        <v>0.85590102272567103</v>
      </c>
      <c r="J17333">
        <v>0.82753240627600999</v>
      </c>
      <c r="K17333" t="s">
        <v>33922</v>
      </c>
      <c r="L17333">
        <v>36</v>
      </c>
      <c r="M17333" t="s">
        <v>5133</v>
      </c>
      <c r="N17333">
        <v>0.122033898305085</v>
      </c>
      <c r="O17333">
        <v>4.5743329097839902E-2</v>
      </c>
    </row>
    <row r="17334" spans="1:15">
      <c r="A17334" t="s">
        <v>19158</v>
      </c>
      <c r="B17334" t="s">
        <v>23513</v>
      </c>
      <c r="C17334" t="s">
        <v>19159</v>
      </c>
      <c r="D17334">
        <v>9</v>
      </c>
      <c r="E17334">
        <v>535</v>
      </c>
      <c r="F17334">
        <v>298</v>
      </c>
      <c r="G17334">
        <v>8124</v>
      </c>
      <c r="H17334">
        <v>0.99822281632702303</v>
      </c>
      <c r="I17334">
        <v>0.99999999999997702</v>
      </c>
      <c r="J17334">
        <v>0.95041217501583097</v>
      </c>
      <c r="K17334" t="s">
        <v>33923</v>
      </c>
      <c r="L17334">
        <v>9</v>
      </c>
      <c r="M17334" t="s">
        <v>5133</v>
      </c>
      <c r="N17334">
        <v>3.02013422818792E-2</v>
      </c>
      <c r="O17334">
        <v>1.6822429906542102E-2</v>
      </c>
    </row>
    <row r="17335" spans="1:15">
      <c r="A17335" t="s">
        <v>19160</v>
      </c>
      <c r="B17335" t="s">
        <v>23511</v>
      </c>
      <c r="C17335" t="s">
        <v>19161</v>
      </c>
      <c r="D17335">
        <v>3</v>
      </c>
      <c r="E17335">
        <v>6152</v>
      </c>
      <c r="F17335">
        <v>3</v>
      </c>
      <c r="G17335">
        <v>7804</v>
      </c>
      <c r="H17335">
        <v>0.489837867770546</v>
      </c>
      <c r="I17335">
        <v>0.96083957126938102</v>
      </c>
      <c r="J17335">
        <v>0.82587360011061495</v>
      </c>
      <c r="K17335" t="s">
        <v>24249</v>
      </c>
      <c r="L17335">
        <v>3</v>
      </c>
      <c r="M17335" t="s">
        <v>5133</v>
      </c>
      <c r="N17335">
        <v>1</v>
      </c>
      <c r="O17335">
        <v>4.8764629388816603E-4</v>
      </c>
    </row>
    <row r="17336" spans="1:15">
      <c r="A17336" t="s">
        <v>19162</v>
      </c>
      <c r="B17336" t="s">
        <v>23511</v>
      </c>
      <c r="C17336" t="s">
        <v>19163</v>
      </c>
      <c r="D17336">
        <v>3</v>
      </c>
      <c r="E17336">
        <v>6152</v>
      </c>
      <c r="F17336">
        <v>3</v>
      </c>
      <c r="G17336">
        <v>7804</v>
      </c>
      <c r="H17336">
        <v>0.489837867770546</v>
      </c>
      <c r="I17336">
        <v>0.96083957126938102</v>
      </c>
      <c r="J17336">
        <v>0.82587360011061495</v>
      </c>
      <c r="K17336" t="s">
        <v>24249</v>
      </c>
      <c r="L17336">
        <v>3</v>
      </c>
      <c r="M17336" t="s">
        <v>5133</v>
      </c>
      <c r="N17336">
        <v>1</v>
      </c>
      <c r="O17336">
        <v>4.8764629388816603E-4</v>
      </c>
    </row>
    <row r="17337" spans="1:15">
      <c r="A17337" t="s">
        <v>19164</v>
      </c>
      <c r="B17337" t="s">
        <v>23511</v>
      </c>
      <c r="C17337" t="s">
        <v>19165</v>
      </c>
      <c r="D17337">
        <v>8</v>
      </c>
      <c r="E17337">
        <v>6152</v>
      </c>
      <c r="F17337">
        <v>8</v>
      </c>
      <c r="G17337">
        <v>7804</v>
      </c>
      <c r="H17337">
        <v>0.148995721685201</v>
      </c>
      <c r="I17337">
        <v>0.54611425167193095</v>
      </c>
      <c r="J17337">
        <v>0.46940338073728599</v>
      </c>
      <c r="K17337" t="s">
        <v>30855</v>
      </c>
      <c r="L17337">
        <v>8</v>
      </c>
      <c r="M17337" t="s">
        <v>5133</v>
      </c>
      <c r="N17337">
        <v>1</v>
      </c>
      <c r="O17337">
        <v>1.3003901170351099E-3</v>
      </c>
    </row>
    <row r="17338" spans="1:15">
      <c r="A17338" t="s">
        <v>19166</v>
      </c>
      <c r="B17338" t="s">
        <v>23511</v>
      </c>
      <c r="C17338" t="s">
        <v>19167</v>
      </c>
      <c r="D17338">
        <v>8</v>
      </c>
      <c r="E17338">
        <v>6152</v>
      </c>
      <c r="F17338">
        <v>8</v>
      </c>
      <c r="G17338">
        <v>7804</v>
      </c>
      <c r="H17338">
        <v>0.148995721685201</v>
      </c>
      <c r="I17338">
        <v>0.54611425167193095</v>
      </c>
      <c r="J17338">
        <v>0.46940338073728599</v>
      </c>
      <c r="K17338" t="s">
        <v>30855</v>
      </c>
      <c r="L17338">
        <v>8</v>
      </c>
      <c r="M17338" t="s">
        <v>5133</v>
      </c>
      <c r="N17338">
        <v>1</v>
      </c>
      <c r="O17338">
        <v>1.3003901170351099E-3</v>
      </c>
    </row>
    <row r="17339" spans="1:15">
      <c r="A17339" t="s">
        <v>19168</v>
      </c>
      <c r="B17339" t="s">
        <v>23511</v>
      </c>
      <c r="C17339" t="s">
        <v>19169</v>
      </c>
      <c r="D17339">
        <v>57</v>
      </c>
      <c r="E17339">
        <v>6152</v>
      </c>
      <c r="F17339">
        <v>69</v>
      </c>
      <c r="G17339">
        <v>7804</v>
      </c>
      <c r="H17339">
        <v>0.27239143205748101</v>
      </c>
      <c r="I17339">
        <v>0.77910913672454896</v>
      </c>
      <c r="J17339">
        <v>0.66967024138661302</v>
      </c>
      <c r="K17339" t="s">
        <v>30744</v>
      </c>
      <c r="L17339">
        <v>57</v>
      </c>
      <c r="M17339" t="s">
        <v>5133</v>
      </c>
      <c r="N17339">
        <v>0.82608695652173902</v>
      </c>
      <c r="O17339">
        <v>9.2652795838751596E-3</v>
      </c>
    </row>
    <row r="17340" spans="1:15">
      <c r="A17340" t="s">
        <v>19168</v>
      </c>
      <c r="B17340" t="s">
        <v>23518</v>
      </c>
      <c r="C17340" t="s">
        <v>19169</v>
      </c>
      <c r="D17340">
        <v>6</v>
      </c>
      <c r="E17340">
        <v>787</v>
      </c>
      <c r="F17340">
        <v>65</v>
      </c>
      <c r="G17340">
        <v>7393</v>
      </c>
      <c r="H17340">
        <v>0.70412574917042803</v>
      </c>
      <c r="I17340">
        <v>1</v>
      </c>
      <c r="J17340">
        <v>0.966855260484069</v>
      </c>
      <c r="K17340" t="s">
        <v>30746</v>
      </c>
      <c r="L17340">
        <v>6</v>
      </c>
      <c r="M17340" t="s">
        <v>5133</v>
      </c>
      <c r="N17340">
        <v>9.2307692307692299E-2</v>
      </c>
      <c r="O17340">
        <v>7.6238881829733202E-3</v>
      </c>
    </row>
    <row r="17341" spans="1:15">
      <c r="A17341" t="s">
        <v>19168</v>
      </c>
      <c r="B17341" t="s">
        <v>23513</v>
      </c>
      <c r="C17341" t="s">
        <v>19169</v>
      </c>
      <c r="D17341">
        <v>3</v>
      </c>
      <c r="E17341">
        <v>535</v>
      </c>
      <c r="F17341">
        <v>75</v>
      </c>
      <c r="G17341">
        <v>8124</v>
      </c>
      <c r="H17341">
        <v>0.87986295143982995</v>
      </c>
      <c r="I17341">
        <v>0.99999999999997702</v>
      </c>
      <c r="J17341">
        <v>0.95041217501583097</v>
      </c>
      <c r="K17341" t="s">
        <v>30745</v>
      </c>
      <c r="L17341">
        <v>3</v>
      </c>
      <c r="M17341" t="s">
        <v>5133</v>
      </c>
      <c r="N17341">
        <v>0.04</v>
      </c>
      <c r="O17341">
        <v>5.60747663551402E-3</v>
      </c>
    </row>
    <row r="17342" spans="1:15">
      <c r="A17342" t="s">
        <v>19170</v>
      </c>
      <c r="B17342" t="s">
        <v>23513</v>
      </c>
      <c r="C17342" t="s">
        <v>19171</v>
      </c>
      <c r="D17342">
        <v>2</v>
      </c>
      <c r="E17342">
        <v>535</v>
      </c>
      <c r="F17342">
        <v>55</v>
      </c>
      <c r="G17342">
        <v>8124</v>
      </c>
      <c r="H17342">
        <v>0.88575654288720795</v>
      </c>
      <c r="I17342">
        <v>0.99999999999997702</v>
      </c>
      <c r="J17342">
        <v>0.95041217501583097</v>
      </c>
      <c r="K17342" t="s">
        <v>23931</v>
      </c>
      <c r="L17342">
        <v>2</v>
      </c>
      <c r="M17342" t="s">
        <v>5133</v>
      </c>
      <c r="N17342">
        <v>3.6363636363636397E-2</v>
      </c>
      <c r="O17342">
        <v>3.7383177570093499E-3</v>
      </c>
    </row>
    <row r="17343" spans="1:15">
      <c r="A17343" t="s">
        <v>19170</v>
      </c>
      <c r="B17343" t="s">
        <v>23518</v>
      </c>
      <c r="C17343" t="s">
        <v>19171</v>
      </c>
      <c r="D17343">
        <v>4</v>
      </c>
      <c r="E17343">
        <v>787</v>
      </c>
      <c r="F17343">
        <v>48</v>
      </c>
      <c r="G17343">
        <v>7393</v>
      </c>
      <c r="H17343">
        <v>0.76678219919177304</v>
      </c>
      <c r="I17343">
        <v>1</v>
      </c>
      <c r="J17343">
        <v>0.966855260484069</v>
      </c>
      <c r="K17343" t="s">
        <v>30748</v>
      </c>
      <c r="L17343">
        <v>4</v>
      </c>
      <c r="M17343" t="s">
        <v>5133</v>
      </c>
      <c r="N17343">
        <v>8.3333333333333301E-2</v>
      </c>
      <c r="O17343">
        <v>5.0825921219822103E-3</v>
      </c>
    </row>
    <row r="17344" spans="1:15">
      <c r="A17344" t="s">
        <v>19170</v>
      </c>
      <c r="B17344" t="s">
        <v>23511</v>
      </c>
      <c r="C17344" t="s">
        <v>19171</v>
      </c>
      <c r="D17344">
        <v>44</v>
      </c>
      <c r="E17344">
        <v>6152</v>
      </c>
      <c r="F17344">
        <v>51</v>
      </c>
      <c r="G17344">
        <v>7804</v>
      </c>
      <c r="H17344">
        <v>0.125866903845883</v>
      </c>
      <c r="I17344">
        <v>0.50249783794108704</v>
      </c>
      <c r="J17344">
        <v>0.43191362104283798</v>
      </c>
      <c r="K17344" t="s">
        <v>30747</v>
      </c>
      <c r="L17344">
        <v>44</v>
      </c>
      <c r="M17344" t="s">
        <v>5133</v>
      </c>
      <c r="N17344">
        <v>0.86274509803921595</v>
      </c>
      <c r="O17344">
        <v>7.1521456436931096E-3</v>
      </c>
    </row>
    <row r="17345" spans="1:15">
      <c r="A17345" t="s">
        <v>19172</v>
      </c>
      <c r="B17345" t="s">
        <v>23511</v>
      </c>
      <c r="C17345" t="s">
        <v>19173</v>
      </c>
      <c r="D17345">
        <v>9</v>
      </c>
      <c r="E17345">
        <v>6152</v>
      </c>
      <c r="F17345">
        <v>11</v>
      </c>
      <c r="G17345">
        <v>7804</v>
      </c>
      <c r="H17345">
        <v>0.578610134932666</v>
      </c>
      <c r="I17345">
        <v>0.968912233598893</v>
      </c>
      <c r="J17345">
        <v>0.832812322140707</v>
      </c>
      <c r="K17345" t="s">
        <v>31665</v>
      </c>
      <c r="L17345">
        <v>9</v>
      </c>
      <c r="M17345" t="s">
        <v>5133</v>
      </c>
      <c r="N17345">
        <v>0.81818181818181801</v>
      </c>
      <c r="O17345">
        <v>1.4629388816645001E-3</v>
      </c>
    </row>
    <row r="17346" spans="1:15">
      <c r="A17346" t="s">
        <v>19172</v>
      </c>
      <c r="B17346" t="s">
        <v>23518</v>
      </c>
      <c r="C17346" t="s">
        <v>19173</v>
      </c>
      <c r="D17346">
        <v>2</v>
      </c>
      <c r="E17346">
        <v>787</v>
      </c>
      <c r="F17346">
        <v>10</v>
      </c>
      <c r="G17346">
        <v>7393</v>
      </c>
      <c r="H17346">
        <v>0.28895773872730401</v>
      </c>
      <c r="I17346">
        <v>0.97863801257884697</v>
      </c>
      <c r="J17346">
        <v>0.94620131057153301</v>
      </c>
      <c r="K17346" t="s">
        <v>31666</v>
      </c>
      <c r="L17346">
        <v>2</v>
      </c>
      <c r="M17346" t="s">
        <v>5133</v>
      </c>
      <c r="N17346">
        <v>0.2</v>
      </c>
      <c r="O17346">
        <v>2.5412960609911099E-3</v>
      </c>
    </row>
    <row r="17347" spans="1:15">
      <c r="A17347" t="s">
        <v>19174</v>
      </c>
      <c r="B17347" t="s">
        <v>23511</v>
      </c>
      <c r="C17347" t="s">
        <v>19175</v>
      </c>
      <c r="D17347">
        <v>1</v>
      </c>
      <c r="E17347">
        <v>6152</v>
      </c>
      <c r="F17347">
        <v>1</v>
      </c>
      <c r="G17347">
        <v>7804</v>
      </c>
      <c r="H17347">
        <v>0.788313685289595</v>
      </c>
      <c r="I17347">
        <v>0.968912233598893</v>
      </c>
      <c r="J17347">
        <v>0.832812322140707</v>
      </c>
      <c r="K17347" t="s">
        <v>33924</v>
      </c>
      <c r="L17347">
        <v>1</v>
      </c>
      <c r="M17347" t="s">
        <v>5133</v>
      </c>
      <c r="N17347">
        <v>1</v>
      </c>
      <c r="O17347">
        <v>1.6254876462938901E-4</v>
      </c>
    </row>
    <row r="17348" spans="1:15">
      <c r="A17348" t="s">
        <v>19176</v>
      </c>
      <c r="B17348" t="s">
        <v>23511</v>
      </c>
      <c r="C17348" t="s">
        <v>19177</v>
      </c>
      <c r="D17348">
        <v>8</v>
      </c>
      <c r="E17348">
        <v>6152</v>
      </c>
      <c r="F17348">
        <v>9</v>
      </c>
      <c r="G17348">
        <v>7804</v>
      </c>
      <c r="H17348">
        <v>0.40157748897504503</v>
      </c>
      <c r="I17348">
        <v>0.91525479399875698</v>
      </c>
      <c r="J17348">
        <v>0.78669196642228301</v>
      </c>
      <c r="K17348" t="s">
        <v>33925</v>
      </c>
      <c r="L17348">
        <v>8</v>
      </c>
      <c r="M17348" t="s">
        <v>5133</v>
      </c>
      <c r="N17348">
        <v>0.88888888888888895</v>
      </c>
      <c r="O17348">
        <v>1.3003901170351099E-3</v>
      </c>
    </row>
    <row r="17349" spans="1:15">
      <c r="A17349" t="s">
        <v>19178</v>
      </c>
      <c r="B17349" t="s">
        <v>23511</v>
      </c>
      <c r="C17349" t="s">
        <v>19179</v>
      </c>
      <c r="D17349">
        <v>5</v>
      </c>
      <c r="E17349">
        <v>6152</v>
      </c>
      <c r="F17349">
        <v>6</v>
      </c>
      <c r="G17349">
        <v>7804</v>
      </c>
      <c r="H17349">
        <v>0.62665052091531404</v>
      </c>
      <c r="I17349">
        <v>0.968912233598893</v>
      </c>
      <c r="J17349">
        <v>0.832812322140707</v>
      </c>
      <c r="K17349" t="s">
        <v>24407</v>
      </c>
      <c r="L17349">
        <v>5</v>
      </c>
      <c r="M17349" t="s">
        <v>5133</v>
      </c>
      <c r="N17349">
        <v>0.83333333333333304</v>
      </c>
      <c r="O17349">
        <v>8.1274382314694405E-4</v>
      </c>
    </row>
    <row r="17350" spans="1:15">
      <c r="A17350" t="s">
        <v>19180</v>
      </c>
      <c r="B17350" t="s">
        <v>23511</v>
      </c>
      <c r="C17350" t="s">
        <v>19181</v>
      </c>
      <c r="D17350">
        <v>3</v>
      </c>
      <c r="E17350">
        <v>6152</v>
      </c>
      <c r="F17350">
        <v>3</v>
      </c>
      <c r="G17350">
        <v>7804</v>
      </c>
      <c r="H17350">
        <v>0.489837867770546</v>
      </c>
      <c r="I17350">
        <v>0.96083957126938102</v>
      </c>
      <c r="J17350">
        <v>0.82587360011061495</v>
      </c>
      <c r="K17350" t="s">
        <v>33926</v>
      </c>
      <c r="L17350">
        <v>3</v>
      </c>
      <c r="M17350" t="s">
        <v>5133</v>
      </c>
      <c r="N17350">
        <v>1</v>
      </c>
      <c r="O17350">
        <v>4.8764629388816603E-4</v>
      </c>
    </row>
    <row r="17351" spans="1:15">
      <c r="A17351" t="s">
        <v>19182</v>
      </c>
      <c r="B17351" t="s">
        <v>23511</v>
      </c>
      <c r="C17351" t="s">
        <v>19183</v>
      </c>
      <c r="D17351">
        <v>62</v>
      </c>
      <c r="E17351">
        <v>6152</v>
      </c>
      <c r="F17351">
        <v>72</v>
      </c>
      <c r="G17351">
        <v>7804</v>
      </c>
      <c r="H17351">
        <v>8.0070484821932394E-2</v>
      </c>
      <c r="I17351">
        <v>0.37475171448543398</v>
      </c>
      <c r="J17351">
        <v>0.32211157496441201</v>
      </c>
      <c r="K17351" t="s">
        <v>33927</v>
      </c>
      <c r="L17351">
        <v>62</v>
      </c>
      <c r="M17351" t="s">
        <v>5133</v>
      </c>
      <c r="N17351">
        <v>0.86111111111111105</v>
      </c>
      <c r="O17351">
        <v>1.00780234070221E-2</v>
      </c>
    </row>
    <row r="17352" spans="1:15">
      <c r="A17352" t="s">
        <v>19182</v>
      </c>
      <c r="B17352" t="s">
        <v>23518</v>
      </c>
      <c r="C17352" t="s">
        <v>19183</v>
      </c>
      <c r="D17352">
        <v>7</v>
      </c>
      <c r="E17352">
        <v>787</v>
      </c>
      <c r="F17352">
        <v>71</v>
      </c>
      <c r="G17352">
        <v>7393</v>
      </c>
      <c r="H17352">
        <v>0.64267498038967497</v>
      </c>
      <c r="I17352">
        <v>1</v>
      </c>
      <c r="J17352">
        <v>0.966855260484069</v>
      </c>
      <c r="K17352" t="s">
        <v>33928</v>
      </c>
      <c r="L17352">
        <v>7</v>
      </c>
      <c r="M17352" t="s">
        <v>5133</v>
      </c>
      <c r="N17352">
        <v>9.85915492957746E-2</v>
      </c>
      <c r="O17352">
        <v>8.8945362134688708E-3</v>
      </c>
    </row>
    <row r="17353" spans="1:15">
      <c r="A17353" t="s">
        <v>19182</v>
      </c>
      <c r="B17353" t="s">
        <v>23513</v>
      </c>
      <c r="C17353" t="s">
        <v>19183</v>
      </c>
      <c r="D17353">
        <v>3</v>
      </c>
      <c r="E17353">
        <v>535</v>
      </c>
      <c r="F17353">
        <v>75</v>
      </c>
      <c r="G17353">
        <v>8124</v>
      </c>
      <c r="H17353">
        <v>0.87986295143982995</v>
      </c>
      <c r="I17353">
        <v>0.99999999999997702</v>
      </c>
      <c r="J17353">
        <v>0.95041217501583097</v>
      </c>
      <c r="K17353" t="s">
        <v>33929</v>
      </c>
      <c r="L17353">
        <v>3</v>
      </c>
      <c r="M17353" t="s">
        <v>5133</v>
      </c>
      <c r="N17353">
        <v>0.04</v>
      </c>
      <c r="O17353">
        <v>5.60747663551402E-3</v>
      </c>
    </row>
    <row r="17354" spans="1:15">
      <c r="A17354" t="s">
        <v>19184</v>
      </c>
      <c r="B17354" t="s">
        <v>23513</v>
      </c>
      <c r="C17354" t="s">
        <v>19185</v>
      </c>
      <c r="D17354">
        <v>2</v>
      </c>
      <c r="E17354">
        <v>535</v>
      </c>
      <c r="F17354">
        <v>40</v>
      </c>
      <c r="G17354">
        <v>8124</v>
      </c>
      <c r="H17354">
        <v>0.75034647274351696</v>
      </c>
      <c r="I17354">
        <v>0.99999999999997702</v>
      </c>
      <c r="J17354">
        <v>0.95041217501583097</v>
      </c>
      <c r="K17354" t="s">
        <v>23860</v>
      </c>
      <c r="L17354">
        <v>2</v>
      </c>
      <c r="M17354" t="s">
        <v>5133</v>
      </c>
      <c r="N17354">
        <v>0.05</v>
      </c>
      <c r="O17354">
        <v>3.7383177570093499E-3</v>
      </c>
    </row>
    <row r="17355" spans="1:15">
      <c r="A17355" t="s">
        <v>19184</v>
      </c>
      <c r="B17355" t="s">
        <v>23511</v>
      </c>
      <c r="C17355" t="s">
        <v>19185</v>
      </c>
      <c r="D17355">
        <v>34</v>
      </c>
      <c r="E17355">
        <v>6152</v>
      </c>
      <c r="F17355">
        <v>40</v>
      </c>
      <c r="G17355">
        <v>7804</v>
      </c>
      <c r="H17355">
        <v>0.22750713785995699</v>
      </c>
      <c r="I17355">
        <v>0.71382528017432401</v>
      </c>
      <c r="J17355">
        <v>0.61355659322887801</v>
      </c>
      <c r="K17355" t="s">
        <v>33930</v>
      </c>
      <c r="L17355">
        <v>34</v>
      </c>
      <c r="M17355" t="s">
        <v>5133</v>
      </c>
      <c r="N17355">
        <v>0.85</v>
      </c>
      <c r="O17355">
        <v>5.5266579973992204E-3</v>
      </c>
    </row>
    <row r="17356" spans="1:15">
      <c r="A17356" t="s">
        <v>19184</v>
      </c>
      <c r="B17356" t="s">
        <v>23518</v>
      </c>
      <c r="C17356" t="s">
        <v>19185</v>
      </c>
      <c r="D17356">
        <v>4</v>
      </c>
      <c r="E17356">
        <v>787</v>
      </c>
      <c r="F17356">
        <v>40</v>
      </c>
      <c r="G17356">
        <v>7393</v>
      </c>
      <c r="H17356">
        <v>0.62880864510004697</v>
      </c>
      <c r="I17356">
        <v>1</v>
      </c>
      <c r="J17356">
        <v>0.966855260484069</v>
      </c>
      <c r="K17356" t="s">
        <v>31190</v>
      </c>
      <c r="L17356">
        <v>4</v>
      </c>
      <c r="M17356" t="s">
        <v>5133</v>
      </c>
      <c r="N17356">
        <v>0.1</v>
      </c>
      <c r="O17356">
        <v>5.0825921219822103E-3</v>
      </c>
    </row>
    <row r="17357" spans="1:15">
      <c r="A17357" t="s">
        <v>19186</v>
      </c>
      <c r="B17357" t="s">
        <v>23518</v>
      </c>
      <c r="C17357" t="s">
        <v>19187</v>
      </c>
      <c r="D17357">
        <v>3</v>
      </c>
      <c r="E17357">
        <v>787</v>
      </c>
      <c r="F17357">
        <v>28</v>
      </c>
      <c r="G17357">
        <v>7393</v>
      </c>
      <c r="H17357">
        <v>0.58534360028217403</v>
      </c>
      <c r="I17357">
        <v>1</v>
      </c>
      <c r="J17357">
        <v>0.966855260484069</v>
      </c>
      <c r="K17357" t="s">
        <v>33931</v>
      </c>
      <c r="L17357">
        <v>3</v>
      </c>
      <c r="M17357" t="s">
        <v>5133</v>
      </c>
      <c r="N17357">
        <v>0.107142857142857</v>
      </c>
      <c r="O17357">
        <v>3.8119440914866601E-3</v>
      </c>
    </row>
    <row r="17358" spans="1:15">
      <c r="A17358" t="s">
        <v>19186</v>
      </c>
      <c r="B17358" t="s">
        <v>23513</v>
      </c>
      <c r="C17358" t="s">
        <v>19187</v>
      </c>
      <c r="D17358">
        <v>1</v>
      </c>
      <c r="E17358">
        <v>535</v>
      </c>
      <c r="F17358">
        <v>31</v>
      </c>
      <c r="G17358">
        <v>8124</v>
      </c>
      <c r="H17358">
        <v>0.879469540147234</v>
      </c>
      <c r="I17358">
        <v>0.99999999999997702</v>
      </c>
      <c r="J17358">
        <v>0.95041217501583097</v>
      </c>
      <c r="K17358" t="s">
        <v>25000</v>
      </c>
      <c r="L17358">
        <v>1</v>
      </c>
      <c r="M17358" t="s">
        <v>5133</v>
      </c>
      <c r="N17358">
        <v>3.2258064516128997E-2</v>
      </c>
      <c r="O17358">
        <v>1.8691588785046699E-3</v>
      </c>
    </row>
    <row r="17359" spans="1:15">
      <c r="A17359" t="s">
        <v>19186</v>
      </c>
      <c r="B17359" t="s">
        <v>23511</v>
      </c>
      <c r="C17359" t="s">
        <v>19187</v>
      </c>
      <c r="D17359">
        <v>25</v>
      </c>
      <c r="E17359">
        <v>6152</v>
      </c>
      <c r="F17359">
        <v>29</v>
      </c>
      <c r="G17359">
        <v>7804</v>
      </c>
      <c r="H17359">
        <v>0.234122082898128</v>
      </c>
      <c r="I17359">
        <v>0.71382528017432401</v>
      </c>
      <c r="J17359">
        <v>0.61355659322887801</v>
      </c>
      <c r="K17359" t="s">
        <v>33932</v>
      </c>
      <c r="L17359">
        <v>25</v>
      </c>
      <c r="M17359" t="s">
        <v>5133</v>
      </c>
      <c r="N17359">
        <v>0.86206896551724099</v>
      </c>
      <c r="O17359">
        <v>4.0637191157347199E-3</v>
      </c>
    </row>
    <row r="17360" spans="1:15">
      <c r="A17360" t="s">
        <v>19188</v>
      </c>
      <c r="B17360" t="s">
        <v>23511</v>
      </c>
      <c r="C17360" t="s">
        <v>19189</v>
      </c>
      <c r="D17360">
        <v>1</v>
      </c>
      <c r="E17360">
        <v>6152</v>
      </c>
      <c r="F17360">
        <v>2</v>
      </c>
      <c r="G17360">
        <v>7804</v>
      </c>
      <c r="H17360">
        <v>0.95521029019776005</v>
      </c>
      <c r="I17360">
        <v>1</v>
      </c>
      <c r="J17360">
        <v>0.85953329234717102</v>
      </c>
      <c r="K17360" t="s">
        <v>26448</v>
      </c>
      <c r="L17360">
        <v>1</v>
      </c>
      <c r="M17360" t="s">
        <v>5133</v>
      </c>
      <c r="N17360">
        <v>0.5</v>
      </c>
      <c r="O17360">
        <v>1.6254876462938901E-4</v>
      </c>
    </row>
    <row r="17361" spans="1:15">
      <c r="A17361" t="s">
        <v>19188</v>
      </c>
      <c r="B17361" t="s">
        <v>23518</v>
      </c>
      <c r="C17361" t="s">
        <v>19189</v>
      </c>
      <c r="D17361">
        <v>1</v>
      </c>
      <c r="E17361">
        <v>787</v>
      </c>
      <c r="F17361">
        <v>2</v>
      </c>
      <c r="G17361">
        <v>7393</v>
      </c>
      <c r="H17361">
        <v>0.20158492765181499</v>
      </c>
      <c r="I17361">
        <v>0.83876007220319604</v>
      </c>
      <c r="J17361">
        <v>0.81095958809365798</v>
      </c>
      <c r="K17361" t="s">
        <v>28628</v>
      </c>
      <c r="L17361">
        <v>1</v>
      </c>
      <c r="M17361" t="s">
        <v>5133</v>
      </c>
      <c r="N17361">
        <v>0.5</v>
      </c>
      <c r="O17361">
        <v>1.27064803049555E-3</v>
      </c>
    </row>
    <row r="17362" spans="1:15">
      <c r="A17362" t="s">
        <v>19190</v>
      </c>
      <c r="B17362" t="s">
        <v>23518</v>
      </c>
      <c r="C17362" t="s">
        <v>19191</v>
      </c>
      <c r="D17362">
        <v>1</v>
      </c>
      <c r="E17362">
        <v>787</v>
      </c>
      <c r="F17362">
        <v>2</v>
      </c>
      <c r="G17362">
        <v>7393</v>
      </c>
      <c r="H17362">
        <v>0.20158492765181499</v>
      </c>
      <c r="I17362">
        <v>0.83876007220319604</v>
      </c>
      <c r="J17362">
        <v>0.81095958809365798</v>
      </c>
      <c r="K17362" t="s">
        <v>28628</v>
      </c>
      <c r="L17362">
        <v>1</v>
      </c>
      <c r="M17362" t="s">
        <v>5133</v>
      </c>
      <c r="N17362">
        <v>0.5</v>
      </c>
      <c r="O17362">
        <v>1.27064803049555E-3</v>
      </c>
    </row>
    <row r="17363" spans="1:15">
      <c r="A17363" t="s">
        <v>19190</v>
      </c>
      <c r="B17363" t="s">
        <v>23511</v>
      </c>
      <c r="C17363" t="s">
        <v>19191</v>
      </c>
      <c r="D17363">
        <v>1</v>
      </c>
      <c r="E17363">
        <v>6152</v>
      </c>
      <c r="F17363">
        <v>2</v>
      </c>
      <c r="G17363">
        <v>7804</v>
      </c>
      <c r="H17363">
        <v>0.95521029019776005</v>
      </c>
      <c r="I17363">
        <v>1</v>
      </c>
      <c r="J17363">
        <v>0.85953329234717102</v>
      </c>
      <c r="K17363" t="s">
        <v>26448</v>
      </c>
      <c r="L17363">
        <v>1</v>
      </c>
      <c r="M17363" t="s">
        <v>5133</v>
      </c>
      <c r="N17363">
        <v>0.5</v>
      </c>
      <c r="O17363">
        <v>1.6254876462938901E-4</v>
      </c>
    </row>
    <row r="17364" spans="1:15">
      <c r="A17364" t="s">
        <v>19192</v>
      </c>
      <c r="B17364" t="s">
        <v>23511</v>
      </c>
      <c r="C17364" t="s">
        <v>19193</v>
      </c>
      <c r="D17364">
        <v>1</v>
      </c>
      <c r="E17364">
        <v>6152</v>
      </c>
      <c r="F17364">
        <v>2</v>
      </c>
      <c r="G17364">
        <v>7804</v>
      </c>
      <c r="H17364">
        <v>0.95521029019776005</v>
      </c>
      <c r="I17364">
        <v>1</v>
      </c>
      <c r="J17364">
        <v>0.85953329234717102</v>
      </c>
      <c r="K17364" t="s">
        <v>23524</v>
      </c>
      <c r="L17364">
        <v>1</v>
      </c>
      <c r="M17364" t="s">
        <v>5133</v>
      </c>
      <c r="N17364">
        <v>0.5</v>
      </c>
      <c r="O17364">
        <v>1.6254876462938901E-4</v>
      </c>
    </row>
    <row r="17365" spans="1:15">
      <c r="A17365" t="s">
        <v>19194</v>
      </c>
      <c r="B17365" t="s">
        <v>23513</v>
      </c>
      <c r="C17365" t="s">
        <v>19195</v>
      </c>
      <c r="D17365">
        <v>1</v>
      </c>
      <c r="E17365">
        <v>535</v>
      </c>
      <c r="F17365">
        <v>32</v>
      </c>
      <c r="G17365">
        <v>8124</v>
      </c>
      <c r="H17365">
        <v>0.88743738841378905</v>
      </c>
      <c r="I17365">
        <v>0.99999999999997702</v>
      </c>
      <c r="J17365">
        <v>0.95041217501583097</v>
      </c>
      <c r="K17365" t="s">
        <v>30118</v>
      </c>
      <c r="L17365">
        <v>1</v>
      </c>
      <c r="M17365" t="s">
        <v>5133</v>
      </c>
      <c r="N17365">
        <v>3.125E-2</v>
      </c>
      <c r="O17365">
        <v>1.8691588785046699E-3</v>
      </c>
    </row>
    <row r="17366" spans="1:15">
      <c r="A17366" t="s">
        <v>19194</v>
      </c>
      <c r="B17366" t="s">
        <v>23511</v>
      </c>
      <c r="C17366" t="s">
        <v>19195</v>
      </c>
      <c r="D17366">
        <v>30</v>
      </c>
      <c r="E17366">
        <v>6152</v>
      </c>
      <c r="F17366">
        <v>34</v>
      </c>
      <c r="G17366">
        <v>7804</v>
      </c>
      <c r="H17366">
        <v>0.124772206252049</v>
      </c>
      <c r="I17366">
        <v>0.50199524746686597</v>
      </c>
      <c r="J17366">
        <v>0.431481627797828</v>
      </c>
      <c r="K17366" t="s">
        <v>33933</v>
      </c>
      <c r="L17366">
        <v>30</v>
      </c>
      <c r="M17366" t="s">
        <v>5133</v>
      </c>
      <c r="N17366">
        <v>0.88235294117647101</v>
      </c>
      <c r="O17366">
        <v>4.8764629388816597E-3</v>
      </c>
    </row>
    <row r="17367" spans="1:15">
      <c r="A17367" t="s">
        <v>19194</v>
      </c>
      <c r="B17367" t="s">
        <v>23518</v>
      </c>
      <c r="C17367" t="s">
        <v>19195</v>
      </c>
      <c r="D17367">
        <v>3</v>
      </c>
      <c r="E17367">
        <v>787</v>
      </c>
      <c r="F17367">
        <v>33</v>
      </c>
      <c r="G17367">
        <v>7393</v>
      </c>
      <c r="H17367">
        <v>0.69777588881732999</v>
      </c>
      <c r="I17367">
        <v>1</v>
      </c>
      <c r="J17367">
        <v>0.966855260484069</v>
      </c>
      <c r="K17367" t="s">
        <v>28117</v>
      </c>
      <c r="L17367">
        <v>3</v>
      </c>
      <c r="M17367" t="s">
        <v>5133</v>
      </c>
      <c r="N17367">
        <v>9.0909090909090898E-2</v>
      </c>
      <c r="O17367">
        <v>3.8119440914866601E-3</v>
      </c>
    </row>
    <row r="17368" spans="1:15">
      <c r="A17368" t="s">
        <v>19196</v>
      </c>
      <c r="B17368" t="s">
        <v>23513</v>
      </c>
      <c r="C17368" t="s">
        <v>19197</v>
      </c>
      <c r="D17368">
        <v>4</v>
      </c>
      <c r="E17368">
        <v>535</v>
      </c>
      <c r="F17368">
        <v>125</v>
      </c>
      <c r="G17368">
        <v>8124</v>
      </c>
      <c r="H17368">
        <v>0.96893413199101597</v>
      </c>
      <c r="I17368">
        <v>0.99999999999997702</v>
      </c>
      <c r="J17368">
        <v>0.95041217501583097</v>
      </c>
      <c r="K17368" t="s">
        <v>23652</v>
      </c>
      <c r="L17368">
        <v>4</v>
      </c>
      <c r="M17368" t="s">
        <v>1463</v>
      </c>
      <c r="N17368">
        <v>3.2000000000000001E-2</v>
      </c>
      <c r="O17368">
        <v>7.4766355140186902E-3</v>
      </c>
    </row>
    <row r="17369" spans="1:15">
      <c r="A17369" t="s">
        <v>19196</v>
      </c>
      <c r="B17369" t="s">
        <v>23511</v>
      </c>
      <c r="C17369" t="s">
        <v>19197</v>
      </c>
      <c r="D17369">
        <v>99</v>
      </c>
      <c r="E17369">
        <v>6152</v>
      </c>
      <c r="F17369">
        <v>117</v>
      </c>
      <c r="G17369">
        <v>7804</v>
      </c>
      <c r="H17369">
        <v>7.2764672290358795E-2</v>
      </c>
      <c r="I17369">
        <v>0.34901846963959998</v>
      </c>
      <c r="J17369">
        <v>0.29999299429929699</v>
      </c>
      <c r="K17369" t="s">
        <v>23651</v>
      </c>
      <c r="L17369">
        <v>99</v>
      </c>
      <c r="M17369" t="s">
        <v>1463</v>
      </c>
      <c r="N17369">
        <v>0.84615384615384603</v>
      </c>
      <c r="O17369">
        <v>1.6092327698309501E-2</v>
      </c>
    </row>
    <row r="17370" spans="1:15">
      <c r="A17370" t="s">
        <v>19196</v>
      </c>
      <c r="B17370" t="s">
        <v>23518</v>
      </c>
      <c r="C17370" t="s">
        <v>19197</v>
      </c>
      <c r="D17370">
        <v>10</v>
      </c>
      <c r="E17370">
        <v>787</v>
      </c>
      <c r="F17370">
        <v>107</v>
      </c>
      <c r="G17370">
        <v>7393</v>
      </c>
      <c r="H17370">
        <v>0.71565267164499502</v>
      </c>
      <c r="I17370">
        <v>1</v>
      </c>
      <c r="J17370">
        <v>0.966855260484069</v>
      </c>
      <c r="K17370" t="s">
        <v>23650</v>
      </c>
      <c r="L17370">
        <v>10</v>
      </c>
      <c r="M17370" t="s">
        <v>1463</v>
      </c>
      <c r="N17370">
        <v>9.34579439252336E-2</v>
      </c>
      <c r="O17370">
        <v>1.2706480304955499E-2</v>
      </c>
    </row>
    <row r="17371" spans="1:15">
      <c r="A17371" t="s">
        <v>19198</v>
      </c>
      <c r="B17371" t="s">
        <v>23511</v>
      </c>
      <c r="C17371" t="s">
        <v>19199</v>
      </c>
      <c r="D17371">
        <v>2</v>
      </c>
      <c r="E17371">
        <v>6152</v>
      </c>
      <c r="F17371">
        <v>2</v>
      </c>
      <c r="G17371">
        <v>7804</v>
      </c>
      <c r="H17371">
        <v>0.62141708038142995</v>
      </c>
      <c r="I17371">
        <v>0.968912233598893</v>
      </c>
      <c r="J17371">
        <v>0.832812322140707</v>
      </c>
      <c r="K17371" t="s">
        <v>23542</v>
      </c>
      <c r="L17371">
        <v>2</v>
      </c>
      <c r="M17371" t="s">
        <v>5133</v>
      </c>
      <c r="N17371">
        <v>1</v>
      </c>
      <c r="O17371">
        <v>3.2509752925877802E-4</v>
      </c>
    </row>
    <row r="17372" spans="1:15">
      <c r="A17372" t="s">
        <v>19200</v>
      </c>
      <c r="B17372" t="s">
        <v>23511</v>
      </c>
      <c r="C17372" t="s">
        <v>19201</v>
      </c>
      <c r="D17372">
        <v>2</v>
      </c>
      <c r="E17372">
        <v>6152</v>
      </c>
      <c r="F17372">
        <v>2</v>
      </c>
      <c r="G17372">
        <v>7804</v>
      </c>
      <c r="H17372">
        <v>0.62141708038142995</v>
      </c>
      <c r="I17372">
        <v>0.968912233598893</v>
      </c>
      <c r="J17372">
        <v>0.832812322140707</v>
      </c>
      <c r="K17372" t="s">
        <v>23542</v>
      </c>
      <c r="L17372">
        <v>2</v>
      </c>
      <c r="M17372" t="s">
        <v>5133</v>
      </c>
      <c r="N17372">
        <v>1</v>
      </c>
      <c r="O17372">
        <v>3.2509752925877802E-4</v>
      </c>
    </row>
    <row r="17373" spans="1:15">
      <c r="A17373" t="s">
        <v>19202</v>
      </c>
      <c r="B17373" t="s">
        <v>23511</v>
      </c>
      <c r="C17373" t="s">
        <v>19203</v>
      </c>
      <c r="D17373">
        <v>3</v>
      </c>
      <c r="E17373">
        <v>6152</v>
      </c>
      <c r="F17373">
        <v>3</v>
      </c>
      <c r="G17373">
        <v>7804</v>
      </c>
      <c r="H17373">
        <v>0.489837867770546</v>
      </c>
      <c r="I17373">
        <v>0.96083957126938102</v>
      </c>
      <c r="J17373">
        <v>0.82587360011061495</v>
      </c>
      <c r="K17373" t="s">
        <v>23882</v>
      </c>
      <c r="L17373">
        <v>3</v>
      </c>
      <c r="M17373" t="s">
        <v>5133</v>
      </c>
      <c r="N17373">
        <v>1</v>
      </c>
      <c r="O17373">
        <v>4.8764629388816603E-4</v>
      </c>
    </row>
    <row r="17374" spans="1:15">
      <c r="A17374" t="s">
        <v>19204</v>
      </c>
      <c r="B17374" t="s">
        <v>23518</v>
      </c>
      <c r="C17374" t="s">
        <v>19205</v>
      </c>
      <c r="D17374">
        <v>1</v>
      </c>
      <c r="E17374">
        <v>787</v>
      </c>
      <c r="F17374">
        <v>31</v>
      </c>
      <c r="G17374">
        <v>7393</v>
      </c>
      <c r="H17374">
        <v>0.96970367300208904</v>
      </c>
      <c r="I17374">
        <v>1</v>
      </c>
      <c r="J17374">
        <v>0.966855260484069</v>
      </c>
      <c r="K17374" t="s">
        <v>24685</v>
      </c>
      <c r="L17374">
        <v>1</v>
      </c>
      <c r="M17374" t="s">
        <v>5133</v>
      </c>
      <c r="N17374">
        <v>3.2258064516128997E-2</v>
      </c>
      <c r="O17374">
        <v>1.27064803049555E-3</v>
      </c>
    </row>
    <row r="17375" spans="1:15">
      <c r="A17375" t="s">
        <v>19204</v>
      </c>
      <c r="B17375" t="s">
        <v>23513</v>
      </c>
      <c r="C17375" t="s">
        <v>19205</v>
      </c>
      <c r="D17375">
        <v>1</v>
      </c>
      <c r="E17375">
        <v>535</v>
      </c>
      <c r="F17375">
        <v>31</v>
      </c>
      <c r="G17375">
        <v>8124</v>
      </c>
      <c r="H17375">
        <v>0.879469540147234</v>
      </c>
      <c r="I17375">
        <v>0.99999999999997702</v>
      </c>
      <c r="J17375">
        <v>0.95041217501583097</v>
      </c>
      <c r="K17375" t="s">
        <v>23746</v>
      </c>
      <c r="L17375">
        <v>1</v>
      </c>
      <c r="M17375" t="s">
        <v>5133</v>
      </c>
      <c r="N17375">
        <v>3.2258064516128997E-2</v>
      </c>
      <c r="O17375">
        <v>1.8691588785046699E-3</v>
      </c>
    </row>
    <row r="17376" spans="1:15">
      <c r="A17376" t="s">
        <v>19204</v>
      </c>
      <c r="B17376" t="s">
        <v>23511</v>
      </c>
      <c r="C17376" t="s">
        <v>19205</v>
      </c>
      <c r="D17376">
        <v>25</v>
      </c>
      <c r="E17376">
        <v>6152</v>
      </c>
      <c r="F17376">
        <v>30</v>
      </c>
      <c r="G17376">
        <v>7804</v>
      </c>
      <c r="H17376">
        <v>0.36624958111348199</v>
      </c>
      <c r="I17376">
        <v>0.90829480295553899</v>
      </c>
      <c r="J17376">
        <v>0.78070962240619901</v>
      </c>
      <c r="K17376" t="s">
        <v>33934</v>
      </c>
      <c r="L17376">
        <v>25</v>
      </c>
      <c r="M17376" t="s">
        <v>5133</v>
      </c>
      <c r="N17376">
        <v>0.83333333333333304</v>
      </c>
      <c r="O17376">
        <v>4.0637191157347199E-3</v>
      </c>
    </row>
    <row r="17377" spans="1:15">
      <c r="A17377" t="s">
        <v>19206</v>
      </c>
      <c r="B17377" t="s">
        <v>23513</v>
      </c>
      <c r="C17377" t="s">
        <v>19207</v>
      </c>
      <c r="D17377">
        <v>1</v>
      </c>
      <c r="E17377">
        <v>535</v>
      </c>
      <c r="F17377">
        <v>140</v>
      </c>
      <c r="G17377">
        <v>8124</v>
      </c>
      <c r="H17377">
        <v>0.99993378748129103</v>
      </c>
      <c r="I17377">
        <v>0.99999999999997702</v>
      </c>
      <c r="J17377">
        <v>0.95041217501583097</v>
      </c>
      <c r="K17377" t="s">
        <v>24628</v>
      </c>
      <c r="L17377">
        <v>1</v>
      </c>
      <c r="M17377" t="s">
        <v>5133</v>
      </c>
      <c r="N17377">
        <v>7.14285714285714E-3</v>
      </c>
      <c r="O17377">
        <v>1.8691588785046699E-3</v>
      </c>
    </row>
    <row r="17378" spans="1:15">
      <c r="A17378" t="s">
        <v>19206</v>
      </c>
      <c r="B17378" t="s">
        <v>23518</v>
      </c>
      <c r="C17378" t="s">
        <v>19207</v>
      </c>
      <c r="D17378">
        <v>18</v>
      </c>
      <c r="E17378">
        <v>787</v>
      </c>
      <c r="F17378">
        <v>146</v>
      </c>
      <c r="G17378">
        <v>7393</v>
      </c>
      <c r="H17378">
        <v>0.28943115464922398</v>
      </c>
      <c r="I17378">
        <v>0.97956720222065297</v>
      </c>
      <c r="J17378">
        <v>0.94709970246469999</v>
      </c>
      <c r="K17378" t="s">
        <v>33935</v>
      </c>
      <c r="L17378">
        <v>18</v>
      </c>
      <c r="M17378" t="s">
        <v>5133</v>
      </c>
      <c r="N17378">
        <v>0.123287671232877</v>
      </c>
      <c r="O17378">
        <v>2.2871664548919899E-2</v>
      </c>
    </row>
    <row r="17379" spans="1:15">
      <c r="A17379" t="s">
        <v>19206</v>
      </c>
      <c r="B17379" t="s">
        <v>23511</v>
      </c>
      <c r="C17379" t="s">
        <v>19207</v>
      </c>
      <c r="D17379">
        <v>116</v>
      </c>
      <c r="E17379">
        <v>6152</v>
      </c>
      <c r="F17379">
        <v>145</v>
      </c>
      <c r="G17379">
        <v>7804</v>
      </c>
      <c r="H17379">
        <v>0.41022387198965099</v>
      </c>
      <c r="I17379">
        <v>0.92608438884157596</v>
      </c>
      <c r="J17379">
        <v>0.79600036373231697</v>
      </c>
      <c r="K17379" t="s">
        <v>33936</v>
      </c>
      <c r="L17379">
        <v>116</v>
      </c>
      <c r="M17379" t="s">
        <v>5133</v>
      </c>
      <c r="N17379">
        <v>0.8</v>
      </c>
      <c r="O17379">
        <v>1.8855656697009102E-2</v>
      </c>
    </row>
    <row r="17380" spans="1:15">
      <c r="A17380" t="s">
        <v>19208</v>
      </c>
      <c r="B17380" t="s">
        <v>23511</v>
      </c>
      <c r="C17380" t="s">
        <v>19209</v>
      </c>
      <c r="D17380">
        <v>1</v>
      </c>
      <c r="E17380">
        <v>6152</v>
      </c>
      <c r="F17380">
        <v>1</v>
      </c>
      <c r="G17380">
        <v>7804</v>
      </c>
      <c r="H17380">
        <v>0.788313685289595</v>
      </c>
      <c r="I17380">
        <v>0.968912233598893</v>
      </c>
      <c r="J17380">
        <v>0.832812322140707</v>
      </c>
      <c r="K17380" t="s">
        <v>33937</v>
      </c>
      <c r="L17380">
        <v>1</v>
      </c>
      <c r="M17380" t="s">
        <v>5133</v>
      </c>
      <c r="N17380">
        <v>1</v>
      </c>
      <c r="O17380">
        <v>1.6254876462938901E-4</v>
      </c>
    </row>
    <row r="17381" spans="1:15">
      <c r="A17381" t="s">
        <v>19210</v>
      </c>
      <c r="B17381" t="s">
        <v>23511</v>
      </c>
      <c r="C17381" t="s">
        <v>19211</v>
      </c>
      <c r="D17381">
        <v>1</v>
      </c>
      <c r="E17381">
        <v>6152</v>
      </c>
      <c r="F17381">
        <v>1</v>
      </c>
      <c r="G17381">
        <v>7804</v>
      </c>
      <c r="H17381">
        <v>0.788313685289595</v>
      </c>
      <c r="I17381">
        <v>0.968912233598893</v>
      </c>
      <c r="J17381">
        <v>0.832812322140707</v>
      </c>
      <c r="K17381" t="s">
        <v>24278</v>
      </c>
      <c r="L17381">
        <v>1</v>
      </c>
      <c r="M17381" t="s">
        <v>5133</v>
      </c>
      <c r="N17381">
        <v>1</v>
      </c>
      <c r="O17381">
        <v>1.6254876462938901E-4</v>
      </c>
    </row>
    <row r="17382" spans="1:15">
      <c r="A17382" t="s">
        <v>19212</v>
      </c>
      <c r="B17382" t="s">
        <v>23511</v>
      </c>
      <c r="C17382" t="s">
        <v>19213</v>
      </c>
      <c r="D17382">
        <v>1</v>
      </c>
      <c r="E17382">
        <v>6152</v>
      </c>
      <c r="F17382">
        <v>1</v>
      </c>
      <c r="G17382">
        <v>7804</v>
      </c>
      <c r="H17382">
        <v>0.788313685289595</v>
      </c>
      <c r="I17382">
        <v>0.968912233598893</v>
      </c>
      <c r="J17382">
        <v>0.832812322140707</v>
      </c>
      <c r="K17382" t="s">
        <v>24278</v>
      </c>
      <c r="L17382">
        <v>1</v>
      </c>
      <c r="M17382" t="s">
        <v>5133</v>
      </c>
      <c r="N17382">
        <v>1</v>
      </c>
      <c r="O17382">
        <v>1.6254876462938901E-4</v>
      </c>
    </row>
    <row r="17383" spans="1:15">
      <c r="A17383" t="s">
        <v>19214</v>
      </c>
      <c r="B17383" t="s">
        <v>23511</v>
      </c>
      <c r="C17383" t="s">
        <v>19215</v>
      </c>
      <c r="D17383">
        <v>1463</v>
      </c>
      <c r="E17383">
        <v>6152</v>
      </c>
      <c r="F17383">
        <v>1839</v>
      </c>
      <c r="G17383">
        <v>7804</v>
      </c>
      <c r="H17383">
        <v>0.202095137377232</v>
      </c>
      <c r="I17383">
        <v>0.658478585781888</v>
      </c>
      <c r="J17383">
        <v>0.56598426677721503</v>
      </c>
      <c r="K17383" t="s">
        <v>33938</v>
      </c>
      <c r="L17383">
        <v>1463</v>
      </c>
      <c r="M17383" t="s">
        <v>5133</v>
      </c>
      <c r="N17383">
        <v>0.79554105492115301</v>
      </c>
      <c r="O17383">
        <v>0.237808842652796</v>
      </c>
    </row>
    <row r="17384" spans="1:15">
      <c r="A17384" t="s">
        <v>19214</v>
      </c>
      <c r="B17384" t="s">
        <v>23518</v>
      </c>
      <c r="C17384" t="s">
        <v>19215</v>
      </c>
      <c r="D17384">
        <v>195</v>
      </c>
      <c r="E17384">
        <v>787</v>
      </c>
      <c r="F17384">
        <v>1777</v>
      </c>
      <c r="G17384">
        <v>7393</v>
      </c>
      <c r="H17384">
        <v>0.31724010939866498</v>
      </c>
      <c r="I17384">
        <v>1</v>
      </c>
      <c r="J17384">
        <v>0.966855260484069</v>
      </c>
      <c r="K17384" t="s">
        <v>33939</v>
      </c>
      <c r="L17384">
        <v>195</v>
      </c>
      <c r="M17384" t="s">
        <v>5133</v>
      </c>
      <c r="N17384">
        <v>0.10973550928531201</v>
      </c>
      <c r="O17384">
        <v>0.24777636594663299</v>
      </c>
    </row>
    <row r="17385" spans="1:15">
      <c r="A17385" t="s">
        <v>19214</v>
      </c>
      <c r="B17385" t="s">
        <v>23513</v>
      </c>
      <c r="C17385" t="s">
        <v>19215</v>
      </c>
      <c r="D17385">
        <v>101</v>
      </c>
      <c r="E17385">
        <v>535</v>
      </c>
      <c r="F17385">
        <v>1894</v>
      </c>
      <c r="G17385">
        <v>8124</v>
      </c>
      <c r="H17385">
        <v>0.99552579439574596</v>
      </c>
      <c r="I17385">
        <v>0.99999999999997702</v>
      </c>
      <c r="J17385">
        <v>0.95041217501583097</v>
      </c>
      <c r="K17385" t="s">
        <v>33940</v>
      </c>
      <c r="L17385">
        <v>101</v>
      </c>
      <c r="M17385" t="s">
        <v>5133</v>
      </c>
      <c r="N17385">
        <v>5.3326293558606103E-2</v>
      </c>
      <c r="O17385">
        <v>0.18878504672897201</v>
      </c>
    </row>
    <row r="17386" spans="1:15">
      <c r="A17386" t="s">
        <v>19216</v>
      </c>
      <c r="B17386" t="s">
        <v>23511</v>
      </c>
      <c r="C17386" t="s">
        <v>19217</v>
      </c>
      <c r="D17386">
        <v>128</v>
      </c>
      <c r="E17386">
        <v>6152</v>
      </c>
      <c r="F17386">
        <v>166</v>
      </c>
      <c r="G17386">
        <v>7804</v>
      </c>
      <c r="H17386">
        <v>0.74392872114897901</v>
      </c>
      <c r="I17386">
        <v>0.968912233598893</v>
      </c>
      <c r="J17386">
        <v>0.832812322140707</v>
      </c>
      <c r="K17386" t="s">
        <v>33941</v>
      </c>
      <c r="L17386">
        <v>128</v>
      </c>
      <c r="M17386" t="s">
        <v>5133</v>
      </c>
      <c r="N17386">
        <v>0.77108433734939796</v>
      </c>
      <c r="O17386">
        <v>2.08062418725618E-2</v>
      </c>
    </row>
    <row r="17387" spans="1:15">
      <c r="A17387" t="s">
        <v>19216</v>
      </c>
      <c r="B17387" t="s">
        <v>23513</v>
      </c>
      <c r="C17387" t="s">
        <v>19217</v>
      </c>
      <c r="D17387">
        <v>13</v>
      </c>
      <c r="E17387">
        <v>535</v>
      </c>
      <c r="F17387">
        <v>176</v>
      </c>
      <c r="G17387">
        <v>8124</v>
      </c>
      <c r="H17387">
        <v>0.37501938409126501</v>
      </c>
      <c r="I17387">
        <v>0.99999999999997702</v>
      </c>
      <c r="J17387">
        <v>0.95041217501583097</v>
      </c>
      <c r="K17387" t="s">
        <v>28795</v>
      </c>
      <c r="L17387">
        <v>13</v>
      </c>
      <c r="M17387" t="s">
        <v>5133</v>
      </c>
      <c r="N17387">
        <v>7.3863636363636395E-2</v>
      </c>
      <c r="O17387">
        <v>2.4299065420560699E-2</v>
      </c>
    </row>
    <row r="17388" spans="1:15">
      <c r="A17388" t="s">
        <v>19216</v>
      </c>
      <c r="B17388" t="s">
        <v>23518</v>
      </c>
      <c r="C17388" t="s">
        <v>19217</v>
      </c>
      <c r="D17388">
        <v>14</v>
      </c>
      <c r="E17388">
        <v>787</v>
      </c>
      <c r="F17388">
        <v>162</v>
      </c>
      <c r="G17388">
        <v>7393</v>
      </c>
      <c r="H17388">
        <v>0.83239367352792704</v>
      </c>
      <c r="I17388">
        <v>1</v>
      </c>
      <c r="J17388">
        <v>0.966855260484069</v>
      </c>
      <c r="K17388" t="s">
        <v>28794</v>
      </c>
      <c r="L17388">
        <v>14</v>
      </c>
      <c r="M17388" t="s">
        <v>5133</v>
      </c>
      <c r="N17388">
        <v>8.6419753086419707E-2</v>
      </c>
      <c r="O17388">
        <v>1.77890724269377E-2</v>
      </c>
    </row>
    <row r="17389" spans="1:15">
      <c r="A17389" t="s">
        <v>19218</v>
      </c>
      <c r="B17389" t="s">
        <v>23511</v>
      </c>
      <c r="C17389" t="s">
        <v>19219</v>
      </c>
      <c r="D17389">
        <v>585</v>
      </c>
      <c r="E17389">
        <v>6152</v>
      </c>
      <c r="F17389">
        <v>715</v>
      </c>
      <c r="G17389">
        <v>7804</v>
      </c>
      <c r="H17389">
        <v>2.1286240190898201E-2</v>
      </c>
      <c r="I17389">
        <v>0.149794878255463</v>
      </c>
      <c r="J17389">
        <v>0.12875368488366201</v>
      </c>
      <c r="K17389" t="s">
        <v>33942</v>
      </c>
      <c r="L17389">
        <v>585</v>
      </c>
      <c r="M17389" t="s">
        <v>5133</v>
      </c>
      <c r="N17389">
        <v>0.81818181818181801</v>
      </c>
      <c r="O17389">
        <v>9.5091027308192494E-2</v>
      </c>
    </row>
    <row r="17390" spans="1:15">
      <c r="A17390" t="s">
        <v>19218</v>
      </c>
      <c r="B17390" t="s">
        <v>23518</v>
      </c>
      <c r="C17390" t="s">
        <v>19219</v>
      </c>
      <c r="D17390">
        <v>55</v>
      </c>
      <c r="E17390">
        <v>787</v>
      </c>
      <c r="F17390">
        <v>696</v>
      </c>
      <c r="G17390">
        <v>7393</v>
      </c>
      <c r="H17390">
        <v>0.99554135510480202</v>
      </c>
      <c r="I17390">
        <v>1</v>
      </c>
      <c r="J17390">
        <v>0.966855260484069</v>
      </c>
      <c r="K17390" t="s">
        <v>33943</v>
      </c>
      <c r="L17390">
        <v>55</v>
      </c>
      <c r="M17390" t="s">
        <v>5133</v>
      </c>
      <c r="N17390">
        <v>7.9022988505747099E-2</v>
      </c>
      <c r="O17390">
        <v>6.9885641677255403E-2</v>
      </c>
    </row>
    <row r="17391" spans="1:15">
      <c r="A17391" t="s">
        <v>19218</v>
      </c>
      <c r="B17391" t="s">
        <v>23513</v>
      </c>
      <c r="C17391" t="s">
        <v>19219</v>
      </c>
      <c r="D17391">
        <v>41</v>
      </c>
      <c r="E17391">
        <v>535</v>
      </c>
      <c r="F17391">
        <v>716</v>
      </c>
      <c r="G17391">
        <v>8124</v>
      </c>
      <c r="H17391">
        <v>0.85363539256489096</v>
      </c>
      <c r="I17391">
        <v>0.99999999999997702</v>
      </c>
      <c r="J17391">
        <v>0.95041217501583097</v>
      </c>
      <c r="K17391" t="s">
        <v>33944</v>
      </c>
      <c r="L17391">
        <v>41</v>
      </c>
      <c r="M17391" t="s">
        <v>5133</v>
      </c>
      <c r="N17391">
        <v>5.7262569832402202E-2</v>
      </c>
      <c r="O17391">
        <v>7.6635514018691606E-2</v>
      </c>
    </row>
    <row r="17392" spans="1:15">
      <c r="A17392" t="s">
        <v>19220</v>
      </c>
      <c r="B17392" t="s">
        <v>23513</v>
      </c>
      <c r="C17392" t="s">
        <v>19221</v>
      </c>
      <c r="D17392">
        <v>68</v>
      </c>
      <c r="E17392">
        <v>535</v>
      </c>
      <c r="F17392">
        <v>1206</v>
      </c>
      <c r="G17392">
        <v>8124</v>
      </c>
      <c r="H17392">
        <v>0.93540233138073603</v>
      </c>
      <c r="I17392">
        <v>0.99999999999997702</v>
      </c>
      <c r="J17392">
        <v>0.95041217501583097</v>
      </c>
      <c r="K17392" t="s">
        <v>33945</v>
      </c>
      <c r="L17392">
        <v>68</v>
      </c>
      <c r="M17392" t="s">
        <v>1463</v>
      </c>
      <c r="N17392">
        <v>5.6384742951907103E-2</v>
      </c>
      <c r="O17392">
        <v>0.127102803738318</v>
      </c>
    </row>
    <row r="17393" spans="1:15">
      <c r="A17393" t="s">
        <v>19220</v>
      </c>
      <c r="B17393" t="s">
        <v>23511</v>
      </c>
      <c r="C17393" t="s">
        <v>19221</v>
      </c>
      <c r="D17393">
        <v>992</v>
      </c>
      <c r="E17393">
        <v>6152</v>
      </c>
      <c r="F17393">
        <v>1223</v>
      </c>
      <c r="G17393">
        <v>7804</v>
      </c>
      <c r="H17393">
        <v>1.7602766031315099E-2</v>
      </c>
      <c r="I17393">
        <v>0.12827478281147101</v>
      </c>
      <c r="J17393">
        <v>0.110256446395062</v>
      </c>
      <c r="K17393" t="s">
        <v>33946</v>
      </c>
      <c r="L17393">
        <v>992</v>
      </c>
      <c r="M17393" t="s">
        <v>1463</v>
      </c>
      <c r="N17393">
        <v>0.81112019623875697</v>
      </c>
      <c r="O17393">
        <v>0.16124837451235399</v>
      </c>
    </row>
    <row r="17394" spans="1:15">
      <c r="A17394" t="s">
        <v>19220</v>
      </c>
      <c r="B17394" t="s">
        <v>23518</v>
      </c>
      <c r="C17394" t="s">
        <v>19221</v>
      </c>
      <c r="D17394">
        <v>110</v>
      </c>
      <c r="E17394">
        <v>787</v>
      </c>
      <c r="F17394">
        <v>1162</v>
      </c>
      <c r="G17394">
        <v>7393</v>
      </c>
      <c r="H17394">
        <v>0.93091173319860998</v>
      </c>
      <c r="I17394">
        <v>1</v>
      </c>
      <c r="J17394">
        <v>0.966855260484069</v>
      </c>
      <c r="K17394" t="s">
        <v>33626</v>
      </c>
      <c r="L17394">
        <v>110</v>
      </c>
      <c r="M17394" t="s">
        <v>1463</v>
      </c>
      <c r="N17394">
        <v>9.4664371772805497E-2</v>
      </c>
      <c r="O17394">
        <v>0.139771283354511</v>
      </c>
    </row>
    <row r="17395" spans="1:15">
      <c r="A17395" t="s">
        <v>19222</v>
      </c>
      <c r="B17395" t="s">
        <v>23511</v>
      </c>
      <c r="C17395" t="s">
        <v>19223</v>
      </c>
      <c r="D17395">
        <v>29</v>
      </c>
      <c r="E17395">
        <v>6152</v>
      </c>
      <c r="F17395">
        <v>29</v>
      </c>
      <c r="G17395">
        <v>7804</v>
      </c>
      <c r="H17395">
        <v>9.9583854011004911E-4</v>
      </c>
      <c r="I17395">
        <v>1.31774602518595E-2</v>
      </c>
      <c r="J17395">
        <v>1.13264657950547E-2</v>
      </c>
      <c r="K17395" t="s">
        <v>33947</v>
      </c>
      <c r="L17395">
        <v>29</v>
      </c>
      <c r="M17395" t="s">
        <v>5133</v>
      </c>
      <c r="N17395">
        <v>1</v>
      </c>
      <c r="O17395">
        <v>4.7139141742522797E-3</v>
      </c>
    </row>
    <row r="17396" spans="1:15">
      <c r="A17396" t="s">
        <v>19224</v>
      </c>
      <c r="B17396" t="s">
        <v>23511</v>
      </c>
      <c r="C17396" t="s">
        <v>19225</v>
      </c>
      <c r="D17396">
        <v>4</v>
      </c>
      <c r="E17396">
        <v>6152</v>
      </c>
      <c r="F17396">
        <v>4</v>
      </c>
      <c r="G17396">
        <v>7804</v>
      </c>
      <c r="H17396">
        <v>0.38610601832086699</v>
      </c>
      <c r="I17396">
        <v>0.90829480295553899</v>
      </c>
      <c r="J17396">
        <v>0.78070962240619901</v>
      </c>
      <c r="K17396" t="s">
        <v>25103</v>
      </c>
      <c r="L17396">
        <v>4</v>
      </c>
      <c r="M17396" t="s">
        <v>1463</v>
      </c>
      <c r="N17396">
        <v>1</v>
      </c>
      <c r="O17396">
        <v>6.5019505851755496E-4</v>
      </c>
    </row>
    <row r="17397" spans="1:15">
      <c r="A17397" t="s">
        <v>19226</v>
      </c>
      <c r="B17397" t="s">
        <v>23511</v>
      </c>
      <c r="C17397" t="s">
        <v>19227</v>
      </c>
      <c r="D17397">
        <v>1</v>
      </c>
      <c r="E17397">
        <v>6152</v>
      </c>
      <c r="F17397">
        <v>1</v>
      </c>
      <c r="G17397">
        <v>7804</v>
      </c>
      <c r="H17397">
        <v>0.788313685289595</v>
      </c>
      <c r="I17397">
        <v>0.968912233598893</v>
      </c>
      <c r="J17397">
        <v>0.832812322140707</v>
      </c>
      <c r="K17397" t="s">
        <v>31122</v>
      </c>
      <c r="L17397">
        <v>1</v>
      </c>
      <c r="M17397" t="s">
        <v>5133</v>
      </c>
      <c r="N17397">
        <v>1</v>
      </c>
      <c r="O17397">
        <v>1.6254876462938901E-4</v>
      </c>
    </row>
    <row r="17398" spans="1:15">
      <c r="A17398" t="s">
        <v>19228</v>
      </c>
      <c r="B17398" t="s">
        <v>23511</v>
      </c>
      <c r="C17398" t="s">
        <v>19229</v>
      </c>
      <c r="D17398">
        <v>1</v>
      </c>
      <c r="E17398">
        <v>6152</v>
      </c>
      <c r="F17398">
        <v>1</v>
      </c>
      <c r="G17398">
        <v>7804</v>
      </c>
      <c r="H17398">
        <v>0.788313685289595</v>
      </c>
      <c r="I17398">
        <v>0.968912233598893</v>
      </c>
      <c r="J17398">
        <v>0.832812322140707</v>
      </c>
      <c r="K17398" t="s">
        <v>31122</v>
      </c>
      <c r="L17398">
        <v>1</v>
      </c>
      <c r="M17398" t="s">
        <v>5133</v>
      </c>
      <c r="N17398">
        <v>1</v>
      </c>
      <c r="O17398">
        <v>1.6254876462938901E-4</v>
      </c>
    </row>
    <row r="17399" spans="1:15">
      <c r="A17399" t="s">
        <v>19230</v>
      </c>
      <c r="B17399" t="s">
        <v>23518</v>
      </c>
      <c r="C17399" t="s">
        <v>19231</v>
      </c>
      <c r="D17399">
        <v>1</v>
      </c>
      <c r="E17399">
        <v>787</v>
      </c>
      <c r="F17399">
        <v>1</v>
      </c>
      <c r="G17399">
        <v>7393</v>
      </c>
      <c r="H17399">
        <v>0.106452049235764</v>
      </c>
      <c r="I17399">
        <v>0.63266972740240601</v>
      </c>
      <c r="J17399">
        <v>0.61170005408803896</v>
      </c>
      <c r="K17399" t="s">
        <v>25090</v>
      </c>
      <c r="L17399">
        <v>1</v>
      </c>
      <c r="M17399" t="s">
        <v>5133</v>
      </c>
      <c r="N17399">
        <v>1</v>
      </c>
      <c r="O17399">
        <v>1.27064803049555E-3</v>
      </c>
    </row>
    <row r="17400" spans="1:15">
      <c r="A17400" t="s">
        <v>19232</v>
      </c>
      <c r="B17400" t="s">
        <v>23518</v>
      </c>
      <c r="C17400" t="s">
        <v>19233</v>
      </c>
      <c r="D17400">
        <v>1</v>
      </c>
      <c r="E17400">
        <v>787</v>
      </c>
      <c r="F17400">
        <v>8</v>
      </c>
      <c r="G17400">
        <v>7393</v>
      </c>
      <c r="H17400">
        <v>0.59379355565791103</v>
      </c>
      <c r="I17400">
        <v>1</v>
      </c>
      <c r="J17400">
        <v>0.966855260484069</v>
      </c>
      <c r="K17400" t="s">
        <v>23756</v>
      </c>
      <c r="L17400">
        <v>1</v>
      </c>
      <c r="M17400" t="s">
        <v>5133</v>
      </c>
      <c r="N17400">
        <v>0.125</v>
      </c>
      <c r="O17400">
        <v>1.27064803049555E-3</v>
      </c>
    </row>
    <row r="17401" spans="1:15">
      <c r="A17401" t="s">
        <v>19232</v>
      </c>
      <c r="B17401" t="s">
        <v>23511</v>
      </c>
      <c r="C17401" t="s">
        <v>19233</v>
      </c>
      <c r="D17401">
        <v>6</v>
      </c>
      <c r="E17401">
        <v>6152</v>
      </c>
      <c r="F17401">
        <v>8</v>
      </c>
      <c r="G17401">
        <v>7804</v>
      </c>
      <c r="H17401">
        <v>0.77072248517942499</v>
      </c>
      <c r="I17401">
        <v>0.968912233598893</v>
      </c>
      <c r="J17401">
        <v>0.832812322140707</v>
      </c>
      <c r="K17401" t="s">
        <v>33948</v>
      </c>
      <c r="L17401">
        <v>6</v>
      </c>
      <c r="M17401" t="s">
        <v>5133</v>
      </c>
      <c r="N17401">
        <v>0.75</v>
      </c>
      <c r="O17401">
        <v>9.7529258777633303E-4</v>
      </c>
    </row>
    <row r="17402" spans="1:15">
      <c r="A17402" t="s">
        <v>19232</v>
      </c>
      <c r="B17402" t="s">
        <v>23513</v>
      </c>
      <c r="C17402" t="s">
        <v>19233</v>
      </c>
      <c r="D17402">
        <v>1</v>
      </c>
      <c r="E17402">
        <v>535</v>
      </c>
      <c r="F17402">
        <v>8</v>
      </c>
      <c r="G17402">
        <v>8124</v>
      </c>
      <c r="H17402">
        <v>0.42028903387437799</v>
      </c>
      <c r="I17402">
        <v>0.99999999999997702</v>
      </c>
      <c r="J17402">
        <v>0.95041217501583097</v>
      </c>
      <c r="K17402" t="s">
        <v>23754</v>
      </c>
      <c r="L17402">
        <v>1</v>
      </c>
      <c r="M17402" t="s">
        <v>5133</v>
      </c>
      <c r="N17402">
        <v>0.125</v>
      </c>
      <c r="O17402">
        <v>1.8691588785046699E-3</v>
      </c>
    </row>
    <row r="17403" spans="1:15">
      <c r="A17403" t="s">
        <v>19234</v>
      </c>
      <c r="B17403" t="s">
        <v>23511</v>
      </c>
      <c r="C17403" t="s">
        <v>19235</v>
      </c>
      <c r="D17403">
        <v>5</v>
      </c>
      <c r="E17403">
        <v>6152</v>
      </c>
      <c r="F17403">
        <v>7</v>
      </c>
      <c r="G17403">
        <v>7804</v>
      </c>
      <c r="H17403">
        <v>0.83137607319657303</v>
      </c>
      <c r="I17403">
        <v>0.98923101772060196</v>
      </c>
      <c r="J17403">
        <v>0.85027699355333197</v>
      </c>
      <c r="K17403" t="s">
        <v>31663</v>
      </c>
      <c r="L17403">
        <v>5</v>
      </c>
      <c r="M17403" t="s">
        <v>5133</v>
      </c>
      <c r="N17403">
        <v>0.71428571428571397</v>
      </c>
      <c r="O17403">
        <v>8.1274382314694405E-4</v>
      </c>
    </row>
    <row r="17404" spans="1:15">
      <c r="A17404" t="s">
        <v>19234</v>
      </c>
      <c r="B17404" t="s">
        <v>23518</v>
      </c>
      <c r="C17404" t="s">
        <v>19235</v>
      </c>
      <c r="D17404">
        <v>1</v>
      </c>
      <c r="E17404">
        <v>787</v>
      </c>
      <c r="F17404">
        <v>7</v>
      </c>
      <c r="G17404">
        <v>7393</v>
      </c>
      <c r="H17404">
        <v>0.54534917443390396</v>
      </c>
      <c r="I17404">
        <v>1</v>
      </c>
      <c r="J17404">
        <v>0.966855260484069</v>
      </c>
      <c r="K17404" t="s">
        <v>23756</v>
      </c>
      <c r="L17404">
        <v>1</v>
      </c>
      <c r="M17404" t="s">
        <v>5133</v>
      </c>
      <c r="N17404">
        <v>0.14285714285714299</v>
      </c>
      <c r="O17404">
        <v>1.27064803049555E-3</v>
      </c>
    </row>
    <row r="17405" spans="1:15">
      <c r="A17405" t="s">
        <v>19234</v>
      </c>
      <c r="B17405" t="s">
        <v>23513</v>
      </c>
      <c r="C17405" t="s">
        <v>19235</v>
      </c>
      <c r="D17405">
        <v>1</v>
      </c>
      <c r="E17405">
        <v>535</v>
      </c>
      <c r="F17405">
        <v>7</v>
      </c>
      <c r="G17405">
        <v>8124</v>
      </c>
      <c r="H17405">
        <v>0.37938355156400999</v>
      </c>
      <c r="I17405">
        <v>0.99999999999997702</v>
      </c>
      <c r="J17405">
        <v>0.95041217501583097</v>
      </c>
      <c r="K17405" t="s">
        <v>23754</v>
      </c>
      <c r="L17405">
        <v>1</v>
      </c>
      <c r="M17405" t="s">
        <v>5133</v>
      </c>
      <c r="N17405">
        <v>0.14285714285714299</v>
      </c>
      <c r="O17405">
        <v>1.8691588785046699E-3</v>
      </c>
    </row>
    <row r="17406" spans="1:15">
      <c r="A17406" t="s">
        <v>19236</v>
      </c>
      <c r="B17406" t="s">
        <v>23518</v>
      </c>
      <c r="C17406" t="s">
        <v>19237</v>
      </c>
      <c r="D17406">
        <v>1</v>
      </c>
      <c r="E17406">
        <v>787</v>
      </c>
      <c r="F17406">
        <v>2</v>
      </c>
      <c r="G17406">
        <v>7393</v>
      </c>
      <c r="H17406">
        <v>0.20158492765181499</v>
      </c>
      <c r="I17406">
        <v>0.83876007220319604</v>
      </c>
      <c r="J17406">
        <v>0.81095958809365798</v>
      </c>
      <c r="K17406" t="s">
        <v>30323</v>
      </c>
      <c r="L17406">
        <v>1</v>
      </c>
      <c r="M17406" t="s">
        <v>5133</v>
      </c>
      <c r="N17406">
        <v>0.5</v>
      </c>
      <c r="O17406">
        <v>1.27064803049555E-3</v>
      </c>
    </row>
    <row r="17407" spans="1:15">
      <c r="A17407" t="s">
        <v>19236</v>
      </c>
      <c r="B17407" t="s">
        <v>23511</v>
      </c>
      <c r="C17407" t="s">
        <v>19237</v>
      </c>
      <c r="D17407">
        <v>1</v>
      </c>
      <c r="E17407">
        <v>6152</v>
      </c>
      <c r="F17407">
        <v>2</v>
      </c>
      <c r="G17407">
        <v>7804</v>
      </c>
      <c r="H17407">
        <v>0.95521029019776005</v>
      </c>
      <c r="I17407">
        <v>1</v>
      </c>
      <c r="J17407">
        <v>0.85953329234717102</v>
      </c>
      <c r="K17407" t="s">
        <v>33949</v>
      </c>
      <c r="L17407">
        <v>1</v>
      </c>
      <c r="M17407" t="s">
        <v>5133</v>
      </c>
      <c r="N17407">
        <v>0.5</v>
      </c>
      <c r="O17407">
        <v>1.6254876462938901E-4</v>
      </c>
    </row>
    <row r="17408" spans="1:15">
      <c r="A17408" t="s">
        <v>19238</v>
      </c>
      <c r="B17408" t="s">
        <v>23511</v>
      </c>
      <c r="C17408" t="s">
        <v>19239</v>
      </c>
      <c r="D17408">
        <v>1</v>
      </c>
      <c r="E17408">
        <v>6152</v>
      </c>
      <c r="F17408">
        <v>1</v>
      </c>
      <c r="G17408">
        <v>7804</v>
      </c>
      <c r="H17408">
        <v>0.788313685289595</v>
      </c>
      <c r="I17408">
        <v>0.968912233598893</v>
      </c>
      <c r="J17408">
        <v>0.832812322140707</v>
      </c>
      <c r="K17408" t="s">
        <v>33949</v>
      </c>
      <c r="L17408">
        <v>1</v>
      </c>
      <c r="M17408" t="s">
        <v>5133</v>
      </c>
      <c r="N17408">
        <v>1</v>
      </c>
      <c r="O17408">
        <v>1.6254876462938901E-4</v>
      </c>
    </row>
    <row r="17409" spans="1:15">
      <c r="A17409" t="s">
        <v>19240</v>
      </c>
      <c r="B17409" t="s">
        <v>23518</v>
      </c>
      <c r="C17409" t="s">
        <v>19241</v>
      </c>
      <c r="D17409">
        <v>1</v>
      </c>
      <c r="E17409">
        <v>787</v>
      </c>
      <c r="F17409">
        <v>2</v>
      </c>
      <c r="G17409">
        <v>7393</v>
      </c>
      <c r="H17409">
        <v>0.20158492765181499</v>
      </c>
      <c r="I17409">
        <v>0.83876007220319604</v>
      </c>
      <c r="J17409">
        <v>0.81095958809365798</v>
      </c>
      <c r="K17409" t="s">
        <v>30323</v>
      </c>
      <c r="L17409">
        <v>1</v>
      </c>
      <c r="M17409" t="s">
        <v>5133</v>
      </c>
      <c r="N17409">
        <v>0.5</v>
      </c>
      <c r="O17409">
        <v>1.27064803049555E-3</v>
      </c>
    </row>
    <row r="17410" spans="1:15">
      <c r="A17410" t="s">
        <v>19240</v>
      </c>
      <c r="B17410" t="s">
        <v>23511</v>
      </c>
      <c r="C17410" t="s">
        <v>19241</v>
      </c>
      <c r="D17410">
        <v>1</v>
      </c>
      <c r="E17410">
        <v>6152</v>
      </c>
      <c r="F17410">
        <v>2</v>
      </c>
      <c r="G17410">
        <v>7804</v>
      </c>
      <c r="H17410">
        <v>0.95521029019776005</v>
      </c>
      <c r="I17410">
        <v>1</v>
      </c>
      <c r="J17410">
        <v>0.85953329234717102</v>
      </c>
      <c r="K17410" t="s">
        <v>33949</v>
      </c>
      <c r="L17410">
        <v>1</v>
      </c>
      <c r="M17410" t="s">
        <v>5133</v>
      </c>
      <c r="N17410">
        <v>0.5</v>
      </c>
      <c r="O17410">
        <v>1.6254876462938901E-4</v>
      </c>
    </row>
    <row r="17411" spans="1:15">
      <c r="A17411" t="s">
        <v>19242</v>
      </c>
      <c r="B17411" t="s">
        <v>23511</v>
      </c>
      <c r="C17411" t="s">
        <v>19243</v>
      </c>
      <c r="D17411">
        <v>1</v>
      </c>
      <c r="E17411">
        <v>6152</v>
      </c>
      <c r="F17411">
        <v>1</v>
      </c>
      <c r="G17411">
        <v>7804</v>
      </c>
      <c r="H17411">
        <v>0.788313685289595</v>
      </c>
      <c r="I17411">
        <v>0.968912233598893</v>
      </c>
      <c r="J17411">
        <v>0.832812322140707</v>
      </c>
      <c r="K17411" t="s">
        <v>33949</v>
      </c>
      <c r="L17411">
        <v>1</v>
      </c>
      <c r="M17411" t="s">
        <v>5133</v>
      </c>
      <c r="N17411">
        <v>1</v>
      </c>
      <c r="O17411">
        <v>1.6254876462938901E-4</v>
      </c>
    </row>
    <row r="17412" spans="1:15">
      <c r="A17412" t="s">
        <v>19244</v>
      </c>
      <c r="B17412" t="s">
        <v>23511</v>
      </c>
      <c r="C17412" t="s">
        <v>19245</v>
      </c>
      <c r="D17412">
        <v>26</v>
      </c>
      <c r="E17412">
        <v>6152</v>
      </c>
      <c r="F17412">
        <v>26</v>
      </c>
      <c r="G17412">
        <v>7804</v>
      </c>
      <c r="H17412">
        <v>2.0384823340864702E-3</v>
      </c>
      <c r="I17412">
        <v>2.3666106814954398E-2</v>
      </c>
      <c r="J17412">
        <v>2.0341806707697599E-2</v>
      </c>
      <c r="K17412" t="s">
        <v>33950</v>
      </c>
      <c r="L17412">
        <v>26</v>
      </c>
      <c r="M17412" t="s">
        <v>1463</v>
      </c>
      <c r="N17412">
        <v>1</v>
      </c>
      <c r="O17412">
        <v>4.2262678803641103E-3</v>
      </c>
    </row>
    <row r="17413" spans="1:15">
      <c r="A17413" t="s">
        <v>19246</v>
      </c>
      <c r="B17413" t="s">
        <v>23511</v>
      </c>
      <c r="C17413" t="s">
        <v>19247</v>
      </c>
      <c r="D17413">
        <v>6</v>
      </c>
      <c r="E17413">
        <v>6152</v>
      </c>
      <c r="F17413">
        <v>8</v>
      </c>
      <c r="G17413">
        <v>7804</v>
      </c>
      <c r="H17413">
        <v>0.77072248517942499</v>
      </c>
      <c r="I17413">
        <v>0.968912233598893</v>
      </c>
      <c r="J17413">
        <v>0.832812322140707</v>
      </c>
      <c r="K17413" t="s">
        <v>26117</v>
      </c>
      <c r="L17413">
        <v>6</v>
      </c>
      <c r="M17413" t="s">
        <v>5133</v>
      </c>
      <c r="N17413">
        <v>0.75</v>
      </c>
      <c r="O17413">
        <v>9.7529258777633303E-4</v>
      </c>
    </row>
    <row r="17414" spans="1:15">
      <c r="A17414" t="s">
        <v>19248</v>
      </c>
      <c r="B17414" t="s">
        <v>23511</v>
      </c>
      <c r="C17414" t="s">
        <v>19249</v>
      </c>
      <c r="D17414">
        <v>7</v>
      </c>
      <c r="E17414">
        <v>6152</v>
      </c>
      <c r="F17414">
        <v>7</v>
      </c>
      <c r="G17414">
        <v>7804</v>
      </c>
      <c r="H17414">
        <v>0.18905120292587699</v>
      </c>
      <c r="I17414">
        <v>0.631132279689813</v>
      </c>
      <c r="J17414">
        <v>0.54247920626835999</v>
      </c>
      <c r="K17414" t="s">
        <v>26008</v>
      </c>
      <c r="L17414">
        <v>7</v>
      </c>
      <c r="M17414" t="s">
        <v>5133</v>
      </c>
      <c r="N17414">
        <v>1</v>
      </c>
      <c r="O17414">
        <v>1.13784135240572E-3</v>
      </c>
    </row>
    <row r="17415" spans="1:15">
      <c r="A17415" t="s">
        <v>19250</v>
      </c>
      <c r="B17415" t="s">
        <v>23518</v>
      </c>
      <c r="C17415" t="s">
        <v>19251</v>
      </c>
      <c r="D17415">
        <v>3</v>
      </c>
      <c r="E17415">
        <v>787</v>
      </c>
      <c r="F17415">
        <v>30</v>
      </c>
      <c r="G17415">
        <v>7393</v>
      </c>
      <c r="H17415">
        <v>0.63332168497958496</v>
      </c>
      <c r="I17415">
        <v>1</v>
      </c>
      <c r="J17415">
        <v>0.966855260484069</v>
      </c>
      <c r="K17415" t="s">
        <v>28117</v>
      </c>
      <c r="L17415">
        <v>3</v>
      </c>
      <c r="M17415" t="s">
        <v>1463</v>
      </c>
      <c r="N17415">
        <v>0.1</v>
      </c>
      <c r="O17415">
        <v>3.8119440914866601E-3</v>
      </c>
    </row>
    <row r="17416" spans="1:15">
      <c r="A17416" t="s">
        <v>19250</v>
      </c>
      <c r="B17416" t="s">
        <v>23511</v>
      </c>
      <c r="C17416" t="s">
        <v>19251</v>
      </c>
      <c r="D17416">
        <v>28</v>
      </c>
      <c r="E17416">
        <v>6152</v>
      </c>
      <c r="F17416">
        <v>31</v>
      </c>
      <c r="G17416">
        <v>7804</v>
      </c>
      <c r="H17416">
        <v>8.1102094363740496E-2</v>
      </c>
      <c r="I17416">
        <v>0.37698305902314699</v>
      </c>
      <c r="J17416">
        <v>0.324029489881273</v>
      </c>
      <c r="K17416" t="s">
        <v>33951</v>
      </c>
      <c r="L17416">
        <v>28</v>
      </c>
      <c r="M17416" t="s">
        <v>1463</v>
      </c>
      <c r="N17416">
        <v>0.90322580645161299</v>
      </c>
      <c r="O17416">
        <v>4.5513654096228902E-3</v>
      </c>
    </row>
    <row r="17417" spans="1:15">
      <c r="A17417" t="s">
        <v>19252</v>
      </c>
      <c r="B17417" t="s">
        <v>23511</v>
      </c>
      <c r="C17417" t="s">
        <v>19253</v>
      </c>
      <c r="D17417">
        <v>7</v>
      </c>
      <c r="E17417">
        <v>6152</v>
      </c>
      <c r="F17417">
        <v>7</v>
      </c>
      <c r="G17417">
        <v>7804</v>
      </c>
      <c r="H17417">
        <v>0.18905120292587699</v>
      </c>
      <c r="I17417">
        <v>0.631132279689813</v>
      </c>
      <c r="J17417">
        <v>0.54247920626835999</v>
      </c>
      <c r="K17417" t="s">
        <v>33952</v>
      </c>
      <c r="L17417">
        <v>7</v>
      </c>
      <c r="M17417" t="s">
        <v>5133</v>
      </c>
      <c r="N17417">
        <v>1</v>
      </c>
      <c r="O17417">
        <v>1.13784135240572E-3</v>
      </c>
    </row>
    <row r="17418" spans="1:15">
      <c r="A17418" t="s">
        <v>19254</v>
      </c>
      <c r="B17418" t="s">
        <v>23511</v>
      </c>
      <c r="C17418" t="s">
        <v>19255</v>
      </c>
      <c r="D17418">
        <v>3</v>
      </c>
      <c r="E17418">
        <v>6152</v>
      </c>
      <c r="F17418">
        <v>3</v>
      </c>
      <c r="G17418">
        <v>7804</v>
      </c>
      <c r="H17418">
        <v>0.489837867770546</v>
      </c>
      <c r="I17418">
        <v>0.96083957126938102</v>
      </c>
      <c r="J17418">
        <v>0.82587360011061495</v>
      </c>
      <c r="K17418" t="s">
        <v>28257</v>
      </c>
      <c r="L17418">
        <v>3</v>
      </c>
      <c r="M17418" t="s">
        <v>5133</v>
      </c>
      <c r="N17418">
        <v>1</v>
      </c>
      <c r="O17418">
        <v>4.8764629388816603E-4</v>
      </c>
    </row>
    <row r="17419" spans="1:15">
      <c r="A17419" t="s">
        <v>19256</v>
      </c>
      <c r="B17419" t="s">
        <v>23511</v>
      </c>
      <c r="C17419" t="s">
        <v>19257</v>
      </c>
      <c r="D17419">
        <v>2</v>
      </c>
      <c r="E17419">
        <v>6152</v>
      </c>
      <c r="F17419">
        <v>2</v>
      </c>
      <c r="G17419">
        <v>7804</v>
      </c>
      <c r="H17419">
        <v>0.62141708038142995</v>
      </c>
      <c r="I17419">
        <v>0.968912233598893</v>
      </c>
      <c r="J17419">
        <v>0.832812322140707</v>
      </c>
      <c r="K17419" t="s">
        <v>30548</v>
      </c>
      <c r="L17419">
        <v>2</v>
      </c>
      <c r="M17419" t="s">
        <v>5133</v>
      </c>
      <c r="N17419">
        <v>1</v>
      </c>
      <c r="O17419">
        <v>3.2509752925877802E-4</v>
      </c>
    </row>
    <row r="17420" spans="1:15">
      <c r="A17420" t="s">
        <v>19258</v>
      </c>
      <c r="B17420" t="s">
        <v>23511</v>
      </c>
      <c r="C17420" t="s">
        <v>19259</v>
      </c>
      <c r="D17420">
        <v>2</v>
      </c>
      <c r="E17420">
        <v>6152</v>
      </c>
      <c r="F17420">
        <v>2</v>
      </c>
      <c r="G17420">
        <v>7804</v>
      </c>
      <c r="H17420">
        <v>0.62141708038142995</v>
      </c>
      <c r="I17420">
        <v>0.968912233598893</v>
      </c>
      <c r="J17420">
        <v>0.832812322140707</v>
      </c>
      <c r="K17420" t="s">
        <v>30548</v>
      </c>
      <c r="L17420">
        <v>2</v>
      </c>
      <c r="M17420" t="s">
        <v>5133</v>
      </c>
      <c r="N17420">
        <v>1</v>
      </c>
      <c r="O17420">
        <v>3.2509752925877802E-4</v>
      </c>
    </row>
    <row r="17421" spans="1:15">
      <c r="A17421" t="s">
        <v>19260</v>
      </c>
      <c r="B17421" t="s">
        <v>23511</v>
      </c>
      <c r="C17421" t="s">
        <v>19261</v>
      </c>
      <c r="D17421">
        <v>1</v>
      </c>
      <c r="E17421">
        <v>6152</v>
      </c>
      <c r="F17421">
        <v>1</v>
      </c>
      <c r="G17421">
        <v>7804</v>
      </c>
      <c r="H17421">
        <v>0.788313685289595</v>
      </c>
      <c r="I17421">
        <v>0.968912233598893</v>
      </c>
      <c r="J17421">
        <v>0.832812322140707</v>
      </c>
      <c r="K17421" t="s">
        <v>24529</v>
      </c>
      <c r="L17421">
        <v>1</v>
      </c>
      <c r="M17421" t="s">
        <v>5133</v>
      </c>
      <c r="N17421">
        <v>1</v>
      </c>
      <c r="O17421">
        <v>1.6254876462938901E-4</v>
      </c>
    </row>
    <row r="17422" spans="1:15">
      <c r="A17422" t="s">
        <v>19262</v>
      </c>
      <c r="B17422" t="s">
        <v>23511</v>
      </c>
      <c r="C17422" t="s">
        <v>19263</v>
      </c>
      <c r="D17422">
        <v>9</v>
      </c>
      <c r="E17422">
        <v>6152</v>
      </c>
      <c r="F17422">
        <v>9</v>
      </c>
      <c r="G17422">
        <v>7804</v>
      </c>
      <c r="H17422">
        <v>0.117423000773971</v>
      </c>
      <c r="I17422">
        <v>0.47842873658393897</v>
      </c>
      <c r="J17422">
        <v>0.41122542710949</v>
      </c>
      <c r="K17422" t="s">
        <v>27530</v>
      </c>
      <c r="L17422">
        <v>9</v>
      </c>
      <c r="M17422" t="s">
        <v>5133</v>
      </c>
      <c r="N17422">
        <v>1</v>
      </c>
      <c r="O17422">
        <v>1.4629388816645001E-3</v>
      </c>
    </row>
    <row r="17423" spans="1:15">
      <c r="A17423" t="s">
        <v>19264</v>
      </c>
      <c r="B17423" t="s">
        <v>23511</v>
      </c>
      <c r="C17423" t="s">
        <v>19265</v>
      </c>
      <c r="D17423">
        <v>22</v>
      </c>
      <c r="E17423">
        <v>6152</v>
      </c>
      <c r="F17423">
        <v>22</v>
      </c>
      <c r="G17423">
        <v>7804</v>
      </c>
      <c r="H17423">
        <v>5.2956616517506796E-3</v>
      </c>
      <c r="I17423">
        <v>5.1365309321660502E-2</v>
      </c>
      <c r="J17423">
        <v>4.4150193433677702E-2</v>
      </c>
      <c r="K17423" t="s">
        <v>33953</v>
      </c>
      <c r="L17423">
        <v>22</v>
      </c>
      <c r="M17423" t="s">
        <v>5133</v>
      </c>
      <c r="N17423">
        <v>1</v>
      </c>
      <c r="O17423">
        <v>3.57607282184655E-3</v>
      </c>
    </row>
    <row r="17424" spans="1:15">
      <c r="A17424" t="s">
        <v>19266</v>
      </c>
      <c r="B17424" t="s">
        <v>23511</v>
      </c>
      <c r="C17424" t="s">
        <v>19267</v>
      </c>
      <c r="D17424">
        <v>1937</v>
      </c>
      <c r="E17424">
        <v>6152</v>
      </c>
      <c r="F17424">
        <v>2485</v>
      </c>
      <c r="G17424">
        <v>7804</v>
      </c>
      <c r="H17424">
        <v>0.908957647466899</v>
      </c>
      <c r="I17424">
        <v>1</v>
      </c>
      <c r="J17424">
        <v>0.85953329234717102</v>
      </c>
      <c r="K17424" t="s">
        <v>33954</v>
      </c>
      <c r="L17424">
        <v>1937</v>
      </c>
      <c r="M17424" t="s">
        <v>5133</v>
      </c>
      <c r="N17424">
        <v>0.77947686116700199</v>
      </c>
      <c r="O17424">
        <v>0.31485695708712602</v>
      </c>
    </row>
    <row r="17425" spans="1:15">
      <c r="A17425" t="s">
        <v>19266</v>
      </c>
      <c r="B17425" t="s">
        <v>23518</v>
      </c>
      <c r="C17425" t="s">
        <v>19267</v>
      </c>
      <c r="D17425">
        <v>287</v>
      </c>
      <c r="E17425">
        <v>787</v>
      </c>
      <c r="F17425">
        <v>2327</v>
      </c>
      <c r="G17425">
        <v>7393</v>
      </c>
      <c r="H17425">
        <v>9.1153830321434202E-4</v>
      </c>
      <c r="I17425">
        <v>6.1131584342851902E-2</v>
      </c>
      <c r="J17425">
        <v>5.91053939036119E-2</v>
      </c>
      <c r="K17425" t="s">
        <v>33955</v>
      </c>
      <c r="L17425">
        <v>287</v>
      </c>
      <c r="M17425" t="s">
        <v>5133</v>
      </c>
      <c r="N17425">
        <v>0.12333476579286599</v>
      </c>
      <c r="O17425">
        <v>0.36467598475222401</v>
      </c>
    </row>
    <row r="17426" spans="1:15">
      <c r="A17426" t="s">
        <v>19266</v>
      </c>
      <c r="B17426" t="s">
        <v>23513</v>
      </c>
      <c r="C17426" t="s">
        <v>19267</v>
      </c>
      <c r="D17426">
        <v>156</v>
      </c>
      <c r="E17426">
        <v>535</v>
      </c>
      <c r="F17426">
        <v>2555</v>
      </c>
      <c r="G17426">
        <v>8124</v>
      </c>
      <c r="H17426">
        <v>0.89100326975871103</v>
      </c>
      <c r="I17426">
        <v>0.99999999999997702</v>
      </c>
      <c r="J17426">
        <v>0.95041217501583097</v>
      </c>
      <c r="K17426" t="s">
        <v>33956</v>
      </c>
      <c r="L17426">
        <v>156</v>
      </c>
      <c r="M17426" t="s">
        <v>5133</v>
      </c>
      <c r="N17426">
        <v>6.1056751467710398E-2</v>
      </c>
      <c r="O17426">
        <v>0.29158878504672903</v>
      </c>
    </row>
    <row r="17427" spans="1:15">
      <c r="A17427" t="s">
        <v>19268</v>
      </c>
      <c r="B17427" t="s">
        <v>23511</v>
      </c>
      <c r="C17427" t="s">
        <v>19269</v>
      </c>
      <c r="D17427">
        <v>298</v>
      </c>
      <c r="E17427">
        <v>6152</v>
      </c>
      <c r="F17427">
        <v>395</v>
      </c>
      <c r="G17427">
        <v>7804</v>
      </c>
      <c r="H17427">
        <v>0.95857301800530503</v>
      </c>
      <c r="I17427">
        <v>1</v>
      </c>
      <c r="J17427">
        <v>0.85953329234717102</v>
      </c>
      <c r="K17427" t="s">
        <v>33957</v>
      </c>
      <c r="L17427">
        <v>298</v>
      </c>
      <c r="M17427" t="s">
        <v>5133</v>
      </c>
      <c r="N17427">
        <v>0.75443037974683502</v>
      </c>
      <c r="O17427">
        <v>4.8439531859557898E-2</v>
      </c>
    </row>
    <row r="17428" spans="1:15">
      <c r="A17428" t="s">
        <v>19268</v>
      </c>
      <c r="B17428" t="s">
        <v>23518</v>
      </c>
      <c r="C17428" t="s">
        <v>19269</v>
      </c>
      <c r="D17428">
        <v>40</v>
      </c>
      <c r="E17428">
        <v>787</v>
      </c>
      <c r="F17428">
        <v>377</v>
      </c>
      <c r="G17428">
        <v>7393</v>
      </c>
      <c r="H17428">
        <v>0.53518521666035501</v>
      </c>
      <c r="I17428">
        <v>1</v>
      </c>
      <c r="J17428">
        <v>0.966855260484069</v>
      </c>
      <c r="K17428" t="s">
        <v>33958</v>
      </c>
      <c r="L17428">
        <v>40</v>
      </c>
      <c r="M17428" t="s">
        <v>5133</v>
      </c>
      <c r="N17428">
        <v>0.10610079575596799</v>
      </c>
      <c r="O17428">
        <v>5.0825921219822101E-2</v>
      </c>
    </row>
    <row r="17429" spans="1:15">
      <c r="A17429" t="s">
        <v>19268</v>
      </c>
      <c r="B17429" t="s">
        <v>23513</v>
      </c>
      <c r="C17429" t="s">
        <v>19269</v>
      </c>
      <c r="D17429">
        <v>43</v>
      </c>
      <c r="E17429">
        <v>535</v>
      </c>
      <c r="F17429">
        <v>419</v>
      </c>
      <c r="G17429">
        <v>8124</v>
      </c>
      <c r="H17429">
        <v>2.2323530036047101E-3</v>
      </c>
      <c r="I17429">
        <v>6.0550751404964402E-2</v>
      </c>
      <c r="J17429">
        <v>5.7548171341636402E-2</v>
      </c>
      <c r="K17429" t="s">
        <v>33959</v>
      </c>
      <c r="L17429">
        <v>43</v>
      </c>
      <c r="M17429" t="s">
        <v>5133</v>
      </c>
      <c r="N17429">
        <v>0.102625298329356</v>
      </c>
      <c r="O17429">
        <v>8.0373831775700899E-2</v>
      </c>
    </row>
    <row r="17430" spans="1:15">
      <c r="A17430" t="s">
        <v>19270</v>
      </c>
      <c r="B17430" t="s">
        <v>23513</v>
      </c>
      <c r="C17430" t="s">
        <v>19271</v>
      </c>
      <c r="D17430">
        <v>58</v>
      </c>
      <c r="E17430">
        <v>535</v>
      </c>
      <c r="F17430">
        <v>865</v>
      </c>
      <c r="G17430">
        <v>8124</v>
      </c>
      <c r="H17430">
        <v>0.46248978419880898</v>
      </c>
      <c r="I17430">
        <v>0.99999999999997702</v>
      </c>
      <c r="J17430">
        <v>0.95041217501583097</v>
      </c>
      <c r="K17430" t="s">
        <v>33960</v>
      </c>
      <c r="L17430">
        <v>58</v>
      </c>
      <c r="M17430" t="s">
        <v>5133</v>
      </c>
      <c r="N17430">
        <v>6.7052023121387305E-2</v>
      </c>
      <c r="O17430">
        <v>0.108411214953271</v>
      </c>
    </row>
    <row r="17431" spans="1:15">
      <c r="A17431" t="s">
        <v>19270</v>
      </c>
      <c r="B17431" t="s">
        <v>23518</v>
      </c>
      <c r="C17431" t="s">
        <v>19271</v>
      </c>
      <c r="D17431">
        <v>110</v>
      </c>
      <c r="E17431">
        <v>787</v>
      </c>
      <c r="F17431">
        <v>829</v>
      </c>
      <c r="G17431">
        <v>7393</v>
      </c>
      <c r="H17431">
        <v>6.56200590639277E-3</v>
      </c>
      <c r="I17431">
        <v>0.22593503644354701</v>
      </c>
      <c r="J17431">
        <v>0.218446478513104</v>
      </c>
      <c r="K17431" t="s">
        <v>33961</v>
      </c>
      <c r="L17431">
        <v>110</v>
      </c>
      <c r="M17431" t="s">
        <v>5133</v>
      </c>
      <c r="N17431">
        <v>0.13268998793727399</v>
      </c>
      <c r="O17431">
        <v>0.139771283354511</v>
      </c>
    </row>
    <row r="17432" spans="1:15">
      <c r="A17432" t="s">
        <v>19270</v>
      </c>
      <c r="B17432" t="s">
        <v>23511</v>
      </c>
      <c r="C17432" t="s">
        <v>19271</v>
      </c>
      <c r="D17432">
        <v>637</v>
      </c>
      <c r="E17432">
        <v>6152</v>
      </c>
      <c r="F17432">
        <v>843</v>
      </c>
      <c r="G17432">
        <v>7804</v>
      </c>
      <c r="H17432">
        <v>0.99326761585234102</v>
      </c>
      <c r="I17432">
        <v>1</v>
      </c>
      <c r="J17432">
        <v>0.85953329234717102</v>
      </c>
      <c r="K17432" t="s">
        <v>33962</v>
      </c>
      <c r="L17432">
        <v>637</v>
      </c>
      <c r="M17432" t="s">
        <v>5133</v>
      </c>
      <c r="N17432">
        <v>0.75563463819691601</v>
      </c>
      <c r="O17432">
        <v>0.103543563068921</v>
      </c>
    </row>
    <row r="17433" spans="1:15">
      <c r="A17433" t="s">
        <v>19272</v>
      </c>
      <c r="B17433" t="s">
        <v>23511</v>
      </c>
      <c r="C17433" t="s">
        <v>19273</v>
      </c>
      <c r="D17433">
        <v>1</v>
      </c>
      <c r="E17433">
        <v>6152</v>
      </c>
      <c r="F17433">
        <v>1</v>
      </c>
      <c r="G17433">
        <v>7804</v>
      </c>
      <c r="H17433">
        <v>0.788313685289595</v>
      </c>
      <c r="I17433">
        <v>0.968912233598893</v>
      </c>
      <c r="J17433">
        <v>0.832812322140707</v>
      </c>
      <c r="K17433" t="s">
        <v>23562</v>
      </c>
      <c r="L17433">
        <v>1</v>
      </c>
      <c r="M17433" t="s">
        <v>1463</v>
      </c>
      <c r="N17433">
        <v>1</v>
      </c>
      <c r="O17433">
        <v>1.6254876462938901E-4</v>
      </c>
    </row>
    <row r="17434" spans="1:15">
      <c r="A17434" t="s">
        <v>19274</v>
      </c>
      <c r="B17434" t="s">
        <v>23511</v>
      </c>
      <c r="C17434" t="s">
        <v>19275</v>
      </c>
      <c r="D17434">
        <v>17</v>
      </c>
      <c r="E17434">
        <v>6152</v>
      </c>
      <c r="F17434">
        <v>19</v>
      </c>
      <c r="G17434">
        <v>7804</v>
      </c>
      <c r="H17434">
        <v>0.20051287893879999</v>
      </c>
      <c r="I17434">
        <v>0.65495995127819795</v>
      </c>
      <c r="J17434">
        <v>0.56295988327769197</v>
      </c>
      <c r="K17434" t="s">
        <v>33963</v>
      </c>
      <c r="L17434">
        <v>17</v>
      </c>
      <c r="M17434" t="s">
        <v>5133</v>
      </c>
      <c r="N17434">
        <v>0.89473684210526305</v>
      </c>
      <c r="O17434">
        <v>2.7633289986996102E-3</v>
      </c>
    </row>
    <row r="17435" spans="1:15">
      <c r="A17435" t="s">
        <v>19276</v>
      </c>
      <c r="B17435" t="s">
        <v>23511</v>
      </c>
      <c r="C17435" t="s">
        <v>19277</v>
      </c>
      <c r="D17435">
        <v>2</v>
      </c>
      <c r="E17435">
        <v>6152</v>
      </c>
      <c r="F17435">
        <v>2</v>
      </c>
      <c r="G17435">
        <v>7804</v>
      </c>
      <c r="H17435">
        <v>0.62141708038142995</v>
      </c>
      <c r="I17435">
        <v>0.968912233598893</v>
      </c>
      <c r="J17435">
        <v>0.832812322140707</v>
      </c>
      <c r="K17435" t="s">
        <v>27091</v>
      </c>
      <c r="L17435">
        <v>2</v>
      </c>
      <c r="M17435" t="s">
        <v>5133</v>
      </c>
      <c r="N17435">
        <v>1</v>
      </c>
      <c r="O17435">
        <v>3.2509752925877802E-4</v>
      </c>
    </row>
    <row r="17436" spans="1:15">
      <c r="A17436" t="s">
        <v>19278</v>
      </c>
      <c r="B17436" t="s">
        <v>23511</v>
      </c>
      <c r="C17436" t="s">
        <v>19279</v>
      </c>
      <c r="D17436">
        <v>13</v>
      </c>
      <c r="E17436">
        <v>6152</v>
      </c>
      <c r="F17436">
        <v>13</v>
      </c>
      <c r="G17436">
        <v>7804</v>
      </c>
      <c r="H17436">
        <v>4.52815025690569E-2</v>
      </c>
      <c r="I17436">
        <v>0.25239912466249798</v>
      </c>
      <c r="J17436">
        <v>0.21694545060670101</v>
      </c>
      <c r="K17436" t="s">
        <v>33964</v>
      </c>
      <c r="L17436">
        <v>13</v>
      </c>
      <c r="M17436" t="s">
        <v>5133</v>
      </c>
      <c r="N17436">
        <v>1</v>
      </c>
      <c r="O17436">
        <v>2.1131339401820499E-3</v>
      </c>
    </row>
    <row r="17437" spans="1:15">
      <c r="A17437" t="s">
        <v>19280</v>
      </c>
      <c r="B17437" t="s">
        <v>23511</v>
      </c>
      <c r="C17437" t="s">
        <v>19281</v>
      </c>
      <c r="D17437">
        <v>508</v>
      </c>
      <c r="E17437">
        <v>6152</v>
      </c>
      <c r="F17437">
        <v>663</v>
      </c>
      <c r="G17437">
        <v>7804</v>
      </c>
      <c r="H17437">
        <v>0.93273780861894995</v>
      </c>
      <c r="I17437">
        <v>1</v>
      </c>
      <c r="J17437">
        <v>0.85953329234717102</v>
      </c>
      <c r="K17437" t="s">
        <v>33965</v>
      </c>
      <c r="L17437">
        <v>508</v>
      </c>
      <c r="M17437" t="s">
        <v>5133</v>
      </c>
      <c r="N17437">
        <v>0.76621417797888403</v>
      </c>
      <c r="O17437">
        <v>8.2574772431729504E-2</v>
      </c>
    </row>
    <row r="17438" spans="1:15">
      <c r="A17438" t="s">
        <v>19280</v>
      </c>
      <c r="B17438" t="s">
        <v>23518</v>
      </c>
      <c r="C17438" t="s">
        <v>19281</v>
      </c>
      <c r="D17438">
        <v>65</v>
      </c>
      <c r="E17438">
        <v>787</v>
      </c>
      <c r="F17438">
        <v>641</v>
      </c>
      <c r="G17438">
        <v>7393</v>
      </c>
      <c r="H17438">
        <v>0.68778781330585903</v>
      </c>
      <c r="I17438">
        <v>1</v>
      </c>
      <c r="J17438">
        <v>0.966855260484069</v>
      </c>
      <c r="K17438" t="s">
        <v>33966</v>
      </c>
      <c r="L17438">
        <v>65</v>
      </c>
      <c r="M17438" t="s">
        <v>5133</v>
      </c>
      <c r="N17438">
        <v>0.101404056162246</v>
      </c>
      <c r="O17438">
        <v>8.25921219822109E-2</v>
      </c>
    </row>
    <row r="17439" spans="1:15">
      <c r="A17439" t="s">
        <v>19280</v>
      </c>
      <c r="B17439" t="s">
        <v>23513</v>
      </c>
      <c r="C17439" t="s">
        <v>19281</v>
      </c>
      <c r="D17439">
        <v>61</v>
      </c>
      <c r="E17439">
        <v>535</v>
      </c>
      <c r="F17439">
        <v>686</v>
      </c>
      <c r="G17439">
        <v>8124</v>
      </c>
      <c r="H17439">
        <v>8.6447006356838007E-3</v>
      </c>
      <c r="I17439">
        <v>0.14824589933094101</v>
      </c>
      <c r="J17439">
        <v>0.14089470762030101</v>
      </c>
      <c r="K17439" t="s">
        <v>33967</v>
      </c>
      <c r="L17439">
        <v>61</v>
      </c>
      <c r="M17439" t="s">
        <v>5133</v>
      </c>
      <c r="N17439">
        <v>8.8921282798833795E-2</v>
      </c>
      <c r="O17439">
        <v>0.114018691588785</v>
      </c>
    </row>
    <row r="17440" spans="1:15">
      <c r="A17440" t="s">
        <v>19282</v>
      </c>
      <c r="B17440" t="s">
        <v>23511</v>
      </c>
      <c r="C17440" t="s">
        <v>19283</v>
      </c>
      <c r="D17440">
        <v>1161</v>
      </c>
      <c r="E17440">
        <v>6152</v>
      </c>
      <c r="F17440">
        <v>1493</v>
      </c>
      <c r="G17440">
        <v>7804</v>
      </c>
      <c r="H17440">
        <v>0.8765085665472</v>
      </c>
      <c r="I17440">
        <v>1</v>
      </c>
      <c r="J17440">
        <v>0.85953329234717102</v>
      </c>
      <c r="K17440" t="s">
        <v>33968</v>
      </c>
      <c r="L17440">
        <v>1161</v>
      </c>
      <c r="M17440" t="s">
        <v>5133</v>
      </c>
      <c r="N17440">
        <v>0.77762893503014097</v>
      </c>
      <c r="O17440">
        <v>0.18871911573472</v>
      </c>
    </row>
    <row r="17441" spans="1:15">
      <c r="A17441" t="s">
        <v>19282</v>
      </c>
      <c r="B17441" t="s">
        <v>23518</v>
      </c>
      <c r="C17441" t="s">
        <v>19283</v>
      </c>
      <c r="D17441">
        <v>166</v>
      </c>
      <c r="E17441">
        <v>787</v>
      </c>
      <c r="F17441">
        <v>1461</v>
      </c>
      <c r="G17441">
        <v>7393</v>
      </c>
      <c r="H17441">
        <v>0.17223712672875899</v>
      </c>
      <c r="I17441">
        <v>0.83876007220319604</v>
      </c>
      <c r="J17441">
        <v>0.81095958809365798</v>
      </c>
      <c r="K17441" t="s">
        <v>33969</v>
      </c>
      <c r="L17441">
        <v>166</v>
      </c>
      <c r="M17441" t="s">
        <v>5133</v>
      </c>
      <c r="N17441">
        <v>0.113620807665982</v>
      </c>
      <c r="O17441">
        <v>0.21092757306226201</v>
      </c>
    </row>
    <row r="17442" spans="1:15">
      <c r="A17442" t="s">
        <v>19282</v>
      </c>
      <c r="B17442" t="s">
        <v>23513</v>
      </c>
      <c r="C17442" t="s">
        <v>19283</v>
      </c>
      <c r="D17442">
        <v>111</v>
      </c>
      <c r="E17442">
        <v>535</v>
      </c>
      <c r="F17442">
        <v>1518</v>
      </c>
      <c r="G17442">
        <v>8124</v>
      </c>
      <c r="H17442">
        <v>0.11421901216571299</v>
      </c>
      <c r="I17442">
        <v>0.64703075560747003</v>
      </c>
      <c r="J17442">
        <v>0.614945907739046</v>
      </c>
      <c r="K17442" t="s">
        <v>33970</v>
      </c>
      <c r="L17442">
        <v>111</v>
      </c>
      <c r="M17442" t="s">
        <v>5133</v>
      </c>
      <c r="N17442">
        <v>7.3122529644268797E-2</v>
      </c>
      <c r="O17442">
        <v>0.20747663551401899</v>
      </c>
    </row>
    <row r="17443" spans="1:15">
      <c r="A17443" t="s">
        <v>19284</v>
      </c>
      <c r="B17443" t="s">
        <v>23513</v>
      </c>
      <c r="C17443" t="s">
        <v>19285</v>
      </c>
      <c r="D17443">
        <v>11</v>
      </c>
      <c r="E17443">
        <v>535</v>
      </c>
      <c r="F17443">
        <v>128</v>
      </c>
      <c r="G17443">
        <v>8124</v>
      </c>
      <c r="H17443">
        <v>0.22148400038977401</v>
      </c>
      <c r="I17443">
        <v>0.85273230586348503</v>
      </c>
      <c r="J17443">
        <v>0.81044716552199803</v>
      </c>
      <c r="K17443" t="s">
        <v>25903</v>
      </c>
      <c r="L17443">
        <v>11</v>
      </c>
      <c r="M17443" t="s">
        <v>5133</v>
      </c>
      <c r="N17443">
        <v>8.59375E-2</v>
      </c>
      <c r="O17443">
        <v>2.0560747663551399E-2</v>
      </c>
    </row>
    <row r="17444" spans="1:15">
      <c r="A17444" t="s">
        <v>19284</v>
      </c>
      <c r="B17444" t="s">
        <v>23518</v>
      </c>
      <c r="C17444" t="s">
        <v>19285</v>
      </c>
      <c r="D17444">
        <v>12</v>
      </c>
      <c r="E17444">
        <v>787</v>
      </c>
      <c r="F17444">
        <v>112</v>
      </c>
      <c r="G17444">
        <v>7393</v>
      </c>
      <c r="H17444">
        <v>0.53630346839391896</v>
      </c>
      <c r="I17444">
        <v>1</v>
      </c>
      <c r="J17444">
        <v>0.966855260484069</v>
      </c>
      <c r="K17444" t="s">
        <v>33971</v>
      </c>
      <c r="L17444">
        <v>12</v>
      </c>
      <c r="M17444" t="s">
        <v>5133</v>
      </c>
      <c r="N17444">
        <v>0.107142857142857</v>
      </c>
      <c r="O17444">
        <v>1.52477763659466E-2</v>
      </c>
    </row>
    <row r="17445" spans="1:15">
      <c r="A17445" t="s">
        <v>19284</v>
      </c>
      <c r="B17445" t="s">
        <v>23511</v>
      </c>
      <c r="C17445" t="s">
        <v>19285</v>
      </c>
      <c r="D17445">
        <v>95</v>
      </c>
      <c r="E17445">
        <v>6152</v>
      </c>
      <c r="F17445">
        <v>117</v>
      </c>
      <c r="G17445">
        <v>7804</v>
      </c>
      <c r="H17445">
        <v>0.30820802951281301</v>
      </c>
      <c r="I17445">
        <v>0.81979725192798203</v>
      </c>
      <c r="J17445">
        <v>0.70464303100682102</v>
      </c>
      <c r="K17445" t="s">
        <v>33972</v>
      </c>
      <c r="L17445">
        <v>95</v>
      </c>
      <c r="M17445" t="s">
        <v>5133</v>
      </c>
      <c r="N17445">
        <v>0.81196581196581197</v>
      </c>
      <c r="O17445">
        <v>1.5442132639791901E-2</v>
      </c>
    </row>
    <row r="17446" spans="1:15">
      <c r="A17446" t="s">
        <v>19286</v>
      </c>
      <c r="B17446" t="s">
        <v>23511</v>
      </c>
      <c r="C17446" t="s">
        <v>19287</v>
      </c>
      <c r="D17446">
        <v>22</v>
      </c>
      <c r="E17446">
        <v>6152</v>
      </c>
      <c r="F17446">
        <v>30</v>
      </c>
      <c r="G17446">
        <v>7804</v>
      </c>
      <c r="H17446">
        <v>0.83343154026770305</v>
      </c>
      <c r="I17446">
        <v>0.99012109496024303</v>
      </c>
      <c r="J17446">
        <v>0.85104204457356303</v>
      </c>
      <c r="K17446" t="s">
        <v>27361</v>
      </c>
      <c r="L17446">
        <v>22</v>
      </c>
      <c r="M17446" t="s">
        <v>5133</v>
      </c>
      <c r="N17446">
        <v>0.73333333333333295</v>
      </c>
      <c r="O17446">
        <v>3.57607282184655E-3</v>
      </c>
    </row>
    <row r="17447" spans="1:15">
      <c r="A17447" t="s">
        <v>19286</v>
      </c>
      <c r="B17447" t="s">
        <v>23513</v>
      </c>
      <c r="C17447" t="s">
        <v>19287</v>
      </c>
      <c r="D17447">
        <v>3</v>
      </c>
      <c r="E17447">
        <v>535</v>
      </c>
      <c r="F17447">
        <v>29</v>
      </c>
      <c r="G17447">
        <v>8124</v>
      </c>
      <c r="H17447">
        <v>0.297886578440409</v>
      </c>
      <c r="I17447">
        <v>0.94296666706918197</v>
      </c>
      <c r="J17447">
        <v>0.89620700101667194</v>
      </c>
      <c r="K17447" t="s">
        <v>27360</v>
      </c>
      <c r="L17447">
        <v>3</v>
      </c>
      <c r="M17447" t="s">
        <v>5133</v>
      </c>
      <c r="N17447">
        <v>0.10344827586206901</v>
      </c>
      <c r="O17447">
        <v>5.60747663551402E-3</v>
      </c>
    </row>
    <row r="17448" spans="1:15">
      <c r="A17448" t="s">
        <v>19286</v>
      </c>
      <c r="B17448" t="s">
        <v>23518</v>
      </c>
      <c r="C17448" t="s">
        <v>19287</v>
      </c>
      <c r="D17448">
        <v>5</v>
      </c>
      <c r="E17448">
        <v>787</v>
      </c>
      <c r="F17448">
        <v>32</v>
      </c>
      <c r="G17448">
        <v>7393</v>
      </c>
      <c r="H17448">
        <v>0.25011042951783502</v>
      </c>
      <c r="I17448">
        <v>0.96532817541746396</v>
      </c>
      <c r="J17448">
        <v>0.93333262449586396</v>
      </c>
      <c r="K17448" t="s">
        <v>27362</v>
      </c>
      <c r="L17448">
        <v>5</v>
      </c>
      <c r="M17448" t="s">
        <v>5133</v>
      </c>
      <c r="N17448">
        <v>0.15625</v>
      </c>
      <c r="O17448">
        <v>6.35324015247776E-3</v>
      </c>
    </row>
    <row r="17449" spans="1:15">
      <c r="A17449" t="s">
        <v>19288</v>
      </c>
      <c r="B17449" t="s">
        <v>23513</v>
      </c>
      <c r="C17449" t="s">
        <v>19289</v>
      </c>
      <c r="D17449">
        <v>5</v>
      </c>
      <c r="E17449">
        <v>535</v>
      </c>
      <c r="F17449">
        <v>35</v>
      </c>
      <c r="G17449">
        <v>8124</v>
      </c>
      <c r="H17449">
        <v>7.7046590003618007E-2</v>
      </c>
      <c r="I17449">
        <v>0.495726121728705</v>
      </c>
      <c r="J17449">
        <v>0.47114414156435203</v>
      </c>
      <c r="K17449" t="s">
        <v>27317</v>
      </c>
      <c r="L17449">
        <v>5</v>
      </c>
      <c r="M17449" t="s">
        <v>5133</v>
      </c>
      <c r="N17449">
        <v>0.14285714285714299</v>
      </c>
      <c r="O17449">
        <v>9.3457943925233603E-3</v>
      </c>
    </row>
    <row r="17450" spans="1:15">
      <c r="A17450" t="s">
        <v>19288</v>
      </c>
      <c r="B17450" t="s">
        <v>23511</v>
      </c>
      <c r="C17450" t="s">
        <v>19289</v>
      </c>
      <c r="D17450">
        <v>25</v>
      </c>
      <c r="E17450">
        <v>6152</v>
      </c>
      <c r="F17450">
        <v>35</v>
      </c>
      <c r="G17450">
        <v>7804</v>
      </c>
      <c r="H17450">
        <v>0.89676502131771696</v>
      </c>
      <c r="I17450">
        <v>1</v>
      </c>
      <c r="J17450">
        <v>0.85953329234717102</v>
      </c>
      <c r="K17450" t="s">
        <v>33973</v>
      </c>
      <c r="L17450">
        <v>25</v>
      </c>
      <c r="M17450" t="s">
        <v>5133</v>
      </c>
      <c r="N17450">
        <v>0.71428571428571397</v>
      </c>
      <c r="O17450">
        <v>4.0637191157347199E-3</v>
      </c>
    </row>
    <row r="17451" spans="1:15">
      <c r="A17451" t="s">
        <v>19288</v>
      </c>
      <c r="B17451" t="s">
        <v>23518</v>
      </c>
      <c r="C17451" t="s">
        <v>19289</v>
      </c>
      <c r="D17451">
        <v>5</v>
      </c>
      <c r="E17451">
        <v>787</v>
      </c>
      <c r="F17451">
        <v>39</v>
      </c>
      <c r="G17451">
        <v>7393</v>
      </c>
      <c r="H17451">
        <v>0.40229452930097598</v>
      </c>
      <c r="I17451">
        <v>1</v>
      </c>
      <c r="J17451">
        <v>0.966855260484069</v>
      </c>
      <c r="K17451" t="s">
        <v>33974</v>
      </c>
      <c r="L17451">
        <v>5</v>
      </c>
      <c r="M17451" t="s">
        <v>5133</v>
      </c>
      <c r="N17451">
        <v>0.128205128205128</v>
      </c>
      <c r="O17451">
        <v>6.35324015247776E-3</v>
      </c>
    </row>
    <row r="17452" spans="1:15">
      <c r="A17452" t="s">
        <v>19290</v>
      </c>
      <c r="B17452" t="s">
        <v>23513</v>
      </c>
      <c r="C17452" t="s">
        <v>19291</v>
      </c>
      <c r="D17452">
        <v>15</v>
      </c>
      <c r="E17452">
        <v>535</v>
      </c>
      <c r="F17452">
        <v>187</v>
      </c>
      <c r="G17452">
        <v>8124</v>
      </c>
      <c r="H17452">
        <v>0.24961469730208899</v>
      </c>
      <c r="I17452">
        <v>0.88312105183603395</v>
      </c>
      <c r="J17452">
        <v>0.83932899967777297</v>
      </c>
      <c r="K17452" t="s">
        <v>33975</v>
      </c>
      <c r="L17452">
        <v>15</v>
      </c>
      <c r="M17452" t="s">
        <v>5133</v>
      </c>
      <c r="N17452">
        <v>8.0213903743315496E-2</v>
      </c>
      <c r="O17452">
        <v>2.80373831775701E-2</v>
      </c>
    </row>
    <row r="17453" spans="1:15">
      <c r="A17453" t="s">
        <v>19290</v>
      </c>
      <c r="B17453" t="s">
        <v>23511</v>
      </c>
      <c r="C17453" t="s">
        <v>19291</v>
      </c>
      <c r="D17453">
        <v>147</v>
      </c>
      <c r="E17453">
        <v>6152</v>
      </c>
      <c r="F17453">
        <v>176</v>
      </c>
      <c r="G17453">
        <v>7804</v>
      </c>
      <c r="H17453">
        <v>7.0873087717446798E-2</v>
      </c>
      <c r="I17453">
        <v>0.34901846963959998</v>
      </c>
      <c r="J17453">
        <v>0.29999299429929699</v>
      </c>
      <c r="K17453" t="s">
        <v>33976</v>
      </c>
      <c r="L17453">
        <v>147</v>
      </c>
      <c r="M17453" t="s">
        <v>5133</v>
      </c>
      <c r="N17453">
        <v>0.83522727272727304</v>
      </c>
      <c r="O17453">
        <v>2.3894668400520201E-2</v>
      </c>
    </row>
    <row r="17454" spans="1:15">
      <c r="A17454" t="s">
        <v>19290</v>
      </c>
      <c r="B17454" t="s">
        <v>23518</v>
      </c>
      <c r="C17454" t="s">
        <v>19291</v>
      </c>
      <c r="D17454">
        <v>18</v>
      </c>
      <c r="E17454">
        <v>787</v>
      </c>
      <c r="F17454">
        <v>161</v>
      </c>
      <c r="G17454">
        <v>7393</v>
      </c>
      <c r="H17454">
        <v>0.45004247823431398</v>
      </c>
      <c r="I17454">
        <v>1</v>
      </c>
      <c r="J17454">
        <v>0.966855260484069</v>
      </c>
      <c r="K17454" t="s">
        <v>33977</v>
      </c>
      <c r="L17454">
        <v>18</v>
      </c>
      <c r="M17454" t="s">
        <v>5133</v>
      </c>
      <c r="N17454">
        <v>0.111801242236025</v>
      </c>
      <c r="O17454">
        <v>2.2871664548919899E-2</v>
      </c>
    </row>
    <row r="17455" spans="1:15">
      <c r="A17455" t="s">
        <v>19292</v>
      </c>
      <c r="B17455" t="s">
        <v>23518</v>
      </c>
      <c r="C17455" t="s">
        <v>19293</v>
      </c>
      <c r="D17455">
        <v>1</v>
      </c>
      <c r="E17455">
        <v>787</v>
      </c>
      <c r="F17455">
        <v>26</v>
      </c>
      <c r="G17455">
        <v>7393</v>
      </c>
      <c r="H17455">
        <v>0.94669298062504303</v>
      </c>
      <c r="I17455">
        <v>1</v>
      </c>
      <c r="J17455">
        <v>0.966855260484069</v>
      </c>
      <c r="K17455" t="s">
        <v>24742</v>
      </c>
      <c r="L17455">
        <v>1</v>
      </c>
      <c r="M17455" t="s">
        <v>5133</v>
      </c>
      <c r="N17455">
        <v>3.8461538461538498E-2</v>
      </c>
      <c r="O17455">
        <v>1.27064803049555E-3</v>
      </c>
    </row>
    <row r="17456" spans="1:15">
      <c r="A17456" t="s">
        <v>19292</v>
      </c>
      <c r="B17456" t="s">
        <v>23513</v>
      </c>
      <c r="C17456" t="s">
        <v>19293</v>
      </c>
      <c r="D17456">
        <v>1</v>
      </c>
      <c r="E17456">
        <v>535</v>
      </c>
      <c r="F17456">
        <v>25</v>
      </c>
      <c r="G17456">
        <v>8124</v>
      </c>
      <c r="H17456">
        <v>0.81835100294607099</v>
      </c>
      <c r="I17456">
        <v>0.99999999999997702</v>
      </c>
      <c r="J17456">
        <v>0.95041217501583097</v>
      </c>
      <c r="K17456" t="s">
        <v>24765</v>
      </c>
      <c r="L17456">
        <v>1</v>
      </c>
      <c r="M17456" t="s">
        <v>5133</v>
      </c>
      <c r="N17456">
        <v>0.04</v>
      </c>
      <c r="O17456">
        <v>1.8691588785046699E-3</v>
      </c>
    </row>
    <row r="17457" spans="1:15">
      <c r="A17457" t="s">
        <v>19292</v>
      </c>
      <c r="B17457" t="s">
        <v>23511</v>
      </c>
      <c r="C17457" t="s">
        <v>19293</v>
      </c>
      <c r="D17457">
        <v>21</v>
      </c>
      <c r="E17457">
        <v>6152</v>
      </c>
      <c r="F17457">
        <v>25</v>
      </c>
      <c r="G17457">
        <v>7804</v>
      </c>
      <c r="H17457">
        <v>0.36489027115816702</v>
      </c>
      <c r="I17457">
        <v>0.90829480295553899</v>
      </c>
      <c r="J17457">
        <v>0.78070962240619901</v>
      </c>
      <c r="K17457" t="s">
        <v>33978</v>
      </c>
      <c r="L17457">
        <v>21</v>
      </c>
      <c r="M17457" t="s">
        <v>5133</v>
      </c>
      <c r="N17457">
        <v>0.84</v>
      </c>
      <c r="O17457">
        <v>3.41352405721717E-3</v>
      </c>
    </row>
    <row r="17458" spans="1:15">
      <c r="A17458" t="s">
        <v>19294</v>
      </c>
      <c r="B17458" t="s">
        <v>23513</v>
      </c>
      <c r="C17458" t="s">
        <v>19295</v>
      </c>
      <c r="D17458">
        <v>7</v>
      </c>
      <c r="E17458">
        <v>535</v>
      </c>
      <c r="F17458">
        <v>69</v>
      </c>
      <c r="G17458">
        <v>8124</v>
      </c>
      <c r="H17458">
        <v>0.167187764460132</v>
      </c>
      <c r="I17458">
        <v>0.75508452473579202</v>
      </c>
      <c r="J17458">
        <v>0.71764152547495597</v>
      </c>
      <c r="K17458" t="s">
        <v>33979</v>
      </c>
      <c r="L17458">
        <v>7</v>
      </c>
      <c r="M17458" t="s">
        <v>5133</v>
      </c>
      <c r="N17458">
        <v>0.101449275362319</v>
      </c>
      <c r="O17458">
        <v>1.3084112149532701E-2</v>
      </c>
    </row>
    <row r="17459" spans="1:15">
      <c r="A17459" t="s">
        <v>19294</v>
      </c>
      <c r="B17459" t="s">
        <v>23511</v>
      </c>
      <c r="C17459" t="s">
        <v>19295</v>
      </c>
      <c r="D17459">
        <v>57</v>
      </c>
      <c r="E17459">
        <v>6152</v>
      </c>
      <c r="F17459">
        <v>66</v>
      </c>
      <c r="G17459">
        <v>7804</v>
      </c>
      <c r="H17459">
        <v>8.3328260875673299E-2</v>
      </c>
      <c r="I17459">
        <v>0.38478739602298501</v>
      </c>
      <c r="J17459">
        <v>0.330737577357331</v>
      </c>
      <c r="K17459" t="s">
        <v>33980</v>
      </c>
      <c r="L17459">
        <v>57</v>
      </c>
      <c r="M17459" t="s">
        <v>5133</v>
      </c>
      <c r="N17459">
        <v>0.86363636363636398</v>
      </c>
      <c r="O17459">
        <v>9.2652795838751596E-3</v>
      </c>
    </row>
    <row r="17460" spans="1:15">
      <c r="A17460" t="s">
        <v>19294</v>
      </c>
      <c r="B17460" t="s">
        <v>23518</v>
      </c>
      <c r="C17460" t="s">
        <v>19295</v>
      </c>
      <c r="D17460">
        <v>4</v>
      </c>
      <c r="E17460">
        <v>787</v>
      </c>
      <c r="F17460">
        <v>68</v>
      </c>
      <c r="G17460">
        <v>7393</v>
      </c>
      <c r="H17460">
        <v>0.94097917854864799</v>
      </c>
      <c r="I17460">
        <v>1</v>
      </c>
      <c r="J17460">
        <v>0.966855260484069</v>
      </c>
      <c r="K17460" t="s">
        <v>33981</v>
      </c>
      <c r="L17460">
        <v>4</v>
      </c>
      <c r="M17460" t="s">
        <v>5133</v>
      </c>
      <c r="N17460">
        <v>5.8823529411764698E-2</v>
      </c>
      <c r="O17460">
        <v>5.0825921219822103E-3</v>
      </c>
    </row>
    <row r="17461" spans="1:15">
      <c r="A17461" t="s">
        <v>19296</v>
      </c>
      <c r="B17461" t="s">
        <v>23511</v>
      </c>
      <c r="C17461" t="s">
        <v>19297</v>
      </c>
      <c r="D17461">
        <v>24</v>
      </c>
      <c r="E17461">
        <v>6152</v>
      </c>
      <c r="F17461">
        <v>24</v>
      </c>
      <c r="G17461">
        <v>7804</v>
      </c>
      <c r="H17461">
        <v>3.2858193562085298E-3</v>
      </c>
      <c r="I17461">
        <v>3.5047553154791897E-2</v>
      </c>
      <c r="J17461">
        <v>3.01245387518508E-2</v>
      </c>
      <c r="K17461" t="s">
        <v>33982</v>
      </c>
      <c r="L17461">
        <v>24</v>
      </c>
      <c r="M17461" t="s">
        <v>1463</v>
      </c>
      <c r="N17461">
        <v>1</v>
      </c>
      <c r="O17461">
        <v>3.90117035110533E-3</v>
      </c>
    </row>
    <row r="17462" spans="1:15">
      <c r="A17462" t="s">
        <v>19298</v>
      </c>
      <c r="B17462" t="s">
        <v>23511</v>
      </c>
      <c r="C17462" t="s">
        <v>19299</v>
      </c>
      <c r="D17462">
        <v>10</v>
      </c>
      <c r="E17462">
        <v>6152</v>
      </c>
      <c r="F17462">
        <v>11</v>
      </c>
      <c r="G17462">
        <v>7804</v>
      </c>
      <c r="H17462">
        <v>0.28867792927582098</v>
      </c>
      <c r="I17462">
        <v>0.81015798566717701</v>
      </c>
      <c r="J17462">
        <v>0.69635776074186095</v>
      </c>
      <c r="K17462" t="s">
        <v>25117</v>
      </c>
      <c r="L17462">
        <v>10</v>
      </c>
      <c r="M17462" t="s">
        <v>5133</v>
      </c>
      <c r="N17462">
        <v>0.90909090909090895</v>
      </c>
      <c r="O17462">
        <v>1.62548764629389E-3</v>
      </c>
    </row>
    <row r="17463" spans="1:15">
      <c r="A17463" t="s">
        <v>19298</v>
      </c>
      <c r="B17463" t="s">
        <v>23518</v>
      </c>
      <c r="C17463" t="s">
        <v>19299</v>
      </c>
      <c r="D17463">
        <v>1</v>
      </c>
      <c r="E17463">
        <v>787</v>
      </c>
      <c r="F17463">
        <v>11</v>
      </c>
      <c r="G17463">
        <v>7393</v>
      </c>
      <c r="H17463">
        <v>0.71032488019926399</v>
      </c>
      <c r="I17463">
        <v>1</v>
      </c>
      <c r="J17463">
        <v>0.966855260484069</v>
      </c>
      <c r="K17463" t="s">
        <v>25116</v>
      </c>
      <c r="L17463">
        <v>1</v>
      </c>
      <c r="M17463" t="s">
        <v>5133</v>
      </c>
      <c r="N17463">
        <v>9.0909090909090898E-2</v>
      </c>
      <c r="O17463">
        <v>1.27064803049555E-3</v>
      </c>
    </row>
    <row r="17464" spans="1:15">
      <c r="A17464" t="s">
        <v>19300</v>
      </c>
      <c r="B17464" t="s">
        <v>23511</v>
      </c>
      <c r="C17464" t="s">
        <v>19301</v>
      </c>
      <c r="D17464">
        <v>3</v>
      </c>
      <c r="E17464">
        <v>6152</v>
      </c>
      <c r="F17464">
        <v>4</v>
      </c>
      <c r="G17464">
        <v>7804</v>
      </c>
      <c r="H17464">
        <v>0.80103341611958101</v>
      </c>
      <c r="I17464">
        <v>0.968912233598893</v>
      </c>
      <c r="J17464">
        <v>0.832812322140707</v>
      </c>
      <c r="K17464" t="s">
        <v>33983</v>
      </c>
      <c r="L17464">
        <v>3</v>
      </c>
      <c r="M17464" t="s">
        <v>5133</v>
      </c>
      <c r="N17464">
        <v>0.75</v>
      </c>
      <c r="O17464">
        <v>4.8764629388816603E-4</v>
      </c>
    </row>
    <row r="17465" spans="1:15">
      <c r="A17465" t="s">
        <v>19300</v>
      </c>
      <c r="B17465" t="s">
        <v>23518</v>
      </c>
      <c r="C17465" t="s">
        <v>19301</v>
      </c>
      <c r="D17465">
        <v>2</v>
      </c>
      <c r="E17465">
        <v>787</v>
      </c>
      <c r="F17465">
        <v>5</v>
      </c>
      <c r="G17465">
        <v>7393</v>
      </c>
      <c r="H17465">
        <v>9.1006533730773498E-2</v>
      </c>
      <c r="I17465">
        <v>0.63266972740240601</v>
      </c>
      <c r="J17465">
        <v>0.61170005408803896</v>
      </c>
      <c r="K17465" t="s">
        <v>28681</v>
      </c>
      <c r="L17465">
        <v>2</v>
      </c>
      <c r="M17465" t="s">
        <v>5133</v>
      </c>
      <c r="N17465">
        <v>0.4</v>
      </c>
      <c r="O17465">
        <v>2.5412960609911099E-3</v>
      </c>
    </row>
    <row r="17466" spans="1:15">
      <c r="A17466" t="s">
        <v>19302</v>
      </c>
      <c r="B17466" t="s">
        <v>23513</v>
      </c>
      <c r="C17466" t="s">
        <v>19303</v>
      </c>
      <c r="D17466">
        <v>3</v>
      </c>
      <c r="E17466">
        <v>535</v>
      </c>
      <c r="F17466">
        <v>60</v>
      </c>
      <c r="G17466">
        <v>8124</v>
      </c>
      <c r="H17466">
        <v>0.76565820791829398</v>
      </c>
      <c r="I17466">
        <v>0.99999999999997702</v>
      </c>
      <c r="J17466">
        <v>0.95041217501583097</v>
      </c>
      <c r="K17466" t="s">
        <v>27117</v>
      </c>
      <c r="L17466">
        <v>3</v>
      </c>
      <c r="M17466" t="s">
        <v>5133</v>
      </c>
      <c r="N17466">
        <v>0.05</v>
      </c>
      <c r="O17466">
        <v>5.60747663551402E-3</v>
      </c>
    </row>
    <row r="17467" spans="1:15">
      <c r="A17467" t="s">
        <v>19302</v>
      </c>
      <c r="B17467" t="s">
        <v>23518</v>
      </c>
      <c r="C17467" t="s">
        <v>19303</v>
      </c>
      <c r="D17467">
        <v>9</v>
      </c>
      <c r="E17467">
        <v>787</v>
      </c>
      <c r="F17467">
        <v>61</v>
      </c>
      <c r="G17467">
        <v>7393</v>
      </c>
      <c r="H17467">
        <v>0.19643541640102199</v>
      </c>
      <c r="I17467">
        <v>0.83876007220319604</v>
      </c>
      <c r="J17467">
        <v>0.81095958809365798</v>
      </c>
      <c r="K17467" t="s">
        <v>29928</v>
      </c>
      <c r="L17467">
        <v>9</v>
      </c>
      <c r="M17467" t="s">
        <v>5133</v>
      </c>
      <c r="N17467">
        <v>0.14754098360655701</v>
      </c>
      <c r="O17467">
        <v>1.143583227446E-2</v>
      </c>
    </row>
    <row r="17468" spans="1:15">
      <c r="A17468" t="s">
        <v>19302</v>
      </c>
      <c r="B17468" t="s">
        <v>23511</v>
      </c>
      <c r="C17468" t="s">
        <v>19303</v>
      </c>
      <c r="D17468">
        <v>48</v>
      </c>
      <c r="E17468">
        <v>6152</v>
      </c>
      <c r="F17468">
        <v>65</v>
      </c>
      <c r="G17468">
        <v>7804</v>
      </c>
      <c r="H17468">
        <v>0.87163614171583503</v>
      </c>
      <c r="I17468">
        <v>1</v>
      </c>
      <c r="J17468">
        <v>0.85953329234717102</v>
      </c>
      <c r="K17468" t="s">
        <v>33984</v>
      </c>
      <c r="L17468">
        <v>48</v>
      </c>
      <c r="M17468" t="s">
        <v>5133</v>
      </c>
      <c r="N17468">
        <v>0.73846153846153895</v>
      </c>
      <c r="O17468">
        <v>7.8023407022106599E-3</v>
      </c>
    </row>
    <row r="17469" spans="1:15">
      <c r="A17469" t="s">
        <v>19304</v>
      </c>
      <c r="B17469" t="s">
        <v>23513</v>
      </c>
      <c r="C17469" t="s">
        <v>19305</v>
      </c>
      <c r="D17469">
        <v>3</v>
      </c>
      <c r="E17469">
        <v>535</v>
      </c>
      <c r="F17469">
        <v>51</v>
      </c>
      <c r="G17469">
        <v>8124</v>
      </c>
      <c r="H17469">
        <v>0.66210332237746305</v>
      </c>
      <c r="I17469">
        <v>0.99999999999997702</v>
      </c>
      <c r="J17469">
        <v>0.95041217501583097</v>
      </c>
      <c r="K17469" t="s">
        <v>27117</v>
      </c>
      <c r="L17469">
        <v>3</v>
      </c>
      <c r="M17469" t="s">
        <v>5133</v>
      </c>
      <c r="N17469">
        <v>5.8823529411764698E-2</v>
      </c>
      <c r="O17469">
        <v>5.60747663551402E-3</v>
      </c>
    </row>
    <row r="17470" spans="1:15">
      <c r="A17470" t="s">
        <v>19304</v>
      </c>
      <c r="B17470" t="s">
        <v>23511</v>
      </c>
      <c r="C17470" t="s">
        <v>19305</v>
      </c>
      <c r="D17470">
        <v>42</v>
      </c>
      <c r="E17470">
        <v>6152</v>
      </c>
      <c r="F17470">
        <v>56</v>
      </c>
      <c r="G17470">
        <v>7804</v>
      </c>
      <c r="H17470">
        <v>0.80969358199274</v>
      </c>
      <c r="I17470">
        <v>0.97453872412074605</v>
      </c>
      <c r="J17470">
        <v>0.83764847806331599</v>
      </c>
      <c r="K17470" t="s">
        <v>29930</v>
      </c>
      <c r="L17470">
        <v>42</v>
      </c>
      <c r="M17470" t="s">
        <v>5133</v>
      </c>
      <c r="N17470">
        <v>0.75</v>
      </c>
      <c r="O17470">
        <v>6.8270481144343297E-3</v>
      </c>
    </row>
    <row r="17471" spans="1:15">
      <c r="A17471" t="s">
        <v>19304</v>
      </c>
      <c r="B17471" t="s">
        <v>23518</v>
      </c>
      <c r="C17471" t="s">
        <v>19305</v>
      </c>
      <c r="D17471">
        <v>9</v>
      </c>
      <c r="E17471">
        <v>787</v>
      </c>
      <c r="F17471">
        <v>55</v>
      </c>
      <c r="G17471">
        <v>7393</v>
      </c>
      <c r="H17471">
        <v>0.12523904238373501</v>
      </c>
      <c r="I17471">
        <v>0.70232558016992197</v>
      </c>
      <c r="J17471">
        <v>0.67904718175981504</v>
      </c>
      <c r="K17471" t="s">
        <v>29928</v>
      </c>
      <c r="L17471">
        <v>9</v>
      </c>
      <c r="M17471" t="s">
        <v>5133</v>
      </c>
      <c r="N17471">
        <v>0.163636363636364</v>
      </c>
      <c r="O17471">
        <v>1.143583227446E-2</v>
      </c>
    </row>
    <row r="17472" spans="1:15">
      <c r="A17472" t="s">
        <v>19306</v>
      </c>
      <c r="B17472" t="s">
        <v>23518</v>
      </c>
      <c r="C17472" t="s">
        <v>19307</v>
      </c>
      <c r="D17472">
        <v>1</v>
      </c>
      <c r="E17472">
        <v>787</v>
      </c>
      <c r="F17472">
        <v>59</v>
      </c>
      <c r="G17472">
        <v>7393</v>
      </c>
      <c r="H17472">
        <v>0.99872968249761196</v>
      </c>
      <c r="I17472">
        <v>1</v>
      </c>
      <c r="J17472">
        <v>0.966855260484069</v>
      </c>
      <c r="K17472" t="s">
        <v>23927</v>
      </c>
      <c r="L17472">
        <v>1</v>
      </c>
      <c r="M17472" t="s">
        <v>5133</v>
      </c>
      <c r="N17472">
        <v>1.6949152542372899E-2</v>
      </c>
      <c r="O17472">
        <v>1.27064803049555E-3</v>
      </c>
    </row>
    <row r="17473" spans="1:15">
      <c r="A17473" t="s">
        <v>19306</v>
      </c>
      <c r="B17473" t="s">
        <v>23511</v>
      </c>
      <c r="C17473" t="s">
        <v>19307</v>
      </c>
      <c r="D17473">
        <v>64</v>
      </c>
      <c r="E17473">
        <v>6152</v>
      </c>
      <c r="F17473">
        <v>71</v>
      </c>
      <c r="G17473">
        <v>7804</v>
      </c>
      <c r="H17473">
        <v>9.5721706166553705E-3</v>
      </c>
      <c r="I17473">
        <v>8.1852631020996394E-2</v>
      </c>
      <c r="J17473">
        <v>7.0355061428755195E-2</v>
      </c>
      <c r="K17473" t="s">
        <v>33985</v>
      </c>
      <c r="L17473">
        <v>64</v>
      </c>
      <c r="M17473" t="s">
        <v>5133</v>
      </c>
      <c r="N17473">
        <v>0.90140845070422504</v>
      </c>
      <c r="O17473">
        <v>1.04031209362809E-2</v>
      </c>
    </row>
    <row r="17474" spans="1:15">
      <c r="A17474" t="s">
        <v>19306</v>
      </c>
      <c r="B17474" t="s">
        <v>23513</v>
      </c>
      <c r="C17474" t="s">
        <v>19307</v>
      </c>
      <c r="D17474">
        <v>5</v>
      </c>
      <c r="E17474">
        <v>535</v>
      </c>
      <c r="F17474">
        <v>73</v>
      </c>
      <c r="G17474">
        <v>8124</v>
      </c>
      <c r="H17474">
        <v>0.53072145859462205</v>
      </c>
      <c r="I17474">
        <v>0.99999999999997702</v>
      </c>
      <c r="J17474">
        <v>0.95041217501583097</v>
      </c>
      <c r="K17474" t="s">
        <v>30099</v>
      </c>
      <c r="L17474">
        <v>5</v>
      </c>
      <c r="M17474" t="s">
        <v>5133</v>
      </c>
      <c r="N17474">
        <v>6.8493150684931503E-2</v>
      </c>
      <c r="O17474">
        <v>9.3457943925233603E-3</v>
      </c>
    </row>
    <row r="17475" spans="1:15">
      <c r="A17475" t="s">
        <v>19308</v>
      </c>
      <c r="B17475" t="s">
        <v>23511</v>
      </c>
      <c r="C17475" t="s">
        <v>19309</v>
      </c>
      <c r="D17475">
        <v>29</v>
      </c>
      <c r="E17475">
        <v>6152</v>
      </c>
      <c r="F17475">
        <v>30</v>
      </c>
      <c r="G17475">
        <v>7804</v>
      </c>
      <c r="H17475">
        <v>7.1319970969707996E-3</v>
      </c>
      <c r="I17475">
        <v>6.4953294560293695E-2</v>
      </c>
      <c r="J17475">
        <v>5.5829519122204803E-2</v>
      </c>
      <c r="K17475" t="s">
        <v>30649</v>
      </c>
      <c r="L17475">
        <v>29</v>
      </c>
      <c r="M17475" t="s">
        <v>5133</v>
      </c>
      <c r="N17475">
        <v>0.96666666666666701</v>
      </c>
      <c r="O17475">
        <v>4.7139141742522797E-3</v>
      </c>
    </row>
    <row r="17476" spans="1:15">
      <c r="A17476" t="s">
        <v>19310</v>
      </c>
      <c r="B17476" t="s">
        <v>23513</v>
      </c>
      <c r="C17476" t="s">
        <v>19311</v>
      </c>
      <c r="D17476">
        <v>2</v>
      </c>
      <c r="E17476">
        <v>535</v>
      </c>
      <c r="F17476">
        <v>55</v>
      </c>
      <c r="G17476">
        <v>8124</v>
      </c>
      <c r="H17476">
        <v>0.88575654288720795</v>
      </c>
      <c r="I17476">
        <v>0.99999999999997702</v>
      </c>
      <c r="J17476">
        <v>0.95041217501583097</v>
      </c>
      <c r="K17476" t="s">
        <v>27395</v>
      </c>
      <c r="L17476">
        <v>2</v>
      </c>
      <c r="M17476" t="s">
        <v>5133</v>
      </c>
      <c r="N17476">
        <v>3.6363636363636397E-2</v>
      </c>
      <c r="O17476">
        <v>3.7383177570093499E-3</v>
      </c>
    </row>
    <row r="17477" spans="1:15">
      <c r="A17477" t="s">
        <v>19310</v>
      </c>
      <c r="B17477" t="s">
        <v>23511</v>
      </c>
      <c r="C17477" t="s">
        <v>19311</v>
      </c>
      <c r="D17477">
        <v>44</v>
      </c>
      <c r="E17477">
        <v>6152</v>
      </c>
      <c r="F17477">
        <v>55</v>
      </c>
      <c r="G17477">
        <v>7804</v>
      </c>
      <c r="H17477">
        <v>0.49383369876715</v>
      </c>
      <c r="I17477">
        <v>0.968484614414859</v>
      </c>
      <c r="J17477">
        <v>0.83244476921558397</v>
      </c>
      <c r="K17477" t="s">
        <v>33986</v>
      </c>
      <c r="L17477">
        <v>44</v>
      </c>
      <c r="M17477" t="s">
        <v>5133</v>
      </c>
      <c r="N17477">
        <v>0.8</v>
      </c>
      <c r="O17477">
        <v>7.1521456436931096E-3</v>
      </c>
    </row>
    <row r="17478" spans="1:15">
      <c r="A17478" t="s">
        <v>19310</v>
      </c>
      <c r="B17478" t="s">
        <v>23518</v>
      </c>
      <c r="C17478" t="s">
        <v>19311</v>
      </c>
      <c r="D17478">
        <v>4</v>
      </c>
      <c r="E17478">
        <v>787</v>
      </c>
      <c r="F17478">
        <v>53</v>
      </c>
      <c r="G17478">
        <v>7393</v>
      </c>
      <c r="H17478">
        <v>0.83038852188964296</v>
      </c>
      <c r="I17478">
        <v>1</v>
      </c>
      <c r="J17478">
        <v>0.966855260484069</v>
      </c>
      <c r="K17478" t="s">
        <v>27394</v>
      </c>
      <c r="L17478">
        <v>4</v>
      </c>
      <c r="M17478" t="s">
        <v>5133</v>
      </c>
      <c r="N17478">
        <v>7.5471698113207503E-2</v>
      </c>
      <c r="O17478">
        <v>5.0825921219822103E-3</v>
      </c>
    </row>
    <row r="17479" spans="1:15">
      <c r="A17479" t="s">
        <v>19312</v>
      </c>
      <c r="B17479" t="s">
        <v>23518</v>
      </c>
      <c r="C17479" t="s">
        <v>19313</v>
      </c>
      <c r="D17479">
        <v>1</v>
      </c>
      <c r="E17479">
        <v>787</v>
      </c>
      <c r="F17479">
        <v>11</v>
      </c>
      <c r="G17479">
        <v>7393</v>
      </c>
      <c r="H17479">
        <v>0.71032488019926399</v>
      </c>
      <c r="I17479">
        <v>1</v>
      </c>
      <c r="J17479">
        <v>0.966855260484069</v>
      </c>
      <c r="K17479" t="s">
        <v>24620</v>
      </c>
      <c r="L17479">
        <v>1</v>
      </c>
      <c r="M17479" t="s">
        <v>5133</v>
      </c>
      <c r="N17479">
        <v>9.0909090909090898E-2</v>
      </c>
      <c r="O17479">
        <v>1.27064803049555E-3</v>
      </c>
    </row>
    <row r="17480" spans="1:15">
      <c r="A17480" t="s">
        <v>19312</v>
      </c>
      <c r="B17480" t="s">
        <v>23513</v>
      </c>
      <c r="C17480" t="s">
        <v>19313</v>
      </c>
      <c r="D17480">
        <v>1</v>
      </c>
      <c r="E17480">
        <v>535</v>
      </c>
      <c r="F17480">
        <v>11</v>
      </c>
      <c r="G17480">
        <v>8124</v>
      </c>
      <c r="H17480">
        <v>0.52755249562557105</v>
      </c>
      <c r="I17480">
        <v>0.99999999999997702</v>
      </c>
      <c r="J17480">
        <v>0.95041217501583097</v>
      </c>
      <c r="K17480" t="s">
        <v>25639</v>
      </c>
      <c r="L17480">
        <v>1</v>
      </c>
      <c r="M17480" t="s">
        <v>5133</v>
      </c>
      <c r="N17480">
        <v>9.0909090909090898E-2</v>
      </c>
      <c r="O17480">
        <v>1.8691588785046699E-3</v>
      </c>
    </row>
    <row r="17481" spans="1:15">
      <c r="A17481" t="s">
        <v>19312</v>
      </c>
      <c r="B17481" t="s">
        <v>23511</v>
      </c>
      <c r="C17481" t="s">
        <v>19313</v>
      </c>
      <c r="D17481">
        <v>9</v>
      </c>
      <c r="E17481">
        <v>6152</v>
      </c>
      <c r="F17481">
        <v>11</v>
      </c>
      <c r="G17481">
        <v>7804</v>
      </c>
      <c r="H17481">
        <v>0.578610134932666</v>
      </c>
      <c r="I17481">
        <v>0.968912233598893</v>
      </c>
      <c r="J17481">
        <v>0.832812322140707</v>
      </c>
      <c r="K17481" t="s">
        <v>33987</v>
      </c>
      <c r="L17481">
        <v>9</v>
      </c>
      <c r="M17481" t="s">
        <v>5133</v>
      </c>
      <c r="N17481">
        <v>0.81818181818181801</v>
      </c>
      <c r="O17481">
        <v>1.4629388816645001E-3</v>
      </c>
    </row>
    <row r="17482" spans="1:15">
      <c r="A17482" t="s">
        <v>19314</v>
      </c>
      <c r="B17482" t="s">
        <v>23518</v>
      </c>
      <c r="C17482" t="s">
        <v>19315</v>
      </c>
      <c r="D17482">
        <v>2</v>
      </c>
      <c r="E17482">
        <v>787</v>
      </c>
      <c r="F17482">
        <v>18</v>
      </c>
      <c r="G17482">
        <v>7393</v>
      </c>
      <c r="H17482">
        <v>0.58566443264086399</v>
      </c>
      <c r="I17482">
        <v>1</v>
      </c>
      <c r="J17482">
        <v>0.966855260484069</v>
      </c>
      <c r="K17482" t="s">
        <v>27427</v>
      </c>
      <c r="L17482">
        <v>2</v>
      </c>
      <c r="M17482" t="s">
        <v>5133</v>
      </c>
      <c r="N17482">
        <v>0.11111111111111099</v>
      </c>
      <c r="O17482">
        <v>2.5412960609911099E-3</v>
      </c>
    </row>
    <row r="17483" spans="1:15">
      <c r="A17483" t="s">
        <v>19314</v>
      </c>
      <c r="B17483" t="s">
        <v>23511</v>
      </c>
      <c r="C17483" t="s">
        <v>19315</v>
      </c>
      <c r="D17483">
        <v>16</v>
      </c>
      <c r="E17483">
        <v>6152</v>
      </c>
      <c r="F17483">
        <v>21</v>
      </c>
      <c r="G17483">
        <v>7804</v>
      </c>
      <c r="H17483">
        <v>0.72519464518531396</v>
      </c>
      <c r="I17483">
        <v>0.968912233598893</v>
      </c>
      <c r="J17483">
        <v>0.832812322140707</v>
      </c>
      <c r="K17483" t="s">
        <v>27428</v>
      </c>
      <c r="L17483">
        <v>16</v>
      </c>
      <c r="M17483" t="s">
        <v>5133</v>
      </c>
      <c r="N17483">
        <v>0.76190476190476197</v>
      </c>
      <c r="O17483">
        <v>2.6007802340702198E-3</v>
      </c>
    </row>
    <row r="17484" spans="1:15">
      <c r="A17484" t="s">
        <v>19314</v>
      </c>
      <c r="B17484" t="s">
        <v>23513</v>
      </c>
      <c r="C17484" t="s">
        <v>19315</v>
      </c>
      <c r="D17484">
        <v>1</v>
      </c>
      <c r="E17484">
        <v>535</v>
      </c>
      <c r="F17484">
        <v>21</v>
      </c>
      <c r="G17484">
        <v>8124</v>
      </c>
      <c r="H17484">
        <v>0.76126581765353996</v>
      </c>
      <c r="I17484">
        <v>0.99999999999997702</v>
      </c>
      <c r="J17484">
        <v>0.95041217501583097</v>
      </c>
      <c r="K17484" t="s">
        <v>25639</v>
      </c>
      <c r="L17484">
        <v>1</v>
      </c>
      <c r="M17484" t="s">
        <v>5133</v>
      </c>
      <c r="N17484">
        <v>4.7619047619047603E-2</v>
      </c>
      <c r="O17484">
        <v>1.8691588785046699E-3</v>
      </c>
    </row>
    <row r="17485" spans="1:15">
      <c r="A17485" t="s">
        <v>19316</v>
      </c>
      <c r="B17485" t="s">
        <v>23513</v>
      </c>
      <c r="C17485" t="s">
        <v>19317</v>
      </c>
      <c r="D17485">
        <v>1</v>
      </c>
      <c r="E17485">
        <v>535</v>
      </c>
      <c r="F17485">
        <v>8</v>
      </c>
      <c r="G17485">
        <v>8124</v>
      </c>
      <c r="H17485">
        <v>0.42028903387437799</v>
      </c>
      <c r="I17485">
        <v>0.99999999999997702</v>
      </c>
      <c r="J17485">
        <v>0.95041217501583097</v>
      </c>
      <c r="K17485" t="s">
        <v>26049</v>
      </c>
      <c r="L17485">
        <v>1</v>
      </c>
      <c r="M17485" t="s">
        <v>5133</v>
      </c>
      <c r="N17485">
        <v>0.125</v>
      </c>
      <c r="O17485">
        <v>1.8691588785046699E-3</v>
      </c>
    </row>
    <row r="17486" spans="1:15">
      <c r="A17486" t="s">
        <v>19316</v>
      </c>
      <c r="B17486" t="s">
        <v>23518</v>
      </c>
      <c r="C17486" t="s">
        <v>19317</v>
      </c>
      <c r="D17486">
        <v>1</v>
      </c>
      <c r="E17486">
        <v>787</v>
      </c>
      <c r="F17486">
        <v>10</v>
      </c>
      <c r="G17486">
        <v>7393</v>
      </c>
      <c r="H17486">
        <v>0.67576236969544701</v>
      </c>
      <c r="I17486">
        <v>1</v>
      </c>
      <c r="J17486">
        <v>0.966855260484069</v>
      </c>
      <c r="K17486" t="s">
        <v>24858</v>
      </c>
      <c r="L17486">
        <v>1</v>
      </c>
      <c r="M17486" t="s">
        <v>5133</v>
      </c>
      <c r="N17486">
        <v>0.1</v>
      </c>
      <c r="O17486">
        <v>1.27064803049555E-3</v>
      </c>
    </row>
    <row r="17487" spans="1:15">
      <c r="A17487" t="s">
        <v>19316</v>
      </c>
      <c r="B17487" t="s">
        <v>23511</v>
      </c>
      <c r="C17487" t="s">
        <v>19317</v>
      </c>
      <c r="D17487">
        <v>6</v>
      </c>
      <c r="E17487">
        <v>6152</v>
      </c>
      <c r="F17487">
        <v>8</v>
      </c>
      <c r="G17487">
        <v>7804</v>
      </c>
      <c r="H17487">
        <v>0.77072248517942499</v>
      </c>
      <c r="I17487">
        <v>0.968912233598893</v>
      </c>
      <c r="J17487">
        <v>0.832812322140707</v>
      </c>
      <c r="K17487" t="s">
        <v>26055</v>
      </c>
      <c r="L17487">
        <v>6</v>
      </c>
      <c r="M17487" t="s">
        <v>5133</v>
      </c>
      <c r="N17487">
        <v>0.75</v>
      </c>
      <c r="O17487">
        <v>9.7529258777633303E-4</v>
      </c>
    </row>
    <row r="17488" spans="1:15">
      <c r="A17488" t="s">
        <v>19318</v>
      </c>
      <c r="B17488" t="s">
        <v>23513</v>
      </c>
      <c r="C17488" t="s">
        <v>19319</v>
      </c>
      <c r="D17488">
        <v>1</v>
      </c>
      <c r="E17488">
        <v>535</v>
      </c>
      <c r="F17488">
        <v>8</v>
      </c>
      <c r="G17488">
        <v>8124</v>
      </c>
      <c r="H17488">
        <v>0.42028903387437799</v>
      </c>
      <c r="I17488">
        <v>0.99999999999997702</v>
      </c>
      <c r="J17488">
        <v>0.95041217501583097</v>
      </c>
      <c r="K17488" t="s">
        <v>26049</v>
      </c>
      <c r="L17488">
        <v>1</v>
      </c>
      <c r="M17488" t="s">
        <v>5133</v>
      </c>
      <c r="N17488">
        <v>0.125</v>
      </c>
      <c r="O17488">
        <v>1.8691588785046699E-3</v>
      </c>
    </row>
    <row r="17489" spans="1:15">
      <c r="A17489" t="s">
        <v>19318</v>
      </c>
      <c r="B17489" t="s">
        <v>23518</v>
      </c>
      <c r="C17489" t="s">
        <v>19319</v>
      </c>
      <c r="D17489">
        <v>1</v>
      </c>
      <c r="E17489">
        <v>787</v>
      </c>
      <c r="F17489">
        <v>10</v>
      </c>
      <c r="G17489">
        <v>7393</v>
      </c>
      <c r="H17489">
        <v>0.67576236969544701</v>
      </c>
      <c r="I17489">
        <v>1</v>
      </c>
      <c r="J17489">
        <v>0.966855260484069</v>
      </c>
      <c r="K17489" t="s">
        <v>24858</v>
      </c>
      <c r="L17489">
        <v>1</v>
      </c>
      <c r="M17489" t="s">
        <v>5133</v>
      </c>
      <c r="N17489">
        <v>0.1</v>
      </c>
      <c r="O17489">
        <v>1.27064803049555E-3</v>
      </c>
    </row>
    <row r="17490" spans="1:15">
      <c r="A17490" t="s">
        <v>19318</v>
      </c>
      <c r="B17490" t="s">
        <v>23511</v>
      </c>
      <c r="C17490" t="s">
        <v>19319</v>
      </c>
      <c r="D17490">
        <v>6</v>
      </c>
      <c r="E17490">
        <v>6152</v>
      </c>
      <c r="F17490">
        <v>8</v>
      </c>
      <c r="G17490">
        <v>7804</v>
      </c>
      <c r="H17490">
        <v>0.77072248517942499</v>
      </c>
      <c r="I17490">
        <v>0.968912233598893</v>
      </c>
      <c r="J17490">
        <v>0.832812322140707</v>
      </c>
      <c r="K17490" t="s">
        <v>26055</v>
      </c>
      <c r="L17490">
        <v>6</v>
      </c>
      <c r="M17490" t="s">
        <v>5133</v>
      </c>
      <c r="N17490">
        <v>0.75</v>
      </c>
      <c r="O17490">
        <v>9.7529258777633303E-4</v>
      </c>
    </row>
    <row r="17491" spans="1:15">
      <c r="A17491" t="s">
        <v>19320</v>
      </c>
      <c r="B17491" t="s">
        <v>23511</v>
      </c>
      <c r="C17491" t="s">
        <v>19321</v>
      </c>
      <c r="D17491">
        <v>4</v>
      </c>
      <c r="E17491">
        <v>6152</v>
      </c>
      <c r="F17491">
        <v>4</v>
      </c>
      <c r="G17491">
        <v>7804</v>
      </c>
      <c r="H17491">
        <v>0.38610601832086699</v>
      </c>
      <c r="I17491">
        <v>0.90829480295553899</v>
      </c>
      <c r="J17491">
        <v>0.78070962240619901</v>
      </c>
      <c r="K17491" t="s">
        <v>33988</v>
      </c>
      <c r="L17491">
        <v>4</v>
      </c>
      <c r="M17491" t="s">
        <v>5133</v>
      </c>
      <c r="N17491">
        <v>1</v>
      </c>
      <c r="O17491">
        <v>6.5019505851755496E-4</v>
      </c>
    </row>
    <row r="17492" spans="1:15">
      <c r="A17492" t="s">
        <v>19322</v>
      </c>
      <c r="B17492" t="s">
        <v>23511</v>
      </c>
      <c r="C17492" t="s">
        <v>19323</v>
      </c>
      <c r="D17492">
        <v>7</v>
      </c>
      <c r="E17492">
        <v>6152</v>
      </c>
      <c r="F17492">
        <v>7</v>
      </c>
      <c r="G17492">
        <v>7804</v>
      </c>
      <c r="H17492">
        <v>0.18905120292587699</v>
      </c>
      <c r="I17492">
        <v>0.631132279689813</v>
      </c>
      <c r="J17492">
        <v>0.54247920626835999</v>
      </c>
      <c r="K17492" t="s">
        <v>28026</v>
      </c>
      <c r="L17492">
        <v>7</v>
      </c>
      <c r="M17492" t="s">
        <v>5133</v>
      </c>
      <c r="N17492">
        <v>1</v>
      </c>
      <c r="O17492">
        <v>1.13784135240572E-3</v>
      </c>
    </row>
    <row r="17493" spans="1:15">
      <c r="A17493" t="s">
        <v>19324</v>
      </c>
      <c r="B17493" t="s">
        <v>23513</v>
      </c>
      <c r="C17493" t="s">
        <v>19325</v>
      </c>
      <c r="D17493">
        <v>1</v>
      </c>
      <c r="E17493">
        <v>535</v>
      </c>
      <c r="F17493">
        <v>13</v>
      </c>
      <c r="G17493">
        <v>8124</v>
      </c>
      <c r="H17493">
        <v>0.58781134946737001</v>
      </c>
      <c r="I17493">
        <v>0.99999999999997702</v>
      </c>
      <c r="J17493">
        <v>0.95041217501583097</v>
      </c>
      <c r="K17493" t="s">
        <v>25106</v>
      </c>
      <c r="L17493">
        <v>1</v>
      </c>
      <c r="M17493" t="s">
        <v>5133</v>
      </c>
      <c r="N17493">
        <v>7.69230769230769E-2</v>
      </c>
      <c r="O17493">
        <v>1.8691588785046699E-3</v>
      </c>
    </row>
    <row r="17494" spans="1:15">
      <c r="A17494" t="s">
        <v>19324</v>
      </c>
      <c r="B17494" t="s">
        <v>23511</v>
      </c>
      <c r="C17494" t="s">
        <v>19325</v>
      </c>
      <c r="D17494">
        <v>11</v>
      </c>
      <c r="E17494">
        <v>6152</v>
      </c>
      <c r="F17494">
        <v>12</v>
      </c>
      <c r="G17494">
        <v>7804</v>
      </c>
      <c r="H17494">
        <v>0.24296886885364699</v>
      </c>
      <c r="I17494">
        <v>0.71382528017432401</v>
      </c>
      <c r="J17494">
        <v>0.61355659322887801</v>
      </c>
      <c r="K17494" t="s">
        <v>26125</v>
      </c>
      <c r="L17494">
        <v>11</v>
      </c>
      <c r="M17494" t="s">
        <v>5133</v>
      </c>
      <c r="N17494">
        <v>0.91666666666666696</v>
      </c>
      <c r="O17494">
        <v>1.78803641092328E-3</v>
      </c>
    </row>
    <row r="17495" spans="1:15">
      <c r="A17495" t="s">
        <v>19326</v>
      </c>
      <c r="B17495" t="s">
        <v>23511</v>
      </c>
      <c r="C17495" t="s">
        <v>19327</v>
      </c>
      <c r="D17495">
        <v>51</v>
      </c>
      <c r="E17495">
        <v>6152</v>
      </c>
      <c r="F17495">
        <v>60</v>
      </c>
      <c r="G17495">
        <v>7804</v>
      </c>
      <c r="H17495">
        <v>0.154371842387206</v>
      </c>
      <c r="I17495">
        <v>0.56497798821637502</v>
      </c>
      <c r="J17495">
        <v>0.48561739031530199</v>
      </c>
      <c r="K17495" t="s">
        <v>33989</v>
      </c>
      <c r="L17495">
        <v>51</v>
      </c>
      <c r="M17495" t="s">
        <v>1463</v>
      </c>
      <c r="N17495">
        <v>0.85</v>
      </c>
      <c r="O17495">
        <v>8.2899869960988293E-3</v>
      </c>
    </row>
    <row r="17496" spans="1:15">
      <c r="A17496" t="s">
        <v>19326</v>
      </c>
      <c r="B17496" t="s">
        <v>23513</v>
      </c>
      <c r="C17496" t="s">
        <v>19327</v>
      </c>
      <c r="D17496">
        <v>6</v>
      </c>
      <c r="E17496">
        <v>535</v>
      </c>
      <c r="F17496">
        <v>72</v>
      </c>
      <c r="G17496">
        <v>8124</v>
      </c>
      <c r="H17496">
        <v>0.33689241653742003</v>
      </c>
      <c r="I17496">
        <v>0.98112528324932702</v>
      </c>
      <c r="J17496">
        <v>0.93247341441603804</v>
      </c>
      <c r="K17496" t="s">
        <v>33990</v>
      </c>
      <c r="L17496">
        <v>6</v>
      </c>
      <c r="M17496" t="s">
        <v>1463</v>
      </c>
      <c r="N17496">
        <v>8.3333333333333301E-2</v>
      </c>
      <c r="O17496">
        <v>1.1214953271028E-2</v>
      </c>
    </row>
    <row r="17497" spans="1:15">
      <c r="A17497" t="s">
        <v>19328</v>
      </c>
      <c r="B17497" t="s">
        <v>23511</v>
      </c>
      <c r="C17497" t="s">
        <v>19329</v>
      </c>
      <c r="D17497">
        <v>18</v>
      </c>
      <c r="E17497">
        <v>6152</v>
      </c>
      <c r="F17497">
        <v>19</v>
      </c>
      <c r="G17497">
        <v>7804</v>
      </c>
      <c r="H17497">
        <v>6.6261991530884704E-2</v>
      </c>
      <c r="I17497">
        <v>0.33232262181434502</v>
      </c>
      <c r="J17497">
        <v>0.28564235724952802</v>
      </c>
      <c r="K17497" t="s">
        <v>33426</v>
      </c>
      <c r="L17497">
        <v>18</v>
      </c>
      <c r="M17497" t="s">
        <v>1463</v>
      </c>
      <c r="N17497">
        <v>0.94736842105263197</v>
      </c>
      <c r="O17497">
        <v>2.9258777633290002E-3</v>
      </c>
    </row>
    <row r="17498" spans="1:15">
      <c r="A17498" t="s">
        <v>19328</v>
      </c>
      <c r="B17498" t="s">
        <v>23513</v>
      </c>
      <c r="C17498" t="s">
        <v>19329</v>
      </c>
      <c r="D17498">
        <v>1</v>
      </c>
      <c r="E17498">
        <v>535</v>
      </c>
      <c r="F17498">
        <v>21</v>
      </c>
      <c r="G17498">
        <v>8124</v>
      </c>
      <c r="H17498">
        <v>0.76126581765353996</v>
      </c>
      <c r="I17498">
        <v>0.99999999999997702</v>
      </c>
      <c r="J17498">
        <v>0.95041217501583097</v>
      </c>
      <c r="K17498" t="s">
        <v>23584</v>
      </c>
      <c r="L17498">
        <v>1</v>
      </c>
      <c r="M17498" t="s">
        <v>1463</v>
      </c>
      <c r="N17498">
        <v>4.7619047619047603E-2</v>
      </c>
      <c r="O17498">
        <v>1.8691588785046699E-3</v>
      </c>
    </row>
    <row r="17499" spans="1:15">
      <c r="A17499" t="s">
        <v>19330</v>
      </c>
      <c r="B17499" t="s">
        <v>23511</v>
      </c>
      <c r="C17499" t="s">
        <v>19331</v>
      </c>
      <c r="D17499">
        <v>1</v>
      </c>
      <c r="E17499">
        <v>6152</v>
      </c>
      <c r="F17499">
        <v>1</v>
      </c>
      <c r="G17499">
        <v>7804</v>
      </c>
      <c r="H17499">
        <v>0.788313685289595</v>
      </c>
      <c r="I17499">
        <v>0.968912233598893</v>
      </c>
      <c r="J17499">
        <v>0.832812322140707</v>
      </c>
      <c r="K17499" t="s">
        <v>33991</v>
      </c>
      <c r="L17499">
        <v>1</v>
      </c>
      <c r="M17499" t="s">
        <v>5133</v>
      </c>
      <c r="N17499">
        <v>1</v>
      </c>
      <c r="O17499">
        <v>1.6254876462938901E-4</v>
      </c>
    </row>
    <row r="17500" spans="1:15">
      <c r="A17500" t="s">
        <v>19332</v>
      </c>
      <c r="B17500" t="s">
        <v>23511</v>
      </c>
      <c r="C17500" t="s">
        <v>19333</v>
      </c>
      <c r="D17500">
        <v>1</v>
      </c>
      <c r="E17500">
        <v>6152</v>
      </c>
      <c r="F17500">
        <v>1</v>
      </c>
      <c r="G17500">
        <v>7804</v>
      </c>
      <c r="H17500">
        <v>0.788313685289595</v>
      </c>
      <c r="I17500">
        <v>0.968912233598893</v>
      </c>
      <c r="J17500">
        <v>0.832812322140707</v>
      </c>
      <c r="K17500" t="s">
        <v>33991</v>
      </c>
      <c r="L17500">
        <v>1</v>
      </c>
      <c r="M17500" t="s">
        <v>5133</v>
      </c>
      <c r="N17500">
        <v>1</v>
      </c>
      <c r="O17500">
        <v>1.6254876462938901E-4</v>
      </c>
    </row>
    <row r="17501" spans="1:15">
      <c r="A17501" t="s">
        <v>19334</v>
      </c>
      <c r="B17501" t="s">
        <v>23513</v>
      </c>
      <c r="C17501" t="s">
        <v>19335</v>
      </c>
      <c r="D17501">
        <v>18</v>
      </c>
      <c r="E17501">
        <v>535</v>
      </c>
      <c r="F17501">
        <v>200</v>
      </c>
      <c r="G17501">
        <v>8124</v>
      </c>
      <c r="H17501">
        <v>0.10884021786228</v>
      </c>
      <c r="I17501">
        <v>0.64703075560747003</v>
      </c>
      <c r="J17501">
        <v>0.614945907739046</v>
      </c>
      <c r="K17501" t="s">
        <v>27687</v>
      </c>
      <c r="L17501">
        <v>18</v>
      </c>
      <c r="M17501" t="s">
        <v>5133</v>
      </c>
      <c r="N17501">
        <v>0.09</v>
      </c>
      <c r="O17501">
        <v>3.3644859813084099E-2</v>
      </c>
    </row>
    <row r="17502" spans="1:15">
      <c r="A17502" t="s">
        <v>19334</v>
      </c>
      <c r="B17502" t="s">
        <v>23518</v>
      </c>
      <c r="C17502" t="s">
        <v>19335</v>
      </c>
      <c r="D17502">
        <v>13</v>
      </c>
      <c r="E17502">
        <v>787</v>
      </c>
      <c r="F17502">
        <v>199</v>
      </c>
      <c r="G17502">
        <v>7393</v>
      </c>
      <c r="H17502">
        <v>0.98370499550289803</v>
      </c>
      <c r="I17502">
        <v>1</v>
      </c>
      <c r="J17502">
        <v>0.966855260484069</v>
      </c>
      <c r="K17502" t="s">
        <v>27685</v>
      </c>
      <c r="L17502">
        <v>13</v>
      </c>
      <c r="M17502" t="s">
        <v>5133</v>
      </c>
      <c r="N17502">
        <v>6.5326633165829207E-2</v>
      </c>
      <c r="O17502">
        <v>1.6518424396442199E-2</v>
      </c>
    </row>
    <row r="17503" spans="1:15">
      <c r="A17503" t="s">
        <v>19334</v>
      </c>
      <c r="B17503" t="s">
        <v>23511</v>
      </c>
      <c r="C17503" t="s">
        <v>19335</v>
      </c>
      <c r="D17503">
        <v>179</v>
      </c>
      <c r="E17503">
        <v>6152</v>
      </c>
      <c r="F17503">
        <v>215</v>
      </c>
      <c r="G17503">
        <v>7804</v>
      </c>
      <c r="H17503">
        <v>6.0687865555315502E-2</v>
      </c>
      <c r="I17503">
        <v>0.31297644651235201</v>
      </c>
      <c r="J17503">
        <v>0.26901367549788002</v>
      </c>
      <c r="K17503" t="s">
        <v>33992</v>
      </c>
      <c r="L17503">
        <v>179</v>
      </c>
      <c r="M17503" t="s">
        <v>5133</v>
      </c>
      <c r="N17503">
        <v>0.832558139534884</v>
      </c>
      <c r="O17503">
        <v>2.90962288686606E-2</v>
      </c>
    </row>
    <row r="17504" spans="1:15">
      <c r="A17504" t="s">
        <v>19336</v>
      </c>
      <c r="B17504" t="s">
        <v>23513</v>
      </c>
      <c r="C17504" t="s">
        <v>19337</v>
      </c>
      <c r="D17504">
        <v>6</v>
      </c>
      <c r="E17504">
        <v>535</v>
      </c>
      <c r="F17504">
        <v>99</v>
      </c>
      <c r="G17504">
        <v>8124</v>
      </c>
      <c r="H17504">
        <v>0.64264729984066704</v>
      </c>
      <c r="I17504">
        <v>0.99999999999997702</v>
      </c>
      <c r="J17504">
        <v>0.95041217501583097</v>
      </c>
      <c r="K17504" t="s">
        <v>33322</v>
      </c>
      <c r="L17504">
        <v>6</v>
      </c>
      <c r="M17504" t="s">
        <v>5133</v>
      </c>
      <c r="N17504">
        <v>6.0606060606060601E-2</v>
      </c>
      <c r="O17504">
        <v>1.1214953271028E-2</v>
      </c>
    </row>
    <row r="17505" spans="1:15">
      <c r="A17505" t="s">
        <v>19336</v>
      </c>
      <c r="B17505" t="s">
        <v>23511</v>
      </c>
      <c r="C17505" t="s">
        <v>19337</v>
      </c>
      <c r="D17505">
        <v>88</v>
      </c>
      <c r="E17505">
        <v>6152</v>
      </c>
      <c r="F17505">
        <v>109</v>
      </c>
      <c r="G17505">
        <v>7804</v>
      </c>
      <c r="H17505">
        <v>0.36238935933729199</v>
      </c>
      <c r="I17505">
        <v>0.90829480295553899</v>
      </c>
      <c r="J17505">
        <v>0.78070962240619901</v>
      </c>
      <c r="K17505" t="s">
        <v>33993</v>
      </c>
      <c r="L17505">
        <v>88</v>
      </c>
      <c r="M17505" t="s">
        <v>5133</v>
      </c>
      <c r="N17505">
        <v>0.807339449541284</v>
      </c>
      <c r="O17505">
        <v>1.43042912873862E-2</v>
      </c>
    </row>
    <row r="17506" spans="1:15">
      <c r="A17506" t="s">
        <v>19336</v>
      </c>
      <c r="B17506" t="s">
        <v>23518</v>
      </c>
      <c r="C17506" t="s">
        <v>19337</v>
      </c>
      <c r="D17506">
        <v>11</v>
      </c>
      <c r="E17506">
        <v>787</v>
      </c>
      <c r="F17506">
        <v>104</v>
      </c>
      <c r="G17506">
        <v>7393</v>
      </c>
      <c r="H17506">
        <v>0.55662989881370495</v>
      </c>
      <c r="I17506">
        <v>1</v>
      </c>
      <c r="J17506">
        <v>0.966855260484069</v>
      </c>
      <c r="K17506" t="s">
        <v>33324</v>
      </c>
      <c r="L17506">
        <v>11</v>
      </c>
      <c r="M17506" t="s">
        <v>5133</v>
      </c>
      <c r="N17506">
        <v>0.105769230769231</v>
      </c>
      <c r="O17506">
        <v>1.3977128335451099E-2</v>
      </c>
    </row>
    <row r="17507" spans="1:15">
      <c r="A17507" t="s">
        <v>19338</v>
      </c>
      <c r="B17507" t="s">
        <v>23511</v>
      </c>
      <c r="C17507" t="s">
        <v>19339</v>
      </c>
      <c r="D17507">
        <v>466</v>
      </c>
      <c r="E17507">
        <v>6152</v>
      </c>
      <c r="F17507">
        <v>524</v>
      </c>
      <c r="G17507">
        <v>7804</v>
      </c>
      <c r="H17507" s="34">
        <v>2.76009566590875E-10</v>
      </c>
      <c r="I17507" s="34">
        <v>1.9409387022051199E-8</v>
      </c>
      <c r="J17507" s="34">
        <v>1.6683014329504101E-8</v>
      </c>
      <c r="K17507" t="s">
        <v>33994</v>
      </c>
      <c r="L17507">
        <v>466</v>
      </c>
      <c r="M17507" t="s">
        <v>5133</v>
      </c>
      <c r="N17507">
        <v>0.88931297709923696</v>
      </c>
      <c r="O17507">
        <v>7.5747724317295206E-2</v>
      </c>
    </row>
    <row r="17508" spans="1:15">
      <c r="A17508" t="s">
        <v>19338</v>
      </c>
      <c r="B17508" t="s">
        <v>23518</v>
      </c>
      <c r="C17508" t="s">
        <v>19339</v>
      </c>
      <c r="D17508">
        <v>22</v>
      </c>
      <c r="E17508">
        <v>787</v>
      </c>
      <c r="F17508">
        <v>468</v>
      </c>
      <c r="G17508">
        <v>7393</v>
      </c>
      <c r="H17508">
        <v>0.99999933489053905</v>
      </c>
      <c r="I17508">
        <v>1</v>
      </c>
      <c r="J17508">
        <v>0.966855260484069</v>
      </c>
      <c r="K17508" t="s">
        <v>33995</v>
      </c>
      <c r="L17508">
        <v>22</v>
      </c>
      <c r="M17508" t="s">
        <v>5133</v>
      </c>
      <c r="N17508">
        <v>4.7008547008547001E-2</v>
      </c>
      <c r="O17508">
        <v>2.7954256670902199E-2</v>
      </c>
    </row>
    <row r="17509" spans="1:15">
      <c r="A17509" t="s">
        <v>19338</v>
      </c>
      <c r="B17509" t="s">
        <v>23513</v>
      </c>
      <c r="C17509" t="s">
        <v>19339</v>
      </c>
      <c r="D17509">
        <v>24</v>
      </c>
      <c r="E17509">
        <v>535</v>
      </c>
      <c r="F17509">
        <v>524</v>
      </c>
      <c r="G17509">
        <v>8124</v>
      </c>
      <c r="H17509">
        <v>0.98157302849863604</v>
      </c>
      <c r="I17509">
        <v>0.99999999999997702</v>
      </c>
      <c r="J17509">
        <v>0.95041217501583097</v>
      </c>
      <c r="K17509" t="s">
        <v>33996</v>
      </c>
      <c r="L17509">
        <v>24</v>
      </c>
      <c r="M17509" t="s">
        <v>5133</v>
      </c>
      <c r="N17509">
        <v>4.58015267175573E-2</v>
      </c>
      <c r="O17509">
        <v>4.4859813084112098E-2</v>
      </c>
    </row>
    <row r="17510" spans="1:15">
      <c r="A17510" t="s">
        <v>19340</v>
      </c>
      <c r="B17510" t="s">
        <v>23518</v>
      </c>
      <c r="C17510" t="s">
        <v>19341</v>
      </c>
      <c r="D17510">
        <v>14</v>
      </c>
      <c r="E17510">
        <v>787</v>
      </c>
      <c r="F17510">
        <v>152</v>
      </c>
      <c r="G17510">
        <v>7393</v>
      </c>
      <c r="H17510">
        <v>0.75665908263350301</v>
      </c>
      <c r="I17510">
        <v>1</v>
      </c>
      <c r="J17510">
        <v>0.966855260484069</v>
      </c>
      <c r="K17510" t="s">
        <v>33997</v>
      </c>
      <c r="L17510">
        <v>14</v>
      </c>
      <c r="M17510" t="s">
        <v>5133</v>
      </c>
      <c r="N17510">
        <v>9.2105263157894704E-2</v>
      </c>
      <c r="O17510">
        <v>1.77890724269377E-2</v>
      </c>
    </row>
    <row r="17511" spans="1:15">
      <c r="A17511" t="s">
        <v>19340</v>
      </c>
      <c r="B17511" t="s">
        <v>23513</v>
      </c>
      <c r="C17511" t="s">
        <v>19341</v>
      </c>
      <c r="D17511">
        <v>9</v>
      </c>
      <c r="E17511">
        <v>535</v>
      </c>
      <c r="F17511">
        <v>155</v>
      </c>
      <c r="G17511">
        <v>8124</v>
      </c>
      <c r="H17511">
        <v>0.70046402577332001</v>
      </c>
      <c r="I17511">
        <v>0.99999999999997702</v>
      </c>
      <c r="J17511">
        <v>0.95041217501583097</v>
      </c>
      <c r="K17511" t="s">
        <v>33998</v>
      </c>
      <c r="L17511">
        <v>9</v>
      </c>
      <c r="M17511" t="s">
        <v>5133</v>
      </c>
      <c r="N17511">
        <v>5.8064516129032302E-2</v>
      </c>
      <c r="O17511">
        <v>1.6822429906542102E-2</v>
      </c>
    </row>
    <row r="17512" spans="1:15">
      <c r="A17512" t="s">
        <v>19340</v>
      </c>
      <c r="B17512" t="s">
        <v>23511</v>
      </c>
      <c r="C17512" t="s">
        <v>19341</v>
      </c>
      <c r="D17512">
        <v>136</v>
      </c>
      <c r="E17512">
        <v>6152</v>
      </c>
      <c r="F17512">
        <v>165</v>
      </c>
      <c r="G17512">
        <v>7804</v>
      </c>
      <c r="H17512">
        <v>0.14735377699719901</v>
      </c>
      <c r="I17512">
        <v>0.54611425167193095</v>
      </c>
      <c r="J17512">
        <v>0.46940338073728599</v>
      </c>
      <c r="K17512" t="s">
        <v>33999</v>
      </c>
      <c r="L17512">
        <v>136</v>
      </c>
      <c r="M17512" t="s">
        <v>5133</v>
      </c>
      <c r="N17512">
        <v>0.824242424242424</v>
      </c>
      <c r="O17512">
        <v>2.2106631989596899E-2</v>
      </c>
    </row>
    <row r="17513" spans="1:15">
      <c r="A17513" t="s">
        <v>19342</v>
      </c>
      <c r="B17513" t="s">
        <v>23518</v>
      </c>
      <c r="C17513" t="s">
        <v>19343</v>
      </c>
      <c r="D17513">
        <v>2</v>
      </c>
      <c r="E17513">
        <v>787</v>
      </c>
      <c r="F17513">
        <v>16</v>
      </c>
      <c r="G17513">
        <v>7393</v>
      </c>
      <c r="H17513">
        <v>0.52025553819376502</v>
      </c>
      <c r="I17513">
        <v>1</v>
      </c>
      <c r="J17513">
        <v>0.966855260484069</v>
      </c>
      <c r="K17513" t="s">
        <v>27861</v>
      </c>
      <c r="L17513">
        <v>2</v>
      </c>
      <c r="M17513" t="s">
        <v>5133</v>
      </c>
      <c r="N17513">
        <v>0.125</v>
      </c>
      <c r="O17513">
        <v>2.5412960609911099E-3</v>
      </c>
    </row>
    <row r="17514" spans="1:15">
      <c r="A17514" t="s">
        <v>19342</v>
      </c>
      <c r="B17514" t="s">
        <v>23511</v>
      </c>
      <c r="C17514" t="s">
        <v>19343</v>
      </c>
      <c r="D17514">
        <v>13</v>
      </c>
      <c r="E17514">
        <v>6152</v>
      </c>
      <c r="F17514">
        <v>17</v>
      </c>
      <c r="G17514">
        <v>7804</v>
      </c>
      <c r="H17514">
        <v>0.71753351100929097</v>
      </c>
      <c r="I17514">
        <v>0.968912233598893</v>
      </c>
      <c r="J17514">
        <v>0.832812322140707</v>
      </c>
      <c r="K17514" t="s">
        <v>27862</v>
      </c>
      <c r="L17514">
        <v>13</v>
      </c>
      <c r="M17514" t="s">
        <v>5133</v>
      </c>
      <c r="N17514">
        <v>0.76470588235294101</v>
      </c>
      <c r="O17514">
        <v>2.1131339401820499E-3</v>
      </c>
    </row>
    <row r="17515" spans="1:15">
      <c r="A17515" t="s">
        <v>19342</v>
      </c>
      <c r="B17515" t="s">
        <v>23513</v>
      </c>
      <c r="C17515" t="s">
        <v>19343</v>
      </c>
      <c r="D17515">
        <v>1</v>
      </c>
      <c r="E17515">
        <v>535</v>
      </c>
      <c r="F17515">
        <v>16</v>
      </c>
      <c r="G17515">
        <v>8124</v>
      </c>
      <c r="H17515">
        <v>0.66412214006675596</v>
      </c>
      <c r="I17515">
        <v>0.99999999999997702</v>
      </c>
      <c r="J17515">
        <v>0.95041217501583097</v>
      </c>
      <c r="K17515" t="s">
        <v>27860</v>
      </c>
      <c r="L17515">
        <v>1</v>
      </c>
      <c r="M17515" t="s">
        <v>5133</v>
      </c>
      <c r="N17515">
        <v>6.25E-2</v>
      </c>
      <c r="O17515">
        <v>1.8691588785046699E-3</v>
      </c>
    </row>
    <row r="17516" spans="1:15">
      <c r="A17516" t="s">
        <v>19344</v>
      </c>
      <c r="B17516" t="s">
        <v>23518</v>
      </c>
      <c r="C17516" t="s">
        <v>19345</v>
      </c>
      <c r="D17516">
        <v>1</v>
      </c>
      <c r="E17516">
        <v>787</v>
      </c>
      <c r="F17516">
        <v>1</v>
      </c>
      <c r="G17516">
        <v>7393</v>
      </c>
      <c r="H17516">
        <v>0.106452049235764</v>
      </c>
      <c r="I17516">
        <v>0.63266972740240601</v>
      </c>
      <c r="J17516">
        <v>0.61170005408803896</v>
      </c>
      <c r="K17516" t="s">
        <v>27863</v>
      </c>
      <c r="L17516">
        <v>1</v>
      </c>
      <c r="M17516" t="s">
        <v>5133</v>
      </c>
      <c r="N17516">
        <v>1</v>
      </c>
      <c r="O17516">
        <v>1.27064803049555E-3</v>
      </c>
    </row>
    <row r="17517" spans="1:15">
      <c r="A17517" t="s">
        <v>19346</v>
      </c>
      <c r="B17517" t="s">
        <v>23511</v>
      </c>
      <c r="C17517" t="s">
        <v>19347</v>
      </c>
      <c r="D17517">
        <v>2</v>
      </c>
      <c r="E17517">
        <v>6152</v>
      </c>
      <c r="F17517">
        <v>2</v>
      </c>
      <c r="G17517">
        <v>7804</v>
      </c>
      <c r="H17517">
        <v>0.62141708038142995</v>
      </c>
      <c r="I17517">
        <v>0.968912233598893</v>
      </c>
      <c r="J17517">
        <v>0.832812322140707</v>
      </c>
      <c r="K17517" t="s">
        <v>34000</v>
      </c>
      <c r="L17517">
        <v>2</v>
      </c>
      <c r="M17517" t="s">
        <v>5133</v>
      </c>
      <c r="N17517">
        <v>1</v>
      </c>
      <c r="O17517">
        <v>3.2509752925877802E-4</v>
      </c>
    </row>
    <row r="17518" spans="1:15">
      <c r="A17518" t="s">
        <v>19348</v>
      </c>
      <c r="B17518" t="s">
        <v>23511</v>
      </c>
      <c r="C17518" t="s">
        <v>19349</v>
      </c>
      <c r="D17518">
        <v>1</v>
      </c>
      <c r="E17518">
        <v>6152</v>
      </c>
      <c r="F17518">
        <v>1</v>
      </c>
      <c r="G17518">
        <v>7804</v>
      </c>
      <c r="H17518">
        <v>0.788313685289595</v>
      </c>
      <c r="I17518">
        <v>0.968912233598893</v>
      </c>
      <c r="J17518">
        <v>0.832812322140707</v>
      </c>
      <c r="K17518" t="s">
        <v>24253</v>
      </c>
      <c r="L17518">
        <v>1</v>
      </c>
      <c r="M17518" t="s">
        <v>5133</v>
      </c>
      <c r="N17518">
        <v>1</v>
      </c>
      <c r="O17518">
        <v>1.6254876462938901E-4</v>
      </c>
    </row>
    <row r="17519" spans="1:15">
      <c r="A17519" t="s">
        <v>19350</v>
      </c>
      <c r="B17519" t="s">
        <v>23511</v>
      </c>
      <c r="C17519" t="s">
        <v>19351</v>
      </c>
      <c r="D17519">
        <v>1</v>
      </c>
      <c r="E17519">
        <v>6152</v>
      </c>
      <c r="F17519">
        <v>1</v>
      </c>
      <c r="G17519">
        <v>7804</v>
      </c>
      <c r="H17519">
        <v>0.788313685289595</v>
      </c>
      <c r="I17519">
        <v>0.968912233598893</v>
      </c>
      <c r="J17519">
        <v>0.832812322140707</v>
      </c>
      <c r="K17519" t="s">
        <v>34001</v>
      </c>
      <c r="L17519">
        <v>1</v>
      </c>
      <c r="M17519" t="s">
        <v>5133</v>
      </c>
      <c r="N17519">
        <v>1</v>
      </c>
      <c r="O17519">
        <v>1.6254876462938901E-4</v>
      </c>
    </row>
    <row r="17520" spans="1:15">
      <c r="A17520" t="s">
        <v>19352</v>
      </c>
      <c r="B17520" t="s">
        <v>23511</v>
      </c>
      <c r="C17520" t="s">
        <v>19353</v>
      </c>
      <c r="D17520">
        <v>6</v>
      </c>
      <c r="E17520">
        <v>6152</v>
      </c>
      <c r="F17520">
        <v>8</v>
      </c>
      <c r="G17520">
        <v>7804</v>
      </c>
      <c r="H17520">
        <v>0.77072248517942499</v>
      </c>
      <c r="I17520">
        <v>0.968912233598893</v>
      </c>
      <c r="J17520">
        <v>0.832812322140707</v>
      </c>
      <c r="K17520" t="s">
        <v>34002</v>
      </c>
      <c r="L17520">
        <v>6</v>
      </c>
      <c r="M17520" t="s">
        <v>5133</v>
      </c>
      <c r="N17520">
        <v>0.75</v>
      </c>
      <c r="O17520">
        <v>9.7529258777633303E-4</v>
      </c>
    </row>
    <row r="17521" spans="1:15">
      <c r="A17521" t="s">
        <v>19352</v>
      </c>
      <c r="B17521" t="s">
        <v>23513</v>
      </c>
      <c r="C17521" t="s">
        <v>19353</v>
      </c>
      <c r="D17521">
        <v>1</v>
      </c>
      <c r="E17521">
        <v>535</v>
      </c>
      <c r="F17521">
        <v>8</v>
      </c>
      <c r="G17521">
        <v>8124</v>
      </c>
      <c r="H17521">
        <v>0.42028903387437799</v>
      </c>
      <c r="I17521">
        <v>0.99999999999997702</v>
      </c>
      <c r="J17521">
        <v>0.95041217501583097</v>
      </c>
      <c r="K17521" t="s">
        <v>23888</v>
      </c>
      <c r="L17521">
        <v>1</v>
      </c>
      <c r="M17521" t="s">
        <v>5133</v>
      </c>
      <c r="N17521">
        <v>0.125</v>
      </c>
      <c r="O17521">
        <v>1.8691588785046699E-3</v>
      </c>
    </row>
    <row r="17522" spans="1:15">
      <c r="A17522" t="s">
        <v>19352</v>
      </c>
      <c r="B17522" t="s">
        <v>23518</v>
      </c>
      <c r="C17522" t="s">
        <v>19353</v>
      </c>
      <c r="D17522">
        <v>1</v>
      </c>
      <c r="E17522">
        <v>787</v>
      </c>
      <c r="F17522">
        <v>7</v>
      </c>
      <c r="G17522">
        <v>7393</v>
      </c>
      <c r="H17522">
        <v>0.54534917443390396</v>
      </c>
      <c r="I17522">
        <v>1</v>
      </c>
      <c r="J17522">
        <v>0.966855260484069</v>
      </c>
      <c r="K17522" t="s">
        <v>25031</v>
      </c>
      <c r="L17522">
        <v>1</v>
      </c>
      <c r="M17522" t="s">
        <v>5133</v>
      </c>
      <c r="N17522">
        <v>0.14285714285714299</v>
      </c>
      <c r="O17522">
        <v>1.27064803049555E-3</v>
      </c>
    </row>
    <row r="17523" spans="1:15">
      <c r="A17523" t="s">
        <v>19354</v>
      </c>
      <c r="B17523" t="s">
        <v>23518</v>
      </c>
      <c r="C17523" t="s">
        <v>19355</v>
      </c>
      <c r="D17523">
        <v>5</v>
      </c>
      <c r="E17523">
        <v>787</v>
      </c>
      <c r="F17523">
        <v>53</v>
      </c>
      <c r="G17523">
        <v>7393</v>
      </c>
      <c r="H17523">
        <v>0.67892007663738196</v>
      </c>
      <c r="I17523">
        <v>1</v>
      </c>
      <c r="J17523">
        <v>0.966855260484069</v>
      </c>
      <c r="K17523" t="s">
        <v>29844</v>
      </c>
      <c r="L17523">
        <v>5</v>
      </c>
      <c r="M17523" t="s">
        <v>5133</v>
      </c>
      <c r="N17523">
        <v>9.4339622641509399E-2</v>
      </c>
      <c r="O17523">
        <v>6.35324015247776E-3</v>
      </c>
    </row>
    <row r="17524" spans="1:15">
      <c r="A17524" t="s">
        <v>19354</v>
      </c>
      <c r="B17524" t="s">
        <v>23511</v>
      </c>
      <c r="C17524" t="s">
        <v>19355</v>
      </c>
      <c r="D17524">
        <v>52</v>
      </c>
      <c r="E17524">
        <v>6152</v>
      </c>
      <c r="F17524">
        <v>59</v>
      </c>
      <c r="G17524">
        <v>7804</v>
      </c>
      <c r="H17524">
        <v>4.8722859531659501E-2</v>
      </c>
      <c r="I17524">
        <v>0.26604356743715302</v>
      </c>
      <c r="J17524">
        <v>0.22867330342704301</v>
      </c>
      <c r="K17524" t="s">
        <v>34003</v>
      </c>
      <c r="L17524">
        <v>52</v>
      </c>
      <c r="M17524" t="s">
        <v>5133</v>
      </c>
      <c r="N17524">
        <v>0.88135593220339004</v>
      </c>
      <c r="O17524">
        <v>8.4525357607282206E-3</v>
      </c>
    </row>
    <row r="17525" spans="1:15">
      <c r="A17525" t="s">
        <v>19356</v>
      </c>
      <c r="B17525" t="s">
        <v>23518</v>
      </c>
      <c r="C17525" t="s">
        <v>19357</v>
      </c>
      <c r="D17525">
        <v>2</v>
      </c>
      <c r="E17525">
        <v>787</v>
      </c>
      <c r="F17525">
        <v>4</v>
      </c>
      <c r="G17525">
        <v>7393</v>
      </c>
      <c r="H17525">
        <v>5.8679954233094203E-2</v>
      </c>
      <c r="I17525">
        <v>0.61178825165478101</v>
      </c>
      <c r="J17525">
        <v>0.59151068941477603</v>
      </c>
      <c r="K17525" t="s">
        <v>25752</v>
      </c>
      <c r="L17525">
        <v>2</v>
      </c>
      <c r="M17525" t="s">
        <v>5133</v>
      </c>
      <c r="N17525">
        <v>0.5</v>
      </c>
      <c r="O17525">
        <v>2.5412960609911099E-3</v>
      </c>
    </row>
    <row r="17526" spans="1:15">
      <c r="A17526" t="s">
        <v>19356</v>
      </c>
      <c r="B17526" t="s">
        <v>23513</v>
      </c>
      <c r="C17526" t="s">
        <v>19357</v>
      </c>
      <c r="D17526">
        <v>3</v>
      </c>
      <c r="E17526">
        <v>535</v>
      </c>
      <c r="F17526">
        <v>8</v>
      </c>
      <c r="G17526">
        <v>8124</v>
      </c>
      <c r="H17526">
        <v>1.2388605233898399E-2</v>
      </c>
      <c r="I17526">
        <v>0.18879350817132301</v>
      </c>
      <c r="J17526">
        <v>0.17943164872997999</v>
      </c>
      <c r="K17526" t="s">
        <v>34004</v>
      </c>
      <c r="L17526">
        <v>3</v>
      </c>
      <c r="M17526" t="s">
        <v>5133</v>
      </c>
      <c r="N17526">
        <v>0.375</v>
      </c>
      <c r="O17526">
        <v>5.60747663551402E-3</v>
      </c>
    </row>
    <row r="17527" spans="1:15">
      <c r="A17527" t="s">
        <v>19356</v>
      </c>
      <c r="B17527" t="s">
        <v>23511</v>
      </c>
      <c r="C17527" t="s">
        <v>19357</v>
      </c>
      <c r="D17527">
        <v>2</v>
      </c>
      <c r="E17527">
        <v>6152</v>
      </c>
      <c r="F17527">
        <v>7</v>
      </c>
      <c r="G17527">
        <v>7804</v>
      </c>
      <c r="H17527">
        <v>0.99948776960286401</v>
      </c>
      <c r="I17527">
        <v>1</v>
      </c>
      <c r="J17527">
        <v>0.85953329234717102</v>
      </c>
      <c r="K17527" t="s">
        <v>34005</v>
      </c>
      <c r="L17527">
        <v>2</v>
      </c>
      <c r="M17527" t="s">
        <v>5133</v>
      </c>
      <c r="N17527">
        <v>0.28571428571428598</v>
      </c>
      <c r="O17527">
        <v>3.2509752925877802E-4</v>
      </c>
    </row>
    <row r="17528" spans="1:15">
      <c r="A17528" t="s">
        <v>19358</v>
      </c>
      <c r="B17528" t="s">
        <v>23513</v>
      </c>
      <c r="C17528" t="s">
        <v>19359</v>
      </c>
      <c r="D17528">
        <v>3</v>
      </c>
      <c r="E17528">
        <v>535</v>
      </c>
      <c r="F17528">
        <v>7</v>
      </c>
      <c r="G17528">
        <v>8124</v>
      </c>
      <c r="H17528">
        <v>8.1372254975486599E-3</v>
      </c>
      <c r="I17528">
        <v>0.143699939637561</v>
      </c>
      <c r="J17528">
        <v>0.13657417218058199</v>
      </c>
      <c r="K17528" t="s">
        <v>34004</v>
      </c>
      <c r="L17528">
        <v>3</v>
      </c>
      <c r="M17528" t="s">
        <v>5133</v>
      </c>
      <c r="N17528">
        <v>0.42857142857142899</v>
      </c>
      <c r="O17528">
        <v>5.60747663551402E-3</v>
      </c>
    </row>
    <row r="17529" spans="1:15">
      <c r="A17529" t="s">
        <v>19358</v>
      </c>
      <c r="B17529" t="s">
        <v>23518</v>
      </c>
      <c r="C17529" t="s">
        <v>19359</v>
      </c>
      <c r="D17529">
        <v>2</v>
      </c>
      <c r="E17529">
        <v>787</v>
      </c>
      <c r="F17529">
        <v>4</v>
      </c>
      <c r="G17529">
        <v>7393</v>
      </c>
      <c r="H17529">
        <v>5.8679954233094203E-2</v>
      </c>
      <c r="I17529">
        <v>0.61178825165478101</v>
      </c>
      <c r="J17529">
        <v>0.59151068941477603</v>
      </c>
      <c r="K17529" t="s">
        <v>25752</v>
      </c>
      <c r="L17529">
        <v>2</v>
      </c>
      <c r="M17529" t="s">
        <v>5133</v>
      </c>
      <c r="N17529">
        <v>0.5</v>
      </c>
      <c r="O17529">
        <v>2.5412960609911099E-3</v>
      </c>
    </row>
    <row r="17530" spans="1:15">
      <c r="A17530" t="s">
        <v>19358</v>
      </c>
      <c r="B17530" t="s">
        <v>23511</v>
      </c>
      <c r="C17530" t="s">
        <v>19359</v>
      </c>
      <c r="D17530">
        <v>2</v>
      </c>
      <c r="E17530">
        <v>6152</v>
      </c>
      <c r="F17530">
        <v>6</v>
      </c>
      <c r="G17530">
        <v>7804</v>
      </c>
      <c r="H17530">
        <v>0.99790841233866701</v>
      </c>
      <c r="I17530">
        <v>1</v>
      </c>
      <c r="J17530">
        <v>0.85953329234717102</v>
      </c>
      <c r="K17530" t="s">
        <v>34005</v>
      </c>
      <c r="L17530">
        <v>2</v>
      </c>
      <c r="M17530" t="s">
        <v>5133</v>
      </c>
      <c r="N17530">
        <v>0.33333333333333298</v>
      </c>
      <c r="O17530">
        <v>3.2509752925877802E-4</v>
      </c>
    </row>
    <row r="17531" spans="1:15">
      <c r="A17531" t="s">
        <v>19360</v>
      </c>
      <c r="B17531" t="s">
        <v>23511</v>
      </c>
      <c r="C17531" t="s">
        <v>19361</v>
      </c>
      <c r="D17531">
        <v>2</v>
      </c>
      <c r="E17531">
        <v>6152</v>
      </c>
      <c r="F17531">
        <v>2</v>
      </c>
      <c r="G17531">
        <v>7804</v>
      </c>
      <c r="H17531">
        <v>0.62141708038142995</v>
      </c>
      <c r="I17531">
        <v>0.968912233598893</v>
      </c>
      <c r="J17531">
        <v>0.832812322140707</v>
      </c>
      <c r="K17531" t="s">
        <v>25653</v>
      </c>
      <c r="L17531">
        <v>2</v>
      </c>
      <c r="M17531" t="s">
        <v>5133</v>
      </c>
      <c r="N17531">
        <v>1</v>
      </c>
      <c r="O17531">
        <v>3.2509752925877802E-4</v>
      </c>
    </row>
    <row r="17532" spans="1:15">
      <c r="A17532" t="s">
        <v>19362</v>
      </c>
      <c r="B17532" t="s">
        <v>23511</v>
      </c>
      <c r="C17532" t="s">
        <v>19363</v>
      </c>
      <c r="D17532">
        <v>2</v>
      </c>
      <c r="E17532">
        <v>6152</v>
      </c>
      <c r="F17532">
        <v>2</v>
      </c>
      <c r="G17532">
        <v>7804</v>
      </c>
      <c r="H17532">
        <v>0.62141708038142995</v>
      </c>
      <c r="I17532">
        <v>0.968912233598893</v>
      </c>
      <c r="J17532">
        <v>0.832812322140707</v>
      </c>
      <c r="K17532" t="s">
        <v>25653</v>
      </c>
      <c r="L17532">
        <v>2</v>
      </c>
      <c r="M17532" t="s">
        <v>5133</v>
      </c>
      <c r="N17532">
        <v>1</v>
      </c>
      <c r="O17532">
        <v>3.2509752925877802E-4</v>
      </c>
    </row>
    <row r="17533" spans="1:15">
      <c r="A17533" t="s">
        <v>19364</v>
      </c>
      <c r="B17533" t="s">
        <v>23511</v>
      </c>
      <c r="C17533" t="s">
        <v>19365</v>
      </c>
      <c r="D17533">
        <v>6</v>
      </c>
      <c r="E17533">
        <v>6152</v>
      </c>
      <c r="F17533">
        <v>8</v>
      </c>
      <c r="G17533">
        <v>7804</v>
      </c>
      <c r="H17533">
        <v>0.77072248517942499</v>
      </c>
      <c r="I17533">
        <v>0.968912233598893</v>
      </c>
      <c r="J17533">
        <v>0.832812322140707</v>
      </c>
      <c r="K17533" t="s">
        <v>28229</v>
      </c>
      <c r="L17533">
        <v>6</v>
      </c>
      <c r="M17533" t="s">
        <v>5133</v>
      </c>
      <c r="N17533">
        <v>0.75</v>
      </c>
      <c r="O17533">
        <v>9.7529258777633303E-4</v>
      </c>
    </row>
    <row r="17534" spans="1:15">
      <c r="A17534" t="s">
        <v>19364</v>
      </c>
      <c r="B17534" t="s">
        <v>23513</v>
      </c>
      <c r="C17534" t="s">
        <v>19365</v>
      </c>
      <c r="D17534">
        <v>1</v>
      </c>
      <c r="E17534">
        <v>535</v>
      </c>
      <c r="F17534">
        <v>7</v>
      </c>
      <c r="G17534">
        <v>8124</v>
      </c>
      <c r="H17534">
        <v>0.37938355156400999</v>
      </c>
      <c r="I17534">
        <v>0.99999999999997702</v>
      </c>
      <c r="J17534">
        <v>0.95041217501583097</v>
      </c>
      <c r="K17534" t="s">
        <v>24409</v>
      </c>
      <c r="L17534">
        <v>1</v>
      </c>
      <c r="M17534" t="s">
        <v>5133</v>
      </c>
      <c r="N17534">
        <v>0.14285714285714299</v>
      </c>
      <c r="O17534">
        <v>1.8691588785046699E-3</v>
      </c>
    </row>
    <row r="17535" spans="1:15">
      <c r="A17535" t="s">
        <v>19364</v>
      </c>
      <c r="B17535" t="s">
        <v>23518</v>
      </c>
      <c r="C17535" t="s">
        <v>19365</v>
      </c>
      <c r="D17535">
        <v>1</v>
      </c>
      <c r="E17535">
        <v>787</v>
      </c>
      <c r="F17535">
        <v>8</v>
      </c>
      <c r="G17535">
        <v>7393</v>
      </c>
      <c r="H17535">
        <v>0.59379355565791103</v>
      </c>
      <c r="I17535">
        <v>1</v>
      </c>
      <c r="J17535">
        <v>0.966855260484069</v>
      </c>
      <c r="K17535" t="s">
        <v>27863</v>
      </c>
      <c r="L17535">
        <v>1</v>
      </c>
      <c r="M17535" t="s">
        <v>5133</v>
      </c>
      <c r="N17535">
        <v>0.125</v>
      </c>
      <c r="O17535">
        <v>1.27064803049555E-3</v>
      </c>
    </row>
    <row r="17536" spans="1:15">
      <c r="A17536" t="s">
        <v>19366</v>
      </c>
      <c r="B17536" t="s">
        <v>23513</v>
      </c>
      <c r="C17536" t="s">
        <v>19367</v>
      </c>
      <c r="D17536">
        <v>1</v>
      </c>
      <c r="E17536">
        <v>535</v>
      </c>
      <c r="F17536">
        <v>1</v>
      </c>
      <c r="G17536">
        <v>8124</v>
      </c>
      <c r="H17536">
        <v>6.5854258985721295E-2</v>
      </c>
      <c r="I17536">
        <v>0.448760549738495</v>
      </c>
      <c r="J17536">
        <v>0.42650749013827299</v>
      </c>
      <c r="K17536" t="s">
        <v>24409</v>
      </c>
      <c r="L17536">
        <v>1</v>
      </c>
      <c r="M17536" t="s">
        <v>5133</v>
      </c>
      <c r="N17536">
        <v>1</v>
      </c>
      <c r="O17536">
        <v>1.8691588785046699E-3</v>
      </c>
    </row>
    <row r="17537" spans="1:15">
      <c r="A17537" t="s">
        <v>19368</v>
      </c>
      <c r="B17537" t="s">
        <v>23511</v>
      </c>
      <c r="C17537" t="s">
        <v>19369</v>
      </c>
      <c r="D17537">
        <v>1</v>
      </c>
      <c r="E17537">
        <v>6152</v>
      </c>
      <c r="F17537">
        <v>1</v>
      </c>
      <c r="G17537">
        <v>7804</v>
      </c>
      <c r="H17537">
        <v>0.788313685289595</v>
      </c>
      <c r="I17537">
        <v>0.968912233598893</v>
      </c>
      <c r="J17537">
        <v>0.832812322140707</v>
      </c>
      <c r="K17537" t="s">
        <v>24271</v>
      </c>
      <c r="L17537">
        <v>1</v>
      </c>
      <c r="M17537" t="s">
        <v>5133</v>
      </c>
      <c r="N17537">
        <v>1</v>
      </c>
      <c r="O17537">
        <v>1.6254876462938901E-4</v>
      </c>
    </row>
    <row r="17538" spans="1:15">
      <c r="A17538" t="s">
        <v>19370</v>
      </c>
      <c r="B17538" t="s">
        <v>23513</v>
      </c>
      <c r="C17538" t="s">
        <v>19371</v>
      </c>
      <c r="D17538">
        <v>3</v>
      </c>
      <c r="E17538">
        <v>535</v>
      </c>
      <c r="F17538">
        <v>39</v>
      </c>
      <c r="G17538">
        <v>8124</v>
      </c>
      <c r="H17538">
        <v>0.47879106558995999</v>
      </c>
      <c r="I17538">
        <v>0.99999999999997702</v>
      </c>
      <c r="J17538">
        <v>0.95041217501583097</v>
      </c>
      <c r="K17538" t="s">
        <v>31111</v>
      </c>
      <c r="L17538">
        <v>3</v>
      </c>
      <c r="M17538" t="s">
        <v>5133</v>
      </c>
      <c r="N17538">
        <v>7.69230769230769E-2</v>
      </c>
      <c r="O17538">
        <v>5.60747663551402E-3</v>
      </c>
    </row>
    <row r="17539" spans="1:15">
      <c r="A17539" t="s">
        <v>19370</v>
      </c>
      <c r="B17539" t="s">
        <v>23511</v>
      </c>
      <c r="C17539" t="s">
        <v>19371</v>
      </c>
      <c r="D17539">
        <v>35</v>
      </c>
      <c r="E17539">
        <v>6152</v>
      </c>
      <c r="F17539">
        <v>39</v>
      </c>
      <c r="G17539">
        <v>7804</v>
      </c>
      <c r="H17539">
        <v>6.2206921760572402E-2</v>
      </c>
      <c r="I17539">
        <v>0.31880642620137201</v>
      </c>
      <c r="J17539">
        <v>0.27402473713430098</v>
      </c>
      <c r="K17539" t="s">
        <v>34006</v>
      </c>
      <c r="L17539">
        <v>35</v>
      </c>
      <c r="M17539" t="s">
        <v>5133</v>
      </c>
      <c r="N17539">
        <v>0.89743589743589702</v>
      </c>
      <c r="O17539">
        <v>5.68920676202861E-3</v>
      </c>
    </row>
    <row r="17540" spans="1:15">
      <c r="A17540" t="s">
        <v>19372</v>
      </c>
      <c r="B17540" t="s">
        <v>23513</v>
      </c>
      <c r="C17540" t="s">
        <v>19373</v>
      </c>
      <c r="D17540">
        <v>3</v>
      </c>
      <c r="E17540">
        <v>535</v>
      </c>
      <c r="F17540">
        <v>32</v>
      </c>
      <c r="G17540">
        <v>8124</v>
      </c>
      <c r="H17540">
        <v>0.35327638235832198</v>
      </c>
      <c r="I17540">
        <v>0.99999999999997702</v>
      </c>
      <c r="J17540">
        <v>0.95041217501583097</v>
      </c>
      <c r="K17540" t="s">
        <v>31111</v>
      </c>
      <c r="L17540">
        <v>3</v>
      </c>
      <c r="M17540" t="s">
        <v>5133</v>
      </c>
      <c r="N17540">
        <v>9.375E-2</v>
      </c>
      <c r="O17540">
        <v>5.60747663551402E-3</v>
      </c>
    </row>
    <row r="17541" spans="1:15">
      <c r="A17541" t="s">
        <v>19372</v>
      </c>
      <c r="B17541" t="s">
        <v>23511</v>
      </c>
      <c r="C17541" t="s">
        <v>19373</v>
      </c>
      <c r="D17541">
        <v>28</v>
      </c>
      <c r="E17541">
        <v>6152</v>
      </c>
      <c r="F17541">
        <v>32</v>
      </c>
      <c r="G17541">
        <v>7804</v>
      </c>
      <c r="H17541">
        <v>0.16192037343628701</v>
      </c>
      <c r="I17541">
        <v>0.58693154509582002</v>
      </c>
      <c r="J17541">
        <v>0.50448720333862196</v>
      </c>
      <c r="K17541" t="s">
        <v>31112</v>
      </c>
      <c r="L17541">
        <v>28</v>
      </c>
      <c r="M17541" t="s">
        <v>5133</v>
      </c>
      <c r="N17541">
        <v>0.875</v>
      </c>
      <c r="O17541">
        <v>4.5513654096228902E-3</v>
      </c>
    </row>
    <row r="17542" spans="1:15">
      <c r="A17542" t="s">
        <v>19374</v>
      </c>
      <c r="B17542" t="s">
        <v>23511</v>
      </c>
      <c r="C17542" t="s">
        <v>19375</v>
      </c>
      <c r="D17542">
        <v>5</v>
      </c>
      <c r="E17542">
        <v>6152</v>
      </c>
      <c r="F17542">
        <v>5</v>
      </c>
      <c r="G17542">
        <v>7804</v>
      </c>
      <c r="H17542">
        <v>0.30433074367137097</v>
      </c>
      <c r="I17542">
        <v>0.81020448119108801</v>
      </c>
      <c r="J17542">
        <v>0.69639772519260701</v>
      </c>
      <c r="K17542" t="s">
        <v>34007</v>
      </c>
      <c r="L17542">
        <v>5</v>
      </c>
      <c r="M17542" t="s">
        <v>5133</v>
      </c>
      <c r="N17542">
        <v>1</v>
      </c>
      <c r="O17542">
        <v>8.1274382314694405E-4</v>
      </c>
    </row>
    <row r="17543" spans="1:15">
      <c r="A17543" t="s">
        <v>19376</v>
      </c>
      <c r="B17543" t="s">
        <v>23511</v>
      </c>
      <c r="C17543" t="s">
        <v>19377</v>
      </c>
      <c r="D17543">
        <v>8</v>
      </c>
      <c r="E17543">
        <v>6152</v>
      </c>
      <c r="F17543">
        <v>9</v>
      </c>
      <c r="G17543">
        <v>7804</v>
      </c>
      <c r="H17543">
        <v>0.40157748897504503</v>
      </c>
      <c r="I17543">
        <v>0.91525479399875698</v>
      </c>
      <c r="J17543">
        <v>0.78669196642228301</v>
      </c>
      <c r="K17543" t="s">
        <v>34008</v>
      </c>
      <c r="L17543">
        <v>8</v>
      </c>
      <c r="M17543" t="s">
        <v>5133</v>
      </c>
      <c r="N17543">
        <v>0.88888888888888895</v>
      </c>
      <c r="O17543">
        <v>1.3003901170351099E-3</v>
      </c>
    </row>
    <row r="17544" spans="1:15">
      <c r="A17544" t="s">
        <v>19378</v>
      </c>
      <c r="B17544" t="s">
        <v>23511</v>
      </c>
      <c r="C17544" t="s">
        <v>19379</v>
      </c>
      <c r="D17544">
        <v>6</v>
      </c>
      <c r="E17544">
        <v>6152</v>
      </c>
      <c r="F17544">
        <v>7</v>
      </c>
      <c r="G17544">
        <v>7804</v>
      </c>
      <c r="H17544">
        <v>0.54476030000281095</v>
      </c>
      <c r="I17544">
        <v>0.968912233598893</v>
      </c>
      <c r="J17544">
        <v>0.832812322140707</v>
      </c>
      <c r="K17544" t="s">
        <v>24235</v>
      </c>
      <c r="L17544">
        <v>6</v>
      </c>
      <c r="M17544" t="s">
        <v>5133</v>
      </c>
      <c r="N17544">
        <v>0.85714285714285698</v>
      </c>
      <c r="O17544">
        <v>9.7529258777633303E-4</v>
      </c>
    </row>
    <row r="17545" spans="1:15">
      <c r="A17545" t="s">
        <v>19380</v>
      </c>
      <c r="B17545" t="s">
        <v>23511</v>
      </c>
      <c r="C17545" t="s">
        <v>19381</v>
      </c>
      <c r="D17545">
        <v>4</v>
      </c>
      <c r="E17545">
        <v>6152</v>
      </c>
      <c r="F17545">
        <v>4</v>
      </c>
      <c r="G17545">
        <v>7804</v>
      </c>
      <c r="H17545">
        <v>0.38610601832086699</v>
      </c>
      <c r="I17545">
        <v>0.90829480295553899</v>
      </c>
      <c r="J17545">
        <v>0.78070962240619901</v>
      </c>
      <c r="K17545" t="s">
        <v>34009</v>
      </c>
      <c r="L17545">
        <v>4</v>
      </c>
      <c r="M17545" t="s">
        <v>5133</v>
      </c>
      <c r="N17545">
        <v>1</v>
      </c>
      <c r="O17545">
        <v>6.5019505851755496E-4</v>
      </c>
    </row>
    <row r="17546" spans="1:15">
      <c r="A17546" t="s">
        <v>19382</v>
      </c>
      <c r="B17546" t="s">
        <v>23511</v>
      </c>
      <c r="C17546" t="s">
        <v>19383</v>
      </c>
      <c r="D17546">
        <v>3</v>
      </c>
      <c r="E17546">
        <v>6152</v>
      </c>
      <c r="F17546">
        <v>3</v>
      </c>
      <c r="G17546">
        <v>7804</v>
      </c>
      <c r="H17546">
        <v>0.489837867770546</v>
      </c>
      <c r="I17546">
        <v>0.96083957126938102</v>
      </c>
      <c r="J17546">
        <v>0.82587360011061495</v>
      </c>
      <c r="K17546" t="s">
        <v>29837</v>
      </c>
      <c r="L17546">
        <v>3</v>
      </c>
      <c r="M17546" t="s">
        <v>5133</v>
      </c>
      <c r="N17546">
        <v>1</v>
      </c>
      <c r="O17546">
        <v>4.8764629388816603E-4</v>
      </c>
    </row>
    <row r="17547" spans="1:15">
      <c r="A17547" t="s">
        <v>19384</v>
      </c>
      <c r="B17547" t="s">
        <v>23511</v>
      </c>
      <c r="C17547" t="s">
        <v>19385</v>
      </c>
      <c r="D17547">
        <v>1</v>
      </c>
      <c r="E17547">
        <v>6152</v>
      </c>
      <c r="F17547">
        <v>1</v>
      </c>
      <c r="G17547">
        <v>7804</v>
      </c>
      <c r="H17547">
        <v>0.788313685289595</v>
      </c>
      <c r="I17547">
        <v>0.968912233598893</v>
      </c>
      <c r="J17547">
        <v>0.832812322140707</v>
      </c>
      <c r="K17547" t="s">
        <v>34010</v>
      </c>
      <c r="L17547">
        <v>1</v>
      </c>
      <c r="M17547" t="s">
        <v>5133</v>
      </c>
      <c r="N17547">
        <v>1</v>
      </c>
      <c r="O17547">
        <v>1.6254876462938901E-4</v>
      </c>
    </row>
    <row r="17548" spans="1:15">
      <c r="A17548" t="s">
        <v>19386</v>
      </c>
      <c r="B17548" t="s">
        <v>23513</v>
      </c>
      <c r="C17548" t="s">
        <v>19387</v>
      </c>
      <c r="D17548">
        <v>1</v>
      </c>
      <c r="E17548">
        <v>535</v>
      </c>
      <c r="F17548">
        <v>1</v>
      </c>
      <c r="G17548">
        <v>8124</v>
      </c>
      <c r="H17548">
        <v>6.5854258985721295E-2</v>
      </c>
      <c r="I17548">
        <v>0.448760549738495</v>
      </c>
      <c r="J17548">
        <v>0.42650749013827299</v>
      </c>
      <c r="K17548" t="s">
        <v>23746</v>
      </c>
      <c r="L17548">
        <v>1</v>
      </c>
      <c r="M17548" t="s">
        <v>5133</v>
      </c>
      <c r="N17548">
        <v>1</v>
      </c>
      <c r="O17548">
        <v>1.8691588785046699E-3</v>
      </c>
    </row>
    <row r="17549" spans="1:15">
      <c r="A17549" t="s">
        <v>19388</v>
      </c>
      <c r="B17549" t="s">
        <v>23513</v>
      </c>
      <c r="C17549" t="s">
        <v>19389</v>
      </c>
      <c r="D17549">
        <v>1</v>
      </c>
      <c r="E17549">
        <v>535</v>
      </c>
      <c r="F17549">
        <v>1</v>
      </c>
      <c r="G17549">
        <v>8124</v>
      </c>
      <c r="H17549">
        <v>6.5854258985721295E-2</v>
      </c>
      <c r="I17549">
        <v>0.448760549738495</v>
      </c>
      <c r="J17549">
        <v>0.42650749013827299</v>
      </c>
      <c r="K17549" t="s">
        <v>23746</v>
      </c>
      <c r="L17549">
        <v>1</v>
      </c>
      <c r="M17549" t="s">
        <v>5133</v>
      </c>
      <c r="N17549">
        <v>1</v>
      </c>
      <c r="O17549">
        <v>1.8691588785046699E-3</v>
      </c>
    </row>
    <row r="17550" spans="1:15">
      <c r="A17550" t="s">
        <v>19390</v>
      </c>
      <c r="B17550" t="s">
        <v>23513</v>
      </c>
      <c r="C17550" t="s">
        <v>19391</v>
      </c>
      <c r="D17550">
        <v>1</v>
      </c>
      <c r="E17550">
        <v>535</v>
      </c>
      <c r="F17550">
        <v>1</v>
      </c>
      <c r="G17550">
        <v>8124</v>
      </c>
      <c r="H17550">
        <v>6.5854258985721295E-2</v>
      </c>
      <c r="I17550">
        <v>0.448760549738495</v>
      </c>
      <c r="J17550">
        <v>0.42650749013827299</v>
      </c>
      <c r="K17550" t="s">
        <v>23746</v>
      </c>
      <c r="L17550">
        <v>1</v>
      </c>
      <c r="M17550" t="s">
        <v>5133</v>
      </c>
      <c r="N17550">
        <v>1</v>
      </c>
      <c r="O17550">
        <v>1.8691588785046699E-3</v>
      </c>
    </row>
    <row r="17551" spans="1:15">
      <c r="A17551" t="s">
        <v>19392</v>
      </c>
      <c r="B17551" t="s">
        <v>23513</v>
      </c>
      <c r="C17551" t="s">
        <v>19393</v>
      </c>
      <c r="D17551">
        <v>1</v>
      </c>
      <c r="E17551">
        <v>535</v>
      </c>
      <c r="F17551">
        <v>1</v>
      </c>
      <c r="G17551">
        <v>8124</v>
      </c>
      <c r="H17551">
        <v>6.5854258985721295E-2</v>
      </c>
      <c r="I17551">
        <v>0.448760549738495</v>
      </c>
      <c r="J17551">
        <v>0.42650749013827299</v>
      </c>
      <c r="K17551" t="s">
        <v>23746</v>
      </c>
      <c r="L17551">
        <v>1</v>
      </c>
      <c r="M17551" t="s">
        <v>5133</v>
      </c>
      <c r="N17551">
        <v>1</v>
      </c>
      <c r="O17551">
        <v>1.8691588785046699E-3</v>
      </c>
    </row>
    <row r="17552" spans="1:15">
      <c r="A17552" t="s">
        <v>19394</v>
      </c>
      <c r="B17552" t="s">
        <v>23513</v>
      </c>
      <c r="C17552" t="s">
        <v>19395</v>
      </c>
      <c r="D17552">
        <v>1</v>
      </c>
      <c r="E17552">
        <v>535</v>
      </c>
      <c r="F17552">
        <v>1</v>
      </c>
      <c r="G17552">
        <v>8124</v>
      </c>
      <c r="H17552">
        <v>6.5854258985721295E-2</v>
      </c>
      <c r="I17552">
        <v>0.448760549738495</v>
      </c>
      <c r="J17552">
        <v>0.42650749013827299</v>
      </c>
      <c r="K17552" t="s">
        <v>23746</v>
      </c>
      <c r="L17552">
        <v>1</v>
      </c>
      <c r="M17552" t="s">
        <v>5133</v>
      </c>
      <c r="N17552">
        <v>1</v>
      </c>
      <c r="O17552">
        <v>1.8691588785046699E-3</v>
      </c>
    </row>
    <row r="17553" spans="1:15">
      <c r="A17553" t="s">
        <v>19396</v>
      </c>
      <c r="B17553" t="s">
        <v>23513</v>
      </c>
      <c r="C17553" t="s">
        <v>19397</v>
      </c>
      <c r="D17553">
        <v>1</v>
      </c>
      <c r="E17553">
        <v>535</v>
      </c>
      <c r="F17553">
        <v>1</v>
      </c>
      <c r="G17553">
        <v>8124</v>
      </c>
      <c r="H17553">
        <v>6.5854258985721295E-2</v>
      </c>
      <c r="I17553">
        <v>0.448760549738495</v>
      </c>
      <c r="J17553">
        <v>0.42650749013827299</v>
      </c>
      <c r="K17553" t="s">
        <v>23746</v>
      </c>
      <c r="L17553">
        <v>1</v>
      </c>
      <c r="M17553" t="s">
        <v>5133</v>
      </c>
      <c r="N17553">
        <v>1</v>
      </c>
      <c r="O17553">
        <v>1.8691588785046699E-3</v>
      </c>
    </row>
    <row r="17554" spans="1:15">
      <c r="A17554" t="s">
        <v>19398</v>
      </c>
      <c r="B17554" t="s">
        <v>23511</v>
      </c>
      <c r="C17554" t="s">
        <v>19399</v>
      </c>
      <c r="D17554">
        <v>2</v>
      </c>
      <c r="E17554">
        <v>6152</v>
      </c>
      <c r="F17554">
        <v>2</v>
      </c>
      <c r="G17554">
        <v>7804</v>
      </c>
      <c r="H17554">
        <v>0.62141708038142995</v>
      </c>
      <c r="I17554">
        <v>0.968912233598893</v>
      </c>
      <c r="J17554">
        <v>0.832812322140707</v>
      </c>
      <c r="K17554" t="s">
        <v>29805</v>
      </c>
      <c r="L17554">
        <v>2</v>
      </c>
      <c r="M17554" t="s">
        <v>5133</v>
      </c>
      <c r="N17554">
        <v>1</v>
      </c>
      <c r="O17554">
        <v>3.2509752925877802E-4</v>
      </c>
    </row>
    <row r="17555" spans="1:15">
      <c r="A17555" t="s">
        <v>19400</v>
      </c>
      <c r="B17555" t="s">
        <v>23513</v>
      </c>
      <c r="C17555" t="s">
        <v>19401</v>
      </c>
      <c r="D17555">
        <v>1</v>
      </c>
      <c r="E17555">
        <v>535</v>
      </c>
      <c r="F17555">
        <v>1</v>
      </c>
      <c r="G17555">
        <v>8124</v>
      </c>
      <c r="H17555">
        <v>6.5854258985721295E-2</v>
      </c>
      <c r="I17555">
        <v>0.448760549738495</v>
      </c>
      <c r="J17555">
        <v>0.42650749013827299</v>
      </c>
      <c r="K17555" t="s">
        <v>23584</v>
      </c>
      <c r="L17555">
        <v>1</v>
      </c>
      <c r="M17555" t="s">
        <v>5133</v>
      </c>
      <c r="N17555">
        <v>1</v>
      </c>
      <c r="O17555">
        <v>1.8691588785046699E-3</v>
      </c>
    </row>
    <row r="17556" spans="1:15">
      <c r="A17556" t="s">
        <v>19402</v>
      </c>
      <c r="B17556" t="s">
        <v>23511</v>
      </c>
      <c r="C17556" t="s">
        <v>19403</v>
      </c>
      <c r="D17556">
        <v>11</v>
      </c>
      <c r="E17556">
        <v>6152</v>
      </c>
      <c r="F17556">
        <v>14</v>
      </c>
      <c r="G17556">
        <v>7804</v>
      </c>
      <c r="H17556">
        <v>0.65754173515226599</v>
      </c>
      <c r="I17556">
        <v>0.968912233598893</v>
      </c>
      <c r="J17556">
        <v>0.832812322140707</v>
      </c>
      <c r="K17556" t="s">
        <v>31714</v>
      </c>
      <c r="L17556">
        <v>11</v>
      </c>
      <c r="M17556" t="s">
        <v>5133</v>
      </c>
      <c r="N17556">
        <v>0.78571428571428603</v>
      </c>
      <c r="O17556">
        <v>1.78803641092328E-3</v>
      </c>
    </row>
    <row r="17557" spans="1:15">
      <c r="A17557" t="s">
        <v>19402</v>
      </c>
      <c r="B17557" t="s">
        <v>23518</v>
      </c>
      <c r="C17557" t="s">
        <v>19403</v>
      </c>
      <c r="D17557">
        <v>2</v>
      </c>
      <c r="E17557">
        <v>787</v>
      </c>
      <c r="F17557">
        <v>13</v>
      </c>
      <c r="G17557">
        <v>7393</v>
      </c>
      <c r="H17557">
        <v>0.41008176369828198</v>
      </c>
      <c r="I17557">
        <v>1</v>
      </c>
      <c r="J17557">
        <v>0.966855260484069</v>
      </c>
      <c r="K17557" t="s">
        <v>27916</v>
      </c>
      <c r="L17557">
        <v>2</v>
      </c>
      <c r="M17557" t="s">
        <v>5133</v>
      </c>
      <c r="N17557">
        <v>0.15384615384615399</v>
      </c>
      <c r="O17557">
        <v>2.5412960609911099E-3</v>
      </c>
    </row>
    <row r="17558" spans="1:15">
      <c r="A17558" t="s">
        <v>19404</v>
      </c>
      <c r="B17558" t="s">
        <v>23511</v>
      </c>
      <c r="C17558" t="s">
        <v>19405</v>
      </c>
      <c r="D17558">
        <v>4</v>
      </c>
      <c r="E17558">
        <v>6152</v>
      </c>
      <c r="F17558">
        <v>4</v>
      </c>
      <c r="G17558">
        <v>7804</v>
      </c>
      <c r="H17558">
        <v>0.38610601832086699</v>
      </c>
      <c r="I17558">
        <v>0.90829480295553899</v>
      </c>
      <c r="J17558">
        <v>0.78070962240619901</v>
      </c>
      <c r="K17558" t="s">
        <v>34011</v>
      </c>
      <c r="L17558">
        <v>4</v>
      </c>
      <c r="M17558" t="s">
        <v>5133</v>
      </c>
      <c r="N17558">
        <v>1</v>
      </c>
      <c r="O17558">
        <v>6.5019505851755496E-4</v>
      </c>
    </row>
    <row r="17559" spans="1:15">
      <c r="A17559" t="s">
        <v>19406</v>
      </c>
      <c r="B17559" t="s">
        <v>23511</v>
      </c>
      <c r="C17559" t="s">
        <v>19407</v>
      </c>
      <c r="D17559">
        <v>2</v>
      </c>
      <c r="E17559">
        <v>6152</v>
      </c>
      <c r="F17559">
        <v>2</v>
      </c>
      <c r="G17559">
        <v>7804</v>
      </c>
      <c r="H17559">
        <v>0.62141708038142995</v>
      </c>
      <c r="I17559">
        <v>0.968912233598893</v>
      </c>
      <c r="J17559">
        <v>0.832812322140707</v>
      </c>
      <c r="K17559" t="s">
        <v>34012</v>
      </c>
      <c r="L17559">
        <v>2</v>
      </c>
      <c r="M17559" t="s">
        <v>5133</v>
      </c>
      <c r="N17559">
        <v>1</v>
      </c>
      <c r="O17559">
        <v>3.2509752925877802E-4</v>
      </c>
    </row>
    <row r="17560" spans="1:15">
      <c r="A17560" t="s">
        <v>19408</v>
      </c>
      <c r="B17560" t="s">
        <v>23511</v>
      </c>
      <c r="C17560" t="s">
        <v>19409</v>
      </c>
      <c r="D17560">
        <v>1</v>
      </c>
      <c r="E17560">
        <v>6152</v>
      </c>
      <c r="F17560">
        <v>1</v>
      </c>
      <c r="G17560">
        <v>7804</v>
      </c>
      <c r="H17560">
        <v>0.788313685289595</v>
      </c>
      <c r="I17560">
        <v>0.968912233598893</v>
      </c>
      <c r="J17560">
        <v>0.832812322140707</v>
      </c>
      <c r="K17560" t="s">
        <v>28241</v>
      </c>
      <c r="L17560">
        <v>1</v>
      </c>
      <c r="M17560" t="s">
        <v>5133</v>
      </c>
      <c r="N17560">
        <v>1</v>
      </c>
      <c r="O17560">
        <v>1.6254876462938901E-4</v>
      </c>
    </row>
    <row r="17561" spans="1:15">
      <c r="A17561" t="s">
        <v>19410</v>
      </c>
      <c r="B17561" t="s">
        <v>23511</v>
      </c>
      <c r="C17561" t="s">
        <v>19411</v>
      </c>
      <c r="D17561">
        <v>38</v>
      </c>
      <c r="E17561">
        <v>6152</v>
      </c>
      <c r="F17561">
        <v>48</v>
      </c>
      <c r="G17561">
        <v>7804</v>
      </c>
      <c r="H17561">
        <v>0.56097587249191405</v>
      </c>
      <c r="I17561">
        <v>0.968912233598893</v>
      </c>
      <c r="J17561">
        <v>0.832812322140707</v>
      </c>
      <c r="K17561" t="s">
        <v>34013</v>
      </c>
      <c r="L17561">
        <v>38</v>
      </c>
      <c r="M17561" t="s">
        <v>1463</v>
      </c>
      <c r="N17561">
        <v>0.79166666666666696</v>
      </c>
      <c r="O17561">
        <v>6.1768530559167803E-3</v>
      </c>
    </row>
    <row r="17562" spans="1:15">
      <c r="A17562" t="s">
        <v>19410</v>
      </c>
      <c r="B17562" t="s">
        <v>23518</v>
      </c>
      <c r="C17562" t="s">
        <v>19411</v>
      </c>
      <c r="D17562">
        <v>2</v>
      </c>
      <c r="E17562">
        <v>787</v>
      </c>
      <c r="F17562">
        <v>34</v>
      </c>
      <c r="G17562">
        <v>7393</v>
      </c>
      <c r="H17562">
        <v>0.89056573259025296</v>
      </c>
      <c r="I17562">
        <v>1</v>
      </c>
      <c r="J17562">
        <v>0.966855260484069</v>
      </c>
      <c r="K17562" t="s">
        <v>29361</v>
      </c>
      <c r="L17562">
        <v>2</v>
      </c>
      <c r="M17562" t="s">
        <v>1463</v>
      </c>
      <c r="N17562">
        <v>5.8823529411764698E-2</v>
      </c>
      <c r="O17562">
        <v>2.5412960609911099E-3</v>
      </c>
    </row>
    <row r="17563" spans="1:15">
      <c r="A17563" t="s">
        <v>19410</v>
      </c>
      <c r="B17563" t="s">
        <v>23513</v>
      </c>
      <c r="C17563" t="s">
        <v>19411</v>
      </c>
      <c r="D17563">
        <v>9</v>
      </c>
      <c r="E17563">
        <v>535</v>
      </c>
      <c r="F17563">
        <v>51</v>
      </c>
      <c r="G17563">
        <v>8124</v>
      </c>
      <c r="H17563">
        <v>5.5033515079643599E-3</v>
      </c>
      <c r="I17563">
        <v>0.105248427456461</v>
      </c>
      <c r="J17563">
        <v>0.10002938685589401</v>
      </c>
      <c r="K17563" t="s">
        <v>25192</v>
      </c>
      <c r="L17563">
        <v>9</v>
      </c>
      <c r="M17563" t="s">
        <v>1463</v>
      </c>
      <c r="N17563">
        <v>0.17647058823529399</v>
      </c>
      <c r="O17563">
        <v>1.6822429906542102E-2</v>
      </c>
    </row>
    <row r="17564" spans="1:15">
      <c r="A17564" t="s">
        <v>19412</v>
      </c>
      <c r="B17564" t="s">
        <v>23511</v>
      </c>
      <c r="C17564" t="s">
        <v>19413</v>
      </c>
      <c r="D17564">
        <v>18</v>
      </c>
      <c r="E17564">
        <v>6152</v>
      </c>
      <c r="F17564">
        <v>20</v>
      </c>
      <c r="G17564">
        <v>7804</v>
      </c>
      <c r="H17564">
        <v>0.17205893363076399</v>
      </c>
      <c r="I17564">
        <v>0.60627065196666896</v>
      </c>
      <c r="J17564">
        <v>0.52110980953837704</v>
      </c>
      <c r="K17564" t="s">
        <v>30322</v>
      </c>
      <c r="L17564">
        <v>18</v>
      </c>
      <c r="M17564" t="s">
        <v>5133</v>
      </c>
      <c r="N17564">
        <v>0.9</v>
      </c>
      <c r="O17564">
        <v>2.9258777633290002E-3</v>
      </c>
    </row>
    <row r="17565" spans="1:15">
      <c r="A17565" t="s">
        <v>19412</v>
      </c>
      <c r="B17565" t="s">
        <v>23518</v>
      </c>
      <c r="C17565" t="s">
        <v>19413</v>
      </c>
      <c r="D17565">
        <v>1</v>
      </c>
      <c r="E17565">
        <v>787</v>
      </c>
      <c r="F17565">
        <v>18</v>
      </c>
      <c r="G17565">
        <v>7393</v>
      </c>
      <c r="H17565">
        <v>0.86846268112120695</v>
      </c>
      <c r="I17565">
        <v>1</v>
      </c>
      <c r="J17565">
        <v>0.966855260484069</v>
      </c>
      <c r="K17565" t="s">
        <v>30323</v>
      </c>
      <c r="L17565">
        <v>1</v>
      </c>
      <c r="M17565" t="s">
        <v>5133</v>
      </c>
      <c r="N17565">
        <v>5.5555555555555601E-2</v>
      </c>
      <c r="O17565">
        <v>1.27064803049555E-3</v>
      </c>
    </row>
    <row r="17566" spans="1:15">
      <c r="A17566" t="s">
        <v>19414</v>
      </c>
      <c r="B17566" t="s">
        <v>23511</v>
      </c>
      <c r="C17566" t="s">
        <v>19415</v>
      </c>
      <c r="D17566">
        <v>3</v>
      </c>
      <c r="E17566">
        <v>6152</v>
      </c>
      <c r="F17566">
        <v>3</v>
      </c>
      <c r="G17566">
        <v>7804</v>
      </c>
      <c r="H17566">
        <v>0.489837867770546</v>
      </c>
      <c r="I17566">
        <v>0.96083957126938102</v>
      </c>
      <c r="J17566">
        <v>0.82587360011061495</v>
      </c>
      <c r="K17566" t="s">
        <v>30325</v>
      </c>
      <c r="L17566">
        <v>3</v>
      </c>
      <c r="M17566" t="s">
        <v>5133</v>
      </c>
      <c r="N17566">
        <v>1</v>
      </c>
      <c r="O17566">
        <v>4.8764629388816603E-4</v>
      </c>
    </row>
    <row r="17567" spans="1:15">
      <c r="A17567" t="s">
        <v>19416</v>
      </c>
      <c r="B17567" t="s">
        <v>23511</v>
      </c>
      <c r="C17567" t="s">
        <v>19417</v>
      </c>
      <c r="D17567">
        <v>3</v>
      </c>
      <c r="E17567">
        <v>6152</v>
      </c>
      <c r="F17567">
        <v>4</v>
      </c>
      <c r="G17567">
        <v>7804</v>
      </c>
      <c r="H17567">
        <v>0.80103341611958101</v>
      </c>
      <c r="I17567">
        <v>0.968912233598893</v>
      </c>
      <c r="J17567">
        <v>0.832812322140707</v>
      </c>
      <c r="K17567" t="s">
        <v>30324</v>
      </c>
      <c r="L17567">
        <v>3</v>
      </c>
      <c r="M17567" t="s">
        <v>5133</v>
      </c>
      <c r="N17567">
        <v>0.75</v>
      </c>
      <c r="O17567">
        <v>4.8764629388816603E-4</v>
      </c>
    </row>
    <row r="17568" spans="1:15">
      <c r="A17568" t="s">
        <v>19418</v>
      </c>
      <c r="B17568" t="s">
        <v>23518</v>
      </c>
      <c r="C17568" t="s">
        <v>19419</v>
      </c>
      <c r="D17568">
        <v>12</v>
      </c>
      <c r="E17568">
        <v>787</v>
      </c>
      <c r="F17568">
        <v>103</v>
      </c>
      <c r="G17568">
        <v>7393</v>
      </c>
      <c r="H17568">
        <v>0.41600355939704398</v>
      </c>
      <c r="I17568">
        <v>1</v>
      </c>
      <c r="J17568">
        <v>0.966855260484069</v>
      </c>
      <c r="K17568" t="s">
        <v>34014</v>
      </c>
      <c r="L17568">
        <v>12</v>
      </c>
      <c r="M17568" t="s">
        <v>5133</v>
      </c>
      <c r="N17568">
        <v>0.116504854368932</v>
      </c>
      <c r="O17568">
        <v>1.52477763659466E-2</v>
      </c>
    </row>
    <row r="17569" spans="1:15">
      <c r="A17569" t="s">
        <v>19418</v>
      </c>
      <c r="B17569" t="s">
        <v>23511</v>
      </c>
      <c r="C17569" t="s">
        <v>19419</v>
      </c>
      <c r="D17569">
        <v>85</v>
      </c>
      <c r="E17569">
        <v>6152</v>
      </c>
      <c r="F17569">
        <v>110</v>
      </c>
      <c r="G17569">
        <v>7804</v>
      </c>
      <c r="H17569">
        <v>0.70413088490869702</v>
      </c>
      <c r="I17569">
        <v>0.968912233598893</v>
      </c>
      <c r="J17569">
        <v>0.832812322140707</v>
      </c>
      <c r="K17569" t="s">
        <v>34015</v>
      </c>
      <c r="L17569">
        <v>85</v>
      </c>
      <c r="M17569" t="s">
        <v>5133</v>
      </c>
      <c r="N17569">
        <v>0.77272727272727304</v>
      </c>
      <c r="O17569">
        <v>1.3816644993498E-2</v>
      </c>
    </row>
    <row r="17570" spans="1:15">
      <c r="A17570" t="s">
        <v>19418</v>
      </c>
      <c r="B17570" t="s">
        <v>23513</v>
      </c>
      <c r="C17570" t="s">
        <v>19419</v>
      </c>
      <c r="D17570">
        <v>10</v>
      </c>
      <c r="E17570">
        <v>535</v>
      </c>
      <c r="F17570">
        <v>110</v>
      </c>
      <c r="G17570">
        <v>8124</v>
      </c>
      <c r="H17570">
        <v>0.18712618881424201</v>
      </c>
      <c r="I17570">
        <v>0.76284251825059401</v>
      </c>
      <c r="J17570">
        <v>0.72501481696511805</v>
      </c>
      <c r="K17570" t="s">
        <v>34016</v>
      </c>
      <c r="L17570">
        <v>10</v>
      </c>
      <c r="M17570" t="s">
        <v>5133</v>
      </c>
      <c r="N17570">
        <v>9.0909090909090898E-2</v>
      </c>
      <c r="O17570">
        <v>1.86915887850467E-2</v>
      </c>
    </row>
    <row r="17571" spans="1:15">
      <c r="A17571" t="s">
        <v>19420</v>
      </c>
      <c r="B17571" t="s">
        <v>23518</v>
      </c>
      <c r="C17571" t="s">
        <v>19421</v>
      </c>
      <c r="D17571">
        <v>3</v>
      </c>
      <c r="E17571">
        <v>787</v>
      </c>
      <c r="F17571">
        <v>52</v>
      </c>
      <c r="G17571">
        <v>7393</v>
      </c>
      <c r="H17571">
        <v>0.92599678098851401</v>
      </c>
      <c r="I17571">
        <v>1</v>
      </c>
      <c r="J17571">
        <v>0.966855260484069</v>
      </c>
      <c r="K17571" t="s">
        <v>34017</v>
      </c>
      <c r="L17571">
        <v>3</v>
      </c>
      <c r="M17571" t="s">
        <v>5133</v>
      </c>
      <c r="N17571">
        <v>5.7692307692307702E-2</v>
      </c>
      <c r="O17571">
        <v>3.8119440914866601E-3</v>
      </c>
    </row>
    <row r="17572" spans="1:15">
      <c r="A17572" t="s">
        <v>19420</v>
      </c>
      <c r="B17572" t="s">
        <v>23511</v>
      </c>
      <c r="C17572" t="s">
        <v>19421</v>
      </c>
      <c r="D17572">
        <v>48</v>
      </c>
      <c r="E17572">
        <v>6152</v>
      </c>
      <c r="F17572">
        <v>59</v>
      </c>
      <c r="G17572">
        <v>7804</v>
      </c>
      <c r="H17572">
        <v>0.38656985666465099</v>
      </c>
      <c r="I17572">
        <v>0.90875122754533999</v>
      </c>
      <c r="J17572">
        <v>0.78110193453657895</v>
      </c>
      <c r="K17572" t="s">
        <v>34018</v>
      </c>
      <c r="L17572">
        <v>48</v>
      </c>
      <c r="M17572" t="s">
        <v>5133</v>
      </c>
      <c r="N17572">
        <v>0.81355932203389802</v>
      </c>
      <c r="O17572">
        <v>7.8023407022106599E-3</v>
      </c>
    </row>
    <row r="17573" spans="1:15">
      <c r="A17573" t="s">
        <v>19420</v>
      </c>
      <c r="B17573" t="s">
        <v>23513</v>
      </c>
      <c r="C17573" t="s">
        <v>19421</v>
      </c>
      <c r="D17573">
        <v>6</v>
      </c>
      <c r="E17573">
        <v>535</v>
      </c>
      <c r="F17573">
        <v>63</v>
      </c>
      <c r="G17573">
        <v>8124</v>
      </c>
      <c r="H17573">
        <v>0.233114455083788</v>
      </c>
      <c r="I17573">
        <v>0.85273230586348503</v>
      </c>
      <c r="J17573">
        <v>0.81044716552199803</v>
      </c>
      <c r="K17573" t="s">
        <v>27906</v>
      </c>
      <c r="L17573">
        <v>6</v>
      </c>
      <c r="M17573" t="s">
        <v>5133</v>
      </c>
      <c r="N17573">
        <v>9.5238095238095205E-2</v>
      </c>
      <c r="O17573">
        <v>1.1214953271028E-2</v>
      </c>
    </row>
    <row r="17574" spans="1:15">
      <c r="A17574" t="s">
        <v>19422</v>
      </c>
      <c r="B17574" t="s">
        <v>23511</v>
      </c>
      <c r="C17574" t="s">
        <v>19423</v>
      </c>
      <c r="D17574">
        <v>23</v>
      </c>
      <c r="E17574">
        <v>6152</v>
      </c>
      <c r="F17574">
        <v>31</v>
      </c>
      <c r="G17574">
        <v>7804</v>
      </c>
      <c r="H17574">
        <v>0.80675730215483599</v>
      </c>
      <c r="I17574">
        <v>0.97191943706734696</v>
      </c>
      <c r="J17574">
        <v>0.83539711363870595</v>
      </c>
      <c r="K17574" t="s">
        <v>34019</v>
      </c>
      <c r="L17574">
        <v>23</v>
      </c>
      <c r="M17574" t="s">
        <v>5133</v>
      </c>
      <c r="N17574">
        <v>0.74193548387096797</v>
      </c>
      <c r="O17574">
        <v>3.73862158647594E-3</v>
      </c>
    </row>
    <row r="17575" spans="1:15">
      <c r="A17575" t="s">
        <v>19422</v>
      </c>
      <c r="B17575" t="s">
        <v>23513</v>
      </c>
      <c r="C17575" t="s">
        <v>19423</v>
      </c>
      <c r="D17575">
        <v>2</v>
      </c>
      <c r="E17575">
        <v>535</v>
      </c>
      <c r="F17575">
        <v>31</v>
      </c>
      <c r="G17575">
        <v>8124</v>
      </c>
      <c r="H17575">
        <v>0.61501687753867296</v>
      </c>
      <c r="I17575">
        <v>0.99999999999997702</v>
      </c>
      <c r="J17575">
        <v>0.95041217501583097</v>
      </c>
      <c r="K17575" t="s">
        <v>33504</v>
      </c>
      <c r="L17575">
        <v>2</v>
      </c>
      <c r="M17575" t="s">
        <v>5133</v>
      </c>
      <c r="N17575">
        <v>6.4516129032258104E-2</v>
      </c>
      <c r="O17575">
        <v>3.7383177570093499E-3</v>
      </c>
    </row>
    <row r="17576" spans="1:15">
      <c r="A17576" t="s">
        <v>19422</v>
      </c>
      <c r="B17576" t="s">
        <v>23518</v>
      </c>
      <c r="C17576" t="s">
        <v>19423</v>
      </c>
      <c r="D17576">
        <v>4</v>
      </c>
      <c r="E17576">
        <v>787</v>
      </c>
      <c r="F17576">
        <v>30</v>
      </c>
      <c r="G17576">
        <v>7393</v>
      </c>
      <c r="H17576">
        <v>0.39836146134286998</v>
      </c>
      <c r="I17576">
        <v>1</v>
      </c>
      <c r="J17576">
        <v>0.966855260484069</v>
      </c>
      <c r="K17576" t="s">
        <v>33506</v>
      </c>
      <c r="L17576">
        <v>4</v>
      </c>
      <c r="M17576" t="s">
        <v>5133</v>
      </c>
      <c r="N17576">
        <v>0.133333333333333</v>
      </c>
      <c r="O17576">
        <v>5.0825921219822103E-3</v>
      </c>
    </row>
    <row r="17577" spans="1:15">
      <c r="A17577" t="s">
        <v>19424</v>
      </c>
      <c r="B17577" t="s">
        <v>23513</v>
      </c>
      <c r="C17577" t="s">
        <v>19425</v>
      </c>
      <c r="D17577">
        <v>9</v>
      </c>
      <c r="E17577">
        <v>535</v>
      </c>
      <c r="F17577">
        <v>109</v>
      </c>
      <c r="G17577">
        <v>8124</v>
      </c>
      <c r="H17577">
        <v>0.28973007921942801</v>
      </c>
      <c r="I17577">
        <v>0.92780266858170901</v>
      </c>
      <c r="J17577">
        <v>0.88179495223225501</v>
      </c>
      <c r="K17577" t="s">
        <v>34020</v>
      </c>
      <c r="L17577">
        <v>9</v>
      </c>
      <c r="M17577" t="s">
        <v>5133</v>
      </c>
      <c r="N17577">
        <v>8.2568807339449504E-2</v>
      </c>
      <c r="O17577">
        <v>1.6822429906542102E-2</v>
      </c>
    </row>
    <row r="17578" spans="1:15">
      <c r="A17578" t="s">
        <v>19424</v>
      </c>
      <c r="B17578" t="s">
        <v>23511</v>
      </c>
      <c r="C17578" t="s">
        <v>19425</v>
      </c>
      <c r="D17578">
        <v>85</v>
      </c>
      <c r="E17578">
        <v>6152</v>
      </c>
      <c r="F17578">
        <v>109</v>
      </c>
      <c r="G17578">
        <v>7804</v>
      </c>
      <c r="H17578">
        <v>0.63911975387230102</v>
      </c>
      <c r="I17578">
        <v>0.968912233598893</v>
      </c>
      <c r="J17578">
        <v>0.832812322140707</v>
      </c>
      <c r="K17578" t="s">
        <v>34015</v>
      </c>
      <c r="L17578">
        <v>85</v>
      </c>
      <c r="M17578" t="s">
        <v>5133</v>
      </c>
      <c r="N17578">
        <v>0.77981651376146799</v>
      </c>
      <c r="O17578">
        <v>1.3816644993498E-2</v>
      </c>
    </row>
    <row r="17579" spans="1:15">
      <c r="A17579" t="s">
        <v>19424</v>
      </c>
      <c r="B17579" t="s">
        <v>23518</v>
      </c>
      <c r="C17579" t="s">
        <v>19425</v>
      </c>
      <c r="D17579">
        <v>12</v>
      </c>
      <c r="E17579">
        <v>787</v>
      </c>
      <c r="F17579">
        <v>102</v>
      </c>
      <c r="G17579">
        <v>7393</v>
      </c>
      <c r="H17579">
        <v>0.40247250717401301</v>
      </c>
      <c r="I17579">
        <v>1</v>
      </c>
      <c r="J17579">
        <v>0.966855260484069</v>
      </c>
      <c r="K17579" t="s">
        <v>34014</v>
      </c>
      <c r="L17579">
        <v>12</v>
      </c>
      <c r="M17579" t="s">
        <v>5133</v>
      </c>
      <c r="N17579">
        <v>0.11764705882352899</v>
      </c>
      <c r="O17579">
        <v>1.52477763659466E-2</v>
      </c>
    </row>
    <row r="17580" spans="1:15">
      <c r="A17580" t="s">
        <v>19426</v>
      </c>
      <c r="B17580" t="s">
        <v>23518</v>
      </c>
      <c r="C17580" t="s">
        <v>19427</v>
      </c>
      <c r="D17580">
        <v>3</v>
      </c>
      <c r="E17580">
        <v>787</v>
      </c>
      <c r="F17580">
        <v>52</v>
      </c>
      <c r="G17580">
        <v>7393</v>
      </c>
      <c r="H17580">
        <v>0.92599678098851401</v>
      </c>
      <c r="I17580">
        <v>1</v>
      </c>
      <c r="J17580">
        <v>0.966855260484069</v>
      </c>
      <c r="K17580" t="s">
        <v>34017</v>
      </c>
      <c r="L17580">
        <v>3</v>
      </c>
      <c r="M17580" t="s">
        <v>5133</v>
      </c>
      <c r="N17580">
        <v>5.7692307692307702E-2</v>
      </c>
      <c r="O17580">
        <v>3.8119440914866601E-3</v>
      </c>
    </row>
    <row r="17581" spans="1:15">
      <c r="A17581" t="s">
        <v>19426</v>
      </c>
      <c r="B17581" t="s">
        <v>23511</v>
      </c>
      <c r="C17581" t="s">
        <v>19427</v>
      </c>
      <c r="D17581">
        <v>48</v>
      </c>
      <c r="E17581">
        <v>6152</v>
      </c>
      <c r="F17581">
        <v>59</v>
      </c>
      <c r="G17581">
        <v>7804</v>
      </c>
      <c r="H17581">
        <v>0.38656985666465099</v>
      </c>
      <c r="I17581">
        <v>0.90875122754533999</v>
      </c>
      <c r="J17581">
        <v>0.78110193453657895</v>
      </c>
      <c r="K17581" t="s">
        <v>34018</v>
      </c>
      <c r="L17581">
        <v>48</v>
      </c>
      <c r="M17581" t="s">
        <v>5133</v>
      </c>
      <c r="N17581">
        <v>0.81355932203389802</v>
      </c>
      <c r="O17581">
        <v>7.8023407022106599E-3</v>
      </c>
    </row>
    <row r="17582" spans="1:15">
      <c r="A17582" t="s">
        <v>19426</v>
      </c>
      <c r="B17582" t="s">
        <v>23513</v>
      </c>
      <c r="C17582" t="s">
        <v>19427</v>
      </c>
      <c r="D17582">
        <v>6</v>
      </c>
      <c r="E17582">
        <v>535</v>
      </c>
      <c r="F17582">
        <v>63</v>
      </c>
      <c r="G17582">
        <v>8124</v>
      </c>
      <c r="H17582">
        <v>0.233114455083788</v>
      </c>
      <c r="I17582">
        <v>0.85273230586348503</v>
      </c>
      <c r="J17582">
        <v>0.81044716552199803</v>
      </c>
      <c r="K17582" t="s">
        <v>27906</v>
      </c>
      <c r="L17582">
        <v>6</v>
      </c>
      <c r="M17582" t="s">
        <v>5133</v>
      </c>
      <c r="N17582">
        <v>9.5238095238095205E-2</v>
      </c>
      <c r="O17582">
        <v>1.1214953271028E-2</v>
      </c>
    </row>
    <row r="17583" spans="1:15">
      <c r="A17583" t="s">
        <v>19428</v>
      </c>
      <c r="B17583" t="s">
        <v>23511</v>
      </c>
      <c r="C17583" t="s">
        <v>19429</v>
      </c>
      <c r="D17583">
        <v>21</v>
      </c>
      <c r="E17583">
        <v>6152</v>
      </c>
      <c r="F17583">
        <v>28</v>
      </c>
      <c r="G17583">
        <v>7804</v>
      </c>
      <c r="H17583">
        <v>0.77329188476158905</v>
      </c>
      <c r="I17583">
        <v>0.968912233598893</v>
      </c>
      <c r="J17583">
        <v>0.832812322140707</v>
      </c>
      <c r="K17583" t="s">
        <v>34021</v>
      </c>
      <c r="L17583">
        <v>21</v>
      </c>
      <c r="M17583" t="s">
        <v>5133</v>
      </c>
      <c r="N17583">
        <v>0.75</v>
      </c>
      <c r="O17583">
        <v>3.41352405721717E-3</v>
      </c>
    </row>
    <row r="17584" spans="1:15">
      <c r="A17584" t="s">
        <v>19428</v>
      </c>
      <c r="B17584" t="s">
        <v>23518</v>
      </c>
      <c r="C17584" t="s">
        <v>19429</v>
      </c>
      <c r="D17584">
        <v>4</v>
      </c>
      <c r="E17584">
        <v>787</v>
      </c>
      <c r="F17584">
        <v>27</v>
      </c>
      <c r="G17584">
        <v>7393</v>
      </c>
      <c r="H17584">
        <v>0.32263532717999099</v>
      </c>
      <c r="I17584">
        <v>1</v>
      </c>
      <c r="J17584">
        <v>0.966855260484069</v>
      </c>
      <c r="K17584" t="s">
        <v>33506</v>
      </c>
      <c r="L17584">
        <v>4</v>
      </c>
      <c r="M17584" t="s">
        <v>5133</v>
      </c>
      <c r="N17584">
        <v>0.148148148148148</v>
      </c>
      <c r="O17584">
        <v>5.0825921219822103E-3</v>
      </c>
    </row>
    <row r="17585" spans="1:15">
      <c r="A17585" t="s">
        <v>19428</v>
      </c>
      <c r="B17585" t="s">
        <v>23513</v>
      </c>
      <c r="C17585" t="s">
        <v>19429</v>
      </c>
      <c r="D17585">
        <v>1</v>
      </c>
      <c r="E17585">
        <v>535</v>
      </c>
      <c r="F17585">
        <v>28</v>
      </c>
      <c r="G17585">
        <v>8124</v>
      </c>
      <c r="H17585">
        <v>0.85202716747418605</v>
      </c>
      <c r="I17585">
        <v>0.99999999999997702</v>
      </c>
      <c r="J17585">
        <v>0.95041217501583097</v>
      </c>
      <c r="K17585" t="s">
        <v>23596</v>
      </c>
      <c r="L17585">
        <v>1</v>
      </c>
      <c r="M17585" t="s">
        <v>5133</v>
      </c>
      <c r="N17585">
        <v>3.5714285714285698E-2</v>
      </c>
      <c r="O17585">
        <v>1.8691588785046699E-3</v>
      </c>
    </row>
    <row r="17586" spans="1:15">
      <c r="A17586" t="s">
        <v>19430</v>
      </c>
      <c r="B17586" t="s">
        <v>23511</v>
      </c>
      <c r="C17586" t="s">
        <v>19431</v>
      </c>
      <c r="D17586">
        <v>1</v>
      </c>
      <c r="E17586">
        <v>6152</v>
      </c>
      <c r="F17586">
        <v>1</v>
      </c>
      <c r="G17586">
        <v>7804</v>
      </c>
      <c r="H17586">
        <v>0.788313685289595</v>
      </c>
      <c r="I17586">
        <v>0.968912233598893</v>
      </c>
      <c r="J17586">
        <v>0.832812322140707</v>
      </c>
      <c r="K17586" t="s">
        <v>23859</v>
      </c>
      <c r="L17586">
        <v>1</v>
      </c>
      <c r="M17586" t="s">
        <v>5133</v>
      </c>
      <c r="N17586">
        <v>1</v>
      </c>
      <c r="O17586">
        <v>1.6254876462938901E-4</v>
      </c>
    </row>
    <row r="17587" spans="1:15">
      <c r="A17587" t="s">
        <v>19432</v>
      </c>
      <c r="B17587" t="s">
        <v>23511</v>
      </c>
      <c r="C17587" t="s">
        <v>19433</v>
      </c>
      <c r="D17587">
        <v>1</v>
      </c>
      <c r="E17587">
        <v>6152</v>
      </c>
      <c r="F17587">
        <v>1</v>
      </c>
      <c r="G17587">
        <v>7804</v>
      </c>
      <c r="H17587">
        <v>0.788313685289595</v>
      </c>
      <c r="I17587">
        <v>0.968912233598893</v>
      </c>
      <c r="J17587">
        <v>0.832812322140707</v>
      </c>
      <c r="K17587" t="s">
        <v>23859</v>
      </c>
      <c r="L17587">
        <v>1</v>
      </c>
      <c r="M17587" t="s">
        <v>5133</v>
      </c>
      <c r="N17587">
        <v>1</v>
      </c>
      <c r="O17587">
        <v>1.6254876462938901E-4</v>
      </c>
    </row>
    <row r="17588" spans="1:15">
      <c r="A17588" t="s">
        <v>19434</v>
      </c>
      <c r="B17588" t="s">
        <v>23511</v>
      </c>
      <c r="C17588" t="s">
        <v>19435</v>
      </c>
      <c r="D17588">
        <v>2</v>
      </c>
      <c r="E17588">
        <v>6152</v>
      </c>
      <c r="F17588">
        <v>2</v>
      </c>
      <c r="G17588">
        <v>7804</v>
      </c>
      <c r="H17588">
        <v>0.62141708038142995</v>
      </c>
      <c r="I17588">
        <v>0.968912233598893</v>
      </c>
      <c r="J17588">
        <v>0.832812322140707</v>
      </c>
      <c r="K17588" t="s">
        <v>29383</v>
      </c>
      <c r="L17588">
        <v>2</v>
      </c>
      <c r="M17588" t="s">
        <v>5133</v>
      </c>
      <c r="N17588">
        <v>1</v>
      </c>
      <c r="O17588">
        <v>3.2509752925877802E-4</v>
      </c>
    </row>
    <row r="17589" spans="1:15">
      <c r="A17589" t="s">
        <v>19436</v>
      </c>
      <c r="B17589" t="s">
        <v>23511</v>
      </c>
      <c r="C17589" t="s">
        <v>19437</v>
      </c>
      <c r="D17589">
        <v>7</v>
      </c>
      <c r="E17589">
        <v>6152</v>
      </c>
      <c r="F17589">
        <v>7</v>
      </c>
      <c r="G17589">
        <v>7804</v>
      </c>
      <c r="H17589">
        <v>0.18905120292587699</v>
      </c>
      <c r="I17589">
        <v>0.631132279689813</v>
      </c>
      <c r="J17589">
        <v>0.54247920626835999</v>
      </c>
      <c r="K17589" t="s">
        <v>33952</v>
      </c>
      <c r="L17589">
        <v>7</v>
      </c>
      <c r="M17589" t="s">
        <v>5133</v>
      </c>
      <c r="N17589">
        <v>1</v>
      </c>
      <c r="O17589">
        <v>1.13784135240572E-3</v>
      </c>
    </row>
    <row r="17590" spans="1:15">
      <c r="A17590" t="s">
        <v>19438</v>
      </c>
      <c r="B17590" t="s">
        <v>23511</v>
      </c>
      <c r="C17590" t="s">
        <v>19439</v>
      </c>
      <c r="D17590">
        <v>3</v>
      </c>
      <c r="E17590">
        <v>6152</v>
      </c>
      <c r="F17590">
        <v>3</v>
      </c>
      <c r="G17590">
        <v>7804</v>
      </c>
      <c r="H17590">
        <v>0.489837867770546</v>
      </c>
      <c r="I17590">
        <v>0.96083957126938102</v>
      </c>
      <c r="J17590">
        <v>0.82587360011061495</v>
      </c>
      <c r="K17590" t="s">
        <v>28257</v>
      </c>
      <c r="L17590">
        <v>3</v>
      </c>
      <c r="M17590" t="s">
        <v>5133</v>
      </c>
      <c r="N17590">
        <v>1</v>
      </c>
      <c r="O17590">
        <v>4.8764629388816603E-4</v>
      </c>
    </row>
    <row r="17591" spans="1:15">
      <c r="A17591" t="s">
        <v>19440</v>
      </c>
      <c r="B17591" t="s">
        <v>23511</v>
      </c>
      <c r="C17591" t="s">
        <v>19441</v>
      </c>
      <c r="D17591">
        <v>2</v>
      </c>
      <c r="E17591">
        <v>6152</v>
      </c>
      <c r="F17591">
        <v>2</v>
      </c>
      <c r="G17591">
        <v>7804</v>
      </c>
      <c r="H17591">
        <v>0.62141708038142995</v>
      </c>
      <c r="I17591">
        <v>0.968912233598893</v>
      </c>
      <c r="J17591">
        <v>0.832812322140707</v>
      </c>
      <c r="K17591" t="s">
        <v>34022</v>
      </c>
      <c r="L17591">
        <v>2</v>
      </c>
      <c r="M17591" t="s">
        <v>5133</v>
      </c>
      <c r="N17591">
        <v>1</v>
      </c>
      <c r="O17591">
        <v>3.2509752925877802E-4</v>
      </c>
    </row>
    <row r="17592" spans="1:15">
      <c r="A17592" t="s">
        <v>19442</v>
      </c>
      <c r="B17592" t="s">
        <v>23511</v>
      </c>
      <c r="C17592" t="s">
        <v>19443</v>
      </c>
      <c r="D17592">
        <v>1</v>
      </c>
      <c r="E17592">
        <v>6152</v>
      </c>
      <c r="F17592">
        <v>1</v>
      </c>
      <c r="G17592">
        <v>7804</v>
      </c>
      <c r="H17592">
        <v>0.788313685289595</v>
      </c>
      <c r="I17592">
        <v>0.968912233598893</v>
      </c>
      <c r="J17592">
        <v>0.832812322140707</v>
      </c>
      <c r="K17592" t="s">
        <v>34023</v>
      </c>
      <c r="L17592">
        <v>1</v>
      </c>
      <c r="M17592" t="s">
        <v>5133</v>
      </c>
      <c r="N17592">
        <v>1</v>
      </c>
      <c r="O17592">
        <v>1.6254876462938901E-4</v>
      </c>
    </row>
    <row r="17593" spans="1:15">
      <c r="A17593" t="s">
        <v>19444</v>
      </c>
      <c r="B17593" t="s">
        <v>23511</v>
      </c>
      <c r="C17593" t="s">
        <v>19445</v>
      </c>
      <c r="D17593">
        <v>1</v>
      </c>
      <c r="E17593">
        <v>6152</v>
      </c>
      <c r="F17593">
        <v>1</v>
      </c>
      <c r="G17593">
        <v>7804</v>
      </c>
      <c r="H17593">
        <v>0.788313685289595</v>
      </c>
      <c r="I17593">
        <v>0.968912233598893</v>
      </c>
      <c r="J17593">
        <v>0.832812322140707</v>
      </c>
      <c r="K17593" t="s">
        <v>33937</v>
      </c>
      <c r="L17593">
        <v>1</v>
      </c>
      <c r="M17593" t="s">
        <v>5133</v>
      </c>
      <c r="N17593">
        <v>1</v>
      </c>
      <c r="O17593">
        <v>1.6254876462938901E-4</v>
      </c>
    </row>
    <row r="17594" spans="1:15">
      <c r="A17594" t="s">
        <v>19446</v>
      </c>
      <c r="B17594" t="s">
        <v>23511</v>
      </c>
      <c r="C17594" t="s">
        <v>19447</v>
      </c>
      <c r="D17594">
        <v>28</v>
      </c>
      <c r="E17594">
        <v>6152</v>
      </c>
      <c r="F17594">
        <v>35</v>
      </c>
      <c r="G17594">
        <v>7804</v>
      </c>
      <c r="H17594">
        <v>0.53099244629917197</v>
      </c>
      <c r="I17594">
        <v>0.968912233598893</v>
      </c>
      <c r="J17594">
        <v>0.832812322140707</v>
      </c>
      <c r="K17594" t="s">
        <v>29047</v>
      </c>
      <c r="L17594">
        <v>28</v>
      </c>
      <c r="M17594" t="s">
        <v>5133</v>
      </c>
      <c r="N17594">
        <v>0.8</v>
      </c>
      <c r="O17594">
        <v>4.5513654096228902E-3</v>
      </c>
    </row>
    <row r="17595" spans="1:15">
      <c r="A17595" t="s">
        <v>19446</v>
      </c>
      <c r="B17595" t="s">
        <v>23518</v>
      </c>
      <c r="C17595" t="s">
        <v>19447</v>
      </c>
      <c r="D17595">
        <v>2</v>
      </c>
      <c r="E17595">
        <v>787</v>
      </c>
      <c r="F17595">
        <v>29</v>
      </c>
      <c r="G17595">
        <v>7393</v>
      </c>
      <c r="H17595">
        <v>0.83023930425422798</v>
      </c>
      <c r="I17595">
        <v>1</v>
      </c>
      <c r="J17595">
        <v>0.966855260484069</v>
      </c>
      <c r="K17595" t="s">
        <v>27916</v>
      </c>
      <c r="L17595">
        <v>2</v>
      </c>
      <c r="M17595" t="s">
        <v>5133</v>
      </c>
      <c r="N17595">
        <v>6.8965517241379296E-2</v>
      </c>
      <c r="O17595">
        <v>2.5412960609911099E-3</v>
      </c>
    </row>
    <row r="17596" spans="1:15">
      <c r="A17596" t="s">
        <v>19446</v>
      </c>
      <c r="B17596" t="s">
        <v>23513</v>
      </c>
      <c r="C17596" t="s">
        <v>19447</v>
      </c>
      <c r="D17596">
        <v>2</v>
      </c>
      <c r="E17596">
        <v>535</v>
      </c>
      <c r="F17596">
        <v>37</v>
      </c>
      <c r="G17596">
        <v>8124</v>
      </c>
      <c r="H17596">
        <v>0.71051239206074202</v>
      </c>
      <c r="I17596">
        <v>0.99999999999997702</v>
      </c>
      <c r="J17596">
        <v>0.95041217501583097</v>
      </c>
      <c r="K17596" t="s">
        <v>26333</v>
      </c>
      <c r="L17596">
        <v>2</v>
      </c>
      <c r="M17596" t="s">
        <v>5133</v>
      </c>
      <c r="N17596">
        <v>5.4054054054054099E-2</v>
      </c>
      <c r="O17596">
        <v>3.7383177570093499E-3</v>
      </c>
    </row>
    <row r="17597" spans="1:15">
      <c r="A17597" t="s">
        <v>19448</v>
      </c>
      <c r="B17597" t="s">
        <v>23511</v>
      </c>
      <c r="C17597" t="s">
        <v>19449</v>
      </c>
      <c r="D17597">
        <v>14</v>
      </c>
      <c r="E17597">
        <v>6152</v>
      </c>
      <c r="F17597">
        <v>18</v>
      </c>
      <c r="G17597">
        <v>7804</v>
      </c>
      <c r="H17597">
        <v>0.67155994130583696</v>
      </c>
      <c r="I17597">
        <v>0.968912233598893</v>
      </c>
      <c r="J17597">
        <v>0.832812322140707</v>
      </c>
      <c r="K17597" t="s">
        <v>26343</v>
      </c>
      <c r="L17597">
        <v>14</v>
      </c>
      <c r="M17597" t="s">
        <v>5133</v>
      </c>
      <c r="N17597">
        <v>0.77777777777777801</v>
      </c>
      <c r="O17597">
        <v>2.2756827048114399E-3</v>
      </c>
    </row>
    <row r="17598" spans="1:15">
      <c r="A17598" t="s">
        <v>19448</v>
      </c>
      <c r="B17598" t="s">
        <v>23513</v>
      </c>
      <c r="C17598" t="s">
        <v>19449</v>
      </c>
      <c r="D17598">
        <v>2</v>
      </c>
      <c r="E17598">
        <v>535</v>
      </c>
      <c r="F17598">
        <v>20</v>
      </c>
      <c r="G17598">
        <v>8124</v>
      </c>
      <c r="H17598">
        <v>0.383095126126271</v>
      </c>
      <c r="I17598">
        <v>0.99999999999997702</v>
      </c>
      <c r="J17598">
        <v>0.95041217501583097</v>
      </c>
      <c r="K17598" t="s">
        <v>26333</v>
      </c>
      <c r="L17598">
        <v>2</v>
      </c>
      <c r="M17598" t="s">
        <v>5133</v>
      </c>
      <c r="N17598">
        <v>0.1</v>
      </c>
      <c r="O17598">
        <v>3.7383177570093499E-3</v>
      </c>
    </row>
    <row r="17599" spans="1:15">
      <c r="A17599" t="s">
        <v>19450</v>
      </c>
      <c r="B17599" t="s">
        <v>23518</v>
      </c>
      <c r="C17599" t="s">
        <v>19451</v>
      </c>
      <c r="D17599">
        <v>2</v>
      </c>
      <c r="E17599">
        <v>787</v>
      </c>
      <c r="F17599">
        <v>13</v>
      </c>
      <c r="G17599">
        <v>7393</v>
      </c>
      <c r="H17599">
        <v>0.41008176369828198</v>
      </c>
      <c r="I17599">
        <v>1</v>
      </c>
      <c r="J17599">
        <v>0.966855260484069</v>
      </c>
      <c r="K17599" t="s">
        <v>27916</v>
      </c>
      <c r="L17599">
        <v>2</v>
      </c>
      <c r="M17599" t="s">
        <v>5133</v>
      </c>
      <c r="N17599">
        <v>0.15384615384615399</v>
      </c>
      <c r="O17599">
        <v>2.5412960609911099E-3</v>
      </c>
    </row>
    <row r="17600" spans="1:15">
      <c r="A17600" t="s">
        <v>19450</v>
      </c>
      <c r="B17600" t="s">
        <v>23511</v>
      </c>
      <c r="C17600" t="s">
        <v>19451</v>
      </c>
      <c r="D17600">
        <v>11</v>
      </c>
      <c r="E17600">
        <v>6152</v>
      </c>
      <c r="F17600">
        <v>14</v>
      </c>
      <c r="G17600">
        <v>7804</v>
      </c>
      <c r="H17600">
        <v>0.65754173515226599</v>
      </c>
      <c r="I17600">
        <v>0.968912233598893</v>
      </c>
      <c r="J17600">
        <v>0.832812322140707</v>
      </c>
      <c r="K17600" t="s">
        <v>31714</v>
      </c>
      <c r="L17600">
        <v>11</v>
      </c>
      <c r="M17600" t="s">
        <v>5133</v>
      </c>
      <c r="N17600">
        <v>0.78571428571428603</v>
      </c>
      <c r="O17600">
        <v>1.78803641092328E-3</v>
      </c>
    </row>
    <row r="17601" spans="1:15">
      <c r="A17601" t="s">
        <v>19452</v>
      </c>
      <c r="B17601" t="s">
        <v>23511</v>
      </c>
      <c r="C17601" t="s">
        <v>19453</v>
      </c>
      <c r="D17601">
        <v>1</v>
      </c>
      <c r="E17601">
        <v>6152</v>
      </c>
      <c r="F17601">
        <v>1</v>
      </c>
      <c r="G17601">
        <v>7804</v>
      </c>
      <c r="H17601">
        <v>0.788313685289595</v>
      </c>
      <c r="I17601">
        <v>0.968912233598893</v>
      </c>
      <c r="J17601">
        <v>0.832812322140707</v>
      </c>
      <c r="K17601" t="s">
        <v>23859</v>
      </c>
      <c r="L17601">
        <v>1</v>
      </c>
      <c r="M17601" t="s">
        <v>5133</v>
      </c>
      <c r="N17601">
        <v>1</v>
      </c>
      <c r="O17601">
        <v>1.6254876462938901E-4</v>
      </c>
    </row>
    <row r="17602" spans="1:15">
      <c r="A17602" t="s">
        <v>19454</v>
      </c>
      <c r="B17602" t="s">
        <v>23511</v>
      </c>
      <c r="C17602" t="s">
        <v>19455</v>
      </c>
      <c r="D17602">
        <v>1</v>
      </c>
      <c r="E17602">
        <v>6152</v>
      </c>
      <c r="F17602">
        <v>1</v>
      </c>
      <c r="G17602">
        <v>7804</v>
      </c>
      <c r="H17602">
        <v>0.788313685289595</v>
      </c>
      <c r="I17602">
        <v>0.968912233598893</v>
      </c>
      <c r="J17602">
        <v>0.832812322140707</v>
      </c>
      <c r="K17602" t="s">
        <v>23859</v>
      </c>
      <c r="L17602">
        <v>1</v>
      </c>
      <c r="M17602" t="s">
        <v>5133</v>
      </c>
      <c r="N17602">
        <v>1</v>
      </c>
      <c r="O17602">
        <v>1.6254876462938901E-4</v>
      </c>
    </row>
    <row r="17603" spans="1:15">
      <c r="A17603" t="s">
        <v>19456</v>
      </c>
      <c r="B17603" t="s">
        <v>23511</v>
      </c>
      <c r="C17603" t="s">
        <v>19457</v>
      </c>
      <c r="D17603">
        <v>2</v>
      </c>
      <c r="E17603">
        <v>6152</v>
      </c>
      <c r="F17603">
        <v>2</v>
      </c>
      <c r="G17603">
        <v>7804</v>
      </c>
      <c r="H17603">
        <v>0.62141708038142995</v>
      </c>
      <c r="I17603">
        <v>0.968912233598893</v>
      </c>
      <c r="J17603">
        <v>0.832812322140707</v>
      </c>
      <c r="K17603" t="s">
        <v>27310</v>
      </c>
      <c r="L17603">
        <v>2</v>
      </c>
      <c r="M17603" t="s">
        <v>5133</v>
      </c>
      <c r="N17603">
        <v>1</v>
      </c>
      <c r="O17603">
        <v>3.2509752925877802E-4</v>
      </c>
    </row>
    <row r="17604" spans="1:15">
      <c r="A17604" t="s">
        <v>19458</v>
      </c>
      <c r="B17604" t="s">
        <v>23511</v>
      </c>
      <c r="C17604" t="s">
        <v>19459</v>
      </c>
      <c r="D17604">
        <v>2</v>
      </c>
      <c r="E17604">
        <v>6152</v>
      </c>
      <c r="F17604">
        <v>2</v>
      </c>
      <c r="G17604">
        <v>7804</v>
      </c>
      <c r="H17604">
        <v>0.62141708038142995</v>
      </c>
      <c r="I17604">
        <v>0.968912233598893</v>
      </c>
      <c r="J17604">
        <v>0.832812322140707</v>
      </c>
      <c r="K17604" t="s">
        <v>27310</v>
      </c>
      <c r="L17604">
        <v>2</v>
      </c>
      <c r="M17604" t="s">
        <v>5133</v>
      </c>
      <c r="N17604">
        <v>1</v>
      </c>
      <c r="O17604">
        <v>3.2509752925877802E-4</v>
      </c>
    </row>
    <row r="17605" spans="1:15">
      <c r="A17605" t="s">
        <v>19460</v>
      </c>
      <c r="B17605" t="s">
        <v>23511</v>
      </c>
      <c r="C17605" t="s">
        <v>19461</v>
      </c>
      <c r="D17605">
        <v>25</v>
      </c>
      <c r="E17605">
        <v>6152</v>
      </c>
      <c r="F17605">
        <v>26</v>
      </c>
      <c r="G17605">
        <v>7804</v>
      </c>
      <c r="H17605">
        <v>1.6328819075343601E-2</v>
      </c>
      <c r="I17605">
        <v>0.121326206639062</v>
      </c>
      <c r="J17605">
        <v>0.10428391384046599</v>
      </c>
      <c r="K17605" t="s">
        <v>34024</v>
      </c>
      <c r="L17605">
        <v>25</v>
      </c>
      <c r="M17605" t="s">
        <v>5133</v>
      </c>
      <c r="N17605">
        <v>0.96153846153846201</v>
      </c>
      <c r="O17605">
        <v>4.0637191157347199E-3</v>
      </c>
    </row>
    <row r="17606" spans="1:15">
      <c r="A17606" t="s">
        <v>19460</v>
      </c>
      <c r="B17606" t="s">
        <v>23518</v>
      </c>
      <c r="C17606" t="s">
        <v>19461</v>
      </c>
      <c r="D17606">
        <v>1</v>
      </c>
      <c r="E17606">
        <v>787</v>
      </c>
      <c r="F17606">
        <v>22</v>
      </c>
      <c r="G17606">
        <v>7393</v>
      </c>
      <c r="H17606">
        <v>0.91625227339000104</v>
      </c>
      <c r="I17606">
        <v>1</v>
      </c>
      <c r="J17606">
        <v>0.966855260484069</v>
      </c>
      <c r="K17606" t="s">
        <v>27857</v>
      </c>
      <c r="L17606">
        <v>1</v>
      </c>
      <c r="M17606" t="s">
        <v>5133</v>
      </c>
      <c r="N17606">
        <v>4.5454545454545497E-2</v>
      </c>
      <c r="O17606">
        <v>1.27064803049555E-3</v>
      </c>
    </row>
    <row r="17607" spans="1:15">
      <c r="A17607" t="s">
        <v>19462</v>
      </c>
      <c r="B17607" t="s">
        <v>23518</v>
      </c>
      <c r="C17607" t="s">
        <v>19463</v>
      </c>
      <c r="D17607">
        <v>1</v>
      </c>
      <c r="E17607">
        <v>787</v>
      </c>
      <c r="F17607">
        <v>2</v>
      </c>
      <c r="G17607">
        <v>7393</v>
      </c>
      <c r="H17607">
        <v>0.20158492765181499</v>
      </c>
      <c r="I17607">
        <v>0.83876007220319604</v>
      </c>
      <c r="J17607">
        <v>0.81095958809365798</v>
      </c>
      <c r="K17607" t="s">
        <v>27857</v>
      </c>
      <c r="L17607">
        <v>1</v>
      </c>
      <c r="M17607" t="s">
        <v>5133</v>
      </c>
      <c r="N17607">
        <v>0.5</v>
      </c>
      <c r="O17607">
        <v>1.27064803049555E-3</v>
      </c>
    </row>
    <row r="17608" spans="1:15">
      <c r="A17608" t="s">
        <v>19462</v>
      </c>
      <c r="B17608" t="s">
        <v>23511</v>
      </c>
      <c r="C17608" t="s">
        <v>19463</v>
      </c>
      <c r="D17608">
        <v>2</v>
      </c>
      <c r="E17608">
        <v>6152</v>
      </c>
      <c r="F17608">
        <v>3</v>
      </c>
      <c r="G17608">
        <v>7804</v>
      </c>
      <c r="H17608">
        <v>0.88457550560319997</v>
      </c>
      <c r="I17608">
        <v>1</v>
      </c>
      <c r="J17608">
        <v>0.85953329234717102</v>
      </c>
      <c r="K17608" t="s">
        <v>27859</v>
      </c>
      <c r="L17608">
        <v>2</v>
      </c>
      <c r="M17608" t="s">
        <v>5133</v>
      </c>
      <c r="N17608">
        <v>0.66666666666666696</v>
      </c>
      <c r="O17608">
        <v>3.2509752925877802E-4</v>
      </c>
    </row>
    <row r="17609" spans="1:15">
      <c r="A17609" t="s">
        <v>19464</v>
      </c>
      <c r="B17609" t="s">
        <v>23511</v>
      </c>
      <c r="C17609" t="s">
        <v>19465</v>
      </c>
      <c r="D17609">
        <v>8</v>
      </c>
      <c r="E17609">
        <v>6152</v>
      </c>
      <c r="F17609">
        <v>8</v>
      </c>
      <c r="G17609">
        <v>7804</v>
      </c>
      <c r="H17609">
        <v>0.148995721685201</v>
      </c>
      <c r="I17609">
        <v>0.54611425167193095</v>
      </c>
      <c r="J17609">
        <v>0.46940338073728599</v>
      </c>
      <c r="K17609" t="s">
        <v>34025</v>
      </c>
      <c r="L17609">
        <v>8</v>
      </c>
      <c r="M17609" t="s">
        <v>5133</v>
      </c>
      <c r="N17609">
        <v>1</v>
      </c>
      <c r="O17609">
        <v>1.3003901170351099E-3</v>
      </c>
    </row>
    <row r="17610" spans="1:15">
      <c r="A17610" t="s">
        <v>19466</v>
      </c>
      <c r="B17610" t="s">
        <v>23511</v>
      </c>
      <c r="C17610" t="s">
        <v>19467</v>
      </c>
      <c r="D17610">
        <v>2</v>
      </c>
      <c r="E17610">
        <v>6152</v>
      </c>
      <c r="F17610">
        <v>2</v>
      </c>
      <c r="G17610">
        <v>7804</v>
      </c>
      <c r="H17610">
        <v>0.62141708038142995</v>
      </c>
      <c r="I17610">
        <v>0.968912233598893</v>
      </c>
      <c r="J17610">
        <v>0.832812322140707</v>
      </c>
      <c r="K17610" t="s">
        <v>34000</v>
      </c>
      <c r="L17610">
        <v>2</v>
      </c>
      <c r="M17610" t="s">
        <v>5133</v>
      </c>
      <c r="N17610">
        <v>1</v>
      </c>
      <c r="O17610">
        <v>3.2509752925877802E-4</v>
      </c>
    </row>
    <row r="17611" spans="1:15">
      <c r="A17611" t="s">
        <v>19468</v>
      </c>
      <c r="B17611" t="s">
        <v>23511</v>
      </c>
      <c r="C17611" t="s">
        <v>19469</v>
      </c>
      <c r="D17611">
        <v>1</v>
      </c>
      <c r="E17611">
        <v>6152</v>
      </c>
      <c r="F17611">
        <v>1</v>
      </c>
      <c r="G17611">
        <v>7804</v>
      </c>
      <c r="H17611">
        <v>0.788313685289595</v>
      </c>
      <c r="I17611">
        <v>0.968912233598893</v>
      </c>
      <c r="J17611">
        <v>0.832812322140707</v>
      </c>
      <c r="K17611" t="s">
        <v>24253</v>
      </c>
      <c r="L17611">
        <v>1</v>
      </c>
      <c r="M17611" t="s">
        <v>5133</v>
      </c>
      <c r="N17611">
        <v>1</v>
      </c>
      <c r="O17611">
        <v>1.6254876462938901E-4</v>
      </c>
    </row>
    <row r="17612" spans="1:15">
      <c r="A17612" t="s">
        <v>19470</v>
      </c>
      <c r="B17612" t="s">
        <v>23511</v>
      </c>
      <c r="C17612" t="s">
        <v>19471</v>
      </c>
      <c r="D17612">
        <v>1</v>
      </c>
      <c r="E17612">
        <v>6152</v>
      </c>
      <c r="F17612">
        <v>1</v>
      </c>
      <c r="G17612">
        <v>7804</v>
      </c>
      <c r="H17612">
        <v>0.788313685289595</v>
      </c>
      <c r="I17612">
        <v>0.968912233598893</v>
      </c>
      <c r="J17612">
        <v>0.832812322140707</v>
      </c>
      <c r="K17612" t="s">
        <v>34001</v>
      </c>
      <c r="L17612">
        <v>1</v>
      </c>
      <c r="M17612" t="s">
        <v>5133</v>
      </c>
      <c r="N17612">
        <v>1</v>
      </c>
      <c r="O17612">
        <v>1.6254876462938901E-4</v>
      </c>
    </row>
    <row r="17613" spans="1:15">
      <c r="A17613" t="s">
        <v>19472</v>
      </c>
      <c r="B17613" t="s">
        <v>23511</v>
      </c>
      <c r="C17613" t="s">
        <v>19473</v>
      </c>
      <c r="D17613">
        <v>3</v>
      </c>
      <c r="E17613">
        <v>6152</v>
      </c>
      <c r="F17613">
        <v>4</v>
      </c>
      <c r="G17613">
        <v>7804</v>
      </c>
      <c r="H17613">
        <v>0.80103341611958101</v>
      </c>
      <c r="I17613">
        <v>0.968912233598893</v>
      </c>
      <c r="J17613">
        <v>0.832812322140707</v>
      </c>
      <c r="K17613" t="s">
        <v>34026</v>
      </c>
      <c r="L17613">
        <v>3</v>
      </c>
      <c r="M17613" t="s">
        <v>5133</v>
      </c>
      <c r="N17613">
        <v>0.75</v>
      </c>
      <c r="O17613">
        <v>4.8764629388816603E-4</v>
      </c>
    </row>
    <row r="17614" spans="1:15">
      <c r="A17614" t="s">
        <v>19474</v>
      </c>
      <c r="B17614" t="s">
        <v>23511</v>
      </c>
      <c r="C17614" t="s">
        <v>19475</v>
      </c>
      <c r="D17614">
        <v>2</v>
      </c>
      <c r="E17614">
        <v>6152</v>
      </c>
      <c r="F17614">
        <v>3</v>
      </c>
      <c r="G17614">
        <v>7804</v>
      </c>
      <c r="H17614">
        <v>0.88457550560319997</v>
      </c>
      <c r="I17614">
        <v>1</v>
      </c>
      <c r="J17614">
        <v>0.85953329234717102</v>
      </c>
      <c r="K17614" t="s">
        <v>34027</v>
      </c>
      <c r="L17614">
        <v>2</v>
      </c>
      <c r="M17614" t="s">
        <v>5133</v>
      </c>
      <c r="N17614">
        <v>0.66666666666666696</v>
      </c>
      <c r="O17614">
        <v>3.2509752925877802E-4</v>
      </c>
    </row>
    <row r="17615" spans="1:15">
      <c r="A17615" t="s">
        <v>19476</v>
      </c>
      <c r="B17615" t="s">
        <v>23511</v>
      </c>
      <c r="C17615" t="s">
        <v>19477</v>
      </c>
      <c r="D17615">
        <v>3</v>
      </c>
      <c r="E17615">
        <v>6152</v>
      </c>
      <c r="F17615">
        <v>3</v>
      </c>
      <c r="G17615">
        <v>7804</v>
      </c>
      <c r="H17615">
        <v>0.489837867770546</v>
      </c>
      <c r="I17615">
        <v>0.96083957126938102</v>
      </c>
      <c r="J17615">
        <v>0.82587360011061495</v>
      </c>
      <c r="K17615" t="s">
        <v>24770</v>
      </c>
      <c r="L17615">
        <v>3</v>
      </c>
      <c r="M17615" t="s">
        <v>5133</v>
      </c>
      <c r="N17615">
        <v>1</v>
      </c>
      <c r="O17615">
        <v>4.8764629388816603E-4</v>
      </c>
    </row>
    <row r="17616" spans="1:15">
      <c r="A17616" t="s">
        <v>19478</v>
      </c>
      <c r="B17616" t="s">
        <v>23511</v>
      </c>
      <c r="C17616" t="s">
        <v>19479</v>
      </c>
      <c r="D17616">
        <v>3</v>
      </c>
      <c r="E17616">
        <v>6152</v>
      </c>
      <c r="F17616">
        <v>3</v>
      </c>
      <c r="G17616">
        <v>7804</v>
      </c>
      <c r="H17616">
        <v>0.489837867770546</v>
      </c>
      <c r="I17616">
        <v>0.96083957126938102</v>
      </c>
      <c r="J17616">
        <v>0.82587360011061495</v>
      </c>
      <c r="K17616" t="s">
        <v>24770</v>
      </c>
      <c r="L17616">
        <v>3</v>
      </c>
      <c r="M17616" t="s">
        <v>5133</v>
      </c>
      <c r="N17616">
        <v>1</v>
      </c>
      <c r="O17616">
        <v>4.8764629388816603E-4</v>
      </c>
    </row>
    <row r="17617" spans="1:15">
      <c r="A17617" t="s">
        <v>19480</v>
      </c>
      <c r="B17617" t="s">
        <v>23511</v>
      </c>
      <c r="C17617" t="s">
        <v>19481</v>
      </c>
      <c r="D17617">
        <v>3</v>
      </c>
      <c r="E17617">
        <v>6152</v>
      </c>
      <c r="F17617">
        <v>3</v>
      </c>
      <c r="G17617">
        <v>7804</v>
      </c>
      <c r="H17617">
        <v>0.489837867770546</v>
      </c>
      <c r="I17617">
        <v>0.96083957126938102</v>
      </c>
      <c r="J17617">
        <v>0.82587360011061495</v>
      </c>
      <c r="K17617" t="s">
        <v>31956</v>
      </c>
      <c r="L17617">
        <v>3</v>
      </c>
      <c r="M17617" t="s">
        <v>5133</v>
      </c>
      <c r="N17617">
        <v>1</v>
      </c>
      <c r="O17617">
        <v>4.8764629388816603E-4</v>
      </c>
    </row>
    <row r="17618" spans="1:15">
      <c r="A17618" t="s">
        <v>19482</v>
      </c>
      <c r="B17618" t="s">
        <v>23511</v>
      </c>
      <c r="C17618" t="s">
        <v>19483</v>
      </c>
      <c r="D17618">
        <v>2</v>
      </c>
      <c r="E17618">
        <v>6152</v>
      </c>
      <c r="F17618">
        <v>2</v>
      </c>
      <c r="G17618">
        <v>7804</v>
      </c>
      <c r="H17618">
        <v>0.62141708038142995</v>
      </c>
      <c r="I17618">
        <v>0.968912233598893</v>
      </c>
      <c r="J17618">
        <v>0.832812322140707</v>
      </c>
      <c r="K17618" t="s">
        <v>34000</v>
      </c>
      <c r="L17618">
        <v>2</v>
      </c>
      <c r="M17618" t="s">
        <v>5133</v>
      </c>
      <c r="N17618">
        <v>1</v>
      </c>
      <c r="O17618">
        <v>3.2509752925877802E-4</v>
      </c>
    </row>
    <row r="17619" spans="1:15">
      <c r="A17619" t="s">
        <v>19484</v>
      </c>
      <c r="B17619" t="s">
        <v>23511</v>
      </c>
      <c r="C17619" t="s">
        <v>19485</v>
      </c>
      <c r="D17619">
        <v>1</v>
      </c>
      <c r="E17619">
        <v>6152</v>
      </c>
      <c r="F17619">
        <v>1</v>
      </c>
      <c r="G17619">
        <v>7804</v>
      </c>
      <c r="H17619">
        <v>0.788313685289595</v>
      </c>
      <c r="I17619">
        <v>0.968912233598893</v>
      </c>
      <c r="J17619">
        <v>0.832812322140707</v>
      </c>
      <c r="K17619" t="s">
        <v>24253</v>
      </c>
      <c r="L17619">
        <v>1</v>
      </c>
      <c r="M17619" t="s">
        <v>5133</v>
      </c>
      <c r="N17619">
        <v>1</v>
      </c>
      <c r="O17619">
        <v>1.6254876462938901E-4</v>
      </c>
    </row>
    <row r="17620" spans="1:15">
      <c r="A17620" t="s">
        <v>19486</v>
      </c>
      <c r="B17620" t="s">
        <v>23511</v>
      </c>
      <c r="C17620" t="s">
        <v>19487</v>
      </c>
      <c r="D17620">
        <v>1</v>
      </c>
      <c r="E17620">
        <v>6152</v>
      </c>
      <c r="F17620">
        <v>1</v>
      </c>
      <c r="G17620">
        <v>7804</v>
      </c>
      <c r="H17620">
        <v>0.788313685289595</v>
      </c>
      <c r="I17620">
        <v>0.968912233598893</v>
      </c>
      <c r="J17620">
        <v>0.832812322140707</v>
      </c>
      <c r="K17620" t="s">
        <v>34001</v>
      </c>
      <c r="L17620">
        <v>1</v>
      </c>
      <c r="M17620" t="s">
        <v>5133</v>
      </c>
      <c r="N17620">
        <v>1</v>
      </c>
      <c r="O17620">
        <v>1.6254876462938901E-4</v>
      </c>
    </row>
    <row r="17621" spans="1:15">
      <c r="A17621" t="s">
        <v>19488</v>
      </c>
      <c r="B17621" t="s">
        <v>23511</v>
      </c>
      <c r="C17621" t="s">
        <v>19489</v>
      </c>
      <c r="D17621">
        <v>1</v>
      </c>
      <c r="E17621">
        <v>6152</v>
      </c>
      <c r="F17621">
        <v>1</v>
      </c>
      <c r="G17621">
        <v>7804</v>
      </c>
      <c r="H17621">
        <v>0.788313685289595</v>
      </c>
      <c r="I17621">
        <v>0.968912233598893</v>
      </c>
      <c r="J17621">
        <v>0.832812322140707</v>
      </c>
      <c r="K17621" t="s">
        <v>34028</v>
      </c>
      <c r="L17621">
        <v>1</v>
      </c>
      <c r="M17621" t="s">
        <v>5133</v>
      </c>
      <c r="N17621">
        <v>1</v>
      </c>
      <c r="O17621">
        <v>1.6254876462938901E-4</v>
      </c>
    </row>
    <row r="17622" spans="1:15">
      <c r="A17622" t="s">
        <v>19490</v>
      </c>
      <c r="B17622" t="s">
        <v>23511</v>
      </c>
      <c r="C17622" t="s">
        <v>19491</v>
      </c>
      <c r="D17622">
        <v>1</v>
      </c>
      <c r="E17622">
        <v>6152</v>
      </c>
      <c r="F17622">
        <v>1</v>
      </c>
      <c r="G17622">
        <v>7804</v>
      </c>
      <c r="H17622">
        <v>0.788313685289595</v>
      </c>
      <c r="I17622">
        <v>0.968912233598893</v>
      </c>
      <c r="J17622">
        <v>0.832812322140707</v>
      </c>
      <c r="K17622" t="s">
        <v>34028</v>
      </c>
      <c r="L17622">
        <v>1</v>
      </c>
      <c r="M17622" t="s">
        <v>5133</v>
      </c>
      <c r="N17622">
        <v>1</v>
      </c>
      <c r="O17622">
        <v>1.6254876462938901E-4</v>
      </c>
    </row>
    <row r="17623" spans="1:15">
      <c r="A17623" t="s">
        <v>19492</v>
      </c>
      <c r="B17623" t="s">
        <v>23511</v>
      </c>
      <c r="C17623" t="s">
        <v>19493</v>
      </c>
      <c r="D17623">
        <v>2</v>
      </c>
      <c r="E17623">
        <v>6152</v>
      </c>
      <c r="F17623">
        <v>2</v>
      </c>
      <c r="G17623">
        <v>7804</v>
      </c>
      <c r="H17623">
        <v>0.62141708038142995</v>
      </c>
      <c r="I17623">
        <v>0.968912233598893</v>
      </c>
      <c r="J17623">
        <v>0.832812322140707</v>
      </c>
      <c r="K17623" t="s">
        <v>34000</v>
      </c>
      <c r="L17623">
        <v>2</v>
      </c>
      <c r="M17623" t="s">
        <v>5133</v>
      </c>
      <c r="N17623">
        <v>1</v>
      </c>
      <c r="O17623">
        <v>3.2509752925877802E-4</v>
      </c>
    </row>
    <row r="17624" spans="1:15">
      <c r="A17624" t="s">
        <v>19494</v>
      </c>
      <c r="B17624" t="s">
        <v>23511</v>
      </c>
      <c r="C17624" t="s">
        <v>19495</v>
      </c>
      <c r="D17624">
        <v>1</v>
      </c>
      <c r="E17624">
        <v>6152</v>
      </c>
      <c r="F17624">
        <v>1</v>
      </c>
      <c r="G17624">
        <v>7804</v>
      </c>
      <c r="H17624">
        <v>0.788313685289595</v>
      </c>
      <c r="I17624">
        <v>0.968912233598893</v>
      </c>
      <c r="J17624">
        <v>0.832812322140707</v>
      </c>
      <c r="K17624" t="s">
        <v>24253</v>
      </c>
      <c r="L17624">
        <v>1</v>
      </c>
      <c r="M17624" t="s">
        <v>5133</v>
      </c>
      <c r="N17624">
        <v>1</v>
      </c>
      <c r="O17624">
        <v>1.6254876462938901E-4</v>
      </c>
    </row>
    <row r="17625" spans="1:15">
      <c r="A17625" t="s">
        <v>19496</v>
      </c>
      <c r="B17625" t="s">
        <v>23511</v>
      </c>
      <c r="C17625" t="s">
        <v>19497</v>
      </c>
      <c r="D17625">
        <v>1</v>
      </c>
      <c r="E17625">
        <v>6152</v>
      </c>
      <c r="F17625">
        <v>1</v>
      </c>
      <c r="G17625">
        <v>7804</v>
      </c>
      <c r="H17625">
        <v>0.788313685289595</v>
      </c>
      <c r="I17625">
        <v>0.968912233598893</v>
      </c>
      <c r="J17625">
        <v>0.832812322140707</v>
      </c>
      <c r="K17625" t="s">
        <v>34001</v>
      </c>
      <c r="L17625">
        <v>1</v>
      </c>
      <c r="M17625" t="s">
        <v>5133</v>
      </c>
      <c r="N17625">
        <v>1</v>
      </c>
      <c r="O17625">
        <v>1.6254876462938901E-4</v>
      </c>
    </row>
    <row r="17626" spans="1:15">
      <c r="A17626" t="s">
        <v>19498</v>
      </c>
      <c r="B17626" t="s">
        <v>23518</v>
      </c>
      <c r="C17626" t="s">
        <v>19499</v>
      </c>
      <c r="D17626">
        <v>5</v>
      </c>
      <c r="E17626">
        <v>787</v>
      </c>
      <c r="F17626">
        <v>115</v>
      </c>
      <c r="G17626">
        <v>7393</v>
      </c>
      <c r="H17626">
        <v>0.99563938347780701</v>
      </c>
      <c r="I17626">
        <v>1</v>
      </c>
      <c r="J17626">
        <v>0.966855260484069</v>
      </c>
      <c r="K17626" t="s">
        <v>34029</v>
      </c>
      <c r="L17626">
        <v>5</v>
      </c>
      <c r="M17626" t="s">
        <v>5133</v>
      </c>
      <c r="N17626">
        <v>4.3478260869565202E-2</v>
      </c>
      <c r="O17626">
        <v>6.35324015247776E-3</v>
      </c>
    </row>
    <row r="17627" spans="1:15">
      <c r="A17627" t="s">
        <v>19498</v>
      </c>
      <c r="B17627" t="s">
        <v>23513</v>
      </c>
      <c r="C17627" t="s">
        <v>19499</v>
      </c>
      <c r="D17627">
        <v>2</v>
      </c>
      <c r="E17627">
        <v>535</v>
      </c>
      <c r="F17627">
        <v>127</v>
      </c>
      <c r="G17627">
        <v>8124</v>
      </c>
      <c r="H17627">
        <v>0.99835304327230001</v>
      </c>
      <c r="I17627">
        <v>0.99999999999997702</v>
      </c>
      <c r="J17627">
        <v>0.95041217501583097</v>
      </c>
      <c r="K17627" t="s">
        <v>29710</v>
      </c>
      <c r="L17627">
        <v>2</v>
      </c>
      <c r="M17627" t="s">
        <v>5133</v>
      </c>
      <c r="N17627">
        <v>1.5748031496062999E-2</v>
      </c>
      <c r="O17627">
        <v>3.7383177570093499E-3</v>
      </c>
    </row>
    <row r="17628" spans="1:15">
      <c r="A17628" t="s">
        <v>19498</v>
      </c>
      <c r="B17628" t="s">
        <v>23511</v>
      </c>
      <c r="C17628" t="s">
        <v>19499</v>
      </c>
      <c r="D17628">
        <v>111</v>
      </c>
      <c r="E17628">
        <v>6152</v>
      </c>
      <c r="F17628">
        <v>121</v>
      </c>
      <c r="G17628">
        <v>7804</v>
      </c>
      <c r="H17628">
        <v>1.03872737342002E-4</v>
      </c>
      <c r="I17628">
        <v>2.0575997970462999E-3</v>
      </c>
      <c r="J17628">
        <v>1.7685755278880699E-3</v>
      </c>
      <c r="K17628" t="s">
        <v>34030</v>
      </c>
      <c r="L17628">
        <v>111</v>
      </c>
      <c r="M17628" t="s">
        <v>5133</v>
      </c>
      <c r="N17628">
        <v>0.91735537190082606</v>
      </c>
      <c r="O17628">
        <v>1.8042912873862199E-2</v>
      </c>
    </row>
    <row r="17629" spans="1:15">
      <c r="A17629" t="s">
        <v>19500</v>
      </c>
      <c r="B17629" t="s">
        <v>23511</v>
      </c>
      <c r="C17629" t="s">
        <v>19501</v>
      </c>
      <c r="D17629">
        <v>15</v>
      </c>
      <c r="E17629">
        <v>6152</v>
      </c>
      <c r="F17629">
        <v>19</v>
      </c>
      <c r="G17629">
        <v>7804</v>
      </c>
      <c r="H17629">
        <v>0.62495457453607595</v>
      </c>
      <c r="I17629">
        <v>0.968912233598893</v>
      </c>
      <c r="J17629">
        <v>0.832812322140707</v>
      </c>
      <c r="K17629" t="s">
        <v>32251</v>
      </c>
      <c r="L17629">
        <v>15</v>
      </c>
      <c r="M17629" t="s">
        <v>5133</v>
      </c>
      <c r="N17629">
        <v>0.78947368421052599</v>
      </c>
      <c r="O17629">
        <v>2.4382314694408299E-3</v>
      </c>
    </row>
    <row r="17630" spans="1:15">
      <c r="A17630" t="s">
        <v>19500</v>
      </c>
      <c r="B17630" t="s">
        <v>23518</v>
      </c>
      <c r="C17630" t="s">
        <v>19501</v>
      </c>
      <c r="D17630">
        <v>1</v>
      </c>
      <c r="E17630">
        <v>787</v>
      </c>
      <c r="F17630">
        <v>13</v>
      </c>
      <c r="G17630">
        <v>7393</v>
      </c>
      <c r="H17630">
        <v>0.76880113817690798</v>
      </c>
      <c r="I17630">
        <v>1</v>
      </c>
      <c r="J17630">
        <v>0.966855260484069</v>
      </c>
      <c r="K17630" t="s">
        <v>28913</v>
      </c>
      <c r="L17630">
        <v>1</v>
      </c>
      <c r="M17630" t="s">
        <v>5133</v>
      </c>
      <c r="N17630">
        <v>7.69230769230769E-2</v>
      </c>
      <c r="O17630">
        <v>1.27064803049555E-3</v>
      </c>
    </row>
    <row r="17631" spans="1:15">
      <c r="A17631" t="s">
        <v>19502</v>
      </c>
      <c r="B17631" t="s">
        <v>23511</v>
      </c>
      <c r="C17631" t="s">
        <v>19503</v>
      </c>
      <c r="D17631">
        <v>1</v>
      </c>
      <c r="E17631">
        <v>6152</v>
      </c>
      <c r="F17631">
        <v>1</v>
      </c>
      <c r="G17631">
        <v>7804</v>
      </c>
      <c r="H17631">
        <v>0.788313685289595</v>
      </c>
      <c r="I17631">
        <v>0.968912233598893</v>
      </c>
      <c r="J17631">
        <v>0.832812322140707</v>
      </c>
      <c r="K17631" t="s">
        <v>34031</v>
      </c>
      <c r="L17631">
        <v>1</v>
      </c>
      <c r="M17631" t="s">
        <v>5133</v>
      </c>
      <c r="N17631">
        <v>1</v>
      </c>
      <c r="O17631">
        <v>1.6254876462938901E-4</v>
      </c>
    </row>
    <row r="17632" spans="1:15">
      <c r="A17632" t="s">
        <v>19504</v>
      </c>
      <c r="B17632" t="s">
        <v>23518</v>
      </c>
      <c r="C17632" t="s">
        <v>19505</v>
      </c>
      <c r="D17632">
        <v>1</v>
      </c>
      <c r="E17632">
        <v>787</v>
      </c>
      <c r="F17632">
        <v>1</v>
      </c>
      <c r="G17632">
        <v>7393</v>
      </c>
      <c r="H17632">
        <v>0.106452049235764</v>
      </c>
      <c r="I17632">
        <v>0.63266972740240601</v>
      </c>
      <c r="J17632">
        <v>0.61170005408803896</v>
      </c>
      <c r="K17632" t="s">
        <v>23926</v>
      </c>
      <c r="L17632">
        <v>1</v>
      </c>
      <c r="M17632" t="s">
        <v>5133</v>
      </c>
      <c r="N17632">
        <v>1</v>
      </c>
      <c r="O17632">
        <v>1.27064803049555E-3</v>
      </c>
    </row>
    <row r="17633" spans="1:15">
      <c r="A17633" t="s">
        <v>19506</v>
      </c>
      <c r="B17633" t="s">
        <v>23511</v>
      </c>
      <c r="C17633" t="s">
        <v>19507</v>
      </c>
      <c r="D17633">
        <v>1</v>
      </c>
      <c r="E17633">
        <v>6152</v>
      </c>
      <c r="F17633">
        <v>2</v>
      </c>
      <c r="G17633">
        <v>7804</v>
      </c>
      <c r="H17633">
        <v>0.95521029019776005</v>
      </c>
      <c r="I17633">
        <v>1</v>
      </c>
      <c r="J17633">
        <v>0.85953329234717102</v>
      </c>
      <c r="K17633" t="s">
        <v>25232</v>
      </c>
      <c r="L17633">
        <v>1</v>
      </c>
      <c r="M17633" t="s">
        <v>5133</v>
      </c>
      <c r="N17633">
        <v>0.5</v>
      </c>
      <c r="O17633">
        <v>1.6254876462938901E-4</v>
      </c>
    </row>
    <row r="17634" spans="1:15">
      <c r="A17634" t="s">
        <v>19506</v>
      </c>
      <c r="B17634" t="s">
        <v>23518</v>
      </c>
      <c r="C17634" t="s">
        <v>19507</v>
      </c>
      <c r="D17634">
        <v>1</v>
      </c>
      <c r="E17634">
        <v>787</v>
      </c>
      <c r="F17634">
        <v>2</v>
      </c>
      <c r="G17634">
        <v>7393</v>
      </c>
      <c r="H17634">
        <v>0.20158492765181499</v>
      </c>
      <c r="I17634">
        <v>0.83876007220319604</v>
      </c>
      <c r="J17634">
        <v>0.81095958809365798</v>
      </c>
      <c r="K17634" t="s">
        <v>23899</v>
      </c>
      <c r="L17634">
        <v>1</v>
      </c>
      <c r="M17634" t="s">
        <v>5133</v>
      </c>
      <c r="N17634">
        <v>0.5</v>
      </c>
      <c r="O17634">
        <v>1.27064803049555E-3</v>
      </c>
    </row>
    <row r="17635" spans="1:15">
      <c r="A17635" t="s">
        <v>19508</v>
      </c>
      <c r="B17635" t="s">
        <v>23511</v>
      </c>
      <c r="C17635" t="s">
        <v>19509</v>
      </c>
      <c r="D17635">
        <v>1</v>
      </c>
      <c r="E17635">
        <v>6152</v>
      </c>
      <c r="F17635">
        <v>1</v>
      </c>
      <c r="G17635">
        <v>7804</v>
      </c>
      <c r="H17635">
        <v>0.788313685289595</v>
      </c>
      <c r="I17635">
        <v>0.968912233598893</v>
      </c>
      <c r="J17635">
        <v>0.832812322140707</v>
      </c>
      <c r="K17635" t="s">
        <v>34031</v>
      </c>
      <c r="L17635">
        <v>1</v>
      </c>
      <c r="M17635" t="s">
        <v>5133</v>
      </c>
      <c r="N17635">
        <v>1</v>
      </c>
      <c r="O17635">
        <v>1.6254876462938901E-4</v>
      </c>
    </row>
    <row r="17636" spans="1:15">
      <c r="A17636" t="s">
        <v>19510</v>
      </c>
      <c r="B17636" t="s">
        <v>23518</v>
      </c>
      <c r="C17636" t="s">
        <v>19511</v>
      </c>
      <c r="D17636">
        <v>1</v>
      </c>
      <c r="E17636">
        <v>787</v>
      </c>
      <c r="F17636">
        <v>1</v>
      </c>
      <c r="G17636">
        <v>7393</v>
      </c>
      <c r="H17636">
        <v>0.106452049235764</v>
      </c>
      <c r="I17636">
        <v>0.63266972740240601</v>
      </c>
      <c r="J17636">
        <v>0.61170005408803896</v>
      </c>
      <c r="K17636" t="s">
        <v>23926</v>
      </c>
      <c r="L17636">
        <v>1</v>
      </c>
      <c r="M17636" t="s">
        <v>5133</v>
      </c>
      <c r="N17636">
        <v>1</v>
      </c>
      <c r="O17636">
        <v>1.27064803049555E-3</v>
      </c>
    </row>
    <row r="17637" spans="1:15">
      <c r="A17637" t="s">
        <v>19512</v>
      </c>
      <c r="B17637" t="s">
        <v>23511</v>
      </c>
      <c r="C17637" t="s">
        <v>19513</v>
      </c>
      <c r="D17637">
        <v>6</v>
      </c>
      <c r="E17637">
        <v>6152</v>
      </c>
      <c r="F17637">
        <v>6</v>
      </c>
      <c r="G17637">
        <v>7804</v>
      </c>
      <c r="H17637">
        <v>0.23986678822258201</v>
      </c>
      <c r="I17637">
        <v>0.71382528017432401</v>
      </c>
      <c r="J17637">
        <v>0.61355659322887801</v>
      </c>
      <c r="K17637" t="s">
        <v>33614</v>
      </c>
      <c r="L17637">
        <v>6</v>
      </c>
      <c r="M17637" t="s">
        <v>5133</v>
      </c>
      <c r="N17637">
        <v>1</v>
      </c>
      <c r="O17637">
        <v>9.7529258777633303E-4</v>
      </c>
    </row>
    <row r="17638" spans="1:15">
      <c r="A17638" t="s">
        <v>19514</v>
      </c>
      <c r="B17638" t="s">
        <v>23511</v>
      </c>
      <c r="C17638" t="s">
        <v>19515</v>
      </c>
      <c r="D17638">
        <v>11</v>
      </c>
      <c r="E17638">
        <v>6152</v>
      </c>
      <c r="F17638">
        <v>12</v>
      </c>
      <c r="G17638">
        <v>7804</v>
      </c>
      <c r="H17638">
        <v>0.24296886885364699</v>
      </c>
      <c r="I17638">
        <v>0.71382528017432401</v>
      </c>
      <c r="J17638">
        <v>0.61355659322887801</v>
      </c>
      <c r="K17638" t="s">
        <v>26608</v>
      </c>
      <c r="L17638">
        <v>11</v>
      </c>
      <c r="M17638" t="s">
        <v>5133</v>
      </c>
      <c r="N17638">
        <v>0.91666666666666696</v>
      </c>
      <c r="O17638">
        <v>1.78803641092328E-3</v>
      </c>
    </row>
    <row r="17639" spans="1:15">
      <c r="A17639" t="s">
        <v>19514</v>
      </c>
      <c r="B17639" t="s">
        <v>23513</v>
      </c>
      <c r="C17639" t="s">
        <v>19515</v>
      </c>
      <c r="D17639">
        <v>1</v>
      </c>
      <c r="E17639">
        <v>535</v>
      </c>
      <c r="F17639">
        <v>12</v>
      </c>
      <c r="G17639">
        <v>8124</v>
      </c>
      <c r="H17639">
        <v>0.55870736002102495</v>
      </c>
      <c r="I17639">
        <v>0.99999999999997702</v>
      </c>
      <c r="J17639">
        <v>0.95041217501583097</v>
      </c>
      <c r="K17639" t="s">
        <v>24409</v>
      </c>
      <c r="L17639">
        <v>1</v>
      </c>
      <c r="M17639" t="s">
        <v>5133</v>
      </c>
      <c r="N17639">
        <v>8.3333333333333301E-2</v>
      </c>
      <c r="O17639">
        <v>1.8691588785046699E-3</v>
      </c>
    </row>
    <row r="17640" spans="1:15">
      <c r="A17640" t="s">
        <v>19516</v>
      </c>
      <c r="B17640" t="s">
        <v>23513</v>
      </c>
      <c r="C17640" t="s">
        <v>19517</v>
      </c>
      <c r="D17640">
        <v>1</v>
      </c>
      <c r="E17640">
        <v>535</v>
      </c>
      <c r="F17640">
        <v>12</v>
      </c>
      <c r="G17640">
        <v>8124</v>
      </c>
      <c r="H17640">
        <v>0.55870736002102495</v>
      </c>
      <c r="I17640">
        <v>0.99999999999997702</v>
      </c>
      <c r="J17640">
        <v>0.95041217501583097</v>
      </c>
      <c r="K17640" t="s">
        <v>24409</v>
      </c>
      <c r="L17640">
        <v>1</v>
      </c>
      <c r="M17640" t="s">
        <v>5133</v>
      </c>
      <c r="N17640">
        <v>8.3333333333333301E-2</v>
      </c>
      <c r="O17640">
        <v>1.8691588785046699E-3</v>
      </c>
    </row>
    <row r="17641" spans="1:15">
      <c r="A17641" t="s">
        <v>19516</v>
      </c>
      <c r="B17641" t="s">
        <v>23511</v>
      </c>
      <c r="C17641" t="s">
        <v>19517</v>
      </c>
      <c r="D17641">
        <v>11</v>
      </c>
      <c r="E17641">
        <v>6152</v>
      </c>
      <c r="F17641">
        <v>12</v>
      </c>
      <c r="G17641">
        <v>7804</v>
      </c>
      <c r="H17641">
        <v>0.24296886885364699</v>
      </c>
      <c r="I17641">
        <v>0.71382528017432401</v>
      </c>
      <c r="J17641">
        <v>0.61355659322887801</v>
      </c>
      <c r="K17641" t="s">
        <v>26608</v>
      </c>
      <c r="L17641">
        <v>11</v>
      </c>
      <c r="M17641" t="s">
        <v>5133</v>
      </c>
      <c r="N17641">
        <v>0.91666666666666696</v>
      </c>
      <c r="O17641">
        <v>1.78803641092328E-3</v>
      </c>
    </row>
    <row r="17642" spans="1:15">
      <c r="A17642" t="s">
        <v>19518</v>
      </c>
      <c r="B17642" t="s">
        <v>23511</v>
      </c>
      <c r="C17642" t="s">
        <v>19519</v>
      </c>
      <c r="D17642">
        <v>2</v>
      </c>
      <c r="E17642">
        <v>6152</v>
      </c>
      <c r="F17642">
        <v>3</v>
      </c>
      <c r="G17642">
        <v>7804</v>
      </c>
      <c r="H17642">
        <v>0.88457550560319997</v>
      </c>
      <c r="I17642">
        <v>1</v>
      </c>
      <c r="J17642">
        <v>0.85953329234717102</v>
      </c>
      <c r="K17642" t="s">
        <v>30073</v>
      </c>
      <c r="L17642">
        <v>2</v>
      </c>
      <c r="M17642" t="s">
        <v>5133</v>
      </c>
      <c r="N17642">
        <v>0.66666666666666696</v>
      </c>
      <c r="O17642">
        <v>3.2509752925877802E-4</v>
      </c>
    </row>
    <row r="17643" spans="1:15">
      <c r="A17643" t="s">
        <v>19520</v>
      </c>
      <c r="B17643" t="s">
        <v>23511</v>
      </c>
      <c r="C17643" t="s">
        <v>19521</v>
      </c>
      <c r="D17643">
        <v>2</v>
      </c>
      <c r="E17643">
        <v>6152</v>
      </c>
      <c r="F17643">
        <v>3</v>
      </c>
      <c r="G17643">
        <v>7804</v>
      </c>
      <c r="H17643">
        <v>0.88457550560319997</v>
      </c>
      <c r="I17643">
        <v>1</v>
      </c>
      <c r="J17643">
        <v>0.85953329234717102</v>
      </c>
      <c r="K17643" t="s">
        <v>30073</v>
      </c>
      <c r="L17643">
        <v>2</v>
      </c>
      <c r="M17643" t="s">
        <v>5133</v>
      </c>
      <c r="N17643">
        <v>0.66666666666666696</v>
      </c>
      <c r="O17643">
        <v>3.2509752925877802E-4</v>
      </c>
    </row>
    <row r="17644" spans="1:15">
      <c r="A17644" t="s">
        <v>19522</v>
      </c>
      <c r="B17644" t="s">
        <v>23511</v>
      </c>
      <c r="C17644" t="s">
        <v>19523</v>
      </c>
      <c r="D17644">
        <v>1</v>
      </c>
      <c r="E17644">
        <v>6152</v>
      </c>
      <c r="F17644">
        <v>1</v>
      </c>
      <c r="G17644">
        <v>7804</v>
      </c>
      <c r="H17644">
        <v>0.788313685289595</v>
      </c>
      <c r="I17644">
        <v>0.968912233598893</v>
      </c>
      <c r="J17644">
        <v>0.832812322140707</v>
      </c>
      <c r="K17644" t="s">
        <v>28008</v>
      </c>
      <c r="L17644">
        <v>1</v>
      </c>
      <c r="M17644" t="s">
        <v>5133</v>
      </c>
      <c r="N17644">
        <v>1</v>
      </c>
      <c r="O17644">
        <v>1.6254876462938901E-4</v>
      </c>
    </row>
    <row r="17645" spans="1:15">
      <c r="A17645" t="s">
        <v>19524</v>
      </c>
      <c r="B17645" t="s">
        <v>23511</v>
      </c>
      <c r="C17645" t="s">
        <v>19525</v>
      </c>
      <c r="D17645">
        <v>9</v>
      </c>
      <c r="E17645">
        <v>6152</v>
      </c>
      <c r="F17645">
        <v>9</v>
      </c>
      <c r="G17645">
        <v>7804</v>
      </c>
      <c r="H17645">
        <v>0.117423000773971</v>
      </c>
      <c r="I17645">
        <v>0.47842873658393897</v>
      </c>
      <c r="J17645">
        <v>0.41122542710949</v>
      </c>
      <c r="K17645" t="s">
        <v>27098</v>
      </c>
      <c r="L17645">
        <v>9</v>
      </c>
      <c r="M17645" t="s">
        <v>5133</v>
      </c>
      <c r="N17645">
        <v>1</v>
      </c>
      <c r="O17645">
        <v>1.4629388816645001E-3</v>
      </c>
    </row>
    <row r="17646" spans="1:15">
      <c r="A17646" t="s">
        <v>19526</v>
      </c>
      <c r="B17646" t="s">
        <v>23518</v>
      </c>
      <c r="C17646" t="s">
        <v>19527</v>
      </c>
      <c r="D17646">
        <v>2</v>
      </c>
      <c r="E17646">
        <v>787</v>
      </c>
      <c r="F17646">
        <v>4</v>
      </c>
      <c r="G17646">
        <v>7393</v>
      </c>
      <c r="H17646">
        <v>5.8679954233094203E-2</v>
      </c>
      <c r="I17646">
        <v>0.61178825165478101</v>
      </c>
      <c r="J17646">
        <v>0.59151068941477603</v>
      </c>
      <c r="K17646" t="s">
        <v>23976</v>
      </c>
      <c r="L17646">
        <v>2</v>
      </c>
      <c r="M17646" t="s">
        <v>5133</v>
      </c>
      <c r="N17646">
        <v>0.5</v>
      </c>
      <c r="O17646">
        <v>2.5412960609911099E-3</v>
      </c>
    </row>
    <row r="17647" spans="1:15">
      <c r="A17647" t="s">
        <v>19526</v>
      </c>
      <c r="B17647" t="s">
        <v>23511</v>
      </c>
      <c r="C17647" t="s">
        <v>19527</v>
      </c>
      <c r="D17647">
        <v>2</v>
      </c>
      <c r="E17647">
        <v>6152</v>
      </c>
      <c r="F17647">
        <v>4</v>
      </c>
      <c r="G17647">
        <v>7804</v>
      </c>
      <c r="H17647">
        <v>0.96811759508681905</v>
      </c>
      <c r="I17647">
        <v>1</v>
      </c>
      <c r="J17647">
        <v>0.85953329234717102</v>
      </c>
      <c r="K17647" t="s">
        <v>31180</v>
      </c>
      <c r="L17647">
        <v>2</v>
      </c>
      <c r="M17647" t="s">
        <v>5133</v>
      </c>
      <c r="N17647">
        <v>0.5</v>
      </c>
      <c r="O17647">
        <v>3.2509752925877802E-4</v>
      </c>
    </row>
    <row r="17648" spans="1:15">
      <c r="A17648" t="s">
        <v>19528</v>
      </c>
      <c r="B17648" t="s">
        <v>23518</v>
      </c>
      <c r="C17648" t="s">
        <v>19529</v>
      </c>
      <c r="D17648">
        <v>2</v>
      </c>
      <c r="E17648">
        <v>787</v>
      </c>
      <c r="F17648">
        <v>2</v>
      </c>
      <c r="G17648">
        <v>7393</v>
      </c>
      <c r="H17648">
        <v>1.1319170819711901E-2</v>
      </c>
      <c r="I17648">
        <v>0.24323860088996599</v>
      </c>
      <c r="J17648">
        <v>0.235176520823249</v>
      </c>
      <c r="K17648" t="s">
        <v>23976</v>
      </c>
      <c r="L17648">
        <v>2</v>
      </c>
      <c r="M17648" t="s">
        <v>5133</v>
      </c>
      <c r="N17648">
        <v>1</v>
      </c>
      <c r="O17648">
        <v>2.5412960609911099E-3</v>
      </c>
    </row>
    <row r="17649" spans="1:15">
      <c r="A17649" t="s">
        <v>19530</v>
      </c>
      <c r="B17649" t="s">
        <v>23518</v>
      </c>
      <c r="C17649" t="s">
        <v>19531</v>
      </c>
      <c r="D17649">
        <v>2</v>
      </c>
      <c r="E17649">
        <v>787</v>
      </c>
      <c r="F17649">
        <v>2</v>
      </c>
      <c r="G17649">
        <v>7393</v>
      </c>
      <c r="H17649">
        <v>1.1319170819711901E-2</v>
      </c>
      <c r="I17649">
        <v>0.24323860088996599</v>
      </c>
      <c r="J17649">
        <v>0.235176520823249</v>
      </c>
      <c r="K17649" t="s">
        <v>23976</v>
      </c>
      <c r="L17649">
        <v>2</v>
      </c>
      <c r="M17649" t="s">
        <v>5133</v>
      </c>
      <c r="N17649">
        <v>1</v>
      </c>
      <c r="O17649">
        <v>2.5412960609911099E-3</v>
      </c>
    </row>
    <row r="17650" spans="1:15">
      <c r="A17650" t="s">
        <v>19532</v>
      </c>
      <c r="B17650" t="s">
        <v>23511</v>
      </c>
      <c r="C17650" t="s">
        <v>19533</v>
      </c>
      <c r="D17650">
        <v>2</v>
      </c>
      <c r="E17650">
        <v>6152</v>
      </c>
      <c r="F17650">
        <v>2</v>
      </c>
      <c r="G17650">
        <v>7804</v>
      </c>
      <c r="H17650">
        <v>0.62141708038142995</v>
      </c>
      <c r="I17650">
        <v>0.968912233598893</v>
      </c>
      <c r="J17650">
        <v>0.832812322140707</v>
      </c>
      <c r="K17650" t="s">
        <v>31180</v>
      </c>
      <c r="L17650">
        <v>2</v>
      </c>
      <c r="M17650" t="s">
        <v>5133</v>
      </c>
      <c r="N17650">
        <v>1</v>
      </c>
      <c r="O17650">
        <v>3.2509752925877802E-4</v>
      </c>
    </row>
    <row r="17651" spans="1:15">
      <c r="A17651" t="s">
        <v>19534</v>
      </c>
      <c r="B17651" t="s">
        <v>23511</v>
      </c>
      <c r="C17651" t="s">
        <v>19535</v>
      </c>
      <c r="D17651">
        <v>1</v>
      </c>
      <c r="E17651">
        <v>6152</v>
      </c>
      <c r="F17651">
        <v>1</v>
      </c>
      <c r="G17651">
        <v>7804</v>
      </c>
      <c r="H17651">
        <v>0.788313685289595</v>
      </c>
      <c r="I17651">
        <v>0.968912233598893</v>
      </c>
      <c r="J17651">
        <v>0.832812322140707</v>
      </c>
      <c r="K17651" t="s">
        <v>30171</v>
      </c>
      <c r="L17651">
        <v>1</v>
      </c>
      <c r="M17651" t="s">
        <v>5133</v>
      </c>
      <c r="N17651">
        <v>1</v>
      </c>
      <c r="O17651">
        <v>1.6254876462938901E-4</v>
      </c>
    </row>
    <row r="17652" spans="1:15">
      <c r="A17652" t="s">
        <v>19536</v>
      </c>
      <c r="B17652" t="s">
        <v>23511</v>
      </c>
      <c r="C17652" t="s">
        <v>19537</v>
      </c>
      <c r="D17652">
        <v>1</v>
      </c>
      <c r="E17652">
        <v>6152</v>
      </c>
      <c r="F17652">
        <v>1</v>
      </c>
      <c r="G17652">
        <v>7804</v>
      </c>
      <c r="H17652">
        <v>0.788313685289595</v>
      </c>
      <c r="I17652">
        <v>0.968912233598893</v>
      </c>
      <c r="J17652">
        <v>0.832812322140707</v>
      </c>
      <c r="K17652" t="s">
        <v>33433</v>
      </c>
      <c r="L17652">
        <v>1</v>
      </c>
      <c r="M17652" t="s">
        <v>5133</v>
      </c>
      <c r="N17652">
        <v>1</v>
      </c>
      <c r="O17652">
        <v>1.6254876462938901E-4</v>
      </c>
    </row>
    <row r="17653" spans="1:15">
      <c r="A17653" t="s">
        <v>19538</v>
      </c>
      <c r="B17653" t="s">
        <v>23511</v>
      </c>
      <c r="C17653" t="s">
        <v>19539</v>
      </c>
      <c r="D17653">
        <v>1</v>
      </c>
      <c r="E17653">
        <v>6152</v>
      </c>
      <c r="F17653">
        <v>1</v>
      </c>
      <c r="G17653">
        <v>7804</v>
      </c>
      <c r="H17653">
        <v>0.788313685289595</v>
      </c>
      <c r="I17653">
        <v>0.968912233598893</v>
      </c>
      <c r="J17653">
        <v>0.832812322140707</v>
      </c>
      <c r="K17653" t="s">
        <v>33433</v>
      </c>
      <c r="L17653">
        <v>1</v>
      </c>
      <c r="M17653" t="s">
        <v>5133</v>
      </c>
      <c r="N17653">
        <v>1</v>
      </c>
      <c r="O17653">
        <v>1.6254876462938901E-4</v>
      </c>
    </row>
    <row r="17654" spans="1:15">
      <c r="A17654" t="s">
        <v>19540</v>
      </c>
      <c r="B17654" t="s">
        <v>23511</v>
      </c>
      <c r="C17654" t="s">
        <v>19541</v>
      </c>
      <c r="D17654">
        <v>5</v>
      </c>
      <c r="E17654">
        <v>6152</v>
      </c>
      <c r="F17654">
        <v>5</v>
      </c>
      <c r="G17654">
        <v>7804</v>
      </c>
      <c r="H17654">
        <v>0.30433074367137097</v>
      </c>
      <c r="I17654">
        <v>0.81020448119108801</v>
      </c>
      <c r="J17654">
        <v>0.69639772519260701</v>
      </c>
      <c r="K17654" t="s">
        <v>34032</v>
      </c>
      <c r="L17654">
        <v>5</v>
      </c>
      <c r="M17654" t="s">
        <v>5133</v>
      </c>
      <c r="N17654">
        <v>1</v>
      </c>
      <c r="O17654">
        <v>8.1274382314694405E-4</v>
      </c>
    </row>
    <row r="17655" spans="1:15">
      <c r="A17655" t="s">
        <v>19542</v>
      </c>
      <c r="B17655" t="s">
        <v>23511</v>
      </c>
      <c r="C17655" t="s">
        <v>19543</v>
      </c>
      <c r="D17655">
        <v>11</v>
      </c>
      <c r="E17655">
        <v>6152</v>
      </c>
      <c r="F17655">
        <v>11</v>
      </c>
      <c r="G17655">
        <v>7804</v>
      </c>
      <c r="H17655">
        <v>7.29234120922964E-2</v>
      </c>
      <c r="I17655">
        <v>0.34901846963959998</v>
      </c>
      <c r="J17655">
        <v>0.29999299429929699</v>
      </c>
      <c r="K17655" t="s">
        <v>34033</v>
      </c>
      <c r="L17655">
        <v>11</v>
      </c>
      <c r="M17655" t="s">
        <v>5133</v>
      </c>
      <c r="N17655">
        <v>1</v>
      </c>
      <c r="O17655">
        <v>1.78803641092328E-3</v>
      </c>
    </row>
    <row r="17656" spans="1:15">
      <c r="A17656" t="s">
        <v>19544</v>
      </c>
      <c r="B17656" t="s">
        <v>23511</v>
      </c>
      <c r="C17656" t="s">
        <v>19545</v>
      </c>
      <c r="D17656">
        <v>4</v>
      </c>
      <c r="E17656">
        <v>6152</v>
      </c>
      <c r="F17656">
        <v>6</v>
      </c>
      <c r="G17656">
        <v>7804</v>
      </c>
      <c r="H17656">
        <v>0.88632030892592895</v>
      </c>
      <c r="I17656">
        <v>1</v>
      </c>
      <c r="J17656">
        <v>0.85953329234717102</v>
      </c>
      <c r="K17656" t="s">
        <v>33392</v>
      </c>
      <c r="L17656">
        <v>4</v>
      </c>
      <c r="M17656" t="s">
        <v>5133</v>
      </c>
      <c r="N17656">
        <v>0.66666666666666696</v>
      </c>
      <c r="O17656">
        <v>6.5019505851755496E-4</v>
      </c>
    </row>
    <row r="17657" spans="1:15">
      <c r="A17657" t="s">
        <v>19544</v>
      </c>
      <c r="B17657" t="s">
        <v>23513</v>
      </c>
      <c r="C17657" t="s">
        <v>19545</v>
      </c>
      <c r="D17657">
        <v>1</v>
      </c>
      <c r="E17657">
        <v>535</v>
      </c>
      <c r="F17657">
        <v>6</v>
      </c>
      <c r="G17657">
        <v>8124</v>
      </c>
      <c r="H17657">
        <v>0.33559747746230201</v>
      </c>
      <c r="I17657">
        <v>0.97804040131218795</v>
      </c>
      <c r="J17657">
        <v>0.92954150506449396</v>
      </c>
      <c r="K17657" t="s">
        <v>25516</v>
      </c>
      <c r="L17657">
        <v>1</v>
      </c>
      <c r="M17657" t="s">
        <v>5133</v>
      </c>
      <c r="N17657">
        <v>0.16666666666666699</v>
      </c>
      <c r="O17657">
        <v>1.8691588785046699E-3</v>
      </c>
    </row>
    <row r="17658" spans="1:15">
      <c r="A17658" t="s">
        <v>19546</v>
      </c>
      <c r="B17658" t="s">
        <v>23511</v>
      </c>
      <c r="C17658" t="s">
        <v>19547</v>
      </c>
      <c r="D17658">
        <v>1</v>
      </c>
      <c r="E17658">
        <v>6152</v>
      </c>
      <c r="F17658">
        <v>1</v>
      </c>
      <c r="G17658">
        <v>7804</v>
      </c>
      <c r="H17658">
        <v>0.788313685289595</v>
      </c>
      <c r="I17658">
        <v>0.968912233598893</v>
      </c>
      <c r="J17658">
        <v>0.832812322140707</v>
      </c>
      <c r="K17658" t="s">
        <v>30570</v>
      </c>
      <c r="L17658">
        <v>1</v>
      </c>
      <c r="M17658" t="s">
        <v>5133</v>
      </c>
      <c r="N17658">
        <v>1</v>
      </c>
      <c r="O17658">
        <v>1.6254876462938901E-4</v>
      </c>
    </row>
    <row r="17659" spans="1:15">
      <c r="A17659" t="s">
        <v>19548</v>
      </c>
      <c r="B17659" t="s">
        <v>23511</v>
      </c>
      <c r="C17659" t="s">
        <v>19549</v>
      </c>
      <c r="D17659">
        <v>3</v>
      </c>
      <c r="E17659">
        <v>6152</v>
      </c>
      <c r="F17659">
        <v>4</v>
      </c>
      <c r="G17659">
        <v>7804</v>
      </c>
      <c r="H17659">
        <v>0.80103341611958101</v>
      </c>
      <c r="I17659">
        <v>0.968912233598893</v>
      </c>
      <c r="J17659">
        <v>0.832812322140707</v>
      </c>
      <c r="K17659" t="s">
        <v>34034</v>
      </c>
      <c r="L17659">
        <v>3</v>
      </c>
      <c r="M17659" t="s">
        <v>5133</v>
      </c>
      <c r="N17659">
        <v>0.75</v>
      </c>
      <c r="O17659">
        <v>4.8764629388816603E-4</v>
      </c>
    </row>
    <row r="17660" spans="1:15">
      <c r="A17660" t="s">
        <v>19550</v>
      </c>
      <c r="B17660" t="s">
        <v>23511</v>
      </c>
      <c r="C17660" t="s">
        <v>19551</v>
      </c>
      <c r="D17660">
        <v>2</v>
      </c>
      <c r="E17660">
        <v>6152</v>
      </c>
      <c r="F17660">
        <v>2</v>
      </c>
      <c r="G17660">
        <v>7804</v>
      </c>
      <c r="H17660">
        <v>0.62141708038142995</v>
      </c>
      <c r="I17660">
        <v>0.968912233598893</v>
      </c>
      <c r="J17660">
        <v>0.832812322140707</v>
      </c>
      <c r="K17660" t="s">
        <v>33343</v>
      </c>
      <c r="L17660">
        <v>2</v>
      </c>
      <c r="M17660" t="s">
        <v>5133</v>
      </c>
      <c r="N17660">
        <v>1</v>
      </c>
      <c r="O17660">
        <v>3.2509752925877802E-4</v>
      </c>
    </row>
    <row r="17661" spans="1:15">
      <c r="A17661" t="s">
        <v>19552</v>
      </c>
      <c r="B17661" t="s">
        <v>23511</v>
      </c>
      <c r="C17661" t="s">
        <v>19553</v>
      </c>
      <c r="D17661">
        <v>2</v>
      </c>
      <c r="E17661">
        <v>6152</v>
      </c>
      <c r="F17661">
        <v>2</v>
      </c>
      <c r="G17661">
        <v>7804</v>
      </c>
      <c r="H17661">
        <v>0.62141708038142995</v>
      </c>
      <c r="I17661">
        <v>0.968912233598893</v>
      </c>
      <c r="J17661">
        <v>0.832812322140707</v>
      </c>
      <c r="K17661" t="s">
        <v>33343</v>
      </c>
      <c r="L17661">
        <v>2</v>
      </c>
      <c r="M17661" t="s">
        <v>5133</v>
      </c>
      <c r="N17661">
        <v>1</v>
      </c>
      <c r="O17661">
        <v>3.2509752925877802E-4</v>
      </c>
    </row>
    <row r="17662" spans="1:15">
      <c r="A17662" t="s">
        <v>19554</v>
      </c>
      <c r="B17662" t="s">
        <v>23518</v>
      </c>
      <c r="C17662" t="s">
        <v>19555</v>
      </c>
      <c r="D17662">
        <v>2</v>
      </c>
      <c r="E17662">
        <v>787</v>
      </c>
      <c r="F17662">
        <v>43</v>
      </c>
      <c r="G17662">
        <v>7393</v>
      </c>
      <c r="H17662">
        <v>0.95202783656463397</v>
      </c>
      <c r="I17662">
        <v>1</v>
      </c>
      <c r="J17662">
        <v>0.966855260484069</v>
      </c>
      <c r="K17662" t="s">
        <v>24415</v>
      </c>
      <c r="L17662">
        <v>2</v>
      </c>
      <c r="M17662" t="s">
        <v>5133</v>
      </c>
      <c r="N17662">
        <v>4.6511627906976702E-2</v>
      </c>
      <c r="O17662">
        <v>2.5412960609911099E-3</v>
      </c>
    </row>
    <row r="17663" spans="1:15">
      <c r="A17663" t="s">
        <v>19554</v>
      </c>
      <c r="B17663" t="s">
        <v>23511</v>
      </c>
      <c r="C17663" t="s">
        <v>19555</v>
      </c>
      <c r="D17663">
        <v>48</v>
      </c>
      <c r="E17663">
        <v>6152</v>
      </c>
      <c r="F17663">
        <v>50</v>
      </c>
      <c r="G17663">
        <v>7804</v>
      </c>
      <c r="H17663">
        <v>6.83156934594906E-4</v>
      </c>
      <c r="I17663">
        <v>9.6494691837687996E-3</v>
      </c>
      <c r="J17663">
        <v>8.2940400169273596E-3</v>
      </c>
      <c r="K17663" t="s">
        <v>28098</v>
      </c>
      <c r="L17663">
        <v>48</v>
      </c>
      <c r="M17663" t="s">
        <v>5133</v>
      </c>
      <c r="N17663">
        <v>0.96</v>
      </c>
      <c r="O17663">
        <v>7.8023407022106599E-3</v>
      </c>
    </row>
    <row r="17664" spans="1:15">
      <c r="A17664" t="s">
        <v>19556</v>
      </c>
      <c r="B17664" t="s">
        <v>23518</v>
      </c>
      <c r="C17664" t="s">
        <v>19557</v>
      </c>
      <c r="D17664">
        <v>2</v>
      </c>
      <c r="E17664">
        <v>787</v>
      </c>
      <c r="F17664">
        <v>41</v>
      </c>
      <c r="G17664">
        <v>7393</v>
      </c>
      <c r="H17664">
        <v>0.94219419565732199</v>
      </c>
      <c r="I17664">
        <v>1</v>
      </c>
      <c r="J17664">
        <v>0.966855260484069</v>
      </c>
      <c r="K17664" t="s">
        <v>26102</v>
      </c>
      <c r="L17664">
        <v>2</v>
      </c>
      <c r="M17664" t="s">
        <v>5133</v>
      </c>
      <c r="N17664">
        <v>4.8780487804878099E-2</v>
      </c>
      <c r="O17664">
        <v>2.5412960609911099E-3</v>
      </c>
    </row>
    <row r="17665" spans="1:15">
      <c r="A17665" t="s">
        <v>19556</v>
      </c>
      <c r="B17665" t="s">
        <v>23511</v>
      </c>
      <c r="C17665" t="s">
        <v>19557</v>
      </c>
      <c r="D17665">
        <v>43</v>
      </c>
      <c r="E17665">
        <v>6152</v>
      </c>
      <c r="F17665">
        <v>47</v>
      </c>
      <c r="G17665">
        <v>7804</v>
      </c>
      <c r="H17665">
        <v>1.8348168239378401E-2</v>
      </c>
      <c r="I17665">
        <v>0.13252950573490799</v>
      </c>
      <c r="J17665">
        <v>0.11391352239746901</v>
      </c>
      <c r="K17665" t="s">
        <v>26101</v>
      </c>
      <c r="L17665">
        <v>43</v>
      </c>
      <c r="M17665" t="s">
        <v>5133</v>
      </c>
      <c r="N17665">
        <v>0.91489361702127703</v>
      </c>
      <c r="O17665">
        <v>6.9895968790637201E-3</v>
      </c>
    </row>
    <row r="17666" spans="1:15">
      <c r="A17666" t="s">
        <v>19558</v>
      </c>
      <c r="B17666" t="s">
        <v>23518</v>
      </c>
      <c r="C17666" t="s">
        <v>19559</v>
      </c>
      <c r="D17666">
        <v>13</v>
      </c>
      <c r="E17666">
        <v>787</v>
      </c>
      <c r="F17666">
        <v>78</v>
      </c>
      <c r="G17666">
        <v>7393</v>
      </c>
      <c r="H17666">
        <v>6.7018090560177102E-2</v>
      </c>
      <c r="I17666">
        <v>0.63266972740240601</v>
      </c>
      <c r="J17666">
        <v>0.61170005408803896</v>
      </c>
      <c r="K17666" t="s">
        <v>29500</v>
      </c>
      <c r="L17666">
        <v>13</v>
      </c>
      <c r="M17666" t="s">
        <v>2729</v>
      </c>
      <c r="N17666">
        <v>0.16666666666666699</v>
      </c>
      <c r="O17666">
        <v>1.6518424396442199E-2</v>
      </c>
    </row>
    <row r="17667" spans="1:15">
      <c r="A17667" t="s">
        <v>19558</v>
      </c>
      <c r="B17667" t="s">
        <v>23513</v>
      </c>
      <c r="C17667" t="s">
        <v>19559</v>
      </c>
      <c r="D17667">
        <v>6</v>
      </c>
      <c r="E17667">
        <v>535</v>
      </c>
      <c r="F17667">
        <v>83</v>
      </c>
      <c r="G17667">
        <v>8124</v>
      </c>
      <c r="H17667">
        <v>0.46830512401486502</v>
      </c>
      <c r="I17667">
        <v>0.99999999999997702</v>
      </c>
      <c r="J17667">
        <v>0.95041217501583097</v>
      </c>
      <c r="K17667" t="s">
        <v>29501</v>
      </c>
      <c r="L17667">
        <v>6</v>
      </c>
      <c r="M17667" t="s">
        <v>2729</v>
      </c>
      <c r="N17667">
        <v>7.2289156626505993E-2</v>
      </c>
      <c r="O17667">
        <v>1.1214953271028E-2</v>
      </c>
    </row>
    <row r="17668" spans="1:15">
      <c r="A17668" t="s">
        <v>19558</v>
      </c>
      <c r="B17668" t="s">
        <v>23511</v>
      </c>
      <c r="C17668" t="s">
        <v>19559</v>
      </c>
      <c r="D17668">
        <v>58</v>
      </c>
      <c r="E17668">
        <v>6152</v>
      </c>
      <c r="F17668">
        <v>83</v>
      </c>
      <c r="G17668">
        <v>7804</v>
      </c>
      <c r="H17668">
        <v>0.98072416301477705</v>
      </c>
      <c r="I17668">
        <v>1</v>
      </c>
      <c r="J17668">
        <v>0.85953329234717102</v>
      </c>
      <c r="K17668" t="s">
        <v>29499</v>
      </c>
      <c r="L17668">
        <v>58</v>
      </c>
      <c r="M17668" t="s">
        <v>2729</v>
      </c>
      <c r="N17668">
        <v>0.69879518072289204</v>
      </c>
      <c r="O17668">
        <v>9.4278283485045508E-3</v>
      </c>
    </row>
    <row r="17669" spans="1:15">
      <c r="A17669" t="s">
        <v>19560</v>
      </c>
      <c r="B17669" t="s">
        <v>23518</v>
      </c>
      <c r="C17669" t="s">
        <v>19561</v>
      </c>
      <c r="D17669">
        <v>106</v>
      </c>
      <c r="E17669">
        <v>787</v>
      </c>
      <c r="F17669">
        <v>758</v>
      </c>
      <c r="G17669">
        <v>7393</v>
      </c>
      <c r="H17669">
        <v>1.4061272465873899E-3</v>
      </c>
      <c r="I17669">
        <v>7.1335589489242804E-2</v>
      </c>
      <c r="J17669">
        <v>6.8971189957406503E-2</v>
      </c>
      <c r="K17669" t="s">
        <v>34035</v>
      </c>
      <c r="L17669">
        <v>106</v>
      </c>
      <c r="M17669" t="s">
        <v>2729</v>
      </c>
      <c r="N17669">
        <v>0.13984168865435401</v>
      </c>
      <c r="O17669">
        <v>0.134688691232529</v>
      </c>
    </row>
    <row r="17670" spans="1:15">
      <c r="A17670" t="s">
        <v>19560</v>
      </c>
      <c r="B17670" t="s">
        <v>23511</v>
      </c>
      <c r="C17670" t="s">
        <v>19561</v>
      </c>
      <c r="D17670">
        <v>583</v>
      </c>
      <c r="E17670">
        <v>6152</v>
      </c>
      <c r="F17670">
        <v>800</v>
      </c>
      <c r="G17670">
        <v>7804</v>
      </c>
      <c r="H17670">
        <v>0.99999094825540402</v>
      </c>
      <c r="I17670">
        <v>1</v>
      </c>
      <c r="J17670">
        <v>0.85953329234717102</v>
      </c>
      <c r="K17670" t="s">
        <v>34036</v>
      </c>
      <c r="L17670">
        <v>583</v>
      </c>
      <c r="M17670" t="s">
        <v>2729</v>
      </c>
      <c r="N17670">
        <v>0.72875000000000001</v>
      </c>
      <c r="O17670">
        <v>9.4765929778933694E-2</v>
      </c>
    </row>
    <row r="17671" spans="1:15">
      <c r="A17671" t="s">
        <v>19560</v>
      </c>
      <c r="B17671" t="s">
        <v>23513</v>
      </c>
      <c r="C17671" t="s">
        <v>19561</v>
      </c>
      <c r="D17671">
        <v>54</v>
      </c>
      <c r="E17671">
        <v>535</v>
      </c>
      <c r="F17671">
        <v>833</v>
      </c>
      <c r="G17671">
        <v>8124</v>
      </c>
      <c r="H17671">
        <v>0.57284472329519698</v>
      </c>
      <c r="I17671">
        <v>0.99999999999997702</v>
      </c>
      <c r="J17671">
        <v>0.95041217501583097</v>
      </c>
      <c r="K17671" t="s">
        <v>34037</v>
      </c>
      <c r="L17671">
        <v>54</v>
      </c>
      <c r="M17671" t="s">
        <v>2729</v>
      </c>
      <c r="N17671">
        <v>6.4825930372148899E-2</v>
      </c>
      <c r="O17671">
        <v>0.10093457943925201</v>
      </c>
    </row>
    <row r="17672" spans="1:15">
      <c r="A17672" t="s">
        <v>19562</v>
      </c>
      <c r="B17672" t="s">
        <v>23513</v>
      </c>
      <c r="C17672" t="s">
        <v>19563</v>
      </c>
      <c r="D17672">
        <v>2</v>
      </c>
      <c r="E17672">
        <v>535</v>
      </c>
      <c r="F17672">
        <v>135</v>
      </c>
      <c r="G17672">
        <v>8124</v>
      </c>
      <c r="H17672">
        <v>0.99899908780105595</v>
      </c>
      <c r="I17672">
        <v>0.99999999999997702</v>
      </c>
      <c r="J17672">
        <v>0.95041217501583097</v>
      </c>
      <c r="K17672" t="s">
        <v>25082</v>
      </c>
      <c r="L17672">
        <v>2</v>
      </c>
      <c r="M17672" t="s">
        <v>2729</v>
      </c>
      <c r="N17672">
        <v>1.48148148148148E-2</v>
      </c>
      <c r="O17672">
        <v>3.7383177570093499E-3</v>
      </c>
    </row>
    <row r="17673" spans="1:15">
      <c r="A17673" t="s">
        <v>19562</v>
      </c>
      <c r="B17673" t="s">
        <v>23518</v>
      </c>
      <c r="C17673" t="s">
        <v>19563</v>
      </c>
      <c r="D17673">
        <v>4</v>
      </c>
      <c r="E17673">
        <v>787</v>
      </c>
      <c r="F17673">
        <v>123</v>
      </c>
      <c r="G17673">
        <v>7393</v>
      </c>
      <c r="H17673">
        <v>0.99942817488968005</v>
      </c>
      <c r="I17673">
        <v>1</v>
      </c>
      <c r="J17673">
        <v>0.966855260484069</v>
      </c>
      <c r="K17673" t="s">
        <v>28975</v>
      </c>
      <c r="L17673">
        <v>4</v>
      </c>
      <c r="M17673" t="s">
        <v>2729</v>
      </c>
      <c r="N17673">
        <v>3.2520325203252001E-2</v>
      </c>
      <c r="O17673">
        <v>5.0825921219822103E-3</v>
      </c>
    </row>
    <row r="17674" spans="1:15">
      <c r="A17674" t="s">
        <v>19562</v>
      </c>
      <c r="B17674" t="s">
        <v>23511</v>
      </c>
      <c r="C17674" t="s">
        <v>19563</v>
      </c>
      <c r="D17674">
        <v>120</v>
      </c>
      <c r="E17674">
        <v>6152</v>
      </c>
      <c r="F17674">
        <v>130</v>
      </c>
      <c r="G17674">
        <v>7804</v>
      </c>
      <c r="H17674" s="34">
        <v>2.4299944050093099E-5</v>
      </c>
      <c r="I17674">
        <v>6.0565303588143503E-4</v>
      </c>
      <c r="J17674">
        <v>5.2057894795122896E-4</v>
      </c>
      <c r="K17674" t="s">
        <v>34038</v>
      </c>
      <c r="L17674">
        <v>120</v>
      </c>
      <c r="M17674" t="s">
        <v>2729</v>
      </c>
      <c r="N17674">
        <v>0.92307692307692302</v>
      </c>
      <c r="O17674">
        <v>1.9505851755526701E-2</v>
      </c>
    </row>
    <row r="17675" spans="1:15">
      <c r="A17675" t="s">
        <v>19564</v>
      </c>
      <c r="B17675" t="s">
        <v>23511</v>
      </c>
      <c r="C17675" t="s">
        <v>19565</v>
      </c>
      <c r="D17675">
        <v>1</v>
      </c>
      <c r="E17675">
        <v>6152</v>
      </c>
      <c r="F17675">
        <v>2</v>
      </c>
      <c r="G17675">
        <v>7804</v>
      </c>
      <c r="H17675">
        <v>0.95521029019776005</v>
      </c>
      <c r="I17675">
        <v>1</v>
      </c>
      <c r="J17675">
        <v>0.85953329234717102</v>
      </c>
      <c r="K17675" t="s">
        <v>33088</v>
      </c>
      <c r="L17675">
        <v>1</v>
      </c>
      <c r="M17675" t="s">
        <v>5133</v>
      </c>
      <c r="N17675">
        <v>0.5</v>
      </c>
      <c r="O17675">
        <v>1.6254876462938901E-4</v>
      </c>
    </row>
    <row r="17676" spans="1:15">
      <c r="A17676" t="s">
        <v>19566</v>
      </c>
      <c r="B17676" t="s">
        <v>23511</v>
      </c>
      <c r="C17676" t="s">
        <v>19567</v>
      </c>
      <c r="D17676">
        <v>340</v>
      </c>
      <c r="E17676">
        <v>6152</v>
      </c>
      <c r="F17676">
        <v>415</v>
      </c>
      <c r="G17676">
        <v>7804</v>
      </c>
      <c r="H17676">
        <v>6.1717068181171397E-2</v>
      </c>
      <c r="I17676">
        <v>0.31712136547162401</v>
      </c>
      <c r="J17676">
        <v>0.27257637133745599</v>
      </c>
      <c r="K17676" t="s">
        <v>34039</v>
      </c>
      <c r="L17676">
        <v>340</v>
      </c>
      <c r="M17676" t="s">
        <v>5133</v>
      </c>
      <c r="N17676">
        <v>0.81927710843373502</v>
      </c>
      <c r="O17676">
        <v>5.5266579973992203E-2</v>
      </c>
    </row>
    <row r="17677" spans="1:15">
      <c r="A17677" t="s">
        <v>19566</v>
      </c>
      <c r="B17677" t="s">
        <v>23513</v>
      </c>
      <c r="C17677" t="s">
        <v>19567</v>
      </c>
      <c r="D17677">
        <v>29</v>
      </c>
      <c r="E17677">
        <v>535</v>
      </c>
      <c r="F17677">
        <v>425</v>
      </c>
      <c r="G17677">
        <v>8124</v>
      </c>
      <c r="H17677">
        <v>0.448827937230737</v>
      </c>
      <c r="I17677">
        <v>0.99999999999997702</v>
      </c>
      <c r="J17677">
        <v>0.95041217501583097</v>
      </c>
      <c r="K17677" t="s">
        <v>34040</v>
      </c>
      <c r="L17677">
        <v>29</v>
      </c>
      <c r="M17677" t="s">
        <v>5133</v>
      </c>
      <c r="N17677">
        <v>6.8235294117647102E-2</v>
      </c>
      <c r="O17677">
        <v>5.4205607476635498E-2</v>
      </c>
    </row>
    <row r="17678" spans="1:15">
      <c r="A17678" t="s">
        <v>19566</v>
      </c>
      <c r="B17678" t="s">
        <v>23518</v>
      </c>
      <c r="C17678" t="s">
        <v>19567</v>
      </c>
      <c r="D17678">
        <v>33</v>
      </c>
      <c r="E17678">
        <v>787</v>
      </c>
      <c r="F17678">
        <v>380</v>
      </c>
      <c r="G17678">
        <v>7393</v>
      </c>
      <c r="H17678">
        <v>0.91581640979024204</v>
      </c>
      <c r="I17678">
        <v>1</v>
      </c>
      <c r="J17678">
        <v>0.966855260484069</v>
      </c>
      <c r="K17678" t="s">
        <v>34041</v>
      </c>
      <c r="L17678">
        <v>33</v>
      </c>
      <c r="M17678" t="s">
        <v>5133</v>
      </c>
      <c r="N17678">
        <v>8.6842105263157901E-2</v>
      </c>
      <c r="O17678">
        <v>4.1931385006353197E-2</v>
      </c>
    </row>
    <row r="17679" spans="1:15">
      <c r="A17679" t="s">
        <v>19568</v>
      </c>
      <c r="B17679" t="s">
        <v>23511</v>
      </c>
      <c r="C17679" t="s">
        <v>19569</v>
      </c>
      <c r="D17679">
        <v>131</v>
      </c>
      <c r="E17679">
        <v>6152</v>
      </c>
      <c r="F17679">
        <v>160</v>
      </c>
      <c r="G17679">
        <v>7804</v>
      </c>
      <c r="H17679">
        <v>0.197756623052916</v>
      </c>
      <c r="I17679">
        <v>0.65223248038725701</v>
      </c>
      <c r="J17679">
        <v>0.56061553124301999</v>
      </c>
      <c r="K17679" t="s">
        <v>34042</v>
      </c>
      <c r="L17679">
        <v>131</v>
      </c>
      <c r="M17679" t="s">
        <v>5133</v>
      </c>
      <c r="N17679">
        <v>0.81874999999999998</v>
      </c>
      <c r="O17679">
        <v>2.1293888166449899E-2</v>
      </c>
    </row>
    <row r="17680" spans="1:15">
      <c r="A17680" t="s">
        <v>19568</v>
      </c>
      <c r="B17680" t="s">
        <v>23513</v>
      </c>
      <c r="C17680" t="s">
        <v>19569</v>
      </c>
      <c r="D17680">
        <v>14</v>
      </c>
      <c r="E17680">
        <v>535</v>
      </c>
      <c r="F17680">
        <v>167</v>
      </c>
      <c r="G17680">
        <v>8124</v>
      </c>
      <c r="H17680">
        <v>0.21003565628392901</v>
      </c>
      <c r="I17680">
        <v>0.82701608340003596</v>
      </c>
      <c r="J17680">
        <v>0.78600615459732004</v>
      </c>
      <c r="K17680" t="s">
        <v>34043</v>
      </c>
      <c r="L17680">
        <v>14</v>
      </c>
      <c r="M17680" t="s">
        <v>5133</v>
      </c>
      <c r="N17680">
        <v>8.3832335329341298E-2</v>
      </c>
      <c r="O17680">
        <v>2.6168224299065401E-2</v>
      </c>
    </row>
    <row r="17681" spans="1:15">
      <c r="A17681" t="s">
        <v>19568</v>
      </c>
      <c r="B17681" t="s">
        <v>23518</v>
      </c>
      <c r="C17681" t="s">
        <v>19569</v>
      </c>
      <c r="D17681">
        <v>11</v>
      </c>
      <c r="E17681">
        <v>787</v>
      </c>
      <c r="F17681">
        <v>142</v>
      </c>
      <c r="G17681">
        <v>7393</v>
      </c>
      <c r="H17681">
        <v>0.90237307626097396</v>
      </c>
      <c r="I17681">
        <v>1</v>
      </c>
      <c r="J17681">
        <v>0.966855260484069</v>
      </c>
      <c r="K17681" t="s">
        <v>34044</v>
      </c>
      <c r="L17681">
        <v>11</v>
      </c>
      <c r="M17681" t="s">
        <v>5133</v>
      </c>
      <c r="N17681">
        <v>7.7464788732394402E-2</v>
      </c>
      <c r="O17681">
        <v>1.3977128335451099E-2</v>
      </c>
    </row>
    <row r="17682" spans="1:15">
      <c r="A17682" t="s">
        <v>19570</v>
      </c>
      <c r="B17682" t="s">
        <v>23511</v>
      </c>
      <c r="C17682" t="s">
        <v>19571</v>
      </c>
      <c r="D17682">
        <v>170</v>
      </c>
      <c r="E17682">
        <v>6152</v>
      </c>
      <c r="F17682">
        <v>208</v>
      </c>
      <c r="G17682">
        <v>7804</v>
      </c>
      <c r="H17682">
        <v>0.170985490168965</v>
      </c>
      <c r="I17682">
        <v>0.60627065196666896</v>
      </c>
      <c r="J17682">
        <v>0.52110980953837704</v>
      </c>
      <c r="K17682" t="s">
        <v>34045</v>
      </c>
      <c r="L17682">
        <v>170</v>
      </c>
      <c r="M17682" t="s">
        <v>5133</v>
      </c>
      <c r="N17682">
        <v>0.81730769230769196</v>
      </c>
      <c r="O17682">
        <v>2.7633289986996101E-2</v>
      </c>
    </row>
    <row r="17683" spans="1:15">
      <c r="A17683" t="s">
        <v>19570</v>
      </c>
      <c r="B17683" t="s">
        <v>23518</v>
      </c>
      <c r="C17683" t="s">
        <v>19571</v>
      </c>
      <c r="D17683">
        <v>20</v>
      </c>
      <c r="E17683">
        <v>787</v>
      </c>
      <c r="F17683">
        <v>186</v>
      </c>
      <c r="G17683">
        <v>7393</v>
      </c>
      <c r="H17683">
        <v>0.51679505805634796</v>
      </c>
      <c r="I17683">
        <v>1</v>
      </c>
      <c r="J17683">
        <v>0.966855260484069</v>
      </c>
      <c r="K17683" t="s">
        <v>34046</v>
      </c>
      <c r="L17683">
        <v>20</v>
      </c>
      <c r="M17683" t="s">
        <v>5133</v>
      </c>
      <c r="N17683">
        <v>0.10752688172043</v>
      </c>
      <c r="O17683">
        <v>2.5412960609911099E-2</v>
      </c>
    </row>
    <row r="17684" spans="1:15">
      <c r="A17684" t="s">
        <v>19570</v>
      </c>
      <c r="B17684" t="s">
        <v>23513</v>
      </c>
      <c r="C17684" t="s">
        <v>19571</v>
      </c>
      <c r="D17684">
        <v>10</v>
      </c>
      <c r="E17684">
        <v>535</v>
      </c>
      <c r="F17684">
        <v>204</v>
      </c>
      <c r="G17684">
        <v>8124</v>
      </c>
      <c r="H17684">
        <v>0.87274183268110395</v>
      </c>
      <c r="I17684">
        <v>0.99999999999997702</v>
      </c>
      <c r="J17684">
        <v>0.95041217501583097</v>
      </c>
      <c r="K17684" t="s">
        <v>34047</v>
      </c>
      <c r="L17684">
        <v>10</v>
      </c>
      <c r="M17684" t="s">
        <v>5133</v>
      </c>
      <c r="N17684">
        <v>4.9019607843137303E-2</v>
      </c>
      <c r="O17684">
        <v>1.86915887850467E-2</v>
      </c>
    </row>
    <row r="17685" spans="1:15">
      <c r="A17685" t="s">
        <v>19572</v>
      </c>
      <c r="B17685" t="s">
        <v>23511</v>
      </c>
      <c r="C17685" t="s">
        <v>19573</v>
      </c>
      <c r="D17685">
        <v>39</v>
      </c>
      <c r="E17685">
        <v>6152</v>
      </c>
      <c r="F17685">
        <v>48</v>
      </c>
      <c r="G17685">
        <v>7804</v>
      </c>
      <c r="H17685">
        <v>0.42022947327151</v>
      </c>
      <c r="I17685">
        <v>0.944125779178004</v>
      </c>
      <c r="J17685">
        <v>0.81150753936670705</v>
      </c>
      <c r="K17685" t="s">
        <v>34048</v>
      </c>
      <c r="L17685">
        <v>39</v>
      </c>
      <c r="M17685" t="s">
        <v>2729</v>
      </c>
      <c r="N17685">
        <v>0.8125</v>
      </c>
      <c r="O17685">
        <v>6.3394018205461602E-3</v>
      </c>
    </row>
    <row r="17686" spans="1:15">
      <c r="A17686" t="s">
        <v>19572</v>
      </c>
      <c r="B17686" t="s">
        <v>23518</v>
      </c>
      <c r="C17686" t="s">
        <v>19573</v>
      </c>
      <c r="D17686">
        <v>1</v>
      </c>
      <c r="E17686">
        <v>787</v>
      </c>
      <c r="F17686">
        <v>47</v>
      </c>
      <c r="G17686">
        <v>7393</v>
      </c>
      <c r="H17686">
        <v>0.99504617683821395</v>
      </c>
      <c r="I17686">
        <v>1</v>
      </c>
      <c r="J17686">
        <v>0.966855260484069</v>
      </c>
      <c r="K17686" t="s">
        <v>23756</v>
      </c>
      <c r="L17686">
        <v>1</v>
      </c>
      <c r="M17686" t="s">
        <v>2729</v>
      </c>
      <c r="N17686">
        <v>2.1276595744680899E-2</v>
      </c>
      <c r="O17686">
        <v>1.27064803049555E-3</v>
      </c>
    </row>
    <row r="17687" spans="1:15">
      <c r="A17687" t="s">
        <v>19572</v>
      </c>
      <c r="B17687" t="s">
        <v>23513</v>
      </c>
      <c r="C17687" t="s">
        <v>19573</v>
      </c>
      <c r="D17687">
        <v>3</v>
      </c>
      <c r="E17687">
        <v>535</v>
      </c>
      <c r="F17687">
        <v>46</v>
      </c>
      <c r="G17687">
        <v>8124</v>
      </c>
      <c r="H17687">
        <v>0.591761522666716</v>
      </c>
      <c r="I17687">
        <v>0.99999999999997702</v>
      </c>
      <c r="J17687">
        <v>0.95041217501583097</v>
      </c>
      <c r="K17687" t="s">
        <v>34049</v>
      </c>
      <c r="L17687">
        <v>3</v>
      </c>
      <c r="M17687" t="s">
        <v>2729</v>
      </c>
      <c r="N17687">
        <v>6.5217391304347797E-2</v>
      </c>
      <c r="O17687">
        <v>5.60747663551402E-3</v>
      </c>
    </row>
    <row r="17688" spans="1:15">
      <c r="A17688" t="s">
        <v>19574</v>
      </c>
      <c r="B17688" t="s">
        <v>23518</v>
      </c>
      <c r="C17688" t="s">
        <v>19575</v>
      </c>
      <c r="D17688">
        <v>2</v>
      </c>
      <c r="E17688">
        <v>787</v>
      </c>
      <c r="F17688">
        <v>18</v>
      </c>
      <c r="G17688">
        <v>7393</v>
      </c>
      <c r="H17688">
        <v>0.58566443264086399</v>
      </c>
      <c r="I17688">
        <v>1</v>
      </c>
      <c r="J17688">
        <v>0.966855260484069</v>
      </c>
      <c r="K17688" t="s">
        <v>34050</v>
      </c>
      <c r="L17688">
        <v>2</v>
      </c>
      <c r="M17688" t="s">
        <v>2729</v>
      </c>
      <c r="N17688">
        <v>0.11111111111111099</v>
      </c>
      <c r="O17688">
        <v>2.5412960609911099E-3</v>
      </c>
    </row>
    <row r="17689" spans="1:15">
      <c r="A17689" t="s">
        <v>19574</v>
      </c>
      <c r="B17689" t="s">
        <v>23513</v>
      </c>
      <c r="C17689" t="s">
        <v>19575</v>
      </c>
      <c r="D17689">
        <v>2</v>
      </c>
      <c r="E17689">
        <v>535</v>
      </c>
      <c r="F17689">
        <v>20</v>
      </c>
      <c r="G17689">
        <v>8124</v>
      </c>
      <c r="H17689">
        <v>0.383095126126271</v>
      </c>
      <c r="I17689">
        <v>0.99999999999997702</v>
      </c>
      <c r="J17689">
        <v>0.95041217501583097</v>
      </c>
      <c r="K17689" t="s">
        <v>23978</v>
      </c>
      <c r="L17689">
        <v>2</v>
      </c>
      <c r="M17689" t="s">
        <v>2729</v>
      </c>
      <c r="N17689">
        <v>0.1</v>
      </c>
      <c r="O17689">
        <v>3.7383177570093499E-3</v>
      </c>
    </row>
    <row r="17690" spans="1:15">
      <c r="A17690" t="s">
        <v>19574</v>
      </c>
      <c r="B17690" t="s">
        <v>23511</v>
      </c>
      <c r="C17690" t="s">
        <v>19575</v>
      </c>
      <c r="D17690">
        <v>12</v>
      </c>
      <c r="E17690">
        <v>6152</v>
      </c>
      <c r="F17690">
        <v>18</v>
      </c>
      <c r="G17690">
        <v>7804</v>
      </c>
      <c r="H17690">
        <v>0.93325437864745397</v>
      </c>
      <c r="I17690">
        <v>1</v>
      </c>
      <c r="J17690">
        <v>0.85953329234717102</v>
      </c>
      <c r="K17690" t="s">
        <v>34051</v>
      </c>
      <c r="L17690">
        <v>12</v>
      </c>
      <c r="M17690" t="s">
        <v>2729</v>
      </c>
      <c r="N17690">
        <v>0.66666666666666696</v>
      </c>
      <c r="O17690">
        <v>1.95058517555267E-3</v>
      </c>
    </row>
    <row r="17691" spans="1:15">
      <c r="A17691" t="s">
        <v>19576</v>
      </c>
      <c r="B17691" t="s">
        <v>23511</v>
      </c>
      <c r="C17691" t="s">
        <v>19577</v>
      </c>
      <c r="D17691">
        <v>2</v>
      </c>
      <c r="E17691">
        <v>6152</v>
      </c>
      <c r="F17691">
        <v>2</v>
      </c>
      <c r="G17691">
        <v>7804</v>
      </c>
      <c r="H17691">
        <v>0.62141708038142995</v>
      </c>
      <c r="I17691">
        <v>0.968912233598893</v>
      </c>
      <c r="J17691">
        <v>0.832812322140707</v>
      </c>
      <c r="K17691" t="s">
        <v>31966</v>
      </c>
      <c r="L17691">
        <v>2</v>
      </c>
      <c r="M17691" t="s">
        <v>5133</v>
      </c>
      <c r="N17691">
        <v>1</v>
      </c>
      <c r="O17691">
        <v>3.2509752925877802E-4</v>
      </c>
    </row>
    <row r="17692" spans="1:15">
      <c r="A17692" t="s">
        <v>19578</v>
      </c>
      <c r="B17692" t="s">
        <v>23518</v>
      </c>
      <c r="C17692" t="s">
        <v>19579</v>
      </c>
      <c r="D17692">
        <v>7</v>
      </c>
      <c r="E17692">
        <v>787</v>
      </c>
      <c r="F17692">
        <v>49</v>
      </c>
      <c r="G17692">
        <v>7393</v>
      </c>
      <c r="H17692">
        <v>0.262524907505362</v>
      </c>
      <c r="I17692">
        <v>0.97863801257884697</v>
      </c>
      <c r="J17692">
        <v>0.94620131057153301</v>
      </c>
      <c r="K17692" t="s">
        <v>34052</v>
      </c>
      <c r="L17692">
        <v>7</v>
      </c>
      <c r="M17692" t="s">
        <v>2729</v>
      </c>
      <c r="N17692">
        <v>0.14285714285714299</v>
      </c>
      <c r="O17692">
        <v>8.8945362134688708E-3</v>
      </c>
    </row>
    <row r="17693" spans="1:15">
      <c r="A17693" t="s">
        <v>19578</v>
      </c>
      <c r="B17693" t="s">
        <v>23513</v>
      </c>
      <c r="C17693" t="s">
        <v>19579</v>
      </c>
      <c r="D17693">
        <v>3</v>
      </c>
      <c r="E17693">
        <v>535</v>
      </c>
      <c r="F17693">
        <v>56</v>
      </c>
      <c r="G17693">
        <v>8124</v>
      </c>
      <c r="H17693">
        <v>0.72323866175318197</v>
      </c>
      <c r="I17693">
        <v>0.99999999999997702</v>
      </c>
      <c r="J17693">
        <v>0.95041217501583097</v>
      </c>
      <c r="K17693" t="s">
        <v>34053</v>
      </c>
      <c r="L17693">
        <v>3</v>
      </c>
      <c r="M17693" t="s">
        <v>2729</v>
      </c>
      <c r="N17693">
        <v>5.3571428571428603E-2</v>
      </c>
      <c r="O17693">
        <v>5.60747663551402E-3</v>
      </c>
    </row>
    <row r="17694" spans="1:15">
      <c r="A17694" t="s">
        <v>19578</v>
      </c>
      <c r="B17694" t="s">
        <v>23511</v>
      </c>
      <c r="C17694" t="s">
        <v>19579</v>
      </c>
      <c r="D17694">
        <v>41</v>
      </c>
      <c r="E17694">
        <v>6152</v>
      </c>
      <c r="F17694">
        <v>55</v>
      </c>
      <c r="G17694">
        <v>7804</v>
      </c>
      <c r="H17694">
        <v>0.82915179721760501</v>
      </c>
      <c r="I17694">
        <v>0.98923101772060196</v>
      </c>
      <c r="J17694">
        <v>0.85027699355333197</v>
      </c>
      <c r="K17694" t="s">
        <v>34054</v>
      </c>
      <c r="L17694">
        <v>41</v>
      </c>
      <c r="M17694" t="s">
        <v>2729</v>
      </c>
      <c r="N17694">
        <v>0.74545454545454504</v>
      </c>
      <c r="O17694">
        <v>6.6644993498049402E-3</v>
      </c>
    </row>
    <row r="17695" spans="1:15">
      <c r="A17695" t="s">
        <v>19580</v>
      </c>
      <c r="B17695" t="s">
        <v>23511</v>
      </c>
      <c r="C17695" t="s">
        <v>19581</v>
      </c>
      <c r="D17695">
        <v>44</v>
      </c>
      <c r="E17695">
        <v>6152</v>
      </c>
      <c r="F17695">
        <v>69</v>
      </c>
      <c r="G17695">
        <v>7804</v>
      </c>
      <c r="H17695">
        <v>0.998793343687985</v>
      </c>
      <c r="I17695">
        <v>1</v>
      </c>
      <c r="J17695">
        <v>0.85953329234717102</v>
      </c>
      <c r="K17695" t="s">
        <v>34055</v>
      </c>
      <c r="L17695">
        <v>44</v>
      </c>
      <c r="M17695" t="s">
        <v>5133</v>
      </c>
      <c r="N17695">
        <v>0.63768115942029002</v>
      </c>
      <c r="O17695">
        <v>7.1521456436931096E-3</v>
      </c>
    </row>
    <row r="17696" spans="1:15">
      <c r="A17696" t="s">
        <v>19580</v>
      </c>
      <c r="B17696" t="s">
        <v>23513</v>
      </c>
      <c r="C17696" t="s">
        <v>19581</v>
      </c>
      <c r="D17696">
        <v>2</v>
      </c>
      <c r="E17696">
        <v>535</v>
      </c>
      <c r="F17696">
        <v>66</v>
      </c>
      <c r="G17696">
        <v>8124</v>
      </c>
      <c r="H17696">
        <v>0.93768724100848799</v>
      </c>
      <c r="I17696">
        <v>0.99999999999997702</v>
      </c>
      <c r="J17696">
        <v>0.95041217501583097</v>
      </c>
      <c r="K17696" t="s">
        <v>27997</v>
      </c>
      <c r="L17696">
        <v>2</v>
      </c>
      <c r="M17696" t="s">
        <v>5133</v>
      </c>
      <c r="N17696">
        <v>3.03030303030303E-2</v>
      </c>
      <c r="O17696">
        <v>3.7383177570093499E-3</v>
      </c>
    </row>
    <row r="17697" spans="1:15">
      <c r="A17697" t="s">
        <v>19580</v>
      </c>
      <c r="B17697" t="s">
        <v>23518</v>
      </c>
      <c r="C17697" t="s">
        <v>19581</v>
      </c>
      <c r="D17697">
        <v>16</v>
      </c>
      <c r="E17697">
        <v>787</v>
      </c>
      <c r="F17697">
        <v>70</v>
      </c>
      <c r="G17697">
        <v>7393</v>
      </c>
      <c r="H17697">
        <v>2.3130045554717602E-3</v>
      </c>
      <c r="I17697">
        <v>0.10347541288615</v>
      </c>
      <c r="J17697">
        <v>0.100045747279735</v>
      </c>
      <c r="K17697" t="s">
        <v>34056</v>
      </c>
      <c r="L17697">
        <v>16</v>
      </c>
      <c r="M17697" t="s">
        <v>5133</v>
      </c>
      <c r="N17697">
        <v>0.22857142857142901</v>
      </c>
      <c r="O17697">
        <v>2.0330368487928799E-2</v>
      </c>
    </row>
    <row r="17698" spans="1:15">
      <c r="A17698" t="s">
        <v>19582</v>
      </c>
      <c r="B17698" t="s">
        <v>23511</v>
      </c>
      <c r="C17698" t="s">
        <v>19583</v>
      </c>
      <c r="D17698">
        <v>1</v>
      </c>
      <c r="E17698">
        <v>6152</v>
      </c>
      <c r="F17698">
        <v>1</v>
      </c>
      <c r="G17698">
        <v>7804</v>
      </c>
      <c r="H17698">
        <v>0.788313685289595</v>
      </c>
      <c r="I17698">
        <v>0.968912233598893</v>
      </c>
      <c r="J17698">
        <v>0.832812322140707</v>
      </c>
      <c r="K17698" t="s">
        <v>25149</v>
      </c>
      <c r="L17698">
        <v>1</v>
      </c>
      <c r="M17698" t="s">
        <v>5133</v>
      </c>
      <c r="N17698">
        <v>1</v>
      </c>
      <c r="O17698">
        <v>1.6254876462938901E-4</v>
      </c>
    </row>
    <row r="17699" spans="1:15">
      <c r="A17699" t="s">
        <v>19584</v>
      </c>
      <c r="B17699" t="s">
        <v>23511</v>
      </c>
      <c r="C17699" t="s">
        <v>19585</v>
      </c>
      <c r="D17699">
        <v>2</v>
      </c>
      <c r="E17699">
        <v>6152</v>
      </c>
      <c r="F17699">
        <v>2</v>
      </c>
      <c r="G17699">
        <v>7804</v>
      </c>
      <c r="H17699">
        <v>0.62141708038142995</v>
      </c>
      <c r="I17699">
        <v>0.968912233598893</v>
      </c>
      <c r="J17699">
        <v>0.832812322140707</v>
      </c>
      <c r="K17699" t="s">
        <v>23563</v>
      </c>
      <c r="L17699">
        <v>2</v>
      </c>
      <c r="M17699" t="s">
        <v>5133</v>
      </c>
      <c r="N17699">
        <v>1</v>
      </c>
      <c r="O17699">
        <v>3.2509752925877802E-4</v>
      </c>
    </row>
    <row r="17700" spans="1:15">
      <c r="A17700" t="s">
        <v>19586</v>
      </c>
      <c r="B17700" t="s">
        <v>23513</v>
      </c>
      <c r="C17700" t="s">
        <v>19587</v>
      </c>
      <c r="D17700">
        <v>1</v>
      </c>
      <c r="E17700">
        <v>535</v>
      </c>
      <c r="F17700">
        <v>3</v>
      </c>
      <c r="G17700">
        <v>8124</v>
      </c>
      <c r="H17700">
        <v>0.184859247501582</v>
      </c>
      <c r="I17700">
        <v>0.75508452473579202</v>
      </c>
      <c r="J17700">
        <v>0.71764152547495597</v>
      </c>
      <c r="K17700" t="s">
        <v>34057</v>
      </c>
      <c r="L17700">
        <v>1</v>
      </c>
      <c r="M17700" t="s">
        <v>5133</v>
      </c>
      <c r="N17700">
        <v>0.33333333333333298</v>
      </c>
      <c r="O17700">
        <v>1.8691588785046699E-3</v>
      </c>
    </row>
    <row r="17701" spans="1:15">
      <c r="A17701" t="s">
        <v>19586</v>
      </c>
      <c r="B17701" t="s">
        <v>23511</v>
      </c>
      <c r="C17701" t="s">
        <v>19587</v>
      </c>
      <c r="D17701">
        <v>2</v>
      </c>
      <c r="E17701">
        <v>6152</v>
      </c>
      <c r="F17701">
        <v>3</v>
      </c>
      <c r="G17701">
        <v>7804</v>
      </c>
      <c r="H17701">
        <v>0.88457550560319997</v>
      </c>
      <c r="I17701">
        <v>1</v>
      </c>
      <c r="J17701">
        <v>0.85953329234717102</v>
      </c>
      <c r="K17701" t="s">
        <v>34058</v>
      </c>
      <c r="L17701">
        <v>2</v>
      </c>
      <c r="M17701" t="s">
        <v>5133</v>
      </c>
      <c r="N17701">
        <v>0.66666666666666696</v>
      </c>
      <c r="O17701">
        <v>3.2509752925877802E-4</v>
      </c>
    </row>
    <row r="17702" spans="1:15">
      <c r="A17702" t="s">
        <v>19588</v>
      </c>
      <c r="B17702" t="s">
        <v>23511</v>
      </c>
      <c r="C17702" t="s">
        <v>19589</v>
      </c>
      <c r="D17702">
        <v>26</v>
      </c>
      <c r="E17702">
        <v>6152</v>
      </c>
      <c r="F17702">
        <v>32</v>
      </c>
      <c r="G17702">
        <v>7804</v>
      </c>
      <c r="H17702">
        <v>0.46946076565406297</v>
      </c>
      <c r="I17702">
        <v>0.96083957126938102</v>
      </c>
      <c r="J17702">
        <v>0.82587360011061495</v>
      </c>
      <c r="K17702" t="s">
        <v>34059</v>
      </c>
      <c r="L17702">
        <v>26</v>
      </c>
      <c r="M17702" t="s">
        <v>5133</v>
      </c>
      <c r="N17702">
        <v>0.8125</v>
      </c>
      <c r="O17702">
        <v>4.2262678803641103E-3</v>
      </c>
    </row>
    <row r="17703" spans="1:15">
      <c r="A17703" t="s">
        <v>19588</v>
      </c>
      <c r="B17703" t="s">
        <v>23513</v>
      </c>
      <c r="C17703" t="s">
        <v>19589</v>
      </c>
      <c r="D17703">
        <v>3</v>
      </c>
      <c r="E17703">
        <v>535</v>
      </c>
      <c r="F17703">
        <v>33</v>
      </c>
      <c r="G17703">
        <v>8124</v>
      </c>
      <c r="H17703">
        <v>0.37166592711773799</v>
      </c>
      <c r="I17703">
        <v>0.99999999999997702</v>
      </c>
      <c r="J17703">
        <v>0.95041217501583097</v>
      </c>
      <c r="K17703" t="s">
        <v>26025</v>
      </c>
      <c r="L17703">
        <v>3</v>
      </c>
      <c r="M17703" t="s">
        <v>5133</v>
      </c>
      <c r="N17703">
        <v>9.0909090909090898E-2</v>
      </c>
      <c r="O17703">
        <v>5.60747663551402E-3</v>
      </c>
    </row>
    <row r="17704" spans="1:15">
      <c r="A17704" t="s">
        <v>19588</v>
      </c>
      <c r="B17704" t="s">
        <v>23518</v>
      </c>
      <c r="C17704" t="s">
        <v>19589</v>
      </c>
      <c r="D17704">
        <v>3</v>
      </c>
      <c r="E17704">
        <v>787</v>
      </c>
      <c r="F17704">
        <v>30</v>
      </c>
      <c r="G17704">
        <v>7393</v>
      </c>
      <c r="H17704">
        <v>0.63332168497958496</v>
      </c>
      <c r="I17704">
        <v>1</v>
      </c>
      <c r="J17704">
        <v>0.966855260484069</v>
      </c>
      <c r="K17704" t="s">
        <v>27052</v>
      </c>
      <c r="L17704">
        <v>3</v>
      </c>
      <c r="M17704" t="s">
        <v>5133</v>
      </c>
      <c r="N17704">
        <v>0.1</v>
      </c>
      <c r="O17704">
        <v>3.8119440914866601E-3</v>
      </c>
    </row>
    <row r="17705" spans="1:15">
      <c r="A17705" t="s">
        <v>19590</v>
      </c>
      <c r="B17705" t="s">
        <v>23513</v>
      </c>
      <c r="C17705" t="s">
        <v>19591</v>
      </c>
      <c r="D17705">
        <v>3</v>
      </c>
      <c r="E17705">
        <v>535</v>
      </c>
      <c r="F17705">
        <v>28</v>
      </c>
      <c r="G17705">
        <v>8124</v>
      </c>
      <c r="H17705">
        <v>0.27949179148730402</v>
      </c>
      <c r="I17705">
        <v>0.92669970177713501</v>
      </c>
      <c r="J17705">
        <v>0.88074667915254901</v>
      </c>
      <c r="K17705" t="s">
        <v>26025</v>
      </c>
      <c r="L17705">
        <v>3</v>
      </c>
      <c r="M17705" t="s">
        <v>5133</v>
      </c>
      <c r="N17705">
        <v>0.107142857142857</v>
      </c>
      <c r="O17705">
        <v>5.60747663551402E-3</v>
      </c>
    </row>
    <row r="17706" spans="1:15">
      <c r="A17706" t="s">
        <v>19590</v>
      </c>
      <c r="B17706" t="s">
        <v>23518</v>
      </c>
      <c r="C17706" t="s">
        <v>19591</v>
      </c>
      <c r="D17706">
        <v>1</v>
      </c>
      <c r="E17706">
        <v>787</v>
      </c>
      <c r="F17706">
        <v>25</v>
      </c>
      <c r="G17706">
        <v>7393</v>
      </c>
      <c r="H17706">
        <v>0.94031817068003598</v>
      </c>
      <c r="I17706">
        <v>1</v>
      </c>
      <c r="J17706">
        <v>0.966855260484069</v>
      </c>
      <c r="K17706" t="s">
        <v>26024</v>
      </c>
      <c r="L17706">
        <v>1</v>
      </c>
      <c r="M17706" t="s">
        <v>5133</v>
      </c>
      <c r="N17706">
        <v>0.04</v>
      </c>
      <c r="O17706">
        <v>1.27064803049555E-3</v>
      </c>
    </row>
    <row r="17707" spans="1:15">
      <c r="A17707" t="s">
        <v>19590</v>
      </c>
      <c r="B17707" t="s">
        <v>23511</v>
      </c>
      <c r="C17707" t="s">
        <v>19591</v>
      </c>
      <c r="D17707">
        <v>23</v>
      </c>
      <c r="E17707">
        <v>6152</v>
      </c>
      <c r="F17707">
        <v>27</v>
      </c>
      <c r="G17707">
        <v>7804</v>
      </c>
      <c r="H17707">
        <v>0.29445696017322298</v>
      </c>
      <c r="I17707">
        <v>0.81020448119108801</v>
      </c>
      <c r="J17707">
        <v>0.69639772519260701</v>
      </c>
      <c r="K17707" t="s">
        <v>34060</v>
      </c>
      <c r="L17707">
        <v>23</v>
      </c>
      <c r="M17707" t="s">
        <v>5133</v>
      </c>
      <c r="N17707">
        <v>0.85185185185185197</v>
      </c>
      <c r="O17707">
        <v>3.73862158647594E-3</v>
      </c>
    </row>
    <row r="17708" spans="1:15">
      <c r="A17708" t="s">
        <v>19592</v>
      </c>
      <c r="B17708" t="s">
        <v>23511</v>
      </c>
      <c r="C17708" t="s">
        <v>19593</v>
      </c>
      <c r="D17708">
        <v>9</v>
      </c>
      <c r="E17708">
        <v>6152</v>
      </c>
      <c r="F17708">
        <v>10</v>
      </c>
      <c r="G17708">
        <v>7804</v>
      </c>
      <c r="H17708">
        <v>0.341392875758884</v>
      </c>
      <c r="I17708">
        <v>0.87709103910391695</v>
      </c>
      <c r="J17708">
        <v>0.75388894852919097</v>
      </c>
      <c r="K17708" t="s">
        <v>33733</v>
      </c>
      <c r="L17708">
        <v>9</v>
      </c>
      <c r="M17708" t="s">
        <v>5133</v>
      </c>
      <c r="N17708">
        <v>0.9</v>
      </c>
      <c r="O17708">
        <v>1.4629388816645001E-3</v>
      </c>
    </row>
    <row r="17709" spans="1:15">
      <c r="A17709" t="s">
        <v>19594</v>
      </c>
      <c r="B17709" t="s">
        <v>23518</v>
      </c>
      <c r="C17709" t="s">
        <v>19595</v>
      </c>
      <c r="D17709">
        <v>2</v>
      </c>
      <c r="E17709">
        <v>787</v>
      </c>
      <c r="F17709">
        <v>64</v>
      </c>
      <c r="G17709">
        <v>7393</v>
      </c>
      <c r="H17709">
        <v>0.99373721444803198</v>
      </c>
      <c r="I17709">
        <v>1</v>
      </c>
      <c r="J17709">
        <v>0.966855260484069</v>
      </c>
      <c r="K17709" t="s">
        <v>32322</v>
      </c>
      <c r="L17709">
        <v>2</v>
      </c>
      <c r="M17709" t="s">
        <v>5133</v>
      </c>
      <c r="N17709">
        <v>3.125E-2</v>
      </c>
      <c r="O17709">
        <v>2.5412960609911099E-3</v>
      </c>
    </row>
    <row r="17710" spans="1:15">
      <c r="A17710" t="s">
        <v>19594</v>
      </c>
      <c r="B17710" t="s">
        <v>23513</v>
      </c>
      <c r="C17710" t="s">
        <v>19595</v>
      </c>
      <c r="D17710">
        <v>3</v>
      </c>
      <c r="E17710">
        <v>535</v>
      </c>
      <c r="F17710">
        <v>64</v>
      </c>
      <c r="G17710">
        <v>8124</v>
      </c>
      <c r="H17710">
        <v>0.80263967272646897</v>
      </c>
      <c r="I17710">
        <v>0.99999999999997702</v>
      </c>
      <c r="J17710">
        <v>0.95041217501583097</v>
      </c>
      <c r="K17710" t="s">
        <v>32403</v>
      </c>
      <c r="L17710">
        <v>3</v>
      </c>
      <c r="M17710" t="s">
        <v>5133</v>
      </c>
      <c r="N17710">
        <v>4.6875E-2</v>
      </c>
      <c r="O17710">
        <v>5.60747663551402E-3</v>
      </c>
    </row>
    <row r="17711" spans="1:15">
      <c r="A17711" t="s">
        <v>19594</v>
      </c>
      <c r="B17711" t="s">
        <v>23511</v>
      </c>
      <c r="C17711" t="s">
        <v>19595</v>
      </c>
      <c r="D17711">
        <v>58</v>
      </c>
      <c r="E17711">
        <v>6152</v>
      </c>
      <c r="F17711">
        <v>64</v>
      </c>
      <c r="G17711">
        <v>7804</v>
      </c>
      <c r="H17711">
        <v>1.02953660160135E-2</v>
      </c>
      <c r="I17711">
        <v>8.6779005503127296E-2</v>
      </c>
      <c r="J17711">
        <v>7.4589444306716296E-2</v>
      </c>
      <c r="K17711" t="s">
        <v>34061</v>
      </c>
      <c r="L17711">
        <v>58</v>
      </c>
      <c r="M17711" t="s">
        <v>5133</v>
      </c>
      <c r="N17711">
        <v>0.90625</v>
      </c>
      <c r="O17711">
        <v>9.4278283485045508E-3</v>
      </c>
    </row>
    <row r="17712" spans="1:15">
      <c r="A17712" t="s">
        <v>19596</v>
      </c>
      <c r="B17712" t="s">
        <v>23511</v>
      </c>
      <c r="C17712" t="s">
        <v>19597</v>
      </c>
      <c r="D17712">
        <v>37</v>
      </c>
      <c r="E17712">
        <v>6152</v>
      </c>
      <c r="F17712">
        <v>42</v>
      </c>
      <c r="G17712">
        <v>7804</v>
      </c>
      <c r="H17712">
        <v>9.4146467235004694E-2</v>
      </c>
      <c r="I17712">
        <v>0.41240615057548502</v>
      </c>
      <c r="J17712">
        <v>0.35447681638836998</v>
      </c>
      <c r="K17712" t="s">
        <v>34062</v>
      </c>
      <c r="L17712">
        <v>37</v>
      </c>
      <c r="M17712" t="s">
        <v>5133</v>
      </c>
      <c r="N17712">
        <v>0.88095238095238104</v>
      </c>
      <c r="O17712">
        <v>6.0143042912873899E-3</v>
      </c>
    </row>
    <row r="17713" spans="1:15">
      <c r="A17713" t="s">
        <v>19596</v>
      </c>
      <c r="B17713" t="s">
        <v>23518</v>
      </c>
      <c r="C17713" t="s">
        <v>19597</v>
      </c>
      <c r="D17713">
        <v>2</v>
      </c>
      <c r="E17713">
        <v>787</v>
      </c>
      <c r="F17713">
        <v>43</v>
      </c>
      <c r="G17713">
        <v>7393</v>
      </c>
      <c r="H17713">
        <v>0.95202783656463397</v>
      </c>
      <c r="I17713">
        <v>1</v>
      </c>
      <c r="J17713">
        <v>0.966855260484069</v>
      </c>
      <c r="K17713" t="s">
        <v>32322</v>
      </c>
      <c r="L17713">
        <v>2</v>
      </c>
      <c r="M17713" t="s">
        <v>5133</v>
      </c>
      <c r="N17713">
        <v>4.6511627906976702E-2</v>
      </c>
      <c r="O17713">
        <v>2.5412960609911099E-3</v>
      </c>
    </row>
    <row r="17714" spans="1:15">
      <c r="A17714" t="s">
        <v>19596</v>
      </c>
      <c r="B17714" t="s">
        <v>23513</v>
      </c>
      <c r="C17714" t="s">
        <v>19597</v>
      </c>
      <c r="D17714">
        <v>2</v>
      </c>
      <c r="E17714">
        <v>535</v>
      </c>
      <c r="F17714">
        <v>41</v>
      </c>
      <c r="G17714">
        <v>8124</v>
      </c>
      <c r="H17714">
        <v>0.76253687015137395</v>
      </c>
      <c r="I17714">
        <v>0.99999999999997702</v>
      </c>
      <c r="J17714">
        <v>0.95041217501583097</v>
      </c>
      <c r="K17714" t="s">
        <v>32404</v>
      </c>
      <c r="L17714">
        <v>2</v>
      </c>
      <c r="M17714" t="s">
        <v>5133</v>
      </c>
      <c r="N17714">
        <v>4.8780487804878099E-2</v>
      </c>
      <c r="O17714">
        <v>3.7383177570093499E-3</v>
      </c>
    </row>
    <row r="17715" spans="1:15">
      <c r="A17715" t="s">
        <v>19598</v>
      </c>
      <c r="B17715" t="s">
        <v>23513</v>
      </c>
      <c r="C17715" t="s">
        <v>19599</v>
      </c>
      <c r="D17715">
        <v>16</v>
      </c>
      <c r="E17715">
        <v>535</v>
      </c>
      <c r="F17715">
        <v>419</v>
      </c>
      <c r="G17715">
        <v>8124</v>
      </c>
      <c r="H17715">
        <v>0.99551392510144499</v>
      </c>
      <c r="I17715">
        <v>0.99999999999997702</v>
      </c>
      <c r="J17715">
        <v>0.95041217501583097</v>
      </c>
      <c r="K17715" t="s">
        <v>31739</v>
      </c>
      <c r="L17715">
        <v>16</v>
      </c>
      <c r="M17715" t="s">
        <v>5133</v>
      </c>
      <c r="N17715">
        <v>3.8186157517899798E-2</v>
      </c>
      <c r="O17715">
        <v>2.9906542056074799E-2</v>
      </c>
    </row>
    <row r="17716" spans="1:15">
      <c r="A17716" t="s">
        <v>19598</v>
      </c>
      <c r="B17716" t="s">
        <v>23511</v>
      </c>
      <c r="C17716" t="s">
        <v>19599</v>
      </c>
      <c r="D17716">
        <v>371</v>
      </c>
      <c r="E17716">
        <v>6152</v>
      </c>
      <c r="F17716">
        <v>429</v>
      </c>
      <c r="G17716">
        <v>7804</v>
      </c>
      <c r="H17716" s="34">
        <v>1.95666297299765E-5</v>
      </c>
      <c r="I17716">
        <v>5.0792939375941598E-4</v>
      </c>
      <c r="J17716">
        <v>4.36582224097933E-4</v>
      </c>
      <c r="K17716" t="s">
        <v>34063</v>
      </c>
      <c r="L17716">
        <v>371</v>
      </c>
      <c r="M17716" t="s">
        <v>5133</v>
      </c>
      <c r="N17716">
        <v>0.86480186480186505</v>
      </c>
      <c r="O17716">
        <v>6.0305591677503302E-2</v>
      </c>
    </row>
    <row r="17717" spans="1:15">
      <c r="A17717" t="s">
        <v>19598</v>
      </c>
      <c r="B17717" t="s">
        <v>23518</v>
      </c>
      <c r="C17717" t="s">
        <v>19599</v>
      </c>
      <c r="D17717">
        <v>24</v>
      </c>
      <c r="E17717">
        <v>787</v>
      </c>
      <c r="F17717">
        <v>394</v>
      </c>
      <c r="G17717">
        <v>7393</v>
      </c>
      <c r="H17717">
        <v>0.99953602643172201</v>
      </c>
      <c r="I17717">
        <v>1</v>
      </c>
      <c r="J17717">
        <v>0.966855260484069</v>
      </c>
      <c r="K17717" t="s">
        <v>34064</v>
      </c>
      <c r="L17717">
        <v>24</v>
      </c>
      <c r="M17717" t="s">
        <v>5133</v>
      </c>
      <c r="N17717">
        <v>6.0913705583756299E-2</v>
      </c>
      <c r="O17717">
        <v>3.0495552731893302E-2</v>
      </c>
    </row>
    <row r="17718" spans="1:15">
      <c r="A17718" t="s">
        <v>19600</v>
      </c>
      <c r="B17718" t="s">
        <v>23518</v>
      </c>
      <c r="C17718" t="s">
        <v>19601</v>
      </c>
      <c r="D17718">
        <v>38</v>
      </c>
      <c r="E17718">
        <v>787</v>
      </c>
      <c r="F17718">
        <v>470</v>
      </c>
      <c r="G17718">
        <v>7393</v>
      </c>
      <c r="H17718">
        <v>0.97686680119902902</v>
      </c>
      <c r="I17718">
        <v>1</v>
      </c>
      <c r="J17718">
        <v>0.966855260484069</v>
      </c>
      <c r="K17718" t="s">
        <v>34065</v>
      </c>
      <c r="L17718">
        <v>38</v>
      </c>
      <c r="M17718" t="s">
        <v>5133</v>
      </c>
      <c r="N17718">
        <v>8.0851063829787198E-2</v>
      </c>
      <c r="O17718">
        <v>4.8284625158831002E-2</v>
      </c>
    </row>
    <row r="17719" spans="1:15">
      <c r="A17719" t="s">
        <v>19600</v>
      </c>
      <c r="B17719" t="s">
        <v>23511</v>
      </c>
      <c r="C17719" t="s">
        <v>19601</v>
      </c>
      <c r="D17719">
        <v>436</v>
      </c>
      <c r="E17719">
        <v>6152</v>
      </c>
      <c r="F17719">
        <v>518</v>
      </c>
      <c r="G17719">
        <v>7804</v>
      </c>
      <c r="H17719">
        <v>9.3770304108925105E-4</v>
      </c>
      <c r="I17719">
        <v>1.2663493058331501E-2</v>
      </c>
      <c r="J17719">
        <v>1.0884693881043199E-2</v>
      </c>
      <c r="K17719" t="s">
        <v>34066</v>
      </c>
      <c r="L17719">
        <v>436</v>
      </c>
      <c r="M17719" t="s">
        <v>5133</v>
      </c>
      <c r="N17719">
        <v>0.84169884169884202</v>
      </c>
      <c r="O17719">
        <v>7.08712613784135E-2</v>
      </c>
    </row>
    <row r="17720" spans="1:15">
      <c r="A17720" t="s">
        <v>19600</v>
      </c>
      <c r="B17720" t="s">
        <v>23513</v>
      </c>
      <c r="C17720" t="s">
        <v>19601</v>
      </c>
      <c r="D17720">
        <v>38</v>
      </c>
      <c r="E17720">
        <v>535</v>
      </c>
      <c r="F17720">
        <v>526</v>
      </c>
      <c r="G17720">
        <v>8124</v>
      </c>
      <c r="H17720">
        <v>0.29576920345284102</v>
      </c>
      <c r="I17720">
        <v>0.941290026326143</v>
      </c>
      <c r="J17720">
        <v>0.89461350124135897</v>
      </c>
      <c r="K17720" t="s">
        <v>31764</v>
      </c>
      <c r="L17720">
        <v>38</v>
      </c>
      <c r="M17720" t="s">
        <v>5133</v>
      </c>
      <c r="N17720">
        <v>7.2243346007604597E-2</v>
      </c>
      <c r="O17720">
        <v>7.1028037383177603E-2</v>
      </c>
    </row>
    <row r="17721" spans="1:15">
      <c r="A17721" t="s">
        <v>19602</v>
      </c>
      <c r="B17721" t="s">
        <v>23511</v>
      </c>
      <c r="C17721" t="s">
        <v>19603</v>
      </c>
      <c r="D17721">
        <v>1</v>
      </c>
      <c r="E17721">
        <v>6152</v>
      </c>
      <c r="F17721">
        <v>1</v>
      </c>
      <c r="G17721">
        <v>7804</v>
      </c>
      <c r="H17721">
        <v>0.788313685289595</v>
      </c>
      <c r="I17721">
        <v>0.968912233598893</v>
      </c>
      <c r="J17721">
        <v>0.832812322140707</v>
      </c>
      <c r="K17721" t="s">
        <v>34067</v>
      </c>
      <c r="L17721">
        <v>1</v>
      </c>
      <c r="M17721" t="s">
        <v>5133</v>
      </c>
      <c r="N17721">
        <v>1</v>
      </c>
      <c r="O17721">
        <v>1.6254876462938901E-4</v>
      </c>
    </row>
    <row r="17722" spans="1:15">
      <c r="A17722" t="s">
        <v>19604</v>
      </c>
      <c r="B17722" t="s">
        <v>23511</v>
      </c>
      <c r="C17722" t="s">
        <v>19605</v>
      </c>
      <c r="D17722">
        <v>1</v>
      </c>
      <c r="E17722">
        <v>6152</v>
      </c>
      <c r="F17722">
        <v>1</v>
      </c>
      <c r="G17722">
        <v>7804</v>
      </c>
      <c r="H17722">
        <v>0.788313685289595</v>
      </c>
      <c r="I17722">
        <v>0.968912233598893</v>
      </c>
      <c r="J17722">
        <v>0.832812322140707</v>
      </c>
      <c r="K17722" t="s">
        <v>34067</v>
      </c>
      <c r="L17722">
        <v>1</v>
      </c>
      <c r="M17722" t="s">
        <v>5133</v>
      </c>
      <c r="N17722">
        <v>1</v>
      </c>
      <c r="O17722">
        <v>1.6254876462938901E-4</v>
      </c>
    </row>
    <row r="17723" spans="1:15">
      <c r="A17723" t="s">
        <v>19606</v>
      </c>
      <c r="B17723" t="s">
        <v>23511</v>
      </c>
      <c r="C17723" t="s">
        <v>19607</v>
      </c>
      <c r="D17723">
        <v>2</v>
      </c>
      <c r="E17723">
        <v>6152</v>
      </c>
      <c r="F17723">
        <v>2</v>
      </c>
      <c r="G17723">
        <v>7804</v>
      </c>
      <c r="H17723">
        <v>0.62141708038142995</v>
      </c>
      <c r="I17723">
        <v>0.968912233598893</v>
      </c>
      <c r="J17723">
        <v>0.832812322140707</v>
      </c>
      <c r="K17723" t="s">
        <v>27310</v>
      </c>
      <c r="L17723">
        <v>2</v>
      </c>
      <c r="M17723" t="s">
        <v>5133</v>
      </c>
      <c r="N17723">
        <v>1</v>
      </c>
      <c r="O17723">
        <v>3.2509752925877802E-4</v>
      </c>
    </row>
    <row r="17724" spans="1:15">
      <c r="A17724" t="s">
        <v>19608</v>
      </c>
      <c r="B17724" t="s">
        <v>23518</v>
      </c>
      <c r="C17724" t="s">
        <v>19609</v>
      </c>
      <c r="D17724">
        <v>3</v>
      </c>
      <c r="E17724">
        <v>787</v>
      </c>
      <c r="F17724">
        <v>54</v>
      </c>
      <c r="G17724">
        <v>7393</v>
      </c>
      <c r="H17724">
        <v>0.93705797770010801</v>
      </c>
      <c r="I17724">
        <v>1</v>
      </c>
      <c r="J17724">
        <v>0.966855260484069</v>
      </c>
      <c r="K17724" t="s">
        <v>33411</v>
      </c>
      <c r="L17724">
        <v>3</v>
      </c>
      <c r="M17724" t="s">
        <v>5133</v>
      </c>
      <c r="N17724">
        <v>5.5555555555555601E-2</v>
      </c>
      <c r="O17724">
        <v>3.8119440914866601E-3</v>
      </c>
    </row>
    <row r="17725" spans="1:15">
      <c r="A17725" t="s">
        <v>19608</v>
      </c>
      <c r="B17725" t="s">
        <v>23511</v>
      </c>
      <c r="C17725" t="s">
        <v>19609</v>
      </c>
      <c r="D17725">
        <v>48</v>
      </c>
      <c r="E17725">
        <v>6152</v>
      </c>
      <c r="F17725">
        <v>57</v>
      </c>
      <c r="G17725">
        <v>7804</v>
      </c>
      <c r="H17725">
        <v>0.20451952775188401</v>
      </c>
      <c r="I17725">
        <v>0.66081219255572499</v>
      </c>
      <c r="J17725">
        <v>0.56799007949057501</v>
      </c>
      <c r="K17725" t="s">
        <v>34068</v>
      </c>
      <c r="L17725">
        <v>48</v>
      </c>
      <c r="M17725" t="s">
        <v>5133</v>
      </c>
      <c r="N17725">
        <v>0.84210526315789502</v>
      </c>
      <c r="O17725">
        <v>7.8023407022106599E-3</v>
      </c>
    </row>
    <row r="17726" spans="1:15">
      <c r="A17726" t="s">
        <v>19608</v>
      </c>
      <c r="B17726" t="s">
        <v>23513</v>
      </c>
      <c r="C17726" t="s">
        <v>19609</v>
      </c>
      <c r="D17726">
        <v>3</v>
      </c>
      <c r="E17726">
        <v>535</v>
      </c>
      <c r="F17726">
        <v>59</v>
      </c>
      <c r="G17726">
        <v>8124</v>
      </c>
      <c r="H17726">
        <v>0.75557756524966102</v>
      </c>
      <c r="I17726">
        <v>0.99999999999997702</v>
      </c>
      <c r="J17726">
        <v>0.95041217501583097</v>
      </c>
      <c r="K17726" t="s">
        <v>26638</v>
      </c>
      <c r="L17726">
        <v>3</v>
      </c>
      <c r="M17726" t="s">
        <v>5133</v>
      </c>
      <c r="N17726">
        <v>5.0847457627118599E-2</v>
      </c>
      <c r="O17726">
        <v>5.60747663551402E-3</v>
      </c>
    </row>
    <row r="17727" spans="1:15">
      <c r="A17727" t="s">
        <v>19610</v>
      </c>
      <c r="B17727" t="s">
        <v>23511</v>
      </c>
      <c r="C17727" t="s">
        <v>19611</v>
      </c>
      <c r="D17727">
        <v>2</v>
      </c>
      <c r="E17727">
        <v>6152</v>
      </c>
      <c r="F17727">
        <v>2</v>
      </c>
      <c r="G17727">
        <v>7804</v>
      </c>
      <c r="H17727">
        <v>0.62141708038142995</v>
      </c>
      <c r="I17727">
        <v>0.968912233598893</v>
      </c>
      <c r="J17727">
        <v>0.832812322140707</v>
      </c>
      <c r="K17727" t="s">
        <v>34069</v>
      </c>
      <c r="L17727">
        <v>2</v>
      </c>
      <c r="M17727" t="s">
        <v>2729</v>
      </c>
      <c r="N17727">
        <v>1</v>
      </c>
      <c r="O17727">
        <v>3.2509752925877802E-4</v>
      </c>
    </row>
    <row r="17728" spans="1:15">
      <c r="A17728" t="s">
        <v>19612</v>
      </c>
      <c r="B17728" t="s">
        <v>23511</v>
      </c>
      <c r="C17728" t="s">
        <v>19613</v>
      </c>
      <c r="D17728">
        <v>2</v>
      </c>
      <c r="E17728">
        <v>6152</v>
      </c>
      <c r="F17728">
        <v>2</v>
      </c>
      <c r="G17728">
        <v>7804</v>
      </c>
      <c r="H17728">
        <v>0.62141708038142995</v>
      </c>
      <c r="I17728">
        <v>0.968912233598893</v>
      </c>
      <c r="J17728">
        <v>0.832812322140707</v>
      </c>
      <c r="K17728" t="s">
        <v>34069</v>
      </c>
      <c r="L17728">
        <v>2</v>
      </c>
      <c r="M17728" t="s">
        <v>2729</v>
      </c>
      <c r="N17728">
        <v>1</v>
      </c>
      <c r="O17728">
        <v>3.2509752925877802E-4</v>
      </c>
    </row>
    <row r="17729" spans="1:15">
      <c r="A17729" t="s">
        <v>19614</v>
      </c>
      <c r="B17729" t="s">
        <v>23511</v>
      </c>
      <c r="C17729" t="s">
        <v>19615</v>
      </c>
      <c r="D17729">
        <v>23</v>
      </c>
      <c r="E17729">
        <v>6152</v>
      </c>
      <c r="F17729">
        <v>24</v>
      </c>
      <c r="G17729">
        <v>7804</v>
      </c>
      <c r="H17729">
        <v>2.4541516180316102E-2</v>
      </c>
      <c r="I17729">
        <v>0.16617003218377699</v>
      </c>
      <c r="J17729">
        <v>0.14282867485235801</v>
      </c>
      <c r="K17729" t="s">
        <v>31615</v>
      </c>
      <c r="L17729">
        <v>23</v>
      </c>
      <c r="M17729" t="s">
        <v>5133</v>
      </c>
      <c r="N17729">
        <v>0.95833333333333304</v>
      </c>
      <c r="O17729">
        <v>3.73862158647594E-3</v>
      </c>
    </row>
    <row r="17730" spans="1:15">
      <c r="A17730" t="s">
        <v>19614</v>
      </c>
      <c r="B17730" t="s">
        <v>23518</v>
      </c>
      <c r="C17730" t="s">
        <v>19615</v>
      </c>
      <c r="D17730">
        <v>1</v>
      </c>
      <c r="E17730">
        <v>787</v>
      </c>
      <c r="F17730">
        <v>24</v>
      </c>
      <c r="G17730">
        <v>7393</v>
      </c>
      <c r="H17730">
        <v>0.93318210266502399</v>
      </c>
      <c r="I17730">
        <v>1</v>
      </c>
      <c r="J17730">
        <v>0.966855260484069</v>
      </c>
      <c r="K17730" t="s">
        <v>27308</v>
      </c>
      <c r="L17730">
        <v>1</v>
      </c>
      <c r="M17730" t="s">
        <v>5133</v>
      </c>
      <c r="N17730">
        <v>4.1666666666666699E-2</v>
      </c>
      <c r="O17730">
        <v>1.27064803049555E-3</v>
      </c>
    </row>
    <row r="17731" spans="1:15">
      <c r="A17731" t="s">
        <v>19616</v>
      </c>
      <c r="B17731" t="s">
        <v>23513</v>
      </c>
      <c r="C17731" t="s">
        <v>19617</v>
      </c>
      <c r="D17731">
        <v>2</v>
      </c>
      <c r="E17731">
        <v>535</v>
      </c>
      <c r="F17731">
        <v>26</v>
      </c>
      <c r="G17731">
        <v>8124</v>
      </c>
      <c r="H17731">
        <v>0.51836886495418399</v>
      </c>
      <c r="I17731">
        <v>0.99999999999997702</v>
      </c>
      <c r="J17731">
        <v>0.95041217501583097</v>
      </c>
      <c r="K17731" t="s">
        <v>27776</v>
      </c>
      <c r="L17731">
        <v>2</v>
      </c>
      <c r="M17731" t="s">
        <v>5133</v>
      </c>
      <c r="N17731">
        <v>7.69230769230769E-2</v>
      </c>
      <c r="O17731">
        <v>3.7383177570093499E-3</v>
      </c>
    </row>
    <row r="17732" spans="1:15">
      <c r="A17732" t="s">
        <v>19616</v>
      </c>
      <c r="B17732" t="s">
        <v>23518</v>
      </c>
      <c r="C17732" t="s">
        <v>19617</v>
      </c>
      <c r="D17732">
        <v>4</v>
      </c>
      <c r="E17732">
        <v>787</v>
      </c>
      <c r="F17732">
        <v>22</v>
      </c>
      <c r="G17732">
        <v>7393</v>
      </c>
      <c r="H17732">
        <v>0.200892153576778</v>
      </c>
      <c r="I17732">
        <v>0.83876007220319604</v>
      </c>
      <c r="J17732">
        <v>0.81095958809365798</v>
      </c>
      <c r="K17732" t="s">
        <v>27778</v>
      </c>
      <c r="L17732">
        <v>4</v>
      </c>
      <c r="M17732" t="s">
        <v>5133</v>
      </c>
      <c r="N17732">
        <v>0.18181818181818199</v>
      </c>
      <c r="O17732">
        <v>5.0825921219822103E-3</v>
      </c>
    </row>
    <row r="17733" spans="1:15">
      <c r="A17733" t="s">
        <v>19616</v>
      </c>
      <c r="B17733" t="s">
        <v>23511</v>
      </c>
      <c r="C17733" t="s">
        <v>19617</v>
      </c>
      <c r="D17733">
        <v>19</v>
      </c>
      <c r="E17733">
        <v>6152</v>
      </c>
      <c r="F17733">
        <v>26</v>
      </c>
      <c r="G17733">
        <v>7804</v>
      </c>
      <c r="H17733">
        <v>0.83297591139541305</v>
      </c>
      <c r="I17733">
        <v>0.99012109496024303</v>
      </c>
      <c r="J17733">
        <v>0.85104204457356303</v>
      </c>
      <c r="K17733" t="s">
        <v>27777</v>
      </c>
      <c r="L17733">
        <v>19</v>
      </c>
      <c r="M17733" t="s">
        <v>5133</v>
      </c>
      <c r="N17733">
        <v>0.73076923076923095</v>
      </c>
      <c r="O17733">
        <v>3.0884265279583901E-3</v>
      </c>
    </row>
    <row r="17734" spans="1:15">
      <c r="A17734" t="s">
        <v>19618</v>
      </c>
      <c r="B17734" t="s">
        <v>23511</v>
      </c>
      <c r="C17734" t="s">
        <v>19619</v>
      </c>
      <c r="D17734">
        <v>4</v>
      </c>
      <c r="E17734">
        <v>6152</v>
      </c>
      <c r="F17734">
        <v>4</v>
      </c>
      <c r="G17734">
        <v>7804</v>
      </c>
      <c r="H17734">
        <v>0.38610601832086699</v>
      </c>
      <c r="I17734">
        <v>0.90829480295553899</v>
      </c>
      <c r="J17734">
        <v>0.78070962240619901</v>
      </c>
      <c r="K17734" t="s">
        <v>27781</v>
      </c>
      <c r="L17734">
        <v>4</v>
      </c>
      <c r="M17734" t="s">
        <v>5133</v>
      </c>
      <c r="N17734">
        <v>1</v>
      </c>
      <c r="O17734">
        <v>6.5019505851755496E-4</v>
      </c>
    </row>
    <row r="17735" spans="1:15">
      <c r="A17735" t="s">
        <v>19620</v>
      </c>
      <c r="B17735" t="s">
        <v>23511</v>
      </c>
      <c r="C17735" t="s">
        <v>19621</v>
      </c>
      <c r="D17735">
        <v>10</v>
      </c>
      <c r="E17735">
        <v>6152</v>
      </c>
      <c r="F17735">
        <v>14</v>
      </c>
      <c r="G17735">
        <v>7804</v>
      </c>
      <c r="H17735">
        <v>0.84396758783017201</v>
      </c>
      <c r="I17735">
        <v>0.99914152262963496</v>
      </c>
      <c r="J17735">
        <v>0.85879540246661501</v>
      </c>
      <c r="K17735" t="s">
        <v>27779</v>
      </c>
      <c r="L17735">
        <v>10</v>
      </c>
      <c r="M17735" t="s">
        <v>5133</v>
      </c>
      <c r="N17735">
        <v>0.71428571428571397</v>
      </c>
      <c r="O17735">
        <v>1.62548764629389E-3</v>
      </c>
    </row>
    <row r="17736" spans="1:15">
      <c r="A17736" t="s">
        <v>19620</v>
      </c>
      <c r="B17736" t="s">
        <v>23518</v>
      </c>
      <c r="C17736" t="s">
        <v>19621</v>
      </c>
      <c r="D17736">
        <v>3</v>
      </c>
      <c r="E17736">
        <v>787</v>
      </c>
      <c r="F17736">
        <v>14</v>
      </c>
      <c r="G17736">
        <v>7393</v>
      </c>
      <c r="H17736">
        <v>0.18085133415340399</v>
      </c>
      <c r="I17736">
        <v>0.83876007220319604</v>
      </c>
      <c r="J17736">
        <v>0.81095958809365798</v>
      </c>
      <c r="K17736" t="s">
        <v>27780</v>
      </c>
      <c r="L17736">
        <v>3</v>
      </c>
      <c r="M17736" t="s">
        <v>5133</v>
      </c>
      <c r="N17736">
        <v>0.214285714285714</v>
      </c>
      <c r="O17736">
        <v>3.8119440914866601E-3</v>
      </c>
    </row>
    <row r="17737" spans="1:15">
      <c r="A17737" t="s">
        <v>19622</v>
      </c>
      <c r="B17737" t="s">
        <v>23513</v>
      </c>
      <c r="C17737" t="s">
        <v>19623</v>
      </c>
      <c r="D17737">
        <v>4</v>
      </c>
      <c r="E17737">
        <v>535</v>
      </c>
      <c r="F17737">
        <v>32</v>
      </c>
      <c r="G17737">
        <v>8124</v>
      </c>
      <c r="H17737">
        <v>0.15644014400752601</v>
      </c>
      <c r="I17737">
        <v>0.73193528481536996</v>
      </c>
      <c r="J17737">
        <v>0.69564020601222398</v>
      </c>
      <c r="K17737" t="s">
        <v>27711</v>
      </c>
      <c r="L17737">
        <v>4</v>
      </c>
      <c r="M17737" t="s">
        <v>5133</v>
      </c>
      <c r="N17737">
        <v>0.125</v>
      </c>
      <c r="O17737">
        <v>7.4766355140186902E-3</v>
      </c>
    </row>
    <row r="17738" spans="1:15">
      <c r="A17738" t="s">
        <v>19622</v>
      </c>
      <c r="B17738" t="s">
        <v>23511</v>
      </c>
      <c r="C17738" t="s">
        <v>19623</v>
      </c>
      <c r="D17738">
        <v>24</v>
      </c>
      <c r="E17738">
        <v>6152</v>
      </c>
      <c r="F17738">
        <v>34</v>
      </c>
      <c r="G17738">
        <v>7804</v>
      </c>
      <c r="H17738">
        <v>0.91337069082881694</v>
      </c>
      <c r="I17738">
        <v>1</v>
      </c>
      <c r="J17738">
        <v>0.85953329234717102</v>
      </c>
      <c r="K17738" t="s">
        <v>27709</v>
      </c>
      <c r="L17738">
        <v>24</v>
      </c>
      <c r="M17738" t="s">
        <v>5133</v>
      </c>
      <c r="N17738">
        <v>0.70588235294117696</v>
      </c>
      <c r="O17738">
        <v>3.90117035110533E-3</v>
      </c>
    </row>
    <row r="17739" spans="1:15">
      <c r="A17739" t="s">
        <v>19622</v>
      </c>
      <c r="B17739" t="s">
        <v>23518</v>
      </c>
      <c r="C17739" t="s">
        <v>19623</v>
      </c>
      <c r="D17739">
        <v>6</v>
      </c>
      <c r="E17739">
        <v>787</v>
      </c>
      <c r="F17739">
        <v>34</v>
      </c>
      <c r="G17739">
        <v>7393</v>
      </c>
      <c r="H17739">
        <v>0.14692377012111499</v>
      </c>
      <c r="I17739">
        <v>0.78332813950813496</v>
      </c>
      <c r="J17739">
        <v>0.75736493236864</v>
      </c>
      <c r="K17739" t="s">
        <v>27710</v>
      </c>
      <c r="L17739">
        <v>6</v>
      </c>
      <c r="M17739" t="s">
        <v>5133</v>
      </c>
      <c r="N17739">
        <v>0.17647058823529399</v>
      </c>
      <c r="O17739">
        <v>7.6238881829733202E-3</v>
      </c>
    </row>
    <row r="17740" spans="1:15">
      <c r="A17740" t="s">
        <v>19624</v>
      </c>
      <c r="B17740" t="s">
        <v>23518</v>
      </c>
      <c r="C17740" t="s">
        <v>19625</v>
      </c>
      <c r="D17740">
        <v>1</v>
      </c>
      <c r="E17740">
        <v>787</v>
      </c>
      <c r="F17740">
        <v>19</v>
      </c>
      <c r="G17740">
        <v>7393</v>
      </c>
      <c r="H17740">
        <v>0.88249927365783198</v>
      </c>
      <c r="I17740">
        <v>1</v>
      </c>
      <c r="J17740">
        <v>0.966855260484069</v>
      </c>
      <c r="K17740" t="s">
        <v>23873</v>
      </c>
      <c r="L17740">
        <v>1</v>
      </c>
      <c r="M17740" t="s">
        <v>5133</v>
      </c>
      <c r="N17740">
        <v>5.2631578947368397E-2</v>
      </c>
      <c r="O17740">
        <v>1.27064803049555E-3</v>
      </c>
    </row>
    <row r="17741" spans="1:15">
      <c r="A17741" t="s">
        <v>19624</v>
      </c>
      <c r="B17741" t="s">
        <v>23513</v>
      </c>
      <c r="C17741" t="s">
        <v>19625</v>
      </c>
      <c r="D17741">
        <v>3</v>
      </c>
      <c r="E17741">
        <v>535</v>
      </c>
      <c r="F17741">
        <v>22</v>
      </c>
      <c r="G17741">
        <v>8124</v>
      </c>
      <c r="H17741">
        <v>0.17337112747789299</v>
      </c>
      <c r="I17741">
        <v>0.75508452473579202</v>
      </c>
      <c r="J17741">
        <v>0.71764152547495597</v>
      </c>
      <c r="K17741" t="s">
        <v>27921</v>
      </c>
      <c r="L17741">
        <v>3</v>
      </c>
      <c r="M17741" t="s">
        <v>5133</v>
      </c>
      <c r="N17741">
        <v>0.13636363636363599</v>
      </c>
      <c r="O17741">
        <v>5.60747663551402E-3</v>
      </c>
    </row>
    <row r="17742" spans="1:15">
      <c r="A17742" t="s">
        <v>19624</v>
      </c>
      <c r="B17742" t="s">
        <v>23511</v>
      </c>
      <c r="C17742" t="s">
        <v>19625</v>
      </c>
      <c r="D17742">
        <v>16</v>
      </c>
      <c r="E17742">
        <v>6152</v>
      </c>
      <c r="F17742">
        <v>20</v>
      </c>
      <c r="G17742">
        <v>7804</v>
      </c>
      <c r="H17742">
        <v>0.57841027067460704</v>
      </c>
      <c r="I17742">
        <v>0.968912233598893</v>
      </c>
      <c r="J17742">
        <v>0.832812322140707</v>
      </c>
      <c r="K17742" t="s">
        <v>27922</v>
      </c>
      <c r="L17742">
        <v>16</v>
      </c>
      <c r="M17742" t="s">
        <v>5133</v>
      </c>
      <c r="N17742">
        <v>0.8</v>
      </c>
      <c r="O17742">
        <v>2.6007802340702198E-3</v>
      </c>
    </row>
    <row r="17743" spans="1:15">
      <c r="A17743" t="s">
        <v>19626</v>
      </c>
      <c r="B17743" t="s">
        <v>23513</v>
      </c>
      <c r="C17743" t="s">
        <v>19627</v>
      </c>
      <c r="D17743">
        <v>1</v>
      </c>
      <c r="E17743">
        <v>535</v>
      </c>
      <c r="F17743">
        <v>2</v>
      </c>
      <c r="G17743">
        <v>8124</v>
      </c>
      <c r="H17743">
        <v>0.12737930779067499</v>
      </c>
      <c r="I17743">
        <v>0.64703075560747003</v>
      </c>
      <c r="J17743">
        <v>0.614945907739046</v>
      </c>
      <c r="K17743" t="s">
        <v>23596</v>
      </c>
      <c r="L17743">
        <v>1</v>
      </c>
      <c r="M17743" t="s">
        <v>5133</v>
      </c>
      <c r="N17743">
        <v>0.5</v>
      </c>
      <c r="O17743">
        <v>1.8691588785046699E-3</v>
      </c>
    </row>
    <row r="17744" spans="1:15">
      <c r="A17744" t="s">
        <v>19628</v>
      </c>
      <c r="B17744" t="s">
        <v>23511</v>
      </c>
      <c r="C17744" t="s">
        <v>19629</v>
      </c>
      <c r="D17744">
        <v>4</v>
      </c>
      <c r="E17744">
        <v>6152</v>
      </c>
      <c r="F17744">
        <v>4</v>
      </c>
      <c r="G17744">
        <v>7804</v>
      </c>
      <c r="H17744">
        <v>0.38610601832086699</v>
      </c>
      <c r="I17744">
        <v>0.90829480295553899</v>
      </c>
      <c r="J17744">
        <v>0.78070962240619901</v>
      </c>
      <c r="K17744" t="s">
        <v>34070</v>
      </c>
      <c r="L17744">
        <v>4</v>
      </c>
      <c r="M17744" t="s">
        <v>5133</v>
      </c>
      <c r="N17744">
        <v>1</v>
      </c>
      <c r="O17744">
        <v>6.5019505851755496E-4</v>
      </c>
    </row>
    <row r="17745" spans="1:15">
      <c r="A17745" t="s">
        <v>19630</v>
      </c>
      <c r="B17745" t="s">
        <v>23511</v>
      </c>
      <c r="C17745" t="s">
        <v>19631</v>
      </c>
      <c r="D17745">
        <v>10</v>
      </c>
      <c r="E17745">
        <v>6152</v>
      </c>
      <c r="F17745">
        <v>11</v>
      </c>
      <c r="G17745">
        <v>7804</v>
      </c>
      <c r="H17745">
        <v>0.28867792927582098</v>
      </c>
      <c r="I17745">
        <v>0.81015798566717701</v>
      </c>
      <c r="J17745">
        <v>0.69635776074186095</v>
      </c>
      <c r="K17745" t="s">
        <v>34071</v>
      </c>
      <c r="L17745">
        <v>10</v>
      </c>
      <c r="M17745" t="s">
        <v>5133</v>
      </c>
      <c r="N17745">
        <v>0.90909090909090895</v>
      </c>
      <c r="O17745">
        <v>1.62548764629389E-3</v>
      </c>
    </row>
    <row r="17746" spans="1:15">
      <c r="A17746" t="s">
        <v>19630</v>
      </c>
      <c r="B17746" t="s">
        <v>23518</v>
      </c>
      <c r="C17746" t="s">
        <v>19631</v>
      </c>
      <c r="D17746">
        <v>1</v>
      </c>
      <c r="E17746">
        <v>787</v>
      </c>
      <c r="F17746">
        <v>10</v>
      </c>
      <c r="G17746">
        <v>7393</v>
      </c>
      <c r="H17746">
        <v>0.67576236969544701</v>
      </c>
      <c r="I17746">
        <v>1</v>
      </c>
      <c r="J17746">
        <v>0.966855260484069</v>
      </c>
      <c r="K17746" t="s">
        <v>29679</v>
      </c>
      <c r="L17746">
        <v>1</v>
      </c>
      <c r="M17746" t="s">
        <v>5133</v>
      </c>
      <c r="N17746">
        <v>0.1</v>
      </c>
      <c r="O17746">
        <v>1.27064803049555E-3</v>
      </c>
    </row>
    <row r="17747" spans="1:15">
      <c r="A17747" t="s">
        <v>19632</v>
      </c>
      <c r="B17747" t="s">
        <v>23511</v>
      </c>
      <c r="C17747" t="s">
        <v>19633</v>
      </c>
      <c r="D17747">
        <v>6</v>
      </c>
      <c r="E17747">
        <v>6152</v>
      </c>
      <c r="F17747">
        <v>6</v>
      </c>
      <c r="G17747">
        <v>7804</v>
      </c>
      <c r="H17747">
        <v>0.23986678822258201</v>
      </c>
      <c r="I17747">
        <v>0.71382528017432401</v>
      </c>
      <c r="J17747">
        <v>0.61355659322887801</v>
      </c>
      <c r="K17747" t="s">
        <v>25004</v>
      </c>
      <c r="L17747">
        <v>6</v>
      </c>
      <c r="M17747" t="s">
        <v>5133</v>
      </c>
      <c r="N17747">
        <v>1</v>
      </c>
      <c r="O17747">
        <v>9.7529258777633303E-4</v>
      </c>
    </row>
    <row r="17748" spans="1:15">
      <c r="A17748" t="s">
        <v>19634</v>
      </c>
      <c r="B17748" t="s">
        <v>23511</v>
      </c>
      <c r="C17748" t="s">
        <v>19635</v>
      </c>
      <c r="D17748">
        <v>1</v>
      </c>
      <c r="E17748">
        <v>6152</v>
      </c>
      <c r="F17748">
        <v>1</v>
      </c>
      <c r="G17748">
        <v>7804</v>
      </c>
      <c r="H17748">
        <v>0.788313685289595</v>
      </c>
      <c r="I17748">
        <v>0.968912233598893</v>
      </c>
      <c r="J17748">
        <v>0.832812322140707</v>
      </c>
      <c r="K17748" t="s">
        <v>34072</v>
      </c>
      <c r="L17748">
        <v>1</v>
      </c>
      <c r="M17748" t="s">
        <v>5133</v>
      </c>
      <c r="N17748">
        <v>1</v>
      </c>
      <c r="O17748">
        <v>1.6254876462938901E-4</v>
      </c>
    </row>
    <row r="17749" spans="1:15">
      <c r="A17749" t="s">
        <v>19636</v>
      </c>
      <c r="B17749" t="s">
        <v>23513</v>
      </c>
      <c r="C17749" t="s">
        <v>19637</v>
      </c>
      <c r="D17749">
        <v>2</v>
      </c>
      <c r="E17749">
        <v>535</v>
      </c>
      <c r="F17749">
        <v>34</v>
      </c>
      <c r="G17749">
        <v>8124</v>
      </c>
      <c r="H17749">
        <v>0.66550065433524297</v>
      </c>
      <c r="I17749">
        <v>0.99999999999997702</v>
      </c>
      <c r="J17749">
        <v>0.95041217501583097</v>
      </c>
      <c r="K17749" t="s">
        <v>34073</v>
      </c>
      <c r="L17749">
        <v>2</v>
      </c>
      <c r="M17749" t="s">
        <v>5133</v>
      </c>
      <c r="N17749">
        <v>5.8823529411764698E-2</v>
      </c>
      <c r="O17749">
        <v>3.7383177570093499E-3</v>
      </c>
    </row>
    <row r="17750" spans="1:15">
      <c r="A17750" t="s">
        <v>19636</v>
      </c>
      <c r="B17750" t="s">
        <v>23511</v>
      </c>
      <c r="C17750" t="s">
        <v>19637</v>
      </c>
      <c r="D17750">
        <v>29</v>
      </c>
      <c r="E17750">
        <v>6152</v>
      </c>
      <c r="F17750">
        <v>34</v>
      </c>
      <c r="G17750">
        <v>7804</v>
      </c>
      <c r="H17750">
        <v>0.244201011747088</v>
      </c>
      <c r="I17750">
        <v>0.715310610130939</v>
      </c>
      <c r="J17750">
        <v>0.61483328377670898</v>
      </c>
      <c r="K17750" t="s">
        <v>34074</v>
      </c>
      <c r="L17750">
        <v>29</v>
      </c>
      <c r="M17750" t="s">
        <v>5133</v>
      </c>
      <c r="N17750">
        <v>0.85294117647058798</v>
      </c>
      <c r="O17750">
        <v>4.7139141742522797E-3</v>
      </c>
    </row>
    <row r="17751" spans="1:15">
      <c r="A17751" t="s">
        <v>19636</v>
      </c>
      <c r="B17751" t="s">
        <v>23518</v>
      </c>
      <c r="C17751" t="s">
        <v>19637</v>
      </c>
      <c r="D17751">
        <v>3</v>
      </c>
      <c r="E17751">
        <v>787</v>
      </c>
      <c r="F17751">
        <v>33</v>
      </c>
      <c r="G17751">
        <v>7393</v>
      </c>
      <c r="H17751">
        <v>0.69777588881732999</v>
      </c>
      <c r="I17751">
        <v>1</v>
      </c>
      <c r="J17751">
        <v>0.966855260484069</v>
      </c>
      <c r="K17751" t="s">
        <v>34075</v>
      </c>
      <c r="L17751">
        <v>3</v>
      </c>
      <c r="M17751" t="s">
        <v>5133</v>
      </c>
      <c r="N17751">
        <v>9.0909090909090898E-2</v>
      </c>
      <c r="O17751">
        <v>3.8119440914866601E-3</v>
      </c>
    </row>
    <row r="17752" spans="1:15">
      <c r="A17752" t="s">
        <v>19638</v>
      </c>
      <c r="B17752" t="s">
        <v>23513</v>
      </c>
      <c r="C17752" t="s">
        <v>19639</v>
      </c>
      <c r="D17752">
        <v>1</v>
      </c>
      <c r="E17752">
        <v>535</v>
      </c>
      <c r="F17752">
        <v>21</v>
      </c>
      <c r="G17752">
        <v>8124</v>
      </c>
      <c r="H17752">
        <v>0.76126581765353996</v>
      </c>
      <c r="I17752">
        <v>0.99999999999997702</v>
      </c>
      <c r="J17752">
        <v>0.95041217501583097</v>
      </c>
      <c r="K17752" t="s">
        <v>24980</v>
      </c>
      <c r="L17752">
        <v>1</v>
      </c>
      <c r="M17752" t="s">
        <v>5133</v>
      </c>
      <c r="N17752">
        <v>4.7619047619047603E-2</v>
      </c>
      <c r="O17752">
        <v>1.8691588785046699E-3</v>
      </c>
    </row>
    <row r="17753" spans="1:15">
      <c r="A17753" t="s">
        <v>19638</v>
      </c>
      <c r="B17753" t="s">
        <v>23511</v>
      </c>
      <c r="C17753" t="s">
        <v>19639</v>
      </c>
      <c r="D17753">
        <v>18</v>
      </c>
      <c r="E17753">
        <v>6152</v>
      </c>
      <c r="F17753">
        <v>21</v>
      </c>
      <c r="G17753">
        <v>7804</v>
      </c>
      <c r="H17753">
        <v>0.321566431459473</v>
      </c>
      <c r="I17753">
        <v>0.84399400632325094</v>
      </c>
      <c r="J17753">
        <v>0.72544094697630301</v>
      </c>
      <c r="K17753" t="s">
        <v>34076</v>
      </c>
      <c r="L17753">
        <v>18</v>
      </c>
      <c r="M17753" t="s">
        <v>5133</v>
      </c>
      <c r="N17753">
        <v>0.85714285714285698</v>
      </c>
      <c r="O17753">
        <v>2.9258777633290002E-3</v>
      </c>
    </row>
    <row r="17754" spans="1:15">
      <c r="A17754" t="s">
        <v>19638</v>
      </c>
      <c r="B17754" t="s">
        <v>23518</v>
      </c>
      <c r="C17754" t="s">
        <v>19639</v>
      </c>
      <c r="D17754">
        <v>2</v>
      </c>
      <c r="E17754">
        <v>787</v>
      </c>
      <c r="F17754">
        <v>20</v>
      </c>
      <c r="G17754">
        <v>7393</v>
      </c>
      <c r="H17754">
        <v>0.64423125616468901</v>
      </c>
      <c r="I17754">
        <v>1</v>
      </c>
      <c r="J17754">
        <v>0.966855260484069</v>
      </c>
      <c r="K17754" t="s">
        <v>34077</v>
      </c>
      <c r="L17754">
        <v>2</v>
      </c>
      <c r="M17754" t="s">
        <v>5133</v>
      </c>
      <c r="N17754">
        <v>0.1</v>
      </c>
      <c r="O17754">
        <v>2.5412960609911099E-3</v>
      </c>
    </row>
    <row r="17755" spans="1:15">
      <c r="A17755" t="s">
        <v>19640</v>
      </c>
      <c r="B17755" t="s">
        <v>23513</v>
      </c>
      <c r="C17755" t="s">
        <v>19641</v>
      </c>
      <c r="D17755">
        <v>1</v>
      </c>
      <c r="E17755">
        <v>535</v>
      </c>
      <c r="F17755">
        <v>11</v>
      </c>
      <c r="G17755">
        <v>8124</v>
      </c>
      <c r="H17755">
        <v>0.52755249562557105</v>
      </c>
      <c r="I17755">
        <v>0.99999999999997702</v>
      </c>
      <c r="J17755">
        <v>0.95041217501583097</v>
      </c>
      <c r="K17755" t="s">
        <v>23888</v>
      </c>
      <c r="L17755">
        <v>1</v>
      </c>
      <c r="M17755" t="s">
        <v>5133</v>
      </c>
      <c r="N17755">
        <v>9.0909090909090898E-2</v>
      </c>
      <c r="O17755">
        <v>1.8691588785046699E-3</v>
      </c>
    </row>
    <row r="17756" spans="1:15">
      <c r="A17756" t="s">
        <v>19640</v>
      </c>
      <c r="B17756" t="s">
        <v>23511</v>
      </c>
      <c r="C17756" t="s">
        <v>19641</v>
      </c>
      <c r="D17756">
        <v>9</v>
      </c>
      <c r="E17756">
        <v>6152</v>
      </c>
      <c r="F17756">
        <v>11</v>
      </c>
      <c r="G17756">
        <v>7804</v>
      </c>
      <c r="H17756">
        <v>0.578610134932666</v>
      </c>
      <c r="I17756">
        <v>0.968912233598893</v>
      </c>
      <c r="J17756">
        <v>0.832812322140707</v>
      </c>
      <c r="K17756" t="s">
        <v>34078</v>
      </c>
      <c r="L17756">
        <v>9</v>
      </c>
      <c r="M17756" t="s">
        <v>5133</v>
      </c>
      <c r="N17756">
        <v>0.81818181818181801</v>
      </c>
      <c r="O17756">
        <v>1.4629388816645001E-3</v>
      </c>
    </row>
    <row r="17757" spans="1:15">
      <c r="A17757" t="s">
        <v>19640</v>
      </c>
      <c r="B17757" t="s">
        <v>23518</v>
      </c>
      <c r="C17757" t="s">
        <v>19641</v>
      </c>
      <c r="D17757">
        <v>1</v>
      </c>
      <c r="E17757">
        <v>787</v>
      </c>
      <c r="F17757">
        <v>11</v>
      </c>
      <c r="G17757">
        <v>7393</v>
      </c>
      <c r="H17757">
        <v>0.71032488019926399</v>
      </c>
      <c r="I17757">
        <v>1</v>
      </c>
      <c r="J17757">
        <v>0.966855260484069</v>
      </c>
      <c r="K17757" t="s">
        <v>23926</v>
      </c>
      <c r="L17757">
        <v>1</v>
      </c>
      <c r="M17757" t="s">
        <v>5133</v>
      </c>
      <c r="N17757">
        <v>9.0909090909090898E-2</v>
      </c>
      <c r="O17757">
        <v>1.27064803049555E-3</v>
      </c>
    </row>
    <row r="17758" spans="1:15">
      <c r="A17758" t="s">
        <v>19642</v>
      </c>
      <c r="B17758" t="s">
        <v>23513</v>
      </c>
      <c r="C17758" t="s">
        <v>19643</v>
      </c>
      <c r="D17758">
        <v>1</v>
      </c>
      <c r="E17758">
        <v>535</v>
      </c>
      <c r="F17758">
        <v>1</v>
      </c>
      <c r="G17758">
        <v>8124</v>
      </c>
      <c r="H17758">
        <v>6.5854258985721295E-2</v>
      </c>
      <c r="I17758">
        <v>0.448760549738495</v>
      </c>
      <c r="J17758">
        <v>0.42650749013827299</v>
      </c>
      <c r="K17758" t="s">
        <v>28903</v>
      </c>
      <c r="L17758">
        <v>1</v>
      </c>
      <c r="M17758" t="s">
        <v>5133</v>
      </c>
      <c r="N17758">
        <v>1</v>
      </c>
      <c r="O17758">
        <v>1.8691588785046699E-3</v>
      </c>
    </row>
    <row r="17759" spans="1:15">
      <c r="A17759" t="s">
        <v>19644</v>
      </c>
      <c r="B17759" t="s">
        <v>23513</v>
      </c>
      <c r="C17759" t="s">
        <v>19645</v>
      </c>
      <c r="D17759">
        <v>1</v>
      </c>
      <c r="E17759">
        <v>535</v>
      </c>
      <c r="F17759">
        <v>1</v>
      </c>
      <c r="G17759">
        <v>8124</v>
      </c>
      <c r="H17759">
        <v>6.5854258985721295E-2</v>
      </c>
      <c r="I17759">
        <v>0.448760549738495</v>
      </c>
      <c r="J17759">
        <v>0.42650749013827299</v>
      </c>
      <c r="K17759" t="s">
        <v>28903</v>
      </c>
      <c r="L17759">
        <v>1</v>
      </c>
      <c r="M17759" t="s">
        <v>5133</v>
      </c>
      <c r="N17759">
        <v>1</v>
      </c>
      <c r="O17759">
        <v>1.8691588785046699E-3</v>
      </c>
    </row>
    <row r="17760" spans="1:15">
      <c r="A17760" t="s">
        <v>19646</v>
      </c>
      <c r="B17760" t="s">
        <v>23511</v>
      </c>
      <c r="C17760" t="s">
        <v>19647</v>
      </c>
      <c r="D17760">
        <v>2</v>
      </c>
      <c r="E17760">
        <v>6152</v>
      </c>
      <c r="F17760">
        <v>3</v>
      </c>
      <c r="G17760">
        <v>7804</v>
      </c>
      <c r="H17760">
        <v>0.88457550560319997</v>
      </c>
      <c r="I17760">
        <v>1</v>
      </c>
      <c r="J17760">
        <v>0.85953329234717102</v>
      </c>
      <c r="K17760" t="s">
        <v>33832</v>
      </c>
      <c r="L17760">
        <v>2</v>
      </c>
      <c r="M17760" t="s">
        <v>5133</v>
      </c>
      <c r="N17760">
        <v>0.66666666666666696</v>
      </c>
      <c r="O17760">
        <v>3.2509752925877802E-4</v>
      </c>
    </row>
    <row r="17761" spans="1:15">
      <c r="A17761" t="s">
        <v>19648</v>
      </c>
      <c r="B17761" t="s">
        <v>23513</v>
      </c>
      <c r="C17761" t="s">
        <v>19649</v>
      </c>
      <c r="D17761">
        <v>5</v>
      </c>
      <c r="E17761">
        <v>535</v>
      </c>
      <c r="F17761">
        <v>108</v>
      </c>
      <c r="G17761">
        <v>8124</v>
      </c>
      <c r="H17761">
        <v>0.84788650410242705</v>
      </c>
      <c r="I17761">
        <v>0.99999999999997702</v>
      </c>
      <c r="J17761">
        <v>0.95041217501583097</v>
      </c>
      <c r="K17761" t="s">
        <v>34079</v>
      </c>
      <c r="L17761">
        <v>5</v>
      </c>
      <c r="M17761" t="s">
        <v>5133</v>
      </c>
      <c r="N17761">
        <v>4.6296296296296301E-2</v>
      </c>
      <c r="O17761">
        <v>9.3457943925233603E-3</v>
      </c>
    </row>
    <row r="17762" spans="1:15">
      <c r="A17762" t="s">
        <v>19648</v>
      </c>
      <c r="B17762" t="s">
        <v>23511</v>
      </c>
      <c r="C17762" t="s">
        <v>19649</v>
      </c>
      <c r="D17762">
        <v>88</v>
      </c>
      <c r="E17762">
        <v>6152</v>
      </c>
      <c r="F17762">
        <v>111</v>
      </c>
      <c r="G17762">
        <v>7804</v>
      </c>
      <c r="H17762">
        <v>0.50903318401268305</v>
      </c>
      <c r="I17762">
        <v>0.968912233598893</v>
      </c>
      <c r="J17762">
        <v>0.832812322140707</v>
      </c>
      <c r="K17762" t="s">
        <v>34080</v>
      </c>
      <c r="L17762">
        <v>88</v>
      </c>
      <c r="M17762" t="s">
        <v>5133</v>
      </c>
      <c r="N17762">
        <v>0.79279279279279302</v>
      </c>
      <c r="O17762">
        <v>1.43042912873862E-2</v>
      </c>
    </row>
    <row r="17763" spans="1:15">
      <c r="A17763" t="s">
        <v>19648</v>
      </c>
      <c r="B17763" t="s">
        <v>23518</v>
      </c>
      <c r="C17763" t="s">
        <v>19649</v>
      </c>
      <c r="D17763">
        <v>13</v>
      </c>
      <c r="E17763">
        <v>787</v>
      </c>
      <c r="F17763">
        <v>100</v>
      </c>
      <c r="G17763">
        <v>7393</v>
      </c>
      <c r="H17763">
        <v>0.26373364419553003</v>
      </c>
      <c r="I17763">
        <v>0.97863801257884697</v>
      </c>
      <c r="J17763">
        <v>0.94620131057153301</v>
      </c>
      <c r="K17763" t="s">
        <v>34081</v>
      </c>
      <c r="L17763">
        <v>13</v>
      </c>
      <c r="M17763" t="s">
        <v>5133</v>
      </c>
      <c r="N17763">
        <v>0.13</v>
      </c>
      <c r="O17763">
        <v>1.6518424396442199E-2</v>
      </c>
    </row>
    <row r="17764" spans="1:15">
      <c r="A17764" t="s">
        <v>19650</v>
      </c>
      <c r="B17764" t="s">
        <v>23511</v>
      </c>
      <c r="C17764" t="s">
        <v>19651</v>
      </c>
      <c r="D17764">
        <v>10</v>
      </c>
      <c r="E17764">
        <v>6152</v>
      </c>
      <c r="F17764">
        <v>10</v>
      </c>
      <c r="G17764">
        <v>7804</v>
      </c>
      <c r="H17764">
        <v>9.2537459108980397E-2</v>
      </c>
      <c r="I17764">
        <v>0.40853420848785299</v>
      </c>
      <c r="J17764">
        <v>0.35114875325800998</v>
      </c>
      <c r="K17764" t="s">
        <v>30912</v>
      </c>
      <c r="L17764">
        <v>10</v>
      </c>
      <c r="M17764" t="s">
        <v>5133</v>
      </c>
      <c r="N17764">
        <v>1</v>
      </c>
      <c r="O17764">
        <v>1.62548764629389E-3</v>
      </c>
    </row>
    <row r="17765" spans="1:15">
      <c r="A17765" t="s">
        <v>19652</v>
      </c>
      <c r="B17765" t="s">
        <v>23518</v>
      </c>
      <c r="C17765" t="s">
        <v>19653</v>
      </c>
      <c r="D17765">
        <v>4</v>
      </c>
      <c r="E17765">
        <v>787</v>
      </c>
      <c r="F17765">
        <v>37</v>
      </c>
      <c r="G17765">
        <v>7393</v>
      </c>
      <c r="H17765">
        <v>0.56543245910703999</v>
      </c>
      <c r="I17765">
        <v>1</v>
      </c>
      <c r="J17765">
        <v>0.966855260484069</v>
      </c>
      <c r="K17765" t="s">
        <v>26561</v>
      </c>
      <c r="L17765">
        <v>4</v>
      </c>
      <c r="M17765" t="s">
        <v>5133</v>
      </c>
      <c r="N17765">
        <v>0.108108108108108</v>
      </c>
      <c r="O17765">
        <v>5.0825921219822103E-3</v>
      </c>
    </row>
    <row r="17766" spans="1:15">
      <c r="A17766" t="s">
        <v>19652</v>
      </c>
      <c r="B17766" t="s">
        <v>23511</v>
      </c>
      <c r="C17766" t="s">
        <v>19653</v>
      </c>
      <c r="D17766">
        <v>53</v>
      </c>
      <c r="E17766">
        <v>6152</v>
      </c>
      <c r="F17766">
        <v>60</v>
      </c>
      <c r="G17766">
        <v>7804</v>
      </c>
      <c r="H17766">
        <v>4.2910553062098303E-2</v>
      </c>
      <c r="I17766">
        <v>0.246904964872214</v>
      </c>
      <c r="J17766">
        <v>0.212223037353476</v>
      </c>
      <c r="K17766" t="s">
        <v>34082</v>
      </c>
      <c r="L17766">
        <v>53</v>
      </c>
      <c r="M17766" t="s">
        <v>5133</v>
      </c>
      <c r="N17766">
        <v>0.88333333333333297</v>
      </c>
      <c r="O17766">
        <v>8.6150845253576101E-3</v>
      </c>
    </row>
    <row r="17767" spans="1:15">
      <c r="A17767" t="s">
        <v>19652</v>
      </c>
      <c r="B17767" t="s">
        <v>23513</v>
      </c>
      <c r="C17767" t="s">
        <v>19653</v>
      </c>
      <c r="D17767">
        <v>3</v>
      </c>
      <c r="E17767">
        <v>535</v>
      </c>
      <c r="F17767">
        <v>72</v>
      </c>
      <c r="G17767">
        <v>8124</v>
      </c>
      <c r="H17767">
        <v>0.86200384741201797</v>
      </c>
      <c r="I17767">
        <v>0.99999999999997702</v>
      </c>
      <c r="J17767">
        <v>0.95041217501583097</v>
      </c>
      <c r="K17767" t="s">
        <v>26562</v>
      </c>
      <c r="L17767">
        <v>3</v>
      </c>
      <c r="M17767" t="s">
        <v>5133</v>
      </c>
      <c r="N17767">
        <v>4.1666666666666699E-2</v>
      </c>
      <c r="O17767">
        <v>5.60747663551402E-3</v>
      </c>
    </row>
    <row r="17768" spans="1:15">
      <c r="A17768" t="s">
        <v>19654</v>
      </c>
      <c r="B17768" t="s">
        <v>23511</v>
      </c>
      <c r="C17768" t="s">
        <v>19655</v>
      </c>
      <c r="D17768">
        <v>5</v>
      </c>
      <c r="E17768">
        <v>6152</v>
      </c>
      <c r="F17768">
        <v>5</v>
      </c>
      <c r="G17768">
        <v>7804</v>
      </c>
      <c r="H17768">
        <v>0.30433074367137097</v>
      </c>
      <c r="I17768">
        <v>0.81020448119108801</v>
      </c>
      <c r="J17768">
        <v>0.69639772519260701</v>
      </c>
      <c r="K17768" t="s">
        <v>31718</v>
      </c>
      <c r="L17768">
        <v>5</v>
      </c>
      <c r="M17768" t="s">
        <v>5133</v>
      </c>
      <c r="N17768">
        <v>1</v>
      </c>
      <c r="O17768">
        <v>8.1274382314694405E-4</v>
      </c>
    </row>
    <row r="17769" spans="1:15">
      <c r="A17769" t="s">
        <v>19656</v>
      </c>
      <c r="B17769" t="s">
        <v>23511</v>
      </c>
      <c r="C17769" t="s">
        <v>19657</v>
      </c>
      <c r="D17769">
        <v>18</v>
      </c>
      <c r="E17769">
        <v>6152</v>
      </c>
      <c r="F17769">
        <v>23</v>
      </c>
      <c r="G17769">
        <v>7804</v>
      </c>
      <c r="H17769">
        <v>0.64282602873040195</v>
      </c>
      <c r="I17769">
        <v>0.968912233598893</v>
      </c>
      <c r="J17769">
        <v>0.832812322140707</v>
      </c>
      <c r="K17769" t="s">
        <v>34083</v>
      </c>
      <c r="L17769">
        <v>18</v>
      </c>
      <c r="M17769" t="s">
        <v>5133</v>
      </c>
      <c r="N17769">
        <v>0.78260869565217395</v>
      </c>
      <c r="O17769">
        <v>2.9258777633290002E-3</v>
      </c>
    </row>
    <row r="17770" spans="1:15">
      <c r="A17770" t="s">
        <v>19656</v>
      </c>
      <c r="B17770" t="s">
        <v>23513</v>
      </c>
      <c r="C17770" t="s">
        <v>19657</v>
      </c>
      <c r="D17770">
        <v>1</v>
      </c>
      <c r="E17770">
        <v>535</v>
      </c>
      <c r="F17770">
        <v>25</v>
      </c>
      <c r="G17770">
        <v>8124</v>
      </c>
      <c r="H17770">
        <v>0.81835100294607099</v>
      </c>
      <c r="I17770">
        <v>0.99999999999997702</v>
      </c>
      <c r="J17770">
        <v>0.95041217501583097</v>
      </c>
      <c r="K17770" t="s">
        <v>25000</v>
      </c>
      <c r="L17770">
        <v>1</v>
      </c>
      <c r="M17770" t="s">
        <v>5133</v>
      </c>
      <c r="N17770">
        <v>0.04</v>
      </c>
      <c r="O17770">
        <v>1.8691588785046699E-3</v>
      </c>
    </row>
    <row r="17771" spans="1:15">
      <c r="A17771" t="s">
        <v>19656</v>
      </c>
      <c r="B17771" t="s">
        <v>23518</v>
      </c>
      <c r="C17771" t="s">
        <v>19657</v>
      </c>
      <c r="D17771">
        <v>3</v>
      </c>
      <c r="E17771">
        <v>787</v>
      </c>
      <c r="F17771">
        <v>18</v>
      </c>
      <c r="G17771">
        <v>7393</v>
      </c>
      <c r="H17771">
        <v>0.2989610793636</v>
      </c>
      <c r="I17771">
        <v>0.99203470771967495</v>
      </c>
      <c r="J17771">
        <v>0.95915397574154404</v>
      </c>
      <c r="K17771" t="s">
        <v>34084</v>
      </c>
      <c r="L17771">
        <v>3</v>
      </c>
      <c r="M17771" t="s">
        <v>5133</v>
      </c>
      <c r="N17771">
        <v>0.16666666666666699</v>
      </c>
      <c r="O17771">
        <v>3.8119440914866601E-3</v>
      </c>
    </row>
    <row r="17772" spans="1:15">
      <c r="A17772" t="s">
        <v>19658</v>
      </c>
      <c r="B17772" t="s">
        <v>23511</v>
      </c>
      <c r="C17772" t="s">
        <v>19659</v>
      </c>
      <c r="D17772">
        <v>8</v>
      </c>
      <c r="E17772">
        <v>6152</v>
      </c>
      <c r="F17772">
        <v>9</v>
      </c>
      <c r="G17772">
        <v>7804</v>
      </c>
      <c r="H17772">
        <v>0.40157748897504503</v>
      </c>
      <c r="I17772">
        <v>0.91525479399875698</v>
      </c>
      <c r="J17772">
        <v>0.78669196642228301</v>
      </c>
      <c r="K17772" t="s">
        <v>33901</v>
      </c>
      <c r="L17772">
        <v>8</v>
      </c>
      <c r="M17772" t="s">
        <v>5133</v>
      </c>
      <c r="N17772">
        <v>0.88888888888888895</v>
      </c>
      <c r="O17772">
        <v>1.3003901170351099E-3</v>
      </c>
    </row>
    <row r="17773" spans="1:15">
      <c r="A17773" t="s">
        <v>19660</v>
      </c>
      <c r="B17773" t="s">
        <v>23518</v>
      </c>
      <c r="C17773" t="s">
        <v>19661</v>
      </c>
      <c r="D17773">
        <v>2</v>
      </c>
      <c r="E17773">
        <v>787</v>
      </c>
      <c r="F17773">
        <v>4</v>
      </c>
      <c r="G17773">
        <v>7393</v>
      </c>
      <c r="H17773">
        <v>5.8679954233094203E-2</v>
      </c>
      <c r="I17773">
        <v>0.61178825165478101</v>
      </c>
      <c r="J17773">
        <v>0.59151068941477603</v>
      </c>
      <c r="K17773" t="s">
        <v>34085</v>
      </c>
      <c r="L17773">
        <v>2</v>
      </c>
      <c r="M17773" t="s">
        <v>5133</v>
      </c>
      <c r="N17773">
        <v>0.5</v>
      </c>
      <c r="O17773">
        <v>2.5412960609911099E-3</v>
      </c>
    </row>
    <row r="17774" spans="1:15">
      <c r="A17774" t="s">
        <v>19660</v>
      </c>
      <c r="B17774" t="s">
        <v>23511</v>
      </c>
      <c r="C17774" t="s">
        <v>19661</v>
      </c>
      <c r="D17774">
        <v>1</v>
      </c>
      <c r="E17774">
        <v>6152</v>
      </c>
      <c r="F17774">
        <v>4</v>
      </c>
      <c r="G17774">
        <v>7804</v>
      </c>
      <c r="H17774">
        <v>0.99799771163111395</v>
      </c>
      <c r="I17774">
        <v>1</v>
      </c>
      <c r="J17774">
        <v>0.85953329234717102</v>
      </c>
      <c r="K17774" t="s">
        <v>34086</v>
      </c>
      <c r="L17774">
        <v>1</v>
      </c>
      <c r="M17774" t="s">
        <v>5133</v>
      </c>
      <c r="N17774">
        <v>0.25</v>
      </c>
      <c r="O17774">
        <v>1.6254876462938901E-4</v>
      </c>
    </row>
    <row r="17775" spans="1:15">
      <c r="A17775" t="s">
        <v>19660</v>
      </c>
      <c r="B17775" t="s">
        <v>23513</v>
      </c>
      <c r="C17775" t="s">
        <v>19661</v>
      </c>
      <c r="D17775">
        <v>1</v>
      </c>
      <c r="E17775">
        <v>535</v>
      </c>
      <c r="F17775">
        <v>4</v>
      </c>
      <c r="G17775">
        <v>8124</v>
      </c>
      <c r="H17775">
        <v>0.23855956797771199</v>
      </c>
      <c r="I17775">
        <v>0.85273230586348503</v>
      </c>
      <c r="J17775">
        <v>0.81044716552199803</v>
      </c>
      <c r="K17775" t="s">
        <v>25000</v>
      </c>
      <c r="L17775">
        <v>1</v>
      </c>
      <c r="M17775" t="s">
        <v>5133</v>
      </c>
      <c r="N17775">
        <v>0.25</v>
      </c>
      <c r="O17775">
        <v>1.8691588785046699E-3</v>
      </c>
    </row>
    <row r="17776" spans="1:15">
      <c r="A17776" t="s">
        <v>19662</v>
      </c>
      <c r="B17776" t="s">
        <v>23518</v>
      </c>
      <c r="C17776" t="s">
        <v>19663</v>
      </c>
      <c r="D17776">
        <v>8</v>
      </c>
      <c r="E17776">
        <v>787</v>
      </c>
      <c r="F17776">
        <v>127</v>
      </c>
      <c r="G17776">
        <v>7393</v>
      </c>
      <c r="H17776">
        <v>0.96759133716046597</v>
      </c>
      <c r="I17776">
        <v>1</v>
      </c>
      <c r="J17776">
        <v>0.966855260484069</v>
      </c>
      <c r="K17776" t="s">
        <v>33834</v>
      </c>
      <c r="L17776">
        <v>8</v>
      </c>
      <c r="M17776" t="s">
        <v>5133</v>
      </c>
      <c r="N17776">
        <v>6.2992125984251995E-2</v>
      </c>
      <c r="O17776">
        <v>1.01651842439644E-2</v>
      </c>
    </row>
    <row r="17777" spans="1:15">
      <c r="A17777" t="s">
        <v>19662</v>
      </c>
      <c r="B17777" t="s">
        <v>23513</v>
      </c>
      <c r="C17777" t="s">
        <v>19663</v>
      </c>
      <c r="D17777">
        <v>6</v>
      </c>
      <c r="E17777">
        <v>535</v>
      </c>
      <c r="F17777">
        <v>155</v>
      </c>
      <c r="G17777">
        <v>8124</v>
      </c>
      <c r="H17777">
        <v>0.94781819393743005</v>
      </c>
      <c r="I17777">
        <v>0.99999999999997702</v>
      </c>
      <c r="J17777">
        <v>0.95041217501583097</v>
      </c>
      <c r="K17777" t="s">
        <v>34087</v>
      </c>
      <c r="L17777">
        <v>6</v>
      </c>
      <c r="M17777" t="s">
        <v>5133</v>
      </c>
      <c r="N17777">
        <v>3.8709677419354799E-2</v>
      </c>
      <c r="O17777">
        <v>1.1214953271028E-2</v>
      </c>
    </row>
    <row r="17778" spans="1:15">
      <c r="A17778" t="s">
        <v>19662</v>
      </c>
      <c r="B17778" t="s">
        <v>23511</v>
      </c>
      <c r="C17778" t="s">
        <v>19663</v>
      </c>
      <c r="D17778">
        <v>132</v>
      </c>
      <c r="E17778">
        <v>6152</v>
      </c>
      <c r="F17778">
        <v>150</v>
      </c>
      <c r="G17778">
        <v>7804</v>
      </c>
      <c r="H17778">
        <v>2.3848556216713702E-3</v>
      </c>
      <c r="I17778">
        <v>2.7174656939067801E-2</v>
      </c>
      <c r="J17778">
        <v>2.33575223472418E-2</v>
      </c>
      <c r="K17778" t="s">
        <v>34088</v>
      </c>
      <c r="L17778">
        <v>132</v>
      </c>
      <c r="M17778" t="s">
        <v>5133</v>
      </c>
      <c r="N17778">
        <v>0.88</v>
      </c>
      <c r="O17778">
        <v>2.1456436931079299E-2</v>
      </c>
    </row>
    <row r="17779" spans="1:15">
      <c r="A17779" t="s">
        <v>19664</v>
      </c>
      <c r="B17779" t="s">
        <v>23511</v>
      </c>
      <c r="C17779" t="s">
        <v>19665</v>
      </c>
      <c r="D17779">
        <v>43</v>
      </c>
      <c r="E17779">
        <v>6152</v>
      </c>
      <c r="F17779">
        <v>48</v>
      </c>
      <c r="G17779">
        <v>7804</v>
      </c>
      <c r="H17779">
        <v>4.1720823727296297E-2</v>
      </c>
      <c r="I17779">
        <v>0.241612652703078</v>
      </c>
      <c r="J17779">
        <v>0.20767411885060999</v>
      </c>
      <c r="K17779" t="s">
        <v>34089</v>
      </c>
      <c r="L17779">
        <v>43</v>
      </c>
      <c r="M17779" t="s">
        <v>5133</v>
      </c>
      <c r="N17779">
        <v>0.89583333333333304</v>
      </c>
      <c r="O17779">
        <v>6.9895968790637201E-3</v>
      </c>
    </row>
    <row r="17780" spans="1:15">
      <c r="A17780" t="s">
        <v>19664</v>
      </c>
      <c r="B17780" t="s">
        <v>23513</v>
      </c>
      <c r="C17780" t="s">
        <v>19665</v>
      </c>
      <c r="D17780">
        <v>4</v>
      </c>
      <c r="E17780">
        <v>535</v>
      </c>
      <c r="F17780">
        <v>47</v>
      </c>
      <c r="G17780">
        <v>8124</v>
      </c>
      <c r="H17780">
        <v>0.37474793684448299</v>
      </c>
      <c r="I17780">
        <v>0.99999999999997702</v>
      </c>
      <c r="J17780">
        <v>0.95041217501583097</v>
      </c>
      <c r="K17780" t="s">
        <v>32678</v>
      </c>
      <c r="L17780">
        <v>4</v>
      </c>
      <c r="M17780" t="s">
        <v>5133</v>
      </c>
      <c r="N17780">
        <v>8.5106382978723402E-2</v>
      </c>
      <c r="O17780">
        <v>7.4766355140186902E-3</v>
      </c>
    </row>
    <row r="17781" spans="1:15">
      <c r="A17781" t="s">
        <v>19666</v>
      </c>
      <c r="B17781" t="s">
        <v>23518</v>
      </c>
      <c r="C17781" t="s">
        <v>19667</v>
      </c>
      <c r="D17781">
        <v>5</v>
      </c>
      <c r="E17781">
        <v>787</v>
      </c>
      <c r="F17781">
        <v>53</v>
      </c>
      <c r="G17781">
        <v>7393</v>
      </c>
      <c r="H17781">
        <v>0.67892007663738196</v>
      </c>
      <c r="I17781">
        <v>1</v>
      </c>
      <c r="J17781">
        <v>0.966855260484069</v>
      </c>
      <c r="K17781" t="s">
        <v>34090</v>
      </c>
      <c r="L17781">
        <v>5</v>
      </c>
      <c r="M17781" t="s">
        <v>5133</v>
      </c>
      <c r="N17781">
        <v>9.4339622641509399E-2</v>
      </c>
      <c r="O17781">
        <v>6.35324015247776E-3</v>
      </c>
    </row>
    <row r="17782" spans="1:15">
      <c r="A17782" t="s">
        <v>19666</v>
      </c>
      <c r="B17782" t="s">
        <v>23511</v>
      </c>
      <c r="C17782" t="s">
        <v>19667</v>
      </c>
      <c r="D17782">
        <v>56</v>
      </c>
      <c r="E17782">
        <v>6152</v>
      </c>
      <c r="F17782">
        <v>61</v>
      </c>
      <c r="G17782">
        <v>7804</v>
      </c>
      <c r="H17782">
        <v>5.7840739600045097E-3</v>
      </c>
      <c r="I17782">
        <v>5.5148662512065703E-2</v>
      </c>
      <c r="J17782">
        <v>4.7402111457538802E-2</v>
      </c>
      <c r="K17782" t="s">
        <v>34091</v>
      </c>
      <c r="L17782">
        <v>56</v>
      </c>
      <c r="M17782" t="s">
        <v>5133</v>
      </c>
      <c r="N17782">
        <v>0.91803278688524603</v>
      </c>
      <c r="O17782">
        <v>9.10273081924577E-3</v>
      </c>
    </row>
    <row r="17783" spans="1:15">
      <c r="A17783" t="s">
        <v>19668</v>
      </c>
      <c r="B17783" t="s">
        <v>23511</v>
      </c>
      <c r="C17783" t="s">
        <v>19669</v>
      </c>
      <c r="D17783">
        <v>44</v>
      </c>
      <c r="E17783">
        <v>6152</v>
      </c>
      <c r="F17783">
        <v>53</v>
      </c>
      <c r="G17783">
        <v>7804</v>
      </c>
      <c r="H17783">
        <v>0.28853943195645199</v>
      </c>
      <c r="I17783">
        <v>0.81015798566717701</v>
      </c>
      <c r="J17783">
        <v>0.69635776074186095</v>
      </c>
      <c r="K17783" t="s">
        <v>34092</v>
      </c>
      <c r="L17783">
        <v>44</v>
      </c>
      <c r="M17783" t="s">
        <v>2729</v>
      </c>
      <c r="N17783">
        <v>0.83018867924528295</v>
      </c>
      <c r="O17783">
        <v>7.1521456436931096E-3</v>
      </c>
    </row>
    <row r="17784" spans="1:15">
      <c r="A17784" t="s">
        <v>19668</v>
      </c>
      <c r="B17784" t="s">
        <v>23518</v>
      </c>
      <c r="C17784" t="s">
        <v>19669</v>
      </c>
      <c r="D17784">
        <v>1</v>
      </c>
      <c r="E17784">
        <v>787</v>
      </c>
      <c r="F17784">
        <v>52</v>
      </c>
      <c r="G17784">
        <v>7393</v>
      </c>
      <c r="H17784">
        <v>0.997189373954256</v>
      </c>
      <c r="I17784">
        <v>1</v>
      </c>
      <c r="J17784">
        <v>0.966855260484069</v>
      </c>
      <c r="K17784" t="s">
        <v>23756</v>
      </c>
      <c r="L17784">
        <v>1</v>
      </c>
      <c r="M17784" t="s">
        <v>2729</v>
      </c>
      <c r="N17784">
        <v>1.9230769230769201E-2</v>
      </c>
      <c r="O17784">
        <v>1.27064803049555E-3</v>
      </c>
    </row>
    <row r="17785" spans="1:15">
      <c r="A17785" t="s">
        <v>19668</v>
      </c>
      <c r="B17785" t="s">
        <v>23513</v>
      </c>
      <c r="C17785" t="s">
        <v>19669</v>
      </c>
      <c r="D17785">
        <v>3</v>
      </c>
      <c r="E17785">
        <v>535</v>
      </c>
      <c r="F17785">
        <v>51</v>
      </c>
      <c r="G17785">
        <v>8124</v>
      </c>
      <c r="H17785">
        <v>0.66210332237746305</v>
      </c>
      <c r="I17785">
        <v>0.99999999999997702</v>
      </c>
      <c r="J17785">
        <v>0.95041217501583097</v>
      </c>
      <c r="K17785" t="s">
        <v>34049</v>
      </c>
      <c r="L17785">
        <v>3</v>
      </c>
      <c r="M17785" t="s">
        <v>2729</v>
      </c>
      <c r="N17785">
        <v>5.8823529411764698E-2</v>
      </c>
      <c r="O17785">
        <v>5.60747663551402E-3</v>
      </c>
    </row>
    <row r="17786" spans="1:15">
      <c r="A17786" t="s">
        <v>19670</v>
      </c>
      <c r="B17786" t="s">
        <v>23511</v>
      </c>
      <c r="C17786" t="s">
        <v>19671</v>
      </c>
      <c r="D17786">
        <v>1</v>
      </c>
      <c r="E17786">
        <v>6152</v>
      </c>
      <c r="F17786">
        <v>3</v>
      </c>
      <c r="G17786">
        <v>7804</v>
      </c>
      <c r="H17786">
        <v>0.99052768249503997</v>
      </c>
      <c r="I17786">
        <v>1</v>
      </c>
      <c r="J17786">
        <v>0.85953329234717102</v>
      </c>
      <c r="K17786" t="s">
        <v>33088</v>
      </c>
      <c r="L17786">
        <v>1</v>
      </c>
      <c r="M17786" t="s">
        <v>5133</v>
      </c>
      <c r="N17786">
        <v>0.33333333333333298</v>
      </c>
      <c r="O17786">
        <v>1.6254876462938901E-4</v>
      </c>
    </row>
    <row r="17787" spans="1:15">
      <c r="A17787" t="s">
        <v>19670</v>
      </c>
      <c r="B17787" t="s">
        <v>23518</v>
      </c>
      <c r="C17787" t="s">
        <v>19671</v>
      </c>
      <c r="D17787">
        <v>1</v>
      </c>
      <c r="E17787">
        <v>787</v>
      </c>
      <c r="F17787">
        <v>2</v>
      </c>
      <c r="G17787">
        <v>7393</v>
      </c>
      <c r="H17787">
        <v>0.20158492765181499</v>
      </c>
      <c r="I17787">
        <v>0.83876007220319604</v>
      </c>
      <c r="J17787">
        <v>0.81095958809365798</v>
      </c>
      <c r="K17787" t="s">
        <v>26648</v>
      </c>
      <c r="L17787">
        <v>1</v>
      </c>
      <c r="M17787" t="s">
        <v>5133</v>
      </c>
      <c r="N17787">
        <v>0.5</v>
      </c>
      <c r="O17787">
        <v>1.27064803049555E-3</v>
      </c>
    </row>
    <row r="17788" spans="1:15">
      <c r="A17788" t="s">
        <v>19672</v>
      </c>
      <c r="B17788" t="s">
        <v>23511</v>
      </c>
      <c r="C17788" t="s">
        <v>19673</v>
      </c>
      <c r="D17788">
        <v>1</v>
      </c>
      <c r="E17788">
        <v>6152</v>
      </c>
      <c r="F17788">
        <v>3</v>
      </c>
      <c r="G17788">
        <v>7804</v>
      </c>
      <c r="H17788">
        <v>0.99052768249503997</v>
      </c>
      <c r="I17788">
        <v>1</v>
      </c>
      <c r="J17788">
        <v>0.85953329234717102</v>
      </c>
      <c r="K17788" t="s">
        <v>33088</v>
      </c>
      <c r="L17788">
        <v>1</v>
      </c>
      <c r="M17788" t="s">
        <v>5133</v>
      </c>
      <c r="N17788">
        <v>0.33333333333333298</v>
      </c>
      <c r="O17788">
        <v>1.6254876462938901E-4</v>
      </c>
    </row>
    <row r="17789" spans="1:15">
      <c r="A17789" t="s">
        <v>19672</v>
      </c>
      <c r="B17789" t="s">
        <v>23518</v>
      </c>
      <c r="C17789" t="s">
        <v>19673</v>
      </c>
      <c r="D17789">
        <v>1</v>
      </c>
      <c r="E17789">
        <v>787</v>
      </c>
      <c r="F17789">
        <v>2</v>
      </c>
      <c r="G17789">
        <v>7393</v>
      </c>
      <c r="H17789">
        <v>0.20158492765181499</v>
      </c>
      <c r="I17789">
        <v>0.83876007220319604</v>
      </c>
      <c r="J17789">
        <v>0.81095958809365798</v>
      </c>
      <c r="K17789" t="s">
        <v>26648</v>
      </c>
      <c r="L17789">
        <v>1</v>
      </c>
      <c r="M17789" t="s">
        <v>5133</v>
      </c>
      <c r="N17789">
        <v>0.5</v>
      </c>
      <c r="O17789">
        <v>1.27064803049555E-3</v>
      </c>
    </row>
    <row r="17790" spans="1:15">
      <c r="A17790" t="s">
        <v>19674</v>
      </c>
      <c r="B17790" t="s">
        <v>23513</v>
      </c>
      <c r="C17790" t="s">
        <v>19675</v>
      </c>
      <c r="D17790">
        <v>9</v>
      </c>
      <c r="E17790">
        <v>535</v>
      </c>
      <c r="F17790">
        <v>27</v>
      </c>
      <c r="G17790">
        <v>8124</v>
      </c>
      <c r="H17790" s="34">
        <v>3.4918810356717601E-5</v>
      </c>
      <c r="I17790">
        <v>2.1310744555937899E-3</v>
      </c>
      <c r="J17790">
        <v>2.0253991084616201E-3</v>
      </c>
      <c r="K17790" t="s">
        <v>25192</v>
      </c>
      <c r="L17790">
        <v>9</v>
      </c>
      <c r="M17790" t="s">
        <v>1463</v>
      </c>
      <c r="N17790">
        <v>0.33333333333333298</v>
      </c>
      <c r="O17790">
        <v>1.6822429906542102E-2</v>
      </c>
    </row>
    <row r="17791" spans="1:15">
      <c r="A17791" t="s">
        <v>19674</v>
      </c>
      <c r="B17791" t="s">
        <v>23511</v>
      </c>
      <c r="C17791" t="s">
        <v>19675</v>
      </c>
      <c r="D17791">
        <v>16</v>
      </c>
      <c r="E17791">
        <v>6152</v>
      </c>
      <c r="F17791">
        <v>24</v>
      </c>
      <c r="G17791">
        <v>7804</v>
      </c>
      <c r="H17791">
        <v>0.95010726895554298</v>
      </c>
      <c r="I17791">
        <v>1</v>
      </c>
      <c r="J17791">
        <v>0.85953329234717102</v>
      </c>
      <c r="K17791" t="s">
        <v>34093</v>
      </c>
      <c r="L17791">
        <v>16</v>
      </c>
      <c r="M17791" t="s">
        <v>1463</v>
      </c>
      <c r="N17791">
        <v>0.66666666666666696</v>
      </c>
      <c r="O17791">
        <v>2.6007802340702198E-3</v>
      </c>
    </row>
    <row r="17792" spans="1:15">
      <c r="A17792" t="s">
        <v>19676</v>
      </c>
      <c r="B17792" t="s">
        <v>23511</v>
      </c>
      <c r="C17792" t="s">
        <v>19677</v>
      </c>
      <c r="D17792">
        <v>1</v>
      </c>
      <c r="E17792">
        <v>6152</v>
      </c>
      <c r="F17792">
        <v>1</v>
      </c>
      <c r="G17792">
        <v>7804</v>
      </c>
      <c r="H17792">
        <v>0.788313685289595</v>
      </c>
      <c r="I17792">
        <v>0.968912233598893</v>
      </c>
      <c r="J17792">
        <v>0.832812322140707</v>
      </c>
      <c r="K17792" t="s">
        <v>34094</v>
      </c>
      <c r="L17792">
        <v>1</v>
      </c>
      <c r="M17792" t="s">
        <v>5133</v>
      </c>
      <c r="N17792">
        <v>1</v>
      </c>
      <c r="O17792">
        <v>1.6254876462938901E-4</v>
      </c>
    </row>
    <row r="17793" spans="1:15">
      <c r="A17793" t="s">
        <v>19678</v>
      </c>
      <c r="B17793" t="s">
        <v>23511</v>
      </c>
      <c r="C17793" t="s">
        <v>19679</v>
      </c>
      <c r="D17793">
        <v>3</v>
      </c>
      <c r="E17793">
        <v>6152</v>
      </c>
      <c r="F17793">
        <v>4</v>
      </c>
      <c r="G17793">
        <v>7804</v>
      </c>
      <c r="H17793">
        <v>0.80103341611958101</v>
      </c>
      <c r="I17793">
        <v>0.968912233598893</v>
      </c>
      <c r="J17793">
        <v>0.832812322140707</v>
      </c>
      <c r="K17793" t="s">
        <v>34095</v>
      </c>
      <c r="L17793">
        <v>3</v>
      </c>
      <c r="M17793" t="s">
        <v>5133</v>
      </c>
      <c r="N17793">
        <v>0.75</v>
      </c>
      <c r="O17793">
        <v>4.8764629388816603E-4</v>
      </c>
    </row>
    <row r="17794" spans="1:15">
      <c r="A17794" t="s">
        <v>19678</v>
      </c>
      <c r="B17794" t="s">
        <v>23518</v>
      </c>
      <c r="C17794" t="s">
        <v>19679</v>
      </c>
      <c r="D17794">
        <v>1</v>
      </c>
      <c r="E17794">
        <v>787</v>
      </c>
      <c r="F17794">
        <v>4</v>
      </c>
      <c r="G17794">
        <v>7393</v>
      </c>
      <c r="H17794">
        <v>0.362574478289521</v>
      </c>
      <c r="I17794">
        <v>1</v>
      </c>
      <c r="J17794">
        <v>0.966855260484069</v>
      </c>
      <c r="K17794" t="s">
        <v>23926</v>
      </c>
      <c r="L17794">
        <v>1</v>
      </c>
      <c r="M17794" t="s">
        <v>5133</v>
      </c>
      <c r="N17794">
        <v>0.25</v>
      </c>
      <c r="O17794">
        <v>1.27064803049555E-3</v>
      </c>
    </row>
    <row r="17795" spans="1:15">
      <c r="A17795" t="s">
        <v>19680</v>
      </c>
      <c r="B17795" t="s">
        <v>23511</v>
      </c>
      <c r="C17795" t="s">
        <v>19681</v>
      </c>
      <c r="D17795">
        <v>1</v>
      </c>
      <c r="E17795">
        <v>6152</v>
      </c>
      <c r="F17795">
        <v>1</v>
      </c>
      <c r="G17795">
        <v>7804</v>
      </c>
      <c r="H17795">
        <v>0.788313685289595</v>
      </c>
      <c r="I17795">
        <v>0.968912233598893</v>
      </c>
      <c r="J17795">
        <v>0.832812322140707</v>
      </c>
      <c r="K17795" t="s">
        <v>34031</v>
      </c>
      <c r="L17795">
        <v>1</v>
      </c>
      <c r="M17795" t="s">
        <v>5133</v>
      </c>
      <c r="N17795">
        <v>1</v>
      </c>
      <c r="O17795">
        <v>1.6254876462938901E-4</v>
      </c>
    </row>
    <row r="17796" spans="1:15">
      <c r="A17796" t="s">
        <v>19682</v>
      </c>
      <c r="B17796" t="s">
        <v>23511</v>
      </c>
      <c r="C17796" t="s">
        <v>19683</v>
      </c>
      <c r="D17796">
        <v>1</v>
      </c>
      <c r="E17796">
        <v>6152</v>
      </c>
      <c r="F17796">
        <v>1</v>
      </c>
      <c r="G17796">
        <v>7804</v>
      </c>
      <c r="H17796">
        <v>0.788313685289595</v>
      </c>
      <c r="I17796">
        <v>0.968912233598893</v>
      </c>
      <c r="J17796">
        <v>0.832812322140707</v>
      </c>
      <c r="K17796" t="s">
        <v>25232</v>
      </c>
      <c r="L17796">
        <v>1</v>
      </c>
      <c r="M17796" t="s">
        <v>5133</v>
      </c>
      <c r="N17796">
        <v>1</v>
      </c>
      <c r="O17796">
        <v>1.6254876462938901E-4</v>
      </c>
    </row>
    <row r="17797" spans="1:15">
      <c r="A17797" t="s">
        <v>19684</v>
      </c>
      <c r="B17797" t="s">
        <v>23518</v>
      </c>
      <c r="C17797" t="s">
        <v>19685</v>
      </c>
      <c r="D17797">
        <v>1</v>
      </c>
      <c r="E17797">
        <v>787</v>
      </c>
      <c r="F17797">
        <v>1</v>
      </c>
      <c r="G17797">
        <v>7393</v>
      </c>
      <c r="H17797">
        <v>0.106452049235764</v>
      </c>
      <c r="I17797">
        <v>0.63266972740240601</v>
      </c>
      <c r="J17797">
        <v>0.61170005408803896</v>
      </c>
      <c r="K17797" t="s">
        <v>23926</v>
      </c>
      <c r="L17797">
        <v>1</v>
      </c>
      <c r="M17797" t="s">
        <v>5133</v>
      </c>
      <c r="N17797">
        <v>1</v>
      </c>
      <c r="O17797">
        <v>1.27064803049555E-3</v>
      </c>
    </row>
    <row r="17798" spans="1:15">
      <c r="A17798" t="s">
        <v>19686</v>
      </c>
      <c r="B17798" t="s">
        <v>23513</v>
      </c>
      <c r="C17798" t="s">
        <v>19687</v>
      </c>
      <c r="D17798">
        <v>1</v>
      </c>
      <c r="E17798">
        <v>535</v>
      </c>
      <c r="F17798">
        <v>50</v>
      </c>
      <c r="G17798">
        <v>8124</v>
      </c>
      <c r="H17798">
        <v>0.96718323058111499</v>
      </c>
      <c r="I17798">
        <v>0.99999999999997702</v>
      </c>
      <c r="J17798">
        <v>0.95041217501583097</v>
      </c>
      <c r="K17798" t="s">
        <v>24165</v>
      </c>
      <c r="L17798">
        <v>1</v>
      </c>
      <c r="M17798" t="s">
        <v>5133</v>
      </c>
      <c r="N17798">
        <v>0.02</v>
      </c>
      <c r="O17798">
        <v>1.8691588785046699E-3</v>
      </c>
    </row>
    <row r="17799" spans="1:15">
      <c r="A17799" t="s">
        <v>19686</v>
      </c>
      <c r="B17799" t="s">
        <v>23511</v>
      </c>
      <c r="C17799" t="s">
        <v>19687</v>
      </c>
      <c r="D17799">
        <v>35</v>
      </c>
      <c r="E17799">
        <v>6152</v>
      </c>
      <c r="F17799">
        <v>40</v>
      </c>
      <c r="G17799">
        <v>7804</v>
      </c>
      <c r="H17799">
        <v>0.121354583597982</v>
      </c>
      <c r="I17799">
        <v>0.49065128358198601</v>
      </c>
      <c r="J17799">
        <v>0.42173111317159001</v>
      </c>
      <c r="K17799" t="s">
        <v>34096</v>
      </c>
      <c r="L17799">
        <v>35</v>
      </c>
      <c r="M17799" t="s">
        <v>5133</v>
      </c>
      <c r="N17799">
        <v>0.875</v>
      </c>
      <c r="O17799">
        <v>5.68920676202861E-3</v>
      </c>
    </row>
    <row r="17800" spans="1:15">
      <c r="A17800" t="s">
        <v>19686</v>
      </c>
      <c r="B17800" t="s">
        <v>23518</v>
      </c>
      <c r="C17800" t="s">
        <v>19687</v>
      </c>
      <c r="D17800">
        <v>4</v>
      </c>
      <c r="E17800">
        <v>787</v>
      </c>
      <c r="F17800">
        <v>32</v>
      </c>
      <c r="G17800">
        <v>7393</v>
      </c>
      <c r="H17800">
        <v>0.44813237905842102</v>
      </c>
      <c r="I17800">
        <v>1</v>
      </c>
      <c r="J17800">
        <v>0.966855260484069</v>
      </c>
      <c r="K17800" t="s">
        <v>34097</v>
      </c>
      <c r="L17800">
        <v>4</v>
      </c>
      <c r="M17800" t="s">
        <v>5133</v>
      </c>
      <c r="N17800">
        <v>0.125</v>
      </c>
      <c r="O17800">
        <v>5.0825921219822103E-3</v>
      </c>
    </row>
    <row r="17801" spans="1:15">
      <c r="A17801" t="s">
        <v>19688</v>
      </c>
      <c r="B17801" t="s">
        <v>23511</v>
      </c>
      <c r="C17801" t="s">
        <v>19689</v>
      </c>
      <c r="D17801">
        <v>20</v>
      </c>
      <c r="E17801">
        <v>6152</v>
      </c>
      <c r="F17801">
        <v>20</v>
      </c>
      <c r="G17801">
        <v>7804</v>
      </c>
      <c r="H17801">
        <v>8.5336853349435304E-3</v>
      </c>
      <c r="I17801">
        <v>7.4878905635043805E-2</v>
      </c>
      <c r="J17801">
        <v>6.4360912287842298E-2</v>
      </c>
      <c r="K17801" t="s">
        <v>27760</v>
      </c>
      <c r="L17801">
        <v>20</v>
      </c>
      <c r="M17801" t="s">
        <v>5133</v>
      </c>
      <c r="N17801">
        <v>1</v>
      </c>
      <c r="O17801">
        <v>3.2509752925877801E-3</v>
      </c>
    </row>
    <row r="17802" spans="1:15">
      <c r="A17802" t="s">
        <v>19690</v>
      </c>
      <c r="B17802" t="s">
        <v>23511</v>
      </c>
      <c r="C17802" t="s">
        <v>19691</v>
      </c>
      <c r="D17802">
        <v>1</v>
      </c>
      <c r="E17802">
        <v>6152</v>
      </c>
      <c r="F17802">
        <v>1</v>
      </c>
      <c r="G17802">
        <v>7804</v>
      </c>
      <c r="H17802">
        <v>0.788313685289595</v>
      </c>
      <c r="I17802">
        <v>0.968912233598893</v>
      </c>
      <c r="J17802">
        <v>0.832812322140707</v>
      </c>
      <c r="K17802" t="s">
        <v>27762</v>
      </c>
      <c r="L17802">
        <v>1</v>
      </c>
      <c r="M17802" t="s">
        <v>5133</v>
      </c>
      <c r="N17802">
        <v>1</v>
      </c>
      <c r="O17802">
        <v>1.6254876462938901E-4</v>
      </c>
    </row>
    <row r="17803" spans="1:15">
      <c r="A17803" t="s">
        <v>19692</v>
      </c>
      <c r="B17803" t="s">
        <v>23511</v>
      </c>
      <c r="C17803" t="s">
        <v>19693</v>
      </c>
      <c r="D17803">
        <v>4</v>
      </c>
      <c r="E17803">
        <v>6152</v>
      </c>
      <c r="F17803">
        <v>4</v>
      </c>
      <c r="G17803">
        <v>7804</v>
      </c>
      <c r="H17803">
        <v>0.38610601832086699</v>
      </c>
      <c r="I17803">
        <v>0.90829480295553899</v>
      </c>
      <c r="J17803">
        <v>0.78070962240619901</v>
      </c>
      <c r="K17803" t="s">
        <v>27761</v>
      </c>
      <c r="L17803">
        <v>4</v>
      </c>
      <c r="M17803" t="s">
        <v>5133</v>
      </c>
      <c r="N17803">
        <v>1</v>
      </c>
      <c r="O17803">
        <v>6.5019505851755496E-4</v>
      </c>
    </row>
    <row r="17804" spans="1:15">
      <c r="A17804" t="s">
        <v>19694</v>
      </c>
      <c r="B17804" t="s">
        <v>23511</v>
      </c>
      <c r="C17804" t="s">
        <v>19695</v>
      </c>
      <c r="D17804">
        <v>2</v>
      </c>
      <c r="E17804">
        <v>6152</v>
      </c>
      <c r="F17804">
        <v>2</v>
      </c>
      <c r="G17804">
        <v>7804</v>
      </c>
      <c r="H17804">
        <v>0.62141708038142995</v>
      </c>
      <c r="I17804">
        <v>0.968912233598893</v>
      </c>
      <c r="J17804">
        <v>0.832812322140707</v>
      </c>
      <c r="K17804" t="s">
        <v>34098</v>
      </c>
      <c r="L17804">
        <v>2</v>
      </c>
      <c r="M17804" t="s">
        <v>5133</v>
      </c>
      <c r="N17804">
        <v>1</v>
      </c>
      <c r="O17804">
        <v>3.2509752925877802E-4</v>
      </c>
    </row>
    <row r="17805" spans="1:15">
      <c r="A17805" t="s">
        <v>19696</v>
      </c>
      <c r="B17805" t="s">
        <v>23518</v>
      </c>
      <c r="C17805" t="s">
        <v>19697</v>
      </c>
      <c r="D17805">
        <v>4</v>
      </c>
      <c r="E17805">
        <v>787</v>
      </c>
      <c r="F17805">
        <v>48</v>
      </c>
      <c r="G17805">
        <v>7393</v>
      </c>
      <c r="H17805">
        <v>0.76678219919177304</v>
      </c>
      <c r="I17805">
        <v>1</v>
      </c>
      <c r="J17805">
        <v>0.966855260484069</v>
      </c>
      <c r="K17805" t="s">
        <v>34099</v>
      </c>
      <c r="L17805">
        <v>4</v>
      </c>
      <c r="M17805" t="s">
        <v>5133</v>
      </c>
      <c r="N17805">
        <v>8.3333333333333301E-2</v>
      </c>
      <c r="O17805">
        <v>5.0825921219822103E-3</v>
      </c>
    </row>
    <row r="17806" spans="1:15">
      <c r="A17806" t="s">
        <v>19696</v>
      </c>
      <c r="B17806" t="s">
        <v>23513</v>
      </c>
      <c r="C17806" t="s">
        <v>19697</v>
      </c>
      <c r="D17806">
        <v>2</v>
      </c>
      <c r="E17806">
        <v>535</v>
      </c>
      <c r="F17806">
        <v>46</v>
      </c>
      <c r="G17806">
        <v>8124</v>
      </c>
      <c r="H17806">
        <v>0.81601136228875304</v>
      </c>
      <c r="I17806">
        <v>0.99999999999997702</v>
      </c>
      <c r="J17806">
        <v>0.95041217501583097</v>
      </c>
      <c r="K17806" t="s">
        <v>32205</v>
      </c>
      <c r="L17806">
        <v>2</v>
      </c>
      <c r="M17806" t="s">
        <v>5133</v>
      </c>
      <c r="N17806">
        <v>4.3478260869565202E-2</v>
      </c>
      <c r="O17806">
        <v>3.7383177570093499E-3</v>
      </c>
    </row>
    <row r="17807" spans="1:15">
      <c r="A17807" t="s">
        <v>19696</v>
      </c>
      <c r="B17807" t="s">
        <v>23511</v>
      </c>
      <c r="C17807" t="s">
        <v>19697</v>
      </c>
      <c r="D17807">
        <v>42</v>
      </c>
      <c r="E17807">
        <v>6152</v>
      </c>
      <c r="F17807">
        <v>48</v>
      </c>
      <c r="G17807">
        <v>7804</v>
      </c>
      <c r="H17807">
        <v>9.2123132844940503E-2</v>
      </c>
      <c r="I17807">
        <v>0.40853420848785299</v>
      </c>
      <c r="J17807">
        <v>0.35114875325800998</v>
      </c>
      <c r="K17807" t="s">
        <v>34100</v>
      </c>
      <c r="L17807">
        <v>42</v>
      </c>
      <c r="M17807" t="s">
        <v>5133</v>
      </c>
      <c r="N17807">
        <v>0.875</v>
      </c>
      <c r="O17807">
        <v>6.8270481144343297E-3</v>
      </c>
    </row>
    <row r="17808" spans="1:15">
      <c r="A17808" t="s">
        <v>19698</v>
      </c>
      <c r="B17808" t="s">
        <v>23518</v>
      </c>
      <c r="C17808" t="s">
        <v>19699</v>
      </c>
      <c r="D17808">
        <v>2</v>
      </c>
      <c r="E17808">
        <v>787</v>
      </c>
      <c r="F17808">
        <v>14</v>
      </c>
      <c r="G17808">
        <v>7393</v>
      </c>
      <c r="H17808">
        <v>0.44828683528909402</v>
      </c>
      <c r="I17808">
        <v>1</v>
      </c>
      <c r="J17808">
        <v>0.966855260484069</v>
      </c>
      <c r="K17808" t="s">
        <v>34101</v>
      </c>
      <c r="L17808">
        <v>2</v>
      </c>
      <c r="M17808" t="s">
        <v>5133</v>
      </c>
      <c r="N17808">
        <v>0.14285714285714299</v>
      </c>
      <c r="O17808">
        <v>2.5412960609911099E-3</v>
      </c>
    </row>
    <row r="17809" spans="1:15">
      <c r="A17809" t="s">
        <v>19698</v>
      </c>
      <c r="B17809" t="s">
        <v>23511</v>
      </c>
      <c r="C17809" t="s">
        <v>19699</v>
      </c>
      <c r="D17809">
        <v>11</v>
      </c>
      <c r="E17809">
        <v>6152</v>
      </c>
      <c r="F17809">
        <v>14</v>
      </c>
      <c r="G17809">
        <v>7804</v>
      </c>
      <c r="H17809">
        <v>0.65754173515226599</v>
      </c>
      <c r="I17809">
        <v>0.968912233598893</v>
      </c>
      <c r="J17809">
        <v>0.832812322140707</v>
      </c>
      <c r="K17809" t="s">
        <v>34102</v>
      </c>
      <c r="L17809">
        <v>11</v>
      </c>
      <c r="M17809" t="s">
        <v>5133</v>
      </c>
      <c r="N17809">
        <v>0.78571428571428603</v>
      </c>
      <c r="O17809">
        <v>1.78803641092328E-3</v>
      </c>
    </row>
    <row r="17810" spans="1:15">
      <c r="A17810" t="s">
        <v>19700</v>
      </c>
      <c r="B17810" t="s">
        <v>23513</v>
      </c>
      <c r="C17810" t="s">
        <v>19701</v>
      </c>
      <c r="D17810">
        <v>2</v>
      </c>
      <c r="E17810">
        <v>535</v>
      </c>
      <c r="F17810">
        <v>33</v>
      </c>
      <c r="G17810">
        <v>8124</v>
      </c>
      <c r="H17810">
        <v>0.64929207077217699</v>
      </c>
      <c r="I17810">
        <v>0.99999999999997702</v>
      </c>
      <c r="J17810">
        <v>0.95041217501583097</v>
      </c>
      <c r="K17810" t="s">
        <v>32205</v>
      </c>
      <c r="L17810">
        <v>2</v>
      </c>
      <c r="M17810" t="s">
        <v>5133</v>
      </c>
      <c r="N17810">
        <v>6.0606060606060601E-2</v>
      </c>
      <c r="O17810">
        <v>3.7383177570093499E-3</v>
      </c>
    </row>
    <row r="17811" spans="1:15">
      <c r="A17811" t="s">
        <v>19700</v>
      </c>
      <c r="B17811" t="s">
        <v>23518</v>
      </c>
      <c r="C17811" t="s">
        <v>19701</v>
      </c>
      <c r="D17811">
        <v>2</v>
      </c>
      <c r="E17811">
        <v>787</v>
      </c>
      <c r="F17811">
        <v>34</v>
      </c>
      <c r="G17811">
        <v>7393</v>
      </c>
      <c r="H17811">
        <v>0.89056573259025296</v>
      </c>
      <c r="I17811">
        <v>1</v>
      </c>
      <c r="J17811">
        <v>0.966855260484069</v>
      </c>
      <c r="K17811" t="s">
        <v>28681</v>
      </c>
      <c r="L17811">
        <v>2</v>
      </c>
      <c r="M17811" t="s">
        <v>5133</v>
      </c>
      <c r="N17811">
        <v>5.8823529411764698E-2</v>
      </c>
      <c r="O17811">
        <v>2.5412960609911099E-3</v>
      </c>
    </row>
    <row r="17812" spans="1:15">
      <c r="A17812" t="s">
        <v>19700</v>
      </c>
      <c r="B17812" t="s">
        <v>23511</v>
      </c>
      <c r="C17812" t="s">
        <v>19701</v>
      </c>
      <c r="D17812">
        <v>31</v>
      </c>
      <c r="E17812">
        <v>6152</v>
      </c>
      <c r="F17812">
        <v>34</v>
      </c>
      <c r="G17812">
        <v>7804</v>
      </c>
      <c r="H17812">
        <v>5.0817657703694702E-2</v>
      </c>
      <c r="I17812">
        <v>0.27640875143252702</v>
      </c>
      <c r="J17812">
        <v>0.23758252415237099</v>
      </c>
      <c r="K17812" t="s">
        <v>34103</v>
      </c>
      <c r="L17812">
        <v>31</v>
      </c>
      <c r="M17812" t="s">
        <v>5133</v>
      </c>
      <c r="N17812">
        <v>0.91176470588235303</v>
      </c>
      <c r="O17812">
        <v>5.0390117035110501E-3</v>
      </c>
    </row>
    <row r="17813" spans="1:15">
      <c r="A17813" t="s">
        <v>19702</v>
      </c>
      <c r="B17813" t="s">
        <v>23511</v>
      </c>
      <c r="C17813" t="s">
        <v>19703</v>
      </c>
      <c r="D17813">
        <v>3</v>
      </c>
      <c r="E17813">
        <v>6152</v>
      </c>
      <c r="F17813">
        <v>3</v>
      </c>
      <c r="G17813">
        <v>7804</v>
      </c>
      <c r="H17813">
        <v>0.489837867770546</v>
      </c>
      <c r="I17813">
        <v>0.96083957126938102</v>
      </c>
      <c r="J17813">
        <v>0.82587360011061495</v>
      </c>
      <c r="K17813" t="s">
        <v>34104</v>
      </c>
      <c r="L17813">
        <v>3</v>
      </c>
      <c r="M17813" t="s">
        <v>5133</v>
      </c>
      <c r="N17813">
        <v>1</v>
      </c>
      <c r="O17813">
        <v>4.8764629388816603E-4</v>
      </c>
    </row>
    <row r="17814" spans="1:15">
      <c r="A17814" t="s">
        <v>19704</v>
      </c>
      <c r="B17814" t="s">
        <v>23511</v>
      </c>
      <c r="C17814" t="s">
        <v>19705</v>
      </c>
      <c r="D17814">
        <v>189</v>
      </c>
      <c r="E17814">
        <v>6152</v>
      </c>
      <c r="F17814">
        <v>234</v>
      </c>
      <c r="G17814">
        <v>7804</v>
      </c>
      <c r="H17814">
        <v>0.25881323573922199</v>
      </c>
      <c r="I17814">
        <v>0.75229297486053603</v>
      </c>
      <c r="J17814">
        <v>0.64662085749152398</v>
      </c>
      <c r="K17814" t="s">
        <v>34105</v>
      </c>
      <c r="L17814">
        <v>189</v>
      </c>
      <c r="M17814" t="s">
        <v>5133</v>
      </c>
      <c r="N17814">
        <v>0.80769230769230804</v>
      </c>
      <c r="O17814">
        <v>3.0721716514954499E-2</v>
      </c>
    </row>
    <row r="17815" spans="1:15">
      <c r="A17815" t="s">
        <v>19704</v>
      </c>
      <c r="B17815" t="s">
        <v>23518</v>
      </c>
      <c r="C17815" t="s">
        <v>19705</v>
      </c>
      <c r="D17815">
        <v>25</v>
      </c>
      <c r="E17815">
        <v>787</v>
      </c>
      <c r="F17815">
        <v>214</v>
      </c>
      <c r="G17815">
        <v>7393</v>
      </c>
      <c r="H17815">
        <v>0.340841972969678</v>
      </c>
      <c r="I17815">
        <v>1</v>
      </c>
      <c r="J17815">
        <v>0.966855260484069</v>
      </c>
      <c r="K17815" t="s">
        <v>34106</v>
      </c>
      <c r="L17815">
        <v>25</v>
      </c>
      <c r="M17815" t="s">
        <v>5133</v>
      </c>
      <c r="N17815">
        <v>0.116822429906542</v>
      </c>
      <c r="O17815">
        <v>3.1766200762388799E-2</v>
      </c>
    </row>
    <row r="17816" spans="1:15">
      <c r="A17816" t="s">
        <v>19704</v>
      </c>
      <c r="B17816" t="s">
        <v>23513</v>
      </c>
      <c r="C17816" t="s">
        <v>19705</v>
      </c>
      <c r="D17816">
        <v>12</v>
      </c>
      <c r="E17816">
        <v>535</v>
      </c>
      <c r="F17816">
        <v>238</v>
      </c>
      <c r="G17816">
        <v>8124</v>
      </c>
      <c r="H17816">
        <v>0.86831379939426101</v>
      </c>
      <c r="I17816">
        <v>0.99999999999997702</v>
      </c>
      <c r="J17816">
        <v>0.95041217501583097</v>
      </c>
      <c r="K17816" t="s">
        <v>32626</v>
      </c>
      <c r="L17816">
        <v>12</v>
      </c>
      <c r="M17816" t="s">
        <v>5133</v>
      </c>
      <c r="N17816">
        <v>5.0420168067226899E-2</v>
      </c>
      <c r="O17816">
        <v>2.2429906542056101E-2</v>
      </c>
    </row>
    <row r="17817" spans="1:15">
      <c r="A17817" t="s">
        <v>19706</v>
      </c>
      <c r="B17817" t="s">
        <v>23518</v>
      </c>
      <c r="C17817" t="s">
        <v>19707</v>
      </c>
      <c r="D17817">
        <v>28</v>
      </c>
      <c r="E17817">
        <v>787</v>
      </c>
      <c r="F17817">
        <v>327</v>
      </c>
      <c r="G17817">
        <v>7393</v>
      </c>
      <c r="H17817">
        <v>0.91324357053523597</v>
      </c>
      <c r="I17817">
        <v>1</v>
      </c>
      <c r="J17817">
        <v>0.966855260484069</v>
      </c>
      <c r="K17817" t="s">
        <v>34107</v>
      </c>
      <c r="L17817">
        <v>28</v>
      </c>
      <c r="M17817" t="s">
        <v>5133</v>
      </c>
      <c r="N17817">
        <v>8.5626911314984705E-2</v>
      </c>
      <c r="O17817">
        <v>3.5578144853875497E-2</v>
      </c>
    </row>
    <row r="17818" spans="1:15">
      <c r="A17818" t="s">
        <v>19706</v>
      </c>
      <c r="B17818" t="s">
        <v>23511</v>
      </c>
      <c r="C17818" t="s">
        <v>19707</v>
      </c>
      <c r="D17818">
        <v>304</v>
      </c>
      <c r="E17818">
        <v>6152</v>
      </c>
      <c r="F17818">
        <v>364</v>
      </c>
      <c r="G17818">
        <v>7804</v>
      </c>
      <c r="H17818">
        <v>1.30850778135694E-2</v>
      </c>
      <c r="I17818">
        <v>0.10322323002771699</v>
      </c>
      <c r="J17818">
        <v>8.8723802752432898E-2</v>
      </c>
      <c r="K17818" t="s">
        <v>34108</v>
      </c>
      <c r="L17818">
        <v>304</v>
      </c>
      <c r="M17818" t="s">
        <v>5133</v>
      </c>
      <c r="N17818">
        <v>0.83516483516483497</v>
      </c>
      <c r="O17818">
        <v>4.94148244473342E-2</v>
      </c>
    </row>
    <row r="17819" spans="1:15">
      <c r="A17819" t="s">
        <v>19706</v>
      </c>
      <c r="B17819" t="s">
        <v>23513</v>
      </c>
      <c r="C17819" t="s">
        <v>19707</v>
      </c>
      <c r="D17819">
        <v>16</v>
      </c>
      <c r="E17819">
        <v>535</v>
      </c>
      <c r="F17819">
        <v>369</v>
      </c>
      <c r="G17819">
        <v>8124</v>
      </c>
      <c r="H17819">
        <v>0.97616533207577905</v>
      </c>
      <c r="I17819">
        <v>0.99999999999997702</v>
      </c>
      <c r="J17819">
        <v>0.95041217501583097</v>
      </c>
      <c r="K17819" t="s">
        <v>34109</v>
      </c>
      <c r="L17819">
        <v>16</v>
      </c>
      <c r="M17819" t="s">
        <v>5133</v>
      </c>
      <c r="N17819">
        <v>4.3360433604336002E-2</v>
      </c>
      <c r="O17819">
        <v>2.9906542056074799E-2</v>
      </c>
    </row>
    <row r="17820" spans="1:15">
      <c r="A17820" t="s">
        <v>19708</v>
      </c>
      <c r="B17820" t="s">
        <v>23513</v>
      </c>
      <c r="C17820" t="s">
        <v>19709</v>
      </c>
      <c r="D17820">
        <v>4</v>
      </c>
      <c r="E17820">
        <v>535</v>
      </c>
      <c r="F17820">
        <v>66</v>
      </c>
      <c r="G17820">
        <v>8124</v>
      </c>
      <c r="H17820">
        <v>0.64022957360637101</v>
      </c>
      <c r="I17820">
        <v>0.99999999999997702</v>
      </c>
      <c r="J17820">
        <v>0.95041217501583097</v>
      </c>
      <c r="K17820" t="s">
        <v>34110</v>
      </c>
      <c r="L17820">
        <v>4</v>
      </c>
      <c r="M17820" t="s">
        <v>5133</v>
      </c>
      <c r="N17820">
        <v>6.0606060606060601E-2</v>
      </c>
      <c r="O17820">
        <v>7.4766355140186902E-3</v>
      </c>
    </row>
    <row r="17821" spans="1:15">
      <c r="A17821" t="s">
        <v>19708</v>
      </c>
      <c r="B17821" t="s">
        <v>23518</v>
      </c>
      <c r="C17821" t="s">
        <v>19709</v>
      </c>
      <c r="D17821">
        <v>5</v>
      </c>
      <c r="E17821">
        <v>787</v>
      </c>
      <c r="F17821">
        <v>56</v>
      </c>
      <c r="G17821">
        <v>7393</v>
      </c>
      <c r="H17821">
        <v>0.72569150470412402</v>
      </c>
      <c r="I17821">
        <v>1</v>
      </c>
      <c r="J17821">
        <v>0.966855260484069</v>
      </c>
      <c r="K17821" t="s">
        <v>29842</v>
      </c>
      <c r="L17821">
        <v>5</v>
      </c>
      <c r="M17821" t="s">
        <v>5133</v>
      </c>
      <c r="N17821">
        <v>8.9285714285714302E-2</v>
      </c>
      <c r="O17821">
        <v>6.35324015247776E-3</v>
      </c>
    </row>
    <row r="17822" spans="1:15">
      <c r="A17822" t="s">
        <v>19708</v>
      </c>
      <c r="B17822" t="s">
        <v>23511</v>
      </c>
      <c r="C17822" t="s">
        <v>19709</v>
      </c>
      <c r="D17822">
        <v>52</v>
      </c>
      <c r="E17822">
        <v>6152</v>
      </c>
      <c r="F17822">
        <v>63</v>
      </c>
      <c r="G17822">
        <v>7804</v>
      </c>
      <c r="H17822">
        <v>0.29191592285846701</v>
      </c>
      <c r="I17822">
        <v>0.81020448119108801</v>
      </c>
      <c r="J17822">
        <v>0.69639772519260701</v>
      </c>
      <c r="K17822" t="s">
        <v>34111</v>
      </c>
      <c r="L17822">
        <v>52</v>
      </c>
      <c r="M17822" t="s">
        <v>5133</v>
      </c>
      <c r="N17822">
        <v>0.82539682539682502</v>
      </c>
      <c r="O17822">
        <v>8.4525357607282206E-3</v>
      </c>
    </row>
    <row r="17823" spans="1:15">
      <c r="A17823" t="s">
        <v>19710</v>
      </c>
      <c r="B17823" t="s">
        <v>23511</v>
      </c>
      <c r="C17823" t="s">
        <v>19711</v>
      </c>
      <c r="D17823">
        <v>7</v>
      </c>
      <c r="E17823">
        <v>6152</v>
      </c>
      <c r="F17823">
        <v>10</v>
      </c>
      <c r="G17823">
        <v>7804</v>
      </c>
      <c r="H17823">
        <v>0.85778567182431398</v>
      </c>
      <c r="I17823">
        <v>1</v>
      </c>
      <c r="J17823">
        <v>0.85953329234717102</v>
      </c>
      <c r="K17823" t="s">
        <v>34112</v>
      </c>
      <c r="L17823">
        <v>7</v>
      </c>
      <c r="M17823" t="s">
        <v>5133</v>
      </c>
      <c r="N17823">
        <v>0.7</v>
      </c>
      <c r="O17823">
        <v>1.13784135240572E-3</v>
      </c>
    </row>
    <row r="17824" spans="1:15">
      <c r="A17824" t="s">
        <v>19710</v>
      </c>
      <c r="B17824" t="s">
        <v>23513</v>
      </c>
      <c r="C17824" t="s">
        <v>19711</v>
      </c>
      <c r="D17824">
        <v>2</v>
      </c>
      <c r="E17824">
        <v>535</v>
      </c>
      <c r="F17824">
        <v>10</v>
      </c>
      <c r="G17824">
        <v>8124</v>
      </c>
      <c r="H17824">
        <v>0.13720826776095801</v>
      </c>
      <c r="I17824">
        <v>0.66676148853393002</v>
      </c>
      <c r="J17824">
        <v>0.63369823653433999</v>
      </c>
      <c r="K17824" t="s">
        <v>34113</v>
      </c>
      <c r="L17824">
        <v>2</v>
      </c>
      <c r="M17824" t="s">
        <v>5133</v>
      </c>
      <c r="N17824">
        <v>0.2</v>
      </c>
      <c r="O17824">
        <v>3.7383177570093499E-3</v>
      </c>
    </row>
    <row r="17825" spans="1:15">
      <c r="A17825" t="s">
        <v>19710</v>
      </c>
      <c r="B17825" t="s">
        <v>23518</v>
      </c>
      <c r="C17825" t="s">
        <v>19711</v>
      </c>
      <c r="D17825">
        <v>1</v>
      </c>
      <c r="E17825">
        <v>787</v>
      </c>
      <c r="F17825">
        <v>9</v>
      </c>
      <c r="G17825">
        <v>7393</v>
      </c>
      <c r="H17825">
        <v>0.63708190659863195</v>
      </c>
      <c r="I17825">
        <v>1</v>
      </c>
      <c r="J17825">
        <v>0.966855260484069</v>
      </c>
      <c r="K17825" t="s">
        <v>25031</v>
      </c>
      <c r="L17825">
        <v>1</v>
      </c>
      <c r="M17825" t="s">
        <v>5133</v>
      </c>
      <c r="N17825">
        <v>0.11111111111111099</v>
      </c>
      <c r="O17825">
        <v>1.27064803049555E-3</v>
      </c>
    </row>
    <row r="17826" spans="1:15">
      <c r="A17826" t="s">
        <v>19712</v>
      </c>
      <c r="B17826" t="s">
        <v>23513</v>
      </c>
      <c r="C17826" t="s">
        <v>19713</v>
      </c>
      <c r="D17826">
        <v>2</v>
      </c>
      <c r="E17826">
        <v>535</v>
      </c>
      <c r="F17826">
        <v>66</v>
      </c>
      <c r="G17826">
        <v>8124</v>
      </c>
      <c r="H17826">
        <v>0.93768724100848799</v>
      </c>
      <c r="I17826">
        <v>0.99999999999997702</v>
      </c>
      <c r="J17826">
        <v>0.95041217501583097</v>
      </c>
      <c r="K17826" t="s">
        <v>31661</v>
      </c>
      <c r="L17826">
        <v>2</v>
      </c>
      <c r="M17826" t="s">
        <v>5133</v>
      </c>
      <c r="N17826">
        <v>3.03030303030303E-2</v>
      </c>
      <c r="O17826">
        <v>3.7383177570093499E-3</v>
      </c>
    </row>
    <row r="17827" spans="1:15">
      <c r="A17827" t="s">
        <v>19712</v>
      </c>
      <c r="B17827" t="s">
        <v>23511</v>
      </c>
      <c r="C17827" t="s">
        <v>19713</v>
      </c>
      <c r="D17827">
        <v>53</v>
      </c>
      <c r="E17827">
        <v>6152</v>
      </c>
      <c r="F17827">
        <v>63</v>
      </c>
      <c r="G17827">
        <v>7804</v>
      </c>
      <c r="H17827">
        <v>0.19168045837321601</v>
      </c>
      <c r="I17827">
        <v>0.63663514108463504</v>
      </c>
      <c r="J17827">
        <v>0.54720909884038105</v>
      </c>
      <c r="K17827" t="s">
        <v>34114</v>
      </c>
      <c r="L17827">
        <v>53</v>
      </c>
      <c r="M17827" t="s">
        <v>5133</v>
      </c>
      <c r="N17827">
        <v>0.84126984126984095</v>
      </c>
      <c r="O17827">
        <v>8.6150845253576101E-3</v>
      </c>
    </row>
    <row r="17828" spans="1:15">
      <c r="A17828" t="s">
        <v>19712</v>
      </c>
      <c r="B17828" t="s">
        <v>23518</v>
      </c>
      <c r="C17828" t="s">
        <v>19713</v>
      </c>
      <c r="D17828">
        <v>5</v>
      </c>
      <c r="E17828">
        <v>787</v>
      </c>
      <c r="F17828">
        <v>56</v>
      </c>
      <c r="G17828">
        <v>7393</v>
      </c>
      <c r="H17828">
        <v>0.72569150470412402</v>
      </c>
      <c r="I17828">
        <v>1</v>
      </c>
      <c r="J17828">
        <v>0.966855260484069</v>
      </c>
      <c r="K17828" t="s">
        <v>29844</v>
      </c>
      <c r="L17828">
        <v>5</v>
      </c>
      <c r="M17828" t="s">
        <v>5133</v>
      </c>
      <c r="N17828">
        <v>8.9285714285714302E-2</v>
      </c>
      <c r="O17828">
        <v>6.35324015247776E-3</v>
      </c>
    </row>
    <row r="17829" spans="1:15">
      <c r="A17829" t="s">
        <v>19714</v>
      </c>
      <c r="B17829" t="s">
        <v>23511</v>
      </c>
      <c r="C17829" t="s">
        <v>19715</v>
      </c>
      <c r="D17829">
        <v>16</v>
      </c>
      <c r="E17829">
        <v>6152</v>
      </c>
      <c r="F17829">
        <v>18</v>
      </c>
      <c r="G17829">
        <v>7804</v>
      </c>
      <c r="H17829">
        <v>0.232813515319367</v>
      </c>
      <c r="I17829">
        <v>0.71382528017432401</v>
      </c>
      <c r="J17829">
        <v>0.61355659322887801</v>
      </c>
      <c r="K17829" t="s">
        <v>34115</v>
      </c>
      <c r="L17829">
        <v>16</v>
      </c>
      <c r="M17829" t="s">
        <v>5133</v>
      </c>
      <c r="N17829">
        <v>0.88888888888888895</v>
      </c>
      <c r="O17829">
        <v>2.6007802340702198E-3</v>
      </c>
    </row>
    <row r="17830" spans="1:15">
      <c r="A17830" t="s">
        <v>19716</v>
      </c>
      <c r="B17830" t="s">
        <v>23511</v>
      </c>
      <c r="C17830" t="s">
        <v>19717</v>
      </c>
      <c r="D17830">
        <v>5</v>
      </c>
      <c r="E17830">
        <v>6152</v>
      </c>
      <c r="F17830">
        <v>6</v>
      </c>
      <c r="G17830">
        <v>7804</v>
      </c>
      <c r="H17830">
        <v>0.62665052091531404</v>
      </c>
      <c r="I17830">
        <v>0.968912233598893</v>
      </c>
      <c r="J17830">
        <v>0.832812322140707</v>
      </c>
      <c r="K17830" t="s">
        <v>24407</v>
      </c>
      <c r="L17830">
        <v>5</v>
      </c>
      <c r="M17830" t="s">
        <v>5133</v>
      </c>
      <c r="N17830">
        <v>0.83333333333333304</v>
      </c>
      <c r="O17830">
        <v>8.1274382314694405E-4</v>
      </c>
    </row>
    <row r="17831" spans="1:15">
      <c r="A17831" t="s">
        <v>19718</v>
      </c>
      <c r="B17831" t="s">
        <v>23511</v>
      </c>
      <c r="C17831" t="s">
        <v>19719</v>
      </c>
      <c r="D17831">
        <v>5</v>
      </c>
      <c r="E17831">
        <v>6152</v>
      </c>
      <c r="F17831">
        <v>5</v>
      </c>
      <c r="G17831">
        <v>7804</v>
      </c>
      <c r="H17831">
        <v>0.30433074367137097</v>
      </c>
      <c r="I17831">
        <v>0.81020448119108801</v>
      </c>
      <c r="J17831">
        <v>0.69639772519260701</v>
      </c>
      <c r="K17831" t="s">
        <v>34116</v>
      </c>
      <c r="L17831">
        <v>5</v>
      </c>
      <c r="M17831" t="s">
        <v>5133</v>
      </c>
      <c r="N17831">
        <v>1</v>
      </c>
      <c r="O17831">
        <v>8.1274382314694405E-4</v>
      </c>
    </row>
    <row r="17832" spans="1:15">
      <c r="A17832" t="s">
        <v>19720</v>
      </c>
      <c r="B17832" t="s">
        <v>23511</v>
      </c>
      <c r="C17832" t="s">
        <v>19721</v>
      </c>
      <c r="D17832">
        <v>1</v>
      </c>
      <c r="E17832">
        <v>6152</v>
      </c>
      <c r="F17832">
        <v>1</v>
      </c>
      <c r="G17832">
        <v>7804</v>
      </c>
      <c r="H17832">
        <v>0.788313685289595</v>
      </c>
      <c r="I17832">
        <v>0.968912233598893</v>
      </c>
      <c r="J17832">
        <v>0.832812322140707</v>
      </c>
      <c r="K17832" t="s">
        <v>32307</v>
      </c>
      <c r="L17832">
        <v>1</v>
      </c>
      <c r="M17832" t="s">
        <v>5133</v>
      </c>
      <c r="N17832">
        <v>1</v>
      </c>
      <c r="O17832">
        <v>1.6254876462938901E-4</v>
      </c>
    </row>
    <row r="17833" spans="1:15">
      <c r="A17833" t="s">
        <v>19722</v>
      </c>
      <c r="B17833" t="s">
        <v>23511</v>
      </c>
      <c r="C17833" t="s">
        <v>19723</v>
      </c>
      <c r="D17833">
        <v>1</v>
      </c>
      <c r="E17833">
        <v>6152</v>
      </c>
      <c r="F17833">
        <v>1</v>
      </c>
      <c r="G17833">
        <v>7804</v>
      </c>
      <c r="H17833">
        <v>0.788313685289595</v>
      </c>
      <c r="I17833">
        <v>0.968912233598893</v>
      </c>
      <c r="J17833">
        <v>0.832812322140707</v>
      </c>
      <c r="K17833" t="s">
        <v>32307</v>
      </c>
      <c r="L17833">
        <v>1</v>
      </c>
      <c r="M17833" t="s">
        <v>5133</v>
      </c>
      <c r="N17833">
        <v>1</v>
      </c>
      <c r="O17833">
        <v>1.6254876462938901E-4</v>
      </c>
    </row>
    <row r="17834" spans="1:15">
      <c r="A17834" t="s">
        <v>19724</v>
      </c>
      <c r="B17834" t="s">
        <v>23513</v>
      </c>
      <c r="C17834" t="s">
        <v>19725</v>
      </c>
      <c r="D17834">
        <v>1</v>
      </c>
      <c r="E17834">
        <v>535</v>
      </c>
      <c r="F17834">
        <v>15</v>
      </c>
      <c r="G17834">
        <v>8124</v>
      </c>
      <c r="H17834">
        <v>0.64039694135216896</v>
      </c>
      <c r="I17834">
        <v>0.99999999999997702</v>
      </c>
      <c r="J17834">
        <v>0.95041217501583097</v>
      </c>
      <c r="K17834" t="s">
        <v>26585</v>
      </c>
      <c r="L17834">
        <v>1</v>
      </c>
      <c r="M17834" t="s">
        <v>5133</v>
      </c>
      <c r="N17834">
        <v>6.6666666666666693E-2</v>
      </c>
      <c r="O17834">
        <v>1.8691588785046699E-3</v>
      </c>
    </row>
    <row r="17835" spans="1:15">
      <c r="A17835" t="s">
        <v>19724</v>
      </c>
      <c r="B17835" t="s">
        <v>23511</v>
      </c>
      <c r="C17835" t="s">
        <v>19725</v>
      </c>
      <c r="D17835">
        <v>13</v>
      </c>
      <c r="E17835">
        <v>6152</v>
      </c>
      <c r="F17835">
        <v>16</v>
      </c>
      <c r="G17835">
        <v>7804</v>
      </c>
      <c r="H17835">
        <v>0.55141591982388505</v>
      </c>
      <c r="I17835">
        <v>0.968912233598893</v>
      </c>
      <c r="J17835">
        <v>0.832812322140707</v>
      </c>
      <c r="K17835" t="s">
        <v>34117</v>
      </c>
      <c r="L17835">
        <v>13</v>
      </c>
      <c r="M17835" t="s">
        <v>5133</v>
      </c>
      <c r="N17835">
        <v>0.8125</v>
      </c>
      <c r="O17835">
        <v>2.1131339401820499E-3</v>
      </c>
    </row>
    <row r="17836" spans="1:15">
      <c r="A17836" t="s">
        <v>19724</v>
      </c>
      <c r="B17836" t="s">
        <v>23518</v>
      </c>
      <c r="C17836" t="s">
        <v>19725</v>
      </c>
      <c r="D17836">
        <v>1</v>
      </c>
      <c r="E17836">
        <v>787</v>
      </c>
      <c r="F17836">
        <v>15</v>
      </c>
      <c r="G17836">
        <v>7393</v>
      </c>
      <c r="H17836">
        <v>0.81548482306175196</v>
      </c>
      <c r="I17836">
        <v>1</v>
      </c>
      <c r="J17836">
        <v>0.966855260484069</v>
      </c>
      <c r="K17836" t="s">
        <v>26621</v>
      </c>
      <c r="L17836">
        <v>1</v>
      </c>
      <c r="M17836" t="s">
        <v>5133</v>
      </c>
      <c r="N17836">
        <v>6.6666666666666693E-2</v>
      </c>
      <c r="O17836">
        <v>1.27064803049555E-3</v>
      </c>
    </row>
    <row r="17837" spans="1:15">
      <c r="A17837" t="s">
        <v>19726</v>
      </c>
      <c r="B17837" t="s">
        <v>23513</v>
      </c>
      <c r="C17837" t="s">
        <v>19727</v>
      </c>
      <c r="D17837">
        <v>1</v>
      </c>
      <c r="E17837">
        <v>535</v>
      </c>
      <c r="F17837">
        <v>1</v>
      </c>
      <c r="G17837">
        <v>8124</v>
      </c>
      <c r="H17837">
        <v>6.5854258985721295E-2</v>
      </c>
      <c r="I17837">
        <v>0.448760549738495</v>
      </c>
      <c r="J17837">
        <v>0.42650749013827299</v>
      </c>
      <c r="K17837" t="s">
        <v>26585</v>
      </c>
      <c r="L17837">
        <v>1</v>
      </c>
      <c r="M17837" t="s">
        <v>5133</v>
      </c>
      <c r="N17837">
        <v>1</v>
      </c>
      <c r="O17837">
        <v>1.8691588785046699E-3</v>
      </c>
    </row>
    <row r="17838" spans="1:15">
      <c r="A17838" t="s">
        <v>19728</v>
      </c>
      <c r="B17838" t="s">
        <v>23511</v>
      </c>
      <c r="C17838" t="s">
        <v>19729</v>
      </c>
      <c r="D17838">
        <v>13</v>
      </c>
      <c r="E17838">
        <v>6152</v>
      </c>
      <c r="F17838">
        <v>15</v>
      </c>
      <c r="G17838">
        <v>7804</v>
      </c>
      <c r="H17838">
        <v>0.35527829093487101</v>
      </c>
      <c r="I17838">
        <v>0.90637853699243498</v>
      </c>
      <c r="J17838">
        <v>0.77906252801391895</v>
      </c>
      <c r="K17838" t="s">
        <v>34117</v>
      </c>
      <c r="L17838">
        <v>13</v>
      </c>
      <c r="M17838" t="s">
        <v>5133</v>
      </c>
      <c r="N17838">
        <v>0.86666666666666703</v>
      </c>
      <c r="O17838">
        <v>2.1131339401820499E-3</v>
      </c>
    </row>
    <row r="17839" spans="1:15">
      <c r="A17839" t="s">
        <v>19728</v>
      </c>
      <c r="B17839" t="s">
        <v>23518</v>
      </c>
      <c r="C17839" t="s">
        <v>19729</v>
      </c>
      <c r="D17839">
        <v>1</v>
      </c>
      <c r="E17839">
        <v>787</v>
      </c>
      <c r="F17839">
        <v>14</v>
      </c>
      <c r="G17839">
        <v>7393</v>
      </c>
      <c r="H17839">
        <v>0.79345608455289296</v>
      </c>
      <c r="I17839">
        <v>1</v>
      </c>
      <c r="J17839">
        <v>0.966855260484069</v>
      </c>
      <c r="K17839" t="s">
        <v>26621</v>
      </c>
      <c r="L17839">
        <v>1</v>
      </c>
      <c r="M17839" t="s">
        <v>5133</v>
      </c>
      <c r="N17839">
        <v>7.1428571428571397E-2</v>
      </c>
      <c r="O17839">
        <v>1.27064803049555E-3</v>
      </c>
    </row>
    <row r="17840" spans="1:15">
      <c r="A17840" t="s">
        <v>19730</v>
      </c>
      <c r="B17840" t="s">
        <v>23511</v>
      </c>
      <c r="C17840" t="s">
        <v>19731</v>
      </c>
      <c r="D17840">
        <v>2</v>
      </c>
      <c r="E17840">
        <v>6152</v>
      </c>
      <c r="F17840">
        <v>2</v>
      </c>
      <c r="G17840">
        <v>7804</v>
      </c>
      <c r="H17840">
        <v>0.62141708038142995</v>
      </c>
      <c r="I17840">
        <v>0.968912233598893</v>
      </c>
      <c r="J17840">
        <v>0.832812322140707</v>
      </c>
      <c r="K17840" t="s">
        <v>34118</v>
      </c>
      <c r="L17840">
        <v>2</v>
      </c>
      <c r="M17840" t="s">
        <v>5133</v>
      </c>
      <c r="N17840">
        <v>1</v>
      </c>
      <c r="O17840">
        <v>3.2509752925877802E-4</v>
      </c>
    </row>
    <row r="17841" spans="1:15">
      <c r="A17841" t="s">
        <v>19732</v>
      </c>
      <c r="B17841" t="s">
        <v>23513</v>
      </c>
      <c r="C17841" t="s">
        <v>19733</v>
      </c>
      <c r="D17841">
        <v>1</v>
      </c>
      <c r="E17841">
        <v>535</v>
      </c>
      <c r="F17841">
        <v>9</v>
      </c>
      <c r="G17841">
        <v>8124</v>
      </c>
      <c r="H17841">
        <v>0.45850310076412798</v>
      </c>
      <c r="I17841">
        <v>0.99999999999997702</v>
      </c>
      <c r="J17841">
        <v>0.95041217501583097</v>
      </c>
      <c r="K17841" t="s">
        <v>27948</v>
      </c>
      <c r="L17841">
        <v>1</v>
      </c>
      <c r="M17841" t="s">
        <v>5133</v>
      </c>
      <c r="N17841">
        <v>0.11111111111111099</v>
      </c>
      <c r="O17841">
        <v>1.8691588785046699E-3</v>
      </c>
    </row>
    <row r="17842" spans="1:15">
      <c r="A17842" t="s">
        <v>19732</v>
      </c>
      <c r="B17842" t="s">
        <v>23511</v>
      </c>
      <c r="C17842" t="s">
        <v>19733</v>
      </c>
      <c r="D17842">
        <v>7</v>
      </c>
      <c r="E17842">
        <v>6152</v>
      </c>
      <c r="F17842">
        <v>9</v>
      </c>
      <c r="G17842">
        <v>7804</v>
      </c>
      <c r="H17842">
        <v>0.70695686083507503</v>
      </c>
      <c r="I17842">
        <v>0.968912233598893</v>
      </c>
      <c r="J17842">
        <v>0.832812322140707</v>
      </c>
      <c r="K17842" t="s">
        <v>34119</v>
      </c>
      <c r="L17842">
        <v>7</v>
      </c>
      <c r="M17842" t="s">
        <v>5133</v>
      </c>
      <c r="N17842">
        <v>0.77777777777777801</v>
      </c>
      <c r="O17842">
        <v>1.13784135240572E-3</v>
      </c>
    </row>
    <row r="17843" spans="1:15">
      <c r="A17843" t="s">
        <v>19734</v>
      </c>
      <c r="B17843" t="s">
        <v>23511</v>
      </c>
      <c r="C17843" t="s">
        <v>19735</v>
      </c>
      <c r="D17843">
        <v>2</v>
      </c>
      <c r="E17843">
        <v>6152</v>
      </c>
      <c r="F17843">
        <v>2</v>
      </c>
      <c r="G17843">
        <v>7804</v>
      </c>
      <c r="H17843">
        <v>0.62141708038142995</v>
      </c>
      <c r="I17843">
        <v>0.968912233598893</v>
      </c>
      <c r="J17843">
        <v>0.832812322140707</v>
      </c>
      <c r="K17843" t="s">
        <v>34120</v>
      </c>
      <c r="L17843">
        <v>2</v>
      </c>
      <c r="M17843" t="s">
        <v>5133</v>
      </c>
      <c r="N17843">
        <v>1</v>
      </c>
      <c r="O17843">
        <v>3.2509752925877802E-4</v>
      </c>
    </row>
    <row r="17844" spans="1:15">
      <c r="A17844" t="s">
        <v>19736</v>
      </c>
      <c r="B17844" t="s">
        <v>23511</v>
      </c>
      <c r="C17844" t="s">
        <v>19737</v>
      </c>
      <c r="D17844">
        <v>5</v>
      </c>
      <c r="E17844">
        <v>6152</v>
      </c>
      <c r="F17844">
        <v>6</v>
      </c>
      <c r="G17844">
        <v>7804</v>
      </c>
      <c r="H17844">
        <v>0.62665052091531404</v>
      </c>
      <c r="I17844">
        <v>0.968912233598893</v>
      </c>
      <c r="J17844">
        <v>0.832812322140707</v>
      </c>
      <c r="K17844" t="s">
        <v>33908</v>
      </c>
      <c r="L17844">
        <v>5</v>
      </c>
      <c r="M17844" t="s">
        <v>5133</v>
      </c>
      <c r="N17844">
        <v>0.83333333333333304</v>
      </c>
      <c r="O17844">
        <v>8.1274382314694405E-4</v>
      </c>
    </row>
    <row r="17845" spans="1:15">
      <c r="A17845" t="s">
        <v>19736</v>
      </c>
      <c r="B17845" t="s">
        <v>23518</v>
      </c>
      <c r="C17845" t="s">
        <v>19737</v>
      </c>
      <c r="D17845">
        <v>1</v>
      </c>
      <c r="E17845">
        <v>787</v>
      </c>
      <c r="F17845">
        <v>6</v>
      </c>
      <c r="G17845">
        <v>7393</v>
      </c>
      <c r="H17845">
        <v>0.49113550780958298</v>
      </c>
      <c r="I17845">
        <v>1</v>
      </c>
      <c r="J17845">
        <v>0.966855260484069</v>
      </c>
      <c r="K17845" t="s">
        <v>25090</v>
      </c>
      <c r="L17845">
        <v>1</v>
      </c>
      <c r="M17845" t="s">
        <v>5133</v>
      </c>
      <c r="N17845">
        <v>0.16666666666666699</v>
      </c>
      <c r="O17845">
        <v>1.27064803049555E-3</v>
      </c>
    </row>
    <row r="17846" spans="1:15">
      <c r="A17846" t="s">
        <v>19738</v>
      </c>
      <c r="B17846" t="s">
        <v>23511</v>
      </c>
      <c r="C17846" t="s">
        <v>19739</v>
      </c>
      <c r="D17846">
        <v>3</v>
      </c>
      <c r="E17846">
        <v>6152</v>
      </c>
      <c r="F17846">
        <v>3</v>
      </c>
      <c r="G17846">
        <v>7804</v>
      </c>
      <c r="H17846">
        <v>0.489837867770546</v>
      </c>
      <c r="I17846">
        <v>0.96083957126938102</v>
      </c>
      <c r="J17846">
        <v>0.82587360011061495</v>
      </c>
      <c r="K17846" t="s">
        <v>29837</v>
      </c>
      <c r="L17846">
        <v>3</v>
      </c>
      <c r="M17846" t="s">
        <v>5133</v>
      </c>
      <c r="N17846">
        <v>1</v>
      </c>
      <c r="O17846">
        <v>4.8764629388816603E-4</v>
      </c>
    </row>
    <row r="17847" spans="1:15">
      <c r="A17847" t="s">
        <v>19740</v>
      </c>
      <c r="B17847" t="s">
        <v>23511</v>
      </c>
      <c r="C17847" t="s">
        <v>19741</v>
      </c>
      <c r="D17847">
        <v>7</v>
      </c>
      <c r="E17847">
        <v>6152</v>
      </c>
      <c r="F17847">
        <v>9</v>
      </c>
      <c r="G17847">
        <v>7804</v>
      </c>
      <c r="H17847">
        <v>0.70695686083507503</v>
      </c>
      <c r="I17847">
        <v>0.968912233598893</v>
      </c>
      <c r="J17847">
        <v>0.832812322140707</v>
      </c>
      <c r="K17847" t="s">
        <v>34121</v>
      </c>
      <c r="L17847">
        <v>7</v>
      </c>
      <c r="M17847" t="s">
        <v>5133</v>
      </c>
      <c r="N17847">
        <v>0.77777777777777801</v>
      </c>
      <c r="O17847">
        <v>1.13784135240572E-3</v>
      </c>
    </row>
    <row r="17848" spans="1:15">
      <c r="A17848" t="s">
        <v>19740</v>
      </c>
      <c r="B17848" t="s">
        <v>23513</v>
      </c>
      <c r="C17848" t="s">
        <v>19741</v>
      </c>
      <c r="D17848">
        <v>1</v>
      </c>
      <c r="E17848">
        <v>535</v>
      </c>
      <c r="F17848">
        <v>10</v>
      </c>
      <c r="G17848">
        <v>8124</v>
      </c>
      <c r="H17848">
        <v>0.494202526653369</v>
      </c>
      <c r="I17848">
        <v>0.99999999999997702</v>
      </c>
      <c r="J17848">
        <v>0.95041217501583097</v>
      </c>
      <c r="K17848" t="s">
        <v>25000</v>
      </c>
      <c r="L17848">
        <v>1</v>
      </c>
      <c r="M17848" t="s">
        <v>5133</v>
      </c>
      <c r="N17848">
        <v>0.1</v>
      </c>
      <c r="O17848">
        <v>1.8691588785046699E-3</v>
      </c>
    </row>
    <row r="17849" spans="1:15">
      <c r="A17849" t="s">
        <v>19742</v>
      </c>
      <c r="B17849" t="s">
        <v>23511</v>
      </c>
      <c r="C17849" t="s">
        <v>19743</v>
      </c>
      <c r="D17849">
        <v>6</v>
      </c>
      <c r="E17849">
        <v>6152</v>
      </c>
      <c r="F17849">
        <v>7</v>
      </c>
      <c r="G17849">
        <v>7804</v>
      </c>
      <c r="H17849">
        <v>0.54476030000281095</v>
      </c>
      <c r="I17849">
        <v>0.968912233598893</v>
      </c>
      <c r="J17849">
        <v>0.832812322140707</v>
      </c>
      <c r="K17849" t="s">
        <v>34122</v>
      </c>
      <c r="L17849">
        <v>6</v>
      </c>
      <c r="M17849" t="s">
        <v>5133</v>
      </c>
      <c r="N17849">
        <v>0.85714285714285698</v>
      </c>
      <c r="O17849">
        <v>9.7529258777633303E-4</v>
      </c>
    </row>
    <row r="17850" spans="1:15">
      <c r="A17850" t="s">
        <v>19744</v>
      </c>
      <c r="B17850" t="s">
        <v>23513</v>
      </c>
      <c r="C17850" t="s">
        <v>19745</v>
      </c>
      <c r="D17850">
        <v>1</v>
      </c>
      <c r="E17850">
        <v>535</v>
      </c>
      <c r="F17850">
        <v>3</v>
      </c>
      <c r="G17850">
        <v>8124</v>
      </c>
      <c r="H17850">
        <v>0.184859247501582</v>
      </c>
      <c r="I17850">
        <v>0.75508452473579202</v>
      </c>
      <c r="J17850">
        <v>0.71764152547495597</v>
      </c>
      <c r="K17850" t="s">
        <v>25000</v>
      </c>
      <c r="L17850">
        <v>1</v>
      </c>
      <c r="M17850" t="s">
        <v>5133</v>
      </c>
      <c r="N17850">
        <v>0.33333333333333298</v>
      </c>
      <c r="O17850">
        <v>1.8691588785046699E-3</v>
      </c>
    </row>
    <row r="17851" spans="1:15">
      <c r="A17851" t="s">
        <v>19744</v>
      </c>
      <c r="B17851" t="s">
        <v>23511</v>
      </c>
      <c r="C17851" t="s">
        <v>19745</v>
      </c>
      <c r="D17851">
        <v>2</v>
      </c>
      <c r="E17851">
        <v>6152</v>
      </c>
      <c r="F17851">
        <v>3</v>
      </c>
      <c r="G17851">
        <v>7804</v>
      </c>
      <c r="H17851">
        <v>0.88457550560319997</v>
      </c>
      <c r="I17851">
        <v>1</v>
      </c>
      <c r="J17851">
        <v>0.85953329234717102</v>
      </c>
      <c r="K17851" t="s">
        <v>34123</v>
      </c>
      <c r="L17851">
        <v>2</v>
      </c>
      <c r="M17851" t="s">
        <v>5133</v>
      </c>
      <c r="N17851">
        <v>0.66666666666666696</v>
      </c>
      <c r="O17851">
        <v>3.2509752925877802E-4</v>
      </c>
    </row>
    <row r="17852" spans="1:15">
      <c r="A17852" t="s">
        <v>19746</v>
      </c>
      <c r="B17852" t="s">
        <v>23511</v>
      </c>
      <c r="C17852" t="s">
        <v>19747</v>
      </c>
      <c r="D17852">
        <v>2</v>
      </c>
      <c r="E17852">
        <v>6152</v>
      </c>
      <c r="F17852">
        <v>2</v>
      </c>
      <c r="G17852">
        <v>7804</v>
      </c>
      <c r="H17852">
        <v>0.62141708038142995</v>
      </c>
      <c r="I17852">
        <v>0.968912233598893</v>
      </c>
      <c r="J17852">
        <v>0.832812322140707</v>
      </c>
      <c r="K17852" t="s">
        <v>34123</v>
      </c>
      <c r="L17852">
        <v>2</v>
      </c>
      <c r="M17852" t="s">
        <v>5133</v>
      </c>
      <c r="N17852">
        <v>1</v>
      </c>
      <c r="O17852">
        <v>3.2509752925877802E-4</v>
      </c>
    </row>
    <row r="17853" spans="1:15">
      <c r="A17853" t="s">
        <v>19748</v>
      </c>
      <c r="B17853" t="s">
        <v>23511</v>
      </c>
      <c r="C17853" t="s">
        <v>19749</v>
      </c>
      <c r="D17853">
        <v>2</v>
      </c>
      <c r="E17853">
        <v>6152</v>
      </c>
      <c r="F17853">
        <v>2</v>
      </c>
      <c r="G17853">
        <v>7804</v>
      </c>
      <c r="H17853">
        <v>0.62141708038142995</v>
      </c>
      <c r="I17853">
        <v>0.968912233598893</v>
      </c>
      <c r="J17853">
        <v>0.832812322140707</v>
      </c>
      <c r="K17853" t="s">
        <v>33911</v>
      </c>
      <c r="L17853">
        <v>2</v>
      </c>
      <c r="M17853" t="s">
        <v>5133</v>
      </c>
      <c r="N17853">
        <v>1</v>
      </c>
      <c r="O17853">
        <v>3.2509752925877802E-4</v>
      </c>
    </row>
    <row r="17854" spans="1:15">
      <c r="A17854" t="s">
        <v>19750</v>
      </c>
      <c r="B17854" t="s">
        <v>23511</v>
      </c>
      <c r="C17854" t="s">
        <v>19751</v>
      </c>
      <c r="D17854">
        <v>2</v>
      </c>
      <c r="E17854">
        <v>6152</v>
      </c>
      <c r="F17854">
        <v>2</v>
      </c>
      <c r="G17854">
        <v>7804</v>
      </c>
      <c r="H17854">
        <v>0.62141708038142995</v>
      </c>
      <c r="I17854">
        <v>0.968912233598893</v>
      </c>
      <c r="J17854">
        <v>0.832812322140707</v>
      </c>
      <c r="K17854" t="s">
        <v>33911</v>
      </c>
      <c r="L17854">
        <v>2</v>
      </c>
      <c r="M17854" t="s">
        <v>5133</v>
      </c>
      <c r="N17854">
        <v>1</v>
      </c>
      <c r="O17854">
        <v>3.2509752925877802E-4</v>
      </c>
    </row>
    <row r="17855" spans="1:15">
      <c r="A17855" t="s">
        <v>19752</v>
      </c>
      <c r="B17855" t="s">
        <v>23513</v>
      </c>
      <c r="C17855" t="s">
        <v>19753</v>
      </c>
      <c r="D17855">
        <v>1</v>
      </c>
      <c r="E17855">
        <v>535</v>
      </c>
      <c r="F17855">
        <v>1</v>
      </c>
      <c r="G17855">
        <v>8124</v>
      </c>
      <c r="H17855">
        <v>6.5854258985721295E-2</v>
      </c>
      <c r="I17855">
        <v>0.448760549738495</v>
      </c>
      <c r="J17855">
        <v>0.42650749013827299</v>
      </c>
      <c r="K17855" t="s">
        <v>25000</v>
      </c>
      <c r="L17855">
        <v>1</v>
      </c>
      <c r="M17855" t="s">
        <v>5133</v>
      </c>
      <c r="N17855">
        <v>1</v>
      </c>
      <c r="O17855">
        <v>1.8691588785046699E-3</v>
      </c>
    </row>
    <row r="17856" spans="1:15">
      <c r="A17856" t="s">
        <v>19754</v>
      </c>
      <c r="B17856" t="s">
        <v>23513</v>
      </c>
      <c r="C17856" t="s">
        <v>19755</v>
      </c>
      <c r="D17856">
        <v>2</v>
      </c>
      <c r="E17856">
        <v>535</v>
      </c>
      <c r="F17856">
        <v>5</v>
      </c>
      <c r="G17856">
        <v>8124</v>
      </c>
      <c r="H17856">
        <v>3.7884380227996402E-2</v>
      </c>
      <c r="I17856">
        <v>0.42722874441898101</v>
      </c>
      <c r="J17856">
        <v>0.40604340021253599</v>
      </c>
      <c r="K17856" t="s">
        <v>26718</v>
      </c>
      <c r="L17856">
        <v>2</v>
      </c>
      <c r="M17856" t="s">
        <v>5133</v>
      </c>
      <c r="N17856">
        <v>0.4</v>
      </c>
      <c r="O17856">
        <v>3.7383177570093499E-3</v>
      </c>
    </row>
    <row r="17857" spans="1:15">
      <c r="A17857" t="s">
        <v>19754</v>
      </c>
      <c r="B17857" t="s">
        <v>23511</v>
      </c>
      <c r="C17857" t="s">
        <v>19755</v>
      </c>
      <c r="D17857">
        <v>2</v>
      </c>
      <c r="E17857">
        <v>6152</v>
      </c>
      <c r="F17857">
        <v>4</v>
      </c>
      <c r="G17857">
        <v>7804</v>
      </c>
      <c r="H17857">
        <v>0.96811759508681905</v>
      </c>
      <c r="I17857">
        <v>1</v>
      </c>
      <c r="J17857">
        <v>0.85953329234717102</v>
      </c>
      <c r="K17857" t="s">
        <v>32649</v>
      </c>
      <c r="L17857">
        <v>2</v>
      </c>
      <c r="M17857" t="s">
        <v>5133</v>
      </c>
      <c r="N17857">
        <v>0.5</v>
      </c>
      <c r="O17857">
        <v>3.2509752925877802E-4</v>
      </c>
    </row>
    <row r="17858" spans="1:15">
      <c r="A17858" t="s">
        <v>19756</v>
      </c>
      <c r="B17858" t="s">
        <v>23513</v>
      </c>
      <c r="C17858" t="s">
        <v>19757</v>
      </c>
      <c r="D17858">
        <v>2</v>
      </c>
      <c r="E17858">
        <v>535</v>
      </c>
      <c r="F17858">
        <v>5</v>
      </c>
      <c r="G17858">
        <v>8124</v>
      </c>
      <c r="H17858">
        <v>3.7884380227996402E-2</v>
      </c>
      <c r="I17858">
        <v>0.42722874441898101</v>
      </c>
      <c r="J17858">
        <v>0.40604340021253599</v>
      </c>
      <c r="K17858" t="s">
        <v>26718</v>
      </c>
      <c r="L17858">
        <v>2</v>
      </c>
      <c r="M17858" t="s">
        <v>5133</v>
      </c>
      <c r="N17858">
        <v>0.4</v>
      </c>
      <c r="O17858">
        <v>3.7383177570093499E-3</v>
      </c>
    </row>
    <row r="17859" spans="1:15">
      <c r="A17859" t="s">
        <v>19756</v>
      </c>
      <c r="B17859" t="s">
        <v>23511</v>
      </c>
      <c r="C17859" t="s">
        <v>19757</v>
      </c>
      <c r="D17859">
        <v>2</v>
      </c>
      <c r="E17859">
        <v>6152</v>
      </c>
      <c r="F17859">
        <v>4</v>
      </c>
      <c r="G17859">
        <v>7804</v>
      </c>
      <c r="H17859">
        <v>0.96811759508681905</v>
      </c>
      <c r="I17859">
        <v>1</v>
      </c>
      <c r="J17859">
        <v>0.85953329234717102</v>
      </c>
      <c r="K17859" t="s">
        <v>32649</v>
      </c>
      <c r="L17859">
        <v>2</v>
      </c>
      <c r="M17859" t="s">
        <v>5133</v>
      </c>
      <c r="N17859">
        <v>0.5</v>
      </c>
      <c r="O17859">
        <v>3.2509752925877802E-4</v>
      </c>
    </row>
    <row r="17860" spans="1:15">
      <c r="A17860" t="s">
        <v>19758</v>
      </c>
      <c r="B17860" t="s">
        <v>23513</v>
      </c>
      <c r="C17860" t="s">
        <v>19759</v>
      </c>
      <c r="D17860">
        <v>1</v>
      </c>
      <c r="E17860">
        <v>535</v>
      </c>
      <c r="F17860">
        <v>1</v>
      </c>
      <c r="G17860">
        <v>8124</v>
      </c>
      <c r="H17860">
        <v>6.5854258985721295E-2</v>
      </c>
      <c r="I17860">
        <v>0.448760549738495</v>
      </c>
      <c r="J17860">
        <v>0.42650749013827299</v>
      </c>
      <c r="K17860" t="s">
        <v>25000</v>
      </c>
      <c r="L17860">
        <v>1</v>
      </c>
      <c r="M17860" t="s">
        <v>5133</v>
      </c>
      <c r="N17860">
        <v>1</v>
      </c>
      <c r="O17860">
        <v>1.8691588785046699E-3</v>
      </c>
    </row>
    <row r="17861" spans="1:15">
      <c r="A17861" t="s">
        <v>19760</v>
      </c>
      <c r="B17861" t="s">
        <v>23511</v>
      </c>
      <c r="C17861" t="s">
        <v>19761</v>
      </c>
      <c r="D17861">
        <v>1</v>
      </c>
      <c r="E17861">
        <v>6152</v>
      </c>
      <c r="F17861">
        <v>1</v>
      </c>
      <c r="G17861">
        <v>7804</v>
      </c>
      <c r="H17861">
        <v>0.788313685289595</v>
      </c>
      <c r="I17861">
        <v>0.968912233598893</v>
      </c>
      <c r="J17861">
        <v>0.832812322140707</v>
      </c>
      <c r="K17861" t="s">
        <v>27961</v>
      </c>
      <c r="L17861">
        <v>1</v>
      </c>
      <c r="M17861" t="s">
        <v>5133</v>
      </c>
      <c r="N17861">
        <v>1</v>
      </c>
      <c r="O17861">
        <v>1.6254876462938901E-4</v>
      </c>
    </row>
    <row r="17862" spans="1:15">
      <c r="A17862" t="s">
        <v>19762</v>
      </c>
      <c r="B17862" t="s">
        <v>23511</v>
      </c>
      <c r="C17862" t="s">
        <v>19763</v>
      </c>
      <c r="D17862">
        <v>1</v>
      </c>
      <c r="E17862">
        <v>6152</v>
      </c>
      <c r="F17862">
        <v>1</v>
      </c>
      <c r="G17862">
        <v>7804</v>
      </c>
      <c r="H17862">
        <v>0.788313685289595</v>
      </c>
      <c r="I17862">
        <v>0.968912233598893</v>
      </c>
      <c r="J17862">
        <v>0.832812322140707</v>
      </c>
      <c r="K17862" t="s">
        <v>34124</v>
      </c>
      <c r="L17862">
        <v>1</v>
      </c>
      <c r="M17862" t="s">
        <v>5133</v>
      </c>
      <c r="N17862">
        <v>1</v>
      </c>
      <c r="O17862">
        <v>1.6254876462938901E-4</v>
      </c>
    </row>
    <row r="17863" spans="1:15">
      <c r="A17863" t="s">
        <v>19764</v>
      </c>
      <c r="B17863" t="s">
        <v>23511</v>
      </c>
      <c r="C17863" t="s">
        <v>19765</v>
      </c>
      <c r="D17863">
        <v>1</v>
      </c>
      <c r="E17863">
        <v>6152</v>
      </c>
      <c r="F17863">
        <v>1</v>
      </c>
      <c r="G17863">
        <v>7804</v>
      </c>
      <c r="H17863">
        <v>0.788313685289595</v>
      </c>
      <c r="I17863">
        <v>0.968912233598893</v>
      </c>
      <c r="J17863">
        <v>0.832812322140707</v>
      </c>
      <c r="K17863" t="s">
        <v>31122</v>
      </c>
      <c r="L17863">
        <v>1</v>
      </c>
      <c r="M17863" t="s">
        <v>5133</v>
      </c>
      <c r="N17863">
        <v>1</v>
      </c>
      <c r="O17863">
        <v>1.6254876462938901E-4</v>
      </c>
    </row>
    <row r="17864" spans="1:15">
      <c r="A17864" t="s">
        <v>19766</v>
      </c>
      <c r="B17864" t="s">
        <v>23511</v>
      </c>
      <c r="C17864" t="s">
        <v>19767</v>
      </c>
      <c r="D17864">
        <v>1</v>
      </c>
      <c r="E17864">
        <v>6152</v>
      </c>
      <c r="F17864">
        <v>1</v>
      </c>
      <c r="G17864">
        <v>7804</v>
      </c>
      <c r="H17864">
        <v>0.788313685289595</v>
      </c>
      <c r="I17864">
        <v>0.968912233598893</v>
      </c>
      <c r="J17864">
        <v>0.832812322140707</v>
      </c>
      <c r="K17864" t="s">
        <v>31122</v>
      </c>
      <c r="L17864">
        <v>1</v>
      </c>
      <c r="M17864" t="s">
        <v>5133</v>
      </c>
      <c r="N17864">
        <v>1</v>
      </c>
      <c r="O17864">
        <v>1.6254876462938901E-4</v>
      </c>
    </row>
    <row r="17865" spans="1:15">
      <c r="A17865" t="s">
        <v>19768</v>
      </c>
      <c r="B17865" t="s">
        <v>23511</v>
      </c>
      <c r="C17865" t="s">
        <v>19769</v>
      </c>
      <c r="D17865">
        <v>1</v>
      </c>
      <c r="E17865">
        <v>6152</v>
      </c>
      <c r="F17865">
        <v>2</v>
      </c>
      <c r="G17865">
        <v>7804</v>
      </c>
      <c r="H17865">
        <v>0.95521029019776005</v>
      </c>
      <c r="I17865">
        <v>1</v>
      </c>
      <c r="J17865">
        <v>0.85953329234717102</v>
      </c>
      <c r="K17865" t="s">
        <v>30106</v>
      </c>
      <c r="L17865">
        <v>1</v>
      </c>
      <c r="M17865" t="s">
        <v>5133</v>
      </c>
      <c r="N17865">
        <v>0.5</v>
      </c>
      <c r="O17865">
        <v>1.6254876462938901E-4</v>
      </c>
    </row>
    <row r="17866" spans="1:15">
      <c r="A17866" t="s">
        <v>19770</v>
      </c>
      <c r="B17866" t="s">
        <v>23511</v>
      </c>
      <c r="C17866" t="s">
        <v>19771</v>
      </c>
      <c r="D17866">
        <v>16</v>
      </c>
      <c r="E17866">
        <v>6152</v>
      </c>
      <c r="F17866">
        <v>24</v>
      </c>
      <c r="G17866">
        <v>7804</v>
      </c>
      <c r="H17866">
        <v>0.95010726895554298</v>
      </c>
      <c r="I17866">
        <v>1</v>
      </c>
      <c r="J17866">
        <v>0.85953329234717102</v>
      </c>
      <c r="K17866" t="s">
        <v>27119</v>
      </c>
      <c r="L17866">
        <v>16</v>
      </c>
      <c r="M17866" t="s">
        <v>2729</v>
      </c>
      <c r="N17866">
        <v>0.66666666666666696</v>
      </c>
      <c r="O17866">
        <v>2.6007802340702198E-3</v>
      </c>
    </row>
    <row r="17867" spans="1:15">
      <c r="A17867" t="s">
        <v>19770</v>
      </c>
      <c r="B17867" t="s">
        <v>23518</v>
      </c>
      <c r="C17867" t="s">
        <v>19771</v>
      </c>
      <c r="D17867">
        <v>7</v>
      </c>
      <c r="E17867">
        <v>787</v>
      </c>
      <c r="F17867">
        <v>24</v>
      </c>
      <c r="G17867">
        <v>7393</v>
      </c>
      <c r="H17867">
        <v>1.0303462741273301E-2</v>
      </c>
      <c r="I17867">
        <v>0.24323860088996599</v>
      </c>
      <c r="J17867">
        <v>0.235176520823249</v>
      </c>
      <c r="K17867" t="s">
        <v>27118</v>
      </c>
      <c r="L17867">
        <v>7</v>
      </c>
      <c r="M17867" t="s">
        <v>2729</v>
      </c>
      <c r="N17867">
        <v>0.29166666666666702</v>
      </c>
      <c r="O17867">
        <v>8.8945362134688708E-3</v>
      </c>
    </row>
    <row r="17868" spans="1:15">
      <c r="A17868" t="s">
        <v>19770</v>
      </c>
      <c r="B17868" t="s">
        <v>23513</v>
      </c>
      <c r="C17868" t="s">
        <v>19771</v>
      </c>
      <c r="D17868">
        <v>1</v>
      </c>
      <c r="E17868">
        <v>535</v>
      </c>
      <c r="F17868">
        <v>24</v>
      </c>
      <c r="G17868">
        <v>8124</v>
      </c>
      <c r="H17868">
        <v>0.80550470903677196</v>
      </c>
      <c r="I17868">
        <v>0.99999999999997702</v>
      </c>
      <c r="J17868">
        <v>0.95041217501583097</v>
      </c>
      <c r="K17868" t="s">
        <v>23646</v>
      </c>
      <c r="L17868">
        <v>1</v>
      </c>
      <c r="M17868" t="s">
        <v>2729</v>
      </c>
      <c r="N17868">
        <v>4.1666666666666699E-2</v>
      </c>
      <c r="O17868">
        <v>1.8691588785046699E-3</v>
      </c>
    </row>
    <row r="17869" spans="1:15">
      <c r="A17869" t="s">
        <v>19772</v>
      </c>
      <c r="B17869" t="s">
        <v>23511</v>
      </c>
      <c r="C17869" t="s">
        <v>19773</v>
      </c>
      <c r="D17869">
        <v>2</v>
      </c>
      <c r="E17869">
        <v>6152</v>
      </c>
      <c r="F17869">
        <v>2</v>
      </c>
      <c r="G17869">
        <v>7804</v>
      </c>
      <c r="H17869">
        <v>0.62141708038142995</v>
      </c>
      <c r="I17869">
        <v>0.968912233598893</v>
      </c>
      <c r="J17869">
        <v>0.832812322140707</v>
      </c>
      <c r="K17869" t="s">
        <v>27960</v>
      </c>
      <c r="L17869">
        <v>2</v>
      </c>
      <c r="M17869" t="s">
        <v>5133</v>
      </c>
      <c r="N17869">
        <v>1</v>
      </c>
      <c r="O17869">
        <v>3.2509752925877802E-4</v>
      </c>
    </row>
    <row r="17870" spans="1:15">
      <c r="A17870" t="s">
        <v>19774</v>
      </c>
      <c r="B17870" t="s">
        <v>23511</v>
      </c>
      <c r="C17870" t="s">
        <v>19775</v>
      </c>
      <c r="D17870">
        <v>1</v>
      </c>
      <c r="E17870">
        <v>6152</v>
      </c>
      <c r="F17870">
        <v>1</v>
      </c>
      <c r="G17870">
        <v>7804</v>
      </c>
      <c r="H17870">
        <v>0.788313685289595</v>
      </c>
      <c r="I17870">
        <v>0.968912233598893</v>
      </c>
      <c r="J17870">
        <v>0.832812322140707</v>
      </c>
      <c r="K17870" t="s">
        <v>27961</v>
      </c>
      <c r="L17870">
        <v>1</v>
      </c>
      <c r="M17870" t="s">
        <v>5133</v>
      </c>
      <c r="N17870">
        <v>1</v>
      </c>
      <c r="O17870">
        <v>1.6254876462938901E-4</v>
      </c>
    </row>
    <row r="17871" spans="1:15">
      <c r="A17871" t="s">
        <v>19776</v>
      </c>
      <c r="B17871" t="s">
        <v>23513</v>
      </c>
      <c r="C17871" t="s">
        <v>19777</v>
      </c>
      <c r="D17871">
        <v>1</v>
      </c>
      <c r="E17871">
        <v>535</v>
      </c>
      <c r="F17871">
        <v>21</v>
      </c>
      <c r="G17871">
        <v>8124</v>
      </c>
      <c r="H17871">
        <v>0.76126581765353996</v>
      </c>
      <c r="I17871">
        <v>0.99999999999997702</v>
      </c>
      <c r="J17871">
        <v>0.95041217501583097</v>
      </c>
      <c r="K17871" t="s">
        <v>25166</v>
      </c>
      <c r="L17871">
        <v>1</v>
      </c>
      <c r="M17871" t="s">
        <v>5133</v>
      </c>
      <c r="N17871">
        <v>4.7619047619047603E-2</v>
      </c>
      <c r="O17871">
        <v>1.8691588785046699E-3</v>
      </c>
    </row>
    <row r="17872" spans="1:15">
      <c r="A17872" t="s">
        <v>19776</v>
      </c>
      <c r="B17872" t="s">
        <v>23511</v>
      </c>
      <c r="C17872" t="s">
        <v>19777</v>
      </c>
      <c r="D17872">
        <v>19</v>
      </c>
      <c r="E17872">
        <v>6152</v>
      </c>
      <c r="F17872">
        <v>23</v>
      </c>
      <c r="G17872">
        <v>7804</v>
      </c>
      <c r="H17872">
        <v>0.444823886029166</v>
      </c>
      <c r="I17872">
        <v>0.96083957126938102</v>
      </c>
      <c r="J17872">
        <v>0.82587360011061495</v>
      </c>
      <c r="K17872" t="s">
        <v>28662</v>
      </c>
      <c r="L17872">
        <v>19</v>
      </c>
      <c r="M17872" t="s">
        <v>5133</v>
      </c>
      <c r="N17872">
        <v>0.82608695652173902</v>
      </c>
      <c r="O17872">
        <v>3.0884265279583901E-3</v>
      </c>
    </row>
    <row r="17873" spans="1:15">
      <c r="A17873" t="s">
        <v>19776</v>
      </c>
      <c r="B17873" t="s">
        <v>23518</v>
      </c>
      <c r="C17873" t="s">
        <v>19777</v>
      </c>
      <c r="D17873">
        <v>3</v>
      </c>
      <c r="E17873">
        <v>787</v>
      </c>
      <c r="F17873">
        <v>22</v>
      </c>
      <c r="G17873">
        <v>7393</v>
      </c>
      <c r="H17873">
        <v>0.42011989697524099</v>
      </c>
      <c r="I17873">
        <v>1</v>
      </c>
      <c r="J17873">
        <v>0.966855260484069</v>
      </c>
      <c r="K17873" t="s">
        <v>28661</v>
      </c>
      <c r="L17873">
        <v>3</v>
      </c>
      <c r="M17873" t="s">
        <v>5133</v>
      </c>
      <c r="N17873">
        <v>0.13636363636363599</v>
      </c>
      <c r="O17873">
        <v>3.8119440914866601E-3</v>
      </c>
    </row>
    <row r="17874" spans="1:15">
      <c r="A17874" t="s">
        <v>19778</v>
      </c>
      <c r="B17874" t="s">
        <v>23511</v>
      </c>
      <c r="C17874" t="s">
        <v>19779</v>
      </c>
      <c r="D17874">
        <v>6</v>
      </c>
      <c r="E17874">
        <v>6152</v>
      </c>
      <c r="F17874">
        <v>6</v>
      </c>
      <c r="G17874">
        <v>7804</v>
      </c>
      <c r="H17874">
        <v>0.23986678822258201</v>
      </c>
      <c r="I17874">
        <v>0.71382528017432401</v>
      </c>
      <c r="J17874">
        <v>0.61355659322887801</v>
      </c>
      <c r="K17874" t="s">
        <v>25004</v>
      </c>
      <c r="L17874">
        <v>6</v>
      </c>
      <c r="M17874" t="s">
        <v>5133</v>
      </c>
      <c r="N17874">
        <v>1</v>
      </c>
      <c r="O17874">
        <v>9.7529258777633303E-4</v>
      </c>
    </row>
    <row r="17875" spans="1:15">
      <c r="A17875" t="s">
        <v>19780</v>
      </c>
      <c r="B17875" t="s">
        <v>23511</v>
      </c>
      <c r="C17875" t="s">
        <v>19781</v>
      </c>
      <c r="D17875">
        <v>3</v>
      </c>
      <c r="E17875">
        <v>6152</v>
      </c>
      <c r="F17875">
        <v>3</v>
      </c>
      <c r="G17875">
        <v>7804</v>
      </c>
      <c r="H17875">
        <v>0.489837867770546</v>
      </c>
      <c r="I17875">
        <v>0.96083957126938102</v>
      </c>
      <c r="J17875">
        <v>0.82587360011061495</v>
      </c>
      <c r="K17875" t="s">
        <v>31771</v>
      </c>
      <c r="L17875">
        <v>3</v>
      </c>
      <c r="M17875" t="s">
        <v>5133</v>
      </c>
      <c r="N17875">
        <v>1</v>
      </c>
      <c r="O17875">
        <v>4.8764629388816603E-4</v>
      </c>
    </row>
    <row r="17876" spans="1:15">
      <c r="A17876" t="s">
        <v>19782</v>
      </c>
      <c r="B17876" t="s">
        <v>23518</v>
      </c>
      <c r="C17876" t="s">
        <v>19783</v>
      </c>
      <c r="D17876">
        <v>10</v>
      </c>
      <c r="E17876">
        <v>787</v>
      </c>
      <c r="F17876">
        <v>104</v>
      </c>
      <c r="G17876">
        <v>7393</v>
      </c>
      <c r="H17876">
        <v>0.68129048764516098</v>
      </c>
      <c r="I17876">
        <v>1</v>
      </c>
      <c r="J17876">
        <v>0.966855260484069</v>
      </c>
      <c r="K17876" t="s">
        <v>34125</v>
      </c>
      <c r="L17876">
        <v>10</v>
      </c>
      <c r="M17876" t="s">
        <v>5133</v>
      </c>
      <c r="N17876">
        <v>9.6153846153846201E-2</v>
      </c>
      <c r="O17876">
        <v>1.2706480304955499E-2</v>
      </c>
    </row>
    <row r="17877" spans="1:15">
      <c r="A17877" t="s">
        <v>19782</v>
      </c>
      <c r="B17877" t="s">
        <v>23511</v>
      </c>
      <c r="C17877" t="s">
        <v>19783</v>
      </c>
      <c r="D17877">
        <v>90</v>
      </c>
      <c r="E17877">
        <v>6152</v>
      </c>
      <c r="F17877">
        <v>106</v>
      </c>
      <c r="G17877">
        <v>7804</v>
      </c>
      <c r="H17877">
        <v>7.3643081136403901E-2</v>
      </c>
      <c r="I17877">
        <v>0.35212051179596698</v>
      </c>
      <c r="J17877">
        <v>0.30265930280695802</v>
      </c>
      <c r="K17877" t="s">
        <v>34126</v>
      </c>
      <c r="L17877">
        <v>90</v>
      </c>
      <c r="M17877" t="s">
        <v>5133</v>
      </c>
      <c r="N17877">
        <v>0.84905660377358505</v>
      </c>
      <c r="O17877">
        <v>1.4629388816645E-2</v>
      </c>
    </row>
    <row r="17878" spans="1:15">
      <c r="A17878" t="s">
        <v>19782</v>
      </c>
      <c r="B17878" t="s">
        <v>23513</v>
      </c>
      <c r="C17878" t="s">
        <v>19783</v>
      </c>
      <c r="D17878">
        <v>6</v>
      </c>
      <c r="E17878">
        <v>535</v>
      </c>
      <c r="F17878">
        <v>105</v>
      </c>
      <c r="G17878">
        <v>8124</v>
      </c>
      <c r="H17878">
        <v>0.69842783199289504</v>
      </c>
      <c r="I17878">
        <v>0.99999999999997702</v>
      </c>
      <c r="J17878">
        <v>0.95041217501583097</v>
      </c>
      <c r="K17878" t="s">
        <v>34127</v>
      </c>
      <c r="L17878">
        <v>6</v>
      </c>
      <c r="M17878" t="s">
        <v>5133</v>
      </c>
      <c r="N17878">
        <v>5.7142857142857099E-2</v>
      </c>
      <c r="O17878">
        <v>1.1214953271028E-2</v>
      </c>
    </row>
    <row r="17879" spans="1:15">
      <c r="A17879" t="s">
        <v>19784</v>
      </c>
      <c r="B17879" t="s">
        <v>23518</v>
      </c>
      <c r="C17879" t="s">
        <v>19785</v>
      </c>
      <c r="D17879">
        <v>2</v>
      </c>
      <c r="E17879">
        <v>787</v>
      </c>
      <c r="F17879">
        <v>12</v>
      </c>
      <c r="G17879">
        <v>7393</v>
      </c>
      <c r="H17879">
        <v>0.37061782085017497</v>
      </c>
      <c r="I17879">
        <v>1</v>
      </c>
      <c r="J17879">
        <v>0.966855260484069</v>
      </c>
      <c r="K17879" t="s">
        <v>29614</v>
      </c>
      <c r="L17879">
        <v>2</v>
      </c>
      <c r="M17879" t="s">
        <v>5133</v>
      </c>
      <c r="N17879">
        <v>0.16666666666666699</v>
      </c>
      <c r="O17879">
        <v>2.5412960609911099E-3</v>
      </c>
    </row>
    <row r="17880" spans="1:15">
      <c r="A17880" t="s">
        <v>19784</v>
      </c>
      <c r="B17880" t="s">
        <v>23511</v>
      </c>
      <c r="C17880" t="s">
        <v>19785</v>
      </c>
      <c r="D17880">
        <v>10</v>
      </c>
      <c r="E17880">
        <v>6152</v>
      </c>
      <c r="F17880">
        <v>12</v>
      </c>
      <c r="G17880">
        <v>7804</v>
      </c>
      <c r="H17880">
        <v>0.51722323138668902</v>
      </c>
      <c r="I17880">
        <v>0.968912233598893</v>
      </c>
      <c r="J17880">
        <v>0.832812322140707</v>
      </c>
      <c r="K17880" t="s">
        <v>34128</v>
      </c>
      <c r="L17880">
        <v>10</v>
      </c>
      <c r="M17880" t="s">
        <v>5133</v>
      </c>
      <c r="N17880">
        <v>0.83333333333333304</v>
      </c>
      <c r="O17880">
        <v>1.62548764629389E-3</v>
      </c>
    </row>
    <row r="17881" spans="1:15">
      <c r="A17881" t="s">
        <v>19786</v>
      </c>
      <c r="B17881" t="s">
        <v>23511</v>
      </c>
      <c r="C17881" t="s">
        <v>19787</v>
      </c>
      <c r="D17881">
        <v>10</v>
      </c>
      <c r="E17881">
        <v>6152</v>
      </c>
      <c r="F17881">
        <v>12</v>
      </c>
      <c r="G17881">
        <v>7804</v>
      </c>
      <c r="H17881">
        <v>0.51722323138668902</v>
      </c>
      <c r="I17881">
        <v>0.968912233598893</v>
      </c>
      <c r="J17881">
        <v>0.832812322140707</v>
      </c>
      <c r="K17881" t="s">
        <v>33005</v>
      </c>
      <c r="L17881">
        <v>10</v>
      </c>
      <c r="M17881" t="s">
        <v>5133</v>
      </c>
      <c r="N17881">
        <v>0.83333333333333304</v>
      </c>
      <c r="O17881">
        <v>1.62548764629389E-3</v>
      </c>
    </row>
    <row r="17882" spans="1:15">
      <c r="A17882" t="s">
        <v>19786</v>
      </c>
      <c r="B17882" t="s">
        <v>23518</v>
      </c>
      <c r="C17882" t="s">
        <v>19787</v>
      </c>
      <c r="D17882">
        <v>2</v>
      </c>
      <c r="E17882">
        <v>787</v>
      </c>
      <c r="F17882">
        <v>12</v>
      </c>
      <c r="G17882">
        <v>7393</v>
      </c>
      <c r="H17882">
        <v>0.37061782085017497</v>
      </c>
      <c r="I17882">
        <v>1</v>
      </c>
      <c r="J17882">
        <v>0.966855260484069</v>
      </c>
      <c r="K17882" t="s">
        <v>23942</v>
      </c>
      <c r="L17882">
        <v>2</v>
      </c>
      <c r="M17882" t="s">
        <v>5133</v>
      </c>
      <c r="N17882">
        <v>0.16666666666666699</v>
      </c>
      <c r="O17882">
        <v>2.5412960609911099E-3</v>
      </c>
    </row>
    <row r="17883" spans="1:15">
      <c r="A17883" t="s">
        <v>19788</v>
      </c>
      <c r="B17883" t="s">
        <v>23518</v>
      </c>
      <c r="C17883" t="s">
        <v>19789</v>
      </c>
      <c r="D17883">
        <v>1</v>
      </c>
      <c r="E17883">
        <v>787</v>
      </c>
      <c r="F17883">
        <v>6</v>
      </c>
      <c r="G17883">
        <v>7393</v>
      </c>
      <c r="H17883">
        <v>0.49113550780958298</v>
      </c>
      <c r="I17883">
        <v>1</v>
      </c>
      <c r="J17883">
        <v>0.966855260484069</v>
      </c>
      <c r="K17883" t="s">
        <v>27619</v>
      </c>
      <c r="L17883">
        <v>1</v>
      </c>
      <c r="M17883" t="s">
        <v>5133</v>
      </c>
      <c r="N17883">
        <v>0.16666666666666699</v>
      </c>
      <c r="O17883">
        <v>1.27064803049555E-3</v>
      </c>
    </row>
    <row r="17884" spans="1:15">
      <c r="A17884" t="s">
        <v>19788</v>
      </c>
      <c r="B17884" t="s">
        <v>23513</v>
      </c>
      <c r="C17884" t="s">
        <v>19789</v>
      </c>
      <c r="D17884">
        <v>1</v>
      </c>
      <c r="E17884">
        <v>535</v>
      </c>
      <c r="F17884">
        <v>10</v>
      </c>
      <c r="G17884">
        <v>8124</v>
      </c>
      <c r="H17884">
        <v>0.494202526653369</v>
      </c>
      <c r="I17884">
        <v>0.99999999999997702</v>
      </c>
      <c r="J17884">
        <v>0.95041217501583097</v>
      </c>
      <c r="K17884" t="s">
        <v>26358</v>
      </c>
      <c r="L17884">
        <v>1</v>
      </c>
      <c r="M17884" t="s">
        <v>5133</v>
      </c>
      <c r="N17884">
        <v>0.1</v>
      </c>
      <c r="O17884">
        <v>1.8691588785046699E-3</v>
      </c>
    </row>
    <row r="17885" spans="1:15">
      <c r="A17885" t="s">
        <v>19788</v>
      </c>
      <c r="B17885" t="s">
        <v>23511</v>
      </c>
      <c r="C17885" t="s">
        <v>19789</v>
      </c>
      <c r="D17885">
        <v>5</v>
      </c>
      <c r="E17885">
        <v>6152</v>
      </c>
      <c r="F17885">
        <v>8</v>
      </c>
      <c r="G17885">
        <v>7804</v>
      </c>
      <c r="H17885">
        <v>0.93246538655848799</v>
      </c>
      <c r="I17885">
        <v>1</v>
      </c>
      <c r="J17885">
        <v>0.85953329234717102</v>
      </c>
      <c r="K17885" t="s">
        <v>33199</v>
      </c>
      <c r="L17885">
        <v>5</v>
      </c>
      <c r="M17885" t="s">
        <v>5133</v>
      </c>
      <c r="N17885">
        <v>0.625</v>
      </c>
      <c r="O17885">
        <v>8.1274382314694405E-4</v>
      </c>
    </row>
    <row r="17886" spans="1:15">
      <c r="A17886" t="s">
        <v>19790</v>
      </c>
      <c r="B17886" t="s">
        <v>23511</v>
      </c>
      <c r="C17886" t="s">
        <v>19791</v>
      </c>
      <c r="D17886">
        <v>4</v>
      </c>
      <c r="E17886">
        <v>6152</v>
      </c>
      <c r="F17886">
        <v>6</v>
      </c>
      <c r="G17886">
        <v>7804</v>
      </c>
      <c r="H17886">
        <v>0.88632030892592895</v>
      </c>
      <c r="I17886">
        <v>1</v>
      </c>
      <c r="J17886">
        <v>0.85953329234717102</v>
      </c>
      <c r="K17886" t="s">
        <v>24989</v>
      </c>
      <c r="L17886">
        <v>4</v>
      </c>
      <c r="M17886" t="s">
        <v>5133</v>
      </c>
      <c r="N17886">
        <v>0.66666666666666696</v>
      </c>
      <c r="O17886">
        <v>6.5019505851755496E-4</v>
      </c>
    </row>
    <row r="17887" spans="1:15">
      <c r="A17887" t="s">
        <v>19790</v>
      </c>
      <c r="B17887" t="s">
        <v>23513</v>
      </c>
      <c r="C17887" t="s">
        <v>19791</v>
      </c>
      <c r="D17887">
        <v>1</v>
      </c>
      <c r="E17887">
        <v>535</v>
      </c>
      <c r="F17887">
        <v>9</v>
      </c>
      <c r="G17887">
        <v>8124</v>
      </c>
      <c r="H17887">
        <v>0.45850310076412798</v>
      </c>
      <c r="I17887">
        <v>0.99999999999997702</v>
      </c>
      <c r="J17887">
        <v>0.95041217501583097</v>
      </c>
      <c r="K17887" t="s">
        <v>26358</v>
      </c>
      <c r="L17887">
        <v>1</v>
      </c>
      <c r="M17887" t="s">
        <v>5133</v>
      </c>
      <c r="N17887">
        <v>0.11111111111111099</v>
      </c>
      <c r="O17887">
        <v>1.8691588785046699E-3</v>
      </c>
    </row>
    <row r="17888" spans="1:15">
      <c r="A17888" t="s">
        <v>19792</v>
      </c>
      <c r="B17888" t="s">
        <v>23513</v>
      </c>
      <c r="C17888" t="s">
        <v>19793</v>
      </c>
      <c r="D17888">
        <v>5</v>
      </c>
      <c r="E17888">
        <v>535</v>
      </c>
      <c r="F17888">
        <v>46</v>
      </c>
      <c r="G17888">
        <v>8124</v>
      </c>
      <c r="H17888">
        <v>0.18340488992595699</v>
      </c>
      <c r="I17888">
        <v>0.75508452473579202</v>
      </c>
      <c r="J17888">
        <v>0.71764152547495597</v>
      </c>
      <c r="K17888" t="s">
        <v>34129</v>
      </c>
      <c r="L17888">
        <v>5</v>
      </c>
      <c r="M17888" t="s">
        <v>5133</v>
      </c>
      <c r="N17888">
        <v>0.108695652173913</v>
      </c>
      <c r="O17888">
        <v>9.3457943925233603E-3</v>
      </c>
    </row>
    <row r="17889" spans="1:15">
      <c r="A17889" t="s">
        <v>19792</v>
      </c>
      <c r="B17889" t="s">
        <v>23511</v>
      </c>
      <c r="C17889" t="s">
        <v>19793</v>
      </c>
      <c r="D17889">
        <v>29</v>
      </c>
      <c r="E17889">
        <v>6152</v>
      </c>
      <c r="F17889">
        <v>40</v>
      </c>
      <c r="G17889">
        <v>7804</v>
      </c>
      <c r="H17889">
        <v>0.87837082094773999</v>
      </c>
      <c r="I17889">
        <v>1</v>
      </c>
      <c r="J17889">
        <v>0.85953329234717102</v>
      </c>
      <c r="K17889" t="s">
        <v>34130</v>
      </c>
      <c r="L17889">
        <v>29</v>
      </c>
      <c r="M17889" t="s">
        <v>5133</v>
      </c>
      <c r="N17889">
        <v>0.72499999999999998</v>
      </c>
      <c r="O17889">
        <v>4.7139141742522797E-3</v>
      </c>
    </row>
    <row r="17890" spans="1:15">
      <c r="A17890" t="s">
        <v>19792</v>
      </c>
      <c r="B17890" t="s">
        <v>23518</v>
      </c>
      <c r="C17890" t="s">
        <v>19793</v>
      </c>
      <c r="D17890">
        <v>5</v>
      </c>
      <c r="E17890">
        <v>787</v>
      </c>
      <c r="F17890">
        <v>30</v>
      </c>
      <c r="G17890">
        <v>7393</v>
      </c>
      <c r="H17890">
        <v>0.20939345169461801</v>
      </c>
      <c r="I17890">
        <v>0.84599768127193498</v>
      </c>
      <c r="J17890">
        <v>0.81795730849509496</v>
      </c>
      <c r="K17890" t="s">
        <v>29581</v>
      </c>
      <c r="L17890">
        <v>5</v>
      </c>
      <c r="M17890" t="s">
        <v>5133</v>
      </c>
      <c r="N17890">
        <v>0.16666666666666699</v>
      </c>
      <c r="O17890">
        <v>6.35324015247776E-3</v>
      </c>
    </row>
    <row r="17891" spans="1:15">
      <c r="A17891" t="s">
        <v>19794</v>
      </c>
      <c r="B17891" t="s">
        <v>23518</v>
      </c>
      <c r="C17891" t="s">
        <v>19795</v>
      </c>
      <c r="D17891">
        <v>1</v>
      </c>
      <c r="E17891">
        <v>787</v>
      </c>
      <c r="F17891">
        <v>7</v>
      </c>
      <c r="G17891">
        <v>7393</v>
      </c>
      <c r="H17891">
        <v>0.54534917443390396</v>
      </c>
      <c r="I17891">
        <v>1</v>
      </c>
      <c r="J17891">
        <v>0.966855260484069</v>
      </c>
      <c r="K17891" t="s">
        <v>25544</v>
      </c>
      <c r="L17891">
        <v>1</v>
      </c>
      <c r="M17891" t="s">
        <v>5133</v>
      </c>
      <c r="N17891">
        <v>0.14285714285714299</v>
      </c>
      <c r="O17891">
        <v>1.27064803049555E-3</v>
      </c>
    </row>
    <row r="17892" spans="1:15">
      <c r="A17892" t="s">
        <v>19794</v>
      </c>
      <c r="B17892" t="s">
        <v>23511</v>
      </c>
      <c r="C17892" t="s">
        <v>19795</v>
      </c>
      <c r="D17892">
        <v>6</v>
      </c>
      <c r="E17892">
        <v>6152</v>
      </c>
      <c r="F17892">
        <v>8</v>
      </c>
      <c r="G17892">
        <v>7804</v>
      </c>
      <c r="H17892">
        <v>0.77072248517942499</v>
      </c>
      <c r="I17892">
        <v>0.968912233598893</v>
      </c>
      <c r="J17892">
        <v>0.832812322140707</v>
      </c>
      <c r="K17892" t="s">
        <v>34131</v>
      </c>
      <c r="L17892">
        <v>6</v>
      </c>
      <c r="M17892" t="s">
        <v>5133</v>
      </c>
      <c r="N17892">
        <v>0.75</v>
      </c>
      <c r="O17892">
        <v>9.7529258777633303E-4</v>
      </c>
    </row>
    <row r="17893" spans="1:15">
      <c r="A17893" t="s">
        <v>19794</v>
      </c>
      <c r="B17893" t="s">
        <v>23513</v>
      </c>
      <c r="C17893" t="s">
        <v>19795</v>
      </c>
      <c r="D17893">
        <v>1</v>
      </c>
      <c r="E17893">
        <v>535</v>
      </c>
      <c r="F17893">
        <v>9</v>
      </c>
      <c r="G17893">
        <v>8124</v>
      </c>
      <c r="H17893">
        <v>0.45850310076412798</v>
      </c>
      <c r="I17893">
        <v>0.99999999999997702</v>
      </c>
      <c r="J17893">
        <v>0.95041217501583097</v>
      </c>
      <c r="K17893" t="s">
        <v>30034</v>
      </c>
      <c r="L17893">
        <v>1</v>
      </c>
      <c r="M17893" t="s">
        <v>5133</v>
      </c>
      <c r="N17893">
        <v>0.11111111111111099</v>
      </c>
      <c r="O17893">
        <v>1.8691588785046699E-3</v>
      </c>
    </row>
    <row r="17894" spans="1:15">
      <c r="A17894" t="s">
        <v>19796</v>
      </c>
      <c r="B17894" t="s">
        <v>23513</v>
      </c>
      <c r="C17894" t="s">
        <v>19797</v>
      </c>
      <c r="D17894">
        <v>1</v>
      </c>
      <c r="E17894">
        <v>535</v>
      </c>
      <c r="F17894">
        <v>23</v>
      </c>
      <c r="G17894">
        <v>8124</v>
      </c>
      <c r="H17894">
        <v>0.79175173776194596</v>
      </c>
      <c r="I17894">
        <v>0.99999999999997702</v>
      </c>
      <c r="J17894">
        <v>0.95041217501583097</v>
      </c>
      <c r="K17894" t="s">
        <v>26442</v>
      </c>
      <c r="L17894">
        <v>1</v>
      </c>
      <c r="M17894" t="s">
        <v>5133</v>
      </c>
      <c r="N17894">
        <v>4.3478260869565202E-2</v>
      </c>
      <c r="O17894">
        <v>1.8691588785046699E-3</v>
      </c>
    </row>
    <row r="17895" spans="1:15">
      <c r="A17895" t="s">
        <v>19796</v>
      </c>
      <c r="B17895" t="s">
        <v>23518</v>
      </c>
      <c r="C17895" t="s">
        <v>19797</v>
      </c>
      <c r="D17895">
        <v>3</v>
      </c>
      <c r="E17895">
        <v>787</v>
      </c>
      <c r="F17895">
        <v>13</v>
      </c>
      <c r="G17895">
        <v>7393</v>
      </c>
      <c r="H17895">
        <v>0.15356613518559101</v>
      </c>
      <c r="I17895">
        <v>0.80479121538689102</v>
      </c>
      <c r="J17895">
        <v>0.77811662018818395</v>
      </c>
      <c r="K17895" t="s">
        <v>29586</v>
      </c>
      <c r="L17895">
        <v>3</v>
      </c>
      <c r="M17895" t="s">
        <v>5133</v>
      </c>
      <c r="N17895">
        <v>0.230769230769231</v>
      </c>
      <c r="O17895">
        <v>3.8119440914866601E-3</v>
      </c>
    </row>
    <row r="17896" spans="1:15">
      <c r="A17896" t="s">
        <v>19796</v>
      </c>
      <c r="B17896" t="s">
        <v>23511</v>
      </c>
      <c r="C17896" t="s">
        <v>19797</v>
      </c>
      <c r="D17896">
        <v>13</v>
      </c>
      <c r="E17896">
        <v>6152</v>
      </c>
      <c r="F17896">
        <v>18</v>
      </c>
      <c r="G17896">
        <v>7804</v>
      </c>
      <c r="H17896">
        <v>0.83706479223827002</v>
      </c>
      <c r="I17896">
        <v>0.99299950350473198</v>
      </c>
      <c r="J17896">
        <v>0.85351613254652803</v>
      </c>
      <c r="K17896" t="s">
        <v>34132</v>
      </c>
      <c r="L17896">
        <v>13</v>
      </c>
      <c r="M17896" t="s">
        <v>5133</v>
      </c>
      <c r="N17896">
        <v>0.72222222222222199</v>
      </c>
      <c r="O17896">
        <v>2.1131339401820499E-3</v>
      </c>
    </row>
    <row r="17897" spans="1:15">
      <c r="A17897" t="s">
        <v>19798</v>
      </c>
      <c r="B17897" t="s">
        <v>23511</v>
      </c>
      <c r="C17897" t="s">
        <v>19799</v>
      </c>
      <c r="D17897">
        <v>1</v>
      </c>
      <c r="E17897">
        <v>6152</v>
      </c>
      <c r="F17897">
        <v>3</v>
      </c>
      <c r="G17897">
        <v>7804</v>
      </c>
      <c r="H17897">
        <v>0.99052768249503997</v>
      </c>
      <c r="I17897">
        <v>1</v>
      </c>
      <c r="J17897">
        <v>0.85953329234717102</v>
      </c>
      <c r="K17897" t="s">
        <v>34133</v>
      </c>
      <c r="L17897">
        <v>1</v>
      </c>
      <c r="M17897" t="s">
        <v>5133</v>
      </c>
      <c r="N17897">
        <v>0.33333333333333298</v>
      </c>
      <c r="O17897">
        <v>1.6254876462938901E-4</v>
      </c>
    </row>
    <row r="17898" spans="1:15">
      <c r="A17898" t="s">
        <v>19798</v>
      </c>
      <c r="B17898" t="s">
        <v>23518</v>
      </c>
      <c r="C17898" t="s">
        <v>19799</v>
      </c>
      <c r="D17898">
        <v>2</v>
      </c>
      <c r="E17898">
        <v>787</v>
      </c>
      <c r="F17898">
        <v>3</v>
      </c>
      <c r="G17898">
        <v>7393</v>
      </c>
      <c r="H17898">
        <v>3.1553088404617E-2</v>
      </c>
      <c r="I17898">
        <v>0.44363642296891398</v>
      </c>
      <c r="J17898">
        <v>0.42893220928983</v>
      </c>
      <c r="K17898" t="s">
        <v>23976</v>
      </c>
      <c r="L17898">
        <v>2</v>
      </c>
      <c r="M17898" t="s">
        <v>5133</v>
      </c>
      <c r="N17898">
        <v>0.66666666666666696</v>
      </c>
      <c r="O17898">
        <v>2.5412960609911099E-3</v>
      </c>
    </row>
    <row r="17899" spans="1:15">
      <c r="A17899" t="s">
        <v>19800</v>
      </c>
      <c r="B17899" t="s">
        <v>23518</v>
      </c>
      <c r="C17899" t="s">
        <v>19801</v>
      </c>
      <c r="D17899">
        <v>2</v>
      </c>
      <c r="E17899">
        <v>787</v>
      </c>
      <c r="F17899">
        <v>2</v>
      </c>
      <c r="G17899">
        <v>7393</v>
      </c>
      <c r="H17899">
        <v>1.1319170819711901E-2</v>
      </c>
      <c r="I17899">
        <v>0.24323860088996599</v>
      </c>
      <c r="J17899">
        <v>0.235176520823249</v>
      </c>
      <c r="K17899" t="s">
        <v>23976</v>
      </c>
      <c r="L17899">
        <v>2</v>
      </c>
      <c r="M17899" t="s">
        <v>5133</v>
      </c>
      <c r="N17899">
        <v>1</v>
      </c>
      <c r="O17899">
        <v>2.5412960609911099E-3</v>
      </c>
    </row>
    <row r="17900" spans="1:15">
      <c r="A17900" t="s">
        <v>19802</v>
      </c>
      <c r="B17900" t="s">
        <v>23511</v>
      </c>
      <c r="C17900" t="s">
        <v>19803</v>
      </c>
      <c r="D17900">
        <v>1</v>
      </c>
      <c r="E17900">
        <v>6152</v>
      </c>
      <c r="F17900">
        <v>1</v>
      </c>
      <c r="G17900">
        <v>7804</v>
      </c>
      <c r="H17900">
        <v>0.788313685289595</v>
      </c>
      <c r="I17900">
        <v>0.968912233598893</v>
      </c>
      <c r="J17900">
        <v>0.832812322140707</v>
      </c>
      <c r="K17900" t="s">
        <v>34133</v>
      </c>
      <c r="L17900">
        <v>1</v>
      </c>
      <c r="M17900" t="s">
        <v>5133</v>
      </c>
      <c r="N17900">
        <v>1</v>
      </c>
      <c r="O17900">
        <v>1.6254876462938901E-4</v>
      </c>
    </row>
    <row r="17901" spans="1:15">
      <c r="A17901" t="s">
        <v>19804</v>
      </c>
      <c r="B17901" t="s">
        <v>23518</v>
      </c>
      <c r="C17901" t="s">
        <v>19805</v>
      </c>
      <c r="D17901">
        <v>1</v>
      </c>
      <c r="E17901">
        <v>787</v>
      </c>
      <c r="F17901">
        <v>1</v>
      </c>
      <c r="G17901">
        <v>7393</v>
      </c>
      <c r="H17901">
        <v>0.106452049235764</v>
      </c>
      <c r="I17901">
        <v>0.63266972740240601</v>
      </c>
      <c r="J17901">
        <v>0.61170005408803896</v>
      </c>
      <c r="K17901" t="s">
        <v>29551</v>
      </c>
      <c r="L17901">
        <v>1</v>
      </c>
      <c r="M17901" t="s">
        <v>5133</v>
      </c>
      <c r="N17901">
        <v>1</v>
      </c>
      <c r="O17901">
        <v>1.27064803049555E-3</v>
      </c>
    </row>
    <row r="17902" spans="1:15">
      <c r="A17902" t="s">
        <v>19806</v>
      </c>
      <c r="B17902" t="s">
        <v>23518</v>
      </c>
      <c r="C17902" t="s">
        <v>19807</v>
      </c>
      <c r="D17902">
        <v>1</v>
      </c>
      <c r="E17902">
        <v>787</v>
      </c>
      <c r="F17902">
        <v>1</v>
      </c>
      <c r="G17902">
        <v>7393</v>
      </c>
      <c r="H17902">
        <v>0.106452049235764</v>
      </c>
      <c r="I17902">
        <v>0.63266972740240601</v>
      </c>
      <c r="J17902">
        <v>0.61170005408803896</v>
      </c>
      <c r="K17902" t="s">
        <v>29551</v>
      </c>
      <c r="L17902">
        <v>1</v>
      </c>
      <c r="M17902" t="s">
        <v>5133</v>
      </c>
      <c r="N17902">
        <v>1</v>
      </c>
      <c r="O17902">
        <v>1.27064803049555E-3</v>
      </c>
    </row>
    <row r="17903" spans="1:15">
      <c r="A17903" t="s">
        <v>19808</v>
      </c>
      <c r="B17903" t="s">
        <v>23511</v>
      </c>
      <c r="C17903" t="s">
        <v>19809</v>
      </c>
      <c r="D17903">
        <v>11</v>
      </c>
      <c r="E17903">
        <v>6152</v>
      </c>
      <c r="F17903">
        <v>12</v>
      </c>
      <c r="G17903">
        <v>7804</v>
      </c>
      <c r="H17903">
        <v>0.24296886885364699</v>
      </c>
      <c r="I17903">
        <v>0.71382528017432401</v>
      </c>
      <c r="J17903">
        <v>0.61355659322887801</v>
      </c>
      <c r="K17903" t="s">
        <v>33390</v>
      </c>
      <c r="L17903">
        <v>11</v>
      </c>
      <c r="M17903" t="s">
        <v>5133</v>
      </c>
      <c r="N17903">
        <v>0.91666666666666696</v>
      </c>
      <c r="O17903">
        <v>1.78803641092328E-3</v>
      </c>
    </row>
    <row r="17904" spans="1:15">
      <c r="A17904" t="s">
        <v>19808</v>
      </c>
      <c r="B17904" t="s">
        <v>23513</v>
      </c>
      <c r="C17904" t="s">
        <v>19809</v>
      </c>
      <c r="D17904">
        <v>1</v>
      </c>
      <c r="E17904">
        <v>535</v>
      </c>
      <c r="F17904">
        <v>2</v>
      </c>
      <c r="G17904">
        <v>8124</v>
      </c>
      <c r="H17904">
        <v>0.12737930779067499</v>
      </c>
      <c r="I17904">
        <v>0.64703075560747003</v>
      </c>
      <c r="J17904">
        <v>0.614945907739046</v>
      </c>
      <c r="K17904" t="s">
        <v>25000</v>
      </c>
      <c r="L17904">
        <v>1</v>
      </c>
      <c r="M17904" t="s">
        <v>5133</v>
      </c>
      <c r="N17904">
        <v>0.5</v>
      </c>
      <c r="O17904">
        <v>1.8691588785046699E-3</v>
      </c>
    </row>
    <row r="17905" spans="1:15">
      <c r="A17905" t="s">
        <v>19810</v>
      </c>
      <c r="B17905" t="s">
        <v>23513</v>
      </c>
      <c r="C17905" t="s">
        <v>19811</v>
      </c>
      <c r="D17905">
        <v>1</v>
      </c>
      <c r="E17905">
        <v>535</v>
      </c>
      <c r="F17905">
        <v>2</v>
      </c>
      <c r="G17905">
        <v>8124</v>
      </c>
      <c r="H17905">
        <v>0.12737930779067499</v>
      </c>
      <c r="I17905">
        <v>0.64703075560747003</v>
      </c>
      <c r="J17905">
        <v>0.614945907739046</v>
      </c>
      <c r="K17905" t="s">
        <v>25000</v>
      </c>
      <c r="L17905">
        <v>1</v>
      </c>
      <c r="M17905" t="s">
        <v>5133</v>
      </c>
      <c r="N17905">
        <v>0.5</v>
      </c>
      <c r="O17905">
        <v>1.8691588785046699E-3</v>
      </c>
    </row>
    <row r="17906" spans="1:15">
      <c r="A17906" t="s">
        <v>19810</v>
      </c>
      <c r="B17906" t="s">
        <v>23511</v>
      </c>
      <c r="C17906" t="s">
        <v>19811</v>
      </c>
      <c r="D17906">
        <v>11</v>
      </c>
      <c r="E17906">
        <v>6152</v>
      </c>
      <c r="F17906">
        <v>12</v>
      </c>
      <c r="G17906">
        <v>7804</v>
      </c>
      <c r="H17906">
        <v>0.24296886885364699</v>
      </c>
      <c r="I17906">
        <v>0.71382528017432401</v>
      </c>
      <c r="J17906">
        <v>0.61355659322887801</v>
      </c>
      <c r="K17906" t="s">
        <v>33390</v>
      </c>
      <c r="L17906">
        <v>11</v>
      </c>
      <c r="M17906" t="s">
        <v>5133</v>
      </c>
      <c r="N17906">
        <v>0.91666666666666696</v>
      </c>
      <c r="O17906">
        <v>1.78803641092328E-3</v>
      </c>
    </row>
    <row r="17907" spans="1:15">
      <c r="A17907" t="s">
        <v>19812</v>
      </c>
      <c r="B17907" t="s">
        <v>23518</v>
      </c>
      <c r="C17907" t="s">
        <v>19813</v>
      </c>
      <c r="D17907">
        <v>1</v>
      </c>
      <c r="E17907">
        <v>787</v>
      </c>
      <c r="F17907">
        <v>3</v>
      </c>
      <c r="G17907">
        <v>7393</v>
      </c>
      <c r="H17907">
        <v>0.28660084727541502</v>
      </c>
      <c r="I17907">
        <v>0.97863801257884697</v>
      </c>
      <c r="J17907">
        <v>0.94620131057153301</v>
      </c>
      <c r="K17907" t="s">
        <v>23564</v>
      </c>
      <c r="L17907">
        <v>1</v>
      </c>
      <c r="M17907" t="s">
        <v>5133</v>
      </c>
      <c r="N17907">
        <v>0.33333333333333298</v>
      </c>
      <c r="O17907">
        <v>1.27064803049555E-3</v>
      </c>
    </row>
    <row r="17908" spans="1:15">
      <c r="A17908" t="s">
        <v>19812</v>
      </c>
      <c r="B17908" t="s">
        <v>23511</v>
      </c>
      <c r="C17908" t="s">
        <v>19813</v>
      </c>
      <c r="D17908">
        <v>2</v>
      </c>
      <c r="E17908">
        <v>6152</v>
      </c>
      <c r="F17908">
        <v>3</v>
      </c>
      <c r="G17908">
        <v>7804</v>
      </c>
      <c r="H17908">
        <v>0.88457550560319997</v>
      </c>
      <c r="I17908">
        <v>1</v>
      </c>
      <c r="J17908">
        <v>0.85953329234717102</v>
      </c>
      <c r="K17908" t="s">
        <v>23563</v>
      </c>
      <c r="L17908">
        <v>2</v>
      </c>
      <c r="M17908" t="s">
        <v>5133</v>
      </c>
      <c r="N17908">
        <v>0.66666666666666696</v>
      </c>
      <c r="O17908">
        <v>3.2509752925877802E-4</v>
      </c>
    </row>
    <row r="17909" spans="1:15">
      <c r="A17909" t="s">
        <v>19814</v>
      </c>
      <c r="B17909" t="s">
        <v>23511</v>
      </c>
      <c r="C17909" t="s">
        <v>19815</v>
      </c>
      <c r="D17909">
        <v>1</v>
      </c>
      <c r="E17909">
        <v>6152</v>
      </c>
      <c r="F17909">
        <v>1</v>
      </c>
      <c r="G17909">
        <v>7804</v>
      </c>
      <c r="H17909">
        <v>0.788313685289595</v>
      </c>
      <c r="I17909">
        <v>0.968912233598893</v>
      </c>
      <c r="J17909">
        <v>0.832812322140707</v>
      </c>
      <c r="K17909" t="s">
        <v>34134</v>
      </c>
      <c r="L17909">
        <v>1</v>
      </c>
      <c r="M17909" t="s">
        <v>5133</v>
      </c>
      <c r="N17909">
        <v>1</v>
      </c>
      <c r="O17909">
        <v>1.6254876462938901E-4</v>
      </c>
    </row>
    <row r="17910" spans="1:15">
      <c r="A17910" t="s">
        <v>19816</v>
      </c>
      <c r="B17910" t="s">
        <v>23511</v>
      </c>
      <c r="C17910" t="s">
        <v>19817</v>
      </c>
      <c r="D17910">
        <v>1</v>
      </c>
      <c r="E17910">
        <v>6152</v>
      </c>
      <c r="F17910">
        <v>1</v>
      </c>
      <c r="G17910">
        <v>7804</v>
      </c>
      <c r="H17910">
        <v>0.788313685289595</v>
      </c>
      <c r="I17910">
        <v>0.968912233598893</v>
      </c>
      <c r="J17910">
        <v>0.832812322140707</v>
      </c>
      <c r="K17910" t="s">
        <v>34135</v>
      </c>
      <c r="L17910">
        <v>1</v>
      </c>
      <c r="M17910" t="s">
        <v>5133</v>
      </c>
      <c r="N17910">
        <v>1</v>
      </c>
      <c r="O17910">
        <v>1.6254876462938901E-4</v>
      </c>
    </row>
    <row r="17911" spans="1:15">
      <c r="A17911" t="s">
        <v>19818</v>
      </c>
      <c r="B17911" t="s">
        <v>23511</v>
      </c>
      <c r="C17911" t="s">
        <v>19819</v>
      </c>
      <c r="D17911">
        <v>54</v>
      </c>
      <c r="E17911">
        <v>6152</v>
      </c>
      <c r="F17911">
        <v>66</v>
      </c>
      <c r="G17911">
        <v>7804</v>
      </c>
      <c r="H17911">
        <v>0.336769160006122</v>
      </c>
      <c r="I17911">
        <v>0.87709103910391695</v>
      </c>
      <c r="J17911">
        <v>0.75388894852919097</v>
      </c>
      <c r="K17911" t="s">
        <v>34136</v>
      </c>
      <c r="L17911">
        <v>54</v>
      </c>
      <c r="M17911" t="s">
        <v>5133</v>
      </c>
      <c r="N17911">
        <v>0.81818181818181801</v>
      </c>
      <c r="O17911">
        <v>8.7776332899869997E-3</v>
      </c>
    </row>
    <row r="17912" spans="1:15">
      <c r="A17912" t="s">
        <v>19818</v>
      </c>
      <c r="B17912" t="s">
        <v>23518</v>
      </c>
      <c r="C17912" t="s">
        <v>19819</v>
      </c>
      <c r="D17912">
        <v>5</v>
      </c>
      <c r="E17912">
        <v>787</v>
      </c>
      <c r="F17912">
        <v>59</v>
      </c>
      <c r="G17912">
        <v>7393</v>
      </c>
      <c r="H17912">
        <v>0.76735810283522898</v>
      </c>
      <c r="I17912">
        <v>1</v>
      </c>
      <c r="J17912">
        <v>0.966855260484069</v>
      </c>
      <c r="K17912" t="s">
        <v>29842</v>
      </c>
      <c r="L17912">
        <v>5</v>
      </c>
      <c r="M17912" t="s">
        <v>5133</v>
      </c>
      <c r="N17912">
        <v>8.4745762711864403E-2</v>
      </c>
      <c r="O17912">
        <v>6.35324015247776E-3</v>
      </c>
    </row>
    <row r="17913" spans="1:15">
      <c r="A17913" t="s">
        <v>19818</v>
      </c>
      <c r="B17913" t="s">
        <v>23513</v>
      </c>
      <c r="C17913" t="s">
        <v>19819</v>
      </c>
      <c r="D17913">
        <v>4</v>
      </c>
      <c r="E17913">
        <v>535</v>
      </c>
      <c r="F17913">
        <v>70</v>
      </c>
      <c r="G17913">
        <v>8124</v>
      </c>
      <c r="H17913">
        <v>0.68592179008467202</v>
      </c>
      <c r="I17913">
        <v>0.99999999999997702</v>
      </c>
      <c r="J17913">
        <v>0.95041217501583097</v>
      </c>
      <c r="K17913" t="s">
        <v>34110</v>
      </c>
      <c r="L17913">
        <v>4</v>
      </c>
      <c r="M17913" t="s">
        <v>5133</v>
      </c>
      <c r="N17913">
        <v>5.7142857142857099E-2</v>
      </c>
      <c r="O17913">
        <v>7.4766355140186902E-3</v>
      </c>
    </row>
    <row r="17914" spans="1:15">
      <c r="A17914" t="s">
        <v>19820</v>
      </c>
      <c r="B17914" t="s">
        <v>23518</v>
      </c>
      <c r="C17914" t="s">
        <v>19821</v>
      </c>
      <c r="D17914">
        <v>1</v>
      </c>
      <c r="E17914">
        <v>787</v>
      </c>
      <c r="F17914">
        <v>10</v>
      </c>
      <c r="G17914">
        <v>7393</v>
      </c>
      <c r="H17914">
        <v>0.67576236969544701</v>
      </c>
      <c r="I17914">
        <v>1</v>
      </c>
      <c r="J17914">
        <v>0.966855260484069</v>
      </c>
      <c r="K17914" t="s">
        <v>25031</v>
      </c>
      <c r="L17914">
        <v>1</v>
      </c>
      <c r="M17914" t="s">
        <v>5133</v>
      </c>
      <c r="N17914">
        <v>0.1</v>
      </c>
      <c r="O17914">
        <v>1.27064803049555E-3</v>
      </c>
    </row>
    <row r="17915" spans="1:15">
      <c r="A17915" t="s">
        <v>19820</v>
      </c>
      <c r="B17915" t="s">
        <v>23513</v>
      </c>
      <c r="C17915" t="s">
        <v>19821</v>
      </c>
      <c r="D17915">
        <v>2</v>
      </c>
      <c r="E17915">
        <v>535</v>
      </c>
      <c r="F17915">
        <v>12</v>
      </c>
      <c r="G17915">
        <v>8124</v>
      </c>
      <c r="H17915">
        <v>0.184848987275576</v>
      </c>
      <c r="I17915">
        <v>0.75508452473579202</v>
      </c>
      <c r="J17915">
        <v>0.71764152547495597</v>
      </c>
      <c r="K17915" t="s">
        <v>34113</v>
      </c>
      <c r="L17915">
        <v>2</v>
      </c>
      <c r="M17915" t="s">
        <v>5133</v>
      </c>
      <c r="N17915">
        <v>0.16666666666666699</v>
      </c>
      <c r="O17915">
        <v>3.7383177570093499E-3</v>
      </c>
    </row>
    <row r="17916" spans="1:15">
      <c r="A17916" t="s">
        <v>19820</v>
      </c>
      <c r="B17916" t="s">
        <v>23511</v>
      </c>
      <c r="C17916" t="s">
        <v>19821</v>
      </c>
      <c r="D17916">
        <v>8</v>
      </c>
      <c r="E17916">
        <v>6152</v>
      </c>
      <c r="F17916">
        <v>11</v>
      </c>
      <c r="G17916">
        <v>7804</v>
      </c>
      <c r="H17916">
        <v>0.812198093591744</v>
      </c>
      <c r="I17916">
        <v>0.97453872412074605</v>
      </c>
      <c r="J17916">
        <v>0.83764847806331599</v>
      </c>
      <c r="K17916" t="s">
        <v>30790</v>
      </c>
      <c r="L17916">
        <v>8</v>
      </c>
      <c r="M17916" t="s">
        <v>5133</v>
      </c>
      <c r="N17916">
        <v>0.72727272727272696</v>
      </c>
      <c r="O17916">
        <v>1.3003901170351099E-3</v>
      </c>
    </row>
    <row r="17917" spans="1:15">
      <c r="A17917" t="s">
        <v>19822</v>
      </c>
      <c r="B17917" t="s">
        <v>23511</v>
      </c>
      <c r="C17917" t="s">
        <v>19823</v>
      </c>
      <c r="D17917">
        <v>55</v>
      </c>
      <c r="E17917">
        <v>6152</v>
      </c>
      <c r="F17917">
        <v>65</v>
      </c>
      <c r="G17917">
        <v>7804</v>
      </c>
      <c r="H17917">
        <v>0.159976995649149</v>
      </c>
      <c r="I17917">
        <v>0.58203012644710606</v>
      </c>
      <c r="J17917">
        <v>0.50027427083032106</v>
      </c>
      <c r="K17917" t="s">
        <v>34137</v>
      </c>
      <c r="L17917">
        <v>55</v>
      </c>
      <c r="M17917" t="s">
        <v>5133</v>
      </c>
      <c r="N17917">
        <v>0.84615384615384603</v>
      </c>
      <c r="O17917">
        <v>8.9401820546163892E-3</v>
      </c>
    </row>
    <row r="17918" spans="1:15">
      <c r="A17918" t="s">
        <v>19822</v>
      </c>
      <c r="B17918" t="s">
        <v>23513</v>
      </c>
      <c r="C17918" t="s">
        <v>19823</v>
      </c>
      <c r="D17918">
        <v>2</v>
      </c>
      <c r="E17918">
        <v>535</v>
      </c>
      <c r="F17918">
        <v>68</v>
      </c>
      <c r="G17918">
        <v>8124</v>
      </c>
      <c r="H17918">
        <v>0.94431837824879405</v>
      </c>
      <c r="I17918">
        <v>0.99999999999997702</v>
      </c>
      <c r="J17918">
        <v>0.95041217501583097</v>
      </c>
      <c r="K17918" t="s">
        <v>31661</v>
      </c>
      <c r="L17918">
        <v>2</v>
      </c>
      <c r="M17918" t="s">
        <v>5133</v>
      </c>
      <c r="N17918">
        <v>2.9411764705882401E-2</v>
      </c>
      <c r="O17918">
        <v>3.7383177570093499E-3</v>
      </c>
    </row>
    <row r="17919" spans="1:15">
      <c r="A17919" t="s">
        <v>19822</v>
      </c>
      <c r="B17919" t="s">
        <v>23518</v>
      </c>
      <c r="C17919" t="s">
        <v>19823</v>
      </c>
      <c r="D17919">
        <v>5</v>
      </c>
      <c r="E17919">
        <v>787</v>
      </c>
      <c r="F17919">
        <v>58</v>
      </c>
      <c r="G17919">
        <v>7393</v>
      </c>
      <c r="H17919">
        <v>0.75403231432606399</v>
      </c>
      <c r="I17919">
        <v>1</v>
      </c>
      <c r="J17919">
        <v>0.966855260484069</v>
      </c>
      <c r="K17919" t="s">
        <v>29844</v>
      </c>
      <c r="L17919">
        <v>5</v>
      </c>
      <c r="M17919" t="s">
        <v>5133</v>
      </c>
      <c r="N17919">
        <v>8.6206896551724102E-2</v>
      </c>
      <c r="O17919">
        <v>6.35324015247776E-3</v>
      </c>
    </row>
    <row r="17920" spans="1:15">
      <c r="A17920" t="s">
        <v>19824</v>
      </c>
      <c r="B17920" t="s">
        <v>23511</v>
      </c>
      <c r="C17920" t="s">
        <v>19825</v>
      </c>
      <c r="D17920">
        <v>1</v>
      </c>
      <c r="E17920">
        <v>6152</v>
      </c>
      <c r="F17920">
        <v>1</v>
      </c>
      <c r="G17920">
        <v>7804</v>
      </c>
      <c r="H17920">
        <v>0.788313685289595</v>
      </c>
      <c r="I17920">
        <v>0.968912233598893</v>
      </c>
      <c r="J17920">
        <v>0.832812322140707</v>
      </c>
      <c r="K17920" t="s">
        <v>27961</v>
      </c>
      <c r="L17920">
        <v>1</v>
      </c>
      <c r="M17920" t="s">
        <v>5133</v>
      </c>
      <c r="N17920">
        <v>1</v>
      </c>
      <c r="O17920">
        <v>1.6254876462938901E-4</v>
      </c>
    </row>
    <row r="17921" spans="1:15">
      <c r="A17921" t="s">
        <v>19826</v>
      </c>
      <c r="B17921" t="s">
        <v>23511</v>
      </c>
      <c r="C17921" t="s">
        <v>19827</v>
      </c>
      <c r="D17921">
        <v>1</v>
      </c>
      <c r="E17921">
        <v>6152</v>
      </c>
      <c r="F17921">
        <v>1</v>
      </c>
      <c r="G17921">
        <v>7804</v>
      </c>
      <c r="H17921">
        <v>0.788313685289595</v>
      </c>
      <c r="I17921">
        <v>0.968912233598893</v>
      </c>
      <c r="J17921">
        <v>0.832812322140707</v>
      </c>
      <c r="K17921" t="s">
        <v>27961</v>
      </c>
      <c r="L17921">
        <v>1</v>
      </c>
      <c r="M17921" t="s">
        <v>5133</v>
      </c>
      <c r="N17921">
        <v>1</v>
      </c>
      <c r="O17921">
        <v>1.6254876462938901E-4</v>
      </c>
    </row>
    <row r="17922" spans="1:15">
      <c r="A17922" t="s">
        <v>19828</v>
      </c>
      <c r="B17922" t="s">
        <v>23511</v>
      </c>
      <c r="C17922" t="s">
        <v>19829</v>
      </c>
      <c r="D17922">
        <v>2</v>
      </c>
      <c r="E17922">
        <v>6152</v>
      </c>
      <c r="F17922">
        <v>4</v>
      </c>
      <c r="G17922">
        <v>7804</v>
      </c>
      <c r="H17922">
        <v>0.96811759508681905</v>
      </c>
      <c r="I17922">
        <v>1</v>
      </c>
      <c r="J17922">
        <v>0.85953329234717102</v>
      </c>
      <c r="K17922" t="s">
        <v>29771</v>
      </c>
      <c r="L17922">
        <v>2</v>
      </c>
      <c r="M17922" t="s">
        <v>5133</v>
      </c>
      <c r="N17922">
        <v>0.5</v>
      </c>
      <c r="O17922">
        <v>3.2509752925877802E-4</v>
      </c>
    </row>
    <row r="17923" spans="1:15">
      <c r="A17923" t="s">
        <v>19828</v>
      </c>
      <c r="B17923" t="s">
        <v>23513</v>
      </c>
      <c r="C17923" t="s">
        <v>19829</v>
      </c>
      <c r="D17923">
        <v>2</v>
      </c>
      <c r="E17923">
        <v>535</v>
      </c>
      <c r="F17923">
        <v>4</v>
      </c>
      <c r="G17923">
        <v>8124</v>
      </c>
      <c r="H17923">
        <v>2.3758286073191699E-2</v>
      </c>
      <c r="I17923">
        <v>0.31286866571479199</v>
      </c>
      <c r="J17923">
        <v>0.29735418907630301</v>
      </c>
      <c r="K17923" t="s">
        <v>34138</v>
      </c>
      <c r="L17923">
        <v>2</v>
      </c>
      <c r="M17923" t="s">
        <v>5133</v>
      </c>
      <c r="N17923">
        <v>0.5</v>
      </c>
      <c r="O17923">
        <v>3.7383177570093499E-3</v>
      </c>
    </row>
    <row r="17924" spans="1:15">
      <c r="A17924" t="s">
        <v>19830</v>
      </c>
      <c r="B17924" t="s">
        <v>23513</v>
      </c>
      <c r="C17924" t="s">
        <v>19831</v>
      </c>
      <c r="D17924">
        <v>1</v>
      </c>
      <c r="E17924">
        <v>535</v>
      </c>
      <c r="F17924">
        <v>3</v>
      </c>
      <c r="G17924">
        <v>8124</v>
      </c>
      <c r="H17924">
        <v>0.184859247501582</v>
      </c>
      <c r="I17924">
        <v>0.75508452473579202</v>
      </c>
      <c r="J17924">
        <v>0.71764152547495597</v>
      </c>
      <c r="K17924" t="s">
        <v>24907</v>
      </c>
      <c r="L17924">
        <v>1</v>
      </c>
      <c r="M17924" t="s">
        <v>5133</v>
      </c>
      <c r="N17924">
        <v>0.33333333333333298</v>
      </c>
      <c r="O17924">
        <v>1.8691588785046699E-3</v>
      </c>
    </row>
    <row r="17925" spans="1:15">
      <c r="A17925" t="s">
        <v>19830</v>
      </c>
      <c r="B17925" t="s">
        <v>23511</v>
      </c>
      <c r="C17925" t="s">
        <v>19831</v>
      </c>
      <c r="D17925">
        <v>2</v>
      </c>
      <c r="E17925">
        <v>6152</v>
      </c>
      <c r="F17925">
        <v>3</v>
      </c>
      <c r="G17925">
        <v>7804</v>
      </c>
      <c r="H17925">
        <v>0.88457550560319997</v>
      </c>
      <c r="I17925">
        <v>1</v>
      </c>
      <c r="J17925">
        <v>0.85953329234717102</v>
      </c>
      <c r="K17925" t="s">
        <v>29771</v>
      </c>
      <c r="L17925">
        <v>2</v>
      </c>
      <c r="M17925" t="s">
        <v>5133</v>
      </c>
      <c r="N17925">
        <v>0.66666666666666696</v>
      </c>
      <c r="O17925">
        <v>3.2509752925877802E-4</v>
      </c>
    </row>
    <row r="17926" spans="1:15">
      <c r="A17926" t="s">
        <v>19832</v>
      </c>
      <c r="B17926" t="s">
        <v>23513</v>
      </c>
      <c r="C17926" t="s">
        <v>19833</v>
      </c>
      <c r="D17926">
        <v>1</v>
      </c>
      <c r="E17926">
        <v>535</v>
      </c>
      <c r="F17926">
        <v>1</v>
      </c>
      <c r="G17926">
        <v>8124</v>
      </c>
      <c r="H17926">
        <v>6.5854258985721295E-2</v>
      </c>
      <c r="I17926">
        <v>0.448760549738495</v>
      </c>
      <c r="J17926">
        <v>0.42650749013827299</v>
      </c>
      <c r="K17926" t="s">
        <v>26585</v>
      </c>
      <c r="L17926">
        <v>1</v>
      </c>
      <c r="M17926" t="s">
        <v>5133</v>
      </c>
      <c r="N17926">
        <v>1</v>
      </c>
      <c r="O17926">
        <v>1.8691588785046699E-3</v>
      </c>
    </row>
    <row r="17927" spans="1:15">
      <c r="A17927" t="s">
        <v>19834</v>
      </c>
      <c r="B17927" t="s">
        <v>23511</v>
      </c>
      <c r="C17927" t="s">
        <v>19835</v>
      </c>
      <c r="D17927">
        <v>11</v>
      </c>
      <c r="E17927">
        <v>6152</v>
      </c>
      <c r="F17927">
        <v>12</v>
      </c>
      <c r="G17927">
        <v>7804</v>
      </c>
      <c r="H17927">
        <v>0.24296886885364699</v>
      </c>
      <c r="I17927">
        <v>0.71382528017432401</v>
      </c>
      <c r="J17927">
        <v>0.61355659322887801</v>
      </c>
      <c r="K17927" t="s">
        <v>34139</v>
      </c>
      <c r="L17927">
        <v>11</v>
      </c>
      <c r="M17927" t="s">
        <v>5133</v>
      </c>
      <c r="N17927">
        <v>0.91666666666666696</v>
      </c>
      <c r="O17927">
        <v>1.78803641092328E-3</v>
      </c>
    </row>
    <row r="17928" spans="1:15">
      <c r="A17928" t="s">
        <v>19836</v>
      </c>
      <c r="B17928" t="s">
        <v>23511</v>
      </c>
      <c r="C17928" t="s">
        <v>19837</v>
      </c>
      <c r="D17928">
        <v>6</v>
      </c>
      <c r="E17928">
        <v>6152</v>
      </c>
      <c r="F17928">
        <v>7</v>
      </c>
      <c r="G17928">
        <v>7804</v>
      </c>
      <c r="H17928">
        <v>0.54476030000281095</v>
      </c>
      <c r="I17928">
        <v>0.968912233598893</v>
      </c>
      <c r="J17928">
        <v>0.832812322140707</v>
      </c>
      <c r="K17928" t="s">
        <v>24235</v>
      </c>
      <c r="L17928">
        <v>6</v>
      </c>
      <c r="M17928" t="s">
        <v>5133</v>
      </c>
      <c r="N17928">
        <v>0.85714285714285698</v>
      </c>
      <c r="O17928">
        <v>9.7529258777633303E-4</v>
      </c>
    </row>
    <row r="17929" spans="1:15">
      <c r="A17929" t="s">
        <v>19838</v>
      </c>
      <c r="B17929" t="s">
        <v>23511</v>
      </c>
      <c r="C17929" t="s">
        <v>19839</v>
      </c>
      <c r="D17929">
        <v>4</v>
      </c>
      <c r="E17929">
        <v>6152</v>
      </c>
      <c r="F17929">
        <v>4</v>
      </c>
      <c r="G17929">
        <v>7804</v>
      </c>
      <c r="H17929">
        <v>0.38610601832086699</v>
      </c>
      <c r="I17929">
        <v>0.90829480295553899</v>
      </c>
      <c r="J17929">
        <v>0.78070962240619901</v>
      </c>
      <c r="K17929" t="s">
        <v>24773</v>
      </c>
      <c r="L17929">
        <v>4</v>
      </c>
      <c r="M17929" t="s">
        <v>5133</v>
      </c>
      <c r="N17929">
        <v>1</v>
      </c>
      <c r="O17929">
        <v>6.5019505851755496E-4</v>
      </c>
    </row>
    <row r="17930" spans="1:15">
      <c r="A17930" t="s">
        <v>19840</v>
      </c>
      <c r="B17930" t="s">
        <v>23511</v>
      </c>
      <c r="C17930" t="s">
        <v>19841</v>
      </c>
      <c r="D17930">
        <v>11</v>
      </c>
      <c r="E17930">
        <v>6152</v>
      </c>
      <c r="F17930">
        <v>11</v>
      </c>
      <c r="G17930">
        <v>7804</v>
      </c>
      <c r="H17930">
        <v>7.29234120922964E-2</v>
      </c>
      <c r="I17930">
        <v>0.34901846963959998</v>
      </c>
      <c r="J17930">
        <v>0.29999299429929699</v>
      </c>
      <c r="K17930" t="s">
        <v>34140</v>
      </c>
      <c r="L17930">
        <v>11</v>
      </c>
      <c r="M17930" t="s">
        <v>5133</v>
      </c>
      <c r="N17930">
        <v>1</v>
      </c>
      <c r="O17930">
        <v>1.78803641092328E-3</v>
      </c>
    </row>
    <row r="17931" spans="1:15">
      <c r="A17931" t="s">
        <v>19842</v>
      </c>
      <c r="B17931" t="s">
        <v>23511</v>
      </c>
      <c r="C17931" t="s">
        <v>19843</v>
      </c>
      <c r="D17931">
        <v>1</v>
      </c>
      <c r="E17931">
        <v>6152</v>
      </c>
      <c r="F17931">
        <v>1</v>
      </c>
      <c r="G17931">
        <v>7804</v>
      </c>
      <c r="H17931">
        <v>0.788313685289595</v>
      </c>
      <c r="I17931">
        <v>0.968912233598893</v>
      </c>
      <c r="J17931">
        <v>0.832812322140707</v>
      </c>
      <c r="K17931" t="s">
        <v>34141</v>
      </c>
      <c r="L17931">
        <v>1</v>
      </c>
      <c r="M17931" t="s">
        <v>5133</v>
      </c>
      <c r="N17931">
        <v>1</v>
      </c>
      <c r="O17931">
        <v>1.6254876462938901E-4</v>
      </c>
    </row>
    <row r="17932" spans="1:15">
      <c r="A17932" t="s">
        <v>19844</v>
      </c>
      <c r="B17932" t="s">
        <v>23511</v>
      </c>
      <c r="C17932" t="s">
        <v>19845</v>
      </c>
      <c r="D17932">
        <v>6</v>
      </c>
      <c r="E17932">
        <v>6152</v>
      </c>
      <c r="F17932">
        <v>6</v>
      </c>
      <c r="G17932">
        <v>7804</v>
      </c>
      <c r="H17932">
        <v>0.23986678822258201</v>
      </c>
      <c r="I17932">
        <v>0.71382528017432401</v>
      </c>
      <c r="J17932">
        <v>0.61355659322887801</v>
      </c>
      <c r="K17932" t="s">
        <v>33897</v>
      </c>
      <c r="L17932">
        <v>6</v>
      </c>
      <c r="M17932" t="s">
        <v>5133</v>
      </c>
      <c r="N17932">
        <v>1</v>
      </c>
      <c r="O17932">
        <v>9.7529258777633303E-4</v>
      </c>
    </row>
    <row r="17933" spans="1:15">
      <c r="A17933" t="s">
        <v>19846</v>
      </c>
      <c r="B17933" t="s">
        <v>23511</v>
      </c>
      <c r="C17933" t="s">
        <v>19847</v>
      </c>
      <c r="D17933">
        <v>6</v>
      </c>
      <c r="E17933">
        <v>6152</v>
      </c>
      <c r="F17933">
        <v>6</v>
      </c>
      <c r="G17933">
        <v>7804</v>
      </c>
      <c r="H17933">
        <v>0.23986678822258201</v>
      </c>
      <c r="I17933">
        <v>0.71382528017432401</v>
      </c>
      <c r="J17933">
        <v>0.61355659322887801</v>
      </c>
      <c r="K17933" t="s">
        <v>30037</v>
      </c>
      <c r="L17933">
        <v>6</v>
      </c>
      <c r="M17933" t="s">
        <v>5133</v>
      </c>
      <c r="N17933">
        <v>1</v>
      </c>
      <c r="O17933">
        <v>9.7529258777633303E-4</v>
      </c>
    </row>
    <row r="17934" spans="1:15">
      <c r="A17934" t="s">
        <v>19848</v>
      </c>
      <c r="B17934" t="s">
        <v>23511</v>
      </c>
      <c r="C17934" t="s">
        <v>19849</v>
      </c>
      <c r="D17934">
        <v>6</v>
      </c>
      <c r="E17934">
        <v>6152</v>
      </c>
      <c r="F17934">
        <v>6</v>
      </c>
      <c r="G17934">
        <v>7804</v>
      </c>
      <c r="H17934">
        <v>0.23986678822258201</v>
      </c>
      <c r="I17934">
        <v>0.71382528017432401</v>
      </c>
      <c r="J17934">
        <v>0.61355659322887801</v>
      </c>
      <c r="K17934" t="s">
        <v>30037</v>
      </c>
      <c r="L17934">
        <v>6</v>
      </c>
      <c r="M17934" t="s">
        <v>5133</v>
      </c>
      <c r="N17934">
        <v>1</v>
      </c>
      <c r="O17934">
        <v>9.7529258777633303E-4</v>
      </c>
    </row>
    <row r="17935" spans="1:15">
      <c r="A17935" t="s">
        <v>19850</v>
      </c>
      <c r="B17935" t="s">
        <v>23513</v>
      </c>
      <c r="C17935" t="s">
        <v>19851</v>
      </c>
      <c r="D17935">
        <v>4</v>
      </c>
      <c r="E17935">
        <v>535</v>
      </c>
      <c r="F17935">
        <v>63</v>
      </c>
      <c r="G17935">
        <v>8124</v>
      </c>
      <c r="H17935">
        <v>0.60324134096183801</v>
      </c>
      <c r="I17935">
        <v>0.99999999999997702</v>
      </c>
      <c r="J17935">
        <v>0.95041217501583097</v>
      </c>
      <c r="K17935" t="s">
        <v>34142</v>
      </c>
      <c r="L17935">
        <v>4</v>
      </c>
      <c r="M17935" t="s">
        <v>5133</v>
      </c>
      <c r="N17935">
        <v>6.3492063492063502E-2</v>
      </c>
      <c r="O17935">
        <v>7.4766355140186902E-3</v>
      </c>
    </row>
    <row r="17936" spans="1:15">
      <c r="A17936" t="s">
        <v>19850</v>
      </c>
      <c r="B17936" t="s">
        <v>23518</v>
      </c>
      <c r="C17936" t="s">
        <v>19851</v>
      </c>
      <c r="D17936">
        <v>5</v>
      </c>
      <c r="E17936">
        <v>787</v>
      </c>
      <c r="F17936">
        <v>57</v>
      </c>
      <c r="G17936">
        <v>7393</v>
      </c>
      <c r="H17936">
        <v>0.74014498825115604</v>
      </c>
      <c r="I17936">
        <v>1</v>
      </c>
      <c r="J17936">
        <v>0.966855260484069</v>
      </c>
      <c r="K17936" t="s">
        <v>34143</v>
      </c>
      <c r="L17936">
        <v>5</v>
      </c>
      <c r="M17936" t="s">
        <v>5133</v>
      </c>
      <c r="N17936">
        <v>8.7719298245614002E-2</v>
      </c>
      <c r="O17936">
        <v>6.35324015247776E-3</v>
      </c>
    </row>
    <row r="17937" spans="1:15">
      <c r="A17937" t="s">
        <v>19850</v>
      </c>
      <c r="B17937" t="s">
        <v>23511</v>
      </c>
      <c r="C17937" t="s">
        <v>19851</v>
      </c>
      <c r="D17937">
        <v>55</v>
      </c>
      <c r="E17937">
        <v>6152</v>
      </c>
      <c r="F17937">
        <v>64</v>
      </c>
      <c r="G17937">
        <v>7804</v>
      </c>
      <c r="H17937">
        <v>0.103119314407686</v>
      </c>
      <c r="I17937">
        <v>0.444098709686645</v>
      </c>
      <c r="J17937">
        <v>0.38171762606409199</v>
      </c>
      <c r="K17937" t="s">
        <v>34144</v>
      </c>
      <c r="L17937">
        <v>55</v>
      </c>
      <c r="M17937" t="s">
        <v>5133</v>
      </c>
      <c r="N17937">
        <v>0.859375</v>
      </c>
      <c r="O17937">
        <v>8.9401820546163892E-3</v>
      </c>
    </row>
    <row r="17938" spans="1:15">
      <c r="A17938" t="s">
        <v>19852</v>
      </c>
      <c r="B17938" t="s">
        <v>23511</v>
      </c>
      <c r="C17938" t="s">
        <v>19853</v>
      </c>
      <c r="D17938">
        <v>1</v>
      </c>
      <c r="E17938">
        <v>6152</v>
      </c>
      <c r="F17938">
        <v>1</v>
      </c>
      <c r="G17938">
        <v>7804</v>
      </c>
      <c r="H17938">
        <v>0.788313685289595</v>
      </c>
      <c r="I17938">
        <v>0.968912233598893</v>
      </c>
      <c r="J17938">
        <v>0.832812322140707</v>
      </c>
      <c r="K17938" t="s">
        <v>27957</v>
      </c>
      <c r="L17938">
        <v>1</v>
      </c>
      <c r="M17938" t="s">
        <v>5133</v>
      </c>
      <c r="N17938">
        <v>1</v>
      </c>
      <c r="O17938">
        <v>1.6254876462938901E-4</v>
      </c>
    </row>
    <row r="17939" spans="1:15">
      <c r="A17939" t="s">
        <v>19854</v>
      </c>
      <c r="B17939" t="s">
        <v>23511</v>
      </c>
      <c r="C17939" t="s">
        <v>19855</v>
      </c>
      <c r="D17939">
        <v>20</v>
      </c>
      <c r="E17939">
        <v>6152</v>
      </c>
      <c r="F17939">
        <v>22</v>
      </c>
      <c r="G17939">
        <v>7804</v>
      </c>
      <c r="H17939">
        <v>0.12543529925701299</v>
      </c>
      <c r="I17939">
        <v>0.50199614682328897</v>
      </c>
      <c r="J17939">
        <v>0.43148240082461498</v>
      </c>
      <c r="K17939" t="s">
        <v>34145</v>
      </c>
      <c r="L17939">
        <v>20</v>
      </c>
      <c r="M17939" t="s">
        <v>5133</v>
      </c>
      <c r="N17939">
        <v>0.90909090909090895</v>
      </c>
      <c r="O17939">
        <v>3.2509752925877801E-3</v>
      </c>
    </row>
    <row r="17940" spans="1:15">
      <c r="A17940" t="s">
        <v>19854</v>
      </c>
      <c r="B17940" t="s">
        <v>23518</v>
      </c>
      <c r="C17940" t="s">
        <v>19855</v>
      </c>
      <c r="D17940">
        <v>1</v>
      </c>
      <c r="E17940">
        <v>787</v>
      </c>
      <c r="F17940">
        <v>20</v>
      </c>
      <c r="G17940">
        <v>7393</v>
      </c>
      <c r="H17940">
        <v>0.89503969563115604</v>
      </c>
      <c r="I17940">
        <v>1</v>
      </c>
      <c r="J17940">
        <v>0.966855260484069</v>
      </c>
      <c r="K17940" t="s">
        <v>27955</v>
      </c>
      <c r="L17940">
        <v>1</v>
      </c>
      <c r="M17940" t="s">
        <v>5133</v>
      </c>
      <c r="N17940">
        <v>0.05</v>
      </c>
      <c r="O17940">
        <v>1.27064803049555E-3</v>
      </c>
    </row>
    <row r="17941" spans="1:15">
      <c r="A17941" t="s">
        <v>19854</v>
      </c>
      <c r="B17941" t="s">
        <v>23513</v>
      </c>
      <c r="C17941" t="s">
        <v>19855</v>
      </c>
      <c r="D17941">
        <v>1</v>
      </c>
      <c r="E17941">
        <v>535</v>
      </c>
      <c r="F17941">
        <v>22</v>
      </c>
      <c r="G17941">
        <v>8124</v>
      </c>
      <c r="H17941">
        <v>0.77702822510206004</v>
      </c>
      <c r="I17941">
        <v>0.99999999999997702</v>
      </c>
      <c r="J17941">
        <v>0.95041217501583097</v>
      </c>
      <c r="K17941" t="s">
        <v>25419</v>
      </c>
      <c r="L17941">
        <v>1</v>
      </c>
      <c r="M17941" t="s">
        <v>5133</v>
      </c>
      <c r="N17941">
        <v>4.5454545454545497E-2</v>
      </c>
      <c r="O17941">
        <v>1.8691588785046699E-3</v>
      </c>
    </row>
    <row r="17942" spans="1:15">
      <c r="A17942" t="s">
        <v>19856</v>
      </c>
      <c r="B17942" t="s">
        <v>23518</v>
      </c>
      <c r="C17942" t="s">
        <v>19857</v>
      </c>
      <c r="D17942">
        <v>4</v>
      </c>
      <c r="E17942">
        <v>787</v>
      </c>
      <c r="F17942">
        <v>43</v>
      </c>
      <c r="G17942">
        <v>7393</v>
      </c>
      <c r="H17942">
        <v>0.68595077315375197</v>
      </c>
      <c r="I17942">
        <v>1</v>
      </c>
      <c r="J17942">
        <v>0.966855260484069</v>
      </c>
      <c r="K17942" t="s">
        <v>34146</v>
      </c>
      <c r="L17942">
        <v>4</v>
      </c>
      <c r="M17942" t="s">
        <v>5133</v>
      </c>
      <c r="N17942">
        <v>9.3023255813953501E-2</v>
      </c>
      <c r="O17942">
        <v>5.0825921219822103E-3</v>
      </c>
    </row>
    <row r="17943" spans="1:15">
      <c r="A17943" t="s">
        <v>19856</v>
      </c>
      <c r="B17943" t="s">
        <v>23511</v>
      </c>
      <c r="C17943" t="s">
        <v>19857</v>
      </c>
      <c r="D17943">
        <v>35</v>
      </c>
      <c r="E17943">
        <v>6152</v>
      </c>
      <c r="F17943">
        <v>44</v>
      </c>
      <c r="G17943">
        <v>7804</v>
      </c>
      <c r="H17943">
        <v>0.54144431585868702</v>
      </c>
      <c r="I17943">
        <v>0.968912233598893</v>
      </c>
      <c r="J17943">
        <v>0.832812322140707</v>
      </c>
      <c r="K17943" t="s">
        <v>34147</v>
      </c>
      <c r="L17943">
        <v>35</v>
      </c>
      <c r="M17943" t="s">
        <v>5133</v>
      </c>
      <c r="N17943">
        <v>0.79545454545454497</v>
      </c>
      <c r="O17943">
        <v>5.68920676202861E-3</v>
      </c>
    </row>
    <row r="17944" spans="1:15">
      <c r="A17944" t="s">
        <v>19856</v>
      </c>
      <c r="B17944" t="s">
        <v>23513</v>
      </c>
      <c r="C17944" t="s">
        <v>19857</v>
      </c>
      <c r="D17944">
        <v>3</v>
      </c>
      <c r="E17944">
        <v>535</v>
      </c>
      <c r="F17944">
        <v>47</v>
      </c>
      <c r="G17944">
        <v>8124</v>
      </c>
      <c r="H17944">
        <v>0.60655790351823102</v>
      </c>
      <c r="I17944">
        <v>0.99999999999997702</v>
      </c>
      <c r="J17944">
        <v>0.95041217501583097</v>
      </c>
      <c r="K17944" t="s">
        <v>29740</v>
      </c>
      <c r="L17944">
        <v>3</v>
      </c>
      <c r="M17944" t="s">
        <v>5133</v>
      </c>
      <c r="N17944">
        <v>6.3829787234042507E-2</v>
      </c>
      <c r="O17944">
        <v>5.60747663551402E-3</v>
      </c>
    </row>
    <row r="17945" spans="1:15">
      <c r="A17945" t="s">
        <v>19858</v>
      </c>
      <c r="B17945" t="s">
        <v>23511</v>
      </c>
      <c r="C17945" t="s">
        <v>19859</v>
      </c>
      <c r="D17945">
        <v>1</v>
      </c>
      <c r="E17945">
        <v>6152</v>
      </c>
      <c r="F17945">
        <v>1</v>
      </c>
      <c r="G17945">
        <v>7804</v>
      </c>
      <c r="H17945">
        <v>0.788313685289595</v>
      </c>
      <c r="I17945">
        <v>0.968912233598893</v>
      </c>
      <c r="J17945">
        <v>0.832812322140707</v>
      </c>
      <c r="K17945" t="s">
        <v>30067</v>
      </c>
      <c r="L17945">
        <v>1</v>
      </c>
      <c r="M17945" t="s">
        <v>5133</v>
      </c>
      <c r="N17945">
        <v>1</v>
      </c>
      <c r="O17945">
        <v>1.6254876462938901E-4</v>
      </c>
    </row>
    <row r="17946" spans="1:15">
      <c r="A17946" t="s">
        <v>19860</v>
      </c>
      <c r="B17946" t="s">
        <v>23511</v>
      </c>
      <c r="C17946" t="s">
        <v>19861</v>
      </c>
      <c r="D17946">
        <v>5</v>
      </c>
      <c r="E17946">
        <v>6152</v>
      </c>
      <c r="F17946">
        <v>5</v>
      </c>
      <c r="G17946">
        <v>7804</v>
      </c>
      <c r="H17946">
        <v>0.30433074367137097</v>
      </c>
      <c r="I17946">
        <v>0.81020448119108801</v>
      </c>
      <c r="J17946">
        <v>0.69639772519260701</v>
      </c>
      <c r="K17946" t="s">
        <v>34032</v>
      </c>
      <c r="L17946">
        <v>5</v>
      </c>
      <c r="M17946" t="s">
        <v>5133</v>
      </c>
      <c r="N17946">
        <v>1</v>
      </c>
      <c r="O17946">
        <v>8.1274382314694405E-4</v>
      </c>
    </row>
    <row r="17947" spans="1:15">
      <c r="A17947" t="s">
        <v>19862</v>
      </c>
      <c r="B17947" t="s">
        <v>23511</v>
      </c>
      <c r="C17947" t="s">
        <v>19863</v>
      </c>
      <c r="D17947">
        <v>2</v>
      </c>
      <c r="E17947">
        <v>6152</v>
      </c>
      <c r="F17947">
        <v>2</v>
      </c>
      <c r="G17947">
        <v>7804</v>
      </c>
      <c r="H17947">
        <v>0.62141708038142995</v>
      </c>
      <c r="I17947">
        <v>0.968912233598893</v>
      </c>
      <c r="J17947">
        <v>0.832812322140707</v>
      </c>
      <c r="K17947" t="s">
        <v>33546</v>
      </c>
      <c r="L17947">
        <v>2</v>
      </c>
      <c r="M17947" t="s">
        <v>5133</v>
      </c>
      <c r="N17947">
        <v>1</v>
      </c>
      <c r="O17947">
        <v>3.2509752925877802E-4</v>
      </c>
    </row>
    <row r="17948" spans="1:15">
      <c r="A17948" t="s">
        <v>19864</v>
      </c>
      <c r="B17948" t="s">
        <v>23518</v>
      </c>
      <c r="C17948" t="s">
        <v>19865</v>
      </c>
      <c r="D17948">
        <v>76</v>
      </c>
      <c r="E17948">
        <v>787</v>
      </c>
      <c r="F17948">
        <v>958</v>
      </c>
      <c r="G17948">
        <v>7393</v>
      </c>
      <c r="H17948">
        <v>0.99893525633150104</v>
      </c>
      <c r="I17948">
        <v>1</v>
      </c>
      <c r="J17948">
        <v>0.966855260484069</v>
      </c>
      <c r="K17948" t="s">
        <v>34148</v>
      </c>
      <c r="L17948">
        <v>76</v>
      </c>
      <c r="M17948" t="s">
        <v>5133</v>
      </c>
      <c r="N17948">
        <v>7.9331941544885196E-2</v>
      </c>
      <c r="O17948">
        <v>9.6569250317662003E-2</v>
      </c>
    </row>
    <row r="17949" spans="1:15">
      <c r="A17949" t="s">
        <v>19864</v>
      </c>
      <c r="B17949" t="s">
        <v>23511</v>
      </c>
      <c r="C17949" t="s">
        <v>19865</v>
      </c>
      <c r="D17949">
        <v>884</v>
      </c>
      <c r="E17949">
        <v>6152</v>
      </c>
      <c r="F17949">
        <v>1064</v>
      </c>
      <c r="G17949">
        <v>7804</v>
      </c>
      <c r="H17949">
        <v>1.1280311466924101E-4</v>
      </c>
      <c r="I17949">
        <v>2.2166600078217199E-3</v>
      </c>
      <c r="J17949">
        <v>1.9052930745372999E-3</v>
      </c>
      <c r="K17949" t="s">
        <v>34149</v>
      </c>
      <c r="L17949">
        <v>884</v>
      </c>
      <c r="M17949" t="s">
        <v>5133</v>
      </c>
      <c r="N17949">
        <v>0.83082706766917302</v>
      </c>
      <c r="O17949">
        <v>0.14369310793237999</v>
      </c>
    </row>
    <row r="17950" spans="1:15">
      <c r="A17950" t="s">
        <v>19864</v>
      </c>
      <c r="B17950" t="s">
        <v>23513</v>
      </c>
      <c r="C17950" t="s">
        <v>19865</v>
      </c>
      <c r="D17950">
        <v>67</v>
      </c>
      <c r="E17950">
        <v>535</v>
      </c>
      <c r="F17950">
        <v>1076</v>
      </c>
      <c r="G17950">
        <v>8124</v>
      </c>
      <c r="H17950">
        <v>0.71421085326337996</v>
      </c>
      <c r="I17950">
        <v>0.99999999999997702</v>
      </c>
      <c r="J17950">
        <v>0.95041217501583097</v>
      </c>
      <c r="K17950" t="s">
        <v>34150</v>
      </c>
      <c r="L17950">
        <v>67</v>
      </c>
      <c r="M17950" t="s">
        <v>5133</v>
      </c>
      <c r="N17950">
        <v>6.2267657992565097E-2</v>
      </c>
      <c r="O17950">
        <v>0.125233644859813</v>
      </c>
    </row>
    <row r="17951" spans="1:15">
      <c r="A17951" t="s">
        <v>19866</v>
      </c>
      <c r="B17951" t="s">
        <v>23513</v>
      </c>
      <c r="C17951" t="s">
        <v>19867</v>
      </c>
      <c r="D17951">
        <v>16</v>
      </c>
      <c r="E17951">
        <v>535</v>
      </c>
      <c r="F17951">
        <v>419</v>
      </c>
      <c r="G17951">
        <v>8124</v>
      </c>
      <c r="H17951">
        <v>0.99551392510144499</v>
      </c>
      <c r="I17951">
        <v>0.99999999999997702</v>
      </c>
      <c r="J17951">
        <v>0.95041217501583097</v>
      </c>
      <c r="K17951" t="s">
        <v>31739</v>
      </c>
      <c r="L17951">
        <v>16</v>
      </c>
      <c r="M17951" t="s">
        <v>5133</v>
      </c>
      <c r="N17951">
        <v>3.8186157517899798E-2</v>
      </c>
      <c r="O17951">
        <v>2.9906542056074799E-2</v>
      </c>
    </row>
    <row r="17952" spans="1:15">
      <c r="A17952" t="s">
        <v>19866</v>
      </c>
      <c r="B17952" t="s">
        <v>23518</v>
      </c>
      <c r="C17952" t="s">
        <v>19867</v>
      </c>
      <c r="D17952">
        <v>24</v>
      </c>
      <c r="E17952">
        <v>787</v>
      </c>
      <c r="F17952">
        <v>394</v>
      </c>
      <c r="G17952">
        <v>7393</v>
      </c>
      <c r="H17952">
        <v>0.99953602643172201</v>
      </c>
      <c r="I17952">
        <v>1</v>
      </c>
      <c r="J17952">
        <v>0.966855260484069</v>
      </c>
      <c r="K17952" t="s">
        <v>34064</v>
      </c>
      <c r="L17952">
        <v>24</v>
      </c>
      <c r="M17952" t="s">
        <v>5133</v>
      </c>
      <c r="N17952">
        <v>6.0913705583756299E-2</v>
      </c>
      <c r="O17952">
        <v>3.0495552731893302E-2</v>
      </c>
    </row>
    <row r="17953" spans="1:15">
      <c r="A17953" t="s">
        <v>19866</v>
      </c>
      <c r="B17953" t="s">
        <v>23511</v>
      </c>
      <c r="C17953" t="s">
        <v>19867</v>
      </c>
      <c r="D17953">
        <v>371</v>
      </c>
      <c r="E17953">
        <v>6152</v>
      </c>
      <c r="F17953">
        <v>429</v>
      </c>
      <c r="G17953">
        <v>7804</v>
      </c>
      <c r="H17953" s="34">
        <v>1.95666297299765E-5</v>
      </c>
      <c r="I17953">
        <v>5.0792939375941598E-4</v>
      </c>
      <c r="J17953">
        <v>4.36582224097933E-4</v>
      </c>
      <c r="K17953" t="s">
        <v>34063</v>
      </c>
      <c r="L17953">
        <v>371</v>
      </c>
      <c r="M17953" t="s">
        <v>5133</v>
      </c>
      <c r="N17953">
        <v>0.86480186480186505</v>
      </c>
      <c r="O17953">
        <v>6.0305591677503302E-2</v>
      </c>
    </row>
    <row r="17954" spans="1:15">
      <c r="A17954" t="s">
        <v>19868</v>
      </c>
      <c r="B17954" t="s">
        <v>23511</v>
      </c>
      <c r="C17954" t="s">
        <v>19869</v>
      </c>
      <c r="D17954">
        <v>436</v>
      </c>
      <c r="E17954">
        <v>6152</v>
      </c>
      <c r="F17954">
        <v>518</v>
      </c>
      <c r="G17954">
        <v>7804</v>
      </c>
      <c r="H17954">
        <v>9.3770304108925105E-4</v>
      </c>
      <c r="I17954">
        <v>1.2663493058331501E-2</v>
      </c>
      <c r="J17954">
        <v>1.0884693881043199E-2</v>
      </c>
      <c r="K17954" t="s">
        <v>34066</v>
      </c>
      <c r="L17954">
        <v>436</v>
      </c>
      <c r="M17954" t="s">
        <v>5133</v>
      </c>
      <c r="N17954">
        <v>0.84169884169884202</v>
      </c>
      <c r="O17954">
        <v>7.08712613784135E-2</v>
      </c>
    </row>
    <row r="17955" spans="1:15">
      <c r="A17955" t="s">
        <v>19868</v>
      </c>
      <c r="B17955" t="s">
        <v>23513</v>
      </c>
      <c r="C17955" t="s">
        <v>19869</v>
      </c>
      <c r="D17955">
        <v>38</v>
      </c>
      <c r="E17955">
        <v>535</v>
      </c>
      <c r="F17955">
        <v>526</v>
      </c>
      <c r="G17955">
        <v>8124</v>
      </c>
      <c r="H17955">
        <v>0.29576920345284102</v>
      </c>
      <c r="I17955">
        <v>0.941290026326143</v>
      </c>
      <c r="J17955">
        <v>0.89461350124135897</v>
      </c>
      <c r="K17955" t="s">
        <v>31764</v>
      </c>
      <c r="L17955">
        <v>38</v>
      </c>
      <c r="M17955" t="s">
        <v>5133</v>
      </c>
      <c r="N17955">
        <v>7.2243346007604597E-2</v>
      </c>
      <c r="O17955">
        <v>7.1028037383177603E-2</v>
      </c>
    </row>
    <row r="17956" spans="1:15">
      <c r="A17956" t="s">
        <v>19868</v>
      </c>
      <c r="B17956" t="s">
        <v>23518</v>
      </c>
      <c r="C17956" t="s">
        <v>19869</v>
      </c>
      <c r="D17956">
        <v>38</v>
      </c>
      <c r="E17956">
        <v>787</v>
      </c>
      <c r="F17956">
        <v>470</v>
      </c>
      <c r="G17956">
        <v>7393</v>
      </c>
      <c r="H17956">
        <v>0.97686680119902902</v>
      </c>
      <c r="I17956">
        <v>1</v>
      </c>
      <c r="J17956">
        <v>0.966855260484069</v>
      </c>
      <c r="K17956" t="s">
        <v>34065</v>
      </c>
      <c r="L17956">
        <v>38</v>
      </c>
      <c r="M17956" t="s">
        <v>5133</v>
      </c>
      <c r="N17956">
        <v>8.0851063829787198E-2</v>
      </c>
      <c r="O17956">
        <v>4.8284625158831002E-2</v>
      </c>
    </row>
    <row r="17957" spans="1:15">
      <c r="A17957" t="s">
        <v>19870</v>
      </c>
      <c r="B17957" t="s">
        <v>23518</v>
      </c>
      <c r="C17957" t="s">
        <v>19871</v>
      </c>
      <c r="D17957">
        <v>3</v>
      </c>
      <c r="E17957">
        <v>787</v>
      </c>
      <c r="F17957">
        <v>66</v>
      </c>
      <c r="G17957">
        <v>7393</v>
      </c>
      <c r="H17957">
        <v>0.97708206276735698</v>
      </c>
      <c r="I17957">
        <v>1</v>
      </c>
      <c r="J17957">
        <v>0.966855260484069</v>
      </c>
      <c r="K17957" t="s">
        <v>25880</v>
      </c>
      <c r="L17957">
        <v>3</v>
      </c>
      <c r="M17957" t="s">
        <v>5133</v>
      </c>
      <c r="N17957">
        <v>4.5454545454545497E-2</v>
      </c>
      <c r="O17957">
        <v>3.8119440914866601E-3</v>
      </c>
    </row>
    <row r="17958" spans="1:15">
      <c r="A17958" t="s">
        <v>19870</v>
      </c>
      <c r="B17958" t="s">
        <v>23511</v>
      </c>
      <c r="C17958" t="s">
        <v>19871</v>
      </c>
      <c r="D17958">
        <v>59</v>
      </c>
      <c r="E17958">
        <v>6152</v>
      </c>
      <c r="F17958">
        <v>66</v>
      </c>
      <c r="G17958">
        <v>7804</v>
      </c>
      <c r="H17958">
        <v>1.93518351205577E-2</v>
      </c>
      <c r="I17958">
        <v>0.13845844241416499</v>
      </c>
      <c r="J17958">
        <v>0.119009640861508</v>
      </c>
      <c r="K17958" t="s">
        <v>26009</v>
      </c>
      <c r="L17958">
        <v>59</v>
      </c>
      <c r="M17958" t="s">
        <v>5133</v>
      </c>
      <c r="N17958">
        <v>0.89393939393939403</v>
      </c>
      <c r="O17958">
        <v>9.5903771131339403E-3</v>
      </c>
    </row>
    <row r="17959" spans="1:15">
      <c r="A17959" t="s">
        <v>19870</v>
      </c>
      <c r="B17959" t="s">
        <v>23513</v>
      </c>
      <c r="C17959" t="s">
        <v>19871</v>
      </c>
      <c r="D17959">
        <v>2</v>
      </c>
      <c r="E17959">
        <v>535</v>
      </c>
      <c r="F17959">
        <v>70</v>
      </c>
      <c r="G17959">
        <v>8124</v>
      </c>
      <c r="H17959">
        <v>0.95027504790301898</v>
      </c>
      <c r="I17959">
        <v>0.99999999999997702</v>
      </c>
      <c r="J17959">
        <v>0.95041217501583097</v>
      </c>
      <c r="K17959" t="s">
        <v>25882</v>
      </c>
      <c r="L17959">
        <v>2</v>
      </c>
      <c r="M17959" t="s">
        <v>5133</v>
      </c>
      <c r="N17959">
        <v>2.8571428571428598E-2</v>
      </c>
      <c r="O17959">
        <v>3.7383177570093499E-3</v>
      </c>
    </row>
    <row r="17960" spans="1:15">
      <c r="A17960" t="s">
        <v>19872</v>
      </c>
      <c r="B17960" t="s">
        <v>23511</v>
      </c>
      <c r="C17960" t="s">
        <v>19873</v>
      </c>
      <c r="D17960">
        <v>14</v>
      </c>
      <c r="E17960">
        <v>6152</v>
      </c>
      <c r="F17960">
        <v>16</v>
      </c>
      <c r="G17960">
        <v>7804</v>
      </c>
      <c r="H17960">
        <v>0.31001576119125202</v>
      </c>
      <c r="I17960">
        <v>0.81979725192798203</v>
      </c>
      <c r="J17960">
        <v>0.70464303100682102</v>
      </c>
      <c r="K17960" t="s">
        <v>34151</v>
      </c>
      <c r="L17960">
        <v>14</v>
      </c>
      <c r="M17960" t="s">
        <v>5133</v>
      </c>
      <c r="N17960">
        <v>0.875</v>
      </c>
      <c r="O17960">
        <v>2.2756827048114399E-3</v>
      </c>
    </row>
    <row r="17961" spans="1:15">
      <c r="A17961" t="s">
        <v>19872</v>
      </c>
      <c r="B17961" t="s">
        <v>23513</v>
      </c>
      <c r="C17961" t="s">
        <v>19873</v>
      </c>
      <c r="D17961">
        <v>1</v>
      </c>
      <c r="E17961">
        <v>535</v>
      </c>
      <c r="F17961">
        <v>16</v>
      </c>
      <c r="G17961">
        <v>8124</v>
      </c>
      <c r="H17961">
        <v>0.66412214006675596</v>
      </c>
      <c r="I17961">
        <v>0.99999999999997702</v>
      </c>
      <c r="J17961">
        <v>0.95041217501583097</v>
      </c>
      <c r="K17961" t="s">
        <v>25582</v>
      </c>
      <c r="L17961">
        <v>1</v>
      </c>
      <c r="M17961" t="s">
        <v>5133</v>
      </c>
      <c r="N17961">
        <v>6.25E-2</v>
      </c>
      <c r="O17961">
        <v>1.8691588785046699E-3</v>
      </c>
    </row>
    <row r="17962" spans="1:15">
      <c r="A17962" t="s">
        <v>19874</v>
      </c>
      <c r="B17962" t="s">
        <v>23513</v>
      </c>
      <c r="C17962" t="s">
        <v>19875</v>
      </c>
      <c r="D17962">
        <v>1</v>
      </c>
      <c r="E17962">
        <v>535</v>
      </c>
      <c r="F17962">
        <v>1</v>
      </c>
      <c r="G17962">
        <v>8124</v>
      </c>
      <c r="H17962">
        <v>6.5854258985721295E-2</v>
      </c>
      <c r="I17962">
        <v>0.448760549738495</v>
      </c>
      <c r="J17962">
        <v>0.42650749013827299</v>
      </c>
      <c r="K17962" t="s">
        <v>25386</v>
      </c>
      <c r="L17962">
        <v>1</v>
      </c>
      <c r="M17962" t="s">
        <v>5133</v>
      </c>
      <c r="N17962">
        <v>1</v>
      </c>
      <c r="O17962">
        <v>1.8691588785046699E-3</v>
      </c>
    </row>
    <row r="17963" spans="1:15">
      <c r="A17963" t="s">
        <v>19876</v>
      </c>
      <c r="B17963" t="s">
        <v>23511</v>
      </c>
      <c r="C17963" t="s">
        <v>19877</v>
      </c>
      <c r="D17963">
        <v>1</v>
      </c>
      <c r="E17963">
        <v>6152</v>
      </c>
      <c r="F17963">
        <v>1</v>
      </c>
      <c r="G17963">
        <v>7804</v>
      </c>
      <c r="H17963">
        <v>0.788313685289595</v>
      </c>
      <c r="I17963">
        <v>0.968912233598893</v>
      </c>
      <c r="J17963">
        <v>0.832812322140707</v>
      </c>
      <c r="K17963" t="s">
        <v>34010</v>
      </c>
      <c r="L17963">
        <v>1</v>
      </c>
      <c r="M17963" t="s">
        <v>5133</v>
      </c>
      <c r="N17963">
        <v>1</v>
      </c>
      <c r="O17963">
        <v>1.6254876462938901E-4</v>
      </c>
    </row>
    <row r="17964" spans="1:15">
      <c r="A17964" t="s">
        <v>19878</v>
      </c>
      <c r="B17964" t="s">
        <v>23518</v>
      </c>
      <c r="C17964" t="s">
        <v>19879</v>
      </c>
      <c r="D17964">
        <v>1</v>
      </c>
      <c r="E17964">
        <v>787</v>
      </c>
      <c r="F17964">
        <v>37</v>
      </c>
      <c r="G17964">
        <v>7393</v>
      </c>
      <c r="H17964">
        <v>0.98462965298376404</v>
      </c>
      <c r="I17964">
        <v>1</v>
      </c>
      <c r="J17964">
        <v>0.966855260484069</v>
      </c>
      <c r="K17964" t="s">
        <v>23748</v>
      </c>
      <c r="L17964">
        <v>1</v>
      </c>
      <c r="M17964" t="s">
        <v>5133</v>
      </c>
      <c r="N17964">
        <v>2.7027027027027001E-2</v>
      </c>
      <c r="O17964">
        <v>1.27064803049555E-3</v>
      </c>
    </row>
    <row r="17965" spans="1:15">
      <c r="A17965" t="s">
        <v>19878</v>
      </c>
      <c r="B17965" t="s">
        <v>23511</v>
      </c>
      <c r="C17965" t="s">
        <v>19879</v>
      </c>
      <c r="D17965">
        <v>52</v>
      </c>
      <c r="E17965">
        <v>6152</v>
      </c>
      <c r="F17965">
        <v>55</v>
      </c>
      <c r="G17965">
        <v>7804</v>
      </c>
      <c r="H17965">
        <v>1.27597567651141E-3</v>
      </c>
      <c r="I17965">
        <v>1.61881192464624E-2</v>
      </c>
      <c r="J17965">
        <v>1.3914227432820401E-2</v>
      </c>
      <c r="K17965" t="s">
        <v>26919</v>
      </c>
      <c r="L17965">
        <v>52</v>
      </c>
      <c r="M17965" t="s">
        <v>5133</v>
      </c>
      <c r="N17965">
        <v>0.94545454545454499</v>
      </c>
      <c r="O17965">
        <v>8.4525357607282206E-3</v>
      </c>
    </row>
    <row r="17966" spans="1:15">
      <c r="A17966" t="s">
        <v>19880</v>
      </c>
      <c r="B17966" t="s">
        <v>23518</v>
      </c>
      <c r="C17966" t="s">
        <v>19881</v>
      </c>
      <c r="D17966">
        <v>1</v>
      </c>
      <c r="E17966">
        <v>787</v>
      </c>
      <c r="F17966">
        <v>5</v>
      </c>
      <c r="G17966">
        <v>7393</v>
      </c>
      <c r="H17966">
        <v>0.430466464429208</v>
      </c>
      <c r="I17966">
        <v>1</v>
      </c>
      <c r="J17966">
        <v>0.966855260484069</v>
      </c>
      <c r="K17966" t="s">
        <v>23748</v>
      </c>
      <c r="L17966">
        <v>1</v>
      </c>
      <c r="M17966" t="s">
        <v>5133</v>
      </c>
      <c r="N17966">
        <v>0.2</v>
      </c>
      <c r="O17966">
        <v>1.27064803049555E-3</v>
      </c>
    </row>
    <row r="17967" spans="1:15">
      <c r="A17967" t="s">
        <v>19880</v>
      </c>
      <c r="B17967" t="s">
        <v>23511</v>
      </c>
      <c r="C17967" t="s">
        <v>19881</v>
      </c>
      <c r="D17967">
        <v>4</v>
      </c>
      <c r="E17967">
        <v>6152</v>
      </c>
      <c r="F17967">
        <v>5</v>
      </c>
      <c r="G17967">
        <v>7804</v>
      </c>
      <c r="H17967">
        <v>0.71320711691885297</v>
      </c>
      <c r="I17967">
        <v>0.968912233598893</v>
      </c>
      <c r="J17967">
        <v>0.832812322140707</v>
      </c>
      <c r="K17967" t="s">
        <v>31702</v>
      </c>
      <c r="L17967">
        <v>4</v>
      </c>
      <c r="M17967" t="s">
        <v>5133</v>
      </c>
      <c r="N17967">
        <v>0.8</v>
      </c>
      <c r="O17967">
        <v>6.5019505851755496E-4</v>
      </c>
    </row>
    <row r="17968" spans="1:15">
      <c r="A17968" t="s">
        <v>19882</v>
      </c>
      <c r="B17968" t="s">
        <v>23511</v>
      </c>
      <c r="C17968" t="s">
        <v>19883</v>
      </c>
      <c r="D17968">
        <v>111</v>
      </c>
      <c r="E17968">
        <v>6152</v>
      </c>
      <c r="F17968">
        <v>125</v>
      </c>
      <c r="G17968">
        <v>7804</v>
      </c>
      <c r="H17968">
        <v>2.5430458434630801E-3</v>
      </c>
      <c r="I17968">
        <v>2.8744301181278999E-2</v>
      </c>
      <c r="J17968">
        <v>2.4706683830563399E-2</v>
      </c>
      <c r="K17968" t="s">
        <v>34152</v>
      </c>
      <c r="L17968">
        <v>111</v>
      </c>
      <c r="M17968" t="s">
        <v>5133</v>
      </c>
      <c r="N17968">
        <v>0.88800000000000001</v>
      </c>
      <c r="O17968">
        <v>1.8042912873862199E-2</v>
      </c>
    </row>
    <row r="17969" spans="1:15">
      <c r="A17969" t="s">
        <v>19882</v>
      </c>
      <c r="B17969" t="s">
        <v>23518</v>
      </c>
      <c r="C17969" t="s">
        <v>19883</v>
      </c>
      <c r="D17969">
        <v>9</v>
      </c>
      <c r="E17969">
        <v>787</v>
      </c>
      <c r="F17969">
        <v>109</v>
      </c>
      <c r="G17969">
        <v>7393</v>
      </c>
      <c r="H17969">
        <v>0.83410719504420605</v>
      </c>
      <c r="I17969">
        <v>1</v>
      </c>
      <c r="J17969">
        <v>0.966855260484069</v>
      </c>
      <c r="K17969" t="s">
        <v>32439</v>
      </c>
      <c r="L17969">
        <v>9</v>
      </c>
      <c r="M17969" t="s">
        <v>5133</v>
      </c>
      <c r="N17969">
        <v>8.2568807339449504E-2</v>
      </c>
      <c r="O17969">
        <v>1.143583227446E-2</v>
      </c>
    </row>
    <row r="17970" spans="1:15">
      <c r="A17970" t="s">
        <v>19882</v>
      </c>
      <c r="B17970" t="s">
        <v>23513</v>
      </c>
      <c r="C17970" t="s">
        <v>19883</v>
      </c>
      <c r="D17970">
        <v>4</v>
      </c>
      <c r="E17970">
        <v>535</v>
      </c>
      <c r="F17970">
        <v>126</v>
      </c>
      <c r="G17970">
        <v>8124</v>
      </c>
      <c r="H17970">
        <v>0.97038167016589705</v>
      </c>
      <c r="I17970">
        <v>0.99999999999997702</v>
      </c>
      <c r="J17970">
        <v>0.95041217501583097</v>
      </c>
      <c r="K17970" t="s">
        <v>32440</v>
      </c>
      <c r="L17970">
        <v>4</v>
      </c>
      <c r="M17970" t="s">
        <v>5133</v>
      </c>
      <c r="N17970">
        <v>3.1746031746031703E-2</v>
      </c>
      <c r="O17970">
        <v>7.4766355140186902E-3</v>
      </c>
    </row>
    <row r="17971" spans="1:15">
      <c r="A17971" t="s">
        <v>19884</v>
      </c>
      <c r="B17971" t="s">
        <v>23511</v>
      </c>
      <c r="C17971" t="s">
        <v>19885</v>
      </c>
      <c r="D17971">
        <v>19</v>
      </c>
      <c r="E17971">
        <v>6152</v>
      </c>
      <c r="F17971">
        <v>20</v>
      </c>
      <c r="G17971">
        <v>7804</v>
      </c>
      <c r="H17971">
        <v>5.4506775742009302E-2</v>
      </c>
      <c r="I17971">
        <v>0.28959482308693002</v>
      </c>
      <c r="J17971">
        <v>0.248916391734606</v>
      </c>
      <c r="K17971" t="s">
        <v>34153</v>
      </c>
      <c r="L17971">
        <v>19</v>
      </c>
      <c r="M17971" t="s">
        <v>5133</v>
      </c>
      <c r="N17971">
        <v>0.95</v>
      </c>
      <c r="O17971">
        <v>3.0884265279583901E-3</v>
      </c>
    </row>
    <row r="17972" spans="1:15">
      <c r="A17972" t="s">
        <v>19884</v>
      </c>
      <c r="B17972" t="s">
        <v>23518</v>
      </c>
      <c r="C17972" t="s">
        <v>19885</v>
      </c>
      <c r="D17972">
        <v>1</v>
      </c>
      <c r="E17972">
        <v>787</v>
      </c>
      <c r="F17972">
        <v>20</v>
      </c>
      <c r="G17972">
        <v>7393</v>
      </c>
      <c r="H17972">
        <v>0.89503969563115604</v>
      </c>
      <c r="I17972">
        <v>1</v>
      </c>
      <c r="J17972">
        <v>0.966855260484069</v>
      </c>
      <c r="K17972" t="s">
        <v>24364</v>
      </c>
      <c r="L17972">
        <v>1</v>
      </c>
      <c r="M17972" t="s">
        <v>5133</v>
      </c>
      <c r="N17972">
        <v>0.05</v>
      </c>
      <c r="O17972">
        <v>1.27064803049555E-3</v>
      </c>
    </row>
    <row r="17973" spans="1:15">
      <c r="A17973" t="s">
        <v>19886</v>
      </c>
      <c r="B17973" t="s">
        <v>23511</v>
      </c>
      <c r="C17973" t="s">
        <v>19887</v>
      </c>
      <c r="D17973">
        <v>34</v>
      </c>
      <c r="E17973">
        <v>6152</v>
      </c>
      <c r="F17973">
        <v>40</v>
      </c>
      <c r="G17973">
        <v>7804</v>
      </c>
      <c r="H17973">
        <v>0.22750713785995699</v>
      </c>
      <c r="I17973">
        <v>0.71382528017432401</v>
      </c>
      <c r="J17973">
        <v>0.61355659322887801</v>
      </c>
      <c r="K17973" t="s">
        <v>32442</v>
      </c>
      <c r="L17973">
        <v>34</v>
      </c>
      <c r="M17973" t="s">
        <v>5133</v>
      </c>
      <c r="N17973">
        <v>0.85</v>
      </c>
      <c r="O17973">
        <v>5.5266579973992204E-3</v>
      </c>
    </row>
    <row r="17974" spans="1:15">
      <c r="A17974" t="s">
        <v>19886</v>
      </c>
      <c r="B17974" t="s">
        <v>23513</v>
      </c>
      <c r="C17974" t="s">
        <v>19887</v>
      </c>
      <c r="D17974">
        <v>3</v>
      </c>
      <c r="E17974">
        <v>535</v>
      </c>
      <c r="F17974">
        <v>45</v>
      </c>
      <c r="G17974">
        <v>8124</v>
      </c>
      <c r="H17974">
        <v>0.57661065886667195</v>
      </c>
      <c r="I17974">
        <v>0.99999999999997702</v>
      </c>
      <c r="J17974">
        <v>0.95041217501583097</v>
      </c>
      <c r="K17974" t="s">
        <v>24361</v>
      </c>
      <c r="L17974">
        <v>3</v>
      </c>
      <c r="M17974" t="s">
        <v>5133</v>
      </c>
      <c r="N17974">
        <v>6.6666666666666693E-2</v>
      </c>
      <c r="O17974">
        <v>5.60747663551402E-3</v>
      </c>
    </row>
    <row r="17975" spans="1:15">
      <c r="A17975" t="s">
        <v>19886</v>
      </c>
      <c r="B17975" t="s">
        <v>23518</v>
      </c>
      <c r="C17975" t="s">
        <v>19887</v>
      </c>
      <c r="D17975">
        <v>2</v>
      </c>
      <c r="E17975">
        <v>787</v>
      </c>
      <c r="F17975">
        <v>35</v>
      </c>
      <c r="G17975">
        <v>7393</v>
      </c>
      <c r="H17975">
        <v>0.89994917912615902</v>
      </c>
      <c r="I17975">
        <v>1</v>
      </c>
      <c r="J17975">
        <v>0.966855260484069</v>
      </c>
      <c r="K17975" t="s">
        <v>24367</v>
      </c>
      <c r="L17975">
        <v>2</v>
      </c>
      <c r="M17975" t="s">
        <v>5133</v>
      </c>
      <c r="N17975">
        <v>5.7142857142857099E-2</v>
      </c>
      <c r="O17975">
        <v>2.5412960609911099E-3</v>
      </c>
    </row>
    <row r="17976" spans="1:15">
      <c r="A17976" t="s">
        <v>19888</v>
      </c>
      <c r="B17976" t="s">
        <v>23513</v>
      </c>
      <c r="C17976" t="s">
        <v>19889</v>
      </c>
      <c r="D17976">
        <v>2</v>
      </c>
      <c r="E17976">
        <v>535</v>
      </c>
      <c r="F17976">
        <v>17</v>
      </c>
      <c r="G17976">
        <v>8124</v>
      </c>
      <c r="H17976">
        <v>0.30951995937748999</v>
      </c>
      <c r="I17976">
        <v>0.96185933942670199</v>
      </c>
      <c r="J17976">
        <v>0.91416282684384298</v>
      </c>
      <c r="K17976" t="s">
        <v>28741</v>
      </c>
      <c r="L17976">
        <v>2</v>
      </c>
      <c r="M17976" t="s">
        <v>2729</v>
      </c>
      <c r="N17976">
        <v>0.11764705882352899</v>
      </c>
      <c r="O17976">
        <v>3.7383177570093499E-3</v>
      </c>
    </row>
    <row r="17977" spans="1:15">
      <c r="A17977" t="s">
        <v>19888</v>
      </c>
      <c r="B17977" t="s">
        <v>23518</v>
      </c>
      <c r="C17977" t="s">
        <v>19889</v>
      </c>
      <c r="D17977">
        <v>1</v>
      </c>
      <c r="E17977">
        <v>787</v>
      </c>
      <c r="F17977">
        <v>15</v>
      </c>
      <c r="G17977">
        <v>7393</v>
      </c>
      <c r="H17977">
        <v>0.81548482306175196</v>
      </c>
      <c r="I17977">
        <v>1</v>
      </c>
      <c r="J17977">
        <v>0.966855260484069</v>
      </c>
      <c r="K17977" t="s">
        <v>26234</v>
      </c>
      <c r="L17977">
        <v>1</v>
      </c>
      <c r="M17977" t="s">
        <v>2729</v>
      </c>
      <c r="N17977">
        <v>6.6666666666666693E-2</v>
      </c>
      <c r="O17977">
        <v>1.27064803049555E-3</v>
      </c>
    </row>
    <row r="17978" spans="1:15">
      <c r="A17978" t="s">
        <v>19888</v>
      </c>
      <c r="B17978" t="s">
        <v>23511</v>
      </c>
      <c r="C17978" t="s">
        <v>19889</v>
      </c>
      <c r="D17978">
        <v>13</v>
      </c>
      <c r="E17978">
        <v>6152</v>
      </c>
      <c r="F17978">
        <v>16</v>
      </c>
      <c r="G17978">
        <v>7804</v>
      </c>
      <c r="H17978">
        <v>0.55141591982388505</v>
      </c>
      <c r="I17978">
        <v>0.968912233598893</v>
      </c>
      <c r="J17978">
        <v>0.832812322140707</v>
      </c>
      <c r="K17978" t="s">
        <v>31105</v>
      </c>
      <c r="L17978">
        <v>13</v>
      </c>
      <c r="M17978" t="s">
        <v>2729</v>
      </c>
      <c r="N17978">
        <v>0.8125</v>
      </c>
      <c r="O17978">
        <v>2.1131339401820499E-3</v>
      </c>
    </row>
    <row r="17979" spans="1:15">
      <c r="A17979" t="s">
        <v>19890</v>
      </c>
      <c r="B17979" t="s">
        <v>23511</v>
      </c>
      <c r="C17979" t="s">
        <v>19891</v>
      </c>
      <c r="D17979">
        <v>3</v>
      </c>
      <c r="E17979">
        <v>6152</v>
      </c>
      <c r="F17979">
        <v>3</v>
      </c>
      <c r="G17979">
        <v>7804</v>
      </c>
      <c r="H17979">
        <v>0.489837867770546</v>
      </c>
      <c r="I17979">
        <v>0.96083957126938102</v>
      </c>
      <c r="J17979">
        <v>0.82587360011061495</v>
      </c>
      <c r="K17979" t="s">
        <v>33698</v>
      </c>
      <c r="L17979">
        <v>3</v>
      </c>
      <c r="M17979" t="s">
        <v>5133</v>
      </c>
      <c r="N17979">
        <v>1</v>
      </c>
      <c r="O17979">
        <v>4.8764629388816603E-4</v>
      </c>
    </row>
    <row r="17980" spans="1:15">
      <c r="A17980" t="s">
        <v>19892</v>
      </c>
      <c r="B17980" t="s">
        <v>23513</v>
      </c>
      <c r="C17980" t="s">
        <v>19893</v>
      </c>
      <c r="D17980">
        <v>1</v>
      </c>
      <c r="E17980">
        <v>535</v>
      </c>
      <c r="F17980">
        <v>2</v>
      </c>
      <c r="G17980">
        <v>8124</v>
      </c>
      <c r="H17980">
        <v>0.12737930779067499</v>
      </c>
      <c r="I17980">
        <v>0.64703075560747003</v>
      </c>
      <c r="J17980">
        <v>0.614945907739046</v>
      </c>
      <c r="K17980" t="s">
        <v>27217</v>
      </c>
      <c r="L17980">
        <v>1</v>
      </c>
      <c r="M17980" t="s">
        <v>5133</v>
      </c>
      <c r="N17980">
        <v>0.5</v>
      </c>
      <c r="O17980">
        <v>1.8691588785046699E-3</v>
      </c>
    </row>
    <row r="17981" spans="1:15">
      <c r="A17981" t="s">
        <v>19892</v>
      </c>
      <c r="B17981" t="s">
        <v>23511</v>
      </c>
      <c r="C17981" t="s">
        <v>19893</v>
      </c>
      <c r="D17981">
        <v>1</v>
      </c>
      <c r="E17981">
        <v>6152</v>
      </c>
      <c r="F17981">
        <v>2</v>
      </c>
      <c r="G17981">
        <v>7804</v>
      </c>
      <c r="H17981">
        <v>0.95521029019776005</v>
      </c>
      <c r="I17981">
        <v>1</v>
      </c>
      <c r="J17981">
        <v>0.85953329234717102</v>
      </c>
      <c r="K17981" t="s">
        <v>34028</v>
      </c>
      <c r="L17981">
        <v>1</v>
      </c>
      <c r="M17981" t="s">
        <v>5133</v>
      </c>
      <c r="N17981">
        <v>0.5</v>
      </c>
      <c r="O17981">
        <v>1.6254876462938901E-4</v>
      </c>
    </row>
    <row r="17982" spans="1:15">
      <c r="A17982" t="s">
        <v>19894</v>
      </c>
      <c r="B17982" t="s">
        <v>23511</v>
      </c>
      <c r="C17982" t="s">
        <v>19895</v>
      </c>
      <c r="D17982">
        <v>8</v>
      </c>
      <c r="E17982">
        <v>6152</v>
      </c>
      <c r="F17982">
        <v>12</v>
      </c>
      <c r="G17982">
        <v>7804</v>
      </c>
      <c r="H17982">
        <v>0.91105258963404401</v>
      </c>
      <c r="I17982">
        <v>1</v>
      </c>
      <c r="J17982">
        <v>0.85953329234717102</v>
      </c>
      <c r="K17982" t="s">
        <v>34154</v>
      </c>
      <c r="L17982">
        <v>8</v>
      </c>
      <c r="M17982" t="s">
        <v>5133</v>
      </c>
      <c r="N17982">
        <v>0.66666666666666696</v>
      </c>
      <c r="O17982">
        <v>1.3003901170351099E-3</v>
      </c>
    </row>
    <row r="17983" spans="1:15">
      <c r="A17983" t="s">
        <v>19894</v>
      </c>
      <c r="B17983" t="s">
        <v>23513</v>
      </c>
      <c r="C17983" t="s">
        <v>19895</v>
      </c>
      <c r="D17983">
        <v>1</v>
      </c>
      <c r="E17983">
        <v>535</v>
      </c>
      <c r="F17983">
        <v>11</v>
      </c>
      <c r="G17983">
        <v>8124</v>
      </c>
      <c r="H17983">
        <v>0.52755249562557105</v>
      </c>
      <c r="I17983">
        <v>0.99999999999997702</v>
      </c>
      <c r="J17983">
        <v>0.95041217501583097</v>
      </c>
      <c r="K17983" t="s">
        <v>24269</v>
      </c>
      <c r="L17983">
        <v>1</v>
      </c>
      <c r="M17983" t="s">
        <v>5133</v>
      </c>
      <c r="N17983">
        <v>9.0909090909090898E-2</v>
      </c>
      <c r="O17983">
        <v>1.8691588785046699E-3</v>
      </c>
    </row>
    <row r="17984" spans="1:15">
      <c r="A17984" t="s">
        <v>19894</v>
      </c>
      <c r="B17984" t="s">
        <v>23518</v>
      </c>
      <c r="C17984" t="s">
        <v>19895</v>
      </c>
      <c r="D17984">
        <v>3</v>
      </c>
      <c r="E17984">
        <v>787</v>
      </c>
      <c r="F17984">
        <v>12</v>
      </c>
      <c r="G17984">
        <v>7393</v>
      </c>
      <c r="H17984">
        <v>0.127734483692762</v>
      </c>
      <c r="I17984">
        <v>0.70232558016992197</v>
      </c>
      <c r="J17984">
        <v>0.67904718175981504</v>
      </c>
      <c r="K17984" t="s">
        <v>25637</v>
      </c>
      <c r="L17984">
        <v>3</v>
      </c>
      <c r="M17984" t="s">
        <v>5133</v>
      </c>
      <c r="N17984">
        <v>0.25</v>
      </c>
      <c r="O17984">
        <v>3.8119440914866601E-3</v>
      </c>
    </row>
    <row r="17985" spans="1:15">
      <c r="A17985" t="s">
        <v>19896</v>
      </c>
      <c r="B17985" t="s">
        <v>23511</v>
      </c>
      <c r="C17985" t="s">
        <v>19897</v>
      </c>
      <c r="D17985">
        <v>5</v>
      </c>
      <c r="E17985">
        <v>6152</v>
      </c>
      <c r="F17985">
        <v>6</v>
      </c>
      <c r="G17985">
        <v>7804</v>
      </c>
      <c r="H17985">
        <v>0.62665052091531404</v>
      </c>
      <c r="I17985">
        <v>0.968912233598893</v>
      </c>
      <c r="J17985">
        <v>0.832812322140707</v>
      </c>
      <c r="K17985" t="s">
        <v>34155</v>
      </c>
      <c r="L17985">
        <v>5</v>
      </c>
      <c r="M17985" t="s">
        <v>5133</v>
      </c>
      <c r="N17985">
        <v>0.83333333333333304</v>
      </c>
      <c r="O17985">
        <v>8.1274382314694405E-4</v>
      </c>
    </row>
    <row r="17986" spans="1:15">
      <c r="A17986" t="s">
        <v>19896</v>
      </c>
      <c r="B17986" t="s">
        <v>23518</v>
      </c>
      <c r="C17986" t="s">
        <v>19897</v>
      </c>
      <c r="D17986">
        <v>1</v>
      </c>
      <c r="E17986">
        <v>787</v>
      </c>
      <c r="F17986">
        <v>6</v>
      </c>
      <c r="G17986">
        <v>7393</v>
      </c>
      <c r="H17986">
        <v>0.49113550780958298</v>
      </c>
      <c r="I17986">
        <v>1</v>
      </c>
      <c r="J17986">
        <v>0.966855260484069</v>
      </c>
      <c r="K17986" t="s">
        <v>24268</v>
      </c>
      <c r="L17986">
        <v>1</v>
      </c>
      <c r="M17986" t="s">
        <v>5133</v>
      </c>
      <c r="N17986">
        <v>0.16666666666666699</v>
      </c>
      <c r="O17986">
        <v>1.27064803049555E-3</v>
      </c>
    </row>
    <row r="17987" spans="1:15">
      <c r="A17987" t="s">
        <v>19898</v>
      </c>
      <c r="B17987" t="s">
        <v>23518</v>
      </c>
      <c r="C17987" t="s">
        <v>19899</v>
      </c>
      <c r="D17987">
        <v>1</v>
      </c>
      <c r="E17987">
        <v>787</v>
      </c>
      <c r="F17987">
        <v>1</v>
      </c>
      <c r="G17987">
        <v>7393</v>
      </c>
      <c r="H17987">
        <v>0.106452049235764</v>
      </c>
      <c r="I17987">
        <v>0.63266972740240601</v>
      </c>
      <c r="J17987">
        <v>0.61170005408803896</v>
      </c>
      <c r="K17987" t="s">
        <v>29551</v>
      </c>
      <c r="L17987">
        <v>1</v>
      </c>
      <c r="M17987" t="s">
        <v>5133</v>
      </c>
      <c r="N17987">
        <v>1</v>
      </c>
      <c r="O17987">
        <v>1.27064803049555E-3</v>
      </c>
    </row>
    <row r="17988" spans="1:15">
      <c r="A17988" t="s">
        <v>19900</v>
      </c>
      <c r="B17988" t="s">
        <v>23518</v>
      </c>
      <c r="C17988" t="s">
        <v>19901</v>
      </c>
      <c r="D17988">
        <v>1</v>
      </c>
      <c r="E17988">
        <v>787</v>
      </c>
      <c r="F17988">
        <v>1</v>
      </c>
      <c r="G17988">
        <v>7393</v>
      </c>
      <c r="H17988">
        <v>0.106452049235764</v>
      </c>
      <c r="I17988">
        <v>0.63266972740240601</v>
      </c>
      <c r="J17988">
        <v>0.61170005408803896</v>
      </c>
      <c r="K17988" t="s">
        <v>29551</v>
      </c>
      <c r="L17988">
        <v>1</v>
      </c>
      <c r="M17988" t="s">
        <v>5133</v>
      </c>
      <c r="N17988">
        <v>1</v>
      </c>
      <c r="O17988">
        <v>1.27064803049555E-3</v>
      </c>
    </row>
    <row r="17989" spans="1:15">
      <c r="A17989" t="s">
        <v>19902</v>
      </c>
      <c r="B17989" t="s">
        <v>23511</v>
      </c>
      <c r="C17989" t="s">
        <v>19903</v>
      </c>
      <c r="D17989">
        <v>1</v>
      </c>
      <c r="E17989">
        <v>6152</v>
      </c>
      <c r="F17989">
        <v>2</v>
      </c>
      <c r="G17989">
        <v>7804</v>
      </c>
      <c r="H17989">
        <v>0.95521029019776005</v>
      </c>
      <c r="I17989">
        <v>1</v>
      </c>
      <c r="J17989">
        <v>0.85953329234717102</v>
      </c>
      <c r="K17989" t="s">
        <v>34156</v>
      </c>
      <c r="L17989">
        <v>1</v>
      </c>
      <c r="M17989" t="s">
        <v>5133</v>
      </c>
      <c r="N17989">
        <v>0.5</v>
      </c>
      <c r="O17989">
        <v>1.6254876462938901E-4</v>
      </c>
    </row>
    <row r="17990" spans="1:15">
      <c r="A17990" t="s">
        <v>19902</v>
      </c>
      <c r="B17990" t="s">
        <v>23518</v>
      </c>
      <c r="C17990" t="s">
        <v>19903</v>
      </c>
      <c r="D17990">
        <v>1</v>
      </c>
      <c r="E17990">
        <v>787</v>
      </c>
      <c r="F17990">
        <v>2</v>
      </c>
      <c r="G17990">
        <v>7393</v>
      </c>
      <c r="H17990">
        <v>0.20158492765181499</v>
      </c>
      <c r="I17990">
        <v>0.83876007220319604</v>
      </c>
      <c r="J17990">
        <v>0.81095958809365798</v>
      </c>
      <c r="K17990" t="s">
        <v>25536</v>
      </c>
      <c r="L17990">
        <v>1</v>
      </c>
      <c r="M17990" t="s">
        <v>5133</v>
      </c>
      <c r="N17990">
        <v>0.5</v>
      </c>
      <c r="O17990">
        <v>1.27064803049555E-3</v>
      </c>
    </row>
    <row r="17991" spans="1:15">
      <c r="A17991" t="s">
        <v>19904</v>
      </c>
      <c r="B17991" t="s">
        <v>23513</v>
      </c>
      <c r="C17991" t="s">
        <v>19905</v>
      </c>
      <c r="D17991">
        <v>1</v>
      </c>
      <c r="E17991">
        <v>535</v>
      </c>
      <c r="F17991">
        <v>1</v>
      </c>
      <c r="G17991">
        <v>8124</v>
      </c>
      <c r="H17991">
        <v>6.5854258985721295E-2</v>
      </c>
      <c r="I17991">
        <v>0.448760549738495</v>
      </c>
      <c r="J17991">
        <v>0.42650749013827299</v>
      </c>
      <c r="K17991" t="s">
        <v>26585</v>
      </c>
      <c r="L17991">
        <v>1</v>
      </c>
      <c r="M17991" t="s">
        <v>5133</v>
      </c>
      <c r="N17991">
        <v>1</v>
      </c>
      <c r="O17991">
        <v>1.8691588785046699E-3</v>
      </c>
    </row>
    <row r="17992" spans="1:15">
      <c r="A17992" t="s">
        <v>19906</v>
      </c>
      <c r="B17992" t="s">
        <v>23513</v>
      </c>
      <c r="C17992" t="s">
        <v>19907</v>
      </c>
      <c r="D17992">
        <v>1</v>
      </c>
      <c r="E17992">
        <v>535</v>
      </c>
      <c r="F17992">
        <v>1</v>
      </c>
      <c r="G17992">
        <v>8124</v>
      </c>
      <c r="H17992">
        <v>6.5854258985721295E-2</v>
      </c>
      <c r="I17992">
        <v>0.448760549738495</v>
      </c>
      <c r="J17992">
        <v>0.42650749013827299</v>
      </c>
      <c r="K17992" t="s">
        <v>26585</v>
      </c>
      <c r="L17992">
        <v>1</v>
      </c>
      <c r="M17992" t="s">
        <v>5133</v>
      </c>
      <c r="N17992">
        <v>1</v>
      </c>
      <c r="O17992">
        <v>1.8691588785046699E-3</v>
      </c>
    </row>
    <row r="17993" spans="1:15">
      <c r="A17993" t="s">
        <v>19908</v>
      </c>
      <c r="B17993" t="s">
        <v>23511</v>
      </c>
      <c r="C17993" t="s">
        <v>19909</v>
      </c>
      <c r="D17993">
        <v>1</v>
      </c>
      <c r="E17993">
        <v>6152</v>
      </c>
      <c r="F17993">
        <v>2</v>
      </c>
      <c r="G17993">
        <v>7804</v>
      </c>
      <c r="H17993">
        <v>0.95521029019776005</v>
      </c>
      <c r="I17993">
        <v>1</v>
      </c>
      <c r="J17993">
        <v>0.85953329234717102</v>
      </c>
      <c r="K17993" t="s">
        <v>24882</v>
      </c>
      <c r="L17993">
        <v>1</v>
      </c>
      <c r="M17993" t="s">
        <v>5133</v>
      </c>
      <c r="N17993">
        <v>0.5</v>
      </c>
      <c r="O17993">
        <v>1.6254876462938901E-4</v>
      </c>
    </row>
    <row r="17994" spans="1:15">
      <c r="A17994" t="s">
        <v>19908</v>
      </c>
      <c r="B17994" t="s">
        <v>23513</v>
      </c>
      <c r="C17994" t="s">
        <v>19909</v>
      </c>
      <c r="D17994">
        <v>1</v>
      </c>
      <c r="E17994">
        <v>535</v>
      </c>
      <c r="F17994">
        <v>2</v>
      </c>
      <c r="G17994">
        <v>8124</v>
      </c>
      <c r="H17994">
        <v>0.12737930779067499</v>
      </c>
      <c r="I17994">
        <v>0.64703075560747003</v>
      </c>
      <c r="J17994">
        <v>0.614945907739046</v>
      </c>
      <c r="K17994" t="s">
        <v>26585</v>
      </c>
      <c r="L17994">
        <v>1</v>
      </c>
      <c r="M17994" t="s">
        <v>5133</v>
      </c>
      <c r="N17994">
        <v>0.5</v>
      </c>
      <c r="O17994">
        <v>1.8691588785046699E-3</v>
      </c>
    </row>
    <row r="17995" spans="1:15">
      <c r="A17995" t="s">
        <v>19910</v>
      </c>
      <c r="B17995" t="s">
        <v>23511</v>
      </c>
      <c r="C17995" t="s">
        <v>19911</v>
      </c>
      <c r="D17995">
        <v>1</v>
      </c>
      <c r="E17995">
        <v>6152</v>
      </c>
      <c r="F17995">
        <v>2</v>
      </c>
      <c r="G17995">
        <v>7804</v>
      </c>
      <c r="H17995">
        <v>0.95521029019776005</v>
      </c>
      <c r="I17995">
        <v>1</v>
      </c>
      <c r="J17995">
        <v>0.85953329234717102</v>
      </c>
      <c r="K17995" t="s">
        <v>24882</v>
      </c>
      <c r="L17995">
        <v>1</v>
      </c>
      <c r="M17995" t="s">
        <v>5133</v>
      </c>
      <c r="N17995">
        <v>0.5</v>
      </c>
      <c r="O17995">
        <v>1.6254876462938901E-4</v>
      </c>
    </row>
    <row r="17996" spans="1:15">
      <c r="A17996" t="s">
        <v>19910</v>
      </c>
      <c r="B17996" t="s">
        <v>23513</v>
      </c>
      <c r="C17996" t="s">
        <v>19911</v>
      </c>
      <c r="D17996">
        <v>1</v>
      </c>
      <c r="E17996">
        <v>535</v>
      </c>
      <c r="F17996">
        <v>2</v>
      </c>
      <c r="G17996">
        <v>8124</v>
      </c>
      <c r="H17996">
        <v>0.12737930779067499</v>
      </c>
      <c r="I17996">
        <v>0.64703075560747003</v>
      </c>
      <c r="J17996">
        <v>0.614945907739046</v>
      </c>
      <c r="K17996" t="s">
        <v>26585</v>
      </c>
      <c r="L17996">
        <v>1</v>
      </c>
      <c r="M17996" t="s">
        <v>5133</v>
      </c>
      <c r="N17996">
        <v>0.5</v>
      </c>
      <c r="O17996">
        <v>1.8691588785046699E-3</v>
      </c>
    </row>
    <row r="17997" spans="1:15">
      <c r="A17997" t="s">
        <v>19912</v>
      </c>
      <c r="B17997" t="s">
        <v>23511</v>
      </c>
      <c r="C17997" t="s">
        <v>19913</v>
      </c>
      <c r="D17997">
        <v>11</v>
      </c>
      <c r="E17997">
        <v>6152</v>
      </c>
      <c r="F17997">
        <v>11</v>
      </c>
      <c r="G17997">
        <v>7804</v>
      </c>
      <c r="H17997">
        <v>7.29234120922964E-2</v>
      </c>
      <c r="I17997">
        <v>0.34901846963959998</v>
      </c>
      <c r="J17997">
        <v>0.29999299429929699</v>
      </c>
      <c r="K17997" t="s">
        <v>32966</v>
      </c>
      <c r="L17997">
        <v>11</v>
      </c>
      <c r="M17997" t="s">
        <v>5133</v>
      </c>
      <c r="N17997">
        <v>1</v>
      </c>
      <c r="O17997">
        <v>1.78803641092328E-3</v>
      </c>
    </row>
    <row r="17998" spans="1:15">
      <c r="A17998" t="s">
        <v>19914</v>
      </c>
      <c r="B17998" t="s">
        <v>23511</v>
      </c>
      <c r="C17998" t="s">
        <v>19915</v>
      </c>
      <c r="D17998">
        <v>1</v>
      </c>
      <c r="E17998">
        <v>6152</v>
      </c>
      <c r="F17998">
        <v>1</v>
      </c>
      <c r="G17998">
        <v>7804</v>
      </c>
      <c r="H17998">
        <v>0.788313685289595</v>
      </c>
      <c r="I17998">
        <v>0.968912233598893</v>
      </c>
      <c r="J17998">
        <v>0.832812322140707</v>
      </c>
      <c r="K17998" t="s">
        <v>33500</v>
      </c>
      <c r="L17998">
        <v>1</v>
      </c>
      <c r="M17998" t="s">
        <v>5133</v>
      </c>
      <c r="N17998">
        <v>1</v>
      </c>
      <c r="O17998">
        <v>1.6254876462938901E-4</v>
      </c>
    </row>
    <row r="17999" spans="1:15">
      <c r="A17999" t="s">
        <v>19916</v>
      </c>
      <c r="B17999" t="s">
        <v>23518</v>
      </c>
      <c r="C17999" t="s">
        <v>19917</v>
      </c>
      <c r="D17999">
        <v>2</v>
      </c>
      <c r="E17999">
        <v>787</v>
      </c>
      <c r="F17999">
        <v>24</v>
      </c>
      <c r="G17999">
        <v>7393</v>
      </c>
      <c r="H17999">
        <v>0.74146761916767701</v>
      </c>
      <c r="I17999">
        <v>1</v>
      </c>
      <c r="J17999">
        <v>0.966855260484069</v>
      </c>
      <c r="K17999" t="s">
        <v>30427</v>
      </c>
      <c r="L17999">
        <v>2</v>
      </c>
      <c r="M17999" t="s">
        <v>5133</v>
      </c>
      <c r="N17999">
        <v>8.3333333333333301E-2</v>
      </c>
      <c r="O17999">
        <v>2.5412960609911099E-3</v>
      </c>
    </row>
    <row r="18000" spans="1:15">
      <c r="A18000" t="s">
        <v>19916</v>
      </c>
      <c r="B18000" t="s">
        <v>23511</v>
      </c>
      <c r="C18000" t="s">
        <v>19917</v>
      </c>
      <c r="D18000">
        <v>22</v>
      </c>
      <c r="E18000">
        <v>6152</v>
      </c>
      <c r="F18000">
        <v>24</v>
      </c>
      <c r="G18000">
        <v>7804</v>
      </c>
      <c r="H18000">
        <v>9.0376962795474206E-2</v>
      </c>
      <c r="I18000">
        <v>0.40853420848785299</v>
      </c>
      <c r="J18000">
        <v>0.35114875325800998</v>
      </c>
      <c r="K18000" t="s">
        <v>34157</v>
      </c>
      <c r="L18000">
        <v>22</v>
      </c>
      <c r="M18000" t="s">
        <v>5133</v>
      </c>
      <c r="N18000">
        <v>0.91666666666666696</v>
      </c>
      <c r="O18000">
        <v>3.57607282184655E-3</v>
      </c>
    </row>
    <row r="18001" spans="1:15">
      <c r="A18001" t="s">
        <v>19918</v>
      </c>
      <c r="B18001" t="s">
        <v>23518</v>
      </c>
      <c r="C18001" t="s">
        <v>19919</v>
      </c>
      <c r="D18001">
        <v>2</v>
      </c>
      <c r="E18001">
        <v>787</v>
      </c>
      <c r="F18001">
        <v>17</v>
      </c>
      <c r="G18001">
        <v>7393</v>
      </c>
      <c r="H18001">
        <v>0.55380850449894603</v>
      </c>
      <c r="I18001">
        <v>1</v>
      </c>
      <c r="J18001">
        <v>0.966855260484069</v>
      </c>
      <c r="K18001" t="s">
        <v>30427</v>
      </c>
      <c r="L18001">
        <v>2</v>
      </c>
      <c r="M18001" t="s">
        <v>5133</v>
      </c>
      <c r="N18001">
        <v>0.11764705882352899</v>
      </c>
      <c r="O18001">
        <v>2.5412960609911099E-3</v>
      </c>
    </row>
    <row r="18002" spans="1:15">
      <c r="A18002" t="s">
        <v>19918</v>
      </c>
      <c r="B18002" t="s">
        <v>23511</v>
      </c>
      <c r="C18002" t="s">
        <v>19919</v>
      </c>
      <c r="D18002">
        <v>15</v>
      </c>
      <c r="E18002">
        <v>6152</v>
      </c>
      <c r="F18002">
        <v>17</v>
      </c>
      <c r="G18002">
        <v>7804</v>
      </c>
      <c r="H18002">
        <v>0.26923996398</v>
      </c>
      <c r="I18002">
        <v>0.77166446736043703</v>
      </c>
      <c r="J18002">
        <v>0.66327130021764202</v>
      </c>
      <c r="K18002" t="s">
        <v>34158</v>
      </c>
      <c r="L18002">
        <v>15</v>
      </c>
      <c r="M18002" t="s">
        <v>5133</v>
      </c>
      <c r="N18002">
        <v>0.88235294117647101</v>
      </c>
      <c r="O18002">
        <v>2.4382314694408299E-3</v>
      </c>
    </row>
    <row r="18003" spans="1:15">
      <c r="A18003" t="s">
        <v>19920</v>
      </c>
      <c r="B18003" t="s">
        <v>23511</v>
      </c>
      <c r="C18003" t="s">
        <v>19921</v>
      </c>
      <c r="D18003">
        <v>3</v>
      </c>
      <c r="E18003">
        <v>6152</v>
      </c>
      <c r="F18003">
        <v>3</v>
      </c>
      <c r="G18003">
        <v>7804</v>
      </c>
      <c r="H18003">
        <v>0.489837867770546</v>
      </c>
      <c r="I18003">
        <v>0.96083957126938102</v>
      </c>
      <c r="J18003">
        <v>0.82587360011061495</v>
      </c>
      <c r="K18003" t="s">
        <v>24064</v>
      </c>
      <c r="L18003">
        <v>3</v>
      </c>
      <c r="M18003" t="s">
        <v>5133</v>
      </c>
      <c r="N18003">
        <v>1</v>
      </c>
      <c r="O18003">
        <v>4.8764629388816603E-4</v>
      </c>
    </row>
    <row r="18004" spans="1:15">
      <c r="A18004" t="s">
        <v>19922</v>
      </c>
      <c r="B18004" t="s">
        <v>23511</v>
      </c>
      <c r="C18004" t="s">
        <v>19923</v>
      </c>
      <c r="D18004">
        <v>2</v>
      </c>
      <c r="E18004">
        <v>6152</v>
      </c>
      <c r="F18004">
        <v>3</v>
      </c>
      <c r="G18004">
        <v>7804</v>
      </c>
      <c r="H18004">
        <v>0.88457550560319997</v>
      </c>
      <c r="I18004">
        <v>1</v>
      </c>
      <c r="J18004">
        <v>0.85953329234717102</v>
      </c>
      <c r="K18004" t="s">
        <v>27859</v>
      </c>
      <c r="L18004">
        <v>2</v>
      </c>
      <c r="M18004" t="s">
        <v>5133</v>
      </c>
      <c r="N18004">
        <v>0.66666666666666696</v>
      </c>
      <c r="O18004">
        <v>3.2509752925877802E-4</v>
      </c>
    </row>
    <row r="18005" spans="1:15">
      <c r="A18005" t="s">
        <v>19922</v>
      </c>
      <c r="B18005" t="s">
        <v>23518</v>
      </c>
      <c r="C18005" t="s">
        <v>19923</v>
      </c>
      <c r="D18005">
        <v>1</v>
      </c>
      <c r="E18005">
        <v>787</v>
      </c>
      <c r="F18005">
        <v>2</v>
      </c>
      <c r="G18005">
        <v>7393</v>
      </c>
      <c r="H18005">
        <v>0.20158492765181499</v>
      </c>
      <c r="I18005">
        <v>0.83876007220319604</v>
      </c>
      <c r="J18005">
        <v>0.81095958809365798</v>
      </c>
      <c r="K18005" t="s">
        <v>27857</v>
      </c>
      <c r="L18005">
        <v>1</v>
      </c>
      <c r="M18005" t="s">
        <v>5133</v>
      </c>
      <c r="N18005">
        <v>0.5</v>
      </c>
      <c r="O18005">
        <v>1.27064803049555E-3</v>
      </c>
    </row>
    <row r="18006" spans="1:15">
      <c r="A18006" t="s">
        <v>19924</v>
      </c>
      <c r="B18006" t="s">
        <v>23511</v>
      </c>
      <c r="C18006" t="s">
        <v>19925</v>
      </c>
      <c r="D18006">
        <v>2</v>
      </c>
      <c r="E18006">
        <v>6152</v>
      </c>
      <c r="F18006">
        <v>3</v>
      </c>
      <c r="G18006">
        <v>7804</v>
      </c>
      <c r="H18006">
        <v>0.88457550560319997</v>
      </c>
      <c r="I18006">
        <v>1</v>
      </c>
      <c r="J18006">
        <v>0.85953329234717102</v>
      </c>
      <c r="K18006" t="s">
        <v>27859</v>
      </c>
      <c r="L18006">
        <v>2</v>
      </c>
      <c r="M18006" t="s">
        <v>5133</v>
      </c>
      <c r="N18006">
        <v>0.66666666666666696</v>
      </c>
      <c r="O18006">
        <v>3.2509752925877802E-4</v>
      </c>
    </row>
    <row r="18007" spans="1:15">
      <c r="A18007" t="s">
        <v>19924</v>
      </c>
      <c r="B18007" t="s">
        <v>23518</v>
      </c>
      <c r="C18007" t="s">
        <v>19925</v>
      </c>
      <c r="D18007">
        <v>1</v>
      </c>
      <c r="E18007">
        <v>787</v>
      </c>
      <c r="F18007">
        <v>2</v>
      </c>
      <c r="G18007">
        <v>7393</v>
      </c>
      <c r="H18007">
        <v>0.20158492765181499</v>
      </c>
      <c r="I18007">
        <v>0.83876007220319604</v>
      </c>
      <c r="J18007">
        <v>0.81095958809365798</v>
      </c>
      <c r="K18007" t="s">
        <v>27857</v>
      </c>
      <c r="L18007">
        <v>1</v>
      </c>
      <c r="M18007" t="s">
        <v>5133</v>
      </c>
      <c r="N18007">
        <v>0.5</v>
      </c>
      <c r="O18007">
        <v>1.27064803049555E-3</v>
      </c>
    </row>
    <row r="18008" spans="1:15">
      <c r="A18008" t="s">
        <v>19926</v>
      </c>
      <c r="B18008" t="s">
        <v>23511</v>
      </c>
      <c r="C18008" t="s">
        <v>19927</v>
      </c>
      <c r="D18008">
        <v>12</v>
      </c>
      <c r="E18008">
        <v>6152</v>
      </c>
      <c r="F18008">
        <v>13</v>
      </c>
      <c r="G18008">
        <v>7804</v>
      </c>
      <c r="H18008">
        <v>0.20366351383502801</v>
      </c>
      <c r="I18008">
        <v>0.658478585781888</v>
      </c>
      <c r="J18008">
        <v>0.56598426677721503</v>
      </c>
      <c r="K18008" t="s">
        <v>34159</v>
      </c>
      <c r="L18008">
        <v>12</v>
      </c>
      <c r="M18008" t="s">
        <v>5133</v>
      </c>
      <c r="N18008">
        <v>0.92307692307692302</v>
      </c>
      <c r="O18008">
        <v>1.95058517555267E-3</v>
      </c>
    </row>
    <row r="18009" spans="1:15">
      <c r="A18009" t="s">
        <v>19928</v>
      </c>
      <c r="B18009" t="s">
        <v>23511</v>
      </c>
      <c r="C18009" t="s">
        <v>19929</v>
      </c>
      <c r="D18009">
        <v>8</v>
      </c>
      <c r="E18009">
        <v>6152</v>
      </c>
      <c r="F18009">
        <v>9</v>
      </c>
      <c r="G18009">
        <v>7804</v>
      </c>
      <c r="H18009">
        <v>0.40157748897504503</v>
      </c>
      <c r="I18009">
        <v>0.91525479399875698</v>
      </c>
      <c r="J18009">
        <v>0.78669196642228301</v>
      </c>
      <c r="K18009" t="s">
        <v>34160</v>
      </c>
      <c r="L18009">
        <v>8</v>
      </c>
      <c r="M18009" t="s">
        <v>5133</v>
      </c>
      <c r="N18009">
        <v>0.88888888888888895</v>
      </c>
      <c r="O18009">
        <v>1.3003901170351099E-3</v>
      </c>
    </row>
    <row r="18010" spans="1:15">
      <c r="A18010" t="s">
        <v>19930</v>
      </c>
      <c r="B18010" t="s">
        <v>23511</v>
      </c>
      <c r="C18010" t="s">
        <v>19931</v>
      </c>
      <c r="D18010">
        <v>2</v>
      </c>
      <c r="E18010">
        <v>6152</v>
      </c>
      <c r="F18010">
        <v>2</v>
      </c>
      <c r="G18010">
        <v>7804</v>
      </c>
      <c r="H18010">
        <v>0.62141708038142995</v>
      </c>
      <c r="I18010">
        <v>0.968912233598893</v>
      </c>
      <c r="J18010">
        <v>0.832812322140707</v>
      </c>
      <c r="K18010" t="s">
        <v>27745</v>
      </c>
      <c r="L18010">
        <v>2</v>
      </c>
      <c r="M18010" t="s">
        <v>5133</v>
      </c>
      <c r="N18010">
        <v>1</v>
      </c>
      <c r="O18010">
        <v>3.2509752925877802E-4</v>
      </c>
    </row>
    <row r="18011" spans="1:15">
      <c r="A18011" t="s">
        <v>19932</v>
      </c>
      <c r="B18011" t="s">
        <v>23511</v>
      </c>
      <c r="C18011" t="s">
        <v>19933</v>
      </c>
      <c r="D18011">
        <v>2</v>
      </c>
      <c r="E18011">
        <v>6152</v>
      </c>
      <c r="F18011">
        <v>2</v>
      </c>
      <c r="G18011">
        <v>7804</v>
      </c>
      <c r="H18011">
        <v>0.62141708038142995</v>
      </c>
      <c r="I18011">
        <v>0.968912233598893</v>
      </c>
      <c r="J18011">
        <v>0.832812322140707</v>
      </c>
      <c r="K18011" t="s">
        <v>34161</v>
      </c>
      <c r="L18011">
        <v>2</v>
      </c>
      <c r="M18011" t="s">
        <v>5133</v>
      </c>
      <c r="N18011">
        <v>1</v>
      </c>
      <c r="O18011">
        <v>3.2509752925877802E-4</v>
      </c>
    </row>
    <row r="18012" spans="1:15">
      <c r="A18012" t="s">
        <v>19934</v>
      </c>
      <c r="B18012" t="s">
        <v>23511</v>
      </c>
      <c r="C18012" t="s">
        <v>19935</v>
      </c>
      <c r="D18012">
        <v>2</v>
      </c>
      <c r="E18012">
        <v>6152</v>
      </c>
      <c r="F18012">
        <v>2</v>
      </c>
      <c r="G18012">
        <v>7804</v>
      </c>
      <c r="H18012">
        <v>0.62141708038142995</v>
      </c>
      <c r="I18012">
        <v>0.968912233598893</v>
      </c>
      <c r="J18012">
        <v>0.832812322140707</v>
      </c>
      <c r="K18012" t="s">
        <v>31052</v>
      </c>
      <c r="L18012">
        <v>2</v>
      </c>
      <c r="M18012" t="s">
        <v>5133</v>
      </c>
      <c r="N18012">
        <v>1</v>
      </c>
      <c r="O18012">
        <v>3.2509752925877802E-4</v>
      </c>
    </row>
    <row r="18013" spans="1:15">
      <c r="A18013" t="s">
        <v>19936</v>
      </c>
      <c r="B18013" t="s">
        <v>23511</v>
      </c>
      <c r="C18013" t="s">
        <v>19937</v>
      </c>
      <c r="D18013">
        <v>2</v>
      </c>
      <c r="E18013">
        <v>6152</v>
      </c>
      <c r="F18013">
        <v>2</v>
      </c>
      <c r="G18013">
        <v>7804</v>
      </c>
      <c r="H18013">
        <v>0.62141708038142995</v>
      </c>
      <c r="I18013">
        <v>0.968912233598893</v>
      </c>
      <c r="J18013">
        <v>0.832812322140707</v>
      </c>
      <c r="K18013" t="s">
        <v>31052</v>
      </c>
      <c r="L18013">
        <v>2</v>
      </c>
      <c r="M18013" t="s">
        <v>5133</v>
      </c>
      <c r="N18013">
        <v>1</v>
      </c>
      <c r="O18013">
        <v>3.2509752925877802E-4</v>
      </c>
    </row>
    <row r="18014" spans="1:15">
      <c r="A18014" t="s">
        <v>19938</v>
      </c>
      <c r="B18014" t="s">
        <v>23511</v>
      </c>
      <c r="C18014" t="s">
        <v>19939</v>
      </c>
      <c r="D18014">
        <v>3</v>
      </c>
      <c r="E18014">
        <v>6152</v>
      </c>
      <c r="F18014">
        <v>3</v>
      </c>
      <c r="G18014">
        <v>7804</v>
      </c>
      <c r="H18014">
        <v>0.489837867770546</v>
      </c>
      <c r="I18014">
        <v>0.96083957126938102</v>
      </c>
      <c r="J18014">
        <v>0.82587360011061495</v>
      </c>
      <c r="K18014" t="s">
        <v>34162</v>
      </c>
      <c r="L18014">
        <v>3</v>
      </c>
      <c r="M18014" t="s">
        <v>5133</v>
      </c>
      <c r="N18014">
        <v>1</v>
      </c>
      <c r="O18014">
        <v>4.8764629388816603E-4</v>
      </c>
    </row>
    <row r="18015" spans="1:15">
      <c r="A18015" t="s">
        <v>19940</v>
      </c>
      <c r="B18015" t="s">
        <v>23511</v>
      </c>
      <c r="C18015" t="s">
        <v>19941</v>
      </c>
      <c r="D18015">
        <v>3</v>
      </c>
      <c r="E18015">
        <v>6152</v>
      </c>
      <c r="F18015">
        <v>3</v>
      </c>
      <c r="G18015">
        <v>7804</v>
      </c>
      <c r="H18015">
        <v>0.489837867770546</v>
      </c>
      <c r="I18015">
        <v>0.96083957126938102</v>
      </c>
      <c r="J18015">
        <v>0.82587360011061495</v>
      </c>
      <c r="K18015" t="s">
        <v>24064</v>
      </c>
      <c r="L18015">
        <v>3</v>
      </c>
      <c r="M18015" t="s">
        <v>5133</v>
      </c>
      <c r="N18015">
        <v>1</v>
      </c>
      <c r="O18015">
        <v>4.8764629388816603E-4</v>
      </c>
    </row>
    <row r="18016" spans="1:15">
      <c r="A18016" t="s">
        <v>19942</v>
      </c>
      <c r="B18016" t="s">
        <v>23511</v>
      </c>
      <c r="C18016" t="s">
        <v>19943</v>
      </c>
      <c r="D18016">
        <v>1</v>
      </c>
      <c r="E18016">
        <v>6152</v>
      </c>
      <c r="F18016">
        <v>1</v>
      </c>
      <c r="G18016">
        <v>7804</v>
      </c>
      <c r="H18016">
        <v>0.788313685289595</v>
      </c>
      <c r="I18016">
        <v>0.968912233598893</v>
      </c>
      <c r="J18016">
        <v>0.832812322140707</v>
      </c>
      <c r="K18016" t="s">
        <v>27961</v>
      </c>
      <c r="L18016">
        <v>1</v>
      </c>
      <c r="M18016" t="s">
        <v>5133</v>
      </c>
      <c r="N18016">
        <v>1</v>
      </c>
      <c r="O18016">
        <v>1.6254876462938901E-4</v>
      </c>
    </row>
    <row r="18017" spans="1:15">
      <c r="A18017" t="s">
        <v>19944</v>
      </c>
      <c r="B18017" t="s">
        <v>23518</v>
      </c>
      <c r="C18017" t="s">
        <v>19945</v>
      </c>
      <c r="D18017">
        <v>2</v>
      </c>
      <c r="E18017">
        <v>787</v>
      </c>
      <c r="F18017">
        <v>3</v>
      </c>
      <c r="G18017">
        <v>7393</v>
      </c>
      <c r="H18017">
        <v>3.1553088404617E-2</v>
      </c>
      <c r="I18017">
        <v>0.44363642296891398</v>
      </c>
      <c r="J18017">
        <v>0.42893220928983</v>
      </c>
      <c r="K18017" t="s">
        <v>25622</v>
      </c>
      <c r="L18017">
        <v>2</v>
      </c>
      <c r="M18017" t="s">
        <v>5133</v>
      </c>
      <c r="N18017">
        <v>0.66666666666666696</v>
      </c>
      <c r="O18017">
        <v>2.5412960609911099E-3</v>
      </c>
    </row>
    <row r="18018" spans="1:15">
      <c r="A18018" t="s">
        <v>19944</v>
      </c>
      <c r="B18018" t="s">
        <v>23511</v>
      </c>
      <c r="C18018" t="s">
        <v>19945</v>
      </c>
      <c r="D18018">
        <v>1</v>
      </c>
      <c r="E18018">
        <v>6152</v>
      </c>
      <c r="F18018">
        <v>3</v>
      </c>
      <c r="G18018">
        <v>7804</v>
      </c>
      <c r="H18018">
        <v>0.99052768249503997</v>
      </c>
      <c r="I18018">
        <v>1</v>
      </c>
      <c r="J18018">
        <v>0.85953329234717102</v>
      </c>
      <c r="K18018" t="s">
        <v>34163</v>
      </c>
      <c r="L18018">
        <v>1</v>
      </c>
      <c r="M18018" t="s">
        <v>5133</v>
      </c>
      <c r="N18018">
        <v>0.33333333333333298</v>
      </c>
      <c r="O18018">
        <v>1.6254876462938901E-4</v>
      </c>
    </row>
    <row r="18019" spans="1:15">
      <c r="A18019" t="s">
        <v>19946</v>
      </c>
      <c r="B18019" t="s">
        <v>23511</v>
      </c>
      <c r="C18019" t="s">
        <v>19947</v>
      </c>
      <c r="D18019">
        <v>1</v>
      </c>
      <c r="E18019">
        <v>6152</v>
      </c>
      <c r="F18019">
        <v>1</v>
      </c>
      <c r="G18019">
        <v>7804</v>
      </c>
      <c r="H18019">
        <v>0.788313685289595</v>
      </c>
      <c r="I18019">
        <v>0.968912233598893</v>
      </c>
      <c r="J18019">
        <v>0.832812322140707</v>
      </c>
      <c r="K18019" t="s">
        <v>34163</v>
      </c>
      <c r="L18019">
        <v>1</v>
      </c>
      <c r="M18019" t="s">
        <v>5133</v>
      </c>
      <c r="N18019">
        <v>1</v>
      </c>
      <c r="O18019">
        <v>1.6254876462938901E-4</v>
      </c>
    </row>
    <row r="18020" spans="1:15">
      <c r="A18020" t="s">
        <v>19948</v>
      </c>
      <c r="B18020" t="s">
        <v>23511</v>
      </c>
      <c r="C18020" t="s">
        <v>19949</v>
      </c>
      <c r="D18020">
        <v>10</v>
      </c>
      <c r="E18020">
        <v>6152</v>
      </c>
      <c r="F18020">
        <v>10</v>
      </c>
      <c r="G18020">
        <v>7804</v>
      </c>
      <c r="H18020">
        <v>9.2537459108980397E-2</v>
      </c>
      <c r="I18020">
        <v>0.40853420848785299</v>
      </c>
      <c r="J18020">
        <v>0.35114875325800998</v>
      </c>
      <c r="K18020" t="s">
        <v>28096</v>
      </c>
      <c r="L18020">
        <v>10</v>
      </c>
      <c r="M18020" t="s">
        <v>5133</v>
      </c>
      <c r="N18020">
        <v>1</v>
      </c>
      <c r="O18020">
        <v>1.62548764629389E-3</v>
      </c>
    </row>
    <row r="18021" spans="1:15">
      <c r="A18021" t="s">
        <v>19950</v>
      </c>
      <c r="B18021" t="s">
        <v>23511</v>
      </c>
      <c r="C18021" t="s">
        <v>19951</v>
      </c>
      <c r="D18021">
        <v>14</v>
      </c>
      <c r="E18021">
        <v>6152</v>
      </c>
      <c r="F18021">
        <v>14</v>
      </c>
      <c r="G18021">
        <v>7804</v>
      </c>
      <c r="H18021">
        <v>3.5680033920092398E-2</v>
      </c>
      <c r="I18021">
        <v>0.21445050912290001</v>
      </c>
      <c r="J18021">
        <v>0.18432735215193299</v>
      </c>
      <c r="K18021" t="s">
        <v>24239</v>
      </c>
      <c r="L18021">
        <v>14</v>
      </c>
      <c r="M18021" t="s">
        <v>5133</v>
      </c>
      <c r="N18021">
        <v>1</v>
      </c>
      <c r="O18021">
        <v>2.2756827048114399E-3</v>
      </c>
    </row>
    <row r="18022" spans="1:15">
      <c r="A18022" t="s">
        <v>19952</v>
      </c>
      <c r="B18022" t="s">
        <v>23511</v>
      </c>
      <c r="C18022" t="s">
        <v>19953</v>
      </c>
      <c r="D18022">
        <v>121</v>
      </c>
      <c r="E18022">
        <v>6152</v>
      </c>
      <c r="F18022">
        <v>137</v>
      </c>
      <c r="G18022">
        <v>7804</v>
      </c>
      <c r="H18022">
        <v>2.6435368419029199E-3</v>
      </c>
      <c r="I18022">
        <v>2.9374289174417902E-2</v>
      </c>
      <c r="J18022">
        <v>2.5248179484445198E-2</v>
      </c>
      <c r="K18022" t="s">
        <v>34164</v>
      </c>
      <c r="L18022">
        <v>121</v>
      </c>
      <c r="M18022" t="s">
        <v>5133</v>
      </c>
      <c r="N18022">
        <v>0.88321167883211704</v>
      </c>
      <c r="O18022">
        <v>1.9668400520156001E-2</v>
      </c>
    </row>
    <row r="18023" spans="1:15">
      <c r="A18023" t="s">
        <v>19952</v>
      </c>
      <c r="B18023" t="s">
        <v>23513</v>
      </c>
      <c r="C18023" t="s">
        <v>19953</v>
      </c>
      <c r="D18023">
        <v>9</v>
      </c>
      <c r="E18023">
        <v>535</v>
      </c>
      <c r="F18023">
        <v>151</v>
      </c>
      <c r="G18023">
        <v>8124</v>
      </c>
      <c r="H18023">
        <v>0.67047811513390199</v>
      </c>
      <c r="I18023">
        <v>0.99999999999997702</v>
      </c>
      <c r="J18023">
        <v>0.95041217501583097</v>
      </c>
      <c r="K18023" t="s">
        <v>25122</v>
      </c>
      <c r="L18023">
        <v>9</v>
      </c>
      <c r="M18023" t="s">
        <v>5133</v>
      </c>
      <c r="N18023">
        <v>5.9602649006622502E-2</v>
      </c>
      <c r="O18023">
        <v>1.6822429906542102E-2</v>
      </c>
    </row>
    <row r="18024" spans="1:15">
      <c r="A18024" t="s">
        <v>19952</v>
      </c>
      <c r="B18024" t="s">
        <v>23518</v>
      </c>
      <c r="C18024" t="s">
        <v>19953</v>
      </c>
      <c r="D18024">
        <v>5</v>
      </c>
      <c r="E18024">
        <v>787</v>
      </c>
      <c r="F18024">
        <v>128</v>
      </c>
      <c r="G18024">
        <v>7393</v>
      </c>
      <c r="H18024">
        <v>0.99852244470359397</v>
      </c>
      <c r="I18024">
        <v>1</v>
      </c>
      <c r="J18024">
        <v>0.966855260484069</v>
      </c>
      <c r="K18024" t="s">
        <v>28104</v>
      </c>
      <c r="L18024">
        <v>5</v>
      </c>
      <c r="M18024" t="s">
        <v>5133</v>
      </c>
      <c r="N18024">
        <v>3.90625E-2</v>
      </c>
      <c r="O18024">
        <v>6.35324015247776E-3</v>
      </c>
    </row>
    <row r="18025" spans="1:15">
      <c r="A18025" t="s">
        <v>19954</v>
      </c>
      <c r="B18025" t="s">
        <v>23513</v>
      </c>
      <c r="C18025" t="s">
        <v>19955</v>
      </c>
      <c r="D18025">
        <v>2</v>
      </c>
      <c r="E18025">
        <v>535</v>
      </c>
      <c r="F18025">
        <v>83</v>
      </c>
      <c r="G18025">
        <v>8124</v>
      </c>
      <c r="H18025">
        <v>0.97648737830305798</v>
      </c>
      <c r="I18025">
        <v>0.99999999999997702</v>
      </c>
      <c r="J18025">
        <v>0.95041217501583097</v>
      </c>
      <c r="K18025" t="s">
        <v>31812</v>
      </c>
      <c r="L18025">
        <v>2</v>
      </c>
      <c r="M18025" t="s">
        <v>5133</v>
      </c>
      <c r="N18025">
        <v>2.40963855421687E-2</v>
      </c>
      <c r="O18025">
        <v>3.7383177570093499E-3</v>
      </c>
    </row>
    <row r="18026" spans="1:15">
      <c r="A18026" t="s">
        <v>19954</v>
      </c>
      <c r="B18026" t="s">
        <v>23511</v>
      </c>
      <c r="C18026" t="s">
        <v>19955</v>
      </c>
      <c r="D18026">
        <v>66</v>
      </c>
      <c r="E18026">
        <v>6152</v>
      </c>
      <c r="F18026">
        <v>80</v>
      </c>
      <c r="G18026">
        <v>7804</v>
      </c>
      <c r="H18026">
        <v>0.25624345661581099</v>
      </c>
      <c r="I18026">
        <v>0.746365926148717</v>
      </c>
      <c r="J18026">
        <v>0.64152636179835199</v>
      </c>
      <c r="K18026" t="s">
        <v>34165</v>
      </c>
      <c r="L18026">
        <v>66</v>
      </c>
      <c r="M18026" t="s">
        <v>5133</v>
      </c>
      <c r="N18026">
        <v>0.82499999999999996</v>
      </c>
      <c r="O18026">
        <v>1.07282184655397E-2</v>
      </c>
    </row>
    <row r="18027" spans="1:15">
      <c r="A18027" t="s">
        <v>19954</v>
      </c>
      <c r="B18027" t="s">
        <v>23518</v>
      </c>
      <c r="C18027" t="s">
        <v>19955</v>
      </c>
      <c r="D18027">
        <v>4</v>
      </c>
      <c r="E18027">
        <v>787</v>
      </c>
      <c r="F18027">
        <v>68</v>
      </c>
      <c r="G18027">
        <v>7393</v>
      </c>
      <c r="H18027">
        <v>0.94097917854864799</v>
      </c>
      <c r="I18027">
        <v>1</v>
      </c>
      <c r="J18027">
        <v>0.966855260484069</v>
      </c>
      <c r="K18027" t="s">
        <v>34166</v>
      </c>
      <c r="L18027">
        <v>4</v>
      </c>
      <c r="M18027" t="s">
        <v>5133</v>
      </c>
      <c r="N18027">
        <v>5.8823529411764698E-2</v>
      </c>
      <c r="O18027">
        <v>5.0825921219822103E-3</v>
      </c>
    </row>
    <row r="18028" spans="1:15">
      <c r="A18028" t="s">
        <v>19956</v>
      </c>
      <c r="B18028" t="s">
        <v>23513</v>
      </c>
      <c r="C18028" t="s">
        <v>19957</v>
      </c>
      <c r="D18028">
        <v>2</v>
      </c>
      <c r="E18028">
        <v>535</v>
      </c>
      <c r="F18028">
        <v>21</v>
      </c>
      <c r="G18028">
        <v>8124</v>
      </c>
      <c r="H18028">
        <v>0.40690215816583097</v>
      </c>
      <c r="I18028">
        <v>0.99999999999997702</v>
      </c>
      <c r="J18028">
        <v>0.95041217501583097</v>
      </c>
      <c r="K18028" t="s">
        <v>31812</v>
      </c>
      <c r="L18028">
        <v>2</v>
      </c>
      <c r="M18028" t="s">
        <v>5133</v>
      </c>
      <c r="N18028">
        <v>9.5238095238095205E-2</v>
      </c>
      <c r="O18028">
        <v>3.7383177570093499E-3</v>
      </c>
    </row>
    <row r="18029" spans="1:15">
      <c r="A18029" t="s">
        <v>19956</v>
      </c>
      <c r="B18029" t="s">
        <v>23511</v>
      </c>
      <c r="C18029" t="s">
        <v>19957</v>
      </c>
      <c r="D18029">
        <v>16</v>
      </c>
      <c r="E18029">
        <v>6152</v>
      </c>
      <c r="F18029">
        <v>21</v>
      </c>
      <c r="G18029">
        <v>7804</v>
      </c>
      <c r="H18029">
        <v>0.72519464518531396</v>
      </c>
      <c r="I18029">
        <v>0.968912233598893</v>
      </c>
      <c r="J18029">
        <v>0.832812322140707</v>
      </c>
      <c r="K18029" t="s">
        <v>34167</v>
      </c>
      <c r="L18029">
        <v>16</v>
      </c>
      <c r="M18029" t="s">
        <v>5133</v>
      </c>
      <c r="N18029">
        <v>0.76190476190476197</v>
      </c>
      <c r="O18029">
        <v>2.6007802340702198E-3</v>
      </c>
    </row>
    <row r="18030" spans="1:15">
      <c r="A18030" t="s">
        <v>19958</v>
      </c>
      <c r="B18030" t="s">
        <v>23518</v>
      </c>
      <c r="C18030" t="s">
        <v>19959</v>
      </c>
      <c r="D18030">
        <v>2</v>
      </c>
      <c r="E18030">
        <v>787</v>
      </c>
      <c r="F18030">
        <v>31</v>
      </c>
      <c r="G18030">
        <v>7393</v>
      </c>
      <c r="H18030">
        <v>0.85730411555561403</v>
      </c>
      <c r="I18030">
        <v>1</v>
      </c>
      <c r="J18030">
        <v>0.966855260484069</v>
      </c>
      <c r="K18030" t="s">
        <v>34168</v>
      </c>
      <c r="L18030">
        <v>2</v>
      </c>
      <c r="M18030" t="s">
        <v>5133</v>
      </c>
      <c r="N18030">
        <v>6.4516129032258104E-2</v>
      </c>
      <c r="O18030">
        <v>2.5412960609911099E-3</v>
      </c>
    </row>
    <row r="18031" spans="1:15">
      <c r="A18031" t="s">
        <v>19958</v>
      </c>
      <c r="B18031" t="s">
        <v>23511</v>
      </c>
      <c r="C18031" t="s">
        <v>19959</v>
      </c>
      <c r="D18031">
        <v>32</v>
      </c>
      <c r="E18031">
        <v>6152</v>
      </c>
      <c r="F18031">
        <v>38</v>
      </c>
      <c r="G18031">
        <v>7804</v>
      </c>
      <c r="H18031">
        <v>0.27783657977340598</v>
      </c>
      <c r="I18031">
        <v>0.79215207873419802</v>
      </c>
      <c r="J18031">
        <v>0.68088108427406002</v>
      </c>
      <c r="K18031" t="s">
        <v>34169</v>
      </c>
      <c r="L18031">
        <v>32</v>
      </c>
      <c r="M18031" t="s">
        <v>5133</v>
      </c>
      <c r="N18031">
        <v>0.84210526315789502</v>
      </c>
      <c r="O18031">
        <v>5.2015604681404396E-3</v>
      </c>
    </row>
    <row r="18032" spans="1:15">
      <c r="A18032" t="s">
        <v>19960</v>
      </c>
      <c r="B18032" t="s">
        <v>23511</v>
      </c>
      <c r="C18032" t="s">
        <v>19961</v>
      </c>
      <c r="D18032">
        <v>1</v>
      </c>
      <c r="E18032">
        <v>6152</v>
      </c>
      <c r="F18032">
        <v>1</v>
      </c>
      <c r="G18032">
        <v>7804</v>
      </c>
      <c r="H18032">
        <v>0.788313685289595</v>
      </c>
      <c r="I18032">
        <v>0.968912233598893</v>
      </c>
      <c r="J18032">
        <v>0.832812322140707</v>
      </c>
      <c r="K18032" t="s">
        <v>25149</v>
      </c>
      <c r="L18032">
        <v>1</v>
      </c>
      <c r="M18032" t="s">
        <v>5133</v>
      </c>
      <c r="N18032">
        <v>1</v>
      </c>
      <c r="O18032">
        <v>1.6254876462938901E-4</v>
      </c>
    </row>
    <row r="18033" spans="1:15">
      <c r="A18033" t="s">
        <v>19962</v>
      </c>
      <c r="B18033" t="s">
        <v>23511</v>
      </c>
      <c r="C18033" t="s">
        <v>19963</v>
      </c>
      <c r="D18033">
        <v>1</v>
      </c>
      <c r="E18033">
        <v>6152</v>
      </c>
      <c r="F18033">
        <v>1</v>
      </c>
      <c r="G18033">
        <v>7804</v>
      </c>
      <c r="H18033">
        <v>0.788313685289595</v>
      </c>
      <c r="I18033">
        <v>0.968912233598893</v>
      </c>
      <c r="J18033">
        <v>0.832812322140707</v>
      </c>
      <c r="K18033" t="s">
        <v>26427</v>
      </c>
      <c r="L18033">
        <v>1</v>
      </c>
      <c r="M18033" t="s">
        <v>5133</v>
      </c>
      <c r="N18033">
        <v>1</v>
      </c>
      <c r="O18033">
        <v>1.6254876462938901E-4</v>
      </c>
    </row>
    <row r="18034" spans="1:15">
      <c r="A18034" t="s">
        <v>19964</v>
      </c>
      <c r="B18034" t="s">
        <v>23518</v>
      </c>
      <c r="C18034" t="s">
        <v>19965</v>
      </c>
      <c r="D18034">
        <v>1</v>
      </c>
      <c r="E18034">
        <v>787</v>
      </c>
      <c r="F18034">
        <v>13</v>
      </c>
      <c r="G18034">
        <v>7393</v>
      </c>
      <c r="H18034">
        <v>0.76880113817690798</v>
      </c>
      <c r="I18034">
        <v>1</v>
      </c>
      <c r="J18034">
        <v>0.966855260484069</v>
      </c>
      <c r="K18034" t="s">
        <v>28604</v>
      </c>
      <c r="L18034">
        <v>1</v>
      </c>
      <c r="M18034" t="s">
        <v>5133</v>
      </c>
      <c r="N18034">
        <v>7.69230769230769E-2</v>
      </c>
      <c r="O18034">
        <v>1.27064803049555E-3</v>
      </c>
    </row>
    <row r="18035" spans="1:15">
      <c r="A18035" t="s">
        <v>19964</v>
      </c>
      <c r="B18035" t="s">
        <v>23511</v>
      </c>
      <c r="C18035" t="s">
        <v>19965</v>
      </c>
      <c r="D18035">
        <v>12</v>
      </c>
      <c r="E18035">
        <v>6152</v>
      </c>
      <c r="F18035">
        <v>17</v>
      </c>
      <c r="G18035">
        <v>7804</v>
      </c>
      <c r="H18035">
        <v>0.86912798770799804</v>
      </c>
      <c r="I18035">
        <v>1</v>
      </c>
      <c r="J18035">
        <v>0.85953329234717102</v>
      </c>
      <c r="K18035" t="s">
        <v>28603</v>
      </c>
      <c r="L18035">
        <v>12</v>
      </c>
      <c r="M18035" t="s">
        <v>5133</v>
      </c>
      <c r="N18035">
        <v>0.70588235294117696</v>
      </c>
      <c r="O18035">
        <v>1.95058517555267E-3</v>
      </c>
    </row>
    <row r="18036" spans="1:15">
      <c r="A18036" t="s">
        <v>19964</v>
      </c>
      <c r="B18036" t="s">
        <v>23513</v>
      </c>
      <c r="C18036" t="s">
        <v>19965</v>
      </c>
      <c r="D18036">
        <v>2</v>
      </c>
      <c r="E18036">
        <v>535</v>
      </c>
      <c r="F18036">
        <v>17</v>
      </c>
      <c r="G18036">
        <v>8124</v>
      </c>
      <c r="H18036">
        <v>0.30951995937748999</v>
      </c>
      <c r="I18036">
        <v>0.96185933942670199</v>
      </c>
      <c r="J18036">
        <v>0.91416282684384298</v>
      </c>
      <c r="K18036" t="s">
        <v>25029</v>
      </c>
      <c r="L18036">
        <v>2</v>
      </c>
      <c r="M18036" t="s">
        <v>5133</v>
      </c>
      <c r="N18036">
        <v>0.11764705882352899</v>
      </c>
      <c r="O18036">
        <v>3.7383177570093499E-3</v>
      </c>
    </row>
    <row r="18037" spans="1:15">
      <c r="A18037" t="s">
        <v>19966</v>
      </c>
      <c r="B18037" t="s">
        <v>23518</v>
      </c>
      <c r="C18037" t="s">
        <v>19967</v>
      </c>
      <c r="D18037">
        <v>1</v>
      </c>
      <c r="E18037">
        <v>787</v>
      </c>
      <c r="F18037">
        <v>10</v>
      </c>
      <c r="G18037">
        <v>7393</v>
      </c>
      <c r="H18037">
        <v>0.67576236969544701</v>
      </c>
      <c r="I18037">
        <v>1</v>
      </c>
      <c r="J18037">
        <v>0.966855260484069</v>
      </c>
      <c r="K18037" t="s">
        <v>28604</v>
      </c>
      <c r="L18037">
        <v>1</v>
      </c>
      <c r="M18037" t="s">
        <v>5133</v>
      </c>
      <c r="N18037">
        <v>0.1</v>
      </c>
      <c r="O18037">
        <v>1.27064803049555E-3</v>
      </c>
    </row>
    <row r="18038" spans="1:15">
      <c r="A18038" t="s">
        <v>19966</v>
      </c>
      <c r="B18038" t="s">
        <v>23513</v>
      </c>
      <c r="C18038" t="s">
        <v>19967</v>
      </c>
      <c r="D18038">
        <v>2</v>
      </c>
      <c r="E18038">
        <v>535</v>
      </c>
      <c r="F18038">
        <v>10</v>
      </c>
      <c r="G18038">
        <v>8124</v>
      </c>
      <c r="H18038">
        <v>0.13720826776095801</v>
      </c>
      <c r="I18038">
        <v>0.66676148853393002</v>
      </c>
      <c r="J18038">
        <v>0.63369823653433999</v>
      </c>
      <c r="K18038" t="s">
        <v>25029</v>
      </c>
      <c r="L18038">
        <v>2</v>
      </c>
      <c r="M18038" t="s">
        <v>5133</v>
      </c>
      <c r="N18038">
        <v>0.2</v>
      </c>
      <c r="O18038">
        <v>3.7383177570093499E-3</v>
      </c>
    </row>
    <row r="18039" spans="1:15">
      <c r="A18039" t="s">
        <v>19966</v>
      </c>
      <c r="B18039" t="s">
        <v>23511</v>
      </c>
      <c r="C18039" t="s">
        <v>19967</v>
      </c>
      <c r="D18039">
        <v>7</v>
      </c>
      <c r="E18039">
        <v>6152</v>
      </c>
      <c r="F18039">
        <v>10</v>
      </c>
      <c r="G18039">
        <v>7804</v>
      </c>
      <c r="H18039">
        <v>0.85778567182431398</v>
      </c>
      <c r="I18039">
        <v>1</v>
      </c>
      <c r="J18039">
        <v>0.85953329234717102</v>
      </c>
      <c r="K18039" t="s">
        <v>29218</v>
      </c>
      <c r="L18039">
        <v>7</v>
      </c>
      <c r="M18039" t="s">
        <v>5133</v>
      </c>
      <c r="N18039">
        <v>0.7</v>
      </c>
      <c r="O18039">
        <v>1.13784135240572E-3</v>
      </c>
    </row>
    <row r="18040" spans="1:15">
      <c r="A18040" t="s">
        <v>19968</v>
      </c>
      <c r="B18040" t="s">
        <v>23511</v>
      </c>
      <c r="C18040" t="s">
        <v>19969</v>
      </c>
      <c r="D18040">
        <v>1</v>
      </c>
      <c r="E18040">
        <v>6152</v>
      </c>
      <c r="F18040">
        <v>1</v>
      </c>
      <c r="G18040">
        <v>7804</v>
      </c>
      <c r="H18040">
        <v>0.788313685289595</v>
      </c>
      <c r="I18040">
        <v>0.968912233598893</v>
      </c>
      <c r="J18040">
        <v>0.832812322140707</v>
      </c>
      <c r="K18040" t="s">
        <v>29217</v>
      </c>
      <c r="L18040">
        <v>1</v>
      </c>
      <c r="M18040" t="s">
        <v>5133</v>
      </c>
      <c r="N18040">
        <v>1</v>
      </c>
      <c r="O18040">
        <v>1.6254876462938901E-4</v>
      </c>
    </row>
    <row r="18041" spans="1:15">
      <c r="A18041" t="s">
        <v>19970</v>
      </c>
      <c r="B18041" t="s">
        <v>23511</v>
      </c>
      <c r="C18041" t="s">
        <v>19971</v>
      </c>
      <c r="D18041">
        <v>10</v>
      </c>
      <c r="E18041">
        <v>6152</v>
      </c>
      <c r="F18041">
        <v>10</v>
      </c>
      <c r="G18041">
        <v>7804</v>
      </c>
      <c r="H18041">
        <v>9.2537459108980397E-2</v>
      </c>
      <c r="I18041">
        <v>0.40853420848785299</v>
      </c>
      <c r="J18041">
        <v>0.35114875325800998</v>
      </c>
      <c r="K18041" t="s">
        <v>34170</v>
      </c>
      <c r="L18041">
        <v>10</v>
      </c>
      <c r="M18041" t="s">
        <v>5133</v>
      </c>
      <c r="N18041">
        <v>1</v>
      </c>
      <c r="O18041">
        <v>1.62548764629389E-3</v>
      </c>
    </row>
    <row r="18042" spans="1:15">
      <c r="A18042" t="s">
        <v>19972</v>
      </c>
      <c r="B18042" t="s">
        <v>23511</v>
      </c>
      <c r="C18042" t="s">
        <v>19973</v>
      </c>
      <c r="D18042">
        <v>10</v>
      </c>
      <c r="E18042">
        <v>6152</v>
      </c>
      <c r="F18042">
        <v>10</v>
      </c>
      <c r="G18042">
        <v>7804</v>
      </c>
      <c r="H18042">
        <v>9.2537459108980397E-2</v>
      </c>
      <c r="I18042">
        <v>0.40853420848785299</v>
      </c>
      <c r="J18042">
        <v>0.35114875325800998</v>
      </c>
      <c r="K18042" t="s">
        <v>34170</v>
      </c>
      <c r="L18042">
        <v>10</v>
      </c>
      <c r="M18042" t="s">
        <v>5133</v>
      </c>
      <c r="N18042">
        <v>1</v>
      </c>
      <c r="O18042">
        <v>1.62548764629389E-3</v>
      </c>
    </row>
    <row r="18043" spans="1:15">
      <c r="A18043" t="s">
        <v>19974</v>
      </c>
      <c r="B18043" t="s">
        <v>23511</v>
      </c>
      <c r="C18043" t="s">
        <v>19975</v>
      </c>
      <c r="D18043">
        <v>2</v>
      </c>
      <c r="E18043">
        <v>6152</v>
      </c>
      <c r="F18043">
        <v>3</v>
      </c>
      <c r="G18043">
        <v>7804</v>
      </c>
      <c r="H18043">
        <v>0.88457550560319997</v>
      </c>
      <c r="I18043">
        <v>1</v>
      </c>
      <c r="J18043">
        <v>0.85953329234717102</v>
      </c>
      <c r="K18043" t="s">
        <v>34171</v>
      </c>
      <c r="L18043">
        <v>2</v>
      </c>
      <c r="M18043" t="s">
        <v>5133</v>
      </c>
      <c r="N18043">
        <v>0.66666666666666696</v>
      </c>
      <c r="O18043">
        <v>3.2509752925877802E-4</v>
      </c>
    </row>
    <row r="18044" spans="1:15">
      <c r="A18044" t="s">
        <v>19974</v>
      </c>
      <c r="B18044" t="s">
        <v>23518</v>
      </c>
      <c r="C18044" t="s">
        <v>19975</v>
      </c>
      <c r="D18044">
        <v>1</v>
      </c>
      <c r="E18044">
        <v>787</v>
      </c>
      <c r="F18044">
        <v>3</v>
      </c>
      <c r="G18044">
        <v>7393</v>
      </c>
      <c r="H18044">
        <v>0.28660084727541502</v>
      </c>
      <c r="I18044">
        <v>0.97863801257884697</v>
      </c>
      <c r="J18044">
        <v>0.94620131057153301</v>
      </c>
      <c r="K18044" t="s">
        <v>24268</v>
      </c>
      <c r="L18044">
        <v>1</v>
      </c>
      <c r="M18044" t="s">
        <v>5133</v>
      </c>
      <c r="N18044">
        <v>0.33333333333333298</v>
      </c>
      <c r="O18044">
        <v>1.27064803049555E-3</v>
      </c>
    </row>
    <row r="18045" spans="1:15">
      <c r="A18045" t="s">
        <v>19976</v>
      </c>
      <c r="B18045" t="s">
        <v>23511</v>
      </c>
      <c r="C18045" t="s">
        <v>19977</v>
      </c>
      <c r="D18045">
        <v>10</v>
      </c>
      <c r="E18045">
        <v>6152</v>
      </c>
      <c r="F18045">
        <v>10</v>
      </c>
      <c r="G18045">
        <v>7804</v>
      </c>
      <c r="H18045">
        <v>9.2537459108980397E-2</v>
      </c>
      <c r="I18045">
        <v>0.40853420848785299</v>
      </c>
      <c r="J18045">
        <v>0.35114875325800998</v>
      </c>
      <c r="K18045" t="s">
        <v>34172</v>
      </c>
      <c r="L18045">
        <v>10</v>
      </c>
      <c r="M18045" t="s">
        <v>5133</v>
      </c>
      <c r="N18045">
        <v>1</v>
      </c>
      <c r="O18045">
        <v>1.62548764629389E-3</v>
      </c>
    </row>
    <row r="18046" spans="1:15">
      <c r="A18046" t="s">
        <v>19978</v>
      </c>
      <c r="B18046" t="s">
        <v>23511</v>
      </c>
      <c r="C18046" t="s">
        <v>19979</v>
      </c>
      <c r="D18046">
        <v>3</v>
      </c>
      <c r="E18046">
        <v>6152</v>
      </c>
      <c r="F18046">
        <v>3</v>
      </c>
      <c r="G18046">
        <v>7804</v>
      </c>
      <c r="H18046">
        <v>0.489837867770546</v>
      </c>
      <c r="I18046">
        <v>0.96083957126938102</v>
      </c>
      <c r="J18046">
        <v>0.82587360011061495</v>
      </c>
      <c r="K18046" t="s">
        <v>31502</v>
      </c>
      <c r="L18046">
        <v>3</v>
      </c>
      <c r="M18046" t="s">
        <v>5133</v>
      </c>
      <c r="N18046">
        <v>1</v>
      </c>
      <c r="O18046">
        <v>4.8764629388816603E-4</v>
      </c>
    </row>
    <row r="18047" spans="1:15">
      <c r="A18047" t="s">
        <v>19980</v>
      </c>
      <c r="B18047" t="s">
        <v>23511</v>
      </c>
      <c r="C18047" t="s">
        <v>19981</v>
      </c>
      <c r="D18047">
        <v>7</v>
      </c>
      <c r="E18047">
        <v>6152</v>
      </c>
      <c r="F18047">
        <v>7</v>
      </c>
      <c r="G18047">
        <v>7804</v>
      </c>
      <c r="H18047">
        <v>0.18905120292587699</v>
      </c>
      <c r="I18047">
        <v>0.631132279689813</v>
      </c>
      <c r="J18047">
        <v>0.54247920626835999</v>
      </c>
      <c r="K18047" t="s">
        <v>32131</v>
      </c>
      <c r="L18047">
        <v>7</v>
      </c>
      <c r="M18047" t="s">
        <v>5133</v>
      </c>
      <c r="N18047">
        <v>1</v>
      </c>
      <c r="O18047">
        <v>1.13784135240572E-3</v>
      </c>
    </row>
    <row r="18048" spans="1:15">
      <c r="A18048" t="s">
        <v>19982</v>
      </c>
      <c r="B18048" t="s">
        <v>23511</v>
      </c>
      <c r="C18048" t="s">
        <v>19983</v>
      </c>
      <c r="D18048">
        <v>2</v>
      </c>
      <c r="E18048">
        <v>6152</v>
      </c>
      <c r="F18048">
        <v>4</v>
      </c>
      <c r="G18048">
        <v>7804</v>
      </c>
      <c r="H18048">
        <v>0.96811759508681905</v>
      </c>
      <c r="I18048">
        <v>1</v>
      </c>
      <c r="J18048">
        <v>0.85953329234717102</v>
      </c>
      <c r="K18048" t="s">
        <v>30073</v>
      </c>
      <c r="L18048">
        <v>2</v>
      </c>
      <c r="M18048" t="s">
        <v>5133</v>
      </c>
      <c r="N18048">
        <v>0.5</v>
      </c>
      <c r="O18048">
        <v>3.2509752925877802E-4</v>
      </c>
    </row>
    <row r="18049" spans="1:15">
      <c r="A18049" t="s">
        <v>19982</v>
      </c>
      <c r="B18049" t="s">
        <v>23518</v>
      </c>
      <c r="C18049" t="s">
        <v>19983</v>
      </c>
      <c r="D18049">
        <v>1</v>
      </c>
      <c r="E18049">
        <v>787</v>
      </c>
      <c r="F18049">
        <v>3</v>
      </c>
      <c r="G18049">
        <v>7393</v>
      </c>
      <c r="H18049">
        <v>0.28660084727541502</v>
      </c>
      <c r="I18049">
        <v>0.97863801257884697</v>
      </c>
      <c r="J18049">
        <v>0.94620131057153301</v>
      </c>
      <c r="K18049" t="s">
        <v>23581</v>
      </c>
      <c r="L18049">
        <v>1</v>
      </c>
      <c r="M18049" t="s">
        <v>5133</v>
      </c>
      <c r="N18049">
        <v>0.33333333333333298</v>
      </c>
      <c r="O18049">
        <v>1.27064803049555E-3</v>
      </c>
    </row>
    <row r="18050" spans="1:15">
      <c r="A18050" t="s">
        <v>19984</v>
      </c>
      <c r="B18050" t="s">
        <v>23518</v>
      </c>
      <c r="C18050" t="s">
        <v>19985</v>
      </c>
      <c r="D18050">
        <v>1</v>
      </c>
      <c r="E18050">
        <v>787</v>
      </c>
      <c r="F18050">
        <v>1</v>
      </c>
      <c r="G18050">
        <v>7393</v>
      </c>
      <c r="H18050">
        <v>0.106452049235764</v>
      </c>
      <c r="I18050">
        <v>0.63266972740240601</v>
      </c>
      <c r="J18050">
        <v>0.61170005408803896</v>
      </c>
      <c r="K18050" t="s">
        <v>23581</v>
      </c>
      <c r="L18050">
        <v>1</v>
      </c>
      <c r="M18050" t="s">
        <v>5133</v>
      </c>
      <c r="N18050">
        <v>1</v>
      </c>
      <c r="O18050">
        <v>1.27064803049555E-3</v>
      </c>
    </row>
    <row r="18051" spans="1:15">
      <c r="A18051" t="s">
        <v>19986</v>
      </c>
      <c r="B18051" t="s">
        <v>23511</v>
      </c>
      <c r="C18051" t="s">
        <v>19987</v>
      </c>
      <c r="D18051">
        <v>14</v>
      </c>
      <c r="E18051">
        <v>6152</v>
      </c>
      <c r="F18051">
        <v>22</v>
      </c>
      <c r="G18051">
        <v>7804</v>
      </c>
      <c r="H18051">
        <v>0.97160288067610301</v>
      </c>
      <c r="I18051">
        <v>1</v>
      </c>
      <c r="J18051">
        <v>0.85953329234717102</v>
      </c>
      <c r="K18051" t="s">
        <v>34173</v>
      </c>
      <c r="L18051">
        <v>14</v>
      </c>
      <c r="M18051" t="s">
        <v>5133</v>
      </c>
      <c r="N18051">
        <v>0.63636363636363602</v>
      </c>
      <c r="O18051">
        <v>2.2756827048114399E-3</v>
      </c>
    </row>
    <row r="18052" spans="1:15">
      <c r="A18052" t="s">
        <v>19986</v>
      </c>
      <c r="B18052" t="s">
        <v>23513</v>
      </c>
      <c r="C18052" t="s">
        <v>19987</v>
      </c>
      <c r="D18052">
        <v>2</v>
      </c>
      <c r="E18052">
        <v>535</v>
      </c>
      <c r="F18052">
        <v>21</v>
      </c>
      <c r="G18052">
        <v>8124</v>
      </c>
      <c r="H18052">
        <v>0.40690215816583097</v>
      </c>
      <c r="I18052">
        <v>0.99999999999997702</v>
      </c>
      <c r="J18052">
        <v>0.95041217501583097</v>
      </c>
      <c r="K18052" t="s">
        <v>23579</v>
      </c>
      <c r="L18052">
        <v>2</v>
      </c>
      <c r="M18052" t="s">
        <v>5133</v>
      </c>
      <c r="N18052">
        <v>9.5238095238095205E-2</v>
      </c>
      <c r="O18052">
        <v>3.7383177570093499E-3</v>
      </c>
    </row>
    <row r="18053" spans="1:15">
      <c r="A18053" t="s">
        <v>19986</v>
      </c>
      <c r="B18053" t="s">
        <v>23518</v>
      </c>
      <c r="C18053" t="s">
        <v>19987</v>
      </c>
      <c r="D18053">
        <v>4</v>
      </c>
      <c r="E18053">
        <v>787</v>
      </c>
      <c r="F18053">
        <v>21</v>
      </c>
      <c r="G18053">
        <v>7393</v>
      </c>
      <c r="H18053">
        <v>0.178360715799666</v>
      </c>
      <c r="I18053">
        <v>0.83876007220319604</v>
      </c>
      <c r="J18053">
        <v>0.81095958809365798</v>
      </c>
      <c r="K18053" t="s">
        <v>23577</v>
      </c>
      <c r="L18053">
        <v>4</v>
      </c>
      <c r="M18053" t="s">
        <v>5133</v>
      </c>
      <c r="N18053">
        <v>0.19047619047618999</v>
      </c>
      <c r="O18053">
        <v>5.0825921219822103E-3</v>
      </c>
    </row>
    <row r="18054" spans="1:15">
      <c r="A18054" t="s">
        <v>19988</v>
      </c>
      <c r="B18054" t="s">
        <v>23511</v>
      </c>
      <c r="C18054" t="s">
        <v>19989</v>
      </c>
      <c r="D18054">
        <v>1</v>
      </c>
      <c r="E18054">
        <v>6152</v>
      </c>
      <c r="F18054">
        <v>1</v>
      </c>
      <c r="G18054">
        <v>7804</v>
      </c>
      <c r="H18054">
        <v>0.788313685289595</v>
      </c>
      <c r="I18054">
        <v>0.968912233598893</v>
      </c>
      <c r="J18054">
        <v>0.832812322140707</v>
      </c>
      <c r="K18054" t="s">
        <v>31662</v>
      </c>
      <c r="L18054">
        <v>1</v>
      </c>
      <c r="M18054" t="s">
        <v>5133</v>
      </c>
      <c r="N18054">
        <v>1</v>
      </c>
      <c r="O18054">
        <v>1.6254876462938901E-4</v>
      </c>
    </row>
    <row r="18055" spans="1:15">
      <c r="A18055" t="s">
        <v>19990</v>
      </c>
      <c r="B18055" t="s">
        <v>23511</v>
      </c>
      <c r="C18055" t="s">
        <v>19991</v>
      </c>
      <c r="D18055">
        <v>9</v>
      </c>
      <c r="E18055">
        <v>6152</v>
      </c>
      <c r="F18055">
        <v>13</v>
      </c>
      <c r="G18055">
        <v>7804</v>
      </c>
      <c r="H18055">
        <v>0.87969115300460798</v>
      </c>
      <c r="I18055">
        <v>1</v>
      </c>
      <c r="J18055">
        <v>0.85953329234717102</v>
      </c>
      <c r="K18055" t="s">
        <v>34174</v>
      </c>
      <c r="L18055">
        <v>9</v>
      </c>
      <c r="M18055" t="s">
        <v>5133</v>
      </c>
      <c r="N18055">
        <v>0.69230769230769196</v>
      </c>
      <c r="O18055">
        <v>1.4629388816645001E-3</v>
      </c>
    </row>
    <row r="18056" spans="1:15">
      <c r="A18056" t="s">
        <v>19990</v>
      </c>
      <c r="B18056" t="s">
        <v>23518</v>
      </c>
      <c r="C18056" t="s">
        <v>19991</v>
      </c>
      <c r="D18056">
        <v>1</v>
      </c>
      <c r="E18056">
        <v>787</v>
      </c>
      <c r="F18056">
        <v>13</v>
      </c>
      <c r="G18056">
        <v>7393</v>
      </c>
      <c r="H18056">
        <v>0.76880113817690798</v>
      </c>
      <c r="I18056">
        <v>1</v>
      </c>
      <c r="J18056">
        <v>0.966855260484069</v>
      </c>
      <c r="K18056" t="s">
        <v>23756</v>
      </c>
      <c r="L18056">
        <v>1</v>
      </c>
      <c r="M18056" t="s">
        <v>5133</v>
      </c>
      <c r="N18056">
        <v>7.69230769230769E-2</v>
      </c>
      <c r="O18056">
        <v>1.27064803049555E-3</v>
      </c>
    </row>
    <row r="18057" spans="1:15">
      <c r="A18057" t="s">
        <v>19990</v>
      </c>
      <c r="B18057" t="s">
        <v>23513</v>
      </c>
      <c r="C18057" t="s">
        <v>19991</v>
      </c>
      <c r="D18057">
        <v>1</v>
      </c>
      <c r="E18057">
        <v>535</v>
      </c>
      <c r="F18057">
        <v>13</v>
      </c>
      <c r="G18057">
        <v>8124</v>
      </c>
      <c r="H18057">
        <v>0.58781134946737001</v>
      </c>
      <c r="I18057">
        <v>0.99999999999997702</v>
      </c>
      <c r="J18057">
        <v>0.95041217501583097</v>
      </c>
      <c r="K18057" t="s">
        <v>23754</v>
      </c>
      <c r="L18057">
        <v>1</v>
      </c>
      <c r="M18057" t="s">
        <v>5133</v>
      </c>
      <c r="N18057">
        <v>7.69230769230769E-2</v>
      </c>
      <c r="O18057">
        <v>1.8691588785046699E-3</v>
      </c>
    </row>
    <row r="18058" spans="1:15">
      <c r="A18058" t="s">
        <v>19992</v>
      </c>
      <c r="B18058" t="s">
        <v>23511</v>
      </c>
      <c r="C18058" t="s">
        <v>19993</v>
      </c>
      <c r="D18058">
        <v>3</v>
      </c>
      <c r="E18058">
        <v>6152</v>
      </c>
      <c r="F18058">
        <v>3</v>
      </c>
      <c r="G18058">
        <v>7804</v>
      </c>
      <c r="H18058">
        <v>0.489837867770546</v>
      </c>
      <c r="I18058">
        <v>0.96083957126938102</v>
      </c>
      <c r="J18058">
        <v>0.82587360011061495</v>
      </c>
      <c r="K18058" t="s">
        <v>29684</v>
      </c>
      <c r="L18058">
        <v>3</v>
      </c>
      <c r="M18058" t="s">
        <v>5133</v>
      </c>
      <c r="N18058">
        <v>1</v>
      </c>
      <c r="O18058">
        <v>4.8764629388816603E-4</v>
      </c>
    </row>
    <row r="18059" spans="1:15">
      <c r="A18059" t="s">
        <v>19994</v>
      </c>
      <c r="B18059" t="s">
        <v>23511</v>
      </c>
      <c r="C18059" t="s">
        <v>19995</v>
      </c>
      <c r="D18059">
        <v>11</v>
      </c>
      <c r="E18059">
        <v>6152</v>
      </c>
      <c r="F18059">
        <v>12</v>
      </c>
      <c r="G18059">
        <v>7804</v>
      </c>
      <c r="H18059">
        <v>0.24296886885364699</v>
      </c>
      <c r="I18059">
        <v>0.71382528017432401</v>
      </c>
      <c r="J18059">
        <v>0.61355659322887801</v>
      </c>
      <c r="K18059" t="s">
        <v>34175</v>
      </c>
      <c r="L18059">
        <v>11</v>
      </c>
      <c r="M18059" t="s">
        <v>5133</v>
      </c>
      <c r="N18059">
        <v>0.91666666666666696</v>
      </c>
      <c r="O18059">
        <v>1.78803641092328E-3</v>
      </c>
    </row>
    <row r="18060" spans="1:15">
      <c r="A18060" t="s">
        <v>19996</v>
      </c>
      <c r="B18060" t="s">
        <v>23518</v>
      </c>
      <c r="C18060" t="s">
        <v>19997</v>
      </c>
      <c r="D18060">
        <v>1</v>
      </c>
      <c r="E18060">
        <v>787</v>
      </c>
      <c r="F18060">
        <v>13</v>
      </c>
      <c r="G18060">
        <v>7393</v>
      </c>
      <c r="H18060">
        <v>0.76880113817690798</v>
      </c>
      <c r="I18060">
        <v>1</v>
      </c>
      <c r="J18060">
        <v>0.966855260484069</v>
      </c>
      <c r="K18060" t="s">
        <v>25090</v>
      </c>
      <c r="L18060">
        <v>1</v>
      </c>
      <c r="M18060" t="s">
        <v>5133</v>
      </c>
      <c r="N18060">
        <v>7.69230769230769E-2</v>
      </c>
      <c r="O18060">
        <v>1.27064803049555E-3</v>
      </c>
    </row>
    <row r="18061" spans="1:15">
      <c r="A18061" t="s">
        <v>19996</v>
      </c>
      <c r="B18061" t="s">
        <v>23511</v>
      </c>
      <c r="C18061" t="s">
        <v>19997</v>
      </c>
      <c r="D18061">
        <v>34</v>
      </c>
      <c r="E18061">
        <v>6152</v>
      </c>
      <c r="F18061">
        <v>39</v>
      </c>
      <c r="G18061">
        <v>7804</v>
      </c>
      <c r="H18061">
        <v>0.137277466737279</v>
      </c>
      <c r="I18061">
        <v>0.54124816180557001</v>
      </c>
      <c r="J18061">
        <v>0.46522081449359598</v>
      </c>
      <c r="K18061" t="s">
        <v>34176</v>
      </c>
      <c r="L18061">
        <v>34</v>
      </c>
      <c r="M18061" t="s">
        <v>5133</v>
      </c>
      <c r="N18061">
        <v>0.87179487179487203</v>
      </c>
      <c r="O18061">
        <v>5.5266579973992204E-3</v>
      </c>
    </row>
    <row r="18062" spans="1:15">
      <c r="A18062" t="s">
        <v>19996</v>
      </c>
      <c r="B18062" t="s">
        <v>23513</v>
      </c>
      <c r="C18062" t="s">
        <v>19997</v>
      </c>
      <c r="D18062">
        <v>2</v>
      </c>
      <c r="E18062">
        <v>535</v>
      </c>
      <c r="F18062">
        <v>40</v>
      </c>
      <c r="G18062">
        <v>8124</v>
      </c>
      <c r="H18062">
        <v>0.75034647274351696</v>
      </c>
      <c r="I18062">
        <v>0.99999999999997702</v>
      </c>
      <c r="J18062">
        <v>0.95041217501583097</v>
      </c>
      <c r="K18062" t="s">
        <v>23546</v>
      </c>
      <c r="L18062">
        <v>2</v>
      </c>
      <c r="M18062" t="s">
        <v>5133</v>
      </c>
      <c r="N18062">
        <v>0.05</v>
      </c>
      <c r="O18062">
        <v>3.7383177570093499E-3</v>
      </c>
    </row>
    <row r="18063" spans="1:15">
      <c r="A18063" t="s">
        <v>19998</v>
      </c>
      <c r="B18063" t="s">
        <v>23511</v>
      </c>
      <c r="C18063" t="s">
        <v>19999</v>
      </c>
      <c r="D18063">
        <v>3</v>
      </c>
      <c r="E18063">
        <v>6152</v>
      </c>
      <c r="F18063">
        <v>3</v>
      </c>
      <c r="G18063">
        <v>7804</v>
      </c>
      <c r="H18063">
        <v>0.489837867770546</v>
      </c>
      <c r="I18063">
        <v>0.96083957126938102</v>
      </c>
      <c r="J18063">
        <v>0.82587360011061495</v>
      </c>
      <c r="K18063" t="s">
        <v>29837</v>
      </c>
      <c r="L18063">
        <v>3</v>
      </c>
      <c r="M18063" t="s">
        <v>5133</v>
      </c>
      <c r="N18063">
        <v>1</v>
      </c>
      <c r="O18063">
        <v>4.8764629388816603E-4</v>
      </c>
    </row>
    <row r="18064" spans="1:15">
      <c r="A18064" t="s">
        <v>20000</v>
      </c>
      <c r="B18064" t="s">
        <v>23513</v>
      </c>
      <c r="C18064" t="s">
        <v>20001</v>
      </c>
      <c r="D18064">
        <v>2</v>
      </c>
      <c r="E18064">
        <v>535</v>
      </c>
      <c r="F18064">
        <v>34</v>
      </c>
      <c r="G18064">
        <v>8124</v>
      </c>
      <c r="H18064">
        <v>0.66550065433524297</v>
      </c>
      <c r="I18064">
        <v>0.99999999999997702</v>
      </c>
      <c r="J18064">
        <v>0.95041217501583097</v>
      </c>
      <c r="K18064" t="s">
        <v>23546</v>
      </c>
      <c r="L18064">
        <v>2</v>
      </c>
      <c r="M18064" t="s">
        <v>5133</v>
      </c>
      <c r="N18064">
        <v>5.8823529411764698E-2</v>
      </c>
      <c r="O18064">
        <v>3.7383177570093499E-3</v>
      </c>
    </row>
    <row r="18065" spans="1:15">
      <c r="A18065" t="s">
        <v>20000</v>
      </c>
      <c r="B18065" t="s">
        <v>23511</v>
      </c>
      <c r="C18065" t="s">
        <v>20001</v>
      </c>
      <c r="D18065">
        <v>30</v>
      </c>
      <c r="E18065">
        <v>6152</v>
      </c>
      <c r="F18065">
        <v>32</v>
      </c>
      <c r="G18065">
        <v>7804</v>
      </c>
      <c r="H18065">
        <v>2.2243889699271199E-2</v>
      </c>
      <c r="I18065">
        <v>0.15357019220850299</v>
      </c>
      <c r="J18065">
        <v>0.13199869291536201</v>
      </c>
      <c r="K18065" t="s">
        <v>34177</v>
      </c>
      <c r="L18065">
        <v>30</v>
      </c>
      <c r="M18065" t="s">
        <v>5133</v>
      </c>
      <c r="N18065">
        <v>0.9375</v>
      </c>
      <c r="O18065">
        <v>4.8764629388816597E-3</v>
      </c>
    </row>
    <row r="18066" spans="1:15">
      <c r="A18066" t="s">
        <v>20002</v>
      </c>
      <c r="B18066" t="s">
        <v>23511</v>
      </c>
      <c r="C18066" t="s">
        <v>20003</v>
      </c>
      <c r="D18066">
        <v>1</v>
      </c>
      <c r="E18066">
        <v>6152</v>
      </c>
      <c r="F18066">
        <v>1</v>
      </c>
      <c r="G18066">
        <v>7804</v>
      </c>
      <c r="H18066">
        <v>0.788313685289595</v>
      </c>
      <c r="I18066">
        <v>0.968912233598893</v>
      </c>
      <c r="J18066">
        <v>0.832812322140707</v>
      </c>
      <c r="K18066" t="s">
        <v>33616</v>
      </c>
      <c r="L18066">
        <v>1</v>
      </c>
      <c r="M18066" t="s">
        <v>5133</v>
      </c>
      <c r="N18066">
        <v>1</v>
      </c>
      <c r="O18066">
        <v>1.6254876462938901E-4</v>
      </c>
    </row>
    <row r="18067" spans="1:15">
      <c r="A18067" t="s">
        <v>20004</v>
      </c>
      <c r="B18067" t="s">
        <v>23511</v>
      </c>
      <c r="C18067" t="s">
        <v>20005</v>
      </c>
      <c r="D18067">
        <v>6</v>
      </c>
      <c r="E18067">
        <v>6152</v>
      </c>
      <c r="F18067">
        <v>6</v>
      </c>
      <c r="G18067">
        <v>7804</v>
      </c>
      <c r="H18067">
        <v>0.23986678822258201</v>
      </c>
      <c r="I18067">
        <v>0.71382528017432401</v>
      </c>
      <c r="J18067">
        <v>0.61355659322887801</v>
      </c>
      <c r="K18067" t="s">
        <v>33843</v>
      </c>
      <c r="L18067">
        <v>6</v>
      </c>
      <c r="M18067" t="s">
        <v>2729</v>
      </c>
      <c r="N18067">
        <v>1</v>
      </c>
      <c r="O18067">
        <v>9.7529258777633303E-4</v>
      </c>
    </row>
    <row r="18068" spans="1:15">
      <c r="A18068" t="s">
        <v>20006</v>
      </c>
      <c r="B18068" t="s">
        <v>23511</v>
      </c>
      <c r="C18068" t="s">
        <v>20007</v>
      </c>
      <c r="D18068">
        <v>16</v>
      </c>
      <c r="E18068">
        <v>6152</v>
      </c>
      <c r="F18068">
        <v>21</v>
      </c>
      <c r="G18068">
        <v>7804</v>
      </c>
      <c r="H18068">
        <v>0.72519464518531396</v>
      </c>
      <c r="I18068">
        <v>0.968912233598893</v>
      </c>
      <c r="J18068">
        <v>0.832812322140707</v>
      </c>
      <c r="K18068" t="s">
        <v>34178</v>
      </c>
      <c r="L18068">
        <v>16</v>
      </c>
      <c r="M18068" t="s">
        <v>5133</v>
      </c>
      <c r="N18068">
        <v>0.76190476190476197</v>
      </c>
      <c r="O18068">
        <v>2.6007802340702198E-3</v>
      </c>
    </row>
    <row r="18069" spans="1:15">
      <c r="A18069" t="s">
        <v>20006</v>
      </c>
      <c r="B18069" t="s">
        <v>23518</v>
      </c>
      <c r="C18069" t="s">
        <v>20007</v>
      </c>
      <c r="D18069">
        <v>2</v>
      </c>
      <c r="E18069">
        <v>787</v>
      </c>
      <c r="F18069">
        <v>20</v>
      </c>
      <c r="G18069">
        <v>7393</v>
      </c>
      <c r="H18069">
        <v>0.64423125616468901</v>
      </c>
      <c r="I18069">
        <v>1</v>
      </c>
      <c r="J18069">
        <v>0.966855260484069</v>
      </c>
      <c r="K18069" t="s">
        <v>27881</v>
      </c>
      <c r="L18069">
        <v>2</v>
      </c>
      <c r="M18069" t="s">
        <v>5133</v>
      </c>
      <c r="N18069">
        <v>0.1</v>
      </c>
      <c r="O18069">
        <v>2.5412960609911099E-3</v>
      </c>
    </row>
    <row r="18070" spans="1:15">
      <c r="A18070" t="s">
        <v>20006</v>
      </c>
      <c r="B18070" t="s">
        <v>23513</v>
      </c>
      <c r="C18070" t="s">
        <v>20007</v>
      </c>
      <c r="D18070">
        <v>1</v>
      </c>
      <c r="E18070">
        <v>535</v>
      </c>
      <c r="F18070">
        <v>21</v>
      </c>
      <c r="G18070">
        <v>8124</v>
      </c>
      <c r="H18070">
        <v>0.76126581765353996</v>
      </c>
      <c r="I18070">
        <v>0.99999999999997702</v>
      </c>
      <c r="J18070">
        <v>0.95041217501583097</v>
      </c>
      <c r="K18070" t="s">
        <v>29742</v>
      </c>
      <c r="L18070">
        <v>1</v>
      </c>
      <c r="M18070" t="s">
        <v>5133</v>
      </c>
      <c r="N18070">
        <v>4.7619047619047603E-2</v>
      </c>
      <c r="O18070">
        <v>1.8691588785046699E-3</v>
      </c>
    </row>
    <row r="18071" spans="1:15">
      <c r="A18071" t="s">
        <v>20008</v>
      </c>
      <c r="B18071" t="s">
        <v>23518</v>
      </c>
      <c r="C18071" t="s">
        <v>20009</v>
      </c>
      <c r="D18071">
        <v>2</v>
      </c>
      <c r="E18071">
        <v>787</v>
      </c>
      <c r="F18071">
        <v>23</v>
      </c>
      <c r="G18071">
        <v>7393</v>
      </c>
      <c r="H18071">
        <v>0.71953430587873801</v>
      </c>
      <c r="I18071">
        <v>1</v>
      </c>
      <c r="J18071">
        <v>0.966855260484069</v>
      </c>
      <c r="K18071" t="s">
        <v>34179</v>
      </c>
      <c r="L18071">
        <v>2</v>
      </c>
      <c r="M18071" t="s">
        <v>5133</v>
      </c>
      <c r="N18071">
        <v>8.6956521739130405E-2</v>
      </c>
      <c r="O18071">
        <v>2.5412960609911099E-3</v>
      </c>
    </row>
    <row r="18072" spans="1:15">
      <c r="A18072" t="s">
        <v>20008</v>
      </c>
      <c r="B18072" t="s">
        <v>23511</v>
      </c>
      <c r="C18072" t="s">
        <v>20009</v>
      </c>
      <c r="D18072">
        <v>19</v>
      </c>
      <c r="E18072">
        <v>6152</v>
      </c>
      <c r="F18072">
        <v>23</v>
      </c>
      <c r="G18072">
        <v>7804</v>
      </c>
      <c r="H18072">
        <v>0.444823886029166</v>
      </c>
      <c r="I18072">
        <v>0.96083957126938102</v>
      </c>
      <c r="J18072">
        <v>0.82587360011061495</v>
      </c>
      <c r="K18072" t="s">
        <v>34180</v>
      </c>
      <c r="L18072">
        <v>19</v>
      </c>
      <c r="M18072" t="s">
        <v>5133</v>
      </c>
      <c r="N18072">
        <v>0.82608695652173902</v>
      </c>
      <c r="O18072">
        <v>3.0884265279583901E-3</v>
      </c>
    </row>
    <row r="18073" spans="1:15">
      <c r="A18073" t="s">
        <v>20008</v>
      </c>
      <c r="B18073" t="s">
        <v>23513</v>
      </c>
      <c r="C18073" t="s">
        <v>20009</v>
      </c>
      <c r="D18073">
        <v>2</v>
      </c>
      <c r="E18073">
        <v>535</v>
      </c>
      <c r="F18073">
        <v>26</v>
      </c>
      <c r="G18073">
        <v>8124</v>
      </c>
      <c r="H18073">
        <v>0.51836886495418399</v>
      </c>
      <c r="I18073">
        <v>0.99999999999997702</v>
      </c>
      <c r="J18073">
        <v>0.95041217501583097</v>
      </c>
      <c r="K18073" t="s">
        <v>24032</v>
      </c>
      <c r="L18073">
        <v>2</v>
      </c>
      <c r="M18073" t="s">
        <v>5133</v>
      </c>
      <c r="N18073">
        <v>7.69230769230769E-2</v>
      </c>
      <c r="O18073">
        <v>3.7383177570093499E-3</v>
      </c>
    </row>
    <row r="18074" spans="1:15">
      <c r="A18074" t="s">
        <v>20010</v>
      </c>
      <c r="B18074" t="s">
        <v>23511</v>
      </c>
      <c r="C18074" t="s">
        <v>20011</v>
      </c>
      <c r="D18074">
        <v>1</v>
      </c>
      <c r="E18074">
        <v>6152</v>
      </c>
      <c r="F18074">
        <v>1</v>
      </c>
      <c r="G18074">
        <v>7804</v>
      </c>
      <c r="H18074">
        <v>0.788313685289595</v>
      </c>
      <c r="I18074">
        <v>0.968912233598893</v>
      </c>
      <c r="J18074">
        <v>0.832812322140707</v>
      </c>
      <c r="K18074" t="s">
        <v>34181</v>
      </c>
      <c r="L18074">
        <v>1</v>
      </c>
      <c r="M18074" t="s">
        <v>2729</v>
      </c>
      <c r="N18074">
        <v>1</v>
      </c>
      <c r="O18074">
        <v>1.6254876462938901E-4</v>
      </c>
    </row>
    <row r="18075" spans="1:15">
      <c r="A18075" t="s">
        <v>20012</v>
      </c>
      <c r="B18075" t="s">
        <v>23511</v>
      </c>
      <c r="C18075" t="s">
        <v>20013</v>
      </c>
      <c r="D18075">
        <v>1</v>
      </c>
      <c r="E18075">
        <v>6152</v>
      </c>
      <c r="F18075">
        <v>1</v>
      </c>
      <c r="G18075">
        <v>7804</v>
      </c>
      <c r="H18075">
        <v>0.788313685289595</v>
      </c>
      <c r="I18075">
        <v>0.968912233598893</v>
      </c>
      <c r="J18075">
        <v>0.832812322140707</v>
      </c>
      <c r="K18075" t="s">
        <v>33596</v>
      </c>
      <c r="L18075">
        <v>1</v>
      </c>
      <c r="M18075" t="s">
        <v>5133</v>
      </c>
      <c r="N18075">
        <v>1</v>
      </c>
      <c r="O18075">
        <v>1.6254876462938901E-4</v>
      </c>
    </row>
    <row r="18076" spans="1:15">
      <c r="A18076" t="s">
        <v>20014</v>
      </c>
      <c r="B18076" t="s">
        <v>23511</v>
      </c>
      <c r="C18076" t="s">
        <v>20015</v>
      </c>
      <c r="D18076">
        <v>17</v>
      </c>
      <c r="E18076">
        <v>6152</v>
      </c>
      <c r="F18076">
        <v>19</v>
      </c>
      <c r="G18076">
        <v>7804</v>
      </c>
      <c r="H18076">
        <v>0.20051287893879999</v>
      </c>
      <c r="I18076">
        <v>0.65495995127819795</v>
      </c>
      <c r="J18076">
        <v>0.56295988327769197</v>
      </c>
      <c r="K18076" t="s">
        <v>25495</v>
      </c>
      <c r="L18076">
        <v>17</v>
      </c>
      <c r="M18076" t="s">
        <v>1463</v>
      </c>
      <c r="N18076">
        <v>0.89473684210526305</v>
      </c>
      <c r="O18076">
        <v>2.7633289986996102E-3</v>
      </c>
    </row>
    <row r="18077" spans="1:15">
      <c r="A18077" t="s">
        <v>20014</v>
      </c>
      <c r="B18077" t="s">
        <v>23513</v>
      </c>
      <c r="C18077" t="s">
        <v>20015</v>
      </c>
      <c r="D18077">
        <v>2</v>
      </c>
      <c r="E18077">
        <v>535</v>
      </c>
      <c r="F18077">
        <v>21</v>
      </c>
      <c r="G18077">
        <v>8124</v>
      </c>
      <c r="H18077">
        <v>0.40690215816583097</v>
      </c>
      <c r="I18077">
        <v>0.99999999999997702</v>
      </c>
      <c r="J18077">
        <v>0.95041217501583097</v>
      </c>
      <c r="K18077" t="s">
        <v>25082</v>
      </c>
      <c r="L18077">
        <v>2</v>
      </c>
      <c r="M18077" t="s">
        <v>1463</v>
      </c>
      <c r="N18077">
        <v>9.5238095238095205E-2</v>
      </c>
      <c r="O18077">
        <v>3.7383177570093499E-3</v>
      </c>
    </row>
    <row r="18078" spans="1:15">
      <c r="A18078" t="s">
        <v>20016</v>
      </c>
      <c r="B18078" t="s">
        <v>23511</v>
      </c>
      <c r="C18078" t="s">
        <v>20017</v>
      </c>
      <c r="D18078">
        <v>4</v>
      </c>
      <c r="E18078">
        <v>6152</v>
      </c>
      <c r="F18078">
        <v>4</v>
      </c>
      <c r="G18078">
        <v>7804</v>
      </c>
      <c r="H18078">
        <v>0.38610601832086699</v>
      </c>
      <c r="I18078">
        <v>0.90829480295553899</v>
      </c>
      <c r="J18078">
        <v>0.78070962240619901</v>
      </c>
      <c r="K18078" t="s">
        <v>25103</v>
      </c>
      <c r="L18078">
        <v>4</v>
      </c>
      <c r="M18078" t="s">
        <v>5133</v>
      </c>
      <c r="N18078">
        <v>1</v>
      </c>
      <c r="O18078">
        <v>6.5019505851755496E-4</v>
      </c>
    </row>
    <row r="18079" spans="1:15">
      <c r="A18079" t="s">
        <v>20018</v>
      </c>
      <c r="B18079" t="s">
        <v>23511</v>
      </c>
      <c r="C18079" t="s">
        <v>20019</v>
      </c>
      <c r="D18079">
        <v>4</v>
      </c>
      <c r="E18079">
        <v>6152</v>
      </c>
      <c r="F18079">
        <v>4</v>
      </c>
      <c r="G18079">
        <v>7804</v>
      </c>
      <c r="H18079">
        <v>0.38610601832086699</v>
      </c>
      <c r="I18079">
        <v>0.90829480295553899</v>
      </c>
      <c r="J18079">
        <v>0.78070962240619901</v>
      </c>
      <c r="K18079" t="s">
        <v>25103</v>
      </c>
      <c r="L18079">
        <v>4</v>
      </c>
      <c r="M18079" t="s">
        <v>5133</v>
      </c>
      <c r="N18079">
        <v>1</v>
      </c>
      <c r="O18079">
        <v>6.5019505851755496E-4</v>
      </c>
    </row>
    <row r="18080" spans="1:15">
      <c r="A18080" t="s">
        <v>20020</v>
      </c>
      <c r="B18080" t="s">
        <v>23511</v>
      </c>
      <c r="C18080" t="s">
        <v>20021</v>
      </c>
      <c r="D18080">
        <v>1</v>
      </c>
      <c r="E18080">
        <v>6152</v>
      </c>
      <c r="F18080">
        <v>1</v>
      </c>
      <c r="G18080">
        <v>7804</v>
      </c>
      <c r="H18080">
        <v>0.788313685289595</v>
      </c>
      <c r="I18080">
        <v>0.968912233598893</v>
      </c>
      <c r="J18080">
        <v>0.832812322140707</v>
      </c>
      <c r="K18080" t="s">
        <v>30881</v>
      </c>
      <c r="L18080">
        <v>1</v>
      </c>
      <c r="M18080" t="s">
        <v>5133</v>
      </c>
      <c r="N18080">
        <v>1</v>
      </c>
      <c r="O18080">
        <v>1.6254876462938901E-4</v>
      </c>
    </row>
    <row r="18081" spans="1:15">
      <c r="A18081" t="s">
        <v>20022</v>
      </c>
      <c r="B18081" t="s">
        <v>23511</v>
      </c>
      <c r="C18081" t="s">
        <v>20023</v>
      </c>
      <c r="D18081">
        <v>1</v>
      </c>
      <c r="E18081">
        <v>6152</v>
      </c>
      <c r="F18081">
        <v>1</v>
      </c>
      <c r="G18081">
        <v>7804</v>
      </c>
      <c r="H18081">
        <v>0.788313685289595</v>
      </c>
      <c r="I18081">
        <v>0.968912233598893</v>
      </c>
      <c r="J18081">
        <v>0.832812322140707</v>
      </c>
      <c r="K18081" t="s">
        <v>30881</v>
      </c>
      <c r="L18081">
        <v>1</v>
      </c>
      <c r="M18081" t="s">
        <v>5133</v>
      </c>
      <c r="N18081">
        <v>1</v>
      </c>
      <c r="O18081">
        <v>1.6254876462938901E-4</v>
      </c>
    </row>
    <row r="18082" spans="1:15">
      <c r="A18082" t="s">
        <v>20024</v>
      </c>
      <c r="B18082" t="s">
        <v>23513</v>
      </c>
      <c r="C18082" t="s">
        <v>20025</v>
      </c>
      <c r="D18082">
        <v>2</v>
      </c>
      <c r="E18082">
        <v>535</v>
      </c>
      <c r="F18082">
        <v>2</v>
      </c>
      <c r="G18082">
        <v>8124</v>
      </c>
      <c r="H18082">
        <v>4.3292101807675997E-3</v>
      </c>
      <c r="I18082">
        <v>8.6376068510507401E-2</v>
      </c>
      <c r="J18082">
        <v>8.2092867142389697E-2</v>
      </c>
      <c r="K18082" t="s">
        <v>23514</v>
      </c>
      <c r="L18082">
        <v>2</v>
      </c>
      <c r="M18082" t="s">
        <v>5133</v>
      </c>
      <c r="N18082">
        <v>1</v>
      </c>
      <c r="O18082">
        <v>3.7383177570093499E-3</v>
      </c>
    </row>
    <row r="18083" spans="1:15">
      <c r="A18083" t="s">
        <v>20026</v>
      </c>
      <c r="B18083" t="s">
        <v>23513</v>
      </c>
      <c r="C18083" t="s">
        <v>20027</v>
      </c>
      <c r="D18083">
        <v>2</v>
      </c>
      <c r="E18083">
        <v>535</v>
      </c>
      <c r="F18083">
        <v>2</v>
      </c>
      <c r="G18083">
        <v>8124</v>
      </c>
      <c r="H18083">
        <v>4.3292101807675997E-3</v>
      </c>
      <c r="I18083">
        <v>8.6376068510507401E-2</v>
      </c>
      <c r="J18083">
        <v>8.2092867142389697E-2</v>
      </c>
      <c r="K18083" t="s">
        <v>23514</v>
      </c>
      <c r="L18083">
        <v>2</v>
      </c>
      <c r="M18083" t="s">
        <v>5133</v>
      </c>
      <c r="N18083">
        <v>1</v>
      </c>
      <c r="O18083">
        <v>3.7383177570093499E-3</v>
      </c>
    </row>
    <row r="18084" spans="1:15">
      <c r="A18084" t="s">
        <v>20028</v>
      </c>
      <c r="B18084" t="s">
        <v>23518</v>
      </c>
      <c r="C18084" t="s">
        <v>20029</v>
      </c>
      <c r="D18084">
        <v>1</v>
      </c>
      <c r="E18084">
        <v>787</v>
      </c>
      <c r="F18084">
        <v>19</v>
      </c>
      <c r="G18084">
        <v>7393</v>
      </c>
      <c r="H18084">
        <v>0.88249927365783198</v>
      </c>
      <c r="I18084">
        <v>1</v>
      </c>
      <c r="J18084">
        <v>0.966855260484069</v>
      </c>
      <c r="K18084" t="s">
        <v>26621</v>
      </c>
      <c r="L18084">
        <v>1</v>
      </c>
      <c r="M18084" t="s">
        <v>5133</v>
      </c>
      <c r="N18084">
        <v>5.2631578947368397E-2</v>
      </c>
      <c r="O18084">
        <v>1.27064803049555E-3</v>
      </c>
    </row>
    <row r="18085" spans="1:15">
      <c r="A18085" t="s">
        <v>20028</v>
      </c>
      <c r="B18085" t="s">
        <v>23513</v>
      </c>
      <c r="C18085" t="s">
        <v>20029</v>
      </c>
      <c r="D18085">
        <v>1</v>
      </c>
      <c r="E18085">
        <v>535</v>
      </c>
      <c r="F18085">
        <v>18</v>
      </c>
      <c r="G18085">
        <v>8124</v>
      </c>
      <c r="H18085">
        <v>0.70698758191645195</v>
      </c>
      <c r="I18085">
        <v>0.99999999999997702</v>
      </c>
      <c r="J18085">
        <v>0.95041217501583097</v>
      </c>
      <c r="K18085" t="s">
        <v>26585</v>
      </c>
      <c r="L18085">
        <v>1</v>
      </c>
      <c r="M18085" t="s">
        <v>5133</v>
      </c>
      <c r="N18085">
        <v>5.5555555555555601E-2</v>
      </c>
      <c r="O18085">
        <v>1.8691588785046699E-3</v>
      </c>
    </row>
    <row r="18086" spans="1:15">
      <c r="A18086" t="s">
        <v>20028</v>
      </c>
      <c r="B18086" t="s">
        <v>23511</v>
      </c>
      <c r="C18086" t="s">
        <v>20029</v>
      </c>
      <c r="D18086">
        <v>17</v>
      </c>
      <c r="E18086">
        <v>6152</v>
      </c>
      <c r="F18086">
        <v>20</v>
      </c>
      <c r="G18086">
        <v>7804</v>
      </c>
      <c r="H18086">
        <v>0.36175190235100402</v>
      </c>
      <c r="I18086">
        <v>0.90829480295553899</v>
      </c>
      <c r="J18086">
        <v>0.78070962240619901</v>
      </c>
      <c r="K18086" t="s">
        <v>34182</v>
      </c>
      <c r="L18086">
        <v>17</v>
      </c>
      <c r="M18086" t="s">
        <v>5133</v>
      </c>
      <c r="N18086">
        <v>0.85</v>
      </c>
      <c r="O18086">
        <v>2.7633289986996102E-3</v>
      </c>
    </row>
    <row r="18087" spans="1:15">
      <c r="A18087" t="s">
        <v>20030</v>
      </c>
      <c r="B18087" t="s">
        <v>23513</v>
      </c>
      <c r="C18087" t="s">
        <v>20031</v>
      </c>
      <c r="D18087">
        <v>1</v>
      </c>
      <c r="E18087">
        <v>535</v>
      </c>
      <c r="F18087">
        <v>1</v>
      </c>
      <c r="G18087">
        <v>8124</v>
      </c>
      <c r="H18087">
        <v>6.5854258985721295E-2</v>
      </c>
      <c r="I18087">
        <v>0.448760549738495</v>
      </c>
      <c r="J18087">
        <v>0.42650749013827299</v>
      </c>
      <c r="K18087" t="s">
        <v>26585</v>
      </c>
      <c r="L18087">
        <v>1</v>
      </c>
      <c r="M18087" t="s">
        <v>5133</v>
      </c>
      <c r="N18087">
        <v>1</v>
      </c>
      <c r="O18087">
        <v>1.8691588785046699E-3</v>
      </c>
    </row>
    <row r="18088" spans="1:15">
      <c r="A18088" t="s">
        <v>20032</v>
      </c>
      <c r="B18088" t="s">
        <v>23518</v>
      </c>
      <c r="C18088" t="s">
        <v>20033</v>
      </c>
      <c r="D18088">
        <v>1</v>
      </c>
      <c r="E18088">
        <v>787</v>
      </c>
      <c r="F18088">
        <v>16</v>
      </c>
      <c r="G18088">
        <v>7393</v>
      </c>
      <c r="H18088">
        <v>0.83516677538628503</v>
      </c>
      <c r="I18088">
        <v>1</v>
      </c>
      <c r="J18088">
        <v>0.966855260484069</v>
      </c>
      <c r="K18088" t="s">
        <v>26621</v>
      </c>
      <c r="L18088">
        <v>1</v>
      </c>
      <c r="M18088" t="s">
        <v>5133</v>
      </c>
      <c r="N18088">
        <v>6.25E-2</v>
      </c>
      <c r="O18088">
        <v>1.27064803049555E-3</v>
      </c>
    </row>
    <row r="18089" spans="1:15">
      <c r="A18089" t="s">
        <v>20032</v>
      </c>
      <c r="B18089" t="s">
        <v>23511</v>
      </c>
      <c r="C18089" t="s">
        <v>20033</v>
      </c>
      <c r="D18089">
        <v>15</v>
      </c>
      <c r="E18089">
        <v>6152</v>
      </c>
      <c r="F18089">
        <v>17</v>
      </c>
      <c r="G18089">
        <v>7804</v>
      </c>
      <c r="H18089">
        <v>0.26923996398</v>
      </c>
      <c r="I18089">
        <v>0.77166446736043703</v>
      </c>
      <c r="J18089">
        <v>0.66327130021764202</v>
      </c>
      <c r="K18089" t="s">
        <v>34183</v>
      </c>
      <c r="L18089">
        <v>15</v>
      </c>
      <c r="M18089" t="s">
        <v>5133</v>
      </c>
      <c r="N18089">
        <v>0.88235294117647101</v>
      </c>
      <c r="O18089">
        <v>2.4382314694408299E-3</v>
      </c>
    </row>
    <row r="18090" spans="1:15">
      <c r="A18090" t="s">
        <v>20034</v>
      </c>
      <c r="B18090" t="s">
        <v>23513</v>
      </c>
      <c r="C18090" t="s">
        <v>20035</v>
      </c>
      <c r="D18090">
        <v>9</v>
      </c>
      <c r="E18090">
        <v>535</v>
      </c>
      <c r="F18090">
        <v>205</v>
      </c>
      <c r="G18090">
        <v>8124</v>
      </c>
      <c r="H18090">
        <v>0.93036440271292398</v>
      </c>
      <c r="I18090">
        <v>0.99999999999997702</v>
      </c>
      <c r="J18090">
        <v>0.95041217501583097</v>
      </c>
      <c r="K18090" t="s">
        <v>27270</v>
      </c>
      <c r="L18090">
        <v>9</v>
      </c>
      <c r="M18090" t="s">
        <v>5133</v>
      </c>
      <c r="N18090">
        <v>4.39024390243902E-2</v>
      </c>
      <c r="O18090">
        <v>1.6822429906542102E-2</v>
      </c>
    </row>
    <row r="18091" spans="1:15">
      <c r="A18091" t="s">
        <v>20034</v>
      </c>
      <c r="B18091" t="s">
        <v>23518</v>
      </c>
      <c r="C18091" t="s">
        <v>20035</v>
      </c>
      <c r="D18091">
        <v>21</v>
      </c>
      <c r="E18091">
        <v>787</v>
      </c>
      <c r="F18091">
        <v>186</v>
      </c>
      <c r="G18091">
        <v>7393</v>
      </c>
      <c r="H18091">
        <v>0.421659117596209</v>
      </c>
      <c r="I18091">
        <v>1</v>
      </c>
      <c r="J18091">
        <v>0.966855260484069</v>
      </c>
      <c r="K18091" t="s">
        <v>27268</v>
      </c>
      <c r="L18091">
        <v>21</v>
      </c>
      <c r="M18091" t="s">
        <v>5133</v>
      </c>
      <c r="N18091">
        <v>0.112903225806452</v>
      </c>
      <c r="O18091">
        <v>2.66836086404066E-2</v>
      </c>
    </row>
    <row r="18092" spans="1:15">
      <c r="A18092" t="s">
        <v>20034</v>
      </c>
      <c r="B18092" t="s">
        <v>23511</v>
      </c>
      <c r="C18092" t="s">
        <v>20035</v>
      </c>
      <c r="D18092">
        <v>168</v>
      </c>
      <c r="E18092">
        <v>6152</v>
      </c>
      <c r="F18092">
        <v>202</v>
      </c>
      <c r="G18092">
        <v>7804</v>
      </c>
      <c r="H18092">
        <v>7.19927594905755E-2</v>
      </c>
      <c r="I18092">
        <v>0.34901846963959998</v>
      </c>
      <c r="J18092">
        <v>0.29999299429929699</v>
      </c>
      <c r="K18092" t="s">
        <v>34184</v>
      </c>
      <c r="L18092">
        <v>168</v>
      </c>
      <c r="M18092" t="s">
        <v>5133</v>
      </c>
      <c r="N18092">
        <v>0.83168316831683198</v>
      </c>
      <c r="O18092">
        <v>2.7308192457737301E-2</v>
      </c>
    </row>
    <row r="18093" spans="1:15">
      <c r="A18093" t="s">
        <v>20036</v>
      </c>
      <c r="B18093" t="s">
        <v>23513</v>
      </c>
      <c r="C18093" t="s">
        <v>20037</v>
      </c>
      <c r="D18093">
        <v>3</v>
      </c>
      <c r="E18093">
        <v>535</v>
      </c>
      <c r="F18093">
        <v>86</v>
      </c>
      <c r="G18093">
        <v>8124</v>
      </c>
      <c r="H18093">
        <v>0.92900067570764799</v>
      </c>
      <c r="I18093">
        <v>0.99999999999997702</v>
      </c>
      <c r="J18093">
        <v>0.95041217501583097</v>
      </c>
      <c r="K18093" t="s">
        <v>31732</v>
      </c>
      <c r="L18093">
        <v>3</v>
      </c>
      <c r="M18093" t="s">
        <v>5133</v>
      </c>
      <c r="N18093">
        <v>3.4883720930232599E-2</v>
      </c>
      <c r="O18093">
        <v>5.60747663551402E-3</v>
      </c>
    </row>
    <row r="18094" spans="1:15">
      <c r="A18094" t="s">
        <v>20036</v>
      </c>
      <c r="B18094" t="s">
        <v>23518</v>
      </c>
      <c r="C18094" t="s">
        <v>20037</v>
      </c>
      <c r="D18094">
        <v>12</v>
      </c>
      <c r="E18094">
        <v>787</v>
      </c>
      <c r="F18094">
        <v>73</v>
      </c>
      <c r="G18094">
        <v>7393</v>
      </c>
      <c r="H18094">
        <v>8.3078259145020997E-2</v>
      </c>
      <c r="I18094">
        <v>0.63266972740240601</v>
      </c>
      <c r="J18094">
        <v>0.61170005408803896</v>
      </c>
      <c r="K18094" t="s">
        <v>31733</v>
      </c>
      <c r="L18094">
        <v>12</v>
      </c>
      <c r="M18094" t="s">
        <v>5133</v>
      </c>
      <c r="N18094">
        <v>0.164383561643836</v>
      </c>
      <c r="O18094">
        <v>1.52477763659466E-2</v>
      </c>
    </row>
    <row r="18095" spans="1:15">
      <c r="A18095" t="s">
        <v>20036</v>
      </c>
      <c r="B18095" t="s">
        <v>23511</v>
      </c>
      <c r="C18095" t="s">
        <v>20037</v>
      </c>
      <c r="D18095">
        <v>63</v>
      </c>
      <c r="E18095">
        <v>6152</v>
      </c>
      <c r="F18095">
        <v>80</v>
      </c>
      <c r="G18095">
        <v>7804</v>
      </c>
      <c r="H18095">
        <v>0.57169362302745097</v>
      </c>
      <c r="I18095">
        <v>0.968912233598893</v>
      </c>
      <c r="J18095">
        <v>0.832812322140707</v>
      </c>
      <c r="K18095" t="s">
        <v>31731</v>
      </c>
      <c r="L18095">
        <v>63</v>
      </c>
      <c r="M18095" t="s">
        <v>5133</v>
      </c>
      <c r="N18095">
        <v>0.78749999999999998</v>
      </c>
      <c r="O18095">
        <v>1.02405721716515E-2</v>
      </c>
    </row>
    <row r="18096" spans="1:15">
      <c r="A18096" t="s">
        <v>20038</v>
      </c>
      <c r="B18096" t="s">
        <v>23513</v>
      </c>
      <c r="C18096" t="s">
        <v>20039</v>
      </c>
      <c r="D18096">
        <v>3</v>
      </c>
      <c r="E18096">
        <v>535</v>
      </c>
      <c r="F18096">
        <v>56</v>
      </c>
      <c r="G18096">
        <v>8124</v>
      </c>
      <c r="H18096">
        <v>0.72323866175318197</v>
      </c>
      <c r="I18096">
        <v>0.99999999999997702</v>
      </c>
      <c r="J18096">
        <v>0.95041217501583097</v>
      </c>
      <c r="K18096" t="s">
        <v>31735</v>
      </c>
      <c r="L18096">
        <v>3</v>
      </c>
      <c r="M18096" t="s">
        <v>5133</v>
      </c>
      <c r="N18096">
        <v>5.3571428571428603E-2</v>
      </c>
      <c r="O18096">
        <v>5.60747663551402E-3</v>
      </c>
    </row>
    <row r="18097" spans="1:15">
      <c r="A18097" t="s">
        <v>20038</v>
      </c>
      <c r="B18097" t="s">
        <v>23511</v>
      </c>
      <c r="C18097" t="s">
        <v>20039</v>
      </c>
      <c r="D18097">
        <v>49</v>
      </c>
      <c r="E18097">
        <v>6152</v>
      </c>
      <c r="F18097">
        <v>57</v>
      </c>
      <c r="G18097">
        <v>7804</v>
      </c>
      <c r="H18097">
        <v>0.120073588841327</v>
      </c>
      <c r="I18097">
        <v>0.48647098030570601</v>
      </c>
      <c r="J18097">
        <v>0.41813800333351903</v>
      </c>
      <c r="K18097" t="s">
        <v>31734</v>
      </c>
      <c r="L18097">
        <v>49</v>
      </c>
      <c r="M18097" t="s">
        <v>5133</v>
      </c>
      <c r="N18097">
        <v>0.859649122807018</v>
      </c>
      <c r="O18097">
        <v>7.9648894668400503E-3</v>
      </c>
    </row>
    <row r="18098" spans="1:15">
      <c r="A18098" t="s">
        <v>20038</v>
      </c>
      <c r="B18098" t="s">
        <v>23518</v>
      </c>
      <c r="C18098" t="s">
        <v>20039</v>
      </c>
      <c r="D18098">
        <v>5</v>
      </c>
      <c r="E18098">
        <v>787</v>
      </c>
      <c r="F18098">
        <v>56</v>
      </c>
      <c r="G18098">
        <v>7393</v>
      </c>
      <c r="H18098">
        <v>0.72569150470412402</v>
      </c>
      <c r="I18098">
        <v>1</v>
      </c>
      <c r="J18098">
        <v>0.966855260484069</v>
      </c>
      <c r="K18098" t="s">
        <v>31736</v>
      </c>
      <c r="L18098">
        <v>5</v>
      </c>
      <c r="M18098" t="s">
        <v>5133</v>
      </c>
      <c r="N18098">
        <v>8.9285714285714302E-2</v>
      </c>
      <c r="O18098">
        <v>6.35324015247776E-3</v>
      </c>
    </row>
    <row r="18099" spans="1:15">
      <c r="A18099" t="s">
        <v>20040</v>
      </c>
      <c r="B18099" t="s">
        <v>23511</v>
      </c>
      <c r="C18099" t="s">
        <v>20041</v>
      </c>
      <c r="D18099">
        <v>6</v>
      </c>
      <c r="E18099">
        <v>6152</v>
      </c>
      <c r="F18099">
        <v>6</v>
      </c>
      <c r="G18099">
        <v>7804</v>
      </c>
      <c r="H18099">
        <v>0.23986678822258201</v>
      </c>
      <c r="I18099">
        <v>0.71382528017432401</v>
      </c>
      <c r="J18099">
        <v>0.61355659322887801</v>
      </c>
      <c r="K18099" t="s">
        <v>30037</v>
      </c>
      <c r="L18099">
        <v>6</v>
      </c>
      <c r="M18099" t="s">
        <v>5133</v>
      </c>
      <c r="N18099">
        <v>1</v>
      </c>
      <c r="O18099">
        <v>9.7529258777633303E-4</v>
      </c>
    </row>
    <row r="18100" spans="1:15">
      <c r="A18100" t="s">
        <v>20042</v>
      </c>
      <c r="B18100" t="s">
        <v>23511</v>
      </c>
      <c r="C18100" t="s">
        <v>20043</v>
      </c>
      <c r="D18100">
        <v>2</v>
      </c>
      <c r="E18100">
        <v>6152</v>
      </c>
      <c r="F18100">
        <v>2</v>
      </c>
      <c r="G18100">
        <v>7804</v>
      </c>
      <c r="H18100">
        <v>0.62141708038142995</v>
      </c>
      <c r="I18100">
        <v>0.968912233598893</v>
      </c>
      <c r="J18100">
        <v>0.832812322140707</v>
      </c>
      <c r="K18100" t="s">
        <v>33909</v>
      </c>
      <c r="L18100">
        <v>2</v>
      </c>
      <c r="M18100" t="s">
        <v>5133</v>
      </c>
      <c r="N18100">
        <v>1</v>
      </c>
      <c r="O18100">
        <v>3.2509752925877802E-4</v>
      </c>
    </row>
    <row r="18101" spans="1:15">
      <c r="A18101" t="s">
        <v>20044</v>
      </c>
      <c r="B18101" t="s">
        <v>23511</v>
      </c>
      <c r="C18101" t="s">
        <v>20045</v>
      </c>
      <c r="D18101">
        <v>3</v>
      </c>
      <c r="E18101">
        <v>6152</v>
      </c>
      <c r="F18101">
        <v>3</v>
      </c>
      <c r="G18101">
        <v>7804</v>
      </c>
      <c r="H18101">
        <v>0.489837867770546</v>
      </c>
      <c r="I18101">
        <v>0.96083957126938102</v>
      </c>
      <c r="J18101">
        <v>0.82587360011061495</v>
      </c>
      <c r="K18101" t="s">
        <v>28592</v>
      </c>
      <c r="L18101">
        <v>3</v>
      </c>
      <c r="M18101" t="s">
        <v>5133</v>
      </c>
      <c r="N18101">
        <v>1</v>
      </c>
      <c r="O18101">
        <v>4.8764629388816603E-4</v>
      </c>
    </row>
    <row r="18102" spans="1:15">
      <c r="A18102" t="s">
        <v>20046</v>
      </c>
      <c r="B18102" t="s">
        <v>23511</v>
      </c>
      <c r="C18102" t="s">
        <v>20047</v>
      </c>
      <c r="D18102">
        <v>2</v>
      </c>
      <c r="E18102">
        <v>6152</v>
      </c>
      <c r="F18102">
        <v>3</v>
      </c>
      <c r="G18102">
        <v>7804</v>
      </c>
      <c r="H18102">
        <v>0.88457550560319997</v>
      </c>
      <c r="I18102">
        <v>1</v>
      </c>
      <c r="J18102">
        <v>0.85953329234717102</v>
      </c>
      <c r="K18102" t="s">
        <v>30073</v>
      </c>
      <c r="L18102">
        <v>2</v>
      </c>
      <c r="M18102" t="s">
        <v>5133</v>
      </c>
      <c r="N18102">
        <v>0.66666666666666696</v>
      </c>
      <c r="O18102">
        <v>3.2509752925877802E-4</v>
      </c>
    </row>
    <row r="18103" spans="1:15">
      <c r="A18103" t="s">
        <v>20048</v>
      </c>
      <c r="B18103" t="s">
        <v>23511</v>
      </c>
      <c r="C18103" t="s">
        <v>20049</v>
      </c>
      <c r="D18103">
        <v>37</v>
      </c>
      <c r="E18103">
        <v>6152</v>
      </c>
      <c r="F18103">
        <v>44</v>
      </c>
      <c r="G18103">
        <v>7804</v>
      </c>
      <c r="H18103">
        <v>0.257594114330849</v>
      </c>
      <c r="I18103">
        <v>0.74897048304406599</v>
      </c>
      <c r="J18103">
        <v>0.64376506516171705</v>
      </c>
      <c r="K18103" t="s">
        <v>26563</v>
      </c>
      <c r="L18103">
        <v>37</v>
      </c>
      <c r="M18103" t="s">
        <v>5133</v>
      </c>
      <c r="N18103">
        <v>0.84090909090909105</v>
      </c>
      <c r="O18103">
        <v>6.0143042912873899E-3</v>
      </c>
    </row>
    <row r="18104" spans="1:15">
      <c r="A18104" t="s">
        <v>20048</v>
      </c>
      <c r="B18104" t="s">
        <v>23513</v>
      </c>
      <c r="C18104" t="s">
        <v>20049</v>
      </c>
      <c r="D18104">
        <v>3</v>
      </c>
      <c r="E18104">
        <v>535</v>
      </c>
      <c r="F18104">
        <v>43</v>
      </c>
      <c r="G18104">
        <v>8124</v>
      </c>
      <c r="H18104">
        <v>0.54527636344961405</v>
      </c>
      <c r="I18104">
        <v>0.99999999999997702</v>
      </c>
      <c r="J18104">
        <v>0.95041217501583097</v>
      </c>
      <c r="K18104" t="s">
        <v>26562</v>
      </c>
      <c r="L18104">
        <v>3</v>
      </c>
      <c r="M18104" t="s">
        <v>5133</v>
      </c>
      <c r="N18104">
        <v>6.9767441860465101E-2</v>
      </c>
      <c r="O18104">
        <v>5.60747663551402E-3</v>
      </c>
    </row>
    <row r="18105" spans="1:15">
      <c r="A18105" t="s">
        <v>20048</v>
      </c>
      <c r="B18105" t="s">
        <v>23518</v>
      </c>
      <c r="C18105" t="s">
        <v>20049</v>
      </c>
      <c r="D18105">
        <v>4</v>
      </c>
      <c r="E18105">
        <v>787</v>
      </c>
      <c r="F18105">
        <v>36</v>
      </c>
      <c r="G18105">
        <v>7393</v>
      </c>
      <c r="H18105">
        <v>0.54302942404966603</v>
      </c>
      <c r="I18105">
        <v>1</v>
      </c>
      <c r="J18105">
        <v>0.966855260484069</v>
      </c>
      <c r="K18105" t="s">
        <v>26561</v>
      </c>
      <c r="L18105">
        <v>4</v>
      </c>
      <c r="M18105" t="s">
        <v>5133</v>
      </c>
      <c r="N18105">
        <v>0.11111111111111099</v>
      </c>
      <c r="O18105">
        <v>5.0825921219822103E-3</v>
      </c>
    </row>
    <row r="18106" spans="1:15">
      <c r="A18106" t="s">
        <v>20050</v>
      </c>
      <c r="B18106" t="s">
        <v>23511</v>
      </c>
      <c r="C18106" t="s">
        <v>20051</v>
      </c>
      <c r="D18106">
        <v>5</v>
      </c>
      <c r="E18106">
        <v>6152</v>
      </c>
      <c r="F18106">
        <v>5</v>
      </c>
      <c r="G18106">
        <v>7804</v>
      </c>
      <c r="H18106">
        <v>0.30433074367137097</v>
      </c>
      <c r="I18106">
        <v>0.81020448119108801</v>
      </c>
      <c r="J18106">
        <v>0.69639772519260701</v>
      </c>
      <c r="K18106" t="s">
        <v>31718</v>
      </c>
      <c r="L18106">
        <v>5</v>
      </c>
      <c r="M18106" t="s">
        <v>5133</v>
      </c>
      <c r="N18106">
        <v>1</v>
      </c>
      <c r="O18106">
        <v>8.1274382314694405E-4</v>
      </c>
    </row>
    <row r="18107" spans="1:15">
      <c r="A18107" t="s">
        <v>20052</v>
      </c>
      <c r="B18107" t="s">
        <v>23511</v>
      </c>
      <c r="C18107" t="s">
        <v>20053</v>
      </c>
      <c r="D18107">
        <v>2</v>
      </c>
      <c r="E18107">
        <v>6152</v>
      </c>
      <c r="F18107">
        <v>2</v>
      </c>
      <c r="G18107">
        <v>7804</v>
      </c>
      <c r="H18107">
        <v>0.62141708038142995</v>
      </c>
      <c r="I18107">
        <v>0.968912233598893</v>
      </c>
      <c r="J18107">
        <v>0.832812322140707</v>
      </c>
      <c r="K18107" t="s">
        <v>33665</v>
      </c>
      <c r="L18107">
        <v>2</v>
      </c>
      <c r="M18107" t="s">
        <v>5133</v>
      </c>
      <c r="N18107">
        <v>1</v>
      </c>
      <c r="O18107">
        <v>3.2509752925877802E-4</v>
      </c>
    </row>
    <row r="18108" spans="1:15">
      <c r="A18108" t="s">
        <v>20054</v>
      </c>
      <c r="B18108" t="s">
        <v>23511</v>
      </c>
      <c r="C18108" t="s">
        <v>20055</v>
      </c>
      <c r="D18108">
        <v>24</v>
      </c>
      <c r="E18108">
        <v>6152</v>
      </c>
      <c r="F18108">
        <v>27</v>
      </c>
      <c r="G18108">
        <v>7804</v>
      </c>
      <c r="H18108">
        <v>0.14612948921195401</v>
      </c>
      <c r="I18108">
        <v>0.54611425167193095</v>
      </c>
      <c r="J18108">
        <v>0.46940338073728599</v>
      </c>
      <c r="K18108" t="s">
        <v>30824</v>
      </c>
      <c r="L18108">
        <v>24</v>
      </c>
      <c r="M18108" t="s">
        <v>5133</v>
      </c>
      <c r="N18108">
        <v>0.88888888888888895</v>
      </c>
      <c r="O18108">
        <v>3.90117035110533E-3</v>
      </c>
    </row>
    <row r="18109" spans="1:15">
      <c r="A18109" t="s">
        <v>20056</v>
      </c>
      <c r="B18109" t="s">
        <v>23511</v>
      </c>
      <c r="C18109" t="s">
        <v>20057</v>
      </c>
      <c r="D18109">
        <v>13</v>
      </c>
      <c r="E18109">
        <v>6152</v>
      </c>
      <c r="F18109">
        <v>15</v>
      </c>
      <c r="G18109">
        <v>7804</v>
      </c>
      <c r="H18109">
        <v>0.35527829093487101</v>
      </c>
      <c r="I18109">
        <v>0.90637853699243498</v>
      </c>
      <c r="J18109">
        <v>0.77906252801391895</v>
      </c>
      <c r="K18109" t="s">
        <v>30826</v>
      </c>
      <c r="L18109">
        <v>13</v>
      </c>
      <c r="M18109" t="s">
        <v>5133</v>
      </c>
      <c r="N18109">
        <v>0.86666666666666703</v>
      </c>
      <c r="O18109">
        <v>2.1131339401820499E-3</v>
      </c>
    </row>
    <row r="18110" spans="1:15">
      <c r="A18110" t="s">
        <v>20058</v>
      </c>
      <c r="B18110" t="s">
        <v>23511</v>
      </c>
      <c r="C18110" t="s">
        <v>20059</v>
      </c>
      <c r="D18110">
        <v>6</v>
      </c>
      <c r="E18110">
        <v>6152</v>
      </c>
      <c r="F18110">
        <v>7</v>
      </c>
      <c r="G18110">
        <v>7804</v>
      </c>
      <c r="H18110">
        <v>0.54476030000281095</v>
      </c>
      <c r="I18110">
        <v>0.968912233598893</v>
      </c>
      <c r="J18110">
        <v>0.832812322140707</v>
      </c>
      <c r="K18110" t="s">
        <v>30825</v>
      </c>
      <c r="L18110">
        <v>6</v>
      </c>
      <c r="M18110" t="s">
        <v>5133</v>
      </c>
      <c r="N18110">
        <v>0.85714285714285698</v>
      </c>
      <c r="O18110">
        <v>9.7529258777633303E-4</v>
      </c>
    </row>
    <row r="18111" spans="1:15">
      <c r="A18111" t="s">
        <v>20060</v>
      </c>
      <c r="B18111" t="s">
        <v>23511</v>
      </c>
      <c r="C18111" t="s">
        <v>20061</v>
      </c>
      <c r="D18111">
        <v>5</v>
      </c>
      <c r="E18111">
        <v>6152</v>
      </c>
      <c r="F18111">
        <v>5</v>
      </c>
      <c r="G18111">
        <v>7804</v>
      </c>
      <c r="H18111">
        <v>0.30433074367137097</v>
      </c>
      <c r="I18111">
        <v>0.81020448119108801</v>
      </c>
      <c r="J18111">
        <v>0.69639772519260701</v>
      </c>
      <c r="K18111" t="s">
        <v>34185</v>
      </c>
      <c r="L18111">
        <v>5</v>
      </c>
      <c r="M18111" t="s">
        <v>5133</v>
      </c>
      <c r="N18111">
        <v>1</v>
      </c>
      <c r="O18111">
        <v>8.1274382314694405E-4</v>
      </c>
    </row>
    <row r="18112" spans="1:15">
      <c r="A18112" t="s">
        <v>20062</v>
      </c>
      <c r="B18112" t="s">
        <v>23511</v>
      </c>
      <c r="C18112" t="s">
        <v>20063</v>
      </c>
      <c r="D18112">
        <v>5</v>
      </c>
      <c r="E18112">
        <v>6152</v>
      </c>
      <c r="F18112">
        <v>5</v>
      </c>
      <c r="G18112">
        <v>7804</v>
      </c>
      <c r="H18112">
        <v>0.30433074367137097</v>
      </c>
      <c r="I18112">
        <v>0.81020448119108801</v>
      </c>
      <c r="J18112">
        <v>0.69639772519260701</v>
      </c>
      <c r="K18112" t="s">
        <v>25125</v>
      </c>
      <c r="L18112">
        <v>5</v>
      </c>
      <c r="M18112" t="s">
        <v>5133</v>
      </c>
      <c r="N18112">
        <v>1</v>
      </c>
      <c r="O18112">
        <v>8.1274382314694405E-4</v>
      </c>
    </row>
    <row r="18113" spans="1:15">
      <c r="A18113" t="s">
        <v>20064</v>
      </c>
      <c r="B18113" t="s">
        <v>23511</v>
      </c>
      <c r="C18113" t="s">
        <v>20065</v>
      </c>
      <c r="D18113">
        <v>3</v>
      </c>
      <c r="E18113">
        <v>6152</v>
      </c>
      <c r="F18113">
        <v>3</v>
      </c>
      <c r="G18113">
        <v>7804</v>
      </c>
      <c r="H18113">
        <v>0.489837867770546</v>
      </c>
      <c r="I18113">
        <v>0.96083957126938102</v>
      </c>
      <c r="J18113">
        <v>0.82587360011061495</v>
      </c>
      <c r="K18113" t="s">
        <v>34186</v>
      </c>
      <c r="L18113">
        <v>3</v>
      </c>
      <c r="M18113" t="s">
        <v>5133</v>
      </c>
      <c r="N18113">
        <v>1</v>
      </c>
      <c r="O18113">
        <v>4.8764629388816603E-4</v>
      </c>
    </row>
    <row r="18114" spans="1:15">
      <c r="A18114" t="s">
        <v>20066</v>
      </c>
      <c r="B18114" t="s">
        <v>23511</v>
      </c>
      <c r="C18114" t="s">
        <v>20067</v>
      </c>
      <c r="D18114">
        <v>1</v>
      </c>
      <c r="E18114">
        <v>6152</v>
      </c>
      <c r="F18114">
        <v>1</v>
      </c>
      <c r="G18114">
        <v>7804</v>
      </c>
      <c r="H18114">
        <v>0.788313685289595</v>
      </c>
      <c r="I18114">
        <v>0.968912233598893</v>
      </c>
      <c r="J18114">
        <v>0.832812322140707</v>
      </c>
      <c r="K18114" t="s">
        <v>32660</v>
      </c>
      <c r="L18114">
        <v>1</v>
      </c>
      <c r="M18114" t="s">
        <v>5133</v>
      </c>
      <c r="N18114">
        <v>1</v>
      </c>
      <c r="O18114">
        <v>1.6254876462938901E-4</v>
      </c>
    </row>
    <row r="18115" spans="1:15">
      <c r="A18115" t="s">
        <v>20068</v>
      </c>
      <c r="B18115" t="s">
        <v>23511</v>
      </c>
      <c r="C18115" t="s">
        <v>20069</v>
      </c>
      <c r="D18115">
        <v>2</v>
      </c>
      <c r="E18115">
        <v>6152</v>
      </c>
      <c r="F18115">
        <v>2</v>
      </c>
      <c r="G18115">
        <v>7804</v>
      </c>
      <c r="H18115">
        <v>0.62141708038142995</v>
      </c>
      <c r="I18115">
        <v>0.968912233598893</v>
      </c>
      <c r="J18115">
        <v>0.832812322140707</v>
      </c>
      <c r="K18115" t="s">
        <v>34187</v>
      </c>
      <c r="L18115">
        <v>2</v>
      </c>
      <c r="M18115" t="s">
        <v>5133</v>
      </c>
      <c r="N18115">
        <v>1</v>
      </c>
      <c r="O18115">
        <v>3.2509752925877802E-4</v>
      </c>
    </row>
    <row r="18116" spans="1:15">
      <c r="A18116" t="s">
        <v>20070</v>
      </c>
      <c r="B18116" t="s">
        <v>23518</v>
      </c>
      <c r="C18116" t="s">
        <v>20071</v>
      </c>
      <c r="D18116">
        <v>5</v>
      </c>
      <c r="E18116">
        <v>787</v>
      </c>
      <c r="F18116">
        <v>15</v>
      </c>
      <c r="G18116">
        <v>7393</v>
      </c>
      <c r="H18116">
        <v>1.6316789715882601E-2</v>
      </c>
      <c r="I18116">
        <v>0.31110677468011899</v>
      </c>
      <c r="J18116">
        <v>0.30079522167170503</v>
      </c>
      <c r="K18116" t="s">
        <v>30978</v>
      </c>
      <c r="L18116">
        <v>5</v>
      </c>
      <c r="M18116" t="s">
        <v>1463</v>
      </c>
      <c r="N18116">
        <v>0.33333333333333298</v>
      </c>
      <c r="O18116">
        <v>6.35324015247776E-3</v>
      </c>
    </row>
    <row r="18117" spans="1:15">
      <c r="A18117" t="s">
        <v>20070</v>
      </c>
      <c r="B18117" t="s">
        <v>23511</v>
      </c>
      <c r="C18117" t="s">
        <v>20071</v>
      </c>
      <c r="D18117">
        <v>11</v>
      </c>
      <c r="E18117">
        <v>6152</v>
      </c>
      <c r="F18117">
        <v>16</v>
      </c>
      <c r="G18117">
        <v>7804</v>
      </c>
      <c r="H18117">
        <v>0.89782721505622898</v>
      </c>
      <c r="I18117">
        <v>1</v>
      </c>
      <c r="J18117">
        <v>0.85953329234717102</v>
      </c>
      <c r="K18117" t="s">
        <v>34188</v>
      </c>
      <c r="L18117">
        <v>11</v>
      </c>
      <c r="M18117" t="s">
        <v>1463</v>
      </c>
      <c r="N18117">
        <v>0.6875</v>
      </c>
      <c r="O18117">
        <v>1.78803641092328E-3</v>
      </c>
    </row>
    <row r="18118" spans="1:15">
      <c r="A18118" t="s">
        <v>20072</v>
      </c>
      <c r="B18118" t="s">
        <v>23511</v>
      </c>
      <c r="C18118" t="s">
        <v>20073</v>
      </c>
      <c r="D18118">
        <v>3</v>
      </c>
      <c r="E18118">
        <v>6152</v>
      </c>
      <c r="F18118">
        <v>3</v>
      </c>
      <c r="G18118">
        <v>7804</v>
      </c>
      <c r="H18118">
        <v>0.489837867770546</v>
      </c>
      <c r="I18118">
        <v>0.96083957126938102</v>
      </c>
      <c r="J18118">
        <v>0.82587360011061495</v>
      </c>
      <c r="K18118" t="s">
        <v>31715</v>
      </c>
      <c r="L18118">
        <v>3</v>
      </c>
      <c r="M18118" t="s">
        <v>5133</v>
      </c>
      <c r="N18118">
        <v>1</v>
      </c>
      <c r="O18118">
        <v>4.8764629388816603E-4</v>
      </c>
    </row>
    <row r="18119" spans="1:15">
      <c r="A18119" t="s">
        <v>20074</v>
      </c>
      <c r="B18119" t="s">
        <v>23511</v>
      </c>
      <c r="C18119" t="s">
        <v>20075</v>
      </c>
      <c r="D18119">
        <v>17</v>
      </c>
      <c r="E18119">
        <v>6152</v>
      </c>
      <c r="F18119">
        <v>20</v>
      </c>
      <c r="G18119">
        <v>7804</v>
      </c>
      <c r="H18119">
        <v>0.36175190235100402</v>
      </c>
      <c r="I18119">
        <v>0.90829480295553899</v>
      </c>
      <c r="J18119">
        <v>0.78070962240619901</v>
      </c>
      <c r="K18119" t="s">
        <v>34189</v>
      </c>
      <c r="L18119">
        <v>17</v>
      </c>
      <c r="M18119" t="s">
        <v>5133</v>
      </c>
      <c r="N18119">
        <v>0.85</v>
      </c>
      <c r="O18119">
        <v>2.7633289986996102E-3</v>
      </c>
    </row>
    <row r="18120" spans="1:15">
      <c r="A18120" t="s">
        <v>20074</v>
      </c>
      <c r="B18120" t="s">
        <v>23518</v>
      </c>
      <c r="C18120" t="s">
        <v>20075</v>
      </c>
      <c r="D18120">
        <v>1</v>
      </c>
      <c r="E18120">
        <v>787</v>
      </c>
      <c r="F18120">
        <v>19</v>
      </c>
      <c r="G18120">
        <v>7393</v>
      </c>
      <c r="H18120">
        <v>0.88249927365783198</v>
      </c>
      <c r="I18120">
        <v>1</v>
      </c>
      <c r="J18120">
        <v>0.966855260484069</v>
      </c>
      <c r="K18120" t="s">
        <v>25536</v>
      </c>
      <c r="L18120">
        <v>1</v>
      </c>
      <c r="M18120" t="s">
        <v>5133</v>
      </c>
      <c r="N18120">
        <v>5.2631578947368397E-2</v>
      </c>
      <c r="O18120">
        <v>1.27064803049555E-3</v>
      </c>
    </row>
    <row r="18121" spans="1:15">
      <c r="A18121" t="s">
        <v>20074</v>
      </c>
      <c r="B18121" t="s">
        <v>23513</v>
      </c>
      <c r="C18121" t="s">
        <v>20075</v>
      </c>
      <c r="D18121">
        <v>1</v>
      </c>
      <c r="E18121">
        <v>535</v>
      </c>
      <c r="F18121">
        <v>21</v>
      </c>
      <c r="G18121">
        <v>8124</v>
      </c>
      <c r="H18121">
        <v>0.76126581765353996</v>
      </c>
      <c r="I18121">
        <v>0.99999999999997702</v>
      </c>
      <c r="J18121">
        <v>0.95041217501583097</v>
      </c>
      <c r="K18121" t="s">
        <v>24409</v>
      </c>
      <c r="L18121">
        <v>1</v>
      </c>
      <c r="M18121" t="s">
        <v>5133</v>
      </c>
      <c r="N18121">
        <v>4.7619047619047603E-2</v>
      </c>
      <c r="O18121">
        <v>1.8691588785046699E-3</v>
      </c>
    </row>
    <row r="18122" spans="1:15">
      <c r="A18122" t="s">
        <v>20076</v>
      </c>
      <c r="B18122" t="s">
        <v>23513</v>
      </c>
      <c r="C18122" t="s">
        <v>20077</v>
      </c>
      <c r="D18122">
        <v>1</v>
      </c>
      <c r="E18122">
        <v>535</v>
      </c>
      <c r="F18122">
        <v>28</v>
      </c>
      <c r="G18122">
        <v>8124</v>
      </c>
      <c r="H18122">
        <v>0.85202716747418605</v>
      </c>
      <c r="I18122">
        <v>0.99999999999997702</v>
      </c>
      <c r="J18122">
        <v>0.95041217501583097</v>
      </c>
      <c r="K18122" t="s">
        <v>24409</v>
      </c>
      <c r="L18122">
        <v>1</v>
      </c>
      <c r="M18122" t="s">
        <v>5133</v>
      </c>
      <c r="N18122">
        <v>3.5714285714285698E-2</v>
      </c>
      <c r="O18122">
        <v>1.8691588785046699E-3</v>
      </c>
    </row>
    <row r="18123" spans="1:15">
      <c r="A18123" t="s">
        <v>20076</v>
      </c>
      <c r="B18123" t="s">
        <v>23511</v>
      </c>
      <c r="C18123" t="s">
        <v>20077</v>
      </c>
      <c r="D18123">
        <v>24</v>
      </c>
      <c r="E18123">
        <v>6152</v>
      </c>
      <c r="F18123">
        <v>27</v>
      </c>
      <c r="G18123">
        <v>7804</v>
      </c>
      <c r="H18123">
        <v>0.14612948921195401</v>
      </c>
      <c r="I18123">
        <v>0.54611425167193095</v>
      </c>
      <c r="J18123">
        <v>0.46940338073728599</v>
      </c>
      <c r="K18123" t="s">
        <v>34190</v>
      </c>
      <c r="L18123">
        <v>24</v>
      </c>
      <c r="M18123" t="s">
        <v>5133</v>
      </c>
      <c r="N18123">
        <v>0.88888888888888895</v>
      </c>
      <c r="O18123">
        <v>3.90117035110533E-3</v>
      </c>
    </row>
    <row r="18124" spans="1:15">
      <c r="A18124" t="s">
        <v>20076</v>
      </c>
      <c r="B18124" t="s">
        <v>23518</v>
      </c>
      <c r="C18124" t="s">
        <v>20077</v>
      </c>
      <c r="D18124">
        <v>1</v>
      </c>
      <c r="E18124">
        <v>787</v>
      </c>
      <c r="F18124">
        <v>26</v>
      </c>
      <c r="G18124">
        <v>7393</v>
      </c>
      <c r="H18124">
        <v>0.94669298062504303</v>
      </c>
      <c r="I18124">
        <v>1</v>
      </c>
      <c r="J18124">
        <v>0.966855260484069</v>
      </c>
      <c r="K18124" t="s">
        <v>25536</v>
      </c>
      <c r="L18124">
        <v>1</v>
      </c>
      <c r="M18124" t="s">
        <v>5133</v>
      </c>
      <c r="N18124">
        <v>3.8461538461538498E-2</v>
      </c>
      <c r="O18124">
        <v>1.27064803049555E-3</v>
      </c>
    </row>
    <row r="18125" spans="1:15">
      <c r="A18125" t="s">
        <v>20078</v>
      </c>
      <c r="B18125" t="s">
        <v>23511</v>
      </c>
      <c r="C18125" t="s">
        <v>20079</v>
      </c>
      <c r="D18125">
        <v>2</v>
      </c>
      <c r="E18125">
        <v>6152</v>
      </c>
      <c r="F18125">
        <v>2</v>
      </c>
      <c r="G18125">
        <v>7804</v>
      </c>
      <c r="H18125">
        <v>0.62141708038142995</v>
      </c>
      <c r="I18125">
        <v>0.968912233598893</v>
      </c>
      <c r="J18125">
        <v>0.832812322140707</v>
      </c>
      <c r="K18125" t="s">
        <v>34191</v>
      </c>
      <c r="L18125">
        <v>2</v>
      </c>
      <c r="M18125" t="s">
        <v>5133</v>
      </c>
      <c r="N18125">
        <v>1</v>
      </c>
      <c r="O18125">
        <v>3.2509752925877802E-4</v>
      </c>
    </row>
    <row r="18126" spans="1:15">
      <c r="A18126" t="s">
        <v>20080</v>
      </c>
      <c r="B18126" t="s">
        <v>23511</v>
      </c>
      <c r="C18126" t="s">
        <v>20081</v>
      </c>
      <c r="D18126">
        <v>4</v>
      </c>
      <c r="E18126">
        <v>6152</v>
      </c>
      <c r="F18126">
        <v>4</v>
      </c>
      <c r="G18126">
        <v>7804</v>
      </c>
      <c r="H18126">
        <v>0.38610601832086699</v>
      </c>
      <c r="I18126">
        <v>0.90829480295553899</v>
      </c>
      <c r="J18126">
        <v>0.78070962240619901</v>
      </c>
      <c r="K18126" t="s">
        <v>34192</v>
      </c>
      <c r="L18126">
        <v>4</v>
      </c>
      <c r="M18126" t="s">
        <v>5133</v>
      </c>
      <c r="N18126">
        <v>1</v>
      </c>
      <c r="O18126">
        <v>6.5019505851755496E-4</v>
      </c>
    </row>
    <row r="18127" spans="1:15">
      <c r="A18127" t="s">
        <v>20082</v>
      </c>
      <c r="B18127" t="s">
        <v>23511</v>
      </c>
      <c r="C18127" t="s">
        <v>20083</v>
      </c>
      <c r="D18127">
        <v>2</v>
      </c>
      <c r="E18127">
        <v>6152</v>
      </c>
      <c r="F18127">
        <v>2</v>
      </c>
      <c r="G18127">
        <v>7804</v>
      </c>
      <c r="H18127">
        <v>0.62141708038142995</v>
      </c>
      <c r="I18127">
        <v>0.968912233598893</v>
      </c>
      <c r="J18127">
        <v>0.832812322140707</v>
      </c>
      <c r="K18127" t="s">
        <v>34193</v>
      </c>
      <c r="L18127">
        <v>2</v>
      </c>
      <c r="M18127" t="s">
        <v>5133</v>
      </c>
      <c r="N18127">
        <v>1</v>
      </c>
      <c r="O18127">
        <v>3.2509752925877802E-4</v>
      </c>
    </row>
    <row r="18128" spans="1:15">
      <c r="A18128" t="s">
        <v>20084</v>
      </c>
      <c r="B18128" t="s">
        <v>23518</v>
      </c>
      <c r="C18128" t="s">
        <v>20085</v>
      </c>
      <c r="D18128">
        <v>1</v>
      </c>
      <c r="E18128">
        <v>787</v>
      </c>
      <c r="F18128">
        <v>1</v>
      </c>
      <c r="G18128">
        <v>7393</v>
      </c>
      <c r="H18128">
        <v>0.106452049235764</v>
      </c>
      <c r="I18128">
        <v>0.63266972740240601</v>
      </c>
      <c r="J18128">
        <v>0.61170005408803896</v>
      </c>
      <c r="K18128" t="s">
        <v>27026</v>
      </c>
      <c r="L18128">
        <v>1</v>
      </c>
      <c r="M18128" t="s">
        <v>5133</v>
      </c>
      <c r="N18128">
        <v>1</v>
      </c>
      <c r="O18128">
        <v>1.27064803049555E-3</v>
      </c>
    </row>
    <row r="18129" spans="1:15">
      <c r="A18129" t="s">
        <v>20086</v>
      </c>
      <c r="B18129" t="s">
        <v>23513</v>
      </c>
      <c r="C18129" t="s">
        <v>20087</v>
      </c>
      <c r="D18129">
        <v>1</v>
      </c>
      <c r="E18129">
        <v>535</v>
      </c>
      <c r="F18129">
        <v>20</v>
      </c>
      <c r="G18129">
        <v>8124</v>
      </c>
      <c r="H18129">
        <v>0.74439135767793496</v>
      </c>
      <c r="I18129">
        <v>0.99999999999997702</v>
      </c>
      <c r="J18129">
        <v>0.95041217501583097</v>
      </c>
      <c r="K18129" t="s">
        <v>25419</v>
      </c>
      <c r="L18129">
        <v>1</v>
      </c>
      <c r="M18129" t="s">
        <v>5133</v>
      </c>
      <c r="N18129">
        <v>0.05</v>
      </c>
      <c r="O18129">
        <v>1.8691588785046699E-3</v>
      </c>
    </row>
    <row r="18130" spans="1:15">
      <c r="A18130" t="s">
        <v>20086</v>
      </c>
      <c r="B18130" t="s">
        <v>23511</v>
      </c>
      <c r="C18130" t="s">
        <v>20087</v>
      </c>
      <c r="D18130">
        <v>18</v>
      </c>
      <c r="E18130">
        <v>6152</v>
      </c>
      <c r="F18130">
        <v>20</v>
      </c>
      <c r="G18130">
        <v>7804</v>
      </c>
      <c r="H18130">
        <v>0.17205893363076399</v>
      </c>
      <c r="I18130">
        <v>0.60627065196666896</v>
      </c>
      <c r="J18130">
        <v>0.52110980953837704</v>
      </c>
      <c r="K18130" t="s">
        <v>27954</v>
      </c>
      <c r="L18130">
        <v>18</v>
      </c>
      <c r="M18130" t="s">
        <v>5133</v>
      </c>
      <c r="N18130">
        <v>0.9</v>
      </c>
      <c r="O18130">
        <v>2.9258777633290002E-3</v>
      </c>
    </row>
    <row r="18131" spans="1:15">
      <c r="A18131" t="s">
        <v>20086</v>
      </c>
      <c r="B18131" t="s">
        <v>23518</v>
      </c>
      <c r="C18131" t="s">
        <v>20087</v>
      </c>
      <c r="D18131">
        <v>1</v>
      </c>
      <c r="E18131">
        <v>787</v>
      </c>
      <c r="F18131">
        <v>21</v>
      </c>
      <c r="G18131">
        <v>7393</v>
      </c>
      <c r="H18131">
        <v>0.90624324364936804</v>
      </c>
      <c r="I18131">
        <v>1</v>
      </c>
      <c r="J18131">
        <v>0.966855260484069</v>
      </c>
      <c r="K18131" t="s">
        <v>27955</v>
      </c>
      <c r="L18131">
        <v>1</v>
      </c>
      <c r="M18131" t="s">
        <v>5133</v>
      </c>
      <c r="N18131">
        <v>4.7619047619047603E-2</v>
      </c>
      <c r="O18131">
        <v>1.27064803049555E-3</v>
      </c>
    </row>
    <row r="18132" spans="1:15">
      <c r="A18132" t="s">
        <v>20088</v>
      </c>
      <c r="B18132" t="s">
        <v>23511</v>
      </c>
      <c r="C18132" t="s">
        <v>20089</v>
      </c>
      <c r="D18132">
        <v>1</v>
      </c>
      <c r="E18132">
        <v>6152</v>
      </c>
      <c r="F18132">
        <v>1</v>
      </c>
      <c r="G18132">
        <v>7804</v>
      </c>
      <c r="H18132">
        <v>0.788313685289595</v>
      </c>
      <c r="I18132">
        <v>0.968912233598893</v>
      </c>
      <c r="J18132">
        <v>0.832812322140707</v>
      </c>
      <c r="K18132" t="s">
        <v>27957</v>
      </c>
      <c r="L18132">
        <v>1</v>
      </c>
      <c r="M18132" t="s">
        <v>5133</v>
      </c>
      <c r="N18132">
        <v>1</v>
      </c>
      <c r="O18132">
        <v>1.6254876462938901E-4</v>
      </c>
    </row>
    <row r="18133" spans="1:15">
      <c r="A18133" t="s">
        <v>20090</v>
      </c>
      <c r="B18133" t="s">
        <v>23518</v>
      </c>
      <c r="C18133" t="s">
        <v>20091</v>
      </c>
      <c r="D18133">
        <v>1</v>
      </c>
      <c r="E18133">
        <v>787</v>
      </c>
      <c r="F18133">
        <v>17</v>
      </c>
      <c r="G18133">
        <v>7393</v>
      </c>
      <c r="H18133">
        <v>0.85275166731674401</v>
      </c>
      <c r="I18133">
        <v>1</v>
      </c>
      <c r="J18133">
        <v>0.966855260484069</v>
      </c>
      <c r="K18133" t="s">
        <v>27955</v>
      </c>
      <c r="L18133">
        <v>1</v>
      </c>
      <c r="M18133" t="s">
        <v>5133</v>
      </c>
      <c r="N18133">
        <v>5.8823529411764698E-2</v>
      </c>
      <c r="O18133">
        <v>1.27064803049555E-3</v>
      </c>
    </row>
    <row r="18134" spans="1:15">
      <c r="A18134" t="s">
        <v>20090</v>
      </c>
      <c r="B18134" t="s">
        <v>23511</v>
      </c>
      <c r="C18134" t="s">
        <v>20091</v>
      </c>
      <c r="D18134">
        <v>15</v>
      </c>
      <c r="E18134">
        <v>6152</v>
      </c>
      <c r="F18134">
        <v>17</v>
      </c>
      <c r="G18134">
        <v>7804</v>
      </c>
      <c r="H18134">
        <v>0.26923996398</v>
      </c>
      <c r="I18134">
        <v>0.77166446736043703</v>
      </c>
      <c r="J18134">
        <v>0.66327130021764202</v>
      </c>
      <c r="K18134" t="s">
        <v>27956</v>
      </c>
      <c r="L18134">
        <v>15</v>
      </c>
      <c r="M18134" t="s">
        <v>5133</v>
      </c>
      <c r="N18134">
        <v>0.88235294117647101</v>
      </c>
      <c r="O18134">
        <v>2.4382314694408299E-3</v>
      </c>
    </row>
    <row r="18135" spans="1:15">
      <c r="A18135" t="s">
        <v>20090</v>
      </c>
      <c r="B18135" t="s">
        <v>23513</v>
      </c>
      <c r="C18135" t="s">
        <v>20091</v>
      </c>
      <c r="D18135">
        <v>1</v>
      </c>
      <c r="E18135">
        <v>535</v>
      </c>
      <c r="F18135">
        <v>17</v>
      </c>
      <c r="G18135">
        <v>8124</v>
      </c>
      <c r="H18135">
        <v>0.68628477635983498</v>
      </c>
      <c r="I18135">
        <v>0.99999999999997702</v>
      </c>
      <c r="J18135">
        <v>0.95041217501583097</v>
      </c>
      <c r="K18135" t="s">
        <v>25419</v>
      </c>
      <c r="L18135">
        <v>1</v>
      </c>
      <c r="M18135" t="s">
        <v>5133</v>
      </c>
      <c r="N18135">
        <v>5.8823529411764698E-2</v>
      </c>
      <c r="O18135">
        <v>1.8691588785046699E-3</v>
      </c>
    </row>
    <row r="18136" spans="1:15">
      <c r="A18136" t="s">
        <v>20092</v>
      </c>
      <c r="B18136" t="s">
        <v>23511</v>
      </c>
      <c r="C18136" t="s">
        <v>20093</v>
      </c>
      <c r="D18136">
        <v>2</v>
      </c>
      <c r="E18136">
        <v>6152</v>
      </c>
      <c r="F18136">
        <v>2</v>
      </c>
      <c r="G18136">
        <v>7804</v>
      </c>
      <c r="H18136">
        <v>0.62141708038142995</v>
      </c>
      <c r="I18136">
        <v>0.968912233598893</v>
      </c>
      <c r="J18136">
        <v>0.832812322140707</v>
      </c>
      <c r="K18136" t="s">
        <v>24276</v>
      </c>
      <c r="L18136">
        <v>2</v>
      </c>
      <c r="M18136" t="s">
        <v>5133</v>
      </c>
      <c r="N18136">
        <v>1</v>
      </c>
      <c r="O18136">
        <v>3.2509752925877802E-4</v>
      </c>
    </row>
    <row r="18137" spans="1:15">
      <c r="A18137" t="s">
        <v>20094</v>
      </c>
      <c r="B18137" t="s">
        <v>23511</v>
      </c>
      <c r="C18137" t="s">
        <v>20095</v>
      </c>
      <c r="D18137">
        <v>3</v>
      </c>
      <c r="E18137">
        <v>6152</v>
      </c>
      <c r="F18137">
        <v>3</v>
      </c>
      <c r="G18137">
        <v>7804</v>
      </c>
      <c r="H18137">
        <v>0.489837867770546</v>
      </c>
      <c r="I18137">
        <v>0.96083957126938102</v>
      </c>
      <c r="J18137">
        <v>0.82587360011061495</v>
      </c>
      <c r="K18137" t="s">
        <v>24064</v>
      </c>
      <c r="L18137">
        <v>3</v>
      </c>
      <c r="M18137" t="s">
        <v>5133</v>
      </c>
      <c r="N18137">
        <v>1</v>
      </c>
      <c r="O18137">
        <v>4.8764629388816603E-4</v>
      </c>
    </row>
    <row r="18138" spans="1:15">
      <c r="A18138" t="s">
        <v>20096</v>
      </c>
      <c r="B18138" t="s">
        <v>23511</v>
      </c>
      <c r="C18138" t="s">
        <v>20097</v>
      </c>
      <c r="D18138">
        <v>2</v>
      </c>
      <c r="E18138">
        <v>6152</v>
      </c>
      <c r="F18138">
        <v>2</v>
      </c>
      <c r="G18138">
        <v>7804</v>
      </c>
      <c r="H18138">
        <v>0.62141708038142995</v>
      </c>
      <c r="I18138">
        <v>0.968912233598893</v>
      </c>
      <c r="J18138">
        <v>0.832812322140707</v>
      </c>
      <c r="K18138" t="s">
        <v>29092</v>
      </c>
      <c r="L18138">
        <v>2</v>
      </c>
      <c r="M18138" t="s">
        <v>5133</v>
      </c>
      <c r="N18138">
        <v>1</v>
      </c>
      <c r="O18138">
        <v>3.2509752925877802E-4</v>
      </c>
    </row>
    <row r="18139" spans="1:15">
      <c r="A18139" t="s">
        <v>20098</v>
      </c>
      <c r="B18139" t="s">
        <v>23511</v>
      </c>
      <c r="C18139" t="s">
        <v>20099</v>
      </c>
      <c r="D18139">
        <v>4</v>
      </c>
      <c r="E18139">
        <v>6152</v>
      </c>
      <c r="F18139">
        <v>4</v>
      </c>
      <c r="G18139">
        <v>7804</v>
      </c>
      <c r="H18139">
        <v>0.38610601832086699</v>
      </c>
      <c r="I18139">
        <v>0.90829480295553899</v>
      </c>
      <c r="J18139">
        <v>0.78070962240619901</v>
      </c>
      <c r="K18139" t="s">
        <v>28605</v>
      </c>
      <c r="L18139">
        <v>4</v>
      </c>
      <c r="M18139" t="s">
        <v>5133</v>
      </c>
      <c r="N18139">
        <v>1</v>
      </c>
      <c r="O18139">
        <v>6.5019505851755496E-4</v>
      </c>
    </row>
    <row r="18140" spans="1:15">
      <c r="A18140" t="s">
        <v>20100</v>
      </c>
      <c r="B18140" t="s">
        <v>23513</v>
      </c>
      <c r="C18140" t="s">
        <v>20101</v>
      </c>
      <c r="D18140">
        <v>3</v>
      </c>
      <c r="E18140">
        <v>535</v>
      </c>
      <c r="F18140">
        <v>34</v>
      </c>
      <c r="G18140">
        <v>8124</v>
      </c>
      <c r="H18140">
        <v>0.38995473376312401</v>
      </c>
      <c r="I18140">
        <v>0.99999999999997702</v>
      </c>
      <c r="J18140">
        <v>0.95041217501583097</v>
      </c>
      <c r="K18140" t="s">
        <v>31809</v>
      </c>
      <c r="L18140">
        <v>3</v>
      </c>
      <c r="M18140" t="s">
        <v>5133</v>
      </c>
      <c r="N18140">
        <v>8.8235294117647106E-2</v>
      </c>
      <c r="O18140">
        <v>5.60747663551402E-3</v>
      </c>
    </row>
    <row r="18141" spans="1:15">
      <c r="A18141" t="s">
        <v>20100</v>
      </c>
      <c r="B18141" t="s">
        <v>23511</v>
      </c>
      <c r="C18141" t="s">
        <v>20101</v>
      </c>
      <c r="D18141">
        <v>30</v>
      </c>
      <c r="E18141">
        <v>6152</v>
      </c>
      <c r="F18141">
        <v>34</v>
      </c>
      <c r="G18141">
        <v>7804</v>
      </c>
      <c r="H18141">
        <v>0.124772206252049</v>
      </c>
      <c r="I18141">
        <v>0.50199524746686597</v>
      </c>
      <c r="J18141">
        <v>0.431481627797828</v>
      </c>
      <c r="K18141" t="s">
        <v>31810</v>
      </c>
      <c r="L18141">
        <v>30</v>
      </c>
      <c r="M18141" t="s">
        <v>5133</v>
      </c>
      <c r="N18141">
        <v>0.88235294117647101</v>
      </c>
      <c r="O18141">
        <v>4.8764629388816597E-3</v>
      </c>
    </row>
    <row r="18142" spans="1:15">
      <c r="A18142" t="s">
        <v>20102</v>
      </c>
      <c r="B18142" t="s">
        <v>23513</v>
      </c>
      <c r="C18142" t="s">
        <v>20103</v>
      </c>
      <c r="D18142">
        <v>2</v>
      </c>
      <c r="E18142">
        <v>535</v>
      </c>
      <c r="F18142">
        <v>10</v>
      </c>
      <c r="G18142">
        <v>8124</v>
      </c>
      <c r="H18142">
        <v>0.13720826776095801</v>
      </c>
      <c r="I18142">
        <v>0.66676148853393002</v>
      </c>
      <c r="J18142">
        <v>0.63369823653433999</v>
      </c>
      <c r="K18142" t="s">
        <v>31812</v>
      </c>
      <c r="L18142">
        <v>2</v>
      </c>
      <c r="M18142" t="s">
        <v>5133</v>
      </c>
      <c r="N18142">
        <v>0.2</v>
      </c>
      <c r="O18142">
        <v>3.7383177570093499E-3</v>
      </c>
    </row>
    <row r="18143" spans="1:15">
      <c r="A18143" t="s">
        <v>20102</v>
      </c>
      <c r="B18143" t="s">
        <v>23511</v>
      </c>
      <c r="C18143" t="s">
        <v>20103</v>
      </c>
      <c r="D18143">
        <v>8</v>
      </c>
      <c r="E18143">
        <v>6152</v>
      </c>
      <c r="F18143">
        <v>10</v>
      </c>
      <c r="G18143">
        <v>7804</v>
      </c>
      <c r="H18143">
        <v>0.64231594183968699</v>
      </c>
      <c r="I18143">
        <v>0.968912233598893</v>
      </c>
      <c r="J18143">
        <v>0.832812322140707</v>
      </c>
      <c r="K18143" t="s">
        <v>31811</v>
      </c>
      <c r="L18143">
        <v>8</v>
      </c>
      <c r="M18143" t="s">
        <v>5133</v>
      </c>
      <c r="N18143">
        <v>0.8</v>
      </c>
      <c r="O18143">
        <v>1.3003901170351099E-3</v>
      </c>
    </row>
    <row r="18144" spans="1:15">
      <c r="A18144" t="s">
        <v>20104</v>
      </c>
      <c r="B18144" t="s">
        <v>23511</v>
      </c>
      <c r="C18144" t="s">
        <v>20105</v>
      </c>
      <c r="D18144">
        <v>18</v>
      </c>
      <c r="E18144">
        <v>6152</v>
      </c>
      <c r="F18144">
        <v>18</v>
      </c>
      <c r="G18144">
        <v>7804</v>
      </c>
      <c r="H18144">
        <v>1.37496899434857E-2</v>
      </c>
      <c r="I18144">
        <v>0.10558946762372599</v>
      </c>
      <c r="J18144">
        <v>9.0757662743805895E-2</v>
      </c>
      <c r="K18144" t="s">
        <v>31813</v>
      </c>
      <c r="L18144">
        <v>18</v>
      </c>
      <c r="M18144" t="s">
        <v>5133</v>
      </c>
      <c r="N18144">
        <v>1</v>
      </c>
      <c r="O18144">
        <v>2.9258777633290002E-3</v>
      </c>
    </row>
    <row r="18145" spans="1:15">
      <c r="A18145" t="s">
        <v>20106</v>
      </c>
      <c r="B18145" t="s">
        <v>23513</v>
      </c>
      <c r="C18145" t="s">
        <v>20107</v>
      </c>
      <c r="D18145">
        <v>3</v>
      </c>
      <c r="E18145">
        <v>535</v>
      </c>
      <c r="F18145">
        <v>88</v>
      </c>
      <c r="G18145">
        <v>8124</v>
      </c>
      <c r="H18145">
        <v>0.93565067085130904</v>
      </c>
      <c r="I18145">
        <v>0.99999999999997702</v>
      </c>
      <c r="J18145">
        <v>0.95041217501583097</v>
      </c>
      <c r="K18145" t="s">
        <v>33198</v>
      </c>
      <c r="L18145">
        <v>3</v>
      </c>
      <c r="M18145" t="s">
        <v>2729</v>
      </c>
      <c r="N18145">
        <v>3.4090909090909102E-2</v>
      </c>
      <c r="O18145">
        <v>5.60747663551402E-3</v>
      </c>
    </row>
    <row r="18146" spans="1:15">
      <c r="A18146" t="s">
        <v>20106</v>
      </c>
      <c r="B18146" t="s">
        <v>23518</v>
      </c>
      <c r="C18146" t="s">
        <v>20107</v>
      </c>
      <c r="D18146">
        <v>10</v>
      </c>
      <c r="E18146">
        <v>787</v>
      </c>
      <c r="F18146">
        <v>76</v>
      </c>
      <c r="G18146">
        <v>7393</v>
      </c>
      <c r="H18146">
        <v>0.28721865290059601</v>
      </c>
      <c r="I18146">
        <v>0.97863801257884697</v>
      </c>
      <c r="J18146">
        <v>0.94620131057153301</v>
      </c>
      <c r="K18146" t="s">
        <v>34194</v>
      </c>
      <c r="L18146">
        <v>10</v>
      </c>
      <c r="M18146" t="s">
        <v>2729</v>
      </c>
      <c r="N18146">
        <v>0.13157894736842099</v>
      </c>
      <c r="O18146">
        <v>1.2706480304955499E-2</v>
      </c>
    </row>
    <row r="18147" spans="1:15">
      <c r="A18147" t="s">
        <v>20106</v>
      </c>
      <c r="B18147" t="s">
        <v>23511</v>
      </c>
      <c r="C18147" t="s">
        <v>20107</v>
      </c>
      <c r="D18147">
        <v>65</v>
      </c>
      <c r="E18147">
        <v>6152</v>
      </c>
      <c r="F18147">
        <v>81</v>
      </c>
      <c r="G18147">
        <v>7804</v>
      </c>
      <c r="H18147">
        <v>0.43985189699649202</v>
      </c>
      <c r="I18147">
        <v>0.96083957126938102</v>
      </c>
      <c r="J18147">
        <v>0.82587360011061495</v>
      </c>
      <c r="K18147" t="s">
        <v>34195</v>
      </c>
      <c r="L18147">
        <v>65</v>
      </c>
      <c r="M18147" t="s">
        <v>2729</v>
      </c>
      <c r="N18147">
        <v>0.80246913580246904</v>
      </c>
      <c r="O18147">
        <v>1.05656697009103E-2</v>
      </c>
    </row>
    <row r="18148" spans="1:15">
      <c r="A18148" t="s">
        <v>20108</v>
      </c>
      <c r="B18148" t="s">
        <v>23511</v>
      </c>
      <c r="C18148" t="s">
        <v>20109</v>
      </c>
      <c r="D18148">
        <v>24</v>
      </c>
      <c r="E18148">
        <v>6152</v>
      </c>
      <c r="F18148">
        <v>28</v>
      </c>
      <c r="G18148">
        <v>7804</v>
      </c>
      <c r="H18148">
        <v>0.26302534487887202</v>
      </c>
      <c r="I18148">
        <v>0.75893450185594702</v>
      </c>
      <c r="J18148">
        <v>0.65232947105610195</v>
      </c>
      <c r="K18148" t="s">
        <v>32539</v>
      </c>
      <c r="L18148">
        <v>24</v>
      </c>
      <c r="M18148" t="s">
        <v>5133</v>
      </c>
      <c r="N18148">
        <v>0.85714285714285698</v>
      </c>
      <c r="O18148">
        <v>3.90117035110533E-3</v>
      </c>
    </row>
    <row r="18149" spans="1:15">
      <c r="A18149" t="s">
        <v>20108</v>
      </c>
      <c r="B18149" t="s">
        <v>23518</v>
      </c>
      <c r="C18149" t="s">
        <v>20109</v>
      </c>
      <c r="D18149">
        <v>1</v>
      </c>
      <c r="E18149">
        <v>787</v>
      </c>
      <c r="F18149">
        <v>25</v>
      </c>
      <c r="G18149">
        <v>7393</v>
      </c>
      <c r="H18149">
        <v>0.94031817068003598</v>
      </c>
      <c r="I18149">
        <v>1</v>
      </c>
      <c r="J18149">
        <v>0.966855260484069</v>
      </c>
      <c r="K18149" t="s">
        <v>24364</v>
      </c>
      <c r="L18149">
        <v>1</v>
      </c>
      <c r="M18149" t="s">
        <v>5133</v>
      </c>
      <c r="N18149">
        <v>0.04</v>
      </c>
      <c r="O18149">
        <v>1.27064803049555E-3</v>
      </c>
    </row>
    <row r="18150" spans="1:15">
      <c r="A18150" t="s">
        <v>20110</v>
      </c>
      <c r="B18150" t="s">
        <v>23511</v>
      </c>
      <c r="C18150" t="s">
        <v>20111</v>
      </c>
      <c r="D18150">
        <v>30</v>
      </c>
      <c r="E18150">
        <v>6152</v>
      </c>
      <c r="F18150">
        <v>39</v>
      </c>
      <c r="G18150">
        <v>7804</v>
      </c>
      <c r="H18150">
        <v>0.69738036475003096</v>
      </c>
      <c r="I18150">
        <v>0.968912233598893</v>
      </c>
      <c r="J18150">
        <v>0.832812322140707</v>
      </c>
      <c r="K18150" t="s">
        <v>32536</v>
      </c>
      <c r="L18150">
        <v>30</v>
      </c>
      <c r="M18150" t="s">
        <v>5133</v>
      </c>
      <c r="N18150">
        <v>0.76923076923076905</v>
      </c>
      <c r="O18150">
        <v>4.8764629388816597E-3</v>
      </c>
    </row>
    <row r="18151" spans="1:15">
      <c r="A18151" t="s">
        <v>20110</v>
      </c>
      <c r="B18151" t="s">
        <v>23513</v>
      </c>
      <c r="C18151" t="s">
        <v>20111</v>
      </c>
      <c r="D18151">
        <v>3</v>
      </c>
      <c r="E18151">
        <v>535</v>
      </c>
      <c r="F18151">
        <v>43</v>
      </c>
      <c r="G18151">
        <v>8124</v>
      </c>
      <c r="H18151">
        <v>0.54527636344961405</v>
      </c>
      <c r="I18151">
        <v>0.99999999999997702</v>
      </c>
      <c r="J18151">
        <v>0.95041217501583097</v>
      </c>
      <c r="K18151" t="s">
        <v>24361</v>
      </c>
      <c r="L18151">
        <v>3</v>
      </c>
      <c r="M18151" t="s">
        <v>5133</v>
      </c>
      <c r="N18151">
        <v>6.9767441860465101E-2</v>
      </c>
      <c r="O18151">
        <v>5.60747663551402E-3</v>
      </c>
    </row>
    <row r="18152" spans="1:15">
      <c r="A18152" t="s">
        <v>20110</v>
      </c>
      <c r="B18152" t="s">
        <v>23518</v>
      </c>
      <c r="C18152" t="s">
        <v>20111</v>
      </c>
      <c r="D18152">
        <v>4</v>
      </c>
      <c r="E18152">
        <v>787</v>
      </c>
      <c r="F18152">
        <v>34</v>
      </c>
      <c r="G18152">
        <v>7393</v>
      </c>
      <c r="H18152">
        <v>0.49653286641434502</v>
      </c>
      <c r="I18152">
        <v>1</v>
      </c>
      <c r="J18152">
        <v>0.966855260484069</v>
      </c>
      <c r="K18152" t="s">
        <v>32535</v>
      </c>
      <c r="L18152">
        <v>4</v>
      </c>
      <c r="M18152" t="s">
        <v>5133</v>
      </c>
      <c r="N18152">
        <v>0.11764705882352899</v>
      </c>
      <c r="O18152">
        <v>5.0825921219822103E-3</v>
      </c>
    </row>
    <row r="18153" spans="1:15">
      <c r="A18153" t="s">
        <v>20112</v>
      </c>
      <c r="B18153" t="s">
        <v>23511</v>
      </c>
      <c r="C18153" t="s">
        <v>20113</v>
      </c>
      <c r="D18153">
        <v>26</v>
      </c>
      <c r="E18153">
        <v>6152</v>
      </c>
      <c r="F18153">
        <v>37</v>
      </c>
      <c r="G18153">
        <v>7804</v>
      </c>
      <c r="H18153">
        <v>0.92576306181214896</v>
      </c>
      <c r="I18153">
        <v>1</v>
      </c>
      <c r="J18153">
        <v>0.85953329234717102</v>
      </c>
      <c r="K18153" t="s">
        <v>34196</v>
      </c>
      <c r="L18153">
        <v>26</v>
      </c>
      <c r="M18153" t="s">
        <v>5133</v>
      </c>
      <c r="N18153">
        <v>0.70270270270270296</v>
      </c>
      <c r="O18153">
        <v>4.2262678803641103E-3</v>
      </c>
    </row>
    <row r="18154" spans="1:15">
      <c r="A18154" t="s">
        <v>20112</v>
      </c>
      <c r="B18154" t="s">
        <v>23513</v>
      </c>
      <c r="C18154" t="s">
        <v>20113</v>
      </c>
      <c r="D18154">
        <v>1</v>
      </c>
      <c r="E18154">
        <v>535</v>
      </c>
      <c r="F18154">
        <v>39</v>
      </c>
      <c r="G18154">
        <v>8124</v>
      </c>
      <c r="H18154">
        <v>0.93027810819106505</v>
      </c>
      <c r="I18154">
        <v>0.99999999999997702</v>
      </c>
      <c r="J18154">
        <v>0.95041217501583097</v>
      </c>
      <c r="K18154" t="s">
        <v>23549</v>
      </c>
      <c r="L18154">
        <v>1</v>
      </c>
      <c r="M18154" t="s">
        <v>5133</v>
      </c>
      <c r="N18154">
        <v>2.5641025641025599E-2</v>
      </c>
      <c r="O18154">
        <v>1.8691588785046699E-3</v>
      </c>
    </row>
    <row r="18155" spans="1:15">
      <c r="A18155" t="s">
        <v>20112</v>
      </c>
      <c r="B18155" t="s">
        <v>23518</v>
      </c>
      <c r="C18155" t="s">
        <v>20113</v>
      </c>
      <c r="D18155">
        <v>5</v>
      </c>
      <c r="E18155">
        <v>787</v>
      </c>
      <c r="F18155">
        <v>35</v>
      </c>
      <c r="G18155">
        <v>7393</v>
      </c>
      <c r="H18155">
        <v>0.31429567368523997</v>
      </c>
      <c r="I18155">
        <v>1</v>
      </c>
      <c r="J18155">
        <v>0.966855260484069</v>
      </c>
      <c r="K18155" t="s">
        <v>23548</v>
      </c>
      <c r="L18155">
        <v>5</v>
      </c>
      <c r="M18155" t="s">
        <v>5133</v>
      </c>
      <c r="N18155">
        <v>0.14285714285714299</v>
      </c>
      <c r="O18155">
        <v>6.35324015247776E-3</v>
      </c>
    </row>
    <row r="18156" spans="1:15">
      <c r="A18156" t="s">
        <v>20114</v>
      </c>
      <c r="B18156" t="s">
        <v>23518</v>
      </c>
      <c r="C18156" t="s">
        <v>20115</v>
      </c>
      <c r="D18156">
        <v>3</v>
      </c>
      <c r="E18156">
        <v>787</v>
      </c>
      <c r="F18156">
        <v>4</v>
      </c>
      <c r="G18156">
        <v>7393</v>
      </c>
      <c r="H18156">
        <v>4.4262225761396799E-3</v>
      </c>
      <c r="I18156">
        <v>0.16627054425330801</v>
      </c>
      <c r="J18156">
        <v>0.16075955037486001</v>
      </c>
      <c r="K18156" t="s">
        <v>33532</v>
      </c>
      <c r="L18156">
        <v>3</v>
      </c>
      <c r="M18156" t="s">
        <v>5133</v>
      </c>
      <c r="N18156">
        <v>0.75</v>
      </c>
      <c r="O18156">
        <v>3.8119440914866601E-3</v>
      </c>
    </row>
    <row r="18157" spans="1:15">
      <c r="A18157" t="s">
        <v>20116</v>
      </c>
      <c r="B18157" t="s">
        <v>23511</v>
      </c>
      <c r="C18157" t="s">
        <v>20117</v>
      </c>
      <c r="D18157">
        <v>121</v>
      </c>
      <c r="E18157">
        <v>6152</v>
      </c>
      <c r="F18157">
        <v>137</v>
      </c>
      <c r="G18157">
        <v>7804</v>
      </c>
      <c r="H18157">
        <v>2.6435368419029199E-3</v>
      </c>
      <c r="I18157">
        <v>2.9374289174417902E-2</v>
      </c>
      <c r="J18157">
        <v>2.5248179484445198E-2</v>
      </c>
      <c r="K18157" t="s">
        <v>34164</v>
      </c>
      <c r="L18157">
        <v>121</v>
      </c>
      <c r="M18157" t="s">
        <v>5133</v>
      </c>
      <c r="N18157">
        <v>0.88321167883211704</v>
      </c>
      <c r="O18157">
        <v>1.9668400520156001E-2</v>
      </c>
    </row>
    <row r="18158" spans="1:15">
      <c r="A18158" t="s">
        <v>20116</v>
      </c>
      <c r="B18158" t="s">
        <v>23513</v>
      </c>
      <c r="C18158" t="s">
        <v>20117</v>
      </c>
      <c r="D18158">
        <v>9</v>
      </c>
      <c r="E18158">
        <v>535</v>
      </c>
      <c r="F18158">
        <v>151</v>
      </c>
      <c r="G18158">
        <v>8124</v>
      </c>
      <c r="H18158">
        <v>0.67047811513390199</v>
      </c>
      <c r="I18158">
        <v>0.99999999999997702</v>
      </c>
      <c r="J18158">
        <v>0.95041217501583097</v>
      </c>
      <c r="K18158" t="s">
        <v>25122</v>
      </c>
      <c r="L18158">
        <v>9</v>
      </c>
      <c r="M18158" t="s">
        <v>5133</v>
      </c>
      <c r="N18158">
        <v>5.9602649006622502E-2</v>
      </c>
      <c r="O18158">
        <v>1.6822429906542102E-2</v>
      </c>
    </row>
    <row r="18159" spans="1:15">
      <c r="A18159" t="s">
        <v>20116</v>
      </c>
      <c r="B18159" t="s">
        <v>23518</v>
      </c>
      <c r="C18159" t="s">
        <v>20117</v>
      </c>
      <c r="D18159">
        <v>5</v>
      </c>
      <c r="E18159">
        <v>787</v>
      </c>
      <c r="F18159">
        <v>128</v>
      </c>
      <c r="G18159">
        <v>7393</v>
      </c>
      <c r="H18159">
        <v>0.99852244470359397</v>
      </c>
      <c r="I18159">
        <v>1</v>
      </c>
      <c r="J18159">
        <v>0.966855260484069</v>
      </c>
      <c r="K18159" t="s">
        <v>28104</v>
      </c>
      <c r="L18159">
        <v>5</v>
      </c>
      <c r="M18159" t="s">
        <v>5133</v>
      </c>
      <c r="N18159">
        <v>3.90625E-2</v>
      </c>
      <c r="O18159">
        <v>6.35324015247776E-3</v>
      </c>
    </row>
    <row r="18160" spans="1:15">
      <c r="A18160" t="s">
        <v>20118</v>
      </c>
      <c r="B18160" t="s">
        <v>23511</v>
      </c>
      <c r="C18160" t="s">
        <v>20119</v>
      </c>
      <c r="D18160">
        <v>1</v>
      </c>
      <c r="E18160">
        <v>6152</v>
      </c>
      <c r="F18160">
        <v>1</v>
      </c>
      <c r="G18160">
        <v>7804</v>
      </c>
      <c r="H18160">
        <v>0.788313685289595</v>
      </c>
      <c r="I18160">
        <v>0.968912233598893</v>
      </c>
      <c r="J18160">
        <v>0.832812322140707</v>
      </c>
      <c r="K18160" t="s">
        <v>24271</v>
      </c>
      <c r="L18160">
        <v>1</v>
      </c>
      <c r="M18160" t="s">
        <v>5133</v>
      </c>
      <c r="N18160">
        <v>1</v>
      </c>
      <c r="O18160">
        <v>1.6254876462938901E-4</v>
      </c>
    </row>
    <row r="18161" spans="1:15">
      <c r="A18161" t="s">
        <v>20120</v>
      </c>
      <c r="B18161" t="s">
        <v>23518</v>
      </c>
      <c r="C18161" t="s">
        <v>20121</v>
      </c>
      <c r="D18161">
        <v>2</v>
      </c>
      <c r="E18161">
        <v>787</v>
      </c>
      <c r="F18161">
        <v>73</v>
      </c>
      <c r="G18161">
        <v>7393</v>
      </c>
      <c r="H18161">
        <v>0.99746497170198101</v>
      </c>
      <c r="I18161">
        <v>1</v>
      </c>
      <c r="J18161">
        <v>0.966855260484069</v>
      </c>
      <c r="K18161" t="s">
        <v>34197</v>
      </c>
      <c r="L18161">
        <v>2</v>
      </c>
      <c r="M18161" t="s">
        <v>5133</v>
      </c>
      <c r="N18161">
        <v>2.7397260273972601E-2</v>
      </c>
      <c r="O18161">
        <v>2.5412960609911099E-3</v>
      </c>
    </row>
    <row r="18162" spans="1:15">
      <c r="A18162" t="s">
        <v>20120</v>
      </c>
      <c r="B18162" t="s">
        <v>23513</v>
      </c>
      <c r="C18162" t="s">
        <v>20121</v>
      </c>
      <c r="D18162">
        <v>4</v>
      </c>
      <c r="E18162">
        <v>535</v>
      </c>
      <c r="F18162">
        <v>73</v>
      </c>
      <c r="G18162">
        <v>8124</v>
      </c>
      <c r="H18162">
        <v>0.717407900815767</v>
      </c>
      <c r="I18162">
        <v>0.99999999999997702</v>
      </c>
      <c r="J18162">
        <v>0.95041217501583097</v>
      </c>
      <c r="K18162" t="s">
        <v>34198</v>
      </c>
      <c r="L18162">
        <v>4</v>
      </c>
      <c r="M18162" t="s">
        <v>5133</v>
      </c>
      <c r="N18162">
        <v>5.4794520547945202E-2</v>
      </c>
      <c r="O18162">
        <v>7.4766355140186902E-3</v>
      </c>
    </row>
    <row r="18163" spans="1:15">
      <c r="A18163" t="s">
        <v>20120</v>
      </c>
      <c r="B18163" t="s">
        <v>23511</v>
      </c>
      <c r="C18163" t="s">
        <v>20121</v>
      </c>
      <c r="D18163">
        <v>65</v>
      </c>
      <c r="E18163">
        <v>6152</v>
      </c>
      <c r="F18163">
        <v>72</v>
      </c>
      <c r="G18163">
        <v>7804</v>
      </c>
      <c r="H18163">
        <v>8.2821548990443805E-3</v>
      </c>
      <c r="I18163">
        <v>7.4057960927422298E-2</v>
      </c>
      <c r="J18163">
        <v>6.3655282980465397E-2</v>
      </c>
      <c r="K18163" t="s">
        <v>34199</v>
      </c>
      <c r="L18163">
        <v>65</v>
      </c>
      <c r="M18163" t="s">
        <v>5133</v>
      </c>
      <c r="N18163">
        <v>0.90277777777777801</v>
      </c>
      <c r="O18163">
        <v>1.05656697009103E-2</v>
      </c>
    </row>
    <row r="18164" spans="1:15">
      <c r="A18164" t="s">
        <v>20122</v>
      </c>
      <c r="B18164" t="s">
        <v>23511</v>
      </c>
      <c r="C18164" t="s">
        <v>20123</v>
      </c>
      <c r="D18164">
        <v>2</v>
      </c>
      <c r="E18164">
        <v>6152</v>
      </c>
      <c r="F18164">
        <v>2</v>
      </c>
      <c r="G18164">
        <v>7804</v>
      </c>
      <c r="H18164">
        <v>0.62141708038142995</v>
      </c>
      <c r="I18164">
        <v>0.968912233598893</v>
      </c>
      <c r="J18164">
        <v>0.832812322140707</v>
      </c>
      <c r="K18164" t="s">
        <v>34200</v>
      </c>
      <c r="L18164">
        <v>2</v>
      </c>
      <c r="M18164" t="s">
        <v>5133</v>
      </c>
      <c r="N18164">
        <v>1</v>
      </c>
      <c r="O18164">
        <v>3.2509752925877802E-4</v>
      </c>
    </row>
    <row r="18165" spans="1:15">
      <c r="A18165" t="s">
        <v>20124</v>
      </c>
      <c r="B18165" t="s">
        <v>23511</v>
      </c>
      <c r="C18165" t="s">
        <v>20125</v>
      </c>
      <c r="D18165">
        <v>25</v>
      </c>
      <c r="E18165">
        <v>6152</v>
      </c>
      <c r="F18165">
        <v>25</v>
      </c>
      <c r="G18165">
        <v>7804</v>
      </c>
      <c r="H18165">
        <v>2.5881106702886699E-3</v>
      </c>
      <c r="I18165">
        <v>2.8856115004520899E-2</v>
      </c>
      <c r="J18165">
        <v>2.4802791534184399E-2</v>
      </c>
      <c r="K18165" t="s">
        <v>24192</v>
      </c>
      <c r="L18165">
        <v>25</v>
      </c>
      <c r="M18165" t="s">
        <v>5133</v>
      </c>
      <c r="N18165">
        <v>1</v>
      </c>
      <c r="O18165">
        <v>4.0637191157347199E-3</v>
      </c>
    </row>
    <row r="18166" spans="1:15">
      <c r="A18166" t="s">
        <v>20126</v>
      </c>
      <c r="B18166" t="s">
        <v>23511</v>
      </c>
      <c r="C18166" t="s">
        <v>20127</v>
      </c>
      <c r="D18166">
        <v>25</v>
      </c>
      <c r="E18166">
        <v>6152</v>
      </c>
      <c r="F18166">
        <v>25</v>
      </c>
      <c r="G18166">
        <v>7804</v>
      </c>
      <c r="H18166">
        <v>2.5881106702886699E-3</v>
      </c>
      <c r="I18166">
        <v>2.8856115004520899E-2</v>
      </c>
      <c r="J18166">
        <v>2.4802791534184399E-2</v>
      </c>
      <c r="K18166" t="s">
        <v>24192</v>
      </c>
      <c r="L18166">
        <v>25</v>
      </c>
      <c r="M18166" t="s">
        <v>1463</v>
      </c>
      <c r="N18166">
        <v>1</v>
      </c>
      <c r="O18166">
        <v>4.0637191157347199E-3</v>
      </c>
    </row>
    <row r="18167" spans="1:15">
      <c r="A18167" t="s">
        <v>20128</v>
      </c>
      <c r="B18167" t="s">
        <v>23511</v>
      </c>
      <c r="C18167" t="s">
        <v>20129</v>
      </c>
      <c r="D18167">
        <v>1</v>
      </c>
      <c r="E18167">
        <v>6152</v>
      </c>
      <c r="F18167">
        <v>1</v>
      </c>
      <c r="G18167">
        <v>7804</v>
      </c>
      <c r="H18167">
        <v>0.788313685289595</v>
      </c>
      <c r="I18167">
        <v>0.968912233598893</v>
      </c>
      <c r="J18167">
        <v>0.832812322140707</v>
      </c>
      <c r="K18167" t="s">
        <v>23859</v>
      </c>
      <c r="L18167">
        <v>1</v>
      </c>
      <c r="M18167" t="s">
        <v>5133</v>
      </c>
      <c r="N18167">
        <v>1</v>
      </c>
      <c r="O18167">
        <v>1.6254876462938901E-4</v>
      </c>
    </row>
    <row r="18168" spans="1:15">
      <c r="A18168" t="s">
        <v>20130</v>
      </c>
      <c r="B18168" t="s">
        <v>23511</v>
      </c>
      <c r="C18168" t="s">
        <v>20131</v>
      </c>
      <c r="D18168">
        <v>1</v>
      </c>
      <c r="E18168">
        <v>6152</v>
      </c>
      <c r="F18168">
        <v>1</v>
      </c>
      <c r="G18168">
        <v>7804</v>
      </c>
      <c r="H18168">
        <v>0.788313685289595</v>
      </c>
      <c r="I18168">
        <v>0.968912233598893</v>
      </c>
      <c r="J18168">
        <v>0.832812322140707</v>
      </c>
      <c r="K18168" t="s">
        <v>23859</v>
      </c>
      <c r="L18168">
        <v>1</v>
      </c>
      <c r="M18168" t="s">
        <v>5133</v>
      </c>
      <c r="N18168">
        <v>1</v>
      </c>
      <c r="O18168">
        <v>1.6254876462938901E-4</v>
      </c>
    </row>
    <row r="18169" spans="1:15">
      <c r="A18169" t="s">
        <v>20132</v>
      </c>
      <c r="B18169" t="s">
        <v>23511</v>
      </c>
      <c r="C18169" t="s">
        <v>20133</v>
      </c>
      <c r="D18169">
        <v>1</v>
      </c>
      <c r="E18169">
        <v>6152</v>
      </c>
      <c r="F18169">
        <v>1</v>
      </c>
      <c r="G18169">
        <v>7804</v>
      </c>
      <c r="H18169">
        <v>0.788313685289595</v>
      </c>
      <c r="I18169">
        <v>0.968912233598893</v>
      </c>
      <c r="J18169">
        <v>0.832812322140707</v>
      </c>
      <c r="K18169" t="s">
        <v>26427</v>
      </c>
      <c r="L18169">
        <v>1</v>
      </c>
      <c r="M18169" t="s">
        <v>5133</v>
      </c>
      <c r="N18169">
        <v>1</v>
      </c>
      <c r="O18169">
        <v>1.6254876462938901E-4</v>
      </c>
    </row>
    <row r="18170" spans="1:15">
      <c r="A18170" t="s">
        <v>20134</v>
      </c>
      <c r="B18170" t="s">
        <v>23511</v>
      </c>
      <c r="C18170" t="s">
        <v>20135</v>
      </c>
      <c r="D18170">
        <v>1</v>
      </c>
      <c r="E18170">
        <v>6152</v>
      </c>
      <c r="F18170">
        <v>1</v>
      </c>
      <c r="G18170">
        <v>7804</v>
      </c>
      <c r="H18170">
        <v>0.788313685289595</v>
      </c>
      <c r="I18170">
        <v>0.968912233598893</v>
      </c>
      <c r="J18170">
        <v>0.832812322140707</v>
      </c>
      <c r="K18170" t="s">
        <v>26427</v>
      </c>
      <c r="L18170">
        <v>1</v>
      </c>
      <c r="M18170" t="s">
        <v>5133</v>
      </c>
      <c r="N18170">
        <v>1</v>
      </c>
      <c r="O18170">
        <v>1.6254876462938901E-4</v>
      </c>
    </row>
    <row r="18171" spans="1:15">
      <c r="A18171" t="s">
        <v>20136</v>
      </c>
      <c r="B18171" t="s">
        <v>23511</v>
      </c>
      <c r="C18171" t="s">
        <v>20137</v>
      </c>
      <c r="D18171">
        <v>1</v>
      </c>
      <c r="E18171">
        <v>6152</v>
      </c>
      <c r="F18171">
        <v>1</v>
      </c>
      <c r="G18171">
        <v>7804</v>
      </c>
      <c r="H18171">
        <v>0.788313685289595</v>
      </c>
      <c r="I18171">
        <v>0.968912233598893</v>
      </c>
      <c r="J18171">
        <v>0.832812322140707</v>
      </c>
      <c r="K18171" t="s">
        <v>30881</v>
      </c>
      <c r="L18171">
        <v>1</v>
      </c>
      <c r="M18171" t="s">
        <v>5133</v>
      </c>
      <c r="N18171">
        <v>1</v>
      </c>
      <c r="O18171">
        <v>1.6254876462938901E-4</v>
      </c>
    </row>
    <row r="18172" spans="1:15">
      <c r="A18172" t="s">
        <v>20138</v>
      </c>
      <c r="B18172" t="s">
        <v>23511</v>
      </c>
      <c r="C18172" t="s">
        <v>20139</v>
      </c>
      <c r="D18172">
        <v>1</v>
      </c>
      <c r="E18172">
        <v>6152</v>
      </c>
      <c r="F18172">
        <v>1</v>
      </c>
      <c r="G18172">
        <v>7804</v>
      </c>
      <c r="H18172">
        <v>0.788313685289595</v>
      </c>
      <c r="I18172">
        <v>0.968912233598893</v>
      </c>
      <c r="J18172">
        <v>0.832812322140707</v>
      </c>
      <c r="K18172" t="s">
        <v>30881</v>
      </c>
      <c r="L18172">
        <v>1</v>
      </c>
      <c r="M18172" t="s">
        <v>5133</v>
      </c>
      <c r="N18172">
        <v>1</v>
      </c>
      <c r="O18172">
        <v>1.6254876462938901E-4</v>
      </c>
    </row>
    <row r="18173" spans="1:15">
      <c r="A18173" t="s">
        <v>20140</v>
      </c>
      <c r="B18173" t="s">
        <v>23511</v>
      </c>
      <c r="C18173" t="s">
        <v>20141</v>
      </c>
      <c r="D18173">
        <v>1</v>
      </c>
      <c r="E18173">
        <v>6152</v>
      </c>
      <c r="F18173">
        <v>1</v>
      </c>
      <c r="G18173">
        <v>7804</v>
      </c>
      <c r="H18173">
        <v>0.788313685289595</v>
      </c>
      <c r="I18173">
        <v>0.968912233598893</v>
      </c>
      <c r="J18173">
        <v>0.832812322140707</v>
      </c>
      <c r="K18173" t="s">
        <v>34201</v>
      </c>
      <c r="L18173">
        <v>1</v>
      </c>
      <c r="M18173" t="s">
        <v>1463</v>
      </c>
      <c r="N18173">
        <v>1</v>
      </c>
      <c r="O18173">
        <v>1.6254876462938901E-4</v>
      </c>
    </row>
    <row r="18174" spans="1:15">
      <c r="A18174" t="s">
        <v>20142</v>
      </c>
      <c r="B18174" t="s">
        <v>23511</v>
      </c>
      <c r="C18174" t="s">
        <v>20143</v>
      </c>
      <c r="D18174">
        <v>10</v>
      </c>
      <c r="E18174">
        <v>6152</v>
      </c>
      <c r="F18174">
        <v>12</v>
      </c>
      <c r="G18174">
        <v>7804</v>
      </c>
      <c r="H18174">
        <v>0.51722323138668902</v>
      </c>
      <c r="I18174">
        <v>0.968912233598893</v>
      </c>
      <c r="J18174">
        <v>0.832812322140707</v>
      </c>
      <c r="K18174" t="s">
        <v>34202</v>
      </c>
      <c r="L18174">
        <v>10</v>
      </c>
      <c r="M18174" t="s">
        <v>5133</v>
      </c>
      <c r="N18174">
        <v>0.83333333333333304</v>
      </c>
      <c r="O18174">
        <v>1.62548764629389E-3</v>
      </c>
    </row>
    <row r="18175" spans="1:15">
      <c r="A18175" t="s">
        <v>20142</v>
      </c>
      <c r="B18175" t="s">
        <v>23513</v>
      </c>
      <c r="C18175" t="s">
        <v>20143</v>
      </c>
      <c r="D18175">
        <v>1</v>
      </c>
      <c r="E18175">
        <v>535</v>
      </c>
      <c r="F18175">
        <v>12</v>
      </c>
      <c r="G18175">
        <v>8124</v>
      </c>
      <c r="H18175">
        <v>0.55870736002102495</v>
      </c>
      <c r="I18175">
        <v>0.99999999999997702</v>
      </c>
      <c r="J18175">
        <v>0.95041217501583097</v>
      </c>
      <c r="K18175" t="s">
        <v>24409</v>
      </c>
      <c r="L18175">
        <v>1</v>
      </c>
      <c r="M18175" t="s">
        <v>5133</v>
      </c>
      <c r="N18175">
        <v>8.3333333333333301E-2</v>
      </c>
      <c r="O18175">
        <v>1.8691588785046699E-3</v>
      </c>
    </row>
    <row r="18176" spans="1:15">
      <c r="A18176" t="s">
        <v>20142</v>
      </c>
      <c r="B18176" t="s">
        <v>23518</v>
      </c>
      <c r="C18176" t="s">
        <v>20143</v>
      </c>
      <c r="D18176">
        <v>1</v>
      </c>
      <c r="E18176">
        <v>787</v>
      </c>
      <c r="F18176">
        <v>11</v>
      </c>
      <c r="G18176">
        <v>7393</v>
      </c>
      <c r="H18176">
        <v>0.71032488019926399</v>
      </c>
      <c r="I18176">
        <v>1</v>
      </c>
      <c r="J18176">
        <v>0.966855260484069</v>
      </c>
      <c r="K18176" t="s">
        <v>27654</v>
      </c>
      <c r="L18176">
        <v>1</v>
      </c>
      <c r="M18176" t="s">
        <v>5133</v>
      </c>
      <c r="N18176">
        <v>9.0909090909090898E-2</v>
      </c>
      <c r="O18176">
        <v>1.27064803049555E-3</v>
      </c>
    </row>
    <row r="18177" spans="1:15">
      <c r="A18177" t="s">
        <v>20144</v>
      </c>
      <c r="B18177" t="s">
        <v>23518</v>
      </c>
      <c r="C18177" t="s">
        <v>20145</v>
      </c>
      <c r="D18177">
        <v>1</v>
      </c>
      <c r="E18177">
        <v>787</v>
      </c>
      <c r="F18177">
        <v>4</v>
      </c>
      <c r="G18177">
        <v>7393</v>
      </c>
      <c r="H18177">
        <v>0.362574478289521</v>
      </c>
      <c r="I18177">
        <v>1</v>
      </c>
      <c r="J18177">
        <v>0.966855260484069</v>
      </c>
      <c r="K18177" t="s">
        <v>27654</v>
      </c>
      <c r="L18177">
        <v>1</v>
      </c>
      <c r="M18177" t="s">
        <v>5133</v>
      </c>
      <c r="N18177">
        <v>0.25</v>
      </c>
      <c r="O18177">
        <v>1.27064803049555E-3</v>
      </c>
    </row>
    <row r="18178" spans="1:15">
      <c r="A18178" t="s">
        <v>20144</v>
      </c>
      <c r="B18178" t="s">
        <v>23513</v>
      </c>
      <c r="C18178" t="s">
        <v>20145</v>
      </c>
      <c r="D18178">
        <v>1</v>
      </c>
      <c r="E18178">
        <v>535</v>
      </c>
      <c r="F18178">
        <v>5</v>
      </c>
      <c r="G18178">
        <v>8124</v>
      </c>
      <c r="H18178">
        <v>0.28872836491514098</v>
      </c>
      <c r="I18178">
        <v>0.92669970177713501</v>
      </c>
      <c r="J18178">
        <v>0.88074667915254901</v>
      </c>
      <c r="K18178" t="s">
        <v>24409</v>
      </c>
      <c r="L18178">
        <v>1</v>
      </c>
      <c r="M18178" t="s">
        <v>5133</v>
      </c>
      <c r="N18178">
        <v>0.2</v>
      </c>
      <c r="O18178">
        <v>1.8691588785046699E-3</v>
      </c>
    </row>
    <row r="18179" spans="1:15">
      <c r="A18179" t="s">
        <v>20144</v>
      </c>
      <c r="B18179" t="s">
        <v>23511</v>
      </c>
      <c r="C18179" t="s">
        <v>20145</v>
      </c>
      <c r="D18179">
        <v>3</v>
      </c>
      <c r="E18179">
        <v>6152</v>
      </c>
      <c r="F18179">
        <v>5</v>
      </c>
      <c r="G18179">
        <v>7804</v>
      </c>
      <c r="H18179">
        <v>0.93277286492067202</v>
      </c>
      <c r="I18179">
        <v>1</v>
      </c>
      <c r="J18179">
        <v>0.85953329234717102</v>
      </c>
      <c r="K18179" t="s">
        <v>27653</v>
      </c>
      <c r="L18179">
        <v>3</v>
      </c>
      <c r="M18179" t="s">
        <v>5133</v>
      </c>
      <c r="N18179">
        <v>0.6</v>
      </c>
      <c r="O18179">
        <v>4.8764629388816603E-4</v>
      </c>
    </row>
    <row r="18180" spans="1:15">
      <c r="A18180" t="s">
        <v>20146</v>
      </c>
      <c r="B18180" t="s">
        <v>23511</v>
      </c>
      <c r="C18180" t="s">
        <v>20147</v>
      </c>
      <c r="D18180">
        <v>1</v>
      </c>
      <c r="E18180">
        <v>6152</v>
      </c>
      <c r="F18180">
        <v>1</v>
      </c>
      <c r="G18180">
        <v>7804</v>
      </c>
      <c r="H18180">
        <v>0.788313685289595</v>
      </c>
      <c r="I18180">
        <v>0.968912233598893</v>
      </c>
      <c r="J18180">
        <v>0.832812322140707</v>
      </c>
      <c r="K18180" t="s">
        <v>24271</v>
      </c>
      <c r="L18180">
        <v>1</v>
      </c>
      <c r="M18180" t="s">
        <v>5133</v>
      </c>
      <c r="N18180">
        <v>1</v>
      </c>
      <c r="O18180">
        <v>1.6254876462938901E-4</v>
      </c>
    </row>
    <row r="18181" spans="1:15">
      <c r="A18181" t="s">
        <v>20148</v>
      </c>
      <c r="B18181" t="s">
        <v>23511</v>
      </c>
      <c r="C18181" t="s">
        <v>20149</v>
      </c>
      <c r="D18181">
        <v>1</v>
      </c>
      <c r="E18181">
        <v>6152</v>
      </c>
      <c r="F18181">
        <v>1</v>
      </c>
      <c r="G18181">
        <v>7804</v>
      </c>
      <c r="H18181">
        <v>0.788313685289595</v>
      </c>
      <c r="I18181">
        <v>0.968912233598893</v>
      </c>
      <c r="J18181">
        <v>0.832812322140707</v>
      </c>
      <c r="K18181" t="s">
        <v>30171</v>
      </c>
      <c r="L18181">
        <v>1</v>
      </c>
      <c r="M18181" t="s">
        <v>5133</v>
      </c>
      <c r="N18181">
        <v>1</v>
      </c>
      <c r="O18181">
        <v>1.6254876462938901E-4</v>
      </c>
    </row>
    <row r="18182" spans="1:15">
      <c r="A18182" t="s">
        <v>20150</v>
      </c>
      <c r="B18182" t="s">
        <v>23511</v>
      </c>
      <c r="C18182" t="s">
        <v>20151</v>
      </c>
      <c r="D18182">
        <v>30</v>
      </c>
      <c r="E18182">
        <v>6152</v>
      </c>
      <c r="F18182">
        <v>36</v>
      </c>
      <c r="G18182">
        <v>7804</v>
      </c>
      <c r="H18182">
        <v>0.33527095201248303</v>
      </c>
      <c r="I18182">
        <v>0.87483236749612903</v>
      </c>
      <c r="J18182">
        <v>0.75194754508581796</v>
      </c>
      <c r="K18182" t="s">
        <v>34203</v>
      </c>
      <c r="L18182">
        <v>30</v>
      </c>
      <c r="M18182" t="s">
        <v>5133</v>
      </c>
      <c r="N18182">
        <v>0.83333333333333304</v>
      </c>
      <c r="O18182">
        <v>4.8764629388816597E-3</v>
      </c>
    </row>
    <row r="18183" spans="1:15">
      <c r="A18183" t="s">
        <v>20150</v>
      </c>
      <c r="B18183" t="s">
        <v>23518</v>
      </c>
      <c r="C18183" t="s">
        <v>20151</v>
      </c>
      <c r="D18183">
        <v>3</v>
      </c>
      <c r="E18183">
        <v>787</v>
      </c>
      <c r="F18183">
        <v>33</v>
      </c>
      <c r="G18183">
        <v>7393</v>
      </c>
      <c r="H18183">
        <v>0.69777588881732999</v>
      </c>
      <c r="I18183">
        <v>1</v>
      </c>
      <c r="J18183">
        <v>0.966855260484069</v>
      </c>
      <c r="K18183" t="s">
        <v>34204</v>
      </c>
      <c r="L18183">
        <v>3</v>
      </c>
      <c r="M18183" t="s">
        <v>5133</v>
      </c>
      <c r="N18183">
        <v>9.0909090909090898E-2</v>
      </c>
      <c r="O18183">
        <v>3.8119440914866601E-3</v>
      </c>
    </row>
    <row r="18184" spans="1:15">
      <c r="A18184" t="s">
        <v>20150</v>
      </c>
      <c r="B18184" t="s">
        <v>23513</v>
      </c>
      <c r="C18184" t="s">
        <v>20151</v>
      </c>
      <c r="D18184">
        <v>2</v>
      </c>
      <c r="E18184">
        <v>535</v>
      </c>
      <c r="F18184">
        <v>37</v>
      </c>
      <c r="G18184">
        <v>8124</v>
      </c>
      <c r="H18184">
        <v>0.71051239206074202</v>
      </c>
      <c r="I18184">
        <v>0.99999999999997702</v>
      </c>
      <c r="J18184">
        <v>0.95041217501583097</v>
      </c>
      <c r="K18184" t="s">
        <v>29710</v>
      </c>
      <c r="L18184">
        <v>2</v>
      </c>
      <c r="M18184" t="s">
        <v>5133</v>
      </c>
      <c r="N18184">
        <v>5.4054054054054099E-2</v>
      </c>
      <c r="O18184">
        <v>3.7383177570093499E-3</v>
      </c>
    </row>
    <row r="18185" spans="1:15">
      <c r="A18185" t="s">
        <v>20152</v>
      </c>
      <c r="B18185" t="s">
        <v>23511</v>
      </c>
      <c r="C18185" t="s">
        <v>20153</v>
      </c>
      <c r="D18185">
        <v>50</v>
      </c>
      <c r="E18185">
        <v>6152</v>
      </c>
      <c r="F18185">
        <v>53</v>
      </c>
      <c r="G18185">
        <v>7804</v>
      </c>
      <c r="H18185">
        <v>1.8544349550717199E-3</v>
      </c>
      <c r="I18185">
        <v>2.1917608165719402E-2</v>
      </c>
      <c r="J18185">
        <v>1.8838913907055999E-2</v>
      </c>
      <c r="K18185" t="s">
        <v>34205</v>
      </c>
      <c r="L18185">
        <v>50</v>
      </c>
      <c r="M18185" t="s">
        <v>5133</v>
      </c>
      <c r="N18185">
        <v>0.94339622641509402</v>
      </c>
      <c r="O18185">
        <v>8.1274382314694398E-3</v>
      </c>
    </row>
    <row r="18186" spans="1:15">
      <c r="A18186" t="s">
        <v>20152</v>
      </c>
      <c r="B18186" t="s">
        <v>23518</v>
      </c>
      <c r="C18186" t="s">
        <v>20153</v>
      </c>
      <c r="D18186">
        <v>1</v>
      </c>
      <c r="E18186">
        <v>787</v>
      </c>
      <c r="F18186">
        <v>50</v>
      </c>
      <c r="G18186">
        <v>7393</v>
      </c>
      <c r="H18186">
        <v>0.99647402414567599</v>
      </c>
      <c r="I18186">
        <v>1</v>
      </c>
      <c r="J18186">
        <v>0.966855260484069</v>
      </c>
      <c r="K18186" t="s">
        <v>29417</v>
      </c>
      <c r="L18186">
        <v>1</v>
      </c>
      <c r="M18186" t="s">
        <v>5133</v>
      </c>
      <c r="N18186">
        <v>0.02</v>
      </c>
      <c r="O18186">
        <v>1.27064803049555E-3</v>
      </c>
    </row>
    <row r="18187" spans="1:15">
      <c r="A18187" t="s">
        <v>20154</v>
      </c>
      <c r="B18187" t="s">
        <v>23511</v>
      </c>
      <c r="C18187" t="s">
        <v>20155</v>
      </c>
      <c r="D18187">
        <v>1</v>
      </c>
      <c r="E18187">
        <v>6152</v>
      </c>
      <c r="F18187">
        <v>1</v>
      </c>
      <c r="G18187">
        <v>7804</v>
      </c>
      <c r="H18187">
        <v>0.788313685289595</v>
      </c>
      <c r="I18187">
        <v>0.968912233598893</v>
      </c>
      <c r="J18187">
        <v>0.832812322140707</v>
      </c>
      <c r="K18187" t="s">
        <v>24271</v>
      </c>
      <c r="L18187">
        <v>1</v>
      </c>
      <c r="M18187" t="s">
        <v>5133</v>
      </c>
      <c r="N18187">
        <v>1</v>
      </c>
      <c r="O18187">
        <v>1.6254876462938901E-4</v>
      </c>
    </row>
    <row r="18188" spans="1:15">
      <c r="A18188" t="s">
        <v>20156</v>
      </c>
      <c r="B18188" t="s">
        <v>23511</v>
      </c>
      <c r="C18188" t="s">
        <v>20157</v>
      </c>
      <c r="D18188">
        <v>1</v>
      </c>
      <c r="E18188">
        <v>6152</v>
      </c>
      <c r="F18188">
        <v>1</v>
      </c>
      <c r="G18188">
        <v>7804</v>
      </c>
      <c r="H18188">
        <v>0.788313685289595</v>
      </c>
      <c r="I18188">
        <v>0.968912233598893</v>
      </c>
      <c r="J18188">
        <v>0.832812322140707</v>
      </c>
      <c r="K18188" t="s">
        <v>24271</v>
      </c>
      <c r="L18188">
        <v>1</v>
      </c>
      <c r="M18188" t="s">
        <v>5133</v>
      </c>
      <c r="N18188">
        <v>1</v>
      </c>
      <c r="O18188">
        <v>1.6254876462938901E-4</v>
      </c>
    </row>
    <row r="18189" spans="1:15">
      <c r="A18189" t="s">
        <v>20158</v>
      </c>
      <c r="B18189" t="s">
        <v>23511</v>
      </c>
      <c r="C18189" t="s">
        <v>20159</v>
      </c>
      <c r="D18189">
        <v>43</v>
      </c>
      <c r="E18189">
        <v>6152</v>
      </c>
      <c r="F18189">
        <v>51</v>
      </c>
      <c r="G18189">
        <v>7804</v>
      </c>
      <c r="H18189">
        <v>0.21863993695693601</v>
      </c>
      <c r="I18189">
        <v>0.70193180487713502</v>
      </c>
      <c r="J18189">
        <v>0.60333375524923605</v>
      </c>
      <c r="K18189" t="s">
        <v>34206</v>
      </c>
      <c r="L18189">
        <v>43</v>
      </c>
      <c r="M18189" t="s">
        <v>5133</v>
      </c>
      <c r="N18189">
        <v>0.84313725490196101</v>
      </c>
      <c r="O18189">
        <v>6.9895968790637201E-3</v>
      </c>
    </row>
    <row r="18190" spans="1:15">
      <c r="A18190" t="s">
        <v>20158</v>
      </c>
      <c r="B18190" t="s">
        <v>23518</v>
      </c>
      <c r="C18190" t="s">
        <v>20159</v>
      </c>
      <c r="D18190">
        <v>3</v>
      </c>
      <c r="E18190">
        <v>787</v>
      </c>
      <c r="F18190">
        <v>44</v>
      </c>
      <c r="G18190">
        <v>7393</v>
      </c>
      <c r="H18190">
        <v>0.86179764422680205</v>
      </c>
      <c r="I18190">
        <v>1</v>
      </c>
      <c r="J18190">
        <v>0.966855260484069</v>
      </c>
      <c r="K18190" t="s">
        <v>34207</v>
      </c>
      <c r="L18190">
        <v>3</v>
      </c>
      <c r="M18190" t="s">
        <v>5133</v>
      </c>
      <c r="N18190">
        <v>6.8181818181818205E-2</v>
      </c>
      <c r="O18190">
        <v>3.8119440914866601E-3</v>
      </c>
    </row>
    <row r="18191" spans="1:15">
      <c r="A18191" t="s">
        <v>20158</v>
      </c>
      <c r="B18191" t="s">
        <v>23513</v>
      </c>
      <c r="C18191" t="s">
        <v>20159</v>
      </c>
      <c r="D18191">
        <v>1</v>
      </c>
      <c r="E18191">
        <v>535</v>
      </c>
      <c r="F18191">
        <v>46</v>
      </c>
      <c r="G18191">
        <v>8124</v>
      </c>
      <c r="H18191">
        <v>0.95683242262568702</v>
      </c>
      <c r="I18191">
        <v>0.99999999999997702</v>
      </c>
      <c r="J18191">
        <v>0.95041217501583097</v>
      </c>
      <c r="K18191" t="s">
        <v>23649</v>
      </c>
      <c r="L18191">
        <v>1</v>
      </c>
      <c r="M18191" t="s">
        <v>5133</v>
      </c>
      <c r="N18191">
        <v>2.1739130434782601E-2</v>
      </c>
      <c r="O18191">
        <v>1.8691588785046699E-3</v>
      </c>
    </row>
    <row r="18192" spans="1:15">
      <c r="A18192" t="s">
        <v>20160</v>
      </c>
      <c r="B18192" t="s">
        <v>23518</v>
      </c>
      <c r="C18192" t="s">
        <v>20161</v>
      </c>
      <c r="D18192">
        <v>1</v>
      </c>
      <c r="E18192">
        <v>787</v>
      </c>
      <c r="F18192">
        <v>2</v>
      </c>
      <c r="G18192">
        <v>7393</v>
      </c>
      <c r="H18192">
        <v>0.20158492765181499</v>
      </c>
      <c r="I18192">
        <v>0.83876007220319604</v>
      </c>
      <c r="J18192">
        <v>0.81095958809365798</v>
      </c>
      <c r="K18192" t="s">
        <v>32327</v>
      </c>
      <c r="L18192">
        <v>1</v>
      </c>
      <c r="M18192" t="s">
        <v>5133</v>
      </c>
      <c r="N18192">
        <v>0.5</v>
      </c>
      <c r="O18192">
        <v>1.27064803049555E-3</v>
      </c>
    </row>
    <row r="18193" spans="1:15">
      <c r="A18193" t="s">
        <v>20160</v>
      </c>
      <c r="B18193" t="s">
        <v>23511</v>
      </c>
      <c r="C18193" t="s">
        <v>20161</v>
      </c>
      <c r="D18193">
        <v>1</v>
      </c>
      <c r="E18193">
        <v>6152</v>
      </c>
      <c r="F18193">
        <v>2</v>
      </c>
      <c r="G18193">
        <v>7804</v>
      </c>
      <c r="H18193">
        <v>0.95521029019776005</v>
      </c>
      <c r="I18193">
        <v>1</v>
      </c>
      <c r="J18193">
        <v>0.85953329234717102</v>
      </c>
      <c r="K18193" t="s">
        <v>33482</v>
      </c>
      <c r="L18193">
        <v>1</v>
      </c>
      <c r="M18193" t="s">
        <v>5133</v>
      </c>
      <c r="N18193">
        <v>0.5</v>
      </c>
      <c r="O18193">
        <v>1.6254876462938901E-4</v>
      </c>
    </row>
    <row r="18194" spans="1:15">
      <c r="A18194" t="s">
        <v>20162</v>
      </c>
      <c r="B18194" t="s">
        <v>23511</v>
      </c>
      <c r="C18194" t="s">
        <v>20163</v>
      </c>
      <c r="D18194">
        <v>12</v>
      </c>
      <c r="E18194">
        <v>6152</v>
      </c>
      <c r="F18194">
        <v>18</v>
      </c>
      <c r="G18194">
        <v>7804</v>
      </c>
      <c r="H18194">
        <v>0.93325437864745397</v>
      </c>
      <c r="I18194">
        <v>1</v>
      </c>
      <c r="J18194">
        <v>0.85953329234717102</v>
      </c>
      <c r="K18194" t="s">
        <v>34051</v>
      </c>
      <c r="L18194">
        <v>12</v>
      </c>
      <c r="M18194" t="s">
        <v>2729</v>
      </c>
      <c r="N18194">
        <v>0.66666666666666696</v>
      </c>
      <c r="O18194">
        <v>1.95058517555267E-3</v>
      </c>
    </row>
    <row r="18195" spans="1:15">
      <c r="A18195" t="s">
        <v>20162</v>
      </c>
      <c r="B18195" t="s">
        <v>23518</v>
      </c>
      <c r="C18195" t="s">
        <v>20163</v>
      </c>
      <c r="D18195">
        <v>2</v>
      </c>
      <c r="E18195">
        <v>787</v>
      </c>
      <c r="F18195">
        <v>18</v>
      </c>
      <c r="G18195">
        <v>7393</v>
      </c>
      <c r="H18195">
        <v>0.58566443264086399</v>
      </c>
      <c r="I18195">
        <v>1</v>
      </c>
      <c r="J18195">
        <v>0.966855260484069</v>
      </c>
      <c r="K18195" t="s">
        <v>34050</v>
      </c>
      <c r="L18195">
        <v>2</v>
      </c>
      <c r="M18195" t="s">
        <v>2729</v>
      </c>
      <c r="N18195">
        <v>0.11111111111111099</v>
      </c>
      <c r="O18195">
        <v>2.5412960609911099E-3</v>
      </c>
    </row>
    <row r="18196" spans="1:15">
      <c r="A18196" t="s">
        <v>20162</v>
      </c>
      <c r="B18196" t="s">
        <v>23513</v>
      </c>
      <c r="C18196" t="s">
        <v>20163</v>
      </c>
      <c r="D18196">
        <v>2</v>
      </c>
      <c r="E18196">
        <v>535</v>
      </c>
      <c r="F18196">
        <v>20</v>
      </c>
      <c r="G18196">
        <v>8124</v>
      </c>
      <c r="H18196">
        <v>0.383095126126271</v>
      </c>
      <c r="I18196">
        <v>0.99999999999997702</v>
      </c>
      <c r="J18196">
        <v>0.95041217501583097</v>
      </c>
      <c r="K18196" t="s">
        <v>23978</v>
      </c>
      <c r="L18196">
        <v>2</v>
      </c>
      <c r="M18196" t="s">
        <v>2729</v>
      </c>
      <c r="N18196">
        <v>0.1</v>
      </c>
      <c r="O18196">
        <v>3.7383177570093499E-3</v>
      </c>
    </row>
    <row r="18197" spans="1:15">
      <c r="A18197" t="s">
        <v>20164</v>
      </c>
      <c r="B18197" t="s">
        <v>23511</v>
      </c>
      <c r="C18197" t="s">
        <v>20165</v>
      </c>
      <c r="D18197">
        <v>2</v>
      </c>
      <c r="E18197">
        <v>6152</v>
      </c>
      <c r="F18197">
        <v>3</v>
      </c>
      <c r="G18197">
        <v>7804</v>
      </c>
      <c r="H18197">
        <v>0.88457550560319997</v>
      </c>
      <c r="I18197">
        <v>1</v>
      </c>
      <c r="J18197">
        <v>0.85953329234717102</v>
      </c>
      <c r="K18197" t="s">
        <v>34208</v>
      </c>
      <c r="L18197">
        <v>2</v>
      </c>
      <c r="M18197" t="s">
        <v>5133</v>
      </c>
      <c r="N18197">
        <v>0.66666666666666696</v>
      </c>
      <c r="O18197">
        <v>3.2509752925877802E-4</v>
      </c>
    </row>
    <row r="18198" spans="1:15">
      <c r="A18198" t="s">
        <v>20166</v>
      </c>
      <c r="B18198" t="s">
        <v>23518</v>
      </c>
      <c r="C18198" t="s">
        <v>20167</v>
      </c>
      <c r="D18198">
        <v>1</v>
      </c>
      <c r="E18198">
        <v>787</v>
      </c>
      <c r="F18198">
        <v>11</v>
      </c>
      <c r="G18198">
        <v>7393</v>
      </c>
      <c r="H18198">
        <v>0.71032488019926399</v>
      </c>
      <c r="I18198">
        <v>1</v>
      </c>
      <c r="J18198">
        <v>0.966855260484069</v>
      </c>
      <c r="K18198" t="s">
        <v>23661</v>
      </c>
      <c r="L18198">
        <v>1</v>
      </c>
      <c r="M18198" t="s">
        <v>2729</v>
      </c>
      <c r="N18198">
        <v>9.0909090909090898E-2</v>
      </c>
      <c r="O18198">
        <v>1.27064803049555E-3</v>
      </c>
    </row>
    <row r="18199" spans="1:15">
      <c r="A18199" t="s">
        <v>20166</v>
      </c>
      <c r="B18199" t="s">
        <v>23513</v>
      </c>
      <c r="C18199" t="s">
        <v>20167</v>
      </c>
      <c r="D18199">
        <v>2</v>
      </c>
      <c r="E18199">
        <v>535</v>
      </c>
      <c r="F18199">
        <v>12</v>
      </c>
      <c r="G18199">
        <v>8124</v>
      </c>
      <c r="H18199">
        <v>0.184848987275576</v>
      </c>
      <c r="I18199">
        <v>0.75508452473579202</v>
      </c>
      <c r="J18199">
        <v>0.71764152547495597</v>
      </c>
      <c r="K18199" t="s">
        <v>23659</v>
      </c>
      <c r="L18199">
        <v>2</v>
      </c>
      <c r="M18199" t="s">
        <v>2729</v>
      </c>
      <c r="N18199">
        <v>0.16666666666666699</v>
      </c>
      <c r="O18199">
        <v>3.7383177570093499E-3</v>
      </c>
    </row>
    <row r="18200" spans="1:15">
      <c r="A18200" t="s">
        <v>20166</v>
      </c>
      <c r="B18200" t="s">
        <v>23511</v>
      </c>
      <c r="C18200" t="s">
        <v>20167</v>
      </c>
      <c r="D18200">
        <v>7</v>
      </c>
      <c r="E18200">
        <v>6152</v>
      </c>
      <c r="F18200">
        <v>12</v>
      </c>
      <c r="G18200">
        <v>7804</v>
      </c>
      <c r="H18200">
        <v>0.97467981546748705</v>
      </c>
      <c r="I18200">
        <v>1</v>
      </c>
      <c r="J18200">
        <v>0.85953329234717102</v>
      </c>
      <c r="K18200" t="s">
        <v>23663</v>
      </c>
      <c r="L18200">
        <v>7</v>
      </c>
      <c r="M18200" t="s">
        <v>2729</v>
      </c>
      <c r="N18200">
        <v>0.58333333333333304</v>
      </c>
      <c r="O18200">
        <v>1.13784135240572E-3</v>
      </c>
    </row>
    <row r="18201" spans="1:15">
      <c r="A18201" t="s">
        <v>20168</v>
      </c>
      <c r="B18201" t="s">
        <v>23511</v>
      </c>
      <c r="C18201" t="s">
        <v>20169</v>
      </c>
      <c r="D18201">
        <v>9</v>
      </c>
      <c r="E18201">
        <v>6152</v>
      </c>
      <c r="F18201">
        <v>12</v>
      </c>
      <c r="G18201">
        <v>7804</v>
      </c>
      <c r="H18201">
        <v>0.76277084557059505</v>
      </c>
      <c r="I18201">
        <v>0.968912233598893</v>
      </c>
      <c r="J18201">
        <v>0.832812322140707</v>
      </c>
      <c r="K18201" t="s">
        <v>25437</v>
      </c>
      <c r="L18201">
        <v>9</v>
      </c>
      <c r="M18201" t="s">
        <v>2729</v>
      </c>
      <c r="N18201">
        <v>0.75</v>
      </c>
      <c r="O18201">
        <v>1.4629388816645001E-3</v>
      </c>
    </row>
    <row r="18202" spans="1:15">
      <c r="A18202" t="s">
        <v>20168</v>
      </c>
      <c r="B18202" t="s">
        <v>23518</v>
      </c>
      <c r="C18202" t="s">
        <v>20169</v>
      </c>
      <c r="D18202">
        <v>2</v>
      </c>
      <c r="E18202">
        <v>787</v>
      </c>
      <c r="F18202">
        <v>12</v>
      </c>
      <c r="G18202">
        <v>7393</v>
      </c>
      <c r="H18202">
        <v>0.37061782085017497</v>
      </c>
      <c r="I18202">
        <v>1</v>
      </c>
      <c r="J18202">
        <v>0.966855260484069</v>
      </c>
      <c r="K18202" t="s">
        <v>25436</v>
      </c>
      <c r="L18202">
        <v>2</v>
      </c>
      <c r="M18202" t="s">
        <v>2729</v>
      </c>
      <c r="N18202">
        <v>0.16666666666666699</v>
      </c>
      <c r="O18202">
        <v>2.5412960609911099E-3</v>
      </c>
    </row>
    <row r="18203" spans="1:15">
      <c r="A18203" t="s">
        <v>20170</v>
      </c>
      <c r="B18203" t="s">
        <v>23518</v>
      </c>
      <c r="C18203" t="s">
        <v>20171</v>
      </c>
      <c r="D18203">
        <v>8</v>
      </c>
      <c r="E18203">
        <v>787</v>
      </c>
      <c r="F18203">
        <v>68</v>
      </c>
      <c r="G18203">
        <v>7393</v>
      </c>
      <c r="H18203">
        <v>0.438805857936167</v>
      </c>
      <c r="I18203">
        <v>1</v>
      </c>
      <c r="J18203">
        <v>0.966855260484069</v>
      </c>
      <c r="K18203" t="s">
        <v>34209</v>
      </c>
      <c r="L18203">
        <v>8</v>
      </c>
      <c r="M18203" t="s">
        <v>2729</v>
      </c>
      <c r="N18203">
        <v>0.11764705882352899</v>
      </c>
      <c r="O18203">
        <v>1.01651842439644E-2</v>
      </c>
    </row>
    <row r="18204" spans="1:15">
      <c r="A18204" t="s">
        <v>20170</v>
      </c>
      <c r="B18204" t="s">
        <v>23513</v>
      </c>
      <c r="C18204" t="s">
        <v>20171</v>
      </c>
      <c r="D18204">
        <v>1</v>
      </c>
      <c r="E18204">
        <v>535</v>
      </c>
      <c r="F18204">
        <v>73</v>
      </c>
      <c r="G18204">
        <v>8124</v>
      </c>
      <c r="H18204">
        <v>0.993234448686524</v>
      </c>
      <c r="I18204">
        <v>0.99999999999997702</v>
      </c>
      <c r="J18204">
        <v>0.95041217501583097</v>
      </c>
      <c r="K18204" t="s">
        <v>23608</v>
      </c>
      <c r="L18204">
        <v>1</v>
      </c>
      <c r="M18204" t="s">
        <v>2729</v>
      </c>
      <c r="N18204">
        <v>1.3698630136986301E-2</v>
      </c>
      <c r="O18204">
        <v>1.8691588785046699E-3</v>
      </c>
    </row>
    <row r="18205" spans="1:15">
      <c r="A18205" t="s">
        <v>20170</v>
      </c>
      <c r="B18205" t="s">
        <v>23511</v>
      </c>
      <c r="C18205" t="s">
        <v>20171</v>
      </c>
      <c r="D18205">
        <v>59</v>
      </c>
      <c r="E18205">
        <v>6152</v>
      </c>
      <c r="F18205">
        <v>72</v>
      </c>
      <c r="G18205">
        <v>7804</v>
      </c>
      <c r="H18205">
        <v>0.31438911433187799</v>
      </c>
      <c r="I18205">
        <v>0.82763244864122398</v>
      </c>
      <c r="J18205">
        <v>0.71137764343394205</v>
      </c>
      <c r="K18205" t="s">
        <v>34210</v>
      </c>
      <c r="L18205">
        <v>59</v>
      </c>
      <c r="M18205" t="s">
        <v>2729</v>
      </c>
      <c r="N18205">
        <v>0.81944444444444398</v>
      </c>
      <c r="O18205">
        <v>9.5903771131339403E-3</v>
      </c>
    </row>
    <row r="18206" spans="1:15">
      <c r="A18206" t="s">
        <v>20172</v>
      </c>
      <c r="B18206" t="s">
        <v>23511</v>
      </c>
      <c r="C18206" t="s">
        <v>20173</v>
      </c>
      <c r="D18206">
        <v>44</v>
      </c>
      <c r="E18206">
        <v>6152</v>
      </c>
      <c r="F18206">
        <v>50</v>
      </c>
      <c r="G18206">
        <v>7804</v>
      </c>
      <c r="H18206">
        <v>7.1823114892985498E-2</v>
      </c>
      <c r="I18206">
        <v>0.34901846963959998</v>
      </c>
      <c r="J18206">
        <v>0.29999299429929699</v>
      </c>
      <c r="K18206" t="s">
        <v>23846</v>
      </c>
      <c r="L18206">
        <v>44</v>
      </c>
      <c r="M18206" t="s">
        <v>2729</v>
      </c>
      <c r="N18206">
        <v>0.88</v>
      </c>
      <c r="O18206">
        <v>7.1521456436931096E-3</v>
      </c>
    </row>
    <row r="18207" spans="1:15">
      <c r="A18207" t="s">
        <v>20172</v>
      </c>
      <c r="B18207" t="s">
        <v>23518</v>
      </c>
      <c r="C18207" t="s">
        <v>20173</v>
      </c>
      <c r="D18207">
        <v>4</v>
      </c>
      <c r="E18207">
        <v>787</v>
      </c>
      <c r="F18207">
        <v>49</v>
      </c>
      <c r="G18207">
        <v>7393</v>
      </c>
      <c r="H18207">
        <v>0.78082819623136301</v>
      </c>
      <c r="I18207">
        <v>1</v>
      </c>
      <c r="J18207">
        <v>0.966855260484069</v>
      </c>
      <c r="K18207" t="s">
        <v>23847</v>
      </c>
      <c r="L18207">
        <v>4</v>
      </c>
      <c r="M18207" t="s">
        <v>2729</v>
      </c>
      <c r="N18207">
        <v>8.1632653061224497E-2</v>
      </c>
      <c r="O18207">
        <v>5.0825921219822103E-3</v>
      </c>
    </row>
    <row r="18208" spans="1:15">
      <c r="A18208" t="s">
        <v>20174</v>
      </c>
      <c r="B18208" t="s">
        <v>23511</v>
      </c>
      <c r="C18208" t="s">
        <v>20175</v>
      </c>
      <c r="D18208">
        <v>1</v>
      </c>
      <c r="E18208">
        <v>6152</v>
      </c>
      <c r="F18208">
        <v>1</v>
      </c>
      <c r="G18208">
        <v>7804</v>
      </c>
      <c r="H18208">
        <v>0.788313685289595</v>
      </c>
      <c r="I18208">
        <v>0.968912233598893</v>
      </c>
      <c r="J18208">
        <v>0.832812322140707</v>
      </c>
      <c r="K18208" t="s">
        <v>34211</v>
      </c>
      <c r="L18208">
        <v>1</v>
      </c>
      <c r="M18208" t="s">
        <v>5133</v>
      </c>
      <c r="N18208">
        <v>1</v>
      </c>
      <c r="O18208">
        <v>1.6254876462938901E-4</v>
      </c>
    </row>
    <row r="18209" spans="1:15">
      <c r="A18209" t="s">
        <v>20176</v>
      </c>
      <c r="B18209" t="s">
        <v>23511</v>
      </c>
      <c r="C18209" t="s">
        <v>20177</v>
      </c>
      <c r="D18209">
        <v>2</v>
      </c>
      <c r="E18209">
        <v>6152</v>
      </c>
      <c r="F18209">
        <v>2</v>
      </c>
      <c r="G18209">
        <v>7804</v>
      </c>
      <c r="H18209">
        <v>0.62141708038142995</v>
      </c>
      <c r="I18209">
        <v>0.968912233598893</v>
      </c>
      <c r="J18209">
        <v>0.832812322140707</v>
      </c>
      <c r="K18209" t="s">
        <v>34212</v>
      </c>
      <c r="L18209">
        <v>2</v>
      </c>
      <c r="M18209" t="s">
        <v>5133</v>
      </c>
      <c r="N18209">
        <v>1</v>
      </c>
      <c r="O18209">
        <v>3.2509752925877802E-4</v>
      </c>
    </row>
    <row r="18210" spans="1:15">
      <c r="A18210" t="s">
        <v>20178</v>
      </c>
      <c r="B18210" t="s">
        <v>23511</v>
      </c>
      <c r="C18210" t="s">
        <v>20179</v>
      </c>
      <c r="D18210">
        <v>2</v>
      </c>
      <c r="E18210">
        <v>6152</v>
      </c>
      <c r="F18210">
        <v>2</v>
      </c>
      <c r="G18210">
        <v>7804</v>
      </c>
      <c r="H18210">
        <v>0.62141708038142995</v>
      </c>
      <c r="I18210">
        <v>0.968912233598893</v>
      </c>
      <c r="J18210">
        <v>0.832812322140707</v>
      </c>
      <c r="K18210" t="s">
        <v>34212</v>
      </c>
      <c r="L18210">
        <v>2</v>
      </c>
      <c r="M18210" t="s">
        <v>5133</v>
      </c>
      <c r="N18210">
        <v>1</v>
      </c>
      <c r="O18210">
        <v>3.2509752925877802E-4</v>
      </c>
    </row>
    <row r="18211" spans="1:15">
      <c r="A18211" t="s">
        <v>20180</v>
      </c>
      <c r="B18211" t="s">
        <v>23511</v>
      </c>
      <c r="C18211" t="s">
        <v>20181</v>
      </c>
      <c r="D18211">
        <v>2</v>
      </c>
      <c r="E18211">
        <v>6152</v>
      </c>
      <c r="F18211">
        <v>2</v>
      </c>
      <c r="G18211">
        <v>7804</v>
      </c>
      <c r="H18211">
        <v>0.62141708038142995</v>
      </c>
      <c r="I18211">
        <v>0.968912233598893</v>
      </c>
      <c r="J18211">
        <v>0.832812322140707</v>
      </c>
      <c r="K18211" t="s">
        <v>34213</v>
      </c>
      <c r="L18211">
        <v>2</v>
      </c>
      <c r="M18211" t="s">
        <v>5133</v>
      </c>
      <c r="N18211">
        <v>1</v>
      </c>
      <c r="O18211">
        <v>3.2509752925877802E-4</v>
      </c>
    </row>
    <row r="18212" spans="1:15">
      <c r="A18212" t="s">
        <v>20182</v>
      </c>
      <c r="B18212" t="s">
        <v>23513</v>
      </c>
      <c r="C18212" t="s">
        <v>20183</v>
      </c>
      <c r="D18212">
        <v>1</v>
      </c>
      <c r="E18212">
        <v>535</v>
      </c>
      <c r="F18212">
        <v>16</v>
      </c>
      <c r="G18212">
        <v>8124</v>
      </c>
      <c r="H18212">
        <v>0.66412214006675596</v>
      </c>
      <c r="I18212">
        <v>0.99999999999997702</v>
      </c>
      <c r="J18212">
        <v>0.95041217501583097</v>
      </c>
      <c r="K18212" t="s">
        <v>26585</v>
      </c>
      <c r="L18212">
        <v>1</v>
      </c>
      <c r="M18212" t="s">
        <v>5133</v>
      </c>
      <c r="N18212">
        <v>6.25E-2</v>
      </c>
      <c r="O18212">
        <v>1.8691588785046699E-3</v>
      </c>
    </row>
    <row r="18213" spans="1:15">
      <c r="A18213" t="s">
        <v>20182</v>
      </c>
      <c r="B18213" t="s">
        <v>23511</v>
      </c>
      <c r="C18213" t="s">
        <v>20183</v>
      </c>
      <c r="D18213">
        <v>14</v>
      </c>
      <c r="E18213">
        <v>6152</v>
      </c>
      <c r="F18213">
        <v>17</v>
      </c>
      <c r="G18213">
        <v>7804</v>
      </c>
      <c r="H18213">
        <v>0.50030281484376005</v>
      </c>
      <c r="I18213">
        <v>0.968912233598893</v>
      </c>
      <c r="J18213">
        <v>0.832812322140707</v>
      </c>
      <c r="K18213" t="s">
        <v>34214</v>
      </c>
      <c r="L18213">
        <v>14</v>
      </c>
      <c r="M18213" t="s">
        <v>5133</v>
      </c>
      <c r="N18213">
        <v>0.82352941176470595</v>
      </c>
      <c r="O18213">
        <v>2.2756827048114399E-3</v>
      </c>
    </row>
    <row r="18214" spans="1:15">
      <c r="A18214" t="s">
        <v>20182</v>
      </c>
      <c r="B18214" t="s">
        <v>23518</v>
      </c>
      <c r="C18214" t="s">
        <v>20183</v>
      </c>
      <c r="D18214">
        <v>1</v>
      </c>
      <c r="E18214">
        <v>787</v>
      </c>
      <c r="F18214">
        <v>16</v>
      </c>
      <c r="G18214">
        <v>7393</v>
      </c>
      <c r="H18214">
        <v>0.83516677538628503</v>
      </c>
      <c r="I18214">
        <v>1</v>
      </c>
      <c r="J18214">
        <v>0.966855260484069</v>
      </c>
      <c r="K18214" t="s">
        <v>26621</v>
      </c>
      <c r="L18214">
        <v>1</v>
      </c>
      <c r="M18214" t="s">
        <v>5133</v>
      </c>
      <c r="N18214">
        <v>6.25E-2</v>
      </c>
      <c r="O18214">
        <v>1.27064803049555E-3</v>
      </c>
    </row>
    <row r="18215" spans="1:15">
      <c r="A18215" t="s">
        <v>20184</v>
      </c>
      <c r="B18215" t="s">
        <v>23513</v>
      </c>
      <c r="C18215" t="s">
        <v>20185</v>
      </c>
      <c r="D18215">
        <v>1</v>
      </c>
      <c r="E18215">
        <v>535</v>
      </c>
      <c r="F18215">
        <v>1</v>
      </c>
      <c r="G18215">
        <v>8124</v>
      </c>
      <c r="H18215">
        <v>6.5854258985721295E-2</v>
      </c>
      <c r="I18215">
        <v>0.448760549738495</v>
      </c>
      <c r="J18215">
        <v>0.42650749013827299</v>
      </c>
      <c r="K18215" t="s">
        <v>26585</v>
      </c>
      <c r="L18215">
        <v>1</v>
      </c>
      <c r="M18215" t="s">
        <v>5133</v>
      </c>
      <c r="N18215">
        <v>1</v>
      </c>
      <c r="O18215">
        <v>1.8691588785046699E-3</v>
      </c>
    </row>
    <row r="18216" spans="1:15">
      <c r="A18216" t="s">
        <v>20186</v>
      </c>
      <c r="B18216" t="s">
        <v>23511</v>
      </c>
      <c r="C18216" t="s">
        <v>20187</v>
      </c>
      <c r="D18216">
        <v>13</v>
      </c>
      <c r="E18216">
        <v>6152</v>
      </c>
      <c r="F18216">
        <v>15</v>
      </c>
      <c r="G18216">
        <v>7804</v>
      </c>
      <c r="H18216">
        <v>0.35527829093487101</v>
      </c>
      <c r="I18216">
        <v>0.90637853699243498</v>
      </c>
      <c r="J18216">
        <v>0.77906252801391895</v>
      </c>
      <c r="K18216" t="s">
        <v>34117</v>
      </c>
      <c r="L18216">
        <v>13</v>
      </c>
      <c r="M18216" t="s">
        <v>5133</v>
      </c>
      <c r="N18216">
        <v>0.86666666666666703</v>
      </c>
      <c r="O18216">
        <v>2.1131339401820499E-3</v>
      </c>
    </row>
    <row r="18217" spans="1:15">
      <c r="A18217" t="s">
        <v>20186</v>
      </c>
      <c r="B18217" t="s">
        <v>23518</v>
      </c>
      <c r="C18217" t="s">
        <v>20187</v>
      </c>
      <c r="D18217">
        <v>1</v>
      </c>
      <c r="E18217">
        <v>787</v>
      </c>
      <c r="F18217">
        <v>14</v>
      </c>
      <c r="G18217">
        <v>7393</v>
      </c>
      <c r="H18217">
        <v>0.79345608455289296</v>
      </c>
      <c r="I18217">
        <v>1</v>
      </c>
      <c r="J18217">
        <v>0.966855260484069</v>
      </c>
      <c r="K18217" t="s">
        <v>26621</v>
      </c>
      <c r="L18217">
        <v>1</v>
      </c>
      <c r="M18217" t="s">
        <v>5133</v>
      </c>
      <c r="N18217">
        <v>7.1428571428571397E-2</v>
      </c>
      <c r="O18217">
        <v>1.27064803049555E-3</v>
      </c>
    </row>
    <row r="18218" spans="1:15">
      <c r="A18218" t="s">
        <v>20188</v>
      </c>
      <c r="B18218" t="s">
        <v>23511</v>
      </c>
      <c r="C18218" t="s">
        <v>20189</v>
      </c>
      <c r="D18218">
        <v>2</v>
      </c>
      <c r="E18218">
        <v>6152</v>
      </c>
      <c r="F18218">
        <v>2</v>
      </c>
      <c r="G18218">
        <v>7804</v>
      </c>
      <c r="H18218">
        <v>0.62141708038142995</v>
      </c>
      <c r="I18218">
        <v>0.968912233598893</v>
      </c>
      <c r="J18218">
        <v>0.832812322140707</v>
      </c>
      <c r="K18218" t="s">
        <v>29383</v>
      </c>
      <c r="L18218">
        <v>2</v>
      </c>
      <c r="M18218" t="s">
        <v>5133</v>
      </c>
      <c r="N18218">
        <v>1</v>
      </c>
      <c r="O18218">
        <v>3.2509752925877802E-4</v>
      </c>
    </row>
    <row r="18219" spans="1:15">
      <c r="A18219" t="s">
        <v>20190</v>
      </c>
      <c r="B18219" t="s">
        <v>23511</v>
      </c>
      <c r="C18219" t="s">
        <v>20191</v>
      </c>
      <c r="D18219">
        <v>2</v>
      </c>
      <c r="E18219">
        <v>6152</v>
      </c>
      <c r="F18219">
        <v>3</v>
      </c>
      <c r="G18219">
        <v>7804</v>
      </c>
      <c r="H18219">
        <v>0.88457550560319997</v>
      </c>
      <c r="I18219">
        <v>1</v>
      </c>
      <c r="J18219">
        <v>0.85953329234717102</v>
      </c>
      <c r="K18219" t="s">
        <v>31358</v>
      </c>
      <c r="L18219">
        <v>2</v>
      </c>
      <c r="M18219" t="s">
        <v>5133</v>
      </c>
      <c r="N18219">
        <v>0.66666666666666696</v>
      </c>
      <c r="O18219">
        <v>3.2509752925877802E-4</v>
      </c>
    </row>
    <row r="18220" spans="1:15">
      <c r="A18220" t="s">
        <v>20192</v>
      </c>
      <c r="B18220" t="s">
        <v>23511</v>
      </c>
      <c r="C18220" t="s">
        <v>20193</v>
      </c>
      <c r="D18220">
        <v>23</v>
      </c>
      <c r="E18220">
        <v>6152</v>
      </c>
      <c r="F18220">
        <v>24</v>
      </c>
      <c r="G18220">
        <v>7804</v>
      </c>
      <c r="H18220">
        <v>2.4541516180316102E-2</v>
      </c>
      <c r="I18220">
        <v>0.16617003218377699</v>
      </c>
      <c r="J18220">
        <v>0.14282867485235801</v>
      </c>
      <c r="K18220" t="s">
        <v>34215</v>
      </c>
      <c r="L18220">
        <v>23</v>
      </c>
      <c r="M18220" t="s">
        <v>5133</v>
      </c>
      <c r="N18220">
        <v>0.95833333333333304</v>
      </c>
      <c r="O18220">
        <v>3.73862158647594E-3</v>
      </c>
    </row>
    <row r="18221" spans="1:15">
      <c r="A18221" t="s">
        <v>20194</v>
      </c>
      <c r="B18221" t="s">
        <v>23518</v>
      </c>
      <c r="C18221" t="s">
        <v>20195</v>
      </c>
      <c r="D18221">
        <v>1</v>
      </c>
      <c r="E18221">
        <v>787</v>
      </c>
      <c r="F18221">
        <v>1</v>
      </c>
      <c r="G18221">
        <v>7393</v>
      </c>
      <c r="H18221">
        <v>0.106452049235764</v>
      </c>
      <c r="I18221">
        <v>0.63266972740240601</v>
      </c>
      <c r="J18221">
        <v>0.61170005408803896</v>
      </c>
      <c r="K18221" t="s">
        <v>23667</v>
      </c>
      <c r="L18221">
        <v>1</v>
      </c>
      <c r="M18221" t="s">
        <v>5133</v>
      </c>
      <c r="N18221">
        <v>1</v>
      </c>
      <c r="O18221">
        <v>1.27064803049555E-3</v>
      </c>
    </row>
    <row r="18222" spans="1:15">
      <c r="A18222" t="s">
        <v>34216</v>
      </c>
      <c r="B18222" t="s">
        <v>23518</v>
      </c>
      <c r="C18222" t="s">
        <v>34217</v>
      </c>
      <c r="D18222">
        <v>1</v>
      </c>
      <c r="E18222">
        <v>787</v>
      </c>
      <c r="F18222">
        <v>1</v>
      </c>
      <c r="G18222">
        <v>7393</v>
      </c>
      <c r="H18222">
        <v>0.106452049235764</v>
      </c>
      <c r="I18222">
        <v>0.63266972740240601</v>
      </c>
      <c r="J18222">
        <v>0.61170005408803896</v>
      </c>
      <c r="K18222" t="s">
        <v>23667</v>
      </c>
      <c r="L18222">
        <v>1</v>
      </c>
      <c r="M18222" t="s">
        <v>5133</v>
      </c>
      <c r="N18222">
        <v>1</v>
      </c>
      <c r="O18222">
        <v>1.27064803049555E-3</v>
      </c>
    </row>
    <row r="18223" spans="1:15">
      <c r="A18223" t="s">
        <v>20196</v>
      </c>
      <c r="B18223" t="s">
        <v>23511</v>
      </c>
      <c r="C18223" t="s">
        <v>20197</v>
      </c>
      <c r="D18223">
        <v>1</v>
      </c>
      <c r="E18223">
        <v>6152</v>
      </c>
      <c r="F18223">
        <v>1</v>
      </c>
      <c r="G18223">
        <v>7804</v>
      </c>
      <c r="H18223">
        <v>0.788313685289595</v>
      </c>
      <c r="I18223">
        <v>0.968912233598893</v>
      </c>
      <c r="J18223">
        <v>0.832812322140707</v>
      </c>
      <c r="K18223" t="s">
        <v>24343</v>
      </c>
      <c r="L18223">
        <v>1</v>
      </c>
      <c r="M18223" t="s">
        <v>5133</v>
      </c>
      <c r="N18223">
        <v>1</v>
      </c>
      <c r="O18223">
        <v>1.6254876462938901E-4</v>
      </c>
    </row>
    <row r="18224" spans="1:15">
      <c r="A18224" t="s">
        <v>20198</v>
      </c>
      <c r="B18224" t="s">
        <v>23518</v>
      </c>
      <c r="C18224" t="s">
        <v>20199</v>
      </c>
      <c r="D18224">
        <v>1</v>
      </c>
      <c r="E18224">
        <v>787</v>
      </c>
      <c r="F18224">
        <v>1</v>
      </c>
      <c r="G18224">
        <v>7393</v>
      </c>
      <c r="H18224">
        <v>0.106452049235764</v>
      </c>
      <c r="I18224">
        <v>0.63266972740240601</v>
      </c>
      <c r="J18224">
        <v>0.61170005408803896</v>
      </c>
      <c r="K18224" t="s">
        <v>23667</v>
      </c>
      <c r="L18224">
        <v>1</v>
      </c>
      <c r="M18224" t="s">
        <v>5133</v>
      </c>
      <c r="N18224">
        <v>1</v>
      </c>
      <c r="O18224">
        <v>1.27064803049555E-3</v>
      </c>
    </row>
    <row r="18225" spans="1:15">
      <c r="A18225" t="s">
        <v>20200</v>
      </c>
      <c r="B18225" t="s">
        <v>23518</v>
      </c>
      <c r="C18225" t="s">
        <v>20201</v>
      </c>
      <c r="D18225">
        <v>1</v>
      </c>
      <c r="E18225">
        <v>787</v>
      </c>
      <c r="F18225">
        <v>1</v>
      </c>
      <c r="G18225">
        <v>7393</v>
      </c>
      <c r="H18225">
        <v>0.106452049235764</v>
      </c>
      <c r="I18225">
        <v>0.63266972740240601</v>
      </c>
      <c r="J18225">
        <v>0.61170005408803896</v>
      </c>
      <c r="K18225" t="s">
        <v>23667</v>
      </c>
      <c r="L18225">
        <v>1</v>
      </c>
      <c r="M18225" t="s">
        <v>5133</v>
      </c>
      <c r="N18225">
        <v>1</v>
      </c>
      <c r="O18225">
        <v>1.27064803049555E-3</v>
      </c>
    </row>
    <row r="18226" spans="1:15">
      <c r="A18226" t="s">
        <v>20202</v>
      </c>
      <c r="B18226" t="s">
        <v>23511</v>
      </c>
      <c r="C18226" t="s">
        <v>20203</v>
      </c>
      <c r="D18226">
        <v>4</v>
      </c>
      <c r="E18226">
        <v>6152</v>
      </c>
      <c r="F18226">
        <v>4</v>
      </c>
      <c r="G18226">
        <v>7804</v>
      </c>
      <c r="H18226">
        <v>0.38610601832086699</v>
      </c>
      <c r="I18226">
        <v>0.90829480295553899</v>
      </c>
      <c r="J18226">
        <v>0.78070962240619901</v>
      </c>
      <c r="K18226" t="s">
        <v>33403</v>
      </c>
      <c r="L18226">
        <v>4</v>
      </c>
      <c r="M18226" t="s">
        <v>5133</v>
      </c>
      <c r="N18226">
        <v>1</v>
      </c>
      <c r="O18226">
        <v>6.5019505851755496E-4</v>
      </c>
    </row>
    <row r="18227" spans="1:15">
      <c r="A18227" t="s">
        <v>20204</v>
      </c>
      <c r="B18227" t="s">
        <v>23511</v>
      </c>
      <c r="C18227" t="s">
        <v>20205</v>
      </c>
      <c r="D18227">
        <v>2</v>
      </c>
      <c r="E18227">
        <v>6152</v>
      </c>
      <c r="F18227">
        <v>2</v>
      </c>
      <c r="G18227">
        <v>7804</v>
      </c>
      <c r="H18227">
        <v>0.62141708038142995</v>
      </c>
      <c r="I18227">
        <v>0.968912233598893</v>
      </c>
      <c r="J18227">
        <v>0.832812322140707</v>
      </c>
      <c r="K18227" t="s">
        <v>27310</v>
      </c>
      <c r="L18227">
        <v>2</v>
      </c>
      <c r="M18227" t="s">
        <v>5133</v>
      </c>
      <c r="N18227">
        <v>1</v>
      </c>
      <c r="O18227">
        <v>3.2509752925877802E-4</v>
      </c>
    </row>
    <row r="18228" spans="1:15">
      <c r="A18228" t="s">
        <v>20206</v>
      </c>
      <c r="B18228" t="s">
        <v>23511</v>
      </c>
      <c r="C18228" t="s">
        <v>20207</v>
      </c>
      <c r="D18228">
        <v>63</v>
      </c>
      <c r="E18228">
        <v>6152</v>
      </c>
      <c r="F18228">
        <v>81</v>
      </c>
      <c r="G18228">
        <v>7804</v>
      </c>
      <c r="H18228">
        <v>0.65245935775575004</v>
      </c>
      <c r="I18228">
        <v>0.968912233598893</v>
      </c>
      <c r="J18228">
        <v>0.832812322140707</v>
      </c>
      <c r="K18228" t="s">
        <v>31731</v>
      </c>
      <c r="L18228">
        <v>63</v>
      </c>
      <c r="M18228" t="s">
        <v>5133</v>
      </c>
      <c r="N18228">
        <v>0.77777777777777801</v>
      </c>
      <c r="O18228">
        <v>1.02405721716515E-2</v>
      </c>
    </row>
    <row r="18229" spans="1:15">
      <c r="A18229" t="s">
        <v>20206</v>
      </c>
      <c r="B18229" t="s">
        <v>23518</v>
      </c>
      <c r="C18229" t="s">
        <v>20207</v>
      </c>
      <c r="D18229">
        <v>13</v>
      </c>
      <c r="E18229">
        <v>787</v>
      </c>
      <c r="F18229">
        <v>74</v>
      </c>
      <c r="G18229">
        <v>7393</v>
      </c>
      <c r="H18229">
        <v>4.6976981610671403E-2</v>
      </c>
      <c r="I18229">
        <v>0.58230157810104299</v>
      </c>
      <c r="J18229">
        <v>0.56300134397516899</v>
      </c>
      <c r="K18229" t="s">
        <v>32796</v>
      </c>
      <c r="L18229">
        <v>13</v>
      </c>
      <c r="M18229" t="s">
        <v>5133</v>
      </c>
      <c r="N18229">
        <v>0.17567567567567599</v>
      </c>
      <c r="O18229">
        <v>1.6518424396442199E-2</v>
      </c>
    </row>
    <row r="18230" spans="1:15">
      <c r="A18230" t="s">
        <v>20206</v>
      </c>
      <c r="B18230" t="s">
        <v>23513</v>
      </c>
      <c r="C18230" t="s">
        <v>20207</v>
      </c>
      <c r="D18230">
        <v>3</v>
      </c>
      <c r="E18230">
        <v>535</v>
      </c>
      <c r="F18230">
        <v>86</v>
      </c>
      <c r="G18230">
        <v>8124</v>
      </c>
      <c r="H18230">
        <v>0.92900067570764799</v>
      </c>
      <c r="I18230">
        <v>0.99999999999997702</v>
      </c>
      <c r="J18230">
        <v>0.95041217501583097</v>
      </c>
      <c r="K18230" t="s">
        <v>31732</v>
      </c>
      <c r="L18230">
        <v>3</v>
      </c>
      <c r="M18230" t="s">
        <v>5133</v>
      </c>
      <c r="N18230">
        <v>3.4883720930232599E-2</v>
      </c>
      <c r="O18230">
        <v>5.60747663551402E-3</v>
      </c>
    </row>
    <row r="18231" spans="1:15">
      <c r="A18231" t="s">
        <v>20208</v>
      </c>
      <c r="B18231" t="s">
        <v>23511</v>
      </c>
      <c r="C18231" t="s">
        <v>20209</v>
      </c>
      <c r="D18231">
        <v>41</v>
      </c>
      <c r="E18231">
        <v>6152</v>
      </c>
      <c r="F18231">
        <v>48</v>
      </c>
      <c r="G18231">
        <v>7804</v>
      </c>
      <c r="H18231">
        <v>0.17357841100659199</v>
      </c>
      <c r="I18231">
        <v>0.61096870087947897</v>
      </c>
      <c r="J18231">
        <v>0.52514793898801204</v>
      </c>
      <c r="K18231" t="s">
        <v>27915</v>
      </c>
      <c r="L18231">
        <v>41</v>
      </c>
      <c r="M18231" t="s">
        <v>5133</v>
      </c>
      <c r="N18231">
        <v>0.85416666666666696</v>
      </c>
      <c r="O18231">
        <v>6.6644993498049402E-3</v>
      </c>
    </row>
    <row r="18232" spans="1:15">
      <c r="A18232" t="s">
        <v>20208</v>
      </c>
      <c r="B18232" t="s">
        <v>23518</v>
      </c>
      <c r="C18232" t="s">
        <v>20209</v>
      </c>
      <c r="D18232">
        <v>2</v>
      </c>
      <c r="E18232">
        <v>787</v>
      </c>
      <c r="F18232">
        <v>41</v>
      </c>
      <c r="G18232">
        <v>7393</v>
      </c>
      <c r="H18232">
        <v>0.94219419565732199</v>
      </c>
      <c r="I18232">
        <v>1</v>
      </c>
      <c r="J18232">
        <v>0.966855260484069</v>
      </c>
      <c r="K18232" t="s">
        <v>27916</v>
      </c>
      <c r="L18232">
        <v>2</v>
      </c>
      <c r="M18232" t="s">
        <v>5133</v>
      </c>
      <c r="N18232">
        <v>4.8780487804878099E-2</v>
      </c>
      <c r="O18232">
        <v>2.5412960609911099E-3</v>
      </c>
    </row>
    <row r="18233" spans="1:15">
      <c r="A18233" t="s">
        <v>20208</v>
      </c>
      <c r="B18233" t="s">
        <v>23513</v>
      </c>
      <c r="C18233" t="s">
        <v>20209</v>
      </c>
      <c r="D18233">
        <v>2</v>
      </c>
      <c r="E18233">
        <v>535</v>
      </c>
      <c r="F18233">
        <v>48</v>
      </c>
      <c r="G18233">
        <v>8124</v>
      </c>
      <c r="H18233">
        <v>0.83420416130209796</v>
      </c>
      <c r="I18233">
        <v>0.99999999999997702</v>
      </c>
      <c r="J18233">
        <v>0.95041217501583097</v>
      </c>
      <c r="K18233" t="s">
        <v>26333</v>
      </c>
      <c r="L18233">
        <v>2</v>
      </c>
      <c r="M18233" t="s">
        <v>5133</v>
      </c>
      <c r="N18233">
        <v>4.1666666666666699E-2</v>
      </c>
      <c r="O18233">
        <v>3.7383177570093499E-3</v>
      </c>
    </row>
    <row r="18234" spans="1:15">
      <c r="A18234" t="s">
        <v>20210</v>
      </c>
      <c r="B18234" t="s">
        <v>23513</v>
      </c>
      <c r="C18234" t="s">
        <v>20211</v>
      </c>
      <c r="D18234">
        <v>2</v>
      </c>
      <c r="E18234">
        <v>535</v>
      </c>
      <c r="F18234">
        <v>20</v>
      </c>
      <c r="G18234">
        <v>8124</v>
      </c>
      <c r="H18234">
        <v>0.383095126126271</v>
      </c>
      <c r="I18234">
        <v>0.99999999999997702</v>
      </c>
      <c r="J18234">
        <v>0.95041217501583097</v>
      </c>
      <c r="K18234" t="s">
        <v>26333</v>
      </c>
      <c r="L18234">
        <v>2</v>
      </c>
      <c r="M18234" t="s">
        <v>5133</v>
      </c>
      <c r="N18234">
        <v>0.1</v>
      </c>
      <c r="O18234">
        <v>3.7383177570093499E-3</v>
      </c>
    </row>
    <row r="18235" spans="1:15">
      <c r="A18235" t="s">
        <v>20210</v>
      </c>
      <c r="B18235" t="s">
        <v>23511</v>
      </c>
      <c r="C18235" t="s">
        <v>20211</v>
      </c>
      <c r="D18235">
        <v>14</v>
      </c>
      <c r="E18235">
        <v>6152</v>
      </c>
      <c r="F18235">
        <v>18</v>
      </c>
      <c r="G18235">
        <v>7804</v>
      </c>
      <c r="H18235">
        <v>0.67155994130583696</v>
      </c>
      <c r="I18235">
        <v>0.968912233598893</v>
      </c>
      <c r="J18235">
        <v>0.832812322140707</v>
      </c>
      <c r="K18235" t="s">
        <v>26343</v>
      </c>
      <c r="L18235">
        <v>14</v>
      </c>
      <c r="M18235" t="s">
        <v>5133</v>
      </c>
      <c r="N18235">
        <v>0.77777777777777801</v>
      </c>
      <c r="O18235">
        <v>2.2756827048114399E-3</v>
      </c>
    </row>
    <row r="18236" spans="1:15">
      <c r="A18236" t="s">
        <v>20212</v>
      </c>
      <c r="B18236" t="s">
        <v>23511</v>
      </c>
      <c r="C18236" t="s">
        <v>20213</v>
      </c>
      <c r="D18236">
        <v>11</v>
      </c>
      <c r="E18236">
        <v>6152</v>
      </c>
      <c r="F18236">
        <v>14</v>
      </c>
      <c r="G18236">
        <v>7804</v>
      </c>
      <c r="H18236">
        <v>0.65754173515226599</v>
      </c>
      <c r="I18236">
        <v>0.968912233598893</v>
      </c>
      <c r="J18236">
        <v>0.832812322140707</v>
      </c>
      <c r="K18236" t="s">
        <v>31714</v>
      </c>
      <c r="L18236">
        <v>11</v>
      </c>
      <c r="M18236" t="s">
        <v>5133</v>
      </c>
      <c r="N18236">
        <v>0.78571428571428603</v>
      </c>
      <c r="O18236">
        <v>1.78803641092328E-3</v>
      </c>
    </row>
    <row r="18237" spans="1:15">
      <c r="A18237" t="s">
        <v>20212</v>
      </c>
      <c r="B18237" t="s">
        <v>23518</v>
      </c>
      <c r="C18237" t="s">
        <v>20213</v>
      </c>
      <c r="D18237">
        <v>2</v>
      </c>
      <c r="E18237">
        <v>787</v>
      </c>
      <c r="F18237">
        <v>13</v>
      </c>
      <c r="G18237">
        <v>7393</v>
      </c>
      <c r="H18237">
        <v>0.41008176369828198</v>
      </c>
      <c r="I18237">
        <v>1</v>
      </c>
      <c r="J18237">
        <v>0.966855260484069</v>
      </c>
      <c r="K18237" t="s">
        <v>27916</v>
      </c>
      <c r="L18237">
        <v>2</v>
      </c>
      <c r="M18237" t="s">
        <v>5133</v>
      </c>
      <c r="N18237">
        <v>0.15384615384615399</v>
      </c>
      <c r="O18237">
        <v>2.5412960609911099E-3</v>
      </c>
    </row>
    <row r="18238" spans="1:15">
      <c r="A18238" t="s">
        <v>20214</v>
      </c>
      <c r="B18238" t="s">
        <v>23511</v>
      </c>
      <c r="C18238" t="s">
        <v>20215</v>
      </c>
      <c r="D18238">
        <v>1</v>
      </c>
      <c r="E18238">
        <v>6152</v>
      </c>
      <c r="F18238">
        <v>1</v>
      </c>
      <c r="G18238">
        <v>7804</v>
      </c>
      <c r="H18238">
        <v>0.788313685289595</v>
      </c>
      <c r="I18238">
        <v>0.968912233598893</v>
      </c>
      <c r="J18238">
        <v>0.832812322140707</v>
      </c>
      <c r="K18238" t="s">
        <v>25221</v>
      </c>
      <c r="L18238">
        <v>1</v>
      </c>
      <c r="M18238" t="s">
        <v>5133</v>
      </c>
      <c r="N18238">
        <v>1</v>
      </c>
      <c r="O18238">
        <v>1.6254876462938901E-4</v>
      </c>
    </row>
    <row r="18239" spans="1:15">
      <c r="A18239" t="s">
        <v>20216</v>
      </c>
      <c r="B18239" t="s">
        <v>23511</v>
      </c>
      <c r="C18239" t="s">
        <v>20217</v>
      </c>
      <c r="D18239">
        <v>3</v>
      </c>
      <c r="E18239">
        <v>6152</v>
      </c>
      <c r="F18239">
        <v>3</v>
      </c>
      <c r="G18239">
        <v>7804</v>
      </c>
      <c r="H18239">
        <v>0.489837867770546</v>
      </c>
      <c r="I18239">
        <v>0.96083957126938102</v>
      </c>
      <c r="J18239">
        <v>0.82587360011061495</v>
      </c>
      <c r="K18239" t="s">
        <v>24680</v>
      </c>
      <c r="L18239">
        <v>3</v>
      </c>
      <c r="M18239" t="s">
        <v>2729</v>
      </c>
      <c r="N18239">
        <v>1</v>
      </c>
      <c r="O18239">
        <v>4.8764629388816603E-4</v>
      </c>
    </row>
    <row r="18240" spans="1:15">
      <c r="A18240" t="s">
        <v>20218</v>
      </c>
      <c r="B18240" t="s">
        <v>23511</v>
      </c>
      <c r="C18240" t="s">
        <v>20219</v>
      </c>
      <c r="D18240">
        <v>52</v>
      </c>
      <c r="E18240">
        <v>6152</v>
      </c>
      <c r="F18240">
        <v>62</v>
      </c>
      <c r="G18240">
        <v>7804</v>
      </c>
      <c r="H18240">
        <v>0.20918188868016399</v>
      </c>
      <c r="I18240">
        <v>0.67388602554195598</v>
      </c>
      <c r="J18240">
        <v>0.57922747420082699</v>
      </c>
      <c r="K18240" t="s">
        <v>34218</v>
      </c>
      <c r="L18240">
        <v>52</v>
      </c>
      <c r="M18240" t="s">
        <v>5133</v>
      </c>
      <c r="N18240">
        <v>0.83870967741935498</v>
      </c>
      <c r="O18240">
        <v>8.4525357607282206E-3</v>
      </c>
    </row>
    <row r="18241" spans="1:15">
      <c r="A18241" t="s">
        <v>20218</v>
      </c>
      <c r="B18241" t="s">
        <v>23513</v>
      </c>
      <c r="C18241" t="s">
        <v>20219</v>
      </c>
      <c r="D18241">
        <v>4</v>
      </c>
      <c r="E18241">
        <v>535</v>
      </c>
      <c r="F18241">
        <v>62</v>
      </c>
      <c r="G18241">
        <v>8124</v>
      </c>
      <c r="H18241">
        <v>0.59041377212348001</v>
      </c>
      <c r="I18241">
        <v>0.99999999999997702</v>
      </c>
      <c r="J18241">
        <v>0.95041217501583097</v>
      </c>
      <c r="K18241" t="s">
        <v>34219</v>
      </c>
      <c r="L18241">
        <v>4</v>
      </c>
      <c r="M18241" t="s">
        <v>5133</v>
      </c>
      <c r="N18241">
        <v>6.4516129032258104E-2</v>
      </c>
      <c r="O18241">
        <v>7.4766355140186902E-3</v>
      </c>
    </row>
    <row r="18242" spans="1:15">
      <c r="A18242" t="s">
        <v>20218</v>
      </c>
      <c r="B18242" t="s">
        <v>23518</v>
      </c>
      <c r="C18242" t="s">
        <v>20219</v>
      </c>
      <c r="D18242">
        <v>5</v>
      </c>
      <c r="E18242">
        <v>787</v>
      </c>
      <c r="F18242">
        <v>53</v>
      </c>
      <c r="G18242">
        <v>7393</v>
      </c>
      <c r="H18242">
        <v>0.67892007663738196</v>
      </c>
      <c r="I18242">
        <v>1</v>
      </c>
      <c r="J18242">
        <v>0.966855260484069</v>
      </c>
      <c r="K18242" t="s">
        <v>34220</v>
      </c>
      <c r="L18242">
        <v>5</v>
      </c>
      <c r="M18242" t="s">
        <v>5133</v>
      </c>
      <c r="N18242">
        <v>9.4339622641509399E-2</v>
      </c>
      <c r="O18242">
        <v>6.35324015247776E-3</v>
      </c>
    </row>
    <row r="18243" spans="1:15">
      <c r="A18243" t="s">
        <v>20220</v>
      </c>
      <c r="B18243" t="s">
        <v>23511</v>
      </c>
      <c r="C18243" t="s">
        <v>20221</v>
      </c>
      <c r="D18243">
        <v>3</v>
      </c>
      <c r="E18243">
        <v>6152</v>
      </c>
      <c r="F18243">
        <v>3</v>
      </c>
      <c r="G18243">
        <v>7804</v>
      </c>
      <c r="H18243">
        <v>0.489837867770546</v>
      </c>
      <c r="I18243">
        <v>0.96083957126938102</v>
      </c>
      <c r="J18243">
        <v>0.82587360011061495</v>
      </c>
      <c r="K18243" t="s">
        <v>31715</v>
      </c>
      <c r="L18243">
        <v>3</v>
      </c>
      <c r="M18243" t="s">
        <v>5133</v>
      </c>
      <c r="N18243">
        <v>1</v>
      </c>
      <c r="O18243">
        <v>4.8764629388816603E-4</v>
      </c>
    </row>
    <row r="18244" spans="1:15">
      <c r="A18244" t="s">
        <v>20222</v>
      </c>
      <c r="B18244" t="s">
        <v>23513</v>
      </c>
      <c r="C18244" t="s">
        <v>20223</v>
      </c>
      <c r="D18244">
        <v>1</v>
      </c>
      <c r="E18244">
        <v>535</v>
      </c>
      <c r="F18244">
        <v>16</v>
      </c>
      <c r="G18244">
        <v>8124</v>
      </c>
      <c r="H18244">
        <v>0.66412214006675596</v>
      </c>
      <c r="I18244">
        <v>0.99999999999997702</v>
      </c>
      <c r="J18244">
        <v>0.95041217501583097</v>
      </c>
      <c r="K18244" t="s">
        <v>26585</v>
      </c>
      <c r="L18244">
        <v>1</v>
      </c>
      <c r="M18244" t="s">
        <v>5133</v>
      </c>
      <c r="N18244">
        <v>6.25E-2</v>
      </c>
      <c r="O18244">
        <v>1.8691588785046699E-3</v>
      </c>
    </row>
    <row r="18245" spans="1:15">
      <c r="A18245" t="s">
        <v>20222</v>
      </c>
      <c r="B18245" t="s">
        <v>23518</v>
      </c>
      <c r="C18245" t="s">
        <v>20223</v>
      </c>
      <c r="D18245">
        <v>1</v>
      </c>
      <c r="E18245">
        <v>787</v>
      </c>
      <c r="F18245">
        <v>12</v>
      </c>
      <c r="G18245">
        <v>7393</v>
      </c>
      <c r="H18245">
        <v>0.74120734014009004</v>
      </c>
      <c r="I18245">
        <v>1</v>
      </c>
      <c r="J18245">
        <v>0.966855260484069</v>
      </c>
      <c r="K18245" t="s">
        <v>25536</v>
      </c>
      <c r="L18245">
        <v>1</v>
      </c>
      <c r="M18245" t="s">
        <v>5133</v>
      </c>
      <c r="N18245">
        <v>8.3333333333333301E-2</v>
      </c>
      <c r="O18245">
        <v>1.27064803049555E-3</v>
      </c>
    </row>
    <row r="18246" spans="1:15">
      <c r="A18246" t="s">
        <v>20222</v>
      </c>
      <c r="B18246" t="s">
        <v>23511</v>
      </c>
      <c r="C18246" t="s">
        <v>20223</v>
      </c>
      <c r="D18246">
        <v>12</v>
      </c>
      <c r="E18246">
        <v>6152</v>
      </c>
      <c r="F18246">
        <v>15</v>
      </c>
      <c r="G18246">
        <v>7804</v>
      </c>
      <c r="H18246">
        <v>0.60409197031867101</v>
      </c>
      <c r="I18246">
        <v>0.968912233598893</v>
      </c>
      <c r="J18246">
        <v>0.832812322140707</v>
      </c>
      <c r="K18246" t="s">
        <v>34221</v>
      </c>
      <c r="L18246">
        <v>12</v>
      </c>
      <c r="M18246" t="s">
        <v>5133</v>
      </c>
      <c r="N18246">
        <v>0.8</v>
      </c>
      <c r="O18246">
        <v>1.95058517555267E-3</v>
      </c>
    </row>
    <row r="18247" spans="1:15">
      <c r="A18247" t="s">
        <v>20224</v>
      </c>
      <c r="B18247" t="s">
        <v>23511</v>
      </c>
      <c r="C18247" t="s">
        <v>20225</v>
      </c>
      <c r="D18247">
        <v>1</v>
      </c>
      <c r="E18247">
        <v>6152</v>
      </c>
      <c r="F18247">
        <v>2</v>
      </c>
      <c r="G18247">
        <v>7804</v>
      </c>
      <c r="H18247">
        <v>0.95521029019776005</v>
      </c>
      <c r="I18247">
        <v>1</v>
      </c>
      <c r="J18247">
        <v>0.85953329234717102</v>
      </c>
      <c r="K18247" t="s">
        <v>34028</v>
      </c>
      <c r="L18247">
        <v>1</v>
      </c>
      <c r="M18247" t="s">
        <v>5133</v>
      </c>
      <c r="N18247">
        <v>0.5</v>
      </c>
      <c r="O18247">
        <v>1.6254876462938901E-4</v>
      </c>
    </row>
    <row r="18248" spans="1:15">
      <c r="A18248" t="s">
        <v>20224</v>
      </c>
      <c r="B18248" t="s">
        <v>23513</v>
      </c>
      <c r="C18248" t="s">
        <v>20225</v>
      </c>
      <c r="D18248">
        <v>1</v>
      </c>
      <c r="E18248">
        <v>535</v>
      </c>
      <c r="F18248">
        <v>2</v>
      </c>
      <c r="G18248">
        <v>8124</v>
      </c>
      <c r="H18248">
        <v>0.12737930779067499</v>
      </c>
      <c r="I18248">
        <v>0.64703075560747003</v>
      </c>
      <c r="J18248">
        <v>0.614945907739046</v>
      </c>
      <c r="K18248" t="s">
        <v>27217</v>
      </c>
      <c r="L18248">
        <v>1</v>
      </c>
      <c r="M18248" t="s">
        <v>5133</v>
      </c>
      <c r="N18248">
        <v>0.5</v>
      </c>
      <c r="O18248">
        <v>1.8691588785046699E-3</v>
      </c>
    </row>
    <row r="18249" spans="1:15">
      <c r="A18249" t="s">
        <v>20226</v>
      </c>
      <c r="B18249" t="s">
        <v>23518</v>
      </c>
      <c r="C18249" t="s">
        <v>20227</v>
      </c>
      <c r="D18249">
        <v>1</v>
      </c>
      <c r="E18249">
        <v>787</v>
      </c>
      <c r="F18249">
        <v>1</v>
      </c>
      <c r="G18249">
        <v>7393</v>
      </c>
      <c r="H18249">
        <v>0.106452049235764</v>
      </c>
      <c r="I18249">
        <v>0.63266972740240601</v>
      </c>
      <c r="J18249">
        <v>0.61170005408803896</v>
      </c>
      <c r="K18249" t="s">
        <v>27026</v>
      </c>
      <c r="L18249">
        <v>1</v>
      </c>
      <c r="M18249" t="s">
        <v>5133</v>
      </c>
      <c r="N18249">
        <v>1</v>
      </c>
      <c r="O18249">
        <v>1.27064803049555E-3</v>
      </c>
    </row>
    <row r="18250" spans="1:15">
      <c r="A18250" t="s">
        <v>20228</v>
      </c>
      <c r="B18250" t="s">
        <v>23511</v>
      </c>
      <c r="C18250" t="s">
        <v>20229</v>
      </c>
      <c r="D18250">
        <v>2</v>
      </c>
      <c r="E18250">
        <v>6152</v>
      </c>
      <c r="F18250">
        <v>2</v>
      </c>
      <c r="G18250">
        <v>7804</v>
      </c>
      <c r="H18250">
        <v>0.62141708038142995</v>
      </c>
      <c r="I18250">
        <v>0.968912233598893</v>
      </c>
      <c r="J18250">
        <v>0.832812322140707</v>
      </c>
      <c r="K18250" t="s">
        <v>34222</v>
      </c>
      <c r="L18250">
        <v>2</v>
      </c>
      <c r="M18250" t="s">
        <v>5133</v>
      </c>
      <c r="N18250">
        <v>1</v>
      </c>
      <c r="O18250">
        <v>3.2509752925877802E-4</v>
      </c>
    </row>
    <row r="18251" spans="1:15">
      <c r="A18251" t="s">
        <v>20230</v>
      </c>
      <c r="B18251" t="s">
        <v>23511</v>
      </c>
      <c r="C18251" t="s">
        <v>20231</v>
      </c>
      <c r="D18251">
        <v>1</v>
      </c>
      <c r="E18251">
        <v>6152</v>
      </c>
      <c r="F18251">
        <v>1</v>
      </c>
      <c r="G18251">
        <v>7804</v>
      </c>
      <c r="H18251">
        <v>0.788313685289595</v>
      </c>
      <c r="I18251">
        <v>0.968912233598893</v>
      </c>
      <c r="J18251">
        <v>0.832812322140707</v>
      </c>
      <c r="K18251" t="s">
        <v>30113</v>
      </c>
      <c r="L18251">
        <v>1</v>
      </c>
      <c r="M18251" t="s">
        <v>5133</v>
      </c>
      <c r="N18251">
        <v>1</v>
      </c>
      <c r="O18251">
        <v>1.6254876462938901E-4</v>
      </c>
    </row>
    <row r="18252" spans="1:15">
      <c r="A18252" t="s">
        <v>20232</v>
      </c>
      <c r="B18252" t="s">
        <v>23511</v>
      </c>
      <c r="C18252" t="s">
        <v>20233</v>
      </c>
      <c r="D18252">
        <v>1</v>
      </c>
      <c r="E18252">
        <v>6152</v>
      </c>
      <c r="F18252">
        <v>1</v>
      </c>
      <c r="G18252">
        <v>7804</v>
      </c>
      <c r="H18252">
        <v>0.788313685289595</v>
      </c>
      <c r="I18252">
        <v>0.968912233598893</v>
      </c>
      <c r="J18252">
        <v>0.832812322140707</v>
      </c>
      <c r="K18252" t="s">
        <v>29299</v>
      </c>
      <c r="L18252">
        <v>1</v>
      </c>
      <c r="M18252" t="s">
        <v>5133</v>
      </c>
      <c r="N18252">
        <v>1</v>
      </c>
      <c r="O18252">
        <v>1.6254876462938901E-4</v>
      </c>
    </row>
    <row r="18253" spans="1:15">
      <c r="A18253" t="s">
        <v>20234</v>
      </c>
      <c r="B18253" t="s">
        <v>23511</v>
      </c>
      <c r="C18253" t="s">
        <v>20235</v>
      </c>
      <c r="D18253">
        <v>3</v>
      </c>
      <c r="E18253">
        <v>6152</v>
      </c>
      <c r="F18253">
        <v>3</v>
      </c>
      <c r="G18253">
        <v>7804</v>
      </c>
      <c r="H18253">
        <v>0.489837867770546</v>
      </c>
      <c r="I18253">
        <v>0.96083957126938102</v>
      </c>
      <c r="J18253">
        <v>0.82587360011061495</v>
      </c>
      <c r="K18253" t="s">
        <v>24064</v>
      </c>
      <c r="L18253">
        <v>3</v>
      </c>
      <c r="M18253" t="s">
        <v>1463</v>
      </c>
      <c r="N18253">
        <v>1</v>
      </c>
      <c r="O18253">
        <v>4.8764629388816603E-4</v>
      </c>
    </row>
    <row r="18254" spans="1:15">
      <c r="A18254" t="s">
        <v>20236</v>
      </c>
      <c r="B18254" t="s">
        <v>23511</v>
      </c>
      <c r="C18254" t="s">
        <v>20237</v>
      </c>
      <c r="D18254">
        <v>70</v>
      </c>
      <c r="E18254">
        <v>6152</v>
      </c>
      <c r="F18254">
        <v>79</v>
      </c>
      <c r="G18254">
        <v>7804</v>
      </c>
      <c r="H18254">
        <v>1.77696320307691E-2</v>
      </c>
      <c r="I18254">
        <v>0.12910850726414899</v>
      </c>
      <c r="J18254">
        <v>0.110973060318782</v>
      </c>
      <c r="K18254" t="s">
        <v>34223</v>
      </c>
      <c r="L18254">
        <v>70</v>
      </c>
      <c r="M18254" t="s">
        <v>5133</v>
      </c>
      <c r="N18254">
        <v>0.886075949367089</v>
      </c>
      <c r="O18254">
        <v>1.1378413524057201E-2</v>
      </c>
    </row>
    <row r="18255" spans="1:15">
      <c r="A18255" t="s">
        <v>20236</v>
      </c>
      <c r="B18255" t="s">
        <v>23518</v>
      </c>
      <c r="C18255" t="s">
        <v>20237</v>
      </c>
      <c r="D18255">
        <v>4</v>
      </c>
      <c r="E18255">
        <v>787</v>
      </c>
      <c r="F18255">
        <v>76</v>
      </c>
      <c r="G18255">
        <v>7393</v>
      </c>
      <c r="H18255">
        <v>0.96798612507082904</v>
      </c>
      <c r="I18255">
        <v>1</v>
      </c>
      <c r="J18255">
        <v>0.966855260484069</v>
      </c>
      <c r="K18255" t="s">
        <v>34224</v>
      </c>
      <c r="L18255">
        <v>4</v>
      </c>
      <c r="M18255" t="s">
        <v>5133</v>
      </c>
      <c r="N18255">
        <v>5.2631578947368397E-2</v>
      </c>
      <c r="O18255">
        <v>5.0825921219822103E-3</v>
      </c>
    </row>
    <row r="18256" spans="1:15">
      <c r="A18256" t="s">
        <v>20236</v>
      </c>
      <c r="B18256" t="s">
        <v>23513</v>
      </c>
      <c r="C18256" t="s">
        <v>20237</v>
      </c>
      <c r="D18256">
        <v>4</v>
      </c>
      <c r="E18256">
        <v>535</v>
      </c>
      <c r="F18256">
        <v>79</v>
      </c>
      <c r="G18256">
        <v>8124</v>
      </c>
      <c r="H18256">
        <v>0.77327051475577002</v>
      </c>
      <c r="I18256">
        <v>0.99999999999997702</v>
      </c>
      <c r="J18256">
        <v>0.95041217501583097</v>
      </c>
      <c r="K18256" t="s">
        <v>27877</v>
      </c>
      <c r="L18256">
        <v>4</v>
      </c>
      <c r="M18256" t="s">
        <v>5133</v>
      </c>
      <c r="N18256">
        <v>5.0632911392405097E-2</v>
      </c>
      <c r="O18256">
        <v>7.4766355140186902E-3</v>
      </c>
    </row>
    <row r="18257" spans="1:15">
      <c r="A18257" t="s">
        <v>20238</v>
      </c>
      <c r="B18257" t="s">
        <v>23518</v>
      </c>
      <c r="C18257" t="s">
        <v>20239</v>
      </c>
      <c r="D18257">
        <v>2</v>
      </c>
      <c r="E18257">
        <v>787</v>
      </c>
      <c r="F18257">
        <v>18</v>
      </c>
      <c r="G18257">
        <v>7393</v>
      </c>
      <c r="H18257">
        <v>0.58566443264086399</v>
      </c>
      <c r="I18257">
        <v>1</v>
      </c>
      <c r="J18257">
        <v>0.966855260484069</v>
      </c>
      <c r="K18257" t="s">
        <v>27881</v>
      </c>
      <c r="L18257">
        <v>2</v>
      </c>
      <c r="M18257" t="s">
        <v>5133</v>
      </c>
      <c r="N18257">
        <v>0.11111111111111099</v>
      </c>
      <c r="O18257">
        <v>2.5412960609911099E-3</v>
      </c>
    </row>
    <row r="18258" spans="1:15">
      <c r="A18258" t="s">
        <v>20238</v>
      </c>
      <c r="B18258" t="s">
        <v>23511</v>
      </c>
      <c r="C18258" t="s">
        <v>20239</v>
      </c>
      <c r="D18258">
        <v>14</v>
      </c>
      <c r="E18258">
        <v>6152</v>
      </c>
      <c r="F18258">
        <v>19</v>
      </c>
      <c r="G18258">
        <v>7804</v>
      </c>
      <c r="H18258">
        <v>0.80205496826116796</v>
      </c>
      <c r="I18258">
        <v>0.968912233598893</v>
      </c>
      <c r="J18258">
        <v>0.832812322140707</v>
      </c>
      <c r="K18258" t="s">
        <v>27880</v>
      </c>
      <c r="L18258">
        <v>14</v>
      </c>
      <c r="M18258" t="s">
        <v>5133</v>
      </c>
      <c r="N18258">
        <v>0.73684210526315796</v>
      </c>
      <c r="O18258">
        <v>2.2756827048114399E-3</v>
      </c>
    </row>
    <row r="18259" spans="1:15">
      <c r="A18259" t="s">
        <v>20238</v>
      </c>
      <c r="B18259" t="s">
        <v>23513</v>
      </c>
      <c r="C18259" t="s">
        <v>20239</v>
      </c>
      <c r="D18259">
        <v>2</v>
      </c>
      <c r="E18259">
        <v>535</v>
      </c>
      <c r="F18259">
        <v>17</v>
      </c>
      <c r="G18259">
        <v>8124</v>
      </c>
      <c r="H18259">
        <v>0.30951995937748999</v>
      </c>
      <c r="I18259">
        <v>0.96185933942670199</v>
      </c>
      <c r="J18259">
        <v>0.91416282684384298</v>
      </c>
      <c r="K18259" t="s">
        <v>24937</v>
      </c>
      <c r="L18259">
        <v>2</v>
      </c>
      <c r="M18259" t="s">
        <v>5133</v>
      </c>
      <c r="N18259">
        <v>0.11764705882352899</v>
      </c>
      <c r="O18259">
        <v>3.7383177570093499E-3</v>
      </c>
    </row>
    <row r="18260" spans="1:15">
      <c r="A18260" t="s">
        <v>20240</v>
      </c>
      <c r="B18260" t="s">
        <v>23511</v>
      </c>
      <c r="C18260" t="s">
        <v>20241</v>
      </c>
      <c r="D18260">
        <v>19</v>
      </c>
      <c r="E18260">
        <v>6152</v>
      </c>
      <c r="F18260">
        <v>23</v>
      </c>
      <c r="G18260">
        <v>7804</v>
      </c>
      <c r="H18260">
        <v>0.444823886029166</v>
      </c>
      <c r="I18260">
        <v>0.96083957126938102</v>
      </c>
      <c r="J18260">
        <v>0.82587360011061495</v>
      </c>
      <c r="K18260" t="s">
        <v>34225</v>
      </c>
      <c r="L18260">
        <v>19</v>
      </c>
      <c r="M18260" t="s">
        <v>5133</v>
      </c>
      <c r="N18260">
        <v>0.82608695652173902</v>
      </c>
      <c r="O18260">
        <v>3.0884265279583901E-3</v>
      </c>
    </row>
    <row r="18261" spans="1:15">
      <c r="A18261" t="s">
        <v>20240</v>
      </c>
      <c r="B18261" t="s">
        <v>23518</v>
      </c>
      <c r="C18261" t="s">
        <v>20241</v>
      </c>
      <c r="D18261">
        <v>1</v>
      </c>
      <c r="E18261">
        <v>787</v>
      </c>
      <c r="F18261">
        <v>22</v>
      </c>
      <c r="G18261">
        <v>7393</v>
      </c>
      <c r="H18261">
        <v>0.91625227339000104</v>
      </c>
      <c r="I18261">
        <v>1</v>
      </c>
      <c r="J18261">
        <v>0.966855260484069</v>
      </c>
      <c r="K18261" t="s">
        <v>24050</v>
      </c>
      <c r="L18261">
        <v>1</v>
      </c>
      <c r="M18261" t="s">
        <v>5133</v>
      </c>
      <c r="N18261">
        <v>4.5454545454545497E-2</v>
      </c>
      <c r="O18261">
        <v>1.27064803049555E-3</v>
      </c>
    </row>
    <row r="18262" spans="1:15">
      <c r="A18262" t="s">
        <v>20240</v>
      </c>
      <c r="B18262" t="s">
        <v>23513</v>
      </c>
      <c r="C18262" t="s">
        <v>20241</v>
      </c>
      <c r="D18262">
        <v>3</v>
      </c>
      <c r="E18262">
        <v>535</v>
      </c>
      <c r="F18262">
        <v>24</v>
      </c>
      <c r="G18262">
        <v>8124</v>
      </c>
      <c r="H18262">
        <v>0.20756397616413</v>
      </c>
      <c r="I18262">
        <v>0.82628980005633901</v>
      </c>
      <c r="J18262">
        <v>0.78531588606495994</v>
      </c>
      <c r="K18262" t="s">
        <v>27878</v>
      </c>
      <c r="L18262">
        <v>3</v>
      </c>
      <c r="M18262" t="s">
        <v>5133</v>
      </c>
      <c r="N18262">
        <v>0.125</v>
      </c>
      <c r="O18262">
        <v>5.60747663551402E-3</v>
      </c>
    </row>
    <row r="18263" spans="1:15">
      <c r="A18263" t="s">
        <v>20242</v>
      </c>
      <c r="B18263" t="s">
        <v>23518</v>
      </c>
      <c r="C18263" t="s">
        <v>20243</v>
      </c>
      <c r="D18263">
        <v>1</v>
      </c>
      <c r="E18263">
        <v>787</v>
      </c>
      <c r="F18263">
        <v>1</v>
      </c>
      <c r="G18263">
        <v>7393</v>
      </c>
      <c r="H18263">
        <v>0.106452049235764</v>
      </c>
      <c r="I18263">
        <v>0.63266972740240601</v>
      </c>
      <c r="J18263">
        <v>0.61170005408803896</v>
      </c>
      <c r="K18263" t="s">
        <v>24295</v>
      </c>
      <c r="L18263">
        <v>1</v>
      </c>
      <c r="M18263" t="s">
        <v>2729</v>
      </c>
      <c r="N18263">
        <v>1</v>
      </c>
      <c r="O18263">
        <v>1.27064803049555E-3</v>
      </c>
    </row>
    <row r="18264" spans="1:15">
      <c r="A18264" t="s">
        <v>20244</v>
      </c>
      <c r="B18264" t="s">
        <v>23511</v>
      </c>
      <c r="C18264" t="s">
        <v>20245</v>
      </c>
      <c r="D18264">
        <v>4</v>
      </c>
      <c r="E18264">
        <v>6152</v>
      </c>
      <c r="F18264">
        <v>6</v>
      </c>
      <c r="G18264">
        <v>7804</v>
      </c>
      <c r="H18264">
        <v>0.88632030892592895</v>
      </c>
      <c r="I18264">
        <v>1</v>
      </c>
      <c r="J18264">
        <v>0.85953329234717102</v>
      </c>
      <c r="K18264" t="s">
        <v>24989</v>
      </c>
      <c r="L18264">
        <v>4</v>
      </c>
      <c r="M18264" t="s">
        <v>5133</v>
      </c>
      <c r="N18264">
        <v>0.66666666666666696</v>
      </c>
      <c r="O18264">
        <v>6.5019505851755496E-4</v>
      </c>
    </row>
    <row r="18265" spans="1:15">
      <c r="A18265" t="s">
        <v>20244</v>
      </c>
      <c r="B18265" t="s">
        <v>23513</v>
      </c>
      <c r="C18265" t="s">
        <v>20245</v>
      </c>
      <c r="D18265">
        <v>1</v>
      </c>
      <c r="E18265">
        <v>535</v>
      </c>
      <c r="F18265">
        <v>9</v>
      </c>
      <c r="G18265">
        <v>8124</v>
      </c>
      <c r="H18265">
        <v>0.45850310076412798</v>
      </c>
      <c r="I18265">
        <v>0.99999999999997702</v>
      </c>
      <c r="J18265">
        <v>0.95041217501583097</v>
      </c>
      <c r="K18265" t="s">
        <v>26358</v>
      </c>
      <c r="L18265">
        <v>1</v>
      </c>
      <c r="M18265" t="s">
        <v>5133</v>
      </c>
      <c r="N18265">
        <v>0.11111111111111099</v>
      </c>
      <c r="O18265">
        <v>1.8691588785046699E-3</v>
      </c>
    </row>
    <row r="18266" spans="1:15">
      <c r="A18266" t="s">
        <v>20246</v>
      </c>
      <c r="B18266" t="s">
        <v>23513</v>
      </c>
      <c r="C18266" t="s">
        <v>20247</v>
      </c>
      <c r="D18266">
        <v>1</v>
      </c>
      <c r="E18266">
        <v>535</v>
      </c>
      <c r="F18266">
        <v>11</v>
      </c>
      <c r="G18266">
        <v>8124</v>
      </c>
      <c r="H18266">
        <v>0.52755249562557105</v>
      </c>
      <c r="I18266">
        <v>0.99999999999997702</v>
      </c>
      <c r="J18266">
        <v>0.95041217501583097</v>
      </c>
      <c r="K18266" t="s">
        <v>26358</v>
      </c>
      <c r="L18266">
        <v>1</v>
      </c>
      <c r="M18266" t="s">
        <v>2729</v>
      </c>
      <c r="N18266">
        <v>9.0909090909090898E-2</v>
      </c>
      <c r="O18266">
        <v>1.8691588785046699E-3</v>
      </c>
    </row>
    <row r="18267" spans="1:15">
      <c r="A18267" t="s">
        <v>20246</v>
      </c>
      <c r="B18267" t="s">
        <v>23511</v>
      </c>
      <c r="C18267" t="s">
        <v>20247</v>
      </c>
      <c r="D18267">
        <v>8</v>
      </c>
      <c r="E18267">
        <v>6152</v>
      </c>
      <c r="F18267">
        <v>11</v>
      </c>
      <c r="G18267">
        <v>7804</v>
      </c>
      <c r="H18267">
        <v>0.812198093591744</v>
      </c>
      <c r="I18267">
        <v>0.97453872412074605</v>
      </c>
      <c r="J18267">
        <v>0.83764847806331599</v>
      </c>
      <c r="K18267" t="s">
        <v>34226</v>
      </c>
      <c r="L18267">
        <v>8</v>
      </c>
      <c r="M18267" t="s">
        <v>2729</v>
      </c>
      <c r="N18267">
        <v>0.72727272727272696</v>
      </c>
      <c r="O18267">
        <v>1.3003901170351099E-3</v>
      </c>
    </row>
    <row r="18268" spans="1:15">
      <c r="A18268" t="s">
        <v>20246</v>
      </c>
      <c r="B18268" t="s">
        <v>23518</v>
      </c>
      <c r="C18268" t="s">
        <v>20247</v>
      </c>
      <c r="D18268">
        <v>1</v>
      </c>
      <c r="E18268">
        <v>787</v>
      </c>
      <c r="F18268">
        <v>9</v>
      </c>
      <c r="G18268">
        <v>7393</v>
      </c>
      <c r="H18268">
        <v>0.63708190659863195</v>
      </c>
      <c r="I18268">
        <v>1</v>
      </c>
      <c r="J18268">
        <v>0.966855260484069</v>
      </c>
      <c r="K18268" t="s">
        <v>23892</v>
      </c>
      <c r="L18268">
        <v>1</v>
      </c>
      <c r="M18268" t="s">
        <v>2729</v>
      </c>
      <c r="N18268">
        <v>0.11111111111111099</v>
      </c>
      <c r="O18268">
        <v>1.27064803049555E-3</v>
      </c>
    </row>
    <row r="18269" spans="1:15">
      <c r="A18269" t="s">
        <v>20248</v>
      </c>
      <c r="B18269" t="s">
        <v>23511</v>
      </c>
      <c r="C18269" t="s">
        <v>20249</v>
      </c>
      <c r="D18269">
        <v>1</v>
      </c>
      <c r="E18269">
        <v>6152</v>
      </c>
      <c r="F18269">
        <v>1</v>
      </c>
      <c r="G18269">
        <v>7804</v>
      </c>
      <c r="H18269">
        <v>0.788313685289595</v>
      </c>
      <c r="I18269">
        <v>0.968912233598893</v>
      </c>
      <c r="J18269">
        <v>0.832812322140707</v>
      </c>
      <c r="K18269" t="s">
        <v>33082</v>
      </c>
      <c r="L18269">
        <v>1</v>
      </c>
      <c r="M18269" t="s">
        <v>2729</v>
      </c>
      <c r="N18269">
        <v>1</v>
      </c>
      <c r="O18269">
        <v>1.6254876462938901E-4</v>
      </c>
    </row>
    <row r="18270" spans="1:15">
      <c r="A18270" t="s">
        <v>20250</v>
      </c>
      <c r="B18270" t="s">
        <v>23511</v>
      </c>
      <c r="C18270" t="s">
        <v>20251</v>
      </c>
      <c r="D18270">
        <v>2</v>
      </c>
      <c r="E18270">
        <v>6152</v>
      </c>
      <c r="F18270">
        <v>2</v>
      </c>
      <c r="G18270">
        <v>7804</v>
      </c>
      <c r="H18270">
        <v>0.62141708038142995</v>
      </c>
      <c r="I18270">
        <v>0.968912233598893</v>
      </c>
      <c r="J18270">
        <v>0.832812322140707</v>
      </c>
      <c r="K18270" t="s">
        <v>29700</v>
      </c>
      <c r="L18270">
        <v>2</v>
      </c>
      <c r="M18270" t="s">
        <v>5133</v>
      </c>
      <c r="N18270">
        <v>1</v>
      </c>
      <c r="O18270">
        <v>3.2509752925877802E-4</v>
      </c>
    </row>
    <row r="18271" spans="1:15">
      <c r="A18271" t="s">
        <v>20252</v>
      </c>
      <c r="B18271" t="s">
        <v>23511</v>
      </c>
      <c r="C18271" t="s">
        <v>20253</v>
      </c>
      <c r="D18271">
        <v>4</v>
      </c>
      <c r="E18271">
        <v>6152</v>
      </c>
      <c r="F18271">
        <v>4</v>
      </c>
      <c r="G18271">
        <v>7804</v>
      </c>
      <c r="H18271">
        <v>0.38610601832086699</v>
      </c>
      <c r="I18271">
        <v>0.90829480295553899</v>
      </c>
      <c r="J18271">
        <v>0.78070962240619901</v>
      </c>
      <c r="K18271" t="s">
        <v>34227</v>
      </c>
      <c r="L18271">
        <v>4</v>
      </c>
      <c r="M18271" t="s">
        <v>2729</v>
      </c>
      <c r="N18271">
        <v>1</v>
      </c>
      <c r="O18271">
        <v>6.5019505851755496E-4</v>
      </c>
    </row>
    <row r="18272" spans="1:15">
      <c r="A18272" t="s">
        <v>20254</v>
      </c>
      <c r="B18272" t="s">
        <v>23511</v>
      </c>
      <c r="C18272" t="s">
        <v>20255</v>
      </c>
      <c r="D18272">
        <v>2</v>
      </c>
      <c r="E18272">
        <v>6152</v>
      </c>
      <c r="F18272">
        <v>2</v>
      </c>
      <c r="G18272">
        <v>7804</v>
      </c>
      <c r="H18272">
        <v>0.62141708038142995</v>
      </c>
      <c r="I18272">
        <v>0.968912233598893</v>
      </c>
      <c r="J18272">
        <v>0.832812322140707</v>
      </c>
      <c r="K18272" t="s">
        <v>29805</v>
      </c>
      <c r="L18272">
        <v>2</v>
      </c>
      <c r="M18272" t="s">
        <v>5133</v>
      </c>
      <c r="N18272">
        <v>1</v>
      </c>
      <c r="O18272">
        <v>3.2509752925877802E-4</v>
      </c>
    </row>
    <row r="18273" spans="1:15">
      <c r="A18273" t="s">
        <v>20256</v>
      </c>
      <c r="B18273" t="s">
        <v>23513</v>
      </c>
      <c r="C18273" t="s">
        <v>20257</v>
      </c>
      <c r="D18273">
        <v>1</v>
      </c>
      <c r="E18273">
        <v>535</v>
      </c>
      <c r="F18273">
        <v>3</v>
      </c>
      <c r="G18273">
        <v>8124</v>
      </c>
      <c r="H18273">
        <v>0.184859247501582</v>
      </c>
      <c r="I18273">
        <v>0.75508452473579202</v>
      </c>
      <c r="J18273">
        <v>0.71764152547495597</v>
      </c>
      <c r="K18273" t="s">
        <v>24396</v>
      </c>
      <c r="L18273">
        <v>1</v>
      </c>
      <c r="M18273" t="s">
        <v>1463</v>
      </c>
      <c r="N18273">
        <v>0.33333333333333298</v>
      </c>
      <c r="O18273">
        <v>1.8691588785046699E-3</v>
      </c>
    </row>
    <row r="18274" spans="1:15">
      <c r="A18274" t="s">
        <v>20256</v>
      </c>
      <c r="B18274" t="s">
        <v>23511</v>
      </c>
      <c r="C18274" t="s">
        <v>20257</v>
      </c>
      <c r="D18274">
        <v>4</v>
      </c>
      <c r="E18274">
        <v>6152</v>
      </c>
      <c r="F18274">
        <v>5</v>
      </c>
      <c r="G18274">
        <v>7804</v>
      </c>
      <c r="H18274">
        <v>0.71320711691885297</v>
      </c>
      <c r="I18274">
        <v>0.968912233598893</v>
      </c>
      <c r="J18274">
        <v>0.832812322140707</v>
      </c>
      <c r="K18274" t="s">
        <v>27245</v>
      </c>
      <c r="L18274">
        <v>4</v>
      </c>
      <c r="M18274" t="s">
        <v>1463</v>
      </c>
      <c r="N18274">
        <v>0.8</v>
      </c>
      <c r="O18274">
        <v>6.5019505851755496E-4</v>
      </c>
    </row>
    <row r="18275" spans="1:15">
      <c r="A18275" t="s">
        <v>20258</v>
      </c>
      <c r="B18275" t="s">
        <v>23511</v>
      </c>
      <c r="C18275" t="s">
        <v>20259</v>
      </c>
      <c r="D18275">
        <v>2</v>
      </c>
      <c r="E18275">
        <v>6152</v>
      </c>
      <c r="F18275">
        <v>2</v>
      </c>
      <c r="G18275">
        <v>7804</v>
      </c>
      <c r="H18275">
        <v>0.62141708038142995</v>
      </c>
      <c r="I18275">
        <v>0.968912233598893</v>
      </c>
      <c r="J18275">
        <v>0.832812322140707</v>
      </c>
      <c r="K18275" t="s">
        <v>34228</v>
      </c>
      <c r="L18275">
        <v>2</v>
      </c>
      <c r="M18275" t="s">
        <v>2729</v>
      </c>
      <c r="N18275">
        <v>1</v>
      </c>
      <c r="O18275">
        <v>3.2509752925877802E-4</v>
      </c>
    </row>
    <row r="18276" spans="1:15">
      <c r="A18276" t="s">
        <v>20260</v>
      </c>
      <c r="B18276" t="s">
        <v>23513</v>
      </c>
      <c r="C18276" t="s">
        <v>20261</v>
      </c>
      <c r="D18276">
        <v>1</v>
      </c>
      <c r="E18276">
        <v>535</v>
      </c>
      <c r="F18276">
        <v>1</v>
      </c>
      <c r="G18276">
        <v>8124</v>
      </c>
      <c r="H18276">
        <v>6.5854258985721295E-2</v>
      </c>
      <c r="I18276">
        <v>0.448760549738495</v>
      </c>
      <c r="J18276">
        <v>0.42650749013827299</v>
      </c>
      <c r="K18276" t="s">
        <v>23549</v>
      </c>
      <c r="L18276">
        <v>1</v>
      </c>
      <c r="M18276" t="s">
        <v>2729</v>
      </c>
      <c r="N18276">
        <v>1</v>
      </c>
      <c r="O18276">
        <v>1.8691588785046699E-3</v>
      </c>
    </row>
    <row r="18277" spans="1:15">
      <c r="A18277" t="s">
        <v>20262</v>
      </c>
      <c r="B18277" t="s">
        <v>23511</v>
      </c>
      <c r="C18277" t="s">
        <v>20263</v>
      </c>
      <c r="D18277">
        <v>1</v>
      </c>
      <c r="E18277">
        <v>6152</v>
      </c>
      <c r="F18277">
        <v>1</v>
      </c>
      <c r="G18277">
        <v>7804</v>
      </c>
      <c r="H18277">
        <v>0.788313685289595</v>
      </c>
      <c r="I18277">
        <v>0.968912233598893</v>
      </c>
      <c r="J18277">
        <v>0.832812322140707</v>
      </c>
      <c r="K18277" t="s">
        <v>33080</v>
      </c>
      <c r="L18277">
        <v>1</v>
      </c>
      <c r="M18277" t="s">
        <v>5133</v>
      </c>
      <c r="N18277">
        <v>1</v>
      </c>
      <c r="O18277">
        <v>1.6254876462938901E-4</v>
      </c>
    </row>
    <row r="18278" spans="1:15">
      <c r="A18278" t="s">
        <v>20264</v>
      </c>
      <c r="B18278" t="s">
        <v>23511</v>
      </c>
      <c r="C18278" t="s">
        <v>20265</v>
      </c>
      <c r="D18278">
        <v>1</v>
      </c>
      <c r="E18278">
        <v>6152</v>
      </c>
      <c r="F18278">
        <v>1</v>
      </c>
      <c r="G18278">
        <v>7804</v>
      </c>
      <c r="H18278">
        <v>0.788313685289595</v>
      </c>
      <c r="I18278">
        <v>0.968912233598893</v>
      </c>
      <c r="J18278">
        <v>0.832812322140707</v>
      </c>
      <c r="K18278" t="s">
        <v>34229</v>
      </c>
      <c r="L18278">
        <v>1</v>
      </c>
      <c r="M18278" t="s">
        <v>5133</v>
      </c>
      <c r="N18278">
        <v>1</v>
      </c>
      <c r="O18278">
        <v>1.6254876462938901E-4</v>
      </c>
    </row>
    <row r="18279" spans="1:15">
      <c r="A18279" t="s">
        <v>20266</v>
      </c>
      <c r="B18279" t="s">
        <v>23511</v>
      </c>
      <c r="C18279" t="s">
        <v>20267</v>
      </c>
      <c r="D18279">
        <v>4</v>
      </c>
      <c r="E18279">
        <v>6152</v>
      </c>
      <c r="F18279">
        <v>4</v>
      </c>
      <c r="G18279">
        <v>7804</v>
      </c>
      <c r="H18279">
        <v>0.38610601832086699</v>
      </c>
      <c r="I18279">
        <v>0.90829480295553899</v>
      </c>
      <c r="J18279">
        <v>0.78070962240619901</v>
      </c>
      <c r="K18279" t="s">
        <v>34230</v>
      </c>
      <c r="L18279">
        <v>4</v>
      </c>
      <c r="M18279" t="s">
        <v>2729</v>
      </c>
      <c r="N18279">
        <v>1</v>
      </c>
      <c r="O18279">
        <v>6.5019505851755496E-4</v>
      </c>
    </row>
    <row r="18280" spans="1:15">
      <c r="A18280" t="s">
        <v>20268</v>
      </c>
      <c r="B18280" t="s">
        <v>23518</v>
      </c>
      <c r="C18280" t="s">
        <v>20269</v>
      </c>
      <c r="D18280">
        <v>1</v>
      </c>
      <c r="E18280">
        <v>787</v>
      </c>
      <c r="F18280">
        <v>2</v>
      </c>
      <c r="G18280">
        <v>7393</v>
      </c>
      <c r="H18280">
        <v>0.20158492765181499</v>
      </c>
      <c r="I18280">
        <v>0.83876007220319604</v>
      </c>
      <c r="J18280">
        <v>0.81095958809365798</v>
      </c>
      <c r="K18280" t="s">
        <v>33780</v>
      </c>
      <c r="L18280">
        <v>1</v>
      </c>
      <c r="M18280" t="s">
        <v>5133</v>
      </c>
      <c r="N18280">
        <v>0.5</v>
      </c>
      <c r="O18280">
        <v>1.27064803049555E-3</v>
      </c>
    </row>
    <row r="18281" spans="1:15">
      <c r="A18281" t="s">
        <v>20268</v>
      </c>
      <c r="B18281" t="s">
        <v>23511</v>
      </c>
      <c r="C18281" t="s">
        <v>20269</v>
      </c>
      <c r="D18281">
        <v>1</v>
      </c>
      <c r="E18281">
        <v>6152</v>
      </c>
      <c r="F18281">
        <v>2</v>
      </c>
      <c r="G18281">
        <v>7804</v>
      </c>
      <c r="H18281">
        <v>0.95521029019776005</v>
      </c>
      <c r="I18281">
        <v>1</v>
      </c>
      <c r="J18281">
        <v>0.85953329234717102</v>
      </c>
      <c r="K18281" t="s">
        <v>34231</v>
      </c>
      <c r="L18281">
        <v>1</v>
      </c>
      <c r="M18281" t="s">
        <v>5133</v>
      </c>
      <c r="N18281">
        <v>0.5</v>
      </c>
      <c r="O18281">
        <v>1.6254876462938901E-4</v>
      </c>
    </row>
    <row r="18282" spans="1:15">
      <c r="A18282" t="s">
        <v>20270</v>
      </c>
      <c r="B18282" t="s">
        <v>23511</v>
      </c>
      <c r="C18282" t="s">
        <v>20271</v>
      </c>
      <c r="D18282">
        <v>3</v>
      </c>
      <c r="E18282">
        <v>6152</v>
      </c>
      <c r="F18282">
        <v>3</v>
      </c>
      <c r="G18282">
        <v>7804</v>
      </c>
      <c r="H18282">
        <v>0.489837867770546</v>
      </c>
      <c r="I18282">
        <v>0.96083957126938102</v>
      </c>
      <c r="J18282">
        <v>0.82587360011061495</v>
      </c>
      <c r="K18282" t="s">
        <v>34232</v>
      </c>
      <c r="L18282">
        <v>3</v>
      </c>
      <c r="M18282" t="s">
        <v>2729</v>
      </c>
      <c r="N18282">
        <v>1</v>
      </c>
      <c r="O18282">
        <v>4.8764629388816603E-4</v>
      </c>
    </row>
    <row r="18283" spans="1:15">
      <c r="A18283" t="s">
        <v>20272</v>
      </c>
      <c r="B18283" t="s">
        <v>23511</v>
      </c>
      <c r="C18283" t="s">
        <v>20273</v>
      </c>
      <c r="D18283">
        <v>1</v>
      </c>
      <c r="E18283">
        <v>6152</v>
      </c>
      <c r="F18283">
        <v>2</v>
      </c>
      <c r="G18283">
        <v>7804</v>
      </c>
      <c r="H18283">
        <v>0.95521029019776005</v>
      </c>
      <c r="I18283">
        <v>1</v>
      </c>
      <c r="J18283">
        <v>0.85953329234717102</v>
      </c>
      <c r="K18283" t="s">
        <v>34233</v>
      </c>
      <c r="L18283">
        <v>1</v>
      </c>
      <c r="M18283" t="s">
        <v>2729</v>
      </c>
      <c r="N18283">
        <v>0.5</v>
      </c>
      <c r="O18283">
        <v>1.6254876462938901E-4</v>
      </c>
    </row>
    <row r="18284" spans="1:15">
      <c r="A18284" t="s">
        <v>20272</v>
      </c>
      <c r="B18284" t="s">
        <v>23513</v>
      </c>
      <c r="C18284" t="s">
        <v>20273</v>
      </c>
      <c r="D18284">
        <v>1</v>
      </c>
      <c r="E18284">
        <v>535</v>
      </c>
      <c r="F18284">
        <v>2</v>
      </c>
      <c r="G18284">
        <v>8124</v>
      </c>
      <c r="H18284">
        <v>0.12737930779067499</v>
      </c>
      <c r="I18284">
        <v>0.64703075560747003</v>
      </c>
      <c r="J18284">
        <v>0.614945907739046</v>
      </c>
      <c r="K18284" t="s">
        <v>30179</v>
      </c>
      <c r="L18284">
        <v>1</v>
      </c>
      <c r="M18284" t="s">
        <v>2729</v>
      </c>
      <c r="N18284">
        <v>0.5</v>
      </c>
      <c r="O18284">
        <v>1.8691588785046699E-3</v>
      </c>
    </row>
    <row r="18285" spans="1:15">
      <c r="A18285" t="s">
        <v>20274</v>
      </c>
      <c r="B18285" t="s">
        <v>23511</v>
      </c>
      <c r="C18285" t="s">
        <v>20275</v>
      </c>
      <c r="D18285">
        <v>73</v>
      </c>
      <c r="E18285">
        <v>6152</v>
      </c>
      <c r="F18285">
        <v>81</v>
      </c>
      <c r="G18285">
        <v>7804</v>
      </c>
      <c r="H18285">
        <v>5.7593554492266497E-3</v>
      </c>
      <c r="I18285">
        <v>5.5148662512065703E-2</v>
      </c>
      <c r="J18285">
        <v>4.7402111457538802E-2</v>
      </c>
      <c r="K18285" t="s">
        <v>32203</v>
      </c>
      <c r="L18285">
        <v>73</v>
      </c>
      <c r="M18285" t="s">
        <v>5133</v>
      </c>
      <c r="N18285">
        <v>0.90123456790123502</v>
      </c>
      <c r="O18285">
        <v>1.1866059817945401E-2</v>
      </c>
    </row>
    <row r="18286" spans="1:15">
      <c r="A18286" t="s">
        <v>20274</v>
      </c>
      <c r="B18286" t="s">
        <v>23513</v>
      </c>
      <c r="C18286" t="s">
        <v>20275</v>
      </c>
      <c r="D18286">
        <v>2</v>
      </c>
      <c r="E18286">
        <v>535</v>
      </c>
      <c r="F18286">
        <v>79</v>
      </c>
      <c r="G18286">
        <v>8124</v>
      </c>
      <c r="H18286">
        <v>0.97032508596169098</v>
      </c>
      <c r="I18286">
        <v>0.99999999999997702</v>
      </c>
      <c r="J18286">
        <v>0.95041217501583097</v>
      </c>
      <c r="K18286" t="s">
        <v>32202</v>
      </c>
      <c r="L18286">
        <v>2</v>
      </c>
      <c r="M18286" t="s">
        <v>5133</v>
      </c>
      <c r="N18286">
        <v>2.53164556962025E-2</v>
      </c>
      <c r="O18286">
        <v>3.7383177570093499E-3</v>
      </c>
    </row>
    <row r="18287" spans="1:15">
      <c r="A18287" t="s">
        <v>20274</v>
      </c>
      <c r="B18287" t="s">
        <v>23518</v>
      </c>
      <c r="C18287" t="s">
        <v>20275</v>
      </c>
      <c r="D18287">
        <v>3</v>
      </c>
      <c r="E18287">
        <v>787</v>
      </c>
      <c r="F18287">
        <v>71</v>
      </c>
      <c r="G18287">
        <v>7393</v>
      </c>
      <c r="H18287">
        <v>0.98520461663713299</v>
      </c>
      <c r="I18287">
        <v>1</v>
      </c>
      <c r="J18287">
        <v>0.966855260484069</v>
      </c>
      <c r="K18287" t="s">
        <v>32201</v>
      </c>
      <c r="L18287">
        <v>3</v>
      </c>
      <c r="M18287" t="s">
        <v>5133</v>
      </c>
      <c r="N18287">
        <v>4.2253521126760597E-2</v>
      </c>
      <c r="O18287">
        <v>3.8119440914866601E-3</v>
      </c>
    </row>
    <row r="18288" spans="1:15">
      <c r="A18288" t="s">
        <v>34234</v>
      </c>
      <c r="B18288" t="s">
        <v>23518</v>
      </c>
      <c r="C18288" t="s">
        <v>34235</v>
      </c>
      <c r="D18288">
        <v>1</v>
      </c>
      <c r="E18288">
        <v>787</v>
      </c>
      <c r="F18288">
        <v>1</v>
      </c>
      <c r="G18288">
        <v>7393</v>
      </c>
      <c r="H18288">
        <v>0.106452049235764</v>
      </c>
      <c r="I18288">
        <v>0.63266972740240601</v>
      </c>
      <c r="J18288">
        <v>0.61170005408803896</v>
      </c>
      <c r="K18288" t="s">
        <v>29469</v>
      </c>
      <c r="L18288">
        <v>1</v>
      </c>
      <c r="M18288" t="s">
        <v>5133</v>
      </c>
      <c r="N18288">
        <v>1</v>
      </c>
      <c r="O18288">
        <v>1.27064803049555E-3</v>
      </c>
    </row>
    <row r="18289" spans="1:15">
      <c r="A18289" t="s">
        <v>20276</v>
      </c>
      <c r="B18289" t="s">
        <v>23511</v>
      </c>
      <c r="C18289" t="s">
        <v>20277</v>
      </c>
      <c r="D18289">
        <v>22</v>
      </c>
      <c r="E18289">
        <v>6152</v>
      </c>
      <c r="F18289">
        <v>22</v>
      </c>
      <c r="G18289">
        <v>7804</v>
      </c>
      <c r="H18289">
        <v>5.2956616517506796E-3</v>
      </c>
      <c r="I18289">
        <v>5.1365309321660502E-2</v>
      </c>
      <c r="J18289">
        <v>4.4150193433677702E-2</v>
      </c>
      <c r="K18289" t="s">
        <v>34236</v>
      </c>
      <c r="L18289">
        <v>22</v>
      </c>
      <c r="M18289" t="s">
        <v>5133</v>
      </c>
      <c r="N18289">
        <v>1</v>
      </c>
      <c r="O18289">
        <v>3.57607282184655E-3</v>
      </c>
    </row>
    <row r="18290" spans="1:15">
      <c r="A18290" t="s">
        <v>20278</v>
      </c>
      <c r="B18290" t="s">
        <v>23513</v>
      </c>
      <c r="C18290" t="s">
        <v>20279</v>
      </c>
      <c r="D18290">
        <v>2</v>
      </c>
      <c r="E18290">
        <v>535</v>
      </c>
      <c r="F18290">
        <v>2</v>
      </c>
      <c r="G18290">
        <v>8124</v>
      </c>
      <c r="H18290">
        <v>4.3292101807675997E-3</v>
      </c>
      <c r="I18290">
        <v>8.6376068510507401E-2</v>
      </c>
      <c r="J18290">
        <v>8.2092867142389697E-2</v>
      </c>
      <c r="K18290" t="s">
        <v>23860</v>
      </c>
      <c r="L18290">
        <v>2</v>
      </c>
      <c r="M18290" t="s">
        <v>5133</v>
      </c>
      <c r="N18290">
        <v>1</v>
      </c>
      <c r="O18290">
        <v>3.7383177570093499E-3</v>
      </c>
    </row>
    <row r="18291" spans="1:15">
      <c r="A18291" t="s">
        <v>20280</v>
      </c>
      <c r="B18291" t="s">
        <v>23511</v>
      </c>
      <c r="C18291" t="s">
        <v>20281</v>
      </c>
      <c r="D18291">
        <v>1</v>
      </c>
      <c r="E18291">
        <v>6152</v>
      </c>
      <c r="F18291">
        <v>1</v>
      </c>
      <c r="G18291">
        <v>7804</v>
      </c>
      <c r="H18291">
        <v>0.788313685289595</v>
      </c>
      <c r="I18291">
        <v>0.968912233598893</v>
      </c>
      <c r="J18291">
        <v>0.832812322140707</v>
      </c>
      <c r="K18291" t="s">
        <v>30551</v>
      </c>
      <c r="L18291">
        <v>1</v>
      </c>
      <c r="M18291" t="s">
        <v>5133</v>
      </c>
      <c r="N18291">
        <v>1</v>
      </c>
      <c r="O18291">
        <v>1.6254876462938901E-4</v>
      </c>
    </row>
    <row r="18292" spans="1:15">
      <c r="A18292" t="s">
        <v>20282</v>
      </c>
      <c r="B18292" t="s">
        <v>23518</v>
      </c>
      <c r="C18292" t="s">
        <v>20283</v>
      </c>
      <c r="D18292">
        <v>1</v>
      </c>
      <c r="E18292">
        <v>787</v>
      </c>
      <c r="F18292">
        <v>1</v>
      </c>
      <c r="G18292">
        <v>7393</v>
      </c>
      <c r="H18292">
        <v>0.106452049235764</v>
      </c>
      <c r="I18292">
        <v>0.63266972740240601</v>
      </c>
      <c r="J18292">
        <v>0.61170005408803896</v>
      </c>
      <c r="K18292" t="s">
        <v>31899</v>
      </c>
      <c r="L18292">
        <v>1</v>
      </c>
      <c r="M18292" t="s">
        <v>5133</v>
      </c>
      <c r="N18292">
        <v>1</v>
      </c>
      <c r="O18292">
        <v>1.27064803049555E-3</v>
      </c>
    </row>
    <row r="18293" spans="1:15">
      <c r="A18293" t="s">
        <v>20284</v>
      </c>
      <c r="B18293" t="s">
        <v>23518</v>
      </c>
      <c r="C18293" t="s">
        <v>20285</v>
      </c>
      <c r="D18293">
        <v>2</v>
      </c>
      <c r="E18293">
        <v>787</v>
      </c>
      <c r="F18293">
        <v>6</v>
      </c>
      <c r="G18293">
        <v>7393</v>
      </c>
      <c r="H18293">
        <v>0.127121247527331</v>
      </c>
      <c r="I18293">
        <v>0.70232558016992197</v>
      </c>
      <c r="J18293">
        <v>0.67904718175981504</v>
      </c>
      <c r="K18293" t="s">
        <v>33689</v>
      </c>
      <c r="L18293">
        <v>2</v>
      </c>
      <c r="M18293" t="s">
        <v>5133</v>
      </c>
      <c r="N18293">
        <v>0.33333333333333298</v>
      </c>
      <c r="O18293">
        <v>2.5412960609911099E-3</v>
      </c>
    </row>
    <row r="18294" spans="1:15">
      <c r="A18294" t="s">
        <v>20284</v>
      </c>
      <c r="B18294" t="s">
        <v>23511</v>
      </c>
      <c r="C18294" t="s">
        <v>20285</v>
      </c>
      <c r="D18294">
        <v>6</v>
      </c>
      <c r="E18294">
        <v>6152</v>
      </c>
      <c r="F18294">
        <v>8</v>
      </c>
      <c r="G18294">
        <v>7804</v>
      </c>
      <c r="H18294">
        <v>0.77072248517942499</v>
      </c>
      <c r="I18294">
        <v>0.968912233598893</v>
      </c>
      <c r="J18294">
        <v>0.832812322140707</v>
      </c>
      <c r="K18294" t="s">
        <v>33688</v>
      </c>
      <c r="L18294">
        <v>6</v>
      </c>
      <c r="M18294" t="s">
        <v>5133</v>
      </c>
      <c r="N18294">
        <v>0.75</v>
      </c>
      <c r="O18294">
        <v>9.7529258777633303E-4</v>
      </c>
    </row>
    <row r="18295" spans="1:15">
      <c r="A18295" t="s">
        <v>20286</v>
      </c>
      <c r="B18295" t="s">
        <v>23513</v>
      </c>
      <c r="C18295" t="s">
        <v>20287</v>
      </c>
      <c r="D18295">
        <v>1</v>
      </c>
      <c r="E18295">
        <v>535</v>
      </c>
      <c r="F18295">
        <v>1</v>
      </c>
      <c r="G18295">
        <v>8124</v>
      </c>
      <c r="H18295">
        <v>6.5854258985721295E-2</v>
      </c>
      <c r="I18295">
        <v>0.448760549738495</v>
      </c>
      <c r="J18295">
        <v>0.42650749013827299</v>
      </c>
      <c r="K18295" t="s">
        <v>24828</v>
      </c>
      <c r="L18295">
        <v>1</v>
      </c>
      <c r="M18295" t="s">
        <v>1463</v>
      </c>
      <c r="N18295">
        <v>1</v>
      </c>
      <c r="O18295">
        <v>1.8691588785046699E-3</v>
      </c>
    </row>
    <row r="18296" spans="1:15">
      <c r="A18296" t="s">
        <v>20288</v>
      </c>
      <c r="B18296" t="s">
        <v>23513</v>
      </c>
      <c r="C18296" t="s">
        <v>20289</v>
      </c>
      <c r="D18296">
        <v>1</v>
      </c>
      <c r="E18296">
        <v>535</v>
      </c>
      <c r="F18296">
        <v>1</v>
      </c>
      <c r="G18296">
        <v>8124</v>
      </c>
      <c r="H18296">
        <v>6.5854258985721295E-2</v>
      </c>
      <c r="I18296">
        <v>0.448760549738495</v>
      </c>
      <c r="J18296">
        <v>0.42650749013827299</v>
      </c>
      <c r="K18296" t="s">
        <v>24828</v>
      </c>
      <c r="L18296">
        <v>1</v>
      </c>
      <c r="M18296" t="s">
        <v>1463</v>
      </c>
      <c r="N18296">
        <v>1</v>
      </c>
      <c r="O18296">
        <v>1.8691588785046699E-3</v>
      </c>
    </row>
    <row r="18297" spans="1:15">
      <c r="A18297" t="s">
        <v>20290</v>
      </c>
      <c r="B18297" t="s">
        <v>23518</v>
      </c>
      <c r="C18297" t="s">
        <v>20291</v>
      </c>
      <c r="D18297">
        <v>1</v>
      </c>
      <c r="E18297">
        <v>787</v>
      </c>
      <c r="F18297">
        <v>1</v>
      </c>
      <c r="G18297">
        <v>7393</v>
      </c>
      <c r="H18297">
        <v>0.106452049235764</v>
      </c>
      <c r="I18297">
        <v>0.63266972740240601</v>
      </c>
      <c r="J18297">
        <v>0.61170005408803896</v>
      </c>
      <c r="K18297" t="s">
        <v>24233</v>
      </c>
      <c r="L18297">
        <v>1</v>
      </c>
      <c r="M18297" t="s">
        <v>5133</v>
      </c>
      <c r="N18297">
        <v>1</v>
      </c>
      <c r="O18297">
        <v>1.27064803049555E-3</v>
      </c>
    </row>
    <row r="18298" spans="1:15">
      <c r="A18298" t="s">
        <v>20292</v>
      </c>
      <c r="B18298" t="s">
        <v>23513</v>
      </c>
      <c r="C18298" t="s">
        <v>20293</v>
      </c>
      <c r="D18298">
        <v>3</v>
      </c>
      <c r="E18298">
        <v>535</v>
      </c>
      <c r="F18298">
        <v>77</v>
      </c>
      <c r="G18298">
        <v>8124</v>
      </c>
      <c r="H18298">
        <v>0.890599522814847</v>
      </c>
      <c r="I18298">
        <v>0.99999999999997702</v>
      </c>
      <c r="J18298">
        <v>0.95041217501583097</v>
      </c>
      <c r="K18298" t="s">
        <v>34237</v>
      </c>
      <c r="L18298">
        <v>3</v>
      </c>
      <c r="M18298" t="s">
        <v>2729</v>
      </c>
      <c r="N18298">
        <v>3.8961038961039002E-2</v>
      </c>
      <c r="O18298">
        <v>5.60747663551402E-3</v>
      </c>
    </row>
    <row r="18299" spans="1:15">
      <c r="A18299" t="s">
        <v>20292</v>
      </c>
      <c r="B18299" t="s">
        <v>23511</v>
      </c>
      <c r="C18299" t="s">
        <v>20293</v>
      </c>
      <c r="D18299">
        <v>55</v>
      </c>
      <c r="E18299">
        <v>6152</v>
      </c>
      <c r="F18299">
        <v>80</v>
      </c>
      <c r="G18299">
        <v>7804</v>
      </c>
      <c r="H18299">
        <v>0.98819146963988203</v>
      </c>
      <c r="I18299">
        <v>1</v>
      </c>
      <c r="J18299">
        <v>0.85953329234717102</v>
      </c>
      <c r="K18299" t="s">
        <v>34238</v>
      </c>
      <c r="L18299">
        <v>55</v>
      </c>
      <c r="M18299" t="s">
        <v>2729</v>
      </c>
      <c r="N18299">
        <v>0.6875</v>
      </c>
      <c r="O18299">
        <v>8.9401820546163892E-3</v>
      </c>
    </row>
    <row r="18300" spans="1:15">
      <c r="A18300" t="s">
        <v>20292</v>
      </c>
      <c r="B18300" t="s">
        <v>23518</v>
      </c>
      <c r="C18300" t="s">
        <v>20293</v>
      </c>
      <c r="D18300">
        <v>15</v>
      </c>
      <c r="E18300">
        <v>787</v>
      </c>
      <c r="F18300">
        <v>79</v>
      </c>
      <c r="G18300">
        <v>7393</v>
      </c>
      <c r="H18300">
        <v>1.8132524258695899E-2</v>
      </c>
      <c r="I18300">
        <v>0.338469374737777</v>
      </c>
      <c r="J18300">
        <v>0.32725089547797298</v>
      </c>
      <c r="K18300" t="s">
        <v>34239</v>
      </c>
      <c r="L18300">
        <v>15</v>
      </c>
      <c r="M18300" t="s">
        <v>2729</v>
      </c>
      <c r="N18300">
        <v>0.189873417721519</v>
      </c>
      <c r="O18300">
        <v>1.9059720457433298E-2</v>
      </c>
    </row>
    <row r="18301" spans="1:15">
      <c r="A18301" t="s">
        <v>20294</v>
      </c>
      <c r="B18301" t="s">
        <v>23518</v>
      </c>
      <c r="C18301" t="s">
        <v>20295</v>
      </c>
      <c r="D18301">
        <v>3</v>
      </c>
      <c r="E18301">
        <v>787</v>
      </c>
      <c r="F18301">
        <v>5</v>
      </c>
      <c r="G18301">
        <v>7393</v>
      </c>
      <c r="H18301">
        <v>1.01900849865754E-2</v>
      </c>
      <c r="I18301">
        <v>0.24323860088996599</v>
      </c>
      <c r="J18301">
        <v>0.235176520823249</v>
      </c>
      <c r="K18301" t="s">
        <v>28236</v>
      </c>
      <c r="L18301">
        <v>3</v>
      </c>
      <c r="M18301" t="s">
        <v>2729</v>
      </c>
      <c r="N18301">
        <v>0.6</v>
      </c>
      <c r="O18301">
        <v>3.8119440914866601E-3</v>
      </c>
    </row>
    <row r="18302" spans="1:15">
      <c r="A18302" t="s">
        <v>20294</v>
      </c>
      <c r="B18302" t="s">
        <v>23511</v>
      </c>
      <c r="C18302" t="s">
        <v>20295</v>
      </c>
      <c r="D18302">
        <v>2</v>
      </c>
      <c r="E18302">
        <v>6152</v>
      </c>
      <c r="F18302">
        <v>5</v>
      </c>
      <c r="G18302">
        <v>7804</v>
      </c>
      <c r="H18302">
        <v>0.99168074853091603</v>
      </c>
      <c r="I18302">
        <v>1</v>
      </c>
      <c r="J18302">
        <v>0.85953329234717102</v>
      </c>
      <c r="K18302" t="s">
        <v>29423</v>
      </c>
      <c r="L18302">
        <v>2</v>
      </c>
      <c r="M18302" t="s">
        <v>2729</v>
      </c>
      <c r="N18302">
        <v>0.4</v>
      </c>
      <c r="O18302">
        <v>3.2509752925877802E-4</v>
      </c>
    </row>
    <row r="18303" spans="1:15">
      <c r="A18303" t="s">
        <v>20296</v>
      </c>
      <c r="B18303" t="s">
        <v>23511</v>
      </c>
      <c r="C18303" t="s">
        <v>20297</v>
      </c>
      <c r="D18303">
        <v>3</v>
      </c>
      <c r="E18303">
        <v>6152</v>
      </c>
      <c r="F18303">
        <v>4</v>
      </c>
      <c r="G18303">
        <v>7804</v>
      </c>
      <c r="H18303">
        <v>0.80103341611958101</v>
      </c>
      <c r="I18303">
        <v>0.968912233598893</v>
      </c>
      <c r="J18303">
        <v>0.832812322140707</v>
      </c>
      <c r="K18303" t="s">
        <v>31272</v>
      </c>
      <c r="L18303">
        <v>3</v>
      </c>
      <c r="M18303" t="s">
        <v>1463</v>
      </c>
      <c r="N18303">
        <v>0.75</v>
      </c>
      <c r="O18303">
        <v>4.8764629388816603E-4</v>
      </c>
    </row>
    <row r="18304" spans="1:15">
      <c r="A18304" t="s">
        <v>20298</v>
      </c>
      <c r="B18304" t="s">
        <v>23513</v>
      </c>
      <c r="C18304" t="s">
        <v>20299</v>
      </c>
      <c r="D18304">
        <v>38</v>
      </c>
      <c r="E18304">
        <v>535</v>
      </c>
      <c r="F18304">
        <v>480</v>
      </c>
      <c r="G18304">
        <v>8124</v>
      </c>
      <c r="H18304">
        <v>0.13289902361630801</v>
      </c>
      <c r="I18304">
        <v>0.66676148853393002</v>
      </c>
      <c r="J18304">
        <v>0.63369823653433999</v>
      </c>
      <c r="K18304" t="s">
        <v>34240</v>
      </c>
      <c r="L18304">
        <v>38</v>
      </c>
      <c r="M18304" t="s">
        <v>2729</v>
      </c>
      <c r="N18304">
        <v>7.9166666666666705E-2</v>
      </c>
      <c r="O18304">
        <v>7.1028037383177603E-2</v>
      </c>
    </row>
    <row r="18305" spans="1:15">
      <c r="A18305" t="s">
        <v>20298</v>
      </c>
      <c r="B18305" t="s">
        <v>23511</v>
      </c>
      <c r="C18305" t="s">
        <v>20299</v>
      </c>
      <c r="D18305">
        <v>333</v>
      </c>
      <c r="E18305">
        <v>6152</v>
      </c>
      <c r="F18305">
        <v>464</v>
      </c>
      <c r="G18305">
        <v>7804</v>
      </c>
      <c r="H18305">
        <v>0.99992128550714499</v>
      </c>
      <c r="I18305">
        <v>1</v>
      </c>
      <c r="J18305">
        <v>0.85953329234717102</v>
      </c>
      <c r="K18305" t="s">
        <v>34241</v>
      </c>
      <c r="L18305">
        <v>333</v>
      </c>
      <c r="M18305" t="s">
        <v>2729</v>
      </c>
      <c r="N18305">
        <v>0.71767241379310298</v>
      </c>
      <c r="O18305">
        <v>5.41287386215865E-2</v>
      </c>
    </row>
    <row r="18306" spans="1:15">
      <c r="A18306" t="s">
        <v>20298</v>
      </c>
      <c r="B18306" t="s">
        <v>23518</v>
      </c>
      <c r="C18306" t="s">
        <v>20299</v>
      </c>
      <c r="D18306">
        <v>59</v>
      </c>
      <c r="E18306">
        <v>787</v>
      </c>
      <c r="F18306">
        <v>430</v>
      </c>
      <c r="G18306">
        <v>7393</v>
      </c>
      <c r="H18306">
        <v>2.2869764326498301E-2</v>
      </c>
      <c r="I18306">
        <v>0.38807624224378701</v>
      </c>
      <c r="J18306">
        <v>0.37521355628229502</v>
      </c>
      <c r="K18306" t="s">
        <v>34242</v>
      </c>
      <c r="L18306">
        <v>59</v>
      </c>
      <c r="M18306" t="s">
        <v>2729</v>
      </c>
      <c r="N18306">
        <v>0.13720930232558101</v>
      </c>
      <c r="O18306">
        <v>7.4968233799237602E-2</v>
      </c>
    </row>
    <row r="18307" spans="1:15">
      <c r="A18307" t="s">
        <v>20300</v>
      </c>
      <c r="B18307" t="s">
        <v>23511</v>
      </c>
      <c r="C18307" t="s">
        <v>20301</v>
      </c>
      <c r="D18307">
        <v>2</v>
      </c>
      <c r="E18307">
        <v>6152</v>
      </c>
      <c r="F18307">
        <v>3</v>
      </c>
      <c r="G18307">
        <v>7804</v>
      </c>
      <c r="H18307">
        <v>0.88457550560319997</v>
      </c>
      <c r="I18307">
        <v>1</v>
      </c>
      <c r="J18307">
        <v>0.85953329234717102</v>
      </c>
      <c r="K18307" t="s">
        <v>30660</v>
      </c>
      <c r="L18307">
        <v>2</v>
      </c>
      <c r="M18307" t="s">
        <v>2729</v>
      </c>
      <c r="N18307">
        <v>0.66666666666666696</v>
      </c>
      <c r="O18307">
        <v>3.2509752925877802E-4</v>
      </c>
    </row>
    <row r="18308" spans="1:15">
      <c r="A18308" t="s">
        <v>20302</v>
      </c>
      <c r="B18308" t="s">
        <v>23511</v>
      </c>
      <c r="C18308" t="s">
        <v>20303</v>
      </c>
      <c r="D18308">
        <v>2</v>
      </c>
      <c r="E18308">
        <v>6152</v>
      </c>
      <c r="F18308">
        <v>2</v>
      </c>
      <c r="G18308">
        <v>7804</v>
      </c>
      <c r="H18308">
        <v>0.62141708038142995</v>
      </c>
      <c r="I18308">
        <v>0.968912233598893</v>
      </c>
      <c r="J18308">
        <v>0.832812322140707</v>
      </c>
      <c r="K18308" t="s">
        <v>34243</v>
      </c>
      <c r="L18308">
        <v>2</v>
      </c>
      <c r="M18308" t="s">
        <v>1463</v>
      </c>
      <c r="N18308">
        <v>1</v>
      </c>
      <c r="O18308">
        <v>3.2509752925877802E-4</v>
      </c>
    </row>
    <row r="18309" spans="1:15">
      <c r="A18309" t="s">
        <v>20304</v>
      </c>
      <c r="B18309" t="s">
        <v>23511</v>
      </c>
      <c r="C18309" t="s">
        <v>20305</v>
      </c>
      <c r="D18309">
        <v>2</v>
      </c>
      <c r="E18309">
        <v>6152</v>
      </c>
      <c r="F18309">
        <v>2</v>
      </c>
      <c r="G18309">
        <v>7804</v>
      </c>
      <c r="H18309">
        <v>0.62141708038142995</v>
      </c>
      <c r="I18309">
        <v>0.968912233598893</v>
      </c>
      <c r="J18309">
        <v>0.832812322140707</v>
      </c>
      <c r="K18309" t="s">
        <v>33343</v>
      </c>
      <c r="L18309">
        <v>2</v>
      </c>
      <c r="M18309" t="s">
        <v>5133</v>
      </c>
      <c r="N18309">
        <v>1</v>
      </c>
      <c r="O18309">
        <v>3.2509752925877802E-4</v>
      </c>
    </row>
    <row r="18310" spans="1:15">
      <c r="A18310" t="s">
        <v>20306</v>
      </c>
      <c r="B18310" t="s">
        <v>23518</v>
      </c>
      <c r="C18310" t="s">
        <v>20307</v>
      </c>
      <c r="D18310">
        <v>1</v>
      </c>
      <c r="E18310">
        <v>787</v>
      </c>
      <c r="F18310">
        <v>7</v>
      </c>
      <c r="G18310">
        <v>7393</v>
      </c>
      <c r="H18310">
        <v>0.54534917443390396</v>
      </c>
      <c r="I18310">
        <v>1</v>
      </c>
      <c r="J18310">
        <v>0.966855260484069</v>
      </c>
      <c r="K18310" t="s">
        <v>26612</v>
      </c>
      <c r="L18310">
        <v>1</v>
      </c>
      <c r="M18310" t="s">
        <v>5133</v>
      </c>
      <c r="N18310">
        <v>0.14285714285714299</v>
      </c>
      <c r="O18310">
        <v>1.27064803049555E-3</v>
      </c>
    </row>
    <row r="18311" spans="1:15">
      <c r="A18311" t="s">
        <v>20306</v>
      </c>
      <c r="B18311" t="s">
        <v>23511</v>
      </c>
      <c r="C18311" t="s">
        <v>20307</v>
      </c>
      <c r="D18311">
        <v>10</v>
      </c>
      <c r="E18311">
        <v>6152</v>
      </c>
      <c r="F18311">
        <v>11</v>
      </c>
      <c r="G18311">
        <v>7804</v>
      </c>
      <c r="H18311">
        <v>0.28867792927582098</v>
      </c>
      <c r="I18311">
        <v>0.81015798566717701</v>
      </c>
      <c r="J18311">
        <v>0.69635776074186095</v>
      </c>
      <c r="K18311" t="s">
        <v>34244</v>
      </c>
      <c r="L18311">
        <v>10</v>
      </c>
      <c r="M18311" t="s">
        <v>5133</v>
      </c>
      <c r="N18311">
        <v>0.90909090909090895</v>
      </c>
      <c r="O18311">
        <v>1.62548764629389E-3</v>
      </c>
    </row>
    <row r="18312" spans="1:15">
      <c r="A18312" t="s">
        <v>20308</v>
      </c>
      <c r="B18312" t="s">
        <v>23511</v>
      </c>
      <c r="C18312" t="s">
        <v>20309</v>
      </c>
      <c r="D18312">
        <v>1</v>
      </c>
      <c r="E18312">
        <v>6152</v>
      </c>
      <c r="F18312">
        <v>1</v>
      </c>
      <c r="G18312">
        <v>7804</v>
      </c>
      <c r="H18312">
        <v>0.788313685289595</v>
      </c>
      <c r="I18312">
        <v>0.968912233598893</v>
      </c>
      <c r="J18312">
        <v>0.832812322140707</v>
      </c>
      <c r="K18312" t="s">
        <v>23844</v>
      </c>
      <c r="L18312">
        <v>1</v>
      </c>
      <c r="M18312" t="s">
        <v>5133</v>
      </c>
      <c r="N18312">
        <v>1</v>
      </c>
      <c r="O18312">
        <v>1.6254876462938901E-4</v>
      </c>
    </row>
    <row r="18313" spans="1:15">
      <c r="A18313" t="s">
        <v>20310</v>
      </c>
      <c r="B18313" t="s">
        <v>23511</v>
      </c>
      <c r="C18313" t="s">
        <v>20311</v>
      </c>
      <c r="D18313">
        <v>1</v>
      </c>
      <c r="E18313">
        <v>6152</v>
      </c>
      <c r="F18313">
        <v>1</v>
      </c>
      <c r="G18313">
        <v>7804</v>
      </c>
      <c r="H18313">
        <v>0.788313685289595</v>
      </c>
      <c r="I18313">
        <v>0.968912233598893</v>
      </c>
      <c r="J18313">
        <v>0.832812322140707</v>
      </c>
      <c r="K18313" t="s">
        <v>23844</v>
      </c>
      <c r="L18313">
        <v>1</v>
      </c>
      <c r="M18313" t="s">
        <v>1463</v>
      </c>
      <c r="N18313">
        <v>1</v>
      </c>
      <c r="O18313">
        <v>1.6254876462938901E-4</v>
      </c>
    </row>
    <row r="18314" spans="1:15">
      <c r="A18314" t="s">
        <v>20312</v>
      </c>
      <c r="B18314" t="s">
        <v>23511</v>
      </c>
      <c r="C18314" t="s">
        <v>20313</v>
      </c>
      <c r="D18314">
        <v>1</v>
      </c>
      <c r="E18314">
        <v>6152</v>
      </c>
      <c r="F18314">
        <v>1</v>
      </c>
      <c r="G18314">
        <v>7804</v>
      </c>
      <c r="H18314">
        <v>0.788313685289595</v>
      </c>
      <c r="I18314">
        <v>0.968912233598893</v>
      </c>
      <c r="J18314">
        <v>0.832812322140707</v>
      </c>
      <c r="K18314" t="s">
        <v>33234</v>
      </c>
      <c r="L18314">
        <v>1</v>
      </c>
      <c r="M18314" t="s">
        <v>5133</v>
      </c>
      <c r="N18314">
        <v>1</v>
      </c>
      <c r="O18314">
        <v>1.6254876462938901E-4</v>
      </c>
    </row>
    <row r="18315" spans="1:15">
      <c r="A18315" t="s">
        <v>20314</v>
      </c>
      <c r="B18315" t="s">
        <v>23511</v>
      </c>
      <c r="C18315" t="s">
        <v>20315</v>
      </c>
      <c r="D18315">
        <v>1</v>
      </c>
      <c r="E18315">
        <v>6152</v>
      </c>
      <c r="F18315">
        <v>2</v>
      </c>
      <c r="G18315">
        <v>7804</v>
      </c>
      <c r="H18315">
        <v>0.95521029019776005</v>
      </c>
      <c r="I18315">
        <v>1</v>
      </c>
      <c r="J18315">
        <v>0.85953329234717102</v>
      </c>
      <c r="K18315" t="s">
        <v>33800</v>
      </c>
      <c r="L18315">
        <v>1</v>
      </c>
      <c r="M18315" t="s">
        <v>1463</v>
      </c>
      <c r="N18315">
        <v>0.5</v>
      </c>
      <c r="O18315">
        <v>1.6254876462938901E-4</v>
      </c>
    </row>
    <row r="18316" spans="1:15">
      <c r="A18316" t="s">
        <v>20314</v>
      </c>
      <c r="B18316" t="s">
        <v>23518</v>
      </c>
      <c r="C18316" t="s">
        <v>20315</v>
      </c>
      <c r="D18316">
        <v>1</v>
      </c>
      <c r="E18316">
        <v>787</v>
      </c>
      <c r="F18316">
        <v>2</v>
      </c>
      <c r="G18316">
        <v>7393</v>
      </c>
      <c r="H18316">
        <v>0.20158492765181499</v>
      </c>
      <c r="I18316">
        <v>0.83876007220319604</v>
      </c>
      <c r="J18316">
        <v>0.81095958809365798</v>
      </c>
      <c r="K18316" t="s">
        <v>24008</v>
      </c>
      <c r="L18316">
        <v>1</v>
      </c>
      <c r="M18316" t="s">
        <v>1463</v>
      </c>
      <c r="N18316">
        <v>0.5</v>
      </c>
      <c r="O18316">
        <v>1.27064803049555E-3</v>
      </c>
    </row>
    <row r="18317" spans="1:15">
      <c r="A18317" t="s">
        <v>20316</v>
      </c>
      <c r="B18317" t="s">
        <v>23511</v>
      </c>
      <c r="C18317" t="s">
        <v>20317</v>
      </c>
      <c r="D18317">
        <v>1</v>
      </c>
      <c r="E18317">
        <v>6152</v>
      </c>
      <c r="F18317">
        <v>1</v>
      </c>
      <c r="G18317">
        <v>7804</v>
      </c>
      <c r="H18317">
        <v>0.788313685289595</v>
      </c>
      <c r="I18317">
        <v>0.968912233598893</v>
      </c>
      <c r="J18317">
        <v>0.832812322140707</v>
      </c>
      <c r="K18317" t="s">
        <v>30074</v>
      </c>
      <c r="L18317">
        <v>1</v>
      </c>
      <c r="M18317" t="s">
        <v>2729</v>
      </c>
      <c r="N18317">
        <v>1</v>
      </c>
      <c r="O18317">
        <v>1.6254876462938901E-4</v>
      </c>
    </row>
    <row r="18318" spans="1:15">
      <c r="A18318" t="s">
        <v>20318</v>
      </c>
      <c r="B18318" t="s">
        <v>23511</v>
      </c>
      <c r="C18318" t="s">
        <v>20319</v>
      </c>
      <c r="D18318">
        <v>3</v>
      </c>
      <c r="E18318">
        <v>6152</v>
      </c>
      <c r="F18318">
        <v>4</v>
      </c>
      <c r="G18318">
        <v>7804</v>
      </c>
      <c r="H18318">
        <v>0.80103341611958101</v>
      </c>
      <c r="I18318">
        <v>0.968912233598893</v>
      </c>
      <c r="J18318">
        <v>0.832812322140707</v>
      </c>
      <c r="K18318" t="s">
        <v>34245</v>
      </c>
      <c r="L18318">
        <v>3</v>
      </c>
      <c r="M18318" t="s">
        <v>2729</v>
      </c>
      <c r="N18318">
        <v>0.75</v>
      </c>
      <c r="O18318">
        <v>4.8764629388816603E-4</v>
      </c>
    </row>
    <row r="18319" spans="1:15">
      <c r="A18319" t="s">
        <v>20320</v>
      </c>
      <c r="B18319" t="s">
        <v>23518</v>
      </c>
      <c r="C18319" t="s">
        <v>20321</v>
      </c>
      <c r="D18319">
        <v>7</v>
      </c>
      <c r="E18319">
        <v>787</v>
      </c>
      <c r="F18319">
        <v>131</v>
      </c>
      <c r="G18319">
        <v>7393</v>
      </c>
      <c r="H18319">
        <v>0.98941225354612095</v>
      </c>
      <c r="I18319">
        <v>1</v>
      </c>
      <c r="J18319">
        <v>0.966855260484069</v>
      </c>
      <c r="K18319" t="s">
        <v>34246</v>
      </c>
      <c r="L18319">
        <v>7</v>
      </c>
      <c r="M18319" t="s">
        <v>2729</v>
      </c>
      <c r="N18319">
        <v>5.34351145038168E-2</v>
      </c>
      <c r="O18319">
        <v>8.8945362134688708E-3</v>
      </c>
    </row>
    <row r="18320" spans="1:15">
      <c r="A18320" t="s">
        <v>20320</v>
      </c>
      <c r="B18320" t="s">
        <v>23513</v>
      </c>
      <c r="C18320" t="s">
        <v>20321</v>
      </c>
      <c r="D18320">
        <v>2</v>
      </c>
      <c r="E18320">
        <v>535</v>
      </c>
      <c r="F18320">
        <v>143</v>
      </c>
      <c r="G18320">
        <v>8124</v>
      </c>
      <c r="H18320">
        <v>0.99939380769831598</v>
      </c>
      <c r="I18320">
        <v>0.99999999999997702</v>
      </c>
      <c r="J18320">
        <v>0.95041217501583097</v>
      </c>
      <c r="K18320" t="s">
        <v>25082</v>
      </c>
      <c r="L18320">
        <v>2</v>
      </c>
      <c r="M18320" t="s">
        <v>2729</v>
      </c>
      <c r="N18320">
        <v>1.3986013986014E-2</v>
      </c>
      <c r="O18320">
        <v>3.7383177570093499E-3</v>
      </c>
    </row>
    <row r="18321" spans="1:15">
      <c r="A18321" t="s">
        <v>20320</v>
      </c>
      <c r="B18321" t="s">
        <v>23511</v>
      </c>
      <c r="C18321" t="s">
        <v>20321</v>
      </c>
      <c r="D18321">
        <v>125</v>
      </c>
      <c r="E18321">
        <v>6152</v>
      </c>
      <c r="F18321">
        <v>138</v>
      </c>
      <c r="G18321">
        <v>7804</v>
      </c>
      <c r="H18321">
        <v>1.7594840591133299E-4</v>
      </c>
      <c r="I18321">
        <v>3.1783707453157299E-3</v>
      </c>
      <c r="J18321">
        <v>2.7319154710211601E-3</v>
      </c>
      <c r="K18321" t="s">
        <v>34247</v>
      </c>
      <c r="L18321">
        <v>125</v>
      </c>
      <c r="M18321" t="s">
        <v>2729</v>
      </c>
      <c r="N18321">
        <v>0.90579710144927505</v>
      </c>
      <c r="O18321">
        <v>2.03185955786736E-2</v>
      </c>
    </row>
    <row r="18322" spans="1:15">
      <c r="A18322" t="s">
        <v>20322</v>
      </c>
      <c r="B18322" t="s">
        <v>23511</v>
      </c>
      <c r="C18322" t="s">
        <v>20323</v>
      </c>
      <c r="D18322">
        <v>13</v>
      </c>
      <c r="E18322">
        <v>6152</v>
      </c>
      <c r="F18322">
        <v>14</v>
      </c>
      <c r="G18322">
        <v>7804</v>
      </c>
      <c r="H18322">
        <v>0.17010059500559399</v>
      </c>
      <c r="I18322">
        <v>0.60434513093831699</v>
      </c>
      <c r="J18322">
        <v>0.51945476010939395</v>
      </c>
      <c r="K18322" t="s">
        <v>27699</v>
      </c>
      <c r="L18322">
        <v>13</v>
      </c>
      <c r="M18322" t="s">
        <v>5133</v>
      </c>
      <c r="N18322">
        <v>0.92857142857142905</v>
      </c>
      <c r="O18322">
        <v>2.1131339401820499E-3</v>
      </c>
    </row>
    <row r="18323" spans="1:15">
      <c r="A18323" t="s">
        <v>20322</v>
      </c>
      <c r="B18323" t="s">
        <v>23518</v>
      </c>
      <c r="C18323" t="s">
        <v>20323</v>
      </c>
      <c r="D18323">
        <v>1</v>
      </c>
      <c r="E18323">
        <v>787</v>
      </c>
      <c r="F18323">
        <v>12</v>
      </c>
      <c r="G18323">
        <v>7393</v>
      </c>
      <c r="H18323">
        <v>0.74120734014009004</v>
      </c>
      <c r="I18323">
        <v>1</v>
      </c>
      <c r="J18323">
        <v>0.966855260484069</v>
      </c>
      <c r="K18323" t="s">
        <v>25130</v>
      </c>
      <c r="L18323">
        <v>1</v>
      </c>
      <c r="M18323" t="s">
        <v>5133</v>
      </c>
      <c r="N18323">
        <v>8.3333333333333301E-2</v>
      </c>
      <c r="O18323">
        <v>1.27064803049555E-3</v>
      </c>
    </row>
    <row r="18324" spans="1:15">
      <c r="A18324" t="s">
        <v>20324</v>
      </c>
      <c r="B18324" t="s">
        <v>23511</v>
      </c>
      <c r="C18324" t="s">
        <v>20325</v>
      </c>
      <c r="D18324">
        <v>3</v>
      </c>
      <c r="E18324">
        <v>6152</v>
      </c>
      <c r="F18324">
        <v>3</v>
      </c>
      <c r="G18324">
        <v>7804</v>
      </c>
      <c r="H18324">
        <v>0.489837867770546</v>
      </c>
      <c r="I18324">
        <v>0.96083957126938102</v>
      </c>
      <c r="J18324">
        <v>0.82587360011061495</v>
      </c>
      <c r="K18324" t="s">
        <v>33295</v>
      </c>
      <c r="L18324">
        <v>3</v>
      </c>
      <c r="M18324" t="s">
        <v>1463</v>
      </c>
      <c r="N18324">
        <v>1</v>
      </c>
      <c r="O18324">
        <v>4.8764629388816603E-4</v>
      </c>
    </row>
    <row r="18325" spans="1:15">
      <c r="A18325" t="s">
        <v>20326</v>
      </c>
      <c r="B18325" t="s">
        <v>23513</v>
      </c>
      <c r="C18325" t="s">
        <v>20327</v>
      </c>
      <c r="D18325">
        <v>2</v>
      </c>
      <c r="E18325">
        <v>535</v>
      </c>
      <c r="F18325">
        <v>10</v>
      </c>
      <c r="G18325">
        <v>8124</v>
      </c>
      <c r="H18325">
        <v>0.13720826776095801</v>
      </c>
      <c r="I18325">
        <v>0.66676148853393002</v>
      </c>
      <c r="J18325">
        <v>0.63369823653433999</v>
      </c>
      <c r="K18325" t="s">
        <v>34248</v>
      </c>
      <c r="L18325">
        <v>2</v>
      </c>
      <c r="M18325" t="s">
        <v>1463</v>
      </c>
      <c r="N18325">
        <v>0.2</v>
      </c>
      <c r="O18325">
        <v>3.7383177570093499E-3</v>
      </c>
    </row>
    <row r="18326" spans="1:15">
      <c r="A18326" t="s">
        <v>20326</v>
      </c>
      <c r="B18326" t="s">
        <v>23511</v>
      </c>
      <c r="C18326" t="s">
        <v>20327</v>
      </c>
      <c r="D18326">
        <v>4</v>
      </c>
      <c r="E18326">
        <v>6152</v>
      </c>
      <c r="F18326">
        <v>6</v>
      </c>
      <c r="G18326">
        <v>7804</v>
      </c>
      <c r="H18326">
        <v>0.88632030892592895</v>
      </c>
      <c r="I18326">
        <v>1</v>
      </c>
      <c r="J18326">
        <v>0.85953329234717102</v>
      </c>
      <c r="K18326" t="s">
        <v>24989</v>
      </c>
      <c r="L18326">
        <v>4</v>
      </c>
      <c r="M18326" t="s">
        <v>1463</v>
      </c>
      <c r="N18326">
        <v>0.66666666666666696</v>
      </c>
      <c r="O18326">
        <v>6.5019505851755496E-4</v>
      </c>
    </row>
    <row r="18327" spans="1:15">
      <c r="A18327" t="s">
        <v>20328</v>
      </c>
      <c r="B18327" t="s">
        <v>23513</v>
      </c>
      <c r="C18327" t="s">
        <v>20329</v>
      </c>
      <c r="D18327">
        <v>1</v>
      </c>
      <c r="E18327">
        <v>535</v>
      </c>
      <c r="F18327">
        <v>1</v>
      </c>
      <c r="G18327">
        <v>8124</v>
      </c>
      <c r="H18327">
        <v>6.5854258985721295E-2</v>
      </c>
      <c r="I18327">
        <v>0.448760549738495</v>
      </c>
      <c r="J18327">
        <v>0.42650749013827299</v>
      </c>
      <c r="K18327" t="s">
        <v>26358</v>
      </c>
      <c r="L18327">
        <v>1</v>
      </c>
      <c r="M18327" t="s">
        <v>2729</v>
      </c>
      <c r="N18327">
        <v>1</v>
      </c>
      <c r="O18327">
        <v>1.8691588785046699E-3</v>
      </c>
    </row>
    <row r="18328" spans="1:15">
      <c r="A18328" t="s">
        <v>20330</v>
      </c>
      <c r="B18328" t="s">
        <v>23511</v>
      </c>
      <c r="C18328" t="s">
        <v>20331</v>
      </c>
      <c r="D18328">
        <v>6</v>
      </c>
      <c r="E18328">
        <v>6152</v>
      </c>
      <c r="F18328">
        <v>6</v>
      </c>
      <c r="G18328">
        <v>7804</v>
      </c>
      <c r="H18328">
        <v>0.23986678822258201</v>
      </c>
      <c r="I18328">
        <v>0.71382528017432401</v>
      </c>
      <c r="J18328">
        <v>0.61355659322887801</v>
      </c>
      <c r="K18328" t="s">
        <v>34249</v>
      </c>
      <c r="L18328">
        <v>6</v>
      </c>
      <c r="M18328" t="s">
        <v>5133</v>
      </c>
      <c r="N18328">
        <v>1</v>
      </c>
      <c r="O18328">
        <v>9.7529258777633303E-4</v>
      </c>
    </row>
    <row r="18329" spans="1:15">
      <c r="A18329" t="s">
        <v>20332</v>
      </c>
      <c r="B18329" t="s">
        <v>23518</v>
      </c>
      <c r="C18329" t="s">
        <v>20333</v>
      </c>
      <c r="D18329">
        <v>1</v>
      </c>
      <c r="E18329">
        <v>787</v>
      </c>
      <c r="F18329">
        <v>11</v>
      </c>
      <c r="G18329">
        <v>7393</v>
      </c>
      <c r="H18329">
        <v>0.71032488019926399</v>
      </c>
      <c r="I18329">
        <v>1</v>
      </c>
      <c r="J18329">
        <v>0.966855260484069</v>
      </c>
      <c r="K18329" t="s">
        <v>23525</v>
      </c>
      <c r="L18329">
        <v>1</v>
      </c>
      <c r="M18329" t="s">
        <v>2729</v>
      </c>
      <c r="N18329">
        <v>9.0909090909090898E-2</v>
      </c>
      <c r="O18329">
        <v>1.27064803049555E-3</v>
      </c>
    </row>
    <row r="18330" spans="1:15">
      <c r="A18330" t="s">
        <v>20332</v>
      </c>
      <c r="B18330" t="s">
        <v>23511</v>
      </c>
      <c r="C18330" t="s">
        <v>20333</v>
      </c>
      <c r="D18330">
        <v>11</v>
      </c>
      <c r="E18330">
        <v>6152</v>
      </c>
      <c r="F18330">
        <v>14</v>
      </c>
      <c r="G18330">
        <v>7804</v>
      </c>
      <c r="H18330">
        <v>0.65754173515226599</v>
      </c>
      <c r="I18330">
        <v>0.968912233598893</v>
      </c>
      <c r="J18330">
        <v>0.832812322140707</v>
      </c>
      <c r="K18330" t="s">
        <v>34250</v>
      </c>
      <c r="L18330">
        <v>11</v>
      </c>
      <c r="M18330" t="s">
        <v>2729</v>
      </c>
      <c r="N18330">
        <v>0.78571428571428603</v>
      </c>
      <c r="O18330">
        <v>1.78803641092328E-3</v>
      </c>
    </row>
    <row r="18331" spans="1:15">
      <c r="A18331" t="s">
        <v>20334</v>
      </c>
      <c r="B18331" t="s">
        <v>23511</v>
      </c>
      <c r="C18331" t="s">
        <v>20335</v>
      </c>
      <c r="D18331">
        <v>11</v>
      </c>
      <c r="E18331">
        <v>6152</v>
      </c>
      <c r="F18331">
        <v>11</v>
      </c>
      <c r="G18331">
        <v>7804</v>
      </c>
      <c r="H18331">
        <v>7.29234120922964E-2</v>
      </c>
      <c r="I18331">
        <v>0.34901846963959998</v>
      </c>
      <c r="J18331">
        <v>0.29999299429929699</v>
      </c>
      <c r="K18331" t="s">
        <v>26608</v>
      </c>
      <c r="L18331">
        <v>11</v>
      </c>
      <c r="M18331" t="s">
        <v>5133</v>
      </c>
      <c r="N18331">
        <v>1</v>
      </c>
      <c r="O18331">
        <v>1.78803641092328E-3</v>
      </c>
    </row>
    <row r="18332" spans="1:15">
      <c r="A18332" t="s">
        <v>20336</v>
      </c>
      <c r="B18332" t="s">
        <v>23518</v>
      </c>
      <c r="C18332" t="s">
        <v>20337</v>
      </c>
      <c r="D18332">
        <v>2</v>
      </c>
      <c r="E18332">
        <v>787</v>
      </c>
      <c r="F18332">
        <v>2</v>
      </c>
      <c r="G18332">
        <v>7393</v>
      </c>
      <c r="H18332">
        <v>1.1319170819711901E-2</v>
      </c>
      <c r="I18332">
        <v>0.24323860088996599</v>
      </c>
      <c r="J18332">
        <v>0.235176520823249</v>
      </c>
      <c r="K18332" t="s">
        <v>34251</v>
      </c>
      <c r="L18332">
        <v>2</v>
      </c>
      <c r="M18332" t="s">
        <v>2729</v>
      </c>
      <c r="N18332">
        <v>1</v>
      </c>
      <c r="O18332">
        <v>2.5412960609911099E-3</v>
      </c>
    </row>
    <row r="18333" spans="1:15">
      <c r="A18333" t="s">
        <v>20338</v>
      </c>
      <c r="B18333" t="s">
        <v>23511</v>
      </c>
      <c r="C18333" t="s">
        <v>20339</v>
      </c>
      <c r="D18333">
        <v>1</v>
      </c>
      <c r="E18333">
        <v>6152</v>
      </c>
      <c r="F18333">
        <v>2</v>
      </c>
      <c r="G18333">
        <v>7804</v>
      </c>
      <c r="H18333">
        <v>0.95521029019776005</v>
      </c>
      <c r="I18333">
        <v>1</v>
      </c>
      <c r="J18333">
        <v>0.85953329234717102</v>
      </c>
      <c r="K18333" t="s">
        <v>26355</v>
      </c>
      <c r="L18333">
        <v>1</v>
      </c>
      <c r="M18333" t="s">
        <v>2729</v>
      </c>
      <c r="N18333">
        <v>0.5</v>
      </c>
      <c r="O18333">
        <v>1.6254876462938901E-4</v>
      </c>
    </row>
    <row r="18334" spans="1:15">
      <c r="A18334" t="s">
        <v>20340</v>
      </c>
      <c r="B18334" t="s">
        <v>23518</v>
      </c>
      <c r="C18334" t="s">
        <v>20341</v>
      </c>
      <c r="D18334">
        <v>2</v>
      </c>
      <c r="E18334">
        <v>787</v>
      </c>
      <c r="F18334">
        <v>2</v>
      </c>
      <c r="G18334">
        <v>7393</v>
      </c>
      <c r="H18334">
        <v>1.1319170819711901E-2</v>
      </c>
      <c r="I18334">
        <v>0.24323860088996599</v>
      </c>
      <c r="J18334">
        <v>0.235176520823249</v>
      </c>
      <c r="K18334" t="s">
        <v>34251</v>
      </c>
      <c r="L18334">
        <v>2</v>
      </c>
      <c r="M18334" t="s">
        <v>2729</v>
      </c>
      <c r="N18334">
        <v>1</v>
      </c>
      <c r="O18334">
        <v>2.5412960609911099E-3</v>
      </c>
    </row>
    <row r="18335" spans="1:15">
      <c r="A18335" t="s">
        <v>20342</v>
      </c>
      <c r="B18335" t="s">
        <v>23511</v>
      </c>
      <c r="C18335" t="s">
        <v>20343</v>
      </c>
      <c r="D18335">
        <v>1</v>
      </c>
      <c r="E18335">
        <v>6152</v>
      </c>
      <c r="F18335">
        <v>1</v>
      </c>
      <c r="G18335">
        <v>7804</v>
      </c>
      <c r="H18335">
        <v>0.788313685289595</v>
      </c>
      <c r="I18335">
        <v>0.968912233598893</v>
      </c>
      <c r="J18335">
        <v>0.832812322140707</v>
      </c>
      <c r="K18335" t="s">
        <v>30602</v>
      </c>
      <c r="L18335">
        <v>1</v>
      </c>
      <c r="M18335" t="s">
        <v>5133</v>
      </c>
      <c r="N18335">
        <v>1</v>
      </c>
      <c r="O18335">
        <v>1.6254876462938901E-4</v>
      </c>
    </row>
    <row r="18336" spans="1:15">
      <c r="A18336" t="s">
        <v>20344</v>
      </c>
      <c r="B18336" t="s">
        <v>23511</v>
      </c>
      <c r="C18336" t="s">
        <v>20345</v>
      </c>
      <c r="D18336">
        <v>1</v>
      </c>
      <c r="E18336">
        <v>6152</v>
      </c>
      <c r="F18336">
        <v>2</v>
      </c>
      <c r="G18336">
        <v>7804</v>
      </c>
      <c r="H18336">
        <v>0.95521029019776005</v>
      </c>
      <c r="I18336">
        <v>1</v>
      </c>
      <c r="J18336">
        <v>0.85953329234717102</v>
      </c>
      <c r="K18336" t="s">
        <v>27480</v>
      </c>
      <c r="L18336">
        <v>1</v>
      </c>
      <c r="M18336" t="s">
        <v>1463</v>
      </c>
      <c r="N18336">
        <v>0.5</v>
      </c>
      <c r="O18336">
        <v>1.6254876462938901E-4</v>
      </c>
    </row>
    <row r="18337" spans="1:15">
      <c r="A18337" t="s">
        <v>20344</v>
      </c>
      <c r="B18337" t="s">
        <v>23518</v>
      </c>
      <c r="C18337" t="s">
        <v>20345</v>
      </c>
      <c r="D18337">
        <v>1</v>
      </c>
      <c r="E18337">
        <v>787</v>
      </c>
      <c r="F18337">
        <v>2</v>
      </c>
      <c r="G18337">
        <v>7393</v>
      </c>
      <c r="H18337">
        <v>0.20158492765181499</v>
      </c>
      <c r="I18337">
        <v>0.83876007220319604</v>
      </c>
      <c r="J18337">
        <v>0.81095958809365798</v>
      </c>
      <c r="K18337" t="s">
        <v>30004</v>
      </c>
      <c r="L18337">
        <v>1</v>
      </c>
      <c r="M18337" t="s">
        <v>1463</v>
      </c>
      <c r="N18337">
        <v>0.5</v>
      </c>
      <c r="O18337">
        <v>1.27064803049555E-3</v>
      </c>
    </row>
    <row r="18338" spans="1:15">
      <c r="A18338" t="s">
        <v>20346</v>
      </c>
      <c r="B18338" t="s">
        <v>23511</v>
      </c>
      <c r="C18338" t="s">
        <v>20347</v>
      </c>
      <c r="D18338">
        <v>1</v>
      </c>
      <c r="E18338">
        <v>6152</v>
      </c>
      <c r="F18338">
        <v>1</v>
      </c>
      <c r="G18338">
        <v>7804</v>
      </c>
      <c r="H18338">
        <v>0.788313685289595</v>
      </c>
      <c r="I18338">
        <v>0.968912233598893</v>
      </c>
      <c r="J18338">
        <v>0.832812322140707</v>
      </c>
      <c r="K18338" t="s">
        <v>34124</v>
      </c>
      <c r="L18338">
        <v>1</v>
      </c>
      <c r="M18338" t="s">
        <v>1463</v>
      </c>
      <c r="N18338">
        <v>1</v>
      </c>
      <c r="O18338">
        <v>1.6254876462938901E-4</v>
      </c>
    </row>
    <row r="18339" spans="1:15">
      <c r="A18339" t="s">
        <v>20348</v>
      </c>
      <c r="B18339" t="s">
        <v>23511</v>
      </c>
      <c r="C18339" t="s">
        <v>20349</v>
      </c>
      <c r="D18339">
        <v>3</v>
      </c>
      <c r="E18339">
        <v>6152</v>
      </c>
      <c r="F18339">
        <v>3</v>
      </c>
      <c r="G18339">
        <v>7804</v>
      </c>
      <c r="H18339">
        <v>0.489837867770546</v>
      </c>
      <c r="I18339">
        <v>0.96083957126938102</v>
      </c>
      <c r="J18339">
        <v>0.82587360011061495</v>
      </c>
      <c r="K18339" t="s">
        <v>27696</v>
      </c>
      <c r="L18339">
        <v>3</v>
      </c>
      <c r="M18339" t="s">
        <v>1463</v>
      </c>
      <c r="N18339">
        <v>1</v>
      </c>
      <c r="O18339">
        <v>4.8764629388816603E-4</v>
      </c>
    </row>
    <row r="18340" spans="1:15">
      <c r="A18340" t="s">
        <v>20350</v>
      </c>
      <c r="B18340" t="s">
        <v>23511</v>
      </c>
      <c r="C18340" t="s">
        <v>20351</v>
      </c>
      <c r="D18340">
        <v>3</v>
      </c>
      <c r="E18340">
        <v>6152</v>
      </c>
      <c r="F18340">
        <v>3</v>
      </c>
      <c r="G18340">
        <v>7804</v>
      </c>
      <c r="H18340">
        <v>0.489837867770546</v>
      </c>
      <c r="I18340">
        <v>0.96083957126938102</v>
      </c>
      <c r="J18340">
        <v>0.82587360011061495</v>
      </c>
      <c r="K18340" t="s">
        <v>26142</v>
      </c>
      <c r="L18340">
        <v>3</v>
      </c>
      <c r="M18340" t="s">
        <v>5133</v>
      </c>
      <c r="N18340">
        <v>1</v>
      </c>
      <c r="O18340">
        <v>4.8764629388816603E-4</v>
      </c>
    </row>
    <row r="18341" spans="1:15">
      <c r="A18341" t="s">
        <v>20352</v>
      </c>
      <c r="B18341" t="s">
        <v>23513</v>
      </c>
      <c r="C18341" t="s">
        <v>20353</v>
      </c>
      <c r="D18341">
        <v>1</v>
      </c>
      <c r="E18341">
        <v>535</v>
      </c>
      <c r="F18341">
        <v>3</v>
      </c>
      <c r="G18341">
        <v>8124</v>
      </c>
      <c r="H18341">
        <v>0.184859247501582</v>
      </c>
      <c r="I18341">
        <v>0.75508452473579202</v>
      </c>
      <c r="J18341">
        <v>0.71764152547495597</v>
      </c>
      <c r="K18341" t="s">
        <v>23845</v>
      </c>
      <c r="L18341">
        <v>1</v>
      </c>
      <c r="M18341" t="s">
        <v>5133</v>
      </c>
      <c r="N18341">
        <v>0.33333333333333298</v>
      </c>
      <c r="O18341">
        <v>1.8691588785046699E-3</v>
      </c>
    </row>
    <row r="18342" spans="1:15">
      <c r="A18342" t="s">
        <v>20352</v>
      </c>
      <c r="B18342" t="s">
        <v>23511</v>
      </c>
      <c r="C18342" t="s">
        <v>20353</v>
      </c>
      <c r="D18342">
        <v>2</v>
      </c>
      <c r="E18342">
        <v>6152</v>
      </c>
      <c r="F18342">
        <v>3</v>
      </c>
      <c r="G18342">
        <v>7804</v>
      </c>
      <c r="H18342">
        <v>0.88457550560319997</v>
      </c>
      <c r="I18342">
        <v>1</v>
      </c>
      <c r="J18342">
        <v>0.85953329234717102</v>
      </c>
      <c r="K18342" t="s">
        <v>34252</v>
      </c>
      <c r="L18342">
        <v>2</v>
      </c>
      <c r="M18342" t="s">
        <v>5133</v>
      </c>
      <c r="N18342">
        <v>0.66666666666666696</v>
      </c>
      <c r="O18342">
        <v>3.2509752925877802E-4</v>
      </c>
    </row>
    <row r="18343" spans="1:15">
      <c r="A18343" t="s">
        <v>20354</v>
      </c>
      <c r="B18343" t="s">
        <v>23511</v>
      </c>
      <c r="C18343" t="s">
        <v>20355</v>
      </c>
      <c r="D18343">
        <v>9</v>
      </c>
      <c r="E18343">
        <v>6152</v>
      </c>
      <c r="F18343">
        <v>9</v>
      </c>
      <c r="G18343">
        <v>7804</v>
      </c>
      <c r="H18343">
        <v>0.117423000773971</v>
      </c>
      <c r="I18343">
        <v>0.47842873658393897</v>
      </c>
      <c r="J18343">
        <v>0.41122542710949</v>
      </c>
      <c r="K18343" t="s">
        <v>34253</v>
      </c>
      <c r="L18343">
        <v>9</v>
      </c>
      <c r="M18343" t="s">
        <v>2729</v>
      </c>
      <c r="N18343">
        <v>1</v>
      </c>
      <c r="O18343">
        <v>1.4629388816645001E-3</v>
      </c>
    </row>
    <row r="18344" spans="1:15">
      <c r="A18344" t="s">
        <v>20356</v>
      </c>
      <c r="B18344" t="s">
        <v>23513</v>
      </c>
      <c r="C18344" t="s">
        <v>20357</v>
      </c>
      <c r="D18344">
        <v>2</v>
      </c>
      <c r="E18344">
        <v>535</v>
      </c>
      <c r="F18344">
        <v>9</v>
      </c>
      <c r="G18344">
        <v>8124</v>
      </c>
      <c r="H18344">
        <v>0.114576498756382</v>
      </c>
      <c r="I18344">
        <v>0.64703075560747003</v>
      </c>
      <c r="J18344">
        <v>0.614945907739046</v>
      </c>
      <c r="K18344" t="s">
        <v>34254</v>
      </c>
      <c r="L18344">
        <v>2</v>
      </c>
      <c r="M18344" t="s">
        <v>5133</v>
      </c>
      <c r="N18344">
        <v>0.22222222222222199</v>
      </c>
      <c r="O18344">
        <v>3.7383177570093499E-3</v>
      </c>
    </row>
    <row r="18345" spans="1:15">
      <c r="A18345" t="s">
        <v>20356</v>
      </c>
      <c r="B18345" t="s">
        <v>23511</v>
      </c>
      <c r="C18345" t="s">
        <v>20357</v>
      </c>
      <c r="D18345">
        <v>6</v>
      </c>
      <c r="E18345">
        <v>6152</v>
      </c>
      <c r="F18345">
        <v>10</v>
      </c>
      <c r="G18345">
        <v>7804</v>
      </c>
      <c r="H18345">
        <v>0.95895582693383896</v>
      </c>
      <c r="I18345">
        <v>1</v>
      </c>
      <c r="J18345">
        <v>0.85953329234717102</v>
      </c>
      <c r="K18345" t="s">
        <v>34255</v>
      </c>
      <c r="L18345">
        <v>6</v>
      </c>
      <c r="M18345" t="s">
        <v>5133</v>
      </c>
      <c r="N18345">
        <v>0.6</v>
      </c>
      <c r="O18345">
        <v>9.7529258777633303E-4</v>
      </c>
    </row>
    <row r="18346" spans="1:15">
      <c r="A18346" t="s">
        <v>20358</v>
      </c>
      <c r="B18346" t="s">
        <v>23511</v>
      </c>
      <c r="C18346" t="s">
        <v>20359</v>
      </c>
      <c r="D18346">
        <v>1</v>
      </c>
      <c r="E18346">
        <v>6152</v>
      </c>
      <c r="F18346">
        <v>1</v>
      </c>
      <c r="G18346">
        <v>7804</v>
      </c>
      <c r="H18346">
        <v>0.788313685289595</v>
      </c>
      <c r="I18346">
        <v>0.968912233598893</v>
      </c>
      <c r="J18346">
        <v>0.832812322140707</v>
      </c>
      <c r="K18346" t="s">
        <v>26126</v>
      </c>
      <c r="L18346">
        <v>1</v>
      </c>
      <c r="M18346" t="s">
        <v>5133</v>
      </c>
      <c r="N18346">
        <v>1</v>
      </c>
      <c r="O18346">
        <v>1.6254876462938901E-4</v>
      </c>
    </row>
    <row r="18347" spans="1:15">
      <c r="A18347" t="s">
        <v>20360</v>
      </c>
      <c r="B18347" t="s">
        <v>23511</v>
      </c>
      <c r="C18347" t="s">
        <v>20361</v>
      </c>
      <c r="D18347">
        <v>8</v>
      </c>
      <c r="E18347">
        <v>6152</v>
      </c>
      <c r="F18347">
        <v>8</v>
      </c>
      <c r="G18347">
        <v>7804</v>
      </c>
      <c r="H18347">
        <v>0.148995721685201</v>
      </c>
      <c r="I18347">
        <v>0.54611425167193095</v>
      </c>
      <c r="J18347">
        <v>0.46940338073728599</v>
      </c>
      <c r="K18347" t="s">
        <v>27898</v>
      </c>
      <c r="L18347">
        <v>8</v>
      </c>
      <c r="M18347" t="s">
        <v>1463</v>
      </c>
      <c r="N18347">
        <v>1</v>
      </c>
      <c r="O18347">
        <v>1.3003901170351099E-3</v>
      </c>
    </row>
    <row r="18348" spans="1:15">
      <c r="A18348" t="s">
        <v>20362</v>
      </c>
      <c r="B18348" t="s">
        <v>23511</v>
      </c>
      <c r="C18348" t="s">
        <v>20363</v>
      </c>
      <c r="D18348">
        <v>1</v>
      </c>
      <c r="E18348">
        <v>6152</v>
      </c>
      <c r="F18348">
        <v>1</v>
      </c>
      <c r="G18348">
        <v>7804</v>
      </c>
      <c r="H18348">
        <v>0.788313685289595</v>
      </c>
      <c r="I18348">
        <v>0.968912233598893</v>
      </c>
      <c r="J18348">
        <v>0.832812322140707</v>
      </c>
      <c r="K18348" t="s">
        <v>29181</v>
      </c>
      <c r="L18348">
        <v>1</v>
      </c>
      <c r="M18348" t="s">
        <v>2729</v>
      </c>
      <c r="N18348">
        <v>1</v>
      </c>
      <c r="O18348">
        <v>1.6254876462938901E-4</v>
      </c>
    </row>
    <row r="18349" spans="1:15">
      <c r="A18349" t="s">
        <v>20364</v>
      </c>
      <c r="B18349" t="s">
        <v>23511</v>
      </c>
      <c r="C18349" t="s">
        <v>20365</v>
      </c>
      <c r="D18349">
        <v>32</v>
      </c>
      <c r="E18349">
        <v>6152</v>
      </c>
      <c r="F18349">
        <v>40</v>
      </c>
      <c r="G18349">
        <v>7804</v>
      </c>
      <c r="H18349">
        <v>0.51998185045538403</v>
      </c>
      <c r="I18349">
        <v>0.968912233598893</v>
      </c>
      <c r="J18349">
        <v>0.832812322140707</v>
      </c>
      <c r="K18349" t="s">
        <v>34256</v>
      </c>
      <c r="L18349">
        <v>32</v>
      </c>
      <c r="M18349" t="s">
        <v>5133</v>
      </c>
      <c r="N18349">
        <v>0.8</v>
      </c>
      <c r="O18349">
        <v>5.2015604681404396E-3</v>
      </c>
    </row>
    <row r="18350" spans="1:15">
      <c r="A18350" t="s">
        <v>20364</v>
      </c>
      <c r="B18350" t="s">
        <v>23518</v>
      </c>
      <c r="C18350" t="s">
        <v>20365</v>
      </c>
      <c r="D18350">
        <v>5</v>
      </c>
      <c r="E18350">
        <v>787</v>
      </c>
      <c r="F18350">
        <v>37</v>
      </c>
      <c r="G18350">
        <v>7393</v>
      </c>
      <c r="H18350">
        <v>0.358204384826321</v>
      </c>
      <c r="I18350">
        <v>1</v>
      </c>
      <c r="J18350">
        <v>0.966855260484069</v>
      </c>
      <c r="K18350" t="s">
        <v>34257</v>
      </c>
      <c r="L18350">
        <v>5</v>
      </c>
      <c r="M18350" t="s">
        <v>5133</v>
      </c>
      <c r="N18350">
        <v>0.135135135135135</v>
      </c>
      <c r="O18350">
        <v>6.35324015247776E-3</v>
      </c>
    </row>
    <row r="18351" spans="1:15">
      <c r="A18351" t="s">
        <v>20366</v>
      </c>
      <c r="B18351" t="s">
        <v>23511</v>
      </c>
      <c r="C18351" t="s">
        <v>20367</v>
      </c>
      <c r="D18351">
        <v>1</v>
      </c>
      <c r="E18351">
        <v>6152</v>
      </c>
      <c r="F18351">
        <v>1</v>
      </c>
      <c r="G18351">
        <v>7804</v>
      </c>
      <c r="H18351">
        <v>0.788313685289595</v>
      </c>
      <c r="I18351">
        <v>0.968912233598893</v>
      </c>
      <c r="J18351">
        <v>0.832812322140707</v>
      </c>
      <c r="K18351" t="s">
        <v>28027</v>
      </c>
      <c r="L18351">
        <v>1</v>
      </c>
      <c r="M18351" t="s">
        <v>5133</v>
      </c>
      <c r="N18351">
        <v>1</v>
      </c>
      <c r="O18351">
        <v>1.6254876462938901E-4</v>
      </c>
    </row>
    <row r="18352" spans="1:15">
      <c r="A18352" t="s">
        <v>20368</v>
      </c>
      <c r="B18352" t="s">
        <v>23518</v>
      </c>
      <c r="C18352" t="s">
        <v>20369</v>
      </c>
      <c r="D18352">
        <v>1</v>
      </c>
      <c r="E18352">
        <v>787</v>
      </c>
      <c r="F18352">
        <v>1</v>
      </c>
      <c r="G18352">
        <v>7393</v>
      </c>
      <c r="H18352">
        <v>0.106452049235764</v>
      </c>
      <c r="I18352">
        <v>0.63266972740240601</v>
      </c>
      <c r="J18352">
        <v>0.61170005408803896</v>
      </c>
      <c r="K18352" t="s">
        <v>26116</v>
      </c>
      <c r="L18352">
        <v>1</v>
      </c>
      <c r="M18352" t="s">
        <v>5133</v>
      </c>
      <c r="N18352">
        <v>1</v>
      </c>
      <c r="O18352">
        <v>1.27064803049555E-3</v>
      </c>
    </row>
    <row r="18353" spans="1:15">
      <c r="A18353" t="s">
        <v>20370</v>
      </c>
      <c r="B18353" t="s">
        <v>23511</v>
      </c>
      <c r="C18353" t="s">
        <v>20371</v>
      </c>
      <c r="D18353">
        <v>1</v>
      </c>
      <c r="E18353">
        <v>6152</v>
      </c>
      <c r="F18353">
        <v>2</v>
      </c>
      <c r="G18353">
        <v>7804</v>
      </c>
      <c r="H18353">
        <v>0.95521029019776005</v>
      </c>
      <c r="I18353">
        <v>1</v>
      </c>
      <c r="J18353">
        <v>0.85953329234717102</v>
      </c>
      <c r="K18353" t="s">
        <v>33347</v>
      </c>
      <c r="L18353">
        <v>1</v>
      </c>
      <c r="M18353" t="s">
        <v>5133</v>
      </c>
      <c r="N18353">
        <v>0.5</v>
      </c>
      <c r="O18353">
        <v>1.6254876462938901E-4</v>
      </c>
    </row>
    <row r="18354" spans="1:15">
      <c r="A18354" t="s">
        <v>20372</v>
      </c>
      <c r="B18354" t="s">
        <v>23518</v>
      </c>
      <c r="C18354" t="s">
        <v>20373</v>
      </c>
      <c r="D18354">
        <v>2</v>
      </c>
      <c r="E18354">
        <v>787</v>
      </c>
      <c r="F18354">
        <v>4</v>
      </c>
      <c r="G18354">
        <v>7393</v>
      </c>
      <c r="H18354">
        <v>5.8679954233094203E-2</v>
      </c>
      <c r="I18354">
        <v>0.61178825165478101</v>
      </c>
      <c r="J18354">
        <v>0.59151068941477603</v>
      </c>
      <c r="K18354" t="s">
        <v>25119</v>
      </c>
      <c r="L18354">
        <v>2</v>
      </c>
      <c r="M18354" t="s">
        <v>5133</v>
      </c>
      <c r="N18354">
        <v>0.5</v>
      </c>
      <c r="O18354">
        <v>2.5412960609911099E-3</v>
      </c>
    </row>
    <row r="18355" spans="1:15">
      <c r="A18355" t="s">
        <v>20372</v>
      </c>
      <c r="B18355" t="s">
        <v>23511</v>
      </c>
      <c r="C18355" t="s">
        <v>20373</v>
      </c>
      <c r="D18355">
        <v>2</v>
      </c>
      <c r="E18355">
        <v>6152</v>
      </c>
      <c r="F18355">
        <v>4</v>
      </c>
      <c r="G18355">
        <v>7804</v>
      </c>
      <c r="H18355">
        <v>0.96811759508681905</v>
      </c>
      <c r="I18355">
        <v>1</v>
      </c>
      <c r="J18355">
        <v>0.85953329234717102</v>
      </c>
      <c r="K18355" t="s">
        <v>25147</v>
      </c>
      <c r="L18355">
        <v>2</v>
      </c>
      <c r="M18355" t="s">
        <v>5133</v>
      </c>
      <c r="N18355">
        <v>0.5</v>
      </c>
      <c r="O18355">
        <v>3.2509752925877802E-4</v>
      </c>
    </row>
    <row r="18356" spans="1:15">
      <c r="A18356" t="s">
        <v>20374</v>
      </c>
      <c r="B18356" t="s">
        <v>23518</v>
      </c>
      <c r="C18356" t="s">
        <v>20375</v>
      </c>
      <c r="D18356">
        <v>1</v>
      </c>
      <c r="E18356">
        <v>787</v>
      </c>
      <c r="F18356">
        <v>1</v>
      </c>
      <c r="G18356">
        <v>7393</v>
      </c>
      <c r="H18356">
        <v>0.106452049235764</v>
      </c>
      <c r="I18356">
        <v>0.63266972740240601</v>
      </c>
      <c r="J18356">
        <v>0.61170005408803896</v>
      </c>
      <c r="K18356" t="s">
        <v>23564</v>
      </c>
      <c r="L18356">
        <v>1</v>
      </c>
      <c r="M18356" t="s">
        <v>5133</v>
      </c>
      <c r="N18356">
        <v>1</v>
      </c>
      <c r="O18356">
        <v>1.27064803049555E-3</v>
      </c>
    </row>
    <row r="18357" spans="1:15">
      <c r="A18357" t="s">
        <v>20376</v>
      </c>
      <c r="B18357" t="s">
        <v>23511</v>
      </c>
      <c r="C18357" t="s">
        <v>20377</v>
      </c>
      <c r="D18357">
        <v>1</v>
      </c>
      <c r="E18357">
        <v>6152</v>
      </c>
      <c r="F18357">
        <v>2</v>
      </c>
      <c r="G18357">
        <v>7804</v>
      </c>
      <c r="H18357">
        <v>0.95521029019776005</v>
      </c>
      <c r="I18357">
        <v>1</v>
      </c>
      <c r="J18357">
        <v>0.85953329234717102</v>
      </c>
      <c r="K18357" t="s">
        <v>33347</v>
      </c>
      <c r="L18357">
        <v>1</v>
      </c>
      <c r="M18357" t="s">
        <v>5133</v>
      </c>
      <c r="N18357">
        <v>0.5</v>
      </c>
      <c r="O18357">
        <v>1.6254876462938901E-4</v>
      </c>
    </row>
    <row r="18358" spans="1:15">
      <c r="A18358" t="s">
        <v>20378</v>
      </c>
      <c r="B18358" t="s">
        <v>23511</v>
      </c>
      <c r="C18358" t="s">
        <v>20379</v>
      </c>
      <c r="D18358">
        <v>1</v>
      </c>
      <c r="E18358">
        <v>6152</v>
      </c>
      <c r="F18358">
        <v>1</v>
      </c>
      <c r="G18358">
        <v>7804</v>
      </c>
      <c r="H18358">
        <v>0.788313685289595</v>
      </c>
      <c r="I18358">
        <v>0.968912233598893</v>
      </c>
      <c r="J18358">
        <v>0.832812322140707</v>
      </c>
      <c r="K18358" t="s">
        <v>30011</v>
      </c>
      <c r="L18358">
        <v>1</v>
      </c>
      <c r="M18358" t="s">
        <v>1463</v>
      </c>
      <c r="N18358">
        <v>1</v>
      </c>
      <c r="O18358">
        <v>1.6254876462938901E-4</v>
      </c>
    </row>
    <row r="18359" spans="1:15">
      <c r="A18359" t="s">
        <v>20380</v>
      </c>
      <c r="B18359" t="s">
        <v>23511</v>
      </c>
      <c r="C18359" t="s">
        <v>20381</v>
      </c>
      <c r="D18359">
        <v>1</v>
      </c>
      <c r="E18359">
        <v>6152</v>
      </c>
      <c r="F18359">
        <v>1</v>
      </c>
      <c r="G18359">
        <v>7804</v>
      </c>
      <c r="H18359">
        <v>0.788313685289595</v>
      </c>
      <c r="I18359">
        <v>0.968912233598893</v>
      </c>
      <c r="J18359">
        <v>0.832812322140707</v>
      </c>
      <c r="K18359" t="s">
        <v>25149</v>
      </c>
      <c r="L18359">
        <v>1</v>
      </c>
      <c r="M18359" t="s">
        <v>5133</v>
      </c>
      <c r="N18359">
        <v>1</v>
      </c>
      <c r="O18359">
        <v>1.6254876462938901E-4</v>
      </c>
    </row>
    <row r="18360" spans="1:15">
      <c r="A18360" t="s">
        <v>20382</v>
      </c>
      <c r="B18360" t="s">
        <v>23518</v>
      </c>
      <c r="C18360" t="s">
        <v>20383</v>
      </c>
      <c r="D18360">
        <v>1</v>
      </c>
      <c r="E18360">
        <v>787</v>
      </c>
      <c r="F18360">
        <v>2</v>
      </c>
      <c r="G18360">
        <v>7393</v>
      </c>
      <c r="H18360">
        <v>0.20158492765181499</v>
      </c>
      <c r="I18360">
        <v>0.83876007220319604</v>
      </c>
      <c r="J18360">
        <v>0.81095958809365798</v>
      </c>
      <c r="K18360" t="s">
        <v>31599</v>
      </c>
      <c r="L18360">
        <v>1</v>
      </c>
      <c r="M18360" t="s">
        <v>2729</v>
      </c>
      <c r="N18360">
        <v>0.5</v>
      </c>
      <c r="O18360">
        <v>1.27064803049555E-3</v>
      </c>
    </row>
    <row r="18361" spans="1:15">
      <c r="A18361" t="s">
        <v>20382</v>
      </c>
      <c r="B18361" t="s">
        <v>23511</v>
      </c>
      <c r="C18361" t="s">
        <v>20383</v>
      </c>
      <c r="D18361">
        <v>1</v>
      </c>
      <c r="E18361">
        <v>6152</v>
      </c>
      <c r="F18361">
        <v>2</v>
      </c>
      <c r="G18361">
        <v>7804</v>
      </c>
      <c r="H18361">
        <v>0.95521029019776005</v>
      </c>
      <c r="I18361">
        <v>1</v>
      </c>
      <c r="J18361">
        <v>0.85953329234717102</v>
      </c>
      <c r="K18361" t="s">
        <v>34258</v>
      </c>
      <c r="L18361">
        <v>1</v>
      </c>
      <c r="M18361" t="s">
        <v>2729</v>
      </c>
      <c r="N18361">
        <v>0.5</v>
      </c>
      <c r="O18361">
        <v>1.6254876462938901E-4</v>
      </c>
    </row>
    <row r="18362" spans="1:15">
      <c r="A18362" t="s">
        <v>20384</v>
      </c>
      <c r="B18362" t="s">
        <v>23511</v>
      </c>
      <c r="C18362" t="s">
        <v>20385</v>
      </c>
      <c r="D18362">
        <v>7</v>
      </c>
      <c r="E18362">
        <v>6152</v>
      </c>
      <c r="F18362">
        <v>7</v>
      </c>
      <c r="G18362">
        <v>7804</v>
      </c>
      <c r="H18362">
        <v>0.18905120292587699</v>
      </c>
      <c r="I18362">
        <v>0.631132279689813</v>
      </c>
      <c r="J18362">
        <v>0.54247920626835999</v>
      </c>
      <c r="K18362" t="s">
        <v>34259</v>
      </c>
      <c r="L18362">
        <v>7</v>
      </c>
      <c r="M18362" t="s">
        <v>2729</v>
      </c>
      <c r="N18362">
        <v>1</v>
      </c>
      <c r="O18362">
        <v>1.13784135240572E-3</v>
      </c>
    </row>
    <row r="18363" spans="1:15">
      <c r="A18363" t="s">
        <v>20386</v>
      </c>
      <c r="B18363" t="s">
        <v>23513</v>
      </c>
      <c r="C18363" t="s">
        <v>20387</v>
      </c>
      <c r="D18363">
        <v>1</v>
      </c>
      <c r="E18363">
        <v>535</v>
      </c>
      <c r="F18363">
        <v>1</v>
      </c>
      <c r="G18363">
        <v>8124</v>
      </c>
      <c r="H18363">
        <v>6.5854258985721295E-2</v>
      </c>
      <c r="I18363">
        <v>0.448760549738495</v>
      </c>
      <c r="J18363">
        <v>0.42650749013827299</v>
      </c>
      <c r="K18363" t="s">
        <v>25884</v>
      </c>
      <c r="L18363">
        <v>1</v>
      </c>
      <c r="M18363" t="s">
        <v>5133</v>
      </c>
      <c r="N18363">
        <v>1</v>
      </c>
      <c r="O18363">
        <v>1.8691588785046699E-3</v>
      </c>
    </row>
    <row r="18364" spans="1:15">
      <c r="A18364" t="s">
        <v>20388</v>
      </c>
      <c r="B18364" t="s">
        <v>23511</v>
      </c>
      <c r="C18364" t="s">
        <v>20389</v>
      </c>
      <c r="D18364">
        <v>1</v>
      </c>
      <c r="E18364">
        <v>6152</v>
      </c>
      <c r="F18364">
        <v>1</v>
      </c>
      <c r="G18364">
        <v>7804</v>
      </c>
      <c r="H18364">
        <v>0.788313685289595</v>
      </c>
      <c r="I18364">
        <v>0.968912233598893</v>
      </c>
      <c r="J18364">
        <v>0.832812322140707</v>
      </c>
      <c r="K18364" t="s">
        <v>31575</v>
      </c>
      <c r="L18364">
        <v>1</v>
      </c>
      <c r="M18364" t="s">
        <v>1463</v>
      </c>
      <c r="N18364">
        <v>1</v>
      </c>
      <c r="O18364">
        <v>1.6254876462938901E-4</v>
      </c>
    </row>
    <row r="18365" spans="1:15">
      <c r="A18365" t="s">
        <v>20390</v>
      </c>
      <c r="B18365" t="s">
        <v>23513</v>
      </c>
      <c r="C18365" t="s">
        <v>20391</v>
      </c>
      <c r="D18365">
        <v>1</v>
      </c>
      <c r="E18365">
        <v>535</v>
      </c>
      <c r="F18365">
        <v>1</v>
      </c>
      <c r="G18365">
        <v>8124</v>
      </c>
      <c r="H18365">
        <v>6.5854258985721295E-2</v>
      </c>
      <c r="I18365">
        <v>0.448760549738495</v>
      </c>
      <c r="J18365">
        <v>0.42650749013827299</v>
      </c>
      <c r="K18365" t="s">
        <v>25884</v>
      </c>
      <c r="L18365">
        <v>1</v>
      </c>
      <c r="M18365" t="s">
        <v>1463</v>
      </c>
      <c r="N18365">
        <v>1</v>
      </c>
      <c r="O18365">
        <v>1.8691588785046699E-3</v>
      </c>
    </row>
    <row r="18366" spans="1:15">
      <c r="A18366" t="s">
        <v>20392</v>
      </c>
      <c r="B18366" t="s">
        <v>23513</v>
      </c>
      <c r="C18366" t="s">
        <v>20393</v>
      </c>
      <c r="D18366">
        <v>2</v>
      </c>
      <c r="E18366">
        <v>535</v>
      </c>
      <c r="F18366">
        <v>28</v>
      </c>
      <c r="G18366">
        <v>8124</v>
      </c>
      <c r="H18366">
        <v>0.55889928712021897</v>
      </c>
      <c r="I18366">
        <v>0.99999999999997702</v>
      </c>
      <c r="J18366">
        <v>0.95041217501583097</v>
      </c>
      <c r="K18366" t="s">
        <v>23703</v>
      </c>
      <c r="L18366">
        <v>2</v>
      </c>
      <c r="M18366" t="s">
        <v>5133</v>
      </c>
      <c r="N18366">
        <v>7.1428571428571397E-2</v>
      </c>
      <c r="O18366">
        <v>3.7383177570093499E-3</v>
      </c>
    </row>
    <row r="18367" spans="1:15">
      <c r="A18367" t="s">
        <v>20392</v>
      </c>
      <c r="B18367" t="s">
        <v>23511</v>
      </c>
      <c r="C18367" t="s">
        <v>20393</v>
      </c>
      <c r="D18367">
        <v>25</v>
      </c>
      <c r="E18367">
        <v>6152</v>
      </c>
      <c r="F18367">
        <v>29</v>
      </c>
      <c r="G18367">
        <v>7804</v>
      </c>
      <c r="H18367">
        <v>0.234122082898128</v>
      </c>
      <c r="I18367">
        <v>0.71382528017432401</v>
      </c>
      <c r="J18367">
        <v>0.61355659322887801</v>
      </c>
      <c r="K18367" t="s">
        <v>34260</v>
      </c>
      <c r="L18367">
        <v>25</v>
      </c>
      <c r="M18367" t="s">
        <v>5133</v>
      </c>
      <c r="N18367">
        <v>0.86206896551724099</v>
      </c>
      <c r="O18367">
        <v>4.0637191157347199E-3</v>
      </c>
    </row>
    <row r="18368" spans="1:15">
      <c r="A18368" t="s">
        <v>20392</v>
      </c>
      <c r="B18368" t="s">
        <v>23518</v>
      </c>
      <c r="C18368" t="s">
        <v>20393</v>
      </c>
      <c r="D18368">
        <v>1</v>
      </c>
      <c r="E18368">
        <v>787</v>
      </c>
      <c r="F18368">
        <v>22</v>
      </c>
      <c r="G18368">
        <v>7393</v>
      </c>
      <c r="H18368">
        <v>0.91625227339000104</v>
      </c>
      <c r="I18368">
        <v>1</v>
      </c>
      <c r="J18368">
        <v>0.966855260484069</v>
      </c>
      <c r="K18368" t="s">
        <v>29679</v>
      </c>
      <c r="L18368">
        <v>1</v>
      </c>
      <c r="M18368" t="s">
        <v>5133</v>
      </c>
      <c r="N18368">
        <v>4.5454545454545497E-2</v>
      </c>
      <c r="O18368">
        <v>1.27064803049555E-3</v>
      </c>
    </row>
    <row r="18369" spans="1:15">
      <c r="A18369" t="s">
        <v>20394</v>
      </c>
      <c r="B18369" t="s">
        <v>23513</v>
      </c>
      <c r="C18369" t="s">
        <v>20395</v>
      </c>
      <c r="D18369">
        <v>1</v>
      </c>
      <c r="E18369">
        <v>535</v>
      </c>
      <c r="F18369">
        <v>6</v>
      </c>
      <c r="G18369">
        <v>8124</v>
      </c>
      <c r="H18369">
        <v>0.33559747746230201</v>
      </c>
      <c r="I18369">
        <v>0.97804040131218795</v>
      </c>
      <c r="J18369">
        <v>0.92954150506449396</v>
      </c>
      <c r="K18369" t="s">
        <v>25273</v>
      </c>
      <c r="L18369">
        <v>1</v>
      </c>
      <c r="M18369" t="s">
        <v>2729</v>
      </c>
      <c r="N18369">
        <v>0.16666666666666699</v>
      </c>
      <c r="O18369">
        <v>1.8691588785046699E-3</v>
      </c>
    </row>
    <row r="18370" spans="1:15">
      <c r="A18370" t="s">
        <v>20394</v>
      </c>
      <c r="B18370" t="s">
        <v>23511</v>
      </c>
      <c r="C18370" t="s">
        <v>20395</v>
      </c>
      <c r="D18370">
        <v>3</v>
      </c>
      <c r="E18370">
        <v>6152</v>
      </c>
      <c r="F18370">
        <v>6</v>
      </c>
      <c r="G18370">
        <v>7804</v>
      </c>
      <c r="H18370">
        <v>0.97922542091541498</v>
      </c>
      <c r="I18370">
        <v>1</v>
      </c>
      <c r="J18370">
        <v>0.85953329234717102</v>
      </c>
      <c r="K18370" t="s">
        <v>34261</v>
      </c>
      <c r="L18370">
        <v>3</v>
      </c>
      <c r="M18370" t="s">
        <v>2729</v>
      </c>
      <c r="N18370">
        <v>0.5</v>
      </c>
      <c r="O18370">
        <v>4.8764629388816603E-4</v>
      </c>
    </row>
    <row r="18371" spans="1:15">
      <c r="A18371" t="s">
        <v>20396</v>
      </c>
      <c r="B18371" t="s">
        <v>23511</v>
      </c>
      <c r="C18371" t="s">
        <v>20397</v>
      </c>
      <c r="D18371">
        <v>1</v>
      </c>
      <c r="E18371">
        <v>6152</v>
      </c>
      <c r="F18371">
        <v>1</v>
      </c>
      <c r="G18371">
        <v>7804</v>
      </c>
      <c r="H18371">
        <v>0.788313685289595</v>
      </c>
      <c r="I18371">
        <v>0.968912233598893</v>
      </c>
      <c r="J18371">
        <v>0.832812322140707</v>
      </c>
      <c r="K18371" t="s">
        <v>34262</v>
      </c>
      <c r="L18371">
        <v>1</v>
      </c>
      <c r="M18371" t="s">
        <v>5133</v>
      </c>
      <c r="N18371">
        <v>1</v>
      </c>
      <c r="O18371">
        <v>1.6254876462938901E-4</v>
      </c>
    </row>
    <row r="18372" spans="1:15">
      <c r="A18372" t="s">
        <v>20398</v>
      </c>
      <c r="B18372" t="s">
        <v>23511</v>
      </c>
      <c r="C18372" t="s">
        <v>20399</v>
      </c>
      <c r="D18372">
        <v>1</v>
      </c>
      <c r="E18372">
        <v>6152</v>
      </c>
      <c r="F18372">
        <v>1</v>
      </c>
      <c r="G18372">
        <v>7804</v>
      </c>
      <c r="H18372">
        <v>0.788313685289595</v>
      </c>
      <c r="I18372">
        <v>0.968912233598893</v>
      </c>
      <c r="J18372">
        <v>0.832812322140707</v>
      </c>
      <c r="K18372" t="s">
        <v>34262</v>
      </c>
      <c r="L18372">
        <v>1</v>
      </c>
      <c r="M18372" t="s">
        <v>5133</v>
      </c>
      <c r="N18372">
        <v>1</v>
      </c>
      <c r="O18372">
        <v>1.6254876462938901E-4</v>
      </c>
    </row>
    <row r="18373" spans="1:15">
      <c r="A18373" t="s">
        <v>20400</v>
      </c>
      <c r="B18373" t="s">
        <v>23511</v>
      </c>
      <c r="C18373" t="s">
        <v>20401</v>
      </c>
      <c r="D18373">
        <v>1</v>
      </c>
      <c r="E18373">
        <v>6152</v>
      </c>
      <c r="F18373">
        <v>1</v>
      </c>
      <c r="G18373">
        <v>7804</v>
      </c>
      <c r="H18373">
        <v>0.788313685289595</v>
      </c>
      <c r="I18373">
        <v>0.968912233598893</v>
      </c>
      <c r="J18373">
        <v>0.832812322140707</v>
      </c>
      <c r="K18373" t="s">
        <v>34263</v>
      </c>
      <c r="L18373">
        <v>1</v>
      </c>
      <c r="M18373" t="s">
        <v>2729</v>
      </c>
      <c r="N18373">
        <v>1</v>
      </c>
      <c r="O18373">
        <v>1.6254876462938901E-4</v>
      </c>
    </row>
    <row r="18374" spans="1:15">
      <c r="A18374" t="s">
        <v>20402</v>
      </c>
      <c r="B18374" t="s">
        <v>23511</v>
      </c>
      <c r="C18374" t="s">
        <v>20403</v>
      </c>
      <c r="D18374">
        <v>49</v>
      </c>
      <c r="E18374">
        <v>6152</v>
      </c>
      <c r="F18374">
        <v>57</v>
      </c>
      <c r="G18374">
        <v>7804</v>
      </c>
      <c r="H18374">
        <v>0.120073588841327</v>
      </c>
      <c r="I18374">
        <v>0.48647098030570601</v>
      </c>
      <c r="J18374">
        <v>0.41813800333351903</v>
      </c>
      <c r="K18374" t="s">
        <v>28235</v>
      </c>
      <c r="L18374">
        <v>49</v>
      </c>
      <c r="M18374" t="s">
        <v>5133</v>
      </c>
      <c r="N18374">
        <v>0.859649122807018</v>
      </c>
      <c r="O18374">
        <v>7.9648894668400503E-3</v>
      </c>
    </row>
    <row r="18375" spans="1:15">
      <c r="A18375" t="s">
        <v>20402</v>
      </c>
      <c r="B18375" t="s">
        <v>23518</v>
      </c>
      <c r="C18375" t="s">
        <v>20403</v>
      </c>
      <c r="D18375">
        <v>1</v>
      </c>
      <c r="E18375">
        <v>787</v>
      </c>
      <c r="F18375">
        <v>57</v>
      </c>
      <c r="G18375">
        <v>7393</v>
      </c>
      <c r="H18375">
        <v>0.99840600093800302</v>
      </c>
      <c r="I18375">
        <v>1</v>
      </c>
      <c r="J18375">
        <v>0.966855260484069</v>
      </c>
      <c r="K18375" t="s">
        <v>24833</v>
      </c>
      <c r="L18375">
        <v>1</v>
      </c>
      <c r="M18375" t="s">
        <v>5133</v>
      </c>
      <c r="N18375">
        <v>1.7543859649122799E-2</v>
      </c>
      <c r="O18375">
        <v>1.27064803049555E-3</v>
      </c>
    </row>
    <row r="18376" spans="1:15">
      <c r="A18376" t="s">
        <v>20402</v>
      </c>
      <c r="B18376" t="s">
        <v>23513</v>
      </c>
      <c r="C18376" t="s">
        <v>20403</v>
      </c>
      <c r="D18376">
        <v>4</v>
      </c>
      <c r="E18376">
        <v>535</v>
      </c>
      <c r="F18376">
        <v>61</v>
      </c>
      <c r="G18376">
        <v>8124</v>
      </c>
      <c r="H18376">
        <v>0.57734620251117796</v>
      </c>
      <c r="I18376">
        <v>0.99999999999997702</v>
      </c>
      <c r="J18376">
        <v>0.95041217501583097</v>
      </c>
      <c r="K18376" t="s">
        <v>28234</v>
      </c>
      <c r="L18376">
        <v>4</v>
      </c>
      <c r="M18376" t="s">
        <v>5133</v>
      </c>
      <c r="N18376">
        <v>6.5573770491803296E-2</v>
      </c>
      <c r="O18376">
        <v>7.4766355140186902E-3</v>
      </c>
    </row>
    <row r="18377" spans="1:15">
      <c r="A18377" t="s">
        <v>20404</v>
      </c>
      <c r="B18377" t="s">
        <v>23513</v>
      </c>
      <c r="C18377" t="s">
        <v>20405</v>
      </c>
      <c r="D18377">
        <v>2</v>
      </c>
      <c r="E18377">
        <v>535</v>
      </c>
      <c r="F18377">
        <v>23</v>
      </c>
      <c r="G18377">
        <v>8124</v>
      </c>
      <c r="H18377">
        <v>0.45311094658456502</v>
      </c>
      <c r="I18377">
        <v>0.99999999999997702</v>
      </c>
      <c r="J18377">
        <v>0.95041217501583097</v>
      </c>
      <c r="K18377" t="s">
        <v>23703</v>
      </c>
      <c r="L18377">
        <v>2</v>
      </c>
      <c r="M18377" t="s">
        <v>2729</v>
      </c>
      <c r="N18377">
        <v>8.6956521739130405E-2</v>
      </c>
      <c r="O18377">
        <v>3.7383177570093499E-3</v>
      </c>
    </row>
    <row r="18378" spans="1:15">
      <c r="A18378" t="s">
        <v>20404</v>
      </c>
      <c r="B18378" t="s">
        <v>23511</v>
      </c>
      <c r="C18378" t="s">
        <v>20405</v>
      </c>
      <c r="D18378">
        <v>27</v>
      </c>
      <c r="E18378">
        <v>6152</v>
      </c>
      <c r="F18378">
        <v>29</v>
      </c>
      <c r="G18378">
        <v>7804</v>
      </c>
      <c r="H18378">
        <v>3.8185156282082001E-2</v>
      </c>
      <c r="I18378">
        <v>0.223105557030918</v>
      </c>
      <c r="J18378">
        <v>0.191766653975734</v>
      </c>
      <c r="K18378" t="s">
        <v>30539</v>
      </c>
      <c r="L18378">
        <v>27</v>
      </c>
      <c r="M18378" t="s">
        <v>2729</v>
      </c>
      <c r="N18378">
        <v>0.931034482758621</v>
      </c>
      <c r="O18378">
        <v>4.3888166449934998E-3</v>
      </c>
    </row>
    <row r="18379" spans="1:15">
      <c r="A18379" t="s">
        <v>20406</v>
      </c>
      <c r="B18379" t="s">
        <v>23518</v>
      </c>
      <c r="C18379" t="s">
        <v>20407</v>
      </c>
      <c r="D18379">
        <v>1</v>
      </c>
      <c r="E18379">
        <v>787</v>
      </c>
      <c r="F18379">
        <v>1</v>
      </c>
      <c r="G18379">
        <v>7393</v>
      </c>
      <c r="H18379">
        <v>0.106452049235764</v>
      </c>
      <c r="I18379">
        <v>0.63266972740240601</v>
      </c>
      <c r="J18379">
        <v>0.61170005408803896</v>
      </c>
      <c r="K18379" t="s">
        <v>24324</v>
      </c>
      <c r="L18379">
        <v>1</v>
      </c>
      <c r="M18379" t="s">
        <v>2729</v>
      </c>
      <c r="N18379">
        <v>1</v>
      </c>
      <c r="O18379">
        <v>1.27064803049555E-3</v>
      </c>
    </row>
    <row r="18380" spans="1:15">
      <c r="A18380" t="s">
        <v>20408</v>
      </c>
      <c r="B18380" t="s">
        <v>23511</v>
      </c>
      <c r="C18380" t="s">
        <v>20409</v>
      </c>
      <c r="D18380">
        <v>34</v>
      </c>
      <c r="E18380">
        <v>6152</v>
      </c>
      <c r="F18380">
        <v>44</v>
      </c>
      <c r="G18380">
        <v>7804</v>
      </c>
      <c r="H18380">
        <v>0.67966812803308196</v>
      </c>
      <c r="I18380">
        <v>0.968912233598893</v>
      </c>
      <c r="J18380">
        <v>0.832812322140707</v>
      </c>
      <c r="K18380" t="s">
        <v>34264</v>
      </c>
      <c r="L18380">
        <v>34</v>
      </c>
      <c r="M18380" t="s">
        <v>5133</v>
      </c>
      <c r="N18380">
        <v>0.77272727272727304</v>
      </c>
      <c r="O18380">
        <v>5.5266579973992204E-3</v>
      </c>
    </row>
    <row r="18381" spans="1:15">
      <c r="A18381" t="s">
        <v>20408</v>
      </c>
      <c r="B18381" t="s">
        <v>23513</v>
      </c>
      <c r="C18381" t="s">
        <v>20409</v>
      </c>
      <c r="D18381">
        <v>3</v>
      </c>
      <c r="E18381">
        <v>535</v>
      </c>
      <c r="F18381">
        <v>45</v>
      </c>
      <c r="G18381">
        <v>8124</v>
      </c>
      <c r="H18381">
        <v>0.57661065886667195</v>
      </c>
      <c r="I18381">
        <v>0.99999999999997702</v>
      </c>
      <c r="J18381">
        <v>0.95041217501583097</v>
      </c>
      <c r="K18381" t="s">
        <v>34265</v>
      </c>
      <c r="L18381">
        <v>3</v>
      </c>
      <c r="M18381" t="s">
        <v>5133</v>
      </c>
      <c r="N18381">
        <v>6.6666666666666693E-2</v>
      </c>
      <c r="O18381">
        <v>5.60747663551402E-3</v>
      </c>
    </row>
    <row r="18382" spans="1:15">
      <c r="A18382" t="s">
        <v>20408</v>
      </c>
      <c r="B18382" t="s">
        <v>23518</v>
      </c>
      <c r="C18382" t="s">
        <v>20409</v>
      </c>
      <c r="D18382">
        <v>3</v>
      </c>
      <c r="E18382">
        <v>787</v>
      </c>
      <c r="F18382">
        <v>39</v>
      </c>
      <c r="G18382">
        <v>7393</v>
      </c>
      <c r="H18382">
        <v>0.80024434388118804</v>
      </c>
      <c r="I18382">
        <v>1</v>
      </c>
      <c r="J18382">
        <v>0.966855260484069</v>
      </c>
      <c r="K18382" t="s">
        <v>34266</v>
      </c>
      <c r="L18382">
        <v>3</v>
      </c>
      <c r="M18382" t="s">
        <v>5133</v>
      </c>
      <c r="N18382">
        <v>7.69230769230769E-2</v>
      </c>
      <c r="O18382">
        <v>3.8119440914866601E-3</v>
      </c>
    </row>
    <row r="18383" spans="1:15">
      <c r="A18383" t="s">
        <v>20410</v>
      </c>
      <c r="B18383" t="s">
        <v>23511</v>
      </c>
      <c r="C18383" t="s">
        <v>20411</v>
      </c>
      <c r="D18383">
        <v>5</v>
      </c>
      <c r="E18383">
        <v>6152</v>
      </c>
      <c r="F18383">
        <v>6</v>
      </c>
      <c r="G18383">
        <v>7804</v>
      </c>
      <c r="H18383">
        <v>0.62665052091531404</v>
      </c>
      <c r="I18383">
        <v>0.968912233598893</v>
      </c>
      <c r="J18383">
        <v>0.832812322140707</v>
      </c>
      <c r="K18383" t="s">
        <v>34267</v>
      </c>
      <c r="L18383">
        <v>5</v>
      </c>
      <c r="M18383" t="s">
        <v>1463</v>
      </c>
      <c r="N18383">
        <v>0.83333333333333304</v>
      </c>
      <c r="O18383">
        <v>8.1274382314694405E-4</v>
      </c>
    </row>
    <row r="18384" spans="1:15">
      <c r="A18384" t="s">
        <v>20410</v>
      </c>
      <c r="B18384" t="s">
        <v>23518</v>
      </c>
      <c r="C18384" t="s">
        <v>20411</v>
      </c>
      <c r="D18384">
        <v>1</v>
      </c>
      <c r="E18384">
        <v>787</v>
      </c>
      <c r="F18384">
        <v>4</v>
      </c>
      <c r="G18384">
        <v>7393</v>
      </c>
      <c r="H18384">
        <v>0.362574478289521</v>
      </c>
      <c r="I18384">
        <v>1</v>
      </c>
      <c r="J18384">
        <v>0.966855260484069</v>
      </c>
      <c r="K18384" t="s">
        <v>29382</v>
      </c>
      <c r="L18384">
        <v>1</v>
      </c>
      <c r="M18384" t="s">
        <v>1463</v>
      </c>
      <c r="N18384">
        <v>0.25</v>
      </c>
      <c r="O18384">
        <v>1.27064803049555E-3</v>
      </c>
    </row>
    <row r="18385" spans="1:15">
      <c r="A18385" t="s">
        <v>20412</v>
      </c>
      <c r="B18385" t="s">
        <v>23511</v>
      </c>
      <c r="C18385" t="s">
        <v>20413</v>
      </c>
      <c r="D18385">
        <v>3</v>
      </c>
      <c r="E18385">
        <v>6152</v>
      </c>
      <c r="F18385">
        <v>5</v>
      </c>
      <c r="G18385">
        <v>7804</v>
      </c>
      <c r="H18385">
        <v>0.93277286492067202</v>
      </c>
      <c r="I18385">
        <v>1</v>
      </c>
      <c r="J18385">
        <v>0.85953329234717102</v>
      </c>
      <c r="K18385" t="s">
        <v>34268</v>
      </c>
      <c r="L18385">
        <v>3</v>
      </c>
      <c r="M18385" t="s">
        <v>2729</v>
      </c>
      <c r="N18385">
        <v>0.6</v>
      </c>
      <c r="O18385">
        <v>4.8764629388816603E-4</v>
      </c>
    </row>
    <row r="18386" spans="1:15">
      <c r="A18386" t="s">
        <v>20412</v>
      </c>
      <c r="B18386" t="s">
        <v>23513</v>
      </c>
      <c r="C18386" t="s">
        <v>20413</v>
      </c>
      <c r="D18386">
        <v>1</v>
      </c>
      <c r="E18386">
        <v>535</v>
      </c>
      <c r="F18386">
        <v>4</v>
      </c>
      <c r="G18386">
        <v>8124</v>
      </c>
      <c r="H18386">
        <v>0.23855956797771199</v>
      </c>
      <c r="I18386">
        <v>0.85273230586348503</v>
      </c>
      <c r="J18386">
        <v>0.81044716552199803</v>
      </c>
      <c r="K18386" t="s">
        <v>25511</v>
      </c>
      <c r="L18386">
        <v>1</v>
      </c>
      <c r="M18386" t="s">
        <v>2729</v>
      </c>
      <c r="N18386">
        <v>0.25</v>
      </c>
      <c r="O18386">
        <v>1.8691588785046699E-3</v>
      </c>
    </row>
    <row r="18387" spans="1:15">
      <c r="A18387" t="s">
        <v>20414</v>
      </c>
      <c r="B18387" t="s">
        <v>23511</v>
      </c>
      <c r="C18387" t="s">
        <v>20415</v>
      </c>
      <c r="D18387">
        <v>1</v>
      </c>
      <c r="E18387">
        <v>6152</v>
      </c>
      <c r="F18387">
        <v>2</v>
      </c>
      <c r="G18387">
        <v>7804</v>
      </c>
      <c r="H18387">
        <v>0.95521029019776005</v>
      </c>
      <c r="I18387">
        <v>1</v>
      </c>
      <c r="J18387">
        <v>0.85953329234717102</v>
      </c>
      <c r="K18387" t="s">
        <v>33534</v>
      </c>
      <c r="L18387">
        <v>1</v>
      </c>
      <c r="M18387" t="s">
        <v>5133</v>
      </c>
      <c r="N18387">
        <v>0.5</v>
      </c>
      <c r="O18387">
        <v>1.6254876462938901E-4</v>
      </c>
    </row>
    <row r="18388" spans="1:15">
      <c r="A18388" t="s">
        <v>20414</v>
      </c>
      <c r="B18388" t="s">
        <v>23518</v>
      </c>
      <c r="C18388" t="s">
        <v>20415</v>
      </c>
      <c r="D18388">
        <v>1</v>
      </c>
      <c r="E18388">
        <v>787</v>
      </c>
      <c r="F18388">
        <v>2</v>
      </c>
      <c r="G18388">
        <v>7393</v>
      </c>
      <c r="H18388">
        <v>0.20158492765181499</v>
      </c>
      <c r="I18388">
        <v>0.83876007220319604</v>
      </c>
      <c r="J18388">
        <v>0.81095958809365798</v>
      </c>
      <c r="K18388" t="s">
        <v>33375</v>
      </c>
      <c r="L18388">
        <v>1</v>
      </c>
      <c r="M18388" t="s">
        <v>5133</v>
      </c>
      <c r="N18388">
        <v>0.5</v>
      </c>
      <c r="O18388">
        <v>1.27064803049555E-3</v>
      </c>
    </row>
    <row r="18389" spans="1:15">
      <c r="A18389" t="s">
        <v>20416</v>
      </c>
      <c r="B18389" t="s">
        <v>23518</v>
      </c>
      <c r="C18389" t="s">
        <v>20417</v>
      </c>
      <c r="D18389">
        <v>2</v>
      </c>
      <c r="E18389">
        <v>787</v>
      </c>
      <c r="F18389">
        <v>2</v>
      </c>
      <c r="G18389">
        <v>7393</v>
      </c>
      <c r="H18389">
        <v>1.1319170819711901E-2</v>
      </c>
      <c r="I18389">
        <v>0.24323860088996599</v>
      </c>
      <c r="J18389">
        <v>0.235176520823249</v>
      </c>
      <c r="K18389" t="s">
        <v>23976</v>
      </c>
      <c r="L18389">
        <v>2</v>
      </c>
      <c r="M18389" t="s">
        <v>1463</v>
      </c>
      <c r="N18389">
        <v>1</v>
      </c>
      <c r="O18389">
        <v>2.5412960609911099E-3</v>
      </c>
    </row>
    <row r="18390" spans="1:15">
      <c r="A18390" t="s">
        <v>20418</v>
      </c>
      <c r="B18390" t="s">
        <v>23511</v>
      </c>
      <c r="C18390" t="s">
        <v>20419</v>
      </c>
      <c r="D18390">
        <v>4</v>
      </c>
      <c r="E18390">
        <v>6152</v>
      </c>
      <c r="F18390">
        <v>4</v>
      </c>
      <c r="G18390">
        <v>7804</v>
      </c>
      <c r="H18390">
        <v>0.38610601832086699</v>
      </c>
      <c r="I18390">
        <v>0.90829480295553899</v>
      </c>
      <c r="J18390">
        <v>0.78070962240619901</v>
      </c>
      <c r="K18390" t="s">
        <v>28015</v>
      </c>
      <c r="L18390">
        <v>4</v>
      </c>
      <c r="M18390" t="s">
        <v>5133</v>
      </c>
      <c r="N18390">
        <v>1</v>
      </c>
      <c r="O18390">
        <v>6.5019505851755496E-4</v>
      </c>
    </row>
    <row r="18391" spans="1:15">
      <c r="A18391" t="s">
        <v>20420</v>
      </c>
      <c r="B18391" t="s">
        <v>23518</v>
      </c>
      <c r="C18391" t="s">
        <v>20421</v>
      </c>
      <c r="D18391">
        <v>1</v>
      </c>
      <c r="E18391">
        <v>787</v>
      </c>
      <c r="F18391">
        <v>1</v>
      </c>
      <c r="G18391">
        <v>7393</v>
      </c>
      <c r="H18391">
        <v>0.106452049235764</v>
      </c>
      <c r="I18391">
        <v>0.63266972740240601</v>
      </c>
      <c r="J18391">
        <v>0.61170005408803896</v>
      </c>
      <c r="K18391" t="s">
        <v>27008</v>
      </c>
      <c r="L18391">
        <v>1</v>
      </c>
      <c r="M18391" t="s">
        <v>1463</v>
      </c>
      <c r="N18391">
        <v>1</v>
      </c>
      <c r="O18391">
        <v>1.27064803049555E-3</v>
      </c>
    </row>
    <row r="18392" spans="1:15">
      <c r="A18392" t="s">
        <v>20422</v>
      </c>
      <c r="B18392" t="s">
        <v>23518</v>
      </c>
      <c r="C18392" t="s">
        <v>20423</v>
      </c>
      <c r="D18392">
        <v>1</v>
      </c>
      <c r="E18392">
        <v>787</v>
      </c>
      <c r="F18392">
        <v>19</v>
      </c>
      <c r="G18392">
        <v>7393</v>
      </c>
      <c r="H18392">
        <v>0.88249927365783198</v>
      </c>
      <c r="I18392">
        <v>1</v>
      </c>
      <c r="J18392">
        <v>0.966855260484069</v>
      </c>
      <c r="K18392" t="s">
        <v>24091</v>
      </c>
      <c r="L18392">
        <v>1</v>
      </c>
      <c r="M18392" t="s">
        <v>5133</v>
      </c>
      <c r="N18392">
        <v>5.2631578947368397E-2</v>
      </c>
      <c r="O18392">
        <v>1.27064803049555E-3</v>
      </c>
    </row>
    <row r="18393" spans="1:15">
      <c r="A18393" t="s">
        <v>20422</v>
      </c>
      <c r="B18393" t="s">
        <v>23511</v>
      </c>
      <c r="C18393" t="s">
        <v>20423</v>
      </c>
      <c r="D18393">
        <v>19</v>
      </c>
      <c r="E18393">
        <v>6152</v>
      </c>
      <c r="F18393">
        <v>21</v>
      </c>
      <c r="G18393">
        <v>7804</v>
      </c>
      <c r="H18393">
        <v>0.14714101732597901</v>
      </c>
      <c r="I18393">
        <v>0.54611425167193095</v>
      </c>
      <c r="J18393">
        <v>0.46940338073728599</v>
      </c>
      <c r="K18393" t="s">
        <v>34269</v>
      </c>
      <c r="L18393">
        <v>19</v>
      </c>
      <c r="M18393" t="s">
        <v>5133</v>
      </c>
      <c r="N18393">
        <v>0.90476190476190499</v>
      </c>
      <c r="O18393">
        <v>3.0884265279583901E-3</v>
      </c>
    </row>
    <row r="18394" spans="1:15">
      <c r="A18394" t="s">
        <v>20422</v>
      </c>
      <c r="B18394" t="s">
        <v>23513</v>
      </c>
      <c r="C18394" t="s">
        <v>20423</v>
      </c>
      <c r="D18394">
        <v>1</v>
      </c>
      <c r="E18394">
        <v>535</v>
      </c>
      <c r="F18394">
        <v>21</v>
      </c>
      <c r="G18394">
        <v>8124</v>
      </c>
      <c r="H18394">
        <v>0.76126581765353996</v>
      </c>
      <c r="I18394">
        <v>0.99999999999997702</v>
      </c>
      <c r="J18394">
        <v>0.95041217501583097</v>
      </c>
      <c r="K18394" t="s">
        <v>25000</v>
      </c>
      <c r="L18394">
        <v>1</v>
      </c>
      <c r="M18394" t="s">
        <v>5133</v>
      </c>
      <c r="N18394">
        <v>4.7619047619047603E-2</v>
      </c>
      <c r="O18394">
        <v>1.8691588785046699E-3</v>
      </c>
    </row>
    <row r="18395" spans="1:15">
      <c r="A18395" t="s">
        <v>20424</v>
      </c>
      <c r="B18395" t="s">
        <v>23513</v>
      </c>
      <c r="C18395" t="s">
        <v>20425</v>
      </c>
      <c r="D18395">
        <v>7</v>
      </c>
      <c r="E18395">
        <v>535</v>
      </c>
      <c r="F18395">
        <v>248</v>
      </c>
      <c r="G18395">
        <v>8124</v>
      </c>
      <c r="H18395">
        <v>0.99773072819228303</v>
      </c>
      <c r="I18395">
        <v>0.99999999999997702</v>
      </c>
      <c r="J18395">
        <v>0.95041217501583097</v>
      </c>
      <c r="K18395" t="s">
        <v>23983</v>
      </c>
      <c r="L18395">
        <v>7</v>
      </c>
      <c r="M18395" t="s">
        <v>1463</v>
      </c>
      <c r="N18395">
        <v>2.8225806451612899E-2</v>
      </c>
      <c r="O18395">
        <v>1.3084112149532701E-2</v>
      </c>
    </row>
    <row r="18396" spans="1:15">
      <c r="A18396" t="s">
        <v>20424</v>
      </c>
      <c r="B18396" t="s">
        <v>23511</v>
      </c>
      <c r="C18396" t="s">
        <v>20425</v>
      </c>
      <c r="D18396">
        <v>227</v>
      </c>
      <c r="E18396">
        <v>6152</v>
      </c>
      <c r="F18396">
        <v>258</v>
      </c>
      <c r="G18396">
        <v>7804</v>
      </c>
      <c r="H18396" s="34">
        <v>7.42135145782161E-5</v>
      </c>
      <c r="I18396">
        <v>1.5662468442026499E-3</v>
      </c>
      <c r="J18396">
        <v>1.3462413066258701E-3</v>
      </c>
      <c r="K18396" t="s">
        <v>34270</v>
      </c>
      <c r="L18396">
        <v>227</v>
      </c>
      <c r="M18396" t="s">
        <v>1463</v>
      </c>
      <c r="N18396">
        <v>0.87984496124030998</v>
      </c>
      <c r="O18396">
        <v>3.6898569570871301E-2</v>
      </c>
    </row>
    <row r="18397" spans="1:15">
      <c r="A18397" t="s">
        <v>20424</v>
      </c>
      <c r="B18397" t="s">
        <v>23518</v>
      </c>
      <c r="C18397" t="s">
        <v>20425</v>
      </c>
      <c r="D18397">
        <v>19</v>
      </c>
      <c r="E18397">
        <v>787</v>
      </c>
      <c r="F18397">
        <v>239</v>
      </c>
      <c r="G18397">
        <v>7393</v>
      </c>
      <c r="H18397">
        <v>0.93540611142952801</v>
      </c>
      <c r="I18397">
        <v>1</v>
      </c>
      <c r="J18397">
        <v>0.966855260484069</v>
      </c>
      <c r="K18397" t="s">
        <v>34271</v>
      </c>
      <c r="L18397">
        <v>19</v>
      </c>
      <c r="M18397" t="s">
        <v>1463</v>
      </c>
      <c r="N18397">
        <v>7.9497907949790794E-2</v>
      </c>
      <c r="O18397">
        <v>2.4142312579415501E-2</v>
      </c>
    </row>
    <row r="18398" spans="1:15">
      <c r="A18398" t="s">
        <v>20426</v>
      </c>
      <c r="B18398" t="s">
        <v>23511</v>
      </c>
      <c r="C18398" t="s">
        <v>20427</v>
      </c>
      <c r="D18398">
        <v>11</v>
      </c>
      <c r="E18398">
        <v>6152</v>
      </c>
      <c r="F18398">
        <v>11</v>
      </c>
      <c r="G18398">
        <v>7804</v>
      </c>
      <c r="H18398">
        <v>7.29234120922964E-2</v>
      </c>
      <c r="I18398">
        <v>0.34901846963959998</v>
      </c>
      <c r="J18398">
        <v>0.29999299429929699</v>
      </c>
      <c r="K18398" t="s">
        <v>34272</v>
      </c>
      <c r="L18398">
        <v>11</v>
      </c>
      <c r="M18398" t="s">
        <v>1463</v>
      </c>
      <c r="N18398">
        <v>1</v>
      </c>
      <c r="O18398">
        <v>1.78803641092328E-3</v>
      </c>
    </row>
    <row r="18399" spans="1:15">
      <c r="A18399" t="s">
        <v>20428</v>
      </c>
      <c r="B18399" t="s">
        <v>23511</v>
      </c>
      <c r="C18399" t="s">
        <v>20429</v>
      </c>
      <c r="D18399">
        <v>4</v>
      </c>
      <c r="E18399">
        <v>6152</v>
      </c>
      <c r="F18399">
        <v>4</v>
      </c>
      <c r="G18399">
        <v>7804</v>
      </c>
      <c r="H18399">
        <v>0.38610601832086699</v>
      </c>
      <c r="I18399">
        <v>0.90829480295553899</v>
      </c>
      <c r="J18399">
        <v>0.78070962240619901</v>
      </c>
      <c r="K18399" t="s">
        <v>34009</v>
      </c>
      <c r="L18399">
        <v>4</v>
      </c>
      <c r="M18399" t="s">
        <v>5133</v>
      </c>
      <c r="N18399">
        <v>1</v>
      </c>
      <c r="O18399">
        <v>6.5019505851755496E-4</v>
      </c>
    </row>
    <row r="18400" spans="1:15">
      <c r="A18400" t="s">
        <v>20430</v>
      </c>
      <c r="B18400" t="s">
        <v>23511</v>
      </c>
      <c r="C18400" t="s">
        <v>20431</v>
      </c>
      <c r="D18400">
        <v>2</v>
      </c>
      <c r="E18400">
        <v>6152</v>
      </c>
      <c r="F18400">
        <v>2</v>
      </c>
      <c r="G18400">
        <v>7804</v>
      </c>
      <c r="H18400">
        <v>0.62141708038142995</v>
      </c>
      <c r="I18400">
        <v>0.968912233598893</v>
      </c>
      <c r="J18400">
        <v>0.832812322140707</v>
      </c>
      <c r="K18400" t="s">
        <v>24276</v>
      </c>
      <c r="L18400">
        <v>2</v>
      </c>
      <c r="M18400" t="s">
        <v>5133</v>
      </c>
      <c r="N18400">
        <v>1</v>
      </c>
      <c r="O18400">
        <v>3.2509752925877802E-4</v>
      </c>
    </row>
    <row r="18401" spans="1:15">
      <c r="A18401" t="s">
        <v>20432</v>
      </c>
      <c r="B18401" t="s">
        <v>23511</v>
      </c>
      <c r="C18401" t="s">
        <v>20433</v>
      </c>
      <c r="D18401">
        <v>2</v>
      </c>
      <c r="E18401">
        <v>6152</v>
      </c>
      <c r="F18401">
        <v>2</v>
      </c>
      <c r="G18401">
        <v>7804</v>
      </c>
      <c r="H18401">
        <v>0.62141708038142995</v>
      </c>
      <c r="I18401">
        <v>0.968912233598893</v>
      </c>
      <c r="J18401">
        <v>0.832812322140707</v>
      </c>
      <c r="K18401" t="s">
        <v>24276</v>
      </c>
      <c r="L18401">
        <v>2</v>
      </c>
      <c r="M18401" t="s">
        <v>1463</v>
      </c>
      <c r="N18401">
        <v>1</v>
      </c>
      <c r="O18401">
        <v>3.2509752925877802E-4</v>
      </c>
    </row>
    <row r="18402" spans="1:15">
      <c r="A18402" t="s">
        <v>20434</v>
      </c>
      <c r="B18402" t="s">
        <v>23511</v>
      </c>
      <c r="C18402" t="s">
        <v>20435</v>
      </c>
      <c r="D18402">
        <v>2</v>
      </c>
      <c r="E18402">
        <v>6152</v>
      </c>
      <c r="F18402">
        <v>2</v>
      </c>
      <c r="G18402">
        <v>7804</v>
      </c>
      <c r="H18402">
        <v>0.62141708038142995</v>
      </c>
      <c r="I18402">
        <v>0.968912233598893</v>
      </c>
      <c r="J18402">
        <v>0.832812322140707</v>
      </c>
      <c r="K18402" t="s">
        <v>24276</v>
      </c>
      <c r="L18402">
        <v>2</v>
      </c>
      <c r="M18402" t="s">
        <v>5133</v>
      </c>
      <c r="N18402">
        <v>1</v>
      </c>
      <c r="O18402">
        <v>3.2509752925877802E-4</v>
      </c>
    </row>
    <row r="18403" spans="1:15">
      <c r="A18403" t="s">
        <v>20436</v>
      </c>
      <c r="B18403" t="s">
        <v>23511</v>
      </c>
      <c r="C18403" t="s">
        <v>20437</v>
      </c>
      <c r="D18403">
        <v>373</v>
      </c>
      <c r="E18403">
        <v>6152</v>
      </c>
      <c r="F18403">
        <v>532</v>
      </c>
      <c r="G18403">
        <v>7804</v>
      </c>
      <c r="H18403">
        <v>0.999999649984049</v>
      </c>
      <c r="I18403">
        <v>1</v>
      </c>
      <c r="J18403">
        <v>0.85953329234717102</v>
      </c>
      <c r="K18403" t="s">
        <v>34273</v>
      </c>
      <c r="L18403">
        <v>373</v>
      </c>
      <c r="M18403" t="s">
        <v>2729</v>
      </c>
      <c r="N18403">
        <v>0.70112781954887204</v>
      </c>
      <c r="O18403">
        <v>6.0630689206761998E-2</v>
      </c>
    </row>
    <row r="18404" spans="1:15">
      <c r="A18404" t="s">
        <v>20436</v>
      </c>
      <c r="B18404" t="s">
        <v>23518</v>
      </c>
      <c r="C18404" t="s">
        <v>20437</v>
      </c>
      <c r="D18404">
        <v>74</v>
      </c>
      <c r="E18404">
        <v>787</v>
      </c>
      <c r="F18404">
        <v>512</v>
      </c>
      <c r="G18404">
        <v>7393</v>
      </c>
      <c r="H18404">
        <v>3.2555078479622702E-3</v>
      </c>
      <c r="I18404">
        <v>0.13930742712888999</v>
      </c>
      <c r="J18404">
        <v>0.134690118744068</v>
      </c>
      <c r="K18404" t="s">
        <v>34274</v>
      </c>
      <c r="L18404">
        <v>74</v>
      </c>
      <c r="M18404" t="s">
        <v>2729</v>
      </c>
      <c r="N18404">
        <v>0.14453125</v>
      </c>
      <c r="O18404">
        <v>9.4027954256670904E-2</v>
      </c>
    </row>
    <row r="18405" spans="1:15">
      <c r="A18405" t="s">
        <v>20436</v>
      </c>
      <c r="B18405" t="s">
        <v>23513</v>
      </c>
      <c r="C18405" t="s">
        <v>20437</v>
      </c>
      <c r="D18405">
        <v>47</v>
      </c>
      <c r="E18405">
        <v>535</v>
      </c>
      <c r="F18405">
        <v>537</v>
      </c>
      <c r="G18405">
        <v>8124</v>
      </c>
      <c r="H18405">
        <v>2.5830486498375702E-2</v>
      </c>
      <c r="I18405">
        <v>0.33187776770358901</v>
      </c>
      <c r="J18405">
        <v>0.31542067104257399</v>
      </c>
      <c r="K18405" t="s">
        <v>34275</v>
      </c>
      <c r="L18405">
        <v>47</v>
      </c>
      <c r="M18405" t="s">
        <v>2729</v>
      </c>
      <c r="N18405">
        <v>8.7523277467411606E-2</v>
      </c>
      <c r="O18405">
        <v>8.7850467289719597E-2</v>
      </c>
    </row>
    <row r="18406" spans="1:15">
      <c r="A18406" t="s">
        <v>20438</v>
      </c>
      <c r="B18406" t="s">
        <v>23511</v>
      </c>
      <c r="C18406" t="s">
        <v>20439</v>
      </c>
      <c r="D18406">
        <v>3</v>
      </c>
      <c r="E18406">
        <v>6152</v>
      </c>
      <c r="F18406">
        <v>4</v>
      </c>
      <c r="G18406">
        <v>7804</v>
      </c>
      <c r="H18406">
        <v>0.80103341611958101</v>
      </c>
      <c r="I18406">
        <v>0.968912233598893</v>
      </c>
      <c r="J18406">
        <v>0.832812322140707</v>
      </c>
      <c r="K18406" t="s">
        <v>34276</v>
      </c>
      <c r="L18406">
        <v>3</v>
      </c>
      <c r="M18406" t="s">
        <v>2729</v>
      </c>
      <c r="N18406">
        <v>0.75</v>
      </c>
      <c r="O18406">
        <v>4.8764629388816603E-4</v>
      </c>
    </row>
    <row r="18407" spans="1:15">
      <c r="A18407" t="s">
        <v>20438</v>
      </c>
      <c r="B18407" t="s">
        <v>23513</v>
      </c>
      <c r="C18407" t="s">
        <v>20439</v>
      </c>
      <c r="D18407">
        <v>1</v>
      </c>
      <c r="E18407">
        <v>535</v>
      </c>
      <c r="F18407">
        <v>4</v>
      </c>
      <c r="G18407">
        <v>8124</v>
      </c>
      <c r="H18407">
        <v>0.23855956797771199</v>
      </c>
      <c r="I18407">
        <v>0.85273230586348503</v>
      </c>
      <c r="J18407">
        <v>0.81044716552199803</v>
      </c>
      <c r="K18407" t="s">
        <v>26770</v>
      </c>
      <c r="L18407">
        <v>1</v>
      </c>
      <c r="M18407" t="s">
        <v>2729</v>
      </c>
      <c r="N18407">
        <v>0.25</v>
      </c>
      <c r="O18407">
        <v>1.8691588785046699E-3</v>
      </c>
    </row>
    <row r="18408" spans="1:15">
      <c r="A18408" t="s">
        <v>20440</v>
      </c>
      <c r="B18408" t="s">
        <v>23511</v>
      </c>
      <c r="C18408" t="s">
        <v>20441</v>
      </c>
      <c r="D18408">
        <v>3</v>
      </c>
      <c r="E18408">
        <v>6152</v>
      </c>
      <c r="F18408">
        <v>3</v>
      </c>
      <c r="G18408">
        <v>7804</v>
      </c>
      <c r="H18408">
        <v>0.489837867770546</v>
      </c>
      <c r="I18408">
        <v>0.96083957126938102</v>
      </c>
      <c r="J18408">
        <v>0.82587360011061495</v>
      </c>
      <c r="K18408" t="s">
        <v>23882</v>
      </c>
      <c r="L18408">
        <v>3</v>
      </c>
      <c r="M18408" t="s">
        <v>5133</v>
      </c>
      <c r="N18408">
        <v>1</v>
      </c>
      <c r="O18408">
        <v>4.8764629388816603E-4</v>
      </c>
    </row>
    <row r="18409" spans="1:15">
      <c r="A18409" t="s">
        <v>34277</v>
      </c>
      <c r="B18409" t="s">
        <v>23518</v>
      </c>
      <c r="C18409" t="s">
        <v>34278</v>
      </c>
      <c r="D18409">
        <v>1</v>
      </c>
      <c r="E18409">
        <v>787</v>
      </c>
      <c r="F18409">
        <v>1</v>
      </c>
      <c r="G18409">
        <v>7393</v>
      </c>
      <c r="H18409">
        <v>0.106452049235764</v>
      </c>
      <c r="I18409">
        <v>0.63266972740240601</v>
      </c>
      <c r="J18409">
        <v>0.61170005408803896</v>
      </c>
      <c r="K18409" t="s">
        <v>29469</v>
      </c>
      <c r="L18409">
        <v>1</v>
      </c>
      <c r="M18409" t="s">
        <v>1463</v>
      </c>
      <c r="N18409">
        <v>1</v>
      </c>
      <c r="O18409">
        <v>1.27064803049555E-3</v>
      </c>
    </row>
    <row r="18410" spans="1:15">
      <c r="A18410" t="s">
        <v>34279</v>
      </c>
      <c r="B18410" t="s">
        <v>23518</v>
      </c>
      <c r="C18410" t="s">
        <v>34280</v>
      </c>
      <c r="D18410">
        <v>1</v>
      </c>
      <c r="E18410">
        <v>787</v>
      </c>
      <c r="F18410">
        <v>1</v>
      </c>
      <c r="G18410">
        <v>7393</v>
      </c>
      <c r="H18410">
        <v>0.106452049235764</v>
      </c>
      <c r="I18410">
        <v>0.63266972740240601</v>
      </c>
      <c r="J18410">
        <v>0.61170005408803896</v>
      </c>
      <c r="K18410" t="s">
        <v>29469</v>
      </c>
      <c r="L18410">
        <v>1</v>
      </c>
      <c r="M18410" t="s">
        <v>5133</v>
      </c>
      <c r="N18410">
        <v>1</v>
      </c>
      <c r="O18410">
        <v>1.27064803049555E-3</v>
      </c>
    </row>
    <row r="18411" spans="1:15">
      <c r="A18411" t="s">
        <v>20442</v>
      </c>
      <c r="B18411" t="s">
        <v>23513</v>
      </c>
      <c r="C18411" t="s">
        <v>20443</v>
      </c>
      <c r="D18411">
        <v>1</v>
      </c>
      <c r="E18411">
        <v>535</v>
      </c>
      <c r="F18411">
        <v>7</v>
      </c>
      <c r="G18411">
        <v>8124</v>
      </c>
      <c r="H18411">
        <v>0.37938355156400999</v>
      </c>
      <c r="I18411">
        <v>0.99999999999997702</v>
      </c>
      <c r="J18411">
        <v>0.95041217501583097</v>
      </c>
      <c r="K18411" t="s">
        <v>34281</v>
      </c>
      <c r="L18411">
        <v>1</v>
      </c>
      <c r="M18411" t="s">
        <v>2729</v>
      </c>
      <c r="N18411">
        <v>0.14285714285714299</v>
      </c>
      <c r="O18411">
        <v>1.8691588785046699E-3</v>
      </c>
    </row>
    <row r="18412" spans="1:15">
      <c r="A18412" t="s">
        <v>20442</v>
      </c>
      <c r="B18412" t="s">
        <v>23511</v>
      </c>
      <c r="C18412" t="s">
        <v>20443</v>
      </c>
      <c r="D18412">
        <v>5</v>
      </c>
      <c r="E18412">
        <v>6152</v>
      </c>
      <c r="F18412">
        <v>6</v>
      </c>
      <c r="G18412">
        <v>7804</v>
      </c>
      <c r="H18412">
        <v>0.62665052091531404</v>
      </c>
      <c r="I18412">
        <v>0.968912233598893</v>
      </c>
      <c r="J18412">
        <v>0.832812322140707</v>
      </c>
      <c r="K18412" t="s">
        <v>34282</v>
      </c>
      <c r="L18412">
        <v>5</v>
      </c>
      <c r="M18412" t="s">
        <v>2729</v>
      </c>
      <c r="N18412">
        <v>0.83333333333333304</v>
      </c>
      <c r="O18412">
        <v>8.1274382314694405E-4</v>
      </c>
    </row>
    <row r="18413" spans="1:15">
      <c r="A18413" t="s">
        <v>20444</v>
      </c>
      <c r="B18413" t="s">
        <v>23511</v>
      </c>
      <c r="C18413" t="s">
        <v>20445</v>
      </c>
      <c r="D18413">
        <v>21</v>
      </c>
      <c r="E18413">
        <v>6152</v>
      </c>
      <c r="F18413">
        <v>22</v>
      </c>
      <c r="G18413">
        <v>7804</v>
      </c>
      <c r="H18413">
        <v>3.6687853312365099E-2</v>
      </c>
      <c r="I18413">
        <v>0.216932081597738</v>
      </c>
      <c r="J18413">
        <v>0.18646034631142899</v>
      </c>
      <c r="K18413" t="s">
        <v>30117</v>
      </c>
      <c r="L18413">
        <v>21</v>
      </c>
      <c r="M18413" t="s">
        <v>5133</v>
      </c>
      <c r="N18413">
        <v>0.95454545454545503</v>
      </c>
      <c r="O18413">
        <v>3.41352405721717E-3</v>
      </c>
    </row>
    <row r="18414" spans="1:15">
      <c r="A18414" t="s">
        <v>20444</v>
      </c>
      <c r="B18414" t="s">
        <v>23518</v>
      </c>
      <c r="C18414" t="s">
        <v>20445</v>
      </c>
      <c r="D18414">
        <v>1</v>
      </c>
      <c r="E18414">
        <v>787</v>
      </c>
      <c r="F18414">
        <v>22</v>
      </c>
      <c r="G18414">
        <v>7393</v>
      </c>
      <c r="H18414">
        <v>0.91625227339000104</v>
      </c>
      <c r="I18414">
        <v>1</v>
      </c>
      <c r="J18414">
        <v>0.966855260484069</v>
      </c>
      <c r="K18414" t="s">
        <v>25353</v>
      </c>
      <c r="L18414">
        <v>1</v>
      </c>
      <c r="M18414" t="s">
        <v>5133</v>
      </c>
      <c r="N18414">
        <v>4.5454545454545497E-2</v>
      </c>
      <c r="O18414">
        <v>1.27064803049555E-3</v>
      </c>
    </row>
    <row r="18415" spans="1:15">
      <c r="A18415" t="s">
        <v>20446</v>
      </c>
      <c r="B18415" t="s">
        <v>23511</v>
      </c>
      <c r="C18415" t="s">
        <v>20447</v>
      </c>
      <c r="D18415">
        <v>38</v>
      </c>
      <c r="E18415">
        <v>6152</v>
      </c>
      <c r="F18415">
        <v>38</v>
      </c>
      <c r="G18415">
        <v>7804</v>
      </c>
      <c r="H18415">
        <v>1.15883257785661E-4</v>
      </c>
      <c r="I18415">
        <v>2.2726507428283602E-3</v>
      </c>
      <c r="J18415">
        <v>1.9534189753384998E-3</v>
      </c>
      <c r="K18415" t="s">
        <v>34283</v>
      </c>
      <c r="L18415">
        <v>38</v>
      </c>
      <c r="M18415" t="s">
        <v>1463</v>
      </c>
      <c r="N18415">
        <v>1</v>
      </c>
      <c r="O18415">
        <v>6.1768530559167803E-3</v>
      </c>
    </row>
    <row r="18416" spans="1:15">
      <c r="A18416" t="s">
        <v>20448</v>
      </c>
      <c r="B18416" t="s">
        <v>23511</v>
      </c>
      <c r="C18416" t="s">
        <v>20449</v>
      </c>
      <c r="D18416">
        <v>2</v>
      </c>
      <c r="E18416">
        <v>6152</v>
      </c>
      <c r="F18416">
        <v>2</v>
      </c>
      <c r="G18416">
        <v>7804</v>
      </c>
      <c r="H18416">
        <v>0.62141708038142995</v>
      </c>
      <c r="I18416">
        <v>0.968912233598893</v>
      </c>
      <c r="J18416">
        <v>0.832812322140707</v>
      </c>
      <c r="K18416" t="s">
        <v>34012</v>
      </c>
      <c r="L18416">
        <v>2</v>
      </c>
      <c r="M18416" t="s">
        <v>5133</v>
      </c>
      <c r="N18416">
        <v>1</v>
      </c>
      <c r="O18416">
        <v>3.2509752925877802E-4</v>
      </c>
    </row>
    <row r="18417" spans="1:15">
      <c r="A18417" t="s">
        <v>20450</v>
      </c>
      <c r="B18417" t="s">
        <v>23511</v>
      </c>
      <c r="C18417" t="s">
        <v>20451</v>
      </c>
      <c r="D18417">
        <v>2</v>
      </c>
      <c r="E18417">
        <v>6152</v>
      </c>
      <c r="F18417">
        <v>2</v>
      </c>
      <c r="G18417">
        <v>7804</v>
      </c>
      <c r="H18417">
        <v>0.62141708038142995</v>
      </c>
      <c r="I18417">
        <v>0.968912233598893</v>
      </c>
      <c r="J18417">
        <v>0.832812322140707</v>
      </c>
      <c r="K18417" t="s">
        <v>34012</v>
      </c>
      <c r="L18417">
        <v>2</v>
      </c>
      <c r="M18417" t="s">
        <v>5133</v>
      </c>
      <c r="N18417">
        <v>1</v>
      </c>
      <c r="O18417">
        <v>3.2509752925877802E-4</v>
      </c>
    </row>
    <row r="18418" spans="1:15">
      <c r="A18418" t="s">
        <v>20452</v>
      </c>
      <c r="B18418" t="s">
        <v>23511</v>
      </c>
      <c r="C18418" t="s">
        <v>20453</v>
      </c>
      <c r="D18418">
        <v>2</v>
      </c>
      <c r="E18418">
        <v>6152</v>
      </c>
      <c r="F18418">
        <v>3</v>
      </c>
      <c r="G18418">
        <v>7804</v>
      </c>
      <c r="H18418">
        <v>0.88457550560319997</v>
      </c>
      <c r="I18418">
        <v>1</v>
      </c>
      <c r="J18418">
        <v>0.85953329234717102</v>
      </c>
      <c r="K18418" t="s">
        <v>24430</v>
      </c>
      <c r="L18418">
        <v>2</v>
      </c>
      <c r="M18418" t="s">
        <v>5133</v>
      </c>
      <c r="N18418">
        <v>0.66666666666666696</v>
      </c>
      <c r="O18418">
        <v>3.2509752925877802E-4</v>
      </c>
    </row>
    <row r="18419" spans="1:15">
      <c r="A18419" t="s">
        <v>20452</v>
      </c>
      <c r="B18419" t="s">
        <v>23513</v>
      </c>
      <c r="C18419" t="s">
        <v>20453</v>
      </c>
      <c r="D18419">
        <v>1</v>
      </c>
      <c r="E18419">
        <v>535</v>
      </c>
      <c r="F18419">
        <v>4</v>
      </c>
      <c r="G18419">
        <v>8124</v>
      </c>
      <c r="H18419">
        <v>0.23855956797771199</v>
      </c>
      <c r="I18419">
        <v>0.85273230586348503</v>
      </c>
      <c r="J18419">
        <v>0.81044716552199803</v>
      </c>
      <c r="K18419" t="s">
        <v>34284</v>
      </c>
      <c r="L18419">
        <v>1</v>
      </c>
      <c r="M18419" t="s">
        <v>5133</v>
      </c>
      <c r="N18419">
        <v>0.25</v>
      </c>
      <c r="O18419">
        <v>1.8691588785046699E-3</v>
      </c>
    </row>
    <row r="18420" spans="1:15">
      <c r="A18420" t="s">
        <v>20454</v>
      </c>
      <c r="B18420" t="s">
        <v>23513</v>
      </c>
      <c r="C18420" t="s">
        <v>20455</v>
      </c>
      <c r="D18420">
        <v>1</v>
      </c>
      <c r="E18420">
        <v>535</v>
      </c>
      <c r="F18420">
        <v>1</v>
      </c>
      <c r="G18420">
        <v>8124</v>
      </c>
      <c r="H18420">
        <v>6.5854258985721295E-2</v>
      </c>
      <c r="I18420">
        <v>0.448760549738495</v>
      </c>
      <c r="J18420">
        <v>0.42650749013827299</v>
      </c>
      <c r="K18420" t="s">
        <v>34284</v>
      </c>
      <c r="L18420">
        <v>1</v>
      </c>
      <c r="M18420" t="s">
        <v>5133</v>
      </c>
      <c r="N18420">
        <v>1</v>
      </c>
      <c r="O18420">
        <v>1.8691588785046699E-3</v>
      </c>
    </row>
    <row r="18421" spans="1:15">
      <c r="A18421" t="s">
        <v>20456</v>
      </c>
      <c r="B18421" t="s">
        <v>23511</v>
      </c>
      <c r="C18421" t="s">
        <v>20457</v>
      </c>
      <c r="D18421">
        <v>2</v>
      </c>
      <c r="E18421">
        <v>6152</v>
      </c>
      <c r="F18421">
        <v>2</v>
      </c>
      <c r="G18421">
        <v>7804</v>
      </c>
      <c r="H18421">
        <v>0.62141708038142995</v>
      </c>
      <c r="I18421">
        <v>0.968912233598893</v>
      </c>
      <c r="J18421">
        <v>0.832812322140707</v>
      </c>
      <c r="K18421" t="s">
        <v>24430</v>
      </c>
      <c r="L18421">
        <v>2</v>
      </c>
      <c r="M18421" t="s">
        <v>5133</v>
      </c>
      <c r="N18421">
        <v>1</v>
      </c>
      <c r="O18421">
        <v>3.2509752925877802E-4</v>
      </c>
    </row>
    <row r="18422" spans="1:15">
      <c r="A18422" t="s">
        <v>20458</v>
      </c>
      <c r="B18422" t="s">
        <v>23513</v>
      </c>
      <c r="C18422" t="s">
        <v>20459</v>
      </c>
      <c r="D18422">
        <v>31</v>
      </c>
      <c r="E18422">
        <v>535</v>
      </c>
      <c r="F18422">
        <v>846</v>
      </c>
      <c r="G18422">
        <v>8124</v>
      </c>
      <c r="H18422">
        <v>0.99996318500719095</v>
      </c>
      <c r="I18422">
        <v>0.99999999999997702</v>
      </c>
      <c r="J18422">
        <v>0.95041217501583097</v>
      </c>
      <c r="K18422" t="s">
        <v>34285</v>
      </c>
      <c r="L18422">
        <v>31</v>
      </c>
      <c r="M18422" t="s">
        <v>5133</v>
      </c>
      <c r="N18422">
        <v>3.6643026004728102E-2</v>
      </c>
      <c r="O18422">
        <v>5.7943925233644902E-2</v>
      </c>
    </row>
    <row r="18423" spans="1:15">
      <c r="A18423" t="s">
        <v>20458</v>
      </c>
      <c r="B18423" t="s">
        <v>23518</v>
      </c>
      <c r="C18423" t="s">
        <v>20459</v>
      </c>
      <c r="D18423">
        <v>55</v>
      </c>
      <c r="E18423">
        <v>787</v>
      </c>
      <c r="F18423">
        <v>789</v>
      </c>
      <c r="G18423">
        <v>7393</v>
      </c>
      <c r="H18423">
        <v>0.99992275918040896</v>
      </c>
      <c r="I18423">
        <v>1</v>
      </c>
      <c r="J18423">
        <v>0.966855260484069</v>
      </c>
      <c r="K18423" t="s">
        <v>34286</v>
      </c>
      <c r="L18423">
        <v>55</v>
      </c>
      <c r="M18423" t="s">
        <v>5133</v>
      </c>
      <c r="N18423">
        <v>6.9708491761723695E-2</v>
      </c>
      <c r="O18423">
        <v>6.9885641677255403E-2</v>
      </c>
    </row>
    <row r="18424" spans="1:15">
      <c r="A18424" t="s">
        <v>20458</v>
      </c>
      <c r="B18424" t="s">
        <v>23511</v>
      </c>
      <c r="C18424" t="s">
        <v>20459</v>
      </c>
      <c r="D18424">
        <v>734</v>
      </c>
      <c r="E18424">
        <v>6152</v>
      </c>
      <c r="F18424">
        <v>849</v>
      </c>
      <c r="G18424">
        <v>7804</v>
      </c>
      <c r="H18424" s="34">
        <v>1.1457446358968899E-9</v>
      </c>
      <c r="I18424" s="34">
        <v>6.9201570186533002E-8</v>
      </c>
      <c r="J18424" s="34">
        <v>5.9481053458024499E-8</v>
      </c>
      <c r="K18424" t="s">
        <v>34287</v>
      </c>
      <c r="L18424">
        <v>734</v>
      </c>
      <c r="M18424" t="s">
        <v>5133</v>
      </c>
      <c r="N18424">
        <v>0.86454652532391096</v>
      </c>
      <c r="O18424">
        <v>0.119310793237971</v>
      </c>
    </row>
    <row r="18425" spans="1:15">
      <c r="A18425" t="s">
        <v>20460</v>
      </c>
      <c r="B18425" t="s">
        <v>23518</v>
      </c>
      <c r="C18425" t="s">
        <v>20461</v>
      </c>
      <c r="D18425">
        <v>6</v>
      </c>
      <c r="E18425">
        <v>787</v>
      </c>
      <c r="F18425">
        <v>180</v>
      </c>
      <c r="G18425">
        <v>7393</v>
      </c>
      <c r="H18425">
        <v>0.99993672330769501</v>
      </c>
      <c r="I18425">
        <v>1</v>
      </c>
      <c r="J18425">
        <v>0.966855260484069</v>
      </c>
      <c r="K18425" t="s">
        <v>34288</v>
      </c>
      <c r="L18425">
        <v>6</v>
      </c>
      <c r="M18425" t="s">
        <v>5133</v>
      </c>
      <c r="N18425">
        <v>3.3333333333333298E-2</v>
      </c>
      <c r="O18425">
        <v>7.6238881829733202E-3</v>
      </c>
    </row>
    <row r="18426" spans="1:15">
      <c r="A18426" t="s">
        <v>20460</v>
      </c>
      <c r="B18426" t="s">
        <v>23513</v>
      </c>
      <c r="C18426" t="s">
        <v>20461</v>
      </c>
      <c r="D18426">
        <v>2</v>
      </c>
      <c r="E18426">
        <v>535</v>
      </c>
      <c r="F18426">
        <v>180</v>
      </c>
      <c r="G18426">
        <v>8124</v>
      </c>
      <c r="H18426">
        <v>0.99994259064996704</v>
      </c>
      <c r="I18426">
        <v>0.99999999999997702</v>
      </c>
      <c r="J18426">
        <v>0.95041217501583097</v>
      </c>
      <c r="K18426" t="s">
        <v>27650</v>
      </c>
      <c r="L18426">
        <v>2</v>
      </c>
      <c r="M18426" t="s">
        <v>5133</v>
      </c>
      <c r="N18426">
        <v>1.1111111111111099E-2</v>
      </c>
      <c r="O18426">
        <v>3.7383177570093499E-3</v>
      </c>
    </row>
    <row r="18427" spans="1:15">
      <c r="A18427" t="s">
        <v>20460</v>
      </c>
      <c r="B18427" t="s">
        <v>23511</v>
      </c>
      <c r="C18427" t="s">
        <v>20461</v>
      </c>
      <c r="D18427">
        <v>177</v>
      </c>
      <c r="E18427">
        <v>6152</v>
      </c>
      <c r="F18427">
        <v>192</v>
      </c>
      <c r="G18427">
        <v>7804</v>
      </c>
      <c r="H18427" s="34">
        <v>3.4293643659780998E-7</v>
      </c>
      <c r="I18427" s="34">
        <v>1.2788671281459999E-5</v>
      </c>
      <c r="J18427" s="34">
        <v>1.0992288731299001E-5</v>
      </c>
      <c r="K18427" t="s">
        <v>34289</v>
      </c>
      <c r="L18427">
        <v>177</v>
      </c>
      <c r="M18427" t="s">
        <v>5133</v>
      </c>
      <c r="N18427">
        <v>0.921875</v>
      </c>
      <c r="O18427">
        <v>2.87711313394018E-2</v>
      </c>
    </row>
    <row r="18428" spans="1:15">
      <c r="A18428" t="s">
        <v>20462</v>
      </c>
      <c r="B18428" t="s">
        <v>23511</v>
      </c>
      <c r="C18428" t="s">
        <v>20463</v>
      </c>
      <c r="D18428">
        <v>3</v>
      </c>
      <c r="E18428">
        <v>6152</v>
      </c>
      <c r="F18428">
        <v>3</v>
      </c>
      <c r="G18428">
        <v>7804</v>
      </c>
      <c r="H18428">
        <v>0.489837867770546</v>
      </c>
      <c r="I18428">
        <v>0.96083957126938102</v>
      </c>
      <c r="J18428">
        <v>0.82587360011061495</v>
      </c>
      <c r="K18428" t="s">
        <v>34290</v>
      </c>
      <c r="L18428">
        <v>3</v>
      </c>
      <c r="M18428" t="s">
        <v>5133</v>
      </c>
      <c r="N18428">
        <v>1</v>
      </c>
      <c r="O18428">
        <v>4.8764629388816603E-4</v>
      </c>
    </row>
    <row r="18429" spans="1:15">
      <c r="A18429" t="s">
        <v>20464</v>
      </c>
      <c r="B18429" t="s">
        <v>23511</v>
      </c>
      <c r="C18429" t="s">
        <v>20465</v>
      </c>
      <c r="D18429">
        <v>1</v>
      </c>
      <c r="E18429">
        <v>6152</v>
      </c>
      <c r="F18429">
        <v>1</v>
      </c>
      <c r="G18429">
        <v>7804</v>
      </c>
      <c r="H18429">
        <v>0.788313685289595</v>
      </c>
      <c r="I18429">
        <v>0.968912233598893</v>
      </c>
      <c r="J18429">
        <v>0.832812322140707</v>
      </c>
      <c r="K18429" t="s">
        <v>30570</v>
      </c>
      <c r="L18429">
        <v>1</v>
      </c>
      <c r="M18429" t="s">
        <v>5133</v>
      </c>
      <c r="N18429">
        <v>1</v>
      </c>
      <c r="O18429">
        <v>1.6254876462938901E-4</v>
      </c>
    </row>
    <row r="18430" spans="1:15">
      <c r="A18430" t="s">
        <v>20466</v>
      </c>
      <c r="B18430" t="s">
        <v>23511</v>
      </c>
      <c r="C18430" t="s">
        <v>20467</v>
      </c>
      <c r="D18430">
        <v>2</v>
      </c>
      <c r="E18430">
        <v>6152</v>
      </c>
      <c r="F18430">
        <v>2</v>
      </c>
      <c r="G18430">
        <v>7804</v>
      </c>
      <c r="H18430">
        <v>0.62141708038142995</v>
      </c>
      <c r="I18430">
        <v>0.968912233598893</v>
      </c>
      <c r="J18430">
        <v>0.832812322140707</v>
      </c>
      <c r="K18430" t="s">
        <v>26531</v>
      </c>
      <c r="L18430">
        <v>2</v>
      </c>
      <c r="M18430" t="s">
        <v>5133</v>
      </c>
      <c r="N18430">
        <v>1</v>
      </c>
      <c r="O18430">
        <v>3.2509752925877802E-4</v>
      </c>
    </row>
    <row r="18431" spans="1:15">
      <c r="A18431" t="s">
        <v>20468</v>
      </c>
      <c r="B18431" t="s">
        <v>23513</v>
      </c>
      <c r="C18431" t="s">
        <v>20469</v>
      </c>
      <c r="D18431">
        <v>1</v>
      </c>
      <c r="E18431">
        <v>535</v>
      </c>
      <c r="F18431">
        <v>6</v>
      </c>
      <c r="G18431">
        <v>8124</v>
      </c>
      <c r="H18431">
        <v>0.33559747746230201</v>
      </c>
      <c r="I18431">
        <v>0.97804040131218795</v>
      </c>
      <c r="J18431">
        <v>0.92954150506449396</v>
      </c>
      <c r="K18431" t="s">
        <v>24409</v>
      </c>
      <c r="L18431">
        <v>1</v>
      </c>
      <c r="M18431" t="s">
        <v>5133</v>
      </c>
      <c r="N18431">
        <v>0.16666666666666699</v>
      </c>
      <c r="O18431">
        <v>1.8691588785046699E-3</v>
      </c>
    </row>
    <row r="18432" spans="1:15">
      <c r="A18432" t="s">
        <v>20468</v>
      </c>
      <c r="B18432" t="s">
        <v>23511</v>
      </c>
      <c r="C18432" t="s">
        <v>20469</v>
      </c>
      <c r="D18432">
        <v>4</v>
      </c>
      <c r="E18432">
        <v>6152</v>
      </c>
      <c r="F18432">
        <v>6</v>
      </c>
      <c r="G18432">
        <v>7804</v>
      </c>
      <c r="H18432">
        <v>0.88632030892592895</v>
      </c>
      <c r="I18432">
        <v>1</v>
      </c>
      <c r="J18432">
        <v>0.85953329234717102</v>
      </c>
      <c r="K18432" t="s">
        <v>30920</v>
      </c>
      <c r="L18432">
        <v>4</v>
      </c>
      <c r="M18432" t="s">
        <v>5133</v>
      </c>
      <c r="N18432">
        <v>0.66666666666666696</v>
      </c>
      <c r="O18432">
        <v>6.5019505851755496E-4</v>
      </c>
    </row>
    <row r="18433" spans="1:15">
      <c r="A18433" t="s">
        <v>20468</v>
      </c>
      <c r="B18433" t="s">
        <v>23518</v>
      </c>
      <c r="C18433" t="s">
        <v>20469</v>
      </c>
      <c r="D18433">
        <v>1</v>
      </c>
      <c r="E18433">
        <v>787</v>
      </c>
      <c r="F18433">
        <v>5</v>
      </c>
      <c r="G18433">
        <v>7393</v>
      </c>
      <c r="H18433">
        <v>0.430466464429208</v>
      </c>
      <c r="I18433">
        <v>1</v>
      </c>
      <c r="J18433">
        <v>0.966855260484069</v>
      </c>
      <c r="K18433" t="s">
        <v>27654</v>
      </c>
      <c r="L18433">
        <v>1</v>
      </c>
      <c r="M18433" t="s">
        <v>5133</v>
      </c>
      <c r="N18433">
        <v>0.2</v>
      </c>
      <c r="O18433">
        <v>1.27064803049555E-3</v>
      </c>
    </row>
    <row r="18434" spans="1:15">
      <c r="A18434" t="s">
        <v>20470</v>
      </c>
      <c r="B18434" t="s">
        <v>23518</v>
      </c>
      <c r="C18434" t="s">
        <v>20471</v>
      </c>
      <c r="D18434">
        <v>1</v>
      </c>
      <c r="E18434">
        <v>787</v>
      </c>
      <c r="F18434">
        <v>4</v>
      </c>
      <c r="G18434">
        <v>7393</v>
      </c>
      <c r="H18434">
        <v>0.362574478289521</v>
      </c>
      <c r="I18434">
        <v>1</v>
      </c>
      <c r="J18434">
        <v>0.966855260484069</v>
      </c>
      <c r="K18434" t="s">
        <v>27654</v>
      </c>
      <c r="L18434">
        <v>1</v>
      </c>
      <c r="M18434" t="s">
        <v>5133</v>
      </c>
      <c r="N18434">
        <v>0.25</v>
      </c>
      <c r="O18434">
        <v>1.27064803049555E-3</v>
      </c>
    </row>
    <row r="18435" spans="1:15">
      <c r="A18435" t="s">
        <v>20470</v>
      </c>
      <c r="B18435" t="s">
        <v>23511</v>
      </c>
      <c r="C18435" t="s">
        <v>20471</v>
      </c>
      <c r="D18435">
        <v>3</v>
      </c>
      <c r="E18435">
        <v>6152</v>
      </c>
      <c r="F18435">
        <v>5</v>
      </c>
      <c r="G18435">
        <v>7804</v>
      </c>
      <c r="H18435">
        <v>0.93277286492067202</v>
      </c>
      <c r="I18435">
        <v>1</v>
      </c>
      <c r="J18435">
        <v>0.85953329234717102</v>
      </c>
      <c r="K18435" t="s">
        <v>27653</v>
      </c>
      <c r="L18435">
        <v>3</v>
      </c>
      <c r="M18435" t="s">
        <v>5133</v>
      </c>
      <c r="N18435">
        <v>0.6</v>
      </c>
      <c r="O18435">
        <v>4.8764629388816603E-4</v>
      </c>
    </row>
    <row r="18436" spans="1:15">
      <c r="A18436" t="s">
        <v>20470</v>
      </c>
      <c r="B18436" t="s">
        <v>23513</v>
      </c>
      <c r="C18436" t="s">
        <v>20471</v>
      </c>
      <c r="D18436">
        <v>1</v>
      </c>
      <c r="E18436">
        <v>535</v>
      </c>
      <c r="F18436">
        <v>5</v>
      </c>
      <c r="G18436">
        <v>8124</v>
      </c>
      <c r="H18436">
        <v>0.28872836491514098</v>
      </c>
      <c r="I18436">
        <v>0.92669970177713501</v>
      </c>
      <c r="J18436">
        <v>0.88074667915254901</v>
      </c>
      <c r="K18436" t="s">
        <v>24409</v>
      </c>
      <c r="L18436">
        <v>1</v>
      </c>
      <c r="M18436" t="s">
        <v>5133</v>
      </c>
      <c r="N18436">
        <v>0.2</v>
      </c>
      <c r="O18436">
        <v>1.8691588785046699E-3</v>
      </c>
    </row>
    <row r="18437" spans="1:15">
      <c r="A18437" t="s">
        <v>20472</v>
      </c>
      <c r="B18437" t="s">
        <v>23513</v>
      </c>
      <c r="C18437" t="s">
        <v>20473</v>
      </c>
      <c r="D18437">
        <v>1</v>
      </c>
      <c r="E18437">
        <v>535</v>
      </c>
      <c r="F18437">
        <v>31</v>
      </c>
      <c r="G18437">
        <v>8124</v>
      </c>
      <c r="H18437">
        <v>0.879469540147234</v>
      </c>
      <c r="I18437">
        <v>0.99999999999997702</v>
      </c>
      <c r="J18437">
        <v>0.95041217501583097</v>
      </c>
      <c r="K18437" t="s">
        <v>24980</v>
      </c>
      <c r="L18437">
        <v>1</v>
      </c>
      <c r="M18437" t="s">
        <v>5133</v>
      </c>
      <c r="N18437">
        <v>3.2258064516128997E-2</v>
      </c>
      <c r="O18437">
        <v>1.8691588785046699E-3</v>
      </c>
    </row>
    <row r="18438" spans="1:15">
      <c r="A18438" t="s">
        <v>20472</v>
      </c>
      <c r="B18438" t="s">
        <v>23511</v>
      </c>
      <c r="C18438" t="s">
        <v>20473</v>
      </c>
      <c r="D18438">
        <v>27</v>
      </c>
      <c r="E18438">
        <v>6152</v>
      </c>
      <c r="F18438">
        <v>31</v>
      </c>
      <c r="G18438">
        <v>7804</v>
      </c>
      <c r="H18438">
        <v>0.18366543856470499</v>
      </c>
      <c r="I18438">
        <v>0.631132279689813</v>
      </c>
      <c r="J18438">
        <v>0.54247920626835999</v>
      </c>
      <c r="K18438" t="s">
        <v>34291</v>
      </c>
      <c r="L18438">
        <v>27</v>
      </c>
      <c r="M18438" t="s">
        <v>5133</v>
      </c>
      <c r="N18438">
        <v>0.87096774193548399</v>
      </c>
      <c r="O18438">
        <v>4.3888166449934998E-3</v>
      </c>
    </row>
    <row r="18439" spans="1:15">
      <c r="A18439" t="s">
        <v>20472</v>
      </c>
      <c r="B18439" t="s">
        <v>23518</v>
      </c>
      <c r="C18439" t="s">
        <v>20473</v>
      </c>
      <c r="D18439">
        <v>3</v>
      </c>
      <c r="E18439">
        <v>787</v>
      </c>
      <c r="F18439">
        <v>30</v>
      </c>
      <c r="G18439">
        <v>7393</v>
      </c>
      <c r="H18439">
        <v>0.63332168497958496</v>
      </c>
      <c r="I18439">
        <v>1</v>
      </c>
      <c r="J18439">
        <v>0.966855260484069</v>
      </c>
      <c r="K18439" t="s">
        <v>34075</v>
      </c>
      <c r="L18439">
        <v>3</v>
      </c>
      <c r="M18439" t="s">
        <v>5133</v>
      </c>
      <c r="N18439">
        <v>0.1</v>
      </c>
      <c r="O18439">
        <v>3.8119440914866601E-3</v>
      </c>
    </row>
    <row r="18440" spans="1:15">
      <c r="A18440" t="s">
        <v>20474</v>
      </c>
      <c r="B18440" t="s">
        <v>23511</v>
      </c>
      <c r="C18440" t="s">
        <v>20475</v>
      </c>
      <c r="D18440">
        <v>2</v>
      </c>
      <c r="E18440">
        <v>6152</v>
      </c>
      <c r="F18440">
        <v>2</v>
      </c>
      <c r="G18440">
        <v>7804</v>
      </c>
      <c r="H18440">
        <v>0.62141708038142995</v>
      </c>
      <c r="I18440">
        <v>0.968912233598893</v>
      </c>
      <c r="J18440">
        <v>0.832812322140707</v>
      </c>
      <c r="K18440" t="s">
        <v>34292</v>
      </c>
      <c r="L18440">
        <v>2</v>
      </c>
      <c r="M18440" t="s">
        <v>5133</v>
      </c>
      <c r="N18440">
        <v>1</v>
      </c>
      <c r="O18440">
        <v>3.2509752925877802E-4</v>
      </c>
    </row>
    <row r="18441" spans="1:15">
      <c r="A18441" t="s">
        <v>20476</v>
      </c>
      <c r="B18441" t="s">
        <v>23511</v>
      </c>
      <c r="C18441" t="s">
        <v>20477</v>
      </c>
      <c r="D18441">
        <v>1</v>
      </c>
      <c r="E18441">
        <v>6152</v>
      </c>
      <c r="F18441">
        <v>1</v>
      </c>
      <c r="G18441">
        <v>7804</v>
      </c>
      <c r="H18441">
        <v>0.788313685289595</v>
      </c>
      <c r="I18441">
        <v>0.968912233598893</v>
      </c>
      <c r="J18441">
        <v>0.832812322140707</v>
      </c>
      <c r="K18441" t="s">
        <v>24306</v>
      </c>
      <c r="L18441">
        <v>1</v>
      </c>
      <c r="M18441" t="s">
        <v>5133</v>
      </c>
      <c r="N18441">
        <v>1</v>
      </c>
      <c r="O18441">
        <v>1.6254876462938901E-4</v>
      </c>
    </row>
    <row r="18442" spans="1:15">
      <c r="A18442" t="s">
        <v>20478</v>
      </c>
      <c r="B18442" t="s">
        <v>23511</v>
      </c>
      <c r="C18442" t="s">
        <v>20479</v>
      </c>
      <c r="D18442">
        <v>5</v>
      </c>
      <c r="E18442">
        <v>6152</v>
      </c>
      <c r="F18442">
        <v>6</v>
      </c>
      <c r="G18442">
        <v>7804</v>
      </c>
      <c r="H18442">
        <v>0.62665052091531404</v>
      </c>
      <c r="I18442">
        <v>0.968912233598893</v>
      </c>
      <c r="J18442">
        <v>0.832812322140707</v>
      </c>
      <c r="K18442" t="s">
        <v>34293</v>
      </c>
      <c r="L18442">
        <v>5</v>
      </c>
      <c r="M18442" t="s">
        <v>5133</v>
      </c>
      <c r="N18442">
        <v>0.83333333333333304</v>
      </c>
      <c r="O18442">
        <v>8.1274382314694405E-4</v>
      </c>
    </row>
    <row r="18443" spans="1:15">
      <c r="A18443" t="s">
        <v>20478</v>
      </c>
      <c r="B18443" t="s">
        <v>23513</v>
      </c>
      <c r="C18443" t="s">
        <v>20479</v>
      </c>
      <c r="D18443">
        <v>1</v>
      </c>
      <c r="E18443">
        <v>535</v>
      </c>
      <c r="F18443">
        <v>6</v>
      </c>
      <c r="G18443">
        <v>8124</v>
      </c>
      <c r="H18443">
        <v>0.33559747746230201</v>
      </c>
      <c r="I18443">
        <v>0.97804040131218795</v>
      </c>
      <c r="J18443">
        <v>0.92954150506449396</v>
      </c>
      <c r="K18443" t="s">
        <v>23649</v>
      </c>
      <c r="L18443">
        <v>1</v>
      </c>
      <c r="M18443" t="s">
        <v>5133</v>
      </c>
      <c r="N18443">
        <v>0.16666666666666699</v>
      </c>
      <c r="O18443">
        <v>1.8691588785046699E-3</v>
      </c>
    </row>
    <row r="18444" spans="1:15">
      <c r="A18444" t="s">
        <v>20480</v>
      </c>
      <c r="B18444" t="s">
        <v>23513</v>
      </c>
      <c r="C18444" t="s">
        <v>20481</v>
      </c>
      <c r="D18444">
        <v>1</v>
      </c>
      <c r="E18444">
        <v>535</v>
      </c>
      <c r="F18444">
        <v>2</v>
      </c>
      <c r="G18444">
        <v>8124</v>
      </c>
      <c r="H18444">
        <v>0.12737930779067499</v>
      </c>
      <c r="I18444">
        <v>0.64703075560747003</v>
      </c>
      <c r="J18444">
        <v>0.614945907739046</v>
      </c>
      <c r="K18444" t="s">
        <v>23649</v>
      </c>
      <c r="L18444">
        <v>1</v>
      </c>
      <c r="M18444" t="s">
        <v>5133</v>
      </c>
      <c r="N18444">
        <v>0.5</v>
      </c>
      <c r="O18444">
        <v>1.8691588785046699E-3</v>
      </c>
    </row>
    <row r="18445" spans="1:15">
      <c r="A18445" t="s">
        <v>20480</v>
      </c>
      <c r="B18445" t="s">
        <v>23511</v>
      </c>
      <c r="C18445" t="s">
        <v>20481</v>
      </c>
      <c r="D18445">
        <v>1</v>
      </c>
      <c r="E18445">
        <v>6152</v>
      </c>
      <c r="F18445">
        <v>2</v>
      </c>
      <c r="G18445">
        <v>7804</v>
      </c>
      <c r="H18445">
        <v>0.95521029019776005</v>
      </c>
      <c r="I18445">
        <v>1</v>
      </c>
      <c r="J18445">
        <v>0.85953329234717102</v>
      </c>
      <c r="K18445" t="s">
        <v>32896</v>
      </c>
      <c r="L18445">
        <v>1</v>
      </c>
      <c r="M18445" t="s">
        <v>5133</v>
      </c>
      <c r="N18445">
        <v>0.5</v>
      </c>
      <c r="O18445">
        <v>1.6254876462938901E-4</v>
      </c>
    </row>
    <row r="18446" spans="1:15">
      <c r="A18446" t="s">
        <v>20482</v>
      </c>
      <c r="B18446" t="s">
        <v>23513</v>
      </c>
      <c r="C18446" t="s">
        <v>20483</v>
      </c>
      <c r="D18446">
        <v>2</v>
      </c>
      <c r="E18446">
        <v>535</v>
      </c>
      <c r="F18446">
        <v>53</v>
      </c>
      <c r="G18446">
        <v>8124</v>
      </c>
      <c r="H18446">
        <v>0.87277908631852696</v>
      </c>
      <c r="I18446">
        <v>0.99999999999997702</v>
      </c>
      <c r="J18446">
        <v>0.95041217501583097</v>
      </c>
      <c r="K18446" t="s">
        <v>31661</v>
      </c>
      <c r="L18446">
        <v>2</v>
      </c>
      <c r="M18446" t="s">
        <v>5133</v>
      </c>
      <c r="N18446">
        <v>3.77358490566038E-2</v>
      </c>
      <c r="O18446">
        <v>3.7383177570093499E-3</v>
      </c>
    </row>
    <row r="18447" spans="1:15">
      <c r="A18447" t="s">
        <v>20482</v>
      </c>
      <c r="B18447" t="s">
        <v>23518</v>
      </c>
      <c r="C18447" t="s">
        <v>20483</v>
      </c>
      <c r="D18447">
        <v>5</v>
      </c>
      <c r="E18447">
        <v>787</v>
      </c>
      <c r="F18447">
        <v>44</v>
      </c>
      <c r="G18447">
        <v>7393</v>
      </c>
      <c r="H18447">
        <v>0.50988919283641199</v>
      </c>
      <c r="I18447">
        <v>1</v>
      </c>
      <c r="J18447">
        <v>0.966855260484069</v>
      </c>
      <c r="K18447" t="s">
        <v>29842</v>
      </c>
      <c r="L18447">
        <v>5</v>
      </c>
      <c r="M18447" t="s">
        <v>5133</v>
      </c>
      <c r="N18447">
        <v>0.11363636363636399</v>
      </c>
      <c r="O18447">
        <v>6.35324015247776E-3</v>
      </c>
    </row>
    <row r="18448" spans="1:15">
      <c r="A18448" t="s">
        <v>20482</v>
      </c>
      <c r="B18448" t="s">
        <v>23511</v>
      </c>
      <c r="C18448" t="s">
        <v>20483</v>
      </c>
      <c r="D18448">
        <v>41</v>
      </c>
      <c r="E18448">
        <v>6152</v>
      </c>
      <c r="F18448">
        <v>50</v>
      </c>
      <c r="G18448">
        <v>7804</v>
      </c>
      <c r="H18448">
        <v>0.36431025699436698</v>
      </c>
      <c r="I18448">
        <v>0.90829480295553899</v>
      </c>
      <c r="J18448">
        <v>0.78070962240619901</v>
      </c>
      <c r="K18448" t="s">
        <v>34294</v>
      </c>
      <c r="L18448">
        <v>41</v>
      </c>
      <c r="M18448" t="s">
        <v>5133</v>
      </c>
      <c r="N18448">
        <v>0.82</v>
      </c>
      <c r="O18448">
        <v>6.6644993498049402E-3</v>
      </c>
    </row>
    <row r="18449" spans="1:15">
      <c r="A18449" t="s">
        <v>20484</v>
      </c>
      <c r="B18449" t="s">
        <v>23511</v>
      </c>
      <c r="C18449" t="s">
        <v>20485</v>
      </c>
      <c r="D18449">
        <v>5</v>
      </c>
      <c r="E18449">
        <v>6152</v>
      </c>
      <c r="F18449">
        <v>6</v>
      </c>
      <c r="G18449">
        <v>7804</v>
      </c>
      <c r="H18449">
        <v>0.62665052091531404</v>
      </c>
      <c r="I18449">
        <v>0.968912233598893</v>
      </c>
      <c r="J18449">
        <v>0.832812322140707</v>
      </c>
      <c r="K18449" t="s">
        <v>34295</v>
      </c>
      <c r="L18449">
        <v>5</v>
      </c>
      <c r="M18449" t="s">
        <v>5133</v>
      </c>
      <c r="N18449">
        <v>0.83333333333333304</v>
      </c>
      <c r="O18449">
        <v>8.1274382314694405E-4</v>
      </c>
    </row>
    <row r="18450" spans="1:15">
      <c r="A18450" t="s">
        <v>20484</v>
      </c>
      <c r="B18450" t="s">
        <v>23518</v>
      </c>
      <c r="C18450" t="s">
        <v>20485</v>
      </c>
      <c r="D18450">
        <v>1</v>
      </c>
      <c r="E18450">
        <v>787</v>
      </c>
      <c r="F18450">
        <v>5</v>
      </c>
      <c r="G18450">
        <v>7393</v>
      </c>
      <c r="H18450">
        <v>0.430466464429208</v>
      </c>
      <c r="I18450">
        <v>1</v>
      </c>
      <c r="J18450">
        <v>0.966855260484069</v>
      </c>
      <c r="K18450" t="s">
        <v>25031</v>
      </c>
      <c r="L18450">
        <v>1</v>
      </c>
      <c r="M18450" t="s">
        <v>5133</v>
      </c>
      <c r="N18450">
        <v>0.2</v>
      </c>
      <c r="O18450">
        <v>1.27064803049555E-3</v>
      </c>
    </row>
    <row r="18451" spans="1:15">
      <c r="A18451" t="s">
        <v>20486</v>
      </c>
      <c r="B18451" t="s">
        <v>23518</v>
      </c>
      <c r="C18451" t="s">
        <v>20487</v>
      </c>
      <c r="D18451">
        <v>3</v>
      </c>
      <c r="E18451">
        <v>787</v>
      </c>
      <c r="F18451">
        <v>38</v>
      </c>
      <c r="G18451">
        <v>7393</v>
      </c>
      <c r="H18451">
        <v>0.78548333078159205</v>
      </c>
      <c r="I18451">
        <v>1</v>
      </c>
      <c r="J18451">
        <v>0.966855260484069</v>
      </c>
      <c r="K18451" t="s">
        <v>34296</v>
      </c>
      <c r="L18451">
        <v>3</v>
      </c>
      <c r="M18451" t="s">
        <v>5133</v>
      </c>
      <c r="N18451">
        <v>7.8947368421052599E-2</v>
      </c>
      <c r="O18451">
        <v>3.8119440914866601E-3</v>
      </c>
    </row>
    <row r="18452" spans="1:15">
      <c r="A18452" t="s">
        <v>20486</v>
      </c>
      <c r="B18452" t="s">
        <v>23511</v>
      </c>
      <c r="C18452" t="s">
        <v>20487</v>
      </c>
      <c r="D18452">
        <v>36</v>
      </c>
      <c r="E18452">
        <v>6152</v>
      </c>
      <c r="F18452">
        <v>43</v>
      </c>
      <c r="G18452">
        <v>7804</v>
      </c>
      <c r="H18452">
        <v>0.28246554214354203</v>
      </c>
      <c r="I18452">
        <v>0.80488372283738596</v>
      </c>
      <c r="J18452">
        <v>0.69182435624706595</v>
      </c>
      <c r="K18452" t="s">
        <v>34297</v>
      </c>
      <c r="L18452">
        <v>36</v>
      </c>
      <c r="M18452" t="s">
        <v>5133</v>
      </c>
      <c r="N18452">
        <v>0.837209302325581</v>
      </c>
      <c r="O18452">
        <v>5.8517555266580003E-3</v>
      </c>
    </row>
    <row r="18453" spans="1:15">
      <c r="A18453" t="s">
        <v>20486</v>
      </c>
      <c r="B18453" t="s">
        <v>23513</v>
      </c>
      <c r="C18453" t="s">
        <v>20487</v>
      </c>
      <c r="D18453">
        <v>2</v>
      </c>
      <c r="E18453">
        <v>535</v>
      </c>
      <c r="F18453">
        <v>46</v>
      </c>
      <c r="G18453">
        <v>8124</v>
      </c>
      <c r="H18453">
        <v>0.81601136228875304</v>
      </c>
      <c r="I18453">
        <v>0.99999999999997702</v>
      </c>
      <c r="J18453">
        <v>0.95041217501583097</v>
      </c>
      <c r="K18453" t="s">
        <v>31661</v>
      </c>
      <c r="L18453">
        <v>2</v>
      </c>
      <c r="M18453" t="s">
        <v>5133</v>
      </c>
      <c r="N18453">
        <v>4.3478260869565202E-2</v>
      </c>
      <c r="O18453">
        <v>3.7383177570093499E-3</v>
      </c>
    </row>
    <row r="18454" spans="1:15">
      <c r="A18454" t="s">
        <v>20488</v>
      </c>
      <c r="B18454" t="s">
        <v>23511</v>
      </c>
      <c r="C18454" t="s">
        <v>20489</v>
      </c>
      <c r="D18454">
        <v>2</v>
      </c>
      <c r="E18454">
        <v>6152</v>
      </c>
      <c r="F18454">
        <v>2</v>
      </c>
      <c r="G18454">
        <v>7804</v>
      </c>
      <c r="H18454">
        <v>0.62141708038142995</v>
      </c>
      <c r="I18454">
        <v>0.968912233598893</v>
      </c>
      <c r="J18454">
        <v>0.832812322140707</v>
      </c>
      <c r="K18454" t="s">
        <v>26531</v>
      </c>
      <c r="L18454">
        <v>2</v>
      </c>
      <c r="M18454" t="s">
        <v>5133</v>
      </c>
      <c r="N18454">
        <v>1</v>
      </c>
      <c r="O18454">
        <v>3.2509752925877802E-4</v>
      </c>
    </row>
    <row r="18455" spans="1:15">
      <c r="A18455" t="s">
        <v>20490</v>
      </c>
      <c r="B18455" t="s">
        <v>23511</v>
      </c>
      <c r="C18455" t="s">
        <v>20491</v>
      </c>
      <c r="D18455">
        <v>19</v>
      </c>
      <c r="E18455">
        <v>6152</v>
      </c>
      <c r="F18455">
        <v>20</v>
      </c>
      <c r="G18455">
        <v>7804</v>
      </c>
      <c r="H18455">
        <v>5.4506775742009302E-2</v>
      </c>
      <c r="I18455">
        <v>0.28959482308693002</v>
      </c>
      <c r="J18455">
        <v>0.248916391734606</v>
      </c>
      <c r="K18455" t="s">
        <v>34298</v>
      </c>
      <c r="L18455">
        <v>19</v>
      </c>
      <c r="M18455" t="s">
        <v>5133</v>
      </c>
      <c r="N18455">
        <v>0.95</v>
      </c>
      <c r="O18455">
        <v>3.0884265279583901E-3</v>
      </c>
    </row>
    <row r="18456" spans="1:15">
      <c r="A18456" t="s">
        <v>20492</v>
      </c>
      <c r="B18456" t="s">
        <v>23511</v>
      </c>
      <c r="C18456" t="s">
        <v>20493</v>
      </c>
      <c r="D18456">
        <v>3</v>
      </c>
      <c r="E18456">
        <v>6152</v>
      </c>
      <c r="F18456">
        <v>3</v>
      </c>
      <c r="G18456">
        <v>7804</v>
      </c>
      <c r="H18456">
        <v>0.489837867770546</v>
      </c>
      <c r="I18456">
        <v>0.96083957126938102</v>
      </c>
      <c r="J18456">
        <v>0.82587360011061495</v>
      </c>
      <c r="K18456" t="s">
        <v>34299</v>
      </c>
      <c r="L18456">
        <v>3</v>
      </c>
      <c r="M18456" t="s">
        <v>5133</v>
      </c>
      <c r="N18456">
        <v>1</v>
      </c>
      <c r="O18456">
        <v>4.8764629388816603E-4</v>
      </c>
    </row>
    <row r="18457" spans="1:15">
      <c r="A18457" t="s">
        <v>20494</v>
      </c>
      <c r="B18457" t="s">
        <v>23513</v>
      </c>
      <c r="C18457" t="s">
        <v>20495</v>
      </c>
      <c r="D18457">
        <v>75</v>
      </c>
      <c r="E18457">
        <v>535</v>
      </c>
      <c r="F18457">
        <v>1196</v>
      </c>
      <c r="G18457">
        <v>8124</v>
      </c>
      <c r="H18457">
        <v>0.70150783751119095</v>
      </c>
      <c r="I18457">
        <v>0.99999999999997702</v>
      </c>
      <c r="J18457">
        <v>0.95041217501583097</v>
      </c>
      <c r="K18457" t="s">
        <v>34300</v>
      </c>
      <c r="L18457">
        <v>75</v>
      </c>
      <c r="M18457" t="s">
        <v>5133</v>
      </c>
      <c r="N18457">
        <v>6.2709030100334406E-2</v>
      </c>
      <c r="O18457">
        <v>0.14018691588785001</v>
      </c>
    </row>
    <row r="18458" spans="1:15">
      <c r="A18458" t="s">
        <v>20494</v>
      </c>
      <c r="B18458" t="s">
        <v>23518</v>
      </c>
      <c r="C18458" t="s">
        <v>20495</v>
      </c>
      <c r="D18458">
        <v>87</v>
      </c>
      <c r="E18458">
        <v>787</v>
      </c>
      <c r="F18458">
        <v>1094</v>
      </c>
      <c r="G18458">
        <v>7393</v>
      </c>
      <c r="H18458">
        <v>0.99948868480963005</v>
      </c>
      <c r="I18458">
        <v>1</v>
      </c>
      <c r="J18458">
        <v>0.966855260484069</v>
      </c>
      <c r="K18458" t="s">
        <v>34301</v>
      </c>
      <c r="L18458">
        <v>87</v>
      </c>
      <c r="M18458" t="s">
        <v>5133</v>
      </c>
      <c r="N18458">
        <v>7.9524680073126103E-2</v>
      </c>
      <c r="O18458">
        <v>0.11054637865311299</v>
      </c>
    </row>
    <row r="18459" spans="1:15">
      <c r="A18459" t="s">
        <v>20494</v>
      </c>
      <c r="B18459" t="s">
        <v>23511</v>
      </c>
      <c r="C18459" t="s">
        <v>20495</v>
      </c>
      <c r="D18459">
        <v>985</v>
      </c>
      <c r="E18459">
        <v>6152</v>
      </c>
      <c r="F18459">
        <v>1188</v>
      </c>
      <c r="G18459">
        <v>7804</v>
      </c>
      <c r="H18459" s="34">
        <v>8.0273486004060898E-5</v>
      </c>
      <c r="I18459">
        <v>1.67790333271758E-3</v>
      </c>
      <c r="J18459">
        <v>1.4422137758110299E-3</v>
      </c>
      <c r="K18459" t="s">
        <v>34302</v>
      </c>
      <c r="L18459">
        <v>985</v>
      </c>
      <c r="M18459" t="s">
        <v>5133</v>
      </c>
      <c r="N18459">
        <v>0.82912457912457904</v>
      </c>
      <c r="O18459">
        <v>0.160110533159948</v>
      </c>
    </row>
    <row r="18460" spans="1:15">
      <c r="A18460" t="s">
        <v>20496</v>
      </c>
      <c r="B18460" t="s">
        <v>23518</v>
      </c>
      <c r="C18460" t="s">
        <v>20497</v>
      </c>
      <c r="D18460">
        <v>29</v>
      </c>
      <c r="E18460">
        <v>787</v>
      </c>
      <c r="F18460">
        <v>446</v>
      </c>
      <c r="G18460">
        <v>7393</v>
      </c>
      <c r="H18460">
        <v>0.99928425506099605</v>
      </c>
      <c r="I18460">
        <v>1</v>
      </c>
      <c r="J18460">
        <v>0.966855260484069</v>
      </c>
      <c r="K18460" t="s">
        <v>34303</v>
      </c>
      <c r="L18460">
        <v>29</v>
      </c>
      <c r="M18460" t="s">
        <v>5133</v>
      </c>
      <c r="N18460">
        <v>6.5022421524663698E-2</v>
      </c>
      <c r="O18460">
        <v>3.6848792884370998E-2</v>
      </c>
    </row>
    <row r="18461" spans="1:15">
      <c r="A18461" t="s">
        <v>20496</v>
      </c>
      <c r="B18461" t="s">
        <v>23513</v>
      </c>
      <c r="C18461" t="s">
        <v>20497</v>
      </c>
      <c r="D18461">
        <v>20</v>
      </c>
      <c r="E18461">
        <v>535</v>
      </c>
      <c r="F18461">
        <v>478</v>
      </c>
      <c r="G18461">
        <v>8124</v>
      </c>
      <c r="H18461">
        <v>0.99185705714241901</v>
      </c>
      <c r="I18461">
        <v>0.99999999999997702</v>
      </c>
      <c r="J18461">
        <v>0.95041217501583097</v>
      </c>
      <c r="K18461" t="s">
        <v>27758</v>
      </c>
      <c r="L18461">
        <v>20</v>
      </c>
      <c r="M18461" t="s">
        <v>5133</v>
      </c>
      <c r="N18461">
        <v>4.1841004184100403E-2</v>
      </c>
      <c r="O18461">
        <v>3.7383177570093497E-2</v>
      </c>
    </row>
    <row r="18462" spans="1:15">
      <c r="A18462" t="s">
        <v>20496</v>
      </c>
      <c r="B18462" t="s">
        <v>23511</v>
      </c>
      <c r="C18462" t="s">
        <v>20497</v>
      </c>
      <c r="D18462">
        <v>418</v>
      </c>
      <c r="E18462">
        <v>6152</v>
      </c>
      <c r="F18462">
        <v>487</v>
      </c>
      <c r="G18462">
        <v>7804</v>
      </c>
      <c r="H18462" s="34">
        <v>3.0589234636679201E-5</v>
      </c>
      <c r="I18462">
        <v>7.1194093380167205E-4</v>
      </c>
      <c r="J18462">
        <v>6.1193693478727004E-4</v>
      </c>
      <c r="K18462" t="s">
        <v>34304</v>
      </c>
      <c r="L18462">
        <v>418</v>
      </c>
      <c r="M18462" t="s">
        <v>5133</v>
      </c>
      <c r="N18462">
        <v>0.85831622176591404</v>
      </c>
      <c r="O18462">
        <v>6.7945383615084495E-2</v>
      </c>
    </row>
    <row r="18463" spans="1:15">
      <c r="A18463" t="s">
        <v>20498</v>
      </c>
      <c r="B18463" t="s">
        <v>23511</v>
      </c>
      <c r="C18463" t="s">
        <v>20499</v>
      </c>
      <c r="D18463">
        <v>1</v>
      </c>
      <c r="E18463">
        <v>6152</v>
      </c>
      <c r="F18463">
        <v>2</v>
      </c>
      <c r="G18463">
        <v>7804</v>
      </c>
      <c r="H18463">
        <v>0.95521029019776005</v>
      </c>
      <c r="I18463">
        <v>1</v>
      </c>
      <c r="J18463">
        <v>0.85953329234717102</v>
      </c>
      <c r="K18463" t="s">
        <v>29944</v>
      </c>
      <c r="L18463">
        <v>1</v>
      </c>
      <c r="M18463" t="s">
        <v>5133</v>
      </c>
      <c r="N18463">
        <v>0.5</v>
      </c>
      <c r="O18463">
        <v>1.6254876462938901E-4</v>
      </c>
    </row>
    <row r="18464" spans="1:15">
      <c r="A18464" t="s">
        <v>20498</v>
      </c>
      <c r="B18464" t="s">
        <v>23518</v>
      </c>
      <c r="C18464" t="s">
        <v>20499</v>
      </c>
      <c r="D18464">
        <v>1</v>
      </c>
      <c r="E18464">
        <v>787</v>
      </c>
      <c r="F18464">
        <v>2</v>
      </c>
      <c r="G18464">
        <v>7393</v>
      </c>
      <c r="H18464">
        <v>0.20158492765181499</v>
      </c>
      <c r="I18464">
        <v>0.83876007220319604</v>
      </c>
      <c r="J18464">
        <v>0.81095958809365798</v>
      </c>
      <c r="K18464" t="s">
        <v>23612</v>
      </c>
      <c r="L18464">
        <v>1</v>
      </c>
      <c r="M18464" t="s">
        <v>5133</v>
      </c>
      <c r="N18464">
        <v>0.5</v>
      </c>
      <c r="O18464">
        <v>1.27064803049555E-3</v>
      </c>
    </row>
    <row r="18465" spans="1:15">
      <c r="A18465" t="s">
        <v>20500</v>
      </c>
      <c r="B18465" t="s">
        <v>23511</v>
      </c>
      <c r="C18465" t="s">
        <v>20501</v>
      </c>
      <c r="D18465">
        <v>39</v>
      </c>
      <c r="E18465">
        <v>6152</v>
      </c>
      <c r="F18465">
        <v>47</v>
      </c>
      <c r="G18465">
        <v>7804</v>
      </c>
      <c r="H18465">
        <v>0.311114606560013</v>
      </c>
      <c r="I18465">
        <v>0.82159959806419702</v>
      </c>
      <c r="J18465">
        <v>0.70619220751523104</v>
      </c>
      <c r="K18465" t="s">
        <v>34305</v>
      </c>
      <c r="L18465">
        <v>39</v>
      </c>
      <c r="M18465" t="s">
        <v>5133</v>
      </c>
      <c r="N18465">
        <v>0.82978723404255295</v>
      </c>
      <c r="O18465">
        <v>6.3394018205461602E-3</v>
      </c>
    </row>
    <row r="18466" spans="1:15">
      <c r="A18466" t="s">
        <v>20500</v>
      </c>
      <c r="B18466" t="s">
        <v>23513</v>
      </c>
      <c r="C18466" t="s">
        <v>20501</v>
      </c>
      <c r="D18466">
        <v>2</v>
      </c>
      <c r="E18466">
        <v>535</v>
      </c>
      <c r="F18466">
        <v>55</v>
      </c>
      <c r="G18466">
        <v>8124</v>
      </c>
      <c r="H18466">
        <v>0.88575654288720795</v>
      </c>
      <c r="I18466">
        <v>0.99999999999997702</v>
      </c>
      <c r="J18466">
        <v>0.95041217501583097</v>
      </c>
      <c r="K18466" t="s">
        <v>24988</v>
      </c>
      <c r="L18466">
        <v>2</v>
      </c>
      <c r="M18466" t="s">
        <v>5133</v>
      </c>
      <c r="N18466">
        <v>3.6363636363636397E-2</v>
      </c>
      <c r="O18466">
        <v>3.7383177570093499E-3</v>
      </c>
    </row>
    <row r="18467" spans="1:15">
      <c r="A18467" t="s">
        <v>20500</v>
      </c>
      <c r="B18467" t="s">
        <v>23518</v>
      </c>
      <c r="C18467" t="s">
        <v>20501</v>
      </c>
      <c r="D18467">
        <v>2</v>
      </c>
      <c r="E18467">
        <v>787</v>
      </c>
      <c r="F18467">
        <v>47</v>
      </c>
      <c r="G18467">
        <v>7393</v>
      </c>
      <c r="H18467">
        <v>0.96711371267185597</v>
      </c>
      <c r="I18467">
        <v>1</v>
      </c>
      <c r="J18467">
        <v>0.966855260484069</v>
      </c>
      <c r="K18467" t="s">
        <v>31130</v>
      </c>
      <c r="L18467">
        <v>2</v>
      </c>
      <c r="M18467" t="s">
        <v>5133</v>
      </c>
      <c r="N18467">
        <v>4.2553191489361701E-2</v>
      </c>
      <c r="O18467">
        <v>2.5412960609911099E-3</v>
      </c>
    </row>
    <row r="18468" spans="1:15">
      <c r="A18468" t="s">
        <v>20502</v>
      </c>
      <c r="B18468" t="s">
        <v>23511</v>
      </c>
      <c r="C18468" t="s">
        <v>20503</v>
      </c>
      <c r="D18468">
        <v>4</v>
      </c>
      <c r="E18468">
        <v>6152</v>
      </c>
      <c r="F18468">
        <v>7</v>
      </c>
      <c r="G18468">
        <v>7804</v>
      </c>
      <c r="H18468">
        <v>0.95957928989840302</v>
      </c>
      <c r="I18468">
        <v>1</v>
      </c>
      <c r="J18468">
        <v>0.85953329234717102</v>
      </c>
      <c r="K18468" t="s">
        <v>24989</v>
      </c>
      <c r="L18468">
        <v>4</v>
      </c>
      <c r="M18468" t="s">
        <v>5133</v>
      </c>
      <c r="N18468">
        <v>0.57142857142857095</v>
      </c>
      <c r="O18468">
        <v>6.5019505851755496E-4</v>
      </c>
    </row>
    <row r="18469" spans="1:15">
      <c r="A18469" t="s">
        <v>20502</v>
      </c>
      <c r="B18469" t="s">
        <v>23513</v>
      </c>
      <c r="C18469" t="s">
        <v>20503</v>
      </c>
      <c r="D18469">
        <v>2</v>
      </c>
      <c r="E18469">
        <v>535</v>
      </c>
      <c r="F18469">
        <v>10</v>
      </c>
      <c r="G18469">
        <v>8124</v>
      </c>
      <c r="H18469">
        <v>0.13720826776095801</v>
      </c>
      <c r="I18469">
        <v>0.66676148853393002</v>
      </c>
      <c r="J18469">
        <v>0.63369823653433999</v>
      </c>
      <c r="K18469" t="s">
        <v>24988</v>
      </c>
      <c r="L18469">
        <v>2</v>
      </c>
      <c r="M18469" t="s">
        <v>5133</v>
      </c>
      <c r="N18469">
        <v>0.2</v>
      </c>
      <c r="O18469">
        <v>3.7383177570093499E-3</v>
      </c>
    </row>
    <row r="18470" spans="1:15">
      <c r="A18470" t="s">
        <v>20504</v>
      </c>
      <c r="B18470" t="s">
        <v>23511</v>
      </c>
      <c r="C18470" t="s">
        <v>20505</v>
      </c>
      <c r="D18470">
        <v>2</v>
      </c>
      <c r="E18470">
        <v>6152</v>
      </c>
      <c r="F18470">
        <v>2</v>
      </c>
      <c r="G18470">
        <v>7804</v>
      </c>
      <c r="H18470">
        <v>0.62141708038142995</v>
      </c>
      <c r="I18470">
        <v>0.968912233598893</v>
      </c>
      <c r="J18470">
        <v>0.832812322140707</v>
      </c>
      <c r="K18470" t="s">
        <v>33156</v>
      </c>
      <c r="L18470">
        <v>2</v>
      </c>
      <c r="M18470" t="s">
        <v>5133</v>
      </c>
      <c r="N18470">
        <v>1</v>
      </c>
      <c r="O18470">
        <v>3.2509752925877802E-4</v>
      </c>
    </row>
    <row r="18471" spans="1:15">
      <c r="A18471" t="s">
        <v>20506</v>
      </c>
      <c r="B18471" t="s">
        <v>23511</v>
      </c>
      <c r="C18471" t="s">
        <v>20507</v>
      </c>
      <c r="D18471">
        <v>2</v>
      </c>
      <c r="E18471">
        <v>6152</v>
      </c>
      <c r="F18471">
        <v>2</v>
      </c>
      <c r="G18471">
        <v>7804</v>
      </c>
      <c r="H18471">
        <v>0.62141708038142995</v>
      </c>
      <c r="I18471">
        <v>0.968912233598893</v>
      </c>
      <c r="J18471">
        <v>0.832812322140707</v>
      </c>
      <c r="K18471" t="s">
        <v>33156</v>
      </c>
      <c r="L18471">
        <v>2</v>
      </c>
      <c r="M18471" t="s">
        <v>5133</v>
      </c>
      <c r="N18471">
        <v>1</v>
      </c>
      <c r="O18471">
        <v>3.2509752925877802E-4</v>
      </c>
    </row>
    <row r="18472" spans="1:15">
      <c r="A18472" t="s">
        <v>20508</v>
      </c>
      <c r="B18472" t="s">
        <v>23511</v>
      </c>
      <c r="C18472" t="s">
        <v>20509</v>
      </c>
      <c r="D18472">
        <v>2</v>
      </c>
      <c r="E18472">
        <v>6152</v>
      </c>
      <c r="F18472">
        <v>2</v>
      </c>
      <c r="G18472">
        <v>7804</v>
      </c>
      <c r="H18472">
        <v>0.62141708038142995</v>
      </c>
      <c r="I18472">
        <v>0.968912233598893</v>
      </c>
      <c r="J18472">
        <v>0.832812322140707</v>
      </c>
      <c r="K18472" t="s">
        <v>33156</v>
      </c>
      <c r="L18472">
        <v>2</v>
      </c>
      <c r="M18472" t="s">
        <v>5133</v>
      </c>
      <c r="N18472">
        <v>1</v>
      </c>
      <c r="O18472">
        <v>3.2509752925877802E-4</v>
      </c>
    </row>
    <row r="18473" spans="1:15">
      <c r="A18473" t="s">
        <v>20510</v>
      </c>
      <c r="B18473" t="s">
        <v>23511</v>
      </c>
      <c r="C18473" t="s">
        <v>20511</v>
      </c>
      <c r="D18473">
        <v>2</v>
      </c>
      <c r="E18473">
        <v>6152</v>
      </c>
      <c r="F18473">
        <v>2</v>
      </c>
      <c r="G18473">
        <v>7804</v>
      </c>
      <c r="H18473">
        <v>0.62141708038142995</v>
      </c>
      <c r="I18473">
        <v>0.968912233598893</v>
      </c>
      <c r="J18473">
        <v>0.832812322140707</v>
      </c>
      <c r="K18473" t="s">
        <v>33156</v>
      </c>
      <c r="L18473">
        <v>2</v>
      </c>
      <c r="M18473" t="s">
        <v>5133</v>
      </c>
      <c r="N18473">
        <v>1</v>
      </c>
      <c r="O18473">
        <v>3.2509752925877802E-4</v>
      </c>
    </row>
    <row r="18474" spans="1:15">
      <c r="A18474" t="s">
        <v>20512</v>
      </c>
      <c r="B18474" t="s">
        <v>23518</v>
      </c>
      <c r="C18474" t="s">
        <v>20513</v>
      </c>
      <c r="D18474">
        <v>2</v>
      </c>
      <c r="E18474">
        <v>787</v>
      </c>
      <c r="F18474">
        <v>20</v>
      </c>
      <c r="G18474">
        <v>7393</v>
      </c>
      <c r="H18474">
        <v>0.64423125616468901</v>
      </c>
      <c r="I18474">
        <v>1</v>
      </c>
      <c r="J18474">
        <v>0.966855260484069</v>
      </c>
      <c r="K18474" t="s">
        <v>34077</v>
      </c>
      <c r="L18474">
        <v>2</v>
      </c>
      <c r="M18474" t="s">
        <v>5133</v>
      </c>
      <c r="N18474">
        <v>0.1</v>
      </c>
      <c r="O18474">
        <v>2.5412960609911099E-3</v>
      </c>
    </row>
    <row r="18475" spans="1:15">
      <c r="A18475" t="s">
        <v>20512</v>
      </c>
      <c r="B18475" t="s">
        <v>23511</v>
      </c>
      <c r="C18475" t="s">
        <v>20513</v>
      </c>
      <c r="D18475">
        <v>18</v>
      </c>
      <c r="E18475">
        <v>6152</v>
      </c>
      <c r="F18475">
        <v>21</v>
      </c>
      <c r="G18475">
        <v>7804</v>
      </c>
      <c r="H18475">
        <v>0.321566431459473</v>
      </c>
      <c r="I18475">
        <v>0.84399400632325094</v>
      </c>
      <c r="J18475">
        <v>0.72544094697630301</v>
      </c>
      <c r="K18475" t="s">
        <v>34076</v>
      </c>
      <c r="L18475">
        <v>18</v>
      </c>
      <c r="M18475" t="s">
        <v>5133</v>
      </c>
      <c r="N18475">
        <v>0.85714285714285698</v>
      </c>
      <c r="O18475">
        <v>2.9258777633290002E-3</v>
      </c>
    </row>
    <row r="18476" spans="1:15">
      <c r="A18476" t="s">
        <v>20512</v>
      </c>
      <c r="B18476" t="s">
        <v>23513</v>
      </c>
      <c r="C18476" t="s">
        <v>20513</v>
      </c>
      <c r="D18476">
        <v>1</v>
      </c>
      <c r="E18476">
        <v>535</v>
      </c>
      <c r="F18476">
        <v>21</v>
      </c>
      <c r="G18476">
        <v>8124</v>
      </c>
      <c r="H18476">
        <v>0.76126581765353996</v>
      </c>
      <c r="I18476">
        <v>0.99999999999997702</v>
      </c>
      <c r="J18476">
        <v>0.95041217501583097</v>
      </c>
      <c r="K18476" t="s">
        <v>24980</v>
      </c>
      <c r="L18476">
        <v>1</v>
      </c>
      <c r="M18476" t="s">
        <v>5133</v>
      </c>
      <c r="N18476">
        <v>4.7619047619047603E-2</v>
      </c>
      <c r="O18476">
        <v>1.8691588785046699E-3</v>
      </c>
    </row>
    <row r="18477" spans="1:15">
      <c r="A18477" t="s">
        <v>20514</v>
      </c>
      <c r="B18477" t="s">
        <v>23511</v>
      </c>
      <c r="C18477" t="s">
        <v>20515</v>
      </c>
      <c r="D18477">
        <v>1</v>
      </c>
      <c r="E18477">
        <v>6152</v>
      </c>
      <c r="F18477">
        <v>1</v>
      </c>
      <c r="G18477">
        <v>7804</v>
      </c>
      <c r="H18477">
        <v>0.788313685289595</v>
      </c>
      <c r="I18477">
        <v>0.968912233598893</v>
      </c>
      <c r="J18477">
        <v>0.832812322140707</v>
      </c>
      <c r="K18477" t="s">
        <v>24271</v>
      </c>
      <c r="L18477">
        <v>1</v>
      </c>
      <c r="M18477" t="s">
        <v>5133</v>
      </c>
      <c r="N18477">
        <v>1</v>
      </c>
      <c r="O18477">
        <v>1.6254876462938901E-4</v>
      </c>
    </row>
    <row r="18478" spans="1:15">
      <c r="A18478" t="s">
        <v>20516</v>
      </c>
      <c r="B18478" t="s">
        <v>23511</v>
      </c>
      <c r="C18478" t="s">
        <v>20517</v>
      </c>
      <c r="D18478">
        <v>1</v>
      </c>
      <c r="E18478">
        <v>6152</v>
      </c>
      <c r="F18478">
        <v>1</v>
      </c>
      <c r="G18478">
        <v>7804</v>
      </c>
      <c r="H18478">
        <v>0.788313685289595</v>
      </c>
      <c r="I18478">
        <v>0.968912233598893</v>
      </c>
      <c r="J18478">
        <v>0.832812322140707</v>
      </c>
      <c r="K18478" t="s">
        <v>24271</v>
      </c>
      <c r="L18478">
        <v>1</v>
      </c>
      <c r="M18478" t="s">
        <v>5133</v>
      </c>
      <c r="N18478">
        <v>1</v>
      </c>
      <c r="O18478">
        <v>1.6254876462938901E-4</v>
      </c>
    </row>
    <row r="18479" spans="1:15">
      <c r="A18479" t="s">
        <v>20518</v>
      </c>
      <c r="B18479" t="s">
        <v>23518</v>
      </c>
      <c r="C18479" t="s">
        <v>20519</v>
      </c>
      <c r="D18479">
        <v>2</v>
      </c>
      <c r="E18479">
        <v>787</v>
      </c>
      <c r="F18479">
        <v>20</v>
      </c>
      <c r="G18479">
        <v>7393</v>
      </c>
      <c r="H18479">
        <v>0.64423125616468901</v>
      </c>
      <c r="I18479">
        <v>1</v>
      </c>
      <c r="J18479">
        <v>0.966855260484069</v>
      </c>
      <c r="K18479" t="s">
        <v>32906</v>
      </c>
      <c r="L18479">
        <v>2</v>
      </c>
      <c r="M18479" t="s">
        <v>5133</v>
      </c>
      <c r="N18479">
        <v>0.1</v>
      </c>
      <c r="O18479">
        <v>2.5412960609911099E-3</v>
      </c>
    </row>
    <row r="18480" spans="1:15">
      <c r="A18480" t="s">
        <v>20518</v>
      </c>
      <c r="B18480" t="s">
        <v>23511</v>
      </c>
      <c r="C18480" t="s">
        <v>20519</v>
      </c>
      <c r="D18480">
        <v>27</v>
      </c>
      <c r="E18480">
        <v>6152</v>
      </c>
      <c r="F18480">
        <v>30</v>
      </c>
      <c r="G18480">
        <v>7804</v>
      </c>
      <c r="H18480">
        <v>9.4336074260639197E-2</v>
      </c>
      <c r="I18480">
        <v>0.41240615057548502</v>
      </c>
      <c r="J18480">
        <v>0.35447681638836998</v>
      </c>
      <c r="K18480" t="s">
        <v>32907</v>
      </c>
      <c r="L18480">
        <v>27</v>
      </c>
      <c r="M18480" t="s">
        <v>5133</v>
      </c>
      <c r="N18480">
        <v>0.9</v>
      </c>
      <c r="O18480">
        <v>4.3888166449934998E-3</v>
      </c>
    </row>
    <row r="18481" spans="1:15">
      <c r="A18481" t="s">
        <v>20518</v>
      </c>
      <c r="B18481" t="s">
        <v>23513</v>
      </c>
      <c r="C18481" t="s">
        <v>20519</v>
      </c>
      <c r="D18481">
        <v>1</v>
      </c>
      <c r="E18481">
        <v>535</v>
      </c>
      <c r="F18481">
        <v>29</v>
      </c>
      <c r="G18481">
        <v>8124</v>
      </c>
      <c r="H18481">
        <v>0.86180551053264798</v>
      </c>
      <c r="I18481">
        <v>0.99999999999997702</v>
      </c>
      <c r="J18481">
        <v>0.95041217501583097</v>
      </c>
      <c r="K18481" t="s">
        <v>24044</v>
      </c>
      <c r="L18481">
        <v>1</v>
      </c>
      <c r="M18481" t="s">
        <v>5133</v>
      </c>
      <c r="N18481">
        <v>3.4482758620689703E-2</v>
      </c>
      <c r="O18481">
        <v>1.8691588785046699E-3</v>
      </c>
    </row>
    <row r="18482" spans="1:15">
      <c r="A18482" t="s">
        <v>20520</v>
      </c>
      <c r="B18482" t="s">
        <v>23511</v>
      </c>
      <c r="C18482" t="s">
        <v>20521</v>
      </c>
      <c r="D18482">
        <v>1</v>
      </c>
      <c r="E18482">
        <v>6152</v>
      </c>
      <c r="F18482">
        <v>1</v>
      </c>
      <c r="G18482">
        <v>7804</v>
      </c>
      <c r="H18482">
        <v>0.788313685289595</v>
      </c>
      <c r="I18482">
        <v>0.968912233598893</v>
      </c>
      <c r="J18482">
        <v>0.832812322140707</v>
      </c>
      <c r="K18482" t="s">
        <v>25671</v>
      </c>
      <c r="L18482">
        <v>1</v>
      </c>
      <c r="M18482" t="s">
        <v>5133</v>
      </c>
      <c r="N18482">
        <v>1</v>
      </c>
      <c r="O18482">
        <v>1.6254876462938901E-4</v>
      </c>
    </row>
    <row r="18483" spans="1:15">
      <c r="A18483" t="s">
        <v>20522</v>
      </c>
      <c r="B18483" t="s">
        <v>23511</v>
      </c>
      <c r="C18483" t="s">
        <v>20523</v>
      </c>
      <c r="D18483">
        <v>19</v>
      </c>
      <c r="E18483">
        <v>6152</v>
      </c>
      <c r="F18483">
        <v>20</v>
      </c>
      <c r="G18483">
        <v>7804</v>
      </c>
      <c r="H18483">
        <v>5.4506775742009302E-2</v>
      </c>
      <c r="I18483">
        <v>0.28959482308693002</v>
      </c>
      <c r="J18483">
        <v>0.248916391734606</v>
      </c>
      <c r="K18483" t="s">
        <v>32908</v>
      </c>
      <c r="L18483">
        <v>19</v>
      </c>
      <c r="M18483" t="s">
        <v>5133</v>
      </c>
      <c r="N18483">
        <v>0.95</v>
      </c>
      <c r="O18483">
        <v>3.0884265279583901E-3</v>
      </c>
    </row>
    <row r="18484" spans="1:15">
      <c r="A18484" t="s">
        <v>20522</v>
      </c>
      <c r="B18484" t="s">
        <v>23518</v>
      </c>
      <c r="C18484" t="s">
        <v>20523</v>
      </c>
      <c r="D18484">
        <v>1</v>
      </c>
      <c r="E18484">
        <v>787</v>
      </c>
      <c r="F18484">
        <v>11</v>
      </c>
      <c r="G18484">
        <v>7393</v>
      </c>
      <c r="H18484">
        <v>0.71032488019926399</v>
      </c>
      <c r="I18484">
        <v>1</v>
      </c>
      <c r="J18484">
        <v>0.966855260484069</v>
      </c>
      <c r="K18484" t="s">
        <v>24040</v>
      </c>
      <c r="L18484">
        <v>1</v>
      </c>
      <c r="M18484" t="s">
        <v>5133</v>
      </c>
      <c r="N18484">
        <v>9.0909090909090898E-2</v>
      </c>
      <c r="O18484">
        <v>1.27064803049555E-3</v>
      </c>
    </row>
    <row r="18485" spans="1:15">
      <c r="A18485" t="s">
        <v>20524</v>
      </c>
      <c r="B18485" t="s">
        <v>23513</v>
      </c>
      <c r="C18485" t="s">
        <v>20525</v>
      </c>
      <c r="D18485">
        <v>1</v>
      </c>
      <c r="E18485">
        <v>535</v>
      </c>
      <c r="F18485">
        <v>103</v>
      </c>
      <c r="G18485">
        <v>8124</v>
      </c>
      <c r="H18485">
        <v>0.99914348097718597</v>
      </c>
      <c r="I18485">
        <v>0.99999999999997702</v>
      </c>
      <c r="J18485">
        <v>0.95041217501583097</v>
      </c>
      <c r="K18485" t="s">
        <v>26585</v>
      </c>
      <c r="L18485">
        <v>1</v>
      </c>
      <c r="M18485" t="s">
        <v>5133</v>
      </c>
      <c r="N18485">
        <v>9.7087378640776708E-3</v>
      </c>
      <c r="O18485">
        <v>1.8691588785046699E-3</v>
      </c>
    </row>
    <row r="18486" spans="1:15">
      <c r="A18486" t="s">
        <v>20524</v>
      </c>
      <c r="B18486" t="s">
        <v>23518</v>
      </c>
      <c r="C18486" t="s">
        <v>20525</v>
      </c>
      <c r="D18486">
        <v>3</v>
      </c>
      <c r="E18486">
        <v>787</v>
      </c>
      <c r="F18486">
        <v>66</v>
      </c>
      <c r="G18486">
        <v>7393</v>
      </c>
      <c r="H18486">
        <v>0.97708206276735698</v>
      </c>
      <c r="I18486">
        <v>1</v>
      </c>
      <c r="J18486">
        <v>0.966855260484069</v>
      </c>
      <c r="K18486" t="s">
        <v>29169</v>
      </c>
      <c r="L18486">
        <v>3</v>
      </c>
      <c r="M18486" t="s">
        <v>5133</v>
      </c>
      <c r="N18486">
        <v>4.5454545454545497E-2</v>
      </c>
      <c r="O18486">
        <v>3.8119440914866601E-3</v>
      </c>
    </row>
    <row r="18487" spans="1:15">
      <c r="A18487" t="s">
        <v>20524</v>
      </c>
      <c r="B18487" t="s">
        <v>23511</v>
      </c>
      <c r="C18487" t="s">
        <v>20525</v>
      </c>
      <c r="D18487">
        <v>80</v>
      </c>
      <c r="E18487">
        <v>6152</v>
      </c>
      <c r="F18487">
        <v>89</v>
      </c>
      <c r="G18487">
        <v>7804</v>
      </c>
      <c r="H18487">
        <v>4.6230270252077899E-3</v>
      </c>
      <c r="I18487">
        <v>4.6585159737124501E-2</v>
      </c>
      <c r="J18487">
        <v>4.00414957233695E-2</v>
      </c>
      <c r="K18487" t="s">
        <v>34306</v>
      </c>
      <c r="L18487">
        <v>80</v>
      </c>
      <c r="M18487" t="s">
        <v>5133</v>
      </c>
      <c r="N18487">
        <v>0.898876404494382</v>
      </c>
      <c r="O18487">
        <v>1.30039011703511E-2</v>
      </c>
    </row>
    <row r="18488" spans="1:15">
      <c r="A18488" t="s">
        <v>20526</v>
      </c>
      <c r="B18488" t="s">
        <v>23518</v>
      </c>
      <c r="C18488" t="s">
        <v>20527</v>
      </c>
      <c r="D18488">
        <v>1</v>
      </c>
      <c r="E18488">
        <v>787</v>
      </c>
      <c r="F18488">
        <v>28</v>
      </c>
      <c r="G18488">
        <v>7393</v>
      </c>
      <c r="H18488">
        <v>0.95747465990382596</v>
      </c>
      <c r="I18488">
        <v>1</v>
      </c>
      <c r="J18488">
        <v>0.966855260484069</v>
      </c>
      <c r="K18488" t="s">
        <v>28413</v>
      </c>
      <c r="L18488">
        <v>1</v>
      </c>
      <c r="M18488" t="s">
        <v>5133</v>
      </c>
      <c r="N18488">
        <v>3.5714285714285698E-2</v>
      </c>
      <c r="O18488">
        <v>1.27064803049555E-3</v>
      </c>
    </row>
    <row r="18489" spans="1:15">
      <c r="A18489" t="s">
        <v>20526</v>
      </c>
      <c r="B18489" t="s">
        <v>23511</v>
      </c>
      <c r="C18489" t="s">
        <v>20527</v>
      </c>
      <c r="D18489">
        <v>25</v>
      </c>
      <c r="E18489">
        <v>6152</v>
      </c>
      <c r="F18489">
        <v>29</v>
      </c>
      <c r="G18489">
        <v>7804</v>
      </c>
      <c r="H18489">
        <v>0.234122082898128</v>
      </c>
      <c r="I18489">
        <v>0.71382528017432401</v>
      </c>
      <c r="J18489">
        <v>0.61355659322887801</v>
      </c>
      <c r="K18489" t="s">
        <v>29171</v>
      </c>
      <c r="L18489">
        <v>25</v>
      </c>
      <c r="M18489" t="s">
        <v>5133</v>
      </c>
      <c r="N18489">
        <v>0.86206896551724099</v>
      </c>
      <c r="O18489">
        <v>4.0637191157347199E-3</v>
      </c>
    </row>
    <row r="18490" spans="1:15">
      <c r="A18490" t="s">
        <v>20528</v>
      </c>
      <c r="B18490" t="s">
        <v>23518</v>
      </c>
      <c r="C18490" t="s">
        <v>20529</v>
      </c>
      <c r="D18490">
        <v>1</v>
      </c>
      <c r="E18490">
        <v>787</v>
      </c>
      <c r="F18490">
        <v>7</v>
      </c>
      <c r="G18490">
        <v>7393</v>
      </c>
      <c r="H18490">
        <v>0.54534917443390396</v>
      </c>
      <c r="I18490">
        <v>1</v>
      </c>
      <c r="J18490">
        <v>0.966855260484069</v>
      </c>
      <c r="K18490" t="s">
        <v>26612</v>
      </c>
      <c r="L18490">
        <v>1</v>
      </c>
      <c r="M18490" t="s">
        <v>5133</v>
      </c>
      <c r="N18490">
        <v>0.14285714285714299</v>
      </c>
      <c r="O18490">
        <v>1.27064803049555E-3</v>
      </c>
    </row>
    <row r="18491" spans="1:15">
      <c r="A18491" t="s">
        <v>20528</v>
      </c>
      <c r="B18491" t="s">
        <v>23511</v>
      </c>
      <c r="C18491" t="s">
        <v>20529</v>
      </c>
      <c r="D18491">
        <v>9</v>
      </c>
      <c r="E18491">
        <v>6152</v>
      </c>
      <c r="F18491">
        <v>11</v>
      </c>
      <c r="G18491">
        <v>7804</v>
      </c>
      <c r="H18491">
        <v>0.578610134932666</v>
      </c>
      <c r="I18491">
        <v>0.968912233598893</v>
      </c>
      <c r="J18491">
        <v>0.832812322140707</v>
      </c>
      <c r="K18491" t="s">
        <v>34307</v>
      </c>
      <c r="L18491">
        <v>9</v>
      </c>
      <c r="M18491" t="s">
        <v>5133</v>
      </c>
      <c r="N18491">
        <v>0.81818181818181801</v>
      </c>
      <c r="O18491">
        <v>1.4629388816645001E-3</v>
      </c>
    </row>
    <row r="18492" spans="1:15">
      <c r="A18492" t="s">
        <v>20528</v>
      </c>
      <c r="B18492" t="s">
        <v>23513</v>
      </c>
      <c r="C18492" t="s">
        <v>20529</v>
      </c>
      <c r="D18492">
        <v>1</v>
      </c>
      <c r="E18492">
        <v>535</v>
      </c>
      <c r="F18492">
        <v>11</v>
      </c>
      <c r="G18492">
        <v>8124</v>
      </c>
      <c r="H18492">
        <v>0.52755249562557105</v>
      </c>
      <c r="I18492">
        <v>0.99999999999997702</v>
      </c>
      <c r="J18492">
        <v>0.95041217501583097</v>
      </c>
      <c r="K18492" t="s">
        <v>26585</v>
      </c>
      <c r="L18492">
        <v>1</v>
      </c>
      <c r="M18492" t="s">
        <v>5133</v>
      </c>
      <c r="N18492">
        <v>9.0909090909090898E-2</v>
      </c>
      <c r="O18492">
        <v>1.8691588785046699E-3</v>
      </c>
    </row>
    <row r="18493" spans="1:15">
      <c r="A18493" t="s">
        <v>20530</v>
      </c>
      <c r="B18493" t="s">
        <v>23511</v>
      </c>
      <c r="C18493" t="s">
        <v>20531</v>
      </c>
      <c r="D18493">
        <v>2</v>
      </c>
      <c r="E18493">
        <v>6152</v>
      </c>
      <c r="F18493">
        <v>3</v>
      </c>
      <c r="G18493">
        <v>7804</v>
      </c>
      <c r="H18493">
        <v>0.88457550560319997</v>
      </c>
      <c r="I18493">
        <v>1</v>
      </c>
      <c r="J18493">
        <v>0.85953329234717102</v>
      </c>
      <c r="K18493" t="s">
        <v>30585</v>
      </c>
      <c r="L18493">
        <v>2</v>
      </c>
      <c r="M18493" t="s">
        <v>5133</v>
      </c>
      <c r="N18493">
        <v>0.66666666666666696</v>
      </c>
      <c r="O18493">
        <v>3.2509752925877802E-4</v>
      </c>
    </row>
    <row r="18494" spans="1:15">
      <c r="A18494" t="s">
        <v>20530</v>
      </c>
      <c r="B18494" t="s">
        <v>23518</v>
      </c>
      <c r="C18494" t="s">
        <v>20531</v>
      </c>
      <c r="D18494">
        <v>1</v>
      </c>
      <c r="E18494">
        <v>787</v>
      </c>
      <c r="F18494">
        <v>3</v>
      </c>
      <c r="G18494">
        <v>7393</v>
      </c>
      <c r="H18494">
        <v>0.28660084727541502</v>
      </c>
      <c r="I18494">
        <v>0.97863801257884697</v>
      </c>
      <c r="J18494">
        <v>0.94620131057153301</v>
      </c>
      <c r="K18494" t="s">
        <v>24546</v>
      </c>
      <c r="L18494">
        <v>1</v>
      </c>
      <c r="M18494" t="s">
        <v>5133</v>
      </c>
      <c r="N18494">
        <v>0.33333333333333298</v>
      </c>
      <c r="O18494">
        <v>1.27064803049555E-3</v>
      </c>
    </row>
    <row r="18495" spans="1:15">
      <c r="A18495" t="s">
        <v>20532</v>
      </c>
      <c r="B18495" t="s">
        <v>23518</v>
      </c>
      <c r="C18495" t="s">
        <v>20533</v>
      </c>
      <c r="D18495">
        <v>1</v>
      </c>
      <c r="E18495">
        <v>787</v>
      </c>
      <c r="F18495">
        <v>3</v>
      </c>
      <c r="G18495">
        <v>7393</v>
      </c>
      <c r="H18495">
        <v>0.28660084727541502</v>
      </c>
      <c r="I18495">
        <v>0.97863801257884697</v>
      </c>
      <c r="J18495">
        <v>0.94620131057153301</v>
      </c>
      <c r="K18495" t="s">
        <v>24546</v>
      </c>
      <c r="L18495">
        <v>1</v>
      </c>
      <c r="M18495" t="s">
        <v>5133</v>
      </c>
      <c r="N18495">
        <v>0.33333333333333298</v>
      </c>
      <c r="O18495">
        <v>1.27064803049555E-3</v>
      </c>
    </row>
    <row r="18496" spans="1:15">
      <c r="A18496" t="s">
        <v>20532</v>
      </c>
      <c r="B18496" t="s">
        <v>23511</v>
      </c>
      <c r="C18496" t="s">
        <v>20533</v>
      </c>
      <c r="D18496">
        <v>2</v>
      </c>
      <c r="E18496">
        <v>6152</v>
      </c>
      <c r="F18496">
        <v>3</v>
      </c>
      <c r="G18496">
        <v>7804</v>
      </c>
      <c r="H18496">
        <v>0.88457550560319997</v>
      </c>
      <c r="I18496">
        <v>1</v>
      </c>
      <c r="J18496">
        <v>0.85953329234717102</v>
      </c>
      <c r="K18496" t="s">
        <v>30585</v>
      </c>
      <c r="L18496">
        <v>2</v>
      </c>
      <c r="M18496" t="s">
        <v>5133</v>
      </c>
      <c r="N18496">
        <v>0.66666666666666696</v>
      </c>
      <c r="O18496">
        <v>3.2509752925877802E-4</v>
      </c>
    </row>
    <row r="18497" spans="1:15">
      <c r="A18497" t="s">
        <v>20534</v>
      </c>
      <c r="B18497" t="s">
        <v>23518</v>
      </c>
      <c r="C18497" t="s">
        <v>20535</v>
      </c>
      <c r="D18497">
        <v>6</v>
      </c>
      <c r="E18497">
        <v>787</v>
      </c>
      <c r="F18497">
        <v>6</v>
      </c>
      <c r="G18497">
        <v>7393</v>
      </c>
      <c r="H18497" s="34">
        <v>1.43056848862691E-6</v>
      </c>
      <c r="I18497">
        <v>4.1410750191370801E-4</v>
      </c>
      <c r="J18497">
        <v>4.00382016631185E-4</v>
      </c>
      <c r="K18497" t="s">
        <v>24589</v>
      </c>
      <c r="L18497">
        <v>6</v>
      </c>
      <c r="M18497" t="s">
        <v>5133</v>
      </c>
      <c r="N18497">
        <v>1</v>
      </c>
      <c r="O18497">
        <v>7.6238881829733202E-3</v>
      </c>
    </row>
    <row r="18498" spans="1:15">
      <c r="A18498" t="s">
        <v>20536</v>
      </c>
      <c r="B18498" t="s">
        <v>23511</v>
      </c>
      <c r="C18498" t="s">
        <v>20537</v>
      </c>
      <c r="D18498">
        <v>6</v>
      </c>
      <c r="E18498">
        <v>6152</v>
      </c>
      <c r="F18498">
        <v>7</v>
      </c>
      <c r="G18498">
        <v>7804</v>
      </c>
      <c r="H18498">
        <v>0.54476030000281095</v>
      </c>
      <c r="I18498">
        <v>0.968912233598893</v>
      </c>
      <c r="J18498">
        <v>0.832812322140707</v>
      </c>
      <c r="K18498" t="s">
        <v>32325</v>
      </c>
      <c r="L18498">
        <v>6</v>
      </c>
      <c r="M18498" t="s">
        <v>5133</v>
      </c>
      <c r="N18498">
        <v>0.85714285714285698</v>
      </c>
      <c r="O18498">
        <v>9.7529258777633303E-4</v>
      </c>
    </row>
    <row r="18499" spans="1:15">
      <c r="A18499" t="s">
        <v>20536</v>
      </c>
      <c r="B18499" t="s">
        <v>23518</v>
      </c>
      <c r="C18499" t="s">
        <v>20537</v>
      </c>
      <c r="D18499">
        <v>1</v>
      </c>
      <c r="E18499">
        <v>787</v>
      </c>
      <c r="F18499">
        <v>7</v>
      </c>
      <c r="G18499">
        <v>7393</v>
      </c>
      <c r="H18499">
        <v>0.54534917443390396</v>
      </c>
      <c r="I18499">
        <v>1</v>
      </c>
      <c r="J18499">
        <v>0.966855260484069</v>
      </c>
      <c r="K18499" t="s">
        <v>24091</v>
      </c>
      <c r="L18499">
        <v>1</v>
      </c>
      <c r="M18499" t="s">
        <v>5133</v>
      </c>
      <c r="N18499">
        <v>0.14285714285714299</v>
      </c>
      <c r="O18499">
        <v>1.27064803049555E-3</v>
      </c>
    </row>
    <row r="18500" spans="1:15">
      <c r="A18500" t="s">
        <v>20538</v>
      </c>
      <c r="B18500" t="s">
        <v>23511</v>
      </c>
      <c r="C18500" t="s">
        <v>20539</v>
      </c>
      <c r="D18500">
        <v>68</v>
      </c>
      <c r="E18500">
        <v>6152</v>
      </c>
      <c r="F18500">
        <v>78</v>
      </c>
      <c r="G18500">
        <v>7804</v>
      </c>
      <c r="H18500">
        <v>4.1407301615925401E-2</v>
      </c>
      <c r="I18500">
        <v>0.240646330819826</v>
      </c>
      <c r="J18500">
        <v>0.206843533020831</v>
      </c>
      <c r="K18500" t="s">
        <v>34308</v>
      </c>
      <c r="L18500">
        <v>68</v>
      </c>
      <c r="M18500" t="s">
        <v>5133</v>
      </c>
      <c r="N18500">
        <v>0.87179487179487203</v>
      </c>
      <c r="O18500">
        <v>1.1053315994798399E-2</v>
      </c>
    </row>
    <row r="18501" spans="1:15">
      <c r="A18501" t="s">
        <v>20538</v>
      </c>
      <c r="B18501" t="s">
        <v>23518</v>
      </c>
      <c r="C18501" t="s">
        <v>20539</v>
      </c>
      <c r="D18501">
        <v>4</v>
      </c>
      <c r="E18501">
        <v>787</v>
      </c>
      <c r="F18501">
        <v>76</v>
      </c>
      <c r="G18501">
        <v>7393</v>
      </c>
      <c r="H18501">
        <v>0.96798612507082904</v>
      </c>
      <c r="I18501">
        <v>1</v>
      </c>
      <c r="J18501">
        <v>0.966855260484069</v>
      </c>
      <c r="K18501" t="s">
        <v>34309</v>
      </c>
      <c r="L18501">
        <v>4</v>
      </c>
      <c r="M18501" t="s">
        <v>5133</v>
      </c>
      <c r="N18501">
        <v>5.2631578947368397E-2</v>
      </c>
      <c r="O18501">
        <v>5.0825921219822103E-3</v>
      </c>
    </row>
    <row r="18502" spans="1:15">
      <c r="A18502" t="s">
        <v>20538</v>
      </c>
      <c r="B18502" t="s">
        <v>23513</v>
      </c>
      <c r="C18502" t="s">
        <v>20539</v>
      </c>
      <c r="D18502">
        <v>3</v>
      </c>
      <c r="E18502">
        <v>535</v>
      </c>
      <c r="F18502">
        <v>60</v>
      </c>
      <c r="G18502">
        <v>8124</v>
      </c>
      <c r="H18502">
        <v>0.76565820791829398</v>
      </c>
      <c r="I18502">
        <v>0.99999999999997702</v>
      </c>
      <c r="J18502">
        <v>0.95041217501583097</v>
      </c>
      <c r="K18502" t="s">
        <v>26638</v>
      </c>
      <c r="L18502">
        <v>3</v>
      </c>
      <c r="M18502" t="s">
        <v>5133</v>
      </c>
      <c r="N18502">
        <v>0.05</v>
      </c>
      <c r="O18502">
        <v>5.60747663551402E-3</v>
      </c>
    </row>
    <row r="18503" spans="1:15">
      <c r="A18503" t="s">
        <v>20540</v>
      </c>
      <c r="B18503" t="s">
        <v>23518</v>
      </c>
      <c r="C18503" t="s">
        <v>20541</v>
      </c>
      <c r="D18503">
        <v>2</v>
      </c>
      <c r="E18503">
        <v>787</v>
      </c>
      <c r="F18503">
        <v>38</v>
      </c>
      <c r="G18503">
        <v>7393</v>
      </c>
      <c r="H18503">
        <v>0.923785561797554</v>
      </c>
      <c r="I18503">
        <v>1</v>
      </c>
      <c r="J18503">
        <v>0.966855260484069</v>
      </c>
      <c r="K18503" t="s">
        <v>26639</v>
      </c>
      <c r="L18503">
        <v>2</v>
      </c>
      <c r="M18503" t="s">
        <v>5133</v>
      </c>
      <c r="N18503">
        <v>5.2631578947368397E-2</v>
      </c>
      <c r="O18503">
        <v>2.5412960609911099E-3</v>
      </c>
    </row>
    <row r="18504" spans="1:15">
      <c r="A18504" t="s">
        <v>20540</v>
      </c>
      <c r="B18504" t="s">
        <v>23511</v>
      </c>
      <c r="C18504" t="s">
        <v>20541</v>
      </c>
      <c r="D18504">
        <v>33</v>
      </c>
      <c r="E18504">
        <v>6152</v>
      </c>
      <c r="F18504">
        <v>40</v>
      </c>
      <c r="G18504">
        <v>7804</v>
      </c>
      <c r="H18504">
        <v>0.36620210544843201</v>
      </c>
      <c r="I18504">
        <v>0.90829480295553899</v>
      </c>
      <c r="J18504">
        <v>0.78070962240619901</v>
      </c>
      <c r="K18504" t="s">
        <v>26640</v>
      </c>
      <c r="L18504">
        <v>33</v>
      </c>
      <c r="M18504" t="s">
        <v>5133</v>
      </c>
      <c r="N18504">
        <v>0.82499999999999996</v>
      </c>
      <c r="O18504">
        <v>5.36410923276983E-3</v>
      </c>
    </row>
    <row r="18505" spans="1:15">
      <c r="A18505" t="s">
        <v>20540</v>
      </c>
      <c r="B18505" t="s">
        <v>23513</v>
      </c>
      <c r="C18505" t="s">
        <v>20541</v>
      </c>
      <c r="D18505">
        <v>3</v>
      </c>
      <c r="E18505">
        <v>535</v>
      </c>
      <c r="F18505">
        <v>41</v>
      </c>
      <c r="G18505">
        <v>8124</v>
      </c>
      <c r="H18505">
        <v>0.51263372329029899</v>
      </c>
      <c r="I18505">
        <v>0.99999999999997702</v>
      </c>
      <c r="J18505">
        <v>0.95041217501583097</v>
      </c>
      <c r="K18505" t="s">
        <v>26638</v>
      </c>
      <c r="L18505">
        <v>3</v>
      </c>
      <c r="M18505" t="s">
        <v>5133</v>
      </c>
      <c r="N18505">
        <v>7.3170731707317097E-2</v>
      </c>
      <c r="O18505">
        <v>5.60747663551402E-3</v>
      </c>
    </row>
    <row r="18506" spans="1:15">
      <c r="A18506" t="s">
        <v>20542</v>
      </c>
      <c r="B18506" t="s">
        <v>23511</v>
      </c>
      <c r="C18506" t="s">
        <v>20543</v>
      </c>
      <c r="D18506">
        <v>33</v>
      </c>
      <c r="E18506">
        <v>6152</v>
      </c>
      <c r="F18506">
        <v>36</v>
      </c>
      <c r="G18506">
        <v>7804</v>
      </c>
      <c r="H18506">
        <v>3.6820041087617598E-2</v>
      </c>
      <c r="I18506">
        <v>0.21706185898658401</v>
      </c>
      <c r="J18506">
        <v>0.18657189429773599</v>
      </c>
      <c r="K18506" t="s">
        <v>34310</v>
      </c>
      <c r="L18506">
        <v>33</v>
      </c>
      <c r="M18506" t="s">
        <v>5133</v>
      </c>
      <c r="N18506">
        <v>0.91666666666666696</v>
      </c>
      <c r="O18506">
        <v>5.36410923276983E-3</v>
      </c>
    </row>
    <row r="18507" spans="1:15">
      <c r="A18507" t="s">
        <v>20542</v>
      </c>
      <c r="B18507" t="s">
        <v>23518</v>
      </c>
      <c r="C18507" t="s">
        <v>20543</v>
      </c>
      <c r="D18507">
        <v>2</v>
      </c>
      <c r="E18507">
        <v>787</v>
      </c>
      <c r="F18507">
        <v>36</v>
      </c>
      <c r="G18507">
        <v>7393</v>
      </c>
      <c r="H18507">
        <v>0.90857807761526899</v>
      </c>
      <c r="I18507">
        <v>1</v>
      </c>
      <c r="J18507">
        <v>0.966855260484069</v>
      </c>
      <c r="K18507" t="s">
        <v>34311</v>
      </c>
      <c r="L18507">
        <v>2</v>
      </c>
      <c r="M18507" t="s">
        <v>5133</v>
      </c>
      <c r="N18507">
        <v>5.5555555555555601E-2</v>
      </c>
      <c r="O18507">
        <v>2.5412960609911099E-3</v>
      </c>
    </row>
    <row r="18508" spans="1:15">
      <c r="A18508" t="s">
        <v>20544</v>
      </c>
      <c r="B18508" t="s">
        <v>23511</v>
      </c>
      <c r="C18508" t="s">
        <v>20545</v>
      </c>
      <c r="D18508">
        <v>2</v>
      </c>
      <c r="E18508">
        <v>6152</v>
      </c>
      <c r="F18508">
        <v>2</v>
      </c>
      <c r="G18508">
        <v>7804</v>
      </c>
      <c r="H18508">
        <v>0.62141708038142995</v>
      </c>
      <c r="I18508">
        <v>0.968912233598893</v>
      </c>
      <c r="J18508">
        <v>0.832812322140707</v>
      </c>
      <c r="K18508" t="s">
        <v>27843</v>
      </c>
      <c r="L18508">
        <v>2</v>
      </c>
      <c r="M18508" t="s">
        <v>5133</v>
      </c>
      <c r="N18508">
        <v>1</v>
      </c>
      <c r="O18508">
        <v>3.2509752925877802E-4</v>
      </c>
    </row>
    <row r="18509" spans="1:15">
      <c r="A18509" t="s">
        <v>20546</v>
      </c>
      <c r="B18509" t="s">
        <v>23518</v>
      </c>
      <c r="C18509" t="s">
        <v>20547</v>
      </c>
      <c r="D18509">
        <v>2</v>
      </c>
      <c r="E18509">
        <v>787</v>
      </c>
      <c r="F18509">
        <v>2</v>
      </c>
      <c r="G18509">
        <v>7393</v>
      </c>
      <c r="H18509">
        <v>1.1319170819711901E-2</v>
      </c>
      <c r="I18509">
        <v>0.24323860088996599</v>
      </c>
      <c r="J18509">
        <v>0.235176520823249</v>
      </c>
      <c r="K18509" t="s">
        <v>23937</v>
      </c>
      <c r="L18509">
        <v>2</v>
      </c>
      <c r="M18509" t="s">
        <v>5133</v>
      </c>
      <c r="N18509">
        <v>1</v>
      </c>
      <c r="O18509">
        <v>2.5412960609911099E-3</v>
      </c>
    </row>
    <row r="18510" spans="1:15">
      <c r="A18510" t="s">
        <v>20548</v>
      </c>
      <c r="B18510" t="s">
        <v>23511</v>
      </c>
      <c r="C18510" t="s">
        <v>20549</v>
      </c>
      <c r="D18510">
        <v>1</v>
      </c>
      <c r="E18510">
        <v>6152</v>
      </c>
      <c r="F18510">
        <v>1</v>
      </c>
      <c r="G18510">
        <v>7804</v>
      </c>
      <c r="H18510">
        <v>0.788313685289595</v>
      </c>
      <c r="I18510">
        <v>0.968912233598893</v>
      </c>
      <c r="J18510">
        <v>0.832812322140707</v>
      </c>
      <c r="K18510" t="s">
        <v>34133</v>
      </c>
      <c r="L18510">
        <v>1</v>
      </c>
      <c r="M18510" t="s">
        <v>5133</v>
      </c>
      <c r="N18510">
        <v>1</v>
      </c>
      <c r="O18510">
        <v>1.6254876462938901E-4</v>
      </c>
    </row>
    <row r="18511" spans="1:15">
      <c r="A18511" t="s">
        <v>20550</v>
      </c>
      <c r="B18511" t="s">
        <v>23511</v>
      </c>
      <c r="C18511" t="s">
        <v>20551</v>
      </c>
      <c r="D18511">
        <v>1</v>
      </c>
      <c r="E18511">
        <v>6152</v>
      </c>
      <c r="F18511">
        <v>1</v>
      </c>
      <c r="G18511">
        <v>7804</v>
      </c>
      <c r="H18511">
        <v>0.788313685289595</v>
      </c>
      <c r="I18511">
        <v>0.968912233598893</v>
      </c>
      <c r="J18511">
        <v>0.832812322140707</v>
      </c>
      <c r="K18511" t="s">
        <v>34133</v>
      </c>
      <c r="L18511">
        <v>1</v>
      </c>
      <c r="M18511" t="s">
        <v>5133</v>
      </c>
      <c r="N18511">
        <v>1</v>
      </c>
      <c r="O18511">
        <v>1.6254876462938901E-4</v>
      </c>
    </row>
    <row r="18512" spans="1:15">
      <c r="A18512" t="s">
        <v>20552</v>
      </c>
      <c r="B18512" t="s">
        <v>23518</v>
      </c>
      <c r="C18512" t="s">
        <v>20553</v>
      </c>
      <c r="D18512">
        <v>6</v>
      </c>
      <c r="E18512">
        <v>787</v>
      </c>
      <c r="F18512">
        <v>116</v>
      </c>
      <c r="G18512">
        <v>7393</v>
      </c>
      <c r="H18512">
        <v>0.98804259995674304</v>
      </c>
      <c r="I18512">
        <v>1</v>
      </c>
      <c r="J18512">
        <v>0.966855260484069</v>
      </c>
      <c r="K18512" t="s">
        <v>34312</v>
      </c>
      <c r="L18512">
        <v>6</v>
      </c>
      <c r="M18512" t="s">
        <v>5133</v>
      </c>
      <c r="N18512">
        <v>5.1724137931034503E-2</v>
      </c>
      <c r="O18512">
        <v>7.6238881829733202E-3</v>
      </c>
    </row>
    <row r="18513" spans="1:15">
      <c r="A18513" t="s">
        <v>20552</v>
      </c>
      <c r="B18513" t="s">
        <v>23511</v>
      </c>
      <c r="C18513" t="s">
        <v>20553</v>
      </c>
      <c r="D18513">
        <v>106</v>
      </c>
      <c r="E18513">
        <v>6152</v>
      </c>
      <c r="F18513">
        <v>125</v>
      </c>
      <c r="G18513">
        <v>7804</v>
      </c>
      <c r="H18513">
        <v>5.8249492022640903E-2</v>
      </c>
      <c r="I18513">
        <v>0.30246110177368102</v>
      </c>
      <c r="J18513">
        <v>0.25997538661448499</v>
      </c>
      <c r="K18513" t="s">
        <v>34313</v>
      </c>
      <c r="L18513">
        <v>106</v>
      </c>
      <c r="M18513" t="s">
        <v>5133</v>
      </c>
      <c r="N18513">
        <v>0.84799999999999998</v>
      </c>
      <c r="O18513">
        <v>1.7230169050715199E-2</v>
      </c>
    </row>
    <row r="18514" spans="1:15">
      <c r="A18514" t="s">
        <v>20552</v>
      </c>
      <c r="B18514" t="s">
        <v>23513</v>
      </c>
      <c r="C18514" t="s">
        <v>20553</v>
      </c>
      <c r="D18514">
        <v>12</v>
      </c>
      <c r="E18514">
        <v>535</v>
      </c>
      <c r="F18514">
        <v>131</v>
      </c>
      <c r="G18514">
        <v>8124</v>
      </c>
      <c r="H18514">
        <v>0.15336012747654501</v>
      </c>
      <c r="I18514">
        <v>0.722411497193715</v>
      </c>
      <c r="J18514">
        <v>0.68658868230433701</v>
      </c>
      <c r="K18514" t="s">
        <v>34314</v>
      </c>
      <c r="L18514">
        <v>12</v>
      </c>
      <c r="M18514" t="s">
        <v>5133</v>
      </c>
      <c r="N18514">
        <v>9.1603053435114504E-2</v>
      </c>
      <c r="O18514">
        <v>2.2429906542056101E-2</v>
      </c>
    </row>
    <row r="18515" spans="1:15">
      <c r="A18515" t="s">
        <v>20554</v>
      </c>
      <c r="B18515" t="s">
        <v>23518</v>
      </c>
      <c r="C18515" t="s">
        <v>20555</v>
      </c>
      <c r="D18515">
        <v>1</v>
      </c>
      <c r="E18515">
        <v>787</v>
      </c>
      <c r="F18515">
        <v>12</v>
      </c>
      <c r="G18515">
        <v>7393</v>
      </c>
      <c r="H18515">
        <v>0.74120734014009004</v>
      </c>
      <c r="I18515">
        <v>1</v>
      </c>
      <c r="J18515">
        <v>0.966855260484069</v>
      </c>
      <c r="K18515" t="s">
        <v>30045</v>
      </c>
      <c r="L18515">
        <v>1</v>
      </c>
      <c r="M18515" t="s">
        <v>5133</v>
      </c>
      <c r="N18515">
        <v>8.3333333333333301E-2</v>
      </c>
      <c r="O18515">
        <v>1.27064803049555E-3</v>
      </c>
    </row>
    <row r="18516" spans="1:15">
      <c r="A18516" t="s">
        <v>20554</v>
      </c>
      <c r="B18516" t="s">
        <v>23511</v>
      </c>
      <c r="C18516" t="s">
        <v>20555</v>
      </c>
      <c r="D18516">
        <v>9</v>
      </c>
      <c r="E18516">
        <v>6152</v>
      </c>
      <c r="F18516">
        <v>13</v>
      </c>
      <c r="G18516">
        <v>7804</v>
      </c>
      <c r="H18516">
        <v>0.87969115300460798</v>
      </c>
      <c r="I18516">
        <v>1</v>
      </c>
      <c r="J18516">
        <v>0.85953329234717102</v>
      </c>
      <c r="K18516" t="s">
        <v>34315</v>
      </c>
      <c r="L18516">
        <v>9</v>
      </c>
      <c r="M18516" t="s">
        <v>5133</v>
      </c>
      <c r="N18516">
        <v>0.69230769230769196</v>
      </c>
      <c r="O18516">
        <v>1.4629388816645001E-3</v>
      </c>
    </row>
    <row r="18517" spans="1:15">
      <c r="A18517" t="s">
        <v>20554</v>
      </c>
      <c r="B18517" t="s">
        <v>23513</v>
      </c>
      <c r="C18517" t="s">
        <v>20555</v>
      </c>
      <c r="D18517">
        <v>3</v>
      </c>
      <c r="E18517">
        <v>535</v>
      </c>
      <c r="F18517">
        <v>14</v>
      </c>
      <c r="G18517">
        <v>8124</v>
      </c>
      <c r="H18517">
        <v>6.0003270610246399E-2</v>
      </c>
      <c r="I18517">
        <v>0.448760549738495</v>
      </c>
      <c r="J18517">
        <v>0.42650749013827299</v>
      </c>
      <c r="K18517" t="s">
        <v>27283</v>
      </c>
      <c r="L18517">
        <v>3</v>
      </c>
      <c r="M18517" t="s">
        <v>5133</v>
      </c>
      <c r="N18517">
        <v>0.214285714285714</v>
      </c>
      <c r="O18517">
        <v>5.60747663551402E-3</v>
      </c>
    </row>
    <row r="18518" spans="1:15">
      <c r="A18518" t="s">
        <v>20556</v>
      </c>
      <c r="B18518" t="s">
        <v>23518</v>
      </c>
      <c r="C18518" t="s">
        <v>20557</v>
      </c>
      <c r="D18518">
        <v>1</v>
      </c>
      <c r="E18518">
        <v>787</v>
      </c>
      <c r="F18518">
        <v>15</v>
      </c>
      <c r="G18518">
        <v>7393</v>
      </c>
      <c r="H18518">
        <v>0.81548482306175196</v>
      </c>
      <c r="I18518">
        <v>1</v>
      </c>
      <c r="J18518">
        <v>0.966855260484069</v>
      </c>
      <c r="K18518" t="s">
        <v>25536</v>
      </c>
      <c r="L18518">
        <v>1</v>
      </c>
      <c r="M18518" t="s">
        <v>5133</v>
      </c>
      <c r="N18518">
        <v>6.6666666666666693E-2</v>
      </c>
      <c r="O18518">
        <v>1.27064803049555E-3</v>
      </c>
    </row>
    <row r="18519" spans="1:15">
      <c r="A18519" t="s">
        <v>20556</v>
      </c>
      <c r="B18519" t="s">
        <v>23513</v>
      </c>
      <c r="C18519" t="s">
        <v>20557</v>
      </c>
      <c r="D18519">
        <v>2</v>
      </c>
      <c r="E18519">
        <v>535</v>
      </c>
      <c r="F18519">
        <v>19</v>
      </c>
      <c r="G18519">
        <v>8124</v>
      </c>
      <c r="H18519">
        <v>0.35888622660623998</v>
      </c>
      <c r="I18519">
        <v>0.99999999999997702</v>
      </c>
      <c r="J18519">
        <v>0.95041217501583097</v>
      </c>
      <c r="K18519" t="s">
        <v>34316</v>
      </c>
      <c r="L18519">
        <v>2</v>
      </c>
      <c r="M18519" t="s">
        <v>5133</v>
      </c>
      <c r="N18519">
        <v>0.105263157894737</v>
      </c>
      <c r="O18519">
        <v>3.7383177570093499E-3</v>
      </c>
    </row>
    <row r="18520" spans="1:15">
      <c r="A18520" t="s">
        <v>20556</v>
      </c>
      <c r="B18520" t="s">
        <v>23511</v>
      </c>
      <c r="C18520" t="s">
        <v>20557</v>
      </c>
      <c r="D18520">
        <v>14</v>
      </c>
      <c r="E18520">
        <v>6152</v>
      </c>
      <c r="F18520">
        <v>18</v>
      </c>
      <c r="G18520">
        <v>7804</v>
      </c>
      <c r="H18520">
        <v>0.67155994130583696</v>
      </c>
      <c r="I18520">
        <v>0.968912233598893</v>
      </c>
      <c r="J18520">
        <v>0.832812322140707</v>
      </c>
      <c r="K18520" t="s">
        <v>34317</v>
      </c>
      <c r="L18520">
        <v>14</v>
      </c>
      <c r="M18520" t="s">
        <v>5133</v>
      </c>
      <c r="N18520">
        <v>0.77777777777777801</v>
      </c>
      <c r="O18520">
        <v>2.2756827048114399E-3</v>
      </c>
    </row>
    <row r="18521" spans="1:15">
      <c r="A18521" t="s">
        <v>20558</v>
      </c>
      <c r="B18521" t="s">
        <v>23511</v>
      </c>
      <c r="C18521" t="s">
        <v>20559</v>
      </c>
      <c r="D18521">
        <v>2</v>
      </c>
      <c r="E18521">
        <v>6152</v>
      </c>
      <c r="F18521">
        <v>2</v>
      </c>
      <c r="G18521">
        <v>7804</v>
      </c>
      <c r="H18521">
        <v>0.62141708038142995</v>
      </c>
      <c r="I18521">
        <v>0.968912233598893</v>
      </c>
      <c r="J18521">
        <v>0.832812322140707</v>
      </c>
      <c r="K18521" t="s">
        <v>34318</v>
      </c>
      <c r="L18521">
        <v>2</v>
      </c>
      <c r="M18521" t="s">
        <v>5133</v>
      </c>
      <c r="N18521">
        <v>1</v>
      </c>
      <c r="O18521">
        <v>3.2509752925877802E-4</v>
      </c>
    </row>
    <row r="18522" spans="1:15">
      <c r="A18522" t="s">
        <v>20560</v>
      </c>
      <c r="B18522" t="s">
        <v>23511</v>
      </c>
      <c r="C18522" t="s">
        <v>20561</v>
      </c>
      <c r="D18522">
        <v>2</v>
      </c>
      <c r="E18522">
        <v>6152</v>
      </c>
      <c r="F18522">
        <v>2</v>
      </c>
      <c r="G18522">
        <v>7804</v>
      </c>
      <c r="H18522">
        <v>0.62141708038142995</v>
      </c>
      <c r="I18522">
        <v>0.968912233598893</v>
      </c>
      <c r="J18522">
        <v>0.832812322140707</v>
      </c>
      <c r="K18522" t="s">
        <v>34318</v>
      </c>
      <c r="L18522">
        <v>2</v>
      </c>
      <c r="M18522" t="s">
        <v>5133</v>
      </c>
      <c r="N18522">
        <v>1</v>
      </c>
      <c r="O18522">
        <v>3.2509752925877802E-4</v>
      </c>
    </row>
    <row r="18523" spans="1:15">
      <c r="A18523" t="s">
        <v>20562</v>
      </c>
      <c r="B18523" t="s">
        <v>23511</v>
      </c>
      <c r="C18523" t="s">
        <v>20563</v>
      </c>
      <c r="D18523">
        <v>4</v>
      </c>
      <c r="E18523">
        <v>6152</v>
      </c>
      <c r="F18523">
        <v>4</v>
      </c>
      <c r="G18523">
        <v>7804</v>
      </c>
      <c r="H18523">
        <v>0.38610601832086699</v>
      </c>
      <c r="I18523">
        <v>0.90829480295553899</v>
      </c>
      <c r="J18523">
        <v>0.78070962240619901</v>
      </c>
      <c r="K18523" t="s">
        <v>34319</v>
      </c>
      <c r="L18523">
        <v>4</v>
      </c>
      <c r="M18523" t="s">
        <v>5133</v>
      </c>
      <c r="N18523">
        <v>1</v>
      </c>
      <c r="O18523">
        <v>6.5019505851755496E-4</v>
      </c>
    </row>
    <row r="18524" spans="1:15">
      <c r="A18524" t="s">
        <v>20564</v>
      </c>
      <c r="B18524" t="s">
        <v>23518</v>
      </c>
      <c r="C18524" t="s">
        <v>20565</v>
      </c>
      <c r="D18524">
        <v>1</v>
      </c>
      <c r="E18524">
        <v>787</v>
      </c>
      <c r="F18524">
        <v>11</v>
      </c>
      <c r="G18524">
        <v>7393</v>
      </c>
      <c r="H18524">
        <v>0.71032488019926399</v>
      </c>
      <c r="I18524">
        <v>1</v>
      </c>
      <c r="J18524">
        <v>0.966855260484069</v>
      </c>
      <c r="K18524" t="s">
        <v>30323</v>
      </c>
      <c r="L18524">
        <v>1</v>
      </c>
      <c r="M18524" t="s">
        <v>5133</v>
      </c>
      <c r="N18524">
        <v>9.0909090909090898E-2</v>
      </c>
      <c r="O18524">
        <v>1.27064803049555E-3</v>
      </c>
    </row>
    <row r="18525" spans="1:15">
      <c r="A18525" t="s">
        <v>20564</v>
      </c>
      <c r="B18525" t="s">
        <v>23511</v>
      </c>
      <c r="C18525" t="s">
        <v>20565</v>
      </c>
      <c r="D18525">
        <v>12</v>
      </c>
      <c r="E18525">
        <v>6152</v>
      </c>
      <c r="F18525">
        <v>14</v>
      </c>
      <c r="G18525">
        <v>7804</v>
      </c>
      <c r="H18525">
        <v>0.40504102681163101</v>
      </c>
      <c r="I18525">
        <v>0.91525479399875698</v>
      </c>
      <c r="J18525">
        <v>0.78669196642228301</v>
      </c>
      <c r="K18525" t="s">
        <v>34320</v>
      </c>
      <c r="L18525">
        <v>12</v>
      </c>
      <c r="M18525" t="s">
        <v>5133</v>
      </c>
      <c r="N18525">
        <v>0.85714285714285698</v>
      </c>
      <c r="O18525">
        <v>1.95058517555267E-3</v>
      </c>
    </row>
    <row r="18526" spans="1:15">
      <c r="A18526" t="s">
        <v>20566</v>
      </c>
      <c r="B18526" t="s">
        <v>23511</v>
      </c>
      <c r="C18526" t="s">
        <v>20567</v>
      </c>
      <c r="D18526">
        <v>1</v>
      </c>
      <c r="E18526">
        <v>6152</v>
      </c>
      <c r="F18526">
        <v>1</v>
      </c>
      <c r="G18526">
        <v>7804</v>
      </c>
      <c r="H18526">
        <v>0.788313685289595</v>
      </c>
      <c r="I18526">
        <v>0.968912233598893</v>
      </c>
      <c r="J18526">
        <v>0.832812322140707</v>
      </c>
      <c r="K18526" t="s">
        <v>30113</v>
      </c>
      <c r="L18526">
        <v>1</v>
      </c>
      <c r="M18526" t="s">
        <v>5133</v>
      </c>
      <c r="N18526">
        <v>1</v>
      </c>
      <c r="O18526">
        <v>1.6254876462938901E-4</v>
      </c>
    </row>
    <row r="18527" spans="1:15">
      <c r="A18527" t="s">
        <v>20568</v>
      </c>
      <c r="B18527" t="s">
        <v>23511</v>
      </c>
      <c r="C18527" t="s">
        <v>20569</v>
      </c>
      <c r="D18527">
        <v>1</v>
      </c>
      <c r="E18527">
        <v>6152</v>
      </c>
      <c r="F18527">
        <v>1</v>
      </c>
      <c r="G18527">
        <v>7804</v>
      </c>
      <c r="H18527">
        <v>0.788313685289595</v>
      </c>
      <c r="I18527">
        <v>0.968912233598893</v>
      </c>
      <c r="J18527">
        <v>0.832812322140707</v>
      </c>
      <c r="K18527" t="s">
        <v>30113</v>
      </c>
      <c r="L18527">
        <v>1</v>
      </c>
      <c r="M18527" t="s">
        <v>5133</v>
      </c>
      <c r="N18527">
        <v>1</v>
      </c>
      <c r="O18527">
        <v>1.6254876462938901E-4</v>
      </c>
    </row>
    <row r="18528" spans="1:15">
      <c r="A18528" t="s">
        <v>20570</v>
      </c>
      <c r="B18528" t="s">
        <v>23511</v>
      </c>
      <c r="C18528" t="s">
        <v>20571</v>
      </c>
      <c r="D18528">
        <v>6</v>
      </c>
      <c r="E18528">
        <v>6152</v>
      </c>
      <c r="F18528">
        <v>6</v>
      </c>
      <c r="G18528">
        <v>7804</v>
      </c>
      <c r="H18528">
        <v>0.23986678822258201</v>
      </c>
      <c r="I18528">
        <v>0.71382528017432401</v>
      </c>
      <c r="J18528">
        <v>0.61355659322887801</v>
      </c>
      <c r="K18528" t="s">
        <v>26408</v>
      </c>
      <c r="L18528">
        <v>6</v>
      </c>
      <c r="M18528" t="s">
        <v>5133</v>
      </c>
      <c r="N18528">
        <v>1</v>
      </c>
      <c r="O18528">
        <v>9.7529258777633303E-4</v>
      </c>
    </row>
    <row r="18529" spans="1:15">
      <c r="A18529" t="s">
        <v>20572</v>
      </c>
      <c r="B18529" t="s">
        <v>23511</v>
      </c>
      <c r="C18529" t="s">
        <v>20573</v>
      </c>
      <c r="D18529">
        <v>20</v>
      </c>
      <c r="E18529">
        <v>6152</v>
      </c>
      <c r="F18529">
        <v>20</v>
      </c>
      <c r="G18529">
        <v>7804</v>
      </c>
      <c r="H18529">
        <v>8.5336853349435304E-3</v>
      </c>
      <c r="I18529">
        <v>7.4878905635043805E-2</v>
      </c>
      <c r="J18529">
        <v>6.4360912287842298E-2</v>
      </c>
      <c r="K18529" t="s">
        <v>26405</v>
      </c>
      <c r="L18529">
        <v>20</v>
      </c>
      <c r="M18529" t="s">
        <v>5133</v>
      </c>
      <c r="N18529">
        <v>1</v>
      </c>
      <c r="O18529">
        <v>3.2509752925877801E-3</v>
      </c>
    </row>
    <row r="18530" spans="1:15">
      <c r="A18530" t="s">
        <v>20574</v>
      </c>
      <c r="B18530" t="s">
        <v>23511</v>
      </c>
      <c r="C18530" t="s">
        <v>20575</v>
      </c>
      <c r="D18530">
        <v>32</v>
      </c>
      <c r="E18530">
        <v>6152</v>
      </c>
      <c r="F18530">
        <v>33</v>
      </c>
      <c r="G18530">
        <v>7804</v>
      </c>
      <c r="H18530">
        <v>3.79431204790553E-3</v>
      </c>
      <c r="I18530">
        <v>3.93502309462085E-2</v>
      </c>
      <c r="J18530">
        <v>3.38228335598161E-2</v>
      </c>
      <c r="K18530" t="s">
        <v>34321</v>
      </c>
      <c r="L18530">
        <v>32</v>
      </c>
      <c r="M18530" t="s">
        <v>5133</v>
      </c>
      <c r="N18530">
        <v>0.96969696969696995</v>
      </c>
      <c r="O18530">
        <v>5.2015604681404396E-3</v>
      </c>
    </row>
    <row r="18531" spans="1:15">
      <c r="A18531" t="s">
        <v>20576</v>
      </c>
      <c r="B18531" t="s">
        <v>23513</v>
      </c>
      <c r="C18531" t="s">
        <v>20577</v>
      </c>
      <c r="D18531">
        <v>2</v>
      </c>
      <c r="E18531">
        <v>535</v>
      </c>
      <c r="F18531">
        <v>2</v>
      </c>
      <c r="G18531">
        <v>8124</v>
      </c>
      <c r="H18531">
        <v>4.3292101807675997E-3</v>
      </c>
      <c r="I18531">
        <v>8.6376068510507401E-2</v>
      </c>
      <c r="J18531">
        <v>8.2092867142389697E-2</v>
      </c>
      <c r="K18531" t="s">
        <v>23514</v>
      </c>
      <c r="L18531">
        <v>2</v>
      </c>
      <c r="M18531" t="s">
        <v>5133</v>
      </c>
      <c r="N18531">
        <v>1</v>
      </c>
      <c r="O18531">
        <v>3.7383177570093499E-3</v>
      </c>
    </row>
    <row r="18532" spans="1:15">
      <c r="A18532" t="s">
        <v>20578</v>
      </c>
      <c r="B18532" t="s">
        <v>23513</v>
      </c>
      <c r="C18532" t="s">
        <v>20579</v>
      </c>
      <c r="D18532">
        <v>2</v>
      </c>
      <c r="E18532">
        <v>535</v>
      </c>
      <c r="F18532">
        <v>2</v>
      </c>
      <c r="G18532">
        <v>8124</v>
      </c>
      <c r="H18532">
        <v>4.3292101807675997E-3</v>
      </c>
      <c r="I18532">
        <v>8.6376068510507401E-2</v>
      </c>
      <c r="J18532">
        <v>8.2092867142389697E-2</v>
      </c>
      <c r="K18532" t="s">
        <v>23514</v>
      </c>
      <c r="L18532">
        <v>2</v>
      </c>
      <c r="M18532" t="s">
        <v>5133</v>
      </c>
      <c r="N18532">
        <v>1</v>
      </c>
      <c r="O18532">
        <v>3.7383177570093499E-3</v>
      </c>
    </row>
    <row r="18533" spans="1:15">
      <c r="A18533" t="s">
        <v>20580</v>
      </c>
      <c r="B18533" t="s">
        <v>23511</v>
      </c>
      <c r="C18533" t="s">
        <v>20581</v>
      </c>
      <c r="D18533">
        <v>12</v>
      </c>
      <c r="E18533">
        <v>6152</v>
      </c>
      <c r="F18533">
        <v>12</v>
      </c>
      <c r="G18533">
        <v>7804</v>
      </c>
      <c r="H18533">
        <v>5.7464734204900801E-2</v>
      </c>
      <c r="I18533">
        <v>0.29901707624061702</v>
      </c>
      <c r="J18533">
        <v>0.25701513200912302</v>
      </c>
      <c r="K18533" t="s">
        <v>34322</v>
      </c>
      <c r="L18533">
        <v>12</v>
      </c>
      <c r="M18533" t="s">
        <v>5133</v>
      </c>
      <c r="N18533">
        <v>1</v>
      </c>
      <c r="O18533">
        <v>1.95058517555267E-3</v>
      </c>
    </row>
    <row r="18534" spans="1:15">
      <c r="A18534" t="s">
        <v>20582</v>
      </c>
      <c r="B18534" t="s">
        <v>23518</v>
      </c>
      <c r="C18534" t="s">
        <v>20583</v>
      </c>
      <c r="D18534">
        <v>1</v>
      </c>
      <c r="E18534">
        <v>787</v>
      </c>
      <c r="F18534">
        <v>10</v>
      </c>
      <c r="G18534">
        <v>7393</v>
      </c>
      <c r="H18534">
        <v>0.67576236969544701</v>
      </c>
      <c r="I18534">
        <v>1</v>
      </c>
      <c r="J18534">
        <v>0.966855260484069</v>
      </c>
      <c r="K18534" t="s">
        <v>29679</v>
      </c>
      <c r="L18534">
        <v>1</v>
      </c>
      <c r="M18534" t="s">
        <v>5133</v>
      </c>
      <c r="N18534">
        <v>0.1</v>
      </c>
      <c r="O18534">
        <v>1.27064803049555E-3</v>
      </c>
    </row>
    <row r="18535" spans="1:15">
      <c r="A18535" t="s">
        <v>20582</v>
      </c>
      <c r="B18535" t="s">
        <v>23511</v>
      </c>
      <c r="C18535" t="s">
        <v>20583</v>
      </c>
      <c r="D18535">
        <v>10</v>
      </c>
      <c r="E18535">
        <v>6152</v>
      </c>
      <c r="F18535">
        <v>11</v>
      </c>
      <c r="G18535">
        <v>7804</v>
      </c>
      <c r="H18535">
        <v>0.28867792927582098</v>
      </c>
      <c r="I18535">
        <v>0.81015798566717701</v>
      </c>
      <c r="J18535">
        <v>0.69635776074186095</v>
      </c>
      <c r="K18535" t="s">
        <v>34071</v>
      </c>
      <c r="L18535">
        <v>10</v>
      </c>
      <c r="M18535" t="s">
        <v>5133</v>
      </c>
      <c r="N18535">
        <v>0.90909090909090895</v>
      </c>
      <c r="O18535">
        <v>1.62548764629389E-3</v>
      </c>
    </row>
    <row r="18536" spans="1:15">
      <c r="A18536" t="s">
        <v>20584</v>
      </c>
      <c r="B18536" t="s">
        <v>23511</v>
      </c>
      <c r="C18536" t="s">
        <v>20585</v>
      </c>
      <c r="D18536">
        <v>6</v>
      </c>
      <c r="E18536">
        <v>6152</v>
      </c>
      <c r="F18536">
        <v>6</v>
      </c>
      <c r="G18536">
        <v>7804</v>
      </c>
      <c r="H18536">
        <v>0.23986678822258201</v>
      </c>
      <c r="I18536">
        <v>0.71382528017432401</v>
      </c>
      <c r="J18536">
        <v>0.61355659322887801</v>
      </c>
      <c r="K18536" t="s">
        <v>25004</v>
      </c>
      <c r="L18536">
        <v>6</v>
      </c>
      <c r="M18536" t="s">
        <v>5133</v>
      </c>
      <c r="N18536">
        <v>1</v>
      </c>
      <c r="O18536">
        <v>9.7529258777633303E-4</v>
      </c>
    </row>
    <row r="18537" spans="1:15">
      <c r="A18537" t="s">
        <v>20586</v>
      </c>
      <c r="B18537" t="s">
        <v>23511</v>
      </c>
      <c r="C18537" t="s">
        <v>20587</v>
      </c>
      <c r="D18537">
        <v>1</v>
      </c>
      <c r="E18537">
        <v>6152</v>
      </c>
      <c r="F18537">
        <v>1</v>
      </c>
      <c r="G18537">
        <v>7804</v>
      </c>
      <c r="H18537">
        <v>0.788313685289595</v>
      </c>
      <c r="I18537">
        <v>0.968912233598893</v>
      </c>
      <c r="J18537">
        <v>0.832812322140707</v>
      </c>
      <c r="K18537" t="s">
        <v>34072</v>
      </c>
      <c r="L18537">
        <v>1</v>
      </c>
      <c r="M18537" t="s">
        <v>5133</v>
      </c>
      <c r="N18537">
        <v>1</v>
      </c>
      <c r="O18537">
        <v>1.6254876462938901E-4</v>
      </c>
    </row>
    <row r="18538" spans="1:15">
      <c r="A18538" t="s">
        <v>20588</v>
      </c>
      <c r="B18538" t="s">
        <v>23518</v>
      </c>
      <c r="C18538" t="s">
        <v>20589</v>
      </c>
      <c r="D18538">
        <v>3</v>
      </c>
      <c r="E18538">
        <v>787</v>
      </c>
      <c r="F18538">
        <v>3</v>
      </c>
      <c r="G18538">
        <v>7393</v>
      </c>
      <c r="H18538">
        <v>1.20221202725935E-3</v>
      </c>
      <c r="I18538">
        <v>6.16258894389922E-2</v>
      </c>
      <c r="J18538">
        <v>5.9583315386099199E-2</v>
      </c>
      <c r="K18538" t="s">
        <v>33532</v>
      </c>
      <c r="L18538">
        <v>3</v>
      </c>
      <c r="M18538" t="s">
        <v>5133</v>
      </c>
      <c r="N18538">
        <v>1</v>
      </c>
      <c r="O18538">
        <v>3.8119440914866601E-3</v>
      </c>
    </row>
    <row r="18539" spans="1:15">
      <c r="A18539" t="s">
        <v>20590</v>
      </c>
      <c r="B18539" t="s">
        <v>23518</v>
      </c>
      <c r="C18539" t="s">
        <v>20591</v>
      </c>
      <c r="D18539">
        <v>1</v>
      </c>
      <c r="E18539">
        <v>787</v>
      </c>
      <c r="F18539">
        <v>1</v>
      </c>
      <c r="G18539">
        <v>7393</v>
      </c>
      <c r="H18539">
        <v>0.106452049235764</v>
      </c>
      <c r="I18539">
        <v>0.63266972740240601</v>
      </c>
      <c r="J18539">
        <v>0.61170005408803896</v>
      </c>
      <c r="K18539" t="s">
        <v>33533</v>
      </c>
      <c r="L18539">
        <v>1</v>
      </c>
      <c r="M18539" t="s">
        <v>5133</v>
      </c>
      <c r="N18539">
        <v>1</v>
      </c>
      <c r="O18539">
        <v>1.27064803049555E-3</v>
      </c>
    </row>
    <row r="18540" spans="1:15">
      <c r="A18540" t="s">
        <v>20592</v>
      </c>
      <c r="B18540" t="s">
        <v>23511</v>
      </c>
      <c r="C18540" t="s">
        <v>20593</v>
      </c>
      <c r="D18540">
        <v>9</v>
      </c>
      <c r="E18540">
        <v>6152</v>
      </c>
      <c r="F18540">
        <v>9</v>
      </c>
      <c r="G18540">
        <v>7804</v>
      </c>
      <c r="H18540">
        <v>0.117423000773971</v>
      </c>
      <c r="I18540">
        <v>0.47842873658393897</v>
      </c>
      <c r="J18540">
        <v>0.41122542710949</v>
      </c>
      <c r="K18540" t="s">
        <v>33341</v>
      </c>
      <c r="L18540">
        <v>9</v>
      </c>
      <c r="M18540" t="s">
        <v>5133</v>
      </c>
      <c r="N18540">
        <v>1</v>
      </c>
      <c r="O18540">
        <v>1.4629388816645001E-3</v>
      </c>
    </row>
    <row r="18541" spans="1:15">
      <c r="A18541" t="s">
        <v>20594</v>
      </c>
      <c r="B18541" t="s">
        <v>23511</v>
      </c>
      <c r="C18541" t="s">
        <v>20595</v>
      </c>
      <c r="D18541">
        <v>1</v>
      </c>
      <c r="E18541">
        <v>6152</v>
      </c>
      <c r="F18541">
        <v>1</v>
      </c>
      <c r="G18541">
        <v>7804</v>
      </c>
      <c r="H18541">
        <v>0.788313685289595</v>
      </c>
      <c r="I18541">
        <v>0.968912233598893</v>
      </c>
      <c r="J18541">
        <v>0.832812322140707</v>
      </c>
      <c r="K18541" t="s">
        <v>33823</v>
      </c>
      <c r="L18541">
        <v>1</v>
      </c>
      <c r="M18541" t="s">
        <v>5133</v>
      </c>
      <c r="N18541">
        <v>1</v>
      </c>
      <c r="O18541">
        <v>1.6254876462938901E-4</v>
      </c>
    </row>
    <row r="18542" spans="1:15">
      <c r="A18542" t="s">
        <v>20596</v>
      </c>
      <c r="B18542" t="s">
        <v>23511</v>
      </c>
      <c r="C18542" t="s">
        <v>20597</v>
      </c>
      <c r="D18542">
        <v>36</v>
      </c>
      <c r="E18542">
        <v>6152</v>
      </c>
      <c r="F18542">
        <v>39</v>
      </c>
      <c r="G18542">
        <v>7804</v>
      </c>
      <c r="H18542">
        <v>2.2394023514431101E-2</v>
      </c>
      <c r="I18542">
        <v>0.15439016911734901</v>
      </c>
      <c r="J18542">
        <v>0.13270349036747101</v>
      </c>
      <c r="K18542" t="s">
        <v>33803</v>
      </c>
      <c r="L18542">
        <v>36</v>
      </c>
      <c r="M18542" t="s">
        <v>5133</v>
      </c>
      <c r="N18542">
        <v>0.92307692307692302</v>
      </c>
      <c r="O18542">
        <v>5.8517555266580003E-3</v>
      </c>
    </row>
    <row r="18543" spans="1:15">
      <c r="A18543" t="s">
        <v>20596</v>
      </c>
      <c r="B18543" t="s">
        <v>23513</v>
      </c>
      <c r="C18543" t="s">
        <v>20597</v>
      </c>
      <c r="D18543">
        <v>1</v>
      </c>
      <c r="E18543">
        <v>535</v>
      </c>
      <c r="F18543">
        <v>39</v>
      </c>
      <c r="G18543">
        <v>8124</v>
      </c>
      <c r="H18543">
        <v>0.93027810819106505</v>
      </c>
      <c r="I18543">
        <v>0.99999999999997702</v>
      </c>
      <c r="J18543">
        <v>0.95041217501583097</v>
      </c>
      <c r="K18543" t="s">
        <v>23888</v>
      </c>
      <c r="L18543">
        <v>1</v>
      </c>
      <c r="M18543" t="s">
        <v>5133</v>
      </c>
      <c r="N18543">
        <v>2.5641025641025599E-2</v>
      </c>
      <c r="O18543">
        <v>1.8691588785046699E-3</v>
      </c>
    </row>
    <row r="18544" spans="1:15">
      <c r="A18544" t="s">
        <v>20596</v>
      </c>
      <c r="B18544" t="s">
        <v>23518</v>
      </c>
      <c r="C18544" t="s">
        <v>20597</v>
      </c>
      <c r="D18544">
        <v>1</v>
      </c>
      <c r="E18544">
        <v>787</v>
      </c>
      <c r="F18544">
        <v>38</v>
      </c>
      <c r="G18544">
        <v>7393</v>
      </c>
      <c r="H18544">
        <v>0.98627408788068904</v>
      </c>
      <c r="I18544">
        <v>1</v>
      </c>
      <c r="J18544">
        <v>0.966855260484069</v>
      </c>
      <c r="K18544" t="s">
        <v>25823</v>
      </c>
      <c r="L18544">
        <v>1</v>
      </c>
      <c r="M18544" t="s">
        <v>5133</v>
      </c>
      <c r="N18544">
        <v>2.6315789473684199E-2</v>
      </c>
      <c r="O18544">
        <v>1.27064803049555E-3</v>
      </c>
    </row>
    <row r="18545" spans="1:15">
      <c r="A18545" t="s">
        <v>20598</v>
      </c>
      <c r="B18545" t="s">
        <v>23511</v>
      </c>
      <c r="C18545" t="s">
        <v>20599</v>
      </c>
      <c r="D18545">
        <v>8</v>
      </c>
      <c r="E18545">
        <v>6152</v>
      </c>
      <c r="F18545">
        <v>9</v>
      </c>
      <c r="G18545">
        <v>7804</v>
      </c>
      <c r="H18545">
        <v>0.40157748897504503</v>
      </c>
      <c r="I18545">
        <v>0.91525479399875698</v>
      </c>
      <c r="J18545">
        <v>0.78669196642228301</v>
      </c>
      <c r="K18545" t="s">
        <v>34323</v>
      </c>
      <c r="L18545">
        <v>8</v>
      </c>
      <c r="M18545" t="s">
        <v>5133</v>
      </c>
      <c r="N18545">
        <v>0.88888888888888895</v>
      </c>
      <c r="O18545">
        <v>1.3003901170351099E-3</v>
      </c>
    </row>
    <row r="18546" spans="1:15">
      <c r="A18546" t="s">
        <v>20598</v>
      </c>
      <c r="B18546" t="s">
        <v>23518</v>
      </c>
      <c r="C18546" t="s">
        <v>20599</v>
      </c>
      <c r="D18546">
        <v>1</v>
      </c>
      <c r="E18546">
        <v>787</v>
      </c>
      <c r="F18546">
        <v>9</v>
      </c>
      <c r="G18546">
        <v>7393</v>
      </c>
      <c r="H18546">
        <v>0.63708190659863195</v>
      </c>
      <c r="I18546">
        <v>1</v>
      </c>
      <c r="J18546">
        <v>0.966855260484069</v>
      </c>
      <c r="K18546" t="s">
        <v>30566</v>
      </c>
      <c r="L18546">
        <v>1</v>
      </c>
      <c r="M18546" t="s">
        <v>5133</v>
      </c>
      <c r="N18546">
        <v>0.11111111111111099</v>
      </c>
      <c r="O18546">
        <v>1.27064803049555E-3</v>
      </c>
    </row>
    <row r="18547" spans="1:15">
      <c r="A18547" t="s">
        <v>20600</v>
      </c>
      <c r="B18547" t="s">
        <v>23511</v>
      </c>
      <c r="C18547" t="s">
        <v>20601</v>
      </c>
      <c r="D18547">
        <v>7</v>
      </c>
      <c r="E18547">
        <v>6152</v>
      </c>
      <c r="F18547">
        <v>7</v>
      </c>
      <c r="G18547">
        <v>7804</v>
      </c>
      <c r="H18547">
        <v>0.18905120292587699</v>
      </c>
      <c r="I18547">
        <v>0.631132279689813</v>
      </c>
      <c r="J18547">
        <v>0.54247920626835999</v>
      </c>
      <c r="K18547" t="s">
        <v>34324</v>
      </c>
      <c r="L18547">
        <v>7</v>
      </c>
      <c r="M18547" t="s">
        <v>5133</v>
      </c>
      <c r="N18547">
        <v>1</v>
      </c>
      <c r="O18547">
        <v>1.13784135240572E-3</v>
      </c>
    </row>
    <row r="18548" spans="1:15">
      <c r="A18548" t="s">
        <v>20602</v>
      </c>
      <c r="B18548" t="s">
        <v>23511</v>
      </c>
      <c r="C18548" t="s">
        <v>20603</v>
      </c>
      <c r="D18548">
        <v>6</v>
      </c>
      <c r="E18548">
        <v>6152</v>
      </c>
      <c r="F18548">
        <v>6</v>
      </c>
      <c r="G18548">
        <v>7804</v>
      </c>
      <c r="H18548">
        <v>0.23986678822258201</v>
      </c>
      <c r="I18548">
        <v>0.71382528017432401</v>
      </c>
      <c r="J18548">
        <v>0.61355659322887801</v>
      </c>
      <c r="K18548" t="s">
        <v>27889</v>
      </c>
      <c r="L18548">
        <v>6</v>
      </c>
      <c r="M18548" t="s">
        <v>5133</v>
      </c>
      <c r="N18548">
        <v>1</v>
      </c>
      <c r="O18548">
        <v>9.7529258777633303E-4</v>
      </c>
    </row>
    <row r="18549" spans="1:15">
      <c r="A18549" t="s">
        <v>20604</v>
      </c>
      <c r="B18549" t="s">
        <v>23511</v>
      </c>
      <c r="C18549" t="s">
        <v>20605</v>
      </c>
      <c r="D18549">
        <v>6</v>
      </c>
      <c r="E18549">
        <v>6152</v>
      </c>
      <c r="F18549">
        <v>6</v>
      </c>
      <c r="G18549">
        <v>7804</v>
      </c>
      <c r="H18549">
        <v>0.23986678822258201</v>
      </c>
      <c r="I18549">
        <v>0.71382528017432401</v>
      </c>
      <c r="J18549">
        <v>0.61355659322887801</v>
      </c>
      <c r="K18549" t="s">
        <v>27889</v>
      </c>
      <c r="L18549">
        <v>6</v>
      </c>
      <c r="M18549" t="s">
        <v>5133</v>
      </c>
      <c r="N18549">
        <v>1</v>
      </c>
      <c r="O18549">
        <v>9.7529258777633303E-4</v>
      </c>
    </row>
    <row r="18550" spans="1:15">
      <c r="A18550" t="s">
        <v>20606</v>
      </c>
      <c r="B18550" t="s">
        <v>23511</v>
      </c>
      <c r="C18550" t="s">
        <v>20607</v>
      </c>
      <c r="D18550">
        <v>19</v>
      </c>
      <c r="E18550">
        <v>6152</v>
      </c>
      <c r="F18550">
        <v>23</v>
      </c>
      <c r="G18550">
        <v>7804</v>
      </c>
      <c r="H18550">
        <v>0.444823886029166</v>
      </c>
      <c r="I18550">
        <v>0.96083957126938102</v>
      </c>
      <c r="J18550">
        <v>0.82587360011061495</v>
      </c>
      <c r="K18550" t="s">
        <v>34325</v>
      </c>
      <c r="L18550">
        <v>19</v>
      </c>
      <c r="M18550" t="s">
        <v>5133</v>
      </c>
      <c r="N18550">
        <v>0.82608695652173902</v>
      </c>
      <c r="O18550">
        <v>3.0884265279583901E-3</v>
      </c>
    </row>
    <row r="18551" spans="1:15">
      <c r="A18551" t="s">
        <v>20606</v>
      </c>
      <c r="B18551" t="s">
        <v>23513</v>
      </c>
      <c r="C18551" t="s">
        <v>20607</v>
      </c>
      <c r="D18551">
        <v>1</v>
      </c>
      <c r="E18551">
        <v>535</v>
      </c>
      <c r="F18551">
        <v>18</v>
      </c>
      <c r="G18551">
        <v>8124</v>
      </c>
      <c r="H18551">
        <v>0.70698758191645195</v>
      </c>
      <c r="I18551">
        <v>0.99999999999997702</v>
      </c>
      <c r="J18551">
        <v>0.95041217501583097</v>
      </c>
      <c r="K18551" t="s">
        <v>23888</v>
      </c>
      <c r="L18551">
        <v>1</v>
      </c>
      <c r="M18551" t="s">
        <v>5133</v>
      </c>
      <c r="N18551">
        <v>5.5555555555555601E-2</v>
      </c>
      <c r="O18551">
        <v>1.8691588785046699E-3</v>
      </c>
    </row>
    <row r="18552" spans="1:15">
      <c r="A18552" t="s">
        <v>20606</v>
      </c>
      <c r="B18552" t="s">
        <v>23518</v>
      </c>
      <c r="C18552" t="s">
        <v>20607</v>
      </c>
      <c r="D18552">
        <v>7</v>
      </c>
      <c r="E18552">
        <v>787</v>
      </c>
      <c r="F18552">
        <v>26</v>
      </c>
      <c r="G18552">
        <v>7393</v>
      </c>
      <c r="H18552">
        <v>1.62319562015057E-2</v>
      </c>
      <c r="I18552">
        <v>0.31110677468011899</v>
      </c>
      <c r="J18552">
        <v>0.30079522167170503</v>
      </c>
      <c r="K18552" t="s">
        <v>34326</v>
      </c>
      <c r="L18552">
        <v>7</v>
      </c>
      <c r="M18552" t="s">
        <v>5133</v>
      </c>
      <c r="N18552">
        <v>0.269230769230769</v>
      </c>
      <c r="O18552">
        <v>8.8945362134688708E-3</v>
      </c>
    </row>
    <row r="18553" spans="1:15">
      <c r="A18553" t="s">
        <v>20608</v>
      </c>
      <c r="B18553" t="s">
        <v>23511</v>
      </c>
      <c r="C18553" t="s">
        <v>20609</v>
      </c>
      <c r="D18553">
        <v>1</v>
      </c>
      <c r="E18553">
        <v>6152</v>
      </c>
      <c r="F18553">
        <v>1</v>
      </c>
      <c r="G18553">
        <v>7804</v>
      </c>
      <c r="H18553">
        <v>0.788313685289595</v>
      </c>
      <c r="I18553">
        <v>0.968912233598893</v>
      </c>
      <c r="J18553">
        <v>0.832812322140707</v>
      </c>
      <c r="K18553" t="s">
        <v>28255</v>
      </c>
      <c r="L18553">
        <v>1</v>
      </c>
      <c r="M18553" t="s">
        <v>5133</v>
      </c>
      <c r="N18553">
        <v>1</v>
      </c>
      <c r="O18553">
        <v>1.6254876462938901E-4</v>
      </c>
    </row>
    <row r="18554" spans="1:15">
      <c r="A18554" t="s">
        <v>20610</v>
      </c>
      <c r="B18554" t="s">
        <v>23511</v>
      </c>
      <c r="C18554" t="s">
        <v>20611</v>
      </c>
      <c r="D18554">
        <v>6</v>
      </c>
      <c r="E18554">
        <v>6152</v>
      </c>
      <c r="F18554">
        <v>6</v>
      </c>
      <c r="G18554">
        <v>7804</v>
      </c>
      <c r="H18554">
        <v>0.23986678822258201</v>
      </c>
      <c r="I18554">
        <v>0.71382528017432401</v>
      </c>
      <c r="J18554">
        <v>0.61355659322887801</v>
      </c>
      <c r="K18554" t="s">
        <v>30037</v>
      </c>
      <c r="L18554">
        <v>6</v>
      </c>
      <c r="M18554" t="s">
        <v>5133</v>
      </c>
      <c r="N18554">
        <v>1</v>
      </c>
      <c r="O18554">
        <v>9.7529258777633303E-4</v>
      </c>
    </row>
    <row r="18555" spans="1:15">
      <c r="A18555" t="s">
        <v>20612</v>
      </c>
      <c r="B18555" t="s">
        <v>23511</v>
      </c>
      <c r="C18555" t="s">
        <v>20613</v>
      </c>
      <c r="D18555">
        <v>14</v>
      </c>
      <c r="E18555">
        <v>6152</v>
      </c>
      <c r="F18555">
        <v>15</v>
      </c>
      <c r="G18555">
        <v>7804</v>
      </c>
      <c r="H18555">
        <v>0.141611718708783</v>
      </c>
      <c r="I18555">
        <v>0.54611425167193095</v>
      </c>
      <c r="J18555">
        <v>0.46940338073728599</v>
      </c>
      <c r="K18555" t="s">
        <v>32310</v>
      </c>
      <c r="L18555">
        <v>14</v>
      </c>
      <c r="M18555" t="s">
        <v>5133</v>
      </c>
      <c r="N18555">
        <v>0.93333333333333302</v>
      </c>
      <c r="O18555">
        <v>2.2756827048114399E-3</v>
      </c>
    </row>
    <row r="18556" spans="1:15">
      <c r="A18556" t="s">
        <v>20612</v>
      </c>
      <c r="B18556" t="s">
        <v>23518</v>
      </c>
      <c r="C18556" t="s">
        <v>20613</v>
      </c>
      <c r="D18556">
        <v>1</v>
      </c>
      <c r="E18556">
        <v>787</v>
      </c>
      <c r="F18556">
        <v>16</v>
      </c>
      <c r="G18556">
        <v>7393</v>
      </c>
      <c r="H18556">
        <v>0.83516677538628503</v>
      </c>
      <c r="I18556">
        <v>1</v>
      </c>
      <c r="J18556">
        <v>0.966855260484069</v>
      </c>
      <c r="K18556" t="s">
        <v>32308</v>
      </c>
      <c r="L18556">
        <v>1</v>
      </c>
      <c r="M18556" t="s">
        <v>5133</v>
      </c>
      <c r="N18556">
        <v>6.25E-2</v>
      </c>
      <c r="O18556">
        <v>1.27064803049555E-3</v>
      </c>
    </row>
    <row r="18557" spans="1:15">
      <c r="A18557" t="s">
        <v>20614</v>
      </c>
      <c r="B18557" t="s">
        <v>23518</v>
      </c>
      <c r="C18557" t="s">
        <v>20615</v>
      </c>
      <c r="D18557">
        <v>1</v>
      </c>
      <c r="E18557">
        <v>787</v>
      </c>
      <c r="F18557">
        <v>16</v>
      </c>
      <c r="G18557">
        <v>7393</v>
      </c>
      <c r="H18557">
        <v>0.83516677538628503</v>
      </c>
      <c r="I18557">
        <v>1</v>
      </c>
      <c r="J18557">
        <v>0.966855260484069</v>
      </c>
      <c r="K18557" t="s">
        <v>32308</v>
      </c>
      <c r="L18557">
        <v>1</v>
      </c>
      <c r="M18557" t="s">
        <v>5133</v>
      </c>
      <c r="N18557">
        <v>6.25E-2</v>
      </c>
      <c r="O18557">
        <v>1.27064803049555E-3</v>
      </c>
    </row>
    <row r="18558" spans="1:15">
      <c r="A18558" t="s">
        <v>20614</v>
      </c>
      <c r="B18558" t="s">
        <v>23511</v>
      </c>
      <c r="C18558" t="s">
        <v>20615</v>
      </c>
      <c r="D18558">
        <v>14</v>
      </c>
      <c r="E18558">
        <v>6152</v>
      </c>
      <c r="F18558">
        <v>15</v>
      </c>
      <c r="G18558">
        <v>7804</v>
      </c>
      <c r="H18558">
        <v>0.141611718708783</v>
      </c>
      <c r="I18558">
        <v>0.54611425167193095</v>
      </c>
      <c r="J18558">
        <v>0.46940338073728599</v>
      </c>
      <c r="K18558" t="s">
        <v>32310</v>
      </c>
      <c r="L18558">
        <v>14</v>
      </c>
      <c r="M18558" t="s">
        <v>5133</v>
      </c>
      <c r="N18558">
        <v>0.93333333333333302</v>
      </c>
      <c r="O18558">
        <v>2.2756827048114399E-3</v>
      </c>
    </row>
    <row r="18559" spans="1:15">
      <c r="A18559" t="s">
        <v>20616</v>
      </c>
      <c r="B18559" t="s">
        <v>23511</v>
      </c>
      <c r="C18559" t="s">
        <v>20617</v>
      </c>
      <c r="D18559">
        <v>6</v>
      </c>
      <c r="E18559">
        <v>6152</v>
      </c>
      <c r="F18559">
        <v>6</v>
      </c>
      <c r="G18559">
        <v>7804</v>
      </c>
      <c r="H18559">
        <v>0.23986678822258201</v>
      </c>
      <c r="I18559">
        <v>0.71382528017432401</v>
      </c>
      <c r="J18559">
        <v>0.61355659322887801</v>
      </c>
      <c r="K18559" t="s">
        <v>34327</v>
      </c>
      <c r="L18559">
        <v>6</v>
      </c>
      <c r="M18559" t="s">
        <v>5133</v>
      </c>
      <c r="N18559">
        <v>1</v>
      </c>
      <c r="O18559">
        <v>9.7529258777633303E-4</v>
      </c>
    </row>
    <row r="18560" spans="1:15">
      <c r="A18560" t="s">
        <v>20618</v>
      </c>
      <c r="B18560" t="s">
        <v>23511</v>
      </c>
      <c r="C18560" t="s">
        <v>20619</v>
      </c>
      <c r="D18560">
        <v>1</v>
      </c>
      <c r="E18560">
        <v>6152</v>
      </c>
      <c r="F18560">
        <v>1</v>
      </c>
      <c r="G18560">
        <v>7804</v>
      </c>
      <c r="H18560">
        <v>0.788313685289595</v>
      </c>
      <c r="I18560">
        <v>0.968912233598893</v>
      </c>
      <c r="J18560">
        <v>0.832812322140707</v>
      </c>
      <c r="K18560" t="s">
        <v>25221</v>
      </c>
      <c r="L18560">
        <v>1</v>
      </c>
      <c r="M18560" t="s">
        <v>5133</v>
      </c>
      <c r="N18560">
        <v>1</v>
      </c>
      <c r="O18560">
        <v>1.6254876462938901E-4</v>
      </c>
    </row>
    <row r="18561" spans="1:15">
      <c r="A18561" t="s">
        <v>20620</v>
      </c>
      <c r="B18561" t="s">
        <v>23518</v>
      </c>
      <c r="C18561" t="s">
        <v>20621</v>
      </c>
      <c r="D18561">
        <v>2</v>
      </c>
      <c r="E18561">
        <v>787</v>
      </c>
      <c r="F18561">
        <v>4</v>
      </c>
      <c r="G18561">
        <v>7393</v>
      </c>
      <c r="H18561">
        <v>5.8679954233094203E-2</v>
      </c>
      <c r="I18561">
        <v>0.61178825165478101</v>
      </c>
      <c r="J18561">
        <v>0.59151068941477603</v>
      </c>
      <c r="K18561" t="s">
        <v>32658</v>
      </c>
      <c r="L18561">
        <v>2</v>
      </c>
      <c r="M18561" t="s">
        <v>5133</v>
      </c>
      <c r="N18561">
        <v>0.5</v>
      </c>
      <c r="O18561">
        <v>2.5412960609911099E-3</v>
      </c>
    </row>
    <row r="18562" spans="1:15">
      <c r="A18562" t="s">
        <v>20620</v>
      </c>
      <c r="B18562" t="s">
        <v>23511</v>
      </c>
      <c r="C18562" t="s">
        <v>20621</v>
      </c>
      <c r="D18562">
        <v>2</v>
      </c>
      <c r="E18562">
        <v>6152</v>
      </c>
      <c r="F18562">
        <v>4</v>
      </c>
      <c r="G18562">
        <v>7804</v>
      </c>
      <c r="H18562">
        <v>0.96811759508681905</v>
      </c>
      <c r="I18562">
        <v>1</v>
      </c>
      <c r="J18562">
        <v>0.85953329234717102</v>
      </c>
      <c r="K18562" t="s">
        <v>34328</v>
      </c>
      <c r="L18562">
        <v>2</v>
      </c>
      <c r="M18562" t="s">
        <v>5133</v>
      </c>
      <c r="N18562">
        <v>0.5</v>
      </c>
      <c r="O18562">
        <v>3.2509752925877802E-4</v>
      </c>
    </row>
    <row r="18563" spans="1:15">
      <c r="A18563" t="s">
        <v>20622</v>
      </c>
      <c r="B18563" t="s">
        <v>23511</v>
      </c>
      <c r="C18563" t="s">
        <v>20623</v>
      </c>
      <c r="D18563">
        <v>2</v>
      </c>
      <c r="E18563">
        <v>6152</v>
      </c>
      <c r="F18563">
        <v>2</v>
      </c>
      <c r="G18563">
        <v>7804</v>
      </c>
      <c r="H18563">
        <v>0.62141708038142995</v>
      </c>
      <c r="I18563">
        <v>0.968912233598893</v>
      </c>
      <c r="J18563">
        <v>0.832812322140707</v>
      </c>
      <c r="K18563" t="s">
        <v>34328</v>
      </c>
      <c r="L18563">
        <v>2</v>
      </c>
      <c r="M18563" t="s">
        <v>5133</v>
      </c>
      <c r="N18563">
        <v>1</v>
      </c>
      <c r="O18563">
        <v>3.2509752925877802E-4</v>
      </c>
    </row>
    <row r="18564" spans="1:15">
      <c r="A18564" t="s">
        <v>20624</v>
      </c>
      <c r="B18564" t="s">
        <v>23518</v>
      </c>
      <c r="C18564" t="s">
        <v>20625</v>
      </c>
      <c r="D18564">
        <v>2</v>
      </c>
      <c r="E18564">
        <v>787</v>
      </c>
      <c r="F18564">
        <v>2</v>
      </c>
      <c r="G18564">
        <v>7393</v>
      </c>
      <c r="H18564">
        <v>1.1319170819711901E-2</v>
      </c>
      <c r="I18564">
        <v>0.24323860088996599</v>
      </c>
      <c r="J18564">
        <v>0.235176520823249</v>
      </c>
      <c r="K18564" t="s">
        <v>32658</v>
      </c>
      <c r="L18564">
        <v>2</v>
      </c>
      <c r="M18564" t="s">
        <v>5133</v>
      </c>
      <c r="N18564">
        <v>1</v>
      </c>
      <c r="O18564">
        <v>2.5412960609911099E-3</v>
      </c>
    </row>
    <row r="18565" spans="1:15">
      <c r="A18565" t="s">
        <v>20626</v>
      </c>
      <c r="B18565" t="s">
        <v>23511</v>
      </c>
      <c r="C18565" t="s">
        <v>20627</v>
      </c>
      <c r="D18565">
        <v>4</v>
      </c>
      <c r="E18565">
        <v>6152</v>
      </c>
      <c r="F18565">
        <v>4</v>
      </c>
      <c r="G18565">
        <v>7804</v>
      </c>
      <c r="H18565">
        <v>0.38610601832086699</v>
      </c>
      <c r="I18565">
        <v>0.90829480295553899</v>
      </c>
      <c r="J18565">
        <v>0.78070962240619901</v>
      </c>
      <c r="K18565" t="s">
        <v>34329</v>
      </c>
      <c r="L18565">
        <v>4</v>
      </c>
      <c r="M18565" t="s">
        <v>5133</v>
      </c>
      <c r="N18565">
        <v>1</v>
      </c>
      <c r="O18565">
        <v>6.5019505851755496E-4</v>
      </c>
    </row>
    <row r="18566" spans="1:15">
      <c r="A18566" t="s">
        <v>20628</v>
      </c>
      <c r="B18566" t="s">
        <v>23511</v>
      </c>
      <c r="C18566" t="s">
        <v>20629</v>
      </c>
      <c r="D18566">
        <v>3</v>
      </c>
      <c r="E18566">
        <v>6152</v>
      </c>
      <c r="F18566">
        <v>3</v>
      </c>
      <c r="G18566">
        <v>7804</v>
      </c>
      <c r="H18566">
        <v>0.489837867770546</v>
      </c>
      <c r="I18566">
        <v>0.96083957126938102</v>
      </c>
      <c r="J18566">
        <v>0.82587360011061495</v>
      </c>
      <c r="K18566" t="s">
        <v>24842</v>
      </c>
      <c r="L18566">
        <v>3</v>
      </c>
      <c r="M18566" t="s">
        <v>5133</v>
      </c>
      <c r="N18566">
        <v>1</v>
      </c>
      <c r="O18566">
        <v>4.8764629388816603E-4</v>
      </c>
    </row>
    <row r="18567" spans="1:15">
      <c r="A18567" t="s">
        <v>20630</v>
      </c>
      <c r="B18567" t="s">
        <v>23511</v>
      </c>
      <c r="C18567" t="s">
        <v>20631</v>
      </c>
      <c r="D18567">
        <v>1</v>
      </c>
      <c r="E18567">
        <v>6152</v>
      </c>
      <c r="F18567">
        <v>1</v>
      </c>
      <c r="G18567">
        <v>7804</v>
      </c>
      <c r="H18567">
        <v>0.788313685289595</v>
      </c>
      <c r="I18567">
        <v>0.968912233598893</v>
      </c>
      <c r="J18567">
        <v>0.832812322140707</v>
      </c>
      <c r="K18567" t="s">
        <v>34181</v>
      </c>
      <c r="L18567">
        <v>1</v>
      </c>
      <c r="M18567" t="s">
        <v>5133</v>
      </c>
      <c r="N18567">
        <v>1</v>
      </c>
      <c r="O18567">
        <v>1.6254876462938901E-4</v>
      </c>
    </row>
    <row r="18568" spans="1:15">
      <c r="A18568" t="s">
        <v>20632</v>
      </c>
      <c r="B18568" t="s">
        <v>23511</v>
      </c>
      <c r="C18568" t="s">
        <v>20633</v>
      </c>
      <c r="D18568">
        <v>3</v>
      </c>
      <c r="E18568">
        <v>6152</v>
      </c>
      <c r="F18568">
        <v>3</v>
      </c>
      <c r="G18568">
        <v>7804</v>
      </c>
      <c r="H18568">
        <v>0.489837867770546</v>
      </c>
      <c r="I18568">
        <v>0.96083957126938102</v>
      </c>
      <c r="J18568">
        <v>0.82587360011061495</v>
      </c>
      <c r="K18568" t="s">
        <v>34330</v>
      </c>
      <c r="L18568">
        <v>3</v>
      </c>
      <c r="M18568" t="s">
        <v>5133</v>
      </c>
      <c r="N18568">
        <v>1</v>
      </c>
      <c r="O18568">
        <v>4.8764629388816603E-4</v>
      </c>
    </row>
    <row r="18569" spans="1:15">
      <c r="A18569" t="s">
        <v>20634</v>
      </c>
      <c r="B18569" t="s">
        <v>23511</v>
      </c>
      <c r="C18569" t="s">
        <v>20635</v>
      </c>
      <c r="D18569">
        <v>2</v>
      </c>
      <c r="E18569">
        <v>6152</v>
      </c>
      <c r="F18569">
        <v>2</v>
      </c>
      <c r="G18569">
        <v>7804</v>
      </c>
      <c r="H18569">
        <v>0.62141708038142995</v>
      </c>
      <c r="I18569">
        <v>0.968912233598893</v>
      </c>
      <c r="J18569">
        <v>0.832812322140707</v>
      </c>
      <c r="K18569" t="s">
        <v>26748</v>
      </c>
      <c r="L18569">
        <v>2</v>
      </c>
      <c r="M18569" t="s">
        <v>5133</v>
      </c>
      <c r="N18569">
        <v>1</v>
      </c>
      <c r="O18569">
        <v>3.2509752925877802E-4</v>
      </c>
    </row>
    <row r="18570" spans="1:15">
      <c r="A18570" t="s">
        <v>20636</v>
      </c>
      <c r="B18570" t="s">
        <v>23518</v>
      </c>
      <c r="C18570" t="s">
        <v>20637</v>
      </c>
      <c r="D18570">
        <v>1</v>
      </c>
      <c r="E18570">
        <v>787</v>
      </c>
      <c r="F18570">
        <v>5</v>
      </c>
      <c r="G18570">
        <v>7393</v>
      </c>
      <c r="H18570">
        <v>0.430466464429208</v>
      </c>
      <c r="I18570">
        <v>1</v>
      </c>
      <c r="J18570">
        <v>0.966855260484069</v>
      </c>
      <c r="K18570" t="s">
        <v>29148</v>
      </c>
      <c r="L18570">
        <v>1</v>
      </c>
      <c r="M18570" t="s">
        <v>5133</v>
      </c>
      <c r="N18570">
        <v>0.2</v>
      </c>
      <c r="O18570">
        <v>1.27064803049555E-3</v>
      </c>
    </row>
    <row r="18571" spans="1:15">
      <c r="A18571" t="s">
        <v>20636</v>
      </c>
      <c r="B18571" t="s">
        <v>23513</v>
      </c>
      <c r="C18571" t="s">
        <v>20637</v>
      </c>
      <c r="D18571">
        <v>2</v>
      </c>
      <c r="E18571">
        <v>535</v>
      </c>
      <c r="F18571">
        <v>6</v>
      </c>
      <c r="G18571">
        <v>8124</v>
      </c>
      <c r="H18571">
        <v>5.4382802179337199E-2</v>
      </c>
      <c r="I18571">
        <v>0.448760549738495</v>
      </c>
      <c r="J18571">
        <v>0.42650749013827299</v>
      </c>
      <c r="K18571" t="s">
        <v>29908</v>
      </c>
      <c r="L18571">
        <v>2</v>
      </c>
      <c r="M18571" t="s">
        <v>5133</v>
      </c>
      <c r="N18571">
        <v>0.33333333333333298</v>
      </c>
      <c r="O18571">
        <v>3.7383177570093499E-3</v>
      </c>
    </row>
    <row r="18572" spans="1:15">
      <c r="A18572" t="s">
        <v>20636</v>
      </c>
      <c r="B18572" t="s">
        <v>23511</v>
      </c>
      <c r="C18572" t="s">
        <v>20637</v>
      </c>
      <c r="D18572">
        <v>3</v>
      </c>
      <c r="E18572">
        <v>6152</v>
      </c>
      <c r="F18572">
        <v>6</v>
      </c>
      <c r="G18572">
        <v>7804</v>
      </c>
      <c r="H18572">
        <v>0.97922542091541498</v>
      </c>
      <c r="I18572">
        <v>1</v>
      </c>
      <c r="J18572">
        <v>0.85953329234717102</v>
      </c>
      <c r="K18572" t="s">
        <v>34331</v>
      </c>
      <c r="L18572">
        <v>3</v>
      </c>
      <c r="M18572" t="s">
        <v>5133</v>
      </c>
      <c r="N18572">
        <v>0.5</v>
      </c>
      <c r="O18572">
        <v>4.8764629388816603E-4</v>
      </c>
    </row>
    <row r="18573" spans="1:15">
      <c r="A18573" t="s">
        <v>20638</v>
      </c>
      <c r="B18573" t="s">
        <v>23511</v>
      </c>
      <c r="C18573" t="s">
        <v>20639</v>
      </c>
      <c r="D18573">
        <v>2</v>
      </c>
      <c r="E18573">
        <v>6152</v>
      </c>
      <c r="F18573">
        <v>5</v>
      </c>
      <c r="G18573">
        <v>7804</v>
      </c>
      <c r="H18573">
        <v>0.99168074853091603</v>
      </c>
      <c r="I18573">
        <v>1</v>
      </c>
      <c r="J18573">
        <v>0.85953329234717102</v>
      </c>
      <c r="K18573" t="s">
        <v>34332</v>
      </c>
      <c r="L18573">
        <v>2</v>
      </c>
      <c r="M18573" t="s">
        <v>5133</v>
      </c>
      <c r="N18573">
        <v>0.4</v>
      </c>
      <c r="O18573">
        <v>3.2509752925877802E-4</v>
      </c>
    </row>
    <row r="18574" spans="1:15">
      <c r="A18574" t="s">
        <v>20638</v>
      </c>
      <c r="B18574" t="s">
        <v>23513</v>
      </c>
      <c r="C18574" t="s">
        <v>20639</v>
      </c>
      <c r="D18574">
        <v>2</v>
      </c>
      <c r="E18574">
        <v>535</v>
      </c>
      <c r="F18574">
        <v>5</v>
      </c>
      <c r="G18574">
        <v>8124</v>
      </c>
      <c r="H18574">
        <v>3.7884380227996402E-2</v>
      </c>
      <c r="I18574">
        <v>0.42722874441898101</v>
      </c>
      <c r="J18574">
        <v>0.40604340021253599</v>
      </c>
      <c r="K18574" t="s">
        <v>29908</v>
      </c>
      <c r="L18574">
        <v>2</v>
      </c>
      <c r="M18574" t="s">
        <v>5133</v>
      </c>
      <c r="N18574">
        <v>0.4</v>
      </c>
      <c r="O18574">
        <v>3.7383177570093499E-3</v>
      </c>
    </row>
    <row r="18575" spans="1:15">
      <c r="A18575" t="s">
        <v>20638</v>
      </c>
      <c r="B18575" t="s">
        <v>23518</v>
      </c>
      <c r="C18575" t="s">
        <v>20639</v>
      </c>
      <c r="D18575">
        <v>1</v>
      </c>
      <c r="E18575">
        <v>787</v>
      </c>
      <c r="F18575">
        <v>4</v>
      </c>
      <c r="G18575">
        <v>7393</v>
      </c>
      <c r="H18575">
        <v>0.362574478289521</v>
      </c>
      <c r="I18575">
        <v>1</v>
      </c>
      <c r="J18575">
        <v>0.966855260484069</v>
      </c>
      <c r="K18575" t="s">
        <v>29148</v>
      </c>
      <c r="L18575">
        <v>1</v>
      </c>
      <c r="M18575" t="s">
        <v>5133</v>
      </c>
      <c r="N18575">
        <v>0.25</v>
      </c>
      <c r="O18575">
        <v>1.27064803049555E-3</v>
      </c>
    </row>
    <row r="18576" spans="1:15">
      <c r="A18576" t="s">
        <v>20640</v>
      </c>
      <c r="B18576" t="s">
        <v>23513</v>
      </c>
      <c r="C18576" t="s">
        <v>20641</v>
      </c>
      <c r="D18576">
        <v>1</v>
      </c>
      <c r="E18576">
        <v>535</v>
      </c>
      <c r="F18576">
        <v>1</v>
      </c>
      <c r="G18576">
        <v>8124</v>
      </c>
      <c r="H18576">
        <v>6.5854258985721295E-2</v>
      </c>
      <c r="I18576">
        <v>0.448760549738495</v>
      </c>
      <c r="J18576">
        <v>0.42650749013827299</v>
      </c>
      <c r="K18576" t="s">
        <v>28683</v>
      </c>
      <c r="L18576">
        <v>1</v>
      </c>
      <c r="M18576" t="s">
        <v>5133</v>
      </c>
      <c r="N18576">
        <v>1</v>
      </c>
      <c r="O18576">
        <v>1.8691588785046699E-3</v>
      </c>
    </row>
    <row r="18577" spans="1:15">
      <c r="A18577" t="s">
        <v>20642</v>
      </c>
      <c r="B18577" t="s">
        <v>23513</v>
      </c>
      <c r="C18577" t="s">
        <v>20643</v>
      </c>
      <c r="D18577">
        <v>1</v>
      </c>
      <c r="E18577">
        <v>535</v>
      </c>
      <c r="F18577">
        <v>1</v>
      </c>
      <c r="G18577">
        <v>8124</v>
      </c>
      <c r="H18577">
        <v>6.5854258985721295E-2</v>
      </c>
      <c r="I18577">
        <v>0.448760549738495</v>
      </c>
      <c r="J18577">
        <v>0.42650749013827299</v>
      </c>
      <c r="K18577" t="s">
        <v>28683</v>
      </c>
      <c r="L18577">
        <v>1</v>
      </c>
      <c r="M18577" t="s">
        <v>5133</v>
      </c>
      <c r="N18577">
        <v>1</v>
      </c>
      <c r="O18577">
        <v>1.8691588785046699E-3</v>
      </c>
    </row>
    <row r="18578" spans="1:15">
      <c r="A18578" t="s">
        <v>20644</v>
      </c>
      <c r="B18578" t="s">
        <v>23513</v>
      </c>
      <c r="C18578" t="s">
        <v>20645</v>
      </c>
      <c r="D18578">
        <v>1</v>
      </c>
      <c r="E18578">
        <v>535</v>
      </c>
      <c r="F18578">
        <v>4</v>
      </c>
      <c r="G18578">
        <v>8124</v>
      </c>
      <c r="H18578">
        <v>0.23855956797771199</v>
      </c>
      <c r="I18578">
        <v>0.85273230586348503</v>
      </c>
      <c r="J18578">
        <v>0.81044716552199803</v>
      </c>
      <c r="K18578" t="s">
        <v>25419</v>
      </c>
      <c r="L18578">
        <v>1</v>
      </c>
      <c r="M18578" t="s">
        <v>5133</v>
      </c>
      <c r="N18578">
        <v>0.25</v>
      </c>
      <c r="O18578">
        <v>1.8691588785046699E-3</v>
      </c>
    </row>
    <row r="18579" spans="1:15">
      <c r="A18579" t="s">
        <v>20644</v>
      </c>
      <c r="B18579" t="s">
        <v>23511</v>
      </c>
      <c r="C18579" t="s">
        <v>20645</v>
      </c>
      <c r="D18579">
        <v>2</v>
      </c>
      <c r="E18579">
        <v>6152</v>
      </c>
      <c r="F18579">
        <v>4</v>
      </c>
      <c r="G18579">
        <v>7804</v>
      </c>
      <c r="H18579">
        <v>0.96811759508681905</v>
      </c>
      <c r="I18579">
        <v>1</v>
      </c>
      <c r="J18579">
        <v>0.85953329234717102</v>
      </c>
      <c r="K18579" t="s">
        <v>34332</v>
      </c>
      <c r="L18579">
        <v>2</v>
      </c>
      <c r="M18579" t="s">
        <v>5133</v>
      </c>
      <c r="N18579">
        <v>0.5</v>
      </c>
      <c r="O18579">
        <v>3.2509752925877802E-4</v>
      </c>
    </row>
    <row r="18580" spans="1:15">
      <c r="A18580" t="s">
        <v>20644</v>
      </c>
      <c r="B18580" t="s">
        <v>23518</v>
      </c>
      <c r="C18580" t="s">
        <v>20645</v>
      </c>
      <c r="D18580">
        <v>1</v>
      </c>
      <c r="E18580">
        <v>787</v>
      </c>
      <c r="F18580">
        <v>3</v>
      </c>
      <c r="G18580">
        <v>7393</v>
      </c>
      <c r="H18580">
        <v>0.28660084727541502</v>
      </c>
      <c r="I18580">
        <v>0.97863801257884697</v>
      </c>
      <c r="J18580">
        <v>0.94620131057153301</v>
      </c>
      <c r="K18580" t="s">
        <v>29148</v>
      </c>
      <c r="L18580">
        <v>1</v>
      </c>
      <c r="M18580" t="s">
        <v>5133</v>
      </c>
      <c r="N18580">
        <v>0.33333333333333298</v>
      </c>
      <c r="O18580">
        <v>1.27064803049555E-3</v>
      </c>
    </row>
    <row r="18581" spans="1:15">
      <c r="A18581" t="s">
        <v>20646</v>
      </c>
      <c r="B18581" t="s">
        <v>23511</v>
      </c>
      <c r="C18581" t="s">
        <v>20647</v>
      </c>
      <c r="D18581">
        <v>2</v>
      </c>
      <c r="E18581">
        <v>6152</v>
      </c>
      <c r="F18581">
        <v>4</v>
      </c>
      <c r="G18581">
        <v>7804</v>
      </c>
      <c r="H18581">
        <v>0.96811759508681905</v>
      </c>
      <c r="I18581">
        <v>1</v>
      </c>
      <c r="J18581">
        <v>0.85953329234717102</v>
      </c>
      <c r="K18581" t="s">
        <v>34332</v>
      </c>
      <c r="L18581">
        <v>2</v>
      </c>
      <c r="M18581" t="s">
        <v>5133</v>
      </c>
      <c r="N18581">
        <v>0.5</v>
      </c>
      <c r="O18581">
        <v>3.2509752925877802E-4</v>
      </c>
    </row>
    <row r="18582" spans="1:15">
      <c r="A18582" t="s">
        <v>20646</v>
      </c>
      <c r="B18582" t="s">
        <v>23513</v>
      </c>
      <c r="C18582" t="s">
        <v>20647</v>
      </c>
      <c r="D18582">
        <v>1</v>
      </c>
      <c r="E18582">
        <v>535</v>
      </c>
      <c r="F18582">
        <v>4</v>
      </c>
      <c r="G18582">
        <v>8124</v>
      </c>
      <c r="H18582">
        <v>0.23855956797771199</v>
      </c>
      <c r="I18582">
        <v>0.85273230586348503</v>
      </c>
      <c r="J18582">
        <v>0.81044716552199803</v>
      </c>
      <c r="K18582" t="s">
        <v>25419</v>
      </c>
      <c r="L18582">
        <v>1</v>
      </c>
      <c r="M18582" t="s">
        <v>5133</v>
      </c>
      <c r="N18582">
        <v>0.25</v>
      </c>
      <c r="O18582">
        <v>1.8691588785046699E-3</v>
      </c>
    </row>
    <row r="18583" spans="1:15">
      <c r="A18583" t="s">
        <v>20646</v>
      </c>
      <c r="B18583" t="s">
        <v>23518</v>
      </c>
      <c r="C18583" t="s">
        <v>20647</v>
      </c>
      <c r="D18583">
        <v>1</v>
      </c>
      <c r="E18583">
        <v>787</v>
      </c>
      <c r="F18583">
        <v>3</v>
      </c>
      <c r="G18583">
        <v>7393</v>
      </c>
      <c r="H18583">
        <v>0.28660084727541502</v>
      </c>
      <c r="I18583">
        <v>0.97863801257884697</v>
      </c>
      <c r="J18583">
        <v>0.94620131057153301</v>
      </c>
      <c r="K18583" t="s">
        <v>29148</v>
      </c>
      <c r="L18583">
        <v>1</v>
      </c>
      <c r="M18583" t="s">
        <v>5133</v>
      </c>
      <c r="N18583">
        <v>0.33333333333333298</v>
      </c>
      <c r="O18583">
        <v>1.27064803049555E-3</v>
      </c>
    </row>
    <row r="18584" spans="1:15">
      <c r="A18584" t="s">
        <v>20648</v>
      </c>
      <c r="B18584" t="s">
        <v>23511</v>
      </c>
      <c r="C18584" t="s">
        <v>20649</v>
      </c>
      <c r="D18584">
        <v>1</v>
      </c>
      <c r="E18584">
        <v>6152</v>
      </c>
      <c r="F18584">
        <v>1</v>
      </c>
      <c r="G18584">
        <v>7804</v>
      </c>
      <c r="H18584">
        <v>0.788313685289595</v>
      </c>
      <c r="I18584">
        <v>0.968912233598893</v>
      </c>
      <c r="J18584">
        <v>0.832812322140707</v>
      </c>
      <c r="K18584" t="s">
        <v>34333</v>
      </c>
      <c r="L18584">
        <v>1</v>
      </c>
      <c r="M18584" t="s">
        <v>5133</v>
      </c>
      <c r="N18584">
        <v>1</v>
      </c>
      <c r="O18584">
        <v>1.6254876462938901E-4</v>
      </c>
    </row>
    <row r="18585" spans="1:15">
      <c r="A18585" t="s">
        <v>20650</v>
      </c>
      <c r="B18585" t="s">
        <v>23511</v>
      </c>
      <c r="C18585" t="s">
        <v>20651</v>
      </c>
      <c r="D18585">
        <v>2</v>
      </c>
      <c r="E18585">
        <v>6152</v>
      </c>
      <c r="F18585">
        <v>2</v>
      </c>
      <c r="G18585">
        <v>7804</v>
      </c>
      <c r="H18585">
        <v>0.62141708038142995</v>
      </c>
      <c r="I18585">
        <v>0.968912233598893</v>
      </c>
      <c r="J18585">
        <v>0.832812322140707</v>
      </c>
      <c r="K18585" t="s">
        <v>34334</v>
      </c>
      <c r="L18585">
        <v>2</v>
      </c>
      <c r="M18585" t="s">
        <v>5133</v>
      </c>
      <c r="N18585">
        <v>1</v>
      </c>
      <c r="O18585">
        <v>3.2509752925877802E-4</v>
      </c>
    </row>
    <row r="18586" spans="1:15">
      <c r="A18586" t="s">
        <v>20652</v>
      </c>
      <c r="B18586" t="s">
        <v>23511</v>
      </c>
      <c r="C18586" t="s">
        <v>20653</v>
      </c>
      <c r="D18586">
        <v>1</v>
      </c>
      <c r="E18586">
        <v>6152</v>
      </c>
      <c r="F18586">
        <v>1</v>
      </c>
      <c r="G18586">
        <v>7804</v>
      </c>
      <c r="H18586">
        <v>0.788313685289595</v>
      </c>
      <c r="I18586">
        <v>0.968912233598893</v>
      </c>
      <c r="J18586">
        <v>0.832812322140707</v>
      </c>
      <c r="K18586" t="s">
        <v>33548</v>
      </c>
      <c r="L18586">
        <v>1</v>
      </c>
      <c r="M18586" t="s">
        <v>5133</v>
      </c>
      <c r="N18586">
        <v>1</v>
      </c>
      <c r="O18586">
        <v>1.6254876462938901E-4</v>
      </c>
    </row>
    <row r="18587" spans="1:15">
      <c r="A18587" t="s">
        <v>20654</v>
      </c>
      <c r="B18587" t="s">
        <v>23511</v>
      </c>
      <c r="C18587" t="s">
        <v>20655</v>
      </c>
      <c r="D18587">
        <v>1</v>
      </c>
      <c r="E18587">
        <v>6152</v>
      </c>
      <c r="F18587">
        <v>1</v>
      </c>
      <c r="G18587">
        <v>7804</v>
      </c>
      <c r="H18587">
        <v>0.788313685289595</v>
      </c>
      <c r="I18587">
        <v>0.968912233598893</v>
      </c>
      <c r="J18587">
        <v>0.832812322140707</v>
      </c>
      <c r="K18587" t="s">
        <v>31275</v>
      </c>
      <c r="L18587">
        <v>1</v>
      </c>
      <c r="M18587" t="s">
        <v>5133</v>
      </c>
      <c r="N18587">
        <v>1</v>
      </c>
      <c r="O18587">
        <v>1.6254876462938901E-4</v>
      </c>
    </row>
    <row r="18588" spans="1:15">
      <c r="A18588" t="s">
        <v>20656</v>
      </c>
      <c r="B18588" t="s">
        <v>23511</v>
      </c>
      <c r="C18588" t="s">
        <v>20657</v>
      </c>
      <c r="D18588">
        <v>3</v>
      </c>
      <c r="E18588">
        <v>6152</v>
      </c>
      <c r="F18588">
        <v>3</v>
      </c>
      <c r="G18588">
        <v>7804</v>
      </c>
      <c r="H18588">
        <v>0.489837867770546</v>
      </c>
      <c r="I18588">
        <v>0.96083957126938102</v>
      </c>
      <c r="J18588">
        <v>0.82587360011061495</v>
      </c>
      <c r="K18588" t="s">
        <v>34335</v>
      </c>
      <c r="L18588">
        <v>3</v>
      </c>
      <c r="M18588" t="s">
        <v>5133</v>
      </c>
      <c r="N18588">
        <v>1</v>
      </c>
      <c r="O18588">
        <v>4.8764629388816603E-4</v>
      </c>
    </row>
    <row r="18589" spans="1:15">
      <c r="A18589" t="s">
        <v>20658</v>
      </c>
      <c r="B18589" t="s">
        <v>23511</v>
      </c>
      <c r="C18589" t="s">
        <v>20659</v>
      </c>
      <c r="D18589">
        <v>3</v>
      </c>
      <c r="E18589">
        <v>6152</v>
      </c>
      <c r="F18589">
        <v>3</v>
      </c>
      <c r="G18589">
        <v>7804</v>
      </c>
      <c r="H18589">
        <v>0.489837867770546</v>
      </c>
      <c r="I18589">
        <v>0.96083957126938102</v>
      </c>
      <c r="J18589">
        <v>0.82587360011061495</v>
      </c>
      <c r="K18589" t="s">
        <v>34335</v>
      </c>
      <c r="L18589">
        <v>3</v>
      </c>
      <c r="M18589" t="s">
        <v>5133</v>
      </c>
      <c r="N18589">
        <v>1</v>
      </c>
      <c r="O18589">
        <v>4.8764629388816603E-4</v>
      </c>
    </row>
    <row r="18590" spans="1:15">
      <c r="A18590" t="s">
        <v>20660</v>
      </c>
      <c r="B18590" t="s">
        <v>23511</v>
      </c>
      <c r="C18590" t="s">
        <v>20661</v>
      </c>
      <c r="D18590">
        <v>1</v>
      </c>
      <c r="E18590">
        <v>6152</v>
      </c>
      <c r="F18590">
        <v>1</v>
      </c>
      <c r="G18590">
        <v>7804</v>
      </c>
      <c r="H18590">
        <v>0.788313685289595</v>
      </c>
      <c r="I18590">
        <v>0.968912233598893</v>
      </c>
      <c r="J18590">
        <v>0.832812322140707</v>
      </c>
      <c r="K18590" t="s">
        <v>34163</v>
      </c>
      <c r="L18590">
        <v>1</v>
      </c>
      <c r="M18590" t="s">
        <v>5133</v>
      </c>
      <c r="N18590">
        <v>1</v>
      </c>
      <c r="O18590">
        <v>1.6254876462938901E-4</v>
      </c>
    </row>
    <row r="18591" spans="1:15">
      <c r="A18591" t="s">
        <v>20662</v>
      </c>
      <c r="B18591" t="s">
        <v>23511</v>
      </c>
      <c r="C18591" t="s">
        <v>20663</v>
      </c>
      <c r="D18591">
        <v>1</v>
      </c>
      <c r="E18591">
        <v>6152</v>
      </c>
      <c r="F18591">
        <v>1</v>
      </c>
      <c r="G18591">
        <v>7804</v>
      </c>
      <c r="H18591">
        <v>0.788313685289595</v>
      </c>
      <c r="I18591">
        <v>0.968912233598893</v>
      </c>
      <c r="J18591">
        <v>0.832812322140707</v>
      </c>
      <c r="K18591" t="s">
        <v>34163</v>
      </c>
      <c r="L18591">
        <v>1</v>
      </c>
      <c r="M18591" t="s">
        <v>5133</v>
      </c>
      <c r="N18591">
        <v>1</v>
      </c>
      <c r="O18591">
        <v>1.6254876462938901E-4</v>
      </c>
    </row>
    <row r="18592" spans="1:15">
      <c r="A18592" t="s">
        <v>20664</v>
      </c>
      <c r="B18592" t="s">
        <v>23511</v>
      </c>
      <c r="C18592" t="s">
        <v>20665</v>
      </c>
      <c r="D18592">
        <v>8</v>
      </c>
      <c r="E18592">
        <v>6152</v>
      </c>
      <c r="F18592">
        <v>8</v>
      </c>
      <c r="G18592">
        <v>7804</v>
      </c>
      <c r="H18592">
        <v>0.148995721685201</v>
      </c>
      <c r="I18592">
        <v>0.54611425167193095</v>
      </c>
      <c r="J18592">
        <v>0.46940338073728599</v>
      </c>
      <c r="K18592" t="s">
        <v>34336</v>
      </c>
      <c r="L18592">
        <v>8</v>
      </c>
      <c r="M18592" t="s">
        <v>5133</v>
      </c>
      <c r="N18592">
        <v>1</v>
      </c>
      <c r="O18592">
        <v>1.3003901170351099E-3</v>
      </c>
    </row>
    <row r="18593" spans="1:15">
      <c r="A18593" t="s">
        <v>20666</v>
      </c>
      <c r="B18593" t="s">
        <v>23511</v>
      </c>
      <c r="C18593" t="s">
        <v>20667</v>
      </c>
      <c r="D18593">
        <v>1</v>
      </c>
      <c r="E18593">
        <v>6152</v>
      </c>
      <c r="F18593">
        <v>2</v>
      </c>
      <c r="G18593">
        <v>7804</v>
      </c>
      <c r="H18593">
        <v>0.95521029019776005</v>
      </c>
      <c r="I18593">
        <v>1</v>
      </c>
      <c r="J18593">
        <v>0.85953329234717102</v>
      </c>
      <c r="K18593" t="s">
        <v>34156</v>
      </c>
      <c r="L18593">
        <v>1</v>
      </c>
      <c r="M18593" t="s">
        <v>5133</v>
      </c>
      <c r="N18593">
        <v>0.5</v>
      </c>
      <c r="O18593">
        <v>1.6254876462938901E-4</v>
      </c>
    </row>
    <row r="18594" spans="1:15">
      <c r="A18594" t="s">
        <v>20666</v>
      </c>
      <c r="B18594" t="s">
        <v>23518</v>
      </c>
      <c r="C18594" t="s">
        <v>20667</v>
      </c>
      <c r="D18594">
        <v>1</v>
      </c>
      <c r="E18594">
        <v>787</v>
      </c>
      <c r="F18594">
        <v>2</v>
      </c>
      <c r="G18594">
        <v>7393</v>
      </c>
      <c r="H18594">
        <v>0.20158492765181499</v>
      </c>
      <c r="I18594">
        <v>0.83876007220319604</v>
      </c>
      <c r="J18594">
        <v>0.81095958809365798</v>
      </c>
      <c r="K18594" t="s">
        <v>25536</v>
      </c>
      <c r="L18594">
        <v>1</v>
      </c>
      <c r="M18594" t="s">
        <v>5133</v>
      </c>
      <c r="N18594">
        <v>0.5</v>
      </c>
      <c r="O18594">
        <v>1.27064803049555E-3</v>
      </c>
    </row>
    <row r="18595" spans="1:15">
      <c r="A18595" t="s">
        <v>20668</v>
      </c>
      <c r="B18595" t="s">
        <v>23513</v>
      </c>
      <c r="C18595" t="s">
        <v>20669</v>
      </c>
      <c r="D18595">
        <v>4</v>
      </c>
      <c r="E18595">
        <v>535</v>
      </c>
      <c r="F18595">
        <v>50</v>
      </c>
      <c r="G18595">
        <v>8124</v>
      </c>
      <c r="H18595">
        <v>0.42037379051197599</v>
      </c>
      <c r="I18595">
        <v>0.99999999999997702</v>
      </c>
      <c r="J18595">
        <v>0.95041217501583097</v>
      </c>
      <c r="K18595" t="s">
        <v>34337</v>
      </c>
      <c r="L18595">
        <v>4</v>
      </c>
      <c r="M18595" t="s">
        <v>5133</v>
      </c>
      <c r="N18595">
        <v>0.08</v>
      </c>
      <c r="O18595">
        <v>7.4766355140186902E-3</v>
      </c>
    </row>
    <row r="18596" spans="1:15">
      <c r="A18596" t="s">
        <v>20668</v>
      </c>
      <c r="B18596" t="s">
        <v>23518</v>
      </c>
      <c r="C18596" t="s">
        <v>20669</v>
      </c>
      <c r="D18596">
        <v>2</v>
      </c>
      <c r="E18596">
        <v>787</v>
      </c>
      <c r="F18596">
        <v>51</v>
      </c>
      <c r="G18596">
        <v>7393</v>
      </c>
      <c r="H18596">
        <v>0.97757886550920003</v>
      </c>
      <c r="I18596">
        <v>1</v>
      </c>
      <c r="J18596">
        <v>0.966855260484069</v>
      </c>
      <c r="K18596" t="s">
        <v>26639</v>
      </c>
      <c r="L18596">
        <v>2</v>
      </c>
      <c r="M18596" t="s">
        <v>5133</v>
      </c>
      <c r="N18596">
        <v>3.9215686274509803E-2</v>
      </c>
      <c r="O18596">
        <v>2.5412960609911099E-3</v>
      </c>
    </row>
    <row r="18597" spans="1:15">
      <c r="A18597" t="s">
        <v>20668</v>
      </c>
      <c r="B18597" t="s">
        <v>23511</v>
      </c>
      <c r="C18597" t="s">
        <v>20669</v>
      </c>
      <c r="D18597">
        <v>45</v>
      </c>
      <c r="E18597">
        <v>6152</v>
      </c>
      <c r="F18597">
        <v>54</v>
      </c>
      <c r="G18597">
        <v>7804</v>
      </c>
      <c r="H18597">
        <v>0.26566901935133302</v>
      </c>
      <c r="I18597">
        <v>0.76566495770312404</v>
      </c>
      <c r="J18597">
        <v>0.65811452192942399</v>
      </c>
      <c r="K18597" t="s">
        <v>34338</v>
      </c>
      <c r="L18597">
        <v>45</v>
      </c>
      <c r="M18597" t="s">
        <v>5133</v>
      </c>
      <c r="N18597">
        <v>0.83333333333333304</v>
      </c>
      <c r="O18597">
        <v>7.3146944083225E-3</v>
      </c>
    </row>
    <row r="18598" spans="1:15">
      <c r="A18598" t="s">
        <v>20670</v>
      </c>
      <c r="B18598" t="s">
        <v>23518</v>
      </c>
      <c r="C18598" t="s">
        <v>20671</v>
      </c>
      <c r="D18598">
        <v>2</v>
      </c>
      <c r="E18598">
        <v>787</v>
      </c>
      <c r="F18598">
        <v>30</v>
      </c>
      <c r="G18598">
        <v>7393</v>
      </c>
      <c r="H18598">
        <v>0.84430484848813103</v>
      </c>
      <c r="I18598">
        <v>1</v>
      </c>
      <c r="J18598">
        <v>0.966855260484069</v>
      </c>
      <c r="K18598" t="s">
        <v>34339</v>
      </c>
      <c r="L18598">
        <v>2</v>
      </c>
      <c r="M18598" t="s">
        <v>5133</v>
      </c>
      <c r="N18598">
        <v>6.6666666666666693E-2</v>
      </c>
      <c r="O18598">
        <v>2.5412960609911099E-3</v>
      </c>
    </row>
    <row r="18599" spans="1:15">
      <c r="A18599" t="s">
        <v>20670</v>
      </c>
      <c r="B18599" t="s">
        <v>23511</v>
      </c>
      <c r="C18599" t="s">
        <v>20671</v>
      </c>
      <c r="D18599">
        <v>29</v>
      </c>
      <c r="E18599">
        <v>6152</v>
      </c>
      <c r="F18599">
        <v>32</v>
      </c>
      <c r="G18599">
        <v>7804</v>
      </c>
      <c r="H18599">
        <v>6.9556625924805299E-2</v>
      </c>
      <c r="I18599">
        <v>0.34515372088190899</v>
      </c>
      <c r="J18599">
        <v>0.29667111407550401</v>
      </c>
      <c r="K18599" t="s">
        <v>34340</v>
      </c>
      <c r="L18599">
        <v>29</v>
      </c>
      <c r="M18599" t="s">
        <v>5133</v>
      </c>
      <c r="N18599">
        <v>0.90625</v>
      </c>
      <c r="O18599">
        <v>4.7139141742522797E-3</v>
      </c>
    </row>
    <row r="18600" spans="1:15">
      <c r="A18600" t="s">
        <v>20672</v>
      </c>
      <c r="B18600" t="s">
        <v>23511</v>
      </c>
      <c r="C18600" t="s">
        <v>20673</v>
      </c>
      <c r="D18600">
        <v>1</v>
      </c>
      <c r="E18600">
        <v>6152</v>
      </c>
      <c r="F18600">
        <v>1</v>
      </c>
      <c r="G18600">
        <v>7804</v>
      </c>
      <c r="H18600">
        <v>0.788313685289595</v>
      </c>
      <c r="I18600">
        <v>0.968912233598893</v>
      </c>
      <c r="J18600">
        <v>0.832812322140707</v>
      </c>
      <c r="K18600" t="s">
        <v>34341</v>
      </c>
      <c r="L18600">
        <v>1</v>
      </c>
      <c r="M18600" t="s">
        <v>5133</v>
      </c>
      <c r="N18600">
        <v>1</v>
      </c>
      <c r="O18600">
        <v>1.6254876462938901E-4</v>
      </c>
    </row>
    <row r="18601" spans="1:15">
      <c r="A18601" t="s">
        <v>20674</v>
      </c>
      <c r="B18601" t="s">
        <v>23511</v>
      </c>
      <c r="C18601" t="s">
        <v>20675</v>
      </c>
      <c r="D18601">
        <v>1</v>
      </c>
      <c r="E18601">
        <v>6152</v>
      </c>
      <c r="F18601">
        <v>1</v>
      </c>
      <c r="G18601">
        <v>7804</v>
      </c>
      <c r="H18601">
        <v>0.788313685289595</v>
      </c>
      <c r="I18601">
        <v>0.968912233598893</v>
      </c>
      <c r="J18601">
        <v>0.832812322140707</v>
      </c>
      <c r="K18601" t="s">
        <v>34341</v>
      </c>
      <c r="L18601">
        <v>1</v>
      </c>
      <c r="M18601" t="s">
        <v>5133</v>
      </c>
      <c r="N18601">
        <v>1</v>
      </c>
      <c r="O18601">
        <v>1.6254876462938901E-4</v>
      </c>
    </row>
    <row r="18602" spans="1:15">
      <c r="A18602" t="s">
        <v>20676</v>
      </c>
      <c r="B18602" t="s">
        <v>23511</v>
      </c>
      <c r="C18602" t="s">
        <v>20677</v>
      </c>
      <c r="D18602">
        <v>3</v>
      </c>
      <c r="E18602">
        <v>6152</v>
      </c>
      <c r="F18602">
        <v>5</v>
      </c>
      <c r="G18602">
        <v>7804</v>
      </c>
      <c r="H18602">
        <v>0.93277286492067202</v>
      </c>
      <c r="I18602">
        <v>1</v>
      </c>
      <c r="J18602">
        <v>0.85953329234717102</v>
      </c>
      <c r="K18602" t="s">
        <v>34342</v>
      </c>
      <c r="L18602">
        <v>3</v>
      </c>
      <c r="M18602" t="s">
        <v>5133</v>
      </c>
      <c r="N18602">
        <v>0.6</v>
      </c>
      <c r="O18602">
        <v>4.8764629388816603E-4</v>
      </c>
    </row>
    <row r="18603" spans="1:15">
      <c r="A18603" t="s">
        <v>20678</v>
      </c>
      <c r="B18603" t="s">
        <v>23511</v>
      </c>
      <c r="C18603" t="s">
        <v>20679</v>
      </c>
      <c r="D18603">
        <v>2</v>
      </c>
      <c r="E18603">
        <v>6152</v>
      </c>
      <c r="F18603">
        <v>2</v>
      </c>
      <c r="G18603">
        <v>7804</v>
      </c>
      <c r="H18603">
        <v>0.62141708038142995</v>
      </c>
      <c r="I18603">
        <v>0.968912233598893</v>
      </c>
      <c r="J18603">
        <v>0.832812322140707</v>
      </c>
      <c r="K18603" t="s">
        <v>25057</v>
      </c>
      <c r="L18603">
        <v>2</v>
      </c>
      <c r="M18603" t="s">
        <v>5133</v>
      </c>
      <c r="N18603">
        <v>1</v>
      </c>
      <c r="O18603">
        <v>3.2509752925877802E-4</v>
      </c>
    </row>
    <row r="18604" spans="1:15">
      <c r="A18604" t="s">
        <v>20680</v>
      </c>
      <c r="B18604" t="s">
        <v>23511</v>
      </c>
      <c r="C18604" t="s">
        <v>20681</v>
      </c>
      <c r="D18604">
        <v>1</v>
      </c>
      <c r="E18604">
        <v>6152</v>
      </c>
      <c r="F18604">
        <v>1</v>
      </c>
      <c r="G18604">
        <v>7804</v>
      </c>
      <c r="H18604">
        <v>0.788313685289595</v>
      </c>
      <c r="I18604">
        <v>0.968912233598893</v>
      </c>
      <c r="J18604">
        <v>0.832812322140707</v>
      </c>
      <c r="K18604" t="s">
        <v>24271</v>
      </c>
      <c r="L18604">
        <v>1</v>
      </c>
      <c r="M18604" t="s">
        <v>5133</v>
      </c>
      <c r="N18604">
        <v>1</v>
      </c>
      <c r="O18604">
        <v>1.6254876462938901E-4</v>
      </c>
    </row>
    <row r="18605" spans="1:15">
      <c r="A18605" t="s">
        <v>20682</v>
      </c>
      <c r="B18605" t="s">
        <v>23511</v>
      </c>
      <c r="C18605" t="s">
        <v>20683</v>
      </c>
      <c r="D18605">
        <v>1</v>
      </c>
      <c r="E18605">
        <v>6152</v>
      </c>
      <c r="F18605">
        <v>1</v>
      </c>
      <c r="G18605">
        <v>7804</v>
      </c>
      <c r="H18605">
        <v>0.788313685289595</v>
      </c>
      <c r="I18605">
        <v>0.968912233598893</v>
      </c>
      <c r="J18605">
        <v>0.832812322140707</v>
      </c>
      <c r="K18605" t="s">
        <v>24271</v>
      </c>
      <c r="L18605">
        <v>1</v>
      </c>
      <c r="M18605" t="s">
        <v>5133</v>
      </c>
      <c r="N18605">
        <v>1</v>
      </c>
      <c r="O18605">
        <v>1.6254876462938901E-4</v>
      </c>
    </row>
    <row r="18606" spans="1:15">
      <c r="A18606" t="s">
        <v>20684</v>
      </c>
      <c r="B18606" t="s">
        <v>23518</v>
      </c>
      <c r="C18606" t="s">
        <v>20685</v>
      </c>
      <c r="D18606">
        <v>2</v>
      </c>
      <c r="E18606">
        <v>787</v>
      </c>
      <c r="F18606">
        <v>49</v>
      </c>
      <c r="G18606">
        <v>7393</v>
      </c>
      <c r="H18606">
        <v>0.97282846821279301</v>
      </c>
      <c r="I18606">
        <v>1</v>
      </c>
      <c r="J18606">
        <v>0.966855260484069</v>
      </c>
      <c r="K18606" t="s">
        <v>34343</v>
      </c>
      <c r="L18606">
        <v>2</v>
      </c>
      <c r="M18606" t="s">
        <v>5133</v>
      </c>
      <c r="N18606">
        <v>4.08163265306122E-2</v>
      </c>
      <c r="O18606">
        <v>2.5412960609911099E-3</v>
      </c>
    </row>
    <row r="18607" spans="1:15">
      <c r="A18607" t="s">
        <v>20684</v>
      </c>
      <c r="B18607" t="s">
        <v>23513</v>
      </c>
      <c r="C18607" t="s">
        <v>20685</v>
      </c>
      <c r="D18607">
        <v>5</v>
      </c>
      <c r="E18607">
        <v>535</v>
      </c>
      <c r="F18607">
        <v>72</v>
      </c>
      <c r="G18607">
        <v>8124</v>
      </c>
      <c r="H18607">
        <v>0.51826318275958005</v>
      </c>
      <c r="I18607">
        <v>0.99999999999997702</v>
      </c>
      <c r="J18607">
        <v>0.95041217501583097</v>
      </c>
      <c r="K18607" t="s">
        <v>34344</v>
      </c>
      <c r="L18607">
        <v>5</v>
      </c>
      <c r="M18607" t="s">
        <v>5133</v>
      </c>
      <c r="N18607">
        <v>6.9444444444444406E-2</v>
      </c>
      <c r="O18607">
        <v>9.3457943925233603E-3</v>
      </c>
    </row>
    <row r="18608" spans="1:15">
      <c r="A18608" t="s">
        <v>20684</v>
      </c>
      <c r="B18608" t="s">
        <v>23511</v>
      </c>
      <c r="C18608" t="s">
        <v>20685</v>
      </c>
      <c r="D18608">
        <v>60</v>
      </c>
      <c r="E18608">
        <v>6152</v>
      </c>
      <c r="F18608">
        <v>67</v>
      </c>
      <c r="G18608">
        <v>7804</v>
      </c>
      <c r="H18608">
        <v>1.6856908826058802E-2</v>
      </c>
      <c r="I18608">
        <v>0.12487303791764399</v>
      </c>
      <c r="J18608">
        <v>0.10733253340674601</v>
      </c>
      <c r="K18608" t="s">
        <v>34345</v>
      </c>
      <c r="L18608">
        <v>60</v>
      </c>
      <c r="M18608" t="s">
        <v>5133</v>
      </c>
      <c r="N18608">
        <v>0.89552238805970197</v>
      </c>
      <c r="O18608">
        <v>9.7529258777633299E-3</v>
      </c>
    </row>
    <row r="18609" spans="1:15">
      <c r="A18609" t="s">
        <v>20686</v>
      </c>
      <c r="B18609" t="s">
        <v>23518</v>
      </c>
      <c r="C18609" t="s">
        <v>20687</v>
      </c>
      <c r="D18609">
        <v>2</v>
      </c>
      <c r="E18609">
        <v>787</v>
      </c>
      <c r="F18609">
        <v>15</v>
      </c>
      <c r="G18609">
        <v>7393</v>
      </c>
      <c r="H18609">
        <v>0.48505374542886198</v>
      </c>
      <c r="I18609">
        <v>1</v>
      </c>
      <c r="J18609">
        <v>0.966855260484069</v>
      </c>
      <c r="K18609" t="s">
        <v>34343</v>
      </c>
      <c r="L18609">
        <v>2</v>
      </c>
      <c r="M18609" t="s">
        <v>5133</v>
      </c>
      <c r="N18609">
        <v>0.133333333333333</v>
      </c>
      <c r="O18609">
        <v>2.5412960609911099E-3</v>
      </c>
    </row>
    <row r="18610" spans="1:15">
      <c r="A18610" t="s">
        <v>20686</v>
      </c>
      <c r="B18610" t="s">
        <v>23511</v>
      </c>
      <c r="C18610" t="s">
        <v>20687</v>
      </c>
      <c r="D18610">
        <v>27</v>
      </c>
      <c r="E18610">
        <v>6152</v>
      </c>
      <c r="F18610">
        <v>31</v>
      </c>
      <c r="G18610">
        <v>7804</v>
      </c>
      <c r="H18610">
        <v>0.18366543856470499</v>
      </c>
      <c r="I18610">
        <v>0.631132279689813</v>
      </c>
      <c r="J18610">
        <v>0.54247920626835999</v>
      </c>
      <c r="K18610" t="s">
        <v>34346</v>
      </c>
      <c r="L18610">
        <v>27</v>
      </c>
      <c r="M18610" t="s">
        <v>5133</v>
      </c>
      <c r="N18610">
        <v>0.87096774193548399</v>
      </c>
      <c r="O18610">
        <v>4.3888166449934998E-3</v>
      </c>
    </row>
    <row r="18611" spans="1:15">
      <c r="A18611" t="s">
        <v>20686</v>
      </c>
      <c r="B18611" t="s">
        <v>23513</v>
      </c>
      <c r="C18611" t="s">
        <v>20687</v>
      </c>
      <c r="D18611">
        <v>2</v>
      </c>
      <c r="E18611">
        <v>535</v>
      </c>
      <c r="F18611">
        <v>35</v>
      </c>
      <c r="G18611">
        <v>8124</v>
      </c>
      <c r="H18611">
        <v>0.681100163806446</v>
      </c>
      <c r="I18611">
        <v>0.99999999999997702</v>
      </c>
      <c r="J18611">
        <v>0.95041217501583097</v>
      </c>
      <c r="K18611" t="s">
        <v>34347</v>
      </c>
      <c r="L18611">
        <v>2</v>
      </c>
      <c r="M18611" t="s">
        <v>5133</v>
      </c>
      <c r="N18611">
        <v>5.7142857142857099E-2</v>
      </c>
      <c r="O18611">
        <v>3.7383177570093499E-3</v>
      </c>
    </row>
    <row r="18612" spans="1:15">
      <c r="A18612" t="s">
        <v>20688</v>
      </c>
      <c r="B18612" t="s">
        <v>23511</v>
      </c>
      <c r="C18612" t="s">
        <v>20689</v>
      </c>
      <c r="D18612">
        <v>4</v>
      </c>
      <c r="E18612">
        <v>6152</v>
      </c>
      <c r="F18612">
        <v>4</v>
      </c>
      <c r="G18612">
        <v>7804</v>
      </c>
      <c r="H18612">
        <v>0.38610601832086699</v>
      </c>
      <c r="I18612">
        <v>0.90829480295553899</v>
      </c>
      <c r="J18612">
        <v>0.78070962240619901</v>
      </c>
      <c r="K18612" t="s">
        <v>34348</v>
      </c>
      <c r="L18612">
        <v>4</v>
      </c>
      <c r="M18612" t="s">
        <v>5133</v>
      </c>
      <c r="N18612">
        <v>1</v>
      </c>
      <c r="O18612">
        <v>6.5019505851755496E-4</v>
      </c>
    </row>
    <row r="18613" spans="1:15">
      <c r="A18613" t="s">
        <v>20690</v>
      </c>
      <c r="B18613" t="s">
        <v>23518</v>
      </c>
      <c r="C18613" t="s">
        <v>20691</v>
      </c>
      <c r="D18613">
        <v>1</v>
      </c>
      <c r="E18613">
        <v>787</v>
      </c>
      <c r="F18613">
        <v>18</v>
      </c>
      <c r="G18613">
        <v>7393</v>
      </c>
      <c r="H18613">
        <v>0.86846268112120695</v>
      </c>
      <c r="I18613">
        <v>1</v>
      </c>
      <c r="J18613">
        <v>0.966855260484069</v>
      </c>
      <c r="K18613" t="s">
        <v>30323</v>
      </c>
      <c r="L18613">
        <v>1</v>
      </c>
      <c r="M18613" t="s">
        <v>5133</v>
      </c>
      <c r="N18613">
        <v>5.5555555555555601E-2</v>
      </c>
      <c r="O18613">
        <v>1.27064803049555E-3</v>
      </c>
    </row>
    <row r="18614" spans="1:15">
      <c r="A18614" t="s">
        <v>20690</v>
      </c>
      <c r="B18614" t="s">
        <v>23511</v>
      </c>
      <c r="C18614" t="s">
        <v>20691</v>
      </c>
      <c r="D18614">
        <v>18</v>
      </c>
      <c r="E18614">
        <v>6152</v>
      </c>
      <c r="F18614">
        <v>20</v>
      </c>
      <c r="G18614">
        <v>7804</v>
      </c>
      <c r="H18614">
        <v>0.17205893363076399</v>
      </c>
      <c r="I18614">
        <v>0.60627065196666896</v>
      </c>
      <c r="J18614">
        <v>0.52110980953837704</v>
      </c>
      <c r="K18614" t="s">
        <v>30322</v>
      </c>
      <c r="L18614">
        <v>18</v>
      </c>
      <c r="M18614" t="s">
        <v>5133</v>
      </c>
      <c r="N18614">
        <v>0.9</v>
      </c>
      <c r="O18614">
        <v>2.9258777633290002E-3</v>
      </c>
    </row>
    <row r="18615" spans="1:15">
      <c r="A18615" t="s">
        <v>20692</v>
      </c>
      <c r="B18615" t="s">
        <v>23511</v>
      </c>
      <c r="C18615" t="s">
        <v>20693</v>
      </c>
      <c r="D18615">
        <v>3</v>
      </c>
      <c r="E18615">
        <v>6152</v>
      </c>
      <c r="F18615">
        <v>3</v>
      </c>
      <c r="G18615">
        <v>7804</v>
      </c>
      <c r="H18615">
        <v>0.489837867770546</v>
      </c>
      <c r="I18615">
        <v>0.96083957126938102</v>
      </c>
      <c r="J18615">
        <v>0.82587360011061495</v>
      </c>
      <c r="K18615" t="s">
        <v>30325</v>
      </c>
      <c r="L18615">
        <v>3</v>
      </c>
      <c r="M18615" t="s">
        <v>5133</v>
      </c>
      <c r="N18615">
        <v>1</v>
      </c>
      <c r="O18615">
        <v>4.8764629388816603E-4</v>
      </c>
    </row>
    <row r="18616" spans="1:15">
      <c r="A18616" t="s">
        <v>20694</v>
      </c>
      <c r="B18616" t="s">
        <v>23511</v>
      </c>
      <c r="C18616" t="s">
        <v>20695</v>
      </c>
      <c r="D18616">
        <v>3</v>
      </c>
      <c r="E18616">
        <v>6152</v>
      </c>
      <c r="F18616">
        <v>4</v>
      </c>
      <c r="G18616">
        <v>7804</v>
      </c>
      <c r="H18616">
        <v>0.80103341611958101</v>
      </c>
      <c r="I18616">
        <v>0.968912233598893</v>
      </c>
      <c r="J18616">
        <v>0.832812322140707</v>
      </c>
      <c r="K18616" t="s">
        <v>30324</v>
      </c>
      <c r="L18616">
        <v>3</v>
      </c>
      <c r="M18616" t="s">
        <v>5133</v>
      </c>
      <c r="N18616">
        <v>0.75</v>
      </c>
      <c r="O18616">
        <v>4.8764629388816603E-4</v>
      </c>
    </row>
    <row r="18617" spans="1:15">
      <c r="A18617" t="s">
        <v>20696</v>
      </c>
      <c r="B18617" t="s">
        <v>23513</v>
      </c>
      <c r="C18617" t="s">
        <v>20697</v>
      </c>
      <c r="D18617">
        <v>1</v>
      </c>
      <c r="E18617">
        <v>535</v>
      </c>
      <c r="F18617">
        <v>15</v>
      </c>
      <c r="G18617">
        <v>8124</v>
      </c>
      <c r="H18617">
        <v>0.64039694135216896</v>
      </c>
      <c r="I18617">
        <v>0.99999999999997702</v>
      </c>
      <c r="J18617">
        <v>0.95041217501583097</v>
      </c>
      <c r="K18617" t="s">
        <v>25825</v>
      </c>
      <c r="L18617">
        <v>1</v>
      </c>
      <c r="M18617" t="s">
        <v>5133</v>
      </c>
      <c r="N18617">
        <v>6.6666666666666693E-2</v>
      </c>
      <c r="O18617">
        <v>1.8691588785046699E-3</v>
      </c>
    </row>
    <row r="18618" spans="1:15">
      <c r="A18618" t="s">
        <v>20696</v>
      </c>
      <c r="B18618" t="s">
        <v>23518</v>
      </c>
      <c r="C18618" t="s">
        <v>20697</v>
      </c>
      <c r="D18618">
        <v>2</v>
      </c>
      <c r="E18618">
        <v>787</v>
      </c>
      <c r="F18618">
        <v>15</v>
      </c>
      <c r="G18618">
        <v>7393</v>
      </c>
      <c r="H18618">
        <v>0.48505374542886198</v>
      </c>
      <c r="I18618">
        <v>1</v>
      </c>
      <c r="J18618">
        <v>0.966855260484069</v>
      </c>
      <c r="K18618" t="s">
        <v>25826</v>
      </c>
      <c r="L18618">
        <v>2</v>
      </c>
      <c r="M18618" t="s">
        <v>5133</v>
      </c>
      <c r="N18618">
        <v>0.133333333333333</v>
      </c>
      <c r="O18618">
        <v>2.5412960609911099E-3</v>
      </c>
    </row>
    <row r="18619" spans="1:15">
      <c r="A18619" t="s">
        <v>20696</v>
      </c>
      <c r="B18619" t="s">
        <v>23511</v>
      </c>
      <c r="C18619" t="s">
        <v>20697</v>
      </c>
      <c r="D18619">
        <v>12</v>
      </c>
      <c r="E18619">
        <v>6152</v>
      </c>
      <c r="F18619">
        <v>15</v>
      </c>
      <c r="G18619">
        <v>7804</v>
      </c>
      <c r="H18619">
        <v>0.60409197031867101</v>
      </c>
      <c r="I18619">
        <v>0.968912233598893</v>
      </c>
      <c r="J18619">
        <v>0.832812322140707</v>
      </c>
      <c r="K18619" t="s">
        <v>34349</v>
      </c>
      <c r="L18619">
        <v>12</v>
      </c>
      <c r="M18619" t="s">
        <v>5133</v>
      </c>
      <c r="N18619">
        <v>0.8</v>
      </c>
      <c r="O18619">
        <v>1.95058517555267E-3</v>
      </c>
    </row>
    <row r="18620" spans="1:15">
      <c r="A18620" t="s">
        <v>20698</v>
      </c>
      <c r="B18620" t="s">
        <v>23511</v>
      </c>
      <c r="C18620" t="s">
        <v>20699</v>
      </c>
      <c r="D18620">
        <v>3</v>
      </c>
      <c r="E18620">
        <v>6152</v>
      </c>
      <c r="F18620">
        <v>3</v>
      </c>
      <c r="G18620">
        <v>7804</v>
      </c>
      <c r="H18620">
        <v>0.489837867770546</v>
      </c>
      <c r="I18620">
        <v>0.96083957126938102</v>
      </c>
      <c r="J18620">
        <v>0.82587360011061495</v>
      </c>
      <c r="K18620" t="s">
        <v>34350</v>
      </c>
      <c r="L18620">
        <v>3</v>
      </c>
      <c r="M18620" t="s">
        <v>5133</v>
      </c>
      <c r="N18620">
        <v>1</v>
      </c>
      <c r="O18620">
        <v>4.8764629388816603E-4</v>
      </c>
    </row>
    <row r="18621" spans="1:15">
      <c r="A18621" t="s">
        <v>20700</v>
      </c>
      <c r="B18621" t="s">
        <v>23511</v>
      </c>
      <c r="C18621" t="s">
        <v>20701</v>
      </c>
      <c r="D18621">
        <v>2</v>
      </c>
      <c r="E18621">
        <v>6152</v>
      </c>
      <c r="F18621">
        <v>2</v>
      </c>
      <c r="G18621">
        <v>7804</v>
      </c>
      <c r="H18621">
        <v>0.62141708038142995</v>
      </c>
      <c r="I18621">
        <v>0.968912233598893</v>
      </c>
      <c r="J18621">
        <v>0.832812322140707</v>
      </c>
      <c r="K18621" t="s">
        <v>31695</v>
      </c>
      <c r="L18621">
        <v>2</v>
      </c>
      <c r="M18621" t="s">
        <v>5133</v>
      </c>
      <c r="N18621">
        <v>1</v>
      </c>
      <c r="O18621">
        <v>3.2509752925877802E-4</v>
      </c>
    </row>
    <row r="18622" spans="1:15">
      <c r="A18622" t="s">
        <v>20702</v>
      </c>
      <c r="B18622" t="s">
        <v>23518</v>
      </c>
      <c r="C18622" t="s">
        <v>20703</v>
      </c>
      <c r="D18622">
        <v>1</v>
      </c>
      <c r="E18622">
        <v>787</v>
      </c>
      <c r="F18622">
        <v>12</v>
      </c>
      <c r="G18622">
        <v>7393</v>
      </c>
      <c r="H18622">
        <v>0.74120734014009004</v>
      </c>
      <c r="I18622">
        <v>1</v>
      </c>
      <c r="J18622">
        <v>0.966855260484069</v>
      </c>
      <c r="K18622" t="s">
        <v>25687</v>
      </c>
      <c r="L18622">
        <v>1</v>
      </c>
      <c r="M18622" t="s">
        <v>5133</v>
      </c>
      <c r="N18622">
        <v>8.3333333333333301E-2</v>
      </c>
      <c r="O18622">
        <v>1.27064803049555E-3</v>
      </c>
    </row>
    <row r="18623" spans="1:15">
      <c r="A18623" t="s">
        <v>20702</v>
      </c>
      <c r="B18623" t="s">
        <v>23511</v>
      </c>
      <c r="C18623" t="s">
        <v>20703</v>
      </c>
      <c r="D18623">
        <v>14</v>
      </c>
      <c r="E18623">
        <v>6152</v>
      </c>
      <c r="F18623">
        <v>15</v>
      </c>
      <c r="G18623">
        <v>7804</v>
      </c>
      <c r="H18623">
        <v>0.141611718708783</v>
      </c>
      <c r="I18623">
        <v>0.54611425167193095</v>
      </c>
      <c r="J18623">
        <v>0.46940338073728599</v>
      </c>
      <c r="K18623" t="s">
        <v>34351</v>
      </c>
      <c r="L18623">
        <v>14</v>
      </c>
      <c r="M18623" t="s">
        <v>5133</v>
      </c>
      <c r="N18623">
        <v>0.93333333333333302</v>
      </c>
      <c r="O18623">
        <v>2.2756827048114399E-3</v>
      </c>
    </row>
    <row r="18624" spans="1:15">
      <c r="A18624" t="s">
        <v>20704</v>
      </c>
      <c r="B18624" t="s">
        <v>23511</v>
      </c>
      <c r="C18624" t="s">
        <v>20705</v>
      </c>
      <c r="D18624">
        <v>3</v>
      </c>
      <c r="E18624">
        <v>6152</v>
      </c>
      <c r="F18624">
        <v>3</v>
      </c>
      <c r="G18624">
        <v>7804</v>
      </c>
      <c r="H18624">
        <v>0.489837867770546</v>
      </c>
      <c r="I18624">
        <v>0.96083957126938102</v>
      </c>
      <c r="J18624">
        <v>0.82587360011061495</v>
      </c>
      <c r="K18624" t="s">
        <v>23882</v>
      </c>
      <c r="L18624">
        <v>3</v>
      </c>
      <c r="M18624" t="s">
        <v>5133</v>
      </c>
      <c r="N18624">
        <v>1</v>
      </c>
      <c r="O18624">
        <v>4.8764629388816603E-4</v>
      </c>
    </row>
    <row r="18625" spans="1:15">
      <c r="A18625" t="s">
        <v>20706</v>
      </c>
      <c r="B18625" t="s">
        <v>23511</v>
      </c>
      <c r="C18625" t="s">
        <v>20707</v>
      </c>
      <c r="D18625">
        <v>5</v>
      </c>
      <c r="E18625">
        <v>6152</v>
      </c>
      <c r="F18625">
        <v>5</v>
      </c>
      <c r="G18625">
        <v>7804</v>
      </c>
      <c r="H18625">
        <v>0.30433074367137097</v>
      </c>
      <c r="I18625">
        <v>0.81020448119108801</v>
      </c>
      <c r="J18625">
        <v>0.69639772519260701</v>
      </c>
      <c r="K18625" t="s">
        <v>34352</v>
      </c>
      <c r="L18625">
        <v>5</v>
      </c>
      <c r="M18625" t="s">
        <v>5133</v>
      </c>
      <c r="N18625">
        <v>1</v>
      </c>
      <c r="O18625">
        <v>8.1274382314694405E-4</v>
      </c>
    </row>
    <row r="18626" spans="1:15">
      <c r="A18626" t="s">
        <v>20708</v>
      </c>
      <c r="B18626" t="s">
        <v>23511</v>
      </c>
      <c r="C18626" t="s">
        <v>20709</v>
      </c>
      <c r="D18626">
        <v>2</v>
      </c>
      <c r="E18626">
        <v>6152</v>
      </c>
      <c r="F18626">
        <v>2</v>
      </c>
      <c r="G18626">
        <v>7804</v>
      </c>
      <c r="H18626">
        <v>0.62141708038142995</v>
      </c>
      <c r="I18626">
        <v>0.968912233598893</v>
      </c>
      <c r="J18626">
        <v>0.832812322140707</v>
      </c>
      <c r="K18626" t="s">
        <v>31289</v>
      </c>
      <c r="L18626">
        <v>2</v>
      </c>
      <c r="M18626" t="s">
        <v>5133</v>
      </c>
      <c r="N18626">
        <v>1</v>
      </c>
      <c r="O18626">
        <v>3.2509752925877802E-4</v>
      </c>
    </row>
    <row r="18627" spans="1:15">
      <c r="A18627" t="s">
        <v>20710</v>
      </c>
      <c r="B18627" t="s">
        <v>23511</v>
      </c>
      <c r="C18627" t="s">
        <v>20711</v>
      </c>
      <c r="D18627">
        <v>1</v>
      </c>
      <c r="E18627">
        <v>6152</v>
      </c>
      <c r="F18627">
        <v>1</v>
      </c>
      <c r="G18627">
        <v>7804</v>
      </c>
      <c r="H18627">
        <v>0.788313685289595</v>
      </c>
      <c r="I18627">
        <v>0.968912233598893</v>
      </c>
      <c r="J18627">
        <v>0.832812322140707</v>
      </c>
      <c r="K18627" t="s">
        <v>33616</v>
      </c>
      <c r="L18627">
        <v>1</v>
      </c>
      <c r="M18627" t="s">
        <v>5133</v>
      </c>
      <c r="N18627">
        <v>1</v>
      </c>
      <c r="O18627">
        <v>1.6254876462938901E-4</v>
      </c>
    </row>
    <row r="18628" spans="1:15">
      <c r="A18628" t="s">
        <v>20712</v>
      </c>
      <c r="B18628" t="s">
        <v>23511</v>
      </c>
      <c r="C18628" t="s">
        <v>20713</v>
      </c>
      <c r="D18628">
        <v>1</v>
      </c>
      <c r="E18628">
        <v>6152</v>
      </c>
      <c r="F18628">
        <v>1</v>
      </c>
      <c r="G18628">
        <v>7804</v>
      </c>
      <c r="H18628">
        <v>0.788313685289595</v>
      </c>
      <c r="I18628">
        <v>0.968912233598893</v>
      </c>
      <c r="J18628">
        <v>0.832812322140707</v>
      </c>
      <c r="K18628" t="s">
        <v>33616</v>
      </c>
      <c r="L18628">
        <v>1</v>
      </c>
      <c r="M18628" t="s">
        <v>5133</v>
      </c>
      <c r="N18628">
        <v>1</v>
      </c>
      <c r="O18628">
        <v>1.6254876462938901E-4</v>
      </c>
    </row>
    <row r="18629" spans="1:15">
      <c r="A18629" t="s">
        <v>20714</v>
      </c>
      <c r="B18629" t="s">
        <v>23511</v>
      </c>
      <c r="C18629" t="s">
        <v>20715</v>
      </c>
      <c r="D18629">
        <v>14</v>
      </c>
      <c r="E18629">
        <v>6152</v>
      </c>
      <c r="F18629">
        <v>18</v>
      </c>
      <c r="G18629">
        <v>7804</v>
      </c>
      <c r="H18629">
        <v>0.67155994130583696</v>
      </c>
      <c r="I18629">
        <v>0.968912233598893</v>
      </c>
      <c r="J18629">
        <v>0.832812322140707</v>
      </c>
      <c r="K18629" t="s">
        <v>26343</v>
      </c>
      <c r="L18629">
        <v>14</v>
      </c>
      <c r="M18629" t="s">
        <v>5133</v>
      </c>
      <c r="N18629">
        <v>0.77777777777777801</v>
      </c>
      <c r="O18629">
        <v>2.2756827048114399E-3</v>
      </c>
    </row>
    <row r="18630" spans="1:15">
      <c r="A18630" t="s">
        <v>20714</v>
      </c>
      <c r="B18630" t="s">
        <v>23513</v>
      </c>
      <c r="C18630" t="s">
        <v>20715</v>
      </c>
      <c r="D18630">
        <v>2</v>
      </c>
      <c r="E18630">
        <v>535</v>
      </c>
      <c r="F18630">
        <v>20</v>
      </c>
      <c r="G18630">
        <v>8124</v>
      </c>
      <c r="H18630">
        <v>0.383095126126271</v>
      </c>
      <c r="I18630">
        <v>0.99999999999997702</v>
      </c>
      <c r="J18630">
        <v>0.95041217501583097</v>
      </c>
      <c r="K18630" t="s">
        <v>26333</v>
      </c>
      <c r="L18630">
        <v>2</v>
      </c>
      <c r="M18630" t="s">
        <v>5133</v>
      </c>
      <c r="N18630">
        <v>0.1</v>
      </c>
      <c r="O18630">
        <v>3.7383177570093499E-3</v>
      </c>
    </row>
    <row r="18631" spans="1:15">
      <c r="A18631" t="s">
        <v>20716</v>
      </c>
      <c r="B18631" t="s">
        <v>23511</v>
      </c>
      <c r="C18631" t="s">
        <v>20717</v>
      </c>
      <c r="D18631">
        <v>7</v>
      </c>
      <c r="E18631">
        <v>6152</v>
      </c>
      <c r="F18631">
        <v>7</v>
      </c>
      <c r="G18631">
        <v>7804</v>
      </c>
      <c r="H18631">
        <v>0.18905120292587699</v>
      </c>
      <c r="I18631">
        <v>0.631132279689813</v>
      </c>
      <c r="J18631">
        <v>0.54247920626835999</v>
      </c>
      <c r="K18631" t="s">
        <v>34353</v>
      </c>
      <c r="L18631">
        <v>7</v>
      </c>
      <c r="M18631" t="s">
        <v>5133</v>
      </c>
      <c r="N18631">
        <v>1</v>
      </c>
      <c r="O18631">
        <v>1.13784135240572E-3</v>
      </c>
    </row>
    <row r="18632" spans="1:15">
      <c r="A18632" t="s">
        <v>20718</v>
      </c>
      <c r="B18632" t="s">
        <v>23511</v>
      </c>
      <c r="C18632" t="s">
        <v>20719</v>
      </c>
      <c r="D18632">
        <v>4</v>
      </c>
      <c r="E18632">
        <v>6152</v>
      </c>
      <c r="F18632">
        <v>4</v>
      </c>
      <c r="G18632">
        <v>7804</v>
      </c>
      <c r="H18632">
        <v>0.38610601832086699</v>
      </c>
      <c r="I18632">
        <v>0.90829480295553899</v>
      </c>
      <c r="J18632">
        <v>0.78070962240619901</v>
      </c>
      <c r="K18632" t="s">
        <v>26824</v>
      </c>
      <c r="L18632">
        <v>4</v>
      </c>
      <c r="M18632" t="s">
        <v>5133</v>
      </c>
      <c r="N18632">
        <v>1</v>
      </c>
      <c r="O18632">
        <v>6.5019505851755496E-4</v>
      </c>
    </row>
    <row r="18633" spans="1:15">
      <c r="A18633" t="s">
        <v>20720</v>
      </c>
      <c r="B18633" t="s">
        <v>23511</v>
      </c>
      <c r="C18633" t="s">
        <v>20721</v>
      </c>
      <c r="D18633">
        <v>2</v>
      </c>
      <c r="E18633">
        <v>6152</v>
      </c>
      <c r="F18633">
        <v>2</v>
      </c>
      <c r="G18633">
        <v>7804</v>
      </c>
      <c r="H18633">
        <v>0.62141708038142995</v>
      </c>
      <c r="I18633">
        <v>0.968912233598893</v>
      </c>
      <c r="J18633">
        <v>0.832812322140707</v>
      </c>
      <c r="K18633" t="s">
        <v>25076</v>
      </c>
      <c r="L18633">
        <v>2</v>
      </c>
      <c r="M18633" t="s">
        <v>5133</v>
      </c>
      <c r="N18633">
        <v>1</v>
      </c>
      <c r="O18633">
        <v>3.2509752925877802E-4</v>
      </c>
    </row>
    <row r="18634" spans="1:15">
      <c r="A18634" t="s">
        <v>20722</v>
      </c>
      <c r="B18634" t="s">
        <v>23511</v>
      </c>
      <c r="C18634" t="s">
        <v>20723</v>
      </c>
      <c r="D18634">
        <v>4</v>
      </c>
      <c r="E18634">
        <v>6152</v>
      </c>
      <c r="F18634">
        <v>4</v>
      </c>
      <c r="G18634">
        <v>7804</v>
      </c>
      <c r="H18634">
        <v>0.38610601832086699</v>
      </c>
      <c r="I18634">
        <v>0.90829480295553899</v>
      </c>
      <c r="J18634">
        <v>0.78070962240619901</v>
      </c>
      <c r="K18634" t="s">
        <v>24753</v>
      </c>
      <c r="L18634">
        <v>4</v>
      </c>
      <c r="M18634" t="s">
        <v>5133</v>
      </c>
      <c r="N18634">
        <v>1</v>
      </c>
      <c r="O18634">
        <v>6.5019505851755496E-4</v>
      </c>
    </row>
    <row r="18635" spans="1:15">
      <c r="A18635" t="s">
        <v>20724</v>
      </c>
      <c r="B18635" t="s">
        <v>23511</v>
      </c>
      <c r="C18635" t="s">
        <v>20725</v>
      </c>
      <c r="D18635">
        <v>28</v>
      </c>
      <c r="E18635">
        <v>6152</v>
      </c>
      <c r="F18635">
        <v>28</v>
      </c>
      <c r="G18635">
        <v>7804</v>
      </c>
      <c r="H18635">
        <v>1.2644742795388201E-3</v>
      </c>
      <c r="I18635">
        <v>1.60836554031779E-2</v>
      </c>
      <c r="J18635">
        <v>1.38244372816708E-2</v>
      </c>
      <c r="K18635" t="s">
        <v>32295</v>
      </c>
      <c r="L18635">
        <v>28</v>
      </c>
      <c r="M18635" t="s">
        <v>5133</v>
      </c>
      <c r="N18635">
        <v>1</v>
      </c>
      <c r="O18635">
        <v>4.5513654096228902E-3</v>
      </c>
    </row>
    <row r="18636" spans="1:15">
      <c r="A18636" t="s">
        <v>20726</v>
      </c>
      <c r="B18636" t="s">
        <v>23511</v>
      </c>
      <c r="C18636" t="s">
        <v>20727</v>
      </c>
      <c r="D18636">
        <v>1</v>
      </c>
      <c r="E18636">
        <v>6152</v>
      </c>
      <c r="F18636">
        <v>1</v>
      </c>
      <c r="G18636">
        <v>7804</v>
      </c>
      <c r="H18636">
        <v>0.788313685289595</v>
      </c>
      <c r="I18636">
        <v>0.968912233598893</v>
      </c>
      <c r="J18636">
        <v>0.832812322140707</v>
      </c>
      <c r="K18636" t="s">
        <v>34354</v>
      </c>
      <c r="L18636">
        <v>1</v>
      </c>
      <c r="M18636" t="s">
        <v>5133</v>
      </c>
      <c r="N18636">
        <v>1</v>
      </c>
      <c r="O18636">
        <v>1.6254876462938901E-4</v>
      </c>
    </row>
    <row r="18637" spans="1:15">
      <c r="A18637" t="s">
        <v>20728</v>
      </c>
      <c r="B18637" t="s">
        <v>23511</v>
      </c>
      <c r="C18637" t="s">
        <v>20729</v>
      </c>
      <c r="D18637">
        <v>1</v>
      </c>
      <c r="E18637">
        <v>6152</v>
      </c>
      <c r="F18637">
        <v>1</v>
      </c>
      <c r="G18637">
        <v>7804</v>
      </c>
      <c r="H18637">
        <v>0.788313685289595</v>
      </c>
      <c r="I18637">
        <v>0.968912233598893</v>
      </c>
      <c r="J18637">
        <v>0.832812322140707</v>
      </c>
      <c r="K18637" t="s">
        <v>34354</v>
      </c>
      <c r="L18637">
        <v>1</v>
      </c>
      <c r="M18637" t="s">
        <v>5133</v>
      </c>
      <c r="N18637">
        <v>1</v>
      </c>
      <c r="O18637">
        <v>1.6254876462938901E-4</v>
      </c>
    </row>
    <row r="18638" spans="1:15">
      <c r="A18638" t="s">
        <v>20730</v>
      </c>
      <c r="B18638" t="s">
        <v>23518</v>
      </c>
      <c r="C18638" t="s">
        <v>20731</v>
      </c>
      <c r="D18638">
        <v>2</v>
      </c>
      <c r="E18638">
        <v>787</v>
      </c>
      <c r="F18638">
        <v>27</v>
      </c>
      <c r="G18638">
        <v>7393</v>
      </c>
      <c r="H18638">
        <v>0.79863159465376998</v>
      </c>
      <c r="I18638">
        <v>1</v>
      </c>
      <c r="J18638">
        <v>0.966855260484069</v>
      </c>
      <c r="K18638" t="s">
        <v>34355</v>
      </c>
      <c r="L18638">
        <v>2</v>
      </c>
      <c r="M18638" t="s">
        <v>5133</v>
      </c>
      <c r="N18638">
        <v>7.4074074074074098E-2</v>
      </c>
      <c r="O18638">
        <v>2.5412960609911099E-3</v>
      </c>
    </row>
    <row r="18639" spans="1:15">
      <c r="A18639" t="s">
        <v>20730</v>
      </c>
      <c r="B18639" t="s">
        <v>23511</v>
      </c>
      <c r="C18639" t="s">
        <v>20731</v>
      </c>
      <c r="D18639">
        <v>28</v>
      </c>
      <c r="E18639">
        <v>6152</v>
      </c>
      <c r="F18639">
        <v>30</v>
      </c>
      <c r="G18639">
        <v>7804</v>
      </c>
      <c r="H18639">
        <v>3.1946165395575599E-2</v>
      </c>
      <c r="I18639">
        <v>0.202648194793455</v>
      </c>
      <c r="J18639">
        <v>0.17418287005902899</v>
      </c>
      <c r="K18639" t="s">
        <v>34356</v>
      </c>
      <c r="L18639">
        <v>28</v>
      </c>
      <c r="M18639" t="s">
        <v>5133</v>
      </c>
      <c r="N18639">
        <v>0.93333333333333302</v>
      </c>
      <c r="O18639">
        <v>4.5513654096228902E-3</v>
      </c>
    </row>
    <row r="18640" spans="1:15">
      <c r="A18640" t="s">
        <v>20732</v>
      </c>
      <c r="B18640" t="s">
        <v>23511</v>
      </c>
      <c r="C18640" t="s">
        <v>20733</v>
      </c>
      <c r="D18640">
        <v>6</v>
      </c>
      <c r="E18640">
        <v>6152</v>
      </c>
      <c r="F18640">
        <v>6</v>
      </c>
      <c r="G18640">
        <v>7804</v>
      </c>
      <c r="H18640">
        <v>0.23986678822258201</v>
      </c>
      <c r="I18640">
        <v>0.71382528017432401</v>
      </c>
      <c r="J18640">
        <v>0.61355659322887801</v>
      </c>
      <c r="K18640" t="s">
        <v>34357</v>
      </c>
      <c r="L18640">
        <v>6</v>
      </c>
      <c r="M18640" t="s">
        <v>5133</v>
      </c>
      <c r="N18640">
        <v>1</v>
      </c>
      <c r="O18640">
        <v>9.7529258777633303E-4</v>
      </c>
    </row>
    <row r="18641" spans="1:15">
      <c r="A18641" t="s">
        <v>20734</v>
      </c>
      <c r="B18641" t="s">
        <v>23511</v>
      </c>
      <c r="C18641" t="s">
        <v>20735</v>
      </c>
      <c r="D18641">
        <v>3</v>
      </c>
      <c r="E18641">
        <v>6152</v>
      </c>
      <c r="F18641">
        <v>4</v>
      </c>
      <c r="G18641">
        <v>7804</v>
      </c>
      <c r="H18641">
        <v>0.80103341611958101</v>
      </c>
      <c r="I18641">
        <v>0.968912233598893</v>
      </c>
      <c r="J18641">
        <v>0.832812322140707</v>
      </c>
      <c r="K18641" t="s">
        <v>34358</v>
      </c>
      <c r="L18641">
        <v>3</v>
      </c>
      <c r="M18641" t="s">
        <v>5133</v>
      </c>
      <c r="N18641">
        <v>0.75</v>
      </c>
      <c r="O18641">
        <v>4.8764629388816603E-4</v>
      </c>
    </row>
    <row r="18642" spans="1:15">
      <c r="A18642" t="s">
        <v>20734</v>
      </c>
      <c r="B18642" t="s">
        <v>23518</v>
      </c>
      <c r="C18642" t="s">
        <v>20735</v>
      </c>
      <c r="D18642">
        <v>1</v>
      </c>
      <c r="E18642">
        <v>787</v>
      </c>
      <c r="F18642">
        <v>4</v>
      </c>
      <c r="G18642">
        <v>7393</v>
      </c>
      <c r="H18642">
        <v>0.362574478289521</v>
      </c>
      <c r="I18642">
        <v>1</v>
      </c>
      <c r="J18642">
        <v>0.966855260484069</v>
      </c>
      <c r="K18642" t="s">
        <v>34359</v>
      </c>
      <c r="L18642">
        <v>1</v>
      </c>
      <c r="M18642" t="s">
        <v>5133</v>
      </c>
      <c r="N18642">
        <v>0.25</v>
      </c>
      <c r="O18642">
        <v>1.27064803049555E-3</v>
      </c>
    </row>
    <row r="18643" spans="1:15">
      <c r="A18643" t="s">
        <v>20736</v>
      </c>
      <c r="B18643" t="s">
        <v>23513</v>
      </c>
      <c r="C18643" t="s">
        <v>20737</v>
      </c>
      <c r="D18643">
        <v>1</v>
      </c>
      <c r="E18643">
        <v>535</v>
      </c>
      <c r="F18643">
        <v>13</v>
      </c>
      <c r="G18643">
        <v>8124</v>
      </c>
      <c r="H18643">
        <v>0.58781134946737001</v>
      </c>
      <c r="I18643">
        <v>0.99999999999997702</v>
      </c>
      <c r="J18643">
        <v>0.95041217501583097</v>
      </c>
      <c r="K18643" t="s">
        <v>23888</v>
      </c>
      <c r="L18643">
        <v>1</v>
      </c>
      <c r="M18643" t="s">
        <v>5133</v>
      </c>
      <c r="N18643">
        <v>7.69230769230769E-2</v>
      </c>
      <c r="O18643">
        <v>1.8691588785046699E-3</v>
      </c>
    </row>
    <row r="18644" spans="1:15">
      <c r="A18644" t="s">
        <v>20736</v>
      </c>
      <c r="B18644" t="s">
        <v>23511</v>
      </c>
      <c r="C18644" t="s">
        <v>20737</v>
      </c>
      <c r="D18644">
        <v>11</v>
      </c>
      <c r="E18644">
        <v>6152</v>
      </c>
      <c r="F18644">
        <v>13</v>
      </c>
      <c r="G18644">
        <v>7804</v>
      </c>
      <c r="H18644">
        <v>0.459148321456053</v>
      </c>
      <c r="I18644">
        <v>0.96083957126938102</v>
      </c>
      <c r="J18644">
        <v>0.82587360011061495</v>
      </c>
      <c r="K18644" t="s">
        <v>34360</v>
      </c>
      <c r="L18644">
        <v>11</v>
      </c>
      <c r="M18644" t="s">
        <v>5133</v>
      </c>
      <c r="N18644">
        <v>0.84615384615384603</v>
      </c>
      <c r="O18644">
        <v>1.78803641092328E-3</v>
      </c>
    </row>
    <row r="18645" spans="1:15">
      <c r="A18645" t="s">
        <v>20736</v>
      </c>
      <c r="B18645" t="s">
        <v>23518</v>
      </c>
      <c r="C18645" t="s">
        <v>20737</v>
      </c>
      <c r="D18645">
        <v>1</v>
      </c>
      <c r="E18645">
        <v>787</v>
      </c>
      <c r="F18645">
        <v>13</v>
      </c>
      <c r="G18645">
        <v>7393</v>
      </c>
      <c r="H18645">
        <v>0.76880113817690798</v>
      </c>
      <c r="I18645">
        <v>1</v>
      </c>
      <c r="J18645">
        <v>0.966855260484069</v>
      </c>
      <c r="K18645" t="s">
        <v>30323</v>
      </c>
      <c r="L18645">
        <v>1</v>
      </c>
      <c r="M18645" t="s">
        <v>5133</v>
      </c>
      <c r="N18645">
        <v>7.69230769230769E-2</v>
      </c>
      <c r="O18645">
        <v>1.27064803049555E-3</v>
      </c>
    </row>
    <row r="18646" spans="1:15">
      <c r="A18646" t="s">
        <v>20738</v>
      </c>
      <c r="B18646" t="s">
        <v>23511</v>
      </c>
      <c r="C18646" t="s">
        <v>20739</v>
      </c>
      <c r="D18646">
        <v>2</v>
      </c>
      <c r="E18646">
        <v>6152</v>
      </c>
      <c r="F18646">
        <v>2</v>
      </c>
      <c r="G18646">
        <v>7804</v>
      </c>
      <c r="H18646">
        <v>0.62141708038142995</v>
      </c>
      <c r="I18646">
        <v>0.968912233598893</v>
      </c>
      <c r="J18646">
        <v>0.832812322140707</v>
      </c>
      <c r="K18646" t="s">
        <v>33911</v>
      </c>
      <c r="L18646">
        <v>2</v>
      </c>
      <c r="M18646" t="s">
        <v>5133</v>
      </c>
      <c r="N18646">
        <v>1</v>
      </c>
      <c r="O18646">
        <v>3.2509752925877802E-4</v>
      </c>
    </row>
    <row r="18647" spans="1:15">
      <c r="A18647" t="s">
        <v>20740</v>
      </c>
      <c r="B18647" t="s">
        <v>23511</v>
      </c>
      <c r="C18647" t="s">
        <v>20741</v>
      </c>
      <c r="D18647">
        <v>1</v>
      </c>
      <c r="E18647">
        <v>6152</v>
      </c>
      <c r="F18647">
        <v>1</v>
      </c>
      <c r="G18647">
        <v>7804</v>
      </c>
      <c r="H18647">
        <v>0.788313685289595</v>
      </c>
      <c r="I18647">
        <v>0.968912233598893</v>
      </c>
      <c r="J18647">
        <v>0.832812322140707</v>
      </c>
      <c r="K18647" t="s">
        <v>33949</v>
      </c>
      <c r="L18647">
        <v>1</v>
      </c>
      <c r="M18647" t="s">
        <v>5133</v>
      </c>
      <c r="N18647">
        <v>1</v>
      </c>
      <c r="O18647">
        <v>1.6254876462938901E-4</v>
      </c>
    </row>
    <row r="18648" spans="1:15">
      <c r="A18648" t="s">
        <v>20742</v>
      </c>
      <c r="B18648" t="s">
        <v>23511</v>
      </c>
      <c r="C18648" t="s">
        <v>20743</v>
      </c>
      <c r="D18648">
        <v>2</v>
      </c>
      <c r="E18648">
        <v>6152</v>
      </c>
      <c r="F18648">
        <v>2</v>
      </c>
      <c r="G18648">
        <v>7804</v>
      </c>
      <c r="H18648">
        <v>0.62141708038142995</v>
      </c>
      <c r="I18648">
        <v>0.968912233598893</v>
      </c>
      <c r="J18648">
        <v>0.832812322140707</v>
      </c>
      <c r="K18648" t="s">
        <v>33911</v>
      </c>
      <c r="L18648">
        <v>2</v>
      </c>
      <c r="M18648" t="s">
        <v>5133</v>
      </c>
      <c r="N18648">
        <v>1</v>
      </c>
      <c r="O18648">
        <v>3.2509752925877802E-4</v>
      </c>
    </row>
    <row r="18649" spans="1:15">
      <c r="A18649" t="s">
        <v>20744</v>
      </c>
      <c r="B18649" t="s">
        <v>23511</v>
      </c>
      <c r="C18649" t="s">
        <v>20745</v>
      </c>
      <c r="D18649">
        <v>2</v>
      </c>
      <c r="E18649">
        <v>6152</v>
      </c>
      <c r="F18649">
        <v>2</v>
      </c>
      <c r="G18649">
        <v>7804</v>
      </c>
      <c r="H18649">
        <v>0.62141708038142995</v>
      </c>
      <c r="I18649">
        <v>0.968912233598893</v>
      </c>
      <c r="J18649">
        <v>0.832812322140707</v>
      </c>
      <c r="K18649" t="s">
        <v>33911</v>
      </c>
      <c r="L18649">
        <v>2</v>
      </c>
      <c r="M18649" t="s">
        <v>5133</v>
      </c>
      <c r="N18649">
        <v>1</v>
      </c>
      <c r="O18649">
        <v>3.2509752925877802E-4</v>
      </c>
    </row>
    <row r="18650" spans="1:15">
      <c r="A18650" t="s">
        <v>20746</v>
      </c>
      <c r="B18650" t="s">
        <v>23511</v>
      </c>
      <c r="C18650" t="s">
        <v>20747</v>
      </c>
      <c r="D18650">
        <v>1</v>
      </c>
      <c r="E18650">
        <v>6152</v>
      </c>
      <c r="F18650">
        <v>2</v>
      </c>
      <c r="G18650">
        <v>7804</v>
      </c>
      <c r="H18650">
        <v>0.95521029019776005</v>
      </c>
      <c r="I18650">
        <v>1</v>
      </c>
      <c r="J18650">
        <v>0.85953329234717102</v>
      </c>
      <c r="K18650" t="s">
        <v>34361</v>
      </c>
      <c r="L18650">
        <v>1</v>
      </c>
      <c r="M18650" t="s">
        <v>5133</v>
      </c>
      <c r="N18650">
        <v>0.5</v>
      </c>
      <c r="O18650">
        <v>1.6254876462938901E-4</v>
      </c>
    </row>
    <row r="18651" spans="1:15">
      <c r="A18651" t="s">
        <v>20748</v>
      </c>
      <c r="B18651" t="s">
        <v>23511</v>
      </c>
      <c r="C18651" t="s">
        <v>20749</v>
      </c>
      <c r="D18651">
        <v>1</v>
      </c>
      <c r="E18651">
        <v>6152</v>
      </c>
      <c r="F18651">
        <v>2</v>
      </c>
      <c r="G18651">
        <v>7804</v>
      </c>
      <c r="H18651">
        <v>0.95521029019776005</v>
      </c>
      <c r="I18651">
        <v>1</v>
      </c>
      <c r="J18651">
        <v>0.85953329234717102</v>
      </c>
      <c r="K18651" t="s">
        <v>34361</v>
      </c>
      <c r="L18651">
        <v>1</v>
      </c>
      <c r="M18651" t="s">
        <v>5133</v>
      </c>
      <c r="N18651">
        <v>0.5</v>
      </c>
      <c r="O18651">
        <v>1.6254876462938901E-4</v>
      </c>
    </row>
    <row r="18652" spans="1:15">
      <c r="A18652" t="s">
        <v>20750</v>
      </c>
      <c r="B18652" t="s">
        <v>23518</v>
      </c>
      <c r="C18652" t="s">
        <v>20751</v>
      </c>
      <c r="D18652">
        <v>1</v>
      </c>
      <c r="E18652">
        <v>787</v>
      </c>
      <c r="F18652">
        <v>41</v>
      </c>
      <c r="G18652">
        <v>7393</v>
      </c>
      <c r="H18652">
        <v>0.99022602139123905</v>
      </c>
      <c r="I18652">
        <v>1</v>
      </c>
      <c r="J18652">
        <v>0.966855260484069</v>
      </c>
      <c r="K18652" t="s">
        <v>24920</v>
      </c>
      <c r="L18652">
        <v>1</v>
      </c>
      <c r="M18652" t="s">
        <v>5133</v>
      </c>
      <c r="N18652">
        <v>2.4390243902439001E-2</v>
      </c>
      <c r="O18652">
        <v>1.27064803049555E-3</v>
      </c>
    </row>
    <row r="18653" spans="1:15">
      <c r="A18653" t="s">
        <v>20750</v>
      </c>
      <c r="B18653" t="s">
        <v>23511</v>
      </c>
      <c r="C18653" t="s">
        <v>20751</v>
      </c>
      <c r="D18653">
        <v>35</v>
      </c>
      <c r="E18653">
        <v>6152</v>
      </c>
      <c r="F18653">
        <v>39</v>
      </c>
      <c r="G18653">
        <v>7804</v>
      </c>
      <c r="H18653">
        <v>6.2206921760572402E-2</v>
      </c>
      <c r="I18653">
        <v>0.31880642620137201</v>
      </c>
      <c r="J18653">
        <v>0.27402473713430098</v>
      </c>
      <c r="K18653" t="s">
        <v>34362</v>
      </c>
      <c r="L18653">
        <v>35</v>
      </c>
      <c r="M18653" t="s">
        <v>5133</v>
      </c>
      <c r="N18653">
        <v>0.89743589743589702</v>
      </c>
      <c r="O18653">
        <v>5.68920676202861E-3</v>
      </c>
    </row>
    <row r="18654" spans="1:15">
      <c r="A18654" t="s">
        <v>20752</v>
      </c>
      <c r="B18654" t="s">
        <v>23511</v>
      </c>
      <c r="C18654" t="s">
        <v>20753</v>
      </c>
      <c r="D18654">
        <v>4</v>
      </c>
      <c r="E18654">
        <v>6152</v>
      </c>
      <c r="F18654">
        <v>4</v>
      </c>
      <c r="G18654">
        <v>7804</v>
      </c>
      <c r="H18654">
        <v>0.38610601832086699</v>
      </c>
      <c r="I18654">
        <v>0.90829480295553899</v>
      </c>
      <c r="J18654">
        <v>0.78070962240619901</v>
      </c>
      <c r="K18654" t="s">
        <v>24773</v>
      </c>
      <c r="L18654">
        <v>4</v>
      </c>
      <c r="M18654" t="s">
        <v>5133</v>
      </c>
      <c r="N18654">
        <v>1</v>
      </c>
      <c r="O18654">
        <v>6.5019505851755496E-4</v>
      </c>
    </row>
    <row r="18655" spans="1:15">
      <c r="A18655" t="s">
        <v>20754</v>
      </c>
      <c r="B18655" t="s">
        <v>23513</v>
      </c>
      <c r="C18655" t="s">
        <v>20755</v>
      </c>
      <c r="D18655">
        <v>1</v>
      </c>
      <c r="E18655">
        <v>535</v>
      </c>
      <c r="F18655">
        <v>1</v>
      </c>
      <c r="G18655">
        <v>8124</v>
      </c>
      <c r="H18655">
        <v>6.5854258985721295E-2</v>
      </c>
      <c r="I18655">
        <v>0.448760549738495</v>
      </c>
      <c r="J18655">
        <v>0.42650749013827299</v>
      </c>
      <c r="K18655" t="s">
        <v>34363</v>
      </c>
      <c r="L18655">
        <v>1</v>
      </c>
      <c r="M18655" t="s">
        <v>1463</v>
      </c>
      <c r="N18655">
        <v>1</v>
      </c>
      <c r="O18655">
        <v>1.8691588785046699E-3</v>
      </c>
    </row>
    <row r="18656" spans="1:15">
      <c r="A18656" t="s">
        <v>20756</v>
      </c>
      <c r="B18656" t="s">
        <v>23511</v>
      </c>
      <c r="C18656" t="s">
        <v>20757</v>
      </c>
      <c r="D18656">
        <v>6</v>
      </c>
      <c r="E18656">
        <v>6152</v>
      </c>
      <c r="F18656">
        <v>6</v>
      </c>
      <c r="G18656">
        <v>7804</v>
      </c>
      <c r="H18656">
        <v>0.23986678822258201</v>
      </c>
      <c r="I18656">
        <v>0.71382528017432401</v>
      </c>
      <c r="J18656">
        <v>0.61355659322887801</v>
      </c>
      <c r="K18656" t="s">
        <v>34364</v>
      </c>
      <c r="L18656">
        <v>6</v>
      </c>
      <c r="M18656" t="s">
        <v>5133</v>
      </c>
      <c r="N18656">
        <v>1</v>
      </c>
      <c r="O18656">
        <v>9.7529258777633303E-4</v>
      </c>
    </row>
    <row r="18657" spans="1:15">
      <c r="A18657" t="s">
        <v>20758</v>
      </c>
      <c r="B18657" t="s">
        <v>23511</v>
      </c>
      <c r="C18657" t="s">
        <v>20759</v>
      </c>
      <c r="D18657">
        <v>2</v>
      </c>
      <c r="E18657">
        <v>6152</v>
      </c>
      <c r="F18657">
        <v>2</v>
      </c>
      <c r="G18657">
        <v>7804</v>
      </c>
      <c r="H18657">
        <v>0.62141708038142995</v>
      </c>
      <c r="I18657">
        <v>0.968912233598893</v>
      </c>
      <c r="J18657">
        <v>0.832812322140707</v>
      </c>
      <c r="K18657" t="s">
        <v>34365</v>
      </c>
      <c r="L18657">
        <v>2</v>
      </c>
      <c r="M18657" t="s">
        <v>5133</v>
      </c>
      <c r="N18657">
        <v>1</v>
      </c>
      <c r="O18657">
        <v>3.2509752925877802E-4</v>
      </c>
    </row>
    <row r="18658" spans="1:15">
      <c r="A18658" t="s">
        <v>20760</v>
      </c>
      <c r="B18658" t="s">
        <v>23513</v>
      </c>
      <c r="C18658" t="s">
        <v>20761</v>
      </c>
      <c r="D18658">
        <v>67</v>
      </c>
      <c r="E18658">
        <v>535</v>
      </c>
      <c r="F18658">
        <v>1076</v>
      </c>
      <c r="G18658">
        <v>8124</v>
      </c>
      <c r="H18658">
        <v>0.71421085326337996</v>
      </c>
      <c r="I18658">
        <v>0.99999999999997702</v>
      </c>
      <c r="J18658">
        <v>0.95041217501583097</v>
      </c>
      <c r="K18658" t="s">
        <v>34150</v>
      </c>
      <c r="L18658">
        <v>67</v>
      </c>
      <c r="M18658" t="s">
        <v>5133</v>
      </c>
      <c r="N18658">
        <v>6.2267657992565097E-2</v>
      </c>
      <c r="O18658">
        <v>0.125233644859813</v>
      </c>
    </row>
    <row r="18659" spans="1:15">
      <c r="A18659" t="s">
        <v>20760</v>
      </c>
      <c r="B18659" t="s">
        <v>23511</v>
      </c>
      <c r="C18659" t="s">
        <v>20761</v>
      </c>
      <c r="D18659">
        <v>884</v>
      </c>
      <c r="E18659">
        <v>6152</v>
      </c>
      <c r="F18659">
        <v>1064</v>
      </c>
      <c r="G18659">
        <v>7804</v>
      </c>
      <c r="H18659">
        <v>1.1280311466924101E-4</v>
      </c>
      <c r="I18659">
        <v>2.2166600078217199E-3</v>
      </c>
      <c r="J18659">
        <v>1.9052930745372999E-3</v>
      </c>
      <c r="K18659" t="s">
        <v>34149</v>
      </c>
      <c r="L18659">
        <v>884</v>
      </c>
      <c r="M18659" t="s">
        <v>5133</v>
      </c>
      <c r="N18659">
        <v>0.83082706766917302</v>
      </c>
      <c r="O18659">
        <v>0.14369310793237999</v>
      </c>
    </row>
    <row r="18660" spans="1:15">
      <c r="A18660" t="s">
        <v>20760</v>
      </c>
      <c r="B18660" t="s">
        <v>23518</v>
      </c>
      <c r="C18660" t="s">
        <v>20761</v>
      </c>
      <c r="D18660">
        <v>76</v>
      </c>
      <c r="E18660">
        <v>787</v>
      </c>
      <c r="F18660">
        <v>958</v>
      </c>
      <c r="G18660">
        <v>7393</v>
      </c>
      <c r="H18660">
        <v>0.99893525633150104</v>
      </c>
      <c r="I18660">
        <v>1</v>
      </c>
      <c r="J18660">
        <v>0.966855260484069</v>
      </c>
      <c r="K18660" t="s">
        <v>34148</v>
      </c>
      <c r="L18660">
        <v>76</v>
      </c>
      <c r="M18660" t="s">
        <v>5133</v>
      </c>
      <c r="N18660">
        <v>7.9331941544885196E-2</v>
      </c>
      <c r="O18660">
        <v>9.6569250317662003E-2</v>
      </c>
    </row>
    <row r="18661" spans="1:15">
      <c r="A18661" t="s">
        <v>20762</v>
      </c>
      <c r="B18661" t="s">
        <v>23511</v>
      </c>
      <c r="C18661" t="s">
        <v>20763</v>
      </c>
      <c r="D18661">
        <v>1</v>
      </c>
      <c r="E18661">
        <v>6152</v>
      </c>
      <c r="F18661">
        <v>1</v>
      </c>
      <c r="G18661">
        <v>7804</v>
      </c>
      <c r="H18661">
        <v>0.788313685289595</v>
      </c>
      <c r="I18661">
        <v>0.968912233598893</v>
      </c>
      <c r="J18661">
        <v>0.832812322140707</v>
      </c>
      <c r="K18661" t="s">
        <v>30022</v>
      </c>
      <c r="L18661">
        <v>1</v>
      </c>
      <c r="M18661" t="s">
        <v>5133</v>
      </c>
      <c r="N18661">
        <v>1</v>
      </c>
      <c r="O18661">
        <v>1.6254876462938901E-4</v>
      </c>
    </row>
    <row r="18662" spans="1:15">
      <c r="A18662" t="s">
        <v>20764</v>
      </c>
      <c r="B18662" t="s">
        <v>23511</v>
      </c>
      <c r="C18662" t="s">
        <v>20765</v>
      </c>
      <c r="D18662">
        <v>1</v>
      </c>
      <c r="E18662">
        <v>6152</v>
      </c>
      <c r="F18662">
        <v>1</v>
      </c>
      <c r="G18662">
        <v>7804</v>
      </c>
      <c r="H18662">
        <v>0.788313685289595</v>
      </c>
      <c r="I18662">
        <v>0.968912233598893</v>
      </c>
      <c r="J18662">
        <v>0.832812322140707</v>
      </c>
      <c r="K18662" t="s">
        <v>30022</v>
      </c>
      <c r="L18662">
        <v>1</v>
      </c>
      <c r="M18662" t="s">
        <v>5133</v>
      </c>
      <c r="N18662">
        <v>1</v>
      </c>
      <c r="O18662">
        <v>1.6254876462938901E-4</v>
      </c>
    </row>
    <row r="18663" spans="1:15">
      <c r="A18663" t="s">
        <v>20766</v>
      </c>
      <c r="B18663" t="s">
        <v>23511</v>
      </c>
      <c r="C18663" t="s">
        <v>20767</v>
      </c>
      <c r="D18663">
        <v>4</v>
      </c>
      <c r="E18663">
        <v>6152</v>
      </c>
      <c r="F18663">
        <v>6</v>
      </c>
      <c r="G18663">
        <v>7804</v>
      </c>
      <c r="H18663">
        <v>0.88632030892592895</v>
      </c>
      <c r="I18663">
        <v>1</v>
      </c>
      <c r="J18663">
        <v>0.85953329234717102</v>
      </c>
      <c r="K18663" t="s">
        <v>34366</v>
      </c>
      <c r="L18663">
        <v>4</v>
      </c>
      <c r="M18663" t="s">
        <v>5133</v>
      </c>
      <c r="N18663">
        <v>0.66666666666666696</v>
      </c>
      <c r="O18663">
        <v>6.5019505851755496E-4</v>
      </c>
    </row>
    <row r="18664" spans="1:15">
      <c r="A18664" t="s">
        <v>20766</v>
      </c>
      <c r="B18664" t="s">
        <v>23518</v>
      </c>
      <c r="C18664" t="s">
        <v>20767</v>
      </c>
      <c r="D18664">
        <v>2</v>
      </c>
      <c r="E18664">
        <v>787</v>
      </c>
      <c r="F18664">
        <v>6</v>
      </c>
      <c r="G18664">
        <v>7393</v>
      </c>
      <c r="H18664">
        <v>0.127121247527331</v>
      </c>
      <c r="I18664">
        <v>0.70232558016992197</v>
      </c>
      <c r="J18664">
        <v>0.67904718175981504</v>
      </c>
      <c r="K18664" t="s">
        <v>25622</v>
      </c>
      <c r="L18664">
        <v>2</v>
      </c>
      <c r="M18664" t="s">
        <v>5133</v>
      </c>
      <c r="N18664">
        <v>0.33333333333333298</v>
      </c>
      <c r="O18664">
        <v>2.5412960609911099E-3</v>
      </c>
    </row>
    <row r="18665" spans="1:15">
      <c r="A18665" t="s">
        <v>20768</v>
      </c>
      <c r="B18665" t="s">
        <v>23511</v>
      </c>
      <c r="C18665" t="s">
        <v>20769</v>
      </c>
      <c r="D18665">
        <v>3</v>
      </c>
      <c r="E18665">
        <v>6152</v>
      </c>
      <c r="F18665">
        <v>3</v>
      </c>
      <c r="G18665">
        <v>7804</v>
      </c>
      <c r="H18665">
        <v>0.489837867770546</v>
      </c>
      <c r="I18665">
        <v>0.96083957126938102</v>
      </c>
      <c r="J18665">
        <v>0.82587360011061495</v>
      </c>
      <c r="K18665" t="s">
        <v>34367</v>
      </c>
      <c r="L18665">
        <v>3</v>
      </c>
      <c r="M18665" t="s">
        <v>5133</v>
      </c>
      <c r="N18665">
        <v>1</v>
      </c>
      <c r="O18665">
        <v>4.8764629388816603E-4</v>
      </c>
    </row>
    <row r="18666" spans="1:15">
      <c r="A18666" t="s">
        <v>20770</v>
      </c>
      <c r="B18666" t="s">
        <v>23511</v>
      </c>
      <c r="C18666" t="s">
        <v>20771</v>
      </c>
      <c r="D18666">
        <v>3</v>
      </c>
      <c r="E18666">
        <v>6152</v>
      </c>
      <c r="F18666">
        <v>3</v>
      </c>
      <c r="G18666">
        <v>7804</v>
      </c>
      <c r="H18666">
        <v>0.489837867770546</v>
      </c>
      <c r="I18666">
        <v>0.96083957126938102</v>
      </c>
      <c r="J18666">
        <v>0.82587360011061495</v>
      </c>
      <c r="K18666" t="s">
        <v>24082</v>
      </c>
      <c r="L18666">
        <v>3</v>
      </c>
      <c r="M18666" t="s">
        <v>5133</v>
      </c>
      <c r="N18666">
        <v>1</v>
      </c>
      <c r="O18666">
        <v>4.8764629388816603E-4</v>
      </c>
    </row>
    <row r="18667" spans="1:15">
      <c r="A18667" t="s">
        <v>20772</v>
      </c>
      <c r="B18667" t="s">
        <v>23511</v>
      </c>
      <c r="C18667" t="s">
        <v>20773</v>
      </c>
      <c r="D18667">
        <v>3</v>
      </c>
      <c r="E18667">
        <v>6152</v>
      </c>
      <c r="F18667">
        <v>3</v>
      </c>
      <c r="G18667">
        <v>7804</v>
      </c>
      <c r="H18667">
        <v>0.489837867770546</v>
      </c>
      <c r="I18667">
        <v>0.96083957126938102</v>
      </c>
      <c r="J18667">
        <v>0.82587360011061495</v>
      </c>
      <c r="K18667" t="s">
        <v>24082</v>
      </c>
      <c r="L18667">
        <v>3</v>
      </c>
      <c r="M18667" t="s">
        <v>5133</v>
      </c>
      <c r="N18667">
        <v>1</v>
      </c>
      <c r="O18667">
        <v>4.8764629388816603E-4</v>
      </c>
    </row>
    <row r="18668" spans="1:15">
      <c r="A18668" t="s">
        <v>20774</v>
      </c>
      <c r="B18668" t="s">
        <v>23511</v>
      </c>
      <c r="C18668" t="s">
        <v>20775</v>
      </c>
      <c r="D18668">
        <v>10</v>
      </c>
      <c r="E18668">
        <v>6152</v>
      </c>
      <c r="F18668">
        <v>11</v>
      </c>
      <c r="G18668">
        <v>7804</v>
      </c>
      <c r="H18668">
        <v>0.28867792927582098</v>
      </c>
      <c r="I18668">
        <v>0.81015798566717701</v>
      </c>
      <c r="J18668">
        <v>0.69635776074186095</v>
      </c>
      <c r="K18668" t="s">
        <v>34368</v>
      </c>
      <c r="L18668">
        <v>10</v>
      </c>
      <c r="M18668" t="s">
        <v>5133</v>
      </c>
      <c r="N18668">
        <v>0.90909090909090895</v>
      </c>
      <c r="O18668">
        <v>1.62548764629389E-3</v>
      </c>
    </row>
    <row r="18669" spans="1:15">
      <c r="A18669" t="s">
        <v>20776</v>
      </c>
      <c r="B18669" t="s">
        <v>23511</v>
      </c>
      <c r="C18669" t="s">
        <v>20777</v>
      </c>
      <c r="D18669">
        <v>10</v>
      </c>
      <c r="E18669">
        <v>6152</v>
      </c>
      <c r="F18669">
        <v>11</v>
      </c>
      <c r="G18669">
        <v>7804</v>
      </c>
      <c r="H18669">
        <v>0.28867792927582098</v>
      </c>
      <c r="I18669">
        <v>0.81015798566717701</v>
      </c>
      <c r="J18669">
        <v>0.69635776074186095</v>
      </c>
      <c r="K18669" t="s">
        <v>34368</v>
      </c>
      <c r="L18669">
        <v>10</v>
      </c>
      <c r="M18669" t="s">
        <v>5133</v>
      </c>
      <c r="N18669">
        <v>0.90909090909090895</v>
      </c>
      <c r="O18669">
        <v>1.62548764629389E-3</v>
      </c>
    </row>
    <row r="18670" spans="1:15">
      <c r="A18670" t="s">
        <v>20778</v>
      </c>
      <c r="B18670" t="s">
        <v>23511</v>
      </c>
      <c r="C18670" t="s">
        <v>20779</v>
      </c>
      <c r="D18670">
        <v>38</v>
      </c>
      <c r="E18670">
        <v>6152</v>
      </c>
      <c r="F18670">
        <v>40</v>
      </c>
      <c r="G18670">
        <v>7804</v>
      </c>
      <c r="H18670">
        <v>4.9364215228166501E-3</v>
      </c>
      <c r="I18670">
        <v>4.8941661522789399E-2</v>
      </c>
      <c r="J18670">
        <v>4.2066987461624003E-2</v>
      </c>
      <c r="K18670" t="s">
        <v>34369</v>
      </c>
      <c r="L18670">
        <v>38</v>
      </c>
      <c r="M18670" t="s">
        <v>5133</v>
      </c>
      <c r="N18670">
        <v>0.95</v>
      </c>
      <c r="O18670">
        <v>6.1768530559167803E-3</v>
      </c>
    </row>
    <row r="18671" spans="1:15">
      <c r="A18671" t="s">
        <v>20780</v>
      </c>
      <c r="B18671" t="s">
        <v>23511</v>
      </c>
      <c r="C18671" t="s">
        <v>20781</v>
      </c>
      <c r="D18671">
        <v>15</v>
      </c>
      <c r="E18671">
        <v>6152</v>
      </c>
      <c r="F18671">
        <v>16</v>
      </c>
      <c r="G18671">
        <v>7804</v>
      </c>
      <c r="H18671">
        <v>0.117553998354144</v>
      </c>
      <c r="I18671">
        <v>0.47842873658393897</v>
      </c>
      <c r="J18671">
        <v>0.41122542710949</v>
      </c>
      <c r="K18671" t="s">
        <v>34370</v>
      </c>
      <c r="L18671">
        <v>15</v>
      </c>
      <c r="M18671" t="s">
        <v>5133</v>
      </c>
      <c r="N18671">
        <v>0.9375</v>
      </c>
      <c r="O18671">
        <v>2.4382314694408299E-3</v>
      </c>
    </row>
    <row r="18672" spans="1:15">
      <c r="A18672" t="s">
        <v>20782</v>
      </c>
      <c r="B18672" t="s">
        <v>23511</v>
      </c>
      <c r="C18672" t="s">
        <v>20783</v>
      </c>
      <c r="D18672">
        <v>20</v>
      </c>
      <c r="E18672">
        <v>6152</v>
      </c>
      <c r="F18672">
        <v>21</v>
      </c>
      <c r="G18672">
        <v>7804</v>
      </c>
      <c r="H18672">
        <v>4.4755802943696597E-2</v>
      </c>
      <c r="I18672">
        <v>0.25239912466249798</v>
      </c>
      <c r="J18672">
        <v>0.21694545060670101</v>
      </c>
      <c r="K18672" t="s">
        <v>34371</v>
      </c>
      <c r="L18672">
        <v>20</v>
      </c>
      <c r="M18672" t="s">
        <v>5133</v>
      </c>
      <c r="N18672">
        <v>0.952380952380952</v>
      </c>
      <c r="O18672">
        <v>3.2509752925877801E-3</v>
      </c>
    </row>
    <row r="18673" spans="1:15">
      <c r="A18673" t="s">
        <v>20784</v>
      </c>
      <c r="B18673" t="s">
        <v>23511</v>
      </c>
      <c r="C18673" t="s">
        <v>20785</v>
      </c>
      <c r="D18673">
        <v>4</v>
      </c>
      <c r="E18673">
        <v>6152</v>
      </c>
      <c r="F18673">
        <v>4</v>
      </c>
      <c r="G18673">
        <v>7804</v>
      </c>
      <c r="H18673">
        <v>0.38610601832086699</v>
      </c>
      <c r="I18673">
        <v>0.90829480295553899</v>
      </c>
      <c r="J18673">
        <v>0.78070962240619901</v>
      </c>
      <c r="K18673" t="s">
        <v>34372</v>
      </c>
      <c r="L18673">
        <v>4</v>
      </c>
      <c r="M18673" t="s">
        <v>5133</v>
      </c>
      <c r="N18673">
        <v>1</v>
      </c>
      <c r="O18673">
        <v>6.5019505851755496E-4</v>
      </c>
    </row>
    <row r="18674" spans="1:15">
      <c r="A18674" t="s">
        <v>20786</v>
      </c>
      <c r="B18674" t="s">
        <v>23511</v>
      </c>
      <c r="C18674" t="s">
        <v>20787</v>
      </c>
      <c r="D18674">
        <v>2</v>
      </c>
      <c r="E18674">
        <v>6152</v>
      </c>
      <c r="F18674">
        <v>2</v>
      </c>
      <c r="G18674">
        <v>7804</v>
      </c>
      <c r="H18674">
        <v>0.62141708038142995</v>
      </c>
      <c r="I18674">
        <v>0.968912233598893</v>
      </c>
      <c r="J18674">
        <v>0.832812322140707</v>
      </c>
      <c r="K18674" t="s">
        <v>28406</v>
      </c>
      <c r="L18674">
        <v>2</v>
      </c>
      <c r="M18674" t="s">
        <v>5133</v>
      </c>
      <c r="N18674">
        <v>1</v>
      </c>
      <c r="O18674">
        <v>3.2509752925877802E-4</v>
      </c>
    </row>
    <row r="18675" spans="1:15">
      <c r="A18675" t="s">
        <v>20788</v>
      </c>
      <c r="B18675" t="s">
        <v>23511</v>
      </c>
      <c r="C18675" t="s">
        <v>20789</v>
      </c>
      <c r="D18675">
        <v>2</v>
      </c>
      <c r="E18675">
        <v>6152</v>
      </c>
      <c r="F18675">
        <v>2</v>
      </c>
      <c r="G18675">
        <v>7804</v>
      </c>
      <c r="H18675">
        <v>0.62141708038142995</v>
      </c>
      <c r="I18675">
        <v>0.968912233598893</v>
      </c>
      <c r="J18675">
        <v>0.832812322140707</v>
      </c>
      <c r="K18675" t="s">
        <v>28406</v>
      </c>
      <c r="L18675">
        <v>2</v>
      </c>
      <c r="M18675" t="s">
        <v>5133</v>
      </c>
      <c r="N18675">
        <v>1</v>
      </c>
      <c r="O18675">
        <v>3.2509752925877802E-4</v>
      </c>
    </row>
    <row r="18676" spans="1:15">
      <c r="A18676" t="s">
        <v>20790</v>
      </c>
      <c r="B18676" t="s">
        <v>23511</v>
      </c>
      <c r="C18676" t="s">
        <v>20791</v>
      </c>
      <c r="D18676">
        <v>2</v>
      </c>
      <c r="E18676">
        <v>6152</v>
      </c>
      <c r="F18676">
        <v>2</v>
      </c>
      <c r="G18676">
        <v>7804</v>
      </c>
      <c r="H18676">
        <v>0.62141708038142995</v>
      </c>
      <c r="I18676">
        <v>0.968912233598893</v>
      </c>
      <c r="J18676">
        <v>0.832812322140707</v>
      </c>
      <c r="K18676" t="s">
        <v>28406</v>
      </c>
      <c r="L18676">
        <v>2</v>
      </c>
      <c r="M18676" t="s">
        <v>5133</v>
      </c>
      <c r="N18676">
        <v>1</v>
      </c>
      <c r="O18676">
        <v>3.2509752925877802E-4</v>
      </c>
    </row>
    <row r="18677" spans="1:15">
      <c r="A18677" t="s">
        <v>20792</v>
      </c>
      <c r="B18677" t="s">
        <v>23511</v>
      </c>
      <c r="C18677" t="s">
        <v>20793</v>
      </c>
      <c r="D18677">
        <v>6</v>
      </c>
      <c r="E18677">
        <v>6152</v>
      </c>
      <c r="F18677">
        <v>7</v>
      </c>
      <c r="G18677">
        <v>7804</v>
      </c>
      <c r="H18677">
        <v>0.54476030000281095</v>
      </c>
      <c r="I18677">
        <v>0.968912233598893</v>
      </c>
      <c r="J18677">
        <v>0.832812322140707</v>
      </c>
      <c r="K18677" t="s">
        <v>34373</v>
      </c>
      <c r="L18677">
        <v>6</v>
      </c>
      <c r="M18677" t="s">
        <v>5133</v>
      </c>
      <c r="N18677">
        <v>0.85714285714285698</v>
      </c>
      <c r="O18677">
        <v>9.7529258777633303E-4</v>
      </c>
    </row>
    <row r="18678" spans="1:15">
      <c r="A18678" t="s">
        <v>20794</v>
      </c>
      <c r="B18678" t="s">
        <v>23511</v>
      </c>
      <c r="C18678" t="s">
        <v>20795</v>
      </c>
      <c r="D18678">
        <v>4</v>
      </c>
      <c r="E18678">
        <v>6152</v>
      </c>
      <c r="F18678">
        <v>5</v>
      </c>
      <c r="G18678">
        <v>7804</v>
      </c>
      <c r="H18678">
        <v>0.71320711691885297</v>
      </c>
      <c r="I18678">
        <v>0.968912233598893</v>
      </c>
      <c r="J18678">
        <v>0.832812322140707</v>
      </c>
      <c r="K18678" t="s">
        <v>34374</v>
      </c>
      <c r="L18678">
        <v>4</v>
      </c>
      <c r="M18678" t="s">
        <v>5133</v>
      </c>
      <c r="N18678">
        <v>0.8</v>
      </c>
      <c r="O18678">
        <v>6.5019505851755496E-4</v>
      </c>
    </row>
    <row r="18679" spans="1:15">
      <c r="A18679" t="s">
        <v>20796</v>
      </c>
      <c r="B18679" t="s">
        <v>23511</v>
      </c>
      <c r="C18679" t="s">
        <v>20797</v>
      </c>
      <c r="D18679">
        <v>1</v>
      </c>
      <c r="E18679">
        <v>6152</v>
      </c>
      <c r="F18679">
        <v>1</v>
      </c>
      <c r="G18679">
        <v>7804</v>
      </c>
      <c r="H18679">
        <v>0.788313685289595</v>
      </c>
      <c r="I18679">
        <v>0.968912233598893</v>
      </c>
      <c r="J18679">
        <v>0.832812322140707</v>
      </c>
      <c r="K18679" t="s">
        <v>34001</v>
      </c>
      <c r="L18679">
        <v>1</v>
      </c>
      <c r="M18679" t="s">
        <v>5133</v>
      </c>
      <c r="N18679">
        <v>1</v>
      </c>
      <c r="O18679">
        <v>1.6254876462938901E-4</v>
      </c>
    </row>
    <row r="18680" spans="1:15">
      <c r="A18680" t="s">
        <v>20798</v>
      </c>
      <c r="B18680" t="s">
        <v>23513</v>
      </c>
      <c r="C18680" t="s">
        <v>20799</v>
      </c>
      <c r="D18680">
        <v>6</v>
      </c>
      <c r="E18680">
        <v>535</v>
      </c>
      <c r="F18680">
        <v>64</v>
      </c>
      <c r="G18680">
        <v>8124</v>
      </c>
      <c r="H18680">
        <v>0.244166324409824</v>
      </c>
      <c r="I18680">
        <v>0.86606003957330902</v>
      </c>
      <c r="J18680">
        <v>0.82311400590518402</v>
      </c>
      <c r="K18680" t="s">
        <v>29994</v>
      </c>
      <c r="L18680">
        <v>6</v>
      </c>
      <c r="M18680" t="s">
        <v>5133</v>
      </c>
      <c r="N18680">
        <v>9.375E-2</v>
      </c>
      <c r="O18680">
        <v>1.1214953271028E-2</v>
      </c>
    </row>
    <row r="18681" spans="1:15">
      <c r="A18681" t="s">
        <v>20798</v>
      </c>
      <c r="B18681" t="s">
        <v>23518</v>
      </c>
      <c r="C18681" t="s">
        <v>20799</v>
      </c>
      <c r="D18681">
        <v>3</v>
      </c>
      <c r="E18681">
        <v>787</v>
      </c>
      <c r="F18681">
        <v>52</v>
      </c>
      <c r="G18681">
        <v>7393</v>
      </c>
      <c r="H18681">
        <v>0.92599678098851401</v>
      </c>
      <c r="I18681">
        <v>1</v>
      </c>
      <c r="J18681">
        <v>0.966855260484069</v>
      </c>
      <c r="K18681" t="s">
        <v>34204</v>
      </c>
      <c r="L18681">
        <v>3</v>
      </c>
      <c r="M18681" t="s">
        <v>5133</v>
      </c>
      <c r="N18681">
        <v>5.7692307692307702E-2</v>
      </c>
      <c r="O18681">
        <v>3.8119440914866601E-3</v>
      </c>
    </row>
    <row r="18682" spans="1:15">
      <c r="A18682" t="s">
        <v>20798</v>
      </c>
      <c r="B18682" t="s">
        <v>23511</v>
      </c>
      <c r="C18682" t="s">
        <v>20799</v>
      </c>
      <c r="D18682">
        <v>49</v>
      </c>
      <c r="E18682">
        <v>6152</v>
      </c>
      <c r="F18682">
        <v>61</v>
      </c>
      <c r="G18682">
        <v>7804</v>
      </c>
      <c r="H18682">
        <v>0.46016768931795599</v>
      </c>
      <c r="I18682">
        <v>0.96083957126938102</v>
      </c>
      <c r="J18682">
        <v>0.82587360011061495</v>
      </c>
      <c r="K18682" t="s">
        <v>34375</v>
      </c>
      <c r="L18682">
        <v>49</v>
      </c>
      <c r="M18682" t="s">
        <v>5133</v>
      </c>
      <c r="N18682">
        <v>0.80327868852458995</v>
      </c>
      <c r="O18682">
        <v>7.9648894668400503E-3</v>
      </c>
    </row>
    <row r="18683" spans="1:15">
      <c r="A18683" t="s">
        <v>20800</v>
      </c>
      <c r="B18683" t="s">
        <v>23518</v>
      </c>
      <c r="C18683" t="s">
        <v>20801</v>
      </c>
      <c r="D18683">
        <v>3</v>
      </c>
      <c r="E18683">
        <v>787</v>
      </c>
      <c r="F18683">
        <v>65</v>
      </c>
      <c r="G18683">
        <v>7393</v>
      </c>
      <c r="H18683">
        <v>0.975012534265421</v>
      </c>
      <c r="I18683">
        <v>1</v>
      </c>
      <c r="J18683">
        <v>0.966855260484069</v>
      </c>
      <c r="K18683" t="s">
        <v>34376</v>
      </c>
      <c r="L18683">
        <v>3</v>
      </c>
      <c r="M18683" t="s">
        <v>5133</v>
      </c>
      <c r="N18683">
        <v>4.6153846153846198E-2</v>
      </c>
      <c r="O18683">
        <v>3.8119440914866601E-3</v>
      </c>
    </row>
    <row r="18684" spans="1:15">
      <c r="A18684" t="s">
        <v>20800</v>
      </c>
      <c r="B18684" t="s">
        <v>23511</v>
      </c>
      <c r="C18684" t="s">
        <v>20801</v>
      </c>
      <c r="D18684">
        <v>63</v>
      </c>
      <c r="E18684">
        <v>6152</v>
      </c>
      <c r="F18684">
        <v>70</v>
      </c>
      <c r="G18684">
        <v>7804</v>
      </c>
      <c r="H18684">
        <v>1.10489603456155E-2</v>
      </c>
      <c r="I18684">
        <v>8.9234630518937E-2</v>
      </c>
      <c r="J18684">
        <v>7.67001357613252E-2</v>
      </c>
      <c r="K18684" t="s">
        <v>34377</v>
      </c>
      <c r="L18684">
        <v>63</v>
      </c>
      <c r="M18684" t="s">
        <v>5133</v>
      </c>
      <c r="N18684">
        <v>0.9</v>
      </c>
      <c r="O18684">
        <v>1.02405721716515E-2</v>
      </c>
    </row>
    <row r="18685" spans="1:15">
      <c r="A18685" t="s">
        <v>20802</v>
      </c>
      <c r="B18685" t="s">
        <v>23511</v>
      </c>
      <c r="C18685" t="s">
        <v>20803</v>
      </c>
      <c r="D18685">
        <v>1</v>
      </c>
      <c r="E18685">
        <v>6152</v>
      </c>
      <c r="F18685">
        <v>1</v>
      </c>
      <c r="G18685">
        <v>7804</v>
      </c>
      <c r="H18685">
        <v>0.788313685289595</v>
      </c>
      <c r="I18685">
        <v>0.968912233598893</v>
      </c>
      <c r="J18685">
        <v>0.832812322140707</v>
      </c>
      <c r="K18685" t="s">
        <v>34378</v>
      </c>
      <c r="L18685">
        <v>1</v>
      </c>
      <c r="M18685" t="s">
        <v>5133</v>
      </c>
      <c r="N18685">
        <v>1</v>
      </c>
      <c r="O18685">
        <v>1.6254876462938901E-4</v>
      </c>
    </row>
    <row r="18686" spans="1:15">
      <c r="A18686" t="s">
        <v>20804</v>
      </c>
      <c r="B18686" t="s">
        <v>23518</v>
      </c>
      <c r="C18686" t="s">
        <v>20805</v>
      </c>
      <c r="D18686">
        <v>1</v>
      </c>
      <c r="E18686">
        <v>787</v>
      </c>
      <c r="F18686">
        <v>6</v>
      </c>
      <c r="G18686">
        <v>7393</v>
      </c>
      <c r="H18686">
        <v>0.49113550780958298</v>
      </c>
      <c r="I18686">
        <v>1</v>
      </c>
      <c r="J18686">
        <v>0.966855260484069</v>
      </c>
      <c r="K18686" t="s">
        <v>25090</v>
      </c>
      <c r="L18686">
        <v>1</v>
      </c>
      <c r="M18686" t="s">
        <v>5133</v>
      </c>
      <c r="N18686">
        <v>0.16666666666666699</v>
      </c>
      <c r="O18686">
        <v>1.27064803049555E-3</v>
      </c>
    </row>
    <row r="18687" spans="1:15">
      <c r="A18687" t="s">
        <v>20804</v>
      </c>
      <c r="B18687" t="s">
        <v>23511</v>
      </c>
      <c r="C18687" t="s">
        <v>20805</v>
      </c>
      <c r="D18687">
        <v>10</v>
      </c>
      <c r="E18687">
        <v>6152</v>
      </c>
      <c r="F18687">
        <v>11</v>
      </c>
      <c r="G18687">
        <v>7804</v>
      </c>
      <c r="H18687">
        <v>0.28867792927582098</v>
      </c>
      <c r="I18687">
        <v>0.81015798566717701</v>
      </c>
      <c r="J18687">
        <v>0.69635776074186095</v>
      </c>
      <c r="K18687" t="s">
        <v>34379</v>
      </c>
      <c r="L18687">
        <v>10</v>
      </c>
      <c r="M18687" t="s">
        <v>5133</v>
      </c>
      <c r="N18687">
        <v>0.90909090909090895</v>
      </c>
      <c r="O18687">
        <v>1.62548764629389E-3</v>
      </c>
    </row>
    <row r="18688" spans="1:15">
      <c r="A18688" t="s">
        <v>20806</v>
      </c>
      <c r="B18688" t="s">
        <v>23511</v>
      </c>
      <c r="C18688" t="s">
        <v>20807</v>
      </c>
      <c r="D18688">
        <v>9</v>
      </c>
      <c r="E18688">
        <v>6152</v>
      </c>
      <c r="F18688">
        <v>9</v>
      </c>
      <c r="G18688">
        <v>7804</v>
      </c>
      <c r="H18688">
        <v>0.117423000773971</v>
      </c>
      <c r="I18688">
        <v>0.47842873658393897</v>
      </c>
      <c r="J18688">
        <v>0.41122542710949</v>
      </c>
      <c r="K18688" t="s">
        <v>34380</v>
      </c>
      <c r="L18688">
        <v>9</v>
      </c>
      <c r="M18688" t="s">
        <v>5133</v>
      </c>
      <c r="N18688">
        <v>1</v>
      </c>
      <c r="O18688">
        <v>1.4629388816645001E-3</v>
      </c>
    </row>
    <row r="18689" spans="1:15">
      <c r="A18689" t="s">
        <v>20808</v>
      </c>
      <c r="B18689" t="s">
        <v>23511</v>
      </c>
      <c r="C18689" t="s">
        <v>20809</v>
      </c>
      <c r="D18689">
        <v>5</v>
      </c>
      <c r="E18689">
        <v>6152</v>
      </c>
      <c r="F18689">
        <v>5</v>
      </c>
      <c r="G18689">
        <v>7804</v>
      </c>
      <c r="H18689">
        <v>0.30433074367137097</v>
      </c>
      <c r="I18689">
        <v>0.81020448119108801</v>
      </c>
      <c r="J18689">
        <v>0.69639772519260701</v>
      </c>
      <c r="K18689" t="s">
        <v>34381</v>
      </c>
      <c r="L18689">
        <v>5</v>
      </c>
      <c r="M18689" t="s">
        <v>5133</v>
      </c>
      <c r="N18689">
        <v>1</v>
      </c>
      <c r="O18689">
        <v>8.1274382314694405E-4</v>
      </c>
    </row>
    <row r="18690" spans="1:15">
      <c r="A18690" t="s">
        <v>20810</v>
      </c>
      <c r="B18690" t="s">
        <v>23511</v>
      </c>
      <c r="C18690" t="s">
        <v>20811</v>
      </c>
      <c r="D18690">
        <v>3</v>
      </c>
      <c r="E18690">
        <v>6152</v>
      </c>
      <c r="F18690">
        <v>3</v>
      </c>
      <c r="G18690">
        <v>7804</v>
      </c>
      <c r="H18690">
        <v>0.489837867770546</v>
      </c>
      <c r="I18690">
        <v>0.96083957126938102</v>
      </c>
      <c r="J18690">
        <v>0.82587360011061495</v>
      </c>
      <c r="K18690" t="s">
        <v>34382</v>
      </c>
      <c r="L18690">
        <v>3</v>
      </c>
      <c r="M18690" t="s">
        <v>5133</v>
      </c>
      <c r="N18690">
        <v>1</v>
      </c>
      <c r="O18690">
        <v>4.8764629388816603E-4</v>
      </c>
    </row>
    <row r="18691" spans="1:15">
      <c r="A18691" t="s">
        <v>20812</v>
      </c>
      <c r="B18691" t="s">
        <v>23511</v>
      </c>
      <c r="C18691" t="s">
        <v>20813</v>
      </c>
      <c r="D18691">
        <v>2</v>
      </c>
      <c r="E18691">
        <v>6152</v>
      </c>
      <c r="F18691">
        <v>2</v>
      </c>
      <c r="G18691">
        <v>7804</v>
      </c>
      <c r="H18691">
        <v>0.62141708038142995</v>
      </c>
      <c r="I18691">
        <v>0.968912233598893</v>
      </c>
      <c r="J18691">
        <v>0.832812322140707</v>
      </c>
      <c r="K18691" t="s">
        <v>34383</v>
      </c>
      <c r="L18691">
        <v>2</v>
      </c>
      <c r="M18691" t="s">
        <v>5133</v>
      </c>
      <c r="N18691">
        <v>1</v>
      </c>
      <c r="O18691">
        <v>3.2509752925877802E-4</v>
      </c>
    </row>
    <row r="18692" spans="1:15">
      <c r="A18692" t="s">
        <v>20814</v>
      </c>
      <c r="B18692" t="s">
        <v>23511</v>
      </c>
      <c r="C18692" t="s">
        <v>20815</v>
      </c>
      <c r="D18692">
        <v>11</v>
      </c>
      <c r="E18692">
        <v>6152</v>
      </c>
      <c r="F18692">
        <v>11</v>
      </c>
      <c r="G18692">
        <v>7804</v>
      </c>
      <c r="H18692">
        <v>7.29234120922964E-2</v>
      </c>
      <c r="I18692">
        <v>0.34901846963959998</v>
      </c>
      <c r="J18692">
        <v>0.29999299429929699</v>
      </c>
      <c r="K18692" t="s">
        <v>34384</v>
      </c>
      <c r="L18692">
        <v>11</v>
      </c>
      <c r="M18692" t="s">
        <v>5133</v>
      </c>
      <c r="N18692">
        <v>1</v>
      </c>
      <c r="O18692">
        <v>1.78803641092328E-3</v>
      </c>
    </row>
    <row r="18693" spans="1:15">
      <c r="A18693" t="s">
        <v>20816</v>
      </c>
      <c r="B18693" t="s">
        <v>23511</v>
      </c>
      <c r="C18693" t="s">
        <v>20817</v>
      </c>
      <c r="D18693">
        <v>11</v>
      </c>
      <c r="E18693">
        <v>6152</v>
      </c>
      <c r="F18693">
        <v>11</v>
      </c>
      <c r="G18693">
        <v>7804</v>
      </c>
      <c r="H18693">
        <v>7.29234120922964E-2</v>
      </c>
      <c r="I18693">
        <v>0.34901846963959998</v>
      </c>
      <c r="J18693">
        <v>0.29999299429929699</v>
      </c>
      <c r="K18693" t="s">
        <v>34384</v>
      </c>
      <c r="L18693">
        <v>11</v>
      </c>
      <c r="M18693" t="s">
        <v>5133</v>
      </c>
      <c r="N18693">
        <v>1</v>
      </c>
      <c r="O18693">
        <v>1.78803641092328E-3</v>
      </c>
    </row>
    <row r="18694" spans="1:15">
      <c r="A18694" t="s">
        <v>20818</v>
      </c>
      <c r="B18694" t="s">
        <v>23511</v>
      </c>
      <c r="C18694" t="s">
        <v>20819</v>
      </c>
      <c r="D18694">
        <v>5</v>
      </c>
      <c r="E18694">
        <v>6152</v>
      </c>
      <c r="F18694">
        <v>5</v>
      </c>
      <c r="G18694">
        <v>7804</v>
      </c>
      <c r="H18694">
        <v>0.30433074367137097</v>
      </c>
      <c r="I18694">
        <v>0.81020448119108801</v>
      </c>
      <c r="J18694">
        <v>0.69639772519260701</v>
      </c>
      <c r="K18694" t="s">
        <v>24248</v>
      </c>
      <c r="L18694">
        <v>5</v>
      </c>
      <c r="M18694" t="s">
        <v>5133</v>
      </c>
      <c r="N18694">
        <v>1</v>
      </c>
      <c r="O18694">
        <v>8.1274382314694405E-4</v>
      </c>
    </row>
    <row r="18695" spans="1:15">
      <c r="A18695" t="s">
        <v>20820</v>
      </c>
      <c r="B18695" t="s">
        <v>23511</v>
      </c>
      <c r="C18695" t="s">
        <v>20821</v>
      </c>
      <c r="D18695">
        <v>4</v>
      </c>
      <c r="E18695">
        <v>6152</v>
      </c>
      <c r="F18695">
        <v>4</v>
      </c>
      <c r="G18695">
        <v>7804</v>
      </c>
      <c r="H18695">
        <v>0.38610601832086699</v>
      </c>
      <c r="I18695">
        <v>0.90829480295553899</v>
      </c>
      <c r="J18695">
        <v>0.78070962240619901</v>
      </c>
      <c r="K18695" t="s">
        <v>24989</v>
      </c>
      <c r="L18695">
        <v>4</v>
      </c>
      <c r="M18695" t="s">
        <v>5133</v>
      </c>
      <c r="N18695">
        <v>1</v>
      </c>
      <c r="O18695">
        <v>6.5019505851755496E-4</v>
      </c>
    </row>
    <row r="18696" spans="1:15">
      <c r="A18696" t="s">
        <v>20822</v>
      </c>
      <c r="B18696" t="s">
        <v>23511</v>
      </c>
      <c r="C18696" t="s">
        <v>20823</v>
      </c>
      <c r="D18696">
        <v>1</v>
      </c>
      <c r="E18696">
        <v>6152</v>
      </c>
      <c r="F18696">
        <v>1</v>
      </c>
      <c r="G18696">
        <v>7804</v>
      </c>
      <c r="H18696">
        <v>0.788313685289595</v>
      </c>
      <c r="I18696">
        <v>0.968912233598893</v>
      </c>
      <c r="J18696">
        <v>0.832812322140707</v>
      </c>
      <c r="K18696" t="s">
        <v>33891</v>
      </c>
      <c r="L18696">
        <v>1</v>
      </c>
      <c r="M18696" t="s">
        <v>5133</v>
      </c>
      <c r="N18696">
        <v>1</v>
      </c>
      <c r="O18696">
        <v>1.6254876462938901E-4</v>
      </c>
    </row>
    <row r="18697" spans="1:15">
      <c r="A18697" t="s">
        <v>20824</v>
      </c>
      <c r="B18697" t="s">
        <v>23511</v>
      </c>
      <c r="C18697" t="s">
        <v>20825</v>
      </c>
      <c r="D18697">
        <v>1</v>
      </c>
      <c r="E18697">
        <v>6152</v>
      </c>
      <c r="F18697">
        <v>1</v>
      </c>
      <c r="G18697">
        <v>7804</v>
      </c>
      <c r="H18697">
        <v>0.788313685289595</v>
      </c>
      <c r="I18697">
        <v>0.968912233598893</v>
      </c>
      <c r="J18697">
        <v>0.832812322140707</v>
      </c>
      <c r="K18697" t="s">
        <v>33892</v>
      </c>
      <c r="L18697">
        <v>1</v>
      </c>
      <c r="M18697" t="s">
        <v>5133</v>
      </c>
      <c r="N18697">
        <v>1</v>
      </c>
      <c r="O18697">
        <v>1.6254876462938901E-4</v>
      </c>
    </row>
    <row r="18777" spans="7:7">
      <c r="G18777" s="34"/>
    </row>
    <row r="19001" spans="7:7">
      <c r="G19001" s="34"/>
    </row>
    <row r="19109" spans="7:7">
      <c r="G19109" s="34"/>
    </row>
    <row r="19145" spans="7:7">
      <c r="G19145" s="34"/>
    </row>
    <row r="19149" spans="7:7">
      <c r="G19149" s="34"/>
    </row>
    <row r="19235" spans="7:7">
      <c r="G19235" s="34"/>
    </row>
    <row r="19243" spans="7:7">
      <c r="G19243" s="34"/>
    </row>
    <row r="19247" spans="7:7">
      <c r="G19247" s="34"/>
    </row>
    <row r="19337" spans="7:7">
      <c r="G19337" s="34"/>
    </row>
    <row r="19510" spans="7:7">
      <c r="G19510" s="34"/>
    </row>
    <row r="19628" spans="7:7">
      <c r="G19628" s="34"/>
    </row>
    <row r="19981" spans="7:7">
      <c r="G19981" s="34"/>
    </row>
    <row r="20094" spans="7:7">
      <c r="G20094" s="34"/>
    </row>
    <row r="20256" spans="7:7">
      <c r="G20256" s="34"/>
    </row>
    <row r="20414" spans="7:7">
      <c r="G20414" s="34"/>
    </row>
    <row r="20470" spans="7:7">
      <c r="G20470" s="34"/>
    </row>
    <row r="20744" spans="7:7">
      <c r="G20744" s="34"/>
    </row>
    <row r="22366" spans="7:7">
      <c r="G22366" s="34"/>
    </row>
    <row r="23227" spans="7:9">
      <c r="G23227" s="34"/>
    </row>
    <row r="23230" spans="7:9">
      <c r="G23230" s="34"/>
      <c r="H23230" s="34"/>
      <c r="I23230" s="34"/>
    </row>
    <row r="23238" spans="7:9">
      <c r="G23238" s="34"/>
    </row>
    <row r="23246" spans="7:9">
      <c r="G23246" s="34"/>
      <c r="H23246" s="34"/>
      <c r="I23246" s="34"/>
    </row>
    <row r="24095" spans="7:7">
      <c r="G24095" s="34"/>
    </row>
    <row r="24098" spans="7:7">
      <c r="G24098" s="34"/>
    </row>
    <row r="24333" spans="7:9">
      <c r="G24333" s="34"/>
      <c r="H24333" s="34"/>
      <c r="I24333" s="34"/>
    </row>
    <row r="24342" spans="7:7">
      <c r="G24342" s="34"/>
    </row>
    <row r="24428" spans="7:7">
      <c r="G24428" s="34"/>
    </row>
    <row r="24493" spans="7:7">
      <c r="G24493" s="34"/>
    </row>
    <row r="24662" spans="7:7">
      <c r="G24662" s="34"/>
    </row>
    <row r="24897" spans="7:7">
      <c r="G24897" s="34"/>
    </row>
    <row r="25180" spans="7:7">
      <c r="G25180" s="34"/>
    </row>
    <row r="25187" spans="7:7">
      <c r="G25187" s="34"/>
    </row>
    <row r="25313" spans="7:7">
      <c r="G25313" s="34"/>
    </row>
    <row r="25318" spans="7:7">
      <c r="G25318" s="34"/>
    </row>
    <row r="27150" spans="7:7">
      <c r="G27150" s="34"/>
    </row>
    <row r="27363" spans="7:7">
      <c r="G27363" s="34"/>
    </row>
    <row r="27429" spans="7:7">
      <c r="G27429" s="34"/>
    </row>
    <row r="27430" spans="7:7">
      <c r="G27430" s="34"/>
    </row>
    <row r="27441" spans="7:7">
      <c r="G27441" s="34"/>
    </row>
    <row r="27442" spans="7:7">
      <c r="G27442" s="34"/>
    </row>
    <row r="27575" spans="7:7">
      <c r="G27575" s="34"/>
    </row>
    <row r="27715" spans="7:7">
      <c r="G27715" s="34"/>
    </row>
    <row r="27804" spans="7:7">
      <c r="G27804" s="34"/>
    </row>
    <row r="27944" spans="7:7">
      <c r="G27944" s="34"/>
    </row>
    <row r="27971" spans="7:7">
      <c r="G27971" s="34"/>
    </row>
    <row r="27990" spans="7:7">
      <c r="G27990" s="34"/>
    </row>
    <row r="28096" spans="7:7">
      <c r="G28096" s="34"/>
    </row>
    <row r="28306" spans="7:7">
      <c r="G28306" s="34"/>
    </row>
    <row r="28312" spans="7:7">
      <c r="G28312" s="34"/>
    </row>
    <row r="28350" spans="7:7">
      <c r="G28350" s="34"/>
    </row>
    <row r="28360" spans="7:7">
      <c r="G28360" s="34"/>
    </row>
    <row r="28364" spans="7:7">
      <c r="G28364" s="34"/>
    </row>
    <row r="28553" spans="7:7">
      <c r="G28553" s="34"/>
    </row>
    <row r="28652" spans="7:7">
      <c r="G28652" s="34"/>
    </row>
    <row r="28854" spans="7:7">
      <c r="G28854" s="34"/>
    </row>
    <row r="28905" spans="7:7">
      <c r="G28905" s="34"/>
    </row>
    <row r="29096" spans="7:7">
      <c r="G29096" s="34"/>
    </row>
    <row r="29097" spans="7:7">
      <c r="G29097" s="34"/>
    </row>
    <row r="29200" spans="7:7">
      <c r="G29200" s="34"/>
    </row>
    <row r="29326" spans="7:7">
      <c r="G29326" s="34"/>
    </row>
    <row r="29330" spans="7:7">
      <c r="G29330" s="34"/>
    </row>
    <row r="29671" spans="7:7">
      <c r="G29671" s="34"/>
    </row>
    <row r="29685" spans="7:7">
      <c r="G29685" s="34"/>
    </row>
    <row r="29932" spans="7:7">
      <c r="G29932" s="34"/>
    </row>
    <row r="30110" spans="7:7">
      <c r="G30110" s="34"/>
    </row>
    <row r="30744" spans="7:7">
      <c r="G30744" s="34"/>
    </row>
    <row r="30788" spans="7:7">
      <c r="G30788" s="34"/>
    </row>
    <row r="31041" spans="7:7">
      <c r="G31041" s="34"/>
    </row>
    <row r="32544" spans="7:9">
      <c r="G32544" s="34"/>
      <c r="H32544" s="34"/>
      <c r="I32544" s="34"/>
    </row>
    <row r="33861" spans="7:7">
      <c r="G33861" s="34"/>
    </row>
    <row r="34021" spans="7:7">
      <c r="G34021" s="34"/>
    </row>
    <row r="34068" spans="7:7">
      <c r="G34068" s="34"/>
    </row>
    <row r="34177" spans="7:7">
      <c r="G34177" s="34"/>
    </row>
    <row r="34417" spans="7:7">
      <c r="G34417" s="34"/>
    </row>
    <row r="35428" spans="7:7">
      <c r="G35428" s="34"/>
    </row>
    <row r="35438" spans="7:7">
      <c r="G35438" s="34"/>
    </row>
    <row r="35444" spans="7:9">
      <c r="G35444" s="34"/>
      <c r="I35444" s="34"/>
    </row>
    <row r="36177" spans="7:7">
      <c r="G36177" s="34"/>
    </row>
    <row r="36298" spans="7:7">
      <c r="G36298" s="34"/>
    </row>
    <row r="37992" spans="7:7">
      <c r="G37992" s="34"/>
    </row>
    <row r="39010" spans="7:7">
      <c r="G39010" s="34"/>
    </row>
    <row r="39952" spans="7:7">
      <c r="G39952" s="34"/>
    </row>
    <row r="42852" spans="7:7">
      <c r="G42852" s="34"/>
    </row>
    <row r="42856" spans="7:7">
      <c r="G42856" s="34"/>
    </row>
    <row r="42950" spans="7:7">
      <c r="G42950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3"/>
  <sheetViews>
    <sheetView tabSelected="1" topLeftCell="A36" zoomScaleSheetLayoutView="100" workbookViewId="0">
      <selection activeCell="S48" sqref="S48"/>
    </sheetView>
  </sheetViews>
  <sheetFormatPr defaultColWidth="9" defaultRowHeight="15"/>
  <sheetData>
    <row r="1" spans="1:15">
      <c r="A1" t="s">
        <v>20826</v>
      </c>
      <c r="B1" t="s">
        <v>208</v>
      </c>
      <c r="C1" t="s">
        <v>20880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23510</v>
      </c>
      <c r="M1" t="s">
        <v>217</v>
      </c>
      <c r="N1" t="s">
        <v>218</v>
      </c>
      <c r="O1" t="s">
        <v>219</v>
      </c>
    </row>
    <row r="2" spans="1:15">
      <c r="A2" t="s">
        <v>20827</v>
      </c>
      <c r="B2" t="s">
        <v>23518</v>
      </c>
      <c r="C2" t="s">
        <v>20828</v>
      </c>
      <c r="D2">
        <v>63</v>
      </c>
      <c r="E2">
        <v>1261</v>
      </c>
      <c r="F2">
        <v>501</v>
      </c>
      <c r="G2">
        <v>10298</v>
      </c>
      <c r="H2">
        <v>0.42998605433991299</v>
      </c>
      <c r="I2">
        <v>0.99999989962534297</v>
      </c>
      <c r="J2">
        <v>0.92105253912860496</v>
      </c>
      <c r="K2" t="s">
        <v>34385</v>
      </c>
      <c r="L2">
        <v>63</v>
      </c>
      <c r="M2" t="s">
        <v>20829</v>
      </c>
      <c r="N2">
        <v>0.125748502994012</v>
      </c>
      <c r="O2">
        <v>4.9960348929421097E-2</v>
      </c>
    </row>
    <row r="3" spans="1:15">
      <c r="A3" t="s">
        <v>20827</v>
      </c>
      <c r="B3" t="s">
        <v>23513</v>
      </c>
      <c r="C3" t="s">
        <v>20828</v>
      </c>
      <c r="D3">
        <v>45</v>
      </c>
      <c r="E3">
        <v>1041</v>
      </c>
      <c r="F3">
        <v>570</v>
      </c>
      <c r="G3">
        <v>11165</v>
      </c>
      <c r="H3">
        <v>0.90172296127632401</v>
      </c>
      <c r="I3">
        <v>0.99799088295428495</v>
      </c>
      <c r="J3">
        <v>0.96297365899097698</v>
      </c>
      <c r="K3" t="s">
        <v>34386</v>
      </c>
      <c r="L3">
        <v>45</v>
      </c>
      <c r="M3" t="s">
        <v>20829</v>
      </c>
      <c r="N3">
        <v>7.8947368421052599E-2</v>
      </c>
      <c r="O3">
        <v>4.3227665706051903E-2</v>
      </c>
    </row>
    <row r="4" spans="1:15">
      <c r="A4" t="s">
        <v>20827</v>
      </c>
      <c r="B4" t="s">
        <v>23511</v>
      </c>
      <c r="C4" t="s">
        <v>20828</v>
      </c>
      <c r="D4">
        <v>419</v>
      </c>
      <c r="E4">
        <v>7517</v>
      </c>
      <c r="F4">
        <v>557</v>
      </c>
      <c r="G4">
        <v>10833</v>
      </c>
      <c r="H4">
        <v>1.0667226958627899E-3</v>
      </c>
      <c r="I4">
        <v>2.5601344700707002E-3</v>
      </c>
      <c r="J4">
        <v>8.9829279651603496E-4</v>
      </c>
      <c r="K4" t="s">
        <v>34387</v>
      </c>
      <c r="L4">
        <v>419</v>
      </c>
      <c r="M4" t="s">
        <v>20829</v>
      </c>
      <c r="N4">
        <v>0.75224416517055703</v>
      </c>
      <c r="O4">
        <v>5.5740321936942901E-2</v>
      </c>
    </row>
    <row r="5" spans="1:15">
      <c r="A5" t="s">
        <v>20830</v>
      </c>
      <c r="B5" t="s">
        <v>23518</v>
      </c>
      <c r="C5" t="s">
        <v>20831</v>
      </c>
      <c r="D5">
        <v>20</v>
      </c>
      <c r="E5">
        <v>1261</v>
      </c>
      <c r="F5">
        <v>222</v>
      </c>
      <c r="G5">
        <v>10298</v>
      </c>
      <c r="H5">
        <v>0.94907573803225698</v>
      </c>
      <c r="I5">
        <v>0.99999989962534297</v>
      </c>
      <c r="J5">
        <v>0.92105253912860496</v>
      </c>
      <c r="K5" t="s">
        <v>34388</v>
      </c>
      <c r="L5">
        <v>20</v>
      </c>
      <c r="M5" t="s">
        <v>20829</v>
      </c>
      <c r="N5">
        <v>9.00900900900901E-2</v>
      </c>
      <c r="O5">
        <v>1.58604282315623E-2</v>
      </c>
    </row>
    <row r="6" spans="1:15">
      <c r="A6" t="s">
        <v>20830</v>
      </c>
      <c r="B6" t="s">
        <v>23513</v>
      </c>
      <c r="C6" t="s">
        <v>20831</v>
      </c>
      <c r="D6">
        <v>21</v>
      </c>
      <c r="E6">
        <v>1041</v>
      </c>
      <c r="F6">
        <v>239</v>
      </c>
      <c r="G6">
        <v>11165</v>
      </c>
      <c r="H6">
        <v>0.64658962433843303</v>
      </c>
      <c r="I6">
        <v>0.99799088295428495</v>
      </c>
      <c r="J6">
        <v>0.96297365899097698</v>
      </c>
      <c r="K6" t="s">
        <v>34389</v>
      </c>
      <c r="L6">
        <v>21</v>
      </c>
      <c r="M6" t="s">
        <v>20829</v>
      </c>
      <c r="N6">
        <v>8.78661087866109E-2</v>
      </c>
      <c r="O6">
        <v>2.0172910662824201E-2</v>
      </c>
    </row>
    <row r="7" spans="1:15">
      <c r="A7" t="s">
        <v>20830</v>
      </c>
      <c r="B7" t="s">
        <v>23511</v>
      </c>
      <c r="C7" t="s">
        <v>20831</v>
      </c>
      <c r="D7">
        <v>193</v>
      </c>
      <c r="E7">
        <v>7517</v>
      </c>
      <c r="F7">
        <v>258</v>
      </c>
      <c r="G7">
        <v>10833</v>
      </c>
      <c r="H7">
        <v>3.1092724592120501E-2</v>
      </c>
      <c r="I7">
        <v>4.9748359347392801E-2</v>
      </c>
      <c r="J7">
        <v>1.7455564683295701E-2</v>
      </c>
      <c r="K7" t="s">
        <v>34390</v>
      </c>
      <c r="L7">
        <v>193</v>
      </c>
      <c r="M7" t="s">
        <v>20829</v>
      </c>
      <c r="N7">
        <v>0.74806201550387597</v>
      </c>
      <c r="O7">
        <v>2.5675136357589501E-2</v>
      </c>
    </row>
    <row r="8" spans="1:15">
      <c r="A8" t="s">
        <v>20832</v>
      </c>
      <c r="B8" t="s">
        <v>23518</v>
      </c>
      <c r="C8" t="s">
        <v>20833</v>
      </c>
      <c r="D8">
        <v>88</v>
      </c>
      <c r="E8">
        <v>1261</v>
      </c>
      <c r="F8">
        <v>492</v>
      </c>
      <c r="G8">
        <v>10298</v>
      </c>
      <c r="H8">
        <v>1.27409545071936E-4</v>
      </c>
      <c r="I8">
        <v>1.52891454086323E-3</v>
      </c>
      <c r="J8">
        <v>1.4082107613214E-3</v>
      </c>
      <c r="K8" t="s">
        <v>34391</v>
      </c>
      <c r="L8">
        <v>88</v>
      </c>
      <c r="M8" t="s">
        <v>20834</v>
      </c>
      <c r="N8">
        <v>0.17886178861788599</v>
      </c>
      <c r="O8">
        <v>6.9785884218873898E-2</v>
      </c>
    </row>
    <row r="9" spans="1:15">
      <c r="A9" t="s">
        <v>20832</v>
      </c>
      <c r="B9" t="s">
        <v>23513</v>
      </c>
      <c r="C9" t="s">
        <v>20833</v>
      </c>
      <c r="D9">
        <v>28</v>
      </c>
      <c r="E9">
        <v>1041</v>
      </c>
      <c r="F9">
        <v>476</v>
      </c>
      <c r="G9">
        <v>11165</v>
      </c>
      <c r="H9">
        <v>0.99799088295428495</v>
      </c>
      <c r="I9">
        <v>0.99799088295428495</v>
      </c>
      <c r="J9">
        <v>0.96297365899097698</v>
      </c>
      <c r="K9" t="s">
        <v>34392</v>
      </c>
      <c r="L9">
        <v>28</v>
      </c>
      <c r="M9" t="s">
        <v>20834</v>
      </c>
      <c r="N9">
        <v>5.8823529411764698E-2</v>
      </c>
      <c r="O9">
        <v>2.6897214217098901E-2</v>
      </c>
    </row>
    <row r="10" spans="1:15">
      <c r="A10" t="s">
        <v>20832</v>
      </c>
      <c r="B10" t="s">
        <v>23511</v>
      </c>
      <c r="C10" t="s">
        <v>20833</v>
      </c>
      <c r="D10">
        <v>367</v>
      </c>
      <c r="E10">
        <v>7517</v>
      </c>
      <c r="F10">
        <v>533</v>
      </c>
      <c r="G10">
        <v>10833</v>
      </c>
      <c r="H10">
        <v>0.62841748106069095</v>
      </c>
      <c r="I10">
        <v>0.71819140692650296</v>
      </c>
      <c r="J10">
        <v>0.25199698488649203</v>
      </c>
      <c r="K10" t="s">
        <v>34393</v>
      </c>
      <c r="L10">
        <v>367</v>
      </c>
      <c r="M10" t="s">
        <v>20834</v>
      </c>
      <c r="N10">
        <v>0.688555347091932</v>
      </c>
      <c r="O10">
        <v>4.88226686177997E-2</v>
      </c>
    </row>
    <row r="11" spans="1:15">
      <c r="A11" t="s">
        <v>20835</v>
      </c>
      <c r="B11" t="s">
        <v>23518</v>
      </c>
      <c r="C11" t="s">
        <v>20836</v>
      </c>
      <c r="D11">
        <v>35</v>
      </c>
      <c r="E11">
        <v>1261</v>
      </c>
      <c r="F11">
        <v>363</v>
      </c>
      <c r="G11">
        <v>10298</v>
      </c>
      <c r="H11">
        <v>0.95129343595865601</v>
      </c>
      <c r="I11">
        <v>0.99999989962534297</v>
      </c>
      <c r="J11">
        <v>0.92105253912860496</v>
      </c>
      <c r="K11" t="s">
        <v>34394</v>
      </c>
      <c r="L11">
        <v>35</v>
      </c>
      <c r="M11" t="s">
        <v>20837</v>
      </c>
      <c r="N11">
        <v>9.6418732782369093E-2</v>
      </c>
      <c r="O11">
        <v>2.7755749405233902E-2</v>
      </c>
    </row>
    <row r="12" spans="1:15">
      <c r="A12" t="s">
        <v>20835</v>
      </c>
      <c r="B12" t="s">
        <v>23511</v>
      </c>
      <c r="C12" t="s">
        <v>20836</v>
      </c>
      <c r="D12">
        <v>304</v>
      </c>
      <c r="E12">
        <v>7517</v>
      </c>
      <c r="F12">
        <v>420</v>
      </c>
      <c r="G12">
        <v>10833</v>
      </c>
      <c r="H12">
        <v>9.55229434118917E-2</v>
      </c>
      <c r="I12">
        <v>0.12736392454918899</v>
      </c>
      <c r="J12">
        <v>4.4689096333048801E-2</v>
      </c>
      <c r="K12" t="s">
        <v>34395</v>
      </c>
      <c r="L12">
        <v>304</v>
      </c>
      <c r="M12" t="s">
        <v>20837</v>
      </c>
      <c r="N12">
        <v>0.72380952380952401</v>
      </c>
      <c r="O12">
        <v>4.0441665558068399E-2</v>
      </c>
    </row>
    <row r="13" spans="1:15">
      <c r="A13" t="s">
        <v>20835</v>
      </c>
      <c r="B13" t="s">
        <v>23513</v>
      </c>
      <c r="C13" t="s">
        <v>20836</v>
      </c>
      <c r="D13">
        <v>47</v>
      </c>
      <c r="E13">
        <v>1041</v>
      </c>
      <c r="F13">
        <v>430</v>
      </c>
      <c r="G13">
        <v>11165</v>
      </c>
      <c r="H13">
        <v>0.13983287649350901</v>
      </c>
      <c r="I13">
        <v>0.70934092128698001</v>
      </c>
      <c r="J13">
        <v>0.68445176615410397</v>
      </c>
      <c r="K13" t="s">
        <v>34396</v>
      </c>
      <c r="L13">
        <v>47</v>
      </c>
      <c r="M13" t="s">
        <v>20837</v>
      </c>
      <c r="N13">
        <v>0.10930232558139499</v>
      </c>
      <c r="O13">
        <v>4.5148895292987497E-2</v>
      </c>
    </row>
    <row r="14" spans="1:15">
      <c r="A14" t="s">
        <v>20838</v>
      </c>
      <c r="B14" t="s">
        <v>23518</v>
      </c>
      <c r="C14" t="s">
        <v>20839</v>
      </c>
      <c r="D14">
        <v>58</v>
      </c>
      <c r="E14">
        <v>1261</v>
      </c>
      <c r="F14">
        <v>592</v>
      </c>
      <c r="G14">
        <v>10298</v>
      </c>
      <c r="H14">
        <v>0.97616734548461404</v>
      </c>
      <c r="I14">
        <v>0.99999989962534297</v>
      </c>
      <c r="J14">
        <v>0.92105253912860496</v>
      </c>
      <c r="K14" t="s">
        <v>34397</v>
      </c>
      <c r="L14">
        <v>58</v>
      </c>
      <c r="M14" t="s">
        <v>20834</v>
      </c>
      <c r="N14">
        <v>9.7972972972972999E-2</v>
      </c>
      <c r="O14">
        <v>4.59952418715305E-2</v>
      </c>
    </row>
    <row r="15" spans="1:15">
      <c r="A15" t="s">
        <v>20838</v>
      </c>
      <c r="B15" t="s">
        <v>23511</v>
      </c>
      <c r="C15" t="s">
        <v>20839</v>
      </c>
      <c r="D15">
        <v>491</v>
      </c>
      <c r="E15">
        <v>7517</v>
      </c>
      <c r="F15">
        <v>663</v>
      </c>
      <c r="G15">
        <v>10833</v>
      </c>
      <c r="H15">
        <v>3.6735039130252698E-3</v>
      </c>
      <c r="I15">
        <v>8.01491762841877E-3</v>
      </c>
      <c r="J15">
        <v>2.8122517994451802E-3</v>
      </c>
      <c r="K15" t="s">
        <v>34398</v>
      </c>
      <c r="L15">
        <v>491</v>
      </c>
      <c r="M15" t="s">
        <v>20834</v>
      </c>
      <c r="N15">
        <v>0.74057315233785803</v>
      </c>
      <c r="O15">
        <v>6.5318611148064407E-2</v>
      </c>
    </row>
    <row r="16" spans="1:15">
      <c r="A16" t="s">
        <v>20838</v>
      </c>
      <c r="B16" t="s">
        <v>23513</v>
      </c>
      <c r="C16" t="s">
        <v>20839</v>
      </c>
      <c r="D16">
        <v>54</v>
      </c>
      <c r="E16">
        <v>1041</v>
      </c>
      <c r="F16">
        <v>593</v>
      </c>
      <c r="G16">
        <v>11165</v>
      </c>
      <c r="H16">
        <v>0.59609026360268502</v>
      </c>
      <c r="I16">
        <v>0.99799088295428495</v>
      </c>
      <c r="J16">
        <v>0.96297365899097698</v>
      </c>
      <c r="K16" t="s">
        <v>34399</v>
      </c>
      <c r="L16">
        <v>54</v>
      </c>
      <c r="M16" t="s">
        <v>20834</v>
      </c>
      <c r="N16">
        <v>9.1062394603709906E-2</v>
      </c>
      <c r="O16">
        <v>5.18731988472622E-2</v>
      </c>
    </row>
    <row r="17" spans="1:15">
      <c r="A17" t="s">
        <v>20840</v>
      </c>
      <c r="B17" t="s">
        <v>23513</v>
      </c>
      <c r="C17" t="s">
        <v>20841</v>
      </c>
      <c r="D17">
        <v>12</v>
      </c>
      <c r="E17">
        <v>1041</v>
      </c>
      <c r="F17">
        <v>241</v>
      </c>
      <c r="G17">
        <v>11165</v>
      </c>
      <c r="H17">
        <v>0.99598719223298104</v>
      </c>
      <c r="I17">
        <v>0.99799088295428495</v>
      </c>
      <c r="J17">
        <v>0.96297365899097698</v>
      </c>
      <c r="K17" t="s">
        <v>34400</v>
      </c>
      <c r="L17">
        <v>12</v>
      </c>
      <c r="M17" t="s">
        <v>20834</v>
      </c>
      <c r="N17">
        <v>4.9792531120331898E-2</v>
      </c>
      <c r="O17">
        <v>1.1527377521613799E-2</v>
      </c>
    </row>
    <row r="18" spans="1:15">
      <c r="A18" t="s">
        <v>20840</v>
      </c>
      <c r="B18" t="s">
        <v>23518</v>
      </c>
      <c r="C18" t="s">
        <v>20841</v>
      </c>
      <c r="D18">
        <v>27</v>
      </c>
      <c r="E18">
        <v>1261</v>
      </c>
      <c r="F18">
        <v>271</v>
      </c>
      <c r="G18">
        <v>10298</v>
      </c>
      <c r="H18">
        <v>0.89803623358599005</v>
      </c>
      <c r="I18">
        <v>0.99999989962534297</v>
      </c>
      <c r="J18">
        <v>0.92105253912860496</v>
      </c>
      <c r="K18" t="s">
        <v>34401</v>
      </c>
      <c r="L18">
        <v>27</v>
      </c>
      <c r="M18" t="s">
        <v>20834</v>
      </c>
      <c r="N18">
        <v>9.9630996309963096E-2</v>
      </c>
      <c r="O18">
        <v>2.1411578112608999E-2</v>
      </c>
    </row>
    <row r="19" spans="1:15">
      <c r="A19" t="s">
        <v>20840</v>
      </c>
      <c r="B19" t="s">
        <v>23511</v>
      </c>
      <c r="C19" t="s">
        <v>20841</v>
      </c>
      <c r="D19">
        <v>223</v>
      </c>
      <c r="E19">
        <v>7517</v>
      </c>
      <c r="F19">
        <v>292</v>
      </c>
      <c r="G19">
        <v>10833</v>
      </c>
      <c r="H19">
        <v>4.5255367722289103E-3</v>
      </c>
      <c r="I19">
        <v>9.0120962912790693E-3</v>
      </c>
      <c r="J19">
        <v>3.1621390495715999E-3</v>
      </c>
      <c r="K19" t="s">
        <v>34402</v>
      </c>
      <c r="L19">
        <v>223</v>
      </c>
      <c r="M19" t="s">
        <v>20834</v>
      </c>
      <c r="N19">
        <v>0.76369863013698602</v>
      </c>
      <c r="O19">
        <v>2.9666090195556698E-2</v>
      </c>
    </row>
    <row r="20" spans="1:15">
      <c r="A20" t="s">
        <v>20842</v>
      </c>
      <c r="B20" t="s">
        <v>23513</v>
      </c>
      <c r="C20" t="s">
        <v>20843</v>
      </c>
      <c r="D20">
        <v>52</v>
      </c>
      <c r="E20">
        <v>1041</v>
      </c>
      <c r="F20">
        <v>654</v>
      </c>
      <c r="G20">
        <v>11165</v>
      </c>
      <c r="H20">
        <v>0.90776577651035895</v>
      </c>
      <c r="I20">
        <v>0.99799088295428495</v>
      </c>
      <c r="J20">
        <v>0.96297365899097698</v>
      </c>
      <c r="K20" t="s">
        <v>34403</v>
      </c>
      <c r="L20">
        <v>52</v>
      </c>
      <c r="M20" t="s">
        <v>20834</v>
      </c>
      <c r="N20">
        <v>7.9510703363914401E-2</v>
      </c>
      <c r="O20">
        <v>4.9951969260326599E-2</v>
      </c>
    </row>
    <row r="21" spans="1:15">
      <c r="A21" t="s">
        <v>20842</v>
      </c>
      <c r="B21" t="s">
        <v>23518</v>
      </c>
      <c r="C21" t="s">
        <v>20843</v>
      </c>
      <c r="D21">
        <v>56</v>
      </c>
      <c r="E21">
        <v>1261</v>
      </c>
      <c r="F21">
        <v>722</v>
      </c>
      <c r="G21">
        <v>10298</v>
      </c>
      <c r="H21">
        <v>0.99997863620664296</v>
      </c>
      <c r="I21">
        <v>0.99999989962534297</v>
      </c>
      <c r="J21">
        <v>0.92105253912860496</v>
      </c>
      <c r="K21" t="s">
        <v>34404</v>
      </c>
      <c r="L21">
        <v>56</v>
      </c>
      <c r="M21" t="s">
        <v>20834</v>
      </c>
      <c r="N21">
        <v>7.7562326869806103E-2</v>
      </c>
      <c r="O21">
        <v>4.4409199048374301E-2</v>
      </c>
    </row>
    <row r="22" spans="1:15">
      <c r="A22" t="s">
        <v>20842</v>
      </c>
      <c r="B22" t="s">
        <v>23511</v>
      </c>
      <c r="C22" t="s">
        <v>20843</v>
      </c>
      <c r="D22">
        <v>550</v>
      </c>
      <c r="E22">
        <v>7517</v>
      </c>
      <c r="F22">
        <v>735</v>
      </c>
      <c r="G22">
        <v>10833</v>
      </c>
      <c r="H22">
        <v>4.44133062070047E-4</v>
      </c>
      <c r="I22">
        <v>1.1843548321867901E-3</v>
      </c>
      <c r="J22">
        <v>4.1556309901290902E-4</v>
      </c>
      <c r="K22" t="s">
        <v>34405</v>
      </c>
      <c r="L22">
        <v>550</v>
      </c>
      <c r="M22" t="s">
        <v>20834</v>
      </c>
      <c r="N22">
        <v>0.74829931972789099</v>
      </c>
      <c r="O22">
        <v>7.31674870294E-2</v>
      </c>
    </row>
    <row r="23" spans="1:15">
      <c r="A23" t="s">
        <v>20844</v>
      </c>
      <c r="B23" t="s">
        <v>23518</v>
      </c>
      <c r="C23" t="s">
        <v>20845</v>
      </c>
      <c r="D23">
        <v>42</v>
      </c>
      <c r="E23">
        <v>1261</v>
      </c>
      <c r="F23">
        <v>281</v>
      </c>
      <c r="G23">
        <v>10298</v>
      </c>
      <c r="H23">
        <v>9.7659680638899807E-2</v>
      </c>
      <c r="I23">
        <v>0.58595808383339898</v>
      </c>
      <c r="J23">
        <v>0.53969823510970905</v>
      </c>
      <c r="K23" t="s">
        <v>34406</v>
      </c>
      <c r="L23">
        <v>42</v>
      </c>
      <c r="M23" t="s">
        <v>20834</v>
      </c>
      <c r="N23">
        <v>0.149466192170818</v>
      </c>
      <c r="O23">
        <v>3.3306899286280701E-2</v>
      </c>
    </row>
    <row r="24" spans="1:15">
      <c r="A24" t="s">
        <v>20844</v>
      </c>
      <c r="B24" t="s">
        <v>23511</v>
      </c>
      <c r="C24" t="s">
        <v>20845</v>
      </c>
      <c r="D24">
        <v>182</v>
      </c>
      <c r="E24">
        <v>7517</v>
      </c>
      <c r="F24">
        <v>283</v>
      </c>
      <c r="G24">
        <v>10833</v>
      </c>
      <c r="H24">
        <v>0.97282685421245596</v>
      </c>
      <c r="I24">
        <v>1</v>
      </c>
      <c r="J24">
        <v>0.35087719298245601</v>
      </c>
      <c r="K24" t="s">
        <v>34407</v>
      </c>
      <c r="L24">
        <v>182</v>
      </c>
      <c r="M24" t="s">
        <v>20834</v>
      </c>
      <c r="N24">
        <v>0.64310954063604198</v>
      </c>
      <c r="O24">
        <v>2.4211786617001501E-2</v>
      </c>
    </row>
    <row r="25" spans="1:15">
      <c r="A25" t="s">
        <v>20844</v>
      </c>
      <c r="B25" t="s">
        <v>23513</v>
      </c>
      <c r="C25" t="s">
        <v>20845</v>
      </c>
      <c r="D25">
        <v>21</v>
      </c>
      <c r="E25">
        <v>1041</v>
      </c>
      <c r="F25">
        <v>209</v>
      </c>
      <c r="G25">
        <v>11165</v>
      </c>
      <c r="H25">
        <v>0.39253087570192702</v>
      </c>
      <c r="I25">
        <v>0.99799088295428495</v>
      </c>
      <c r="J25">
        <v>0.96297365899097698</v>
      </c>
      <c r="K25" t="s">
        <v>34408</v>
      </c>
      <c r="L25">
        <v>21</v>
      </c>
      <c r="M25" t="s">
        <v>20834</v>
      </c>
      <c r="N25">
        <v>0.100478468899522</v>
      </c>
      <c r="O25">
        <v>2.0172910662824201E-2</v>
      </c>
    </row>
    <row r="26" spans="1:15">
      <c r="A26" t="s">
        <v>20846</v>
      </c>
      <c r="B26" t="s">
        <v>23513</v>
      </c>
      <c r="C26" t="s">
        <v>20847</v>
      </c>
      <c r="D26">
        <v>51</v>
      </c>
      <c r="E26">
        <v>1041</v>
      </c>
      <c r="F26">
        <v>618</v>
      </c>
      <c r="G26">
        <v>11165</v>
      </c>
      <c r="H26">
        <v>0.84483731097516401</v>
      </c>
      <c r="I26">
        <v>0.99799088295428495</v>
      </c>
      <c r="J26">
        <v>0.96297365899097698</v>
      </c>
      <c r="K26" t="s">
        <v>34409</v>
      </c>
      <c r="L26">
        <v>51</v>
      </c>
      <c r="M26" t="s">
        <v>20834</v>
      </c>
      <c r="N26">
        <v>8.2524271844660199E-2</v>
      </c>
      <c r="O26">
        <v>4.8991354466858802E-2</v>
      </c>
    </row>
    <row r="27" spans="1:15">
      <c r="A27" t="s">
        <v>20846</v>
      </c>
      <c r="B27" t="s">
        <v>23518</v>
      </c>
      <c r="C27" t="s">
        <v>20847</v>
      </c>
      <c r="D27">
        <v>67</v>
      </c>
      <c r="E27">
        <v>1261</v>
      </c>
      <c r="F27">
        <v>630</v>
      </c>
      <c r="G27">
        <v>10298</v>
      </c>
      <c r="H27">
        <v>0.91102829163371901</v>
      </c>
      <c r="I27">
        <v>0.99999989962534297</v>
      </c>
      <c r="J27">
        <v>0.92105253912860496</v>
      </c>
      <c r="K27" t="s">
        <v>34410</v>
      </c>
      <c r="L27">
        <v>67</v>
      </c>
      <c r="M27" t="s">
        <v>20834</v>
      </c>
      <c r="N27">
        <v>0.106349206349206</v>
      </c>
      <c r="O27">
        <v>5.3132434575733502E-2</v>
      </c>
    </row>
    <row r="28" spans="1:15">
      <c r="A28" t="s">
        <v>20846</v>
      </c>
      <c r="B28" t="s">
        <v>23511</v>
      </c>
      <c r="C28" t="s">
        <v>20847</v>
      </c>
      <c r="D28">
        <v>512</v>
      </c>
      <c r="E28">
        <v>7517</v>
      </c>
      <c r="F28">
        <v>676</v>
      </c>
      <c r="G28">
        <v>10833</v>
      </c>
      <c r="H28" s="34">
        <v>9.7414681895322894E-5</v>
      </c>
      <c r="I28">
        <v>3.3399319506967801E-4</v>
      </c>
      <c r="J28">
        <v>1.1719059476129101E-4</v>
      </c>
      <c r="K28" t="s">
        <v>34411</v>
      </c>
      <c r="L28">
        <v>512</v>
      </c>
      <c r="M28" t="s">
        <v>20834</v>
      </c>
      <c r="N28">
        <v>0.75739644970414199</v>
      </c>
      <c r="O28">
        <v>6.8112278834641493E-2</v>
      </c>
    </row>
    <row r="29" spans="1:15">
      <c r="A29" t="s">
        <v>20848</v>
      </c>
      <c r="B29" t="s">
        <v>23511</v>
      </c>
      <c r="C29" t="s">
        <v>20849</v>
      </c>
      <c r="D29">
        <v>420</v>
      </c>
      <c r="E29">
        <v>7517</v>
      </c>
      <c r="F29">
        <v>607</v>
      </c>
      <c r="G29">
        <v>10833</v>
      </c>
      <c r="H29">
        <v>0.56309403427070104</v>
      </c>
      <c r="I29">
        <v>0.67571284112484198</v>
      </c>
      <c r="J29">
        <v>0.23709222495608501</v>
      </c>
      <c r="K29" t="s">
        <v>34412</v>
      </c>
      <c r="L29">
        <v>420</v>
      </c>
      <c r="M29" t="s">
        <v>20829</v>
      </c>
      <c r="N29">
        <v>0.69192751235584804</v>
      </c>
      <c r="O29">
        <v>5.58733537315418E-2</v>
      </c>
    </row>
    <row r="30" spans="1:15">
      <c r="A30" t="s">
        <v>20848</v>
      </c>
      <c r="B30" t="s">
        <v>23518</v>
      </c>
      <c r="C30" t="s">
        <v>20849</v>
      </c>
      <c r="D30">
        <v>101</v>
      </c>
      <c r="E30">
        <v>1261</v>
      </c>
      <c r="F30">
        <v>603</v>
      </c>
      <c r="G30">
        <v>10298</v>
      </c>
      <c r="H30">
        <v>5.1283871078708701E-4</v>
      </c>
      <c r="I30">
        <v>4.1027096862967004E-3</v>
      </c>
      <c r="J30">
        <v>3.7788115531680101E-3</v>
      </c>
      <c r="K30" t="s">
        <v>34413</v>
      </c>
      <c r="L30">
        <v>101</v>
      </c>
      <c r="M30" t="s">
        <v>20829</v>
      </c>
      <c r="N30">
        <v>0.16749585406301801</v>
      </c>
      <c r="O30">
        <v>8.0095162569389394E-2</v>
      </c>
    </row>
    <row r="31" spans="1:15">
      <c r="A31" t="s">
        <v>20848</v>
      </c>
      <c r="B31" t="s">
        <v>23513</v>
      </c>
      <c r="C31" t="s">
        <v>20849</v>
      </c>
      <c r="D31">
        <v>49</v>
      </c>
      <c r="E31">
        <v>1041</v>
      </c>
      <c r="F31">
        <v>548</v>
      </c>
      <c r="G31">
        <v>11165</v>
      </c>
      <c r="H31">
        <v>0.64618757437545604</v>
      </c>
      <c r="I31">
        <v>0.99799088295428495</v>
      </c>
      <c r="J31">
        <v>0.96297365899097698</v>
      </c>
      <c r="K31" t="s">
        <v>34414</v>
      </c>
      <c r="L31">
        <v>49</v>
      </c>
      <c r="M31" t="s">
        <v>20829</v>
      </c>
      <c r="N31">
        <v>8.94160583941606E-2</v>
      </c>
      <c r="O31">
        <v>4.7070124879923202E-2</v>
      </c>
    </row>
    <row r="32" spans="1:15">
      <c r="A32" t="s">
        <v>20850</v>
      </c>
      <c r="B32" t="s">
        <v>23511</v>
      </c>
      <c r="C32" t="s">
        <v>20851</v>
      </c>
      <c r="D32">
        <v>871</v>
      </c>
      <c r="E32">
        <v>7517</v>
      </c>
      <c r="F32">
        <v>1164</v>
      </c>
      <c r="G32">
        <v>10833</v>
      </c>
      <c r="H32" s="34">
        <v>8.8300468110831895E-6</v>
      </c>
      <c r="I32" s="34">
        <v>4.2384224693199301E-5</v>
      </c>
      <c r="J32" s="34">
        <v>1.48716577870875E-5</v>
      </c>
      <c r="K32" t="s">
        <v>34415</v>
      </c>
      <c r="L32">
        <v>871</v>
      </c>
      <c r="M32" t="s">
        <v>20829</v>
      </c>
      <c r="N32">
        <v>0.74828178694158098</v>
      </c>
      <c r="O32">
        <v>0.11587069309565</v>
      </c>
    </row>
    <row r="33" spans="1:15">
      <c r="A33" t="s">
        <v>20850</v>
      </c>
      <c r="B33" t="s">
        <v>23513</v>
      </c>
      <c r="C33" t="s">
        <v>20851</v>
      </c>
      <c r="D33">
        <v>98</v>
      </c>
      <c r="E33">
        <v>1041</v>
      </c>
      <c r="F33">
        <v>1112</v>
      </c>
      <c r="G33">
        <v>11165</v>
      </c>
      <c r="H33">
        <v>0.74704546361037705</v>
      </c>
      <c r="I33">
        <v>0.99799088295428495</v>
      </c>
      <c r="J33">
        <v>0.96297365899097698</v>
      </c>
      <c r="K33" t="s">
        <v>34416</v>
      </c>
      <c r="L33">
        <v>98</v>
      </c>
      <c r="M33" t="s">
        <v>20829</v>
      </c>
      <c r="N33">
        <v>8.8129496402877705E-2</v>
      </c>
      <c r="O33">
        <v>9.4140249759846306E-2</v>
      </c>
    </row>
    <row r="34" spans="1:15">
      <c r="A34" t="s">
        <v>20850</v>
      </c>
      <c r="B34" t="s">
        <v>23518</v>
      </c>
      <c r="C34" t="s">
        <v>20851</v>
      </c>
      <c r="D34">
        <v>102</v>
      </c>
      <c r="E34">
        <v>1261</v>
      </c>
      <c r="F34">
        <v>1002</v>
      </c>
      <c r="G34">
        <v>10298</v>
      </c>
      <c r="H34">
        <v>0.98576702716820397</v>
      </c>
      <c r="I34">
        <v>0.99999989962534297</v>
      </c>
      <c r="J34">
        <v>0.92105253912860496</v>
      </c>
      <c r="K34" t="s">
        <v>34417</v>
      </c>
      <c r="L34">
        <v>102</v>
      </c>
      <c r="M34" t="s">
        <v>20829</v>
      </c>
      <c r="N34">
        <v>0.101796407185629</v>
      </c>
      <c r="O34">
        <v>8.0888183980967504E-2</v>
      </c>
    </row>
    <row r="35" spans="1:15">
      <c r="A35" t="s">
        <v>20852</v>
      </c>
      <c r="B35" t="s">
        <v>23518</v>
      </c>
      <c r="C35" t="s">
        <v>20853</v>
      </c>
      <c r="D35">
        <v>61</v>
      </c>
      <c r="E35">
        <v>1261</v>
      </c>
      <c r="F35">
        <v>510</v>
      </c>
      <c r="G35">
        <v>10298</v>
      </c>
      <c r="H35">
        <v>0.60082434931114104</v>
      </c>
      <c r="I35">
        <v>0.99999989962534297</v>
      </c>
      <c r="J35">
        <v>0.92105253912860496</v>
      </c>
      <c r="K35" t="s">
        <v>34418</v>
      </c>
      <c r="L35">
        <v>61</v>
      </c>
      <c r="M35" t="s">
        <v>20829</v>
      </c>
      <c r="N35">
        <v>0.119607843137255</v>
      </c>
      <c r="O35">
        <v>4.8374306106264899E-2</v>
      </c>
    </row>
    <row r="36" spans="1:15">
      <c r="A36" t="s">
        <v>20852</v>
      </c>
      <c r="B36" t="s">
        <v>23511</v>
      </c>
      <c r="C36" t="s">
        <v>20853</v>
      </c>
      <c r="D36">
        <v>438</v>
      </c>
      <c r="E36">
        <v>7517</v>
      </c>
      <c r="F36">
        <v>607</v>
      </c>
      <c r="G36">
        <v>10833</v>
      </c>
      <c r="H36">
        <v>6.8846173150830095E-2</v>
      </c>
      <c r="I36">
        <v>9.7194597389407195E-2</v>
      </c>
      <c r="J36">
        <v>3.4103367505055202E-2</v>
      </c>
      <c r="K36" t="s">
        <v>34419</v>
      </c>
      <c r="L36">
        <v>438</v>
      </c>
      <c r="M36" t="s">
        <v>20829</v>
      </c>
      <c r="N36">
        <v>0.72158154859967005</v>
      </c>
      <c r="O36">
        <v>5.8267926034322202E-2</v>
      </c>
    </row>
    <row r="37" spans="1:15">
      <c r="A37" t="s">
        <v>20852</v>
      </c>
      <c r="B37" t="s">
        <v>23513</v>
      </c>
      <c r="C37" t="s">
        <v>20853</v>
      </c>
      <c r="D37">
        <v>59</v>
      </c>
      <c r="E37">
        <v>1041</v>
      </c>
      <c r="F37">
        <v>607</v>
      </c>
      <c r="G37">
        <v>11165</v>
      </c>
      <c r="H37">
        <v>0.38614117485684402</v>
      </c>
      <c r="I37">
        <v>0.99799088295428495</v>
      </c>
      <c r="J37">
        <v>0.96297365899097698</v>
      </c>
      <c r="K37" t="s">
        <v>34420</v>
      </c>
      <c r="L37">
        <v>59</v>
      </c>
      <c r="M37" t="s">
        <v>20829</v>
      </c>
      <c r="N37">
        <v>9.7199341021416794E-2</v>
      </c>
      <c r="O37">
        <v>5.6676272814601303E-2</v>
      </c>
    </row>
    <row r="38" spans="1:15">
      <c r="A38" t="s">
        <v>20854</v>
      </c>
      <c r="B38" t="s">
        <v>23513</v>
      </c>
      <c r="C38" t="s">
        <v>20855</v>
      </c>
      <c r="D38">
        <v>34</v>
      </c>
      <c r="E38">
        <v>1041</v>
      </c>
      <c r="F38">
        <v>270</v>
      </c>
      <c r="G38">
        <v>11165</v>
      </c>
      <c r="H38">
        <v>4.3167230424235897E-2</v>
      </c>
      <c r="I38">
        <v>0.48383302711146398</v>
      </c>
      <c r="J38">
        <v>0.46685642966895602</v>
      </c>
      <c r="K38" t="s">
        <v>34421</v>
      </c>
      <c r="L38">
        <v>34</v>
      </c>
      <c r="M38" t="s">
        <v>20837</v>
      </c>
      <c r="N38">
        <v>0.125925925925926</v>
      </c>
      <c r="O38">
        <v>3.2660902977905901E-2</v>
      </c>
    </row>
    <row r="39" spans="1:15">
      <c r="A39" t="s">
        <v>20854</v>
      </c>
      <c r="B39" t="s">
        <v>23511</v>
      </c>
      <c r="C39" t="s">
        <v>20855</v>
      </c>
      <c r="D39">
        <v>259</v>
      </c>
      <c r="E39">
        <v>7517</v>
      </c>
      <c r="F39">
        <v>361</v>
      </c>
      <c r="G39">
        <v>10833</v>
      </c>
      <c r="H39">
        <v>0.176549919345944</v>
      </c>
      <c r="I39">
        <v>0.22301042443698199</v>
      </c>
      <c r="J39">
        <v>7.8249271732274403E-2</v>
      </c>
      <c r="K39" t="s">
        <v>34422</v>
      </c>
      <c r="L39">
        <v>259</v>
      </c>
      <c r="M39" t="s">
        <v>20837</v>
      </c>
      <c r="N39">
        <v>0.71745152354570596</v>
      </c>
      <c r="O39">
        <v>3.44552348011175E-2</v>
      </c>
    </row>
    <row r="40" spans="1:15">
      <c r="A40" t="s">
        <v>20854</v>
      </c>
      <c r="B40" t="s">
        <v>23518</v>
      </c>
      <c r="C40" t="s">
        <v>20855</v>
      </c>
      <c r="D40">
        <v>22</v>
      </c>
      <c r="E40">
        <v>1261</v>
      </c>
      <c r="F40">
        <v>304</v>
      </c>
      <c r="G40">
        <v>10298</v>
      </c>
      <c r="H40">
        <v>0.99852895636835703</v>
      </c>
      <c r="I40">
        <v>0.99999989962534297</v>
      </c>
      <c r="J40">
        <v>0.92105253912860496</v>
      </c>
      <c r="K40" t="s">
        <v>34423</v>
      </c>
      <c r="L40">
        <v>22</v>
      </c>
      <c r="M40" t="s">
        <v>20837</v>
      </c>
      <c r="N40">
        <v>7.2368421052631596E-2</v>
      </c>
      <c r="O40">
        <v>1.7446471054718499E-2</v>
      </c>
    </row>
    <row r="41" spans="1:15">
      <c r="A41" t="s">
        <v>20856</v>
      </c>
      <c r="B41" t="s">
        <v>23513</v>
      </c>
      <c r="C41" t="s">
        <v>20857</v>
      </c>
      <c r="D41">
        <v>2</v>
      </c>
      <c r="E41">
        <v>1041</v>
      </c>
      <c r="F41">
        <v>10</v>
      </c>
      <c r="G41">
        <v>11165</v>
      </c>
      <c r="H41">
        <v>0.237795906447407</v>
      </c>
      <c r="I41">
        <v>0.95118362578962701</v>
      </c>
      <c r="J41">
        <v>0.91780876172683301</v>
      </c>
      <c r="K41" t="s">
        <v>34424</v>
      </c>
      <c r="L41">
        <v>2</v>
      </c>
      <c r="M41" t="s">
        <v>20837</v>
      </c>
      <c r="N41">
        <v>0.2</v>
      </c>
      <c r="O41">
        <v>1.9212295869356401E-3</v>
      </c>
    </row>
    <row r="42" spans="1:15">
      <c r="A42" t="s">
        <v>20856</v>
      </c>
      <c r="B42" t="s">
        <v>23518</v>
      </c>
      <c r="C42" t="s">
        <v>20857</v>
      </c>
      <c r="D42">
        <v>2</v>
      </c>
      <c r="E42">
        <v>1261</v>
      </c>
      <c r="F42">
        <v>21</v>
      </c>
      <c r="G42">
        <v>10298</v>
      </c>
      <c r="H42">
        <v>0.74730097417161401</v>
      </c>
      <c r="I42">
        <v>0.99999989962534297</v>
      </c>
      <c r="J42">
        <v>0.92105253912860496</v>
      </c>
      <c r="K42" t="s">
        <v>34425</v>
      </c>
      <c r="L42">
        <v>2</v>
      </c>
      <c r="M42" t="s">
        <v>20837</v>
      </c>
      <c r="N42">
        <v>9.5238095238095205E-2</v>
      </c>
      <c r="O42">
        <v>1.58604282315623E-3</v>
      </c>
    </row>
    <row r="43" spans="1:15">
      <c r="A43" t="s">
        <v>20856</v>
      </c>
      <c r="B43" t="s">
        <v>23511</v>
      </c>
      <c r="C43" t="s">
        <v>20857</v>
      </c>
      <c r="D43">
        <v>10</v>
      </c>
      <c r="E43">
        <v>7517</v>
      </c>
      <c r="F43">
        <v>20</v>
      </c>
      <c r="G43">
        <v>10833</v>
      </c>
      <c r="H43">
        <v>0.98009232316547201</v>
      </c>
      <c r="I43">
        <v>1</v>
      </c>
      <c r="J43">
        <v>0.35087719298245601</v>
      </c>
      <c r="K43" t="s">
        <v>34426</v>
      </c>
      <c r="L43">
        <v>10</v>
      </c>
      <c r="M43" t="s">
        <v>20837</v>
      </c>
      <c r="N43">
        <v>0.5</v>
      </c>
      <c r="O43">
        <v>1.3303179459890899E-3</v>
      </c>
    </row>
    <row r="44" spans="1:15">
      <c r="A44" t="s">
        <v>20858</v>
      </c>
      <c r="B44" t="s">
        <v>23511</v>
      </c>
      <c r="C44" t="s">
        <v>20859</v>
      </c>
      <c r="D44">
        <v>1093</v>
      </c>
      <c r="E44">
        <v>7517</v>
      </c>
      <c r="F44">
        <v>1473</v>
      </c>
      <c r="G44">
        <v>10833</v>
      </c>
      <c r="H44" s="34">
        <v>7.2478356041962002E-6</v>
      </c>
      <c r="I44" s="34">
        <v>4.2384224693199301E-5</v>
      </c>
      <c r="J44" s="34">
        <v>1.48716577870875E-5</v>
      </c>
      <c r="K44" t="s">
        <v>34427</v>
      </c>
      <c r="L44">
        <v>1093</v>
      </c>
      <c r="M44" t="s">
        <v>20837</v>
      </c>
      <c r="N44">
        <v>0.74202308214528201</v>
      </c>
      <c r="O44">
        <v>0.145403751496608</v>
      </c>
    </row>
    <row r="45" spans="1:15">
      <c r="A45" t="s">
        <v>20858</v>
      </c>
      <c r="B45" t="s">
        <v>23518</v>
      </c>
      <c r="C45" t="s">
        <v>20859</v>
      </c>
      <c r="D45">
        <v>118</v>
      </c>
      <c r="E45">
        <v>1261</v>
      </c>
      <c r="F45">
        <v>1253</v>
      </c>
      <c r="G45">
        <v>10298</v>
      </c>
      <c r="H45">
        <v>0.99966572971641998</v>
      </c>
      <c r="I45">
        <v>0.99999989962534297</v>
      </c>
      <c r="J45">
        <v>0.92105253912860496</v>
      </c>
      <c r="K45" t="s">
        <v>34428</v>
      </c>
      <c r="L45">
        <v>118</v>
      </c>
      <c r="M45" t="s">
        <v>20837</v>
      </c>
      <c r="N45">
        <v>9.4173982442138898E-2</v>
      </c>
      <c r="O45">
        <v>9.3576526566217302E-2</v>
      </c>
    </row>
    <row r="46" spans="1:15">
      <c r="A46" t="s">
        <v>20858</v>
      </c>
      <c r="B46" t="s">
        <v>23513</v>
      </c>
      <c r="C46" t="s">
        <v>20859</v>
      </c>
      <c r="D46">
        <v>154</v>
      </c>
      <c r="E46">
        <v>1041</v>
      </c>
      <c r="F46">
        <v>1472</v>
      </c>
      <c r="G46">
        <v>11165</v>
      </c>
      <c r="H46">
        <v>6.0479128388932997E-2</v>
      </c>
      <c r="I46">
        <v>0.48383302711146398</v>
      </c>
      <c r="J46">
        <v>0.46685642966895602</v>
      </c>
      <c r="K46" t="s">
        <v>34429</v>
      </c>
      <c r="L46">
        <v>154</v>
      </c>
      <c r="M46" t="s">
        <v>20837</v>
      </c>
      <c r="N46">
        <v>0.10461956521739101</v>
      </c>
      <c r="O46">
        <v>0.14793467819404399</v>
      </c>
    </row>
    <row r="47" spans="1:15">
      <c r="A47" t="s">
        <v>20860</v>
      </c>
      <c r="B47" t="s">
        <v>23511</v>
      </c>
      <c r="C47" t="s">
        <v>20861</v>
      </c>
      <c r="D47">
        <v>533</v>
      </c>
      <c r="E47">
        <v>7517</v>
      </c>
      <c r="F47">
        <v>659</v>
      </c>
      <c r="G47">
        <v>10833</v>
      </c>
      <c r="H47" s="34">
        <v>4.2398116040386197E-12</v>
      </c>
      <c r="I47" s="34">
        <v>5.0877739248463501E-11</v>
      </c>
      <c r="J47" s="34">
        <v>1.7851838332794199E-11</v>
      </c>
      <c r="K47" t="s">
        <v>34430</v>
      </c>
      <c r="L47">
        <v>533</v>
      </c>
      <c r="M47" t="s">
        <v>20834</v>
      </c>
      <c r="N47">
        <v>0.80880121396054605</v>
      </c>
      <c r="O47">
        <v>7.0905946521218594E-2</v>
      </c>
    </row>
    <row r="48" spans="1:15">
      <c r="A48" t="s">
        <v>20860</v>
      </c>
      <c r="B48" t="s">
        <v>23518</v>
      </c>
      <c r="C48" t="s">
        <v>20861</v>
      </c>
      <c r="D48">
        <v>31</v>
      </c>
      <c r="E48">
        <v>1261</v>
      </c>
      <c r="F48">
        <v>532</v>
      </c>
      <c r="G48">
        <v>10298</v>
      </c>
      <c r="H48">
        <v>0.99999986510646199</v>
      </c>
      <c r="I48">
        <v>0.99999989962534297</v>
      </c>
      <c r="J48">
        <v>0.92105253912860496</v>
      </c>
      <c r="K48" t="s">
        <v>34431</v>
      </c>
      <c r="L48">
        <v>31</v>
      </c>
      <c r="M48" t="s">
        <v>20834</v>
      </c>
      <c r="N48">
        <v>5.8270676691729299E-2</v>
      </c>
      <c r="O48">
        <v>2.4583663758921501E-2</v>
      </c>
    </row>
    <row r="49" spans="1:15">
      <c r="A49" t="s">
        <v>20860</v>
      </c>
      <c r="B49" t="s">
        <v>23513</v>
      </c>
      <c r="C49" t="s">
        <v>20861</v>
      </c>
      <c r="D49">
        <v>58</v>
      </c>
      <c r="E49">
        <v>1041</v>
      </c>
      <c r="F49">
        <v>649</v>
      </c>
      <c r="G49">
        <v>11165</v>
      </c>
      <c r="H49">
        <v>0.65725295311042198</v>
      </c>
      <c r="I49">
        <v>0.99799088295428495</v>
      </c>
      <c r="J49">
        <v>0.96297365899097698</v>
      </c>
      <c r="K49" t="s">
        <v>34432</v>
      </c>
      <c r="L49">
        <v>58</v>
      </c>
      <c r="M49" t="s">
        <v>20834</v>
      </c>
      <c r="N49">
        <v>8.9368258859784305E-2</v>
      </c>
      <c r="O49">
        <v>5.5715658021133499E-2</v>
      </c>
    </row>
    <row r="50" spans="1:15">
      <c r="A50" t="s">
        <v>20862</v>
      </c>
      <c r="B50" t="s">
        <v>23513</v>
      </c>
      <c r="C50" t="s">
        <v>20863</v>
      </c>
      <c r="D50">
        <v>29</v>
      </c>
      <c r="E50">
        <v>1041</v>
      </c>
      <c r="F50">
        <v>346</v>
      </c>
      <c r="G50">
        <v>11165</v>
      </c>
      <c r="H50">
        <v>0.75622153446856599</v>
      </c>
      <c r="I50">
        <v>0.99799088295428495</v>
      </c>
      <c r="J50">
        <v>0.96297365899097698</v>
      </c>
      <c r="K50" t="s">
        <v>34433</v>
      </c>
      <c r="L50">
        <v>29</v>
      </c>
      <c r="M50" t="s">
        <v>20834</v>
      </c>
      <c r="N50">
        <v>8.3815028901734104E-2</v>
      </c>
      <c r="O50">
        <v>2.7857829010566802E-2</v>
      </c>
    </row>
    <row r="51" spans="1:15">
      <c r="A51" t="s">
        <v>20862</v>
      </c>
      <c r="B51" t="s">
        <v>23511</v>
      </c>
      <c r="C51" t="s">
        <v>20863</v>
      </c>
      <c r="D51">
        <v>310</v>
      </c>
      <c r="E51">
        <v>7517</v>
      </c>
      <c r="F51">
        <v>416</v>
      </c>
      <c r="G51">
        <v>10833</v>
      </c>
      <c r="H51">
        <v>1.0998088883872201E-2</v>
      </c>
      <c r="I51">
        <v>1.8853866658066699E-2</v>
      </c>
      <c r="J51">
        <v>6.6153918098479699E-3</v>
      </c>
      <c r="K51" t="s">
        <v>34434</v>
      </c>
      <c r="L51">
        <v>310</v>
      </c>
      <c r="M51" t="s">
        <v>20834</v>
      </c>
      <c r="N51">
        <v>0.74519230769230804</v>
      </c>
      <c r="O51">
        <v>4.1239856325661801E-2</v>
      </c>
    </row>
    <row r="52" spans="1:15">
      <c r="A52" t="s">
        <v>20862</v>
      </c>
      <c r="B52" t="s">
        <v>23518</v>
      </c>
      <c r="C52" t="s">
        <v>20863</v>
      </c>
      <c r="D52">
        <v>35</v>
      </c>
      <c r="E52">
        <v>1261</v>
      </c>
      <c r="F52">
        <v>415</v>
      </c>
      <c r="G52">
        <v>10298</v>
      </c>
      <c r="H52">
        <v>0.995394460219587</v>
      </c>
      <c r="I52">
        <v>0.99999989962534297</v>
      </c>
      <c r="J52">
        <v>0.92105253912860496</v>
      </c>
      <c r="K52" t="s">
        <v>34435</v>
      </c>
      <c r="L52">
        <v>35</v>
      </c>
      <c r="M52" t="s">
        <v>20834</v>
      </c>
      <c r="N52">
        <v>8.4337349397590397E-2</v>
      </c>
      <c r="O52">
        <v>2.7755749405233902E-2</v>
      </c>
    </row>
    <row r="53" spans="1:15">
      <c r="A53" t="s">
        <v>20864</v>
      </c>
      <c r="B53" t="s">
        <v>23513</v>
      </c>
      <c r="C53" t="s">
        <v>20865</v>
      </c>
      <c r="D53">
        <v>397</v>
      </c>
      <c r="E53">
        <v>1041</v>
      </c>
      <c r="F53">
        <v>3256</v>
      </c>
      <c r="G53">
        <v>11165</v>
      </c>
      <c r="H53" s="34">
        <v>3.8212527132135603E-11</v>
      </c>
      <c r="I53" s="34">
        <v>9.1710065117125401E-10</v>
      </c>
      <c r="J53" s="34">
        <v>8.8492168095471896E-10</v>
      </c>
      <c r="K53" t="s">
        <v>34436</v>
      </c>
      <c r="L53">
        <v>397</v>
      </c>
      <c r="M53" t="s">
        <v>20866</v>
      </c>
      <c r="N53">
        <v>0.121928746928747</v>
      </c>
      <c r="O53">
        <v>0.38136407300672398</v>
      </c>
    </row>
    <row r="54" spans="1:15">
      <c r="A54" t="s">
        <v>20864</v>
      </c>
      <c r="B54" t="s">
        <v>23511</v>
      </c>
      <c r="C54" t="s">
        <v>20865</v>
      </c>
      <c r="D54">
        <v>2080</v>
      </c>
      <c r="E54">
        <v>7517</v>
      </c>
      <c r="F54">
        <v>3423</v>
      </c>
      <c r="G54">
        <v>10833</v>
      </c>
      <c r="H54">
        <v>1</v>
      </c>
      <c r="I54">
        <v>1</v>
      </c>
      <c r="J54">
        <v>0.35087719298245601</v>
      </c>
      <c r="K54" t="s">
        <v>34437</v>
      </c>
      <c r="L54">
        <v>2080</v>
      </c>
      <c r="M54" t="s">
        <v>20866</v>
      </c>
      <c r="N54">
        <v>0.60765410458661995</v>
      </c>
      <c r="O54">
        <v>0.27670613276573103</v>
      </c>
    </row>
    <row r="55" spans="1:15">
      <c r="A55" t="s">
        <v>20864</v>
      </c>
      <c r="B55" t="s">
        <v>23518</v>
      </c>
      <c r="C55" t="s">
        <v>20865</v>
      </c>
      <c r="D55">
        <v>448</v>
      </c>
      <c r="E55">
        <v>1261</v>
      </c>
      <c r="F55">
        <v>2883</v>
      </c>
      <c r="G55">
        <v>10298</v>
      </c>
      <c r="H55" s="34">
        <v>2.8004409948595798E-10</v>
      </c>
      <c r="I55" s="34">
        <v>6.7210583876629799E-9</v>
      </c>
      <c r="J55" s="34">
        <v>6.1904485149527498E-9</v>
      </c>
      <c r="K55" t="s">
        <v>34438</v>
      </c>
      <c r="L55">
        <v>448</v>
      </c>
      <c r="M55" t="s">
        <v>20866</v>
      </c>
      <c r="N55">
        <v>0.15539368713146001</v>
      </c>
      <c r="O55">
        <v>0.35527359238699402</v>
      </c>
    </row>
    <row r="56" spans="1:15">
      <c r="A56" t="s">
        <v>20867</v>
      </c>
      <c r="B56" t="s">
        <v>23511</v>
      </c>
      <c r="C56" t="s">
        <v>20868</v>
      </c>
      <c r="D56">
        <v>1622</v>
      </c>
      <c r="E56">
        <v>7517</v>
      </c>
      <c r="F56">
        <v>2106</v>
      </c>
      <c r="G56">
        <v>10833</v>
      </c>
      <c r="H56" s="34">
        <v>3.6152314778858698E-18</v>
      </c>
      <c r="I56" s="34">
        <v>8.67655554692609E-17</v>
      </c>
      <c r="J56" s="34">
        <v>3.0444054550617902E-17</v>
      </c>
      <c r="K56" t="s">
        <v>34439</v>
      </c>
      <c r="L56">
        <v>1622</v>
      </c>
      <c r="M56" t="s">
        <v>20837</v>
      </c>
      <c r="N56">
        <v>0.77018043684710302</v>
      </c>
      <c r="O56">
        <v>0.215777570839431</v>
      </c>
    </row>
    <row r="57" spans="1:15">
      <c r="A57" t="s">
        <v>20867</v>
      </c>
      <c r="B57" t="s">
        <v>23513</v>
      </c>
      <c r="C57" t="s">
        <v>20868</v>
      </c>
      <c r="D57">
        <v>193</v>
      </c>
      <c r="E57">
        <v>1041</v>
      </c>
      <c r="F57">
        <v>2110</v>
      </c>
      <c r="G57">
        <v>11165</v>
      </c>
      <c r="H57">
        <v>0.63519061774189201</v>
      </c>
      <c r="I57">
        <v>0.99799088295428495</v>
      </c>
      <c r="J57">
        <v>0.96297365899097698</v>
      </c>
      <c r="K57" t="s">
        <v>34440</v>
      </c>
      <c r="L57">
        <v>193</v>
      </c>
      <c r="M57" t="s">
        <v>20837</v>
      </c>
      <c r="N57">
        <v>9.1469194312796195E-2</v>
      </c>
      <c r="O57">
        <v>0.18539865513928899</v>
      </c>
    </row>
    <row r="58" spans="1:15">
      <c r="A58" t="s">
        <v>20867</v>
      </c>
      <c r="B58" t="s">
        <v>23518</v>
      </c>
      <c r="C58" t="s">
        <v>20868</v>
      </c>
      <c r="D58">
        <v>164</v>
      </c>
      <c r="E58">
        <v>1261</v>
      </c>
      <c r="F58">
        <v>1860</v>
      </c>
      <c r="G58">
        <v>10298</v>
      </c>
      <c r="H58">
        <v>0.99999989962534297</v>
      </c>
      <c r="I58">
        <v>0.99999989962534297</v>
      </c>
      <c r="J58">
        <v>0.92105253912860496</v>
      </c>
      <c r="K58" t="s">
        <v>34441</v>
      </c>
      <c r="L58">
        <v>164</v>
      </c>
      <c r="M58" t="s">
        <v>20837</v>
      </c>
      <c r="N58">
        <v>8.8172043010752696E-2</v>
      </c>
      <c r="O58">
        <v>0.13005551149881001</v>
      </c>
    </row>
    <row r="59" spans="1:15">
      <c r="A59" t="s">
        <v>20869</v>
      </c>
      <c r="B59" t="s">
        <v>23518</v>
      </c>
      <c r="C59" t="s">
        <v>20870</v>
      </c>
      <c r="D59">
        <v>91</v>
      </c>
      <c r="E59">
        <v>1261</v>
      </c>
      <c r="F59">
        <v>697</v>
      </c>
      <c r="G59">
        <v>10298</v>
      </c>
      <c r="H59">
        <v>0.26613906094976703</v>
      </c>
      <c r="I59">
        <v>0.99999989962534297</v>
      </c>
      <c r="J59">
        <v>0.92105253912860496</v>
      </c>
      <c r="K59" t="s">
        <v>34442</v>
      </c>
      <c r="L59">
        <v>91</v>
      </c>
      <c r="M59" t="s">
        <v>20837</v>
      </c>
      <c r="N59">
        <v>0.13055954088952701</v>
      </c>
      <c r="O59">
        <v>7.2164948453608199E-2</v>
      </c>
    </row>
    <row r="60" spans="1:15">
      <c r="A60" t="s">
        <v>20869</v>
      </c>
      <c r="B60" t="s">
        <v>23513</v>
      </c>
      <c r="C60" t="s">
        <v>20870</v>
      </c>
      <c r="D60">
        <v>70</v>
      </c>
      <c r="E60">
        <v>1041</v>
      </c>
      <c r="F60">
        <v>846</v>
      </c>
      <c r="G60">
        <v>11165</v>
      </c>
      <c r="H60">
        <v>0.87674563227914903</v>
      </c>
      <c r="I60">
        <v>0.99799088295428495</v>
      </c>
      <c r="J60">
        <v>0.96297365899097698</v>
      </c>
      <c r="K60" t="s">
        <v>34443</v>
      </c>
      <c r="L60">
        <v>70</v>
      </c>
      <c r="M60" t="s">
        <v>20837</v>
      </c>
      <c r="N60">
        <v>8.2742316784869999E-2</v>
      </c>
      <c r="O60">
        <v>6.7243035542747395E-2</v>
      </c>
    </row>
    <row r="61" spans="1:15">
      <c r="A61" t="s">
        <v>20869</v>
      </c>
      <c r="B61" t="s">
        <v>23511</v>
      </c>
      <c r="C61" t="s">
        <v>20870</v>
      </c>
      <c r="D61">
        <v>635</v>
      </c>
      <c r="E61">
        <v>7517</v>
      </c>
      <c r="F61">
        <v>844</v>
      </c>
      <c r="G61">
        <v>10833</v>
      </c>
      <c r="H61" s="34">
        <v>5.5724331496582799E-5</v>
      </c>
      <c r="I61">
        <v>2.22897325986331E-4</v>
      </c>
      <c r="J61" s="34">
        <v>7.8209588065379307E-5</v>
      </c>
      <c r="K61" t="s">
        <v>34444</v>
      </c>
      <c r="L61">
        <v>635</v>
      </c>
      <c r="M61" t="s">
        <v>20837</v>
      </c>
      <c r="N61">
        <v>0.75236966824644502</v>
      </c>
      <c r="O61">
        <v>8.4475189570307294E-2</v>
      </c>
    </row>
    <row r="62" spans="1:15">
      <c r="A62" t="s">
        <v>20871</v>
      </c>
      <c r="B62" t="s">
        <v>23518</v>
      </c>
      <c r="C62" t="s">
        <v>20872</v>
      </c>
      <c r="D62">
        <v>8</v>
      </c>
      <c r="E62">
        <v>1261</v>
      </c>
      <c r="F62">
        <v>155</v>
      </c>
      <c r="G62">
        <v>10298</v>
      </c>
      <c r="H62">
        <v>0.99915748469670596</v>
      </c>
      <c r="I62">
        <v>0.99999989962534297</v>
      </c>
      <c r="J62">
        <v>0.92105253912860496</v>
      </c>
      <c r="K62" t="s">
        <v>34445</v>
      </c>
      <c r="L62">
        <v>8</v>
      </c>
      <c r="M62" t="s">
        <v>20837</v>
      </c>
      <c r="N62">
        <v>5.16129032258065E-2</v>
      </c>
      <c r="O62">
        <v>6.3441712926249E-3</v>
      </c>
    </row>
    <row r="63" spans="1:15">
      <c r="A63" t="s">
        <v>20871</v>
      </c>
      <c r="B63" t="s">
        <v>23511</v>
      </c>
      <c r="C63" t="s">
        <v>20872</v>
      </c>
      <c r="D63">
        <v>146</v>
      </c>
      <c r="E63">
        <v>7517</v>
      </c>
      <c r="F63">
        <v>187</v>
      </c>
      <c r="G63">
        <v>10833</v>
      </c>
      <c r="H63">
        <v>4.8815521577761601E-3</v>
      </c>
      <c r="I63">
        <v>9.0120962912790693E-3</v>
      </c>
      <c r="J63">
        <v>3.1621390495715999E-3</v>
      </c>
      <c r="K63" t="s">
        <v>34446</v>
      </c>
      <c r="L63">
        <v>146</v>
      </c>
      <c r="M63" t="s">
        <v>20837</v>
      </c>
      <c r="N63">
        <v>0.78074866310160396</v>
      </c>
      <c r="O63">
        <v>1.9422642011440699E-2</v>
      </c>
    </row>
    <row r="64" spans="1:15">
      <c r="A64" t="s">
        <v>20871</v>
      </c>
      <c r="B64" t="s">
        <v>23513</v>
      </c>
      <c r="C64" t="s">
        <v>20872</v>
      </c>
      <c r="D64">
        <v>18</v>
      </c>
      <c r="E64">
        <v>1041</v>
      </c>
      <c r="F64">
        <v>166</v>
      </c>
      <c r="G64">
        <v>11165</v>
      </c>
      <c r="H64">
        <v>0.284771664481483</v>
      </c>
      <c r="I64">
        <v>0.97635999250794103</v>
      </c>
      <c r="J64">
        <v>0.94210174715678496</v>
      </c>
      <c r="K64" t="s">
        <v>34447</v>
      </c>
      <c r="L64">
        <v>18</v>
      </c>
      <c r="M64" t="s">
        <v>20837</v>
      </c>
      <c r="N64">
        <v>0.108433734939759</v>
      </c>
      <c r="O64">
        <v>1.7291066282420799E-2</v>
      </c>
    </row>
    <row r="65" spans="1:15">
      <c r="A65" t="s">
        <v>20873</v>
      </c>
      <c r="B65" t="s">
        <v>23511</v>
      </c>
      <c r="C65" t="s">
        <v>20874</v>
      </c>
      <c r="D65">
        <v>166</v>
      </c>
      <c r="E65">
        <v>7517</v>
      </c>
      <c r="F65">
        <v>206</v>
      </c>
      <c r="G65">
        <v>10833</v>
      </c>
      <c r="H65">
        <v>1.7505136674343899E-4</v>
      </c>
      <c r="I65">
        <v>5.2515410023031602E-4</v>
      </c>
      <c r="J65">
        <v>1.8426459657204099E-4</v>
      </c>
      <c r="K65" t="s">
        <v>34448</v>
      </c>
      <c r="L65">
        <v>166</v>
      </c>
      <c r="M65" t="s">
        <v>20837</v>
      </c>
      <c r="N65">
        <v>0.80582524271844702</v>
      </c>
      <c r="O65">
        <v>2.2083277903418901E-2</v>
      </c>
    </row>
    <row r="66" spans="1:15">
      <c r="A66" t="s">
        <v>20873</v>
      </c>
      <c r="B66" t="s">
        <v>23518</v>
      </c>
      <c r="C66" t="s">
        <v>20874</v>
      </c>
      <c r="D66">
        <v>11</v>
      </c>
      <c r="E66">
        <v>1261</v>
      </c>
      <c r="F66">
        <v>153</v>
      </c>
      <c r="G66">
        <v>10298</v>
      </c>
      <c r="H66">
        <v>0.98506112035495297</v>
      </c>
      <c r="I66">
        <v>0.99999989962534297</v>
      </c>
      <c r="J66">
        <v>0.92105253912860496</v>
      </c>
      <c r="K66" t="s">
        <v>34449</v>
      </c>
      <c r="L66">
        <v>11</v>
      </c>
      <c r="M66" t="s">
        <v>20837</v>
      </c>
      <c r="N66">
        <v>7.1895424836601302E-2</v>
      </c>
      <c r="O66">
        <v>8.7232355273592407E-3</v>
      </c>
    </row>
    <row r="67" spans="1:15">
      <c r="A67" t="s">
        <v>20873</v>
      </c>
      <c r="B67" t="s">
        <v>23513</v>
      </c>
      <c r="C67" t="s">
        <v>20874</v>
      </c>
      <c r="D67">
        <v>26</v>
      </c>
      <c r="E67">
        <v>1041</v>
      </c>
      <c r="F67">
        <v>225</v>
      </c>
      <c r="G67">
        <v>11165</v>
      </c>
      <c r="H67">
        <v>0.147779358601454</v>
      </c>
      <c r="I67">
        <v>0.70934092128698001</v>
      </c>
      <c r="J67">
        <v>0.68445176615410397</v>
      </c>
      <c r="K67" t="s">
        <v>34450</v>
      </c>
      <c r="L67">
        <v>26</v>
      </c>
      <c r="M67" t="s">
        <v>20837</v>
      </c>
      <c r="N67">
        <v>0.11555555555555599</v>
      </c>
      <c r="O67">
        <v>2.49759846301633E-2</v>
      </c>
    </row>
    <row r="68" spans="1:15">
      <c r="A68" t="s">
        <v>20875</v>
      </c>
      <c r="B68" t="s">
        <v>23513</v>
      </c>
      <c r="C68" t="s">
        <v>20876</v>
      </c>
      <c r="D68">
        <v>4</v>
      </c>
      <c r="E68">
        <v>1041</v>
      </c>
      <c r="F68">
        <v>54</v>
      </c>
      <c r="G68">
        <v>11165</v>
      </c>
      <c r="H68">
        <v>0.75422805171483098</v>
      </c>
      <c r="I68">
        <v>0.99799088295428495</v>
      </c>
      <c r="J68">
        <v>0.96297365899097698</v>
      </c>
      <c r="K68" t="s">
        <v>34451</v>
      </c>
      <c r="L68">
        <v>4</v>
      </c>
      <c r="M68" t="s">
        <v>20837</v>
      </c>
      <c r="N68">
        <v>7.4074074074074098E-2</v>
      </c>
      <c r="O68">
        <v>3.8424591738712801E-3</v>
      </c>
    </row>
    <row r="69" spans="1:15">
      <c r="A69" t="s">
        <v>20875</v>
      </c>
      <c r="B69" t="s">
        <v>23518</v>
      </c>
      <c r="C69" t="s">
        <v>20876</v>
      </c>
      <c r="D69">
        <v>5</v>
      </c>
      <c r="E69">
        <v>1261</v>
      </c>
      <c r="F69">
        <v>41</v>
      </c>
      <c r="G69">
        <v>10298</v>
      </c>
      <c r="H69">
        <v>0.57515749842164898</v>
      </c>
      <c r="I69">
        <v>0.99999989962534297</v>
      </c>
      <c r="J69">
        <v>0.92105253912860496</v>
      </c>
      <c r="K69" t="s">
        <v>34452</v>
      </c>
      <c r="L69">
        <v>5</v>
      </c>
      <c r="M69" t="s">
        <v>20837</v>
      </c>
      <c r="N69">
        <v>0.12195121951219499</v>
      </c>
      <c r="O69">
        <v>3.9651070578905602E-3</v>
      </c>
    </row>
    <row r="70" spans="1:15">
      <c r="A70" t="s">
        <v>20875</v>
      </c>
      <c r="B70" t="s">
        <v>23511</v>
      </c>
      <c r="C70" t="s">
        <v>20876</v>
      </c>
      <c r="D70">
        <v>42</v>
      </c>
      <c r="E70">
        <v>7517</v>
      </c>
      <c r="F70">
        <v>52</v>
      </c>
      <c r="G70">
        <v>10833</v>
      </c>
      <c r="H70">
        <v>4.6912988170346198E-2</v>
      </c>
      <c r="I70">
        <v>7.0369482255519297E-2</v>
      </c>
      <c r="J70">
        <v>2.4691046405445401E-2</v>
      </c>
      <c r="K70" t="s">
        <v>34453</v>
      </c>
      <c r="L70">
        <v>42</v>
      </c>
      <c r="M70" t="s">
        <v>20837</v>
      </c>
      <c r="N70">
        <v>0.80769230769230804</v>
      </c>
      <c r="O70">
        <v>5.58733537315418E-3</v>
      </c>
    </row>
    <row r="71" spans="1:15">
      <c r="A71" t="s">
        <v>20877</v>
      </c>
      <c r="B71" t="s">
        <v>23511</v>
      </c>
      <c r="C71" t="s">
        <v>20878</v>
      </c>
      <c r="D71">
        <v>390</v>
      </c>
      <c r="E71">
        <v>7517</v>
      </c>
      <c r="F71">
        <v>496</v>
      </c>
      <c r="G71">
        <v>10833</v>
      </c>
      <c r="H71" s="34">
        <v>1.57961004110601E-6</v>
      </c>
      <c r="I71" s="34">
        <v>1.2636880328848E-5</v>
      </c>
      <c r="J71" s="34">
        <v>4.4339930978414197E-6</v>
      </c>
      <c r="K71" t="s">
        <v>34454</v>
      </c>
      <c r="L71">
        <v>390</v>
      </c>
      <c r="M71" t="s">
        <v>20837</v>
      </c>
      <c r="N71">
        <v>0.78629032258064502</v>
      </c>
      <c r="O71">
        <v>5.1882399893574599E-2</v>
      </c>
    </row>
    <row r="72" spans="1:15">
      <c r="A72" t="s">
        <v>20877</v>
      </c>
      <c r="B72" t="s">
        <v>23518</v>
      </c>
      <c r="C72" t="s">
        <v>20878</v>
      </c>
      <c r="D72">
        <v>39</v>
      </c>
      <c r="E72">
        <v>1261</v>
      </c>
      <c r="F72">
        <v>421</v>
      </c>
      <c r="G72">
        <v>10298</v>
      </c>
      <c r="H72">
        <v>0.979351802623739</v>
      </c>
      <c r="I72">
        <v>0.99999989962534297</v>
      </c>
      <c r="J72">
        <v>0.92105253912860496</v>
      </c>
      <c r="K72" t="s">
        <v>34455</v>
      </c>
      <c r="L72">
        <v>39</v>
      </c>
      <c r="M72" t="s">
        <v>20837</v>
      </c>
      <c r="N72">
        <v>9.2636579572446601E-2</v>
      </c>
      <c r="O72">
        <v>3.09278350515464E-2</v>
      </c>
    </row>
    <row r="73" spans="1:15">
      <c r="A73" t="s">
        <v>20877</v>
      </c>
      <c r="B73" t="s">
        <v>23513</v>
      </c>
      <c r="C73" t="s">
        <v>20878</v>
      </c>
      <c r="D73">
        <v>29</v>
      </c>
      <c r="E73">
        <v>1041</v>
      </c>
      <c r="F73">
        <v>485</v>
      </c>
      <c r="G73">
        <v>11165</v>
      </c>
      <c r="H73">
        <v>0.99758163831008795</v>
      </c>
      <c r="I73">
        <v>0.99799088295428495</v>
      </c>
      <c r="J73">
        <v>0.96297365899097698</v>
      </c>
      <c r="K73" t="s">
        <v>34456</v>
      </c>
      <c r="L73">
        <v>29</v>
      </c>
      <c r="M73" t="s">
        <v>20837</v>
      </c>
      <c r="N73">
        <v>5.97938144329897E-2</v>
      </c>
      <c r="O73">
        <v>2.7857829010566802E-2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53"/>
  <sheetViews>
    <sheetView topLeftCell="A721" zoomScaleSheetLayoutView="100" workbookViewId="0">
      <selection activeCell="I6" sqref="I6"/>
    </sheetView>
  </sheetViews>
  <sheetFormatPr defaultColWidth="9" defaultRowHeight="15"/>
  <cols>
    <col min="1" max="1" width="18" customWidth="1"/>
  </cols>
  <sheetData>
    <row r="1" spans="1:15">
      <c r="A1" t="s">
        <v>20879</v>
      </c>
      <c r="B1" t="s">
        <v>208</v>
      </c>
      <c r="C1" t="s">
        <v>20880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23510</v>
      </c>
      <c r="M1" t="s">
        <v>217</v>
      </c>
      <c r="N1" t="s">
        <v>218</v>
      </c>
      <c r="O1" t="s">
        <v>219</v>
      </c>
    </row>
    <row r="2" spans="1:15">
      <c r="A2" t="s">
        <v>20939</v>
      </c>
      <c r="B2" t="s">
        <v>23511</v>
      </c>
      <c r="C2" t="s">
        <v>34457</v>
      </c>
      <c r="D2">
        <v>49</v>
      </c>
      <c r="E2">
        <v>4023</v>
      </c>
      <c r="F2">
        <v>67</v>
      </c>
      <c r="G2">
        <v>5096</v>
      </c>
      <c r="H2">
        <v>0.90453583742301502</v>
      </c>
      <c r="I2">
        <v>0.99999999998592004</v>
      </c>
      <c r="J2">
        <v>0.70410139059033205</v>
      </c>
      <c r="K2" t="s">
        <v>34458</v>
      </c>
      <c r="L2">
        <v>49</v>
      </c>
      <c r="M2" t="s">
        <v>20834</v>
      </c>
      <c r="N2">
        <v>0.73134328358209</v>
      </c>
      <c r="O2">
        <v>1.21799652000994E-2</v>
      </c>
    </row>
    <row r="3" spans="1:15">
      <c r="A3" t="s">
        <v>20939</v>
      </c>
      <c r="B3" t="s">
        <v>23518</v>
      </c>
      <c r="C3" t="s">
        <v>34457</v>
      </c>
      <c r="D3">
        <v>14</v>
      </c>
      <c r="E3">
        <v>519</v>
      </c>
      <c r="F3">
        <v>67</v>
      </c>
      <c r="G3">
        <v>4852</v>
      </c>
      <c r="H3">
        <v>9.9780464257123204E-3</v>
      </c>
      <c r="I3">
        <v>0.18539558034089201</v>
      </c>
      <c r="J3">
        <v>0.174610795888929</v>
      </c>
      <c r="K3" t="s">
        <v>34459</v>
      </c>
      <c r="L3">
        <v>14</v>
      </c>
      <c r="M3" t="s">
        <v>20834</v>
      </c>
      <c r="N3">
        <v>0.20895522388059701</v>
      </c>
      <c r="O3">
        <v>2.6974951830443201E-2</v>
      </c>
    </row>
    <row r="4" spans="1:15">
      <c r="A4" t="s">
        <v>20939</v>
      </c>
      <c r="B4" t="s">
        <v>23513</v>
      </c>
      <c r="C4" t="s">
        <v>34457</v>
      </c>
      <c r="D4">
        <v>4</v>
      </c>
      <c r="E4">
        <v>354</v>
      </c>
      <c r="F4">
        <v>67</v>
      </c>
      <c r="G4">
        <v>5264</v>
      </c>
      <c r="H4">
        <v>0.66910120965738096</v>
      </c>
      <c r="I4">
        <v>0.99999799146666302</v>
      </c>
      <c r="J4">
        <v>0.956935877001591</v>
      </c>
      <c r="K4" t="s">
        <v>34460</v>
      </c>
      <c r="L4">
        <v>4</v>
      </c>
      <c r="M4" t="s">
        <v>20834</v>
      </c>
      <c r="N4">
        <v>5.9701492537313397E-2</v>
      </c>
      <c r="O4">
        <v>1.12994350282486E-2</v>
      </c>
    </row>
    <row r="5" spans="1:15">
      <c r="A5" t="s">
        <v>21048</v>
      </c>
      <c r="B5" t="s">
        <v>23511</v>
      </c>
      <c r="C5" t="s">
        <v>34461</v>
      </c>
      <c r="D5">
        <v>29</v>
      </c>
      <c r="E5">
        <v>4023</v>
      </c>
      <c r="F5">
        <v>38</v>
      </c>
      <c r="G5">
        <v>5096</v>
      </c>
      <c r="H5">
        <v>0.73321357631607698</v>
      </c>
      <c r="I5">
        <v>0.928944319146216</v>
      </c>
      <c r="J5">
        <v>0.65407098690105003</v>
      </c>
      <c r="K5" t="s">
        <v>34462</v>
      </c>
      <c r="L5">
        <v>29</v>
      </c>
      <c r="M5" t="s">
        <v>20834</v>
      </c>
      <c r="N5">
        <v>0.76315789473684204</v>
      </c>
      <c r="O5">
        <v>7.20855083271191E-3</v>
      </c>
    </row>
    <row r="6" spans="1:15">
      <c r="A6" t="s">
        <v>21048</v>
      </c>
      <c r="B6" t="s">
        <v>23518</v>
      </c>
      <c r="C6" t="s">
        <v>34461</v>
      </c>
      <c r="D6">
        <v>6</v>
      </c>
      <c r="E6">
        <v>519</v>
      </c>
      <c r="F6">
        <v>40</v>
      </c>
      <c r="G6">
        <v>4852</v>
      </c>
      <c r="H6">
        <v>0.25205484446778498</v>
      </c>
      <c r="I6">
        <v>0.99999992706362995</v>
      </c>
      <c r="J6">
        <v>0.94182818615411101</v>
      </c>
      <c r="K6" t="s">
        <v>34463</v>
      </c>
      <c r="L6">
        <v>6</v>
      </c>
      <c r="M6" t="s">
        <v>20834</v>
      </c>
      <c r="N6">
        <v>0.15</v>
      </c>
      <c r="O6">
        <v>1.15606936416185E-2</v>
      </c>
    </row>
    <row r="7" spans="1:15">
      <c r="A7" t="s">
        <v>21048</v>
      </c>
      <c r="B7" t="s">
        <v>23513</v>
      </c>
      <c r="C7" t="s">
        <v>34461</v>
      </c>
      <c r="D7">
        <v>3</v>
      </c>
      <c r="E7">
        <v>354</v>
      </c>
      <c r="F7">
        <v>38</v>
      </c>
      <c r="G7">
        <v>5264</v>
      </c>
      <c r="H7">
        <v>0.475693450368469</v>
      </c>
      <c r="I7">
        <v>0.99999799146666302</v>
      </c>
      <c r="J7">
        <v>0.956935877001591</v>
      </c>
      <c r="K7" t="s">
        <v>24744</v>
      </c>
      <c r="L7">
        <v>3</v>
      </c>
      <c r="M7" t="s">
        <v>20834</v>
      </c>
      <c r="N7">
        <v>7.8947368421052599E-2</v>
      </c>
      <c r="O7">
        <v>8.4745762711864406E-3</v>
      </c>
    </row>
    <row r="8" spans="1:15">
      <c r="A8" t="s">
        <v>21029</v>
      </c>
      <c r="B8" t="s">
        <v>23518</v>
      </c>
      <c r="C8" t="s">
        <v>34464</v>
      </c>
      <c r="D8">
        <v>4</v>
      </c>
      <c r="E8">
        <v>519</v>
      </c>
      <c r="F8">
        <v>48</v>
      </c>
      <c r="G8">
        <v>4852</v>
      </c>
      <c r="H8">
        <v>0.77065061746276597</v>
      </c>
      <c r="I8">
        <v>0.99999992706362995</v>
      </c>
      <c r="J8">
        <v>0.94182818615411101</v>
      </c>
      <c r="K8" t="s">
        <v>34465</v>
      </c>
      <c r="L8">
        <v>4</v>
      </c>
      <c r="M8" t="s">
        <v>20834</v>
      </c>
      <c r="N8">
        <v>8.3333333333333301E-2</v>
      </c>
      <c r="O8">
        <v>7.7071290944123296E-3</v>
      </c>
    </row>
    <row r="9" spans="1:15">
      <c r="A9" t="s">
        <v>21029</v>
      </c>
      <c r="B9" t="s">
        <v>23511</v>
      </c>
      <c r="C9" t="s">
        <v>34464</v>
      </c>
      <c r="D9">
        <v>44</v>
      </c>
      <c r="E9">
        <v>4023</v>
      </c>
      <c r="F9">
        <v>50</v>
      </c>
      <c r="G9">
        <v>5096</v>
      </c>
      <c r="H9">
        <v>7.4073002689801506E-2</v>
      </c>
      <c r="I9">
        <v>0.19941772021767401</v>
      </c>
      <c r="J9">
        <v>0.140410294115595</v>
      </c>
      <c r="K9" t="s">
        <v>34466</v>
      </c>
      <c r="L9">
        <v>44</v>
      </c>
      <c r="M9" t="s">
        <v>20834</v>
      </c>
      <c r="N9">
        <v>0.88</v>
      </c>
      <c r="O9">
        <v>1.09371116082525E-2</v>
      </c>
    </row>
    <row r="10" spans="1:15">
      <c r="A10" t="s">
        <v>21029</v>
      </c>
      <c r="B10" t="s">
        <v>23513</v>
      </c>
      <c r="C10" t="s">
        <v>34464</v>
      </c>
      <c r="D10">
        <v>1</v>
      </c>
      <c r="E10">
        <v>354</v>
      </c>
      <c r="F10">
        <v>60</v>
      </c>
      <c r="G10">
        <v>5264</v>
      </c>
      <c r="H10">
        <v>0.98502643062686701</v>
      </c>
      <c r="I10">
        <v>0.99999799146666302</v>
      </c>
      <c r="J10">
        <v>0.956935877001591</v>
      </c>
      <c r="K10" t="s">
        <v>25564</v>
      </c>
      <c r="L10">
        <v>1</v>
      </c>
      <c r="M10" t="s">
        <v>20834</v>
      </c>
      <c r="N10">
        <v>1.6666666666666701E-2</v>
      </c>
      <c r="O10">
        <v>2.8248587570621499E-3</v>
      </c>
    </row>
    <row r="11" spans="1:15">
      <c r="A11" t="s">
        <v>21065</v>
      </c>
      <c r="B11" t="s">
        <v>23518</v>
      </c>
      <c r="C11" t="s">
        <v>34467</v>
      </c>
      <c r="D11">
        <v>4</v>
      </c>
      <c r="E11">
        <v>519</v>
      </c>
      <c r="F11">
        <v>64</v>
      </c>
      <c r="G11">
        <v>4852</v>
      </c>
      <c r="H11">
        <v>0.92306174815838804</v>
      </c>
      <c r="I11">
        <v>0.99999992706362995</v>
      </c>
      <c r="J11">
        <v>0.94182818615411101</v>
      </c>
      <c r="K11" t="s">
        <v>34468</v>
      </c>
      <c r="L11">
        <v>4</v>
      </c>
      <c r="M11" t="s">
        <v>20834</v>
      </c>
      <c r="N11">
        <v>6.25E-2</v>
      </c>
      <c r="O11">
        <v>7.7071290944123296E-3</v>
      </c>
    </row>
    <row r="12" spans="1:15">
      <c r="A12" t="s">
        <v>21065</v>
      </c>
      <c r="B12" t="s">
        <v>23511</v>
      </c>
      <c r="C12" t="s">
        <v>34467</v>
      </c>
      <c r="D12">
        <v>57</v>
      </c>
      <c r="E12">
        <v>4023</v>
      </c>
      <c r="F12">
        <v>63</v>
      </c>
      <c r="G12">
        <v>5096</v>
      </c>
      <c r="H12">
        <v>1.24552495446957E-2</v>
      </c>
      <c r="I12">
        <v>5.52831017514476E-2</v>
      </c>
      <c r="J12">
        <v>3.8924908819889199E-2</v>
      </c>
      <c r="K12" t="s">
        <v>34469</v>
      </c>
      <c r="L12">
        <v>57</v>
      </c>
      <c r="M12" t="s">
        <v>20834</v>
      </c>
      <c r="N12">
        <v>0.90476190476190499</v>
      </c>
      <c r="O12">
        <v>1.4168530947054401E-2</v>
      </c>
    </row>
    <row r="13" spans="1:15">
      <c r="A13" t="s">
        <v>21079</v>
      </c>
      <c r="B13" t="s">
        <v>23518</v>
      </c>
      <c r="C13" t="s">
        <v>34470</v>
      </c>
      <c r="D13">
        <v>2</v>
      </c>
      <c r="E13">
        <v>519</v>
      </c>
      <c r="F13">
        <v>40</v>
      </c>
      <c r="G13">
        <v>4852</v>
      </c>
      <c r="H13">
        <v>0.93801023699379205</v>
      </c>
      <c r="I13">
        <v>0.99999992706362995</v>
      </c>
      <c r="J13">
        <v>0.94182818615411101</v>
      </c>
      <c r="K13" t="s">
        <v>34471</v>
      </c>
      <c r="L13">
        <v>2</v>
      </c>
      <c r="M13" t="s">
        <v>20834</v>
      </c>
      <c r="N13">
        <v>0.05</v>
      </c>
      <c r="O13">
        <v>3.85356454720617E-3</v>
      </c>
    </row>
    <row r="14" spans="1:15">
      <c r="A14" t="s">
        <v>21079</v>
      </c>
      <c r="B14" t="s">
        <v>23513</v>
      </c>
      <c r="C14" t="s">
        <v>34470</v>
      </c>
      <c r="D14">
        <v>2</v>
      </c>
      <c r="E14">
        <v>354</v>
      </c>
      <c r="F14">
        <v>42</v>
      </c>
      <c r="G14">
        <v>5264</v>
      </c>
      <c r="H14">
        <v>0.78479738932052101</v>
      </c>
      <c r="I14">
        <v>0.99999799146666302</v>
      </c>
      <c r="J14">
        <v>0.956935877001591</v>
      </c>
      <c r="K14" t="s">
        <v>25568</v>
      </c>
      <c r="L14">
        <v>2</v>
      </c>
      <c r="M14" t="s">
        <v>20834</v>
      </c>
      <c r="N14">
        <v>4.7619047619047603E-2</v>
      </c>
      <c r="O14">
        <v>5.6497175141242903E-3</v>
      </c>
    </row>
    <row r="15" spans="1:15">
      <c r="A15" t="s">
        <v>21079</v>
      </c>
      <c r="B15" t="s">
        <v>23511</v>
      </c>
      <c r="C15" t="s">
        <v>34470</v>
      </c>
      <c r="D15">
        <v>31</v>
      </c>
      <c r="E15">
        <v>4023</v>
      </c>
      <c r="F15">
        <v>41</v>
      </c>
      <c r="G15">
        <v>5096</v>
      </c>
      <c r="H15">
        <v>0.76906667702159903</v>
      </c>
      <c r="I15">
        <v>0.94630014991546496</v>
      </c>
      <c r="J15">
        <v>0.66629125148070101</v>
      </c>
      <c r="K15" t="s">
        <v>34472</v>
      </c>
      <c r="L15">
        <v>31</v>
      </c>
      <c r="M15" t="s">
        <v>20834</v>
      </c>
      <c r="N15">
        <v>0.75609756097560998</v>
      </c>
      <c r="O15">
        <v>7.7056922694506598E-3</v>
      </c>
    </row>
    <row r="16" spans="1:15">
      <c r="A16" t="s">
        <v>20980</v>
      </c>
      <c r="B16" t="s">
        <v>23511</v>
      </c>
      <c r="C16" t="s">
        <v>34473</v>
      </c>
      <c r="D16">
        <v>44</v>
      </c>
      <c r="E16">
        <v>4023</v>
      </c>
      <c r="F16">
        <v>50</v>
      </c>
      <c r="G16">
        <v>5096</v>
      </c>
      <c r="H16">
        <v>7.4073002689801506E-2</v>
      </c>
      <c r="I16">
        <v>0.19941772021767401</v>
      </c>
      <c r="J16">
        <v>0.140410294115595</v>
      </c>
      <c r="K16" t="s">
        <v>34474</v>
      </c>
      <c r="L16">
        <v>44</v>
      </c>
      <c r="M16" t="s">
        <v>20834</v>
      </c>
      <c r="N16">
        <v>0.88</v>
      </c>
      <c r="O16">
        <v>1.09371116082525E-2</v>
      </c>
    </row>
    <row r="17" spans="1:15">
      <c r="A17" t="s">
        <v>20980</v>
      </c>
      <c r="B17" t="s">
        <v>23513</v>
      </c>
      <c r="C17" t="s">
        <v>34473</v>
      </c>
      <c r="D17">
        <v>3</v>
      </c>
      <c r="E17">
        <v>354</v>
      </c>
      <c r="F17">
        <v>53</v>
      </c>
      <c r="G17">
        <v>5264</v>
      </c>
      <c r="H17">
        <v>0.70204431732192696</v>
      </c>
      <c r="I17">
        <v>0.99999799146666302</v>
      </c>
      <c r="J17">
        <v>0.956935877001591</v>
      </c>
      <c r="K17" t="s">
        <v>34475</v>
      </c>
      <c r="L17">
        <v>3</v>
      </c>
      <c r="M17" t="s">
        <v>20834</v>
      </c>
      <c r="N17">
        <v>5.6603773584905703E-2</v>
      </c>
      <c r="O17">
        <v>8.4745762711864406E-3</v>
      </c>
    </row>
    <row r="18" spans="1:15">
      <c r="A18" t="s">
        <v>20980</v>
      </c>
      <c r="B18" t="s">
        <v>23518</v>
      </c>
      <c r="C18" t="s">
        <v>34473</v>
      </c>
      <c r="D18">
        <v>1</v>
      </c>
      <c r="E18">
        <v>519</v>
      </c>
      <c r="F18">
        <v>52</v>
      </c>
      <c r="G18">
        <v>4852</v>
      </c>
      <c r="H18">
        <v>0.99730346019978999</v>
      </c>
      <c r="I18">
        <v>0.99999992706362995</v>
      </c>
      <c r="J18">
        <v>0.94182818615411101</v>
      </c>
      <c r="K18" t="s">
        <v>34476</v>
      </c>
      <c r="L18">
        <v>1</v>
      </c>
      <c r="M18" t="s">
        <v>20834</v>
      </c>
      <c r="N18">
        <v>1.9230769230769201E-2</v>
      </c>
      <c r="O18">
        <v>1.92678227360308E-3</v>
      </c>
    </row>
    <row r="19" spans="1:15">
      <c r="A19" t="s">
        <v>21044</v>
      </c>
      <c r="B19" t="s">
        <v>23511</v>
      </c>
      <c r="C19" t="s">
        <v>34477</v>
      </c>
      <c r="D19">
        <v>44</v>
      </c>
      <c r="E19">
        <v>4023</v>
      </c>
      <c r="F19">
        <v>50</v>
      </c>
      <c r="G19">
        <v>5096</v>
      </c>
      <c r="H19">
        <v>7.4073002689801506E-2</v>
      </c>
      <c r="I19">
        <v>0.19941772021767401</v>
      </c>
      <c r="J19">
        <v>0.140410294115595</v>
      </c>
      <c r="K19" t="s">
        <v>34478</v>
      </c>
      <c r="L19">
        <v>44</v>
      </c>
      <c r="M19" t="s">
        <v>20834</v>
      </c>
      <c r="N19">
        <v>0.88</v>
      </c>
      <c r="O19">
        <v>1.09371116082525E-2</v>
      </c>
    </row>
    <row r="20" spans="1:15">
      <c r="A20" t="s">
        <v>21044</v>
      </c>
      <c r="B20" t="s">
        <v>23518</v>
      </c>
      <c r="C20" t="s">
        <v>34477</v>
      </c>
      <c r="D20">
        <v>4</v>
      </c>
      <c r="E20">
        <v>519</v>
      </c>
      <c r="F20">
        <v>47</v>
      </c>
      <c r="G20">
        <v>4852</v>
      </c>
      <c r="H20">
        <v>0.75598774361221699</v>
      </c>
      <c r="I20">
        <v>0.99999992706362995</v>
      </c>
      <c r="J20">
        <v>0.94182818615411101</v>
      </c>
      <c r="K20" t="s">
        <v>34479</v>
      </c>
      <c r="L20">
        <v>4</v>
      </c>
      <c r="M20" t="s">
        <v>20834</v>
      </c>
      <c r="N20">
        <v>8.5106382978723402E-2</v>
      </c>
      <c r="O20">
        <v>7.7071290944123296E-3</v>
      </c>
    </row>
    <row r="21" spans="1:15">
      <c r="A21" t="s">
        <v>21017</v>
      </c>
      <c r="B21" t="s">
        <v>23511</v>
      </c>
      <c r="C21" t="s">
        <v>34480</v>
      </c>
      <c r="D21">
        <v>25</v>
      </c>
      <c r="E21">
        <v>4023</v>
      </c>
      <c r="F21">
        <v>34</v>
      </c>
      <c r="G21">
        <v>5096</v>
      </c>
      <c r="H21">
        <v>0.83921507613272295</v>
      </c>
      <c r="I21">
        <v>0.99179963542958105</v>
      </c>
      <c r="J21">
        <v>0.69832750250278597</v>
      </c>
      <c r="K21" t="s">
        <v>34481</v>
      </c>
      <c r="L21">
        <v>25</v>
      </c>
      <c r="M21" t="s">
        <v>20834</v>
      </c>
      <c r="N21">
        <v>0.73529411764705899</v>
      </c>
      <c r="O21">
        <v>6.2142679592344001E-3</v>
      </c>
    </row>
    <row r="22" spans="1:15">
      <c r="A22" t="s">
        <v>21017</v>
      </c>
      <c r="B22" t="s">
        <v>23518</v>
      </c>
      <c r="C22" t="s">
        <v>34480</v>
      </c>
      <c r="D22">
        <v>3</v>
      </c>
      <c r="E22">
        <v>519</v>
      </c>
      <c r="F22">
        <v>34</v>
      </c>
      <c r="G22">
        <v>4852</v>
      </c>
      <c r="H22">
        <v>0.72076819616106802</v>
      </c>
      <c r="I22">
        <v>0.99999992706362995</v>
      </c>
      <c r="J22">
        <v>0.94182818615411101</v>
      </c>
      <c r="K22" t="s">
        <v>34482</v>
      </c>
      <c r="L22">
        <v>3</v>
      </c>
      <c r="M22" t="s">
        <v>20834</v>
      </c>
      <c r="N22">
        <v>8.8235294117647106E-2</v>
      </c>
      <c r="O22">
        <v>5.78034682080925E-3</v>
      </c>
    </row>
    <row r="23" spans="1:15">
      <c r="A23" t="s">
        <v>21017</v>
      </c>
      <c r="B23" t="s">
        <v>23513</v>
      </c>
      <c r="C23" t="s">
        <v>34480</v>
      </c>
      <c r="D23">
        <v>9</v>
      </c>
      <c r="E23">
        <v>354</v>
      </c>
      <c r="F23">
        <v>42</v>
      </c>
      <c r="G23">
        <v>5264</v>
      </c>
      <c r="H23">
        <v>1.55489704338515E-3</v>
      </c>
      <c r="I23">
        <v>4.6424783152499399E-2</v>
      </c>
      <c r="J23">
        <v>4.4425629811004202E-2</v>
      </c>
      <c r="K23" t="s">
        <v>24132</v>
      </c>
      <c r="L23">
        <v>9</v>
      </c>
      <c r="M23" t="s">
        <v>20834</v>
      </c>
      <c r="N23">
        <v>0.214285714285714</v>
      </c>
      <c r="O23">
        <v>2.5423728813559299E-2</v>
      </c>
    </row>
    <row r="24" spans="1:15">
      <c r="A24" t="s">
        <v>21050</v>
      </c>
      <c r="B24" t="s">
        <v>23513</v>
      </c>
      <c r="C24" t="s">
        <v>34483</v>
      </c>
      <c r="D24">
        <v>4</v>
      </c>
      <c r="E24">
        <v>354</v>
      </c>
      <c r="F24">
        <v>35</v>
      </c>
      <c r="G24">
        <v>5264</v>
      </c>
      <c r="H24">
        <v>0.20633350937419201</v>
      </c>
      <c r="I24">
        <v>0.99999799146666302</v>
      </c>
      <c r="J24">
        <v>0.956935877001591</v>
      </c>
      <c r="K24" t="s">
        <v>33714</v>
      </c>
      <c r="L24">
        <v>4</v>
      </c>
      <c r="M24" t="s">
        <v>20834</v>
      </c>
      <c r="N24">
        <v>0.114285714285714</v>
      </c>
      <c r="O24">
        <v>1.12994350282486E-2</v>
      </c>
    </row>
    <row r="25" spans="1:15">
      <c r="A25" t="s">
        <v>21050</v>
      </c>
      <c r="B25" t="s">
        <v>23511</v>
      </c>
      <c r="C25" t="s">
        <v>34483</v>
      </c>
      <c r="D25">
        <v>25</v>
      </c>
      <c r="E25">
        <v>4023</v>
      </c>
      <c r="F25">
        <v>29</v>
      </c>
      <c r="G25">
        <v>5096</v>
      </c>
      <c r="H25">
        <v>0.23835863107232899</v>
      </c>
      <c r="I25">
        <v>0.46809444874649397</v>
      </c>
      <c r="J25">
        <v>0.32958595229466198</v>
      </c>
      <c r="K25" t="s">
        <v>34484</v>
      </c>
      <c r="L25">
        <v>25</v>
      </c>
      <c r="M25" t="s">
        <v>20834</v>
      </c>
      <c r="N25">
        <v>0.86206896551724099</v>
      </c>
      <c r="O25">
        <v>6.2142679592344001E-3</v>
      </c>
    </row>
    <row r="26" spans="1:15">
      <c r="A26" t="s">
        <v>21050</v>
      </c>
      <c r="B26" t="s">
        <v>23518</v>
      </c>
      <c r="C26" t="s">
        <v>34483</v>
      </c>
      <c r="D26">
        <v>1</v>
      </c>
      <c r="E26">
        <v>519</v>
      </c>
      <c r="F26">
        <v>29</v>
      </c>
      <c r="G26">
        <v>4852</v>
      </c>
      <c r="H26">
        <v>0.96277814075836998</v>
      </c>
      <c r="I26">
        <v>0.99999992706362995</v>
      </c>
      <c r="J26">
        <v>0.94182818615411101</v>
      </c>
      <c r="K26" t="s">
        <v>28719</v>
      </c>
      <c r="L26">
        <v>1</v>
      </c>
      <c r="M26" t="s">
        <v>20834</v>
      </c>
      <c r="N26">
        <v>3.4482758620689703E-2</v>
      </c>
      <c r="O26">
        <v>1.92678227360308E-3</v>
      </c>
    </row>
    <row r="27" spans="1:15">
      <c r="A27" t="s">
        <v>21039</v>
      </c>
      <c r="B27" t="s">
        <v>23518</v>
      </c>
      <c r="C27" t="s">
        <v>34485</v>
      </c>
      <c r="D27">
        <v>13</v>
      </c>
      <c r="E27">
        <v>519</v>
      </c>
      <c r="F27">
        <v>54</v>
      </c>
      <c r="G27">
        <v>4852</v>
      </c>
      <c r="H27">
        <v>3.6757751561676899E-3</v>
      </c>
      <c r="I27">
        <v>0.11348955794667701</v>
      </c>
      <c r="J27">
        <v>0.10688767230435001</v>
      </c>
      <c r="K27" t="s">
        <v>34486</v>
      </c>
      <c r="L27">
        <v>13</v>
      </c>
      <c r="M27" t="s">
        <v>20834</v>
      </c>
      <c r="N27">
        <v>0.240740740740741</v>
      </c>
      <c r="O27">
        <v>2.50481695568401E-2</v>
      </c>
    </row>
    <row r="28" spans="1:15">
      <c r="A28" t="s">
        <v>21039</v>
      </c>
      <c r="B28" t="s">
        <v>23511</v>
      </c>
      <c r="C28" t="s">
        <v>34485</v>
      </c>
      <c r="D28">
        <v>36</v>
      </c>
      <c r="E28">
        <v>4023</v>
      </c>
      <c r="F28">
        <v>54</v>
      </c>
      <c r="G28">
        <v>5096</v>
      </c>
      <c r="H28">
        <v>0.98869701152923695</v>
      </c>
      <c r="I28">
        <v>0.99999999998592004</v>
      </c>
      <c r="J28">
        <v>0.70410139059033205</v>
      </c>
      <c r="K28" t="s">
        <v>34487</v>
      </c>
      <c r="L28">
        <v>36</v>
      </c>
      <c r="M28" t="s">
        <v>20834</v>
      </c>
      <c r="N28">
        <v>0.66666666666666696</v>
      </c>
      <c r="O28">
        <v>8.9485458612975407E-3</v>
      </c>
    </row>
    <row r="29" spans="1:15">
      <c r="A29" t="s">
        <v>21039</v>
      </c>
      <c r="B29" t="s">
        <v>23513</v>
      </c>
      <c r="C29" t="s">
        <v>34485</v>
      </c>
      <c r="D29">
        <v>10</v>
      </c>
      <c r="E29">
        <v>354</v>
      </c>
      <c r="F29">
        <v>59</v>
      </c>
      <c r="G29">
        <v>5264</v>
      </c>
      <c r="H29">
        <v>5.3886842610071E-3</v>
      </c>
      <c r="I29">
        <v>0.114635422545406</v>
      </c>
      <c r="J29">
        <v>0.109698968942972</v>
      </c>
      <c r="K29" t="s">
        <v>34488</v>
      </c>
      <c r="L29">
        <v>10</v>
      </c>
      <c r="M29" t="s">
        <v>20834</v>
      </c>
      <c r="N29">
        <v>0.169491525423729</v>
      </c>
      <c r="O29">
        <v>2.82485875706215E-2</v>
      </c>
    </row>
    <row r="30" spans="1:15">
      <c r="A30" t="s">
        <v>21159</v>
      </c>
      <c r="B30" t="s">
        <v>23511</v>
      </c>
      <c r="C30" t="s">
        <v>34489</v>
      </c>
      <c r="D30">
        <v>18</v>
      </c>
      <c r="E30">
        <v>4023</v>
      </c>
      <c r="F30">
        <v>18</v>
      </c>
      <c r="G30">
        <v>5096</v>
      </c>
      <c r="H30">
        <v>1.40696812009367E-2</v>
      </c>
      <c r="I30">
        <v>5.6849117284865698E-2</v>
      </c>
      <c r="J30">
        <v>4.0027542534670502E-2</v>
      </c>
      <c r="K30" t="s">
        <v>34490</v>
      </c>
      <c r="L30">
        <v>18</v>
      </c>
      <c r="M30" t="s">
        <v>20834</v>
      </c>
      <c r="N30">
        <v>1</v>
      </c>
      <c r="O30">
        <v>4.4742729306487703E-3</v>
      </c>
    </row>
    <row r="31" spans="1:15">
      <c r="A31" t="s">
        <v>21165</v>
      </c>
      <c r="B31" t="s">
        <v>23511</v>
      </c>
      <c r="C31" t="s">
        <v>34491</v>
      </c>
      <c r="D31">
        <v>5</v>
      </c>
      <c r="E31">
        <v>4023</v>
      </c>
      <c r="F31">
        <v>5</v>
      </c>
      <c r="G31">
        <v>5096</v>
      </c>
      <c r="H31">
        <v>0.30646128041213999</v>
      </c>
      <c r="I31">
        <v>0.55873123684896198</v>
      </c>
      <c r="J31">
        <v>0.39340344083715001</v>
      </c>
      <c r="K31" t="s">
        <v>27662</v>
      </c>
      <c r="L31">
        <v>5</v>
      </c>
      <c r="M31" t="s">
        <v>20834</v>
      </c>
      <c r="N31">
        <v>1</v>
      </c>
      <c r="O31">
        <v>1.24285359184688E-3</v>
      </c>
    </row>
    <row r="32" spans="1:15">
      <c r="A32" t="s">
        <v>20910</v>
      </c>
      <c r="B32" t="s">
        <v>23518</v>
      </c>
      <c r="C32" t="s">
        <v>34492</v>
      </c>
      <c r="D32">
        <v>5</v>
      </c>
      <c r="E32">
        <v>519</v>
      </c>
      <c r="F32">
        <v>31</v>
      </c>
      <c r="G32">
        <v>4852</v>
      </c>
      <c r="H32">
        <v>0.23233979255466999</v>
      </c>
      <c r="I32">
        <v>0.99999992706362995</v>
      </c>
      <c r="J32">
        <v>0.94182818615411101</v>
      </c>
      <c r="K32" t="s">
        <v>34493</v>
      </c>
      <c r="L32">
        <v>5</v>
      </c>
      <c r="M32" t="s">
        <v>20834</v>
      </c>
      <c r="N32">
        <v>0.16129032258064499</v>
      </c>
      <c r="O32">
        <v>9.63391136801541E-3</v>
      </c>
    </row>
    <row r="33" spans="1:15">
      <c r="A33" t="s">
        <v>20910</v>
      </c>
      <c r="B33" t="s">
        <v>23513</v>
      </c>
      <c r="C33" t="s">
        <v>34492</v>
      </c>
      <c r="D33">
        <v>1</v>
      </c>
      <c r="E33">
        <v>354</v>
      </c>
      <c r="F33">
        <v>25</v>
      </c>
      <c r="G33">
        <v>5264</v>
      </c>
      <c r="H33">
        <v>0.82527701063913805</v>
      </c>
      <c r="I33">
        <v>0.99999799146666302</v>
      </c>
      <c r="J33">
        <v>0.956935877001591</v>
      </c>
      <c r="K33" t="s">
        <v>27692</v>
      </c>
      <c r="L33">
        <v>1</v>
      </c>
      <c r="M33" t="s">
        <v>20834</v>
      </c>
      <c r="N33">
        <v>0.04</v>
      </c>
      <c r="O33">
        <v>2.8248587570621499E-3</v>
      </c>
    </row>
    <row r="34" spans="1:15">
      <c r="A34" t="s">
        <v>20910</v>
      </c>
      <c r="B34" t="s">
        <v>23511</v>
      </c>
      <c r="C34" t="s">
        <v>34492</v>
      </c>
      <c r="D34">
        <v>21</v>
      </c>
      <c r="E34">
        <v>4023</v>
      </c>
      <c r="F34">
        <v>28</v>
      </c>
      <c r="G34">
        <v>5096</v>
      </c>
      <c r="H34">
        <v>0.77805172213502505</v>
      </c>
      <c r="I34">
        <v>0.95178777156023697</v>
      </c>
      <c r="J34">
        <v>0.67015509351187297</v>
      </c>
      <c r="K34" t="s">
        <v>34494</v>
      </c>
      <c r="L34">
        <v>21</v>
      </c>
      <c r="M34" t="s">
        <v>20834</v>
      </c>
      <c r="N34">
        <v>0.75</v>
      </c>
      <c r="O34">
        <v>5.2199850857568997E-3</v>
      </c>
    </row>
    <row r="35" spans="1:15">
      <c r="A35" t="s">
        <v>21004</v>
      </c>
      <c r="B35" t="s">
        <v>23511</v>
      </c>
      <c r="C35" t="s">
        <v>34495</v>
      </c>
      <c r="D35">
        <v>1</v>
      </c>
      <c r="E35">
        <v>4023</v>
      </c>
      <c r="F35">
        <v>4</v>
      </c>
      <c r="G35">
        <v>5096</v>
      </c>
      <c r="H35">
        <v>0.99804313200028505</v>
      </c>
      <c r="I35">
        <v>0.99999999998592004</v>
      </c>
      <c r="J35">
        <v>0.70410139059033205</v>
      </c>
      <c r="K35" t="s">
        <v>34496</v>
      </c>
      <c r="L35">
        <v>1</v>
      </c>
      <c r="M35" t="s">
        <v>20834</v>
      </c>
      <c r="N35">
        <v>0.25</v>
      </c>
      <c r="O35">
        <v>2.4857071836937602E-4</v>
      </c>
    </row>
    <row r="36" spans="1:15">
      <c r="A36" t="s">
        <v>21004</v>
      </c>
      <c r="B36" t="s">
        <v>23518</v>
      </c>
      <c r="C36" t="s">
        <v>34495</v>
      </c>
      <c r="D36">
        <v>3</v>
      </c>
      <c r="E36">
        <v>519</v>
      </c>
      <c r="F36">
        <v>4</v>
      </c>
      <c r="G36">
        <v>4852</v>
      </c>
      <c r="H36">
        <v>4.4815807746878397E-3</v>
      </c>
      <c r="I36">
        <v>0.122994494594211</v>
      </c>
      <c r="J36">
        <v>0.115839690199534</v>
      </c>
      <c r="K36" t="s">
        <v>34497</v>
      </c>
      <c r="L36">
        <v>3</v>
      </c>
      <c r="M36" t="s">
        <v>20834</v>
      </c>
      <c r="N36">
        <v>0.75</v>
      </c>
      <c r="O36">
        <v>5.78034682080925E-3</v>
      </c>
    </row>
    <row r="37" spans="1:15">
      <c r="A37" t="s">
        <v>20948</v>
      </c>
      <c r="B37" t="s">
        <v>23513</v>
      </c>
      <c r="C37" t="s">
        <v>34498</v>
      </c>
      <c r="D37">
        <v>1</v>
      </c>
      <c r="E37">
        <v>354</v>
      </c>
      <c r="F37">
        <v>12</v>
      </c>
      <c r="G37">
        <v>5264</v>
      </c>
      <c r="H37">
        <v>0.56669454210653003</v>
      </c>
      <c r="I37">
        <v>0.99999799146666302</v>
      </c>
      <c r="J37">
        <v>0.956935877001591</v>
      </c>
      <c r="K37" t="s">
        <v>34499</v>
      </c>
      <c r="L37">
        <v>1</v>
      </c>
      <c r="M37" t="s">
        <v>20834</v>
      </c>
      <c r="N37">
        <v>8.3333333333333301E-2</v>
      </c>
      <c r="O37">
        <v>2.8248587570621499E-3</v>
      </c>
    </row>
    <row r="38" spans="1:15">
      <c r="A38" t="s">
        <v>20948</v>
      </c>
      <c r="B38" t="s">
        <v>23518</v>
      </c>
      <c r="C38" t="s">
        <v>34498</v>
      </c>
      <c r="D38">
        <v>5</v>
      </c>
      <c r="E38">
        <v>519</v>
      </c>
      <c r="F38">
        <v>16</v>
      </c>
      <c r="G38">
        <v>4852</v>
      </c>
      <c r="H38">
        <v>2.2050417888750201E-2</v>
      </c>
      <c r="I38">
        <v>0.300742779289702</v>
      </c>
      <c r="J38">
        <v>0.28324804697645001</v>
      </c>
      <c r="K38" t="s">
        <v>34500</v>
      </c>
      <c r="L38">
        <v>5</v>
      </c>
      <c r="M38" t="s">
        <v>20834</v>
      </c>
      <c r="N38">
        <v>0.3125</v>
      </c>
      <c r="O38">
        <v>9.63391136801541E-3</v>
      </c>
    </row>
    <row r="39" spans="1:15">
      <c r="A39" t="s">
        <v>20948</v>
      </c>
      <c r="B39" t="s">
        <v>23511</v>
      </c>
      <c r="C39" t="s">
        <v>34498</v>
      </c>
      <c r="D39">
        <v>7</v>
      </c>
      <c r="E39">
        <v>4023</v>
      </c>
      <c r="F39">
        <v>13</v>
      </c>
      <c r="G39">
        <v>5096</v>
      </c>
      <c r="H39">
        <v>0.99068846329119398</v>
      </c>
      <c r="I39">
        <v>0.99999999998592004</v>
      </c>
      <c r="J39">
        <v>0.70410139059033205</v>
      </c>
      <c r="K39" t="s">
        <v>34501</v>
      </c>
      <c r="L39">
        <v>7</v>
      </c>
      <c r="M39" t="s">
        <v>20834</v>
      </c>
      <c r="N39">
        <v>0.53846153846153799</v>
      </c>
      <c r="O39">
        <v>1.73999502858563E-3</v>
      </c>
    </row>
    <row r="40" spans="1:15">
      <c r="A40" t="s">
        <v>20977</v>
      </c>
      <c r="B40" t="s">
        <v>23518</v>
      </c>
      <c r="C40" t="s">
        <v>34502</v>
      </c>
      <c r="D40">
        <v>2</v>
      </c>
      <c r="E40">
        <v>519</v>
      </c>
      <c r="F40">
        <v>58</v>
      </c>
      <c r="G40">
        <v>4852</v>
      </c>
      <c r="H40">
        <v>0.98909290689237295</v>
      </c>
      <c r="I40">
        <v>0.99999992706362995</v>
      </c>
      <c r="J40">
        <v>0.94182818615411101</v>
      </c>
      <c r="K40" t="s">
        <v>34503</v>
      </c>
      <c r="L40">
        <v>2</v>
      </c>
      <c r="M40" t="s">
        <v>20834</v>
      </c>
      <c r="N40">
        <v>3.4482758620689703E-2</v>
      </c>
      <c r="O40">
        <v>3.85356454720617E-3</v>
      </c>
    </row>
    <row r="41" spans="1:15">
      <c r="A41" t="s">
        <v>20977</v>
      </c>
      <c r="B41" t="s">
        <v>23513</v>
      </c>
      <c r="C41" t="s">
        <v>34502</v>
      </c>
      <c r="D41">
        <v>3</v>
      </c>
      <c r="E41">
        <v>354</v>
      </c>
      <c r="F41">
        <v>76</v>
      </c>
      <c r="G41">
        <v>5264</v>
      </c>
      <c r="H41">
        <v>0.89445501915373704</v>
      </c>
      <c r="I41">
        <v>0.99999799146666302</v>
      </c>
      <c r="J41">
        <v>0.956935877001591</v>
      </c>
      <c r="K41" t="s">
        <v>34504</v>
      </c>
      <c r="L41">
        <v>3</v>
      </c>
      <c r="M41" t="s">
        <v>20834</v>
      </c>
      <c r="N41">
        <v>3.94736842105263E-2</v>
      </c>
      <c r="O41">
        <v>8.4745762711864406E-3</v>
      </c>
    </row>
    <row r="42" spans="1:15">
      <c r="A42" t="s">
        <v>20977</v>
      </c>
      <c r="B42" t="s">
        <v>23511</v>
      </c>
      <c r="C42" t="s">
        <v>34502</v>
      </c>
      <c r="D42">
        <v>58</v>
      </c>
      <c r="E42">
        <v>4023</v>
      </c>
      <c r="F42">
        <v>64</v>
      </c>
      <c r="G42">
        <v>5096</v>
      </c>
      <c r="H42">
        <v>1.07415574500359E-2</v>
      </c>
      <c r="I42">
        <v>5.0979772659694202E-2</v>
      </c>
      <c r="J42">
        <v>3.5894928822175098E-2</v>
      </c>
      <c r="K42" t="s">
        <v>34505</v>
      </c>
      <c r="L42">
        <v>58</v>
      </c>
      <c r="M42" t="s">
        <v>20834</v>
      </c>
      <c r="N42">
        <v>0.90625</v>
      </c>
      <c r="O42">
        <v>1.4417101665423799E-2</v>
      </c>
    </row>
    <row r="43" spans="1:15">
      <c r="A43" t="s">
        <v>21074</v>
      </c>
      <c r="B43" t="s">
        <v>23518</v>
      </c>
      <c r="C43" t="s">
        <v>34506</v>
      </c>
      <c r="D43">
        <v>33</v>
      </c>
      <c r="E43">
        <v>519</v>
      </c>
      <c r="F43">
        <v>118</v>
      </c>
      <c r="G43">
        <v>4852</v>
      </c>
      <c r="H43" s="34">
        <v>1.0617320544059201E-7</v>
      </c>
      <c r="I43" s="34">
        <v>1.3112390871913199E-5</v>
      </c>
      <c r="J43" s="34">
        <v>1.2349620211774199E-5</v>
      </c>
      <c r="K43" t="s">
        <v>34507</v>
      </c>
      <c r="L43">
        <v>33</v>
      </c>
      <c r="M43" t="s">
        <v>20834</v>
      </c>
      <c r="N43">
        <v>0.27966101694915302</v>
      </c>
      <c r="O43">
        <v>6.3583815028901702E-2</v>
      </c>
    </row>
    <row r="44" spans="1:15">
      <c r="A44" t="s">
        <v>21074</v>
      </c>
      <c r="B44" t="s">
        <v>23513</v>
      </c>
      <c r="C44" t="s">
        <v>34506</v>
      </c>
      <c r="D44">
        <v>5</v>
      </c>
      <c r="E44">
        <v>354</v>
      </c>
      <c r="F44">
        <v>106</v>
      </c>
      <c r="G44">
        <v>5264</v>
      </c>
      <c r="H44">
        <v>0.85037436450006698</v>
      </c>
      <c r="I44">
        <v>0.99999799146666302</v>
      </c>
      <c r="J44">
        <v>0.956935877001591</v>
      </c>
      <c r="K44" t="s">
        <v>34508</v>
      </c>
      <c r="L44">
        <v>5</v>
      </c>
      <c r="M44" t="s">
        <v>20834</v>
      </c>
      <c r="N44">
        <v>4.71698113207547E-2</v>
      </c>
      <c r="O44">
        <v>1.41242937853107E-2</v>
      </c>
    </row>
    <row r="45" spans="1:15">
      <c r="A45" t="s">
        <v>21074</v>
      </c>
      <c r="B45" t="s">
        <v>23511</v>
      </c>
      <c r="C45" t="s">
        <v>34506</v>
      </c>
      <c r="D45">
        <v>59</v>
      </c>
      <c r="E45">
        <v>4023</v>
      </c>
      <c r="F45">
        <v>113</v>
      </c>
      <c r="G45">
        <v>5096</v>
      </c>
      <c r="H45">
        <v>0.99999999996123601</v>
      </c>
      <c r="I45">
        <v>0.99999999998592004</v>
      </c>
      <c r="J45">
        <v>0.70410139059033205</v>
      </c>
      <c r="K45" t="s">
        <v>34509</v>
      </c>
      <c r="L45">
        <v>59</v>
      </c>
      <c r="M45" t="s">
        <v>20834</v>
      </c>
      <c r="N45">
        <v>0.52212389380530999</v>
      </c>
      <c r="O45">
        <v>1.46656723837932E-2</v>
      </c>
    </row>
    <row r="46" spans="1:15">
      <c r="A46" t="s">
        <v>20949</v>
      </c>
      <c r="B46" t="s">
        <v>23513</v>
      </c>
      <c r="C46" t="s">
        <v>34510</v>
      </c>
      <c r="D46">
        <v>2</v>
      </c>
      <c r="E46">
        <v>354</v>
      </c>
      <c r="F46">
        <v>20</v>
      </c>
      <c r="G46">
        <v>5264</v>
      </c>
      <c r="H46">
        <v>0.39338669967921602</v>
      </c>
      <c r="I46">
        <v>0.99999799146666302</v>
      </c>
      <c r="J46">
        <v>0.956935877001591</v>
      </c>
      <c r="K46" t="s">
        <v>34511</v>
      </c>
      <c r="L46">
        <v>2</v>
      </c>
      <c r="M46" t="s">
        <v>20834</v>
      </c>
      <c r="N46">
        <v>0.1</v>
      </c>
      <c r="O46">
        <v>5.6497175141242903E-3</v>
      </c>
    </row>
    <row r="47" spans="1:15">
      <c r="A47" t="s">
        <v>20949</v>
      </c>
      <c r="B47" t="s">
        <v>23518</v>
      </c>
      <c r="C47" t="s">
        <v>34510</v>
      </c>
      <c r="D47">
        <v>2</v>
      </c>
      <c r="E47">
        <v>519</v>
      </c>
      <c r="F47">
        <v>18</v>
      </c>
      <c r="G47">
        <v>4852</v>
      </c>
      <c r="H47">
        <v>0.58858200439110298</v>
      </c>
      <c r="I47">
        <v>0.99999992706362995</v>
      </c>
      <c r="J47">
        <v>0.94182818615411101</v>
      </c>
      <c r="K47" t="s">
        <v>34512</v>
      </c>
      <c r="L47">
        <v>2</v>
      </c>
      <c r="M47" t="s">
        <v>20834</v>
      </c>
      <c r="N47">
        <v>0.11111111111111099</v>
      </c>
      <c r="O47">
        <v>3.85356454720617E-3</v>
      </c>
    </row>
    <row r="48" spans="1:15">
      <c r="A48" t="s">
        <v>20949</v>
      </c>
      <c r="B48" t="s">
        <v>23511</v>
      </c>
      <c r="C48" t="s">
        <v>34510</v>
      </c>
      <c r="D48">
        <v>14</v>
      </c>
      <c r="E48">
        <v>4023</v>
      </c>
      <c r="F48">
        <v>18</v>
      </c>
      <c r="G48">
        <v>5096</v>
      </c>
      <c r="H48">
        <v>0.67602414527820998</v>
      </c>
      <c r="I48">
        <v>0.89044590060874396</v>
      </c>
      <c r="J48">
        <v>0.62696419687290506</v>
      </c>
      <c r="K48" t="s">
        <v>34513</v>
      </c>
      <c r="L48">
        <v>14</v>
      </c>
      <c r="M48" t="s">
        <v>20834</v>
      </c>
      <c r="N48">
        <v>0.77777777777777801</v>
      </c>
      <c r="O48">
        <v>3.47999005717127E-3</v>
      </c>
    </row>
    <row r="49" spans="1:15">
      <c r="A49" t="s">
        <v>20893</v>
      </c>
      <c r="B49" t="s">
        <v>23511</v>
      </c>
      <c r="C49" t="s">
        <v>34514</v>
      </c>
      <c r="D49">
        <v>171</v>
      </c>
      <c r="E49">
        <v>4023</v>
      </c>
      <c r="F49">
        <v>213</v>
      </c>
      <c r="G49">
        <v>5096</v>
      </c>
      <c r="H49">
        <v>0.348163340335575</v>
      </c>
      <c r="I49">
        <v>0.61598129443986305</v>
      </c>
      <c r="J49">
        <v>0.43371328599884801</v>
      </c>
      <c r="K49" t="s">
        <v>34515</v>
      </c>
      <c r="L49">
        <v>171</v>
      </c>
      <c r="M49" t="s">
        <v>20834</v>
      </c>
      <c r="N49">
        <v>0.80281690140845097</v>
      </c>
      <c r="O49">
        <v>4.25055928411633E-2</v>
      </c>
    </row>
    <row r="50" spans="1:15">
      <c r="A50" t="s">
        <v>20893</v>
      </c>
      <c r="B50" t="s">
        <v>23513</v>
      </c>
      <c r="C50" t="s">
        <v>34514</v>
      </c>
      <c r="D50">
        <v>12</v>
      </c>
      <c r="E50">
        <v>354</v>
      </c>
      <c r="F50">
        <v>227</v>
      </c>
      <c r="G50">
        <v>5264</v>
      </c>
      <c r="H50">
        <v>0.84701017077552598</v>
      </c>
      <c r="I50">
        <v>0.99999799146666302</v>
      </c>
      <c r="J50">
        <v>0.956935877001591</v>
      </c>
      <c r="K50" t="s">
        <v>34516</v>
      </c>
      <c r="L50">
        <v>12</v>
      </c>
      <c r="M50" t="s">
        <v>20834</v>
      </c>
      <c r="N50">
        <v>5.2863436123347998E-2</v>
      </c>
      <c r="O50">
        <v>3.3898305084745797E-2</v>
      </c>
    </row>
    <row r="51" spans="1:15">
      <c r="A51" t="s">
        <v>20893</v>
      </c>
      <c r="B51" t="s">
        <v>23518</v>
      </c>
      <c r="C51" t="s">
        <v>34514</v>
      </c>
      <c r="D51">
        <v>15</v>
      </c>
      <c r="E51">
        <v>519</v>
      </c>
      <c r="F51">
        <v>208</v>
      </c>
      <c r="G51">
        <v>4852</v>
      </c>
      <c r="H51">
        <v>0.96783519923180406</v>
      </c>
      <c r="I51">
        <v>0.99999992706362995</v>
      </c>
      <c r="J51">
        <v>0.94182818615411101</v>
      </c>
      <c r="K51" t="s">
        <v>34517</v>
      </c>
      <c r="L51">
        <v>15</v>
      </c>
      <c r="M51" t="s">
        <v>20834</v>
      </c>
      <c r="N51">
        <v>7.2115384615384595E-2</v>
      </c>
      <c r="O51">
        <v>2.8901734104046201E-2</v>
      </c>
    </row>
    <row r="52" spans="1:15">
      <c r="A52" t="s">
        <v>21156</v>
      </c>
      <c r="B52" t="s">
        <v>23511</v>
      </c>
      <c r="C52" t="s">
        <v>34518</v>
      </c>
      <c r="D52">
        <v>7</v>
      </c>
      <c r="E52">
        <v>4023</v>
      </c>
      <c r="F52">
        <v>8</v>
      </c>
      <c r="G52">
        <v>5096</v>
      </c>
      <c r="H52">
        <v>0.47261183268117302</v>
      </c>
      <c r="I52">
        <v>0.75165392538122699</v>
      </c>
      <c r="J52">
        <v>0.52924057411105596</v>
      </c>
      <c r="K52" t="s">
        <v>24591</v>
      </c>
      <c r="L52">
        <v>7</v>
      </c>
      <c r="M52" t="s">
        <v>20834</v>
      </c>
      <c r="N52">
        <v>0.875</v>
      </c>
      <c r="O52">
        <v>1.73999502858563E-3</v>
      </c>
    </row>
    <row r="53" spans="1:15">
      <c r="A53" t="s">
        <v>21020</v>
      </c>
      <c r="B53" t="s">
        <v>23518</v>
      </c>
      <c r="C53" t="s">
        <v>34519</v>
      </c>
      <c r="D53">
        <v>13</v>
      </c>
      <c r="E53">
        <v>519</v>
      </c>
      <c r="F53">
        <v>117</v>
      </c>
      <c r="G53">
        <v>4852</v>
      </c>
      <c r="H53">
        <v>0.48659611712115802</v>
      </c>
      <c r="I53">
        <v>0.99999992706362995</v>
      </c>
      <c r="J53">
        <v>0.94182818615411101</v>
      </c>
      <c r="K53" t="s">
        <v>34520</v>
      </c>
      <c r="L53">
        <v>13</v>
      </c>
      <c r="M53" t="s">
        <v>20834</v>
      </c>
      <c r="N53">
        <v>0.11111111111111099</v>
      </c>
      <c r="O53">
        <v>2.50481695568401E-2</v>
      </c>
    </row>
    <row r="54" spans="1:15">
      <c r="A54" t="s">
        <v>21020</v>
      </c>
      <c r="B54" t="s">
        <v>23513</v>
      </c>
      <c r="C54" t="s">
        <v>34519</v>
      </c>
      <c r="D54">
        <v>8</v>
      </c>
      <c r="E54">
        <v>354</v>
      </c>
      <c r="F54">
        <v>123</v>
      </c>
      <c r="G54">
        <v>5264</v>
      </c>
      <c r="H54">
        <v>0.59223726782986696</v>
      </c>
      <c r="I54">
        <v>0.99999799146666302</v>
      </c>
      <c r="J54">
        <v>0.956935877001591</v>
      </c>
      <c r="K54" t="s">
        <v>34521</v>
      </c>
      <c r="L54">
        <v>8</v>
      </c>
      <c r="M54" t="s">
        <v>20834</v>
      </c>
      <c r="N54">
        <v>6.50406504065041E-2</v>
      </c>
      <c r="O54">
        <v>2.2598870056497199E-2</v>
      </c>
    </row>
    <row r="55" spans="1:15">
      <c r="A55" t="s">
        <v>21020</v>
      </c>
      <c r="B55" t="s">
        <v>23511</v>
      </c>
      <c r="C55" t="s">
        <v>34519</v>
      </c>
      <c r="D55">
        <v>85</v>
      </c>
      <c r="E55">
        <v>4023</v>
      </c>
      <c r="F55">
        <v>116</v>
      </c>
      <c r="G55">
        <v>5096</v>
      </c>
      <c r="H55">
        <v>0.94521051796299604</v>
      </c>
      <c r="I55">
        <v>0.99999999998592004</v>
      </c>
      <c r="J55">
        <v>0.70410139059033205</v>
      </c>
      <c r="K55" t="s">
        <v>34522</v>
      </c>
      <c r="L55">
        <v>85</v>
      </c>
      <c r="M55" t="s">
        <v>20834</v>
      </c>
      <c r="N55">
        <v>0.73275862068965503</v>
      </c>
      <c r="O55">
        <v>2.1128511061397001E-2</v>
      </c>
    </row>
    <row r="56" spans="1:15">
      <c r="A56" t="s">
        <v>20958</v>
      </c>
      <c r="B56" t="s">
        <v>23511</v>
      </c>
      <c r="C56" t="s">
        <v>34523</v>
      </c>
      <c r="D56">
        <v>24</v>
      </c>
      <c r="E56">
        <v>4023</v>
      </c>
      <c r="F56">
        <v>34</v>
      </c>
      <c r="G56">
        <v>5096</v>
      </c>
      <c r="H56">
        <v>0.91628551229059596</v>
      </c>
      <c r="I56">
        <v>0.99999999998592004</v>
      </c>
      <c r="J56">
        <v>0.70410139059033205</v>
      </c>
      <c r="K56" t="s">
        <v>34524</v>
      </c>
      <c r="L56">
        <v>24</v>
      </c>
      <c r="M56" t="s">
        <v>20834</v>
      </c>
      <c r="N56">
        <v>0.70588235294117696</v>
      </c>
      <c r="O56">
        <v>5.96569724086503E-3</v>
      </c>
    </row>
    <row r="57" spans="1:15">
      <c r="A57" t="s">
        <v>20958</v>
      </c>
      <c r="B57" t="s">
        <v>23518</v>
      </c>
      <c r="C57" t="s">
        <v>34523</v>
      </c>
      <c r="D57">
        <v>5</v>
      </c>
      <c r="E57">
        <v>519</v>
      </c>
      <c r="F57">
        <v>38</v>
      </c>
      <c r="G57">
        <v>4852</v>
      </c>
      <c r="H57">
        <v>0.38429940130923701</v>
      </c>
      <c r="I57">
        <v>0.99999992706362995</v>
      </c>
      <c r="J57">
        <v>0.94182818615411101</v>
      </c>
      <c r="K57" t="s">
        <v>34525</v>
      </c>
      <c r="L57">
        <v>5</v>
      </c>
      <c r="M57" t="s">
        <v>20834</v>
      </c>
      <c r="N57">
        <v>0.13157894736842099</v>
      </c>
      <c r="O57">
        <v>9.63391136801541E-3</v>
      </c>
    </row>
    <row r="58" spans="1:15">
      <c r="A58" t="s">
        <v>20958</v>
      </c>
      <c r="B58" t="s">
        <v>23513</v>
      </c>
      <c r="C58" t="s">
        <v>34523</v>
      </c>
      <c r="D58">
        <v>4</v>
      </c>
      <c r="E58">
        <v>354</v>
      </c>
      <c r="F58">
        <v>33</v>
      </c>
      <c r="G58">
        <v>5264</v>
      </c>
      <c r="H58">
        <v>0.178336434966405</v>
      </c>
      <c r="I58">
        <v>0.99999799146666302</v>
      </c>
      <c r="J58">
        <v>0.956935877001591</v>
      </c>
      <c r="K58" t="s">
        <v>25914</v>
      </c>
      <c r="L58">
        <v>4</v>
      </c>
      <c r="M58" t="s">
        <v>20834</v>
      </c>
      <c r="N58">
        <v>0.12121212121212099</v>
      </c>
      <c r="O58">
        <v>1.12994350282486E-2</v>
      </c>
    </row>
    <row r="59" spans="1:15">
      <c r="A59" t="s">
        <v>21171</v>
      </c>
      <c r="B59" t="s">
        <v>23511</v>
      </c>
      <c r="C59" t="s">
        <v>34526</v>
      </c>
      <c r="D59">
        <v>14</v>
      </c>
      <c r="E59">
        <v>4023</v>
      </c>
      <c r="F59">
        <v>16</v>
      </c>
      <c r="G59">
        <v>5096</v>
      </c>
      <c r="H59">
        <v>0.31375560523416002</v>
      </c>
      <c r="I59">
        <v>0.56513810822297506</v>
      </c>
      <c r="J59">
        <v>0.39791452788098902</v>
      </c>
      <c r="K59" t="s">
        <v>34527</v>
      </c>
      <c r="L59">
        <v>14</v>
      </c>
      <c r="M59" t="s">
        <v>20834</v>
      </c>
      <c r="N59">
        <v>0.875</v>
      </c>
      <c r="O59">
        <v>3.47999005717127E-3</v>
      </c>
    </row>
    <row r="60" spans="1:15">
      <c r="A60" t="s">
        <v>21171</v>
      </c>
      <c r="B60" t="s">
        <v>23518</v>
      </c>
      <c r="C60" t="s">
        <v>34526</v>
      </c>
      <c r="D60">
        <v>1</v>
      </c>
      <c r="E60">
        <v>519</v>
      </c>
      <c r="F60">
        <v>14</v>
      </c>
      <c r="G60">
        <v>4852</v>
      </c>
      <c r="H60">
        <v>0.79527399725984804</v>
      </c>
      <c r="I60">
        <v>0.99999992706362995</v>
      </c>
      <c r="J60">
        <v>0.94182818615411101</v>
      </c>
      <c r="K60" t="s">
        <v>28788</v>
      </c>
      <c r="L60">
        <v>1</v>
      </c>
      <c r="M60" t="s">
        <v>20834</v>
      </c>
      <c r="N60">
        <v>7.1428571428571397E-2</v>
      </c>
      <c r="O60">
        <v>1.92678227360308E-3</v>
      </c>
    </row>
    <row r="61" spans="1:15">
      <c r="A61" t="s">
        <v>20956</v>
      </c>
      <c r="B61" t="s">
        <v>23513</v>
      </c>
      <c r="C61" t="s">
        <v>34528</v>
      </c>
      <c r="D61">
        <v>7</v>
      </c>
      <c r="E61">
        <v>354</v>
      </c>
      <c r="F61">
        <v>104</v>
      </c>
      <c r="G61">
        <v>5264</v>
      </c>
      <c r="H61">
        <v>0.55599383666986502</v>
      </c>
      <c r="I61">
        <v>0.99999799146666302</v>
      </c>
      <c r="J61">
        <v>0.956935877001591</v>
      </c>
      <c r="K61" t="s">
        <v>34529</v>
      </c>
      <c r="L61">
        <v>7</v>
      </c>
      <c r="M61" t="s">
        <v>20834</v>
      </c>
      <c r="N61">
        <v>6.7307692307692304E-2</v>
      </c>
      <c r="O61">
        <v>1.9774011299434999E-2</v>
      </c>
    </row>
    <row r="62" spans="1:15">
      <c r="A62" t="s">
        <v>20956</v>
      </c>
      <c r="B62" t="s">
        <v>23518</v>
      </c>
      <c r="C62" t="s">
        <v>34528</v>
      </c>
      <c r="D62">
        <v>5</v>
      </c>
      <c r="E62">
        <v>519</v>
      </c>
      <c r="F62">
        <v>94</v>
      </c>
      <c r="G62">
        <v>4852</v>
      </c>
      <c r="H62">
        <v>0.97846522613757103</v>
      </c>
      <c r="I62">
        <v>0.99999992706362995</v>
      </c>
      <c r="J62">
        <v>0.94182818615411101</v>
      </c>
      <c r="K62" t="s">
        <v>34530</v>
      </c>
      <c r="L62">
        <v>5</v>
      </c>
      <c r="M62" t="s">
        <v>20834</v>
      </c>
      <c r="N62">
        <v>5.31914893617021E-2</v>
      </c>
      <c r="O62">
        <v>9.63391136801541E-3</v>
      </c>
    </row>
    <row r="63" spans="1:15">
      <c r="A63" t="s">
        <v>20956</v>
      </c>
      <c r="B63" t="s">
        <v>23511</v>
      </c>
      <c r="C63" t="s">
        <v>34528</v>
      </c>
      <c r="D63">
        <v>78</v>
      </c>
      <c r="E63">
        <v>4023</v>
      </c>
      <c r="F63">
        <v>88</v>
      </c>
      <c r="G63">
        <v>5096</v>
      </c>
      <c r="H63">
        <v>1.28793960481533E-2</v>
      </c>
      <c r="I63">
        <v>5.52831017514476E-2</v>
      </c>
      <c r="J63">
        <v>3.8924908819889199E-2</v>
      </c>
      <c r="K63" t="s">
        <v>34531</v>
      </c>
      <c r="L63">
        <v>78</v>
      </c>
      <c r="M63" t="s">
        <v>20834</v>
      </c>
      <c r="N63">
        <v>0.88636363636363602</v>
      </c>
      <c r="O63">
        <v>1.93885160328113E-2</v>
      </c>
    </row>
    <row r="64" spans="1:15">
      <c r="A64" t="s">
        <v>20951</v>
      </c>
      <c r="B64" t="s">
        <v>23511</v>
      </c>
      <c r="C64" t="s">
        <v>34532</v>
      </c>
      <c r="D64">
        <v>1</v>
      </c>
      <c r="E64">
        <v>4023</v>
      </c>
      <c r="F64">
        <v>1</v>
      </c>
      <c r="G64">
        <v>5096</v>
      </c>
      <c r="H64">
        <v>0.78944270015698603</v>
      </c>
      <c r="I64">
        <v>0.95178777156023697</v>
      </c>
      <c r="J64">
        <v>0.67015509351187297</v>
      </c>
      <c r="K64" t="s">
        <v>23591</v>
      </c>
      <c r="L64">
        <v>1</v>
      </c>
      <c r="M64" t="s">
        <v>20834</v>
      </c>
      <c r="N64">
        <v>1</v>
      </c>
      <c r="O64">
        <v>2.4857071836937602E-4</v>
      </c>
    </row>
    <row r="65" spans="1:15">
      <c r="A65" t="s">
        <v>21058</v>
      </c>
      <c r="B65" t="s">
        <v>23511</v>
      </c>
      <c r="C65" t="s">
        <v>34533</v>
      </c>
      <c r="D65">
        <v>40</v>
      </c>
      <c r="E65">
        <v>4023</v>
      </c>
      <c r="F65">
        <v>52</v>
      </c>
      <c r="G65">
        <v>5096</v>
      </c>
      <c r="H65">
        <v>0.709898416248263</v>
      </c>
      <c r="I65">
        <v>0.92220783601263301</v>
      </c>
      <c r="J65">
        <v>0.64932781975893905</v>
      </c>
      <c r="K65" t="s">
        <v>34534</v>
      </c>
      <c r="L65">
        <v>40</v>
      </c>
      <c r="M65" t="s">
        <v>20834</v>
      </c>
      <c r="N65">
        <v>0.76923076923076905</v>
      </c>
      <c r="O65">
        <v>9.9428287347750402E-3</v>
      </c>
    </row>
    <row r="66" spans="1:15">
      <c r="A66" t="s">
        <v>21058</v>
      </c>
      <c r="B66" t="s">
        <v>23518</v>
      </c>
      <c r="C66" t="s">
        <v>34533</v>
      </c>
      <c r="D66">
        <v>8</v>
      </c>
      <c r="E66">
        <v>519</v>
      </c>
      <c r="F66">
        <v>52</v>
      </c>
      <c r="G66">
        <v>4852</v>
      </c>
      <c r="H66">
        <v>0.18661563962970801</v>
      </c>
      <c r="I66">
        <v>0.99999992706362995</v>
      </c>
      <c r="J66">
        <v>0.94182818615411101</v>
      </c>
      <c r="K66" t="s">
        <v>34535</v>
      </c>
      <c r="L66">
        <v>8</v>
      </c>
      <c r="M66" t="s">
        <v>20834</v>
      </c>
      <c r="N66">
        <v>0.15384615384615399</v>
      </c>
      <c r="O66">
        <v>1.5414258188824701E-2</v>
      </c>
    </row>
    <row r="67" spans="1:15">
      <c r="A67" t="s">
        <v>21058</v>
      </c>
      <c r="B67" t="s">
        <v>23513</v>
      </c>
      <c r="C67" t="s">
        <v>34533</v>
      </c>
      <c r="D67">
        <v>2</v>
      </c>
      <c r="E67">
        <v>354</v>
      </c>
      <c r="F67">
        <v>50</v>
      </c>
      <c r="G67">
        <v>5264</v>
      </c>
      <c r="H67">
        <v>0.85953148139429503</v>
      </c>
      <c r="I67">
        <v>0.99999799146666302</v>
      </c>
      <c r="J67">
        <v>0.956935877001591</v>
      </c>
      <c r="K67" t="s">
        <v>34536</v>
      </c>
      <c r="L67">
        <v>2</v>
      </c>
      <c r="M67" t="s">
        <v>20834</v>
      </c>
      <c r="N67">
        <v>0.04</v>
      </c>
      <c r="O67">
        <v>5.6497175141242903E-3</v>
      </c>
    </row>
    <row r="68" spans="1:15">
      <c r="A68" t="s">
        <v>21130</v>
      </c>
      <c r="B68" t="s">
        <v>23511</v>
      </c>
      <c r="C68" t="s">
        <v>34537</v>
      </c>
      <c r="D68">
        <v>53</v>
      </c>
      <c r="E68">
        <v>4023</v>
      </c>
      <c r="F68">
        <v>64</v>
      </c>
      <c r="G68">
        <v>5096</v>
      </c>
      <c r="H68">
        <v>0.27746330087682902</v>
      </c>
      <c r="I68">
        <v>0.52507295545678401</v>
      </c>
      <c r="J68">
        <v>0.36970459810370299</v>
      </c>
      <c r="K68" t="s">
        <v>34538</v>
      </c>
      <c r="L68">
        <v>53</v>
      </c>
      <c r="M68" t="s">
        <v>20834</v>
      </c>
      <c r="N68">
        <v>0.828125</v>
      </c>
      <c r="O68">
        <v>1.3174248073576899E-2</v>
      </c>
    </row>
    <row r="69" spans="1:15">
      <c r="A69" t="s">
        <v>21130</v>
      </c>
      <c r="B69" t="s">
        <v>23518</v>
      </c>
      <c r="C69" t="s">
        <v>34537</v>
      </c>
      <c r="D69">
        <v>8</v>
      </c>
      <c r="E69">
        <v>519</v>
      </c>
      <c r="F69">
        <v>62</v>
      </c>
      <c r="G69">
        <v>4852</v>
      </c>
      <c r="H69">
        <v>0.342815888480271</v>
      </c>
      <c r="I69">
        <v>0.99999992706362995</v>
      </c>
      <c r="J69">
        <v>0.94182818615411101</v>
      </c>
      <c r="K69" t="s">
        <v>34539</v>
      </c>
      <c r="L69">
        <v>8</v>
      </c>
      <c r="M69" t="s">
        <v>20834</v>
      </c>
      <c r="N69">
        <v>0.12903225806451599</v>
      </c>
      <c r="O69">
        <v>1.5414258188824701E-2</v>
      </c>
    </row>
    <row r="70" spans="1:15">
      <c r="A70" t="s">
        <v>21154</v>
      </c>
      <c r="B70" t="s">
        <v>23511</v>
      </c>
      <c r="C70" t="s">
        <v>34540</v>
      </c>
      <c r="D70">
        <v>2</v>
      </c>
      <c r="E70">
        <v>4023</v>
      </c>
      <c r="F70">
        <v>3</v>
      </c>
      <c r="G70">
        <v>5096</v>
      </c>
      <c r="H70">
        <v>0.88572339641153797</v>
      </c>
      <c r="I70">
        <v>0.99999999998592004</v>
      </c>
      <c r="J70">
        <v>0.70410139059033205</v>
      </c>
      <c r="K70" t="s">
        <v>34541</v>
      </c>
      <c r="L70">
        <v>2</v>
      </c>
      <c r="M70" t="s">
        <v>20834</v>
      </c>
      <c r="N70">
        <v>0.66666666666666696</v>
      </c>
      <c r="O70">
        <v>4.9714143673875203E-4</v>
      </c>
    </row>
    <row r="71" spans="1:15">
      <c r="A71" t="s">
        <v>20937</v>
      </c>
      <c r="B71" t="s">
        <v>23511</v>
      </c>
      <c r="C71" t="s">
        <v>34542</v>
      </c>
      <c r="D71">
        <v>6</v>
      </c>
      <c r="E71">
        <v>4023</v>
      </c>
      <c r="F71">
        <v>7</v>
      </c>
      <c r="G71">
        <v>5096</v>
      </c>
      <c r="H71">
        <v>0.54779571731211796</v>
      </c>
      <c r="I71">
        <v>0.80994131904185196</v>
      </c>
      <c r="J71">
        <v>0.57028080904196599</v>
      </c>
      <c r="K71" t="s">
        <v>34543</v>
      </c>
      <c r="L71">
        <v>6</v>
      </c>
      <c r="M71" t="s">
        <v>20834</v>
      </c>
      <c r="N71">
        <v>0.85714285714285698</v>
      </c>
      <c r="O71">
        <v>1.4914243102162601E-3</v>
      </c>
    </row>
    <row r="72" spans="1:15">
      <c r="A72" t="s">
        <v>20937</v>
      </c>
      <c r="B72" t="s">
        <v>23518</v>
      </c>
      <c r="C72" t="s">
        <v>34542</v>
      </c>
      <c r="D72">
        <v>1</v>
      </c>
      <c r="E72">
        <v>519</v>
      </c>
      <c r="F72">
        <v>5</v>
      </c>
      <c r="G72">
        <v>4852</v>
      </c>
      <c r="H72">
        <v>0.43215186705182701</v>
      </c>
      <c r="I72">
        <v>0.99999992706362995</v>
      </c>
      <c r="J72">
        <v>0.94182818615411101</v>
      </c>
      <c r="K72" t="s">
        <v>34544</v>
      </c>
      <c r="L72">
        <v>1</v>
      </c>
      <c r="M72" t="s">
        <v>20834</v>
      </c>
      <c r="N72">
        <v>0.2</v>
      </c>
      <c r="O72">
        <v>1.92678227360308E-3</v>
      </c>
    </row>
    <row r="73" spans="1:15">
      <c r="A73" t="s">
        <v>20970</v>
      </c>
      <c r="B73" t="s">
        <v>23511</v>
      </c>
      <c r="C73" t="s">
        <v>34545</v>
      </c>
      <c r="D73">
        <v>3</v>
      </c>
      <c r="E73">
        <v>4023</v>
      </c>
      <c r="F73">
        <v>4</v>
      </c>
      <c r="G73">
        <v>5096</v>
      </c>
      <c r="H73">
        <v>0.80283349245962299</v>
      </c>
      <c r="I73">
        <v>0.95980060580786697</v>
      </c>
      <c r="J73">
        <v>0.67579694124827805</v>
      </c>
      <c r="K73" t="s">
        <v>34546</v>
      </c>
      <c r="L73">
        <v>3</v>
      </c>
      <c r="M73" t="s">
        <v>20834</v>
      </c>
      <c r="N73">
        <v>0.75</v>
      </c>
      <c r="O73">
        <v>7.4571215510812799E-4</v>
      </c>
    </row>
    <row r="74" spans="1:15">
      <c r="A74" t="s">
        <v>20970</v>
      </c>
      <c r="B74" t="s">
        <v>23518</v>
      </c>
      <c r="C74" t="s">
        <v>34545</v>
      </c>
      <c r="D74">
        <v>2</v>
      </c>
      <c r="E74">
        <v>519</v>
      </c>
      <c r="F74">
        <v>5</v>
      </c>
      <c r="G74">
        <v>4852</v>
      </c>
      <c r="H74">
        <v>9.1757802602645905E-2</v>
      </c>
      <c r="I74">
        <v>0.73110249170495301</v>
      </c>
      <c r="J74">
        <v>0.68857298387724097</v>
      </c>
      <c r="K74" t="s">
        <v>34547</v>
      </c>
      <c r="L74">
        <v>2</v>
      </c>
      <c r="M74" t="s">
        <v>20834</v>
      </c>
      <c r="N74">
        <v>0.4</v>
      </c>
      <c r="O74">
        <v>3.85356454720617E-3</v>
      </c>
    </row>
    <row r="75" spans="1:15">
      <c r="A75" t="s">
        <v>21117</v>
      </c>
      <c r="B75" t="s">
        <v>23518</v>
      </c>
      <c r="C75" t="s">
        <v>34548</v>
      </c>
      <c r="D75">
        <v>6</v>
      </c>
      <c r="E75">
        <v>519</v>
      </c>
      <c r="F75">
        <v>65</v>
      </c>
      <c r="G75">
        <v>4852</v>
      </c>
      <c r="H75">
        <v>0.709241206261918</v>
      </c>
      <c r="I75">
        <v>0.99999992706362995</v>
      </c>
      <c r="J75">
        <v>0.94182818615411101</v>
      </c>
      <c r="K75" t="s">
        <v>34549</v>
      </c>
      <c r="L75">
        <v>6</v>
      </c>
      <c r="M75" t="s">
        <v>20834</v>
      </c>
      <c r="N75">
        <v>9.2307692307692299E-2</v>
      </c>
      <c r="O75">
        <v>1.15606936416185E-2</v>
      </c>
    </row>
    <row r="76" spans="1:15">
      <c r="A76" t="s">
        <v>21117</v>
      </c>
      <c r="B76" t="s">
        <v>23513</v>
      </c>
      <c r="C76" t="s">
        <v>34548</v>
      </c>
      <c r="D76">
        <v>5</v>
      </c>
      <c r="E76">
        <v>354</v>
      </c>
      <c r="F76">
        <v>62</v>
      </c>
      <c r="G76">
        <v>5264</v>
      </c>
      <c r="H76">
        <v>0.40544317621009002</v>
      </c>
      <c r="I76">
        <v>0.99999799146666302</v>
      </c>
      <c r="J76">
        <v>0.956935877001591</v>
      </c>
      <c r="K76" t="s">
        <v>34550</v>
      </c>
      <c r="L76">
        <v>5</v>
      </c>
      <c r="M76" t="s">
        <v>20834</v>
      </c>
      <c r="N76">
        <v>8.0645161290322606E-2</v>
      </c>
      <c r="O76">
        <v>1.41242937853107E-2</v>
      </c>
    </row>
    <row r="77" spans="1:15">
      <c r="A77" t="s">
        <v>21117</v>
      </c>
      <c r="B77" t="s">
        <v>23511</v>
      </c>
      <c r="C77" t="s">
        <v>34548</v>
      </c>
      <c r="D77">
        <v>54</v>
      </c>
      <c r="E77">
        <v>4023</v>
      </c>
      <c r="F77">
        <v>67</v>
      </c>
      <c r="G77">
        <v>5096</v>
      </c>
      <c r="H77">
        <v>0.438354758060993</v>
      </c>
      <c r="I77">
        <v>0.72277743049578302</v>
      </c>
      <c r="J77">
        <v>0.50890859390655396</v>
      </c>
      <c r="K77" t="s">
        <v>34551</v>
      </c>
      <c r="L77">
        <v>54</v>
      </c>
      <c r="M77" t="s">
        <v>20834</v>
      </c>
      <c r="N77">
        <v>0.80597014925373101</v>
      </c>
      <c r="O77">
        <v>1.34228187919463E-2</v>
      </c>
    </row>
    <row r="78" spans="1:15">
      <c r="A78" t="s">
        <v>21166</v>
      </c>
      <c r="B78" t="s">
        <v>23511</v>
      </c>
      <c r="C78" t="s">
        <v>34552</v>
      </c>
      <c r="D78">
        <v>2</v>
      </c>
      <c r="E78">
        <v>4023</v>
      </c>
      <c r="F78">
        <v>2</v>
      </c>
      <c r="G78">
        <v>5096</v>
      </c>
      <c r="H78">
        <v>0.62318715211607401</v>
      </c>
      <c r="I78">
        <v>0.84696799310320903</v>
      </c>
      <c r="J78">
        <v>0.59635134173786997</v>
      </c>
      <c r="K78" t="s">
        <v>24528</v>
      </c>
      <c r="L78">
        <v>2</v>
      </c>
      <c r="M78" t="s">
        <v>20834</v>
      </c>
      <c r="N78">
        <v>1</v>
      </c>
      <c r="O78">
        <v>4.9714143673875203E-4</v>
      </c>
    </row>
    <row r="79" spans="1:15">
      <c r="A79" t="s">
        <v>20885</v>
      </c>
      <c r="B79" t="s">
        <v>23518</v>
      </c>
      <c r="C79" t="s">
        <v>34553</v>
      </c>
      <c r="D79">
        <v>5</v>
      </c>
      <c r="E79">
        <v>519</v>
      </c>
      <c r="F79">
        <v>77</v>
      </c>
      <c r="G79">
        <v>4852</v>
      </c>
      <c r="H79">
        <v>0.92639779267131594</v>
      </c>
      <c r="I79">
        <v>0.99999992706362995</v>
      </c>
      <c r="J79">
        <v>0.94182818615411101</v>
      </c>
      <c r="K79" t="s">
        <v>34554</v>
      </c>
      <c r="L79">
        <v>5</v>
      </c>
      <c r="M79" t="s">
        <v>20834</v>
      </c>
      <c r="N79">
        <v>6.4935064935064901E-2</v>
      </c>
      <c r="O79">
        <v>9.63391136801541E-3</v>
      </c>
    </row>
    <row r="80" spans="1:15">
      <c r="A80" t="s">
        <v>20885</v>
      </c>
      <c r="B80" t="s">
        <v>23511</v>
      </c>
      <c r="C80" t="s">
        <v>34553</v>
      </c>
      <c r="D80">
        <v>64</v>
      </c>
      <c r="E80">
        <v>4023</v>
      </c>
      <c r="F80">
        <v>81</v>
      </c>
      <c r="G80">
        <v>5096</v>
      </c>
      <c r="H80">
        <v>0.55863184585679404</v>
      </c>
      <c r="I80">
        <v>0.81671317027358503</v>
      </c>
      <c r="J80">
        <v>0.57504887891116696</v>
      </c>
      <c r="K80" t="s">
        <v>34555</v>
      </c>
      <c r="L80">
        <v>64</v>
      </c>
      <c r="M80" t="s">
        <v>20834</v>
      </c>
      <c r="N80">
        <v>0.79012345679012297</v>
      </c>
      <c r="O80">
        <v>1.59085259756401E-2</v>
      </c>
    </row>
    <row r="81" spans="1:15">
      <c r="A81" t="s">
        <v>20885</v>
      </c>
      <c r="B81" t="s">
        <v>23513</v>
      </c>
      <c r="C81" t="s">
        <v>34553</v>
      </c>
      <c r="D81">
        <v>10</v>
      </c>
      <c r="E81">
        <v>354</v>
      </c>
      <c r="F81">
        <v>86</v>
      </c>
      <c r="G81">
        <v>5264</v>
      </c>
      <c r="H81">
        <v>6.1413168755127298E-2</v>
      </c>
      <c r="I81">
        <v>0.57318737593204705</v>
      </c>
      <c r="J81">
        <v>0.54850466596368197</v>
      </c>
      <c r="K81" t="s">
        <v>34556</v>
      </c>
      <c r="L81">
        <v>10</v>
      </c>
      <c r="M81" t="s">
        <v>20834</v>
      </c>
      <c r="N81">
        <v>0.116279069767442</v>
      </c>
      <c r="O81">
        <v>2.82485875706215E-2</v>
      </c>
    </row>
    <row r="82" spans="1:15">
      <c r="A82" t="s">
        <v>20933</v>
      </c>
      <c r="B82" t="s">
        <v>23511</v>
      </c>
      <c r="C82" t="s">
        <v>34557</v>
      </c>
      <c r="D82">
        <v>1</v>
      </c>
      <c r="E82">
        <v>4023</v>
      </c>
      <c r="F82">
        <v>1</v>
      </c>
      <c r="G82">
        <v>5096</v>
      </c>
      <c r="H82">
        <v>0.78944270015698603</v>
      </c>
      <c r="I82">
        <v>0.95178777156023697</v>
      </c>
      <c r="J82">
        <v>0.67015509351187297</v>
      </c>
      <c r="K82" t="s">
        <v>24679</v>
      </c>
      <c r="L82">
        <v>1</v>
      </c>
      <c r="M82" t="s">
        <v>20834</v>
      </c>
      <c r="N82">
        <v>1</v>
      </c>
      <c r="O82">
        <v>2.4857071836937602E-4</v>
      </c>
    </row>
    <row r="83" spans="1:15">
      <c r="A83" t="s">
        <v>20922</v>
      </c>
      <c r="B83" t="s">
        <v>23513</v>
      </c>
      <c r="C83" t="s">
        <v>34558</v>
      </c>
      <c r="D83">
        <v>6</v>
      </c>
      <c r="E83">
        <v>354</v>
      </c>
      <c r="F83">
        <v>55</v>
      </c>
      <c r="G83">
        <v>5264</v>
      </c>
      <c r="H83">
        <v>0.16207230676495599</v>
      </c>
      <c r="I83">
        <v>0.99999799146666302</v>
      </c>
      <c r="J83">
        <v>0.956935877001591</v>
      </c>
      <c r="K83" t="s">
        <v>34559</v>
      </c>
      <c r="L83">
        <v>6</v>
      </c>
      <c r="M83" t="s">
        <v>20834</v>
      </c>
      <c r="N83">
        <v>0.109090909090909</v>
      </c>
      <c r="O83">
        <v>1.6949152542372899E-2</v>
      </c>
    </row>
    <row r="84" spans="1:15">
      <c r="A84" t="s">
        <v>20922</v>
      </c>
      <c r="B84" t="s">
        <v>23511</v>
      </c>
      <c r="C84" t="s">
        <v>34558</v>
      </c>
      <c r="D84">
        <v>38</v>
      </c>
      <c r="E84">
        <v>4023</v>
      </c>
      <c r="F84">
        <v>46</v>
      </c>
      <c r="G84">
        <v>5096</v>
      </c>
      <c r="H84">
        <v>0.34416281708977198</v>
      </c>
      <c r="I84">
        <v>0.61252787089191596</v>
      </c>
      <c r="J84">
        <v>0.43128172567640599</v>
      </c>
      <c r="K84" t="s">
        <v>34560</v>
      </c>
      <c r="L84">
        <v>38</v>
      </c>
      <c r="M84" t="s">
        <v>20834</v>
      </c>
      <c r="N84">
        <v>0.82608695652173902</v>
      </c>
      <c r="O84">
        <v>9.4456872980362896E-3</v>
      </c>
    </row>
    <row r="85" spans="1:15">
      <c r="A85" t="s">
        <v>20922</v>
      </c>
      <c r="B85" t="s">
        <v>23518</v>
      </c>
      <c r="C85" t="s">
        <v>34558</v>
      </c>
      <c r="D85">
        <v>2</v>
      </c>
      <c r="E85">
        <v>519</v>
      </c>
      <c r="F85">
        <v>45</v>
      </c>
      <c r="G85">
        <v>4852</v>
      </c>
      <c r="H85">
        <v>0.96130837697288296</v>
      </c>
      <c r="I85">
        <v>0.99999992706362995</v>
      </c>
      <c r="J85">
        <v>0.94182818615411101</v>
      </c>
      <c r="K85" t="s">
        <v>34561</v>
      </c>
      <c r="L85">
        <v>2</v>
      </c>
      <c r="M85" t="s">
        <v>20834</v>
      </c>
      <c r="N85">
        <v>4.4444444444444398E-2</v>
      </c>
      <c r="O85">
        <v>3.85356454720617E-3</v>
      </c>
    </row>
    <row r="86" spans="1:15">
      <c r="A86" t="s">
        <v>20888</v>
      </c>
      <c r="B86" t="s">
        <v>23511</v>
      </c>
      <c r="C86" t="s">
        <v>34562</v>
      </c>
      <c r="D86">
        <v>48</v>
      </c>
      <c r="E86">
        <v>4023</v>
      </c>
      <c r="F86">
        <v>60</v>
      </c>
      <c r="G86">
        <v>5096</v>
      </c>
      <c r="H86">
        <v>0.49517089578329498</v>
      </c>
      <c r="I86">
        <v>0.767130040617644</v>
      </c>
      <c r="J86">
        <v>0.54013732837010697</v>
      </c>
      <c r="K86" t="s">
        <v>34563</v>
      </c>
      <c r="L86">
        <v>48</v>
      </c>
      <c r="M86" t="s">
        <v>20834</v>
      </c>
      <c r="N86">
        <v>0.8</v>
      </c>
      <c r="O86">
        <v>1.19313944817301E-2</v>
      </c>
    </row>
    <row r="87" spans="1:15">
      <c r="A87" t="s">
        <v>20888</v>
      </c>
      <c r="B87" t="s">
        <v>23518</v>
      </c>
      <c r="C87" t="s">
        <v>34562</v>
      </c>
      <c r="D87">
        <v>8</v>
      </c>
      <c r="E87">
        <v>519</v>
      </c>
      <c r="F87">
        <v>68</v>
      </c>
      <c r="G87">
        <v>4852</v>
      </c>
      <c r="H87">
        <v>0.44438834953099698</v>
      </c>
      <c r="I87">
        <v>0.99999992706362995</v>
      </c>
      <c r="J87">
        <v>0.94182818615411101</v>
      </c>
      <c r="K87" t="s">
        <v>34564</v>
      </c>
      <c r="L87">
        <v>8</v>
      </c>
      <c r="M87" t="s">
        <v>20834</v>
      </c>
      <c r="N87">
        <v>0.11764705882352899</v>
      </c>
      <c r="O87">
        <v>1.5414258188824701E-2</v>
      </c>
    </row>
    <row r="88" spans="1:15">
      <c r="A88" t="s">
        <v>20888</v>
      </c>
      <c r="B88" t="s">
        <v>23513</v>
      </c>
      <c r="C88" t="s">
        <v>34562</v>
      </c>
      <c r="D88">
        <v>12</v>
      </c>
      <c r="E88">
        <v>354</v>
      </c>
      <c r="F88">
        <v>63</v>
      </c>
      <c r="G88">
        <v>5264</v>
      </c>
      <c r="H88">
        <v>8.2882048688047395E-4</v>
      </c>
      <c r="I88">
        <v>3.4644696351603797E-2</v>
      </c>
      <c r="J88">
        <v>3.3152819475219003E-2</v>
      </c>
      <c r="K88" t="s">
        <v>34565</v>
      </c>
      <c r="L88">
        <v>12</v>
      </c>
      <c r="M88" t="s">
        <v>20834</v>
      </c>
      <c r="N88">
        <v>0.19047619047618999</v>
      </c>
      <c r="O88">
        <v>3.3898305084745797E-2</v>
      </c>
    </row>
    <row r="89" spans="1:15">
      <c r="A89" t="s">
        <v>20894</v>
      </c>
      <c r="B89" t="s">
        <v>23513</v>
      </c>
      <c r="C89" t="s">
        <v>34566</v>
      </c>
      <c r="D89">
        <v>9</v>
      </c>
      <c r="E89">
        <v>354</v>
      </c>
      <c r="F89">
        <v>55</v>
      </c>
      <c r="G89">
        <v>5264</v>
      </c>
      <c r="H89">
        <v>1.0240552083953299E-2</v>
      </c>
      <c r="I89">
        <v>0.17835628212885199</v>
      </c>
      <c r="J89">
        <v>0.170675868065888</v>
      </c>
      <c r="K89" t="s">
        <v>34567</v>
      </c>
      <c r="L89">
        <v>9</v>
      </c>
      <c r="M89" t="s">
        <v>20834</v>
      </c>
      <c r="N89">
        <v>0.163636363636364</v>
      </c>
      <c r="O89">
        <v>2.5423728813559299E-2</v>
      </c>
    </row>
    <row r="90" spans="1:15">
      <c r="A90" t="s">
        <v>20894</v>
      </c>
      <c r="B90" t="s">
        <v>23518</v>
      </c>
      <c r="C90" t="s">
        <v>34566</v>
      </c>
      <c r="D90">
        <v>2</v>
      </c>
      <c r="E90">
        <v>519</v>
      </c>
      <c r="F90">
        <v>45</v>
      </c>
      <c r="G90">
        <v>4852</v>
      </c>
      <c r="H90">
        <v>0.96130837697288296</v>
      </c>
      <c r="I90">
        <v>0.99999992706362995</v>
      </c>
      <c r="J90">
        <v>0.94182818615411101</v>
      </c>
      <c r="K90" t="s">
        <v>34568</v>
      </c>
      <c r="L90">
        <v>2</v>
      </c>
      <c r="M90" t="s">
        <v>20834</v>
      </c>
      <c r="N90">
        <v>4.4444444444444398E-2</v>
      </c>
      <c r="O90">
        <v>3.85356454720617E-3</v>
      </c>
    </row>
    <row r="91" spans="1:15">
      <c r="A91" t="s">
        <v>20894</v>
      </c>
      <c r="B91" t="s">
        <v>23511</v>
      </c>
      <c r="C91" t="s">
        <v>34566</v>
      </c>
      <c r="D91">
        <v>38</v>
      </c>
      <c r="E91">
        <v>4023</v>
      </c>
      <c r="F91">
        <v>45</v>
      </c>
      <c r="G91">
        <v>5096</v>
      </c>
      <c r="H91">
        <v>0.23952659083014599</v>
      </c>
      <c r="I91">
        <v>0.46809444874649397</v>
      </c>
      <c r="J91">
        <v>0.32958595229466198</v>
      </c>
      <c r="K91" t="s">
        <v>34569</v>
      </c>
      <c r="L91">
        <v>38</v>
      </c>
      <c r="M91" t="s">
        <v>20834</v>
      </c>
      <c r="N91">
        <v>0.844444444444444</v>
      </c>
      <c r="O91">
        <v>9.4456872980362896E-3</v>
      </c>
    </row>
    <row r="92" spans="1:15">
      <c r="A92" t="s">
        <v>21157</v>
      </c>
      <c r="B92" t="s">
        <v>23518</v>
      </c>
      <c r="C92" t="s">
        <v>34570</v>
      </c>
      <c r="D92">
        <v>1</v>
      </c>
      <c r="E92">
        <v>519</v>
      </c>
      <c r="F92">
        <v>8</v>
      </c>
      <c r="G92">
        <v>4852</v>
      </c>
      <c r="H92">
        <v>0.59575686464794098</v>
      </c>
      <c r="I92">
        <v>0.99999992706362995</v>
      </c>
      <c r="J92">
        <v>0.94182818615411101</v>
      </c>
      <c r="K92" t="s">
        <v>24703</v>
      </c>
      <c r="L92">
        <v>1</v>
      </c>
      <c r="M92" t="s">
        <v>20834</v>
      </c>
      <c r="N92">
        <v>0.125</v>
      </c>
      <c r="O92">
        <v>1.92678227360308E-3</v>
      </c>
    </row>
    <row r="93" spans="1:15">
      <c r="A93" t="s">
        <v>21157</v>
      </c>
      <c r="B93" t="s">
        <v>23511</v>
      </c>
      <c r="C93" t="s">
        <v>34570</v>
      </c>
      <c r="D93">
        <v>6</v>
      </c>
      <c r="E93">
        <v>4023</v>
      </c>
      <c r="F93">
        <v>7</v>
      </c>
      <c r="G93">
        <v>5096</v>
      </c>
      <c r="H93">
        <v>0.54779571731211796</v>
      </c>
      <c r="I93">
        <v>0.80994131904185196</v>
      </c>
      <c r="J93">
        <v>0.57028080904196599</v>
      </c>
      <c r="K93" t="s">
        <v>24571</v>
      </c>
      <c r="L93">
        <v>6</v>
      </c>
      <c r="M93" t="s">
        <v>20834</v>
      </c>
      <c r="N93">
        <v>0.85714285714285698</v>
      </c>
      <c r="O93">
        <v>1.4914243102162601E-3</v>
      </c>
    </row>
    <row r="94" spans="1:15">
      <c r="A94" t="s">
        <v>20944</v>
      </c>
      <c r="B94" t="s">
        <v>23518</v>
      </c>
      <c r="C94" t="s">
        <v>34571</v>
      </c>
      <c r="D94">
        <v>5</v>
      </c>
      <c r="E94">
        <v>519</v>
      </c>
      <c r="F94">
        <v>69</v>
      </c>
      <c r="G94">
        <v>4852</v>
      </c>
      <c r="H94">
        <v>0.87516513917290994</v>
      </c>
      <c r="I94">
        <v>0.99999992706362995</v>
      </c>
      <c r="J94">
        <v>0.94182818615411101</v>
      </c>
      <c r="K94" t="s">
        <v>34572</v>
      </c>
      <c r="L94">
        <v>5</v>
      </c>
      <c r="M94" t="s">
        <v>20834</v>
      </c>
      <c r="N94">
        <v>7.2463768115942004E-2</v>
      </c>
      <c r="O94">
        <v>9.63391136801541E-3</v>
      </c>
    </row>
    <row r="95" spans="1:15">
      <c r="A95" t="s">
        <v>20944</v>
      </c>
      <c r="B95" t="s">
        <v>23511</v>
      </c>
      <c r="C95" t="s">
        <v>34571</v>
      </c>
      <c r="D95">
        <v>54</v>
      </c>
      <c r="E95">
        <v>4023</v>
      </c>
      <c r="F95">
        <v>67</v>
      </c>
      <c r="G95">
        <v>5096</v>
      </c>
      <c r="H95">
        <v>0.438354758060993</v>
      </c>
      <c r="I95">
        <v>0.72277743049578302</v>
      </c>
      <c r="J95">
        <v>0.50890859390655396</v>
      </c>
      <c r="K95" t="s">
        <v>34573</v>
      </c>
      <c r="L95">
        <v>54</v>
      </c>
      <c r="M95" t="s">
        <v>20834</v>
      </c>
      <c r="N95">
        <v>0.80597014925373101</v>
      </c>
      <c r="O95">
        <v>1.34228187919463E-2</v>
      </c>
    </row>
    <row r="96" spans="1:15">
      <c r="A96" t="s">
        <v>20944</v>
      </c>
      <c r="B96" t="s">
        <v>23513</v>
      </c>
      <c r="C96" t="s">
        <v>34571</v>
      </c>
      <c r="D96">
        <v>10</v>
      </c>
      <c r="E96">
        <v>354</v>
      </c>
      <c r="F96">
        <v>75</v>
      </c>
      <c r="G96">
        <v>5264</v>
      </c>
      <c r="H96">
        <v>2.7450260373724798E-2</v>
      </c>
      <c r="I96">
        <v>0.35629634286318301</v>
      </c>
      <c r="J96">
        <v>0.34095343814658702</v>
      </c>
      <c r="K96" t="s">
        <v>34574</v>
      </c>
      <c r="L96">
        <v>10</v>
      </c>
      <c r="M96" t="s">
        <v>20834</v>
      </c>
      <c r="N96">
        <v>0.133333333333333</v>
      </c>
      <c r="O96">
        <v>2.82485875706215E-2</v>
      </c>
    </row>
    <row r="97" spans="1:15">
      <c r="A97" t="s">
        <v>20921</v>
      </c>
      <c r="B97" t="s">
        <v>23511</v>
      </c>
      <c r="C97" t="s">
        <v>34575</v>
      </c>
      <c r="D97">
        <v>5</v>
      </c>
      <c r="E97">
        <v>4023</v>
      </c>
      <c r="F97">
        <v>7</v>
      </c>
      <c r="G97">
        <v>5096</v>
      </c>
      <c r="H97">
        <v>0.83346828243422999</v>
      </c>
      <c r="I97">
        <v>0.98891673193585306</v>
      </c>
      <c r="J97">
        <v>0.69629764614388501</v>
      </c>
      <c r="K97" t="s">
        <v>34576</v>
      </c>
      <c r="L97">
        <v>5</v>
      </c>
      <c r="M97" t="s">
        <v>20834</v>
      </c>
      <c r="N97">
        <v>0.71428571428571397</v>
      </c>
      <c r="O97">
        <v>1.24285359184688E-3</v>
      </c>
    </row>
    <row r="98" spans="1:15">
      <c r="A98" t="s">
        <v>20921</v>
      </c>
      <c r="B98" t="s">
        <v>23518</v>
      </c>
      <c r="C98" t="s">
        <v>34575</v>
      </c>
      <c r="D98">
        <v>2</v>
      </c>
      <c r="E98">
        <v>519</v>
      </c>
      <c r="F98">
        <v>7</v>
      </c>
      <c r="G98">
        <v>4852</v>
      </c>
      <c r="H98">
        <v>0.16713216047787299</v>
      </c>
      <c r="I98">
        <v>0.99999992706362995</v>
      </c>
      <c r="J98">
        <v>0.94182818615411101</v>
      </c>
      <c r="K98" t="s">
        <v>34568</v>
      </c>
      <c r="L98">
        <v>2</v>
      </c>
      <c r="M98" t="s">
        <v>20834</v>
      </c>
      <c r="N98">
        <v>0.28571428571428598</v>
      </c>
      <c r="O98">
        <v>3.85356454720617E-3</v>
      </c>
    </row>
    <row r="99" spans="1:15">
      <c r="A99" t="s">
        <v>21180</v>
      </c>
      <c r="B99" t="s">
        <v>23518</v>
      </c>
      <c r="C99" t="s">
        <v>34577</v>
      </c>
      <c r="D99">
        <v>1</v>
      </c>
      <c r="E99">
        <v>519</v>
      </c>
      <c r="F99">
        <v>1</v>
      </c>
      <c r="G99">
        <v>4852</v>
      </c>
      <c r="H99">
        <v>0.106966199505359</v>
      </c>
      <c r="I99">
        <v>0.80062579629768404</v>
      </c>
      <c r="J99">
        <v>0.75405199651305399</v>
      </c>
      <c r="K99" t="s">
        <v>34578</v>
      </c>
      <c r="L99">
        <v>1</v>
      </c>
      <c r="M99" t="s">
        <v>20834</v>
      </c>
      <c r="N99">
        <v>1</v>
      </c>
      <c r="O99">
        <v>1.92678227360308E-3</v>
      </c>
    </row>
    <row r="100" spans="1:15">
      <c r="A100" t="s">
        <v>21134</v>
      </c>
      <c r="B100" t="s">
        <v>23518</v>
      </c>
      <c r="C100" t="s">
        <v>34579</v>
      </c>
      <c r="D100">
        <v>9</v>
      </c>
      <c r="E100">
        <v>519</v>
      </c>
      <c r="F100">
        <v>33</v>
      </c>
      <c r="G100">
        <v>4852</v>
      </c>
      <c r="H100">
        <v>6.2689997651922602E-3</v>
      </c>
      <c r="I100">
        <v>0.145394114436107</v>
      </c>
      <c r="J100">
        <v>0.136936285064477</v>
      </c>
      <c r="K100" t="s">
        <v>34580</v>
      </c>
      <c r="L100">
        <v>9</v>
      </c>
      <c r="M100" t="s">
        <v>20834</v>
      </c>
      <c r="N100">
        <v>0.27272727272727298</v>
      </c>
      <c r="O100">
        <v>1.7341040462427699E-2</v>
      </c>
    </row>
    <row r="101" spans="1:15">
      <c r="A101" t="s">
        <v>21134</v>
      </c>
      <c r="B101" t="s">
        <v>23511</v>
      </c>
      <c r="C101" t="s">
        <v>34579</v>
      </c>
      <c r="D101">
        <v>25</v>
      </c>
      <c r="E101">
        <v>4023</v>
      </c>
      <c r="F101">
        <v>33</v>
      </c>
      <c r="G101">
        <v>5096</v>
      </c>
      <c r="H101">
        <v>0.75401917990446798</v>
      </c>
      <c r="I101">
        <v>0.94630014991546496</v>
      </c>
      <c r="J101">
        <v>0.66629125148070101</v>
      </c>
      <c r="K101" t="s">
        <v>34581</v>
      </c>
      <c r="L101">
        <v>25</v>
      </c>
      <c r="M101" t="s">
        <v>20834</v>
      </c>
      <c r="N101">
        <v>0.75757575757575801</v>
      </c>
      <c r="O101">
        <v>6.2142679592344001E-3</v>
      </c>
    </row>
    <row r="102" spans="1:15">
      <c r="A102" t="s">
        <v>20971</v>
      </c>
      <c r="B102" t="s">
        <v>23511</v>
      </c>
      <c r="C102" t="s">
        <v>34582</v>
      </c>
      <c r="D102">
        <v>10</v>
      </c>
      <c r="E102">
        <v>4023</v>
      </c>
      <c r="F102">
        <v>11</v>
      </c>
      <c r="G102">
        <v>5096</v>
      </c>
      <c r="H102">
        <v>0.29167696191088899</v>
      </c>
      <c r="I102">
        <v>0.54168578640593601</v>
      </c>
      <c r="J102">
        <v>0.38140171547680801</v>
      </c>
      <c r="K102" t="s">
        <v>34583</v>
      </c>
      <c r="L102">
        <v>10</v>
      </c>
      <c r="M102" t="s">
        <v>20834</v>
      </c>
      <c r="N102">
        <v>0.90909090909090895</v>
      </c>
      <c r="O102">
        <v>2.4857071836937601E-3</v>
      </c>
    </row>
    <row r="103" spans="1:15">
      <c r="A103" t="s">
        <v>20899</v>
      </c>
      <c r="B103" t="s">
        <v>23511</v>
      </c>
      <c r="C103" t="s">
        <v>34584</v>
      </c>
      <c r="D103">
        <v>6</v>
      </c>
      <c r="E103">
        <v>4023</v>
      </c>
      <c r="F103">
        <v>6</v>
      </c>
      <c r="G103">
        <v>5096</v>
      </c>
      <c r="H103">
        <v>0.241870246453737</v>
      </c>
      <c r="I103">
        <v>0.46960521876407402</v>
      </c>
      <c r="J103">
        <v>0.33064968756491703</v>
      </c>
      <c r="K103" t="s">
        <v>34585</v>
      </c>
      <c r="L103">
        <v>6</v>
      </c>
      <c r="M103" t="s">
        <v>20834</v>
      </c>
      <c r="N103">
        <v>1</v>
      </c>
      <c r="O103">
        <v>1.4914243102162601E-3</v>
      </c>
    </row>
    <row r="104" spans="1:15">
      <c r="A104" t="s">
        <v>21082</v>
      </c>
      <c r="B104" t="s">
        <v>23511</v>
      </c>
      <c r="C104" t="s">
        <v>34586</v>
      </c>
      <c r="D104">
        <v>20</v>
      </c>
      <c r="E104">
        <v>4023</v>
      </c>
      <c r="F104">
        <v>21</v>
      </c>
      <c r="G104">
        <v>5096</v>
      </c>
      <c r="H104">
        <v>4.57503932501577E-2</v>
      </c>
      <c r="I104">
        <v>0.14102440805976399</v>
      </c>
      <c r="J104">
        <v>9.9295481823456794E-2</v>
      </c>
      <c r="K104" t="s">
        <v>34587</v>
      </c>
      <c r="L104">
        <v>20</v>
      </c>
      <c r="M104" t="s">
        <v>20834</v>
      </c>
      <c r="N104">
        <v>0.952380952380952</v>
      </c>
      <c r="O104">
        <v>4.9714143673875201E-3</v>
      </c>
    </row>
    <row r="105" spans="1:15">
      <c r="A105" t="s">
        <v>21031</v>
      </c>
      <c r="B105" t="s">
        <v>23511</v>
      </c>
      <c r="C105" t="s">
        <v>34588</v>
      </c>
      <c r="D105">
        <v>14</v>
      </c>
      <c r="E105">
        <v>4023</v>
      </c>
      <c r="F105">
        <v>14</v>
      </c>
      <c r="G105">
        <v>5096</v>
      </c>
      <c r="H105">
        <v>3.6342598926543603E-2</v>
      </c>
      <c r="I105">
        <v>0.119411396472929</v>
      </c>
      <c r="J105">
        <v>8.4077730310106694E-2</v>
      </c>
      <c r="K105" t="s">
        <v>34589</v>
      </c>
      <c r="L105">
        <v>14</v>
      </c>
      <c r="M105" t="s">
        <v>20834</v>
      </c>
      <c r="N105">
        <v>1</v>
      </c>
      <c r="O105">
        <v>3.47999005717127E-3</v>
      </c>
    </row>
    <row r="106" spans="1:15">
      <c r="A106" t="s">
        <v>21158</v>
      </c>
      <c r="B106" t="s">
        <v>23511</v>
      </c>
      <c r="C106" t="s">
        <v>34590</v>
      </c>
      <c r="D106">
        <v>2</v>
      </c>
      <c r="E106">
        <v>4023</v>
      </c>
      <c r="F106">
        <v>2</v>
      </c>
      <c r="G106">
        <v>5096</v>
      </c>
      <c r="H106">
        <v>0.62318715211607401</v>
      </c>
      <c r="I106">
        <v>0.84696799310320903</v>
      </c>
      <c r="J106">
        <v>0.59635134173786997</v>
      </c>
      <c r="K106" t="s">
        <v>34591</v>
      </c>
      <c r="L106">
        <v>2</v>
      </c>
      <c r="M106" t="s">
        <v>20834</v>
      </c>
      <c r="N106">
        <v>1</v>
      </c>
      <c r="O106">
        <v>4.9714143673875203E-4</v>
      </c>
    </row>
    <row r="107" spans="1:15">
      <c r="A107" t="s">
        <v>21167</v>
      </c>
      <c r="B107" t="s">
        <v>23511</v>
      </c>
      <c r="C107" t="s">
        <v>34592</v>
      </c>
      <c r="D107">
        <v>2</v>
      </c>
      <c r="E107">
        <v>4023</v>
      </c>
      <c r="F107">
        <v>2</v>
      </c>
      <c r="G107">
        <v>5096</v>
      </c>
      <c r="H107">
        <v>0.62318715211607401</v>
      </c>
      <c r="I107">
        <v>0.84696799310320903</v>
      </c>
      <c r="J107">
        <v>0.59635134173786997</v>
      </c>
      <c r="K107" t="s">
        <v>24528</v>
      </c>
      <c r="L107">
        <v>2</v>
      </c>
      <c r="M107" t="s">
        <v>20834</v>
      </c>
      <c r="N107">
        <v>1</v>
      </c>
      <c r="O107">
        <v>4.9714143673875203E-4</v>
      </c>
    </row>
    <row r="108" spans="1:15">
      <c r="A108" t="s">
        <v>21030</v>
      </c>
      <c r="B108" t="s">
        <v>23518</v>
      </c>
      <c r="C108" t="s">
        <v>34593</v>
      </c>
      <c r="D108">
        <v>5</v>
      </c>
      <c r="E108">
        <v>519</v>
      </c>
      <c r="F108">
        <v>68</v>
      </c>
      <c r="G108">
        <v>4852</v>
      </c>
      <c r="H108">
        <v>0.86699667288124305</v>
      </c>
      <c r="I108">
        <v>0.99999992706362995</v>
      </c>
      <c r="J108">
        <v>0.94182818615411101</v>
      </c>
      <c r="K108" t="s">
        <v>34594</v>
      </c>
      <c r="L108">
        <v>5</v>
      </c>
      <c r="M108" t="s">
        <v>20834</v>
      </c>
      <c r="N108">
        <v>7.3529411764705899E-2</v>
      </c>
      <c r="O108">
        <v>9.63391136801541E-3</v>
      </c>
    </row>
    <row r="109" spans="1:15">
      <c r="A109" t="s">
        <v>21030</v>
      </c>
      <c r="B109" t="s">
        <v>23511</v>
      </c>
      <c r="C109" t="s">
        <v>34593</v>
      </c>
      <c r="D109">
        <v>59</v>
      </c>
      <c r="E109">
        <v>4023</v>
      </c>
      <c r="F109">
        <v>74</v>
      </c>
      <c r="G109">
        <v>5096</v>
      </c>
      <c r="H109">
        <v>0.50153711791518496</v>
      </c>
      <c r="I109">
        <v>0.77298761987958997</v>
      </c>
      <c r="J109">
        <v>0.54426165807399396</v>
      </c>
      <c r="K109" t="s">
        <v>34595</v>
      </c>
      <c r="L109">
        <v>59</v>
      </c>
      <c r="M109" t="s">
        <v>20834</v>
      </c>
      <c r="N109">
        <v>0.79729729729729704</v>
      </c>
      <c r="O109">
        <v>1.46656723837932E-2</v>
      </c>
    </row>
    <row r="110" spans="1:15">
      <c r="A110" t="s">
        <v>21030</v>
      </c>
      <c r="B110" t="s">
        <v>23513</v>
      </c>
      <c r="C110" t="s">
        <v>34593</v>
      </c>
      <c r="D110">
        <v>6</v>
      </c>
      <c r="E110">
        <v>354</v>
      </c>
      <c r="F110">
        <v>77</v>
      </c>
      <c r="G110">
        <v>5264</v>
      </c>
      <c r="H110">
        <v>0.41645524045839399</v>
      </c>
      <c r="I110">
        <v>0.99999799146666302</v>
      </c>
      <c r="J110">
        <v>0.956935877001591</v>
      </c>
      <c r="K110" t="s">
        <v>34596</v>
      </c>
      <c r="L110">
        <v>6</v>
      </c>
      <c r="M110" t="s">
        <v>20834</v>
      </c>
      <c r="N110">
        <v>7.7922077922077906E-2</v>
      </c>
      <c r="O110">
        <v>1.6949152542372899E-2</v>
      </c>
    </row>
    <row r="111" spans="1:15">
      <c r="A111" t="s">
        <v>21010</v>
      </c>
      <c r="B111" t="s">
        <v>23518</v>
      </c>
      <c r="C111" t="s">
        <v>34597</v>
      </c>
      <c r="D111">
        <v>5</v>
      </c>
      <c r="E111">
        <v>519</v>
      </c>
      <c r="F111">
        <v>50</v>
      </c>
      <c r="G111">
        <v>4852</v>
      </c>
      <c r="H111">
        <v>0.63190022515139699</v>
      </c>
      <c r="I111">
        <v>0.99999992706362995</v>
      </c>
      <c r="J111">
        <v>0.94182818615411101</v>
      </c>
      <c r="K111" t="s">
        <v>34598</v>
      </c>
      <c r="L111">
        <v>5</v>
      </c>
      <c r="M111" t="s">
        <v>20834</v>
      </c>
      <c r="N111">
        <v>0.1</v>
      </c>
      <c r="O111">
        <v>9.63391136801541E-3</v>
      </c>
    </row>
    <row r="112" spans="1:15">
      <c r="A112" t="s">
        <v>21010</v>
      </c>
      <c r="B112" t="s">
        <v>23513</v>
      </c>
      <c r="C112" t="s">
        <v>34597</v>
      </c>
      <c r="D112">
        <v>1</v>
      </c>
      <c r="E112">
        <v>354</v>
      </c>
      <c r="F112">
        <v>48</v>
      </c>
      <c r="G112">
        <v>5264</v>
      </c>
      <c r="H112">
        <v>0.96516646117163296</v>
      </c>
      <c r="I112">
        <v>0.99999799146666302</v>
      </c>
      <c r="J112">
        <v>0.956935877001591</v>
      </c>
      <c r="K112" t="s">
        <v>23718</v>
      </c>
      <c r="L112">
        <v>1</v>
      </c>
      <c r="M112" t="s">
        <v>20834</v>
      </c>
      <c r="N112">
        <v>2.0833333333333301E-2</v>
      </c>
      <c r="O112">
        <v>2.8248587570621499E-3</v>
      </c>
    </row>
    <row r="113" spans="1:15">
      <c r="A113" t="s">
        <v>21010</v>
      </c>
      <c r="B113" t="s">
        <v>23511</v>
      </c>
      <c r="C113" t="s">
        <v>34597</v>
      </c>
      <c r="D113">
        <v>41</v>
      </c>
      <c r="E113">
        <v>4023</v>
      </c>
      <c r="F113">
        <v>49</v>
      </c>
      <c r="G113">
        <v>5096</v>
      </c>
      <c r="H113">
        <v>0.26797918036162099</v>
      </c>
      <c r="I113">
        <v>0.513626762359773</v>
      </c>
      <c r="J113">
        <v>0.36164531762701901</v>
      </c>
      <c r="K113" t="s">
        <v>34599</v>
      </c>
      <c r="L113">
        <v>41</v>
      </c>
      <c r="M113" t="s">
        <v>20834</v>
      </c>
      <c r="N113">
        <v>0.83673469387755095</v>
      </c>
      <c r="O113">
        <v>1.0191399453144401E-2</v>
      </c>
    </row>
    <row r="114" spans="1:15">
      <c r="A114" t="s">
        <v>21040</v>
      </c>
      <c r="B114" t="s">
        <v>23518</v>
      </c>
      <c r="C114" t="s">
        <v>34600</v>
      </c>
      <c r="D114">
        <v>11</v>
      </c>
      <c r="E114">
        <v>519</v>
      </c>
      <c r="F114">
        <v>42</v>
      </c>
      <c r="G114">
        <v>4852</v>
      </c>
      <c r="H114">
        <v>3.6699700411101698E-3</v>
      </c>
      <c r="I114">
        <v>0.11348955794667701</v>
      </c>
      <c r="J114">
        <v>0.10688767230435001</v>
      </c>
      <c r="K114" t="s">
        <v>34601</v>
      </c>
      <c r="L114">
        <v>11</v>
      </c>
      <c r="M114" t="s">
        <v>20834</v>
      </c>
      <c r="N114">
        <v>0.26190476190476197</v>
      </c>
      <c r="O114">
        <v>2.11946050096339E-2</v>
      </c>
    </row>
    <row r="115" spans="1:15">
      <c r="A115" t="s">
        <v>21040</v>
      </c>
      <c r="B115" t="s">
        <v>23511</v>
      </c>
      <c r="C115" t="s">
        <v>34600</v>
      </c>
      <c r="D115">
        <v>34</v>
      </c>
      <c r="E115">
        <v>4023</v>
      </c>
      <c r="F115">
        <v>51</v>
      </c>
      <c r="G115">
        <v>5096</v>
      </c>
      <c r="H115">
        <v>0.98696618933906799</v>
      </c>
      <c r="I115">
        <v>0.99999999998592004</v>
      </c>
      <c r="J115">
        <v>0.70410139059033205</v>
      </c>
      <c r="K115" t="s">
        <v>34602</v>
      </c>
      <c r="L115">
        <v>34</v>
      </c>
      <c r="M115" t="s">
        <v>20834</v>
      </c>
      <c r="N115">
        <v>0.66666666666666696</v>
      </c>
      <c r="O115">
        <v>8.4514044245587901E-3</v>
      </c>
    </row>
    <row r="116" spans="1:15">
      <c r="A116" t="s">
        <v>21040</v>
      </c>
      <c r="B116" t="s">
        <v>23513</v>
      </c>
      <c r="C116" t="s">
        <v>34600</v>
      </c>
      <c r="D116">
        <v>4</v>
      </c>
      <c r="E116">
        <v>354</v>
      </c>
      <c r="F116">
        <v>50</v>
      </c>
      <c r="G116">
        <v>5264</v>
      </c>
      <c r="H116">
        <v>0.43647541033648002</v>
      </c>
      <c r="I116">
        <v>0.99999799146666302</v>
      </c>
      <c r="J116">
        <v>0.956935877001591</v>
      </c>
      <c r="K116" t="s">
        <v>34603</v>
      </c>
      <c r="L116">
        <v>4</v>
      </c>
      <c r="M116" t="s">
        <v>20834</v>
      </c>
      <c r="N116">
        <v>0.08</v>
      </c>
      <c r="O116">
        <v>1.12994350282486E-2</v>
      </c>
    </row>
    <row r="117" spans="1:15">
      <c r="A117" t="s">
        <v>21080</v>
      </c>
      <c r="B117" t="s">
        <v>23511</v>
      </c>
      <c r="C117" t="s">
        <v>34604</v>
      </c>
      <c r="D117">
        <v>27</v>
      </c>
      <c r="E117">
        <v>4023</v>
      </c>
      <c r="F117">
        <v>33</v>
      </c>
      <c r="G117">
        <v>5096</v>
      </c>
      <c r="H117">
        <v>0.43995147943221602</v>
      </c>
      <c r="I117">
        <v>0.72277743049578302</v>
      </c>
      <c r="J117">
        <v>0.50890859390655396</v>
      </c>
      <c r="K117" t="s">
        <v>34605</v>
      </c>
      <c r="L117">
        <v>27</v>
      </c>
      <c r="M117" t="s">
        <v>20834</v>
      </c>
      <c r="N117">
        <v>0.81818181818181801</v>
      </c>
      <c r="O117">
        <v>6.7114093959731499E-3</v>
      </c>
    </row>
    <row r="118" spans="1:15">
      <c r="A118" t="s">
        <v>21080</v>
      </c>
      <c r="B118" t="s">
        <v>23518</v>
      </c>
      <c r="C118" t="s">
        <v>34604</v>
      </c>
      <c r="D118">
        <v>3</v>
      </c>
      <c r="E118">
        <v>519</v>
      </c>
      <c r="F118">
        <v>37</v>
      </c>
      <c r="G118">
        <v>4852</v>
      </c>
      <c r="H118">
        <v>0.77314922815727605</v>
      </c>
      <c r="I118">
        <v>0.99999992706362995</v>
      </c>
      <c r="J118">
        <v>0.94182818615411101</v>
      </c>
      <c r="K118" t="s">
        <v>24121</v>
      </c>
      <c r="L118">
        <v>3</v>
      </c>
      <c r="M118" t="s">
        <v>20834</v>
      </c>
      <c r="N118">
        <v>8.1081081081081099E-2</v>
      </c>
      <c r="O118">
        <v>5.78034682080925E-3</v>
      </c>
    </row>
    <row r="119" spans="1:15">
      <c r="A119" t="s">
        <v>21080</v>
      </c>
      <c r="B119" t="s">
        <v>23513</v>
      </c>
      <c r="C119" t="s">
        <v>34604</v>
      </c>
      <c r="D119">
        <v>2</v>
      </c>
      <c r="E119">
        <v>354</v>
      </c>
      <c r="F119">
        <v>33</v>
      </c>
      <c r="G119">
        <v>5264</v>
      </c>
      <c r="H119">
        <v>0.66121078566461799</v>
      </c>
      <c r="I119">
        <v>0.99999799146666302</v>
      </c>
      <c r="J119">
        <v>0.956935877001591</v>
      </c>
      <c r="K119" t="s">
        <v>24554</v>
      </c>
      <c r="L119">
        <v>2</v>
      </c>
      <c r="M119" t="s">
        <v>20834</v>
      </c>
      <c r="N119">
        <v>6.0606060606060601E-2</v>
      </c>
      <c r="O119">
        <v>5.6497175141242903E-3</v>
      </c>
    </row>
    <row r="120" spans="1:15">
      <c r="A120" t="s">
        <v>21155</v>
      </c>
      <c r="B120" t="s">
        <v>23511</v>
      </c>
      <c r="C120" t="s">
        <v>34606</v>
      </c>
      <c r="D120">
        <v>41</v>
      </c>
      <c r="E120">
        <v>4023</v>
      </c>
      <c r="F120">
        <v>42</v>
      </c>
      <c r="G120">
        <v>5096</v>
      </c>
      <c r="H120">
        <v>5.7318362818193096E-4</v>
      </c>
      <c r="I120">
        <v>6.97885689665968E-3</v>
      </c>
      <c r="J120">
        <v>4.9138228457381999E-3</v>
      </c>
      <c r="K120" t="s">
        <v>34607</v>
      </c>
      <c r="L120">
        <v>41</v>
      </c>
      <c r="M120" t="s">
        <v>20834</v>
      </c>
      <c r="N120">
        <v>0.97619047619047605</v>
      </c>
      <c r="O120">
        <v>1.0191399453144401E-2</v>
      </c>
    </row>
    <row r="121" spans="1:15">
      <c r="A121" t="s">
        <v>21076</v>
      </c>
      <c r="B121" t="s">
        <v>23513</v>
      </c>
      <c r="C121" t="s">
        <v>34608</v>
      </c>
      <c r="D121">
        <v>2</v>
      </c>
      <c r="E121">
        <v>354</v>
      </c>
      <c r="F121">
        <v>51</v>
      </c>
      <c r="G121">
        <v>5264</v>
      </c>
      <c r="H121">
        <v>0.866992491044698</v>
      </c>
      <c r="I121">
        <v>0.99999799146666302</v>
      </c>
      <c r="J121">
        <v>0.956935877001591</v>
      </c>
      <c r="K121" t="s">
        <v>34609</v>
      </c>
      <c r="L121">
        <v>2</v>
      </c>
      <c r="M121" t="s">
        <v>20834</v>
      </c>
      <c r="N121">
        <v>3.9215686274509803E-2</v>
      </c>
      <c r="O121">
        <v>5.6497175141242903E-3</v>
      </c>
    </row>
    <row r="122" spans="1:15">
      <c r="A122" t="s">
        <v>21076</v>
      </c>
      <c r="B122" t="s">
        <v>23518</v>
      </c>
      <c r="C122" t="s">
        <v>34608</v>
      </c>
      <c r="D122">
        <v>6</v>
      </c>
      <c r="E122">
        <v>519</v>
      </c>
      <c r="F122">
        <v>48</v>
      </c>
      <c r="G122">
        <v>4852</v>
      </c>
      <c r="H122">
        <v>0.40881600736614798</v>
      </c>
      <c r="I122">
        <v>0.99999992706362995</v>
      </c>
      <c r="J122">
        <v>0.94182818615411101</v>
      </c>
      <c r="K122" t="s">
        <v>34610</v>
      </c>
      <c r="L122">
        <v>6</v>
      </c>
      <c r="M122" t="s">
        <v>20834</v>
      </c>
      <c r="N122">
        <v>0.125</v>
      </c>
      <c r="O122">
        <v>1.15606936416185E-2</v>
      </c>
    </row>
    <row r="123" spans="1:15">
      <c r="A123" t="s">
        <v>21076</v>
      </c>
      <c r="B123" t="s">
        <v>23511</v>
      </c>
      <c r="C123" t="s">
        <v>34608</v>
      </c>
      <c r="D123">
        <v>38</v>
      </c>
      <c r="E123">
        <v>4023</v>
      </c>
      <c r="F123">
        <v>48</v>
      </c>
      <c r="G123">
        <v>5096</v>
      </c>
      <c r="H123">
        <v>0.56865833180494296</v>
      </c>
      <c r="I123">
        <v>0.82139536816269498</v>
      </c>
      <c r="J123">
        <v>0.57834562095595499</v>
      </c>
      <c r="K123" t="s">
        <v>34611</v>
      </c>
      <c r="L123">
        <v>38</v>
      </c>
      <c r="M123" t="s">
        <v>20834</v>
      </c>
      <c r="N123">
        <v>0.79166666666666696</v>
      </c>
      <c r="O123">
        <v>9.4456872980362896E-3</v>
      </c>
    </row>
    <row r="124" spans="1:15">
      <c r="A124" t="s">
        <v>20963</v>
      </c>
      <c r="B124" t="s">
        <v>23518</v>
      </c>
      <c r="C124" t="s">
        <v>34612</v>
      </c>
      <c r="D124">
        <v>4</v>
      </c>
      <c r="E124">
        <v>519</v>
      </c>
      <c r="F124">
        <v>19</v>
      </c>
      <c r="G124">
        <v>4852</v>
      </c>
      <c r="H124">
        <v>0.137854468434261</v>
      </c>
      <c r="I124">
        <v>0.92027172170979399</v>
      </c>
      <c r="J124">
        <v>0.866737909643573</v>
      </c>
      <c r="K124" t="s">
        <v>34613</v>
      </c>
      <c r="L124">
        <v>4</v>
      </c>
      <c r="M124" t="s">
        <v>20834</v>
      </c>
      <c r="N124">
        <v>0.21052631578947401</v>
      </c>
      <c r="O124">
        <v>7.7071290944123296E-3</v>
      </c>
    </row>
    <row r="125" spans="1:15">
      <c r="A125" t="s">
        <v>20963</v>
      </c>
      <c r="B125" t="s">
        <v>23511</v>
      </c>
      <c r="C125" t="s">
        <v>34612</v>
      </c>
      <c r="D125">
        <v>14</v>
      </c>
      <c r="E125">
        <v>4023</v>
      </c>
      <c r="F125">
        <v>19</v>
      </c>
      <c r="G125">
        <v>5096</v>
      </c>
      <c r="H125">
        <v>0.80571890320326001</v>
      </c>
      <c r="I125">
        <v>0.95980060580786697</v>
      </c>
      <c r="J125">
        <v>0.67579694124827805</v>
      </c>
      <c r="K125" t="s">
        <v>34614</v>
      </c>
      <c r="L125">
        <v>14</v>
      </c>
      <c r="M125" t="s">
        <v>20834</v>
      </c>
      <c r="N125">
        <v>0.73684210526315796</v>
      </c>
      <c r="O125">
        <v>3.47999005717127E-3</v>
      </c>
    </row>
    <row r="126" spans="1:15">
      <c r="A126" t="s">
        <v>20963</v>
      </c>
      <c r="B126" t="s">
        <v>23513</v>
      </c>
      <c r="C126" t="s">
        <v>34612</v>
      </c>
      <c r="D126">
        <v>1</v>
      </c>
      <c r="E126">
        <v>354</v>
      </c>
      <c r="F126">
        <v>18</v>
      </c>
      <c r="G126">
        <v>5264</v>
      </c>
      <c r="H126">
        <v>0.71498427099755402</v>
      </c>
      <c r="I126">
        <v>0.99999799146666302</v>
      </c>
      <c r="J126">
        <v>0.956935877001591</v>
      </c>
      <c r="K126" t="s">
        <v>24514</v>
      </c>
      <c r="L126">
        <v>1</v>
      </c>
      <c r="M126" t="s">
        <v>20834</v>
      </c>
      <c r="N126">
        <v>5.5555555555555601E-2</v>
      </c>
      <c r="O126">
        <v>2.8248587570621499E-3</v>
      </c>
    </row>
    <row r="127" spans="1:15">
      <c r="A127" t="s">
        <v>21121</v>
      </c>
      <c r="B127" t="s">
        <v>23518</v>
      </c>
      <c r="C127" t="s">
        <v>34615</v>
      </c>
      <c r="D127">
        <v>1</v>
      </c>
      <c r="E127">
        <v>519</v>
      </c>
      <c r="F127">
        <v>24</v>
      </c>
      <c r="G127">
        <v>4852</v>
      </c>
      <c r="H127">
        <v>0.93425536549544896</v>
      </c>
      <c r="I127">
        <v>0.99999992706362995</v>
      </c>
      <c r="J127">
        <v>0.94182818615411101</v>
      </c>
      <c r="K127" t="s">
        <v>34616</v>
      </c>
      <c r="L127">
        <v>1</v>
      </c>
      <c r="M127" t="s">
        <v>20834</v>
      </c>
      <c r="N127">
        <v>4.1666666666666699E-2</v>
      </c>
      <c r="O127">
        <v>1.92678227360308E-3</v>
      </c>
    </row>
    <row r="128" spans="1:15">
      <c r="A128" t="s">
        <v>21121</v>
      </c>
      <c r="B128" t="s">
        <v>23511</v>
      </c>
      <c r="C128" t="s">
        <v>34615</v>
      </c>
      <c r="D128">
        <v>22</v>
      </c>
      <c r="E128">
        <v>4023</v>
      </c>
      <c r="F128">
        <v>25</v>
      </c>
      <c r="G128">
        <v>5096</v>
      </c>
      <c r="H128">
        <v>0.196232603643301</v>
      </c>
      <c r="I128">
        <v>0.40464516199549599</v>
      </c>
      <c r="J128">
        <v>0.28491122126069102</v>
      </c>
      <c r="K128" t="s">
        <v>34617</v>
      </c>
      <c r="L128">
        <v>22</v>
      </c>
      <c r="M128" t="s">
        <v>20834</v>
      </c>
      <c r="N128">
        <v>0.88</v>
      </c>
      <c r="O128">
        <v>5.4685558041262699E-3</v>
      </c>
    </row>
    <row r="129" spans="1:15">
      <c r="A129" t="s">
        <v>20987</v>
      </c>
      <c r="B129" t="s">
        <v>23513</v>
      </c>
      <c r="C129" t="s">
        <v>34618</v>
      </c>
      <c r="D129">
        <v>5</v>
      </c>
      <c r="E129">
        <v>354</v>
      </c>
      <c r="F129">
        <v>71</v>
      </c>
      <c r="G129">
        <v>5264</v>
      </c>
      <c r="H129">
        <v>0.52497468167963302</v>
      </c>
      <c r="I129">
        <v>0.99999799146666302</v>
      </c>
      <c r="J129">
        <v>0.956935877001591</v>
      </c>
      <c r="K129" t="s">
        <v>34619</v>
      </c>
      <c r="L129">
        <v>5</v>
      </c>
      <c r="M129" t="s">
        <v>20834</v>
      </c>
      <c r="N129">
        <v>7.0422535211267595E-2</v>
      </c>
      <c r="O129">
        <v>1.41242937853107E-2</v>
      </c>
    </row>
    <row r="130" spans="1:15">
      <c r="A130" t="s">
        <v>20987</v>
      </c>
      <c r="B130" t="s">
        <v>23518</v>
      </c>
      <c r="C130" t="s">
        <v>34618</v>
      </c>
      <c r="D130">
        <v>6</v>
      </c>
      <c r="E130">
        <v>519</v>
      </c>
      <c r="F130">
        <v>77</v>
      </c>
      <c r="G130">
        <v>4852</v>
      </c>
      <c r="H130">
        <v>0.84664435520080095</v>
      </c>
      <c r="I130">
        <v>0.99999992706362995</v>
      </c>
      <c r="J130">
        <v>0.94182818615411101</v>
      </c>
      <c r="K130" t="s">
        <v>34620</v>
      </c>
      <c r="L130">
        <v>6</v>
      </c>
      <c r="M130" t="s">
        <v>20834</v>
      </c>
      <c r="N130">
        <v>7.7922077922077906E-2</v>
      </c>
      <c r="O130">
        <v>1.15606936416185E-2</v>
      </c>
    </row>
    <row r="131" spans="1:15">
      <c r="A131" t="s">
        <v>20987</v>
      </c>
      <c r="B131" t="s">
        <v>23511</v>
      </c>
      <c r="C131" t="s">
        <v>34618</v>
      </c>
      <c r="D131">
        <v>55</v>
      </c>
      <c r="E131">
        <v>4023</v>
      </c>
      <c r="F131">
        <v>75</v>
      </c>
      <c r="G131">
        <v>5096</v>
      </c>
      <c r="H131">
        <v>0.90756208932018601</v>
      </c>
      <c r="I131">
        <v>0.99999999998592004</v>
      </c>
      <c r="J131">
        <v>0.70410139059033205</v>
      </c>
      <c r="K131" t="s">
        <v>34621</v>
      </c>
      <c r="L131">
        <v>55</v>
      </c>
      <c r="M131" t="s">
        <v>20834</v>
      </c>
      <c r="N131">
        <v>0.73333333333333295</v>
      </c>
      <c r="O131">
        <v>1.36713895103157E-2</v>
      </c>
    </row>
    <row r="132" spans="1:15">
      <c r="A132" t="s">
        <v>21013</v>
      </c>
      <c r="B132" t="s">
        <v>23511</v>
      </c>
      <c r="C132" t="s">
        <v>34622</v>
      </c>
      <c r="D132">
        <v>10</v>
      </c>
      <c r="E132">
        <v>4023</v>
      </c>
      <c r="F132">
        <v>10</v>
      </c>
      <c r="G132">
        <v>5096</v>
      </c>
      <c r="H132">
        <v>9.3795462081359401E-2</v>
      </c>
      <c r="I132">
        <v>0.23969951420791899</v>
      </c>
      <c r="J132">
        <v>0.16877276127999899</v>
      </c>
      <c r="K132" t="s">
        <v>34623</v>
      </c>
      <c r="L132">
        <v>10</v>
      </c>
      <c r="M132" t="s">
        <v>20834</v>
      </c>
      <c r="N132">
        <v>1</v>
      </c>
      <c r="O132">
        <v>2.4857071836937601E-3</v>
      </c>
    </row>
    <row r="133" spans="1:15">
      <c r="A133" t="s">
        <v>21174</v>
      </c>
      <c r="B133" t="s">
        <v>23511</v>
      </c>
      <c r="C133" t="s">
        <v>34624</v>
      </c>
      <c r="D133">
        <v>3</v>
      </c>
      <c r="E133">
        <v>4023</v>
      </c>
      <c r="F133">
        <v>3</v>
      </c>
      <c r="G133">
        <v>5096</v>
      </c>
      <c r="H133">
        <v>0.49191902996834203</v>
      </c>
      <c r="I133">
        <v>0.767130040617644</v>
      </c>
      <c r="J133">
        <v>0.54013732837010697</v>
      </c>
      <c r="K133" t="s">
        <v>24133</v>
      </c>
      <c r="L133">
        <v>3</v>
      </c>
      <c r="M133" t="s">
        <v>20834</v>
      </c>
      <c r="N133">
        <v>1</v>
      </c>
      <c r="O133">
        <v>7.4571215510812799E-4</v>
      </c>
    </row>
    <row r="134" spans="1:15">
      <c r="A134" t="s">
        <v>21149</v>
      </c>
      <c r="B134" t="s">
        <v>23518</v>
      </c>
      <c r="C134" t="s">
        <v>34625</v>
      </c>
      <c r="D134">
        <v>2</v>
      </c>
      <c r="E134">
        <v>519</v>
      </c>
      <c r="F134">
        <v>36</v>
      </c>
      <c r="G134">
        <v>4852</v>
      </c>
      <c r="H134">
        <v>0.91034464493313305</v>
      </c>
      <c r="I134">
        <v>0.99999992706362995</v>
      </c>
      <c r="J134">
        <v>0.94182818615411101</v>
      </c>
      <c r="K134" t="s">
        <v>24813</v>
      </c>
      <c r="L134">
        <v>2</v>
      </c>
      <c r="M134" t="s">
        <v>20834</v>
      </c>
      <c r="N134">
        <v>5.5555555555555601E-2</v>
      </c>
      <c r="O134">
        <v>3.85356454720617E-3</v>
      </c>
    </row>
    <row r="135" spans="1:15">
      <c r="A135" t="s">
        <v>21149</v>
      </c>
      <c r="B135" t="s">
        <v>23513</v>
      </c>
      <c r="C135" t="s">
        <v>34625</v>
      </c>
      <c r="D135">
        <v>2</v>
      </c>
      <c r="E135">
        <v>354</v>
      </c>
      <c r="F135">
        <v>36</v>
      </c>
      <c r="G135">
        <v>5264</v>
      </c>
      <c r="H135">
        <v>0.70771690556632605</v>
      </c>
      <c r="I135">
        <v>0.99999799146666302</v>
      </c>
      <c r="J135">
        <v>0.956935877001591</v>
      </c>
      <c r="K135" t="s">
        <v>34626</v>
      </c>
      <c r="L135">
        <v>2</v>
      </c>
      <c r="M135" t="s">
        <v>20834</v>
      </c>
      <c r="N135">
        <v>5.5555555555555601E-2</v>
      </c>
      <c r="O135">
        <v>5.6497175141242903E-3</v>
      </c>
    </row>
    <row r="136" spans="1:15">
      <c r="A136" t="s">
        <v>21149</v>
      </c>
      <c r="B136" t="s">
        <v>23511</v>
      </c>
      <c r="C136" t="s">
        <v>34625</v>
      </c>
      <c r="D136">
        <v>27</v>
      </c>
      <c r="E136">
        <v>4023</v>
      </c>
      <c r="F136">
        <v>34</v>
      </c>
      <c r="G136">
        <v>5096</v>
      </c>
      <c r="H136">
        <v>0.57278507893814701</v>
      </c>
      <c r="I136">
        <v>0.82337855097358703</v>
      </c>
      <c r="J136">
        <v>0.57974198273091804</v>
      </c>
      <c r="K136" t="s">
        <v>34627</v>
      </c>
      <c r="L136">
        <v>27</v>
      </c>
      <c r="M136" t="s">
        <v>20834</v>
      </c>
      <c r="N136">
        <v>0.79411764705882304</v>
      </c>
      <c r="O136">
        <v>6.7114093959731499E-3</v>
      </c>
    </row>
    <row r="137" spans="1:15">
      <c r="A137" t="s">
        <v>20991</v>
      </c>
      <c r="B137" t="s">
        <v>23513</v>
      </c>
      <c r="C137" t="s">
        <v>34628</v>
      </c>
      <c r="D137">
        <v>2</v>
      </c>
      <c r="E137">
        <v>354</v>
      </c>
      <c r="F137">
        <v>12</v>
      </c>
      <c r="G137">
        <v>5264</v>
      </c>
      <c r="H137">
        <v>0.190968560246669</v>
      </c>
      <c r="I137">
        <v>0.99999799146666302</v>
      </c>
      <c r="J137">
        <v>0.956935877001591</v>
      </c>
      <c r="K137" t="s">
        <v>34629</v>
      </c>
      <c r="L137">
        <v>2</v>
      </c>
      <c r="M137" t="s">
        <v>20834</v>
      </c>
      <c r="N137">
        <v>0.16666666666666699</v>
      </c>
      <c r="O137">
        <v>5.6497175141242903E-3</v>
      </c>
    </row>
    <row r="138" spans="1:15">
      <c r="A138" t="s">
        <v>20991</v>
      </c>
      <c r="B138" t="s">
        <v>23511</v>
      </c>
      <c r="C138" t="s">
        <v>34628</v>
      </c>
      <c r="D138">
        <v>9</v>
      </c>
      <c r="E138">
        <v>4023</v>
      </c>
      <c r="F138">
        <v>12</v>
      </c>
      <c r="G138">
        <v>5096</v>
      </c>
      <c r="H138">
        <v>0.76599296025354902</v>
      </c>
      <c r="I138">
        <v>0.94630014991546496</v>
      </c>
      <c r="J138">
        <v>0.66629125148070101</v>
      </c>
      <c r="K138" t="s">
        <v>34630</v>
      </c>
      <c r="L138">
        <v>9</v>
      </c>
      <c r="M138" t="s">
        <v>20834</v>
      </c>
      <c r="N138">
        <v>0.75</v>
      </c>
      <c r="O138">
        <v>2.23713646532438E-3</v>
      </c>
    </row>
    <row r="139" spans="1:15">
      <c r="A139" t="s">
        <v>21173</v>
      </c>
      <c r="B139" t="s">
        <v>23511</v>
      </c>
      <c r="C139" t="s">
        <v>34631</v>
      </c>
      <c r="D139">
        <v>12</v>
      </c>
      <c r="E139">
        <v>4023</v>
      </c>
      <c r="F139">
        <v>12</v>
      </c>
      <c r="G139">
        <v>5096</v>
      </c>
      <c r="H139">
        <v>5.8390823232803798E-2</v>
      </c>
      <c r="I139">
        <v>0.17285996184760699</v>
      </c>
      <c r="J139">
        <v>0.12171093951600601</v>
      </c>
      <c r="K139" t="s">
        <v>34632</v>
      </c>
      <c r="L139">
        <v>12</v>
      </c>
      <c r="M139" t="s">
        <v>20834</v>
      </c>
      <c r="N139">
        <v>1</v>
      </c>
      <c r="O139">
        <v>2.9828486204325098E-3</v>
      </c>
    </row>
    <row r="140" spans="1:15">
      <c r="A140" t="s">
        <v>21150</v>
      </c>
      <c r="B140" t="s">
        <v>23511</v>
      </c>
      <c r="C140" t="s">
        <v>34633</v>
      </c>
      <c r="D140">
        <v>18</v>
      </c>
      <c r="E140">
        <v>4023</v>
      </c>
      <c r="F140">
        <v>18</v>
      </c>
      <c r="G140">
        <v>5096</v>
      </c>
      <c r="H140">
        <v>1.40696812009367E-2</v>
      </c>
      <c r="I140">
        <v>5.6849117284865698E-2</v>
      </c>
      <c r="J140">
        <v>4.0027542534670502E-2</v>
      </c>
      <c r="K140" t="s">
        <v>34634</v>
      </c>
      <c r="L140">
        <v>18</v>
      </c>
      <c r="M140" t="s">
        <v>20834</v>
      </c>
      <c r="N140">
        <v>1</v>
      </c>
      <c r="O140">
        <v>4.4742729306487703E-3</v>
      </c>
    </row>
    <row r="141" spans="1:15">
      <c r="A141" t="s">
        <v>20927</v>
      </c>
      <c r="B141" t="s">
        <v>23511</v>
      </c>
      <c r="C141" t="s">
        <v>34635</v>
      </c>
      <c r="D141">
        <v>51</v>
      </c>
      <c r="E141">
        <v>4023</v>
      </c>
      <c r="F141">
        <v>64</v>
      </c>
      <c r="G141">
        <v>5096</v>
      </c>
      <c r="H141">
        <v>0.514685625292708</v>
      </c>
      <c r="I141">
        <v>0.77834315297953305</v>
      </c>
      <c r="J141">
        <v>0.54803249637706997</v>
      </c>
      <c r="K141" t="s">
        <v>34636</v>
      </c>
      <c r="L141">
        <v>51</v>
      </c>
      <c r="M141" t="s">
        <v>20834</v>
      </c>
      <c r="N141">
        <v>0.796875</v>
      </c>
      <c r="O141">
        <v>1.2677106636838201E-2</v>
      </c>
    </row>
    <row r="142" spans="1:15">
      <c r="A142" t="s">
        <v>20927</v>
      </c>
      <c r="B142" t="s">
        <v>23513</v>
      </c>
      <c r="C142" t="s">
        <v>34635</v>
      </c>
      <c r="D142">
        <v>6</v>
      </c>
      <c r="E142">
        <v>354</v>
      </c>
      <c r="F142">
        <v>65</v>
      </c>
      <c r="G142">
        <v>5264</v>
      </c>
      <c r="H142">
        <v>0.270670693739827</v>
      </c>
      <c r="I142">
        <v>0.99999799146666302</v>
      </c>
      <c r="J142">
        <v>0.956935877001591</v>
      </c>
      <c r="K142" t="s">
        <v>34637</v>
      </c>
      <c r="L142">
        <v>6</v>
      </c>
      <c r="M142" t="s">
        <v>20834</v>
      </c>
      <c r="N142">
        <v>9.2307692307692299E-2</v>
      </c>
      <c r="O142">
        <v>1.6949152542372899E-2</v>
      </c>
    </row>
    <row r="143" spans="1:15">
      <c r="A143" t="s">
        <v>20927</v>
      </c>
      <c r="B143" t="s">
        <v>23518</v>
      </c>
      <c r="C143" t="s">
        <v>34635</v>
      </c>
      <c r="D143">
        <v>2</v>
      </c>
      <c r="E143">
        <v>519</v>
      </c>
      <c r="F143">
        <v>57</v>
      </c>
      <c r="G143">
        <v>4852</v>
      </c>
      <c r="H143">
        <v>0.98795616690842103</v>
      </c>
      <c r="I143">
        <v>0.99999992706362995</v>
      </c>
      <c r="J143">
        <v>0.94182818615411101</v>
      </c>
      <c r="K143" t="s">
        <v>34638</v>
      </c>
      <c r="L143">
        <v>2</v>
      </c>
      <c r="M143" t="s">
        <v>20834</v>
      </c>
      <c r="N143">
        <v>3.5087719298245598E-2</v>
      </c>
      <c r="O143">
        <v>3.85356454720617E-3</v>
      </c>
    </row>
    <row r="144" spans="1:15">
      <c r="A144" t="s">
        <v>21106</v>
      </c>
      <c r="B144" t="s">
        <v>23511</v>
      </c>
      <c r="C144" t="s">
        <v>34639</v>
      </c>
      <c r="D144">
        <v>48</v>
      </c>
      <c r="E144">
        <v>4023</v>
      </c>
      <c r="F144">
        <v>62</v>
      </c>
      <c r="G144">
        <v>5096</v>
      </c>
      <c r="H144">
        <v>0.68299466285467003</v>
      </c>
      <c r="I144">
        <v>0.89568159734011599</v>
      </c>
      <c r="J144">
        <v>0.63065065822222599</v>
      </c>
      <c r="K144" t="s">
        <v>34640</v>
      </c>
      <c r="L144">
        <v>48</v>
      </c>
      <c r="M144" t="s">
        <v>20834</v>
      </c>
      <c r="N144">
        <v>0.77419354838709697</v>
      </c>
      <c r="O144">
        <v>1.19313944817301E-2</v>
      </c>
    </row>
    <row r="145" spans="1:15">
      <c r="A145" t="s">
        <v>21106</v>
      </c>
      <c r="B145" t="s">
        <v>23513</v>
      </c>
      <c r="C145" t="s">
        <v>34639</v>
      </c>
      <c r="D145">
        <v>2</v>
      </c>
      <c r="E145">
        <v>354</v>
      </c>
      <c r="F145">
        <v>61</v>
      </c>
      <c r="G145">
        <v>5264</v>
      </c>
      <c r="H145">
        <v>0.92391216977264901</v>
      </c>
      <c r="I145">
        <v>0.99999799146666302</v>
      </c>
      <c r="J145">
        <v>0.956935877001591</v>
      </c>
      <c r="K145" t="s">
        <v>34641</v>
      </c>
      <c r="L145">
        <v>2</v>
      </c>
      <c r="M145" t="s">
        <v>20834</v>
      </c>
      <c r="N145">
        <v>3.2786885245901599E-2</v>
      </c>
      <c r="O145">
        <v>5.6497175141242903E-3</v>
      </c>
    </row>
    <row r="146" spans="1:15">
      <c r="A146" t="s">
        <v>21106</v>
      </c>
      <c r="B146" t="s">
        <v>23518</v>
      </c>
      <c r="C146" t="s">
        <v>34639</v>
      </c>
      <c r="D146">
        <v>9</v>
      </c>
      <c r="E146">
        <v>519</v>
      </c>
      <c r="F146">
        <v>60</v>
      </c>
      <c r="G146">
        <v>4852</v>
      </c>
      <c r="H146">
        <v>0.18674081299557599</v>
      </c>
      <c r="I146">
        <v>0.99999992706362995</v>
      </c>
      <c r="J146">
        <v>0.94182818615411101</v>
      </c>
      <c r="K146" t="s">
        <v>34642</v>
      </c>
      <c r="L146">
        <v>9</v>
      </c>
      <c r="M146" t="s">
        <v>20834</v>
      </c>
      <c r="N146">
        <v>0.15</v>
      </c>
      <c r="O146">
        <v>1.7341040462427699E-2</v>
      </c>
    </row>
    <row r="147" spans="1:15">
      <c r="A147" t="s">
        <v>20961</v>
      </c>
      <c r="B147" t="s">
        <v>23518</v>
      </c>
      <c r="C147" t="s">
        <v>34643</v>
      </c>
      <c r="D147">
        <v>3</v>
      </c>
      <c r="E147">
        <v>519</v>
      </c>
      <c r="F147">
        <v>22</v>
      </c>
      <c r="G147">
        <v>4852</v>
      </c>
      <c r="H147">
        <v>0.42334768881360602</v>
      </c>
      <c r="I147">
        <v>0.99999992706362995</v>
      </c>
      <c r="J147">
        <v>0.94182818615411101</v>
      </c>
      <c r="K147" t="s">
        <v>34644</v>
      </c>
      <c r="L147">
        <v>3</v>
      </c>
      <c r="M147" t="s">
        <v>20834</v>
      </c>
      <c r="N147">
        <v>0.13636363636363599</v>
      </c>
      <c r="O147">
        <v>5.78034682080925E-3</v>
      </c>
    </row>
    <row r="148" spans="1:15">
      <c r="A148" t="s">
        <v>20961</v>
      </c>
      <c r="B148" t="s">
        <v>23511</v>
      </c>
      <c r="C148" t="s">
        <v>34643</v>
      </c>
      <c r="D148">
        <v>15</v>
      </c>
      <c r="E148">
        <v>4023</v>
      </c>
      <c r="F148">
        <v>22</v>
      </c>
      <c r="G148">
        <v>5096</v>
      </c>
      <c r="H148">
        <v>0.92765312898338304</v>
      </c>
      <c r="I148">
        <v>0.99999999998592004</v>
      </c>
      <c r="J148">
        <v>0.70410139059033205</v>
      </c>
      <c r="K148" t="s">
        <v>34645</v>
      </c>
      <c r="L148">
        <v>15</v>
      </c>
      <c r="M148" t="s">
        <v>20834</v>
      </c>
      <c r="N148">
        <v>0.68181818181818199</v>
      </c>
      <c r="O148">
        <v>3.7285607755406401E-3</v>
      </c>
    </row>
    <row r="149" spans="1:15">
      <c r="A149" t="s">
        <v>20961</v>
      </c>
      <c r="B149" t="s">
        <v>23513</v>
      </c>
      <c r="C149" t="s">
        <v>34643</v>
      </c>
      <c r="D149">
        <v>2</v>
      </c>
      <c r="E149">
        <v>354</v>
      </c>
      <c r="F149">
        <v>23</v>
      </c>
      <c r="G149">
        <v>5264</v>
      </c>
      <c r="H149">
        <v>0.46431077000239901</v>
      </c>
      <c r="I149">
        <v>0.99999799146666302</v>
      </c>
      <c r="J149">
        <v>0.956935877001591</v>
      </c>
      <c r="K149" t="s">
        <v>34646</v>
      </c>
      <c r="L149">
        <v>2</v>
      </c>
      <c r="M149" t="s">
        <v>20834</v>
      </c>
      <c r="N149">
        <v>8.6956521739130405E-2</v>
      </c>
      <c r="O149">
        <v>5.6497175141242903E-3</v>
      </c>
    </row>
    <row r="150" spans="1:15">
      <c r="A150" t="s">
        <v>21062</v>
      </c>
      <c r="B150" t="s">
        <v>23513</v>
      </c>
      <c r="C150" t="s">
        <v>34647</v>
      </c>
      <c r="D150">
        <v>4</v>
      </c>
      <c r="E150">
        <v>354</v>
      </c>
      <c r="F150">
        <v>125</v>
      </c>
      <c r="G150">
        <v>5264</v>
      </c>
      <c r="H150">
        <v>0.97315027195915305</v>
      </c>
      <c r="I150">
        <v>0.99999799146666302</v>
      </c>
      <c r="J150">
        <v>0.956935877001591</v>
      </c>
      <c r="K150" t="s">
        <v>34648</v>
      </c>
      <c r="L150">
        <v>4</v>
      </c>
      <c r="M150" t="s">
        <v>20834</v>
      </c>
      <c r="N150">
        <v>3.2000000000000001E-2</v>
      </c>
      <c r="O150">
        <v>1.12994350282486E-2</v>
      </c>
    </row>
    <row r="151" spans="1:15">
      <c r="A151" t="s">
        <v>21062</v>
      </c>
      <c r="B151" t="s">
        <v>23511</v>
      </c>
      <c r="C151" t="s">
        <v>34647</v>
      </c>
      <c r="D151">
        <v>99</v>
      </c>
      <c r="E151">
        <v>4023</v>
      </c>
      <c r="F151">
        <v>117</v>
      </c>
      <c r="G151">
        <v>5096</v>
      </c>
      <c r="H151">
        <v>7.6060081126242698E-2</v>
      </c>
      <c r="I151">
        <v>0.20125632085616399</v>
      </c>
      <c r="J151">
        <v>0.14170485538191499</v>
      </c>
      <c r="K151" t="s">
        <v>34649</v>
      </c>
      <c r="L151">
        <v>99</v>
      </c>
      <c r="M151" t="s">
        <v>20834</v>
      </c>
      <c r="N151">
        <v>0.84615384615384603</v>
      </c>
      <c r="O151">
        <v>2.4608501118568198E-2</v>
      </c>
    </row>
    <row r="152" spans="1:15">
      <c r="A152" t="s">
        <v>21062</v>
      </c>
      <c r="B152" t="s">
        <v>23518</v>
      </c>
      <c r="C152" t="s">
        <v>34647</v>
      </c>
      <c r="D152">
        <v>7</v>
      </c>
      <c r="E152">
        <v>519</v>
      </c>
      <c r="F152">
        <v>105</v>
      </c>
      <c r="G152">
        <v>4852</v>
      </c>
      <c r="H152">
        <v>0.942757070736716</v>
      </c>
      <c r="I152">
        <v>0.99999992706362995</v>
      </c>
      <c r="J152">
        <v>0.94182818615411101</v>
      </c>
      <c r="K152" t="s">
        <v>34650</v>
      </c>
      <c r="L152">
        <v>7</v>
      </c>
      <c r="M152" t="s">
        <v>20834</v>
      </c>
      <c r="N152">
        <v>6.6666666666666693E-2</v>
      </c>
      <c r="O152">
        <v>1.34874759152216E-2</v>
      </c>
    </row>
    <row r="153" spans="1:15">
      <c r="A153" t="s">
        <v>21118</v>
      </c>
      <c r="B153" t="s">
        <v>23511</v>
      </c>
      <c r="C153" t="s">
        <v>34651</v>
      </c>
      <c r="D153">
        <v>80</v>
      </c>
      <c r="E153">
        <v>4023</v>
      </c>
      <c r="F153">
        <v>83</v>
      </c>
      <c r="G153">
        <v>5096</v>
      </c>
      <c r="H153" s="34">
        <v>5.3251036240395603E-6</v>
      </c>
      <c r="I153">
        <v>4.0501919320276602E-4</v>
      </c>
      <c r="J153">
        <v>2.8517457715385798E-4</v>
      </c>
      <c r="K153" t="s">
        <v>34652</v>
      </c>
      <c r="L153">
        <v>80</v>
      </c>
      <c r="M153" t="s">
        <v>20834</v>
      </c>
      <c r="N153">
        <v>0.96385542168674698</v>
      </c>
      <c r="O153">
        <v>1.9885657469550101E-2</v>
      </c>
    </row>
    <row r="154" spans="1:15">
      <c r="A154" t="s">
        <v>21118</v>
      </c>
      <c r="B154" t="s">
        <v>23518</v>
      </c>
      <c r="C154" t="s">
        <v>34651</v>
      </c>
      <c r="D154">
        <v>3</v>
      </c>
      <c r="E154">
        <v>519</v>
      </c>
      <c r="F154">
        <v>83</v>
      </c>
      <c r="G154">
        <v>4852</v>
      </c>
      <c r="H154">
        <v>0.99526054072425296</v>
      </c>
      <c r="I154">
        <v>0.99999992706362995</v>
      </c>
      <c r="J154">
        <v>0.94182818615411101</v>
      </c>
      <c r="K154" t="s">
        <v>34653</v>
      </c>
      <c r="L154">
        <v>3</v>
      </c>
      <c r="M154" t="s">
        <v>20834</v>
      </c>
      <c r="N154">
        <v>3.6144578313252997E-2</v>
      </c>
      <c r="O154">
        <v>5.78034682080925E-3</v>
      </c>
    </row>
    <row r="155" spans="1:15">
      <c r="A155" t="s">
        <v>21014</v>
      </c>
      <c r="B155" t="s">
        <v>23513</v>
      </c>
      <c r="C155" t="s">
        <v>34654</v>
      </c>
      <c r="D155">
        <v>3</v>
      </c>
      <c r="E155">
        <v>354</v>
      </c>
      <c r="F155">
        <v>59</v>
      </c>
      <c r="G155">
        <v>5264</v>
      </c>
      <c r="H155">
        <v>0.76888929482716994</v>
      </c>
      <c r="I155">
        <v>0.99999799146666302</v>
      </c>
      <c r="J155">
        <v>0.956935877001591</v>
      </c>
      <c r="K155" t="s">
        <v>34655</v>
      </c>
      <c r="L155">
        <v>3</v>
      </c>
      <c r="M155" t="s">
        <v>20834</v>
      </c>
      <c r="N155">
        <v>5.0847457627118599E-2</v>
      </c>
      <c r="O155">
        <v>8.4745762711864406E-3</v>
      </c>
    </row>
    <row r="156" spans="1:15">
      <c r="A156" t="s">
        <v>21014</v>
      </c>
      <c r="B156" t="s">
        <v>23511</v>
      </c>
      <c r="C156" t="s">
        <v>34654</v>
      </c>
      <c r="D156">
        <v>47</v>
      </c>
      <c r="E156">
        <v>4023</v>
      </c>
      <c r="F156">
        <v>54</v>
      </c>
      <c r="G156">
        <v>5096</v>
      </c>
      <c r="H156">
        <v>9.2282589908130597E-2</v>
      </c>
      <c r="I156">
        <v>0.23786633088388801</v>
      </c>
      <c r="J156">
        <v>0.16748201435232399</v>
      </c>
      <c r="K156" t="s">
        <v>34656</v>
      </c>
      <c r="L156">
        <v>47</v>
      </c>
      <c r="M156" t="s">
        <v>20834</v>
      </c>
      <c r="N156">
        <v>0.87037037037037002</v>
      </c>
      <c r="O156">
        <v>1.1682823763360699E-2</v>
      </c>
    </row>
    <row r="157" spans="1:15">
      <c r="A157" t="s">
        <v>21014</v>
      </c>
      <c r="B157" t="s">
        <v>23518</v>
      </c>
      <c r="C157" t="s">
        <v>34654</v>
      </c>
      <c r="D157">
        <v>4</v>
      </c>
      <c r="E157">
        <v>519</v>
      </c>
      <c r="F157">
        <v>50</v>
      </c>
      <c r="G157">
        <v>4852</v>
      </c>
      <c r="H157">
        <v>0.79789381631753398</v>
      </c>
      <c r="I157">
        <v>0.99999992706362995</v>
      </c>
      <c r="J157">
        <v>0.94182818615411101</v>
      </c>
      <c r="K157" t="s">
        <v>34657</v>
      </c>
      <c r="L157">
        <v>4</v>
      </c>
      <c r="M157" t="s">
        <v>20834</v>
      </c>
      <c r="N157">
        <v>0.08</v>
      </c>
      <c r="O157">
        <v>7.7071290944123296E-3</v>
      </c>
    </row>
    <row r="158" spans="1:15">
      <c r="A158" t="s">
        <v>21051</v>
      </c>
      <c r="B158" t="s">
        <v>23518</v>
      </c>
      <c r="C158" t="s">
        <v>34658</v>
      </c>
      <c r="D158">
        <v>1</v>
      </c>
      <c r="E158">
        <v>519</v>
      </c>
      <c r="F158">
        <v>12</v>
      </c>
      <c r="G158">
        <v>4852</v>
      </c>
      <c r="H158">
        <v>0.743134381619458</v>
      </c>
      <c r="I158">
        <v>0.99999992706362995</v>
      </c>
      <c r="J158">
        <v>0.94182818615411101</v>
      </c>
      <c r="K158" t="s">
        <v>34659</v>
      </c>
      <c r="L158">
        <v>1</v>
      </c>
      <c r="M158" t="s">
        <v>20834</v>
      </c>
      <c r="N158">
        <v>8.3333333333333301E-2</v>
      </c>
      <c r="O158">
        <v>1.92678227360308E-3</v>
      </c>
    </row>
    <row r="159" spans="1:15">
      <c r="A159" t="s">
        <v>21051</v>
      </c>
      <c r="B159" t="s">
        <v>23511</v>
      </c>
      <c r="C159" t="s">
        <v>34658</v>
      </c>
      <c r="D159">
        <v>11</v>
      </c>
      <c r="E159">
        <v>4023</v>
      </c>
      <c r="F159">
        <v>13</v>
      </c>
      <c r="G159">
        <v>5096</v>
      </c>
      <c r="H159">
        <v>0.463117135768567</v>
      </c>
      <c r="I159">
        <v>0.74849742483676596</v>
      </c>
      <c r="J159">
        <v>0.52701807768827003</v>
      </c>
      <c r="K159" t="s">
        <v>34660</v>
      </c>
      <c r="L159">
        <v>11</v>
      </c>
      <c r="M159" t="s">
        <v>20834</v>
      </c>
      <c r="N159">
        <v>0.84615384615384603</v>
      </c>
      <c r="O159">
        <v>2.7342779020631401E-3</v>
      </c>
    </row>
    <row r="160" spans="1:15">
      <c r="A160" t="s">
        <v>21090</v>
      </c>
      <c r="B160" t="s">
        <v>23511</v>
      </c>
      <c r="C160" t="s">
        <v>34661</v>
      </c>
      <c r="D160">
        <v>15</v>
      </c>
      <c r="E160">
        <v>4023</v>
      </c>
      <c r="F160">
        <v>18</v>
      </c>
      <c r="G160">
        <v>5096</v>
      </c>
      <c r="H160">
        <v>0.45599541991959702</v>
      </c>
      <c r="I160">
        <v>0.740992557369345</v>
      </c>
      <c r="J160">
        <v>0.52173389006818904</v>
      </c>
      <c r="K160" t="s">
        <v>34662</v>
      </c>
      <c r="L160">
        <v>15</v>
      </c>
      <c r="M160" t="s">
        <v>20834</v>
      </c>
      <c r="N160">
        <v>0.83333333333333304</v>
      </c>
      <c r="O160">
        <v>3.7285607755406401E-3</v>
      </c>
    </row>
    <row r="161" spans="1:15">
      <c r="A161" t="s">
        <v>21090</v>
      </c>
      <c r="B161" t="s">
        <v>23518</v>
      </c>
      <c r="C161" t="s">
        <v>34661</v>
      </c>
      <c r="D161">
        <v>1</v>
      </c>
      <c r="E161">
        <v>519</v>
      </c>
      <c r="F161">
        <v>14</v>
      </c>
      <c r="G161">
        <v>4852</v>
      </c>
      <c r="H161">
        <v>0.79527399725984804</v>
      </c>
      <c r="I161">
        <v>0.99999992706362995</v>
      </c>
      <c r="J161">
        <v>0.94182818615411101</v>
      </c>
      <c r="K161" t="s">
        <v>34659</v>
      </c>
      <c r="L161">
        <v>1</v>
      </c>
      <c r="M161" t="s">
        <v>20834</v>
      </c>
      <c r="N161">
        <v>7.1428571428571397E-2</v>
      </c>
      <c r="O161">
        <v>1.92678227360308E-3</v>
      </c>
    </row>
    <row r="162" spans="1:15">
      <c r="A162" t="s">
        <v>21024</v>
      </c>
      <c r="B162" t="s">
        <v>23513</v>
      </c>
      <c r="C162" t="s">
        <v>34663</v>
      </c>
      <c r="D162">
        <v>5</v>
      </c>
      <c r="E162">
        <v>354</v>
      </c>
      <c r="F162">
        <v>113</v>
      </c>
      <c r="G162">
        <v>5264</v>
      </c>
      <c r="H162">
        <v>0.88620230699441804</v>
      </c>
      <c r="I162">
        <v>0.99999799146666302</v>
      </c>
      <c r="J162">
        <v>0.956935877001591</v>
      </c>
      <c r="K162" t="s">
        <v>34664</v>
      </c>
      <c r="L162">
        <v>5</v>
      </c>
      <c r="M162" t="s">
        <v>20834</v>
      </c>
      <c r="N162">
        <v>4.4247787610619503E-2</v>
      </c>
      <c r="O162">
        <v>1.41242937853107E-2</v>
      </c>
    </row>
    <row r="163" spans="1:15">
      <c r="A163" t="s">
        <v>21024</v>
      </c>
      <c r="B163" t="s">
        <v>23511</v>
      </c>
      <c r="C163" t="s">
        <v>34663</v>
      </c>
      <c r="D163">
        <v>91</v>
      </c>
      <c r="E163">
        <v>4023</v>
      </c>
      <c r="F163">
        <v>103</v>
      </c>
      <c r="G163">
        <v>5096</v>
      </c>
      <c r="H163">
        <v>9.1025097321397602E-3</v>
      </c>
      <c r="I163">
        <v>4.5360840165163098E-2</v>
      </c>
      <c r="J163">
        <v>3.1938630639086897E-2</v>
      </c>
      <c r="K163" t="s">
        <v>34665</v>
      </c>
      <c r="L163">
        <v>91</v>
      </c>
      <c r="M163" t="s">
        <v>20834</v>
      </c>
      <c r="N163">
        <v>0.88349514563106801</v>
      </c>
      <c r="O163">
        <v>2.2619935371613199E-2</v>
      </c>
    </row>
    <row r="164" spans="1:15">
      <c r="A164" t="s">
        <v>21024</v>
      </c>
      <c r="B164" t="s">
        <v>23518</v>
      </c>
      <c r="C164" t="s">
        <v>34663</v>
      </c>
      <c r="D164">
        <v>3</v>
      </c>
      <c r="E164">
        <v>519</v>
      </c>
      <c r="F164">
        <v>101</v>
      </c>
      <c r="G164">
        <v>4852</v>
      </c>
      <c r="H164">
        <v>0.99914344304411196</v>
      </c>
      <c r="I164">
        <v>0.99999992706362995</v>
      </c>
      <c r="J164">
        <v>0.94182818615411101</v>
      </c>
      <c r="K164" t="s">
        <v>34666</v>
      </c>
      <c r="L164">
        <v>3</v>
      </c>
      <c r="M164" t="s">
        <v>20834</v>
      </c>
      <c r="N164">
        <v>2.9702970297029702E-2</v>
      </c>
      <c r="O164">
        <v>5.78034682080925E-3</v>
      </c>
    </row>
    <row r="165" spans="1:15">
      <c r="A165" t="s">
        <v>21000</v>
      </c>
      <c r="B165" t="s">
        <v>23511</v>
      </c>
      <c r="C165" t="s">
        <v>34667</v>
      </c>
      <c r="D165">
        <v>32</v>
      </c>
      <c r="E165">
        <v>4023</v>
      </c>
      <c r="F165">
        <v>32</v>
      </c>
      <c r="G165">
        <v>5096</v>
      </c>
      <c r="H165">
        <v>5.0458283826605905E-4</v>
      </c>
      <c r="I165">
        <v>6.7196725154778699E-3</v>
      </c>
      <c r="J165">
        <v>4.7313307625262199E-3</v>
      </c>
      <c r="K165" t="s">
        <v>34668</v>
      </c>
      <c r="L165">
        <v>32</v>
      </c>
      <c r="M165" t="s">
        <v>20834</v>
      </c>
      <c r="N165">
        <v>1</v>
      </c>
      <c r="O165">
        <v>7.9542629878200308E-3</v>
      </c>
    </row>
    <row r="166" spans="1:15">
      <c r="A166" t="s">
        <v>21009</v>
      </c>
      <c r="B166" t="s">
        <v>23511</v>
      </c>
      <c r="C166" t="s">
        <v>34669</v>
      </c>
      <c r="D166">
        <v>35</v>
      </c>
      <c r="E166">
        <v>4023</v>
      </c>
      <c r="F166">
        <v>36</v>
      </c>
      <c r="G166">
        <v>5096</v>
      </c>
      <c r="H166">
        <v>2.0795229436593198E-3</v>
      </c>
      <c r="I166">
        <v>1.4974159495558101E-2</v>
      </c>
      <c r="J166">
        <v>1.05433265238924E-2</v>
      </c>
      <c r="K166" t="s">
        <v>34670</v>
      </c>
      <c r="L166">
        <v>35</v>
      </c>
      <c r="M166" t="s">
        <v>20834</v>
      </c>
      <c r="N166">
        <v>0.97222222222222199</v>
      </c>
      <c r="O166">
        <v>8.6999751429281593E-3</v>
      </c>
    </row>
    <row r="167" spans="1:15">
      <c r="A167" t="s">
        <v>21160</v>
      </c>
      <c r="B167" t="s">
        <v>23511</v>
      </c>
      <c r="C167" t="s">
        <v>34671</v>
      </c>
      <c r="D167">
        <v>10</v>
      </c>
      <c r="E167">
        <v>4023</v>
      </c>
      <c r="F167">
        <v>11</v>
      </c>
      <c r="G167">
        <v>5096</v>
      </c>
      <c r="H167">
        <v>0.29167696191088899</v>
      </c>
      <c r="I167">
        <v>0.54168578640593601</v>
      </c>
      <c r="J167">
        <v>0.38140171547680801</v>
      </c>
      <c r="K167" t="s">
        <v>34672</v>
      </c>
      <c r="L167">
        <v>10</v>
      </c>
      <c r="M167" t="s">
        <v>20834</v>
      </c>
      <c r="N167">
        <v>0.90909090909090895</v>
      </c>
      <c r="O167">
        <v>2.4857071836937601E-3</v>
      </c>
    </row>
    <row r="168" spans="1:15">
      <c r="A168" t="s">
        <v>21107</v>
      </c>
      <c r="B168" t="s">
        <v>23518</v>
      </c>
      <c r="C168" t="s">
        <v>34673</v>
      </c>
      <c r="D168">
        <v>9</v>
      </c>
      <c r="E168">
        <v>519</v>
      </c>
      <c r="F168">
        <v>65</v>
      </c>
      <c r="G168">
        <v>4852</v>
      </c>
      <c r="H168">
        <v>0.25570029974047798</v>
      </c>
      <c r="I168">
        <v>0.99999992706362995</v>
      </c>
      <c r="J168">
        <v>0.94182818615411101</v>
      </c>
      <c r="K168" t="s">
        <v>34674</v>
      </c>
      <c r="L168">
        <v>9</v>
      </c>
      <c r="M168" t="s">
        <v>20834</v>
      </c>
      <c r="N168">
        <v>0.138461538461538</v>
      </c>
      <c r="O168">
        <v>1.7341040462427699E-2</v>
      </c>
    </row>
    <row r="169" spans="1:15">
      <c r="A169" t="s">
        <v>21107</v>
      </c>
      <c r="B169" t="s">
        <v>23511</v>
      </c>
      <c r="C169" t="s">
        <v>34673</v>
      </c>
      <c r="D169">
        <v>51</v>
      </c>
      <c r="E169">
        <v>4023</v>
      </c>
      <c r="F169">
        <v>63</v>
      </c>
      <c r="G169">
        <v>5096</v>
      </c>
      <c r="H169">
        <v>0.41703822086485598</v>
      </c>
      <c r="I169">
        <v>0.708491068401091</v>
      </c>
      <c r="J169">
        <v>0.49884954648906299</v>
      </c>
      <c r="K169" t="s">
        <v>34675</v>
      </c>
      <c r="L169">
        <v>51</v>
      </c>
      <c r="M169" t="s">
        <v>20834</v>
      </c>
      <c r="N169">
        <v>0.80952380952380998</v>
      </c>
      <c r="O169">
        <v>1.2677106636838201E-2</v>
      </c>
    </row>
    <row r="170" spans="1:15">
      <c r="A170" t="s">
        <v>21178</v>
      </c>
      <c r="B170" t="s">
        <v>23511</v>
      </c>
      <c r="C170" t="s">
        <v>34676</v>
      </c>
      <c r="D170">
        <v>4</v>
      </c>
      <c r="E170">
        <v>4023</v>
      </c>
      <c r="F170">
        <v>7</v>
      </c>
      <c r="G170">
        <v>5096</v>
      </c>
      <c r="H170">
        <v>0.96034699075544705</v>
      </c>
      <c r="I170">
        <v>0.99999999998592004</v>
      </c>
      <c r="J170">
        <v>0.70410139059033205</v>
      </c>
      <c r="K170" t="s">
        <v>34677</v>
      </c>
      <c r="L170">
        <v>4</v>
      </c>
      <c r="M170" t="s">
        <v>20834</v>
      </c>
      <c r="N170">
        <v>0.57142857142857095</v>
      </c>
      <c r="O170">
        <v>9.9428287347750406E-4</v>
      </c>
    </row>
    <row r="171" spans="1:15">
      <c r="A171" t="s">
        <v>21178</v>
      </c>
      <c r="B171" t="s">
        <v>23518</v>
      </c>
      <c r="C171" t="s">
        <v>34676</v>
      </c>
      <c r="D171">
        <v>6</v>
      </c>
      <c r="E171">
        <v>519</v>
      </c>
      <c r="F171">
        <v>10</v>
      </c>
      <c r="G171">
        <v>4852</v>
      </c>
      <c r="H171">
        <v>2.09750779029366E-4</v>
      </c>
      <c r="I171">
        <v>1.03616884840507E-2</v>
      </c>
      <c r="J171">
        <v>9.7589309822084004E-3</v>
      </c>
      <c r="K171" t="s">
        <v>24589</v>
      </c>
      <c r="L171">
        <v>6</v>
      </c>
      <c r="M171" t="s">
        <v>20834</v>
      </c>
      <c r="N171">
        <v>0.6</v>
      </c>
      <c r="O171">
        <v>1.15606936416185E-2</v>
      </c>
    </row>
    <row r="172" spans="1:15">
      <c r="A172" t="s">
        <v>21179</v>
      </c>
      <c r="B172" t="s">
        <v>23518</v>
      </c>
      <c r="C172" t="s">
        <v>34678</v>
      </c>
      <c r="D172">
        <v>6</v>
      </c>
      <c r="E172">
        <v>519</v>
      </c>
      <c r="F172">
        <v>6</v>
      </c>
      <c r="G172">
        <v>4852</v>
      </c>
      <c r="H172" s="34">
        <v>1.45957390401251E-6</v>
      </c>
      <c r="I172">
        <v>1.20171584763697E-4</v>
      </c>
      <c r="J172">
        <v>1.13180993960268E-4</v>
      </c>
      <c r="K172" t="s">
        <v>24589</v>
      </c>
      <c r="L172">
        <v>6</v>
      </c>
      <c r="M172" t="s">
        <v>20834</v>
      </c>
      <c r="N172">
        <v>1</v>
      </c>
      <c r="O172">
        <v>1.15606936416185E-2</v>
      </c>
    </row>
    <row r="173" spans="1:15">
      <c r="A173" t="s">
        <v>21146</v>
      </c>
      <c r="B173" t="s">
        <v>23511</v>
      </c>
      <c r="C173" t="s">
        <v>34679</v>
      </c>
      <c r="D173">
        <v>2</v>
      </c>
      <c r="E173">
        <v>4023</v>
      </c>
      <c r="F173">
        <v>3</v>
      </c>
      <c r="G173">
        <v>5096</v>
      </c>
      <c r="H173">
        <v>0.88572339641153797</v>
      </c>
      <c r="I173">
        <v>0.99999999998592004</v>
      </c>
      <c r="J173">
        <v>0.70410139059033205</v>
      </c>
      <c r="K173" t="s">
        <v>34680</v>
      </c>
      <c r="L173">
        <v>2</v>
      </c>
      <c r="M173" t="s">
        <v>20834</v>
      </c>
      <c r="N173">
        <v>0.66666666666666696</v>
      </c>
      <c r="O173">
        <v>4.9714143673875203E-4</v>
      </c>
    </row>
    <row r="174" spans="1:15">
      <c r="A174" t="s">
        <v>21084</v>
      </c>
      <c r="B174" t="s">
        <v>23511</v>
      </c>
      <c r="C174" t="s">
        <v>34681</v>
      </c>
      <c r="D174">
        <v>44</v>
      </c>
      <c r="E174">
        <v>4023</v>
      </c>
      <c r="F174">
        <v>48</v>
      </c>
      <c r="G174">
        <v>5096</v>
      </c>
      <c r="H174">
        <v>1.6209720365688799E-2</v>
      </c>
      <c r="I174">
        <v>5.9835881349888299E-2</v>
      </c>
      <c r="J174">
        <v>4.2130527266247698E-2</v>
      </c>
      <c r="K174" t="s">
        <v>34682</v>
      </c>
      <c r="L174">
        <v>44</v>
      </c>
      <c r="M174" t="s">
        <v>20834</v>
      </c>
      <c r="N174">
        <v>0.91666666666666696</v>
      </c>
      <c r="O174">
        <v>1.09371116082525E-2</v>
      </c>
    </row>
    <row r="175" spans="1:15">
      <c r="A175" t="s">
        <v>21084</v>
      </c>
      <c r="B175" t="s">
        <v>23513</v>
      </c>
      <c r="C175" t="s">
        <v>34681</v>
      </c>
      <c r="D175">
        <v>3</v>
      </c>
      <c r="E175">
        <v>354</v>
      </c>
      <c r="F175">
        <v>42</v>
      </c>
      <c r="G175">
        <v>5264</v>
      </c>
      <c r="H175">
        <v>0.54390751108327495</v>
      </c>
      <c r="I175">
        <v>0.99999799146666302</v>
      </c>
      <c r="J175">
        <v>0.956935877001591</v>
      </c>
      <c r="K175" t="s">
        <v>34683</v>
      </c>
      <c r="L175">
        <v>3</v>
      </c>
      <c r="M175" t="s">
        <v>20834</v>
      </c>
      <c r="N175">
        <v>7.1428571428571397E-2</v>
      </c>
      <c r="O175">
        <v>8.4745762711864406E-3</v>
      </c>
    </row>
    <row r="176" spans="1:15">
      <c r="A176" t="s">
        <v>21084</v>
      </c>
      <c r="B176" t="s">
        <v>23518</v>
      </c>
      <c r="C176" t="s">
        <v>34681</v>
      </c>
      <c r="D176">
        <v>1</v>
      </c>
      <c r="E176">
        <v>519</v>
      </c>
      <c r="F176">
        <v>56</v>
      </c>
      <c r="G176">
        <v>4852</v>
      </c>
      <c r="H176">
        <v>0.99829408672453601</v>
      </c>
      <c r="I176">
        <v>0.99999992706362995</v>
      </c>
      <c r="J176">
        <v>0.94182818615411101</v>
      </c>
      <c r="K176" t="s">
        <v>24592</v>
      </c>
      <c r="L176">
        <v>1</v>
      </c>
      <c r="M176" t="s">
        <v>20834</v>
      </c>
      <c r="N176">
        <v>1.7857142857142901E-2</v>
      </c>
      <c r="O176">
        <v>1.92678227360308E-3</v>
      </c>
    </row>
    <row r="177" spans="1:15">
      <c r="A177" t="s">
        <v>21138</v>
      </c>
      <c r="B177" t="s">
        <v>23518</v>
      </c>
      <c r="C177" t="s">
        <v>34684</v>
      </c>
      <c r="D177">
        <v>11</v>
      </c>
      <c r="E177">
        <v>519</v>
      </c>
      <c r="F177">
        <v>59</v>
      </c>
      <c r="G177">
        <v>4852</v>
      </c>
      <c r="H177">
        <v>4.55550652396777E-2</v>
      </c>
      <c r="I177">
        <v>0.432773119776938</v>
      </c>
      <c r="J177">
        <v>0.40759795214448502</v>
      </c>
      <c r="K177" t="s">
        <v>34685</v>
      </c>
      <c r="L177">
        <v>11</v>
      </c>
      <c r="M177" t="s">
        <v>20834</v>
      </c>
      <c r="N177">
        <v>0.186440677966102</v>
      </c>
      <c r="O177">
        <v>2.11946050096339E-2</v>
      </c>
    </row>
    <row r="178" spans="1:15">
      <c r="A178" t="s">
        <v>21138</v>
      </c>
      <c r="B178" t="s">
        <v>23511</v>
      </c>
      <c r="C178" t="s">
        <v>34684</v>
      </c>
      <c r="D178">
        <v>54</v>
      </c>
      <c r="E178">
        <v>4023</v>
      </c>
      <c r="F178">
        <v>63</v>
      </c>
      <c r="G178">
        <v>5096</v>
      </c>
      <c r="H178">
        <v>0.118046964698531</v>
      </c>
      <c r="I178">
        <v>0.27150801880662001</v>
      </c>
      <c r="J178">
        <v>0.191169173600859</v>
      </c>
      <c r="K178" t="s">
        <v>34686</v>
      </c>
      <c r="L178">
        <v>54</v>
      </c>
      <c r="M178" t="s">
        <v>20834</v>
      </c>
      <c r="N178">
        <v>0.85714285714285698</v>
      </c>
      <c r="O178">
        <v>1.34228187919463E-2</v>
      </c>
    </row>
    <row r="179" spans="1:15">
      <c r="A179" t="s">
        <v>21152</v>
      </c>
      <c r="B179" t="s">
        <v>23511</v>
      </c>
      <c r="C179" t="s">
        <v>34687</v>
      </c>
      <c r="D179">
        <v>5</v>
      </c>
      <c r="E179">
        <v>4023</v>
      </c>
      <c r="F179">
        <v>5</v>
      </c>
      <c r="G179">
        <v>5096</v>
      </c>
      <c r="H179">
        <v>0.30646128041213999</v>
      </c>
      <c r="I179">
        <v>0.55873123684896198</v>
      </c>
      <c r="J179">
        <v>0.39340344083715001</v>
      </c>
      <c r="K179" t="s">
        <v>34688</v>
      </c>
      <c r="L179">
        <v>5</v>
      </c>
      <c r="M179" t="s">
        <v>20834</v>
      </c>
      <c r="N179">
        <v>1</v>
      </c>
      <c r="O179">
        <v>1.24285359184688E-3</v>
      </c>
    </row>
    <row r="180" spans="1:15">
      <c r="A180" t="s">
        <v>21137</v>
      </c>
      <c r="B180" t="s">
        <v>23511</v>
      </c>
      <c r="C180" t="s">
        <v>34689</v>
      </c>
      <c r="D180">
        <v>27</v>
      </c>
      <c r="E180">
        <v>4023</v>
      </c>
      <c r="F180">
        <v>29</v>
      </c>
      <c r="G180">
        <v>5096</v>
      </c>
      <c r="H180">
        <v>3.92011984707148E-2</v>
      </c>
      <c r="I180">
        <v>0.12469317385897601</v>
      </c>
      <c r="J180">
        <v>8.7796637112463299E-2</v>
      </c>
      <c r="K180" t="s">
        <v>34690</v>
      </c>
      <c r="L180">
        <v>27</v>
      </c>
      <c r="M180" t="s">
        <v>20834</v>
      </c>
      <c r="N180">
        <v>0.931034482758621</v>
      </c>
      <c r="O180">
        <v>6.7114093959731499E-3</v>
      </c>
    </row>
    <row r="181" spans="1:15">
      <c r="A181" t="s">
        <v>21137</v>
      </c>
      <c r="B181" t="s">
        <v>23518</v>
      </c>
      <c r="C181" t="s">
        <v>34689</v>
      </c>
      <c r="D181">
        <v>2</v>
      </c>
      <c r="E181">
        <v>519</v>
      </c>
      <c r="F181">
        <v>33</v>
      </c>
      <c r="G181">
        <v>4852</v>
      </c>
      <c r="H181">
        <v>0.882411438571155</v>
      </c>
      <c r="I181">
        <v>0.99999992706362995</v>
      </c>
      <c r="J181">
        <v>0.94182818615411101</v>
      </c>
      <c r="K181" t="s">
        <v>23937</v>
      </c>
      <c r="L181">
        <v>2</v>
      </c>
      <c r="M181" t="s">
        <v>20834</v>
      </c>
      <c r="N181">
        <v>6.0606060606060601E-2</v>
      </c>
      <c r="O181">
        <v>3.85356454720617E-3</v>
      </c>
    </row>
    <row r="182" spans="1:15">
      <c r="A182" t="s">
        <v>21164</v>
      </c>
      <c r="B182" t="s">
        <v>23518</v>
      </c>
      <c r="C182" t="s">
        <v>34691</v>
      </c>
      <c r="D182">
        <v>10</v>
      </c>
      <c r="E182">
        <v>519</v>
      </c>
      <c r="F182">
        <v>43</v>
      </c>
      <c r="G182">
        <v>4852</v>
      </c>
      <c r="H182">
        <v>1.3256908215071E-2</v>
      </c>
      <c r="I182">
        <v>0.20465352057015801</v>
      </c>
      <c r="J182">
        <v>0.19274846812701901</v>
      </c>
      <c r="K182" t="s">
        <v>34692</v>
      </c>
      <c r="L182">
        <v>10</v>
      </c>
      <c r="M182" t="s">
        <v>20834</v>
      </c>
      <c r="N182">
        <v>0.232558139534884</v>
      </c>
      <c r="O182">
        <v>1.9267822736030799E-2</v>
      </c>
    </row>
    <row r="183" spans="1:15">
      <c r="A183" t="s">
        <v>21164</v>
      </c>
      <c r="B183" t="s">
        <v>23511</v>
      </c>
      <c r="C183" t="s">
        <v>34691</v>
      </c>
      <c r="D183">
        <v>26</v>
      </c>
      <c r="E183">
        <v>4023</v>
      </c>
      <c r="F183">
        <v>32</v>
      </c>
      <c r="G183">
        <v>5096</v>
      </c>
      <c r="H183">
        <v>0.475643063272291</v>
      </c>
      <c r="I183">
        <v>0.75247235935669299</v>
      </c>
      <c r="J183">
        <v>0.52981683461129603</v>
      </c>
      <c r="K183" t="s">
        <v>34693</v>
      </c>
      <c r="L183">
        <v>26</v>
      </c>
      <c r="M183" t="s">
        <v>20834</v>
      </c>
      <c r="N183">
        <v>0.8125</v>
      </c>
      <c r="O183">
        <v>6.4628386776037798E-3</v>
      </c>
    </row>
    <row r="184" spans="1:15">
      <c r="A184" t="s">
        <v>21135</v>
      </c>
      <c r="B184" t="s">
        <v>23513</v>
      </c>
      <c r="C184" t="s">
        <v>34694</v>
      </c>
      <c r="D184">
        <v>1</v>
      </c>
      <c r="E184">
        <v>354</v>
      </c>
      <c r="F184">
        <v>29</v>
      </c>
      <c r="G184">
        <v>5264</v>
      </c>
      <c r="H184">
        <v>0.86793775680743701</v>
      </c>
      <c r="I184">
        <v>0.99999799146666302</v>
      </c>
      <c r="J184">
        <v>0.956935877001591</v>
      </c>
      <c r="K184" t="s">
        <v>25564</v>
      </c>
      <c r="L184">
        <v>1</v>
      </c>
      <c r="M184" t="s">
        <v>20834</v>
      </c>
      <c r="N184">
        <v>3.4482758620689703E-2</v>
      </c>
      <c r="O184">
        <v>2.8248587570621499E-3</v>
      </c>
    </row>
    <row r="185" spans="1:15">
      <c r="A185" t="s">
        <v>21135</v>
      </c>
      <c r="B185" t="s">
        <v>23511</v>
      </c>
      <c r="C185" t="s">
        <v>34694</v>
      </c>
      <c r="D185">
        <v>27</v>
      </c>
      <c r="E185">
        <v>4023</v>
      </c>
      <c r="F185">
        <v>36</v>
      </c>
      <c r="G185">
        <v>5096</v>
      </c>
      <c r="H185">
        <v>0.78896198128114103</v>
      </c>
      <c r="I185">
        <v>0.95178777156023697</v>
      </c>
      <c r="J185">
        <v>0.67015509351187297</v>
      </c>
      <c r="K185" t="s">
        <v>34695</v>
      </c>
      <c r="L185">
        <v>27</v>
      </c>
      <c r="M185" t="s">
        <v>20834</v>
      </c>
      <c r="N185">
        <v>0.75</v>
      </c>
      <c r="O185">
        <v>6.7114093959731499E-3</v>
      </c>
    </row>
    <row r="186" spans="1:15">
      <c r="A186" t="s">
        <v>21135</v>
      </c>
      <c r="B186" t="s">
        <v>23518</v>
      </c>
      <c r="C186" t="s">
        <v>34694</v>
      </c>
      <c r="D186">
        <v>11</v>
      </c>
      <c r="E186">
        <v>519</v>
      </c>
      <c r="F186">
        <v>45</v>
      </c>
      <c r="G186">
        <v>4852</v>
      </c>
      <c r="H186">
        <v>6.4750415335918096E-3</v>
      </c>
      <c r="I186">
        <v>0.145394114436107</v>
      </c>
      <c r="J186">
        <v>0.136936285064477</v>
      </c>
      <c r="K186" t="s">
        <v>34696</v>
      </c>
      <c r="L186">
        <v>11</v>
      </c>
      <c r="M186" t="s">
        <v>20834</v>
      </c>
      <c r="N186">
        <v>0.24444444444444399</v>
      </c>
      <c r="O186">
        <v>2.11946050096339E-2</v>
      </c>
    </row>
    <row r="187" spans="1:15">
      <c r="A187" t="s">
        <v>20967</v>
      </c>
      <c r="B187" t="s">
        <v>23511</v>
      </c>
      <c r="C187" t="s">
        <v>34697</v>
      </c>
      <c r="D187">
        <v>19</v>
      </c>
      <c r="E187">
        <v>4023</v>
      </c>
      <c r="F187">
        <v>24</v>
      </c>
      <c r="G187">
        <v>5096</v>
      </c>
      <c r="H187">
        <v>0.60630309180408604</v>
      </c>
      <c r="I187">
        <v>0.84696799310320903</v>
      </c>
      <c r="J187">
        <v>0.59635134173786997</v>
      </c>
      <c r="K187" t="s">
        <v>34698</v>
      </c>
      <c r="L187">
        <v>19</v>
      </c>
      <c r="M187" t="s">
        <v>20834</v>
      </c>
      <c r="N187">
        <v>0.79166666666666696</v>
      </c>
      <c r="O187">
        <v>4.72284364901815E-3</v>
      </c>
    </row>
    <row r="188" spans="1:15">
      <c r="A188" t="s">
        <v>20967</v>
      </c>
      <c r="B188" t="s">
        <v>23513</v>
      </c>
      <c r="C188" t="s">
        <v>34697</v>
      </c>
      <c r="D188">
        <v>1</v>
      </c>
      <c r="E188">
        <v>354</v>
      </c>
      <c r="F188">
        <v>24</v>
      </c>
      <c r="G188">
        <v>5264</v>
      </c>
      <c r="H188">
        <v>0.81261799749264896</v>
      </c>
      <c r="I188">
        <v>0.99999799146666302</v>
      </c>
      <c r="J188">
        <v>0.956935877001591</v>
      </c>
      <c r="K188" t="s">
        <v>25564</v>
      </c>
      <c r="L188">
        <v>1</v>
      </c>
      <c r="M188" t="s">
        <v>20834</v>
      </c>
      <c r="N188">
        <v>4.1666666666666699E-2</v>
      </c>
      <c r="O188">
        <v>2.8248587570621499E-3</v>
      </c>
    </row>
    <row r="189" spans="1:15">
      <c r="A189" t="s">
        <v>20967</v>
      </c>
      <c r="B189" t="s">
        <v>23518</v>
      </c>
      <c r="C189" t="s">
        <v>34697</v>
      </c>
      <c r="D189">
        <v>3</v>
      </c>
      <c r="E189">
        <v>519</v>
      </c>
      <c r="F189">
        <v>22</v>
      </c>
      <c r="G189">
        <v>4852</v>
      </c>
      <c r="H189">
        <v>0.42334768881360602</v>
      </c>
      <c r="I189">
        <v>0.99999992706362995</v>
      </c>
      <c r="J189">
        <v>0.94182818615411101</v>
      </c>
      <c r="K189" t="s">
        <v>34699</v>
      </c>
      <c r="L189">
        <v>3</v>
      </c>
      <c r="M189" t="s">
        <v>20834</v>
      </c>
      <c r="N189">
        <v>0.13636363636363599</v>
      </c>
      <c r="O189">
        <v>5.78034682080925E-3</v>
      </c>
    </row>
    <row r="190" spans="1:15">
      <c r="A190" t="s">
        <v>21148</v>
      </c>
      <c r="B190" t="s">
        <v>23511</v>
      </c>
      <c r="C190" t="s">
        <v>34700</v>
      </c>
      <c r="D190">
        <v>27</v>
      </c>
      <c r="E190">
        <v>4023</v>
      </c>
      <c r="F190">
        <v>28</v>
      </c>
      <c r="G190">
        <v>5096</v>
      </c>
      <c r="H190">
        <v>1.1135609833614399E-2</v>
      </c>
      <c r="I190">
        <v>5.2024177191417303E-2</v>
      </c>
      <c r="J190">
        <v>3.6630295505310599E-2</v>
      </c>
      <c r="K190" t="s">
        <v>34701</v>
      </c>
      <c r="L190">
        <v>27</v>
      </c>
      <c r="M190" t="s">
        <v>20834</v>
      </c>
      <c r="N190">
        <v>0.96428571428571397</v>
      </c>
      <c r="O190">
        <v>6.7114093959731499E-3</v>
      </c>
    </row>
    <row r="191" spans="1:15">
      <c r="A191" t="s">
        <v>21148</v>
      </c>
      <c r="B191" t="s">
        <v>23518</v>
      </c>
      <c r="C191" t="s">
        <v>34700</v>
      </c>
      <c r="D191">
        <v>2</v>
      </c>
      <c r="E191">
        <v>519</v>
      </c>
      <c r="F191">
        <v>36</v>
      </c>
      <c r="G191">
        <v>4852</v>
      </c>
      <c r="H191">
        <v>0.91034464493313305</v>
      </c>
      <c r="I191">
        <v>0.99999992706362995</v>
      </c>
      <c r="J191">
        <v>0.94182818615411101</v>
      </c>
      <c r="K191" t="s">
        <v>24524</v>
      </c>
      <c r="L191">
        <v>2</v>
      </c>
      <c r="M191" t="s">
        <v>20834</v>
      </c>
      <c r="N191">
        <v>5.5555555555555601E-2</v>
      </c>
      <c r="O191">
        <v>3.85356454720617E-3</v>
      </c>
    </row>
    <row r="192" spans="1:15">
      <c r="A192" t="s">
        <v>20982</v>
      </c>
      <c r="B192" t="s">
        <v>23511</v>
      </c>
      <c r="C192" t="s">
        <v>34702</v>
      </c>
      <c r="D192">
        <v>12</v>
      </c>
      <c r="E192">
        <v>4023</v>
      </c>
      <c r="F192">
        <v>16</v>
      </c>
      <c r="G192">
        <v>5096</v>
      </c>
      <c r="H192">
        <v>0.76582169421491497</v>
      </c>
      <c r="I192">
        <v>0.94630014991546496</v>
      </c>
      <c r="J192">
        <v>0.66629125148070101</v>
      </c>
      <c r="K192" t="s">
        <v>34703</v>
      </c>
      <c r="L192">
        <v>12</v>
      </c>
      <c r="M192" t="s">
        <v>20834</v>
      </c>
      <c r="N192">
        <v>0.75</v>
      </c>
      <c r="O192">
        <v>2.9828486204325098E-3</v>
      </c>
    </row>
    <row r="193" spans="1:15">
      <c r="A193" t="s">
        <v>20982</v>
      </c>
      <c r="B193" t="s">
        <v>23513</v>
      </c>
      <c r="C193" t="s">
        <v>34702</v>
      </c>
      <c r="D193">
        <v>2</v>
      </c>
      <c r="E193">
        <v>354</v>
      </c>
      <c r="F193">
        <v>16</v>
      </c>
      <c r="G193">
        <v>5264</v>
      </c>
      <c r="H193">
        <v>0.29302406432052103</v>
      </c>
      <c r="I193">
        <v>0.99999799146666302</v>
      </c>
      <c r="J193">
        <v>0.956935877001591</v>
      </c>
      <c r="K193" t="s">
        <v>34704</v>
      </c>
      <c r="L193">
        <v>2</v>
      </c>
      <c r="M193" t="s">
        <v>20834</v>
      </c>
      <c r="N193">
        <v>0.125</v>
      </c>
      <c r="O193">
        <v>5.6497175141242903E-3</v>
      </c>
    </row>
    <row r="194" spans="1:15">
      <c r="A194" t="s">
        <v>20982</v>
      </c>
      <c r="B194" t="s">
        <v>23518</v>
      </c>
      <c r="C194" t="s">
        <v>34702</v>
      </c>
      <c r="D194">
        <v>1</v>
      </c>
      <c r="E194">
        <v>519</v>
      </c>
      <c r="F194">
        <v>14</v>
      </c>
      <c r="G194">
        <v>4852</v>
      </c>
      <c r="H194">
        <v>0.79527399725984804</v>
      </c>
      <c r="I194">
        <v>0.99999992706362995</v>
      </c>
      <c r="J194">
        <v>0.94182818615411101</v>
      </c>
      <c r="K194" t="s">
        <v>34476</v>
      </c>
      <c r="L194">
        <v>1</v>
      </c>
      <c r="M194" t="s">
        <v>20834</v>
      </c>
      <c r="N194">
        <v>7.1428571428571397E-2</v>
      </c>
      <c r="O194">
        <v>1.92678227360308E-3</v>
      </c>
    </row>
    <row r="195" spans="1:15">
      <c r="A195" t="s">
        <v>21153</v>
      </c>
      <c r="B195" t="s">
        <v>23511</v>
      </c>
      <c r="C195" t="s">
        <v>34705</v>
      </c>
      <c r="D195">
        <v>16</v>
      </c>
      <c r="E195">
        <v>4023</v>
      </c>
      <c r="F195">
        <v>17</v>
      </c>
      <c r="G195">
        <v>5096</v>
      </c>
      <c r="H195">
        <v>9.9042856722746403E-2</v>
      </c>
      <c r="I195">
        <v>0.24225040055953401</v>
      </c>
      <c r="J195">
        <v>0.17056884390743399</v>
      </c>
      <c r="K195" t="s">
        <v>34706</v>
      </c>
      <c r="L195">
        <v>16</v>
      </c>
      <c r="M195" t="s">
        <v>20834</v>
      </c>
      <c r="N195">
        <v>0.94117647058823495</v>
      </c>
      <c r="O195">
        <v>3.9771314939100197E-3</v>
      </c>
    </row>
    <row r="196" spans="1:15">
      <c r="A196" t="s">
        <v>21032</v>
      </c>
      <c r="B196" t="s">
        <v>23513</v>
      </c>
      <c r="C196" t="s">
        <v>34707</v>
      </c>
      <c r="D196">
        <v>2</v>
      </c>
      <c r="E196">
        <v>354</v>
      </c>
      <c r="F196">
        <v>6</v>
      </c>
      <c r="G196">
        <v>5264</v>
      </c>
      <c r="H196">
        <v>5.6463050001081698E-2</v>
      </c>
      <c r="I196">
        <v>0.57268599855048596</v>
      </c>
      <c r="J196">
        <v>0.54802487899568098</v>
      </c>
      <c r="K196" t="s">
        <v>34708</v>
      </c>
      <c r="L196">
        <v>2</v>
      </c>
      <c r="M196" t="s">
        <v>20834</v>
      </c>
      <c r="N196">
        <v>0.33333333333333298</v>
      </c>
      <c r="O196">
        <v>5.6497175141242903E-3</v>
      </c>
    </row>
    <row r="197" spans="1:15">
      <c r="A197" t="s">
        <v>21032</v>
      </c>
      <c r="B197" t="s">
        <v>23511</v>
      </c>
      <c r="C197" t="s">
        <v>34707</v>
      </c>
      <c r="D197">
        <v>2</v>
      </c>
      <c r="E197">
        <v>4023</v>
      </c>
      <c r="F197">
        <v>5</v>
      </c>
      <c r="G197">
        <v>5096</v>
      </c>
      <c r="H197">
        <v>0.99185893721407004</v>
      </c>
      <c r="I197">
        <v>0.99999999998592004</v>
      </c>
      <c r="J197">
        <v>0.70410139059033205</v>
      </c>
      <c r="K197" t="s">
        <v>34709</v>
      </c>
      <c r="L197">
        <v>2</v>
      </c>
      <c r="M197" t="s">
        <v>20834</v>
      </c>
      <c r="N197">
        <v>0.4</v>
      </c>
      <c r="O197">
        <v>4.9714143673875203E-4</v>
      </c>
    </row>
    <row r="198" spans="1:15">
      <c r="A198" t="s">
        <v>21032</v>
      </c>
      <c r="B198" t="s">
        <v>23518</v>
      </c>
      <c r="C198" t="s">
        <v>34707</v>
      </c>
      <c r="D198">
        <v>2</v>
      </c>
      <c r="E198">
        <v>519</v>
      </c>
      <c r="F198">
        <v>6</v>
      </c>
      <c r="G198">
        <v>4852</v>
      </c>
      <c r="H198">
        <v>0.12813579422316901</v>
      </c>
      <c r="I198">
        <v>0.87915392147563298</v>
      </c>
      <c r="J198">
        <v>0.82801200360585903</v>
      </c>
      <c r="K198" t="s">
        <v>34710</v>
      </c>
      <c r="L198">
        <v>2</v>
      </c>
      <c r="M198" t="s">
        <v>20834</v>
      </c>
      <c r="N198">
        <v>0.33333333333333298</v>
      </c>
      <c r="O198">
        <v>3.85356454720617E-3</v>
      </c>
    </row>
    <row r="199" spans="1:15">
      <c r="A199" t="s">
        <v>21127</v>
      </c>
      <c r="B199" t="s">
        <v>23518</v>
      </c>
      <c r="C199" t="s">
        <v>34711</v>
      </c>
      <c r="D199">
        <v>4</v>
      </c>
      <c r="E199">
        <v>519</v>
      </c>
      <c r="F199">
        <v>25</v>
      </c>
      <c r="G199">
        <v>4852</v>
      </c>
      <c r="H199">
        <v>0.27552736528987098</v>
      </c>
      <c r="I199">
        <v>0.99999992706362995</v>
      </c>
      <c r="J199">
        <v>0.94182818615411101</v>
      </c>
      <c r="K199" t="s">
        <v>34712</v>
      </c>
      <c r="L199">
        <v>4</v>
      </c>
      <c r="M199" t="s">
        <v>20834</v>
      </c>
      <c r="N199">
        <v>0.16</v>
      </c>
      <c r="O199">
        <v>7.7071290944123296E-3</v>
      </c>
    </row>
    <row r="200" spans="1:15">
      <c r="A200" t="s">
        <v>21127</v>
      </c>
      <c r="B200" t="s">
        <v>23511</v>
      </c>
      <c r="C200" t="s">
        <v>34711</v>
      </c>
      <c r="D200">
        <v>20</v>
      </c>
      <c r="E200">
        <v>4023</v>
      </c>
      <c r="F200">
        <v>29</v>
      </c>
      <c r="G200">
        <v>5096</v>
      </c>
      <c r="H200">
        <v>0.93388629339693596</v>
      </c>
      <c r="I200">
        <v>0.99999999998592004</v>
      </c>
      <c r="J200">
        <v>0.70410139059033205</v>
      </c>
      <c r="K200" t="s">
        <v>34713</v>
      </c>
      <c r="L200">
        <v>20</v>
      </c>
      <c r="M200" t="s">
        <v>20834</v>
      </c>
      <c r="N200">
        <v>0.68965517241379304</v>
      </c>
      <c r="O200">
        <v>4.9714143673875201E-3</v>
      </c>
    </row>
    <row r="201" spans="1:15">
      <c r="A201" t="s">
        <v>21127</v>
      </c>
      <c r="B201" t="s">
        <v>23513</v>
      </c>
      <c r="C201" t="s">
        <v>34711</v>
      </c>
      <c r="D201">
        <v>6</v>
      </c>
      <c r="E201">
        <v>354</v>
      </c>
      <c r="F201">
        <v>30</v>
      </c>
      <c r="G201">
        <v>5264</v>
      </c>
      <c r="H201">
        <v>1.3256331788414301E-2</v>
      </c>
      <c r="I201">
        <v>0.19789809598418501</v>
      </c>
      <c r="J201">
        <v>0.189376168405919</v>
      </c>
      <c r="K201" t="s">
        <v>34714</v>
      </c>
      <c r="L201">
        <v>6</v>
      </c>
      <c r="M201" t="s">
        <v>20834</v>
      </c>
      <c r="N201">
        <v>0.2</v>
      </c>
      <c r="O201">
        <v>1.6949152542372899E-2</v>
      </c>
    </row>
    <row r="202" spans="1:15">
      <c r="A202" t="s">
        <v>21018</v>
      </c>
      <c r="B202" t="s">
        <v>23511</v>
      </c>
      <c r="C202" t="s">
        <v>34715</v>
      </c>
      <c r="D202">
        <v>24</v>
      </c>
      <c r="E202">
        <v>4023</v>
      </c>
      <c r="F202">
        <v>29</v>
      </c>
      <c r="G202">
        <v>5096</v>
      </c>
      <c r="H202">
        <v>0.40738593764134501</v>
      </c>
      <c r="I202">
        <v>0.70065893957926295</v>
      </c>
      <c r="J202">
        <v>0.49333493369425302</v>
      </c>
      <c r="K202" t="s">
        <v>34716</v>
      </c>
      <c r="L202">
        <v>24</v>
      </c>
      <c r="M202" t="s">
        <v>20834</v>
      </c>
      <c r="N202">
        <v>0.82758620689655205</v>
      </c>
      <c r="O202">
        <v>5.96569724086503E-3</v>
      </c>
    </row>
    <row r="203" spans="1:15">
      <c r="A203" t="s">
        <v>21018</v>
      </c>
      <c r="B203" t="s">
        <v>23518</v>
      </c>
      <c r="C203" t="s">
        <v>34715</v>
      </c>
      <c r="D203">
        <v>6</v>
      </c>
      <c r="E203">
        <v>519</v>
      </c>
      <c r="F203">
        <v>32</v>
      </c>
      <c r="G203">
        <v>4852</v>
      </c>
      <c r="H203">
        <v>0.119947800446493</v>
      </c>
      <c r="I203">
        <v>0.863849814761805</v>
      </c>
      <c r="J203">
        <v>0.81359816348757297</v>
      </c>
      <c r="K203" t="s">
        <v>34717</v>
      </c>
      <c r="L203">
        <v>6</v>
      </c>
      <c r="M203" t="s">
        <v>20834</v>
      </c>
      <c r="N203">
        <v>0.1875</v>
      </c>
      <c r="O203">
        <v>1.15606936416185E-2</v>
      </c>
    </row>
    <row r="204" spans="1:15">
      <c r="A204" t="s">
        <v>20930</v>
      </c>
      <c r="B204" t="s">
        <v>23511</v>
      </c>
      <c r="C204" t="s">
        <v>34718</v>
      </c>
      <c r="D204">
        <v>7</v>
      </c>
      <c r="E204">
        <v>4023</v>
      </c>
      <c r="F204">
        <v>7</v>
      </c>
      <c r="G204">
        <v>5096</v>
      </c>
      <c r="H204">
        <v>0.19088266797733999</v>
      </c>
      <c r="I204">
        <v>0.40192899806496302</v>
      </c>
      <c r="J204">
        <v>0.28299876646010402</v>
      </c>
      <c r="K204" t="s">
        <v>34719</v>
      </c>
      <c r="L204">
        <v>7</v>
      </c>
      <c r="M204" t="s">
        <v>20834</v>
      </c>
      <c r="N204">
        <v>1</v>
      </c>
      <c r="O204">
        <v>1.73999502858563E-3</v>
      </c>
    </row>
    <row r="205" spans="1:15">
      <c r="A205" t="s">
        <v>21176</v>
      </c>
      <c r="B205" t="s">
        <v>23518</v>
      </c>
      <c r="C205" t="s">
        <v>34720</v>
      </c>
      <c r="D205">
        <v>3</v>
      </c>
      <c r="E205">
        <v>519</v>
      </c>
      <c r="F205">
        <v>5</v>
      </c>
      <c r="G205">
        <v>4852</v>
      </c>
      <c r="H205">
        <v>1.0314788568153399E-2</v>
      </c>
      <c r="I205">
        <v>0.18539558034089201</v>
      </c>
      <c r="J205">
        <v>0.174610795888929</v>
      </c>
      <c r="K205" t="s">
        <v>27443</v>
      </c>
      <c r="L205">
        <v>3</v>
      </c>
      <c r="M205" t="s">
        <v>20834</v>
      </c>
      <c r="N205">
        <v>0.6</v>
      </c>
      <c r="O205">
        <v>5.78034682080925E-3</v>
      </c>
    </row>
    <row r="206" spans="1:15">
      <c r="A206" t="s">
        <v>21176</v>
      </c>
      <c r="B206" t="s">
        <v>23511</v>
      </c>
      <c r="C206" t="s">
        <v>34720</v>
      </c>
      <c r="D206">
        <v>1</v>
      </c>
      <c r="E206">
        <v>4023</v>
      </c>
      <c r="F206">
        <v>3</v>
      </c>
      <c r="G206">
        <v>5096</v>
      </c>
      <c r="H206">
        <v>0.990685674091077</v>
      </c>
      <c r="I206">
        <v>0.99999999998592004</v>
      </c>
      <c r="J206">
        <v>0.70410139059033205</v>
      </c>
      <c r="K206" t="s">
        <v>27444</v>
      </c>
      <c r="L206">
        <v>1</v>
      </c>
      <c r="M206" t="s">
        <v>20834</v>
      </c>
      <c r="N206">
        <v>0.33333333333333298</v>
      </c>
      <c r="O206">
        <v>2.4857071836937602E-4</v>
      </c>
    </row>
    <row r="207" spans="1:15">
      <c r="A207" t="s">
        <v>21066</v>
      </c>
      <c r="B207" t="s">
        <v>23518</v>
      </c>
      <c r="C207" t="s">
        <v>34721</v>
      </c>
      <c r="D207">
        <v>3</v>
      </c>
      <c r="E207">
        <v>519</v>
      </c>
      <c r="F207">
        <v>43</v>
      </c>
      <c r="G207">
        <v>4852</v>
      </c>
      <c r="H207">
        <v>0.85378683962688895</v>
      </c>
      <c r="I207">
        <v>0.99999992706362995</v>
      </c>
      <c r="J207">
        <v>0.94182818615411101</v>
      </c>
      <c r="K207" t="s">
        <v>34722</v>
      </c>
      <c r="L207">
        <v>3</v>
      </c>
      <c r="M207" t="s">
        <v>20834</v>
      </c>
      <c r="N207">
        <v>6.9767441860465101E-2</v>
      </c>
      <c r="O207">
        <v>5.78034682080925E-3</v>
      </c>
    </row>
    <row r="208" spans="1:15">
      <c r="A208" t="s">
        <v>21066</v>
      </c>
      <c r="B208" t="s">
        <v>23511</v>
      </c>
      <c r="C208" t="s">
        <v>34721</v>
      </c>
      <c r="D208">
        <v>33</v>
      </c>
      <c r="E208">
        <v>4023</v>
      </c>
      <c r="F208">
        <v>42</v>
      </c>
      <c r="G208">
        <v>5096</v>
      </c>
      <c r="H208">
        <v>0.61146777362081295</v>
      </c>
      <c r="I208">
        <v>0.84696799310320903</v>
      </c>
      <c r="J208">
        <v>0.59635134173786997</v>
      </c>
      <c r="K208" t="s">
        <v>34723</v>
      </c>
      <c r="L208">
        <v>33</v>
      </c>
      <c r="M208" t="s">
        <v>20834</v>
      </c>
      <c r="N208">
        <v>0.78571428571428603</v>
      </c>
      <c r="O208">
        <v>8.2028337061894104E-3</v>
      </c>
    </row>
    <row r="209" spans="1:15">
      <c r="A209" t="s">
        <v>21066</v>
      </c>
      <c r="B209" t="s">
        <v>23513</v>
      </c>
      <c r="C209" t="s">
        <v>34721</v>
      </c>
      <c r="D209">
        <v>4</v>
      </c>
      <c r="E209">
        <v>354</v>
      </c>
      <c r="F209">
        <v>44</v>
      </c>
      <c r="G209">
        <v>5264</v>
      </c>
      <c r="H209">
        <v>0.34305170664165302</v>
      </c>
      <c r="I209">
        <v>0.99999799146666302</v>
      </c>
      <c r="J209">
        <v>0.956935877001591</v>
      </c>
      <c r="K209" t="s">
        <v>26043</v>
      </c>
      <c r="L209">
        <v>4</v>
      </c>
      <c r="M209" t="s">
        <v>20834</v>
      </c>
      <c r="N209">
        <v>9.0909090909090898E-2</v>
      </c>
      <c r="O209">
        <v>1.12994350282486E-2</v>
      </c>
    </row>
    <row r="210" spans="1:15">
      <c r="A210" t="s">
        <v>21129</v>
      </c>
      <c r="B210" t="s">
        <v>23518</v>
      </c>
      <c r="C210" t="s">
        <v>34724</v>
      </c>
      <c r="D210">
        <v>6</v>
      </c>
      <c r="E210">
        <v>519</v>
      </c>
      <c r="F210">
        <v>57</v>
      </c>
      <c r="G210">
        <v>4852</v>
      </c>
      <c r="H210">
        <v>0.58063322114593197</v>
      </c>
      <c r="I210">
        <v>0.99999992706362995</v>
      </c>
      <c r="J210">
        <v>0.94182818615411101</v>
      </c>
      <c r="K210" t="s">
        <v>24589</v>
      </c>
      <c r="L210">
        <v>6</v>
      </c>
      <c r="M210" t="s">
        <v>20834</v>
      </c>
      <c r="N210">
        <v>0.105263157894737</v>
      </c>
      <c r="O210">
        <v>1.15606936416185E-2</v>
      </c>
    </row>
    <row r="211" spans="1:15">
      <c r="A211" t="s">
        <v>21129</v>
      </c>
      <c r="B211" t="s">
        <v>23511</v>
      </c>
      <c r="C211" t="s">
        <v>34724</v>
      </c>
      <c r="D211">
        <v>52</v>
      </c>
      <c r="E211">
        <v>4023</v>
      </c>
      <c r="F211">
        <v>55</v>
      </c>
      <c r="G211">
        <v>5096</v>
      </c>
      <c r="H211">
        <v>1.33452774933318E-3</v>
      </c>
      <c r="I211">
        <v>1.28717353887297E-2</v>
      </c>
      <c r="J211">
        <v>9.0630067866429593E-3</v>
      </c>
      <c r="K211" t="s">
        <v>34725</v>
      </c>
      <c r="L211">
        <v>52</v>
      </c>
      <c r="M211" t="s">
        <v>20834</v>
      </c>
      <c r="N211">
        <v>0.94545454545454499</v>
      </c>
      <c r="O211">
        <v>1.2925677355207599E-2</v>
      </c>
    </row>
    <row r="212" spans="1:15">
      <c r="A212" t="s">
        <v>21088</v>
      </c>
      <c r="B212" t="s">
        <v>23511</v>
      </c>
      <c r="C212" t="s">
        <v>34726</v>
      </c>
      <c r="D212">
        <v>50</v>
      </c>
      <c r="E212">
        <v>4023</v>
      </c>
      <c r="F212">
        <v>58</v>
      </c>
      <c r="G212">
        <v>5096</v>
      </c>
      <c r="H212">
        <v>0.111207637782921</v>
      </c>
      <c r="I212">
        <v>0.25903345254850602</v>
      </c>
      <c r="J212">
        <v>0.18238581415138599</v>
      </c>
      <c r="K212" t="s">
        <v>34727</v>
      </c>
      <c r="L212">
        <v>50</v>
      </c>
      <c r="M212" t="s">
        <v>20834</v>
      </c>
      <c r="N212">
        <v>0.86206896551724099</v>
      </c>
      <c r="O212">
        <v>1.24285359184688E-2</v>
      </c>
    </row>
    <row r="213" spans="1:15">
      <c r="A213" t="s">
        <v>21088</v>
      </c>
      <c r="B213" t="s">
        <v>23518</v>
      </c>
      <c r="C213" t="s">
        <v>34726</v>
      </c>
      <c r="D213">
        <v>6</v>
      </c>
      <c r="E213">
        <v>519</v>
      </c>
      <c r="F213">
        <v>61</v>
      </c>
      <c r="G213">
        <v>4852</v>
      </c>
      <c r="H213">
        <v>0.64848539717236597</v>
      </c>
      <c r="I213">
        <v>0.99999992706362995</v>
      </c>
      <c r="J213">
        <v>0.94182818615411101</v>
      </c>
      <c r="K213" t="s">
        <v>34728</v>
      </c>
      <c r="L213">
        <v>6</v>
      </c>
      <c r="M213" t="s">
        <v>20834</v>
      </c>
      <c r="N213">
        <v>9.8360655737704902E-2</v>
      </c>
      <c r="O213">
        <v>1.15606936416185E-2</v>
      </c>
    </row>
    <row r="214" spans="1:15">
      <c r="A214" t="s">
        <v>21089</v>
      </c>
      <c r="B214" t="s">
        <v>23511</v>
      </c>
      <c r="C214" t="s">
        <v>34729</v>
      </c>
      <c r="D214">
        <v>22</v>
      </c>
      <c r="E214">
        <v>4023</v>
      </c>
      <c r="F214">
        <v>28</v>
      </c>
      <c r="G214">
        <v>5096</v>
      </c>
      <c r="H214">
        <v>0.62608867524441203</v>
      </c>
      <c r="I214">
        <v>0.84706114886008699</v>
      </c>
      <c r="J214">
        <v>0.59641693283582897</v>
      </c>
      <c r="K214" t="s">
        <v>34730</v>
      </c>
      <c r="L214">
        <v>22</v>
      </c>
      <c r="M214" t="s">
        <v>20834</v>
      </c>
      <c r="N214">
        <v>0.78571428571428603</v>
      </c>
      <c r="O214">
        <v>5.4685558041262699E-3</v>
      </c>
    </row>
    <row r="215" spans="1:15">
      <c r="A215" t="s">
        <v>21089</v>
      </c>
      <c r="B215" t="s">
        <v>23518</v>
      </c>
      <c r="C215" t="s">
        <v>34729</v>
      </c>
      <c r="D215">
        <v>3</v>
      </c>
      <c r="E215">
        <v>519</v>
      </c>
      <c r="F215">
        <v>29</v>
      </c>
      <c r="G215">
        <v>4852</v>
      </c>
      <c r="H215">
        <v>0.613477866154302</v>
      </c>
      <c r="I215">
        <v>0.99999992706362995</v>
      </c>
      <c r="J215">
        <v>0.94182818615411101</v>
      </c>
      <c r="K215" t="s">
        <v>34731</v>
      </c>
      <c r="L215">
        <v>3</v>
      </c>
      <c r="M215" t="s">
        <v>20834</v>
      </c>
      <c r="N215">
        <v>0.10344827586206901</v>
      </c>
      <c r="O215">
        <v>5.78034682080925E-3</v>
      </c>
    </row>
    <row r="216" spans="1:15">
      <c r="A216" t="s">
        <v>21089</v>
      </c>
      <c r="B216" t="s">
        <v>23513</v>
      </c>
      <c r="C216" t="s">
        <v>34729</v>
      </c>
      <c r="D216">
        <v>3</v>
      </c>
      <c r="E216">
        <v>354</v>
      </c>
      <c r="F216">
        <v>28</v>
      </c>
      <c r="G216">
        <v>5264</v>
      </c>
      <c r="H216">
        <v>0.29031477420445401</v>
      </c>
      <c r="I216">
        <v>0.99999799146666302</v>
      </c>
      <c r="J216">
        <v>0.956935877001591</v>
      </c>
      <c r="K216" t="s">
        <v>34732</v>
      </c>
      <c r="L216">
        <v>3</v>
      </c>
      <c r="M216" t="s">
        <v>20834</v>
      </c>
      <c r="N216">
        <v>0.107142857142857</v>
      </c>
      <c r="O216">
        <v>8.4745762711864406E-3</v>
      </c>
    </row>
    <row r="217" spans="1:15">
      <c r="A217" t="s">
        <v>20952</v>
      </c>
      <c r="B217" t="s">
        <v>23511</v>
      </c>
      <c r="C217" t="s">
        <v>34733</v>
      </c>
      <c r="D217">
        <v>8</v>
      </c>
      <c r="E217">
        <v>4023</v>
      </c>
      <c r="F217">
        <v>9</v>
      </c>
      <c r="G217">
        <v>5096</v>
      </c>
      <c r="H217">
        <v>0.40477408233020501</v>
      </c>
      <c r="I217">
        <v>0.70065893957926295</v>
      </c>
      <c r="J217">
        <v>0.49333493369425302</v>
      </c>
      <c r="K217" t="s">
        <v>34734</v>
      </c>
      <c r="L217">
        <v>8</v>
      </c>
      <c r="M217" t="s">
        <v>20834</v>
      </c>
      <c r="N217">
        <v>0.88888888888888895</v>
      </c>
      <c r="O217">
        <v>1.9885657469550099E-3</v>
      </c>
    </row>
    <row r="218" spans="1:15">
      <c r="A218" t="s">
        <v>20952</v>
      </c>
      <c r="B218" t="s">
        <v>23513</v>
      </c>
      <c r="C218" t="s">
        <v>34733</v>
      </c>
      <c r="D218">
        <v>3</v>
      </c>
      <c r="E218">
        <v>354</v>
      </c>
      <c r="F218">
        <v>14</v>
      </c>
      <c r="G218">
        <v>5264</v>
      </c>
      <c r="H218">
        <v>6.3078036585823394E-2</v>
      </c>
      <c r="I218">
        <v>0.57318737593204705</v>
      </c>
      <c r="J218">
        <v>0.54850466596368197</v>
      </c>
      <c r="K218" t="s">
        <v>34735</v>
      </c>
      <c r="L218">
        <v>3</v>
      </c>
      <c r="M218" t="s">
        <v>20834</v>
      </c>
      <c r="N218">
        <v>0.214285714285714</v>
      </c>
      <c r="O218">
        <v>8.4745762711864406E-3</v>
      </c>
    </row>
    <row r="219" spans="1:15">
      <c r="A219" t="s">
        <v>21162</v>
      </c>
      <c r="B219" t="s">
        <v>23511</v>
      </c>
      <c r="C219" t="s">
        <v>34736</v>
      </c>
      <c r="D219">
        <v>4</v>
      </c>
      <c r="E219">
        <v>4023</v>
      </c>
      <c r="F219">
        <v>5</v>
      </c>
      <c r="G219">
        <v>5096</v>
      </c>
      <c r="H219">
        <v>0.715559257374351</v>
      </c>
      <c r="I219">
        <v>0.92220783601263301</v>
      </c>
      <c r="J219">
        <v>0.64932781975893905</v>
      </c>
      <c r="K219" t="s">
        <v>34677</v>
      </c>
      <c r="L219">
        <v>4</v>
      </c>
      <c r="M219" t="s">
        <v>20834</v>
      </c>
      <c r="N219">
        <v>0.8</v>
      </c>
      <c r="O219">
        <v>9.9428287347750406E-4</v>
      </c>
    </row>
    <row r="220" spans="1:15">
      <c r="A220" t="s">
        <v>21168</v>
      </c>
      <c r="B220" t="s">
        <v>23511</v>
      </c>
      <c r="C220" t="s">
        <v>34737</v>
      </c>
      <c r="D220">
        <v>2</v>
      </c>
      <c r="E220">
        <v>4023</v>
      </c>
      <c r="F220">
        <v>2</v>
      </c>
      <c r="G220">
        <v>5096</v>
      </c>
      <c r="H220">
        <v>0.62318715211607401</v>
      </c>
      <c r="I220">
        <v>0.84696799310320903</v>
      </c>
      <c r="J220">
        <v>0.59635134173786997</v>
      </c>
      <c r="K220" t="s">
        <v>32802</v>
      </c>
      <c r="L220">
        <v>2</v>
      </c>
      <c r="M220" t="s">
        <v>20834</v>
      </c>
      <c r="N220">
        <v>1</v>
      </c>
      <c r="O220">
        <v>4.9714143673875203E-4</v>
      </c>
    </row>
    <row r="221" spans="1:15">
      <c r="A221" t="s">
        <v>20988</v>
      </c>
      <c r="B221" t="s">
        <v>23513</v>
      </c>
      <c r="C221" t="s">
        <v>34738</v>
      </c>
      <c r="D221">
        <v>4</v>
      </c>
      <c r="E221">
        <v>354</v>
      </c>
      <c r="F221">
        <v>18</v>
      </c>
      <c r="G221">
        <v>5264</v>
      </c>
      <c r="H221">
        <v>2.8981042242459901E-2</v>
      </c>
      <c r="I221">
        <v>0.35629634286318301</v>
      </c>
      <c r="J221">
        <v>0.34095343814658702</v>
      </c>
      <c r="K221" t="s">
        <v>25914</v>
      </c>
      <c r="L221">
        <v>4</v>
      </c>
      <c r="M221" t="s">
        <v>20834</v>
      </c>
      <c r="N221">
        <v>0.22222222222222199</v>
      </c>
      <c r="O221">
        <v>1.12994350282486E-2</v>
      </c>
    </row>
    <row r="222" spans="1:15">
      <c r="A222" t="s">
        <v>20988</v>
      </c>
      <c r="B222" t="s">
        <v>23511</v>
      </c>
      <c r="C222" t="s">
        <v>34738</v>
      </c>
      <c r="D222">
        <v>12</v>
      </c>
      <c r="E222">
        <v>4023</v>
      </c>
      <c r="F222">
        <v>17</v>
      </c>
      <c r="G222">
        <v>5096</v>
      </c>
      <c r="H222">
        <v>0.87184454304398795</v>
      </c>
      <c r="I222">
        <v>0.99999999998592004</v>
      </c>
      <c r="J222">
        <v>0.70410139059033205</v>
      </c>
      <c r="K222" t="s">
        <v>34739</v>
      </c>
      <c r="L222">
        <v>12</v>
      </c>
      <c r="M222" t="s">
        <v>20834</v>
      </c>
      <c r="N222">
        <v>0.70588235294117696</v>
      </c>
      <c r="O222">
        <v>2.9828486204325098E-3</v>
      </c>
    </row>
    <row r="223" spans="1:15">
      <c r="A223" t="s">
        <v>21161</v>
      </c>
      <c r="B223" t="s">
        <v>23518</v>
      </c>
      <c r="C223" t="s">
        <v>34740</v>
      </c>
      <c r="D223">
        <v>2</v>
      </c>
      <c r="E223">
        <v>519</v>
      </c>
      <c r="F223">
        <v>10</v>
      </c>
      <c r="G223">
        <v>4852</v>
      </c>
      <c r="H223">
        <v>0.29095579965571</v>
      </c>
      <c r="I223">
        <v>0.99999992706362995</v>
      </c>
      <c r="J223">
        <v>0.94182818615411101</v>
      </c>
      <c r="K223" t="s">
        <v>34741</v>
      </c>
      <c r="L223">
        <v>2</v>
      </c>
      <c r="M223" t="s">
        <v>20834</v>
      </c>
      <c r="N223">
        <v>0.2</v>
      </c>
      <c r="O223">
        <v>3.85356454720617E-3</v>
      </c>
    </row>
    <row r="224" spans="1:15">
      <c r="A224" t="s">
        <v>21161</v>
      </c>
      <c r="B224" t="s">
        <v>23511</v>
      </c>
      <c r="C224" t="s">
        <v>34740</v>
      </c>
      <c r="D224">
        <v>11</v>
      </c>
      <c r="E224">
        <v>4023</v>
      </c>
      <c r="F224">
        <v>14</v>
      </c>
      <c r="G224">
        <v>5096</v>
      </c>
      <c r="H224">
        <v>0.66154745616505195</v>
      </c>
      <c r="I224">
        <v>0.88381095990988201</v>
      </c>
      <c r="J224">
        <v>0.62229252590028705</v>
      </c>
      <c r="K224" t="s">
        <v>34742</v>
      </c>
      <c r="L224">
        <v>11</v>
      </c>
      <c r="M224" t="s">
        <v>20834</v>
      </c>
      <c r="N224">
        <v>0.78571428571428603</v>
      </c>
      <c r="O224">
        <v>2.7342779020631401E-3</v>
      </c>
    </row>
    <row r="225" spans="1:15">
      <c r="A225" t="s">
        <v>21052</v>
      </c>
      <c r="B225" t="s">
        <v>23518</v>
      </c>
      <c r="C225" t="s">
        <v>34743</v>
      </c>
      <c r="D225">
        <v>2</v>
      </c>
      <c r="E225">
        <v>519</v>
      </c>
      <c r="F225">
        <v>13</v>
      </c>
      <c r="G225">
        <v>4852</v>
      </c>
      <c r="H225">
        <v>0.41260564788515802</v>
      </c>
      <c r="I225">
        <v>0.99999992706362995</v>
      </c>
      <c r="J225">
        <v>0.94182818615411101</v>
      </c>
      <c r="K225" t="s">
        <v>24688</v>
      </c>
      <c r="L225">
        <v>2</v>
      </c>
      <c r="M225" t="s">
        <v>20834</v>
      </c>
      <c r="N225">
        <v>0.15384615384615399</v>
      </c>
      <c r="O225">
        <v>3.85356454720617E-3</v>
      </c>
    </row>
    <row r="226" spans="1:15">
      <c r="A226" t="s">
        <v>21052</v>
      </c>
      <c r="B226" t="s">
        <v>23511</v>
      </c>
      <c r="C226" t="s">
        <v>34743</v>
      </c>
      <c r="D226">
        <v>9</v>
      </c>
      <c r="E226">
        <v>4023</v>
      </c>
      <c r="F226">
        <v>12</v>
      </c>
      <c r="G226">
        <v>5096</v>
      </c>
      <c r="H226">
        <v>0.76599296025354902</v>
      </c>
      <c r="I226">
        <v>0.94630014991546496</v>
      </c>
      <c r="J226">
        <v>0.66629125148070101</v>
      </c>
      <c r="K226" t="s">
        <v>34744</v>
      </c>
      <c r="L226">
        <v>9</v>
      </c>
      <c r="M226" t="s">
        <v>20834</v>
      </c>
      <c r="N226">
        <v>0.75</v>
      </c>
      <c r="O226">
        <v>2.23713646532438E-3</v>
      </c>
    </row>
    <row r="227" spans="1:15">
      <c r="A227" t="s">
        <v>20953</v>
      </c>
      <c r="B227" t="s">
        <v>23511</v>
      </c>
      <c r="C227" t="s">
        <v>34745</v>
      </c>
      <c r="D227">
        <v>3</v>
      </c>
      <c r="E227">
        <v>4023</v>
      </c>
      <c r="F227">
        <v>4</v>
      </c>
      <c r="G227">
        <v>5096</v>
      </c>
      <c r="H227">
        <v>0.80283349245962299</v>
      </c>
      <c r="I227">
        <v>0.95980060580786697</v>
      </c>
      <c r="J227">
        <v>0.67579694124827805</v>
      </c>
      <c r="K227" t="s">
        <v>28790</v>
      </c>
      <c r="L227">
        <v>3</v>
      </c>
      <c r="M227" t="s">
        <v>20834</v>
      </c>
      <c r="N227">
        <v>0.75</v>
      </c>
      <c r="O227">
        <v>7.4571215510812799E-4</v>
      </c>
    </row>
    <row r="228" spans="1:15">
      <c r="A228" t="s">
        <v>20953</v>
      </c>
      <c r="B228" t="s">
        <v>23513</v>
      </c>
      <c r="C228" t="s">
        <v>34745</v>
      </c>
      <c r="D228">
        <v>1</v>
      </c>
      <c r="E228">
        <v>354</v>
      </c>
      <c r="F228">
        <v>3</v>
      </c>
      <c r="G228">
        <v>5264</v>
      </c>
      <c r="H228">
        <v>0.188517826231034</v>
      </c>
      <c r="I228">
        <v>0.99999799146666302</v>
      </c>
      <c r="J228">
        <v>0.956935877001591</v>
      </c>
      <c r="K228" t="s">
        <v>24832</v>
      </c>
      <c r="L228">
        <v>1</v>
      </c>
      <c r="M228" t="s">
        <v>20834</v>
      </c>
      <c r="N228">
        <v>0.33333333333333298</v>
      </c>
      <c r="O228">
        <v>2.8248587570621499E-3</v>
      </c>
    </row>
    <row r="229" spans="1:15">
      <c r="A229" t="s">
        <v>21181</v>
      </c>
      <c r="B229" t="s">
        <v>23518</v>
      </c>
      <c r="C229" t="s">
        <v>34746</v>
      </c>
      <c r="D229">
        <v>2</v>
      </c>
      <c r="E229">
        <v>519</v>
      </c>
      <c r="F229">
        <v>2</v>
      </c>
      <c r="G229">
        <v>4852</v>
      </c>
      <c r="H229">
        <v>1.14220761376573E-2</v>
      </c>
      <c r="I229">
        <v>0.18808352040009099</v>
      </c>
      <c r="J229">
        <v>0.17714237378401901</v>
      </c>
      <c r="K229" t="s">
        <v>24813</v>
      </c>
      <c r="L229">
        <v>2</v>
      </c>
      <c r="M229" t="s">
        <v>20834</v>
      </c>
      <c r="N229">
        <v>1</v>
      </c>
      <c r="O229">
        <v>3.85356454720617E-3</v>
      </c>
    </row>
    <row r="230" spans="1:15">
      <c r="A230" t="s">
        <v>20882</v>
      </c>
      <c r="B230" t="s">
        <v>23511</v>
      </c>
      <c r="C230" t="s">
        <v>34747</v>
      </c>
      <c r="D230">
        <v>31</v>
      </c>
      <c r="E230">
        <v>4023</v>
      </c>
      <c r="F230">
        <v>38</v>
      </c>
      <c r="G230">
        <v>5096</v>
      </c>
      <c r="H230">
        <v>0.43554076970501299</v>
      </c>
      <c r="I230">
        <v>0.72277743049578302</v>
      </c>
      <c r="J230">
        <v>0.50890859390655396</v>
      </c>
      <c r="K230" t="s">
        <v>34748</v>
      </c>
      <c r="L230">
        <v>31</v>
      </c>
      <c r="M230" t="s">
        <v>20834</v>
      </c>
      <c r="N230">
        <v>0.81578947368421095</v>
      </c>
      <c r="O230">
        <v>7.7056922694506598E-3</v>
      </c>
    </row>
    <row r="231" spans="1:15">
      <c r="A231" t="s">
        <v>20882</v>
      </c>
      <c r="B231" t="s">
        <v>23513</v>
      </c>
      <c r="C231" t="s">
        <v>34747</v>
      </c>
      <c r="D231">
        <v>9</v>
      </c>
      <c r="E231">
        <v>354</v>
      </c>
      <c r="F231">
        <v>49</v>
      </c>
      <c r="G231">
        <v>5264</v>
      </c>
      <c r="H231">
        <v>4.7214569013989604E-3</v>
      </c>
      <c r="I231">
        <v>0.114635422545406</v>
      </c>
      <c r="J231">
        <v>0.109698968942972</v>
      </c>
      <c r="K231" t="s">
        <v>34567</v>
      </c>
      <c r="L231">
        <v>9</v>
      </c>
      <c r="M231" t="s">
        <v>20834</v>
      </c>
      <c r="N231">
        <v>0.183673469387755</v>
      </c>
      <c r="O231">
        <v>2.5423728813559299E-2</v>
      </c>
    </row>
    <row r="232" spans="1:15">
      <c r="A232" t="s">
        <v>20882</v>
      </c>
      <c r="B232" t="s">
        <v>23518</v>
      </c>
      <c r="C232" t="s">
        <v>34747</v>
      </c>
      <c r="D232">
        <v>2</v>
      </c>
      <c r="E232">
        <v>519</v>
      </c>
      <c r="F232">
        <v>38</v>
      </c>
      <c r="G232">
        <v>4852</v>
      </c>
      <c r="H232">
        <v>0.92537673443258905</v>
      </c>
      <c r="I232">
        <v>0.99999992706362995</v>
      </c>
      <c r="J232">
        <v>0.94182818615411101</v>
      </c>
      <c r="K232" t="s">
        <v>34568</v>
      </c>
      <c r="L232">
        <v>2</v>
      </c>
      <c r="M232" t="s">
        <v>20834</v>
      </c>
      <c r="N232">
        <v>5.2631578947368397E-2</v>
      </c>
      <c r="O232">
        <v>3.85356454720617E-3</v>
      </c>
    </row>
    <row r="233" spans="1:15">
      <c r="A233" t="s">
        <v>20913</v>
      </c>
      <c r="B233" t="s">
        <v>23518</v>
      </c>
      <c r="C233" t="s">
        <v>34749</v>
      </c>
      <c r="D233">
        <v>2</v>
      </c>
      <c r="E233">
        <v>519</v>
      </c>
      <c r="F233">
        <v>3</v>
      </c>
      <c r="G233">
        <v>4852</v>
      </c>
      <c r="H233">
        <v>3.1831088881768402E-2</v>
      </c>
      <c r="I233">
        <v>0.35737631608167197</v>
      </c>
      <c r="J233">
        <v>0.33658711209908199</v>
      </c>
      <c r="K233" t="s">
        <v>34568</v>
      </c>
      <c r="L233">
        <v>2</v>
      </c>
      <c r="M233" t="s">
        <v>20834</v>
      </c>
      <c r="N233">
        <v>0.66666666666666696</v>
      </c>
      <c r="O233">
        <v>3.85356454720617E-3</v>
      </c>
    </row>
    <row r="234" spans="1:15">
      <c r="A234" t="s">
        <v>20913</v>
      </c>
      <c r="B234" t="s">
        <v>23511</v>
      </c>
      <c r="C234" t="s">
        <v>34749</v>
      </c>
      <c r="D234">
        <v>2</v>
      </c>
      <c r="E234">
        <v>4023</v>
      </c>
      <c r="F234">
        <v>4</v>
      </c>
      <c r="G234">
        <v>5096</v>
      </c>
      <c r="H234">
        <v>0.96861330036345406</v>
      </c>
      <c r="I234">
        <v>0.99999999998592004</v>
      </c>
      <c r="J234">
        <v>0.70410139059033205</v>
      </c>
      <c r="K234" t="s">
        <v>24605</v>
      </c>
      <c r="L234">
        <v>2</v>
      </c>
      <c r="M234" t="s">
        <v>20834</v>
      </c>
      <c r="N234">
        <v>0.5</v>
      </c>
      <c r="O234">
        <v>4.9714143673875203E-4</v>
      </c>
    </row>
    <row r="235" spans="1:15">
      <c r="A235" t="s">
        <v>20954</v>
      </c>
      <c r="B235" t="s">
        <v>23511</v>
      </c>
      <c r="C235" t="s">
        <v>34750</v>
      </c>
      <c r="D235">
        <v>5</v>
      </c>
      <c r="E235">
        <v>4023</v>
      </c>
      <c r="F235">
        <v>6</v>
      </c>
      <c r="G235">
        <v>5096</v>
      </c>
      <c r="H235">
        <v>0.62941645020415005</v>
      </c>
      <c r="I235">
        <v>0.84772756131099503</v>
      </c>
      <c r="J235">
        <v>0.59688615476922702</v>
      </c>
      <c r="K235" t="s">
        <v>24599</v>
      </c>
      <c r="L235">
        <v>5</v>
      </c>
      <c r="M235" t="s">
        <v>20834</v>
      </c>
      <c r="N235">
        <v>0.83333333333333304</v>
      </c>
      <c r="O235">
        <v>1.24285359184688E-3</v>
      </c>
    </row>
    <row r="236" spans="1:15">
      <c r="A236" t="s">
        <v>20954</v>
      </c>
      <c r="B236" t="s">
        <v>23513</v>
      </c>
      <c r="C236" t="s">
        <v>34750</v>
      </c>
      <c r="D236">
        <v>3</v>
      </c>
      <c r="E236">
        <v>354</v>
      </c>
      <c r="F236">
        <v>8</v>
      </c>
      <c r="G236">
        <v>5264</v>
      </c>
      <c r="H236">
        <v>1.3095386805163501E-2</v>
      </c>
      <c r="I236">
        <v>0.19789809598418501</v>
      </c>
      <c r="J236">
        <v>0.189376168405919</v>
      </c>
      <c r="K236" t="s">
        <v>34735</v>
      </c>
      <c r="L236">
        <v>3</v>
      </c>
      <c r="M236" t="s">
        <v>20834</v>
      </c>
      <c r="N236">
        <v>0.375</v>
      </c>
      <c r="O236">
        <v>8.4745762711864406E-3</v>
      </c>
    </row>
    <row r="237" spans="1:15">
      <c r="A237" t="s">
        <v>21131</v>
      </c>
      <c r="B237" t="s">
        <v>23513</v>
      </c>
      <c r="C237" t="s">
        <v>34751</v>
      </c>
      <c r="D237">
        <v>1</v>
      </c>
      <c r="E237">
        <v>354</v>
      </c>
      <c r="F237">
        <v>69</v>
      </c>
      <c r="G237">
        <v>5264</v>
      </c>
      <c r="H237">
        <v>0.99206136450608895</v>
      </c>
      <c r="I237">
        <v>0.99999799146666302</v>
      </c>
      <c r="J237">
        <v>0.956935877001591</v>
      </c>
      <c r="K237" t="s">
        <v>34752</v>
      </c>
      <c r="L237">
        <v>1</v>
      </c>
      <c r="M237" t="s">
        <v>34753</v>
      </c>
      <c r="N237">
        <v>1.4492753623188401E-2</v>
      </c>
      <c r="O237">
        <v>2.8248587570621499E-3</v>
      </c>
    </row>
    <row r="238" spans="1:15">
      <c r="A238" t="s">
        <v>21131</v>
      </c>
      <c r="B238" t="s">
        <v>23518</v>
      </c>
      <c r="C238" t="s">
        <v>34751</v>
      </c>
      <c r="D238">
        <v>12</v>
      </c>
      <c r="E238">
        <v>519</v>
      </c>
      <c r="F238">
        <v>73</v>
      </c>
      <c r="G238">
        <v>4852</v>
      </c>
      <c r="H238">
        <v>8.4895100461864006E-2</v>
      </c>
      <c r="I238">
        <v>0.69896966046934705</v>
      </c>
      <c r="J238">
        <v>0.65830937551129598</v>
      </c>
      <c r="K238" t="s">
        <v>34754</v>
      </c>
      <c r="L238">
        <v>12</v>
      </c>
      <c r="M238" t="s">
        <v>34753</v>
      </c>
      <c r="N238">
        <v>0.164383561643836</v>
      </c>
      <c r="O238">
        <v>2.3121387283237E-2</v>
      </c>
    </row>
    <row r="239" spans="1:15">
      <c r="A239" t="s">
        <v>21131</v>
      </c>
      <c r="B239" t="s">
        <v>23511</v>
      </c>
      <c r="C239" t="s">
        <v>34751</v>
      </c>
      <c r="D239">
        <v>61</v>
      </c>
      <c r="E239">
        <v>4023</v>
      </c>
      <c r="F239">
        <v>68</v>
      </c>
      <c r="G239">
        <v>5096</v>
      </c>
      <c r="H239">
        <v>1.52964226701598E-2</v>
      </c>
      <c r="I239">
        <v>5.9189004876699397E-2</v>
      </c>
      <c r="J239">
        <v>4.1675060641928802E-2</v>
      </c>
      <c r="K239" t="s">
        <v>34755</v>
      </c>
      <c r="L239">
        <v>61</v>
      </c>
      <c r="M239" t="s">
        <v>34753</v>
      </c>
      <c r="N239">
        <v>0.89705882352941202</v>
      </c>
      <c r="O239">
        <v>1.51628138205319E-2</v>
      </c>
    </row>
    <row r="240" spans="1:15">
      <c r="A240" t="s">
        <v>20972</v>
      </c>
      <c r="B240" t="s">
        <v>23511</v>
      </c>
      <c r="C240" t="s">
        <v>34756</v>
      </c>
      <c r="D240">
        <v>60</v>
      </c>
      <c r="E240">
        <v>4023</v>
      </c>
      <c r="F240">
        <v>70</v>
      </c>
      <c r="G240">
        <v>5096</v>
      </c>
      <c r="H240">
        <v>0.101854487368965</v>
      </c>
      <c r="I240">
        <v>0.24435311821508901</v>
      </c>
      <c r="J240">
        <v>0.172049370332751</v>
      </c>
      <c r="K240" t="s">
        <v>34757</v>
      </c>
      <c r="L240">
        <v>60</v>
      </c>
      <c r="M240" t="s">
        <v>20834</v>
      </c>
      <c r="N240">
        <v>0.85714285714285698</v>
      </c>
      <c r="O240">
        <v>1.49142431021626E-2</v>
      </c>
    </row>
    <row r="241" spans="1:15">
      <c r="A241" t="s">
        <v>20972</v>
      </c>
      <c r="B241" t="s">
        <v>23518</v>
      </c>
      <c r="C241" t="s">
        <v>34756</v>
      </c>
      <c r="D241">
        <v>7</v>
      </c>
      <c r="E241">
        <v>519</v>
      </c>
      <c r="F241">
        <v>72</v>
      </c>
      <c r="G241">
        <v>4852</v>
      </c>
      <c r="H241">
        <v>0.66317449079055601</v>
      </c>
      <c r="I241">
        <v>0.99999992706362995</v>
      </c>
      <c r="J241">
        <v>0.94182818615411101</v>
      </c>
      <c r="K241" t="s">
        <v>34758</v>
      </c>
      <c r="L241">
        <v>7</v>
      </c>
      <c r="M241" t="s">
        <v>20834</v>
      </c>
      <c r="N241">
        <v>9.7222222222222196E-2</v>
      </c>
      <c r="O241">
        <v>1.34874759152216E-2</v>
      </c>
    </row>
    <row r="242" spans="1:15">
      <c r="A242" t="s">
        <v>20972</v>
      </c>
      <c r="B242" t="s">
        <v>23513</v>
      </c>
      <c r="C242" t="s">
        <v>34756</v>
      </c>
      <c r="D242">
        <v>6</v>
      </c>
      <c r="E242">
        <v>354</v>
      </c>
      <c r="F242">
        <v>82</v>
      </c>
      <c r="G242">
        <v>5264</v>
      </c>
      <c r="H242">
        <v>0.47722916504017898</v>
      </c>
      <c r="I242">
        <v>0.99999799146666302</v>
      </c>
      <c r="J242">
        <v>0.956935877001591</v>
      </c>
      <c r="K242" t="s">
        <v>34596</v>
      </c>
      <c r="L242">
        <v>6</v>
      </c>
      <c r="M242" t="s">
        <v>20834</v>
      </c>
      <c r="N242">
        <v>7.3170731707317097E-2</v>
      </c>
      <c r="O242">
        <v>1.6949152542372899E-2</v>
      </c>
    </row>
    <row r="243" spans="1:15">
      <c r="A243" t="s">
        <v>20914</v>
      </c>
      <c r="B243" t="s">
        <v>23511</v>
      </c>
      <c r="C243" t="s">
        <v>34759</v>
      </c>
      <c r="D243">
        <v>46</v>
      </c>
      <c r="E243">
        <v>4023</v>
      </c>
      <c r="F243">
        <v>55</v>
      </c>
      <c r="G243">
        <v>5096</v>
      </c>
      <c r="H243">
        <v>0.249966046601592</v>
      </c>
      <c r="I243">
        <v>0.48219256731533</v>
      </c>
      <c r="J243">
        <v>0.339512457183827</v>
      </c>
      <c r="K243" t="s">
        <v>34760</v>
      </c>
      <c r="L243">
        <v>46</v>
      </c>
      <c r="M243" t="s">
        <v>20834</v>
      </c>
      <c r="N243">
        <v>0.83636363636363598</v>
      </c>
      <c r="O243">
        <v>1.1434253044991301E-2</v>
      </c>
    </row>
    <row r="244" spans="1:15">
      <c r="A244" t="s">
        <v>20914</v>
      </c>
      <c r="B244" t="s">
        <v>23513</v>
      </c>
      <c r="C244" t="s">
        <v>34759</v>
      </c>
      <c r="D244">
        <v>9</v>
      </c>
      <c r="E244">
        <v>354</v>
      </c>
      <c r="F244">
        <v>61</v>
      </c>
      <c r="G244">
        <v>5264</v>
      </c>
      <c r="H244">
        <v>1.9610212735378101E-2</v>
      </c>
      <c r="I244">
        <v>0.273235630779601</v>
      </c>
      <c r="J244">
        <v>0.26146950313837403</v>
      </c>
      <c r="K244" t="s">
        <v>34761</v>
      </c>
      <c r="L244">
        <v>9</v>
      </c>
      <c r="M244" t="s">
        <v>20834</v>
      </c>
      <c r="N244">
        <v>0.14754098360655701</v>
      </c>
      <c r="O244">
        <v>2.5423728813559299E-2</v>
      </c>
    </row>
    <row r="245" spans="1:15">
      <c r="A245" t="s">
        <v>20909</v>
      </c>
      <c r="B245" t="s">
        <v>23511</v>
      </c>
      <c r="C245" t="s">
        <v>34762</v>
      </c>
      <c r="D245">
        <v>88</v>
      </c>
      <c r="E245">
        <v>4023</v>
      </c>
      <c r="F245">
        <v>100</v>
      </c>
      <c r="G245">
        <v>5096</v>
      </c>
      <c r="H245">
        <v>1.31274254995076E-2</v>
      </c>
      <c r="I245">
        <v>5.52831017514476E-2</v>
      </c>
      <c r="J245">
        <v>3.8924908819889199E-2</v>
      </c>
      <c r="K245" t="s">
        <v>34763</v>
      </c>
      <c r="L245">
        <v>88</v>
      </c>
      <c r="M245" t="s">
        <v>20834</v>
      </c>
      <c r="N245">
        <v>0.88</v>
      </c>
      <c r="O245">
        <v>2.18742232165051E-2</v>
      </c>
    </row>
    <row r="246" spans="1:15">
      <c r="A246" t="s">
        <v>20909</v>
      </c>
      <c r="B246" t="s">
        <v>23518</v>
      </c>
      <c r="C246" t="s">
        <v>34762</v>
      </c>
      <c r="D246">
        <v>7</v>
      </c>
      <c r="E246">
        <v>519</v>
      </c>
      <c r="F246">
        <v>103</v>
      </c>
      <c r="G246">
        <v>4852</v>
      </c>
      <c r="H246">
        <v>0.93519654779171502</v>
      </c>
      <c r="I246">
        <v>0.99999992706362995</v>
      </c>
      <c r="J246">
        <v>0.94182818615411101</v>
      </c>
      <c r="K246" t="s">
        <v>34758</v>
      </c>
      <c r="L246">
        <v>7</v>
      </c>
      <c r="M246" t="s">
        <v>20834</v>
      </c>
      <c r="N246">
        <v>6.7961165048543701E-2</v>
      </c>
      <c r="O246">
        <v>1.34874759152216E-2</v>
      </c>
    </row>
    <row r="247" spans="1:15">
      <c r="A247" t="s">
        <v>20909</v>
      </c>
      <c r="B247" t="s">
        <v>23513</v>
      </c>
      <c r="C247" t="s">
        <v>34762</v>
      </c>
      <c r="D247">
        <v>9</v>
      </c>
      <c r="E247">
        <v>354</v>
      </c>
      <c r="F247">
        <v>120</v>
      </c>
      <c r="G247">
        <v>5264</v>
      </c>
      <c r="H247">
        <v>0.41749863164989798</v>
      </c>
      <c r="I247">
        <v>0.99999799146666302</v>
      </c>
      <c r="J247">
        <v>0.956935877001591</v>
      </c>
      <c r="K247" t="s">
        <v>34764</v>
      </c>
      <c r="L247">
        <v>9</v>
      </c>
      <c r="M247" t="s">
        <v>20834</v>
      </c>
      <c r="N247">
        <v>7.4999999999999997E-2</v>
      </c>
      <c r="O247">
        <v>2.5423728813559299E-2</v>
      </c>
    </row>
    <row r="248" spans="1:15">
      <c r="A248" t="s">
        <v>21070</v>
      </c>
      <c r="B248" t="s">
        <v>23511</v>
      </c>
      <c r="C248" t="s">
        <v>34765</v>
      </c>
      <c r="D248">
        <v>121</v>
      </c>
      <c r="E248">
        <v>4023</v>
      </c>
      <c r="F248">
        <v>143</v>
      </c>
      <c r="G248">
        <v>5096</v>
      </c>
      <c r="H248">
        <v>5.2963570426045201E-2</v>
      </c>
      <c r="I248">
        <v>0.15836107557387499</v>
      </c>
      <c r="J248">
        <v>0.111502253528516</v>
      </c>
      <c r="K248" t="s">
        <v>34766</v>
      </c>
      <c r="L248">
        <v>121</v>
      </c>
      <c r="M248" t="s">
        <v>20834</v>
      </c>
      <c r="N248">
        <v>0.84615384615384603</v>
      </c>
      <c r="O248">
        <v>3.0077056922694499E-2</v>
      </c>
    </row>
    <row r="249" spans="1:15">
      <c r="A249" t="s">
        <v>21070</v>
      </c>
      <c r="B249" t="s">
        <v>23518</v>
      </c>
      <c r="C249" t="s">
        <v>34765</v>
      </c>
      <c r="D249">
        <v>10</v>
      </c>
      <c r="E249">
        <v>519</v>
      </c>
      <c r="F249">
        <v>136</v>
      </c>
      <c r="G249">
        <v>4852</v>
      </c>
      <c r="H249">
        <v>0.92859338677298398</v>
      </c>
      <c r="I249">
        <v>0.99999992706362995</v>
      </c>
      <c r="J249">
        <v>0.94182818615411101</v>
      </c>
      <c r="K249" t="s">
        <v>34767</v>
      </c>
      <c r="L249">
        <v>10</v>
      </c>
      <c r="M249" t="s">
        <v>20834</v>
      </c>
      <c r="N249">
        <v>7.3529411764705899E-2</v>
      </c>
      <c r="O249">
        <v>1.9267822736030799E-2</v>
      </c>
    </row>
    <row r="250" spans="1:15">
      <c r="A250" t="s">
        <v>21070</v>
      </c>
      <c r="B250" t="s">
        <v>23513</v>
      </c>
      <c r="C250" t="s">
        <v>34765</v>
      </c>
      <c r="D250">
        <v>5</v>
      </c>
      <c r="E250">
        <v>354</v>
      </c>
      <c r="F250">
        <v>165</v>
      </c>
      <c r="G250">
        <v>5264</v>
      </c>
      <c r="H250">
        <v>0.98899705932382498</v>
      </c>
      <c r="I250">
        <v>0.99999799146666302</v>
      </c>
      <c r="J250">
        <v>0.956935877001591</v>
      </c>
      <c r="K250" t="s">
        <v>34768</v>
      </c>
      <c r="L250">
        <v>5</v>
      </c>
      <c r="M250" t="s">
        <v>20834</v>
      </c>
      <c r="N250">
        <v>3.03030303030303E-2</v>
      </c>
      <c r="O250">
        <v>1.41242937853107E-2</v>
      </c>
    </row>
    <row r="251" spans="1:15">
      <c r="A251" t="s">
        <v>21083</v>
      </c>
      <c r="B251" t="s">
        <v>23511</v>
      </c>
      <c r="C251" t="s">
        <v>34769</v>
      </c>
      <c r="D251">
        <v>18</v>
      </c>
      <c r="E251">
        <v>4023</v>
      </c>
      <c r="F251">
        <v>22</v>
      </c>
      <c r="G251">
        <v>5096</v>
      </c>
      <c r="H251">
        <v>0.49304937360673301</v>
      </c>
      <c r="I251">
        <v>0.767130040617644</v>
      </c>
      <c r="J251">
        <v>0.54013732837010697</v>
      </c>
      <c r="K251" t="s">
        <v>34770</v>
      </c>
      <c r="L251">
        <v>18</v>
      </c>
      <c r="M251" t="s">
        <v>20834</v>
      </c>
      <c r="N251">
        <v>0.81818181818181801</v>
      </c>
      <c r="O251">
        <v>4.4742729306487703E-3</v>
      </c>
    </row>
    <row r="252" spans="1:15">
      <c r="A252" t="s">
        <v>21083</v>
      </c>
      <c r="B252" t="s">
        <v>23518</v>
      </c>
      <c r="C252" t="s">
        <v>34769</v>
      </c>
      <c r="D252">
        <v>1</v>
      </c>
      <c r="E252">
        <v>519</v>
      </c>
      <c r="F252">
        <v>18</v>
      </c>
      <c r="G252">
        <v>4852</v>
      </c>
      <c r="H252">
        <v>0.869989744541807</v>
      </c>
      <c r="I252">
        <v>0.99999992706362995</v>
      </c>
      <c r="J252">
        <v>0.94182818615411101</v>
      </c>
      <c r="K252" t="s">
        <v>28719</v>
      </c>
      <c r="L252">
        <v>1</v>
      </c>
      <c r="M252" t="s">
        <v>20834</v>
      </c>
      <c r="N252">
        <v>5.5555555555555601E-2</v>
      </c>
      <c r="O252">
        <v>1.92678227360308E-3</v>
      </c>
    </row>
    <row r="253" spans="1:15">
      <c r="A253" t="s">
        <v>21169</v>
      </c>
      <c r="B253" t="s">
        <v>23511</v>
      </c>
      <c r="C253" t="s">
        <v>34771</v>
      </c>
      <c r="D253">
        <v>1</v>
      </c>
      <c r="E253">
        <v>4023</v>
      </c>
      <c r="F253">
        <v>1</v>
      </c>
      <c r="G253">
        <v>5096</v>
      </c>
      <c r="H253">
        <v>0.78944270015698603</v>
      </c>
      <c r="I253">
        <v>0.95178777156023697</v>
      </c>
      <c r="J253">
        <v>0.67015509351187297</v>
      </c>
      <c r="K253" t="s">
        <v>34772</v>
      </c>
      <c r="L253">
        <v>1</v>
      </c>
      <c r="M253" t="s">
        <v>20834</v>
      </c>
      <c r="N253">
        <v>1</v>
      </c>
      <c r="O253">
        <v>2.4857071836937602E-4</v>
      </c>
    </row>
    <row r="254" spans="1:15">
      <c r="A254" t="s">
        <v>21061</v>
      </c>
      <c r="B254" t="s">
        <v>23518</v>
      </c>
      <c r="C254" t="s">
        <v>34773</v>
      </c>
      <c r="D254">
        <v>170</v>
      </c>
      <c r="E254">
        <v>519</v>
      </c>
      <c r="F254">
        <v>1449</v>
      </c>
      <c r="G254">
        <v>4852</v>
      </c>
      <c r="H254">
        <v>7.1266656939758394E-2</v>
      </c>
      <c r="I254">
        <v>0.62489790457949101</v>
      </c>
      <c r="J254">
        <v>0.588546502928052</v>
      </c>
      <c r="K254" t="s">
        <v>34774</v>
      </c>
      <c r="L254">
        <v>170</v>
      </c>
      <c r="M254" t="s">
        <v>22245</v>
      </c>
      <c r="N254">
        <v>0.117322291235335</v>
      </c>
      <c r="O254">
        <v>0.32755298651252401</v>
      </c>
    </row>
    <row r="255" spans="1:15">
      <c r="A255" t="s">
        <v>21061</v>
      </c>
      <c r="B255" t="s">
        <v>23511</v>
      </c>
      <c r="C255" t="s">
        <v>34773</v>
      </c>
      <c r="D255">
        <v>1107</v>
      </c>
      <c r="E255">
        <v>4023</v>
      </c>
      <c r="F255">
        <v>1443</v>
      </c>
      <c r="G255">
        <v>5096</v>
      </c>
      <c r="H255">
        <v>0.99335141592758602</v>
      </c>
      <c r="I255">
        <v>0.99999999998592004</v>
      </c>
      <c r="J255">
        <v>0.70410139059033205</v>
      </c>
      <c r="K255" t="s">
        <v>34775</v>
      </c>
      <c r="L255">
        <v>1107</v>
      </c>
      <c r="M255" t="s">
        <v>22245</v>
      </c>
      <c r="N255">
        <v>0.76715176715176703</v>
      </c>
      <c r="O255">
        <v>0.27516778523489899</v>
      </c>
    </row>
    <row r="256" spans="1:15">
      <c r="A256" t="s">
        <v>21061</v>
      </c>
      <c r="B256" t="s">
        <v>23513</v>
      </c>
      <c r="C256" t="s">
        <v>34773</v>
      </c>
      <c r="D256">
        <v>107</v>
      </c>
      <c r="E256">
        <v>354</v>
      </c>
      <c r="F256">
        <v>1503</v>
      </c>
      <c r="G256">
        <v>5264</v>
      </c>
      <c r="H256">
        <v>0.25299226088205601</v>
      </c>
      <c r="I256">
        <v>0.99999799146666302</v>
      </c>
      <c r="J256">
        <v>0.956935877001591</v>
      </c>
      <c r="K256" t="s">
        <v>34776</v>
      </c>
      <c r="L256">
        <v>107</v>
      </c>
      <c r="M256" t="s">
        <v>22245</v>
      </c>
      <c r="N256">
        <v>7.1190951430472396E-2</v>
      </c>
      <c r="O256">
        <v>0.30225988700564999</v>
      </c>
    </row>
    <row r="257" spans="1:15">
      <c r="A257" t="s">
        <v>20997</v>
      </c>
      <c r="B257" t="s">
        <v>23518</v>
      </c>
      <c r="C257" t="s">
        <v>34777</v>
      </c>
      <c r="D257">
        <v>55</v>
      </c>
      <c r="E257">
        <v>519</v>
      </c>
      <c r="F257">
        <v>483</v>
      </c>
      <c r="G257">
        <v>4852</v>
      </c>
      <c r="H257">
        <v>0.32530645300314398</v>
      </c>
      <c r="I257">
        <v>0.99999992706362995</v>
      </c>
      <c r="J257">
        <v>0.94182818615411101</v>
      </c>
      <c r="K257" t="s">
        <v>34778</v>
      </c>
      <c r="L257">
        <v>55</v>
      </c>
      <c r="M257" t="s">
        <v>22245</v>
      </c>
      <c r="N257">
        <v>0.11387163561076601</v>
      </c>
      <c r="O257">
        <v>0.10597302504816999</v>
      </c>
    </row>
    <row r="258" spans="1:15">
      <c r="A258" t="s">
        <v>20997</v>
      </c>
      <c r="B258" t="s">
        <v>23511</v>
      </c>
      <c r="C258" t="s">
        <v>34777</v>
      </c>
      <c r="D258">
        <v>386</v>
      </c>
      <c r="E258">
        <v>4023</v>
      </c>
      <c r="F258">
        <v>490</v>
      </c>
      <c r="G258">
        <v>5096</v>
      </c>
      <c r="H258">
        <v>0.56493468797611901</v>
      </c>
      <c r="I258">
        <v>0.819978017984755</v>
      </c>
      <c r="J258">
        <v>0.57734766272469995</v>
      </c>
      <c r="K258" t="s">
        <v>34779</v>
      </c>
      <c r="L258">
        <v>386</v>
      </c>
      <c r="M258" t="s">
        <v>22245</v>
      </c>
      <c r="N258">
        <v>0.787755102040816</v>
      </c>
      <c r="O258">
        <v>9.5948297290579201E-2</v>
      </c>
    </row>
    <row r="259" spans="1:15">
      <c r="A259" t="s">
        <v>20997</v>
      </c>
      <c r="B259" t="s">
        <v>23513</v>
      </c>
      <c r="C259" t="s">
        <v>34777</v>
      </c>
      <c r="D259">
        <v>39</v>
      </c>
      <c r="E259">
        <v>354</v>
      </c>
      <c r="F259">
        <v>540</v>
      </c>
      <c r="G259">
        <v>5264</v>
      </c>
      <c r="H259">
        <v>0.33951894361623097</v>
      </c>
      <c r="I259">
        <v>0.99999799146666302</v>
      </c>
      <c r="J259">
        <v>0.956935877001591</v>
      </c>
      <c r="K259" t="s">
        <v>34780</v>
      </c>
      <c r="L259">
        <v>39</v>
      </c>
      <c r="M259" t="s">
        <v>22245</v>
      </c>
      <c r="N259">
        <v>7.2222222222222202E-2</v>
      </c>
      <c r="O259">
        <v>0.110169491525424</v>
      </c>
    </row>
    <row r="260" spans="1:15">
      <c r="A260" t="s">
        <v>21101</v>
      </c>
      <c r="B260" t="s">
        <v>23511</v>
      </c>
      <c r="C260" t="s">
        <v>34781</v>
      </c>
      <c r="D260">
        <v>168</v>
      </c>
      <c r="E260">
        <v>4023</v>
      </c>
      <c r="F260">
        <v>221</v>
      </c>
      <c r="G260">
        <v>5096</v>
      </c>
      <c r="H260">
        <v>0.87906588292426302</v>
      </c>
      <c r="I260">
        <v>0.99999999998592004</v>
      </c>
      <c r="J260">
        <v>0.70410139059033205</v>
      </c>
      <c r="K260" t="s">
        <v>34782</v>
      </c>
      <c r="L260">
        <v>168</v>
      </c>
      <c r="M260" t="s">
        <v>22245</v>
      </c>
      <c r="N260">
        <v>0.76018099547511297</v>
      </c>
      <c r="O260">
        <v>4.1759880686055198E-2</v>
      </c>
    </row>
    <row r="261" spans="1:15">
      <c r="A261" t="s">
        <v>21101</v>
      </c>
      <c r="B261" t="s">
        <v>23513</v>
      </c>
      <c r="C261" t="s">
        <v>34781</v>
      </c>
      <c r="D261">
        <v>15</v>
      </c>
      <c r="E261">
        <v>354</v>
      </c>
      <c r="F261">
        <v>216</v>
      </c>
      <c r="G261">
        <v>5264</v>
      </c>
      <c r="H261">
        <v>0.48807217685437099</v>
      </c>
      <c r="I261">
        <v>0.99999799146666302</v>
      </c>
      <c r="J261">
        <v>0.956935877001591</v>
      </c>
      <c r="K261" t="s">
        <v>34783</v>
      </c>
      <c r="L261">
        <v>15</v>
      </c>
      <c r="M261" t="s">
        <v>22245</v>
      </c>
      <c r="N261">
        <v>6.9444444444444406E-2</v>
      </c>
      <c r="O261">
        <v>4.2372881355932202E-2</v>
      </c>
    </row>
    <row r="262" spans="1:15">
      <c r="A262" t="s">
        <v>21101</v>
      </c>
      <c r="B262" t="s">
        <v>23518</v>
      </c>
      <c r="C262" t="s">
        <v>34781</v>
      </c>
      <c r="D262">
        <v>34</v>
      </c>
      <c r="E262">
        <v>519</v>
      </c>
      <c r="F262">
        <v>237</v>
      </c>
      <c r="G262">
        <v>4852</v>
      </c>
      <c r="H262">
        <v>4.3551213181354603E-2</v>
      </c>
      <c r="I262">
        <v>0.43028598623178299</v>
      </c>
      <c r="J262">
        <v>0.40525549949807799</v>
      </c>
      <c r="K262" t="s">
        <v>34784</v>
      </c>
      <c r="L262">
        <v>34</v>
      </c>
      <c r="M262" t="s">
        <v>22245</v>
      </c>
      <c r="N262">
        <v>0.14345991561181401</v>
      </c>
      <c r="O262">
        <v>6.5510597302504803E-2</v>
      </c>
    </row>
    <row r="263" spans="1:15">
      <c r="A263" t="s">
        <v>21125</v>
      </c>
      <c r="B263" t="s">
        <v>23518</v>
      </c>
      <c r="C263" t="s">
        <v>34785</v>
      </c>
      <c r="D263">
        <v>22</v>
      </c>
      <c r="E263">
        <v>519</v>
      </c>
      <c r="F263">
        <v>159</v>
      </c>
      <c r="G263">
        <v>4852</v>
      </c>
      <c r="H263">
        <v>0.122407868488515</v>
      </c>
      <c r="I263">
        <v>0.863849814761805</v>
      </c>
      <c r="J263">
        <v>0.81359816348757297</v>
      </c>
      <c r="K263" t="s">
        <v>34786</v>
      </c>
      <c r="L263">
        <v>22</v>
      </c>
      <c r="M263" t="s">
        <v>22245</v>
      </c>
      <c r="N263">
        <v>0.138364779874214</v>
      </c>
      <c r="O263">
        <v>4.2389210019267799E-2</v>
      </c>
    </row>
    <row r="264" spans="1:15">
      <c r="A264" t="s">
        <v>21125</v>
      </c>
      <c r="B264" t="s">
        <v>23511</v>
      </c>
      <c r="C264" t="s">
        <v>34785</v>
      </c>
      <c r="D264">
        <v>117</v>
      </c>
      <c r="E264">
        <v>4023</v>
      </c>
      <c r="F264">
        <v>142</v>
      </c>
      <c r="G264">
        <v>5096</v>
      </c>
      <c r="H264">
        <v>0.17993860883896901</v>
      </c>
      <c r="I264">
        <v>0.38412451128619901</v>
      </c>
      <c r="J264">
        <v>0.27046260256025301</v>
      </c>
      <c r="K264" t="s">
        <v>34787</v>
      </c>
      <c r="L264">
        <v>117</v>
      </c>
      <c r="M264" t="s">
        <v>22245</v>
      </c>
      <c r="N264">
        <v>0.823943661971831</v>
      </c>
      <c r="O264">
        <v>2.9082774049217001E-2</v>
      </c>
    </row>
    <row r="265" spans="1:15">
      <c r="A265" t="s">
        <v>21125</v>
      </c>
      <c r="B265" t="s">
        <v>23513</v>
      </c>
      <c r="C265" t="s">
        <v>34785</v>
      </c>
      <c r="D265">
        <v>7</v>
      </c>
      <c r="E265">
        <v>354</v>
      </c>
      <c r="F265">
        <v>132</v>
      </c>
      <c r="G265">
        <v>5264</v>
      </c>
      <c r="H265">
        <v>0.79466217591293997</v>
      </c>
      <c r="I265">
        <v>0.99999799146666302</v>
      </c>
      <c r="J265">
        <v>0.956935877001591</v>
      </c>
      <c r="K265" t="s">
        <v>34788</v>
      </c>
      <c r="L265">
        <v>7</v>
      </c>
      <c r="M265" t="s">
        <v>22245</v>
      </c>
      <c r="N265">
        <v>5.3030303030302997E-2</v>
      </c>
      <c r="O265">
        <v>1.9774011299434999E-2</v>
      </c>
    </row>
    <row r="266" spans="1:15">
      <c r="A266" t="s">
        <v>20926</v>
      </c>
      <c r="B266" t="s">
        <v>23511</v>
      </c>
      <c r="C266" t="s">
        <v>34789</v>
      </c>
      <c r="D266">
        <v>19</v>
      </c>
      <c r="E266">
        <v>4023</v>
      </c>
      <c r="F266">
        <v>24</v>
      </c>
      <c r="G266">
        <v>5096</v>
      </c>
      <c r="H266">
        <v>0.60630309180408604</v>
      </c>
      <c r="I266">
        <v>0.84696799310320903</v>
      </c>
      <c r="J266">
        <v>0.59635134173786997</v>
      </c>
      <c r="K266" t="s">
        <v>34790</v>
      </c>
      <c r="L266">
        <v>19</v>
      </c>
      <c r="M266" t="s">
        <v>22245</v>
      </c>
      <c r="N266">
        <v>0.79166666666666696</v>
      </c>
      <c r="O266">
        <v>4.72284364901815E-3</v>
      </c>
    </row>
    <row r="267" spans="1:15">
      <c r="A267" t="s">
        <v>20926</v>
      </c>
      <c r="B267" t="s">
        <v>23518</v>
      </c>
      <c r="C267" t="s">
        <v>34789</v>
      </c>
      <c r="D267">
        <v>2</v>
      </c>
      <c r="E267">
        <v>519</v>
      </c>
      <c r="F267">
        <v>20</v>
      </c>
      <c r="G267">
        <v>4852</v>
      </c>
      <c r="H267">
        <v>0.64716228086234595</v>
      </c>
      <c r="I267">
        <v>0.99999992706362995</v>
      </c>
      <c r="J267">
        <v>0.94182818615411101</v>
      </c>
      <c r="K267" t="s">
        <v>34512</v>
      </c>
      <c r="L267">
        <v>2</v>
      </c>
      <c r="M267" t="s">
        <v>22245</v>
      </c>
      <c r="N267">
        <v>0.1</v>
      </c>
      <c r="O267">
        <v>3.85356454720617E-3</v>
      </c>
    </row>
    <row r="268" spans="1:15">
      <c r="A268" t="s">
        <v>20926</v>
      </c>
      <c r="B268" t="s">
        <v>23513</v>
      </c>
      <c r="C268" t="s">
        <v>34789</v>
      </c>
      <c r="D268">
        <v>3</v>
      </c>
      <c r="E268">
        <v>354</v>
      </c>
      <c r="F268">
        <v>26</v>
      </c>
      <c r="G268">
        <v>5264</v>
      </c>
      <c r="H268">
        <v>0.25291515931740199</v>
      </c>
      <c r="I268">
        <v>0.99999799146666302</v>
      </c>
      <c r="J268">
        <v>0.956935877001591</v>
      </c>
      <c r="K268" t="s">
        <v>24744</v>
      </c>
      <c r="L268">
        <v>3</v>
      </c>
      <c r="M268" t="s">
        <v>22245</v>
      </c>
      <c r="N268">
        <v>0.115384615384615</v>
      </c>
      <c r="O268">
        <v>8.4745762711864406E-3</v>
      </c>
    </row>
    <row r="269" spans="1:15">
      <c r="A269" t="s">
        <v>21025</v>
      </c>
      <c r="B269" t="s">
        <v>23511</v>
      </c>
      <c r="C269" t="s">
        <v>34791</v>
      </c>
      <c r="D269">
        <v>63</v>
      </c>
      <c r="E269">
        <v>4023</v>
      </c>
      <c r="F269">
        <v>80</v>
      </c>
      <c r="G269">
        <v>5096</v>
      </c>
      <c r="H269">
        <v>0.58162904623481904</v>
      </c>
      <c r="I269">
        <v>0.82812897535338603</v>
      </c>
      <c r="J269">
        <v>0.58308676314267605</v>
      </c>
      <c r="K269" t="s">
        <v>34792</v>
      </c>
      <c r="L269">
        <v>63</v>
      </c>
      <c r="M269" t="s">
        <v>22245</v>
      </c>
      <c r="N269">
        <v>0.78749999999999998</v>
      </c>
      <c r="O269">
        <v>1.5659955257270701E-2</v>
      </c>
    </row>
    <row r="270" spans="1:15">
      <c r="A270" t="s">
        <v>21025</v>
      </c>
      <c r="B270" t="s">
        <v>23518</v>
      </c>
      <c r="C270" t="s">
        <v>34791</v>
      </c>
      <c r="D270">
        <v>7</v>
      </c>
      <c r="E270">
        <v>519</v>
      </c>
      <c r="F270">
        <v>78</v>
      </c>
      <c r="G270">
        <v>4852</v>
      </c>
      <c r="H270">
        <v>0.743624626966637</v>
      </c>
      <c r="I270">
        <v>0.99999992706362995</v>
      </c>
      <c r="J270">
        <v>0.94182818615411101</v>
      </c>
      <c r="K270" t="s">
        <v>34793</v>
      </c>
      <c r="L270">
        <v>7</v>
      </c>
      <c r="M270" t="s">
        <v>22245</v>
      </c>
      <c r="N270">
        <v>8.9743589743589702E-2</v>
      </c>
      <c r="O270">
        <v>1.34874759152216E-2</v>
      </c>
    </row>
    <row r="271" spans="1:15">
      <c r="A271" t="s">
        <v>21025</v>
      </c>
      <c r="B271" t="s">
        <v>23513</v>
      </c>
      <c r="C271" t="s">
        <v>34791</v>
      </c>
      <c r="D271">
        <v>14</v>
      </c>
      <c r="E271">
        <v>354</v>
      </c>
      <c r="F271">
        <v>98</v>
      </c>
      <c r="G271">
        <v>5264</v>
      </c>
      <c r="H271">
        <v>5.4849484471486097E-3</v>
      </c>
      <c r="I271">
        <v>0.114635422545406</v>
      </c>
      <c r="J271">
        <v>0.109698968942972</v>
      </c>
      <c r="K271" t="s">
        <v>34794</v>
      </c>
      <c r="L271">
        <v>14</v>
      </c>
      <c r="M271" t="s">
        <v>22245</v>
      </c>
      <c r="N271">
        <v>0.14285714285714299</v>
      </c>
      <c r="O271">
        <v>3.9548022598870101E-2</v>
      </c>
    </row>
    <row r="272" spans="1:15">
      <c r="A272" t="s">
        <v>21175</v>
      </c>
      <c r="B272" t="s">
        <v>23511</v>
      </c>
      <c r="C272" t="s">
        <v>34795</v>
      </c>
      <c r="D272">
        <v>6</v>
      </c>
      <c r="E272">
        <v>4023</v>
      </c>
      <c r="F272">
        <v>11</v>
      </c>
      <c r="G272">
        <v>5096</v>
      </c>
      <c r="H272">
        <v>0.98506075958740702</v>
      </c>
      <c r="I272">
        <v>0.99999999998592004</v>
      </c>
      <c r="J272">
        <v>0.70410139059033205</v>
      </c>
      <c r="K272" t="s">
        <v>34796</v>
      </c>
      <c r="L272">
        <v>6</v>
      </c>
      <c r="M272" t="s">
        <v>22245</v>
      </c>
      <c r="N272">
        <v>0.54545454545454497</v>
      </c>
      <c r="O272">
        <v>1.4914243102162601E-3</v>
      </c>
    </row>
    <row r="273" spans="1:15">
      <c r="A273" t="s">
        <v>21175</v>
      </c>
      <c r="B273" t="s">
        <v>23518</v>
      </c>
      <c r="C273" t="s">
        <v>34795</v>
      </c>
      <c r="D273">
        <v>8</v>
      </c>
      <c r="E273">
        <v>519</v>
      </c>
      <c r="F273">
        <v>15</v>
      </c>
      <c r="G273">
        <v>4852</v>
      </c>
      <c r="H273" s="34">
        <v>5.2873304482222401E-5</v>
      </c>
      <c r="I273">
        <v>3.2649265517772298E-3</v>
      </c>
      <c r="J273">
        <v>3.07500007646609E-3</v>
      </c>
      <c r="K273" t="s">
        <v>34797</v>
      </c>
      <c r="L273">
        <v>8</v>
      </c>
      <c r="M273" t="s">
        <v>22245</v>
      </c>
      <c r="N273">
        <v>0.53333333333333299</v>
      </c>
      <c r="O273">
        <v>1.5414258188824701E-2</v>
      </c>
    </row>
    <row r="274" spans="1:15">
      <c r="A274" t="s">
        <v>21002</v>
      </c>
      <c r="B274" t="s">
        <v>23513</v>
      </c>
      <c r="C274" t="s">
        <v>34798</v>
      </c>
      <c r="D274">
        <v>10</v>
      </c>
      <c r="E274">
        <v>354</v>
      </c>
      <c r="F274">
        <v>85</v>
      </c>
      <c r="G274">
        <v>5264</v>
      </c>
      <c r="H274">
        <v>5.7542612294546498E-2</v>
      </c>
      <c r="I274">
        <v>0.57268599855048596</v>
      </c>
      <c r="J274">
        <v>0.54802487899568098</v>
      </c>
      <c r="K274" t="s">
        <v>34799</v>
      </c>
      <c r="L274">
        <v>10</v>
      </c>
      <c r="M274" t="s">
        <v>22245</v>
      </c>
      <c r="N274">
        <v>0.11764705882352899</v>
      </c>
      <c r="O274">
        <v>2.82485875706215E-2</v>
      </c>
    </row>
    <row r="275" spans="1:15">
      <c r="A275" t="s">
        <v>21002</v>
      </c>
      <c r="B275" t="s">
        <v>23511</v>
      </c>
      <c r="C275" t="s">
        <v>34798</v>
      </c>
      <c r="D275">
        <v>68</v>
      </c>
      <c r="E275">
        <v>4023</v>
      </c>
      <c r="F275">
        <v>92</v>
      </c>
      <c r="G275">
        <v>5096</v>
      </c>
      <c r="H275">
        <v>0.90466016001603</v>
      </c>
      <c r="I275">
        <v>0.99999999998592004</v>
      </c>
      <c r="J275">
        <v>0.70410139059033205</v>
      </c>
      <c r="K275" t="s">
        <v>34800</v>
      </c>
      <c r="L275">
        <v>68</v>
      </c>
      <c r="M275" t="s">
        <v>22245</v>
      </c>
      <c r="N275">
        <v>0.73913043478260898</v>
      </c>
      <c r="O275">
        <v>1.6902808849117601E-2</v>
      </c>
    </row>
    <row r="276" spans="1:15">
      <c r="A276" t="s">
        <v>21002</v>
      </c>
      <c r="B276" t="s">
        <v>23518</v>
      </c>
      <c r="C276" t="s">
        <v>34798</v>
      </c>
      <c r="D276">
        <v>14</v>
      </c>
      <c r="E276">
        <v>519</v>
      </c>
      <c r="F276">
        <v>97</v>
      </c>
      <c r="G276">
        <v>4852</v>
      </c>
      <c r="H276">
        <v>0.14995726111833901</v>
      </c>
      <c r="I276">
        <v>0.97472219726920595</v>
      </c>
      <c r="J276">
        <v>0.91802090601531805</v>
      </c>
      <c r="K276" t="s">
        <v>34801</v>
      </c>
      <c r="L276">
        <v>14</v>
      </c>
      <c r="M276" t="s">
        <v>22245</v>
      </c>
      <c r="N276">
        <v>0.14432989690721601</v>
      </c>
      <c r="O276">
        <v>2.6974951830443201E-2</v>
      </c>
    </row>
    <row r="277" spans="1:15">
      <c r="A277" t="s">
        <v>20959</v>
      </c>
      <c r="B277" t="s">
        <v>23511</v>
      </c>
      <c r="C277" t="s">
        <v>34802</v>
      </c>
      <c r="D277">
        <v>53</v>
      </c>
      <c r="E277">
        <v>4023</v>
      </c>
      <c r="F277">
        <v>62</v>
      </c>
      <c r="G277">
        <v>5096</v>
      </c>
      <c r="H277">
        <v>0.130588506805945</v>
      </c>
      <c r="I277">
        <v>0.29138778757445899</v>
      </c>
      <c r="J277">
        <v>0.20516654643510601</v>
      </c>
      <c r="K277" t="s">
        <v>34803</v>
      </c>
      <c r="L277">
        <v>53</v>
      </c>
      <c r="M277" t="s">
        <v>34804</v>
      </c>
      <c r="N277">
        <v>0.85483870967741904</v>
      </c>
      <c r="O277">
        <v>1.3174248073576899E-2</v>
      </c>
    </row>
    <row r="278" spans="1:15">
      <c r="A278" t="s">
        <v>20959</v>
      </c>
      <c r="B278" t="s">
        <v>23513</v>
      </c>
      <c r="C278" t="s">
        <v>34802</v>
      </c>
      <c r="D278">
        <v>3</v>
      </c>
      <c r="E278">
        <v>354</v>
      </c>
      <c r="F278">
        <v>60</v>
      </c>
      <c r="G278">
        <v>5264</v>
      </c>
      <c r="H278">
        <v>0.778755124680794</v>
      </c>
      <c r="I278">
        <v>0.99999799146666302</v>
      </c>
      <c r="J278">
        <v>0.956935877001591</v>
      </c>
      <c r="K278" t="s">
        <v>34805</v>
      </c>
      <c r="L278">
        <v>3</v>
      </c>
      <c r="M278" t="s">
        <v>34804</v>
      </c>
      <c r="N278">
        <v>0.05</v>
      </c>
      <c r="O278">
        <v>8.4745762711864406E-3</v>
      </c>
    </row>
    <row r="279" spans="1:15">
      <c r="A279" t="s">
        <v>20919</v>
      </c>
      <c r="B279" t="s">
        <v>23511</v>
      </c>
      <c r="C279" t="s">
        <v>34806</v>
      </c>
      <c r="D279">
        <v>69</v>
      </c>
      <c r="E279">
        <v>4023</v>
      </c>
      <c r="F279">
        <v>73</v>
      </c>
      <c r="G279">
        <v>5096</v>
      </c>
      <c r="H279">
        <v>2.03886390660694E-4</v>
      </c>
      <c r="I279">
        <v>4.0641353871698404E-3</v>
      </c>
      <c r="J279">
        <v>2.86156337769396E-3</v>
      </c>
      <c r="K279" t="s">
        <v>34807</v>
      </c>
      <c r="L279">
        <v>69</v>
      </c>
      <c r="M279" t="s">
        <v>34804</v>
      </c>
      <c r="N279">
        <v>0.94520547945205502</v>
      </c>
      <c r="O279">
        <v>1.7151379567487E-2</v>
      </c>
    </row>
    <row r="280" spans="1:15">
      <c r="A280" t="s">
        <v>20919</v>
      </c>
      <c r="B280" t="s">
        <v>23518</v>
      </c>
      <c r="C280" t="s">
        <v>34806</v>
      </c>
      <c r="D280">
        <v>1</v>
      </c>
      <c r="E280">
        <v>519</v>
      </c>
      <c r="F280">
        <v>64</v>
      </c>
      <c r="G280">
        <v>4852</v>
      </c>
      <c r="H280">
        <v>0.99931808610400297</v>
      </c>
      <c r="I280">
        <v>0.99999992706362995</v>
      </c>
      <c r="J280">
        <v>0.94182818615411101</v>
      </c>
      <c r="K280" t="s">
        <v>25031</v>
      </c>
      <c r="L280">
        <v>1</v>
      </c>
      <c r="M280" t="s">
        <v>34804</v>
      </c>
      <c r="N280">
        <v>1.5625E-2</v>
      </c>
      <c r="O280">
        <v>1.92678227360308E-3</v>
      </c>
    </row>
    <row r="281" spans="1:15">
      <c r="A281" t="s">
        <v>20919</v>
      </c>
      <c r="B281" t="s">
        <v>23513</v>
      </c>
      <c r="C281" t="s">
        <v>34806</v>
      </c>
      <c r="D281">
        <v>1</v>
      </c>
      <c r="E281">
        <v>354</v>
      </c>
      <c r="F281">
        <v>73</v>
      </c>
      <c r="G281">
        <v>5264</v>
      </c>
      <c r="H281">
        <v>0.99401440554651699</v>
      </c>
      <c r="I281">
        <v>0.99999799146666302</v>
      </c>
      <c r="J281">
        <v>0.956935877001591</v>
      </c>
      <c r="K281" t="s">
        <v>23888</v>
      </c>
      <c r="L281">
        <v>1</v>
      </c>
      <c r="M281" t="s">
        <v>34804</v>
      </c>
      <c r="N281">
        <v>1.3698630136986301E-2</v>
      </c>
      <c r="O281">
        <v>2.8248587570621499E-3</v>
      </c>
    </row>
    <row r="282" spans="1:15">
      <c r="A282" t="s">
        <v>21073</v>
      </c>
      <c r="B282" t="s">
        <v>23518</v>
      </c>
      <c r="C282" t="s">
        <v>34808</v>
      </c>
      <c r="D282">
        <v>3</v>
      </c>
      <c r="E282">
        <v>519</v>
      </c>
      <c r="F282">
        <v>60</v>
      </c>
      <c r="G282">
        <v>4852</v>
      </c>
      <c r="H282">
        <v>0.96296622439991597</v>
      </c>
      <c r="I282">
        <v>0.99999992706362995</v>
      </c>
      <c r="J282">
        <v>0.94182818615411101</v>
      </c>
      <c r="K282" t="s">
        <v>34722</v>
      </c>
      <c r="L282">
        <v>3</v>
      </c>
      <c r="M282" t="s">
        <v>34804</v>
      </c>
      <c r="N282">
        <v>0.05</v>
      </c>
      <c r="O282">
        <v>5.78034682080925E-3</v>
      </c>
    </row>
    <row r="283" spans="1:15">
      <c r="A283" t="s">
        <v>21073</v>
      </c>
      <c r="B283" t="s">
        <v>23511</v>
      </c>
      <c r="C283" t="s">
        <v>34808</v>
      </c>
      <c r="D283">
        <v>57</v>
      </c>
      <c r="E283">
        <v>4023</v>
      </c>
      <c r="F283">
        <v>62</v>
      </c>
      <c r="G283">
        <v>5096</v>
      </c>
      <c r="H283">
        <v>5.1416763784514997E-3</v>
      </c>
      <c r="I283">
        <v>3.2028359107437503E-2</v>
      </c>
      <c r="J283">
        <v>2.25512121861908E-2</v>
      </c>
      <c r="K283" t="s">
        <v>34809</v>
      </c>
      <c r="L283">
        <v>57</v>
      </c>
      <c r="M283" t="s">
        <v>34804</v>
      </c>
      <c r="N283">
        <v>0.91935483870967705</v>
      </c>
      <c r="O283">
        <v>1.4168530947054401E-2</v>
      </c>
    </row>
    <row r="284" spans="1:15">
      <c r="A284" t="s">
        <v>20898</v>
      </c>
      <c r="B284" t="s">
        <v>23513</v>
      </c>
      <c r="C284" t="s">
        <v>34810</v>
      </c>
      <c r="D284">
        <v>7</v>
      </c>
      <c r="E284">
        <v>354</v>
      </c>
      <c r="F284">
        <v>82</v>
      </c>
      <c r="G284">
        <v>5264</v>
      </c>
      <c r="H284">
        <v>0.31275018720666298</v>
      </c>
      <c r="I284">
        <v>0.99999799146666302</v>
      </c>
      <c r="J284">
        <v>0.956935877001591</v>
      </c>
      <c r="K284" t="s">
        <v>34811</v>
      </c>
      <c r="L284">
        <v>7</v>
      </c>
      <c r="M284" t="s">
        <v>34804</v>
      </c>
      <c r="N284">
        <v>8.5365853658536606E-2</v>
      </c>
      <c r="O284">
        <v>1.9774011299434999E-2</v>
      </c>
    </row>
    <row r="285" spans="1:15">
      <c r="A285" t="s">
        <v>20898</v>
      </c>
      <c r="B285" t="s">
        <v>23511</v>
      </c>
      <c r="C285" t="s">
        <v>34810</v>
      </c>
      <c r="D285">
        <v>61</v>
      </c>
      <c r="E285">
        <v>4023</v>
      </c>
      <c r="F285">
        <v>76</v>
      </c>
      <c r="G285">
        <v>5096</v>
      </c>
      <c r="H285">
        <v>0.45386399108981301</v>
      </c>
      <c r="I285">
        <v>0.740992557369345</v>
      </c>
      <c r="J285">
        <v>0.52173389006818904</v>
      </c>
      <c r="K285" t="s">
        <v>34812</v>
      </c>
      <c r="L285">
        <v>61</v>
      </c>
      <c r="M285" t="s">
        <v>34804</v>
      </c>
      <c r="N285">
        <v>0.80263157894736803</v>
      </c>
      <c r="O285">
        <v>1.51628138205319E-2</v>
      </c>
    </row>
    <row r="286" spans="1:15">
      <c r="A286" t="s">
        <v>20898</v>
      </c>
      <c r="B286" t="s">
        <v>23518</v>
      </c>
      <c r="C286" t="s">
        <v>34810</v>
      </c>
      <c r="D286">
        <v>4</v>
      </c>
      <c r="E286">
        <v>519</v>
      </c>
      <c r="F286">
        <v>63</v>
      </c>
      <c r="G286">
        <v>4852</v>
      </c>
      <c r="H286">
        <v>0.91722788627267304</v>
      </c>
      <c r="I286">
        <v>0.99999992706362995</v>
      </c>
      <c r="J286">
        <v>0.94182818615411101</v>
      </c>
      <c r="K286" t="s">
        <v>34813</v>
      </c>
      <c r="L286">
        <v>4</v>
      </c>
      <c r="M286" t="s">
        <v>34804</v>
      </c>
      <c r="N286">
        <v>6.3492063492063502E-2</v>
      </c>
      <c r="O286">
        <v>7.7071290944123296E-3</v>
      </c>
    </row>
    <row r="287" spans="1:15">
      <c r="A287" t="s">
        <v>20924</v>
      </c>
      <c r="B287" t="s">
        <v>23511</v>
      </c>
      <c r="C287" t="s">
        <v>34814</v>
      </c>
      <c r="D287">
        <v>49</v>
      </c>
      <c r="E287">
        <v>4023</v>
      </c>
      <c r="F287">
        <v>51</v>
      </c>
      <c r="G287">
        <v>5096</v>
      </c>
      <c r="H287">
        <v>5.8372930161451999E-4</v>
      </c>
      <c r="I287">
        <v>6.97885689665968E-3</v>
      </c>
      <c r="J287">
        <v>4.9138228457381999E-3</v>
      </c>
      <c r="K287" t="s">
        <v>34815</v>
      </c>
      <c r="L287">
        <v>49</v>
      </c>
      <c r="M287" t="s">
        <v>34816</v>
      </c>
      <c r="N287">
        <v>0.96078431372549</v>
      </c>
      <c r="O287">
        <v>1.21799652000994E-2</v>
      </c>
    </row>
    <row r="288" spans="1:15">
      <c r="A288" t="s">
        <v>21145</v>
      </c>
      <c r="B288" t="s">
        <v>23511</v>
      </c>
      <c r="C288" t="s">
        <v>34817</v>
      </c>
      <c r="D288">
        <v>16</v>
      </c>
      <c r="E288">
        <v>4023</v>
      </c>
      <c r="F288">
        <v>17</v>
      </c>
      <c r="G288">
        <v>5096</v>
      </c>
      <c r="H288">
        <v>9.9042856722746403E-2</v>
      </c>
      <c r="I288">
        <v>0.24225040055953401</v>
      </c>
      <c r="J288">
        <v>0.17056884390743399</v>
      </c>
      <c r="K288" t="s">
        <v>34818</v>
      </c>
      <c r="L288">
        <v>16</v>
      </c>
      <c r="M288" t="s">
        <v>34816</v>
      </c>
      <c r="N288">
        <v>0.94117647058823495</v>
      </c>
      <c r="O288">
        <v>3.9771314939100197E-3</v>
      </c>
    </row>
    <row r="289" spans="1:15">
      <c r="A289" t="s">
        <v>20945</v>
      </c>
      <c r="B289" t="s">
        <v>23518</v>
      </c>
      <c r="C289" t="s">
        <v>34819</v>
      </c>
      <c r="D289">
        <v>4</v>
      </c>
      <c r="E289">
        <v>519</v>
      </c>
      <c r="F289">
        <v>9</v>
      </c>
      <c r="G289">
        <v>4852</v>
      </c>
      <c r="H289">
        <v>1.05082515172975E-2</v>
      </c>
      <c r="I289">
        <v>0.18539558034089201</v>
      </c>
      <c r="J289">
        <v>0.174610795888929</v>
      </c>
      <c r="K289" t="s">
        <v>34820</v>
      </c>
      <c r="L289">
        <v>4</v>
      </c>
      <c r="M289" t="s">
        <v>34821</v>
      </c>
      <c r="N289">
        <v>0.44444444444444398</v>
      </c>
      <c r="O289">
        <v>7.7071290944123296E-3</v>
      </c>
    </row>
    <row r="290" spans="1:15">
      <c r="A290" t="s">
        <v>20945</v>
      </c>
      <c r="B290" t="s">
        <v>23511</v>
      </c>
      <c r="C290" t="s">
        <v>34819</v>
      </c>
      <c r="D290">
        <v>5</v>
      </c>
      <c r="E290">
        <v>4023</v>
      </c>
      <c r="F290">
        <v>9</v>
      </c>
      <c r="G290">
        <v>5096</v>
      </c>
      <c r="H290">
        <v>0.97581430784211898</v>
      </c>
      <c r="I290">
        <v>0.99999999998592004</v>
      </c>
      <c r="J290">
        <v>0.70410139059033205</v>
      </c>
      <c r="K290" t="s">
        <v>34822</v>
      </c>
      <c r="L290">
        <v>5</v>
      </c>
      <c r="M290" t="s">
        <v>34821</v>
      </c>
      <c r="N290">
        <v>0.55555555555555602</v>
      </c>
      <c r="O290">
        <v>1.24285359184688E-3</v>
      </c>
    </row>
    <row r="291" spans="1:15">
      <c r="A291" t="s">
        <v>20989</v>
      </c>
      <c r="B291" t="s">
        <v>23511</v>
      </c>
      <c r="C291" t="s">
        <v>34823</v>
      </c>
      <c r="D291">
        <v>10</v>
      </c>
      <c r="E291">
        <v>4023</v>
      </c>
      <c r="F291">
        <v>11</v>
      </c>
      <c r="G291">
        <v>5096</v>
      </c>
      <c r="H291">
        <v>0.29167696191088899</v>
      </c>
      <c r="I291">
        <v>0.54168578640593601</v>
      </c>
      <c r="J291">
        <v>0.38140171547680801</v>
      </c>
      <c r="K291" t="s">
        <v>34824</v>
      </c>
      <c r="L291">
        <v>10</v>
      </c>
      <c r="M291" t="s">
        <v>34821</v>
      </c>
      <c r="N291">
        <v>0.90909090909090895</v>
      </c>
      <c r="O291">
        <v>2.4857071836937601E-3</v>
      </c>
    </row>
    <row r="292" spans="1:15">
      <c r="A292" t="s">
        <v>21170</v>
      </c>
      <c r="B292" t="s">
        <v>23511</v>
      </c>
      <c r="C292" t="s">
        <v>34825</v>
      </c>
      <c r="D292">
        <v>2</v>
      </c>
      <c r="E292">
        <v>4023</v>
      </c>
      <c r="F292">
        <v>2</v>
      </c>
      <c r="G292">
        <v>5096</v>
      </c>
      <c r="H292">
        <v>0.62318715211607401</v>
      </c>
      <c r="I292">
        <v>0.84696799310320903</v>
      </c>
      <c r="J292">
        <v>0.59635134173786997</v>
      </c>
      <c r="K292" t="s">
        <v>27043</v>
      </c>
      <c r="L292">
        <v>2</v>
      </c>
      <c r="M292" t="s">
        <v>34821</v>
      </c>
      <c r="N292">
        <v>1</v>
      </c>
      <c r="O292">
        <v>4.9714143673875203E-4</v>
      </c>
    </row>
    <row r="293" spans="1:15">
      <c r="A293" t="s">
        <v>21085</v>
      </c>
      <c r="B293" t="s">
        <v>23518</v>
      </c>
      <c r="C293" t="s">
        <v>34826</v>
      </c>
      <c r="D293">
        <v>12</v>
      </c>
      <c r="E293">
        <v>519</v>
      </c>
      <c r="F293">
        <v>111</v>
      </c>
      <c r="G293">
        <v>4852</v>
      </c>
      <c r="H293">
        <v>0.53066001989034794</v>
      </c>
      <c r="I293">
        <v>0.99999992706362995</v>
      </c>
      <c r="J293">
        <v>0.94182818615411101</v>
      </c>
      <c r="K293" t="s">
        <v>34827</v>
      </c>
      <c r="L293">
        <v>12</v>
      </c>
      <c r="M293" t="s">
        <v>34753</v>
      </c>
      <c r="N293">
        <v>0.108108108108108</v>
      </c>
      <c r="O293">
        <v>2.3121387283237E-2</v>
      </c>
    </row>
    <row r="294" spans="1:15">
      <c r="A294" t="s">
        <v>21085</v>
      </c>
      <c r="B294" t="s">
        <v>23513</v>
      </c>
      <c r="C294" t="s">
        <v>34826</v>
      </c>
      <c r="D294">
        <v>7</v>
      </c>
      <c r="E294">
        <v>354</v>
      </c>
      <c r="F294">
        <v>93</v>
      </c>
      <c r="G294">
        <v>5264</v>
      </c>
      <c r="H294">
        <v>0.43610230565303199</v>
      </c>
      <c r="I294">
        <v>0.99999799146666302</v>
      </c>
      <c r="J294">
        <v>0.956935877001591</v>
      </c>
      <c r="K294" t="s">
        <v>34828</v>
      </c>
      <c r="L294">
        <v>7</v>
      </c>
      <c r="M294" t="s">
        <v>34753</v>
      </c>
      <c r="N294">
        <v>7.5268817204301106E-2</v>
      </c>
      <c r="O294">
        <v>1.9774011299434999E-2</v>
      </c>
    </row>
    <row r="295" spans="1:15">
      <c r="A295" t="s">
        <v>21085</v>
      </c>
      <c r="B295" t="s">
        <v>23511</v>
      </c>
      <c r="C295" t="s">
        <v>34826</v>
      </c>
      <c r="D295">
        <v>86</v>
      </c>
      <c r="E295">
        <v>4023</v>
      </c>
      <c r="F295">
        <v>111</v>
      </c>
      <c r="G295">
        <v>5096</v>
      </c>
      <c r="H295">
        <v>0.69740617640166302</v>
      </c>
      <c r="I295">
        <v>0.91058710368601403</v>
      </c>
      <c r="J295">
        <v>0.64114564596797297</v>
      </c>
      <c r="K295" t="s">
        <v>34829</v>
      </c>
      <c r="L295">
        <v>86</v>
      </c>
      <c r="M295" t="s">
        <v>34753</v>
      </c>
      <c r="N295">
        <v>0.77477477477477497</v>
      </c>
      <c r="O295">
        <v>2.1377081779766299E-2</v>
      </c>
    </row>
    <row r="296" spans="1:15">
      <c r="A296" t="s">
        <v>20935</v>
      </c>
      <c r="B296" t="s">
        <v>23518</v>
      </c>
      <c r="C296" t="s">
        <v>34830</v>
      </c>
      <c r="D296">
        <v>41</v>
      </c>
      <c r="E296">
        <v>519</v>
      </c>
      <c r="F296">
        <v>143</v>
      </c>
      <c r="G296">
        <v>4852</v>
      </c>
      <c r="H296" s="34">
        <v>1.24770799636008E-9</v>
      </c>
      <c r="I296" s="34">
        <v>3.0818387510094099E-7</v>
      </c>
      <c r="J296" s="34">
        <v>2.9025628125850399E-7</v>
      </c>
      <c r="K296" t="s">
        <v>34831</v>
      </c>
      <c r="L296">
        <v>41</v>
      </c>
      <c r="M296" t="s">
        <v>34753</v>
      </c>
      <c r="N296">
        <v>0.286713286713287</v>
      </c>
      <c r="O296">
        <v>7.8998073217726394E-2</v>
      </c>
    </row>
    <row r="297" spans="1:15">
      <c r="A297" t="s">
        <v>20935</v>
      </c>
      <c r="B297" t="s">
        <v>23513</v>
      </c>
      <c r="C297" t="s">
        <v>34830</v>
      </c>
      <c r="D297">
        <v>19</v>
      </c>
      <c r="E297">
        <v>354</v>
      </c>
      <c r="F297">
        <v>132</v>
      </c>
      <c r="G297">
        <v>5264</v>
      </c>
      <c r="H297">
        <v>1.1880575388555699E-3</v>
      </c>
      <c r="I297">
        <v>4.1384004270135701E-2</v>
      </c>
      <c r="J297">
        <v>3.96019179618523E-2</v>
      </c>
      <c r="K297" t="s">
        <v>34832</v>
      </c>
      <c r="L297">
        <v>19</v>
      </c>
      <c r="M297" t="s">
        <v>34753</v>
      </c>
      <c r="N297">
        <v>0.14393939393939401</v>
      </c>
      <c r="O297">
        <v>5.3672316384180803E-2</v>
      </c>
    </row>
    <row r="298" spans="1:15">
      <c r="A298" t="s">
        <v>20935</v>
      </c>
      <c r="B298" t="s">
        <v>23511</v>
      </c>
      <c r="C298" t="s">
        <v>34830</v>
      </c>
      <c r="D298">
        <v>75</v>
      </c>
      <c r="E298">
        <v>4023</v>
      </c>
      <c r="F298">
        <v>138</v>
      </c>
      <c r="G298">
        <v>5096</v>
      </c>
      <c r="H298">
        <v>0.99999999998592004</v>
      </c>
      <c r="I298">
        <v>0.99999999998592004</v>
      </c>
      <c r="J298">
        <v>0.70410139059033205</v>
      </c>
      <c r="K298" t="s">
        <v>34833</v>
      </c>
      <c r="L298">
        <v>75</v>
      </c>
      <c r="M298" t="s">
        <v>34753</v>
      </c>
      <c r="N298">
        <v>0.54347826086956497</v>
      </c>
      <c r="O298">
        <v>1.8642803877703201E-2</v>
      </c>
    </row>
    <row r="299" spans="1:15">
      <c r="A299" t="s">
        <v>21046</v>
      </c>
      <c r="B299" t="s">
        <v>23511</v>
      </c>
      <c r="C299" t="s">
        <v>15197</v>
      </c>
      <c r="D299">
        <v>165</v>
      </c>
      <c r="E299">
        <v>4023</v>
      </c>
      <c r="F299">
        <v>203</v>
      </c>
      <c r="G299">
        <v>5096</v>
      </c>
      <c r="H299">
        <v>0.23013645653394799</v>
      </c>
      <c r="I299">
        <v>0.45873867002433499</v>
      </c>
      <c r="J299">
        <v>0.32299853548624202</v>
      </c>
      <c r="K299" t="s">
        <v>34834</v>
      </c>
      <c r="L299">
        <v>165</v>
      </c>
      <c r="M299" t="s">
        <v>34753</v>
      </c>
      <c r="N299">
        <v>0.81280788177339902</v>
      </c>
      <c r="O299">
        <v>4.1014168530947102E-2</v>
      </c>
    </row>
    <row r="300" spans="1:15">
      <c r="A300" t="s">
        <v>21046</v>
      </c>
      <c r="B300" t="s">
        <v>23513</v>
      </c>
      <c r="C300" t="s">
        <v>15197</v>
      </c>
      <c r="D300">
        <v>14</v>
      </c>
      <c r="E300">
        <v>354</v>
      </c>
      <c r="F300">
        <v>195</v>
      </c>
      <c r="G300">
        <v>5264</v>
      </c>
      <c r="H300">
        <v>0.43992981020935801</v>
      </c>
      <c r="I300">
        <v>0.99999799146666302</v>
      </c>
      <c r="J300">
        <v>0.956935877001591</v>
      </c>
      <c r="K300" t="s">
        <v>34835</v>
      </c>
      <c r="L300">
        <v>14</v>
      </c>
      <c r="M300" t="s">
        <v>34753</v>
      </c>
      <c r="N300">
        <v>7.1794871794871803E-2</v>
      </c>
      <c r="O300">
        <v>3.9548022598870101E-2</v>
      </c>
    </row>
    <row r="301" spans="1:15">
      <c r="A301" t="s">
        <v>21046</v>
      </c>
      <c r="B301" t="s">
        <v>23518</v>
      </c>
      <c r="C301" t="s">
        <v>15197</v>
      </c>
      <c r="D301">
        <v>13</v>
      </c>
      <c r="E301">
        <v>519</v>
      </c>
      <c r="F301">
        <v>180</v>
      </c>
      <c r="G301">
        <v>4852</v>
      </c>
      <c r="H301">
        <v>0.95772057033315805</v>
      </c>
      <c r="I301">
        <v>0.99999992706362995</v>
      </c>
      <c r="J301">
        <v>0.94182818615411101</v>
      </c>
      <c r="K301" t="s">
        <v>34836</v>
      </c>
      <c r="L301">
        <v>13</v>
      </c>
      <c r="M301" t="s">
        <v>34753</v>
      </c>
      <c r="N301">
        <v>7.2222222222222202E-2</v>
      </c>
      <c r="O301">
        <v>2.50481695568401E-2</v>
      </c>
    </row>
    <row r="302" spans="1:15">
      <c r="A302" t="s">
        <v>21045</v>
      </c>
      <c r="B302" t="s">
        <v>23511</v>
      </c>
      <c r="C302" t="s">
        <v>34837</v>
      </c>
      <c r="D302">
        <v>97</v>
      </c>
      <c r="E302">
        <v>4023</v>
      </c>
      <c r="F302">
        <v>112</v>
      </c>
      <c r="G302">
        <v>5096</v>
      </c>
      <c r="H302">
        <v>2.4807254981945501E-2</v>
      </c>
      <c r="I302">
        <v>8.4288286813655897E-2</v>
      </c>
      <c r="J302">
        <v>5.9347499956807499E-2</v>
      </c>
      <c r="K302" t="s">
        <v>34838</v>
      </c>
      <c r="L302">
        <v>97</v>
      </c>
      <c r="M302" t="s">
        <v>34753</v>
      </c>
      <c r="N302">
        <v>0.86607142857142905</v>
      </c>
      <c r="O302">
        <v>2.4111359681829501E-2</v>
      </c>
    </row>
    <row r="303" spans="1:15">
      <c r="A303" t="s">
        <v>21045</v>
      </c>
      <c r="B303" t="s">
        <v>23518</v>
      </c>
      <c r="C303" t="s">
        <v>34837</v>
      </c>
      <c r="D303">
        <v>7</v>
      </c>
      <c r="E303">
        <v>519</v>
      </c>
      <c r="F303">
        <v>100</v>
      </c>
      <c r="G303">
        <v>4852</v>
      </c>
      <c r="H303">
        <v>0.92221425701939497</v>
      </c>
      <c r="I303">
        <v>0.99999992706362995</v>
      </c>
      <c r="J303">
        <v>0.94182818615411101</v>
      </c>
      <c r="K303" t="s">
        <v>34839</v>
      </c>
      <c r="L303">
        <v>7</v>
      </c>
      <c r="M303" t="s">
        <v>34753</v>
      </c>
      <c r="N303">
        <v>7.0000000000000007E-2</v>
      </c>
      <c r="O303">
        <v>1.34874759152216E-2</v>
      </c>
    </row>
    <row r="304" spans="1:15">
      <c r="A304" t="s">
        <v>21045</v>
      </c>
      <c r="B304" t="s">
        <v>23513</v>
      </c>
      <c r="C304" t="s">
        <v>34837</v>
      </c>
      <c r="D304">
        <v>8</v>
      </c>
      <c r="E304">
        <v>354</v>
      </c>
      <c r="F304">
        <v>126</v>
      </c>
      <c r="G304">
        <v>5264</v>
      </c>
      <c r="H304">
        <v>0.619949148152105</v>
      </c>
      <c r="I304">
        <v>0.99999799146666302</v>
      </c>
      <c r="J304">
        <v>0.956935877001591</v>
      </c>
      <c r="K304" t="s">
        <v>34840</v>
      </c>
      <c r="L304">
        <v>8</v>
      </c>
      <c r="M304" t="s">
        <v>34753</v>
      </c>
      <c r="N304">
        <v>6.3492063492063502E-2</v>
      </c>
      <c r="O304">
        <v>2.2598870056497199E-2</v>
      </c>
    </row>
    <row r="305" spans="1:15">
      <c r="A305" t="s">
        <v>21087</v>
      </c>
      <c r="B305" t="s">
        <v>23511</v>
      </c>
      <c r="C305" t="s">
        <v>34841</v>
      </c>
      <c r="D305">
        <v>63</v>
      </c>
      <c r="E305">
        <v>4023</v>
      </c>
      <c r="F305">
        <v>78</v>
      </c>
      <c r="G305">
        <v>5096</v>
      </c>
      <c r="H305">
        <v>0.40774132269829999</v>
      </c>
      <c r="I305">
        <v>0.70065893957926295</v>
      </c>
      <c r="J305">
        <v>0.49333493369425302</v>
      </c>
      <c r="K305" t="s">
        <v>34842</v>
      </c>
      <c r="L305">
        <v>63</v>
      </c>
      <c r="M305" t="s">
        <v>34753</v>
      </c>
      <c r="N305">
        <v>0.80769230769230804</v>
      </c>
      <c r="O305">
        <v>1.5659955257270701E-2</v>
      </c>
    </row>
    <row r="306" spans="1:15">
      <c r="A306" t="s">
        <v>21087</v>
      </c>
      <c r="B306" t="s">
        <v>23513</v>
      </c>
      <c r="C306" t="s">
        <v>34841</v>
      </c>
      <c r="D306">
        <v>4</v>
      </c>
      <c r="E306">
        <v>354</v>
      </c>
      <c r="F306">
        <v>79</v>
      </c>
      <c r="G306">
        <v>5264</v>
      </c>
      <c r="H306">
        <v>0.78813572620894001</v>
      </c>
      <c r="I306">
        <v>0.99999799146666302</v>
      </c>
      <c r="J306">
        <v>0.956935877001591</v>
      </c>
      <c r="K306" t="s">
        <v>34843</v>
      </c>
      <c r="L306">
        <v>4</v>
      </c>
      <c r="M306" t="s">
        <v>34753</v>
      </c>
      <c r="N306">
        <v>5.0632911392405097E-2</v>
      </c>
      <c r="O306">
        <v>1.12994350282486E-2</v>
      </c>
    </row>
    <row r="307" spans="1:15">
      <c r="A307" t="s">
        <v>21087</v>
      </c>
      <c r="B307" t="s">
        <v>23518</v>
      </c>
      <c r="C307" t="s">
        <v>34841</v>
      </c>
      <c r="D307">
        <v>5</v>
      </c>
      <c r="E307">
        <v>519</v>
      </c>
      <c r="F307">
        <v>76</v>
      </c>
      <c r="G307">
        <v>4852</v>
      </c>
      <c r="H307">
        <v>0.92121899803037299</v>
      </c>
      <c r="I307">
        <v>0.99999992706362995</v>
      </c>
      <c r="J307">
        <v>0.94182818615411101</v>
      </c>
      <c r="K307" t="s">
        <v>34844</v>
      </c>
      <c r="L307">
        <v>5</v>
      </c>
      <c r="M307" t="s">
        <v>34753</v>
      </c>
      <c r="N307">
        <v>6.5789473684210495E-2</v>
      </c>
      <c r="O307">
        <v>9.63391136801541E-3</v>
      </c>
    </row>
    <row r="308" spans="1:15">
      <c r="A308" t="s">
        <v>21005</v>
      </c>
      <c r="B308" t="s">
        <v>23511</v>
      </c>
      <c r="C308" t="s">
        <v>34845</v>
      </c>
      <c r="D308">
        <v>18</v>
      </c>
      <c r="E308">
        <v>4023</v>
      </c>
      <c r="F308">
        <v>29</v>
      </c>
      <c r="G308">
        <v>5096</v>
      </c>
      <c r="H308">
        <v>0.98964034143545898</v>
      </c>
      <c r="I308">
        <v>0.99999999998592004</v>
      </c>
      <c r="J308">
        <v>0.70410139059033205</v>
      </c>
      <c r="K308" t="s">
        <v>34846</v>
      </c>
      <c r="L308">
        <v>18</v>
      </c>
      <c r="M308" t="s">
        <v>34753</v>
      </c>
      <c r="N308">
        <v>0.62068965517241403</v>
      </c>
      <c r="O308">
        <v>4.4742729306487703E-3</v>
      </c>
    </row>
    <row r="309" spans="1:15">
      <c r="A309" t="s">
        <v>21005</v>
      </c>
      <c r="B309" t="s">
        <v>23513</v>
      </c>
      <c r="C309" t="s">
        <v>34845</v>
      </c>
      <c r="D309">
        <v>4</v>
      </c>
      <c r="E309">
        <v>354</v>
      </c>
      <c r="F309">
        <v>32</v>
      </c>
      <c r="G309">
        <v>5264</v>
      </c>
      <c r="H309">
        <v>0.16485552465491199</v>
      </c>
      <c r="I309">
        <v>0.99999799146666302</v>
      </c>
      <c r="J309">
        <v>0.956935877001591</v>
      </c>
      <c r="K309" t="s">
        <v>34847</v>
      </c>
      <c r="L309">
        <v>4</v>
      </c>
      <c r="M309" t="s">
        <v>34753</v>
      </c>
      <c r="N309">
        <v>0.125</v>
      </c>
      <c r="O309">
        <v>1.12994350282486E-2</v>
      </c>
    </row>
    <row r="310" spans="1:15">
      <c r="A310" t="s">
        <v>21005</v>
      </c>
      <c r="B310" t="s">
        <v>23518</v>
      </c>
      <c r="C310" t="s">
        <v>34845</v>
      </c>
      <c r="D310">
        <v>3</v>
      </c>
      <c r="E310">
        <v>519</v>
      </c>
      <c r="F310">
        <v>29</v>
      </c>
      <c r="G310">
        <v>4852</v>
      </c>
      <c r="H310">
        <v>0.613477866154302</v>
      </c>
      <c r="I310">
        <v>0.99999992706362995</v>
      </c>
      <c r="J310">
        <v>0.94182818615411101</v>
      </c>
      <c r="K310" t="s">
        <v>34848</v>
      </c>
      <c r="L310">
        <v>3</v>
      </c>
      <c r="M310" t="s">
        <v>34753</v>
      </c>
      <c r="N310">
        <v>0.10344827586206901</v>
      </c>
      <c r="O310">
        <v>5.78034682080925E-3</v>
      </c>
    </row>
    <row r="311" spans="1:15">
      <c r="A311" t="s">
        <v>20946</v>
      </c>
      <c r="B311" t="s">
        <v>23511</v>
      </c>
      <c r="C311" t="s">
        <v>34849</v>
      </c>
      <c r="D311">
        <v>31</v>
      </c>
      <c r="E311">
        <v>4023</v>
      </c>
      <c r="F311">
        <v>39</v>
      </c>
      <c r="G311">
        <v>5096</v>
      </c>
      <c r="H311">
        <v>0.55995384583974905</v>
      </c>
      <c r="I311">
        <v>0.81671317027358503</v>
      </c>
      <c r="J311">
        <v>0.57504887891116696</v>
      </c>
      <c r="K311" t="s">
        <v>34850</v>
      </c>
      <c r="L311">
        <v>31</v>
      </c>
      <c r="M311" t="s">
        <v>34753</v>
      </c>
      <c r="N311">
        <v>0.79487179487179505</v>
      </c>
      <c r="O311">
        <v>7.7056922694506598E-3</v>
      </c>
    </row>
    <row r="312" spans="1:15">
      <c r="A312" t="s">
        <v>20946</v>
      </c>
      <c r="B312" t="s">
        <v>23513</v>
      </c>
      <c r="C312" t="s">
        <v>34849</v>
      </c>
      <c r="D312">
        <v>6</v>
      </c>
      <c r="E312">
        <v>354</v>
      </c>
      <c r="F312">
        <v>40</v>
      </c>
      <c r="G312">
        <v>5264</v>
      </c>
      <c r="H312">
        <v>4.88756631720196E-2</v>
      </c>
      <c r="I312">
        <v>0.53763229489221598</v>
      </c>
      <c r="J312">
        <v>0.51448066496862799</v>
      </c>
      <c r="K312" t="s">
        <v>34851</v>
      </c>
      <c r="L312">
        <v>6</v>
      </c>
      <c r="M312" t="s">
        <v>34753</v>
      </c>
      <c r="N312">
        <v>0.15</v>
      </c>
      <c r="O312">
        <v>1.6949152542372899E-2</v>
      </c>
    </row>
    <row r="313" spans="1:15">
      <c r="A313" t="s">
        <v>20946</v>
      </c>
      <c r="B313" t="s">
        <v>23518</v>
      </c>
      <c r="C313" t="s">
        <v>34849</v>
      </c>
      <c r="D313">
        <v>2</v>
      </c>
      <c r="E313">
        <v>519</v>
      </c>
      <c r="F313">
        <v>37</v>
      </c>
      <c r="G313">
        <v>4852</v>
      </c>
      <c r="H313">
        <v>0.91818438303461003</v>
      </c>
      <c r="I313">
        <v>0.99999992706362995</v>
      </c>
      <c r="J313">
        <v>0.94182818615411101</v>
      </c>
      <c r="K313" t="s">
        <v>25249</v>
      </c>
      <c r="L313">
        <v>2</v>
      </c>
      <c r="M313" t="s">
        <v>34753</v>
      </c>
      <c r="N313">
        <v>5.4054054054054099E-2</v>
      </c>
      <c r="O313">
        <v>3.85356454720617E-3</v>
      </c>
    </row>
    <row r="314" spans="1:15">
      <c r="A314" t="s">
        <v>21143</v>
      </c>
      <c r="B314" t="s">
        <v>23518</v>
      </c>
      <c r="C314" t="s">
        <v>3361</v>
      </c>
      <c r="D314">
        <v>9</v>
      </c>
      <c r="E314">
        <v>519</v>
      </c>
      <c r="F314">
        <v>42</v>
      </c>
      <c r="G314">
        <v>4852</v>
      </c>
      <c r="H314">
        <v>3.0489699661903499E-2</v>
      </c>
      <c r="I314">
        <v>0.35737631608167197</v>
      </c>
      <c r="J314">
        <v>0.33658711209908199</v>
      </c>
      <c r="K314" t="s">
        <v>34852</v>
      </c>
      <c r="L314">
        <v>9</v>
      </c>
      <c r="M314" t="s">
        <v>34753</v>
      </c>
      <c r="N314">
        <v>0.214285714285714</v>
      </c>
      <c r="O314">
        <v>1.7341040462427699E-2</v>
      </c>
    </row>
    <row r="315" spans="1:15">
      <c r="A315" t="s">
        <v>21143</v>
      </c>
      <c r="B315" t="s">
        <v>23511</v>
      </c>
      <c r="C315" t="s">
        <v>3361</v>
      </c>
      <c r="D315">
        <v>30</v>
      </c>
      <c r="E315">
        <v>4023</v>
      </c>
      <c r="F315">
        <v>43</v>
      </c>
      <c r="G315">
        <v>5096</v>
      </c>
      <c r="H315">
        <v>0.94749242791883903</v>
      </c>
      <c r="I315">
        <v>0.99999999998592004</v>
      </c>
      <c r="J315">
        <v>0.70410139059033205</v>
      </c>
      <c r="K315" t="s">
        <v>34853</v>
      </c>
      <c r="L315">
        <v>30</v>
      </c>
      <c r="M315" t="s">
        <v>34753</v>
      </c>
      <c r="N315">
        <v>0.69767441860465096</v>
      </c>
      <c r="O315">
        <v>7.4571215510812802E-3</v>
      </c>
    </row>
    <row r="316" spans="1:15">
      <c r="A316" t="s">
        <v>21143</v>
      </c>
      <c r="B316" t="s">
        <v>23513</v>
      </c>
      <c r="C316" t="s">
        <v>3361</v>
      </c>
      <c r="D316">
        <v>2</v>
      </c>
      <c r="E316">
        <v>354</v>
      </c>
      <c r="F316">
        <v>44</v>
      </c>
      <c r="G316">
        <v>5264</v>
      </c>
      <c r="H316">
        <v>0.80621917234083196</v>
      </c>
      <c r="I316">
        <v>0.99999799146666302</v>
      </c>
      <c r="J316">
        <v>0.956935877001591</v>
      </c>
      <c r="K316" t="s">
        <v>24783</v>
      </c>
      <c r="L316">
        <v>2</v>
      </c>
      <c r="M316" t="s">
        <v>34753</v>
      </c>
      <c r="N316">
        <v>4.5454545454545497E-2</v>
      </c>
      <c r="O316">
        <v>5.6497175141242903E-3</v>
      </c>
    </row>
    <row r="317" spans="1:15">
      <c r="A317" t="s">
        <v>21120</v>
      </c>
      <c r="B317" t="s">
        <v>23518</v>
      </c>
      <c r="C317" t="s">
        <v>34854</v>
      </c>
      <c r="D317">
        <v>8</v>
      </c>
      <c r="E317">
        <v>519</v>
      </c>
      <c r="F317">
        <v>136</v>
      </c>
      <c r="G317">
        <v>4852</v>
      </c>
      <c r="H317">
        <v>0.98300649839514398</v>
      </c>
      <c r="I317">
        <v>0.99999992706362995</v>
      </c>
      <c r="J317">
        <v>0.94182818615411101</v>
      </c>
      <c r="K317" t="s">
        <v>34855</v>
      </c>
      <c r="L317">
        <v>8</v>
      </c>
      <c r="M317" t="s">
        <v>34753</v>
      </c>
      <c r="N317">
        <v>5.8823529411764698E-2</v>
      </c>
      <c r="O317">
        <v>1.5414258188824701E-2</v>
      </c>
    </row>
    <row r="318" spans="1:15">
      <c r="A318" t="s">
        <v>21120</v>
      </c>
      <c r="B318" t="s">
        <v>23511</v>
      </c>
      <c r="C318" t="s">
        <v>34854</v>
      </c>
      <c r="D318">
        <v>121</v>
      </c>
      <c r="E318">
        <v>4023</v>
      </c>
      <c r="F318">
        <v>147</v>
      </c>
      <c r="G318">
        <v>5096</v>
      </c>
      <c r="H318">
        <v>0.18114232806472899</v>
      </c>
      <c r="I318">
        <v>0.38412451128619901</v>
      </c>
      <c r="J318">
        <v>0.27046260256025301</v>
      </c>
      <c r="K318" t="s">
        <v>34856</v>
      </c>
      <c r="L318">
        <v>121</v>
      </c>
      <c r="M318" t="s">
        <v>34753</v>
      </c>
      <c r="N318">
        <v>0.82312925170067996</v>
      </c>
      <c r="O318">
        <v>3.0077056922694499E-2</v>
      </c>
    </row>
    <row r="319" spans="1:15">
      <c r="A319" t="s">
        <v>21120</v>
      </c>
      <c r="B319" t="s">
        <v>23513</v>
      </c>
      <c r="C319" t="s">
        <v>34854</v>
      </c>
      <c r="D319">
        <v>9</v>
      </c>
      <c r="E319">
        <v>354</v>
      </c>
      <c r="F319">
        <v>153</v>
      </c>
      <c r="G319">
        <v>5264</v>
      </c>
      <c r="H319">
        <v>0.71080852357114899</v>
      </c>
      <c r="I319">
        <v>0.99999799146666302</v>
      </c>
      <c r="J319">
        <v>0.956935877001591</v>
      </c>
      <c r="K319" t="s">
        <v>34857</v>
      </c>
      <c r="L319">
        <v>9</v>
      </c>
      <c r="M319" t="s">
        <v>34753</v>
      </c>
      <c r="N319">
        <v>5.8823529411764698E-2</v>
      </c>
      <c r="O319">
        <v>2.5423728813559299E-2</v>
      </c>
    </row>
    <row r="320" spans="1:15">
      <c r="A320" t="s">
        <v>21142</v>
      </c>
      <c r="B320" t="s">
        <v>23511</v>
      </c>
      <c r="C320" t="s">
        <v>34858</v>
      </c>
      <c r="D320">
        <v>35</v>
      </c>
      <c r="E320">
        <v>4023</v>
      </c>
      <c r="F320">
        <v>41</v>
      </c>
      <c r="G320">
        <v>5096</v>
      </c>
      <c r="H320">
        <v>0.20959267571450901</v>
      </c>
      <c r="I320">
        <v>0.42631435400434098</v>
      </c>
      <c r="J320">
        <v>0.30016852948730299</v>
      </c>
      <c r="K320" t="s">
        <v>34859</v>
      </c>
      <c r="L320">
        <v>35</v>
      </c>
      <c r="M320" t="s">
        <v>34753</v>
      </c>
      <c r="N320">
        <v>0.85365853658536595</v>
      </c>
      <c r="O320">
        <v>8.6999751429281593E-3</v>
      </c>
    </row>
    <row r="321" spans="1:15">
      <c r="A321" t="s">
        <v>21142</v>
      </c>
      <c r="B321" t="s">
        <v>23518</v>
      </c>
      <c r="C321" t="s">
        <v>34858</v>
      </c>
      <c r="D321">
        <v>4</v>
      </c>
      <c r="E321">
        <v>519</v>
      </c>
      <c r="F321">
        <v>41</v>
      </c>
      <c r="G321">
        <v>4852</v>
      </c>
      <c r="H321">
        <v>0.65281014993351205</v>
      </c>
      <c r="I321">
        <v>0.99999992706362995</v>
      </c>
      <c r="J321">
        <v>0.94182818615411101</v>
      </c>
      <c r="K321" t="s">
        <v>34860</v>
      </c>
      <c r="L321">
        <v>4</v>
      </c>
      <c r="M321" t="s">
        <v>34753</v>
      </c>
      <c r="N321">
        <v>9.7560975609756101E-2</v>
      </c>
      <c r="O321">
        <v>7.7071290944123296E-3</v>
      </c>
    </row>
    <row r="322" spans="1:15">
      <c r="A322" t="s">
        <v>21124</v>
      </c>
      <c r="B322" t="s">
        <v>23511</v>
      </c>
      <c r="C322" t="s">
        <v>34861</v>
      </c>
      <c r="D322">
        <v>21</v>
      </c>
      <c r="E322">
        <v>4023</v>
      </c>
      <c r="F322">
        <v>30</v>
      </c>
      <c r="G322">
        <v>5096</v>
      </c>
      <c r="H322">
        <v>0.91878207944907397</v>
      </c>
      <c r="I322">
        <v>0.99999999998592004</v>
      </c>
      <c r="J322">
        <v>0.70410139059033205</v>
      </c>
      <c r="K322" t="s">
        <v>34862</v>
      </c>
      <c r="L322">
        <v>21</v>
      </c>
      <c r="M322" t="s">
        <v>34753</v>
      </c>
      <c r="N322">
        <v>0.7</v>
      </c>
      <c r="O322">
        <v>5.2199850857568997E-3</v>
      </c>
    </row>
    <row r="323" spans="1:15">
      <c r="A323" t="s">
        <v>21124</v>
      </c>
      <c r="B323" t="s">
        <v>23513</v>
      </c>
      <c r="C323" t="s">
        <v>34861</v>
      </c>
      <c r="D323">
        <v>1</v>
      </c>
      <c r="E323">
        <v>354</v>
      </c>
      <c r="F323">
        <v>30</v>
      </c>
      <c r="G323">
        <v>5264</v>
      </c>
      <c r="H323">
        <v>0.87686804030126098</v>
      </c>
      <c r="I323">
        <v>0.99999799146666302</v>
      </c>
      <c r="J323">
        <v>0.956935877001591</v>
      </c>
      <c r="K323" t="s">
        <v>25393</v>
      </c>
      <c r="L323">
        <v>1</v>
      </c>
      <c r="M323" t="s">
        <v>34753</v>
      </c>
      <c r="N323">
        <v>3.3333333333333298E-2</v>
      </c>
      <c r="O323">
        <v>2.8248587570621499E-3</v>
      </c>
    </row>
    <row r="324" spans="1:15">
      <c r="A324" t="s">
        <v>21124</v>
      </c>
      <c r="B324" t="s">
        <v>23518</v>
      </c>
      <c r="C324" t="s">
        <v>34861</v>
      </c>
      <c r="D324">
        <v>5</v>
      </c>
      <c r="E324">
        <v>519</v>
      </c>
      <c r="F324">
        <v>29</v>
      </c>
      <c r="G324">
        <v>4852</v>
      </c>
      <c r="H324">
        <v>0.192364849090217</v>
      </c>
      <c r="I324">
        <v>0.99999992706362995</v>
      </c>
      <c r="J324">
        <v>0.94182818615411101</v>
      </c>
      <c r="K324" t="s">
        <v>31495</v>
      </c>
      <c r="L324">
        <v>5</v>
      </c>
      <c r="M324" t="s">
        <v>34753</v>
      </c>
      <c r="N324">
        <v>0.17241379310344801</v>
      </c>
      <c r="O324">
        <v>9.63391136801541E-3</v>
      </c>
    </row>
    <row r="325" spans="1:15">
      <c r="A325" t="s">
        <v>21177</v>
      </c>
      <c r="B325" t="s">
        <v>23518</v>
      </c>
      <c r="C325" t="s">
        <v>34863</v>
      </c>
      <c r="D325">
        <v>2</v>
      </c>
      <c r="E325">
        <v>519</v>
      </c>
      <c r="F325">
        <v>3</v>
      </c>
      <c r="G325">
        <v>4852</v>
      </c>
      <c r="H325">
        <v>3.1831088881768402E-2</v>
      </c>
      <c r="I325">
        <v>0.35737631608167197</v>
      </c>
      <c r="J325">
        <v>0.33658711209908199</v>
      </c>
      <c r="K325" t="s">
        <v>25963</v>
      </c>
      <c r="L325">
        <v>2</v>
      </c>
      <c r="M325" t="s">
        <v>34816</v>
      </c>
      <c r="N325">
        <v>0.66666666666666696</v>
      </c>
      <c r="O325">
        <v>3.85356454720617E-3</v>
      </c>
    </row>
    <row r="326" spans="1:15">
      <c r="A326" t="s">
        <v>21177</v>
      </c>
      <c r="B326" t="s">
        <v>23511</v>
      </c>
      <c r="C326" t="s">
        <v>34863</v>
      </c>
      <c r="D326">
        <v>1</v>
      </c>
      <c r="E326">
        <v>4023</v>
      </c>
      <c r="F326">
        <v>3</v>
      </c>
      <c r="G326">
        <v>5096</v>
      </c>
      <c r="H326">
        <v>0.990685674091077</v>
      </c>
      <c r="I326">
        <v>0.99999999998592004</v>
      </c>
      <c r="J326">
        <v>0.70410139059033205</v>
      </c>
      <c r="K326" t="s">
        <v>34864</v>
      </c>
      <c r="L326">
        <v>1</v>
      </c>
      <c r="M326" t="s">
        <v>34816</v>
      </c>
      <c r="N326">
        <v>0.33333333333333298</v>
      </c>
      <c r="O326">
        <v>2.4857071836937602E-4</v>
      </c>
    </row>
    <row r="327" spans="1:15">
      <c r="A327" t="s">
        <v>21036</v>
      </c>
      <c r="B327" t="s">
        <v>23518</v>
      </c>
      <c r="C327" t="s">
        <v>34865</v>
      </c>
      <c r="D327">
        <v>9</v>
      </c>
      <c r="E327">
        <v>519</v>
      </c>
      <c r="F327">
        <v>64</v>
      </c>
      <c r="G327">
        <v>4852</v>
      </c>
      <c r="H327">
        <v>0.24126087790280601</v>
      </c>
      <c r="I327">
        <v>0.99999992706362995</v>
      </c>
      <c r="J327">
        <v>0.94182818615411101</v>
      </c>
      <c r="K327" t="s">
        <v>34866</v>
      </c>
      <c r="L327">
        <v>9</v>
      </c>
      <c r="M327" t="s">
        <v>34867</v>
      </c>
      <c r="N327">
        <v>0.140625</v>
      </c>
      <c r="O327">
        <v>1.7341040462427699E-2</v>
      </c>
    </row>
    <row r="328" spans="1:15">
      <c r="A328" t="s">
        <v>21036</v>
      </c>
      <c r="B328" t="s">
        <v>23511</v>
      </c>
      <c r="C328" t="s">
        <v>34865</v>
      </c>
      <c r="D328">
        <v>49</v>
      </c>
      <c r="E328">
        <v>4023</v>
      </c>
      <c r="F328">
        <v>67</v>
      </c>
      <c r="G328">
        <v>5096</v>
      </c>
      <c r="H328">
        <v>0.90453583742301502</v>
      </c>
      <c r="I328">
        <v>0.99999999998592004</v>
      </c>
      <c r="J328">
        <v>0.70410139059033205</v>
      </c>
      <c r="K328" t="s">
        <v>34868</v>
      </c>
      <c r="L328">
        <v>49</v>
      </c>
      <c r="M328" t="s">
        <v>34867</v>
      </c>
      <c r="N328">
        <v>0.73134328358209</v>
      </c>
      <c r="O328">
        <v>1.21799652000994E-2</v>
      </c>
    </row>
    <row r="329" spans="1:15">
      <c r="A329" t="s">
        <v>21036</v>
      </c>
      <c r="B329" t="s">
        <v>23513</v>
      </c>
      <c r="C329" t="s">
        <v>34865</v>
      </c>
      <c r="D329">
        <v>13</v>
      </c>
      <c r="E329">
        <v>354</v>
      </c>
      <c r="F329">
        <v>71</v>
      </c>
      <c r="G329">
        <v>5264</v>
      </c>
      <c r="H329">
        <v>7.5298294192298896E-4</v>
      </c>
      <c r="I329">
        <v>3.4644696351603797E-2</v>
      </c>
      <c r="J329">
        <v>3.3152819475219003E-2</v>
      </c>
      <c r="K329" t="s">
        <v>34869</v>
      </c>
      <c r="L329">
        <v>13</v>
      </c>
      <c r="M329" t="s">
        <v>34867</v>
      </c>
      <c r="N329">
        <v>0.183098591549296</v>
      </c>
      <c r="O329">
        <v>3.6723163841807897E-2</v>
      </c>
    </row>
    <row r="330" spans="1:15">
      <c r="A330" t="s">
        <v>21141</v>
      </c>
      <c r="B330" t="s">
        <v>23518</v>
      </c>
      <c r="C330" t="s">
        <v>34870</v>
      </c>
      <c r="D330">
        <v>7</v>
      </c>
      <c r="E330">
        <v>519</v>
      </c>
      <c r="F330">
        <v>33</v>
      </c>
      <c r="G330">
        <v>4852</v>
      </c>
      <c r="H330">
        <v>5.6025826511661998E-2</v>
      </c>
      <c r="I330">
        <v>0.51253256105112999</v>
      </c>
      <c r="J330">
        <v>0.48271764752738</v>
      </c>
      <c r="K330" t="s">
        <v>34871</v>
      </c>
      <c r="L330">
        <v>7</v>
      </c>
      <c r="M330" t="s">
        <v>34753</v>
      </c>
      <c r="N330">
        <v>0.21212121212121199</v>
      </c>
      <c r="O330">
        <v>1.34874759152216E-2</v>
      </c>
    </row>
    <row r="331" spans="1:15">
      <c r="A331" t="s">
        <v>21141</v>
      </c>
      <c r="B331" t="s">
        <v>23513</v>
      </c>
      <c r="C331" t="s">
        <v>34870</v>
      </c>
      <c r="D331">
        <v>1</v>
      </c>
      <c r="E331">
        <v>354</v>
      </c>
      <c r="F331">
        <v>47</v>
      </c>
      <c r="G331">
        <v>5264</v>
      </c>
      <c r="H331">
        <v>0.96263076864742203</v>
      </c>
      <c r="I331">
        <v>0.99999799146666302</v>
      </c>
      <c r="J331">
        <v>0.956935877001591</v>
      </c>
      <c r="K331" t="s">
        <v>24536</v>
      </c>
      <c r="L331">
        <v>1</v>
      </c>
      <c r="M331" t="s">
        <v>34753</v>
      </c>
      <c r="N331">
        <v>2.1276595744680899E-2</v>
      </c>
      <c r="O331">
        <v>2.8248587570621499E-3</v>
      </c>
    </row>
    <row r="332" spans="1:15">
      <c r="A332" t="s">
        <v>21141</v>
      </c>
      <c r="B332" t="s">
        <v>23511</v>
      </c>
      <c r="C332" t="s">
        <v>34870</v>
      </c>
      <c r="D332">
        <v>33</v>
      </c>
      <c r="E332">
        <v>4023</v>
      </c>
      <c r="F332">
        <v>43</v>
      </c>
      <c r="G332">
        <v>5096</v>
      </c>
      <c r="H332">
        <v>0.71492877363492002</v>
      </c>
      <c r="I332">
        <v>0.92220783601263301</v>
      </c>
      <c r="J332">
        <v>0.64932781975893905</v>
      </c>
      <c r="K332" t="s">
        <v>34872</v>
      </c>
      <c r="L332">
        <v>33</v>
      </c>
      <c r="M332" t="s">
        <v>34753</v>
      </c>
      <c r="N332">
        <v>0.76744186046511598</v>
      </c>
      <c r="O332">
        <v>8.2028337061894104E-3</v>
      </c>
    </row>
    <row r="333" spans="1:15">
      <c r="A333" t="s">
        <v>21119</v>
      </c>
      <c r="B333" t="s">
        <v>23513</v>
      </c>
      <c r="C333" t="s">
        <v>34873</v>
      </c>
      <c r="D333">
        <v>2</v>
      </c>
      <c r="E333">
        <v>354</v>
      </c>
      <c r="F333">
        <v>47</v>
      </c>
      <c r="G333">
        <v>5264</v>
      </c>
      <c r="H333">
        <v>0.83480402702649303</v>
      </c>
      <c r="I333">
        <v>0.99999799146666302</v>
      </c>
      <c r="J333">
        <v>0.956935877001591</v>
      </c>
      <c r="K333" t="s">
        <v>34874</v>
      </c>
      <c r="L333">
        <v>2</v>
      </c>
      <c r="M333" t="s">
        <v>34753</v>
      </c>
      <c r="N333">
        <v>4.2553191489361701E-2</v>
      </c>
      <c r="O333">
        <v>5.6497175141242903E-3</v>
      </c>
    </row>
    <row r="334" spans="1:15">
      <c r="A334" t="s">
        <v>21119</v>
      </c>
      <c r="B334" t="s">
        <v>23511</v>
      </c>
      <c r="C334" t="s">
        <v>34873</v>
      </c>
      <c r="D334">
        <v>31</v>
      </c>
      <c r="E334">
        <v>4023</v>
      </c>
      <c r="F334">
        <v>46</v>
      </c>
      <c r="G334">
        <v>5096</v>
      </c>
      <c r="H334">
        <v>0.97843783325083999</v>
      </c>
      <c r="I334">
        <v>0.99999999998592004</v>
      </c>
      <c r="J334">
        <v>0.70410139059033205</v>
      </c>
      <c r="K334" t="s">
        <v>34875</v>
      </c>
      <c r="L334">
        <v>31</v>
      </c>
      <c r="M334" t="s">
        <v>34753</v>
      </c>
      <c r="N334">
        <v>0.67391304347826098</v>
      </c>
      <c r="O334">
        <v>7.7056922694506598E-3</v>
      </c>
    </row>
    <row r="335" spans="1:15">
      <c r="A335" t="s">
        <v>21119</v>
      </c>
      <c r="B335" t="s">
        <v>23518</v>
      </c>
      <c r="C335" t="s">
        <v>34873</v>
      </c>
      <c r="D335">
        <v>9</v>
      </c>
      <c r="E335">
        <v>519</v>
      </c>
      <c r="F335">
        <v>44</v>
      </c>
      <c r="G335">
        <v>4852</v>
      </c>
      <c r="H335">
        <v>4.0061258379320099E-2</v>
      </c>
      <c r="I335">
        <v>0.41229711748717002</v>
      </c>
      <c r="J335">
        <v>0.38831307464165599</v>
      </c>
      <c r="K335" t="s">
        <v>34876</v>
      </c>
      <c r="L335">
        <v>9</v>
      </c>
      <c r="M335" t="s">
        <v>34753</v>
      </c>
      <c r="N335">
        <v>0.204545454545455</v>
      </c>
      <c r="O335">
        <v>1.7341040462427699E-2</v>
      </c>
    </row>
    <row r="336" spans="1:15">
      <c r="A336" t="s">
        <v>21151</v>
      </c>
      <c r="B336" t="s">
        <v>23511</v>
      </c>
      <c r="C336" t="s">
        <v>34877</v>
      </c>
      <c r="D336">
        <v>24</v>
      </c>
      <c r="E336">
        <v>4023</v>
      </c>
      <c r="F336">
        <v>30</v>
      </c>
      <c r="G336">
        <v>5096</v>
      </c>
      <c r="H336">
        <v>0.54989327011871603</v>
      </c>
      <c r="I336">
        <v>0.80994131904185196</v>
      </c>
      <c r="J336">
        <v>0.57028080904196599</v>
      </c>
      <c r="K336" t="s">
        <v>34878</v>
      </c>
      <c r="L336">
        <v>24</v>
      </c>
      <c r="M336" t="s">
        <v>34753</v>
      </c>
      <c r="N336">
        <v>0.8</v>
      </c>
      <c r="O336">
        <v>5.96569724086503E-3</v>
      </c>
    </row>
    <row r="337" spans="1:15">
      <c r="A337" t="s">
        <v>21151</v>
      </c>
      <c r="B337" t="s">
        <v>23518</v>
      </c>
      <c r="C337" t="s">
        <v>34877</v>
      </c>
      <c r="D337">
        <v>4</v>
      </c>
      <c r="E337">
        <v>519</v>
      </c>
      <c r="F337">
        <v>27</v>
      </c>
      <c r="G337">
        <v>4852</v>
      </c>
      <c r="H337">
        <v>0.32586339181615398</v>
      </c>
      <c r="I337">
        <v>0.99999992706362995</v>
      </c>
      <c r="J337">
        <v>0.94182818615411101</v>
      </c>
      <c r="K337" t="s">
        <v>34879</v>
      </c>
      <c r="L337">
        <v>4</v>
      </c>
      <c r="M337" t="s">
        <v>34753</v>
      </c>
      <c r="N337">
        <v>0.148148148148148</v>
      </c>
      <c r="O337">
        <v>7.7071290944123296E-3</v>
      </c>
    </row>
    <row r="338" spans="1:15">
      <c r="A338" t="s">
        <v>20916</v>
      </c>
      <c r="B338" t="s">
        <v>23518</v>
      </c>
      <c r="C338" t="s">
        <v>34880</v>
      </c>
      <c r="D338">
        <v>8</v>
      </c>
      <c r="E338">
        <v>519</v>
      </c>
      <c r="F338">
        <v>45</v>
      </c>
      <c r="G338">
        <v>4852</v>
      </c>
      <c r="H338">
        <v>0.10151587579211099</v>
      </c>
      <c r="I338">
        <v>0.78357566627035502</v>
      </c>
      <c r="J338">
        <v>0.73799370230449002</v>
      </c>
      <c r="K338" t="s">
        <v>34881</v>
      </c>
      <c r="L338">
        <v>8</v>
      </c>
      <c r="M338" t="s">
        <v>34753</v>
      </c>
      <c r="N338">
        <v>0.17777777777777801</v>
      </c>
      <c r="O338">
        <v>1.5414258188824701E-2</v>
      </c>
    </row>
    <row r="339" spans="1:15">
      <c r="A339" t="s">
        <v>20916</v>
      </c>
      <c r="B339" t="s">
        <v>23513</v>
      </c>
      <c r="C339" t="s">
        <v>34880</v>
      </c>
      <c r="D339">
        <v>6</v>
      </c>
      <c r="E339">
        <v>354</v>
      </c>
      <c r="F339">
        <v>48</v>
      </c>
      <c r="G339">
        <v>5264</v>
      </c>
      <c r="H339">
        <v>0.100428795169986</v>
      </c>
      <c r="I339">
        <v>0.77739326631582095</v>
      </c>
      <c r="J339">
        <v>0.74391700125915905</v>
      </c>
      <c r="K339" t="s">
        <v>34882</v>
      </c>
      <c r="L339">
        <v>6</v>
      </c>
      <c r="M339" t="s">
        <v>34753</v>
      </c>
      <c r="N339">
        <v>0.125</v>
      </c>
      <c r="O339">
        <v>1.6949152542372899E-2</v>
      </c>
    </row>
    <row r="340" spans="1:15">
      <c r="A340" t="s">
        <v>20916</v>
      </c>
      <c r="B340" t="s">
        <v>23511</v>
      </c>
      <c r="C340" t="s">
        <v>34880</v>
      </c>
      <c r="D340">
        <v>30</v>
      </c>
      <c r="E340">
        <v>4023</v>
      </c>
      <c r="F340">
        <v>47</v>
      </c>
      <c r="G340">
        <v>5096</v>
      </c>
      <c r="H340">
        <v>0.99499330717272705</v>
      </c>
      <c r="I340">
        <v>0.99999999998592004</v>
      </c>
      <c r="J340">
        <v>0.70410139059033205</v>
      </c>
      <c r="K340" t="s">
        <v>34883</v>
      </c>
      <c r="L340">
        <v>30</v>
      </c>
      <c r="M340" t="s">
        <v>34753</v>
      </c>
      <c r="N340">
        <v>0.63829787234042601</v>
      </c>
      <c r="O340">
        <v>7.4571215510812802E-3</v>
      </c>
    </row>
    <row r="341" spans="1:15">
      <c r="A341" t="s">
        <v>21071</v>
      </c>
      <c r="B341" t="s">
        <v>23518</v>
      </c>
      <c r="C341" t="s">
        <v>34884</v>
      </c>
      <c r="D341">
        <v>4</v>
      </c>
      <c r="E341">
        <v>519</v>
      </c>
      <c r="F341">
        <v>11</v>
      </c>
      <c r="G341">
        <v>4852</v>
      </c>
      <c r="H341">
        <v>2.3134059945361701E-2</v>
      </c>
      <c r="I341">
        <v>0.300742779289702</v>
      </c>
      <c r="J341">
        <v>0.28324804697645001</v>
      </c>
      <c r="K341" t="s">
        <v>34885</v>
      </c>
      <c r="L341">
        <v>4</v>
      </c>
      <c r="M341" t="s">
        <v>34753</v>
      </c>
      <c r="N341">
        <v>0.36363636363636398</v>
      </c>
      <c r="O341">
        <v>7.7071290944123296E-3</v>
      </c>
    </row>
    <row r="342" spans="1:15">
      <c r="A342" t="s">
        <v>21071</v>
      </c>
      <c r="B342" t="s">
        <v>23513</v>
      </c>
      <c r="C342" t="s">
        <v>34884</v>
      </c>
      <c r="D342">
        <v>1</v>
      </c>
      <c r="E342">
        <v>354</v>
      </c>
      <c r="F342">
        <v>12</v>
      </c>
      <c r="G342">
        <v>5264</v>
      </c>
      <c r="H342">
        <v>0.56669454210653003</v>
      </c>
      <c r="I342">
        <v>0.99999799146666302</v>
      </c>
      <c r="J342">
        <v>0.956935877001591</v>
      </c>
      <c r="K342" t="s">
        <v>34886</v>
      </c>
      <c r="L342">
        <v>1</v>
      </c>
      <c r="M342" t="s">
        <v>34753</v>
      </c>
      <c r="N342">
        <v>8.3333333333333301E-2</v>
      </c>
      <c r="O342">
        <v>2.8248587570621499E-3</v>
      </c>
    </row>
    <row r="343" spans="1:15">
      <c r="A343" t="s">
        <v>21071</v>
      </c>
      <c r="B343" t="s">
        <v>23511</v>
      </c>
      <c r="C343" t="s">
        <v>34884</v>
      </c>
      <c r="D343">
        <v>5</v>
      </c>
      <c r="E343">
        <v>4023</v>
      </c>
      <c r="F343">
        <v>11</v>
      </c>
      <c r="G343">
        <v>5096</v>
      </c>
      <c r="H343">
        <v>0.99733503248047495</v>
      </c>
      <c r="I343">
        <v>0.99999999998592004</v>
      </c>
      <c r="J343">
        <v>0.70410139059033205</v>
      </c>
      <c r="K343" t="s">
        <v>34887</v>
      </c>
      <c r="L343">
        <v>5</v>
      </c>
      <c r="M343" t="s">
        <v>34753</v>
      </c>
      <c r="N343">
        <v>0.45454545454545497</v>
      </c>
      <c r="O343">
        <v>1.24285359184688E-3</v>
      </c>
    </row>
    <row r="344" spans="1:15">
      <c r="A344" t="s">
        <v>20973</v>
      </c>
      <c r="B344" t="s">
        <v>23513</v>
      </c>
      <c r="C344" t="s">
        <v>34888</v>
      </c>
      <c r="D344">
        <v>2</v>
      </c>
      <c r="E344">
        <v>354</v>
      </c>
      <c r="F344">
        <v>67</v>
      </c>
      <c r="G344">
        <v>5264</v>
      </c>
      <c r="H344">
        <v>0.94609699872881203</v>
      </c>
      <c r="I344">
        <v>0.99999799146666302</v>
      </c>
      <c r="J344">
        <v>0.956935877001591</v>
      </c>
      <c r="K344" t="s">
        <v>34889</v>
      </c>
      <c r="L344">
        <v>2</v>
      </c>
      <c r="M344" t="s">
        <v>34753</v>
      </c>
      <c r="N344">
        <v>2.9850746268656699E-2</v>
      </c>
      <c r="O344">
        <v>5.6497175141242903E-3</v>
      </c>
    </row>
    <row r="345" spans="1:15">
      <c r="A345" t="s">
        <v>20973</v>
      </c>
      <c r="B345" t="s">
        <v>23518</v>
      </c>
      <c r="C345" t="s">
        <v>34888</v>
      </c>
      <c r="D345">
        <v>7</v>
      </c>
      <c r="E345">
        <v>519</v>
      </c>
      <c r="F345">
        <v>55</v>
      </c>
      <c r="G345">
        <v>4852</v>
      </c>
      <c r="H345">
        <v>0.373449813927551</v>
      </c>
      <c r="I345">
        <v>0.99999992706362995</v>
      </c>
      <c r="J345">
        <v>0.94182818615411101</v>
      </c>
      <c r="K345" t="s">
        <v>34890</v>
      </c>
      <c r="L345">
        <v>7</v>
      </c>
      <c r="M345" t="s">
        <v>34753</v>
      </c>
      <c r="N345">
        <v>0.12727272727272701</v>
      </c>
      <c r="O345">
        <v>1.34874759152216E-2</v>
      </c>
    </row>
    <row r="346" spans="1:15">
      <c r="A346" t="s">
        <v>20973</v>
      </c>
      <c r="B346" t="s">
        <v>23511</v>
      </c>
      <c r="C346" t="s">
        <v>34888</v>
      </c>
      <c r="D346">
        <v>51</v>
      </c>
      <c r="E346">
        <v>4023</v>
      </c>
      <c r="F346">
        <v>64</v>
      </c>
      <c r="G346">
        <v>5096</v>
      </c>
      <c r="H346">
        <v>0.514685625292708</v>
      </c>
      <c r="I346">
        <v>0.77834315297953305</v>
      </c>
      <c r="J346">
        <v>0.54803249637706997</v>
      </c>
      <c r="K346" t="s">
        <v>34891</v>
      </c>
      <c r="L346">
        <v>51</v>
      </c>
      <c r="M346" t="s">
        <v>34753</v>
      </c>
      <c r="N346">
        <v>0.796875</v>
      </c>
      <c r="O346">
        <v>1.2677106636838201E-2</v>
      </c>
    </row>
    <row r="347" spans="1:15">
      <c r="A347" t="s">
        <v>21100</v>
      </c>
      <c r="B347" t="s">
        <v>23511</v>
      </c>
      <c r="C347" t="s">
        <v>34892</v>
      </c>
      <c r="D347">
        <v>174</v>
      </c>
      <c r="E347">
        <v>4023</v>
      </c>
      <c r="F347">
        <v>198</v>
      </c>
      <c r="G347">
        <v>5096</v>
      </c>
      <c r="H347">
        <v>6.3019777996592495E-4</v>
      </c>
      <c r="I347">
        <v>6.97885689665968E-3</v>
      </c>
      <c r="J347">
        <v>4.9138228457381999E-3</v>
      </c>
      <c r="K347" t="s">
        <v>34893</v>
      </c>
      <c r="L347">
        <v>174</v>
      </c>
      <c r="M347" t="s">
        <v>34816</v>
      </c>
      <c r="N347">
        <v>0.87878787878787901</v>
      </c>
      <c r="O347">
        <v>4.3251304996271403E-2</v>
      </c>
    </row>
    <row r="348" spans="1:15">
      <c r="A348" t="s">
        <v>21100</v>
      </c>
      <c r="B348" t="s">
        <v>23513</v>
      </c>
      <c r="C348" t="s">
        <v>34892</v>
      </c>
      <c r="D348">
        <v>8</v>
      </c>
      <c r="E348">
        <v>354</v>
      </c>
      <c r="F348">
        <v>206</v>
      </c>
      <c r="G348">
        <v>5264</v>
      </c>
      <c r="H348">
        <v>0.97229815873313896</v>
      </c>
      <c r="I348">
        <v>0.99999799146666302</v>
      </c>
      <c r="J348">
        <v>0.956935877001591</v>
      </c>
      <c r="K348" t="s">
        <v>34894</v>
      </c>
      <c r="L348">
        <v>8</v>
      </c>
      <c r="M348" t="s">
        <v>34816</v>
      </c>
      <c r="N348">
        <v>3.8834951456310697E-2</v>
      </c>
      <c r="O348">
        <v>2.2598870056497199E-2</v>
      </c>
    </row>
    <row r="349" spans="1:15">
      <c r="A349" t="s">
        <v>21100</v>
      </c>
      <c r="B349" t="s">
        <v>23518</v>
      </c>
      <c r="C349" t="s">
        <v>34892</v>
      </c>
      <c r="D349">
        <v>12</v>
      </c>
      <c r="E349">
        <v>519</v>
      </c>
      <c r="F349">
        <v>175</v>
      </c>
      <c r="G349">
        <v>4852</v>
      </c>
      <c r="H349">
        <v>0.97019973350699096</v>
      </c>
      <c r="I349">
        <v>0.99999992706362995</v>
      </c>
      <c r="J349">
        <v>0.94182818615411101</v>
      </c>
      <c r="K349" t="s">
        <v>34895</v>
      </c>
      <c r="L349">
        <v>12</v>
      </c>
      <c r="M349" t="s">
        <v>34816</v>
      </c>
      <c r="N349">
        <v>6.8571428571428603E-2</v>
      </c>
      <c r="O349">
        <v>2.3121387283237E-2</v>
      </c>
    </row>
    <row r="350" spans="1:15">
      <c r="A350" t="s">
        <v>21056</v>
      </c>
      <c r="B350" t="s">
        <v>23511</v>
      </c>
      <c r="C350" t="s">
        <v>34896</v>
      </c>
      <c r="D350">
        <v>33</v>
      </c>
      <c r="E350">
        <v>4023</v>
      </c>
      <c r="F350">
        <v>33</v>
      </c>
      <c r="G350">
        <v>5096</v>
      </c>
      <c r="H350">
        <v>3.9766787273298602E-4</v>
      </c>
      <c r="I350">
        <v>6.2580365235348802E-3</v>
      </c>
      <c r="J350">
        <v>4.4062922186480398E-3</v>
      </c>
      <c r="K350" t="s">
        <v>34897</v>
      </c>
      <c r="L350">
        <v>33</v>
      </c>
      <c r="M350" t="s">
        <v>34816</v>
      </c>
      <c r="N350">
        <v>1</v>
      </c>
      <c r="O350">
        <v>8.2028337061894104E-3</v>
      </c>
    </row>
    <row r="351" spans="1:15">
      <c r="A351" t="s">
        <v>21021</v>
      </c>
      <c r="B351" t="s">
        <v>23513</v>
      </c>
      <c r="C351" t="s">
        <v>34898</v>
      </c>
      <c r="D351">
        <v>1</v>
      </c>
      <c r="E351">
        <v>354</v>
      </c>
      <c r="F351">
        <v>49</v>
      </c>
      <c r="G351">
        <v>5264</v>
      </c>
      <c r="H351">
        <v>0.96753054720408005</v>
      </c>
      <c r="I351">
        <v>0.99999799146666302</v>
      </c>
      <c r="J351">
        <v>0.956935877001591</v>
      </c>
      <c r="K351" t="s">
        <v>23888</v>
      </c>
      <c r="L351">
        <v>1</v>
      </c>
      <c r="M351" t="s">
        <v>34816</v>
      </c>
      <c r="N351">
        <v>2.04081632653061E-2</v>
      </c>
      <c r="O351">
        <v>2.8248587570621499E-3</v>
      </c>
    </row>
    <row r="352" spans="1:15">
      <c r="A352" t="s">
        <v>21021</v>
      </c>
      <c r="B352" t="s">
        <v>23511</v>
      </c>
      <c r="C352" t="s">
        <v>34898</v>
      </c>
      <c r="D352">
        <v>46</v>
      </c>
      <c r="E352">
        <v>4023</v>
      </c>
      <c r="F352">
        <v>50</v>
      </c>
      <c r="G352">
        <v>5096</v>
      </c>
      <c r="H352">
        <v>1.17304587644459E-2</v>
      </c>
      <c r="I352">
        <v>5.3142532887413899E-2</v>
      </c>
      <c r="J352">
        <v>3.7417731306047398E-2</v>
      </c>
      <c r="K352" t="s">
        <v>34899</v>
      </c>
      <c r="L352">
        <v>46</v>
      </c>
      <c r="M352" t="s">
        <v>34816</v>
      </c>
      <c r="N352">
        <v>0.92</v>
      </c>
      <c r="O352">
        <v>1.1434253044991301E-2</v>
      </c>
    </row>
    <row r="353" spans="1:15">
      <c r="A353" t="s">
        <v>21021</v>
      </c>
      <c r="B353" t="s">
        <v>23518</v>
      </c>
      <c r="C353" t="s">
        <v>34898</v>
      </c>
      <c r="D353">
        <v>1</v>
      </c>
      <c r="E353">
        <v>519</v>
      </c>
      <c r="F353">
        <v>51</v>
      </c>
      <c r="G353">
        <v>4852</v>
      </c>
      <c r="H353">
        <v>0.996976625973655</v>
      </c>
      <c r="I353">
        <v>0.99999992706362995</v>
      </c>
      <c r="J353">
        <v>0.94182818615411101</v>
      </c>
      <c r="K353" t="s">
        <v>24196</v>
      </c>
      <c r="L353">
        <v>1</v>
      </c>
      <c r="M353" t="s">
        <v>34816</v>
      </c>
      <c r="N353">
        <v>1.9607843137254902E-2</v>
      </c>
      <c r="O353">
        <v>1.92678227360308E-3</v>
      </c>
    </row>
    <row r="354" spans="1:15">
      <c r="A354" t="s">
        <v>20994</v>
      </c>
      <c r="B354" t="s">
        <v>23513</v>
      </c>
      <c r="C354" t="s">
        <v>34900</v>
      </c>
      <c r="D354">
        <v>2</v>
      </c>
      <c r="E354">
        <v>354</v>
      </c>
      <c r="F354">
        <v>173</v>
      </c>
      <c r="G354">
        <v>5264</v>
      </c>
      <c r="H354">
        <v>0.99993351644158301</v>
      </c>
      <c r="I354">
        <v>0.99999799146666302</v>
      </c>
      <c r="J354">
        <v>0.956935877001591</v>
      </c>
      <c r="K354" t="s">
        <v>34901</v>
      </c>
      <c r="L354">
        <v>2</v>
      </c>
      <c r="M354" t="s">
        <v>34816</v>
      </c>
      <c r="N354">
        <v>1.15606936416185E-2</v>
      </c>
      <c r="O354">
        <v>5.6497175141242903E-3</v>
      </c>
    </row>
    <row r="355" spans="1:15">
      <c r="A355" t="s">
        <v>20994</v>
      </c>
      <c r="B355" t="s">
        <v>23518</v>
      </c>
      <c r="C355" t="s">
        <v>34900</v>
      </c>
      <c r="D355">
        <v>6</v>
      </c>
      <c r="E355">
        <v>519</v>
      </c>
      <c r="F355">
        <v>139</v>
      </c>
      <c r="G355">
        <v>4852</v>
      </c>
      <c r="H355">
        <v>0.99815776243365595</v>
      </c>
      <c r="I355">
        <v>0.99999992706362995</v>
      </c>
      <c r="J355">
        <v>0.94182818615411101</v>
      </c>
      <c r="K355" t="s">
        <v>34902</v>
      </c>
      <c r="L355">
        <v>6</v>
      </c>
      <c r="M355" t="s">
        <v>34816</v>
      </c>
      <c r="N355">
        <v>4.3165467625899297E-2</v>
      </c>
      <c r="O355">
        <v>1.15606936416185E-2</v>
      </c>
    </row>
    <row r="356" spans="1:15">
      <c r="A356" t="s">
        <v>20994</v>
      </c>
      <c r="B356" t="s">
        <v>23511</v>
      </c>
      <c r="C356" t="s">
        <v>34900</v>
      </c>
      <c r="D356">
        <v>142</v>
      </c>
      <c r="E356">
        <v>4023</v>
      </c>
      <c r="F356">
        <v>161</v>
      </c>
      <c r="G356">
        <v>5096</v>
      </c>
      <c r="H356">
        <v>1.4002631904193501E-3</v>
      </c>
      <c r="I356">
        <v>1.30837091854808E-2</v>
      </c>
      <c r="J356">
        <v>9.21225783170628E-3</v>
      </c>
      <c r="K356" t="s">
        <v>34903</v>
      </c>
      <c r="L356">
        <v>142</v>
      </c>
      <c r="M356" t="s">
        <v>34816</v>
      </c>
      <c r="N356">
        <v>0.881987577639752</v>
      </c>
      <c r="O356">
        <v>3.52970420084514E-2</v>
      </c>
    </row>
    <row r="357" spans="1:15">
      <c r="A357" t="s">
        <v>20911</v>
      </c>
      <c r="B357" t="s">
        <v>23511</v>
      </c>
      <c r="C357" t="s">
        <v>34904</v>
      </c>
      <c r="D357">
        <v>143</v>
      </c>
      <c r="E357">
        <v>4023</v>
      </c>
      <c r="F357">
        <v>160</v>
      </c>
      <c r="G357">
        <v>5096</v>
      </c>
      <c r="H357">
        <v>3.2659642102298499E-4</v>
      </c>
      <c r="I357">
        <v>5.42512943810402E-3</v>
      </c>
      <c r="J357">
        <v>3.8198411815553801E-3</v>
      </c>
      <c r="K357" t="s">
        <v>34905</v>
      </c>
      <c r="L357">
        <v>143</v>
      </c>
      <c r="M357" t="s">
        <v>34816</v>
      </c>
      <c r="N357">
        <v>0.89375000000000004</v>
      </c>
      <c r="O357">
        <v>3.5545612726820802E-2</v>
      </c>
    </row>
    <row r="358" spans="1:15">
      <c r="A358" t="s">
        <v>20911</v>
      </c>
      <c r="B358" t="s">
        <v>23518</v>
      </c>
      <c r="C358" t="s">
        <v>34904</v>
      </c>
      <c r="D358">
        <v>4</v>
      </c>
      <c r="E358">
        <v>519</v>
      </c>
      <c r="F358">
        <v>141</v>
      </c>
      <c r="G358">
        <v>4852</v>
      </c>
      <c r="H358">
        <v>0.99990503140600695</v>
      </c>
      <c r="I358">
        <v>0.99999992706362995</v>
      </c>
      <c r="J358">
        <v>0.94182818615411101</v>
      </c>
      <c r="K358" t="s">
        <v>34906</v>
      </c>
      <c r="L358">
        <v>4</v>
      </c>
      <c r="M358" t="s">
        <v>34816</v>
      </c>
      <c r="N358">
        <v>2.8368794326241099E-2</v>
      </c>
      <c r="O358">
        <v>7.7071290944123296E-3</v>
      </c>
    </row>
    <row r="359" spans="1:15">
      <c r="A359" t="s">
        <v>20911</v>
      </c>
      <c r="B359" t="s">
        <v>23513</v>
      </c>
      <c r="C359" t="s">
        <v>34904</v>
      </c>
      <c r="D359">
        <v>4</v>
      </c>
      <c r="E359">
        <v>354</v>
      </c>
      <c r="F359">
        <v>171</v>
      </c>
      <c r="G359">
        <v>5264</v>
      </c>
      <c r="H359">
        <v>0.99761471852476402</v>
      </c>
      <c r="I359">
        <v>0.99999799146666302</v>
      </c>
      <c r="J359">
        <v>0.956935877001591</v>
      </c>
      <c r="K359" t="s">
        <v>34907</v>
      </c>
      <c r="L359">
        <v>4</v>
      </c>
      <c r="M359" t="s">
        <v>34816</v>
      </c>
      <c r="N359">
        <v>2.3391812865497099E-2</v>
      </c>
      <c r="O359">
        <v>1.12994350282486E-2</v>
      </c>
    </row>
    <row r="360" spans="1:15">
      <c r="A360" t="s">
        <v>21033</v>
      </c>
      <c r="B360" t="s">
        <v>23518</v>
      </c>
      <c r="C360" t="s">
        <v>34908</v>
      </c>
      <c r="D360">
        <v>2</v>
      </c>
      <c r="E360">
        <v>519</v>
      </c>
      <c r="F360">
        <v>19</v>
      </c>
      <c r="G360">
        <v>4852</v>
      </c>
      <c r="H360">
        <v>0.61873699185450104</v>
      </c>
      <c r="I360">
        <v>0.99999992706362995</v>
      </c>
      <c r="J360">
        <v>0.94182818615411101</v>
      </c>
      <c r="K360" t="s">
        <v>34909</v>
      </c>
      <c r="L360">
        <v>2</v>
      </c>
      <c r="M360" t="s">
        <v>34816</v>
      </c>
      <c r="N360">
        <v>0.105263157894737</v>
      </c>
      <c r="O360">
        <v>3.85356454720617E-3</v>
      </c>
    </row>
    <row r="361" spans="1:15">
      <c r="A361" t="s">
        <v>21033</v>
      </c>
      <c r="B361" t="s">
        <v>23511</v>
      </c>
      <c r="C361" t="s">
        <v>34908</v>
      </c>
      <c r="D361">
        <v>14</v>
      </c>
      <c r="E361">
        <v>4023</v>
      </c>
      <c r="F361">
        <v>20</v>
      </c>
      <c r="G361">
        <v>5096</v>
      </c>
      <c r="H361">
        <v>0.89211395368632396</v>
      </c>
      <c r="I361">
        <v>0.99999999998592004</v>
      </c>
      <c r="J361">
        <v>0.70410139059033205</v>
      </c>
      <c r="K361" t="s">
        <v>34910</v>
      </c>
      <c r="L361">
        <v>14</v>
      </c>
      <c r="M361" t="s">
        <v>34816</v>
      </c>
      <c r="N361">
        <v>0.7</v>
      </c>
      <c r="O361">
        <v>3.47999005717127E-3</v>
      </c>
    </row>
    <row r="362" spans="1:15">
      <c r="A362" t="s">
        <v>21026</v>
      </c>
      <c r="B362" t="s">
        <v>23513</v>
      </c>
      <c r="C362" t="s">
        <v>34911</v>
      </c>
      <c r="D362">
        <v>6</v>
      </c>
      <c r="E362">
        <v>354</v>
      </c>
      <c r="F362">
        <v>128</v>
      </c>
      <c r="G362">
        <v>5264</v>
      </c>
      <c r="H362">
        <v>0.87035973538518197</v>
      </c>
      <c r="I362">
        <v>0.99999799146666302</v>
      </c>
      <c r="J362">
        <v>0.956935877001591</v>
      </c>
      <c r="K362" t="s">
        <v>34912</v>
      </c>
      <c r="L362">
        <v>6</v>
      </c>
      <c r="M362" t="s">
        <v>34816</v>
      </c>
      <c r="N362">
        <v>4.6875E-2</v>
      </c>
      <c r="O362">
        <v>1.6949152542372899E-2</v>
      </c>
    </row>
    <row r="363" spans="1:15">
      <c r="A363" t="s">
        <v>21026</v>
      </c>
      <c r="B363" t="s">
        <v>23511</v>
      </c>
      <c r="C363" t="s">
        <v>34911</v>
      </c>
      <c r="D363">
        <v>120</v>
      </c>
      <c r="E363">
        <v>4023</v>
      </c>
      <c r="F363">
        <v>140</v>
      </c>
      <c r="G363">
        <v>5096</v>
      </c>
      <c r="H363">
        <v>2.5806925405824101E-2</v>
      </c>
      <c r="I363">
        <v>8.6699670745409102E-2</v>
      </c>
      <c r="J363">
        <v>6.1045358736425998E-2</v>
      </c>
      <c r="K363" t="s">
        <v>34913</v>
      </c>
      <c r="L363">
        <v>120</v>
      </c>
      <c r="M363" t="s">
        <v>34816</v>
      </c>
      <c r="N363">
        <v>0.85714285714285698</v>
      </c>
      <c r="O363">
        <v>2.98284862043251E-2</v>
      </c>
    </row>
    <row r="364" spans="1:15">
      <c r="A364" t="s">
        <v>21026</v>
      </c>
      <c r="B364" t="s">
        <v>23518</v>
      </c>
      <c r="C364" t="s">
        <v>34911</v>
      </c>
      <c r="D364">
        <v>6</v>
      </c>
      <c r="E364">
        <v>519</v>
      </c>
      <c r="F364">
        <v>125</v>
      </c>
      <c r="G364">
        <v>4852</v>
      </c>
      <c r="H364">
        <v>0.99436821994087399</v>
      </c>
      <c r="I364">
        <v>0.99999992706362995</v>
      </c>
      <c r="J364">
        <v>0.94182818615411101</v>
      </c>
      <c r="K364" t="s">
        <v>34914</v>
      </c>
      <c r="L364">
        <v>6</v>
      </c>
      <c r="M364" t="s">
        <v>34816</v>
      </c>
      <c r="N364">
        <v>4.8000000000000001E-2</v>
      </c>
      <c r="O364">
        <v>1.15606936416185E-2</v>
      </c>
    </row>
    <row r="365" spans="1:15">
      <c r="A365" t="s">
        <v>20999</v>
      </c>
      <c r="B365" t="s">
        <v>23518</v>
      </c>
      <c r="C365" t="s">
        <v>34915</v>
      </c>
      <c r="D365">
        <v>7</v>
      </c>
      <c r="E365">
        <v>519</v>
      </c>
      <c r="F365">
        <v>136</v>
      </c>
      <c r="G365">
        <v>4852</v>
      </c>
      <c r="H365">
        <v>0.99316597005424501</v>
      </c>
      <c r="I365">
        <v>0.99999992706362995</v>
      </c>
      <c r="J365">
        <v>0.94182818615411101</v>
      </c>
      <c r="K365" t="s">
        <v>34916</v>
      </c>
      <c r="L365">
        <v>7</v>
      </c>
      <c r="M365" t="s">
        <v>34816</v>
      </c>
      <c r="N365">
        <v>5.1470588235294101E-2</v>
      </c>
      <c r="O365">
        <v>1.34874759152216E-2</v>
      </c>
    </row>
    <row r="366" spans="1:15">
      <c r="A366" t="s">
        <v>20999</v>
      </c>
      <c r="B366" t="s">
        <v>23513</v>
      </c>
      <c r="C366" t="s">
        <v>34915</v>
      </c>
      <c r="D366">
        <v>5</v>
      </c>
      <c r="E366">
        <v>354</v>
      </c>
      <c r="F366">
        <v>147</v>
      </c>
      <c r="G366">
        <v>5264</v>
      </c>
      <c r="H366">
        <v>0.973988313654642</v>
      </c>
      <c r="I366">
        <v>0.99999799146666302</v>
      </c>
      <c r="J366">
        <v>0.956935877001591</v>
      </c>
      <c r="K366" t="s">
        <v>34917</v>
      </c>
      <c r="L366">
        <v>5</v>
      </c>
      <c r="M366" t="s">
        <v>34816</v>
      </c>
      <c r="N366">
        <v>3.4013605442176902E-2</v>
      </c>
      <c r="O366">
        <v>1.41242937853107E-2</v>
      </c>
    </row>
    <row r="367" spans="1:15">
      <c r="A367" t="s">
        <v>20999</v>
      </c>
      <c r="B367" t="s">
        <v>23511</v>
      </c>
      <c r="C367" t="s">
        <v>34915</v>
      </c>
      <c r="D367">
        <v>135</v>
      </c>
      <c r="E367">
        <v>4023</v>
      </c>
      <c r="F367">
        <v>152</v>
      </c>
      <c r="G367">
        <v>5096</v>
      </c>
      <c r="H367">
        <v>9.2804904945697998E-4</v>
      </c>
      <c r="I367">
        <v>9.5685057168150706E-3</v>
      </c>
      <c r="J367">
        <v>6.7371981811758996E-3</v>
      </c>
      <c r="K367" t="s">
        <v>34918</v>
      </c>
      <c r="L367">
        <v>135</v>
      </c>
      <c r="M367" t="s">
        <v>34816</v>
      </c>
      <c r="N367">
        <v>0.88815789473684204</v>
      </c>
      <c r="O367">
        <v>3.35570469798658E-2</v>
      </c>
    </row>
    <row r="368" spans="1:15">
      <c r="A368" t="s">
        <v>21023</v>
      </c>
      <c r="B368" t="s">
        <v>23518</v>
      </c>
      <c r="C368" t="s">
        <v>34919</v>
      </c>
      <c r="D368">
        <v>6</v>
      </c>
      <c r="E368">
        <v>519</v>
      </c>
      <c r="F368">
        <v>187</v>
      </c>
      <c r="G368">
        <v>4852</v>
      </c>
      <c r="H368">
        <v>0.99997137311921203</v>
      </c>
      <c r="I368">
        <v>0.99999992706362995</v>
      </c>
      <c r="J368">
        <v>0.94182818615411101</v>
      </c>
      <c r="K368" t="s">
        <v>34920</v>
      </c>
      <c r="L368">
        <v>6</v>
      </c>
      <c r="M368" t="s">
        <v>34816</v>
      </c>
      <c r="N368">
        <v>3.20855614973262E-2</v>
      </c>
      <c r="O368">
        <v>1.15606936416185E-2</v>
      </c>
    </row>
    <row r="369" spans="1:15">
      <c r="A369" t="s">
        <v>21023</v>
      </c>
      <c r="B369" t="s">
        <v>23511</v>
      </c>
      <c r="C369" t="s">
        <v>34919</v>
      </c>
      <c r="D369">
        <v>186</v>
      </c>
      <c r="E369">
        <v>4023</v>
      </c>
      <c r="F369">
        <v>206</v>
      </c>
      <c r="G369">
        <v>5096</v>
      </c>
      <c r="H369" s="34">
        <v>8.1668409549635495E-6</v>
      </c>
      <c r="I369">
        <v>4.0555411355249399E-4</v>
      </c>
      <c r="J369">
        <v>2.8555121531596101E-4</v>
      </c>
      <c r="K369" t="s">
        <v>34921</v>
      </c>
      <c r="L369">
        <v>186</v>
      </c>
      <c r="M369" t="s">
        <v>34816</v>
      </c>
      <c r="N369">
        <v>0.90291262135922301</v>
      </c>
      <c r="O369">
        <v>4.6234153616704E-2</v>
      </c>
    </row>
    <row r="370" spans="1:15">
      <c r="A370" t="s">
        <v>21023</v>
      </c>
      <c r="B370" t="s">
        <v>23513</v>
      </c>
      <c r="C370" t="s">
        <v>34919</v>
      </c>
      <c r="D370">
        <v>4</v>
      </c>
      <c r="E370">
        <v>354</v>
      </c>
      <c r="F370">
        <v>209</v>
      </c>
      <c r="G370">
        <v>5264</v>
      </c>
      <c r="H370">
        <v>0.99972667552584404</v>
      </c>
      <c r="I370">
        <v>0.99999799146666302</v>
      </c>
      <c r="J370">
        <v>0.956935877001591</v>
      </c>
      <c r="K370" t="s">
        <v>34922</v>
      </c>
      <c r="L370">
        <v>4</v>
      </c>
      <c r="M370" t="s">
        <v>34816</v>
      </c>
      <c r="N370">
        <v>1.9138755980861202E-2</v>
      </c>
      <c r="O370">
        <v>1.12994350282486E-2</v>
      </c>
    </row>
    <row r="371" spans="1:15">
      <c r="A371" t="s">
        <v>21067</v>
      </c>
      <c r="B371" t="s">
        <v>23511</v>
      </c>
      <c r="C371" t="s">
        <v>34923</v>
      </c>
      <c r="D371">
        <v>19</v>
      </c>
      <c r="E371">
        <v>4023</v>
      </c>
      <c r="F371">
        <v>21</v>
      </c>
      <c r="G371">
        <v>5096</v>
      </c>
      <c r="H371">
        <v>0.14976135356522499</v>
      </c>
      <c r="I371">
        <v>0.33117689477954598</v>
      </c>
      <c r="J371">
        <v>0.23318211214894999</v>
      </c>
      <c r="K371" t="s">
        <v>34924</v>
      </c>
      <c r="L371">
        <v>19</v>
      </c>
      <c r="M371" t="s">
        <v>34816</v>
      </c>
      <c r="N371">
        <v>0.90476190476190499</v>
      </c>
      <c r="O371">
        <v>4.72284364901815E-3</v>
      </c>
    </row>
    <row r="372" spans="1:15">
      <c r="A372" t="s">
        <v>21067</v>
      </c>
      <c r="B372" t="s">
        <v>23518</v>
      </c>
      <c r="C372" t="s">
        <v>34923</v>
      </c>
      <c r="D372">
        <v>1</v>
      </c>
      <c r="E372">
        <v>519</v>
      </c>
      <c r="F372">
        <v>22</v>
      </c>
      <c r="G372">
        <v>4852</v>
      </c>
      <c r="H372">
        <v>0.91747047254024205</v>
      </c>
      <c r="I372">
        <v>0.99999992706362995</v>
      </c>
      <c r="J372">
        <v>0.94182818615411101</v>
      </c>
      <c r="K372" t="s">
        <v>34925</v>
      </c>
      <c r="L372">
        <v>1</v>
      </c>
      <c r="M372" t="s">
        <v>34816</v>
      </c>
      <c r="N372">
        <v>4.5454545454545497E-2</v>
      </c>
      <c r="O372">
        <v>1.92678227360308E-3</v>
      </c>
    </row>
    <row r="373" spans="1:15">
      <c r="A373" t="s">
        <v>21132</v>
      </c>
      <c r="B373" t="s">
        <v>23518</v>
      </c>
      <c r="C373" t="s">
        <v>34926</v>
      </c>
      <c r="D373">
        <v>3</v>
      </c>
      <c r="E373">
        <v>519</v>
      </c>
      <c r="F373">
        <v>87</v>
      </c>
      <c r="G373">
        <v>4852</v>
      </c>
      <c r="H373">
        <v>0.99673858060353104</v>
      </c>
      <c r="I373">
        <v>0.99999992706362995</v>
      </c>
      <c r="J373">
        <v>0.94182818615411101</v>
      </c>
      <c r="K373" t="s">
        <v>34927</v>
      </c>
      <c r="L373">
        <v>3</v>
      </c>
      <c r="M373" t="s">
        <v>34867</v>
      </c>
      <c r="N373">
        <v>3.4482758620689703E-2</v>
      </c>
      <c r="O373">
        <v>5.78034682080925E-3</v>
      </c>
    </row>
    <row r="374" spans="1:15">
      <c r="A374" t="s">
        <v>21132</v>
      </c>
      <c r="B374" t="s">
        <v>23511</v>
      </c>
      <c r="C374" t="s">
        <v>34926</v>
      </c>
      <c r="D374">
        <v>87</v>
      </c>
      <c r="E374">
        <v>4023</v>
      </c>
      <c r="F374">
        <v>93</v>
      </c>
      <c r="G374">
        <v>5096</v>
      </c>
      <c r="H374" s="34">
        <v>9.1489776770496494E-5</v>
      </c>
      <c r="I374">
        <v>2.1042648657214201E-3</v>
      </c>
      <c r="J374">
        <v>1.48161581814569E-3</v>
      </c>
      <c r="K374" t="s">
        <v>34928</v>
      </c>
      <c r="L374">
        <v>87</v>
      </c>
      <c r="M374" t="s">
        <v>34867</v>
      </c>
      <c r="N374">
        <v>0.93548387096774199</v>
      </c>
      <c r="O374">
        <v>2.1625652498135702E-2</v>
      </c>
    </row>
    <row r="375" spans="1:15">
      <c r="A375" t="s">
        <v>20941</v>
      </c>
      <c r="B375" t="s">
        <v>23513</v>
      </c>
      <c r="C375" t="s">
        <v>34929</v>
      </c>
      <c r="D375">
        <v>8</v>
      </c>
      <c r="E375">
        <v>354</v>
      </c>
      <c r="F375">
        <v>44</v>
      </c>
      <c r="G375">
        <v>5264</v>
      </c>
      <c r="H375">
        <v>8.07447575230422E-3</v>
      </c>
      <c r="I375">
        <v>0.15341503929378</v>
      </c>
      <c r="J375">
        <v>0.146808650041895</v>
      </c>
      <c r="K375" t="s">
        <v>34930</v>
      </c>
      <c r="L375">
        <v>8</v>
      </c>
      <c r="M375" t="s">
        <v>34816</v>
      </c>
      <c r="N375">
        <v>0.18181818181818199</v>
      </c>
      <c r="O375">
        <v>2.2598870056497199E-2</v>
      </c>
    </row>
    <row r="376" spans="1:15">
      <c r="A376" t="s">
        <v>20941</v>
      </c>
      <c r="B376" t="s">
        <v>23511</v>
      </c>
      <c r="C376" t="s">
        <v>34929</v>
      </c>
      <c r="D376">
        <v>30</v>
      </c>
      <c r="E376">
        <v>4023</v>
      </c>
      <c r="F376">
        <v>37</v>
      </c>
      <c r="G376">
        <v>5096</v>
      </c>
      <c r="H376">
        <v>0.468718901914775</v>
      </c>
      <c r="I376">
        <v>0.74944893942522794</v>
      </c>
      <c r="J376">
        <v>0.52768804043318296</v>
      </c>
      <c r="K376" t="s">
        <v>34931</v>
      </c>
      <c r="L376">
        <v>30</v>
      </c>
      <c r="M376" t="s">
        <v>34816</v>
      </c>
      <c r="N376">
        <v>0.81081081081081097</v>
      </c>
      <c r="O376">
        <v>7.4571215510812802E-3</v>
      </c>
    </row>
    <row r="377" spans="1:15">
      <c r="A377" t="s">
        <v>20941</v>
      </c>
      <c r="B377" t="s">
        <v>23518</v>
      </c>
      <c r="C377" t="s">
        <v>34929</v>
      </c>
      <c r="D377">
        <v>2</v>
      </c>
      <c r="E377">
        <v>519</v>
      </c>
      <c r="F377">
        <v>32</v>
      </c>
      <c r="G377">
        <v>4852</v>
      </c>
      <c r="H377">
        <v>0.87143756052748</v>
      </c>
      <c r="I377">
        <v>0.99999992706362995</v>
      </c>
      <c r="J377">
        <v>0.94182818615411101</v>
      </c>
      <c r="K377" t="s">
        <v>34932</v>
      </c>
      <c r="L377">
        <v>2</v>
      </c>
      <c r="M377" t="s">
        <v>34816</v>
      </c>
      <c r="N377">
        <v>6.25E-2</v>
      </c>
      <c r="O377">
        <v>3.85356454720617E-3</v>
      </c>
    </row>
    <row r="378" spans="1:15">
      <c r="A378" t="s">
        <v>20889</v>
      </c>
      <c r="B378" t="s">
        <v>23513</v>
      </c>
      <c r="C378" t="s">
        <v>34933</v>
      </c>
      <c r="D378">
        <v>3</v>
      </c>
      <c r="E378">
        <v>354</v>
      </c>
      <c r="F378">
        <v>93</v>
      </c>
      <c r="G378">
        <v>5264</v>
      </c>
      <c r="H378">
        <v>0.955145277660299</v>
      </c>
      <c r="I378">
        <v>0.99999799146666302</v>
      </c>
      <c r="J378">
        <v>0.956935877001591</v>
      </c>
      <c r="K378" t="s">
        <v>34805</v>
      </c>
      <c r="L378">
        <v>3</v>
      </c>
      <c r="M378" t="s">
        <v>34816</v>
      </c>
      <c r="N378">
        <v>3.2258064516128997E-2</v>
      </c>
      <c r="O378">
        <v>8.4745762711864406E-3</v>
      </c>
    </row>
    <row r="379" spans="1:15">
      <c r="A379" t="s">
        <v>20889</v>
      </c>
      <c r="B379" t="s">
        <v>23511</v>
      </c>
      <c r="C379" t="s">
        <v>34933</v>
      </c>
      <c r="D379">
        <v>77</v>
      </c>
      <c r="E379">
        <v>4023</v>
      </c>
      <c r="F379">
        <v>87</v>
      </c>
      <c r="G379">
        <v>5096</v>
      </c>
      <c r="H379">
        <v>1.4620368753975099E-2</v>
      </c>
      <c r="I379">
        <v>5.7519608650507301E-2</v>
      </c>
      <c r="J379">
        <v>4.0499636437604201E-2</v>
      </c>
      <c r="K379" t="s">
        <v>34934</v>
      </c>
      <c r="L379">
        <v>77</v>
      </c>
      <c r="M379" t="s">
        <v>34816</v>
      </c>
      <c r="N379">
        <v>0.88505747126436796</v>
      </c>
      <c r="O379">
        <v>1.9139945314441999E-2</v>
      </c>
    </row>
    <row r="380" spans="1:15">
      <c r="A380" t="s">
        <v>20889</v>
      </c>
      <c r="B380" t="s">
        <v>23518</v>
      </c>
      <c r="C380" t="s">
        <v>34933</v>
      </c>
      <c r="D380">
        <v>2</v>
      </c>
      <c r="E380">
        <v>519</v>
      </c>
      <c r="F380">
        <v>77</v>
      </c>
      <c r="G380">
        <v>4852</v>
      </c>
      <c r="H380">
        <v>0.998409187212003</v>
      </c>
      <c r="I380">
        <v>0.99999992706362995</v>
      </c>
      <c r="J380">
        <v>0.94182818615411101</v>
      </c>
      <c r="K380" t="s">
        <v>34935</v>
      </c>
      <c r="L380">
        <v>2</v>
      </c>
      <c r="M380" t="s">
        <v>34816</v>
      </c>
      <c r="N380">
        <v>2.5974025974026E-2</v>
      </c>
      <c r="O380">
        <v>3.85356454720617E-3</v>
      </c>
    </row>
    <row r="381" spans="1:15">
      <c r="A381" t="s">
        <v>20975</v>
      </c>
      <c r="B381" t="s">
        <v>23511</v>
      </c>
      <c r="C381" t="s">
        <v>34936</v>
      </c>
      <c r="D381">
        <v>100</v>
      </c>
      <c r="E381">
        <v>4023</v>
      </c>
      <c r="F381">
        <v>115</v>
      </c>
      <c r="G381">
        <v>5096</v>
      </c>
      <c r="H381">
        <v>1.7980350438087499E-2</v>
      </c>
      <c r="I381">
        <v>6.3248526835155E-2</v>
      </c>
      <c r="J381">
        <v>4.4533375698049701E-2</v>
      </c>
      <c r="K381" t="s">
        <v>34937</v>
      </c>
      <c r="L381">
        <v>100</v>
      </c>
      <c r="M381" t="s">
        <v>34816</v>
      </c>
      <c r="N381">
        <v>0.86956521739130399</v>
      </c>
      <c r="O381">
        <v>2.4857071836937601E-2</v>
      </c>
    </row>
    <row r="382" spans="1:15">
      <c r="A382" t="s">
        <v>20975</v>
      </c>
      <c r="B382" t="s">
        <v>23513</v>
      </c>
      <c r="C382" t="s">
        <v>34936</v>
      </c>
      <c r="D382">
        <v>8</v>
      </c>
      <c r="E382">
        <v>354</v>
      </c>
      <c r="F382">
        <v>105</v>
      </c>
      <c r="G382">
        <v>5264</v>
      </c>
      <c r="H382">
        <v>0.410649031949331</v>
      </c>
      <c r="I382">
        <v>0.99999799146666302</v>
      </c>
      <c r="J382">
        <v>0.956935877001591</v>
      </c>
      <c r="K382" t="s">
        <v>34938</v>
      </c>
      <c r="L382">
        <v>8</v>
      </c>
      <c r="M382" t="s">
        <v>34816</v>
      </c>
      <c r="N382">
        <v>7.6190476190476197E-2</v>
      </c>
      <c r="O382">
        <v>2.2598870056497199E-2</v>
      </c>
    </row>
    <row r="383" spans="1:15">
      <c r="A383" t="s">
        <v>20975</v>
      </c>
      <c r="B383" t="s">
        <v>23518</v>
      </c>
      <c r="C383" t="s">
        <v>34936</v>
      </c>
      <c r="D383">
        <v>4</v>
      </c>
      <c r="E383">
        <v>519</v>
      </c>
      <c r="F383">
        <v>113</v>
      </c>
      <c r="G383">
        <v>4852</v>
      </c>
      <c r="H383">
        <v>0.99870068834467796</v>
      </c>
      <c r="I383">
        <v>0.99999992706362995</v>
      </c>
      <c r="J383">
        <v>0.94182818615411101</v>
      </c>
      <c r="K383" t="s">
        <v>34939</v>
      </c>
      <c r="L383">
        <v>4</v>
      </c>
      <c r="M383" t="s">
        <v>34816</v>
      </c>
      <c r="N383">
        <v>3.5398230088495602E-2</v>
      </c>
      <c r="O383">
        <v>7.7071290944123296E-3</v>
      </c>
    </row>
    <row r="384" spans="1:15">
      <c r="A384" t="s">
        <v>21115</v>
      </c>
      <c r="B384" t="s">
        <v>23518</v>
      </c>
      <c r="C384" t="s">
        <v>34940</v>
      </c>
      <c r="D384">
        <v>9</v>
      </c>
      <c r="E384">
        <v>519</v>
      </c>
      <c r="F384">
        <v>80</v>
      </c>
      <c r="G384">
        <v>4852</v>
      </c>
      <c r="H384">
        <v>0.48960351447503397</v>
      </c>
      <c r="I384">
        <v>0.99999992706362995</v>
      </c>
      <c r="J384">
        <v>0.94182818615411101</v>
      </c>
      <c r="K384" t="s">
        <v>34941</v>
      </c>
      <c r="L384">
        <v>9</v>
      </c>
      <c r="M384" t="s">
        <v>34816</v>
      </c>
      <c r="N384">
        <v>0.1125</v>
      </c>
      <c r="O384">
        <v>1.7341040462427699E-2</v>
      </c>
    </row>
    <row r="385" spans="1:15">
      <c r="A385" t="s">
        <v>21115</v>
      </c>
      <c r="B385" t="s">
        <v>23513</v>
      </c>
      <c r="C385" t="s">
        <v>34940</v>
      </c>
      <c r="D385">
        <v>4</v>
      </c>
      <c r="E385">
        <v>354</v>
      </c>
      <c r="F385">
        <v>80</v>
      </c>
      <c r="G385">
        <v>5264</v>
      </c>
      <c r="H385">
        <v>0.79630635568715702</v>
      </c>
      <c r="I385">
        <v>0.99999799146666302</v>
      </c>
      <c r="J385">
        <v>0.956935877001591</v>
      </c>
      <c r="K385" t="s">
        <v>34942</v>
      </c>
      <c r="L385">
        <v>4</v>
      </c>
      <c r="M385" t="s">
        <v>34816</v>
      </c>
      <c r="N385">
        <v>0.05</v>
      </c>
      <c r="O385">
        <v>1.12994350282486E-2</v>
      </c>
    </row>
    <row r="386" spans="1:15">
      <c r="A386" t="s">
        <v>21115</v>
      </c>
      <c r="B386" t="s">
        <v>23511</v>
      </c>
      <c r="C386" t="s">
        <v>34940</v>
      </c>
      <c r="D386">
        <v>63</v>
      </c>
      <c r="E386">
        <v>4023</v>
      </c>
      <c r="F386">
        <v>81</v>
      </c>
      <c r="G386">
        <v>5096</v>
      </c>
      <c r="H386">
        <v>0.66211924755790497</v>
      </c>
      <c r="I386">
        <v>0.88381095990988201</v>
      </c>
      <c r="J386">
        <v>0.62229252590028705</v>
      </c>
      <c r="K386" t="s">
        <v>34943</v>
      </c>
      <c r="L386">
        <v>63</v>
      </c>
      <c r="M386" t="s">
        <v>34816</v>
      </c>
      <c r="N386">
        <v>0.77777777777777801</v>
      </c>
      <c r="O386">
        <v>1.5659955257270701E-2</v>
      </c>
    </row>
    <row r="387" spans="1:15">
      <c r="A387" t="s">
        <v>21116</v>
      </c>
      <c r="B387" t="s">
        <v>23513</v>
      </c>
      <c r="C387" t="s">
        <v>34944</v>
      </c>
      <c r="D387">
        <v>5</v>
      </c>
      <c r="E387">
        <v>354</v>
      </c>
      <c r="F387">
        <v>109</v>
      </c>
      <c r="G387">
        <v>5264</v>
      </c>
      <c r="H387">
        <v>0.86674144475523895</v>
      </c>
      <c r="I387">
        <v>0.99999799146666302</v>
      </c>
      <c r="J387">
        <v>0.956935877001591</v>
      </c>
      <c r="K387" t="s">
        <v>34945</v>
      </c>
      <c r="L387">
        <v>5</v>
      </c>
      <c r="M387" t="s">
        <v>34816</v>
      </c>
      <c r="N387">
        <v>4.5871559633027498E-2</v>
      </c>
      <c r="O387">
        <v>1.41242937853107E-2</v>
      </c>
    </row>
    <row r="388" spans="1:15">
      <c r="A388" t="s">
        <v>21116</v>
      </c>
      <c r="B388" t="s">
        <v>23511</v>
      </c>
      <c r="C388" t="s">
        <v>34944</v>
      </c>
      <c r="D388">
        <v>100</v>
      </c>
      <c r="E388">
        <v>4023</v>
      </c>
      <c r="F388">
        <v>115</v>
      </c>
      <c r="G388">
        <v>5096</v>
      </c>
      <c r="H388">
        <v>1.7980350438087499E-2</v>
      </c>
      <c r="I388">
        <v>6.3248526835155E-2</v>
      </c>
      <c r="J388">
        <v>4.4533375698049701E-2</v>
      </c>
      <c r="K388" t="s">
        <v>34946</v>
      </c>
      <c r="L388">
        <v>100</v>
      </c>
      <c r="M388" t="s">
        <v>34816</v>
      </c>
      <c r="N388">
        <v>0.86956521739130399</v>
      </c>
      <c r="O388">
        <v>2.4857071836937601E-2</v>
      </c>
    </row>
    <row r="389" spans="1:15">
      <c r="A389" t="s">
        <v>21116</v>
      </c>
      <c r="B389" t="s">
        <v>23518</v>
      </c>
      <c r="C389" t="s">
        <v>34944</v>
      </c>
      <c r="D389">
        <v>6</v>
      </c>
      <c r="E389">
        <v>519</v>
      </c>
      <c r="F389">
        <v>107</v>
      </c>
      <c r="G389">
        <v>4852</v>
      </c>
      <c r="H389">
        <v>0.97828677884219795</v>
      </c>
      <c r="I389">
        <v>0.99999992706362995</v>
      </c>
      <c r="J389">
        <v>0.94182818615411101</v>
      </c>
      <c r="K389" t="s">
        <v>34947</v>
      </c>
      <c r="L389">
        <v>6</v>
      </c>
      <c r="M389" t="s">
        <v>34816</v>
      </c>
      <c r="N389">
        <v>5.60747663551402E-2</v>
      </c>
      <c r="O389">
        <v>1.15606936416185E-2</v>
      </c>
    </row>
    <row r="390" spans="1:15">
      <c r="A390" t="s">
        <v>21104</v>
      </c>
      <c r="B390" t="s">
        <v>23511</v>
      </c>
      <c r="C390" t="s">
        <v>34948</v>
      </c>
      <c r="D390">
        <v>88</v>
      </c>
      <c r="E390">
        <v>4023</v>
      </c>
      <c r="F390">
        <v>100</v>
      </c>
      <c r="G390">
        <v>5096</v>
      </c>
      <c r="H390">
        <v>1.31274254995076E-2</v>
      </c>
      <c r="I390">
        <v>5.52831017514476E-2</v>
      </c>
      <c r="J390">
        <v>3.8924908819889199E-2</v>
      </c>
      <c r="K390" t="s">
        <v>34949</v>
      </c>
      <c r="L390">
        <v>88</v>
      </c>
      <c r="M390" t="s">
        <v>34816</v>
      </c>
      <c r="N390">
        <v>0.88</v>
      </c>
      <c r="O390">
        <v>2.18742232165051E-2</v>
      </c>
    </row>
    <row r="391" spans="1:15">
      <c r="A391" t="s">
        <v>21104</v>
      </c>
      <c r="B391" t="s">
        <v>23513</v>
      </c>
      <c r="C391" t="s">
        <v>34948</v>
      </c>
      <c r="D391">
        <v>7</v>
      </c>
      <c r="E391">
        <v>354</v>
      </c>
      <c r="F391">
        <v>100</v>
      </c>
      <c r="G391">
        <v>5264</v>
      </c>
      <c r="H391">
        <v>0.51345825102048503</v>
      </c>
      <c r="I391">
        <v>0.99999799146666302</v>
      </c>
      <c r="J391">
        <v>0.956935877001591</v>
      </c>
      <c r="K391" t="s">
        <v>34950</v>
      </c>
      <c r="L391">
        <v>7</v>
      </c>
      <c r="M391" t="s">
        <v>34816</v>
      </c>
      <c r="N391">
        <v>7.0000000000000007E-2</v>
      </c>
      <c r="O391">
        <v>1.9774011299434999E-2</v>
      </c>
    </row>
    <row r="392" spans="1:15">
      <c r="A392" t="s">
        <v>21104</v>
      </c>
      <c r="B392" t="s">
        <v>23518</v>
      </c>
      <c r="C392" t="s">
        <v>34948</v>
      </c>
      <c r="D392">
        <v>2</v>
      </c>
      <c r="E392">
        <v>519</v>
      </c>
      <c r="F392">
        <v>94</v>
      </c>
      <c r="G392">
        <v>4852</v>
      </c>
      <c r="H392">
        <v>0.99973010487513803</v>
      </c>
      <c r="I392">
        <v>0.99999992706362995</v>
      </c>
      <c r="J392">
        <v>0.94182818615411101</v>
      </c>
      <c r="K392" t="s">
        <v>34951</v>
      </c>
      <c r="L392">
        <v>2</v>
      </c>
      <c r="M392" t="s">
        <v>34816</v>
      </c>
      <c r="N392">
        <v>2.1276595744680899E-2</v>
      </c>
      <c r="O392">
        <v>3.85356454720617E-3</v>
      </c>
    </row>
    <row r="393" spans="1:15">
      <c r="A393" t="s">
        <v>20925</v>
      </c>
      <c r="B393" t="s">
        <v>23513</v>
      </c>
      <c r="C393" t="s">
        <v>34952</v>
      </c>
      <c r="D393">
        <v>12</v>
      </c>
      <c r="E393">
        <v>354</v>
      </c>
      <c r="F393">
        <v>164</v>
      </c>
      <c r="G393">
        <v>5264</v>
      </c>
      <c r="H393">
        <v>0.42416972492495802</v>
      </c>
      <c r="I393">
        <v>0.99999799146666302</v>
      </c>
      <c r="J393">
        <v>0.956935877001591</v>
      </c>
      <c r="K393" t="s">
        <v>34953</v>
      </c>
      <c r="L393">
        <v>12</v>
      </c>
      <c r="M393" t="s">
        <v>34816</v>
      </c>
      <c r="N393">
        <v>7.3170731707317097E-2</v>
      </c>
      <c r="O393">
        <v>3.3898305084745797E-2</v>
      </c>
    </row>
    <row r="394" spans="1:15">
      <c r="A394" t="s">
        <v>20925</v>
      </c>
      <c r="B394" t="s">
        <v>23518</v>
      </c>
      <c r="C394" t="s">
        <v>34952</v>
      </c>
      <c r="D394">
        <v>3</v>
      </c>
      <c r="E394">
        <v>519</v>
      </c>
      <c r="F394">
        <v>122</v>
      </c>
      <c r="G394">
        <v>4852</v>
      </c>
      <c r="H394">
        <v>0.99989234275126704</v>
      </c>
      <c r="I394">
        <v>0.99999992706362995</v>
      </c>
      <c r="J394">
        <v>0.94182818615411101</v>
      </c>
      <c r="K394" t="s">
        <v>34954</v>
      </c>
      <c r="L394">
        <v>3</v>
      </c>
      <c r="M394" t="s">
        <v>34816</v>
      </c>
      <c r="N394">
        <v>2.4590163934426201E-2</v>
      </c>
      <c r="O394">
        <v>5.78034682080925E-3</v>
      </c>
    </row>
    <row r="395" spans="1:15">
      <c r="A395" t="s">
        <v>20925</v>
      </c>
      <c r="B395" t="s">
        <v>23511</v>
      </c>
      <c r="C395" t="s">
        <v>34952</v>
      </c>
      <c r="D395">
        <v>140</v>
      </c>
      <c r="E395">
        <v>4023</v>
      </c>
      <c r="F395">
        <v>159</v>
      </c>
      <c r="G395">
        <v>5096</v>
      </c>
      <c r="H395">
        <v>1.7803752258301799E-3</v>
      </c>
      <c r="I395">
        <v>1.4008741908505901E-2</v>
      </c>
      <c r="J395">
        <v>9.8635746583389198E-3</v>
      </c>
      <c r="K395" t="s">
        <v>34955</v>
      </c>
      <c r="L395">
        <v>140</v>
      </c>
      <c r="M395" t="s">
        <v>34816</v>
      </c>
      <c r="N395">
        <v>0.88050314465408797</v>
      </c>
      <c r="O395">
        <v>3.47999005717127E-2</v>
      </c>
    </row>
    <row r="396" spans="1:15">
      <c r="A396" t="s">
        <v>21064</v>
      </c>
      <c r="B396" t="s">
        <v>23511</v>
      </c>
      <c r="C396" t="s">
        <v>34956</v>
      </c>
      <c r="D396">
        <v>93</v>
      </c>
      <c r="E396">
        <v>4023</v>
      </c>
      <c r="F396">
        <v>116</v>
      </c>
      <c r="G396">
        <v>5096</v>
      </c>
      <c r="H396">
        <v>0.42371846160139998</v>
      </c>
      <c r="I396">
        <v>0.71175179785853204</v>
      </c>
      <c r="J396">
        <v>0.50114543063441797</v>
      </c>
      <c r="K396" t="s">
        <v>34957</v>
      </c>
      <c r="L396">
        <v>93</v>
      </c>
      <c r="M396" t="s">
        <v>34821</v>
      </c>
      <c r="N396">
        <v>0.80172413793103403</v>
      </c>
      <c r="O396">
        <v>2.3117076808352E-2</v>
      </c>
    </row>
    <row r="397" spans="1:15">
      <c r="A397" t="s">
        <v>21064</v>
      </c>
      <c r="B397" t="s">
        <v>23518</v>
      </c>
      <c r="C397" t="s">
        <v>34956</v>
      </c>
      <c r="D397">
        <v>13</v>
      </c>
      <c r="E397">
        <v>519</v>
      </c>
      <c r="F397">
        <v>110</v>
      </c>
      <c r="G397">
        <v>4852</v>
      </c>
      <c r="H397">
        <v>0.395171196292321</v>
      </c>
      <c r="I397">
        <v>0.99999992706362995</v>
      </c>
      <c r="J397">
        <v>0.94182818615411101</v>
      </c>
      <c r="K397" t="s">
        <v>34958</v>
      </c>
      <c r="L397">
        <v>13</v>
      </c>
      <c r="M397" t="s">
        <v>34821</v>
      </c>
      <c r="N397">
        <v>0.118181818181818</v>
      </c>
      <c r="O397">
        <v>2.50481695568401E-2</v>
      </c>
    </row>
    <row r="398" spans="1:15">
      <c r="A398" t="s">
        <v>21064</v>
      </c>
      <c r="B398" t="s">
        <v>23513</v>
      </c>
      <c r="C398" t="s">
        <v>34956</v>
      </c>
      <c r="D398">
        <v>8</v>
      </c>
      <c r="E398">
        <v>354</v>
      </c>
      <c r="F398">
        <v>120</v>
      </c>
      <c r="G398">
        <v>5264</v>
      </c>
      <c r="H398">
        <v>0.56358957718951797</v>
      </c>
      <c r="I398">
        <v>0.99999799146666302</v>
      </c>
      <c r="J398">
        <v>0.956935877001591</v>
      </c>
      <c r="K398" t="s">
        <v>34959</v>
      </c>
      <c r="L398">
        <v>8</v>
      </c>
      <c r="M398" t="s">
        <v>34821</v>
      </c>
      <c r="N398">
        <v>6.6666666666666693E-2</v>
      </c>
      <c r="O398">
        <v>2.2598870056497199E-2</v>
      </c>
    </row>
    <row r="399" spans="1:15">
      <c r="A399" t="s">
        <v>21140</v>
      </c>
      <c r="B399" t="s">
        <v>23518</v>
      </c>
      <c r="C399" t="s">
        <v>34960</v>
      </c>
      <c r="D399">
        <v>11</v>
      </c>
      <c r="E399">
        <v>519</v>
      </c>
      <c r="F399">
        <v>74</v>
      </c>
      <c r="G399">
        <v>4852</v>
      </c>
      <c r="H399">
        <v>0.16241205624739399</v>
      </c>
      <c r="I399">
        <v>0.99999992706362995</v>
      </c>
      <c r="J399">
        <v>0.94182818615411101</v>
      </c>
      <c r="K399" t="s">
        <v>34961</v>
      </c>
      <c r="L399">
        <v>11</v>
      </c>
      <c r="M399" t="s">
        <v>34821</v>
      </c>
      <c r="N399">
        <v>0.14864864864864899</v>
      </c>
      <c r="O399">
        <v>2.11946050096339E-2</v>
      </c>
    </row>
    <row r="400" spans="1:15">
      <c r="A400" t="s">
        <v>21140</v>
      </c>
      <c r="B400" t="s">
        <v>23511</v>
      </c>
      <c r="C400" t="s">
        <v>34960</v>
      </c>
      <c r="D400">
        <v>60</v>
      </c>
      <c r="E400">
        <v>4023</v>
      </c>
      <c r="F400">
        <v>78</v>
      </c>
      <c r="G400">
        <v>5096</v>
      </c>
      <c r="H400">
        <v>0.72515387603308301</v>
      </c>
      <c r="I400">
        <v>0.92515954281296497</v>
      </c>
      <c r="J400">
        <v>0.651406120621697</v>
      </c>
      <c r="K400" t="s">
        <v>34962</v>
      </c>
      <c r="L400">
        <v>60</v>
      </c>
      <c r="M400" t="s">
        <v>34821</v>
      </c>
      <c r="N400">
        <v>0.76923076923076905</v>
      </c>
      <c r="O400">
        <v>1.49142431021626E-2</v>
      </c>
    </row>
    <row r="401" spans="1:15">
      <c r="A401" t="s">
        <v>21140</v>
      </c>
      <c r="B401" t="s">
        <v>23513</v>
      </c>
      <c r="C401" t="s">
        <v>34960</v>
      </c>
      <c r="D401">
        <v>3</v>
      </c>
      <c r="E401">
        <v>354</v>
      </c>
      <c r="F401">
        <v>82</v>
      </c>
      <c r="G401">
        <v>5264</v>
      </c>
      <c r="H401">
        <v>0.92141633671208401</v>
      </c>
      <c r="I401">
        <v>0.99999799146666302</v>
      </c>
      <c r="J401">
        <v>0.956935877001591</v>
      </c>
      <c r="K401" t="s">
        <v>34963</v>
      </c>
      <c r="L401">
        <v>3</v>
      </c>
      <c r="M401" t="s">
        <v>34821</v>
      </c>
      <c r="N401">
        <v>3.65853658536585E-2</v>
      </c>
      <c r="O401">
        <v>8.4745762711864406E-3</v>
      </c>
    </row>
    <row r="402" spans="1:15">
      <c r="A402" t="s">
        <v>21163</v>
      </c>
      <c r="B402" t="s">
        <v>23511</v>
      </c>
      <c r="C402" t="s">
        <v>34964</v>
      </c>
      <c r="D402">
        <v>3</v>
      </c>
      <c r="E402">
        <v>4023</v>
      </c>
      <c r="F402">
        <v>3</v>
      </c>
      <c r="G402">
        <v>5096</v>
      </c>
      <c r="H402">
        <v>0.49191902996834203</v>
      </c>
      <c r="I402">
        <v>0.767130040617644</v>
      </c>
      <c r="J402">
        <v>0.54013732837010697</v>
      </c>
      <c r="K402" t="s">
        <v>34965</v>
      </c>
      <c r="L402">
        <v>3</v>
      </c>
      <c r="M402" t="s">
        <v>34821</v>
      </c>
      <c r="N402">
        <v>1</v>
      </c>
      <c r="O402">
        <v>7.4571215510812799E-4</v>
      </c>
    </row>
    <row r="403" spans="1:15">
      <c r="A403" t="s">
        <v>21108</v>
      </c>
      <c r="B403" t="s">
        <v>23511</v>
      </c>
      <c r="C403" t="s">
        <v>34966</v>
      </c>
      <c r="D403">
        <v>66</v>
      </c>
      <c r="E403">
        <v>4023</v>
      </c>
      <c r="F403">
        <v>79</v>
      </c>
      <c r="G403">
        <v>5096</v>
      </c>
      <c r="H403">
        <v>0.19338629805545901</v>
      </c>
      <c r="I403">
        <v>0.40435316866141502</v>
      </c>
      <c r="J403">
        <v>0.28470562834811802</v>
      </c>
      <c r="K403" t="s">
        <v>34967</v>
      </c>
      <c r="L403">
        <v>66</v>
      </c>
      <c r="M403" t="s">
        <v>34821</v>
      </c>
      <c r="N403">
        <v>0.835443037974684</v>
      </c>
      <c r="O403">
        <v>1.64056674123788E-2</v>
      </c>
    </row>
    <row r="404" spans="1:15">
      <c r="A404" t="s">
        <v>21108</v>
      </c>
      <c r="B404" t="s">
        <v>23518</v>
      </c>
      <c r="C404" t="s">
        <v>34966</v>
      </c>
      <c r="D404">
        <v>8</v>
      </c>
      <c r="E404">
        <v>519</v>
      </c>
      <c r="F404">
        <v>72</v>
      </c>
      <c r="G404">
        <v>4852</v>
      </c>
      <c r="H404">
        <v>0.51107639100411595</v>
      </c>
      <c r="I404">
        <v>0.99999992706362995</v>
      </c>
      <c r="J404">
        <v>0.94182818615411101</v>
      </c>
      <c r="K404" t="s">
        <v>34968</v>
      </c>
      <c r="L404">
        <v>8</v>
      </c>
      <c r="M404" t="s">
        <v>34821</v>
      </c>
      <c r="N404">
        <v>0.11111111111111099</v>
      </c>
      <c r="O404">
        <v>1.5414258188824701E-2</v>
      </c>
    </row>
    <row r="405" spans="1:15">
      <c r="A405" t="s">
        <v>21108</v>
      </c>
      <c r="B405" t="s">
        <v>23513</v>
      </c>
      <c r="C405" t="s">
        <v>34966</v>
      </c>
      <c r="D405">
        <v>3</v>
      </c>
      <c r="E405">
        <v>354</v>
      </c>
      <c r="F405">
        <v>80</v>
      </c>
      <c r="G405">
        <v>5264</v>
      </c>
      <c r="H405">
        <v>0.913217068375067</v>
      </c>
      <c r="I405">
        <v>0.99999799146666302</v>
      </c>
      <c r="J405">
        <v>0.956935877001591</v>
      </c>
      <c r="K405" t="s">
        <v>34963</v>
      </c>
      <c r="L405">
        <v>3</v>
      </c>
      <c r="M405" t="s">
        <v>34821</v>
      </c>
      <c r="N405">
        <v>3.7499999999999999E-2</v>
      </c>
      <c r="O405">
        <v>8.4745762711864406E-3</v>
      </c>
    </row>
    <row r="406" spans="1:15">
      <c r="A406" t="s">
        <v>21128</v>
      </c>
      <c r="B406" t="s">
        <v>23518</v>
      </c>
      <c r="C406" t="s">
        <v>34969</v>
      </c>
      <c r="D406">
        <v>9</v>
      </c>
      <c r="E406">
        <v>519</v>
      </c>
      <c r="F406">
        <v>101</v>
      </c>
      <c r="G406">
        <v>4852</v>
      </c>
      <c r="H406">
        <v>0.76767133181024905</v>
      </c>
      <c r="I406">
        <v>0.99999992706362995</v>
      </c>
      <c r="J406">
        <v>0.94182818615411101</v>
      </c>
      <c r="K406" t="s">
        <v>34970</v>
      </c>
      <c r="L406">
        <v>9</v>
      </c>
      <c r="M406" t="s">
        <v>34821</v>
      </c>
      <c r="N406">
        <v>8.9108910891089105E-2</v>
      </c>
      <c r="O406">
        <v>1.7341040462427699E-2</v>
      </c>
    </row>
    <row r="407" spans="1:15">
      <c r="A407" t="s">
        <v>21128</v>
      </c>
      <c r="B407" t="s">
        <v>23511</v>
      </c>
      <c r="C407" t="s">
        <v>34969</v>
      </c>
      <c r="D407">
        <v>101</v>
      </c>
      <c r="E407">
        <v>4023</v>
      </c>
      <c r="F407">
        <v>116</v>
      </c>
      <c r="G407">
        <v>5096</v>
      </c>
      <c r="H407">
        <v>1.61149653035088E-2</v>
      </c>
      <c r="I407">
        <v>5.9835881349888299E-2</v>
      </c>
      <c r="J407">
        <v>4.2130527266247698E-2</v>
      </c>
      <c r="K407" t="s">
        <v>34971</v>
      </c>
      <c r="L407">
        <v>101</v>
      </c>
      <c r="M407" t="s">
        <v>34821</v>
      </c>
      <c r="N407">
        <v>0.87068965517241403</v>
      </c>
      <c r="O407">
        <v>2.5105642555306999E-2</v>
      </c>
    </row>
    <row r="408" spans="1:15">
      <c r="A408" t="s">
        <v>20917</v>
      </c>
      <c r="B408" t="s">
        <v>23511</v>
      </c>
      <c r="C408" t="s">
        <v>34972</v>
      </c>
      <c r="D408">
        <v>58</v>
      </c>
      <c r="E408">
        <v>4023</v>
      </c>
      <c r="F408">
        <v>67</v>
      </c>
      <c r="G408">
        <v>5096</v>
      </c>
      <c r="H408">
        <v>7.7359200921970794E-2</v>
      </c>
      <c r="I408">
        <v>0.20289825504973</v>
      </c>
      <c r="J408">
        <v>0.142860943530879</v>
      </c>
      <c r="K408" t="s">
        <v>34973</v>
      </c>
      <c r="L408">
        <v>58</v>
      </c>
      <c r="M408" t="s">
        <v>34821</v>
      </c>
      <c r="N408">
        <v>0.86567164179104505</v>
      </c>
      <c r="O408">
        <v>1.4417101665423799E-2</v>
      </c>
    </row>
    <row r="409" spans="1:15">
      <c r="A409" t="s">
        <v>20917</v>
      </c>
      <c r="B409" t="s">
        <v>23518</v>
      </c>
      <c r="C409" t="s">
        <v>34972</v>
      </c>
      <c r="D409">
        <v>2</v>
      </c>
      <c r="E409">
        <v>519</v>
      </c>
      <c r="F409">
        <v>59</v>
      </c>
      <c r="G409">
        <v>4852</v>
      </c>
      <c r="H409">
        <v>0.99012484938210299</v>
      </c>
      <c r="I409">
        <v>0.99999992706362995</v>
      </c>
      <c r="J409">
        <v>0.94182818615411101</v>
      </c>
      <c r="K409" t="s">
        <v>34974</v>
      </c>
      <c r="L409">
        <v>2</v>
      </c>
      <c r="M409" t="s">
        <v>34821</v>
      </c>
      <c r="N409">
        <v>3.3898305084745797E-2</v>
      </c>
      <c r="O409">
        <v>3.85356454720617E-3</v>
      </c>
    </row>
    <row r="410" spans="1:15">
      <c r="A410" t="s">
        <v>20917</v>
      </c>
      <c r="B410" t="s">
        <v>23513</v>
      </c>
      <c r="C410" t="s">
        <v>34972</v>
      </c>
      <c r="D410">
        <v>4</v>
      </c>
      <c r="E410">
        <v>354</v>
      </c>
      <c r="F410">
        <v>75</v>
      </c>
      <c r="G410">
        <v>5264</v>
      </c>
      <c r="H410">
        <v>0.75283070379946904</v>
      </c>
      <c r="I410">
        <v>0.99999799146666302</v>
      </c>
      <c r="J410">
        <v>0.956935877001591</v>
      </c>
      <c r="K410" t="s">
        <v>34975</v>
      </c>
      <c r="L410">
        <v>4</v>
      </c>
      <c r="M410" t="s">
        <v>34821</v>
      </c>
      <c r="N410">
        <v>5.3333333333333302E-2</v>
      </c>
      <c r="O410">
        <v>1.12994350282486E-2</v>
      </c>
    </row>
    <row r="411" spans="1:15">
      <c r="A411" t="s">
        <v>20895</v>
      </c>
      <c r="B411" t="s">
        <v>23511</v>
      </c>
      <c r="C411" t="s">
        <v>34976</v>
      </c>
      <c r="D411">
        <v>124</v>
      </c>
      <c r="E411">
        <v>4023</v>
      </c>
      <c r="F411">
        <v>158</v>
      </c>
      <c r="G411">
        <v>5096</v>
      </c>
      <c r="H411">
        <v>0.60294032935424402</v>
      </c>
      <c r="I411">
        <v>0.84696799310320903</v>
      </c>
      <c r="J411">
        <v>0.59635134173786997</v>
      </c>
      <c r="K411" t="s">
        <v>34977</v>
      </c>
      <c r="L411">
        <v>124</v>
      </c>
      <c r="M411" t="s">
        <v>34753</v>
      </c>
      <c r="N411">
        <v>0.784810126582278</v>
      </c>
      <c r="O411">
        <v>3.0822769077802601E-2</v>
      </c>
    </row>
    <row r="412" spans="1:15">
      <c r="A412" t="s">
        <v>20895</v>
      </c>
      <c r="B412" t="s">
        <v>23518</v>
      </c>
      <c r="C412" t="s">
        <v>34976</v>
      </c>
      <c r="D412">
        <v>14</v>
      </c>
      <c r="E412">
        <v>519</v>
      </c>
      <c r="F412">
        <v>127</v>
      </c>
      <c r="G412">
        <v>4852</v>
      </c>
      <c r="H412">
        <v>0.49527032579165797</v>
      </c>
      <c r="I412">
        <v>0.99999992706362995</v>
      </c>
      <c r="J412">
        <v>0.94182818615411101</v>
      </c>
      <c r="K412" t="s">
        <v>34978</v>
      </c>
      <c r="L412">
        <v>14</v>
      </c>
      <c r="M412" t="s">
        <v>34753</v>
      </c>
      <c r="N412">
        <v>0.110236220472441</v>
      </c>
      <c r="O412">
        <v>2.6974951830443201E-2</v>
      </c>
    </row>
    <row r="413" spans="1:15">
      <c r="A413" t="s">
        <v>20895</v>
      </c>
      <c r="B413" t="s">
        <v>23513</v>
      </c>
      <c r="C413" t="s">
        <v>34976</v>
      </c>
      <c r="D413">
        <v>13</v>
      </c>
      <c r="E413">
        <v>354</v>
      </c>
      <c r="F413">
        <v>172</v>
      </c>
      <c r="G413">
        <v>5264</v>
      </c>
      <c r="H413">
        <v>0.37184939106399001</v>
      </c>
      <c r="I413">
        <v>0.99999799146666302</v>
      </c>
      <c r="J413">
        <v>0.956935877001591</v>
      </c>
      <c r="K413" t="s">
        <v>34979</v>
      </c>
      <c r="L413">
        <v>13</v>
      </c>
      <c r="M413" t="s">
        <v>34753</v>
      </c>
      <c r="N413">
        <v>7.5581395348837205E-2</v>
      </c>
      <c r="O413">
        <v>3.6723163841807897E-2</v>
      </c>
    </row>
    <row r="414" spans="1:15">
      <c r="A414" t="s">
        <v>21053</v>
      </c>
      <c r="B414" t="s">
        <v>23511</v>
      </c>
      <c r="C414" t="s">
        <v>34980</v>
      </c>
      <c r="D414">
        <v>10</v>
      </c>
      <c r="E414">
        <v>4023</v>
      </c>
      <c r="F414">
        <v>14</v>
      </c>
      <c r="G414">
        <v>5096</v>
      </c>
      <c r="H414">
        <v>0.84672601332548902</v>
      </c>
      <c r="I414">
        <v>0.996736527497327</v>
      </c>
      <c r="J414">
        <v>0.70180357507292901</v>
      </c>
      <c r="K414" t="s">
        <v>34981</v>
      </c>
      <c r="L414">
        <v>10</v>
      </c>
      <c r="M414" t="s">
        <v>34753</v>
      </c>
      <c r="N414">
        <v>0.71428571428571397</v>
      </c>
      <c r="O414">
        <v>2.4857071836937601E-3</v>
      </c>
    </row>
    <row r="415" spans="1:15">
      <c r="A415" t="s">
        <v>21053</v>
      </c>
      <c r="B415" t="s">
        <v>23513</v>
      </c>
      <c r="C415" t="s">
        <v>34980</v>
      </c>
      <c r="D415">
        <v>1</v>
      </c>
      <c r="E415">
        <v>354</v>
      </c>
      <c r="F415">
        <v>13</v>
      </c>
      <c r="G415">
        <v>5264</v>
      </c>
      <c r="H415">
        <v>0.59590058401328705</v>
      </c>
      <c r="I415">
        <v>0.99999799146666302</v>
      </c>
      <c r="J415">
        <v>0.956935877001591</v>
      </c>
      <c r="K415" t="s">
        <v>34982</v>
      </c>
      <c r="L415">
        <v>1</v>
      </c>
      <c r="M415" t="s">
        <v>34753</v>
      </c>
      <c r="N415">
        <v>7.69230769230769E-2</v>
      </c>
      <c r="O415">
        <v>2.8248587570621499E-3</v>
      </c>
    </row>
    <row r="416" spans="1:15">
      <c r="A416" t="s">
        <v>21053</v>
      </c>
      <c r="B416" t="s">
        <v>23518</v>
      </c>
      <c r="C416" t="s">
        <v>34980</v>
      </c>
      <c r="D416">
        <v>1</v>
      </c>
      <c r="E416">
        <v>519</v>
      </c>
      <c r="F416">
        <v>13</v>
      </c>
      <c r="G416">
        <v>4852</v>
      </c>
      <c r="H416">
        <v>0.77067844276398301</v>
      </c>
      <c r="I416">
        <v>0.99999992706362995</v>
      </c>
      <c r="J416">
        <v>0.94182818615411101</v>
      </c>
      <c r="K416" t="s">
        <v>24273</v>
      </c>
      <c r="L416">
        <v>1</v>
      </c>
      <c r="M416" t="s">
        <v>34753</v>
      </c>
      <c r="N416">
        <v>7.69230769230769E-2</v>
      </c>
      <c r="O416">
        <v>1.92678227360308E-3</v>
      </c>
    </row>
    <row r="417" spans="1:15">
      <c r="A417" t="s">
        <v>20897</v>
      </c>
      <c r="B417" t="s">
        <v>23513</v>
      </c>
      <c r="C417" t="s">
        <v>34983</v>
      </c>
      <c r="D417">
        <v>14</v>
      </c>
      <c r="E417">
        <v>354</v>
      </c>
      <c r="F417">
        <v>38</v>
      </c>
      <c r="G417">
        <v>5264</v>
      </c>
      <c r="H417" s="34">
        <v>6.5852644409706495E-8</v>
      </c>
      <c r="I417" s="34">
        <v>1.37632026816287E-5</v>
      </c>
      <c r="J417" s="34">
        <v>1.31705288819413E-5</v>
      </c>
      <c r="K417" t="s">
        <v>34984</v>
      </c>
      <c r="L417">
        <v>14</v>
      </c>
      <c r="M417" t="s">
        <v>34753</v>
      </c>
      <c r="N417">
        <v>0.36842105263157898</v>
      </c>
      <c r="O417">
        <v>3.9548022598870101E-2</v>
      </c>
    </row>
    <row r="418" spans="1:15">
      <c r="A418" t="s">
        <v>20897</v>
      </c>
      <c r="B418" t="s">
        <v>23511</v>
      </c>
      <c r="C418" t="s">
        <v>34983</v>
      </c>
      <c r="D418">
        <v>20</v>
      </c>
      <c r="E418">
        <v>4023</v>
      </c>
      <c r="F418">
        <v>31</v>
      </c>
      <c r="G418">
        <v>5096</v>
      </c>
      <c r="H418">
        <v>0.98138192592953899</v>
      </c>
      <c r="I418">
        <v>0.99999999998592004</v>
      </c>
      <c r="J418">
        <v>0.70410139059033205</v>
      </c>
      <c r="K418" t="s">
        <v>34985</v>
      </c>
      <c r="L418">
        <v>20</v>
      </c>
      <c r="M418" t="s">
        <v>34753</v>
      </c>
      <c r="N418">
        <v>0.64516129032258096</v>
      </c>
      <c r="O418">
        <v>4.9714143673875201E-3</v>
      </c>
    </row>
    <row r="419" spans="1:15">
      <c r="A419" t="s">
        <v>20897</v>
      </c>
      <c r="B419" t="s">
        <v>23518</v>
      </c>
      <c r="C419" t="s">
        <v>34983</v>
      </c>
      <c r="D419">
        <v>3</v>
      </c>
      <c r="E419">
        <v>519</v>
      </c>
      <c r="F419">
        <v>27</v>
      </c>
      <c r="G419">
        <v>4852</v>
      </c>
      <c r="H419">
        <v>0.56351566274181297</v>
      </c>
      <c r="I419">
        <v>0.99999992706362995</v>
      </c>
      <c r="J419">
        <v>0.94182818615411101</v>
      </c>
      <c r="K419" t="s">
        <v>34986</v>
      </c>
      <c r="L419">
        <v>3</v>
      </c>
      <c r="M419" t="s">
        <v>34753</v>
      </c>
      <c r="N419">
        <v>0.11111111111111099</v>
      </c>
      <c r="O419">
        <v>5.78034682080925E-3</v>
      </c>
    </row>
    <row r="420" spans="1:15">
      <c r="A420" t="s">
        <v>21136</v>
      </c>
      <c r="B420" t="s">
        <v>23513</v>
      </c>
      <c r="C420" t="s">
        <v>34987</v>
      </c>
      <c r="D420">
        <v>1</v>
      </c>
      <c r="E420">
        <v>354</v>
      </c>
      <c r="F420">
        <v>40</v>
      </c>
      <c r="G420">
        <v>5264</v>
      </c>
      <c r="H420">
        <v>0.93891133599165499</v>
      </c>
      <c r="I420">
        <v>0.99999799146666302</v>
      </c>
      <c r="J420">
        <v>0.956935877001591</v>
      </c>
      <c r="K420" t="s">
        <v>23888</v>
      </c>
      <c r="L420">
        <v>1</v>
      </c>
      <c r="M420" t="s">
        <v>34821</v>
      </c>
      <c r="N420">
        <v>2.5000000000000001E-2</v>
      </c>
      <c r="O420">
        <v>2.8248587570621499E-3</v>
      </c>
    </row>
    <row r="421" spans="1:15">
      <c r="A421" t="s">
        <v>21136</v>
      </c>
      <c r="B421" t="s">
        <v>23518</v>
      </c>
      <c r="C421" t="s">
        <v>34987</v>
      </c>
      <c r="D421">
        <v>7</v>
      </c>
      <c r="E421">
        <v>519</v>
      </c>
      <c r="F421">
        <v>35</v>
      </c>
      <c r="G421">
        <v>4852</v>
      </c>
      <c r="H421">
        <v>7.3368579889899699E-2</v>
      </c>
      <c r="I421">
        <v>0.62489790457949101</v>
      </c>
      <c r="J421">
        <v>0.588546502928052</v>
      </c>
      <c r="K421" t="s">
        <v>34988</v>
      </c>
      <c r="L421">
        <v>7</v>
      </c>
      <c r="M421" t="s">
        <v>34821</v>
      </c>
      <c r="N421">
        <v>0.2</v>
      </c>
      <c r="O421">
        <v>1.34874759152216E-2</v>
      </c>
    </row>
    <row r="422" spans="1:15">
      <c r="A422" t="s">
        <v>21136</v>
      </c>
      <c r="B422" t="s">
        <v>23511</v>
      </c>
      <c r="C422" t="s">
        <v>34987</v>
      </c>
      <c r="D422">
        <v>27</v>
      </c>
      <c r="E422">
        <v>4023</v>
      </c>
      <c r="F422">
        <v>38</v>
      </c>
      <c r="G422">
        <v>5096</v>
      </c>
      <c r="H422">
        <v>0.91466310297102005</v>
      </c>
      <c r="I422">
        <v>0.99999999998592004</v>
      </c>
      <c r="J422">
        <v>0.70410139059033205</v>
      </c>
      <c r="K422" t="s">
        <v>34989</v>
      </c>
      <c r="L422">
        <v>27</v>
      </c>
      <c r="M422" t="s">
        <v>34821</v>
      </c>
      <c r="N422">
        <v>0.71052631578947401</v>
      </c>
      <c r="O422">
        <v>6.7114093959731499E-3</v>
      </c>
    </row>
    <row r="423" spans="1:15">
      <c r="A423" t="s">
        <v>21086</v>
      </c>
      <c r="B423" t="s">
        <v>23511</v>
      </c>
      <c r="C423" t="s">
        <v>34990</v>
      </c>
      <c r="D423">
        <v>49</v>
      </c>
      <c r="E423">
        <v>4023</v>
      </c>
      <c r="F423">
        <v>59</v>
      </c>
      <c r="G423">
        <v>5096</v>
      </c>
      <c r="H423">
        <v>0.27496859789141698</v>
      </c>
      <c r="I423">
        <v>0.52366631063397195</v>
      </c>
      <c r="J423">
        <v>0.36871417752787999</v>
      </c>
      <c r="K423" t="s">
        <v>34991</v>
      </c>
      <c r="L423">
        <v>49</v>
      </c>
      <c r="M423" t="s">
        <v>34821</v>
      </c>
      <c r="N423">
        <v>0.83050847457627097</v>
      </c>
      <c r="O423">
        <v>1.21799652000994E-2</v>
      </c>
    </row>
    <row r="424" spans="1:15">
      <c r="A424" t="s">
        <v>21086</v>
      </c>
      <c r="B424" t="s">
        <v>23518</v>
      </c>
      <c r="C424" t="s">
        <v>34990</v>
      </c>
      <c r="D424">
        <v>5</v>
      </c>
      <c r="E424">
        <v>519</v>
      </c>
      <c r="F424">
        <v>49</v>
      </c>
      <c r="G424">
        <v>4852</v>
      </c>
      <c r="H424">
        <v>0.61355886239614599</v>
      </c>
      <c r="I424">
        <v>0.99999992706362995</v>
      </c>
      <c r="J424">
        <v>0.94182818615411101</v>
      </c>
      <c r="K424" t="s">
        <v>34992</v>
      </c>
      <c r="L424">
        <v>5</v>
      </c>
      <c r="M424" t="s">
        <v>34821</v>
      </c>
      <c r="N424">
        <v>0.102040816326531</v>
      </c>
      <c r="O424">
        <v>9.63391136801541E-3</v>
      </c>
    </row>
    <row r="425" spans="1:15">
      <c r="A425" t="s">
        <v>21086</v>
      </c>
      <c r="B425" t="s">
        <v>23513</v>
      </c>
      <c r="C425" t="s">
        <v>34990</v>
      </c>
      <c r="D425">
        <v>2</v>
      </c>
      <c r="E425">
        <v>354</v>
      </c>
      <c r="F425">
        <v>59</v>
      </c>
      <c r="G425">
        <v>5264</v>
      </c>
      <c r="H425">
        <v>0.91477464820248999</v>
      </c>
      <c r="I425">
        <v>0.99999799146666302</v>
      </c>
      <c r="J425">
        <v>0.956935877001591</v>
      </c>
      <c r="K425" t="s">
        <v>34993</v>
      </c>
      <c r="L425">
        <v>2</v>
      </c>
      <c r="M425" t="s">
        <v>34821</v>
      </c>
      <c r="N425">
        <v>3.3898305084745797E-2</v>
      </c>
      <c r="O425">
        <v>5.6497175141242903E-3</v>
      </c>
    </row>
    <row r="426" spans="1:15">
      <c r="A426" t="s">
        <v>21144</v>
      </c>
      <c r="B426" t="s">
        <v>23513</v>
      </c>
      <c r="C426" t="s">
        <v>34994</v>
      </c>
      <c r="D426">
        <v>2</v>
      </c>
      <c r="E426">
        <v>354</v>
      </c>
      <c r="F426">
        <v>89</v>
      </c>
      <c r="G426">
        <v>5264</v>
      </c>
      <c r="H426">
        <v>0.98545926920036397</v>
      </c>
      <c r="I426">
        <v>0.99999799146666302</v>
      </c>
      <c r="J426">
        <v>0.956935877001591</v>
      </c>
      <c r="K426" t="s">
        <v>34995</v>
      </c>
      <c r="L426">
        <v>2</v>
      </c>
      <c r="M426" t="s">
        <v>34821</v>
      </c>
      <c r="N426">
        <v>2.2471910112359501E-2</v>
      </c>
      <c r="O426">
        <v>5.6497175141242903E-3</v>
      </c>
    </row>
    <row r="427" spans="1:15">
      <c r="A427" t="s">
        <v>21144</v>
      </c>
      <c r="B427" t="s">
        <v>23518</v>
      </c>
      <c r="C427" t="s">
        <v>34994</v>
      </c>
      <c r="D427">
        <v>10</v>
      </c>
      <c r="E427">
        <v>519</v>
      </c>
      <c r="F427">
        <v>77</v>
      </c>
      <c r="G427">
        <v>4852</v>
      </c>
      <c r="H427">
        <v>0.306372235191188</v>
      </c>
      <c r="I427">
        <v>0.99999992706362995</v>
      </c>
      <c r="J427">
        <v>0.94182818615411101</v>
      </c>
      <c r="K427" t="s">
        <v>34996</v>
      </c>
      <c r="L427">
        <v>10</v>
      </c>
      <c r="M427" t="s">
        <v>34821</v>
      </c>
      <c r="N427">
        <v>0.12987012987013</v>
      </c>
      <c r="O427">
        <v>1.9267822736030799E-2</v>
      </c>
    </row>
    <row r="428" spans="1:15">
      <c r="A428" t="s">
        <v>21144</v>
      </c>
      <c r="B428" t="s">
        <v>23511</v>
      </c>
      <c r="C428" t="s">
        <v>34994</v>
      </c>
      <c r="D428">
        <v>66</v>
      </c>
      <c r="E428">
        <v>4023</v>
      </c>
      <c r="F428">
        <v>85</v>
      </c>
      <c r="G428">
        <v>5096</v>
      </c>
      <c r="H428">
        <v>0.67366610776516</v>
      </c>
      <c r="I428">
        <v>0.89044590060874396</v>
      </c>
      <c r="J428">
        <v>0.62696419687290506</v>
      </c>
      <c r="K428" t="s">
        <v>34997</v>
      </c>
      <c r="L428">
        <v>66</v>
      </c>
      <c r="M428" t="s">
        <v>34821</v>
      </c>
      <c r="N428">
        <v>0.77647058823529402</v>
      </c>
      <c r="O428">
        <v>1.64056674123788E-2</v>
      </c>
    </row>
    <row r="429" spans="1:15">
      <c r="A429" t="s">
        <v>20965</v>
      </c>
      <c r="B429" t="s">
        <v>23518</v>
      </c>
      <c r="C429" t="s">
        <v>34998</v>
      </c>
      <c r="D429">
        <v>2</v>
      </c>
      <c r="E429">
        <v>519</v>
      </c>
      <c r="F429">
        <v>26</v>
      </c>
      <c r="G429">
        <v>4852</v>
      </c>
      <c r="H429">
        <v>0.78359811178945105</v>
      </c>
      <c r="I429">
        <v>0.99999992706362995</v>
      </c>
      <c r="J429">
        <v>0.94182818615411101</v>
      </c>
      <c r="K429" t="s">
        <v>34999</v>
      </c>
      <c r="L429">
        <v>2</v>
      </c>
      <c r="M429" t="s">
        <v>34821</v>
      </c>
      <c r="N429">
        <v>7.69230769230769E-2</v>
      </c>
      <c r="O429">
        <v>3.85356454720617E-3</v>
      </c>
    </row>
    <row r="430" spans="1:15">
      <c r="A430" t="s">
        <v>20965</v>
      </c>
      <c r="B430" t="s">
        <v>23513</v>
      </c>
      <c r="C430" t="s">
        <v>34998</v>
      </c>
      <c r="D430">
        <v>2</v>
      </c>
      <c r="E430">
        <v>354</v>
      </c>
      <c r="F430">
        <v>27</v>
      </c>
      <c r="G430">
        <v>5264</v>
      </c>
      <c r="H430">
        <v>0.55081208062451303</v>
      </c>
      <c r="I430">
        <v>0.99999799146666302</v>
      </c>
      <c r="J430">
        <v>0.956935877001591</v>
      </c>
      <c r="K430" t="s">
        <v>35000</v>
      </c>
      <c r="L430">
        <v>2</v>
      </c>
      <c r="M430" t="s">
        <v>34821</v>
      </c>
      <c r="N430">
        <v>7.4074074074074098E-2</v>
      </c>
      <c r="O430">
        <v>5.6497175141242903E-3</v>
      </c>
    </row>
    <row r="431" spans="1:15">
      <c r="A431" t="s">
        <v>20965</v>
      </c>
      <c r="B431" t="s">
        <v>23511</v>
      </c>
      <c r="C431" t="s">
        <v>34998</v>
      </c>
      <c r="D431">
        <v>21</v>
      </c>
      <c r="E431">
        <v>4023</v>
      </c>
      <c r="F431">
        <v>26</v>
      </c>
      <c r="G431">
        <v>5096</v>
      </c>
      <c r="H431">
        <v>0.52370390867331296</v>
      </c>
      <c r="I431">
        <v>0.78293734346660304</v>
      </c>
      <c r="J431">
        <v>0.55126727228769801</v>
      </c>
      <c r="K431" t="s">
        <v>35001</v>
      </c>
      <c r="L431">
        <v>21</v>
      </c>
      <c r="M431" t="s">
        <v>34821</v>
      </c>
      <c r="N431">
        <v>0.80769230769230804</v>
      </c>
      <c r="O431">
        <v>5.2199850857568997E-3</v>
      </c>
    </row>
    <row r="432" spans="1:15">
      <c r="A432" t="s">
        <v>21126</v>
      </c>
      <c r="B432" t="s">
        <v>23511</v>
      </c>
      <c r="C432" t="s">
        <v>35002</v>
      </c>
      <c r="D432">
        <v>116</v>
      </c>
      <c r="E432">
        <v>4023</v>
      </c>
      <c r="F432">
        <v>145</v>
      </c>
      <c r="G432">
        <v>5096</v>
      </c>
      <c r="H432">
        <v>0.422780013653344</v>
      </c>
      <c r="I432">
        <v>0.71175179785853204</v>
      </c>
      <c r="J432">
        <v>0.50114543063441797</v>
      </c>
      <c r="K432" t="s">
        <v>35003</v>
      </c>
      <c r="L432">
        <v>116</v>
      </c>
      <c r="M432" t="s">
        <v>34821</v>
      </c>
      <c r="N432">
        <v>0.8</v>
      </c>
      <c r="O432">
        <v>2.8834203330847599E-2</v>
      </c>
    </row>
    <row r="433" spans="1:15">
      <c r="A433" t="s">
        <v>21126</v>
      </c>
      <c r="B433" t="s">
        <v>23518</v>
      </c>
      <c r="C433" t="s">
        <v>35002</v>
      </c>
      <c r="D433">
        <v>11</v>
      </c>
      <c r="E433">
        <v>519</v>
      </c>
      <c r="F433">
        <v>132</v>
      </c>
      <c r="G433">
        <v>4852</v>
      </c>
      <c r="H433">
        <v>0.85038152311148896</v>
      </c>
      <c r="I433">
        <v>0.99999992706362995</v>
      </c>
      <c r="J433">
        <v>0.94182818615411101</v>
      </c>
      <c r="K433" t="s">
        <v>35004</v>
      </c>
      <c r="L433">
        <v>11</v>
      </c>
      <c r="M433" t="s">
        <v>34821</v>
      </c>
      <c r="N433">
        <v>8.3333333333333301E-2</v>
      </c>
      <c r="O433">
        <v>2.11946050096339E-2</v>
      </c>
    </row>
    <row r="434" spans="1:15">
      <c r="A434" t="s">
        <v>21126</v>
      </c>
      <c r="B434" t="s">
        <v>23513</v>
      </c>
      <c r="C434" t="s">
        <v>35002</v>
      </c>
      <c r="D434">
        <v>8</v>
      </c>
      <c r="E434">
        <v>354</v>
      </c>
      <c r="F434">
        <v>146</v>
      </c>
      <c r="G434">
        <v>5264</v>
      </c>
      <c r="H434">
        <v>0.776013472802491</v>
      </c>
      <c r="I434">
        <v>0.99999799146666302</v>
      </c>
      <c r="J434">
        <v>0.956935877001591</v>
      </c>
      <c r="K434" t="s">
        <v>35005</v>
      </c>
      <c r="L434">
        <v>8</v>
      </c>
      <c r="M434" t="s">
        <v>34821</v>
      </c>
      <c r="N434">
        <v>5.4794520547945202E-2</v>
      </c>
      <c r="O434">
        <v>2.2598870056497199E-2</v>
      </c>
    </row>
    <row r="435" spans="1:15">
      <c r="A435" t="s">
        <v>21055</v>
      </c>
      <c r="B435" t="s">
        <v>23513</v>
      </c>
      <c r="C435" t="s">
        <v>35006</v>
      </c>
      <c r="D435">
        <v>19</v>
      </c>
      <c r="E435">
        <v>354</v>
      </c>
      <c r="F435">
        <v>197</v>
      </c>
      <c r="G435">
        <v>5264</v>
      </c>
      <c r="H435">
        <v>6.9191547401755399E-2</v>
      </c>
      <c r="I435">
        <v>0.578441336278675</v>
      </c>
      <c r="J435">
        <v>0.55353237921404297</v>
      </c>
      <c r="K435" t="s">
        <v>35007</v>
      </c>
      <c r="L435">
        <v>19</v>
      </c>
      <c r="M435" t="s">
        <v>34753</v>
      </c>
      <c r="N435">
        <v>9.6446700507614197E-2</v>
      </c>
      <c r="O435">
        <v>5.3672316384180803E-2</v>
      </c>
    </row>
    <row r="436" spans="1:15">
      <c r="A436" t="s">
        <v>21055</v>
      </c>
      <c r="B436" t="s">
        <v>23518</v>
      </c>
      <c r="C436" t="s">
        <v>35006</v>
      </c>
      <c r="D436">
        <v>15</v>
      </c>
      <c r="E436">
        <v>519</v>
      </c>
      <c r="F436">
        <v>156</v>
      </c>
      <c r="G436">
        <v>4852</v>
      </c>
      <c r="H436">
        <v>0.71006315466067804</v>
      </c>
      <c r="I436">
        <v>0.99999992706362995</v>
      </c>
      <c r="J436">
        <v>0.94182818615411101</v>
      </c>
      <c r="K436" t="s">
        <v>35008</v>
      </c>
      <c r="L436">
        <v>15</v>
      </c>
      <c r="M436" t="s">
        <v>34753</v>
      </c>
      <c r="N436">
        <v>9.6153846153846201E-2</v>
      </c>
      <c r="O436">
        <v>2.8901734104046201E-2</v>
      </c>
    </row>
    <row r="437" spans="1:15">
      <c r="A437" t="s">
        <v>21055</v>
      </c>
      <c r="B437" t="s">
        <v>23511</v>
      </c>
      <c r="C437" t="s">
        <v>35006</v>
      </c>
      <c r="D437">
        <v>157</v>
      </c>
      <c r="E437">
        <v>4023</v>
      </c>
      <c r="F437">
        <v>196</v>
      </c>
      <c r="G437">
        <v>5096</v>
      </c>
      <c r="H437">
        <v>0.38150325464775298</v>
      </c>
      <c r="I437">
        <v>0.66707294233729897</v>
      </c>
      <c r="J437">
        <v>0.46968698633148998</v>
      </c>
      <c r="K437" t="s">
        <v>35009</v>
      </c>
      <c r="L437">
        <v>157</v>
      </c>
      <c r="M437" t="s">
        <v>34753</v>
      </c>
      <c r="N437">
        <v>0.80102040816326503</v>
      </c>
      <c r="O437">
        <v>3.9025602783992003E-2</v>
      </c>
    </row>
    <row r="438" spans="1:15">
      <c r="A438" t="s">
        <v>20892</v>
      </c>
      <c r="B438" t="s">
        <v>23511</v>
      </c>
      <c r="C438" t="s">
        <v>35010</v>
      </c>
      <c r="D438">
        <v>171</v>
      </c>
      <c r="E438">
        <v>4023</v>
      </c>
      <c r="F438">
        <v>202</v>
      </c>
      <c r="G438">
        <v>5096</v>
      </c>
      <c r="H438">
        <v>2.3101925672994999E-2</v>
      </c>
      <c r="I438">
        <v>8.0319485770063898E-2</v>
      </c>
      <c r="J438">
        <v>5.6553061622998703E-2</v>
      </c>
      <c r="K438" t="s">
        <v>35011</v>
      </c>
      <c r="L438">
        <v>171</v>
      </c>
      <c r="M438" t="s">
        <v>34821</v>
      </c>
      <c r="N438">
        <v>0.84653465346534695</v>
      </c>
      <c r="O438">
        <v>4.25055928411633E-2</v>
      </c>
    </row>
    <row r="439" spans="1:15">
      <c r="A439" t="s">
        <v>20892</v>
      </c>
      <c r="B439" t="s">
        <v>23513</v>
      </c>
      <c r="C439" t="s">
        <v>35010</v>
      </c>
      <c r="D439">
        <v>18</v>
      </c>
      <c r="E439">
        <v>354</v>
      </c>
      <c r="F439">
        <v>205</v>
      </c>
      <c r="G439">
        <v>5264</v>
      </c>
      <c r="H439">
        <v>0.14578537801623201</v>
      </c>
      <c r="I439">
        <v>0.99999799146666302</v>
      </c>
      <c r="J439">
        <v>0.956935877001591</v>
      </c>
      <c r="K439" t="s">
        <v>35012</v>
      </c>
      <c r="L439">
        <v>18</v>
      </c>
      <c r="M439" t="s">
        <v>34821</v>
      </c>
      <c r="N439">
        <v>8.7804878048780496E-2</v>
      </c>
      <c r="O439">
        <v>5.0847457627118599E-2</v>
      </c>
    </row>
    <row r="440" spans="1:15">
      <c r="A440" t="s">
        <v>20892</v>
      </c>
      <c r="B440" t="s">
        <v>23518</v>
      </c>
      <c r="C440" t="s">
        <v>35010</v>
      </c>
      <c r="D440">
        <v>10</v>
      </c>
      <c r="E440">
        <v>519</v>
      </c>
      <c r="F440">
        <v>194</v>
      </c>
      <c r="G440">
        <v>4852</v>
      </c>
      <c r="H440">
        <v>0.99818286356576602</v>
      </c>
      <c r="I440">
        <v>0.99999992706362995</v>
      </c>
      <c r="J440">
        <v>0.94182818615411101</v>
      </c>
      <c r="K440" t="s">
        <v>35013</v>
      </c>
      <c r="L440">
        <v>10</v>
      </c>
      <c r="M440" t="s">
        <v>34821</v>
      </c>
      <c r="N440">
        <v>5.1546391752577303E-2</v>
      </c>
      <c r="O440">
        <v>1.9267822736030799E-2</v>
      </c>
    </row>
    <row r="441" spans="1:15">
      <c r="A441" t="s">
        <v>21081</v>
      </c>
      <c r="B441" t="s">
        <v>23511</v>
      </c>
      <c r="C441" t="s">
        <v>35014</v>
      </c>
      <c r="D441">
        <v>177</v>
      </c>
      <c r="E441">
        <v>4023</v>
      </c>
      <c r="F441">
        <v>213</v>
      </c>
      <c r="G441">
        <v>5096</v>
      </c>
      <c r="H441">
        <v>7.3318477568247803E-2</v>
      </c>
      <c r="I441">
        <v>0.19941772021767401</v>
      </c>
      <c r="J441">
        <v>0.140410294115595</v>
      </c>
      <c r="K441" t="s">
        <v>35015</v>
      </c>
      <c r="L441">
        <v>177</v>
      </c>
      <c r="M441" t="s">
        <v>34821</v>
      </c>
      <c r="N441">
        <v>0.83098591549295797</v>
      </c>
      <c r="O441">
        <v>4.3997017151379603E-2</v>
      </c>
    </row>
    <row r="442" spans="1:15">
      <c r="A442" t="s">
        <v>21081</v>
      </c>
      <c r="B442" t="s">
        <v>23518</v>
      </c>
      <c r="C442" t="s">
        <v>35014</v>
      </c>
      <c r="D442">
        <v>19</v>
      </c>
      <c r="E442">
        <v>519</v>
      </c>
      <c r="F442">
        <v>196</v>
      </c>
      <c r="G442">
        <v>4852</v>
      </c>
      <c r="H442">
        <v>0.713062055079561</v>
      </c>
      <c r="I442">
        <v>0.99999992706362995</v>
      </c>
      <c r="J442">
        <v>0.94182818615411101</v>
      </c>
      <c r="K442" t="s">
        <v>35016</v>
      </c>
      <c r="L442">
        <v>19</v>
      </c>
      <c r="M442" t="s">
        <v>34821</v>
      </c>
      <c r="N442">
        <v>9.6938775510204106E-2</v>
      </c>
      <c r="O442">
        <v>3.6608863198458602E-2</v>
      </c>
    </row>
    <row r="443" spans="1:15">
      <c r="A443" t="s">
        <v>21081</v>
      </c>
      <c r="B443" t="s">
        <v>23513</v>
      </c>
      <c r="C443" t="s">
        <v>35014</v>
      </c>
      <c r="D443">
        <v>8</v>
      </c>
      <c r="E443">
        <v>354</v>
      </c>
      <c r="F443">
        <v>203</v>
      </c>
      <c r="G443">
        <v>5264</v>
      </c>
      <c r="H443">
        <v>0.96879196723761596</v>
      </c>
      <c r="I443">
        <v>0.99999799146666302</v>
      </c>
      <c r="J443">
        <v>0.956935877001591</v>
      </c>
      <c r="K443" t="s">
        <v>35017</v>
      </c>
      <c r="L443">
        <v>8</v>
      </c>
      <c r="M443" t="s">
        <v>34821</v>
      </c>
      <c r="N443">
        <v>3.9408866995073899E-2</v>
      </c>
      <c r="O443">
        <v>2.2598870056497199E-2</v>
      </c>
    </row>
    <row r="444" spans="1:15">
      <c r="A444" t="s">
        <v>20912</v>
      </c>
      <c r="B444" t="s">
        <v>23518</v>
      </c>
      <c r="C444" t="s">
        <v>35018</v>
      </c>
      <c r="D444">
        <v>8</v>
      </c>
      <c r="E444">
        <v>519</v>
      </c>
      <c r="F444">
        <v>108</v>
      </c>
      <c r="G444">
        <v>4852</v>
      </c>
      <c r="H444">
        <v>0.90466198638902895</v>
      </c>
      <c r="I444">
        <v>0.99999992706362995</v>
      </c>
      <c r="J444">
        <v>0.94182818615411101</v>
      </c>
      <c r="K444" t="s">
        <v>35019</v>
      </c>
      <c r="L444">
        <v>8</v>
      </c>
      <c r="M444" t="s">
        <v>34821</v>
      </c>
      <c r="N444">
        <v>7.4074074074074098E-2</v>
      </c>
      <c r="O444">
        <v>1.5414258188824701E-2</v>
      </c>
    </row>
    <row r="445" spans="1:15">
      <c r="A445" t="s">
        <v>20912</v>
      </c>
      <c r="B445" t="s">
        <v>23513</v>
      </c>
      <c r="C445" t="s">
        <v>35018</v>
      </c>
      <c r="D445">
        <v>13</v>
      </c>
      <c r="E445">
        <v>354</v>
      </c>
      <c r="F445">
        <v>129</v>
      </c>
      <c r="G445">
        <v>5264</v>
      </c>
      <c r="H445">
        <v>9.1717335859681295E-2</v>
      </c>
      <c r="I445">
        <v>0.73726627671820799</v>
      </c>
      <c r="J445">
        <v>0.705517968151395</v>
      </c>
      <c r="K445" t="s">
        <v>35020</v>
      </c>
      <c r="L445">
        <v>13</v>
      </c>
      <c r="M445" t="s">
        <v>34821</v>
      </c>
      <c r="N445">
        <v>0.10077519379845</v>
      </c>
      <c r="O445">
        <v>3.6723163841807897E-2</v>
      </c>
    </row>
    <row r="446" spans="1:15">
      <c r="A446" t="s">
        <v>20912</v>
      </c>
      <c r="B446" t="s">
        <v>23511</v>
      </c>
      <c r="C446" t="s">
        <v>35018</v>
      </c>
      <c r="D446">
        <v>97</v>
      </c>
      <c r="E446">
        <v>4023</v>
      </c>
      <c r="F446">
        <v>118</v>
      </c>
      <c r="G446">
        <v>5096</v>
      </c>
      <c r="H446">
        <v>0.22500130951265301</v>
      </c>
      <c r="I446">
        <v>0.451512694928076</v>
      </c>
      <c r="J446">
        <v>0.31791071637252299</v>
      </c>
      <c r="K446" t="s">
        <v>35021</v>
      </c>
      <c r="L446">
        <v>97</v>
      </c>
      <c r="M446" t="s">
        <v>34821</v>
      </c>
      <c r="N446">
        <v>0.822033898305085</v>
      </c>
      <c r="O446">
        <v>2.4111359681829501E-2</v>
      </c>
    </row>
    <row r="447" spans="1:15">
      <c r="A447" t="s">
        <v>21093</v>
      </c>
      <c r="B447" t="s">
        <v>23513</v>
      </c>
      <c r="C447" t="s">
        <v>35022</v>
      </c>
      <c r="D447">
        <v>4</v>
      </c>
      <c r="E447">
        <v>354</v>
      </c>
      <c r="F447">
        <v>97</v>
      </c>
      <c r="G447">
        <v>5264</v>
      </c>
      <c r="H447">
        <v>0.90003993569907104</v>
      </c>
      <c r="I447">
        <v>0.99999799146666302</v>
      </c>
      <c r="J447">
        <v>0.956935877001591</v>
      </c>
      <c r="K447" t="s">
        <v>35023</v>
      </c>
      <c r="L447">
        <v>4</v>
      </c>
      <c r="M447" t="s">
        <v>34821</v>
      </c>
      <c r="N447">
        <v>4.1237113402061903E-2</v>
      </c>
      <c r="O447">
        <v>1.12994350282486E-2</v>
      </c>
    </row>
    <row r="448" spans="1:15">
      <c r="A448" t="s">
        <v>21093</v>
      </c>
      <c r="B448" t="s">
        <v>23511</v>
      </c>
      <c r="C448" t="s">
        <v>35022</v>
      </c>
      <c r="D448">
        <v>65</v>
      </c>
      <c r="E448">
        <v>4023</v>
      </c>
      <c r="F448">
        <v>90</v>
      </c>
      <c r="G448">
        <v>5096</v>
      </c>
      <c r="H448">
        <v>0.95253247307094502</v>
      </c>
      <c r="I448">
        <v>0.99999999998592004</v>
      </c>
      <c r="J448">
        <v>0.70410139059033205</v>
      </c>
      <c r="K448" t="s">
        <v>35024</v>
      </c>
      <c r="L448">
        <v>65</v>
      </c>
      <c r="M448" t="s">
        <v>34821</v>
      </c>
      <c r="N448">
        <v>0.72222222222222199</v>
      </c>
      <c r="O448">
        <v>1.6157096694009401E-2</v>
      </c>
    </row>
    <row r="449" spans="1:15">
      <c r="A449" t="s">
        <v>21093</v>
      </c>
      <c r="B449" t="s">
        <v>23518</v>
      </c>
      <c r="C449" t="s">
        <v>35022</v>
      </c>
      <c r="D449">
        <v>15</v>
      </c>
      <c r="E449">
        <v>519</v>
      </c>
      <c r="F449">
        <v>79</v>
      </c>
      <c r="G449">
        <v>4852</v>
      </c>
      <c r="H449">
        <v>1.8576678684967301E-2</v>
      </c>
      <c r="I449">
        <v>0.26990821383452401</v>
      </c>
      <c r="J449">
        <v>0.25420718200481501</v>
      </c>
      <c r="K449" t="s">
        <v>35025</v>
      </c>
      <c r="L449">
        <v>15</v>
      </c>
      <c r="M449" t="s">
        <v>34821</v>
      </c>
      <c r="N449">
        <v>0.189873417721519</v>
      </c>
      <c r="O449">
        <v>2.8901734104046201E-2</v>
      </c>
    </row>
    <row r="450" spans="1:15">
      <c r="A450" t="s">
        <v>20929</v>
      </c>
      <c r="B450" t="s">
        <v>23511</v>
      </c>
      <c r="C450" t="s">
        <v>35026</v>
      </c>
      <c r="D450">
        <v>108</v>
      </c>
      <c r="E450">
        <v>4023</v>
      </c>
      <c r="F450">
        <v>140</v>
      </c>
      <c r="G450">
        <v>5096</v>
      </c>
      <c r="H450">
        <v>0.74102933348468003</v>
      </c>
      <c r="I450">
        <v>0.93488510848911099</v>
      </c>
      <c r="J450">
        <v>0.658253904938645</v>
      </c>
      <c r="K450" t="s">
        <v>35027</v>
      </c>
      <c r="L450">
        <v>108</v>
      </c>
      <c r="M450" t="s">
        <v>34816</v>
      </c>
      <c r="N450">
        <v>0.77142857142857102</v>
      </c>
      <c r="O450">
        <v>2.68456375838926E-2</v>
      </c>
    </row>
    <row r="451" spans="1:15">
      <c r="A451" t="s">
        <v>20929</v>
      </c>
      <c r="B451" t="s">
        <v>23513</v>
      </c>
      <c r="C451" t="s">
        <v>35026</v>
      </c>
      <c r="D451">
        <v>16</v>
      </c>
      <c r="E451">
        <v>354</v>
      </c>
      <c r="F451">
        <v>146</v>
      </c>
      <c r="G451">
        <v>5264</v>
      </c>
      <c r="H451">
        <v>3.5035600315188299E-2</v>
      </c>
      <c r="I451">
        <v>0.40680224810413101</v>
      </c>
      <c r="J451">
        <v>0.38928444794653699</v>
      </c>
      <c r="K451" t="s">
        <v>35028</v>
      </c>
      <c r="L451">
        <v>16</v>
      </c>
      <c r="M451" t="s">
        <v>34816</v>
      </c>
      <c r="N451">
        <v>0.10958904109589</v>
      </c>
      <c r="O451">
        <v>4.5197740112994399E-2</v>
      </c>
    </row>
    <row r="452" spans="1:15">
      <c r="A452" t="s">
        <v>20929</v>
      </c>
      <c r="B452" t="s">
        <v>23518</v>
      </c>
      <c r="C452" t="s">
        <v>35026</v>
      </c>
      <c r="D452">
        <v>11</v>
      </c>
      <c r="E452">
        <v>519</v>
      </c>
      <c r="F452">
        <v>123</v>
      </c>
      <c r="G452">
        <v>4852</v>
      </c>
      <c r="H452">
        <v>0.77963723577441901</v>
      </c>
      <c r="I452">
        <v>0.99999992706362995</v>
      </c>
      <c r="J452">
        <v>0.94182818615411101</v>
      </c>
      <c r="K452" t="s">
        <v>35029</v>
      </c>
      <c r="L452">
        <v>11</v>
      </c>
      <c r="M452" t="s">
        <v>34816</v>
      </c>
      <c r="N452">
        <v>8.9430894308943104E-2</v>
      </c>
      <c r="O452">
        <v>2.11946050096339E-2</v>
      </c>
    </row>
    <row r="453" spans="1:15">
      <c r="A453" t="s">
        <v>20884</v>
      </c>
      <c r="B453" t="s">
        <v>23518</v>
      </c>
      <c r="C453" t="s">
        <v>35030</v>
      </c>
      <c r="D453">
        <v>9</v>
      </c>
      <c r="E453">
        <v>519</v>
      </c>
      <c r="F453">
        <v>180</v>
      </c>
      <c r="G453">
        <v>4852</v>
      </c>
      <c r="H453">
        <v>0.99808496064377095</v>
      </c>
      <c r="I453">
        <v>0.99999992706362995</v>
      </c>
      <c r="J453">
        <v>0.94182818615411101</v>
      </c>
      <c r="K453" t="s">
        <v>35031</v>
      </c>
      <c r="L453">
        <v>9</v>
      </c>
      <c r="M453" t="s">
        <v>34816</v>
      </c>
      <c r="N453">
        <v>0.05</v>
      </c>
      <c r="O453">
        <v>1.7341040462427699E-2</v>
      </c>
    </row>
    <row r="454" spans="1:15">
      <c r="A454" t="s">
        <v>20884</v>
      </c>
      <c r="B454" t="s">
        <v>23513</v>
      </c>
      <c r="C454" t="s">
        <v>35030</v>
      </c>
      <c r="D454">
        <v>14</v>
      </c>
      <c r="E454">
        <v>354</v>
      </c>
      <c r="F454">
        <v>207</v>
      </c>
      <c r="G454">
        <v>5264</v>
      </c>
      <c r="H454">
        <v>0.53243731890994905</v>
      </c>
      <c r="I454">
        <v>0.99999799146666302</v>
      </c>
      <c r="J454">
        <v>0.956935877001591</v>
      </c>
      <c r="K454" t="s">
        <v>35032</v>
      </c>
      <c r="L454">
        <v>14</v>
      </c>
      <c r="M454" t="s">
        <v>34816</v>
      </c>
      <c r="N454">
        <v>6.7632850241545903E-2</v>
      </c>
      <c r="O454">
        <v>3.9548022598870101E-2</v>
      </c>
    </row>
    <row r="455" spans="1:15">
      <c r="A455" t="s">
        <v>20884</v>
      </c>
      <c r="B455" t="s">
        <v>23511</v>
      </c>
      <c r="C455" t="s">
        <v>35030</v>
      </c>
      <c r="D455">
        <v>168</v>
      </c>
      <c r="E455">
        <v>4023</v>
      </c>
      <c r="F455">
        <v>203</v>
      </c>
      <c r="G455">
        <v>5096</v>
      </c>
      <c r="H455">
        <v>9.9654847052918494E-2</v>
      </c>
      <c r="I455">
        <v>0.24225040055953401</v>
      </c>
      <c r="J455">
        <v>0.17056884390743399</v>
      </c>
      <c r="K455" t="s">
        <v>35033</v>
      </c>
      <c r="L455">
        <v>168</v>
      </c>
      <c r="M455" t="s">
        <v>34816</v>
      </c>
      <c r="N455">
        <v>0.82758620689655205</v>
      </c>
      <c r="O455">
        <v>4.1759880686055198E-2</v>
      </c>
    </row>
    <row r="456" spans="1:15">
      <c r="A456" t="s">
        <v>21006</v>
      </c>
      <c r="B456" t="s">
        <v>23513</v>
      </c>
      <c r="C456" t="s">
        <v>35034</v>
      </c>
      <c r="D456">
        <v>9</v>
      </c>
      <c r="E456">
        <v>354</v>
      </c>
      <c r="F456">
        <v>115</v>
      </c>
      <c r="G456">
        <v>5264</v>
      </c>
      <c r="H456">
        <v>0.36842492876502803</v>
      </c>
      <c r="I456">
        <v>0.99999799146666302</v>
      </c>
      <c r="J456">
        <v>0.956935877001591</v>
      </c>
      <c r="K456" t="s">
        <v>35035</v>
      </c>
      <c r="L456">
        <v>9</v>
      </c>
      <c r="M456" t="s">
        <v>34816</v>
      </c>
      <c r="N456">
        <v>7.8260869565217397E-2</v>
      </c>
      <c r="O456">
        <v>2.5423728813559299E-2</v>
      </c>
    </row>
    <row r="457" spans="1:15">
      <c r="A457" t="s">
        <v>21006</v>
      </c>
      <c r="B457" t="s">
        <v>23518</v>
      </c>
      <c r="C457" t="s">
        <v>35034</v>
      </c>
      <c r="D457">
        <v>11</v>
      </c>
      <c r="E457">
        <v>519</v>
      </c>
      <c r="F457">
        <v>103</v>
      </c>
      <c r="G457">
        <v>4852</v>
      </c>
      <c r="H457">
        <v>0.55035245975202896</v>
      </c>
      <c r="I457">
        <v>0.99999992706362995</v>
      </c>
      <c r="J457">
        <v>0.94182818615411101</v>
      </c>
      <c r="K457" t="s">
        <v>35036</v>
      </c>
      <c r="L457">
        <v>11</v>
      </c>
      <c r="M457" t="s">
        <v>34816</v>
      </c>
      <c r="N457">
        <v>0.106796116504854</v>
      </c>
      <c r="O457">
        <v>2.11946050096339E-2</v>
      </c>
    </row>
    <row r="458" spans="1:15">
      <c r="A458" t="s">
        <v>21006</v>
      </c>
      <c r="B458" t="s">
        <v>23511</v>
      </c>
      <c r="C458" t="s">
        <v>35034</v>
      </c>
      <c r="D458">
        <v>88</v>
      </c>
      <c r="E458">
        <v>4023</v>
      </c>
      <c r="F458">
        <v>111</v>
      </c>
      <c r="G458">
        <v>5096</v>
      </c>
      <c r="H458">
        <v>0.52071997410749604</v>
      </c>
      <c r="I458">
        <v>0.78238830280473004</v>
      </c>
      <c r="J458">
        <v>0.550880691994177</v>
      </c>
      <c r="K458" t="s">
        <v>35037</v>
      </c>
      <c r="L458">
        <v>88</v>
      </c>
      <c r="M458" t="s">
        <v>34816</v>
      </c>
      <c r="N458">
        <v>0.79279279279279302</v>
      </c>
      <c r="O458">
        <v>2.18742232165051E-2</v>
      </c>
    </row>
    <row r="459" spans="1:15">
      <c r="A459" t="s">
        <v>20931</v>
      </c>
      <c r="B459" t="s">
        <v>23513</v>
      </c>
      <c r="C459" t="s">
        <v>35038</v>
      </c>
      <c r="D459">
        <v>8</v>
      </c>
      <c r="E459">
        <v>354</v>
      </c>
      <c r="F459">
        <v>130</v>
      </c>
      <c r="G459">
        <v>5264</v>
      </c>
      <c r="H459">
        <v>0.65529299453958001</v>
      </c>
      <c r="I459">
        <v>0.99999799146666302</v>
      </c>
      <c r="J459">
        <v>0.956935877001591</v>
      </c>
      <c r="K459" t="s">
        <v>35039</v>
      </c>
      <c r="L459">
        <v>8</v>
      </c>
      <c r="M459" t="s">
        <v>34821</v>
      </c>
      <c r="N459">
        <v>6.15384615384615E-2</v>
      </c>
      <c r="O459">
        <v>2.2598870056497199E-2</v>
      </c>
    </row>
    <row r="460" spans="1:15">
      <c r="A460" t="s">
        <v>20931</v>
      </c>
      <c r="B460" t="s">
        <v>23518</v>
      </c>
      <c r="C460" t="s">
        <v>35038</v>
      </c>
      <c r="D460">
        <v>1</v>
      </c>
      <c r="E460">
        <v>519</v>
      </c>
      <c r="F460">
        <v>107</v>
      </c>
      <c r="G460">
        <v>4852</v>
      </c>
      <c r="H460">
        <v>0.99999520150056398</v>
      </c>
      <c r="I460">
        <v>0.99999992706362995</v>
      </c>
      <c r="J460">
        <v>0.94182818615411101</v>
      </c>
      <c r="K460" t="s">
        <v>35040</v>
      </c>
      <c r="L460">
        <v>1</v>
      </c>
      <c r="M460" t="s">
        <v>34821</v>
      </c>
      <c r="N460">
        <v>9.3457943925233603E-3</v>
      </c>
      <c r="O460">
        <v>1.92678227360308E-3</v>
      </c>
    </row>
    <row r="461" spans="1:15">
      <c r="A461" t="s">
        <v>20931</v>
      </c>
      <c r="B461" t="s">
        <v>23511</v>
      </c>
      <c r="C461" t="s">
        <v>35038</v>
      </c>
      <c r="D461">
        <v>103</v>
      </c>
      <c r="E461">
        <v>4023</v>
      </c>
      <c r="F461">
        <v>120</v>
      </c>
      <c r="G461">
        <v>5096</v>
      </c>
      <c r="H461">
        <v>3.4929687283143503E-2</v>
      </c>
      <c r="I461">
        <v>0.116044183307332</v>
      </c>
      <c r="J461">
        <v>8.1706870837762499E-2</v>
      </c>
      <c r="K461" t="s">
        <v>35041</v>
      </c>
      <c r="L461">
        <v>103</v>
      </c>
      <c r="M461" t="s">
        <v>34821</v>
      </c>
      <c r="N461">
        <v>0.85833333333333295</v>
      </c>
      <c r="O461">
        <v>2.56027839920457E-2</v>
      </c>
    </row>
    <row r="462" spans="1:15">
      <c r="A462" t="s">
        <v>21038</v>
      </c>
      <c r="B462" t="s">
        <v>23518</v>
      </c>
      <c r="C462" t="s">
        <v>35042</v>
      </c>
      <c r="D462">
        <v>3</v>
      </c>
      <c r="E462">
        <v>519</v>
      </c>
      <c r="F462">
        <v>73</v>
      </c>
      <c r="G462">
        <v>4852</v>
      </c>
      <c r="H462">
        <v>0.98816241263769</v>
      </c>
      <c r="I462">
        <v>0.99999992706362995</v>
      </c>
      <c r="J462">
        <v>0.94182818615411101</v>
      </c>
      <c r="K462" t="s">
        <v>35043</v>
      </c>
      <c r="L462">
        <v>3</v>
      </c>
      <c r="M462" t="s">
        <v>34867</v>
      </c>
      <c r="N462">
        <v>4.1095890410958902E-2</v>
      </c>
      <c r="O462">
        <v>5.78034682080925E-3</v>
      </c>
    </row>
    <row r="463" spans="1:15">
      <c r="A463" t="s">
        <v>21038</v>
      </c>
      <c r="B463" t="s">
        <v>23513</v>
      </c>
      <c r="C463" t="s">
        <v>35042</v>
      </c>
      <c r="D463">
        <v>8</v>
      </c>
      <c r="E463">
        <v>354</v>
      </c>
      <c r="F463">
        <v>81</v>
      </c>
      <c r="G463">
        <v>5264</v>
      </c>
      <c r="H463">
        <v>0.17578366540865401</v>
      </c>
      <c r="I463">
        <v>0.99999799146666302</v>
      </c>
      <c r="J463">
        <v>0.956935877001591</v>
      </c>
      <c r="K463" t="s">
        <v>35044</v>
      </c>
      <c r="L463">
        <v>8</v>
      </c>
      <c r="M463" t="s">
        <v>34867</v>
      </c>
      <c r="N463">
        <v>9.8765432098765399E-2</v>
      </c>
      <c r="O463">
        <v>2.2598870056497199E-2</v>
      </c>
    </row>
    <row r="464" spans="1:15">
      <c r="A464" t="s">
        <v>21038</v>
      </c>
      <c r="B464" t="s">
        <v>23511</v>
      </c>
      <c r="C464" t="s">
        <v>35042</v>
      </c>
      <c r="D464">
        <v>72</v>
      </c>
      <c r="E464">
        <v>4023</v>
      </c>
      <c r="F464">
        <v>86</v>
      </c>
      <c r="G464">
        <v>5096</v>
      </c>
      <c r="H464">
        <v>0.16823587994127701</v>
      </c>
      <c r="I464">
        <v>0.36188869138447399</v>
      </c>
      <c r="J464">
        <v>0.25480633084631199</v>
      </c>
      <c r="K464" t="s">
        <v>35045</v>
      </c>
      <c r="L464">
        <v>72</v>
      </c>
      <c r="M464" t="s">
        <v>34867</v>
      </c>
      <c r="N464">
        <v>0.837209302325581</v>
      </c>
      <c r="O464">
        <v>1.7897091722595099E-2</v>
      </c>
    </row>
    <row r="465" spans="1:15">
      <c r="A465" t="s">
        <v>20984</v>
      </c>
      <c r="B465" t="s">
        <v>23518</v>
      </c>
      <c r="C465" t="s">
        <v>35046</v>
      </c>
      <c r="D465">
        <v>3</v>
      </c>
      <c r="E465">
        <v>519</v>
      </c>
      <c r="F465">
        <v>83</v>
      </c>
      <c r="G465">
        <v>4852</v>
      </c>
      <c r="H465">
        <v>0.99526054072425296</v>
      </c>
      <c r="I465">
        <v>0.99999992706362995</v>
      </c>
      <c r="J465">
        <v>0.94182818615411101</v>
      </c>
      <c r="K465" t="s">
        <v>35047</v>
      </c>
      <c r="L465">
        <v>3</v>
      </c>
      <c r="M465" t="s">
        <v>34867</v>
      </c>
      <c r="N465">
        <v>3.6144578313252997E-2</v>
      </c>
      <c r="O465">
        <v>5.78034682080925E-3</v>
      </c>
    </row>
    <row r="466" spans="1:15">
      <c r="A466" t="s">
        <v>20984</v>
      </c>
      <c r="B466" t="s">
        <v>23513</v>
      </c>
      <c r="C466" t="s">
        <v>35046</v>
      </c>
      <c r="D466">
        <v>6</v>
      </c>
      <c r="E466">
        <v>354</v>
      </c>
      <c r="F466">
        <v>87</v>
      </c>
      <c r="G466">
        <v>5264</v>
      </c>
      <c r="H466">
        <v>0.53604424133888195</v>
      </c>
      <c r="I466">
        <v>0.99999799146666302</v>
      </c>
      <c r="J466">
        <v>0.956935877001591</v>
      </c>
      <c r="K466" t="s">
        <v>35048</v>
      </c>
      <c r="L466">
        <v>6</v>
      </c>
      <c r="M466" t="s">
        <v>34867</v>
      </c>
      <c r="N466">
        <v>6.8965517241379296E-2</v>
      </c>
      <c r="O466">
        <v>1.6949152542372899E-2</v>
      </c>
    </row>
    <row r="467" spans="1:15">
      <c r="A467" t="s">
        <v>20984</v>
      </c>
      <c r="B467" t="s">
        <v>23511</v>
      </c>
      <c r="C467" t="s">
        <v>35046</v>
      </c>
      <c r="D467">
        <v>68</v>
      </c>
      <c r="E467">
        <v>4023</v>
      </c>
      <c r="F467">
        <v>85</v>
      </c>
      <c r="G467">
        <v>5096</v>
      </c>
      <c r="H467">
        <v>0.46752507771811203</v>
      </c>
      <c r="I467">
        <v>0.74944893942522794</v>
      </c>
      <c r="J467">
        <v>0.52768804043318296</v>
      </c>
      <c r="K467" t="s">
        <v>35049</v>
      </c>
      <c r="L467">
        <v>68</v>
      </c>
      <c r="M467" t="s">
        <v>34867</v>
      </c>
      <c r="N467">
        <v>0.8</v>
      </c>
      <c r="O467">
        <v>1.6902808849117601E-2</v>
      </c>
    </row>
    <row r="468" spans="1:15">
      <c r="A468" t="s">
        <v>21003</v>
      </c>
      <c r="B468" t="s">
        <v>23518</v>
      </c>
      <c r="C468" t="s">
        <v>35050</v>
      </c>
      <c r="D468">
        <v>3</v>
      </c>
      <c r="E468">
        <v>519</v>
      </c>
      <c r="F468">
        <v>75</v>
      </c>
      <c r="G468">
        <v>4852</v>
      </c>
      <c r="H468">
        <v>0.99011947255044497</v>
      </c>
      <c r="I468">
        <v>0.99999992706362995</v>
      </c>
      <c r="J468">
        <v>0.94182818615411101</v>
      </c>
      <c r="K468" t="s">
        <v>35051</v>
      </c>
      <c r="L468">
        <v>3</v>
      </c>
      <c r="M468" t="s">
        <v>34867</v>
      </c>
      <c r="N468">
        <v>0.04</v>
      </c>
      <c r="O468">
        <v>5.78034682080925E-3</v>
      </c>
    </row>
    <row r="469" spans="1:15">
      <c r="A469" t="s">
        <v>21003</v>
      </c>
      <c r="B469" t="s">
        <v>23513</v>
      </c>
      <c r="C469" t="s">
        <v>35050</v>
      </c>
      <c r="D469">
        <v>6</v>
      </c>
      <c r="E469">
        <v>354</v>
      </c>
      <c r="F469">
        <v>84</v>
      </c>
      <c r="G469">
        <v>5264</v>
      </c>
      <c r="H469">
        <v>0.50105271491119596</v>
      </c>
      <c r="I469">
        <v>0.99999799146666302</v>
      </c>
      <c r="J469">
        <v>0.956935877001591</v>
      </c>
      <c r="K469" t="s">
        <v>35052</v>
      </c>
      <c r="L469">
        <v>6</v>
      </c>
      <c r="M469" t="s">
        <v>34867</v>
      </c>
      <c r="N469">
        <v>7.1428571428571397E-2</v>
      </c>
      <c r="O469">
        <v>1.6949152542372899E-2</v>
      </c>
    </row>
    <row r="470" spans="1:15">
      <c r="A470" t="s">
        <v>21003</v>
      </c>
      <c r="B470" t="s">
        <v>23511</v>
      </c>
      <c r="C470" t="s">
        <v>35050</v>
      </c>
      <c r="D470">
        <v>73</v>
      </c>
      <c r="E470">
        <v>4023</v>
      </c>
      <c r="F470">
        <v>85</v>
      </c>
      <c r="G470">
        <v>5096</v>
      </c>
      <c r="H470">
        <v>6.9197672626881798E-2</v>
      </c>
      <c r="I470">
        <v>0.19336545902278199</v>
      </c>
      <c r="J470">
        <v>0.136148888591996</v>
      </c>
      <c r="K470" t="s">
        <v>35053</v>
      </c>
      <c r="L470">
        <v>73</v>
      </c>
      <c r="M470" t="s">
        <v>34867</v>
      </c>
      <c r="N470">
        <v>0.85882352941176499</v>
      </c>
      <c r="O470">
        <v>1.8145662440964501E-2</v>
      </c>
    </row>
    <row r="471" spans="1:15">
      <c r="A471" t="s">
        <v>20900</v>
      </c>
      <c r="B471" t="s">
        <v>23518</v>
      </c>
      <c r="C471" t="s">
        <v>35054</v>
      </c>
      <c r="D471">
        <v>3</v>
      </c>
      <c r="E471">
        <v>519</v>
      </c>
      <c r="F471">
        <v>81</v>
      </c>
      <c r="G471">
        <v>4852</v>
      </c>
      <c r="H471">
        <v>0.99429549073458201</v>
      </c>
      <c r="I471">
        <v>0.99999992706362995</v>
      </c>
      <c r="J471">
        <v>0.94182818615411101</v>
      </c>
      <c r="K471" t="s">
        <v>35055</v>
      </c>
      <c r="L471">
        <v>3</v>
      </c>
      <c r="M471" t="s">
        <v>34821</v>
      </c>
      <c r="N471">
        <v>3.7037037037037E-2</v>
      </c>
      <c r="O471">
        <v>5.78034682080925E-3</v>
      </c>
    </row>
    <row r="472" spans="1:15">
      <c r="A472" t="s">
        <v>20900</v>
      </c>
      <c r="B472" t="s">
        <v>23511</v>
      </c>
      <c r="C472" t="s">
        <v>35054</v>
      </c>
      <c r="D472">
        <v>74</v>
      </c>
      <c r="E472">
        <v>4023</v>
      </c>
      <c r="F472">
        <v>87</v>
      </c>
      <c r="G472">
        <v>5096</v>
      </c>
      <c r="H472">
        <v>9.7275906816456606E-2</v>
      </c>
      <c r="I472">
        <v>0.24225040055953401</v>
      </c>
      <c r="J472">
        <v>0.17056884390743399</v>
      </c>
      <c r="K472" t="s">
        <v>35056</v>
      </c>
      <c r="L472">
        <v>74</v>
      </c>
      <c r="M472" t="s">
        <v>34821</v>
      </c>
      <c r="N472">
        <v>0.85057471264367801</v>
      </c>
      <c r="O472">
        <v>1.8394233159333799E-2</v>
      </c>
    </row>
    <row r="473" spans="1:15">
      <c r="A473" t="s">
        <v>20900</v>
      </c>
      <c r="B473" t="s">
        <v>23513</v>
      </c>
      <c r="C473" t="s">
        <v>35054</v>
      </c>
      <c r="D473">
        <v>9</v>
      </c>
      <c r="E473">
        <v>354</v>
      </c>
      <c r="F473">
        <v>91</v>
      </c>
      <c r="G473">
        <v>5264</v>
      </c>
      <c r="H473">
        <v>0.15638898941144999</v>
      </c>
      <c r="I473">
        <v>0.99999799146666302</v>
      </c>
      <c r="J473">
        <v>0.956935877001591</v>
      </c>
      <c r="K473" t="s">
        <v>35057</v>
      </c>
      <c r="L473">
        <v>9</v>
      </c>
      <c r="M473" t="s">
        <v>34821</v>
      </c>
      <c r="N473">
        <v>9.8901098901098897E-2</v>
      </c>
      <c r="O473">
        <v>2.5423728813559299E-2</v>
      </c>
    </row>
    <row r="474" spans="1:15">
      <c r="A474" t="s">
        <v>20907</v>
      </c>
      <c r="B474" t="s">
        <v>23513</v>
      </c>
      <c r="C474" t="s">
        <v>35058</v>
      </c>
      <c r="D474">
        <v>4</v>
      </c>
      <c r="E474">
        <v>354</v>
      </c>
      <c r="F474">
        <v>40</v>
      </c>
      <c r="G474">
        <v>5264</v>
      </c>
      <c r="H474">
        <v>0.28085177499191999</v>
      </c>
      <c r="I474">
        <v>0.99999799146666302</v>
      </c>
      <c r="J474">
        <v>0.956935877001591</v>
      </c>
      <c r="K474" t="s">
        <v>35059</v>
      </c>
      <c r="L474">
        <v>4</v>
      </c>
      <c r="M474" t="s">
        <v>34821</v>
      </c>
      <c r="N474">
        <v>0.1</v>
      </c>
      <c r="O474">
        <v>1.12994350282486E-2</v>
      </c>
    </row>
    <row r="475" spans="1:15">
      <c r="A475" t="s">
        <v>20907</v>
      </c>
      <c r="B475" t="s">
        <v>23511</v>
      </c>
      <c r="C475" t="s">
        <v>35058</v>
      </c>
      <c r="D475">
        <v>26</v>
      </c>
      <c r="E475">
        <v>4023</v>
      </c>
      <c r="F475">
        <v>33</v>
      </c>
      <c r="G475">
        <v>5096</v>
      </c>
      <c r="H475">
        <v>0.60821180324971202</v>
      </c>
      <c r="I475">
        <v>0.84696799310320903</v>
      </c>
      <c r="J475">
        <v>0.59635134173786997</v>
      </c>
      <c r="K475" t="s">
        <v>35060</v>
      </c>
      <c r="L475">
        <v>26</v>
      </c>
      <c r="M475" t="s">
        <v>34821</v>
      </c>
      <c r="N475">
        <v>0.78787878787878796</v>
      </c>
      <c r="O475">
        <v>6.4628386776037798E-3</v>
      </c>
    </row>
    <row r="476" spans="1:15">
      <c r="A476" t="s">
        <v>20907</v>
      </c>
      <c r="B476" t="s">
        <v>23518</v>
      </c>
      <c r="C476" t="s">
        <v>35058</v>
      </c>
      <c r="D476">
        <v>1</v>
      </c>
      <c r="E476">
        <v>519</v>
      </c>
      <c r="F476">
        <v>31</v>
      </c>
      <c r="G476">
        <v>4852</v>
      </c>
      <c r="H476">
        <v>0.97035870297957805</v>
      </c>
      <c r="I476">
        <v>0.99999992706362995</v>
      </c>
      <c r="J476">
        <v>0.94182818615411101</v>
      </c>
      <c r="K476" t="s">
        <v>27308</v>
      </c>
      <c r="L476">
        <v>1</v>
      </c>
      <c r="M476" t="s">
        <v>34821</v>
      </c>
      <c r="N476">
        <v>3.2258064516128997E-2</v>
      </c>
      <c r="O476">
        <v>1.92678227360308E-3</v>
      </c>
    </row>
    <row r="477" spans="1:15">
      <c r="A477" t="s">
        <v>20996</v>
      </c>
      <c r="B477" t="s">
        <v>23518</v>
      </c>
      <c r="C477" t="s">
        <v>35061</v>
      </c>
      <c r="D477">
        <v>2</v>
      </c>
      <c r="E477">
        <v>519</v>
      </c>
      <c r="F477">
        <v>34</v>
      </c>
      <c r="G477">
        <v>4852</v>
      </c>
      <c r="H477">
        <v>0.89251414122178596</v>
      </c>
      <c r="I477">
        <v>0.99999992706362995</v>
      </c>
      <c r="J477">
        <v>0.94182818615411101</v>
      </c>
      <c r="K477" t="s">
        <v>24131</v>
      </c>
      <c r="L477">
        <v>2</v>
      </c>
      <c r="M477" t="s">
        <v>34821</v>
      </c>
      <c r="N477">
        <v>5.8823529411764698E-2</v>
      </c>
      <c r="O477">
        <v>3.85356454720617E-3</v>
      </c>
    </row>
    <row r="478" spans="1:15">
      <c r="A478" t="s">
        <v>20996</v>
      </c>
      <c r="B478" t="s">
        <v>23513</v>
      </c>
      <c r="C478" t="s">
        <v>35061</v>
      </c>
      <c r="D478">
        <v>5</v>
      </c>
      <c r="E478">
        <v>354</v>
      </c>
      <c r="F478">
        <v>60</v>
      </c>
      <c r="G478">
        <v>5264</v>
      </c>
      <c r="H478">
        <v>0.378115847466726</v>
      </c>
      <c r="I478">
        <v>0.99999799146666302</v>
      </c>
      <c r="J478">
        <v>0.956935877001591</v>
      </c>
      <c r="K478" t="s">
        <v>35062</v>
      </c>
      <c r="L478">
        <v>5</v>
      </c>
      <c r="M478" t="s">
        <v>34821</v>
      </c>
      <c r="N478">
        <v>8.3333333333333301E-2</v>
      </c>
      <c r="O478">
        <v>1.41242937853107E-2</v>
      </c>
    </row>
    <row r="479" spans="1:15">
      <c r="A479" t="s">
        <v>20996</v>
      </c>
      <c r="B479" t="s">
        <v>23511</v>
      </c>
      <c r="C479" t="s">
        <v>35061</v>
      </c>
      <c r="D479">
        <v>49</v>
      </c>
      <c r="E479">
        <v>4023</v>
      </c>
      <c r="F479">
        <v>57</v>
      </c>
      <c r="G479">
        <v>5096</v>
      </c>
      <c r="H479">
        <v>0.12369559500884</v>
      </c>
      <c r="I479">
        <v>0.280189264451842</v>
      </c>
      <c r="J479">
        <v>0.19728165073180201</v>
      </c>
      <c r="K479" t="s">
        <v>35063</v>
      </c>
      <c r="L479">
        <v>49</v>
      </c>
      <c r="M479" t="s">
        <v>34821</v>
      </c>
      <c r="N479">
        <v>0.859649122807018</v>
      </c>
      <c r="O479">
        <v>1.21799652000994E-2</v>
      </c>
    </row>
    <row r="480" spans="1:15">
      <c r="A480" t="s">
        <v>21099</v>
      </c>
      <c r="B480" t="s">
        <v>23513</v>
      </c>
      <c r="C480" t="s">
        <v>35064</v>
      </c>
      <c r="D480">
        <v>1</v>
      </c>
      <c r="E480">
        <v>354</v>
      </c>
      <c r="F480">
        <v>91</v>
      </c>
      <c r="G480">
        <v>5264</v>
      </c>
      <c r="H480">
        <v>0.99832498252392599</v>
      </c>
      <c r="I480">
        <v>0.99999799146666302</v>
      </c>
      <c r="J480">
        <v>0.956935877001591</v>
      </c>
      <c r="K480" t="s">
        <v>25951</v>
      </c>
      <c r="L480">
        <v>1</v>
      </c>
      <c r="M480" t="s">
        <v>34821</v>
      </c>
      <c r="N480">
        <v>1.0989010989011E-2</v>
      </c>
      <c r="O480">
        <v>2.8248587570621499E-3</v>
      </c>
    </row>
    <row r="481" spans="1:15">
      <c r="A481" t="s">
        <v>21099</v>
      </c>
      <c r="B481" t="s">
        <v>23511</v>
      </c>
      <c r="C481" t="s">
        <v>35064</v>
      </c>
      <c r="D481">
        <v>81</v>
      </c>
      <c r="E481">
        <v>4023</v>
      </c>
      <c r="F481">
        <v>91</v>
      </c>
      <c r="G481">
        <v>5096</v>
      </c>
      <c r="H481">
        <v>8.7404066807714904E-3</v>
      </c>
      <c r="I481">
        <v>4.4294603348316502E-2</v>
      </c>
      <c r="J481">
        <v>3.1187891813636001E-2</v>
      </c>
      <c r="K481" t="s">
        <v>35065</v>
      </c>
      <c r="L481">
        <v>81</v>
      </c>
      <c r="M481" t="s">
        <v>34821</v>
      </c>
      <c r="N481">
        <v>0.89010989010988995</v>
      </c>
      <c r="O481">
        <v>2.01342281879195E-2</v>
      </c>
    </row>
    <row r="482" spans="1:15">
      <c r="A482" t="s">
        <v>21099</v>
      </c>
      <c r="B482" t="s">
        <v>23518</v>
      </c>
      <c r="C482" t="s">
        <v>35064</v>
      </c>
      <c r="D482">
        <v>3</v>
      </c>
      <c r="E482">
        <v>519</v>
      </c>
      <c r="F482">
        <v>87</v>
      </c>
      <c r="G482">
        <v>4852</v>
      </c>
      <c r="H482">
        <v>0.99673858060353104</v>
      </c>
      <c r="I482">
        <v>0.99999992706362995</v>
      </c>
      <c r="J482">
        <v>0.94182818615411101</v>
      </c>
      <c r="K482" t="s">
        <v>35066</v>
      </c>
      <c r="L482">
        <v>3</v>
      </c>
      <c r="M482" t="s">
        <v>34821</v>
      </c>
      <c r="N482">
        <v>3.4482758620689703E-2</v>
      </c>
      <c r="O482">
        <v>5.78034682080925E-3</v>
      </c>
    </row>
    <row r="483" spans="1:15">
      <c r="A483" t="s">
        <v>21028</v>
      </c>
      <c r="B483" t="s">
        <v>23511</v>
      </c>
      <c r="C483" t="s">
        <v>35067</v>
      </c>
      <c r="D483">
        <v>114</v>
      </c>
      <c r="E483">
        <v>4023</v>
      </c>
      <c r="F483">
        <v>135</v>
      </c>
      <c r="G483">
        <v>5096</v>
      </c>
      <c r="H483">
        <v>6.5628106335077901E-2</v>
      </c>
      <c r="I483">
        <v>0.18512079051121</v>
      </c>
      <c r="J483">
        <v>0.13034380602796</v>
      </c>
      <c r="K483" t="s">
        <v>35068</v>
      </c>
      <c r="L483">
        <v>114</v>
      </c>
      <c r="M483" t="s">
        <v>34821</v>
      </c>
      <c r="N483">
        <v>0.844444444444444</v>
      </c>
      <c r="O483">
        <v>2.8337061894108902E-2</v>
      </c>
    </row>
    <row r="484" spans="1:15">
      <c r="A484" t="s">
        <v>21028</v>
      </c>
      <c r="B484" t="s">
        <v>23513</v>
      </c>
      <c r="C484" t="s">
        <v>35067</v>
      </c>
      <c r="D484">
        <v>3</v>
      </c>
      <c r="E484">
        <v>354</v>
      </c>
      <c r="F484">
        <v>130</v>
      </c>
      <c r="G484">
        <v>5264</v>
      </c>
      <c r="H484">
        <v>0.99410479882034097</v>
      </c>
      <c r="I484">
        <v>0.99999799146666302</v>
      </c>
      <c r="J484">
        <v>0.956935877001591</v>
      </c>
      <c r="K484" t="s">
        <v>35069</v>
      </c>
      <c r="L484">
        <v>3</v>
      </c>
      <c r="M484" t="s">
        <v>34821</v>
      </c>
      <c r="N484">
        <v>2.3076923076923099E-2</v>
      </c>
      <c r="O484">
        <v>8.4745762711864406E-3</v>
      </c>
    </row>
    <row r="485" spans="1:15">
      <c r="A485" t="s">
        <v>21028</v>
      </c>
      <c r="B485" t="s">
        <v>23518</v>
      </c>
      <c r="C485" t="s">
        <v>35067</v>
      </c>
      <c r="D485">
        <v>8</v>
      </c>
      <c r="E485">
        <v>519</v>
      </c>
      <c r="F485">
        <v>124</v>
      </c>
      <c r="G485">
        <v>4852</v>
      </c>
      <c r="H485">
        <v>0.96302007092373798</v>
      </c>
      <c r="I485">
        <v>0.99999992706362995</v>
      </c>
      <c r="J485">
        <v>0.94182818615411101</v>
      </c>
      <c r="K485" t="s">
        <v>35070</v>
      </c>
      <c r="L485">
        <v>8</v>
      </c>
      <c r="M485" t="s">
        <v>34821</v>
      </c>
      <c r="N485">
        <v>6.4516129032258104E-2</v>
      </c>
      <c r="O485">
        <v>1.5414258188824701E-2</v>
      </c>
    </row>
    <row r="486" spans="1:15">
      <c r="A486" t="s">
        <v>20992</v>
      </c>
      <c r="B486" t="s">
        <v>23518</v>
      </c>
      <c r="C486" t="s">
        <v>35071</v>
      </c>
      <c r="D486">
        <v>5</v>
      </c>
      <c r="E486">
        <v>519</v>
      </c>
      <c r="F486">
        <v>44</v>
      </c>
      <c r="G486">
        <v>4852</v>
      </c>
      <c r="H486">
        <v>0.51452600748399502</v>
      </c>
      <c r="I486">
        <v>0.99999992706362995</v>
      </c>
      <c r="J486">
        <v>0.94182818615411101</v>
      </c>
      <c r="K486" t="s">
        <v>35072</v>
      </c>
      <c r="L486">
        <v>5</v>
      </c>
      <c r="M486" t="s">
        <v>34867</v>
      </c>
      <c r="N486">
        <v>0.11363636363636399</v>
      </c>
      <c r="O486">
        <v>9.63391136801541E-3</v>
      </c>
    </row>
    <row r="487" spans="1:15">
      <c r="A487" t="s">
        <v>20992</v>
      </c>
      <c r="B487" t="s">
        <v>23513</v>
      </c>
      <c r="C487" t="s">
        <v>35071</v>
      </c>
      <c r="D487">
        <v>2</v>
      </c>
      <c r="E487">
        <v>354</v>
      </c>
      <c r="F487">
        <v>39</v>
      </c>
      <c r="G487">
        <v>5264</v>
      </c>
      <c r="H487">
        <v>0.74878134622574399</v>
      </c>
      <c r="I487">
        <v>0.99999799146666302</v>
      </c>
      <c r="J487">
        <v>0.956935877001591</v>
      </c>
      <c r="K487" t="s">
        <v>27340</v>
      </c>
      <c r="L487">
        <v>2</v>
      </c>
      <c r="M487" t="s">
        <v>34867</v>
      </c>
      <c r="N487">
        <v>5.1282051282051301E-2</v>
      </c>
      <c r="O487">
        <v>5.6497175141242903E-3</v>
      </c>
    </row>
    <row r="488" spans="1:15">
      <c r="A488" t="s">
        <v>20992</v>
      </c>
      <c r="B488" t="s">
        <v>23511</v>
      </c>
      <c r="C488" t="s">
        <v>35071</v>
      </c>
      <c r="D488">
        <v>30</v>
      </c>
      <c r="E488">
        <v>4023</v>
      </c>
      <c r="F488">
        <v>44</v>
      </c>
      <c r="G488">
        <v>5096</v>
      </c>
      <c r="H488">
        <v>0.96925904296870502</v>
      </c>
      <c r="I488">
        <v>0.99999999998592004</v>
      </c>
      <c r="J488">
        <v>0.70410139059033205</v>
      </c>
      <c r="K488" t="s">
        <v>35073</v>
      </c>
      <c r="L488">
        <v>30</v>
      </c>
      <c r="M488" t="s">
        <v>34867</v>
      </c>
      <c r="N488">
        <v>0.68181818181818199</v>
      </c>
      <c r="O488">
        <v>7.4571215510812802E-3</v>
      </c>
    </row>
    <row r="489" spans="1:15">
      <c r="A489" t="s">
        <v>20964</v>
      </c>
      <c r="B489" t="s">
        <v>23511</v>
      </c>
      <c r="C489" t="s">
        <v>35074</v>
      </c>
      <c r="D489">
        <v>86</v>
      </c>
      <c r="E489">
        <v>4023</v>
      </c>
      <c r="F489">
        <v>98</v>
      </c>
      <c r="G489">
        <v>5096</v>
      </c>
      <c r="H489">
        <v>1.66600522858774E-2</v>
      </c>
      <c r="I489">
        <v>6.0748239432650702E-2</v>
      </c>
      <c r="J489">
        <v>4.2772919861046102E-2</v>
      </c>
      <c r="K489" t="s">
        <v>35075</v>
      </c>
      <c r="L489">
        <v>86</v>
      </c>
      <c r="M489" t="s">
        <v>34867</v>
      </c>
      <c r="N489">
        <v>0.87755102040816302</v>
      </c>
      <c r="O489">
        <v>2.1377081779766299E-2</v>
      </c>
    </row>
    <row r="490" spans="1:15">
      <c r="A490" t="s">
        <v>20964</v>
      </c>
      <c r="B490" t="s">
        <v>23518</v>
      </c>
      <c r="C490" t="s">
        <v>35074</v>
      </c>
      <c r="D490">
        <v>5</v>
      </c>
      <c r="E490">
        <v>519</v>
      </c>
      <c r="F490">
        <v>90</v>
      </c>
      <c r="G490">
        <v>4852</v>
      </c>
      <c r="H490">
        <v>0.97091461957810599</v>
      </c>
      <c r="I490">
        <v>0.99999992706362995</v>
      </c>
      <c r="J490">
        <v>0.94182818615411101</v>
      </c>
      <c r="K490" t="s">
        <v>35076</v>
      </c>
      <c r="L490">
        <v>5</v>
      </c>
      <c r="M490" t="s">
        <v>34867</v>
      </c>
      <c r="N490">
        <v>5.5555555555555601E-2</v>
      </c>
      <c r="O490">
        <v>9.63391136801541E-3</v>
      </c>
    </row>
    <row r="491" spans="1:15">
      <c r="A491" t="s">
        <v>20964</v>
      </c>
      <c r="B491" t="s">
        <v>23513</v>
      </c>
      <c r="C491" t="s">
        <v>35074</v>
      </c>
      <c r="D491">
        <v>4</v>
      </c>
      <c r="E491">
        <v>354</v>
      </c>
      <c r="F491">
        <v>96</v>
      </c>
      <c r="G491">
        <v>5264</v>
      </c>
      <c r="H491">
        <v>0.89554992743050699</v>
      </c>
      <c r="I491">
        <v>0.99999799146666302</v>
      </c>
      <c r="J491">
        <v>0.956935877001591</v>
      </c>
      <c r="K491" t="s">
        <v>35077</v>
      </c>
      <c r="L491">
        <v>4</v>
      </c>
      <c r="M491" t="s">
        <v>34867</v>
      </c>
      <c r="N491">
        <v>4.1666666666666699E-2</v>
      </c>
      <c r="O491">
        <v>1.12994350282486E-2</v>
      </c>
    </row>
    <row r="492" spans="1:15">
      <c r="A492" t="s">
        <v>20943</v>
      </c>
      <c r="B492" t="s">
        <v>23511</v>
      </c>
      <c r="C492" t="s">
        <v>35078</v>
      </c>
      <c r="D492">
        <v>116</v>
      </c>
      <c r="E492">
        <v>4023</v>
      </c>
      <c r="F492">
        <v>129</v>
      </c>
      <c r="G492">
        <v>5096</v>
      </c>
      <c r="H492">
        <v>6.7519765923699799E-4</v>
      </c>
      <c r="I492">
        <v>7.2101464325665101E-3</v>
      </c>
      <c r="J492">
        <v>5.0766741296014899E-3</v>
      </c>
      <c r="K492" t="s">
        <v>35079</v>
      </c>
      <c r="L492">
        <v>116</v>
      </c>
      <c r="M492" t="s">
        <v>34867</v>
      </c>
      <c r="N492">
        <v>0.89922480620154999</v>
      </c>
      <c r="O492">
        <v>2.8834203330847599E-2</v>
      </c>
    </row>
    <row r="493" spans="1:15">
      <c r="A493" t="s">
        <v>20943</v>
      </c>
      <c r="B493" t="s">
        <v>23513</v>
      </c>
      <c r="C493" t="s">
        <v>35078</v>
      </c>
      <c r="D493">
        <v>2</v>
      </c>
      <c r="E493">
        <v>354</v>
      </c>
      <c r="F493">
        <v>128</v>
      </c>
      <c r="G493">
        <v>5264</v>
      </c>
      <c r="H493">
        <v>0.99873840366900102</v>
      </c>
      <c r="I493">
        <v>0.99999799146666302</v>
      </c>
      <c r="J493">
        <v>0.956935877001591</v>
      </c>
      <c r="K493" t="s">
        <v>35080</v>
      </c>
      <c r="L493">
        <v>2</v>
      </c>
      <c r="M493" t="s">
        <v>34867</v>
      </c>
      <c r="N493">
        <v>1.5625E-2</v>
      </c>
      <c r="O493">
        <v>5.6497175141242903E-3</v>
      </c>
    </row>
    <row r="494" spans="1:15">
      <c r="A494" t="s">
        <v>20943</v>
      </c>
      <c r="B494" t="s">
        <v>23518</v>
      </c>
      <c r="C494" t="s">
        <v>35078</v>
      </c>
      <c r="D494">
        <v>6</v>
      </c>
      <c r="E494">
        <v>519</v>
      </c>
      <c r="F494">
        <v>120</v>
      </c>
      <c r="G494">
        <v>4852</v>
      </c>
      <c r="H494">
        <v>0.991719123301395</v>
      </c>
      <c r="I494">
        <v>0.99999992706362995</v>
      </c>
      <c r="J494">
        <v>0.94182818615411101</v>
      </c>
      <c r="K494" t="s">
        <v>35081</v>
      </c>
      <c r="L494">
        <v>6</v>
      </c>
      <c r="M494" t="s">
        <v>34867</v>
      </c>
      <c r="N494">
        <v>0.05</v>
      </c>
      <c r="O494">
        <v>1.15606936416185E-2</v>
      </c>
    </row>
    <row r="495" spans="1:15">
      <c r="A495" t="s">
        <v>20968</v>
      </c>
      <c r="B495" t="s">
        <v>23518</v>
      </c>
      <c r="C495" t="s">
        <v>7221</v>
      </c>
      <c r="D495">
        <v>5</v>
      </c>
      <c r="E495">
        <v>519</v>
      </c>
      <c r="F495">
        <v>105</v>
      </c>
      <c r="G495">
        <v>4852</v>
      </c>
      <c r="H495">
        <v>0.99086278536800898</v>
      </c>
      <c r="I495">
        <v>0.99999992706362995</v>
      </c>
      <c r="J495">
        <v>0.94182818615411101</v>
      </c>
      <c r="K495" t="s">
        <v>35082</v>
      </c>
      <c r="L495">
        <v>5</v>
      </c>
      <c r="M495" t="s">
        <v>34816</v>
      </c>
      <c r="N495">
        <v>4.7619047619047603E-2</v>
      </c>
      <c r="O495">
        <v>9.63391136801541E-3</v>
      </c>
    </row>
    <row r="496" spans="1:15">
      <c r="A496" t="s">
        <v>20968</v>
      </c>
      <c r="B496" t="s">
        <v>23513</v>
      </c>
      <c r="C496" t="s">
        <v>7221</v>
      </c>
      <c r="D496">
        <v>9</v>
      </c>
      <c r="E496">
        <v>354</v>
      </c>
      <c r="F496">
        <v>115</v>
      </c>
      <c r="G496">
        <v>5264</v>
      </c>
      <c r="H496">
        <v>0.36842492876502803</v>
      </c>
      <c r="I496">
        <v>0.99999799146666302</v>
      </c>
      <c r="J496">
        <v>0.956935877001591</v>
      </c>
      <c r="K496" t="s">
        <v>35083</v>
      </c>
      <c r="L496">
        <v>9</v>
      </c>
      <c r="M496" t="s">
        <v>34816</v>
      </c>
      <c r="N496">
        <v>7.8260869565217397E-2</v>
      </c>
      <c r="O496">
        <v>2.5423728813559299E-2</v>
      </c>
    </row>
    <row r="497" spans="1:15">
      <c r="A497" t="s">
        <v>20968</v>
      </c>
      <c r="B497" t="s">
        <v>23511</v>
      </c>
      <c r="C497" t="s">
        <v>7221</v>
      </c>
      <c r="D497">
        <v>94</v>
      </c>
      <c r="E497">
        <v>4023</v>
      </c>
      <c r="F497">
        <v>116</v>
      </c>
      <c r="G497">
        <v>5096</v>
      </c>
      <c r="H497">
        <v>0.335117126061176</v>
      </c>
      <c r="I497">
        <v>0.60000012390593704</v>
      </c>
      <c r="J497">
        <v>0.42246092160249099</v>
      </c>
      <c r="K497" t="s">
        <v>35084</v>
      </c>
      <c r="L497">
        <v>94</v>
      </c>
      <c r="M497" t="s">
        <v>34816</v>
      </c>
      <c r="N497">
        <v>0.81034482758620696</v>
      </c>
      <c r="O497">
        <v>2.3365647526721399E-2</v>
      </c>
    </row>
    <row r="498" spans="1:15">
      <c r="A498" t="s">
        <v>20902</v>
      </c>
      <c r="B498" t="s">
        <v>23518</v>
      </c>
      <c r="C498" t="s">
        <v>35085</v>
      </c>
      <c r="D498">
        <v>2</v>
      </c>
      <c r="E498">
        <v>519</v>
      </c>
      <c r="F498">
        <v>48</v>
      </c>
      <c r="G498">
        <v>4852</v>
      </c>
      <c r="H498">
        <v>0.970974333996526</v>
      </c>
      <c r="I498">
        <v>0.99999992706362995</v>
      </c>
      <c r="J498">
        <v>0.94182818615411101</v>
      </c>
      <c r="K498" t="s">
        <v>35086</v>
      </c>
      <c r="L498">
        <v>2</v>
      </c>
      <c r="M498" t="s">
        <v>34867</v>
      </c>
      <c r="N498">
        <v>4.1666666666666699E-2</v>
      </c>
      <c r="O498">
        <v>3.85356454720617E-3</v>
      </c>
    </row>
    <row r="499" spans="1:15">
      <c r="A499" t="s">
        <v>20902</v>
      </c>
      <c r="B499" t="s">
        <v>23511</v>
      </c>
      <c r="C499" t="s">
        <v>35085</v>
      </c>
      <c r="D499">
        <v>49</v>
      </c>
      <c r="E499">
        <v>4023</v>
      </c>
      <c r="F499">
        <v>53</v>
      </c>
      <c r="G499">
        <v>5096</v>
      </c>
      <c r="H499">
        <v>7.1457639759222097E-3</v>
      </c>
      <c r="I499">
        <v>3.8792602861394701E-2</v>
      </c>
      <c r="J499">
        <v>2.7313925619711101E-2</v>
      </c>
      <c r="K499" t="s">
        <v>35087</v>
      </c>
      <c r="L499">
        <v>49</v>
      </c>
      <c r="M499" t="s">
        <v>34867</v>
      </c>
      <c r="N499">
        <v>0.92452830188679203</v>
      </c>
      <c r="O499">
        <v>1.21799652000994E-2</v>
      </c>
    </row>
    <row r="500" spans="1:15">
      <c r="A500" t="s">
        <v>20902</v>
      </c>
      <c r="B500" t="s">
        <v>23513</v>
      </c>
      <c r="C500" t="s">
        <v>35085</v>
      </c>
      <c r="D500">
        <v>1</v>
      </c>
      <c r="E500">
        <v>354</v>
      </c>
      <c r="F500">
        <v>58</v>
      </c>
      <c r="G500">
        <v>5264</v>
      </c>
      <c r="H500">
        <v>0.98276155173448498</v>
      </c>
      <c r="I500">
        <v>0.99999799146666302</v>
      </c>
      <c r="J500">
        <v>0.956935877001591</v>
      </c>
      <c r="K500" t="s">
        <v>23649</v>
      </c>
      <c r="L500">
        <v>1</v>
      </c>
      <c r="M500" t="s">
        <v>34867</v>
      </c>
      <c r="N500">
        <v>1.72413793103448E-2</v>
      </c>
      <c r="O500">
        <v>2.8248587570621499E-3</v>
      </c>
    </row>
    <row r="501" spans="1:15">
      <c r="A501" t="s">
        <v>20995</v>
      </c>
      <c r="B501" t="s">
        <v>23511</v>
      </c>
      <c r="C501" t="s">
        <v>4431</v>
      </c>
      <c r="D501">
        <v>36</v>
      </c>
      <c r="E501">
        <v>4023</v>
      </c>
      <c r="F501">
        <v>41</v>
      </c>
      <c r="G501">
        <v>5096</v>
      </c>
      <c r="H501">
        <v>0.109850810314939</v>
      </c>
      <c r="I501">
        <v>0.25862513609580201</v>
      </c>
      <c r="J501">
        <v>0.18209831796923201</v>
      </c>
      <c r="K501" t="s">
        <v>35088</v>
      </c>
      <c r="L501">
        <v>36</v>
      </c>
      <c r="M501" t="s">
        <v>34816</v>
      </c>
      <c r="N501">
        <v>0.87804878048780499</v>
      </c>
      <c r="O501">
        <v>8.9485458612975407E-3</v>
      </c>
    </row>
    <row r="502" spans="1:15">
      <c r="A502" t="s">
        <v>20995</v>
      </c>
      <c r="B502" t="s">
        <v>23518</v>
      </c>
      <c r="C502" t="s">
        <v>4431</v>
      </c>
      <c r="D502">
        <v>2</v>
      </c>
      <c r="E502">
        <v>519</v>
      </c>
      <c r="F502">
        <v>40</v>
      </c>
      <c r="G502">
        <v>4852</v>
      </c>
      <c r="H502">
        <v>0.93801023699379205</v>
      </c>
      <c r="I502">
        <v>0.99999992706362995</v>
      </c>
      <c r="J502">
        <v>0.94182818615411101</v>
      </c>
      <c r="K502" t="s">
        <v>35089</v>
      </c>
      <c r="L502">
        <v>2</v>
      </c>
      <c r="M502" t="s">
        <v>34816</v>
      </c>
      <c r="N502">
        <v>0.05</v>
      </c>
      <c r="O502">
        <v>3.85356454720617E-3</v>
      </c>
    </row>
    <row r="503" spans="1:15">
      <c r="A503" t="s">
        <v>21015</v>
      </c>
      <c r="B503" t="s">
        <v>23513</v>
      </c>
      <c r="C503" t="s">
        <v>35090</v>
      </c>
      <c r="D503">
        <v>4</v>
      </c>
      <c r="E503">
        <v>354</v>
      </c>
      <c r="F503">
        <v>49</v>
      </c>
      <c r="G503">
        <v>5264</v>
      </c>
      <c r="H503">
        <v>0.421075452251848</v>
      </c>
      <c r="I503">
        <v>0.99999799146666302</v>
      </c>
      <c r="J503">
        <v>0.956935877001591</v>
      </c>
      <c r="K503" t="s">
        <v>35091</v>
      </c>
      <c r="L503">
        <v>4</v>
      </c>
      <c r="M503" t="s">
        <v>34816</v>
      </c>
      <c r="N503">
        <v>8.1632653061224497E-2</v>
      </c>
      <c r="O503">
        <v>1.12994350282486E-2</v>
      </c>
    </row>
    <row r="504" spans="1:15">
      <c r="A504" t="s">
        <v>21015</v>
      </c>
      <c r="B504" t="s">
        <v>23518</v>
      </c>
      <c r="C504" t="s">
        <v>35090</v>
      </c>
      <c r="D504">
        <v>2</v>
      </c>
      <c r="E504">
        <v>519</v>
      </c>
      <c r="F504">
        <v>46</v>
      </c>
      <c r="G504">
        <v>4852</v>
      </c>
      <c r="H504">
        <v>0.96483088160376596</v>
      </c>
      <c r="I504">
        <v>0.99999992706362995</v>
      </c>
      <c r="J504">
        <v>0.94182818615411101</v>
      </c>
      <c r="K504" t="s">
        <v>35092</v>
      </c>
      <c r="L504">
        <v>2</v>
      </c>
      <c r="M504" t="s">
        <v>34816</v>
      </c>
      <c r="N504">
        <v>4.3478260869565202E-2</v>
      </c>
      <c r="O504">
        <v>3.85356454720617E-3</v>
      </c>
    </row>
    <row r="505" spans="1:15">
      <c r="A505" t="s">
        <v>21015</v>
      </c>
      <c r="B505" t="s">
        <v>23511</v>
      </c>
      <c r="C505" t="s">
        <v>35090</v>
      </c>
      <c r="D505">
        <v>45</v>
      </c>
      <c r="E505">
        <v>4023</v>
      </c>
      <c r="F505">
        <v>57</v>
      </c>
      <c r="G505">
        <v>5096</v>
      </c>
      <c r="H505">
        <v>0.57642349190000297</v>
      </c>
      <c r="I505">
        <v>0.82464413434498096</v>
      </c>
      <c r="J505">
        <v>0.58063308174263795</v>
      </c>
      <c r="K505" t="s">
        <v>35093</v>
      </c>
      <c r="L505">
        <v>45</v>
      </c>
      <c r="M505" t="s">
        <v>34816</v>
      </c>
      <c r="N505">
        <v>0.78947368421052599</v>
      </c>
      <c r="O505">
        <v>1.11856823266219E-2</v>
      </c>
    </row>
    <row r="506" spans="1:15">
      <c r="A506" t="s">
        <v>21095</v>
      </c>
      <c r="B506" t="s">
        <v>23511</v>
      </c>
      <c r="C506" t="s">
        <v>35094</v>
      </c>
      <c r="D506">
        <v>40</v>
      </c>
      <c r="E506">
        <v>4023</v>
      </c>
      <c r="F506">
        <v>46</v>
      </c>
      <c r="G506">
        <v>5096</v>
      </c>
      <c r="H506">
        <v>0.12036804231338701</v>
      </c>
      <c r="I506">
        <v>0.274733165280172</v>
      </c>
      <c r="J506">
        <v>0.193440003717777</v>
      </c>
      <c r="K506" t="s">
        <v>35095</v>
      </c>
      <c r="L506">
        <v>40</v>
      </c>
      <c r="M506" t="s">
        <v>34816</v>
      </c>
      <c r="N506">
        <v>0.86956521739130399</v>
      </c>
      <c r="O506">
        <v>9.9428287347750402E-3</v>
      </c>
    </row>
    <row r="507" spans="1:15">
      <c r="A507" t="s">
        <v>21095</v>
      </c>
      <c r="B507" t="s">
        <v>23518</v>
      </c>
      <c r="C507" t="s">
        <v>35094</v>
      </c>
      <c r="D507">
        <v>3</v>
      </c>
      <c r="E507">
        <v>519</v>
      </c>
      <c r="F507">
        <v>41</v>
      </c>
      <c r="G507">
        <v>4852</v>
      </c>
      <c r="H507">
        <v>0.83018783450063705</v>
      </c>
      <c r="I507">
        <v>0.99999992706362995</v>
      </c>
      <c r="J507">
        <v>0.94182818615411101</v>
      </c>
      <c r="K507" t="s">
        <v>35096</v>
      </c>
      <c r="L507">
        <v>3</v>
      </c>
      <c r="M507" t="s">
        <v>34816</v>
      </c>
      <c r="N507">
        <v>7.3170731707317097E-2</v>
      </c>
      <c r="O507">
        <v>5.78034682080925E-3</v>
      </c>
    </row>
    <row r="508" spans="1:15">
      <c r="A508" t="s">
        <v>21095</v>
      </c>
      <c r="B508" t="s">
        <v>23513</v>
      </c>
      <c r="C508" t="s">
        <v>35094</v>
      </c>
      <c r="D508">
        <v>1</v>
      </c>
      <c r="E508">
        <v>354</v>
      </c>
      <c r="F508">
        <v>45</v>
      </c>
      <c r="G508">
        <v>5264</v>
      </c>
      <c r="H508">
        <v>0.95699399256221096</v>
      </c>
      <c r="I508">
        <v>0.99999799146666302</v>
      </c>
      <c r="J508">
        <v>0.956935877001591</v>
      </c>
      <c r="K508" t="s">
        <v>26442</v>
      </c>
      <c r="L508">
        <v>1</v>
      </c>
      <c r="M508" t="s">
        <v>34816</v>
      </c>
      <c r="N508">
        <v>2.2222222222222199E-2</v>
      </c>
      <c r="O508">
        <v>2.8248587570621499E-3</v>
      </c>
    </row>
    <row r="509" spans="1:15">
      <c r="A509" t="s">
        <v>20976</v>
      </c>
      <c r="B509" t="s">
        <v>23518</v>
      </c>
      <c r="C509" t="s">
        <v>35097</v>
      </c>
      <c r="D509">
        <v>6</v>
      </c>
      <c r="E509">
        <v>519</v>
      </c>
      <c r="F509">
        <v>62</v>
      </c>
      <c r="G509">
        <v>4852</v>
      </c>
      <c r="H509">
        <v>0.66436732194627801</v>
      </c>
      <c r="I509">
        <v>0.99999992706362995</v>
      </c>
      <c r="J509">
        <v>0.94182818615411101</v>
      </c>
      <c r="K509" t="s">
        <v>35098</v>
      </c>
      <c r="L509">
        <v>6</v>
      </c>
      <c r="M509" t="s">
        <v>34816</v>
      </c>
      <c r="N509">
        <v>9.6774193548387094E-2</v>
      </c>
      <c r="O509">
        <v>1.15606936416185E-2</v>
      </c>
    </row>
    <row r="510" spans="1:15">
      <c r="A510" t="s">
        <v>20976</v>
      </c>
      <c r="B510" t="s">
        <v>23511</v>
      </c>
      <c r="C510" t="s">
        <v>35097</v>
      </c>
      <c r="D510">
        <v>51</v>
      </c>
      <c r="E510">
        <v>4023</v>
      </c>
      <c r="F510">
        <v>63</v>
      </c>
      <c r="G510">
        <v>5096</v>
      </c>
      <c r="H510">
        <v>0.41703822086485598</v>
      </c>
      <c r="I510">
        <v>0.708491068401091</v>
      </c>
      <c r="J510">
        <v>0.49884954648906299</v>
      </c>
      <c r="K510" t="s">
        <v>35099</v>
      </c>
      <c r="L510">
        <v>51</v>
      </c>
      <c r="M510" t="s">
        <v>34816</v>
      </c>
      <c r="N510">
        <v>0.80952380952380998</v>
      </c>
      <c r="O510">
        <v>1.2677106636838201E-2</v>
      </c>
    </row>
    <row r="511" spans="1:15">
      <c r="A511" t="s">
        <v>20976</v>
      </c>
      <c r="B511" t="s">
        <v>23513</v>
      </c>
      <c r="C511" t="s">
        <v>35097</v>
      </c>
      <c r="D511">
        <v>4</v>
      </c>
      <c r="E511">
        <v>354</v>
      </c>
      <c r="F511">
        <v>58</v>
      </c>
      <c r="G511">
        <v>5264</v>
      </c>
      <c r="H511">
        <v>0.55409057601299405</v>
      </c>
      <c r="I511">
        <v>0.99999799146666302</v>
      </c>
      <c r="J511">
        <v>0.956935877001591</v>
      </c>
      <c r="K511" t="s">
        <v>35100</v>
      </c>
      <c r="L511">
        <v>4</v>
      </c>
      <c r="M511" t="s">
        <v>34816</v>
      </c>
      <c r="N511">
        <v>6.8965517241379296E-2</v>
      </c>
      <c r="O511">
        <v>1.12994350282486E-2</v>
      </c>
    </row>
    <row r="512" spans="1:15">
      <c r="A512" t="s">
        <v>21057</v>
      </c>
      <c r="B512" t="s">
        <v>23513</v>
      </c>
      <c r="C512" t="s">
        <v>35101</v>
      </c>
      <c r="D512">
        <v>8</v>
      </c>
      <c r="E512">
        <v>354</v>
      </c>
      <c r="F512">
        <v>192</v>
      </c>
      <c r="G512">
        <v>5264</v>
      </c>
      <c r="H512">
        <v>0.95225197787415095</v>
      </c>
      <c r="I512">
        <v>0.99999799146666302</v>
      </c>
      <c r="J512">
        <v>0.956935877001591</v>
      </c>
      <c r="K512" t="s">
        <v>35102</v>
      </c>
      <c r="L512">
        <v>8</v>
      </c>
      <c r="M512" t="s">
        <v>34867</v>
      </c>
      <c r="N512">
        <v>4.1666666666666699E-2</v>
      </c>
      <c r="O512">
        <v>2.2598870056497199E-2</v>
      </c>
    </row>
    <row r="513" spans="1:15">
      <c r="A513" t="s">
        <v>21057</v>
      </c>
      <c r="B513" t="s">
        <v>23511</v>
      </c>
      <c r="C513" t="s">
        <v>35101</v>
      </c>
      <c r="D513">
        <v>160</v>
      </c>
      <c r="E513">
        <v>4023</v>
      </c>
      <c r="F513">
        <v>175</v>
      </c>
      <c r="G513">
        <v>5096</v>
      </c>
      <c r="H513" s="34">
        <v>5.4183169659232904E-6</v>
      </c>
      <c r="I513">
        <v>4.0501919320276602E-4</v>
      </c>
      <c r="J513">
        <v>2.8517457715385798E-4</v>
      </c>
      <c r="K513" t="s">
        <v>35103</v>
      </c>
      <c r="L513">
        <v>160</v>
      </c>
      <c r="M513" t="s">
        <v>34867</v>
      </c>
      <c r="N513">
        <v>0.91428571428571404</v>
      </c>
      <c r="O513">
        <v>3.9771314939100202E-2</v>
      </c>
    </row>
    <row r="514" spans="1:15">
      <c r="A514" t="s">
        <v>21057</v>
      </c>
      <c r="B514" t="s">
        <v>23518</v>
      </c>
      <c r="C514" t="s">
        <v>35101</v>
      </c>
      <c r="D514">
        <v>7</v>
      </c>
      <c r="E514">
        <v>519</v>
      </c>
      <c r="F514">
        <v>144</v>
      </c>
      <c r="G514">
        <v>4852</v>
      </c>
      <c r="H514">
        <v>0.99625088014918495</v>
      </c>
      <c r="I514">
        <v>0.99999992706362995</v>
      </c>
      <c r="J514">
        <v>0.94182818615411101</v>
      </c>
      <c r="K514" t="s">
        <v>35104</v>
      </c>
      <c r="L514">
        <v>7</v>
      </c>
      <c r="M514" t="s">
        <v>34867</v>
      </c>
      <c r="N514">
        <v>4.8611111111111098E-2</v>
      </c>
      <c r="O514">
        <v>1.34874759152216E-2</v>
      </c>
    </row>
    <row r="515" spans="1:15">
      <c r="A515" t="s">
        <v>21097</v>
      </c>
      <c r="B515" t="s">
        <v>23511</v>
      </c>
      <c r="C515" t="s">
        <v>35105</v>
      </c>
      <c r="D515">
        <v>31</v>
      </c>
      <c r="E515">
        <v>4023</v>
      </c>
      <c r="F515">
        <v>35</v>
      </c>
      <c r="G515">
        <v>5096</v>
      </c>
      <c r="H515">
        <v>0.111756907621262</v>
      </c>
      <c r="I515">
        <v>0.25903345254850602</v>
      </c>
      <c r="J515">
        <v>0.18238581415138599</v>
      </c>
      <c r="K515" t="s">
        <v>35106</v>
      </c>
      <c r="L515">
        <v>31</v>
      </c>
      <c r="M515" t="s">
        <v>34816</v>
      </c>
      <c r="N515">
        <v>0.88571428571428601</v>
      </c>
      <c r="O515">
        <v>7.7056922694506598E-3</v>
      </c>
    </row>
    <row r="516" spans="1:15">
      <c r="A516" t="s">
        <v>21097</v>
      </c>
      <c r="B516" t="s">
        <v>23518</v>
      </c>
      <c r="C516" t="s">
        <v>35105</v>
      </c>
      <c r="D516">
        <v>3</v>
      </c>
      <c r="E516">
        <v>519</v>
      </c>
      <c r="F516">
        <v>33</v>
      </c>
      <c r="G516">
        <v>4852</v>
      </c>
      <c r="H516">
        <v>0.70134245085051095</v>
      </c>
      <c r="I516">
        <v>0.99999992706362995</v>
      </c>
      <c r="J516">
        <v>0.94182818615411101</v>
      </c>
      <c r="K516" t="s">
        <v>35107</v>
      </c>
      <c r="L516">
        <v>3</v>
      </c>
      <c r="M516" t="s">
        <v>34816</v>
      </c>
      <c r="N516">
        <v>9.0909090909090898E-2</v>
      </c>
      <c r="O516">
        <v>5.78034682080925E-3</v>
      </c>
    </row>
    <row r="517" spans="1:15">
      <c r="A517" t="s">
        <v>21001</v>
      </c>
      <c r="B517" t="s">
        <v>23518</v>
      </c>
      <c r="C517" t="s">
        <v>35108</v>
      </c>
      <c r="D517">
        <v>5</v>
      </c>
      <c r="E517">
        <v>519</v>
      </c>
      <c r="F517">
        <v>115</v>
      </c>
      <c r="G517">
        <v>4852</v>
      </c>
      <c r="H517">
        <v>0.99595033139614098</v>
      </c>
      <c r="I517">
        <v>0.99999992706362995</v>
      </c>
      <c r="J517">
        <v>0.94182818615411101</v>
      </c>
      <c r="K517" t="s">
        <v>35109</v>
      </c>
      <c r="L517">
        <v>5</v>
      </c>
      <c r="M517" t="s">
        <v>34816</v>
      </c>
      <c r="N517">
        <v>4.3478260869565202E-2</v>
      </c>
      <c r="O517">
        <v>9.63391136801541E-3</v>
      </c>
    </row>
    <row r="518" spans="1:15">
      <c r="A518" t="s">
        <v>21001</v>
      </c>
      <c r="B518" t="s">
        <v>23511</v>
      </c>
      <c r="C518" t="s">
        <v>35108</v>
      </c>
      <c r="D518">
        <v>114</v>
      </c>
      <c r="E518">
        <v>4023</v>
      </c>
      <c r="F518">
        <v>130</v>
      </c>
      <c r="G518">
        <v>5096</v>
      </c>
      <c r="H518">
        <v>6.4541206036821397E-3</v>
      </c>
      <c r="I518">
        <v>3.7838863931391298E-2</v>
      </c>
      <c r="J518">
        <v>2.66423967128262E-2</v>
      </c>
      <c r="K518" t="s">
        <v>35110</v>
      </c>
      <c r="L518">
        <v>114</v>
      </c>
      <c r="M518" t="s">
        <v>34816</v>
      </c>
      <c r="N518">
        <v>0.87692307692307703</v>
      </c>
      <c r="O518">
        <v>2.8337061894108902E-2</v>
      </c>
    </row>
    <row r="519" spans="1:15">
      <c r="A519" t="s">
        <v>21001</v>
      </c>
      <c r="B519" t="s">
        <v>23513</v>
      </c>
      <c r="C519" t="s">
        <v>35108</v>
      </c>
      <c r="D519">
        <v>7</v>
      </c>
      <c r="E519">
        <v>354</v>
      </c>
      <c r="F519">
        <v>133</v>
      </c>
      <c r="G519">
        <v>5264</v>
      </c>
      <c r="H519">
        <v>0.80100402016874495</v>
      </c>
      <c r="I519">
        <v>0.99999799146666302</v>
      </c>
      <c r="J519">
        <v>0.956935877001591</v>
      </c>
      <c r="K519" t="s">
        <v>35111</v>
      </c>
      <c r="L519">
        <v>7</v>
      </c>
      <c r="M519" t="s">
        <v>34816</v>
      </c>
      <c r="N519">
        <v>5.2631578947368397E-2</v>
      </c>
      <c r="O519">
        <v>1.9774011299434999E-2</v>
      </c>
    </row>
    <row r="520" spans="1:15">
      <c r="A520" t="s">
        <v>21112</v>
      </c>
      <c r="B520" t="s">
        <v>23511</v>
      </c>
      <c r="C520" t="s">
        <v>35112</v>
      </c>
      <c r="D520">
        <v>56</v>
      </c>
      <c r="E520">
        <v>4023</v>
      </c>
      <c r="F520">
        <v>62</v>
      </c>
      <c r="G520">
        <v>5096</v>
      </c>
      <c r="H520">
        <v>1.44223739632444E-2</v>
      </c>
      <c r="I520">
        <v>5.7497197533467603E-2</v>
      </c>
      <c r="J520">
        <v>4.0483856738931602E-2</v>
      </c>
      <c r="K520" t="s">
        <v>35113</v>
      </c>
      <c r="L520">
        <v>56</v>
      </c>
      <c r="M520" t="s">
        <v>34867</v>
      </c>
      <c r="N520">
        <v>0.90322580645161299</v>
      </c>
      <c r="O520">
        <v>1.3919960228685101E-2</v>
      </c>
    </row>
    <row r="521" spans="1:15">
      <c r="A521" t="s">
        <v>21112</v>
      </c>
      <c r="B521" t="s">
        <v>23518</v>
      </c>
      <c r="C521" t="s">
        <v>35112</v>
      </c>
      <c r="D521">
        <v>6</v>
      </c>
      <c r="E521">
        <v>519</v>
      </c>
      <c r="F521">
        <v>59</v>
      </c>
      <c r="G521">
        <v>4852</v>
      </c>
      <c r="H521">
        <v>0.615394617019839</v>
      </c>
      <c r="I521">
        <v>0.99999992706362995</v>
      </c>
      <c r="J521">
        <v>0.94182818615411101</v>
      </c>
      <c r="K521" t="s">
        <v>35114</v>
      </c>
      <c r="L521">
        <v>6</v>
      </c>
      <c r="M521" t="s">
        <v>34867</v>
      </c>
      <c r="N521">
        <v>0.101694915254237</v>
      </c>
      <c r="O521">
        <v>1.15606936416185E-2</v>
      </c>
    </row>
    <row r="522" spans="1:15">
      <c r="A522" t="s">
        <v>20915</v>
      </c>
      <c r="B522" t="s">
        <v>23513</v>
      </c>
      <c r="C522" t="s">
        <v>35115</v>
      </c>
      <c r="D522">
        <v>7</v>
      </c>
      <c r="E522">
        <v>354</v>
      </c>
      <c r="F522">
        <v>116</v>
      </c>
      <c r="G522">
        <v>5264</v>
      </c>
      <c r="H522">
        <v>0.67232181100683996</v>
      </c>
      <c r="I522">
        <v>0.99999799146666302</v>
      </c>
      <c r="J522">
        <v>0.956935877001591</v>
      </c>
      <c r="K522" t="s">
        <v>35116</v>
      </c>
      <c r="L522">
        <v>7</v>
      </c>
      <c r="M522" t="s">
        <v>34816</v>
      </c>
      <c r="N522">
        <v>6.0344827586206899E-2</v>
      </c>
      <c r="O522">
        <v>1.9774011299434999E-2</v>
      </c>
    </row>
    <row r="523" spans="1:15">
      <c r="A523" t="s">
        <v>20915</v>
      </c>
      <c r="B523" t="s">
        <v>23511</v>
      </c>
      <c r="C523" t="s">
        <v>35115</v>
      </c>
      <c r="D523">
        <v>102</v>
      </c>
      <c r="E523">
        <v>4023</v>
      </c>
      <c r="F523">
        <v>119</v>
      </c>
      <c r="G523">
        <v>5096</v>
      </c>
      <c r="H523">
        <v>3.8476364642042002E-2</v>
      </c>
      <c r="I523">
        <v>0.12469317385897601</v>
      </c>
      <c r="J523">
        <v>8.7796637112463299E-2</v>
      </c>
      <c r="K523" t="s">
        <v>35117</v>
      </c>
      <c r="L523">
        <v>102</v>
      </c>
      <c r="M523" t="s">
        <v>34816</v>
      </c>
      <c r="N523">
        <v>0.85714285714285698</v>
      </c>
      <c r="O523">
        <v>2.5354213273676401E-2</v>
      </c>
    </row>
    <row r="524" spans="1:15">
      <c r="A524" t="s">
        <v>20915</v>
      </c>
      <c r="B524" t="s">
        <v>23518</v>
      </c>
      <c r="C524" t="s">
        <v>35115</v>
      </c>
      <c r="D524">
        <v>6</v>
      </c>
      <c r="E524">
        <v>519</v>
      </c>
      <c r="F524">
        <v>116</v>
      </c>
      <c r="G524">
        <v>4852</v>
      </c>
      <c r="H524">
        <v>0.98879115424921304</v>
      </c>
      <c r="I524">
        <v>0.99999992706362995</v>
      </c>
      <c r="J524">
        <v>0.94182818615411101</v>
      </c>
      <c r="K524" t="s">
        <v>35118</v>
      </c>
      <c r="L524">
        <v>6</v>
      </c>
      <c r="M524" t="s">
        <v>34816</v>
      </c>
      <c r="N524">
        <v>5.1724137931034503E-2</v>
      </c>
      <c r="O524">
        <v>1.15606936416185E-2</v>
      </c>
    </row>
    <row r="525" spans="1:15">
      <c r="A525" t="s">
        <v>21063</v>
      </c>
      <c r="B525" t="s">
        <v>23511</v>
      </c>
      <c r="C525" t="s">
        <v>35119</v>
      </c>
      <c r="D525">
        <v>99</v>
      </c>
      <c r="E525">
        <v>4023</v>
      </c>
      <c r="F525">
        <v>112</v>
      </c>
      <c r="G525">
        <v>5096</v>
      </c>
      <c r="H525">
        <v>6.3603300672229598E-3</v>
      </c>
      <c r="I525">
        <v>3.7838863931391298E-2</v>
      </c>
      <c r="J525">
        <v>2.66423967128262E-2</v>
      </c>
      <c r="K525" t="s">
        <v>35120</v>
      </c>
      <c r="L525">
        <v>99</v>
      </c>
      <c r="M525" t="s">
        <v>34816</v>
      </c>
      <c r="N525">
        <v>0.88392857142857095</v>
      </c>
      <c r="O525">
        <v>2.4608501118568198E-2</v>
      </c>
    </row>
    <row r="526" spans="1:15">
      <c r="A526" t="s">
        <v>21063</v>
      </c>
      <c r="B526" t="s">
        <v>23518</v>
      </c>
      <c r="C526" t="s">
        <v>35119</v>
      </c>
      <c r="D526">
        <v>5</v>
      </c>
      <c r="E526">
        <v>519</v>
      </c>
      <c r="F526">
        <v>102</v>
      </c>
      <c r="G526">
        <v>4852</v>
      </c>
      <c r="H526">
        <v>0.98840750791520904</v>
      </c>
      <c r="I526">
        <v>0.99999992706362995</v>
      </c>
      <c r="J526">
        <v>0.94182818615411101</v>
      </c>
      <c r="K526" t="s">
        <v>35121</v>
      </c>
      <c r="L526">
        <v>5</v>
      </c>
      <c r="M526" t="s">
        <v>34816</v>
      </c>
      <c r="N526">
        <v>4.9019607843137303E-2</v>
      </c>
      <c r="O526">
        <v>9.63391136801541E-3</v>
      </c>
    </row>
    <row r="527" spans="1:15">
      <c r="A527" t="s">
        <v>21063</v>
      </c>
      <c r="B527" t="s">
        <v>23513</v>
      </c>
      <c r="C527" t="s">
        <v>35119</v>
      </c>
      <c r="D527">
        <v>2</v>
      </c>
      <c r="E527">
        <v>354</v>
      </c>
      <c r="F527">
        <v>110</v>
      </c>
      <c r="G527">
        <v>5264</v>
      </c>
      <c r="H527">
        <v>0.99604092573278802</v>
      </c>
      <c r="I527">
        <v>0.99999799146666302</v>
      </c>
      <c r="J527">
        <v>0.956935877001591</v>
      </c>
      <c r="K527" t="s">
        <v>35122</v>
      </c>
      <c r="L527">
        <v>2</v>
      </c>
      <c r="M527" t="s">
        <v>34816</v>
      </c>
      <c r="N527">
        <v>1.8181818181818198E-2</v>
      </c>
      <c r="O527">
        <v>5.6497175141242903E-3</v>
      </c>
    </row>
    <row r="528" spans="1:15">
      <c r="A528" t="s">
        <v>21011</v>
      </c>
      <c r="B528" t="s">
        <v>23511</v>
      </c>
      <c r="C528" t="s">
        <v>35123</v>
      </c>
      <c r="D528">
        <v>40</v>
      </c>
      <c r="E528">
        <v>4023</v>
      </c>
      <c r="F528">
        <v>45</v>
      </c>
      <c r="G528">
        <v>5096</v>
      </c>
      <c r="H528">
        <v>6.5179627107084803E-2</v>
      </c>
      <c r="I528">
        <v>0.18512079051121</v>
      </c>
      <c r="J528">
        <v>0.13034380602796</v>
      </c>
      <c r="K528" t="s">
        <v>35124</v>
      </c>
      <c r="L528">
        <v>40</v>
      </c>
      <c r="M528" t="s">
        <v>34816</v>
      </c>
      <c r="N528">
        <v>0.88888888888888895</v>
      </c>
      <c r="O528">
        <v>9.9428287347750402E-3</v>
      </c>
    </row>
    <row r="529" spans="1:15">
      <c r="A529" t="s">
        <v>21011</v>
      </c>
      <c r="B529" t="s">
        <v>23518</v>
      </c>
      <c r="C529" t="s">
        <v>35123</v>
      </c>
      <c r="D529">
        <v>2</v>
      </c>
      <c r="E529">
        <v>519</v>
      </c>
      <c r="F529">
        <v>39</v>
      </c>
      <c r="G529">
        <v>4852</v>
      </c>
      <c r="H529">
        <v>0.93197017412071803</v>
      </c>
      <c r="I529">
        <v>0.99999992706362995</v>
      </c>
      <c r="J529">
        <v>0.94182818615411101</v>
      </c>
      <c r="K529" t="s">
        <v>35125</v>
      </c>
      <c r="L529">
        <v>2</v>
      </c>
      <c r="M529" t="s">
        <v>34816</v>
      </c>
      <c r="N529">
        <v>5.1282051282051301E-2</v>
      </c>
      <c r="O529">
        <v>3.85356454720617E-3</v>
      </c>
    </row>
    <row r="530" spans="1:15">
      <c r="A530" t="s">
        <v>21011</v>
      </c>
      <c r="B530" t="s">
        <v>23513</v>
      </c>
      <c r="C530" t="s">
        <v>35123</v>
      </c>
      <c r="D530">
        <v>1</v>
      </c>
      <c r="E530">
        <v>354</v>
      </c>
      <c r="F530">
        <v>45</v>
      </c>
      <c r="G530">
        <v>5264</v>
      </c>
      <c r="H530">
        <v>0.95699399256221096</v>
      </c>
      <c r="I530">
        <v>0.99999799146666302</v>
      </c>
      <c r="J530">
        <v>0.956935877001591</v>
      </c>
      <c r="K530" t="s">
        <v>25507</v>
      </c>
      <c r="L530">
        <v>1</v>
      </c>
      <c r="M530" t="s">
        <v>34816</v>
      </c>
      <c r="N530">
        <v>2.2222222222222199E-2</v>
      </c>
      <c r="O530">
        <v>2.8248587570621499E-3</v>
      </c>
    </row>
    <row r="531" spans="1:15">
      <c r="A531" t="s">
        <v>20969</v>
      </c>
      <c r="B531" t="s">
        <v>23518</v>
      </c>
      <c r="C531" t="s">
        <v>35126</v>
      </c>
      <c r="D531">
        <v>4</v>
      </c>
      <c r="E531">
        <v>519</v>
      </c>
      <c r="F531">
        <v>173</v>
      </c>
      <c r="G531">
        <v>4852</v>
      </c>
      <c r="H531">
        <v>0.99999590150487805</v>
      </c>
      <c r="I531">
        <v>0.99999992706362995</v>
      </c>
      <c r="J531">
        <v>0.94182818615411101</v>
      </c>
      <c r="K531" t="s">
        <v>35127</v>
      </c>
      <c r="L531">
        <v>4</v>
      </c>
      <c r="M531" t="s">
        <v>34821</v>
      </c>
      <c r="N531">
        <v>2.3121387283237E-2</v>
      </c>
      <c r="O531">
        <v>7.7071290944123296E-3</v>
      </c>
    </row>
    <row r="532" spans="1:15">
      <c r="A532" t="s">
        <v>20969</v>
      </c>
      <c r="B532" t="s">
        <v>23513</v>
      </c>
      <c r="C532" t="s">
        <v>35126</v>
      </c>
      <c r="D532">
        <v>1</v>
      </c>
      <c r="E532">
        <v>354</v>
      </c>
      <c r="F532">
        <v>185</v>
      </c>
      <c r="G532">
        <v>5264</v>
      </c>
      <c r="H532">
        <v>0.99999799146666302</v>
      </c>
      <c r="I532">
        <v>0.99999799146666302</v>
      </c>
      <c r="J532">
        <v>0.956935877001591</v>
      </c>
      <c r="K532" t="s">
        <v>35128</v>
      </c>
      <c r="L532">
        <v>1</v>
      </c>
      <c r="M532" t="s">
        <v>34821</v>
      </c>
      <c r="N532">
        <v>5.40540540540541E-3</v>
      </c>
      <c r="O532">
        <v>2.8248587570621499E-3</v>
      </c>
    </row>
    <row r="533" spans="1:15">
      <c r="A533" t="s">
        <v>20969</v>
      </c>
      <c r="B533" t="s">
        <v>23511</v>
      </c>
      <c r="C533" t="s">
        <v>35126</v>
      </c>
      <c r="D533">
        <v>169</v>
      </c>
      <c r="E533">
        <v>4023</v>
      </c>
      <c r="F533">
        <v>179</v>
      </c>
      <c r="G533">
        <v>5096</v>
      </c>
      <c r="H533" s="34">
        <v>4.37122890122051E-9</v>
      </c>
      <c r="I533" s="34">
        <v>1.3069974414649299E-6</v>
      </c>
      <c r="J533" s="34">
        <v>9.2025871604642297E-7</v>
      </c>
      <c r="K533" t="s">
        <v>35129</v>
      </c>
      <c r="L533">
        <v>169</v>
      </c>
      <c r="M533" t="s">
        <v>34821</v>
      </c>
      <c r="N533">
        <v>0.94413407821229001</v>
      </c>
      <c r="O533">
        <v>4.20084514044246E-2</v>
      </c>
    </row>
    <row r="534" spans="1:15">
      <c r="A534" t="s">
        <v>20890</v>
      </c>
      <c r="B534" t="s">
        <v>23511</v>
      </c>
      <c r="C534" t="s">
        <v>35130</v>
      </c>
      <c r="D534">
        <v>77</v>
      </c>
      <c r="E534">
        <v>4023</v>
      </c>
      <c r="F534">
        <v>83</v>
      </c>
      <c r="G534">
        <v>5096</v>
      </c>
      <c r="H534">
        <v>5.1689788580598997E-4</v>
      </c>
      <c r="I534">
        <v>6.7196725154778699E-3</v>
      </c>
      <c r="J534">
        <v>4.7313307625262199E-3</v>
      </c>
      <c r="K534" t="s">
        <v>35131</v>
      </c>
      <c r="L534">
        <v>77</v>
      </c>
      <c r="M534" t="s">
        <v>34816</v>
      </c>
      <c r="N534">
        <v>0.92771084337349397</v>
      </c>
      <c r="O534">
        <v>1.9139945314441999E-2</v>
      </c>
    </row>
    <row r="535" spans="1:15">
      <c r="A535" t="s">
        <v>20890</v>
      </c>
      <c r="B535" t="s">
        <v>23513</v>
      </c>
      <c r="C535" t="s">
        <v>35130</v>
      </c>
      <c r="D535">
        <v>1</v>
      </c>
      <c r="E535">
        <v>354</v>
      </c>
      <c r="F535">
        <v>91</v>
      </c>
      <c r="G535">
        <v>5264</v>
      </c>
      <c r="H535">
        <v>0.99832498252392599</v>
      </c>
      <c r="I535">
        <v>0.99999799146666302</v>
      </c>
      <c r="J535">
        <v>0.956935877001591</v>
      </c>
      <c r="K535" t="s">
        <v>35128</v>
      </c>
      <c r="L535">
        <v>1</v>
      </c>
      <c r="M535" t="s">
        <v>34816</v>
      </c>
      <c r="N535">
        <v>1.0989010989011E-2</v>
      </c>
      <c r="O535">
        <v>2.8248587570621499E-3</v>
      </c>
    </row>
    <row r="536" spans="1:15">
      <c r="A536" t="s">
        <v>20890</v>
      </c>
      <c r="B536" t="s">
        <v>23518</v>
      </c>
      <c r="C536" t="s">
        <v>35130</v>
      </c>
      <c r="D536">
        <v>4</v>
      </c>
      <c r="E536">
        <v>519</v>
      </c>
      <c r="F536">
        <v>57</v>
      </c>
      <c r="G536">
        <v>4852</v>
      </c>
      <c r="H536">
        <v>0.87325734095879803</v>
      </c>
      <c r="I536">
        <v>0.99999992706362995</v>
      </c>
      <c r="J536">
        <v>0.94182818615411101</v>
      </c>
      <c r="K536" t="s">
        <v>35132</v>
      </c>
      <c r="L536">
        <v>4</v>
      </c>
      <c r="M536" t="s">
        <v>34816</v>
      </c>
      <c r="N536">
        <v>7.0175438596491196E-2</v>
      </c>
      <c r="O536">
        <v>7.7071290944123296E-3</v>
      </c>
    </row>
    <row r="537" spans="1:15">
      <c r="A537" t="s">
        <v>20903</v>
      </c>
      <c r="B537" t="s">
        <v>23511</v>
      </c>
      <c r="C537" t="s">
        <v>35133</v>
      </c>
      <c r="D537">
        <v>69</v>
      </c>
      <c r="E537">
        <v>4023</v>
      </c>
      <c r="F537">
        <v>75</v>
      </c>
      <c r="G537">
        <v>5096</v>
      </c>
      <c r="H537">
        <v>1.94266988118644E-3</v>
      </c>
      <c r="I537">
        <v>1.45214573618687E-2</v>
      </c>
      <c r="J537">
        <v>1.0224578322033899E-2</v>
      </c>
      <c r="K537" t="s">
        <v>35134</v>
      </c>
      <c r="L537">
        <v>69</v>
      </c>
      <c r="M537" t="s">
        <v>34816</v>
      </c>
      <c r="N537">
        <v>0.92</v>
      </c>
      <c r="O537">
        <v>1.7151379567487E-2</v>
      </c>
    </row>
    <row r="538" spans="1:15">
      <c r="A538" t="s">
        <v>20903</v>
      </c>
      <c r="B538" t="s">
        <v>23513</v>
      </c>
      <c r="C538" t="s">
        <v>35133</v>
      </c>
      <c r="D538">
        <v>3</v>
      </c>
      <c r="E538">
        <v>354</v>
      </c>
      <c r="F538">
        <v>84</v>
      </c>
      <c r="G538">
        <v>5264</v>
      </c>
      <c r="H538">
        <v>0.92890332008759102</v>
      </c>
      <c r="I538">
        <v>0.99999799146666302</v>
      </c>
      <c r="J538">
        <v>0.956935877001591</v>
      </c>
      <c r="K538" t="s">
        <v>35135</v>
      </c>
      <c r="L538">
        <v>3</v>
      </c>
      <c r="M538" t="s">
        <v>34816</v>
      </c>
      <c r="N538">
        <v>3.5714285714285698E-2</v>
      </c>
      <c r="O538">
        <v>8.4745762711864406E-3</v>
      </c>
    </row>
    <row r="539" spans="1:15">
      <c r="A539" t="s">
        <v>20903</v>
      </c>
      <c r="B539" t="s">
        <v>23518</v>
      </c>
      <c r="C539" t="s">
        <v>35133</v>
      </c>
      <c r="D539">
        <v>1</v>
      </c>
      <c r="E539">
        <v>519</v>
      </c>
      <c r="F539">
        <v>68</v>
      </c>
      <c r="G539">
        <v>4852</v>
      </c>
      <c r="H539">
        <v>0.999569124902706</v>
      </c>
      <c r="I539">
        <v>0.99999992706362995</v>
      </c>
      <c r="J539">
        <v>0.94182818615411101</v>
      </c>
      <c r="K539" t="s">
        <v>28643</v>
      </c>
      <c r="L539">
        <v>1</v>
      </c>
      <c r="M539" t="s">
        <v>34816</v>
      </c>
      <c r="N539">
        <v>1.4705882352941201E-2</v>
      </c>
      <c r="O539">
        <v>1.92678227360308E-3</v>
      </c>
    </row>
    <row r="540" spans="1:15">
      <c r="A540" t="s">
        <v>20957</v>
      </c>
      <c r="B540" t="s">
        <v>23511</v>
      </c>
      <c r="C540" t="s">
        <v>35136</v>
      </c>
      <c r="D540">
        <v>67</v>
      </c>
      <c r="E540">
        <v>4023</v>
      </c>
      <c r="F540">
        <v>77</v>
      </c>
      <c r="G540">
        <v>5096</v>
      </c>
      <c r="H540">
        <v>4.8274792233646197E-2</v>
      </c>
      <c r="I540">
        <v>0.14579962502889099</v>
      </c>
      <c r="J540">
        <v>0.102657718731837</v>
      </c>
      <c r="K540" t="s">
        <v>35137</v>
      </c>
      <c r="L540">
        <v>67</v>
      </c>
      <c r="M540" t="s">
        <v>34821</v>
      </c>
      <c r="N540">
        <v>0.87012987012986998</v>
      </c>
      <c r="O540">
        <v>1.6654238130748199E-2</v>
      </c>
    </row>
    <row r="541" spans="1:15">
      <c r="A541" t="s">
        <v>20957</v>
      </c>
      <c r="B541" t="s">
        <v>23518</v>
      </c>
      <c r="C541" t="s">
        <v>35136</v>
      </c>
      <c r="D541">
        <v>3</v>
      </c>
      <c r="E541">
        <v>519</v>
      </c>
      <c r="F541">
        <v>69</v>
      </c>
      <c r="G541">
        <v>4852</v>
      </c>
      <c r="H541">
        <v>0.98307480520208101</v>
      </c>
      <c r="I541">
        <v>0.99999992706362995</v>
      </c>
      <c r="J541">
        <v>0.94182818615411101</v>
      </c>
      <c r="K541" t="s">
        <v>35138</v>
      </c>
      <c r="L541">
        <v>3</v>
      </c>
      <c r="M541" t="s">
        <v>34821</v>
      </c>
      <c r="N541">
        <v>4.3478260869565202E-2</v>
      </c>
      <c r="O541">
        <v>5.78034682080925E-3</v>
      </c>
    </row>
    <row r="542" spans="1:15">
      <c r="A542" t="s">
        <v>20957</v>
      </c>
      <c r="B542" t="s">
        <v>23513</v>
      </c>
      <c r="C542" t="s">
        <v>35136</v>
      </c>
      <c r="D542">
        <v>2</v>
      </c>
      <c r="E542">
        <v>354</v>
      </c>
      <c r="F542">
        <v>75</v>
      </c>
      <c r="G542">
        <v>5264</v>
      </c>
      <c r="H542">
        <v>0.96627119461689503</v>
      </c>
      <c r="I542">
        <v>0.99999799146666302</v>
      </c>
      <c r="J542">
        <v>0.956935877001591</v>
      </c>
      <c r="K542" t="s">
        <v>35139</v>
      </c>
      <c r="L542">
        <v>2</v>
      </c>
      <c r="M542" t="s">
        <v>34821</v>
      </c>
      <c r="N542">
        <v>2.66666666666667E-2</v>
      </c>
      <c r="O542">
        <v>5.6497175141242903E-3</v>
      </c>
    </row>
    <row r="543" spans="1:15">
      <c r="A543" t="s">
        <v>21133</v>
      </c>
      <c r="B543" t="s">
        <v>23511</v>
      </c>
      <c r="C543" t="s">
        <v>35140</v>
      </c>
      <c r="D543">
        <v>143</v>
      </c>
      <c r="E543">
        <v>4023</v>
      </c>
      <c r="F543">
        <v>157</v>
      </c>
      <c r="G543">
        <v>5096</v>
      </c>
      <c r="H543" s="34">
        <v>2.9998097872749801E-5</v>
      </c>
      <c r="I543">
        <v>8.9694312639522001E-4</v>
      </c>
      <c r="J543">
        <v>6.3153890258420698E-4</v>
      </c>
      <c r="K543" t="s">
        <v>35141</v>
      </c>
      <c r="L543">
        <v>143</v>
      </c>
      <c r="M543" t="s">
        <v>34821</v>
      </c>
      <c r="N543">
        <v>0.91082802547770703</v>
      </c>
      <c r="O543">
        <v>3.5545612726820802E-2</v>
      </c>
    </row>
    <row r="544" spans="1:15">
      <c r="A544" t="s">
        <v>21133</v>
      </c>
      <c r="B544" t="s">
        <v>23513</v>
      </c>
      <c r="C544" t="s">
        <v>35140</v>
      </c>
      <c r="D544">
        <v>5</v>
      </c>
      <c r="E544">
        <v>354</v>
      </c>
      <c r="F544">
        <v>158</v>
      </c>
      <c r="G544">
        <v>5264</v>
      </c>
      <c r="H544">
        <v>0.98453947455426705</v>
      </c>
      <c r="I544">
        <v>0.99999799146666302</v>
      </c>
      <c r="J544">
        <v>0.956935877001591</v>
      </c>
      <c r="K544" t="s">
        <v>35142</v>
      </c>
      <c r="L544">
        <v>5</v>
      </c>
      <c r="M544" t="s">
        <v>34821</v>
      </c>
      <c r="N544">
        <v>3.1645569620253201E-2</v>
      </c>
      <c r="O544">
        <v>1.41242937853107E-2</v>
      </c>
    </row>
    <row r="545" spans="1:15">
      <c r="A545" t="s">
        <v>21133</v>
      </c>
      <c r="B545" t="s">
        <v>23518</v>
      </c>
      <c r="C545" t="s">
        <v>35140</v>
      </c>
      <c r="D545">
        <v>1</v>
      </c>
      <c r="E545">
        <v>519</v>
      </c>
      <c r="F545">
        <v>143</v>
      </c>
      <c r="G545">
        <v>4852</v>
      </c>
      <c r="H545">
        <v>0.99999992706362995</v>
      </c>
      <c r="I545">
        <v>0.99999992706362995</v>
      </c>
      <c r="J545">
        <v>0.94182818615411101</v>
      </c>
      <c r="K545" t="s">
        <v>24718</v>
      </c>
      <c r="L545">
        <v>1</v>
      </c>
      <c r="M545" t="s">
        <v>34821</v>
      </c>
      <c r="N545">
        <v>6.9930069930069904E-3</v>
      </c>
      <c r="O545">
        <v>1.92678227360308E-3</v>
      </c>
    </row>
    <row r="546" spans="1:15">
      <c r="A546" t="s">
        <v>21123</v>
      </c>
      <c r="B546" t="s">
        <v>23511</v>
      </c>
      <c r="C546" t="s">
        <v>35143</v>
      </c>
      <c r="D546">
        <v>89</v>
      </c>
      <c r="E546">
        <v>4023</v>
      </c>
      <c r="F546">
        <v>101</v>
      </c>
      <c r="G546">
        <v>5096</v>
      </c>
      <c r="H546">
        <v>1.1632372317953599E-2</v>
      </c>
      <c r="I546">
        <v>5.3142532887413899E-2</v>
      </c>
      <c r="J546">
        <v>3.7417731306047398E-2</v>
      </c>
      <c r="K546" t="s">
        <v>35144</v>
      </c>
      <c r="L546">
        <v>89</v>
      </c>
      <c r="M546" t="s">
        <v>34821</v>
      </c>
      <c r="N546">
        <v>0.88118811881188097</v>
      </c>
      <c r="O546">
        <v>2.2122793934874499E-2</v>
      </c>
    </row>
    <row r="547" spans="1:15">
      <c r="A547" t="s">
        <v>21123</v>
      </c>
      <c r="B547" t="s">
        <v>23518</v>
      </c>
      <c r="C547" t="s">
        <v>35143</v>
      </c>
      <c r="D547">
        <v>5</v>
      </c>
      <c r="E547">
        <v>519</v>
      </c>
      <c r="F547">
        <v>94</v>
      </c>
      <c r="G547">
        <v>4852</v>
      </c>
      <c r="H547">
        <v>0.97846522613757103</v>
      </c>
      <c r="I547">
        <v>0.99999992706362995</v>
      </c>
      <c r="J547">
        <v>0.94182818615411101</v>
      </c>
      <c r="K547" t="s">
        <v>35145</v>
      </c>
      <c r="L547">
        <v>5</v>
      </c>
      <c r="M547" t="s">
        <v>34821</v>
      </c>
      <c r="N547">
        <v>5.31914893617021E-2</v>
      </c>
      <c r="O547">
        <v>9.63391136801541E-3</v>
      </c>
    </row>
    <row r="548" spans="1:15">
      <c r="A548" t="s">
        <v>21123</v>
      </c>
      <c r="B548" t="s">
        <v>23513</v>
      </c>
      <c r="C548" t="s">
        <v>35143</v>
      </c>
      <c r="D548">
        <v>1</v>
      </c>
      <c r="E548">
        <v>354</v>
      </c>
      <c r="F548">
        <v>96</v>
      </c>
      <c r="G548">
        <v>5264</v>
      </c>
      <c r="H548">
        <v>0.99882502162710995</v>
      </c>
      <c r="I548">
        <v>0.99999799146666302</v>
      </c>
      <c r="J548">
        <v>0.956935877001591</v>
      </c>
      <c r="K548" t="s">
        <v>35146</v>
      </c>
      <c r="L548">
        <v>1</v>
      </c>
      <c r="M548" t="s">
        <v>34821</v>
      </c>
      <c r="N548">
        <v>1.0416666666666701E-2</v>
      </c>
      <c r="O548">
        <v>2.8248587570621499E-3</v>
      </c>
    </row>
    <row r="549" spans="1:15">
      <c r="A549" t="s">
        <v>20985</v>
      </c>
      <c r="B549" t="s">
        <v>23518</v>
      </c>
      <c r="C549" t="s">
        <v>35147</v>
      </c>
      <c r="D549">
        <v>3</v>
      </c>
      <c r="E549">
        <v>519</v>
      </c>
      <c r="F549">
        <v>117</v>
      </c>
      <c r="G549">
        <v>4852</v>
      </c>
      <c r="H549">
        <v>0.99982246472007696</v>
      </c>
      <c r="I549">
        <v>0.99999992706362995</v>
      </c>
      <c r="J549">
        <v>0.94182818615411101</v>
      </c>
      <c r="K549" t="s">
        <v>35148</v>
      </c>
      <c r="L549">
        <v>3</v>
      </c>
      <c r="M549" t="s">
        <v>34821</v>
      </c>
      <c r="N549">
        <v>2.5641025641025599E-2</v>
      </c>
      <c r="O549">
        <v>5.78034682080925E-3</v>
      </c>
    </row>
    <row r="550" spans="1:15">
      <c r="A550" t="s">
        <v>20985</v>
      </c>
      <c r="B550" t="s">
        <v>23511</v>
      </c>
      <c r="C550" t="s">
        <v>35147</v>
      </c>
      <c r="D550">
        <v>111</v>
      </c>
      <c r="E550">
        <v>4023</v>
      </c>
      <c r="F550">
        <v>123</v>
      </c>
      <c r="G550">
        <v>5096</v>
      </c>
      <c r="H550">
        <v>6.2710994919427704E-4</v>
      </c>
      <c r="I550">
        <v>6.97885689665968E-3</v>
      </c>
      <c r="J550">
        <v>4.9138228457381999E-3</v>
      </c>
      <c r="K550" t="s">
        <v>35149</v>
      </c>
      <c r="L550">
        <v>111</v>
      </c>
      <c r="M550" t="s">
        <v>34821</v>
      </c>
      <c r="N550">
        <v>0.90243902439024404</v>
      </c>
      <c r="O550">
        <v>2.7591349739000699E-2</v>
      </c>
    </row>
    <row r="551" spans="1:15">
      <c r="A551" t="s">
        <v>20985</v>
      </c>
      <c r="B551" t="s">
        <v>23513</v>
      </c>
      <c r="C551" t="s">
        <v>35147</v>
      </c>
      <c r="D551">
        <v>3</v>
      </c>
      <c r="E551">
        <v>354</v>
      </c>
      <c r="F551">
        <v>125</v>
      </c>
      <c r="G551">
        <v>5264</v>
      </c>
      <c r="H551">
        <v>0.99216329319324703</v>
      </c>
      <c r="I551">
        <v>0.99999799146666302</v>
      </c>
      <c r="J551">
        <v>0.956935877001591</v>
      </c>
      <c r="K551" t="s">
        <v>35150</v>
      </c>
      <c r="L551">
        <v>3</v>
      </c>
      <c r="M551" t="s">
        <v>34821</v>
      </c>
      <c r="N551">
        <v>2.4E-2</v>
      </c>
      <c r="O551">
        <v>8.4745762711864406E-3</v>
      </c>
    </row>
    <row r="552" spans="1:15">
      <c r="A552" t="s">
        <v>20887</v>
      </c>
      <c r="B552" t="s">
        <v>23511</v>
      </c>
      <c r="C552" t="s">
        <v>35151</v>
      </c>
      <c r="D552">
        <v>28</v>
      </c>
      <c r="E552">
        <v>4023</v>
      </c>
      <c r="F552">
        <v>40</v>
      </c>
      <c r="G552">
        <v>5096</v>
      </c>
      <c r="H552">
        <v>0.93878368229142695</v>
      </c>
      <c r="I552">
        <v>0.99999999998592004</v>
      </c>
      <c r="J552">
        <v>0.70410139059033205</v>
      </c>
      <c r="K552" t="s">
        <v>35152</v>
      </c>
      <c r="L552">
        <v>28</v>
      </c>
      <c r="M552" t="s">
        <v>34867</v>
      </c>
      <c r="N552">
        <v>0.7</v>
      </c>
      <c r="O552">
        <v>6.9599801143425304E-3</v>
      </c>
    </row>
    <row r="553" spans="1:15">
      <c r="A553" t="s">
        <v>20887</v>
      </c>
      <c r="B553" t="s">
        <v>23513</v>
      </c>
      <c r="C553" t="s">
        <v>35151</v>
      </c>
      <c r="D553">
        <v>15</v>
      </c>
      <c r="E553">
        <v>354</v>
      </c>
      <c r="F553">
        <v>49</v>
      </c>
      <c r="G553">
        <v>5264</v>
      </c>
      <c r="H553" s="34">
        <v>3.71589717136937E-7</v>
      </c>
      <c r="I553" s="34">
        <v>3.8831125440809901E-5</v>
      </c>
      <c r="J553" s="34">
        <v>3.71589717136937E-5</v>
      </c>
      <c r="K553" t="s">
        <v>35153</v>
      </c>
      <c r="L553">
        <v>15</v>
      </c>
      <c r="M553" t="s">
        <v>34867</v>
      </c>
      <c r="N553">
        <v>0.30612244897959201</v>
      </c>
      <c r="O553">
        <v>4.2372881355932202E-2</v>
      </c>
    </row>
    <row r="554" spans="1:15">
      <c r="A554" t="s">
        <v>21110</v>
      </c>
      <c r="B554" t="s">
        <v>23518</v>
      </c>
      <c r="C554" t="s">
        <v>35154</v>
      </c>
      <c r="D554">
        <v>6</v>
      </c>
      <c r="E554">
        <v>519</v>
      </c>
      <c r="F554">
        <v>108</v>
      </c>
      <c r="G554">
        <v>4852</v>
      </c>
      <c r="H554">
        <v>0.97979566646927196</v>
      </c>
      <c r="I554">
        <v>0.99999992706362995</v>
      </c>
      <c r="J554">
        <v>0.94182818615411101</v>
      </c>
      <c r="K554" t="s">
        <v>35155</v>
      </c>
      <c r="L554">
        <v>6</v>
      </c>
      <c r="M554" t="s">
        <v>34867</v>
      </c>
      <c r="N554">
        <v>5.5555555555555601E-2</v>
      </c>
      <c r="O554">
        <v>1.15606936416185E-2</v>
      </c>
    </row>
    <row r="555" spans="1:15">
      <c r="A555" t="s">
        <v>21110</v>
      </c>
      <c r="B555" t="s">
        <v>23513</v>
      </c>
      <c r="C555" t="s">
        <v>35154</v>
      </c>
      <c r="D555">
        <v>1</v>
      </c>
      <c r="E555">
        <v>354</v>
      </c>
      <c r="F555">
        <v>119</v>
      </c>
      <c r="G555">
        <v>5264</v>
      </c>
      <c r="H555">
        <v>0.99977107981916902</v>
      </c>
      <c r="I555">
        <v>0.99999799146666302</v>
      </c>
      <c r="J555">
        <v>0.956935877001591</v>
      </c>
      <c r="K555" t="s">
        <v>35146</v>
      </c>
      <c r="L555">
        <v>1</v>
      </c>
      <c r="M555" t="s">
        <v>34867</v>
      </c>
      <c r="N555">
        <v>8.4033613445378096E-3</v>
      </c>
      <c r="O555">
        <v>2.8248587570621499E-3</v>
      </c>
    </row>
    <row r="556" spans="1:15">
      <c r="A556" t="s">
        <v>21110</v>
      </c>
      <c r="B556" t="s">
        <v>23511</v>
      </c>
      <c r="C556" t="s">
        <v>35154</v>
      </c>
      <c r="D556">
        <v>110</v>
      </c>
      <c r="E556">
        <v>4023</v>
      </c>
      <c r="F556">
        <v>119</v>
      </c>
      <c r="G556">
        <v>5096</v>
      </c>
      <c r="H556" s="34">
        <v>4.8069086435535402E-5</v>
      </c>
      <c r="I556">
        <v>1.1977214036854201E-3</v>
      </c>
      <c r="J556">
        <v>8.43317305886587E-4</v>
      </c>
      <c r="K556" t="s">
        <v>35156</v>
      </c>
      <c r="L556">
        <v>110</v>
      </c>
      <c r="M556" t="s">
        <v>34867</v>
      </c>
      <c r="N556">
        <v>0.92436974789916004</v>
      </c>
      <c r="O556">
        <v>2.73427790206314E-2</v>
      </c>
    </row>
    <row r="557" spans="1:15">
      <c r="A557" t="s">
        <v>21037</v>
      </c>
      <c r="B557" t="s">
        <v>23511</v>
      </c>
      <c r="C557" t="s">
        <v>35157</v>
      </c>
      <c r="D557">
        <v>26</v>
      </c>
      <c r="E557">
        <v>4023</v>
      </c>
      <c r="F557">
        <v>34</v>
      </c>
      <c r="G557">
        <v>5096</v>
      </c>
      <c r="H557">
        <v>0.72334865726229602</v>
      </c>
      <c r="I557">
        <v>0.92515954281296497</v>
      </c>
      <c r="J557">
        <v>0.651406120621697</v>
      </c>
      <c r="K557" t="s">
        <v>35158</v>
      </c>
      <c r="L557">
        <v>26</v>
      </c>
      <c r="M557" t="s">
        <v>34867</v>
      </c>
      <c r="N557">
        <v>0.76470588235294101</v>
      </c>
      <c r="O557">
        <v>6.4628386776037798E-3</v>
      </c>
    </row>
    <row r="558" spans="1:15">
      <c r="A558" t="s">
        <v>21037</v>
      </c>
      <c r="B558" t="s">
        <v>23518</v>
      </c>
      <c r="C558" t="s">
        <v>35157</v>
      </c>
      <c r="D558">
        <v>6</v>
      </c>
      <c r="E558">
        <v>519</v>
      </c>
      <c r="F558">
        <v>36</v>
      </c>
      <c r="G558">
        <v>4852</v>
      </c>
      <c r="H558">
        <v>0.18111880571472</v>
      </c>
      <c r="I558">
        <v>0.99999992706362995</v>
      </c>
      <c r="J558">
        <v>0.94182818615411101</v>
      </c>
      <c r="K558" t="s">
        <v>35159</v>
      </c>
      <c r="L558">
        <v>6</v>
      </c>
      <c r="M558" t="s">
        <v>34867</v>
      </c>
      <c r="N558">
        <v>0.16666666666666699</v>
      </c>
      <c r="O558">
        <v>1.15606936416185E-2</v>
      </c>
    </row>
    <row r="559" spans="1:15">
      <c r="A559" t="s">
        <v>21037</v>
      </c>
      <c r="B559" t="s">
        <v>23513</v>
      </c>
      <c r="C559" t="s">
        <v>35157</v>
      </c>
      <c r="D559">
        <v>3</v>
      </c>
      <c r="E559">
        <v>354</v>
      </c>
      <c r="F559">
        <v>31</v>
      </c>
      <c r="G559">
        <v>5264</v>
      </c>
      <c r="H559">
        <v>0.34696303531572198</v>
      </c>
      <c r="I559">
        <v>0.99999799146666302</v>
      </c>
      <c r="J559">
        <v>0.956935877001591</v>
      </c>
      <c r="K559" t="s">
        <v>35160</v>
      </c>
      <c r="L559">
        <v>3</v>
      </c>
      <c r="M559" t="s">
        <v>34867</v>
      </c>
      <c r="N559">
        <v>9.6774193548387094E-2</v>
      </c>
      <c r="O559">
        <v>8.4745762711864406E-3</v>
      </c>
    </row>
    <row r="560" spans="1:15">
      <c r="A560" t="s">
        <v>21147</v>
      </c>
      <c r="B560" t="s">
        <v>23511</v>
      </c>
      <c r="C560" t="s">
        <v>35161</v>
      </c>
      <c r="D560">
        <v>36</v>
      </c>
      <c r="E560">
        <v>4023</v>
      </c>
      <c r="F560">
        <v>37</v>
      </c>
      <c r="G560">
        <v>5096</v>
      </c>
      <c r="H560">
        <v>1.68018780764671E-3</v>
      </c>
      <c r="I560">
        <v>1.4008741908505901E-2</v>
      </c>
      <c r="J560">
        <v>9.8635746583389198E-3</v>
      </c>
      <c r="K560" t="s">
        <v>35162</v>
      </c>
      <c r="L560">
        <v>36</v>
      </c>
      <c r="M560" t="s">
        <v>34867</v>
      </c>
      <c r="N560">
        <v>0.97297297297297303</v>
      </c>
      <c r="O560">
        <v>8.9485458612975407E-3</v>
      </c>
    </row>
    <row r="561" spans="1:15">
      <c r="A561" t="s">
        <v>20928</v>
      </c>
      <c r="B561" t="s">
        <v>23518</v>
      </c>
      <c r="C561" t="s">
        <v>35163</v>
      </c>
      <c r="D561">
        <v>1</v>
      </c>
      <c r="E561">
        <v>519</v>
      </c>
      <c r="F561">
        <v>57</v>
      </c>
      <c r="G561">
        <v>4852</v>
      </c>
      <c r="H561">
        <v>0.998478692435538</v>
      </c>
      <c r="I561">
        <v>0.99999992706362995</v>
      </c>
      <c r="J561">
        <v>0.94182818615411101</v>
      </c>
      <c r="K561" t="s">
        <v>35040</v>
      </c>
      <c r="L561">
        <v>1</v>
      </c>
      <c r="M561" t="s">
        <v>34867</v>
      </c>
      <c r="N561">
        <v>1.7543859649122799E-2</v>
      </c>
      <c r="O561">
        <v>1.92678227360308E-3</v>
      </c>
    </row>
    <row r="562" spans="1:15">
      <c r="A562" t="s">
        <v>20928</v>
      </c>
      <c r="B562" t="s">
        <v>23511</v>
      </c>
      <c r="C562" t="s">
        <v>35163</v>
      </c>
      <c r="D562">
        <v>55</v>
      </c>
      <c r="E562">
        <v>4023</v>
      </c>
      <c r="F562">
        <v>59</v>
      </c>
      <c r="G562">
        <v>5096</v>
      </c>
      <c r="H562">
        <v>2.5638117954408998E-3</v>
      </c>
      <c r="I562">
        <v>1.7827435507833299E-2</v>
      </c>
      <c r="J562">
        <v>1.25523221319016E-2</v>
      </c>
      <c r="K562" t="s">
        <v>35164</v>
      </c>
      <c r="L562">
        <v>55</v>
      </c>
      <c r="M562" t="s">
        <v>34867</v>
      </c>
      <c r="N562">
        <v>0.93220338983050799</v>
      </c>
      <c r="O562">
        <v>1.36713895103157E-2</v>
      </c>
    </row>
    <row r="563" spans="1:15">
      <c r="A563" t="s">
        <v>20928</v>
      </c>
      <c r="B563" t="s">
        <v>23513</v>
      </c>
      <c r="C563" t="s">
        <v>35163</v>
      </c>
      <c r="D563">
        <v>6</v>
      </c>
      <c r="E563">
        <v>354</v>
      </c>
      <c r="F563">
        <v>64</v>
      </c>
      <c r="G563">
        <v>5264</v>
      </c>
      <c r="H563">
        <v>0.259019359088484</v>
      </c>
      <c r="I563">
        <v>0.99999799146666302</v>
      </c>
      <c r="J563">
        <v>0.956935877001591</v>
      </c>
      <c r="K563" t="s">
        <v>23715</v>
      </c>
      <c r="L563">
        <v>6</v>
      </c>
      <c r="M563" t="s">
        <v>34867</v>
      </c>
      <c r="N563">
        <v>9.375E-2</v>
      </c>
      <c r="O563">
        <v>1.6949152542372899E-2</v>
      </c>
    </row>
    <row r="564" spans="1:15">
      <c r="A564" t="s">
        <v>20947</v>
      </c>
      <c r="B564" t="s">
        <v>23513</v>
      </c>
      <c r="C564" t="s">
        <v>35165</v>
      </c>
      <c r="D564">
        <v>9</v>
      </c>
      <c r="E564">
        <v>354</v>
      </c>
      <c r="F564">
        <v>110</v>
      </c>
      <c r="G564">
        <v>5264</v>
      </c>
      <c r="H564">
        <v>0.320026073048853</v>
      </c>
      <c r="I564">
        <v>0.99999799146666302</v>
      </c>
      <c r="J564">
        <v>0.956935877001591</v>
      </c>
      <c r="K564" t="s">
        <v>35166</v>
      </c>
      <c r="L564">
        <v>9</v>
      </c>
      <c r="M564" t="s">
        <v>34867</v>
      </c>
      <c r="N564">
        <v>8.1818181818181804E-2</v>
      </c>
      <c r="O564">
        <v>2.5423728813559299E-2</v>
      </c>
    </row>
    <row r="565" spans="1:15">
      <c r="A565" t="s">
        <v>20947</v>
      </c>
      <c r="B565" t="s">
        <v>23511</v>
      </c>
      <c r="C565" t="s">
        <v>35165</v>
      </c>
      <c r="D565">
        <v>86</v>
      </c>
      <c r="E565">
        <v>4023</v>
      </c>
      <c r="F565">
        <v>100</v>
      </c>
      <c r="G565">
        <v>5096</v>
      </c>
      <c r="H565">
        <v>4.7466186511159802E-2</v>
      </c>
      <c r="I565">
        <v>0.14482030374323199</v>
      </c>
      <c r="J565">
        <v>0.10196817725276</v>
      </c>
      <c r="K565" t="s">
        <v>35167</v>
      </c>
      <c r="L565">
        <v>86</v>
      </c>
      <c r="M565" t="s">
        <v>34867</v>
      </c>
      <c r="N565">
        <v>0.86</v>
      </c>
      <c r="O565">
        <v>2.1377081779766299E-2</v>
      </c>
    </row>
    <row r="566" spans="1:15">
      <c r="A566" t="s">
        <v>20947</v>
      </c>
      <c r="B566" t="s">
        <v>23518</v>
      </c>
      <c r="C566" t="s">
        <v>35165</v>
      </c>
      <c r="D566">
        <v>5</v>
      </c>
      <c r="E566">
        <v>519</v>
      </c>
      <c r="F566">
        <v>93</v>
      </c>
      <c r="G566">
        <v>4852</v>
      </c>
      <c r="H566">
        <v>0.97677086158876303</v>
      </c>
      <c r="I566">
        <v>0.99999992706362995</v>
      </c>
      <c r="J566">
        <v>0.94182818615411101</v>
      </c>
      <c r="K566" t="s">
        <v>35168</v>
      </c>
      <c r="L566">
        <v>5</v>
      </c>
      <c r="M566" t="s">
        <v>34867</v>
      </c>
      <c r="N566">
        <v>5.3763440860215103E-2</v>
      </c>
      <c r="O566">
        <v>9.63391136801541E-3</v>
      </c>
    </row>
    <row r="567" spans="1:15">
      <c r="A567" t="s">
        <v>20978</v>
      </c>
      <c r="B567" t="s">
        <v>23518</v>
      </c>
      <c r="C567" t="s">
        <v>35169</v>
      </c>
      <c r="D567">
        <v>1</v>
      </c>
      <c r="E567">
        <v>519</v>
      </c>
      <c r="F567">
        <v>39</v>
      </c>
      <c r="G567">
        <v>4852</v>
      </c>
      <c r="H567">
        <v>0.98809145328694503</v>
      </c>
      <c r="I567">
        <v>0.99999992706362995</v>
      </c>
      <c r="J567">
        <v>0.94182818615411101</v>
      </c>
      <c r="K567" t="s">
        <v>28826</v>
      </c>
      <c r="L567">
        <v>1</v>
      </c>
      <c r="M567" t="s">
        <v>34867</v>
      </c>
      <c r="N567">
        <v>2.5641025641025599E-2</v>
      </c>
      <c r="O567">
        <v>1.92678227360308E-3</v>
      </c>
    </row>
    <row r="568" spans="1:15">
      <c r="A568" t="s">
        <v>20978</v>
      </c>
      <c r="B568" t="s">
        <v>23511</v>
      </c>
      <c r="C568" t="s">
        <v>35169</v>
      </c>
      <c r="D568">
        <v>36</v>
      </c>
      <c r="E568">
        <v>4023</v>
      </c>
      <c r="F568">
        <v>37</v>
      </c>
      <c r="G568">
        <v>5096</v>
      </c>
      <c r="H568">
        <v>1.68018780764671E-3</v>
      </c>
      <c r="I568">
        <v>1.4008741908505901E-2</v>
      </c>
      <c r="J568">
        <v>9.8635746583389198E-3</v>
      </c>
      <c r="K568" t="s">
        <v>35170</v>
      </c>
      <c r="L568">
        <v>36</v>
      </c>
      <c r="M568" t="s">
        <v>34867</v>
      </c>
      <c r="N568">
        <v>0.97297297297297303</v>
      </c>
      <c r="O568">
        <v>8.9485458612975407E-3</v>
      </c>
    </row>
    <row r="569" spans="1:15">
      <c r="A569" t="s">
        <v>21022</v>
      </c>
      <c r="B569" t="s">
        <v>23518</v>
      </c>
      <c r="C569" t="s">
        <v>35171</v>
      </c>
      <c r="D569">
        <v>2</v>
      </c>
      <c r="E569">
        <v>519</v>
      </c>
      <c r="F569">
        <v>29</v>
      </c>
      <c r="G569">
        <v>4852</v>
      </c>
      <c r="H569">
        <v>0.832644295590943</v>
      </c>
      <c r="I569">
        <v>0.99999992706362995</v>
      </c>
      <c r="J569">
        <v>0.94182818615411101</v>
      </c>
      <c r="K569" t="s">
        <v>35172</v>
      </c>
      <c r="L569">
        <v>2</v>
      </c>
      <c r="M569" t="s">
        <v>34867</v>
      </c>
      <c r="N569">
        <v>6.8965517241379296E-2</v>
      </c>
      <c r="O569">
        <v>3.85356454720617E-3</v>
      </c>
    </row>
    <row r="570" spans="1:15">
      <c r="A570" t="s">
        <v>21022</v>
      </c>
      <c r="B570" t="s">
        <v>23513</v>
      </c>
      <c r="C570" t="s">
        <v>35171</v>
      </c>
      <c r="D570">
        <v>2</v>
      </c>
      <c r="E570">
        <v>354</v>
      </c>
      <c r="F570">
        <v>36</v>
      </c>
      <c r="G570">
        <v>5264</v>
      </c>
      <c r="H570">
        <v>0.70771690556632605</v>
      </c>
      <c r="I570">
        <v>0.99999799146666302</v>
      </c>
      <c r="J570">
        <v>0.956935877001591</v>
      </c>
      <c r="K570" t="s">
        <v>25243</v>
      </c>
      <c r="L570">
        <v>2</v>
      </c>
      <c r="M570" t="s">
        <v>34867</v>
      </c>
      <c r="N570">
        <v>5.5555555555555601E-2</v>
      </c>
      <c r="O570">
        <v>5.6497175141242903E-3</v>
      </c>
    </row>
    <row r="571" spans="1:15">
      <c r="A571" t="s">
        <v>21022</v>
      </c>
      <c r="B571" t="s">
        <v>23511</v>
      </c>
      <c r="C571" t="s">
        <v>35171</v>
      </c>
      <c r="D571">
        <v>21</v>
      </c>
      <c r="E571">
        <v>4023</v>
      </c>
      <c r="F571">
        <v>29</v>
      </c>
      <c r="G571">
        <v>5096</v>
      </c>
      <c r="H571">
        <v>0.86195673317718302</v>
      </c>
      <c r="I571">
        <v>0.99999999998592004</v>
      </c>
      <c r="J571">
        <v>0.70410139059033205</v>
      </c>
      <c r="K571" t="s">
        <v>35173</v>
      </c>
      <c r="L571">
        <v>21</v>
      </c>
      <c r="M571" t="s">
        <v>34867</v>
      </c>
      <c r="N571">
        <v>0.72413793103448298</v>
      </c>
      <c r="O571">
        <v>5.2199850857568997E-3</v>
      </c>
    </row>
    <row r="572" spans="1:15">
      <c r="A572" t="s">
        <v>20905</v>
      </c>
      <c r="B572" t="s">
        <v>23511</v>
      </c>
      <c r="C572" t="s">
        <v>35174</v>
      </c>
      <c r="D572">
        <v>88</v>
      </c>
      <c r="E572">
        <v>4023</v>
      </c>
      <c r="F572">
        <v>98</v>
      </c>
      <c r="G572">
        <v>5096</v>
      </c>
      <c r="H572">
        <v>3.3990800830080402E-3</v>
      </c>
      <c r="I572">
        <v>2.2584998773764499E-2</v>
      </c>
      <c r="J572">
        <v>1.59021290433125E-2</v>
      </c>
      <c r="K572" t="s">
        <v>35175</v>
      </c>
      <c r="L572">
        <v>88</v>
      </c>
      <c r="M572" t="s">
        <v>34867</v>
      </c>
      <c r="N572">
        <v>0.89795918367346905</v>
      </c>
      <c r="O572">
        <v>2.18742232165051E-2</v>
      </c>
    </row>
    <row r="573" spans="1:15">
      <c r="A573" t="s">
        <v>20905</v>
      </c>
      <c r="B573" t="s">
        <v>23513</v>
      </c>
      <c r="C573" t="s">
        <v>35174</v>
      </c>
      <c r="D573">
        <v>7</v>
      </c>
      <c r="E573">
        <v>354</v>
      </c>
      <c r="F573">
        <v>100</v>
      </c>
      <c r="G573">
        <v>5264</v>
      </c>
      <c r="H573">
        <v>0.51345825102048503</v>
      </c>
      <c r="I573">
        <v>0.99999799146666302</v>
      </c>
      <c r="J573">
        <v>0.956935877001591</v>
      </c>
      <c r="K573" t="s">
        <v>24311</v>
      </c>
      <c r="L573">
        <v>7</v>
      </c>
      <c r="M573" t="s">
        <v>34867</v>
      </c>
      <c r="N573">
        <v>7.0000000000000007E-2</v>
      </c>
      <c r="O573">
        <v>1.9774011299434999E-2</v>
      </c>
    </row>
    <row r="574" spans="1:15">
      <c r="A574" t="s">
        <v>20905</v>
      </c>
      <c r="B574" t="s">
        <v>23518</v>
      </c>
      <c r="C574" t="s">
        <v>35174</v>
      </c>
      <c r="D574">
        <v>5</v>
      </c>
      <c r="E574">
        <v>519</v>
      </c>
      <c r="F574">
        <v>91</v>
      </c>
      <c r="G574">
        <v>4852</v>
      </c>
      <c r="H574">
        <v>0.97300375942644901</v>
      </c>
      <c r="I574">
        <v>0.99999992706362995</v>
      </c>
      <c r="J574">
        <v>0.94182818615411101</v>
      </c>
      <c r="K574" t="s">
        <v>35176</v>
      </c>
      <c r="L574">
        <v>5</v>
      </c>
      <c r="M574" t="s">
        <v>34867</v>
      </c>
      <c r="N574">
        <v>5.4945054945054903E-2</v>
      </c>
      <c r="O574">
        <v>9.63391136801541E-3</v>
      </c>
    </row>
    <row r="575" spans="1:15">
      <c r="A575" t="s">
        <v>21042</v>
      </c>
      <c r="B575" t="s">
        <v>23511</v>
      </c>
      <c r="C575" t="s">
        <v>35177</v>
      </c>
      <c r="D575">
        <v>14</v>
      </c>
      <c r="E575">
        <v>4023</v>
      </c>
      <c r="F575">
        <v>17</v>
      </c>
      <c r="G575">
        <v>5096</v>
      </c>
      <c r="H575">
        <v>0.50489069222150995</v>
      </c>
      <c r="I575">
        <v>0.77416572807298301</v>
      </c>
      <c r="J575">
        <v>0.54509116569123905</v>
      </c>
      <c r="K575" t="s">
        <v>35178</v>
      </c>
      <c r="L575">
        <v>14</v>
      </c>
      <c r="M575" t="s">
        <v>34867</v>
      </c>
      <c r="N575">
        <v>0.82352941176470595</v>
      </c>
      <c r="O575">
        <v>3.47999005717127E-3</v>
      </c>
    </row>
    <row r="576" spans="1:15">
      <c r="A576" t="s">
        <v>21042</v>
      </c>
      <c r="B576" t="s">
        <v>23513</v>
      </c>
      <c r="C576" t="s">
        <v>35177</v>
      </c>
      <c r="D576">
        <v>1</v>
      </c>
      <c r="E576">
        <v>354</v>
      </c>
      <c r="F576">
        <v>16</v>
      </c>
      <c r="G576">
        <v>5264</v>
      </c>
      <c r="H576">
        <v>0.67225616013343603</v>
      </c>
      <c r="I576">
        <v>0.99999799146666302</v>
      </c>
      <c r="J576">
        <v>0.956935877001591</v>
      </c>
      <c r="K576" t="s">
        <v>25951</v>
      </c>
      <c r="L576">
        <v>1</v>
      </c>
      <c r="M576" t="s">
        <v>34867</v>
      </c>
      <c r="N576">
        <v>6.25E-2</v>
      </c>
      <c r="O576">
        <v>2.8248587570621499E-3</v>
      </c>
    </row>
    <row r="577" spans="1:15">
      <c r="A577" t="s">
        <v>21113</v>
      </c>
      <c r="B577" t="s">
        <v>23511</v>
      </c>
      <c r="C577" t="s">
        <v>35179</v>
      </c>
      <c r="D577">
        <v>49</v>
      </c>
      <c r="E577">
        <v>4023</v>
      </c>
      <c r="F577">
        <v>53</v>
      </c>
      <c r="G577">
        <v>5096</v>
      </c>
      <c r="H577">
        <v>7.1457639759222097E-3</v>
      </c>
      <c r="I577">
        <v>3.8792602861394701E-2</v>
      </c>
      <c r="J577">
        <v>2.7313925619711101E-2</v>
      </c>
      <c r="K577" t="s">
        <v>35180</v>
      </c>
      <c r="L577">
        <v>49</v>
      </c>
      <c r="M577" t="s">
        <v>34816</v>
      </c>
      <c r="N577">
        <v>0.92452830188679203</v>
      </c>
      <c r="O577">
        <v>1.21799652000994E-2</v>
      </c>
    </row>
    <row r="578" spans="1:15">
      <c r="A578" t="s">
        <v>21113</v>
      </c>
      <c r="B578" t="s">
        <v>23513</v>
      </c>
      <c r="C578" t="s">
        <v>35179</v>
      </c>
      <c r="D578">
        <v>1</v>
      </c>
      <c r="E578">
        <v>354</v>
      </c>
      <c r="F578">
        <v>55</v>
      </c>
      <c r="G578">
        <v>5264</v>
      </c>
      <c r="H578">
        <v>0.97870822917621603</v>
      </c>
      <c r="I578">
        <v>0.99999799146666302</v>
      </c>
      <c r="J578">
        <v>0.956935877001591</v>
      </c>
      <c r="K578" t="s">
        <v>23888</v>
      </c>
      <c r="L578">
        <v>1</v>
      </c>
      <c r="M578" t="s">
        <v>34816</v>
      </c>
      <c r="N578">
        <v>1.8181818181818198E-2</v>
      </c>
      <c r="O578">
        <v>2.8248587570621499E-3</v>
      </c>
    </row>
    <row r="579" spans="1:15">
      <c r="A579" t="s">
        <v>20998</v>
      </c>
      <c r="B579" t="s">
        <v>23511</v>
      </c>
      <c r="C579" t="s">
        <v>35181</v>
      </c>
      <c r="D579">
        <v>16</v>
      </c>
      <c r="E579">
        <v>4023</v>
      </c>
      <c r="F579">
        <v>18</v>
      </c>
      <c r="G579">
        <v>5096</v>
      </c>
      <c r="H579">
        <v>0.236158619928897</v>
      </c>
      <c r="I579">
        <v>0.46762534674662298</v>
      </c>
      <c r="J579">
        <v>0.32925565692421999</v>
      </c>
      <c r="K579" t="s">
        <v>35182</v>
      </c>
      <c r="L579">
        <v>16</v>
      </c>
      <c r="M579" t="s">
        <v>34867</v>
      </c>
      <c r="N579">
        <v>0.88888888888888895</v>
      </c>
      <c r="O579">
        <v>3.9771314939100197E-3</v>
      </c>
    </row>
    <row r="580" spans="1:15">
      <c r="A580" t="s">
        <v>20998</v>
      </c>
      <c r="B580" t="s">
        <v>23513</v>
      </c>
      <c r="C580" t="s">
        <v>35181</v>
      </c>
      <c r="D580">
        <v>1</v>
      </c>
      <c r="E580">
        <v>354</v>
      </c>
      <c r="F580">
        <v>21</v>
      </c>
      <c r="G580">
        <v>5264</v>
      </c>
      <c r="H580">
        <v>0.76888648843083196</v>
      </c>
      <c r="I580">
        <v>0.99999799146666302</v>
      </c>
      <c r="J580">
        <v>0.956935877001591</v>
      </c>
      <c r="K580" t="s">
        <v>34886</v>
      </c>
      <c r="L580">
        <v>1</v>
      </c>
      <c r="M580" t="s">
        <v>34867</v>
      </c>
      <c r="N580">
        <v>4.7619047619047603E-2</v>
      </c>
      <c r="O580">
        <v>2.8248587570621499E-3</v>
      </c>
    </row>
    <row r="581" spans="1:15">
      <c r="A581" t="s">
        <v>21111</v>
      </c>
      <c r="B581" t="s">
        <v>23511</v>
      </c>
      <c r="C581" t="s">
        <v>35183</v>
      </c>
      <c r="D581">
        <v>38</v>
      </c>
      <c r="E581">
        <v>4023</v>
      </c>
      <c r="F581">
        <v>40</v>
      </c>
      <c r="G581">
        <v>5096</v>
      </c>
      <c r="H581">
        <v>5.1205538421839397E-3</v>
      </c>
      <c r="I581">
        <v>3.2028359107437503E-2</v>
      </c>
      <c r="J581">
        <v>2.25512121861908E-2</v>
      </c>
      <c r="K581" t="s">
        <v>35184</v>
      </c>
      <c r="L581">
        <v>38</v>
      </c>
      <c r="M581" t="s">
        <v>34867</v>
      </c>
      <c r="N581">
        <v>0.95</v>
      </c>
      <c r="O581">
        <v>9.4456872980362896E-3</v>
      </c>
    </row>
    <row r="582" spans="1:15">
      <c r="A582" t="s">
        <v>21111</v>
      </c>
      <c r="B582" t="s">
        <v>23518</v>
      </c>
      <c r="C582" t="s">
        <v>35183</v>
      </c>
      <c r="D582">
        <v>2</v>
      </c>
      <c r="E582">
        <v>519</v>
      </c>
      <c r="F582">
        <v>39</v>
      </c>
      <c r="G582">
        <v>4852</v>
      </c>
      <c r="H582">
        <v>0.93197017412071803</v>
      </c>
      <c r="I582">
        <v>0.99999992706362995</v>
      </c>
      <c r="J582">
        <v>0.94182818615411101</v>
      </c>
      <c r="K582" t="s">
        <v>24904</v>
      </c>
      <c r="L582">
        <v>2</v>
      </c>
      <c r="M582" t="s">
        <v>34867</v>
      </c>
      <c r="N582">
        <v>5.1282051282051301E-2</v>
      </c>
      <c r="O582">
        <v>3.85356454720617E-3</v>
      </c>
    </row>
    <row r="583" spans="1:15">
      <c r="A583" t="s">
        <v>20896</v>
      </c>
      <c r="B583" t="s">
        <v>23513</v>
      </c>
      <c r="C583" t="s">
        <v>35185</v>
      </c>
      <c r="D583">
        <v>2</v>
      </c>
      <c r="E583">
        <v>354</v>
      </c>
      <c r="F583">
        <v>41</v>
      </c>
      <c r="G583">
        <v>5264</v>
      </c>
      <c r="H583">
        <v>0.77332644273779505</v>
      </c>
      <c r="I583">
        <v>0.99999799146666302</v>
      </c>
      <c r="J583">
        <v>0.956935877001591</v>
      </c>
      <c r="K583" t="s">
        <v>35186</v>
      </c>
      <c r="L583">
        <v>2</v>
      </c>
      <c r="M583" t="s">
        <v>34867</v>
      </c>
      <c r="N583">
        <v>4.8780487804878099E-2</v>
      </c>
      <c r="O583">
        <v>5.6497175141242903E-3</v>
      </c>
    </row>
    <row r="584" spans="1:15">
      <c r="A584" t="s">
        <v>20896</v>
      </c>
      <c r="B584" t="s">
        <v>23518</v>
      </c>
      <c r="C584" t="s">
        <v>35185</v>
      </c>
      <c r="D584">
        <v>2</v>
      </c>
      <c r="E584">
        <v>519</v>
      </c>
      <c r="F584">
        <v>39</v>
      </c>
      <c r="G584">
        <v>4852</v>
      </c>
      <c r="H584">
        <v>0.93197017412071803</v>
      </c>
      <c r="I584">
        <v>0.99999992706362995</v>
      </c>
      <c r="J584">
        <v>0.94182818615411101</v>
      </c>
      <c r="K584" t="s">
        <v>35187</v>
      </c>
      <c r="L584">
        <v>2</v>
      </c>
      <c r="M584" t="s">
        <v>34867</v>
      </c>
      <c r="N584">
        <v>5.1282051282051301E-2</v>
      </c>
      <c r="O584">
        <v>3.85356454720617E-3</v>
      </c>
    </row>
    <row r="585" spans="1:15">
      <c r="A585" t="s">
        <v>20896</v>
      </c>
      <c r="B585" t="s">
        <v>23511</v>
      </c>
      <c r="C585" t="s">
        <v>35185</v>
      </c>
      <c r="D585">
        <v>35</v>
      </c>
      <c r="E585">
        <v>4023</v>
      </c>
      <c r="F585">
        <v>39</v>
      </c>
      <c r="G585">
        <v>5096</v>
      </c>
      <c r="H585">
        <v>6.3984312605847096E-2</v>
      </c>
      <c r="I585">
        <v>0.18395489874181001</v>
      </c>
      <c r="J585">
        <v>0.129522900011836</v>
      </c>
      <c r="K585" t="s">
        <v>35188</v>
      </c>
      <c r="L585">
        <v>35</v>
      </c>
      <c r="M585" t="s">
        <v>34867</v>
      </c>
      <c r="N585">
        <v>0.89743589743589702</v>
      </c>
      <c r="O585">
        <v>8.6999751429281593E-3</v>
      </c>
    </row>
    <row r="586" spans="1:15">
      <c r="A586" t="s">
        <v>20918</v>
      </c>
      <c r="B586" t="s">
        <v>23518</v>
      </c>
      <c r="C586" t="s">
        <v>35189</v>
      </c>
      <c r="D586">
        <v>3</v>
      </c>
      <c r="E586">
        <v>519</v>
      </c>
      <c r="F586">
        <v>33</v>
      </c>
      <c r="G586">
        <v>4852</v>
      </c>
      <c r="H586">
        <v>0.70134245085051095</v>
      </c>
      <c r="I586">
        <v>0.99999992706362995</v>
      </c>
      <c r="J586">
        <v>0.94182818615411101</v>
      </c>
      <c r="K586" t="s">
        <v>35190</v>
      </c>
      <c r="L586">
        <v>3</v>
      </c>
      <c r="M586" t="s">
        <v>34867</v>
      </c>
      <c r="N586">
        <v>9.0909090909090898E-2</v>
      </c>
      <c r="O586">
        <v>5.78034682080925E-3</v>
      </c>
    </row>
    <row r="587" spans="1:15">
      <c r="A587" t="s">
        <v>20918</v>
      </c>
      <c r="B587" t="s">
        <v>23511</v>
      </c>
      <c r="C587" t="s">
        <v>35189</v>
      </c>
      <c r="D587">
        <v>32</v>
      </c>
      <c r="E587">
        <v>4023</v>
      </c>
      <c r="F587">
        <v>36</v>
      </c>
      <c r="G587">
        <v>5096</v>
      </c>
      <c r="H587">
        <v>9.7558915229567195E-2</v>
      </c>
      <c r="I587">
        <v>0.24225040055953401</v>
      </c>
      <c r="J587">
        <v>0.17056884390743399</v>
      </c>
      <c r="K587" t="s">
        <v>35191</v>
      </c>
      <c r="L587">
        <v>32</v>
      </c>
      <c r="M587" t="s">
        <v>34867</v>
      </c>
      <c r="N587">
        <v>0.88888888888888895</v>
      </c>
      <c r="O587">
        <v>7.9542629878200308E-3</v>
      </c>
    </row>
    <row r="588" spans="1:15">
      <c r="A588" t="s">
        <v>20986</v>
      </c>
      <c r="B588" t="s">
        <v>23513</v>
      </c>
      <c r="C588" t="s">
        <v>35192</v>
      </c>
      <c r="D588">
        <v>2</v>
      </c>
      <c r="E588">
        <v>354</v>
      </c>
      <c r="F588">
        <v>44</v>
      </c>
      <c r="G588">
        <v>5264</v>
      </c>
      <c r="H588">
        <v>0.80621917234083196</v>
      </c>
      <c r="I588">
        <v>0.99999799146666302</v>
      </c>
      <c r="J588">
        <v>0.956935877001591</v>
      </c>
      <c r="K588" t="s">
        <v>35193</v>
      </c>
      <c r="L588">
        <v>2</v>
      </c>
      <c r="M588" t="s">
        <v>34867</v>
      </c>
      <c r="N588">
        <v>4.5454545454545497E-2</v>
      </c>
      <c r="O588">
        <v>5.6497175141242903E-3</v>
      </c>
    </row>
    <row r="589" spans="1:15">
      <c r="A589" t="s">
        <v>20986</v>
      </c>
      <c r="B589" t="s">
        <v>23511</v>
      </c>
      <c r="C589" t="s">
        <v>35192</v>
      </c>
      <c r="D589">
        <v>41</v>
      </c>
      <c r="E589">
        <v>4023</v>
      </c>
      <c r="F589">
        <v>47</v>
      </c>
      <c r="G589">
        <v>5096</v>
      </c>
      <c r="H589">
        <v>0.10695835025816</v>
      </c>
      <c r="I589">
        <v>0.25381386291420599</v>
      </c>
      <c r="J589">
        <v>0.178710693831513</v>
      </c>
      <c r="K589" t="s">
        <v>35194</v>
      </c>
      <c r="L589">
        <v>41</v>
      </c>
      <c r="M589" t="s">
        <v>34867</v>
      </c>
      <c r="N589">
        <v>0.87234042553191504</v>
      </c>
      <c r="O589">
        <v>1.0191399453144401E-2</v>
      </c>
    </row>
    <row r="590" spans="1:15">
      <c r="A590" t="s">
        <v>20986</v>
      </c>
      <c r="B590" t="s">
        <v>23518</v>
      </c>
      <c r="C590" t="s">
        <v>35192</v>
      </c>
      <c r="D590">
        <v>2</v>
      </c>
      <c r="E590">
        <v>519</v>
      </c>
      <c r="F590">
        <v>45</v>
      </c>
      <c r="G590">
        <v>4852</v>
      </c>
      <c r="H590">
        <v>0.96130837697288296</v>
      </c>
      <c r="I590">
        <v>0.99999992706362995</v>
      </c>
      <c r="J590">
        <v>0.94182818615411101</v>
      </c>
      <c r="K590" t="s">
        <v>24904</v>
      </c>
      <c r="L590">
        <v>2</v>
      </c>
      <c r="M590" t="s">
        <v>34867</v>
      </c>
      <c r="N590">
        <v>4.4444444444444398E-2</v>
      </c>
      <c r="O590">
        <v>3.85356454720617E-3</v>
      </c>
    </row>
    <row r="591" spans="1:15">
      <c r="A591" t="s">
        <v>21139</v>
      </c>
      <c r="B591" t="s">
        <v>23511</v>
      </c>
      <c r="C591" t="s">
        <v>15334</v>
      </c>
      <c r="D591">
        <v>50</v>
      </c>
      <c r="E591">
        <v>4023</v>
      </c>
      <c r="F591">
        <v>52</v>
      </c>
      <c r="G591">
        <v>5096</v>
      </c>
      <c r="H591">
        <v>4.7681448454761101E-4</v>
      </c>
      <c r="I591">
        <v>6.7196725154778699E-3</v>
      </c>
      <c r="J591">
        <v>4.7313307625262199E-3</v>
      </c>
      <c r="K591" t="s">
        <v>35195</v>
      </c>
      <c r="L591">
        <v>50</v>
      </c>
      <c r="M591" t="s">
        <v>34867</v>
      </c>
      <c r="N591">
        <v>0.96153846153846201</v>
      </c>
      <c r="O591">
        <v>1.24285359184688E-2</v>
      </c>
    </row>
    <row r="592" spans="1:15">
      <c r="A592" t="s">
        <v>21139</v>
      </c>
      <c r="B592" t="s">
        <v>23518</v>
      </c>
      <c r="C592" t="s">
        <v>15334</v>
      </c>
      <c r="D592">
        <v>2</v>
      </c>
      <c r="E592">
        <v>519</v>
      </c>
      <c r="F592">
        <v>50</v>
      </c>
      <c r="G592">
        <v>4852</v>
      </c>
      <c r="H592">
        <v>0.97607719470257703</v>
      </c>
      <c r="I592">
        <v>0.99999992706362995</v>
      </c>
      <c r="J592">
        <v>0.94182818615411101</v>
      </c>
      <c r="K592" t="s">
        <v>24904</v>
      </c>
      <c r="L592">
        <v>2</v>
      </c>
      <c r="M592" t="s">
        <v>34867</v>
      </c>
      <c r="N592">
        <v>0.04</v>
      </c>
      <c r="O592">
        <v>3.85356454720617E-3</v>
      </c>
    </row>
    <row r="593" spans="1:15">
      <c r="A593" t="s">
        <v>21041</v>
      </c>
      <c r="B593" t="s">
        <v>23518</v>
      </c>
      <c r="C593" t="s">
        <v>15335</v>
      </c>
      <c r="D593">
        <v>3</v>
      </c>
      <c r="E593">
        <v>519</v>
      </c>
      <c r="F593">
        <v>49</v>
      </c>
      <c r="G593">
        <v>4852</v>
      </c>
      <c r="H593">
        <v>0.90822164970191099</v>
      </c>
      <c r="I593">
        <v>0.99999992706362995</v>
      </c>
      <c r="J593">
        <v>0.94182818615411101</v>
      </c>
      <c r="K593" t="s">
        <v>35196</v>
      </c>
      <c r="L593">
        <v>3</v>
      </c>
      <c r="M593" t="s">
        <v>34867</v>
      </c>
      <c r="N593">
        <v>6.1224489795918401E-2</v>
      </c>
      <c r="O593">
        <v>5.78034682080925E-3</v>
      </c>
    </row>
    <row r="594" spans="1:15">
      <c r="A594" t="s">
        <v>21041</v>
      </c>
      <c r="B594" t="s">
        <v>23511</v>
      </c>
      <c r="C594" t="s">
        <v>15335</v>
      </c>
      <c r="D594">
        <v>47</v>
      </c>
      <c r="E594">
        <v>4023</v>
      </c>
      <c r="F594">
        <v>50</v>
      </c>
      <c r="G594">
        <v>5096</v>
      </c>
      <c r="H594">
        <v>3.3614360778862601E-3</v>
      </c>
      <c r="I594">
        <v>2.2584998773764499E-2</v>
      </c>
      <c r="J594">
        <v>1.59021290433125E-2</v>
      </c>
      <c r="K594" t="s">
        <v>35197</v>
      </c>
      <c r="L594">
        <v>47</v>
      </c>
      <c r="M594" t="s">
        <v>34867</v>
      </c>
      <c r="N594">
        <v>0.94</v>
      </c>
      <c r="O594">
        <v>1.1682823763360699E-2</v>
      </c>
    </row>
    <row r="595" spans="1:15">
      <c r="A595" t="s">
        <v>21068</v>
      </c>
      <c r="B595" t="s">
        <v>23511</v>
      </c>
      <c r="C595" t="s">
        <v>35198</v>
      </c>
      <c r="D595">
        <v>26</v>
      </c>
      <c r="E595">
        <v>4023</v>
      </c>
      <c r="F595">
        <v>26</v>
      </c>
      <c r="G595">
        <v>5096</v>
      </c>
      <c r="H595">
        <v>2.1033936415165298E-3</v>
      </c>
      <c r="I595">
        <v>1.4974159495558101E-2</v>
      </c>
      <c r="J595">
        <v>1.05433265238924E-2</v>
      </c>
      <c r="K595" t="s">
        <v>35199</v>
      </c>
      <c r="L595">
        <v>26</v>
      </c>
      <c r="M595" t="s">
        <v>34867</v>
      </c>
      <c r="N595">
        <v>1</v>
      </c>
      <c r="O595">
        <v>6.4628386776037798E-3</v>
      </c>
    </row>
    <row r="596" spans="1:15">
      <c r="A596" t="s">
        <v>21047</v>
      </c>
      <c r="B596" t="s">
        <v>23511</v>
      </c>
      <c r="C596" t="s">
        <v>35200</v>
      </c>
      <c r="D596">
        <v>51</v>
      </c>
      <c r="E596">
        <v>4023</v>
      </c>
      <c r="F596">
        <v>55</v>
      </c>
      <c r="G596">
        <v>5096</v>
      </c>
      <c r="H596">
        <v>5.10169976576858E-3</v>
      </c>
      <c r="I596">
        <v>3.2028359107437503E-2</v>
      </c>
      <c r="J596">
        <v>2.25512121861908E-2</v>
      </c>
      <c r="K596" t="s">
        <v>35201</v>
      </c>
      <c r="L596">
        <v>51</v>
      </c>
      <c r="M596" t="s">
        <v>34867</v>
      </c>
      <c r="N596">
        <v>0.92727272727272703</v>
      </c>
      <c r="O596">
        <v>1.2677106636838201E-2</v>
      </c>
    </row>
    <row r="597" spans="1:15">
      <c r="A597" t="s">
        <v>21047</v>
      </c>
      <c r="B597" t="s">
        <v>23513</v>
      </c>
      <c r="C597" t="s">
        <v>35200</v>
      </c>
      <c r="D597">
        <v>1</v>
      </c>
      <c r="E597">
        <v>354</v>
      </c>
      <c r="F597">
        <v>53</v>
      </c>
      <c r="G597">
        <v>5264</v>
      </c>
      <c r="H597">
        <v>0.97549110123910099</v>
      </c>
      <c r="I597">
        <v>0.99999799146666302</v>
      </c>
      <c r="J597">
        <v>0.956935877001591</v>
      </c>
      <c r="K597" t="s">
        <v>27020</v>
      </c>
      <c r="L597">
        <v>1</v>
      </c>
      <c r="M597" t="s">
        <v>34867</v>
      </c>
      <c r="N597">
        <v>1.88679245283019E-2</v>
      </c>
      <c r="O597">
        <v>2.8248587570621499E-3</v>
      </c>
    </row>
    <row r="598" spans="1:15">
      <c r="A598" t="s">
        <v>21047</v>
      </c>
      <c r="B598" t="s">
        <v>23518</v>
      </c>
      <c r="C598" t="s">
        <v>35200</v>
      </c>
      <c r="D598">
        <v>3</v>
      </c>
      <c r="E598">
        <v>519</v>
      </c>
      <c r="F598">
        <v>55</v>
      </c>
      <c r="G598">
        <v>4852</v>
      </c>
      <c r="H598">
        <v>0.94362766790437402</v>
      </c>
      <c r="I598">
        <v>0.99999992706362995</v>
      </c>
      <c r="J598">
        <v>0.94182818615411101</v>
      </c>
      <c r="K598" t="s">
        <v>25486</v>
      </c>
      <c r="L598">
        <v>3</v>
      </c>
      <c r="M598" t="s">
        <v>34867</v>
      </c>
      <c r="N598">
        <v>5.4545454545454501E-2</v>
      </c>
      <c r="O598">
        <v>5.78034682080925E-3</v>
      </c>
    </row>
    <row r="599" spans="1:15">
      <c r="A599" t="s">
        <v>20983</v>
      </c>
      <c r="B599" t="s">
        <v>23511</v>
      </c>
      <c r="C599" t="s">
        <v>35202</v>
      </c>
      <c r="D599">
        <v>67</v>
      </c>
      <c r="E599">
        <v>4023</v>
      </c>
      <c r="F599">
        <v>71</v>
      </c>
      <c r="G599">
        <v>5096</v>
      </c>
      <c r="H599">
        <v>2.95712292074346E-4</v>
      </c>
      <c r="I599">
        <v>5.2532251382042296E-3</v>
      </c>
      <c r="J599">
        <v>3.6988031249457699E-3</v>
      </c>
      <c r="K599" t="s">
        <v>35203</v>
      </c>
      <c r="L599">
        <v>67</v>
      </c>
      <c r="M599" t="s">
        <v>34816</v>
      </c>
      <c r="N599">
        <v>0.94366197183098599</v>
      </c>
      <c r="O599">
        <v>1.6654238130748199E-2</v>
      </c>
    </row>
    <row r="600" spans="1:15">
      <c r="A600" t="s">
        <v>20983</v>
      </c>
      <c r="B600" t="s">
        <v>23513</v>
      </c>
      <c r="C600" t="s">
        <v>35202</v>
      </c>
      <c r="D600">
        <v>1</v>
      </c>
      <c r="E600">
        <v>354</v>
      </c>
      <c r="F600">
        <v>75</v>
      </c>
      <c r="G600">
        <v>5264</v>
      </c>
      <c r="H600">
        <v>0.99480301717859299</v>
      </c>
      <c r="I600">
        <v>0.99999799146666302</v>
      </c>
      <c r="J600">
        <v>0.956935877001591</v>
      </c>
      <c r="K600" t="s">
        <v>24034</v>
      </c>
      <c r="L600">
        <v>1</v>
      </c>
      <c r="M600" t="s">
        <v>34816</v>
      </c>
      <c r="N600">
        <v>1.3333333333333299E-2</v>
      </c>
      <c r="O600">
        <v>2.8248587570621499E-3</v>
      </c>
    </row>
    <row r="601" spans="1:15">
      <c r="A601" t="s">
        <v>20983</v>
      </c>
      <c r="B601" t="s">
        <v>23518</v>
      </c>
      <c r="C601" t="s">
        <v>35202</v>
      </c>
      <c r="D601">
        <v>1</v>
      </c>
      <c r="E601">
        <v>519</v>
      </c>
      <c r="F601">
        <v>69</v>
      </c>
      <c r="G601">
        <v>4852</v>
      </c>
      <c r="H601">
        <v>0.99961586908654698</v>
      </c>
      <c r="I601">
        <v>0.99999992706362995</v>
      </c>
      <c r="J601">
        <v>0.94182818615411101</v>
      </c>
      <c r="K601" t="s">
        <v>25031</v>
      </c>
      <c r="L601">
        <v>1</v>
      </c>
      <c r="M601" t="s">
        <v>34816</v>
      </c>
      <c r="N601">
        <v>1.4492753623188401E-2</v>
      </c>
      <c r="O601">
        <v>1.92678227360308E-3</v>
      </c>
    </row>
    <row r="602" spans="1:15">
      <c r="A602" t="s">
        <v>21027</v>
      </c>
      <c r="B602" t="s">
        <v>23511</v>
      </c>
      <c r="C602" t="s">
        <v>35204</v>
      </c>
      <c r="D602">
        <v>60</v>
      </c>
      <c r="E602">
        <v>4023</v>
      </c>
      <c r="F602">
        <v>66</v>
      </c>
      <c r="G602">
        <v>5096</v>
      </c>
      <c r="H602">
        <v>7.9571398873349696E-3</v>
      </c>
      <c r="I602">
        <v>4.1740084672160602E-2</v>
      </c>
      <c r="J602">
        <v>2.93892516614403E-2</v>
      </c>
      <c r="K602" t="s">
        <v>35205</v>
      </c>
      <c r="L602">
        <v>60</v>
      </c>
      <c r="M602" t="s">
        <v>34867</v>
      </c>
      <c r="N602">
        <v>0.90909090909090895</v>
      </c>
      <c r="O602">
        <v>1.49142431021626E-2</v>
      </c>
    </row>
    <row r="603" spans="1:15">
      <c r="A603" t="s">
        <v>21027</v>
      </c>
      <c r="B603" t="s">
        <v>23513</v>
      </c>
      <c r="C603" t="s">
        <v>35204</v>
      </c>
      <c r="D603">
        <v>1</v>
      </c>
      <c r="E603">
        <v>354</v>
      </c>
      <c r="F603">
        <v>70</v>
      </c>
      <c r="G603">
        <v>5264</v>
      </c>
      <c r="H603">
        <v>0.99260232253589598</v>
      </c>
      <c r="I603">
        <v>0.99999799146666302</v>
      </c>
      <c r="J603">
        <v>0.956935877001591</v>
      </c>
      <c r="K603" t="s">
        <v>29865</v>
      </c>
      <c r="L603">
        <v>1</v>
      </c>
      <c r="M603" t="s">
        <v>34867</v>
      </c>
      <c r="N603">
        <v>1.4285714285714299E-2</v>
      </c>
      <c r="O603">
        <v>2.8248587570621499E-3</v>
      </c>
    </row>
    <row r="604" spans="1:15">
      <c r="A604" t="s">
        <v>21027</v>
      </c>
      <c r="B604" t="s">
        <v>23518</v>
      </c>
      <c r="C604" t="s">
        <v>35204</v>
      </c>
      <c r="D604">
        <v>3</v>
      </c>
      <c r="E604">
        <v>519</v>
      </c>
      <c r="F604">
        <v>63</v>
      </c>
      <c r="G604">
        <v>4852</v>
      </c>
      <c r="H604">
        <v>0.97137200365772702</v>
      </c>
      <c r="I604">
        <v>0.99999992706362995</v>
      </c>
      <c r="J604">
        <v>0.94182818615411101</v>
      </c>
      <c r="K604" t="s">
        <v>35206</v>
      </c>
      <c r="L604">
        <v>3</v>
      </c>
      <c r="M604" t="s">
        <v>34867</v>
      </c>
      <c r="N604">
        <v>4.7619047619047603E-2</v>
      </c>
      <c r="O604">
        <v>5.78034682080925E-3</v>
      </c>
    </row>
    <row r="605" spans="1:15">
      <c r="A605" t="s">
        <v>20955</v>
      </c>
      <c r="B605" t="s">
        <v>23511</v>
      </c>
      <c r="C605" t="s">
        <v>35207</v>
      </c>
      <c r="D605">
        <v>8</v>
      </c>
      <c r="E605">
        <v>4023</v>
      </c>
      <c r="F605">
        <v>8</v>
      </c>
      <c r="G605">
        <v>5096</v>
      </c>
      <c r="H605">
        <v>0.150635644448222</v>
      </c>
      <c r="I605">
        <v>0.33117689477954598</v>
      </c>
      <c r="J605">
        <v>0.23318211214894999</v>
      </c>
      <c r="K605" t="s">
        <v>35208</v>
      </c>
      <c r="L605">
        <v>8</v>
      </c>
      <c r="M605" t="s">
        <v>34867</v>
      </c>
      <c r="N605">
        <v>1</v>
      </c>
      <c r="O605">
        <v>1.9885657469550099E-3</v>
      </c>
    </row>
    <row r="606" spans="1:15">
      <c r="A606" t="s">
        <v>21091</v>
      </c>
      <c r="B606" t="s">
        <v>23513</v>
      </c>
      <c r="C606" t="s">
        <v>35209</v>
      </c>
      <c r="D606">
        <v>3</v>
      </c>
      <c r="E606">
        <v>354</v>
      </c>
      <c r="F606">
        <v>24</v>
      </c>
      <c r="G606">
        <v>5264</v>
      </c>
      <c r="H606">
        <v>0.21631011482204701</v>
      </c>
      <c r="I606">
        <v>0.99999799146666302</v>
      </c>
      <c r="J606">
        <v>0.956935877001591</v>
      </c>
      <c r="K606" t="s">
        <v>24744</v>
      </c>
      <c r="L606">
        <v>3</v>
      </c>
      <c r="M606" t="s">
        <v>34867</v>
      </c>
      <c r="N606">
        <v>0.125</v>
      </c>
      <c r="O606">
        <v>8.4745762711864406E-3</v>
      </c>
    </row>
    <row r="607" spans="1:15">
      <c r="A607" t="s">
        <v>21091</v>
      </c>
      <c r="B607" t="s">
        <v>23511</v>
      </c>
      <c r="C607" t="s">
        <v>35209</v>
      </c>
      <c r="D607">
        <v>13</v>
      </c>
      <c r="E607">
        <v>4023</v>
      </c>
      <c r="F607">
        <v>22</v>
      </c>
      <c r="G607">
        <v>5096</v>
      </c>
      <c r="H607">
        <v>0.99118505616042796</v>
      </c>
      <c r="I607">
        <v>0.99999999998592004</v>
      </c>
      <c r="J607">
        <v>0.70410139059033205</v>
      </c>
      <c r="K607" t="s">
        <v>35210</v>
      </c>
      <c r="L607">
        <v>13</v>
      </c>
      <c r="M607" t="s">
        <v>34867</v>
      </c>
      <c r="N607">
        <v>0.59090909090909105</v>
      </c>
      <c r="O607">
        <v>3.2314193388018899E-3</v>
      </c>
    </row>
    <row r="608" spans="1:15">
      <c r="A608" t="s">
        <v>21091</v>
      </c>
      <c r="B608" t="s">
        <v>23518</v>
      </c>
      <c r="C608" t="s">
        <v>35209</v>
      </c>
      <c r="D608">
        <v>2</v>
      </c>
      <c r="E608">
        <v>519</v>
      </c>
      <c r="F608">
        <v>19</v>
      </c>
      <c r="G608">
        <v>4852</v>
      </c>
      <c r="H608">
        <v>0.61873699185450104</v>
      </c>
      <c r="I608">
        <v>0.99999992706362995</v>
      </c>
      <c r="J608">
        <v>0.94182818615411101</v>
      </c>
      <c r="K608" t="s">
        <v>35211</v>
      </c>
      <c r="L608">
        <v>2</v>
      </c>
      <c r="M608" t="s">
        <v>34867</v>
      </c>
      <c r="N608">
        <v>0.105263157894737</v>
      </c>
      <c r="O608">
        <v>3.85356454720617E-3</v>
      </c>
    </row>
    <row r="609" spans="1:15">
      <c r="A609" t="s">
        <v>20990</v>
      </c>
      <c r="B609" t="s">
        <v>23511</v>
      </c>
      <c r="C609" t="s">
        <v>35212</v>
      </c>
      <c r="D609">
        <v>9</v>
      </c>
      <c r="E609">
        <v>4023</v>
      </c>
      <c r="F609">
        <v>12</v>
      </c>
      <c r="G609">
        <v>5096</v>
      </c>
      <c r="H609">
        <v>0.76599296025354902</v>
      </c>
      <c r="I609">
        <v>0.94630014991546496</v>
      </c>
      <c r="J609">
        <v>0.66629125148070101</v>
      </c>
      <c r="K609" t="s">
        <v>35213</v>
      </c>
      <c r="L609">
        <v>9</v>
      </c>
      <c r="M609" t="s">
        <v>34867</v>
      </c>
      <c r="N609">
        <v>0.75</v>
      </c>
      <c r="O609">
        <v>2.23713646532438E-3</v>
      </c>
    </row>
    <row r="610" spans="1:15">
      <c r="A610" t="s">
        <v>21172</v>
      </c>
      <c r="B610" t="s">
        <v>23518</v>
      </c>
      <c r="C610" t="s">
        <v>35214</v>
      </c>
      <c r="D610">
        <v>1</v>
      </c>
      <c r="E610">
        <v>519</v>
      </c>
      <c r="F610">
        <v>3</v>
      </c>
      <c r="G610">
        <v>4852</v>
      </c>
      <c r="H610">
        <v>0.287849939868706</v>
      </c>
      <c r="I610">
        <v>0.99999992706362995</v>
      </c>
      <c r="J610">
        <v>0.94182818615411101</v>
      </c>
      <c r="K610" t="s">
        <v>25544</v>
      </c>
      <c r="L610">
        <v>1</v>
      </c>
      <c r="M610" t="s">
        <v>34867</v>
      </c>
      <c r="N610">
        <v>0.33333333333333298</v>
      </c>
      <c r="O610">
        <v>1.92678227360308E-3</v>
      </c>
    </row>
    <row r="611" spans="1:15">
      <c r="A611" t="s">
        <v>21172</v>
      </c>
      <c r="B611" t="s">
        <v>23511</v>
      </c>
      <c r="C611" t="s">
        <v>35214</v>
      </c>
      <c r="D611">
        <v>2</v>
      </c>
      <c r="E611">
        <v>4023</v>
      </c>
      <c r="F611">
        <v>3</v>
      </c>
      <c r="G611">
        <v>5096</v>
      </c>
      <c r="H611">
        <v>0.88572339641153797</v>
      </c>
      <c r="I611">
        <v>0.99999999998592004</v>
      </c>
      <c r="J611">
        <v>0.70410139059033205</v>
      </c>
      <c r="K611" t="s">
        <v>35215</v>
      </c>
      <c r="L611">
        <v>2</v>
      </c>
      <c r="M611" t="s">
        <v>34867</v>
      </c>
      <c r="N611">
        <v>0.66666666666666696</v>
      </c>
      <c r="O611">
        <v>4.9714143673875203E-4</v>
      </c>
    </row>
    <row r="612" spans="1:15">
      <c r="A612" t="s">
        <v>21043</v>
      </c>
      <c r="B612" t="s">
        <v>23518</v>
      </c>
      <c r="C612" t="s">
        <v>35216</v>
      </c>
      <c r="D612">
        <v>7</v>
      </c>
      <c r="E612">
        <v>519</v>
      </c>
      <c r="F612">
        <v>79</v>
      </c>
      <c r="G612">
        <v>4852</v>
      </c>
      <c r="H612">
        <v>0.75561734040738504</v>
      </c>
      <c r="I612">
        <v>0.99999992706362995</v>
      </c>
      <c r="J612">
        <v>0.94182818615411101</v>
      </c>
      <c r="K612" t="s">
        <v>35217</v>
      </c>
      <c r="L612">
        <v>7</v>
      </c>
      <c r="M612" t="s">
        <v>34867</v>
      </c>
      <c r="N612">
        <v>8.8607594936708903E-2</v>
      </c>
      <c r="O612">
        <v>1.34874759152216E-2</v>
      </c>
    </row>
    <row r="613" spans="1:15">
      <c r="A613" t="s">
        <v>21043</v>
      </c>
      <c r="B613" t="s">
        <v>23513</v>
      </c>
      <c r="C613" t="s">
        <v>35216</v>
      </c>
      <c r="D613">
        <v>2</v>
      </c>
      <c r="E613">
        <v>354</v>
      </c>
      <c r="F613">
        <v>89</v>
      </c>
      <c r="G613">
        <v>5264</v>
      </c>
      <c r="H613">
        <v>0.98545926920036397</v>
      </c>
      <c r="I613">
        <v>0.99999799146666302</v>
      </c>
      <c r="J613">
        <v>0.956935877001591</v>
      </c>
      <c r="K613" t="s">
        <v>35218</v>
      </c>
      <c r="L613">
        <v>2</v>
      </c>
      <c r="M613" t="s">
        <v>34867</v>
      </c>
      <c r="N613">
        <v>2.2471910112359501E-2</v>
      </c>
      <c r="O613">
        <v>5.6497175141242903E-3</v>
      </c>
    </row>
    <row r="614" spans="1:15">
      <c r="A614" t="s">
        <v>21043</v>
      </c>
      <c r="B614" t="s">
        <v>23511</v>
      </c>
      <c r="C614" t="s">
        <v>35216</v>
      </c>
      <c r="D614">
        <v>71</v>
      </c>
      <c r="E614">
        <v>4023</v>
      </c>
      <c r="F614">
        <v>84</v>
      </c>
      <c r="G614">
        <v>5096</v>
      </c>
      <c r="H614">
        <v>0.127409192032474</v>
      </c>
      <c r="I614">
        <v>0.2864311911106</v>
      </c>
      <c r="J614">
        <v>0.20167659997225801</v>
      </c>
      <c r="K614" t="s">
        <v>35219</v>
      </c>
      <c r="L614">
        <v>71</v>
      </c>
      <c r="M614" t="s">
        <v>34867</v>
      </c>
      <c r="N614">
        <v>0.84523809523809501</v>
      </c>
      <c r="O614">
        <v>1.76485210042257E-2</v>
      </c>
    </row>
    <row r="615" spans="1:15">
      <c r="A615" t="s">
        <v>21049</v>
      </c>
      <c r="B615" t="s">
        <v>23518</v>
      </c>
      <c r="C615" t="s">
        <v>35220</v>
      </c>
      <c r="D615">
        <v>39</v>
      </c>
      <c r="E615">
        <v>519</v>
      </c>
      <c r="F615">
        <v>229</v>
      </c>
      <c r="G615">
        <v>4852</v>
      </c>
      <c r="H615">
        <v>1.90533907315451E-3</v>
      </c>
      <c r="I615">
        <v>7.8436458511527501E-2</v>
      </c>
      <c r="J615">
        <v>7.3873672836341706E-2</v>
      </c>
      <c r="K615" t="s">
        <v>35221</v>
      </c>
      <c r="L615">
        <v>39</v>
      </c>
      <c r="M615" t="s">
        <v>34867</v>
      </c>
      <c r="N615">
        <v>0.17030567685589501</v>
      </c>
      <c r="O615">
        <v>7.5144508670520194E-2</v>
      </c>
    </row>
    <row r="616" spans="1:15">
      <c r="A616" t="s">
        <v>21049</v>
      </c>
      <c r="B616" t="s">
        <v>23511</v>
      </c>
      <c r="C616" t="s">
        <v>35220</v>
      </c>
      <c r="D616">
        <v>164</v>
      </c>
      <c r="E616">
        <v>4023</v>
      </c>
      <c r="F616">
        <v>242</v>
      </c>
      <c r="G616">
        <v>5096</v>
      </c>
      <c r="H616">
        <v>0.999988867140295</v>
      </c>
      <c r="I616">
        <v>0.99999999998592004</v>
      </c>
      <c r="J616">
        <v>0.70410139059033205</v>
      </c>
      <c r="K616" t="s">
        <v>35222</v>
      </c>
      <c r="L616">
        <v>164</v>
      </c>
      <c r="M616" t="s">
        <v>34867</v>
      </c>
      <c r="N616">
        <v>0.67768595041322299</v>
      </c>
      <c r="O616">
        <v>4.07655978125777E-2</v>
      </c>
    </row>
    <row r="617" spans="1:15">
      <c r="A617" t="s">
        <v>21049</v>
      </c>
      <c r="B617" t="s">
        <v>23513</v>
      </c>
      <c r="C617" t="s">
        <v>35220</v>
      </c>
      <c r="D617">
        <v>13</v>
      </c>
      <c r="E617">
        <v>354</v>
      </c>
      <c r="F617">
        <v>232</v>
      </c>
      <c r="G617">
        <v>5264</v>
      </c>
      <c r="H617">
        <v>0.79421135141194699</v>
      </c>
      <c r="I617">
        <v>0.99999799146666302</v>
      </c>
      <c r="J617">
        <v>0.956935877001591</v>
      </c>
      <c r="K617" t="s">
        <v>35223</v>
      </c>
      <c r="L617">
        <v>13</v>
      </c>
      <c r="M617" t="s">
        <v>34867</v>
      </c>
      <c r="N617">
        <v>5.6034482758620698E-2</v>
      </c>
      <c r="O617">
        <v>3.6723163841807897E-2</v>
      </c>
    </row>
    <row r="618" spans="1:15">
      <c r="A618" t="s">
        <v>21077</v>
      </c>
      <c r="B618" t="s">
        <v>23513</v>
      </c>
      <c r="C618" t="s">
        <v>35224</v>
      </c>
      <c r="D618">
        <v>2</v>
      </c>
      <c r="E618">
        <v>354</v>
      </c>
      <c r="F618">
        <v>73</v>
      </c>
      <c r="G618">
        <v>5264</v>
      </c>
      <c r="H618">
        <v>0.96204257175840202</v>
      </c>
      <c r="I618">
        <v>0.99999799146666302</v>
      </c>
      <c r="J618">
        <v>0.956935877001591</v>
      </c>
      <c r="K618" t="s">
        <v>35225</v>
      </c>
      <c r="L618">
        <v>2</v>
      </c>
      <c r="M618" t="s">
        <v>34867</v>
      </c>
      <c r="N618">
        <v>2.7397260273972601E-2</v>
      </c>
      <c r="O618">
        <v>5.6497175141242903E-3</v>
      </c>
    </row>
    <row r="619" spans="1:15">
      <c r="A619" t="s">
        <v>21077</v>
      </c>
      <c r="B619" t="s">
        <v>23511</v>
      </c>
      <c r="C619" t="s">
        <v>35224</v>
      </c>
      <c r="D619">
        <v>69</v>
      </c>
      <c r="E619">
        <v>4023</v>
      </c>
      <c r="F619">
        <v>81</v>
      </c>
      <c r="G619">
        <v>5096</v>
      </c>
      <c r="H619">
        <v>0.10215431363507101</v>
      </c>
      <c r="I619">
        <v>0.24435311821508901</v>
      </c>
      <c r="J619">
        <v>0.172049370332751</v>
      </c>
      <c r="K619" t="s">
        <v>35226</v>
      </c>
      <c r="L619">
        <v>69</v>
      </c>
      <c r="M619" t="s">
        <v>34867</v>
      </c>
      <c r="N619">
        <v>0.85185185185185197</v>
      </c>
      <c r="O619">
        <v>1.7151379567487E-2</v>
      </c>
    </row>
    <row r="620" spans="1:15">
      <c r="A620" t="s">
        <v>21077</v>
      </c>
      <c r="B620" t="s">
        <v>23518</v>
      </c>
      <c r="C620" t="s">
        <v>35224</v>
      </c>
      <c r="D620">
        <v>4</v>
      </c>
      <c r="E620">
        <v>519</v>
      </c>
      <c r="F620">
        <v>70</v>
      </c>
      <c r="G620">
        <v>4852</v>
      </c>
      <c r="H620">
        <v>0.95093019172426396</v>
      </c>
      <c r="I620">
        <v>0.99999992706362995</v>
      </c>
      <c r="J620">
        <v>0.94182818615411101</v>
      </c>
      <c r="K620" t="s">
        <v>35227</v>
      </c>
      <c r="L620">
        <v>4</v>
      </c>
      <c r="M620" t="s">
        <v>34867</v>
      </c>
      <c r="N620">
        <v>5.7142857142857099E-2</v>
      </c>
      <c r="O620">
        <v>7.7071290944123296E-3</v>
      </c>
    </row>
    <row r="621" spans="1:15">
      <c r="A621" t="s">
        <v>20960</v>
      </c>
      <c r="B621" t="s">
        <v>23513</v>
      </c>
      <c r="C621" t="s">
        <v>35228</v>
      </c>
      <c r="D621">
        <v>2</v>
      </c>
      <c r="E621">
        <v>354</v>
      </c>
      <c r="F621">
        <v>45</v>
      </c>
      <c r="G621">
        <v>5264</v>
      </c>
      <c r="H621">
        <v>0.81620367228190305</v>
      </c>
      <c r="I621">
        <v>0.99999799146666302</v>
      </c>
      <c r="J621">
        <v>0.956935877001591</v>
      </c>
      <c r="K621" t="s">
        <v>35229</v>
      </c>
      <c r="L621">
        <v>2</v>
      </c>
      <c r="M621" t="s">
        <v>34867</v>
      </c>
      <c r="N621">
        <v>4.4444444444444398E-2</v>
      </c>
      <c r="O621">
        <v>5.6497175141242903E-3</v>
      </c>
    </row>
    <row r="622" spans="1:15">
      <c r="A622" t="s">
        <v>20960</v>
      </c>
      <c r="B622" t="s">
        <v>23518</v>
      </c>
      <c r="C622" t="s">
        <v>35228</v>
      </c>
      <c r="D622">
        <v>4</v>
      </c>
      <c r="E622">
        <v>519</v>
      </c>
      <c r="F622">
        <v>51</v>
      </c>
      <c r="G622">
        <v>4852</v>
      </c>
      <c r="H622">
        <v>0.81050584012550797</v>
      </c>
      <c r="I622">
        <v>0.99999992706362995</v>
      </c>
      <c r="J622">
        <v>0.94182818615411101</v>
      </c>
      <c r="K622" t="s">
        <v>35230</v>
      </c>
      <c r="L622">
        <v>4</v>
      </c>
      <c r="M622" t="s">
        <v>34867</v>
      </c>
      <c r="N622">
        <v>7.8431372549019607E-2</v>
      </c>
      <c r="O622">
        <v>7.7071290944123296E-3</v>
      </c>
    </row>
    <row r="623" spans="1:15">
      <c r="A623" t="s">
        <v>20960</v>
      </c>
      <c r="B623" t="s">
        <v>23511</v>
      </c>
      <c r="C623" t="s">
        <v>35228</v>
      </c>
      <c r="D623">
        <v>47</v>
      </c>
      <c r="E623">
        <v>4023</v>
      </c>
      <c r="F623">
        <v>55</v>
      </c>
      <c r="G623">
        <v>5096</v>
      </c>
      <c r="H623">
        <v>0.152090617686923</v>
      </c>
      <c r="I623">
        <v>0.33193499772547402</v>
      </c>
      <c r="J623">
        <v>0.23371589348739599</v>
      </c>
      <c r="K623" t="s">
        <v>35231</v>
      </c>
      <c r="L623">
        <v>47</v>
      </c>
      <c r="M623" t="s">
        <v>34867</v>
      </c>
      <c r="N623">
        <v>0.85454545454545405</v>
      </c>
      <c r="O623">
        <v>1.1682823763360699E-2</v>
      </c>
    </row>
    <row r="624" spans="1:15">
      <c r="A624" t="s">
        <v>21105</v>
      </c>
      <c r="B624" t="s">
        <v>23518</v>
      </c>
      <c r="C624" t="s">
        <v>35232</v>
      </c>
      <c r="D624">
        <v>2</v>
      </c>
      <c r="E624">
        <v>519</v>
      </c>
      <c r="F624">
        <v>92</v>
      </c>
      <c r="G624">
        <v>4852</v>
      </c>
      <c r="H624">
        <v>0.99966679638021105</v>
      </c>
      <c r="I624">
        <v>0.99999992706362995</v>
      </c>
      <c r="J624">
        <v>0.94182818615411101</v>
      </c>
      <c r="K624" t="s">
        <v>35233</v>
      </c>
      <c r="L624">
        <v>2</v>
      </c>
      <c r="M624" t="s">
        <v>34867</v>
      </c>
      <c r="N624">
        <v>2.1739130434782601E-2</v>
      </c>
      <c r="O624">
        <v>3.85356454720617E-3</v>
      </c>
    </row>
    <row r="625" spans="1:15">
      <c r="A625" t="s">
        <v>21105</v>
      </c>
      <c r="B625" t="s">
        <v>23513</v>
      </c>
      <c r="C625" t="s">
        <v>35232</v>
      </c>
      <c r="D625">
        <v>3</v>
      </c>
      <c r="E625">
        <v>354</v>
      </c>
      <c r="F625">
        <v>98</v>
      </c>
      <c r="G625">
        <v>5264</v>
      </c>
      <c r="H625">
        <v>0.965497366574111</v>
      </c>
      <c r="I625">
        <v>0.99999799146666302</v>
      </c>
      <c r="J625">
        <v>0.956935877001591</v>
      </c>
      <c r="K625" t="s">
        <v>35234</v>
      </c>
      <c r="L625">
        <v>3</v>
      </c>
      <c r="M625" t="s">
        <v>34867</v>
      </c>
      <c r="N625">
        <v>3.06122448979592E-2</v>
      </c>
      <c r="O625">
        <v>8.4745762711864406E-3</v>
      </c>
    </row>
    <row r="626" spans="1:15">
      <c r="A626" t="s">
        <v>21105</v>
      </c>
      <c r="B626" t="s">
        <v>23511</v>
      </c>
      <c r="C626" t="s">
        <v>35232</v>
      </c>
      <c r="D626">
        <v>90</v>
      </c>
      <c r="E626">
        <v>4023</v>
      </c>
      <c r="F626">
        <v>98</v>
      </c>
      <c r="G626">
        <v>5096</v>
      </c>
      <c r="H626">
        <v>4.5958682633351301E-4</v>
      </c>
      <c r="I626">
        <v>6.7196725154778699E-3</v>
      </c>
      <c r="J626">
        <v>4.7313307625262199E-3</v>
      </c>
      <c r="K626" t="s">
        <v>35235</v>
      </c>
      <c r="L626">
        <v>90</v>
      </c>
      <c r="M626" t="s">
        <v>34867</v>
      </c>
      <c r="N626">
        <v>0.91836734693877597</v>
      </c>
      <c r="O626">
        <v>2.2371364653243801E-2</v>
      </c>
    </row>
    <row r="627" spans="1:15">
      <c r="A627" t="s">
        <v>21035</v>
      </c>
      <c r="B627" t="s">
        <v>23513</v>
      </c>
      <c r="C627" t="s">
        <v>35236</v>
      </c>
      <c r="D627">
        <v>4</v>
      </c>
      <c r="E627">
        <v>354</v>
      </c>
      <c r="F627">
        <v>110</v>
      </c>
      <c r="G627">
        <v>5264</v>
      </c>
      <c r="H627">
        <v>0.94466560597061</v>
      </c>
      <c r="I627">
        <v>0.99999799146666302</v>
      </c>
      <c r="J627">
        <v>0.956935877001591</v>
      </c>
      <c r="K627" t="s">
        <v>35237</v>
      </c>
      <c r="L627">
        <v>4</v>
      </c>
      <c r="M627" t="s">
        <v>34867</v>
      </c>
      <c r="N627">
        <v>3.6363636363636397E-2</v>
      </c>
      <c r="O627">
        <v>1.12994350282486E-2</v>
      </c>
    </row>
    <row r="628" spans="1:15">
      <c r="A628" t="s">
        <v>21035</v>
      </c>
      <c r="B628" t="s">
        <v>23518</v>
      </c>
      <c r="C628" t="s">
        <v>35236</v>
      </c>
      <c r="D628">
        <v>20</v>
      </c>
      <c r="E628">
        <v>519</v>
      </c>
      <c r="F628">
        <v>123</v>
      </c>
      <c r="G628">
        <v>4852</v>
      </c>
      <c r="H628">
        <v>3.58849998056361E-2</v>
      </c>
      <c r="I628">
        <v>0.385373693564875</v>
      </c>
      <c r="J628">
        <v>0.36295583327439701</v>
      </c>
      <c r="K628" t="s">
        <v>35238</v>
      </c>
      <c r="L628">
        <v>20</v>
      </c>
      <c r="M628" t="s">
        <v>34867</v>
      </c>
      <c r="N628">
        <v>0.16260162601625999</v>
      </c>
      <c r="O628">
        <v>3.8535645472061703E-2</v>
      </c>
    </row>
    <row r="629" spans="1:15">
      <c r="A629" t="s">
        <v>21035</v>
      </c>
      <c r="B629" t="s">
        <v>23511</v>
      </c>
      <c r="C629" t="s">
        <v>35236</v>
      </c>
      <c r="D629">
        <v>94</v>
      </c>
      <c r="E629">
        <v>4023</v>
      </c>
      <c r="F629">
        <v>127</v>
      </c>
      <c r="G629">
        <v>5096</v>
      </c>
      <c r="H629">
        <v>0.92904029146291001</v>
      </c>
      <c r="I629">
        <v>0.99999999998592004</v>
      </c>
      <c r="J629">
        <v>0.70410139059033205</v>
      </c>
      <c r="K629" t="s">
        <v>35239</v>
      </c>
      <c r="L629">
        <v>94</v>
      </c>
      <c r="M629" t="s">
        <v>34867</v>
      </c>
      <c r="N629">
        <v>0.74015748031496098</v>
      </c>
      <c r="O629">
        <v>2.3365647526721399E-2</v>
      </c>
    </row>
    <row r="630" spans="1:15">
      <c r="A630" t="s">
        <v>21034</v>
      </c>
      <c r="B630" t="s">
        <v>23518</v>
      </c>
      <c r="C630" t="s">
        <v>35240</v>
      </c>
      <c r="D630">
        <v>8</v>
      </c>
      <c r="E630">
        <v>519</v>
      </c>
      <c r="F630">
        <v>85</v>
      </c>
      <c r="G630">
        <v>4852</v>
      </c>
      <c r="H630">
        <v>0.70252774193165002</v>
      </c>
      <c r="I630">
        <v>0.99999992706362995</v>
      </c>
      <c r="J630">
        <v>0.94182818615411101</v>
      </c>
      <c r="K630" t="s">
        <v>35241</v>
      </c>
      <c r="L630">
        <v>8</v>
      </c>
      <c r="M630" t="s">
        <v>34867</v>
      </c>
      <c r="N630">
        <v>9.41176470588235E-2</v>
      </c>
      <c r="O630">
        <v>1.5414258188824701E-2</v>
      </c>
    </row>
    <row r="631" spans="1:15">
      <c r="A631" t="s">
        <v>21034</v>
      </c>
      <c r="B631" t="s">
        <v>23513</v>
      </c>
      <c r="C631" t="s">
        <v>35240</v>
      </c>
      <c r="D631">
        <v>5</v>
      </c>
      <c r="E631">
        <v>354</v>
      </c>
      <c r="F631">
        <v>85</v>
      </c>
      <c r="G631">
        <v>5264</v>
      </c>
      <c r="H631">
        <v>0.68594758721680005</v>
      </c>
      <c r="I631">
        <v>0.99999799146666302</v>
      </c>
      <c r="J631">
        <v>0.956935877001591</v>
      </c>
      <c r="K631" t="s">
        <v>35242</v>
      </c>
      <c r="L631">
        <v>5</v>
      </c>
      <c r="M631" t="s">
        <v>34867</v>
      </c>
      <c r="N631">
        <v>5.8823529411764698E-2</v>
      </c>
      <c r="O631">
        <v>1.41242937853107E-2</v>
      </c>
    </row>
    <row r="632" spans="1:15">
      <c r="A632" t="s">
        <v>21034</v>
      </c>
      <c r="B632" t="s">
        <v>23511</v>
      </c>
      <c r="C632" t="s">
        <v>35240</v>
      </c>
      <c r="D632">
        <v>77</v>
      </c>
      <c r="E632">
        <v>4023</v>
      </c>
      <c r="F632">
        <v>92</v>
      </c>
      <c r="G632">
        <v>5096</v>
      </c>
      <c r="H632">
        <v>0.158718741023954</v>
      </c>
      <c r="I632">
        <v>0.34389060555190099</v>
      </c>
      <c r="J632">
        <v>0.24213385358345499</v>
      </c>
      <c r="K632" t="s">
        <v>35243</v>
      </c>
      <c r="L632">
        <v>77</v>
      </c>
      <c r="M632" t="s">
        <v>34867</v>
      </c>
      <c r="N632">
        <v>0.83695652173913004</v>
      </c>
      <c r="O632">
        <v>1.9139945314441999E-2</v>
      </c>
    </row>
    <row r="633" spans="1:15">
      <c r="A633" t="s">
        <v>21102</v>
      </c>
      <c r="B633" t="s">
        <v>23513</v>
      </c>
      <c r="C633" t="s">
        <v>35244</v>
      </c>
      <c r="D633">
        <v>2</v>
      </c>
      <c r="E633">
        <v>354</v>
      </c>
      <c r="F633">
        <v>118</v>
      </c>
      <c r="G633">
        <v>5264</v>
      </c>
      <c r="H633">
        <v>0.99761169806176897</v>
      </c>
      <c r="I633">
        <v>0.99999799146666302</v>
      </c>
      <c r="J633">
        <v>0.956935877001591</v>
      </c>
      <c r="K633" t="s">
        <v>35225</v>
      </c>
      <c r="L633">
        <v>2</v>
      </c>
      <c r="M633" t="s">
        <v>34867</v>
      </c>
      <c r="N633">
        <v>1.6949152542372899E-2</v>
      </c>
      <c r="O633">
        <v>5.6497175141242903E-3</v>
      </c>
    </row>
    <row r="634" spans="1:15">
      <c r="A634" t="s">
        <v>21102</v>
      </c>
      <c r="B634" t="s">
        <v>23511</v>
      </c>
      <c r="C634" t="s">
        <v>35244</v>
      </c>
      <c r="D634">
        <v>105</v>
      </c>
      <c r="E634">
        <v>4023</v>
      </c>
      <c r="F634">
        <v>113</v>
      </c>
      <c r="G634">
        <v>5096</v>
      </c>
      <c r="H634" s="34">
        <v>3.8513036426396901E-5</v>
      </c>
      <c r="I634">
        <v>1.0468543537720601E-3</v>
      </c>
      <c r="J634">
        <v>7.3709160624683002E-4</v>
      </c>
      <c r="K634" t="s">
        <v>35245</v>
      </c>
      <c r="L634">
        <v>105</v>
      </c>
      <c r="M634" t="s">
        <v>34867</v>
      </c>
      <c r="N634">
        <v>0.92920353982300896</v>
      </c>
      <c r="O634">
        <v>2.60999254287845E-2</v>
      </c>
    </row>
    <row r="635" spans="1:15">
      <c r="A635" t="s">
        <v>21102</v>
      </c>
      <c r="B635" t="s">
        <v>23518</v>
      </c>
      <c r="C635" t="s">
        <v>35244</v>
      </c>
      <c r="D635">
        <v>3</v>
      </c>
      <c r="E635">
        <v>519</v>
      </c>
      <c r="F635">
        <v>94</v>
      </c>
      <c r="G635">
        <v>4852</v>
      </c>
      <c r="H635">
        <v>0.99831979085254596</v>
      </c>
      <c r="I635">
        <v>0.99999992706362995</v>
      </c>
      <c r="J635">
        <v>0.94182818615411101</v>
      </c>
      <c r="K635" t="s">
        <v>35246</v>
      </c>
      <c r="L635">
        <v>3</v>
      </c>
      <c r="M635" t="s">
        <v>34867</v>
      </c>
      <c r="N635">
        <v>3.1914893617021302E-2</v>
      </c>
      <c r="O635">
        <v>5.78034682080925E-3</v>
      </c>
    </row>
    <row r="636" spans="1:15">
      <c r="A636" t="s">
        <v>20883</v>
      </c>
      <c r="B636" t="s">
        <v>23513</v>
      </c>
      <c r="C636" t="s">
        <v>35247</v>
      </c>
      <c r="D636">
        <v>11</v>
      </c>
      <c r="E636">
        <v>354</v>
      </c>
      <c r="F636">
        <v>135</v>
      </c>
      <c r="G636">
        <v>5264</v>
      </c>
      <c r="H636">
        <v>0.29783117727449798</v>
      </c>
      <c r="I636">
        <v>0.99999799146666302</v>
      </c>
      <c r="J636">
        <v>0.956935877001591</v>
      </c>
      <c r="K636" t="s">
        <v>35248</v>
      </c>
      <c r="L636">
        <v>11</v>
      </c>
      <c r="M636" t="s">
        <v>34867</v>
      </c>
      <c r="N636">
        <v>8.1481481481481502E-2</v>
      </c>
      <c r="O636">
        <v>3.10734463276836E-2</v>
      </c>
    </row>
    <row r="637" spans="1:15">
      <c r="A637" t="s">
        <v>20883</v>
      </c>
      <c r="B637" t="s">
        <v>23511</v>
      </c>
      <c r="C637" t="s">
        <v>35247</v>
      </c>
      <c r="D637">
        <v>108</v>
      </c>
      <c r="E637">
        <v>4023</v>
      </c>
      <c r="F637">
        <v>123</v>
      </c>
      <c r="G637">
        <v>5096</v>
      </c>
      <c r="H637">
        <v>7.2655042148431501E-3</v>
      </c>
      <c r="I637">
        <v>3.8792602861394701E-2</v>
      </c>
      <c r="J637">
        <v>2.7313925619711101E-2</v>
      </c>
      <c r="K637" t="s">
        <v>35249</v>
      </c>
      <c r="L637">
        <v>108</v>
      </c>
      <c r="M637" t="s">
        <v>34867</v>
      </c>
      <c r="N637">
        <v>0.87804878048780499</v>
      </c>
      <c r="O637">
        <v>2.68456375838926E-2</v>
      </c>
    </row>
    <row r="638" spans="1:15">
      <c r="A638" t="s">
        <v>20883</v>
      </c>
      <c r="B638" t="s">
        <v>23518</v>
      </c>
      <c r="C638" t="s">
        <v>35247</v>
      </c>
      <c r="D638">
        <v>3</v>
      </c>
      <c r="E638">
        <v>519</v>
      </c>
      <c r="F638">
        <v>116</v>
      </c>
      <c r="G638">
        <v>4852</v>
      </c>
      <c r="H638">
        <v>0.99980387274794302</v>
      </c>
      <c r="I638">
        <v>0.99999992706362995</v>
      </c>
      <c r="J638">
        <v>0.94182818615411101</v>
      </c>
      <c r="K638" t="s">
        <v>35246</v>
      </c>
      <c r="L638">
        <v>3</v>
      </c>
      <c r="M638" t="s">
        <v>34867</v>
      </c>
      <c r="N638">
        <v>2.5862068965517199E-2</v>
      </c>
      <c r="O638">
        <v>5.78034682080925E-3</v>
      </c>
    </row>
    <row r="639" spans="1:15">
      <c r="A639" t="s">
        <v>21012</v>
      </c>
      <c r="B639" t="s">
        <v>23513</v>
      </c>
      <c r="C639" t="s">
        <v>35250</v>
      </c>
      <c r="D639">
        <v>1</v>
      </c>
      <c r="E639">
        <v>354</v>
      </c>
      <c r="F639">
        <v>76</v>
      </c>
      <c r="G639">
        <v>5264</v>
      </c>
      <c r="H639">
        <v>0.99515756177654602</v>
      </c>
      <c r="I639">
        <v>0.99999799146666302</v>
      </c>
      <c r="J639">
        <v>0.956935877001591</v>
      </c>
      <c r="K639" t="s">
        <v>26166</v>
      </c>
      <c r="L639">
        <v>1</v>
      </c>
      <c r="M639" t="s">
        <v>34867</v>
      </c>
      <c r="N639">
        <v>1.3157894736842099E-2</v>
      </c>
      <c r="O639">
        <v>2.8248587570621499E-3</v>
      </c>
    </row>
    <row r="640" spans="1:15">
      <c r="A640" t="s">
        <v>21012</v>
      </c>
      <c r="B640" t="s">
        <v>23511</v>
      </c>
      <c r="C640" t="s">
        <v>35250</v>
      </c>
      <c r="D640">
        <v>72</v>
      </c>
      <c r="E640">
        <v>4023</v>
      </c>
      <c r="F640">
        <v>78</v>
      </c>
      <c r="G640">
        <v>5096</v>
      </c>
      <c r="H640">
        <v>1.1908413538457201E-3</v>
      </c>
      <c r="I640">
        <v>1.18687188266624E-2</v>
      </c>
      <c r="J640">
        <v>8.3567814304963007E-3</v>
      </c>
      <c r="K640" t="s">
        <v>35251</v>
      </c>
      <c r="L640">
        <v>72</v>
      </c>
      <c r="M640" t="s">
        <v>34867</v>
      </c>
      <c r="N640">
        <v>0.92307692307692302</v>
      </c>
      <c r="O640">
        <v>1.7897091722595099E-2</v>
      </c>
    </row>
    <row r="641" spans="1:15">
      <c r="A641" t="s">
        <v>21012</v>
      </c>
      <c r="B641" t="s">
        <v>23518</v>
      </c>
      <c r="C641" t="s">
        <v>35250</v>
      </c>
      <c r="D641">
        <v>3</v>
      </c>
      <c r="E641">
        <v>519</v>
      </c>
      <c r="F641">
        <v>71</v>
      </c>
      <c r="G641">
        <v>4852</v>
      </c>
      <c r="H641">
        <v>0.98583588374577003</v>
      </c>
      <c r="I641">
        <v>0.99999992706362995</v>
      </c>
      <c r="J641">
        <v>0.94182818615411101</v>
      </c>
      <c r="K641" t="s">
        <v>35252</v>
      </c>
      <c r="L641">
        <v>3</v>
      </c>
      <c r="M641" t="s">
        <v>34867</v>
      </c>
      <c r="N641">
        <v>4.2253521126760597E-2</v>
      </c>
      <c r="O641">
        <v>5.78034682080925E-3</v>
      </c>
    </row>
    <row r="642" spans="1:15">
      <c r="A642" t="s">
        <v>21019</v>
      </c>
      <c r="B642" t="s">
        <v>23513</v>
      </c>
      <c r="C642" t="s">
        <v>35253</v>
      </c>
      <c r="D642">
        <v>11</v>
      </c>
      <c r="E642">
        <v>354</v>
      </c>
      <c r="F642">
        <v>158</v>
      </c>
      <c r="G642">
        <v>5264</v>
      </c>
      <c r="H642">
        <v>0.498462101544069</v>
      </c>
      <c r="I642">
        <v>0.99999799146666302</v>
      </c>
      <c r="J642">
        <v>0.956935877001591</v>
      </c>
      <c r="K642" t="s">
        <v>35254</v>
      </c>
      <c r="L642">
        <v>11</v>
      </c>
      <c r="M642" t="s">
        <v>34867</v>
      </c>
      <c r="N642">
        <v>6.9620253164557E-2</v>
      </c>
      <c r="O642">
        <v>3.10734463276836E-2</v>
      </c>
    </row>
    <row r="643" spans="1:15">
      <c r="A643" t="s">
        <v>21019</v>
      </c>
      <c r="B643" t="s">
        <v>23518</v>
      </c>
      <c r="C643" t="s">
        <v>35253</v>
      </c>
      <c r="D643">
        <v>7</v>
      </c>
      <c r="E643">
        <v>519</v>
      </c>
      <c r="F643">
        <v>135</v>
      </c>
      <c r="G643">
        <v>4852</v>
      </c>
      <c r="H643">
        <v>0.99264305607179104</v>
      </c>
      <c r="I643">
        <v>0.99999992706362995</v>
      </c>
      <c r="J643">
        <v>0.94182818615411101</v>
      </c>
      <c r="K643" t="s">
        <v>35255</v>
      </c>
      <c r="L643">
        <v>7</v>
      </c>
      <c r="M643" t="s">
        <v>34867</v>
      </c>
      <c r="N643">
        <v>5.1851851851851899E-2</v>
      </c>
      <c r="O643">
        <v>1.34874759152216E-2</v>
      </c>
    </row>
    <row r="644" spans="1:15">
      <c r="A644" t="s">
        <v>21019</v>
      </c>
      <c r="B644" t="s">
        <v>23511</v>
      </c>
      <c r="C644" t="s">
        <v>35253</v>
      </c>
      <c r="D644">
        <v>125</v>
      </c>
      <c r="E644">
        <v>4023</v>
      </c>
      <c r="F644">
        <v>145</v>
      </c>
      <c r="G644">
        <v>5096</v>
      </c>
      <c r="H644">
        <v>1.5839876095370398E-2</v>
      </c>
      <c r="I644">
        <v>5.9835881349888299E-2</v>
      </c>
      <c r="J644">
        <v>4.2130527266247698E-2</v>
      </c>
      <c r="K644" t="s">
        <v>35256</v>
      </c>
      <c r="L644">
        <v>125</v>
      </c>
      <c r="M644" t="s">
        <v>34867</v>
      </c>
      <c r="N644">
        <v>0.86206896551724099</v>
      </c>
      <c r="O644">
        <v>3.1071339796172E-2</v>
      </c>
    </row>
    <row r="645" spans="1:15">
      <c r="A645" t="s">
        <v>21098</v>
      </c>
      <c r="B645" t="s">
        <v>23518</v>
      </c>
      <c r="C645" t="s">
        <v>35257</v>
      </c>
      <c r="D645">
        <v>4</v>
      </c>
      <c r="E645">
        <v>519</v>
      </c>
      <c r="F645">
        <v>46</v>
      </c>
      <c r="G645">
        <v>4852</v>
      </c>
      <c r="H645">
        <v>0.74061292444104698</v>
      </c>
      <c r="I645">
        <v>0.99999992706362995</v>
      </c>
      <c r="J645">
        <v>0.94182818615411101</v>
      </c>
      <c r="K645" t="s">
        <v>35258</v>
      </c>
      <c r="L645">
        <v>4</v>
      </c>
      <c r="M645" t="s">
        <v>34867</v>
      </c>
      <c r="N645">
        <v>8.6956521739130405E-2</v>
      </c>
      <c r="O645">
        <v>7.7071290944123296E-3</v>
      </c>
    </row>
    <row r="646" spans="1:15">
      <c r="A646" t="s">
        <v>21098</v>
      </c>
      <c r="B646" t="s">
        <v>23511</v>
      </c>
      <c r="C646" t="s">
        <v>35257</v>
      </c>
      <c r="D646">
        <v>43</v>
      </c>
      <c r="E646">
        <v>4023</v>
      </c>
      <c r="F646">
        <v>48</v>
      </c>
      <c r="G646">
        <v>5096</v>
      </c>
      <c r="H646">
        <v>4.3110833104407699E-2</v>
      </c>
      <c r="I646">
        <v>0.13568567471808299</v>
      </c>
      <c r="J646">
        <v>9.5536472253534996E-2</v>
      </c>
      <c r="K646" t="s">
        <v>35259</v>
      </c>
      <c r="L646">
        <v>43</v>
      </c>
      <c r="M646" t="s">
        <v>34867</v>
      </c>
      <c r="N646">
        <v>0.89583333333333304</v>
      </c>
      <c r="O646">
        <v>1.06885408898832E-2</v>
      </c>
    </row>
    <row r="647" spans="1:15">
      <c r="A647" t="s">
        <v>21098</v>
      </c>
      <c r="B647" t="s">
        <v>23513</v>
      </c>
      <c r="C647" t="s">
        <v>35257</v>
      </c>
      <c r="D647">
        <v>1</v>
      </c>
      <c r="E647">
        <v>354</v>
      </c>
      <c r="F647">
        <v>45</v>
      </c>
      <c r="G647">
        <v>5264</v>
      </c>
      <c r="H647">
        <v>0.95699399256221096</v>
      </c>
      <c r="I647">
        <v>0.99999799146666302</v>
      </c>
      <c r="J647">
        <v>0.956935877001591</v>
      </c>
      <c r="K647" t="s">
        <v>35146</v>
      </c>
      <c r="L647">
        <v>1</v>
      </c>
      <c r="M647" t="s">
        <v>34867</v>
      </c>
      <c r="N647">
        <v>2.2222222222222199E-2</v>
      </c>
      <c r="O647">
        <v>2.8248587570621499E-3</v>
      </c>
    </row>
    <row r="648" spans="1:15">
      <c r="A648" t="s">
        <v>21054</v>
      </c>
      <c r="B648" t="s">
        <v>23511</v>
      </c>
      <c r="C648" t="s">
        <v>35260</v>
      </c>
      <c r="D648">
        <v>50</v>
      </c>
      <c r="E648">
        <v>4023</v>
      </c>
      <c r="F648">
        <v>55</v>
      </c>
      <c r="G648">
        <v>5096</v>
      </c>
      <c r="H648">
        <v>1.54406099678346E-2</v>
      </c>
      <c r="I648">
        <v>5.9189004876699397E-2</v>
      </c>
      <c r="J648">
        <v>4.1675060641928802E-2</v>
      </c>
      <c r="K648" t="s">
        <v>35261</v>
      </c>
      <c r="L648">
        <v>50</v>
      </c>
      <c r="M648" t="s">
        <v>34867</v>
      </c>
      <c r="N648">
        <v>0.90909090909090895</v>
      </c>
      <c r="O648">
        <v>1.24285359184688E-2</v>
      </c>
    </row>
    <row r="649" spans="1:15">
      <c r="A649" t="s">
        <v>21054</v>
      </c>
      <c r="B649" t="s">
        <v>23518</v>
      </c>
      <c r="C649" t="s">
        <v>35260</v>
      </c>
      <c r="D649">
        <v>1</v>
      </c>
      <c r="E649">
        <v>519</v>
      </c>
      <c r="F649">
        <v>49</v>
      </c>
      <c r="G649">
        <v>4852</v>
      </c>
      <c r="H649">
        <v>0.99619960197646595</v>
      </c>
      <c r="I649">
        <v>0.99999992706362995</v>
      </c>
      <c r="J649">
        <v>0.94182818615411101</v>
      </c>
      <c r="K649" t="s">
        <v>25078</v>
      </c>
      <c r="L649">
        <v>1</v>
      </c>
      <c r="M649" t="s">
        <v>34867</v>
      </c>
      <c r="N649">
        <v>2.04081632653061E-2</v>
      </c>
      <c r="O649">
        <v>1.92678227360308E-3</v>
      </c>
    </row>
    <row r="650" spans="1:15">
      <c r="A650" t="s">
        <v>20932</v>
      </c>
      <c r="B650" t="s">
        <v>23513</v>
      </c>
      <c r="C650" t="s">
        <v>35262</v>
      </c>
      <c r="D650">
        <v>1</v>
      </c>
      <c r="E650">
        <v>354</v>
      </c>
      <c r="F650">
        <v>67</v>
      </c>
      <c r="G650">
        <v>5264</v>
      </c>
      <c r="H650">
        <v>0.99085826839305202</v>
      </c>
      <c r="I650">
        <v>0.99999799146666302</v>
      </c>
      <c r="J650">
        <v>0.956935877001591</v>
      </c>
      <c r="K650" t="s">
        <v>35263</v>
      </c>
      <c r="L650">
        <v>1</v>
      </c>
      <c r="M650" t="s">
        <v>34867</v>
      </c>
      <c r="N650">
        <v>1.49253731343284E-2</v>
      </c>
      <c r="O650">
        <v>2.8248587570621499E-3</v>
      </c>
    </row>
    <row r="651" spans="1:15">
      <c r="A651" t="s">
        <v>20932</v>
      </c>
      <c r="B651" t="s">
        <v>23511</v>
      </c>
      <c r="C651" t="s">
        <v>35262</v>
      </c>
      <c r="D651">
        <v>62</v>
      </c>
      <c r="E651">
        <v>4023</v>
      </c>
      <c r="F651">
        <v>65</v>
      </c>
      <c r="G651">
        <v>5096</v>
      </c>
      <c r="H651">
        <v>1.9687766309941501E-4</v>
      </c>
      <c r="I651">
        <v>4.0641353871698404E-3</v>
      </c>
      <c r="J651">
        <v>2.86156337769396E-3</v>
      </c>
      <c r="K651" t="s">
        <v>35264</v>
      </c>
      <c r="L651">
        <v>62</v>
      </c>
      <c r="M651" t="s">
        <v>34867</v>
      </c>
      <c r="N651">
        <v>0.95384615384615401</v>
      </c>
      <c r="O651">
        <v>1.5411384538901301E-2</v>
      </c>
    </row>
    <row r="652" spans="1:15">
      <c r="A652" t="s">
        <v>20904</v>
      </c>
      <c r="B652" t="s">
        <v>23518</v>
      </c>
      <c r="C652" t="s">
        <v>35265</v>
      </c>
      <c r="D652">
        <v>1</v>
      </c>
      <c r="E652">
        <v>519</v>
      </c>
      <c r="F652">
        <v>25</v>
      </c>
      <c r="G652">
        <v>4852</v>
      </c>
      <c r="H652">
        <v>0.94132277753104598</v>
      </c>
      <c r="I652">
        <v>0.99999992706362995</v>
      </c>
      <c r="J652">
        <v>0.94182818615411101</v>
      </c>
      <c r="K652" t="s">
        <v>25078</v>
      </c>
      <c r="L652">
        <v>1</v>
      </c>
      <c r="M652" t="s">
        <v>34867</v>
      </c>
      <c r="N652">
        <v>0.04</v>
      </c>
      <c r="O652">
        <v>1.92678227360308E-3</v>
      </c>
    </row>
    <row r="653" spans="1:15">
      <c r="A653" t="s">
        <v>20904</v>
      </c>
      <c r="B653" t="s">
        <v>23511</v>
      </c>
      <c r="C653" t="s">
        <v>35265</v>
      </c>
      <c r="D653">
        <v>30</v>
      </c>
      <c r="E653">
        <v>4023</v>
      </c>
      <c r="F653">
        <v>33</v>
      </c>
      <c r="G653">
        <v>5096</v>
      </c>
      <c r="H653">
        <v>6.1100356720497899E-2</v>
      </c>
      <c r="I653">
        <v>0.17736899669348399</v>
      </c>
      <c r="J653">
        <v>0.124885757221253</v>
      </c>
      <c r="K653" t="s">
        <v>35266</v>
      </c>
      <c r="L653">
        <v>30</v>
      </c>
      <c r="M653" t="s">
        <v>34867</v>
      </c>
      <c r="N653">
        <v>0.90909090909090895</v>
      </c>
      <c r="O653">
        <v>7.4571215510812802E-3</v>
      </c>
    </row>
    <row r="654" spans="1:15">
      <c r="A654" t="s">
        <v>20938</v>
      </c>
      <c r="B654" t="s">
        <v>23518</v>
      </c>
      <c r="C654" t="s">
        <v>35267</v>
      </c>
      <c r="D654">
        <v>2</v>
      </c>
      <c r="E654">
        <v>519</v>
      </c>
      <c r="F654">
        <v>46</v>
      </c>
      <c r="G654">
        <v>4852</v>
      </c>
      <c r="H654">
        <v>0.96483088160376596</v>
      </c>
      <c r="I654">
        <v>0.99999992706362995</v>
      </c>
      <c r="J654">
        <v>0.94182818615411101</v>
      </c>
      <c r="K654" t="s">
        <v>25436</v>
      </c>
      <c r="L654">
        <v>2</v>
      </c>
      <c r="M654" t="s">
        <v>34867</v>
      </c>
      <c r="N654">
        <v>4.3478260869565202E-2</v>
      </c>
      <c r="O654">
        <v>3.85356454720617E-3</v>
      </c>
    </row>
    <row r="655" spans="1:15">
      <c r="A655" t="s">
        <v>20938</v>
      </c>
      <c r="B655" t="s">
        <v>23511</v>
      </c>
      <c r="C655" t="s">
        <v>35267</v>
      </c>
      <c r="D655">
        <v>44</v>
      </c>
      <c r="E655">
        <v>4023</v>
      </c>
      <c r="F655">
        <v>53</v>
      </c>
      <c r="G655">
        <v>5096</v>
      </c>
      <c r="H655">
        <v>0.29498137549123299</v>
      </c>
      <c r="I655">
        <v>0.54444093377702996</v>
      </c>
      <c r="J655">
        <v>0.38334161857210303</v>
      </c>
      <c r="K655" t="s">
        <v>35268</v>
      </c>
      <c r="L655">
        <v>44</v>
      </c>
      <c r="M655" t="s">
        <v>34867</v>
      </c>
      <c r="N655">
        <v>0.83018867924528295</v>
      </c>
      <c r="O655">
        <v>1.09371116082525E-2</v>
      </c>
    </row>
    <row r="656" spans="1:15">
      <c r="A656" t="s">
        <v>20938</v>
      </c>
      <c r="B656" t="s">
        <v>23513</v>
      </c>
      <c r="C656" t="s">
        <v>35267</v>
      </c>
      <c r="D656">
        <v>1</v>
      </c>
      <c r="E656">
        <v>354</v>
      </c>
      <c r="F656">
        <v>51</v>
      </c>
      <c r="G656">
        <v>5264</v>
      </c>
      <c r="H656">
        <v>0.97178945214616497</v>
      </c>
      <c r="I656">
        <v>0.99999799146666302</v>
      </c>
      <c r="J656">
        <v>0.956935877001591</v>
      </c>
      <c r="K656" t="s">
        <v>35146</v>
      </c>
      <c r="L656">
        <v>1</v>
      </c>
      <c r="M656" t="s">
        <v>34867</v>
      </c>
      <c r="N656">
        <v>1.9607843137254902E-2</v>
      </c>
      <c r="O656">
        <v>2.8248587570621499E-3</v>
      </c>
    </row>
    <row r="657" spans="1:15">
      <c r="A657" t="s">
        <v>20979</v>
      </c>
      <c r="B657" t="s">
        <v>23511</v>
      </c>
      <c r="C657" t="s">
        <v>35269</v>
      </c>
      <c r="D657">
        <v>64</v>
      </c>
      <c r="E657">
        <v>4023</v>
      </c>
      <c r="F657">
        <v>73</v>
      </c>
      <c r="G657">
        <v>5096</v>
      </c>
      <c r="H657">
        <v>3.8966450273706502E-2</v>
      </c>
      <c r="I657">
        <v>0.12469317385897601</v>
      </c>
      <c r="J657">
        <v>8.7796637112463299E-2</v>
      </c>
      <c r="K657" t="s">
        <v>35270</v>
      </c>
      <c r="L657">
        <v>64</v>
      </c>
      <c r="M657" t="s">
        <v>34867</v>
      </c>
      <c r="N657">
        <v>0.87671232876712302</v>
      </c>
      <c r="O657">
        <v>1.59085259756401E-2</v>
      </c>
    </row>
    <row r="658" spans="1:15">
      <c r="A658" t="s">
        <v>20979</v>
      </c>
      <c r="B658" t="s">
        <v>23513</v>
      </c>
      <c r="C658" t="s">
        <v>35269</v>
      </c>
      <c r="D658">
        <v>1</v>
      </c>
      <c r="E658">
        <v>354</v>
      </c>
      <c r="F658">
        <v>73</v>
      </c>
      <c r="G658">
        <v>5264</v>
      </c>
      <c r="H658">
        <v>0.99401440554651699</v>
      </c>
      <c r="I658">
        <v>0.99999799146666302</v>
      </c>
      <c r="J658">
        <v>0.956935877001591</v>
      </c>
      <c r="K658" t="s">
        <v>35146</v>
      </c>
      <c r="L658">
        <v>1</v>
      </c>
      <c r="M658" t="s">
        <v>34867</v>
      </c>
      <c r="N658">
        <v>1.3698630136986301E-2</v>
      </c>
      <c r="O658">
        <v>2.8248587570621499E-3</v>
      </c>
    </row>
    <row r="659" spans="1:15">
      <c r="A659" t="s">
        <v>20979</v>
      </c>
      <c r="B659" t="s">
        <v>23518</v>
      </c>
      <c r="C659" t="s">
        <v>35269</v>
      </c>
      <c r="D659">
        <v>3</v>
      </c>
      <c r="E659">
        <v>519</v>
      </c>
      <c r="F659">
        <v>66</v>
      </c>
      <c r="G659">
        <v>4852</v>
      </c>
      <c r="H659">
        <v>0.97795051458820503</v>
      </c>
      <c r="I659">
        <v>0.99999992706362995</v>
      </c>
      <c r="J659">
        <v>0.94182818615411101</v>
      </c>
      <c r="K659" t="s">
        <v>35271</v>
      </c>
      <c r="L659">
        <v>3</v>
      </c>
      <c r="M659" t="s">
        <v>34867</v>
      </c>
      <c r="N659">
        <v>4.5454545454545497E-2</v>
      </c>
      <c r="O659">
        <v>5.78034682080925E-3</v>
      </c>
    </row>
    <row r="660" spans="1:15">
      <c r="A660" t="s">
        <v>21114</v>
      </c>
      <c r="B660" t="s">
        <v>23513</v>
      </c>
      <c r="C660" t="s">
        <v>35272</v>
      </c>
      <c r="D660">
        <v>2</v>
      </c>
      <c r="E660">
        <v>354</v>
      </c>
      <c r="F660">
        <v>154</v>
      </c>
      <c r="G660">
        <v>5264</v>
      </c>
      <c r="H660">
        <v>0.99976670402867696</v>
      </c>
      <c r="I660">
        <v>0.99999799146666302</v>
      </c>
      <c r="J660">
        <v>0.956935877001591</v>
      </c>
      <c r="K660" t="s">
        <v>35273</v>
      </c>
      <c r="L660">
        <v>2</v>
      </c>
      <c r="M660" t="s">
        <v>34821</v>
      </c>
      <c r="N660">
        <v>1.2987012987013E-2</v>
      </c>
      <c r="O660">
        <v>5.6497175141242903E-3</v>
      </c>
    </row>
    <row r="661" spans="1:15">
      <c r="A661" t="s">
        <v>21114</v>
      </c>
      <c r="B661" t="s">
        <v>23511</v>
      </c>
      <c r="C661" t="s">
        <v>35272</v>
      </c>
      <c r="D661">
        <v>133</v>
      </c>
      <c r="E661">
        <v>4023</v>
      </c>
      <c r="F661">
        <v>153</v>
      </c>
      <c r="G661">
        <v>5096</v>
      </c>
      <c r="H661">
        <v>6.9036416139788897E-3</v>
      </c>
      <c r="I661">
        <v>3.8792602861394701E-2</v>
      </c>
      <c r="J661">
        <v>2.7313925619711101E-2</v>
      </c>
      <c r="K661" t="s">
        <v>35274</v>
      </c>
      <c r="L661">
        <v>133</v>
      </c>
      <c r="M661" t="s">
        <v>34821</v>
      </c>
      <c r="N661">
        <v>0.86928104575163401</v>
      </c>
      <c r="O661">
        <v>3.3059905543127002E-2</v>
      </c>
    </row>
    <row r="662" spans="1:15">
      <c r="A662" t="s">
        <v>21114</v>
      </c>
      <c r="B662" t="s">
        <v>23518</v>
      </c>
      <c r="C662" t="s">
        <v>35272</v>
      </c>
      <c r="D662">
        <v>11</v>
      </c>
      <c r="E662">
        <v>519</v>
      </c>
      <c r="F662">
        <v>139</v>
      </c>
      <c r="G662">
        <v>4852</v>
      </c>
      <c r="H662">
        <v>0.89207228310551501</v>
      </c>
      <c r="I662">
        <v>0.99999992706362995</v>
      </c>
      <c r="J662">
        <v>0.94182818615411101</v>
      </c>
      <c r="K662" t="s">
        <v>35275</v>
      </c>
      <c r="L662">
        <v>11</v>
      </c>
      <c r="M662" t="s">
        <v>34821</v>
      </c>
      <c r="N662">
        <v>7.9136690647481994E-2</v>
      </c>
      <c r="O662">
        <v>2.11946050096339E-2</v>
      </c>
    </row>
    <row r="663" spans="1:15">
      <c r="A663" t="s">
        <v>20908</v>
      </c>
      <c r="B663" t="s">
        <v>23511</v>
      </c>
      <c r="C663" t="s">
        <v>35276</v>
      </c>
      <c r="D663">
        <v>122</v>
      </c>
      <c r="E663">
        <v>4023</v>
      </c>
      <c r="F663">
        <v>149</v>
      </c>
      <c r="G663">
        <v>5096</v>
      </c>
      <c r="H663">
        <v>0.21687245871118299</v>
      </c>
      <c r="I663">
        <v>0.43814098077461999</v>
      </c>
      <c r="J663">
        <v>0.30849567384236598</v>
      </c>
      <c r="K663" t="s">
        <v>35277</v>
      </c>
      <c r="L663">
        <v>122</v>
      </c>
      <c r="M663" t="s">
        <v>34867</v>
      </c>
      <c r="N663">
        <v>0.81879194630872498</v>
      </c>
      <c r="O663">
        <v>3.0325627641063901E-2</v>
      </c>
    </row>
    <row r="664" spans="1:15">
      <c r="A664" t="s">
        <v>20908</v>
      </c>
      <c r="B664" t="s">
        <v>23513</v>
      </c>
      <c r="C664" t="s">
        <v>35276</v>
      </c>
      <c r="D664">
        <v>15</v>
      </c>
      <c r="E664">
        <v>354</v>
      </c>
      <c r="F664">
        <v>147</v>
      </c>
      <c r="G664">
        <v>5264</v>
      </c>
      <c r="H664">
        <v>6.7761572625079897E-2</v>
      </c>
      <c r="I664">
        <v>0.578441336278675</v>
      </c>
      <c r="J664">
        <v>0.55353237921404297</v>
      </c>
      <c r="K664" t="s">
        <v>35278</v>
      </c>
      <c r="L664">
        <v>15</v>
      </c>
      <c r="M664" t="s">
        <v>34867</v>
      </c>
      <c r="N664">
        <v>0.102040816326531</v>
      </c>
      <c r="O664">
        <v>4.2372881355932202E-2</v>
      </c>
    </row>
    <row r="665" spans="1:15">
      <c r="A665" t="s">
        <v>20908</v>
      </c>
      <c r="B665" t="s">
        <v>23518</v>
      </c>
      <c r="C665" t="s">
        <v>35276</v>
      </c>
      <c r="D665">
        <v>5</v>
      </c>
      <c r="E665">
        <v>519</v>
      </c>
      <c r="F665">
        <v>125</v>
      </c>
      <c r="G665">
        <v>4852</v>
      </c>
      <c r="H665">
        <v>0.99825490532606498</v>
      </c>
      <c r="I665">
        <v>0.99999992706362995</v>
      </c>
      <c r="J665">
        <v>0.94182818615411101</v>
      </c>
      <c r="K665" t="s">
        <v>35279</v>
      </c>
      <c r="L665">
        <v>5</v>
      </c>
      <c r="M665" t="s">
        <v>34867</v>
      </c>
      <c r="N665">
        <v>0.04</v>
      </c>
      <c r="O665">
        <v>9.63391136801541E-3</v>
      </c>
    </row>
    <row r="666" spans="1:15">
      <c r="A666" t="s">
        <v>20993</v>
      </c>
      <c r="B666" t="s">
        <v>23518</v>
      </c>
      <c r="C666" t="s">
        <v>35280</v>
      </c>
      <c r="D666">
        <v>2</v>
      </c>
      <c r="E666">
        <v>519</v>
      </c>
      <c r="F666">
        <v>62</v>
      </c>
      <c r="G666">
        <v>4852</v>
      </c>
      <c r="H666">
        <v>0.99268155635058197</v>
      </c>
      <c r="I666">
        <v>0.99999992706362995</v>
      </c>
      <c r="J666">
        <v>0.94182818615411101</v>
      </c>
      <c r="K666" t="s">
        <v>25436</v>
      </c>
      <c r="L666">
        <v>2</v>
      </c>
      <c r="M666" t="s">
        <v>34867</v>
      </c>
      <c r="N666">
        <v>3.2258064516128997E-2</v>
      </c>
      <c r="O666">
        <v>3.85356454720617E-3</v>
      </c>
    </row>
    <row r="667" spans="1:15">
      <c r="A667" t="s">
        <v>20993</v>
      </c>
      <c r="B667" t="s">
        <v>23511</v>
      </c>
      <c r="C667" t="s">
        <v>35280</v>
      </c>
      <c r="D667">
        <v>64</v>
      </c>
      <c r="E667">
        <v>4023</v>
      </c>
      <c r="F667">
        <v>71</v>
      </c>
      <c r="G667">
        <v>5096</v>
      </c>
      <c r="H667">
        <v>1.00068034565005E-2</v>
      </c>
      <c r="I667">
        <v>4.8258616669252602E-2</v>
      </c>
      <c r="J667">
        <v>3.3978959105265001E-2</v>
      </c>
      <c r="K667" t="s">
        <v>35281</v>
      </c>
      <c r="L667">
        <v>64</v>
      </c>
      <c r="M667" t="s">
        <v>34867</v>
      </c>
      <c r="N667">
        <v>0.90140845070422504</v>
      </c>
      <c r="O667">
        <v>1.59085259756401E-2</v>
      </c>
    </row>
    <row r="668" spans="1:15">
      <c r="A668" t="s">
        <v>20993</v>
      </c>
      <c r="B668" t="s">
        <v>23513</v>
      </c>
      <c r="C668" t="s">
        <v>35280</v>
      </c>
      <c r="D668">
        <v>3</v>
      </c>
      <c r="E668">
        <v>354</v>
      </c>
      <c r="F668">
        <v>73</v>
      </c>
      <c r="G668">
        <v>5264</v>
      </c>
      <c r="H668">
        <v>0.87807934303772095</v>
      </c>
      <c r="I668">
        <v>0.99999799146666302</v>
      </c>
      <c r="J668">
        <v>0.956935877001591</v>
      </c>
      <c r="K668" t="s">
        <v>35282</v>
      </c>
      <c r="L668">
        <v>3</v>
      </c>
      <c r="M668" t="s">
        <v>34867</v>
      </c>
      <c r="N668">
        <v>4.1095890410958902E-2</v>
      </c>
      <c r="O668">
        <v>8.4745762711864406E-3</v>
      </c>
    </row>
    <row r="669" spans="1:15">
      <c r="A669" t="s">
        <v>21096</v>
      </c>
      <c r="B669" t="s">
        <v>23511</v>
      </c>
      <c r="C669" t="s">
        <v>35283</v>
      </c>
      <c r="D669">
        <v>80</v>
      </c>
      <c r="E669">
        <v>4023</v>
      </c>
      <c r="F669">
        <v>90</v>
      </c>
      <c r="G669">
        <v>5096</v>
      </c>
      <c r="H669">
        <v>9.9580040683308006E-3</v>
      </c>
      <c r="I669">
        <v>4.8258616669252602E-2</v>
      </c>
      <c r="J669">
        <v>3.3978959105265001E-2</v>
      </c>
      <c r="K669" t="s">
        <v>35284</v>
      </c>
      <c r="L669">
        <v>80</v>
      </c>
      <c r="M669" t="s">
        <v>34867</v>
      </c>
      <c r="N669">
        <v>0.88888888888888895</v>
      </c>
      <c r="O669">
        <v>1.9885657469550101E-2</v>
      </c>
    </row>
    <row r="670" spans="1:15">
      <c r="A670" t="s">
        <v>21096</v>
      </c>
      <c r="B670" t="s">
        <v>23518</v>
      </c>
      <c r="C670" t="s">
        <v>35283</v>
      </c>
      <c r="D670">
        <v>4</v>
      </c>
      <c r="E670">
        <v>519</v>
      </c>
      <c r="F670">
        <v>85</v>
      </c>
      <c r="G670">
        <v>4852</v>
      </c>
      <c r="H670">
        <v>0.98516547257181997</v>
      </c>
      <c r="I670">
        <v>0.99999992706362995</v>
      </c>
      <c r="J670">
        <v>0.94182818615411101</v>
      </c>
      <c r="K670" t="s">
        <v>24320</v>
      </c>
      <c r="L670">
        <v>4</v>
      </c>
      <c r="M670" t="s">
        <v>34867</v>
      </c>
      <c r="N670">
        <v>4.7058823529411799E-2</v>
      </c>
      <c r="O670">
        <v>7.7071290944123296E-3</v>
      </c>
    </row>
    <row r="671" spans="1:15">
      <c r="A671" t="s">
        <v>21096</v>
      </c>
      <c r="B671" t="s">
        <v>23513</v>
      </c>
      <c r="C671" t="s">
        <v>35283</v>
      </c>
      <c r="D671">
        <v>2</v>
      </c>
      <c r="E671">
        <v>354</v>
      </c>
      <c r="F671">
        <v>89</v>
      </c>
      <c r="G671">
        <v>5264</v>
      </c>
      <c r="H671">
        <v>0.98545926920036397</v>
      </c>
      <c r="I671">
        <v>0.99999799146666302</v>
      </c>
      <c r="J671">
        <v>0.956935877001591</v>
      </c>
      <c r="K671" t="s">
        <v>35225</v>
      </c>
      <c r="L671">
        <v>2</v>
      </c>
      <c r="M671" t="s">
        <v>34867</v>
      </c>
      <c r="N671">
        <v>2.2471910112359501E-2</v>
      </c>
      <c r="O671">
        <v>5.6497175141242903E-3</v>
      </c>
    </row>
    <row r="672" spans="1:15">
      <c r="A672" t="s">
        <v>20974</v>
      </c>
      <c r="B672" t="s">
        <v>23513</v>
      </c>
      <c r="C672" t="s">
        <v>35285</v>
      </c>
      <c r="D672">
        <v>1</v>
      </c>
      <c r="E672">
        <v>354</v>
      </c>
      <c r="F672">
        <v>33</v>
      </c>
      <c r="G672">
        <v>5264</v>
      </c>
      <c r="H672">
        <v>0.90020448142946896</v>
      </c>
      <c r="I672">
        <v>0.99999799146666302</v>
      </c>
      <c r="J672">
        <v>0.956935877001591</v>
      </c>
      <c r="K672" t="s">
        <v>24925</v>
      </c>
      <c r="L672">
        <v>1</v>
      </c>
      <c r="M672" t="s">
        <v>34867</v>
      </c>
      <c r="N672">
        <v>3.03030303030303E-2</v>
      </c>
      <c r="O672">
        <v>2.8248587570621499E-3</v>
      </c>
    </row>
    <row r="673" spans="1:15">
      <c r="A673" t="s">
        <v>20974</v>
      </c>
      <c r="B673" t="s">
        <v>23511</v>
      </c>
      <c r="C673" t="s">
        <v>35285</v>
      </c>
      <c r="D673">
        <v>30</v>
      </c>
      <c r="E673">
        <v>4023</v>
      </c>
      <c r="F673">
        <v>33</v>
      </c>
      <c r="G673">
        <v>5096</v>
      </c>
      <c r="H673">
        <v>6.1100356720497899E-2</v>
      </c>
      <c r="I673">
        <v>0.17736899669348399</v>
      </c>
      <c r="J673">
        <v>0.124885757221253</v>
      </c>
      <c r="K673" t="s">
        <v>35286</v>
      </c>
      <c r="L673">
        <v>30</v>
      </c>
      <c r="M673" t="s">
        <v>34867</v>
      </c>
      <c r="N673">
        <v>0.90909090909090895</v>
      </c>
      <c r="O673">
        <v>7.4571215510812802E-3</v>
      </c>
    </row>
    <row r="674" spans="1:15">
      <c r="A674" t="s">
        <v>21109</v>
      </c>
      <c r="B674" t="s">
        <v>23518</v>
      </c>
      <c r="C674" t="s">
        <v>35287</v>
      </c>
      <c r="D674">
        <v>7</v>
      </c>
      <c r="E674">
        <v>519</v>
      </c>
      <c r="F674">
        <v>77</v>
      </c>
      <c r="G674">
        <v>4852</v>
      </c>
      <c r="H674">
        <v>0.73122455174746104</v>
      </c>
      <c r="I674">
        <v>0.99999992706362995</v>
      </c>
      <c r="J674">
        <v>0.94182818615411101</v>
      </c>
      <c r="K674" t="s">
        <v>35288</v>
      </c>
      <c r="L674">
        <v>7</v>
      </c>
      <c r="M674" t="s">
        <v>34867</v>
      </c>
      <c r="N674">
        <v>9.0909090909090898E-2</v>
      </c>
      <c r="O674">
        <v>1.34874759152216E-2</v>
      </c>
    </row>
    <row r="675" spans="1:15">
      <c r="A675" t="s">
        <v>21109</v>
      </c>
      <c r="B675" t="s">
        <v>23511</v>
      </c>
      <c r="C675" t="s">
        <v>35287</v>
      </c>
      <c r="D675">
        <v>76</v>
      </c>
      <c r="E675">
        <v>4023</v>
      </c>
      <c r="F675">
        <v>89</v>
      </c>
      <c r="G675">
        <v>5096</v>
      </c>
      <c r="H675">
        <v>8.0636623876140998E-2</v>
      </c>
      <c r="I675">
        <v>0.209655222077967</v>
      </c>
      <c r="J675">
        <v>0.1476185334117</v>
      </c>
      <c r="K675" t="s">
        <v>35289</v>
      </c>
      <c r="L675">
        <v>76</v>
      </c>
      <c r="M675" t="s">
        <v>34867</v>
      </c>
      <c r="N675">
        <v>0.85393258426966301</v>
      </c>
      <c r="O675">
        <v>1.88913745960726E-2</v>
      </c>
    </row>
    <row r="676" spans="1:15">
      <c r="A676" t="s">
        <v>21109</v>
      </c>
      <c r="B676" t="s">
        <v>23513</v>
      </c>
      <c r="C676" t="s">
        <v>35287</v>
      </c>
      <c r="D676">
        <v>3</v>
      </c>
      <c r="E676">
        <v>354</v>
      </c>
      <c r="F676">
        <v>89</v>
      </c>
      <c r="G676">
        <v>5264</v>
      </c>
      <c r="H676">
        <v>0.94484785305064301</v>
      </c>
      <c r="I676">
        <v>0.99999799146666302</v>
      </c>
      <c r="J676">
        <v>0.956935877001591</v>
      </c>
      <c r="K676" t="s">
        <v>35290</v>
      </c>
      <c r="L676">
        <v>3</v>
      </c>
      <c r="M676" t="s">
        <v>34867</v>
      </c>
      <c r="N676">
        <v>3.3707865168539297E-2</v>
      </c>
      <c r="O676">
        <v>8.4745762711864406E-3</v>
      </c>
    </row>
    <row r="677" spans="1:15">
      <c r="A677" t="s">
        <v>21122</v>
      </c>
      <c r="B677" t="s">
        <v>23511</v>
      </c>
      <c r="C677" t="s">
        <v>35291</v>
      </c>
      <c r="D677">
        <v>87</v>
      </c>
      <c r="E677">
        <v>4023</v>
      </c>
      <c r="F677">
        <v>96</v>
      </c>
      <c r="G677">
        <v>5096</v>
      </c>
      <c r="H677">
        <v>1.77854284215046E-3</v>
      </c>
      <c r="I677">
        <v>1.4008741908505901E-2</v>
      </c>
      <c r="J677">
        <v>9.8635746583389198E-3</v>
      </c>
      <c r="K677" t="s">
        <v>35292</v>
      </c>
      <c r="L677">
        <v>87</v>
      </c>
      <c r="M677" t="s">
        <v>34867</v>
      </c>
      <c r="N677">
        <v>0.90625</v>
      </c>
      <c r="O677">
        <v>2.1625652498135702E-2</v>
      </c>
    </row>
    <row r="678" spans="1:15">
      <c r="A678" t="s">
        <v>21122</v>
      </c>
      <c r="B678" t="s">
        <v>23518</v>
      </c>
      <c r="C678" t="s">
        <v>35291</v>
      </c>
      <c r="D678">
        <v>2</v>
      </c>
      <c r="E678">
        <v>519</v>
      </c>
      <c r="F678">
        <v>91</v>
      </c>
      <c r="G678">
        <v>4852</v>
      </c>
      <c r="H678">
        <v>0.99962984289780898</v>
      </c>
      <c r="I678">
        <v>0.99999992706362995</v>
      </c>
      <c r="J678">
        <v>0.94182818615411101</v>
      </c>
      <c r="K678" t="s">
        <v>25436</v>
      </c>
      <c r="L678">
        <v>2</v>
      </c>
      <c r="M678" t="s">
        <v>34867</v>
      </c>
      <c r="N678">
        <v>2.1978021978022001E-2</v>
      </c>
      <c r="O678">
        <v>3.85356454720617E-3</v>
      </c>
    </row>
    <row r="679" spans="1:15">
      <c r="A679" t="s">
        <v>21122</v>
      </c>
      <c r="B679" t="s">
        <v>23513</v>
      </c>
      <c r="C679" t="s">
        <v>35291</v>
      </c>
      <c r="D679">
        <v>3</v>
      </c>
      <c r="E679">
        <v>354</v>
      </c>
      <c r="F679">
        <v>90</v>
      </c>
      <c r="G679">
        <v>5264</v>
      </c>
      <c r="H679">
        <v>0.94761021411048896</v>
      </c>
      <c r="I679">
        <v>0.99999799146666302</v>
      </c>
      <c r="J679">
        <v>0.956935877001591</v>
      </c>
      <c r="K679" t="s">
        <v>35293</v>
      </c>
      <c r="L679">
        <v>3</v>
      </c>
      <c r="M679" t="s">
        <v>34867</v>
      </c>
      <c r="N679">
        <v>3.3333333333333298E-2</v>
      </c>
      <c r="O679">
        <v>8.4745762711864406E-3</v>
      </c>
    </row>
    <row r="680" spans="1:15">
      <c r="A680" t="s">
        <v>20950</v>
      </c>
      <c r="B680" t="s">
        <v>23513</v>
      </c>
      <c r="C680" t="s">
        <v>35294</v>
      </c>
      <c r="D680">
        <v>3</v>
      </c>
      <c r="E680">
        <v>354</v>
      </c>
      <c r="F680">
        <v>73</v>
      </c>
      <c r="G680">
        <v>5264</v>
      </c>
      <c r="H680">
        <v>0.87807934303772095</v>
      </c>
      <c r="I680">
        <v>0.99999799146666302</v>
      </c>
      <c r="J680">
        <v>0.956935877001591</v>
      </c>
      <c r="K680" t="s">
        <v>35295</v>
      </c>
      <c r="L680">
        <v>3</v>
      </c>
      <c r="M680" t="s">
        <v>34867</v>
      </c>
      <c r="N680">
        <v>4.1095890410958902E-2</v>
      </c>
      <c r="O680">
        <v>8.4745762711864406E-3</v>
      </c>
    </row>
    <row r="681" spans="1:15">
      <c r="A681" t="s">
        <v>20950</v>
      </c>
      <c r="B681" t="s">
        <v>23518</v>
      </c>
      <c r="C681" t="s">
        <v>35294</v>
      </c>
      <c r="D681">
        <v>3</v>
      </c>
      <c r="E681">
        <v>519</v>
      </c>
      <c r="F681">
        <v>70</v>
      </c>
      <c r="G681">
        <v>4852</v>
      </c>
      <c r="H681">
        <v>0.98451411625332597</v>
      </c>
      <c r="I681">
        <v>0.99999992706362995</v>
      </c>
      <c r="J681">
        <v>0.94182818615411101</v>
      </c>
      <c r="K681" t="s">
        <v>35296</v>
      </c>
      <c r="L681">
        <v>3</v>
      </c>
      <c r="M681" t="s">
        <v>34867</v>
      </c>
      <c r="N681">
        <v>4.2857142857142899E-2</v>
      </c>
      <c r="O681">
        <v>5.78034682080925E-3</v>
      </c>
    </row>
    <row r="682" spans="1:15">
      <c r="A682" t="s">
        <v>20950</v>
      </c>
      <c r="B682" t="s">
        <v>23511</v>
      </c>
      <c r="C682" t="s">
        <v>35294</v>
      </c>
      <c r="D682">
        <v>63</v>
      </c>
      <c r="E682">
        <v>4023</v>
      </c>
      <c r="F682">
        <v>73</v>
      </c>
      <c r="G682">
        <v>5096</v>
      </c>
      <c r="H682">
        <v>7.4698276469496505E-2</v>
      </c>
      <c r="I682">
        <v>0.19941772021767401</v>
      </c>
      <c r="J682">
        <v>0.140410294115595</v>
      </c>
      <c r="K682" t="s">
        <v>35297</v>
      </c>
      <c r="L682">
        <v>63</v>
      </c>
      <c r="M682" t="s">
        <v>34867</v>
      </c>
      <c r="N682">
        <v>0.86301369863013699</v>
      </c>
      <c r="O682">
        <v>1.5659955257270701E-2</v>
      </c>
    </row>
    <row r="683" spans="1:15">
      <c r="A683" t="s">
        <v>21059</v>
      </c>
      <c r="B683" t="s">
        <v>23511</v>
      </c>
      <c r="C683" t="s">
        <v>35298</v>
      </c>
      <c r="D683">
        <v>43</v>
      </c>
      <c r="E683">
        <v>4023</v>
      </c>
      <c r="F683">
        <v>45</v>
      </c>
      <c r="G683">
        <v>5096</v>
      </c>
      <c r="H683">
        <v>1.9337912021962899E-3</v>
      </c>
      <c r="I683">
        <v>1.45214573618687E-2</v>
      </c>
      <c r="J683">
        <v>1.0224578322033899E-2</v>
      </c>
      <c r="K683" t="s">
        <v>35299</v>
      </c>
      <c r="L683">
        <v>43</v>
      </c>
      <c r="M683" t="s">
        <v>34867</v>
      </c>
      <c r="N683">
        <v>0.95555555555555605</v>
      </c>
      <c r="O683">
        <v>1.06885408898832E-2</v>
      </c>
    </row>
    <row r="684" spans="1:15">
      <c r="A684" t="s">
        <v>21059</v>
      </c>
      <c r="B684" t="s">
        <v>23513</v>
      </c>
      <c r="C684" t="s">
        <v>35298</v>
      </c>
      <c r="D684">
        <v>1</v>
      </c>
      <c r="E684">
        <v>354</v>
      </c>
      <c r="F684">
        <v>41</v>
      </c>
      <c r="G684">
        <v>5264</v>
      </c>
      <c r="H684">
        <v>0.94305095832300201</v>
      </c>
      <c r="I684">
        <v>0.99999799146666302</v>
      </c>
      <c r="J684">
        <v>0.956935877001591</v>
      </c>
      <c r="K684" t="s">
        <v>26992</v>
      </c>
      <c r="L684">
        <v>1</v>
      </c>
      <c r="M684" t="s">
        <v>34867</v>
      </c>
      <c r="N684">
        <v>2.4390243902439001E-2</v>
      </c>
      <c r="O684">
        <v>2.8248587570621499E-3</v>
      </c>
    </row>
    <row r="685" spans="1:15">
      <c r="A685" t="s">
        <v>21016</v>
      </c>
      <c r="B685" t="s">
        <v>23513</v>
      </c>
      <c r="C685" t="s">
        <v>35300</v>
      </c>
      <c r="D685">
        <v>6</v>
      </c>
      <c r="E685">
        <v>354</v>
      </c>
      <c r="F685">
        <v>63</v>
      </c>
      <c r="G685">
        <v>5264</v>
      </c>
      <c r="H685">
        <v>0.247507902887975</v>
      </c>
      <c r="I685">
        <v>0.99999799146666302</v>
      </c>
      <c r="J685">
        <v>0.956935877001591</v>
      </c>
      <c r="K685" t="s">
        <v>35301</v>
      </c>
      <c r="L685">
        <v>6</v>
      </c>
      <c r="M685" t="s">
        <v>34867</v>
      </c>
      <c r="N685">
        <v>9.5238095238095205E-2</v>
      </c>
      <c r="O685">
        <v>1.6949152542372899E-2</v>
      </c>
    </row>
    <row r="686" spans="1:15">
      <c r="A686" t="s">
        <v>21016</v>
      </c>
      <c r="B686" t="s">
        <v>23511</v>
      </c>
      <c r="C686" t="s">
        <v>35300</v>
      </c>
      <c r="D686">
        <v>53</v>
      </c>
      <c r="E686">
        <v>4023</v>
      </c>
      <c r="F686">
        <v>69</v>
      </c>
      <c r="G686">
        <v>5096</v>
      </c>
      <c r="H686">
        <v>0.72713208214396896</v>
      </c>
      <c r="I686">
        <v>0.92515954281296497</v>
      </c>
      <c r="J686">
        <v>0.651406120621697</v>
      </c>
      <c r="K686" t="s">
        <v>35302</v>
      </c>
      <c r="L686">
        <v>53</v>
      </c>
      <c r="M686" t="s">
        <v>34867</v>
      </c>
      <c r="N686">
        <v>0.76811594202898503</v>
      </c>
      <c r="O686">
        <v>1.3174248073576899E-2</v>
      </c>
    </row>
    <row r="687" spans="1:15">
      <c r="A687" t="s">
        <v>21016</v>
      </c>
      <c r="B687" t="s">
        <v>23518</v>
      </c>
      <c r="C687" t="s">
        <v>35300</v>
      </c>
      <c r="D687">
        <v>6</v>
      </c>
      <c r="E687">
        <v>519</v>
      </c>
      <c r="F687">
        <v>59</v>
      </c>
      <c r="G687">
        <v>4852</v>
      </c>
      <c r="H687">
        <v>0.615394617019839</v>
      </c>
      <c r="I687">
        <v>0.99999992706362995</v>
      </c>
      <c r="J687">
        <v>0.94182818615411101</v>
      </c>
      <c r="K687" t="s">
        <v>35303</v>
      </c>
      <c r="L687">
        <v>6</v>
      </c>
      <c r="M687" t="s">
        <v>34867</v>
      </c>
      <c r="N687">
        <v>0.101694915254237</v>
      </c>
      <c r="O687">
        <v>1.15606936416185E-2</v>
      </c>
    </row>
    <row r="688" spans="1:15">
      <c r="A688" t="s">
        <v>20936</v>
      </c>
      <c r="B688" t="s">
        <v>23511</v>
      </c>
      <c r="C688" t="s">
        <v>35304</v>
      </c>
      <c r="D688">
        <v>126</v>
      </c>
      <c r="E688">
        <v>4023</v>
      </c>
      <c r="F688">
        <v>136</v>
      </c>
      <c r="G688">
        <v>5096</v>
      </c>
      <c r="H688" s="34">
        <v>9.4945779092557192E-6</v>
      </c>
      <c r="I688">
        <v>4.0555411355249399E-4</v>
      </c>
      <c r="J688">
        <v>2.8555121531596101E-4</v>
      </c>
      <c r="K688" t="s">
        <v>35305</v>
      </c>
      <c r="L688">
        <v>126</v>
      </c>
      <c r="M688" t="s">
        <v>34867</v>
      </c>
      <c r="N688">
        <v>0.92647058823529405</v>
      </c>
      <c r="O688">
        <v>3.1319910514541402E-2</v>
      </c>
    </row>
    <row r="689" spans="1:15">
      <c r="A689" t="s">
        <v>20936</v>
      </c>
      <c r="B689" t="s">
        <v>23513</v>
      </c>
      <c r="C689" t="s">
        <v>35304</v>
      </c>
      <c r="D689">
        <v>2</v>
      </c>
      <c r="E689">
        <v>354</v>
      </c>
      <c r="F689">
        <v>124</v>
      </c>
      <c r="G689">
        <v>5264</v>
      </c>
      <c r="H689">
        <v>0.99837018039794001</v>
      </c>
      <c r="I689">
        <v>0.99999799146666302</v>
      </c>
      <c r="J689">
        <v>0.956935877001591</v>
      </c>
      <c r="K689" t="s">
        <v>35306</v>
      </c>
      <c r="L689">
        <v>2</v>
      </c>
      <c r="M689" t="s">
        <v>34867</v>
      </c>
      <c r="N689">
        <v>1.6129032258064498E-2</v>
      </c>
      <c r="O689">
        <v>5.6497175141242903E-3</v>
      </c>
    </row>
    <row r="690" spans="1:15">
      <c r="A690" t="s">
        <v>20936</v>
      </c>
      <c r="B690" t="s">
        <v>23518</v>
      </c>
      <c r="C690" t="s">
        <v>35304</v>
      </c>
      <c r="D690">
        <v>3</v>
      </c>
      <c r="E690">
        <v>519</v>
      </c>
      <c r="F690">
        <v>130</v>
      </c>
      <c r="G690">
        <v>4852</v>
      </c>
      <c r="H690">
        <v>0.99995199720491601</v>
      </c>
      <c r="I690">
        <v>0.99999992706362995</v>
      </c>
      <c r="J690">
        <v>0.94182818615411101</v>
      </c>
      <c r="K690" t="s">
        <v>35307</v>
      </c>
      <c r="L690">
        <v>3</v>
      </c>
      <c r="M690" t="s">
        <v>34867</v>
      </c>
      <c r="N690">
        <v>2.3076923076923099E-2</v>
      </c>
      <c r="O690">
        <v>5.78034682080925E-3</v>
      </c>
    </row>
    <row r="691" spans="1:15">
      <c r="A691" t="s">
        <v>20906</v>
      </c>
      <c r="B691" t="s">
        <v>23518</v>
      </c>
      <c r="C691" t="s">
        <v>35308</v>
      </c>
      <c r="D691">
        <v>4</v>
      </c>
      <c r="E691">
        <v>519</v>
      </c>
      <c r="F691">
        <v>51</v>
      </c>
      <c r="G691">
        <v>4852</v>
      </c>
      <c r="H691">
        <v>0.81050584012550797</v>
      </c>
      <c r="I691">
        <v>0.99999992706362995</v>
      </c>
      <c r="J691">
        <v>0.94182818615411101</v>
      </c>
      <c r="K691" t="s">
        <v>35309</v>
      </c>
      <c r="L691">
        <v>4</v>
      </c>
      <c r="M691" t="s">
        <v>34867</v>
      </c>
      <c r="N691">
        <v>7.8431372549019607E-2</v>
      </c>
      <c r="O691">
        <v>7.7071290944123296E-3</v>
      </c>
    </row>
    <row r="692" spans="1:15">
      <c r="A692" t="s">
        <v>20906</v>
      </c>
      <c r="B692" t="s">
        <v>23511</v>
      </c>
      <c r="C692" t="s">
        <v>35308</v>
      </c>
      <c r="D692">
        <v>40</v>
      </c>
      <c r="E692">
        <v>4023</v>
      </c>
      <c r="F692">
        <v>55</v>
      </c>
      <c r="G692">
        <v>5096</v>
      </c>
      <c r="H692">
        <v>0.90080918820203704</v>
      </c>
      <c r="I692">
        <v>0.99999999998592004</v>
      </c>
      <c r="J692">
        <v>0.70410139059033205</v>
      </c>
      <c r="K692" t="s">
        <v>35310</v>
      </c>
      <c r="L692">
        <v>40</v>
      </c>
      <c r="M692" t="s">
        <v>34867</v>
      </c>
      <c r="N692">
        <v>0.72727272727272696</v>
      </c>
      <c r="O692">
        <v>9.9428287347750402E-3</v>
      </c>
    </row>
    <row r="693" spans="1:15">
      <c r="A693" t="s">
        <v>20906</v>
      </c>
      <c r="B693" t="s">
        <v>23513</v>
      </c>
      <c r="C693" t="s">
        <v>35308</v>
      </c>
      <c r="D693">
        <v>15</v>
      </c>
      <c r="E693">
        <v>354</v>
      </c>
      <c r="F693">
        <v>58</v>
      </c>
      <c r="G693">
        <v>5264</v>
      </c>
      <c r="H693" s="34">
        <v>4.0096917836514E-6</v>
      </c>
      <c r="I693">
        <v>2.79341860927714E-4</v>
      </c>
      <c r="J693">
        <v>2.6731278557676002E-4</v>
      </c>
      <c r="K693" t="s">
        <v>35311</v>
      </c>
      <c r="L693">
        <v>15</v>
      </c>
      <c r="M693" t="s">
        <v>34867</v>
      </c>
      <c r="N693">
        <v>0.25862068965517199</v>
      </c>
      <c r="O693">
        <v>4.2372881355932202E-2</v>
      </c>
    </row>
    <row r="694" spans="1:15">
      <c r="A694" t="s">
        <v>21007</v>
      </c>
      <c r="B694" t="s">
        <v>23511</v>
      </c>
      <c r="C694" t="s">
        <v>35312</v>
      </c>
      <c r="D694">
        <v>140</v>
      </c>
      <c r="E694">
        <v>4023</v>
      </c>
      <c r="F694">
        <v>159</v>
      </c>
      <c r="G694">
        <v>5096</v>
      </c>
      <c r="H694">
        <v>1.7803752258301799E-3</v>
      </c>
      <c r="I694">
        <v>1.4008741908505901E-2</v>
      </c>
      <c r="J694">
        <v>9.8635746583389198E-3</v>
      </c>
      <c r="K694" t="s">
        <v>35313</v>
      </c>
      <c r="L694">
        <v>140</v>
      </c>
      <c r="M694" t="s">
        <v>34867</v>
      </c>
      <c r="N694">
        <v>0.88050314465408797</v>
      </c>
      <c r="O694">
        <v>3.47999005717127E-2</v>
      </c>
    </row>
    <row r="695" spans="1:15">
      <c r="A695" t="s">
        <v>21007</v>
      </c>
      <c r="B695" t="s">
        <v>23513</v>
      </c>
      <c r="C695" t="s">
        <v>35312</v>
      </c>
      <c r="D695">
        <v>5</v>
      </c>
      <c r="E695">
        <v>354</v>
      </c>
      <c r="F695">
        <v>156</v>
      </c>
      <c r="G695">
        <v>5264</v>
      </c>
      <c r="H695">
        <v>0.98298299147312995</v>
      </c>
      <c r="I695">
        <v>0.99999799146666302</v>
      </c>
      <c r="J695">
        <v>0.956935877001591</v>
      </c>
      <c r="K695" t="s">
        <v>35314</v>
      </c>
      <c r="L695">
        <v>5</v>
      </c>
      <c r="M695" t="s">
        <v>34867</v>
      </c>
      <c r="N695">
        <v>3.2051282051282E-2</v>
      </c>
      <c r="O695">
        <v>1.41242937853107E-2</v>
      </c>
    </row>
    <row r="696" spans="1:15">
      <c r="A696" t="s">
        <v>21007</v>
      </c>
      <c r="B696" t="s">
        <v>23518</v>
      </c>
      <c r="C696" t="s">
        <v>35312</v>
      </c>
      <c r="D696">
        <v>9</v>
      </c>
      <c r="E696">
        <v>519</v>
      </c>
      <c r="F696">
        <v>145</v>
      </c>
      <c r="G696">
        <v>4852</v>
      </c>
      <c r="H696">
        <v>0.97880861897035698</v>
      </c>
      <c r="I696">
        <v>0.99999992706362995</v>
      </c>
      <c r="J696">
        <v>0.94182818615411101</v>
      </c>
      <c r="K696" t="s">
        <v>35315</v>
      </c>
      <c r="L696">
        <v>9</v>
      </c>
      <c r="M696" t="s">
        <v>34867</v>
      </c>
      <c r="N696">
        <v>6.2068965517241399E-2</v>
      </c>
      <c r="O696">
        <v>1.7341040462427699E-2</v>
      </c>
    </row>
    <row r="697" spans="1:15">
      <c r="A697" t="s">
        <v>21060</v>
      </c>
      <c r="B697" t="s">
        <v>23511</v>
      </c>
      <c r="C697" t="s">
        <v>35316</v>
      </c>
      <c r="D697">
        <v>92</v>
      </c>
      <c r="E697">
        <v>4023</v>
      </c>
      <c r="F697">
        <v>116</v>
      </c>
      <c r="G697">
        <v>5096</v>
      </c>
      <c r="H697">
        <v>0.51542456284263405</v>
      </c>
      <c r="I697">
        <v>0.77834315297953305</v>
      </c>
      <c r="J697">
        <v>0.54803249637706997</v>
      </c>
      <c r="K697" t="s">
        <v>35317</v>
      </c>
      <c r="L697">
        <v>92</v>
      </c>
      <c r="M697" t="s">
        <v>34867</v>
      </c>
      <c r="N697">
        <v>0.79310344827586199</v>
      </c>
      <c r="O697">
        <v>2.2868506089982601E-2</v>
      </c>
    </row>
    <row r="698" spans="1:15">
      <c r="A698" t="s">
        <v>21060</v>
      </c>
      <c r="B698" t="s">
        <v>23518</v>
      </c>
      <c r="C698" t="s">
        <v>35316</v>
      </c>
      <c r="D698">
        <v>11</v>
      </c>
      <c r="E698">
        <v>519</v>
      </c>
      <c r="F698">
        <v>104</v>
      </c>
      <c r="G698">
        <v>4852</v>
      </c>
      <c r="H698">
        <v>0.56383672576930999</v>
      </c>
      <c r="I698">
        <v>0.99999992706362995</v>
      </c>
      <c r="J698">
        <v>0.94182818615411101</v>
      </c>
      <c r="K698" t="s">
        <v>35318</v>
      </c>
      <c r="L698">
        <v>11</v>
      </c>
      <c r="M698" t="s">
        <v>34867</v>
      </c>
      <c r="N698">
        <v>0.105769230769231</v>
      </c>
      <c r="O698">
        <v>2.11946050096339E-2</v>
      </c>
    </row>
    <row r="699" spans="1:15">
      <c r="A699" t="s">
        <v>21060</v>
      </c>
      <c r="B699" t="s">
        <v>23513</v>
      </c>
      <c r="C699" t="s">
        <v>35316</v>
      </c>
      <c r="D699">
        <v>8</v>
      </c>
      <c r="E699">
        <v>354</v>
      </c>
      <c r="F699">
        <v>115</v>
      </c>
      <c r="G699">
        <v>5264</v>
      </c>
      <c r="H699">
        <v>0.51405984083437795</v>
      </c>
      <c r="I699">
        <v>0.99999799146666302</v>
      </c>
      <c r="J699">
        <v>0.956935877001591</v>
      </c>
      <c r="K699" t="s">
        <v>35319</v>
      </c>
      <c r="L699">
        <v>8</v>
      </c>
      <c r="M699" t="s">
        <v>34867</v>
      </c>
      <c r="N699">
        <v>6.9565217391304293E-2</v>
      </c>
      <c r="O699">
        <v>2.2598870056497199E-2</v>
      </c>
    </row>
    <row r="700" spans="1:15">
      <c r="A700" t="s">
        <v>21078</v>
      </c>
      <c r="B700" t="s">
        <v>23518</v>
      </c>
      <c r="C700" t="s">
        <v>35320</v>
      </c>
      <c r="D700">
        <v>3</v>
      </c>
      <c r="E700">
        <v>519</v>
      </c>
      <c r="F700">
        <v>55</v>
      </c>
      <c r="G700">
        <v>4852</v>
      </c>
      <c r="H700">
        <v>0.94362766790437402</v>
      </c>
      <c r="I700">
        <v>0.99999992706362995</v>
      </c>
      <c r="J700">
        <v>0.94182818615411101</v>
      </c>
      <c r="K700" t="s">
        <v>35321</v>
      </c>
      <c r="L700">
        <v>3</v>
      </c>
      <c r="M700" t="s">
        <v>34867</v>
      </c>
      <c r="N700">
        <v>5.4545454545454501E-2</v>
      </c>
      <c r="O700">
        <v>5.78034682080925E-3</v>
      </c>
    </row>
    <row r="701" spans="1:15">
      <c r="A701" t="s">
        <v>21078</v>
      </c>
      <c r="B701" t="s">
        <v>23511</v>
      </c>
      <c r="C701" t="s">
        <v>35320</v>
      </c>
      <c r="D701">
        <v>56</v>
      </c>
      <c r="E701">
        <v>4023</v>
      </c>
      <c r="F701">
        <v>65</v>
      </c>
      <c r="G701">
        <v>5096</v>
      </c>
      <c r="H701">
        <v>9.5912487846433206E-2</v>
      </c>
      <c r="I701">
        <v>0.24225040055953401</v>
      </c>
      <c r="J701">
        <v>0.17056884390743399</v>
      </c>
      <c r="K701" t="s">
        <v>35322</v>
      </c>
      <c r="L701">
        <v>56</v>
      </c>
      <c r="M701" t="s">
        <v>34867</v>
      </c>
      <c r="N701">
        <v>0.86153846153846203</v>
      </c>
      <c r="O701">
        <v>1.3919960228685101E-2</v>
      </c>
    </row>
    <row r="702" spans="1:15">
      <c r="A702" t="s">
        <v>21078</v>
      </c>
      <c r="B702" t="s">
        <v>23513</v>
      </c>
      <c r="C702" t="s">
        <v>35320</v>
      </c>
      <c r="D702">
        <v>4</v>
      </c>
      <c r="E702">
        <v>354</v>
      </c>
      <c r="F702">
        <v>61</v>
      </c>
      <c r="G702">
        <v>5264</v>
      </c>
      <c r="H702">
        <v>0.59474716050079002</v>
      </c>
      <c r="I702">
        <v>0.99999799146666302</v>
      </c>
      <c r="J702">
        <v>0.956935877001591</v>
      </c>
      <c r="K702" t="s">
        <v>35323</v>
      </c>
      <c r="L702">
        <v>4</v>
      </c>
      <c r="M702" t="s">
        <v>34867</v>
      </c>
      <c r="N702">
        <v>6.5573770491803296E-2</v>
      </c>
      <c r="O702">
        <v>1.12994350282486E-2</v>
      </c>
    </row>
    <row r="703" spans="1:15">
      <c r="A703" t="s">
        <v>21094</v>
      </c>
      <c r="B703" t="s">
        <v>23513</v>
      </c>
      <c r="C703" t="s">
        <v>35324</v>
      </c>
      <c r="D703">
        <v>1</v>
      </c>
      <c r="E703">
        <v>354</v>
      </c>
      <c r="F703">
        <v>119</v>
      </c>
      <c r="G703">
        <v>5264</v>
      </c>
      <c r="H703">
        <v>0.99977107981916902</v>
      </c>
      <c r="I703">
        <v>0.99999799146666302</v>
      </c>
      <c r="J703">
        <v>0.956935877001591</v>
      </c>
      <c r="K703" t="s">
        <v>35146</v>
      </c>
      <c r="L703">
        <v>1</v>
      </c>
      <c r="M703" t="s">
        <v>34867</v>
      </c>
      <c r="N703">
        <v>8.4033613445378096E-3</v>
      </c>
      <c r="O703">
        <v>2.8248587570621499E-3</v>
      </c>
    </row>
    <row r="704" spans="1:15">
      <c r="A704" t="s">
        <v>21094</v>
      </c>
      <c r="B704" t="s">
        <v>23511</v>
      </c>
      <c r="C704" t="s">
        <v>35324</v>
      </c>
      <c r="D704">
        <v>98</v>
      </c>
      <c r="E704">
        <v>4023</v>
      </c>
      <c r="F704">
        <v>111</v>
      </c>
      <c r="G704">
        <v>5096</v>
      </c>
      <c r="H704">
        <v>7.1950922022462303E-3</v>
      </c>
      <c r="I704">
        <v>3.8792602861394701E-2</v>
      </c>
      <c r="J704">
        <v>2.7313925619711101E-2</v>
      </c>
      <c r="K704" t="s">
        <v>35325</v>
      </c>
      <c r="L704">
        <v>98</v>
      </c>
      <c r="M704" t="s">
        <v>34867</v>
      </c>
      <c r="N704">
        <v>0.88288288288288297</v>
      </c>
      <c r="O704">
        <v>2.43599304001989E-2</v>
      </c>
    </row>
    <row r="705" spans="1:15">
      <c r="A705" t="s">
        <v>21094</v>
      </c>
      <c r="B705" t="s">
        <v>23518</v>
      </c>
      <c r="C705" t="s">
        <v>35324</v>
      </c>
      <c r="D705">
        <v>7</v>
      </c>
      <c r="E705">
        <v>519</v>
      </c>
      <c r="F705">
        <v>86</v>
      </c>
      <c r="G705">
        <v>4852</v>
      </c>
      <c r="H705">
        <v>0.82836560019680106</v>
      </c>
      <c r="I705">
        <v>0.99999992706362995</v>
      </c>
      <c r="J705">
        <v>0.94182818615411101</v>
      </c>
      <c r="K705" t="s">
        <v>35326</v>
      </c>
      <c r="L705">
        <v>7</v>
      </c>
      <c r="M705" t="s">
        <v>34867</v>
      </c>
      <c r="N705">
        <v>8.1395348837209294E-2</v>
      </c>
      <c r="O705">
        <v>1.34874759152216E-2</v>
      </c>
    </row>
    <row r="706" spans="1:15">
      <c r="A706" t="s">
        <v>20920</v>
      </c>
      <c r="B706" t="s">
        <v>23513</v>
      </c>
      <c r="C706" t="s">
        <v>35327</v>
      </c>
      <c r="D706">
        <v>3</v>
      </c>
      <c r="E706">
        <v>354</v>
      </c>
      <c r="F706">
        <v>100</v>
      </c>
      <c r="G706">
        <v>5264</v>
      </c>
      <c r="H706">
        <v>0.96897207273467401</v>
      </c>
      <c r="I706">
        <v>0.99999799146666302</v>
      </c>
      <c r="J706">
        <v>0.956935877001591</v>
      </c>
      <c r="K706" t="s">
        <v>35328</v>
      </c>
      <c r="L706">
        <v>3</v>
      </c>
      <c r="M706" t="s">
        <v>34867</v>
      </c>
      <c r="N706">
        <v>0.03</v>
      </c>
      <c r="O706">
        <v>8.4745762711864406E-3</v>
      </c>
    </row>
    <row r="707" spans="1:15">
      <c r="A707" t="s">
        <v>20920</v>
      </c>
      <c r="B707" t="s">
        <v>23518</v>
      </c>
      <c r="C707" t="s">
        <v>35327</v>
      </c>
      <c r="D707">
        <v>4</v>
      </c>
      <c r="E707">
        <v>519</v>
      </c>
      <c r="F707">
        <v>87</v>
      </c>
      <c r="G707">
        <v>4852</v>
      </c>
      <c r="H707">
        <v>0.98743594191374495</v>
      </c>
      <c r="I707">
        <v>0.99999992706362995</v>
      </c>
      <c r="J707">
        <v>0.94182818615411101</v>
      </c>
      <c r="K707" t="s">
        <v>35329</v>
      </c>
      <c r="L707">
        <v>4</v>
      </c>
      <c r="M707" t="s">
        <v>34867</v>
      </c>
      <c r="N707">
        <v>4.5977011494252901E-2</v>
      </c>
      <c r="O707">
        <v>7.7071290944123296E-3</v>
      </c>
    </row>
    <row r="708" spans="1:15">
      <c r="A708" t="s">
        <v>20920</v>
      </c>
      <c r="B708" t="s">
        <v>23511</v>
      </c>
      <c r="C708" t="s">
        <v>35327</v>
      </c>
      <c r="D708">
        <v>88</v>
      </c>
      <c r="E708">
        <v>4023</v>
      </c>
      <c r="F708">
        <v>100</v>
      </c>
      <c r="G708">
        <v>5096</v>
      </c>
      <c r="H708">
        <v>1.31274254995076E-2</v>
      </c>
      <c r="I708">
        <v>5.52831017514476E-2</v>
      </c>
      <c r="J708">
        <v>3.8924908819889199E-2</v>
      </c>
      <c r="K708" t="s">
        <v>35330</v>
      </c>
      <c r="L708">
        <v>88</v>
      </c>
      <c r="M708" t="s">
        <v>34867</v>
      </c>
      <c r="N708">
        <v>0.88</v>
      </c>
      <c r="O708">
        <v>2.18742232165051E-2</v>
      </c>
    </row>
    <row r="709" spans="1:15">
      <c r="A709" t="s">
        <v>21075</v>
      </c>
      <c r="B709" t="s">
        <v>23518</v>
      </c>
      <c r="C709" t="s">
        <v>35331</v>
      </c>
      <c r="D709">
        <v>1</v>
      </c>
      <c r="E709">
        <v>519</v>
      </c>
      <c r="F709">
        <v>84</v>
      </c>
      <c r="G709">
        <v>4852</v>
      </c>
      <c r="H709">
        <v>0.99993159803936404</v>
      </c>
      <c r="I709">
        <v>0.99999992706362995</v>
      </c>
      <c r="J709">
        <v>0.94182818615411101</v>
      </c>
      <c r="K709" t="s">
        <v>35332</v>
      </c>
      <c r="L709">
        <v>1</v>
      </c>
      <c r="M709" t="s">
        <v>34867</v>
      </c>
      <c r="N709">
        <v>1.1904761904761901E-2</v>
      </c>
      <c r="O709">
        <v>1.92678227360308E-3</v>
      </c>
    </row>
    <row r="710" spans="1:15">
      <c r="A710" t="s">
        <v>21075</v>
      </c>
      <c r="B710" t="s">
        <v>23511</v>
      </c>
      <c r="C710" t="s">
        <v>35331</v>
      </c>
      <c r="D710">
        <v>84</v>
      </c>
      <c r="E710">
        <v>4023</v>
      </c>
      <c r="F710">
        <v>88</v>
      </c>
      <c r="G710">
        <v>5096</v>
      </c>
      <c r="H710" s="34">
        <v>1.1510503205397899E-5</v>
      </c>
      <c r="I710">
        <v>4.30205057301746E-4</v>
      </c>
      <c r="J710">
        <v>3.0290797908941799E-4</v>
      </c>
      <c r="K710" t="s">
        <v>35333</v>
      </c>
      <c r="L710">
        <v>84</v>
      </c>
      <c r="M710" t="s">
        <v>34867</v>
      </c>
      <c r="N710">
        <v>0.95454545454545503</v>
      </c>
      <c r="O710">
        <v>2.0879940343027599E-2</v>
      </c>
    </row>
    <row r="711" spans="1:15">
      <c r="A711" t="s">
        <v>21075</v>
      </c>
      <c r="B711" t="s">
        <v>23513</v>
      </c>
      <c r="C711" t="s">
        <v>35331</v>
      </c>
      <c r="D711">
        <v>1</v>
      </c>
      <c r="E711">
        <v>354</v>
      </c>
      <c r="F711">
        <v>88</v>
      </c>
      <c r="G711">
        <v>5264</v>
      </c>
      <c r="H711">
        <v>0.99792824205519404</v>
      </c>
      <c r="I711">
        <v>0.99999799146666302</v>
      </c>
      <c r="J711">
        <v>0.956935877001591</v>
      </c>
      <c r="K711" t="s">
        <v>24034</v>
      </c>
      <c r="L711">
        <v>1</v>
      </c>
      <c r="M711" t="s">
        <v>34867</v>
      </c>
      <c r="N711">
        <v>1.13636363636364E-2</v>
      </c>
      <c r="O711">
        <v>2.8248587570621499E-3</v>
      </c>
    </row>
    <row r="712" spans="1:15">
      <c r="A712" t="s">
        <v>20923</v>
      </c>
      <c r="B712" t="s">
        <v>23513</v>
      </c>
      <c r="C712" t="s">
        <v>35334</v>
      </c>
      <c r="D712">
        <v>4</v>
      </c>
      <c r="E712">
        <v>354</v>
      </c>
      <c r="F712">
        <v>51</v>
      </c>
      <c r="G712">
        <v>5264</v>
      </c>
      <c r="H712">
        <v>0.45175860780884303</v>
      </c>
      <c r="I712">
        <v>0.99999799146666302</v>
      </c>
      <c r="J712">
        <v>0.956935877001591</v>
      </c>
      <c r="K712" t="s">
        <v>35335</v>
      </c>
      <c r="L712">
        <v>4</v>
      </c>
      <c r="M712" t="s">
        <v>34867</v>
      </c>
      <c r="N712">
        <v>7.8431372549019607E-2</v>
      </c>
      <c r="O712">
        <v>1.12994350282486E-2</v>
      </c>
    </row>
    <row r="713" spans="1:15">
      <c r="A713" t="s">
        <v>20923</v>
      </c>
      <c r="B713" t="s">
        <v>23518</v>
      </c>
      <c r="C713" t="s">
        <v>35334</v>
      </c>
      <c r="D713">
        <v>3</v>
      </c>
      <c r="E713">
        <v>519</v>
      </c>
      <c r="F713">
        <v>43</v>
      </c>
      <c r="G713">
        <v>4852</v>
      </c>
      <c r="H713">
        <v>0.85378683962688895</v>
      </c>
      <c r="I713">
        <v>0.99999992706362995</v>
      </c>
      <c r="J713">
        <v>0.94182818615411101</v>
      </c>
      <c r="K713" t="s">
        <v>35336</v>
      </c>
      <c r="L713">
        <v>3</v>
      </c>
      <c r="M713" t="s">
        <v>34867</v>
      </c>
      <c r="N713">
        <v>6.9767441860465101E-2</v>
      </c>
      <c r="O713">
        <v>5.78034682080925E-3</v>
      </c>
    </row>
    <row r="714" spans="1:15">
      <c r="A714" t="s">
        <v>20923</v>
      </c>
      <c r="B714" t="s">
        <v>23511</v>
      </c>
      <c r="C714" t="s">
        <v>35334</v>
      </c>
      <c r="D714">
        <v>41</v>
      </c>
      <c r="E714">
        <v>4023</v>
      </c>
      <c r="F714">
        <v>50</v>
      </c>
      <c r="G714">
        <v>5096</v>
      </c>
      <c r="H714">
        <v>0.37137013392197599</v>
      </c>
      <c r="I714">
        <v>0.65317452966277001</v>
      </c>
      <c r="J714">
        <v>0.459901094640218</v>
      </c>
      <c r="K714" t="s">
        <v>35337</v>
      </c>
      <c r="L714">
        <v>41</v>
      </c>
      <c r="M714" t="s">
        <v>34867</v>
      </c>
      <c r="N714">
        <v>0.82</v>
      </c>
      <c r="O714">
        <v>1.0191399453144401E-2</v>
      </c>
    </row>
    <row r="715" spans="1:15">
      <c r="A715" t="s">
        <v>20901</v>
      </c>
      <c r="B715" t="s">
        <v>23511</v>
      </c>
      <c r="C715" t="s">
        <v>35338</v>
      </c>
      <c r="D715">
        <v>22</v>
      </c>
      <c r="E715">
        <v>4023</v>
      </c>
      <c r="F715">
        <v>25</v>
      </c>
      <c r="G715">
        <v>5096</v>
      </c>
      <c r="H715">
        <v>0.196232603643301</v>
      </c>
      <c r="I715">
        <v>0.40464516199549599</v>
      </c>
      <c r="J715">
        <v>0.28491122126069102</v>
      </c>
      <c r="K715" t="s">
        <v>35339</v>
      </c>
      <c r="L715">
        <v>22</v>
      </c>
      <c r="M715" t="s">
        <v>34867</v>
      </c>
      <c r="N715">
        <v>0.88</v>
      </c>
      <c r="O715">
        <v>5.4685558041262699E-3</v>
      </c>
    </row>
    <row r="716" spans="1:15">
      <c r="A716" t="s">
        <v>20901</v>
      </c>
      <c r="B716" t="s">
        <v>23513</v>
      </c>
      <c r="C716" t="s">
        <v>35338</v>
      </c>
      <c r="D716">
        <v>3</v>
      </c>
      <c r="E716">
        <v>354</v>
      </c>
      <c r="F716">
        <v>26</v>
      </c>
      <c r="G716">
        <v>5264</v>
      </c>
      <c r="H716">
        <v>0.25291515931740199</v>
      </c>
      <c r="I716">
        <v>0.99999799146666302</v>
      </c>
      <c r="J716">
        <v>0.956935877001591</v>
      </c>
      <c r="K716" t="s">
        <v>35340</v>
      </c>
      <c r="L716">
        <v>3</v>
      </c>
      <c r="M716" t="s">
        <v>34867</v>
      </c>
      <c r="N716">
        <v>0.115384615384615</v>
      </c>
      <c r="O716">
        <v>8.4745762711864406E-3</v>
      </c>
    </row>
    <row r="717" spans="1:15">
      <c r="A717" t="s">
        <v>20981</v>
      </c>
      <c r="B717" t="s">
        <v>23518</v>
      </c>
      <c r="C717" t="s">
        <v>35341</v>
      </c>
      <c r="D717">
        <v>3</v>
      </c>
      <c r="E717">
        <v>519</v>
      </c>
      <c r="F717">
        <v>43</v>
      </c>
      <c r="G717">
        <v>4852</v>
      </c>
      <c r="H717">
        <v>0.85378683962688895</v>
      </c>
      <c r="I717">
        <v>0.99999992706362995</v>
      </c>
      <c r="J717">
        <v>0.94182818615411101</v>
      </c>
      <c r="K717" t="s">
        <v>35342</v>
      </c>
      <c r="L717">
        <v>3</v>
      </c>
      <c r="M717" t="s">
        <v>34867</v>
      </c>
      <c r="N717">
        <v>6.9767441860465101E-2</v>
      </c>
      <c r="O717">
        <v>5.78034682080925E-3</v>
      </c>
    </row>
    <row r="718" spans="1:15">
      <c r="A718" t="s">
        <v>20981</v>
      </c>
      <c r="B718" t="s">
        <v>23511</v>
      </c>
      <c r="C718" t="s">
        <v>35341</v>
      </c>
      <c r="D718">
        <v>45</v>
      </c>
      <c r="E718">
        <v>4023</v>
      </c>
      <c r="F718">
        <v>49</v>
      </c>
      <c r="G718">
        <v>5096</v>
      </c>
      <c r="H718">
        <v>1.3799530265646899E-2</v>
      </c>
      <c r="I718">
        <v>5.6849117284865698E-2</v>
      </c>
      <c r="J718">
        <v>4.0027542534670502E-2</v>
      </c>
      <c r="K718" t="s">
        <v>35343</v>
      </c>
      <c r="L718">
        <v>45</v>
      </c>
      <c r="M718" t="s">
        <v>34867</v>
      </c>
      <c r="N718">
        <v>0.91836734693877597</v>
      </c>
      <c r="O718">
        <v>1.11856823266219E-2</v>
      </c>
    </row>
    <row r="719" spans="1:15">
      <c r="A719" t="s">
        <v>20981</v>
      </c>
      <c r="B719" t="s">
        <v>23513</v>
      </c>
      <c r="C719" t="s">
        <v>35341</v>
      </c>
      <c r="D719">
        <v>1</v>
      </c>
      <c r="E719">
        <v>354</v>
      </c>
      <c r="F719">
        <v>51</v>
      </c>
      <c r="G719">
        <v>5264</v>
      </c>
      <c r="H719">
        <v>0.97178945214616497</v>
      </c>
      <c r="I719">
        <v>0.99999799146666302</v>
      </c>
      <c r="J719">
        <v>0.956935877001591</v>
      </c>
      <c r="K719" t="s">
        <v>35146</v>
      </c>
      <c r="L719">
        <v>1</v>
      </c>
      <c r="M719" t="s">
        <v>34867</v>
      </c>
      <c r="N719">
        <v>1.9607843137254902E-2</v>
      </c>
      <c r="O719">
        <v>2.8248587570621499E-3</v>
      </c>
    </row>
    <row r="720" spans="1:15">
      <c r="A720" t="s">
        <v>21092</v>
      </c>
      <c r="B720" t="s">
        <v>23518</v>
      </c>
      <c r="C720" t="s">
        <v>35344</v>
      </c>
      <c r="D720">
        <v>3</v>
      </c>
      <c r="E720">
        <v>519</v>
      </c>
      <c r="F720">
        <v>48</v>
      </c>
      <c r="G720">
        <v>4852</v>
      </c>
      <c r="H720">
        <v>0.90065385455837998</v>
      </c>
      <c r="I720">
        <v>0.99999992706362995</v>
      </c>
      <c r="J720">
        <v>0.94182818615411101</v>
      </c>
      <c r="K720" t="s">
        <v>35345</v>
      </c>
      <c r="L720">
        <v>3</v>
      </c>
      <c r="M720" t="s">
        <v>34867</v>
      </c>
      <c r="N720">
        <v>6.25E-2</v>
      </c>
      <c r="O720">
        <v>5.78034682080925E-3</v>
      </c>
    </row>
    <row r="721" spans="1:15">
      <c r="A721" t="s">
        <v>21092</v>
      </c>
      <c r="B721" t="s">
        <v>23511</v>
      </c>
      <c r="C721" t="s">
        <v>35344</v>
      </c>
      <c r="D721">
        <v>48</v>
      </c>
      <c r="E721">
        <v>4023</v>
      </c>
      <c r="F721">
        <v>54</v>
      </c>
      <c r="G721">
        <v>5096</v>
      </c>
      <c r="H721">
        <v>4.4132483954568501E-2</v>
      </c>
      <c r="I721">
        <v>0.13745429898350001</v>
      </c>
      <c r="J721">
        <v>9.6781763058264206E-2</v>
      </c>
      <c r="K721" t="s">
        <v>35346</v>
      </c>
      <c r="L721">
        <v>48</v>
      </c>
      <c r="M721" t="s">
        <v>34867</v>
      </c>
      <c r="N721">
        <v>0.88888888888888895</v>
      </c>
      <c r="O721">
        <v>1.19313944817301E-2</v>
      </c>
    </row>
    <row r="722" spans="1:15">
      <c r="A722" t="s">
        <v>21092</v>
      </c>
      <c r="B722" t="s">
        <v>23513</v>
      </c>
      <c r="C722" t="s">
        <v>35344</v>
      </c>
      <c r="D722">
        <v>2</v>
      </c>
      <c r="E722">
        <v>354</v>
      </c>
      <c r="F722">
        <v>55</v>
      </c>
      <c r="G722">
        <v>5264</v>
      </c>
      <c r="H722">
        <v>0.89333945282962002</v>
      </c>
      <c r="I722">
        <v>0.99999799146666302</v>
      </c>
      <c r="J722">
        <v>0.956935877001591</v>
      </c>
      <c r="K722" t="s">
        <v>35347</v>
      </c>
      <c r="L722">
        <v>2</v>
      </c>
      <c r="M722" t="s">
        <v>34867</v>
      </c>
      <c r="N722">
        <v>3.6363636363636397E-2</v>
      </c>
      <c r="O722">
        <v>5.6497175141242903E-3</v>
      </c>
    </row>
    <row r="723" spans="1:15">
      <c r="A723" t="s">
        <v>21103</v>
      </c>
      <c r="B723" t="s">
        <v>23511</v>
      </c>
      <c r="C723" t="s">
        <v>35348</v>
      </c>
      <c r="D723">
        <v>14</v>
      </c>
      <c r="E723">
        <v>4023</v>
      </c>
      <c r="F723">
        <v>16</v>
      </c>
      <c r="G723">
        <v>5096</v>
      </c>
      <c r="H723">
        <v>0.31375560523416002</v>
      </c>
      <c r="I723">
        <v>0.56513810822297506</v>
      </c>
      <c r="J723">
        <v>0.39791452788098902</v>
      </c>
      <c r="K723" t="s">
        <v>35349</v>
      </c>
      <c r="L723">
        <v>14</v>
      </c>
      <c r="M723" t="s">
        <v>34867</v>
      </c>
      <c r="N723">
        <v>0.875</v>
      </c>
      <c r="O723">
        <v>3.47999005717127E-3</v>
      </c>
    </row>
    <row r="724" spans="1:15">
      <c r="A724" t="s">
        <v>21103</v>
      </c>
      <c r="B724" t="s">
        <v>23518</v>
      </c>
      <c r="C724" t="s">
        <v>35348</v>
      </c>
      <c r="D724">
        <v>2</v>
      </c>
      <c r="E724">
        <v>519</v>
      </c>
      <c r="F724">
        <v>16</v>
      </c>
      <c r="G724">
        <v>4852</v>
      </c>
      <c r="H724">
        <v>0.52308340409778098</v>
      </c>
      <c r="I724">
        <v>0.99999992706362995</v>
      </c>
      <c r="J724">
        <v>0.94182818615411101</v>
      </c>
      <c r="K724" t="s">
        <v>24837</v>
      </c>
      <c r="L724">
        <v>2</v>
      </c>
      <c r="M724" t="s">
        <v>34867</v>
      </c>
      <c r="N724">
        <v>0.125</v>
      </c>
      <c r="O724">
        <v>3.85356454720617E-3</v>
      </c>
    </row>
    <row r="725" spans="1:15">
      <c r="A725" t="s">
        <v>21072</v>
      </c>
      <c r="B725" t="s">
        <v>23518</v>
      </c>
      <c r="C725" t="s">
        <v>35350</v>
      </c>
      <c r="D725">
        <v>2</v>
      </c>
      <c r="E725">
        <v>519</v>
      </c>
      <c r="F725">
        <v>12</v>
      </c>
      <c r="G725">
        <v>4852</v>
      </c>
      <c r="H725">
        <v>0.37299114439733499</v>
      </c>
      <c r="I725">
        <v>0.99999992706362995</v>
      </c>
      <c r="J725">
        <v>0.94182818615411101</v>
      </c>
      <c r="K725" t="s">
        <v>35351</v>
      </c>
      <c r="L725">
        <v>2</v>
      </c>
      <c r="M725" t="s">
        <v>34867</v>
      </c>
      <c r="N725">
        <v>0.16666666666666699</v>
      </c>
      <c r="O725">
        <v>3.85356454720617E-3</v>
      </c>
    </row>
    <row r="726" spans="1:15">
      <c r="A726" t="s">
        <v>21072</v>
      </c>
      <c r="B726" t="s">
        <v>23511</v>
      </c>
      <c r="C726" t="s">
        <v>35350</v>
      </c>
      <c r="D726">
        <v>8</v>
      </c>
      <c r="E726">
        <v>4023</v>
      </c>
      <c r="F726">
        <v>12</v>
      </c>
      <c r="G726">
        <v>5096</v>
      </c>
      <c r="H726">
        <v>0.91282625746620805</v>
      </c>
      <c r="I726">
        <v>0.99999999998592004</v>
      </c>
      <c r="J726">
        <v>0.70410139059033205</v>
      </c>
      <c r="K726" t="s">
        <v>35352</v>
      </c>
      <c r="L726">
        <v>8</v>
      </c>
      <c r="M726" t="s">
        <v>34867</v>
      </c>
      <c r="N726">
        <v>0.66666666666666696</v>
      </c>
      <c r="O726">
        <v>1.9885657469550099E-3</v>
      </c>
    </row>
    <row r="727" spans="1:15">
      <c r="A727" t="s">
        <v>21072</v>
      </c>
      <c r="B727" t="s">
        <v>23513</v>
      </c>
      <c r="C727" t="s">
        <v>35350</v>
      </c>
      <c r="D727">
        <v>1</v>
      </c>
      <c r="E727">
        <v>354</v>
      </c>
      <c r="F727">
        <v>12</v>
      </c>
      <c r="G727">
        <v>5264</v>
      </c>
      <c r="H727">
        <v>0.56669454210653003</v>
      </c>
      <c r="I727">
        <v>0.99999799146666302</v>
      </c>
      <c r="J727">
        <v>0.956935877001591</v>
      </c>
      <c r="K727" t="s">
        <v>23688</v>
      </c>
      <c r="L727">
        <v>1</v>
      </c>
      <c r="M727" t="s">
        <v>34867</v>
      </c>
      <c r="N727">
        <v>8.3333333333333301E-2</v>
      </c>
      <c r="O727">
        <v>2.8248587570621499E-3</v>
      </c>
    </row>
    <row r="728" spans="1:15">
      <c r="A728" t="s">
        <v>20891</v>
      </c>
      <c r="B728" t="s">
        <v>23511</v>
      </c>
      <c r="C728" t="s">
        <v>35353</v>
      </c>
      <c r="D728">
        <v>68</v>
      </c>
      <c r="E728">
        <v>4023</v>
      </c>
      <c r="F728">
        <v>77</v>
      </c>
      <c r="G728">
        <v>5096</v>
      </c>
      <c r="H728">
        <v>2.3911882993535399E-2</v>
      </c>
      <c r="I728">
        <v>8.2179919713414804E-2</v>
      </c>
      <c r="J728">
        <v>5.7862995749632003E-2</v>
      </c>
      <c r="K728" t="s">
        <v>35354</v>
      </c>
      <c r="L728">
        <v>68</v>
      </c>
      <c r="M728" t="s">
        <v>34867</v>
      </c>
      <c r="N728">
        <v>0.88311688311688297</v>
      </c>
      <c r="O728">
        <v>1.6902808849117601E-2</v>
      </c>
    </row>
    <row r="729" spans="1:15">
      <c r="A729" t="s">
        <v>20891</v>
      </c>
      <c r="B729" t="s">
        <v>23518</v>
      </c>
      <c r="C729" t="s">
        <v>35353</v>
      </c>
      <c r="D729">
        <v>4</v>
      </c>
      <c r="E729">
        <v>519</v>
      </c>
      <c r="F729">
        <v>70</v>
      </c>
      <c r="G729">
        <v>4852</v>
      </c>
      <c r="H729">
        <v>0.95093019172426396</v>
      </c>
      <c r="I729">
        <v>0.99999992706362995</v>
      </c>
      <c r="J729">
        <v>0.94182818615411101</v>
      </c>
      <c r="K729" t="s">
        <v>35258</v>
      </c>
      <c r="L729">
        <v>4</v>
      </c>
      <c r="M729" t="s">
        <v>34867</v>
      </c>
      <c r="N729">
        <v>5.7142857142857099E-2</v>
      </c>
      <c r="O729">
        <v>7.7071290944123296E-3</v>
      </c>
    </row>
    <row r="730" spans="1:15">
      <c r="A730" t="s">
        <v>20891</v>
      </c>
      <c r="B730" t="s">
        <v>23513</v>
      </c>
      <c r="C730" t="s">
        <v>35353</v>
      </c>
      <c r="D730">
        <v>2</v>
      </c>
      <c r="E730">
        <v>354</v>
      </c>
      <c r="F730">
        <v>80</v>
      </c>
      <c r="G730">
        <v>5264</v>
      </c>
      <c r="H730">
        <v>0.97495542877942298</v>
      </c>
      <c r="I730">
        <v>0.99999799146666302</v>
      </c>
      <c r="J730">
        <v>0.956935877001591</v>
      </c>
      <c r="K730" t="s">
        <v>35080</v>
      </c>
      <c r="L730">
        <v>2</v>
      </c>
      <c r="M730" t="s">
        <v>34867</v>
      </c>
      <c r="N730">
        <v>2.5000000000000001E-2</v>
      </c>
      <c r="O730">
        <v>5.6497175141242903E-3</v>
      </c>
    </row>
    <row r="731" spans="1:15">
      <c r="A731" t="s">
        <v>21069</v>
      </c>
      <c r="B731" t="s">
        <v>23511</v>
      </c>
      <c r="C731" t="s">
        <v>35355</v>
      </c>
      <c r="D731">
        <v>60</v>
      </c>
      <c r="E731">
        <v>4023</v>
      </c>
      <c r="F731">
        <v>67</v>
      </c>
      <c r="G731">
        <v>5096</v>
      </c>
      <c r="H731">
        <v>1.75723466314434E-2</v>
      </c>
      <c r="I731">
        <v>6.3248526835155E-2</v>
      </c>
      <c r="J731">
        <v>4.4533375698049701E-2</v>
      </c>
      <c r="K731" t="s">
        <v>35356</v>
      </c>
      <c r="L731">
        <v>60</v>
      </c>
      <c r="M731" t="s">
        <v>34867</v>
      </c>
      <c r="N731">
        <v>0.89552238805970197</v>
      </c>
      <c r="O731">
        <v>1.49142431021626E-2</v>
      </c>
    </row>
    <row r="732" spans="1:15">
      <c r="A732" t="s">
        <v>21069</v>
      </c>
      <c r="B732" t="s">
        <v>23518</v>
      </c>
      <c r="C732" t="s">
        <v>35355</v>
      </c>
      <c r="D732">
        <v>3</v>
      </c>
      <c r="E732">
        <v>519</v>
      </c>
      <c r="F732">
        <v>60</v>
      </c>
      <c r="G732">
        <v>4852</v>
      </c>
      <c r="H732">
        <v>0.96296622439991597</v>
      </c>
      <c r="I732">
        <v>0.99999992706362995</v>
      </c>
      <c r="J732">
        <v>0.94182818615411101</v>
      </c>
      <c r="K732" t="s">
        <v>35357</v>
      </c>
      <c r="L732">
        <v>3</v>
      </c>
      <c r="M732" t="s">
        <v>34867</v>
      </c>
      <c r="N732">
        <v>0.05</v>
      </c>
      <c r="O732">
        <v>5.78034682080925E-3</v>
      </c>
    </row>
    <row r="733" spans="1:15">
      <c r="A733" t="s">
        <v>21069</v>
      </c>
      <c r="B733" t="s">
        <v>23513</v>
      </c>
      <c r="C733" t="s">
        <v>35355</v>
      </c>
      <c r="D733">
        <v>1</v>
      </c>
      <c r="E733">
        <v>354</v>
      </c>
      <c r="F733">
        <v>69</v>
      </c>
      <c r="G733">
        <v>5264</v>
      </c>
      <c r="H733">
        <v>0.99206136450608895</v>
      </c>
      <c r="I733">
        <v>0.99999799146666302</v>
      </c>
      <c r="J733">
        <v>0.956935877001591</v>
      </c>
      <c r="K733" t="s">
        <v>35146</v>
      </c>
      <c r="L733">
        <v>1</v>
      </c>
      <c r="M733" t="s">
        <v>34867</v>
      </c>
      <c r="N733">
        <v>1.4492753623188401E-2</v>
      </c>
      <c r="O733">
        <v>2.8248587570621499E-3</v>
      </c>
    </row>
    <row r="734" spans="1:15">
      <c r="A734" t="s">
        <v>20934</v>
      </c>
      <c r="B734" t="s">
        <v>23513</v>
      </c>
      <c r="C734" t="s">
        <v>35358</v>
      </c>
      <c r="D734">
        <v>4</v>
      </c>
      <c r="E734">
        <v>354</v>
      </c>
      <c r="F734">
        <v>133</v>
      </c>
      <c r="G734">
        <v>5264</v>
      </c>
      <c r="H734">
        <v>0.98201904822834596</v>
      </c>
      <c r="I734">
        <v>0.99999799146666302</v>
      </c>
      <c r="J734">
        <v>0.956935877001591</v>
      </c>
      <c r="K734" t="s">
        <v>35359</v>
      </c>
      <c r="L734">
        <v>4</v>
      </c>
      <c r="M734" t="s">
        <v>34867</v>
      </c>
      <c r="N734">
        <v>3.00751879699248E-2</v>
      </c>
      <c r="O734">
        <v>1.12994350282486E-2</v>
      </c>
    </row>
    <row r="735" spans="1:15">
      <c r="A735" t="s">
        <v>20934</v>
      </c>
      <c r="B735" t="s">
        <v>23518</v>
      </c>
      <c r="C735" t="s">
        <v>35358</v>
      </c>
      <c r="D735">
        <v>3</v>
      </c>
      <c r="E735">
        <v>519</v>
      </c>
      <c r="F735">
        <v>108</v>
      </c>
      <c r="G735">
        <v>4852</v>
      </c>
      <c r="H735">
        <v>0.99956741162389495</v>
      </c>
      <c r="I735">
        <v>0.99999992706362995</v>
      </c>
      <c r="J735">
        <v>0.94182818615411101</v>
      </c>
      <c r="K735" t="s">
        <v>35342</v>
      </c>
      <c r="L735">
        <v>3</v>
      </c>
      <c r="M735" t="s">
        <v>34867</v>
      </c>
      <c r="N735">
        <v>2.7777777777777801E-2</v>
      </c>
      <c r="O735">
        <v>5.78034682080925E-3</v>
      </c>
    </row>
    <row r="736" spans="1:15">
      <c r="A736" t="s">
        <v>20934</v>
      </c>
      <c r="B736" t="s">
        <v>23511</v>
      </c>
      <c r="C736" t="s">
        <v>35358</v>
      </c>
      <c r="D736">
        <v>122</v>
      </c>
      <c r="E736">
        <v>4023</v>
      </c>
      <c r="F736">
        <v>130</v>
      </c>
      <c r="G736">
        <v>5096</v>
      </c>
      <c r="H736" s="34">
        <v>1.9413934977353298E-6</v>
      </c>
      <c r="I736">
        <v>2.9023832791143098E-4</v>
      </c>
      <c r="J736">
        <v>2.0435721028792901E-4</v>
      </c>
      <c r="K736" t="s">
        <v>35360</v>
      </c>
      <c r="L736">
        <v>122</v>
      </c>
      <c r="M736" t="s">
        <v>34867</v>
      </c>
      <c r="N736">
        <v>0.93846153846153801</v>
      </c>
      <c r="O736">
        <v>3.0325627641063901E-2</v>
      </c>
    </row>
    <row r="737" spans="1:15">
      <c r="A737" t="s">
        <v>20942</v>
      </c>
      <c r="B737" t="s">
        <v>23511</v>
      </c>
      <c r="C737" t="s">
        <v>35361</v>
      </c>
      <c r="D737">
        <v>31</v>
      </c>
      <c r="E737">
        <v>4023</v>
      </c>
      <c r="F737">
        <v>36</v>
      </c>
      <c r="G737">
        <v>5096</v>
      </c>
      <c r="H737">
        <v>0.199784460449768</v>
      </c>
      <c r="I737">
        <v>0.409147627907401</v>
      </c>
      <c r="J737">
        <v>0.28808141377039398</v>
      </c>
      <c r="K737" t="s">
        <v>35362</v>
      </c>
      <c r="L737">
        <v>31</v>
      </c>
      <c r="M737" t="s">
        <v>34867</v>
      </c>
      <c r="N737">
        <v>0.86111111111111105</v>
      </c>
      <c r="O737">
        <v>7.7056922694506598E-3</v>
      </c>
    </row>
    <row r="738" spans="1:15">
      <c r="A738" t="s">
        <v>20942</v>
      </c>
      <c r="B738" t="s">
        <v>23518</v>
      </c>
      <c r="C738" t="s">
        <v>35361</v>
      </c>
      <c r="D738">
        <v>3</v>
      </c>
      <c r="E738">
        <v>519</v>
      </c>
      <c r="F738">
        <v>36</v>
      </c>
      <c r="G738">
        <v>4852</v>
      </c>
      <c r="H738">
        <v>0.75665003521167995</v>
      </c>
      <c r="I738">
        <v>0.99999992706362995</v>
      </c>
      <c r="J738">
        <v>0.94182818615411101</v>
      </c>
      <c r="K738" t="s">
        <v>24806</v>
      </c>
      <c r="L738">
        <v>3</v>
      </c>
      <c r="M738" t="s">
        <v>34867</v>
      </c>
      <c r="N738">
        <v>8.3333333333333301E-2</v>
      </c>
      <c r="O738">
        <v>5.78034682080925E-3</v>
      </c>
    </row>
    <row r="739" spans="1:15">
      <c r="A739" t="s">
        <v>20966</v>
      </c>
      <c r="B739" t="s">
        <v>23511</v>
      </c>
      <c r="C739" t="s">
        <v>35363</v>
      </c>
      <c r="D739">
        <v>94</v>
      </c>
      <c r="E739">
        <v>4023</v>
      </c>
      <c r="F739">
        <v>106</v>
      </c>
      <c r="G739">
        <v>5096</v>
      </c>
      <c r="H739">
        <v>6.24894883834621E-3</v>
      </c>
      <c r="I739">
        <v>3.7838863931391298E-2</v>
      </c>
      <c r="J739">
        <v>2.66423967128262E-2</v>
      </c>
      <c r="K739" t="s">
        <v>35364</v>
      </c>
      <c r="L739">
        <v>94</v>
      </c>
      <c r="M739" t="s">
        <v>34867</v>
      </c>
      <c r="N739">
        <v>0.88679245283018904</v>
      </c>
      <c r="O739">
        <v>2.3365647526721399E-2</v>
      </c>
    </row>
    <row r="740" spans="1:15">
      <c r="A740" t="s">
        <v>20966</v>
      </c>
      <c r="B740" t="s">
        <v>23518</v>
      </c>
      <c r="C740" t="s">
        <v>35363</v>
      </c>
      <c r="D740">
        <v>5</v>
      </c>
      <c r="E740">
        <v>519</v>
      </c>
      <c r="F740">
        <v>86</v>
      </c>
      <c r="G740">
        <v>4852</v>
      </c>
      <c r="H740">
        <v>0.96097616739256297</v>
      </c>
      <c r="I740">
        <v>0.99999992706362995</v>
      </c>
      <c r="J740">
        <v>0.94182818615411101</v>
      </c>
      <c r="K740" t="s">
        <v>35365</v>
      </c>
      <c r="L740">
        <v>5</v>
      </c>
      <c r="M740" t="s">
        <v>34867</v>
      </c>
      <c r="N740">
        <v>5.8139534883720902E-2</v>
      </c>
      <c r="O740">
        <v>9.63391136801541E-3</v>
      </c>
    </row>
    <row r="741" spans="1:15">
      <c r="A741" t="s">
        <v>20966</v>
      </c>
      <c r="B741" t="s">
        <v>23513</v>
      </c>
      <c r="C741" t="s">
        <v>35363</v>
      </c>
      <c r="D741">
        <v>5</v>
      </c>
      <c r="E741">
        <v>354</v>
      </c>
      <c r="F741">
        <v>87</v>
      </c>
      <c r="G741">
        <v>5264</v>
      </c>
      <c r="H741">
        <v>0.705662255794967</v>
      </c>
      <c r="I741">
        <v>0.99999799146666302</v>
      </c>
      <c r="J741">
        <v>0.956935877001591</v>
      </c>
      <c r="K741" t="s">
        <v>35366</v>
      </c>
      <c r="L741">
        <v>5</v>
      </c>
      <c r="M741" t="s">
        <v>34867</v>
      </c>
      <c r="N741">
        <v>5.7471264367816098E-2</v>
      </c>
      <c r="O741">
        <v>1.41242937853107E-2</v>
      </c>
    </row>
    <row r="742" spans="1:15">
      <c r="A742" t="s">
        <v>20886</v>
      </c>
      <c r="B742" t="s">
        <v>23511</v>
      </c>
      <c r="C742" t="s">
        <v>35367</v>
      </c>
      <c r="D742">
        <v>44</v>
      </c>
      <c r="E742">
        <v>4023</v>
      </c>
      <c r="F742">
        <v>45</v>
      </c>
      <c r="G742">
        <v>5096</v>
      </c>
      <c r="H742">
        <v>2.9867835233937098E-4</v>
      </c>
      <c r="I742">
        <v>5.2532251382042296E-3</v>
      </c>
      <c r="J742">
        <v>3.6988031249457699E-3</v>
      </c>
      <c r="K742" t="s">
        <v>35368</v>
      </c>
      <c r="L742">
        <v>44</v>
      </c>
      <c r="M742" t="s">
        <v>34867</v>
      </c>
      <c r="N742">
        <v>0.97777777777777797</v>
      </c>
      <c r="O742">
        <v>1.09371116082525E-2</v>
      </c>
    </row>
    <row r="743" spans="1:15">
      <c r="A743" t="s">
        <v>20886</v>
      </c>
      <c r="B743" t="s">
        <v>23513</v>
      </c>
      <c r="C743" t="s">
        <v>35367</v>
      </c>
      <c r="D743">
        <v>1</v>
      </c>
      <c r="E743">
        <v>354</v>
      </c>
      <c r="F743">
        <v>51</v>
      </c>
      <c r="G743">
        <v>5264</v>
      </c>
      <c r="H743">
        <v>0.97178945214616497</v>
      </c>
      <c r="I743">
        <v>0.99999799146666302</v>
      </c>
      <c r="J743">
        <v>0.956935877001591</v>
      </c>
      <c r="K743" t="s">
        <v>27246</v>
      </c>
      <c r="L743">
        <v>1</v>
      </c>
      <c r="M743" t="s">
        <v>34867</v>
      </c>
      <c r="N743">
        <v>1.9607843137254902E-2</v>
      </c>
      <c r="O743">
        <v>2.8248587570621499E-3</v>
      </c>
    </row>
    <row r="744" spans="1:15">
      <c r="A744" t="s">
        <v>20940</v>
      </c>
      <c r="B744" t="s">
        <v>23513</v>
      </c>
      <c r="C744" t="s">
        <v>35369</v>
      </c>
      <c r="D744">
        <v>7</v>
      </c>
      <c r="E744">
        <v>354</v>
      </c>
      <c r="F744">
        <v>96</v>
      </c>
      <c r="G744">
        <v>5264</v>
      </c>
      <c r="H744">
        <v>0.46959884683173198</v>
      </c>
      <c r="I744">
        <v>0.99999799146666302</v>
      </c>
      <c r="J744">
        <v>0.956935877001591</v>
      </c>
      <c r="K744" t="s">
        <v>35370</v>
      </c>
      <c r="L744">
        <v>7</v>
      </c>
      <c r="M744" t="s">
        <v>34867</v>
      </c>
      <c r="N744">
        <v>7.2916666666666699E-2</v>
      </c>
      <c r="O744">
        <v>1.9774011299434999E-2</v>
      </c>
    </row>
    <row r="745" spans="1:15">
      <c r="A745" t="s">
        <v>20940</v>
      </c>
      <c r="B745" t="s">
        <v>23511</v>
      </c>
      <c r="C745" t="s">
        <v>35369</v>
      </c>
      <c r="D745">
        <v>85</v>
      </c>
      <c r="E745">
        <v>4023</v>
      </c>
      <c r="F745">
        <v>89</v>
      </c>
      <c r="G745">
        <v>5096</v>
      </c>
      <c r="H745" s="34">
        <v>9.4585670384647801E-6</v>
      </c>
      <c r="I745">
        <v>4.0555411355249399E-4</v>
      </c>
      <c r="J745">
        <v>2.8555121531596101E-4</v>
      </c>
      <c r="K745" t="s">
        <v>35371</v>
      </c>
      <c r="L745">
        <v>85</v>
      </c>
      <c r="M745" t="s">
        <v>34867</v>
      </c>
      <c r="N745">
        <v>0.95505617977528101</v>
      </c>
      <c r="O745">
        <v>2.1128511061397001E-2</v>
      </c>
    </row>
    <row r="746" spans="1:15">
      <c r="A746" t="s">
        <v>20962</v>
      </c>
      <c r="B746" t="s">
        <v>23518</v>
      </c>
      <c r="C746" t="s">
        <v>35372</v>
      </c>
      <c r="D746">
        <v>2</v>
      </c>
      <c r="E746">
        <v>519</v>
      </c>
      <c r="F746">
        <v>41</v>
      </c>
      <c r="G746">
        <v>4852</v>
      </c>
      <c r="H746">
        <v>0.94353959096780005</v>
      </c>
      <c r="I746">
        <v>0.99999992706362995</v>
      </c>
      <c r="J746">
        <v>0.94182818615411101</v>
      </c>
      <c r="K746" t="s">
        <v>35373</v>
      </c>
      <c r="L746">
        <v>2</v>
      </c>
      <c r="M746" t="s">
        <v>34867</v>
      </c>
      <c r="N746">
        <v>4.8780487804878099E-2</v>
      </c>
      <c r="O746">
        <v>3.85356454720617E-3</v>
      </c>
    </row>
    <row r="747" spans="1:15">
      <c r="A747" t="s">
        <v>20962</v>
      </c>
      <c r="B747" t="s">
        <v>23511</v>
      </c>
      <c r="C747" t="s">
        <v>35372</v>
      </c>
      <c r="D747">
        <v>44</v>
      </c>
      <c r="E747">
        <v>4023</v>
      </c>
      <c r="F747">
        <v>46</v>
      </c>
      <c r="G747">
        <v>5096</v>
      </c>
      <c r="H747">
        <v>1.58708641855013E-3</v>
      </c>
      <c r="I747">
        <v>1.4008741908505901E-2</v>
      </c>
      <c r="J747">
        <v>9.8635746583389198E-3</v>
      </c>
      <c r="K747" t="s">
        <v>35374</v>
      </c>
      <c r="L747">
        <v>44</v>
      </c>
      <c r="M747" t="s">
        <v>34867</v>
      </c>
      <c r="N747">
        <v>0.95652173913043503</v>
      </c>
      <c r="O747">
        <v>1.09371116082525E-2</v>
      </c>
    </row>
    <row r="748" spans="1:15">
      <c r="A748" t="s">
        <v>21008</v>
      </c>
      <c r="B748" t="s">
        <v>23511</v>
      </c>
      <c r="C748" t="s">
        <v>35375</v>
      </c>
      <c r="D748">
        <v>48</v>
      </c>
      <c r="E748">
        <v>4023</v>
      </c>
      <c r="F748">
        <v>52</v>
      </c>
      <c r="G748">
        <v>5096</v>
      </c>
      <c r="H748">
        <v>8.4408700696516001E-3</v>
      </c>
      <c r="I748">
        <v>4.3514140531479797E-2</v>
      </c>
      <c r="J748">
        <v>3.0638366858989501E-2</v>
      </c>
      <c r="K748" t="s">
        <v>35376</v>
      </c>
      <c r="L748">
        <v>48</v>
      </c>
      <c r="M748" t="s">
        <v>34867</v>
      </c>
      <c r="N748">
        <v>0.92307692307692302</v>
      </c>
      <c r="O748">
        <v>1.19313944817301E-2</v>
      </c>
    </row>
    <row r="749" spans="1:15">
      <c r="A749" t="s">
        <v>21008</v>
      </c>
      <c r="B749" t="s">
        <v>23518</v>
      </c>
      <c r="C749" t="s">
        <v>35375</v>
      </c>
      <c r="D749">
        <v>1</v>
      </c>
      <c r="E749">
        <v>519</v>
      </c>
      <c r="F749">
        <v>29</v>
      </c>
      <c r="G749">
        <v>4852</v>
      </c>
      <c r="H749">
        <v>0.96277814075836998</v>
      </c>
      <c r="I749">
        <v>0.99999992706362995</v>
      </c>
      <c r="J749">
        <v>0.94182818615411101</v>
      </c>
      <c r="K749" t="s">
        <v>26103</v>
      </c>
      <c r="L749">
        <v>1</v>
      </c>
      <c r="M749" t="s">
        <v>34867</v>
      </c>
      <c r="N749">
        <v>3.4482758620689703E-2</v>
      </c>
      <c r="O749">
        <v>1.92678227360308E-3</v>
      </c>
    </row>
    <row r="750" spans="1:15">
      <c r="A750" t="s">
        <v>21008</v>
      </c>
      <c r="B750" t="s">
        <v>23513</v>
      </c>
      <c r="C750" t="s">
        <v>35375</v>
      </c>
      <c r="D750">
        <v>2</v>
      </c>
      <c r="E750">
        <v>354</v>
      </c>
      <c r="F750">
        <v>56</v>
      </c>
      <c r="G750">
        <v>5264</v>
      </c>
      <c r="H750">
        <v>0.89912466650793699</v>
      </c>
      <c r="I750">
        <v>0.99999799146666302</v>
      </c>
      <c r="J750">
        <v>0.956935877001591</v>
      </c>
      <c r="K750" t="s">
        <v>23546</v>
      </c>
      <c r="L750">
        <v>2</v>
      </c>
      <c r="M750" t="s">
        <v>34867</v>
      </c>
      <c r="N750">
        <v>3.5714285714285698E-2</v>
      </c>
      <c r="O750">
        <v>5.6497175141242903E-3</v>
      </c>
    </row>
    <row r="751" spans="1:15">
      <c r="A751" t="s">
        <v>20881</v>
      </c>
      <c r="B751" t="s">
        <v>23518</v>
      </c>
      <c r="C751" t="s">
        <v>35377</v>
      </c>
      <c r="D751">
        <v>3</v>
      </c>
      <c r="E751">
        <v>519</v>
      </c>
      <c r="F751">
        <v>63</v>
      </c>
      <c r="G751">
        <v>4852</v>
      </c>
      <c r="H751">
        <v>0.97137200365772702</v>
      </c>
      <c r="I751">
        <v>0.99999992706362995</v>
      </c>
      <c r="J751">
        <v>0.94182818615411101</v>
      </c>
      <c r="K751" t="s">
        <v>35378</v>
      </c>
      <c r="L751">
        <v>3</v>
      </c>
      <c r="M751" t="s">
        <v>34867</v>
      </c>
      <c r="N751">
        <v>4.7619047619047603E-2</v>
      </c>
      <c r="O751">
        <v>5.78034682080925E-3</v>
      </c>
    </row>
    <row r="752" spans="1:15">
      <c r="A752" t="s">
        <v>20881</v>
      </c>
      <c r="B752" t="s">
        <v>23513</v>
      </c>
      <c r="C752" t="s">
        <v>35377</v>
      </c>
      <c r="D752">
        <v>8</v>
      </c>
      <c r="E752">
        <v>354</v>
      </c>
      <c r="F752">
        <v>82</v>
      </c>
      <c r="G752">
        <v>5264</v>
      </c>
      <c r="H752">
        <v>0.184218941653677</v>
      </c>
      <c r="I752">
        <v>0.99999799146666302</v>
      </c>
      <c r="J752">
        <v>0.956935877001591</v>
      </c>
      <c r="K752" t="s">
        <v>35379</v>
      </c>
      <c r="L752">
        <v>8</v>
      </c>
      <c r="M752" t="s">
        <v>34867</v>
      </c>
      <c r="N752">
        <v>9.7560975609756101E-2</v>
      </c>
      <c r="O752">
        <v>2.2598870056497199E-2</v>
      </c>
    </row>
    <row r="753" spans="1:15">
      <c r="A753" t="s">
        <v>20881</v>
      </c>
      <c r="B753" t="s">
        <v>23511</v>
      </c>
      <c r="C753" t="s">
        <v>35377</v>
      </c>
      <c r="D753">
        <v>59</v>
      </c>
      <c r="E753">
        <v>4023</v>
      </c>
      <c r="F753">
        <v>76</v>
      </c>
      <c r="G753">
        <v>5096</v>
      </c>
      <c r="H753">
        <v>0.67219036612094096</v>
      </c>
      <c r="I753">
        <v>0.89044590060874396</v>
      </c>
      <c r="J753">
        <v>0.62696419687290506</v>
      </c>
      <c r="K753" t="s">
        <v>35380</v>
      </c>
      <c r="L753">
        <v>59</v>
      </c>
      <c r="M753" t="s">
        <v>34867</v>
      </c>
      <c r="N753">
        <v>0.77631578947368396</v>
      </c>
      <c r="O753">
        <v>1.46656723837932E-2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25"/>
  <sheetViews>
    <sheetView topLeftCell="A397" zoomScaleSheetLayoutView="100" workbookViewId="0">
      <selection activeCell="B413" sqref="B413"/>
    </sheetView>
  </sheetViews>
  <sheetFormatPr defaultColWidth="9" defaultRowHeight="15"/>
  <cols>
    <col min="1" max="1" width="15.85546875" customWidth="1"/>
    <col min="2" max="2" width="73.85546875" customWidth="1"/>
    <col min="3" max="3" width="8.7109375" customWidth="1"/>
    <col min="4" max="4" width="52.5703125" customWidth="1"/>
  </cols>
  <sheetData>
    <row r="1" spans="1:4">
      <c r="A1" s="19" t="s">
        <v>21182</v>
      </c>
      <c r="B1" s="19" t="s">
        <v>21183</v>
      </c>
      <c r="C1" s="19" t="s">
        <v>21184</v>
      </c>
      <c r="D1" s="19" t="s">
        <v>21185</v>
      </c>
    </row>
    <row r="2" spans="1:4">
      <c r="A2" t="s">
        <v>21186</v>
      </c>
      <c r="B2" t="s">
        <v>21187</v>
      </c>
      <c r="C2">
        <f t="shared" ref="C2:C65" si="0">LEN(B2)</f>
        <v>60</v>
      </c>
      <c r="D2" t="s">
        <v>21188</v>
      </c>
    </row>
    <row r="3" spans="1:4">
      <c r="A3" t="s">
        <v>21189</v>
      </c>
      <c r="B3" t="s">
        <v>21190</v>
      </c>
      <c r="C3">
        <f t="shared" si="0"/>
        <v>60</v>
      </c>
      <c r="D3" t="s">
        <v>21191</v>
      </c>
    </row>
    <row r="4" spans="1:4">
      <c r="A4" t="s">
        <v>21192</v>
      </c>
      <c r="B4" t="s">
        <v>21193</v>
      </c>
      <c r="C4">
        <f t="shared" si="0"/>
        <v>60</v>
      </c>
      <c r="D4" t="s">
        <v>21194</v>
      </c>
    </row>
    <row r="5" spans="1:4">
      <c r="A5" t="s">
        <v>21195</v>
      </c>
      <c r="B5" t="s">
        <v>21196</v>
      </c>
      <c r="C5">
        <f t="shared" si="0"/>
        <v>60</v>
      </c>
      <c r="D5" t="s">
        <v>21197</v>
      </c>
    </row>
    <row r="6" spans="1:4">
      <c r="A6" t="s">
        <v>21198</v>
      </c>
      <c r="B6" t="s">
        <v>21199</v>
      </c>
      <c r="C6">
        <f t="shared" si="0"/>
        <v>60</v>
      </c>
      <c r="D6" t="s">
        <v>21200</v>
      </c>
    </row>
    <row r="7" spans="1:4">
      <c r="A7" t="s">
        <v>21201</v>
      </c>
      <c r="B7" t="s">
        <v>21202</v>
      </c>
      <c r="C7">
        <f t="shared" si="0"/>
        <v>60</v>
      </c>
      <c r="D7" t="s">
        <v>21203</v>
      </c>
    </row>
    <row r="8" spans="1:4">
      <c r="A8" t="s">
        <v>21204</v>
      </c>
      <c r="B8" t="s">
        <v>21205</v>
      </c>
      <c r="C8">
        <f t="shared" si="0"/>
        <v>60</v>
      </c>
      <c r="D8" t="s">
        <v>21206</v>
      </c>
    </row>
    <row r="9" spans="1:4">
      <c r="A9" t="s">
        <v>21207</v>
      </c>
      <c r="B9" t="s">
        <v>21208</v>
      </c>
      <c r="C9">
        <f t="shared" si="0"/>
        <v>60</v>
      </c>
      <c r="D9" t="s">
        <v>21209</v>
      </c>
    </row>
    <row r="10" spans="1:4">
      <c r="A10" t="s">
        <v>21210</v>
      </c>
      <c r="B10" t="s">
        <v>21211</v>
      </c>
      <c r="C10">
        <f t="shared" si="0"/>
        <v>60</v>
      </c>
      <c r="D10" t="s">
        <v>21212</v>
      </c>
    </row>
    <row r="11" spans="1:4">
      <c r="A11" t="s">
        <v>21213</v>
      </c>
      <c r="B11" t="s">
        <v>21214</v>
      </c>
      <c r="C11">
        <f t="shared" si="0"/>
        <v>60</v>
      </c>
      <c r="D11" t="s">
        <v>21215</v>
      </c>
    </row>
    <row r="12" spans="1:4">
      <c r="A12" t="s">
        <v>21216</v>
      </c>
      <c r="B12" t="s">
        <v>21217</v>
      </c>
      <c r="C12">
        <f t="shared" si="0"/>
        <v>60</v>
      </c>
      <c r="D12" t="s">
        <v>21218</v>
      </c>
    </row>
    <row r="13" spans="1:4">
      <c r="A13" t="s">
        <v>21216</v>
      </c>
      <c r="B13" t="s">
        <v>21217</v>
      </c>
      <c r="C13">
        <f t="shared" si="0"/>
        <v>60</v>
      </c>
      <c r="D13" t="s">
        <v>21219</v>
      </c>
    </row>
    <row r="14" spans="1:4">
      <c r="A14" t="s">
        <v>21220</v>
      </c>
      <c r="B14" t="s">
        <v>21221</v>
      </c>
      <c r="C14">
        <f t="shared" si="0"/>
        <v>60</v>
      </c>
      <c r="D14" t="s">
        <v>21222</v>
      </c>
    </row>
    <row r="15" spans="1:4">
      <c r="A15" t="s">
        <v>21223</v>
      </c>
      <c r="B15" t="s">
        <v>21224</v>
      </c>
      <c r="C15">
        <f t="shared" si="0"/>
        <v>60</v>
      </c>
      <c r="D15" t="s">
        <v>21225</v>
      </c>
    </row>
    <row r="16" spans="1:4">
      <c r="A16" t="s">
        <v>21226</v>
      </c>
      <c r="B16" t="s">
        <v>21227</v>
      </c>
      <c r="C16">
        <f t="shared" si="0"/>
        <v>60</v>
      </c>
      <c r="D16" t="s">
        <v>21228</v>
      </c>
    </row>
    <row r="17" spans="1:4">
      <c r="A17" t="s">
        <v>21229</v>
      </c>
      <c r="B17" t="s">
        <v>21230</v>
      </c>
      <c r="C17">
        <f t="shared" si="0"/>
        <v>60</v>
      </c>
      <c r="D17" t="s">
        <v>21231</v>
      </c>
    </row>
    <row r="18" spans="1:4">
      <c r="A18" t="s">
        <v>21232</v>
      </c>
      <c r="B18" t="s">
        <v>21233</v>
      </c>
      <c r="C18">
        <f t="shared" si="0"/>
        <v>60</v>
      </c>
      <c r="D18" t="s">
        <v>21234</v>
      </c>
    </row>
    <row r="19" spans="1:4">
      <c r="A19" t="s">
        <v>21235</v>
      </c>
      <c r="B19" t="s">
        <v>21236</v>
      </c>
      <c r="C19">
        <f t="shared" si="0"/>
        <v>60</v>
      </c>
      <c r="D19" t="s">
        <v>21237</v>
      </c>
    </row>
    <row r="20" spans="1:4">
      <c r="A20" t="s">
        <v>21238</v>
      </c>
      <c r="B20" t="s">
        <v>21239</v>
      </c>
      <c r="C20">
        <f t="shared" si="0"/>
        <v>45</v>
      </c>
      <c r="D20" t="s">
        <v>21240</v>
      </c>
    </row>
    <row r="21" spans="1:4">
      <c r="A21" t="s">
        <v>21241</v>
      </c>
      <c r="B21" t="s">
        <v>21242</v>
      </c>
      <c r="C21">
        <f t="shared" si="0"/>
        <v>60</v>
      </c>
      <c r="D21" t="s">
        <v>21243</v>
      </c>
    </row>
    <row r="22" spans="1:4">
      <c r="A22" t="s">
        <v>21244</v>
      </c>
      <c r="B22" t="s">
        <v>21245</v>
      </c>
      <c r="C22">
        <f t="shared" si="0"/>
        <v>60</v>
      </c>
      <c r="D22" t="s">
        <v>21246</v>
      </c>
    </row>
    <row r="23" spans="1:4">
      <c r="A23" t="s">
        <v>21247</v>
      </c>
      <c r="B23" t="s">
        <v>21248</v>
      </c>
      <c r="C23">
        <f t="shared" si="0"/>
        <v>60</v>
      </c>
      <c r="D23" t="s">
        <v>21249</v>
      </c>
    </row>
    <row r="24" spans="1:4">
      <c r="A24" t="s">
        <v>21250</v>
      </c>
      <c r="B24" t="s">
        <v>21251</v>
      </c>
      <c r="C24">
        <f t="shared" si="0"/>
        <v>60</v>
      </c>
      <c r="D24" t="s">
        <v>21252</v>
      </c>
    </row>
    <row r="25" spans="1:4">
      <c r="A25" t="s">
        <v>21253</v>
      </c>
      <c r="B25" t="s">
        <v>21254</v>
      </c>
      <c r="C25">
        <f t="shared" si="0"/>
        <v>60</v>
      </c>
      <c r="D25" t="s">
        <v>21255</v>
      </c>
    </row>
    <row r="26" spans="1:4">
      <c r="A26" t="s">
        <v>21256</v>
      </c>
      <c r="B26" t="s">
        <v>21257</v>
      </c>
      <c r="C26">
        <f t="shared" si="0"/>
        <v>60</v>
      </c>
      <c r="D26" t="s">
        <v>21258</v>
      </c>
    </row>
    <row r="27" spans="1:4">
      <c r="A27" t="s">
        <v>21259</v>
      </c>
      <c r="B27" t="s">
        <v>21260</v>
      </c>
      <c r="C27">
        <f t="shared" si="0"/>
        <v>60</v>
      </c>
      <c r="D27" t="s">
        <v>21261</v>
      </c>
    </row>
    <row r="28" spans="1:4">
      <c r="A28" t="s">
        <v>21262</v>
      </c>
      <c r="B28" t="s">
        <v>21263</v>
      </c>
      <c r="C28">
        <f t="shared" si="0"/>
        <v>60</v>
      </c>
      <c r="D28" t="s">
        <v>21264</v>
      </c>
    </row>
    <row r="29" spans="1:4">
      <c r="A29" t="s">
        <v>21265</v>
      </c>
      <c r="B29" t="s">
        <v>21266</v>
      </c>
      <c r="C29">
        <f t="shared" si="0"/>
        <v>60</v>
      </c>
      <c r="D29" t="s">
        <v>21267</v>
      </c>
    </row>
    <row r="30" spans="1:4">
      <c r="A30" t="s">
        <v>21268</v>
      </c>
      <c r="B30" t="s">
        <v>21269</v>
      </c>
      <c r="C30">
        <f t="shared" si="0"/>
        <v>60</v>
      </c>
      <c r="D30" t="s">
        <v>21270</v>
      </c>
    </row>
    <row r="31" spans="1:4">
      <c r="A31" t="s">
        <v>21271</v>
      </c>
      <c r="B31" t="s">
        <v>21272</v>
      </c>
      <c r="C31">
        <f t="shared" si="0"/>
        <v>60</v>
      </c>
      <c r="D31" t="s">
        <v>21273</v>
      </c>
    </row>
    <row r="32" spans="1:4">
      <c r="A32" t="s">
        <v>21274</v>
      </c>
      <c r="B32" t="s">
        <v>21275</v>
      </c>
      <c r="C32">
        <f t="shared" si="0"/>
        <v>60</v>
      </c>
      <c r="D32" t="s">
        <v>21276</v>
      </c>
    </row>
    <row r="33" spans="1:4">
      <c r="A33" t="s">
        <v>21277</v>
      </c>
      <c r="B33" t="s">
        <v>21278</v>
      </c>
      <c r="C33">
        <f t="shared" si="0"/>
        <v>60</v>
      </c>
      <c r="D33" t="s">
        <v>21279</v>
      </c>
    </row>
    <row r="34" spans="1:4">
      <c r="A34" t="s">
        <v>21280</v>
      </c>
      <c r="B34" t="s">
        <v>21281</v>
      </c>
      <c r="C34">
        <f t="shared" si="0"/>
        <v>60</v>
      </c>
      <c r="D34" t="s">
        <v>21282</v>
      </c>
    </row>
    <row r="35" spans="1:4">
      <c r="A35" t="s">
        <v>21283</v>
      </c>
      <c r="B35" t="s">
        <v>21284</v>
      </c>
      <c r="C35">
        <f t="shared" si="0"/>
        <v>47</v>
      </c>
      <c r="D35" t="s">
        <v>21285</v>
      </c>
    </row>
    <row r="36" spans="1:4">
      <c r="A36" t="s">
        <v>21286</v>
      </c>
      <c r="B36" t="s">
        <v>21287</v>
      </c>
      <c r="C36">
        <f t="shared" si="0"/>
        <v>45</v>
      </c>
      <c r="D36" t="s">
        <v>21288</v>
      </c>
    </row>
    <row r="37" spans="1:4">
      <c r="A37" t="s">
        <v>21289</v>
      </c>
      <c r="B37" t="s">
        <v>21290</v>
      </c>
      <c r="C37">
        <f t="shared" si="0"/>
        <v>60</v>
      </c>
      <c r="D37" t="s">
        <v>21291</v>
      </c>
    </row>
    <row r="38" spans="1:4">
      <c r="A38" t="s">
        <v>21292</v>
      </c>
      <c r="B38" t="s">
        <v>21293</v>
      </c>
      <c r="C38">
        <f t="shared" si="0"/>
        <v>60</v>
      </c>
      <c r="D38" t="s">
        <v>21294</v>
      </c>
    </row>
    <row r="39" spans="1:4">
      <c r="A39" t="s">
        <v>21295</v>
      </c>
      <c r="B39" s="32" t="s">
        <v>21296</v>
      </c>
      <c r="C39">
        <f t="shared" si="0"/>
        <v>60</v>
      </c>
      <c r="D39" t="s">
        <v>21297</v>
      </c>
    </row>
    <row r="40" spans="1:4">
      <c r="A40" t="s">
        <v>21298</v>
      </c>
      <c r="B40" t="s">
        <v>21299</v>
      </c>
      <c r="C40">
        <f t="shared" si="0"/>
        <v>60</v>
      </c>
      <c r="D40" t="s">
        <v>21300</v>
      </c>
    </row>
    <row r="41" spans="1:4">
      <c r="A41" t="s">
        <v>21301</v>
      </c>
      <c r="B41" t="s">
        <v>21302</v>
      </c>
      <c r="C41">
        <f t="shared" si="0"/>
        <v>60</v>
      </c>
      <c r="D41" t="s">
        <v>21303</v>
      </c>
    </row>
    <row r="42" spans="1:4">
      <c r="A42" t="s">
        <v>21304</v>
      </c>
      <c r="B42" s="33" t="s">
        <v>21305</v>
      </c>
      <c r="C42">
        <f t="shared" si="0"/>
        <v>60</v>
      </c>
      <c r="D42" t="s">
        <v>21306</v>
      </c>
    </row>
    <row r="43" spans="1:4">
      <c r="A43" t="s">
        <v>21307</v>
      </c>
      <c r="B43" t="s">
        <v>21187</v>
      </c>
      <c r="C43">
        <f t="shared" si="0"/>
        <v>60</v>
      </c>
      <c r="D43" t="s">
        <v>21308</v>
      </c>
    </row>
    <row r="44" spans="1:4">
      <c r="A44" t="s">
        <v>21309</v>
      </c>
      <c r="B44" t="s">
        <v>21190</v>
      </c>
      <c r="C44">
        <f t="shared" si="0"/>
        <v>60</v>
      </c>
      <c r="D44" t="s">
        <v>21310</v>
      </c>
    </row>
    <row r="45" spans="1:4">
      <c r="A45" t="s">
        <v>21311</v>
      </c>
      <c r="B45" t="s">
        <v>21312</v>
      </c>
      <c r="C45">
        <f t="shared" si="0"/>
        <v>60</v>
      </c>
      <c r="D45" t="s">
        <v>21313</v>
      </c>
    </row>
    <row r="46" spans="1:4">
      <c r="A46" t="s">
        <v>21311</v>
      </c>
      <c r="B46" t="s">
        <v>21314</v>
      </c>
      <c r="C46">
        <f t="shared" si="0"/>
        <v>60</v>
      </c>
      <c r="D46" t="s">
        <v>21315</v>
      </c>
    </row>
    <row r="47" spans="1:4">
      <c r="A47" t="s">
        <v>21316</v>
      </c>
      <c r="B47" t="s">
        <v>21196</v>
      </c>
      <c r="C47">
        <f t="shared" si="0"/>
        <v>60</v>
      </c>
      <c r="D47" t="s">
        <v>21317</v>
      </c>
    </row>
    <row r="48" spans="1:4">
      <c r="A48" t="s">
        <v>21318</v>
      </c>
      <c r="B48" s="32" t="s">
        <v>21319</v>
      </c>
      <c r="C48">
        <f t="shared" si="0"/>
        <v>60</v>
      </c>
      <c r="D48" t="s">
        <v>21320</v>
      </c>
    </row>
    <row r="49" spans="1:4">
      <c r="A49" t="s">
        <v>21318</v>
      </c>
      <c r="B49" s="32" t="s">
        <v>21319</v>
      </c>
      <c r="C49">
        <f t="shared" si="0"/>
        <v>60</v>
      </c>
      <c r="D49" t="s">
        <v>21321</v>
      </c>
    </row>
    <row r="50" spans="1:4">
      <c r="A50" t="s">
        <v>21322</v>
      </c>
      <c r="B50" t="s">
        <v>21323</v>
      </c>
      <c r="C50">
        <f t="shared" si="0"/>
        <v>60</v>
      </c>
      <c r="D50" t="s">
        <v>21324</v>
      </c>
    </row>
    <row r="51" spans="1:4">
      <c r="A51" t="s">
        <v>21325</v>
      </c>
      <c r="B51" t="s">
        <v>21326</v>
      </c>
      <c r="C51">
        <f t="shared" si="0"/>
        <v>60</v>
      </c>
      <c r="D51" t="s">
        <v>21327</v>
      </c>
    </row>
    <row r="52" spans="1:4">
      <c r="A52" t="s">
        <v>21328</v>
      </c>
      <c r="B52" t="s">
        <v>21329</v>
      </c>
      <c r="C52">
        <f t="shared" si="0"/>
        <v>60</v>
      </c>
      <c r="D52" t="s">
        <v>21330</v>
      </c>
    </row>
    <row r="53" spans="1:4">
      <c r="A53" t="s">
        <v>21331</v>
      </c>
      <c r="B53" t="s">
        <v>21332</v>
      </c>
      <c r="C53">
        <f t="shared" si="0"/>
        <v>60</v>
      </c>
      <c r="D53" t="s">
        <v>21333</v>
      </c>
    </row>
    <row r="54" spans="1:4">
      <c r="A54" t="s">
        <v>21334</v>
      </c>
      <c r="B54" t="s">
        <v>21335</v>
      </c>
      <c r="C54">
        <f t="shared" si="0"/>
        <v>60</v>
      </c>
      <c r="D54" t="s">
        <v>21336</v>
      </c>
    </row>
    <row r="55" spans="1:4">
      <c r="A55" t="s">
        <v>21337</v>
      </c>
      <c r="B55" t="s">
        <v>21217</v>
      </c>
      <c r="C55">
        <f t="shared" si="0"/>
        <v>60</v>
      </c>
      <c r="D55" t="s">
        <v>21338</v>
      </c>
    </row>
    <row r="56" spans="1:4">
      <c r="A56" t="s">
        <v>21339</v>
      </c>
      <c r="B56" t="s">
        <v>21340</v>
      </c>
      <c r="C56">
        <f t="shared" si="0"/>
        <v>60</v>
      </c>
      <c r="D56" t="s">
        <v>21341</v>
      </c>
    </row>
    <row r="57" spans="1:4">
      <c r="A57" t="s">
        <v>21342</v>
      </c>
      <c r="B57" t="s">
        <v>21343</v>
      </c>
      <c r="C57">
        <f t="shared" si="0"/>
        <v>60</v>
      </c>
      <c r="D57" t="s">
        <v>21344</v>
      </c>
    </row>
    <row r="58" spans="1:4">
      <c r="A58" t="s">
        <v>21345</v>
      </c>
      <c r="B58" t="s">
        <v>21346</v>
      </c>
      <c r="C58">
        <f t="shared" si="0"/>
        <v>60</v>
      </c>
      <c r="D58" t="s">
        <v>21347</v>
      </c>
    </row>
    <row r="59" spans="1:4">
      <c r="A59" t="s">
        <v>21348</v>
      </c>
      <c r="B59" t="s">
        <v>21349</v>
      </c>
      <c r="C59">
        <f t="shared" si="0"/>
        <v>60</v>
      </c>
      <c r="D59" t="s">
        <v>21350</v>
      </c>
    </row>
    <row r="60" spans="1:4">
      <c r="A60" t="s">
        <v>21351</v>
      </c>
      <c r="B60" t="s">
        <v>21352</v>
      </c>
      <c r="C60">
        <f t="shared" si="0"/>
        <v>60</v>
      </c>
      <c r="D60" t="s">
        <v>21353</v>
      </c>
    </row>
    <row r="61" spans="1:4">
      <c r="A61" t="s">
        <v>21354</v>
      </c>
      <c r="B61" t="s">
        <v>21355</v>
      </c>
      <c r="C61">
        <f t="shared" si="0"/>
        <v>60</v>
      </c>
      <c r="D61" t="s">
        <v>21356</v>
      </c>
    </row>
    <row r="62" spans="1:4">
      <c r="A62" t="s">
        <v>21357</v>
      </c>
      <c r="B62" t="s">
        <v>21358</v>
      </c>
      <c r="C62">
        <f t="shared" si="0"/>
        <v>60</v>
      </c>
      <c r="D62" t="s">
        <v>21359</v>
      </c>
    </row>
    <row r="63" spans="1:4">
      <c r="A63" t="s">
        <v>21360</v>
      </c>
      <c r="B63" t="s">
        <v>21361</v>
      </c>
      <c r="C63">
        <f t="shared" si="0"/>
        <v>60</v>
      </c>
      <c r="D63" t="s">
        <v>21362</v>
      </c>
    </row>
    <row r="64" spans="1:4">
      <c r="A64" t="s">
        <v>21363</v>
      </c>
      <c r="B64" t="s">
        <v>21364</v>
      </c>
      <c r="C64">
        <f t="shared" si="0"/>
        <v>60</v>
      </c>
      <c r="D64" t="s">
        <v>21365</v>
      </c>
    </row>
    <row r="65" spans="1:4">
      <c r="A65" t="s">
        <v>21366</v>
      </c>
      <c r="B65" t="s">
        <v>21367</v>
      </c>
      <c r="C65">
        <f t="shared" si="0"/>
        <v>60</v>
      </c>
      <c r="D65" t="s">
        <v>21368</v>
      </c>
    </row>
    <row r="66" spans="1:4">
      <c r="A66" t="s">
        <v>21369</v>
      </c>
      <c r="B66" t="s">
        <v>21370</v>
      </c>
      <c r="C66">
        <f t="shared" ref="C66:C88" si="1">LEN(B66)</f>
        <v>60</v>
      </c>
      <c r="D66" t="s">
        <v>21371</v>
      </c>
    </row>
    <row r="67" spans="1:4">
      <c r="A67" t="s">
        <v>21372</v>
      </c>
      <c r="B67" t="s">
        <v>21373</v>
      </c>
      <c r="C67">
        <f t="shared" si="1"/>
        <v>60</v>
      </c>
      <c r="D67" t="s">
        <v>21374</v>
      </c>
    </row>
    <row r="68" spans="1:4">
      <c r="A68" t="s">
        <v>21375</v>
      </c>
      <c r="B68" t="s">
        <v>21376</v>
      </c>
      <c r="C68">
        <f t="shared" si="1"/>
        <v>60</v>
      </c>
      <c r="D68" t="s">
        <v>21377</v>
      </c>
    </row>
    <row r="69" spans="1:4">
      <c r="A69" t="s">
        <v>21378</v>
      </c>
      <c r="B69" t="s">
        <v>21379</v>
      </c>
      <c r="C69">
        <f t="shared" si="1"/>
        <v>60</v>
      </c>
      <c r="D69" t="s">
        <v>21380</v>
      </c>
    </row>
    <row r="70" spans="1:4">
      <c r="A70" t="s">
        <v>21381</v>
      </c>
      <c r="B70" t="s">
        <v>21382</v>
      </c>
      <c r="C70">
        <f t="shared" si="1"/>
        <v>60</v>
      </c>
      <c r="D70" t="s">
        <v>21383</v>
      </c>
    </row>
    <row r="71" spans="1:4">
      <c r="A71" t="s">
        <v>21384</v>
      </c>
      <c r="B71" t="s">
        <v>21266</v>
      </c>
      <c r="C71">
        <f t="shared" si="1"/>
        <v>60</v>
      </c>
      <c r="D71" t="s">
        <v>21385</v>
      </c>
    </row>
    <row r="72" spans="1:4">
      <c r="A72" t="s">
        <v>21386</v>
      </c>
      <c r="B72" t="s">
        <v>21387</v>
      </c>
      <c r="C72">
        <f t="shared" si="1"/>
        <v>60</v>
      </c>
      <c r="D72" t="s">
        <v>21388</v>
      </c>
    </row>
    <row r="73" spans="1:4">
      <c r="A73" t="s">
        <v>21389</v>
      </c>
      <c r="B73" t="s">
        <v>21272</v>
      </c>
      <c r="C73">
        <f t="shared" si="1"/>
        <v>60</v>
      </c>
      <c r="D73" t="s">
        <v>21390</v>
      </c>
    </row>
    <row r="74" spans="1:4">
      <c r="A74" t="s">
        <v>21391</v>
      </c>
      <c r="B74" t="s">
        <v>21392</v>
      </c>
      <c r="C74">
        <f t="shared" si="1"/>
        <v>60</v>
      </c>
      <c r="D74" t="s">
        <v>21393</v>
      </c>
    </row>
    <row r="75" spans="1:4">
      <c r="A75" t="s">
        <v>21391</v>
      </c>
      <c r="B75" t="s">
        <v>21394</v>
      </c>
      <c r="C75">
        <f t="shared" si="1"/>
        <v>60</v>
      </c>
      <c r="D75" t="s">
        <v>21395</v>
      </c>
    </row>
    <row r="76" spans="1:4">
      <c r="A76" t="s">
        <v>21391</v>
      </c>
      <c r="B76" t="s">
        <v>21396</v>
      </c>
      <c r="C76">
        <f t="shared" si="1"/>
        <v>60</v>
      </c>
      <c r="D76" t="s">
        <v>21397</v>
      </c>
    </row>
    <row r="77" spans="1:4">
      <c r="A77" t="s">
        <v>21398</v>
      </c>
      <c r="B77" t="s">
        <v>21399</v>
      </c>
      <c r="C77">
        <f t="shared" si="1"/>
        <v>60</v>
      </c>
      <c r="D77" t="s">
        <v>21400</v>
      </c>
    </row>
    <row r="78" spans="1:4">
      <c r="A78" t="s">
        <v>21401</v>
      </c>
      <c r="B78" t="s">
        <v>21402</v>
      </c>
      <c r="C78">
        <f t="shared" si="1"/>
        <v>60</v>
      </c>
      <c r="D78" t="s">
        <v>21403</v>
      </c>
    </row>
    <row r="79" spans="1:4">
      <c r="A79" t="s">
        <v>21404</v>
      </c>
      <c r="B79" t="s">
        <v>21405</v>
      </c>
      <c r="C79">
        <f t="shared" si="1"/>
        <v>60</v>
      </c>
      <c r="D79" t="s">
        <v>21406</v>
      </c>
    </row>
    <row r="80" spans="1:4">
      <c r="A80" t="s">
        <v>21407</v>
      </c>
      <c r="B80" t="s">
        <v>21408</v>
      </c>
      <c r="C80">
        <f t="shared" si="1"/>
        <v>60</v>
      </c>
      <c r="D80" t="s">
        <v>21409</v>
      </c>
    </row>
    <row r="81" spans="1:4">
      <c r="A81" t="s">
        <v>21410</v>
      </c>
      <c r="B81" t="s">
        <v>21411</v>
      </c>
      <c r="C81">
        <f t="shared" si="1"/>
        <v>60</v>
      </c>
      <c r="D81" t="s">
        <v>21412</v>
      </c>
    </row>
    <row r="82" spans="1:4">
      <c r="A82" t="s">
        <v>21410</v>
      </c>
      <c r="B82" t="s">
        <v>21413</v>
      </c>
      <c r="C82">
        <f t="shared" si="1"/>
        <v>60</v>
      </c>
      <c r="D82" t="s">
        <v>21414</v>
      </c>
    </row>
    <row r="83" spans="1:4">
      <c r="A83" t="s">
        <v>21410</v>
      </c>
      <c r="B83" t="s">
        <v>21415</v>
      </c>
      <c r="C83">
        <f t="shared" si="1"/>
        <v>60</v>
      </c>
      <c r="D83" t="s">
        <v>21416</v>
      </c>
    </row>
    <row r="84" spans="1:4">
      <c r="A84" t="s">
        <v>21417</v>
      </c>
      <c r="B84" t="s">
        <v>21418</v>
      </c>
      <c r="C84">
        <f t="shared" si="1"/>
        <v>60</v>
      </c>
      <c r="D84" t="s">
        <v>21419</v>
      </c>
    </row>
    <row r="85" spans="1:4">
      <c r="A85" t="s">
        <v>21420</v>
      </c>
      <c r="B85" t="s">
        <v>21421</v>
      </c>
      <c r="C85">
        <f t="shared" si="1"/>
        <v>60</v>
      </c>
      <c r="D85" t="s">
        <v>21422</v>
      </c>
    </row>
    <row r="86" spans="1:4">
      <c r="A86" t="s">
        <v>21423</v>
      </c>
      <c r="B86" t="s">
        <v>21424</v>
      </c>
      <c r="C86">
        <f t="shared" si="1"/>
        <v>60</v>
      </c>
      <c r="D86" t="s">
        <v>21425</v>
      </c>
    </row>
    <row r="87" spans="1:4">
      <c r="A87" t="s">
        <v>21426</v>
      </c>
      <c r="B87" t="s">
        <v>21427</v>
      </c>
      <c r="C87">
        <f t="shared" si="1"/>
        <v>60</v>
      </c>
      <c r="D87" t="s">
        <v>21428</v>
      </c>
    </row>
    <row r="88" spans="1:4">
      <c r="A88" t="s">
        <v>21429</v>
      </c>
      <c r="B88" t="s">
        <v>21430</v>
      </c>
      <c r="C88">
        <f t="shared" si="1"/>
        <v>60</v>
      </c>
      <c r="D88" t="s">
        <v>21431</v>
      </c>
    </row>
    <row r="89" spans="1:4">
      <c r="A89" t="s">
        <v>21432</v>
      </c>
      <c r="B89" t="s">
        <v>21433</v>
      </c>
      <c r="C89">
        <v>0</v>
      </c>
      <c r="D89" t="s">
        <v>21433</v>
      </c>
    </row>
    <row r="90" spans="1:4">
      <c r="A90" t="s">
        <v>21434</v>
      </c>
      <c r="B90" t="s">
        <v>21435</v>
      </c>
      <c r="C90">
        <f t="shared" ref="C90:C142" si="2">LEN(B90)</f>
        <v>103</v>
      </c>
      <c r="D90" t="s">
        <v>21436</v>
      </c>
    </row>
    <row r="91" spans="1:4">
      <c r="A91" t="s">
        <v>21437</v>
      </c>
      <c r="B91" t="s">
        <v>21190</v>
      </c>
      <c r="C91">
        <f t="shared" si="2"/>
        <v>60</v>
      </c>
      <c r="D91" t="s">
        <v>21438</v>
      </c>
    </row>
    <row r="92" spans="1:4">
      <c r="A92" t="s">
        <v>21439</v>
      </c>
      <c r="B92" t="s">
        <v>21440</v>
      </c>
      <c r="C92">
        <f t="shared" si="2"/>
        <v>60</v>
      </c>
      <c r="D92" t="s">
        <v>21441</v>
      </c>
    </row>
    <row r="93" spans="1:4">
      <c r="A93" t="s">
        <v>21442</v>
      </c>
      <c r="B93" t="s">
        <v>21443</v>
      </c>
      <c r="C93">
        <f t="shared" si="2"/>
        <v>60</v>
      </c>
      <c r="D93" t="s">
        <v>21444</v>
      </c>
    </row>
    <row r="94" spans="1:4">
      <c r="A94" t="s">
        <v>21445</v>
      </c>
      <c r="B94" t="s">
        <v>21446</v>
      </c>
      <c r="C94">
        <f t="shared" si="2"/>
        <v>60</v>
      </c>
      <c r="D94" t="s">
        <v>21447</v>
      </c>
    </row>
    <row r="95" spans="1:4">
      <c r="A95" t="s">
        <v>21448</v>
      </c>
      <c r="B95" t="s">
        <v>21323</v>
      </c>
      <c r="C95">
        <f t="shared" si="2"/>
        <v>60</v>
      </c>
      <c r="D95" t="s">
        <v>21449</v>
      </c>
    </row>
    <row r="96" spans="1:4">
      <c r="A96" t="s">
        <v>21450</v>
      </c>
      <c r="B96" t="s">
        <v>21451</v>
      </c>
      <c r="C96">
        <f t="shared" si="2"/>
        <v>60</v>
      </c>
      <c r="D96" t="s">
        <v>21452</v>
      </c>
    </row>
    <row r="97" spans="1:4">
      <c r="A97" t="s">
        <v>21453</v>
      </c>
      <c r="B97" t="s">
        <v>21454</v>
      </c>
      <c r="C97">
        <f t="shared" si="2"/>
        <v>60</v>
      </c>
      <c r="D97" t="s">
        <v>21455</v>
      </c>
    </row>
    <row r="98" spans="1:4">
      <c r="A98" t="s">
        <v>21456</v>
      </c>
      <c r="B98" t="s">
        <v>21457</v>
      </c>
      <c r="C98">
        <f t="shared" si="2"/>
        <v>60</v>
      </c>
      <c r="D98" t="s">
        <v>21458</v>
      </c>
    </row>
    <row r="99" spans="1:4">
      <c r="A99" t="s">
        <v>21456</v>
      </c>
      <c r="B99" t="s">
        <v>21459</v>
      </c>
      <c r="C99">
        <f t="shared" si="2"/>
        <v>60</v>
      </c>
      <c r="D99" t="s">
        <v>21460</v>
      </c>
    </row>
    <row r="100" spans="1:4">
      <c r="A100" t="s">
        <v>21461</v>
      </c>
      <c r="B100" t="s">
        <v>21462</v>
      </c>
      <c r="C100">
        <f t="shared" si="2"/>
        <v>60</v>
      </c>
      <c r="D100" t="s">
        <v>21463</v>
      </c>
    </row>
    <row r="101" spans="1:4">
      <c r="A101" t="s">
        <v>21464</v>
      </c>
      <c r="B101" t="s">
        <v>21217</v>
      </c>
      <c r="C101">
        <f t="shared" si="2"/>
        <v>60</v>
      </c>
      <c r="D101" t="s">
        <v>21465</v>
      </c>
    </row>
    <row r="102" spans="1:4">
      <c r="A102" t="s">
        <v>21466</v>
      </c>
      <c r="B102" t="s">
        <v>21467</v>
      </c>
      <c r="C102">
        <f t="shared" si="2"/>
        <v>47</v>
      </c>
      <c r="D102" t="s">
        <v>21468</v>
      </c>
    </row>
    <row r="103" spans="1:4">
      <c r="A103" t="s">
        <v>21469</v>
      </c>
      <c r="B103" t="s">
        <v>21470</v>
      </c>
      <c r="C103">
        <f t="shared" si="2"/>
        <v>60</v>
      </c>
      <c r="D103" t="s">
        <v>21471</v>
      </c>
    </row>
    <row r="104" spans="1:4">
      <c r="A104" t="s">
        <v>21472</v>
      </c>
      <c r="B104" t="s">
        <v>21473</v>
      </c>
      <c r="C104">
        <f t="shared" si="2"/>
        <v>48</v>
      </c>
      <c r="D104" t="s">
        <v>21474</v>
      </c>
    </row>
    <row r="105" spans="1:4">
      <c r="A105" t="s">
        <v>21472</v>
      </c>
      <c r="B105" t="s">
        <v>21473</v>
      </c>
      <c r="C105">
        <f t="shared" si="2"/>
        <v>48</v>
      </c>
      <c r="D105" t="s">
        <v>21475</v>
      </c>
    </row>
    <row r="106" spans="1:4">
      <c r="A106" t="s">
        <v>21476</v>
      </c>
      <c r="B106" t="s">
        <v>21477</v>
      </c>
      <c r="C106">
        <f t="shared" si="2"/>
        <v>60</v>
      </c>
      <c r="D106" t="s">
        <v>21478</v>
      </c>
    </row>
    <row r="107" spans="1:4">
      <c r="A107" t="s">
        <v>21476</v>
      </c>
      <c r="B107" t="s">
        <v>21477</v>
      </c>
      <c r="C107">
        <f t="shared" si="2"/>
        <v>60</v>
      </c>
      <c r="D107" t="s">
        <v>21479</v>
      </c>
    </row>
    <row r="108" spans="1:4">
      <c r="A108" t="s">
        <v>21480</v>
      </c>
      <c r="B108" t="s">
        <v>21481</v>
      </c>
      <c r="C108">
        <f t="shared" si="2"/>
        <v>60</v>
      </c>
      <c r="D108" t="s">
        <v>21482</v>
      </c>
    </row>
    <row r="109" spans="1:4">
      <c r="A109" t="s">
        <v>21480</v>
      </c>
      <c r="B109" t="s">
        <v>21481</v>
      </c>
      <c r="C109">
        <f t="shared" si="2"/>
        <v>60</v>
      </c>
      <c r="D109" t="s">
        <v>21483</v>
      </c>
    </row>
    <row r="110" spans="1:4">
      <c r="A110" t="s">
        <v>21484</v>
      </c>
      <c r="B110" t="s">
        <v>21485</v>
      </c>
      <c r="C110">
        <f t="shared" si="2"/>
        <v>60</v>
      </c>
      <c r="D110" t="s">
        <v>21486</v>
      </c>
    </row>
    <row r="111" spans="1:4">
      <c r="A111" t="s">
        <v>21484</v>
      </c>
      <c r="B111" t="s">
        <v>21485</v>
      </c>
      <c r="C111">
        <f t="shared" si="2"/>
        <v>60</v>
      </c>
      <c r="D111" t="s">
        <v>21487</v>
      </c>
    </row>
    <row r="112" spans="1:4">
      <c r="A112" t="s">
        <v>21488</v>
      </c>
      <c r="B112" t="s">
        <v>21358</v>
      </c>
      <c r="C112">
        <f t="shared" si="2"/>
        <v>60</v>
      </c>
      <c r="D112" t="s">
        <v>21489</v>
      </c>
    </row>
    <row r="113" spans="1:4">
      <c r="A113" t="s">
        <v>21490</v>
      </c>
      <c r="B113" t="s">
        <v>21491</v>
      </c>
      <c r="C113">
        <f t="shared" si="2"/>
        <v>60</v>
      </c>
      <c r="D113" t="s">
        <v>21492</v>
      </c>
    </row>
    <row r="114" spans="1:4">
      <c r="A114" t="s">
        <v>21493</v>
      </c>
      <c r="B114" t="s">
        <v>21494</v>
      </c>
      <c r="C114">
        <f t="shared" si="2"/>
        <v>60</v>
      </c>
      <c r="D114" t="s">
        <v>21495</v>
      </c>
    </row>
    <row r="115" spans="1:4">
      <c r="A115" t="s">
        <v>21496</v>
      </c>
      <c r="B115" t="s">
        <v>21497</v>
      </c>
      <c r="C115">
        <f t="shared" si="2"/>
        <v>60</v>
      </c>
      <c r="D115" t="s">
        <v>21498</v>
      </c>
    </row>
    <row r="116" spans="1:4">
      <c r="A116" t="s">
        <v>21499</v>
      </c>
      <c r="B116" t="s">
        <v>21367</v>
      </c>
      <c r="C116">
        <f t="shared" si="2"/>
        <v>60</v>
      </c>
      <c r="D116" t="s">
        <v>21500</v>
      </c>
    </row>
    <row r="117" spans="1:4">
      <c r="A117" t="s">
        <v>21499</v>
      </c>
      <c r="B117" t="s">
        <v>21367</v>
      </c>
      <c r="C117">
        <f t="shared" si="2"/>
        <v>60</v>
      </c>
      <c r="D117" t="s">
        <v>21501</v>
      </c>
    </row>
    <row r="118" spans="1:4">
      <c r="A118" t="s">
        <v>21502</v>
      </c>
      <c r="B118" t="s">
        <v>21251</v>
      </c>
      <c r="C118">
        <f t="shared" si="2"/>
        <v>60</v>
      </c>
      <c r="D118" t="s">
        <v>21503</v>
      </c>
    </row>
    <row r="119" spans="1:4">
      <c r="A119" t="s">
        <v>21502</v>
      </c>
      <c r="B119" t="s">
        <v>21251</v>
      </c>
      <c r="C119">
        <f t="shared" si="2"/>
        <v>60</v>
      </c>
      <c r="D119" t="s">
        <v>21504</v>
      </c>
    </row>
    <row r="120" spans="1:4">
      <c r="A120" t="s">
        <v>21505</v>
      </c>
      <c r="B120" t="s">
        <v>21506</v>
      </c>
      <c r="C120">
        <f t="shared" si="2"/>
        <v>60</v>
      </c>
      <c r="D120" t="s">
        <v>21507</v>
      </c>
    </row>
    <row r="121" spans="1:4">
      <c r="A121" t="s">
        <v>21505</v>
      </c>
      <c r="B121" t="s">
        <v>21506</v>
      </c>
      <c r="C121">
        <f t="shared" si="2"/>
        <v>60</v>
      </c>
      <c r="D121" t="s">
        <v>21508</v>
      </c>
    </row>
    <row r="122" spans="1:4">
      <c r="A122" t="s">
        <v>21509</v>
      </c>
      <c r="B122" t="s">
        <v>21376</v>
      </c>
      <c r="C122">
        <f t="shared" si="2"/>
        <v>60</v>
      </c>
      <c r="D122" t="s">
        <v>21510</v>
      </c>
    </row>
    <row r="123" spans="1:4">
      <c r="A123" t="s">
        <v>21511</v>
      </c>
      <c r="B123" t="s">
        <v>21260</v>
      </c>
      <c r="C123">
        <f t="shared" si="2"/>
        <v>60</v>
      </c>
      <c r="D123" t="s">
        <v>21512</v>
      </c>
    </row>
    <row r="124" spans="1:4">
      <c r="A124" t="s">
        <v>21511</v>
      </c>
      <c r="B124" t="s">
        <v>21260</v>
      </c>
      <c r="C124">
        <f t="shared" si="2"/>
        <v>60</v>
      </c>
      <c r="D124" t="s">
        <v>21513</v>
      </c>
    </row>
    <row r="125" spans="1:4">
      <c r="A125" t="s">
        <v>21514</v>
      </c>
      <c r="B125" t="s">
        <v>21515</v>
      </c>
      <c r="C125">
        <f t="shared" si="2"/>
        <v>60</v>
      </c>
      <c r="D125" t="s">
        <v>21516</v>
      </c>
    </row>
    <row r="126" spans="1:4">
      <c r="A126" t="s">
        <v>21517</v>
      </c>
      <c r="B126" t="s">
        <v>21266</v>
      </c>
      <c r="C126">
        <f t="shared" si="2"/>
        <v>60</v>
      </c>
      <c r="D126" t="s">
        <v>21518</v>
      </c>
    </row>
    <row r="127" spans="1:4">
      <c r="A127" t="s">
        <v>21519</v>
      </c>
      <c r="B127" t="s">
        <v>21520</v>
      </c>
      <c r="C127">
        <f t="shared" si="2"/>
        <v>60</v>
      </c>
      <c r="D127" t="s">
        <v>21521</v>
      </c>
    </row>
    <row r="128" spans="1:4">
      <c r="A128" t="s">
        <v>21522</v>
      </c>
      <c r="B128" t="s">
        <v>21272</v>
      </c>
      <c r="C128">
        <f t="shared" si="2"/>
        <v>60</v>
      </c>
      <c r="D128" t="s">
        <v>21523</v>
      </c>
    </row>
    <row r="129" spans="1:4">
      <c r="A129" t="s">
        <v>21524</v>
      </c>
      <c r="B129" t="s">
        <v>21525</v>
      </c>
      <c r="C129">
        <f t="shared" si="2"/>
        <v>60</v>
      </c>
      <c r="D129" t="s">
        <v>21526</v>
      </c>
    </row>
    <row r="130" spans="1:4">
      <c r="A130" t="s">
        <v>21527</v>
      </c>
      <c r="B130" t="s">
        <v>21528</v>
      </c>
      <c r="C130">
        <f t="shared" si="2"/>
        <v>60</v>
      </c>
      <c r="D130" t="s">
        <v>21529</v>
      </c>
    </row>
    <row r="131" spans="1:4">
      <c r="A131" t="s">
        <v>21530</v>
      </c>
      <c r="B131" t="s">
        <v>21281</v>
      </c>
      <c r="C131">
        <f t="shared" si="2"/>
        <v>60</v>
      </c>
      <c r="D131" t="s">
        <v>21531</v>
      </c>
    </row>
    <row r="132" spans="1:4">
      <c r="A132" t="s">
        <v>21532</v>
      </c>
      <c r="B132" t="s">
        <v>21405</v>
      </c>
      <c r="C132">
        <f t="shared" si="2"/>
        <v>60</v>
      </c>
      <c r="D132" t="s">
        <v>21533</v>
      </c>
    </row>
    <row r="133" spans="1:4">
      <c r="A133" t="s">
        <v>21532</v>
      </c>
      <c r="B133" t="s">
        <v>21405</v>
      </c>
      <c r="C133">
        <f t="shared" si="2"/>
        <v>60</v>
      </c>
      <c r="D133" t="s">
        <v>21534</v>
      </c>
    </row>
    <row r="134" spans="1:4">
      <c r="A134" t="s">
        <v>21535</v>
      </c>
      <c r="B134" t="s">
        <v>21536</v>
      </c>
      <c r="C134">
        <f t="shared" si="2"/>
        <v>44</v>
      </c>
      <c r="D134" t="s">
        <v>21537</v>
      </c>
    </row>
    <row r="135" spans="1:4">
      <c r="A135" t="s">
        <v>21538</v>
      </c>
      <c r="B135" t="s">
        <v>21539</v>
      </c>
      <c r="C135">
        <f t="shared" si="2"/>
        <v>60</v>
      </c>
      <c r="D135" t="s">
        <v>21540</v>
      </c>
    </row>
    <row r="136" spans="1:4">
      <c r="A136" t="s">
        <v>21541</v>
      </c>
      <c r="B136" t="s">
        <v>21293</v>
      </c>
      <c r="C136">
        <f t="shared" si="2"/>
        <v>60</v>
      </c>
      <c r="D136" t="s">
        <v>21542</v>
      </c>
    </row>
    <row r="137" spans="1:4">
      <c r="A137" t="s">
        <v>21543</v>
      </c>
      <c r="B137" t="s">
        <v>21544</v>
      </c>
      <c r="C137">
        <f t="shared" si="2"/>
        <v>60</v>
      </c>
      <c r="D137" t="s">
        <v>21545</v>
      </c>
    </row>
    <row r="138" spans="1:4">
      <c r="A138" t="s">
        <v>21543</v>
      </c>
      <c r="B138" t="s">
        <v>21544</v>
      </c>
      <c r="C138">
        <f t="shared" si="2"/>
        <v>60</v>
      </c>
      <c r="D138" t="s">
        <v>21546</v>
      </c>
    </row>
    <row r="139" spans="1:4">
      <c r="A139" t="s">
        <v>21547</v>
      </c>
      <c r="B139" t="s">
        <v>21424</v>
      </c>
      <c r="C139">
        <f t="shared" si="2"/>
        <v>60</v>
      </c>
      <c r="D139" t="s">
        <v>21548</v>
      </c>
    </row>
    <row r="140" spans="1:4">
      <c r="A140" t="s">
        <v>21549</v>
      </c>
      <c r="B140" t="s">
        <v>21550</v>
      </c>
      <c r="C140">
        <f t="shared" si="2"/>
        <v>58</v>
      </c>
      <c r="D140" t="s">
        <v>21551</v>
      </c>
    </row>
    <row r="141" spans="1:4">
      <c r="A141" t="s">
        <v>21549</v>
      </c>
      <c r="B141" t="s">
        <v>21552</v>
      </c>
      <c r="C141">
        <f t="shared" si="2"/>
        <v>57</v>
      </c>
      <c r="D141" t="s">
        <v>21553</v>
      </c>
    </row>
    <row r="142" spans="1:4">
      <c r="A142" t="s">
        <v>21554</v>
      </c>
      <c r="B142" t="s">
        <v>21305</v>
      </c>
      <c r="C142">
        <f t="shared" si="2"/>
        <v>60</v>
      </c>
      <c r="D142" t="s">
        <v>21555</v>
      </c>
    </row>
    <row r="143" spans="1:4">
      <c r="A143" t="s">
        <v>21556</v>
      </c>
      <c r="B143" t="s">
        <v>21433</v>
      </c>
      <c r="C143">
        <v>0</v>
      </c>
      <c r="D143" t="s">
        <v>21433</v>
      </c>
    </row>
    <row r="144" spans="1:4">
      <c r="A144" t="s">
        <v>21557</v>
      </c>
      <c r="B144" t="s">
        <v>21558</v>
      </c>
      <c r="C144">
        <f t="shared" ref="C144:C207" si="3">LEN(B144)</f>
        <v>60</v>
      </c>
      <c r="D144" t="s">
        <v>21559</v>
      </c>
    </row>
    <row r="145" spans="1:4">
      <c r="A145" t="s">
        <v>21560</v>
      </c>
      <c r="B145" t="s">
        <v>21190</v>
      </c>
      <c r="C145">
        <f t="shared" si="3"/>
        <v>60</v>
      </c>
      <c r="D145" t="s">
        <v>21561</v>
      </c>
    </row>
    <row r="146" spans="1:4">
      <c r="A146" t="s">
        <v>21560</v>
      </c>
      <c r="B146" t="s">
        <v>21190</v>
      </c>
      <c r="C146">
        <f t="shared" si="3"/>
        <v>60</v>
      </c>
      <c r="D146" t="s">
        <v>21562</v>
      </c>
    </row>
    <row r="147" spans="1:4">
      <c r="A147" t="s">
        <v>21563</v>
      </c>
      <c r="B147" t="s">
        <v>21564</v>
      </c>
      <c r="C147">
        <f t="shared" si="3"/>
        <v>53</v>
      </c>
      <c r="D147" t="s">
        <v>21565</v>
      </c>
    </row>
    <row r="148" spans="1:4">
      <c r="A148" t="s">
        <v>21563</v>
      </c>
      <c r="B148" t="s">
        <v>21564</v>
      </c>
      <c r="C148">
        <f t="shared" si="3"/>
        <v>53</v>
      </c>
      <c r="D148" t="s">
        <v>21566</v>
      </c>
    </row>
    <row r="149" spans="1:4">
      <c r="A149" t="s">
        <v>21567</v>
      </c>
      <c r="B149" t="s">
        <v>21196</v>
      </c>
      <c r="C149">
        <f t="shared" si="3"/>
        <v>60</v>
      </c>
      <c r="D149" t="s">
        <v>21568</v>
      </c>
    </row>
    <row r="150" spans="1:4">
      <c r="A150" t="s">
        <v>21569</v>
      </c>
      <c r="B150" t="s">
        <v>21570</v>
      </c>
      <c r="C150">
        <f t="shared" si="3"/>
        <v>52</v>
      </c>
      <c r="D150" t="s">
        <v>21571</v>
      </c>
    </row>
    <row r="151" spans="1:4">
      <c r="A151" t="s">
        <v>21569</v>
      </c>
      <c r="B151" t="s">
        <v>21572</v>
      </c>
      <c r="C151">
        <f t="shared" si="3"/>
        <v>59</v>
      </c>
      <c r="D151" t="s">
        <v>21573</v>
      </c>
    </row>
    <row r="152" spans="1:4">
      <c r="A152" t="s">
        <v>21569</v>
      </c>
      <c r="B152" t="s">
        <v>21574</v>
      </c>
      <c r="C152">
        <f t="shared" si="3"/>
        <v>59</v>
      </c>
      <c r="D152" t="s">
        <v>21575</v>
      </c>
    </row>
    <row r="153" spans="1:4">
      <c r="A153" t="s">
        <v>21576</v>
      </c>
      <c r="B153" t="s">
        <v>21577</v>
      </c>
      <c r="C153">
        <f t="shared" si="3"/>
        <v>60</v>
      </c>
      <c r="D153" t="s">
        <v>21578</v>
      </c>
    </row>
    <row r="154" spans="1:4">
      <c r="A154" t="s">
        <v>21579</v>
      </c>
      <c r="B154" t="s">
        <v>21580</v>
      </c>
      <c r="C154">
        <f t="shared" si="3"/>
        <v>45</v>
      </c>
      <c r="D154" t="s">
        <v>21581</v>
      </c>
    </row>
    <row r="155" spans="1:4">
      <c r="A155" t="s">
        <v>21582</v>
      </c>
      <c r="B155" t="s">
        <v>21583</v>
      </c>
      <c r="C155">
        <f t="shared" si="3"/>
        <v>60</v>
      </c>
      <c r="D155" t="s">
        <v>21584</v>
      </c>
    </row>
    <row r="156" spans="1:4">
      <c r="A156" t="s">
        <v>21585</v>
      </c>
      <c r="B156" t="s">
        <v>21586</v>
      </c>
      <c r="C156">
        <f t="shared" si="3"/>
        <v>58</v>
      </c>
      <c r="D156" t="s">
        <v>21587</v>
      </c>
    </row>
    <row r="157" spans="1:4">
      <c r="A157" t="s">
        <v>21588</v>
      </c>
      <c r="B157" t="s">
        <v>21589</v>
      </c>
      <c r="C157">
        <f t="shared" si="3"/>
        <v>60</v>
      </c>
      <c r="D157" t="s">
        <v>21590</v>
      </c>
    </row>
    <row r="158" spans="1:4">
      <c r="A158" t="s">
        <v>21591</v>
      </c>
      <c r="B158" t="s">
        <v>21217</v>
      </c>
      <c r="C158">
        <f t="shared" si="3"/>
        <v>60</v>
      </c>
      <c r="D158" t="s">
        <v>21592</v>
      </c>
    </row>
    <row r="159" spans="1:4">
      <c r="A159" t="s">
        <v>21593</v>
      </c>
      <c r="B159" t="s">
        <v>21594</v>
      </c>
      <c r="C159">
        <f t="shared" si="3"/>
        <v>46</v>
      </c>
      <c r="D159" t="s">
        <v>21595</v>
      </c>
    </row>
    <row r="160" spans="1:4">
      <c r="A160" t="s">
        <v>21596</v>
      </c>
      <c r="B160" t="s">
        <v>21224</v>
      </c>
      <c r="C160">
        <f t="shared" si="3"/>
        <v>60</v>
      </c>
      <c r="D160" t="s">
        <v>21597</v>
      </c>
    </row>
    <row r="161" spans="1:4">
      <c r="A161" t="s">
        <v>21598</v>
      </c>
      <c r="B161" t="s">
        <v>21599</v>
      </c>
      <c r="C161">
        <f t="shared" si="3"/>
        <v>60</v>
      </c>
      <c r="D161" t="s">
        <v>21600</v>
      </c>
    </row>
    <row r="162" spans="1:4">
      <c r="A162" t="s">
        <v>21601</v>
      </c>
      <c r="B162" t="s">
        <v>21602</v>
      </c>
      <c r="C162">
        <f t="shared" si="3"/>
        <v>60</v>
      </c>
      <c r="D162" t="s">
        <v>21603</v>
      </c>
    </row>
    <row r="163" spans="1:4">
      <c r="A163" t="s">
        <v>21604</v>
      </c>
      <c r="B163" t="s">
        <v>21605</v>
      </c>
      <c r="C163">
        <f t="shared" si="3"/>
        <v>60</v>
      </c>
      <c r="D163" t="s">
        <v>21606</v>
      </c>
    </row>
    <row r="164" spans="1:4">
      <c r="A164" t="s">
        <v>21607</v>
      </c>
      <c r="B164" t="s">
        <v>21608</v>
      </c>
      <c r="C164">
        <f t="shared" si="3"/>
        <v>60</v>
      </c>
      <c r="D164" t="s">
        <v>21609</v>
      </c>
    </row>
    <row r="165" spans="1:4">
      <c r="A165" t="s">
        <v>21610</v>
      </c>
      <c r="B165" t="s">
        <v>21358</v>
      </c>
      <c r="C165">
        <f t="shared" si="3"/>
        <v>60</v>
      </c>
      <c r="D165" t="s">
        <v>21611</v>
      </c>
    </row>
    <row r="166" spans="1:4">
      <c r="A166" t="s">
        <v>21612</v>
      </c>
      <c r="B166" t="s">
        <v>21613</v>
      </c>
      <c r="C166">
        <f t="shared" si="3"/>
        <v>60</v>
      </c>
      <c r="D166" t="s">
        <v>21614</v>
      </c>
    </row>
    <row r="167" spans="1:4">
      <c r="A167" t="s">
        <v>21615</v>
      </c>
      <c r="B167" t="s">
        <v>21616</v>
      </c>
      <c r="C167">
        <f t="shared" si="3"/>
        <v>60</v>
      </c>
      <c r="D167" t="s">
        <v>21617</v>
      </c>
    </row>
    <row r="168" spans="1:4">
      <c r="A168" t="s">
        <v>21618</v>
      </c>
      <c r="B168" t="s">
        <v>21616</v>
      </c>
      <c r="C168">
        <f t="shared" si="3"/>
        <v>60</v>
      </c>
      <c r="D168" t="s">
        <v>21619</v>
      </c>
    </row>
    <row r="169" spans="1:4">
      <c r="A169" t="s">
        <v>21620</v>
      </c>
      <c r="B169" t="s">
        <v>21621</v>
      </c>
      <c r="C169">
        <f t="shared" si="3"/>
        <v>60</v>
      </c>
      <c r="D169" t="s">
        <v>21622</v>
      </c>
    </row>
    <row r="170" spans="1:4">
      <c r="A170" t="s">
        <v>21623</v>
      </c>
      <c r="B170" t="s">
        <v>21621</v>
      </c>
      <c r="C170">
        <f t="shared" si="3"/>
        <v>60</v>
      </c>
      <c r="D170" t="s">
        <v>21624</v>
      </c>
    </row>
    <row r="171" spans="1:4">
      <c r="A171" t="s">
        <v>21625</v>
      </c>
      <c r="B171" t="s">
        <v>21251</v>
      </c>
      <c r="C171">
        <f t="shared" si="3"/>
        <v>60</v>
      </c>
      <c r="D171" t="s">
        <v>21626</v>
      </c>
    </row>
    <row r="172" spans="1:4">
      <c r="A172" t="s">
        <v>21627</v>
      </c>
      <c r="B172" t="s">
        <v>21628</v>
      </c>
      <c r="C172">
        <f t="shared" si="3"/>
        <v>48</v>
      </c>
      <c r="D172" t="s">
        <v>21629</v>
      </c>
    </row>
    <row r="173" spans="1:4">
      <c r="A173" t="s">
        <v>21627</v>
      </c>
      <c r="B173" t="s">
        <v>21630</v>
      </c>
      <c r="C173">
        <f t="shared" si="3"/>
        <v>60</v>
      </c>
      <c r="D173" t="s">
        <v>21631</v>
      </c>
    </row>
    <row r="174" spans="1:4">
      <c r="A174" t="s">
        <v>21632</v>
      </c>
      <c r="B174" t="s">
        <v>21257</v>
      </c>
      <c r="C174">
        <f t="shared" si="3"/>
        <v>60</v>
      </c>
      <c r="D174" t="s">
        <v>21633</v>
      </c>
    </row>
    <row r="175" spans="1:4">
      <c r="A175" t="s">
        <v>21634</v>
      </c>
      <c r="B175" t="s">
        <v>21260</v>
      </c>
      <c r="C175">
        <f t="shared" si="3"/>
        <v>60</v>
      </c>
      <c r="D175" t="s">
        <v>21635</v>
      </c>
    </row>
    <row r="176" spans="1:4">
      <c r="A176" t="s">
        <v>21636</v>
      </c>
      <c r="B176" t="s">
        <v>21637</v>
      </c>
      <c r="C176">
        <f t="shared" si="3"/>
        <v>60</v>
      </c>
      <c r="D176" t="s">
        <v>21638</v>
      </c>
    </row>
    <row r="177" spans="1:4">
      <c r="A177" t="s">
        <v>21639</v>
      </c>
      <c r="B177" t="s">
        <v>21640</v>
      </c>
      <c r="C177">
        <f t="shared" si="3"/>
        <v>60</v>
      </c>
      <c r="D177" t="s">
        <v>21641</v>
      </c>
    </row>
    <row r="178" spans="1:4">
      <c r="A178" t="s">
        <v>21639</v>
      </c>
      <c r="B178" t="s">
        <v>21640</v>
      </c>
      <c r="C178">
        <f t="shared" si="3"/>
        <v>60</v>
      </c>
      <c r="D178" t="s">
        <v>21642</v>
      </c>
    </row>
    <row r="179" spans="1:4">
      <c r="A179" t="s">
        <v>21643</v>
      </c>
      <c r="B179" t="s">
        <v>21520</v>
      </c>
      <c r="C179">
        <f t="shared" si="3"/>
        <v>60</v>
      </c>
      <c r="D179" t="s">
        <v>21644</v>
      </c>
    </row>
    <row r="180" spans="1:4">
      <c r="A180" t="s">
        <v>21645</v>
      </c>
      <c r="B180" t="s">
        <v>21272</v>
      </c>
      <c r="C180">
        <f t="shared" si="3"/>
        <v>60</v>
      </c>
      <c r="D180" t="s">
        <v>21646</v>
      </c>
    </row>
    <row r="181" spans="1:4">
      <c r="A181" t="s">
        <v>21647</v>
      </c>
      <c r="B181" t="s">
        <v>21525</v>
      </c>
      <c r="C181">
        <f t="shared" si="3"/>
        <v>60</v>
      </c>
      <c r="D181" t="s">
        <v>21648</v>
      </c>
    </row>
    <row r="182" spans="1:4">
      <c r="A182" t="s">
        <v>21649</v>
      </c>
      <c r="B182" t="s">
        <v>21528</v>
      </c>
      <c r="C182">
        <f t="shared" si="3"/>
        <v>60</v>
      </c>
      <c r="D182" t="s">
        <v>21650</v>
      </c>
    </row>
    <row r="183" spans="1:4">
      <c r="A183" t="s">
        <v>21649</v>
      </c>
      <c r="B183" t="s">
        <v>21528</v>
      </c>
      <c r="C183">
        <f t="shared" si="3"/>
        <v>60</v>
      </c>
      <c r="D183" t="s">
        <v>21651</v>
      </c>
    </row>
    <row r="184" spans="1:4">
      <c r="A184" t="s">
        <v>21652</v>
      </c>
      <c r="B184" t="s">
        <v>21653</v>
      </c>
      <c r="C184">
        <f t="shared" si="3"/>
        <v>60</v>
      </c>
      <c r="D184" t="s">
        <v>21654</v>
      </c>
    </row>
    <row r="185" spans="1:4">
      <c r="A185" t="s">
        <v>21655</v>
      </c>
      <c r="B185" t="s">
        <v>21656</v>
      </c>
      <c r="C185">
        <f t="shared" si="3"/>
        <v>51</v>
      </c>
      <c r="D185" t="s">
        <v>21657</v>
      </c>
    </row>
    <row r="186" spans="1:4">
      <c r="A186" t="s">
        <v>21655</v>
      </c>
      <c r="B186" t="s">
        <v>21658</v>
      </c>
      <c r="C186">
        <f t="shared" si="3"/>
        <v>51</v>
      </c>
      <c r="D186" t="s">
        <v>21659</v>
      </c>
    </row>
    <row r="187" spans="1:4">
      <c r="A187" t="s">
        <v>21660</v>
      </c>
      <c r="B187" t="s">
        <v>21661</v>
      </c>
      <c r="C187">
        <f t="shared" si="3"/>
        <v>45</v>
      </c>
      <c r="D187" t="s">
        <v>21662</v>
      </c>
    </row>
    <row r="188" spans="1:4">
      <c r="A188" t="s">
        <v>21663</v>
      </c>
      <c r="B188" t="s">
        <v>21664</v>
      </c>
      <c r="C188">
        <f t="shared" si="3"/>
        <v>59</v>
      </c>
      <c r="D188" t="s">
        <v>21665</v>
      </c>
    </row>
    <row r="189" spans="1:4">
      <c r="A189" t="s">
        <v>21666</v>
      </c>
      <c r="B189" t="s">
        <v>21293</v>
      </c>
      <c r="C189">
        <f t="shared" si="3"/>
        <v>60</v>
      </c>
      <c r="D189" t="s">
        <v>21667</v>
      </c>
    </row>
    <row r="190" spans="1:4">
      <c r="A190" t="s">
        <v>21668</v>
      </c>
      <c r="B190" t="s">
        <v>21669</v>
      </c>
      <c r="C190">
        <f t="shared" si="3"/>
        <v>60</v>
      </c>
      <c r="D190" t="s">
        <v>21670</v>
      </c>
    </row>
    <row r="191" spans="1:4">
      <c r="A191" t="s">
        <v>21668</v>
      </c>
      <c r="B191" t="s">
        <v>21669</v>
      </c>
      <c r="C191">
        <f t="shared" si="3"/>
        <v>60</v>
      </c>
      <c r="D191" t="s">
        <v>21671</v>
      </c>
    </row>
    <row r="192" spans="1:4">
      <c r="A192" t="s">
        <v>21672</v>
      </c>
      <c r="B192" t="s">
        <v>21673</v>
      </c>
      <c r="C192">
        <f t="shared" si="3"/>
        <v>60</v>
      </c>
      <c r="D192" t="s">
        <v>21674</v>
      </c>
    </row>
    <row r="193" spans="1:4">
      <c r="A193" t="s">
        <v>21675</v>
      </c>
      <c r="B193" t="s">
        <v>21552</v>
      </c>
      <c r="C193">
        <f t="shared" si="3"/>
        <v>57</v>
      </c>
      <c r="D193" t="s">
        <v>21676</v>
      </c>
    </row>
    <row r="194" spans="1:4">
      <c r="A194" t="s">
        <v>21675</v>
      </c>
      <c r="B194" t="s">
        <v>21552</v>
      </c>
      <c r="C194">
        <f t="shared" si="3"/>
        <v>57</v>
      </c>
      <c r="D194" t="s">
        <v>21677</v>
      </c>
    </row>
    <row r="195" spans="1:4">
      <c r="A195" t="s">
        <v>21678</v>
      </c>
      <c r="B195" t="s">
        <v>21305</v>
      </c>
      <c r="C195">
        <f t="shared" si="3"/>
        <v>60</v>
      </c>
      <c r="D195" t="s">
        <v>21679</v>
      </c>
    </row>
    <row r="196" spans="1:4">
      <c r="A196" t="s">
        <v>21680</v>
      </c>
      <c r="B196" t="s">
        <v>21681</v>
      </c>
      <c r="C196">
        <f t="shared" si="3"/>
        <v>60</v>
      </c>
      <c r="D196" t="s">
        <v>21682</v>
      </c>
    </row>
    <row r="197" spans="1:4">
      <c r="A197" t="s">
        <v>21683</v>
      </c>
      <c r="B197" t="s">
        <v>21187</v>
      </c>
      <c r="C197">
        <f t="shared" si="3"/>
        <v>60</v>
      </c>
      <c r="D197" t="s">
        <v>21684</v>
      </c>
    </row>
    <row r="198" spans="1:4">
      <c r="A198" t="s">
        <v>21683</v>
      </c>
      <c r="B198" t="s">
        <v>21187</v>
      </c>
      <c r="C198">
        <f t="shared" si="3"/>
        <v>60</v>
      </c>
      <c r="D198" t="s">
        <v>21685</v>
      </c>
    </row>
    <row r="199" spans="1:4">
      <c r="A199" t="s">
        <v>21686</v>
      </c>
      <c r="B199" t="s">
        <v>21687</v>
      </c>
      <c r="C199">
        <f t="shared" si="3"/>
        <v>60</v>
      </c>
      <c r="D199" t="s">
        <v>21688</v>
      </c>
    </row>
    <row r="200" spans="1:4">
      <c r="A200" t="s">
        <v>21689</v>
      </c>
      <c r="B200" t="s">
        <v>21690</v>
      </c>
      <c r="C200">
        <f t="shared" si="3"/>
        <v>60</v>
      </c>
      <c r="D200" t="s">
        <v>21691</v>
      </c>
    </row>
    <row r="201" spans="1:4">
      <c r="A201" t="s">
        <v>21689</v>
      </c>
      <c r="B201" t="s">
        <v>21692</v>
      </c>
      <c r="C201">
        <f t="shared" si="3"/>
        <v>60</v>
      </c>
      <c r="D201" t="s">
        <v>21693</v>
      </c>
    </row>
    <row r="202" spans="1:4">
      <c r="A202" t="s">
        <v>21694</v>
      </c>
      <c r="B202" t="s">
        <v>21196</v>
      </c>
      <c r="C202">
        <f t="shared" si="3"/>
        <v>60</v>
      </c>
      <c r="D202" t="s">
        <v>21695</v>
      </c>
    </row>
    <row r="203" spans="1:4">
      <c r="A203" t="s">
        <v>21696</v>
      </c>
      <c r="B203" s="3" t="s">
        <v>21697</v>
      </c>
      <c r="C203">
        <f t="shared" si="3"/>
        <v>53</v>
      </c>
      <c r="D203" t="s">
        <v>21698</v>
      </c>
    </row>
    <row r="204" spans="1:4">
      <c r="A204" t="s">
        <v>21696</v>
      </c>
      <c r="B204" t="s">
        <v>21699</v>
      </c>
      <c r="C204">
        <f t="shared" si="3"/>
        <v>60</v>
      </c>
      <c r="D204" t="s">
        <v>21700</v>
      </c>
    </row>
    <row r="205" spans="1:4">
      <c r="A205" t="s">
        <v>21701</v>
      </c>
      <c r="B205" t="s">
        <v>21702</v>
      </c>
      <c r="C205">
        <f t="shared" si="3"/>
        <v>60</v>
      </c>
      <c r="D205" t="s">
        <v>21703</v>
      </c>
    </row>
    <row r="206" spans="1:4">
      <c r="A206" t="s">
        <v>21704</v>
      </c>
      <c r="B206" t="s">
        <v>21705</v>
      </c>
      <c r="C206">
        <f t="shared" si="3"/>
        <v>60</v>
      </c>
      <c r="D206" t="s">
        <v>21706</v>
      </c>
    </row>
    <row r="207" spans="1:4">
      <c r="A207" t="s">
        <v>21707</v>
      </c>
      <c r="B207" t="s">
        <v>21329</v>
      </c>
      <c r="C207">
        <f t="shared" si="3"/>
        <v>60</v>
      </c>
      <c r="D207" t="s">
        <v>21708</v>
      </c>
    </row>
    <row r="208" spans="1:4">
      <c r="A208" t="s">
        <v>21709</v>
      </c>
      <c r="B208" t="s">
        <v>21710</v>
      </c>
      <c r="C208">
        <f t="shared" ref="C208:C219" si="4">LEN(B208)</f>
        <v>60</v>
      </c>
      <c r="D208" t="s">
        <v>21711</v>
      </c>
    </row>
    <row r="209" spans="1:4">
      <c r="A209" t="s">
        <v>21709</v>
      </c>
      <c r="B209" t="s">
        <v>21459</v>
      </c>
      <c r="C209">
        <f t="shared" si="4"/>
        <v>60</v>
      </c>
      <c r="D209" t="s">
        <v>21712</v>
      </c>
    </row>
    <row r="210" spans="1:4">
      <c r="A210" t="s">
        <v>21709</v>
      </c>
      <c r="B210" t="s">
        <v>21713</v>
      </c>
      <c r="C210">
        <f t="shared" si="4"/>
        <v>60</v>
      </c>
      <c r="D210" t="s">
        <v>21714</v>
      </c>
    </row>
    <row r="211" spans="1:4">
      <c r="A211" t="s">
        <v>21709</v>
      </c>
      <c r="B211" t="s">
        <v>21459</v>
      </c>
      <c r="C211">
        <f t="shared" si="4"/>
        <v>60</v>
      </c>
      <c r="D211" t="s">
        <v>21715</v>
      </c>
    </row>
    <row r="212" spans="1:4">
      <c r="A212" t="s">
        <v>21716</v>
      </c>
      <c r="B212" t="s">
        <v>21717</v>
      </c>
      <c r="C212">
        <f t="shared" si="4"/>
        <v>60</v>
      </c>
      <c r="D212" t="s">
        <v>21718</v>
      </c>
    </row>
    <row r="213" spans="1:4">
      <c r="A213" t="s">
        <v>21719</v>
      </c>
      <c r="B213" t="s">
        <v>21217</v>
      </c>
      <c r="C213">
        <f t="shared" si="4"/>
        <v>60</v>
      </c>
      <c r="D213" t="s">
        <v>21720</v>
      </c>
    </row>
    <row r="214" spans="1:4">
      <c r="A214" t="s">
        <v>21721</v>
      </c>
      <c r="B214" t="s">
        <v>21340</v>
      </c>
      <c r="C214">
        <f t="shared" si="4"/>
        <v>60</v>
      </c>
      <c r="D214" t="s">
        <v>21722</v>
      </c>
    </row>
    <row r="215" spans="1:4">
      <c r="A215" t="s">
        <v>21723</v>
      </c>
      <c r="B215" t="s">
        <v>21724</v>
      </c>
      <c r="C215">
        <f t="shared" si="4"/>
        <v>60</v>
      </c>
      <c r="D215" t="s">
        <v>21725</v>
      </c>
    </row>
    <row r="216" spans="1:4">
      <c r="A216" t="s">
        <v>21723</v>
      </c>
      <c r="B216" t="s">
        <v>21724</v>
      </c>
      <c r="C216">
        <f t="shared" si="4"/>
        <v>60</v>
      </c>
      <c r="D216" t="s">
        <v>21726</v>
      </c>
    </row>
    <row r="217" spans="1:4">
      <c r="A217" t="s">
        <v>21727</v>
      </c>
      <c r="B217" t="s">
        <v>21599</v>
      </c>
      <c r="C217">
        <f t="shared" si="4"/>
        <v>60</v>
      </c>
      <c r="D217" t="s">
        <v>21728</v>
      </c>
    </row>
    <row r="218" spans="1:4">
      <c r="A218" t="s">
        <v>21729</v>
      </c>
      <c r="B218" t="s">
        <v>21730</v>
      </c>
      <c r="C218">
        <f t="shared" si="4"/>
        <v>60</v>
      </c>
      <c r="D218" t="s">
        <v>21731</v>
      </c>
    </row>
    <row r="219" spans="1:4">
      <c r="A219" t="s">
        <v>21732</v>
      </c>
      <c r="B219" t="s">
        <v>21733</v>
      </c>
      <c r="C219">
        <f t="shared" si="4"/>
        <v>60</v>
      </c>
      <c r="D219" t="s">
        <v>21734</v>
      </c>
    </row>
    <row r="220" spans="1:4">
      <c r="A220" t="s">
        <v>21735</v>
      </c>
      <c r="B220" t="s">
        <v>21433</v>
      </c>
      <c r="C220">
        <v>0</v>
      </c>
      <c r="D220" t="s">
        <v>21433</v>
      </c>
    </row>
    <row r="221" spans="1:4">
      <c r="A221" t="s">
        <v>21736</v>
      </c>
      <c r="B221" t="s">
        <v>21358</v>
      </c>
      <c r="C221">
        <f t="shared" ref="C221:C244" si="5">LEN(B221)</f>
        <v>60</v>
      </c>
      <c r="D221" t="s">
        <v>21737</v>
      </c>
    </row>
    <row r="222" spans="1:4">
      <c r="A222" t="s">
        <v>21738</v>
      </c>
      <c r="B222" t="s">
        <v>21739</v>
      </c>
      <c r="C222">
        <f t="shared" si="5"/>
        <v>60</v>
      </c>
      <c r="D222" t="s">
        <v>21740</v>
      </c>
    </row>
    <row r="223" spans="1:4">
      <c r="A223" t="s">
        <v>21741</v>
      </c>
      <c r="B223" t="s">
        <v>21742</v>
      </c>
      <c r="C223">
        <f t="shared" si="5"/>
        <v>60</v>
      </c>
      <c r="D223" t="s">
        <v>21743</v>
      </c>
    </row>
    <row r="224" spans="1:4">
      <c r="A224" t="s">
        <v>21744</v>
      </c>
      <c r="B224" t="s">
        <v>21367</v>
      </c>
      <c r="C224">
        <f t="shared" si="5"/>
        <v>60</v>
      </c>
      <c r="D224" t="s">
        <v>21745</v>
      </c>
    </row>
    <row r="225" spans="1:4">
      <c r="A225" t="s">
        <v>21746</v>
      </c>
      <c r="B225" t="s">
        <v>21370</v>
      </c>
      <c r="C225">
        <f t="shared" si="5"/>
        <v>60</v>
      </c>
      <c r="D225" t="s">
        <v>21747</v>
      </c>
    </row>
    <row r="226" spans="1:4">
      <c r="A226" t="s">
        <v>21748</v>
      </c>
      <c r="B226" t="s">
        <v>21749</v>
      </c>
      <c r="C226">
        <f t="shared" si="5"/>
        <v>60</v>
      </c>
      <c r="D226" t="s">
        <v>21750</v>
      </c>
    </row>
    <row r="227" spans="1:4">
      <c r="A227" t="s">
        <v>21751</v>
      </c>
      <c r="B227" t="s">
        <v>21376</v>
      </c>
      <c r="C227">
        <f t="shared" si="5"/>
        <v>60</v>
      </c>
      <c r="D227" t="s">
        <v>21752</v>
      </c>
    </row>
    <row r="228" spans="1:4">
      <c r="A228" t="s">
        <v>21753</v>
      </c>
      <c r="B228" t="s">
        <v>21260</v>
      </c>
      <c r="C228">
        <f t="shared" si="5"/>
        <v>60</v>
      </c>
      <c r="D228" t="s">
        <v>21754</v>
      </c>
    </row>
    <row r="229" spans="1:4">
      <c r="A229" t="s">
        <v>21755</v>
      </c>
      <c r="B229" t="s">
        <v>21756</v>
      </c>
      <c r="C229">
        <f t="shared" si="5"/>
        <v>60</v>
      </c>
      <c r="D229" t="s">
        <v>21757</v>
      </c>
    </row>
    <row r="230" spans="1:4">
      <c r="A230" t="s">
        <v>21758</v>
      </c>
      <c r="B230" t="s">
        <v>21266</v>
      </c>
      <c r="C230">
        <f t="shared" si="5"/>
        <v>60</v>
      </c>
      <c r="D230" t="s">
        <v>21759</v>
      </c>
    </row>
    <row r="231" spans="1:4">
      <c r="A231" t="s">
        <v>21760</v>
      </c>
      <c r="B231" t="s">
        <v>21387</v>
      </c>
      <c r="C231">
        <f t="shared" si="5"/>
        <v>60</v>
      </c>
      <c r="D231" t="s">
        <v>21761</v>
      </c>
    </row>
    <row r="232" spans="1:4">
      <c r="A232" t="s">
        <v>21762</v>
      </c>
      <c r="B232" t="s">
        <v>21272</v>
      </c>
      <c r="C232">
        <f t="shared" si="5"/>
        <v>60</v>
      </c>
      <c r="D232" t="s">
        <v>21763</v>
      </c>
    </row>
    <row r="233" spans="1:4">
      <c r="A233" t="s">
        <v>21764</v>
      </c>
      <c r="B233" t="s">
        <v>21525</v>
      </c>
      <c r="C233">
        <f t="shared" si="5"/>
        <v>60</v>
      </c>
      <c r="D233" t="s">
        <v>21765</v>
      </c>
    </row>
    <row r="234" spans="1:4">
      <c r="A234" t="s">
        <v>21766</v>
      </c>
      <c r="B234" t="s">
        <v>21767</v>
      </c>
      <c r="C234">
        <f t="shared" si="5"/>
        <v>60</v>
      </c>
      <c r="D234" t="s">
        <v>21768</v>
      </c>
    </row>
    <row r="235" spans="1:4">
      <c r="A235" t="s">
        <v>21769</v>
      </c>
      <c r="B235" t="s">
        <v>21770</v>
      </c>
      <c r="C235">
        <f t="shared" si="5"/>
        <v>60</v>
      </c>
      <c r="D235" t="s">
        <v>21771</v>
      </c>
    </row>
    <row r="236" spans="1:4">
      <c r="A236" t="s">
        <v>21772</v>
      </c>
      <c r="B236" t="s">
        <v>21405</v>
      </c>
      <c r="C236">
        <f t="shared" si="5"/>
        <v>60</v>
      </c>
      <c r="D236" t="s">
        <v>21773</v>
      </c>
    </row>
    <row r="237" spans="1:4">
      <c r="A237" t="s">
        <v>21774</v>
      </c>
      <c r="B237" t="s">
        <v>21775</v>
      </c>
      <c r="C237">
        <f t="shared" si="5"/>
        <v>60</v>
      </c>
      <c r="D237" t="s">
        <v>21776</v>
      </c>
    </row>
    <row r="238" spans="1:4">
      <c r="A238" t="s">
        <v>21777</v>
      </c>
      <c r="B238" t="s">
        <v>21778</v>
      </c>
      <c r="C238">
        <f t="shared" si="5"/>
        <v>60</v>
      </c>
      <c r="D238" t="s">
        <v>21779</v>
      </c>
    </row>
    <row r="239" spans="1:4">
      <c r="A239" t="s">
        <v>21780</v>
      </c>
      <c r="B239" t="s">
        <v>21293</v>
      </c>
      <c r="C239">
        <f t="shared" si="5"/>
        <v>60</v>
      </c>
      <c r="D239" t="s">
        <v>21781</v>
      </c>
    </row>
    <row r="240" spans="1:4">
      <c r="A240" t="s">
        <v>21780</v>
      </c>
      <c r="B240" t="s">
        <v>21293</v>
      </c>
      <c r="C240">
        <f t="shared" si="5"/>
        <v>60</v>
      </c>
      <c r="D240" t="s">
        <v>21782</v>
      </c>
    </row>
    <row r="241" spans="1:4">
      <c r="A241" t="s">
        <v>21783</v>
      </c>
      <c r="B241" t="s">
        <v>21784</v>
      </c>
      <c r="C241">
        <f t="shared" si="5"/>
        <v>60</v>
      </c>
      <c r="D241" t="s">
        <v>21785</v>
      </c>
    </row>
    <row r="242" spans="1:4">
      <c r="A242" t="s">
        <v>21786</v>
      </c>
      <c r="B242" t="s">
        <v>21787</v>
      </c>
      <c r="C242">
        <f t="shared" si="5"/>
        <v>60</v>
      </c>
      <c r="D242" t="s">
        <v>21788</v>
      </c>
    </row>
    <row r="243" spans="1:4">
      <c r="A243" t="s">
        <v>21789</v>
      </c>
      <c r="B243" t="s">
        <v>21790</v>
      </c>
      <c r="C243">
        <f t="shared" si="5"/>
        <v>57</v>
      </c>
      <c r="D243" t="s">
        <v>21791</v>
      </c>
    </row>
    <row r="244" spans="1:4">
      <c r="A244" t="s">
        <v>21792</v>
      </c>
      <c r="B244" t="s">
        <v>21430</v>
      </c>
      <c r="C244">
        <f t="shared" si="5"/>
        <v>60</v>
      </c>
      <c r="D244" t="s">
        <v>21793</v>
      </c>
    </row>
    <row r="245" spans="1:4">
      <c r="A245" t="s">
        <v>21794</v>
      </c>
      <c r="B245" t="s">
        <v>21433</v>
      </c>
      <c r="C245">
        <v>0</v>
      </c>
      <c r="D245" t="s">
        <v>21433</v>
      </c>
    </row>
    <row r="246" spans="1:4">
      <c r="A246" t="s">
        <v>21794</v>
      </c>
      <c r="B246" t="s">
        <v>21433</v>
      </c>
      <c r="C246">
        <v>0</v>
      </c>
      <c r="D246" t="s">
        <v>21433</v>
      </c>
    </row>
    <row r="247" spans="1:4">
      <c r="A247" t="s">
        <v>21795</v>
      </c>
      <c r="B247" t="s">
        <v>21796</v>
      </c>
      <c r="C247">
        <f t="shared" ref="C247:C262" si="6">LEN(B247)</f>
        <v>60</v>
      </c>
      <c r="D247" t="s">
        <v>21797</v>
      </c>
    </row>
    <row r="248" spans="1:4">
      <c r="A248" t="s">
        <v>21798</v>
      </c>
      <c r="B248" t="s">
        <v>21799</v>
      </c>
      <c r="C248">
        <f t="shared" si="6"/>
        <v>59</v>
      </c>
      <c r="D248" t="s">
        <v>21800</v>
      </c>
    </row>
    <row r="249" spans="1:4">
      <c r="A249" t="s">
        <v>21801</v>
      </c>
      <c r="B249" t="s">
        <v>21802</v>
      </c>
      <c r="C249">
        <f t="shared" si="6"/>
        <v>56</v>
      </c>
      <c r="D249" t="s">
        <v>21803</v>
      </c>
    </row>
    <row r="250" spans="1:4">
      <c r="A250" t="s">
        <v>21804</v>
      </c>
      <c r="B250" t="s">
        <v>21196</v>
      </c>
      <c r="C250">
        <f t="shared" si="6"/>
        <v>60</v>
      </c>
      <c r="D250" t="s">
        <v>21805</v>
      </c>
    </row>
    <row r="251" spans="1:4">
      <c r="A251" t="s">
        <v>21806</v>
      </c>
      <c r="B251" t="s">
        <v>21807</v>
      </c>
      <c r="C251">
        <f t="shared" si="6"/>
        <v>52</v>
      </c>
      <c r="D251" t="s">
        <v>21808</v>
      </c>
    </row>
    <row r="252" spans="1:4">
      <c r="A252" t="s">
        <v>21806</v>
      </c>
      <c r="B252" t="s">
        <v>21807</v>
      </c>
      <c r="C252">
        <f t="shared" si="6"/>
        <v>52</v>
      </c>
      <c r="D252" t="s">
        <v>21809</v>
      </c>
    </row>
    <row r="253" spans="1:4">
      <c r="A253" t="s">
        <v>21806</v>
      </c>
      <c r="B253" t="s">
        <v>21810</v>
      </c>
      <c r="C253">
        <f t="shared" si="6"/>
        <v>52</v>
      </c>
      <c r="D253" t="s">
        <v>21811</v>
      </c>
    </row>
    <row r="254" spans="1:4">
      <c r="A254" t="s">
        <v>21812</v>
      </c>
      <c r="B254" t="s">
        <v>21813</v>
      </c>
      <c r="C254">
        <f t="shared" si="6"/>
        <v>53</v>
      </c>
      <c r="D254" t="s">
        <v>21814</v>
      </c>
    </row>
    <row r="255" spans="1:4">
      <c r="A255" t="s">
        <v>21815</v>
      </c>
      <c r="B255" t="s">
        <v>21816</v>
      </c>
      <c r="C255">
        <f t="shared" si="6"/>
        <v>60</v>
      </c>
      <c r="D255" t="s">
        <v>21817</v>
      </c>
    </row>
    <row r="256" spans="1:4">
      <c r="A256" t="s">
        <v>21818</v>
      </c>
      <c r="B256" t="s">
        <v>21819</v>
      </c>
      <c r="C256">
        <f t="shared" si="6"/>
        <v>60</v>
      </c>
      <c r="D256" t="s">
        <v>21820</v>
      </c>
    </row>
    <row r="257" spans="1:4">
      <c r="A257" t="s">
        <v>21821</v>
      </c>
      <c r="B257" t="s">
        <v>21822</v>
      </c>
      <c r="C257">
        <f t="shared" si="6"/>
        <v>60</v>
      </c>
      <c r="D257" t="s">
        <v>21823</v>
      </c>
    </row>
    <row r="258" spans="1:4">
      <c r="A258" t="s">
        <v>21824</v>
      </c>
      <c r="B258" t="s">
        <v>21589</v>
      </c>
      <c r="C258">
        <f t="shared" si="6"/>
        <v>60</v>
      </c>
      <c r="D258" t="s">
        <v>21825</v>
      </c>
    </row>
    <row r="259" spans="1:4">
      <c r="A259" t="s">
        <v>21826</v>
      </c>
      <c r="B259" t="s">
        <v>21217</v>
      </c>
      <c r="C259">
        <f t="shared" si="6"/>
        <v>60</v>
      </c>
      <c r="D259" t="s">
        <v>21827</v>
      </c>
    </row>
    <row r="260" spans="1:4">
      <c r="A260" t="s">
        <v>21828</v>
      </c>
      <c r="B260" t="s">
        <v>21221</v>
      </c>
      <c r="C260">
        <f t="shared" si="6"/>
        <v>60</v>
      </c>
      <c r="D260" t="s">
        <v>21829</v>
      </c>
    </row>
    <row r="261" spans="1:4">
      <c r="A261" t="s">
        <v>21830</v>
      </c>
      <c r="B261" t="s">
        <v>21224</v>
      </c>
      <c r="C261">
        <f t="shared" si="6"/>
        <v>60</v>
      </c>
      <c r="D261" t="s">
        <v>21831</v>
      </c>
    </row>
    <row r="262" spans="1:4">
      <c r="A262" t="s">
        <v>21832</v>
      </c>
      <c r="B262" t="s">
        <v>21346</v>
      </c>
      <c r="C262">
        <f t="shared" si="6"/>
        <v>60</v>
      </c>
      <c r="D262" t="s">
        <v>21833</v>
      </c>
    </row>
    <row r="263" spans="1:4">
      <c r="A263" t="s">
        <v>21834</v>
      </c>
      <c r="B263" t="s">
        <v>21433</v>
      </c>
      <c r="C263">
        <v>0</v>
      </c>
      <c r="D263" t="s">
        <v>21433</v>
      </c>
    </row>
    <row r="264" spans="1:4">
      <c r="A264" t="s">
        <v>21835</v>
      </c>
      <c r="B264" t="s">
        <v>21605</v>
      </c>
      <c r="C264">
        <f t="shared" ref="C264:C300" si="7">LEN(B264)</f>
        <v>60</v>
      </c>
      <c r="D264" t="s">
        <v>21836</v>
      </c>
    </row>
    <row r="265" spans="1:4">
      <c r="A265" t="s">
        <v>21837</v>
      </c>
      <c r="B265" t="s">
        <v>21838</v>
      </c>
      <c r="C265">
        <f t="shared" si="7"/>
        <v>60</v>
      </c>
      <c r="D265" t="s">
        <v>21839</v>
      </c>
    </row>
    <row r="266" spans="1:4">
      <c r="A266" t="s">
        <v>21840</v>
      </c>
      <c r="B266" t="s">
        <v>21841</v>
      </c>
      <c r="C266">
        <f t="shared" si="7"/>
        <v>60</v>
      </c>
      <c r="D266" t="s">
        <v>21842</v>
      </c>
    </row>
    <row r="267" spans="1:4">
      <c r="A267" t="s">
        <v>21843</v>
      </c>
      <c r="B267" t="s">
        <v>21844</v>
      </c>
      <c r="C267">
        <f t="shared" si="7"/>
        <v>60</v>
      </c>
      <c r="D267" t="s">
        <v>21845</v>
      </c>
    </row>
    <row r="268" spans="1:4">
      <c r="A268" t="s">
        <v>21846</v>
      </c>
      <c r="B268" t="s">
        <v>21847</v>
      </c>
      <c r="C268">
        <f t="shared" si="7"/>
        <v>60</v>
      </c>
      <c r="D268" t="s">
        <v>21848</v>
      </c>
    </row>
    <row r="269" spans="1:4">
      <c r="A269" t="s">
        <v>21849</v>
      </c>
      <c r="B269" t="s">
        <v>21850</v>
      </c>
      <c r="C269">
        <f t="shared" si="7"/>
        <v>60</v>
      </c>
      <c r="D269" t="s">
        <v>21851</v>
      </c>
    </row>
    <row r="270" spans="1:4">
      <c r="A270" t="s">
        <v>21852</v>
      </c>
      <c r="B270" t="s">
        <v>21251</v>
      </c>
      <c r="C270">
        <f t="shared" si="7"/>
        <v>60</v>
      </c>
      <c r="D270" t="s">
        <v>21853</v>
      </c>
    </row>
    <row r="271" spans="1:4">
      <c r="A271" t="s">
        <v>21854</v>
      </c>
      <c r="B271" t="s">
        <v>21855</v>
      </c>
      <c r="C271">
        <f t="shared" si="7"/>
        <v>60</v>
      </c>
      <c r="D271" t="s">
        <v>21856</v>
      </c>
    </row>
    <row r="272" spans="1:4">
      <c r="A272" t="s">
        <v>21857</v>
      </c>
      <c r="B272" t="s">
        <v>21858</v>
      </c>
      <c r="C272">
        <f t="shared" si="7"/>
        <v>60</v>
      </c>
      <c r="D272" t="s">
        <v>21859</v>
      </c>
    </row>
    <row r="273" spans="1:4">
      <c r="A273" t="s">
        <v>21860</v>
      </c>
      <c r="B273" t="s">
        <v>21260</v>
      </c>
      <c r="C273">
        <f t="shared" si="7"/>
        <v>60</v>
      </c>
      <c r="D273" t="s">
        <v>21861</v>
      </c>
    </row>
    <row r="274" spans="1:4">
      <c r="A274" t="s">
        <v>21862</v>
      </c>
      <c r="B274" t="s">
        <v>21863</v>
      </c>
      <c r="C274">
        <f t="shared" si="7"/>
        <v>48</v>
      </c>
      <c r="D274" t="s">
        <v>21864</v>
      </c>
    </row>
    <row r="275" spans="1:4">
      <c r="A275" t="s">
        <v>21862</v>
      </c>
      <c r="B275" t="s">
        <v>21865</v>
      </c>
      <c r="C275">
        <f t="shared" si="7"/>
        <v>60</v>
      </c>
      <c r="D275" t="s">
        <v>21866</v>
      </c>
    </row>
    <row r="276" spans="1:4">
      <c r="A276" t="s">
        <v>21867</v>
      </c>
      <c r="B276" t="s">
        <v>21266</v>
      </c>
      <c r="C276">
        <f t="shared" si="7"/>
        <v>60</v>
      </c>
      <c r="D276" t="s">
        <v>21868</v>
      </c>
    </row>
    <row r="277" spans="1:4">
      <c r="A277" t="s">
        <v>21869</v>
      </c>
      <c r="B277" t="s">
        <v>21520</v>
      </c>
      <c r="C277">
        <f t="shared" si="7"/>
        <v>60</v>
      </c>
      <c r="D277" t="s">
        <v>21870</v>
      </c>
    </row>
    <row r="278" spans="1:4">
      <c r="A278" t="s">
        <v>21871</v>
      </c>
      <c r="B278" t="s">
        <v>21872</v>
      </c>
      <c r="C278">
        <f t="shared" si="7"/>
        <v>58</v>
      </c>
      <c r="D278" t="s">
        <v>21873</v>
      </c>
    </row>
    <row r="279" spans="1:4">
      <c r="A279" t="s">
        <v>21874</v>
      </c>
      <c r="B279" t="s">
        <v>21525</v>
      </c>
      <c r="C279">
        <f t="shared" si="7"/>
        <v>60</v>
      </c>
      <c r="D279" t="s">
        <v>21875</v>
      </c>
    </row>
    <row r="280" spans="1:4">
      <c r="A280" t="s">
        <v>21876</v>
      </c>
      <c r="B280" t="s">
        <v>21877</v>
      </c>
      <c r="C280">
        <f t="shared" si="7"/>
        <v>60</v>
      </c>
      <c r="D280" t="s">
        <v>21878</v>
      </c>
    </row>
    <row r="281" spans="1:4">
      <c r="A281" t="s">
        <v>21879</v>
      </c>
      <c r="B281" t="s">
        <v>21653</v>
      </c>
      <c r="C281">
        <f t="shared" si="7"/>
        <v>60</v>
      </c>
      <c r="D281" t="s">
        <v>21880</v>
      </c>
    </row>
    <row r="282" spans="1:4">
      <c r="A282" t="s">
        <v>21881</v>
      </c>
      <c r="B282" t="s">
        <v>21405</v>
      </c>
      <c r="C282">
        <f t="shared" si="7"/>
        <v>60</v>
      </c>
      <c r="D282" t="s">
        <v>21882</v>
      </c>
    </row>
    <row r="283" spans="1:4">
      <c r="A283" t="s">
        <v>21883</v>
      </c>
      <c r="B283" t="s">
        <v>21884</v>
      </c>
      <c r="C283">
        <f t="shared" si="7"/>
        <v>60</v>
      </c>
      <c r="D283" t="s">
        <v>21885</v>
      </c>
    </row>
    <row r="284" spans="1:4">
      <c r="A284" t="s">
        <v>21886</v>
      </c>
      <c r="B284" t="s">
        <v>21887</v>
      </c>
      <c r="C284">
        <f t="shared" si="7"/>
        <v>57</v>
      </c>
      <c r="D284" t="s">
        <v>21888</v>
      </c>
    </row>
    <row r="285" spans="1:4">
      <c r="A285" t="s">
        <v>21889</v>
      </c>
      <c r="B285" t="s">
        <v>21293</v>
      </c>
      <c r="C285">
        <f t="shared" si="7"/>
        <v>60</v>
      </c>
      <c r="D285" t="s">
        <v>21890</v>
      </c>
    </row>
    <row r="286" spans="1:4">
      <c r="A286" t="s">
        <v>21891</v>
      </c>
      <c r="B286" t="s">
        <v>21892</v>
      </c>
      <c r="C286">
        <f t="shared" si="7"/>
        <v>60</v>
      </c>
      <c r="D286" t="s">
        <v>21893</v>
      </c>
    </row>
    <row r="287" spans="1:4">
      <c r="A287" t="s">
        <v>21894</v>
      </c>
      <c r="B287" t="s">
        <v>21673</v>
      </c>
      <c r="C287">
        <f t="shared" si="7"/>
        <v>60</v>
      </c>
      <c r="D287" t="s">
        <v>21895</v>
      </c>
    </row>
    <row r="288" spans="1:4">
      <c r="A288" t="s">
        <v>21896</v>
      </c>
      <c r="B288" t="s">
        <v>21897</v>
      </c>
      <c r="C288">
        <f t="shared" si="7"/>
        <v>57</v>
      </c>
      <c r="D288" t="s">
        <v>21898</v>
      </c>
    </row>
    <row r="289" spans="1:4">
      <c r="A289" t="s">
        <v>21899</v>
      </c>
      <c r="B289" t="s">
        <v>21305</v>
      </c>
      <c r="C289">
        <f t="shared" si="7"/>
        <v>60</v>
      </c>
      <c r="D289" t="s">
        <v>21900</v>
      </c>
    </row>
    <row r="290" spans="1:4">
      <c r="A290" t="s">
        <v>21901</v>
      </c>
      <c r="B290" t="s">
        <v>21558</v>
      </c>
      <c r="C290">
        <f t="shared" si="7"/>
        <v>60</v>
      </c>
      <c r="D290" t="s">
        <v>21902</v>
      </c>
    </row>
    <row r="291" spans="1:4">
      <c r="A291" t="s">
        <v>21903</v>
      </c>
      <c r="B291" t="s">
        <v>21904</v>
      </c>
      <c r="C291">
        <f t="shared" si="7"/>
        <v>60</v>
      </c>
      <c r="D291" t="s">
        <v>21905</v>
      </c>
    </row>
    <row r="292" spans="1:4">
      <c r="A292" t="s">
        <v>21906</v>
      </c>
      <c r="B292" t="s">
        <v>21907</v>
      </c>
      <c r="C292">
        <f t="shared" si="7"/>
        <v>60</v>
      </c>
      <c r="D292" t="s">
        <v>21908</v>
      </c>
    </row>
    <row r="293" spans="1:4">
      <c r="A293" t="s">
        <v>21909</v>
      </c>
      <c r="B293" t="s">
        <v>21196</v>
      </c>
      <c r="C293">
        <f t="shared" si="7"/>
        <v>60</v>
      </c>
      <c r="D293" t="s">
        <v>21910</v>
      </c>
    </row>
    <row r="294" spans="1:4">
      <c r="A294" t="s">
        <v>21911</v>
      </c>
      <c r="B294" t="s">
        <v>21912</v>
      </c>
      <c r="C294">
        <f t="shared" si="7"/>
        <v>60</v>
      </c>
      <c r="D294" t="s">
        <v>21913</v>
      </c>
    </row>
    <row r="295" spans="1:4">
      <c r="A295" t="s">
        <v>21911</v>
      </c>
      <c r="B295" t="s">
        <v>21699</v>
      </c>
      <c r="C295">
        <f t="shared" si="7"/>
        <v>60</v>
      </c>
      <c r="D295" t="s">
        <v>21914</v>
      </c>
    </row>
    <row r="296" spans="1:4">
      <c r="A296" t="s">
        <v>21915</v>
      </c>
      <c r="B296" t="s">
        <v>21916</v>
      </c>
      <c r="C296">
        <f t="shared" si="7"/>
        <v>60</v>
      </c>
      <c r="D296" t="s">
        <v>21917</v>
      </c>
    </row>
    <row r="297" spans="1:4">
      <c r="A297" t="s">
        <v>21918</v>
      </c>
      <c r="B297" t="s">
        <v>21919</v>
      </c>
      <c r="C297">
        <f t="shared" si="7"/>
        <v>60</v>
      </c>
      <c r="D297" t="s">
        <v>21920</v>
      </c>
    </row>
    <row r="298" spans="1:4">
      <c r="A298" t="s">
        <v>21921</v>
      </c>
      <c r="B298" t="s">
        <v>21922</v>
      </c>
      <c r="C298">
        <f t="shared" si="7"/>
        <v>60</v>
      </c>
      <c r="D298" t="s">
        <v>21923</v>
      </c>
    </row>
    <row r="299" spans="1:4">
      <c r="A299" t="s">
        <v>21924</v>
      </c>
      <c r="B299" t="s">
        <v>21925</v>
      </c>
      <c r="C299">
        <f t="shared" si="7"/>
        <v>60</v>
      </c>
      <c r="D299" t="s">
        <v>21926</v>
      </c>
    </row>
    <row r="300" spans="1:4">
      <c r="A300" t="s">
        <v>21927</v>
      </c>
      <c r="B300" t="s">
        <v>21928</v>
      </c>
      <c r="C300">
        <f t="shared" si="7"/>
        <v>60</v>
      </c>
      <c r="D300" t="s">
        <v>21929</v>
      </c>
    </row>
    <row r="301" spans="1:4">
      <c r="A301" t="s">
        <v>21930</v>
      </c>
      <c r="B301" t="s">
        <v>21433</v>
      </c>
      <c r="C301">
        <v>0</v>
      </c>
      <c r="D301" t="s">
        <v>21433</v>
      </c>
    </row>
    <row r="302" spans="1:4">
      <c r="A302" t="s">
        <v>21931</v>
      </c>
      <c r="B302" t="s">
        <v>21932</v>
      </c>
      <c r="C302">
        <f t="shared" ref="C302:C319" si="8">LEN(B302)</f>
        <v>60</v>
      </c>
    </row>
    <row r="303" spans="1:4">
      <c r="A303" t="s">
        <v>21933</v>
      </c>
      <c r="B303" t="s">
        <v>21217</v>
      </c>
      <c r="C303">
        <f t="shared" si="8"/>
        <v>60</v>
      </c>
      <c r="D303" t="s">
        <v>21934</v>
      </c>
    </row>
    <row r="304" spans="1:4">
      <c r="A304" t="s">
        <v>21935</v>
      </c>
      <c r="B304" t="s">
        <v>21221</v>
      </c>
      <c r="C304">
        <f t="shared" si="8"/>
        <v>60</v>
      </c>
      <c r="D304" t="s">
        <v>21936</v>
      </c>
    </row>
    <row r="305" spans="1:4">
      <c r="A305" t="s">
        <v>21937</v>
      </c>
      <c r="B305" t="s">
        <v>21224</v>
      </c>
      <c r="C305">
        <f t="shared" si="8"/>
        <v>60</v>
      </c>
      <c r="D305" t="s">
        <v>21938</v>
      </c>
    </row>
    <row r="306" spans="1:4">
      <c r="A306" t="s">
        <v>21939</v>
      </c>
      <c r="B306" t="s">
        <v>21940</v>
      </c>
      <c r="C306">
        <f t="shared" si="8"/>
        <v>60</v>
      </c>
      <c r="D306" t="s">
        <v>21941</v>
      </c>
    </row>
    <row r="307" spans="1:4">
      <c r="A307" t="s">
        <v>21939</v>
      </c>
      <c r="B307" t="s">
        <v>21942</v>
      </c>
      <c r="C307">
        <f t="shared" si="8"/>
        <v>60</v>
      </c>
      <c r="D307" t="s">
        <v>21943</v>
      </c>
    </row>
    <row r="308" spans="1:4">
      <c r="A308" t="s">
        <v>21939</v>
      </c>
      <c r="B308" t="s">
        <v>21944</v>
      </c>
      <c r="C308">
        <f t="shared" si="8"/>
        <v>60</v>
      </c>
      <c r="D308" t="s">
        <v>21945</v>
      </c>
    </row>
    <row r="309" spans="1:4">
      <c r="A309" t="s">
        <v>21946</v>
      </c>
      <c r="B309" t="s">
        <v>21947</v>
      </c>
      <c r="C309">
        <f t="shared" si="8"/>
        <v>60</v>
      </c>
      <c r="D309" t="s">
        <v>21948</v>
      </c>
    </row>
    <row r="310" spans="1:4">
      <c r="A310" t="s">
        <v>21949</v>
      </c>
      <c r="B310" t="s">
        <v>21605</v>
      </c>
      <c r="C310">
        <f t="shared" si="8"/>
        <v>60</v>
      </c>
      <c r="D310" t="s">
        <v>21950</v>
      </c>
    </row>
    <row r="311" spans="1:4">
      <c r="A311" t="s">
        <v>21951</v>
      </c>
      <c r="B311" t="s">
        <v>21952</v>
      </c>
      <c r="C311">
        <f t="shared" si="8"/>
        <v>60</v>
      </c>
      <c r="D311" t="s">
        <v>21953</v>
      </c>
    </row>
    <row r="312" spans="1:4">
      <c r="A312" t="s">
        <v>21954</v>
      </c>
      <c r="B312" t="s">
        <v>21358</v>
      </c>
      <c r="C312">
        <f t="shared" si="8"/>
        <v>60</v>
      </c>
      <c r="D312" t="s">
        <v>21955</v>
      </c>
    </row>
    <row r="313" spans="1:4">
      <c r="A313" t="s">
        <v>21956</v>
      </c>
      <c r="B313" t="s">
        <v>21957</v>
      </c>
      <c r="C313">
        <f t="shared" si="8"/>
        <v>60</v>
      </c>
      <c r="D313" t="s">
        <v>21958</v>
      </c>
    </row>
    <row r="314" spans="1:4">
      <c r="A314" t="s">
        <v>21959</v>
      </c>
      <c r="B314" t="s">
        <v>21960</v>
      </c>
      <c r="C314">
        <f t="shared" si="8"/>
        <v>60</v>
      </c>
      <c r="D314" t="s">
        <v>21433</v>
      </c>
    </row>
    <row r="315" spans="1:4">
      <c r="A315" t="s">
        <v>21961</v>
      </c>
      <c r="B315" t="s">
        <v>21962</v>
      </c>
      <c r="C315">
        <f t="shared" si="8"/>
        <v>60</v>
      </c>
      <c r="D315" t="s">
        <v>21963</v>
      </c>
    </row>
    <row r="316" spans="1:4">
      <c r="A316" t="s">
        <v>21964</v>
      </c>
      <c r="B316" t="s">
        <v>21965</v>
      </c>
      <c r="C316">
        <f t="shared" si="8"/>
        <v>60</v>
      </c>
      <c r="D316" t="s">
        <v>21966</v>
      </c>
    </row>
    <row r="317" spans="1:4">
      <c r="A317" t="s">
        <v>21967</v>
      </c>
      <c r="B317" t="s">
        <v>21968</v>
      </c>
      <c r="C317">
        <f t="shared" si="8"/>
        <v>60</v>
      </c>
      <c r="D317" t="s">
        <v>21969</v>
      </c>
    </row>
    <row r="318" spans="1:4">
      <c r="A318" t="s">
        <v>21970</v>
      </c>
      <c r="B318" t="s">
        <v>21251</v>
      </c>
      <c r="C318">
        <f t="shared" si="8"/>
        <v>60</v>
      </c>
      <c r="D318" t="s">
        <v>21252</v>
      </c>
    </row>
    <row r="319" spans="1:4">
      <c r="A319" t="s">
        <v>21971</v>
      </c>
      <c r="B319" t="s">
        <v>21972</v>
      </c>
      <c r="C319">
        <f t="shared" si="8"/>
        <v>60</v>
      </c>
      <c r="D319" t="s">
        <v>21973</v>
      </c>
    </row>
    <row r="320" spans="1:4">
      <c r="A320" t="s">
        <v>21974</v>
      </c>
      <c r="B320" t="s">
        <v>21433</v>
      </c>
      <c r="C320">
        <v>0</v>
      </c>
      <c r="D320" t="s">
        <v>21433</v>
      </c>
    </row>
    <row r="321" spans="1:4">
      <c r="A321" t="s">
        <v>21975</v>
      </c>
      <c r="B321" t="s">
        <v>21260</v>
      </c>
      <c r="C321">
        <f t="shared" ref="C321:C384" si="9">LEN(B321)</f>
        <v>60</v>
      </c>
      <c r="D321" t="s">
        <v>21976</v>
      </c>
    </row>
    <row r="322" spans="1:4">
      <c r="A322" t="s">
        <v>21977</v>
      </c>
      <c r="B322" t="s">
        <v>21978</v>
      </c>
      <c r="C322">
        <f t="shared" si="9"/>
        <v>60</v>
      </c>
      <c r="D322" t="s">
        <v>21979</v>
      </c>
    </row>
    <row r="323" spans="1:4">
      <c r="A323" t="s">
        <v>21980</v>
      </c>
      <c r="B323" t="s">
        <v>21266</v>
      </c>
      <c r="C323">
        <f t="shared" si="9"/>
        <v>60</v>
      </c>
      <c r="D323" t="s">
        <v>21981</v>
      </c>
    </row>
    <row r="324" spans="1:4">
      <c r="A324" t="s">
        <v>21982</v>
      </c>
      <c r="B324" t="s">
        <v>21520</v>
      </c>
      <c r="C324">
        <f t="shared" si="9"/>
        <v>60</v>
      </c>
      <c r="D324" t="s">
        <v>21983</v>
      </c>
    </row>
    <row r="325" spans="1:4">
      <c r="A325" t="s">
        <v>21984</v>
      </c>
      <c r="B325" t="s">
        <v>21985</v>
      </c>
      <c r="C325">
        <f t="shared" si="9"/>
        <v>60</v>
      </c>
      <c r="D325" t="s">
        <v>21986</v>
      </c>
    </row>
    <row r="326" spans="1:4">
      <c r="A326" t="s">
        <v>21984</v>
      </c>
      <c r="B326" t="s">
        <v>21272</v>
      </c>
      <c r="C326">
        <f t="shared" si="9"/>
        <v>60</v>
      </c>
      <c r="D326" t="s">
        <v>21987</v>
      </c>
    </row>
    <row r="327" spans="1:4">
      <c r="A327" t="s">
        <v>21988</v>
      </c>
      <c r="B327" t="s">
        <v>21525</v>
      </c>
      <c r="C327">
        <f t="shared" si="9"/>
        <v>60</v>
      </c>
      <c r="D327" t="s">
        <v>21989</v>
      </c>
    </row>
    <row r="328" spans="1:4">
      <c r="A328" t="s">
        <v>21990</v>
      </c>
      <c r="B328" t="s">
        <v>21991</v>
      </c>
      <c r="C328">
        <f t="shared" si="9"/>
        <v>60</v>
      </c>
      <c r="D328" t="s">
        <v>21992</v>
      </c>
    </row>
    <row r="329" spans="1:4">
      <c r="A329" t="s">
        <v>21993</v>
      </c>
      <c r="B329" t="s">
        <v>21994</v>
      </c>
      <c r="C329">
        <f t="shared" si="9"/>
        <v>60</v>
      </c>
      <c r="D329" t="s">
        <v>21995</v>
      </c>
    </row>
    <row r="330" spans="1:4">
      <c r="A330" t="s">
        <v>21996</v>
      </c>
      <c r="B330" t="s">
        <v>21405</v>
      </c>
      <c r="C330">
        <f t="shared" si="9"/>
        <v>60</v>
      </c>
      <c r="D330" t="s">
        <v>21997</v>
      </c>
    </row>
    <row r="331" spans="1:4">
      <c r="A331" t="s">
        <v>21998</v>
      </c>
      <c r="B331" t="s">
        <v>21884</v>
      </c>
      <c r="C331">
        <f t="shared" si="9"/>
        <v>60</v>
      </c>
      <c r="D331" t="s">
        <v>21999</v>
      </c>
    </row>
    <row r="332" spans="1:4">
      <c r="A332" t="s">
        <v>22000</v>
      </c>
      <c r="B332" t="s">
        <v>22001</v>
      </c>
      <c r="C332">
        <f t="shared" si="9"/>
        <v>57</v>
      </c>
      <c r="D332" t="s">
        <v>22002</v>
      </c>
    </row>
    <row r="333" spans="1:4">
      <c r="A333" t="s">
        <v>22003</v>
      </c>
      <c r="B333" t="s">
        <v>21293</v>
      </c>
      <c r="C333">
        <f t="shared" si="9"/>
        <v>60</v>
      </c>
      <c r="D333" t="s">
        <v>22004</v>
      </c>
    </row>
    <row r="334" spans="1:4">
      <c r="A334" t="s">
        <v>22005</v>
      </c>
      <c r="B334" t="s">
        <v>22006</v>
      </c>
      <c r="C334">
        <f t="shared" si="9"/>
        <v>60</v>
      </c>
      <c r="D334" t="s">
        <v>22007</v>
      </c>
    </row>
    <row r="335" spans="1:4">
      <c r="A335" t="s">
        <v>22008</v>
      </c>
      <c r="B335" t="s">
        <v>22009</v>
      </c>
      <c r="C335">
        <f t="shared" si="9"/>
        <v>60</v>
      </c>
      <c r="D335" t="s">
        <v>22010</v>
      </c>
    </row>
    <row r="336" spans="1:4">
      <c r="A336" t="s">
        <v>22011</v>
      </c>
      <c r="B336" t="s">
        <v>22012</v>
      </c>
      <c r="C336">
        <f t="shared" si="9"/>
        <v>60</v>
      </c>
      <c r="D336" t="s">
        <v>22013</v>
      </c>
    </row>
    <row r="337" spans="1:4">
      <c r="A337" t="s">
        <v>22014</v>
      </c>
      <c r="B337" t="s">
        <v>21305</v>
      </c>
      <c r="C337">
        <f t="shared" si="9"/>
        <v>60</v>
      </c>
      <c r="D337" t="s">
        <v>22015</v>
      </c>
    </row>
    <row r="338" spans="1:4">
      <c r="A338" t="s">
        <v>22016</v>
      </c>
      <c r="B338" t="s">
        <v>22017</v>
      </c>
      <c r="C338">
        <f t="shared" si="9"/>
        <v>60</v>
      </c>
      <c r="D338" t="s">
        <v>22018</v>
      </c>
    </row>
    <row r="339" spans="1:4">
      <c r="A339" t="s">
        <v>22016</v>
      </c>
      <c r="B339" t="s">
        <v>22019</v>
      </c>
      <c r="C339">
        <f t="shared" si="9"/>
        <v>60</v>
      </c>
      <c r="D339" t="s">
        <v>22020</v>
      </c>
    </row>
    <row r="340" spans="1:4">
      <c r="A340" t="s">
        <v>22021</v>
      </c>
      <c r="B340" t="s">
        <v>21187</v>
      </c>
      <c r="C340">
        <f t="shared" si="9"/>
        <v>60</v>
      </c>
      <c r="D340" t="s">
        <v>22022</v>
      </c>
    </row>
    <row r="341" spans="1:4">
      <c r="A341" t="s">
        <v>22023</v>
      </c>
      <c r="B341" t="s">
        <v>21190</v>
      </c>
      <c r="C341">
        <f t="shared" si="9"/>
        <v>60</v>
      </c>
      <c r="D341" t="s">
        <v>22024</v>
      </c>
    </row>
    <row r="342" spans="1:4">
      <c r="A342" t="s">
        <v>22025</v>
      </c>
      <c r="B342" t="s">
        <v>22026</v>
      </c>
      <c r="C342">
        <f t="shared" si="9"/>
        <v>60</v>
      </c>
      <c r="D342" t="s">
        <v>22027</v>
      </c>
    </row>
    <row r="343" spans="1:4">
      <c r="A343" t="s">
        <v>22028</v>
      </c>
      <c r="B343" t="s">
        <v>21196</v>
      </c>
      <c r="C343">
        <f t="shared" si="9"/>
        <v>60</v>
      </c>
      <c r="D343" t="s">
        <v>22029</v>
      </c>
    </row>
    <row r="344" spans="1:4">
      <c r="A344" t="s">
        <v>22030</v>
      </c>
      <c r="B344" s="32" t="s">
        <v>22031</v>
      </c>
      <c r="C344">
        <f t="shared" si="9"/>
        <v>60</v>
      </c>
      <c r="D344" t="s">
        <v>22032</v>
      </c>
    </row>
    <row r="345" spans="1:4">
      <c r="A345" t="s">
        <v>22030</v>
      </c>
      <c r="B345" t="s">
        <v>21912</v>
      </c>
      <c r="C345">
        <f t="shared" si="9"/>
        <v>60</v>
      </c>
      <c r="D345" t="s">
        <v>22033</v>
      </c>
    </row>
    <row r="346" spans="1:4">
      <c r="A346" t="s">
        <v>22034</v>
      </c>
      <c r="B346" t="s">
        <v>22035</v>
      </c>
      <c r="C346">
        <f t="shared" si="9"/>
        <v>60</v>
      </c>
      <c r="D346" t="s">
        <v>22036</v>
      </c>
    </row>
    <row r="347" spans="1:4">
      <c r="A347" t="s">
        <v>22037</v>
      </c>
      <c r="B347" t="s">
        <v>22038</v>
      </c>
      <c r="C347">
        <f t="shared" si="9"/>
        <v>60</v>
      </c>
      <c r="D347" t="s">
        <v>22039</v>
      </c>
    </row>
    <row r="348" spans="1:4">
      <c r="A348" t="s">
        <v>22040</v>
      </c>
      <c r="B348" t="s">
        <v>22041</v>
      </c>
      <c r="C348">
        <f t="shared" si="9"/>
        <v>60</v>
      </c>
      <c r="D348" t="s">
        <v>22042</v>
      </c>
    </row>
    <row r="349" spans="1:4">
      <c r="A349" t="s">
        <v>22043</v>
      </c>
      <c r="B349" t="s">
        <v>21332</v>
      </c>
      <c r="C349">
        <f t="shared" si="9"/>
        <v>60</v>
      </c>
      <c r="D349" t="s">
        <v>22044</v>
      </c>
    </row>
    <row r="350" spans="1:4">
      <c r="A350" t="s">
        <v>22045</v>
      </c>
      <c r="B350" t="s">
        <v>22046</v>
      </c>
      <c r="C350">
        <f t="shared" si="9"/>
        <v>60</v>
      </c>
      <c r="D350" t="s">
        <v>22047</v>
      </c>
    </row>
    <row r="351" spans="1:4">
      <c r="A351" t="s">
        <v>22048</v>
      </c>
      <c r="B351" t="s">
        <v>21217</v>
      </c>
      <c r="C351">
        <f t="shared" si="9"/>
        <v>60</v>
      </c>
      <c r="D351" t="s">
        <v>22049</v>
      </c>
    </row>
    <row r="352" spans="1:4">
      <c r="A352" t="s">
        <v>22050</v>
      </c>
      <c r="B352" t="s">
        <v>22051</v>
      </c>
      <c r="C352">
        <f t="shared" si="9"/>
        <v>60</v>
      </c>
      <c r="D352" t="s">
        <v>22052</v>
      </c>
    </row>
    <row r="353" spans="1:4">
      <c r="A353" t="s">
        <v>22053</v>
      </c>
      <c r="B353" t="s">
        <v>21470</v>
      </c>
      <c r="C353">
        <f t="shared" si="9"/>
        <v>60</v>
      </c>
      <c r="D353" t="s">
        <v>22054</v>
      </c>
    </row>
    <row r="354" spans="1:4">
      <c r="A354" t="s">
        <v>22055</v>
      </c>
      <c r="B354" t="s">
        <v>22056</v>
      </c>
      <c r="C354">
        <f t="shared" si="9"/>
        <v>60</v>
      </c>
      <c r="D354" t="s">
        <v>22057</v>
      </c>
    </row>
    <row r="355" spans="1:4">
      <c r="A355" t="s">
        <v>22058</v>
      </c>
      <c r="B355" t="s">
        <v>22059</v>
      </c>
      <c r="C355">
        <f t="shared" si="9"/>
        <v>60</v>
      </c>
      <c r="D355" t="s">
        <v>22060</v>
      </c>
    </row>
    <row r="356" spans="1:4">
      <c r="A356" t="s">
        <v>22061</v>
      </c>
      <c r="B356" t="s">
        <v>22062</v>
      </c>
      <c r="C356">
        <f t="shared" si="9"/>
        <v>60</v>
      </c>
      <c r="D356" t="s">
        <v>22063</v>
      </c>
    </row>
    <row r="357" spans="1:4">
      <c r="A357" t="s">
        <v>22064</v>
      </c>
      <c r="B357" t="s">
        <v>22065</v>
      </c>
      <c r="C357">
        <f t="shared" si="9"/>
        <v>60</v>
      </c>
      <c r="D357" t="s">
        <v>22066</v>
      </c>
    </row>
    <row r="358" spans="1:4">
      <c r="A358" t="s">
        <v>22067</v>
      </c>
      <c r="B358" t="s">
        <v>22068</v>
      </c>
      <c r="C358">
        <f t="shared" si="9"/>
        <v>60</v>
      </c>
      <c r="D358" t="s">
        <v>22069</v>
      </c>
    </row>
    <row r="359" spans="1:4">
      <c r="A359" t="s">
        <v>22070</v>
      </c>
      <c r="B359" t="s">
        <v>22071</v>
      </c>
      <c r="C359">
        <f t="shared" si="9"/>
        <v>60</v>
      </c>
      <c r="D359" t="s">
        <v>22072</v>
      </c>
    </row>
    <row r="360" spans="1:4">
      <c r="A360" t="s">
        <v>22073</v>
      </c>
      <c r="B360" t="s">
        <v>22071</v>
      </c>
      <c r="C360">
        <f t="shared" si="9"/>
        <v>60</v>
      </c>
      <c r="D360" t="s">
        <v>22074</v>
      </c>
    </row>
    <row r="361" spans="1:4">
      <c r="A361" t="s">
        <v>22075</v>
      </c>
      <c r="B361" t="s">
        <v>22076</v>
      </c>
      <c r="C361">
        <f t="shared" si="9"/>
        <v>60</v>
      </c>
      <c r="D361" t="s">
        <v>22077</v>
      </c>
    </row>
    <row r="362" spans="1:4">
      <c r="A362" t="s">
        <v>22078</v>
      </c>
      <c r="B362" t="s">
        <v>21367</v>
      </c>
      <c r="C362">
        <f t="shared" si="9"/>
        <v>60</v>
      </c>
      <c r="D362" t="s">
        <v>22079</v>
      </c>
    </row>
    <row r="363" spans="1:4">
      <c r="A363" t="s">
        <v>22080</v>
      </c>
      <c r="B363" t="s">
        <v>21251</v>
      </c>
      <c r="C363">
        <f t="shared" si="9"/>
        <v>60</v>
      </c>
      <c r="D363" t="s">
        <v>22081</v>
      </c>
    </row>
    <row r="364" spans="1:4">
      <c r="A364" t="s">
        <v>22082</v>
      </c>
      <c r="B364" t="s">
        <v>22083</v>
      </c>
      <c r="C364">
        <f t="shared" si="9"/>
        <v>60</v>
      </c>
      <c r="D364" t="s">
        <v>22084</v>
      </c>
    </row>
    <row r="365" spans="1:4">
      <c r="A365" t="s">
        <v>22085</v>
      </c>
      <c r="B365" t="s">
        <v>21376</v>
      </c>
      <c r="C365">
        <f t="shared" si="9"/>
        <v>60</v>
      </c>
      <c r="D365" t="s">
        <v>22086</v>
      </c>
    </row>
    <row r="366" spans="1:4">
      <c r="A366" t="s">
        <v>22087</v>
      </c>
      <c r="B366" t="s">
        <v>21260</v>
      </c>
      <c r="C366">
        <f t="shared" si="9"/>
        <v>60</v>
      </c>
      <c r="D366" t="s">
        <v>22088</v>
      </c>
    </row>
    <row r="367" spans="1:4">
      <c r="A367" t="s">
        <v>22089</v>
      </c>
      <c r="B367" t="s">
        <v>22090</v>
      </c>
      <c r="C367">
        <f t="shared" si="9"/>
        <v>60</v>
      </c>
      <c r="D367" t="s">
        <v>22091</v>
      </c>
    </row>
    <row r="368" spans="1:4">
      <c r="A368" t="s">
        <v>22092</v>
      </c>
      <c r="B368" t="s">
        <v>21266</v>
      </c>
      <c r="C368">
        <f t="shared" si="9"/>
        <v>60</v>
      </c>
      <c r="D368" t="s">
        <v>22093</v>
      </c>
    </row>
    <row r="369" spans="1:4">
      <c r="A369" t="s">
        <v>22094</v>
      </c>
      <c r="B369" t="s">
        <v>21520</v>
      </c>
      <c r="C369">
        <f t="shared" si="9"/>
        <v>60</v>
      </c>
      <c r="D369" t="s">
        <v>22095</v>
      </c>
    </row>
    <row r="370" spans="1:4">
      <c r="A370" t="s">
        <v>22096</v>
      </c>
      <c r="B370" t="s">
        <v>21272</v>
      </c>
      <c r="C370">
        <f t="shared" si="9"/>
        <v>60</v>
      </c>
      <c r="D370" t="s">
        <v>22097</v>
      </c>
    </row>
    <row r="371" spans="1:4">
      <c r="A371" t="s">
        <v>22098</v>
      </c>
      <c r="B371" t="s">
        <v>21525</v>
      </c>
      <c r="C371">
        <f t="shared" si="9"/>
        <v>60</v>
      </c>
      <c r="D371" t="s">
        <v>22099</v>
      </c>
    </row>
    <row r="372" spans="1:4">
      <c r="A372" t="s">
        <v>22100</v>
      </c>
      <c r="B372" t="s">
        <v>21528</v>
      </c>
      <c r="C372">
        <f t="shared" si="9"/>
        <v>60</v>
      </c>
      <c r="D372" t="s">
        <v>22101</v>
      </c>
    </row>
    <row r="373" spans="1:4">
      <c r="A373" t="s">
        <v>22102</v>
      </c>
      <c r="B373" t="s">
        <v>21281</v>
      </c>
      <c r="C373">
        <f t="shared" si="9"/>
        <v>60</v>
      </c>
      <c r="D373" t="s">
        <v>22103</v>
      </c>
    </row>
    <row r="374" spans="1:4">
      <c r="A374" t="s">
        <v>22104</v>
      </c>
      <c r="B374" t="s">
        <v>21405</v>
      </c>
      <c r="C374">
        <f t="shared" si="9"/>
        <v>60</v>
      </c>
      <c r="D374" t="s">
        <v>22105</v>
      </c>
    </row>
    <row r="375" spans="1:4">
      <c r="A375" t="s">
        <v>22106</v>
      </c>
      <c r="B375" t="s">
        <v>22107</v>
      </c>
      <c r="C375">
        <f t="shared" si="9"/>
        <v>60</v>
      </c>
      <c r="D375" t="s">
        <v>22108</v>
      </c>
    </row>
    <row r="376" spans="1:4">
      <c r="A376" t="s">
        <v>22109</v>
      </c>
      <c r="B376" s="33" t="s">
        <v>22110</v>
      </c>
      <c r="C376">
        <f t="shared" si="9"/>
        <v>60</v>
      </c>
      <c r="D376" t="s">
        <v>22111</v>
      </c>
    </row>
    <row r="377" spans="1:4">
      <c r="A377" t="s">
        <v>22112</v>
      </c>
      <c r="B377" t="s">
        <v>21293</v>
      </c>
      <c r="C377">
        <f t="shared" si="9"/>
        <v>60</v>
      </c>
      <c r="D377" t="s">
        <v>22113</v>
      </c>
    </row>
    <row r="378" spans="1:4">
      <c r="A378" t="s">
        <v>22114</v>
      </c>
      <c r="B378" t="s">
        <v>22115</v>
      </c>
      <c r="C378">
        <f t="shared" si="9"/>
        <v>60</v>
      </c>
      <c r="D378" t="s">
        <v>22116</v>
      </c>
    </row>
    <row r="379" spans="1:4">
      <c r="A379" t="s">
        <v>22117</v>
      </c>
      <c r="B379" t="s">
        <v>22118</v>
      </c>
      <c r="C379">
        <f t="shared" si="9"/>
        <v>60</v>
      </c>
      <c r="D379" t="s">
        <v>22119</v>
      </c>
    </row>
    <row r="380" spans="1:4">
      <c r="A380" t="s">
        <v>22120</v>
      </c>
      <c r="B380" t="s">
        <v>22012</v>
      </c>
      <c r="C380">
        <f t="shared" si="9"/>
        <v>60</v>
      </c>
      <c r="D380" t="s">
        <v>22121</v>
      </c>
    </row>
    <row r="381" spans="1:4">
      <c r="A381" t="s">
        <v>22122</v>
      </c>
      <c r="B381" t="s">
        <v>21305</v>
      </c>
      <c r="C381">
        <f t="shared" si="9"/>
        <v>60</v>
      </c>
      <c r="D381" t="s">
        <v>22123</v>
      </c>
    </row>
    <row r="382" spans="1:4">
      <c r="A382" t="s">
        <v>22124</v>
      </c>
      <c r="B382" t="s">
        <v>22125</v>
      </c>
      <c r="C382">
        <f t="shared" si="9"/>
        <v>60</v>
      </c>
      <c r="D382" t="s">
        <v>22126</v>
      </c>
    </row>
    <row r="383" spans="1:4">
      <c r="A383" t="s">
        <v>22127</v>
      </c>
      <c r="B383" t="s">
        <v>21558</v>
      </c>
      <c r="C383">
        <f t="shared" si="9"/>
        <v>60</v>
      </c>
      <c r="D383" t="s">
        <v>22128</v>
      </c>
    </row>
    <row r="384" spans="1:4">
      <c r="A384" t="s">
        <v>22129</v>
      </c>
      <c r="B384" t="s">
        <v>21190</v>
      </c>
      <c r="C384">
        <f t="shared" si="9"/>
        <v>60</v>
      </c>
      <c r="D384" t="s">
        <v>22130</v>
      </c>
    </row>
    <row r="385" spans="1:4">
      <c r="A385" t="s">
        <v>22131</v>
      </c>
      <c r="B385" t="s">
        <v>22132</v>
      </c>
      <c r="C385">
        <f t="shared" ref="C385:C425" si="10">LEN(B385)</f>
        <v>53</v>
      </c>
      <c r="D385" t="s">
        <v>22133</v>
      </c>
    </row>
    <row r="386" spans="1:4">
      <c r="A386" t="s">
        <v>22131</v>
      </c>
      <c r="B386" t="s">
        <v>22134</v>
      </c>
      <c r="C386">
        <f t="shared" si="10"/>
        <v>60</v>
      </c>
      <c r="D386" t="s">
        <v>22135</v>
      </c>
    </row>
    <row r="387" spans="1:4">
      <c r="A387" t="s">
        <v>22136</v>
      </c>
      <c r="B387" t="s">
        <v>21196</v>
      </c>
      <c r="C387">
        <f t="shared" si="10"/>
        <v>60</v>
      </c>
      <c r="D387" t="s">
        <v>22137</v>
      </c>
    </row>
    <row r="388" spans="1:4">
      <c r="A388" t="s">
        <v>22138</v>
      </c>
      <c r="B388" t="s">
        <v>22139</v>
      </c>
      <c r="C388">
        <f t="shared" si="10"/>
        <v>60</v>
      </c>
      <c r="D388" t="s">
        <v>22140</v>
      </c>
    </row>
    <row r="389" spans="1:4">
      <c r="A389" t="s">
        <v>22138</v>
      </c>
      <c r="B389" t="s">
        <v>22141</v>
      </c>
      <c r="C389">
        <f t="shared" si="10"/>
        <v>60</v>
      </c>
      <c r="D389" t="s">
        <v>22142</v>
      </c>
    </row>
    <row r="390" spans="1:4">
      <c r="A390" t="s">
        <v>22143</v>
      </c>
      <c r="B390" t="s">
        <v>22144</v>
      </c>
      <c r="C390">
        <f t="shared" si="10"/>
        <v>60</v>
      </c>
      <c r="D390" t="s">
        <v>22145</v>
      </c>
    </row>
    <row r="391" spans="1:4">
      <c r="A391" t="s">
        <v>22146</v>
      </c>
      <c r="B391" t="s">
        <v>22147</v>
      </c>
      <c r="C391">
        <f t="shared" si="10"/>
        <v>60</v>
      </c>
      <c r="D391" t="s">
        <v>22148</v>
      </c>
    </row>
    <row r="392" spans="1:4">
      <c r="A392" t="s">
        <v>22149</v>
      </c>
      <c r="B392" t="s">
        <v>22150</v>
      </c>
      <c r="C392">
        <f t="shared" si="10"/>
        <v>60</v>
      </c>
      <c r="D392" t="s">
        <v>22151</v>
      </c>
    </row>
    <row r="393" spans="1:4">
      <c r="A393" t="s">
        <v>22152</v>
      </c>
      <c r="B393" t="s">
        <v>22153</v>
      </c>
      <c r="C393">
        <f t="shared" si="10"/>
        <v>58</v>
      </c>
      <c r="D393" t="s">
        <v>22154</v>
      </c>
    </row>
    <row r="394" spans="1:4">
      <c r="A394" t="s">
        <v>22155</v>
      </c>
      <c r="B394" t="s">
        <v>21589</v>
      </c>
      <c r="C394">
        <f t="shared" si="10"/>
        <v>60</v>
      </c>
      <c r="D394" t="s">
        <v>22156</v>
      </c>
    </row>
    <row r="395" spans="1:4">
      <c r="A395" t="s">
        <v>22157</v>
      </c>
      <c r="B395" t="s">
        <v>21217</v>
      </c>
      <c r="C395">
        <f t="shared" si="10"/>
        <v>60</v>
      </c>
      <c r="D395" t="s">
        <v>22158</v>
      </c>
    </row>
    <row r="396" spans="1:4">
      <c r="A396" t="s">
        <v>22159</v>
      </c>
      <c r="B396" t="s">
        <v>21221</v>
      </c>
      <c r="C396">
        <f t="shared" si="10"/>
        <v>60</v>
      </c>
      <c r="D396" t="s">
        <v>22160</v>
      </c>
    </row>
    <row r="397" spans="1:4">
      <c r="A397" t="s">
        <v>22161</v>
      </c>
      <c r="B397" t="s">
        <v>21224</v>
      </c>
      <c r="C397">
        <f t="shared" si="10"/>
        <v>60</v>
      </c>
      <c r="D397" t="s">
        <v>22162</v>
      </c>
    </row>
    <row r="398" spans="1:4">
      <c r="A398" t="s">
        <v>22163</v>
      </c>
      <c r="B398" t="s">
        <v>21346</v>
      </c>
      <c r="C398">
        <f t="shared" si="10"/>
        <v>60</v>
      </c>
      <c r="D398" t="s">
        <v>22164</v>
      </c>
    </row>
    <row r="399" spans="1:4">
      <c r="A399" t="s">
        <v>22165</v>
      </c>
      <c r="B399" t="s">
        <v>21947</v>
      </c>
      <c r="C399">
        <f t="shared" si="10"/>
        <v>60</v>
      </c>
      <c r="D399" t="s">
        <v>22166</v>
      </c>
    </row>
    <row r="400" spans="1:4">
      <c r="A400" t="s">
        <v>22167</v>
      </c>
      <c r="B400" t="s">
        <v>22168</v>
      </c>
      <c r="C400">
        <f t="shared" si="10"/>
        <v>60</v>
      </c>
      <c r="D400" t="s">
        <v>22169</v>
      </c>
    </row>
    <row r="401" spans="1:4">
      <c r="A401" t="s">
        <v>22170</v>
      </c>
      <c r="B401" t="s">
        <v>22171</v>
      </c>
      <c r="C401">
        <f t="shared" si="10"/>
        <v>60</v>
      </c>
      <c r="D401" t="s">
        <v>22172</v>
      </c>
    </row>
    <row r="402" spans="1:4">
      <c r="A402" t="s">
        <v>22173</v>
      </c>
      <c r="B402" t="s">
        <v>22174</v>
      </c>
      <c r="C402">
        <f t="shared" si="10"/>
        <v>60</v>
      </c>
      <c r="D402" t="s">
        <v>22175</v>
      </c>
    </row>
    <row r="403" spans="1:4">
      <c r="A403" t="s">
        <v>22176</v>
      </c>
      <c r="B403" t="s">
        <v>22177</v>
      </c>
      <c r="C403">
        <f t="shared" si="10"/>
        <v>60</v>
      </c>
      <c r="D403" t="s">
        <v>22178</v>
      </c>
    </row>
    <row r="404" spans="1:4">
      <c r="A404" t="s">
        <v>22179</v>
      </c>
      <c r="B404" t="s">
        <v>22180</v>
      </c>
      <c r="C404">
        <f t="shared" si="10"/>
        <v>60</v>
      </c>
      <c r="D404" t="s">
        <v>22181</v>
      </c>
    </row>
    <row r="405" spans="1:4">
      <c r="A405" t="s">
        <v>22182</v>
      </c>
      <c r="B405" t="s">
        <v>22183</v>
      </c>
      <c r="C405">
        <f t="shared" si="10"/>
        <v>60</v>
      </c>
      <c r="D405" t="s">
        <v>22184</v>
      </c>
    </row>
    <row r="406" spans="1:4">
      <c r="A406" t="s">
        <v>22185</v>
      </c>
      <c r="B406" t="s">
        <v>21251</v>
      </c>
      <c r="C406">
        <f t="shared" si="10"/>
        <v>60</v>
      </c>
      <c r="D406" t="s">
        <v>22186</v>
      </c>
    </row>
    <row r="407" spans="1:4">
      <c r="A407" t="s">
        <v>22187</v>
      </c>
      <c r="B407" t="s">
        <v>22188</v>
      </c>
      <c r="C407">
        <f t="shared" si="10"/>
        <v>60</v>
      </c>
      <c r="D407" t="s">
        <v>22189</v>
      </c>
    </row>
    <row r="408" spans="1:4">
      <c r="A408" t="s">
        <v>22190</v>
      </c>
      <c r="B408" t="s">
        <v>21257</v>
      </c>
      <c r="C408">
        <f t="shared" si="10"/>
        <v>60</v>
      </c>
      <c r="D408" t="s">
        <v>22191</v>
      </c>
    </row>
    <row r="409" spans="1:4">
      <c r="A409" t="s">
        <v>22192</v>
      </c>
      <c r="B409" t="s">
        <v>21260</v>
      </c>
      <c r="C409">
        <f t="shared" si="10"/>
        <v>60</v>
      </c>
      <c r="D409" t="s">
        <v>22193</v>
      </c>
    </row>
    <row r="410" spans="1:4">
      <c r="A410" t="s">
        <v>22194</v>
      </c>
      <c r="B410" t="s">
        <v>22195</v>
      </c>
      <c r="C410">
        <f t="shared" si="10"/>
        <v>60</v>
      </c>
      <c r="D410" t="s">
        <v>22196</v>
      </c>
    </row>
    <row r="411" spans="1:4">
      <c r="A411" t="s">
        <v>22197</v>
      </c>
      <c r="B411" t="s">
        <v>21266</v>
      </c>
      <c r="C411">
        <f t="shared" si="10"/>
        <v>60</v>
      </c>
      <c r="D411" t="s">
        <v>22198</v>
      </c>
    </row>
    <row r="412" spans="1:4">
      <c r="A412" t="s">
        <v>22199</v>
      </c>
      <c r="B412" t="s">
        <v>21520</v>
      </c>
      <c r="C412">
        <f t="shared" si="10"/>
        <v>60</v>
      </c>
      <c r="D412" t="s">
        <v>22200</v>
      </c>
    </row>
    <row r="413" spans="1:4">
      <c r="A413" t="s">
        <v>22201</v>
      </c>
      <c r="B413" t="s">
        <v>21272</v>
      </c>
      <c r="C413">
        <f t="shared" si="10"/>
        <v>60</v>
      </c>
      <c r="D413" t="s">
        <v>22202</v>
      </c>
    </row>
    <row r="414" spans="1:4">
      <c r="A414" t="s">
        <v>22203</v>
      </c>
      <c r="B414" t="s">
        <v>21525</v>
      </c>
      <c r="C414">
        <f t="shared" si="10"/>
        <v>60</v>
      </c>
      <c r="D414" t="s">
        <v>22204</v>
      </c>
    </row>
    <row r="415" spans="1:4">
      <c r="A415" t="s">
        <v>22205</v>
      </c>
      <c r="B415" t="s">
        <v>21528</v>
      </c>
      <c r="C415">
        <f t="shared" si="10"/>
        <v>60</v>
      </c>
      <c r="D415" t="s">
        <v>22206</v>
      </c>
    </row>
    <row r="416" spans="1:4">
      <c r="A416" t="s">
        <v>22207</v>
      </c>
      <c r="B416" t="s">
        <v>22208</v>
      </c>
      <c r="C416">
        <f t="shared" si="10"/>
        <v>60</v>
      </c>
      <c r="D416" t="s">
        <v>22209</v>
      </c>
    </row>
    <row r="417" spans="1:4">
      <c r="A417" t="s">
        <v>22210</v>
      </c>
      <c r="B417" t="s">
        <v>21405</v>
      </c>
      <c r="C417">
        <f t="shared" si="10"/>
        <v>60</v>
      </c>
      <c r="D417" t="s">
        <v>22211</v>
      </c>
    </row>
    <row r="418" spans="1:4">
      <c r="A418" t="s">
        <v>22212</v>
      </c>
      <c r="B418" t="s">
        <v>21884</v>
      </c>
      <c r="C418">
        <f t="shared" si="10"/>
        <v>60</v>
      </c>
      <c r="D418" t="s">
        <v>22213</v>
      </c>
    </row>
    <row r="419" spans="1:4">
      <c r="A419" t="s">
        <v>22214</v>
      </c>
      <c r="B419" t="s">
        <v>22215</v>
      </c>
      <c r="C419">
        <f t="shared" si="10"/>
        <v>60</v>
      </c>
      <c r="D419" t="s">
        <v>22216</v>
      </c>
    </row>
    <row r="420" spans="1:4">
      <c r="A420" t="s">
        <v>22217</v>
      </c>
      <c r="B420" t="s">
        <v>21293</v>
      </c>
      <c r="C420">
        <f t="shared" si="10"/>
        <v>60</v>
      </c>
      <c r="D420" t="s">
        <v>21433</v>
      </c>
    </row>
    <row r="421" spans="1:4">
      <c r="A421" t="s">
        <v>22218</v>
      </c>
      <c r="B421" t="s">
        <v>21669</v>
      </c>
      <c r="C421">
        <f t="shared" si="10"/>
        <v>60</v>
      </c>
      <c r="D421" t="s">
        <v>22219</v>
      </c>
    </row>
    <row r="422" spans="1:4">
      <c r="A422" t="s">
        <v>22220</v>
      </c>
      <c r="B422" t="s">
        <v>21673</v>
      </c>
      <c r="C422">
        <f t="shared" si="10"/>
        <v>60</v>
      </c>
      <c r="D422" t="s">
        <v>22221</v>
      </c>
    </row>
    <row r="423" spans="1:4">
      <c r="A423" t="s">
        <v>22222</v>
      </c>
      <c r="B423" t="s">
        <v>22223</v>
      </c>
      <c r="C423">
        <f t="shared" si="10"/>
        <v>60</v>
      </c>
      <c r="D423" t="s">
        <v>22224</v>
      </c>
    </row>
    <row r="424" spans="1:4">
      <c r="A424" t="s">
        <v>22225</v>
      </c>
      <c r="B424" t="s">
        <v>21305</v>
      </c>
      <c r="C424">
        <f t="shared" si="10"/>
        <v>60</v>
      </c>
      <c r="D424" t="s">
        <v>22226</v>
      </c>
    </row>
    <row r="425" spans="1:4">
      <c r="A425" t="s">
        <v>22227</v>
      </c>
      <c r="B425" t="s">
        <v>22228</v>
      </c>
      <c r="C425">
        <f t="shared" si="10"/>
        <v>60</v>
      </c>
      <c r="D425" t="s">
        <v>22229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3"/>
  <sheetViews>
    <sheetView topLeftCell="A67" zoomScaleSheetLayoutView="100" workbookViewId="0">
      <selection activeCell="F87" sqref="F87"/>
    </sheetView>
  </sheetViews>
  <sheetFormatPr defaultColWidth="9" defaultRowHeight="15"/>
  <cols>
    <col min="1" max="2" width="15.42578125" customWidth="1"/>
    <col min="3" max="3" width="15.140625" bestFit="1" customWidth="1"/>
    <col min="4" max="4" width="9" customWidth="1"/>
    <col min="5" max="5" width="6.140625" customWidth="1"/>
    <col min="6" max="6" width="23" customWidth="1"/>
    <col min="7" max="7" width="20.140625" customWidth="1"/>
    <col min="8" max="8" width="11.7109375" customWidth="1"/>
    <col min="9" max="10" width="9" customWidth="1"/>
    <col min="11" max="11" width="23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22241</v>
      </c>
      <c r="B2" t="s">
        <v>22242</v>
      </c>
      <c r="C2">
        <v>6973</v>
      </c>
      <c r="D2">
        <v>8257</v>
      </c>
      <c r="E2" t="s">
        <v>22243</v>
      </c>
      <c r="F2" t="s">
        <v>129</v>
      </c>
      <c r="G2" t="s">
        <v>22244</v>
      </c>
      <c r="H2" t="s">
        <v>22245</v>
      </c>
      <c r="I2">
        <v>8257</v>
      </c>
      <c r="J2">
        <v>6973</v>
      </c>
      <c r="K2" t="s">
        <v>129</v>
      </c>
    </row>
    <row r="3" spans="1:11">
      <c r="A3" t="s">
        <v>22242</v>
      </c>
    </row>
    <row r="4" spans="1:11">
      <c r="A4" t="s">
        <v>22246</v>
      </c>
      <c r="B4" t="s">
        <v>22247</v>
      </c>
      <c r="C4">
        <v>6159</v>
      </c>
      <c r="D4">
        <v>8952</v>
      </c>
      <c r="E4" t="s">
        <v>22243</v>
      </c>
      <c r="F4" t="s">
        <v>129</v>
      </c>
      <c r="G4" t="s">
        <v>22244</v>
      </c>
      <c r="H4" t="s">
        <v>22245</v>
      </c>
      <c r="I4">
        <v>8952</v>
      </c>
      <c r="J4">
        <v>6159</v>
      </c>
      <c r="K4" t="s">
        <v>129</v>
      </c>
    </row>
    <row r="5" spans="1:11">
      <c r="A5" t="s">
        <v>22247</v>
      </c>
    </row>
    <row r="6" spans="1:11">
      <c r="A6" t="s">
        <v>22248</v>
      </c>
      <c r="B6" t="s">
        <v>22249</v>
      </c>
      <c r="C6">
        <v>42</v>
      </c>
      <c r="D6">
        <v>11369</v>
      </c>
      <c r="E6" t="s">
        <v>22250</v>
      </c>
      <c r="F6" t="s">
        <v>129</v>
      </c>
      <c r="G6" t="s">
        <v>22244</v>
      </c>
      <c r="H6" t="s">
        <v>22245</v>
      </c>
      <c r="I6">
        <v>42</v>
      </c>
      <c r="J6">
        <v>11369</v>
      </c>
      <c r="K6" t="s">
        <v>129</v>
      </c>
    </row>
    <row r="7" spans="1:11">
      <c r="A7" t="s">
        <v>22249</v>
      </c>
    </row>
    <row r="8" spans="1:11">
      <c r="A8" t="s">
        <v>22251</v>
      </c>
      <c r="B8" t="s">
        <v>22252</v>
      </c>
      <c r="C8">
        <v>23</v>
      </c>
      <c r="D8">
        <v>1765</v>
      </c>
      <c r="E8" t="s">
        <v>22243</v>
      </c>
      <c r="F8" t="s">
        <v>129</v>
      </c>
      <c r="G8" t="s">
        <v>22244</v>
      </c>
      <c r="H8" t="s">
        <v>22245</v>
      </c>
      <c r="I8">
        <v>1765</v>
      </c>
      <c r="J8">
        <v>23</v>
      </c>
      <c r="K8" t="s">
        <v>129</v>
      </c>
    </row>
    <row r="9" spans="1:11">
      <c r="A9" t="s">
        <v>22252</v>
      </c>
    </row>
    <row r="10" spans="1:11">
      <c r="A10" t="s">
        <v>22253</v>
      </c>
      <c r="B10" t="s">
        <v>22254</v>
      </c>
      <c r="C10">
        <v>77878</v>
      </c>
      <c r="D10">
        <v>173366</v>
      </c>
      <c r="E10" t="s">
        <v>22243</v>
      </c>
      <c r="F10" t="s">
        <v>130</v>
      </c>
      <c r="G10" t="s">
        <v>22255</v>
      </c>
      <c r="H10" t="s">
        <v>22255</v>
      </c>
      <c r="I10">
        <v>173366</v>
      </c>
      <c r="J10">
        <v>77878</v>
      </c>
      <c r="K10" t="s">
        <v>130</v>
      </c>
    </row>
    <row r="11" spans="1:11">
      <c r="A11" t="s">
        <v>22254</v>
      </c>
    </row>
    <row r="12" spans="1:11">
      <c r="A12" t="s">
        <v>22256</v>
      </c>
      <c r="B12" t="s">
        <v>22254</v>
      </c>
      <c r="C12">
        <v>172815</v>
      </c>
      <c r="D12">
        <v>178675</v>
      </c>
      <c r="E12" t="s">
        <v>22250</v>
      </c>
      <c r="F12" t="s">
        <v>130</v>
      </c>
      <c r="G12" t="s">
        <v>22257</v>
      </c>
      <c r="H12" t="s">
        <v>22257</v>
      </c>
      <c r="I12">
        <v>172815</v>
      </c>
      <c r="J12">
        <v>178675</v>
      </c>
      <c r="K12" t="s">
        <v>130</v>
      </c>
    </row>
    <row r="13" spans="1:11">
      <c r="A13" t="s">
        <v>22254</v>
      </c>
    </row>
    <row r="14" spans="1:11">
      <c r="A14" t="s">
        <v>22258</v>
      </c>
      <c r="B14" t="s">
        <v>22254</v>
      </c>
      <c r="C14">
        <v>181394</v>
      </c>
      <c r="D14">
        <v>233291</v>
      </c>
      <c r="E14" t="s">
        <v>22243</v>
      </c>
      <c r="F14" t="s">
        <v>130</v>
      </c>
      <c r="G14" t="s">
        <v>22259</v>
      </c>
      <c r="H14" t="s">
        <v>22259</v>
      </c>
      <c r="I14">
        <v>233291</v>
      </c>
      <c r="J14">
        <v>181394</v>
      </c>
      <c r="K14" t="s">
        <v>130</v>
      </c>
    </row>
    <row r="15" spans="1:11">
      <c r="A15" t="s">
        <v>22254</v>
      </c>
    </row>
    <row r="16" spans="1:11">
      <c r="A16" t="s">
        <v>22260</v>
      </c>
      <c r="B16" t="s">
        <v>22254</v>
      </c>
      <c r="C16">
        <v>241014</v>
      </c>
      <c r="D16">
        <v>242429</v>
      </c>
      <c r="E16" t="s">
        <v>22250</v>
      </c>
      <c r="F16" t="s">
        <v>130</v>
      </c>
      <c r="G16" t="s">
        <v>22261</v>
      </c>
      <c r="H16" t="s">
        <v>22261</v>
      </c>
      <c r="I16">
        <v>241014</v>
      </c>
      <c r="J16">
        <v>242429</v>
      </c>
      <c r="K16" t="s">
        <v>130</v>
      </c>
    </row>
    <row r="17" spans="1:11">
      <c r="A17" t="s">
        <v>22254</v>
      </c>
    </row>
    <row r="18" spans="1:11">
      <c r="A18" t="s">
        <v>22262</v>
      </c>
      <c r="B18" t="s">
        <v>22254</v>
      </c>
      <c r="C18">
        <v>248235</v>
      </c>
      <c r="D18">
        <v>249728</v>
      </c>
      <c r="E18" t="s">
        <v>22250</v>
      </c>
      <c r="F18" t="s">
        <v>130</v>
      </c>
      <c r="G18" t="s">
        <v>22244</v>
      </c>
      <c r="H18" t="s">
        <v>22245</v>
      </c>
      <c r="I18">
        <v>248235</v>
      </c>
      <c r="J18">
        <v>249728</v>
      </c>
      <c r="K18" t="s">
        <v>130</v>
      </c>
    </row>
    <row r="19" spans="1:11">
      <c r="A19" t="s">
        <v>22254</v>
      </c>
    </row>
    <row r="20" spans="1:11">
      <c r="A20" t="s">
        <v>22263</v>
      </c>
      <c r="B20" t="s">
        <v>22254</v>
      </c>
      <c r="C20">
        <v>276551</v>
      </c>
      <c r="D20">
        <v>282901</v>
      </c>
      <c r="E20" t="s">
        <v>22250</v>
      </c>
      <c r="F20" t="s">
        <v>130</v>
      </c>
      <c r="G20" t="s">
        <v>22264</v>
      </c>
      <c r="H20" t="s">
        <v>22264</v>
      </c>
      <c r="I20">
        <v>276551</v>
      </c>
      <c r="J20">
        <v>282901</v>
      </c>
      <c r="K20" t="s">
        <v>130</v>
      </c>
    </row>
    <row r="21" spans="1:11">
      <c r="A21" t="s">
        <v>22254</v>
      </c>
    </row>
    <row r="22" spans="1:11">
      <c r="A22" t="s">
        <v>22265</v>
      </c>
      <c r="B22" t="s">
        <v>22254</v>
      </c>
      <c r="C22">
        <v>286192</v>
      </c>
      <c r="D22">
        <v>294692</v>
      </c>
      <c r="E22" t="s">
        <v>22250</v>
      </c>
      <c r="F22" t="s">
        <v>130</v>
      </c>
      <c r="G22" t="s">
        <v>22264</v>
      </c>
      <c r="H22" t="s">
        <v>22264</v>
      </c>
      <c r="I22">
        <v>286192</v>
      </c>
      <c r="J22">
        <v>294692</v>
      </c>
      <c r="K22" t="s">
        <v>130</v>
      </c>
    </row>
    <row r="23" spans="1:11">
      <c r="A23" t="s">
        <v>22254</v>
      </c>
    </row>
    <row r="24" spans="1:11">
      <c r="A24" t="s">
        <v>22266</v>
      </c>
      <c r="B24" t="s">
        <v>22254</v>
      </c>
      <c r="C24">
        <v>315286</v>
      </c>
      <c r="D24">
        <v>320591</v>
      </c>
      <c r="E24" t="s">
        <v>22243</v>
      </c>
      <c r="F24" t="s">
        <v>130</v>
      </c>
      <c r="G24" t="s">
        <v>22267</v>
      </c>
      <c r="H24" t="s">
        <v>22267</v>
      </c>
      <c r="I24">
        <v>320591</v>
      </c>
      <c r="J24">
        <v>315286</v>
      </c>
      <c r="K24" t="s">
        <v>130</v>
      </c>
    </row>
    <row r="25" spans="1:11">
      <c r="A25" t="s">
        <v>22254</v>
      </c>
    </row>
    <row r="26" spans="1:11">
      <c r="A26" t="s">
        <v>22268</v>
      </c>
      <c r="B26" t="s">
        <v>22254</v>
      </c>
      <c r="C26">
        <v>320793</v>
      </c>
      <c r="D26">
        <v>325857</v>
      </c>
      <c r="E26" t="s">
        <v>22250</v>
      </c>
      <c r="F26" t="s">
        <v>130</v>
      </c>
      <c r="G26" t="s">
        <v>22269</v>
      </c>
      <c r="H26" t="s">
        <v>22269</v>
      </c>
      <c r="I26">
        <v>320793</v>
      </c>
      <c r="J26">
        <v>325857</v>
      </c>
      <c r="K26" t="s">
        <v>130</v>
      </c>
    </row>
    <row r="27" spans="1:11">
      <c r="A27" t="s">
        <v>22254</v>
      </c>
    </row>
    <row r="28" spans="1:11">
      <c r="A28" t="s">
        <v>22270</v>
      </c>
      <c r="B28" t="s">
        <v>22254</v>
      </c>
      <c r="C28">
        <v>326028</v>
      </c>
      <c r="D28">
        <v>332776</v>
      </c>
      <c r="E28" t="s">
        <v>22243</v>
      </c>
      <c r="F28" t="s">
        <v>130</v>
      </c>
      <c r="G28" t="s">
        <v>22271</v>
      </c>
      <c r="H28" t="s">
        <v>22271</v>
      </c>
      <c r="I28">
        <v>332776</v>
      </c>
      <c r="J28">
        <v>326028</v>
      </c>
      <c r="K28" t="s">
        <v>130</v>
      </c>
    </row>
    <row r="29" spans="1:11">
      <c r="A29" t="s">
        <v>22254</v>
      </c>
    </row>
    <row r="30" spans="1:11">
      <c r="A30" t="s">
        <v>22272</v>
      </c>
      <c r="B30" t="s">
        <v>22273</v>
      </c>
      <c r="C30">
        <v>15210</v>
      </c>
      <c r="D30">
        <v>20075</v>
      </c>
      <c r="E30" t="s">
        <v>22250</v>
      </c>
      <c r="F30" t="s">
        <v>132</v>
      </c>
      <c r="G30" t="s">
        <v>22271</v>
      </c>
      <c r="H30" t="s">
        <v>22271</v>
      </c>
      <c r="I30">
        <v>15210</v>
      </c>
      <c r="J30">
        <v>20075</v>
      </c>
      <c r="K30" t="s">
        <v>132</v>
      </c>
    </row>
    <row r="31" spans="1:11">
      <c r="A31" t="s">
        <v>22273</v>
      </c>
    </row>
    <row r="32" spans="1:11">
      <c r="A32" t="s">
        <v>22274</v>
      </c>
      <c r="B32" t="s">
        <v>22273</v>
      </c>
      <c r="C32">
        <v>23023</v>
      </c>
      <c r="D32">
        <v>23919</v>
      </c>
      <c r="E32" t="s">
        <v>22250</v>
      </c>
      <c r="F32" t="s">
        <v>132</v>
      </c>
      <c r="G32" t="s">
        <v>22271</v>
      </c>
      <c r="H32" t="s">
        <v>22271</v>
      </c>
      <c r="I32">
        <v>23023</v>
      </c>
      <c r="J32">
        <v>23919</v>
      </c>
      <c r="K32" t="s">
        <v>132</v>
      </c>
    </row>
    <row r="33" spans="1:11">
      <c r="A33" t="s">
        <v>22273</v>
      </c>
    </row>
    <row r="34" spans="1:11">
      <c r="A34" t="s">
        <v>22275</v>
      </c>
      <c r="B34" t="s">
        <v>22273</v>
      </c>
      <c r="C34">
        <v>24528</v>
      </c>
      <c r="D34">
        <v>29604</v>
      </c>
      <c r="E34" t="s">
        <v>22243</v>
      </c>
      <c r="F34" t="s">
        <v>132</v>
      </c>
      <c r="G34" t="s">
        <v>22271</v>
      </c>
      <c r="H34" t="s">
        <v>22271</v>
      </c>
      <c r="I34">
        <v>29604</v>
      </c>
      <c r="J34">
        <v>24528</v>
      </c>
      <c r="K34" t="s">
        <v>132</v>
      </c>
    </row>
    <row r="35" spans="1:11">
      <c r="A35" t="s">
        <v>22273</v>
      </c>
    </row>
    <row r="36" spans="1:11">
      <c r="A36" t="s">
        <v>22276</v>
      </c>
      <c r="B36" t="s">
        <v>22273</v>
      </c>
      <c r="C36">
        <v>30335</v>
      </c>
      <c r="D36">
        <v>34197</v>
      </c>
      <c r="E36" t="s">
        <v>22250</v>
      </c>
      <c r="F36" t="s">
        <v>132</v>
      </c>
      <c r="G36" t="s">
        <v>22271</v>
      </c>
      <c r="H36" t="s">
        <v>22271</v>
      </c>
      <c r="I36">
        <v>30335</v>
      </c>
      <c r="J36">
        <v>34197</v>
      </c>
      <c r="K36" t="s">
        <v>132</v>
      </c>
    </row>
    <row r="37" spans="1:11">
      <c r="A37" t="s">
        <v>22273</v>
      </c>
    </row>
    <row r="38" spans="1:11">
      <c r="A38" t="s">
        <v>22277</v>
      </c>
      <c r="B38" t="s">
        <v>22273</v>
      </c>
      <c r="C38">
        <v>35134</v>
      </c>
      <c r="D38">
        <v>37640</v>
      </c>
      <c r="E38" t="s">
        <v>22243</v>
      </c>
      <c r="F38" t="s">
        <v>132</v>
      </c>
      <c r="G38" t="s">
        <v>22259</v>
      </c>
      <c r="H38" t="s">
        <v>22259</v>
      </c>
      <c r="I38">
        <v>37640</v>
      </c>
      <c r="J38">
        <v>35134</v>
      </c>
      <c r="K38" t="s">
        <v>132</v>
      </c>
    </row>
    <row r="39" spans="1:11">
      <c r="A39" t="s">
        <v>22273</v>
      </c>
    </row>
    <row r="40" spans="1:11">
      <c r="A40" t="s">
        <v>22278</v>
      </c>
      <c r="B40" t="s">
        <v>22273</v>
      </c>
      <c r="C40">
        <v>37862</v>
      </c>
      <c r="D40">
        <v>41392</v>
      </c>
      <c r="E40" t="s">
        <v>22250</v>
      </c>
      <c r="F40" t="s">
        <v>132</v>
      </c>
      <c r="G40" t="s">
        <v>22244</v>
      </c>
      <c r="H40" t="s">
        <v>22245</v>
      </c>
      <c r="I40">
        <v>37862</v>
      </c>
      <c r="J40">
        <v>41392</v>
      </c>
      <c r="K40" t="s">
        <v>132</v>
      </c>
    </row>
    <row r="41" spans="1:11">
      <c r="A41" t="s">
        <v>22273</v>
      </c>
    </row>
    <row r="42" spans="1:11">
      <c r="A42" t="s">
        <v>22279</v>
      </c>
      <c r="B42" t="s">
        <v>22273</v>
      </c>
      <c r="C42">
        <v>51920</v>
      </c>
      <c r="D42">
        <v>61357</v>
      </c>
      <c r="E42" t="s">
        <v>22243</v>
      </c>
      <c r="F42" t="s">
        <v>132</v>
      </c>
      <c r="G42" t="s">
        <v>22280</v>
      </c>
      <c r="H42" t="s">
        <v>22280</v>
      </c>
      <c r="I42">
        <v>61357</v>
      </c>
      <c r="J42">
        <v>51920</v>
      </c>
      <c r="K42" t="s">
        <v>132</v>
      </c>
    </row>
    <row r="43" spans="1:11">
      <c r="A43" t="s">
        <v>22273</v>
      </c>
    </row>
    <row r="44" spans="1:11">
      <c r="A44" t="s">
        <v>22281</v>
      </c>
      <c r="B44" t="s">
        <v>22273</v>
      </c>
      <c r="C44">
        <v>69809</v>
      </c>
      <c r="D44">
        <v>70270</v>
      </c>
      <c r="E44" t="s">
        <v>22243</v>
      </c>
      <c r="F44" t="s">
        <v>132</v>
      </c>
      <c r="G44" t="s">
        <v>22271</v>
      </c>
      <c r="H44" t="s">
        <v>22271</v>
      </c>
      <c r="I44">
        <v>70270</v>
      </c>
      <c r="J44">
        <v>69809</v>
      </c>
      <c r="K44" t="s">
        <v>132</v>
      </c>
    </row>
    <row r="45" spans="1:11">
      <c r="A45" t="s">
        <v>22273</v>
      </c>
    </row>
    <row r="46" spans="1:11">
      <c r="A46" t="s">
        <v>22282</v>
      </c>
      <c r="B46" t="s">
        <v>22283</v>
      </c>
      <c r="C46">
        <v>1888</v>
      </c>
      <c r="D46">
        <v>6436</v>
      </c>
      <c r="E46" t="s">
        <v>22243</v>
      </c>
      <c r="F46" t="s">
        <v>132</v>
      </c>
      <c r="G46" t="s">
        <v>22244</v>
      </c>
      <c r="H46" t="s">
        <v>22245</v>
      </c>
      <c r="I46">
        <v>6436</v>
      </c>
      <c r="J46">
        <v>1888</v>
      </c>
      <c r="K46" t="s">
        <v>132</v>
      </c>
    </row>
    <row r="47" spans="1:11">
      <c r="A47" t="s">
        <v>22283</v>
      </c>
    </row>
    <row r="48" spans="1:11">
      <c r="A48" t="s">
        <v>22284</v>
      </c>
      <c r="B48" t="s">
        <v>22283</v>
      </c>
      <c r="C48">
        <v>7297</v>
      </c>
      <c r="D48">
        <v>12456</v>
      </c>
      <c r="E48" t="s">
        <v>22243</v>
      </c>
      <c r="F48" t="s">
        <v>132</v>
      </c>
      <c r="G48" t="s">
        <v>22261</v>
      </c>
      <c r="H48" t="s">
        <v>22261</v>
      </c>
      <c r="I48">
        <v>12456</v>
      </c>
      <c r="J48">
        <v>7297</v>
      </c>
      <c r="K48" t="s">
        <v>132</v>
      </c>
    </row>
    <row r="49" spans="1:11">
      <c r="A49" t="s">
        <v>22283</v>
      </c>
    </row>
    <row r="50" spans="1:11">
      <c r="A50" t="s">
        <v>22285</v>
      </c>
      <c r="B50" t="s">
        <v>22283</v>
      </c>
      <c r="C50">
        <v>42760</v>
      </c>
      <c r="D50">
        <v>45059</v>
      </c>
      <c r="E50" t="s">
        <v>22243</v>
      </c>
      <c r="F50" t="s">
        <v>132</v>
      </c>
      <c r="G50" t="s">
        <v>22271</v>
      </c>
      <c r="H50" t="s">
        <v>22271</v>
      </c>
      <c r="I50">
        <v>45059</v>
      </c>
      <c r="J50">
        <v>42760</v>
      </c>
      <c r="K50" t="s">
        <v>132</v>
      </c>
    </row>
    <row r="51" spans="1:11">
      <c r="A51" t="s">
        <v>22283</v>
      </c>
    </row>
    <row r="52" spans="1:11">
      <c r="A52" t="s">
        <v>22286</v>
      </c>
      <c r="B52" t="s">
        <v>22273</v>
      </c>
      <c r="C52">
        <v>42613</v>
      </c>
      <c r="D52">
        <v>47394</v>
      </c>
      <c r="E52" t="s">
        <v>22250</v>
      </c>
      <c r="F52" t="s">
        <v>132</v>
      </c>
      <c r="G52" t="s">
        <v>22280</v>
      </c>
      <c r="H52" t="s">
        <v>22280</v>
      </c>
      <c r="I52">
        <v>42613</v>
      </c>
      <c r="J52">
        <v>47394</v>
      </c>
      <c r="K52" t="s">
        <v>132</v>
      </c>
    </row>
    <row r="53" spans="1:11">
      <c r="A53" t="s">
        <v>22273</v>
      </c>
    </row>
    <row r="54" spans="1:11">
      <c r="A54" t="s">
        <v>22287</v>
      </c>
      <c r="B54" t="s">
        <v>22273</v>
      </c>
      <c r="C54">
        <v>47793</v>
      </c>
      <c r="D54">
        <v>49905</v>
      </c>
      <c r="E54" t="s">
        <v>22243</v>
      </c>
      <c r="F54" t="s">
        <v>132</v>
      </c>
      <c r="G54" t="s">
        <v>22280</v>
      </c>
      <c r="H54" t="s">
        <v>22280</v>
      </c>
      <c r="I54">
        <v>49905</v>
      </c>
      <c r="J54">
        <v>47793</v>
      </c>
      <c r="K54" t="s">
        <v>132</v>
      </c>
    </row>
    <row r="55" spans="1:11">
      <c r="A55" t="s">
        <v>22273</v>
      </c>
    </row>
    <row r="56" spans="1:11">
      <c r="A56" t="s">
        <v>22288</v>
      </c>
      <c r="B56" t="s">
        <v>22289</v>
      </c>
      <c r="C56">
        <v>56541805</v>
      </c>
      <c r="D56">
        <v>56607633</v>
      </c>
      <c r="E56" t="s">
        <v>22243</v>
      </c>
      <c r="F56" t="s">
        <v>131</v>
      </c>
      <c r="G56" t="s">
        <v>22269</v>
      </c>
      <c r="H56" t="s">
        <v>22269</v>
      </c>
      <c r="I56">
        <v>56607633</v>
      </c>
      <c r="J56">
        <v>56541805</v>
      </c>
      <c r="K56" t="s">
        <v>131</v>
      </c>
    </row>
    <row r="57" spans="1:11">
      <c r="A57" t="s">
        <v>22289</v>
      </c>
    </row>
    <row r="58" spans="1:11">
      <c r="A58" t="s">
        <v>22290</v>
      </c>
      <c r="B58" t="s">
        <v>22289</v>
      </c>
      <c r="C58">
        <v>56634919</v>
      </c>
      <c r="D58">
        <v>56637305</v>
      </c>
      <c r="E58" t="s">
        <v>22250</v>
      </c>
      <c r="F58" t="s">
        <v>131</v>
      </c>
      <c r="G58" t="s">
        <v>22271</v>
      </c>
      <c r="H58" t="s">
        <v>22271</v>
      </c>
      <c r="I58">
        <v>56634919</v>
      </c>
      <c r="J58">
        <v>56637305</v>
      </c>
      <c r="K58" t="s">
        <v>131</v>
      </c>
    </row>
    <row r="59" spans="1:11">
      <c r="A59" t="s">
        <v>22289</v>
      </c>
    </row>
    <row r="60" spans="1:11">
      <c r="A60" t="s">
        <v>22291</v>
      </c>
      <c r="B60" t="s">
        <v>22289</v>
      </c>
      <c r="C60">
        <v>56639421</v>
      </c>
      <c r="D60">
        <v>56642985</v>
      </c>
      <c r="E60" t="s">
        <v>22250</v>
      </c>
      <c r="F60" t="s">
        <v>131</v>
      </c>
      <c r="G60" t="s">
        <v>22267</v>
      </c>
      <c r="H60" t="s">
        <v>22267</v>
      </c>
      <c r="I60">
        <v>56639421</v>
      </c>
      <c r="J60">
        <v>56642985</v>
      </c>
      <c r="K60" t="s">
        <v>131</v>
      </c>
    </row>
    <row r="61" spans="1:11">
      <c r="A61" t="s">
        <v>22289</v>
      </c>
    </row>
    <row r="62" spans="1:11">
      <c r="A62" t="s">
        <v>22292</v>
      </c>
      <c r="B62" t="s">
        <v>22289</v>
      </c>
      <c r="C62">
        <v>56647266</v>
      </c>
      <c r="D62">
        <v>56666262</v>
      </c>
      <c r="E62" t="s">
        <v>22243</v>
      </c>
      <c r="F62" t="s">
        <v>131</v>
      </c>
      <c r="G62" t="s">
        <v>22271</v>
      </c>
      <c r="H62" t="s">
        <v>22271</v>
      </c>
      <c r="I62">
        <v>56666262</v>
      </c>
      <c r="J62">
        <v>56647266</v>
      </c>
      <c r="K62" t="s">
        <v>131</v>
      </c>
    </row>
    <row r="63" spans="1:11">
      <c r="A63" t="s">
        <v>22289</v>
      </c>
    </row>
    <row r="64" spans="1:11">
      <c r="A64" t="s">
        <v>22293</v>
      </c>
      <c r="B64" t="s">
        <v>22289</v>
      </c>
      <c r="C64">
        <v>56681652</v>
      </c>
      <c r="D64">
        <v>56683443</v>
      </c>
      <c r="E64" t="s">
        <v>22243</v>
      </c>
      <c r="F64" t="s">
        <v>131</v>
      </c>
      <c r="G64" t="s">
        <v>22271</v>
      </c>
      <c r="H64" t="s">
        <v>22271</v>
      </c>
      <c r="I64">
        <v>56683443</v>
      </c>
      <c r="J64">
        <v>56681652</v>
      </c>
      <c r="K64" t="s">
        <v>131</v>
      </c>
    </row>
    <row r="65" spans="1:11">
      <c r="A65" t="s">
        <v>22289</v>
      </c>
    </row>
    <row r="66" spans="1:11">
      <c r="A66" t="s">
        <v>22294</v>
      </c>
      <c r="B66" t="s">
        <v>22289</v>
      </c>
      <c r="C66">
        <v>56693308</v>
      </c>
      <c r="D66">
        <v>56694612</v>
      </c>
      <c r="E66" t="s">
        <v>22243</v>
      </c>
      <c r="F66" t="s">
        <v>131</v>
      </c>
      <c r="G66" t="s">
        <v>22244</v>
      </c>
      <c r="H66" t="s">
        <v>22245</v>
      </c>
      <c r="I66">
        <v>56694612</v>
      </c>
      <c r="J66">
        <v>56693308</v>
      </c>
      <c r="K66" t="s">
        <v>131</v>
      </c>
    </row>
    <row r="67" spans="1:11">
      <c r="A67" t="s">
        <v>22289</v>
      </c>
    </row>
    <row r="68" spans="1:11">
      <c r="A68" t="s">
        <v>22295</v>
      </c>
      <c r="B68" t="s">
        <v>22289</v>
      </c>
      <c r="C68">
        <v>56702307</v>
      </c>
      <c r="D68">
        <v>56703560</v>
      </c>
      <c r="E68" t="s">
        <v>22243</v>
      </c>
      <c r="F68" t="s">
        <v>131</v>
      </c>
      <c r="G68" t="s">
        <v>22244</v>
      </c>
      <c r="H68" t="s">
        <v>22245</v>
      </c>
      <c r="I68">
        <v>56703560</v>
      </c>
      <c r="J68">
        <v>56702307</v>
      </c>
      <c r="K68" t="s">
        <v>131</v>
      </c>
    </row>
    <row r="69" spans="1:11">
      <c r="A69" t="s">
        <v>22289</v>
      </c>
    </row>
    <row r="70" spans="1:11">
      <c r="A70" t="s">
        <v>22296</v>
      </c>
      <c r="B70" t="s">
        <v>22289</v>
      </c>
      <c r="C70">
        <v>56709075</v>
      </c>
      <c r="D70">
        <v>56710473</v>
      </c>
      <c r="E70" t="s">
        <v>22243</v>
      </c>
      <c r="F70" t="s">
        <v>131</v>
      </c>
      <c r="G70" t="s">
        <v>22244</v>
      </c>
      <c r="H70" t="s">
        <v>22245</v>
      </c>
      <c r="I70">
        <v>56710473</v>
      </c>
      <c r="J70">
        <v>56709075</v>
      </c>
      <c r="K70" t="s">
        <v>131</v>
      </c>
    </row>
    <row r="71" spans="1:11">
      <c r="A71" t="s">
        <v>22289</v>
      </c>
    </row>
    <row r="72" spans="1:11">
      <c r="A72" t="s">
        <v>22297</v>
      </c>
      <c r="B72" t="s">
        <v>22289</v>
      </c>
      <c r="C72">
        <v>56743555</v>
      </c>
      <c r="D72">
        <v>56806136</v>
      </c>
      <c r="E72" t="s">
        <v>22250</v>
      </c>
      <c r="F72" t="s">
        <v>131</v>
      </c>
      <c r="G72" t="s">
        <v>22271</v>
      </c>
      <c r="H72" t="s">
        <v>22271</v>
      </c>
      <c r="I72">
        <v>56743555</v>
      </c>
      <c r="J72">
        <v>56806136</v>
      </c>
      <c r="K72" t="s">
        <v>131</v>
      </c>
    </row>
    <row r="73" spans="1:11">
      <c r="A73" t="s">
        <v>22289</v>
      </c>
    </row>
    <row r="74" spans="1:11">
      <c r="A74" t="s">
        <v>22298</v>
      </c>
      <c r="B74" t="s">
        <v>22289</v>
      </c>
      <c r="C74">
        <v>56817264</v>
      </c>
      <c r="D74">
        <v>56822769</v>
      </c>
      <c r="E74" t="s">
        <v>22250</v>
      </c>
      <c r="F74" t="s">
        <v>131</v>
      </c>
      <c r="G74" t="s">
        <v>22271</v>
      </c>
      <c r="H74" t="s">
        <v>22271</v>
      </c>
      <c r="I74">
        <v>56817264</v>
      </c>
      <c r="J74">
        <v>56822769</v>
      </c>
      <c r="K74" t="s">
        <v>131</v>
      </c>
    </row>
    <row r="75" spans="1:11">
      <c r="A75" t="s">
        <v>22289</v>
      </c>
    </row>
    <row r="76" spans="1:11">
      <c r="A76" t="s">
        <v>22299</v>
      </c>
      <c r="B76" t="s">
        <v>22289</v>
      </c>
      <c r="C76">
        <v>56845601</v>
      </c>
      <c r="D76">
        <v>56862382</v>
      </c>
      <c r="E76" t="s">
        <v>22243</v>
      </c>
      <c r="F76" t="s">
        <v>131</v>
      </c>
      <c r="G76" t="s">
        <v>22257</v>
      </c>
      <c r="H76" t="s">
        <v>22257</v>
      </c>
      <c r="I76">
        <v>56862382</v>
      </c>
      <c r="J76">
        <v>56845601</v>
      </c>
      <c r="K76" t="s">
        <v>131</v>
      </c>
    </row>
    <row r="77" spans="1:11">
      <c r="A77" t="s">
        <v>22289</v>
      </c>
    </row>
    <row r="78" spans="1:11">
      <c r="A78" t="s">
        <v>22300</v>
      </c>
      <c r="B78" t="s">
        <v>22289</v>
      </c>
      <c r="C78">
        <v>56863849</v>
      </c>
      <c r="D78">
        <v>57048337</v>
      </c>
      <c r="E78" t="s">
        <v>22250</v>
      </c>
      <c r="F78" t="s">
        <v>131</v>
      </c>
      <c r="G78" t="s">
        <v>22255</v>
      </c>
      <c r="H78" t="s">
        <v>22255</v>
      </c>
      <c r="I78">
        <v>56863849</v>
      </c>
      <c r="J78">
        <v>57048337</v>
      </c>
      <c r="K78" t="s">
        <v>131</v>
      </c>
    </row>
    <row r="79" spans="1:11">
      <c r="A79" t="s">
        <v>22289</v>
      </c>
    </row>
    <row r="80" spans="1:11">
      <c r="A80" t="s">
        <v>22301</v>
      </c>
      <c r="B80" t="s">
        <v>22289</v>
      </c>
      <c r="C80">
        <v>57068656</v>
      </c>
      <c r="D80">
        <v>57219113</v>
      </c>
      <c r="E80" t="s">
        <v>22243</v>
      </c>
      <c r="F80" t="s">
        <v>131</v>
      </c>
      <c r="G80" t="s">
        <v>22271</v>
      </c>
      <c r="H80" t="s">
        <v>22271</v>
      </c>
      <c r="I80">
        <v>57219113</v>
      </c>
      <c r="J80">
        <v>57068656</v>
      </c>
      <c r="K80" t="s">
        <v>131</v>
      </c>
    </row>
    <row r="81" spans="1:3">
      <c r="A81" t="s">
        <v>22289</v>
      </c>
    </row>
    <row r="83" spans="1:3">
      <c r="C83" t="s">
        <v>23498</v>
      </c>
    </row>
    <row r="84" spans="1:3">
      <c r="A84" s="129" t="s">
        <v>23499</v>
      </c>
      <c r="B84" s="113" t="s">
        <v>22241</v>
      </c>
      <c r="C84" s="112">
        <v>1</v>
      </c>
    </row>
    <row r="85" spans="1:3">
      <c r="A85" s="129"/>
      <c r="B85" s="113" t="s">
        <v>22246</v>
      </c>
      <c r="C85" s="112">
        <v>2</v>
      </c>
    </row>
    <row r="86" spans="1:3">
      <c r="A86" s="129"/>
      <c r="B86" s="113" t="s">
        <v>22248</v>
      </c>
      <c r="C86" s="112">
        <v>3</v>
      </c>
    </row>
    <row r="87" spans="1:3">
      <c r="A87" s="129"/>
      <c r="B87" s="113" t="s">
        <v>22251</v>
      </c>
      <c r="C87" s="112">
        <v>1</v>
      </c>
    </row>
    <row r="88" spans="1:3">
      <c r="A88" s="129"/>
      <c r="B88" s="113" t="s">
        <v>22262</v>
      </c>
      <c r="C88" s="112">
        <v>1</v>
      </c>
    </row>
    <row r="89" spans="1:3">
      <c r="A89" s="129"/>
      <c r="B89" s="113" t="s">
        <v>22278</v>
      </c>
      <c r="C89" s="112">
        <v>2</v>
      </c>
    </row>
    <row r="90" spans="1:3">
      <c r="A90" s="129"/>
      <c r="B90" s="113" t="s">
        <v>22282</v>
      </c>
      <c r="C90" s="112">
        <v>4</v>
      </c>
    </row>
    <row r="91" spans="1:3">
      <c r="A91" s="129"/>
      <c r="B91" s="113" t="s">
        <v>22294</v>
      </c>
      <c r="C91" s="112">
        <v>1</v>
      </c>
    </row>
    <row r="92" spans="1:3">
      <c r="A92" s="129"/>
      <c r="B92" s="113" t="s">
        <v>22295</v>
      </c>
      <c r="C92" s="112">
        <v>1</v>
      </c>
    </row>
    <row r="93" spans="1:3">
      <c r="A93" s="129"/>
      <c r="B93" s="113" t="s">
        <v>22296</v>
      </c>
      <c r="C93" s="112">
        <v>1</v>
      </c>
    </row>
  </sheetData>
  <mergeCells count="1">
    <mergeCell ref="A84:A9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topLeftCell="A32" zoomScaleSheetLayoutView="100" workbookViewId="0">
      <selection activeCell="F55" sqref="F55"/>
    </sheetView>
  </sheetViews>
  <sheetFormatPr defaultColWidth="9" defaultRowHeight="15"/>
  <cols>
    <col min="1" max="1" width="15.5703125" bestFit="1" customWidth="1"/>
    <col min="2" max="2" width="14.7109375" bestFit="1" customWidth="1"/>
    <col min="3" max="3" width="15.140625" bestFit="1" customWidth="1"/>
    <col min="4" max="4" width="7" customWidth="1"/>
    <col min="5" max="5" width="6.140625" customWidth="1"/>
    <col min="6" max="6" width="18.7109375" customWidth="1"/>
    <col min="7" max="7" width="20.140625" customWidth="1"/>
    <col min="8" max="8" width="11.5703125" customWidth="1"/>
    <col min="9" max="10" width="7" customWidth="1"/>
    <col min="11" max="11" width="18.710937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22302</v>
      </c>
      <c r="B2" t="s">
        <v>22303</v>
      </c>
      <c r="C2">
        <v>4813</v>
      </c>
      <c r="D2">
        <v>20397</v>
      </c>
      <c r="E2" t="s">
        <v>22243</v>
      </c>
      <c r="F2" t="s">
        <v>129</v>
      </c>
      <c r="G2" t="s">
        <v>22304</v>
      </c>
      <c r="H2" t="s">
        <v>22245</v>
      </c>
      <c r="I2">
        <v>20397</v>
      </c>
      <c r="J2">
        <v>4813</v>
      </c>
      <c r="K2" t="s">
        <v>129</v>
      </c>
    </row>
    <row r="3" spans="1:11">
      <c r="A3" t="s">
        <v>22303</v>
      </c>
    </row>
    <row r="4" spans="1:11">
      <c r="A4" t="s">
        <v>22305</v>
      </c>
      <c r="B4" t="s">
        <v>22306</v>
      </c>
      <c r="C4">
        <v>153</v>
      </c>
      <c r="D4">
        <v>1397</v>
      </c>
      <c r="E4" t="s">
        <v>22243</v>
      </c>
      <c r="F4" t="s">
        <v>129</v>
      </c>
      <c r="G4" t="s">
        <v>22304</v>
      </c>
      <c r="H4" t="s">
        <v>22245</v>
      </c>
      <c r="I4">
        <v>1397</v>
      </c>
      <c r="J4">
        <v>153</v>
      </c>
      <c r="K4" t="s">
        <v>129</v>
      </c>
    </row>
    <row r="5" spans="1:11">
      <c r="A5" t="s">
        <v>22306</v>
      </c>
    </row>
    <row r="6" spans="1:11">
      <c r="A6" t="s">
        <v>22307</v>
      </c>
      <c r="B6" t="s">
        <v>22308</v>
      </c>
      <c r="C6">
        <v>12586</v>
      </c>
      <c r="D6">
        <v>14166</v>
      </c>
      <c r="E6" t="s">
        <v>22243</v>
      </c>
      <c r="F6" t="s">
        <v>129</v>
      </c>
      <c r="G6" t="s">
        <v>22304</v>
      </c>
      <c r="H6" t="s">
        <v>22245</v>
      </c>
      <c r="I6">
        <v>14166</v>
      </c>
      <c r="J6">
        <v>12586</v>
      </c>
      <c r="K6" t="s">
        <v>129</v>
      </c>
    </row>
    <row r="7" spans="1:11">
      <c r="A7" t="s">
        <v>22308</v>
      </c>
    </row>
    <row r="8" spans="1:11">
      <c r="A8" t="s">
        <v>22253</v>
      </c>
      <c r="B8" t="s">
        <v>22254</v>
      </c>
      <c r="C8">
        <v>77878</v>
      </c>
      <c r="D8">
        <v>173366</v>
      </c>
      <c r="E8" t="s">
        <v>22243</v>
      </c>
      <c r="F8" t="s">
        <v>130</v>
      </c>
      <c r="G8" t="s">
        <v>22271</v>
      </c>
      <c r="H8" t="s">
        <v>22271</v>
      </c>
      <c r="I8">
        <v>173366</v>
      </c>
      <c r="J8">
        <v>77878</v>
      </c>
      <c r="K8" t="s">
        <v>130</v>
      </c>
    </row>
    <row r="9" spans="1:11">
      <c r="A9" t="s">
        <v>22254</v>
      </c>
    </row>
    <row r="10" spans="1:11">
      <c r="A10" t="s">
        <v>22256</v>
      </c>
      <c r="B10" t="s">
        <v>22254</v>
      </c>
      <c r="C10">
        <v>172815</v>
      </c>
      <c r="D10">
        <v>178675</v>
      </c>
      <c r="E10" t="s">
        <v>22250</v>
      </c>
      <c r="F10" t="s">
        <v>130</v>
      </c>
      <c r="G10" t="s">
        <v>22271</v>
      </c>
      <c r="H10" t="s">
        <v>22271</v>
      </c>
      <c r="I10">
        <v>172815</v>
      </c>
      <c r="J10">
        <v>178675</v>
      </c>
      <c r="K10" t="s">
        <v>130</v>
      </c>
    </row>
    <row r="11" spans="1:11">
      <c r="A11" t="s">
        <v>22254</v>
      </c>
    </row>
    <row r="12" spans="1:11">
      <c r="A12" t="s">
        <v>22258</v>
      </c>
      <c r="B12" t="s">
        <v>22254</v>
      </c>
      <c r="C12">
        <v>181394</v>
      </c>
      <c r="D12">
        <v>233291</v>
      </c>
      <c r="E12" t="s">
        <v>22243</v>
      </c>
      <c r="F12" t="s">
        <v>130</v>
      </c>
      <c r="G12" t="s">
        <v>22271</v>
      </c>
      <c r="H12" t="s">
        <v>22271</v>
      </c>
      <c r="I12">
        <v>233291</v>
      </c>
      <c r="J12">
        <v>181394</v>
      </c>
      <c r="K12" t="s">
        <v>130</v>
      </c>
    </row>
    <row r="13" spans="1:11">
      <c r="A13" t="s">
        <v>22254</v>
      </c>
    </row>
    <row r="14" spans="1:11">
      <c r="A14" t="s">
        <v>22260</v>
      </c>
      <c r="B14" t="s">
        <v>22254</v>
      </c>
      <c r="C14">
        <v>241014</v>
      </c>
      <c r="D14">
        <v>242429</v>
      </c>
      <c r="E14" t="s">
        <v>22250</v>
      </c>
      <c r="F14" t="s">
        <v>130</v>
      </c>
      <c r="G14" t="s">
        <v>22304</v>
      </c>
      <c r="H14" t="s">
        <v>22245</v>
      </c>
      <c r="I14">
        <v>241014</v>
      </c>
      <c r="J14">
        <v>242429</v>
      </c>
      <c r="K14" t="s">
        <v>130</v>
      </c>
    </row>
    <row r="15" spans="1:11">
      <c r="A15" t="s">
        <v>22254</v>
      </c>
    </row>
    <row r="16" spans="1:11">
      <c r="A16" t="s">
        <v>22262</v>
      </c>
      <c r="B16" t="s">
        <v>22254</v>
      </c>
      <c r="C16">
        <v>248235</v>
      </c>
      <c r="D16">
        <v>249728</v>
      </c>
      <c r="E16" t="s">
        <v>22250</v>
      </c>
      <c r="F16" t="s">
        <v>130</v>
      </c>
      <c r="G16" t="s">
        <v>22271</v>
      </c>
      <c r="H16" t="s">
        <v>22271</v>
      </c>
      <c r="I16">
        <v>248235</v>
      </c>
      <c r="J16">
        <v>249728</v>
      </c>
      <c r="K16" t="s">
        <v>130</v>
      </c>
    </row>
    <row r="17" spans="1:11">
      <c r="A17" t="s">
        <v>22254</v>
      </c>
    </row>
    <row r="18" spans="1:11">
      <c r="A18" t="s">
        <v>22263</v>
      </c>
      <c r="B18" t="s">
        <v>22254</v>
      </c>
      <c r="C18">
        <v>276551</v>
      </c>
      <c r="D18">
        <v>282901</v>
      </c>
      <c r="E18" t="s">
        <v>22250</v>
      </c>
      <c r="F18" t="s">
        <v>130</v>
      </c>
      <c r="G18" t="s">
        <v>22280</v>
      </c>
      <c r="H18" t="s">
        <v>22280</v>
      </c>
      <c r="I18">
        <v>276551</v>
      </c>
      <c r="J18">
        <v>282901</v>
      </c>
      <c r="K18" t="s">
        <v>130</v>
      </c>
    </row>
    <row r="19" spans="1:11">
      <c r="A19" t="s">
        <v>22254</v>
      </c>
    </row>
    <row r="20" spans="1:11">
      <c r="A20" t="s">
        <v>22265</v>
      </c>
      <c r="B20" t="s">
        <v>22254</v>
      </c>
      <c r="C20">
        <v>286192</v>
      </c>
      <c r="D20">
        <v>294692</v>
      </c>
      <c r="E20" t="s">
        <v>22250</v>
      </c>
      <c r="F20" t="s">
        <v>130</v>
      </c>
      <c r="G20" t="s">
        <v>22280</v>
      </c>
      <c r="H20" t="s">
        <v>22280</v>
      </c>
      <c r="I20">
        <v>286192</v>
      </c>
      <c r="J20">
        <v>294692</v>
      </c>
      <c r="K20" t="s">
        <v>130</v>
      </c>
    </row>
    <row r="21" spans="1:11">
      <c r="A21" t="s">
        <v>22254</v>
      </c>
    </row>
    <row r="22" spans="1:11">
      <c r="A22" t="s">
        <v>22266</v>
      </c>
      <c r="B22" t="s">
        <v>22254</v>
      </c>
      <c r="C22">
        <v>315286</v>
      </c>
      <c r="D22">
        <v>320591</v>
      </c>
      <c r="E22" t="s">
        <v>22243</v>
      </c>
      <c r="F22" t="s">
        <v>130</v>
      </c>
      <c r="G22" t="s">
        <v>22271</v>
      </c>
      <c r="H22" t="s">
        <v>22271</v>
      </c>
      <c r="I22">
        <v>320591</v>
      </c>
      <c r="J22">
        <v>315286</v>
      </c>
      <c r="K22" t="s">
        <v>130</v>
      </c>
    </row>
    <row r="23" spans="1:11">
      <c r="A23" t="s">
        <v>22254</v>
      </c>
    </row>
    <row r="24" spans="1:11">
      <c r="A24" t="s">
        <v>22268</v>
      </c>
      <c r="B24" t="s">
        <v>22254</v>
      </c>
      <c r="C24">
        <v>320793</v>
      </c>
      <c r="D24">
        <v>325857</v>
      </c>
      <c r="E24" t="s">
        <v>22250</v>
      </c>
      <c r="F24" t="s">
        <v>130</v>
      </c>
      <c r="G24" t="s">
        <v>22271</v>
      </c>
      <c r="H24" t="s">
        <v>22271</v>
      </c>
      <c r="I24">
        <v>320793</v>
      </c>
      <c r="J24">
        <v>325857</v>
      </c>
      <c r="K24" t="s">
        <v>130</v>
      </c>
    </row>
    <row r="25" spans="1:11">
      <c r="A25" t="s">
        <v>22254</v>
      </c>
    </row>
    <row r="26" spans="1:11">
      <c r="A26" t="s">
        <v>22309</v>
      </c>
      <c r="B26" t="s">
        <v>22310</v>
      </c>
      <c r="C26">
        <v>22683</v>
      </c>
      <c r="D26">
        <v>23120</v>
      </c>
      <c r="E26" t="s">
        <v>22243</v>
      </c>
      <c r="F26" t="s">
        <v>132</v>
      </c>
      <c r="G26" t="s">
        <v>22271</v>
      </c>
      <c r="H26" t="s">
        <v>22271</v>
      </c>
      <c r="I26">
        <v>23120</v>
      </c>
      <c r="J26">
        <v>22683</v>
      </c>
      <c r="K26" t="s">
        <v>132</v>
      </c>
    </row>
    <row r="27" spans="1:11">
      <c r="A27" t="s">
        <v>22310</v>
      </c>
    </row>
    <row r="28" spans="1:11">
      <c r="A28" t="s">
        <v>22311</v>
      </c>
      <c r="B28" t="s">
        <v>22310</v>
      </c>
      <c r="C28">
        <v>34762</v>
      </c>
      <c r="D28">
        <v>35713</v>
      </c>
      <c r="E28" t="s">
        <v>22243</v>
      </c>
      <c r="F28" t="s">
        <v>132</v>
      </c>
      <c r="G28" t="s">
        <v>22280</v>
      </c>
      <c r="H28" t="s">
        <v>22280</v>
      </c>
      <c r="I28">
        <v>35713</v>
      </c>
      <c r="J28">
        <v>34762</v>
      </c>
      <c r="K28" t="s">
        <v>132</v>
      </c>
    </row>
    <row r="29" spans="1:11">
      <c r="A29" t="s">
        <v>22310</v>
      </c>
    </row>
    <row r="30" spans="1:11">
      <c r="A30" t="s">
        <v>22312</v>
      </c>
      <c r="B30" t="s">
        <v>22310</v>
      </c>
      <c r="C30">
        <v>35996</v>
      </c>
      <c r="D30">
        <v>36715</v>
      </c>
      <c r="E30" t="s">
        <v>22243</v>
      </c>
      <c r="F30" t="s">
        <v>132</v>
      </c>
      <c r="G30" t="s">
        <v>22280</v>
      </c>
      <c r="H30" t="s">
        <v>22280</v>
      </c>
      <c r="I30">
        <v>36715</v>
      </c>
      <c r="J30">
        <v>35996</v>
      </c>
      <c r="K30" t="s">
        <v>132</v>
      </c>
    </row>
    <row r="31" spans="1:11">
      <c r="A31" t="s">
        <v>22310</v>
      </c>
    </row>
    <row r="32" spans="1:11">
      <c r="A32" t="s">
        <v>22313</v>
      </c>
      <c r="B32" t="s">
        <v>22310</v>
      </c>
      <c r="C32">
        <v>39327</v>
      </c>
      <c r="D32">
        <v>39956</v>
      </c>
      <c r="E32" t="s">
        <v>22243</v>
      </c>
      <c r="F32" t="s">
        <v>132</v>
      </c>
      <c r="G32" t="s">
        <v>22271</v>
      </c>
      <c r="H32" t="s">
        <v>22271</v>
      </c>
      <c r="I32">
        <v>39956</v>
      </c>
      <c r="J32">
        <v>39327</v>
      </c>
      <c r="K32" t="s">
        <v>132</v>
      </c>
    </row>
    <row r="33" spans="1:11">
      <c r="A33" t="s">
        <v>22310</v>
      </c>
    </row>
    <row r="34" spans="1:11">
      <c r="A34" t="s">
        <v>22314</v>
      </c>
      <c r="B34" t="s">
        <v>22310</v>
      </c>
      <c r="C34">
        <v>40203</v>
      </c>
      <c r="D34">
        <v>43294</v>
      </c>
      <c r="E34" t="s">
        <v>22250</v>
      </c>
      <c r="F34" t="s">
        <v>132</v>
      </c>
      <c r="G34" t="s">
        <v>22271</v>
      </c>
      <c r="H34" t="s">
        <v>22271</v>
      </c>
      <c r="I34">
        <v>40203</v>
      </c>
      <c r="J34">
        <v>43294</v>
      </c>
      <c r="K34" t="s">
        <v>132</v>
      </c>
    </row>
    <row r="35" spans="1:11">
      <c r="A35" t="s">
        <v>22310</v>
      </c>
    </row>
    <row r="36" spans="1:11">
      <c r="A36" t="s">
        <v>22315</v>
      </c>
      <c r="B36" t="s">
        <v>22310</v>
      </c>
      <c r="C36">
        <v>40362</v>
      </c>
      <c r="D36">
        <v>47214</v>
      </c>
      <c r="E36" t="s">
        <v>22243</v>
      </c>
      <c r="F36" t="s">
        <v>132</v>
      </c>
      <c r="G36" t="s">
        <v>22304</v>
      </c>
      <c r="H36" t="s">
        <v>22245</v>
      </c>
      <c r="I36">
        <v>47214</v>
      </c>
      <c r="J36">
        <v>40362</v>
      </c>
      <c r="K36" t="s">
        <v>132</v>
      </c>
    </row>
    <row r="37" spans="1:11">
      <c r="A37" t="s">
        <v>22310</v>
      </c>
    </row>
    <row r="38" spans="1:11">
      <c r="A38" t="s">
        <v>22316</v>
      </c>
      <c r="B38" t="s">
        <v>22310</v>
      </c>
      <c r="C38">
        <v>52513</v>
      </c>
      <c r="D38">
        <v>53265</v>
      </c>
      <c r="E38" t="s">
        <v>22243</v>
      </c>
      <c r="F38" t="s">
        <v>132</v>
      </c>
      <c r="G38" t="s">
        <v>22271</v>
      </c>
      <c r="H38" t="s">
        <v>22271</v>
      </c>
      <c r="I38">
        <v>53265</v>
      </c>
      <c r="J38">
        <v>52513</v>
      </c>
      <c r="K38" t="s">
        <v>132</v>
      </c>
    </row>
    <row r="39" spans="1:11">
      <c r="A39" t="s">
        <v>22310</v>
      </c>
    </row>
    <row r="40" spans="1:11">
      <c r="A40" t="s">
        <v>22317</v>
      </c>
      <c r="B40" t="s">
        <v>22310</v>
      </c>
      <c r="C40">
        <v>55086</v>
      </c>
      <c r="D40">
        <v>66613</v>
      </c>
      <c r="E40" t="s">
        <v>22250</v>
      </c>
      <c r="F40" t="s">
        <v>132</v>
      </c>
      <c r="G40" t="s">
        <v>22271</v>
      </c>
      <c r="H40" t="s">
        <v>22271</v>
      </c>
      <c r="I40">
        <v>55086</v>
      </c>
      <c r="J40">
        <v>66613</v>
      </c>
      <c r="K40" t="s">
        <v>132</v>
      </c>
    </row>
    <row r="41" spans="1:11">
      <c r="A41" t="s">
        <v>22310</v>
      </c>
    </row>
    <row r="42" spans="1:11">
      <c r="A42" t="s">
        <v>22318</v>
      </c>
      <c r="B42" t="s">
        <v>22310</v>
      </c>
      <c r="C42">
        <v>66917</v>
      </c>
      <c r="D42">
        <v>68199</v>
      </c>
      <c r="E42" t="s">
        <v>22243</v>
      </c>
      <c r="F42" t="s">
        <v>132</v>
      </c>
      <c r="G42" t="s">
        <v>22271</v>
      </c>
      <c r="H42" t="s">
        <v>22271</v>
      </c>
      <c r="I42">
        <v>68199</v>
      </c>
      <c r="J42">
        <v>66917</v>
      </c>
      <c r="K42" t="s">
        <v>132</v>
      </c>
    </row>
    <row r="43" spans="1:11">
      <c r="A43" t="s">
        <v>22310</v>
      </c>
    </row>
    <row r="44" spans="1:11">
      <c r="A44" t="s">
        <v>22319</v>
      </c>
      <c r="B44" t="s">
        <v>22310</v>
      </c>
      <c r="C44">
        <v>69308</v>
      </c>
      <c r="D44">
        <v>72135</v>
      </c>
      <c r="E44" t="s">
        <v>22250</v>
      </c>
      <c r="F44" t="s">
        <v>132</v>
      </c>
      <c r="G44" t="s">
        <v>22271</v>
      </c>
      <c r="H44" t="s">
        <v>22271</v>
      </c>
      <c r="I44">
        <v>69308</v>
      </c>
      <c r="J44">
        <v>72135</v>
      </c>
      <c r="K44" t="s">
        <v>132</v>
      </c>
    </row>
    <row r="45" spans="1:11">
      <c r="A45" t="s">
        <v>22310</v>
      </c>
    </row>
    <row r="46" spans="1:11">
      <c r="A46" t="s">
        <v>22320</v>
      </c>
      <c r="B46" t="s">
        <v>22310</v>
      </c>
      <c r="C46">
        <v>49972</v>
      </c>
      <c r="D46">
        <v>51219</v>
      </c>
      <c r="E46" t="s">
        <v>22243</v>
      </c>
      <c r="F46" t="s">
        <v>132</v>
      </c>
      <c r="G46" t="s">
        <v>22271</v>
      </c>
      <c r="H46" t="s">
        <v>22271</v>
      </c>
      <c r="I46">
        <v>51219</v>
      </c>
      <c r="J46">
        <v>49972</v>
      </c>
      <c r="K46" t="s">
        <v>132</v>
      </c>
    </row>
    <row r="47" spans="1:11">
      <c r="A47" t="s">
        <v>22310</v>
      </c>
    </row>
    <row r="48" spans="1:11">
      <c r="A48" t="s">
        <v>22321</v>
      </c>
      <c r="B48" t="s">
        <v>22310</v>
      </c>
      <c r="C48">
        <v>47326</v>
      </c>
      <c r="D48">
        <v>49642</v>
      </c>
      <c r="E48" t="s">
        <v>22243</v>
      </c>
      <c r="F48" t="s">
        <v>132</v>
      </c>
      <c r="G48" t="s">
        <v>22304</v>
      </c>
      <c r="H48" t="s">
        <v>22245</v>
      </c>
      <c r="I48">
        <v>49642</v>
      </c>
      <c r="J48">
        <v>47326</v>
      </c>
      <c r="K48" t="s">
        <v>132</v>
      </c>
    </row>
    <row r="49" spans="1:3">
      <c r="A49" t="s">
        <v>22310</v>
      </c>
    </row>
    <row r="51" spans="1:3">
      <c r="C51" t="s">
        <v>23498</v>
      </c>
    </row>
    <row r="52" spans="1:3">
      <c r="A52" s="129" t="s">
        <v>23500</v>
      </c>
      <c r="B52" s="113" t="s">
        <v>22302</v>
      </c>
      <c r="C52" s="112">
        <v>4</v>
      </c>
    </row>
    <row r="53" spans="1:3">
      <c r="A53" s="129"/>
      <c r="B53" s="113" t="s">
        <v>22305</v>
      </c>
      <c r="C53" s="112">
        <v>1</v>
      </c>
    </row>
    <row r="54" spans="1:3">
      <c r="A54" s="129"/>
      <c r="B54" s="113" t="s">
        <v>22307</v>
      </c>
      <c r="C54" s="112">
        <v>1</v>
      </c>
    </row>
    <row r="55" spans="1:3">
      <c r="A55" s="129"/>
      <c r="B55" s="113" t="s">
        <v>22260</v>
      </c>
      <c r="C55" s="112">
        <v>1</v>
      </c>
    </row>
    <row r="56" spans="1:3">
      <c r="A56" s="129"/>
      <c r="B56" s="113" t="s">
        <v>22315</v>
      </c>
      <c r="C56" s="112">
        <v>2</v>
      </c>
    </row>
    <row r="57" spans="1:3">
      <c r="A57" s="129"/>
      <c r="B57" s="113" t="s">
        <v>22321</v>
      </c>
      <c r="C57" s="112">
        <v>2</v>
      </c>
    </row>
  </sheetData>
  <mergeCells count="1">
    <mergeCell ref="A52:A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9"/>
  <sheetViews>
    <sheetView topLeftCell="A37" zoomScaleSheetLayoutView="100" workbookViewId="0">
      <selection activeCell="C55" sqref="C55"/>
    </sheetView>
  </sheetViews>
  <sheetFormatPr defaultColWidth="9" defaultRowHeight="15"/>
  <cols>
    <col min="1" max="1" width="15.5703125" bestFit="1" customWidth="1"/>
    <col min="2" max="2" width="14.42578125" customWidth="1"/>
    <col min="3" max="3" width="15.140625" bestFit="1" customWidth="1"/>
    <col min="4" max="4" width="9" customWidth="1"/>
    <col min="5" max="5" width="6.140625" customWidth="1"/>
    <col min="6" max="6" width="23" customWidth="1"/>
    <col min="7" max="7" width="20.140625" customWidth="1"/>
    <col min="8" max="8" width="11.5703125" customWidth="1"/>
    <col min="9" max="10" width="9" customWidth="1"/>
    <col min="11" max="11" width="23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22322</v>
      </c>
      <c r="B2" t="s">
        <v>22323</v>
      </c>
      <c r="C2">
        <v>2531</v>
      </c>
      <c r="D2">
        <v>5604</v>
      </c>
      <c r="E2" t="s">
        <v>22250</v>
      </c>
      <c r="F2" t="s">
        <v>129</v>
      </c>
      <c r="G2" t="s">
        <v>22271</v>
      </c>
      <c r="H2" t="s">
        <v>22271</v>
      </c>
      <c r="I2">
        <v>2531</v>
      </c>
      <c r="J2">
        <v>5604</v>
      </c>
      <c r="K2" t="s">
        <v>129</v>
      </c>
    </row>
    <row r="3" spans="1:11">
      <c r="A3" t="s">
        <v>22323</v>
      </c>
    </row>
    <row r="4" spans="1:11">
      <c r="A4" t="s">
        <v>22324</v>
      </c>
      <c r="B4" t="s">
        <v>22323</v>
      </c>
      <c r="C4">
        <v>14273</v>
      </c>
      <c r="D4">
        <v>18623</v>
      </c>
      <c r="E4" t="s">
        <v>22250</v>
      </c>
      <c r="F4" t="s">
        <v>129</v>
      </c>
      <c r="G4" t="s">
        <v>22325</v>
      </c>
      <c r="H4" t="s">
        <v>22245</v>
      </c>
      <c r="I4">
        <v>14273</v>
      </c>
      <c r="J4">
        <v>18623</v>
      </c>
      <c r="K4" t="s">
        <v>129</v>
      </c>
    </row>
    <row r="5" spans="1:11">
      <c r="A5" t="s">
        <v>22323</v>
      </c>
    </row>
    <row r="6" spans="1:11">
      <c r="A6" t="s">
        <v>22326</v>
      </c>
      <c r="B6" t="s">
        <v>22327</v>
      </c>
      <c r="C6">
        <v>3097</v>
      </c>
      <c r="D6">
        <v>61840</v>
      </c>
      <c r="E6" t="s">
        <v>22243</v>
      </c>
      <c r="F6" t="s">
        <v>129</v>
      </c>
      <c r="G6" t="s">
        <v>22271</v>
      </c>
      <c r="H6" t="s">
        <v>22271</v>
      </c>
      <c r="I6">
        <v>61840</v>
      </c>
      <c r="J6">
        <v>3097</v>
      </c>
      <c r="K6" t="s">
        <v>129</v>
      </c>
    </row>
    <row r="7" spans="1:11">
      <c r="A7" t="s">
        <v>22327</v>
      </c>
    </row>
    <row r="8" spans="1:11">
      <c r="A8" t="s">
        <v>22328</v>
      </c>
      <c r="B8" t="s">
        <v>22327</v>
      </c>
      <c r="C8">
        <v>69372</v>
      </c>
      <c r="D8">
        <v>75822</v>
      </c>
      <c r="E8" t="s">
        <v>22243</v>
      </c>
      <c r="F8" t="s">
        <v>129</v>
      </c>
      <c r="G8" t="s">
        <v>22325</v>
      </c>
      <c r="H8" t="s">
        <v>22245</v>
      </c>
      <c r="I8">
        <v>75822</v>
      </c>
      <c r="J8">
        <v>69372</v>
      </c>
      <c r="K8" t="s">
        <v>129</v>
      </c>
    </row>
    <row r="9" spans="1:11">
      <c r="A9" t="s">
        <v>22327</v>
      </c>
    </row>
    <row r="10" spans="1:11">
      <c r="A10" t="s">
        <v>22329</v>
      </c>
      <c r="B10" t="s">
        <v>22330</v>
      </c>
      <c r="C10">
        <v>1011470</v>
      </c>
      <c r="D10">
        <v>1052736</v>
      </c>
      <c r="E10" t="s">
        <v>22243</v>
      </c>
      <c r="F10" t="s">
        <v>130</v>
      </c>
      <c r="G10" t="s">
        <v>22280</v>
      </c>
      <c r="H10" t="s">
        <v>22280</v>
      </c>
      <c r="I10">
        <v>1052736</v>
      </c>
      <c r="J10">
        <v>1011470</v>
      </c>
      <c r="K10" t="s">
        <v>130</v>
      </c>
    </row>
    <row r="11" spans="1:11">
      <c r="A11" t="s">
        <v>22330</v>
      </c>
    </row>
    <row r="12" spans="1:11">
      <c r="A12" t="s">
        <v>22331</v>
      </c>
      <c r="B12" t="s">
        <v>22330</v>
      </c>
      <c r="C12">
        <v>1011470</v>
      </c>
      <c r="D12">
        <v>1052736</v>
      </c>
      <c r="E12" t="s">
        <v>22243</v>
      </c>
      <c r="F12" t="s">
        <v>130</v>
      </c>
      <c r="G12" t="s">
        <v>22280</v>
      </c>
      <c r="H12" t="s">
        <v>22280</v>
      </c>
      <c r="I12">
        <v>1052736</v>
      </c>
      <c r="J12">
        <v>1011470</v>
      </c>
      <c r="K12" t="s">
        <v>130</v>
      </c>
    </row>
    <row r="13" spans="1:11">
      <c r="A13" t="s">
        <v>22330</v>
      </c>
    </row>
    <row r="14" spans="1:11">
      <c r="A14" t="s">
        <v>22332</v>
      </c>
      <c r="B14" t="s">
        <v>22330</v>
      </c>
      <c r="C14">
        <v>1011470</v>
      </c>
      <c r="D14">
        <v>1052736</v>
      </c>
      <c r="E14" t="s">
        <v>22243</v>
      </c>
      <c r="F14" t="s">
        <v>130</v>
      </c>
      <c r="G14" t="s">
        <v>22280</v>
      </c>
      <c r="H14" t="s">
        <v>22280</v>
      </c>
      <c r="I14">
        <v>1052736</v>
      </c>
      <c r="J14">
        <v>1011470</v>
      </c>
      <c r="K14" t="s">
        <v>130</v>
      </c>
    </row>
    <row r="15" spans="1:11">
      <c r="A15" t="s">
        <v>22330</v>
      </c>
    </row>
    <row r="16" spans="1:11">
      <c r="A16" t="s">
        <v>22333</v>
      </c>
      <c r="B16" t="s">
        <v>22330</v>
      </c>
      <c r="C16">
        <v>1103802</v>
      </c>
      <c r="D16">
        <v>1106650</v>
      </c>
      <c r="E16" t="s">
        <v>22243</v>
      </c>
      <c r="F16" t="s">
        <v>130</v>
      </c>
      <c r="G16" t="s">
        <v>22271</v>
      </c>
      <c r="H16" t="s">
        <v>22271</v>
      </c>
      <c r="I16">
        <v>1106650</v>
      </c>
      <c r="J16">
        <v>1103802</v>
      </c>
      <c r="K16" t="s">
        <v>130</v>
      </c>
    </row>
    <row r="17" spans="1:11">
      <c r="A17" t="s">
        <v>22330</v>
      </c>
    </row>
    <row r="18" spans="1:11">
      <c r="A18" t="s">
        <v>22334</v>
      </c>
      <c r="B18" t="s">
        <v>22330</v>
      </c>
      <c r="C18">
        <v>1115374</v>
      </c>
      <c r="D18">
        <v>1136667</v>
      </c>
      <c r="E18" t="s">
        <v>22243</v>
      </c>
      <c r="F18" t="s">
        <v>130</v>
      </c>
      <c r="G18" t="s">
        <v>22255</v>
      </c>
      <c r="H18" t="s">
        <v>22255</v>
      </c>
      <c r="I18">
        <v>1136667</v>
      </c>
      <c r="J18">
        <v>1115374</v>
      </c>
      <c r="K18" t="s">
        <v>130</v>
      </c>
    </row>
    <row r="19" spans="1:11">
      <c r="A19" t="s">
        <v>22330</v>
      </c>
    </row>
    <row r="20" spans="1:11">
      <c r="A20" t="s">
        <v>22335</v>
      </c>
      <c r="B20" t="s">
        <v>22330</v>
      </c>
      <c r="C20">
        <v>1157820</v>
      </c>
      <c r="D20">
        <v>1176444</v>
      </c>
      <c r="E20" t="s">
        <v>22243</v>
      </c>
      <c r="F20" t="s">
        <v>130</v>
      </c>
      <c r="G20" t="s">
        <v>22325</v>
      </c>
      <c r="H20" t="s">
        <v>22245</v>
      </c>
      <c r="I20">
        <v>1176444</v>
      </c>
      <c r="J20">
        <v>1157820</v>
      </c>
      <c r="K20" t="s">
        <v>130</v>
      </c>
    </row>
    <row r="21" spans="1:11">
      <c r="A21" t="s">
        <v>22330</v>
      </c>
    </row>
    <row r="22" spans="1:11">
      <c r="A22" t="s">
        <v>22336</v>
      </c>
      <c r="B22" t="s">
        <v>22330</v>
      </c>
      <c r="C22">
        <v>1236421</v>
      </c>
      <c r="D22">
        <v>1239522</v>
      </c>
      <c r="E22" t="s">
        <v>22243</v>
      </c>
      <c r="F22" t="s">
        <v>130</v>
      </c>
      <c r="G22" t="s">
        <v>22271</v>
      </c>
      <c r="H22" t="s">
        <v>22271</v>
      </c>
      <c r="I22">
        <v>1239522</v>
      </c>
      <c r="J22">
        <v>1236421</v>
      </c>
      <c r="K22" t="s">
        <v>130</v>
      </c>
    </row>
    <row r="23" spans="1:11">
      <c r="A23" t="s">
        <v>22330</v>
      </c>
    </row>
    <row r="24" spans="1:11">
      <c r="A24" t="s">
        <v>22337</v>
      </c>
      <c r="B24" t="s">
        <v>22330</v>
      </c>
      <c r="C24">
        <v>1264278</v>
      </c>
      <c r="D24">
        <v>1349004</v>
      </c>
      <c r="E24" t="s">
        <v>22243</v>
      </c>
      <c r="F24" t="s">
        <v>130</v>
      </c>
      <c r="G24" t="s">
        <v>22257</v>
      </c>
      <c r="H24" t="s">
        <v>22257</v>
      </c>
      <c r="I24">
        <v>1349004</v>
      </c>
      <c r="J24">
        <v>1264278</v>
      </c>
      <c r="K24" t="s">
        <v>130</v>
      </c>
    </row>
    <row r="25" spans="1:11">
      <c r="A25" t="s">
        <v>22330</v>
      </c>
    </row>
    <row r="26" spans="1:11">
      <c r="A26" t="s">
        <v>22338</v>
      </c>
      <c r="B26" t="s">
        <v>22330</v>
      </c>
      <c r="C26">
        <v>1384984</v>
      </c>
      <c r="D26">
        <v>1399324</v>
      </c>
      <c r="E26" t="s">
        <v>22243</v>
      </c>
      <c r="F26" t="s">
        <v>130</v>
      </c>
      <c r="G26" t="s">
        <v>22271</v>
      </c>
      <c r="H26" t="s">
        <v>22271</v>
      </c>
      <c r="I26">
        <v>1399324</v>
      </c>
      <c r="J26">
        <v>1384984</v>
      </c>
      <c r="K26" t="s">
        <v>130</v>
      </c>
    </row>
    <row r="27" spans="1:11">
      <c r="A27" t="s">
        <v>22330</v>
      </c>
    </row>
    <row r="28" spans="1:11">
      <c r="A28" t="s">
        <v>22339</v>
      </c>
      <c r="B28" t="s">
        <v>22330</v>
      </c>
      <c r="C28">
        <v>1498884</v>
      </c>
      <c r="D28">
        <v>1499074</v>
      </c>
      <c r="E28" t="s">
        <v>22243</v>
      </c>
      <c r="F28" t="s">
        <v>130</v>
      </c>
      <c r="G28" t="s">
        <v>22271</v>
      </c>
      <c r="H28" t="s">
        <v>22271</v>
      </c>
      <c r="I28">
        <v>1499074</v>
      </c>
      <c r="J28">
        <v>1498884</v>
      </c>
      <c r="K28" t="s">
        <v>130</v>
      </c>
    </row>
    <row r="29" spans="1:11">
      <c r="A29" t="s">
        <v>22330</v>
      </c>
    </row>
    <row r="30" spans="1:11">
      <c r="A30" t="s">
        <v>22340</v>
      </c>
      <c r="B30" t="s">
        <v>22330</v>
      </c>
      <c r="C30">
        <v>1624145</v>
      </c>
      <c r="D30">
        <v>1624783</v>
      </c>
      <c r="E30" t="s">
        <v>22243</v>
      </c>
      <c r="F30" t="s">
        <v>130</v>
      </c>
      <c r="G30" t="s">
        <v>22271</v>
      </c>
      <c r="H30" t="s">
        <v>22271</v>
      </c>
      <c r="I30">
        <v>1624783</v>
      </c>
      <c r="J30">
        <v>1624145</v>
      </c>
      <c r="K30" t="s">
        <v>130</v>
      </c>
    </row>
    <row r="31" spans="1:11">
      <c r="A31" t="s">
        <v>22330</v>
      </c>
    </row>
    <row r="32" spans="1:11">
      <c r="A32" t="s">
        <v>22341</v>
      </c>
      <c r="B32" t="s">
        <v>22342</v>
      </c>
      <c r="C32">
        <v>58645438</v>
      </c>
      <c r="D32">
        <v>58689009</v>
      </c>
      <c r="E32" t="s">
        <v>22250</v>
      </c>
      <c r="F32" t="s">
        <v>131</v>
      </c>
      <c r="G32" t="s">
        <v>22271</v>
      </c>
      <c r="H32" t="s">
        <v>22271</v>
      </c>
      <c r="I32">
        <v>58645438</v>
      </c>
      <c r="J32">
        <v>58689009</v>
      </c>
      <c r="K32" t="s">
        <v>131</v>
      </c>
    </row>
    <row r="33" spans="1:11">
      <c r="A33" t="s">
        <v>22342</v>
      </c>
    </row>
    <row r="34" spans="1:11">
      <c r="A34" t="s">
        <v>22343</v>
      </c>
      <c r="B34" t="s">
        <v>22342</v>
      </c>
      <c r="C34">
        <v>58885402</v>
      </c>
      <c r="D34">
        <v>58909928</v>
      </c>
      <c r="E34" t="s">
        <v>22243</v>
      </c>
      <c r="F34" t="s">
        <v>131</v>
      </c>
      <c r="G34" t="s">
        <v>22255</v>
      </c>
      <c r="H34" t="s">
        <v>22255</v>
      </c>
      <c r="I34">
        <v>58909928</v>
      </c>
      <c r="J34">
        <v>58885402</v>
      </c>
      <c r="K34" t="s">
        <v>131</v>
      </c>
    </row>
    <row r="35" spans="1:11">
      <c r="A35" t="s">
        <v>22342</v>
      </c>
    </row>
    <row r="36" spans="1:11">
      <c r="A36" t="s">
        <v>22344</v>
      </c>
      <c r="B36" t="s">
        <v>22342</v>
      </c>
      <c r="C36">
        <v>58917048</v>
      </c>
      <c r="D36">
        <v>58918937</v>
      </c>
      <c r="E36" t="s">
        <v>22243</v>
      </c>
      <c r="F36" t="s">
        <v>131</v>
      </c>
      <c r="G36" t="s">
        <v>22271</v>
      </c>
      <c r="H36" t="s">
        <v>22271</v>
      </c>
      <c r="I36">
        <v>58918937</v>
      </c>
      <c r="J36">
        <v>58917048</v>
      </c>
      <c r="K36" t="s">
        <v>131</v>
      </c>
    </row>
    <row r="37" spans="1:11">
      <c r="A37" t="s">
        <v>22342</v>
      </c>
    </row>
    <row r="38" spans="1:11">
      <c r="A38" t="s">
        <v>22345</v>
      </c>
      <c r="B38" t="s">
        <v>22342</v>
      </c>
      <c r="C38">
        <v>59411087</v>
      </c>
      <c r="D38">
        <v>59492170</v>
      </c>
      <c r="E38" t="s">
        <v>22250</v>
      </c>
      <c r="F38" t="s">
        <v>131</v>
      </c>
      <c r="G38" t="s">
        <v>22257</v>
      </c>
      <c r="H38" t="s">
        <v>22257</v>
      </c>
      <c r="I38">
        <v>59411087</v>
      </c>
      <c r="J38">
        <v>59492170</v>
      </c>
      <c r="K38" t="s">
        <v>131</v>
      </c>
    </row>
    <row r="39" spans="1:11">
      <c r="A39" t="s">
        <v>22342</v>
      </c>
    </row>
    <row r="40" spans="1:11">
      <c r="A40" t="s">
        <v>22346</v>
      </c>
      <c r="B40" t="s">
        <v>22342</v>
      </c>
      <c r="C40">
        <v>59495222</v>
      </c>
      <c r="D40">
        <v>59496787</v>
      </c>
      <c r="E40" t="s">
        <v>22243</v>
      </c>
      <c r="F40" t="s">
        <v>131</v>
      </c>
      <c r="G40" t="s">
        <v>22271</v>
      </c>
      <c r="H40" t="s">
        <v>22271</v>
      </c>
      <c r="I40">
        <v>59496787</v>
      </c>
      <c r="J40">
        <v>59495222</v>
      </c>
      <c r="K40" t="s">
        <v>131</v>
      </c>
    </row>
    <row r="41" spans="1:11">
      <c r="A41" t="s">
        <v>22342</v>
      </c>
    </row>
    <row r="42" spans="1:11">
      <c r="A42" t="s">
        <v>22347</v>
      </c>
      <c r="B42" t="s">
        <v>22342</v>
      </c>
      <c r="C42">
        <v>59629465</v>
      </c>
      <c r="D42">
        <v>59649826</v>
      </c>
      <c r="E42" t="s">
        <v>22250</v>
      </c>
      <c r="F42" t="s">
        <v>131</v>
      </c>
      <c r="G42" t="s">
        <v>22325</v>
      </c>
      <c r="H42" t="s">
        <v>22245</v>
      </c>
      <c r="I42">
        <v>59629465</v>
      </c>
      <c r="J42">
        <v>59649826</v>
      </c>
      <c r="K42" t="s">
        <v>131</v>
      </c>
    </row>
    <row r="43" spans="1:11">
      <c r="A43" t="s">
        <v>22342</v>
      </c>
    </row>
    <row r="44" spans="1:11">
      <c r="A44" t="s">
        <v>22348</v>
      </c>
      <c r="B44" t="s">
        <v>22342</v>
      </c>
      <c r="C44">
        <v>59654355</v>
      </c>
      <c r="D44">
        <v>59665776</v>
      </c>
      <c r="E44" t="s">
        <v>22250</v>
      </c>
      <c r="F44" t="s">
        <v>131</v>
      </c>
      <c r="G44" t="s">
        <v>22271</v>
      </c>
      <c r="H44" t="s">
        <v>22271</v>
      </c>
      <c r="I44">
        <v>59654355</v>
      </c>
      <c r="J44">
        <v>59665776</v>
      </c>
      <c r="K44" t="s">
        <v>131</v>
      </c>
    </row>
    <row r="45" spans="1:11">
      <c r="A45" t="s">
        <v>22342</v>
      </c>
    </row>
    <row r="46" spans="1:11">
      <c r="A46" t="s">
        <v>22349</v>
      </c>
      <c r="B46" t="s">
        <v>22342</v>
      </c>
      <c r="C46">
        <v>59672872</v>
      </c>
      <c r="D46">
        <v>59711932</v>
      </c>
      <c r="E46" t="s">
        <v>22243</v>
      </c>
      <c r="F46" t="s">
        <v>131</v>
      </c>
      <c r="G46" t="s">
        <v>22271</v>
      </c>
      <c r="H46" t="s">
        <v>22271</v>
      </c>
      <c r="I46">
        <v>59711932</v>
      </c>
      <c r="J46">
        <v>59672872</v>
      </c>
      <c r="K46" t="s">
        <v>131</v>
      </c>
    </row>
    <row r="47" spans="1:11">
      <c r="A47" t="s">
        <v>22342</v>
      </c>
    </row>
    <row r="48" spans="1:11">
      <c r="A48" t="s">
        <v>22350</v>
      </c>
      <c r="B48" t="s">
        <v>22342</v>
      </c>
      <c r="C48">
        <v>60931543</v>
      </c>
      <c r="D48">
        <v>61108347</v>
      </c>
      <c r="E48" t="s">
        <v>22250</v>
      </c>
      <c r="F48" t="s">
        <v>131</v>
      </c>
      <c r="G48" t="s">
        <v>22271</v>
      </c>
      <c r="H48" t="s">
        <v>22271</v>
      </c>
      <c r="I48">
        <v>60931543</v>
      </c>
      <c r="J48">
        <v>61108347</v>
      </c>
      <c r="K48" t="s">
        <v>131</v>
      </c>
    </row>
    <row r="49" spans="1:11">
      <c r="A49" t="s">
        <v>22342</v>
      </c>
    </row>
    <row r="50" spans="1:11">
      <c r="A50" t="s">
        <v>22351</v>
      </c>
      <c r="B50" t="s">
        <v>22342</v>
      </c>
      <c r="C50">
        <v>61203236</v>
      </c>
      <c r="D50">
        <v>61280604</v>
      </c>
      <c r="E50" t="s">
        <v>22243</v>
      </c>
      <c r="F50" t="s">
        <v>131</v>
      </c>
      <c r="G50" t="s">
        <v>22271</v>
      </c>
      <c r="H50" t="s">
        <v>22271</v>
      </c>
      <c r="I50">
        <v>61280604</v>
      </c>
      <c r="J50">
        <v>61203236</v>
      </c>
      <c r="K50" t="s">
        <v>131</v>
      </c>
    </row>
    <row r="51" spans="1:11">
      <c r="A51" t="s">
        <v>22342</v>
      </c>
    </row>
    <row r="52" spans="1:11">
      <c r="A52" t="s">
        <v>22352</v>
      </c>
      <c r="B52" t="s">
        <v>22342</v>
      </c>
      <c r="C52">
        <v>61318450</v>
      </c>
      <c r="D52">
        <v>61318696</v>
      </c>
      <c r="E52" t="s">
        <v>22250</v>
      </c>
      <c r="F52" t="s">
        <v>131</v>
      </c>
      <c r="G52" t="s">
        <v>22271</v>
      </c>
      <c r="H52" t="s">
        <v>22271</v>
      </c>
      <c r="I52">
        <v>61318450</v>
      </c>
      <c r="J52">
        <v>61318696</v>
      </c>
      <c r="K52" t="s">
        <v>131</v>
      </c>
    </row>
    <row r="53" spans="1:11">
      <c r="A53" t="s">
        <v>22342</v>
      </c>
    </row>
    <row r="55" spans="1:11">
      <c r="C55" t="s">
        <v>23498</v>
      </c>
    </row>
    <row r="56" spans="1:11">
      <c r="A56" s="129" t="s">
        <v>23501</v>
      </c>
      <c r="B56" s="113" t="s">
        <v>22324</v>
      </c>
      <c r="C56" s="112">
        <v>2</v>
      </c>
    </row>
    <row r="57" spans="1:11">
      <c r="A57" s="129"/>
      <c r="B57" s="113" t="s">
        <v>22328</v>
      </c>
      <c r="C57" s="112">
        <v>2</v>
      </c>
    </row>
    <row r="58" spans="1:11">
      <c r="A58" s="129"/>
      <c r="B58" s="113" t="s">
        <v>22335</v>
      </c>
      <c r="C58" s="112">
        <v>4</v>
      </c>
    </row>
    <row r="59" spans="1:11">
      <c r="A59" s="129"/>
      <c r="B59" s="113" t="s">
        <v>22347</v>
      </c>
      <c r="C59" s="112">
        <v>4</v>
      </c>
    </row>
  </sheetData>
  <mergeCells count="1">
    <mergeCell ref="A56:A5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46"/>
  <sheetViews>
    <sheetView topLeftCell="A121" zoomScaleSheetLayoutView="100" workbookViewId="0">
      <selection activeCell="C133" sqref="C133"/>
    </sheetView>
  </sheetViews>
  <sheetFormatPr defaultColWidth="9" defaultRowHeight="15"/>
  <cols>
    <col min="1" max="1" width="14.28515625" customWidth="1"/>
    <col min="2" max="2" width="14.28515625" bestFit="1" customWidth="1"/>
    <col min="3" max="3" width="15.140625" bestFit="1" customWidth="1"/>
    <col min="4" max="4" width="9" customWidth="1"/>
    <col min="5" max="5" width="6.140625" customWidth="1"/>
    <col min="6" max="6" width="22.140625" customWidth="1"/>
    <col min="7" max="7" width="16" customWidth="1"/>
    <col min="8" max="8" width="11.7109375" customWidth="1"/>
    <col min="9" max="10" width="9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22353</v>
      </c>
      <c r="B2" t="s">
        <v>22354</v>
      </c>
      <c r="C2">
        <v>9219820</v>
      </c>
      <c r="D2">
        <v>9251992</v>
      </c>
      <c r="E2" t="s">
        <v>22250</v>
      </c>
      <c r="F2" t="s">
        <v>125</v>
      </c>
      <c r="G2" t="s">
        <v>22271</v>
      </c>
      <c r="H2" t="s">
        <v>22271</v>
      </c>
      <c r="I2">
        <v>9219820</v>
      </c>
      <c r="J2">
        <v>9251992</v>
      </c>
      <c r="K2" t="s">
        <v>125</v>
      </c>
    </row>
    <row r="3" spans="1:11">
      <c r="A3" t="s">
        <v>22354</v>
      </c>
    </row>
    <row r="4" spans="1:11">
      <c r="A4" t="s">
        <v>22355</v>
      </c>
      <c r="B4" t="s">
        <v>22354</v>
      </c>
      <c r="C4">
        <v>9322308</v>
      </c>
      <c r="D4">
        <v>9323549</v>
      </c>
      <c r="E4" t="s">
        <v>22243</v>
      </c>
      <c r="F4" t="s">
        <v>125</v>
      </c>
      <c r="G4" t="s">
        <v>22271</v>
      </c>
      <c r="H4" t="s">
        <v>22271</v>
      </c>
      <c r="I4">
        <v>9323549</v>
      </c>
      <c r="J4">
        <v>9322308</v>
      </c>
      <c r="K4" t="s">
        <v>125</v>
      </c>
    </row>
    <row r="5" spans="1:11">
      <c r="A5" t="s">
        <v>22354</v>
      </c>
    </row>
    <row r="6" spans="1:11">
      <c r="A6" t="s">
        <v>22356</v>
      </c>
      <c r="B6" t="s">
        <v>22354</v>
      </c>
      <c r="C6">
        <v>9323769</v>
      </c>
      <c r="D6">
        <v>9325610</v>
      </c>
      <c r="E6" t="s">
        <v>22250</v>
      </c>
      <c r="F6" t="s">
        <v>125</v>
      </c>
      <c r="G6" t="s">
        <v>22271</v>
      </c>
      <c r="H6" t="s">
        <v>22271</v>
      </c>
      <c r="I6">
        <v>9323769</v>
      </c>
      <c r="J6">
        <v>9325610</v>
      </c>
      <c r="K6" t="s">
        <v>125</v>
      </c>
    </row>
    <row r="7" spans="1:11">
      <c r="A7" t="s">
        <v>22354</v>
      </c>
    </row>
    <row r="8" spans="1:11">
      <c r="A8" t="s">
        <v>22357</v>
      </c>
      <c r="B8" t="s">
        <v>22354</v>
      </c>
      <c r="C8">
        <v>9325203</v>
      </c>
      <c r="D8">
        <v>9327849</v>
      </c>
      <c r="E8" t="s">
        <v>22243</v>
      </c>
      <c r="F8" t="s">
        <v>125</v>
      </c>
      <c r="G8" t="s">
        <v>22271</v>
      </c>
      <c r="H8" t="s">
        <v>22271</v>
      </c>
      <c r="I8">
        <v>9327849</v>
      </c>
      <c r="J8">
        <v>9325203</v>
      </c>
      <c r="K8" t="s">
        <v>125</v>
      </c>
    </row>
    <row r="9" spans="1:11">
      <c r="A9" t="s">
        <v>22354</v>
      </c>
    </row>
    <row r="10" spans="1:11">
      <c r="A10" t="s">
        <v>22358</v>
      </c>
      <c r="B10" t="s">
        <v>22354</v>
      </c>
      <c r="C10">
        <v>9328112</v>
      </c>
      <c r="D10">
        <v>9329888</v>
      </c>
      <c r="E10" t="s">
        <v>22243</v>
      </c>
      <c r="F10" t="s">
        <v>125</v>
      </c>
      <c r="G10" t="s">
        <v>22271</v>
      </c>
      <c r="H10" t="s">
        <v>22271</v>
      </c>
      <c r="I10">
        <v>9329888</v>
      </c>
      <c r="J10">
        <v>9328112</v>
      </c>
      <c r="K10" t="s">
        <v>125</v>
      </c>
    </row>
    <row r="11" spans="1:11">
      <c r="A11" t="s">
        <v>22354</v>
      </c>
    </row>
    <row r="12" spans="1:11">
      <c r="A12" t="s">
        <v>22359</v>
      </c>
      <c r="B12" t="s">
        <v>22354</v>
      </c>
      <c r="C12">
        <v>9351175</v>
      </c>
      <c r="D12">
        <v>9352029</v>
      </c>
      <c r="E12" t="s">
        <v>22243</v>
      </c>
      <c r="F12" t="s">
        <v>125</v>
      </c>
      <c r="G12" t="s">
        <v>22360</v>
      </c>
      <c r="H12" t="s">
        <v>22245</v>
      </c>
      <c r="I12">
        <v>9352029</v>
      </c>
      <c r="J12">
        <v>9351175</v>
      </c>
      <c r="K12" t="s">
        <v>125</v>
      </c>
    </row>
    <row r="13" spans="1:11">
      <c r="A13" t="s">
        <v>22354</v>
      </c>
    </row>
    <row r="14" spans="1:11">
      <c r="A14" t="s">
        <v>22361</v>
      </c>
      <c r="B14" t="s">
        <v>22354</v>
      </c>
      <c r="C14">
        <v>9352911</v>
      </c>
      <c r="D14">
        <v>9354254</v>
      </c>
      <c r="E14" t="s">
        <v>22250</v>
      </c>
      <c r="F14" t="s">
        <v>125</v>
      </c>
      <c r="G14" t="s">
        <v>22280</v>
      </c>
      <c r="H14" t="s">
        <v>22280</v>
      </c>
      <c r="I14">
        <v>9352911</v>
      </c>
      <c r="J14">
        <v>9354254</v>
      </c>
      <c r="K14" t="s">
        <v>125</v>
      </c>
    </row>
    <row r="15" spans="1:11">
      <c r="A15" t="s">
        <v>22354</v>
      </c>
    </row>
    <row r="16" spans="1:11">
      <c r="A16" t="s">
        <v>22362</v>
      </c>
      <c r="B16" t="s">
        <v>22354</v>
      </c>
      <c r="C16">
        <v>9375462</v>
      </c>
      <c r="D16">
        <v>9376805</v>
      </c>
      <c r="E16" t="s">
        <v>22243</v>
      </c>
      <c r="F16" t="s">
        <v>125</v>
      </c>
      <c r="G16" t="s">
        <v>22280</v>
      </c>
      <c r="H16" t="s">
        <v>22280</v>
      </c>
      <c r="I16">
        <v>9376805</v>
      </c>
      <c r="J16">
        <v>9375462</v>
      </c>
      <c r="K16" t="s">
        <v>125</v>
      </c>
    </row>
    <row r="17" spans="1:11">
      <c r="A17" t="s">
        <v>22354</v>
      </c>
    </row>
    <row r="18" spans="1:11">
      <c r="A18" t="s">
        <v>22363</v>
      </c>
      <c r="B18" t="s">
        <v>22354</v>
      </c>
      <c r="C18">
        <v>9377689</v>
      </c>
      <c r="D18">
        <v>9378543</v>
      </c>
      <c r="E18" t="s">
        <v>22250</v>
      </c>
      <c r="F18" t="s">
        <v>125</v>
      </c>
      <c r="G18" t="s">
        <v>22360</v>
      </c>
      <c r="H18" t="s">
        <v>22245</v>
      </c>
      <c r="I18">
        <v>9377689</v>
      </c>
      <c r="J18">
        <v>9378543</v>
      </c>
      <c r="K18" t="s">
        <v>125</v>
      </c>
    </row>
    <row r="19" spans="1:11">
      <c r="A19" t="s">
        <v>22354</v>
      </c>
    </row>
    <row r="20" spans="1:11">
      <c r="A20" t="s">
        <v>22364</v>
      </c>
      <c r="B20" t="s">
        <v>22354</v>
      </c>
      <c r="C20">
        <v>9432568</v>
      </c>
      <c r="D20">
        <v>9437737</v>
      </c>
      <c r="E20" t="s">
        <v>22250</v>
      </c>
      <c r="F20" t="s">
        <v>125</v>
      </c>
      <c r="G20" t="s">
        <v>22257</v>
      </c>
      <c r="H20" t="s">
        <v>22257</v>
      </c>
      <c r="I20">
        <v>9432568</v>
      </c>
      <c r="J20">
        <v>9437737</v>
      </c>
      <c r="K20" t="s">
        <v>125</v>
      </c>
    </row>
    <row r="21" spans="1:11">
      <c r="A21" t="s">
        <v>22354</v>
      </c>
    </row>
    <row r="22" spans="1:11">
      <c r="A22" t="s">
        <v>22365</v>
      </c>
      <c r="B22" t="s">
        <v>22354</v>
      </c>
      <c r="C22">
        <v>9437785</v>
      </c>
      <c r="D22">
        <v>9443152</v>
      </c>
      <c r="E22" t="s">
        <v>22243</v>
      </c>
      <c r="F22" t="s">
        <v>125</v>
      </c>
      <c r="G22" t="s">
        <v>22257</v>
      </c>
      <c r="H22" t="s">
        <v>22257</v>
      </c>
      <c r="I22">
        <v>9443152</v>
      </c>
      <c r="J22">
        <v>9437785</v>
      </c>
      <c r="K22" t="s">
        <v>125</v>
      </c>
    </row>
    <row r="23" spans="1:11">
      <c r="A23" t="s">
        <v>22354</v>
      </c>
    </row>
    <row r="24" spans="1:11">
      <c r="A24" t="s">
        <v>22366</v>
      </c>
      <c r="B24" t="s">
        <v>22354</v>
      </c>
      <c r="C24">
        <v>9455849</v>
      </c>
      <c r="D24">
        <v>9456757</v>
      </c>
      <c r="E24" t="s">
        <v>22250</v>
      </c>
      <c r="F24" t="s">
        <v>125</v>
      </c>
      <c r="G24" t="s">
        <v>22271</v>
      </c>
      <c r="H24" t="s">
        <v>22271</v>
      </c>
      <c r="I24">
        <v>9455849</v>
      </c>
      <c r="J24">
        <v>9456757</v>
      </c>
      <c r="K24" t="s">
        <v>125</v>
      </c>
    </row>
    <row r="25" spans="1:11">
      <c r="A25" t="s">
        <v>22354</v>
      </c>
    </row>
    <row r="26" spans="1:11">
      <c r="A26" t="s">
        <v>22367</v>
      </c>
      <c r="B26" t="s">
        <v>22354</v>
      </c>
      <c r="C26">
        <v>9472051</v>
      </c>
      <c r="D26">
        <v>9488529</v>
      </c>
      <c r="E26" t="s">
        <v>22250</v>
      </c>
      <c r="F26" t="s">
        <v>125</v>
      </c>
      <c r="G26" t="s">
        <v>22271</v>
      </c>
      <c r="H26" t="s">
        <v>22271</v>
      </c>
      <c r="I26">
        <v>9472051</v>
      </c>
      <c r="J26">
        <v>9488529</v>
      </c>
      <c r="K26" t="s">
        <v>125</v>
      </c>
    </row>
    <row r="27" spans="1:11">
      <c r="A27" t="s">
        <v>22354</v>
      </c>
    </row>
    <row r="28" spans="1:11">
      <c r="A28" t="s">
        <v>22368</v>
      </c>
      <c r="B28" t="s">
        <v>22354</v>
      </c>
      <c r="C28">
        <v>9533025</v>
      </c>
      <c r="D28">
        <v>9535942</v>
      </c>
      <c r="E28" t="s">
        <v>22243</v>
      </c>
      <c r="F28" t="s">
        <v>125</v>
      </c>
      <c r="G28" t="s">
        <v>22271</v>
      </c>
      <c r="H28" t="s">
        <v>22271</v>
      </c>
      <c r="I28">
        <v>9535942</v>
      </c>
      <c r="J28">
        <v>9533025</v>
      </c>
      <c r="K28" t="s">
        <v>125</v>
      </c>
    </row>
    <row r="29" spans="1:11">
      <c r="A29" t="s">
        <v>22354</v>
      </c>
    </row>
    <row r="30" spans="1:11">
      <c r="A30" t="s">
        <v>22369</v>
      </c>
      <c r="B30" t="s">
        <v>22354</v>
      </c>
      <c r="C30">
        <v>15053104</v>
      </c>
      <c r="D30">
        <v>15059906</v>
      </c>
      <c r="E30" t="s">
        <v>22243</v>
      </c>
      <c r="F30" t="s">
        <v>125</v>
      </c>
      <c r="G30" t="s">
        <v>22271</v>
      </c>
      <c r="H30" t="s">
        <v>22271</v>
      </c>
      <c r="I30">
        <v>15059906</v>
      </c>
      <c r="J30">
        <v>15053104</v>
      </c>
      <c r="K30" t="s">
        <v>125</v>
      </c>
    </row>
    <row r="31" spans="1:11">
      <c r="A31" t="s">
        <v>22354</v>
      </c>
    </row>
    <row r="32" spans="1:11">
      <c r="A32" t="s">
        <v>22370</v>
      </c>
      <c r="B32" t="s">
        <v>22354</v>
      </c>
      <c r="C32">
        <v>15063132</v>
      </c>
      <c r="D32">
        <v>15065484</v>
      </c>
      <c r="E32" t="s">
        <v>22243</v>
      </c>
      <c r="F32" t="s">
        <v>125</v>
      </c>
      <c r="G32" t="s">
        <v>22271</v>
      </c>
      <c r="H32" t="s">
        <v>22271</v>
      </c>
      <c r="I32">
        <v>15065484</v>
      </c>
      <c r="J32">
        <v>15063132</v>
      </c>
      <c r="K32" t="s">
        <v>125</v>
      </c>
    </row>
    <row r="33" spans="1:11">
      <c r="A33" t="s">
        <v>22354</v>
      </c>
    </row>
    <row r="34" spans="1:11">
      <c r="A34" t="s">
        <v>22371</v>
      </c>
      <c r="B34" t="s">
        <v>22354</v>
      </c>
      <c r="C34">
        <v>15067946</v>
      </c>
      <c r="D34">
        <v>15068694</v>
      </c>
      <c r="E34" t="s">
        <v>22250</v>
      </c>
      <c r="F34" t="s">
        <v>125</v>
      </c>
      <c r="G34" t="s">
        <v>22255</v>
      </c>
      <c r="H34" t="s">
        <v>22255</v>
      </c>
      <c r="I34">
        <v>15067946</v>
      </c>
      <c r="J34">
        <v>15068694</v>
      </c>
      <c r="K34" t="s">
        <v>125</v>
      </c>
    </row>
    <row r="35" spans="1:11">
      <c r="A35" t="s">
        <v>22354</v>
      </c>
    </row>
    <row r="36" spans="1:11">
      <c r="A36" t="s">
        <v>22372</v>
      </c>
      <c r="B36" t="s">
        <v>22354</v>
      </c>
      <c r="C36">
        <v>15069800</v>
      </c>
      <c r="D36">
        <v>15070549</v>
      </c>
      <c r="E36" t="s">
        <v>22250</v>
      </c>
      <c r="F36" t="s">
        <v>125</v>
      </c>
      <c r="G36" t="s">
        <v>22255</v>
      </c>
      <c r="H36" t="s">
        <v>22255</v>
      </c>
      <c r="I36">
        <v>15069800</v>
      </c>
      <c r="J36">
        <v>15070549</v>
      </c>
      <c r="K36" t="s">
        <v>125</v>
      </c>
    </row>
    <row r="37" spans="1:11">
      <c r="A37" t="s">
        <v>22354</v>
      </c>
    </row>
    <row r="38" spans="1:11">
      <c r="A38" t="s">
        <v>22373</v>
      </c>
      <c r="B38" t="s">
        <v>22354</v>
      </c>
      <c r="C38">
        <v>15071453</v>
      </c>
      <c r="D38">
        <v>15072693</v>
      </c>
      <c r="E38" t="s">
        <v>22250</v>
      </c>
      <c r="F38" t="s">
        <v>125</v>
      </c>
      <c r="G38" t="s">
        <v>22255</v>
      </c>
      <c r="H38" t="s">
        <v>22255</v>
      </c>
      <c r="I38">
        <v>15071453</v>
      </c>
      <c r="J38">
        <v>15072693</v>
      </c>
      <c r="K38" t="s">
        <v>125</v>
      </c>
    </row>
    <row r="39" spans="1:11">
      <c r="A39" t="s">
        <v>22354</v>
      </c>
    </row>
    <row r="40" spans="1:11">
      <c r="A40" t="s">
        <v>22374</v>
      </c>
      <c r="B40" t="s">
        <v>22354</v>
      </c>
      <c r="C40">
        <v>15076207</v>
      </c>
      <c r="D40">
        <v>15078532</v>
      </c>
      <c r="E40" t="s">
        <v>22243</v>
      </c>
      <c r="F40" t="s">
        <v>125</v>
      </c>
      <c r="G40" t="s">
        <v>22360</v>
      </c>
      <c r="H40" t="s">
        <v>22245</v>
      </c>
      <c r="I40">
        <v>15078532</v>
      </c>
      <c r="J40">
        <v>15076207</v>
      </c>
      <c r="K40" t="s">
        <v>125</v>
      </c>
    </row>
    <row r="41" spans="1:11">
      <c r="A41" t="s">
        <v>22354</v>
      </c>
    </row>
    <row r="42" spans="1:11">
      <c r="A42" t="s">
        <v>22375</v>
      </c>
      <c r="B42" t="s">
        <v>22354</v>
      </c>
      <c r="C42">
        <v>15078641</v>
      </c>
      <c r="D42">
        <v>15081154</v>
      </c>
      <c r="E42" t="s">
        <v>22243</v>
      </c>
      <c r="F42" t="s">
        <v>125</v>
      </c>
      <c r="G42" t="s">
        <v>22271</v>
      </c>
      <c r="H42" t="s">
        <v>22271</v>
      </c>
      <c r="I42">
        <v>15081154</v>
      </c>
      <c r="J42">
        <v>15078641</v>
      </c>
      <c r="K42" t="s">
        <v>125</v>
      </c>
    </row>
    <row r="43" spans="1:11">
      <c r="A43" t="s">
        <v>22354</v>
      </c>
    </row>
    <row r="44" spans="1:11">
      <c r="A44" t="s">
        <v>22376</v>
      </c>
      <c r="B44" t="s">
        <v>22354</v>
      </c>
      <c r="C44">
        <v>15082896</v>
      </c>
      <c r="D44">
        <v>15126507</v>
      </c>
      <c r="E44" t="s">
        <v>22243</v>
      </c>
      <c r="F44" t="s">
        <v>125</v>
      </c>
      <c r="G44" t="s">
        <v>22271</v>
      </c>
      <c r="H44" t="s">
        <v>22271</v>
      </c>
      <c r="I44">
        <v>15126507</v>
      </c>
      <c r="J44">
        <v>15082896</v>
      </c>
      <c r="K44" t="s">
        <v>125</v>
      </c>
    </row>
    <row r="45" spans="1:11">
      <c r="A45" t="s">
        <v>22354</v>
      </c>
    </row>
    <row r="46" spans="1:11">
      <c r="A46" t="s">
        <v>22377</v>
      </c>
      <c r="B46" t="s">
        <v>22354</v>
      </c>
      <c r="C46">
        <v>15127398</v>
      </c>
      <c r="D46">
        <v>15128141</v>
      </c>
      <c r="E46" t="s">
        <v>22243</v>
      </c>
      <c r="F46" t="s">
        <v>125</v>
      </c>
      <c r="G46" t="s">
        <v>22271</v>
      </c>
      <c r="H46" t="s">
        <v>22271</v>
      </c>
      <c r="I46">
        <v>15128141</v>
      </c>
      <c r="J46">
        <v>15127398</v>
      </c>
      <c r="K46" t="s">
        <v>125</v>
      </c>
    </row>
    <row r="47" spans="1:11">
      <c r="A47" t="s">
        <v>22354</v>
      </c>
    </row>
    <row r="48" spans="1:11">
      <c r="A48" t="s">
        <v>22378</v>
      </c>
      <c r="B48" t="s">
        <v>22354</v>
      </c>
      <c r="C48">
        <v>15129201</v>
      </c>
      <c r="D48">
        <v>15129564</v>
      </c>
      <c r="E48" t="s">
        <v>22243</v>
      </c>
      <c r="F48" t="s">
        <v>125</v>
      </c>
      <c r="G48" t="s">
        <v>22271</v>
      </c>
      <c r="H48" t="s">
        <v>22271</v>
      </c>
      <c r="I48">
        <v>15129564</v>
      </c>
      <c r="J48">
        <v>15129201</v>
      </c>
      <c r="K48" t="s">
        <v>125</v>
      </c>
    </row>
    <row r="49" spans="1:11">
      <c r="A49" t="s">
        <v>22354</v>
      </c>
    </row>
    <row r="50" spans="1:11">
      <c r="A50" t="s">
        <v>22379</v>
      </c>
      <c r="B50" t="s">
        <v>22354</v>
      </c>
      <c r="C50">
        <v>15130826</v>
      </c>
      <c r="D50">
        <v>15131312</v>
      </c>
      <c r="E50" t="s">
        <v>22243</v>
      </c>
      <c r="F50" t="s">
        <v>125</v>
      </c>
      <c r="G50" t="s">
        <v>22271</v>
      </c>
      <c r="H50" t="s">
        <v>22271</v>
      </c>
      <c r="I50">
        <v>15131312</v>
      </c>
      <c r="J50">
        <v>15130826</v>
      </c>
      <c r="K50" t="s">
        <v>125</v>
      </c>
    </row>
    <row r="51" spans="1:11">
      <c r="A51" t="s">
        <v>22354</v>
      </c>
    </row>
    <row r="52" spans="1:11">
      <c r="A52" t="s">
        <v>22380</v>
      </c>
      <c r="B52" t="s">
        <v>22381</v>
      </c>
      <c r="C52">
        <v>28378141</v>
      </c>
      <c r="D52">
        <v>28393931</v>
      </c>
      <c r="E52" t="s">
        <v>22243</v>
      </c>
      <c r="F52" t="s">
        <v>125</v>
      </c>
      <c r="G52" t="s">
        <v>22271</v>
      </c>
      <c r="H52" t="s">
        <v>22271</v>
      </c>
      <c r="I52">
        <v>28393931</v>
      </c>
      <c r="J52">
        <v>28378141</v>
      </c>
      <c r="K52" t="s">
        <v>125</v>
      </c>
    </row>
    <row r="53" spans="1:11">
      <c r="A53" t="s">
        <v>22381</v>
      </c>
    </row>
    <row r="54" spans="1:11">
      <c r="A54" t="s">
        <v>22382</v>
      </c>
      <c r="B54" t="s">
        <v>22381</v>
      </c>
      <c r="C54">
        <v>28400517</v>
      </c>
      <c r="D54">
        <v>28401818</v>
      </c>
      <c r="E54" t="s">
        <v>22250</v>
      </c>
      <c r="F54" t="s">
        <v>125</v>
      </c>
      <c r="G54" t="s">
        <v>22271</v>
      </c>
      <c r="H54" t="s">
        <v>22271</v>
      </c>
      <c r="I54">
        <v>28400517</v>
      </c>
      <c r="J54">
        <v>28401818</v>
      </c>
      <c r="K54" t="s">
        <v>125</v>
      </c>
    </row>
    <row r="55" spans="1:11">
      <c r="A55" t="s">
        <v>22381</v>
      </c>
    </row>
    <row r="56" spans="1:11">
      <c r="A56" t="s">
        <v>22383</v>
      </c>
      <c r="B56" t="s">
        <v>22381</v>
      </c>
      <c r="C56">
        <v>28401772</v>
      </c>
      <c r="D56">
        <v>28407321</v>
      </c>
      <c r="E56" t="s">
        <v>22243</v>
      </c>
      <c r="F56" t="s">
        <v>125</v>
      </c>
      <c r="G56" t="s">
        <v>22271</v>
      </c>
      <c r="H56" t="s">
        <v>22271</v>
      </c>
      <c r="I56">
        <v>28407321</v>
      </c>
      <c r="J56">
        <v>28401772</v>
      </c>
      <c r="K56" t="s">
        <v>125</v>
      </c>
    </row>
    <row r="57" spans="1:11">
      <c r="A57" t="s">
        <v>22381</v>
      </c>
    </row>
    <row r="58" spans="1:11">
      <c r="A58" t="s">
        <v>22384</v>
      </c>
      <c r="B58" t="s">
        <v>22381</v>
      </c>
      <c r="C58">
        <v>28414162</v>
      </c>
      <c r="D58">
        <v>28416692</v>
      </c>
      <c r="E58" t="s">
        <v>22243</v>
      </c>
      <c r="F58" t="s">
        <v>125</v>
      </c>
      <c r="G58" t="s">
        <v>22271</v>
      </c>
      <c r="H58" t="s">
        <v>22271</v>
      </c>
      <c r="I58">
        <v>28416692</v>
      </c>
      <c r="J58">
        <v>28414162</v>
      </c>
      <c r="K58" t="s">
        <v>125</v>
      </c>
    </row>
    <row r="59" spans="1:11">
      <c r="A59" t="s">
        <v>22381</v>
      </c>
    </row>
    <row r="60" spans="1:11">
      <c r="A60" t="s">
        <v>22385</v>
      </c>
      <c r="B60" t="s">
        <v>22381</v>
      </c>
      <c r="C60">
        <v>28418189</v>
      </c>
      <c r="D60">
        <v>28419736</v>
      </c>
      <c r="E60" t="s">
        <v>22243</v>
      </c>
      <c r="F60" t="s">
        <v>125</v>
      </c>
      <c r="G60" t="s">
        <v>22280</v>
      </c>
      <c r="H60" t="s">
        <v>22280</v>
      </c>
      <c r="I60">
        <v>28419736</v>
      </c>
      <c r="J60">
        <v>28418189</v>
      </c>
      <c r="K60" t="s">
        <v>125</v>
      </c>
    </row>
    <row r="61" spans="1:11">
      <c r="A61" t="s">
        <v>22381</v>
      </c>
    </row>
    <row r="62" spans="1:11">
      <c r="A62" t="s">
        <v>22386</v>
      </c>
      <c r="B62" t="s">
        <v>22381</v>
      </c>
      <c r="C62">
        <v>28420423</v>
      </c>
      <c r="D62">
        <v>28424071</v>
      </c>
      <c r="E62" t="s">
        <v>22250</v>
      </c>
      <c r="F62" t="s">
        <v>125</v>
      </c>
      <c r="G62" t="s">
        <v>22360</v>
      </c>
      <c r="H62" t="s">
        <v>22245</v>
      </c>
      <c r="I62">
        <v>28420423</v>
      </c>
      <c r="J62">
        <v>28424071</v>
      </c>
      <c r="K62" t="s">
        <v>125</v>
      </c>
    </row>
    <row r="63" spans="1:11">
      <c r="A63" t="s">
        <v>22381</v>
      </c>
    </row>
    <row r="64" spans="1:11">
      <c r="A64" t="s">
        <v>22387</v>
      </c>
      <c r="B64" t="s">
        <v>22381</v>
      </c>
      <c r="C64">
        <v>28427961</v>
      </c>
      <c r="D64">
        <v>28429860</v>
      </c>
      <c r="E64" t="s">
        <v>22250</v>
      </c>
      <c r="F64" t="s">
        <v>125</v>
      </c>
      <c r="G64" t="s">
        <v>22271</v>
      </c>
      <c r="H64" t="s">
        <v>22271</v>
      </c>
      <c r="I64">
        <v>28427961</v>
      </c>
      <c r="J64">
        <v>28429860</v>
      </c>
      <c r="K64" t="s">
        <v>125</v>
      </c>
    </row>
    <row r="65" spans="1:11">
      <c r="A65" t="s">
        <v>22381</v>
      </c>
    </row>
    <row r="66" spans="1:11">
      <c r="A66" t="s">
        <v>22388</v>
      </c>
      <c r="B66" t="s">
        <v>22381</v>
      </c>
      <c r="C66">
        <v>28430501</v>
      </c>
      <c r="D66">
        <v>28431460</v>
      </c>
      <c r="E66" t="s">
        <v>22250</v>
      </c>
      <c r="F66" t="s">
        <v>125</v>
      </c>
      <c r="G66" t="s">
        <v>22271</v>
      </c>
      <c r="H66" t="s">
        <v>22271</v>
      </c>
      <c r="I66">
        <v>28430501</v>
      </c>
      <c r="J66">
        <v>28431460</v>
      </c>
      <c r="K66" t="s">
        <v>125</v>
      </c>
    </row>
    <row r="67" spans="1:11">
      <c r="A67" t="s">
        <v>22381</v>
      </c>
    </row>
    <row r="68" spans="1:11">
      <c r="A68" t="s">
        <v>22389</v>
      </c>
      <c r="B68" t="s">
        <v>22381</v>
      </c>
      <c r="C68">
        <v>28439432</v>
      </c>
      <c r="D68">
        <v>28440289</v>
      </c>
      <c r="E68" t="s">
        <v>22243</v>
      </c>
      <c r="F68" t="s">
        <v>125</v>
      </c>
      <c r="G68" t="s">
        <v>22271</v>
      </c>
      <c r="H68" t="s">
        <v>22271</v>
      </c>
      <c r="I68">
        <v>28440289</v>
      </c>
      <c r="J68">
        <v>28439432</v>
      </c>
      <c r="K68" t="s">
        <v>125</v>
      </c>
    </row>
    <row r="69" spans="1:11">
      <c r="A69" t="s">
        <v>22381</v>
      </c>
    </row>
    <row r="70" spans="1:11">
      <c r="A70" t="s">
        <v>22390</v>
      </c>
      <c r="B70" t="s">
        <v>22381</v>
      </c>
      <c r="C70">
        <v>28442755</v>
      </c>
      <c r="D70">
        <v>28443387</v>
      </c>
      <c r="E70" t="s">
        <v>22243</v>
      </c>
      <c r="F70" t="s">
        <v>125</v>
      </c>
      <c r="G70" t="s">
        <v>22271</v>
      </c>
      <c r="H70" t="s">
        <v>22271</v>
      </c>
      <c r="I70">
        <v>28443387</v>
      </c>
      <c r="J70">
        <v>28442755</v>
      </c>
      <c r="K70" t="s">
        <v>125</v>
      </c>
    </row>
    <row r="71" spans="1:11">
      <c r="A71" t="s">
        <v>22381</v>
      </c>
    </row>
    <row r="72" spans="1:11">
      <c r="A72" t="s">
        <v>22391</v>
      </c>
      <c r="B72" t="s">
        <v>22381</v>
      </c>
      <c r="C72">
        <v>28466307</v>
      </c>
      <c r="D72">
        <v>28473867</v>
      </c>
      <c r="E72" t="s">
        <v>22250</v>
      </c>
      <c r="F72" t="s">
        <v>125</v>
      </c>
      <c r="G72" t="s">
        <v>22271</v>
      </c>
      <c r="H72" t="s">
        <v>22271</v>
      </c>
      <c r="I72">
        <v>28466307</v>
      </c>
      <c r="J72">
        <v>28473867</v>
      </c>
      <c r="K72" t="s">
        <v>125</v>
      </c>
    </row>
    <row r="73" spans="1:11">
      <c r="A73" t="s">
        <v>22381</v>
      </c>
    </row>
    <row r="74" spans="1:11">
      <c r="A74" t="s">
        <v>22392</v>
      </c>
      <c r="B74" t="s">
        <v>22393</v>
      </c>
      <c r="C74">
        <v>1</v>
      </c>
      <c r="D74">
        <v>1003</v>
      </c>
      <c r="E74" t="s">
        <v>22250</v>
      </c>
      <c r="F74" t="s">
        <v>126</v>
      </c>
      <c r="G74" t="s">
        <v>22271</v>
      </c>
      <c r="H74" t="s">
        <v>22271</v>
      </c>
      <c r="I74">
        <v>1</v>
      </c>
      <c r="J74">
        <v>1003</v>
      </c>
      <c r="K74" t="s">
        <v>126</v>
      </c>
    </row>
    <row r="75" spans="1:11">
      <c r="A75" t="s">
        <v>22393</v>
      </c>
    </row>
    <row r="76" spans="1:11">
      <c r="A76" t="s">
        <v>22394</v>
      </c>
      <c r="B76" t="s">
        <v>22393</v>
      </c>
      <c r="C76">
        <v>12757</v>
      </c>
      <c r="D76">
        <v>17503</v>
      </c>
      <c r="E76" t="s">
        <v>22250</v>
      </c>
      <c r="F76" t="s">
        <v>126</v>
      </c>
      <c r="G76" t="s">
        <v>22360</v>
      </c>
      <c r="H76" t="s">
        <v>22245</v>
      </c>
      <c r="I76">
        <v>12757</v>
      </c>
      <c r="J76">
        <v>17503</v>
      </c>
      <c r="K76" t="s">
        <v>126</v>
      </c>
    </row>
    <row r="77" spans="1:11">
      <c r="A77" t="s">
        <v>22393</v>
      </c>
    </row>
    <row r="78" spans="1:11">
      <c r="A78" t="s">
        <v>22395</v>
      </c>
      <c r="B78" t="s">
        <v>22393</v>
      </c>
      <c r="C78">
        <v>20060</v>
      </c>
      <c r="D78">
        <v>40313</v>
      </c>
      <c r="E78" t="s">
        <v>22243</v>
      </c>
      <c r="F78" t="s">
        <v>126</v>
      </c>
      <c r="G78" t="s">
        <v>22280</v>
      </c>
      <c r="H78" t="s">
        <v>22280</v>
      </c>
      <c r="I78">
        <v>40313</v>
      </c>
      <c r="J78">
        <v>20060</v>
      </c>
      <c r="K78" t="s">
        <v>126</v>
      </c>
    </row>
    <row r="79" spans="1:11">
      <c r="A79" t="s">
        <v>22393</v>
      </c>
    </row>
    <row r="80" spans="1:11">
      <c r="A80" t="s">
        <v>22396</v>
      </c>
      <c r="B80" t="s">
        <v>22393</v>
      </c>
      <c r="C80">
        <v>40346</v>
      </c>
      <c r="D80">
        <v>43162</v>
      </c>
      <c r="E80" t="s">
        <v>22243</v>
      </c>
      <c r="F80" t="s">
        <v>126</v>
      </c>
      <c r="G80" t="s">
        <v>22271</v>
      </c>
      <c r="H80" t="s">
        <v>22271</v>
      </c>
      <c r="I80">
        <v>43162</v>
      </c>
      <c r="J80">
        <v>40346</v>
      </c>
      <c r="K80" t="s">
        <v>126</v>
      </c>
    </row>
    <row r="81" spans="1:11">
      <c r="A81" t="s">
        <v>22393</v>
      </c>
    </row>
    <row r="82" spans="1:11">
      <c r="A82" t="s">
        <v>22397</v>
      </c>
      <c r="B82" t="s">
        <v>22393</v>
      </c>
      <c r="C82">
        <v>50810</v>
      </c>
      <c r="D82">
        <v>51505</v>
      </c>
      <c r="E82" t="s">
        <v>22250</v>
      </c>
      <c r="F82" t="s">
        <v>126</v>
      </c>
      <c r="G82" t="s">
        <v>22271</v>
      </c>
      <c r="H82" t="s">
        <v>22271</v>
      </c>
      <c r="I82">
        <v>50810</v>
      </c>
      <c r="J82">
        <v>51505</v>
      </c>
      <c r="K82" t="s">
        <v>126</v>
      </c>
    </row>
    <row r="83" spans="1:11">
      <c r="A83" t="s">
        <v>22393</v>
      </c>
    </row>
    <row r="84" spans="1:11">
      <c r="A84" t="s">
        <v>22398</v>
      </c>
      <c r="B84" t="s">
        <v>22393</v>
      </c>
      <c r="C84">
        <v>52589</v>
      </c>
      <c r="D84">
        <v>52792</v>
      </c>
      <c r="E84" t="s">
        <v>22250</v>
      </c>
      <c r="F84" t="s">
        <v>126</v>
      </c>
      <c r="G84" t="s">
        <v>22271</v>
      </c>
      <c r="H84" t="s">
        <v>22271</v>
      </c>
      <c r="I84">
        <v>52589</v>
      </c>
      <c r="J84">
        <v>52792</v>
      </c>
      <c r="K84" t="s">
        <v>126</v>
      </c>
    </row>
    <row r="85" spans="1:11">
      <c r="A85" t="s">
        <v>22393</v>
      </c>
    </row>
    <row r="86" spans="1:11">
      <c r="A86" t="s">
        <v>22399</v>
      </c>
      <c r="B86" t="s">
        <v>22400</v>
      </c>
      <c r="C86">
        <v>518</v>
      </c>
      <c r="D86">
        <v>1295</v>
      </c>
      <c r="E86" t="s">
        <v>22243</v>
      </c>
      <c r="F86" t="s">
        <v>127</v>
      </c>
      <c r="G86" t="s">
        <v>22360</v>
      </c>
      <c r="H86" t="s">
        <v>22245</v>
      </c>
      <c r="I86">
        <v>1295</v>
      </c>
      <c r="J86">
        <v>518</v>
      </c>
      <c r="K86" t="s">
        <v>127</v>
      </c>
    </row>
    <row r="87" spans="1:11">
      <c r="A87" t="s">
        <v>22400</v>
      </c>
    </row>
    <row r="88" spans="1:11">
      <c r="A88" t="s">
        <v>22401</v>
      </c>
      <c r="B88" t="s">
        <v>22402</v>
      </c>
      <c r="C88">
        <v>19</v>
      </c>
      <c r="D88">
        <v>2584</v>
      </c>
      <c r="E88" t="s">
        <v>22250</v>
      </c>
      <c r="F88" t="s">
        <v>127</v>
      </c>
      <c r="G88" t="s">
        <v>22360</v>
      </c>
      <c r="H88" t="s">
        <v>22245</v>
      </c>
      <c r="I88">
        <v>19</v>
      </c>
      <c r="J88">
        <v>2584</v>
      </c>
      <c r="K88" t="s">
        <v>127</v>
      </c>
    </row>
    <row r="89" spans="1:11">
      <c r="A89" t="s">
        <v>22402</v>
      </c>
    </row>
    <row r="90" spans="1:11">
      <c r="A90" t="s">
        <v>22403</v>
      </c>
      <c r="B90" t="s">
        <v>22404</v>
      </c>
      <c r="C90">
        <v>442</v>
      </c>
      <c r="D90">
        <v>3345</v>
      </c>
      <c r="E90" t="s">
        <v>22250</v>
      </c>
      <c r="F90" t="s">
        <v>127</v>
      </c>
      <c r="G90" t="s">
        <v>22259</v>
      </c>
      <c r="H90" t="s">
        <v>22259</v>
      </c>
      <c r="I90">
        <v>442</v>
      </c>
      <c r="J90">
        <v>3345</v>
      </c>
      <c r="K90" t="s">
        <v>127</v>
      </c>
    </row>
    <row r="91" spans="1:11">
      <c r="A91" t="s">
        <v>22404</v>
      </c>
    </row>
    <row r="92" spans="1:11">
      <c r="A92" t="s">
        <v>22405</v>
      </c>
      <c r="B92" t="s">
        <v>22404</v>
      </c>
      <c r="C92">
        <v>4435</v>
      </c>
      <c r="D92">
        <v>5820</v>
      </c>
      <c r="E92" t="s">
        <v>22243</v>
      </c>
      <c r="F92" t="s">
        <v>127</v>
      </c>
      <c r="G92" t="s">
        <v>22280</v>
      </c>
      <c r="H92" t="s">
        <v>22280</v>
      </c>
      <c r="I92">
        <v>5820</v>
      </c>
      <c r="J92">
        <v>4435</v>
      </c>
      <c r="K92" t="s">
        <v>127</v>
      </c>
    </row>
    <row r="93" spans="1:11">
      <c r="A93" t="s">
        <v>22404</v>
      </c>
    </row>
    <row r="94" spans="1:11">
      <c r="A94" t="s">
        <v>22406</v>
      </c>
      <c r="B94" t="s">
        <v>22404</v>
      </c>
      <c r="C94">
        <v>3825</v>
      </c>
      <c r="D94">
        <v>14872</v>
      </c>
      <c r="E94" t="s">
        <v>22250</v>
      </c>
      <c r="F94" t="s">
        <v>127</v>
      </c>
      <c r="G94" t="s">
        <v>22360</v>
      </c>
      <c r="H94" t="s">
        <v>22245</v>
      </c>
      <c r="I94">
        <v>3825</v>
      </c>
      <c r="J94">
        <v>14872</v>
      </c>
      <c r="K94" t="s">
        <v>127</v>
      </c>
    </row>
    <row r="95" spans="1:11">
      <c r="A95" t="s">
        <v>22404</v>
      </c>
    </row>
    <row r="96" spans="1:11">
      <c r="A96" t="s">
        <v>22407</v>
      </c>
      <c r="B96" t="s">
        <v>22408</v>
      </c>
      <c r="C96">
        <v>13847</v>
      </c>
      <c r="D96">
        <v>14935</v>
      </c>
      <c r="E96" t="s">
        <v>22243</v>
      </c>
      <c r="F96" t="s">
        <v>127</v>
      </c>
      <c r="G96" t="s">
        <v>22360</v>
      </c>
      <c r="H96" t="s">
        <v>22245</v>
      </c>
      <c r="I96">
        <v>14935</v>
      </c>
      <c r="J96">
        <v>13847</v>
      </c>
      <c r="K96" t="s">
        <v>127</v>
      </c>
    </row>
    <row r="97" spans="1:11">
      <c r="A97" t="s">
        <v>22408</v>
      </c>
    </row>
    <row r="98" spans="1:11">
      <c r="A98" t="s">
        <v>22409</v>
      </c>
      <c r="B98" t="s">
        <v>22408</v>
      </c>
      <c r="C98">
        <v>21574</v>
      </c>
      <c r="D98">
        <v>31670</v>
      </c>
      <c r="E98" t="s">
        <v>22250</v>
      </c>
      <c r="F98" t="s">
        <v>127</v>
      </c>
      <c r="G98" t="s">
        <v>22271</v>
      </c>
      <c r="H98" t="s">
        <v>22271</v>
      </c>
      <c r="I98">
        <v>21574</v>
      </c>
      <c r="J98">
        <v>31670</v>
      </c>
      <c r="K98" t="s">
        <v>127</v>
      </c>
    </row>
    <row r="99" spans="1:11">
      <c r="A99" t="s">
        <v>22408</v>
      </c>
    </row>
    <row r="100" spans="1:11">
      <c r="A100" t="s">
        <v>22410</v>
      </c>
      <c r="B100" t="s">
        <v>22411</v>
      </c>
      <c r="C100">
        <v>390</v>
      </c>
      <c r="D100">
        <v>1283</v>
      </c>
      <c r="E100" t="s">
        <v>22243</v>
      </c>
      <c r="F100" t="s">
        <v>127</v>
      </c>
      <c r="G100" t="s">
        <v>22360</v>
      </c>
      <c r="H100" t="s">
        <v>22245</v>
      </c>
      <c r="I100">
        <v>1283</v>
      </c>
      <c r="J100">
        <v>390</v>
      </c>
      <c r="K100" t="s">
        <v>127</v>
      </c>
    </row>
    <row r="101" spans="1:11">
      <c r="A101" t="s">
        <v>22411</v>
      </c>
    </row>
    <row r="102" spans="1:11">
      <c r="A102" t="s">
        <v>22412</v>
      </c>
      <c r="B102" t="s">
        <v>22413</v>
      </c>
      <c r="C102">
        <v>4191245</v>
      </c>
      <c r="D102">
        <v>4195185</v>
      </c>
      <c r="E102" t="s">
        <v>22250</v>
      </c>
      <c r="F102" t="s">
        <v>128</v>
      </c>
      <c r="G102" t="s">
        <v>22271</v>
      </c>
      <c r="H102" t="s">
        <v>22271</v>
      </c>
      <c r="I102">
        <v>4191245</v>
      </c>
      <c r="J102">
        <v>4195185</v>
      </c>
      <c r="K102" t="s">
        <v>128</v>
      </c>
    </row>
    <row r="103" spans="1:11">
      <c r="A103" t="s">
        <v>22413</v>
      </c>
    </row>
    <row r="104" spans="1:11">
      <c r="A104" t="s">
        <v>22414</v>
      </c>
      <c r="B104" t="s">
        <v>22413</v>
      </c>
      <c r="C104">
        <v>4214345</v>
      </c>
      <c r="D104">
        <v>4257282</v>
      </c>
      <c r="E104" t="s">
        <v>22250</v>
      </c>
      <c r="F104" t="s">
        <v>128</v>
      </c>
      <c r="G104" t="s">
        <v>22259</v>
      </c>
      <c r="H104" t="s">
        <v>22259</v>
      </c>
      <c r="I104">
        <v>4214345</v>
      </c>
      <c r="J104">
        <v>4257282</v>
      </c>
      <c r="K104" t="s">
        <v>128</v>
      </c>
    </row>
    <row r="105" spans="1:11">
      <c r="A105" t="s">
        <v>22413</v>
      </c>
    </row>
    <row r="106" spans="1:11">
      <c r="A106" t="s">
        <v>22415</v>
      </c>
      <c r="B106" t="s">
        <v>22413</v>
      </c>
      <c r="C106">
        <v>4264087</v>
      </c>
      <c r="D106">
        <v>4265112</v>
      </c>
      <c r="E106" t="s">
        <v>22243</v>
      </c>
      <c r="F106" t="s">
        <v>128</v>
      </c>
      <c r="G106" t="s">
        <v>22271</v>
      </c>
      <c r="H106" t="s">
        <v>22271</v>
      </c>
      <c r="I106">
        <v>4265112</v>
      </c>
      <c r="J106">
        <v>4264087</v>
      </c>
      <c r="K106" t="s">
        <v>128</v>
      </c>
    </row>
    <row r="107" spans="1:11">
      <c r="A107" t="s">
        <v>22413</v>
      </c>
    </row>
    <row r="108" spans="1:11">
      <c r="A108" t="s">
        <v>22416</v>
      </c>
      <c r="B108" t="s">
        <v>22413</v>
      </c>
      <c r="C108">
        <v>4280118</v>
      </c>
      <c r="D108">
        <v>4281035</v>
      </c>
      <c r="E108" t="s">
        <v>22250</v>
      </c>
      <c r="F108" t="s">
        <v>128</v>
      </c>
      <c r="G108" t="s">
        <v>22280</v>
      </c>
      <c r="H108" t="s">
        <v>22280</v>
      </c>
      <c r="I108">
        <v>4280118</v>
      </c>
      <c r="J108">
        <v>4281035</v>
      </c>
      <c r="K108" t="s">
        <v>128</v>
      </c>
    </row>
    <row r="109" spans="1:11">
      <c r="A109" t="s">
        <v>22413</v>
      </c>
    </row>
    <row r="110" spans="1:11">
      <c r="A110" t="s">
        <v>22417</v>
      </c>
      <c r="B110" t="s">
        <v>22413</v>
      </c>
      <c r="C110">
        <v>4297115</v>
      </c>
      <c r="D110">
        <v>4298083</v>
      </c>
      <c r="E110" t="s">
        <v>22250</v>
      </c>
      <c r="F110" t="s">
        <v>128</v>
      </c>
      <c r="G110" t="s">
        <v>22360</v>
      </c>
      <c r="H110" t="s">
        <v>22245</v>
      </c>
      <c r="I110">
        <v>4297115</v>
      </c>
      <c r="J110">
        <v>4298083</v>
      </c>
      <c r="K110" t="s">
        <v>128</v>
      </c>
    </row>
    <row r="111" spans="1:11">
      <c r="A111" t="s">
        <v>22413</v>
      </c>
    </row>
    <row r="112" spans="1:11">
      <c r="A112" t="s">
        <v>22418</v>
      </c>
      <c r="B112" t="s">
        <v>22413</v>
      </c>
      <c r="C112">
        <v>4299217</v>
      </c>
      <c r="D112">
        <v>4300038</v>
      </c>
      <c r="E112" t="s">
        <v>22250</v>
      </c>
      <c r="F112" t="s">
        <v>128</v>
      </c>
      <c r="G112" t="s">
        <v>22360</v>
      </c>
      <c r="H112" t="s">
        <v>22245</v>
      </c>
      <c r="I112">
        <v>4299217</v>
      </c>
      <c r="J112">
        <v>4300038</v>
      </c>
      <c r="K112" t="s">
        <v>128</v>
      </c>
    </row>
    <row r="113" spans="1:11">
      <c r="A113" t="s">
        <v>22413</v>
      </c>
    </row>
    <row r="114" spans="1:11">
      <c r="A114" t="s">
        <v>22419</v>
      </c>
      <c r="B114" t="s">
        <v>22413</v>
      </c>
      <c r="C114">
        <v>4316291</v>
      </c>
      <c r="D114">
        <v>4316989</v>
      </c>
      <c r="E114" t="s">
        <v>22243</v>
      </c>
      <c r="F114" t="s">
        <v>128</v>
      </c>
      <c r="G114" t="s">
        <v>22271</v>
      </c>
      <c r="H114" t="s">
        <v>22271</v>
      </c>
      <c r="I114">
        <v>4316989</v>
      </c>
      <c r="J114">
        <v>4316291</v>
      </c>
      <c r="K114" t="s">
        <v>128</v>
      </c>
    </row>
    <row r="115" spans="1:11">
      <c r="A115" t="s">
        <v>22413</v>
      </c>
    </row>
    <row r="116" spans="1:11">
      <c r="A116" t="s">
        <v>22420</v>
      </c>
      <c r="B116" t="s">
        <v>22413</v>
      </c>
      <c r="C116">
        <v>4320320</v>
      </c>
      <c r="D116">
        <v>4322825</v>
      </c>
      <c r="E116" t="s">
        <v>22243</v>
      </c>
      <c r="F116" t="s">
        <v>128</v>
      </c>
      <c r="G116" t="s">
        <v>22280</v>
      </c>
      <c r="H116" t="s">
        <v>22280</v>
      </c>
      <c r="I116">
        <v>4322825</v>
      </c>
      <c r="J116">
        <v>4320320</v>
      </c>
      <c r="K116" t="s">
        <v>128</v>
      </c>
    </row>
    <row r="117" spans="1:11">
      <c r="A117" t="s">
        <v>22413</v>
      </c>
    </row>
    <row r="118" spans="1:11">
      <c r="A118" t="s">
        <v>22421</v>
      </c>
      <c r="B118" t="s">
        <v>22413</v>
      </c>
      <c r="C118">
        <v>4325441</v>
      </c>
      <c r="D118">
        <v>4326938</v>
      </c>
      <c r="E118" t="s">
        <v>22250</v>
      </c>
      <c r="F118" t="s">
        <v>128</v>
      </c>
      <c r="G118" t="s">
        <v>22360</v>
      </c>
      <c r="H118" t="s">
        <v>22245</v>
      </c>
      <c r="I118">
        <v>4325441</v>
      </c>
      <c r="J118">
        <v>4326938</v>
      </c>
      <c r="K118" t="s">
        <v>128</v>
      </c>
    </row>
    <row r="119" spans="1:11">
      <c r="A119" t="s">
        <v>22413</v>
      </c>
    </row>
    <row r="120" spans="1:11">
      <c r="A120" t="s">
        <v>22422</v>
      </c>
      <c r="B120" t="s">
        <v>22413</v>
      </c>
      <c r="C120">
        <v>4354254</v>
      </c>
      <c r="D120">
        <v>4354658</v>
      </c>
      <c r="E120" t="s">
        <v>22243</v>
      </c>
      <c r="F120" t="s">
        <v>128</v>
      </c>
      <c r="G120" t="s">
        <v>22271</v>
      </c>
      <c r="H120" t="s">
        <v>22271</v>
      </c>
      <c r="I120">
        <v>4354658</v>
      </c>
      <c r="J120">
        <v>4354254</v>
      </c>
      <c r="K120" t="s">
        <v>128</v>
      </c>
    </row>
    <row r="121" spans="1:11">
      <c r="A121" t="s">
        <v>22413</v>
      </c>
    </row>
    <row r="122" spans="1:11">
      <c r="A122" t="s">
        <v>22423</v>
      </c>
      <c r="B122" t="s">
        <v>22413</v>
      </c>
      <c r="C122">
        <v>4360451</v>
      </c>
      <c r="D122">
        <v>4361469</v>
      </c>
      <c r="E122" t="s">
        <v>22243</v>
      </c>
      <c r="F122" t="s">
        <v>128</v>
      </c>
      <c r="G122" t="s">
        <v>22271</v>
      </c>
      <c r="H122" t="s">
        <v>22271</v>
      </c>
      <c r="I122">
        <v>4361469</v>
      </c>
      <c r="J122">
        <v>4360451</v>
      </c>
      <c r="K122" t="s">
        <v>128</v>
      </c>
    </row>
    <row r="123" spans="1:11">
      <c r="A123" t="s">
        <v>22413</v>
      </c>
    </row>
    <row r="124" spans="1:11">
      <c r="A124" t="s">
        <v>22424</v>
      </c>
      <c r="B124" t="s">
        <v>22413</v>
      </c>
      <c r="C124">
        <v>4362942</v>
      </c>
      <c r="D124">
        <v>4363408</v>
      </c>
      <c r="E124" t="s">
        <v>22250</v>
      </c>
      <c r="F124" t="s">
        <v>128</v>
      </c>
      <c r="G124" t="s">
        <v>22271</v>
      </c>
      <c r="H124" t="s">
        <v>22271</v>
      </c>
      <c r="I124">
        <v>4362942</v>
      </c>
      <c r="J124">
        <v>4363408</v>
      </c>
      <c r="K124" t="s">
        <v>128</v>
      </c>
    </row>
    <row r="125" spans="1:11">
      <c r="A125" t="s">
        <v>22413</v>
      </c>
    </row>
    <row r="126" spans="1:11">
      <c r="A126" t="s">
        <v>22425</v>
      </c>
      <c r="B126" t="s">
        <v>22413</v>
      </c>
      <c r="C126">
        <v>4375876</v>
      </c>
      <c r="D126">
        <v>4376836</v>
      </c>
      <c r="E126" t="s">
        <v>22243</v>
      </c>
      <c r="F126" t="s">
        <v>128</v>
      </c>
      <c r="G126" t="s">
        <v>22271</v>
      </c>
      <c r="H126" t="s">
        <v>22271</v>
      </c>
      <c r="I126">
        <v>4376836</v>
      </c>
      <c r="J126">
        <v>4375876</v>
      </c>
      <c r="K126" t="s">
        <v>128</v>
      </c>
    </row>
    <row r="127" spans="1:11">
      <c r="A127" t="s">
        <v>22413</v>
      </c>
    </row>
    <row r="128" spans="1:11">
      <c r="A128" t="s">
        <v>22426</v>
      </c>
      <c r="B128" t="s">
        <v>22413</v>
      </c>
      <c r="C128">
        <v>4391373</v>
      </c>
      <c r="D128">
        <v>4409820</v>
      </c>
      <c r="E128" t="s">
        <v>22250</v>
      </c>
      <c r="F128" t="s">
        <v>128</v>
      </c>
      <c r="G128" t="s">
        <v>22271</v>
      </c>
      <c r="H128" t="s">
        <v>22271</v>
      </c>
      <c r="I128">
        <v>4391373</v>
      </c>
      <c r="J128">
        <v>4409820</v>
      </c>
      <c r="K128" t="s">
        <v>128</v>
      </c>
    </row>
    <row r="129" spans="1:11">
      <c r="A129" t="s">
        <v>22413</v>
      </c>
    </row>
    <row r="130" spans="1:11">
      <c r="A130" t="s">
        <v>22427</v>
      </c>
      <c r="B130" t="s">
        <v>22413</v>
      </c>
      <c r="C130">
        <v>4183874</v>
      </c>
      <c r="D130">
        <v>4185299</v>
      </c>
      <c r="E130" t="s">
        <v>22243</v>
      </c>
      <c r="F130" t="s">
        <v>128</v>
      </c>
      <c r="G130" t="s">
        <v>22271</v>
      </c>
      <c r="H130" t="s">
        <v>22271</v>
      </c>
      <c r="I130">
        <v>4185299</v>
      </c>
      <c r="J130">
        <v>4183874</v>
      </c>
      <c r="K130" t="s">
        <v>128</v>
      </c>
    </row>
    <row r="131" spans="1:11">
      <c r="A131" t="s">
        <v>22413</v>
      </c>
    </row>
    <row r="133" spans="1:11">
      <c r="C133" t="s">
        <v>23498</v>
      </c>
    </row>
    <row r="134" spans="1:11">
      <c r="A134" s="129" t="s">
        <v>23502</v>
      </c>
      <c r="B134" s="113" t="s">
        <v>22359</v>
      </c>
      <c r="C134" s="112">
        <v>1</v>
      </c>
    </row>
    <row r="135" spans="1:11">
      <c r="A135" s="129"/>
      <c r="B135" s="113" t="s">
        <v>22363</v>
      </c>
      <c r="C135" s="112">
        <v>1</v>
      </c>
    </row>
    <row r="136" spans="1:11">
      <c r="A136" s="129"/>
      <c r="B136" s="113" t="s">
        <v>22374</v>
      </c>
      <c r="C136" s="112">
        <v>3</v>
      </c>
    </row>
    <row r="137" spans="1:11">
      <c r="A137" s="129"/>
      <c r="B137" s="113" t="s">
        <v>22386</v>
      </c>
      <c r="C137" s="112">
        <v>3</v>
      </c>
    </row>
    <row r="138" spans="1:11">
      <c r="A138" s="129"/>
      <c r="B138" s="113" t="s">
        <v>22394</v>
      </c>
      <c r="C138" s="112">
        <v>2</v>
      </c>
    </row>
    <row r="139" spans="1:11">
      <c r="A139" s="129"/>
      <c r="B139" s="113" t="s">
        <v>22399</v>
      </c>
      <c r="C139" s="112">
        <v>1</v>
      </c>
    </row>
    <row r="140" spans="1:11">
      <c r="A140" s="129"/>
      <c r="B140" s="113" t="s">
        <v>22401</v>
      </c>
      <c r="C140" s="112">
        <v>2</v>
      </c>
    </row>
    <row r="141" spans="1:11">
      <c r="A141" s="129"/>
      <c r="B141" s="113" t="s">
        <v>22406</v>
      </c>
      <c r="C141" s="112">
        <v>20</v>
      </c>
    </row>
    <row r="142" spans="1:11">
      <c r="A142" s="129"/>
      <c r="B142" s="113" t="s">
        <v>22407</v>
      </c>
      <c r="C142" s="112">
        <v>1</v>
      </c>
    </row>
    <row r="143" spans="1:11">
      <c r="A143" s="129"/>
      <c r="B143" s="113" t="s">
        <v>22410</v>
      </c>
      <c r="C143" s="112">
        <v>1</v>
      </c>
    </row>
    <row r="144" spans="1:11">
      <c r="A144" s="129"/>
      <c r="B144" s="113" t="s">
        <v>22417</v>
      </c>
      <c r="C144" s="112">
        <v>1</v>
      </c>
    </row>
    <row r="145" spans="1:3">
      <c r="A145" s="129"/>
      <c r="B145" s="113" t="s">
        <v>22418</v>
      </c>
      <c r="C145" s="112">
        <v>1</v>
      </c>
    </row>
    <row r="146" spans="1:3">
      <c r="A146" s="129"/>
      <c r="B146" s="113" t="s">
        <v>22421</v>
      </c>
      <c r="C146" s="112">
        <v>1</v>
      </c>
    </row>
  </sheetData>
  <mergeCells count="1">
    <mergeCell ref="A134:A1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72"/>
  <sheetViews>
    <sheetView topLeftCell="A49" zoomScaleSheetLayoutView="100" workbookViewId="0">
      <selection activeCell="T83" sqref="T83"/>
    </sheetView>
  </sheetViews>
  <sheetFormatPr defaultColWidth="9" defaultRowHeight="15"/>
  <cols>
    <col min="1" max="1" width="15.5703125" bestFit="1" customWidth="1"/>
    <col min="2" max="2" width="14.28515625" bestFit="1" customWidth="1"/>
    <col min="3" max="3" width="15.140625" bestFit="1" customWidth="1"/>
    <col min="4" max="4" width="8" customWidth="1"/>
    <col min="5" max="5" width="6.140625" customWidth="1"/>
    <col min="6" max="6" width="22.140625" customWidth="1"/>
    <col min="7" max="7" width="20.140625" customWidth="1"/>
    <col min="8" max="8" width="11.5703125" customWidth="1"/>
    <col min="9" max="10" width="8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22355</v>
      </c>
      <c r="B2" t="s">
        <v>22354</v>
      </c>
      <c r="C2">
        <v>9322308</v>
      </c>
      <c r="D2">
        <v>9323549</v>
      </c>
      <c r="E2" t="s">
        <v>22243</v>
      </c>
      <c r="F2" t="s">
        <v>125</v>
      </c>
      <c r="G2" t="s">
        <v>22271</v>
      </c>
      <c r="H2" t="s">
        <v>22271</v>
      </c>
      <c r="I2">
        <v>9323549</v>
      </c>
      <c r="J2">
        <v>9322308</v>
      </c>
      <c r="K2" t="s">
        <v>125</v>
      </c>
    </row>
    <row r="3" spans="1:11">
      <c r="A3" t="s">
        <v>22354</v>
      </c>
    </row>
    <row r="4" spans="1:11">
      <c r="A4" t="s">
        <v>22356</v>
      </c>
      <c r="B4" t="s">
        <v>22354</v>
      </c>
      <c r="C4">
        <v>9323769</v>
      </c>
      <c r="D4">
        <v>9325610</v>
      </c>
      <c r="E4" t="s">
        <v>22250</v>
      </c>
      <c r="F4" t="s">
        <v>125</v>
      </c>
      <c r="G4" t="s">
        <v>22271</v>
      </c>
      <c r="H4" t="s">
        <v>22271</v>
      </c>
      <c r="I4">
        <v>9323769</v>
      </c>
      <c r="J4">
        <v>9325610</v>
      </c>
      <c r="K4" t="s">
        <v>125</v>
      </c>
    </row>
    <row r="5" spans="1:11">
      <c r="A5" t="s">
        <v>22354</v>
      </c>
    </row>
    <row r="6" spans="1:11">
      <c r="A6" t="s">
        <v>22357</v>
      </c>
      <c r="B6" t="s">
        <v>22354</v>
      </c>
      <c r="C6">
        <v>9325203</v>
      </c>
      <c r="D6">
        <v>9327849</v>
      </c>
      <c r="E6" t="s">
        <v>22243</v>
      </c>
      <c r="F6" t="s">
        <v>125</v>
      </c>
      <c r="G6" t="s">
        <v>22271</v>
      </c>
      <c r="H6" t="s">
        <v>22271</v>
      </c>
      <c r="I6">
        <v>9327849</v>
      </c>
      <c r="J6">
        <v>9325203</v>
      </c>
      <c r="K6" t="s">
        <v>125</v>
      </c>
    </row>
    <row r="7" spans="1:11">
      <c r="A7" t="s">
        <v>22354</v>
      </c>
    </row>
    <row r="8" spans="1:11">
      <c r="A8" t="s">
        <v>22358</v>
      </c>
      <c r="B8" t="s">
        <v>22354</v>
      </c>
      <c r="C8">
        <v>9328112</v>
      </c>
      <c r="D8">
        <v>9329888</v>
      </c>
      <c r="E8" t="s">
        <v>22243</v>
      </c>
      <c r="F8" t="s">
        <v>125</v>
      </c>
      <c r="G8" t="s">
        <v>22271</v>
      </c>
      <c r="H8" t="s">
        <v>22271</v>
      </c>
      <c r="I8">
        <v>9329888</v>
      </c>
      <c r="J8">
        <v>9328112</v>
      </c>
      <c r="K8" t="s">
        <v>125</v>
      </c>
    </row>
    <row r="9" spans="1:11">
      <c r="A9" t="s">
        <v>22354</v>
      </c>
    </row>
    <row r="10" spans="1:11">
      <c r="A10" t="s">
        <v>22359</v>
      </c>
      <c r="B10" t="s">
        <v>22354</v>
      </c>
      <c r="C10">
        <v>9351175</v>
      </c>
      <c r="D10">
        <v>9352029</v>
      </c>
      <c r="E10" t="s">
        <v>22243</v>
      </c>
      <c r="F10" t="s">
        <v>125</v>
      </c>
      <c r="G10" t="s">
        <v>22280</v>
      </c>
      <c r="H10" t="s">
        <v>22280</v>
      </c>
      <c r="I10">
        <v>9352029</v>
      </c>
      <c r="J10">
        <v>9351175</v>
      </c>
      <c r="K10" t="s">
        <v>125</v>
      </c>
    </row>
    <row r="11" spans="1:11">
      <c r="A11" t="s">
        <v>22354</v>
      </c>
    </row>
    <row r="12" spans="1:11">
      <c r="A12" t="s">
        <v>22361</v>
      </c>
      <c r="B12" t="s">
        <v>22354</v>
      </c>
      <c r="C12">
        <v>9352911</v>
      </c>
      <c r="D12">
        <v>9354254</v>
      </c>
      <c r="E12" t="s">
        <v>22250</v>
      </c>
      <c r="F12" t="s">
        <v>125</v>
      </c>
      <c r="G12" t="s">
        <v>22428</v>
      </c>
      <c r="H12" t="s">
        <v>22245</v>
      </c>
      <c r="I12">
        <v>9352911</v>
      </c>
      <c r="J12">
        <v>9354254</v>
      </c>
      <c r="K12" t="s">
        <v>125</v>
      </c>
    </row>
    <row r="13" spans="1:11">
      <c r="A13" t="s">
        <v>22354</v>
      </c>
    </row>
    <row r="14" spans="1:11">
      <c r="A14" t="s">
        <v>22362</v>
      </c>
      <c r="B14" t="s">
        <v>22354</v>
      </c>
      <c r="C14">
        <v>9375462</v>
      </c>
      <c r="D14">
        <v>9376805</v>
      </c>
      <c r="E14" t="s">
        <v>22243</v>
      </c>
      <c r="F14" t="s">
        <v>125</v>
      </c>
      <c r="G14" t="s">
        <v>22428</v>
      </c>
      <c r="H14" t="s">
        <v>22245</v>
      </c>
      <c r="I14">
        <v>9376805</v>
      </c>
      <c r="J14">
        <v>9375462</v>
      </c>
      <c r="K14" t="s">
        <v>125</v>
      </c>
    </row>
    <row r="15" spans="1:11">
      <c r="A15" t="s">
        <v>22354</v>
      </c>
    </row>
    <row r="16" spans="1:11">
      <c r="A16" t="s">
        <v>22363</v>
      </c>
      <c r="B16" t="s">
        <v>22354</v>
      </c>
      <c r="C16">
        <v>9377689</v>
      </c>
      <c r="D16">
        <v>9378543</v>
      </c>
      <c r="E16" t="s">
        <v>22250</v>
      </c>
      <c r="F16" t="s">
        <v>125</v>
      </c>
      <c r="G16" t="s">
        <v>22280</v>
      </c>
      <c r="H16" t="s">
        <v>22280</v>
      </c>
      <c r="I16">
        <v>9377689</v>
      </c>
      <c r="J16">
        <v>9378543</v>
      </c>
      <c r="K16" t="s">
        <v>125</v>
      </c>
    </row>
    <row r="17" spans="1:11">
      <c r="A17" t="s">
        <v>22354</v>
      </c>
    </row>
    <row r="18" spans="1:11">
      <c r="A18" t="s">
        <v>22364</v>
      </c>
      <c r="B18" t="s">
        <v>22354</v>
      </c>
      <c r="C18">
        <v>9432568</v>
      </c>
      <c r="D18">
        <v>9437737</v>
      </c>
      <c r="E18" t="s">
        <v>22250</v>
      </c>
      <c r="F18" t="s">
        <v>125</v>
      </c>
      <c r="G18" t="s">
        <v>22257</v>
      </c>
      <c r="H18" t="s">
        <v>22257</v>
      </c>
      <c r="I18">
        <v>9432568</v>
      </c>
      <c r="J18">
        <v>9437737</v>
      </c>
      <c r="K18" t="s">
        <v>125</v>
      </c>
    </row>
    <row r="19" spans="1:11">
      <c r="A19" t="s">
        <v>22354</v>
      </c>
    </row>
    <row r="20" spans="1:11">
      <c r="A20" t="s">
        <v>22365</v>
      </c>
      <c r="B20" t="s">
        <v>22354</v>
      </c>
      <c r="C20">
        <v>9437785</v>
      </c>
      <c r="D20">
        <v>9443152</v>
      </c>
      <c r="E20" t="s">
        <v>22243</v>
      </c>
      <c r="F20" t="s">
        <v>125</v>
      </c>
      <c r="G20" t="s">
        <v>22257</v>
      </c>
      <c r="H20" t="s">
        <v>22257</v>
      </c>
      <c r="I20">
        <v>9443152</v>
      </c>
      <c r="J20">
        <v>9437785</v>
      </c>
      <c r="K20" t="s">
        <v>125</v>
      </c>
    </row>
    <row r="21" spans="1:11">
      <c r="A21" t="s">
        <v>22354</v>
      </c>
    </row>
    <row r="22" spans="1:11">
      <c r="A22" t="s">
        <v>22366</v>
      </c>
      <c r="B22" t="s">
        <v>22354</v>
      </c>
      <c r="C22">
        <v>9455849</v>
      </c>
      <c r="D22">
        <v>9456757</v>
      </c>
      <c r="E22" t="s">
        <v>22250</v>
      </c>
      <c r="F22" t="s">
        <v>125</v>
      </c>
      <c r="G22" t="s">
        <v>22271</v>
      </c>
      <c r="H22" t="s">
        <v>22271</v>
      </c>
      <c r="I22">
        <v>9455849</v>
      </c>
      <c r="J22">
        <v>9456757</v>
      </c>
      <c r="K22" t="s">
        <v>125</v>
      </c>
    </row>
    <row r="23" spans="1:11">
      <c r="A23" t="s">
        <v>22354</v>
      </c>
    </row>
    <row r="24" spans="1:11">
      <c r="A24" t="s">
        <v>22367</v>
      </c>
      <c r="B24" t="s">
        <v>22354</v>
      </c>
      <c r="C24">
        <v>9472051</v>
      </c>
      <c r="D24">
        <v>9488529</v>
      </c>
      <c r="E24" t="s">
        <v>22250</v>
      </c>
      <c r="F24" t="s">
        <v>125</v>
      </c>
      <c r="G24" t="s">
        <v>22271</v>
      </c>
      <c r="H24" t="s">
        <v>22271</v>
      </c>
      <c r="I24">
        <v>9472051</v>
      </c>
      <c r="J24">
        <v>9488529</v>
      </c>
      <c r="K24" t="s">
        <v>125</v>
      </c>
    </row>
    <row r="25" spans="1:11">
      <c r="A25" t="s">
        <v>22354</v>
      </c>
    </row>
    <row r="26" spans="1:11">
      <c r="A26" t="s">
        <v>22392</v>
      </c>
      <c r="B26" t="s">
        <v>22393</v>
      </c>
      <c r="C26">
        <v>1</v>
      </c>
      <c r="D26">
        <v>1003</v>
      </c>
      <c r="E26" t="s">
        <v>22250</v>
      </c>
      <c r="F26" t="s">
        <v>126</v>
      </c>
      <c r="G26" t="s">
        <v>22271</v>
      </c>
      <c r="H26" t="s">
        <v>22271</v>
      </c>
      <c r="I26">
        <v>1</v>
      </c>
      <c r="J26">
        <v>1003</v>
      </c>
      <c r="K26" t="s">
        <v>126</v>
      </c>
    </row>
    <row r="27" spans="1:11">
      <c r="A27" t="s">
        <v>22393</v>
      </c>
    </row>
    <row r="28" spans="1:11">
      <c r="A28" t="s">
        <v>22394</v>
      </c>
      <c r="B28" t="s">
        <v>22393</v>
      </c>
      <c r="C28">
        <v>12757</v>
      </c>
      <c r="D28">
        <v>17503</v>
      </c>
      <c r="E28" t="s">
        <v>22250</v>
      </c>
      <c r="F28" t="s">
        <v>126</v>
      </c>
      <c r="G28" t="s">
        <v>22280</v>
      </c>
      <c r="H28" t="s">
        <v>22280</v>
      </c>
      <c r="I28">
        <v>12757</v>
      </c>
      <c r="J28">
        <v>17503</v>
      </c>
      <c r="K28" t="s">
        <v>126</v>
      </c>
    </row>
    <row r="29" spans="1:11">
      <c r="A29" t="s">
        <v>22393</v>
      </c>
    </row>
    <row r="30" spans="1:11">
      <c r="A30" t="s">
        <v>22395</v>
      </c>
      <c r="B30" t="s">
        <v>22393</v>
      </c>
      <c r="C30">
        <v>20060</v>
      </c>
      <c r="D30">
        <v>40313</v>
      </c>
      <c r="E30" t="s">
        <v>22243</v>
      </c>
      <c r="F30" t="s">
        <v>126</v>
      </c>
      <c r="G30" t="s">
        <v>22428</v>
      </c>
      <c r="H30" t="s">
        <v>22245</v>
      </c>
      <c r="I30">
        <v>40313</v>
      </c>
      <c r="J30">
        <v>20060</v>
      </c>
      <c r="K30" t="s">
        <v>126</v>
      </c>
    </row>
    <row r="31" spans="1:11">
      <c r="A31" t="s">
        <v>22393</v>
      </c>
    </row>
    <row r="32" spans="1:11">
      <c r="A32" t="s">
        <v>22396</v>
      </c>
      <c r="B32" t="s">
        <v>22393</v>
      </c>
      <c r="C32">
        <v>40346</v>
      </c>
      <c r="D32">
        <v>43162</v>
      </c>
      <c r="E32" t="s">
        <v>22243</v>
      </c>
      <c r="F32" t="s">
        <v>126</v>
      </c>
      <c r="G32" t="s">
        <v>22271</v>
      </c>
      <c r="H32" t="s">
        <v>22271</v>
      </c>
      <c r="I32">
        <v>43162</v>
      </c>
      <c r="J32">
        <v>40346</v>
      </c>
      <c r="K32" t="s">
        <v>126</v>
      </c>
    </row>
    <row r="33" spans="1:11">
      <c r="A33" t="s">
        <v>22393</v>
      </c>
    </row>
    <row r="34" spans="1:11">
      <c r="A34" t="s">
        <v>22397</v>
      </c>
      <c r="B34" t="s">
        <v>22393</v>
      </c>
      <c r="C34">
        <v>50810</v>
      </c>
      <c r="D34">
        <v>51505</v>
      </c>
      <c r="E34" t="s">
        <v>22250</v>
      </c>
      <c r="F34" t="s">
        <v>126</v>
      </c>
      <c r="G34" t="s">
        <v>22271</v>
      </c>
      <c r="H34" t="s">
        <v>22271</v>
      </c>
      <c r="I34">
        <v>50810</v>
      </c>
      <c r="J34">
        <v>51505</v>
      </c>
      <c r="K34" t="s">
        <v>126</v>
      </c>
    </row>
    <row r="35" spans="1:11">
      <c r="A35" t="s">
        <v>22393</v>
      </c>
    </row>
    <row r="36" spans="1:11">
      <c r="A36" t="s">
        <v>22398</v>
      </c>
      <c r="B36" t="s">
        <v>22393</v>
      </c>
      <c r="C36">
        <v>52589</v>
      </c>
      <c r="D36">
        <v>52792</v>
      </c>
      <c r="E36" t="s">
        <v>22250</v>
      </c>
      <c r="F36" t="s">
        <v>126</v>
      </c>
      <c r="G36" t="s">
        <v>22271</v>
      </c>
      <c r="H36" t="s">
        <v>22271</v>
      </c>
      <c r="I36">
        <v>52589</v>
      </c>
      <c r="J36">
        <v>52792</v>
      </c>
      <c r="K36" t="s">
        <v>126</v>
      </c>
    </row>
    <row r="37" spans="1:11">
      <c r="A37" t="s">
        <v>22393</v>
      </c>
    </row>
    <row r="38" spans="1:11">
      <c r="A38" t="s">
        <v>22403</v>
      </c>
      <c r="B38" t="s">
        <v>22404</v>
      </c>
      <c r="C38">
        <v>442</v>
      </c>
      <c r="D38">
        <v>3345</v>
      </c>
      <c r="E38" t="s">
        <v>22250</v>
      </c>
      <c r="F38" t="s">
        <v>127</v>
      </c>
      <c r="G38" t="s">
        <v>22271</v>
      </c>
      <c r="H38" t="s">
        <v>22271</v>
      </c>
      <c r="I38">
        <v>442</v>
      </c>
      <c r="J38">
        <v>3345</v>
      </c>
      <c r="K38" t="s">
        <v>127</v>
      </c>
    </row>
    <row r="39" spans="1:11">
      <c r="A39" t="s">
        <v>22404</v>
      </c>
    </row>
    <row r="40" spans="1:11">
      <c r="A40" t="s">
        <v>22405</v>
      </c>
      <c r="B40" t="s">
        <v>22404</v>
      </c>
      <c r="C40">
        <v>4435</v>
      </c>
      <c r="D40">
        <v>5820</v>
      </c>
      <c r="E40" t="s">
        <v>22243</v>
      </c>
      <c r="F40" t="s">
        <v>127</v>
      </c>
      <c r="G40" t="s">
        <v>22428</v>
      </c>
      <c r="H40" t="s">
        <v>22245</v>
      </c>
      <c r="I40">
        <v>5820</v>
      </c>
      <c r="J40">
        <v>4435</v>
      </c>
      <c r="K40" t="s">
        <v>127</v>
      </c>
    </row>
    <row r="41" spans="1:11">
      <c r="A41" t="s">
        <v>22404</v>
      </c>
    </row>
    <row r="42" spans="1:11">
      <c r="A42" t="s">
        <v>22406</v>
      </c>
      <c r="B42" t="s">
        <v>22404</v>
      </c>
      <c r="C42">
        <v>3825</v>
      </c>
      <c r="D42">
        <v>14872</v>
      </c>
      <c r="E42" t="s">
        <v>22250</v>
      </c>
      <c r="F42" t="s">
        <v>127</v>
      </c>
      <c r="G42" t="s">
        <v>22280</v>
      </c>
      <c r="H42" t="s">
        <v>22280</v>
      </c>
      <c r="I42">
        <v>3825</v>
      </c>
      <c r="J42">
        <v>14872</v>
      </c>
      <c r="K42" t="s">
        <v>127</v>
      </c>
    </row>
    <row r="43" spans="1:11">
      <c r="A43" t="s">
        <v>22404</v>
      </c>
    </row>
    <row r="44" spans="1:11">
      <c r="A44" t="s">
        <v>22415</v>
      </c>
      <c r="B44" t="s">
        <v>22413</v>
      </c>
      <c r="C44">
        <v>4264087</v>
      </c>
      <c r="D44">
        <v>4265112</v>
      </c>
      <c r="E44" t="s">
        <v>22243</v>
      </c>
      <c r="F44" t="s">
        <v>128</v>
      </c>
      <c r="G44" t="s">
        <v>22271</v>
      </c>
      <c r="H44" t="s">
        <v>22271</v>
      </c>
      <c r="I44">
        <v>4265112</v>
      </c>
      <c r="J44">
        <v>4264087</v>
      </c>
      <c r="K44" t="s">
        <v>128</v>
      </c>
    </row>
    <row r="45" spans="1:11">
      <c r="A45" t="s">
        <v>22413</v>
      </c>
    </row>
    <row r="46" spans="1:11">
      <c r="A46" t="s">
        <v>22416</v>
      </c>
      <c r="B46" t="s">
        <v>22413</v>
      </c>
      <c r="C46">
        <v>4280118</v>
      </c>
      <c r="D46">
        <v>4281035</v>
      </c>
      <c r="E46" t="s">
        <v>22250</v>
      </c>
      <c r="F46" t="s">
        <v>128</v>
      </c>
      <c r="G46" t="s">
        <v>22255</v>
      </c>
      <c r="H46" t="s">
        <v>22255</v>
      </c>
      <c r="I46">
        <v>4280118</v>
      </c>
      <c r="J46">
        <v>4281035</v>
      </c>
      <c r="K46" t="s">
        <v>128</v>
      </c>
    </row>
    <row r="47" spans="1:11">
      <c r="A47" t="s">
        <v>22413</v>
      </c>
    </row>
    <row r="48" spans="1:11">
      <c r="A48" t="s">
        <v>22417</v>
      </c>
      <c r="B48" t="s">
        <v>22413</v>
      </c>
      <c r="C48">
        <v>4297115</v>
      </c>
      <c r="D48">
        <v>4298083</v>
      </c>
      <c r="E48" t="s">
        <v>22250</v>
      </c>
      <c r="F48" t="s">
        <v>128</v>
      </c>
      <c r="G48" t="s">
        <v>22255</v>
      </c>
      <c r="H48" t="s">
        <v>22255</v>
      </c>
      <c r="I48">
        <v>4297115</v>
      </c>
      <c r="J48">
        <v>4298083</v>
      </c>
      <c r="K48" t="s">
        <v>128</v>
      </c>
    </row>
    <row r="49" spans="1:11">
      <c r="A49" t="s">
        <v>22413</v>
      </c>
    </row>
    <row r="50" spans="1:11">
      <c r="A50" t="s">
        <v>22418</v>
      </c>
      <c r="B50" t="s">
        <v>22413</v>
      </c>
      <c r="C50">
        <v>4299217</v>
      </c>
      <c r="D50">
        <v>4300038</v>
      </c>
      <c r="E50" t="s">
        <v>22250</v>
      </c>
      <c r="F50" t="s">
        <v>128</v>
      </c>
      <c r="G50" t="s">
        <v>22255</v>
      </c>
      <c r="H50" t="s">
        <v>22255</v>
      </c>
      <c r="I50">
        <v>4299217</v>
      </c>
      <c r="J50">
        <v>4300038</v>
      </c>
      <c r="K50" t="s">
        <v>128</v>
      </c>
    </row>
    <row r="51" spans="1:11">
      <c r="A51" t="s">
        <v>22413</v>
      </c>
    </row>
    <row r="52" spans="1:11">
      <c r="A52" t="s">
        <v>22419</v>
      </c>
      <c r="B52" t="s">
        <v>22413</v>
      </c>
      <c r="C52">
        <v>4316291</v>
      </c>
      <c r="D52">
        <v>4316989</v>
      </c>
      <c r="E52" t="s">
        <v>22243</v>
      </c>
      <c r="F52" t="s">
        <v>128</v>
      </c>
      <c r="G52" t="s">
        <v>22271</v>
      </c>
      <c r="H52" t="s">
        <v>22271</v>
      </c>
      <c r="I52">
        <v>4316989</v>
      </c>
      <c r="J52">
        <v>4316291</v>
      </c>
      <c r="K52" t="s">
        <v>128</v>
      </c>
    </row>
    <row r="53" spans="1:11">
      <c r="A53" t="s">
        <v>22413</v>
      </c>
    </row>
    <row r="54" spans="1:11">
      <c r="A54" t="s">
        <v>22420</v>
      </c>
      <c r="B54" t="s">
        <v>22413</v>
      </c>
      <c r="C54">
        <v>4320320</v>
      </c>
      <c r="D54">
        <v>4322825</v>
      </c>
      <c r="E54" t="s">
        <v>22243</v>
      </c>
      <c r="F54" t="s">
        <v>128</v>
      </c>
      <c r="G54" t="s">
        <v>22428</v>
      </c>
      <c r="H54" t="s">
        <v>22245</v>
      </c>
      <c r="I54">
        <v>4322825</v>
      </c>
      <c r="J54">
        <v>4320320</v>
      </c>
      <c r="K54" t="s">
        <v>128</v>
      </c>
    </row>
    <row r="55" spans="1:11">
      <c r="A55" t="s">
        <v>22413</v>
      </c>
    </row>
    <row r="56" spans="1:11">
      <c r="A56" t="s">
        <v>22421</v>
      </c>
      <c r="B56" t="s">
        <v>22413</v>
      </c>
      <c r="C56">
        <v>4325441</v>
      </c>
      <c r="D56">
        <v>4326938</v>
      </c>
      <c r="E56" t="s">
        <v>22250</v>
      </c>
      <c r="F56" t="s">
        <v>128</v>
      </c>
      <c r="G56" t="s">
        <v>22255</v>
      </c>
      <c r="H56" t="s">
        <v>22255</v>
      </c>
      <c r="I56">
        <v>4325441</v>
      </c>
      <c r="J56">
        <v>4326938</v>
      </c>
      <c r="K56" t="s">
        <v>128</v>
      </c>
    </row>
    <row r="57" spans="1:11">
      <c r="A57" t="s">
        <v>22413</v>
      </c>
    </row>
    <row r="58" spans="1:11">
      <c r="A58" t="s">
        <v>22422</v>
      </c>
      <c r="B58" t="s">
        <v>22413</v>
      </c>
      <c r="C58">
        <v>4354254</v>
      </c>
      <c r="D58">
        <v>4354658</v>
      </c>
      <c r="E58" t="s">
        <v>22243</v>
      </c>
      <c r="F58" t="s">
        <v>128</v>
      </c>
      <c r="G58" t="s">
        <v>22271</v>
      </c>
      <c r="H58" t="s">
        <v>22271</v>
      </c>
      <c r="I58">
        <v>4354658</v>
      </c>
      <c r="J58">
        <v>4354254</v>
      </c>
      <c r="K58" t="s">
        <v>128</v>
      </c>
    </row>
    <row r="59" spans="1:11">
      <c r="A59" t="s">
        <v>22413</v>
      </c>
    </row>
    <row r="60" spans="1:11">
      <c r="A60" t="s">
        <v>22423</v>
      </c>
      <c r="B60" t="s">
        <v>22413</v>
      </c>
      <c r="C60">
        <v>4360451</v>
      </c>
      <c r="D60">
        <v>4361469</v>
      </c>
      <c r="E60" t="s">
        <v>22243</v>
      </c>
      <c r="F60" t="s">
        <v>128</v>
      </c>
      <c r="G60" t="s">
        <v>22271</v>
      </c>
      <c r="H60" t="s">
        <v>22271</v>
      </c>
      <c r="I60">
        <v>4361469</v>
      </c>
      <c r="J60">
        <v>4360451</v>
      </c>
      <c r="K60" t="s">
        <v>128</v>
      </c>
    </row>
    <row r="61" spans="1:11">
      <c r="A61" t="s">
        <v>22413</v>
      </c>
    </row>
    <row r="62" spans="1:11">
      <c r="A62" t="s">
        <v>22424</v>
      </c>
      <c r="B62" t="s">
        <v>22413</v>
      </c>
      <c r="C62">
        <v>4362942</v>
      </c>
      <c r="D62">
        <v>4363408</v>
      </c>
      <c r="E62" t="s">
        <v>22250</v>
      </c>
      <c r="F62" t="s">
        <v>128</v>
      </c>
      <c r="G62" t="s">
        <v>22271</v>
      </c>
      <c r="H62" t="s">
        <v>22271</v>
      </c>
      <c r="I62">
        <v>4362942</v>
      </c>
      <c r="J62">
        <v>4363408</v>
      </c>
      <c r="K62" t="s">
        <v>128</v>
      </c>
    </row>
    <row r="63" spans="1:11">
      <c r="A63" t="s">
        <v>22413</v>
      </c>
    </row>
    <row r="64" spans="1:11">
      <c r="A64" t="s">
        <v>22425</v>
      </c>
      <c r="B64" t="s">
        <v>22413</v>
      </c>
      <c r="C64">
        <v>4375876</v>
      </c>
      <c r="D64">
        <v>4376836</v>
      </c>
      <c r="E64" t="s">
        <v>22243</v>
      </c>
      <c r="F64" t="s">
        <v>128</v>
      </c>
      <c r="G64" t="s">
        <v>22271</v>
      </c>
      <c r="H64" t="s">
        <v>22271</v>
      </c>
      <c r="I64">
        <v>4376836</v>
      </c>
      <c r="J64">
        <v>4375876</v>
      </c>
      <c r="K64" t="s">
        <v>128</v>
      </c>
    </row>
    <row r="65" spans="1:3">
      <c r="A65" t="s">
        <v>22413</v>
      </c>
    </row>
    <row r="67" spans="1:3">
      <c r="C67" t="s">
        <v>23498</v>
      </c>
    </row>
    <row r="68" spans="1:3">
      <c r="A68" s="129" t="s">
        <v>23503</v>
      </c>
      <c r="B68" s="113" t="s">
        <v>22361</v>
      </c>
      <c r="C68" s="112">
        <v>1</v>
      </c>
    </row>
    <row r="69" spans="1:3">
      <c r="A69" s="129"/>
      <c r="B69" s="113" t="s">
        <v>22362</v>
      </c>
      <c r="C69" s="112">
        <v>1</v>
      </c>
    </row>
    <row r="70" spans="1:3">
      <c r="A70" s="129"/>
      <c r="B70" s="113" t="s">
        <v>22395</v>
      </c>
      <c r="C70" s="112">
        <v>2</v>
      </c>
    </row>
    <row r="71" spans="1:3">
      <c r="A71" s="129"/>
      <c r="B71" s="113" t="s">
        <v>22405</v>
      </c>
      <c r="C71" s="112">
        <v>1</v>
      </c>
    </row>
    <row r="72" spans="1:3">
      <c r="A72" s="129"/>
      <c r="B72" s="113" t="s">
        <v>22420</v>
      </c>
      <c r="C72" s="112">
        <v>1</v>
      </c>
    </row>
  </sheetData>
  <mergeCells count="1">
    <mergeCell ref="A68:A7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9"/>
  <sheetViews>
    <sheetView topLeftCell="A32" zoomScaleSheetLayoutView="100" workbookViewId="0">
      <selection activeCell="C53" sqref="C53"/>
    </sheetView>
  </sheetViews>
  <sheetFormatPr defaultColWidth="9" defaultRowHeight="15"/>
  <cols>
    <col min="1" max="1" width="15.5703125" bestFit="1" customWidth="1"/>
    <col min="2" max="2" width="14.5703125" bestFit="1" customWidth="1"/>
    <col min="3" max="3" width="15.140625" bestFit="1" customWidth="1"/>
    <col min="4" max="4" width="6" customWidth="1"/>
    <col min="5" max="5" width="6.140625" customWidth="1"/>
    <col min="6" max="6" width="19.28515625" customWidth="1"/>
    <col min="7" max="7" width="20.140625" customWidth="1"/>
    <col min="8" max="8" width="11.5703125" customWidth="1"/>
    <col min="9" max="10" width="6" customWidth="1"/>
    <col min="11" max="11" width="19.28515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22429</v>
      </c>
      <c r="B2" t="s">
        <v>22430</v>
      </c>
      <c r="C2">
        <v>733</v>
      </c>
      <c r="D2">
        <v>1503</v>
      </c>
      <c r="E2" t="s">
        <v>22243</v>
      </c>
      <c r="F2" t="s">
        <v>124</v>
      </c>
      <c r="G2" t="s">
        <v>22271</v>
      </c>
      <c r="H2" t="s">
        <v>22271</v>
      </c>
      <c r="I2">
        <v>1503</v>
      </c>
      <c r="J2">
        <v>733</v>
      </c>
      <c r="K2" t="s">
        <v>124</v>
      </c>
    </row>
    <row r="3" spans="1:11">
      <c r="A3" t="s">
        <v>22430</v>
      </c>
    </row>
    <row r="4" spans="1:11">
      <c r="A4" t="s">
        <v>22431</v>
      </c>
      <c r="B4" t="s">
        <v>22430</v>
      </c>
      <c r="C4">
        <v>1504</v>
      </c>
      <c r="D4">
        <v>3357</v>
      </c>
      <c r="E4" t="s">
        <v>22243</v>
      </c>
      <c r="F4" t="s">
        <v>124</v>
      </c>
      <c r="G4" t="s">
        <v>22432</v>
      </c>
      <c r="H4" t="s">
        <v>22245</v>
      </c>
      <c r="I4">
        <v>3357</v>
      </c>
      <c r="J4">
        <v>1504</v>
      </c>
      <c r="K4" t="s">
        <v>124</v>
      </c>
    </row>
    <row r="5" spans="1:11">
      <c r="A5" t="s">
        <v>22430</v>
      </c>
    </row>
    <row r="6" spans="1:11">
      <c r="A6" t="s">
        <v>22433</v>
      </c>
      <c r="B6" t="s">
        <v>22434</v>
      </c>
      <c r="C6">
        <v>693</v>
      </c>
      <c r="D6">
        <v>3776</v>
      </c>
      <c r="E6" t="s">
        <v>22243</v>
      </c>
      <c r="F6" t="s">
        <v>126</v>
      </c>
      <c r="G6" t="s">
        <v>22432</v>
      </c>
      <c r="H6" t="s">
        <v>22245</v>
      </c>
      <c r="I6">
        <v>3776</v>
      </c>
      <c r="J6">
        <v>693</v>
      </c>
      <c r="K6" t="s">
        <v>126</v>
      </c>
    </row>
    <row r="7" spans="1:11">
      <c r="A7" t="s">
        <v>22434</v>
      </c>
    </row>
    <row r="8" spans="1:11">
      <c r="A8" t="s">
        <v>22435</v>
      </c>
      <c r="B8" t="s">
        <v>22434</v>
      </c>
      <c r="C8">
        <v>4420</v>
      </c>
      <c r="D8">
        <v>5787</v>
      </c>
      <c r="E8" t="s">
        <v>22243</v>
      </c>
      <c r="F8" t="s">
        <v>126</v>
      </c>
      <c r="G8" t="s">
        <v>22271</v>
      </c>
      <c r="H8" t="s">
        <v>22271</v>
      </c>
      <c r="I8">
        <v>5787</v>
      </c>
      <c r="J8">
        <v>4420</v>
      </c>
      <c r="K8" t="s">
        <v>126</v>
      </c>
    </row>
    <row r="9" spans="1:11">
      <c r="A9" t="s">
        <v>22434</v>
      </c>
    </row>
    <row r="10" spans="1:11">
      <c r="A10" t="s">
        <v>22436</v>
      </c>
      <c r="B10" t="s">
        <v>22437</v>
      </c>
      <c r="C10">
        <v>978</v>
      </c>
      <c r="D10">
        <v>4043</v>
      </c>
      <c r="E10" t="s">
        <v>22243</v>
      </c>
      <c r="F10" t="s">
        <v>126</v>
      </c>
      <c r="G10" t="s">
        <v>22432</v>
      </c>
      <c r="H10" t="s">
        <v>22245</v>
      </c>
      <c r="I10">
        <v>4043</v>
      </c>
      <c r="J10">
        <v>978</v>
      </c>
      <c r="K10" t="s">
        <v>126</v>
      </c>
    </row>
    <row r="11" spans="1:11">
      <c r="A11" t="s">
        <v>22437</v>
      </c>
    </row>
    <row r="12" spans="1:11">
      <c r="A12" t="s">
        <v>22438</v>
      </c>
      <c r="B12" t="s">
        <v>22439</v>
      </c>
      <c r="C12">
        <v>1363</v>
      </c>
      <c r="D12">
        <v>3633</v>
      </c>
      <c r="E12" t="s">
        <v>22250</v>
      </c>
      <c r="F12" t="s">
        <v>126</v>
      </c>
      <c r="G12" t="s">
        <v>22271</v>
      </c>
      <c r="H12" t="s">
        <v>22271</v>
      </c>
      <c r="I12">
        <v>1363</v>
      </c>
      <c r="J12">
        <v>3633</v>
      </c>
      <c r="K12" t="s">
        <v>126</v>
      </c>
    </row>
    <row r="13" spans="1:11">
      <c r="A13" t="s">
        <v>22439</v>
      </c>
    </row>
    <row r="14" spans="1:11">
      <c r="A14" t="s">
        <v>22440</v>
      </c>
      <c r="B14" t="s">
        <v>22439</v>
      </c>
      <c r="C14">
        <v>3701</v>
      </c>
      <c r="D14">
        <v>4213</v>
      </c>
      <c r="E14" t="s">
        <v>22243</v>
      </c>
      <c r="F14" t="s">
        <v>126</v>
      </c>
      <c r="G14" t="s">
        <v>22271</v>
      </c>
      <c r="H14" t="s">
        <v>22271</v>
      </c>
      <c r="I14">
        <v>4213</v>
      </c>
      <c r="J14">
        <v>3701</v>
      </c>
      <c r="K14" t="s">
        <v>126</v>
      </c>
    </row>
    <row r="15" spans="1:11">
      <c r="A15" t="s">
        <v>22439</v>
      </c>
    </row>
    <row r="16" spans="1:11">
      <c r="A16" t="s">
        <v>22441</v>
      </c>
      <c r="B16" t="s">
        <v>22439</v>
      </c>
      <c r="C16">
        <v>4414</v>
      </c>
      <c r="D16">
        <v>7464</v>
      </c>
      <c r="E16" t="s">
        <v>22243</v>
      </c>
      <c r="F16" t="s">
        <v>126</v>
      </c>
      <c r="G16" t="s">
        <v>22432</v>
      </c>
      <c r="H16" t="s">
        <v>22245</v>
      </c>
      <c r="I16">
        <v>7464</v>
      </c>
      <c r="J16">
        <v>4414</v>
      </c>
      <c r="K16" t="s">
        <v>126</v>
      </c>
    </row>
    <row r="17" spans="1:11">
      <c r="A17" t="s">
        <v>22439</v>
      </c>
    </row>
    <row r="18" spans="1:11">
      <c r="A18" t="s">
        <v>22442</v>
      </c>
      <c r="B18" t="s">
        <v>22439</v>
      </c>
      <c r="C18">
        <v>7610</v>
      </c>
      <c r="D18">
        <v>8705</v>
      </c>
      <c r="E18" t="s">
        <v>22243</v>
      </c>
      <c r="F18" t="s">
        <v>126</v>
      </c>
      <c r="G18" t="s">
        <v>22271</v>
      </c>
      <c r="H18" t="s">
        <v>22271</v>
      </c>
      <c r="I18">
        <v>8705</v>
      </c>
      <c r="J18">
        <v>7610</v>
      </c>
      <c r="K18" t="s">
        <v>126</v>
      </c>
    </row>
    <row r="19" spans="1:11">
      <c r="A19" t="s">
        <v>22439</v>
      </c>
    </row>
    <row r="20" spans="1:11">
      <c r="A20" t="s">
        <v>22443</v>
      </c>
      <c r="B20" t="s">
        <v>22439</v>
      </c>
      <c r="C20">
        <v>8791</v>
      </c>
      <c r="D20">
        <v>10134</v>
      </c>
      <c r="E20" t="s">
        <v>22243</v>
      </c>
      <c r="F20" t="s">
        <v>126</v>
      </c>
      <c r="G20" t="s">
        <v>22280</v>
      </c>
      <c r="H20" t="s">
        <v>22280</v>
      </c>
      <c r="I20">
        <v>10134</v>
      </c>
      <c r="J20">
        <v>8791</v>
      </c>
      <c r="K20" t="s">
        <v>126</v>
      </c>
    </row>
    <row r="21" spans="1:11">
      <c r="A21" t="s">
        <v>22439</v>
      </c>
    </row>
    <row r="22" spans="1:11">
      <c r="A22" t="s">
        <v>22444</v>
      </c>
      <c r="B22" t="s">
        <v>22439</v>
      </c>
      <c r="C22">
        <v>10544</v>
      </c>
      <c r="D22">
        <v>11185</v>
      </c>
      <c r="E22" t="s">
        <v>22243</v>
      </c>
      <c r="F22" t="s">
        <v>126</v>
      </c>
      <c r="G22" t="s">
        <v>22271</v>
      </c>
      <c r="H22" t="s">
        <v>22271</v>
      </c>
      <c r="I22">
        <v>11185</v>
      </c>
      <c r="J22">
        <v>10544</v>
      </c>
      <c r="K22" t="s">
        <v>126</v>
      </c>
    </row>
    <row r="23" spans="1:11">
      <c r="A23" t="s">
        <v>22439</v>
      </c>
    </row>
    <row r="24" spans="1:11">
      <c r="A24" t="s">
        <v>22445</v>
      </c>
      <c r="B24" t="s">
        <v>22439</v>
      </c>
      <c r="C24">
        <v>11476</v>
      </c>
      <c r="D24">
        <v>12024</v>
      </c>
      <c r="E24" t="s">
        <v>22243</v>
      </c>
      <c r="F24" t="s">
        <v>126</v>
      </c>
      <c r="G24" t="s">
        <v>22255</v>
      </c>
      <c r="H24" t="s">
        <v>22255</v>
      </c>
      <c r="I24">
        <v>12024</v>
      </c>
      <c r="J24">
        <v>11476</v>
      </c>
      <c r="K24" t="s">
        <v>126</v>
      </c>
    </row>
    <row r="25" spans="1:11">
      <c r="A25" t="s">
        <v>22439</v>
      </c>
    </row>
    <row r="26" spans="1:11">
      <c r="A26" t="s">
        <v>22446</v>
      </c>
      <c r="B26" t="s">
        <v>22439</v>
      </c>
      <c r="C26">
        <v>12865</v>
      </c>
      <c r="D26">
        <v>13611</v>
      </c>
      <c r="E26" t="s">
        <v>22243</v>
      </c>
      <c r="F26" t="s">
        <v>126</v>
      </c>
      <c r="G26" t="s">
        <v>22271</v>
      </c>
      <c r="H26" t="s">
        <v>22271</v>
      </c>
      <c r="I26">
        <v>13611</v>
      </c>
      <c r="J26">
        <v>12865</v>
      </c>
      <c r="K26" t="s">
        <v>126</v>
      </c>
    </row>
    <row r="27" spans="1:11">
      <c r="A27" t="s">
        <v>22439</v>
      </c>
    </row>
    <row r="28" spans="1:11">
      <c r="A28" t="s">
        <v>22447</v>
      </c>
      <c r="B28" t="s">
        <v>22448</v>
      </c>
      <c r="C28">
        <v>259</v>
      </c>
      <c r="D28">
        <v>3312</v>
      </c>
      <c r="E28" t="s">
        <v>22250</v>
      </c>
      <c r="F28" t="s">
        <v>126</v>
      </c>
      <c r="G28" t="s">
        <v>22432</v>
      </c>
      <c r="H28" t="s">
        <v>22245</v>
      </c>
      <c r="I28">
        <v>259</v>
      </c>
      <c r="J28">
        <v>3312</v>
      </c>
      <c r="K28" t="s">
        <v>126</v>
      </c>
    </row>
    <row r="29" spans="1:11">
      <c r="A29" t="s">
        <v>22448</v>
      </c>
    </row>
    <row r="30" spans="1:11">
      <c r="A30" t="s">
        <v>22449</v>
      </c>
      <c r="B30" t="s">
        <v>22448</v>
      </c>
      <c r="C30">
        <v>3406</v>
      </c>
      <c r="D30">
        <v>4608</v>
      </c>
      <c r="E30" t="s">
        <v>22243</v>
      </c>
      <c r="F30" t="s">
        <v>126</v>
      </c>
      <c r="G30" t="s">
        <v>22271</v>
      </c>
      <c r="H30" t="s">
        <v>22271</v>
      </c>
      <c r="I30">
        <v>4608</v>
      </c>
      <c r="J30">
        <v>3406</v>
      </c>
      <c r="K30" t="s">
        <v>126</v>
      </c>
    </row>
    <row r="31" spans="1:11">
      <c r="A31" t="s">
        <v>22448</v>
      </c>
    </row>
    <row r="32" spans="1:11">
      <c r="A32" t="s">
        <v>22450</v>
      </c>
      <c r="B32" t="s">
        <v>22448</v>
      </c>
      <c r="C32">
        <v>5143</v>
      </c>
      <c r="D32">
        <v>6273</v>
      </c>
      <c r="E32" t="s">
        <v>22250</v>
      </c>
      <c r="F32" t="s">
        <v>126</v>
      </c>
      <c r="G32" t="s">
        <v>22271</v>
      </c>
      <c r="H32" t="s">
        <v>22271</v>
      </c>
      <c r="I32">
        <v>5143</v>
      </c>
      <c r="J32">
        <v>6273</v>
      </c>
      <c r="K32" t="s">
        <v>126</v>
      </c>
    </row>
    <row r="33" spans="1:11">
      <c r="A33" t="s">
        <v>22448</v>
      </c>
    </row>
    <row r="34" spans="1:11">
      <c r="A34" t="s">
        <v>22451</v>
      </c>
      <c r="B34" t="s">
        <v>22448</v>
      </c>
      <c r="C34">
        <v>6311</v>
      </c>
      <c r="D34">
        <v>6922</v>
      </c>
      <c r="E34" t="s">
        <v>22243</v>
      </c>
      <c r="F34" t="s">
        <v>126</v>
      </c>
      <c r="G34" t="s">
        <v>22271</v>
      </c>
      <c r="H34" t="s">
        <v>22271</v>
      </c>
      <c r="I34">
        <v>6922</v>
      </c>
      <c r="J34">
        <v>6311</v>
      </c>
      <c r="K34" t="s">
        <v>126</v>
      </c>
    </row>
    <row r="35" spans="1:11">
      <c r="A35" t="s">
        <v>22448</v>
      </c>
    </row>
    <row r="36" spans="1:11">
      <c r="A36" t="s">
        <v>22452</v>
      </c>
      <c r="B36" t="s">
        <v>22453</v>
      </c>
      <c r="C36">
        <v>2470</v>
      </c>
      <c r="D36">
        <v>3090</v>
      </c>
      <c r="E36" t="s">
        <v>22250</v>
      </c>
      <c r="F36" t="s">
        <v>127</v>
      </c>
      <c r="G36" t="s">
        <v>22255</v>
      </c>
      <c r="H36" t="s">
        <v>22255</v>
      </c>
      <c r="I36">
        <v>2470</v>
      </c>
      <c r="J36">
        <v>3090</v>
      </c>
      <c r="K36" t="s">
        <v>127</v>
      </c>
    </row>
    <row r="37" spans="1:11">
      <c r="A37" t="s">
        <v>22453</v>
      </c>
    </row>
    <row r="38" spans="1:11">
      <c r="A38" t="s">
        <v>22454</v>
      </c>
      <c r="B38" t="s">
        <v>22453</v>
      </c>
      <c r="C38">
        <v>3098</v>
      </c>
      <c r="D38">
        <v>4599</v>
      </c>
      <c r="E38" t="s">
        <v>22250</v>
      </c>
      <c r="F38" t="s">
        <v>127</v>
      </c>
      <c r="G38" t="s">
        <v>22280</v>
      </c>
      <c r="H38" t="s">
        <v>22280</v>
      </c>
      <c r="I38">
        <v>3098</v>
      </c>
      <c r="J38">
        <v>4599</v>
      </c>
      <c r="K38" t="s">
        <v>127</v>
      </c>
    </row>
    <row r="39" spans="1:11">
      <c r="A39" t="s">
        <v>22453</v>
      </c>
    </row>
    <row r="40" spans="1:11">
      <c r="A40" t="s">
        <v>22455</v>
      </c>
      <c r="B40" t="s">
        <v>22453</v>
      </c>
      <c r="C40">
        <v>4662</v>
      </c>
      <c r="D40">
        <v>8915</v>
      </c>
      <c r="E40" t="s">
        <v>22250</v>
      </c>
      <c r="F40" t="s">
        <v>127</v>
      </c>
      <c r="G40" t="s">
        <v>22432</v>
      </c>
      <c r="H40" t="s">
        <v>22245</v>
      </c>
      <c r="I40">
        <v>4662</v>
      </c>
      <c r="J40">
        <v>8915</v>
      </c>
      <c r="K40" t="s">
        <v>127</v>
      </c>
    </row>
    <row r="41" spans="1:11">
      <c r="A41" t="s">
        <v>22453</v>
      </c>
    </row>
    <row r="42" spans="1:11">
      <c r="A42" t="s">
        <v>22456</v>
      </c>
      <c r="B42" t="s">
        <v>22453</v>
      </c>
      <c r="C42">
        <v>8947</v>
      </c>
      <c r="D42">
        <v>10572</v>
      </c>
      <c r="E42" t="s">
        <v>22243</v>
      </c>
      <c r="F42" t="s">
        <v>127</v>
      </c>
      <c r="G42" t="s">
        <v>22271</v>
      </c>
      <c r="H42" t="s">
        <v>22271</v>
      </c>
      <c r="I42">
        <v>10572</v>
      </c>
      <c r="J42">
        <v>8947</v>
      </c>
      <c r="K42" t="s">
        <v>127</v>
      </c>
    </row>
    <row r="43" spans="1:11">
      <c r="A43" t="s">
        <v>22453</v>
      </c>
    </row>
    <row r="44" spans="1:11">
      <c r="A44" t="s">
        <v>22457</v>
      </c>
      <c r="B44" t="s">
        <v>22453</v>
      </c>
      <c r="C44">
        <v>10754</v>
      </c>
      <c r="D44">
        <v>14112</v>
      </c>
      <c r="E44" t="s">
        <v>22243</v>
      </c>
      <c r="F44" t="s">
        <v>127</v>
      </c>
      <c r="G44" t="s">
        <v>22271</v>
      </c>
      <c r="H44" t="s">
        <v>22271</v>
      </c>
      <c r="I44">
        <v>14112</v>
      </c>
      <c r="J44">
        <v>10754</v>
      </c>
      <c r="K44" t="s">
        <v>127</v>
      </c>
    </row>
    <row r="45" spans="1:11">
      <c r="A45" t="s">
        <v>22453</v>
      </c>
    </row>
    <row r="46" spans="1:11">
      <c r="A46" t="s">
        <v>22458</v>
      </c>
      <c r="B46" t="s">
        <v>22453</v>
      </c>
      <c r="C46">
        <v>14415</v>
      </c>
      <c r="D46">
        <v>18305</v>
      </c>
      <c r="E46" t="s">
        <v>22250</v>
      </c>
      <c r="F46" t="s">
        <v>127</v>
      </c>
      <c r="G46" t="s">
        <v>22271</v>
      </c>
      <c r="H46" t="s">
        <v>22271</v>
      </c>
      <c r="I46">
        <v>14415</v>
      </c>
      <c r="J46">
        <v>18305</v>
      </c>
      <c r="K46" t="s">
        <v>127</v>
      </c>
    </row>
    <row r="47" spans="1:11">
      <c r="A47" t="s">
        <v>22453</v>
      </c>
    </row>
    <row r="48" spans="1:11">
      <c r="A48" t="s">
        <v>22459</v>
      </c>
      <c r="B48" t="s">
        <v>22453</v>
      </c>
      <c r="C48">
        <v>22877</v>
      </c>
      <c r="D48">
        <v>23374</v>
      </c>
      <c r="E48" t="s">
        <v>22250</v>
      </c>
      <c r="F48" t="s">
        <v>127</v>
      </c>
      <c r="G48" t="s">
        <v>22271</v>
      </c>
      <c r="H48" t="s">
        <v>22271</v>
      </c>
      <c r="I48">
        <v>22877</v>
      </c>
      <c r="J48">
        <v>23374</v>
      </c>
      <c r="K48" t="s">
        <v>127</v>
      </c>
    </row>
    <row r="49" spans="1:11">
      <c r="A49" t="s">
        <v>22453</v>
      </c>
    </row>
    <row r="50" spans="1:11">
      <c r="A50" t="s">
        <v>22460</v>
      </c>
      <c r="B50" t="s">
        <v>22453</v>
      </c>
      <c r="C50">
        <v>24248</v>
      </c>
      <c r="D50">
        <v>24571</v>
      </c>
      <c r="E50" t="s">
        <v>22243</v>
      </c>
      <c r="F50" t="s">
        <v>127</v>
      </c>
      <c r="G50" t="s">
        <v>22271</v>
      </c>
      <c r="H50" t="s">
        <v>22271</v>
      </c>
      <c r="I50">
        <v>24571</v>
      </c>
      <c r="J50">
        <v>24248</v>
      </c>
      <c r="K50" t="s">
        <v>127</v>
      </c>
    </row>
    <row r="51" spans="1:11">
      <c r="A51" t="s">
        <v>22453</v>
      </c>
    </row>
    <row r="53" spans="1:11">
      <c r="C53" t="s">
        <v>23498</v>
      </c>
    </row>
    <row r="54" spans="1:11">
      <c r="A54" s="129" t="s">
        <v>23504</v>
      </c>
      <c r="B54" s="113" t="s">
        <v>22431</v>
      </c>
      <c r="C54" s="112">
        <v>2</v>
      </c>
    </row>
    <row r="55" spans="1:11">
      <c r="A55" s="129"/>
      <c r="B55" s="113" t="s">
        <v>22433</v>
      </c>
      <c r="C55" s="112">
        <v>1</v>
      </c>
    </row>
    <row r="56" spans="1:11">
      <c r="A56" s="129"/>
      <c r="B56" s="113" t="s">
        <v>22436</v>
      </c>
      <c r="C56" s="112">
        <v>1</v>
      </c>
    </row>
    <row r="57" spans="1:11">
      <c r="A57" s="129"/>
      <c r="B57" s="113" t="s">
        <v>22441</v>
      </c>
      <c r="C57" s="112">
        <v>1</v>
      </c>
    </row>
    <row r="58" spans="1:11">
      <c r="A58" s="129"/>
      <c r="B58" s="113" t="s">
        <v>22447</v>
      </c>
      <c r="C58" s="112">
        <v>1</v>
      </c>
    </row>
    <row r="59" spans="1:11">
      <c r="A59" s="129"/>
      <c r="B59" s="113" t="s">
        <v>22455</v>
      </c>
      <c r="C59" s="112">
        <v>4</v>
      </c>
    </row>
  </sheetData>
  <mergeCells count="1">
    <mergeCell ref="A54:A5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3"/>
  <sheetViews>
    <sheetView topLeftCell="A25" zoomScaleSheetLayoutView="100" workbookViewId="0">
      <selection activeCell="C39" sqref="C39"/>
    </sheetView>
  </sheetViews>
  <sheetFormatPr defaultColWidth="9" defaultRowHeight="15"/>
  <cols>
    <col min="1" max="1" width="15.5703125" bestFit="1" customWidth="1"/>
    <col min="2" max="2" width="14.28515625" bestFit="1" customWidth="1"/>
    <col min="3" max="3" width="15.140625" bestFit="1" customWidth="1"/>
    <col min="4" max="4" width="6" customWidth="1"/>
    <col min="5" max="5" width="6.140625" customWidth="1"/>
    <col min="6" max="6" width="22.140625" customWidth="1"/>
    <col min="7" max="7" width="20.140625" customWidth="1"/>
    <col min="8" max="8" width="11.5703125" customWidth="1"/>
    <col min="9" max="10" width="6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22461</v>
      </c>
      <c r="B2" t="s">
        <v>22462</v>
      </c>
      <c r="C2">
        <v>935</v>
      </c>
      <c r="D2">
        <v>2428</v>
      </c>
      <c r="E2" t="s">
        <v>22243</v>
      </c>
      <c r="F2" t="s">
        <v>125</v>
      </c>
      <c r="G2" t="s">
        <v>22271</v>
      </c>
      <c r="H2" t="s">
        <v>22271</v>
      </c>
      <c r="I2">
        <v>2428</v>
      </c>
      <c r="J2">
        <v>935</v>
      </c>
      <c r="K2" t="s">
        <v>125</v>
      </c>
    </row>
    <row r="3" spans="1:11">
      <c r="A3" t="s">
        <v>22462</v>
      </c>
    </row>
    <row r="4" spans="1:11">
      <c r="A4" t="s">
        <v>22463</v>
      </c>
      <c r="B4" t="s">
        <v>22462</v>
      </c>
      <c r="C4">
        <v>2471</v>
      </c>
      <c r="D4">
        <v>3670</v>
      </c>
      <c r="E4" t="s">
        <v>22250</v>
      </c>
      <c r="F4" t="s">
        <v>125</v>
      </c>
      <c r="G4" t="s">
        <v>22280</v>
      </c>
      <c r="H4" t="s">
        <v>22280</v>
      </c>
      <c r="I4">
        <v>2471</v>
      </c>
      <c r="J4">
        <v>3670</v>
      </c>
      <c r="K4" t="s">
        <v>125</v>
      </c>
    </row>
    <row r="5" spans="1:11">
      <c r="A5" t="s">
        <v>22462</v>
      </c>
    </row>
    <row r="6" spans="1:11">
      <c r="A6" t="s">
        <v>22464</v>
      </c>
      <c r="B6" t="s">
        <v>22462</v>
      </c>
      <c r="C6">
        <v>3860</v>
      </c>
      <c r="D6">
        <v>5029</v>
      </c>
      <c r="E6" t="s">
        <v>22250</v>
      </c>
      <c r="F6" t="s">
        <v>125</v>
      </c>
      <c r="G6" t="s">
        <v>22271</v>
      </c>
      <c r="H6" t="s">
        <v>22271</v>
      </c>
      <c r="I6">
        <v>3860</v>
      </c>
      <c r="J6">
        <v>5029</v>
      </c>
      <c r="K6" t="s">
        <v>125</v>
      </c>
    </row>
    <row r="7" spans="1:11">
      <c r="A7" t="s">
        <v>22462</v>
      </c>
    </row>
    <row r="8" spans="1:11">
      <c r="A8" t="s">
        <v>22465</v>
      </c>
      <c r="B8" t="s">
        <v>22462</v>
      </c>
      <c r="C8">
        <v>5175</v>
      </c>
      <c r="D8">
        <v>7021</v>
      </c>
      <c r="E8" t="s">
        <v>22243</v>
      </c>
      <c r="F8" t="s">
        <v>125</v>
      </c>
      <c r="G8" t="s">
        <v>22466</v>
      </c>
      <c r="H8" t="s">
        <v>22245</v>
      </c>
      <c r="I8">
        <v>7021</v>
      </c>
      <c r="J8">
        <v>5175</v>
      </c>
      <c r="K8" t="s">
        <v>125</v>
      </c>
    </row>
    <row r="9" spans="1:11">
      <c r="A9" t="s">
        <v>22462</v>
      </c>
    </row>
    <row r="10" spans="1:11">
      <c r="A10" t="s">
        <v>22467</v>
      </c>
      <c r="B10" t="s">
        <v>22462</v>
      </c>
      <c r="C10">
        <v>7091</v>
      </c>
      <c r="D10">
        <v>9437</v>
      </c>
      <c r="E10" t="s">
        <v>22243</v>
      </c>
      <c r="F10" t="s">
        <v>125</v>
      </c>
      <c r="G10" t="s">
        <v>22255</v>
      </c>
      <c r="H10" t="s">
        <v>22255</v>
      </c>
      <c r="I10">
        <v>9437</v>
      </c>
      <c r="J10">
        <v>7091</v>
      </c>
      <c r="K10" t="s">
        <v>125</v>
      </c>
    </row>
    <row r="11" spans="1:11">
      <c r="A11" t="s">
        <v>22462</v>
      </c>
    </row>
    <row r="12" spans="1:11">
      <c r="A12" t="s">
        <v>22468</v>
      </c>
      <c r="B12" t="s">
        <v>22462</v>
      </c>
      <c r="C12">
        <v>9657</v>
      </c>
      <c r="D12">
        <v>10504</v>
      </c>
      <c r="E12" t="s">
        <v>22243</v>
      </c>
      <c r="F12" t="s">
        <v>125</v>
      </c>
      <c r="G12" t="s">
        <v>22271</v>
      </c>
      <c r="H12" t="s">
        <v>22271</v>
      </c>
      <c r="I12">
        <v>10504</v>
      </c>
      <c r="J12">
        <v>9657</v>
      </c>
      <c r="K12" t="s">
        <v>125</v>
      </c>
    </row>
    <row r="13" spans="1:11">
      <c r="A13" t="s">
        <v>22462</v>
      </c>
    </row>
    <row r="14" spans="1:11">
      <c r="A14" t="s">
        <v>22469</v>
      </c>
      <c r="B14" t="s">
        <v>22462</v>
      </c>
      <c r="C14">
        <v>10723</v>
      </c>
      <c r="D14">
        <v>11226</v>
      </c>
      <c r="E14" t="s">
        <v>22243</v>
      </c>
      <c r="F14" t="s">
        <v>125</v>
      </c>
      <c r="G14" t="s">
        <v>22271</v>
      </c>
      <c r="H14" t="s">
        <v>22271</v>
      </c>
      <c r="I14">
        <v>11226</v>
      </c>
      <c r="J14">
        <v>10723</v>
      </c>
      <c r="K14" t="s">
        <v>125</v>
      </c>
    </row>
    <row r="15" spans="1:11">
      <c r="A15" t="s">
        <v>22462</v>
      </c>
    </row>
    <row r="16" spans="1:11">
      <c r="A16" t="s">
        <v>22470</v>
      </c>
      <c r="B16" t="s">
        <v>22462</v>
      </c>
      <c r="C16">
        <v>11274</v>
      </c>
      <c r="D16">
        <v>12248</v>
      </c>
      <c r="E16" t="s">
        <v>22243</v>
      </c>
      <c r="F16" t="s">
        <v>125</v>
      </c>
      <c r="G16" t="s">
        <v>22271</v>
      </c>
      <c r="H16" t="s">
        <v>22271</v>
      </c>
      <c r="I16">
        <v>12248</v>
      </c>
      <c r="J16">
        <v>11274</v>
      </c>
      <c r="K16" t="s">
        <v>125</v>
      </c>
    </row>
    <row r="17" spans="1:11">
      <c r="A17" t="s">
        <v>22462</v>
      </c>
    </row>
    <row r="18" spans="1:11">
      <c r="A18" t="s">
        <v>22471</v>
      </c>
      <c r="B18" t="s">
        <v>22462</v>
      </c>
      <c r="C18">
        <v>12497</v>
      </c>
      <c r="D18">
        <v>14056</v>
      </c>
      <c r="E18" t="s">
        <v>22243</v>
      </c>
      <c r="F18" t="s">
        <v>125</v>
      </c>
      <c r="G18" t="s">
        <v>22271</v>
      </c>
      <c r="H18" t="s">
        <v>22271</v>
      </c>
      <c r="I18">
        <v>14056</v>
      </c>
      <c r="J18">
        <v>12497</v>
      </c>
      <c r="K18" t="s">
        <v>125</v>
      </c>
    </row>
    <row r="19" spans="1:11">
      <c r="A19" t="s">
        <v>22462</v>
      </c>
    </row>
    <row r="20" spans="1:11">
      <c r="A20" t="s">
        <v>22472</v>
      </c>
      <c r="B20" t="s">
        <v>22473</v>
      </c>
      <c r="C20">
        <v>28</v>
      </c>
      <c r="D20">
        <v>1723</v>
      </c>
      <c r="E20" t="s">
        <v>22243</v>
      </c>
      <c r="F20" t="s">
        <v>126</v>
      </c>
      <c r="G20" t="s">
        <v>22466</v>
      </c>
      <c r="H20" t="s">
        <v>22245</v>
      </c>
      <c r="I20">
        <v>1723</v>
      </c>
      <c r="J20">
        <v>28</v>
      </c>
      <c r="K20" t="s">
        <v>126</v>
      </c>
    </row>
    <row r="21" spans="1:11">
      <c r="A21" t="s">
        <v>22473</v>
      </c>
    </row>
    <row r="22" spans="1:11">
      <c r="A22" t="s">
        <v>22474</v>
      </c>
      <c r="B22" t="s">
        <v>22475</v>
      </c>
      <c r="C22">
        <v>11</v>
      </c>
      <c r="D22">
        <v>739</v>
      </c>
      <c r="E22" t="s">
        <v>22243</v>
      </c>
      <c r="F22" t="s">
        <v>127</v>
      </c>
      <c r="G22" t="s">
        <v>22271</v>
      </c>
      <c r="H22" t="s">
        <v>22271</v>
      </c>
      <c r="I22">
        <v>739</v>
      </c>
      <c r="J22">
        <v>11</v>
      </c>
      <c r="K22" t="s">
        <v>127</v>
      </c>
    </row>
    <row r="23" spans="1:11">
      <c r="A23" t="s">
        <v>22475</v>
      </c>
    </row>
    <row r="24" spans="1:11">
      <c r="A24" t="s">
        <v>22476</v>
      </c>
      <c r="B24" t="s">
        <v>22475</v>
      </c>
      <c r="C24">
        <v>1034</v>
      </c>
      <c r="D24">
        <v>2631</v>
      </c>
      <c r="E24" t="s">
        <v>22250</v>
      </c>
      <c r="F24" t="s">
        <v>127</v>
      </c>
      <c r="G24" t="s">
        <v>22255</v>
      </c>
      <c r="H24" t="s">
        <v>22255</v>
      </c>
      <c r="I24">
        <v>1034</v>
      </c>
      <c r="J24">
        <v>2631</v>
      </c>
      <c r="K24" t="s">
        <v>127</v>
      </c>
    </row>
    <row r="25" spans="1:11">
      <c r="A25" t="s">
        <v>22475</v>
      </c>
    </row>
    <row r="26" spans="1:11">
      <c r="A26" t="s">
        <v>22477</v>
      </c>
      <c r="B26" t="s">
        <v>22475</v>
      </c>
      <c r="C26">
        <v>2841</v>
      </c>
      <c r="D26">
        <v>3839</v>
      </c>
      <c r="E26" t="s">
        <v>22250</v>
      </c>
      <c r="F26" t="s">
        <v>127</v>
      </c>
      <c r="G26" t="s">
        <v>22466</v>
      </c>
      <c r="H26" t="s">
        <v>22245</v>
      </c>
      <c r="I26">
        <v>2841</v>
      </c>
      <c r="J26">
        <v>3839</v>
      </c>
      <c r="K26" t="s">
        <v>127</v>
      </c>
    </row>
    <row r="27" spans="1:11">
      <c r="A27" t="s">
        <v>22475</v>
      </c>
    </row>
    <row r="28" spans="1:11">
      <c r="A28" t="s">
        <v>22478</v>
      </c>
      <c r="B28" t="s">
        <v>22475</v>
      </c>
      <c r="C28">
        <v>3940</v>
      </c>
      <c r="D28">
        <v>4699</v>
      </c>
      <c r="E28" t="s">
        <v>22250</v>
      </c>
      <c r="F28" t="s">
        <v>127</v>
      </c>
      <c r="G28" t="s">
        <v>22271</v>
      </c>
      <c r="H28" t="s">
        <v>22271</v>
      </c>
      <c r="I28">
        <v>3940</v>
      </c>
      <c r="J28">
        <v>4699</v>
      </c>
      <c r="K28" t="s">
        <v>127</v>
      </c>
    </row>
    <row r="29" spans="1:11">
      <c r="A29" t="s">
        <v>22475</v>
      </c>
    </row>
    <row r="30" spans="1:11">
      <c r="A30" t="s">
        <v>22479</v>
      </c>
      <c r="B30" t="s">
        <v>22475</v>
      </c>
      <c r="C30">
        <v>4705</v>
      </c>
      <c r="D30">
        <v>6710</v>
      </c>
      <c r="E30" t="s">
        <v>22243</v>
      </c>
      <c r="F30" t="s">
        <v>127</v>
      </c>
      <c r="G30" t="s">
        <v>22271</v>
      </c>
      <c r="H30" t="s">
        <v>22271</v>
      </c>
      <c r="I30">
        <v>6710</v>
      </c>
      <c r="J30">
        <v>4705</v>
      </c>
      <c r="K30" t="s">
        <v>127</v>
      </c>
    </row>
    <row r="31" spans="1:11">
      <c r="A31" t="s">
        <v>22475</v>
      </c>
    </row>
    <row r="32" spans="1:11">
      <c r="A32" t="s">
        <v>22480</v>
      </c>
      <c r="B32" t="s">
        <v>22475</v>
      </c>
      <c r="C32">
        <v>6738</v>
      </c>
      <c r="D32">
        <v>7337</v>
      </c>
      <c r="E32" t="s">
        <v>22243</v>
      </c>
      <c r="F32" t="s">
        <v>127</v>
      </c>
      <c r="G32" t="s">
        <v>22280</v>
      </c>
      <c r="H32" t="s">
        <v>22280</v>
      </c>
      <c r="I32">
        <v>7337</v>
      </c>
      <c r="J32">
        <v>6738</v>
      </c>
      <c r="K32" t="s">
        <v>127</v>
      </c>
    </row>
    <row r="33" spans="1:11">
      <c r="A33" t="s">
        <v>22475</v>
      </c>
    </row>
    <row r="34" spans="1:11">
      <c r="A34" t="s">
        <v>22481</v>
      </c>
      <c r="B34" t="s">
        <v>22482</v>
      </c>
      <c r="C34">
        <v>147</v>
      </c>
      <c r="D34">
        <v>2987</v>
      </c>
      <c r="E34" t="s">
        <v>22243</v>
      </c>
      <c r="F34" t="s">
        <v>127</v>
      </c>
      <c r="G34" t="s">
        <v>22271</v>
      </c>
      <c r="H34" t="s">
        <v>22271</v>
      </c>
      <c r="I34">
        <v>2987</v>
      </c>
      <c r="J34">
        <v>147</v>
      </c>
      <c r="K34" t="s">
        <v>127</v>
      </c>
    </row>
    <row r="35" spans="1:11">
      <c r="A35" t="s">
        <v>22482</v>
      </c>
    </row>
    <row r="36" spans="1:11">
      <c r="A36" t="s">
        <v>22483</v>
      </c>
      <c r="B36" t="s">
        <v>22482</v>
      </c>
      <c r="C36">
        <v>3138</v>
      </c>
      <c r="D36">
        <v>4361</v>
      </c>
      <c r="E36" t="s">
        <v>22243</v>
      </c>
      <c r="F36" t="s">
        <v>127</v>
      </c>
      <c r="G36" t="s">
        <v>22466</v>
      </c>
      <c r="H36" t="s">
        <v>22245</v>
      </c>
      <c r="I36">
        <v>4361</v>
      </c>
      <c r="J36">
        <v>3138</v>
      </c>
      <c r="K36" t="s">
        <v>127</v>
      </c>
    </row>
    <row r="37" spans="1:11">
      <c r="A37" t="s">
        <v>22482</v>
      </c>
    </row>
    <row r="39" spans="1:11">
      <c r="C39" t="s">
        <v>23498</v>
      </c>
    </row>
    <row r="40" spans="1:11">
      <c r="A40" s="129" t="s">
        <v>23505</v>
      </c>
      <c r="B40" s="113" t="s">
        <v>22465</v>
      </c>
      <c r="C40" s="112">
        <v>2</v>
      </c>
    </row>
    <row r="41" spans="1:11">
      <c r="A41" s="129"/>
      <c r="B41" s="113" t="s">
        <v>22472</v>
      </c>
      <c r="C41" s="112">
        <v>2</v>
      </c>
    </row>
    <row r="42" spans="1:11">
      <c r="A42" s="129"/>
      <c r="B42" s="113" t="s">
        <v>22477</v>
      </c>
      <c r="C42" s="112">
        <v>1</v>
      </c>
    </row>
    <row r="43" spans="1:11">
      <c r="A43" s="129"/>
      <c r="B43" s="113" t="s">
        <v>22483</v>
      </c>
      <c r="C43" s="112">
        <v>2</v>
      </c>
    </row>
  </sheetData>
  <mergeCells count="1">
    <mergeCell ref="A40:A4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7"/>
  <sheetViews>
    <sheetView topLeftCell="A33" zoomScaleSheetLayoutView="100" workbookViewId="0">
      <selection activeCell="C53" sqref="C53"/>
    </sheetView>
  </sheetViews>
  <sheetFormatPr defaultColWidth="9" defaultRowHeight="15"/>
  <cols>
    <col min="1" max="1" width="15.5703125" bestFit="1" customWidth="1"/>
    <col min="2" max="2" width="14.7109375" bestFit="1" customWidth="1"/>
    <col min="3" max="3" width="15.140625" bestFit="1" customWidth="1"/>
    <col min="4" max="4" width="6" customWidth="1"/>
    <col min="5" max="5" width="6.140625" customWidth="1"/>
    <col min="6" max="6" width="22.140625" customWidth="1"/>
    <col min="7" max="7" width="20.140625" customWidth="1"/>
    <col min="8" max="8" width="11.7109375" customWidth="1"/>
    <col min="9" max="10" width="6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22484</v>
      </c>
      <c r="B2" t="s">
        <v>22485</v>
      </c>
      <c r="C2">
        <v>232</v>
      </c>
      <c r="D2">
        <v>1509</v>
      </c>
      <c r="E2" t="s">
        <v>22250</v>
      </c>
      <c r="F2" t="s">
        <v>125</v>
      </c>
      <c r="G2" t="s">
        <v>22271</v>
      </c>
      <c r="H2" t="s">
        <v>22271</v>
      </c>
      <c r="I2">
        <v>232</v>
      </c>
      <c r="J2">
        <v>1509</v>
      </c>
      <c r="K2" t="s">
        <v>125</v>
      </c>
    </row>
    <row r="3" spans="1:11">
      <c r="A3" t="s">
        <v>22485</v>
      </c>
    </row>
    <row r="4" spans="1:11">
      <c r="A4" t="s">
        <v>22486</v>
      </c>
      <c r="B4" t="s">
        <v>22485</v>
      </c>
      <c r="C4">
        <v>1847</v>
      </c>
      <c r="D4">
        <v>3043</v>
      </c>
      <c r="E4" t="s">
        <v>22243</v>
      </c>
      <c r="F4" t="s">
        <v>125</v>
      </c>
      <c r="G4" t="s">
        <v>22487</v>
      </c>
      <c r="H4" t="s">
        <v>22245</v>
      </c>
      <c r="I4">
        <v>3043</v>
      </c>
      <c r="J4">
        <v>1847</v>
      </c>
      <c r="K4" t="s">
        <v>125</v>
      </c>
    </row>
    <row r="5" spans="1:11">
      <c r="A5" t="s">
        <v>22485</v>
      </c>
    </row>
    <row r="6" spans="1:11">
      <c r="A6" t="s">
        <v>22488</v>
      </c>
      <c r="B6" t="s">
        <v>22489</v>
      </c>
      <c r="C6">
        <v>1148</v>
      </c>
      <c r="D6">
        <v>3297</v>
      </c>
      <c r="E6" t="s">
        <v>22250</v>
      </c>
      <c r="F6" t="s">
        <v>126</v>
      </c>
      <c r="G6" t="s">
        <v>22271</v>
      </c>
      <c r="H6" t="s">
        <v>22271</v>
      </c>
      <c r="I6">
        <v>1148</v>
      </c>
      <c r="J6">
        <v>3297</v>
      </c>
      <c r="K6" t="s">
        <v>126</v>
      </c>
    </row>
    <row r="7" spans="1:11">
      <c r="A7" t="s">
        <v>22489</v>
      </c>
    </row>
    <row r="8" spans="1:11">
      <c r="A8" t="s">
        <v>22490</v>
      </c>
      <c r="B8" t="s">
        <v>22489</v>
      </c>
      <c r="C8">
        <v>3336</v>
      </c>
      <c r="D8">
        <v>4026</v>
      </c>
      <c r="E8" t="s">
        <v>22243</v>
      </c>
      <c r="F8" t="s">
        <v>126</v>
      </c>
      <c r="G8" t="s">
        <v>22280</v>
      </c>
      <c r="H8" t="s">
        <v>22280</v>
      </c>
      <c r="I8">
        <v>4026</v>
      </c>
      <c r="J8">
        <v>3336</v>
      </c>
      <c r="K8" t="s">
        <v>126</v>
      </c>
    </row>
    <row r="9" spans="1:11">
      <c r="A9" t="s">
        <v>22489</v>
      </c>
    </row>
    <row r="10" spans="1:11">
      <c r="A10" t="s">
        <v>22491</v>
      </c>
      <c r="B10" t="s">
        <v>22489</v>
      </c>
      <c r="C10">
        <v>4054</v>
      </c>
      <c r="D10">
        <v>5225</v>
      </c>
      <c r="E10" t="s">
        <v>22250</v>
      </c>
      <c r="F10" t="s">
        <v>126</v>
      </c>
      <c r="G10" t="s">
        <v>22255</v>
      </c>
      <c r="H10" t="s">
        <v>22255</v>
      </c>
      <c r="I10">
        <v>4054</v>
      </c>
      <c r="J10">
        <v>5225</v>
      </c>
      <c r="K10" t="s">
        <v>126</v>
      </c>
    </row>
    <row r="11" spans="1:11">
      <c r="A11" t="s">
        <v>22489</v>
      </c>
    </row>
    <row r="12" spans="1:11">
      <c r="A12" t="s">
        <v>22492</v>
      </c>
      <c r="B12" t="s">
        <v>22489</v>
      </c>
      <c r="C12">
        <v>5246</v>
      </c>
      <c r="D12">
        <v>5548</v>
      </c>
      <c r="E12" t="s">
        <v>22250</v>
      </c>
      <c r="F12" t="s">
        <v>126</v>
      </c>
      <c r="G12" t="s">
        <v>22487</v>
      </c>
      <c r="H12" t="s">
        <v>22245</v>
      </c>
      <c r="I12">
        <v>5246</v>
      </c>
      <c r="J12">
        <v>5548</v>
      </c>
      <c r="K12" t="s">
        <v>126</v>
      </c>
    </row>
    <row r="13" spans="1:11">
      <c r="A13" t="s">
        <v>22489</v>
      </c>
    </row>
    <row r="14" spans="1:11">
      <c r="A14" t="s">
        <v>22493</v>
      </c>
      <c r="B14" t="s">
        <v>22489</v>
      </c>
      <c r="C14">
        <v>5574</v>
      </c>
      <c r="D14">
        <v>6281</v>
      </c>
      <c r="E14" t="s">
        <v>22250</v>
      </c>
      <c r="F14" t="s">
        <v>126</v>
      </c>
      <c r="G14" t="s">
        <v>22257</v>
      </c>
      <c r="H14" t="s">
        <v>22257</v>
      </c>
      <c r="I14">
        <v>5574</v>
      </c>
      <c r="J14">
        <v>6281</v>
      </c>
      <c r="K14" t="s">
        <v>126</v>
      </c>
    </row>
    <row r="15" spans="1:11">
      <c r="A15" t="s">
        <v>22489</v>
      </c>
    </row>
    <row r="16" spans="1:11">
      <c r="A16" t="s">
        <v>22494</v>
      </c>
      <c r="B16" t="s">
        <v>22489</v>
      </c>
      <c r="C16">
        <v>6286</v>
      </c>
      <c r="D16">
        <v>7615</v>
      </c>
      <c r="E16" t="s">
        <v>22250</v>
      </c>
      <c r="F16" t="s">
        <v>126</v>
      </c>
      <c r="G16" t="s">
        <v>22259</v>
      </c>
      <c r="H16" t="s">
        <v>22259</v>
      </c>
      <c r="I16">
        <v>6286</v>
      </c>
      <c r="J16">
        <v>7615</v>
      </c>
      <c r="K16" t="s">
        <v>126</v>
      </c>
    </row>
    <row r="17" spans="1:11">
      <c r="A17" t="s">
        <v>22489</v>
      </c>
    </row>
    <row r="18" spans="1:11">
      <c r="A18" t="s">
        <v>22495</v>
      </c>
      <c r="B18" t="s">
        <v>22496</v>
      </c>
      <c r="C18">
        <v>13386</v>
      </c>
      <c r="D18">
        <v>13961</v>
      </c>
      <c r="E18" t="s">
        <v>22243</v>
      </c>
      <c r="F18" t="s">
        <v>127</v>
      </c>
      <c r="G18" t="s">
        <v>22271</v>
      </c>
      <c r="H18" t="s">
        <v>22271</v>
      </c>
      <c r="I18">
        <v>13961</v>
      </c>
      <c r="J18">
        <v>13386</v>
      </c>
      <c r="K18" t="s">
        <v>127</v>
      </c>
    </row>
    <row r="19" spans="1:11">
      <c r="A19" t="s">
        <v>22496</v>
      </c>
    </row>
    <row r="20" spans="1:11">
      <c r="A20" t="s">
        <v>22497</v>
      </c>
      <c r="B20" t="s">
        <v>22496</v>
      </c>
      <c r="C20">
        <v>14381</v>
      </c>
      <c r="D20">
        <v>15229</v>
      </c>
      <c r="E20" t="s">
        <v>22243</v>
      </c>
      <c r="F20" t="s">
        <v>127</v>
      </c>
      <c r="G20" t="s">
        <v>22271</v>
      </c>
      <c r="H20" t="s">
        <v>22271</v>
      </c>
      <c r="I20">
        <v>15229</v>
      </c>
      <c r="J20">
        <v>14381</v>
      </c>
      <c r="K20" t="s">
        <v>127</v>
      </c>
    </row>
    <row r="21" spans="1:11">
      <c r="A21" t="s">
        <v>22496</v>
      </c>
    </row>
    <row r="22" spans="1:11">
      <c r="A22" t="s">
        <v>22498</v>
      </c>
      <c r="B22" t="s">
        <v>22496</v>
      </c>
      <c r="C22">
        <v>15414</v>
      </c>
      <c r="D22">
        <v>16478</v>
      </c>
      <c r="E22" t="s">
        <v>22250</v>
      </c>
      <c r="F22" t="s">
        <v>127</v>
      </c>
      <c r="G22" t="s">
        <v>22271</v>
      </c>
      <c r="H22" t="s">
        <v>22271</v>
      </c>
      <c r="I22">
        <v>15414</v>
      </c>
      <c r="J22">
        <v>16478</v>
      </c>
      <c r="K22" t="s">
        <v>127</v>
      </c>
    </row>
    <row r="23" spans="1:11">
      <c r="A23" t="s">
        <v>22496</v>
      </c>
    </row>
    <row r="24" spans="1:11">
      <c r="A24" t="s">
        <v>22499</v>
      </c>
      <c r="B24" t="s">
        <v>22496</v>
      </c>
      <c r="C24">
        <v>16843</v>
      </c>
      <c r="D24">
        <v>18728</v>
      </c>
      <c r="E24" t="s">
        <v>22243</v>
      </c>
      <c r="F24" t="s">
        <v>127</v>
      </c>
      <c r="G24" t="s">
        <v>22271</v>
      </c>
      <c r="H24" t="s">
        <v>22271</v>
      </c>
      <c r="I24">
        <v>18728</v>
      </c>
      <c r="J24">
        <v>16843</v>
      </c>
      <c r="K24" t="s">
        <v>127</v>
      </c>
    </row>
    <row r="25" spans="1:11">
      <c r="A25" t="s">
        <v>22496</v>
      </c>
    </row>
    <row r="26" spans="1:11">
      <c r="A26" t="s">
        <v>22500</v>
      </c>
      <c r="B26" t="s">
        <v>22496</v>
      </c>
      <c r="C26">
        <v>19421</v>
      </c>
      <c r="D26">
        <v>20822</v>
      </c>
      <c r="E26" t="s">
        <v>22250</v>
      </c>
      <c r="F26" t="s">
        <v>127</v>
      </c>
      <c r="G26" t="s">
        <v>22271</v>
      </c>
      <c r="H26" t="s">
        <v>22271</v>
      </c>
      <c r="I26">
        <v>19421</v>
      </c>
      <c r="J26">
        <v>20822</v>
      </c>
      <c r="K26" t="s">
        <v>127</v>
      </c>
    </row>
    <row r="27" spans="1:11">
      <c r="A27" t="s">
        <v>22496</v>
      </c>
    </row>
    <row r="28" spans="1:11">
      <c r="A28" t="s">
        <v>22501</v>
      </c>
      <c r="B28" t="s">
        <v>22496</v>
      </c>
      <c r="C28">
        <v>21757</v>
      </c>
      <c r="D28">
        <v>22367</v>
      </c>
      <c r="E28" t="s">
        <v>22243</v>
      </c>
      <c r="F28" t="s">
        <v>127</v>
      </c>
      <c r="G28" t="s">
        <v>22487</v>
      </c>
      <c r="H28" t="s">
        <v>22245</v>
      </c>
      <c r="I28">
        <v>22367</v>
      </c>
      <c r="J28">
        <v>21757</v>
      </c>
      <c r="K28" t="s">
        <v>127</v>
      </c>
    </row>
    <row r="29" spans="1:11">
      <c r="A29" t="s">
        <v>22496</v>
      </c>
    </row>
    <row r="30" spans="1:11">
      <c r="A30" t="s">
        <v>22502</v>
      </c>
      <c r="B30" t="s">
        <v>22496</v>
      </c>
      <c r="C30">
        <v>22388</v>
      </c>
      <c r="D30">
        <v>23155</v>
      </c>
      <c r="E30" t="s">
        <v>22243</v>
      </c>
      <c r="F30" t="s">
        <v>127</v>
      </c>
      <c r="G30" t="s">
        <v>22271</v>
      </c>
      <c r="H30" t="s">
        <v>22271</v>
      </c>
      <c r="I30">
        <v>23155</v>
      </c>
      <c r="J30">
        <v>22388</v>
      </c>
      <c r="K30" t="s">
        <v>127</v>
      </c>
    </row>
    <row r="31" spans="1:11">
      <c r="A31" t="s">
        <v>22496</v>
      </c>
    </row>
    <row r="32" spans="1:11">
      <c r="A32" t="s">
        <v>22503</v>
      </c>
      <c r="B32" t="s">
        <v>22496</v>
      </c>
      <c r="C32">
        <v>23313</v>
      </c>
      <c r="D32">
        <v>24931</v>
      </c>
      <c r="E32" t="s">
        <v>22243</v>
      </c>
      <c r="F32" t="s">
        <v>127</v>
      </c>
      <c r="G32" t="s">
        <v>22271</v>
      </c>
      <c r="H32" t="s">
        <v>22271</v>
      </c>
      <c r="I32">
        <v>24931</v>
      </c>
      <c r="J32">
        <v>23313</v>
      </c>
      <c r="K32" t="s">
        <v>127</v>
      </c>
    </row>
    <row r="33" spans="1:11">
      <c r="A33" t="s">
        <v>22496</v>
      </c>
    </row>
    <row r="34" spans="1:11">
      <c r="A34" t="s">
        <v>22504</v>
      </c>
      <c r="B34" t="s">
        <v>22496</v>
      </c>
      <c r="C34">
        <v>25565</v>
      </c>
      <c r="D34">
        <v>26404</v>
      </c>
      <c r="E34" t="s">
        <v>22243</v>
      </c>
      <c r="F34" t="s">
        <v>127</v>
      </c>
      <c r="G34" t="s">
        <v>22271</v>
      </c>
      <c r="H34" t="s">
        <v>22271</v>
      </c>
      <c r="I34">
        <v>26404</v>
      </c>
      <c r="J34">
        <v>25565</v>
      </c>
      <c r="K34" t="s">
        <v>127</v>
      </c>
    </row>
    <row r="35" spans="1:11">
      <c r="A35" t="s">
        <v>22496</v>
      </c>
    </row>
    <row r="36" spans="1:11">
      <c r="A36" t="s">
        <v>22505</v>
      </c>
      <c r="B36" t="s">
        <v>22496</v>
      </c>
      <c r="C36">
        <v>26546</v>
      </c>
      <c r="D36">
        <v>26854</v>
      </c>
      <c r="E36" t="s">
        <v>22243</v>
      </c>
      <c r="F36" t="s">
        <v>127</v>
      </c>
      <c r="G36" t="s">
        <v>22271</v>
      </c>
      <c r="H36" t="s">
        <v>22271</v>
      </c>
      <c r="I36">
        <v>26854</v>
      </c>
      <c r="J36">
        <v>26546</v>
      </c>
      <c r="K36" t="s">
        <v>127</v>
      </c>
    </row>
    <row r="37" spans="1:11">
      <c r="A37" t="s">
        <v>22496</v>
      </c>
    </row>
    <row r="38" spans="1:11">
      <c r="A38" t="s">
        <v>22506</v>
      </c>
      <c r="B38" t="s">
        <v>22496</v>
      </c>
      <c r="C38">
        <v>27108</v>
      </c>
      <c r="D38">
        <v>28428</v>
      </c>
      <c r="E38" t="s">
        <v>22243</v>
      </c>
      <c r="F38" t="s">
        <v>127</v>
      </c>
      <c r="G38" t="s">
        <v>22271</v>
      </c>
      <c r="H38" t="s">
        <v>22271</v>
      </c>
      <c r="I38">
        <v>28428</v>
      </c>
      <c r="J38">
        <v>27108</v>
      </c>
      <c r="K38" t="s">
        <v>127</v>
      </c>
    </row>
    <row r="39" spans="1:11">
      <c r="A39" t="s">
        <v>22496</v>
      </c>
    </row>
    <row r="40" spans="1:11">
      <c r="A40" t="s">
        <v>22507</v>
      </c>
      <c r="B40" t="s">
        <v>22508</v>
      </c>
      <c r="C40">
        <v>421</v>
      </c>
      <c r="D40">
        <v>1284</v>
      </c>
      <c r="E40" t="s">
        <v>22250</v>
      </c>
      <c r="F40" t="s">
        <v>127</v>
      </c>
      <c r="G40" t="s">
        <v>22271</v>
      </c>
      <c r="H40" t="s">
        <v>22271</v>
      </c>
      <c r="I40">
        <v>421</v>
      </c>
      <c r="J40">
        <v>1284</v>
      </c>
      <c r="K40" t="s">
        <v>127</v>
      </c>
    </row>
    <row r="41" spans="1:11">
      <c r="A41" t="s">
        <v>22508</v>
      </c>
    </row>
    <row r="42" spans="1:11">
      <c r="A42" t="s">
        <v>22509</v>
      </c>
      <c r="B42" t="s">
        <v>22508</v>
      </c>
      <c r="C42">
        <v>1319</v>
      </c>
      <c r="D42">
        <v>2720</v>
      </c>
      <c r="E42" t="s">
        <v>22243</v>
      </c>
      <c r="F42" t="s">
        <v>127</v>
      </c>
      <c r="G42" t="s">
        <v>22259</v>
      </c>
      <c r="H42" t="s">
        <v>22259</v>
      </c>
      <c r="I42">
        <v>2720</v>
      </c>
      <c r="J42">
        <v>1319</v>
      </c>
      <c r="K42" t="s">
        <v>127</v>
      </c>
    </row>
    <row r="43" spans="1:11">
      <c r="A43" t="s">
        <v>22508</v>
      </c>
    </row>
    <row r="44" spans="1:11">
      <c r="A44" t="s">
        <v>22510</v>
      </c>
      <c r="B44" t="s">
        <v>22508</v>
      </c>
      <c r="C44">
        <v>2723</v>
      </c>
      <c r="D44">
        <v>3469</v>
      </c>
      <c r="E44" t="s">
        <v>22243</v>
      </c>
      <c r="F44" t="s">
        <v>127</v>
      </c>
      <c r="G44" t="s">
        <v>22257</v>
      </c>
      <c r="H44" t="s">
        <v>22257</v>
      </c>
      <c r="I44">
        <v>3469</v>
      </c>
      <c r="J44">
        <v>2723</v>
      </c>
      <c r="K44" t="s">
        <v>127</v>
      </c>
    </row>
    <row r="45" spans="1:11">
      <c r="A45" t="s">
        <v>22508</v>
      </c>
    </row>
    <row r="46" spans="1:11">
      <c r="A46" t="s">
        <v>22511</v>
      </c>
      <c r="B46" t="s">
        <v>22508</v>
      </c>
      <c r="C46">
        <v>3578</v>
      </c>
      <c r="D46">
        <v>3877</v>
      </c>
      <c r="E46" t="s">
        <v>22243</v>
      </c>
      <c r="F46" t="s">
        <v>127</v>
      </c>
      <c r="G46" t="s">
        <v>22487</v>
      </c>
      <c r="H46" t="s">
        <v>22245</v>
      </c>
      <c r="I46">
        <v>3877</v>
      </c>
      <c r="J46">
        <v>3578</v>
      </c>
      <c r="K46" t="s">
        <v>127</v>
      </c>
    </row>
    <row r="47" spans="1:11">
      <c r="A47" t="s">
        <v>22508</v>
      </c>
    </row>
    <row r="48" spans="1:11">
      <c r="A48" t="s">
        <v>22512</v>
      </c>
      <c r="B48" t="s">
        <v>22508</v>
      </c>
      <c r="C48">
        <v>3907</v>
      </c>
      <c r="D48">
        <v>4653</v>
      </c>
      <c r="E48" t="s">
        <v>22243</v>
      </c>
      <c r="F48" t="s">
        <v>127</v>
      </c>
      <c r="G48" t="s">
        <v>22255</v>
      </c>
      <c r="H48" t="s">
        <v>22255</v>
      </c>
      <c r="I48">
        <v>4653</v>
      </c>
      <c r="J48">
        <v>3907</v>
      </c>
      <c r="K48" t="s">
        <v>127</v>
      </c>
    </row>
    <row r="49" spans="1:11">
      <c r="A49" t="s">
        <v>22508</v>
      </c>
    </row>
    <row r="50" spans="1:11">
      <c r="A50" t="s">
        <v>22513</v>
      </c>
      <c r="B50" t="s">
        <v>22508</v>
      </c>
      <c r="C50">
        <v>4808</v>
      </c>
      <c r="D50">
        <v>5487</v>
      </c>
      <c r="E50" t="s">
        <v>22250</v>
      </c>
      <c r="F50" t="s">
        <v>127</v>
      </c>
      <c r="G50" t="s">
        <v>22280</v>
      </c>
      <c r="H50" t="s">
        <v>22280</v>
      </c>
      <c r="I50">
        <v>4808</v>
      </c>
      <c r="J50">
        <v>5487</v>
      </c>
      <c r="K50" t="s">
        <v>127</v>
      </c>
    </row>
    <row r="51" spans="1:11">
      <c r="A51" t="s">
        <v>22508</v>
      </c>
    </row>
    <row r="53" spans="1:11">
      <c r="C53" t="s">
        <v>23498</v>
      </c>
    </row>
    <row r="54" spans="1:11">
      <c r="A54" s="129" t="s">
        <v>23506</v>
      </c>
      <c r="B54" s="113" t="s">
        <v>22486</v>
      </c>
      <c r="C54" s="112">
        <v>3</v>
      </c>
    </row>
    <row r="55" spans="1:11">
      <c r="A55" s="129"/>
      <c r="B55" s="113" t="s">
        <v>22492</v>
      </c>
      <c r="C55" s="112">
        <v>1</v>
      </c>
    </row>
    <row r="56" spans="1:11">
      <c r="A56" s="129"/>
      <c r="B56" s="113" t="s">
        <v>22501</v>
      </c>
      <c r="C56" s="112">
        <v>2</v>
      </c>
    </row>
    <row r="57" spans="1:11">
      <c r="A57" s="129"/>
      <c r="B57" s="113" t="s">
        <v>22511</v>
      </c>
      <c r="C57" s="112">
        <v>1</v>
      </c>
    </row>
  </sheetData>
  <mergeCells count="1">
    <mergeCell ref="A54:A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56"/>
  <sheetViews>
    <sheetView topLeftCell="A29" zoomScaleSheetLayoutView="100" workbookViewId="0">
      <selection activeCell="C51" sqref="C51"/>
    </sheetView>
  </sheetViews>
  <sheetFormatPr defaultColWidth="9" defaultRowHeight="15"/>
  <cols>
    <col min="1" max="1" width="14.28515625" customWidth="1"/>
    <col min="2" max="2" width="14.28515625" bestFit="1" customWidth="1"/>
    <col min="3" max="3" width="15.140625" bestFit="1" customWidth="1"/>
    <col min="4" max="4" width="6" customWidth="1"/>
    <col min="5" max="5" width="6.140625" customWidth="1"/>
    <col min="6" max="6" width="22.140625" customWidth="1"/>
    <col min="7" max="7" width="16" customWidth="1"/>
    <col min="8" max="8" width="11.5703125" customWidth="1"/>
    <col min="9" max="10" width="6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22514</v>
      </c>
      <c r="B2" t="s">
        <v>22515</v>
      </c>
      <c r="C2">
        <v>95</v>
      </c>
      <c r="D2">
        <v>1223</v>
      </c>
      <c r="E2" t="s">
        <v>22250</v>
      </c>
      <c r="F2" t="s">
        <v>125</v>
      </c>
      <c r="G2" t="s">
        <v>22516</v>
      </c>
      <c r="H2" t="s">
        <v>22245</v>
      </c>
      <c r="I2">
        <v>95</v>
      </c>
      <c r="J2">
        <v>1223</v>
      </c>
      <c r="K2" t="s">
        <v>125</v>
      </c>
    </row>
    <row r="3" spans="1:11">
      <c r="A3" t="s">
        <v>22515</v>
      </c>
    </row>
    <row r="4" spans="1:11">
      <c r="A4" t="s">
        <v>22517</v>
      </c>
      <c r="B4" t="s">
        <v>22518</v>
      </c>
      <c r="C4">
        <v>542</v>
      </c>
      <c r="D4">
        <v>1828</v>
      </c>
      <c r="E4" t="s">
        <v>22250</v>
      </c>
      <c r="F4" t="s">
        <v>126</v>
      </c>
      <c r="G4" t="s">
        <v>22516</v>
      </c>
      <c r="H4" t="s">
        <v>22245</v>
      </c>
      <c r="I4">
        <v>542</v>
      </c>
      <c r="J4">
        <v>1828</v>
      </c>
      <c r="K4" t="s">
        <v>126</v>
      </c>
    </row>
    <row r="5" spans="1:11">
      <c r="A5" t="s">
        <v>22518</v>
      </c>
    </row>
    <row r="6" spans="1:11">
      <c r="A6" t="s">
        <v>22519</v>
      </c>
      <c r="B6" t="s">
        <v>22518</v>
      </c>
      <c r="C6">
        <v>1833</v>
      </c>
      <c r="D6">
        <v>3565</v>
      </c>
      <c r="E6" t="s">
        <v>22250</v>
      </c>
      <c r="F6" t="s">
        <v>126</v>
      </c>
      <c r="G6" t="s">
        <v>22280</v>
      </c>
      <c r="H6" t="s">
        <v>22280</v>
      </c>
      <c r="I6">
        <v>1833</v>
      </c>
      <c r="J6">
        <v>3565</v>
      </c>
      <c r="K6" t="s">
        <v>126</v>
      </c>
    </row>
    <row r="7" spans="1:11">
      <c r="A7" t="s">
        <v>22518</v>
      </c>
    </row>
    <row r="8" spans="1:11">
      <c r="A8" t="s">
        <v>22520</v>
      </c>
      <c r="B8" t="s">
        <v>22521</v>
      </c>
      <c r="C8">
        <v>5051</v>
      </c>
      <c r="D8">
        <v>6136</v>
      </c>
      <c r="E8" t="s">
        <v>22250</v>
      </c>
      <c r="F8" t="s">
        <v>126</v>
      </c>
      <c r="G8" t="s">
        <v>22271</v>
      </c>
      <c r="H8" t="s">
        <v>22271</v>
      </c>
      <c r="I8">
        <v>5051</v>
      </c>
      <c r="J8">
        <v>6136</v>
      </c>
      <c r="K8" t="s">
        <v>126</v>
      </c>
    </row>
    <row r="9" spans="1:11">
      <c r="A9" t="s">
        <v>22521</v>
      </c>
    </row>
    <row r="10" spans="1:11">
      <c r="A10" t="s">
        <v>22522</v>
      </c>
      <c r="B10" t="s">
        <v>22521</v>
      </c>
      <c r="C10">
        <v>6702</v>
      </c>
      <c r="D10">
        <v>8668</v>
      </c>
      <c r="E10" t="s">
        <v>22243</v>
      </c>
      <c r="F10" t="s">
        <v>126</v>
      </c>
      <c r="G10" t="s">
        <v>22271</v>
      </c>
      <c r="H10" t="s">
        <v>22271</v>
      </c>
      <c r="I10">
        <v>8668</v>
      </c>
      <c r="J10">
        <v>6702</v>
      </c>
      <c r="K10" t="s">
        <v>126</v>
      </c>
    </row>
    <row r="11" spans="1:11">
      <c r="A11" t="s">
        <v>22521</v>
      </c>
    </row>
    <row r="12" spans="1:11">
      <c r="A12" t="s">
        <v>22523</v>
      </c>
      <c r="B12" t="s">
        <v>22521</v>
      </c>
      <c r="C12">
        <v>8980</v>
      </c>
      <c r="D12">
        <v>10629</v>
      </c>
      <c r="E12" t="s">
        <v>22243</v>
      </c>
      <c r="F12" t="s">
        <v>126</v>
      </c>
      <c r="G12" t="s">
        <v>22255</v>
      </c>
      <c r="H12" t="s">
        <v>22255</v>
      </c>
      <c r="I12">
        <v>10629</v>
      </c>
      <c r="J12">
        <v>8980</v>
      </c>
      <c r="K12" t="s">
        <v>126</v>
      </c>
    </row>
    <row r="13" spans="1:11">
      <c r="A13" t="s">
        <v>22521</v>
      </c>
    </row>
    <row r="14" spans="1:11">
      <c r="A14" t="s">
        <v>22524</v>
      </c>
      <c r="B14" t="s">
        <v>22521</v>
      </c>
      <c r="C14">
        <v>10915</v>
      </c>
      <c r="D14">
        <v>12501</v>
      </c>
      <c r="E14" t="s">
        <v>22243</v>
      </c>
      <c r="F14" t="s">
        <v>126</v>
      </c>
      <c r="G14" t="s">
        <v>22255</v>
      </c>
      <c r="H14" t="s">
        <v>22255</v>
      </c>
      <c r="I14">
        <v>12501</v>
      </c>
      <c r="J14">
        <v>10915</v>
      </c>
      <c r="K14" t="s">
        <v>126</v>
      </c>
    </row>
    <row r="15" spans="1:11">
      <c r="A15" t="s">
        <v>22521</v>
      </c>
    </row>
    <row r="16" spans="1:11">
      <c r="A16" t="s">
        <v>22525</v>
      </c>
      <c r="B16" t="s">
        <v>22521</v>
      </c>
      <c r="C16">
        <v>12684</v>
      </c>
      <c r="D16">
        <v>13442</v>
      </c>
      <c r="E16" t="s">
        <v>22243</v>
      </c>
      <c r="F16" t="s">
        <v>126</v>
      </c>
      <c r="G16" t="s">
        <v>22280</v>
      </c>
      <c r="H16" t="s">
        <v>22280</v>
      </c>
      <c r="I16">
        <v>13442</v>
      </c>
      <c r="J16">
        <v>12684</v>
      </c>
      <c r="K16" t="s">
        <v>126</v>
      </c>
    </row>
    <row r="17" spans="1:11">
      <c r="A17" t="s">
        <v>22521</v>
      </c>
    </row>
    <row r="18" spans="1:11">
      <c r="A18" t="s">
        <v>22526</v>
      </c>
      <c r="B18" t="s">
        <v>22521</v>
      </c>
      <c r="C18">
        <v>13471</v>
      </c>
      <c r="D18">
        <v>14857</v>
      </c>
      <c r="E18" t="s">
        <v>22243</v>
      </c>
      <c r="F18" t="s">
        <v>126</v>
      </c>
      <c r="G18" t="s">
        <v>22516</v>
      </c>
      <c r="H18" t="s">
        <v>22245</v>
      </c>
      <c r="I18">
        <v>14857</v>
      </c>
      <c r="J18">
        <v>13471</v>
      </c>
      <c r="K18" t="s">
        <v>126</v>
      </c>
    </row>
    <row r="19" spans="1:11">
      <c r="A19" t="s">
        <v>22521</v>
      </c>
    </row>
    <row r="20" spans="1:11">
      <c r="A20" t="s">
        <v>22527</v>
      </c>
      <c r="B20" t="s">
        <v>22521</v>
      </c>
      <c r="C20">
        <v>15082</v>
      </c>
      <c r="D20">
        <v>16185</v>
      </c>
      <c r="E20" t="s">
        <v>22250</v>
      </c>
      <c r="F20" t="s">
        <v>126</v>
      </c>
      <c r="G20" t="s">
        <v>22271</v>
      </c>
      <c r="H20" t="s">
        <v>22271</v>
      </c>
      <c r="I20">
        <v>15082</v>
      </c>
      <c r="J20">
        <v>16185</v>
      </c>
      <c r="K20" t="s">
        <v>126</v>
      </c>
    </row>
    <row r="21" spans="1:11">
      <c r="A21" t="s">
        <v>22521</v>
      </c>
    </row>
    <row r="22" spans="1:11">
      <c r="A22" t="s">
        <v>22528</v>
      </c>
      <c r="B22" t="s">
        <v>22521</v>
      </c>
      <c r="C22">
        <v>16188</v>
      </c>
      <c r="D22">
        <v>17567</v>
      </c>
      <c r="E22" t="s">
        <v>22243</v>
      </c>
      <c r="F22" t="s">
        <v>126</v>
      </c>
      <c r="G22" t="s">
        <v>22271</v>
      </c>
      <c r="H22" t="s">
        <v>22271</v>
      </c>
      <c r="I22">
        <v>17567</v>
      </c>
      <c r="J22">
        <v>16188</v>
      </c>
      <c r="K22" t="s">
        <v>126</v>
      </c>
    </row>
    <row r="23" spans="1:11">
      <c r="A23" t="s">
        <v>22521</v>
      </c>
    </row>
    <row r="24" spans="1:11">
      <c r="A24" t="s">
        <v>22529</v>
      </c>
      <c r="B24" t="s">
        <v>22521</v>
      </c>
      <c r="C24">
        <v>17722</v>
      </c>
      <c r="D24">
        <v>20140</v>
      </c>
      <c r="E24" t="s">
        <v>22243</v>
      </c>
      <c r="F24" t="s">
        <v>126</v>
      </c>
      <c r="G24" t="s">
        <v>22271</v>
      </c>
      <c r="H24" t="s">
        <v>22271</v>
      </c>
      <c r="I24">
        <v>20140</v>
      </c>
      <c r="J24">
        <v>17722</v>
      </c>
      <c r="K24" t="s">
        <v>126</v>
      </c>
    </row>
    <row r="25" spans="1:11">
      <c r="A25" t="s">
        <v>22521</v>
      </c>
    </row>
    <row r="26" spans="1:11">
      <c r="A26" t="s">
        <v>22530</v>
      </c>
      <c r="B26" t="s">
        <v>22521</v>
      </c>
      <c r="C26">
        <v>21130</v>
      </c>
      <c r="D26">
        <v>22653</v>
      </c>
      <c r="E26" t="s">
        <v>22250</v>
      </c>
      <c r="F26" t="s">
        <v>126</v>
      </c>
      <c r="G26" t="s">
        <v>22271</v>
      </c>
      <c r="H26" t="s">
        <v>22271</v>
      </c>
      <c r="I26">
        <v>21130</v>
      </c>
      <c r="J26">
        <v>22653</v>
      </c>
      <c r="K26" t="s">
        <v>126</v>
      </c>
    </row>
    <row r="27" spans="1:11">
      <c r="A27" t="s">
        <v>22521</v>
      </c>
    </row>
    <row r="28" spans="1:11">
      <c r="A28" t="s">
        <v>22531</v>
      </c>
      <c r="B28" t="s">
        <v>22521</v>
      </c>
      <c r="C28">
        <v>22704</v>
      </c>
      <c r="D28">
        <v>24566</v>
      </c>
      <c r="E28" t="s">
        <v>22250</v>
      </c>
      <c r="F28" t="s">
        <v>126</v>
      </c>
      <c r="G28" t="s">
        <v>22271</v>
      </c>
      <c r="H28" t="s">
        <v>22271</v>
      </c>
      <c r="I28">
        <v>22704</v>
      </c>
      <c r="J28">
        <v>24566</v>
      </c>
      <c r="K28" t="s">
        <v>126</v>
      </c>
    </row>
    <row r="29" spans="1:11">
      <c r="A29" t="s">
        <v>22521</v>
      </c>
    </row>
    <row r="30" spans="1:11">
      <c r="A30" t="s">
        <v>22532</v>
      </c>
      <c r="B30" t="s">
        <v>22533</v>
      </c>
      <c r="C30">
        <v>14022</v>
      </c>
      <c r="D30">
        <v>17808</v>
      </c>
      <c r="E30" t="s">
        <v>22243</v>
      </c>
      <c r="F30" t="s">
        <v>127</v>
      </c>
      <c r="G30" t="s">
        <v>22271</v>
      </c>
      <c r="H30" t="s">
        <v>22271</v>
      </c>
      <c r="I30">
        <v>17808</v>
      </c>
      <c r="J30">
        <v>14022</v>
      </c>
      <c r="K30" t="s">
        <v>127</v>
      </c>
    </row>
    <row r="31" spans="1:11">
      <c r="A31" t="s">
        <v>22533</v>
      </c>
    </row>
    <row r="32" spans="1:11">
      <c r="A32" t="s">
        <v>22534</v>
      </c>
      <c r="B32" t="s">
        <v>22533</v>
      </c>
      <c r="C32">
        <v>18182</v>
      </c>
      <c r="D32">
        <v>19563</v>
      </c>
      <c r="E32" t="s">
        <v>22250</v>
      </c>
      <c r="F32" t="s">
        <v>127</v>
      </c>
      <c r="G32" t="s">
        <v>22271</v>
      </c>
      <c r="H32" t="s">
        <v>22271</v>
      </c>
      <c r="I32">
        <v>18182</v>
      </c>
      <c r="J32">
        <v>19563</v>
      </c>
      <c r="K32" t="s">
        <v>127</v>
      </c>
    </row>
    <row r="33" spans="1:11">
      <c r="A33" t="s">
        <v>22533</v>
      </c>
    </row>
    <row r="34" spans="1:11">
      <c r="A34" t="s">
        <v>22535</v>
      </c>
      <c r="B34" t="s">
        <v>22533</v>
      </c>
      <c r="C34">
        <v>20419</v>
      </c>
      <c r="D34">
        <v>22567</v>
      </c>
      <c r="E34" t="s">
        <v>22243</v>
      </c>
      <c r="F34" t="s">
        <v>127</v>
      </c>
      <c r="G34" t="s">
        <v>22271</v>
      </c>
      <c r="H34" t="s">
        <v>22271</v>
      </c>
      <c r="I34">
        <v>22567</v>
      </c>
      <c r="J34">
        <v>20419</v>
      </c>
      <c r="K34" t="s">
        <v>127</v>
      </c>
    </row>
    <row r="35" spans="1:11">
      <c r="A35" t="s">
        <v>22533</v>
      </c>
    </row>
    <row r="36" spans="1:11">
      <c r="A36" t="s">
        <v>22536</v>
      </c>
      <c r="B36" t="s">
        <v>22533</v>
      </c>
      <c r="C36">
        <v>22923</v>
      </c>
      <c r="D36">
        <v>24080</v>
      </c>
      <c r="E36" t="s">
        <v>22250</v>
      </c>
      <c r="F36" t="s">
        <v>127</v>
      </c>
      <c r="G36" t="s">
        <v>22271</v>
      </c>
      <c r="H36" t="s">
        <v>22271</v>
      </c>
      <c r="I36">
        <v>22923</v>
      </c>
      <c r="J36">
        <v>24080</v>
      </c>
      <c r="K36" t="s">
        <v>127</v>
      </c>
    </row>
    <row r="37" spans="1:11">
      <c r="A37" t="s">
        <v>22533</v>
      </c>
    </row>
    <row r="38" spans="1:11">
      <c r="A38" t="s">
        <v>22537</v>
      </c>
      <c r="B38" t="s">
        <v>22533</v>
      </c>
      <c r="C38">
        <v>24326</v>
      </c>
      <c r="D38">
        <v>26119</v>
      </c>
      <c r="E38" t="s">
        <v>22250</v>
      </c>
      <c r="F38" t="s">
        <v>127</v>
      </c>
      <c r="G38" t="s">
        <v>22255</v>
      </c>
      <c r="H38" t="s">
        <v>22255</v>
      </c>
      <c r="I38">
        <v>24326</v>
      </c>
      <c r="J38">
        <v>26119</v>
      </c>
      <c r="K38" t="s">
        <v>127</v>
      </c>
    </row>
    <row r="39" spans="1:11">
      <c r="A39" t="s">
        <v>22533</v>
      </c>
    </row>
    <row r="40" spans="1:11">
      <c r="A40" t="s">
        <v>22538</v>
      </c>
      <c r="B40" t="s">
        <v>22533</v>
      </c>
      <c r="C40">
        <v>26219</v>
      </c>
      <c r="D40">
        <v>28555</v>
      </c>
      <c r="E40" t="s">
        <v>22250</v>
      </c>
      <c r="F40" t="s">
        <v>127</v>
      </c>
      <c r="G40" t="s">
        <v>22516</v>
      </c>
      <c r="H40" t="s">
        <v>22245</v>
      </c>
      <c r="I40">
        <v>26219</v>
      </c>
      <c r="J40">
        <v>28555</v>
      </c>
      <c r="K40" t="s">
        <v>127</v>
      </c>
    </row>
    <row r="41" spans="1:11">
      <c r="A41" t="s">
        <v>22533</v>
      </c>
    </row>
    <row r="42" spans="1:11">
      <c r="A42" t="s">
        <v>22539</v>
      </c>
      <c r="B42" t="s">
        <v>22533</v>
      </c>
      <c r="C42">
        <v>28605</v>
      </c>
      <c r="D42">
        <v>29357</v>
      </c>
      <c r="E42" t="s">
        <v>22250</v>
      </c>
      <c r="F42" t="s">
        <v>127</v>
      </c>
      <c r="G42" t="s">
        <v>22280</v>
      </c>
      <c r="H42" t="s">
        <v>22280</v>
      </c>
      <c r="I42">
        <v>28605</v>
      </c>
      <c r="J42">
        <v>29357</v>
      </c>
      <c r="K42" t="s">
        <v>127</v>
      </c>
    </row>
    <row r="43" spans="1:11">
      <c r="A43" t="s">
        <v>22533</v>
      </c>
    </row>
    <row r="44" spans="1:11">
      <c r="A44" t="s">
        <v>22540</v>
      </c>
      <c r="B44" t="s">
        <v>22533</v>
      </c>
      <c r="C44">
        <v>29497</v>
      </c>
      <c r="D44">
        <v>29861</v>
      </c>
      <c r="E44" t="s">
        <v>22250</v>
      </c>
      <c r="F44" t="s">
        <v>127</v>
      </c>
      <c r="G44" t="s">
        <v>22271</v>
      </c>
      <c r="H44" t="s">
        <v>22271</v>
      </c>
      <c r="I44">
        <v>29497</v>
      </c>
      <c r="J44">
        <v>29861</v>
      </c>
      <c r="K44" t="s">
        <v>127</v>
      </c>
    </row>
    <row r="45" spans="1:11">
      <c r="A45" t="s">
        <v>22533</v>
      </c>
    </row>
    <row r="46" spans="1:11">
      <c r="A46" t="s">
        <v>22541</v>
      </c>
      <c r="B46" t="s">
        <v>22542</v>
      </c>
      <c r="C46">
        <v>18</v>
      </c>
      <c r="D46">
        <v>302</v>
      </c>
      <c r="E46" t="s">
        <v>22243</v>
      </c>
      <c r="F46" t="s">
        <v>127</v>
      </c>
      <c r="G46" t="s">
        <v>22516</v>
      </c>
      <c r="H46" t="s">
        <v>22245</v>
      </c>
      <c r="I46">
        <v>302</v>
      </c>
      <c r="J46">
        <v>18</v>
      </c>
      <c r="K46" t="s">
        <v>127</v>
      </c>
    </row>
    <row r="47" spans="1:11">
      <c r="A47" t="s">
        <v>22542</v>
      </c>
    </row>
    <row r="48" spans="1:11">
      <c r="A48" t="s">
        <v>22543</v>
      </c>
      <c r="B48" t="s">
        <v>22542</v>
      </c>
      <c r="C48">
        <v>320</v>
      </c>
      <c r="D48">
        <v>1317</v>
      </c>
      <c r="E48" t="s">
        <v>22243</v>
      </c>
      <c r="F48" t="s">
        <v>127</v>
      </c>
      <c r="G48" t="s">
        <v>22271</v>
      </c>
      <c r="H48" t="s">
        <v>22271</v>
      </c>
      <c r="I48">
        <v>1317</v>
      </c>
      <c r="J48">
        <v>320</v>
      </c>
      <c r="K48" t="s">
        <v>127</v>
      </c>
    </row>
    <row r="49" spans="1:3">
      <c r="A49" t="s">
        <v>22542</v>
      </c>
    </row>
    <row r="51" spans="1:3">
      <c r="C51" t="s">
        <v>23498</v>
      </c>
    </row>
    <row r="52" spans="1:3">
      <c r="A52" s="129" t="s">
        <v>23507</v>
      </c>
      <c r="B52" s="113" t="s">
        <v>22514</v>
      </c>
      <c r="C52" s="112">
        <v>2</v>
      </c>
    </row>
    <row r="53" spans="1:3">
      <c r="A53" s="129"/>
      <c r="B53" s="113" t="s">
        <v>22517</v>
      </c>
      <c r="C53" s="112">
        <v>1</v>
      </c>
    </row>
    <row r="54" spans="1:3">
      <c r="A54" s="129"/>
      <c r="B54" s="113" t="s">
        <v>22526</v>
      </c>
      <c r="C54" s="112">
        <v>2</v>
      </c>
    </row>
    <row r="55" spans="1:3">
      <c r="A55" s="129"/>
      <c r="B55" s="113" t="s">
        <v>22538</v>
      </c>
      <c r="C55" s="112">
        <v>2</v>
      </c>
    </row>
    <row r="56" spans="1:3">
      <c r="A56" s="129"/>
      <c r="B56" s="113" t="s">
        <v>22541</v>
      </c>
      <c r="C56" s="112">
        <v>1</v>
      </c>
    </row>
  </sheetData>
  <mergeCells count="1">
    <mergeCell ref="A52:A5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7"/>
  <sheetViews>
    <sheetView topLeftCell="A12" zoomScaleSheetLayoutView="100" workbookViewId="0">
      <selection activeCell="C33" sqref="C33"/>
    </sheetView>
  </sheetViews>
  <sheetFormatPr defaultColWidth="9" defaultRowHeight="15"/>
  <cols>
    <col min="1" max="2" width="14.28515625" bestFit="1" customWidth="1"/>
    <col min="3" max="3" width="15.140625" bestFit="1" customWidth="1"/>
    <col min="4" max="4" width="6" customWidth="1"/>
    <col min="5" max="5" width="6.140625" customWidth="1"/>
    <col min="6" max="6" width="22.140625" customWidth="1"/>
    <col min="7" max="7" width="15.5703125" customWidth="1"/>
    <col min="9" max="10" width="6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22544</v>
      </c>
      <c r="B2" t="s">
        <v>22545</v>
      </c>
      <c r="C2">
        <v>174</v>
      </c>
      <c r="D2">
        <v>6973</v>
      </c>
      <c r="E2" t="s">
        <v>22243</v>
      </c>
      <c r="F2" t="s">
        <v>125</v>
      </c>
      <c r="G2" t="s">
        <v>22546</v>
      </c>
      <c r="H2" t="s">
        <v>22245</v>
      </c>
      <c r="I2">
        <v>6973</v>
      </c>
      <c r="J2">
        <v>174</v>
      </c>
      <c r="K2" t="s">
        <v>125</v>
      </c>
    </row>
    <row r="3" spans="1:11">
      <c r="A3" t="s">
        <v>22545</v>
      </c>
    </row>
    <row r="4" spans="1:11">
      <c r="A4" t="s">
        <v>22547</v>
      </c>
      <c r="B4" t="s">
        <v>22545</v>
      </c>
      <c r="C4">
        <v>7024</v>
      </c>
      <c r="D4">
        <v>8036</v>
      </c>
      <c r="E4" t="s">
        <v>22243</v>
      </c>
      <c r="F4" t="s">
        <v>125</v>
      </c>
      <c r="G4" t="s">
        <v>22280</v>
      </c>
      <c r="H4" t="s">
        <v>22280</v>
      </c>
      <c r="I4">
        <v>8036</v>
      </c>
      <c r="J4">
        <v>7024</v>
      </c>
      <c r="K4" t="s">
        <v>125</v>
      </c>
    </row>
    <row r="5" spans="1:11">
      <c r="A5" t="s">
        <v>22545</v>
      </c>
    </row>
    <row r="6" spans="1:11">
      <c r="A6" t="s">
        <v>22548</v>
      </c>
      <c r="B6" t="s">
        <v>22545</v>
      </c>
      <c r="C6">
        <v>8184</v>
      </c>
      <c r="D6">
        <v>9113</v>
      </c>
      <c r="E6" t="s">
        <v>22250</v>
      </c>
      <c r="F6" t="s">
        <v>125</v>
      </c>
      <c r="G6" t="s">
        <v>22255</v>
      </c>
      <c r="H6" t="s">
        <v>22255</v>
      </c>
      <c r="I6">
        <v>8184</v>
      </c>
      <c r="J6">
        <v>9113</v>
      </c>
      <c r="K6" t="s">
        <v>125</v>
      </c>
    </row>
    <row r="7" spans="1:11">
      <c r="A7" t="s">
        <v>22545</v>
      </c>
    </row>
    <row r="8" spans="1:11">
      <c r="A8" t="s">
        <v>22549</v>
      </c>
      <c r="B8" t="s">
        <v>22545</v>
      </c>
      <c r="C8">
        <v>10351</v>
      </c>
      <c r="D8">
        <v>11010</v>
      </c>
      <c r="E8" t="s">
        <v>22243</v>
      </c>
      <c r="F8" t="s">
        <v>125</v>
      </c>
      <c r="G8" t="s">
        <v>22257</v>
      </c>
      <c r="H8" t="s">
        <v>22257</v>
      </c>
      <c r="I8">
        <v>11010</v>
      </c>
      <c r="J8">
        <v>10351</v>
      </c>
      <c r="K8" t="s">
        <v>125</v>
      </c>
    </row>
    <row r="9" spans="1:11">
      <c r="A9" t="s">
        <v>22545</v>
      </c>
    </row>
    <row r="10" spans="1:11">
      <c r="A10" t="s">
        <v>22550</v>
      </c>
      <c r="B10" t="s">
        <v>22551</v>
      </c>
      <c r="C10">
        <v>13</v>
      </c>
      <c r="D10">
        <v>3162</v>
      </c>
      <c r="E10" t="s">
        <v>22243</v>
      </c>
      <c r="F10" t="s">
        <v>126</v>
      </c>
      <c r="G10" t="s">
        <v>22546</v>
      </c>
      <c r="H10" t="s">
        <v>22245</v>
      </c>
      <c r="I10">
        <v>3162</v>
      </c>
      <c r="J10">
        <v>13</v>
      </c>
      <c r="K10" t="s">
        <v>126</v>
      </c>
    </row>
    <row r="11" spans="1:11">
      <c r="A11" t="s">
        <v>22551</v>
      </c>
    </row>
    <row r="12" spans="1:11">
      <c r="A12" t="s">
        <v>22552</v>
      </c>
      <c r="B12" t="s">
        <v>22553</v>
      </c>
      <c r="C12">
        <v>931</v>
      </c>
      <c r="D12">
        <v>2117</v>
      </c>
      <c r="E12" t="s">
        <v>22243</v>
      </c>
      <c r="F12" t="s">
        <v>127</v>
      </c>
      <c r="G12" t="s">
        <v>22271</v>
      </c>
      <c r="H12" t="s">
        <v>22271</v>
      </c>
      <c r="I12">
        <v>2117</v>
      </c>
      <c r="J12">
        <v>931</v>
      </c>
      <c r="K12" t="s">
        <v>127</v>
      </c>
    </row>
    <row r="13" spans="1:11">
      <c r="A13" t="s">
        <v>22553</v>
      </c>
    </row>
    <row r="14" spans="1:11">
      <c r="A14" t="s">
        <v>22554</v>
      </c>
      <c r="B14" t="s">
        <v>22553</v>
      </c>
      <c r="C14">
        <v>2930</v>
      </c>
      <c r="D14">
        <v>5197</v>
      </c>
      <c r="E14" t="s">
        <v>22250</v>
      </c>
      <c r="F14" t="s">
        <v>127</v>
      </c>
      <c r="G14" t="s">
        <v>22271</v>
      </c>
      <c r="H14" t="s">
        <v>22271</v>
      </c>
      <c r="I14">
        <v>2930</v>
      </c>
      <c r="J14">
        <v>5197</v>
      </c>
      <c r="K14" t="s">
        <v>127</v>
      </c>
    </row>
    <row r="15" spans="1:11">
      <c r="A15" t="s">
        <v>22553</v>
      </c>
    </row>
    <row r="16" spans="1:11">
      <c r="A16" t="s">
        <v>22555</v>
      </c>
      <c r="B16" t="s">
        <v>22553</v>
      </c>
      <c r="C16">
        <v>7066</v>
      </c>
      <c r="D16">
        <v>7707</v>
      </c>
      <c r="E16" t="s">
        <v>22250</v>
      </c>
      <c r="F16" t="s">
        <v>127</v>
      </c>
      <c r="G16" t="s">
        <v>22271</v>
      </c>
      <c r="H16" t="s">
        <v>22271</v>
      </c>
      <c r="I16">
        <v>7066</v>
      </c>
      <c r="J16">
        <v>7707</v>
      </c>
      <c r="K16" t="s">
        <v>127</v>
      </c>
    </row>
    <row r="17" spans="1:11">
      <c r="A17" t="s">
        <v>22553</v>
      </c>
    </row>
    <row r="18" spans="1:11">
      <c r="A18" t="s">
        <v>22556</v>
      </c>
      <c r="B18" t="s">
        <v>22553</v>
      </c>
      <c r="C18">
        <v>7752</v>
      </c>
      <c r="D18">
        <v>10142</v>
      </c>
      <c r="E18" t="s">
        <v>22243</v>
      </c>
      <c r="F18" t="s">
        <v>127</v>
      </c>
      <c r="G18" t="s">
        <v>22546</v>
      </c>
      <c r="H18" t="s">
        <v>22245</v>
      </c>
      <c r="I18">
        <v>10142</v>
      </c>
      <c r="J18">
        <v>7752</v>
      </c>
      <c r="K18" t="s">
        <v>127</v>
      </c>
    </row>
    <row r="19" spans="1:11">
      <c r="A19" t="s">
        <v>22553</v>
      </c>
    </row>
    <row r="20" spans="1:11">
      <c r="A20" t="s">
        <v>22557</v>
      </c>
      <c r="B20" t="s">
        <v>22558</v>
      </c>
      <c r="C20">
        <v>33693</v>
      </c>
      <c r="D20">
        <v>34311</v>
      </c>
      <c r="E20" t="s">
        <v>22250</v>
      </c>
      <c r="F20" t="s">
        <v>127</v>
      </c>
      <c r="G20" t="s">
        <v>22271</v>
      </c>
      <c r="H20" t="s">
        <v>22271</v>
      </c>
      <c r="I20">
        <v>33693</v>
      </c>
      <c r="J20">
        <v>34311</v>
      </c>
      <c r="K20" t="s">
        <v>127</v>
      </c>
    </row>
    <row r="21" spans="1:11">
      <c r="A21" t="s">
        <v>22558</v>
      </c>
    </row>
    <row r="22" spans="1:11">
      <c r="A22" t="s">
        <v>22559</v>
      </c>
      <c r="B22" t="s">
        <v>22558</v>
      </c>
      <c r="C22">
        <v>34864</v>
      </c>
      <c r="D22">
        <v>37068</v>
      </c>
      <c r="E22" t="s">
        <v>22250</v>
      </c>
      <c r="F22" t="s">
        <v>127</v>
      </c>
      <c r="G22" t="s">
        <v>22257</v>
      </c>
      <c r="H22" t="s">
        <v>22257</v>
      </c>
      <c r="I22">
        <v>34864</v>
      </c>
      <c r="J22">
        <v>37068</v>
      </c>
      <c r="K22" t="s">
        <v>127</v>
      </c>
    </row>
    <row r="23" spans="1:11">
      <c r="A23" t="s">
        <v>22558</v>
      </c>
    </row>
    <row r="24" spans="1:11">
      <c r="A24" t="s">
        <v>22560</v>
      </c>
      <c r="B24" t="s">
        <v>22558</v>
      </c>
      <c r="C24">
        <v>38146</v>
      </c>
      <c r="D24">
        <v>38859</v>
      </c>
      <c r="E24" t="s">
        <v>22243</v>
      </c>
      <c r="F24" t="s">
        <v>127</v>
      </c>
      <c r="G24" t="s">
        <v>22255</v>
      </c>
      <c r="H24" t="s">
        <v>22255</v>
      </c>
      <c r="I24">
        <v>38859</v>
      </c>
      <c r="J24">
        <v>38146</v>
      </c>
      <c r="K24" t="s">
        <v>127</v>
      </c>
    </row>
    <row r="25" spans="1:11">
      <c r="A25" t="s">
        <v>22558</v>
      </c>
    </row>
    <row r="26" spans="1:11">
      <c r="A26" t="s">
        <v>22561</v>
      </c>
      <c r="B26" t="s">
        <v>22558</v>
      </c>
      <c r="C26">
        <v>38924</v>
      </c>
      <c r="D26">
        <v>40655</v>
      </c>
      <c r="E26" t="s">
        <v>22250</v>
      </c>
      <c r="F26" t="s">
        <v>127</v>
      </c>
      <c r="G26" t="s">
        <v>22280</v>
      </c>
      <c r="H26" t="s">
        <v>22280</v>
      </c>
      <c r="I26">
        <v>38924</v>
      </c>
      <c r="J26">
        <v>40655</v>
      </c>
      <c r="K26" t="s">
        <v>127</v>
      </c>
    </row>
    <row r="27" spans="1:11">
      <c r="A27" t="s">
        <v>22558</v>
      </c>
    </row>
    <row r="28" spans="1:11">
      <c r="A28" t="s">
        <v>22562</v>
      </c>
      <c r="B28" t="s">
        <v>22558</v>
      </c>
      <c r="C28">
        <v>40664</v>
      </c>
      <c r="D28">
        <v>41221</v>
      </c>
      <c r="E28" t="s">
        <v>22250</v>
      </c>
      <c r="F28" t="s">
        <v>127</v>
      </c>
      <c r="G28" t="s">
        <v>22271</v>
      </c>
      <c r="H28" t="s">
        <v>22271</v>
      </c>
      <c r="I28">
        <v>40664</v>
      </c>
      <c r="J28">
        <v>41221</v>
      </c>
      <c r="K28" t="s">
        <v>127</v>
      </c>
    </row>
    <row r="29" spans="1:11">
      <c r="A29" t="s">
        <v>22558</v>
      </c>
    </row>
    <row r="30" spans="1:11">
      <c r="A30" t="s">
        <v>22563</v>
      </c>
      <c r="B30" t="s">
        <v>22558</v>
      </c>
      <c r="C30">
        <v>41482</v>
      </c>
      <c r="D30">
        <v>45048</v>
      </c>
      <c r="E30" t="s">
        <v>22250</v>
      </c>
      <c r="F30" t="s">
        <v>127</v>
      </c>
      <c r="G30" t="s">
        <v>22546</v>
      </c>
      <c r="H30" t="s">
        <v>22245</v>
      </c>
      <c r="I30">
        <v>41482</v>
      </c>
      <c r="J30">
        <v>45048</v>
      </c>
      <c r="K30" t="s">
        <v>127</v>
      </c>
    </row>
    <row r="31" spans="1:11">
      <c r="A31" t="s">
        <v>22558</v>
      </c>
    </row>
    <row r="33" spans="1:3">
      <c r="C33" t="s">
        <v>23498</v>
      </c>
    </row>
    <row r="34" spans="1:3">
      <c r="A34" s="129" t="s">
        <v>23508</v>
      </c>
      <c r="B34" s="113" t="s">
        <v>22544</v>
      </c>
      <c r="C34" s="112">
        <v>2</v>
      </c>
    </row>
    <row r="35" spans="1:3">
      <c r="A35" s="129"/>
      <c r="B35" s="113" t="s">
        <v>22550</v>
      </c>
      <c r="C35" s="112">
        <v>3</v>
      </c>
    </row>
    <row r="36" spans="1:3">
      <c r="A36" s="129"/>
      <c r="B36" s="113" t="s">
        <v>22556</v>
      </c>
      <c r="C36" s="112">
        <v>2</v>
      </c>
    </row>
    <row r="37" spans="1:3">
      <c r="A37" s="129"/>
      <c r="B37" s="113" t="s">
        <v>22563</v>
      </c>
      <c r="C37" s="112">
        <v>1</v>
      </c>
    </row>
  </sheetData>
  <mergeCells count="1">
    <mergeCell ref="A34:A3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9"/>
  <sheetViews>
    <sheetView topLeftCell="A26" zoomScaleSheetLayoutView="100" workbookViewId="0">
      <selection activeCell="F35" sqref="F35"/>
    </sheetView>
  </sheetViews>
  <sheetFormatPr defaultColWidth="9" defaultRowHeight="15"/>
  <cols>
    <col min="1" max="1" width="14.28515625" customWidth="1"/>
    <col min="2" max="2" width="14.28515625" bestFit="1" customWidth="1"/>
    <col min="3" max="3" width="15.140625" bestFit="1" customWidth="1"/>
    <col min="4" max="4" width="6" customWidth="1"/>
    <col min="5" max="5" width="6.140625" customWidth="1"/>
    <col min="6" max="6" width="22.140625" customWidth="1"/>
    <col min="7" max="7" width="15.5703125" customWidth="1"/>
    <col min="8" max="8" width="11.5703125" customWidth="1"/>
    <col min="9" max="10" width="6" customWidth="1"/>
    <col min="11" max="11" width="22.140625" customWidth="1"/>
  </cols>
  <sheetData>
    <row r="1" spans="1:11">
      <c r="A1" t="s">
        <v>22230</v>
      </c>
      <c r="B1" t="s">
        <v>22231</v>
      </c>
      <c r="C1" t="s">
        <v>22232</v>
      </c>
      <c r="D1" t="s">
        <v>22233</v>
      </c>
      <c r="E1" t="s">
        <v>22234</v>
      </c>
      <c r="F1" t="s">
        <v>22235</v>
      </c>
      <c r="G1" t="s">
        <v>22236</v>
      </c>
      <c r="H1" t="s">
        <v>22237</v>
      </c>
      <c r="I1" t="s">
        <v>22238</v>
      </c>
      <c r="J1" t="s">
        <v>22239</v>
      </c>
      <c r="K1" t="s">
        <v>22240</v>
      </c>
    </row>
    <row r="2" spans="1:11">
      <c r="A2" t="s">
        <v>22564</v>
      </c>
      <c r="B2" t="s">
        <v>22565</v>
      </c>
      <c r="C2">
        <v>40</v>
      </c>
      <c r="D2">
        <v>844</v>
      </c>
      <c r="E2" t="s">
        <v>22243</v>
      </c>
      <c r="F2" t="s">
        <v>125</v>
      </c>
      <c r="G2" t="s">
        <v>22280</v>
      </c>
      <c r="H2" t="s">
        <v>22280</v>
      </c>
      <c r="I2">
        <v>844</v>
      </c>
      <c r="J2">
        <v>40</v>
      </c>
      <c r="K2" t="s">
        <v>125</v>
      </c>
    </row>
    <row r="3" spans="1:11">
      <c r="A3" t="s">
        <v>22565</v>
      </c>
    </row>
    <row r="4" spans="1:11">
      <c r="A4" t="s">
        <v>22566</v>
      </c>
      <c r="B4" t="s">
        <v>22565</v>
      </c>
      <c r="C4">
        <v>914</v>
      </c>
      <c r="D4">
        <v>3534</v>
      </c>
      <c r="E4" t="s">
        <v>22243</v>
      </c>
      <c r="F4" t="s">
        <v>125</v>
      </c>
      <c r="G4" t="s">
        <v>22255</v>
      </c>
      <c r="H4" t="s">
        <v>22255</v>
      </c>
      <c r="I4">
        <v>3534</v>
      </c>
      <c r="J4">
        <v>914</v>
      </c>
      <c r="K4" t="s">
        <v>125</v>
      </c>
    </row>
    <row r="5" spans="1:11">
      <c r="A5" t="s">
        <v>22565</v>
      </c>
    </row>
    <row r="6" spans="1:11">
      <c r="A6" t="s">
        <v>22567</v>
      </c>
      <c r="B6" t="s">
        <v>22565</v>
      </c>
      <c r="C6">
        <v>3790</v>
      </c>
      <c r="D6">
        <v>4891</v>
      </c>
      <c r="E6" t="s">
        <v>22250</v>
      </c>
      <c r="F6" t="s">
        <v>125</v>
      </c>
      <c r="G6" t="s">
        <v>22568</v>
      </c>
      <c r="H6" t="s">
        <v>22245</v>
      </c>
      <c r="I6">
        <v>3790</v>
      </c>
      <c r="J6">
        <v>4891</v>
      </c>
      <c r="K6" t="s">
        <v>125</v>
      </c>
    </row>
    <row r="7" spans="1:11">
      <c r="A7" t="s">
        <v>22565</v>
      </c>
    </row>
    <row r="8" spans="1:11">
      <c r="A8" t="s">
        <v>22569</v>
      </c>
      <c r="B8" t="s">
        <v>22565</v>
      </c>
      <c r="C8">
        <v>5065</v>
      </c>
      <c r="D8">
        <v>8458</v>
      </c>
      <c r="E8" t="s">
        <v>22243</v>
      </c>
      <c r="F8" t="s">
        <v>125</v>
      </c>
      <c r="G8" t="s">
        <v>22257</v>
      </c>
      <c r="H8" t="s">
        <v>22257</v>
      </c>
      <c r="I8">
        <v>8458</v>
      </c>
      <c r="J8">
        <v>5065</v>
      </c>
      <c r="K8" t="s">
        <v>125</v>
      </c>
    </row>
    <row r="9" spans="1:11">
      <c r="A9" t="s">
        <v>22565</v>
      </c>
    </row>
    <row r="10" spans="1:11">
      <c r="A10" t="s">
        <v>22570</v>
      </c>
      <c r="B10" t="s">
        <v>22571</v>
      </c>
      <c r="C10">
        <v>1846</v>
      </c>
      <c r="D10">
        <v>5598</v>
      </c>
      <c r="E10" t="s">
        <v>22250</v>
      </c>
      <c r="F10" t="s">
        <v>126</v>
      </c>
      <c r="G10" t="s">
        <v>22271</v>
      </c>
      <c r="H10" t="s">
        <v>22271</v>
      </c>
      <c r="I10">
        <v>1846</v>
      </c>
      <c r="J10">
        <v>5598</v>
      </c>
      <c r="K10" t="s">
        <v>126</v>
      </c>
    </row>
    <row r="11" spans="1:11">
      <c r="A11" t="s">
        <v>22571</v>
      </c>
    </row>
    <row r="12" spans="1:11">
      <c r="A12" t="s">
        <v>22572</v>
      </c>
      <c r="B12" t="s">
        <v>22571</v>
      </c>
      <c r="C12">
        <v>5646</v>
      </c>
      <c r="D12">
        <v>6848</v>
      </c>
      <c r="E12" t="s">
        <v>22250</v>
      </c>
      <c r="F12" t="s">
        <v>126</v>
      </c>
      <c r="G12" t="s">
        <v>22271</v>
      </c>
      <c r="H12" t="s">
        <v>22271</v>
      </c>
      <c r="I12">
        <v>5646</v>
      </c>
      <c r="J12">
        <v>6848</v>
      </c>
      <c r="K12" t="s">
        <v>126</v>
      </c>
    </row>
    <row r="13" spans="1:11">
      <c r="A13" t="s">
        <v>22571</v>
      </c>
    </row>
    <row r="14" spans="1:11">
      <c r="A14" t="s">
        <v>22573</v>
      </c>
      <c r="B14" t="s">
        <v>22571</v>
      </c>
      <c r="C14">
        <v>7086</v>
      </c>
      <c r="D14">
        <v>7673</v>
      </c>
      <c r="E14" t="s">
        <v>22250</v>
      </c>
      <c r="F14" t="s">
        <v>126</v>
      </c>
      <c r="G14" t="s">
        <v>22568</v>
      </c>
      <c r="H14" t="s">
        <v>22245</v>
      </c>
      <c r="I14">
        <v>7086</v>
      </c>
      <c r="J14">
        <v>7673</v>
      </c>
      <c r="K14" t="s">
        <v>126</v>
      </c>
    </row>
    <row r="15" spans="1:11">
      <c r="A15" t="s">
        <v>22571</v>
      </c>
    </row>
    <row r="16" spans="1:11">
      <c r="A16" t="s">
        <v>22574</v>
      </c>
      <c r="B16" t="s">
        <v>22571</v>
      </c>
      <c r="C16">
        <v>7837</v>
      </c>
      <c r="D16">
        <v>8183</v>
      </c>
      <c r="E16" t="s">
        <v>22250</v>
      </c>
      <c r="F16" t="s">
        <v>126</v>
      </c>
      <c r="G16" t="s">
        <v>22271</v>
      </c>
      <c r="H16" t="s">
        <v>22271</v>
      </c>
      <c r="I16">
        <v>7837</v>
      </c>
      <c r="J16">
        <v>8183</v>
      </c>
      <c r="K16" t="s">
        <v>126</v>
      </c>
    </row>
    <row r="17" spans="1:11">
      <c r="A17" t="s">
        <v>22571</v>
      </c>
    </row>
    <row r="18" spans="1:11">
      <c r="A18" t="s">
        <v>22575</v>
      </c>
      <c r="B18" t="s">
        <v>22576</v>
      </c>
      <c r="C18">
        <v>18121</v>
      </c>
      <c r="D18">
        <v>19323</v>
      </c>
      <c r="E18" t="s">
        <v>22243</v>
      </c>
      <c r="F18" t="s">
        <v>127</v>
      </c>
      <c r="G18" t="s">
        <v>22271</v>
      </c>
      <c r="H18" t="s">
        <v>22271</v>
      </c>
      <c r="I18">
        <v>19323</v>
      </c>
      <c r="J18">
        <v>18121</v>
      </c>
      <c r="K18" t="s">
        <v>127</v>
      </c>
    </row>
    <row r="19" spans="1:11">
      <c r="A19" t="s">
        <v>22576</v>
      </c>
    </row>
    <row r="20" spans="1:11">
      <c r="A20" t="s">
        <v>22577</v>
      </c>
      <c r="B20" t="s">
        <v>22576</v>
      </c>
      <c r="C20">
        <v>19903</v>
      </c>
      <c r="D20">
        <v>20214</v>
      </c>
      <c r="E20" t="s">
        <v>22243</v>
      </c>
      <c r="F20" t="s">
        <v>127</v>
      </c>
      <c r="G20" t="s">
        <v>22271</v>
      </c>
      <c r="H20" t="s">
        <v>22271</v>
      </c>
      <c r="I20">
        <v>20214</v>
      </c>
      <c r="J20">
        <v>19903</v>
      </c>
      <c r="K20" t="s">
        <v>127</v>
      </c>
    </row>
    <row r="21" spans="1:11">
      <c r="A21" t="s">
        <v>22576</v>
      </c>
    </row>
    <row r="22" spans="1:11">
      <c r="A22" t="s">
        <v>22578</v>
      </c>
      <c r="B22" t="s">
        <v>22576</v>
      </c>
      <c r="C22">
        <v>20505</v>
      </c>
      <c r="D22">
        <v>22553</v>
      </c>
      <c r="E22" t="s">
        <v>22243</v>
      </c>
      <c r="F22" t="s">
        <v>127</v>
      </c>
      <c r="G22" t="s">
        <v>22271</v>
      </c>
      <c r="H22" t="s">
        <v>22271</v>
      </c>
      <c r="I22">
        <v>22553</v>
      </c>
      <c r="J22">
        <v>20505</v>
      </c>
      <c r="K22" t="s">
        <v>127</v>
      </c>
    </row>
    <row r="23" spans="1:11">
      <c r="A23" t="s">
        <v>22576</v>
      </c>
    </row>
    <row r="24" spans="1:11">
      <c r="A24" t="s">
        <v>22579</v>
      </c>
      <c r="B24" t="s">
        <v>22576</v>
      </c>
      <c r="C24">
        <v>22588</v>
      </c>
      <c r="D24">
        <v>24192</v>
      </c>
      <c r="E24" t="s">
        <v>22243</v>
      </c>
      <c r="F24" t="s">
        <v>127</v>
      </c>
      <c r="G24" t="s">
        <v>22280</v>
      </c>
      <c r="H24" t="s">
        <v>22280</v>
      </c>
      <c r="I24">
        <v>24192</v>
      </c>
      <c r="J24">
        <v>22588</v>
      </c>
      <c r="K24" t="s">
        <v>127</v>
      </c>
    </row>
    <row r="25" spans="1:11">
      <c r="A25" t="s">
        <v>22576</v>
      </c>
    </row>
    <row r="26" spans="1:11">
      <c r="A26" t="s">
        <v>22580</v>
      </c>
      <c r="B26" t="s">
        <v>22576</v>
      </c>
      <c r="C26">
        <v>24262</v>
      </c>
      <c r="D26">
        <v>25609</v>
      </c>
      <c r="E26" t="s">
        <v>22243</v>
      </c>
      <c r="F26" t="s">
        <v>127</v>
      </c>
      <c r="G26" t="s">
        <v>22255</v>
      </c>
      <c r="H26" t="s">
        <v>22255</v>
      </c>
      <c r="I26">
        <v>25609</v>
      </c>
      <c r="J26">
        <v>24262</v>
      </c>
      <c r="K26" t="s">
        <v>127</v>
      </c>
    </row>
    <row r="27" spans="1:11">
      <c r="A27" t="s">
        <v>22576</v>
      </c>
    </row>
    <row r="28" spans="1:11">
      <c r="A28" t="s">
        <v>22581</v>
      </c>
      <c r="B28" t="s">
        <v>22576</v>
      </c>
      <c r="C28">
        <v>25701</v>
      </c>
      <c r="D28">
        <v>26615</v>
      </c>
      <c r="E28" t="s">
        <v>22250</v>
      </c>
      <c r="F28" t="s">
        <v>127</v>
      </c>
      <c r="G28" t="s">
        <v>22568</v>
      </c>
      <c r="H28" t="s">
        <v>22245</v>
      </c>
      <c r="I28">
        <v>25701</v>
      </c>
      <c r="J28">
        <v>26615</v>
      </c>
      <c r="K28" t="s">
        <v>127</v>
      </c>
    </row>
    <row r="29" spans="1:11">
      <c r="A29" t="s">
        <v>22576</v>
      </c>
    </row>
    <row r="30" spans="1:11">
      <c r="A30" t="s">
        <v>22582</v>
      </c>
      <c r="B30" t="s">
        <v>22576</v>
      </c>
      <c r="C30">
        <v>27171</v>
      </c>
      <c r="D30">
        <v>30534</v>
      </c>
      <c r="E30" t="s">
        <v>22243</v>
      </c>
      <c r="F30" t="s">
        <v>127</v>
      </c>
      <c r="G30" t="s">
        <v>22257</v>
      </c>
      <c r="H30" t="s">
        <v>22257</v>
      </c>
      <c r="I30">
        <v>30534</v>
      </c>
      <c r="J30">
        <v>27171</v>
      </c>
      <c r="K30" t="s">
        <v>127</v>
      </c>
    </row>
    <row r="31" spans="1:11">
      <c r="A31" t="s">
        <v>22576</v>
      </c>
    </row>
    <row r="32" spans="1:11">
      <c r="A32" t="s">
        <v>22583</v>
      </c>
      <c r="B32" t="s">
        <v>22576</v>
      </c>
      <c r="C32">
        <v>30798</v>
      </c>
      <c r="D32">
        <v>31790</v>
      </c>
      <c r="E32" t="s">
        <v>22250</v>
      </c>
      <c r="F32" t="s">
        <v>127</v>
      </c>
      <c r="G32" t="s">
        <v>22271</v>
      </c>
      <c r="H32" t="s">
        <v>22271</v>
      </c>
      <c r="I32">
        <v>30798</v>
      </c>
      <c r="J32">
        <v>31790</v>
      </c>
      <c r="K32" t="s">
        <v>127</v>
      </c>
    </row>
    <row r="33" spans="1:11">
      <c r="A33" t="s">
        <v>22576</v>
      </c>
    </row>
    <row r="34" spans="1:11">
      <c r="A34" t="s">
        <v>22584</v>
      </c>
      <c r="B34" t="s">
        <v>22576</v>
      </c>
      <c r="C34">
        <v>31874</v>
      </c>
      <c r="D34">
        <v>34368</v>
      </c>
      <c r="E34" t="s">
        <v>22243</v>
      </c>
      <c r="F34" t="s">
        <v>127</v>
      </c>
      <c r="G34" t="s">
        <v>22271</v>
      </c>
      <c r="H34" t="s">
        <v>22271</v>
      </c>
      <c r="I34">
        <v>34368</v>
      </c>
      <c r="J34">
        <v>31874</v>
      </c>
      <c r="K34" t="s">
        <v>127</v>
      </c>
    </row>
    <row r="35" spans="1:11">
      <c r="A35" t="s">
        <v>22576</v>
      </c>
    </row>
    <row r="36" spans="1:11">
      <c r="A36" t="s">
        <v>22585</v>
      </c>
      <c r="B36" t="s">
        <v>22576</v>
      </c>
      <c r="C36">
        <v>34474</v>
      </c>
      <c r="D36">
        <v>35400</v>
      </c>
      <c r="E36" t="s">
        <v>22243</v>
      </c>
      <c r="F36" t="s">
        <v>127</v>
      </c>
      <c r="G36" t="s">
        <v>22271</v>
      </c>
      <c r="H36" t="s">
        <v>22271</v>
      </c>
      <c r="I36">
        <v>35400</v>
      </c>
      <c r="J36">
        <v>34474</v>
      </c>
      <c r="K36" t="s">
        <v>127</v>
      </c>
    </row>
    <row r="37" spans="1:11">
      <c r="A37" t="s">
        <v>22576</v>
      </c>
    </row>
    <row r="38" spans="1:11">
      <c r="A38" t="s">
        <v>22586</v>
      </c>
      <c r="B38" t="s">
        <v>22576</v>
      </c>
      <c r="C38">
        <v>35564</v>
      </c>
      <c r="D38">
        <v>36349</v>
      </c>
      <c r="E38" t="s">
        <v>22250</v>
      </c>
      <c r="F38" t="s">
        <v>127</v>
      </c>
      <c r="G38" t="s">
        <v>22271</v>
      </c>
      <c r="H38" t="s">
        <v>22271</v>
      </c>
      <c r="I38">
        <v>35564</v>
      </c>
      <c r="J38">
        <v>36349</v>
      </c>
      <c r="K38" t="s">
        <v>127</v>
      </c>
    </row>
    <row r="39" spans="1:11">
      <c r="A39" t="s">
        <v>22576</v>
      </c>
    </row>
    <row r="40" spans="1:11">
      <c r="A40" t="s">
        <v>22587</v>
      </c>
      <c r="B40" t="s">
        <v>22588</v>
      </c>
      <c r="C40">
        <v>427</v>
      </c>
      <c r="D40">
        <v>1497</v>
      </c>
      <c r="E40" t="s">
        <v>22243</v>
      </c>
      <c r="F40" t="s">
        <v>127</v>
      </c>
      <c r="G40" t="s">
        <v>22568</v>
      </c>
      <c r="H40" t="s">
        <v>22245</v>
      </c>
      <c r="I40">
        <v>1497</v>
      </c>
      <c r="J40">
        <v>427</v>
      </c>
      <c r="K40" t="s">
        <v>127</v>
      </c>
    </row>
    <row r="41" spans="1:11">
      <c r="A41" t="s">
        <v>22588</v>
      </c>
    </row>
    <row r="42" spans="1:11">
      <c r="A42" t="s">
        <v>22589</v>
      </c>
      <c r="B42" t="s">
        <v>22588</v>
      </c>
      <c r="C42">
        <v>1550</v>
      </c>
      <c r="D42">
        <v>1963</v>
      </c>
      <c r="E42" t="s">
        <v>22243</v>
      </c>
      <c r="F42" t="s">
        <v>127</v>
      </c>
      <c r="G42" t="s">
        <v>22271</v>
      </c>
      <c r="H42" t="s">
        <v>22271</v>
      </c>
      <c r="I42">
        <v>1963</v>
      </c>
      <c r="J42">
        <v>1550</v>
      </c>
      <c r="K42" t="s">
        <v>127</v>
      </c>
    </row>
    <row r="43" spans="1:11">
      <c r="A43" t="s">
        <v>22588</v>
      </c>
    </row>
    <row r="45" spans="1:11">
      <c r="C45" t="s">
        <v>23498</v>
      </c>
    </row>
    <row r="46" spans="1:11">
      <c r="A46" s="129" t="s">
        <v>23509</v>
      </c>
      <c r="B46" s="113" t="s">
        <v>22567</v>
      </c>
      <c r="C46" s="112">
        <v>2</v>
      </c>
    </row>
    <row r="47" spans="1:11">
      <c r="A47" s="129"/>
      <c r="B47" s="113" t="s">
        <v>22573</v>
      </c>
      <c r="C47" s="112">
        <v>1</v>
      </c>
    </row>
    <row r="48" spans="1:11">
      <c r="A48" s="129"/>
      <c r="B48" s="113" t="s">
        <v>22581</v>
      </c>
      <c r="C48" s="112">
        <v>2</v>
      </c>
    </row>
    <row r="49" spans="1:3">
      <c r="A49" s="129"/>
      <c r="B49" s="113" t="s">
        <v>22587</v>
      </c>
      <c r="C49" s="112">
        <v>2</v>
      </c>
    </row>
  </sheetData>
  <mergeCells count="1">
    <mergeCell ref="A46:A4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7"/>
  <sheetViews>
    <sheetView topLeftCell="A5" zoomScaleSheetLayoutView="100" workbookViewId="0">
      <selection activeCell="G33" sqref="G33"/>
    </sheetView>
  </sheetViews>
  <sheetFormatPr defaultColWidth="9" defaultRowHeight="15"/>
  <cols>
    <col min="2" max="2" width="6.5703125" customWidth="1"/>
    <col min="3" max="3" width="13.7109375" customWidth="1"/>
    <col min="4" max="4" width="37.57031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t="s">
        <v>22591</v>
      </c>
      <c r="B2" s="25">
        <v>4</v>
      </c>
      <c r="C2" s="10" t="s">
        <v>22592</v>
      </c>
      <c r="D2" s="7" t="s">
        <v>22593</v>
      </c>
    </row>
    <row r="3" spans="1:4">
      <c r="A3" s="25" t="s">
        <v>22594</v>
      </c>
      <c r="C3" s="10" t="s">
        <v>22595</v>
      </c>
      <c r="D3" s="10" t="s">
        <v>22596</v>
      </c>
    </row>
    <row r="4" spans="1:4">
      <c r="A4" s="25" t="s">
        <v>22594</v>
      </c>
      <c r="B4" s="25"/>
      <c r="C4" s="10" t="s">
        <v>22597</v>
      </c>
      <c r="D4" s="10" t="s">
        <v>22598</v>
      </c>
    </row>
    <row r="5" spans="1:4">
      <c r="A5" t="s">
        <v>22599</v>
      </c>
      <c r="B5" s="25"/>
      <c r="C5" s="10" t="s">
        <v>22600</v>
      </c>
      <c r="D5" s="10" t="s">
        <v>22601</v>
      </c>
    </row>
    <row r="6" spans="1:4">
      <c r="A6" s="26" t="s">
        <v>22602</v>
      </c>
      <c r="B6" s="25">
        <v>1</v>
      </c>
      <c r="C6" s="10" t="s">
        <v>22603</v>
      </c>
      <c r="D6" s="10" t="s">
        <v>22604</v>
      </c>
    </row>
    <row r="7" spans="1:4">
      <c r="A7" s="26" t="s">
        <v>22605</v>
      </c>
      <c r="B7" s="25">
        <v>1</v>
      </c>
      <c r="C7" s="10" t="s">
        <v>22606</v>
      </c>
      <c r="D7" s="10" t="s">
        <v>22607</v>
      </c>
    </row>
    <row r="8" spans="1:4">
      <c r="A8" s="26" t="s">
        <v>22608</v>
      </c>
      <c r="B8" s="25">
        <v>1</v>
      </c>
      <c r="C8" s="10" t="s">
        <v>22609</v>
      </c>
      <c r="D8" s="10" t="s">
        <v>22610</v>
      </c>
    </row>
    <row r="9" spans="1:4">
      <c r="A9" s="26" t="s">
        <v>22611</v>
      </c>
      <c r="B9" s="25">
        <v>1</v>
      </c>
      <c r="C9" s="10" t="s">
        <v>22612</v>
      </c>
      <c r="D9" s="10" t="s">
        <v>22613</v>
      </c>
    </row>
    <row r="10" spans="1:4">
      <c r="A10" s="26" t="s">
        <v>22614</v>
      </c>
      <c r="B10" s="25">
        <v>1</v>
      </c>
      <c r="C10" s="10" t="s">
        <v>22615</v>
      </c>
      <c r="D10" s="10" t="s">
        <v>22616</v>
      </c>
    </row>
    <row r="11" spans="1:4">
      <c r="A11" s="26" t="s">
        <v>22617</v>
      </c>
      <c r="B11" s="25">
        <v>1</v>
      </c>
      <c r="C11" s="10" t="s">
        <v>22618</v>
      </c>
      <c r="D11" s="10" t="s">
        <v>22619</v>
      </c>
    </row>
    <row r="12" spans="1:4">
      <c r="A12" s="26" t="s">
        <v>22620</v>
      </c>
      <c r="B12" s="25">
        <v>1</v>
      </c>
      <c r="C12" s="10" t="s">
        <v>22621</v>
      </c>
      <c r="D12" s="10" t="s">
        <v>22622</v>
      </c>
    </row>
    <row r="13" spans="1:4">
      <c r="A13" s="26" t="s">
        <v>22623</v>
      </c>
      <c r="B13" s="25">
        <v>1</v>
      </c>
      <c r="C13" s="7" t="s">
        <v>22624</v>
      </c>
      <c r="D13" s="7" t="s">
        <v>22625</v>
      </c>
    </row>
    <row r="14" spans="1:4">
      <c r="A14" s="26" t="s">
        <v>22626</v>
      </c>
      <c r="B14" s="25">
        <v>1</v>
      </c>
      <c r="C14" s="10" t="s">
        <v>22627</v>
      </c>
      <c r="D14" s="10" t="s">
        <v>22628</v>
      </c>
    </row>
    <row r="15" spans="1:4">
      <c r="A15" s="25" t="s">
        <v>22629</v>
      </c>
      <c r="B15" s="25">
        <v>1</v>
      </c>
      <c r="C15" s="10" t="s">
        <v>22630</v>
      </c>
      <c r="D15" s="7" t="s">
        <v>22631</v>
      </c>
    </row>
    <row r="16" spans="1:4">
      <c r="A16" s="26" t="s">
        <v>22632</v>
      </c>
      <c r="B16" s="25">
        <v>4</v>
      </c>
      <c r="C16" s="7" t="s">
        <v>22633</v>
      </c>
      <c r="D16" s="7" t="s">
        <v>22634</v>
      </c>
    </row>
    <row r="17" spans="1:4">
      <c r="C17" s="10" t="s">
        <v>22635</v>
      </c>
      <c r="D17" s="7" t="s">
        <v>22636</v>
      </c>
    </row>
    <row r="18" spans="1:4">
      <c r="C18" s="10" t="s">
        <v>22637</v>
      </c>
      <c r="D18" s="7" t="s">
        <v>22638</v>
      </c>
    </row>
    <row r="19" spans="1:4">
      <c r="C19" s="10" t="s">
        <v>22639</v>
      </c>
      <c r="D19" s="7" t="s">
        <v>22640</v>
      </c>
    </row>
    <row r="20" spans="1:4">
      <c r="A20" s="25" t="s">
        <v>22641</v>
      </c>
      <c r="B20" s="25">
        <v>0</v>
      </c>
      <c r="C20" s="25" t="s">
        <v>22642</v>
      </c>
      <c r="D20" s="25" t="s">
        <v>22642</v>
      </c>
    </row>
    <row r="21" spans="1:4">
      <c r="A21" s="26" t="s">
        <v>22643</v>
      </c>
      <c r="B21" s="25">
        <v>0</v>
      </c>
      <c r="C21" s="7" t="s">
        <v>22642</v>
      </c>
      <c r="D21" s="7" t="s">
        <v>22642</v>
      </c>
    </row>
    <row r="22" spans="1:4">
      <c r="A22" s="26" t="s">
        <v>22644</v>
      </c>
      <c r="B22" s="25">
        <v>1</v>
      </c>
      <c r="C22" s="10" t="s">
        <v>22645</v>
      </c>
      <c r="D22" s="7" t="s">
        <v>22646</v>
      </c>
    </row>
    <row r="23" spans="1:4">
      <c r="A23" s="26" t="s">
        <v>22647</v>
      </c>
      <c r="B23" s="25">
        <v>4</v>
      </c>
      <c r="C23" s="7" t="s">
        <v>22648</v>
      </c>
      <c r="D23" s="7" t="s">
        <v>22649</v>
      </c>
    </row>
    <row r="24" spans="1:4">
      <c r="C24" s="10" t="s">
        <v>22650</v>
      </c>
      <c r="D24" s="7" t="s">
        <v>22651</v>
      </c>
    </row>
    <row r="25" spans="1:4">
      <c r="C25" s="10" t="s">
        <v>22652</v>
      </c>
      <c r="D25" s="7" t="s">
        <v>22653</v>
      </c>
    </row>
    <row r="26" spans="1:4">
      <c r="C26" s="10" t="s">
        <v>22654</v>
      </c>
      <c r="D26" s="7" t="s">
        <v>22655</v>
      </c>
    </row>
    <row r="27" spans="1:4">
      <c r="A27" s="26" t="s">
        <v>22656</v>
      </c>
      <c r="B27" s="25">
        <v>0</v>
      </c>
      <c r="C27" s="25" t="s">
        <v>22642</v>
      </c>
      <c r="D27" s="25" t="s">
        <v>22642</v>
      </c>
    </row>
    <row r="28" spans="1:4">
      <c r="A28" s="26" t="s">
        <v>22657</v>
      </c>
      <c r="B28" s="25">
        <v>0</v>
      </c>
      <c r="C28" s="25" t="s">
        <v>22642</v>
      </c>
      <c r="D28" s="7" t="s">
        <v>22642</v>
      </c>
    </row>
    <row r="29" spans="1:4">
      <c r="A29" s="25" t="s">
        <v>22658</v>
      </c>
      <c r="B29" s="25">
        <v>1</v>
      </c>
      <c r="C29" s="10" t="s">
        <v>22659</v>
      </c>
      <c r="D29" s="7" t="s">
        <v>22660</v>
      </c>
    </row>
    <row r="30" spans="1:4">
      <c r="A30" s="25" t="s">
        <v>22661</v>
      </c>
      <c r="B30" s="25">
        <v>2</v>
      </c>
      <c r="C30" s="7" t="s">
        <v>22662</v>
      </c>
      <c r="D30" s="7" t="s">
        <v>22663</v>
      </c>
    </row>
    <row r="31" spans="1:4">
      <c r="A31" s="25"/>
      <c r="B31" s="25"/>
      <c r="C31" s="7" t="s">
        <v>22664</v>
      </c>
      <c r="D31" s="7" t="s">
        <v>22665</v>
      </c>
    </row>
    <row r="32" spans="1:4">
      <c r="A32" s="7" t="s">
        <v>22666</v>
      </c>
      <c r="B32" s="25">
        <v>1</v>
      </c>
      <c r="C32" s="10" t="s">
        <v>22667</v>
      </c>
      <c r="D32" s="7" t="s">
        <v>22668</v>
      </c>
    </row>
    <row r="33" spans="1:4">
      <c r="A33" s="25" t="s">
        <v>22669</v>
      </c>
      <c r="B33" s="25">
        <v>1</v>
      </c>
      <c r="C33" s="7" t="s">
        <v>22670</v>
      </c>
      <c r="D33" s="7" t="s">
        <v>22671</v>
      </c>
    </row>
    <row r="34" spans="1:4">
      <c r="A34" s="25" t="s">
        <v>22672</v>
      </c>
      <c r="B34" s="25">
        <v>1</v>
      </c>
      <c r="C34" s="7" t="s">
        <v>22673</v>
      </c>
      <c r="D34" s="7" t="s">
        <v>22674</v>
      </c>
    </row>
    <row r="35" spans="1:4">
      <c r="A35" s="25" t="s">
        <v>22675</v>
      </c>
      <c r="B35" s="25">
        <v>1</v>
      </c>
      <c r="C35" s="7" t="s">
        <v>22676</v>
      </c>
      <c r="D35" s="7" t="s">
        <v>22677</v>
      </c>
    </row>
    <row r="36" spans="1:4">
      <c r="A36" s="26" t="s">
        <v>22678</v>
      </c>
      <c r="B36" s="25">
        <v>1</v>
      </c>
      <c r="C36" s="7" t="s">
        <v>22679</v>
      </c>
      <c r="D36" s="7" t="s">
        <v>22680</v>
      </c>
    </row>
    <row r="37" spans="1:4">
      <c r="A37" s="25" t="s">
        <v>22681</v>
      </c>
      <c r="B37" s="25">
        <v>1</v>
      </c>
      <c r="C37" s="10" t="s">
        <v>22682</v>
      </c>
      <c r="D37" s="7" t="s">
        <v>22683</v>
      </c>
    </row>
    <row r="38" spans="1:4">
      <c r="A38" s="25" t="s">
        <v>22684</v>
      </c>
      <c r="B38" s="25">
        <v>0</v>
      </c>
      <c r="C38" s="25" t="s">
        <v>22642</v>
      </c>
      <c r="D38" s="25" t="s">
        <v>22642</v>
      </c>
    </row>
    <row r="39" spans="1:4">
      <c r="A39" s="25" t="s">
        <v>22685</v>
      </c>
      <c r="B39" s="25">
        <v>1</v>
      </c>
      <c r="C39" s="7" t="s">
        <v>22686</v>
      </c>
      <c r="D39" s="7" t="s">
        <v>22687</v>
      </c>
    </row>
    <row r="40" spans="1:4">
      <c r="A40" s="7" t="s">
        <v>22688</v>
      </c>
      <c r="B40" s="25">
        <v>1</v>
      </c>
      <c r="C40" s="25" t="s">
        <v>22689</v>
      </c>
      <c r="D40" s="7" t="s">
        <v>22690</v>
      </c>
    </row>
    <row r="41" spans="1:4">
      <c r="A41" s="25" t="s">
        <v>22691</v>
      </c>
      <c r="B41" s="25">
        <v>1</v>
      </c>
      <c r="C41" s="10" t="s">
        <v>22692</v>
      </c>
      <c r="D41" s="7" t="s">
        <v>22693</v>
      </c>
    </row>
    <row r="42" spans="1:4">
      <c r="A42" s="7" t="s">
        <v>22694</v>
      </c>
      <c r="B42" s="25">
        <v>1</v>
      </c>
      <c r="C42" s="25" t="s">
        <v>22695</v>
      </c>
      <c r="D42" s="7" t="s">
        <v>22696</v>
      </c>
    </row>
    <row r="43" spans="1:4">
      <c r="A43" s="25" t="s">
        <v>22697</v>
      </c>
      <c r="B43" s="25">
        <v>2</v>
      </c>
      <c r="C43" s="10" t="s">
        <v>22698</v>
      </c>
      <c r="D43" s="7" t="s">
        <v>22699</v>
      </c>
    </row>
    <row r="44" spans="1:4">
      <c r="C44" s="25" t="s">
        <v>22700</v>
      </c>
      <c r="D44" s="7" t="s">
        <v>22701</v>
      </c>
    </row>
    <row r="45" spans="1:4">
      <c r="A45" s="25" t="s">
        <v>22702</v>
      </c>
      <c r="B45" s="25">
        <v>1</v>
      </c>
      <c r="C45" s="10" t="s">
        <v>22703</v>
      </c>
      <c r="D45" s="7" t="s">
        <v>22704</v>
      </c>
    </row>
    <row r="46" spans="1:4">
      <c r="A46" s="25" t="s">
        <v>22705</v>
      </c>
      <c r="B46" s="25">
        <v>2</v>
      </c>
      <c r="C46" t="s">
        <v>22706</v>
      </c>
      <c r="D46" s="7" t="s">
        <v>22707</v>
      </c>
    </row>
    <row r="47" spans="1:4">
      <c r="B47" s="25"/>
      <c r="C47" s="10" t="s">
        <v>22708</v>
      </c>
      <c r="D47" s="7" t="s">
        <v>22709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1"/>
  <sheetViews>
    <sheetView zoomScaleSheetLayoutView="100" workbookViewId="0">
      <selection activeCell="E29" sqref="E29"/>
    </sheetView>
  </sheetViews>
  <sheetFormatPr defaultColWidth="9" defaultRowHeight="15"/>
  <cols>
    <col min="1" max="1" width="13.28515625" customWidth="1"/>
    <col min="2" max="2" width="6.5703125" customWidth="1"/>
    <col min="3" max="3" width="20.140625" customWidth="1"/>
    <col min="4" max="4" width="90.710937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t="s">
        <v>22591</v>
      </c>
      <c r="B2" s="25">
        <v>2</v>
      </c>
      <c r="C2" s="10" t="s">
        <v>22710</v>
      </c>
      <c r="D2" s="10" t="s">
        <v>22711</v>
      </c>
    </row>
    <row r="3" spans="1:4">
      <c r="A3" t="s">
        <v>22599</v>
      </c>
      <c r="B3" s="25"/>
      <c r="C3" s="10" t="s">
        <v>22712</v>
      </c>
      <c r="D3" s="10" t="s">
        <v>22713</v>
      </c>
    </row>
    <row r="4" spans="1:4">
      <c r="A4" s="26" t="s">
        <v>22602</v>
      </c>
      <c r="B4" s="25">
        <v>1</v>
      </c>
      <c r="C4" s="10" t="s">
        <v>22714</v>
      </c>
      <c r="D4" s="10" t="s">
        <v>22715</v>
      </c>
    </row>
    <row r="5" spans="1:4">
      <c r="A5" s="26" t="s">
        <v>22605</v>
      </c>
      <c r="B5" s="25">
        <v>1</v>
      </c>
      <c r="C5" s="10" t="s">
        <v>22716</v>
      </c>
      <c r="D5" s="10" t="s">
        <v>22717</v>
      </c>
    </row>
    <row r="6" spans="1:4">
      <c r="A6" s="26" t="s">
        <v>22608</v>
      </c>
      <c r="B6" s="25">
        <v>1</v>
      </c>
      <c r="C6" s="10" t="s">
        <v>22718</v>
      </c>
      <c r="D6" s="10" t="s">
        <v>22719</v>
      </c>
    </row>
    <row r="7" spans="1:4">
      <c r="A7" s="26" t="s">
        <v>22611</v>
      </c>
      <c r="B7" s="25">
        <v>1</v>
      </c>
      <c r="C7" s="10" t="s">
        <v>22720</v>
      </c>
      <c r="D7" s="10" t="s">
        <v>22721</v>
      </c>
    </row>
    <row r="8" spans="1:4">
      <c r="A8" s="26" t="s">
        <v>22614</v>
      </c>
      <c r="B8" s="25">
        <v>1</v>
      </c>
      <c r="C8" s="10" t="s">
        <v>22722</v>
      </c>
      <c r="D8" s="10" t="s">
        <v>22723</v>
      </c>
    </row>
    <row r="9" spans="1:4">
      <c r="A9" s="26" t="s">
        <v>22617</v>
      </c>
      <c r="B9" s="25">
        <v>1</v>
      </c>
      <c r="C9" s="10" t="s">
        <v>22724</v>
      </c>
      <c r="D9" s="10" t="s">
        <v>22725</v>
      </c>
    </row>
    <row r="10" spans="1:4">
      <c r="A10" s="26" t="s">
        <v>22620</v>
      </c>
      <c r="B10" s="25">
        <v>1</v>
      </c>
      <c r="C10" s="10" t="s">
        <v>22726</v>
      </c>
      <c r="D10" s="10" t="s">
        <v>22727</v>
      </c>
    </row>
    <row r="11" spans="1:4">
      <c r="A11" s="26" t="s">
        <v>22623</v>
      </c>
      <c r="B11" s="25">
        <v>1</v>
      </c>
      <c r="C11" s="10" t="s">
        <v>22728</v>
      </c>
      <c r="D11" s="10" t="s">
        <v>22729</v>
      </c>
    </row>
    <row r="12" spans="1:4">
      <c r="A12" s="26" t="s">
        <v>22626</v>
      </c>
      <c r="B12" s="25">
        <v>1</v>
      </c>
      <c r="C12" s="10" t="s">
        <v>22730</v>
      </c>
      <c r="D12" s="10" t="s">
        <v>22731</v>
      </c>
    </row>
    <row r="13" spans="1:4">
      <c r="A13" s="25" t="s">
        <v>22629</v>
      </c>
      <c r="B13" s="25">
        <v>1</v>
      </c>
      <c r="C13" s="10" t="s">
        <v>22732</v>
      </c>
      <c r="D13" s="10" t="s">
        <v>22733</v>
      </c>
    </row>
    <row r="14" spans="1:4">
      <c r="A14" s="26" t="s">
        <v>22632</v>
      </c>
      <c r="B14" s="25">
        <v>1</v>
      </c>
      <c r="C14" s="10" t="s">
        <v>22734</v>
      </c>
      <c r="D14" s="10" t="s">
        <v>22735</v>
      </c>
    </row>
    <row r="15" spans="1:4">
      <c r="A15" s="25" t="s">
        <v>22641</v>
      </c>
      <c r="B15" s="25">
        <v>0</v>
      </c>
      <c r="C15" s="25" t="s">
        <v>22642</v>
      </c>
      <c r="D15" s="25" t="s">
        <v>22642</v>
      </c>
    </row>
    <row r="16" spans="1:4">
      <c r="A16" s="26" t="s">
        <v>22643</v>
      </c>
      <c r="B16" s="25">
        <v>0</v>
      </c>
      <c r="C16" s="25" t="s">
        <v>22642</v>
      </c>
      <c r="D16" s="25" t="s">
        <v>22642</v>
      </c>
    </row>
    <row r="17" spans="1:4">
      <c r="A17" s="26" t="s">
        <v>22644</v>
      </c>
      <c r="B17" s="25">
        <v>1</v>
      </c>
      <c r="C17" t="s">
        <v>22736</v>
      </c>
      <c r="D17" s="10" t="s">
        <v>22737</v>
      </c>
    </row>
    <row r="18" spans="1:4">
      <c r="A18" s="26" t="s">
        <v>22647</v>
      </c>
      <c r="B18" s="7">
        <v>1</v>
      </c>
      <c r="C18" s="10" t="s">
        <v>22738</v>
      </c>
      <c r="D18" s="10" t="s">
        <v>22739</v>
      </c>
    </row>
    <row r="19" spans="1:4">
      <c r="A19" s="26" t="s">
        <v>22656</v>
      </c>
      <c r="B19" s="25">
        <v>0</v>
      </c>
      <c r="C19" s="25" t="s">
        <v>22642</v>
      </c>
      <c r="D19" s="25" t="s">
        <v>22642</v>
      </c>
    </row>
    <row r="20" spans="1:4">
      <c r="A20" s="26" t="s">
        <v>22657</v>
      </c>
      <c r="B20" s="25">
        <v>0</v>
      </c>
      <c r="C20" s="25" t="s">
        <v>22642</v>
      </c>
      <c r="D20" s="25" t="s">
        <v>22642</v>
      </c>
    </row>
    <row r="21" spans="1:4">
      <c r="A21" s="25" t="s">
        <v>22658</v>
      </c>
      <c r="B21" s="25">
        <v>1</v>
      </c>
      <c r="C21" s="10" t="s">
        <v>22740</v>
      </c>
      <c r="D21" s="10" t="s">
        <v>22741</v>
      </c>
    </row>
    <row r="22" spans="1:4">
      <c r="A22" s="25" t="s">
        <v>22661</v>
      </c>
      <c r="B22" s="25">
        <v>2</v>
      </c>
      <c r="C22" t="s">
        <v>22742</v>
      </c>
      <c r="D22" s="10" t="s">
        <v>22743</v>
      </c>
    </row>
    <row r="23" spans="1:4">
      <c r="B23" s="25"/>
      <c r="C23" t="s">
        <v>22744</v>
      </c>
      <c r="D23" s="10" t="s">
        <v>22745</v>
      </c>
    </row>
    <row r="24" spans="1:4">
      <c r="A24" s="25" t="s">
        <v>22666</v>
      </c>
      <c r="B24" s="25">
        <v>1</v>
      </c>
      <c r="C24" t="s">
        <v>22746</v>
      </c>
      <c r="D24" s="10" t="s">
        <v>22747</v>
      </c>
    </row>
    <row r="25" spans="1:4">
      <c r="A25" s="25" t="s">
        <v>22669</v>
      </c>
      <c r="B25" s="25">
        <v>1</v>
      </c>
      <c r="C25" t="s">
        <v>22748</v>
      </c>
      <c r="D25" s="10" t="s">
        <v>22749</v>
      </c>
    </row>
    <row r="26" spans="1:4">
      <c r="A26" s="25" t="s">
        <v>22672</v>
      </c>
      <c r="B26" s="25">
        <v>1</v>
      </c>
      <c r="C26" t="s">
        <v>22750</v>
      </c>
      <c r="D26" s="10" t="s">
        <v>22751</v>
      </c>
    </row>
    <row r="27" spans="1:4">
      <c r="A27" s="25" t="s">
        <v>22675</v>
      </c>
      <c r="B27" s="25">
        <v>1</v>
      </c>
      <c r="C27" t="s">
        <v>22752</v>
      </c>
      <c r="D27" s="10" t="s">
        <v>22753</v>
      </c>
    </row>
    <row r="28" spans="1:4">
      <c r="A28" s="26" t="s">
        <v>22678</v>
      </c>
      <c r="B28" s="25">
        <v>1</v>
      </c>
      <c r="C28" s="10" t="s">
        <v>22754</v>
      </c>
      <c r="D28" s="10" t="s">
        <v>22755</v>
      </c>
    </row>
    <row r="29" spans="1:4">
      <c r="A29" s="25" t="s">
        <v>22681</v>
      </c>
      <c r="B29" s="25">
        <v>1</v>
      </c>
      <c r="C29" t="s">
        <v>22756</v>
      </c>
      <c r="D29" s="10" t="s">
        <v>22757</v>
      </c>
    </row>
    <row r="30" spans="1:4">
      <c r="A30" s="25" t="s">
        <v>22684</v>
      </c>
      <c r="B30" s="25">
        <v>0</v>
      </c>
      <c r="C30" s="25" t="s">
        <v>22642</v>
      </c>
      <c r="D30" s="25" t="s">
        <v>22642</v>
      </c>
    </row>
    <row r="31" spans="1:4">
      <c r="A31" s="25" t="s">
        <v>22685</v>
      </c>
      <c r="B31" s="25">
        <v>1</v>
      </c>
      <c r="C31" t="s">
        <v>22758</v>
      </c>
      <c r="D31" s="10" t="s">
        <v>22759</v>
      </c>
    </row>
    <row r="32" spans="1:4">
      <c r="A32" s="7" t="s">
        <v>22688</v>
      </c>
      <c r="B32" s="25">
        <v>1</v>
      </c>
      <c r="C32" t="s">
        <v>22760</v>
      </c>
      <c r="D32" s="10" t="s">
        <v>22761</v>
      </c>
    </row>
    <row r="33" spans="1:4">
      <c r="A33" s="25" t="s">
        <v>22691</v>
      </c>
      <c r="B33" s="25">
        <v>1</v>
      </c>
      <c r="C33" s="10" t="s">
        <v>22762</v>
      </c>
      <c r="D33" s="10" t="s">
        <v>22763</v>
      </c>
    </row>
    <row r="34" spans="1:4">
      <c r="A34" s="7" t="s">
        <v>22694</v>
      </c>
      <c r="B34" s="25">
        <v>1</v>
      </c>
      <c r="C34" t="s">
        <v>22764</v>
      </c>
      <c r="D34" s="10" t="s">
        <v>22765</v>
      </c>
    </row>
    <row r="35" spans="1:4">
      <c r="A35" s="25" t="s">
        <v>22697</v>
      </c>
      <c r="B35" s="25">
        <v>1</v>
      </c>
      <c r="C35" t="s">
        <v>22766</v>
      </c>
      <c r="D35" s="10" t="s">
        <v>22767</v>
      </c>
    </row>
    <row r="36" spans="1:4">
      <c r="A36" s="25" t="s">
        <v>22702</v>
      </c>
      <c r="B36" s="25">
        <v>2</v>
      </c>
      <c r="C36" t="s">
        <v>22768</v>
      </c>
      <c r="D36" s="10" t="s">
        <v>22769</v>
      </c>
    </row>
    <row r="37" spans="1:4">
      <c r="A37" s="25"/>
      <c r="B37" s="25"/>
      <c r="C37" t="s">
        <v>22770</v>
      </c>
      <c r="D37" s="10" t="s">
        <v>22771</v>
      </c>
    </row>
    <row r="38" spans="1:4">
      <c r="A38" s="25" t="s">
        <v>22705</v>
      </c>
      <c r="B38" s="25">
        <v>2</v>
      </c>
      <c r="C38" t="s">
        <v>22772</v>
      </c>
      <c r="D38" s="10" t="s">
        <v>22773</v>
      </c>
    </row>
    <row r="39" spans="1:4">
      <c r="A39" s="25"/>
      <c r="B39" s="25"/>
      <c r="C39" t="s">
        <v>22774</v>
      </c>
      <c r="D39" s="10" t="s">
        <v>22775</v>
      </c>
    </row>
    <row r="47" spans="1:4">
      <c r="A47" s="25"/>
      <c r="B47" s="25"/>
      <c r="D47" s="10"/>
    </row>
    <row r="48" spans="1:4">
      <c r="B48" s="25"/>
      <c r="C48" s="10"/>
    </row>
    <row r="49" spans="2:3">
      <c r="B49" s="25"/>
      <c r="C49" s="10"/>
    </row>
    <row r="50" spans="2:3">
      <c r="B50" s="25"/>
      <c r="C50" s="10"/>
    </row>
    <row r="51" spans="2:3">
      <c r="B51" s="25"/>
      <c r="C51" s="10"/>
    </row>
  </sheetData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9"/>
  <sheetViews>
    <sheetView topLeftCell="A34" zoomScaleSheetLayoutView="100" workbookViewId="0">
      <selection activeCell="F52" sqref="F52"/>
    </sheetView>
  </sheetViews>
  <sheetFormatPr defaultColWidth="9" defaultRowHeight="15"/>
  <cols>
    <col min="1" max="1" width="11.85546875" customWidth="1"/>
    <col min="2" max="2" width="6.5703125" customWidth="1"/>
    <col min="3" max="3" width="11.42578125" customWidth="1"/>
    <col min="4" max="4" width="116.1406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s="25" t="s">
        <v>22594</v>
      </c>
      <c r="B2" s="25">
        <v>2</v>
      </c>
      <c r="C2" s="10" t="s">
        <v>22776</v>
      </c>
      <c r="D2" s="29" t="s">
        <v>22777</v>
      </c>
    </row>
    <row r="3" spans="1:4">
      <c r="A3" s="25" t="s">
        <v>22594</v>
      </c>
      <c r="C3" s="10" t="s">
        <v>22778</v>
      </c>
      <c r="D3" s="10" t="s">
        <v>22779</v>
      </c>
    </row>
    <row r="4" spans="1:4">
      <c r="A4" s="26" t="s">
        <v>22602</v>
      </c>
      <c r="B4" s="25">
        <v>1</v>
      </c>
      <c r="C4" s="10" t="s">
        <v>22780</v>
      </c>
      <c r="D4" s="10" t="s">
        <v>22781</v>
      </c>
    </row>
    <row r="5" spans="1:4">
      <c r="A5" s="26" t="s">
        <v>22605</v>
      </c>
      <c r="B5" s="25">
        <v>1</v>
      </c>
      <c r="C5" s="10" t="s">
        <v>22782</v>
      </c>
      <c r="D5" s="10" t="s">
        <v>22783</v>
      </c>
    </row>
    <row r="6" spans="1:4">
      <c r="A6" s="26" t="s">
        <v>22608</v>
      </c>
      <c r="B6" s="25">
        <v>1</v>
      </c>
      <c r="C6" s="10" t="s">
        <v>22784</v>
      </c>
      <c r="D6" s="10" t="s">
        <v>22785</v>
      </c>
    </row>
    <row r="7" spans="1:4">
      <c r="A7" s="26" t="s">
        <v>22611</v>
      </c>
      <c r="B7" s="25">
        <v>1</v>
      </c>
      <c r="C7" s="10" t="s">
        <v>22786</v>
      </c>
      <c r="D7" s="10" t="s">
        <v>22787</v>
      </c>
    </row>
    <row r="8" spans="1:4">
      <c r="A8" s="26" t="s">
        <v>22614</v>
      </c>
      <c r="B8" s="25">
        <v>1</v>
      </c>
      <c r="C8" s="10" t="s">
        <v>22788</v>
      </c>
      <c r="D8" s="10" t="s">
        <v>22789</v>
      </c>
    </row>
    <row r="9" spans="1:4">
      <c r="A9" s="26" t="s">
        <v>22617</v>
      </c>
      <c r="B9" s="25">
        <v>2</v>
      </c>
      <c r="C9" s="10" t="s">
        <v>22790</v>
      </c>
      <c r="D9" s="10" t="s">
        <v>22791</v>
      </c>
    </row>
    <row r="10" spans="1:4">
      <c r="A10" s="26"/>
      <c r="B10" s="25"/>
      <c r="C10" s="10" t="s">
        <v>22792</v>
      </c>
      <c r="D10" s="10" t="s">
        <v>22793</v>
      </c>
    </row>
    <row r="11" spans="1:4">
      <c r="A11" s="26" t="s">
        <v>22620</v>
      </c>
      <c r="B11" s="25">
        <v>1</v>
      </c>
      <c r="C11" s="10" t="s">
        <v>22794</v>
      </c>
      <c r="D11" s="10" t="s">
        <v>22795</v>
      </c>
    </row>
    <row r="12" spans="1:4">
      <c r="A12" s="26" t="s">
        <v>22623</v>
      </c>
      <c r="B12" s="25">
        <v>1</v>
      </c>
      <c r="C12" s="10" t="s">
        <v>22796</v>
      </c>
      <c r="D12" s="10" t="s">
        <v>22797</v>
      </c>
    </row>
    <row r="13" spans="1:4">
      <c r="A13" s="26" t="s">
        <v>22626</v>
      </c>
      <c r="B13" s="25">
        <v>1</v>
      </c>
      <c r="C13" s="10" t="s">
        <v>22798</v>
      </c>
      <c r="D13" s="10" t="s">
        <v>22799</v>
      </c>
    </row>
    <row r="14" spans="1:4">
      <c r="A14" s="25" t="s">
        <v>22629</v>
      </c>
      <c r="B14" s="7">
        <v>1</v>
      </c>
      <c r="C14" s="7" t="s">
        <v>22800</v>
      </c>
      <c r="D14" s="7" t="s">
        <v>22801</v>
      </c>
    </row>
    <row r="15" spans="1:4">
      <c r="A15" s="26" t="s">
        <v>22632</v>
      </c>
      <c r="B15" s="7">
        <v>3</v>
      </c>
      <c r="C15" s="7" t="s">
        <v>22802</v>
      </c>
      <c r="D15" s="7" t="s">
        <v>22803</v>
      </c>
    </row>
    <row r="16" spans="1:4">
      <c r="C16" s="7" t="s">
        <v>22802</v>
      </c>
      <c r="D16" s="7" t="s">
        <v>22804</v>
      </c>
    </row>
    <row r="17" spans="1:4">
      <c r="A17" s="26"/>
      <c r="B17" s="25"/>
      <c r="C17" s="7" t="s">
        <v>22805</v>
      </c>
      <c r="D17" s="10" t="s">
        <v>22806</v>
      </c>
    </row>
    <row r="18" spans="1:4">
      <c r="A18" s="25" t="s">
        <v>22641</v>
      </c>
      <c r="B18" s="25">
        <v>0</v>
      </c>
      <c r="C18" s="25" t="s">
        <v>22642</v>
      </c>
      <c r="D18" s="25" t="s">
        <v>22642</v>
      </c>
    </row>
    <row r="19" spans="1:4">
      <c r="A19" s="26" t="s">
        <v>22643</v>
      </c>
      <c r="B19" s="25">
        <v>0</v>
      </c>
      <c r="C19" s="25" t="s">
        <v>22642</v>
      </c>
      <c r="D19" s="25" t="s">
        <v>22642</v>
      </c>
    </row>
    <row r="20" spans="1:4">
      <c r="A20" s="26" t="s">
        <v>22644</v>
      </c>
      <c r="B20" s="25">
        <v>1</v>
      </c>
      <c r="C20" s="7" t="s">
        <v>22807</v>
      </c>
      <c r="D20" s="7" t="s">
        <v>22808</v>
      </c>
    </row>
    <row r="21" spans="1:4">
      <c r="A21" s="26" t="s">
        <v>22647</v>
      </c>
      <c r="B21" s="25">
        <v>2</v>
      </c>
      <c r="C21" s="10" t="s">
        <v>22809</v>
      </c>
      <c r="D21" s="7" t="s">
        <v>22810</v>
      </c>
    </row>
    <row r="22" spans="1:4">
      <c r="A22" s="26"/>
      <c r="B22" s="25"/>
      <c r="C22" s="7" t="s">
        <v>22811</v>
      </c>
      <c r="D22" s="7" t="s">
        <v>22812</v>
      </c>
    </row>
    <row r="23" spans="1:4">
      <c r="A23" s="26" t="s">
        <v>22656</v>
      </c>
      <c r="B23" s="25">
        <v>0</v>
      </c>
      <c r="C23" s="25" t="s">
        <v>22642</v>
      </c>
      <c r="D23" s="25" t="s">
        <v>22642</v>
      </c>
    </row>
    <row r="24" spans="1:4">
      <c r="A24" s="26" t="s">
        <v>22657</v>
      </c>
      <c r="B24" s="25">
        <v>0</v>
      </c>
      <c r="C24" s="25" t="s">
        <v>22642</v>
      </c>
      <c r="D24" s="25" t="s">
        <v>22642</v>
      </c>
    </row>
    <row r="25" spans="1:4">
      <c r="A25" s="25" t="s">
        <v>22658</v>
      </c>
      <c r="B25" s="25">
        <v>1</v>
      </c>
      <c r="C25" s="10" t="s">
        <v>22813</v>
      </c>
      <c r="D25" s="7" t="s">
        <v>22814</v>
      </c>
    </row>
    <row r="26" spans="1:4">
      <c r="A26" s="25" t="s">
        <v>22661</v>
      </c>
      <c r="B26" s="25">
        <v>1</v>
      </c>
      <c r="C26" s="10" t="s">
        <v>22815</v>
      </c>
      <c r="D26" s="25" t="s">
        <v>22816</v>
      </c>
    </row>
    <row r="27" spans="1:4">
      <c r="A27" s="7" t="s">
        <v>22666</v>
      </c>
      <c r="B27" s="25">
        <v>1</v>
      </c>
      <c r="C27" t="s">
        <v>22817</v>
      </c>
      <c r="D27" s="7" t="s">
        <v>22818</v>
      </c>
    </row>
    <row r="28" spans="1:4">
      <c r="A28" s="25" t="s">
        <v>22669</v>
      </c>
      <c r="B28" s="25">
        <v>1</v>
      </c>
      <c r="C28" t="s">
        <v>22819</v>
      </c>
      <c r="D28" s="7" t="s">
        <v>22820</v>
      </c>
    </row>
    <row r="29" spans="1:4">
      <c r="A29" s="25" t="s">
        <v>22672</v>
      </c>
      <c r="B29" s="25">
        <v>1</v>
      </c>
      <c r="C29" t="s">
        <v>22821</v>
      </c>
      <c r="D29" s="25" t="s">
        <v>22822</v>
      </c>
    </row>
    <row r="30" spans="1:4">
      <c r="A30" s="25" t="s">
        <v>22675</v>
      </c>
      <c r="B30" s="25">
        <v>0</v>
      </c>
      <c r="C30" s="25" t="s">
        <v>22642</v>
      </c>
      <c r="D30" s="25" t="s">
        <v>22642</v>
      </c>
    </row>
    <row r="31" spans="1:4">
      <c r="A31" s="26" t="s">
        <v>22678</v>
      </c>
      <c r="B31" s="25">
        <v>1</v>
      </c>
      <c r="C31" s="28" t="s">
        <v>22823</v>
      </c>
      <c r="D31" s="7" t="s">
        <v>22824</v>
      </c>
    </row>
    <row r="32" spans="1:4">
      <c r="A32" s="25" t="s">
        <v>22681</v>
      </c>
      <c r="B32" s="25">
        <v>1</v>
      </c>
      <c r="C32" t="s">
        <v>22825</v>
      </c>
      <c r="D32" s="25" t="s">
        <v>22826</v>
      </c>
    </row>
    <row r="33" spans="1:4">
      <c r="A33" s="25" t="s">
        <v>22684</v>
      </c>
      <c r="B33" s="25">
        <v>0</v>
      </c>
      <c r="C33" s="25" t="s">
        <v>22642</v>
      </c>
      <c r="D33" s="25" t="s">
        <v>22642</v>
      </c>
    </row>
    <row r="34" spans="1:4">
      <c r="A34" s="25" t="s">
        <v>22685</v>
      </c>
      <c r="B34" s="25">
        <v>2</v>
      </c>
      <c r="C34" s="10" t="s">
        <v>22827</v>
      </c>
      <c r="D34" s="25" t="s">
        <v>22828</v>
      </c>
    </row>
    <row r="35" spans="1:4">
      <c r="A35" s="25"/>
      <c r="B35" s="25"/>
      <c r="C35" s="10" t="s">
        <v>22827</v>
      </c>
      <c r="D35" s="25" t="s">
        <v>22829</v>
      </c>
    </row>
    <row r="36" spans="1:4">
      <c r="A36" s="25" t="s">
        <v>22688</v>
      </c>
      <c r="B36" s="25">
        <v>0</v>
      </c>
      <c r="C36" s="25" t="s">
        <v>22642</v>
      </c>
      <c r="D36" s="25" t="s">
        <v>22642</v>
      </c>
    </row>
    <row r="37" spans="1:4">
      <c r="A37" s="25" t="s">
        <v>22691</v>
      </c>
      <c r="B37" s="25">
        <v>1</v>
      </c>
      <c r="C37" t="s">
        <v>22830</v>
      </c>
      <c r="D37" s="25" t="s">
        <v>22831</v>
      </c>
    </row>
    <row r="38" spans="1:4">
      <c r="A38" s="25" t="s">
        <v>22694</v>
      </c>
      <c r="B38" s="25">
        <v>9</v>
      </c>
      <c r="C38" t="s">
        <v>22832</v>
      </c>
      <c r="D38" s="7" t="s">
        <v>22833</v>
      </c>
    </row>
    <row r="39" spans="1:4">
      <c r="A39" s="25"/>
      <c r="B39" s="25"/>
      <c r="C39" s="7" t="s">
        <v>22834</v>
      </c>
      <c r="D39" s="7" t="s">
        <v>22835</v>
      </c>
    </row>
    <row r="40" spans="1:4">
      <c r="C40" t="s">
        <v>22836</v>
      </c>
      <c r="D40" s="7" t="s">
        <v>22837</v>
      </c>
    </row>
    <row r="41" spans="1:4">
      <c r="C41" s="10" t="s">
        <v>22838</v>
      </c>
      <c r="D41" s="7" t="s">
        <v>22839</v>
      </c>
    </row>
    <row r="42" spans="1:4">
      <c r="C42" s="10" t="s">
        <v>22840</v>
      </c>
      <c r="D42" s="7" t="s">
        <v>22841</v>
      </c>
    </row>
    <row r="43" spans="1:4">
      <c r="C43" s="10" t="s">
        <v>22842</v>
      </c>
      <c r="D43" s="7" t="s">
        <v>22843</v>
      </c>
    </row>
    <row r="44" spans="1:4">
      <c r="C44" s="10" t="s">
        <v>22844</v>
      </c>
      <c r="D44" s="7" t="s">
        <v>22845</v>
      </c>
    </row>
    <row r="45" spans="1:4">
      <c r="C45" s="10" t="s">
        <v>22846</v>
      </c>
      <c r="D45" s="7" t="s">
        <v>22847</v>
      </c>
    </row>
    <row r="46" spans="1:4">
      <c r="C46" s="10" t="s">
        <v>22846</v>
      </c>
      <c r="D46" s="7" t="s">
        <v>22848</v>
      </c>
    </row>
    <row r="47" spans="1:4">
      <c r="A47" s="25" t="s">
        <v>22697</v>
      </c>
      <c r="B47" s="25">
        <v>1</v>
      </c>
      <c r="C47" s="10" t="s">
        <v>22849</v>
      </c>
      <c r="D47" s="7" t="s">
        <v>22850</v>
      </c>
    </row>
    <row r="48" spans="1:4">
      <c r="A48" s="25" t="s">
        <v>22702</v>
      </c>
      <c r="B48" s="25">
        <v>2</v>
      </c>
      <c r="C48" s="10" t="s">
        <v>22851</v>
      </c>
      <c r="D48" s="7" t="s">
        <v>22852</v>
      </c>
    </row>
    <row r="49" spans="1:4">
      <c r="A49" s="25"/>
      <c r="B49" s="25"/>
      <c r="C49" s="10" t="s">
        <v>22853</v>
      </c>
      <c r="D49" s="7" t="s">
        <v>22854</v>
      </c>
    </row>
    <row r="50" spans="1:4">
      <c r="A50" s="25" t="s">
        <v>22705</v>
      </c>
      <c r="B50" s="25">
        <v>2</v>
      </c>
      <c r="C50" s="7" t="s">
        <v>22855</v>
      </c>
      <c r="D50" s="7" t="s">
        <v>22856</v>
      </c>
    </row>
    <row r="51" spans="1:4">
      <c r="A51" s="25"/>
      <c r="B51" s="25"/>
      <c r="C51" s="7" t="s">
        <v>22857</v>
      </c>
      <c r="D51" s="7" t="s">
        <v>22858</v>
      </c>
    </row>
    <row r="52" spans="1:4">
      <c r="D52" s="25"/>
    </row>
    <row r="53" spans="1:4">
      <c r="D53" s="7"/>
    </row>
    <row r="54" spans="1:4">
      <c r="D54" s="7"/>
    </row>
    <row r="55" spans="1:4">
      <c r="D55" s="7"/>
    </row>
    <row r="57" spans="1:4">
      <c r="D57" s="7"/>
    </row>
    <row r="63" spans="1:4">
      <c r="A63" s="25"/>
    </row>
    <row r="64" spans="1:4">
      <c r="A64" s="25"/>
      <c r="B64" s="25"/>
      <c r="C64" s="25"/>
      <c r="D64" s="25"/>
    </row>
    <row r="65" spans="1:4">
      <c r="A65" s="7"/>
    </row>
    <row r="66" spans="1:4">
      <c r="A66" s="25"/>
      <c r="C66" s="30"/>
      <c r="D66" s="31"/>
    </row>
    <row r="67" spans="1:4">
      <c r="A67" s="7"/>
      <c r="C67" s="10"/>
      <c r="D67" s="7"/>
    </row>
    <row r="68" spans="1:4">
      <c r="A68" s="25"/>
    </row>
    <row r="69" spans="1:4">
      <c r="A69" s="2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6"/>
  <sheetViews>
    <sheetView zoomScaleSheetLayoutView="100" workbookViewId="0">
      <selection activeCell="G35" sqref="G35"/>
    </sheetView>
  </sheetViews>
  <sheetFormatPr defaultColWidth="9" defaultRowHeight="15"/>
  <cols>
    <col min="1" max="1" width="11.85546875" customWidth="1"/>
    <col min="2" max="2" width="6.85546875" customWidth="1"/>
    <col min="3" max="3" width="16.42578125" customWidth="1"/>
    <col min="4" max="4" width="29.285156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s="25" t="s">
        <v>22591</v>
      </c>
      <c r="B2" s="25">
        <v>2</v>
      </c>
      <c r="C2" t="s">
        <v>22859</v>
      </c>
      <c r="D2" s="25" t="s">
        <v>22860</v>
      </c>
    </row>
    <row r="3" spans="1:4">
      <c r="A3" t="s">
        <v>22599</v>
      </c>
      <c r="C3" t="s">
        <v>22861</v>
      </c>
      <c r="D3" t="s">
        <v>22862</v>
      </c>
    </row>
    <row r="4" spans="1:4">
      <c r="A4" s="26" t="s">
        <v>22602</v>
      </c>
      <c r="B4" s="25">
        <v>1</v>
      </c>
      <c r="C4" t="s">
        <v>22863</v>
      </c>
      <c r="D4" t="s">
        <v>22864</v>
      </c>
    </row>
    <row r="5" spans="1:4">
      <c r="A5" s="26" t="s">
        <v>22605</v>
      </c>
      <c r="B5" s="25">
        <v>1</v>
      </c>
      <c r="C5" t="s">
        <v>22865</v>
      </c>
      <c r="D5" t="s">
        <v>22866</v>
      </c>
    </row>
    <row r="6" spans="1:4">
      <c r="A6" s="26" t="s">
        <v>22608</v>
      </c>
      <c r="B6" s="25">
        <v>1</v>
      </c>
      <c r="C6" t="s">
        <v>22867</v>
      </c>
      <c r="D6" t="s">
        <v>22868</v>
      </c>
    </row>
    <row r="7" spans="1:4">
      <c r="A7" s="26" t="s">
        <v>22611</v>
      </c>
      <c r="B7" s="25">
        <v>1</v>
      </c>
      <c r="C7" t="s">
        <v>22869</v>
      </c>
      <c r="D7" t="s">
        <v>22870</v>
      </c>
    </row>
    <row r="8" spans="1:4">
      <c r="A8" s="26" t="s">
        <v>22614</v>
      </c>
      <c r="B8" s="25">
        <v>1</v>
      </c>
      <c r="C8" t="s">
        <v>22871</v>
      </c>
      <c r="D8" t="s">
        <v>22872</v>
      </c>
    </row>
    <row r="9" spans="1:4">
      <c r="A9" s="26" t="s">
        <v>22617</v>
      </c>
      <c r="B9" s="25">
        <v>1</v>
      </c>
      <c r="C9" t="s">
        <v>22873</v>
      </c>
      <c r="D9" t="s">
        <v>22874</v>
      </c>
    </row>
    <row r="10" spans="1:4">
      <c r="A10" s="26" t="s">
        <v>22620</v>
      </c>
      <c r="B10" s="25">
        <v>1</v>
      </c>
      <c r="C10" t="s">
        <v>22875</v>
      </c>
      <c r="D10" t="s">
        <v>22876</v>
      </c>
    </row>
    <row r="11" spans="1:4">
      <c r="A11" s="26" t="s">
        <v>22623</v>
      </c>
      <c r="B11" s="25">
        <v>1</v>
      </c>
      <c r="C11" t="s">
        <v>22877</v>
      </c>
      <c r="D11" t="s">
        <v>22878</v>
      </c>
    </row>
    <row r="12" spans="1:4">
      <c r="A12" s="26" t="s">
        <v>22626</v>
      </c>
      <c r="B12" s="25">
        <v>1</v>
      </c>
      <c r="C12" s="10" t="s">
        <v>22879</v>
      </c>
      <c r="D12" t="s">
        <v>22880</v>
      </c>
    </row>
    <row r="13" spans="1:4">
      <c r="A13" s="25" t="s">
        <v>22629</v>
      </c>
      <c r="B13" s="25">
        <v>1</v>
      </c>
      <c r="C13" s="7" t="s">
        <v>22881</v>
      </c>
      <c r="D13" t="s">
        <v>22882</v>
      </c>
    </row>
    <row r="14" spans="1:4">
      <c r="A14" s="26" t="s">
        <v>22632</v>
      </c>
      <c r="B14" s="25">
        <v>1</v>
      </c>
      <c r="C14" t="s">
        <v>22883</v>
      </c>
      <c r="D14" t="s">
        <v>22884</v>
      </c>
    </row>
    <row r="15" spans="1:4">
      <c r="A15" s="25" t="s">
        <v>22641</v>
      </c>
      <c r="B15" s="25">
        <v>0</v>
      </c>
      <c r="C15" s="25" t="s">
        <v>22642</v>
      </c>
      <c r="D15" s="25" t="s">
        <v>22642</v>
      </c>
    </row>
    <row r="16" spans="1:4">
      <c r="A16" s="26" t="s">
        <v>22643</v>
      </c>
      <c r="B16" s="25">
        <v>0</v>
      </c>
      <c r="C16" s="25" t="s">
        <v>22642</v>
      </c>
      <c r="D16" s="25" t="s">
        <v>22642</v>
      </c>
    </row>
    <row r="17" spans="1:4">
      <c r="A17" s="26" t="s">
        <v>22644</v>
      </c>
      <c r="B17" s="25">
        <v>1</v>
      </c>
      <c r="C17" t="s">
        <v>22885</v>
      </c>
      <c r="D17" t="s">
        <v>22886</v>
      </c>
    </row>
    <row r="18" spans="1:4">
      <c r="A18" s="26" t="s">
        <v>22647</v>
      </c>
      <c r="B18" s="25">
        <v>3</v>
      </c>
      <c r="C18" t="s">
        <v>22887</v>
      </c>
      <c r="D18" s="25" t="s">
        <v>22888</v>
      </c>
    </row>
    <row r="19" spans="1:4">
      <c r="C19" t="s">
        <v>22889</v>
      </c>
      <c r="D19" t="s">
        <v>22890</v>
      </c>
    </row>
    <row r="20" spans="1:4">
      <c r="C20" t="s">
        <v>22891</v>
      </c>
      <c r="D20" t="s">
        <v>22892</v>
      </c>
    </row>
    <row r="21" spans="1:4">
      <c r="A21" s="26" t="s">
        <v>22656</v>
      </c>
      <c r="B21" s="25">
        <v>0</v>
      </c>
      <c r="C21" s="25" t="s">
        <v>22642</v>
      </c>
      <c r="D21" s="25" t="s">
        <v>22642</v>
      </c>
    </row>
    <row r="22" spans="1:4">
      <c r="A22" s="26" t="s">
        <v>22657</v>
      </c>
      <c r="B22" s="25">
        <v>0</v>
      </c>
      <c r="C22" s="25" t="s">
        <v>22642</v>
      </c>
      <c r="D22" s="25" t="s">
        <v>22642</v>
      </c>
    </row>
    <row r="23" spans="1:4">
      <c r="A23" s="25" t="s">
        <v>22658</v>
      </c>
      <c r="B23" s="25">
        <v>3</v>
      </c>
      <c r="C23" t="s">
        <v>22893</v>
      </c>
      <c r="D23" s="25" t="s">
        <v>22894</v>
      </c>
    </row>
    <row r="24" spans="1:4">
      <c r="A24" s="25"/>
      <c r="B24" s="25"/>
      <c r="C24" t="s">
        <v>22895</v>
      </c>
      <c r="D24" s="25" t="s">
        <v>22896</v>
      </c>
    </row>
    <row r="25" spans="1:4">
      <c r="A25" s="25"/>
      <c r="B25" s="25"/>
      <c r="C25" t="s">
        <v>22897</v>
      </c>
      <c r="D25" s="25" t="s">
        <v>22898</v>
      </c>
    </row>
    <row r="26" spans="1:4">
      <c r="A26" s="25" t="s">
        <v>22661</v>
      </c>
      <c r="B26" s="25">
        <v>2</v>
      </c>
      <c r="C26" t="s">
        <v>22899</v>
      </c>
      <c r="D26" s="25" t="s">
        <v>22900</v>
      </c>
    </row>
    <row r="27" spans="1:4">
      <c r="C27" t="s">
        <v>22901</v>
      </c>
      <c r="D27" s="25" t="s">
        <v>22902</v>
      </c>
    </row>
    <row r="28" spans="1:4">
      <c r="A28" s="7" t="s">
        <v>22666</v>
      </c>
      <c r="B28" s="25">
        <v>1</v>
      </c>
      <c r="C28" s="7" t="s">
        <v>22903</v>
      </c>
      <c r="D28" s="25" t="s">
        <v>22904</v>
      </c>
    </row>
    <row r="29" spans="1:4">
      <c r="A29" s="25" t="s">
        <v>22669</v>
      </c>
      <c r="B29" s="25">
        <v>1</v>
      </c>
      <c r="C29" s="25" t="s">
        <v>22905</v>
      </c>
      <c r="D29" s="25" t="s">
        <v>22906</v>
      </c>
    </row>
    <row r="30" spans="1:4">
      <c r="A30" s="25" t="s">
        <v>22672</v>
      </c>
      <c r="B30" s="25">
        <v>1</v>
      </c>
      <c r="C30" s="25" t="s">
        <v>22907</v>
      </c>
      <c r="D30" s="25" t="s">
        <v>22908</v>
      </c>
    </row>
    <row r="31" spans="1:4">
      <c r="A31" s="25" t="s">
        <v>22675</v>
      </c>
      <c r="B31" s="25">
        <v>1</v>
      </c>
      <c r="C31" t="s">
        <v>22909</v>
      </c>
      <c r="D31" s="25" t="s">
        <v>22910</v>
      </c>
    </row>
    <row r="32" spans="1:4">
      <c r="A32" s="26" t="s">
        <v>22678</v>
      </c>
      <c r="B32" s="25">
        <v>1</v>
      </c>
      <c r="C32" s="28" t="s">
        <v>22911</v>
      </c>
      <c r="D32" s="25" t="s">
        <v>22912</v>
      </c>
    </row>
    <row r="33" spans="1:4">
      <c r="A33" s="25" t="s">
        <v>22681</v>
      </c>
      <c r="B33" s="25">
        <v>1</v>
      </c>
      <c r="C33" t="s">
        <v>22913</v>
      </c>
      <c r="D33" s="25" t="s">
        <v>22914</v>
      </c>
    </row>
    <row r="34" spans="1:4">
      <c r="A34" s="25" t="s">
        <v>22684</v>
      </c>
      <c r="B34" s="25">
        <v>0</v>
      </c>
      <c r="C34" s="25" t="s">
        <v>22642</v>
      </c>
      <c r="D34" s="25" t="s">
        <v>22642</v>
      </c>
    </row>
    <row r="35" spans="1:4">
      <c r="A35" s="25" t="s">
        <v>22685</v>
      </c>
      <c r="B35" s="25">
        <v>1</v>
      </c>
      <c r="C35" t="s">
        <v>22915</v>
      </c>
      <c r="D35" s="25" t="s">
        <v>22916</v>
      </c>
    </row>
    <row r="36" spans="1:4">
      <c r="A36" s="25" t="s">
        <v>22688</v>
      </c>
      <c r="B36" s="25">
        <v>1</v>
      </c>
      <c r="C36" t="s">
        <v>22917</v>
      </c>
      <c r="D36" s="25" t="s">
        <v>22918</v>
      </c>
    </row>
    <row r="37" spans="1:4">
      <c r="A37" s="25" t="s">
        <v>22691</v>
      </c>
      <c r="B37" s="25">
        <v>1</v>
      </c>
      <c r="C37" t="s">
        <v>22919</v>
      </c>
      <c r="D37" s="25" t="s">
        <v>22920</v>
      </c>
    </row>
    <row r="38" spans="1:4">
      <c r="A38" s="25" t="s">
        <v>22694</v>
      </c>
      <c r="B38" s="25">
        <v>1</v>
      </c>
      <c r="C38" t="s">
        <v>22921</v>
      </c>
      <c r="D38" s="25" t="s">
        <v>22922</v>
      </c>
    </row>
    <row r="39" spans="1:4">
      <c r="A39" s="25" t="s">
        <v>22697</v>
      </c>
      <c r="B39" s="25">
        <v>1</v>
      </c>
      <c r="C39" t="s">
        <v>22923</v>
      </c>
      <c r="D39" s="25" t="s">
        <v>22924</v>
      </c>
    </row>
    <row r="40" spans="1:4">
      <c r="A40" s="25" t="s">
        <v>22702</v>
      </c>
      <c r="B40" s="25">
        <v>3</v>
      </c>
      <c r="C40" t="s">
        <v>22925</v>
      </c>
      <c r="D40" s="25" t="s">
        <v>22926</v>
      </c>
    </row>
    <row r="41" spans="1:4">
      <c r="A41" s="25"/>
      <c r="B41" s="25"/>
      <c r="C41" t="s">
        <v>22927</v>
      </c>
      <c r="D41" s="25" t="s">
        <v>22928</v>
      </c>
    </row>
    <row r="42" spans="1:4">
      <c r="C42" t="s">
        <v>22929</v>
      </c>
      <c r="D42" s="25" t="s">
        <v>22930</v>
      </c>
    </row>
    <row r="43" spans="1:4">
      <c r="A43" s="25" t="s">
        <v>22705</v>
      </c>
      <c r="B43" s="25">
        <v>2</v>
      </c>
      <c r="C43" s="25" t="s">
        <v>22931</v>
      </c>
      <c r="D43" s="25" t="s">
        <v>22932</v>
      </c>
    </row>
    <row r="44" spans="1:4">
      <c r="C44" t="s">
        <v>22933</v>
      </c>
      <c r="D44" s="25" t="s">
        <v>22934</v>
      </c>
    </row>
    <row r="54" spans="1:4">
      <c r="A54" s="25"/>
      <c r="B54" s="25"/>
      <c r="C54" s="25"/>
      <c r="D54" s="25"/>
    </row>
    <row r="55" spans="1:4">
      <c r="D55" s="25"/>
    </row>
    <row r="56" spans="1:4">
      <c r="D56" s="2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41"/>
  <sheetViews>
    <sheetView zoomScaleSheetLayoutView="100" workbookViewId="0">
      <selection activeCell="Q35" sqref="Q35"/>
    </sheetView>
  </sheetViews>
  <sheetFormatPr defaultColWidth="9" defaultRowHeight="15"/>
  <cols>
    <col min="1" max="1" width="12.140625" customWidth="1"/>
    <col min="2" max="2" width="7" customWidth="1"/>
    <col min="3" max="3" width="10" customWidth="1"/>
    <col min="4" max="4" width="31.285156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s="25" t="s">
        <v>22594</v>
      </c>
      <c r="B2" s="26">
        <v>2</v>
      </c>
      <c r="C2" s="25" t="s">
        <v>22935</v>
      </c>
      <c r="D2" s="26" t="s">
        <v>22936</v>
      </c>
    </row>
    <row r="3" spans="1:4">
      <c r="A3" s="26" t="s">
        <v>22599</v>
      </c>
      <c r="B3" s="26"/>
      <c r="C3" s="26" t="s">
        <v>22937</v>
      </c>
      <c r="D3" s="26" t="s">
        <v>22938</v>
      </c>
    </row>
    <row r="4" spans="1:4">
      <c r="A4" s="26" t="s">
        <v>22602</v>
      </c>
      <c r="B4" s="26">
        <v>1</v>
      </c>
      <c r="C4" s="26" t="s">
        <v>22939</v>
      </c>
      <c r="D4" s="27" t="s">
        <v>22940</v>
      </c>
    </row>
    <row r="5" spans="1:4">
      <c r="A5" s="26" t="s">
        <v>22605</v>
      </c>
      <c r="B5" s="26">
        <v>1</v>
      </c>
      <c r="C5" s="7" t="s">
        <v>22941</v>
      </c>
      <c r="D5" s="26" t="s">
        <v>22942</v>
      </c>
    </row>
    <row r="6" spans="1:4">
      <c r="A6" s="26" t="s">
        <v>22608</v>
      </c>
      <c r="B6" s="26">
        <v>1</v>
      </c>
      <c r="C6" s="7" t="s">
        <v>22943</v>
      </c>
      <c r="D6" s="27" t="s">
        <v>22944</v>
      </c>
    </row>
    <row r="7" spans="1:4">
      <c r="A7" s="26" t="s">
        <v>22611</v>
      </c>
      <c r="B7" s="26">
        <v>1</v>
      </c>
      <c r="C7" s="7" t="s">
        <v>22945</v>
      </c>
      <c r="D7" s="26" t="s">
        <v>22946</v>
      </c>
    </row>
    <row r="8" spans="1:4">
      <c r="A8" s="26" t="s">
        <v>22614</v>
      </c>
      <c r="B8" s="26">
        <v>1</v>
      </c>
      <c r="C8" s="7" t="s">
        <v>22947</v>
      </c>
      <c r="D8" s="27" t="s">
        <v>22948</v>
      </c>
    </row>
    <row r="9" spans="1:4">
      <c r="A9" s="26" t="s">
        <v>22617</v>
      </c>
      <c r="B9" s="26">
        <v>1</v>
      </c>
      <c r="C9" s="7" t="s">
        <v>22949</v>
      </c>
      <c r="D9" s="26" t="s">
        <v>22950</v>
      </c>
    </row>
    <row r="10" spans="1:4">
      <c r="A10" s="26" t="s">
        <v>22620</v>
      </c>
      <c r="B10" s="26">
        <v>1</v>
      </c>
      <c r="C10" s="7" t="s">
        <v>22951</v>
      </c>
      <c r="D10" s="27" t="s">
        <v>22952</v>
      </c>
    </row>
    <row r="11" spans="1:4">
      <c r="A11" s="26" t="s">
        <v>22623</v>
      </c>
      <c r="B11" s="26">
        <v>1</v>
      </c>
      <c r="C11" s="7" t="s">
        <v>22953</v>
      </c>
      <c r="D11" s="26" t="s">
        <v>22954</v>
      </c>
    </row>
    <row r="12" spans="1:4">
      <c r="A12" s="26" t="s">
        <v>22626</v>
      </c>
      <c r="B12" s="26">
        <v>1</v>
      </c>
      <c r="C12" s="7" t="s">
        <v>22955</v>
      </c>
      <c r="D12" s="26" t="s">
        <v>22956</v>
      </c>
    </row>
    <row r="13" spans="1:4">
      <c r="A13" s="25" t="s">
        <v>22629</v>
      </c>
      <c r="B13" s="26">
        <v>1</v>
      </c>
      <c r="C13" s="7" t="s">
        <v>22957</v>
      </c>
      <c r="D13" s="26" t="s">
        <v>22958</v>
      </c>
    </row>
    <row r="14" spans="1:4">
      <c r="A14" s="26" t="s">
        <v>22632</v>
      </c>
      <c r="B14" s="25">
        <v>0</v>
      </c>
      <c r="C14" s="25" t="s">
        <v>22642</v>
      </c>
      <c r="D14" s="25" t="s">
        <v>22642</v>
      </c>
    </row>
    <row r="15" spans="1:4">
      <c r="A15" s="25" t="s">
        <v>22641</v>
      </c>
      <c r="B15" s="25">
        <v>0</v>
      </c>
      <c r="C15" s="25" t="s">
        <v>22642</v>
      </c>
      <c r="D15" s="25" t="s">
        <v>22642</v>
      </c>
    </row>
    <row r="16" spans="1:4">
      <c r="A16" s="26" t="s">
        <v>22643</v>
      </c>
      <c r="B16" s="25">
        <v>0</v>
      </c>
      <c r="C16" s="25" t="s">
        <v>22642</v>
      </c>
      <c r="D16" s="25" t="s">
        <v>22642</v>
      </c>
    </row>
    <row r="17" spans="1:4">
      <c r="A17" s="26" t="s">
        <v>22644</v>
      </c>
      <c r="B17" s="25">
        <v>2</v>
      </c>
      <c r="C17" s="7" t="s">
        <v>22959</v>
      </c>
      <c r="D17" s="25" t="s">
        <v>22960</v>
      </c>
    </row>
    <row r="18" spans="1:4">
      <c r="A18" s="26"/>
      <c r="B18" s="25"/>
      <c r="C18" s="7" t="s">
        <v>22961</v>
      </c>
      <c r="D18" s="25" t="s">
        <v>22962</v>
      </c>
    </row>
    <row r="19" spans="1:4">
      <c r="A19" s="26" t="s">
        <v>22647</v>
      </c>
      <c r="B19" s="25">
        <v>0</v>
      </c>
      <c r="C19" s="25" t="s">
        <v>22642</v>
      </c>
      <c r="D19" s="25" t="s">
        <v>22642</v>
      </c>
    </row>
    <row r="20" spans="1:4">
      <c r="A20" s="26" t="s">
        <v>22656</v>
      </c>
      <c r="B20" s="25">
        <v>0</v>
      </c>
      <c r="C20" s="25" t="s">
        <v>22642</v>
      </c>
      <c r="D20" s="25" t="s">
        <v>22642</v>
      </c>
    </row>
    <row r="21" spans="1:4">
      <c r="A21" s="26" t="s">
        <v>22657</v>
      </c>
      <c r="B21" s="25">
        <v>0</v>
      </c>
      <c r="C21" s="25" t="s">
        <v>22642</v>
      </c>
      <c r="D21" s="25" t="s">
        <v>22642</v>
      </c>
    </row>
    <row r="22" spans="1:4">
      <c r="A22" s="25" t="s">
        <v>22658</v>
      </c>
      <c r="B22" s="25">
        <v>3</v>
      </c>
      <c r="C22" s="7" t="s">
        <v>22963</v>
      </c>
      <c r="D22" s="25" t="s">
        <v>22964</v>
      </c>
    </row>
    <row r="23" spans="1:4">
      <c r="A23" s="25"/>
      <c r="B23" s="25"/>
      <c r="C23" s="7" t="s">
        <v>22965</v>
      </c>
      <c r="D23" s="25" t="s">
        <v>22966</v>
      </c>
    </row>
    <row r="24" spans="1:4">
      <c r="A24" s="25"/>
      <c r="B24" s="25"/>
      <c r="C24" s="7" t="s">
        <v>22967</v>
      </c>
      <c r="D24" s="25" t="s">
        <v>22968</v>
      </c>
    </row>
    <row r="25" spans="1:4">
      <c r="A25" s="25" t="s">
        <v>22661</v>
      </c>
      <c r="B25" s="26">
        <v>1</v>
      </c>
      <c r="C25" s="25" t="s">
        <v>22969</v>
      </c>
      <c r="D25" s="25" t="s">
        <v>22970</v>
      </c>
    </row>
    <row r="26" spans="1:4">
      <c r="A26" s="7" t="s">
        <v>22666</v>
      </c>
      <c r="B26" s="25">
        <v>1</v>
      </c>
      <c r="C26" t="s">
        <v>22971</v>
      </c>
      <c r="D26" s="25" t="s">
        <v>22972</v>
      </c>
    </row>
    <row r="27" spans="1:4">
      <c r="A27" s="25" t="s">
        <v>22669</v>
      </c>
      <c r="B27" s="26">
        <v>1</v>
      </c>
      <c r="C27" s="25" t="s">
        <v>22973</v>
      </c>
      <c r="D27" s="25" t="s">
        <v>22974</v>
      </c>
    </row>
    <row r="28" spans="1:4">
      <c r="A28" s="25" t="s">
        <v>22672</v>
      </c>
      <c r="B28" s="26">
        <v>1</v>
      </c>
      <c r="C28" s="25" t="s">
        <v>22975</v>
      </c>
      <c r="D28" s="25" t="s">
        <v>22976</v>
      </c>
    </row>
    <row r="29" spans="1:4">
      <c r="A29" s="26" t="s">
        <v>22675</v>
      </c>
      <c r="B29" s="26">
        <v>1</v>
      </c>
      <c r="C29" s="25" t="s">
        <v>22977</v>
      </c>
      <c r="D29" s="25" t="s">
        <v>22978</v>
      </c>
    </row>
    <row r="30" spans="1:4">
      <c r="A30" s="26" t="s">
        <v>22678</v>
      </c>
      <c r="B30" s="25">
        <v>1</v>
      </c>
      <c r="C30" s="25" t="s">
        <v>22979</v>
      </c>
      <c r="D30" s="25" t="s">
        <v>22980</v>
      </c>
    </row>
    <row r="31" spans="1:4">
      <c r="A31" s="25" t="s">
        <v>22681</v>
      </c>
      <c r="B31" s="25">
        <v>1</v>
      </c>
      <c r="C31" s="25" t="s">
        <v>22981</v>
      </c>
      <c r="D31" s="25" t="s">
        <v>22982</v>
      </c>
    </row>
    <row r="32" spans="1:4">
      <c r="A32" s="25" t="s">
        <v>22684</v>
      </c>
      <c r="B32" s="26">
        <v>0</v>
      </c>
      <c r="C32" s="25" t="s">
        <v>22642</v>
      </c>
      <c r="D32" s="25" t="s">
        <v>22642</v>
      </c>
    </row>
    <row r="33" spans="1:4">
      <c r="A33" s="25" t="s">
        <v>22685</v>
      </c>
      <c r="B33" s="26">
        <v>1</v>
      </c>
      <c r="C33" s="25" t="s">
        <v>22983</v>
      </c>
      <c r="D33" s="25" t="s">
        <v>22984</v>
      </c>
    </row>
    <row r="34" spans="1:4">
      <c r="A34" s="25" t="s">
        <v>22688</v>
      </c>
      <c r="B34" s="26">
        <v>1</v>
      </c>
      <c r="C34" s="25" t="s">
        <v>22985</v>
      </c>
      <c r="D34" s="25" t="s">
        <v>22986</v>
      </c>
    </row>
    <row r="35" spans="1:4">
      <c r="A35" s="25" t="s">
        <v>22691</v>
      </c>
      <c r="B35" s="26">
        <v>1</v>
      </c>
      <c r="C35" s="25" t="s">
        <v>22987</v>
      </c>
      <c r="D35" s="25" t="s">
        <v>22988</v>
      </c>
    </row>
    <row r="36" spans="1:4">
      <c r="A36" s="25" t="s">
        <v>22694</v>
      </c>
      <c r="B36" s="26">
        <v>2</v>
      </c>
      <c r="C36" s="25" t="s">
        <v>22989</v>
      </c>
      <c r="D36" s="25" t="s">
        <v>22990</v>
      </c>
    </row>
    <row r="37" spans="1:4">
      <c r="A37" s="25"/>
      <c r="B37" s="26"/>
      <c r="C37" s="25" t="s">
        <v>22991</v>
      </c>
      <c r="D37" s="25" t="s">
        <v>22992</v>
      </c>
    </row>
    <row r="38" spans="1:4">
      <c r="A38" s="25" t="s">
        <v>22697</v>
      </c>
      <c r="B38" s="25">
        <v>1</v>
      </c>
      <c r="C38" s="7" t="s">
        <v>22993</v>
      </c>
      <c r="D38" s="25" t="s">
        <v>22994</v>
      </c>
    </row>
    <row r="39" spans="1:4">
      <c r="A39" s="25" t="s">
        <v>22702</v>
      </c>
      <c r="B39" s="25">
        <v>2</v>
      </c>
      <c r="C39" s="7" t="s">
        <v>22995</v>
      </c>
      <c r="D39" s="25" t="s">
        <v>22996</v>
      </c>
    </row>
    <row r="40" spans="1:4">
      <c r="C40" s="7" t="s">
        <v>22997</v>
      </c>
      <c r="D40" s="25" t="s">
        <v>22998</v>
      </c>
    </row>
    <row r="41" spans="1:4">
      <c r="A41" s="25" t="s">
        <v>22705</v>
      </c>
      <c r="B41" s="25">
        <v>1</v>
      </c>
      <c r="C41" s="7" t="s">
        <v>22999</v>
      </c>
      <c r="D41" s="25" t="s">
        <v>23000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3"/>
  <sheetViews>
    <sheetView zoomScaleSheetLayoutView="100" workbookViewId="0">
      <selection activeCell="N31" sqref="N31"/>
    </sheetView>
  </sheetViews>
  <sheetFormatPr defaultColWidth="9" defaultRowHeight="15"/>
  <cols>
    <col min="1" max="1" width="11.85546875" customWidth="1"/>
    <col min="2" max="2" width="6.5703125" customWidth="1"/>
    <col min="3" max="3" width="13.42578125" customWidth="1"/>
    <col min="4" max="4" width="24.285156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t="s">
        <v>23001</v>
      </c>
      <c r="B2" s="25">
        <v>4</v>
      </c>
      <c r="C2" s="7" t="s">
        <v>23002</v>
      </c>
      <c r="D2" t="s">
        <v>23003</v>
      </c>
    </row>
    <row r="3" spans="1:4">
      <c r="A3" t="s">
        <v>23004</v>
      </c>
      <c r="B3" s="25"/>
      <c r="C3" s="7" t="s">
        <v>23005</v>
      </c>
      <c r="D3" t="s">
        <v>23006</v>
      </c>
    </row>
    <row r="4" spans="1:4">
      <c r="A4" t="s">
        <v>23007</v>
      </c>
      <c r="B4" s="25"/>
      <c r="C4" s="7" t="s">
        <v>23008</v>
      </c>
      <c r="D4" t="s">
        <v>23009</v>
      </c>
    </row>
    <row r="5" spans="1:4">
      <c r="A5" t="s">
        <v>23004</v>
      </c>
      <c r="B5" s="25"/>
      <c r="C5" s="7" t="s">
        <v>23010</v>
      </c>
      <c r="D5" t="s">
        <v>23011</v>
      </c>
    </row>
    <row r="6" spans="1:4">
      <c r="A6" s="26" t="s">
        <v>22602</v>
      </c>
      <c r="B6" s="25">
        <v>1</v>
      </c>
      <c r="C6" s="7" t="s">
        <v>23012</v>
      </c>
      <c r="D6" t="s">
        <v>23013</v>
      </c>
    </row>
    <row r="7" spans="1:4">
      <c r="A7" s="26" t="s">
        <v>22605</v>
      </c>
      <c r="B7" s="25">
        <v>1</v>
      </c>
      <c r="C7" s="7" t="s">
        <v>23014</v>
      </c>
      <c r="D7" t="s">
        <v>23015</v>
      </c>
    </row>
    <row r="8" spans="1:4">
      <c r="A8" s="26" t="s">
        <v>22608</v>
      </c>
      <c r="B8" s="25">
        <v>1</v>
      </c>
      <c r="C8" s="7" t="s">
        <v>23016</v>
      </c>
      <c r="D8" t="s">
        <v>23017</v>
      </c>
    </row>
    <row r="9" spans="1:4">
      <c r="A9" s="26" t="s">
        <v>22611</v>
      </c>
      <c r="B9" s="25">
        <v>2</v>
      </c>
      <c r="C9" s="7" t="s">
        <v>23018</v>
      </c>
      <c r="D9" t="s">
        <v>23019</v>
      </c>
    </row>
    <row r="10" spans="1:4">
      <c r="A10" s="26"/>
      <c r="B10" s="25"/>
      <c r="C10" s="7" t="s">
        <v>23020</v>
      </c>
      <c r="D10" t="s">
        <v>23021</v>
      </c>
    </row>
    <row r="11" spans="1:4">
      <c r="A11" s="26" t="s">
        <v>22614</v>
      </c>
      <c r="B11" s="25">
        <v>1</v>
      </c>
      <c r="C11" s="7" t="s">
        <v>23022</v>
      </c>
      <c r="D11" t="s">
        <v>23023</v>
      </c>
    </row>
    <row r="12" spans="1:4">
      <c r="A12" s="26" t="s">
        <v>22617</v>
      </c>
      <c r="B12" s="25">
        <v>1</v>
      </c>
      <c r="C12" s="7" t="s">
        <v>23024</v>
      </c>
      <c r="D12" t="s">
        <v>23025</v>
      </c>
    </row>
    <row r="13" spans="1:4">
      <c r="A13" s="26" t="s">
        <v>22620</v>
      </c>
      <c r="B13" s="25">
        <v>2</v>
      </c>
      <c r="C13" s="7" t="s">
        <v>23026</v>
      </c>
      <c r="D13" t="s">
        <v>23027</v>
      </c>
    </row>
    <row r="14" spans="1:4">
      <c r="A14" s="26"/>
      <c r="B14" s="25"/>
      <c r="C14" s="7" t="s">
        <v>23028</v>
      </c>
      <c r="D14" t="s">
        <v>23029</v>
      </c>
    </row>
    <row r="15" spans="1:4">
      <c r="A15" s="26" t="s">
        <v>22623</v>
      </c>
      <c r="B15" s="25">
        <v>1</v>
      </c>
      <c r="C15" s="7" t="s">
        <v>23030</v>
      </c>
      <c r="D15" t="s">
        <v>23031</v>
      </c>
    </row>
    <row r="16" spans="1:4">
      <c r="A16" s="26" t="s">
        <v>22626</v>
      </c>
      <c r="B16" s="25">
        <v>1</v>
      </c>
      <c r="C16" s="7" t="s">
        <v>23032</v>
      </c>
      <c r="D16" t="s">
        <v>23033</v>
      </c>
    </row>
    <row r="17" spans="1:4">
      <c r="A17" s="26" t="s">
        <v>22629</v>
      </c>
      <c r="B17" s="25">
        <v>1</v>
      </c>
      <c r="C17" s="7" t="s">
        <v>23034</v>
      </c>
      <c r="D17" t="s">
        <v>23035</v>
      </c>
    </row>
    <row r="18" spans="1:4">
      <c r="A18" s="26" t="s">
        <v>22632</v>
      </c>
      <c r="B18" s="25">
        <v>3</v>
      </c>
      <c r="C18" s="7" t="s">
        <v>23036</v>
      </c>
      <c r="D18" t="s">
        <v>23037</v>
      </c>
    </row>
    <row r="19" spans="1:4">
      <c r="A19" s="26"/>
      <c r="B19" s="25"/>
      <c r="C19" s="7" t="s">
        <v>23038</v>
      </c>
      <c r="D19" t="s">
        <v>23039</v>
      </c>
    </row>
    <row r="20" spans="1:4">
      <c r="A20" s="26"/>
      <c r="B20" s="25"/>
      <c r="C20" s="7" t="s">
        <v>23040</v>
      </c>
      <c r="D20" t="s">
        <v>23041</v>
      </c>
    </row>
    <row r="21" spans="1:4">
      <c r="A21" s="26" t="s">
        <v>22641</v>
      </c>
      <c r="B21" s="25">
        <v>0</v>
      </c>
      <c r="C21" s="25" t="s">
        <v>22642</v>
      </c>
      <c r="D21" s="25" t="s">
        <v>22642</v>
      </c>
    </row>
    <row r="22" spans="1:4">
      <c r="A22" s="26" t="s">
        <v>22643</v>
      </c>
      <c r="B22" s="25">
        <v>0</v>
      </c>
      <c r="C22" s="25" t="s">
        <v>22642</v>
      </c>
      <c r="D22" s="25" t="s">
        <v>22642</v>
      </c>
    </row>
    <row r="23" spans="1:4">
      <c r="A23" s="26" t="s">
        <v>22644</v>
      </c>
      <c r="B23" s="25">
        <v>1</v>
      </c>
      <c r="C23" s="25" t="s">
        <v>23042</v>
      </c>
      <c r="D23" t="s">
        <v>23043</v>
      </c>
    </row>
    <row r="24" spans="1:4">
      <c r="A24" s="26" t="s">
        <v>22647</v>
      </c>
      <c r="B24" s="25">
        <v>0</v>
      </c>
      <c r="C24" s="25" t="s">
        <v>22642</v>
      </c>
      <c r="D24" s="25" t="s">
        <v>22642</v>
      </c>
    </row>
    <row r="25" spans="1:4">
      <c r="A25" s="26" t="s">
        <v>22656</v>
      </c>
      <c r="B25" s="25">
        <v>0</v>
      </c>
      <c r="C25" s="25" t="s">
        <v>22642</v>
      </c>
      <c r="D25" s="25" t="s">
        <v>22642</v>
      </c>
    </row>
    <row r="26" spans="1:4">
      <c r="A26" s="26" t="s">
        <v>22657</v>
      </c>
      <c r="B26" s="25">
        <v>0</v>
      </c>
      <c r="C26" s="25" t="s">
        <v>22642</v>
      </c>
      <c r="D26" s="25" t="s">
        <v>22642</v>
      </c>
    </row>
    <row r="27" spans="1:4">
      <c r="A27" s="7" t="s">
        <v>22658</v>
      </c>
      <c r="B27" s="25">
        <v>1</v>
      </c>
      <c r="C27" s="7" t="s">
        <v>23044</v>
      </c>
      <c r="D27" s="25" t="s">
        <v>23045</v>
      </c>
    </row>
    <row r="28" spans="1:4">
      <c r="A28" s="25" t="s">
        <v>22661</v>
      </c>
      <c r="B28" s="25">
        <v>1</v>
      </c>
      <c r="C28" s="25" t="s">
        <v>23046</v>
      </c>
      <c r="D28" s="25" t="s">
        <v>23047</v>
      </c>
    </row>
    <row r="29" spans="1:4">
      <c r="A29" s="7" t="s">
        <v>22666</v>
      </c>
      <c r="B29" s="25">
        <v>1</v>
      </c>
      <c r="C29" s="25" t="s">
        <v>23048</v>
      </c>
      <c r="D29" s="25" t="s">
        <v>23049</v>
      </c>
    </row>
    <row r="30" spans="1:4">
      <c r="A30" s="25" t="s">
        <v>22669</v>
      </c>
      <c r="B30" s="25">
        <v>1</v>
      </c>
      <c r="C30" s="25" t="s">
        <v>23050</v>
      </c>
      <c r="D30" s="25" t="s">
        <v>23051</v>
      </c>
    </row>
    <row r="31" spans="1:4">
      <c r="A31" s="25" t="s">
        <v>22672</v>
      </c>
      <c r="B31" s="25">
        <v>1</v>
      </c>
      <c r="C31" s="7" t="s">
        <v>23052</v>
      </c>
      <c r="D31" s="25" t="s">
        <v>23053</v>
      </c>
    </row>
    <row r="32" spans="1:4">
      <c r="A32" s="25" t="s">
        <v>22675</v>
      </c>
      <c r="B32" s="7">
        <v>1</v>
      </c>
      <c r="C32" s="25" t="s">
        <v>23054</v>
      </c>
      <c r="D32" s="25" t="s">
        <v>23055</v>
      </c>
    </row>
    <row r="33" spans="1:4">
      <c r="A33" s="26" t="s">
        <v>22678</v>
      </c>
      <c r="B33" s="25">
        <v>1</v>
      </c>
      <c r="C33" s="7" t="s">
        <v>23056</v>
      </c>
      <c r="D33" s="25" t="s">
        <v>23057</v>
      </c>
    </row>
    <row r="34" spans="1:4">
      <c r="A34" s="25" t="s">
        <v>22681</v>
      </c>
      <c r="B34" s="25">
        <v>1</v>
      </c>
      <c r="C34" s="10" t="s">
        <v>22756</v>
      </c>
      <c r="D34" s="25" t="s">
        <v>23058</v>
      </c>
    </row>
    <row r="35" spans="1:4">
      <c r="A35" s="25" t="s">
        <v>22684</v>
      </c>
      <c r="B35" s="25">
        <v>0</v>
      </c>
      <c r="C35" s="25" t="s">
        <v>22642</v>
      </c>
      <c r="D35" s="25" t="s">
        <v>22642</v>
      </c>
    </row>
    <row r="36" spans="1:4">
      <c r="A36" s="25" t="s">
        <v>22685</v>
      </c>
      <c r="B36" s="25">
        <v>1</v>
      </c>
      <c r="C36" s="25" t="s">
        <v>23059</v>
      </c>
      <c r="D36" s="25" t="s">
        <v>23060</v>
      </c>
    </row>
    <row r="37" spans="1:4">
      <c r="A37" s="25" t="s">
        <v>22688</v>
      </c>
      <c r="B37" s="25">
        <v>1</v>
      </c>
      <c r="C37" s="7" t="s">
        <v>23061</v>
      </c>
      <c r="D37" s="25" t="s">
        <v>23062</v>
      </c>
    </row>
    <row r="38" spans="1:4">
      <c r="A38" s="25" t="s">
        <v>22691</v>
      </c>
      <c r="B38" s="25">
        <v>1</v>
      </c>
      <c r="C38" s="25" t="s">
        <v>23063</v>
      </c>
      <c r="D38" s="25" t="s">
        <v>23064</v>
      </c>
    </row>
    <row r="39" spans="1:4">
      <c r="A39" s="25" t="s">
        <v>22694</v>
      </c>
      <c r="B39" s="25">
        <v>1</v>
      </c>
      <c r="C39" s="25" t="s">
        <v>23065</v>
      </c>
      <c r="D39" s="25" t="s">
        <v>23066</v>
      </c>
    </row>
    <row r="40" spans="1:4">
      <c r="A40" s="25" t="s">
        <v>22697</v>
      </c>
      <c r="B40" s="25">
        <v>1</v>
      </c>
      <c r="C40" s="25" t="s">
        <v>23067</v>
      </c>
      <c r="D40" s="25" t="s">
        <v>23068</v>
      </c>
    </row>
    <row r="41" spans="1:4">
      <c r="A41" s="25" t="s">
        <v>22702</v>
      </c>
      <c r="B41" s="25">
        <v>2</v>
      </c>
      <c r="C41" s="25" t="s">
        <v>23069</v>
      </c>
      <c r="D41" s="25" t="s">
        <v>23070</v>
      </c>
    </row>
    <row r="42" spans="1:4">
      <c r="A42" s="25"/>
      <c r="B42" s="25"/>
      <c r="C42" s="25" t="s">
        <v>23071</v>
      </c>
      <c r="D42" s="25" t="s">
        <v>23072</v>
      </c>
    </row>
    <row r="43" spans="1:4">
      <c r="A43" s="25" t="s">
        <v>22705</v>
      </c>
      <c r="B43" s="25">
        <v>1</v>
      </c>
      <c r="C43" s="25" t="s">
        <v>23073</v>
      </c>
      <c r="D43" s="25" t="s">
        <v>23074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8"/>
  <sheetViews>
    <sheetView zoomScaleSheetLayoutView="100" workbookViewId="0">
      <selection activeCell="L34" sqref="L34"/>
    </sheetView>
  </sheetViews>
  <sheetFormatPr defaultColWidth="9" defaultRowHeight="15"/>
  <cols>
    <col min="1" max="1" width="8.85546875" customWidth="1"/>
    <col min="2" max="2" width="6.5703125" customWidth="1"/>
    <col min="3" max="3" width="14.7109375" customWidth="1"/>
    <col min="4" max="4" width="45.57031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s="26" t="s">
        <v>23001</v>
      </c>
      <c r="B2" s="25">
        <v>3</v>
      </c>
      <c r="C2" s="26" t="s">
        <v>23075</v>
      </c>
      <c r="D2" s="7" t="s">
        <v>23076</v>
      </c>
    </row>
    <row r="3" spans="1:4">
      <c r="A3" s="26" t="s">
        <v>23077</v>
      </c>
      <c r="B3" s="25"/>
      <c r="C3" s="7" t="s">
        <v>23078</v>
      </c>
      <c r="D3" s="7" t="s">
        <v>23079</v>
      </c>
    </row>
    <row r="4" spans="1:4">
      <c r="A4" s="26" t="s">
        <v>22599</v>
      </c>
      <c r="B4" s="25"/>
      <c r="C4" s="7" t="s">
        <v>23080</v>
      </c>
      <c r="D4" s="26" t="s">
        <v>23081</v>
      </c>
    </row>
    <row r="5" spans="1:4">
      <c r="A5" s="26" t="s">
        <v>22602</v>
      </c>
      <c r="B5" s="25">
        <v>1</v>
      </c>
      <c r="C5" s="26" t="s">
        <v>23082</v>
      </c>
      <c r="D5" s="26" t="s">
        <v>23083</v>
      </c>
    </row>
    <row r="6" spans="1:4">
      <c r="A6" s="26" t="s">
        <v>22605</v>
      </c>
      <c r="B6" s="25">
        <v>1</v>
      </c>
      <c r="C6" s="7" t="s">
        <v>23084</v>
      </c>
      <c r="D6" s="26" t="s">
        <v>23085</v>
      </c>
    </row>
    <row r="7" spans="1:4">
      <c r="A7" s="26" t="s">
        <v>22608</v>
      </c>
      <c r="B7" s="25">
        <v>1</v>
      </c>
      <c r="C7" s="7" t="s">
        <v>23086</v>
      </c>
      <c r="D7" s="26" t="s">
        <v>23087</v>
      </c>
    </row>
    <row r="8" spans="1:4">
      <c r="A8" s="26" t="s">
        <v>22611</v>
      </c>
      <c r="B8" s="25">
        <v>1</v>
      </c>
      <c r="C8" s="7" t="s">
        <v>23088</v>
      </c>
      <c r="D8" s="26" t="s">
        <v>23089</v>
      </c>
    </row>
    <row r="9" spans="1:4">
      <c r="A9" s="26" t="s">
        <v>22614</v>
      </c>
      <c r="B9" s="25">
        <v>1</v>
      </c>
      <c r="C9" s="7" t="s">
        <v>23090</v>
      </c>
      <c r="D9" s="26" t="s">
        <v>23091</v>
      </c>
    </row>
    <row r="10" spans="1:4">
      <c r="A10" s="26" t="s">
        <v>22617</v>
      </c>
      <c r="B10" s="25">
        <v>1</v>
      </c>
      <c r="C10" s="7" t="s">
        <v>23092</v>
      </c>
      <c r="D10" s="26" t="s">
        <v>23093</v>
      </c>
    </row>
    <row r="11" spans="1:4">
      <c r="A11" s="26" t="s">
        <v>22620</v>
      </c>
      <c r="B11" s="25">
        <v>1</v>
      </c>
      <c r="C11" s="7" t="s">
        <v>23094</v>
      </c>
      <c r="D11" s="26" t="s">
        <v>23095</v>
      </c>
    </row>
    <row r="12" spans="1:4">
      <c r="A12" s="26" t="s">
        <v>22623</v>
      </c>
      <c r="B12" s="25">
        <v>1</v>
      </c>
      <c r="C12" s="7" t="s">
        <v>23096</v>
      </c>
      <c r="D12" s="26" t="s">
        <v>23097</v>
      </c>
    </row>
    <row r="13" spans="1:4">
      <c r="A13" s="26" t="s">
        <v>22626</v>
      </c>
      <c r="B13" s="25">
        <v>1</v>
      </c>
      <c r="C13" s="7" t="s">
        <v>23098</v>
      </c>
      <c r="D13" s="26" t="s">
        <v>23099</v>
      </c>
    </row>
    <row r="14" spans="1:4">
      <c r="A14" s="26" t="s">
        <v>22629</v>
      </c>
      <c r="B14" s="25">
        <v>2</v>
      </c>
      <c r="C14" s="7" t="s">
        <v>23100</v>
      </c>
      <c r="D14" s="26" t="s">
        <v>23101</v>
      </c>
    </row>
    <row r="15" spans="1:4">
      <c r="A15" s="26"/>
      <c r="B15" s="25"/>
      <c r="C15" s="7" t="s">
        <v>23102</v>
      </c>
      <c r="D15" s="26" t="s">
        <v>23103</v>
      </c>
    </row>
    <row r="16" spans="1:4">
      <c r="A16" s="26" t="s">
        <v>22632</v>
      </c>
      <c r="B16" s="25">
        <v>3</v>
      </c>
      <c r="C16" s="7" t="s">
        <v>23104</v>
      </c>
      <c r="D16" s="26" t="s">
        <v>23105</v>
      </c>
    </row>
    <row r="17" spans="1:4">
      <c r="A17" s="26"/>
      <c r="B17" s="25"/>
      <c r="C17" s="7" t="s">
        <v>23106</v>
      </c>
      <c r="D17" s="26" t="s">
        <v>23107</v>
      </c>
    </row>
    <row r="18" spans="1:4">
      <c r="A18" s="25"/>
      <c r="B18" s="25"/>
      <c r="C18" s="7" t="s">
        <v>23108</v>
      </c>
      <c r="D18" s="26" t="s">
        <v>23109</v>
      </c>
    </row>
    <row r="19" spans="1:4">
      <c r="A19" s="26" t="s">
        <v>22641</v>
      </c>
      <c r="B19" s="25">
        <v>0</v>
      </c>
      <c r="C19" s="25" t="s">
        <v>22642</v>
      </c>
      <c r="D19" s="25" t="s">
        <v>22642</v>
      </c>
    </row>
    <row r="20" spans="1:4">
      <c r="A20" s="26" t="s">
        <v>22643</v>
      </c>
      <c r="B20" s="25">
        <v>0</v>
      </c>
      <c r="C20" s="25" t="s">
        <v>22642</v>
      </c>
      <c r="D20" s="25" t="s">
        <v>22642</v>
      </c>
    </row>
    <row r="21" spans="1:4">
      <c r="A21" s="26" t="s">
        <v>22644</v>
      </c>
      <c r="B21" s="25">
        <v>1</v>
      </c>
      <c r="C21" s="7" t="s">
        <v>23110</v>
      </c>
      <c r="D21" s="26" t="s">
        <v>23111</v>
      </c>
    </row>
    <row r="22" spans="1:4">
      <c r="A22" s="26" t="s">
        <v>22647</v>
      </c>
      <c r="B22" s="25">
        <v>0</v>
      </c>
      <c r="C22" s="25" t="s">
        <v>22642</v>
      </c>
      <c r="D22" s="25" t="s">
        <v>22642</v>
      </c>
    </row>
    <row r="23" spans="1:4">
      <c r="A23" s="26" t="s">
        <v>22656</v>
      </c>
      <c r="B23" s="25">
        <v>0</v>
      </c>
      <c r="C23" s="25" t="s">
        <v>22642</v>
      </c>
      <c r="D23" s="25" t="s">
        <v>22642</v>
      </c>
    </row>
    <row r="24" spans="1:4">
      <c r="A24" s="26" t="s">
        <v>22657</v>
      </c>
      <c r="B24" s="25">
        <v>0</v>
      </c>
      <c r="C24" s="25" t="s">
        <v>22642</v>
      </c>
      <c r="D24" s="25" t="s">
        <v>22642</v>
      </c>
    </row>
    <row r="25" spans="1:4">
      <c r="A25" s="25" t="s">
        <v>22658</v>
      </c>
      <c r="B25" s="25">
        <v>1</v>
      </c>
      <c r="C25" s="7" t="s">
        <v>23112</v>
      </c>
      <c r="D25" s="25" t="s">
        <v>23113</v>
      </c>
    </row>
    <row r="26" spans="1:4">
      <c r="A26" s="25" t="s">
        <v>22661</v>
      </c>
      <c r="B26" s="25">
        <v>1</v>
      </c>
      <c r="C26" s="25" t="s">
        <v>23114</v>
      </c>
      <c r="D26" s="25" t="s">
        <v>23115</v>
      </c>
    </row>
    <row r="27" spans="1:4">
      <c r="A27" s="7" t="s">
        <v>22666</v>
      </c>
      <c r="B27" s="25">
        <v>2</v>
      </c>
      <c r="C27" s="7" t="s">
        <v>23116</v>
      </c>
      <c r="D27" s="25" t="s">
        <v>23117</v>
      </c>
    </row>
    <row r="28" spans="1:4">
      <c r="B28" s="25"/>
      <c r="C28" s="7" t="s">
        <v>23118</v>
      </c>
      <c r="D28" s="25" t="s">
        <v>23119</v>
      </c>
    </row>
    <row r="29" spans="1:4">
      <c r="A29" s="25" t="s">
        <v>22669</v>
      </c>
      <c r="B29" s="25">
        <v>2</v>
      </c>
      <c r="C29" s="7" t="s">
        <v>23120</v>
      </c>
      <c r="D29" s="25" t="s">
        <v>23121</v>
      </c>
    </row>
    <row r="30" spans="1:4">
      <c r="A30" s="25"/>
      <c r="B30" s="25"/>
      <c r="C30" s="7" t="s">
        <v>23122</v>
      </c>
      <c r="D30" s="25" t="s">
        <v>23123</v>
      </c>
    </row>
    <row r="31" spans="1:4">
      <c r="A31" s="25" t="s">
        <v>22672</v>
      </c>
      <c r="B31" s="25">
        <v>2</v>
      </c>
      <c r="C31" s="25" t="s">
        <v>23124</v>
      </c>
      <c r="D31" s="25" t="s">
        <v>23125</v>
      </c>
    </row>
    <row r="32" spans="1:4">
      <c r="A32" s="25"/>
      <c r="B32" s="25"/>
      <c r="C32" s="7" t="s">
        <v>23126</v>
      </c>
      <c r="D32" s="25" t="s">
        <v>23127</v>
      </c>
    </row>
    <row r="33" spans="1:4">
      <c r="A33" s="25" t="s">
        <v>22675</v>
      </c>
      <c r="B33" s="25">
        <v>1</v>
      </c>
      <c r="C33" s="25" t="s">
        <v>23128</v>
      </c>
      <c r="D33" s="25" t="s">
        <v>23129</v>
      </c>
    </row>
    <row r="34" spans="1:4">
      <c r="A34" s="26" t="s">
        <v>22678</v>
      </c>
      <c r="B34" s="25">
        <v>0</v>
      </c>
      <c r="C34" s="25" t="s">
        <v>22642</v>
      </c>
      <c r="D34" s="25" t="s">
        <v>22642</v>
      </c>
    </row>
    <row r="35" spans="1:4">
      <c r="A35" s="25" t="s">
        <v>22681</v>
      </c>
      <c r="B35" s="25">
        <v>1</v>
      </c>
      <c r="C35" s="25" t="s">
        <v>23130</v>
      </c>
      <c r="D35" s="25" t="s">
        <v>23131</v>
      </c>
    </row>
    <row r="36" spans="1:4">
      <c r="A36" s="25" t="s">
        <v>22684</v>
      </c>
      <c r="B36" s="25">
        <v>0</v>
      </c>
      <c r="C36" s="25" t="s">
        <v>22642</v>
      </c>
      <c r="D36" s="25" t="s">
        <v>22642</v>
      </c>
    </row>
    <row r="37" spans="1:4">
      <c r="A37" s="25" t="s">
        <v>22685</v>
      </c>
      <c r="B37" s="25">
        <v>1</v>
      </c>
      <c r="C37" s="7" t="s">
        <v>23132</v>
      </c>
      <c r="D37" s="25" t="s">
        <v>23133</v>
      </c>
    </row>
    <row r="38" spans="1:4">
      <c r="A38" s="25" t="s">
        <v>22688</v>
      </c>
      <c r="B38" s="25">
        <v>1</v>
      </c>
      <c r="C38" s="25" t="s">
        <v>23134</v>
      </c>
      <c r="D38" s="25" t="s">
        <v>23135</v>
      </c>
    </row>
    <row r="39" spans="1:4">
      <c r="A39" s="25" t="s">
        <v>22691</v>
      </c>
      <c r="B39" s="25">
        <v>1</v>
      </c>
      <c r="C39" s="25" t="s">
        <v>23136</v>
      </c>
      <c r="D39" s="25" t="s">
        <v>23137</v>
      </c>
    </row>
    <row r="40" spans="1:4">
      <c r="A40" s="25" t="s">
        <v>22694</v>
      </c>
      <c r="B40" s="25">
        <v>1</v>
      </c>
      <c r="C40" s="25" t="s">
        <v>23138</v>
      </c>
      <c r="D40" s="25" t="s">
        <v>23139</v>
      </c>
    </row>
    <row r="41" spans="1:4">
      <c r="A41" s="25" t="s">
        <v>22697</v>
      </c>
      <c r="B41" s="25">
        <v>1</v>
      </c>
      <c r="C41" s="10" t="s">
        <v>23140</v>
      </c>
      <c r="D41" s="25" t="s">
        <v>23141</v>
      </c>
    </row>
    <row r="42" spans="1:4">
      <c r="A42" s="25" t="s">
        <v>22702</v>
      </c>
      <c r="B42" s="25">
        <v>3</v>
      </c>
      <c r="C42" s="7" t="s">
        <v>23142</v>
      </c>
      <c r="D42" s="25" t="s">
        <v>23143</v>
      </c>
    </row>
    <row r="43" spans="1:4">
      <c r="C43" s="7" t="s">
        <v>23144</v>
      </c>
      <c r="D43" s="25" t="s">
        <v>23145</v>
      </c>
    </row>
    <row r="44" spans="1:4">
      <c r="C44" s="7" t="s">
        <v>23146</v>
      </c>
      <c r="D44" s="25" t="s">
        <v>23147</v>
      </c>
    </row>
    <row r="45" spans="1:4">
      <c r="A45" s="25" t="s">
        <v>22705</v>
      </c>
      <c r="B45" s="25">
        <v>1</v>
      </c>
      <c r="C45" s="7" t="s">
        <v>23148</v>
      </c>
      <c r="D45" s="25" t="s">
        <v>23149</v>
      </c>
    </row>
    <row r="48" spans="1:4">
      <c r="A48" s="10"/>
      <c r="C48" s="7"/>
    </row>
    <row r="49" spans="1:4">
      <c r="C49" s="7"/>
      <c r="D49" s="25"/>
    </row>
    <row r="50" spans="1:4">
      <c r="C50" s="7"/>
      <c r="D50" s="25"/>
    </row>
    <row r="51" spans="1:4">
      <c r="C51" s="7"/>
    </row>
    <row r="57" spans="1:4">
      <c r="A57" s="25"/>
      <c r="B57" s="25"/>
    </row>
    <row r="58" spans="1:4">
      <c r="A58" s="26"/>
      <c r="B58" s="2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978"/>
  <sheetViews>
    <sheetView zoomScaleSheetLayoutView="100" workbookViewId="0">
      <selection activeCell="J12" sqref="J12"/>
    </sheetView>
  </sheetViews>
  <sheetFormatPr defaultColWidth="9" defaultRowHeight="15"/>
  <cols>
    <col min="1" max="1" width="15.140625" customWidth="1"/>
    <col min="2" max="2" width="6.85546875" customWidth="1"/>
    <col min="3" max="3" width="20.28515625" customWidth="1"/>
    <col min="4" max="4" width="34.1406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s="26" t="s">
        <v>22591</v>
      </c>
      <c r="B2" s="26">
        <v>2</v>
      </c>
      <c r="C2" s="25" t="s">
        <v>23150</v>
      </c>
      <c r="D2" s="26" t="s">
        <v>23151</v>
      </c>
    </row>
    <row r="3" spans="1:4">
      <c r="A3" s="26" t="s">
        <v>22599</v>
      </c>
      <c r="B3" s="25"/>
      <c r="C3" s="25" t="s">
        <v>23152</v>
      </c>
      <c r="D3" s="26" t="s">
        <v>23153</v>
      </c>
    </row>
    <row r="4" spans="1:4">
      <c r="A4" s="26" t="s">
        <v>22602</v>
      </c>
      <c r="B4" s="25">
        <v>1</v>
      </c>
      <c r="C4" s="25" t="s">
        <v>23154</v>
      </c>
      <c r="D4" s="26" t="s">
        <v>23155</v>
      </c>
    </row>
    <row r="5" spans="1:4">
      <c r="A5" s="26" t="s">
        <v>22605</v>
      </c>
      <c r="B5" s="25">
        <v>1</v>
      </c>
      <c r="C5" s="7" t="s">
        <v>23156</v>
      </c>
      <c r="D5" s="26" t="s">
        <v>23157</v>
      </c>
    </row>
    <row r="6" spans="1:4">
      <c r="A6" s="26" t="s">
        <v>22608</v>
      </c>
      <c r="B6" s="25">
        <v>1</v>
      </c>
      <c r="C6" s="25" t="s">
        <v>23158</v>
      </c>
      <c r="D6" s="26" t="s">
        <v>23157</v>
      </c>
    </row>
    <row r="7" spans="1:4">
      <c r="A7" s="26" t="s">
        <v>22611</v>
      </c>
      <c r="B7" s="26">
        <v>1</v>
      </c>
      <c r="C7" s="25" t="s">
        <v>23159</v>
      </c>
      <c r="D7" s="26" t="s">
        <v>23160</v>
      </c>
    </row>
    <row r="8" spans="1:4">
      <c r="A8" s="26" t="s">
        <v>22614</v>
      </c>
      <c r="B8" s="26">
        <v>2</v>
      </c>
      <c r="C8" s="25" t="s">
        <v>23161</v>
      </c>
      <c r="D8" s="26" t="s">
        <v>23162</v>
      </c>
    </row>
    <row r="9" spans="1:4">
      <c r="A9" s="25"/>
      <c r="B9" s="25"/>
      <c r="C9" s="25" t="s">
        <v>23163</v>
      </c>
      <c r="D9" s="26" t="s">
        <v>23164</v>
      </c>
    </row>
    <row r="10" spans="1:4">
      <c r="A10" s="26" t="s">
        <v>22617</v>
      </c>
      <c r="B10" s="25">
        <v>1</v>
      </c>
      <c r="C10" s="25" t="s">
        <v>23165</v>
      </c>
      <c r="D10" s="26" t="s">
        <v>23166</v>
      </c>
    </row>
    <row r="11" spans="1:4">
      <c r="A11" s="26" t="s">
        <v>22620</v>
      </c>
      <c r="B11" s="25">
        <v>3</v>
      </c>
      <c r="C11" s="7" t="s">
        <v>23167</v>
      </c>
      <c r="D11" s="26" t="s">
        <v>23168</v>
      </c>
    </row>
    <row r="12" spans="1:4">
      <c r="A12" s="25"/>
      <c r="B12" s="25"/>
      <c r="C12" s="7" t="s">
        <v>23169</v>
      </c>
      <c r="D12" s="26" t="s">
        <v>23170</v>
      </c>
    </row>
    <row r="13" spans="1:4">
      <c r="A13" s="25"/>
      <c r="B13" s="25"/>
      <c r="C13" s="7" t="s">
        <v>23171</v>
      </c>
      <c r="D13" s="25" t="s">
        <v>23172</v>
      </c>
    </row>
    <row r="14" spans="1:4">
      <c r="A14" s="26" t="s">
        <v>22623</v>
      </c>
      <c r="B14" s="25">
        <v>1</v>
      </c>
      <c r="C14" s="25" t="s">
        <v>23173</v>
      </c>
      <c r="D14" s="26" t="s">
        <v>23174</v>
      </c>
    </row>
    <row r="15" spans="1:4">
      <c r="A15" s="26" t="s">
        <v>22626</v>
      </c>
      <c r="B15" s="25">
        <v>1</v>
      </c>
      <c r="C15" s="25" t="s">
        <v>23175</v>
      </c>
      <c r="D15" s="25" t="s">
        <v>23176</v>
      </c>
    </row>
    <row r="16" spans="1:4">
      <c r="A16" s="26" t="s">
        <v>22629</v>
      </c>
      <c r="B16" s="25">
        <v>1</v>
      </c>
      <c r="C16" s="25" t="s">
        <v>23177</v>
      </c>
      <c r="D16" s="25" t="s">
        <v>23178</v>
      </c>
    </row>
    <row r="17" spans="1:4">
      <c r="A17" s="26" t="s">
        <v>22632</v>
      </c>
      <c r="B17" s="25">
        <v>1</v>
      </c>
      <c r="C17" s="25" t="s">
        <v>23179</v>
      </c>
      <c r="D17" s="26" t="s">
        <v>23180</v>
      </c>
    </row>
    <row r="18" spans="1:4">
      <c r="A18" s="26" t="s">
        <v>22641</v>
      </c>
      <c r="B18" s="25">
        <v>0</v>
      </c>
      <c r="C18" s="25" t="s">
        <v>22642</v>
      </c>
      <c r="D18" s="25" t="s">
        <v>22642</v>
      </c>
    </row>
    <row r="19" spans="1:4">
      <c r="A19" s="26" t="s">
        <v>22643</v>
      </c>
      <c r="B19" s="25">
        <v>0</v>
      </c>
      <c r="C19" s="25" t="s">
        <v>22642</v>
      </c>
      <c r="D19" s="25" t="s">
        <v>22642</v>
      </c>
    </row>
    <row r="20" spans="1:4">
      <c r="A20" s="26" t="s">
        <v>22644</v>
      </c>
      <c r="B20" s="25">
        <v>1</v>
      </c>
      <c r="C20" s="7" t="s">
        <v>23181</v>
      </c>
      <c r="D20" s="25" t="s">
        <v>23182</v>
      </c>
    </row>
    <row r="21" spans="1:4">
      <c r="A21" s="26" t="s">
        <v>22647</v>
      </c>
      <c r="B21" s="25">
        <v>0</v>
      </c>
      <c r="C21" s="25" t="s">
        <v>22642</v>
      </c>
      <c r="D21" s="25" t="s">
        <v>22642</v>
      </c>
    </row>
    <row r="22" spans="1:4">
      <c r="A22" s="26" t="s">
        <v>22656</v>
      </c>
      <c r="B22" s="25">
        <v>0</v>
      </c>
      <c r="C22" s="25" t="s">
        <v>22642</v>
      </c>
      <c r="D22" s="25" t="s">
        <v>22642</v>
      </c>
    </row>
    <row r="23" spans="1:4">
      <c r="A23" s="26" t="s">
        <v>22657</v>
      </c>
      <c r="B23" s="25">
        <v>0</v>
      </c>
      <c r="C23" s="25" t="s">
        <v>22642</v>
      </c>
      <c r="D23" s="25" t="s">
        <v>22642</v>
      </c>
    </row>
    <row r="24" spans="1:4">
      <c r="A24" s="25" t="s">
        <v>22658</v>
      </c>
      <c r="B24" s="25">
        <v>1</v>
      </c>
      <c r="C24" s="7" t="s">
        <v>23183</v>
      </c>
      <c r="D24" s="25" t="s">
        <v>23184</v>
      </c>
    </row>
    <row r="25" spans="1:4">
      <c r="A25" s="25" t="s">
        <v>22661</v>
      </c>
      <c r="B25" s="26">
        <v>1</v>
      </c>
      <c r="C25" s="25" t="s">
        <v>23185</v>
      </c>
      <c r="D25" s="25" t="s">
        <v>23186</v>
      </c>
    </row>
    <row r="26" spans="1:4">
      <c r="A26" s="7" t="s">
        <v>22666</v>
      </c>
      <c r="B26" s="25">
        <v>1</v>
      </c>
      <c r="C26" s="25" t="s">
        <v>23187</v>
      </c>
      <c r="D26" s="25" t="s">
        <v>23188</v>
      </c>
    </row>
    <row r="27" spans="1:4">
      <c r="A27" s="25" t="s">
        <v>22669</v>
      </c>
      <c r="B27" s="26">
        <v>1</v>
      </c>
      <c r="C27" s="25" t="s">
        <v>23189</v>
      </c>
      <c r="D27" s="25" t="s">
        <v>23190</v>
      </c>
    </row>
    <row r="28" spans="1:4">
      <c r="A28" s="25" t="s">
        <v>22672</v>
      </c>
      <c r="B28" s="26">
        <v>1</v>
      </c>
      <c r="C28" s="25" t="s">
        <v>23191</v>
      </c>
      <c r="D28" s="25" t="s">
        <v>23192</v>
      </c>
    </row>
    <row r="29" spans="1:4">
      <c r="A29" s="26" t="s">
        <v>22675</v>
      </c>
      <c r="B29" s="26">
        <v>1</v>
      </c>
      <c r="C29" s="25" t="s">
        <v>23193</v>
      </c>
      <c r="D29" s="25" t="s">
        <v>23194</v>
      </c>
    </row>
    <row r="30" spans="1:4">
      <c r="A30" s="26" t="s">
        <v>22678</v>
      </c>
      <c r="B30" s="25">
        <v>1</v>
      </c>
      <c r="C30" s="25" t="s">
        <v>23195</v>
      </c>
      <c r="D30" s="25" t="s">
        <v>23196</v>
      </c>
    </row>
    <row r="31" spans="1:4">
      <c r="A31" s="25" t="s">
        <v>22681</v>
      </c>
      <c r="B31" s="26">
        <v>1</v>
      </c>
      <c r="C31" s="25" t="s">
        <v>23197</v>
      </c>
      <c r="D31" s="25" t="s">
        <v>23198</v>
      </c>
    </row>
    <row r="32" spans="1:4">
      <c r="A32" s="25" t="s">
        <v>22684</v>
      </c>
      <c r="B32" s="25">
        <v>0</v>
      </c>
      <c r="C32" s="25" t="s">
        <v>22642</v>
      </c>
      <c r="D32" s="25" t="s">
        <v>22642</v>
      </c>
    </row>
    <row r="33" spans="1:4">
      <c r="A33" t="s">
        <v>22685</v>
      </c>
      <c r="B33" s="26">
        <v>1</v>
      </c>
      <c r="C33" s="25" t="s">
        <v>23199</v>
      </c>
      <c r="D33" s="25" t="s">
        <v>23200</v>
      </c>
    </row>
    <row r="34" spans="1:4">
      <c r="A34" t="s">
        <v>22688</v>
      </c>
      <c r="B34" s="26">
        <v>1</v>
      </c>
      <c r="C34" s="25" t="s">
        <v>23201</v>
      </c>
      <c r="D34" s="25" t="s">
        <v>23202</v>
      </c>
    </row>
    <row r="35" spans="1:4">
      <c r="A35" t="s">
        <v>22691</v>
      </c>
      <c r="B35" s="26">
        <v>1</v>
      </c>
      <c r="C35" t="s">
        <v>23203</v>
      </c>
      <c r="D35" s="25" t="s">
        <v>23204</v>
      </c>
    </row>
    <row r="36" spans="1:4">
      <c r="A36" t="s">
        <v>22694</v>
      </c>
      <c r="B36" s="26">
        <v>1</v>
      </c>
      <c r="C36" s="25" t="s">
        <v>23205</v>
      </c>
      <c r="D36" s="25" t="s">
        <v>23206</v>
      </c>
    </row>
    <row r="37" spans="1:4">
      <c r="A37" t="s">
        <v>22697</v>
      </c>
      <c r="B37" s="25">
        <v>1</v>
      </c>
      <c r="C37" s="25" t="s">
        <v>23207</v>
      </c>
      <c r="D37" s="25" t="s">
        <v>23208</v>
      </c>
    </row>
    <row r="38" spans="1:4">
      <c r="A38" t="s">
        <v>22702</v>
      </c>
      <c r="B38" s="25">
        <v>1</v>
      </c>
      <c r="C38" s="25" t="s">
        <v>23209</v>
      </c>
      <c r="D38" s="25" t="s">
        <v>23210</v>
      </c>
    </row>
    <row r="39" spans="1:4">
      <c r="A39" t="s">
        <v>22705</v>
      </c>
      <c r="B39" s="26">
        <v>1</v>
      </c>
      <c r="C39" s="25" t="s">
        <v>23211</v>
      </c>
      <c r="D39" t="s">
        <v>23212</v>
      </c>
    </row>
    <row r="44" spans="1:4">
      <c r="A44" s="25"/>
      <c r="B44" s="25"/>
      <c r="C44" s="25"/>
      <c r="D44" s="25"/>
    </row>
    <row r="45" spans="1:4">
      <c r="A45" s="25"/>
      <c r="B45" s="25"/>
      <c r="C45" s="25"/>
      <c r="D45" s="25"/>
    </row>
    <row r="46" spans="1:4">
      <c r="A46" s="25"/>
      <c r="B46" s="25"/>
      <c r="C46" s="25"/>
      <c r="D46" s="25"/>
    </row>
    <row r="47" spans="1:4">
      <c r="A47" s="25"/>
      <c r="B47" s="25"/>
      <c r="C47" s="25"/>
      <c r="D47" s="25"/>
    </row>
    <row r="48" spans="1:4">
      <c r="A48" s="25"/>
      <c r="B48" s="25"/>
      <c r="C48" s="25"/>
      <c r="D48" s="25"/>
    </row>
    <row r="49" spans="1:4">
      <c r="A49" s="25"/>
      <c r="B49" s="25"/>
      <c r="C49" s="25"/>
      <c r="D49" s="25"/>
    </row>
    <row r="50" spans="1:4">
      <c r="A50" s="25"/>
      <c r="B50" s="25"/>
      <c r="C50" s="25"/>
      <c r="D50" s="25"/>
    </row>
    <row r="51" spans="1:4">
      <c r="A51" s="25"/>
      <c r="B51" s="25"/>
      <c r="C51" s="25"/>
      <c r="D51" s="25"/>
    </row>
    <row r="52" spans="1:4">
      <c r="A52" s="25"/>
      <c r="B52" s="25"/>
      <c r="C52" s="25"/>
      <c r="D52" s="25"/>
    </row>
    <row r="53" spans="1:4">
      <c r="A53" s="25"/>
      <c r="B53" s="25"/>
      <c r="C53" s="25"/>
      <c r="D53" s="25"/>
    </row>
    <row r="54" spans="1:4">
      <c r="A54" s="25"/>
      <c r="B54" s="25"/>
      <c r="C54" s="25"/>
      <c r="D54" s="25"/>
    </row>
    <row r="55" spans="1:4">
      <c r="A55" s="25"/>
      <c r="B55" s="25"/>
      <c r="C55" s="25"/>
      <c r="D55" s="25"/>
    </row>
    <row r="56" spans="1:4">
      <c r="A56" s="25"/>
      <c r="B56" s="25"/>
      <c r="C56" s="25"/>
      <c r="D56" s="25"/>
    </row>
    <row r="57" spans="1:4">
      <c r="A57" s="25"/>
      <c r="B57" s="25"/>
      <c r="C57" s="25"/>
      <c r="D57" s="25"/>
    </row>
    <row r="58" spans="1:4">
      <c r="A58" s="25"/>
      <c r="B58" s="25"/>
      <c r="C58" s="25"/>
      <c r="D58" s="25"/>
    </row>
    <row r="59" spans="1:4">
      <c r="A59" s="25"/>
      <c r="B59" s="25"/>
      <c r="C59" s="25"/>
      <c r="D59" s="25"/>
    </row>
    <row r="60" spans="1:4">
      <c r="A60" s="25"/>
      <c r="B60" s="25"/>
      <c r="C60" s="25"/>
      <c r="D60" s="25"/>
    </row>
    <row r="61" spans="1:4">
      <c r="A61" s="25"/>
      <c r="B61" s="25"/>
      <c r="C61" s="25"/>
      <c r="D61" s="25"/>
    </row>
    <row r="62" spans="1:4">
      <c r="A62" s="25"/>
      <c r="B62" s="25"/>
      <c r="C62" s="25"/>
      <c r="D62" s="25"/>
    </row>
    <row r="63" spans="1:4">
      <c r="A63" s="25"/>
      <c r="B63" s="25"/>
      <c r="C63" s="25"/>
      <c r="D63" s="25"/>
    </row>
    <row r="64" spans="1:4">
      <c r="A64" s="25"/>
      <c r="B64" s="25"/>
      <c r="C64" s="25"/>
      <c r="D64" s="25"/>
    </row>
    <row r="65" spans="1:4">
      <c r="A65" s="25"/>
      <c r="B65" s="25"/>
      <c r="C65" s="25"/>
      <c r="D65" s="25"/>
    </row>
    <row r="66" spans="1:4">
      <c r="A66" s="25"/>
      <c r="B66" s="25"/>
      <c r="C66" s="25"/>
      <c r="D66" s="25"/>
    </row>
    <row r="67" spans="1:4">
      <c r="A67" s="25"/>
      <c r="B67" s="25"/>
      <c r="C67" s="25"/>
      <c r="D67" s="25"/>
    </row>
    <row r="68" spans="1:4">
      <c r="A68" s="25"/>
      <c r="B68" s="25"/>
      <c r="C68" s="25"/>
      <c r="D68" s="25"/>
    </row>
    <row r="69" spans="1:4">
      <c r="A69" s="25"/>
      <c r="B69" s="25"/>
      <c r="C69" s="25"/>
      <c r="D69" s="25"/>
    </row>
    <row r="70" spans="1:4">
      <c r="A70" s="25"/>
      <c r="B70" s="25"/>
      <c r="C70" s="25"/>
      <c r="D70" s="25"/>
    </row>
    <row r="71" spans="1:4">
      <c r="A71" s="25"/>
      <c r="B71" s="25"/>
      <c r="C71" s="25"/>
      <c r="D71" s="25"/>
    </row>
    <row r="72" spans="1:4">
      <c r="A72" s="25"/>
      <c r="B72" s="25"/>
      <c r="C72" s="25"/>
      <c r="D72" s="25"/>
    </row>
    <row r="73" spans="1:4">
      <c r="A73" s="25"/>
      <c r="B73" s="25"/>
      <c r="C73" s="25"/>
      <c r="D73" s="25"/>
    </row>
    <row r="74" spans="1:4">
      <c r="A74" s="25"/>
      <c r="B74" s="25"/>
      <c r="C74" s="25"/>
      <c r="D74" s="25"/>
    </row>
    <row r="75" spans="1:4">
      <c r="A75" s="25"/>
      <c r="B75" s="25"/>
      <c r="C75" s="25"/>
      <c r="D75" s="25"/>
    </row>
    <row r="76" spans="1:4">
      <c r="A76" s="25"/>
      <c r="B76" s="25"/>
      <c r="C76" s="25"/>
      <c r="D76" s="25"/>
    </row>
    <row r="77" spans="1:4">
      <c r="A77" s="25"/>
      <c r="B77" s="25"/>
      <c r="C77" s="25"/>
      <c r="D77" s="25"/>
    </row>
    <row r="78" spans="1:4">
      <c r="A78" s="25"/>
      <c r="B78" s="25"/>
      <c r="C78" s="25"/>
      <c r="D78" s="25"/>
    </row>
    <row r="79" spans="1:4">
      <c r="A79" s="25"/>
      <c r="B79" s="25"/>
      <c r="C79" s="25"/>
      <c r="D79" s="25"/>
    </row>
    <row r="80" spans="1:4">
      <c r="A80" s="25"/>
      <c r="B80" s="25"/>
      <c r="C80" s="25"/>
      <c r="D80" s="25"/>
    </row>
    <row r="81" spans="1:4">
      <c r="A81" s="25"/>
      <c r="B81" s="25"/>
      <c r="C81" s="25"/>
      <c r="D81" s="25"/>
    </row>
    <row r="82" spans="1:4">
      <c r="A82" s="25"/>
      <c r="B82" s="25"/>
      <c r="C82" s="25"/>
      <c r="D82" s="25"/>
    </row>
    <row r="83" spans="1:4">
      <c r="A83" s="25"/>
      <c r="B83" s="25"/>
      <c r="C83" s="25"/>
      <c r="D83" s="25"/>
    </row>
    <row r="84" spans="1:4">
      <c r="A84" s="25"/>
      <c r="B84" s="25"/>
      <c r="C84" s="25"/>
      <c r="D84" s="25"/>
    </row>
    <row r="85" spans="1:4">
      <c r="A85" s="25"/>
      <c r="B85" s="25"/>
      <c r="C85" s="25"/>
      <c r="D85" s="25"/>
    </row>
    <row r="86" spans="1:4">
      <c r="A86" s="25"/>
      <c r="B86" s="25"/>
      <c r="C86" s="25"/>
      <c r="D86" s="25"/>
    </row>
    <row r="87" spans="1:4">
      <c r="A87" s="25"/>
      <c r="B87" s="25"/>
      <c r="C87" s="25"/>
      <c r="D87" s="25"/>
    </row>
    <row r="88" spans="1:4">
      <c r="A88" s="25"/>
      <c r="B88" s="25"/>
      <c r="C88" s="25"/>
      <c r="D88" s="25"/>
    </row>
    <row r="89" spans="1:4">
      <c r="A89" s="25"/>
      <c r="B89" s="25"/>
      <c r="C89" s="25"/>
      <c r="D89" s="25"/>
    </row>
    <row r="90" spans="1:4">
      <c r="A90" s="25"/>
      <c r="B90" s="25"/>
      <c r="C90" s="25"/>
      <c r="D90" s="25"/>
    </row>
    <row r="91" spans="1:4">
      <c r="A91" s="25"/>
      <c r="B91" s="25"/>
      <c r="C91" s="25"/>
      <c r="D91" s="25"/>
    </row>
    <row r="92" spans="1:4">
      <c r="A92" s="25"/>
      <c r="B92" s="25"/>
      <c r="C92" s="25"/>
      <c r="D92" s="25"/>
    </row>
    <row r="93" spans="1:4">
      <c r="A93" s="25"/>
      <c r="B93" s="25"/>
      <c r="C93" s="25"/>
      <c r="D93" s="25"/>
    </row>
    <row r="94" spans="1:4">
      <c r="A94" s="25"/>
      <c r="B94" s="25"/>
      <c r="C94" s="25"/>
      <c r="D94" s="25"/>
    </row>
    <row r="95" spans="1:4">
      <c r="A95" s="25"/>
      <c r="B95" s="25"/>
      <c r="C95" s="25"/>
      <c r="D95" s="25"/>
    </row>
    <row r="96" spans="1:4">
      <c r="A96" s="25"/>
      <c r="B96" s="25"/>
      <c r="C96" s="25"/>
      <c r="D96" s="25"/>
    </row>
    <row r="97" spans="1:4">
      <c r="A97" s="25"/>
      <c r="B97" s="25"/>
      <c r="C97" s="25"/>
      <c r="D97" s="25"/>
    </row>
    <row r="98" spans="1:4">
      <c r="A98" s="25"/>
      <c r="B98" s="25"/>
      <c r="C98" s="25"/>
      <c r="D98" s="25"/>
    </row>
    <row r="99" spans="1:4">
      <c r="A99" s="25"/>
      <c r="B99" s="25"/>
      <c r="C99" s="25"/>
      <c r="D99" s="25"/>
    </row>
    <row r="100" spans="1:4">
      <c r="A100" s="25"/>
      <c r="B100" s="25"/>
      <c r="C100" s="25"/>
      <c r="D100" s="25"/>
    </row>
    <row r="101" spans="1:4">
      <c r="A101" s="25"/>
      <c r="B101" s="25"/>
      <c r="C101" s="25"/>
      <c r="D101" s="25"/>
    </row>
    <row r="102" spans="1:4">
      <c r="A102" s="25"/>
      <c r="B102" s="25"/>
      <c r="C102" s="25"/>
      <c r="D102" s="25"/>
    </row>
    <row r="103" spans="1:4">
      <c r="A103" s="25"/>
      <c r="B103" s="25"/>
      <c r="C103" s="25"/>
      <c r="D103" s="25"/>
    </row>
    <row r="104" spans="1:4">
      <c r="A104" s="25"/>
      <c r="B104" s="25"/>
      <c r="C104" s="25"/>
      <c r="D104" s="25"/>
    </row>
    <row r="105" spans="1:4">
      <c r="A105" s="25"/>
      <c r="B105" s="25"/>
      <c r="C105" s="25"/>
      <c r="D105" s="25"/>
    </row>
    <row r="106" spans="1:4">
      <c r="A106" s="25"/>
      <c r="B106" s="25"/>
      <c r="C106" s="25"/>
      <c r="D106" s="25"/>
    </row>
    <row r="107" spans="1:4">
      <c r="A107" s="25"/>
      <c r="B107" s="25"/>
      <c r="C107" s="25"/>
      <c r="D107" s="25"/>
    </row>
    <row r="108" spans="1:4">
      <c r="A108" s="25"/>
      <c r="B108" s="25"/>
      <c r="C108" s="25"/>
      <c r="D108" s="25"/>
    </row>
    <row r="109" spans="1:4">
      <c r="A109" s="25"/>
      <c r="B109" s="25"/>
      <c r="C109" s="25"/>
      <c r="D109" s="25"/>
    </row>
    <row r="110" spans="1:4">
      <c r="A110" s="25"/>
      <c r="B110" s="25"/>
      <c r="C110" s="25"/>
      <c r="D110" s="25"/>
    </row>
    <row r="111" spans="1:4">
      <c r="A111" s="25"/>
      <c r="B111" s="25"/>
      <c r="C111" s="25"/>
      <c r="D111" s="25"/>
    </row>
    <row r="112" spans="1:4">
      <c r="A112" s="25"/>
      <c r="B112" s="25"/>
      <c r="C112" s="25"/>
      <c r="D112" s="25"/>
    </row>
    <row r="113" spans="1:4">
      <c r="A113" s="25"/>
      <c r="B113" s="25"/>
      <c r="C113" s="25"/>
      <c r="D113" s="25"/>
    </row>
    <row r="114" spans="1:4">
      <c r="A114" s="25"/>
      <c r="B114" s="25"/>
      <c r="C114" s="25"/>
      <c r="D114" s="25"/>
    </row>
    <row r="115" spans="1:4">
      <c r="A115" s="25"/>
      <c r="B115" s="25"/>
      <c r="C115" s="25"/>
      <c r="D115" s="25"/>
    </row>
    <row r="116" spans="1:4">
      <c r="A116" s="25"/>
      <c r="B116" s="25"/>
      <c r="C116" s="25"/>
      <c r="D116" s="25"/>
    </row>
    <row r="117" spans="1:4">
      <c r="A117" s="25"/>
      <c r="B117" s="25"/>
      <c r="C117" s="25"/>
      <c r="D117" s="25"/>
    </row>
    <row r="118" spans="1:4">
      <c r="A118" s="25"/>
      <c r="B118" s="25"/>
      <c r="C118" s="25"/>
      <c r="D118" s="25"/>
    </row>
    <row r="119" spans="1:4">
      <c r="A119" s="25"/>
      <c r="B119" s="25"/>
      <c r="C119" s="25"/>
      <c r="D119" s="25"/>
    </row>
    <row r="120" spans="1:4">
      <c r="A120" s="25"/>
      <c r="B120" s="25"/>
      <c r="C120" s="25"/>
      <c r="D120" s="25"/>
    </row>
    <row r="121" spans="1:4">
      <c r="A121" s="25"/>
      <c r="B121" s="25"/>
      <c r="C121" s="25"/>
      <c r="D121" s="25"/>
    </row>
    <row r="122" spans="1:4">
      <c r="A122" s="25"/>
      <c r="B122" s="25"/>
      <c r="C122" s="25"/>
      <c r="D122" s="25"/>
    </row>
    <row r="123" spans="1:4">
      <c r="A123" s="25"/>
      <c r="B123" s="25"/>
      <c r="C123" s="25"/>
      <c r="D123" s="25"/>
    </row>
    <row r="124" spans="1:4">
      <c r="A124" s="25"/>
      <c r="B124" s="25"/>
      <c r="C124" s="25"/>
      <c r="D124" s="25"/>
    </row>
    <row r="125" spans="1:4">
      <c r="A125" s="25"/>
      <c r="B125" s="25"/>
      <c r="C125" s="25"/>
      <c r="D125" s="25"/>
    </row>
    <row r="126" spans="1:4">
      <c r="A126" s="25"/>
      <c r="B126" s="25"/>
      <c r="C126" s="25"/>
      <c r="D126" s="25"/>
    </row>
    <row r="127" spans="1:4">
      <c r="A127" s="25"/>
      <c r="B127" s="25"/>
      <c r="C127" s="25"/>
      <c r="D127" s="25"/>
    </row>
    <row r="128" spans="1:4">
      <c r="A128" s="25"/>
      <c r="B128" s="25"/>
      <c r="C128" s="25"/>
      <c r="D128" s="25"/>
    </row>
    <row r="129" spans="1:4">
      <c r="A129" s="25"/>
      <c r="B129" s="25"/>
      <c r="C129" s="25"/>
      <c r="D129" s="25"/>
    </row>
    <row r="130" spans="1:4">
      <c r="A130" s="25"/>
      <c r="B130" s="25"/>
      <c r="C130" s="25"/>
      <c r="D130" s="25"/>
    </row>
    <row r="131" spans="1:4">
      <c r="A131" s="25"/>
      <c r="B131" s="25"/>
      <c r="C131" s="25"/>
      <c r="D131" s="25"/>
    </row>
    <row r="132" spans="1:4">
      <c r="A132" s="25"/>
      <c r="B132" s="25"/>
      <c r="C132" s="25"/>
      <c r="D132" s="25"/>
    </row>
    <row r="133" spans="1:4">
      <c r="A133" s="25"/>
      <c r="B133" s="25"/>
      <c r="C133" s="25"/>
      <c r="D133" s="25"/>
    </row>
    <row r="134" spans="1:4">
      <c r="A134" s="25"/>
      <c r="B134" s="25"/>
      <c r="C134" s="25"/>
      <c r="D134" s="25"/>
    </row>
    <row r="135" spans="1:4">
      <c r="A135" s="25"/>
      <c r="B135" s="25"/>
      <c r="C135" s="25"/>
      <c r="D135" s="25"/>
    </row>
    <row r="136" spans="1:4">
      <c r="A136" s="25"/>
      <c r="B136" s="25"/>
      <c r="C136" s="25"/>
      <c r="D136" s="25"/>
    </row>
    <row r="137" spans="1:4">
      <c r="A137" s="25"/>
      <c r="B137" s="25"/>
      <c r="C137" s="25"/>
      <c r="D137" s="25"/>
    </row>
    <row r="138" spans="1:4">
      <c r="A138" s="25"/>
      <c r="B138" s="25"/>
      <c r="C138" s="25"/>
      <c r="D138" s="25"/>
    </row>
    <row r="139" spans="1:4">
      <c r="A139" s="25"/>
      <c r="B139" s="25"/>
      <c r="C139" s="25"/>
      <c r="D139" s="25"/>
    </row>
    <row r="140" spans="1:4">
      <c r="A140" s="25"/>
      <c r="B140" s="25"/>
      <c r="C140" s="25"/>
      <c r="D140" s="25"/>
    </row>
    <row r="141" spans="1:4">
      <c r="A141" s="25"/>
      <c r="B141" s="25"/>
      <c r="C141" s="25"/>
      <c r="D141" s="25"/>
    </row>
    <row r="142" spans="1:4">
      <c r="A142" s="25"/>
      <c r="B142" s="25"/>
      <c r="C142" s="25"/>
      <c r="D142" s="25"/>
    </row>
    <row r="143" spans="1:4">
      <c r="A143" s="25"/>
      <c r="B143" s="25"/>
      <c r="C143" s="25"/>
      <c r="D143" s="25"/>
    </row>
    <row r="144" spans="1:4">
      <c r="A144" s="25"/>
      <c r="B144" s="25"/>
      <c r="C144" s="25"/>
      <c r="D144" s="25"/>
    </row>
    <row r="145" spans="1:4">
      <c r="A145" s="25"/>
      <c r="B145" s="25"/>
      <c r="C145" s="25"/>
      <c r="D145" s="25"/>
    </row>
    <row r="146" spans="1:4">
      <c r="A146" s="25"/>
      <c r="B146" s="25"/>
      <c r="C146" s="25"/>
      <c r="D146" s="25"/>
    </row>
    <row r="147" spans="1:4">
      <c r="A147" s="25"/>
      <c r="B147" s="25"/>
      <c r="C147" s="25"/>
      <c r="D147" s="25"/>
    </row>
    <row r="148" spans="1:4">
      <c r="A148" s="25"/>
      <c r="B148" s="25"/>
      <c r="C148" s="25"/>
      <c r="D148" s="25"/>
    </row>
    <row r="149" spans="1:4">
      <c r="A149" s="25"/>
      <c r="B149" s="25"/>
      <c r="C149" s="25"/>
      <c r="D149" s="25"/>
    </row>
    <row r="150" spans="1:4">
      <c r="A150" s="25"/>
      <c r="B150" s="25"/>
      <c r="C150" s="25"/>
      <c r="D150" s="25"/>
    </row>
    <row r="151" spans="1:4">
      <c r="A151" s="25"/>
      <c r="B151" s="25"/>
      <c r="C151" s="25"/>
      <c r="D151" s="25"/>
    </row>
    <row r="152" spans="1:4">
      <c r="A152" s="25"/>
      <c r="B152" s="25"/>
      <c r="C152" s="25"/>
      <c r="D152" s="25"/>
    </row>
    <row r="153" spans="1:4">
      <c r="A153" s="25"/>
      <c r="B153" s="25"/>
      <c r="C153" s="25"/>
      <c r="D153" s="25"/>
    </row>
    <row r="154" spans="1:4">
      <c r="A154" s="25"/>
      <c r="B154" s="25"/>
      <c r="C154" s="25"/>
      <c r="D154" s="25"/>
    </row>
    <row r="155" spans="1:4">
      <c r="A155" s="25"/>
      <c r="B155" s="25"/>
      <c r="C155" s="25"/>
      <c r="D155" s="25"/>
    </row>
    <row r="156" spans="1:4">
      <c r="A156" s="25"/>
      <c r="B156" s="25"/>
      <c r="C156" s="25"/>
      <c r="D156" s="25"/>
    </row>
    <row r="157" spans="1:4">
      <c r="A157" s="25"/>
      <c r="B157" s="25"/>
      <c r="C157" s="25"/>
      <c r="D157" s="25"/>
    </row>
    <row r="158" spans="1:4">
      <c r="A158" s="25"/>
      <c r="B158" s="25"/>
      <c r="C158" s="25"/>
      <c r="D158" s="25"/>
    </row>
    <row r="159" spans="1:4">
      <c r="A159" s="25"/>
      <c r="B159" s="25"/>
      <c r="C159" s="25"/>
      <c r="D159" s="25"/>
    </row>
    <row r="160" spans="1:4">
      <c r="A160" s="25"/>
      <c r="B160" s="25"/>
      <c r="C160" s="25"/>
      <c r="D160" s="25"/>
    </row>
    <row r="161" spans="1:4">
      <c r="A161" s="25"/>
      <c r="B161" s="25"/>
      <c r="C161" s="25"/>
      <c r="D161" s="25"/>
    </row>
    <row r="162" spans="1:4">
      <c r="A162" s="25"/>
      <c r="B162" s="25"/>
      <c r="C162" s="25"/>
      <c r="D162" s="25"/>
    </row>
    <row r="163" spans="1:4">
      <c r="A163" s="25"/>
      <c r="B163" s="25"/>
      <c r="C163" s="25"/>
      <c r="D163" s="25"/>
    </row>
    <row r="164" spans="1:4">
      <c r="A164" s="25"/>
      <c r="B164" s="25"/>
      <c r="C164" s="25"/>
      <c r="D164" s="25"/>
    </row>
    <row r="165" spans="1:4">
      <c r="A165" s="25"/>
      <c r="B165" s="25"/>
      <c r="C165" s="25"/>
      <c r="D165" s="25"/>
    </row>
    <row r="166" spans="1:4">
      <c r="A166" s="25"/>
      <c r="B166" s="25"/>
      <c r="C166" s="25"/>
      <c r="D166" s="25"/>
    </row>
    <row r="167" spans="1:4">
      <c r="A167" s="25"/>
      <c r="B167" s="25"/>
      <c r="C167" s="25"/>
      <c r="D167" s="25"/>
    </row>
    <row r="168" spans="1:4">
      <c r="A168" s="25"/>
      <c r="B168" s="25"/>
      <c r="C168" s="25"/>
      <c r="D168" s="25"/>
    </row>
    <row r="169" spans="1:4">
      <c r="A169" s="25"/>
      <c r="B169" s="25"/>
      <c r="C169" s="25"/>
      <c r="D169" s="25"/>
    </row>
    <row r="170" spans="1:4">
      <c r="A170" s="25"/>
      <c r="B170" s="25"/>
      <c r="C170" s="25"/>
      <c r="D170" s="25"/>
    </row>
    <row r="171" spans="1:4">
      <c r="A171" s="25"/>
      <c r="B171" s="25"/>
      <c r="C171" s="25"/>
      <c r="D171" s="25"/>
    </row>
    <row r="172" spans="1:4">
      <c r="A172" s="25"/>
      <c r="B172" s="25"/>
      <c r="C172" s="25"/>
      <c r="D172" s="25"/>
    </row>
    <row r="173" spans="1:4">
      <c r="A173" s="25"/>
      <c r="B173" s="25"/>
      <c r="C173" s="25"/>
      <c r="D173" s="25"/>
    </row>
    <row r="174" spans="1:4">
      <c r="A174" s="25"/>
      <c r="B174" s="25"/>
      <c r="C174" s="25"/>
      <c r="D174" s="25"/>
    </row>
    <row r="175" spans="1:4">
      <c r="A175" s="25"/>
      <c r="B175" s="25"/>
      <c r="C175" s="25"/>
      <c r="D175" s="25"/>
    </row>
    <row r="176" spans="1:4">
      <c r="A176" s="25"/>
      <c r="B176" s="25"/>
      <c r="C176" s="25"/>
      <c r="D176" s="25"/>
    </row>
    <row r="177" spans="1:4">
      <c r="A177" s="25"/>
      <c r="B177" s="25"/>
      <c r="C177" s="25"/>
      <c r="D177" s="25"/>
    </row>
    <row r="178" spans="1:4">
      <c r="A178" s="25"/>
      <c r="B178" s="25"/>
      <c r="C178" s="25"/>
      <c r="D178" s="25"/>
    </row>
    <row r="179" spans="1:4">
      <c r="A179" s="25"/>
      <c r="B179" s="25"/>
      <c r="C179" s="25"/>
      <c r="D179" s="25"/>
    </row>
    <row r="180" spans="1:4">
      <c r="A180" s="25"/>
      <c r="B180" s="25"/>
      <c r="C180" s="25"/>
      <c r="D180" s="25"/>
    </row>
    <row r="181" spans="1:4">
      <c r="A181" s="25"/>
      <c r="B181" s="25"/>
      <c r="C181" s="25"/>
      <c r="D181" s="25"/>
    </row>
    <row r="182" spans="1:4">
      <c r="A182" s="25"/>
      <c r="B182" s="25"/>
      <c r="C182" s="25"/>
      <c r="D182" s="25"/>
    </row>
    <row r="183" spans="1:4">
      <c r="A183" s="25"/>
      <c r="B183" s="25"/>
      <c r="C183" s="25"/>
      <c r="D183" s="25"/>
    </row>
    <row r="184" spans="1:4">
      <c r="A184" s="25"/>
      <c r="B184" s="25"/>
      <c r="C184" s="25"/>
      <c r="D184" s="25"/>
    </row>
    <row r="185" spans="1:4">
      <c r="A185" s="25"/>
      <c r="B185" s="25"/>
      <c r="C185" s="25"/>
      <c r="D185" s="25"/>
    </row>
    <row r="186" spans="1:4">
      <c r="A186" s="25"/>
      <c r="B186" s="25"/>
      <c r="C186" s="25"/>
      <c r="D186" s="25"/>
    </row>
    <row r="187" spans="1:4">
      <c r="A187" s="25"/>
      <c r="B187" s="25"/>
      <c r="C187" s="25"/>
      <c r="D187" s="25"/>
    </row>
    <row r="188" spans="1:4">
      <c r="A188" s="25"/>
      <c r="B188" s="25"/>
      <c r="C188" s="25"/>
      <c r="D188" s="25"/>
    </row>
    <row r="189" spans="1:4">
      <c r="A189" s="25"/>
      <c r="B189" s="25"/>
      <c r="C189" s="25"/>
      <c r="D189" s="25"/>
    </row>
    <row r="190" spans="1:4">
      <c r="A190" s="25"/>
      <c r="B190" s="25"/>
      <c r="C190" s="25"/>
      <c r="D190" s="25"/>
    </row>
    <row r="191" spans="1:4">
      <c r="A191" s="25"/>
      <c r="B191" s="25"/>
      <c r="C191" s="25"/>
      <c r="D191" s="25"/>
    </row>
    <row r="192" spans="1:4">
      <c r="A192" s="25"/>
      <c r="B192" s="25"/>
      <c r="C192" s="25"/>
      <c r="D192" s="25"/>
    </row>
    <row r="193" spans="1:4">
      <c r="A193" s="25"/>
      <c r="B193" s="25"/>
      <c r="C193" s="25"/>
      <c r="D193" s="25"/>
    </row>
    <row r="194" spans="1:4">
      <c r="A194" s="25"/>
      <c r="B194" s="25"/>
      <c r="C194" s="25"/>
      <c r="D194" s="25"/>
    </row>
    <row r="195" spans="1:4">
      <c r="A195" s="25"/>
      <c r="B195" s="25"/>
      <c r="C195" s="25"/>
      <c r="D195" s="25"/>
    </row>
    <row r="196" spans="1:4">
      <c r="A196" s="25"/>
      <c r="B196" s="25"/>
      <c r="C196" s="25"/>
      <c r="D196" s="25"/>
    </row>
    <row r="197" spans="1:4">
      <c r="A197" s="25"/>
      <c r="B197" s="25"/>
      <c r="C197" s="25"/>
      <c r="D197" s="25"/>
    </row>
    <row r="198" spans="1:4">
      <c r="A198" s="25"/>
      <c r="B198" s="25"/>
      <c r="C198" s="25"/>
      <c r="D198" s="25"/>
    </row>
    <row r="199" spans="1:4">
      <c r="A199" s="25"/>
      <c r="B199" s="25"/>
      <c r="C199" s="25"/>
      <c r="D199" s="25"/>
    </row>
    <row r="200" spans="1:4">
      <c r="A200" s="25"/>
      <c r="B200" s="25"/>
      <c r="C200" s="25"/>
      <c r="D200" s="25"/>
    </row>
    <row r="201" spans="1:4">
      <c r="A201" s="25"/>
      <c r="B201" s="25"/>
      <c r="C201" s="25"/>
      <c r="D201" s="25"/>
    </row>
    <row r="202" spans="1:4">
      <c r="A202" s="25"/>
      <c r="B202" s="25"/>
      <c r="C202" s="25"/>
      <c r="D202" s="25"/>
    </row>
    <row r="203" spans="1:4">
      <c r="A203" s="25"/>
      <c r="B203" s="25"/>
      <c r="C203" s="25"/>
      <c r="D203" s="25"/>
    </row>
    <row r="204" spans="1:4">
      <c r="A204" s="25"/>
      <c r="B204" s="25"/>
      <c r="C204" s="25"/>
      <c r="D204" s="25"/>
    </row>
    <row r="205" spans="1:4">
      <c r="A205" s="25"/>
      <c r="B205" s="25"/>
      <c r="C205" s="25"/>
      <c r="D205" s="25"/>
    </row>
    <row r="206" spans="1:4">
      <c r="A206" s="25"/>
      <c r="B206" s="25"/>
      <c r="C206" s="25"/>
      <c r="D206" s="25"/>
    </row>
    <row r="207" spans="1:4">
      <c r="A207" s="25"/>
      <c r="B207" s="25"/>
      <c r="C207" s="25"/>
      <c r="D207" s="25"/>
    </row>
    <row r="208" spans="1:4">
      <c r="A208" s="25"/>
      <c r="B208" s="25"/>
      <c r="C208" s="25"/>
      <c r="D208" s="25"/>
    </row>
    <row r="209" spans="1:4">
      <c r="A209" s="25"/>
      <c r="B209" s="25"/>
      <c r="C209" s="25"/>
      <c r="D209" s="25"/>
    </row>
    <row r="210" spans="1:4">
      <c r="A210" s="25"/>
      <c r="B210" s="25"/>
      <c r="C210" s="25"/>
      <c r="D210" s="25"/>
    </row>
    <row r="211" spans="1:4">
      <c r="A211" s="25"/>
      <c r="B211" s="25"/>
      <c r="C211" s="25"/>
      <c r="D211" s="25"/>
    </row>
    <row r="212" spans="1:4">
      <c r="A212" s="25"/>
      <c r="B212" s="25"/>
      <c r="C212" s="25"/>
      <c r="D212" s="25"/>
    </row>
    <row r="213" spans="1:4">
      <c r="A213" s="25"/>
      <c r="B213" s="25"/>
      <c r="C213" s="25"/>
      <c r="D213" s="25"/>
    </row>
    <row r="214" spans="1:4">
      <c r="A214" s="25"/>
      <c r="B214" s="25"/>
      <c r="C214" s="25"/>
      <c r="D214" s="25"/>
    </row>
    <row r="215" spans="1:4">
      <c r="A215" s="25"/>
      <c r="B215" s="25"/>
      <c r="C215" s="25"/>
      <c r="D215" s="25"/>
    </row>
    <row r="216" spans="1:4">
      <c r="A216" s="25"/>
      <c r="B216" s="25"/>
      <c r="C216" s="25"/>
      <c r="D216" s="25"/>
    </row>
    <row r="217" spans="1:4">
      <c r="A217" s="25"/>
      <c r="B217" s="25"/>
      <c r="C217" s="25"/>
      <c r="D217" s="25"/>
    </row>
    <row r="218" spans="1:4">
      <c r="A218" s="25"/>
      <c r="B218" s="25"/>
      <c r="C218" s="25"/>
      <c r="D218" s="25"/>
    </row>
    <row r="219" spans="1:4">
      <c r="A219" s="25"/>
      <c r="B219" s="25"/>
      <c r="C219" s="25"/>
      <c r="D219" s="25"/>
    </row>
    <row r="220" spans="1:4">
      <c r="A220" s="25"/>
      <c r="B220" s="25"/>
      <c r="C220" s="25"/>
      <c r="D220" s="25"/>
    </row>
    <row r="221" spans="1:4">
      <c r="A221" s="25"/>
      <c r="B221" s="25"/>
      <c r="C221" s="25"/>
      <c r="D221" s="25"/>
    </row>
    <row r="222" spans="1:4">
      <c r="A222" s="25"/>
      <c r="B222" s="25"/>
      <c r="C222" s="25"/>
      <c r="D222" s="25"/>
    </row>
    <row r="223" spans="1:4">
      <c r="A223" s="25"/>
      <c r="B223" s="25"/>
      <c r="C223" s="25"/>
      <c r="D223" s="25"/>
    </row>
    <row r="224" spans="1:4">
      <c r="A224" s="25"/>
      <c r="B224" s="25"/>
      <c r="C224" s="25"/>
      <c r="D224" s="25"/>
    </row>
    <row r="225" spans="1:4">
      <c r="A225" s="25"/>
      <c r="B225" s="25"/>
      <c r="C225" s="25"/>
      <c r="D225" s="25"/>
    </row>
    <row r="226" spans="1:4">
      <c r="A226" s="25"/>
      <c r="B226" s="25"/>
      <c r="C226" s="25"/>
      <c r="D226" s="25"/>
    </row>
    <row r="227" spans="1:4">
      <c r="A227" s="25"/>
      <c r="B227" s="25"/>
      <c r="C227" s="25"/>
      <c r="D227" s="25"/>
    </row>
    <row r="228" spans="1:4">
      <c r="A228" s="25"/>
      <c r="B228" s="25"/>
      <c r="C228" s="25"/>
      <c r="D228" s="25"/>
    </row>
    <row r="229" spans="1:4">
      <c r="A229" s="25"/>
      <c r="B229" s="25"/>
      <c r="C229" s="25"/>
      <c r="D229" s="25"/>
    </row>
    <row r="230" spans="1:4">
      <c r="A230" s="25"/>
      <c r="B230" s="25"/>
      <c r="C230" s="25"/>
      <c r="D230" s="25"/>
    </row>
    <row r="231" spans="1:4">
      <c r="A231" s="25"/>
      <c r="B231" s="25"/>
      <c r="C231" s="25"/>
      <c r="D231" s="25"/>
    </row>
    <row r="232" spans="1:4">
      <c r="A232" s="25"/>
      <c r="B232" s="25"/>
      <c r="C232" s="25"/>
      <c r="D232" s="25"/>
    </row>
    <row r="233" spans="1:4">
      <c r="A233" s="25"/>
      <c r="B233" s="25"/>
      <c r="C233" s="25"/>
      <c r="D233" s="25"/>
    </row>
    <row r="234" spans="1:4">
      <c r="A234" s="25"/>
      <c r="B234" s="25"/>
      <c r="C234" s="25"/>
      <c r="D234" s="25"/>
    </row>
    <row r="235" spans="1:4">
      <c r="A235" s="25"/>
      <c r="B235" s="25"/>
      <c r="C235" s="25"/>
      <c r="D235" s="25"/>
    </row>
    <row r="236" spans="1:4">
      <c r="A236" s="25"/>
      <c r="B236" s="25"/>
      <c r="C236" s="25"/>
      <c r="D236" s="25"/>
    </row>
    <row r="237" spans="1:4">
      <c r="A237" s="25"/>
      <c r="B237" s="25"/>
      <c r="C237" s="25"/>
      <c r="D237" s="25"/>
    </row>
    <row r="238" spans="1:4">
      <c r="A238" s="25"/>
      <c r="B238" s="25"/>
      <c r="C238" s="25"/>
      <c r="D238" s="25"/>
    </row>
    <row r="239" spans="1:4">
      <c r="A239" s="25"/>
      <c r="B239" s="25"/>
      <c r="C239" s="25"/>
      <c r="D239" s="25"/>
    </row>
    <row r="240" spans="1:4">
      <c r="A240" s="25"/>
      <c r="B240" s="25"/>
      <c r="C240" s="25"/>
      <c r="D240" s="25"/>
    </row>
    <row r="241" spans="1:4">
      <c r="A241" s="25"/>
      <c r="B241" s="25"/>
      <c r="C241" s="25"/>
      <c r="D241" s="25"/>
    </row>
    <row r="242" spans="1:4">
      <c r="A242" s="25"/>
      <c r="B242" s="25"/>
      <c r="C242" s="25"/>
      <c r="D242" s="25"/>
    </row>
    <row r="243" spans="1:4">
      <c r="A243" s="25"/>
      <c r="B243" s="25"/>
      <c r="C243" s="25"/>
      <c r="D243" s="25"/>
    </row>
    <row r="244" spans="1:4">
      <c r="A244" s="25"/>
      <c r="B244" s="25"/>
      <c r="C244" s="25"/>
      <c r="D244" s="25"/>
    </row>
    <row r="245" spans="1:4">
      <c r="A245" s="25"/>
      <c r="B245" s="25"/>
      <c r="C245" s="25"/>
      <c r="D245" s="25"/>
    </row>
    <row r="246" spans="1:4">
      <c r="A246" s="25"/>
      <c r="B246" s="25"/>
      <c r="C246" s="25"/>
      <c r="D246" s="25"/>
    </row>
    <row r="247" spans="1:4">
      <c r="A247" s="25"/>
      <c r="B247" s="25"/>
      <c r="C247" s="25"/>
      <c r="D247" s="25"/>
    </row>
    <row r="248" spans="1:4">
      <c r="A248" s="25"/>
      <c r="B248" s="25"/>
      <c r="C248" s="25"/>
      <c r="D248" s="25"/>
    </row>
    <row r="249" spans="1:4">
      <c r="A249" s="25"/>
      <c r="B249" s="25"/>
      <c r="C249" s="25"/>
      <c r="D249" s="25"/>
    </row>
    <row r="250" spans="1:4">
      <c r="A250" s="25"/>
      <c r="B250" s="25"/>
      <c r="C250" s="25"/>
      <c r="D250" s="25"/>
    </row>
    <row r="251" spans="1:4">
      <c r="A251" s="25"/>
      <c r="B251" s="25"/>
      <c r="C251" s="25"/>
      <c r="D251" s="25"/>
    </row>
    <row r="252" spans="1:4">
      <c r="A252" s="25"/>
      <c r="B252" s="25"/>
      <c r="C252" s="25"/>
      <c r="D252" s="25"/>
    </row>
    <row r="253" spans="1:4">
      <c r="A253" s="25"/>
      <c r="B253" s="25"/>
      <c r="C253" s="25"/>
      <c r="D253" s="25"/>
    </row>
    <row r="254" spans="1:4">
      <c r="A254" s="25"/>
      <c r="B254" s="25"/>
      <c r="C254" s="25"/>
      <c r="D254" s="25"/>
    </row>
    <row r="255" spans="1:4">
      <c r="A255" s="25"/>
      <c r="B255" s="25"/>
      <c r="C255" s="25"/>
      <c r="D255" s="25"/>
    </row>
    <row r="256" spans="1:4">
      <c r="A256" s="25"/>
      <c r="B256" s="25"/>
      <c r="C256" s="25"/>
      <c r="D256" s="25"/>
    </row>
    <row r="257" spans="1:4">
      <c r="A257" s="25"/>
      <c r="B257" s="25"/>
      <c r="C257" s="25"/>
      <c r="D257" s="25"/>
    </row>
    <row r="258" spans="1:4">
      <c r="A258" s="25"/>
      <c r="B258" s="25"/>
      <c r="C258" s="25"/>
      <c r="D258" s="25"/>
    </row>
    <row r="259" spans="1:4">
      <c r="A259" s="25"/>
      <c r="B259" s="25"/>
      <c r="C259" s="25"/>
      <c r="D259" s="25"/>
    </row>
    <row r="260" spans="1:4">
      <c r="A260" s="25"/>
      <c r="B260" s="25"/>
      <c r="C260" s="25"/>
      <c r="D260" s="25"/>
    </row>
    <row r="261" spans="1:4">
      <c r="A261" s="25"/>
      <c r="B261" s="25"/>
      <c r="C261" s="25"/>
      <c r="D261" s="25"/>
    </row>
    <row r="262" spans="1:4">
      <c r="A262" s="25"/>
      <c r="B262" s="25"/>
      <c r="C262" s="25"/>
      <c r="D262" s="25"/>
    </row>
    <row r="263" spans="1:4">
      <c r="A263" s="25"/>
      <c r="B263" s="25"/>
      <c r="C263" s="25"/>
      <c r="D263" s="25"/>
    </row>
    <row r="264" spans="1:4">
      <c r="A264" s="25"/>
      <c r="B264" s="25"/>
      <c r="C264" s="25"/>
      <c r="D264" s="25"/>
    </row>
    <row r="265" spans="1:4">
      <c r="A265" s="25"/>
      <c r="B265" s="25"/>
      <c r="C265" s="25"/>
      <c r="D265" s="25"/>
    </row>
    <row r="266" spans="1:4">
      <c r="A266" s="25"/>
      <c r="B266" s="25"/>
      <c r="C266" s="25"/>
      <c r="D266" s="25"/>
    </row>
    <row r="267" spans="1:4">
      <c r="A267" s="25"/>
      <c r="B267" s="25"/>
      <c r="C267" s="25"/>
      <c r="D267" s="25"/>
    </row>
    <row r="268" spans="1:4">
      <c r="A268" s="25"/>
      <c r="B268" s="25"/>
      <c r="C268" s="25"/>
      <c r="D268" s="25"/>
    </row>
    <row r="269" spans="1:4">
      <c r="A269" s="25"/>
      <c r="B269" s="25"/>
      <c r="C269" s="25"/>
      <c r="D269" s="25"/>
    </row>
    <row r="270" spans="1:4">
      <c r="A270" s="25"/>
      <c r="B270" s="25"/>
      <c r="C270" s="25"/>
      <c r="D270" s="25"/>
    </row>
    <row r="271" spans="1:4">
      <c r="A271" s="25"/>
      <c r="B271" s="25"/>
      <c r="C271" s="25"/>
      <c r="D271" s="25"/>
    </row>
    <row r="272" spans="1:4">
      <c r="A272" s="25"/>
      <c r="B272" s="25"/>
      <c r="C272" s="25"/>
      <c r="D272" s="25"/>
    </row>
    <row r="273" spans="1:4">
      <c r="A273" s="25"/>
      <c r="B273" s="25"/>
      <c r="C273" s="25"/>
      <c r="D273" s="25"/>
    </row>
    <row r="274" spans="1:4">
      <c r="A274" s="25"/>
      <c r="B274" s="25"/>
      <c r="C274" s="25"/>
      <c r="D274" s="25"/>
    </row>
    <row r="275" spans="1:4">
      <c r="A275" s="25"/>
      <c r="B275" s="25"/>
      <c r="C275" s="25"/>
      <c r="D275" s="25"/>
    </row>
    <row r="276" spans="1:4">
      <c r="A276" s="25"/>
      <c r="B276" s="25"/>
      <c r="C276" s="25"/>
      <c r="D276" s="25"/>
    </row>
    <row r="277" spans="1:4">
      <c r="A277" s="25"/>
      <c r="B277" s="25"/>
      <c r="C277" s="25"/>
      <c r="D277" s="25"/>
    </row>
    <row r="278" spans="1:4">
      <c r="A278" s="25"/>
      <c r="B278" s="25"/>
      <c r="C278" s="25"/>
      <c r="D278" s="25"/>
    </row>
    <row r="279" spans="1:4">
      <c r="A279" s="25"/>
      <c r="B279" s="25"/>
      <c r="C279" s="25"/>
      <c r="D279" s="25"/>
    </row>
    <row r="280" spans="1:4">
      <c r="A280" s="25"/>
      <c r="B280" s="25"/>
      <c r="C280" s="25"/>
      <c r="D280" s="25"/>
    </row>
    <row r="281" spans="1:4">
      <c r="A281" s="25"/>
      <c r="B281" s="25"/>
      <c r="C281" s="25"/>
      <c r="D281" s="25"/>
    </row>
    <row r="282" spans="1:4">
      <c r="A282" s="25"/>
      <c r="B282" s="25"/>
      <c r="C282" s="25"/>
      <c r="D282" s="25"/>
    </row>
    <row r="283" spans="1:4">
      <c r="A283" s="25"/>
      <c r="B283" s="25"/>
      <c r="C283" s="25"/>
      <c r="D283" s="25"/>
    </row>
    <row r="284" spans="1:4">
      <c r="A284" s="25"/>
      <c r="B284" s="25"/>
      <c r="C284" s="25"/>
      <c r="D284" s="25"/>
    </row>
    <row r="285" spans="1:4">
      <c r="A285" s="25"/>
      <c r="B285" s="25"/>
      <c r="C285" s="25"/>
      <c r="D285" s="25"/>
    </row>
    <row r="286" spans="1:4">
      <c r="A286" s="25"/>
      <c r="B286" s="25"/>
      <c r="C286" s="25"/>
      <c r="D286" s="25"/>
    </row>
    <row r="287" spans="1:4">
      <c r="A287" s="25"/>
      <c r="B287" s="25"/>
      <c r="C287" s="25"/>
      <c r="D287" s="25"/>
    </row>
    <row r="288" spans="1:4">
      <c r="A288" s="25"/>
      <c r="B288" s="25"/>
      <c r="C288" s="25"/>
      <c r="D288" s="25"/>
    </row>
    <row r="289" spans="1:4">
      <c r="A289" s="25"/>
      <c r="B289" s="25"/>
      <c r="C289" s="25"/>
      <c r="D289" s="25"/>
    </row>
    <row r="290" spans="1:4">
      <c r="A290" s="25"/>
      <c r="B290" s="25"/>
      <c r="C290" s="25"/>
      <c r="D290" s="25"/>
    </row>
    <row r="291" spans="1:4">
      <c r="A291" s="25"/>
      <c r="B291" s="25"/>
      <c r="C291" s="25"/>
      <c r="D291" s="25"/>
    </row>
    <row r="292" spans="1:4">
      <c r="A292" s="25"/>
      <c r="B292" s="25"/>
      <c r="C292" s="25"/>
      <c r="D292" s="25"/>
    </row>
    <row r="293" spans="1:4">
      <c r="A293" s="25"/>
      <c r="B293" s="25"/>
      <c r="C293" s="25"/>
      <c r="D293" s="25"/>
    </row>
    <row r="294" spans="1:4">
      <c r="A294" s="25"/>
      <c r="B294" s="25"/>
      <c r="C294" s="25"/>
      <c r="D294" s="25"/>
    </row>
    <row r="295" spans="1:4">
      <c r="A295" s="25"/>
      <c r="B295" s="25"/>
      <c r="C295" s="25"/>
      <c r="D295" s="25"/>
    </row>
    <row r="296" spans="1:4">
      <c r="A296" s="25"/>
      <c r="B296" s="25"/>
      <c r="C296" s="25"/>
      <c r="D296" s="25"/>
    </row>
    <row r="297" spans="1:4">
      <c r="A297" s="25"/>
      <c r="B297" s="25"/>
      <c r="C297" s="25"/>
      <c r="D297" s="25"/>
    </row>
    <row r="298" spans="1:4">
      <c r="A298" s="25"/>
      <c r="B298" s="25"/>
      <c r="C298" s="25"/>
      <c r="D298" s="25"/>
    </row>
    <row r="299" spans="1:4">
      <c r="A299" s="25"/>
      <c r="B299" s="25"/>
      <c r="C299" s="25"/>
      <c r="D299" s="25"/>
    </row>
    <row r="300" spans="1:4">
      <c r="A300" s="25"/>
      <c r="B300" s="25"/>
      <c r="C300" s="25"/>
      <c r="D300" s="25"/>
    </row>
    <row r="301" spans="1:4">
      <c r="A301" s="25"/>
      <c r="B301" s="25"/>
      <c r="C301" s="25"/>
      <c r="D301" s="25"/>
    </row>
    <row r="302" spans="1:4">
      <c r="A302" s="25"/>
      <c r="B302" s="25"/>
      <c r="C302" s="25"/>
      <c r="D302" s="25"/>
    </row>
    <row r="303" spans="1:4">
      <c r="A303" s="25"/>
      <c r="B303" s="25"/>
      <c r="C303" s="25"/>
      <c r="D303" s="25"/>
    </row>
    <row r="304" spans="1:4">
      <c r="A304" s="25"/>
      <c r="B304" s="25"/>
      <c r="C304" s="25"/>
      <c r="D304" s="25"/>
    </row>
    <row r="305" spans="1:4">
      <c r="A305" s="25"/>
      <c r="B305" s="25"/>
      <c r="C305" s="25"/>
      <c r="D305" s="25"/>
    </row>
    <row r="306" spans="1:4">
      <c r="A306" s="25"/>
      <c r="B306" s="25"/>
      <c r="C306" s="25"/>
      <c r="D306" s="25"/>
    </row>
    <row r="307" spans="1:4">
      <c r="A307" s="25"/>
      <c r="B307" s="25"/>
      <c r="C307" s="25"/>
      <c r="D307" s="25"/>
    </row>
    <row r="308" spans="1:4">
      <c r="A308" s="25"/>
      <c r="B308" s="25"/>
      <c r="C308" s="25"/>
      <c r="D308" s="25"/>
    </row>
    <row r="309" spans="1:4">
      <c r="A309" s="25"/>
      <c r="B309" s="25"/>
      <c r="C309" s="25"/>
      <c r="D309" s="25"/>
    </row>
    <row r="310" spans="1:4">
      <c r="A310" s="25"/>
      <c r="B310" s="25"/>
      <c r="C310" s="25"/>
      <c r="D310" s="25"/>
    </row>
    <row r="311" spans="1:4">
      <c r="A311" s="25"/>
      <c r="B311" s="25"/>
      <c r="C311" s="25"/>
      <c r="D311" s="25"/>
    </row>
    <row r="312" spans="1:4">
      <c r="A312" s="25"/>
      <c r="B312" s="25"/>
      <c r="C312" s="25"/>
      <c r="D312" s="25"/>
    </row>
    <row r="313" spans="1:4">
      <c r="A313" s="25"/>
      <c r="B313" s="25"/>
      <c r="C313" s="25"/>
      <c r="D313" s="25"/>
    </row>
    <row r="314" spans="1:4">
      <c r="A314" s="25"/>
      <c r="B314" s="25"/>
      <c r="C314" s="25"/>
      <c r="D314" s="25"/>
    </row>
    <row r="315" spans="1:4">
      <c r="A315" s="25"/>
      <c r="B315" s="25"/>
      <c r="C315" s="25"/>
      <c r="D315" s="25"/>
    </row>
    <row r="316" spans="1:4">
      <c r="A316" s="25"/>
      <c r="B316" s="25"/>
      <c r="C316" s="25"/>
      <c r="D316" s="25"/>
    </row>
    <row r="317" spans="1:4">
      <c r="A317" s="25"/>
      <c r="B317" s="25"/>
      <c r="C317" s="25"/>
      <c r="D317" s="25"/>
    </row>
    <row r="318" spans="1:4">
      <c r="A318" s="25"/>
      <c r="B318" s="25"/>
      <c r="C318" s="25"/>
      <c r="D318" s="25"/>
    </row>
    <row r="319" spans="1:4">
      <c r="A319" s="25"/>
      <c r="B319" s="25"/>
      <c r="C319" s="25"/>
      <c r="D319" s="25"/>
    </row>
    <row r="320" spans="1:4">
      <c r="A320" s="25"/>
      <c r="B320" s="25"/>
      <c r="C320" s="25"/>
      <c r="D320" s="25"/>
    </row>
    <row r="321" spans="1:4">
      <c r="A321" s="25"/>
      <c r="B321" s="25"/>
      <c r="C321" s="25"/>
      <c r="D321" s="25"/>
    </row>
    <row r="322" spans="1:4">
      <c r="A322" s="25"/>
      <c r="B322" s="25"/>
      <c r="C322" s="25"/>
      <c r="D322" s="25"/>
    </row>
    <row r="323" spans="1:4">
      <c r="A323" s="25"/>
      <c r="B323" s="25"/>
      <c r="C323" s="25"/>
      <c r="D323" s="25"/>
    </row>
    <row r="324" spans="1:4">
      <c r="A324" s="25"/>
      <c r="B324" s="25"/>
      <c r="C324" s="25"/>
      <c r="D324" s="25"/>
    </row>
    <row r="325" spans="1:4">
      <c r="A325" s="25"/>
      <c r="B325" s="25"/>
      <c r="C325" s="25"/>
      <c r="D325" s="25"/>
    </row>
    <row r="326" spans="1:4">
      <c r="A326" s="25"/>
      <c r="B326" s="25"/>
      <c r="C326" s="25"/>
      <c r="D326" s="25"/>
    </row>
    <row r="327" spans="1:4">
      <c r="A327" s="25"/>
      <c r="B327" s="25"/>
      <c r="C327" s="25"/>
      <c r="D327" s="25"/>
    </row>
    <row r="328" spans="1:4">
      <c r="A328" s="25"/>
      <c r="B328" s="25"/>
      <c r="C328" s="25"/>
      <c r="D328" s="25"/>
    </row>
    <row r="329" spans="1:4">
      <c r="A329" s="25"/>
      <c r="B329" s="25"/>
      <c r="C329" s="25"/>
      <c r="D329" s="25"/>
    </row>
    <row r="330" spans="1:4">
      <c r="A330" s="25"/>
      <c r="B330" s="25"/>
      <c r="C330" s="25"/>
      <c r="D330" s="25"/>
    </row>
    <row r="331" spans="1:4">
      <c r="A331" s="25"/>
      <c r="B331" s="25"/>
      <c r="C331" s="25"/>
      <c r="D331" s="25"/>
    </row>
    <row r="332" spans="1:4">
      <c r="A332" s="25"/>
      <c r="B332" s="25"/>
      <c r="C332" s="25"/>
      <c r="D332" s="25"/>
    </row>
    <row r="333" spans="1:4">
      <c r="A333" s="25"/>
      <c r="B333" s="25"/>
      <c r="C333" s="25"/>
      <c r="D333" s="25"/>
    </row>
    <row r="334" spans="1:4">
      <c r="A334" s="25"/>
      <c r="B334" s="25"/>
      <c r="C334" s="25"/>
      <c r="D334" s="25"/>
    </row>
    <row r="335" spans="1:4">
      <c r="A335" s="25"/>
      <c r="B335" s="25"/>
      <c r="C335" s="25"/>
      <c r="D335" s="25"/>
    </row>
    <row r="336" spans="1:4">
      <c r="A336" s="25"/>
      <c r="B336" s="25"/>
      <c r="C336" s="25"/>
      <c r="D336" s="25"/>
    </row>
    <row r="337" spans="1:4">
      <c r="A337" s="25"/>
      <c r="B337" s="25"/>
      <c r="C337" s="25"/>
      <c r="D337" s="25"/>
    </row>
    <row r="338" spans="1:4">
      <c r="A338" s="25"/>
      <c r="B338" s="25"/>
      <c r="C338" s="25"/>
      <c r="D338" s="25"/>
    </row>
    <row r="339" spans="1:4">
      <c r="A339" s="25"/>
      <c r="B339" s="25"/>
      <c r="C339" s="25"/>
      <c r="D339" s="25"/>
    </row>
    <row r="340" spans="1:4">
      <c r="A340" s="25"/>
      <c r="B340" s="25"/>
      <c r="C340" s="25"/>
      <c r="D340" s="25"/>
    </row>
    <row r="341" spans="1:4">
      <c r="A341" s="25"/>
      <c r="B341" s="25"/>
      <c r="C341" s="25"/>
      <c r="D341" s="25"/>
    </row>
    <row r="342" spans="1:4">
      <c r="A342" s="25"/>
      <c r="B342" s="25"/>
      <c r="C342" s="25"/>
      <c r="D342" s="25"/>
    </row>
    <row r="343" spans="1:4">
      <c r="A343" s="25"/>
      <c r="B343" s="25"/>
      <c r="C343" s="25"/>
      <c r="D343" s="25"/>
    </row>
    <row r="344" spans="1:4">
      <c r="A344" s="25"/>
      <c r="B344" s="25"/>
      <c r="C344" s="25"/>
      <c r="D344" s="25"/>
    </row>
    <row r="345" spans="1:4">
      <c r="A345" s="25"/>
      <c r="B345" s="25"/>
      <c r="C345" s="25"/>
      <c r="D345" s="25"/>
    </row>
    <row r="346" spans="1:4">
      <c r="A346" s="25"/>
      <c r="B346" s="25"/>
      <c r="C346" s="25"/>
      <c r="D346" s="25"/>
    </row>
    <row r="347" spans="1:4">
      <c r="A347" s="25"/>
      <c r="B347" s="25"/>
      <c r="C347" s="25"/>
      <c r="D347" s="25"/>
    </row>
    <row r="348" spans="1:4">
      <c r="A348" s="25"/>
      <c r="B348" s="25"/>
      <c r="C348" s="25"/>
      <c r="D348" s="25"/>
    </row>
    <row r="349" spans="1:4">
      <c r="A349" s="25"/>
      <c r="B349" s="25"/>
      <c r="C349" s="25"/>
      <c r="D349" s="25"/>
    </row>
    <row r="350" spans="1:4">
      <c r="A350" s="25"/>
      <c r="B350" s="25"/>
      <c r="C350" s="25"/>
      <c r="D350" s="25"/>
    </row>
    <row r="351" spans="1:4">
      <c r="A351" s="25"/>
      <c r="B351" s="25"/>
      <c r="C351" s="25"/>
      <c r="D351" s="25"/>
    </row>
    <row r="352" spans="1:4">
      <c r="A352" s="25"/>
      <c r="B352" s="25"/>
      <c r="C352" s="25"/>
      <c r="D352" s="25"/>
    </row>
    <row r="353" spans="1:4">
      <c r="A353" s="25"/>
      <c r="B353" s="25"/>
      <c r="C353" s="25"/>
      <c r="D353" s="25"/>
    </row>
    <row r="354" spans="1:4">
      <c r="A354" s="25"/>
      <c r="B354" s="25"/>
      <c r="C354" s="25"/>
      <c r="D354" s="25"/>
    </row>
    <row r="355" spans="1:4">
      <c r="A355" s="25"/>
      <c r="B355" s="25"/>
      <c r="C355" s="25"/>
      <c r="D355" s="25"/>
    </row>
    <row r="356" spans="1:4">
      <c r="A356" s="25"/>
      <c r="B356" s="25"/>
      <c r="C356" s="25"/>
      <c r="D356" s="25"/>
    </row>
    <row r="357" spans="1:4">
      <c r="A357" s="25"/>
      <c r="B357" s="25"/>
      <c r="C357" s="25"/>
      <c r="D357" s="25"/>
    </row>
    <row r="358" spans="1:4">
      <c r="A358" s="25"/>
      <c r="B358" s="25"/>
      <c r="C358" s="25"/>
      <c r="D358" s="25"/>
    </row>
    <row r="359" spans="1:4">
      <c r="A359" s="25"/>
      <c r="B359" s="25"/>
      <c r="C359" s="25"/>
      <c r="D359" s="25"/>
    </row>
    <row r="360" spans="1:4">
      <c r="A360" s="25"/>
      <c r="B360" s="25"/>
      <c r="C360" s="25"/>
      <c r="D360" s="25"/>
    </row>
    <row r="361" spans="1:4">
      <c r="A361" s="25"/>
      <c r="B361" s="25"/>
      <c r="C361" s="25"/>
      <c r="D361" s="25"/>
    </row>
    <row r="362" spans="1:4">
      <c r="A362" s="25"/>
      <c r="B362" s="25"/>
      <c r="C362" s="25"/>
      <c r="D362" s="25"/>
    </row>
    <row r="363" spans="1:4">
      <c r="A363" s="25"/>
      <c r="B363" s="25"/>
      <c r="C363" s="25"/>
      <c r="D363" s="25"/>
    </row>
    <row r="364" spans="1:4">
      <c r="A364" s="25"/>
      <c r="B364" s="25"/>
      <c r="C364" s="25"/>
      <c r="D364" s="25"/>
    </row>
    <row r="365" spans="1:4">
      <c r="A365" s="25"/>
      <c r="B365" s="25"/>
      <c r="C365" s="25"/>
      <c r="D365" s="25"/>
    </row>
    <row r="366" spans="1:4">
      <c r="A366" s="25"/>
      <c r="B366" s="25"/>
      <c r="C366" s="25"/>
      <c r="D366" s="25"/>
    </row>
    <row r="367" spans="1:4">
      <c r="A367" s="25"/>
      <c r="B367" s="25"/>
      <c r="C367" s="25"/>
      <c r="D367" s="25"/>
    </row>
    <row r="368" spans="1:4">
      <c r="A368" s="25"/>
      <c r="B368" s="25"/>
      <c r="C368" s="25"/>
      <c r="D368" s="25"/>
    </row>
    <row r="369" spans="1:4">
      <c r="A369" s="25"/>
      <c r="B369" s="25"/>
      <c r="C369" s="25"/>
      <c r="D369" s="25"/>
    </row>
    <row r="370" spans="1:4">
      <c r="A370" s="25"/>
      <c r="B370" s="25"/>
      <c r="C370" s="25"/>
      <c r="D370" s="25"/>
    </row>
    <row r="371" spans="1:4">
      <c r="A371" s="25"/>
      <c r="B371" s="25"/>
      <c r="C371" s="25"/>
      <c r="D371" s="25"/>
    </row>
    <row r="372" spans="1:4">
      <c r="A372" s="25"/>
      <c r="B372" s="25"/>
      <c r="C372" s="25"/>
      <c r="D372" s="25"/>
    </row>
    <row r="373" spans="1:4">
      <c r="A373" s="25"/>
      <c r="B373" s="25"/>
      <c r="C373" s="25"/>
      <c r="D373" s="25"/>
    </row>
    <row r="374" spans="1:4">
      <c r="A374" s="25"/>
      <c r="B374" s="25"/>
      <c r="C374" s="25"/>
      <c r="D374" s="25"/>
    </row>
    <row r="375" spans="1:4">
      <c r="A375" s="25"/>
      <c r="B375" s="25"/>
      <c r="C375" s="25"/>
      <c r="D375" s="25"/>
    </row>
    <row r="376" spans="1:4">
      <c r="A376" s="25"/>
      <c r="B376" s="25"/>
      <c r="C376" s="25"/>
      <c r="D376" s="25"/>
    </row>
    <row r="377" spans="1:4">
      <c r="A377" s="25"/>
      <c r="B377" s="25"/>
      <c r="C377" s="25"/>
      <c r="D377" s="25"/>
    </row>
    <row r="378" spans="1:4">
      <c r="A378" s="25"/>
      <c r="B378" s="25"/>
      <c r="C378" s="25"/>
      <c r="D378" s="25"/>
    </row>
    <row r="379" spans="1:4">
      <c r="A379" s="25"/>
      <c r="B379" s="25"/>
      <c r="C379" s="25"/>
      <c r="D379" s="25"/>
    </row>
    <row r="380" spans="1:4">
      <c r="A380" s="25"/>
      <c r="B380" s="25"/>
      <c r="C380" s="25"/>
      <c r="D380" s="25"/>
    </row>
    <row r="381" spans="1:4">
      <c r="A381" s="25"/>
      <c r="B381" s="25"/>
      <c r="C381" s="25"/>
      <c r="D381" s="25"/>
    </row>
    <row r="382" spans="1:4">
      <c r="A382" s="25"/>
      <c r="B382" s="25"/>
      <c r="C382" s="25"/>
      <c r="D382" s="25"/>
    </row>
    <row r="383" spans="1:4">
      <c r="A383" s="25"/>
      <c r="B383" s="25"/>
      <c r="C383" s="25"/>
      <c r="D383" s="25"/>
    </row>
    <row r="384" spans="1:4">
      <c r="A384" s="25"/>
      <c r="B384" s="25"/>
      <c r="C384" s="25"/>
      <c r="D384" s="25"/>
    </row>
    <row r="385" spans="1:4">
      <c r="A385" s="25"/>
      <c r="B385" s="25"/>
      <c r="C385" s="25"/>
      <c r="D385" s="25"/>
    </row>
    <row r="386" spans="1:4">
      <c r="A386" s="25"/>
      <c r="B386" s="25"/>
      <c r="C386" s="25"/>
      <c r="D386" s="25"/>
    </row>
    <row r="387" spans="1:4">
      <c r="A387" s="25"/>
      <c r="B387" s="25"/>
      <c r="C387" s="25"/>
      <c r="D387" s="25"/>
    </row>
    <row r="388" spans="1:4">
      <c r="A388" s="25"/>
      <c r="B388" s="25"/>
      <c r="C388" s="25"/>
      <c r="D388" s="25"/>
    </row>
    <row r="389" spans="1:4">
      <c r="A389" s="25"/>
      <c r="B389" s="25"/>
      <c r="C389" s="25"/>
      <c r="D389" s="25"/>
    </row>
    <row r="390" spans="1:4">
      <c r="A390" s="25"/>
      <c r="B390" s="25"/>
      <c r="C390" s="25"/>
      <c r="D390" s="25"/>
    </row>
    <row r="391" spans="1:4">
      <c r="A391" s="25"/>
      <c r="B391" s="25"/>
      <c r="C391" s="25"/>
      <c r="D391" s="25"/>
    </row>
    <row r="392" spans="1:4">
      <c r="A392" s="25"/>
      <c r="B392" s="25"/>
      <c r="C392" s="25"/>
      <c r="D392" s="25"/>
    </row>
    <row r="393" spans="1:4">
      <c r="A393" s="25"/>
      <c r="B393" s="25"/>
      <c r="C393" s="25"/>
      <c r="D393" s="25"/>
    </row>
    <row r="394" spans="1:4">
      <c r="A394" s="25"/>
      <c r="B394" s="25"/>
      <c r="C394" s="25"/>
      <c r="D394" s="25"/>
    </row>
    <row r="395" spans="1:4">
      <c r="A395" s="25"/>
      <c r="B395" s="25"/>
      <c r="C395" s="25"/>
      <c r="D395" s="25"/>
    </row>
    <row r="396" spans="1:4">
      <c r="A396" s="25"/>
      <c r="B396" s="25"/>
      <c r="C396" s="25"/>
      <c r="D396" s="25"/>
    </row>
    <row r="397" spans="1:4">
      <c r="A397" s="25"/>
      <c r="B397" s="25"/>
      <c r="C397" s="25"/>
      <c r="D397" s="25"/>
    </row>
    <row r="398" spans="1:4">
      <c r="A398" s="25"/>
      <c r="B398" s="25"/>
      <c r="C398" s="25"/>
      <c r="D398" s="25"/>
    </row>
    <row r="399" spans="1:4">
      <c r="A399" s="25"/>
      <c r="B399" s="25"/>
      <c r="C399" s="25"/>
      <c r="D399" s="25"/>
    </row>
    <row r="400" spans="1:4">
      <c r="A400" s="25"/>
      <c r="B400" s="25"/>
      <c r="C400" s="25"/>
      <c r="D400" s="25"/>
    </row>
    <row r="401" spans="1:4">
      <c r="A401" s="25"/>
      <c r="B401" s="25"/>
      <c r="C401" s="25"/>
      <c r="D401" s="25"/>
    </row>
    <row r="402" spans="1:4">
      <c r="A402" s="25"/>
      <c r="B402" s="25"/>
      <c r="C402" s="25"/>
      <c r="D402" s="25"/>
    </row>
    <row r="403" spans="1:4">
      <c r="A403" s="25"/>
      <c r="B403" s="25"/>
      <c r="C403" s="25"/>
      <c r="D403" s="25"/>
    </row>
    <row r="404" spans="1:4">
      <c r="A404" s="25"/>
      <c r="B404" s="25"/>
      <c r="C404" s="25"/>
      <c r="D404" s="25"/>
    </row>
    <row r="405" spans="1:4">
      <c r="A405" s="25"/>
      <c r="B405" s="25"/>
      <c r="C405" s="25"/>
      <c r="D405" s="25"/>
    </row>
    <row r="406" spans="1:4">
      <c r="A406" s="25"/>
      <c r="B406" s="25"/>
      <c r="C406" s="25"/>
      <c r="D406" s="25"/>
    </row>
    <row r="407" spans="1:4">
      <c r="A407" s="25"/>
      <c r="B407" s="25"/>
      <c r="C407" s="25"/>
      <c r="D407" s="25"/>
    </row>
    <row r="408" spans="1:4">
      <c r="A408" s="25"/>
      <c r="B408" s="25"/>
      <c r="C408" s="25"/>
      <c r="D408" s="25"/>
    </row>
    <row r="409" spans="1:4">
      <c r="A409" s="25"/>
      <c r="B409" s="25"/>
      <c r="C409" s="25"/>
      <c r="D409" s="25"/>
    </row>
    <row r="410" spans="1:4">
      <c r="A410" s="25"/>
      <c r="B410" s="25"/>
      <c r="C410" s="25"/>
      <c r="D410" s="25"/>
    </row>
    <row r="411" spans="1:4">
      <c r="A411" s="25"/>
      <c r="B411" s="25"/>
      <c r="C411" s="25"/>
      <c r="D411" s="25"/>
    </row>
    <row r="412" spans="1:4">
      <c r="A412" s="25"/>
      <c r="B412" s="25"/>
      <c r="C412" s="25"/>
      <c r="D412" s="25"/>
    </row>
    <row r="413" spans="1:4">
      <c r="A413" s="25"/>
      <c r="B413" s="25"/>
      <c r="C413" s="25"/>
      <c r="D413" s="25"/>
    </row>
    <row r="414" spans="1:4">
      <c r="A414" s="25"/>
      <c r="B414" s="25"/>
      <c r="C414" s="25"/>
      <c r="D414" s="25"/>
    </row>
    <row r="415" spans="1:4">
      <c r="A415" s="25"/>
      <c r="B415" s="25"/>
      <c r="C415" s="25"/>
      <c r="D415" s="25"/>
    </row>
    <row r="416" spans="1:4">
      <c r="A416" s="25"/>
      <c r="B416" s="25"/>
      <c r="C416" s="25"/>
      <c r="D416" s="25"/>
    </row>
    <row r="417" spans="1:4">
      <c r="A417" s="25"/>
      <c r="B417" s="25"/>
      <c r="C417" s="25"/>
      <c r="D417" s="25"/>
    </row>
    <row r="418" spans="1:4">
      <c r="A418" s="25"/>
      <c r="B418" s="25"/>
      <c r="C418" s="25"/>
      <c r="D418" s="25"/>
    </row>
    <row r="419" spans="1:4">
      <c r="A419" s="25"/>
      <c r="B419" s="25"/>
      <c r="C419" s="25"/>
      <c r="D419" s="25"/>
    </row>
    <row r="420" spans="1:4">
      <c r="A420" s="25"/>
      <c r="B420" s="25"/>
      <c r="C420" s="25"/>
      <c r="D420" s="25"/>
    </row>
    <row r="421" spans="1:4">
      <c r="A421" s="25"/>
      <c r="B421" s="25"/>
      <c r="C421" s="25"/>
      <c r="D421" s="25"/>
    </row>
    <row r="422" spans="1:4">
      <c r="A422" s="25"/>
      <c r="B422" s="25"/>
      <c r="C422" s="25"/>
      <c r="D422" s="25"/>
    </row>
    <row r="423" spans="1:4">
      <c r="A423" s="25"/>
      <c r="B423" s="25"/>
      <c r="C423" s="25"/>
      <c r="D423" s="25"/>
    </row>
    <row r="424" spans="1:4">
      <c r="A424" s="25"/>
      <c r="B424" s="25"/>
      <c r="C424" s="25"/>
      <c r="D424" s="25"/>
    </row>
    <row r="425" spans="1:4">
      <c r="A425" s="25"/>
      <c r="B425" s="25"/>
      <c r="C425" s="25"/>
      <c r="D425" s="25"/>
    </row>
    <row r="426" spans="1:4">
      <c r="A426" s="25"/>
      <c r="B426" s="25"/>
      <c r="C426" s="25"/>
      <c r="D426" s="25"/>
    </row>
    <row r="427" spans="1:4">
      <c r="A427" s="25"/>
      <c r="B427" s="25"/>
      <c r="C427" s="25"/>
      <c r="D427" s="25"/>
    </row>
    <row r="428" spans="1:4">
      <c r="A428" s="25"/>
      <c r="B428" s="25"/>
      <c r="C428" s="25"/>
      <c r="D428" s="25"/>
    </row>
    <row r="429" spans="1:4">
      <c r="A429" s="25"/>
      <c r="B429" s="25"/>
      <c r="C429" s="25"/>
      <c r="D429" s="25"/>
    </row>
    <row r="430" spans="1:4">
      <c r="A430" s="25"/>
      <c r="B430" s="25"/>
      <c r="C430" s="25"/>
      <c r="D430" s="25"/>
    </row>
    <row r="431" spans="1:4">
      <c r="A431" s="25"/>
      <c r="B431" s="25"/>
      <c r="C431" s="25"/>
      <c r="D431" s="25"/>
    </row>
    <row r="432" spans="1:4">
      <c r="A432" s="25"/>
      <c r="B432" s="25"/>
      <c r="C432" s="25"/>
      <c r="D432" s="25"/>
    </row>
    <row r="433" spans="1:4">
      <c r="A433" s="25"/>
      <c r="B433" s="25"/>
      <c r="C433" s="25"/>
      <c r="D433" s="25"/>
    </row>
    <row r="434" spans="1:4">
      <c r="A434" s="25"/>
      <c r="B434" s="25"/>
      <c r="C434" s="25"/>
      <c r="D434" s="25"/>
    </row>
    <row r="435" spans="1:4">
      <c r="A435" s="25"/>
      <c r="B435" s="25"/>
      <c r="C435" s="25"/>
      <c r="D435" s="25"/>
    </row>
    <row r="436" spans="1:4">
      <c r="A436" s="25"/>
      <c r="B436" s="25"/>
      <c r="C436" s="25"/>
      <c r="D436" s="25"/>
    </row>
    <row r="437" spans="1:4">
      <c r="A437" s="25"/>
      <c r="B437" s="25"/>
      <c r="C437" s="25"/>
      <c r="D437" s="25"/>
    </row>
    <row r="438" spans="1:4">
      <c r="A438" s="25"/>
      <c r="B438" s="25"/>
      <c r="C438" s="25"/>
      <c r="D438" s="25"/>
    </row>
    <row r="439" spans="1:4">
      <c r="A439" s="25"/>
      <c r="B439" s="25"/>
      <c r="C439" s="25"/>
      <c r="D439" s="25"/>
    </row>
    <row r="440" spans="1:4">
      <c r="A440" s="25"/>
      <c r="B440" s="25"/>
      <c r="C440" s="25"/>
      <c r="D440" s="25"/>
    </row>
    <row r="441" spans="1:4">
      <c r="A441" s="25"/>
      <c r="B441" s="25"/>
      <c r="C441" s="25"/>
      <c r="D441" s="25"/>
    </row>
    <row r="442" spans="1:4">
      <c r="A442" s="25"/>
      <c r="B442" s="25"/>
      <c r="C442" s="25"/>
      <c r="D442" s="25"/>
    </row>
    <row r="443" spans="1:4">
      <c r="A443" s="25"/>
      <c r="B443" s="25"/>
      <c r="C443" s="25"/>
      <c r="D443" s="25"/>
    </row>
    <row r="444" spans="1:4">
      <c r="A444" s="25"/>
      <c r="B444" s="25"/>
      <c r="C444" s="25"/>
      <c r="D444" s="25"/>
    </row>
    <row r="445" spans="1:4">
      <c r="A445" s="25"/>
      <c r="B445" s="25"/>
      <c r="C445" s="25"/>
      <c r="D445" s="25"/>
    </row>
    <row r="446" spans="1:4">
      <c r="A446" s="25"/>
      <c r="B446" s="25"/>
      <c r="C446" s="25"/>
      <c r="D446" s="25"/>
    </row>
    <row r="447" spans="1:4">
      <c r="A447" s="25"/>
      <c r="B447" s="25"/>
      <c r="C447" s="25"/>
      <c r="D447" s="25"/>
    </row>
    <row r="448" spans="1:4">
      <c r="A448" s="25"/>
      <c r="B448" s="25"/>
      <c r="C448" s="25"/>
      <c r="D448" s="25"/>
    </row>
    <row r="449" spans="1:4">
      <c r="A449" s="25"/>
      <c r="B449" s="25"/>
      <c r="C449" s="25"/>
      <c r="D449" s="25"/>
    </row>
    <row r="450" spans="1:4">
      <c r="A450" s="25"/>
      <c r="B450" s="25"/>
      <c r="C450" s="25"/>
      <c r="D450" s="25"/>
    </row>
    <row r="451" spans="1:4">
      <c r="A451" s="25"/>
      <c r="B451" s="25"/>
      <c r="C451" s="25"/>
      <c r="D451" s="25"/>
    </row>
    <row r="452" spans="1:4">
      <c r="A452" s="25"/>
      <c r="B452" s="25"/>
      <c r="C452" s="25"/>
      <c r="D452" s="25"/>
    </row>
    <row r="453" spans="1:4">
      <c r="A453" s="25"/>
      <c r="B453" s="25"/>
      <c r="C453" s="25"/>
      <c r="D453" s="25"/>
    </row>
    <row r="454" spans="1:4">
      <c r="A454" s="25"/>
      <c r="B454" s="25"/>
      <c r="C454" s="25"/>
      <c r="D454" s="25"/>
    </row>
    <row r="455" spans="1:4">
      <c r="A455" s="25"/>
      <c r="B455" s="25"/>
      <c r="C455" s="25"/>
      <c r="D455" s="25"/>
    </row>
    <row r="456" spans="1:4">
      <c r="A456" s="25"/>
      <c r="B456" s="25"/>
      <c r="C456" s="25"/>
      <c r="D456" s="25"/>
    </row>
    <row r="457" spans="1:4">
      <c r="A457" s="25"/>
      <c r="B457" s="25"/>
      <c r="C457" s="25"/>
      <c r="D457" s="25"/>
    </row>
    <row r="458" spans="1:4">
      <c r="A458" s="25"/>
      <c r="B458" s="25"/>
      <c r="C458" s="25"/>
      <c r="D458" s="25"/>
    </row>
    <row r="459" spans="1:4">
      <c r="A459" s="25"/>
      <c r="B459" s="25"/>
      <c r="C459" s="25"/>
      <c r="D459" s="25"/>
    </row>
    <row r="460" spans="1:4">
      <c r="A460" s="25"/>
      <c r="B460" s="25"/>
      <c r="C460" s="25"/>
      <c r="D460" s="25"/>
    </row>
    <row r="461" spans="1:4">
      <c r="A461" s="25"/>
      <c r="B461" s="25"/>
      <c r="C461" s="25"/>
      <c r="D461" s="25"/>
    </row>
    <row r="462" spans="1:4">
      <c r="A462" s="25"/>
      <c r="B462" s="25"/>
      <c r="C462" s="25"/>
      <c r="D462" s="25"/>
    </row>
    <row r="463" spans="1:4">
      <c r="A463" s="25"/>
      <c r="B463" s="25"/>
      <c r="C463" s="25"/>
      <c r="D463" s="25"/>
    </row>
    <row r="464" spans="1:4">
      <c r="A464" s="25"/>
      <c r="B464" s="25"/>
      <c r="C464" s="25"/>
      <c r="D464" s="25"/>
    </row>
    <row r="465" spans="1:4">
      <c r="A465" s="25"/>
      <c r="B465" s="25"/>
      <c r="C465" s="25"/>
      <c r="D465" s="25"/>
    </row>
    <row r="466" spans="1:4">
      <c r="A466" s="25"/>
      <c r="B466" s="25"/>
      <c r="C466" s="25"/>
      <c r="D466" s="25"/>
    </row>
    <row r="467" spans="1:4">
      <c r="A467" s="25"/>
      <c r="B467" s="25"/>
      <c r="C467" s="25"/>
      <c r="D467" s="25"/>
    </row>
    <row r="468" spans="1:4">
      <c r="A468" s="25"/>
      <c r="B468" s="25"/>
      <c r="C468" s="25"/>
      <c r="D468" s="25"/>
    </row>
    <row r="469" spans="1:4">
      <c r="A469" s="25"/>
      <c r="B469" s="25"/>
      <c r="C469" s="25"/>
      <c r="D469" s="25"/>
    </row>
    <row r="470" spans="1:4">
      <c r="A470" s="25"/>
      <c r="B470" s="25"/>
      <c r="C470" s="25"/>
      <c r="D470" s="25"/>
    </row>
    <row r="471" spans="1:4">
      <c r="A471" s="25"/>
      <c r="B471" s="25"/>
      <c r="C471" s="25"/>
      <c r="D471" s="25"/>
    </row>
    <row r="472" spans="1:4">
      <c r="A472" s="25"/>
      <c r="B472" s="25"/>
      <c r="C472" s="25"/>
      <c r="D472" s="25"/>
    </row>
    <row r="473" spans="1:4">
      <c r="A473" s="25"/>
      <c r="B473" s="25"/>
      <c r="C473" s="25"/>
      <c r="D473" s="25"/>
    </row>
    <row r="474" spans="1:4">
      <c r="A474" s="25"/>
      <c r="B474" s="25"/>
      <c r="C474" s="25"/>
      <c r="D474" s="25"/>
    </row>
    <row r="475" spans="1:4">
      <c r="A475" s="25"/>
      <c r="B475" s="25"/>
      <c r="C475" s="25"/>
      <c r="D475" s="25"/>
    </row>
    <row r="476" spans="1:4">
      <c r="A476" s="25"/>
      <c r="B476" s="25"/>
      <c r="C476" s="25"/>
      <c r="D476" s="25"/>
    </row>
    <row r="477" spans="1:4">
      <c r="A477" s="25"/>
      <c r="B477" s="25"/>
      <c r="C477" s="25"/>
      <c r="D477" s="25"/>
    </row>
    <row r="478" spans="1:4">
      <c r="A478" s="25"/>
      <c r="B478" s="25"/>
      <c r="C478" s="25"/>
      <c r="D478" s="25"/>
    </row>
    <row r="479" spans="1:4">
      <c r="A479" s="25"/>
      <c r="B479" s="25"/>
      <c r="C479" s="25"/>
      <c r="D479" s="25"/>
    </row>
    <row r="480" spans="1:4">
      <c r="A480" s="25"/>
      <c r="B480" s="25"/>
      <c r="C480" s="25"/>
      <c r="D480" s="25"/>
    </row>
    <row r="481" spans="1:4">
      <c r="A481" s="25"/>
      <c r="B481" s="25"/>
      <c r="C481" s="25"/>
      <c r="D481" s="25"/>
    </row>
    <row r="482" spans="1:4">
      <c r="A482" s="25"/>
      <c r="B482" s="25"/>
      <c r="C482" s="25"/>
      <c r="D482" s="25"/>
    </row>
    <row r="483" spans="1:4">
      <c r="A483" s="25"/>
      <c r="B483" s="25"/>
      <c r="C483" s="25"/>
      <c r="D483" s="25"/>
    </row>
    <row r="484" spans="1:4">
      <c r="A484" s="25"/>
      <c r="B484" s="25"/>
      <c r="C484" s="25"/>
      <c r="D484" s="25"/>
    </row>
    <row r="485" spans="1:4">
      <c r="A485" s="25"/>
      <c r="B485" s="25"/>
      <c r="C485" s="25"/>
      <c r="D485" s="25"/>
    </row>
    <row r="486" spans="1:4">
      <c r="A486" s="25"/>
      <c r="B486" s="25"/>
      <c r="C486" s="25"/>
      <c r="D486" s="25"/>
    </row>
    <row r="487" spans="1:4">
      <c r="A487" s="25"/>
      <c r="B487" s="25"/>
      <c r="C487" s="25"/>
      <c r="D487" s="25"/>
    </row>
    <row r="488" spans="1:4">
      <c r="A488" s="25"/>
      <c r="B488" s="25"/>
      <c r="C488" s="25"/>
      <c r="D488" s="25"/>
    </row>
    <row r="489" spans="1:4">
      <c r="A489" s="25"/>
      <c r="B489" s="25"/>
      <c r="C489" s="25"/>
      <c r="D489" s="25"/>
    </row>
    <row r="490" spans="1:4">
      <c r="A490" s="25"/>
      <c r="B490" s="25"/>
      <c r="C490" s="25"/>
      <c r="D490" s="25"/>
    </row>
    <row r="491" spans="1:4">
      <c r="A491" s="25"/>
      <c r="B491" s="25"/>
      <c r="C491" s="25"/>
      <c r="D491" s="25"/>
    </row>
    <row r="492" spans="1:4">
      <c r="A492" s="25"/>
      <c r="B492" s="25"/>
      <c r="C492" s="25"/>
      <c r="D492" s="25"/>
    </row>
    <row r="493" spans="1:4">
      <c r="A493" s="25"/>
      <c r="B493" s="25"/>
      <c r="C493" s="25"/>
      <c r="D493" s="25"/>
    </row>
    <row r="494" spans="1:4">
      <c r="A494" s="25"/>
      <c r="B494" s="25"/>
      <c r="C494" s="25"/>
      <c r="D494" s="25"/>
    </row>
    <row r="495" spans="1:4">
      <c r="A495" s="25"/>
      <c r="B495" s="25"/>
      <c r="C495" s="25"/>
      <c r="D495" s="25"/>
    </row>
    <row r="496" spans="1:4">
      <c r="A496" s="25"/>
      <c r="B496" s="25"/>
      <c r="C496" s="25"/>
      <c r="D496" s="25"/>
    </row>
    <row r="497" spans="1:4">
      <c r="A497" s="25"/>
      <c r="B497" s="25"/>
      <c r="C497" s="25"/>
      <c r="D497" s="25"/>
    </row>
    <row r="498" spans="1:4">
      <c r="A498" s="25"/>
      <c r="B498" s="25"/>
      <c r="C498" s="25"/>
      <c r="D498" s="25"/>
    </row>
    <row r="499" spans="1:4">
      <c r="A499" s="25"/>
      <c r="B499" s="25"/>
      <c r="C499" s="25"/>
      <c r="D499" s="25"/>
    </row>
    <row r="500" spans="1:4">
      <c r="A500" s="25"/>
      <c r="B500" s="25"/>
      <c r="C500" s="25"/>
      <c r="D500" s="25"/>
    </row>
    <row r="501" spans="1:4">
      <c r="A501" s="25"/>
      <c r="B501" s="25"/>
      <c r="C501" s="25"/>
      <c r="D501" s="25"/>
    </row>
    <row r="502" spans="1:4">
      <c r="A502" s="25"/>
      <c r="B502" s="25"/>
      <c r="C502" s="25"/>
      <c r="D502" s="25"/>
    </row>
    <row r="503" spans="1:4">
      <c r="A503" s="25"/>
      <c r="B503" s="25"/>
      <c r="C503" s="25"/>
      <c r="D503" s="25"/>
    </row>
    <row r="504" spans="1:4">
      <c r="A504" s="25"/>
      <c r="B504" s="25"/>
      <c r="C504" s="25"/>
      <c r="D504" s="25"/>
    </row>
    <row r="505" spans="1:4">
      <c r="A505" s="25"/>
      <c r="B505" s="25"/>
      <c r="C505" s="25"/>
      <c r="D505" s="25"/>
    </row>
    <row r="506" spans="1:4">
      <c r="A506" s="25"/>
      <c r="B506" s="25"/>
      <c r="C506" s="25"/>
      <c r="D506" s="25"/>
    </row>
    <row r="507" spans="1:4">
      <c r="A507" s="25"/>
      <c r="B507" s="25"/>
      <c r="C507" s="25"/>
      <c r="D507" s="25"/>
    </row>
    <row r="508" spans="1:4">
      <c r="A508" s="25"/>
      <c r="B508" s="25"/>
      <c r="C508" s="25"/>
      <c r="D508" s="25"/>
    </row>
    <row r="509" spans="1:4">
      <c r="A509" s="25"/>
      <c r="B509" s="25"/>
      <c r="C509" s="25"/>
      <c r="D509" s="25"/>
    </row>
    <row r="510" spans="1:4">
      <c r="A510" s="25"/>
      <c r="B510" s="25"/>
      <c r="C510" s="25"/>
      <c r="D510" s="25"/>
    </row>
    <row r="511" spans="1:4">
      <c r="A511" s="25"/>
      <c r="B511" s="25"/>
      <c r="C511" s="25"/>
      <c r="D511" s="25"/>
    </row>
    <row r="512" spans="1:4">
      <c r="A512" s="25"/>
      <c r="B512" s="25"/>
      <c r="C512" s="25"/>
      <c r="D512" s="25"/>
    </row>
    <row r="513" spans="1:4">
      <c r="A513" s="25"/>
      <c r="B513" s="25"/>
      <c r="C513" s="25"/>
      <c r="D513" s="25"/>
    </row>
    <row r="514" spans="1:4">
      <c r="A514" s="25"/>
      <c r="B514" s="25"/>
      <c r="C514" s="25"/>
      <c r="D514" s="25"/>
    </row>
    <row r="515" spans="1:4">
      <c r="A515" s="25"/>
      <c r="B515" s="25"/>
      <c r="C515" s="25"/>
      <c r="D515" s="25"/>
    </row>
    <row r="516" spans="1:4">
      <c r="A516" s="25"/>
      <c r="B516" s="25"/>
      <c r="C516" s="25"/>
      <c r="D516" s="25"/>
    </row>
    <row r="517" spans="1:4">
      <c r="A517" s="25"/>
      <c r="B517" s="25"/>
      <c r="C517" s="25"/>
      <c r="D517" s="25"/>
    </row>
    <row r="518" spans="1:4">
      <c r="A518" s="25"/>
      <c r="B518" s="25"/>
      <c r="C518" s="25"/>
      <c r="D518" s="25"/>
    </row>
    <row r="519" spans="1:4">
      <c r="A519" s="25"/>
      <c r="B519" s="25"/>
      <c r="C519" s="25"/>
      <c r="D519" s="25"/>
    </row>
    <row r="520" spans="1:4">
      <c r="A520" s="25"/>
      <c r="B520" s="25"/>
      <c r="C520" s="25"/>
      <c r="D520" s="25"/>
    </row>
    <row r="521" spans="1:4">
      <c r="A521" s="25"/>
      <c r="B521" s="25"/>
      <c r="C521" s="25"/>
      <c r="D521" s="25"/>
    </row>
    <row r="522" spans="1:4">
      <c r="A522" s="25"/>
      <c r="B522" s="25"/>
      <c r="C522" s="25"/>
      <c r="D522" s="25"/>
    </row>
    <row r="523" spans="1:4">
      <c r="A523" s="25"/>
      <c r="B523" s="25"/>
      <c r="C523" s="25"/>
      <c r="D523" s="25"/>
    </row>
    <row r="524" spans="1:4">
      <c r="A524" s="25"/>
      <c r="B524" s="25"/>
      <c r="C524" s="25"/>
      <c r="D524" s="25"/>
    </row>
    <row r="525" spans="1:4">
      <c r="A525" s="25"/>
      <c r="B525" s="25"/>
      <c r="C525" s="25"/>
      <c r="D525" s="25"/>
    </row>
    <row r="526" spans="1:4">
      <c r="A526" s="25"/>
      <c r="B526" s="25"/>
      <c r="C526" s="25"/>
      <c r="D526" s="25"/>
    </row>
    <row r="527" spans="1:4">
      <c r="A527" s="25"/>
      <c r="B527" s="25"/>
      <c r="C527" s="25"/>
      <c r="D527" s="25"/>
    </row>
    <row r="528" spans="1:4">
      <c r="A528" s="25"/>
      <c r="B528" s="25"/>
      <c r="C528" s="25"/>
      <c r="D528" s="25"/>
    </row>
    <row r="529" spans="1:4">
      <c r="A529" s="25"/>
      <c r="B529" s="25"/>
      <c r="C529" s="25"/>
      <c r="D529" s="25"/>
    </row>
    <row r="530" spans="1:4">
      <c r="A530" s="25"/>
      <c r="B530" s="25"/>
      <c r="C530" s="25"/>
      <c r="D530" s="25"/>
    </row>
    <row r="531" spans="1:4">
      <c r="A531" s="25"/>
      <c r="B531" s="25"/>
      <c r="C531" s="25"/>
      <c r="D531" s="25"/>
    </row>
    <row r="532" spans="1:4">
      <c r="A532" s="25"/>
      <c r="B532" s="25"/>
      <c r="C532" s="25"/>
      <c r="D532" s="25"/>
    </row>
    <row r="533" spans="1:4">
      <c r="A533" s="25"/>
      <c r="B533" s="25"/>
      <c r="C533" s="25"/>
      <c r="D533" s="25"/>
    </row>
    <row r="534" spans="1:4">
      <c r="A534" s="25"/>
      <c r="B534" s="25"/>
      <c r="C534" s="25"/>
      <c r="D534" s="25"/>
    </row>
    <row r="535" spans="1:4">
      <c r="A535" s="25"/>
      <c r="B535" s="25"/>
      <c r="C535" s="25"/>
      <c r="D535" s="25"/>
    </row>
    <row r="536" spans="1:4">
      <c r="A536" s="25"/>
      <c r="B536" s="25"/>
      <c r="C536" s="25"/>
      <c r="D536" s="25"/>
    </row>
    <row r="537" spans="1:4">
      <c r="A537" s="25"/>
      <c r="B537" s="25"/>
      <c r="C537" s="25"/>
      <c r="D537" s="25"/>
    </row>
    <row r="538" spans="1:4">
      <c r="A538" s="25"/>
      <c r="B538" s="25"/>
      <c r="C538" s="25"/>
      <c r="D538" s="25"/>
    </row>
    <row r="539" spans="1:4">
      <c r="A539" s="25"/>
      <c r="B539" s="25"/>
      <c r="C539" s="25"/>
      <c r="D539" s="25"/>
    </row>
    <row r="540" spans="1:4">
      <c r="A540" s="25"/>
      <c r="B540" s="25"/>
      <c r="C540" s="25"/>
      <c r="D540" s="25"/>
    </row>
    <row r="541" spans="1:4">
      <c r="A541" s="25"/>
      <c r="B541" s="25"/>
      <c r="C541" s="25"/>
      <c r="D541" s="25"/>
    </row>
    <row r="542" spans="1:4">
      <c r="A542" s="25"/>
      <c r="B542" s="25"/>
      <c r="C542" s="25"/>
      <c r="D542" s="25"/>
    </row>
    <row r="543" spans="1:4">
      <c r="A543" s="25"/>
      <c r="B543" s="25"/>
      <c r="C543" s="25"/>
      <c r="D543" s="25"/>
    </row>
    <row r="544" spans="1:4">
      <c r="A544" s="25"/>
      <c r="B544" s="25"/>
      <c r="C544" s="25"/>
      <c r="D544" s="25"/>
    </row>
    <row r="545" spans="1:4">
      <c r="A545" s="25"/>
      <c r="B545" s="25"/>
      <c r="C545" s="25"/>
      <c r="D545" s="25"/>
    </row>
    <row r="546" spans="1:4">
      <c r="A546" s="25"/>
      <c r="B546" s="25"/>
      <c r="C546" s="25"/>
      <c r="D546" s="25"/>
    </row>
    <row r="547" spans="1:4">
      <c r="A547" s="25"/>
      <c r="B547" s="25"/>
      <c r="C547" s="25"/>
      <c r="D547" s="25"/>
    </row>
    <row r="548" spans="1:4">
      <c r="A548" s="25"/>
      <c r="B548" s="25"/>
      <c r="C548" s="25"/>
      <c r="D548" s="25"/>
    </row>
    <row r="549" spans="1:4">
      <c r="A549" s="25"/>
      <c r="B549" s="25"/>
      <c r="C549" s="25"/>
      <c r="D549" s="25"/>
    </row>
    <row r="550" spans="1:4">
      <c r="A550" s="25"/>
      <c r="B550" s="25"/>
      <c r="C550" s="25"/>
      <c r="D550" s="25"/>
    </row>
    <row r="551" spans="1:4">
      <c r="A551" s="25"/>
      <c r="B551" s="25"/>
      <c r="C551" s="25"/>
      <c r="D551" s="25"/>
    </row>
    <row r="552" spans="1:4">
      <c r="A552" s="25"/>
      <c r="B552" s="25"/>
      <c r="C552" s="25"/>
      <c r="D552" s="25"/>
    </row>
    <row r="553" spans="1:4">
      <c r="A553" s="25"/>
      <c r="B553" s="25"/>
      <c r="C553" s="25"/>
      <c r="D553" s="25"/>
    </row>
    <row r="554" spans="1:4">
      <c r="A554" s="25"/>
      <c r="B554" s="25"/>
      <c r="C554" s="25"/>
      <c r="D554" s="25"/>
    </row>
    <row r="555" spans="1:4">
      <c r="A555" s="25"/>
      <c r="B555" s="25"/>
      <c r="C555" s="25"/>
      <c r="D555" s="25"/>
    </row>
    <row r="556" spans="1:4">
      <c r="A556" s="25"/>
      <c r="B556" s="25"/>
      <c r="C556" s="25"/>
      <c r="D556" s="25"/>
    </row>
    <row r="557" spans="1:4">
      <c r="A557" s="25"/>
      <c r="B557" s="25"/>
      <c r="C557" s="25"/>
      <c r="D557" s="25"/>
    </row>
    <row r="558" spans="1:4">
      <c r="A558" s="25"/>
      <c r="B558" s="25"/>
      <c r="C558" s="25"/>
      <c r="D558" s="25"/>
    </row>
    <row r="559" spans="1:4">
      <c r="A559" s="25"/>
      <c r="B559" s="25"/>
      <c r="C559" s="25"/>
      <c r="D559" s="25"/>
    </row>
    <row r="560" spans="1:4">
      <c r="A560" s="25"/>
      <c r="B560" s="25"/>
      <c r="C560" s="25"/>
      <c r="D560" s="25"/>
    </row>
    <row r="561" spans="1:4">
      <c r="A561" s="25"/>
      <c r="B561" s="25"/>
      <c r="C561" s="25"/>
      <c r="D561" s="25"/>
    </row>
    <row r="562" spans="1:4">
      <c r="A562" s="25"/>
      <c r="B562" s="25"/>
      <c r="C562" s="25"/>
      <c r="D562" s="25"/>
    </row>
    <row r="563" spans="1:4">
      <c r="A563" s="25"/>
      <c r="B563" s="25"/>
      <c r="C563" s="25"/>
      <c r="D563" s="25"/>
    </row>
    <row r="564" spans="1:4">
      <c r="A564" s="25"/>
      <c r="B564" s="25"/>
      <c r="C564" s="25"/>
      <c r="D564" s="25"/>
    </row>
    <row r="565" spans="1:4">
      <c r="A565" s="25"/>
      <c r="B565" s="25"/>
      <c r="C565" s="25"/>
      <c r="D565" s="25"/>
    </row>
    <row r="566" spans="1:4">
      <c r="A566" s="25"/>
      <c r="B566" s="25"/>
      <c r="C566" s="25"/>
      <c r="D566" s="25"/>
    </row>
    <row r="567" spans="1:4">
      <c r="A567" s="25"/>
      <c r="B567" s="25"/>
      <c r="C567" s="25"/>
      <c r="D567" s="25"/>
    </row>
    <row r="568" spans="1:4">
      <c r="A568" s="25"/>
      <c r="B568" s="25"/>
      <c r="C568" s="25"/>
      <c r="D568" s="25"/>
    </row>
    <row r="569" spans="1:4">
      <c r="A569" s="25"/>
      <c r="B569" s="25"/>
      <c r="C569" s="25"/>
      <c r="D569" s="25"/>
    </row>
    <row r="570" spans="1:4">
      <c r="A570" s="25"/>
      <c r="B570" s="25"/>
      <c r="C570" s="25"/>
      <c r="D570" s="25"/>
    </row>
    <row r="571" spans="1:4">
      <c r="A571" s="25"/>
      <c r="B571" s="25"/>
      <c r="C571" s="25"/>
      <c r="D571" s="25"/>
    </row>
    <row r="572" spans="1:4">
      <c r="A572" s="25"/>
      <c r="B572" s="25"/>
      <c r="C572" s="25"/>
      <c r="D572" s="25"/>
    </row>
    <row r="573" spans="1:4">
      <c r="A573" s="25"/>
      <c r="B573" s="25"/>
      <c r="C573" s="25"/>
      <c r="D573" s="25"/>
    </row>
    <row r="574" spans="1:4">
      <c r="A574" s="25"/>
      <c r="B574" s="25"/>
      <c r="C574" s="25"/>
      <c r="D574" s="25"/>
    </row>
    <row r="575" spans="1:4">
      <c r="A575" s="25"/>
      <c r="B575" s="25"/>
      <c r="C575" s="25"/>
      <c r="D575" s="25"/>
    </row>
    <row r="576" spans="1:4">
      <c r="A576" s="25"/>
      <c r="B576" s="25"/>
      <c r="C576" s="25"/>
      <c r="D576" s="25"/>
    </row>
    <row r="577" spans="1:4">
      <c r="A577" s="25"/>
      <c r="B577" s="25"/>
      <c r="C577" s="25"/>
      <c r="D577" s="25"/>
    </row>
    <row r="578" spans="1:4">
      <c r="A578" s="25"/>
      <c r="B578" s="25"/>
      <c r="C578" s="25"/>
      <c r="D578" s="25"/>
    </row>
    <row r="579" spans="1:4">
      <c r="A579" s="25"/>
      <c r="B579" s="25"/>
      <c r="C579" s="25"/>
      <c r="D579" s="25"/>
    </row>
    <row r="580" spans="1:4">
      <c r="A580" s="25"/>
      <c r="B580" s="25"/>
      <c r="C580" s="25"/>
      <c r="D580" s="25"/>
    </row>
    <row r="581" spans="1:4">
      <c r="A581" s="25"/>
      <c r="B581" s="25"/>
      <c r="C581" s="25"/>
      <c r="D581" s="25"/>
    </row>
    <row r="582" spans="1:4">
      <c r="A582" s="25"/>
      <c r="B582" s="25"/>
      <c r="C582" s="25"/>
      <c r="D582" s="25"/>
    </row>
    <row r="583" spans="1:4">
      <c r="A583" s="25"/>
      <c r="B583" s="25"/>
      <c r="C583" s="25"/>
      <c r="D583" s="25"/>
    </row>
    <row r="584" spans="1:4">
      <c r="A584" s="25"/>
      <c r="B584" s="25"/>
      <c r="C584" s="25"/>
      <c r="D584" s="25"/>
    </row>
    <row r="585" spans="1:4">
      <c r="A585" s="25"/>
      <c r="B585" s="25"/>
      <c r="C585" s="25"/>
      <c r="D585" s="25"/>
    </row>
    <row r="586" spans="1:4">
      <c r="A586" s="25"/>
      <c r="B586" s="25"/>
      <c r="C586" s="25"/>
      <c r="D586" s="25"/>
    </row>
    <row r="587" spans="1:4">
      <c r="A587" s="25"/>
      <c r="B587" s="25"/>
      <c r="C587" s="25"/>
      <c r="D587" s="25"/>
    </row>
    <row r="588" spans="1:4">
      <c r="A588" s="25"/>
      <c r="B588" s="25"/>
      <c r="C588" s="25"/>
      <c r="D588" s="25"/>
    </row>
    <row r="589" spans="1:4">
      <c r="A589" s="25"/>
      <c r="B589" s="25"/>
      <c r="C589" s="25"/>
      <c r="D589" s="25"/>
    </row>
    <row r="590" spans="1:4">
      <c r="A590" s="25"/>
      <c r="B590" s="25"/>
      <c r="C590" s="25"/>
      <c r="D590" s="25"/>
    </row>
    <row r="591" spans="1:4">
      <c r="A591" s="25"/>
      <c r="B591" s="25"/>
      <c r="C591" s="25"/>
      <c r="D591" s="25"/>
    </row>
    <row r="592" spans="1:4">
      <c r="A592" s="25"/>
      <c r="B592" s="25"/>
      <c r="C592" s="25"/>
      <c r="D592" s="25"/>
    </row>
    <row r="593" spans="1:4">
      <c r="A593" s="25"/>
      <c r="B593" s="25"/>
      <c r="C593" s="25"/>
      <c r="D593" s="25"/>
    </row>
    <row r="594" spans="1:4">
      <c r="A594" s="25"/>
      <c r="B594" s="25"/>
      <c r="C594" s="25"/>
      <c r="D594" s="25"/>
    </row>
    <row r="595" spans="1:4">
      <c r="A595" s="25"/>
      <c r="B595" s="25"/>
      <c r="C595" s="25"/>
      <c r="D595" s="25"/>
    </row>
    <row r="596" spans="1:4">
      <c r="A596" s="25"/>
      <c r="B596" s="25"/>
      <c r="C596" s="25"/>
      <c r="D596" s="25"/>
    </row>
    <row r="597" spans="1:4">
      <c r="A597" s="25"/>
      <c r="B597" s="25"/>
      <c r="C597" s="25"/>
      <c r="D597" s="25"/>
    </row>
    <row r="598" spans="1:4">
      <c r="A598" s="25"/>
      <c r="B598" s="25"/>
      <c r="C598" s="25"/>
      <c r="D598" s="25"/>
    </row>
    <row r="599" spans="1:4">
      <c r="A599" s="25"/>
      <c r="B599" s="25"/>
      <c r="C599" s="25"/>
      <c r="D599" s="25"/>
    </row>
    <row r="600" spans="1:4">
      <c r="A600" s="25"/>
      <c r="B600" s="25"/>
      <c r="C600" s="25"/>
      <c r="D600" s="25"/>
    </row>
    <row r="601" spans="1:4">
      <c r="A601" s="25"/>
      <c r="B601" s="25"/>
      <c r="C601" s="25"/>
      <c r="D601" s="25"/>
    </row>
    <row r="602" spans="1:4">
      <c r="A602" s="25"/>
      <c r="B602" s="25"/>
      <c r="C602" s="25"/>
      <c r="D602" s="25"/>
    </row>
    <row r="603" spans="1:4">
      <c r="A603" s="25"/>
      <c r="B603" s="25"/>
      <c r="C603" s="25"/>
      <c r="D603" s="25"/>
    </row>
    <row r="604" spans="1:4">
      <c r="A604" s="25"/>
      <c r="B604" s="25"/>
      <c r="C604" s="25"/>
      <c r="D604" s="25"/>
    </row>
    <row r="605" spans="1:4">
      <c r="A605" s="25"/>
      <c r="B605" s="25"/>
      <c r="C605" s="25"/>
      <c r="D605" s="25"/>
    </row>
    <row r="606" spans="1:4">
      <c r="A606" s="25"/>
      <c r="B606" s="25"/>
      <c r="C606" s="25"/>
      <c r="D606" s="25"/>
    </row>
    <row r="607" spans="1:4">
      <c r="A607" s="25"/>
      <c r="B607" s="25"/>
      <c r="C607" s="25"/>
      <c r="D607" s="25"/>
    </row>
    <row r="608" spans="1:4">
      <c r="A608" s="25"/>
      <c r="B608" s="25"/>
      <c r="C608" s="25"/>
      <c r="D608" s="25"/>
    </row>
    <row r="609" spans="1:4">
      <c r="A609" s="25"/>
      <c r="B609" s="25"/>
      <c r="C609" s="25"/>
      <c r="D609" s="25"/>
    </row>
    <row r="610" spans="1:4">
      <c r="A610" s="25"/>
      <c r="B610" s="25"/>
      <c r="C610" s="25"/>
      <c r="D610" s="25"/>
    </row>
    <row r="611" spans="1:4">
      <c r="A611" s="25"/>
      <c r="B611" s="25"/>
      <c r="C611" s="25"/>
      <c r="D611" s="25"/>
    </row>
    <row r="612" spans="1:4">
      <c r="A612" s="25"/>
      <c r="B612" s="25"/>
      <c r="C612" s="25"/>
      <c r="D612" s="25"/>
    </row>
    <row r="613" spans="1:4">
      <c r="A613" s="25"/>
      <c r="B613" s="25"/>
      <c r="C613" s="25"/>
      <c r="D613" s="25"/>
    </row>
    <row r="614" spans="1:4">
      <c r="A614" s="25"/>
      <c r="B614" s="25"/>
      <c r="C614" s="25"/>
      <c r="D614" s="25"/>
    </row>
    <row r="615" spans="1:4">
      <c r="A615" s="25"/>
      <c r="B615" s="25"/>
      <c r="C615" s="25"/>
      <c r="D615" s="25"/>
    </row>
    <row r="616" spans="1:4">
      <c r="A616" s="25"/>
      <c r="B616" s="25"/>
      <c r="C616" s="25"/>
      <c r="D616" s="25"/>
    </row>
    <row r="617" spans="1:4">
      <c r="A617" s="25"/>
      <c r="B617" s="25"/>
      <c r="C617" s="25"/>
      <c r="D617" s="25"/>
    </row>
    <row r="618" spans="1:4">
      <c r="A618" s="25"/>
      <c r="B618" s="25"/>
      <c r="C618" s="25"/>
      <c r="D618" s="25"/>
    </row>
    <row r="619" spans="1:4">
      <c r="A619" s="25"/>
      <c r="B619" s="25"/>
      <c r="C619" s="25"/>
      <c r="D619" s="25"/>
    </row>
    <row r="620" spans="1:4">
      <c r="A620" s="25"/>
      <c r="B620" s="25"/>
      <c r="C620" s="25"/>
      <c r="D620" s="25"/>
    </row>
    <row r="621" spans="1:4">
      <c r="A621" s="25"/>
      <c r="B621" s="25"/>
      <c r="C621" s="25"/>
      <c r="D621" s="25"/>
    </row>
    <row r="622" spans="1:4">
      <c r="A622" s="25"/>
      <c r="B622" s="25"/>
      <c r="C622" s="25"/>
      <c r="D622" s="25"/>
    </row>
    <row r="623" spans="1:4">
      <c r="A623" s="25"/>
      <c r="B623" s="25"/>
      <c r="C623" s="25"/>
      <c r="D623" s="25"/>
    </row>
    <row r="624" spans="1:4">
      <c r="A624" s="25"/>
      <c r="B624" s="25"/>
      <c r="C624" s="25"/>
      <c r="D624" s="25"/>
    </row>
    <row r="625" spans="1:4">
      <c r="A625" s="25"/>
      <c r="B625" s="25"/>
      <c r="C625" s="25"/>
      <c r="D625" s="25"/>
    </row>
    <row r="626" spans="1:4">
      <c r="A626" s="25"/>
      <c r="B626" s="25"/>
      <c r="C626" s="25"/>
      <c r="D626" s="25"/>
    </row>
    <row r="627" spans="1:4">
      <c r="A627" s="25"/>
      <c r="B627" s="25"/>
      <c r="C627" s="25"/>
      <c r="D627" s="25"/>
    </row>
    <row r="628" spans="1:4">
      <c r="A628" s="25"/>
      <c r="B628" s="25"/>
      <c r="C628" s="25"/>
      <c r="D628" s="25"/>
    </row>
    <row r="629" spans="1:4">
      <c r="A629" s="25"/>
      <c r="B629" s="25"/>
      <c r="C629" s="25"/>
      <c r="D629" s="25"/>
    </row>
    <row r="630" spans="1:4">
      <c r="A630" s="25"/>
      <c r="B630" s="25"/>
      <c r="C630" s="25"/>
      <c r="D630" s="25"/>
    </row>
    <row r="631" spans="1:4">
      <c r="A631" s="25"/>
      <c r="B631" s="25"/>
      <c r="C631" s="25"/>
      <c r="D631" s="25"/>
    </row>
    <row r="632" spans="1:4">
      <c r="A632" s="25"/>
      <c r="B632" s="25"/>
      <c r="C632" s="25"/>
      <c r="D632" s="25"/>
    </row>
    <row r="633" spans="1:4">
      <c r="A633" s="25"/>
      <c r="B633" s="25"/>
      <c r="C633" s="25"/>
      <c r="D633" s="25"/>
    </row>
    <row r="634" spans="1:4">
      <c r="A634" s="25"/>
      <c r="B634" s="25"/>
      <c r="C634" s="25"/>
      <c r="D634" s="25"/>
    </row>
    <row r="635" spans="1:4">
      <c r="A635" s="25"/>
      <c r="B635" s="25"/>
      <c r="C635" s="25"/>
      <c r="D635" s="25"/>
    </row>
    <row r="636" spans="1:4">
      <c r="A636" s="25"/>
      <c r="B636" s="25"/>
      <c r="C636" s="25"/>
      <c r="D636" s="25"/>
    </row>
    <row r="637" spans="1:4">
      <c r="A637" s="25"/>
      <c r="B637" s="25"/>
      <c r="C637" s="25"/>
      <c r="D637" s="25"/>
    </row>
    <row r="638" spans="1:4">
      <c r="A638" s="25"/>
      <c r="B638" s="25"/>
      <c r="C638" s="25"/>
      <c r="D638" s="25"/>
    </row>
    <row r="639" spans="1:4">
      <c r="A639" s="25"/>
      <c r="B639" s="25"/>
      <c r="C639" s="25"/>
      <c r="D639" s="25"/>
    </row>
    <row r="640" spans="1:4">
      <c r="A640" s="25"/>
      <c r="B640" s="25"/>
      <c r="C640" s="25"/>
      <c r="D640" s="25"/>
    </row>
    <row r="641" spans="1:4">
      <c r="A641" s="25"/>
      <c r="B641" s="25"/>
      <c r="C641" s="25"/>
      <c r="D641" s="25"/>
    </row>
    <row r="642" spans="1:4">
      <c r="A642" s="25"/>
      <c r="B642" s="25"/>
      <c r="C642" s="25"/>
      <c r="D642" s="25"/>
    </row>
    <row r="643" spans="1:4">
      <c r="A643" s="25"/>
      <c r="B643" s="25"/>
      <c r="C643" s="25"/>
      <c r="D643" s="25"/>
    </row>
    <row r="644" spans="1:4">
      <c r="A644" s="25"/>
      <c r="B644" s="25"/>
      <c r="C644" s="25"/>
      <c r="D644" s="25"/>
    </row>
    <row r="645" spans="1:4">
      <c r="A645" s="25"/>
      <c r="B645" s="25"/>
      <c r="C645" s="25"/>
      <c r="D645" s="25"/>
    </row>
    <row r="646" spans="1:4">
      <c r="A646" s="25"/>
      <c r="B646" s="25"/>
      <c r="C646" s="25"/>
      <c r="D646" s="25"/>
    </row>
    <row r="647" spans="1:4">
      <c r="A647" s="25"/>
      <c r="B647" s="25"/>
      <c r="C647" s="25"/>
      <c r="D647" s="25"/>
    </row>
    <row r="648" spans="1:4">
      <c r="A648" s="25"/>
      <c r="B648" s="25"/>
      <c r="C648" s="25"/>
      <c r="D648" s="25"/>
    </row>
    <row r="649" spans="1:4">
      <c r="A649" s="25"/>
      <c r="B649" s="25"/>
      <c r="C649" s="25"/>
      <c r="D649" s="25"/>
    </row>
    <row r="650" spans="1:4">
      <c r="A650" s="25"/>
      <c r="B650" s="25"/>
      <c r="C650" s="25"/>
      <c r="D650" s="25"/>
    </row>
    <row r="651" spans="1:4">
      <c r="A651" s="25"/>
      <c r="B651" s="25"/>
      <c r="C651" s="25"/>
      <c r="D651" s="25"/>
    </row>
    <row r="652" spans="1:4">
      <c r="A652" s="25"/>
      <c r="B652" s="25"/>
      <c r="C652" s="25"/>
      <c r="D652" s="25"/>
    </row>
    <row r="653" spans="1:4">
      <c r="A653" s="25"/>
      <c r="B653" s="25"/>
      <c r="C653" s="25"/>
      <c r="D653" s="25"/>
    </row>
    <row r="654" spans="1:4">
      <c r="A654" s="25"/>
      <c r="B654" s="25"/>
      <c r="C654" s="25"/>
      <c r="D654" s="25"/>
    </row>
    <row r="655" spans="1:4">
      <c r="A655" s="25"/>
      <c r="B655" s="25"/>
      <c r="C655" s="25"/>
      <c r="D655" s="25"/>
    </row>
    <row r="656" spans="1:4">
      <c r="A656" s="25"/>
      <c r="B656" s="25"/>
      <c r="C656" s="25"/>
      <c r="D656" s="25"/>
    </row>
    <row r="657" spans="1:4">
      <c r="A657" s="25"/>
      <c r="B657" s="25"/>
      <c r="C657" s="25"/>
      <c r="D657" s="25"/>
    </row>
    <row r="658" spans="1:4">
      <c r="A658" s="25"/>
      <c r="B658" s="25"/>
      <c r="C658" s="25"/>
      <c r="D658" s="25"/>
    </row>
    <row r="659" spans="1:4">
      <c r="A659" s="25"/>
      <c r="B659" s="25"/>
      <c r="C659" s="25"/>
      <c r="D659" s="25"/>
    </row>
    <row r="660" spans="1:4">
      <c r="A660" s="25"/>
      <c r="B660" s="25"/>
      <c r="C660" s="25"/>
      <c r="D660" s="25"/>
    </row>
    <row r="661" spans="1:4">
      <c r="A661" s="25"/>
      <c r="B661" s="25"/>
      <c r="C661" s="25"/>
      <c r="D661" s="25"/>
    </row>
    <row r="662" spans="1:4">
      <c r="A662" s="25"/>
      <c r="B662" s="25"/>
      <c r="C662" s="25"/>
      <c r="D662" s="25"/>
    </row>
    <row r="663" spans="1:4">
      <c r="A663" s="25"/>
      <c r="B663" s="25"/>
      <c r="C663" s="25"/>
      <c r="D663" s="25"/>
    </row>
    <row r="664" spans="1:4">
      <c r="A664" s="25"/>
      <c r="B664" s="25"/>
      <c r="C664" s="25"/>
      <c r="D664" s="25"/>
    </row>
    <row r="665" spans="1:4">
      <c r="A665" s="25"/>
      <c r="B665" s="25"/>
      <c r="C665" s="25"/>
      <c r="D665" s="25"/>
    </row>
    <row r="666" spans="1:4">
      <c r="A666" s="25"/>
      <c r="B666" s="25"/>
      <c r="C666" s="25"/>
      <c r="D666" s="25"/>
    </row>
    <row r="667" spans="1:4">
      <c r="A667" s="25"/>
      <c r="B667" s="25"/>
      <c r="C667" s="25"/>
      <c r="D667" s="25"/>
    </row>
    <row r="668" spans="1:4">
      <c r="A668" s="25"/>
      <c r="B668" s="25"/>
      <c r="C668" s="25"/>
      <c r="D668" s="25"/>
    </row>
    <row r="669" spans="1:4">
      <c r="A669" s="25"/>
      <c r="B669" s="25"/>
      <c r="C669" s="25"/>
      <c r="D669" s="25"/>
    </row>
    <row r="670" spans="1:4">
      <c r="A670" s="25"/>
      <c r="B670" s="25"/>
      <c r="C670" s="25"/>
      <c r="D670" s="25"/>
    </row>
    <row r="671" spans="1:4">
      <c r="A671" s="25"/>
      <c r="B671" s="25"/>
      <c r="C671" s="25"/>
      <c r="D671" s="25"/>
    </row>
    <row r="672" spans="1:4">
      <c r="A672" s="25"/>
      <c r="B672" s="25"/>
      <c r="C672" s="25"/>
      <c r="D672" s="25"/>
    </row>
    <row r="673" spans="1:4">
      <c r="A673" s="25"/>
      <c r="B673" s="25"/>
      <c r="C673" s="25"/>
      <c r="D673" s="25"/>
    </row>
    <row r="674" spans="1:4">
      <c r="A674" s="25"/>
      <c r="B674" s="25"/>
      <c r="C674" s="25"/>
      <c r="D674" s="25"/>
    </row>
    <row r="675" spans="1:4">
      <c r="A675" s="25"/>
      <c r="B675" s="25"/>
      <c r="C675" s="25"/>
      <c r="D675" s="25"/>
    </row>
    <row r="676" spans="1:4">
      <c r="A676" s="25"/>
      <c r="B676" s="25"/>
      <c r="C676" s="25"/>
      <c r="D676" s="25"/>
    </row>
    <row r="677" spans="1:4">
      <c r="A677" s="25"/>
      <c r="B677" s="25"/>
      <c r="C677" s="25"/>
      <c r="D677" s="25"/>
    </row>
    <row r="678" spans="1:4">
      <c r="A678" s="25"/>
      <c r="B678" s="25"/>
      <c r="C678" s="25"/>
      <c r="D678" s="25"/>
    </row>
    <row r="679" spans="1:4">
      <c r="A679" s="25"/>
      <c r="B679" s="25"/>
      <c r="C679" s="25"/>
      <c r="D679" s="25"/>
    </row>
    <row r="680" spans="1:4">
      <c r="A680" s="25"/>
      <c r="B680" s="25"/>
      <c r="C680" s="25"/>
      <c r="D680" s="25"/>
    </row>
    <row r="681" spans="1:4">
      <c r="A681" s="25"/>
      <c r="B681" s="25"/>
      <c r="C681" s="25"/>
      <c r="D681" s="25"/>
    </row>
    <row r="682" spans="1:4">
      <c r="A682" s="25"/>
      <c r="B682" s="25"/>
      <c r="C682" s="25"/>
      <c r="D682" s="25"/>
    </row>
    <row r="683" spans="1:4">
      <c r="A683" s="25"/>
      <c r="B683" s="25"/>
      <c r="C683" s="25"/>
      <c r="D683" s="25"/>
    </row>
    <row r="684" spans="1:4">
      <c r="A684" s="25"/>
      <c r="B684" s="25"/>
      <c r="C684" s="25"/>
      <c r="D684" s="25"/>
    </row>
    <row r="685" spans="1:4">
      <c r="A685" s="25"/>
      <c r="B685" s="25"/>
      <c r="C685" s="25"/>
      <c r="D685" s="25"/>
    </row>
    <row r="686" spans="1:4">
      <c r="A686" s="25"/>
      <c r="B686" s="25"/>
      <c r="C686" s="25"/>
      <c r="D686" s="25"/>
    </row>
    <row r="687" spans="1:4">
      <c r="A687" s="25"/>
      <c r="B687" s="25"/>
      <c r="C687" s="25"/>
      <c r="D687" s="25"/>
    </row>
    <row r="688" spans="1:4">
      <c r="A688" s="25"/>
      <c r="B688" s="25"/>
      <c r="C688" s="25"/>
      <c r="D688" s="25"/>
    </row>
    <row r="689" spans="1:4">
      <c r="A689" s="25"/>
      <c r="B689" s="25"/>
      <c r="C689" s="25"/>
      <c r="D689" s="25"/>
    </row>
    <row r="690" spans="1:4">
      <c r="A690" s="25"/>
      <c r="B690" s="25"/>
      <c r="C690" s="25"/>
      <c r="D690" s="25"/>
    </row>
    <row r="691" spans="1:4">
      <c r="A691" s="25"/>
      <c r="B691" s="25"/>
      <c r="C691" s="25"/>
      <c r="D691" s="25"/>
    </row>
    <row r="692" spans="1:4">
      <c r="A692" s="25"/>
      <c r="B692" s="25"/>
      <c r="C692" s="25"/>
      <c r="D692" s="25"/>
    </row>
    <row r="693" spans="1:4">
      <c r="A693" s="25"/>
      <c r="B693" s="25"/>
      <c r="C693" s="25"/>
      <c r="D693" s="25"/>
    </row>
    <row r="694" spans="1:4">
      <c r="A694" s="25"/>
      <c r="B694" s="25"/>
      <c r="C694" s="25"/>
      <c r="D694" s="25"/>
    </row>
    <row r="695" spans="1:4">
      <c r="A695" s="25"/>
      <c r="B695" s="25"/>
      <c r="C695" s="25"/>
      <c r="D695" s="25"/>
    </row>
    <row r="696" spans="1:4">
      <c r="A696" s="25"/>
      <c r="B696" s="25"/>
      <c r="C696" s="25"/>
      <c r="D696" s="25"/>
    </row>
    <row r="697" spans="1:4">
      <c r="A697" s="25"/>
      <c r="B697" s="25"/>
      <c r="C697" s="25"/>
      <c r="D697" s="25"/>
    </row>
    <row r="698" spans="1:4">
      <c r="A698" s="25"/>
      <c r="B698" s="25"/>
      <c r="C698" s="25"/>
      <c r="D698" s="25"/>
    </row>
    <row r="699" spans="1:4">
      <c r="A699" s="25"/>
      <c r="B699" s="25"/>
      <c r="C699" s="25"/>
      <c r="D699" s="25"/>
    </row>
    <row r="700" spans="1:4">
      <c r="A700" s="25"/>
      <c r="B700" s="25"/>
      <c r="C700" s="25"/>
      <c r="D700" s="25"/>
    </row>
    <row r="701" spans="1:4">
      <c r="A701" s="25"/>
      <c r="B701" s="25"/>
      <c r="C701" s="25"/>
      <c r="D701" s="25"/>
    </row>
    <row r="702" spans="1:4">
      <c r="A702" s="25"/>
      <c r="B702" s="25"/>
      <c r="C702" s="25"/>
      <c r="D702" s="25"/>
    </row>
    <row r="703" spans="1:4">
      <c r="A703" s="25"/>
      <c r="B703" s="25"/>
      <c r="C703" s="25"/>
      <c r="D703" s="25"/>
    </row>
    <row r="704" spans="1:4">
      <c r="A704" s="25"/>
      <c r="B704" s="25"/>
      <c r="C704" s="25"/>
      <c r="D704" s="25"/>
    </row>
    <row r="705" spans="1:4">
      <c r="A705" s="25"/>
      <c r="B705" s="25"/>
      <c r="C705" s="25"/>
      <c r="D705" s="25"/>
    </row>
    <row r="706" spans="1:4">
      <c r="A706" s="25"/>
      <c r="B706" s="25"/>
      <c r="C706" s="25"/>
      <c r="D706" s="25"/>
    </row>
    <row r="707" spans="1:4">
      <c r="A707" s="25"/>
      <c r="B707" s="25"/>
      <c r="C707" s="25"/>
      <c r="D707" s="25"/>
    </row>
    <row r="708" spans="1:4">
      <c r="A708" s="25"/>
      <c r="B708" s="25"/>
      <c r="C708" s="25"/>
      <c r="D708" s="25"/>
    </row>
    <row r="709" spans="1:4">
      <c r="A709" s="25"/>
      <c r="B709" s="25"/>
      <c r="C709" s="25"/>
      <c r="D709" s="25"/>
    </row>
    <row r="710" spans="1:4">
      <c r="A710" s="25"/>
      <c r="B710" s="25"/>
      <c r="C710" s="25"/>
      <c r="D710" s="25"/>
    </row>
    <row r="711" spans="1:4">
      <c r="A711" s="25"/>
      <c r="B711" s="25"/>
      <c r="C711" s="25"/>
      <c r="D711" s="25"/>
    </row>
    <row r="712" spans="1:4">
      <c r="A712" s="25"/>
      <c r="B712" s="25"/>
      <c r="C712" s="25"/>
      <c r="D712" s="25"/>
    </row>
    <row r="713" spans="1:4">
      <c r="A713" s="25"/>
      <c r="B713" s="25"/>
      <c r="C713" s="25"/>
      <c r="D713" s="25"/>
    </row>
    <row r="714" spans="1:4">
      <c r="A714" s="25"/>
      <c r="B714" s="25"/>
      <c r="C714" s="25"/>
      <c r="D714" s="25"/>
    </row>
    <row r="715" spans="1:4">
      <c r="A715" s="25"/>
      <c r="B715" s="25"/>
      <c r="C715" s="25"/>
      <c r="D715" s="25"/>
    </row>
    <row r="716" spans="1:4">
      <c r="A716" s="25"/>
      <c r="B716" s="25"/>
      <c r="C716" s="25"/>
      <c r="D716" s="25"/>
    </row>
    <row r="717" spans="1:4">
      <c r="A717" s="25"/>
      <c r="B717" s="25"/>
      <c r="C717" s="25"/>
      <c r="D717" s="25"/>
    </row>
    <row r="718" spans="1:4">
      <c r="A718" s="25"/>
      <c r="B718" s="25"/>
      <c r="C718" s="25"/>
      <c r="D718" s="25"/>
    </row>
    <row r="719" spans="1:4">
      <c r="A719" s="25"/>
      <c r="B719" s="25"/>
      <c r="C719" s="25"/>
      <c r="D719" s="25"/>
    </row>
    <row r="720" spans="1:4">
      <c r="A720" s="25"/>
      <c r="B720" s="25"/>
      <c r="C720" s="25"/>
      <c r="D720" s="25"/>
    </row>
    <row r="721" spans="1:4">
      <c r="A721" s="25"/>
      <c r="B721" s="25"/>
      <c r="C721" s="25"/>
      <c r="D721" s="25"/>
    </row>
    <row r="722" spans="1:4">
      <c r="A722" s="25"/>
      <c r="B722" s="25"/>
      <c r="C722" s="25"/>
      <c r="D722" s="25"/>
    </row>
    <row r="723" spans="1:4">
      <c r="A723" s="25"/>
      <c r="B723" s="25"/>
      <c r="C723" s="25"/>
      <c r="D723" s="25"/>
    </row>
    <row r="724" spans="1:4">
      <c r="A724" s="25"/>
      <c r="B724" s="25"/>
      <c r="C724" s="25"/>
      <c r="D724" s="25"/>
    </row>
    <row r="725" spans="1:4">
      <c r="A725" s="25"/>
      <c r="B725" s="25"/>
      <c r="C725" s="25"/>
      <c r="D725" s="25"/>
    </row>
    <row r="726" spans="1:4">
      <c r="A726" s="25"/>
      <c r="B726" s="25"/>
      <c r="C726" s="25"/>
      <c r="D726" s="25"/>
    </row>
    <row r="727" spans="1:4">
      <c r="A727" s="25"/>
      <c r="B727" s="25"/>
      <c r="C727" s="25"/>
      <c r="D727" s="25"/>
    </row>
    <row r="728" spans="1:4">
      <c r="A728" s="25"/>
      <c r="B728" s="25"/>
      <c r="C728" s="25"/>
      <c r="D728" s="25"/>
    </row>
    <row r="729" spans="1:4">
      <c r="A729" s="25"/>
      <c r="B729" s="25"/>
      <c r="C729" s="25"/>
      <c r="D729" s="25"/>
    </row>
    <row r="730" spans="1:4">
      <c r="A730" s="25"/>
      <c r="B730" s="25"/>
      <c r="C730" s="25"/>
      <c r="D730" s="25"/>
    </row>
    <row r="731" spans="1:4">
      <c r="A731" s="25"/>
      <c r="B731" s="25"/>
      <c r="C731" s="25"/>
      <c r="D731" s="25"/>
    </row>
    <row r="732" spans="1:4">
      <c r="A732" s="25"/>
      <c r="B732" s="25"/>
      <c r="C732" s="25"/>
      <c r="D732" s="25"/>
    </row>
    <row r="733" spans="1:4">
      <c r="A733" s="25"/>
      <c r="B733" s="25"/>
      <c r="C733" s="25"/>
      <c r="D733" s="25"/>
    </row>
    <row r="734" spans="1:4">
      <c r="A734" s="25"/>
      <c r="B734" s="25"/>
      <c r="C734" s="25"/>
      <c r="D734" s="25"/>
    </row>
    <row r="735" spans="1:4">
      <c r="A735" s="25"/>
      <c r="B735" s="25"/>
      <c r="C735" s="25"/>
      <c r="D735" s="25"/>
    </row>
    <row r="736" spans="1:4">
      <c r="A736" s="25"/>
      <c r="B736" s="25"/>
      <c r="C736" s="25"/>
      <c r="D736" s="25"/>
    </row>
    <row r="737" spans="1:4">
      <c r="A737" s="25"/>
      <c r="B737" s="25"/>
      <c r="C737" s="25"/>
      <c r="D737" s="25"/>
    </row>
    <row r="738" spans="1:4">
      <c r="A738" s="25"/>
      <c r="B738" s="25"/>
      <c r="C738" s="25"/>
      <c r="D738" s="25"/>
    </row>
    <row r="739" spans="1:4">
      <c r="A739" s="25"/>
      <c r="B739" s="25"/>
      <c r="C739" s="25"/>
      <c r="D739" s="25"/>
    </row>
    <row r="740" spans="1:4">
      <c r="A740" s="25"/>
      <c r="B740" s="25"/>
      <c r="C740" s="25"/>
      <c r="D740" s="25"/>
    </row>
    <row r="741" spans="1:4">
      <c r="A741" s="25"/>
      <c r="B741" s="25"/>
      <c r="C741" s="25"/>
      <c r="D741" s="25"/>
    </row>
    <row r="742" spans="1:4">
      <c r="A742" s="25"/>
      <c r="B742" s="25"/>
      <c r="C742" s="25"/>
      <c r="D742" s="25"/>
    </row>
    <row r="743" spans="1:4">
      <c r="A743" s="25"/>
      <c r="B743" s="25"/>
      <c r="C743" s="25"/>
      <c r="D743" s="25"/>
    </row>
    <row r="744" spans="1:4">
      <c r="A744" s="25"/>
      <c r="B744" s="25"/>
      <c r="C744" s="25"/>
      <c r="D744" s="25"/>
    </row>
    <row r="745" spans="1:4">
      <c r="A745" s="25"/>
      <c r="B745" s="25"/>
      <c r="C745" s="25"/>
      <c r="D745" s="25"/>
    </row>
    <row r="746" spans="1:4">
      <c r="A746" s="25"/>
      <c r="B746" s="25"/>
      <c r="C746" s="25"/>
      <c r="D746" s="25"/>
    </row>
    <row r="747" spans="1:4">
      <c r="A747" s="25"/>
      <c r="B747" s="25"/>
      <c r="C747" s="25"/>
      <c r="D747" s="25"/>
    </row>
    <row r="748" spans="1:4">
      <c r="A748" s="25"/>
      <c r="B748" s="25"/>
      <c r="C748" s="25"/>
      <c r="D748" s="25"/>
    </row>
    <row r="749" spans="1:4">
      <c r="A749" s="25"/>
      <c r="B749" s="25"/>
      <c r="C749" s="25"/>
      <c r="D749" s="25"/>
    </row>
    <row r="750" spans="1:4">
      <c r="A750" s="25"/>
      <c r="B750" s="25"/>
      <c r="C750" s="25"/>
      <c r="D750" s="25"/>
    </row>
    <row r="751" spans="1:4">
      <c r="A751" s="25"/>
      <c r="B751" s="25"/>
      <c r="C751" s="25"/>
      <c r="D751" s="25"/>
    </row>
    <row r="752" spans="1:4">
      <c r="A752" s="25"/>
      <c r="B752" s="25"/>
      <c r="C752" s="25"/>
      <c r="D752" s="25"/>
    </row>
    <row r="753" spans="1:4">
      <c r="A753" s="25"/>
      <c r="B753" s="25"/>
      <c r="C753" s="25"/>
      <c r="D753" s="25"/>
    </row>
    <row r="754" spans="1:4">
      <c r="A754" s="25"/>
      <c r="B754" s="25"/>
      <c r="C754" s="25"/>
      <c r="D754" s="25"/>
    </row>
    <row r="755" spans="1:4">
      <c r="A755" s="25"/>
      <c r="B755" s="25"/>
      <c r="C755" s="25"/>
      <c r="D755" s="25"/>
    </row>
    <row r="756" spans="1:4">
      <c r="A756" s="25"/>
      <c r="B756" s="25"/>
      <c r="C756" s="25"/>
      <c r="D756" s="25"/>
    </row>
    <row r="757" spans="1:4">
      <c r="A757" s="25"/>
      <c r="B757" s="25"/>
      <c r="C757" s="25"/>
      <c r="D757" s="25"/>
    </row>
    <row r="758" spans="1:4">
      <c r="A758" s="25"/>
      <c r="B758" s="25"/>
      <c r="C758" s="25"/>
      <c r="D758" s="25"/>
    </row>
    <row r="759" spans="1:4">
      <c r="A759" s="25"/>
      <c r="B759" s="25"/>
      <c r="C759" s="25"/>
      <c r="D759" s="25"/>
    </row>
    <row r="760" spans="1:4">
      <c r="A760" s="25"/>
      <c r="B760" s="25"/>
      <c r="C760" s="25"/>
      <c r="D760" s="25"/>
    </row>
    <row r="761" spans="1:4">
      <c r="A761" s="25"/>
      <c r="B761" s="25"/>
      <c r="C761" s="25"/>
      <c r="D761" s="25"/>
    </row>
    <row r="762" spans="1:4">
      <c r="A762" s="25"/>
      <c r="B762" s="25"/>
      <c r="C762" s="25"/>
      <c r="D762" s="25"/>
    </row>
    <row r="763" spans="1:4">
      <c r="A763" s="25"/>
      <c r="B763" s="25"/>
      <c r="C763" s="25"/>
      <c r="D763" s="25"/>
    </row>
    <row r="764" spans="1:4">
      <c r="A764" s="25"/>
      <c r="B764" s="25"/>
      <c r="C764" s="25"/>
      <c r="D764" s="25"/>
    </row>
    <row r="765" spans="1:4">
      <c r="A765" s="25"/>
      <c r="B765" s="25"/>
      <c r="C765" s="25"/>
      <c r="D765" s="25"/>
    </row>
    <row r="766" spans="1:4">
      <c r="A766" s="25"/>
      <c r="B766" s="25"/>
      <c r="C766" s="25"/>
      <c r="D766" s="25"/>
    </row>
    <row r="767" spans="1:4">
      <c r="A767" s="25"/>
      <c r="B767" s="25"/>
      <c r="C767" s="25"/>
      <c r="D767" s="25"/>
    </row>
    <row r="768" spans="1:4">
      <c r="A768" s="25"/>
      <c r="B768" s="25"/>
      <c r="C768" s="25"/>
      <c r="D768" s="25"/>
    </row>
    <row r="769" spans="1:4">
      <c r="A769" s="25"/>
      <c r="B769" s="25"/>
      <c r="C769" s="25"/>
      <c r="D769" s="25"/>
    </row>
    <row r="770" spans="1:4">
      <c r="A770" s="25"/>
      <c r="B770" s="25"/>
      <c r="C770" s="25"/>
      <c r="D770" s="25"/>
    </row>
    <row r="771" spans="1:4">
      <c r="A771" s="25"/>
      <c r="B771" s="25"/>
      <c r="C771" s="25"/>
      <c r="D771" s="25"/>
    </row>
    <row r="772" spans="1:4">
      <c r="A772" s="25"/>
      <c r="B772" s="25"/>
      <c r="C772" s="25"/>
      <c r="D772" s="25"/>
    </row>
    <row r="773" spans="1:4">
      <c r="A773" s="25"/>
      <c r="B773" s="25"/>
      <c r="C773" s="25"/>
      <c r="D773" s="25"/>
    </row>
    <row r="774" spans="1:4">
      <c r="A774" s="25"/>
      <c r="B774" s="25"/>
      <c r="C774" s="25"/>
      <c r="D774" s="25"/>
    </row>
    <row r="775" spans="1:4">
      <c r="A775" s="25"/>
      <c r="B775" s="25"/>
      <c r="C775" s="25"/>
      <c r="D775" s="25"/>
    </row>
    <row r="776" spans="1:4">
      <c r="A776" s="25"/>
      <c r="B776" s="25"/>
      <c r="C776" s="25"/>
      <c r="D776" s="25"/>
    </row>
    <row r="777" spans="1:4">
      <c r="A777" s="25"/>
      <c r="B777" s="25"/>
      <c r="C777" s="25"/>
      <c r="D777" s="25"/>
    </row>
    <row r="778" spans="1:4">
      <c r="A778" s="25"/>
      <c r="B778" s="25"/>
      <c r="C778" s="25"/>
      <c r="D778" s="25"/>
    </row>
    <row r="779" spans="1:4">
      <c r="A779" s="25"/>
      <c r="B779" s="25"/>
      <c r="C779" s="25"/>
      <c r="D779" s="25"/>
    </row>
    <row r="780" spans="1:4">
      <c r="A780" s="25"/>
      <c r="B780" s="25"/>
      <c r="C780" s="25"/>
      <c r="D780" s="25"/>
    </row>
    <row r="781" spans="1:4">
      <c r="A781" s="25"/>
      <c r="B781" s="25"/>
      <c r="C781" s="25"/>
      <c r="D781" s="25"/>
    </row>
    <row r="782" spans="1:4">
      <c r="A782" s="25"/>
      <c r="B782" s="25"/>
      <c r="C782" s="25"/>
      <c r="D782" s="25"/>
    </row>
    <row r="783" spans="1:4">
      <c r="A783" s="25"/>
      <c r="B783" s="25"/>
      <c r="C783" s="25"/>
      <c r="D783" s="25"/>
    </row>
    <row r="784" spans="1:4">
      <c r="A784" s="25"/>
      <c r="B784" s="25"/>
      <c r="C784" s="25"/>
      <c r="D784" s="25"/>
    </row>
    <row r="785" spans="1:4">
      <c r="A785" s="25"/>
      <c r="B785" s="25"/>
      <c r="C785" s="25"/>
      <c r="D785" s="25"/>
    </row>
    <row r="786" spans="1:4">
      <c r="A786" s="25"/>
      <c r="B786" s="25"/>
      <c r="C786" s="25"/>
      <c r="D786" s="25"/>
    </row>
    <row r="787" spans="1:4">
      <c r="A787" s="25"/>
      <c r="B787" s="25"/>
      <c r="C787" s="25"/>
      <c r="D787" s="25"/>
    </row>
    <row r="788" spans="1:4">
      <c r="A788" s="25"/>
      <c r="B788" s="25"/>
      <c r="C788" s="25"/>
      <c r="D788" s="25"/>
    </row>
    <row r="789" spans="1:4">
      <c r="A789" s="25"/>
      <c r="B789" s="25"/>
      <c r="C789" s="25"/>
      <c r="D789" s="25"/>
    </row>
    <row r="790" spans="1:4">
      <c r="A790" s="25"/>
      <c r="B790" s="25"/>
      <c r="C790" s="25"/>
      <c r="D790" s="25"/>
    </row>
    <row r="791" spans="1:4">
      <c r="A791" s="25"/>
      <c r="B791" s="25"/>
      <c r="C791" s="25"/>
      <c r="D791" s="25"/>
    </row>
    <row r="792" spans="1:4">
      <c r="A792" s="25"/>
      <c r="B792" s="25"/>
      <c r="C792" s="25"/>
      <c r="D792" s="25"/>
    </row>
    <row r="793" spans="1:4">
      <c r="A793" s="25"/>
      <c r="B793" s="25"/>
      <c r="C793" s="25"/>
      <c r="D793" s="25"/>
    </row>
    <row r="794" spans="1:4">
      <c r="A794" s="25"/>
      <c r="B794" s="25"/>
      <c r="C794" s="25"/>
      <c r="D794" s="25"/>
    </row>
    <row r="795" spans="1:4">
      <c r="A795" s="25"/>
      <c r="B795" s="25"/>
      <c r="C795" s="25"/>
      <c r="D795" s="25"/>
    </row>
    <row r="796" spans="1:4">
      <c r="A796" s="25"/>
      <c r="B796" s="25"/>
      <c r="C796" s="25"/>
      <c r="D796" s="25"/>
    </row>
    <row r="797" spans="1:4">
      <c r="A797" s="25"/>
      <c r="B797" s="25"/>
      <c r="C797" s="25"/>
      <c r="D797" s="25"/>
    </row>
    <row r="798" spans="1:4">
      <c r="A798" s="25"/>
      <c r="B798" s="25"/>
      <c r="C798" s="25"/>
      <c r="D798" s="25"/>
    </row>
    <row r="799" spans="1:4">
      <c r="A799" s="25"/>
      <c r="B799" s="25"/>
      <c r="C799" s="25"/>
      <c r="D799" s="25"/>
    </row>
    <row r="800" spans="1:4">
      <c r="A800" s="25"/>
      <c r="B800" s="25"/>
      <c r="C800" s="25"/>
      <c r="D800" s="25"/>
    </row>
    <row r="801" spans="1:4">
      <c r="A801" s="25"/>
      <c r="B801" s="25"/>
      <c r="C801" s="25"/>
      <c r="D801" s="25"/>
    </row>
    <row r="802" spans="1:4">
      <c r="A802" s="25"/>
      <c r="B802" s="25"/>
      <c r="C802" s="25"/>
      <c r="D802" s="25"/>
    </row>
    <row r="803" spans="1:4">
      <c r="A803" s="25"/>
      <c r="B803" s="25"/>
      <c r="C803" s="25"/>
      <c r="D803" s="25"/>
    </row>
    <row r="804" spans="1:4">
      <c r="A804" s="25"/>
      <c r="B804" s="25"/>
      <c r="C804" s="25"/>
      <c r="D804" s="25"/>
    </row>
    <row r="805" spans="1:4">
      <c r="A805" s="25"/>
      <c r="B805" s="25"/>
      <c r="C805" s="25"/>
      <c r="D805" s="25"/>
    </row>
    <row r="806" spans="1:4">
      <c r="A806" s="25"/>
      <c r="B806" s="25"/>
      <c r="C806" s="25"/>
      <c r="D806" s="25"/>
    </row>
    <row r="807" spans="1:4">
      <c r="A807" s="25"/>
      <c r="B807" s="25"/>
      <c r="C807" s="25"/>
      <c r="D807" s="25"/>
    </row>
    <row r="808" spans="1:4">
      <c r="A808" s="25"/>
      <c r="B808" s="25"/>
      <c r="C808" s="25"/>
      <c r="D808" s="25"/>
    </row>
    <row r="809" spans="1:4">
      <c r="A809" s="25"/>
      <c r="B809" s="25"/>
      <c r="C809" s="25"/>
      <c r="D809" s="25"/>
    </row>
    <row r="810" spans="1:4">
      <c r="A810" s="25"/>
      <c r="B810" s="25"/>
      <c r="C810" s="25"/>
      <c r="D810" s="25"/>
    </row>
    <row r="811" spans="1:4">
      <c r="A811" s="25"/>
      <c r="B811" s="25"/>
      <c r="C811" s="25"/>
      <c r="D811" s="25"/>
    </row>
    <row r="812" spans="1:4">
      <c r="A812" s="25"/>
      <c r="B812" s="25"/>
      <c r="C812" s="25"/>
      <c r="D812" s="25"/>
    </row>
    <row r="813" spans="1:4">
      <c r="A813" s="25"/>
      <c r="B813" s="25"/>
      <c r="C813" s="25"/>
      <c r="D813" s="25"/>
    </row>
    <row r="814" spans="1:4">
      <c r="A814" s="25"/>
      <c r="B814" s="25"/>
      <c r="C814" s="25"/>
      <c r="D814" s="25"/>
    </row>
    <row r="815" spans="1:4">
      <c r="A815" s="25"/>
      <c r="B815" s="25"/>
      <c r="C815" s="25"/>
      <c r="D815" s="25"/>
    </row>
    <row r="816" spans="1:4">
      <c r="A816" s="25"/>
      <c r="B816" s="25"/>
      <c r="C816" s="25"/>
      <c r="D816" s="25"/>
    </row>
    <row r="817" spans="1:4">
      <c r="A817" s="25"/>
      <c r="B817" s="25"/>
      <c r="C817" s="25"/>
      <c r="D817" s="25"/>
    </row>
    <row r="818" spans="1:4">
      <c r="A818" s="25"/>
      <c r="B818" s="25"/>
      <c r="C818" s="25"/>
      <c r="D818" s="25"/>
    </row>
    <row r="819" spans="1:4">
      <c r="A819" s="25"/>
      <c r="B819" s="25"/>
      <c r="C819" s="25"/>
      <c r="D819" s="25"/>
    </row>
    <row r="820" spans="1:4">
      <c r="A820" s="25"/>
      <c r="B820" s="25"/>
      <c r="C820" s="25"/>
      <c r="D820" s="25"/>
    </row>
    <row r="821" spans="1:4">
      <c r="A821" s="25"/>
      <c r="B821" s="25"/>
      <c r="C821" s="25"/>
      <c r="D821" s="25"/>
    </row>
    <row r="822" spans="1:4">
      <c r="A822" s="25"/>
      <c r="B822" s="25"/>
      <c r="C822" s="25"/>
      <c r="D822" s="25"/>
    </row>
    <row r="823" spans="1:4">
      <c r="A823" s="25"/>
      <c r="B823" s="25"/>
      <c r="C823" s="25"/>
      <c r="D823" s="25"/>
    </row>
    <row r="824" spans="1:4">
      <c r="A824" s="25"/>
      <c r="B824" s="25"/>
      <c r="C824" s="25"/>
      <c r="D824" s="25"/>
    </row>
    <row r="825" spans="1:4">
      <c r="A825" s="25"/>
      <c r="B825" s="25"/>
      <c r="C825" s="25"/>
      <c r="D825" s="25"/>
    </row>
    <row r="826" spans="1:4">
      <c r="A826" s="25"/>
      <c r="B826" s="25"/>
      <c r="C826" s="25"/>
      <c r="D826" s="25"/>
    </row>
    <row r="827" spans="1:4">
      <c r="A827" s="25"/>
      <c r="B827" s="25"/>
      <c r="C827" s="25"/>
      <c r="D827" s="25"/>
    </row>
    <row r="828" spans="1:4">
      <c r="A828" s="25"/>
      <c r="B828" s="25"/>
      <c r="C828" s="25"/>
      <c r="D828" s="25"/>
    </row>
    <row r="829" spans="1:4">
      <c r="A829" s="25"/>
      <c r="B829" s="25"/>
      <c r="C829" s="25"/>
      <c r="D829" s="25"/>
    </row>
    <row r="830" spans="1:4">
      <c r="A830" s="25"/>
      <c r="B830" s="25"/>
      <c r="C830" s="25"/>
      <c r="D830" s="25"/>
    </row>
    <row r="831" spans="1:4">
      <c r="A831" s="25"/>
      <c r="B831" s="25"/>
      <c r="C831" s="25"/>
      <c r="D831" s="25"/>
    </row>
    <row r="832" spans="1:4">
      <c r="A832" s="25"/>
      <c r="B832" s="25"/>
      <c r="C832" s="25"/>
      <c r="D832" s="25"/>
    </row>
    <row r="833" spans="1:4">
      <c r="A833" s="25"/>
      <c r="B833" s="25"/>
      <c r="C833" s="25"/>
      <c r="D833" s="25"/>
    </row>
    <row r="834" spans="1:4">
      <c r="A834" s="25"/>
      <c r="B834" s="25"/>
      <c r="C834" s="25"/>
      <c r="D834" s="25"/>
    </row>
    <row r="835" spans="1:4">
      <c r="A835" s="25"/>
      <c r="B835" s="25"/>
      <c r="C835" s="25"/>
      <c r="D835" s="25"/>
    </row>
    <row r="836" spans="1:4">
      <c r="A836" s="25"/>
      <c r="B836" s="25"/>
      <c r="C836" s="25"/>
      <c r="D836" s="25"/>
    </row>
    <row r="837" spans="1:4">
      <c r="A837" s="25"/>
      <c r="B837" s="25"/>
      <c r="C837" s="25"/>
      <c r="D837" s="25"/>
    </row>
    <row r="838" spans="1:4">
      <c r="A838" s="25"/>
      <c r="B838" s="25"/>
      <c r="C838" s="25"/>
      <c r="D838" s="25"/>
    </row>
    <row r="839" spans="1:4">
      <c r="A839" s="25"/>
      <c r="B839" s="25"/>
      <c r="C839" s="25"/>
      <c r="D839" s="25"/>
    </row>
    <row r="840" spans="1:4">
      <c r="A840" s="25"/>
      <c r="B840" s="25"/>
      <c r="C840" s="25"/>
      <c r="D840" s="25"/>
    </row>
    <row r="841" spans="1:4">
      <c r="A841" s="25"/>
      <c r="B841" s="25"/>
      <c r="C841" s="25"/>
      <c r="D841" s="25"/>
    </row>
    <row r="842" spans="1:4">
      <c r="A842" s="25"/>
      <c r="B842" s="25"/>
      <c r="C842" s="25"/>
      <c r="D842" s="25"/>
    </row>
    <row r="843" spans="1:4">
      <c r="A843" s="25"/>
      <c r="B843" s="25"/>
      <c r="C843" s="25"/>
      <c r="D843" s="25"/>
    </row>
    <row r="844" spans="1:4">
      <c r="A844" s="25"/>
      <c r="B844" s="25"/>
      <c r="C844" s="25"/>
      <c r="D844" s="25"/>
    </row>
    <row r="845" spans="1:4">
      <c r="A845" s="25"/>
      <c r="B845" s="25"/>
      <c r="C845" s="25"/>
      <c r="D845" s="25"/>
    </row>
    <row r="846" spans="1:4">
      <c r="A846" s="25"/>
      <c r="B846" s="25"/>
      <c r="C846" s="25"/>
      <c r="D846" s="25"/>
    </row>
    <row r="847" spans="1:4">
      <c r="A847" s="25"/>
      <c r="B847" s="25"/>
      <c r="C847" s="25"/>
      <c r="D847" s="25"/>
    </row>
    <row r="848" spans="1:4">
      <c r="A848" s="25"/>
      <c r="B848" s="25"/>
      <c r="C848" s="25"/>
      <c r="D848" s="25"/>
    </row>
    <row r="849" spans="1:4">
      <c r="A849" s="25"/>
      <c r="B849" s="25"/>
      <c r="C849" s="25"/>
      <c r="D849" s="25"/>
    </row>
    <row r="850" spans="1:4">
      <c r="A850" s="25"/>
      <c r="B850" s="25"/>
      <c r="C850" s="25"/>
      <c r="D850" s="25"/>
    </row>
    <row r="851" spans="1:4">
      <c r="A851" s="25"/>
      <c r="B851" s="25"/>
      <c r="C851" s="25"/>
      <c r="D851" s="25"/>
    </row>
    <row r="852" spans="1:4">
      <c r="A852" s="25"/>
      <c r="B852" s="25"/>
      <c r="C852" s="25"/>
      <c r="D852" s="25"/>
    </row>
    <row r="853" spans="1:4">
      <c r="A853" s="25"/>
      <c r="B853" s="25"/>
      <c r="C853" s="25"/>
      <c r="D853" s="25"/>
    </row>
    <row r="854" spans="1:4">
      <c r="A854" s="25"/>
      <c r="B854" s="25"/>
      <c r="C854" s="25"/>
      <c r="D854" s="25"/>
    </row>
    <row r="855" spans="1:4">
      <c r="A855" s="25"/>
      <c r="B855" s="25"/>
      <c r="C855" s="25"/>
      <c r="D855" s="25"/>
    </row>
    <row r="856" spans="1:4">
      <c r="A856" s="25"/>
      <c r="B856" s="25"/>
      <c r="C856" s="25"/>
      <c r="D856" s="25"/>
    </row>
    <row r="857" spans="1:4">
      <c r="A857" s="25"/>
      <c r="B857" s="25"/>
      <c r="C857" s="25"/>
      <c r="D857" s="25"/>
    </row>
    <row r="858" spans="1:4">
      <c r="A858" s="25"/>
      <c r="B858" s="25"/>
      <c r="C858" s="25"/>
      <c r="D858" s="25"/>
    </row>
    <row r="859" spans="1:4">
      <c r="A859" s="25"/>
      <c r="B859" s="25"/>
      <c r="C859" s="25"/>
      <c r="D859" s="25"/>
    </row>
    <row r="860" spans="1:4">
      <c r="A860" s="25"/>
      <c r="B860" s="25"/>
      <c r="C860" s="25"/>
      <c r="D860" s="25"/>
    </row>
    <row r="861" spans="1:4">
      <c r="A861" s="25"/>
      <c r="B861" s="25"/>
      <c r="C861" s="25"/>
      <c r="D861" s="25"/>
    </row>
    <row r="862" spans="1:4">
      <c r="A862" s="25"/>
      <c r="B862" s="25"/>
      <c r="C862" s="25"/>
      <c r="D862" s="25"/>
    </row>
    <row r="863" spans="1:4">
      <c r="A863" s="25"/>
      <c r="B863" s="25"/>
      <c r="C863" s="25"/>
      <c r="D863" s="25"/>
    </row>
    <row r="864" spans="1:4">
      <c r="A864" s="25"/>
      <c r="B864" s="25"/>
      <c r="C864" s="25"/>
      <c r="D864" s="25"/>
    </row>
    <row r="865" spans="1:4">
      <c r="A865" s="25"/>
      <c r="B865" s="25"/>
      <c r="C865" s="25"/>
      <c r="D865" s="25"/>
    </row>
    <row r="866" spans="1:4">
      <c r="A866" s="25"/>
      <c r="B866" s="25"/>
      <c r="C866" s="25"/>
      <c r="D866" s="25"/>
    </row>
    <row r="867" spans="1:4">
      <c r="A867" s="25"/>
      <c r="B867" s="25"/>
      <c r="C867" s="25"/>
      <c r="D867" s="25"/>
    </row>
    <row r="868" spans="1:4">
      <c r="A868" s="25"/>
      <c r="B868" s="25"/>
      <c r="C868" s="25"/>
      <c r="D868" s="25"/>
    </row>
    <row r="869" spans="1:4">
      <c r="A869" s="25"/>
      <c r="B869" s="25"/>
      <c r="C869" s="25"/>
      <c r="D869" s="25"/>
    </row>
    <row r="870" spans="1:4">
      <c r="A870" s="25"/>
      <c r="B870" s="25"/>
      <c r="C870" s="25"/>
      <c r="D870" s="25"/>
    </row>
    <row r="871" spans="1:4">
      <c r="A871" s="25"/>
      <c r="B871" s="25"/>
      <c r="C871" s="25"/>
      <c r="D871" s="25"/>
    </row>
    <row r="872" spans="1:4">
      <c r="A872" s="25"/>
      <c r="B872" s="25"/>
      <c r="C872" s="25"/>
      <c r="D872" s="25"/>
    </row>
    <row r="873" spans="1:4">
      <c r="A873" s="25"/>
      <c r="B873" s="25"/>
      <c r="C873" s="25"/>
      <c r="D873" s="25"/>
    </row>
    <row r="874" spans="1:4">
      <c r="A874" s="25"/>
      <c r="B874" s="25"/>
      <c r="C874" s="25"/>
      <c r="D874" s="25"/>
    </row>
    <row r="875" spans="1:4">
      <c r="A875" s="25"/>
      <c r="B875" s="25"/>
      <c r="C875" s="25"/>
      <c r="D875" s="25"/>
    </row>
    <row r="876" spans="1:4">
      <c r="A876" s="25"/>
      <c r="B876" s="25"/>
      <c r="C876" s="25"/>
      <c r="D876" s="25"/>
    </row>
    <row r="877" spans="1:4">
      <c r="A877" s="25"/>
      <c r="B877" s="25"/>
      <c r="C877" s="25"/>
      <c r="D877" s="25"/>
    </row>
    <row r="878" spans="1:4">
      <c r="A878" s="25"/>
      <c r="B878" s="25"/>
      <c r="C878" s="25"/>
      <c r="D878" s="25"/>
    </row>
    <row r="879" spans="1:4">
      <c r="A879" s="25"/>
      <c r="B879" s="25"/>
      <c r="C879" s="25"/>
      <c r="D879" s="25"/>
    </row>
    <row r="880" spans="1:4">
      <c r="A880" s="25"/>
      <c r="B880" s="25"/>
      <c r="C880" s="25"/>
      <c r="D880" s="25"/>
    </row>
    <row r="881" spans="1:4">
      <c r="A881" s="25"/>
      <c r="B881" s="25"/>
      <c r="C881" s="25"/>
      <c r="D881" s="25"/>
    </row>
    <row r="882" spans="1:4">
      <c r="A882" s="25"/>
      <c r="B882" s="25"/>
      <c r="C882" s="25"/>
      <c r="D882" s="25"/>
    </row>
    <row r="883" spans="1:4">
      <c r="A883" s="25"/>
      <c r="B883" s="25"/>
      <c r="C883" s="25"/>
      <c r="D883" s="25"/>
    </row>
    <row r="884" spans="1:4">
      <c r="A884" s="25"/>
      <c r="B884" s="25"/>
      <c r="C884" s="25"/>
      <c r="D884" s="25"/>
    </row>
    <row r="885" spans="1:4">
      <c r="A885" s="25"/>
      <c r="B885" s="25"/>
      <c r="C885" s="25"/>
      <c r="D885" s="25"/>
    </row>
    <row r="886" spans="1:4">
      <c r="A886" s="25"/>
      <c r="B886" s="25"/>
      <c r="C886" s="25"/>
      <c r="D886" s="25"/>
    </row>
    <row r="887" spans="1:4">
      <c r="A887" s="25"/>
      <c r="B887" s="25"/>
      <c r="C887" s="25"/>
      <c r="D887" s="25"/>
    </row>
    <row r="888" spans="1:4">
      <c r="A888" s="25"/>
      <c r="B888" s="25"/>
      <c r="C888" s="25"/>
      <c r="D888" s="25"/>
    </row>
    <row r="889" spans="1:4">
      <c r="A889" s="25"/>
      <c r="B889" s="25"/>
      <c r="C889" s="25"/>
      <c r="D889" s="25"/>
    </row>
    <row r="890" spans="1:4">
      <c r="A890" s="25"/>
      <c r="B890" s="25"/>
      <c r="C890" s="25"/>
      <c r="D890" s="25"/>
    </row>
    <row r="891" spans="1:4">
      <c r="A891" s="25"/>
      <c r="B891" s="25"/>
      <c r="C891" s="25"/>
      <c r="D891" s="25"/>
    </row>
    <row r="892" spans="1:4">
      <c r="A892" s="25"/>
      <c r="B892" s="25"/>
      <c r="C892" s="25"/>
      <c r="D892" s="25"/>
    </row>
    <row r="893" spans="1:4">
      <c r="A893" s="25"/>
      <c r="B893" s="25"/>
      <c r="C893" s="25"/>
      <c r="D893" s="25"/>
    </row>
    <row r="894" spans="1:4">
      <c r="A894" s="25"/>
      <c r="B894" s="25"/>
      <c r="C894" s="25"/>
      <c r="D894" s="25"/>
    </row>
    <row r="895" spans="1:4">
      <c r="A895" s="25"/>
      <c r="B895" s="25"/>
      <c r="C895" s="25"/>
      <c r="D895" s="25"/>
    </row>
    <row r="896" spans="1:4">
      <c r="A896" s="25"/>
      <c r="B896" s="25"/>
      <c r="C896" s="25"/>
      <c r="D896" s="25"/>
    </row>
    <row r="897" spans="1:4">
      <c r="A897" s="25"/>
      <c r="B897" s="25"/>
      <c r="C897" s="25"/>
      <c r="D897" s="25"/>
    </row>
    <row r="898" spans="1:4">
      <c r="A898" s="25"/>
      <c r="B898" s="25"/>
      <c r="C898" s="25"/>
      <c r="D898" s="25"/>
    </row>
    <row r="899" spans="1:4">
      <c r="A899" s="25"/>
      <c r="B899" s="25"/>
      <c r="C899" s="25"/>
      <c r="D899" s="25"/>
    </row>
    <row r="900" spans="1:4">
      <c r="A900" s="25"/>
      <c r="B900" s="25"/>
      <c r="C900" s="25"/>
      <c r="D900" s="25"/>
    </row>
    <row r="901" spans="1:4">
      <c r="A901" s="25"/>
      <c r="B901" s="25"/>
      <c r="C901" s="25"/>
      <c r="D901" s="25"/>
    </row>
    <row r="902" spans="1:4">
      <c r="A902" s="25"/>
      <c r="B902" s="25"/>
      <c r="C902" s="25"/>
      <c r="D902" s="25"/>
    </row>
    <row r="903" spans="1:4">
      <c r="A903" s="25"/>
      <c r="B903" s="25"/>
      <c r="C903" s="25"/>
      <c r="D903" s="25"/>
    </row>
    <row r="904" spans="1:4">
      <c r="A904" s="25"/>
      <c r="B904" s="25"/>
      <c r="C904" s="25"/>
      <c r="D904" s="25"/>
    </row>
    <row r="905" spans="1:4">
      <c r="A905" s="25"/>
      <c r="B905" s="25"/>
      <c r="C905" s="25"/>
      <c r="D905" s="25"/>
    </row>
    <row r="906" spans="1:4">
      <c r="A906" s="25"/>
      <c r="B906" s="25"/>
      <c r="C906" s="25"/>
      <c r="D906" s="25"/>
    </row>
    <row r="907" spans="1:4">
      <c r="A907" s="25"/>
      <c r="B907" s="25"/>
      <c r="C907" s="25"/>
      <c r="D907" s="25"/>
    </row>
    <row r="908" spans="1:4">
      <c r="A908" s="25"/>
      <c r="B908" s="25"/>
      <c r="C908" s="25"/>
      <c r="D908" s="25"/>
    </row>
    <row r="909" spans="1:4">
      <c r="A909" s="25"/>
      <c r="B909" s="25"/>
      <c r="C909" s="25"/>
      <c r="D909" s="25"/>
    </row>
    <row r="910" spans="1:4">
      <c r="A910" s="25"/>
      <c r="B910" s="25"/>
      <c r="C910" s="25"/>
      <c r="D910" s="25"/>
    </row>
    <row r="911" spans="1:4">
      <c r="A911" s="25"/>
      <c r="B911" s="25"/>
      <c r="C911" s="25"/>
      <c r="D911" s="25"/>
    </row>
    <row r="912" spans="1:4">
      <c r="A912" s="25"/>
      <c r="B912" s="25"/>
      <c r="C912" s="25"/>
      <c r="D912" s="25"/>
    </row>
    <row r="913" spans="1:4">
      <c r="A913" s="25"/>
      <c r="B913" s="25"/>
      <c r="C913" s="25"/>
      <c r="D913" s="25"/>
    </row>
    <row r="914" spans="1:4">
      <c r="A914" s="25"/>
      <c r="B914" s="25"/>
      <c r="C914" s="25"/>
      <c r="D914" s="25"/>
    </row>
    <row r="915" spans="1:4">
      <c r="A915" s="25"/>
      <c r="B915" s="25"/>
      <c r="C915" s="25"/>
      <c r="D915" s="25"/>
    </row>
    <row r="916" spans="1:4">
      <c r="A916" s="25"/>
      <c r="B916" s="25"/>
      <c r="C916" s="25"/>
      <c r="D916" s="25"/>
    </row>
    <row r="917" spans="1:4">
      <c r="A917" s="25"/>
      <c r="B917" s="25"/>
      <c r="C917" s="25"/>
      <c r="D917" s="25"/>
    </row>
    <row r="918" spans="1:4">
      <c r="A918" s="25"/>
      <c r="B918" s="25"/>
      <c r="C918" s="25"/>
      <c r="D918" s="25"/>
    </row>
    <row r="919" spans="1:4">
      <c r="A919" s="25"/>
      <c r="B919" s="25"/>
      <c r="C919" s="25"/>
      <c r="D919" s="25"/>
    </row>
    <row r="920" spans="1:4">
      <c r="A920" s="25"/>
      <c r="B920" s="25"/>
      <c r="C920" s="25"/>
      <c r="D920" s="25"/>
    </row>
    <row r="921" spans="1:4">
      <c r="A921" s="25"/>
      <c r="B921" s="25"/>
      <c r="C921" s="25"/>
      <c r="D921" s="25"/>
    </row>
    <row r="922" spans="1:4">
      <c r="A922" s="25"/>
      <c r="B922" s="25"/>
      <c r="C922" s="25"/>
      <c r="D922" s="25"/>
    </row>
    <row r="923" spans="1:4">
      <c r="A923" s="25"/>
      <c r="B923" s="25"/>
      <c r="C923" s="25"/>
      <c r="D923" s="25"/>
    </row>
    <row r="924" spans="1:4">
      <c r="A924" s="25"/>
      <c r="B924" s="25"/>
      <c r="C924" s="25"/>
      <c r="D924" s="25"/>
    </row>
    <row r="925" spans="1:4">
      <c r="A925" s="25"/>
      <c r="B925" s="25"/>
      <c r="C925" s="25"/>
      <c r="D925" s="25"/>
    </row>
    <row r="926" spans="1:4">
      <c r="A926" s="25"/>
      <c r="B926" s="25"/>
      <c r="C926" s="25"/>
      <c r="D926" s="25"/>
    </row>
    <row r="927" spans="1:4">
      <c r="A927" s="25"/>
      <c r="B927" s="25"/>
      <c r="C927" s="25"/>
      <c r="D927" s="25"/>
    </row>
    <row r="928" spans="1:4">
      <c r="A928" s="25"/>
      <c r="B928" s="25"/>
      <c r="C928" s="25"/>
      <c r="D928" s="25"/>
    </row>
    <row r="929" spans="1:4">
      <c r="A929" s="25"/>
      <c r="B929" s="25"/>
      <c r="C929" s="25"/>
      <c r="D929" s="25"/>
    </row>
    <row r="930" spans="1:4">
      <c r="A930" s="25"/>
      <c r="B930" s="25"/>
      <c r="C930" s="25"/>
      <c r="D930" s="25"/>
    </row>
    <row r="931" spans="1:4">
      <c r="A931" s="25"/>
      <c r="B931" s="25"/>
      <c r="C931" s="25"/>
      <c r="D931" s="25"/>
    </row>
    <row r="932" spans="1:4">
      <c r="A932" s="25"/>
      <c r="B932" s="25"/>
      <c r="C932" s="25"/>
      <c r="D932" s="25"/>
    </row>
    <row r="933" spans="1:4">
      <c r="A933" s="25"/>
      <c r="B933" s="25"/>
      <c r="C933" s="25"/>
      <c r="D933" s="25"/>
    </row>
    <row r="934" spans="1:4">
      <c r="A934" s="25"/>
      <c r="B934" s="25"/>
      <c r="C934" s="25"/>
      <c r="D934" s="25"/>
    </row>
    <row r="935" spans="1:4">
      <c r="A935" s="25"/>
      <c r="B935" s="25"/>
      <c r="C935" s="25"/>
      <c r="D935" s="25"/>
    </row>
    <row r="936" spans="1:4">
      <c r="A936" s="25"/>
      <c r="B936" s="25"/>
      <c r="C936" s="25"/>
      <c r="D936" s="25"/>
    </row>
    <row r="937" spans="1:4">
      <c r="A937" s="25"/>
      <c r="B937" s="25"/>
      <c r="C937" s="25"/>
      <c r="D937" s="25"/>
    </row>
    <row r="938" spans="1:4">
      <c r="A938" s="25"/>
      <c r="B938" s="25"/>
      <c r="C938" s="25"/>
      <c r="D938" s="25"/>
    </row>
    <row r="939" spans="1:4">
      <c r="A939" s="25"/>
      <c r="B939" s="25"/>
      <c r="C939" s="25"/>
      <c r="D939" s="25"/>
    </row>
    <row r="940" spans="1:4">
      <c r="A940" s="25"/>
      <c r="B940" s="25"/>
      <c r="C940" s="25"/>
      <c r="D940" s="25"/>
    </row>
    <row r="941" spans="1:4">
      <c r="A941" s="25"/>
      <c r="B941" s="25"/>
      <c r="C941" s="25"/>
      <c r="D941" s="25"/>
    </row>
    <row r="942" spans="1:4">
      <c r="A942" s="25"/>
      <c r="B942" s="25"/>
      <c r="C942" s="25"/>
      <c r="D942" s="25"/>
    </row>
    <row r="943" spans="1:4">
      <c r="A943" s="25"/>
      <c r="B943" s="25"/>
      <c r="C943" s="25"/>
      <c r="D943" s="25"/>
    </row>
    <row r="944" spans="1:4">
      <c r="A944" s="25"/>
      <c r="B944" s="25"/>
      <c r="C944" s="25"/>
      <c r="D944" s="25"/>
    </row>
    <row r="945" spans="1:4">
      <c r="A945" s="25"/>
      <c r="B945" s="25"/>
      <c r="C945" s="25"/>
      <c r="D945" s="25"/>
    </row>
    <row r="946" spans="1:4">
      <c r="A946" s="25"/>
      <c r="B946" s="25"/>
      <c r="C946" s="25"/>
      <c r="D946" s="25"/>
    </row>
    <row r="947" spans="1:4">
      <c r="A947" s="25"/>
      <c r="B947" s="25"/>
      <c r="C947" s="25"/>
      <c r="D947" s="25"/>
    </row>
    <row r="948" spans="1:4">
      <c r="A948" s="25"/>
      <c r="B948" s="25"/>
      <c r="C948" s="25"/>
      <c r="D948" s="25"/>
    </row>
    <row r="949" spans="1:4">
      <c r="A949" s="25"/>
      <c r="B949" s="25"/>
      <c r="C949" s="25"/>
      <c r="D949" s="25"/>
    </row>
    <row r="950" spans="1:4">
      <c r="A950" s="25"/>
      <c r="B950" s="25"/>
      <c r="C950" s="25"/>
      <c r="D950" s="25"/>
    </row>
    <row r="951" spans="1:4">
      <c r="A951" s="25"/>
      <c r="B951" s="25"/>
      <c r="C951" s="25"/>
      <c r="D951" s="25"/>
    </row>
    <row r="952" spans="1:4">
      <c r="A952" s="25"/>
      <c r="B952" s="25"/>
      <c r="C952" s="25"/>
      <c r="D952" s="25"/>
    </row>
    <row r="953" spans="1:4">
      <c r="A953" s="25"/>
      <c r="B953" s="25"/>
      <c r="C953" s="25"/>
      <c r="D953" s="25"/>
    </row>
    <row r="954" spans="1:4">
      <c r="A954" s="25"/>
      <c r="B954" s="25"/>
      <c r="C954" s="25"/>
      <c r="D954" s="25"/>
    </row>
    <row r="955" spans="1:4">
      <c r="A955" s="25"/>
      <c r="B955" s="25"/>
      <c r="C955" s="25"/>
      <c r="D955" s="25"/>
    </row>
    <row r="956" spans="1:4">
      <c r="A956" s="25"/>
      <c r="B956" s="25"/>
      <c r="C956" s="25"/>
      <c r="D956" s="25"/>
    </row>
    <row r="957" spans="1:4">
      <c r="A957" s="25"/>
      <c r="B957" s="25"/>
      <c r="C957" s="25"/>
      <c r="D957" s="25"/>
    </row>
    <row r="958" spans="1:4">
      <c r="A958" s="25"/>
      <c r="B958" s="25"/>
      <c r="C958" s="25"/>
      <c r="D958" s="25"/>
    </row>
    <row r="959" spans="1:4">
      <c r="A959" s="25"/>
      <c r="B959" s="25"/>
      <c r="C959" s="25"/>
      <c r="D959" s="25"/>
    </row>
    <row r="960" spans="1:4">
      <c r="A960" s="25"/>
      <c r="B960" s="25"/>
      <c r="C960" s="25"/>
      <c r="D960" s="25"/>
    </row>
    <row r="961" spans="1:4">
      <c r="A961" s="25"/>
      <c r="B961" s="25"/>
      <c r="C961" s="25"/>
      <c r="D961" s="25"/>
    </row>
    <row r="962" spans="1:4">
      <c r="A962" s="25"/>
      <c r="B962" s="25"/>
      <c r="C962" s="25"/>
      <c r="D962" s="25"/>
    </row>
    <row r="963" spans="1:4">
      <c r="A963" s="25"/>
      <c r="B963" s="25"/>
      <c r="C963" s="25"/>
      <c r="D963" s="25"/>
    </row>
    <row r="964" spans="1:4">
      <c r="A964" s="25"/>
      <c r="B964" s="25"/>
      <c r="C964" s="25"/>
      <c r="D964" s="25"/>
    </row>
    <row r="965" spans="1:4">
      <c r="A965" s="25"/>
      <c r="B965" s="25"/>
      <c r="C965" s="25"/>
      <c r="D965" s="25"/>
    </row>
    <row r="966" spans="1:4">
      <c r="A966" s="25"/>
      <c r="B966" s="25"/>
      <c r="C966" s="25"/>
      <c r="D966" s="25"/>
    </row>
    <row r="967" spans="1:4">
      <c r="A967" s="25"/>
      <c r="B967" s="25"/>
      <c r="C967" s="25"/>
      <c r="D967" s="25"/>
    </row>
    <row r="968" spans="1:4">
      <c r="A968" s="25"/>
      <c r="B968" s="25"/>
      <c r="C968" s="25"/>
      <c r="D968" s="25"/>
    </row>
    <row r="969" spans="1:4">
      <c r="A969" s="25"/>
      <c r="B969" s="25"/>
      <c r="C969" s="25"/>
      <c r="D969" s="25"/>
    </row>
    <row r="970" spans="1:4">
      <c r="A970" s="25"/>
      <c r="B970" s="25"/>
      <c r="C970" s="25"/>
      <c r="D970" s="25"/>
    </row>
    <row r="971" spans="1:4">
      <c r="A971" s="25"/>
      <c r="B971" s="25"/>
      <c r="C971" s="25"/>
      <c r="D971" s="25"/>
    </row>
    <row r="972" spans="1:4">
      <c r="A972" s="25"/>
      <c r="B972" s="25"/>
      <c r="C972" s="25"/>
      <c r="D972" s="25"/>
    </row>
    <row r="973" spans="1:4">
      <c r="A973" s="25"/>
      <c r="B973" s="25"/>
      <c r="C973" s="25"/>
      <c r="D973" s="25"/>
    </row>
    <row r="974" spans="1:4">
      <c r="A974" s="25"/>
      <c r="B974" s="25"/>
      <c r="C974" s="25"/>
      <c r="D974" s="25"/>
    </row>
    <row r="975" spans="1:4">
      <c r="A975" s="25"/>
      <c r="B975" s="25"/>
      <c r="C975" s="25"/>
      <c r="D975" s="25"/>
    </row>
    <row r="976" spans="1:4">
      <c r="A976" s="25"/>
      <c r="B976" s="25"/>
      <c r="C976" s="25"/>
      <c r="D976" s="25"/>
    </row>
    <row r="977" spans="1:4">
      <c r="A977" s="25"/>
      <c r="B977" s="25"/>
      <c r="C977" s="25"/>
      <c r="D977" s="25"/>
    </row>
    <row r="978" spans="1:4">
      <c r="A978" s="25"/>
      <c r="B978" s="25"/>
      <c r="C978" s="25"/>
      <c r="D978" s="2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991"/>
  <sheetViews>
    <sheetView topLeftCell="A3" zoomScaleSheetLayoutView="100" workbookViewId="0">
      <selection activeCell="S26" sqref="S26"/>
    </sheetView>
  </sheetViews>
  <sheetFormatPr defaultColWidth="9" defaultRowHeight="15"/>
  <cols>
    <col min="1" max="1" width="12.140625" customWidth="1"/>
    <col min="2" max="2" width="6.5703125" customWidth="1"/>
    <col min="3" max="3" width="14" customWidth="1"/>
    <col min="4" max="4" width="35.42578125" customWidth="1"/>
  </cols>
  <sheetData>
    <row r="1" spans="1:4">
      <c r="A1" s="24" t="s">
        <v>21182</v>
      </c>
      <c r="B1" s="18" t="s">
        <v>22590</v>
      </c>
      <c r="C1" s="24" t="s">
        <v>21183</v>
      </c>
      <c r="D1" s="18" t="s">
        <v>21185</v>
      </c>
    </row>
    <row r="2" spans="1:4">
      <c r="A2" s="25" t="s">
        <v>22591</v>
      </c>
      <c r="B2" s="26">
        <v>2</v>
      </c>
      <c r="C2" s="26" t="s">
        <v>23213</v>
      </c>
      <c r="D2" s="7" t="s">
        <v>23214</v>
      </c>
    </row>
    <row r="3" spans="1:4">
      <c r="A3" s="25" t="s">
        <v>22599</v>
      </c>
      <c r="B3" s="25"/>
      <c r="C3" s="7" t="s">
        <v>23215</v>
      </c>
      <c r="D3" s="7" t="s">
        <v>23216</v>
      </c>
    </row>
    <row r="4" spans="1:4">
      <c r="A4" s="26" t="s">
        <v>22602</v>
      </c>
      <c r="B4" s="25">
        <v>1</v>
      </c>
      <c r="C4" s="25" t="s">
        <v>23217</v>
      </c>
      <c r="D4" s="7" t="s">
        <v>23218</v>
      </c>
    </row>
    <row r="5" spans="1:4">
      <c r="A5" s="26" t="s">
        <v>22605</v>
      </c>
      <c r="B5" s="25">
        <v>1</v>
      </c>
      <c r="C5" s="7" t="s">
        <v>23219</v>
      </c>
      <c r="D5" s="26" t="s">
        <v>23220</v>
      </c>
    </row>
    <row r="6" spans="1:4">
      <c r="A6" s="26" t="s">
        <v>22608</v>
      </c>
      <c r="B6" s="25">
        <v>1</v>
      </c>
      <c r="C6" s="7" t="s">
        <v>23221</v>
      </c>
      <c r="D6" s="7" t="s">
        <v>23222</v>
      </c>
    </row>
    <row r="7" spans="1:4">
      <c r="A7" s="26" t="s">
        <v>22611</v>
      </c>
      <c r="B7" s="25">
        <v>1</v>
      </c>
      <c r="C7" s="7" t="s">
        <v>23223</v>
      </c>
      <c r="D7" s="7" t="s">
        <v>23224</v>
      </c>
    </row>
    <row r="8" spans="1:4">
      <c r="A8" s="26" t="s">
        <v>22614</v>
      </c>
      <c r="B8" s="25">
        <v>1</v>
      </c>
      <c r="C8" s="7" t="s">
        <v>23225</v>
      </c>
      <c r="D8" s="7" t="s">
        <v>23226</v>
      </c>
    </row>
    <row r="9" spans="1:4">
      <c r="A9" s="26" t="s">
        <v>22617</v>
      </c>
      <c r="B9" s="25">
        <v>1</v>
      </c>
      <c r="C9" s="7" t="s">
        <v>23227</v>
      </c>
      <c r="D9" s="7" t="s">
        <v>23228</v>
      </c>
    </row>
    <row r="10" spans="1:4">
      <c r="A10" s="26" t="s">
        <v>22620</v>
      </c>
      <c r="B10" s="25">
        <v>1</v>
      </c>
      <c r="C10" s="7" t="s">
        <v>23229</v>
      </c>
      <c r="D10" s="7" t="s">
        <v>23230</v>
      </c>
    </row>
    <row r="11" spans="1:4">
      <c r="A11" s="26" t="s">
        <v>22623</v>
      </c>
      <c r="B11" s="25">
        <v>1</v>
      </c>
      <c r="C11" s="7" t="s">
        <v>23231</v>
      </c>
      <c r="D11" s="7" t="s">
        <v>23232</v>
      </c>
    </row>
    <row r="12" spans="1:4">
      <c r="A12" s="26" t="s">
        <v>22626</v>
      </c>
      <c r="B12" s="25">
        <v>1</v>
      </c>
      <c r="C12" s="7" t="s">
        <v>23233</v>
      </c>
      <c r="D12" s="7" t="s">
        <v>23234</v>
      </c>
    </row>
    <row r="13" spans="1:4">
      <c r="A13" s="25" t="s">
        <v>22629</v>
      </c>
      <c r="B13" s="25">
        <v>1</v>
      </c>
      <c r="C13" s="7" t="s">
        <v>23235</v>
      </c>
      <c r="D13" s="7" t="s">
        <v>23236</v>
      </c>
    </row>
    <row r="14" spans="1:4">
      <c r="A14" s="26" t="s">
        <v>22632</v>
      </c>
      <c r="B14" s="25">
        <v>2</v>
      </c>
      <c r="C14" s="7" t="s">
        <v>23237</v>
      </c>
      <c r="D14" s="7" t="s">
        <v>23238</v>
      </c>
    </row>
    <row r="15" spans="1:4">
      <c r="A15" s="26"/>
      <c r="B15" s="25"/>
      <c r="C15" s="7" t="s">
        <v>23239</v>
      </c>
      <c r="D15" s="7" t="s">
        <v>23240</v>
      </c>
    </row>
    <row r="16" spans="1:4">
      <c r="A16" s="25" t="s">
        <v>22641</v>
      </c>
      <c r="B16" s="25">
        <v>0</v>
      </c>
      <c r="C16" s="25" t="s">
        <v>22642</v>
      </c>
      <c r="D16" s="25" t="s">
        <v>22642</v>
      </c>
    </row>
    <row r="17" spans="1:4">
      <c r="A17" s="26" t="s">
        <v>22643</v>
      </c>
      <c r="B17" s="25">
        <v>0</v>
      </c>
      <c r="C17" s="25" t="s">
        <v>22642</v>
      </c>
      <c r="D17" s="25" t="s">
        <v>22642</v>
      </c>
    </row>
    <row r="18" spans="1:4">
      <c r="A18" s="26" t="s">
        <v>22644</v>
      </c>
      <c r="B18" s="25">
        <v>1</v>
      </c>
      <c r="C18" s="7" t="s">
        <v>23241</v>
      </c>
      <c r="D18" s="7" t="s">
        <v>23242</v>
      </c>
    </row>
    <row r="19" spans="1:4">
      <c r="A19" s="26" t="s">
        <v>22647</v>
      </c>
      <c r="B19" s="25">
        <v>0</v>
      </c>
      <c r="C19" s="25" t="s">
        <v>22642</v>
      </c>
      <c r="D19" s="25" t="s">
        <v>22642</v>
      </c>
    </row>
    <row r="20" spans="1:4">
      <c r="A20" s="26" t="s">
        <v>22656</v>
      </c>
      <c r="B20" s="25">
        <v>0</v>
      </c>
      <c r="C20" s="25" t="s">
        <v>22642</v>
      </c>
      <c r="D20" s="25" t="s">
        <v>22642</v>
      </c>
    </row>
    <row r="21" spans="1:4">
      <c r="A21" s="26" t="s">
        <v>22657</v>
      </c>
      <c r="B21" s="25">
        <v>0</v>
      </c>
      <c r="C21" s="25" t="s">
        <v>22642</v>
      </c>
      <c r="D21" s="25" t="s">
        <v>22642</v>
      </c>
    </row>
    <row r="22" spans="1:4">
      <c r="A22" s="25" t="s">
        <v>22658</v>
      </c>
      <c r="B22" s="25">
        <v>1</v>
      </c>
      <c r="C22" s="7" t="s">
        <v>23243</v>
      </c>
      <c r="D22" s="7" t="s">
        <v>23244</v>
      </c>
    </row>
    <row r="23" spans="1:4">
      <c r="A23" s="25" t="s">
        <v>22661</v>
      </c>
      <c r="B23" s="25">
        <v>1</v>
      </c>
      <c r="C23" s="7" t="s">
        <v>23245</v>
      </c>
      <c r="D23" s="7" t="s">
        <v>23246</v>
      </c>
    </row>
    <row r="24" spans="1:4">
      <c r="A24" s="7" t="s">
        <v>22666</v>
      </c>
      <c r="B24" s="25">
        <v>1</v>
      </c>
      <c r="C24" s="7" t="s">
        <v>23247</v>
      </c>
      <c r="D24" s="7" t="s">
        <v>23248</v>
      </c>
    </row>
    <row r="25" spans="1:4">
      <c r="A25" s="25" t="s">
        <v>22669</v>
      </c>
      <c r="B25" s="25">
        <v>1</v>
      </c>
      <c r="C25" s="7" t="s">
        <v>23249</v>
      </c>
      <c r="D25" s="7" t="s">
        <v>23250</v>
      </c>
    </row>
    <row r="26" spans="1:4">
      <c r="A26" s="25" t="s">
        <v>22672</v>
      </c>
      <c r="B26" s="25">
        <v>1</v>
      </c>
      <c r="C26" s="7" t="s">
        <v>23251</v>
      </c>
      <c r="D26" s="7" t="s">
        <v>23252</v>
      </c>
    </row>
    <row r="27" spans="1:4">
      <c r="A27" s="25" t="s">
        <v>22675</v>
      </c>
      <c r="B27" s="25">
        <v>1</v>
      </c>
      <c r="C27" s="7" t="s">
        <v>23253</v>
      </c>
      <c r="D27" s="7" t="s">
        <v>23254</v>
      </c>
    </row>
    <row r="28" spans="1:4">
      <c r="A28" s="26" t="s">
        <v>22678</v>
      </c>
      <c r="B28" s="25">
        <v>0</v>
      </c>
      <c r="C28" s="25" t="s">
        <v>22642</v>
      </c>
      <c r="D28" s="25" t="s">
        <v>22642</v>
      </c>
    </row>
    <row r="29" spans="1:4">
      <c r="A29" s="25" t="s">
        <v>22681</v>
      </c>
      <c r="B29" s="25">
        <v>1</v>
      </c>
      <c r="C29" s="7" t="s">
        <v>23255</v>
      </c>
      <c r="D29" s="7" t="s">
        <v>23256</v>
      </c>
    </row>
    <row r="30" spans="1:4">
      <c r="A30" s="25" t="s">
        <v>22684</v>
      </c>
      <c r="B30" s="25">
        <v>0</v>
      </c>
      <c r="C30" s="25" t="s">
        <v>22642</v>
      </c>
      <c r="D30" s="25" t="s">
        <v>22642</v>
      </c>
    </row>
    <row r="31" spans="1:4">
      <c r="A31" s="25" t="s">
        <v>22685</v>
      </c>
      <c r="B31" s="25">
        <v>1</v>
      </c>
      <c r="C31" s="25" t="s">
        <v>23257</v>
      </c>
      <c r="D31" s="7" t="s">
        <v>23258</v>
      </c>
    </row>
    <row r="32" spans="1:4">
      <c r="A32" s="25" t="s">
        <v>22688</v>
      </c>
      <c r="B32" s="25">
        <v>1</v>
      </c>
      <c r="C32" s="7" t="s">
        <v>23259</v>
      </c>
      <c r="D32" s="7" t="s">
        <v>23260</v>
      </c>
    </row>
    <row r="33" spans="1:4">
      <c r="A33" s="25" t="s">
        <v>22691</v>
      </c>
      <c r="B33" s="25">
        <v>1</v>
      </c>
      <c r="C33" s="7" t="s">
        <v>23261</v>
      </c>
      <c r="D33" s="7" t="s">
        <v>23262</v>
      </c>
    </row>
    <row r="34" spans="1:4">
      <c r="A34" s="25" t="s">
        <v>22694</v>
      </c>
      <c r="B34" s="25">
        <v>1</v>
      </c>
      <c r="C34" s="7" t="s">
        <v>23263</v>
      </c>
      <c r="D34" s="7" t="s">
        <v>23264</v>
      </c>
    </row>
    <row r="35" spans="1:4">
      <c r="A35" s="7" t="s">
        <v>22697</v>
      </c>
      <c r="B35" s="25">
        <v>1</v>
      </c>
      <c r="C35" s="7" t="s">
        <v>23265</v>
      </c>
      <c r="D35" s="7" t="s">
        <v>23266</v>
      </c>
    </row>
    <row r="36" spans="1:4">
      <c r="A36" s="25" t="s">
        <v>22702</v>
      </c>
      <c r="B36" s="25">
        <v>2</v>
      </c>
      <c r="C36" s="7" t="s">
        <v>23267</v>
      </c>
      <c r="D36" s="7" t="s">
        <v>23268</v>
      </c>
    </row>
    <row r="37" spans="1:4">
      <c r="A37" s="25"/>
      <c r="B37" s="25"/>
      <c r="C37" s="7" t="s">
        <v>23269</v>
      </c>
      <c r="D37" s="7" t="s">
        <v>23270</v>
      </c>
    </row>
    <row r="38" spans="1:4">
      <c r="A38" s="25" t="s">
        <v>22705</v>
      </c>
      <c r="B38" s="25">
        <v>1</v>
      </c>
      <c r="C38" s="7" t="s">
        <v>23271</v>
      </c>
      <c r="D38" s="7" t="s">
        <v>23272</v>
      </c>
    </row>
    <row r="45" spans="1:4">
      <c r="A45" s="25"/>
      <c r="B45" s="25"/>
      <c r="C45" s="25"/>
      <c r="D45" s="25"/>
    </row>
    <row r="46" spans="1:4">
      <c r="A46" s="25"/>
      <c r="B46" s="25"/>
      <c r="C46" s="25"/>
      <c r="D46" s="25"/>
    </row>
    <row r="47" spans="1:4">
      <c r="A47" s="25"/>
      <c r="B47" s="25"/>
      <c r="C47" s="25"/>
      <c r="D47" s="25"/>
    </row>
    <row r="48" spans="1:4">
      <c r="A48" s="25"/>
      <c r="B48" s="25"/>
      <c r="C48" s="25"/>
      <c r="D48" s="25"/>
    </row>
    <row r="49" spans="1:4">
      <c r="A49" s="25"/>
      <c r="B49" s="25"/>
      <c r="C49" s="25"/>
      <c r="D49" s="25"/>
    </row>
    <row r="50" spans="1:4">
      <c r="A50" s="25"/>
      <c r="B50" s="25"/>
      <c r="C50" s="25"/>
      <c r="D50" s="25"/>
    </row>
    <row r="51" spans="1:4">
      <c r="A51" s="25"/>
      <c r="B51" s="25"/>
      <c r="C51" s="25"/>
      <c r="D51" s="25"/>
    </row>
    <row r="52" spans="1:4">
      <c r="A52" s="25"/>
      <c r="B52" s="25"/>
      <c r="C52" s="25"/>
      <c r="D52" s="25"/>
    </row>
    <row r="53" spans="1:4">
      <c r="A53" s="25"/>
      <c r="B53" s="25"/>
      <c r="C53" s="25"/>
      <c r="D53" s="25"/>
    </row>
    <row r="54" spans="1:4">
      <c r="A54" s="25"/>
      <c r="B54" s="25"/>
      <c r="C54" s="25"/>
      <c r="D54" s="25"/>
    </row>
    <row r="55" spans="1:4">
      <c r="A55" s="25"/>
      <c r="B55" s="25"/>
      <c r="C55" s="25"/>
      <c r="D55" s="25"/>
    </row>
    <row r="56" spans="1:4">
      <c r="A56" s="25"/>
      <c r="B56" s="25"/>
      <c r="C56" s="25"/>
      <c r="D56" s="25"/>
    </row>
    <row r="57" spans="1:4">
      <c r="A57" s="25"/>
      <c r="B57" s="25"/>
      <c r="C57" s="25"/>
      <c r="D57" s="25"/>
    </row>
    <row r="58" spans="1:4">
      <c r="A58" s="25"/>
      <c r="B58" s="25"/>
      <c r="C58" s="25"/>
      <c r="D58" s="25"/>
    </row>
    <row r="59" spans="1:4">
      <c r="A59" s="25"/>
      <c r="B59" s="25"/>
      <c r="C59" s="25"/>
      <c r="D59" s="25"/>
    </row>
    <row r="60" spans="1:4">
      <c r="A60" s="25"/>
      <c r="B60" s="25"/>
      <c r="C60" s="25"/>
      <c r="D60" s="25"/>
    </row>
    <row r="61" spans="1:4">
      <c r="A61" s="25"/>
      <c r="B61" s="25"/>
      <c r="C61" s="25"/>
      <c r="D61" s="25"/>
    </row>
    <row r="62" spans="1:4">
      <c r="A62" s="25"/>
      <c r="B62" s="25"/>
      <c r="C62" s="25"/>
      <c r="D62" s="25"/>
    </row>
    <row r="63" spans="1:4">
      <c r="A63" s="25"/>
      <c r="B63" s="25"/>
      <c r="C63" s="25"/>
      <c r="D63" s="25"/>
    </row>
    <row r="64" spans="1:4">
      <c r="A64" s="25"/>
      <c r="B64" s="25"/>
      <c r="C64" s="25"/>
      <c r="D64" s="25"/>
    </row>
    <row r="65" spans="1:4">
      <c r="A65" s="25"/>
      <c r="B65" s="25"/>
      <c r="C65" s="25"/>
      <c r="D65" s="25"/>
    </row>
    <row r="66" spans="1:4">
      <c r="A66" s="25"/>
      <c r="B66" s="25"/>
      <c r="C66" s="25"/>
      <c r="D66" s="25"/>
    </row>
    <row r="67" spans="1:4">
      <c r="A67" s="25"/>
      <c r="B67" s="25"/>
      <c r="C67" s="25"/>
      <c r="D67" s="25"/>
    </row>
    <row r="68" spans="1:4">
      <c r="A68" s="25"/>
      <c r="B68" s="25"/>
      <c r="C68" s="25"/>
      <c r="D68" s="25"/>
    </row>
    <row r="69" spans="1:4">
      <c r="A69" s="25"/>
      <c r="B69" s="25"/>
      <c r="C69" s="25"/>
      <c r="D69" s="25"/>
    </row>
    <row r="70" spans="1:4">
      <c r="A70" s="25"/>
      <c r="B70" s="25"/>
      <c r="C70" s="25"/>
      <c r="D70" s="25"/>
    </row>
    <row r="71" spans="1:4">
      <c r="A71" s="25"/>
      <c r="B71" s="25"/>
      <c r="C71" s="25"/>
      <c r="D71" s="25"/>
    </row>
    <row r="72" spans="1:4">
      <c r="A72" s="25"/>
      <c r="B72" s="25"/>
      <c r="C72" s="25"/>
      <c r="D72" s="25"/>
    </row>
    <row r="73" spans="1:4">
      <c r="A73" s="25"/>
      <c r="B73" s="25"/>
      <c r="C73" s="25"/>
      <c r="D73" s="25"/>
    </row>
    <row r="74" spans="1:4">
      <c r="A74" s="25"/>
      <c r="B74" s="25"/>
      <c r="C74" s="25"/>
      <c r="D74" s="25"/>
    </row>
    <row r="75" spans="1:4">
      <c r="A75" s="25"/>
      <c r="B75" s="25"/>
      <c r="C75" s="25"/>
      <c r="D75" s="25"/>
    </row>
    <row r="76" spans="1:4">
      <c r="A76" s="25"/>
      <c r="B76" s="25"/>
      <c r="C76" s="25"/>
      <c r="D76" s="25"/>
    </row>
    <row r="77" spans="1:4">
      <c r="A77" s="25"/>
      <c r="B77" s="25"/>
      <c r="C77" s="25"/>
      <c r="D77" s="25"/>
    </row>
    <row r="78" spans="1:4">
      <c r="A78" s="25"/>
      <c r="B78" s="25"/>
      <c r="C78" s="25"/>
      <c r="D78" s="25"/>
    </row>
    <row r="79" spans="1:4">
      <c r="A79" s="25"/>
      <c r="B79" s="25"/>
      <c r="C79" s="25"/>
      <c r="D79" s="25"/>
    </row>
    <row r="80" spans="1:4">
      <c r="A80" s="25"/>
      <c r="B80" s="25"/>
      <c r="C80" s="25"/>
      <c r="D80" s="25"/>
    </row>
    <row r="81" spans="1:4">
      <c r="A81" s="25"/>
      <c r="B81" s="25"/>
      <c r="C81" s="25"/>
      <c r="D81" s="25"/>
    </row>
    <row r="82" spans="1:4">
      <c r="A82" s="25"/>
      <c r="B82" s="25"/>
      <c r="C82" s="25"/>
      <c r="D82" s="25"/>
    </row>
    <row r="83" spans="1:4">
      <c r="A83" s="25"/>
      <c r="B83" s="25"/>
      <c r="C83" s="25"/>
      <c r="D83" s="25"/>
    </row>
    <row r="84" spans="1:4">
      <c r="A84" s="25"/>
      <c r="B84" s="25"/>
      <c r="C84" s="25"/>
      <c r="D84" s="25"/>
    </row>
    <row r="85" spans="1:4">
      <c r="A85" s="25"/>
      <c r="B85" s="25"/>
      <c r="C85" s="25"/>
      <c r="D85" s="25"/>
    </row>
    <row r="86" spans="1:4">
      <c r="A86" s="25"/>
      <c r="B86" s="25"/>
      <c r="C86" s="25"/>
      <c r="D86" s="25"/>
    </row>
    <row r="87" spans="1:4">
      <c r="A87" s="25"/>
      <c r="B87" s="25"/>
      <c r="C87" s="25"/>
      <c r="D87" s="25"/>
    </row>
    <row r="88" spans="1:4">
      <c r="A88" s="25"/>
      <c r="B88" s="25"/>
      <c r="C88" s="25"/>
      <c r="D88" s="25"/>
    </row>
    <row r="89" spans="1:4">
      <c r="A89" s="25"/>
      <c r="B89" s="25"/>
      <c r="C89" s="25"/>
      <c r="D89" s="25"/>
    </row>
    <row r="90" spans="1:4">
      <c r="A90" s="25"/>
      <c r="B90" s="25"/>
      <c r="C90" s="25"/>
      <c r="D90" s="25"/>
    </row>
    <row r="91" spans="1:4">
      <c r="A91" s="25"/>
      <c r="B91" s="25"/>
      <c r="C91" s="25"/>
      <c r="D91" s="25"/>
    </row>
    <row r="92" spans="1:4">
      <c r="A92" s="25"/>
      <c r="B92" s="25"/>
      <c r="C92" s="25"/>
      <c r="D92" s="25"/>
    </row>
    <row r="93" spans="1:4">
      <c r="A93" s="25"/>
      <c r="B93" s="25"/>
      <c r="C93" s="25"/>
      <c r="D93" s="25"/>
    </row>
    <row r="94" spans="1:4">
      <c r="A94" s="25"/>
      <c r="B94" s="25"/>
      <c r="C94" s="25"/>
      <c r="D94" s="25"/>
    </row>
    <row r="95" spans="1:4">
      <c r="A95" s="25"/>
      <c r="B95" s="25"/>
      <c r="C95" s="25"/>
      <c r="D95" s="25"/>
    </row>
    <row r="96" spans="1:4">
      <c r="A96" s="25"/>
      <c r="B96" s="25"/>
      <c r="C96" s="25"/>
      <c r="D96" s="25"/>
    </row>
    <row r="97" spans="1:4">
      <c r="A97" s="25"/>
      <c r="B97" s="25"/>
      <c r="C97" s="25"/>
      <c r="D97" s="25"/>
    </row>
    <row r="98" spans="1:4">
      <c r="A98" s="25"/>
      <c r="B98" s="25"/>
      <c r="C98" s="25"/>
      <c r="D98" s="25"/>
    </row>
    <row r="99" spans="1:4">
      <c r="A99" s="25"/>
      <c r="B99" s="25"/>
      <c r="C99" s="25"/>
      <c r="D99" s="25"/>
    </row>
    <row r="100" spans="1:4">
      <c r="A100" s="25"/>
      <c r="B100" s="25"/>
      <c r="C100" s="25"/>
      <c r="D100" s="25"/>
    </row>
    <row r="101" spans="1:4">
      <c r="A101" s="25"/>
      <c r="B101" s="25"/>
      <c r="C101" s="25"/>
      <c r="D101" s="25"/>
    </row>
    <row r="102" spans="1:4">
      <c r="A102" s="25"/>
      <c r="B102" s="25"/>
      <c r="C102" s="25"/>
      <c r="D102" s="25"/>
    </row>
    <row r="103" spans="1:4">
      <c r="A103" s="25"/>
      <c r="B103" s="25"/>
      <c r="C103" s="25"/>
      <c r="D103" s="25"/>
    </row>
    <row r="104" spans="1:4">
      <c r="A104" s="25"/>
      <c r="B104" s="25"/>
      <c r="C104" s="25"/>
      <c r="D104" s="25"/>
    </row>
    <row r="105" spans="1:4">
      <c r="A105" s="25"/>
      <c r="B105" s="25"/>
      <c r="C105" s="25"/>
      <c r="D105" s="25"/>
    </row>
    <row r="106" spans="1:4">
      <c r="A106" s="25"/>
      <c r="B106" s="25"/>
      <c r="C106" s="25"/>
      <c r="D106" s="25"/>
    </row>
    <row r="107" spans="1:4">
      <c r="A107" s="25"/>
      <c r="B107" s="25"/>
      <c r="C107" s="25"/>
      <c r="D107" s="25"/>
    </row>
    <row r="108" spans="1:4">
      <c r="A108" s="25"/>
      <c r="B108" s="25"/>
      <c r="C108" s="25"/>
      <c r="D108" s="25"/>
    </row>
    <row r="109" spans="1:4">
      <c r="A109" s="25"/>
      <c r="B109" s="25"/>
      <c r="C109" s="25"/>
      <c r="D109" s="25"/>
    </row>
    <row r="110" spans="1:4">
      <c r="A110" s="25"/>
      <c r="B110" s="25"/>
      <c r="C110" s="25"/>
      <c r="D110" s="25"/>
    </row>
    <row r="111" spans="1:4">
      <c r="A111" s="25"/>
      <c r="B111" s="25"/>
      <c r="C111" s="25"/>
      <c r="D111" s="25"/>
    </row>
    <row r="112" spans="1:4">
      <c r="A112" s="25"/>
      <c r="B112" s="25"/>
      <c r="C112" s="25"/>
      <c r="D112" s="25"/>
    </row>
    <row r="113" spans="1:4">
      <c r="A113" s="25"/>
      <c r="B113" s="25"/>
      <c r="C113" s="25"/>
      <c r="D113" s="25"/>
    </row>
    <row r="114" spans="1:4">
      <c r="A114" s="25"/>
      <c r="B114" s="25"/>
      <c r="C114" s="25"/>
      <c r="D114" s="25"/>
    </row>
    <row r="115" spans="1:4">
      <c r="A115" s="25"/>
      <c r="B115" s="25"/>
      <c r="C115" s="25"/>
      <c r="D115" s="25"/>
    </row>
    <row r="116" spans="1:4">
      <c r="A116" s="25"/>
      <c r="B116" s="25"/>
      <c r="C116" s="25"/>
      <c r="D116" s="25"/>
    </row>
    <row r="117" spans="1:4">
      <c r="A117" s="25"/>
      <c r="B117" s="25"/>
      <c r="C117" s="25"/>
      <c r="D117" s="25"/>
    </row>
    <row r="118" spans="1:4">
      <c r="A118" s="25"/>
      <c r="B118" s="25"/>
      <c r="C118" s="25"/>
      <c r="D118" s="25"/>
    </row>
    <row r="119" spans="1:4">
      <c r="A119" s="25"/>
      <c r="B119" s="25"/>
      <c r="C119" s="25"/>
      <c r="D119" s="25"/>
    </row>
    <row r="120" spans="1:4">
      <c r="A120" s="25"/>
      <c r="B120" s="25"/>
      <c r="C120" s="25"/>
      <c r="D120" s="25"/>
    </row>
    <row r="121" spans="1:4">
      <c r="A121" s="25"/>
      <c r="B121" s="25"/>
      <c r="C121" s="25"/>
      <c r="D121" s="25"/>
    </row>
    <row r="122" spans="1:4">
      <c r="A122" s="25"/>
      <c r="B122" s="25"/>
      <c r="C122" s="25"/>
      <c r="D122" s="25"/>
    </row>
    <row r="123" spans="1:4">
      <c r="A123" s="25"/>
      <c r="B123" s="25"/>
      <c r="C123" s="25"/>
      <c r="D123" s="25"/>
    </row>
    <row r="124" spans="1:4">
      <c r="A124" s="25"/>
      <c r="B124" s="25"/>
      <c r="C124" s="25"/>
      <c r="D124" s="25"/>
    </row>
    <row r="125" spans="1:4">
      <c r="A125" s="25"/>
      <c r="B125" s="25"/>
      <c r="C125" s="25"/>
      <c r="D125" s="25"/>
    </row>
    <row r="126" spans="1:4">
      <c r="A126" s="25"/>
      <c r="B126" s="25"/>
      <c r="C126" s="25"/>
      <c r="D126" s="25"/>
    </row>
    <row r="127" spans="1:4">
      <c r="A127" s="25"/>
      <c r="B127" s="25"/>
      <c r="C127" s="25"/>
      <c r="D127" s="25"/>
    </row>
    <row r="128" spans="1:4">
      <c r="A128" s="25"/>
      <c r="B128" s="25"/>
      <c r="C128" s="25"/>
      <c r="D128" s="25"/>
    </row>
    <row r="129" spans="1:4">
      <c r="A129" s="25"/>
      <c r="B129" s="25"/>
      <c r="C129" s="25"/>
      <c r="D129" s="25"/>
    </row>
    <row r="130" spans="1:4">
      <c r="A130" s="25"/>
      <c r="B130" s="25"/>
      <c r="C130" s="25"/>
      <c r="D130" s="25"/>
    </row>
    <row r="131" spans="1:4">
      <c r="A131" s="25"/>
      <c r="B131" s="25"/>
      <c r="C131" s="25"/>
      <c r="D131" s="25"/>
    </row>
    <row r="132" spans="1:4">
      <c r="A132" s="25"/>
      <c r="B132" s="25"/>
      <c r="C132" s="25"/>
      <c r="D132" s="25"/>
    </row>
    <row r="133" spans="1:4">
      <c r="A133" s="25"/>
      <c r="B133" s="25"/>
      <c r="C133" s="25"/>
      <c r="D133" s="25"/>
    </row>
    <row r="134" spans="1:4">
      <c r="A134" s="25"/>
      <c r="B134" s="25"/>
      <c r="C134" s="25"/>
      <c r="D134" s="25"/>
    </row>
    <row r="135" spans="1:4">
      <c r="A135" s="25"/>
      <c r="B135" s="25"/>
      <c r="C135" s="25"/>
      <c r="D135" s="25"/>
    </row>
    <row r="136" spans="1:4">
      <c r="A136" s="25"/>
      <c r="B136" s="25"/>
      <c r="C136" s="25"/>
      <c r="D136" s="25"/>
    </row>
    <row r="137" spans="1:4">
      <c r="A137" s="25"/>
      <c r="B137" s="25"/>
      <c r="C137" s="25"/>
      <c r="D137" s="25"/>
    </row>
    <row r="138" spans="1:4">
      <c r="A138" s="25"/>
      <c r="B138" s="25"/>
      <c r="C138" s="25"/>
      <c r="D138" s="25"/>
    </row>
    <row r="139" spans="1:4">
      <c r="A139" s="25"/>
      <c r="B139" s="25"/>
      <c r="C139" s="25"/>
      <c r="D139" s="25"/>
    </row>
    <row r="140" spans="1:4">
      <c r="A140" s="25"/>
      <c r="B140" s="25"/>
      <c r="C140" s="25"/>
      <c r="D140" s="25"/>
    </row>
    <row r="141" spans="1:4">
      <c r="A141" s="25"/>
      <c r="B141" s="25"/>
      <c r="C141" s="25"/>
      <c r="D141" s="25"/>
    </row>
    <row r="142" spans="1:4">
      <c r="A142" s="25"/>
      <c r="B142" s="25"/>
      <c r="C142" s="25"/>
      <c r="D142" s="25"/>
    </row>
    <row r="143" spans="1:4">
      <c r="A143" s="25"/>
      <c r="B143" s="25"/>
      <c r="C143" s="25"/>
      <c r="D143" s="25"/>
    </row>
    <row r="144" spans="1:4">
      <c r="A144" s="25"/>
      <c r="B144" s="25"/>
      <c r="C144" s="25"/>
      <c r="D144" s="25"/>
    </row>
    <row r="145" spans="1:4">
      <c r="A145" s="25"/>
      <c r="B145" s="25"/>
      <c r="C145" s="25"/>
      <c r="D145" s="25"/>
    </row>
    <row r="146" spans="1:4">
      <c r="A146" s="25"/>
      <c r="B146" s="25"/>
      <c r="C146" s="25"/>
      <c r="D146" s="25"/>
    </row>
    <row r="147" spans="1:4">
      <c r="A147" s="25"/>
      <c r="B147" s="25"/>
      <c r="C147" s="25"/>
      <c r="D147" s="25"/>
    </row>
    <row r="148" spans="1:4">
      <c r="A148" s="25"/>
      <c r="B148" s="25"/>
      <c r="C148" s="25"/>
      <c r="D148" s="25"/>
    </row>
    <row r="149" spans="1:4">
      <c r="A149" s="25"/>
      <c r="B149" s="25"/>
      <c r="C149" s="25"/>
      <c r="D149" s="25"/>
    </row>
    <row r="150" spans="1:4">
      <c r="A150" s="25"/>
      <c r="B150" s="25"/>
      <c r="C150" s="25"/>
      <c r="D150" s="25"/>
    </row>
    <row r="151" spans="1:4">
      <c r="A151" s="25"/>
      <c r="B151" s="25"/>
      <c r="C151" s="25"/>
      <c r="D151" s="25"/>
    </row>
    <row r="152" spans="1:4">
      <c r="A152" s="25"/>
      <c r="B152" s="25"/>
      <c r="C152" s="25"/>
      <c r="D152" s="25"/>
    </row>
    <row r="153" spans="1:4">
      <c r="A153" s="25"/>
      <c r="B153" s="25"/>
      <c r="C153" s="25"/>
      <c r="D153" s="25"/>
    </row>
    <row r="154" spans="1:4">
      <c r="A154" s="25"/>
      <c r="B154" s="25"/>
      <c r="C154" s="25"/>
      <c r="D154" s="25"/>
    </row>
    <row r="155" spans="1:4">
      <c r="A155" s="25"/>
      <c r="B155" s="25"/>
      <c r="C155" s="25"/>
      <c r="D155" s="25"/>
    </row>
    <row r="156" spans="1:4">
      <c r="A156" s="25"/>
      <c r="B156" s="25"/>
      <c r="C156" s="25"/>
      <c r="D156" s="25"/>
    </row>
    <row r="157" spans="1:4">
      <c r="A157" s="25"/>
      <c r="B157" s="25"/>
      <c r="C157" s="25"/>
      <c r="D157" s="25"/>
    </row>
    <row r="158" spans="1:4">
      <c r="A158" s="25"/>
      <c r="B158" s="25"/>
      <c r="C158" s="25"/>
      <c r="D158" s="25"/>
    </row>
    <row r="159" spans="1:4">
      <c r="A159" s="25"/>
      <c r="B159" s="25"/>
      <c r="C159" s="25"/>
      <c r="D159" s="25"/>
    </row>
    <row r="160" spans="1:4">
      <c r="A160" s="25"/>
      <c r="B160" s="25"/>
      <c r="C160" s="25"/>
      <c r="D160" s="25"/>
    </row>
    <row r="161" spans="1:4">
      <c r="A161" s="25"/>
      <c r="B161" s="25"/>
      <c r="C161" s="25"/>
      <c r="D161" s="25"/>
    </row>
    <row r="162" spans="1:4">
      <c r="A162" s="25"/>
      <c r="B162" s="25"/>
      <c r="C162" s="25"/>
      <c r="D162" s="25"/>
    </row>
    <row r="163" spans="1:4">
      <c r="A163" s="25"/>
      <c r="B163" s="25"/>
      <c r="C163" s="25"/>
      <c r="D163" s="25"/>
    </row>
    <row r="164" spans="1:4">
      <c r="A164" s="25"/>
      <c r="B164" s="25"/>
      <c r="C164" s="25"/>
      <c r="D164" s="25"/>
    </row>
    <row r="165" spans="1:4">
      <c r="A165" s="25"/>
      <c r="B165" s="25"/>
      <c r="C165" s="25"/>
      <c r="D165" s="25"/>
    </row>
    <row r="166" spans="1:4">
      <c r="A166" s="25"/>
      <c r="B166" s="25"/>
      <c r="C166" s="25"/>
      <c r="D166" s="25"/>
    </row>
    <row r="167" spans="1:4">
      <c r="A167" s="25"/>
      <c r="B167" s="25"/>
      <c r="C167" s="25"/>
      <c r="D167" s="25"/>
    </row>
    <row r="168" spans="1:4">
      <c r="A168" s="25"/>
      <c r="B168" s="25"/>
      <c r="C168" s="25"/>
      <c r="D168" s="25"/>
    </row>
    <row r="169" spans="1:4">
      <c r="A169" s="25"/>
      <c r="B169" s="25"/>
      <c r="C169" s="25"/>
      <c r="D169" s="25"/>
    </row>
    <row r="170" spans="1:4">
      <c r="A170" s="25"/>
      <c r="B170" s="25"/>
      <c r="C170" s="25"/>
      <c r="D170" s="25"/>
    </row>
    <row r="171" spans="1:4">
      <c r="A171" s="25"/>
      <c r="B171" s="25"/>
      <c r="C171" s="25"/>
      <c r="D171" s="25"/>
    </row>
    <row r="172" spans="1:4">
      <c r="A172" s="25"/>
      <c r="B172" s="25"/>
      <c r="C172" s="25"/>
      <c r="D172" s="25"/>
    </row>
    <row r="173" spans="1:4">
      <c r="A173" s="25"/>
      <c r="B173" s="25"/>
      <c r="C173" s="25"/>
      <c r="D173" s="25"/>
    </row>
    <row r="174" spans="1:4">
      <c r="A174" s="25"/>
      <c r="B174" s="25"/>
      <c r="C174" s="25"/>
      <c r="D174" s="25"/>
    </row>
    <row r="175" spans="1:4">
      <c r="A175" s="25"/>
      <c r="B175" s="25"/>
      <c r="C175" s="25"/>
      <c r="D175" s="25"/>
    </row>
    <row r="176" spans="1:4">
      <c r="A176" s="25"/>
      <c r="B176" s="25"/>
      <c r="C176" s="25"/>
      <c r="D176" s="25"/>
    </row>
    <row r="177" spans="1:4">
      <c r="A177" s="25"/>
      <c r="B177" s="25"/>
      <c r="C177" s="25"/>
      <c r="D177" s="25"/>
    </row>
    <row r="178" spans="1:4">
      <c r="A178" s="25"/>
      <c r="B178" s="25"/>
      <c r="C178" s="25"/>
      <c r="D178" s="25"/>
    </row>
    <row r="179" spans="1:4">
      <c r="A179" s="25"/>
      <c r="B179" s="25"/>
      <c r="C179" s="25"/>
      <c r="D179" s="25"/>
    </row>
    <row r="180" spans="1:4">
      <c r="A180" s="25"/>
      <c r="B180" s="25"/>
      <c r="C180" s="25"/>
      <c r="D180" s="25"/>
    </row>
    <row r="181" spans="1:4">
      <c r="A181" s="25"/>
      <c r="B181" s="25"/>
      <c r="C181" s="25"/>
      <c r="D181" s="25"/>
    </row>
    <row r="182" spans="1:4">
      <c r="A182" s="25"/>
      <c r="B182" s="25"/>
      <c r="C182" s="25"/>
      <c r="D182" s="25"/>
    </row>
    <row r="183" spans="1:4">
      <c r="A183" s="25"/>
      <c r="B183" s="25"/>
      <c r="C183" s="25"/>
      <c r="D183" s="25"/>
    </row>
    <row r="184" spans="1:4">
      <c r="A184" s="25"/>
      <c r="B184" s="25"/>
      <c r="C184" s="25"/>
      <c r="D184" s="25"/>
    </row>
    <row r="185" spans="1:4">
      <c r="A185" s="25"/>
      <c r="B185" s="25"/>
      <c r="C185" s="25"/>
      <c r="D185" s="25"/>
    </row>
    <row r="186" spans="1:4">
      <c r="A186" s="25"/>
      <c r="B186" s="25"/>
      <c r="C186" s="25"/>
      <c r="D186" s="25"/>
    </row>
    <row r="187" spans="1:4">
      <c r="A187" s="25"/>
      <c r="B187" s="25"/>
      <c r="C187" s="25"/>
      <c r="D187" s="25"/>
    </row>
    <row r="188" spans="1:4">
      <c r="A188" s="25"/>
      <c r="B188" s="25"/>
      <c r="C188" s="25"/>
      <c r="D188" s="25"/>
    </row>
    <row r="189" spans="1:4">
      <c r="A189" s="25"/>
      <c r="B189" s="25"/>
      <c r="C189" s="25"/>
      <c r="D189" s="25"/>
    </row>
    <row r="190" spans="1:4">
      <c r="A190" s="25"/>
      <c r="B190" s="25"/>
      <c r="C190" s="25"/>
      <c r="D190" s="25"/>
    </row>
    <row r="191" spans="1:4">
      <c r="A191" s="25"/>
      <c r="B191" s="25"/>
      <c r="C191" s="25"/>
      <c r="D191" s="25"/>
    </row>
    <row r="192" spans="1:4">
      <c r="A192" s="25"/>
      <c r="B192" s="25"/>
      <c r="C192" s="25"/>
      <c r="D192" s="25"/>
    </row>
    <row r="193" spans="1:4">
      <c r="A193" s="25"/>
      <c r="B193" s="25"/>
      <c r="C193" s="25"/>
      <c r="D193" s="25"/>
    </row>
    <row r="194" spans="1:4">
      <c r="A194" s="25"/>
      <c r="B194" s="25"/>
      <c r="C194" s="25"/>
      <c r="D194" s="25"/>
    </row>
    <row r="195" spans="1:4">
      <c r="A195" s="25"/>
      <c r="B195" s="25"/>
      <c r="C195" s="25"/>
      <c r="D195" s="25"/>
    </row>
    <row r="196" spans="1:4">
      <c r="A196" s="25"/>
      <c r="B196" s="25"/>
      <c r="C196" s="25"/>
      <c r="D196" s="25"/>
    </row>
    <row r="197" spans="1:4">
      <c r="A197" s="25"/>
      <c r="B197" s="25"/>
      <c r="C197" s="25"/>
      <c r="D197" s="25"/>
    </row>
    <row r="198" spans="1:4">
      <c r="A198" s="25"/>
      <c r="B198" s="25"/>
      <c r="C198" s="25"/>
      <c r="D198" s="25"/>
    </row>
    <row r="199" spans="1:4">
      <c r="A199" s="25"/>
      <c r="B199" s="25"/>
      <c r="C199" s="25"/>
      <c r="D199" s="25"/>
    </row>
    <row r="200" spans="1:4">
      <c r="A200" s="25"/>
      <c r="B200" s="25"/>
      <c r="C200" s="25"/>
      <c r="D200" s="25"/>
    </row>
    <row r="201" spans="1:4">
      <c r="A201" s="25"/>
      <c r="B201" s="25"/>
      <c r="C201" s="25"/>
      <c r="D201" s="25"/>
    </row>
    <row r="202" spans="1:4">
      <c r="A202" s="25"/>
      <c r="B202" s="25"/>
      <c r="C202" s="25"/>
      <c r="D202" s="25"/>
    </row>
    <row r="203" spans="1:4">
      <c r="A203" s="25"/>
      <c r="B203" s="25"/>
      <c r="C203" s="25"/>
      <c r="D203" s="25"/>
    </row>
    <row r="204" spans="1:4">
      <c r="A204" s="25"/>
      <c r="B204" s="25"/>
      <c r="C204" s="25"/>
      <c r="D204" s="25"/>
    </row>
    <row r="205" spans="1:4">
      <c r="A205" s="25"/>
      <c r="B205" s="25"/>
      <c r="C205" s="25"/>
      <c r="D205" s="25"/>
    </row>
    <row r="206" spans="1:4">
      <c r="A206" s="25"/>
      <c r="B206" s="25"/>
      <c r="C206" s="25"/>
      <c r="D206" s="25"/>
    </row>
    <row r="207" spans="1:4">
      <c r="A207" s="25"/>
      <c r="B207" s="25"/>
      <c r="C207" s="25"/>
      <c r="D207" s="25"/>
    </row>
    <row r="208" spans="1:4">
      <c r="A208" s="25"/>
      <c r="B208" s="25"/>
      <c r="C208" s="25"/>
      <c r="D208" s="25"/>
    </row>
    <row r="209" spans="1:4">
      <c r="A209" s="25"/>
      <c r="B209" s="25"/>
      <c r="C209" s="25"/>
      <c r="D209" s="25"/>
    </row>
    <row r="210" spans="1:4">
      <c r="A210" s="25"/>
      <c r="B210" s="25"/>
      <c r="C210" s="25"/>
      <c r="D210" s="25"/>
    </row>
    <row r="211" spans="1:4">
      <c r="A211" s="25"/>
      <c r="B211" s="25"/>
      <c r="C211" s="25"/>
      <c r="D211" s="25"/>
    </row>
    <row r="212" spans="1:4">
      <c r="A212" s="25"/>
      <c r="B212" s="25"/>
      <c r="C212" s="25"/>
      <c r="D212" s="25"/>
    </row>
    <row r="213" spans="1:4">
      <c r="A213" s="25"/>
      <c r="B213" s="25"/>
      <c r="C213" s="25"/>
      <c r="D213" s="25"/>
    </row>
    <row r="214" spans="1:4">
      <c r="A214" s="25"/>
      <c r="B214" s="25"/>
      <c r="C214" s="25"/>
      <c r="D214" s="25"/>
    </row>
    <row r="215" spans="1:4">
      <c r="A215" s="25"/>
      <c r="B215" s="25"/>
      <c r="C215" s="25"/>
      <c r="D215" s="25"/>
    </row>
    <row r="216" spans="1:4">
      <c r="A216" s="25"/>
      <c r="B216" s="25"/>
      <c r="C216" s="25"/>
      <c r="D216" s="25"/>
    </row>
    <row r="217" spans="1:4">
      <c r="A217" s="25"/>
      <c r="B217" s="25"/>
      <c r="C217" s="25"/>
      <c r="D217" s="25"/>
    </row>
    <row r="218" spans="1:4">
      <c r="A218" s="25"/>
      <c r="B218" s="25"/>
      <c r="C218" s="25"/>
      <c r="D218" s="25"/>
    </row>
    <row r="219" spans="1:4">
      <c r="A219" s="25"/>
      <c r="B219" s="25"/>
      <c r="C219" s="25"/>
      <c r="D219" s="25"/>
    </row>
    <row r="220" spans="1:4">
      <c r="A220" s="25"/>
      <c r="B220" s="25"/>
      <c r="C220" s="25"/>
      <c r="D220" s="25"/>
    </row>
    <row r="221" spans="1:4">
      <c r="A221" s="25"/>
      <c r="B221" s="25"/>
      <c r="C221" s="25"/>
      <c r="D221" s="25"/>
    </row>
    <row r="222" spans="1:4">
      <c r="A222" s="25"/>
      <c r="B222" s="25"/>
      <c r="C222" s="25"/>
      <c r="D222" s="25"/>
    </row>
    <row r="223" spans="1:4">
      <c r="A223" s="25"/>
      <c r="B223" s="25"/>
      <c r="C223" s="25"/>
      <c r="D223" s="25"/>
    </row>
    <row r="224" spans="1:4">
      <c r="A224" s="25"/>
      <c r="B224" s="25"/>
      <c r="C224" s="25"/>
      <c r="D224" s="25"/>
    </row>
    <row r="225" spans="1:4">
      <c r="A225" s="25"/>
      <c r="B225" s="25"/>
      <c r="C225" s="25"/>
      <c r="D225" s="25"/>
    </row>
    <row r="226" spans="1:4">
      <c r="A226" s="25"/>
      <c r="B226" s="25"/>
      <c r="C226" s="25"/>
      <c r="D226" s="25"/>
    </row>
    <row r="227" spans="1:4">
      <c r="A227" s="25"/>
      <c r="B227" s="25"/>
      <c r="C227" s="25"/>
      <c r="D227" s="25"/>
    </row>
    <row r="228" spans="1:4">
      <c r="A228" s="25"/>
      <c r="B228" s="25"/>
      <c r="C228" s="25"/>
      <c r="D228" s="25"/>
    </row>
    <row r="229" spans="1:4">
      <c r="A229" s="25"/>
      <c r="B229" s="25"/>
      <c r="C229" s="25"/>
      <c r="D229" s="25"/>
    </row>
    <row r="230" spans="1:4">
      <c r="A230" s="25"/>
      <c r="B230" s="25"/>
      <c r="C230" s="25"/>
      <c r="D230" s="25"/>
    </row>
    <row r="231" spans="1:4">
      <c r="A231" s="25"/>
      <c r="B231" s="25"/>
      <c r="C231" s="25"/>
      <c r="D231" s="25"/>
    </row>
    <row r="232" spans="1:4">
      <c r="A232" s="25"/>
      <c r="B232" s="25"/>
      <c r="C232" s="25"/>
      <c r="D232" s="25"/>
    </row>
    <row r="233" spans="1:4">
      <c r="A233" s="25"/>
      <c r="B233" s="25"/>
      <c r="C233" s="25"/>
      <c r="D233" s="25"/>
    </row>
    <row r="234" spans="1:4">
      <c r="A234" s="25"/>
      <c r="B234" s="25"/>
      <c r="C234" s="25"/>
      <c r="D234" s="25"/>
    </row>
    <row r="235" spans="1:4">
      <c r="A235" s="25"/>
      <c r="B235" s="25"/>
      <c r="C235" s="25"/>
      <c r="D235" s="25"/>
    </row>
    <row r="236" spans="1:4">
      <c r="A236" s="25"/>
      <c r="B236" s="25"/>
      <c r="C236" s="25"/>
      <c r="D236" s="25"/>
    </row>
    <row r="237" spans="1:4">
      <c r="A237" s="25"/>
      <c r="B237" s="25"/>
      <c r="C237" s="25"/>
      <c r="D237" s="25"/>
    </row>
    <row r="238" spans="1:4">
      <c r="A238" s="25"/>
      <c r="B238" s="25"/>
      <c r="C238" s="25"/>
      <c r="D238" s="25"/>
    </row>
    <row r="239" spans="1:4">
      <c r="A239" s="25"/>
      <c r="B239" s="25"/>
      <c r="C239" s="25"/>
      <c r="D239" s="25"/>
    </row>
    <row r="240" spans="1:4">
      <c r="A240" s="25"/>
      <c r="B240" s="25"/>
      <c r="C240" s="25"/>
      <c r="D240" s="25"/>
    </row>
    <row r="241" spans="1:4">
      <c r="A241" s="25"/>
      <c r="B241" s="25"/>
      <c r="C241" s="25"/>
      <c r="D241" s="25"/>
    </row>
    <row r="242" spans="1:4">
      <c r="A242" s="25"/>
      <c r="B242" s="25"/>
      <c r="C242" s="25"/>
      <c r="D242" s="25"/>
    </row>
    <row r="243" spans="1:4">
      <c r="A243" s="25"/>
      <c r="B243" s="25"/>
      <c r="C243" s="25"/>
      <c r="D243" s="25"/>
    </row>
    <row r="244" spans="1:4">
      <c r="A244" s="25"/>
      <c r="B244" s="25"/>
      <c r="C244" s="25"/>
      <c r="D244" s="25"/>
    </row>
    <row r="245" spans="1:4">
      <c r="A245" s="25"/>
      <c r="B245" s="25"/>
      <c r="C245" s="25"/>
      <c r="D245" s="25"/>
    </row>
    <row r="246" spans="1:4">
      <c r="A246" s="25"/>
      <c r="B246" s="25"/>
      <c r="C246" s="25"/>
      <c r="D246" s="25"/>
    </row>
    <row r="247" spans="1:4">
      <c r="A247" s="25"/>
      <c r="B247" s="25"/>
      <c r="C247" s="25"/>
      <c r="D247" s="25"/>
    </row>
    <row r="248" spans="1:4">
      <c r="A248" s="25"/>
      <c r="B248" s="25"/>
      <c r="C248" s="25"/>
      <c r="D248" s="25"/>
    </row>
    <row r="249" spans="1:4">
      <c r="A249" s="25"/>
      <c r="B249" s="25"/>
      <c r="C249" s="25"/>
      <c r="D249" s="25"/>
    </row>
    <row r="250" spans="1:4">
      <c r="A250" s="25"/>
      <c r="B250" s="25"/>
      <c r="C250" s="25"/>
      <c r="D250" s="25"/>
    </row>
    <row r="251" spans="1:4">
      <c r="A251" s="25"/>
      <c r="B251" s="25"/>
      <c r="C251" s="25"/>
      <c r="D251" s="25"/>
    </row>
    <row r="252" spans="1:4">
      <c r="A252" s="25"/>
      <c r="B252" s="25"/>
      <c r="C252" s="25"/>
      <c r="D252" s="25"/>
    </row>
    <row r="253" spans="1:4">
      <c r="A253" s="25"/>
      <c r="B253" s="25"/>
      <c r="C253" s="25"/>
      <c r="D253" s="25"/>
    </row>
    <row r="254" spans="1:4">
      <c r="A254" s="25"/>
      <c r="B254" s="25"/>
      <c r="C254" s="25"/>
      <c r="D254" s="25"/>
    </row>
    <row r="255" spans="1:4">
      <c r="A255" s="25"/>
      <c r="B255" s="25"/>
      <c r="C255" s="25"/>
      <c r="D255" s="25"/>
    </row>
    <row r="256" spans="1:4">
      <c r="A256" s="25"/>
      <c r="B256" s="25"/>
      <c r="C256" s="25"/>
      <c r="D256" s="25"/>
    </row>
    <row r="257" spans="1:4">
      <c r="A257" s="25"/>
      <c r="B257" s="25"/>
      <c r="C257" s="25"/>
      <c r="D257" s="25"/>
    </row>
    <row r="258" spans="1:4">
      <c r="A258" s="25"/>
      <c r="B258" s="25"/>
      <c r="C258" s="25"/>
      <c r="D258" s="25"/>
    </row>
    <row r="259" spans="1:4">
      <c r="A259" s="25"/>
      <c r="B259" s="25"/>
      <c r="C259" s="25"/>
      <c r="D259" s="25"/>
    </row>
    <row r="260" spans="1:4">
      <c r="A260" s="25"/>
      <c r="B260" s="25"/>
      <c r="C260" s="25"/>
      <c r="D260" s="25"/>
    </row>
    <row r="261" spans="1:4">
      <c r="A261" s="25"/>
      <c r="B261" s="25"/>
      <c r="C261" s="25"/>
      <c r="D261" s="25"/>
    </row>
    <row r="262" spans="1:4">
      <c r="A262" s="25"/>
      <c r="B262" s="25"/>
      <c r="C262" s="25"/>
      <c r="D262" s="25"/>
    </row>
    <row r="263" spans="1:4">
      <c r="A263" s="25"/>
      <c r="B263" s="25"/>
      <c r="C263" s="25"/>
      <c r="D263" s="25"/>
    </row>
    <row r="264" spans="1:4">
      <c r="A264" s="25"/>
      <c r="B264" s="25"/>
      <c r="C264" s="25"/>
      <c r="D264" s="25"/>
    </row>
    <row r="265" spans="1:4">
      <c r="A265" s="25"/>
      <c r="B265" s="25"/>
      <c r="C265" s="25"/>
      <c r="D265" s="25"/>
    </row>
    <row r="266" spans="1:4">
      <c r="A266" s="25"/>
      <c r="B266" s="25"/>
      <c r="C266" s="25"/>
      <c r="D266" s="25"/>
    </row>
    <row r="267" spans="1:4">
      <c r="A267" s="25"/>
      <c r="B267" s="25"/>
      <c r="C267" s="25"/>
      <c r="D267" s="25"/>
    </row>
    <row r="268" spans="1:4">
      <c r="A268" s="25"/>
      <c r="B268" s="25"/>
      <c r="C268" s="25"/>
      <c r="D268" s="25"/>
    </row>
    <row r="269" spans="1:4">
      <c r="A269" s="25"/>
      <c r="B269" s="25"/>
      <c r="C269" s="25"/>
      <c r="D269" s="25"/>
    </row>
    <row r="270" spans="1:4">
      <c r="A270" s="25"/>
      <c r="B270" s="25"/>
      <c r="C270" s="25"/>
      <c r="D270" s="25"/>
    </row>
    <row r="271" spans="1:4">
      <c r="A271" s="25"/>
      <c r="B271" s="25"/>
      <c r="C271" s="25"/>
      <c r="D271" s="25"/>
    </row>
    <row r="272" spans="1:4">
      <c r="A272" s="25"/>
      <c r="B272" s="25"/>
      <c r="C272" s="25"/>
      <c r="D272" s="25"/>
    </row>
    <row r="273" spans="1:4">
      <c r="A273" s="25"/>
      <c r="B273" s="25"/>
      <c r="C273" s="25"/>
      <c r="D273" s="25"/>
    </row>
    <row r="274" spans="1:4">
      <c r="A274" s="25"/>
      <c r="B274" s="25"/>
      <c r="C274" s="25"/>
      <c r="D274" s="25"/>
    </row>
    <row r="275" spans="1:4">
      <c r="A275" s="25"/>
      <c r="B275" s="25"/>
      <c r="C275" s="25"/>
      <c r="D275" s="25"/>
    </row>
    <row r="276" spans="1:4">
      <c r="A276" s="25"/>
      <c r="B276" s="25"/>
      <c r="C276" s="25"/>
      <c r="D276" s="25"/>
    </row>
    <row r="277" spans="1:4">
      <c r="A277" s="25"/>
      <c r="B277" s="25"/>
      <c r="C277" s="25"/>
      <c r="D277" s="25"/>
    </row>
    <row r="278" spans="1:4">
      <c r="A278" s="25"/>
      <c r="B278" s="25"/>
      <c r="C278" s="25"/>
      <c r="D278" s="25"/>
    </row>
    <row r="279" spans="1:4">
      <c r="A279" s="25"/>
      <c r="B279" s="25"/>
      <c r="C279" s="25"/>
      <c r="D279" s="25"/>
    </row>
    <row r="280" spans="1:4">
      <c r="A280" s="25"/>
      <c r="B280" s="25"/>
      <c r="C280" s="25"/>
      <c r="D280" s="25"/>
    </row>
    <row r="281" spans="1:4">
      <c r="A281" s="25"/>
      <c r="B281" s="25"/>
      <c r="C281" s="25"/>
      <c r="D281" s="25"/>
    </row>
    <row r="282" spans="1:4">
      <c r="A282" s="25"/>
      <c r="B282" s="25"/>
      <c r="C282" s="25"/>
      <c r="D282" s="25"/>
    </row>
    <row r="283" spans="1:4">
      <c r="A283" s="25"/>
      <c r="B283" s="25"/>
      <c r="C283" s="25"/>
      <c r="D283" s="25"/>
    </row>
    <row r="284" spans="1:4">
      <c r="A284" s="25"/>
      <c r="B284" s="25"/>
      <c r="C284" s="25"/>
      <c r="D284" s="25"/>
    </row>
    <row r="285" spans="1:4">
      <c r="A285" s="25"/>
      <c r="B285" s="25"/>
      <c r="C285" s="25"/>
      <c r="D285" s="25"/>
    </row>
    <row r="286" spans="1:4">
      <c r="A286" s="25"/>
      <c r="B286" s="25"/>
      <c r="C286" s="25"/>
      <c r="D286" s="25"/>
    </row>
    <row r="287" spans="1:4">
      <c r="A287" s="25"/>
      <c r="B287" s="25"/>
      <c r="C287" s="25"/>
      <c r="D287" s="25"/>
    </row>
    <row r="288" spans="1:4">
      <c r="A288" s="25"/>
      <c r="B288" s="25"/>
      <c r="C288" s="25"/>
      <c r="D288" s="25"/>
    </row>
    <row r="289" spans="1:4">
      <c r="A289" s="25"/>
      <c r="B289" s="25"/>
      <c r="C289" s="25"/>
      <c r="D289" s="25"/>
    </row>
    <row r="290" spans="1:4">
      <c r="A290" s="25"/>
      <c r="B290" s="25"/>
      <c r="C290" s="25"/>
      <c r="D290" s="25"/>
    </row>
    <row r="291" spans="1:4">
      <c r="A291" s="25"/>
      <c r="B291" s="25"/>
      <c r="C291" s="25"/>
      <c r="D291" s="25"/>
    </row>
    <row r="292" spans="1:4">
      <c r="A292" s="25"/>
      <c r="B292" s="25"/>
      <c r="C292" s="25"/>
      <c r="D292" s="25"/>
    </row>
    <row r="293" spans="1:4">
      <c r="A293" s="25"/>
      <c r="B293" s="25"/>
      <c r="C293" s="25"/>
      <c r="D293" s="25"/>
    </row>
    <row r="294" spans="1:4">
      <c r="A294" s="25"/>
      <c r="B294" s="25"/>
      <c r="C294" s="25"/>
      <c r="D294" s="25"/>
    </row>
    <row r="295" spans="1:4">
      <c r="A295" s="25"/>
      <c r="B295" s="25"/>
      <c r="C295" s="25"/>
      <c r="D295" s="25"/>
    </row>
    <row r="296" spans="1:4">
      <c r="A296" s="25"/>
      <c r="B296" s="25"/>
      <c r="C296" s="25"/>
      <c r="D296" s="25"/>
    </row>
    <row r="297" spans="1:4">
      <c r="A297" s="25"/>
      <c r="B297" s="25"/>
      <c r="C297" s="25"/>
      <c r="D297" s="25"/>
    </row>
    <row r="298" spans="1:4">
      <c r="A298" s="25"/>
      <c r="B298" s="25"/>
      <c r="C298" s="25"/>
      <c r="D298" s="25"/>
    </row>
    <row r="299" spans="1:4">
      <c r="A299" s="25"/>
      <c r="B299" s="25"/>
      <c r="C299" s="25"/>
      <c r="D299" s="25"/>
    </row>
    <row r="300" spans="1:4">
      <c r="A300" s="25"/>
      <c r="B300" s="25"/>
      <c r="C300" s="25"/>
      <c r="D300" s="25"/>
    </row>
    <row r="301" spans="1:4">
      <c r="A301" s="25"/>
      <c r="B301" s="25"/>
      <c r="C301" s="25"/>
      <c r="D301" s="25"/>
    </row>
    <row r="302" spans="1:4">
      <c r="A302" s="25"/>
      <c r="B302" s="25"/>
      <c r="C302" s="25"/>
      <c r="D302" s="25"/>
    </row>
    <row r="303" spans="1:4">
      <c r="A303" s="25"/>
      <c r="B303" s="25"/>
      <c r="C303" s="25"/>
      <c r="D303" s="25"/>
    </row>
    <row r="304" spans="1:4">
      <c r="A304" s="25"/>
      <c r="B304" s="25"/>
      <c r="C304" s="25"/>
      <c r="D304" s="25"/>
    </row>
    <row r="305" spans="1:4">
      <c r="A305" s="25"/>
      <c r="B305" s="25"/>
      <c r="C305" s="25"/>
      <c r="D305" s="25"/>
    </row>
    <row r="306" spans="1:4">
      <c r="A306" s="25"/>
      <c r="B306" s="25"/>
      <c r="C306" s="25"/>
      <c r="D306" s="25"/>
    </row>
    <row r="307" spans="1:4">
      <c r="A307" s="25"/>
      <c r="B307" s="25"/>
      <c r="C307" s="25"/>
      <c r="D307" s="25"/>
    </row>
    <row r="308" spans="1:4">
      <c r="A308" s="25"/>
      <c r="B308" s="25"/>
      <c r="C308" s="25"/>
      <c r="D308" s="25"/>
    </row>
    <row r="309" spans="1:4">
      <c r="A309" s="25"/>
      <c r="B309" s="25"/>
      <c r="C309" s="25"/>
      <c r="D309" s="25"/>
    </row>
    <row r="310" spans="1:4">
      <c r="A310" s="25"/>
      <c r="B310" s="25"/>
      <c r="C310" s="25"/>
      <c r="D310" s="25"/>
    </row>
    <row r="311" spans="1:4">
      <c r="A311" s="25"/>
      <c r="B311" s="25"/>
      <c r="C311" s="25"/>
      <c r="D311" s="25"/>
    </row>
    <row r="312" spans="1:4">
      <c r="A312" s="25"/>
      <c r="B312" s="25"/>
      <c r="C312" s="25"/>
      <c r="D312" s="25"/>
    </row>
    <row r="313" spans="1:4">
      <c r="A313" s="25"/>
      <c r="B313" s="25"/>
      <c r="C313" s="25"/>
      <c r="D313" s="25"/>
    </row>
    <row r="314" spans="1:4">
      <c r="A314" s="25"/>
      <c r="B314" s="25"/>
      <c r="C314" s="25"/>
      <c r="D314" s="25"/>
    </row>
    <row r="315" spans="1:4">
      <c r="A315" s="25"/>
      <c r="B315" s="25"/>
      <c r="C315" s="25"/>
      <c r="D315" s="25"/>
    </row>
    <row r="316" spans="1:4">
      <c r="A316" s="25"/>
      <c r="B316" s="25"/>
      <c r="C316" s="25"/>
      <c r="D316" s="25"/>
    </row>
    <row r="317" spans="1:4">
      <c r="A317" s="25"/>
      <c r="B317" s="25"/>
      <c r="C317" s="25"/>
      <c r="D317" s="25"/>
    </row>
    <row r="318" spans="1:4">
      <c r="A318" s="25"/>
      <c r="B318" s="25"/>
      <c r="C318" s="25"/>
      <c r="D318" s="25"/>
    </row>
    <row r="319" spans="1:4">
      <c r="A319" s="25"/>
      <c r="B319" s="25"/>
      <c r="C319" s="25"/>
      <c r="D319" s="25"/>
    </row>
    <row r="320" spans="1:4">
      <c r="A320" s="25"/>
      <c r="B320" s="25"/>
      <c r="C320" s="25"/>
      <c r="D320" s="25"/>
    </row>
    <row r="321" spans="1:4">
      <c r="A321" s="25"/>
      <c r="B321" s="25"/>
      <c r="C321" s="25"/>
      <c r="D321" s="25"/>
    </row>
    <row r="322" spans="1:4">
      <c r="A322" s="25"/>
      <c r="B322" s="25"/>
      <c r="C322" s="25"/>
      <c r="D322" s="25"/>
    </row>
    <row r="323" spans="1:4">
      <c r="A323" s="25"/>
      <c r="B323" s="25"/>
      <c r="C323" s="25"/>
      <c r="D323" s="25"/>
    </row>
    <row r="324" spans="1:4">
      <c r="A324" s="25"/>
      <c r="B324" s="25"/>
      <c r="C324" s="25"/>
      <c r="D324" s="25"/>
    </row>
    <row r="325" spans="1:4">
      <c r="A325" s="25"/>
      <c r="B325" s="25"/>
      <c r="C325" s="25"/>
      <c r="D325" s="25"/>
    </row>
    <row r="326" spans="1:4">
      <c r="A326" s="25"/>
      <c r="B326" s="25"/>
      <c r="C326" s="25"/>
      <c r="D326" s="25"/>
    </row>
    <row r="327" spans="1:4">
      <c r="A327" s="25"/>
      <c r="B327" s="25"/>
      <c r="C327" s="25"/>
      <c r="D327" s="25"/>
    </row>
    <row r="328" spans="1:4">
      <c r="A328" s="25"/>
      <c r="B328" s="25"/>
      <c r="C328" s="25"/>
      <c r="D328" s="25"/>
    </row>
    <row r="329" spans="1:4">
      <c r="A329" s="25"/>
      <c r="B329" s="25"/>
      <c r="C329" s="25"/>
      <c r="D329" s="25"/>
    </row>
    <row r="330" spans="1:4">
      <c r="A330" s="25"/>
      <c r="B330" s="25"/>
      <c r="C330" s="25"/>
      <c r="D330" s="25"/>
    </row>
    <row r="331" spans="1:4">
      <c r="A331" s="25"/>
      <c r="B331" s="25"/>
      <c r="C331" s="25"/>
      <c r="D331" s="25"/>
    </row>
    <row r="332" spans="1:4">
      <c r="A332" s="25"/>
      <c r="B332" s="25"/>
      <c r="C332" s="25"/>
      <c r="D332" s="25"/>
    </row>
    <row r="333" spans="1:4">
      <c r="A333" s="25"/>
      <c r="B333" s="25"/>
      <c r="C333" s="25"/>
      <c r="D333" s="25"/>
    </row>
    <row r="334" spans="1:4">
      <c r="A334" s="25"/>
      <c r="B334" s="25"/>
      <c r="C334" s="25"/>
      <c r="D334" s="25"/>
    </row>
    <row r="335" spans="1:4">
      <c r="A335" s="25"/>
      <c r="B335" s="25"/>
      <c r="C335" s="25"/>
      <c r="D335" s="25"/>
    </row>
    <row r="336" spans="1:4">
      <c r="A336" s="25"/>
      <c r="B336" s="25"/>
      <c r="C336" s="25"/>
      <c r="D336" s="25"/>
    </row>
    <row r="337" spans="1:4">
      <c r="A337" s="25"/>
      <c r="B337" s="25"/>
      <c r="C337" s="25"/>
      <c r="D337" s="25"/>
    </row>
    <row r="338" spans="1:4">
      <c r="A338" s="25"/>
      <c r="B338" s="25"/>
      <c r="C338" s="25"/>
      <c r="D338" s="25"/>
    </row>
    <row r="339" spans="1:4">
      <c r="A339" s="25"/>
      <c r="B339" s="25"/>
      <c r="C339" s="25"/>
      <c r="D339" s="25"/>
    </row>
    <row r="340" spans="1:4">
      <c r="A340" s="25"/>
      <c r="B340" s="25"/>
      <c r="C340" s="25"/>
      <c r="D340" s="25"/>
    </row>
    <row r="341" spans="1:4">
      <c r="A341" s="25"/>
      <c r="B341" s="25"/>
      <c r="C341" s="25"/>
      <c r="D341" s="25"/>
    </row>
    <row r="342" spans="1:4">
      <c r="A342" s="25"/>
      <c r="B342" s="25"/>
      <c r="C342" s="25"/>
      <c r="D342" s="25"/>
    </row>
    <row r="343" spans="1:4">
      <c r="A343" s="25"/>
      <c r="B343" s="25"/>
      <c r="C343" s="25"/>
      <c r="D343" s="25"/>
    </row>
    <row r="344" spans="1:4">
      <c r="A344" s="25"/>
      <c r="B344" s="25"/>
      <c r="C344" s="25"/>
      <c r="D344" s="25"/>
    </row>
    <row r="345" spans="1:4">
      <c r="A345" s="25"/>
      <c r="B345" s="25"/>
      <c r="C345" s="25"/>
      <c r="D345" s="25"/>
    </row>
    <row r="346" spans="1:4">
      <c r="A346" s="25"/>
      <c r="B346" s="25"/>
      <c r="C346" s="25"/>
      <c r="D346" s="25"/>
    </row>
    <row r="347" spans="1:4">
      <c r="A347" s="25"/>
      <c r="B347" s="25"/>
      <c r="C347" s="25"/>
      <c r="D347" s="25"/>
    </row>
    <row r="348" spans="1:4">
      <c r="A348" s="25"/>
      <c r="B348" s="25"/>
      <c r="C348" s="25"/>
      <c r="D348" s="25"/>
    </row>
    <row r="349" spans="1:4">
      <c r="A349" s="25"/>
      <c r="B349" s="25"/>
      <c r="C349" s="25"/>
      <c r="D349" s="25"/>
    </row>
    <row r="350" spans="1:4">
      <c r="A350" s="25"/>
      <c r="B350" s="25"/>
      <c r="C350" s="25"/>
      <c r="D350" s="25"/>
    </row>
    <row r="351" spans="1:4">
      <c r="A351" s="25"/>
      <c r="B351" s="25"/>
      <c r="C351" s="25"/>
      <c r="D351" s="25"/>
    </row>
    <row r="352" spans="1:4">
      <c r="A352" s="25"/>
      <c r="B352" s="25"/>
      <c r="C352" s="25"/>
      <c r="D352" s="25"/>
    </row>
    <row r="353" spans="1:4">
      <c r="A353" s="25"/>
      <c r="B353" s="25"/>
      <c r="C353" s="25"/>
      <c r="D353" s="25"/>
    </row>
    <row r="354" spans="1:4">
      <c r="A354" s="25"/>
      <c r="B354" s="25"/>
      <c r="C354" s="25"/>
      <c r="D354" s="25"/>
    </row>
    <row r="355" spans="1:4">
      <c r="A355" s="25"/>
      <c r="B355" s="25"/>
      <c r="C355" s="25"/>
      <c r="D355" s="25"/>
    </row>
    <row r="356" spans="1:4">
      <c r="A356" s="25"/>
      <c r="B356" s="25"/>
      <c r="C356" s="25"/>
      <c r="D356" s="25"/>
    </row>
    <row r="357" spans="1:4">
      <c r="A357" s="25"/>
      <c r="B357" s="25"/>
      <c r="C357" s="25"/>
      <c r="D357" s="25"/>
    </row>
    <row r="358" spans="1:4">
      <c r="A358" s="25"/>
      <c r="B358" s="25"/>
      <c r="C358" s="25"/>
      <c r="D358" s="25"/>
    </row>
    <row r="359" spans="1:4">
      <c r="A359" s="25"/>
      <c r="B359" s="25"/>
      <c r="C359" s="25"/>
      <c r="D359" s="25"/>
    </row>
    <row r="360" spans="1:4">
      <c r="A360" s="25"/>
      <c r="B360" s="25"/>
      <c r="C360" s="25"/>
      <c r="D360" s="25"/>
    </row>
    <row r="361" spans="1:4">
      <c r="A361" s="25"/>
      <c r="B361" s="25"/>
      <c r="C361" s="25"/>
      <c r="D361" s="25"/>
    </row>
    <row r="362" spans="1:4">
      <c r="A362" s="25"/>
      <c r="B362" s="25"/>
      <c r="C362" s="25"/>
      <c r="D362" s="25"/>
    </row>
    <row r="363" spans="1:4">
      <c r="A363" s="25"/>
      <c r="B363" s="25"/>
      <c r="C363" s="25"/>
      <c r="D363" s="25"/>
    </row>
    <row r="364" spans="1:4">
      <c r="A364" s="25"/>
      <c r="B364" s="25"/>
      <c r="C364" s="25"/>
      <c r="D364" s="25"/>
    </row>
    <row r="365" spans="1:4">
      <c r="A365" s="25"/>
      <c r="B365" s="25"/>
      <c r="C365" s="25"/>
      <c r="D365" s="25"/>
    </row>
    <row r="366" spans="1:4">
      <c r="A366" s="25"/>
      <c r="B366" s="25"/>
      <c r="C366" s="25"/>
      <c r="D366" s="25"/>
    </row>
    <row r="367" spans="1:4">
      <c r="A367" s="25"/>
      <c r="B367" s="25"/>
      <c r="C367" s="25"/>
      <c r="D367" s="25"/>
    </row>
    <row r="368" spans="1:4">
      <c r="A368" s="25"/>
      <c r="B368" s="25"/>
      <c r="C368" s="25"/>
      <c r="D368" s="25"/>
    </row>
    <row r="369" spans="1:4">
      <c r="A369" s="25"/>
      <c r="B369" s="25"/>
      <c r="C369" s="25"/>
      <c r="D369" s="25"/>
    </row>
    <row r="370" spans="1:4">
      <c r="A370" s="25"/>
      <c r="B370" s="25"/>
      <c r="C370" s="25"/>
      <c r="D370" s="25"/>
    </row>
    <row r="371" spans="1:4">
      <c r="A371" s="25"/>
      <c r="B371" s="25"/>
      <c r="C371" s="25"/>
      <c r="D371" s="25"/>
    </row>
    <row r="372" spans="1:4">
      <c r="A372" s="25"/>
      <c r="B372" s="25"/>
      <c r="C372" s="25"/>
      <c r="D372" s="25"/>
    </row>
    <row r="373" spans="1:4">
      <c r="A373" s="25"/>
      <c r="B373" s="25"/>
      <c r="C373" s="25"/>
      <c r="D373" s="25"/>
    </row>
    <row r="374" spans="1:4">
      <c r="A374" s="25"/>
      <c r="B374" s="25"/>
      <c r="C374" s="25"/>
      <c r="D374" s="25"/>
    </row>
    <row r="375" spans="1:4">
      <c r="A375" s="25"/>
      <c r="B375" s="25"/>
      <c r="C375" s="25"/>
      <c r="D375" s="25"/>
    </row>
    <row r="376" spans="1:4">
      <c r="A376" s="25"/>
      <c r="B376" s="25"/>
      <c r="C376" s="25"/>
      <c r="D376" s="25"/>
    </row>
    <row r="377" spans="1:4">
      <c r="A377" s="25"/>
      <c r="B377" s="25"/>
      <c r="C377" s="25"/>
      <c r="D377" s="25"/>
    </row>
    <row r="378" spans="1:4">
      <c r="A378" s="25"/>
      <c r="B378" s="25"/>
      <c r="C378" s="25"/>
      <c r="D378" s="25"/>
    </row>
    <row r="379" spans="1:4">
      <c r="A379" s="25"/>
      <c r="B379" s="25"/>
      <c r="C379" s="25"/>
      <c r="D379" s="25"/>
    </row>
    <row r="380" spans="1:4">
      <c r="A380" s="25"/>
      <c r="B380" s="25"/>
      <c r="C380" s="25"/>
      <c r="D380" s="25"/>
    </row>
    <row r="381" spans="1:4">
      <c r="A381" s="25"/>
      <c r="B381" s="25"/>
      <c r="C381" s="25"/>
      <c r="D381" s="25"/>
    </row>
    <row r="382" spans="1:4">
      <c r="A382" s="25"/>
      <c r="B382" s="25"/>
      <c r="C382" s="25"/>
      <c r="D382" s="25"/>
    </row>
    <row r="383" spans="1:4">
      <c r="A383" s="25"/>
      <c r="B383" s="25"/>
      <c r="C383" s="25"/>
      <c r="D383" s="25"/>
    </row>
    <row r="384" spans="1:4">
      <c r="A384" s="25"/>
      <c r="B384" s="25"/>
      <c r="C384" s="25"/>
      <c r="D384" s="25"/>
    </row>
    <row r="385" spans="1:4">
      <c r="A385" s="25"/>
      <c r="B385" s="25"/>
      <c r="C385" s="25"/>
      <c r="D385" s="25"/>
    </row>
    <row r="386" spans="1:4">
      <c r="A386" s="25"/>
      <c r="B386" s="25"/>
      <c r="C386" s="25"/>
      <c r="D386" s="25"/>
    </row>
    <row r="387" spans="1:4">
      <c r="A387" s="25"/>
      <c r="B387" s="25"/>
      <c r="C387" s="25"/>
      <c r="D387" s="25"/>
    </row>
    <row r="388" spans="1:4">
      <c r="A388" s="25"/>
      <c r="B388" s="25"/>
      <c r="C388" s="25"/>
      <c r="D388" s="25"/>
    </row>
    <row r="389" spans="1:4">
      <c r="A389" s="25"/>
      <c r="B389" s="25"/>
      <c r="C389" s="25"/>
      <c r="D389" s="25"/>
    </row>
    <row r="390" spans="1:4">
      <c r="A390" s="25"/>
      <c r="B390" s="25"/>
      <c r="C390" s="25"/>
      <c r="D390" s="25"/>
    </row>
    <row r="391" spans="1:4">
      <c r="A391" s="25"/>
      <c r="B391" s="25"/>
      <c r="C391" s="25"/>
      <c r="D391" s="25"/>
    </row>
    <row r="392" spans="1:4">
      <c r="A392" s="25"/>
      <c r="B392" s="25"/>
      <c r="C392" s="25"/>
      <c r="D392" s="25"/>
    </row>
    <row r="393" spans="1:4">
      <c r="A393" s="25"/>
      <c r="B393" s="25"/>
      <c r="C393" s="25"/>
      <c r="D393" s="25"/>
    </row>
    <row r="394" spans="1:4">
      <c r="A394" s="25"/>
      <c r="B394" s="25"/>
      <c r="C394" s="25"/>
      <c r="D394" s="25"/>
    </row>
    <row r="395" spans="1:4">
      <c r="A395" s="25"/>
      <c r="B395" s="25"/>
      <c r="C395" s="25"/>
      <c r="D395" s="25"/>
    </row>
    <row r="396" spans="1:4">
      <c r="A396" s="25"/>
      <c r="B396" s="25"/>
      <c r="C396" s="25"/>
      <c r="D396" s="25"/>
    </row>
    <row r="397" spans="1:4">
      <c r="A397" s="25"/>
      <c r="B397" s="25"/>
      <c r="C397" s="25"/>
      <c r="D397" s="25"/>
    </row>
    <row r="398" spans="1:4">
      <c r="A398" s="25"/>
      <c r="B398" s="25"/>
      <c r="C398" s="25"/>
      <c r="D398" s="25"/>
    </row>
    <row r="399" spans="1:4">
      <c r="A399" s="25"/>
      <c r="B399" s="25"/>
      <c r="C399" s="25"/>
      <c r="D399" s="25"/>
    </row>
    <row r="400" spans="1:4">
      <c r="A400" s="25"/>
      <c r="B400" s="25"/>
      <c r="C400" s="25"/>
      <c r="D400" s="25"/>
    </row>
    <row r="401" spans="1:4">
      <c r="A401" s="25"/>
      <c r="B401" s="25"/>
      <c r="C401" s="25"/>
      <c r="D401" s="25"/>
    </row>
    <row r="402" spans="1:4">
      <c r="A402" s="25"/>
      <c r="B402" s="25"/>
      <c r="C402" s="25"/>
      <c r="D402" s="25"/>
    </row>
    <row r="403" spans="1:4">
      <c r="A403" s="25"/>
      <c r="B403" s="25"/>
      <c r="C403" s="25"/>
      <c r="D403" s="25"/>
    </row>
    <row r="404" spans="1:4">
      <c r="A404" s="25"/>
      <c r="B404" s="25"/>
      <c r="C404" s="25"/>
      <c r="D404" s="25"/>
    </row>
    <row r="405" spans="1:4">
      <c r="A405" s="25"/>
      <c r="B405" s="25"/>
      <c r="C405" s="25"/>
      <c r="D405" s="25"/>
    </row>
    <row r="406" spans="1:4">
      <c r="A406" s="25"/>
      <c r="B406" s="25"/>
      <c r="C406" s="25"/>
      <c r="D406" s="25"/>
    </row>
    <row r="407" spans="1:4">
      <c r="A407" s="25"/>
      <c r="B407" s="25"/>
      <c r="C407" s="25"/>
      <c r="D407" s="25"/>
    </row>
    <row r="408" spans="1:4">
      <c r="A408" s="25"/>
      <c r="B408" s="25"/>
      <c r="C408" s="25"/>
      <c r="D408" s="25"/>
    </row>
    <row r="409" spans="1:4">
      <c r="A409" s="25"/>
      <c r="B409" s="25"/>
      <c r="C409" s="25"/>
      <c r="D409" s="25"/>
    </row>
    <row r="410" spans="1:4">
      <c r="A410" s="25"/>
      <c r="B410" s="25"/>
      <c r="C410" s="25"/>
      <c r="D410" s="25"/>
    </row>
    <row r="411" spans="1:4">
      <c r="A411" s="25"/>
      <c r="B411" s="25"/>
      <c r="C411" s="25"/>
      <c r="D411" s="25"/>
    </row>
    <row r="412" spans="1:4">
      <c r="A412" s="25"/>
      <c r="B412" s="25"/>
      <c r="C412" s="25"/>
      <c r="D412" s="25"/>
    </row>
    <row r="413" spans="1:4">
      <c r="A413" s="25"/>
      <c r="B413" s="25"/>
      <c r="C413" s="25"/>
      <c r="D413" s="25"/>
    </row>
    <row r="414" spans="1:4">
      <c r="A414" s="25"/>
      <c r="B414" s="25"/>
      <c r="C414" s="25"/>
      <c r="D414" s="25"/>
    </row>
    <row r="415" spans="1:4">
      <c r="A415" s="25"/>
      <c r="B415" s="25"/>
      <c r="C415" s="25"/>
      <c r="D415" s="25"/>
    </row>
    <row r="416" spans="1:4">
      <c r="A416" s="25"/>
      <c r="B416" s="25"/>
      <c r="C416" s="25"/>
      <c r="D416" s="25"/>
    </row>
    <row r="417" spans="1:4">
      <c r="A417" s="25"/>
      <c r="B417" s="25"/>
      <c r="C417" s="25"/>
      <c r="D417" s="25"/>
    </row>
    <row r="418" spans="1:4">
      <c r="A418" s="25"/>
      <c r="B418" s="25"/>
      <c r="C418" s="25"/>
      <c r="D418" s="25"/>
    </row>
    <row r="419" spans="1:4">
      <c r="A419" s="25"/>
      <c r="B419" s="25"/>
      <c r="C419" s="25"/>
      <c r="D419" s="25"/>
    </row>
    <row r="420" spans="1:4">
      <c r="A420" s="25"/>
      <c r="B420" s="25"/>
      <c r="C420" s="25"/>
      <c r="D420" s="25"/>
    </row>
    <row r="421" spans="1:4">
      <c r="A421" s="25"/>
      <c r="B421" s="25"/>
      <c r="C421" s="25"/>
      <c r="D421" s="25"/>
    </row>
    <row r="422" spans="1:4">
      <c r="A422" s="25"/>
      <c r="B422" s="25"/>
      <c r="C422" s="25"/>
      <c r="D422" s="25"/>
    </row>
    <row r="423" spans="1:4">
      <c r="A423" s="25"/>
      <c r="B423" s="25"/>
      <c r="C423" s="25"/>
      <c r="D423" s="25"/>
    </row>
    <row r="424" spans="1:4">
      <c r="A424" s="25"/>
      <c r="B424" s="25"/>
      <c r="C424" s="25"/>
      <c r="D424" s="25"/>
    </row>
    <row r="425" spans="1:4">
      <c r="A425" s="25"/>
      <c r="B425" s="25"/>
      <c r="C425" s="25"/>
      <c r="D425" s="25"/>
    </row>
    <row r="426" spans="1:4">
      <c r="A426" s="25"/>
      <c r="B426" s="25"/>
      <c r="C426" s="25"/>
      <c r="D426" s="25"/>
    </row>
    <row r="427" spans="1:4">
      <c r="A427" s="25"/>
      <c r="B427" s="25"/>
      <c r="C427" s="25"/>
      <c r="D427" s="25"/>
    </row>
    <row r="428" spans="1:4">
      <c r="A428" s="25"/>
      <c r="B428" s="25"/>
      <c r="C428" s="25"/>
      <c r="D428" s="25"/>
    </row>
    <row r="429" spans="1:4">
      <c r="A429" s="25"/>
      <c r="B429" s="25"/>
      <c r="C429" s="25"/>
      <c r="D429" s="25"/>
    </row>
    <row r="430" spans="1:4">
      <c r="A430" s="25"/>
      <c r="B430" s="25"/>
      <c r="C430" s="25"/>
      <c r="D430" s="25"/>
    </row>
    <row r="431" spans="1:4">
      <c r="A431" s="25"/>
      <c r="B431" s="25"/>
      <c r="C431" s="25"/>
      <c r="D431" s="25"/>
    </row>
    <row r="432" spans="1:4">
      <c r="A432" s="25"/>
      <c r="B432" s="25"/>
      <c r="C432" s="25"/>
      <c r="D432" s="25"/>
    </row>
    <row r="433" spans="1:4">
      <c r="A433" s="25"/>
      <c r="B433" s="25"/>
      <c r="C433" s="25"/>
      <c r="D433" s="25"/>
    </row>
    <row r="434" spans="1:4">
      <c r="A434" s="25"/>
      <c r="B434" s="25"/>
      <c r="C434" s="25"/>
      <c r="D434" s="25"/>
    </row>
    <row r="435" spans="1:4">
      <c r="A435" s="25"/>
      <c r="B435" s="25"/>
      <c r="C435" s="25"/>
      <c r="D435" s="25"/>
    </row>
    <row r="436" spans="1:4">
      <c r="A436" s="25"/>
      <c r="B436" s="25"/>
      <c r="C436" s="25"/>
      <c r="D436" s="25"/>
    </row>
    <row r="437" spans="1:4">
      <c r="A437" s="25"/>
      <c r="B437" s="25"/>
      <c r="C437" s="25"/>
      <c r="D437" s="25"/>
    </row>
    <row r="438" spans="1:4">
      <c r="A438" s="25"/>
      <c r="B438" s="25"/>
      <c r="C438" s="25"/>
      <c r="D438" s="25"/>
    </row>
    <row r="439" spans="1:4">
      <c r="A439" s="25"/>
      <c r="B439" s="25"/>
      <c r="C439" s="25"/>
      <c r="D439" s="25"/>
    </row>
    <row r="440" spans="1:4">
      <c r="A440" s="25"/>
      <c r="B440" s="25"/>
      <c r="C440" s="25"/>
      <c r="D440" s="25"/>
    </row>
    <row r="441" spans="1:4">
      <c r="A441" s="25"/>
      <c r="B441" s="25"/>
      <c r="C441" s="25"/>
      <c r="D441" s="25"/>
    </row>
    <row r="442" spans="1:4">
      <c r="A442" s="25"/>
      <c r="B442" s="25"/>
      <c r="C442" s="25"/>
      <c r="D442" s="25"/>
    </row>
    <row r="443" spans="1:4">
      <c r="A443" s="25"/>
      <c r="B443" s="25"/>
      <c r="C443" s="25"/>
      <c r="D443" s="25"/>
    </row>
    <row r="444" spans="1:4">
      <c r="A444" s="25"/>
      <c r="B444" s="25"/>
      <c r="C444" s="25"/>
      <c r="D444" s="25"/>
    </row>
    <row r="445" spans="1:4">
      <c r="A445" s="25"/>
      <c r="B445" s="25"/>
      <c r="C445" s="25"/>
      <c r="D445" s="25"/>
    </row>
    <row r="446" spans="1:4">
      <c r="A446" s="25"/>
      <c r="B446" s="25"/>
      <c r="C446" s="25"/>
      <c r="D446" s="25"/>
    </row>
    <row r="447" spans="1:4">
      <c r="A447" s="25"/>
      <c r="B447" s="25"/>
      <c r="C447" s="25"/>
      <c r="D447" s="25"/>
    </row>
    <row r="448" spans="1:4">
      <c r="A448" s="25"/>
      <c r="B448" s="25"/>
      <c r="C448" s="25"/>
      <c r="D448" s="25"/>
    </row>
    <row r="449" spans="1:4">
      <c r="A449" s="25"/>
      <c r="B449" s="25"/>
      <c r="C449" s="25"/>
      <c r="D449" s="25"/>
    </row>
    <row r="450" spans="1:4">
      <c r="A450" s="25"/>
      <c r="B450" s="25"/>
      <c r="C450" s="25"/>
      <c r="D450" s="25"/>
    </row>
    <row r="451" spans="1:4">
      <c r="A451" s="25"/>
      <c r="B451" s="25"/>
      <c r="C451" s="25"/>
      <c r="D451" s="25"/>
    </row>
    <row r="452" spans="1:4">
      <c r="A452" s="25"/>
      <c r="B452" s="25"/>
      <c r="C452" s="25"/>
      <c r="D452" s="25"/>
    </row>
    <row r="453" spans="1:4">
      <c r="A453" s="25"/>
      <c r="B453" s="25"/>
      <c r="C453" s="25"/>
      <c r="D453" s="25"/>
    </row>
    <row r="454" spans="1:4">
      <c r="A454" s="25"/>
      <c r="B454" s="25"/>
      <c r="C454" s="25"/>
      <c r="D454" s="25"/>
    </row>
    <row r="455" spans="1:4">
      <c r="A455" s="25"/>
      <c r="B455" s="25"/>
      <c r="C455" s="25"/>
      <c r="D455" s="25"/>
    </row>
    <row r="456" spans="1:4">
      <c r="A456" s="25"/>
      <c r="B456" s="25"/>
      <c r="C456" s="25"/>
      <c r="D456" s="25"/>
    </row>
    <row r="457" spans="1:4">
      <c r="A457" s="25"/>
      <c r="B457" s="25"/>
      <c r="C457" s="25"/>
      <c r="D457" s="25"/>
    </row>
    <row r="458" spans="1:4">
      <c r="A458" s="25"/>
      <c r="B458" s="25"/>
      <c r="C458" s="25"/>
      <c r="D458" s="25"/>
    </row>
    <row r="459" spans="1:4">
      <c r="A459" s="25"/>
      <c r="B459" s="25"/>
      <c r="C459" s="25"/>
      <c r="D459" s="25"/>
    </row>
    <row r="460" spans="1:4">
      <c r="A460" s="25"/>
      <c r="B460" s="25"/>
      <c r="C460" s="25"/>
      <c r="D460" s="25"/>
    </row>
    <row r="461" spans="1:4">
      <c r="A461" s="25"/>
      <c r="B461" s="25"/>
      <c r="C461" s="25"/>
      <c r="D461" s="25"/>
    </row>
    <row r="462" spans="1:4">
      <c r="A462" s="25"/>
      <c r="B462" s="25"/>
      <c r="C462" s="25"/>
      <c r="D462" s="25"/>
    </row>
    <row r="463" spans="1:4">
      <c r="A463" s="25"/>
      <c r="B463" s="25"/>
      <c r="C463" s="25"/>
      <c r="D463" s="25"/>
    </row>
    <row r="464" spans="1:4">
      <c r="A464" s="25"/>
      <c r="B464" s="25"/>
      <c r="C464" s="25"/>
      <c r="D464" s="25"/>
    </row>
    <row r="465" spans="1:4">
      <c r="A465" s="25"/>
      <c r="B465" s="25"/>
      <c r="C465" s="25"/>
      <c r="D465" s="25"/>
    </row>
    <row r="466" spans="1:4">
      <c r="A466" s="25"/>
      <c r="B466" s="25"/>
      <c r="C466" s="25"/>
      <c r="D466" s="25"/>
    </row>
    <row r="467" spans="1:4">
      <c r="A467" s="25"/>
      <c r="B467" s="25"/>
      <c r="C467" s="25"/>
      <c r="D467" s="25"/>
    </row>
    <row r="468" spans="1:4">
      <c r="A468" s="25"/>
      <c r="B468" s="25"/>
      <c r="C468" s="25"/>
      <c r="D468" s="25"/>
    </row>
    <row r="469" spans="1:4">
      <c r="A469" s="25"/>
      <c r="B469" s="25"/>
      <c r="C469" s="25"/>
      <c r="D469" s="25"/>
    </row>
    <row r="470" spans="1:4">
      <c r="A470" s="25"/>
      <c r="B470" s="25"/>
      <c r="C470" s="25"/>
      <c r="D470" s="25"/>
    </row>
    <row r="471" spans="1:4">
      <c r="A471" s="25"/>
      <c r="B471" s="25"/>
      <c r="C471" s="25"/>
      <c r="D471" s="25"/>
    </row>
    <row r="472" spans="1:4">
      <c r="A472" s="25"/>
      <c r="B472" s="25"/>
      <c r="C472" s="25"/>
      <c r="D472" s="25"/>
    </row>
    <row r="473" spans="1:4">
      <c r="A473" s="25"/>
      <c r="B473" s="25"/>
      <c r="C473" s="25"/>
      <c r="D473" s="25"/>
    </row>
    <row r="474" spans="1:4">
      <c r="A474" s="25"/>
      <c r="B474" s="25"/>
      <c r="C474" s="25"/>
      <c r="D474" s="25"/>
    </row>
    <row r="475" spans="1:4">
      <c r="A475" s="25"/>
      <c r="B475" s="25"/>
      <c r="C475" s="25"/>
      <c r="D475" s="25"/>
    </row>
    <row r="476" spans="1:4">
      <c r="A476" s="25"/>
      <c r="B476" s="25"/>
      <c r="C476" s="25"/>
      <c r="D476" s="25"/>
    </row>
    <row r="477" spans="1:4">
      <c r="A477" s="25"/>
      <c r="B477" s="25"/>
      <c r="C477" s="25"/>
      <c r="D477" s="25"/>
    </row>
    <row r="478" spans="1:4">
      <c r="A478" s="25"/>
      <c r="B478" s="25"/>
      <c r="C478" s="25"/>
      <c r="D478" s="25"/>
    </row>
    <row r="479" spans="1:4">
      <c r="A479" s="25"/>
      <c r="B479" s="25"/>
      <c r="C479" s="25"/>
      <c r="D479" s="25"/>
    </row>
    <row r="480" spans="1:4">
      <c r="A480" s="25"/>
      <c r="B480" s="25"/>
      <c r="C480" s="25"/>
      <c r="D480" s="25"/>
    </row>
    <row r="481" spans="1:4">
      <c r="A481" s="25"/>
      <c r="B481" s="25"/>
      <c r="C481" s="25"/>
      <c r="D481" s="25"/>
    </row>
    <row r="482" spans="1:4">
      <c r="A482" s="25"/>
      <c r="B482" s="25"/>
      <c r="C482" s="25"/>
      <c r="D482" s="25"/>
    </row>
    <row r="483" spans="1:4">
      <c r="A483" s="25"/>
      <c r="B483" s="25"/>
      <c r="C483" s="25"/>
      <c r="D483" s="25"/>
    </row>
    <row r="484" spans="1:4">
      <c r="A484" s="25"/>
      <c r="B484" s="25"/>
      <c r="C484" s="25"/>
      <c r="D484" s="25"/>
    </row>
    <row r="485" spans="1:4">
      <c r="A485" s="25"/>
      <c r="B485" s="25"/>
      <c r="C485" s="25"/>
      <c r="D485" s="25"/>
    </row>
    <row r="486" spans="1:4">
      <c r="A486" s="25"/>
      <c r="B486" s="25"/>
      <c r="C486" s="25"/>
      <c r="D486" s="25"/>
    </row>
    <row r="487" spans="1:4">
      <c r="A487" s="25"/>
      <c r="B487" s="25"/>
      <c r="C487" s="25"/>
      <c r="D487" s="25"/>
    </row>
    <row r="488" spans="1:4">
      <c r="A488" s="25"/>
      <c r="B488" s="25"/>
      <c r="C488" s="25"/>
      <c r="D488" s="25"/>
    </row>
    <row r="489" spans="1:4">
      <c r="A489" s="25"/>
      <c r="B489" s="25"/>
      <c r="C489" s="25"/>
      <c r="D489" s="25"/>
    </row>
    <row r="490" spans="1:4">
      <c r="A490" s="25"/>
      <c r="B490" s="25"/>
      <c r="C490" s="25"/>
      <c r="D490" s="25"/>
    </row>
    <row r="491" spans="1:4">
      <c r="A491" s="25"/>
      <c r="B491" s="25"/>
      <c r="C491" s="25"/>
      <c r="D491" s="25"/>
    </row>
    <row r="492" spans="1:4">
      <c r="A492" s="25"/>
      <c r="B492" s="25"/>
      <c r="C492" s="25"/>
      <c r="D492" s="25"/>
    </row>
    <row r="493" spans="1:4">
      <c r="A493" s="25"/>
      <c r="B493" s="25"/>
      <c r="C493" s="25"/>
      <c r="D493" s="25"/>
    </row>
    <row r="494" spans="1:4">
      <c r="A494" s="25"/>
      <c r="B494" s="25"/>
      <c r="C494" s="25"/>
      <c r="D494" s="25"/>
    </row>
    <row r="495" spans="1:4">
      <c r="A495" s="25"/>
      <c r="B495" s="25"/>
      <c r="C495" s="25"/>
      <c r="D495" s="25"/>
    </row>
    <row r="496" spans="1:4">
      <c r="A496" s="25"/>
      <c r="B496" s="25"/>
      <c r="C496" s="25"/>
      <c r="D496" s="25"/>
    </row>
    <row r="497" spans="1:4">
      <c r="A497" s="25"/>
      <c r="B497" s="25"/>
      <c r="C497" s="25"/>
      <c r="D497" s="25"/>
    </row>
    <row r="498" spans="1:4">
      <c r="A498" s="25"/>
      <c r="B498" s="25"/>
      <c r="C498" s="25"/>
      <c r="D498" s="25"/>
    </row>
    <row r="499" spans="1:4">
      <c r="A499" s="25"/>
      <c r="B499" s="25"/>
      <c r="C499" s="25"/>
      <c r="D499" s="25"/>
    </row>
    <row r="500" spans="1:4">
      <c r="A500" s="25"/>
      <c r="B500" s="25"/>
      <c r="C500" s="25"/>
      <c r="D500" s="25"/>
    </row>
    <row r="501" spans="1:4">
      <c r="A501" s="25"/>
      <c r="B501" s="25"/>
      <c r="C501" s="25"/>
      <c r="D501" s="25"/>
    </row>
    <row r="502" spans="1:4">
      <c r="A502" s="25"/>
      <c r="B502" s="25"/>
      <c r="C502" s="25"/>
      <c r="D502" s="25"/>
    </row>
    <row r="503" spans="1:4">
      <c r="A503" s="25"/>
      <c r="B503" s="25"/>
      <c r="C503" s="25"/>
      <c r="D503" s="25"/>
    </row>
    <row r="504" spans="1:4">
      <c r="A504" s="25"/>
      <c r="B504" s="25"/>
      <c r="C504" s="25"/>
      <c r="D504" s="25"/>
    </row>
    <row r="505" spans="1:4">
      <c r="A505" s="25"/>
      <c r="B505" s="25"/>
      <c r="C505" s="25"/>
      <c r="D505" s="25"/>
    </row>
    <row r="506" spans="1:4">
      <c r="A506" s="25"/>
      <c r="B506" s="25"/>
      <c r="C506" s="25"/>
      <c r="D506" s="25"/>
    </row>
    <row r="507" spans="1:4">
      <c r="A507" s="25"/>
      <c r="B507" s="25"/>
      <c r="C507" s="25"/>
      <c r="D507" s="25"/>
    </row>
    <row r="508" spans="1:4">
      <c r="A508" s="25"/>
      <c r="B508" s="25"/>
      <c r="C508" s="25"/>
      <c r="D508" s="25"/>
    </row>
    <row r="509" spans="1:4">
      <c r="A509" s="25"/>
      <c r="B509" s="25"/>
      <c r="C509" s="25"/>
      <c r="D509" s="25"/>
    </row>
    <row r="510" spans="1:4">
      <c r="A510" s="25"/>
      <c r="B510" s="25"/>
      <c r="C510" s="25"/>
      <c r="D510" s="25"/>
    </row>
    <row r="511" spans="1:4">
      <c r="A511" s="25"/>
      <c r="B511" s="25"/>
      <c r="C511" s="25"/>
      <c r="D511" s="25"/>
    </row>
    <row r="512" spans="1:4">
      <c r="A512" s="25"/>
      <c r="B512" s="25"/>
      <c r="C512" s="25"/>
      <c r="D512" s="25"/>
    </row>
    <row r="513" spans="1:4">
      <c r="A513" s="25"/>
      <c r="B513" s="25"/>
      <c r="C513" s="25"/>
      <c r="D513" s="25"/>
    </row>
    <row r="514" spans="1:4">
      <c r="A514" s="25"/>
      <c r="B514" s="25"/>
      <c r="C514" s="25"/>
      <c r="D514" s="25"/>
    </row>
    <row r="515" spans="1:4">
      <c r="A515" s="25"/>
      <c r="B515" s="25"/>
      <c r="C515" s="25"/>
      <c r="D515" s="25"/>
    </row>
    <row r="516" spans="1:4">
      <c r="A516" s="25"/>
      <c r="B516" s="25"/>
      <c r="C516" s="25"/>
      <c r="D516" s="25"/>
    </row>
    <row r="517" spans="1:4">
      <c r="A517" s="25"/>
      <c r="B517" s="25"/>
      <c r="C517" s="25"/>
      <c r="D517" s="25"/>
    </row>
    <row r="518" spans="1:4">
      <c r="A518" s="25"/>
      <c r="B518" s="25"/>
      <c r="C518" s="25"/>
      <c r="D518" s="25"/>
    </row>
    <row r="519" spans="1:4">
      <c r="A519" s="25"/>
      <c r="B519" s="25"/>
      <c r="C519" s="25"/>
      <c r="D519" s="25"/>
    </row>
    <row r="520" spans="1:4">
      <c r="A520" s="25"/>
      <c r="B520" s="25"/>
      <c r="C520" s="25"/>
      <c r="D520" s="25"/>
    </row>
    <row r="521" spans="1:4">
      <c r="A521" s="25"/>
      <c r="B521" s="25"/>
      <c r="C521" s="25"/>
      <c r="D521" s="25"/>
    </row>
    <row r="522" spans="1:4">
      <c r="A522" s="25"/>
      <c r="B522" s="25"/>
      <c r="C522" s="25"/>
      <c r="D522" s="25"/>
    </row>
    <row r="523" spans="1:4">
      <c r="A523" s="25"/>
      <c r="B523" s="25"/>
      <c r="C523" s="25"/>
      <c r="D523" s="25"/>
    </row>
    <row r="524" spans="1:4">
      <c r="A524" s="25"/>
      <c r="B524" s="25"/>
      <c r="C524" s="25"/>
      <c r="D524" s="25"/>
    </row>
    <row r="525" spans="1:4">
      <c r="A525" s="25"/>
      <c r="B525" s="25"/>
      <c r="C525" s="25"/>
      <c r="D525" s="25"/>
    </row>
    <row r="526" spans="1:4">
      <c r="A526" s="25"/>
      <c r="B526" s="25"/>
      <c r="C526" s="25"/>
      <c r="D526" s="25"/>
    </row>
    <row r="527" spans="1:4">
      <c r="A527" s="25"/>
      <c r="B527" s="25"/>
      <c r="C527" s="25"/>
      <c r="D527" s="25"/>
    </row>
    <row r="528" spans="1:4">
      <c r="A528" s="25"/>
      <c r="B528" s="25"/>
      <c r="C528" s="25"/>
      <c r="D528" s="25"/>
    </row>
    <row r="529" spans="1:4">
      <c r="A529" s="25"/>
      <c r="B529" s="25"/>
      <c r="C529" s="25"/>
      <c r="D529" s="25"/>
    </row>
    <row r="530" spans="1:4">
      <c r="A530" s="25"/>
      <c r="B530" s="25"/>
      <c r="C530" s="25"/>
      <c r="D530" s="25"/>
    </row>
    <row r="531" spans="1:4">
      <c r="A531" s="25"/>
      <c r="B531" s="25"/>
      <c r="C531" s="25"/>
      <c r="D531" s="25"/>
    </row>
    <row r="532" spans="1:4">
      <c r="A532" s="25"/>
      <c r="B532" s="25"/>
      <c r="C532" s="25"/>
      <c r="D532" s="25"/>
    </row>
    <row r="533" spans="1:4">
      <c r="A533" s="25"/>
      <c r="B533" s="25"/>
      <c r="C533" s="25"/>
      <c r="D533" s="25"/>
    </row>
    <row r="534" spans="1:4">
      <c r="A534" s="25"/>
      <c r="B534" s="25"/>
      <c r="C534" s="25"/>
      <c r="D534" s="25"/>
    </row>
    <row r="535" spans="1:4">
      <c r="A535" s="25"/>
      <c r="B535" s="25"/>
      <c r="C535" s="25"/>
      <c r="D535" s="25"/>
    </row>
    <row r="536" spans="1:4">
      <c r="A536" s="25"/>
      <c r="B536" s="25"/>
      <c r="C536" s="25"/>
      <c r="D536" s="25"/>
    </row>
    <row r="537" spans="1:4">
      <c r="A537" s="25"/>
      <c r="B537" s="25"/>
      <c r="C537" s="25"/>
      <c r="D537" s="25"/>
    </row>
    <row r="538" spans="1:4">
      <c r="A538" s="25"/>
      <c r="B538" s="25"/>
      <c r="C538" s="25"/>
      <c r="D538" s="25"/>
    </row>
    <row r="539" spans="1:4">
      <c r="A539" s="25"/>
      <c r="B539" s="25"/>
      <c r="C539" s="25"/>
      <c r="D539" s="25"/>
    </row>
    <row r="540" spans="1:4">
      <c r="A540" s="25"/>
      <c r="B540" s="25"/>
      <c r="C540" s="25"/>
      <c r="D540" s="25"/>
    </row>
    <row r="541" spans="1:4">
      <c r="A541" s="25"/>
      <c r="B541" s="25"/>
      <c r="C541" s="25"/>
      <c r="D541" s="25"/>
    </row>
    <row r="542" spans="1:4">
      <c r="A542" s="25"/>
      <c r="B542" s="25"/>
      <c r="C542" s="25"/>
      <c r="D542" s="25"/>
    </row>
    <row r="543" spans="1:4">
      <c r="A543" s="25"/>
      <c r="B543" s="25"/>
      <c r="C543" s="25"/>
      <c r="D543" s="25"/>
    </row>
    <row r="544" spans="1:4">
      <c r="A544" s="25"/>
      <c r="B544" s="25"/>
      <c r="C544" s="25"/>
      <c r="D544" s="25"/>
    </row>
    <row r="545" spans="1:4">
      <c r="A545" s="25"/>
      <c r="B545" s="25"/>
      <c r="C545" s="25"/>
      <c r="D545" s="25"/>
    </row>
    <row r="546" spans="1:4">
      <c r="A546" s="25"/>
      <c r="B546" s="25"/>
      <c r="C546" s="25"/>
      <c r="D546" s="25"/>
    </row>
    <row r="547" spans="1:4">
      <c r="A547" s="25"/>
      <c r="B547" s="25"/>
      <c r="C547" s="25"/>
      <c r="D547" s="25"/>
    </row>
    <row r="548" spans="1:4">
      <c r="A548" s="25"/>
      <c r="B548" s="25"/>
      <c r="C548" s="25"/>
      <c r="D548" s="25"/>
    </row>
    <row r="549" spans="1:4">
      <c r="A549" s="25"/>
      <c r="B549" s="25"/>
      <c r="C549" s="25"/>
      <c r="D549" s="25"/>
    </row>
    <row r="550" spans="1:4">
      <c r="A550" s="25"/>
      <c r="B550" s="25"/>
      <c r="C550" s="25"/>
      <c r="D550" s="25"/>
    </row>
    <row r="551" spans="1:4">
      <c r="A551" s="25"/>
      <c r="B551" s="25"/>
      <c r="C551" s="25"/>
      <c r="D551" s="25"/>
    </row>
    <row r="552" spans="1:4">
      <c r="A552" s="25"/>
      <c r="B552" s="25"/>
      <c r="C552" s="25"/>
      <c r="D552" s="25"/>
    </row>
    <row r="553" spans="1:4">
      <c r="A553" s="25"/>
      <c r="B553" s="25"/>
      <c r="C553" s="25"/>
      <c r="D553" s="25"/>
    </row>
    <row r="554" spans="1:4">
      <c r="A554" s="25"/>
      <c r="B554" s="25"/>
      <c r="C554" s="25"/>
      <c r="D554" s="25"/>
    </row>
    <row r="555" spans="1:4">
      <c r="A555" s="25"/>
      <c r="B555" s="25"/>
      <c r="C555" s="25"/>
      <c r="D555" s="25"/>
    </row>
    <row r="556" spans="1:4">
      <c r="A556" s="25"/>
      <c r="B556" s="25"/>
      <c r="C556" s="25"/>
      <c r="D556" s="25"/>
    </row>
    <row r="557" spans="1:4">
      <c r="A557" s="25"/>
      <c r="B557" s="25"/>
      <c r="C557" s="25"/>
      <c r="D557" s="25"/>
    </row>
    <row r="558" spans="1:4">
      <c r="A558" s="25"/>
      <c r="B558" s="25"/>
      <c r="C558" s="25"/>
      <c r="D558" s="25"/>
    </row>
    <row r="559" spans="1:4">
      <c r="A559" s="25"/>
      <c r="B559" s="25"/>
      <c r="C559" s="25"/>
      <c r="D559" s="25"/>
    </row>
    <row r="560" spans="1:4">
      <c r="A560" s="25"/>
      <c r="B560" s="25"/>
      <c r="C560" s="25"/>
      <c r="D560" s="25"/>
    </row>
    <row r="561" spans="1:4">
      <c r="A561" s="25"/>
      <c r="B561" s="25"/>
      <c r="C561" s="25"/>
      <c r="D561" s="25"/>
    </row>
    <row r="562" spans="1:4">
      <c r="A562" s="25"/>
      <c r="B562" s="25"/>
      <c r="C562" s="25"/>
      <c r="D562" s="25"/>
    </row>
    <row r="563" spans="1:4">
      <c r="A563" s="25"/>
      <c r="B563" s="25"/>
      <c r="C563" s="25"/>
      <c r="D563" s="25"/>
    </row>
    <row r="564" spans="1:4">
      <c r="A564" s="25"/>
      <c r="B564" s="25"/>
      <c r="C564" s="25"/>
      <c r="D564" s="25"/>
    </row>
    <row r="565" spans="1:4">
      <c r="A565" s="25"/>
      <c r="B565" s="25"/>
      <c r="C565" s="25"/>
      <c r="D565" s="25"/>
    </row>
    <row r="566" spans="1:4">
      <c r="A566" s="25"/>
      <c r="B566" s="25"/>
      <c r="C566" s="25"/>
      <c r="D566" s="25"/>
    </row>
    <row r="567" spans="1:4">
      <c r="A567" s="25"/>
      <c r="B567" s="25"/>
      <c r="C567" s="25"/>
      <c r="D567" s="25"/>
    </row>
    <row r="568" spans="1:4">
      <c r="A568" s="25"/>
      <c r="B568" s="25"/>
      <c r="C568" s="25"/>
      <c r="D568" s="25"/>
    </row>
    <row r="569" spans="1:4">
      <c r="A569" s="25"/>
      <c r="B569" s="25"/>
      <c r="C569" s="25"/>
      <c r="D569" s="25"/>
    </row>
    <row r="570" spans="1:4">
      <c r="A570" s="25"/>
      <c r="B570" s="25"/>
      <c r="C570" s="25"/>
      <c r="D570" s="25"/>
    </row>
    <row r="571" spans="1:4">
      <c r="A571" s="25"/>
      <c r="B571" s="25"/>
      <c r="C571" s="25"/>
      <c r="D571" s="25"/>
    </row>
    <row r="572" spans="1:4">
      <c r="A572" s="25"/>
      <c r="B572" s="25"/>
      <c r="C572" s="25"/>
      <c r="D572" s="25"/>
    </row>
    <row r="573" spans="1:4">
      <c r="A573" s="25"/>
      <c r="B573" s="25"/>
      <c r="C573" s="25"/>
      <c r="D573" s="25"/>
    </row>
    <row r="574" spans="1:4">
      <c r="A574" s="25"/>
      <c r="B574" s="25"/>
      <c r="C574" s="25"/>
      <c r="D574" s="25"/>
    </row>
    <row r="575" spans="1:4">
      <c r="A575" s="25"/>
      <c r="B575" s="25"/>
      <c r="C575" s="25"/>
      <c r="D575" s="25"/>
    </row>
    <row r="576" spans="1:4">
      <c r="A576" s="25"/>
      <c r="B576" s="25"/>
      <c r="C576" s="25"/>
      <c r="D576" s="25"/>
    </row>
    <row r="577" spans="1:4">
      <c r="A577" s="25"/>
      <c r="B577" s="25"/>
      <c r="C577" s="25"/>
      <c r="D577" s="25"/>
    </row>
    <row r="578" spans="1:4">
      <c r="A578" s="25"/>
      <c r="B578" s="25"/>
      <c r="C578" s="25"/>
      <c r="D578" s="25"/>
    </row>
    <row r="579" spans="1:4">
      <c r="A579" s="25"/>
      <c r="B579" s="25"/>
      <c r="C579" s="25"/>
      <c r="D579" s="25"/>
    </row>
    <row r="580" spans="1:4">
      <c r="A580" s="25"/>
      <c r="B580" s="25"/>
      <c r="C580" s="25"/>
      <c r="D580" s="25"/>
    </row>
    <row r="581" spans="1:4">
      <c r="A581" s="25"/>
      <c r="B581" s="25"/>
      <c r="C581" s="25"/>
      <c r="D581" s="25"/>
    </row>
    <row r="582" spans="1:4">
      <c r="A582" s="25"/>
      <c r="B582" s="25"/>
      <c r="C582" s="25"/>
      <c r="D582" s="25"/>
    </row>
    <row r="583" spans="1:4">
      <c r="A583" s="25"/>
      <c r="B583" s="25"/>
      <c r="C583" s="25"/>
      <c r="D583" s="25"/>
    </row>
    <row r="584" spans="1:4">
      <c r="A584" s="25"/>
      <c r="B584" s="25"/>
      <c r="C584" s="25"/>
      <c r="D584" s="25"/>
    </row>
    <row r="585" spans="1:4">
      <c r="A585" s="25"/>
      <c r="B585" s="25"/>
      <c r="C585" s="25"/>
      <c r="D585" s="25"/>
    </row>
    <row r="586" spans="1:4">
      <c r="A586" s="25"/>
      <c r="B586" s="25"/>
      <c r="C586" s="25"/>
      <c r="D586" s="25"/>
    </row>
    <row r="587" spans="1:4">
      <c r="A587" s="25"/>
      <c r="B587" s="25"/>
      <c r="C587" s="25"/>
      <c r="D587" s="25"/>
    </row>
    <row r="588" spans="1:4">
      <c r="A588" s="25"/>
      <c r="B588" s="25"/>
      <c r="C588" s="25"/>
      <c r="D588" s="25"/>
    </row>
    <row r="589" spans="1:4">
      <c r="A589" s="25"/>
      <c r="B589" s="25"/>
      <c r="C589" s="25"/>
      <c r="D589" s="25"/>
    </row>
    <row r="590" spans="1:4">
      <c r="A590" s="25"/>
      <c r="B590" s="25"/>
      <c r="C590" s="25"/>
      <c r="D590" s="25"/>
    </row>
    <row r="591" spans="1:4">
      <c r="A591" s="25"/>
      <c r="B591" s="25"/>
      <c r="C591" s="25"/>
      <c r="D591" s="25"/>
    </row>
    <row r="592" spans="1:4">
      <c r="A592" s="25"/>
      <c r="B592" s="25"/>
      <c r="C592" s="25"/>
      <c r="D592" s="25"/>
    </row>
    <row r="593" spans="1:4">
      <c r="A593" s="25"/>
      <c r="B593" s="25"/>
      <c r="C593" s="25"/>
      <c r="D593" s="25"/>
    </row>
    <row r="594" spans="1:4">
      <c r="A594" s="25"/>
      <c r="B594" s="25"/>
      <c r="C594" s="25"/>
      <c r="D594" s="25"/>
    </row>
    <row r="595" spans="1:4">
      <c r="A595" s="25"/>
      <c r="B595" s="25"/>
      <c r="C595" s="25"/>
      <c r="D595" s="25"/>
    </row>
    <row r="596" spans="1:4">
      <c r="A596" s="25"/>
      <c r="B596" s="25"/>
      <c r="C596" s="25"/>
      <c r="D596" s="25"/>
    </row>
    <row r="597" spans="1:4">
      <c r="A597" s="25"/>
      <c r="B597" s="25"/>
      <c r="C597" s="25"/>
      <c r="D597" s="25"/>
    </row>
    <row r="598" spans="1:4">
      <c r="A598" s="25"/>
      <c r="B598" s="25"/>
      <c r="C598" s="25"/>
      <c r="D598" s="25"/>
    </row>
    <row r="599" spans="1:4">
      <c r="A599" s="25"/>
      <c r="B599" s="25"/>
      <c r="C599" s="25"/>
      <c r="D599" s="25"/>
    </row>
    <row r="600" spans="1:4">
      <c r="A600" s="25"/>
      <c r="B600" s="25"/>
      <c r="C600" s="25"/>
      <c r="D600" s="25"/>
    </row>
    <row r="601" spans="1:4">
      <c r="A601" s="25"/>
      <c r="B601" s="25"/>
      <c r="C601" s="25"/>
      <c r="D601" s="25"/>
    </row>
    <row r="602" spans="1:4">
      <c r="A602" s="25"/>
      <c r="B602" s="25"/>
      <c r="C602" s="25"/>
      <c r="D602" s="25"/>
    </row>
    <row r="603" spans="1:4">
      <c r="A603" s="25"/>
      <c r="B603" s="25"/>
      <c r="C603" s="25"/>
      <c r="D603" s="25"/>
    </row>
    <row r="604" spans="1:4">
      <c r="A604" s="25"/>
      <c r="B604" s="25"/>
      <c r="C604" s="25"/>
      <c r="D604" s="25"/>
    </row>
    <row r="605" spans="1:4">
      <c r="A605" s="25"/>
      <c r="B605" s="25"/>
      <c r="C605" s="25"/>
      <c r="D605" s="25"/>
    </row>
    <row r="606" spans="1:4">
      <c r="A606" s="25"/>
      <c r="B606" s="25"/>
      <c r="C606" s="25"/>
      <c r="D606" s="25"/>
    </row>
    <row r="607" spans="1:4">
      <c r="A607" s="25"/>
      <c r="B607" s="25"/>
      <c r="C607" s="25"/>
      <c r="D607" s="25"/>
    </row>
    <row r="608" spans="1:4">
      <c r="A608" s="25"/>
      <c r="B608" s="25"/>
      <c r="C608" s="25"/>
      <c r="D608" s="25"/>
    </row>
    <row r="609" spans="1:4">
      <c r="A609" s="25"/>
      <c r="B609" s="25"/>
      <c r="C609" s="25"/>
      <c r="D609" s="25"/>
    </row>
    <row r="610" spans="1:4">
      <c r="A610" s="25"/>
      <c r="B610" s="25"/>
      <c r="C610" s="25"/>
      <c r="D610" s="25"/>
    </row>
    <row r="611" spans="1:4">
      <c r="A611" s="25"/>
      <c r="B611" s="25"/>
      <c r="C611" s="25"/>
      <c r="D611" s="25"/>
    </row>
    <row r="612" spans="1:4">
      <c r="A612" s="25"/>
      <c r="B612" s="25"/>
      <c r="C612" s="25"/>
      <c r="D612" s="25"/>
    </row>
    <row r="613" spans="1:4">
      <c r="A613" s="25"/>
      <c r="B613" s="25"/>
      <c r="C613" s="25"/>
      <c r="D613" s="25"/>
    </row>
    <row r="614" spans="1:4">
      <c r="A614" s="25"/>
      <c r="B614" s="25"/>
      <c r="C614" s="25"/>
      <c r="D614" s="25"/>
    </row>
    <row r="615" spans="1:4">
      <c r="A615" s="25"/>
      <c r="B615" s="25"/>
      <c r="C615" s="25"/>
      <c r="D615" s="25"/>
    </row>
    <row r="616" spans="1:4">
      <c r="A616" s="25"/>
      <c r="B616" s="25"/>
      <c r="C616" s="25"/>
      <c r="D616" s="25"/>
    </row>
    <row r="617" spans="1:4">
      <c r="A617" s="25"/>
      <c r="B617" s="25"/>
      <c r="C617" s="25"/>
      <c r="D617" s="25"/>
    </row>
    <row r="618" spans="1:4">
      <c r="A618" s="25"/>
      <c r="B618" s="25"/>
      <c r="C618" s="25"/>
      <c r="D618" s="25"/>
    </row>
    <row r="619" spans="1:4">
      <c r="A619" s="25"/>
      <c r="B619" s="25"/>
      <c r="C619" s="25"/>
      <c r="D619" s="25"/>
    </row>
    <row r="620" spans="1:4">
      <c r="A620" s="25"/>
      <c r="B620" s="25"/>
      <c r="C620" s="25"/>
      <c r="D620" s="25"/>
    </row>
    <row r="621" spans="1:4">
      <c r="A621" s="25"/>
      <c r="B621" s="25"/>
      <c r="C621" s="25"/>
      <c r="D621" s="25"/>
    </row>
    <row r="622" spans="1:4">
      <c r="A622" s="25"/>
      <c r="B622" s="25"/>
      <c r="C622" s="25"/>
      <c r="D622" s="25"/>
    </row>
    <row r="623" spans="1:4">
      <c r="A623" s="25"/>
      <c r="B623" s="25"/>
      <c r="C623" s="25"/>
      <c r="D623" s="25"/>
    </row>
    <row r="624" spans="1:4">
      <c r="A624" s="25"/>
      <c r="B624" s="25"/>
      <c r="C624" s="25"/>
      <c r="D624" s="25"/>
    </row>
    <row r="625" spans="1:4">
      <c r="A625" s="25"/>
      <c r="B625" s="25"/>
      <c r="C625" s="25"/>
      <c r="D625" s="25"/>
    </row>
    <row r="626" spans="1:4">
      <c r="A626" s="25"/>
      <c r="B626" s="25"/>
      <c r="C626" s="25"/>
      <c r="D626" s="25"/>
    </row>
    <row r="627" spans="1:4">
      <c r="A627" s="25"/>
      <c r="B627" s="25"/>
      <c r="C627" s="25"/>
      <c r="D627" s="25"/>
    </row>
    <row r="628" spans="1:4">
      <c r="A628" s="25"/>
      <c r="B628" s="25"/>
      <c r="C628" s="25"/>
      <c r="D628" s="25"/>
    </row>
    <row r="629" spans="1:4">
      <c r="A629" s="25"/>
      <c r="B629" s="25"/>
      <c r="C629" s="25"/>
      <c r="D629" s="25"/>
    </row>
    <row r="630" spans="1:4">
      <c r="A630" s="25"/>
      <c r="B630" s="25"/>
      <c r="C630" s="25"/>
      <c r="D630" s="25"/>
    </row>
    <row r="631" spans="1:4">
      <c r="A631" s="25"/>
      <c r="B631" s="25"/>
      <c r="C631" s="25"/>
      <c r="D631" s="25"/>
    </row>
    <row r="632" spans="1:4">
      <c r="A632" s="25"/>
      <c r="B632" s="25"/>
      <c r="C632" s="25"/>
      <c r="D632" s="25"/>
    </row>
    <row r="633" spans="1:4">
      <c r="A633" s="25"/>
      <c r="B633" s="25"/>
      <c r="C633" s="25"/>
      <c r="D633" s="25"/>
    </row>
    <row r="634" spans="1:4">
      <c r="A634" s="25"/>
      <c r="B634" s="25"/>
      <c r="C634" s="25"/>
      <c r="D634" s="25"/>
    </row>
    <row r="635" spans="1:4">
      <c r="A635" s="25"/>
      <c r="B635" s="25"/>
      <c r="C635" s="25"/>
      <c r="D635" s="25"/>
    </row>
    <row r="636" spans="1:4">
      <c r="A636" s="25"/>
      <c r="B636" s="25"/>
      <c r="C636" s="25"/>
      <c r="D636" s="25"/>
    </row>
    <row r="637" spans="1:4">
      <c r="A637" s="25"/>
      <c r="B637" s="25"/>
      <c r="C637" s="25"/>
      <c r="D637" s="25"/>
    </row>
    <row r="638" spans="1:4">
      <c r="A638" s="25"/>
      <c r="B638" s="25"/>
      <c r="C638" s="25"/>
      <c r="D638" s="25"/>
    </row>
    <row r="639" spans="1:4">
      <c r="A639" s="25"/>
      <c r="B639" s="25"/>
      <c r="C639" s="25"/>
      <c r="D639" s="25"/>
    </row>
    <row r="640" spans="1:4">
      <c r="A640" s="25"/>
      <c r="B640" s="25"/>
      <c r="C640" s="25"/>
      <c r="D640" s="25"/>
    </row>
    <row r="641" spans="1:4">
      <c r="A641" s="25"/>
      <c r="B641" s="25"/>
      <c r="C641" s="25"/>
      <c r="D641" s="25"/>
    </row>
    <row r="642" spans="1:4">
      <c r="A642" s="25"/>
      <c r="B642" s="25"/>
      <c r="C642" s="25"/>
      <c r="D642" s="25"/>
    </row>
    <row r="643" spans="1:4">
      <c r="A643" s="25"/>
      <c r="B643" s="25"/>
      <c r="C643" s="25"/>
      <c r="D643" s="25"/>
    </row>
    <row r="644" spans="1:4">
      <c r="A644" s="25"/>
      <c r="B644" s="25"/>
      <c r="C644" s="25"/>
      <c r="D644" s="25"/>
    </row>
    <row r="645" spans="1:4">
      <c r="A645" s="25"/>
      <c r="B645" s="25"/>
      <c r="C645" s="25"/>
      <c r="D645" s="25"/>
    </row>
    <row r="646" spans="1:4">
      <c r="A646" s="25"/>
      <c r="B646" s="25"/>
      <c r="C646" s="25"/>
      <c r="D646" s="25"/>
    </row>
    <row r="647" spans="1:4">
      <c r="A647" s="25"/>
      <c r="B647" s="25"/>
      <c r="C647" s="25"/>
      <c r="D647" s="25"/>
    </row>
    <row r="648" spans="1:4">
      <c r="A648" s="25"/>
      <c r="B648" s="25"/>
      <c r="C648" s="25"/>
      <c r="D648" s="25"/>
    </row>
    <row r="649" spans="1:4">
      <c r="A649" s="25"/>
      <c r="B649" s="25"/>
      <c r="C649" s="25"/>
      <c r="D649" s="25"/>
    </row>
    <row r="650" spans="1:4">
      <c r="A650" s="25"/>
      <c r="B650" s="25"/>
      <c r="C650" s="25"/>
      <c r="D650" s="25"/>
    </row>
    <row r="651" spans="1:4">
      <c r="A651" s="25"/>
      <c r="B651" s="25"/>
      <c r="C651" s="25"/>
      <c r="D651" s="25"/>
    </row>
    <row r="652" spans="1:4">
      <c r="A652" s="25"/>
      <c r="B652" s="25"/>
      <c r="C652" s="25"/>
      <c r="D652" s="25"/>
    </row>
    <row r="653" spans="1:4">
      <c r="A653" s="25"/>
      <c r="B653" s="25"/>
      <c r="C653" s="25"/>
      <c r="D653" s="25"/>
    </row>
    <row r="654" spans="1:4">
      <c r="A654" s="25"/>
      <c r="B654" s="25"/>
      <c r="C654" s="25"/>
      <c r="D654" s="25"/>
    </row>
    <row r="655" spans="1:4">
      <c r="A655" s="25"/>
      <c r="B655" s="25"/>
      <c r="C655" s="25"/>
      <c r="D655" s="25"/>
    </row>
    <row r="656" spans="1:4">
      <c r="A656" s="25"/>
      <c r="B656" s="25"/>
      <c r="C656" s="25"/>
      <c r="D656" s="25"/>
    </row>
    <row r="657" spans="1:4">
      <c r="A657" s="25"/>
      <c r="B657" s="25"/>
      <c r="C657" s="25"/>
      <c r="D657" s="25"/>
    </row>
    <row r="658" spans="1:4">
      <c r="A658" s="25"/>
      <c r="B658" s="25"/>
      <c r="C658" s="25"/>
      <c r="D658" s="25"/>
    </row>
    <row r="659" spans="1:4">
      <c r="A659" s="25"/>
      <c r="B659" s="25"/>
      <c r="C659" s="25"/>
      <c r="D659" s="25"/>
    </row>
    <row r="660" spans="1:4">
      <c r="A660" s="25"/>
      <c r="B660" s="25"/>
      <c r="C660" s="25"/>
      <c r="D660" s="25"/>
    </row>
    <row r="661" spans="1:4">
      <c r="A661" s="25"/>
      <c r="B661" s="25"/>
      <c r="C661" s="25"/>
      <c r="D661" s="25"/>
    </row>
    <row r="662" spans="1:4">
      <c r="A662" s="25"/>
      <c r="B662" s="25"/>
      <c r="C662" s="25"/>
      <c r="D662" s="25"/>
    </row>
    <row r="663" spans="1:4">
      <c r="A663" s="25"/>
      <c r="B663" s="25"/>
      <c r="C663" s="25"/>
      <c r="D663" s="25"/>
    </row>
    <row r="664" spans="1:4">
      <c r="A664" s="25"/>
      <c r="B664" s="25"/>
      <c r="C664" s="25"/>
      <c r="D664" s="25"/>
    </row>
    <row r="665" spans="1:4">
      <c r="A665" s="25"/>
      <c r="B665" s="25"/>
      <c r="C665" s="25"/>
      <c r="D665" s="25"/>
    </row>
    <row r="666" spans="1:4">
      <c r="A666" s="25"/>
      <c r="B666" s="25"/>
      <c r="C666" s="25"/>
      <c r="D666" s="25"/>
    </row>
    <row r="667" spans="1:4">
      <c r="A667" s="25"/>
      <c r="B667" s="25"/>
      <c r="C667" s="25"/>
      <c r="D667" s="25"/>
    </row>
    <row r="668" spans="1:4">
      <c r="A668" s="25"/>
      <c r="B668" s="25"/>
      <c r="C668" s="25"/>
      <c r="D668" s="25"/>
    </row>
    <row r="669" spans="1:4">
      <c r="A669" s="25"/>
      <c r="B669" s="25"/>
      <c r="C669" s="25"/>
      <c r="D669" s="25"/>
    </row>
    <row r="670" spans="1:4">
      <c r="A670" s="25"/>
      <c r="B670" s="25"/>
      <c r="C670" s="25"/>
      <c r="D670" s="25"/>
    </row>
    <row r="671" spans="1:4">
      <c r="A671" s="25"/>
      <c r="B671" s="25"/>
      <c r="C671" s="25"/>
      <c r="D671" s="25"/>
    </row>
    <row r="672" spans="1:4">
      <c r="A672" s="25"/>
      <c r="B672" s="25"/>
      <c r="C672" s="25"/>
      <c r="D672" s="25"/>
    </row>
    <row r="673" spans="1:4">
      <c r="A673" s="25"/>
      <c r="B673" s="25"/>
      <c r="C673" s="25"/>
      <c r="D673" s="25"/>
    </row>
    <row r="674" spans="1:4">
      <c r="A674" s="25"/>
      <c r="B674" s="25"/>
      <c r="C674" s="25"/>
      <c r="D674" s="25"/>
    </row>
    <row r="675" spans="1:4">
      <c r="A675" s="25"/>
      <c r="B675" s="25"/>
      <c r="C675" s="25"/>
      <c r="D675" s="25"/>
    </row>
    <row r="676" spans="1:4">
      <c r="A676" s="25"/>
      <c r="B676" s="25"/>
      <c r="C676" s="25"/>
      <c r="D676" s="25"/>
    </row>
    <row r="677" spans="1:4">
      <c r="A677" s="25"/>
      <c r="B677" s="25"/>
      <c r="C677" s="25"/>
      <c r="D677" s="25"/>
    </row>
    <row r="678" spans="1:4">
      <c r="A678" s="25"/>
      <c r="B678" s="25"/>
      <c r="C678" s="25"/>
      <c r="D678" s="25"/>
    </row>
    <row r="679" spans="1:4">
      <c r="A679" s="25"/>
      <c r="B679" s="25"/>
      <c r="C679" s="25"/>
      <c r="D679" s="25"/>
    </row>
    <row r="680" spans="1:4">
      <c r="A680" s="25"/>
      <c r="B680" s="25"/>
      <c r="C680" s="25"/>
      <c r="D680" s="25"/>
    </row>
    <row r="681" spans="1:4">
      <c r="A681" s="25"/>
      <c r="B681" s="25"/>
      <c r="C681" s="25"/>
      <c r="D681" s="25"/>
    </row>
    <row r="682" spans="1:4">
      <c r="A682" s="25"/>
      <c r="B682" s="25"/>
      <c r="C682" s="25"/>
      <c r="D682" s="25"/>
    </row>
    <row r="683" spans="1:4">
      <c r="A683" s="25"/>
      <c r="B683" s="25"/>
      <c r="C683" s="25"/>
      <c r="D683" s="25"/>
    </row>
    <row r="684" spans="1:4">
      <c r="A684" s="25"/>
      <c r="B684" s="25"/>
      <c r="C684" s="25"/>
      <c r="D684" s="25"/>
    </row>
    <row r="685" spans="1:4">
      <c r="A685" s="25"/>
      <c r="B685" s="25"/>
      <c r="C685" s="25"/>
      <c r="D685" s="25"/>
    </row>
    <row r="686" spans="1:4">
      <c r="A686" s="25"/>
      <c r="B686" s="25"/>
      <c r="C686" s="25"/>
      <c r="D686" s="25"/>
    </row>
    <row r="687" spans="1:4">
      <c r="A687" s="25"/>
      <c r="B687" s="25"/>
      <c r="C687" s="25"/>
      <c r="D687" s="25"/>
    </row>
    <row r="688" spans="1:4">
      <c r="A688" s="25"/>
      <c r="B688" s="25"/>
      <c r="C688" s="25"/>
      <c r="D688" s="25"/>
    </row>
    <row r="689" spans="1:4">
      <c r="A689" s="25"/>
      <c r="B689" s="25"/>
      <c r="C689" s="25"/>
      <c r="D689" s="25"/>
    </row>
    <row r="690" spans="1:4">
      <c r="A690" s="25"/>
      <c r="B690" s="25"/>
      <c r="C690" s="25"/>
      <c r="D690" s="25"/>
    </row>
    <row r="691" spans="1:4">
      <c r="A691" s="25"/>
      <c r="B691" s="25"/>
      <c r="C691" s="25"/>
      <c r="D691" s="25"/>
    </row>
    <row r="692" spans="1:4">
      <c r="A692" s="25"/>
      <c r="B692" s="25"/>
      <c r="C692" s="25"/>
      <c r="D692" s="25"/>
    </row>
    <row r="693" spans="1:4">
      <c r="A693" s="25"/>
      <c r="B693" s="25"/>
      <c r="C693" s="25"/>
      <c r="D693" s="25"/>
    </row>
    <row r="694" spans="1:4">
      <c r="A694" s="25"/>
      <c r="B694" s="25"/>
      <c r="C694" s="25"/>
      <c r="D694" s="25"/>
    </row>
    <row r="695" spans="1:4">
      <c r="A695" s="25"/>
      <c r="B695" s="25"/>
      <c r="C695" s="25"/>
      <c r="D695" s="25"/>
    </row>
    <row r="696" spans="1:4">
      <c r="A696" s="25"/>
      <c r="B696" s="25"/>
      <c r="C696" s="25"/>
      <c r="D696" s="25"/>
    </row>
    <row r="697" spans="1:4">
      <c r="A697" s="25"/>
      <c r="B697" s="25"/>
      <c r="C697" s="25"/>
      <c r="D697" s="25"/>
    </row>
    <row r="698" spans="1:4">
      <c r="A698" s="25"/>
      <c r="B698" s="25"/>
      <c r="C698" s="25"/>
      <c r="D698" s="25"/>
    </row>
    <row r="699" spans="1:4">
      <c r="A699" s="25"/>
      <c r="B699" s="25"/>
      <c r="C699" s="25"/>
      <c r="D699" s="25"/>
    </row>
    <row r="700" spans="1:4">
      <c r="A700" s="25"/>
      <c r="B700" s="25"/>
      <c r="C700" s="25"/>
      <c r="D700" s="25"/>
    </row>
    <row r="701" spans="1:4">
      <c r="A701" s="25"/>
      <c r="B701" s="25"/>
      <c r="C701" s="25"/>
      <c r="D701" s="25"/>
    </row>
    <row r="702" spans="1:4">
      <c r="A702" s="25"/>
      <c r="B702" s="25"/>
      <c r="C702" s="25"/>
      <c r="D702" s="25"/>
    </row>
    <row r="703" spans="1:4">
      <c r="A703" s="25"/>
      <c r="B703" s="25"/>
      <c r="C703" s="25"/>
      <c r="D703" s="25"/>
    </row>
    <row r="704" spans="1:4">
      <c r="A704" s="25"/>
      <c r="B704" s="25"/>
      <c r="C704" s="25"/>
      <c r="D704" s="25"/>
    </row>
    <row r="705" spans="1:4">
      <c r="A705" s="25"/>
      <c r="B705" s="25"/>
      <c r="C705" s="25"/>
      <c r="D705" s="25"/>
    </row>
    <row r="706" spans="1:4">
      <c r="A706" s="25"/>
      <c r="B706" s="25"/>
      <c r="C706" s="25"/>
      <c r="D706" s="25"/>
    </row>
    <row r="707" spans="1:4">
      <c r="A707" s="25"/>
      <c r="B707" s="25"/>
      <c r="C707" s="25"/>
      <c r="D707" s="25"/>
    </row>
    <row r="708" spans="1:4">
      <c r="A708" s="25"/>
      <c r="B708" s="25"/>
      <c r="C708" s="25"/>
      <c r="D708" s="25"/>
    </row>
    <row r="709" spans="1:4">
      <c r="A709" s="25"/>
      <c r="B709" s="25"/>
      <c r="C709" s="25"/>
      <c r="D709" s="25"/>
    </row>
    <row r="710" spans="1:4">
      <c r="A710" s="25"/>
      <c r="B710" s="25"/>
      <c r="C710" s="25"/>
      <c r="D710" s="25"/>
    </row>
    <row r="711" spans="1:4">
      <c r="A711" s="25"/>
      <c r="B711" s="25"/>
      <c r="C711" s="25"/>
      <c r="D711" s="25"/>
    </row>
    <row r="712" spans="1:4">
      <c r="A712" s="25"/>
      <c r="B712" s="25"/>
      <c r="C712" s="25"/>
      <c r="D712" s="25"/>
    </row>
    <row r="713" spans="1:4">
      <c r="A713" s="25"/>
      <c r="B713" s="25"/>
      <c r="C713" s="25"/>
      <c r="D713" s="25"/>
    </row>
    <row r="714" spans="1:4">
      <c r="A714" s="25"/>
      <c r="B714" s="25"/>
      <c r="C714" s="25"/>
      <c r="D714" s="25"/>
    </row>
    <row r="715" spans="1:4">
      <c r="A715" s="25"/>
      <c r="B715" s="25"/>
      <c r="C715" s="25"/>
      <c r="D715" s="25"/>
    </row>
    <row r="716" spans="1:4">
      <c r="A716" s="25"/>
      <c r="B716" s="25"/>
      <c r="C716" s="25"/>
      <c r="D716" s="25"/>
    </row>
    <row r="717" spans="1:4">
      <c r="A717" s="25"/>
      <c r="B717" s="25"/>
      <c r="C717" s="25"/>
      <c r="D717" s="25"/>
    </row>
    <row r="718" spans="1:4">
      <c r="A718" s="25"/>
      <c r="B718" s="25"/>
      <c r="C718" s="25"/>
      <c r="D718" s="25"/>
    </row>
    <row r="719" spans="1:4">
      <c r="A719" s="25"/>
      <c r="B719" s="25"/>
      <c r="C719" s="25"/>
      <c r="D719" s="25"/>
    </row>
    <row r="720" spans="1:4">
      <c r="A720" s="25"/>
      <c r="B720" s="25"/>
      <c r="C720" s="25"/>
      <c r="D720" s="25"/>
    </row>
    <row r="721" spans="1:4">
      <c r="A721" s="25"/>
      <c r="B721" s="25"/>
      <c r="C721" s="25"/>
      <c r="D721" s="25"/>
    </row>
    <row r="722" spans="1:4">
      <c r="A722" s="25"/>
      <c r="B722" s="25"/>
      <c r="C722" s="25"/>
      <c r="D722" s="25"/>
    </row>
    <row r="723" spans="1:4">
      <c r="A723" s="25"/>
      <c r="B723" s="25"/>
      <c r="C723" s="25"/>
      <c r="D723" s="25"/>
    </row>
    <row r="724" spans="1:4">
      <c r="A724" s="25"/>
      <c r="B724" s="25"/>
      <c r="C724" s="25"/>
      <c r="D724" s="25"/>
    </row>
    <row r="725" spans="1:4">
      <c r="A725" s="25"/>
      <c r="B725" s="25"/>
      <c r="C725" s="25"/>
      <c r="D725" s="25"/>
    </row>
    <row r="726" spans="1:4">
      <c r="A726" s="25"/>
      <c r="B726" s="25"/>
      <c r="C726" s="25"/>
      <c r="D726" s="25"/>
    </row>
    <row r="727" spans="1:4">
      <c r="A727" s="25"/>
      <c r="B727" s="25"/>
      <c r="C727" s="25"/>
      <c r="D727" s="25"/>
    </row>
    <row r="728" spans="1:4">
      <c r="A728" s="25"/>
      <c r="B728" s="25"/>
      <c r="C728" s="25"/>
      <c r="D728" s="25"/>
    </row>
    <row r="729" spans="1:4">
      <c r="A729" s="25"/>
      <c r="B729" s="25"/>
      <c r="C729" s="25"/>
      <c r="D729" s="25"/>
    </row>
    <row r="730" spans="1:4">
      <c r="A730" s="25"/>
      <c r="B730" s="25"/>
      <c r="C730" s="25"/>
      <c r="D730" s="25"/>
    </row>
    <row r="731" spans="1:4">
      <c r="A731" s="25"/>
      <c r="B731" s="25"/>
      <c r="C731" s="25"/>
      <c r="D731" s="25"/>
    </row>
    <row r="732" spans="1:4">
      <c r="A732" s="25"/>
      <c r="B732" s="25"/>
      <c r="C732" s="25"/>
      <c r="D732" s="25"/>
    </row>
    <row r="733" spans="1:4">
      <c r="A733" s="25"/>
      <c r="B733" s="25"/>
      <c r="C733" s="25"/>
      <c r="D733" s="25"/>
    </row>
    <row r="734" spans="1:4">
      <c r="A734" s="25"/>
      <c r="B734" s="25"/>
      <c r="C734" s="25"/>
      <c r="D734" s="25"/>
    </row>
    <row r="735" spans="1:4">
      <c r="A735" s="25"/>
      <c r="B735" s="25"/>
      <c r="C735" s="25"/>
      <c r="D735" s="25"/>
    </row>
    <row r="736" spans="1:4">
      <c r="A736" s="25"/>
      <c r="B736" s="25"/>
      <c r="C736" s="25"/>
      <c r="D736" s="25"/>
    </row>
    <row r="737" spans="1:4">
      <c r="A737" s="25"/>
      <c r="B737" s="25"/>
      <c r="C737" s="25"/>
      <c r="D737" s="25"/>
    </row>
    <row r="738" spans="1:4">
      <c r="A738" s="25"/>
      <c r="B738" s="25"/>
      <c r="C738" s="25"/>
      <c r="D738" s="25"/>
    </row>
    <row r="739" spans="1:4">
      <c r="A739" s="25"/>
      <c r="B739" s="25"/>
      <c r="C739" s="25"/>
      <c r="D739" s="25"/>
    </row>
    <row r="740" spans="1:4">
      <c r="A740" s="25"/>
      <c r="B740" s="25"/>
      <c r="C740" s="25"/>
      <c r="D740" s="25"/>
    </row>
    <row r="741" spans="1:4">
      <c r="A741" s="25"/>
      <c r="B741" s="25"/>
      <c r="C741" s="25"/>
      <c r="D741" s="25"/>
    </row>
    <row r="742" spans="1:4">
      <c r="A742" s="25"/>
      <c r="B742" s="25"/>
      <c r="C742" s="25"/>
      <c r="D742" s="25"/>
    </row>
    <row r="743" spans="1:4">
      <c r="A743" s="25"/>
      <c r="B743" s="25"/>
      <c r="C743" s="25"/>
      <c r="D743" s="25"/>
    </row>
    <row r="744" spans="1:4">
      <c r="A744" s="25"/>
      <c r="B744" s="25"/>
      <c r="C744" s="25"/>
      <c r="D744" s="25"/>
    </row>
    <row r="745" spans="1:4">
      <c r="A745" s="25"/>
      <c r="B745" s="25"/>
      <c r="C745" s="25"/>
      <c r="D745" s="25"/>
    </row>
    <row r="746" spans="1:4">
      <c r="A746" s="25"/>
      <c r="B746" s="25"/>
      <c r="C746" s="25"/>
      <c r="D746" s="25"/>
    </row>
    <row r="747" spans="1:4">
      <c r="A747" s="25"/>
      <c r="B747" s="25"/>
      <c r="C747" s="25"/>
      <c r="D747" s="25"/>
    </row>
    <row r="748" spans="1:4">
      <c r="A748" s="25"/>
      <c r="B748" s="25"/>
      <c r="C748" s="25"/>
      <c r="D748" s="25"/>
    </row>
    <row r="749" spans="1:4">
      <c r="A749" s="25"/>
      <c r="B749" s="25"/>
      <c r="C749" s="25"/>
      <c r="D749" s="25"/>
    </row>
    <row r="750" spans="1:4">
      <c r="A750" s="25"/>
      <c r="B750" s="25"/>
      <c r="C750" s="25"/>
      <c r="D750" s="25"/>
    </row>
    <row r="751" spans="1:4">
      <c r="A751" s="25"/>
      <c r="B751" s="25"/>
      <c r="C751" s="25"/>
      <c r="D751" s="25"/>
    </row>
    <row r="752" spans="1:4">
      <c r="A752" s="25"/>
      <c r="B752" s="25"/>
      <c r="C752" s="25"/>
      <c r="D752" s="25"/>
    </row>
    <row r="753" spans="1:4">
      <c r="A753" s="25"/>
      <c r="B753" s="25"/>
      <c r="C753" s="25"/>
      <c r="D753" s="25"/>
    </row>
    <row r="754" spans="1:4">
      <c r="A754" s="25"/>
      <c r="B754" s="25"/>
      <c r="C754" s="25"/>
      <c r="D754" s="25"/>
    </row>
    <row r="755" spans="1:4">
      <c r="A755" s="25"/>
      <c r="B755" s="25"/>
      <c r="C755" s="25"/>
      <c r="D755" s="25"/>
    </row>
    <row r="756" spans="1:4">
      <c r="A756" s="25"/>
      <c r="B756" s="25"/>
      <c r="C756" s="25"/>
      <c r="D756" s="25"/>
    </row>
    <row r="757" spans="1:4">
      <c r="A757" s="25"/>
      <c r="B757" s="25"/>
      <c r="C757" s="25"/>
      <c r="D757" s="25"/>
    </row>
    <row r="758" spans="1:4">
      <c r="A758" s="25"/>
      <c r="B758" s="25"/>
      <c r="C758" s="25"/>
      <c r="D758" s="25"/>
    </row>
    <row r="759" spans="1:4">
      <c r="A759" s="25"/>
      <c r="B759" s="25"/>
      <c r="C759" s="25"/>
      <c r="D759" s="25"/>
    </row>
    <row r="760" spans="1:4">
      <c r="A760" s="25"/>
      <c r="B760" s="25"/>
      <c r="C760" s="25"/>
      <c r="D760" s="25"/>
    </row>
    <row r="761" spans="1:4">
      <c r="A761" s="25"/>
      <c r="B761" s="25"/>
      <c r="C761" s="25"/>
      <c r="D761" s="25"/>
    </row>
    <row r="762" spans="1:4">
      <c r="A762" s="25"/>
      <c r="B762" s="25"/>
      <c r="C762" s="25"/>
      <c r="D762" s="25"/>
    </row>
    <row r="763" spans="1:4">
      <c r="A763" s="25"/>
      <c r="B763" s="25"/>
      <c r="C763" s="25"/>
      <c r="D763" s="25"/>
    </row>
    <row r="764" spans="1:4">
      <c r="A764" s="25"/>
      <c r="B764" s="25"/>
      <c r="C764" s="25"/>
      <c r="D764" s="25"/>
    </row>
    <row r="765" spans="1:4">
      <c r="A765" s="25"/>
      <c r="B765" s="25"/>
      <c r="C765" s="25"/>
      <c r="D765" s="25"/>
    </row>
    <row r="766" spans="1:4">
      <c r="A766" s="25"/>
      <c r="B766" s="25"/>
      <c r="C766" s="25"/>
      <c r="D766" s="25"/>
    </row>
    <row r="767" spans="1:4">
      <c r="A767" s="25"/>
      <c r="B767" s="25"/>
      <c r="C767" s="25"/>
      <c r="D767" s="25"/>
    </row>
    <row r="768" spans="1:4">
      <c r="A768" s="25"/>
      <c r="B768" s="25"/>
      <c r="C768" s="25"/>
      <c r="D768" s="25"/>
    </row>
    <row r="769" spans="1:4">
      <c r="A769" s="25"/>
      <c r="B769" s="25"/>
      <c r="C769" s="25"/>
      <c r="D769" s="25"/>
    </row>
    <row r="770" spans="1:4">
      <c r="A770" s="25"/>
      <c r="B770" s="25"/>
      <c r="C770" s="25"/>
      <c r="D770" s="25"/>
    </row>
    <row r="771" spans="1:4">
      <c r="A771" s="25"/>
      <c r="B771" s="25"/>
      <c r="C771" s="25"/>
      <c r="D771" s="25"/>
    </row>
    <row r="772" spans="1:4">
      <c r="A772" s="25"/>
      <c r="B772" s="25"/>
      <c r="C772" s="25"/>
      <c r="D772" s="25"/>
    </row>
    <row r="773" spans="1:4">
      <c r="A773" s="25"/>
      <c r="B773" s="25"/>
      <c r="C773" s="25"/>
      <c r="D773" s="25"/>
    </row>
    <row r="774" spans="1:4">
      <c r="A774" s="25"/>
      <c r="B774" s="25"/>
      <c r="C774" s="25"/>
      <c r="D774" s="25"/>
    </row>
    <row r="775" spans="1:4">
      <c r="A775" s="25"/>
      <c r="B775" s="25"/>
      <c r="C775" s="25"/>
      <c r="D775" s="25"/>
    </row>
    <row r="776" spans="1:4">
      <c r="A776" s="25"/>
      <c r="B776" s="25"/>
      <c r="C776" s="25"/>
      <c r="D776" s="25"/>
    </row>
    <row r="777" spans="1:4">
      <c r="A777" s="25"/>
      <c r="B777" s="25"/>
      <c r="C777" s="25"/>
      <c r="D777" s="25"/>
    </row>
    <row r="778" spans="1:4">
      <c r="A778" s="25"/>
      <c r="B778" s="25"/>
      <c r="C778" s="25"/>
      <c r="D778" s="25"/>
    </row>
    <row r="779" spans="1:4">
      <c r="A779" s="25"/>
      <c r="B779" s="25"/>
      <c r="C779" s="25"/>
      <c r="D779" s="25"/>
    </row>
    <row r="780" spans="1:4">
      <c r="A780" s="25"/>
      <c r="B780" s="25"/>
      <c r="C780" s="25"/>
      <c r="D780" s="25"/>
    </row>
    <row r="781" spans="1:4">
      <c r="A781" s="25"/>
      <c r="B781" s="25"/>
      <c r="C781" s="25"/>
      <c r="D781" s="25"/>
    </row>
    <row r="782" spans="1:4">
      <c r="A782" s="25"/>
      <c r="B782" s="25"/>
      <c r="C782" s="25"/>
      <c r="D782" s="25"/>
    </row>
    <row r="783" spans="1:4">
      <c r="A783" s="25"/>
      <c r="B783" s="25"/>
      <c r="C783" s="25"/>
      <c r="D783" s="25"/>
    </row>
    <row r="784" spans="1:4">
      <c r="A784" s="25"/>
      <c r="B784" s="25"/>
      <c r="C784" s="25"/>
      <c r="D784" s="25"/>
    </row>
    <row r="785" spans="1:4">
      <c r="A785" s="25"/>
      <c r="B785" s="25"/>
      <c r="C785" s="25"/>
      <c r="D785" s="25"/>
    </row>
    <row r="786" spans="1:4">
      <c r="A786" s="25"/>
      <c r="B786" s="25"/>
      <c r="C786" s="25"/>
      <c r="D786" s="25"/>
    </row>
    <row r="787" spans="1:4">
      <c r="A787" s="25"/>
      <c r="B787" s="25"/>
      <c r="C787" s="25"/>
      <c r="D787" s="25"/>
    </row>
    <row r="788" spans="1:4">
      <c r="A788" s="25"/>
      <c r="B788" s="25"/>
      <c r="C788" s="25"/>
      <c r="D788" s="25"/>
    </row>
    <row r="789" spans="1:4">
      <c r="A789" s="25"/>
      <c r="B789" s="25"/>
      <c r="C789" s="25"/>
      <c r="D789" s="25"/>
    </row>
    <row r="790" spans="1:4">
      <c r="A790" s="25"/>
      <c r="B790" s="25"/>
      <c r="C790" s="25"/>
      <c r="D790" s="25"/>
    </row>
    <row r="791" spans="1:4">
      <c r="A791" s="25"/>
      <c r="B791" s="25"/>
      <c r="C791" s="25"/>
      <c r="D791" s="25"/>
    </row>
    <row r="792" spans="1:4">
      <c r="A792" s="25"/>
      <c r="B792" s="25"/>
      <c r="C792" s="25"/>
      <c r="D792" s="25"/>
    </row>
    <row r="793" spans="1:4">
      <c r="A793" s="25"/>
      <c r="B793" s="25"/>
      <c r="C793" s="25"/>
      <c r="D793" s="25"/>
    </row>
    <row r="794" spans="1:4">
      <c r="A794" s="25"/>
      <c r="B794" s="25"/>
      <c r="C794" s="25"/>
      <c r="D794" s="25"/>
    </row>
    <row r="795" spans="1:4">
      <c r="A795" s="25"/>
      <c r="B795" s="25"/>
      <c r="C795" s="25"/>
      <c r="D795" s="25"/>
    </row>
    <row r="796" spans="1:4">
      <c r="A796" s="25"/>
      <c r="B796" s="25"/>
      <c r="C796" s="25"/>
      <c r="D796" s="25"/>
    </row>
    <row r="797" spans="1:4">
      <c r="A797" s="25"/>
      <c r="B797" s="25"/>
      <c r="C797" s="25"/>
      <c r="D797" s="25"/>
    </row>
    <row r="798" spans="1:4">
      <c r="A798" s="25"/>
      <c r="B798" s="25"/>
      <c r="C798" s="25"/>
      <c r="D798" s="25"/>
    </row>
    <row r="799" spans="1:4">
      <c r="A799" s="25"/>
      <c r="B799" s="25"/>
      <c r="C799" s="25"/>
      <c r="D799" s="25"/>
    </row>
    <row r="800" spans="1:4">
      <c r="A800" s="25"/>
      <c r="B800" s="25"/>
      <c r="C800" s="25"/>
      <c r="D800" s="25"/>
    </row>
    <row r="801" spans="1:4">
      <c r="A801" s="25"/>
      <c r="B801" s="25"/>
      <c r="C801" s="25"/>
      <c r="D801" s="25"/>
    </row>
    <row r="802" spans="1:4">
      <c r="A802" s="25"/>
      <c r="B802" s="25"/>
      <c r="C802" s="25"/>
      <c r="D802" s="25"/>
    </row>
    <row r="803" spans="1:4">
      <c r="A803" s="25"/>
      <c r="B803" s="25"/>
      <c r="C803" s="25"/>
      <c r="D803" s="25"/>
    </row>
    <row r="804" spans="1:4">
      <c r="A804" s="25"/>
      <c r="B804" s="25"/>
      <c r="C804" s="25"/>
      <c r="D804" s="25"/>
    </row>
    <row r="805" spans="1:4">
      <c r="A805" s="25"/>
      <c r="B805" s="25"/>
      <c r="C805" s="25"/>
      <c r="D805" s="25"/>
    </row>
    <row r="806" spans="1:4">
      <c r="A806" s="25"/>
      <c r="B806" s="25"/>
      <c r="C806" s="25"/>
      <c r="D806" s="25"/>
    </row>
    <row r="807" spans="1:4">
      <c r="A807" s="25"/>
      <c r="B807" s="25"/>
      <c r="C807" s="25"/>
      <c r="D807" s="25"/>
    </row>
    <row r="808" spans="1:4">
      <c r="A808" s="25"/>
      <c r="B808" s="25"/>
      <c r="C808" s="25"/>
      <c r="D808" s="25"/>
    </row>
    <row r="809" spans="1:4">
      <c r="A809" s="25"/>
      <c r="B809" s="25"/>
      <c r="C809" s="25"/>
      <c r="D809" s="25"/>
    </row>
    <row r="810" spans="1:4">
      <c r="A810" s="25"/>
      <c r="B810" s="25"/>
      <c r="C810" s="25"/>
      <c r="D810" s="25"/>
    </row>
    <row r="811" spans="1:4">
      <c r="A811" s="25"/>
      <c r="B811" s="25"/>
      <c r="C811" s="25"/>
      <c r="D811" s="25"/>
    </row>
    <row r="812" spans="1:4">
      <c r="A812" s="25"/>
      <c r="B812" s="25"/>
      <c r="C812" s="25"/>
      <c r="D812" s="25"/>
    </row>
    <row r="813" spans="1:4">
      <c r="A813" s="25"/>
      <c r="B813" s="25"/>
      <c r="C813" s="25"/>
      <c r="D813" s="25"/>
    </row>
    <row r="814" spans="1:4">
      <c r="A814" s="25"/>
      <c r="B814" s="25"/>
      <c r="C814" s="25"/>
      <c r="D814" s="25"/>
    </row>
    <row r="815" spans="1:4">
      <c r="A815" s="25"/>
      <c r="B815" s="25"/>
      <c r="C815" s="25"/>
      <c r="D815" s="25"/>
    </row>
    <row r="816" spans="1:4">
      <c r="A816" s="25"/>
      <c r="B816" s="25"/>
      <c r="C816" s="25"/>
      <c r="D816" s="25"/>
    </row>
    <row r="817" spans="1:4">
      <c r="A817" s="25"/>
      <c r="B817" s="25"/>
      <c r="C817" s="25"/>
      <c r="D817" s="25"/>
    </row>
    <row r="818" spans="1:4">
      <c r="A818" s="25"/>
      <c r="B818" s="25"/>
      <c r="C818" s="25"/>
      <c r="D818" s="25"/>
    </row>
    <row r="819" spans="1:4">
      <c r="A819" s="25"/>
      <c r="B819" s="25"/>
      <c r="C819" s="25"/>
      <c r="D819" s="25"/>
    </row>
    <row r="820" spans="1:4">
      <c r="A820" s="25"/>
      <c r="B820" s="25"/>
      <c r="C820" s="25"/>
      <c r="D820" s="25"/>
    </row>
    <row r="821" spans="1:4">
      <c r="A821" s="25"/>
      <c r="B821" s="25"/>
      <c r="C821" s="25"/>
      <c r="D821" s="25"/>
    </row>
    <row r="822" spans="1:4">
      <c r="A822" s="25"/>
      <c r="B822" s="25"/>
      <c r="C822" s="25"/>
      <c r="D822" s="25"/>
    </row>
    <row r="823" spans="1:4">
      <c r="A823" s="25"/>
      <c r="B823" s="25"/>
      <c r="C823" s="25"/>
      <c r="D823" s="25"/>
    </row>
    <row r="824" spans="1:4">
      <c r="A824" s="25"/>
      <c r="B824" s="25"/>
      <c r="C824" s="25"/>
      <c r="D824" s="25"/>
    </row>
    <row r="825" spans="1:4">
      <c r="A825" s="25"/>
      <c r="B825" s="25"/>
      <c r="C825" s="25"/>
      <c r="D825" s="25"/>
    </row>
    <row r="826" spans="1:4">
      <c r="A826" s="25"/>
      <c r="B826" s="25"/>
      <c r="C826" s="25"/>
      <c r="D826" s="25"/>
    </row>
    <row r="827" spans="1:4">
      <c r="A827" s="25"/>
      <c r="B827" s="25"/>
      <c r="C827" s="25"/>
      <c r="D827" s="25"/>
    </row>
    <row r="828" spans="1:4">
      <c r="A828" s="25"/>
      <c r="B828" s="25"/>
      <c r="C828" s="25"/>
      <c r="D828" s="25"/>
    </row>
    <row r="829" spans="1:4">
      <c r="A829" s="25"/>
      <c r="B829" s="25"/>
      <c r="C829" s="25"/>
      <c r="D829" s="25"/>
    </row>
    <row r="830" spans="1:4">
      <c r="A830" s="25"/>
      <c r="B830" s="25"/>
      <c r="C830" s="25"/>
      <c r="D830" s="25"/>
    </row>
    <row r="831" spans="1:4">
      <c r="A831" s="25"/>
      <c r="B831" s="25"/>
      <c r="C831" s="25"/>
      <c r="D831" s="25"/>
    </row>
    <row r="832" spans="1:4">
      <c r="A832" s="25"/>
      <c r="B832" s="25"/>
      <c r="C832" s="25"/>
      <c r="D832" s="25"/>
    </row>
    <row r="833" spans="1:4">
      <c r="A833" s="25"/>
      <c r="B833" s="25"/>
      <c r="C833" s="25"/>
      <c r="D833" s="25"/>
    </row>
    <row r="834" spans="1:4">
      <c r="A834" s="25"/>
      <c r="B834" s="25"/>
      <c r="C834" s="25"/>
      <c r="D834" s="25"/>
    </row>
    <row r="835" spans="1:4">
      <c r="A835" s="25"/>
      <c r="B835" s="25"/>
      <c r="C835" s="25"/>
      <c r="D835" s="25"/>
    </row>
    <row r="836" spans="1:4">
      <c r="A836" s="25"/>
      <c r="B836" s="25"/>
      <c r="C836" s="25"/>
      <c r="D836" s="25"/>
    </row>
    <row r="837" spans="1:4">
      <c r="A837" s="25"/>
      <c r="B837" s="25"/>
      <c r="C837" s="25"/>
      <c r="D837" s="25"/>
    </row>
    <row r="838" spans="1:4">
      <c r="A838" s="25"/>
      <c r="B838" s="25"/>
      <c r="C838" s="25"/>
      <c r="D838" s="25"/>
    </row>
    <row r="839" spans="1:4">
      <c r="A839" s="25"/>
      <c r="B839" s="25"/>
      <c r="C839" s="25"/>
      <c r="D839" s="25"/>
    </row>
    <row r="840" spans="1:4">
      <c r="A840" s="25"/>
      <c r="B840" s="25"/>
      <c r="C840" s="25"/>
      <c r="D840" s="25"/>
    </row>
    <row r="841" spans="1:4">
      <c r="A841" s="25"/>
      <c r="B841" s="25"/>
      <c r="C841" s="25"/>
      <c r="D841" s="25"/>
    </row>
    <row r="842" spans="1:4">
      <c r="A842" s="25"/>
      <c r="B842" s="25"/>
      <c r="C842" s="25"/>
      <c r="D842" s="25"/>
    </row>
    <row r="843" spans="1:4">
      <c r="A843" s="25"/>
      <c r="B843" s="25"/>
      <c r="C843" s="25"/>
      <c r="D843" s="25"/>
    </row>
    <row r="844" spans="1:4">
      <c r="A844" s="25"/>
      <c r="B844" s="25"/>
      <c r="C844" s="25"/>
      <c r="D844" s="25"/>
    </row>
    <row r="845" spans="1:4">
      <c r="A845" s="25"/>
      <c r="B845" s="25"/>
      <c r="C845" s="25"/>
      <c r="D845" s="25"/>
    </row>
    <row r="846" spans="1:4">
      <c r="A846" s="25"/>
      <c r="B846" s="25"/>
      <c r="C846" s="25"/>
      <c r="D846" s="25"/>
    </row>
    <row r="847" spans="1:4">
      <c r="A847" s="25"/>
      <c r="B847" s="25"/>
      <c r="C847" s="25"/>
      <c r="D847" s="25"/>
    </row>
    <row r="848" spans="1:4">
      <c r="A848" s="25"/>
      <c r="B848" s="25"/>
      <c r="C848" s="25"/>
      <c r="D848" s="25"/>
    </row>
    <row r="849" spans="1:4">
      <c r="A849" s="25"/>
      <c r="B849" s="25"/>
      <c r="C849" s="25"/>
      <c r="D849" s="25"/>
    </row>
    <row r="850" spans="1:4">
      <c r="A850" s="25"/>
      <c r="B850" s="25"/>
      <c r="C850" s="25"/>
      <c r="D850" s="25"/>
    </row>
    <row r="851" spans="1:4">
      <c r="A851" s="25"/>
      <c r="B851" s="25"/>
      <c r="C851" s="25"/>
      <c r="D851" s="25"/>
    </row>
    <row r="852" spans="1:4">
      <c r="A852" s="25"/>
      <c r="B852" s="25"/>
      <c r="C852" s="25"/>
      <c r="D852" s="25"/>
    </row>
    <row r="853" spans="1:4">
      <c r="A853" s="25"/>
      <c r="B853" s="25"/>
      <c r="C853" s="25"/>
      <c r="D853" s="25"/>
    </row>
    <row r="854" spans="1:4">
      <c r="A854" s="25"/>
      <c r="B854" s="25"/>
      <c r="C854" s="25"/>
      <c r="D854" s="25"/>
    </row>
    <row r="855" spans="1:4">
      <c r="A855" s="25"/>
      <c r="B855" s="25"/>
      <c r="C855" s="25"/>
      <c r="D855" s="25"/>
    </row>
    <row r="856" spans="1:4">
      <c r="A856" s="25"/>
      <c r="B856" s="25"/>
      <c r="C856" s="25"/>
      <c r="D856" s="25"/>
    </row>
    <row r="857" spans="1:4">
      <c r="A857" s="25"/>
      <c r="B857" s="25"/>
      <c r="C857" s="25"/>
      <c r="D857" s="25"/>
    </row>
    <row r="858" spans="1:4">
      <c r="A858" s="25"/>
      <c r="B858" s="25"/>
      <c r="C858" s="25"/>
      <c r="D858" s="25"/>
    </row>
    <row r="859" spans="1:4">
      <c r="A859" s="25"/>
      <c r="B859" s="25"/>
      <c r="C859" s="25"/>
      <c r="D859" s="25"/>
    </row>
    <row r="860" spans="1:4">
      <c r="A860" s="25"/>
      <c r="B860" s="25"/>
      <c r="C860" s="25"/>
      <c r="D860" s="25"/>
    </row>
    <row r="861" spans="1:4">
      <c r="A861" s="25"/>
      <c r="B861" s="25"/>
      <c r="C861" s="25"/>
      <c r="D861" s="25"/>
    </row>
    <row r="862" spans="1:4">
      <c r="A862" s="25"/>
      <c r="B862" s="25"/>
      <c r="C862" s="25"/>
      <c r="D862" s="25"/>
    </row>
    <row r="863" spans="1:4">
      <c r="A863" s="25"/>
      <c r="B863" s="25"/>
      <c r="C863" s="25"/>
      <c r="D863" s="25"/>
    </row>
    <row r="864" spans="1:4">
      <c r="A864" s="25"/>
      <c r="B864" s="25"/>
      <c r="C864" s="25"/>
      <c r="D864" s="25"/>
    </row>
    <row r="865" spans="1:4">
      <c r="A865" s="25"/>
      <c r="B865" s="25"/>
      <c r="C865" s="25"/>
      <c r="D865" s="25"/>
    </row>
    <row r="866" spans="1:4">
      <c r="A866" s="25"/>
      <c r="B866" s="25"/>
      <c r="C866" s="25"/>
      <c r="D866" s="25"/>
    </row>
    <row r="867" spans="1:4">
      <c r="A867" s="25"/>
      <c r="B867" s="25"/>
      <c r="C867" s="25"/>
      <c r="D867" s="25"/>
    </row>
    <row r="868" spans="1:4">
      <c r="A868" s="25"/>
      <c r="B868" s="25"/>
      <c r="C868" s="25"/>
      <c r="D868" s="25"/>
    </row>
    <row r="869" spans="1:4">
      <c r="A869" s="25"/>
      <c r="B869" s="25"/>
      <c r="C869" s="25"/>
      <c r="D869" s="25"/>
    </row>
    <row r="870" spans="1:4">
      <c r="A870" s="25"/>
      <c r="B870" s="25"/>
      <c r="C870" s="25"/>
      <c r="D870" s="25"/>
    </row>
    <row r="871" spans="1:4">
      <c r="A871" s="25"/>
      <c r="B871" s="25"/>
      <c r="C871" s="25"/>
      <c r="D871" s="25"/>
    </row>
    <row r="872" spans="1:4">
      <c r="A872" s="25"/>
      <c r="B872" s="25"/>
      <c r="C872" s="25"/>
      <c r="D872" s="25"/>
    </row>
    <row r="873" spans="1:4">
      <c r="A873" s="25"/>
      <c r="B873" s="25"/>
      <c r="C873" s="25"/>
      <c r="D873" s="25"/>
    </row>
    <row r="874" spans="1:4">
      <c r="A874" s="25"/>
      <c r="B874" s="25"/>
      <c r="C874" s="25"/>
      <c r="D874" s="25"/>
    </row>
    <row r="875" spans="1:4">
      <c r="A875" s="25"/>
      <c r="B875" s="25"/>
      <c r="C875" s="25"/>
      <c r="D875" s="25"/>
    </row>
    <row r="876" spans="1:4">
      <c r="A876" s="25"/>
      <c r="B876" s="25"/>
      <c r="C876" s="25"/>
      <c r="D876" s="25"/>
    </row>
    <row r="877" spans="1:4">
      <c r="A877" s="25"/>
      <c r="B877" s="25"/>
      <c r="C877" s="25"/>
      <c r="D877" s="25"/>
    </row>
    <row r="878" spans="1:4">
      <c r="A878" s="25"/>
      <c r="B878" s="25"/>
      <c r="C878" s="25"/>
      <c r="D878" s="25"/>
    </row>
    <row r="879" spans="1:4">
      <c r="A879" s="25"/>
      <c r="B879" s="25"/>
      <c r="C879" s="25"/>
      <c r="D879" s="25"/>
    </row>
    <row r="880" spans="1:4">
      <c r="A880" s="25"/>
      <c r="B880" s="25"/>
      <c r="C880" s="25"/>
      <c r="D880" s="25"/>
    </row>
    <row r="881" spans="1:4">
      <c r="A881" s="25"/>
      <c r="B881" s="25"/>
      <c r="C881" s="25"/>
      <c r="D881" s="25"/>
    </row>
    <row r="882" spans="1:4">
      <c r="A882" s="25"/>
      <c r="B882" s="25"/>
      <c r="C882" s="25"/>
      <c r="D882" s="25"/>
    </row>
    <row r="883" spans="1:4">
      <c r="A883" s="25"/>
      <c r="B883" s="25"/>
      <c r="C883" s="25"/>
      <c r="D883" s="25"/>
    </row>
    <row r="884" spans="1:4">
      <c r="A884" s="25"/>
      <c r="B884" s="25"/>
      <c r="C884" s="25"/>
      <c r="D884" s="25"/>
    </row>
    <row r="885" spans="1:4">
      <c r="A885" s="25"/>
      <c r="B885" s="25"/>
      <c r="C885" s="25"/>
      <c r="D885" s="25"/>
    </row>
    <row r="886" spans="1:4">
      <c r="A886" s="25"/>
      <c r="B886" s="25"/>
      <c r="C886" s="25"/>
      <c r="D886" s="25"/>
    </row>
    <row r="887" spans="1:4">
      <c r="A887" s="25"/>
      <c r="B887" s="25"/>
      <c r="C887" s="25"/>
      <c r="D887" s="25"/>
    </row>
    <row r="888" spans="1:4">
      <c r="A888" s="25"/>
      <c r="B888" s="25"/>
      <c r="C888" s="25"/>
      <c r="D888" s="25"/>
    </row>
    <row r="889" spans="1:4">
      <c r="A889" s="25"/>
      <c r="B889" s="25"/>
      <c r="C889" s="25"/>
      <c r="D889" s="25"/>
    </row>
    <row r="890" spans="1:4">
      <c r="A890" s="25"/>
      <c r="B890" s="25"/>
      <c r="C890" s="25"/>
      <c r="D890" s="25"/>
    </row>
    <row r="891" spans="1:4">
      <c r="A891" s="25"/>
      <c r="B891" s="25"/>
      <c r="C891" s="25"/>
      <c r="D891" s="25"/>
    </row>
    <row r="892" spans="1:4">
      <c r="A892" s="25"/>
      <c r="B892" s="25"/>
      <c r="C892" s="25"/>
      <c r="D892" s="25"/>
    </row>
    <row r="893" spans="1:4">
      <c r="A893" s="25"/>
      <c r="B893" s="25"/>
      <c r="C893" s="25"/>
      <c r="D893" s="25"/>
    </row>
    <row r="894" spans="1:4">
      <c r="A894" s="25"/>
      <c r="B894" s="25"/>
      <c r="C894" s="25"/>
      <c r="D894" s="25"/>
    </row>
    <row r="895" spans="1:4">
      <c r="A895" s="25"/>
      <c r="B895" s="25"/>
      <c r="C895" s="25"/>
      <c r="D895" s="25"/>
    </row>
    <row r="896" spans="1:4">
      <c r="A896" s="25"/>
      <c r="B896" s="25"/>
      <c r="C896" s="25"/>
      <c r="D896" s="25"/>
    </row>
    <row r="897" spans="1:4">
      <c r="A897" s="25"/>
      <c r="B897" s="25"/>
      <c r="C897" s="25"/>
      <c r="D897" s="25"/>
    </row>
    <row r="898" spans="1:4">
      <c r="A898" s="25"/>
      <c r="B898" s="25"/>
      <c r="C898" s="25"/>
      <c r="D898" s="25"/>
    </row>
    <row r="899" spans="1:4">
      <c r="A899" s="25"/>
      <c r="B899" s="25"/>
      <c r="C899" s="25"/>
      <c r="D899" s="25"/>
    </row>
    <row r="900" spans="1:4">
      <c r="A900" s="25"/>
      <c r="B900" s="25"/>
      <c r="C900" s="25"/>
      <c r="D900" s="25"/>
    </row>
    <row r="901" spans="1:4">
      <c r="A901" s="25"/>
      <c r="B901" s="25"/>
      <c r="C901" s="25"/>
      <c r="D901" s="25"/>
    </row>
    <row r="902" spans="1:4">
      <c r="A902" s="25"/>
      <c r="B902" s="25"/>
      <c r="C902" s="25"/>
      <c r="D902" s="25"/>
    </row>
    <row r="903" spans="1:4">
      <c r="A903" s="25"/>
      <c r="B903" s="25"/>
      <c r="C903" s="25"/>
      <c r="D903" s="25"/>
    </row>
    <row r="904" spans="1:4">
      <c r="A904" s="25"/>
      <c r="B904" s="25"/>
      <c r="C904" s="25"/>
      <c r="D904" s="25"/>
    </row>
    <row r="905" spans="1:4">
      <c r="A905" s="25"/>
      <c r="B905" s="25"/>
      <c r="C905" s="25"/>
      <c r="D905" s="25"/>
    </row>
    <row r="906" spans="1:4">
      <c r="A906" s="25"/>
      <c r="B906" s="25"/>
      <c r="C906" s="25"/>
      <c r="D906" s="25"/>
    </row>
    <row r="907" spans="1:4">
      <c r="A907" s="25"/>
      <c r="B907" s="25"/>
      <c r="C907" s="25"/>
      <c r="D907" s="25"/>
    </row>
    <row r="908" spans="1:4">
      <c r="A908" s="25"/>
      <c r="B908" s="25"/>
      <c r="C908" s="25"/>
      <c r="D908" s="25"/>
    </row>
    <row r="909" spans="1:4">
      <c r="A909" s="25"/>
      <c r="B909" s="25"/>
      <c r="C909" s="25"/>
      <c r="D909" s="25"/>
    </row>
    <row r="910" spans="1:4">
      <c r="A910" s="25"/>
      <c r="B910" s="25"/>
      <c r="C910" s="25"/>
      <c r="D910" s="25"/>
    </row>
    <row r="911" spans="1:4">
      <c r="A911" s="25"/>
      <c r="B911" s="25"/>
      <c r="C911" s="25"/>
      <c r="D911" s="25"/>
    </row>
    <row r="912" spans="1:4">
      <c r="A912" s="25"/>
      <c r="B912" s="25"/>
      <c r="C912" s="25"/>
      <c r="D912" s="25"/>
    </row>
    <row r="913" spans="1:4">
      <c r="A913" s="25"/>
      <c r="B913" s="25"/>
      <c r="C913" s="25"/>
      <c r="D913" s="25"/>
    </row>
    <row r="914" spans="1:4">
      <c r="A914" s="25"/>
      <c r="B914" s="25"/>
      <c r="C914" s="25"/>
      <c r="D914" s="25"/>
    </row>
    <row r="915" spans="1:4">
      <c r="A915" s="25"/>
      <c r="B915" s="25"/>
      <c r="C915" s="25"/>
      <c r="D915" s="25"/>
    </row>
    <row r="916" spans="1:4">
      <c r="A916" s="25"/>
      <c r="B916" s="25"/>
      <c r="C916" s="25"/>
      <c r="D916" s="25"/>
    </row>
    <row r="917" spans="1:4">
      <c r="A917" s="25"/>
      <c r="B917" s="25"/>
      <c r="C917" s="25"/>
      <c r="D917" s="25"/>
    </row>
    <row r="918" spans="1:4">
      <c r="A918" s="25"/>
      <c r="B918" s="25"/>
      <c r="C918" s="25"/>
      <c r="D918" s="25"/>
    </row>
    <row r="919" spans="1:4">
      <c r="A919" s="25"/>
      <c r="B919" s="25"/>
      <c r="C919" s="25"/>
      <c r="D919" s="25"/>
    </row>
    <row r="920" spans="1:4">
      <c r="A920" s="25"/>
      <c r="B920" s="25"/>
      <c r="C920" s="25"/>
      <c r="D920" s="25"/>
    </row>
    <row r="921" spans="1:4">
      <c r="A921" s="25"/>
      <c r="B921" s="25"/>
      <c r="C921" s="25"/>
      <c r="D921" s="25"/>
    </row>
    <row r="922" spans="1:4">
      <c r="A922" s="25"/>
      <c r="B922" s="25"/>
      <c r="C922" s="25"/>
      <c r="D922" s="25"/>
    </row>
    <row r="923" spans="1:4">
      <c r="A923" s="25"/>
      <c r="B923" s="25"/>
      <c r="C923" s="25"/>
      <c r="D923" s="25"/>
    </row>
    <row r="924" spans="1:4">
      <c r="A924" s="25"/>
      <c r="B924" s="25"/>
      <c r="C924" s="25"/>
      <c r="D924" s="25"/>
    </row>
    <row r="925" spans="1:4">
      <c r="A925" s="25"/>
      <c r="B925" s="25"/>
      <c r="C925" s="25"/>
      <c r="D925" s="25"/>
    </row>
    <row r="926" spans="1:4">
      <c r="A926" s="25"/>
      <c r="B926" s="25"/>
      <c r="C926" s="25"/>
      <c r="D926" s="25"/>
    </row>
    <row r="927" spans="1:4">
      <c r="A927" s="25"/>
      <c r="B927" s="25"/>
      <c r="C927" s="25"/>
      <c r="D927" s="25"/>
    </row>
    <row r="928" spans="1:4">
      <c r="A928" s="25"/>
      <c r="B928" s="25"/>
      <c r="C928" s="25"/>
      <c r="D928" s="25"/>
    </row>
    <row r="929" spans="1:4">
      <c r="A929" s="25"/>
      <c r="B929" s="25"/>
      <c r="C929" s="25"/>
      <c r="D929" s="25"/>
    </row>
    <row r="930" spans="1:4">
      <c r="A930" s="25"/>
      <c r="B930" s="25"/>
      <c r="C930" s="25"/>
      <c r="D930" s="25"/>
    </row>
    <row r="931" spans="1:4">
      <c r="A931" s="25"/>
      <c r="B931" s="25"/>
      <c r="C931" s="25"/>
      <c r="D931" s="25"/>
    </row>
    <row r="932" spans="1:4">
      <c r="A932" s="25"/>
      <c r="B932" s="25"/>
      <c r="C932" s="25"/>
      <c r="D932" s="25"/>
    </row>
    <row r="933" spans="1:4">
      <c r="A933" s="25"/>
      <c r="B933" s="25"/>
      <c r="C933" s="25"/>
      <c r="D933" s="25"/>
    </row>
    <row r="934" spans="1:4">
      <c r="A934" s="25"/>
      <c r="B934" s="25"/>
      <c r="C934" s="25"/>
      <c r="D934" s="25"/>
    </row>
    <row r="935" spans="1:4">
      <c r="A935" s="25"/>
      <c r="B935" s="25"/>
      <c r="C935" s="25"/>
      <c r="D935" s="25"/>
    </row>
    <row r="936" spans="1:4">
      <c r="A936" s="25"/>
      <c r="B936" s="25"/>
      <c r="C936" s="25"/>
      <c r="D936" s="25"/>
    </row>
    <row r="937" spans="1:4">
      <c r="A937" s="25"/>
      <c r="B937" s="25"/>
      <c r="C937" s="25"/>
      <c r="D937" s="25"/>
    </row>
    <row r="938" spans="1:4">
      <c r="A938" s="25"/>
      <c r="B938" s="25"/>
      <c r="C938" s="25"/>
      <c r="D938" s="25"/>
    </row>
    <row r="939" spans="1:4">
      <c r="A939" s="25"/>
      <c r="B939" s="25"/>
      <c r="C939" s="25"/>
      <c r="D939" s="25"/>
    </row>
    <row r="940" spans="1:4">
      <c r="A940" s="25"/>
      <c r="B940" s="25"/>
      <c r="C940" s="25"/>
      <c r="D940" s="25"/>
    </row>
    <row r="941" spans="1:4">
      <c r="A941" s="25"/>
      <c r="B941" s="25"/>
      <c r="C941" s="25"/>
      <c r="D941" s="25"/>
    </row>
    <row r="942" spans="1:4">
      <c r="A942" s="25"/>
      <c r="B942" s="25"/>
      <c r="C942" s="25"/>
      <c r="D942" s="25"/>
    </row>
    <row r="943" spans="1:4">
      <c r="A943" s="25"/>
      <c r="B943" s="25"/>
      <c r="C943" s="25"/>
      <c r="D943" s="25"/>
    </row>
    <row r="944" spans="1:4">
      <c r="A944" s="25"/>
      <c r="B944" s="25"/>
      <c r="C944" s="25"/>
      <c r="D944" s="25"/>
    </row>
    <row r="945" spans="1:4">
      <c r="A945" s="25"/>
      <c r="B945" s="25"/>
      <c r="C945" s="25"/>
      <c r="D945" s="25"/>
    </row>
    <row r="946" spans="1:4">
      <c r="A946" s="25"/>
      <c r="B946" s="25"/>
      <c r="C946" s="25"/>
      <c r="D946" s="25"/>
    </row>
    <row r="947" spans="1:4">
      <c r="A947" s="25"/>
      <c r="B947" s="25"/>
      <c r="C947" s="25"/>
      <c r="D947" s="25"/>
    </row>
    <row r="948" spans="1:4">
      <c r="A948" s="25"/>
      <c r="B948" s="25"/>
      <c r="C948" s="25"/>
      <c r="D948" s="25"/>
    </row>
    <row r="949" spans="1:4">
      <c r="A949" s="25"/>
      <c r="B949" s="25"/>
      <c r="C949" s="25"/>
      <c r="D949" s="25"/>
    </row>
    <row r="950" spans="1:4">
      <c r="A950" s="25"/>
      <c r="B950" s="25"/>
      <c r="C950" s="25"/>
      <c r="D950" s="25"/>
    </row>
    <row r="951" spans="1:4">
      <c r="A951" s="25"/>
      <c r="B951" s="25"/>
      <c r="C951" s="25"/>
      <c r="D951" s="25"/>
    </row>
    <row r="952" spans="1:4">
      <c r="A952" s="25"/>
      <c r="B952" s="25"/>
      <c r="C952" s="25"/>
      <c r="D952" s="25"/>
    </row>
    <row r="953" spans="1:4">
      <c r="A953" s="25"/>
      <c r="B953" s="25"/>
      <c r="C953" s="25"/>
      <c r="D953" s="25"/>
    </row>
    <row r="954" spans="1:4">
      <c r="A954" s="25"/>
      <c r="B954" s="25"/>
      <c r="C954" s="25"/>
      <c r="D954" s="25"/>
    </row>
    <row r="955" spans="1:4">
      <c r="A955" s="25"/>
      <c r="B955" s="25"/>
      <c r="C955" s="25"/>
      <c r="D955" s="25"/>
    </row>
    <row r="956" spans="1:4">
      <c r="A956" s="25"/>
      <c r="B956" s="25"/>
      <c r="C956" s="25"/>
      <c r="D956" s="25"/>
    </row>
    <row r="957" spans="1:4">
      <c r="A957" s="25"/>
      <c r="B957" s="25"/>
      <c r="C957" s="25"/>
      <c r="D957" s="25"/>
    </row>
    <row r="958" spans="1:4">
      <c r="A958" s="25"/>
      <c r="B958" s="25"/>
      <c r="C958" s="25"/>
      <c r="D958" s="25"/>
    </row>
    <row r="959" spans="1:4">
      <c r="A959" s="25"/>
      <c r="B959" s="25"/>
      <c r="C959" s="25"/>
      <c r="D959" s="25"/>
    </row>
    <row r="960" spans="1:4">
      <c r="A960" s="25"/>
      <c r="B960" s="25"/>
      <c r="C960" s="25"/>
      <c r="D960" s="25"/>
    </row>
    <row r="961" spans="1:4">
      <c r="A961" s="25"/>
      <c r="B961" s="25"/>
      <c r="C961" s="25"/>
      <c r="D961" s="25"/>
    </row>
    <row r="962" spans="1:4">
      <c r="A962" s="25"/>
      <c r="B962" s="25"/>
      <c r="C962" s="25"/>
      <c r="D962" s="25"/>
    </row>
    <row r="963" spans="1:4">
      <c r="A963" s="25"/>
      <c r="B963" s="25"/>
      <c r="C963" s="25"/>
      <c r="D963" s="25"/>
    </row>
    <row r="964" spans="1:4">
      <c r="A964" s="25"/>
      <c r="B964" s="25"/>
      <c r="C964" s="25"/>
      <c r="D964" s="25"/>
    </row>
    <row r="965" spans="1:4">
      <c r="A965" s="25"/>
      <c r="B965" s="25"/>
      <c r="C965" s="25"/>
      <c r="D965" s="25"/>
    </row>
    <row r="966" spans="1:4">
      <c r="A966" s="25"/>
      <c r="B966" s="25"/>
      <c r="C966" s="25"/>
      <c r="D966" s="25"/>
    </row>
    <row r="967" spans="1:4">
      <c r="A967" s="25"/>
      <c r="B967" s="25"/>
      <c r="C967" s="25"/>
      <c r="D967" s="25"/>
    </row>
    <row r="968" spans="1:4">
      <c r="A968" s="25"/>
      <c r="B968" s="25"/>
      <c r="C968" s="25"/>
      <c r="D968" s="25"/>
    </row>
    <row r="969" spans="1:4">
      <c r="A969" s="25"/>
      <c r="B969" s="25"/>
      <c r="C969" s="25"/>
      <c r="D969" s="25"/>
    </row>
    <row r="970" spans="1:4">
      <c r="A970" s="25"/>
      <c r="B970" s="25"/>
      <c r="C970" s="25"/>
      <c r="D970" s="25"/>
    </row>
    <row r="971" spans="1:4">
      <c r="A971" s="25"/>
      <c r="B971" s="25"/>
      <c r="C971" s="25"/>
      <c r="D971" s="25"/>
    </row>
    <row r="972" spans="1:4">
      <c r="A972" s="25"/>
      <c r="B972" s="25"/>
      <c r="C972" s="25"/>
      <c r="D972" s="25"/>
    </row>
    <row r="973" spans="1:4">
      <c r="A973" s="25"/>
      <c r="B973" s="25"/>
      <c r="C973" s="25"/>
      <c r="D973" s="25"/>
    </row>
    <row r="974" spans="1:4">
      <c r="A974" s="25"/>
      <c r="B974" s="25"/>
      <c r="C974" s="25"/>
      <c r="D974" s="25"/>
    </row>
    <row r="975" spans="1:4">
      <c r="A975" s="25"/>
      <c r="B975" s="25"/>
      <c r="C975" s="25"/>
      <c r="D975" s="25"/>
    </row>
    <row r="976" spans="1:4">
      <c r="A976" s="25"/>
      <c r="B976" s="25"/>
      <c r="C976" s="25"/>
      <c r="D976" s="25"/>
    </row>
    <row r="977" spans="1:4">
      <c r="A977" s="25"/>
      <c r="B977" s="25"/>
      <c r="C977" s="25"/>
      <c r="D977" s="25"/>
    </row>
    <row r="978" spans="1:4">
      <c r="A978" s="25"/>
      <c r="B978" s="25"/>
      <c r="C978" s="25"/>
      <c r="D978" s="25"/>
    </row>
    <row r="979" spans="1:4">
      <c r="A979" s="25"/>
      <c r="B979" s="25"/>
      <c r="C979" s="25"/>
      <c r="D979" s="25"/>
    </row>
    <row r="980" spans="1:4">
      <c r="A980" s="25"/>
      <c r="B980" s="25"/>
      <c r="C980" s="25"/>
      <c r="D980" s="25"/>
    </row>
    <row r="981" spans="1:4">
      <c r="A981" s="25"/>
      <c r="B981" s="25"/>
      <c r="C981" s="25"/>
      <c r="D981" s="25"/>
    </row>
    <row r="982" spans="1:4">
      <c r="A982" s="25"/>
      <c r="B982" s="25"/>
      <c r="C982" s="25"/>
      <c r="D982" s="25"/>
    </row>
    <row r="983" spans="1:4">
      <c r="A983" s="25"/>
      <c r="B983" s="25"/>
      <c r="C983" s="25"/>
      <c r="D983" s="25"/>
    </row>
    <row r="984" spans="1:4">
      <c r="A984" s="25"/>
      <c r="B984" s="25"/>
      <c r="C984" s="25"/>
      <c r="D984" s="25"/>
    </row>
    <row r="985" spans="1:4">
      <c r="A985" s="25"/>
      <c r="B985" s="25"/>
      <c r="C985" s="25"/>
      <c r="D985" s="25"/>
    </row>
    <row r="986" spans="1:4">
      <c r="A986" s="25"/>
      <c r="B986" s="25"/>
      <c r="C986" s="25"/>
      <c r="D986" s="25"/>
    </row>
    <row r="987" spans="1:4">
      <c r="A987" s="25"/>
      <c r="B987" s="25"/>
      <c r="C987" s="25"/>
      <c r="D987" s="25"/>
    </row>
    <row r="988" spans="1:4">
      <c r="A988" s="25"/>
      <c r="B988" s="25"/>
      <c r="C988" s="25"/>
      <c r="D988" s="25"/>
    </row>
    <row r="989" spans="1:4">
      <c r="A989" s="25"/>
      <c r="B989" s="25"/>
      <c r="C989" s="25"/>
      <c r="D989" s="25"/>
    </row>
    <row r="990" spans="1:4">
      <c r="A990" s="25"/>
      <c r="B990" s="25"/>
      <c r="C990" s="25"/>
      <c r="D990" s="25"/>
    </row>
    <row r="991" spans="1:4">
      <c r="A991" s="25"/>
      <c r="B991" s="25"/>
      <c r="C991" s="25"/>
      <c r="D991" s="2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62"/>
  <sheetViews>
    <sheetView topLeftCell="A31" zoomScale="96" zoomScaleSheetLayoutView="100" workbookViewId="0">
      <selection activeCell="E61" sqref="E61"/>
    </sheetView>
  </sheetViews>
  <sheetFormatPr defaultColWidth="9" defaultRowHeight="15"/>
  <cols>
    <col min="1" max="1" width="15.42578125" customWidth="1"/>
    <col min="2" max="2" width="32" customWidth="1"/>
    <col min="3" max="3" width="31.85546875" customWidth="1"/>
    <col min="4" max="4" width="56.7109375" customWidth="1"/>
    <col min="5" max="5" width="13.28515625" style="3" customWidth="1"/>
  </cols>
  <sheetData>
    <row r="1" spans="1:7">
      <c r="A1" s="4" t="s">
        <v>23273</v>
      </c>
      <c r="B1" s="4" t="s">
        <v>21183</v>
      </c>
      <c r="C1" s="4" t="s">
        <v>23274</v>
      </c>
      <c r="D1" s="4" t="s">
        <v>23275</v>
      </c>
      <c r="E1" s="4" t="s">
        <v>23276</v>
      </c>
    </row>
    <row r="2" spans="1:7">
      <c r="A2" t="s">
        <v>23277</v>
      </c>
      <c r="B2" t="s">
        <v>23278</v>
      </c>
      <c r="C2" t="s">
        <v>23279</v>
      </c>
      <c r="D2" t="s">
        <v>23280</v>
      </c>
      <c r="E2" s="3" t="s">
        <v>23281</v>
      </c>
    </row>
    <row r="3" spans="1:7">
      <c r="A3" t="s">
        <v>23282</v>
      </c>
      <c r="B3" t="s">
        <v>23283</v>
      </c>
      <c r="C3" t="s">
        <v>23284</v>
      </c>
      <c r="D3" t="s">
        <v>23280</v>
      </c>
      <c r="E3" s="3" t="s">
        <v>23281</v>
      </c>
    </row>
    <row r="4" spans="1:7">
      <c r="A4" t="s">
        <v>23285</v>
      </c>
      <c r="B4" t="s">
        <v>23286</v>
      </c>
      <c r="C4" t="s">
        <v>23287</v>
      </c>
      <c r="D4" t="s">
        <v>23288</v>
      </c>
      <c r="E4" s="3" t="s">
        <v>23289</v>
      </c>
    </row>
    <row r="5" spans="1:7">
      <c r="A5" t="s">
        <v>23290</v>
      </c>
      <c r="B5" t="s">
        <v>23291</v>
      </c>
      <c r="C5" t="s">
        <v>23292</v>
      </c>
      <c r="D5" t="s">
        <v>23288</v>
      </c>
      <c r="E5" s="3" t="s">
        <v>23289</v>
      </c>
    </row>
    <row r="6" spans="1:7">
      <c r="A6" t="s">
        <v>23293</v>
      </c>
      <c r="B6" t="s">
        <v>23294</v>
      </c>
      <c r="C6" t="s">
        <v>23295</v>
      </c>
      <c r="D6" t="s">
        <v>23296</v>
      </c>
      <c r="E6" s="3" t="s">
        <v>23297</v>
      </c>
    </row>
    <row r="7" spans="1:7">
      <c r="A7" t="s">
        <v>23298</v>
      </c>
      <c r="B7" t="s">
        <v>23299</v>
      </c>
      <c r="C7" t="s">
        <v>23300</v>
      </c>
      <c r="D7" t="s">
        <v>23301</v>
      </c>
      <c r="E7" s="3" t="s">
        <v>23302</v>
      </c>
    </row>
    <row r="8" spans="1:7">
      <c r="A8" s="3" t="s">
        <v>23303</v>
      </c>
      <c r="B8" s="3" t="s">
        <v>23304</v>
      </c>
      <c r="C8" s="3" t="s">
        <v>23305</v>
      </c>
      <c r="D8" s="3" t="s">
        <v>23306</v>
      </c>
      <c r="E8" s="3" t="s">
        <v>23307</v>
      </c>
    </row>
    <row r="9" spans="1:7">
      <c r="A9" t="s">
        <v>23308</v>
      </c>
      <c r="B9" t="s">
        <v>23309</v>
      </c>
      <c r="C9" t="s">
        <v>23310</v>
      </c>
      <c r="D9" t="s">
        <v>23311</v>
      </c>
      <c r="E9" s="3" t="s">
        <v>23302</v>
      </c>
    </row>
    <row r="10" spans="1:7">
      <c r="A10" t="s">
        <v>23312</v>
      </c>
      <c r="B10" t="s">
        <v>23313</v>
      </c>
      <c r="C10" t="s">
        <v>23314</v>
      </c>
      <c r="D10" t="s">
        <v>23311</v>
      </c>
      <c r="E10" s="3" t="s">
        <v>23302</v>
      </c>
    </row>
    <row r="11" spans="1:7">
      <c r="A11" t="s">
        <v>23315</v>
      </c>
      <c r="B11" t="s">
        <v>23316</v>
      </c>
      <c r="C11" t="s">
        <v>23317</v>
      </c>
      <c r="D11" s="3" t="s">
        <v>23288</v>
      </c>
      <c r="E11" s="3" t="s">
        <v>23289</v>
      </c>
    </row>
    <row r="12" spans="1:7">
      <c r="A12" t="s">
        <v>23318</v>
      </c>
      <c r="B12" t="s">
        <v>23319</v>
      </c>
      <c r="C12" t="s">
        <v>23320</v>
      </c>
      <c r="D12" s="3" t="s">
        <v>23288</v>
      </c>
      <c r="E12" s="3" t="s">
        <v>23289</v>
      </c>
    </row>
    <row r="13" spans="1:7">
      <c r="A13" s="5" t="s">
        <v>23321</v>
      </c>
      <c r="B13" s="5" t="s">
        <v>23322</v>
      </c>
      <c r="C13" s="5" t="s">
        <v>23323</v>
      </c>
      <c r="D13" s="5" t="s">
        <v>23324</v>
      </c>
      <c r="E13" s="6" t="s">
        <v>22647</v>
      </c>
      <c r="G13" s="7"/>
    </row>
    <row r="14" spans="1:7">
      <c r="A14" s="8" t="s">
        <v>23325</v>
      </c>
      <c r="B14" s="9" t="s">
        <v>22648</v>
      </c>
      <c r="C14" s="9" t="s">
        <v>23326</v>
      </c>
      <c r="D14" s="5" t="s">
        <v>23324</v>
      </c>
      <c r="E14" s="6" t="s">
        <v>22647</v>
      </c>
      <c r="G14" s="10"/>
    </row>
    <row r="15" spans="1:7">
      <c r="A15" s="8" t="s">
        <v>23327</v>
      </c>
      <c r="B15" s="11" t="s">
        <v>23328</v>
      </c>
      <c r="C15" s="11" t="s">
        <v>23329</v>
      </c>
      <c r="D15" s="5" t="s">
        <v>23324</v>
      </c>
      <c r="E15" s="6" t="s">
        <v>22647</v>
      </c>
      <c r="G15" s="10"/>
    </row>
    <row r="16" spans="1:7">
      <c r="A16" s="8" t="s">
        <v>23330</v>
      </c>
      <c r="B16" s="11" t="s">
        <v>23331</v>
      </c>
      <c r="C16" s="11" t="s">
        <v>23332</v>
      </c>
      <c r="D16" s="5" t="s">
        <v>23324</v>
      </c>
      <c r="E16" s="6" t="s">
        <v>22647</v>
      </c>
      <c r="G16" s="10"/>
    </row>
    <row r="17" spans="1:5">
      <c r="A17" t="s">
        <v>23333</v>
      </c>
      <c r="B17" t="s">
        <v>23334</v>
      </c>
      <c r="C17" t="s">
        <v>23335</v>
      </c>
      <c r="D17" t="s">
        <v>23336</v>
      </c>
      <c r="E17" s="3" t="s">
        <v>23337</v>
      </c>
    </row>
    <row r="18" spans="1:5">
      <c r="A18" t="s">
        <v>23338</v>
      </c>
      <c r="B18" t="s">
        <v>23339</v>
      </c>
      <c r="C18" t="s">
        <v>23340</v>
      </c>
      <c r="D18" t="s">
        <v>23341</v>
      </c>
      <c r="E18" s="3" t="s">
        <v>23342</v>
      </c>
    </row>
    <row r="19" spans="1:5">
      <c r="A19" t="s">
        <v>23343</v>
      </c>
      <c r="B19" t="s">
        <v>23344</v>
      </c>
      <c r="C19" t="s">
        <v>23345</v>
      </c>
      <c r="D19" t="s">
        <v>23341</v>
      </c>
      <c r="E19" s="3" t="s">
        <v>23342</v>
      </c>
    </row>
    <row r="20" spans="1:5">
      <c r="A20" t="s">
        <v>23346</v>
      </c>
      <c r="B20" t="s">
        <v>23347</v>
      </c>
      <c r="C20" t="s">
        <v>23348</v>
      </c>
      <c r="D20" t="s">
        <v>23349</v>
      </c>
      <c r="E20" s="3" t="s">
        <v>23350</v>
      </c>
    </row>
    <row r="21" spans="1:5">
      <c r="A21" t="s">
        <v>23351</v>
      </c>
      <c r="B21" t="s">
        <v>23352</v>
      </c>
      <c r="C21" t="s">
        <v>23353</v>
      </c>
      <c r="D21" t="s">
        <v>23354</v>
      </c>
      <c r="E21" s="3" t="s">
        <v>23355</v>
      </c>
    </row>
    <row r="22" spans="1:5">
      <c r="A22" t="s">
        <v>23356</v>
      </c>
      <c r="B22" t="s">
        <v>23357</v>
      </c>
      <c r="C22" t="s">
        <v>23358</v>
      </c>
      <c r="D22" t="s">
        <v>23359</v>
      </c>
      <c r="E22" s="3" t="s">
        <v>23360</v>
      </c>
    </row>
    <row r="23" spans="1:5">
      <c r="A23" t="s">
        <v>23361</v>
      </c>
      <c r="B23" t="s">
        <v>23362</v>
      </c>
      <c r="C23" t="s">
        <v>23363</v>
      </c>
      <c r="D23" t="s">
        <v>23364</v>
      </c>
      <c r="E23" s="3" t="s">
        <v>23365</v>
      </c>
    </row>
    <row r="24" spans="1:5" s="1" customFormat="1">
      <c r="A24" s="1" t="s">
        <v>23366</v>
      </c>
      <c r="B24" s="1" t="s">
        <v>23367</v>
      </c>
      <c r="C24" s="1" t="s">
        <v>23368</v>
      </c>
      <c r="D24" s="1" t="s">
        <v>23369</v>
      </c>
      <c r="E24" s="12" t="s">
        <v>23370</v>
      </c>
    </row>
    <row r="25" spans="1:5">
      <c r="A25" t="s">
        <v>23371</v>
      </c>
      <c r="B25" t="s">
        <v>23372</v>
      </c>
      <c r="C25" t="s">
        <v>23373</v>
      </c>
      <c r="D25" t="s">
        <v>23374</v>
      </c>
      <c r="E25" s="3" t="s">
        <v>23375</v>
      </c>
    </row>
    <row r="26" spans="1:5">
      <c r="A26" t="s">
        <v>23376</v>
      </c>
      <c r="B26" t="s">
        <v>23377</v>
      </c>
      <c r="C26" t="s">
        <v>23378</v>
      </c>
      <c r="D26" t="s">
        <v>23379</v>
      </c>
      <c r="E26" s="3" t="s">
        <v>23355</v>
      </c>
    </row>
    <row r="27" spans="1:5">
      <c r="A27" t="s">
        <v>23380</v>
      </c>
      <c r="B27" t="s">
        <v>23381</v>
      </c>
      <c r="C27" t="s">
        <v>23382</v>
      </c>
      <c r="D27" t="s">
        <v>23359</v>
      </c>
      <c r="E27" s="3" t="s">
        <v>23360</v>
      </c>
    </row>
    <row r="28" spans="1:5">
      <c r="A28" t="s">
        <v>23383</v>
      </c>
      <c r="B28" t="s">
        <v>23384</v>
      </c>
      <c r="C28" t="s">
        <v>23385</v>
      </c>
      <c r="D28" t="s">
        <v>23364</v>
      </c>
      <c r="E28" s="3" t="s">
        <v>23365</v>
      </c>
    </row>
    <row r="29" spans="1:5">
      <c r="A29" t="s">
        <v>23386</v>
      </c>
      <c r="B29" t="s">
        <v>23387</v>
      </c>
      <c r="C29" t="s">
        <v>23388</v>
      </c>
      <c r="D29" t="s">
        <v>23369</v>
      </c>
      <c r="E29" s="3" t="s">
        <v>23370</v>
      </c>
    </row>
    <row r="30" spans="1:5">
      <c r="A30" t="s">
        <v>23389</v>
      </c>
      <c r="B30" t="s">
        <v>23390</v>
      </c>
      <c r="C30" t="s">
        <v>23391</v>
      </c>
      <c r="D30" t="s">
        <v>23392</v>
      </c>
      <c r="E30" s="3" t="s">
        <v>23393</v>
      </c>
    </row>
    <row r="31" spans="1:5">
      <c r="A31" t="s">
        <v>23394</v>
      </c>
      <c r="B31" t="s">
        <v>23395</v>
      </c>
      <c r="C31" t="s">
        <v>23396</v>
      </c>
      <c r="D31" t="s">
        <v>23397</v>
      </c>
      <c r="E31" s="3" t="s">
        <v>23398</v>
      </c>
    </row>
    <row r="32" spans="1:5">
      <c r="A32" t="s">
        <v>23399</v>
      </c>
      <c r="B32" t="s">
        <v>23400</v>
      </c>
      <c r="C32" t="s">
        <v>23401</v>
      </c>
      <c r="D32" t="s">
        <v>23288</v>
      </c>
      <c r="E32" s="3" t="s">
        <v>23289</v>
      </c>
    </row>
    <row r="33" spans="1:5">
      <c r="A33" t="s">
        <v>23402</v>
      </c>
      <c r="B33" t="s">
        <v>23403</v>
      </c>
      <c r="C33" t="s">
        <v>23404</v>
      </c>
      <c r="D33" s="10" t="s">
        <v>23405</v>
      </c>
      <c r="E33" s="3" t="s">
        <v>23406</v>
      </c>
    </row>
    <row r="34" spans="1:5">
      <c r="A34" t="s">
        <v>23407</v>
      </c>
      <c r="B34" t="s">
        <v>23408</v>
      </c>
      <c r="C34" t="s">
        <v>23409</v>
      </c>
      <c r="D34" t="s">
        <v>23410</v>
      </c>
      <c r="E34" s="3" t="s">
        <v>23342</v>
      </c>
    </row>
    <row r="35" spans="1:5">
      <c r="A35" s="13" t="s">
        <v>23411</v>
      </c>
      <c r="B35" s="13" t="s">
        <v>22738</v>
      </c>
      <c r="C35" s="13" t="s">
        <v>22739</v>
      </c>
      <c r="D35" s="14" t="s">
        <v>23324</v>
      </c>
      <c r="E35" s="15" t="s">
        <v>22647</v>
      </c>
    </row>
    <row r="36" spans="1:5" s="2" customFormat="1">
      <c r="A36" s="2" t="s">
        <v>23412</v>
      </c>
      <c r="B36" s="2" t="s">
        <v>23413</v>
      </c>
      <c r="C36" s="2" t="s">
        <v>23414</v>
      </c>
      <c r="D36" s="2" t="s">
        <v>23288</v>
      </c>
      <c r="E36" s="16" t="s">
        <v>23289</v>
      </c>
    </row>
    <row r="37" spans="1:5">
      <c r="A37" t="s">
        <v>23415</v>
      </c>
      <c r="B37" t="s">
        <v>23416</v>
      </c>
      <c r="C37" t="s">
        <v>23417</v>
      </c>
      <c r="D37" t="s">
        <v>23311</v>
      </c>
      <c r="E37" s="3" t="s">
        <v>23302</v>
      </c>
    </row>
    <row r="38" spans="1:5">
      <c r="A38" t="s">
        <v>23418</v>
      </c>
      <c r="B38" t="s">
        <v>23419</v>
      </c>
      <c r="C38" t="s">
        <v>23420</v>
      </c>
      <c r="D38" t="s">
        <v>23296</v>
      </c>
      <c r="E38" s="3" t="s">
        <v>23297</v>
      </c>
    </row>
    <row r="39" spans="1:5">
      <c r="A39" t="s">
        <v>23421</v>
      </c>
      <c r="B39" t="s">
        <v>23422</v>
      </c>
      <c r="C39" t="s">
        <v>23423</v>
      </c>
      <c r="D39" t="s">
        <v>23424</v>
      </c>
      <c r="E39" s="3" t="s">
        <v>23425</v>
      </c>
    </row>
    <row r="40" spans="1:5">
      <c r="A40" t="s">
        <v>23426</v>
      </c>
      <c r="B40" t="s">
        <v>23427</v>
      </c>
      <c r="C40" t="s">
        <v>23428</v>
      </c>
      <c r="D40" t="s">
        <v>23424</v>
      </c>
      <c r="E40" s="3" t="s">
        <v>23425</v>
      </c>
    </row>
    <row r="41" spans="1:5">
      <c r="A41" t="s">
        <v>23429</v>
      </c>
      <c r="B41" t="s">
        <v>23430</v>
      </c>
      <c r="C41" t="s">
        <v>23431</v>
      </c>
      <c r="D41" t="s">
        <v>23288</v>
      </c>
      <c r="E41" s="3" t="s">
        <v>23289</v>
      </c>
    </row>
    <row r="42" spans="1:5">
      <c r="A42" t="s">
        <v>23432</v>
      </c>
      <c r="B42" t="s">
        <v>23433</v>
      </c>
      <c r="C42" t="s">
        <v>23434</v>
      </c>
      <c r="D42" t="s">
        <v>23435</v>
      </c>
      <c r="E42" s="3" t="s">
        <v>23436</v>
      </c>
    </row>
    <row r="43" spans="1:5" s="1" customFormat="1">
      <c r="A43" s="1" t="s">
        <v>23437</v>
      </c>
      <c r="B43" s="1" t="s">
        <v>23438</v>
      </c>
      <c r="C43" s="1" t="s">
        <v>23439</v>
      </c>
      <c r="D43" s="1" t="s">
        <v>23440</v>
      </c>
      <c r="E43" s="12" t="s">
        <v>23441</v>
      </c>
    </row>
    <row r="44" spans="1:5">
      <c r="A44" t="s">
        <v>23442</v>
      </c>
      <c r="B44" t="s">
        <v>23443</v>
      </c>
      <c r="C44" t="s">
        <v>23444</v>
      </c>
      <c r="D44" t="s">
        <v>23280</v>
      </c>
      <c r="E44" s="3" t="s">
        <v>23281</v>
      </c>
    </row>
    <row r="45" spans="1:5">
      <c r="A45" t="s">
        <v>23445</v>
      </c>
      <c r="B45" t="s">
        <v>23446</v>
      </c>
      <c r="C45" t="s">
        <v>23447</v>
      </c>
      <c r="D45" t="s">
        <v>23296</v>
      </c>
      <c r="E45" s="3" t="s">
        <v>23297</v>
      </c>
    </row>
    <row r="46" spans="1:5">
      <c r="A46" t="s">
        <v>23448</v>
      </c>
      <c r="B46" t="s">
        <v>23449</v>
      </c>
      <c r="C46" t="s">
        <v>23450</v>
      </c>
      <c r="D46" t="s">
        <v>23301</v>
      </c>
      <c r="E46" s="3" t="s">
        <v>23302</v>
      </c>
    </row>
    <row r="47" spans="1:5">
      <c r="A47" s="8" t="s">
        <v>23451</v>
      </c>
      <c r="B47" s="13" t="s">
        <v>22809</v>
      </c>
      <c r="C47" s="14" t="s">
        <v>22810</v>
      </c>
      <c r="D47" s="14" t="s">
        <v>23324</v>
      </c>
      <c r="E47" s="15" t="s">
        <v>22647</v>
      </c>
    </row>
    <row r="48" spans="1:5">
      <c r="A48" t="s">
        <v>23452</v>
      </c>
      <c r="B48" t="s">
        <v>23453</v>
      </c>
      <c r="C48" t="s">
        <v>23454</v>
      </c>
      <c r="D48" t="s">
        <v>23397</v>
      </c>
      <c r="E48" s="3" t="s">
        <v>23398</v>
      </c>
    </row>
    <row r="49" spans="1:5">
      <c r="A49" s="17" t="s">
        <v>23455</v>
      </c>
      <c r="B49" s="18" t="s">
        <v>22811</v>
      </c>
      <c r="C49" s="19" t="s">
        <v>22812</v>
      </c>
      <c r="D49" s="19" t="s">
        <v>23324</v>
      </c>
      <c r="E49" s="6" t="s">
        <v>22647</v>
      </c>
    </row>
    <row r="50" spans="1:5">
      <c r="A50" t="s">
        <v>23456</v>
      </c>
      <c r="B50" t="s">
        <v>23457</v>
      </c>
      <c r="C50" t="s">
        <v>23458</v>
      </c>
      <c r="D50" t="s">
        <v>23459</v>
      </c>
      <c r="E50" s="3" t="s">
        <v>23460</v>
      </c>
    </row>
    <row r="51" spans="1:5">
      <c r="A51" t="s">
        <v>23461</v>
      </c>
      <c r="B51" t="s">
        <v>23462</v>
      </c>
      <c r="C51" t="s">
        <v>23463</v>
      </c>
      <c r="D51" t="s">
        <v>23341</v>
      </c>
      <c r="E51" s="3" t="s">
        <v>23342</v>
      </c>
    </row>
    <row r="52" spans="1:5">
      <c r="A52" t="s">
        <v>23464</v>
      </c>
      <c r="B52" t="s">
        <v>23465</v>
      </c>
      <c r="C52" t="s">
        <v>23466</v>
      </c>
      <c r="D52" t="s">
        <v>23359</v>
      </c>
      <c r="E52" s="3" t="s">
        <v>23360</v>
      </c>
    </row>
    <row r="53" spans="1:5">
      <c r="A53" t="s">
        <v>23467</v>
      </c>
      <c r="B53" t="s">
        <v>23468</v>
      </c>
      <c r="C53" t="s">
        <v>23469</v>
      </c>
      <c r="D53" t="s">
        <v>23364</v>
      </c>
      <c r="E53" s="3" t="s">
        <v>23365</v>
      </c>
    </row>
    <row r="54" spans="1:5">
      <c r="A54" t="s">
        <v>23470</v>
      </c>
      <c r="B54" t="s">
        <v>23465</v>
      </c>
      <c r="C54" t="s">
        <v>23471</v>
      </c>
      <c r="D54" t="s">
        <v>23359</v>
      </c>
      <c r="E54" s="3" t="s">
        <v>23360</v>
      </c>
    </row>
    <row r="55" spans="1:5" s="1" customFormat="1">
      <c r="A55" s="1" t="s">
        <v>23472</v>
      </c>
      <c r="B55" s="1" t="s">
        <v>23473</v>
      </c>
      <c r="C55" s="1" t="s">
        <v>23474</v>
      </c>
      <c r="D55" s="1" t="s">
        <v>23364</v>
      </c>
      <c r="E55" s="12" t="s">
        <v>23365</v>
      </c>
    </row>
    <row r="56" spans="1:5">
      <c r="A56" s="8" t="s">
        <v>23475</v>
      </c>
      <c r="B56" s="14" t="s">
        <v>22889</v>
      </c>
      <c r="C56" s="14" t="s">
        <v>23476</v>
      </c>
      <c r="D56" s="14" t="s">
        <v>23324</v>
      </c>
      <c r="E56" s="15" t="s">
        <v>22647</v>
      </c>
    </row>
    <row r="57" spans="1:5">
      <c r="A57" s="8" t="s">
        <v>23477</v>
      </c>
      <c r="B57" s="14" t="s">
        <v>22891</v>
      </c>
      <c r="C57" s="14" t="s">
        <v>22892</v>
      </c>
      <c r="D57" s="14" t="s">
        <v>23324</v>
      </c>
      <c r="E57" s="15" t="s">
        <v>22647</v>
      </c>
    </row>
    <row r="58" spans="1:5" s="2" customFormat="1">
      <c r="A58" s="20" t="s">
        <v>23478</v>
      </c>
      <c r="B58" s="2" t="s">
        <v>23479</v>
      </c>
      <c r="C58" s="2" t="s">
        <v>23480</v>
      </c>
      <c r="D58" s="2" t="s">
        <v>23341</v>
      </c>
      <c r="E58" s="16" t="s">
        <v>23342</v>
      </c>
    </row>
    <row r="59" spans="1:5">
      <c r="A59" s="7" t="s">
        <v>23481</v>
      </c>
      <c r="B59" t="s">
        <v>23482</v>
      </c>
      <c r="C59" t="s">
        <v>23483</v>
      </c>
      <c r="D59" t="s">
        <v>23484</v>
      </c>
      <c r="E59" s="3" t="s">
        <v>23485</v>
      </c>
    </row>
    <row r="60" spans="1:5">
      <c r="A60" s="7" t="s">
        <v>23486</v>
      </c>
      <c r="B60" t="s">
        <v>23487</v>
      </c>
      <c r="C60" t="s">
        <v>23488</v>
      </c>
      <c r="D60" t="s">
        <v>23489</v>
      </c>
      <c r="E60" s="3" t="s">
        <v>23490</v>
      </c>
    </row>
    <row r="61" spans="1:5">
      <c r="A61" s="7" t="s">
        <v>23491</v>
      </c>
      <c r="B61" t="s">
        <v>23492</v>
      </c>
      <c r="C61" t="s">
        <v>23493</v>
      </c>
      <c r="D61" t="s">
        <v>23494</v>
      </c>
      <c r="E61" s="3" t="s">
        <v>23495</v>
      </c>
    </row>
    <row r="62" spans="1:5" s="1" customFormat="1">
      <c r="A62" s="21" t="s">
        <v>23496</v>
      </c>
      <c r="B62" s="22" t="s">
        <v>22887</v>
      </c>
      <c r="C62" s="22" t="s">
        <v>23497</v>
      </c>
      <c r="D62" s="22" t="s">
        <v>23324</v>
      </c>
      <c r="E62" s="23" t="s">
        <v>22647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Content Page</vt:lpstr>
      <vt:lpstr>Data 1. NGS data</vt:lpstr>
      <vt:lpstr>Data 2. TE analyses</vt:lpstr>
      <vt:lpstr>Data 3. Primer used</vt:lpstr>
      <vt:lpstr>Data 4. Gain&amp;Loss_GO</vt:lpstr>
      <vt:lpstr>Data 5. Gain&amp;Loss_KOG</vt:lpstr>
      <vt:lpstr>Data 6. Gain&amp;Loss_KEGG</vt:lpstr>
      <vt:lpstr>Data 7. ANTP gene annotation</vt:lpstr>
      <vt:lpstr>Data 8. HGT_WP_189008864.1</vt:lpstr>
      <vt:lpstr>Data 9. HGT_WP_146884959.1</vt:lpstr>
      <vt:lpstr>Data 10. HGT_WP_096595152.1</vt:lpstr>
      <vt:lpstr>Data 11. HGT_AQQ75061.1</vt:lpstr>
      <vt:lpstr>Data 12. HGT_WP_052600908.1</vt:lpstr>
      <vt:lpstr>Data 13. HGT_WP_163176792.1</vt:lpstr>
      <vt:lpstr>Data 14. HGT_WP_034862301.1</vt:lpstr>
      <vt:lpstr>Data 15. HGT_WP_095524423.1</vt:lpstr>
      <vt:lpstr>Data 16. HGT_SBW02910.1</vt:lpstr>
      <vt:lpstr>Data 17. HGT_OYY43986.1</vt:lpstr>
      <vt:lpstr>Data 18. HGT_RPH48231.1</vt:lpstr>
      <vt:lpstr>Data 19. Sesquiterpenoid_Ttu</vt:lpstr>
      <vt:lpstr>Data 20. Sesquiterpenoid_Rim</vt:lpstr>
      <vt:lpstr>Data 21. Sesquiterpenoid_Lni</vt:lpstr>
      <vt:lpstr>Data 22. Sesquiterpenoid_Sma</vt:lpstr>
      <vt:lpstr>Data 23. Sesquiterpenoid_Gma</vt:lpstr>
      <vt:lpstr>Data 24. Sesquiterpenoid_Nno</vt:lpstr>
      <vt:lpstr>Data 25. Sesquiterpenoid_Ato</vt:lpstr>
      <vt:lpstr>Data 26. Sesquiterpenoid_Hho</vt:lpstr>
      <vt:lpstr>Data 27. Sesquiterpenoid_Tco</vt:lpstr>
      <vt:lpstr>Data 28. JHAMT_microsynteny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Henry</cp:lastModifiedBy>
  <dcterms:created xsi:type="dcterms:W3CDTF">2021-06-21T09:25:00Z</dcterms:created>
  <dcterms:modified xsi:type="dcterms:W3CDTF">2022-03-10T02:12:04Z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C3319D535089455CA318274C9239D5C2</vt:lpwstr>
  </property>
  <property fmtid="{D5CDD505-2E9C-101B-9397-08002B2CF9AE}" pid="3" name="KSOProductBuildVer">
    <vt:lpwstr>1033-11.2.0.10463</vt:lpwstr>
  </property>
</Properties>
</file>